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4.xml" ContentType="application/vnd.openxmlformats-officedocument.spreadsheetml.comments+xml"/>
  <Override PartName="/xl/drawings/drawing3.xml" ContentType="application/vnd.openxmlformats-officedocument.drawing+xml"/>
  <Override PartName="/xl/ctrlProps/ctrlProp14.xml" ContentType="application/vnd.ms-excel.controlproperties+xml"/>
  <Override PartName="/xl/ctrlProps/ctrlProp15.xml" ContentType="application/vnd.ms-excel.controlpropertie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defaultThemeVersion="166925"/>
  <mc:AlternateContent xmlns:mc="http://schemas.openxmlformats.org/markup-compatibility/2006">
    <mc:Choice Requires="x15">
      <x15ac:absPath xmlns:x15ac="http://schemas.microsoft.com/office/spreadsheetml/2010/11/ac" url="C:\Users\joeor\AppData\Roaming\Microsoft\AddIns\"/>
    </mc:Choice>
  </mc:AlternateContent>
  <xr:revisionPtr revIDLastSave="0" documentId="8_{F2C392A0-5CDF-4F5F-8721-A8B5483C7FAC}" xr6:coauthVersionLast="47" xr6:coauthVersionMax="47" xr10:uidLastSave="{00000000-0000-0000-0000-000000000000}"/>
  <bookViews>
    <workbookView xWindow="-103" yWindow="-103" windowWidth="33120" windowHeight="18000" firstSheet="3" activeTab="5" xr2:uid="{BEDDA086-3899-4EC0-A870-445CC9E7E800}"/>
  </bookViews>
  <sheets>
    <sheet name="Old R002 codes" sheetId="69" state="hidden" r:id="rId1"/>
    <sheet name="Old Codes" sheetId="15" state="hidden" r:id="rId2"/>
    <sheet name="Codes (3)" sheetId="860" state="hidden" r:id="rId3"/>
    <sheet name="Calcs." sheetId="1184" r:id="rId4"/>
    <sheet name="ChatGPT testing" sheetId="908" r:id="rId5"/>
    <sheet name="Macro" sheetId="206" r:id="rId6"/>
    <sheet name="Data" sheetId="532" state="hidden" r:id="rId7"/>
    <sheet name="Validation" sheetId="487" state="hidden" r:id="rId8"/>
    <sheet name="Data validation" sheetId="564" state="hidden" r:id="rId9"/>
    <sheet name="Code list" sheetId="84" r:id="rId10"/>
    <sheet name="Codes" sheetId="64" r:id="rId11"/>
    <sheet name="IS BS CF" sheetId="861" r:id="rId12"/>
    <sheet name="Corporate Overhead" sheetId="863" r:id="rId13"/>
    <sheet name="Equity" sheetId="864" r:id="rId14"/>
    <sheet name="GPT cache" sheetId="859" state="veryHidden" r:id="rId15"/>
  </sheets>
  <definedNames>
    <definedName name="___a3" hidden="1">{#N/A,#N/A,FALSE,"Sheet1"}</definedName>
    <definedName name="__123Graph_A" localSheetId="12" hidden="1">#REF!</definedName>
    <definedName name="__123Graph_A" localSheetId="13" hidden="1">#REF!</definedName>
    <definedName name="__123Graph_A" localSheetId="11" hidden="1">#REF!</definedName>
    <definedName name="__123Graph_A" localSheetId="1" hidden="1">#REF!</definedName>
    <definedName name="__123Graph_AA" localSheetId="12" hidden="1">#REF!</definedName>
    <definedName name="__123Graph_AA" localSheetId="13" hidden="1">#REF!</definedName>
    <definedName name="__123Graph_AA" localSheetId="11" hidden="1">#REF!</definedName>
    <definedName name="__123Graph_AA" localSheetId="1" hidden="1">#REF!</definedName>
    <definedName name="__123Graph_B" localSheetId="12" hidden="1">#REF!</definedName>
    <definedName name="__123Graph_B" localSheetId="13" hidden="1">#REF!</definedName>
    <definedName name="__123Graph_B" localSheetId="11" hidden="1">#REF!</definedName>
    <definedName name="__123Graph_B" localSheetId="1" hidden="1">#REF!</definedName>
    <definedName name="__123Graph_C" localSheetId="12" hidden="1">#REF!</definedName>
    <definedName name="__123Graph_C" localSheetId="13" hidden="1">#REF!</definedName>
    <definedName name="__123Graph_C" localSheetId="11" hidden="1">#REF!</definedName>
    <definedName name="__123Graph_C" localSheetId="1" hidden="1">#REF!</definedName>
    <definedName name="__123Graph_D" localSheetId="12" hidden="1">#REF!</definedName>
    <definedName name="__123Graph_D" localSheetId="13" hidden="1">#REF!</definedName>
    <definedName name="__123Graph_D" localSheetId="11" hidden="1">#REF!</definedName>
    <definedName name="__123Graph_D" localSheetId="1" hidden="1">#REF!</definedName>
    <definedName name="__123Graph_E" localSheetId="12" hidden="1">#REF!</definedName>
    <definedName name="__123Graph_E" localSheetId="13" hidden="1">#REF!</definedName>
    <definedName name="__123Graph_E" localSheetId="11" hidden="1">#REF!</definedName>
    <definedName name="__123Graph_E" localSheetId="1" hidden="1">#REF!</definedName>
    <definedName name="__123Graph_F" localSheetId="12" hidden="1">#REF!</definedName>
    <definedName name="__123Graph_F" localSheetId="13" hidden="1">#REF!</definedName>
    <definedName name="__123Graph_F" localSheetId="11" hidden="1">#REF!</definedName>
    <definedName name="__123Graph_F" localSheetId="1" hidden="1">#REF!</definedName>
    <definedName name="__123Graph_X" localSheetId="12" hidden="1">#REF!</definedName>
    <definedName name="__123Graph_X" localSheetId="13" hidden="1">#REF!</definedName>
    <definedName name="__123Graph_X" localSheetId="11" hidden="1">#REF!</definedName>
    <definedName name="__123Graph_X" localSheetId="1" hidden="1">#REF!</definedName>
    <definedName name="__a2" localSheetId="3" hidden="1">{#N/A,#N/A,FALSE,"Sheet1"}</definedName>
    <definedName name="__a2" localSheetId="10" hidden="1">{#N/A,#N/A,FALSE,"Sheet1"}</definedName>
    <definedName name="__a2" localSheetId="2" hidden="1">{#N/A,#N/A,FALSE,"Sheet1"}</definedName>
    <definedName name="__a2" localSheetId="12" hidden="1">{#N/A,#N/A,FALSE,"Sheet1"}</definedName>
    <definedName name="__a2" localSheetId="13" hidden="1">{#N/A,#N/A,FALSE,"Sheet1"}</definedName>
    <definedName name="__a2" localSheetId="11" hidden="1">{#N/A,#N/A,FALSE,"Sheet1"}</definedName>
    <definedName name="__a2" localSheetId="1" hidden="1">{#N/A,#N/A,FALSE,"Sheet1"}</definedName>
    <definedName name="__a2" localSheetId="0" hidden="1">{#N/A,#N/A,FALSE,"Sheet1"}</definedName>
    <definedName name="__a3" localSheetId="3" hidden="1">{#N/A,#N/A,FALSE,"Sheet1"}</definedName>
    <definedName name="__a3" localSheetId="10" hidden="1">{#N/A,#N/A,FALSE,"Sheet1"}</definedName>
    <definedName name="__a3" localSheetId="2" hidden="1">{#N/A,#N/A,FALSE,"Sheet1"}</definedName>
    <definedName name="__a3" localSheetId="12" hidden="1">{#N/A,#N/A,FALSE,"Sheet1"}</definedName>
    <definedName name="__a3" localSheetId="13" hidden="1">{#N/A,#N/A,FALSE,"Sheet1"}</definedName>
    <definedName name="__a3" localSheetId="11" hidden="1">{#N/A,#N/A,FALSE,"Sheet1"}</definedName>
    <definedName name="__a3" localSheetId="1" hidden="1">{#N/A,#N/A,FALSE,"Sheet1"}</definedName>
    <definedName name="__a3" localSheetId="0" hidden="1">{#N/A,#N/A,FALSE,"Sheet1"}</definedName>
    <definedName name="__FDS_HYPERLINK_TOGGLE_STATE__" hidden="1">"ON"</definedName>
    <definedName name="__IntlFixup" hidden="1">TRUE</definedName>
    <definedName name="_a2" localSheetId="3" hidden="1">{#N/A,#N/A,FALSE,"Sheet1"}</definedName>
    <definedName name="_a2" localSheetId="10" hidden="1">{#N/A,#N/A,FALSE,"Sheet1"}</definedName>
    <definedName name="_a2" localSheetId="2" hidden="1">{#N/A,#N/A,FALSE,"Sheet1"}</definedName>
    <definedName name="_a2" localSheetId="12" hidden="1">{#N/A,#N/A,FALSE,"Sheet1"}</definedName>
    <definedName name="_a2" localSheetId="13" hidden="1">{#N/A,#N/A,FALSE,"Sheet1"}</definedName>
    <definedName name="_a2" localSheetId="11" hidden="1">{#N/A,#N/A,FALSE,"Sheet1"}</definedName>
    <definedName name="_a2" localSheetId="1" hidden="1">{#N/A,#N/A,FALSE,"Sheet1"}</definedName>
    <definedName name="_a2" localSheetId="0" hidden="1">{#N/A,#N/A,FALSE,"Sheet1"}</definedName>
    <definedName name="_a3" localSheetId="3" hidden="1">{#N/A,#N/A,FALSE,"Sheet1"}</definedName>
    <definedName name="_a3" localSheetId="10" hidden="1">{#N/A,#N/A,FALSE,"Sheet1"}</definedName>
    <definedName name="_a3" localSheetId="2" hidden="1">{#N/A,#N/A,FALSE,"Sheet1"}</definedName>
    <definedName name="_a3" localSheetId="12" hidden="1">{#N/A,#N/A,FALSE,"Sheet1"}</definedName>
    <definedName name="_a3" localSheetId="13" hidden="1">{#N/A,#N/A,FALSE,"Sheet1"}</definedName>
    <definedName name="_a3" localSheetId="11" hidden="1">{#N/A,#N/A,FALSE,"Sheet1"}</definedName>
    <definedName name="_a3" localSheetId="1" hidden="1">{#N/A,#N/A,FALSE,"Sheet1"}</definedName>
    <definedName name="_a3" localSheetId="0" hidden="1">{#N/A,#N/A,FALSE,"Sheet1"}</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MacroRecalculationBehavior" hidden="1">0</definedName>
    <definedName name="_AtRisk_SimSetting_RandomNumberGenerator" hidden="1">0</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bdm.00286C8B730647308FBBEA2720FFB0AC.edm" localSheetId="12" hidden="1">#REF!</definedName>
    <definedName name="_bdm.00286C8B730647308FBBEA2720FFB0AC.edm" localSheetId="13" hidden="1">#REF!</definedName>
    <definedName name="_bdm.00286C8B730647308FBBEA2720FFB0AC.edm" localSheetId="11" hidden="1">#REF!</definedName>
    <definedName name="_bdm.00286C8B730647308FBBEA2720FFB0AC.edm" localSheetId="1" hidden="1">#REF!</definedName>
    <definedName name="_bdm.004F05E4AA314011BA0F90C835605EF7.edm" localSheetId="12" hidden="1">#REF!</definedName>
    <definedName name="_bdm.004F05E4AA314011BA0F90C835605EF7.edm" localSheetId="13" hidden="1">#REF!</definedName>
    <definedName name="_bdm.004F05E4AA314011BA0F90C835605EF7.edm" localSheetId="11" hidden="1">#REF!</definedName>
    <definedName name="_bdm.004F05E4AA314011BA0F90C835605EF7.edm" localSheetId="1" hidden="1">#REF!</definedName>
    <definedName name="_bdm.0056E445CB324F118C35C2E9031CD071.edm" localSheetId="12" hidden="1">#REF!</definedName>
    <definedName name="_bdm.0056E445CB324F118C35C2E9031CD071.edm" localSheetId="13" hidden="1">#REF!</definedName>
    <definedName name="_bdm.0056E445CB324F118C35C2E9031CD071.edm" localSheetId="11" hidden="1">#REF!</definedName>
    <definedName name="_bdm.0056E445CB324F118C35C2E9031CD071.edm" localSheetId="1" hidden="1">#REF!</definedName>
    <definedName name="_bdm.00AE045DC9FC4C4681CC75B2F2417B33.edm" localSheetId="12" hidden="1">#REF!</definedName>
    <definedName name="_bdm.00AE045DC9FC4C4681CC75B2F2417B33.edm" localSheetId="13" hidden="1">#REF!</definedName>
    <definedName name="_bdm.00AE045DC9FC4C4681CC75B2F2417B33.edm" localSheetId="11" hidden="1">#REF!</definedName>
    <definedName name="_bdm.00AE045DC9FC4C4681CC75B2F2417B33.edm" localSheetId="1" hidden="1">#REF!</definedName>
    <definedName name="_bdm.00B59164873447278737F0EDAF34960A.edm" localSheetId="12" hidden="1">#REF!</definedName>
    <definedName name="_bdm.00B59164873447278737F0EDAF34960A.edm" localSheetId="13" hidden="1">#REF!</definedName>
    <definedName name="_bdm.00B59164873447278737F0EDAF34960A.edm" localSheetId="11" hidden="1">#REF!</definedName>
    <definedName name="_bdm.00B59164873447278737F0EDAF34960A.edm" localSheetId="1" hidden="1">#REF!</definedName>
    <definedName name="_bdm.014BB5E76FAE462FA811963F5D61196B.edm" localSheetId="12" hidden="1">#REF!</definedName>
    <definedName name="_bdm.014BB5E76FAE462FA811963F5D61196B.edm" localSheetId="13" hidden="1">#REF!</definedName>
    <definedName name="_bdm.014BB5E76FAE462FA811963F5D61196B.edm" localSheetId="11" hidden="1">#REF!</definedName>
    <definedName name="_bdm.014BB5E76FAE462FA811963F5D61196B.edm" localSheetId="1" hidden="1">#REF!</definedName>
    <definedName name="_bdm.020E6E9B94454B0998597C7453EF7B65.edm" localSheetId="12" hidden="1">#REF!</definedName>
    <definedName name="_bdm.020E6E9B94454B0998597C7453EF7B65.edm" localSheetId="13" hidden="1">#REF!</definedName>
    <definedName name="_bdm.020E6E9B94454B0998597C7453EF7B65.edm" localSheetId="11" hidden="1">#REF!</definedName>
    <definedName name="_bdm.020E6E9B94454B0998597C7453EF7B65.edm" localSheetId="1" hidden="1">#REF!</definedName>
    <definedName name="_bdm.02EC949483F141B2AF218701670BCB7A.edm" localSheetId="12" hidden="1">#REF!</definedName>
    <definedName name="_bdm.02EC949483F141B2AF218701670BCB7A.edm" localSheetId="13" hidden="1">#REF!</definedName>
    <definedName name="_bdm.02EC949483F141B2AF218701670BCB7A.edm" localSheetId="11" hidden="1">#REF!</definedName>
    <definedName name="_bdm.02EC949483F141B2AF218701670BCB7A.edm" localSheetId="1" hidden="1">#REF!</definedName>
    <definedName name="_bdm.032ED2E537974536B1AA84102E4C60CE.edm" localSheetId="12" hidden="1">#REF!</definedName>
    <definedName name="_bdm.032ED2E537974536B1AA84102E4C60CE.edm" localSheetId="13" hidden="1">#REF!</definedName>
    <definedName name="_bdm.032ED2E537974536B1AA84102E4C60CE.edm" localSheetId="11" hidden="1">#REF!</definedName>
    <definedName name="_bdm.032ED2E537974536B1AA84102E4C60CE.edm" localSheetId="1" hidden="1">#REF!</definedName>
    <definedName name="_bdm.035DF221C4204368BAAE399A052DC636.edm" localSheetId="12" hidden="1">#REF!</definedName>
    <definedName name="_bdm.035DF221C4204368BAAE399A052DC636.edm" localSheetId="13" hidden="1">#REF!</definedName>
    <definedName name="_bdm.035DF221C4204368BAAE399A052DC636.edm" localSheetId="11" hidden="1">#REF!</definedName>
    <definedName name="_bdm.035DF221C4204368BAAE399A052DC636.edm" localSheetId="1" hidden="1">#REF!</definedName>
    <definedName name="_bdm.036715D5BDB04E589C9D3D421A8E4D93.edm" localSheetId="12" hidden="1">#REF!</definedName>
    <definedName name="_bdm.036715D5BDB04E589C9D3D421A8E4D93.edm" localSheetId="13" hidden="1">#REF!</definedName>
    <definedName name="_bdm.036715D5BDB04E589C9D3D421A8E4D93.edm" localSheetId="11" hidden="1">#REF!</definedName>
    <definedName name="_bdm.036715D5BDB04E589C9D3D421A8E4D93.edm" localSheetId="1" hidden="1">#REF!</definedName>
    <definedName name="_bdm.03F3E100E9B64ED499F2F076282A300C.edm" localSheetId="12" hidden="1">#REF!</definedName>
    <definedName name="_bdm.03F3E100E9B64ED499F2F076282A300C.edm" localSheetId="13" hidden="1">#REF!</definedName>
    <definedName name="_bdm.03F3E100E9B64ED499F2F076282A300C.edm" localSheetId="11" hidden="1">#REF!</definedName>
    <definedName name="_bdm.03F3E100E9B64ED499F2F076282A300C.edm" localSheetId="1" hidden="1">#REF!</definedName>
    <definedName name="_bdm.0450EBC3A9A7436C803A099D89271CF6.edm" localSheetId="12" hidden="1">#REF!</definedName>
    <definedName name="_bdm.0450EBC3A9A7436C803A099D89271CF6.edm" localSheetId="13" hidden="1">#REF!</definedName>
    <definedName name="_bdm.0450EBC3A9A7436C803A099D89271CF6.edm" localSheetId="11" hidden="1">#REF!</definedName>
    <definedName name="_bdm.0450EBC3A9A7436C803A099D89271CF6.edm" localSheetId="1" hidden="1">#REF!</definedName>
    <definedName name="_bdm.045BAA320F2A4D76A79469EE02C1FFAA.edm" localSheetId="12" hidden="1">#REF!</definedName>
    <definedName name="_bdm.045BAA320F2A4D76A79469EE02C1FFAA.edm" localSheetId="13" hidden="1">#REF!</definedName>
    <definedName name="_bdm.045BAA320F2A4D76A79469EE02C1FFAA.edm" localSheetId="11" hidden="1">#REF!</definedName>
    <definedName name="_bdm.045BAA320F2A4D76A79469EE02C1FFAA.edm" localSheetId="1" hidden="1">#REF!</definedName>
    <definedName name="_bdm.0543CB9A48184870BD9F14F81F5A728C.edm" localSheetId="12" hidden="1">#REF!</definedName>
    <definedName name="_bdm.0543CB9A48184870BD9F14F81F5A728C.edm" localSheetId="13" hidden="1">#REF!</definedName>
    <definedName name="_bdm.0543CB9A48184870BD9F14F81F5A728C.edm" localSheetId="11" hidden="1">#REF!</definedName>
    <definedName name="_bdm.0543CB9A48184870BD9F14F81F5A728C.edm" localSheetId="1" hidden="1">#REF!</definedName>
    <definedName name="_bdm.05DC0213DBD945F79F83104C9E5424D5.edm" localSheetId="12" hidden="1">#REF!</definedName>
    <definedName name="_bdm.05DC0213DBD945F79F83104C9E5424D5.edm" localSheetId="13" hidden="1">#REF!</definedName>
    <definedName name="_bdm.05DC0213DBD945F79F83104C9E5424D5.edm" localSheetId="11" hidden="1">#REF!</definedName>
    <definedName name="_bdm.05DC0213DBD945F79F83104C9E5424D5.edm" localSheetId="1" hidden="1">#REF!</definedName>
    <definedName name="_bdm.06143D817B3A4FF0A1A377C0FAC0507A.edm" localSheetId="12" hidden="1">#REF!</definedName>
    <definedName name="_bdm.06143D817B3A4FF0A1A377C0FAC0507A.edm" localSheetId="13" hidden="1">#REF!</definedName>
    <definedName name="_bdm.06143D817B3A4FF0A1A377C0FAC0507A.edm" localSheetId="11" hidden="1">#REF!</definedName>
    <definedName name="_bdm.06143D817B3A4FF0A1A377C0FAC0507A.edm" localSheetId="1" hidden="1">#REF!</definedName>
    <definedName name="_bdm.0642128DE27D43CC802D6D593314DB43.edm" localSheetId="12" hidden="1">#REF!</definedName>
    <definedName name="_bdm.0642128DE27D43CC802D6D593314DB43.edm" localSheetId="13" hidden="1">#REF!</definedName>
    <definedName name="_bdm.0642128DE27D43CC802D6D593314DB43.edm" localSheetId="11" hidden="1">#REF!</definedName>
    <definedName name="_bdm.0642128DE27D43CC802D6D593314DB43.edm" localSheetId="1" hidden="1">#REF!</definedName>
    <definedName name="_bdm.0693993121BD43ED8EBCAFDEF02F47F6.edm" localSheetId="12" hidden="1">#REF!</definedName>
    <definedName name="_bdm.0693993121BD43ED8EBCAFDEF02F47F6.edm" localSheetId="13" hidden="1">#REF!</definedName>
    <definedName name="_bdm.0693993121BD43ED8EBCAFDEF02F47F6.edm" localSheetId="11" hidden="1">#REF!</definedName>
    <definedName name="_bdm.0693993121BD43ED8EBCAFDEF02F47F6.edm" localSheetId="1" hidden="1">#REF!</definedName>
    <definedName name="_bdm.06FB88647088458AB047FBAE147B8F32.edm" localSheetId="12" hidden="1">#REF!</definedName>
    <definedName name="_bdm.06FB88647088458AB047FBAE147B8F32.edm" localSheetId="13" hidden="1">#REF!</definedName>
    <definedName name="_bdm.06FB88647088458AB047FBAE147B8F32.edm" localSheetId="11" hidden="1">#REF!</definedName>
    <definedName name="_bdm.06FB88647088458AB047FBAE147B8F32.edm" localSheetId="1" hidden="1">#REF!</definedName>
    <definedName name="_bdm.073CCCB41347499CAA5D772115D4C4A1.edm" localSheetId="12" hidden="1">#REF!</definedName>
    <definedName name="_bdm.073CCCB41347499CAA5D772115D4C4A1.edm" localSheetId="13" hidden="1">#REF!</definedName>
    <definedName name="_bdm.073CCCB41347499CAA5D772115D4C4A1.edm" localSheetId="11" hidden="1">#REF!</definedName>
    <definedName name="_bdm.073CCCB41347499CAA5D772115D4C4A1.edm" localSheetId="1" hidden="1">#REF!</definedName>
    <definedName name="_bdm.07678C3C42EB4657B3F8DD8C5B40CA80.edm" localSheetId="12" hidden="1">#REF!</definedName>
    <definedName name="_bdm.07678C3C42EB4657B3F8DD8C5B40CA80.edm" localSheetId="13" hidden="1">#REF!</definedName>
    <definedName name="_bdm.07678C3C42EB4657B3F8DD8C5B40CA80.edm" localSheetId="11" hidden="1">#REF!</definedName>
    <definedName name="_bdm.07678C3C42EB4657B3F8DD8C5B40CA80.edm" localSheetId="1" hidden="1">#REF!</definedName>
    <definedName name="_bdm.079B77183AF2481BAA435F27ABE7996A.edm" localSheetId="12" hidden="1">#REF!</definedName>
    <definedName name="_bdm.079B77183AF2481BAA435F27ABE7996A.edm" localSheetId="13" hidden="1">#REF!</definedName>
    <definedName name="_bdm.079B77183AF2481BAA435F27ABE7996A.edm" localSheetId="11" hidden="1">#REF!</definedName>
    <definedName name="_bdm.079B77183AF2481BAA435F27ABE7996A.edm" localSheetId="1" hidden="1">#REF!</definedName>
    <definedName name="_bdm.096B660DC1A1470A906C8AA32D804554.edm" localSheetId="12" hidden="1">#REF!</definedName>
    <definedName name="_bdm.096B660DC1A1470A906C8AA32D804554.edm" localSheetId="13" hidden="1">#REF!</definedName>
    <definedName name="_bdm.096B660DC1A1470A906C8AA32D804554.edm" localSheetId="11" hidden="1">#REF!</definedName>
    <definedName name="_bdm.096B660DC1A1470A906C8AA32D804554.edm" localSheetId="1" hidden="1">#REF!</definedName>
    <definedName name="_bdm.09D7837447BC4BA1BE705FE94CB5F2D5.edm" localSheetId="12" hidden="1">#REF!</definedName>
    <definedName name="_bdm.09D7837447BC4BA1BE705FE94CB5F2D5.edm" localSheetId="13" hidden="1">#REF!</definedName>
    <definedName name="_bdm.09D7837447BC4BA1BE705FE94CB5F2D5.edm" localSheetId="11" hidden="1">#REF!</definedName>
    <definedName name="_bdm.09D7837447BC4BA1BE705FE94CB5F2D5.edm" localSheetId="1" hidden="1">#REF!</definedName>
    <definedName name="_bdm.09ECBB276B23488AB5228EE168C35D29.edm" localSheetId="12" hidden="1">#REF!</definedName>
    <definedName name="_bdm.09ECBB276B23488AB5228EE168C35D29.edm" localSheetId="13" hidden="1">#REF!</definedName>
    <definedName name="_bdm.09ECBB276B23488AB5228EE168C35D29.edm" localSheetId="11" hidden="1">#REF!</definedName>
    <definedName name="_bdm.09ECBB276B23488AB5228EE168C35D29.edm" localSheetId="1" hidden="1">#REF!</definedName>
    <definedName name="_bdm.0A00605DC03C40E18A1C7735A70D36C3.edm" localSheetId="12" hidden="1">#REF!</definedName>
    <definedName name="_bdm.0A00605DC03C40E18A1C7735A70D36C3.edm" localSheetId="13" hidden="1">#REF!</definedName>
    <definedName name="_bdm.0A00605DC03C40E18A1C7735A70D36C3.edm" localSheetId="11" hidden="1">#REF!</definedName>
    <definedName name="_bdm.0A00605DC03C40E18A1C7735A70D36C3.edm" localSheetId="1" hidden="1">#REF!</definedName>
    <definedName name="_bdm.0AB2B3D8DE9A4FF19744BA8B5E12A237.edm" localSheetId="12" hidden="1">#REF!</definedName>
    <definedName name="_bdm.0AB2B3D8DE9A4FF19744BA8B5E12A237.edm" localSheetId="13" hidden="1">#REF!</definedName>
    <definedName name="_bdm.0AB2B3D8DE9A4FF19744BA8B5E12A237.edm" localSheetId="11" hidden="1">#REF!</definedName>
    <definedName name="_bdm.0AB2B3D8DE9A4FF19744BA8B5E12A237.edm" localSheetId="1" hidden="1">#REF!</definedName>
    <definedName name="_bdm.0AFC8FFD2E83420F88ECF01930B5097F.edm" localSheetId="12" hidden="1">#REF!</definedName>
    <definedName name="_bdm.0AFC8FFD2E83420F88ECF01930B5097F.edm" localSheetId="13" hidden="1">#REF!</definedName>
    <definedName name="_bdm.0AFC8FFD2E83420F88ECF01930B5097F.edm" localSheetId="11" hidden="1">#REF!</definedName>
    <definedName name="_bdm.0AFC8FFD2E83420F88ECF01930B5097F.edm" localSheetId="1" hidden="1">#REF!</definedName>
    <definedName name="_bdm.0B5076CD5889402CA574FFE201B6C51D.edm" localSheetId="12" hidden="1">#REF!</definedName>
    <definedName name="_bdm.0B5076CD5889402CA574FFE201B6C51D.edm" localSheetId="13" hidden="1">#REF!</definedName>
    <definedName name="_bdm.0B5076CD5889402CA574FFE201B6C51D.edm" localSheetId="11" hidden="1">#REF!</definedName>
    <definedName name="_bdm.0B5076CD5889402CA574FFE201B6C51D.edm" localSheetId="1" hidden="1">#REF!</definedName>
    <definedName name="_bdm.0B73CB5B459C4BCAB916BB4B334EA6D9.edm" localSheetId="12" hidden="1">#REF!</definedName>
    <definedName name="_bdm.0B73CB5B459C4BCAB916BB4B334EA6D9.edm" localSheetId="13" hidden="1">#REF!</definedName>
    <definedName name="_bdm.0B73CB5B459C4BCAB916BB4B334EA6D9.edm" localSheetId="11" hidden="1">#REF!</definedName>
    <definedName name="_bdm.0B73CB5B459C4BCAB916BB4B334EA6D9.edm" localSheetId="1" hidden="1">#REF!</definedName>
    <definedName name="_bdm.0B7E6AE6CD8D44C1BC9EB3658D025021.edm" localSheetId="12" hidden="1">#REF!</definedName>
    <definedName name="_bdm.0B7E6AE6CD8D44C1BC9EB3658D025021.edm" localSheetId="13" hidden="1">#REF!</definedName>
    <definedName name="_bdm.0B7E6AE6CD8D44C1BC9EB3658D025021.edm" localSheetId="11" hidden="1">#REF!</definedName>
    <definedName name="_bdm.0B7E6AE6CD8D44C1BC9EB3658D025021.edm" localSheetId="1" hidden="1">#REF!</definedName>
    <definedName name="_bdm.0BBDDC04652C4BC5BF1F9C5DA110A6E0.edm" localSheetId="12" hidden="1">#REF!</definedName>
    <definedName name="_bdm.0BBDDC04652C4BC5BF1F9C5DA110A6E0.edm" localSheetId="13" hidden="1">#REF!</definedName>
    <definedName name="_bdm.0BBDDC04652C4BC5BF1F9C5DA110A6E0.edm" localSheetId="11" hidden="1">#REF!</definedName>
    <definedName name="_bdm.0BBDDC04652C4BC5BF1F9C5DA110A6E0.edm" localSheetId="1" hidden="1">#REF!</definedName>
    <definedName name="_bdm.0C0E5F97FBA34733BF63955BDBA54712.edm" localSheetId="12" hidden="1">#REF!</definedName>
    <definedName name="_bdm.0C0E5F97FBA34733BF63955BDBA54712.edm" localSheetId="13" hidden="1">#REF!</definedName>
    <definedName name="_bdm.0C0E5F97FBA34733BF63955BDBA54712.edm" localSheetId="11" hidden="1">#REF!</definedName>
    <definedName name="_bdm.0C0E5F97FBA34733BF63955BDBA54712.edm" localSheetId="1" hidden="1">#REF!</definedName>
    <definedName name="_bdm.0C21FCBF082F4CBC98880AF2978FB4A5.edm" localSheetId="12" hidden="1">#REF!</definedName>
    <definedName name="_bdm.0C21FCBF082F4CBC98880AF2978FB4A5.edm" localSheetId="13" hidden="1">#REF!</definedName>
    <definedName name="_bdm.0C21FCBF082F4CBC98880AF2978FB4A5.edm" localSheetId="11" hidden="1">#REF!</definedName>
    <definedName name="_bdm.0C21FCBF082F4CBC98880AF2978FB4A5.edm" localSheetId="1" hidden="1">#REF!</definedName>
    <definedName name="_bdm.0C81A147B4D447E69A7255A1F5938140.edm" localSheetId="12" hidden="1">#REF!</definedName>
    <definedName name="_bdm.0C81A147B4D447E69A7255A1F5938140.edm" localSheetId="13" hidden="1">#REF!</definedName>
    <definedName name="_bdm.0C81A147B4D447E69A7255A1F5938140.edm" localSheetId="11" hidden="1">#REF!</definedName>
    <definedName name="_bdm.0C81A147B4D447E69A7255A1F5938140.edm" localSheetId="1" hidden="1">#REF!</definedName>
    <definedName name="_bdm.0CFFBEFCEF994CE7B1B26F6395A45C09.edm" localSheetId="12" hidden="1">#REF!</definedName>
    <definedName name="_bdm.0CFFBEFCEF994CE7B1B26F6395A45C09.edm" localSheetId="13" hidden="1">#REF!</definedName>
    <definedName name="_bdm.0CFFBEFCEF994CE7B1B26F6395A45C09.edm" localSheetId="11" hidden="1">#REF!</definedName>
    <definedName name="_bdm.0CFFBEFCEF994CE7B1B26F6395A45C09.edm" localSheetId="1" hidden="1">#REF!</definedName>
    <definedName name="_bdm.0D1B1C283C104105909663393E1CB0B5.edm" localSheetId="12" hidden="1">#REF!</definedName>
    <definedName name="_bdm.0D1B1C283C104105909663393E1CB0B5.edm" localSheetId="13" hidden="1">#REF!</definedName>
    <definedName name="_bdm.0D1B1C283C104105909663393E1CB0B5.edm" localSheetId="11" hidden="1">#REF!</definedName>
    <definedName name="_bdm.0D1B1C283C104105909663393E1CB0B5.edm" localSheetId="1" hidden="1">#REF!</definedName>
    <definedName name="_bdm.0DB47D54782245BF9094D21941F6921F.edm" localSheetId="12" hidden="1">#REF!</definedName>
    <definedName name="_bdm.0DB47D54782245BF9094D21941F6921F.edm" localSheetId="13" hidden="1">#REF!</definedName>
    <definedName name="_bdm.0DB47D54782245BF9094D21941F6921F.edm" localSheetId="11" hidden="1">#REF!</definedName>
    <definedName name="_bdm.0DB47D54782245BF9094D21941F6921F.edm" localSheetId="1" hidden="1">#REF!</definedName>
    <definedName name="_bdm.0DCC25571DD14E73B08A457E5E29BB47.edm" localSheetId="12" hidden="1">#REF!</definedName>
    <definedName name="_bdm.0DCC25571DD14E73B08A457E5E29BB47.edm" localSheetId="13" hidden="1">#REF!</definedName>
    <definedName name="_bdm.0DCC25571DD14E73B08A457E5E29BB47.edm" localSheetId="11" hidden="1">#REF!</definedName>
    <definedName name="_bdm.0DCC25571DD14E73B08A457E5E29BB47.edm" localSheetId="1" hidden="1">#REF!</definedName>
    <definedName name="_bdm.0E289CCA8F914FAA9CFB7D2492FFF043.edm" localSheetId="12" hidden="1">#REF!</definedName>
    <definedName name="_bdm.0E289CCA8F914FAA9CFB7D2492FFF043.edm" localSheetId="13" hidden="1">#REF!</definedName>
    <definedName name="_bdm.0E289CCA8F914FAA9CFB7D2492FFF043.edm" localSheetId="11" hidden="1">#REF!</definedName>
    <definedName name="_bdm.0E289CCA8F914FAA9CFB7D2492FFF043.edm" localSheetId="1" hidden="1">#REF!</definedName>
    <definedName name="_bdm.0E7B24A41F624F85BE90DCE2295FDD4F.edm" localSheetId="12" hidden="1">#REF!</definedName>
    <definedName name="_bdm.0E7B24A41F624F85BE90DCE2295FDD4F.edm" localSheetId="13" hidden="1">#REF!</definedName>
    <definedName name="_bdm.0E7B24A41F624F85BE90DCE2295FDD4F.edm" localSheetId="11" hidden="1">#REF!</definedName>
    <definedName name="_bdm.0E7B24A41F624F85BE90DCE2295FDD4F.edm" localSheetId="1" hidden="1">#REF!</definedName>
    <definedName name="_bdm.0F3DD58853F640AFB7EB11C819519B68.edm" localSheetId="12" hidden="1">#REF!</definedName>
    <definedName name="_bdm.0F3DD58853F640AFB7EB11C819519B68.edm" localSheetId="13" hidden="1">#REF!</definedName>
    <definedName name="_bdm.0F3DD58853F640AFB7EB11C819519B68.edm" localSheetId="11" hidden="1">#REF!</definedName>
    <definedName name="_bdm.0F3DD58853F640AFB7EB11C819519B68.edm" localSheetId="1" hidden="1">#REF!</definedName>
    <definedName name="_bdm.0FA47FAD16064FC390F00F2C8E0A0770.edm" localSheetId="12" hidden="1">#REF!</definedName>
    <definedName name="_bdm.0FA47FAD16064FC390F00F2C8E0A0770.edm" localSheetId="13" hidden="1">#REF!</definedName>
    <definedName name="_bdm.0FA47FAD16064FC390F00F2C8E0A0770.edm" localSheetId="11" hidden="1">#REF!</definedName>
    <definedName name="_bdm.0FA47FAD16064FC390F00F2C8E0A0770.edm" localSheetId="1" hidden="1">#REF!</definedName>
    <definedName name="_bdm.0FF75A741FD94D3CAED32B18BF63A1CF.edm" localSheetId="12" hidden="1">#REF!</definedName>
    <definedName name="_bdm.0FF75A741FD94D3CAED32B18BF63A1CF.edm" localSheetId="13" hidden="1">#REF!</definedName>
    <definedName name="_bdm.0FF75A741FD94D3CAED32B18BF63A1CF.edm" localSheetId="11" hidden="1">#REF!</definedName>
    <definedName name="_bdm.0FF75A741FD94D3CAED32B18BF63A1CF.edm" localSheetId="1" hidden="1">#REF!</definedName>
    <definedName name="_bdm.0FF762DEBFC646B3ACD5293AA9B95ABF.edm" localSheetId="12" hidden="1">#REF!</definedName>
    <definedName name="_bdm.0FF762DEBFC646B3ACD5293AA9B95ABF.edm" localSheetId="13" hidden="1">#REF!</definedName>
    <definedName name="_bdm.0FF762DEBFC646B3ACD5293AA9B95ABF.edm" localSheetId="11" hidden="1">#REF!</definedName>
    <definedName name="_bdm.0FF762DEBFC646B3ACD5293AA9B95ABF.edm" localSheetId="1" hidden="1">#REF!</definedName>
    <definedName name="_bdm.1016F44487CE4860882EF6024702BBDE.edm" localSheetId="12" hidden="1">#REF!</definedName>
    <definedName name="_bdm.1016F44487CE4860882EF6024702BBDE.edm" localSheetId="13" hidden="1">#REF!</definedName>
    <definedName name="_bdm.1016F44487CE4860882EF6024702BBDE.edm" localSheetId="11" hidden="1">#REF!</definedName>
    <definedName name="_bdm.1016F44487CE4860882EF6024702BBDE.edm" localSheetId="1" hidden="1">#REF!</definedName>
    <definedName name="_bdm.10209E15AB1A41D69B78876DB520FE1E.edm" localSheetId="12" hidden="1">#REF!</definedName>
    <definedName name="_bdm.10209E15AB1A41D69B78876DB520FE1E.edm" localSheetId="13" hidden="1">#REF!</definedName>
    <definedName name="_bdm.10209E15AB1A41D69B78876DB520FE1E.edm" localSheetId="11" hidden="1">#REF!</definedName>
    <definedName name="_bdm.10209E15AB1A41D69B78876DB520FE1E.edm" localSheetId="1" hidden="1">#REF!</definedName>
    <definedName name="_bdm.104F6F05C0C94049B8273049D12D78A7.edm" localSheetId="12" hidden="1">#REF!</definedName>
    <definedName name="_bdm.104F6F05C0C94049B8273049D12D78A7.edm" localSheetId="13" hidden="1">#REF!</definedName>
    <definedName name="_bdm.104F6F05C0C94049B8273049D12D78A7.edm" localSheetId="11" hidden="1">#REF!</definedName>
    <definedName name="_bdm.104F6F05C0C94049B8273049D12D78A7.edm" localSheetId="1" hidden="1">#REF!</definedName>
    <definedName name="_bdm.105F5AC16CE3451AB7F94157D06AF057.edm" localSheetId="12" hidden="1">#REF!</definedName>
    <definedName name="_bdm.105F5AC16CE3451AB7F94157D06AF057.edm" localSheetId="13" hidden="1">#REF!</definedName>
    <definedName name="_bdm.105F5AC16CE3451AB7F94157D06AF057.edm" localSheetId="11" hidden="1">#REF!</definedName>
    <definedName name="_bdm.105F5AC16CE3451AB7F94157D06AF057.edm" localSheetId="1" hidden="1">#REF!</definedName>
    <definedName name="_bdm.10FD6101D3044A91AC32A7AFC225150A.edm" localSheetId="12" hidden="1">#REF!</definedName>
    <definedName name="_bdm.10FD6101D3044A91AC32A7AFC225150A.edm" localSheetId="13" hidden="1">#REF!</definedName>
    <definedName name="_bdm.10FD6101D3044A91AC32A7AFC225150A.edm" localSheetId="11" hidden="1">#REF!</definedName>
    <definedName name="_bdm.10FD6101D3044A91AC32A7AFC225150A.edm" localSheetId="1" hidden="1">#REF!</definedName>
    <definedName name="_bdm.112EF459CCEB40BFB37A70910CD9BB24.edm" localSheetId="12" hidden="1">#REF!</definedName>
    <definedName name="_bdm.112EF459CCEB40BFB37A70910CD9BB24.edm" localSheetId="13" hidden="1">#REF!</definedName>
    <definedName name="_bdm.112EF459CCEB40BFB37A70910CD9BB24.edm" localSheetId="11" hidden="1">#REF!</definedName>
    <definedName name="_bdm.112EF459CCEB40BFB37A70910CD9BB24.edm" localSheetId="1" hidden="1">#REF!</definedName>
    <definedName name="_bdm.11B6E253E20F4165A059BB8B502EC6E9.edm" localSheetId="12" hidden="1">#REF!</definedName>
    <definedName name="_bdm.11B6E253E20F4165A059BB8B502EC6E9.edm" localSheetId="13" hidden="1">#REF!</definedName>
    <definedName name="_bdm.11B6E253E20F4165A059BB8B502EC6E9.edm" localSheetId="11" hidden="1">#REF!</definedName>
    <definedName name="_bdm.11B6E253E20F4165A059BB8B502EC6E9.edm" localSheetId="1" hidden="1">#REF!</definedName>
    <definedName name="_bdm.11F5DB3FE3254A10959DD19875DA5D6F.edm" localSheetId="12" hidden="1">#REF!</definedName>
    <definedName name="_bdm.11F5DB3FE3254A10959DD19875DA5D6F.edm" localSheetId="13" hidden="1">#REF!</definedName>
    <definedName name="_bdm.11F5DB3FE3254A10959DD19875DA5D6F.edm" localSheetId="11" hidden="1">#REF!</definedName>
    <definedName name="_bdm.11F5DB3FE3254A10959DD19875DA5D6F.edm" localSheetId="1" hidden="1">#REF!</definedName>
    <definedName name="_bdm.13327EB8297746C9BD8302AA599F8105.edm" localSheetId="12" hidden="1">#REF!</definedName>
    <definedName name="_bdm.13327EB8297746C9BD8302AA599F8105.edm" localSheetId="13" hidden="1">#REF!</definedName>
    <definedName name="_bdm.13327EB8297746C9BD8302AA599F8105.edm" localSheetId="11" hidden="1">#REF!</definedName>
    <definedName name="_bdm.13327EB8297746C9BD8302AA599F8105.edm" localSheetId="1" hidden="1">#REF!</definedName>
    <definedName name="_bdm.13541A28BBC04640A2DE787BDCAFEA1D.edm" localSheetId="12" hidden="1">#REF!</definedName>
    <definedName name="_bdm.13541A28BBC04640A2DE787BDCAFEA1D.edm" localSheetId="13" hidden="1">#REF!</definedName>
    <definedName name="_bdm.13541A28BBC04640A2DE787BDCAFEA1D.edm" localSheetId="11" hidden="1">#REF!</definedName>
    <definedName name="_bdm.13541A28BBC04640A2DE787BDCAFEA1D.edm" localSheetId="1" hidden="1">#REF!</definedName>
    <definedName name="_bdm.1382B97A682E4164B91D9FCAA270A19F.edm" localSheetId="12" hidden="1">#REF!</definedName>
    <definedName name="_bdm.1382B97A682E4164B91D9FCAA270A19F.edm" localSheetId="11" hidden="1">#REF!</definedName>
    <definedName name="_bdm.1382B97A682E4164B91D9FCAA270A19F.edm" localSheetId="1" hidden="1">#REF!</definedName>
    <definedName name="_bdm.13934B8613594178AF2A247F139C0462.edm" localSheetId="12" hidden="1">#REF!</definedName>
    <definedName name="_bdm.13934B8613594178AF2A247F139C0462.edm" localSheetId="13" hidden="1">#REF!</definedName>
    <definedName name="_bdm.13934B8613594178AF2A247F139C0462.edm" localSheetId="11" hidden="1">#REF!</definedName>
    <definedName name="_bdm.13934B8613594178AF2A247F139C0462.edm" localSheetId="1" hidden="1">#REF!</definedName>
    <definedName name="_bdm.14265128D1844E7B9E03C9E38A4CBB46.edm" localSheetId="12" hidden="1">#REF!</definedName>
    <definedName name="_bdm.14265128D1844E7B9E03C9E38A4CBB46.edm" localSheetId="13" hidden="1">#REF!</definedName>
    <definedName name="_bdm.14265128D1844E7B9E03C9E38A4CBB46.edm" localSheetId="11" hidden="1">#REF!</definedName>
    <definedName name="_bdm.14265128D1844E7B9E03C9E38A4CBB46.edm" localSheetId="1" hidden="1">#REF!</definedName>
    <definedName name="_bdm.1457E99F65E3492C8F379ED3CA80EC92.edm" localSheetId="12" hidden="1">#REF!</definedName>
    <definedName name="_bdm.1457E99F65E3492C8F379ED3CA80EC92.edm" localSheetId="13" hidden="1">#REF!</definedName>
    <definedName name="_bdm.1457E99F65E3492C8F379ED3CA80EC92.edm" localSheetId="11" hidden="1">#REF!</definedName>
    <definedName name="_bdm.1457E99F65E3492C8F379ED3CA80EC92.edm" localSheetId="1" hidden="1">#REF!</definedName>
    <definedName name="_bdm.145EE23F812F41DE94EDEFC3F88322EE.edm" localSheetId="12" hidden="1">#REF!</definedName>
    <definedName name="_bdm.145EE23F812F41DE94EDEFC3F88322EE.edm" localSheetId="13" hidden="1">#REF!</definedName>
    <definedName name="_bdm.145EE23F812F41DE94EDEFC3F88322EE.edm" localSheetId="11" hidden="1">#REF!</definedName>
    <definedName name="_bdm.145EE23F812F41DE94EDEFC3F88322EE.edm" localSheetId="1" hidden="1">#REF!</definedName>
    <definedName name="_bdm.1513862873B74ACA896F2FD39B33185D.edm" localSheetId="12" hidden="1">#REF!</definedName>
    <definedName name="_bdm.1513862873B74ACA896F2FD39B33185D.edm" localSheetId="13" hidden="1">#REF!</definedName>
    <definedName name="_bdm.1513862873B74ACA896F2FD39B33185D.edm" localSheetId="11" hidden="1">#REF!</definedName>
    <definedName name="_bdm.1513862873B74ACA896F2FD39B33185D.edm" localSheetId="1" hidden="1">#REF!</definedName>
    <definedName name="_bdm.159131AE17C4474DB79253158FE52D2D.edm" localSheetId="12" hidden="1">#REF!</definedName>
    <definedName name="_bdm.159131AE17C4474DB79253158FE52D2D.edm" localSheetId="13" hidden="1">#REF!</definedName>
    <definedName name="_bdm.159131AE17C4474DB79253158FE52D2D.edm" localSheetId="11" hidden="1">#REF!</definedName>
    <definedName name="_bdm.159131AE17C4474DB79253158FE52D2D.edm" localSheetId="1" hidden="1">#REF!</definedName>
    <definedName name="_bdm.1723166B8915429C8E04ACD5980DBC13.edm" localSheetId="12" hidden="1">#REF!</definedName>
    <definedName name="_bdm.1723166B8915429C8E04ACD5980DBC13.edm" localSheetId="13" hidden="1">#REF!</definedName>
    <definedName name="_bdm.1723166B8915429C8E04ACD5980DBC13.edm" localSheetId="11" hidden="1">#REF!</definedName>
    <definedName name="_bdm.1723166B8915429C8E04ACD5980DBC13.edm" localSheetId="1" hidden="1">#REF!</definedName>
    <definedName name="_bdm.1742045E82944383903759E1B88E40ED.edm" localSheetId="12" hidden="1">#REF!</definedName>
    <definedName name="_bdm.1742045E82944383903759E1B88E40ED.edm" localSheetId="13" hidden="1">#REF!</definedName>
    <definedName name="_bdm.1742045E82944383903759E1B88E40ED.edm" localSheetId="11" hidden="1">#REF!</definedName>
    <definedName name="_bdm.1742045E82944383903759E1B88E40ED.edm" localSheetId="1" hidden="1">#REF!</definedName>
    <definedName name="_bdm.1778CD5F23A84B9C958C35079428C458.edm" localSheetId="12" hidden="1">#REF!</definedName>
    <definedName name="_bdm.1778CD5F23A84B9C958C35079428C458.edm" localSheetId="13" hidden="1">#REF!</definedName>
    <definedName name="_bdm.1778CD5F23A84B9C958C35079428C458.edm" localSheetId="11" hidden="1">#REF!</definedName>
    <definedName name="_bdm.1778CD5F23A84B9C958C35079428C458.edm" localSheetId="1" hidden="1">#REF!</definedName>
    <definedName name="_bdm.17F2DFB68B174A4CAC6CC6FFBBA9156B.edm" localSheetId="12" hidden="1">#REF!</definedName>
    <definedName name="_bdm.17F2DFB68B174A4CAC6CC6FFBBA9156B.edm" localSheetId="13" hidden="1">#REF!</definedName>
    <definedName name="_bdm.17F2DFB68B174A4CAC6CC6FFBBA9156B.edm" localSheetId="11" hidden="1">#REF!</definedName>
    <definedName name="_bdm.17F2DFB68B174A4CAC6CC6FFBBA9156B.edm" localSheetId="1" hidden="1">#REF!</definedName>
    <definedName name="_bdm.1905DE2AACD5443187DF406527CA3564.edm" localSheetId="12" hidden="1">#REF!</definedName>
    <definedName name="_bdm.1905DE2AACD5443187DF406527CA3564.edm" localSheetId="13" hidden="1">#REF!</definedName>
    <definedName name="_bdm.1905DE2AACD5443187DF406527CA3564.edm" localSheetId="11" hidden="1">#REF!</definedName>
    <definedName name="_bdm.1905DE2AACD5443187DF406527CA3564.edm" localSheetId="1" hidden="1">#REF!</definedName>
    <definedName name="_bdm.1992DCE0ABAB447D90AF94A11031DF3E.edm" localSheetId="12" hidden="1">#REF!</definedName>
    <definedName name="_bdm.1992DCE0ABAB447D90AF94A11031DF3E.edm" localSheetId="13" hidden="1">#REF!</definedName>
    <definedName name="_bdm.1992DCE0ABAB447D90AF94A11031DF3E.edm" localSheetId="11" hidden="1">#REF!</definedName>
    <definedName name="_bdm.1992DCE0ABAB447D90AF94A11031DF3E.edm" localSheetId="1" hidden="1">#REF!</definedName>
    <definedName name="_bdm.199BAC4722EE4AA69FA5C2905CA47547.edm" localSheetId="12" hidden="1">#REF!</definedName>
    <definedName name="_bdm.199BAC4722EE4AA69FA5C2905CA47547.edm" localSheetId="13" hidden="1">#REF!</definedName>
    <definedName name="_bdm.199BAC4722EE4AA69FA5C2905CA47547.edm" localSheetId="11" hidden="1">#REF!</definedName>
    <definedName name="_bdm.199BAC4722EE4AA69FA5C2905CA47547.edm" localSheetId="1" hidden="1">#REF!</definedName>
    <definedName name="_bdm.1A58F3F46C804398B9B0E2E815B7AF81.edm" localSheetId="12" hidden="1">#REF!</definedName>
    <definedName name="_bdm.1A58F3F46C804398B9B0E2E815B7AF81.edm" localSheetId="13" hidden="1">#REF!</definedName>
    <definedName name="_bdm.1A58F3F46C804398B9B0E2E815B7AF81.edm" localSheetId="11" hidden="1">#REF!</definedName>
    <definedName name="_bdm.1A58F3F46C804398B9B0E2E815B7AF81.edm" localSheetId="1" hidden="1">#REF!</definedName>
    <definedName name="_bdm.1B1817AC9B2F492C9FC87266DAEDEA91.edm" localSheetId="12" hidden="1">#REF!</definedName>
    <definedName name="_bdm.1B1817AC9B2F492C9FC87266DAEDEA91.edm" localSheetId="13" hidden="1">#REF!</definedName>
    <definedName name="_bdm.1B1817AC9B2F492C9FC87266DAEDEA91.edm" localSheetId="11" hidden="1">#REF!</definedName>
    <definedName name="_bdm.1B1817AC9B2F492C9FC87266DAEDEA91.edm" localSheetId="1" hidden="1">#REF!</definedName>
    <definedName name="_bdm.1B23E8991F584EE7BB6DA14CAC83BA77.edm" localSheetId="12" hidden="1">#REF!</definedName>
    <definedName name="_bdm.1B23E8991F584EE7BB6DA14CAC83BA77.edm" localSheetId="13" hidden="1">#REF!</definedName>
    <definedName name="_bdm.1B23E8991F584EE7BB6DA14CAC83BA77.edm" localSheetId="11" hidden="1">#REF!</definedName>
    <definedName name="_bdm.1B23E8991F584EE7BB6DA14CAC83BA77.edm" localSheetId="1" hidden="1">#REF!</definedName>
    <definedName name="_bdm.1BEDFCDB44FB4CF5BAB789AC2F07D9F1.edm" localSheetId="12" hidden="1">#REF!</definedName>
    <definedName name="_bdm.1BEDFCDB44FB4CF5BAB789AC2F07D9F1.edm" localSheetId="13" hidden="1">#REF!</definedName>
    <definedName name="_bdm.1BEDFCDB44FB4CF5BAB789AC2F07D9F1.edm" localSheetId="11" hidden="1">#REF!</definedName>
    <definedName name="_bdm.1BEDFCDB44FB4CF5BAB789AC2F07D9F1.edm" localSheetId="1" hidden="1">#REF!</definedName>
    <definedName name="_bdm.1BFC517AC1BC4A74A1B1CA66255B2661.edm" localSheetId="12" hidden="1">#REF!</definedName>
    <definedName name="_bdm.1BFC517AC1BC4A74A1B1CA66255B2661.edm" localSheetId="13" hidden="1">#REF!</definedName>
    <definedName name="_bdm.1BFC517AC1BC4A74A1B1CA66255B2661.edm" localSheetId="11" hidden="1">#REF!</definedName>
    <definedName name="_bdm.1BFC517AC1BC4A74A1B1CA66255B2661.edm" localSheetId="1" hidden="1">#REF!</definedName>
    <definedName name="_bdm.1C3341A93C3347A291DFD443F1436FC3.edm" localSheetId="12" hidden="1">#REF!</definedName>
    <definedName name="_bdm.1C3341A93C3347A291DFD443F1436FC3.edm" localSheetId="13" hidden="1">#REF!</definedName>
    <definedName name="_bdm.1C3341A93C3347A291DFD443F1436FC3.edm" localSheetId="11" hidden="1">#REF!</definedName>
    <definedName name="_bdm.1C3341A93C3347A291DFD443F1436FC3.edm" localSheetId="1" hidden="1">#REF!</definedName>
    <definedName name="_bdm.1C33B6DACF5B4F0485FE37382C6D82D8.edm" localSheetId="12" hidden="1">#REF!</definedName>
    <definedName name="_bdm.1C33B6DACF5B4F0485FE37382C6D82D8.edm" localSheetId="13" hidden="1">#REF!</definedName>
    <definedName name="_bdm.1C33B6DACF5B4F0485FE37382C6D82D8.edm" localSheetId="11" hidden="1">#REF!</definedName>
    <definedName name="_bdm.1C33B6DACF5B4F0485FE37382C6D82D8.edm" localSheetId="1" hidden="1">#REF!</definedName>
    <definedName name="_bdm.1C42ED74AD1E4440BAFBADB4241A2C57.edm" localSheetId="12" hidden="1">#REF!</definedName>
    <definedName name="_bdm.1C42ED74AD1E4440BAFBADB4241A2C57.edm" localSheetId="13" hidden="1">#REF!</definedName>
    <definedName name="_bdm.1C42ED74AD1E4440BAFBADB4241A2C57.edm" localSheetId="11" hidden="1">#REF!</definedName>
    <definedName name="_bdm.1C42ED74AD1E4440BAFBADB4241A2C57.edm" localSheetId="1" hidden="1">#REF!</definedName>
    <definedName name="_bdm.1C718D928C564921A764FDE7A57C4FC5.edm" localSheetId="12" hidden="1">#REF!</definedName>
    <definedName name="_bdm.1C718D928C564921A764FDE7A57C4FC5.edm" localSheetId="13" hidden="1">#REF!</definedName>
    <definedName name="_bdm.1C718D928C564921A764FDE7A57C4FC5.edm" localSheetId="11" hidden="1">#REF!</definedName>
    <definedName name="_bdm.1C718D928C564921A764FDE7A57C4FC5.edm" localSheetId="1" hidden="1">#REF!</definedName>
    <definedName name="_bdm.1C8B108A290B48E2933DE9D041A93B5D.edm" localSheetId="12" hidden="1">#REF!</definedName>
    <definedName name="_bdm.1C8B108A290B48E2933DE9D041A93B5D.edm" localSheetId="13" hidden="1">#REF!</definedName>
    <definedName name="_bdm.1C8B108A290B48E2933DE9D041A93B5D.edm" localSheetId="11" hidden="1">#REF!</definedName>
    <definedName name="_bdm.1C8B108A290B48E2933DE9D041A93B5D.edm" localSheetId="1" hidden="1">#REF!</definedName>
    <definedName name="_bdm.1C90D95FFE0C4DBF9F2C689514605890.edm" localSheetId="12" hidden="1">#REF!</definedName>
    <definedName name="_bdm.1C90D95FFE0C4DBF9F2C689514605890.edm" localSheetId="13" hidden="1">#REF!</definedName>
    <definedName name="_bdm.1C90D95FFE0C4DBF9F2C689514605890.edm" localSheetId="11" hidden="1">#REF!</definedName>
    <definedName name="_bdm.1C90D95FFE0C4DBF9F2C689514605890.edm" localSheetId="1" hidden="1">#REF!</definedName>
    <definedName name="_bdm.1CF15571965E40C48BC9B3E88700B695.edm" localSheetId="12" hidden="1">#REF!</definedName>
    <definedName name="_bdm.1CF15571965E40C48BC9B3E88700B695.edm" localSheetId="13" hidden="1">#REF!</definedName>
    <definedName name="_bdm.1CF15571965E40C48BC9B3E88700B695.edm" localSheetId="11" hidden="1">#REF!</definedName>
    <definedName name="_bdm.1CF15571965E40C48BC9B3E88700B695.edm" localSheetId="1" hidden="1">#REF!</definedName>
    <definedName name="_bdm.1D4150E01C5442C79C5B26F1830A9AD9.edm" localSheetId="12" hidden="1">#REF!</definedName>
    <definedName name="_bdm.1D4150E01C5442C79C5B26F1830A9AD9.edm" localSheetId="13" hidden="1">#REF!</definedName>
    <definedName name="_bdm.1D4150E01C5442C79C5B26F1830A9AD9.edm" localSheetId="11" hidden="1">#REF!</definedName>
    <definedName name="_bdm.1D4150E01C5442C79C5B26F1830A9AD9.edm" localSheetId="1" hidden="1">#REF!</definedName>
    <definedName name="_bdm.1D6D5D345DFC481896A4735E7CC72831.edm" localSheetId="12" hidden="1">#REF!</definedName>
    <definedName name="_bdm.1D6D5D345DFC481896A4735E7CC72831.edm" localSheetId="13" hidden="1">#REF!</definedName>
    <definedName name="_bdm.1D6D5D345DFC481896A4735E7CC72831.edm" localSheetId="11" hidden="1">#REF!</definedName>
    <definedName name="_bdm.1D6D5D345DFC481896A4735E7CC72831.edm" localSheetId="1" hidden="1">#REF!</definedName>
    <definedName name="_bdm.1E1637BD2FED42428B1A8278E4FD58B1.edm" localSheetId="12" hidden="1">#REF!</definedName>
    <definedName name="_bdm.1E1637BD2FED42428B1A8278E4FD58B1.edm" localSheetId="13" hidden="1">#REF!</definedName>
    <definedName name="_bdm.1E1637BD2FED42428B1A8278E4FD58B1.edm" localSheetId="11" hidden="1">#REF!</definedName>
    <definedName name="_bdm.1E1637BD2FED42428B1A8278E4FD58B1.edm" localSheetId="1" hidden="1">#REF!</definedName>
    <definedName name="_bdm.1E2C9A33CBD34F71A61CFC2F7857C901.edm" localSheetId="12" hidden="1">#REF!</definedName>
    <definedName name="_bdm.1E2C9A33CBD34F71A61CFC2F7857C901.edm" localSheetId="13" hidden="1">#REF!</definedName>
    <definedName name="_bdm.1E2C9A33CBD34F71A61CFC2F7857C901.edm" localSheetId="11" hidden="1">#REF!</definedName>
    <definedName name="_bdm.1E2C9A33CBD34F71A61CFC2F7857C901.edm" localSheetId="1" hidden="1">#REF!</definedName>
    <definedName name="_bdm.1F1CCD7BE18B4A759E50B270AAA7C8CD.edm" localSheetId="12" hidden="1">#REF!</definedName>
    <definedName name="_bdm.1F1CCD7BE18B4A759E50B270AAA7C8CD.edm" localSheetId="13" hidden="1">#REF!</definedName>
    <definedName name="_bdm.1F1CCD7BE18B4A759E50B270AAA7C8CD.edm" localSheetId="11" hidden="1">#REF!</definedName>
    <definedName name="_bdm.1F1CCD7BE18B4A759E50B270AAA7C8CD.edm" localSheetId="1" hidden="1">#REF!</definedName>
    <definedName name="_bdm.1F2FE3C7713E4A4099DB3536D2FBF87D.edm" localSheetId="12" hidden="1">#REF!</definedName>
    <definedName name="_bdm.1F2FE3C7713E4A4099DB3536D2FBF87D.edm" localSheetId="13" hidden="1">#REF!</definedName>
    <definedName name="_bdm.1F2FE3C7713E4A4099DB3536D2FBF87D.edm" localSheetId="11" hidden="1">#REF!</definedName>
    <definedName name="_bdm.1F2FE3C7713E4A4099DB3536D2FBF87D.edm" localSheetId="1" hidden="1">#REF!</definedName>
    <definedName name="_bdm.2162366EB4F44602B605B97531295E7B.edm" localSheetId="12" hidden="1">#REF!</definedName>
    <definedName name="_bdm.2162366EB4F44602B605B97531295E7B.edm" localSheetId="13" hidden="1">#REF!</definedName>
    <definedName name="_bdm.2162366EB4F44602B605B97531295E7B.edm" localSheetId="11" hidden="1">#REF!</definedName>
    <definedName name="_bdm.2162366EB4F44602B605B97531295E7B.edm" localSheetId="1" hidden="1">#REF!</definedName>
    <definedName name="_bdm.21864C9EFFBB416393DFC781C6154060.edm" localSheetId="12" hidden="1">#REF!</definedName>
    <definedName name="_bdm.21864C9EFFBB416393DFC781C6154060.edm" localSheetId="13" hidden="1">#REF!</definedName>
    <definedName name="_bdm.21864C9EFFBB416393DFC781C6154060.edm" localSheetId="11" hidden="1">#REF!</definedName>
    <definedName name="_bdm.21864C9EFFBB416393DFC781C6154060.edm" localSheetId="1" hidden="1">#REF!</definedName>
    <definedName name="_bdm.21C26C7E46434ED9BD1745E123CD9299.edm" localSheetId="12" hidden="1">#REF!</definedName>
    <definedName name="_bdm.21C26C7E46434ED9BD1745E123CD9299.edm" localSheetId="13" hidden="1">#REF!</definedName>
    <definedName name="_bdm.21C26C7E46434ED9BD1745E123CD9299.edm" localSheetId="11" hidden="1">#REF!</definedName>
    <definedName name="_bdm.21C26C7E46434ED9BD1745E123CD9299.edm" localSheetId="1" hidden="1">#REF!</definedName>
    <definedName name="_bdm.22EC5BBC1451452FB4D4164F95954DBD.edm" localSheetId="12" hidden="1">#REF!</definedName>
    <definedName name="_bdm.22EC5BBC1451452FB4D4164F95954DBD.edm" localSheetId="13" hidden="1">#REF!</definedName>
    <definedName name="_bdm.22EC5BBC1451452FB4D4164F95954DBD.edm" localSheetId="11" hidden="1">#REF!</definedName>
    <definedName name="_bdm.22EC5BBC1451452FB4D4164F95954DBD.edm" localSheetId="1" hidden="1">#REF!</definedName>
    <definedName name="_bdm.22F33225B39D4337ABAC0EB37AD3C487.edm" localSheetId="12" hidden="1">#REF!</definedName>
    <definedName name="_bdm.22F33225B39D4337ABAC0EB37AD3C487.edm" localSheetId="13" hidden="1">#REF!</definedName>
    <definedName name="_bdm.22F33225B39D4337ABAC0EB37AD3C487.edm" localSheetId="11" hidden="1">#REF!</definedName>
    <definedName name="_bdm.22F33225B39D4337ABAC0EB37AD3C487.edm" localSheetId="1" hidden="1">#REF!</definedName>
    <definedName name="_bdm.23A7117B6FC24056A7749AC671D45D7A.edm" localSheetId="12" hidden="1">#REF!</definedName>
    <definedName name="_bdm.23A7117B6FC24056A7749AC671D45D7A.edm" localSheetId="13" hidden="1">#REF!</definedName>
    <definedName name="_bdm.23A7117B6FC24056A7749AC671D45D7A.edm" localSheetId="11" hidden="1">#REF!</definedName>
    <definedName name="_bdm.23A7117B6FC24056A7749AC671D45D7A.edm" localSheetId="1" hidden="1">#REF!</definedName>
    <definedName name="_bdm.23C123D64937436085D4D8A34EB61D66.edm" localSheetId="12" hidden="1">#REF!</definedName>
    <definedName name="_bdm.23C123D64937436085D4D8A34EB61D66.edm" localSheetId="13" hidden="1">#REF!</definedName>
    <definedName name="_bdm.23C123D64937436085D4D8A34EB61D66.edm" localSheetId="11" hidden="1">#REF!</definedName>
    <definedName name="_bdm.23C123D64937436085D4D8A34EB61D66.edm" localSheetId="1" hidden="1">#REF!</definedName>
    <definedName name="_bdm.2476D881D1BE48C495C9ABBA4F63F46B.edm" localSheetId="12" hidden="1">#REF!</definedName>
    <definedName name="_bdm.2476D881D1BE48C495C9ABBA4F63F46B.edm" localSheetId="13" hidden="1">#REF!</definedName>
    <definedName name="_bdm.2476D881D1BE48C495C9ABBA4F63F46B.edm" localSheetId="11" hidden="1">#REF!</definedName>
    <definedName name="_bdm.2476D881D1BE48C495C9ABBA4F63F46B.edm" localSheetId="1" hidden="1">#REF!</definedName>
    <definedName name="_bdm.2483D222757D48A7A21F7CD0AF240FFD.edm" localSheetId="12" hidden="1">#REF!</definedName>
    <definedName name="_bdm.2483D222757D48A7A21F7CD0AF240FFD.edm" localSheetId="13" hidden="1">#REF!</definedName>
    <definedName name="_bdm.2483D222757D48A7A21F7CD0AF240FFD.edm" localSheetId="11" hidden="1">#REF!</definedName>
    <definedName name="_bdm.2483D222757D48A7A21F7CD0AF240FFD.edm" localSheetId="1" hidden="1">#REF!</definedName>
    <definedName name="_bdm.24A66B0DC57D457A94EF1BCC900E6992.edm" localSheetId="12" hidden="1">#REF!</definedName>
    <definedName name="_bdm.24A66B0DC57D457A94EF1BCC900E6992.edm" localSheetId="13" hidden="1">#REF!</definedName>
    <definedName name="_bdm.24A66B0DC57D457A94EF1BCC900E6992.edm" localSheetId="11" hidden="1">#REF!</definedName>
    <definedName name="_bdm.24A66B0DC57D457A94EF1BCC900E6992.edm" localSheetId="1" hidden="1">#REF!</definedName>
    <definedName name="_bdm.251F23ACC0D844DF81A6FE0AB53A951C.edm" localSheetId="12" hidden="1">#REF!</definedName>
    <definedName name="_bdm.251F23ACC0D844DF81A6FE0AB53A951C.edm" localSheetId="13" hidden="1">#REF!</definedName>
    <definedName name="_bdm.251F23ACC0D844DF81A6FE0AB53A951C.edm" localSheetId="11" hidden="1">#REF!</definedName>
    <definedName name="_bdm.251F23ACC0D844DF81A6FE0AB53A951C.edm" localSheetId="1" hidden="1">#REF!</definedName>
    <definedName name="_bdm.2540057FCAA5450FAA69B95891AE9BCC.edm" localSheetId="12" hidden="1">#REF!</definedName>
    <definedName name="_bdm.2540057FCAA5450FAA69B95891AE9BCC.edm" localSheetId="13" hidden="1">#REF!</definedName>
    <definedName name="_bdm.2540057FCAA5450FAA69B95891AE9BCC.edm" localSheetId="11" hidden="1">#REF!</definedName>
    <definedName name="_bdm.2540057FCAA5450FAA69B95891AE9BCC.edm" localSheetId="1" hidden="1">#REF!</definedName>
    <definedName name="_bdm.255C4024F75B41BCA4B1DC6109478FCC.edm" localSheetId="12" hidden="1">#REF!</definedName>
    <definedName name="_bdm.255C4024F75B41BCA4B1DC6109478FCC.edm" localSheetId="13" hidden="1">#REF!</definedName>
    <definedName name="_bdm.255C4024F75B41BCA4B1DC6109478FCC.edm" localSheetId="11" hidden="1">#REF!</definedName>
    <definedName name="_bdm.255C4024F75B41BCA4B1DC6109478FCC.edm" localSheetId="1" hidden="1">#REF!</definedName>
    <definedName name="_bdm.25AFD66B1A03450C99C159C1CE70BA9A.edm" localSheetId="12" hidden="1">#REF!</definedName>
    <definedName name="_bdm.25AFD66B1A03450C99C159C1CE70BA9A.edm" localSheetId="13" hidden="1">#REF!</definedName>
    <definedName name="_bdm.25AFD66B1A03450C99C159C1CE70BA9A.edm" localSheetId="11" hidden="1">#REF!</definedName>
    <definedName name="_bdm.25AFD66B1A03450C99C159C1CE70BA9A.edm" localSheetId="1" hidden="1">#REF!</definedName>
    <definedName name="_bdm.25CFFA1718584E058DEB4F665D02D39E.edm" localSheetId="12" hidden="1">#REF!</definedName>
    <definedName name="_bdm.25CFFA1718584E058DEB4F665D02D39E.edm" localSheetId="13" hidden="1">#REF!</definedName>
    <definedName name="_bdm.25CFFA1718584E058DEB4F665D02D39E.edm" localSheetId="11" hidden="1">#REF!</definedName>
    <definedName name="_bdm.25CFFA1718584E058DEB4F665D02D39E.edm" localSheetId="1" hidden="1">#REF!</definedName>
    <definedName name="_bdm.25F01B08AB5F41A38798300444D386A2.edm" localSheetId="12" hidden="1">#REF!</definedName>
    <definedName name="_bdm.25F01B08AB5F41A38798300444D386A2.edm" localSheetId="13" hidden="1">#REF!</definedName>
    <definedName name="_bdm.25F01B08AB5F41A38798300444D386A2.edm" localSheetId="11" hidden="1">#REF!</definedName>
    <definedName name="_bdm.25F01B08AB5F41A38798300444D386A2.edm" localSheetId="1" hidden="1">#REF!</definedName>
    <definedName name="_bdm.2610E924B1BC45118D4FB30AF574EDB8.edm" localSheetId="12" hidden="1">#REF!</definedName>
    <definedName name="_bdm.2610E924B1BC45118D4FB30AF574EDB8.edm" localSheetId="13" hidden="1">#REF!</definedName>
    <definedName name="_bdm.2610E924B1BC45118D4FB30AF574EDB8.edm" localSheetId="11" hidden="1">#REF!</definedName>
    <definedName name="_bdm.2610E924B1BC45118D4FB30AF574EDB8.edm" localSheetId="1" hidden="1">#REF!</definedName>
    <definedName name="_bdm.26325CC9F1B84D3A946D156C3569648A.edm" localSheetId="12" hidden="1">#REF!</definedName>
    <definedName name="_bdm.26325CC9F1B84D3A946D156C3569648A.edm" localSheetId="13" hidden="1">#REF!</definedName>
    <definedName name="_bdm.26325CC9F1B84D3A946D156C3569648A.edm" localSheetId="11" hidden="1">#REF!</definedName>
    <definedName name="_bdm.26325CC9F1B84D3A946D156C3569648A.edm" localSheetId="1" hidden="1">#REF!</definedName>
    <definedName name="_bdm.268173A6BAF848AD9141B720449868BA.edm" localSheetId="12" hidden="1">#REF!</definedName>
    <definedName name="_bdm.268173A6BAF848AD9141B720449868BA.edm" localSheetId="13" hidden="1">#REF!</definedName>
    <definedName name="_bdm.268173A6BAF848AD9141B720449868BA.edm" localSheetId="11" hidden="1">#REF!</definedName>
    <definedName name="_bdm.268173A6BAF848AD9141B720449868BA.edm" localSheetId="1" hidden="1">#REF!</definedName>
    <definedName name="_bdm.26D560F45EE6405C92AEF0F8501D92B0.edm" localSheetId="12" hidden="1">#REF!</definedName>
    <definedName name="_bdm.26D560F45EE6405C92AEF0F8501D92B0.edm" localSheetId="13" hidden="1">#REF!</definedName>
    <definedName name="_bdm.26D560F45EE6405C92AEF0F8501D92B0.edm" localSheetId="11" hidden="1">#REF!</definedName>
    <definedName name="_bdm.26D560F45EE6405C92AEF0F8501D92B0.edm" localSheetId="1" hidden="1">#REF!</definedName>
    <definedName name="_bdm.2740A3A9B84941C68521BE6F58E0B2C1.edm" localSheetId="12" hidden="1">#REF!</definedName>
    <definedName name="_bdm.2740A3A9B84941C68521BE6F58E0B2C1.edm" localSheetId="13" hidden="1">#REF!</definedName>
    <definedName name="_bdm.2740A3A9B84941C68521BE6F58E0B2C1.edm" localSheetId="11" hidden="1">#REF!</definedName>
    <definedName name="_bdm.2740A3A9B84941C68521BE6F58E0B2C1.edm" localSheetId="1" hidden="1">#REF!</definedName>
    <definedName name="_bdm.27478AF0D3064AE78C361D6DF414D73D.edm" localSheetId="12" hidden="1">#REF!</definedName>
    <definedName name="_bdm.27478AF0D3064AE78C361D6DF414D73D.edm" localSheetId="13" hidden="1">#REF!</definedName>
    <definedName name="_bdm.27478AF0D3064AE78C361D6DF414D73D.edm" localSheetId="11" hidden="1">#REF!</definedName>
    <definedName name="_bdm.27478AF0D3064AE78C361D6DF414D73D.edm" localSheetId="1" hidden="1">#REF!</definedName>
    <definedName name="_bdm.277943D6B789441AA145D0AEE5196E61.edm" localSheetId="12" hidden="1">#REF!</definedName>
    <definedName name="_bdm.277943D6B789441AA145D0AEE5196E61.edm" localSheetId="13" hidden="1">#REF!</definedName>
    <definedName name="_bdm.277943D6B789441AA145D0AEE5196E61.edm" localSheetId="11" hidden="1">#REF!</definedName>
    <definedName name="_bdm.277943D6B789441AA145D0AEE5196E61.edm" localSheetId="1" hidden="1">#REF!</definedName>
    <definedName name="_bdm.2796DE45CA6746C18584A9DD66C642AA.edm" localSheetId="12" hidden="1">#REF!</definedName>
    <definedName name="_bdm.2796DE45CA6746C18584A9DD66C642AA.edm" localSheetId="13" hidden="1">#REF!</definedName>
    <definedName name="_bdm.2796DE45CA6746C18584A9DD66C642AA.edm" localSheetId="11" hidden="1">#REF!</definedName>
    <definedName name="_bdm.2796DE45CA6746C18584A9DD66C642AA.edm" localSheetId="1" hidden="1">#REF!</definedName>
    <definedName name="_bdm.28BF542A9EFC44C3965D2C2E832B66B3.edm" localSheetId="12" hidden="1">#REF!</definedName>
    <definedName name="_bdm.28BF542A9EFC44C3965D2C2E832B66B3.edm" localSheetId="13" hidden="1">#REF!</definedName>
    <definedName name="_bdm.28BF542A9EFC44C3965D2C2E832B66B3.edm" localSheetId="11" hidden="1">#REF!</definedName>
    <definedName name="_bdm.28BF542A9EFC44C3965D2C2E832B66B3.edm" localSheetId="1" hidden="1">#REF!</definedName>
    <definedName name="_bdm.28EABF4D6F1B40408D7E41A5B063381B.edm" localSheetId="12" hidden="1">#REF!</definedName>
    <definedName name="_bdm.28EABF4D6F1B40408D7E41A5B063381B.edm" localSheetId="13" hidden="1">#REF!</definedName>
    <definedName name="_bdm.28EABF4D6F1B40408D7E41A5B063381B.edm" localSheetId="11" hidden="1">#REF!</definedName>
    <definedName name="_bdm.28EABF4D6F1B40408D7E41A5B063381B.edm" localSheetId="1" hidden="1">#REF!</definedName>
    <definedName name="_bdm.2907212533244F788A09B5129C1E33D3.edm" localSheetId="12" hidden="1">#REF!</definedName>
    <definedName name="_bdm.2907212533244F788A09B5129C1E33D3.edm" localSheetId="13" hidden="1">#REF!</definedName>
    <definedName name="_bdm.2907212533244F788A09B5129C1E33D3.edm" localSheetId="11" hidden="1">#REF!</definedName>
    <definedName name="_bdm.2907212533244F788A09B5129C1E33D3.edm" localSheetId="1" hidden="1">#REF!</definedName>
    <definedName name="_bdm.293E5EAC9951483CACC05514F4FE4236.edm" localSheetId="12" hidden="1">#REF!</definedName>
    <definedName name="_bdm.293E5EAC9951483CACC05514F4FE4236.edm" localSheetId="13" hidden="1">#REF!</definedName>
    <definedName name="_bdm.293E5EAC9951483CACC05514F4FE4236.edm" localSheetId="11" hidden="1">#REF!</definedName>
    <definedName name="_bdm.293E5EAC9951483CACC05514F4FE4236.edm" localSheetId="1" hidden="1">#REF!</definedName>
    <definedName name="_bdm.294298E5AFF146BABF3AC1B57B04049E.edm" localSheetId="12" hidden="1">#REF!</definedName>
    <definedName name="_bdm.294298E5AFF146BABF3AC1B57B04049E.edm" localSheetId="13" hidden="1">#REF!</definedName>
    <definedName name="_bdm.294298E5AFF146BABF3AC1B57B04049E.edm" localSheetId="11" hidden="1">#REF!</definedName>
    <definedName name="_bdm.294298E5AFF146BABF3AC1B57B04049E.edm" localSheetId="1" hidden="1">#REF!</definedName>
    <definedName name="_bdm.2A33411F47264D17BE179D765878F3D7.edm" localSheetId="12" hidden="1">#REF!</definedName>
    <definedName name="_bdm.2A33411F47264D17BE179D765878F3D7.edm" localSheetId="13" hidden="1">#REF!</definedName>
    <definedName name="_bdm.2A33411F47264D17BE179D765878F3D7.edm" localSheetId="11" hidden="1">#REF!</definedName>
    <definedName name="_bdm.2A33411F47264D17BE179D765878F3D7.edm" localSheetId="1" hidden="1">#REF!</definedName>
    <definedName name="_bdm.2A364E0003484EBA93EE98C1D6E36E53.edm" localSheetId="12" hidden="1">#REF!</definedName>
    <definedName name="_bdm.2A364E0003484EBA93EE98C1D6E36E53.edm" localSheetId="13" hidden="1">#REF!</definedName>
    <definedName name="_bdm.2A364E0003484EBA93EE98C1D6E36E53.edm" localSheetId="11" hidden="1">#REF!</definedName>
    <definedName name="_bdm.2A364E0003484EBA93EE98C1D6E36E53.edm" localSheetId="1" hidden="1">#REF!</definedName>
    <definedName name="_bdm.2A6F27EA570D4797A68B49238B40510C.edm" localSheetId="12" hidden="1">#REF!</definedName>
    <definedName name="_bdm.2A6F27EA570D4797A68B49238B40510C.edm" localSheetId="13" hidden="1">#REF!</definedName>
    <definedName name="_bdm.2A6F27EA570D4797A68B49238B40510C.edm" localSheetId="11" hidden="1">#REF!</definedName>
    <definedName name="_bdm.2A6F27EA570D4797A68B49238B40510C.edm" localSheetId="1" hidden="1">#REF!</definedName>
    <definedName name="_bdm.2ABC518468064363A8A44AB68A340FC7.edm" localSheetId="12" hidden="1">#REF!</definedName>
    <definedName name="_bdm.2ABC518468064363A8A44AB68A340FC7.edm" localSheetId="13" hidden="1">#REF!</definedName>
    <definedName name="_bdm.2ABC518468064363A8A44AB68A340FC7.edm" localSheetId="11" hidden="1">#REF!</definedName>
    <definedName name="_bdm.2ABC518468064363A8A44AB68A340FC7.edm" localSheetId="1" hidden="1">#REF!</definedName>
    <definedName name="_bdm.2ABF92567A8047858527243259D934D1.edm" localSheetId="12" hidden="1">#REF!</definedName>
    <definedName name="_bdm.2ABF92567A8047858527243259D934D1.edm" localSheetId="13" hidden="1">#REF!</definedName>
    <definedName name="_bdm.2ABF92567A8047858527243259D934D1.edm" localSheetId="11" hidden="1">#REF!</definedName>
    <definedName name="_bdm.2ABF92567A8047858527243259D934D1.edm" localSheetId="1" hidden="1">#REF!</definedName>
    <definedName name="_bdm.2AC99D8FE5FF496588CA9790A65856C8.edm" localSheetId="12" hidden="1">#REF!</definedName>
    <definedName name="_bdm.2AC99D8FE5FF496588CA9790A65856C8.edm" localSheetId="13" hidden="1">#REF!</definedName>
    <definedName name="_bdm.2AC99D8FE5FF496588CA9790A65856C8.edm" localSheetId="11" hidden="1">#REF!</definedName>
    <definedName name="_bdm.2AC99D8FE5FF496588CA9790A65856C8.edm" localSheetId="1" hidden="1">#REF!</definedName>
    <definedName name="_bdm.2BCE809CB35340CE97D9AE2B81A0119F.edm" localSheetId="12" hidden="1">#REF!</definedName>
    <definedName name="_bdm.2BCE809CB35340CE97D9AE2B81A0119F.edm" localSheetId="13" hidden="1">#REF!</definedName>
    <definedName name="_bdm.2BCE809CB35340CE97D9AE2B81A0119F.edm" localSheetId="11" hidden="1">#REF!</definedName>
    <definedName name="_bdm.2BCE809CB35340CE97D9AE2B81A0119F.edm" localSheetId="1" hidden="1">#REF!</definedName>
    <definedName name="_bdm.2C00E8FFAA5E4BF08B0D3CBB4145BB49.edm" localSheetId="12" hidden="1">#REF!</definedName>
    <definedName name="_bdm.2C00E8FFAA5E4BF08B0D3CBB4145BB49.edm" localSheetId="13" hidden="1">#REF!</definedName>
    <definedName name="_bdm.2C00E8FFAA5E4BF08B0D3CBB4145BB49.edm" localSheetId="11" hidden="1">#REF!</definedName>
    <definedName name="_bdm.2C00E8FFAA5E4BF08B0D3CBB4145BB49.edm" localSheetId="1" hidden="1">#REF!</definedName>
    <definedName name="_bdm.2C18DBB30A35438B89A5EB7FFF52FEC5.edm" localSheetId="12" hidden="1">#REF!</definedName>
    <definedName name="_bdm.2C18DBB30A35438B89A5EB7FFF52FEC5.edm" localSheetId="13" hidden="1">#REF!</definedName>
    <definedName name="_bdm.2C18DBB30A35438B89A5EB7FFF52FEC5.edm" localSheetId="11" hidden="1">#REF!</definedName>
    <definedName name="_bdm.2C18DBB30A35438B89A5EB7FFF52FEC5.edm" localSheetId="1" hidden="1">#REF!</definedName>
    <definedName name="_bdm.2C778BB54A8D4AF8BDADD45DE22199B7.edm" localSheetId="12" hidden="1">#REF!</definedName>
    <definedName name="_bdm.2C778BB54A8D4AF8BDADD45DE22199B7.edm" localSheetId="13" hidden="1">#REF!</definedName>
    <definedName name="_bdm.2C778BB54A8D4AF8BDADD45DE22199B7.edm" localSheetId="11" hidden="1">#REF!</definedName>
    <definedName name="_bdm.2C778BB54A8D4AF8BDADD45DE22199B7.edm" localSheetId="1" hidden="1">#REF!</definedName>
    <definedName name="_bdm.2CA63F0A97FF4BDCB38BBDBAE079E2C3.edm" localSheetId="12" hidden="1">#REF!</definedName>
    <definedName name="_bdm.2CA63F0A97FF4BDCB38BBDBAE079E2C3.edm" localSheetId="13" hidden="1">#REF!</definedName>
    <definedName name="_bdm.2CA63F0A97FF4BDCB38BBDBAE079E2C3.edm" localSheetId="11" hidden="1">#REF!</definedName>
    <definedName name="_bdm.2CA63F0A97FF4BDCB38BBDBAE079E2C3.edm" localSheetId="1" hidden="1">#REF!</definedName>
    <definedName name="_bdm.2D64FA3EDEA542B784559A05DE8EAC4C.edm" localSheetId="12" hidden="1">#REF!</definedName>
    <definedName name="_bdm.2D64FA3EDEA542B784559A05DE8EAC4C.edm" localSheetId="13" hidden="1">#REF!</definedName>
    <definedName name="_bdm.2D64FA3EDEA542B784559A05DE8EAC4C.edm" localSheetId="11" hidden="1">#REF!</definedName>
    <definedName name="_bdm.2D64FA3EDEA542B784559A05DE8EAC4C.edm" localSheetId="1" hidden="1">#REF!</definedName>
    <definedName name="_bdm.2D7B91BBF2DB4067BB885C51FEDED9E0.edm" localSheetId="12" hidden="1">#REF!</definedName>
    <definedName name="_bdm.2D7B91BBF2DB4067BB885C51FEDED9E0.edm" localSheetId="13" hidden="1">#REF!</definedName>
    <definedName name="_bdm.2D7B91BBF2DB4067BB885C51FEDED9E0.edm" localSheetId="11" hidden="1">#REF!</definedName>
    <definedName name="_bdm.2D7B91BBF2DB4067BB885C51FEDED9E0.edm" localSheetId="1" hidden="1">#REF!</definedName>
    <definedName name="_bdm.2E2C0DB2F07D4220B0AA26246B93EB06.edm" localSheetId="12" hidden="1">#REF!</definedName>
    <definedName name="_bdm.2E2C0DB2F07D4220B0AA26246B93EB06.edm" localSheetId="13" hidden="1">#REF!</definedName>
    <definedName name="_bdm.2E2C0DB2F07D4220B0AA26246B93EB06.edm" localSheetId="11" hidden="1">#REF!</definedName>
    <definedName name="_bdm.2E2C0DB2F07D4220B0AA26246B93EB06.edm" localSheetId="1" hidden="1">#REF!</definedName>
    <definedName name="_bdm.2E9D39575F0343E2965FD164E41B6D96.edm" localSheetId="12" hidden="1">#REF!</definedName>
    <definedName name="_bdm.2E9D39575F0343E2965FD164E41B6D96.edm" localSheetId="13" hidden="1">#REF!</definedName>
    <definedName name="_bdm.2E9D39575F0343E2965FD164E41B6D96.edm" localSheetId="11" hidden="1">#REF!</definedName>
    <definedName name="_bdm.2E9D39575F0343E2965FD164E41B6D96.edm" localSheetId="1" hidden="1">#REF!</definedName>
    <definedName name="_bdm.2EAB0A78EDA04E4692527C1F7D3FFDAD.edm" localSheetId="12" hidden="1">#REF!</definedName>
    <definedName name="_bdm.2EAB0A78EDA04E4692527C1F7D3FFDAD.edm" localSheetId="13" hidden="1">#REF!</definedName>
    <definedName name="_bdm.2EAB0A78EDA04E4692527C1F7D3FFDAD.edm" localSheetId="11" hidden="1">#REF!</definedName>
    <definedName name="_bdm.2EAB0A78EDA04E4692527C1F7D3FFDAD.edm" localSheetId="1" hidden="1">#REF!</definedName>
    <definedName name="_bdm.2FCB0098F3114E6AB03F65528A0B12E6.edm" localSheetId="12" hidden="1">#REF!</definedName>
    <definedName name="_bdm.2FCB0098F3114E6AB03F65528A0B12E6.edm" localSheetId="13" hidden="1">#REF!</definedName>
    <definedName name="_bdm.2FCB0098F3114E6AB03F65528A0B12E6.edm" localSheetId="11" hidden="1">#REF!</definedName>
    <definedName name="_bdm.2FCB0098F3114E6AB03F65528A0B12E6.edm" localSheetId="1" hidden="1">#REF!</definedName>
    <definedName name="_bdm.2FFFD873E9614B16B8A06EF3D5A9699B.edm" localSheetId="12" hidden="1">#REF!</definedName>
    <definedName name="_bdm.2FFFD873E9614B16B8A06EF3D5A9699B.edm" localSheetId="13" hidden="1">#REF!</definedName>
    <definedName name="_bdm.2FFFD873E9614B16B8A06EF3D5A9699B.edm" localSheetId="11" hidden="1">#REF!</definedName>
    <definedName name="_bdm.2FFFD873E9614B16B8A06EF3D5A9699B.edm" localSheetId="1" hidden="1">#REF!</definedName>
    <definedName name="_bdm.302812EB56724CEF86A129C7602EDBCF.edm" localSheetId="12" hidden="1">#REF!</definedName>
    <definedName name="_bdm.302812EB56724CEF86A129C7602EDBCF.edm" localSheetId="13" hidden="1">#REF!</definedName>
    <definedName name="_bdm.302812EB56724CEF86A129C7602EDBCF.edm" localSheetId="11" hidden="1">#REF!</definedName>
    <definedName name="_bdm.302812EB56724CEF86A129C7602EDBCF.edm" localSheetId="1" hidden="1">#REF!</definedName>
    <definedName name="_bdm.30C8B4F90071474F9600D3A6090C95B1.edm" localSheetId="12" hidden="1">#REF!</definedName>
    <definedName name="_bdm.30C8B4F90071474F9600D3A6090C95B1.edm" localSheetId="13" hidden="1">#REF!</definedName>
    <definedName name="_bdm.30C8B4F90071474F9600D3A6090C95B1.edm" localSheetId="11" hidden="1">#REF!</definedName>
    <definedName name="_bdm.30C8B4F90071474F9600D3A6090C95B1.edm" localSheetId="1" hidden="1">#REF!</definedName>
    <definedName name="_bdm.30DD4A4CC0484D978D7350F5FF6577B4.edm" localSheetId="12" hidden="1">#REF!</definedName>
    <definedName name="_bdm.30DD4A4CC0484D978D7350F5FF6577B4.edm" localSheetId="13" hidden="1">#REF!</definedName>
    <definedName name="_bdm.30DD4A4CC0484D978D7350F5FF6577B4.edm" localSheetId="11" hidden="1">#REF!</definedName>
    <definedName name="_bdm.30DD4A4CC0484D978D7350F5FF6577B4.edm" localSheetId="1" hidden="1">#REF!</definedName>
    <definedName name="_bdm.30EA127F2B9742B2A6B222A5A71FE838.edm" localSheetId="12" hidden="1">#REF!</definedName>
    <definedName name="_bdm.30EA127F2B9742B2A6B222A5A71FE838.edm" localSheetId="13" hidden="1">#REF!</definedName>
    <definedName name="_bdm.30EA127F2B9742B2A6B222A5A71FE838.edm" localSheetId="11" hidden="1">#REF!</definedName>
    <definedName name="_bdm.30EA127F2B9742B2A6B222A5A71FE838.edm" localSheetId="1" hidden="1">#REF!</definedName>
    <definedName name="_bdm.310EEE30E0644C0AAE3440AC8A08DB91.edm" localSheetId="12" hidden="1">#REF!</definedName>
    <definedName name="_bdm.310EEE30E0644C0AAE3440AC8A08DB91.edm" localSheetId="13" hidden="1">#REF!</definedName>
    <definedName name="_bdm.310EEE30E0644C0AAE3440AC8A08DB91.edm" localSheetId="11" hidden="1">#REF!</definedName>
    <definedName name="_bdm.310EEE30E0644C0AAE3440AC8A08DB91.edm" localSheetId="1" hidden="1">#REF!</definedName>
    <definedName name="_bdm.3112251326FD4605B96F35E070533C54.edm" localSheetId="12" hidden="1">#REF!</definedName>
    <definedName name="_bdm.3112251326FD4605B96F35E070533C54.edm" localSheetId="13" hidden="1">#REF!</definedName>
    <definedName name="_bdm.3112251326FD4605B96F35E070533C54.edm" localSheetId="11" hidden="1">#REF!</definedName>
    <definedName name="_bdm.3112251326FD4605B96F35E070533C54.edm" localSheetId="1" hidden="1">#REF!</definedName>
    <definedName name="_bdm.31B8E5639594404EB28EC8C93AFFEFFE.edm" localSheetId="12" hidden="1">#REF!</definedName>
    <definedName name="_bdm.31B8E5639594404EB28EC8C93AFFEFFE.edm" localSheetId="13" hidden="1">#REF!</definedName>
    <definedName name="_bdm.31B8E5639594404EB28EC8C93AFFEFFE.edm" localSheetId="11" hidden="1">#REF!</definedName>
    <definedName name="_bdm.31B8E5639594404EB28EC8C93AFFEFFE.edm" localSheetId="1" hidden="1">#REF!</definedName>
    <definedName name="_bdm.31D6A6EB2E84498C8B207A665C0E8A65.edm" localSheetId="12" hidden="1">#REF!</definedName>
    <definedName name="_bdm.31D6A6EB2E84498C8B207A665C0E8A65.edm" localSheetId="13" hidden="1">#REF!</definedName>
    <definedName name="_bdm.31D6A6EB2E84498C8B207A665C0E8A65.edm" localSheetId="11" hidden="1">#REF!</definedName>
    <definedName name="_bdm.31D6A6EB2E84498C8B207A665C0E8A65.edm" localSheetId="1" hidden="1">#REF!</definedName>
    <definedName name="_bdm.31E407F7C7314AF7A7375F14457ED561.edm" localSheetId="12" hidden="1">#REF!</definedName>
    <definedName name="_bdm.31E407F7C7314AF7A7375F14457ED561.edm" localSheetId="13" hidden="1">#REF!</definedName>
    <definedName name="_bdm.31E407F7C7314AF7A7375F14457ED561.edm" localSheetId="11" hidden="1">#REF!</definedName>
    <definedName name="_bdm.31E407F7C7314AF7A7375F14457ED561.edm" localSheetId="1" hidden="1">#REF!</definedName>
    <definedName name="_bdm.31F5A85D1C524E1FA10EE35BA80F893F.edm" localSheetId="12" hidden="1">#REF!</definedName>
    <definedName name="_bdm.31F5A85D1C524E1FA10EE35BA80F893F.edm" localSheetId="13" hidden="1">#REF!</definedName>
    <definedName name="_bdm.31F5A85D1C524E1FA10EE35BA80F893F.edm" localSheetId="11" hidden="1">#REF!</definedName>
    <definedName name="_bdm.31F5A85D1C524E1FA10EE35BA80F893F.edm" localSheetId="1" hidden="1">#REF!</definedName>
    <definedName name="_bdm.31FD098EF0C44D979FC970EFAF77AB78.edm" localSheetId="12" hidden="1">#REF!</definedName>
    <definedName name="_bdm.31FD098EF0C44D979FC970EFAF77AB78.edm" localSheetId="13" hidden="1">#REF!</definedName>
    <definedName name="_bdm.31FD098EF0C44D979FC970EFAF77AB78.edm" localSheetId="11" hidden="1">#REF!</definedName>
    <definedName name="_bdm.31FD098EF0C44D979FC970EFAF77AB78.edm" localSheetId="1" hidden="1">#REF!</definedName>
    <definedName name="_bdm.326BF885F96F4B54AC137CA0F6ABFDD7.edm" localSheetId="12" hidden="1">#REF!</definedName>
    <definedName name="_bdm.326BF885F96F4B54AC137CA0F6ABFDD7.edm" localSheetId="13" hidden="1">#REF!</definedName>
    <definedName name="_bdm.326BF885F96F4B54AC137CA0F6ABFDD7.edm" localSheetId="11" hidden="1">#REF!</definedName>
    <definedName name="_bdm.326BF885F96F4B54AC137CA0F6ABFDD7.edm" localSheetId="1" hidden="1">#REF!</definedName>
    <definedName name="_bdm.332CFC4F9C74407D9A1755DF5844A16F.edm" localSheetId="12" hidden="1">#REF!</definedName>
    <definedName name="_bdm.332CFC4F9C74407D9A1755DF5844A16F.edm" localSheetId="13" hidden="1">#REF!</definedName>
    <definedName name="_bdm.332CFC4F9C74407D9A1755DF5844A16F.edm" localSheetId="11" hidden="1">#REF!</definedName>
    <definedName name="_bdm.332CFC4F9C74407D9A1755DF5844A16F.edm" localSheetId="1" hidden="1">#REF!</definedName>
    <definedName name="_bdm.334484226CF94D59811DA67C66E855F4.edm" localSheetId="12" hidden="1">#REF!</definedName>
    <definedName name="_bdm.334484226CF94D59811DA67C66E855F4.edm" localSheetId="13" hidden="1">#REF!</definedName>
    <definedName name="_bdm.334484226CF94D59811DA67C66E855F4.edm" localSheetId="11" hidden="1">#REF!</definedName>
    <definedName name="_bdm.334484226CF94D59811DA67C66E855F4.edm" localSheetId="1" hidden="1">#REF!</definedName>
    <definedName name="_bdm.334CEF81C0574905832A70FCC62459CE.edm" localSheetId="12" hidden="1">#REF!</definedName>
    <definedName name="_bdm.334CEF81C0574905832A70FCC62459CE.edm" localSheetId="13" hidden="1">#REF!</definedName>
    <definedName name="_bdm.334CEF81C0574905832A70FCC62459CE.edm" localSheetId="11" hidden="1">#REF!</definedName>
    <definedName name="_bdm.334CEF81C0574905832A70FCC62459CE.edm" localSheetId="1" hidden="1">#REF!</definedName>
    <definedName name="_bdm.33FA7E61880B48749C68EEACDE744840.edm" localSheetId="12" hidden="1">#REF!</definedName>
    <definedName name="_bdm.33FA7E61880B48749C68EEACDE744840.edm" localSheetId="13" hidden="1">#REF!</definedName>
    <definedName name="_bdm.33FA7E61880B48749C68EEACDE744840.edm" localSheetId="11" hidden="1">#REF!</definedName>
    <definedName name="_bdm.33FA7E61880B48749C68EEACDE744840.edm" localSheetId="1" hidden="1">#REF!</definedName>
    <definedName name="_bdm.34567C08F5E744ACBEC983409ECD0F47.edm" localSheetId="12" hidden="1">#REF!</definedName>
    <definedName name="_bdm.34567C08F5E744ACBEC983409ECD0F47.edm" localSheetId="13" hidden="1">#REF!</definedName>
    <definedName name="_bdm.34567C08F5E744ACBEC983409ECD0F47.edm" localSheetId="11" hidden="1">#REF!</definedName>
    <definedName name="_bdm.34567C08F5E744ACBEC983409ECD0F47.edm" localSheetId="1" hidden="1">#REF!</definedName>
    <definedName name="_bdm.3562BCDA02F3485286442C9C647D75D6.edm" localSheetId="12" hidden="1">#REF!</definedName>
    <definedName name="_bdm.3562BCDA02F3485286442C9C647D75D6.edm" localSheetId="13" hidden="1">#REF!</definedName>
    <definedName name="_bdm.3562BCDA02F3485286442C9C647D75D6.edm" localSheetId="11" hidden="1">#REF!</definedName>
    <definedName name="_bdm.3562BCDA02F3485286442C9C647D75D6.edm" localSheetId="1" hidden="1">#REF!</definedName>
    <definedName name="_bdm.359120BEA19B49CEB213307F9A0EAAEB.edm" localSheetId="12" hidden="1">#REF!</definedName>
    <definedName name="_bdm.359120BEA19B49CEB213307F9A0EAAEB.edm" localSheetId="13" hidden="1">#REF!</definedName>
    <definedName name="_bdm.359120BEA19B49CEB213307F9A0EAAEB.edm" localSheetId="11" hidden="1">#REF!</definedName>
    <definedName name="_bdm.359120BEA19B49CEB213307F9A0EAAEB.edm" localSheetId="1" hidden="1">#REF!</definedName>
    <definedName name="_bdm.35DD836794AD4AB1A7D39A8613CD5FE2.edm" localSheetId="12" hidden="1">#REF!</definedName>
    <definedName name="_bdm.35DD836794AD4AB1A7D39A8613CD5FE2.edm" localSheetId="13" hidden="1">#REF!</definedName>
    <definedName name="_bdm.35DD836794AD4AB1A7D39A8613CD5FE2.edm" localSheetId="11" hidden="1">#REF!</definedName>
    <definedName name="_bdm.35DD836794AD4AB1A7D39A8613CD5FE2.edm" localSheetId="1" hidden="1">#REF!</definedName>
    <definedName name="_bdm.360B351E86174AC7A4FE8B18D8592DD7.edm" localSheetId="12" hidden="1">#REF!</definedName>
    <definedName name="_bdm.360B351E86174AC7A4FE8B18D8592DD7.edm" localSheetId="13" hidden="1">#REF!</definedName>
    <definedName name="_bdm.360B351E86174AC7A4FE8B18D8592DD7.edm" localSheetId="11" hidden="1">#REF!</definedName>
    <definedName name="_bdm.360B351E86174AC7A4FE8B18D8592DD7.edm" localSheetId="1" hidden="1">#REF!</definedName>
    <definedName name="_bdm.365D1F6D92874624BA8A53D232A400C2.edm" localSheetId="12" hidden="1">#REF!</definedName>
    <definedName name="_bdm.365D1F6D92874624BA8A53D232A400C2.edm" localSheetId="13" hidden="1">#REF!</definedName>
    <definedName name="_bdm.365D1F6D92874624BA8A53D232A400C2.edm" localSheetId="11" hidden="1">#REF!</definedName>
    <definedName name="_bdm.365D1F6D92874624BA8A53D232A400C2.edm" localSheetId="1" hidden="1">#REF!</definedName>
    <definedName name="_bdm.36B22A9ADF2048B88FCFA3A46C37F6EA.edm" localSheetId="12" hidden="1">#REF!</definedName>
    <definedName name="_bdm.36B22A9ADF2048B88FCFA3A46C37F6EA.edm" localSheetId="13" hidden="1">#REF!</definedName>
    <definedName name="_bdm.36B22A9ADF2048B88FCFA3A46C37F6EA.edm" localSheetId="11" hidden="1">#REF!</definedName>
    <definedName name="_bdm.36B22A9ADF2048B88FCFA3A46C37F6EA.edm" localSheetId="1" hidden="1">#REF!</definedName>
    <definedName name="_bdm.36F7207F7B754EDDA660E94A2A113692.edm" localSheetId="12" hidden="1">#REF!</definedName>
    <definedName name="_bdm.36F7207F7B754EDDA660E94A2A113692.edm" localSheetId="13" hidden="1">#REF!</definedName>
    <definedName name="_bdm.36F7207F7B754EDDA660E94A2A113692.edm" localSheetId="11" hidden="1">#REF!</definedName>
    <definedName name="_bdm.36F7207F7B754EDDA660E94A2A113692.edm" localSheetId="1" hidden="1">#REF!</definedName>
    <definedName name="_bdm.371871C5ACD54A479CF5966E3271620A.edm" localSheetId="12" hidden="1">#REF!</definedName>
    <definedName name="_bdm.371871C5ACD54A479CF5966E3271620A.edm" localSheetId="13" hidden="1">#REF!</definedName>
    <definedName name="_bdm.371871C5ACD54A479CF5966E3271620A.edm" localSheetId="11" hidden="1">#REF!</definedName>
    <definedName name="_bdm.371871C5ACD54A479CF5966E3271620A.edm" localSheetId="1" hidden="1">#REF!</definedName>
    <definedName name="_bdm.37BE692DD64049EEA90C06BC963014CD.edm" localSheetId="12" hidden="1">#REF!</definedName>
    <definedName name="_bdm.37BE692DD64049EEA90C06BC963014CD.edm" localSheetId="13" hidden="1">#REF!</definedName>
    <definedName name="_bdm.37BE692DD64049EEA90C06BC963014CD.edm" localSheetId="11" hidden="1">#REF!</definedName>
    <definedName name="_bdm.37BE692DD64049EEA90C06BC963014CD.edm" localSheetId="1" hidden="1">#REF!</definedName>
    <definedName name="_bdm.37DCD27AD21E43CD89354A1D4AC203F9.edm" localSheetId="12" hidden="1">#REF!</definedName>
    <definedName name="_bdm.37DCD27AD21E43CD89354A1D4AC203F9.edm" localSheetId="13" hidden="1">#REF!</definedName>
    <definedName name="_bdm.37DCD27AD21E43CD89354A1D4AC203F9.edm" localSheetId="11" hidden="1">#REF!</definedName>
    <definedName name="_bdm.37DCD27AD21E43CD89354A1D4AC203F9.edm" localSheetId="1" hidden="1">#REF!</definedName>
    <definedName name="_bdm.3846EDD674524825AF75640E8EEAC73A.edm" localSheetId="12" hidden="1">#REF!</definedName>
    <definedName name="_bdm.3846EDD674524825AF75640E8EEAC73A.edm" localSheetId="13" hidden="1">#REF!</definedName>
    <definedName name="_bdm.3846EDD674524825AF75640E8EEAC73A.edm" localSheetId="11" hidden="1">#REF!</definedName>
    <definedName name="_bdm.3846EDD674524825AF75640E8EEAC73A.edm" localSheetId="1" hidden="1">#REF!</definedName>
    <definedName name="_bdm.3882C17405AD4E5CAA8E3DD4C6DD4DD2.edm" localSheetId="12" hidden="1">#REF!</definedName>
    <definedName name="_bdm.3882C17405AD4E5CAA8E3DD4C6DD4DD2.edm" localSheetId="13" hidden="1">#REF!</definedName>
    <definedName name="_bdm.3882C17405AD4E5CAA8E3DD4C6DD4DD2.edm" localSheetId="11" hidden="1">#REF!</definedName>
    <definedName name="_bdm.3882C17405AD4E5CAA8E3DD4C6DD4DD2.edm" localSheetId="1" hidden="1">#REF!</definedName>
    <definedName name="_bdm.38A9B721AC4C4779A6453676D641CC1C.edm" localSheetId="12" hidden="1">#REF!</definedName>
    <definedName name="_bdm.38A9B721AC4C4779A6453676D641CC1C.edm" localSheetId="13" hidden="1">#REF!</definedName>
    <definedName name="_bdm.38A9B721AC4C4779A6453676D641CC1C.edm" localSheetId="11" hidden="1">#REF!</definedName>
    <definedName name="_bdm.38A9B721AC4C4779A6453676D641CC1C.edm" localSheetId="1" hidden="1">#REF!</definedName>
    <definedName name="_bdm.3947381EE36A4799AD8A1D6AA7445AFB.edm" localSheetId="12" hidden="1">#REF!</definedName>
    <definedName name="_bdm.3947381EE36A4799AD8A1D6AA7445AFB.edm" localSheetId="13" hidden="1">#REF!</definedName>
    <definedName name="_bdm.3947381EE36A4799AD8A1D6AA7445AFB.edm" localSheetId="11" hidden="1">#REF!</definedName>
    <definedName name="_bdm.3947381EE36A4799AD8A1D6AA7445AFB.edm" localSheetId="1" hidden="1">#REF!</definedName>
    <definedName name="_bdm.3A2732074B6941738219562084C09465.edm" localSheetId="12" hidden="1">#REF!</definedName>
    <definedName name="_bdm.3A2732074B6941738219562084C09465.edm" localSheetId="13" hidden="1">#REF!</definedName>
    <definedName name="_bdm.3A2732074B6941738219562084C09465.edm" localSheetId="11" hidden="1">#REF!</definedName>
    <definedName name="_bdm.3A2732074B6941738219562084C09465.edm" localSheetId="1" hidden="1">#REF!</definedName>
    <definedName name="_bdm.3A3A725B66C14973933F7429CC344016.edm" localSheetId="12" hidden="1">#REF!</definedName>
    <definedName name="_bdm.3A3A725B66C14973933F7429CC344016.edm" localSheetId="13" hidden="1">#REF!</definedName>
    <definedName name="_bdm.3A3A725B66C14973933F7429CC344016.edm" localSheetId="11" hidden="1">#REF!</definedName>
    <definedName name="_bdm.3A3A725B66C14973933F7429CC344016.edm" localSheetId="1" hidden="1">#REF!</definedName>
    <definedName name="_bdm.3A3DB2DEE3694358AE7E8F26D17C16FA.edm" localSheetId="12" hidden="1">#REF!</definedName>
    <definedName name="_bdm.3A3DB2DEE3694358AE7E8F26D17C16FA.edm" localSheetId="13" hidden="1">#REF!</definedName>
    <definedName name="_bdm.3A3DB2DEE3694358AE7E8F26D17C16FA.edm" localSheetId="11" hidden="1">#REF!</definedName>
    <definedName name="_bdm.3A3DB2DEE3694358AE7E8F26D17C16FA.edm" localSheetId="1" hidden="1">#REF!</definedName>
    <definedName name="_bdm.3AD16D46651942289C65EC99272D4478.edm" localSheetId="12" hidden="1">#REF!</definedName>
    <definedName name="_bdm.3AD16D46651942289C65EC99272D4478.edm" localSheetId="13" hidden="1">#REF!</definedName>
    <definedName name="_bdm.3AD16D46651942289C65EC99272D4478.edm" localSheetId="11" hidden="1">#REF!</definedName>
    <definedName name="_bdm.3AD16D46651942289C65EC99272D4478.edm" localSheetId="1" hidden="1">#REF!</definedName>
    <definedName name="_bdm.3AE073D6C948409DAF73AAE044294A18.edm" localSheetId="12" hidden="1">#REF!</definedName>
    <definedName name="_bdm.3AE073D6C948409DAF73AAE044294A18.edm" localSheetId="13" hidden="1">#REF!</definedName>
    <definedName name="_bdm.3AE073D6C948409DAF73AAE044294A18.edm" localSheetId="11" hidden="1">#REF!</definedName>
    <definedName name="_bdm.3AE073D6C948409DAF73AAE044294A18.edm" localSheetId="1" hidden="1">#REF!</definedName>
    <definedName name="_bdm.3B01011440F743AC997B305B76B05AF8.edm" localSheetId="12" hidden="1">#REF!</definedName>
    <definedName name="_bdm.3B01011440F743AC997B305B76B05AF8.edm" localSheetId="13" hidden="1">#REF!</definedName>
    <definedName name="_bdm.3B01011440F743AC997B305B76B05AF8.edm" localSheetId="11" hidden="1">#REF!</definedName>
    <definedName name="_bdm.3B01011440F743AC997B305B76B05AF8.edm" localSheetId="1" hidden="1">#REF!</definedName>
    <definedName name="_bdm.3BC5BBE71DB64AF9B42807EF36C29FBE.edm" localSheetId="12" hidden="1">#REF!</definedName>
    <definedName name="_bdm.3BC5BBE71DB64AF9B42807EF36C29FBE.edm" localSheetId="13" hidden="1">#REF!</definedName>
    <definedName name="_bdm.3BC5BBE71DB64AF9B42807EF36C29FBE.edm" localSheetId="11" hidden="1">#REF!</definedName>
    <definedName name="_bdm.3BC5BBE71DB64AF9B42807EF36C29FBE.edm" localSheetId="1" hidden="1">#REF!</definedName>
    <definedName name="_bdm.3C34B29F02DF414E916671E30AECA61C.edm" localSheetId="12" hidden="1">#REF!</definedName>
    <definedName name="_bdm.3C34B29F02DF414E916671E30AECA61C.edm" localSheetId="13" hidden="1">#REF!</definedName>
    <definedName name="_bdm.3C34B29F02DF414E916671E30AECA61C.edm" localSheetId="11" hidden="1">#REF!</definedName>
    <definedName name="_bdm.3C34B29F02DF414E916671E30AECA61C.edm" localSheetId="1" hidden="1">#REF!</definedName>
    <definedName name="_bdm.3C64C9BF893E4F82885034228E56008B.edm" localSheetId="12" hidden="1">#REF!</definedName>
    <definedName name="_bdm.3C64C9BF893E4F82885034228E56008B.edm" localSheetId="13" hidden="1">#REF!</definedName>
    <definedName name="_bdm.3C64C9BF893E4F82885034228E56008B.edm" localSheetId="11" hidden="1">#REF!</definedName>
    <definedName name="_bdm.3C64C9BF893E4F82885034228E56008B.edm" localSheetId="1" hidden="1">#REF!</definedName>
    <definedName name="_bdm.3CA9F775F1C94BD9A3ABEDE99A7F53C9.edm" localSheetId="12" hidden="1">#REF!</definedName>
    <definedName name="_bdm.3CA9F775F1C94BD9A3ABEDE99A7F53C9.edm" localSheetId="13" hidden="1">#REF!</definedName>
    <definedName name="_bdm.3CA9F775F1C94BD9A3ABEDE99A7F53C9.edm" localSheetId="11" hidden="1">#REF!</definedName>
    <definedName name="_bdm.3CA9F775F1C94BD9A3ABEDE99A7F53C9.edm" localSheetId="1" hidden="1">#REF!</definedName>
    <definedName name="_bdm.3D1B5048FA294496A78376C43328C604.edm" localSheetId="12" hidden="1">#REF!</definedName>
    <definedName name="_bdm.3D1B5048FA294496A78376C43328C604.edm" localSheetId="13" hidden="1">#REF!</definedName>
    <definedName name="_bdm.3D1B5048FA294496A78376C43328C604.edm" localSheetId="11" hidden="1">#REF!</definedName>
    <definedName name="_bdm.3D1B5048FA294496A78376C43328C604.edm" localSheetId="1" hidden="1">#REF!</definedName>
    <definedName name="_bdm.3D5567B87DDE45BFB34821B818628CE5.edm" localSheetId="12" hidden="1">#REF!</definedName>
    <definedName name="_bdm.3D5567B87DDE45BFB34821B818628CE5.edm" localSheetId="13" hidden="1">#REF!</definedName>
    <definedName name="_bdm.3D5567B87DDE45BFB34821B818628CE5.edm" localSheetId="11" hidden="1">#REF!</definedName>
    <definedName name="_bdm.3D5567B87DDE45BFB34821B818628CE5.edm" localSheetId="1" hidden="1">#REF!</definedName>
    <definedName name="_bdm.3DCF88AB5BBD4EB893413341E4E9D862.edm" localSheetId="12" hidden="1">#REF!</definedName>
    <definedName name="_bdm.3DCF88AB5BBD4EB893413341E4E9D862.edm" localSheetId="13" hidden="1">#REF!</definedName>
    <definedName name="_bdm.3DCF88AB5BBD4EB893413341E4E9D862.edm" localSheetId="11" hidden="1">#REF!</definedName>
    <definedName name="_bdm.3DCF88AB5BBD4EB893413341E4E9D862.edm" localSheetId="1" hidden="1">#REF!</definedName>
    <definedName name="_bdm.3DD98C73A10D42689D259F865E8F0EF3.edm" localSheetId="12" hidden="1">#REF!</definedName>
    <definedName name="_bdm.3DD98C73A10D42689D259F865E8F0EF3.edm" localSheetId="13" hidden="1">#REF!</definedName>
    <definedName name="_bdm.3DD98C73A10D42689D259F865E8F0EF3.edm" localSheetId="11" hidden="1">#REF!</definedName>
    <definedName name="_bdm.3DD98C73A10D42689D259F865E8F0EF3.edm" localSheetId="1" hidden="1">#REF!</definedName>
    <definedName name="_bdm.3E18DF21FFE1434B93B73983DFF62E76.edm" localSheetId="12" hidden="1">#REF!</definedName>
    <definedName name="_bdm.3E18DF21FFE1434B93B73983DFF62E76.edm" localSheetId="13" hidden="1">#REF!</definedName>
    <definedName name="_bdm.3E18DF21FFE1434B93B73983DFF62E76.edm" localSheetId="11" hidden="1">#REF!</definedName>
    <definedName name="_bdm.3E18DF21FFE1434B93B73983DFF62E76.edm" localSheetId="1" hidden="1">#REF!</definedName>
    <definedName name="_bdm.3E2E05909FC14953A5A9238B6C4C2677.edm" localSheetId="12" hidden="1">#REF!</definedName>
    <definedName name="_bdm.3E2E05909FC14953A5A9238B6C4C2677.edm" localSheetId="13" hidden="1">#REF!</definedName>
    <definedName name="_bdm.3E2E05909FC14953A5A9238B6C4C2677.edm" localSheetId="11" hidden="1">#REF!</definedName>
    <definedName name="_bdm.3E2E05909FC14953A5A9238B6C4C2677.edm" localSheetId="1" hidden="1">#REF!</definedName>
    <definedName name="_bdm.3E659F5D9B5943DC91D68369B35A4416.edm" localSheetId="12" hidden="1">#REF!</definedName>
    <definedName name="_bdm.3E659F5D9B5943DC91D68369B35A4416.edm" localSheetId="13" hidden="1">#REF!</definedName>
    <definedName name="_bdm.3E659F5D9B5943DC91D68369B35A4416.edm" localSheetId="11" hidden="1">#REF!</definedName>
    <definedName name="_bdm.3E659F5D9B5943DC91D68369B35A4416.edm" localSheetId="1" hidden="1">#REF!</definedName>
    <definedName name="_bdm.3E84A59F7B224145ABB15493D100BF3E.edm" localSheetId="12" hidden="1">#REF!</definedName>
    <definedName name="_bdm.3E84A59F7B224145ABB15493D100BF3E.edm" localSheetId="13" hidden="1">#REF!</definedName>
    <definedName name="_bdm.3E84A59F7B224145ABB15493D100BF3E.edm" localSheetId="11" hidden="1">#REF!</definedName>
    <definedName name="_bdm.3E84A59F7B224145ABB15493D100BF3E.edm" localSheetId="1" hidden="1">#REF!</definedName>
    <definedName name="_bdm.3EEC3566FD3047B7BB01FE667A67ACF7.edm" localSheetId="12" hidden="1">#REF!</definedName>
    <definedName name="_bdm.3EEC3566FD3047B7BB01FE667A67ACF7.edm" localSheetId="13" hidden="1">#REF!</definedName>
    <definedName name="_bdm.3EEC3566FD3047B7BB01FE667A67ACF7.edm" localSheetId="11" hidden="1">#REF!</definedName>
    <definedName name="_bdm.3EEC3566FD3047B7BB01FE667A67ACF7.edm" localSheetId="1" hidden="1">#REF!</definedName>
    <definedName name="_bdm.3F08C378BCB24D1E8C2FFA7E543624EC.edm" localSheetId="12" hidden="1">#REF!</definedName>
    <definedName name="_bdm.3F08C378BCB24D1E8C2FFA7E543624EC.edm" localSheetId="13" hidden="1">#REF!</definedName>
    <definedName name="_bdm.3F08C378BCB24D1E8C2FFA7E543624EC.edm" localSheetId="11" hidden="1">#REF!</definedName>
    <definedName name="_bdm.3F08C378BCB24D1E8C2FFA7E543624EC.edm" localSheetId="1" hidden="1">#REF!</definedName>
    <definedName name="_bdm.3F1FA9F7B9D14072AF11DD281C71F1B5.edm" localSheetId="12" hidden="1">#REF!</definedName>
    <definedName name="_bdm.3F1FA9F7B9D14072AF11DD281C71F1B5.edm" localSheetId="13" hidden="1">#REF!</definedName>
    <definedName name="_bdm.3F1FA9F7B9D14072AF11DD281C71F1B5.edm" localSheetId="11" hidden="1">#REF!</definedName>
    <definedName name="_bdm.3F1FA9F7B9D14072AF11DD281C71F1B5.edm" localSheetId="1" hidden="1">#REF!</definedName>
    <definedName name="_bdm.3F289049E8DE4971AD257A8CD6BF4006.edm" localSheetId="12" hidden="1">#REF!</definedName>
    <definedName name="_bdm.3F289049E8DE4971AD257A8CD6BF4006.edm" localSheetId="13" hidden="1">#REF!</definedName>
    <definedName name="_bdm.3F289049E8DE4971AD257A8CD6BF4006.edm" localSheetId="11" hidden="1">#REF!</definedName>
    <definedName name="_bdm.3F289049E8DE4971AD257A8CD6BF4006.edm" localSheetId="1" hidden="1">#REF!</definedName>
    <definedName name="_bdm.3F2D994BBAEB4B2A8548CCA6AE312A43.edm" localSheetId="12" hidden="1">#REF!</definedName>
    <definedName name="_bdm.3F2D994BBAEB4B2A8548CCA6AE312A43.edm" localSheetId="13" hidden="1">#REF!</definedName>
    <definedName name="_bdm.3F2D994BBAEB4B2A8548CCA6AE312A43.edm" localSheetId="11" hidden="1">#REF!</definedName>
    <definedName name="_bdm.3F2D994BBAEB4B2A8548CCA6AE312A43.edm" localSheetId="1" hidden="1">#REF!</definedName>
    <definedName name="_bdm.3F79D729D1EB48A8983DFD085290B24C.edm" localSheetId="12" hidden="1">#REF!</definedName>
    <definedName name="_bdm.3F79D729D1EB48A8983DFD085290B24C.edm" localSheetId="13" hidden="1">#REF!</definedName>
    <definedName name="_bdm.3F79D729D1EB48A8983DFD085290B24C.edm" localSheetId="11" hidden="1">#REF!</definedName>
    <definedName name="_bdm.3F79D729D1EB48A8983DFD085290B24C.edm" localSheetId="1" hidden="1">#REF!</definedName>
    <definedName name="_bdm.3F969340ACCA4001965A9F0989668EA0.edm" localSheetId="12" hidden="1">#REF!</definedName>
    <definedName name="_bdm.3F969340ACCA4001965A9F0989668EA0.edm" localSheetId="13" hidden="1">#REF!</definedName>
    <definedName name="_bdm.3F969340ACCA4001965A9F0989668EA0.edm" localSheetId="11" hidden="1">#REF!</definedName>
    <definedName name="_bdm.3F969340ACCA4001965A9F0989668EA0.edm" localSheetId="1" hidden="1">#REF!</definedName>
    <definedName name="_bdm.4043CF3D199C4F56A9C23B2D4065968A.edm" localSheetId="12" hidden="1">#REF!</definedName>
    <definedName name="_bdm.4043CF3D199C4F56A9C23B2D4065968A.edm" localSheetId="13" hidden="1">#REF!</definedName>
    <definedName name="_bdm.4043CF3D199C4F56A9C23B2D4065968A.edm" localSheetId="11" hidden="1">#REF!</definedName>
    <definedName name="_bdm.4043CF3D199C4F56A9C23B2D4065968A.edm" localSheetId="1" hidden="1">#REF!</definedName>
    <definedName name="_bdm.4091FFE092DE4141B12C296FF548E541.edm" localSheetId="12" hidden="1">#REF!</definedName>
    <definedName name="_bdm.4091FFE092DE4141B12C296FF548E541.edm" localSheetId="13" hidden="1">#REF!</definedName>
    <definedName name="_bdm.4091FFE092DE4141B12C296FF548E541.edm" localSheetId="11" hidden="1">#REF!</definedName>
    <definedName name="_bdm.4091FFE092DE4141B12C296FF548E541.edm" localSheetId="1" hidden="1">#REF!</definedName>
    <definedName name="_bdm.40B5D12BF4F44E13A19B49F30ECF5B39.edm" localSheetId="12" hidden="1">#REF!</definedName>
    <definedName name="_bdm.40B5D12BF4F44E13A19B49F30ECF5B39.edm" localSheetId="13" hidden="1">#REF!</definedName>
    <definedName name="_bdm.40B5D12BF4F44E13A19B49F30ECF5B39.edm" localSheetId="11" hidden="1">#REF!</definedName>
    <definedName name="_bdm.40B5D12BF4F44E13A19B49F30ECF5B39.edm" localSheetId="1" hidden="1">#REF!</definedName>
    <definedName name="_bdm.4156F123AB8644C7BB2CC4A8A0A68BDA.edm" localSheetId="12" hidden="1">#REF!</definedName>
    <definedName name="_bdm.4156F123AB8644C7BB2CC4A8A0A68BDA.edm" localSheetId="13" hidden="1">#REF!</definedName>
    <definedName name="_bdm.4156F123AB8644C7BB2CC4A8A0A68BDA.edm" localSheetId="11" hidden="1">#REF!</definedName>
    <definedName name="_bdm.4156F123AB8644C7BB2CC4A8A0A68BDA.edm" localSheetId="1" hidden="1">#REF!</definedName>
    <definedName name="_bdm.418B83BF9B654C25800F7DED76B7BD7B.edm" localSheetId="12" hidden="1">#REF!</definedName>
    <definedName name="_bdm.418B83BF9B654C25800F7DED76B7BD7B.edm" localSheetId="13" hidden="1">#REF!</definedName>
    <definedName name="_bdm.418B83BF9B654C25800F7DED76B7BD7B.edm" localSheetId="11" hidden="1">#REF!</definedName>
    <definedName name="_bdm.418B83BF9B654C25800F7DED76B7BD7B.edm" localSheetId="1" hidden="1">#REF!</definedName>
    <definedName name="_bdm.41DD89773231498788CE9277DE50E56B.edm" localSheetId="12" hidden="1">#REF!</definedName>
    <definedName name="_bdm.41DD89773231498788CE9277DE50E56B.edm" localSheetId="13" hidden="1">#REF!</definedName>
    <definedName name="_bdm.41DD89773231498788CE9277DE50E56B.edm" localSheetId="11" hidden="1">#REF!</definedName>
    <definedName name="_bdm.41DD89773231498788CE9277DE50E56B.edm" localSheetId="1" hidden="1">#REF!</definedName>
    <definedName name="_bdm.423C8B0798DC47E8BFAE72474639CF2A.edm" localSheetId="12" hidden="1">#REF!</definedName>
    <definedName name="_bdm.423C8B0798DC47E8BFAE72474639CF2A.edm" localSheetId="13" hidden="1">#REF!</definedName>
    <definedName name="_bdm.423C8B0798DC47E8BFAE72474639CF2A.edm" localSheetId="11" hidden="1">#REF!</definedName>
    <definedName name="_bdm.423C8B0798DC47E8BFAE72474639CF2A.edm" localSheetId="1" hidden="1">#REF!</definedName>
    <definedName name="_bdm.42442CB9CE3547ECB82EEFC25E56D553.edm" localSheetId="12" hidden="1">#REF!</definedName>
    <definedName name="_bdm.42442CB9CE3547ECB82EEFC25E56D553.edm" localSheetId="13" hidden="1">#REF!</definedName>
    <definedName name="_bdm.42442CB9CE3547ECB82EEFC25E56D553.edm" localSheetId="11" hidden="1">#REF!</definedName>
    <definedName name="_bdm.42442CB9CE3547ECB82EEFC25E56D553.edm" localSheetId="1" hidden="1">#REF!</definedName>
    <definedName name="_bdm.43AA72A807744484B7A2173EB1AC5213.edm" localSheetId="12" hidden="1">#REF!</definedName>
    <definedName name="_bdm.43AA72A807744484B7A2173EB1AC5213.edm" localSheetId="13" hidden="1">#REF!</definedName>
    <definedName name="_bdm.43AA72A807744484B7A2173EB1AC5213.edm" localSheetId="11" hidden="1">#REF!</definedName>
    <definedName name="_bdm.43AA72A807744484B7A2173EB1AC5213.edm" localSheetId="1" hidden="1">#REF!</definedName>
    <definedName name="_bdm.44205F3B67DC404F8BDF6BF0FD82E8A0.edm" localSheetId="12" hidden="1">#REF!</definedName>
    <definedName name="_bdm.44205F3B67DC404F8BDF6BF0FD82E8A0.edm" localSheetId="13" hidden="1">#REF!</definedName>
    <definedName name="_bdm.44205F3B67DC404F8BDF6BF0FD82E8A0.edm" localSheetId="11" hidden="1">#REF!</definedName>
    <definedName name="_bdm.44205F3B67DC404F8BDF6BF0FD82E8A0.edm" localSheetId="1" hidden="1">#REF!</definedName>
    <definedName name="_bdm.44E86EA64BC14552BEADAF10C40869D4.edm" localSheetId="12" hidden="1">#REF!</definedName>
    <definedName name="_bdm.44E86EA64BC14552BEADAF10C40869D4.edm" localSheetId="13" hidden="1">#REF!</definedName>
    <definedName name="_bdm.44E86EA64BC14552BEADAF10C40869D4.edm" localSheetId="11" hidden="1">#REF!</definedName>
    <definedName name="_bdm.44E86EA64BC14552BEADAF10C40869D4.edm" localSheetId="1" hidden="1">#REF!</definedName>
    <definedName name="_bdm.44F98FE8D2E3493BA68DB3CB7B7B1072.edm" localSheetId="12" hidden="1">#REF!</definedName>
    <definedName name="_bdm.44F98FE8D2E3493BA68DB3CB7B7B1072.edm" localSheetId="13" hidden="1">#REF!</definedName>
    <definedName name="_bdm.44F98FE8D2E3493BA68DB3CB7B7B1072.edm" localSheetId="11" hidden="1">#REF!</definedName>
    <definedName name="_bdm.44F98FE8D2E3493BA68DB3CB7B7B1072.edm" localSheetId="1" hidden="1">#REF!</definedName>
    <definedName name="_bdm.4582E7A1E14F45CABD151F0D0CF2EC02.edm" localSheetId="12" hidden="1">#REF!</definedName>
    <definedName name="_bdm.4582E7A1E14F45CABD151F0D0CF2EC02.edm" localSheetId="13" hidden="1">#REF!</definedName>
    <definedName name="_bdm.4582E7A1E14F45CABD151F0D0CF2EC02.edm" localSheetId="11" hidden="1">#REF!</definedName>
    <definedName name="_bdm.4582E7A1E14F45CABD151F0D0CF2EC02.edm" localSheetId="1" hidden="1">#REF!</definedName>
    <definedName name="_bdm.45BFCF565DE34B72AD5CE6ABB9878BD5.edm" localSheetId="12" hidden="1">#REF!</definedName>
    <definedName name="_bdm.45BFCF565DE34B72AD5CE6ABB9878BD5.edm" localSheetId="13" hidden="1">#REF!</definedName>
    <definedName name="_bdm.45BFCF565DE34B72AD5CE6ABB9878BD5.edm" localSheetId="11" hidden="1">#REF!</definedName>
    <definedName name="_bdm.45BFCF565DE34B72AD5CE6ABB9878BD5.edm" localSheetId="1" hidden="1">#REF!</definedName>
    <definedName name="_bdm.45C48D1DAA864A649D1E906ED4BED2D0.edm" localSheetId="12" hidden="1">#REF!</definedName>
    <definedName name="_bdm.45C48D1DAA864A649D1E906ED4BED2D0.edm" localSheetId="13" hidden="1">#REF!</definedName>
    <definedName name="_bdm.45C48D1DAA864A649D1E906ED4BED2D0.edm" localSheetId="11" hidden="1">#REF!</definedName>
    <definedName name="_bdm.45C48D1DAA864A649D1E906ED4BED2D0.edm" localSheetId="1" hidden="1">#REF!</definedName>
    <definedName name="_bdm.45CFFB4849C8463F9781D50F03A0CF5F.edm" localSheetId="12" hidden="1">#REF!</definedName>
    <definedName name="_bdm.45CFFB4849C8463F9781D50F03A0CF5F.edm" localSheetId="13" hidden="1">#REF!</definedName>
    <definedName name="_bdm.45CFFB4849C8463F9781D50F03A0CF5F.edm" localSheetId="11" hidden="1">#REF!</definedName>
    <definedName name="_bdm.45CFFB4849C8463F9781D50F03A0CF5F.edm" localSheetId="1" hidden="1">#REF!</definedName>
    <definedName name="_bdm.464B1C4BBEE348BD8E88E9EF74347DD1.edm" localSheetId="12" hidden="1">#REF!</definedName>
    <definedName name="_bdm.464B1C4BBEE348BD8E88E9EF74347DD1.edm" localSheetId="13" hidden="1">#REF!</definedName>
    <definedName name="_bdm.464B1C4BBEE348BD8E88E9EF74347DD1.edm" localSheetId="11" hidden="1">#REF!</definedName>
    <definedName name="_bdm.464B1C4BBEE348BD8E88E9EF74347DD1.edm" localSheetId="1" hidden="1">#REF!</definedName>
    <definedName name="_bdm.464BEB1A6B20418EB9984C1AE8A40002.edm" localSheetId="12" hidden="1">#REF!</definedName>
    <definedName name="_bdm.464BEB1A6B20418EB9984C1AE8A40002.edm" localSheetId="13" hidden="1">#REF!</definedName>
    <definedName name="_bdm.464BEB1A6B20418EB9984C1AE8A40002.edm" localSheetId="11" hidden="1">#REF!</definedName>
    <definedName name="_bdm.464BEB1A6B20418EB9984C1AE8A40002.edm" localSheetId="1" hidden="1">#REF!</definedName>
    <definedName name="_bdm.4667764596AE4FA2ABD757A79A4709F5.edm" localSheetId="12" hidden="1">#REF!</definedName>
    <definedName name="_bdm.4667764596AE4FA2ABD757A79A4709F5.edm" localSheetId="13" hidden="1">#REF!</definedName>
    <definedName name="_bdm.4667764596AE4FA2ABD757A79A4709F5.edm" localSheetId="11" hidden="1">#REF!</definedName>
    <definedName name="_bdm.4667764596AE4FA2ABD757A79A4709F5.edm" localSheetId="1" hidden="1">#REF!</definedName>
    <definedName name="_bdm.46831A757EF543EAA672BFAF9E4CCF67.edm" localSheetId="12" hidden="1">#REF!</definedName>
    <definedName name="_bdm.46831A757EF543EAA672BFAF9E4CCF67.edm" localSheetId="13" hidden="1">#REF!</definedName>
    <definedName name="_bdm.46831A757EF543EAA672BFAF9E4CCF67.edm" localSheetId="11" hidden="1">#REF!</definedName>
    <definedName name="_bdm.46831A757EF543EAA672BFAF9E4CCF67.edm" localSheetId="1" hidden="1">#REF!</definedName>
    <definedName name="_bdm.46A30EB734DF44198FD5A42BB54BEAA1.edm" localSheetId="12" hidden="1">#REF!</definedName>
    <definedName name="_bdm.46A30EB734DF44198FD5A42BB54BEAA1.edm" localSheetId="13" hidden="1">#REF!</definedName>
    <definedName name="_bdm.46A30EB734DF44198FD5A42BB54BEAA1.edm" localSheetId="11" hidden="1">#REF!</definedName>
    <definedName name="_bdm.46A30EB734DF44198FD5A42BB54BEAA1.edm" localSheetId="1" hidden="1">#REF!</definedName>
    <definedName name="_bdm.4728644601924877B45BF6899D5C586D.edm" localSheetId="12" hidden="1">#REF!</definedName>
    <definedName name="_bdm.4728644601924877B45BF6899D5C586D.edm" localSheetId="13" hidden="1">#REF!</definedName>
    <definedName name="_bdm.4728644601924877B45BF6899D5C586D.edm" localSheetId="11" hidden="1">#REF!</definedName>
    <definedName name="_bdm.4728644601924877B45BF6899D5C586D.edm" localSheetId="1" hidden="1">#REF!</definedName>
    <definedName name="_bdm.4741C7080B964505B3A66338E48E00B5.edm" localSheetId="12" hidden="1">#REF!</definedName>
    <definedName name="_bdm.4741C7080B964505B3A66338E48E00B5.edm" localSheetId="13" hidden="1">#REF!</definedName>
    <definedName name="_bdm.4741C7080B964505B3A66338E48E00B5.edm" localSheetId="11" hidden="1">#REF!</definedName>
    <definedName name="_bdm.4741C7080B964505B3A66338E48E00B5.edm" localSheetId="1" hidden="1">#REF!</definedName>
    <definedName name="_bdm.479991C717074C1BBF6677E31ABFF8E8.edm" localSheetId="12" hidden="1">#REF!</definedName>
    <definedName name="_bdm.479991C717074C1BBF6677E31ABFF8E8.edm" localSheetId="13" hidden="1">#REF!</definedName>
    <definedName name="_bdm.479991C717074C1BBF6677E31ABFF8E8.edm" localSheetId="11" hidden="1">#REF!</definedName>
    <definedName name="_bdm.479991C717074C1BBF6677E31ABFF8E8.edm" localSheetId="1" hidden="1">#REF!</definedName>
    <definedName name="_bdm.47B944379B33400BBE8A957B7E48F33C.edm" localSheetId="12" hidden="1">#REF!</definedName>
    <definedName name="_bdm.47B944379B33400BBE8A957B7E48F33C.edm" localSheetId="13" hidden="1">#REF!</definedName>
    <definedName name="_bdm.47B944379B33400BBE8A957B7E48F33C.edm" localSheetId="11" hidden="1">#REF!</definedName>
    <definedName name="_bdm.47B944379B33400BBE8A957B7E48F33C.edm" localSheetId="1" hidden="1">#REF!</definedName>
    <definedName name="_bdm.47C14D442CC8413181C8B34D34B6B035.edm" localSheetId="12" hidden="1">#REF!</definedName>
    <definedName name="_bdm.47C14D442CC8413181C8B34D34B6B035.edm" localSheetId="13" hidden="1">#REF!</definedName>
    <definedName name="_bdm.47C14D442CC8413181C8B34D34B6B035.edm" localSheetId="11" hidden="1">#REF!</definedName>
    <definedName name="_bdm.47C14D442CC8413181C8B34D34B6B035.edm" localSheetId="1" hidden="1">#REF!</definedName>
    <definedName name="_bdm.47FB0FA54DB24FC2BCCBC9F4DADFB579.edm" localSheetId="12" hidden="1">#REF!</definedName>
    <definedName name="_bdm.47FB0FA54DB24FC2BCCBC9F4DADFB579.edm" localSheetId="13" hidden="1">#REF!</definedName>
    <definedName name="_bdm.47FB0FA54DB24FC2BCCBC9F4DADFB579.edm" localSheetId="11" hidden="1">#REF!</definedName>
    <definedName name="_bdm.47FB0FA54DB24FC2BCCBC9F4DADFB579.edm" localSheetId="1" hidden="1">#REF!</definedName>
    <definedName name="_bdm.482DA724C29D4B95AD5EFB7F414A15D9.edm" localSheetId="12" hidden="1">#REF!</definedName>
    <definedName name="_bdm.482DA724C29D4B95AD5EFB7F414A15D9.edm" localSheetId="13" hidden="1">#REF!</definedName>
    <definedName name="_bdm.482DA724C29D4B95AD5EFB7F414A15D9.edm" localSheetId="11" hidden="1">#REF!</definedName>
    <definedName name="_bdm.482DA724C29D4B95AD5EFB7F414A15D9.edm" localSheetId="1" hidden="1">#REF!</definedName>
    <definedName name="_bdm.48E0773EA105485B923613C1D0006FD6.edm" localSheetId="12" hidden="1">#REF!</definedName>
    <definedName name="_bdm.48E0773EA105485B923613C1D0006FD6.edm" localSheetId="13" hidden="1">#REF!</definedName>
    <definedName name="_bdm.48E0773EA105485B923613C1D0006FD6.edm" localSheetId="11" hidden="1">#REF!</definedName>
    <definedName name="_bdm.48E0773EA105485B923613C1D0006FD6.edm" localSheetId="1" hidden="1">#REF!</definedName>
    <definedName name="_bdm.48F930047F7C4BCC97D35054B6E2E941.edm" localSheetId="12" hidden="1">#REF!</definedName>
    <definedName name="_bdm.48F930047F7C4BCC97D35054B6E2E941.edm" localSheetId="13" hidden="1">#REF!</definedName>
    <definedName name="_bdm.48F930047F7C4BCC97D35054B6E2E941.edm" localSheetId="11" hidden="1">#REF!</definedName>
    <definedName name="_bdm.48F930047F7C4BCC97D35054B6E2E941.edm" localSheetId="1" hidden="1">#REF!</definedName>
    <definedName name="_bdm.494C8AFED09C40229246CCD8949EF3EF.edm" localSheetId="12" hidden="1">#REF!</definedName>
    <definedName name="_bdm.494C8AFED09C40229246CCD8949EF3EF.edm" localSheetId="13" hidden="1">#REF!</definedName>
    <definedName name="_bdm.494C8AFED09C40229246CCD8949EF3EF.edm" localSheetId="11" hidden="1">#REF!</definedName>
    <definedName name="_bdm.494C8AFED09C40229246CCD8949EF3EF.edm" localSheetId="1" hidden="1">#REF!</definedName>
    <definedName name="_bdm.495B597887994FA79C4AFF3CB9FD7D53.edm" localSheetId="12" hidden="1">#REF!</definedName>
    <definedName name="_bdm.495B597887994FA79C4AFF3CB9FD7D53.edm" localSheetId="13" hidden="1">#REF!</definedName>
    <definedName name="_bdm.495B597887994FA79C4AFF3CB9FD7D53.edm" localSheetId="11" hidden="1">#REF!</definedName>
    <definedName name="_bdm.495B597887994FA79C4AFF3CB9FD7D53.edm" localSheetId="1" hidden="1">#REF!</definedName>
    <definedName name="_bdm.497518B8C726449BB252F39C08C227A1.edm" localSheetId="12" hidden="1">#REF!</definedName>
    <definedName name="_bdm.497518B8C726449BB252F39C08C227A1.edm" localSheetId="13" hidden="1">#REF!</definedName>
    <definedName name="_bdm.497518B8C726449BB252F39C08C227A1.edm" localSheetId="11" hidden="1">#REF!</definedName>
    <definedName name="_bdm.497518B8C726449BB252F39C08C227A1.edm" localSheetId="1" hidden="1">#REF!</definedName>
    <definedName name="_bdm.4A155E66E6AB40638A4B78B657545364.edm" localSheetId="12" hidden="1">#REF!</definedName>
    <definedName name="_bdm.4A155E66E6AB40638A4B78B657545364.edm" localSheetId="13" hidden="1">#REF!</definedName>
    <definedName name="_bdm.4A155E66E6AB40638A4B78B657545364.edm" localSheetId="11" hidden="1">#REF!</definedName>
    <definedName name="_bdm.4A155E66E6AB40638A4B78B657545364.edm" localSheetId="1" hidden="1">#REF!</definedName>
    <definedName name="_bdm.4A4FFB4E9F0446C1A5A1F3A5829EADAB.edm" localSheetId="12" hidden="1">#REF!</definedName>
    <definedName name="_bdm.4A4FFB4E9F0446C1A5A1F3A5829EADAB.edm" localSheetId="13" hidden="1">#REF!</definedName>
    <definedName name="_bdm.4A4FFB4E9F0446C1A5A1F3A5829EADAB.edm" localSheetId="11" hidden="1">#REF!</definedName>
    <definedName name="_bdm.4A4FFB4E9F0446C1A5A1F3A5829EADAB.edm" localSheetId="1" hidden="1">#REF!</definedName>
    <definedName name="_bdm.4A52DDFC455C4FF7B79DEB3DD7A84821.edm" localSheetId="12" hidden="1">#REF!</definedName>
    <definedName name="_bdm.4A52DDFC455C4FF7B79DEB3DD7A84821.edm" localSheetId="13" hidden="1">#REF!</definedName>
    <definedName name="_bdm.4A52DDFC455C4FF7B79DEB3DD7A84821.edm" localSheetId="11" hidden="1">#REF!</definedName>
    <definedName name="_bdm.4A52DDFC455C4FF7B79DEB3DD7A84821.edm" localSheetId="1" hidden="1">#REF!</definedName>
    <definedName name="_bdm.4B24CA2CDD2E444CB233B8755CB3137E.edm" localSheetId="12" hidden="1">#REF!</definedName>
    <definedName name="_bdm.4B24CA2CDD2E444CB233B8755CB3137E.edm" localSheetId="13" hidden="1">#REF!</definedName>
    <definedName name="_bdm.4B24CA2CDD2E444CB233B8755CB3137E.edm" localSheetId="11" hidden="1">#REF!</definedName>
    <definedName name="_bdm.4B24CA2CDD2E444CB233B8755CB3137E.edm" localSheetId="1" hidden="1">#REF!</definedName>
    <definedName name="_bdm.4B66A43A0495472AA2AC0567B8D338A6.edm" localSheetId="12" hidden="1">#REF!</definedName>
    <definedName name="_bdm.4B66A43A0495472AA2AC0567B8D338A6.edm" localSheetId="13" hidden="1">#REF!</definedName>
    <definedName name="_bdm.4B66A43A0495472AA2AC0567B8D338A6.edm" localSheetId="11" hidden="1">#REF!</definedName>
    <definedName name="_bdm.4B66A43A0495472AA2AC0567B8D338A6.edm" localSheetId="1" hidden="1">#REF!</definedName>
    <definedName name="_bdm.4BACA1E1A6294D94B15E2A22A0FCF385.edm" localSheetId="12" hidden="1">#REF!</definedName>
    <definedName name="_bdm.4BACA1E1A6294D94B15E2A22A0FCF385.edm" localSheetId="13" hidden="1">#REF!</definedName>
    <definedName name="_bdm.4BACA1E1A6294D94B15E2A22A0FCF385.edm" localSheetId="11" hidden="1">#REF!</definedName>
    <definedName name="_bdm.4BACA1E1A6294D94B15E2A22A0FCF385.edm" localSheetId="1" hidden="1">#REF!</definedName>
    <definedName name="_bdm.4BC34A4099BC42289E20E2231F78D1E5.edm" localSheetId="12" hidden="1">#REF!</definedName>
    <definedName name="_bdm.4BC34A4099BC42289E20E2231F78D1E5.edm" localSheetId="13" hidden="1">#REF!</definedName>
    <definedName name="_bdm.4BC34A4099BC42289E20E2231F78D1E5.edm" localSheetId="11" hidden="1">#REF!</definedName>
    <definedName name="_bdm.4BC34A4099BC42289E20E2231F78D1E5.edm" localSheetId="1" hidden="1">#REF!</definedName>
    <definedName name="_bdm.4BF5729335E247738A346DA113D6B560.edm" localSheetId="12" hidden="1">#REF!</definedName>
    <definedName name="_bdm.4BF5729335E247738A346DA113D6B560.edm" localSheetId="13" hidden="1">#REF!</definedName>
    <definedName name="_bdm.4BF5729335E247738A346DA113D6B560.edm" localSheetId="11" hidden="1">#REF!</definedName>
    <definedName name="_bdm.4BF5729335E247738A346DA113D6B560.edm" localSheetId="1" hidden="1">#REF!</definedName>
    <definedName name="_bdm.4C8CBAA143A1476596C9DA65E832FE3A.edm" localSheetId="12" hidden="1">#REF!</definedName>
    <definedName name="_bdm.4C8CBAA143A1476596C9DA65E832FE3A.edm" localSheetId="13" hidden="1">#REF!</definedName>
    <definedName name="_bdm.4C8CBAA143A1476596C9DA65E832FE3A.edm" localSheetId="11" hidden="1">#REF!</definedName>
    <definedName name="_bdm.4C8CBAA143A1476596C9DA65E832FE3A.edm" localSheetId="1" hidden="1">#REF!</definedName>
    <definedName name="_bdm.4CBAB1E2149C48CAB8D336331BA547D9.edm" localSheetId="12" hidden="1">#REF!</definedName>
    <definedName name="_bdm.4CBAB1E2149C48CAB8D336331BA547D9.edm" localSheetId="13" hidden="1">#REF!</definedName>
    <definedName name="_bdm.4CBAB1E2149C48CAB8D336331BA547D9.edm" localSheetId="11" hidden="1">#REF!</definedName>
    <definedName name="_bdm.4CBAB1E2149C48CAB8D336331BA547D9.edm" localSheetId="1" hidden="1">#REF!</definedName>
    <definedName name="_bdm.4CF09E69AA084DC4AEDDCCFC2E228E46.edm" localSheetId="12" hidden="1">#REF!</definedName>
    <definedName name="_bdm.4CF09E69AA084DC4AEDDCCFC2E228E46.edm" localSheetId="13" hidden="1">#REF!</definedName>
    <definedName name="_bdm.4CF09E69AA084DC4AEDDCCFC2E228E46.edm" localSheetId="11" hidden="1">#REF!</definedName>
    <definedName name="_bdm.4CF09E69AA084DC4AEDDCCFC2E228E46.edm" localSheetId="1" hidden="1">#REF!</definedName>
    <definedName name="_bdm.4D266A33AFFB447DA5AD8AE7727A5EDE.edm" localSheetId="12" hidden="1">#REF!</definedName>
    <definedName name="_bdm.4D266A33AFFB447DA5AD8AE7727A5EDE.edm" localSheetId="13" hidden="1">#REF!</definedName>
    <definedName name="_bdm.4D266A33AFFB447DA5AD8AE7727A5EDE.edm" localSheetId="11" hidden="1">#REF!</definedName>
    <definedName name="_bdm.4D266A33AFFB447DA5AD8AE7727A5EDE.edm" localSheetId="1" hidden="1">#REF!</definedName>
    <definedName name="_bdm.4D79DB9651DC4B2AAF20AE3CA0966729.edm" localSheetId="12" hidden="1">#REF!</definedName>
    <definedName name="_bdm.4D79DB9651DC4B2AAF20AE3CA0966729.edm" localSheetId="13" hidden="1">#REF!</definedName>
    <definedName name="_bdm.4D79DB9651DC4B2AAF20AE3CA0966729.edm" localSheetId="11" hidden="1">#REF!</definedName>
    <definedName name="_bdm.4D79DB9651DC4B2AAF20AE3CA0966729.edm" localSheetId="1" hidden="1">#REF!</definedName>
    <definedName name="_bdm.4D823845B2BE4E56ACE2A4613AC2E0E3.edm" localSheetId="12" hidden="1">#REF!</definedName>
    <definedName name="_bdm.4D823845B2BE4E56ACE2A4613AC2E0E3.edm" localSheetId="13" hidden="1">#REF!</definedName>
    <definedName name="_bdm.4D823845B2BE4E56ACE2A4613AC2E0E3.edm" localSheetId="11" hidden="1">#REF!</definedName>
    <definedName name="_bdm.4D823845B2BE4E56ACE2A4613AC2E0E3.edm" localSheetId="1" hidden="1">#REF!</definedName>
    <definedName name="_bdm.4E073E0603284D0F89255ADFF20E5D84.edm" localSheetId="12" hidden="1">#REF!</definedName>
    <definedName name="_bdm.4E073E0603284D0F89255ADFF20E5D84.edm" localSheetId="13" hidden="1">#REF!</definedName>
    <definedName name="_bdm.4E073E0603284D0F89255ADFF20E5D84.edm" localSheetId="11" hidden="1">#REF!</definedName>
    <definedName name="_bdm.4E073E0603284D0F89255ADFF20E5D84.edm" localSheetId="1" hidden="1">#REF!</definedName>
    <definedName name="_bdm.4E68394DBA04439894B4D7C842B6A3F5.edm" localSheetId="12" hidden="1">#REF!</definedName>
    <definedName name="_bdm.4E68394DBA04439894B4D7C842B6A3F5.edm" localSheetId="13" hidden="1">#REF!</definedName>
    <definedName name="_bdm.4E68394DBA04439894B4D7C842B6A3F5.edm" localSheetId="11" hidden="1">#REF!</definedName>
    <definedName name="_bdm.4E68394DBA04439894B4D7C842B6A3F5.edm" localSheetId="1" hidden="1">#REF!</definedName>
    <definedName name="_bdm.4E8DDFDBC0BB42D7A9E8755617358B48.edm" localSheetId="12" hidden="1">#REF!</definedName>
    <definedName name="_bdm.4E8DDFDBC0BB42D7A9E8755617358B48.edm" localSheetId="13" hidden="1">#REF!</definedName>
    <definedName name="_bdm.4E8DDFDBC0BB42D7A9E8755617358B48.edm" localSheetId="11" hidden="1">#REF!</definedName>
    <definedName name="_bdm.4E8DDFDBC0BB42D7A9E8755617358B48.edm" localSheetId="1" hidden="1">#REF!</definedName>
    <definedName name="_bdm.4E93DA6B46D24A4892A57FFB5215B017.edm" localSheetId="12" hidden="1">#REF!</definedName>
    <definedName name="_bdm.4E93DA6B46D24A4892A57FFB5215B017.edm" localSheetId="13" hidden="1">#REF!</definedName>
    <definedName name="_bdm.4E93DA6B46D24A4892A57FFB5215B017.edm" localSheetId="11" hidden="1">#REF!</definedName>
    <definedName name="_bdm.4E93DA6B46D24A4892A57FFB5215B017.edm" localSheetId="1" hidden="1">#REF!</definedName>
    <definedName name="_bdm.4F4D2DC21F374186AC2042545D01174A.edm" localSheetId="12" hidden="1">#REF!</definedName>
    <definedName name="_bdm.4F4D2DC21F374186AC2042545D01174A.edm" localSheetId="13" hidden="1">#REF!</definedName>
    <definedName name="_bdm.4F4D2DC21F374186AC2042545D01174A.edm" localSheetId="11" hidden="1">#REF!</definedName>
    <definedName name="_bdm.4F4D2DC21F374186AC2042545D01174A.edm" localSheetId="1" hidden="1">#REF!</definedName>
    <definedName name="_bdm.4FB3B67174F644278D8C58BE28B76942.edm" localSheetId="12" hidden="1">#REF!</definedName>
    <definedName name="_bdm.4FB3B67174F644278D8C58BE28B76942.edm" localSheetId="13" hidden="1">#REF!</definedName>
    <definedName name="_bdm.4FB3B67174F644278D8C58BE28B76942.edm" localSheetId="11" hidden="1">#REF!</definedName>
    <definedName name="_bdm.4FB3B67174F644278D8C58BE28B76942.edm" localSheetId="1" hidden="1">#REF!</definedName>
    <definedName name="_bdm.4FCC6A55EE99469E8CC3DC3B304A5854.edm" localSheetId="12" hidden="1">#REF!</definedName>
    <definedName name="_bdm.4FCC6A55EE99469E8CC3DC3B304A5854.edm" localSheetId="13" hidden="1">#REF!</definedName>
    <definedName name="_bdm.4FCC6A55EE99469E8CC3DC3B304A5854.edm" localSheetId="11" hidden="1">#REF!</definedName>
    <definedName name="_bdm.4FCC6A55EE99469E8CC3DC3B304A5854.edm" localSheetId="1" hidden="1">#REF!</definedName>
    <definedName name="_bdm.4FF4BE706341403C95A1D5C8515A04FC.edm" localSheetId="12" hidden="1">#REF!</definedName>
    <definedName name="_bdm.4FF4BE706341403C95A1D5C8515A04FC.edm" localSheetId="13" hidden="1">#REF!</definedName>
    <definedName name="_bdm.4FF4BE706341403C95A1D5C8515A04FC.edm" localSheetId="11" hidden="1">#REF!</definedName>
    <definedName name="_bdm.4FF4BE706341403C95A1D5C8515A04FC.edm" localSheetId="1" hidden="1">#REF!</definedName>
    <definedName name="_bdm.4FF670EE7F61465C991D9517478498D0.edm" localSheetId="12" hidden="1">#REF!</definedName>
    <definedName name="_bdm.4FF670EE7F61465C991D9517478498D0.edm" localSheetId="13" hidden="1">#REF!</definedName>
    <definedName name="_bdm.4FF670EE7F61465C991D9517478498D0.edm" localSheetId="11" hidden="1">#REF!</definedName>
    <definedName name="_bdm.4FF670EE7F61465C991D9517478498D0.edm" localSheetId="1" hidden="1">#REF!</definedName>
    <definedName name="_bdm.5003BBB5CAE04380AE896EAAD7D5966C.edm" localSheetId="12" hidden="1">#REF!</definedName>
    <definedName name="_bdm.5003BBB5CAE04380AE896EAAD7D5966C.edm" localSheetId="13" hidden="1">#REF!</definedName>
    <definedName name="_bdm.5003BBB5CAE04380AE896EAAD7D5966C.edm" localSheetId="11" hidden="1">#REF!</definedName>
    <definedName name="_bdm.5003BBB5CAE04380AE896EAAD7D5966C.edm" localSheetId="1" hidden="1">#REF!</definedName>
    <definedName name="_bdm.5037DAE2FB664F54AB2C3B91B8E48F0B.edm" localSheetId="12" hidden="1">#REF!</definedName>
    <definedName name="_bdm.5037DAE2FB664F54AB2C3B91B8E48F0B.edm" localSheetId="13" hidden="1">#REF!</definedName>
    <definedName name="_bdm.5037DAE2FB664F54AB2C3B91B8E48F0B.edm" localSheetId="11" hidden="1">#REF!</definedName>
    <definedName name="_bdm.5037DAE2FB664F54AB2C3B91B8E48F0B.edm" localSheetId="1" hidden="1">#REF!</definedName>
    <definedName name="_bdm.505F2A23357B432399D2F6364080197D.edm" localSheetId="12" hidden="1">#REF!</definedName>
    <definedName name="_bdm.505F2A23357B432399D2F6364080197D.edm" localSheetId="13" hidden="1">#REF!</definedName>
    <definedName name="_bdm.505F2A23357B432399D2F6364080197D.edm" localSheetId="11" hidden="1">#REF!</definedName>
    <definedName name="_bdm.505F2A23357B432399D2F6364080197D.edm" localSheetId="1" hidden="1">#REF!</definedName>
    <definedName name="_bdm.508AC976633B4954B7B6D767D3DCC37A.edm" localSheetId="12" hidden="1">#REF!</definedName>
    <definedName name="_bdm.508AC976633B4954B7B6D767D3DCC37A.edm" localSheetId="13" hidden="1">#REF!</definedName>
    <definedName name="_bdm.508AC976633B4954B7B6D767D3DCC37A.edm" localSheetId="11" hidden="1">#REF!</definedName>
    <definedName name="_bdm.508AC976633B4954B7B6D767D3DCC37A.edm" localSheetId="1" hidden="1">#REF!</definedName>
    <definedName name="_bdm.50B1F82191ED47F9BDA11B457ED69E9E.edm" localSheetId="12" hidden="1">#REF!</definedName>
    <definedName name="_bdm.50B1F82191ED47F9BDA11B457ED69E9E.edm" localSheetId="13" hidden="1">#REF!</definedName>
    <definedName name="_bdm.50B1F82191ED47F9BDA11B457ED69E9E.edm" localSheetId="11" hidden="1">#REF!</definedName>
    <definedName name="_bdm.50B1F82191ED47F9BDA11B457ED69E9E.edm" localSheetId="1" hidden="1">#REF!</definedName>
    <definedName name="_bdm.50FFCA040A2441A2A92F59583893CB43.edm" localSheetId="12" hidden="1">#REF!</definedName>
    <definedName name="_bdm.50FFCA040A2441A2A92F59583893CB43.edm" localSheetId="13" hidden="1">#REF!</definedName>
    <definedName name="_bdm.50FFCA040A2441A2A92F59583893CB43.edm" localSheetId="11" hidden="1">#REF!</definedName>
    <definedName name="_bdm.50FFCA040A2441A2A92F59583893CB43.edm" localSheetId="1" hidden="1">#REF!</definedName>
    <definedName name="_bdm.511F992529F944629223158F368B1004.edm" localSheetId="12" hidden="1">#REF!</definedName>
    <definedName name="_bdm.511F992529F944629223158F368B1004.edm" localSheetId="13" hidden="1">#REF!</definedName>
    <definedName name="_bdm.511F992529F944629223158F368B1004.edm" localSheetId="11" hidden="1">#REF!</definedName>
    <definedName name="_bdm.511F992529F944629223158F368B1004.edm" localSheetId="1" hidden="1">#REF!</definedName>
    <definedName name="_bdm.5239C4C5F94B44BEA06F832ED164BDF8.edm" localSheetId="12" hidden="1">#REF!</definedName>
    <definedName name="_bdm.5239C4C5F94B44BEA06F832ED164BDF8.edm" localSheetId="13" hidden="1">#REF!</definedName>
    <definedName name="_bdm.5239C4C5F94B44BEA06F832ED164BDF8.edm" localSheetId="11" hidden="1">#REF!</definedName>
    <definedName name="_bdm.5239C4C5F94B44BEA06F832ED164BDF8.edm" localSheetId="1" hidden="1">#REF!</definedName>
    <definedName name="_bdm.524191B051C04A8295791F9312F15E2C.edm" localSheetId="12" hidden="1">#REF!</definedName>
    <definedName name="_bdm.524191B051C04A8295791F9312F15E2C.edm" localSheetId="13" hidden="1">#REF!</definedName>
    <definedName name="_bdm.524191B051C04A8295791F9312F15E2C.edm" localSheetId="11" hidden="1">#REF!</definedName>
    <definedName name="_bdm.524191B051C04A8295791F9312F15E2C.edm" localSheetId="1" hidden="1">#REF!</definedName>
    <definedName name="_bdm.5273F38605B64388ABA33ADD2CE28BBB.edm" localSheetId="12" hidden="1">#REF!</definedName>
    <definedName name="_bdm.5273F38605B64388ABA33ADD2CE28BBB.edm" localSheetId="13" hidden="1">#REF!</definedName>
    <definedName name="_bdm.5273F38605B64388ABA33ADD2CE28BBB.edm" localSheetId="11" hidden="1">#REF!</definedName>
    <definedName name="_bdm.5273F38605B64388ABA33ADD2CE28BBB.edm" localSheetId="1" hidden="1">#REF!</definedName>
    <definedName name="_bdm.52AB2393DC984186B5889C5AC8963C6C.edm" localSheetId="12" hidden="1">#REF!</definedName>
    <definedName name="_bdm.52AB2393DC984186B5889C5AC8963C6C.edm" localSheetId="13" hidden="1">#REF!</definedName>
    <definedName name="_bdm.52AB2393DC984186B5889C5AC8963C6C.edm" localSheetId="11" hidden="1">#REF!</definedName>
    <definedName name="_bdm.52AB2393DC984186B5889C5AC8963C6C.edm" localSheetId="1" hidden="1">#REF!</definedName>
    <definedName name="_bdm.52C51207902C4BB89B21911258859472.edm" localSheetId="12" hidden="1">#REF!</definedName>
    <definedName name="_bdm.52C51207902C4BB89B21911258859472.edm" localSheetId="13" hidden="1">#REF!</definedName>
    <definedName name="_bdm.52C51207902C4BB89B21911258859472.edm" localSheetId="11" hidden="1">#REF!</definedName>
    <definedName name="_bdm.52C51207902C4BB89B21911258859472.edm" localSheetId="1" hidden="1">#REF!</definedName>
    <definedName name="_bdm.530FA36E6240447F8522828CD23253AB.edm" localSheetId="12" hidden="1">#REF!</definedName>
    <definedName name="_bdm.530FA36E6240447F8522828CD23253AB.edm" localSheetId="13" hidden="1">#REF!</definedName>
    <definedName name="_bdm.530FA36E6240447F8522828CD23253AB.edm" localSheetId="11" hidden="1">#REF!</definedName>
    <definedName name="_bdm.530FA36E6240447F8522828CD23253AB.edm" localSheetId="1" hidden="1">#REF!</definedName>
    <definedName name="_bdm.538941B1730E48A4A0DC0A6F0BBF1368.edm" localSheetId="12" hidden="1">#REF!</definedName>
    <definedName name="_bdm.538941B1730E48A4A0DC0A6F0BBF1368.edm" localSheetId="13" hidden="1">#REF!</definedName>
    <definedName name="_bdm.538941B1730E48A4A0DC0A6F0BBF1368.edm" localSheetId="11" hidden="1">#REF!</definedName>
    <definedName name="_bdm.538941B1730E48A4A0DC0A6F0BBF1368.edm" localSheetId="1" hidden="1">#REF!</definedName>
    <definedName name="_bdm.53A79829B2F4464EB59708F121510BB0.edm" localSheetId="12" hidden="1">#REF!</definedName>
    <definedName name="_bdm.53A79829B2F4464EB59708F121510BB0.edm" localSheetId="13" hidden="1">#REF!</definedName>
    <definedName name="_bdm.53A79829B2F4464EB59708F121510BB0.edm" localSheetId="11" hidden="1">#REF!</definedName>
    <definedName name="_bdm.53A79829B2F4464EB59708F121510BB0.edm" localSheetId="1" hidden="1">#REF!</definedName>
    <definedName name="_bdm.53C836573DDF47C4B53D4BBE24EFC725.edm" localSheetId="12" hidden="1">#REF!</definedName>
    <definedName name="_bdm.53C836573DDF47C4B53D4BBE24EFC725.edm" localSheetId="13" hidden="1">#REF!</definedName>
    <definedName name="_bdm.53C836573DDF47C4B53D4BBE24EFC725.edm" localSheetId="11" hidden="1">#REF!</definedName>
    <definedName name="_bdm.53C836573DDF47C4B53D4BBE24EFC725.edm" localSheetId="1" hidden="1">#REF!</definedName>
    <definedName name="_bdm.5427B4FB714541B695C0C8B536E91B6F.edm" localSheetId="12" hidden="1">#REF!</definedName>
    <definedName name="_bdm.5427B4FB714541B695C0C8B536E91B6F.edm" localSheetId="13" hidden="1">#REF!</definedName>
    <definedName name="_bdm.5427B4FB714541B695C0C8B536E91B6F.edm" localSheetId="11" hidden="1">#REF!</definedName>
    <definedName name="_bdm.5427B4FB714541B695C0C8B536E91B6F.edm" localSheetId="1" hidden="1">#REF!</definedName>
    <definedName name="_bdm.547905C4B5814B7DB951771A0BED4A57.edm" localSheetId="12" hidden="1">#REF!</definedName>
    <definedName name="_bdm.547905C4B5814B7DB951771A0BED4A57.edm" localSheetId="13" hidden="1">#REF!</definedName>
    <definedName name="_bdm.547905C4B5814B7DB951771A0BED4A57.edm" localSheetId="11" hidden="1">#REF!</definedName>
    <definedName name="_bdm.547905C4B5814B7DB951771A0BED4A57.edm" localSheetId="1" hidden="1">#REF!</definedName>
    <definedName name="_bdm.54E4196338E540AC910DD1152F645F98.edm" localSheetId="12" hidden="1">#REF!</definedName>
    <definedName name="_bdm.54E4196338E540AC910DD1152F645F98.edm" localSheetId="13" hidden="1">#REF!</definedName>
    <definedName name="_bdm.54E4196338E540AC910DD1152F645F98.edm" localSheetId="11" hidden="1">#REF!</definedName>
    <definedName name="_bdm.54E4196338E540AC910DD1152F645F98.edm" localSheetId="1" hidden="1">#REF!</definedName>
    <definedName name="_bdm.54F1493FC46646E1A1B4B6957AAFE10D.edm" localSheetId="12" hidden="1">#REF!</definedName>
    <definedName name="_bdm.54F1493FC46646E1A1B4B6957AAFE10D.edm" localSheetId="13" hidden="1">#REF!</definedName>
    <definedName name="_bdm.54F1493FC46646E1A1B4B6957AAFE10D.edm" localSheetId="11" hidden="1">#REF!</definedName>
    <definedName name="_bdm.54F1493FC46646E1A1B4B6957AAFE10D.edm" localSheetId="1" hidden="1">#REF!</definedName>
    <definedName name="_bdm.5556B013236C471B8C68225559C02F1E.edm" localSheetId="12" hidden="1">#REF!</definedName>
    <definedName name="_bdm.5556B013236C471B8C68225559C02F1E.edm" localSheetId="13" hidden="1">#REF!</definedName>
    <definedName name="_bdm.5556B013236C471B8C68225559C02F1E.edm" localSheetId="11" hidden="1">#REF!</definedName>
    <definedName name="_bdm.5556B013236C471B8C68225559C02F1E.edm" localSheetId="1" hidden="1">#REF!</definedName>
    <definedName name="_bdm.559198D4826A4D2D82B63649BEA201B7.edm" localSheetId="12" hidden="1">#REF!</definedName>
    <definedName name="_bdm.559198D4826A4D2D82B63649BEA201B7.edm" localSheetId="13" hidden="1">#REF!</definedName>
    <definedName name="_bdm.559198D4826A4D2D82B63649BEA201B7.edm" localSheetId="11" hidden="1">#REF!</definedName>
    <definedName name="_bdm.559198D4826A4D2D82B63649BEA201B7.edm" localSheetId="1" hidden="1">#REF!</definedName>
    <definedName name="_bdm.55AB11F90F304156985A25CAC90E08BE.edm" localSheetId="12" hidden="1">#REF!</definedName>
    <definedName name="_bdm.55AB11F90F304156985A25CAC90E08BE.edm" localSheetId="13" hidden="1">#REF!</definedName>
    <definedName name="_bdm.55AB11F90F304156985A25CAC90E08BE.edm" localSheetId="11" hidden="1">#REF!</definedName>
    <definedName name="_bdm.55AB11F90F304156985A25CAC90E08BE.edm" localSheetId="1" hidden="1">#REF!</definedName>
    <definedName name="_bdm.55C4F90361F34018BF2EF173CAB4B5C4.edm" localSheetId="12" hidden="1">#REF!</definedName>
    <definedName name="_bdm.55C4F90361F34018BF2EF173CAB4B5C4.edm" localSheetId="13" hidden="1">#REF!</definedName>
    <definedName name="_bdm.55C4F90361F34018BF2EF173CAB4B5C4.edm" localSheetId="11" hidden="1">#REF!</definedName>
    <definedName name="_bdm.55C4F90361F34018BF2EF173CAB4B5C4.edm" localSheetId="1" hidden="1">#REF!</definedName>
    <definedName name="_bdm.561A74F923F64656BA273E6E31B7ED86.edm" localSheetId="12" hidden="1">#REF!</definedName>
    <definedName name="_bdm.561A74F923F64656BA273E6E31B7ED86.edm" localSheetId="13" hidden="1">#REF!</definedName>
    <definedName name="_bdm.561A74F923F64656BA273E6E31B7ED86.edm" localSheetId="11" hidden="1">#REF!</definedName>
    <definedName name="_bdm.561A74F923F64656BA273E6E31B7ED86.edm" localSheetId="1" hidden="1">#REF!</definedName>
    <definedName name="_bdm.561BC61279624851870963CAD4D07A2B.edm" localSheetId="12" hidden="1">#REF!</definedName>
    <definedName name="_bdm.561BC61279624851870963CAD4D07A2B.edm" localSheetId="13" hidden="1">#REF!</definedName>
    <definedName name="_bdm.561BC61279624851870963CAD4D07A2B.edm" localSheetId="11" hidden="1">#REF!</definedName>
    <definedName name="_bdm.561BC61279624851870963CAD4D07A2B.edm" localSheetId="1" hidden="1">#REF!</definedName>
    <definedName name="_bdm.5659F1207F0C4EB5BC925D21D6A24FDF.edm" localSheetId="12" hidden="1">#REF!</definedName>
    <definedName name="_bdm.5659F1207F0C4EB5BC925D21D6A24FDF.edm" localSheetId="13" hidden="1">#REF!</definedName>
    <definedName name="_bdm.5659F1207F0C4EB5BC925D21D6A24FDF.edm" localSheetId="11" hidden="1">#REF!</definedName>
    <definedName name="_bdm.5659F1207F0C4EB5BC925D21D6A24FDF.edm" localSheetId="1" hidden="1">#REF!</definedName>
    <definedName name="_bdm.567060B4C2174EC98317612F226A36E8.edm" localSheetId="12" hidden="1">#REF!</definedName>
    <definedName name="_bdm.567060B4C2174EC98317612F226A36E8.edm" localSheetId="13" hidden="1">#REF!</definedName>
    <definedName name="_bdm.567060B4C2174EC98317612F226A36E8.edm" localSheetId="11" hidden="1">#REF!</definedName>
    <definedName name="_bdm.567060B4C2174EC98317612F226A36E8.edm" localSheetId="1" hidden="1">#REF!</definedName>
    <definedName name="_bdm.5694E7C9B8B6471698BFD4C5B1A3D8C8.edm" localSheetId="12" hidden="1">#REF!</definedName>
    <definedName name="_bdm.5694E7C9B8B6471698BFD4C5B1A3D8C8.edm" localSheetId="13" hidden="1">#REF!</definedName>
    <definedName name="_bdm.5694E7C9B8B6471698BFD4C5B1A3D8C8.edm" localSheetId="11" hidden="1">#REF!</definedName>
    <definedName name="_bdm.5694E7C9B8B6471698BFD4C5B1A3D8C8.edm" localSheetId="1" hidden="1">#REF!</definedName>
    <definedName name="_bdm.569500587700494A8F4F31169CC83953.edm" localSheetId="12" hidden="1">#REF!</definedName>
    <definedName name="_bdm.569500587700494A8F4F31169CC83953.edm" localSheetId="13" hidden="1">#REF!</definedName>
    <definedName name="_bdm.569500587700494A8F4F31169CC83953.edm" localSheetId="11" hidden="1">#REF!</definedName>
    <definedName name="_bdm.569500587700494A8F4F31169CC83953.edm" localSheetId="1" hidden="1">#REF!</definedName>
    <definedName name="_bdm.56A01CF2F98B4A43AF341535A75E540D.edm" localSheetId="12" hidden="1">#REF!</definedName>
    <definedName name="_bdm.56A01CF2F98B4A43AF341535A75E540D.edm" localSheetId="13" hidden="1">#REF!</definedName>
    <definedName name="_bdm.56A01CF2F98B4A43AF341535A75E540D.edm" localSheetId="11" hidden="1">#REF!</definedName>
    <definedName name="_bdm.56A01CF2F98B4A43AF341535A75E540D.edm" localSheetId="1" hidden="1">#REF!</definedName>
    <definedName name="_bdm.56A9B94F24CF467DBA9F9BCCFD576F2C.edm" localSheetId="12" hidden="1">#REF!</definedName>
    <definedName name="_bdm.56A9B94F24CF467DBA9F9BCCFD576F2C.edm" localSheetId="13" hidden="1">#REF!</definedName>
    <definedName name="_bdm.56A9B94F24CF467DBA9F9BCCFD576F2C.edm" localSheetId="11" hidden="1">#REF!</definedName>
    <definedName name="_bdm.56A9B94F24CF467DBA9F9BCCFD576F2C.edm" localSheetId="1" hidden="1">#REF!</definedName>
    <definedName name="_bdm.56EC4F3DFDBA4B8E8FB907B9C7912494.edm" localSheetId="12" hidden="1">#REF!</definedName>
    <definedName name="_bdm.56EC4F3DFDBA4B8E8FB907B9C7912494.edm" localSheetId="13" hidden="1">#REF!</definedName>
    <definedName name="_bdm.56EC4F3DFDBA4B8E8FB907B9C7912494.edm" localSheetId="11" hidden="1">#REF!</definedName>
    <definedName name="_bdm.56EC4F3DFDBA4B8E8FB907B9C7912494.edm" localSheetId="1" hidden="1">#REF!</definedName>
    <definedName name="_bdm.572309DA69E54EF2903B8E39426A7CA7.edm" localSheetId="12" hidden="1">#REF!</definedName>
    <definedName name="_bdm.572309DA69E54EF2903B8E39426A7CA7.edm" localSheetId="13" hidden="1">#REF!</definedName>
    <definedName name="_bdm.572309DA69E54EF2903B8E39426A7CA7.edm" localSheetId="11" hidden="1">#REF!</definedName>
    <definedName name="_bdm.572309DA69E54EF2903B8E39426A7CA7.edm" localSheetId="1" hidden="1">#REF!</definedName>
    <definedName name="_bdm.577EAB6D09194C2F87B5F82822240D10.edm" localSheetId="12" hidden="1">#REF!</definedName>
    <definedName name="_bdm.577EAB6D09194C2F87B5F82822240D10.edm" localSheetId="13" hidden="1">#REF!</definedName>
    <definedName name="_bdm.577EAB6D09194C2F87B5F82822240D10.edm" localSheetId="11" hidden="1">#REF!</definedName>
    <definedName name="_bdm.577EAB6D09194C2F87B5F82822240D10.edm" localSheetId="1" hidden="1">#REF!</definedName>
    <definedName name="_bdm.57A9F040DA6349ACA5BDB434775E76F7.edm" localSheetId="12" hidden="1">#REF!</definedName>
    <definedName name="_bdm.57A9F040DA6349ACA5BDB434775E76F7.edm" localSheetId="13" hidden="1">#REF!</definedName>
    <definedName name="_bdm.57A9F040DA6349ACA5BDB434775E76F7.edm" localSheetId="11" hidden="1">#REF!</definedName>
    <definedName name="_bdm.57A9F040DA6349ACA5BDB434775E76F7.edm" localSheetId="1" hidden="1">#REF!</definedName>
    <definedName name="_bdm.57B55749AEFC4CB591B6E982DE5CADE4.edm" localSheetId="12" hidden="1">#REF!</definedName>
    <definedName name="_bdm.57B55749AEFC4CB591B6E982DE5CADE4.edm" localSheetId="13" hidden="1">#REF!</definedName>
    <definedName name="_bdm.57B55749AEFC4CB591B6E982DE5CADE4.edm" localSheetId="11" hidden="1">#REF!</definedName>
    <definedName name="_bdm.57B55749AEFC4CB591B6E982DE5CADE4.edm" localSheetId="1" hidden="1">#REF!</definedName>
    <definedName name="_bdm.57F0BB2ADDD04D09936DCFC24548CF9A.edm" localSheetId="12" hidden="1">#REF!</definedName>
    <definedName name="_bdm.57F0BB2ADDD04D09936DCFC24548CF9A.edm" localSheetId="13" hidden="1">#REF!</definedName>
    <definedName name="_bdm.57F0BB2ADDD04D09936DCFC24548CF9A.edm" localSheetId="11" hidden="1">#REF!</definedName>
    <definedName name="_bdm.57F0BB2ADDD04D09936DCFC24548CF9A.edm" localSheetId="1" hidden="1">#REF!</definedName>
    <definedName name="_bdm.599AC4C20D7E4D6DB617A4E1753DB407.edm" localSheetId="12" hidden="1">#REF!</definedName>
    <definedName name="_bdm.599AC4C20D7E4D6DB617A4E1753DB407.edm" localSheetId="13" hidden="1">#REF!</definedName>
    <definedName name="_bdm.599AC4C20D7E4D6DB617A4E1753DB407.edm" localSheetId="11" hidden="1">#REF!</definedName>
    <definedName name="_bdm.599AC4C20D7E4D6DB617A4E1753DB407.edm" localSheetId="1" hidden="1">#REF!</definedName>
    <definedName name="_bdm.5B447AD064504FBC90D9DB2E407AA833.edm" localSheetId="12" hidden="1">#REF!</definedName>
    <definedName name="_bdm.5B447AD064504FBC90D9DB2E407AA833.edm" localSheetId="13" hidden="1">#REF!</definedName>
    <definedName name="_bdm.5B447AD064504FBC90D9DB2E407AA833.edm" localSheetId="11" hidden="1">#REF!</definedName>
    <definedName name="_bdm.5B447AD064504FBC90D9DB2E407AA833.edm" localSheetId="1" hidden="1">#REF!</definedName>
    <definedName name="_bdm.5B8D1313EA084B5F88A3493673B952C4.edm" localSheetId="12" hidden="1">#REF!</definedName>
    <definedName name="_bdm.5B8D1313EA084B5F88A3493673B952C4.edm" localSheetId="13" hidden="1">#REF!</definedName>
    <definedName name="_bdm.5B8D1313EA084B5F88A3493673B952C4.edm" localSheetId="11" hidden="1">#REF!</definedName>
    <definedName name="_bdm.5B8D1313EA084B5F88A3493673B952C4.edm" localSheetId="1" hidden="1">#REF!</definedName>
    <definedName name="_bdm.5C0EC8880EBA4CDEAAC475CEEA57E6AE.edm" localSheetId="12" hidden="1">#REF!</definedName>
    <definedName name="_bdm.5C0EC8880EBA4CDEAAC475CEEA57E6AE.edm" localSheetId="13" hidden="1">#REF!</definedName>
    <definedName name="_bdm.5C0EC8880EBA4CDEAAC475CEEA57E6AE.edm" localSheetId="11" hidden="1">#REF!</definedName>
    <definedName name="_bdm.5C0EC8880EBA4CDEAAC475CEEA57E6AE.edm" localSheetId="1" hidden="1">#REF!</definedName>
    <definedName name="_bdm.5C357BA09743411ABF62615948C72DAF.edm" localSheetId="12" hidden="1">#REF!</definedName>
    <definedName name="_bdm.5C357BA09743411ABF62615948C72DAF.edm" localSheetId="13" hidden="1">#REF!</definedName>
    <definedName name="_bdm.5C357BA09743411ABF62615948C72DAF.edm" localSheetId="11" hidden="1">#REF!</definedName>
    <definedName name="_bdm.5C357BA09743411ABF62615948C72DAF.edm" localSheetId="1" hidden="1">#REF!</definedName>
    <definedName name="_bdm.5C83FF4B78C942C58A295BC747F21C9D.edm" localSheetId="12" hidden="1">#REF!</definedName>
    <definedName name="_bdm.5C83FF4B78C942C58A295BC747F21C9D.edm" localSheetId="13" hidden="1">#REF!</definedName>
    <definedName name="_bdm.5C83FF4B78C942C58A295BC747F21C9D.edm" localSheetId="11" hidden="1">#REF!</definedName>
    <definedName name="_bdm.5C83FF4B78C942C58A295BC747F21C9D.edm" localSheetId="1" hidden="1">#REF!</definedName>
    <definedName name="_bdm.5CB7A39F678C45D2B96C6084C9F9A2E3.edm" localSheetId="12" hidden="1">#REF!</definedName>
    <definedName name="_bdm.5CB7A39F678C45D2B96C6084C9F9A2E3.edm" localSheetId="13" hidden="1">#REF!</definedName>
    <definedName name="_bdm.5CB7A39F678C45D2B96C6084C9F9A2E3.edm" localSheetId="11" hidden="1">#REF!</definedName>
    <definedName name="_bdm.5CB7A39F678C45D2B96C6084C9F9A2E3.edm" localSheetId="1" hidden="1">#REF!</definedName>
    <definedName name="_bdm.5CC91B68827C44269E52041141834A37.edm" localSheetId="12" hidden="1">#REF!</definedName>
    <definedName name="_bdm.5CC91B68827C44269E52041141834A37.edm" localSheetId="13" hidden="1">#REF!</definedName>
    <definedName name="_bdm.5CC91B68827C44269E52041141834A37.edm" localSheetId="11" hidden="1">#REF!</definedName>
    <definedName name="_bdm.5CC91B68827C44269E52041141834A37.edm" localSheetId="1" hidden="1">#REF!</definedName>
    <definedName name="_bdm.5CD734D4532F4DBD810415217D7CE78F.edm" localSheetId="12" hidden="1">#REF!</definedName>
    <definedName name="_bdm.5CD734D4532F4DBD810415217D7CE78F.edm" localSheetId="13" hidden="1">#REF!</definedName>
    <definedName name="_bdm.5CD734D4532F4DBD810415217D7CE78F.edm" localSheetId="11" hidden="1">#REF!</definedName>
    <definedName name="_bdm.5CD734D4532F4DBD810415217D7CE78F.edm" localSheetId="1" hidden="1">#REF!</definedName>
    <definedName name="_bdm.5D3D927C3B6E4CFCA0E81465C256E781.edm" localSheetId="12" hidden="1">#REF!</definedName>
    <definedName name="_bdm.5D3D927C3B6E4CFCA0E81465C256E781.edm" localSheetId="13" hidden="1">#REF!</definedName>
    <definedName name="_bdm.5D3D927C3B6E4CFCA0E81465C256E781.edm" localSheetId="11" hidden="1">#REF!</definedName>
    <definedName name="_bdm.5D3D927C3B6E4CFCA0E81465C256E781.edm" localSheetId="1" hidden="1">#REF!</definedName>
    <definedName name="_bdm.5D820DB65C644D31BDB6EB356FBE5E09.edm" localSheetId="12" hidden="1">#REF!</definedName>
    <definedName name="_bdm.5D820DB65C644D31BDB6EB356FBE5E09.edm" localSheetId="13" hidden="1">#REF!</definedName>
    <definedName name="_bdm.5D820DB65C644D31BDB6EB356FBE5E09.edm" localSheetId="11" hidden="1">#REF!</definedName>
    <definedName name="_bdm.5D820DB65C644D31BDB6EB356FBE5E09.edm" localSheetId="1" hidden="1">#REF!</definedName>
    <definedName name="_bdm.5D8AFAA64D144D409F6F2A99965EF4D3.edm" localSheetId="12" hidden="1">#REF!</definedName>
    <definedName name="_bdm.5D8AFAA64D144D409F6F2A99965EF4D3.edm" localSheetId="13" hidden="1">#REF!</definedName>
    <definedName name="_bdm.5D8AFAA64D144D409F6F2A99965EF4D3.edm" localSheetId="11" hidden="1">#REF!</definedName>
    <definedName name="_bdm.5D8AFAA64D144D409F6F2A99965EF4D3.edm" localSheetId="1" hidden="1">#REF!</definedName>
    <definedName name="_bdm.5DCA00B31547411FA948D05E02607D22.edm" localSheetId="12" hidden="1">#REF!</definedName>
    <definedName name="_bdm.5DCA00B31547411FA948D05E02607D22.edm" localSheetId="13" hidden="1">#REF!</definedName>
    <definedName name="_bdm.5DCA00B31547411FA948D05E02607D22.edm" localSheetId="11" hidden="1">#REF!</definedName>
    <definedName name="_bdm.5DCA00B31547411FA948D05E02607D22.edm" localSheetId="1" hidden="1">#REF!</definedName>
    <definedName name="_bdm.5E0B64267E7F424A824E1B8CF8F1D1D8.edm" localSheetId="12" hidden="1">#REF!</definedName>
    <definedName name="_bdm.5E0B64267E7F424A824E1B8CF8F1D1D8.edm" localSheetId="13" hidden="1">#REF!</definedName>
    <definedName name="_bdm.5E0B64267E7F424A824E1B8CF8F1D1D8.edm" localSheetId="11" hidden="1">#REF!</definedName>
    <definedName name="_bdm.5E0B64267E7F424A824E1B8CF8F1D1D8.edm" localSheetId="1" hidden="1">#REF!</definedName>
    <definedName name="_bdm.5E7F34EA74EE41B89C7F33D746E252F3.edm" localSheetId="12" hidden="1">#REF!</definedName>
    <definedName name="_bdm.5E7F34EA74EE41B89C7F33D746E252F3.edm" localSheetId="13" hidden="1">#REF!</definedName>
    <definedName name="_bdm.5E7F34EA74EE41B89C7F33D746E252F3.edm" localSheetId="11" hidden="1">#REF!</definedName>
    <definedName name="_bdm.5E7F34EA74EE41B89C7F33D746E252F3.edm" localSheetId="1" hidden="1">#REF!</definedName>
    <definedName name="_bdm.5EC3B54A2B4A41E7AB1FE42884D77018.edm" localSheetId="12" hidden="1">#REF!</definedName>
    <definedName name="_bdm.5EC3B54A2B4A41E7AB1FE42884D77018.edm" localSheetId="13" hidden="1">#REF!</definedName>
    <definedName name="_bdm.5EC3B54A2B4A41E7AB1FE42884D77018.edm" localSheetId="11" hidden="1">#REF!</definedName>
    <definedName name="_bdm.5EC3B54A2B4A41E7AB1FE42884D77018.edm" localSheetId="1" hidden="1">#REF!</definedName>
    <definedName name="_bdm.5F20C84B83BE4352A98B6A2810FFA817.edm" localSheetId="12" hidden="1">#REF!</definedName>
    <definedName name="_bdm.5F20C84B83BE4352A98B6A2810FFA817.edm" localSheetId="13" hidden="1">#REF!</definedName>
    <definedName name="_bdm.5F20C84B83BE4352A98B6A2810FFA817.edm" localSheetId="11" hidden="1">#REF!</definedName>
    <definedName name="_bdm.5F20C84B83BE4352A98B6A2810FFA817.edm" localSheetId="1" hidden="1">#REF!</definedName>
    <definedName name="_bdm.5F38C4B14E7E4931A43757A49F4534E8.edm" localSheetId="12" hidden="1">#REF!</definedName>
    <definedName name="_bdm.5F38C4B14E7E4931A43757A49F4534E8.edm" localSheetId="13" hidden="1">#REF!</definedName>
    <definedName name="_bdm.5F38C4B14E7E4931A43757A49F4534E8.edm" localSheetId="11" hidden="1">#REF!</definedName>
    <definedName name="_bdm.5F38C4B14E7E4931A43757A49F4534E8.edm" localSheetId="1" hidden="1">#REF!</definedName>
    <definedName name="_bdm.604D92CB279045AEBEDD444069E2DB0E.edm" localSheetId="12" hidden="1">#REF!</definedName>
    <definedName name="_bdm.604D92CB279045AEBEDD444069E2DB0E.edm" localSheetId="13" hidden="1">#REF!</definedName>
    <definedName name="_bdm.604D92CB279045AEBEDD444069E2DB0E.edm" localSheetId="11" hidden="1">#REF!</definedName>
    <definedName name="_bdm.604D92CB279045AEBEDD444069E2DB0E.edm" localSheetId="1" hidden="1">#REF!</definedName>
    <definedName name="_bdm.607C9E71DDD44C088637AA6011C1D7A5.edm" localSheetId="12" hidden="1">#REF!</definedName>
    <definedName name="_bdm.607C9E71DDD44C088637AA6011C1D7A5.edm" localSheetId="13" hidden="1">#REF!</definedName>
    <definedName name="_bdm.607C9E71DDD44C088637AA6011C1D7A5.edm" localSheetId="11" hidden="1">#REF!</definedName>
    <definedName name="_bdm.607C9E71DDD44C088637AA6011C1D7A5.edm" localSheetId="1" hidden="1">#REF!</definedName>
    <definedName name="_bdm.60EE1B7621C145728194CE3D494D2386.edm" localSheetId="12" hidden="1">#REF!</definedName>
    <definedName name="_bdm.60EE1B7621C145728194CE3D494D2386.edm" localSheetId="13" hidden="1">#REF!</definedName>
    <definedName name="_bdm.60EE1B7621C145728194CE3D494D2386.edm" localSheetId="11" hidden="1">#REF!</definedName>
    <definedName name="_bdm.60EE1B7621C145728194CE3D494D2386.edm" localSheetId="1" hidden="1">#REF!</definedName>
    <definedName name="_bdm.61B4147963524C9CA3BAD5A6E69634F5.edm" localSheetId="12" hidden="1">#REF!</definedName>
    <definedName name="_bdm.61B4147963524C9CA3BAD5A6E69634F5.edm" localSheetId="13" hidden="1">#REF!</definedName>
    <definedName name="_bdm.61B4147963524C9CA3BAD5A6E69634F5.edm" localSheetId="11" hidden="1">#REF!</definedName>
    <definedName name="_bdm.61B4147963524C9CA3BAD5A6E69634F5.edm" localSheetId="1" hidden="1">#REF!</definedName>
    <definedName name="_bdm.61B7DE20C85C49FDA3C54C11A9A0EFFD.edm" localSheetId="12" hidden="1">#REF!</definedName>
    <definedName name="_bdm.61B7DE20C85C49FDA3C54C11A9A0EFFD.edm" localSheetId="13" hidden="1">#REF!</definedName>
    <definedName name="_bdm.61B7DE20C85C49FDA3C54C11A9A0EFFD.edm" localSheetId="11" hidden="1">#REF!</definedName>
    <definedName name="_bdm.61B7DE20C85C49FDA3C54C11A9A0EFFD.edm" localSheetId="1" hidden="1">#REF!</definedName>
    <definedName name="_bdm.61E0D5C1D36E44E6A5AC77F4D6E2772F.edm" localSheetId="12" hidden="1">#REF!</definedName>
    <definedName name="_bdm.61E0D5C1D36E44E6A5AC77F4D6E2772F.edm" localSheetId="13" hidden="1">#REF!</definedName>
    <definedName name="_bdm.61E0D5C1D36E44E6A5AC77F4D6E2772F.edm" localSheetId="11" hidden="1">#REF!</definedName>
    <definedName name="_bdm.61E0D5C1D36E44E6A5AC77F4D6E2772F.edm" localSheetId="1" hidden="1">#REF!</definedName>
    <definedName name="_bdm.61FEFF4178B94C35ACD9B000B1EF0D9F.edm" localSheetId="12" hidden="1">#REF!</definedName>
    <definedName name="_bdm.61FEFF4178B94C35ACD9B000B1EF0D9F.edm" localSheetId="13" hidden="1">#REF!</definedName>
    <definedName name="_bdm.61FEFF4178B94C35ACD9B000B1EF0D9F.edm" localSheetId="11" hidden="1">#REF!</definedName>
    <definedName name="_bdm.61FEFF4178B94C35ACD9B000B1EF0D9F.edm" localSheetId="1" hidden="1">#REF!</definedName>
    <definedName name="_bdm.620568E01F3647F896EEC26545E9C6A0.edm" localSheetId="12" hidden="1">#REF!</definedName>
    <definedName name="_bdm.620568E01F3647F896EEC26545E9C6A0.edm" localSheetId="13" hidden="1">#REF!</definedName>
    <definedName name="_bdm.620568E01F3647F896EEC26545E9C6A0.edm" localSheetId="11" hidden="1">#REF!</definedName>
    <definedName name="_bdm.620568E01F3647F896EEC26545E9C6A0.edm" localSheetId="1" hidden="1">#REF!</definedName>
    <definedName name="_bdm.625E348A54CA4B628F2E62F8B622432B.edm" localSheetId="12" hidden="1">#REF!</definedName>
    <definedName name="_bdm.625E348A54CA4B628F2E62F8B622432B.edm" localSheetId="13" hidden="1">#REF!</definedName>
    <definedName name="_bdm.625E348A54CA4B628F2E62F8B622432B.edm" localSheetId="11" hidden="1">#REF!</definedName>
    <definedName name="_bdm.625E348A54CA4B628F2E62F8B622432B.edm" localSheetId="1" hidden="1">#REF!</definedName>
    <definedName name="_bdm.62A3A102E4E44E6D870721CA47508A4B.edm" localSheetId="12" hidden="1">#REF!</definedName>
    <definedName name="_bdm.62A3A102E4E44E6D870721CA47508A4B.edm" localSheetId="13" hidden="1">#REF!</definedName>
    <definedName name="_bdm.62A3A102E4E44E6D870721CA47508A4B.edm" localSheetId="11" hidden="1">#REF!</definedName>
    <definedName name="_bdm.62A3A102E4E44E6D870721CA47508A4B.edm" localSheetId="1" hidden="1">#REF!</definedName>
    <definedName name="_bdm.635B0B44D2134F8883BEB315F7D11135.edm" localSheetId="12" hidden="1">#REF!</definedName>
    <definedName name="_bdm.635B0B44D2134F8883BEB315F7D11135.edm" localSheetId="13" hidden="1">#REF!</definedName>
    <definedName name="_bdm.635B0B44D2134F8883BEB315F7D11135.edm" localSheetId="11" hidden="1">#REF!</definedName>
    <definedName name="_bdm.635B0B44D2134F8883BEB315F7D11135.edm" localSheetId="1" hidden="1">#REF!</definedName>
    <definedName name="_bdm.6378331B8410457294A9FC5317AEAE36.edm" localSheetId="12" hidden="1">#REF!</definedName>
    <definedName name="_bdm.6378331B8410457294A9FC5317AEAE36.edm" localSheetId="13" hidden="1">#REF!</definedName>
    <definedName name="_bdm.6378331B8410457294A9FC5317AEAE36.edm" localSheetId="11" hidden="1">#REF!</definedName>
    <definedName name="_bdm.6378331B8410457294A9FC5317AEAE36.edm" localSheetId="1" hidden="1">#REF!</definedName>
    <definedName name="_bdm.640DB535B83A428E8834CC4E88C576A6.edm" localSheetId="12" hidden="1">#REF!</definedName>
    <definedName name="_bdm.640DB535B83A428E8834CC4E88C576A6.edm" localSheetId="13" hidden="1">#REF!</definedName>
    <definedName name="_bdm.640DB535B83A428E8834CC4E88C576A6.edm" localSheetId="11" hidden="1">#REF!</definedName>
    <definedName name="_bdm.640DB535B83A428E8834CC4E88C576A6.edm" localSheetId="1" hidden="1">#REF!</definedName>
    <definedName name="_bdm.642492E5BE8C4854BE41739C48A9AA19.edm" localSheetId="12" hidden="1">#REF!</definedName>
    <definedName name="_bdm.642492E5BE8C4854BE41739C48A9AA19.edm" localSheetId="13" hidden="1">#REF!</definedName>
    <definedName name="_bdm.642492E5BE8C4854BE41739C48A9AA19.edm" localSheetId="11" hidden="1">#REF!</definedName>
    <definedName name="_bdm.642492E5BE8C4854BE41739C48A9AA19.edm" localSheetId="1" hidden="1">#REF!</definedName>
    <definedName name="_bdm.64CDA60669054DE9B1CB218FE994741E.edm" localSheetId="12" hidden="1">#REF!</definedName>
    <definedName name="_bdm.64CDA60669054DE9B1CB218FE994741E.edm" localSheetId="13" hidden="1">#REF!</definedName>
    <definedName name="_bdm.64CDA60669054DE9B1CB218FE994741E.edm" localSheetId="11" hidden="1">#REF!</definedName>
    <definedName name="_bdm.64CDA60669054DE9B1CB218FE994741E.edm" localSheetId="1" hidden="1">#REF!</definedName>
    <definedName name="_bdm.64FAD84E689646CD9D746CA0B9C9F0DF.edm" localSheetId="12" hidden="1">#REF!</definedName>
    <definedName name="_bdm.64FAD84E689646CD9D746CA0B9C9F0DF.edm" localSheetId="13" hidden="1">#REF!</definedName>
    <definedName name="_bdm.64FAD84E689646CD9D746CA0B9C9F0DF.edm" localSheetId="11" hidden="1">#REF!</definedName>
    <definedName name="_bdm.64FAD84E689646CD9D746CA0B9C9F0DF.edm" localSheetId="1" hidden="1">#REF!</definedName>
    <definedName name="_bdm.6578E4A75EC04E87888FFBD4E2FB966D.edm" localSheetId="12" hidden="1">#REF!</definedName>
    <definedName name="_bdm.6578E4A75EC04E87888FFBD4E2FB966D.edm" localSheetId="13" hidden="1">#REF!</definedName>
    <definedName name="_bdm.6578E4A75EC04E87888FFBD4E2FB966D.edm" localSheetId="11" hidden="1">#REF!</definedName>
    <definedName name="_bdm.6578E4A75EC04E87888FFBD4E2FB966D.edm" localSheetId="1" hidden="1">#REF!</definedName>
    <definedName name="_bdm.659180BDD345441BADA14DEA681103F2.edm" localSheetId="12" hidden="1">#REF!</definedName>
    <definedName name="_bdm.659180BDD345441BADA14DEA681103F2.edm" localSheetId="13" hidden="1">#REF!</definedName>
    <definedName name="_bdm.659180BDD345441BADA14DEA681103F2.edm" localSheetId="11" hidden="1">#REF!</definedName>
    <definedName name="_bdm.659180BDD345441BADA14DEA681103F2.edm" localSheetId="1" hidden="1">#REF!</definedName>
    <definedName name="_bdm.65DC171157B3459BBE573425A48582CA.edm" localSheetId="12" hidden="1">#REF!</definedName>
    <definedName name="_bdm.65DC171157B3459BBE573425A48582CA.edm" localSheetId="13" hidden="1">#REF!</definedName>
    <definedName name="_bdm.65DC171157B3459BBE573425A48582CA.edm" localSheetId="11" hidden="1">#REF!</definedName>
    <definedName name="_bdm.65DC171157B3459BBE573425A48582CA.edm" localSheetId="1" hidden="1">#REF!</definedName>
    <definedName name="_bdm.661E19261FC44D228B77715F83ADC7C1.edm" localSheetId="12" hidden="1">#REF!</definedName>
    <definedName name="_bdm.661E19261FC44D228B77715F83ADC7C1.edm" localSheetId="13" hidden="1">#REF!</definedName>
    <definedName name="_bdm.661E19261FC44D228B77715F83ADC7C1.edm" localSheetId="11" hidden="1">#REF!</definedName>
    <definedName name="_bdm.661E19261FC44D228B77715F83ADC7C1.edm" localSheetId="1" hidden="1">#REF!</definedName>
    <definedName name="_bdm.6620038F082443FD8C63644F99A8CE8B.edm" localSheetId="12" hidden="1">#REF!</definedName>
    <definedName name="_bdm.6620038F082443FD8C63644F99A8CE8B.edm" localSheetId="13" hidden="1">#REF!</definedName>
    <definedName name="_bdm.6620038F082443FD8C63644F99A8CE8B.edm" localSheetId="11" hidden="1">#REF!</definedName>
    <definedName name="_bdm.6620038F082443FD8C63644F99A8CE8B.edm" localSheetId="1" hidden="1">#REF!</definedName>
    <definedName name="_bdm.6715C6534AF349DDB1EABE0B1B5A1745.edm" localSheetId="12" hidden="1">#REF!</definedName>
    <definedName name="_bdm.6715C6534AF349DDB1EABE0B1B5A1745.edm" localSheetId="13" hidden="1">#REF!</definedName>
    <definedName name="_bdm.6715C6534AF349DDB1EABE0B1B5A1745.edm" localSheetId="11" hidden="1">#REF!</definedName>
    <definedName name="_bdm.6715C6534AF349DDB1EABE0B1B5A1745.edm" localSheetId="1" hidden="1">#REF!</definedName>
    <definedName name="_bdm.67A81949FEEC4B188700186276C06ADB.edm" localSheetId="12" hidden="1">#REF!</definedName>
    <definedName name="_bdm.67A81949FEEC4B188700186276C06ADB.edm" localSheetId="13" hidden="1">#REF!</definedName>
    <definedName name="_bdm.67A81949FEEC4B188700186276C06ADB.edm" localSheetId="11" hidden="1">#REF!</definedName>
    <definedName name="_bdm.67A81949FEEC4B188700186276C06ADB.edm" localSheetId="1" hidden="1">#REF!</definedName>
    <definedName name="_bdm.67CBB45E2C98436FBC359F1CEBD6615D.edm" localSheetId="12" hidden="1">#REF!</definedName>
    <definedName name="_bdm.67CBB45E2C98436FBC359F1CEBD6615D.edm" localSheetId="13" hidden="1">#REF!</definedName>
    <definedName name="_bdm.67CBB45E2C98436FBC359F1CEBD6615D.edm" localSheetId="11" hidden="1">#REF!</definedName>
    <definedName name="_bdm.67CBB45E2C98436FBC359F1CEBD6615D.edm" localSheetId="1" hidden="1">#REF!</definedName>
    <definedName name="_bdm.687FD3EF1E5D43A282C7DFF76785BF0B.edm" localSheetId="12" hidden="1">#REF!</definedName>
    <definedName name="_bdm.687FD3EF1E5D43A282C7DFF76785BF0B.edm" localSheetId="13" hidden="1">#REF!</definedName>
    <definedName name="_bdm.687FD3EF1E5D43A282C7DFF76785BF0B.edm" localSheetId="11" hidden="1">#REF!</definedName>
    <definedName name="_bdm.687FD3EF1E5D43A282C7DFF76785BF0B.edm" localSheetId="1" hidden="1">#REF!</definedName>
    <definedName name="_bdm.68D5AB521D424E92B9082948454E532F.edm" localSheetId="12" hidden="1">#REF!</definedName>
    <definedName name="_bdm.68D5AB521D424E92B9082948454E532F.edm" localSheetId="13" hidden="1">#REF!</definedName>
    <definedName name="_bdm.68D5AB521D424E92B9082948454E532F.edm" localSheetId="11" hidden="1">#REF!</definedName>
    <definedName name="_bdm.68D5AB521D424E92B9082948454E532F.edm" localSheetId="1" hidden="1">#REF!</definedName>
    <definedName name="_bdm.68F2D10164CA4140B44E8953A3748302.edm" localSheetId="12" hidden="1">#REF!</definedName>
    <definedName name="_bdm.68F2D10164CA4140B44E8953A3748302.edm" localSheetId="13" hidden="1">#REF!</definedName>
    <definedName name="_bdm.68F2D10164CA4140B44E8953A3748302.edm" localSheetId="11" hidden="1">#REF!</definedName>
    <definedName name="_bdm.68F2D10164CA4140B44E8953A3748302.edm" localSheetId="1" hidden="1">#REF!</definedName>
    <definedName name="_bdm.69200700925641B59B3E0FB69DB14AD1.edm" localSheetId="12" hidden="1">#REF!</definedName>
    <definedName name="_bdm.69200700925641B59B3E0FB69DB14AD1.edm" localSheetId="13" hidden="1">#REF!</definedName>
    <definedName name="_bdm.69200700925641B59B3E0FB69DB14AD1.edm" localSheetId="11" hidden="1">#REF!</definedName>
    <definedName name="_bdm.69200700925641B59B3E0FB69DB14AD1.edm" localSheetId="1" hidden="1">#REF!</definedName>
    <definedName name="_bdm.6A03D16D8EA84F2E86FC73BC0F5D9559.edm" localSheetId="12" hidden="1">#REF!</definedName>
    <definedName name="_bdm.6A03D16D8EA84F2E86FC73BC0F5D9559.edm" localSheetId="13" hidden="1">#REF!</definedName>
    <definedName name="_bdm.6A03D16D8EA84F2E86FC73BC0F5D9559.edm" localSheetId="11" hidden="1">#REF!</definedName>
    <definedName name="_bdm.6A03D16D8EA84F2E86FC73BC0F5D9559.edm" localSheetId="1" hidden="1">#REF!</definedName>
    <definedName name="_bdm.6A4D9FF426064AA0A83C24A295D278A3.edm" localSheetId="12" hidden="1">#REF!</definedName>
    <definedName name="_bdm.6A4D9FF426064AA0A83C24A295D278A3.edm" localSheetId="13" hidden="1">#REF!</definedName>
    <definedName name="_bdm.6A4D9FF426064AA0A83C24A295D278A3.edm" localSheetId="11" hidden="1">#REF!</definedName>
    <definedName name="_bdm.6A4D9FF426064AA0A83C24A295D278A3.edm" localSheetId="1" hidden="1">#REF!</definedName>
    <definedName name="_bdm.6AAD98E24CD34BB8BD4D044B458AF6C9.edm" localSheetId="12" hidden="1">#REF!</definedName>
    <definedName name="_bdm.6AAD98E24CD34BB8BD4D044B458AF6C9.edm" localSheetId="13" hidden="1">#REF!</definedName>
    <definedName name="_bdm.6AAD98E24CD34BB8BD4D044B458AF6C9.edm" localSheetId="11" hidden="1">#REF!</definedName>
    <definedName name="_bdm.6AAD98E24CD34BB8BD4D044B458AF6C9.edm" localSheetId="1" hidden="1">#REF!</definedName>
    <definedName name="_bdm.6ADFC99485D946EE9EA0D8A144C59200.edm" localSheetId="12" hidden="1">#REF!</definedName>
    <definedName name="_bdm.6ADFC99485D946EE9EA0D8A144C59200.edm" localSheetId="13" hidden="1">#REF!</definedName>
    <definedName name="_bdm.6ADFC99485D946EE9EA0D8A144C59200.edm" localSheetId="11" hidden="1">#REF!</definedName>
    <definedName name="_bdm.6ADFC99485D946EE9EA0D8A144C59200.edm" localSheetId="1" hidden="1">#REF!</definedName>
    <definedName name="_bdm.6AF14DE1FB5C4BB0A821B7C8882D83B9.edm" localSheetId="12" hidden="1">#REF!</definedName>
    <definedName name="_bdm.6AF14DE1FB5C4BB0A821B7C8882D83B9.edm" localSheetId="13" hidden="1">#REF!</definedName>
    <definedName name="_bdm.6AF14DE1FB5C4BB0A821B7C8882D83B9.edm" localSheetId="11" hidden="1">#REF!</definedName>
    <definedName name="_bdm.6AF14DE1FB5C4BB0A821B7C8882D83B9.edm" localSheetId="1" hidden="1">#REF!</definedName>
    <definedName name="_bdm.6AF539A8985841FFBFC534318A8354DC.edm" localSheetId="12" hidden="1">#REF!</definedName>
    <definedName name="_bdm.6AF539A8985841FFBFC534318A8354DC.edm" localSheetId="13" hidden="1">#REF!</definedName>
    <definedName name="_bdm.6AF539A8985841FFBFC534318A8354DC.edm" localSheetId="11" hidden="1">#REF!</definedName>
    <definedName name="_bdm.6AF539A8985841FFBFC534318A8354DC.edm" localSheetId="1" hidden="1">#REF!</definedName>
    <definedName name="_bdm.6B670508DF5640C2A16EB5179F56BCAD.edm" localSheetId="12" hidden="1">#REF!</definedName>
    <definedName name="_bdm.6B670508DF5640C2A16EB5179F56BCAD.edm" localSheetId="13" hidden="1">#REF!</definedName>
    <definedName name="_bdm.6B670508DF5640C2A16EB5179F56BCAD.edm" localSheetId="11" hidden="1">#REF!</definedName>
    <definedName name="_bdm.6B670508DF5640C2A16EB5179F56BCAD.edm" localSheetId="1" hidden="1">#REF!</definedName>
    <definedName name="_bdm.6BB254F4342C4F66AB6983B2394B2DAF.edm" localSheetId="12" hidden="1">#REF!</definedName>
    <definedName name="_bdm.6BB254F4342C4F66AB6983B2394B2DAF.edm" localSheetId="13" hidden="1">#REF!</definedName>
    <definedName name="_bdm.6BB254F4342C4F66AB6983B2394B2DAF.edm" localSheetId="11" hidden="1">#REF!</definedName>
    <definedName name="_bdm.6BB254F4342C4F66AB6983B2394B2DAF.edm" localSheetId="1" hidden="1">#REF!</definedName>
    <definedName name="_bdm.6C11CDD900FA4956B9D47E930099CE15.edm" localSheetId="12" hidden="1">#REF!</definedName>
    <definedName name="_bdm.6C11CDD900FA4956B9D47E930099CE15.edm" localSheetId="13" hidden="1">#REF!</definedName>
    <definedName name="_bdm.6C11CDD900FA4956B9D47E930099CE15.edm" localSheetId="11" hidden="1">#REF!</definedName>
    <definedName name="_bdm.6C11CDD900FA4956B9D47E930099CE15.edm" localSheetId="1" hidden="1">#REF!</definedName>
    <definedName name="_bdm.6C1DC30346F045068069EE7F152D1D71.edm" localSheetId="12" hidden="1">#REF!</definedName>
    <definedName name="_bdm.6C1DC30346F045068069EE7F152D1D71.edm" localSheetId="13" hidden="1">#REF!</definedName>
    <definedName name="_bdm.6C1DC30346F045068069EE7F152D1D71.edm" localSheetId="11" hidden="1">#REF!</definedName>
    <definedName name="_bdm.6C1DC30346F045068069EE7F152D1D71.edm" localSheetId="1" hidden="1">#REF!</definedName>
    <definedName name="_bdm.6C83934BE5194CE8A04AAF68FF24F69B.edm" localSheetId="12" hidden="1">#REF!</definedName>
    <definedName name="_bdm.6C83934BE5194CE8A04AAF68FF24F69B.edm" localSheetId="13" hidden="1">#REF!</definedName>
    <definedName name="_bdm.6C83934BE5194CE8A04AAF68FF24F69B.edm" localSheetId="11" hidden="1">#REF!</definedName>
    <definedName name="_bdm.6C83934BE5194CE8A04AAF68FF24F69B.edm" localSheetId="1" hidden="1">#REF!</definedName>
    <definedName name="_bdm.6CDCD38CF741485CA63B9A379C453828.edm" localSheetId="12" hidden="1">#REF!</definedName>
    <definedName name="_bdm.6CDCD38CF741485CA63B9A379C453828.edm" localSheetId="13" hidden="1">#REF!</definedName>
    <definedName name="_bdm.6CDCD38CF741485CA63B9A379C453828.edm" localSheetId="11" hidden="1">#REF!</definedName>
    <definedName name="_bdm.6CDCD38CF741485CA63B9A379C453828.edm" localSheetId="1" hidden="1">#REF!</definedName>
    <definedName name="_bdm.6D29D74AEAA14009973F1EDC3D9E2F31.edm" localSheetId="12" hidden="1">#REF!</definedName>
    <definedName name="_bdm.6D29D74AEAA14009973F1EDC3D9E2F31.edm" localSheetId="13" hidden="1">#REF!</definedName>
    <definedName name="_bdm.6D29D74AEAA14009973F1EDC3D9E2F31.edm" localSheetId="11" hidden="1">#REF!</definedName>
    <definedName name="_bdm.6D29D74AEAA14009973F1EDC3D9E2F31.edm" localSheetId="1" hidden="1">#REF!</definedName>
    <definedName name="_bdm.6D3EE474FA52468C8B9E9DF1F05B8C0C.edm" localSheetId="12" hidden="1">#REF!</definedName>
    <definedName name="_bdm.6D3EE474FA52468C8B9E9DF1F05B8C0C.edm" localSheetId="13" hidden="1">#REF!</definedName>
    <definedName name="_bdm.6D3EE474FA52468C8B9E9DF1F05B8C0C.edm" localSheetId="11" hidden="1">#REF!</definedName>
    <definedName name="_bdm.6D3EE474FA52468C8B9E9DF1F05B8C0C.edm" localSheetId="1" hidden="1">#REF!</definedName>
    <definedName name="_bdm.6E8CECFF94074D7EACE5A8FB3B82FCC9.edm" localSheetId="12" hidden="1">#REF!</definedName>
    <definedName name="_bdm.6E8CECFF94074D7EACE5A8FB3B82FCC9.edm" localSheetId="13" hidden="1">#REF!</definedName>
    <definedName name="_bdm.6E8CECFF94074D7EACE5A8FB3B82FCC9.edm" localSheetId="11" hidden="1">#REF!</definedName>
    <definedName name="_bdm.6E8CECFF94074D7EACE5A8FB3B82FCC9.edm" localSheetId="1" hidden="1">#REF!</definedName>
    <definedName name="_bdm.6EE5EE7B092E44B0A7905026ACD3FBE9.edm" localSheetId="12" hidden="1">#REF!</definedName>
    <definedName name="_bdm.6EE5EE7B092E44B0A7905026ACD3FBE9.edm" localSheetId="13" hidden="1">#REF!</definedName>
    <definedName name="_bdm.6EE5EE7B092E44B0A7905026ACD3FBE9.edm" localSheetId="11" hidden="1">#REF!</definedName>
    <definedName name="_bdm.6EE5EE7B092E44B0A7905026ACD3FBE9.edm" localSheetId="1" hidden="1">#REF!</definedName>
    <definedName name="_bdm.6F6B8B2D9FF342B5A18C6C2008A36566.edm" localSheetId="12" hidden="1">#REF!</definedName>
    <definedName name="_bdm.6F6B8B2D9FF342B5A18C6C2008A36566.edm" localSheetId="13" hidden="1">#REF!</definedName>
    <definedName name="_bdm.6F6B8B2D9FF342B5A18C6C2008A36566.edm" localSheetId="11" hidden="1">#REF!</definedName>
    <definedName name="_bdm.6F6B8B2D9FF342B5A18C6C2008A36566.edm" localSheetId="1" hidden="1">#REF!</definedName>
    <definedName name="_bdm.7031AA98D4A54C30AACF70F46A070719.edm" localSheetId="12" hidden="1">#REF!</definedName>
    <definedName name="_bdm.7031AA98D4A54C30AACF70F46A070719.edm" localSheetId="13" hidden="1">#REF!</definedName>
    <definedName name="_bdm.7031AA98D4A54C30AACF70F46A070719.edm" localSheetId="11" hidden="1">#REF!</definedName>
    <definedName name="_bdm.7031AA98D4A54C30AACF70F46A070719.edm" localSheetId="1" hidden="1">#REF!</definedName>
    <definedName name="_bdm.7040C3D65B1140C1B75F24B9E82EBE8D.edm" localSheetId="12" hidden="1">#REF!</definedName>
    <definedName name="_bdm.7040C3D65B1140C1B75F24B9E82EBE8D.edm" localSheetId="13" hidden="1">#REF!</definedName>
    <definedName name="_bdm.7040C3D65B1140C1B75F24B9E82EBE8D.edm" localSheetId="11" hidden="1">#REF!</definedName>
    <definedName name="_bdm.7040C3D65B1140C1B75F24B9E82EBE8D.edm" localSheetId="1" hidden="1">#REF!</definedName>
    <definedName name="_bdm.70A4E693B4F44E86919F91A48AE7C132.edm" localSheetId="12" hidden="1">#REF!</definedName>
    <definedName name="_bdm.70A4E693B4F44E86919F91A48AE7C132.edm" localSheetId="13" hidden="1">#REF!</definedName>
    <definedName name="_bdm.70A4E693B4F44E86919F91A48AE7C132.edm" localSheetId="11" hidden="1">#REF!</definedName>
    <definedName name="_bdm.70A4E693B4F44E86919F91A48AE7C132.edm" localSheetId="1" hidden="1">#REF!</definedName>
    <definedName name="_bdm.70B1439E1E3A4A33AA523360DF248893.edm" localSheetId="12" hidden="1">#REF!</definedName>
    <definedName name="_bdm.70B1439E1E3A4A33AA523360DF248893.edm" localSheetId="13" hidden="1">#REF!</definedName>
    <definedName name="_bdm.70B1439E1E3A4A33AA523360DF248893.edm" localSheetId="11" hidden="1">#REF!</definedName>
    <definedName name="_bdm.70B1439E1E3A4A33AA523360DF248893.edm" localSheetId="1" hidden="1">#REF!</definedName>
    <definedName name="_bdm.70B9B47676604977AAA11E5DE4ED76C2.edm" localSheetId="12" hidden="1">#REF!</definedName>
    <definedName name="_bdm.70B9B47676604977AAA11E5DE4ED76C2.edm" localSheetId="13" hidden="1">#REF!</definedName>
    <definedName name="_bdm.70B9B47676604977AAA11E5DE4ED76C2.edm" localSheetId="11" hidden="1">#REF!</definedName>
    <definedName name="_bdm.70B9B47676604977AAA11E5DE4ED76C2.edm" localSheetId="1" hidden="1">#REF!</definedName>
    <definedName name="_bdm.70C9BBBAD6754BC38765830A82326C93.edm" localSheetId="12" hidden="1">#REF!</definedName>
    <definedName name="_bdm.70C9BBBAD6754BC38765830A82326C93.edm" localSheetId="13" hidden="1">#REF!</definedName>
    <definedName name="_bdm.70C9BBBAD6754BC38765830A82326C93.edm" localSheetId="11" hidden="1">#REF!</definedName>
    <definedName name="_bdm.70C9BBBAD6754BC38765830A82326C93.edm" localSheetId="1" hidden="1">#REF!</definedName>
    <definedName name="_bdm.70EC64A531F64C96A1DFB0C6E28BDC3E.edm" localSheetId="12" hidden="1">#REF!</definedName>
    <definedName name="_bdm.70EC64A531F64C96A1DFB0C6E28BDC3E.edm" localSheetId="13" hidden="1">#REF!</definedName>
    <definedName name="_bdm.70EC64A531F64C96A1DFB0C6E28BDC3E.edm" localSheetId="11" hidden="1">#REF!</definedName>
    <definedName name="_bdm.70EC64A531F64C96A1DFB0C6E28BDC3E.edm" localSheetId="1" hidden="1">#REF!</definedName>
    <definedName name="_bdm.71B6915C8CEB47249CE367F563DDECF1.edm" localSheetId="12" hidden="1">#REF!</definedName>
    <definedName name="_bdm.71B6915C8CEB47249CE367F563DDECF1.edm" localSheetId="13" hidden="1">#REF!</definedName>
    <definedName name="_bdm.71B6915C8CEB47249CE367F563DDECF1.edm" localSheetId="11" hidden="1">#REF!</definedName>
    <definedName name="_bdm.71B6915C8CEB47249CE367F563DDECF1.edm" localSheetId="1" hidden="1">#REF!</definedName>
    <definedName name="_bdm.71BE67C0FB70406C9C1ACA76E784EE3D.edm" localSheetId="12" hidden="1">#REF!</definedName>
    <definedName name="_bdm.71BE67C0FB70406C9C1ACA76E784EE3D.edm" localSheetId="13" hidden="1">#REF!</definedName>
    <definedName name="_bdm.71BE67C0FB70406C9C1ACA76E784EE3D.edm" localSheetId="11" hidden="1">#REF!</definedName>
    <definedName name="_bdm.71BE67C0FB70406C9C1ACA76E784EE3D.edm" localSheetId="1" hidden="1">#REF!</definedName>
    <definedName name="_bdm.72594686ED4F4D579A92964F492541B2.edm" localSheetId="12" hidden="1">#REF!</definedName>
    <definedName name="_bdm.72594686ED4F4D579A92964F492541B2.edm" localSheetId="13" hidden="1">#REF!</definedName>
    <definedName name="_bdm.72594686ED4F4D579A92964F492541B2.edm" localSheetId="11" hidden="1">#REF!</definedName>
    <definedName name="_bdm.72594686ED4F4D579A92964F492541B2.edm" localSheetId="1" hidden="1">#REF!</definedName>
    <definedName name="_bdm.7286EDE3D66548B682966CE804E6B0E3.edm" localSheetId="12" hidden="1">#REF!</definedName>
    <definedName name="_bdm.7286EDE3D66548B682966CE804E6B0E3.edm" localSheetId="13" hidden="1">#REF!</definedName>
    <definedName name="_bdm.7286EDE3D66548B682966CE804E6B0E3.edm" localSheetId="11" hidden="1">#REF!</definedName>
    <definedName name="_bdm.7286EDE3D66548B682966CE804E6B0E3.edm" localSheetId="1" hidden="1">#REF!</definedName>
    <definedName name="_bdm.7293F612B49F47D586B95983F8660722.edm" localSheetId="12" hidden="1">#REF!</definedName>
    <definedName name="_bdm.7293F612B49F47D586B95983F8660722.edm" localSheetId="13" hidden="1">#REF!</definedName>
    <definedName name="_bdm.7293F612B49F47D586B95983F8660722.edm" localSheetId="11" hidden="1">#REF!</definedName>
    <definedName name="_bdm.7293F612B49F47D586B95983F8660722.edm" localSheetId="1" hidden="1">#REF!</definedName>
    <definedName name="_bdm.72D229698A304BB68F82F1576BFDF314.edm" localSheetId="12" hidden="1">#REF!</definedName>
    <definedName name="_bdm.72D229698A304BB68F82F1576BFDF314.edm" localSheetId="13" hidden="1">#REF!</definedName>
    <definedName name="_bdm.72D229698A304BB68F82F1576BFDF314.edm" localSheetId="11" hidden="1">#REF!</definedName>
    <definedName name="_bdm.72D229698A304BB68F82F1576BFDF314.edm" localSheetId="1" hidden="1">#REF!</definedName>
    <definedName name="_bdm.72EF6B135E174A1D9984CDC086BC4647.edm" localSheetId="12" hidden="1">#REF!</definedName>
    <definedName name="_bdm.72EF6B135E174A1D9984CDC086BC4647.edm" localSheetId="13" hidden="1">#REF!</definedName>
    <definedName name="_bdm.72EF6B135E174A1D9984CDC086BC4647.edm" localSheetId="11" hidden="1">#REF!</definedName>
    <definedName name="_bdm.72EF6B135E174A1D9984CDC086BC4647.edm" localSheetId="1" hidden="1">#REF!</definedName>
    <definedName name="_bdm.7329EAB9F7CA4108BEF956CB8E56A13E.edm" localSheetId="12" hidden="1">#REF!</definedName>
    <definedName name="_bdm.7329EAB9F7CA4108BEF956CB8E56A13E.edm" localSheetId="13" hidden="1">#REF!</definedName>
    <definedName name="_bdm.7329EAB9F7CA4108BEF956CB8E56A13E.edm" localSheetId="11" hidden="1">#REF!</definedName>
    <definedName name="_bdm.7329EAB9F7CA4108BEF956CB8E56A13E.edm" localSheetId="1" hidden="1">#REF!</definedName>
    <definedName name="_bdm.74102037F87F407B8BAE13B90EBCED6A.edm" localSheetId="12" hidden="1">#REF!</definedName>
    <definedName name="_bdm.74102037F87F407B8BAE13B90EBCED6A.edm" localSheetId="13" hidden="1">#REF!</definedName>
    <definedName name="_bdm.74102037F87F407B8BAE13B90EBCED6A.edm" localSheetId="11" hidden="1">#REF!</definedName>
    <definedName name="_bdm.74102037F87F407B8BAE13B90EBCED6A.edm" localSheetId="1" hidden="1">#REF!</definedName>
    <definedName name="_bdm.746DC2CFFE204DDBADF3158BBD3A80E6.edm" localSheetId="12" hidden="1">#REF!</definedName>
    <definedName name="_bdm.746DC2CFFE204DDBADF3158BBD3A80E6.edm" localSheetId="13" hidden="1">#REF!</definedName>
    <definedName name="_bdm.746DC2CFFE204DDBADF3158BBD3A80E6.edm" localSheetId="11" hidden="1">#REF!</definedName>
    <definedName name="_bdm.746DC2CFFE204DDBADF3158BBD3A80E6.edm" localSheetId="1" hidden="1">#REF!</definedName>
    <definedName name="_bdm.74715EBC8B7A4249970CF34304662625.edm" localSheetId="12" hidden="1">#REF!</definedName>
    <definedName name="_bdm.74715EBC8B7A4249970CF34304662625.edm" localSheetId="13" hidden="1">#REF!</definedName>
    <definedName name="_bdm.74715EBC8B7A4249970CF34304662625.edm" localSheetId="11" hidden="1">#REF!</definedName>
    <definedName name="_bdm.74715EBC8B7A4249970CF34304662625.edm" localSheetId="1" hidden="1">#REF!</definedName>
    <definedName name="_bdm.74B6A3FE301748AB83C062522958FDBE.edm" localSheetId="12" hidden="1">#REF!</definedName>
    <definedName name="_bdm.74B6A3FE301748AB83C062522958FDBE.edm" localSheetId="13" hidden="1">#REF!</definedName>
    <definedName name="_bdm.74B6A3FE301748AB83C062522958FDBE.edm" localSheetId="11" hidden="1">#REF!</definedName>
    <definedName name="_bdm.74B6A3FE301748AB83C062522958FDBE.edm" localSheetId="1" hidden="1">#REF!</definedName>
    <definedName name="_bdm.75844492F3E54CDFBB75CB53D077D2F5.edm" localSheetId="12" hidden="1">#REF!</definedName>
    <definedName name="_bdm.75844492F3E54CDFBB75CB53D077D2F5.edm" localSheetId="13" hidden="1">#REF!</definedName>
    <definedName name="_bdm.75844492F3E54CDFBB75CB53D077D2F5.edm" localSheetId="11" hidden="1">#REF!</definedName>
    <definedName name="_bdm.75844492F3E54CDFBB75CB53D077D2F5.edm" localSheetId="1" hidden="1">#REF!</definedName>
    <definedName name="_bdm.7591DD0F0B8F4BA0ACBCAA16A9783851.edm" localSheetId="12" hidden="1">#REF!</definedName>
    <definedName name="_bdm.7591DD0F0B8F4BA0ACBCAA16A9783851.edm" localSheetId="13" hidden="1">#REF!</definedName>
    <definedName name="_bdm.7591DD0F0B8F4BA0ACBCAA16A9783851.edm" localSheetId="11" hidden="1">#REF!</definedName>
    <definedName name="_bdm.7591DD0F0B8F4BA0ACBCAA16A9783851.edm" localSheetId="1" hidden="1">#REF!</definedName>
    <definedName name="_bdm.7614D2C96A6744618E086FE05D3A1E0D.edm" localSheetId="12" hidden="1">#REF!</definedName>
    <definedName name="_bdm.7614D2C96A6744618E086FE05D3A1E0D.edm" localSheetId="13" hidden="1">#REF!</definedName>
    <definedName name="_bdm.7614D2C96A6744618E086FE05D3A1E0D.edm" localSheetId="11" hidden="1">#REF!</definedName>
    <definedName name="_bdm.7614D2C96A6744618E086FE05D3A1E0D.edm" localSheetId="1" hidden="1">#REF!</definedName>
    <definedName name="_bdm.7658B687C98E40B08165490D2738AE44.edm" localSheetId="12" hidden="1">#REF!</definedName>
    <definedName name="_bdm.7658B687C98E40B08165490D2738AE44.edm" localSheetId="13" hidden="1">#REF!</definedName>
    <definedName name="_bdm.7658B687C98E40B08165490D2738AE44.edm" localSheetId="11" hidden="1">#REF!</definedName>
    <definedName name="_bdm.7658B687C98E40B08165490D2738AE44.edm" localSheetId="1" hidden="1">#REF!</definedName>
    <definedName name="_bdm.766934EFE2894139B3F8EDC7418A6D5D.edm" localSheetId="12" hidden="1">#REF!</definedName>
    <definedName name="_bdm.766934EFE2894139B3F8EDC7418A6D5D.edm" localSheetId="13" hidden="1">#REF!</definedName>
    <definedName name="_bdm.766934EFE2894139B3F8EDC7418A6D5D.edm" localSheetId="11" hidden="1">#REF!</definedName>
    <definedName name="_bdm.766934EFE2894139B3F8EDC7418A6D5D.edm" localSheetId="1" hidden="1">#REF!</definedName>
    <definedName name="_bdm.7704A4AE3DED4011B4B4E767DF6EB8B0.edm" localSheetId="12" hidden="1">#REF!</definedName>
    <definedName name="_bdm.7704A4AE3DED4011B4B4E767DF6EB8B0.edm" localSheetId="13" hidden="1">#REF!</definedName>
    <definedName name="_bdm.7704A4AE3DED4011B4B4E767DF6EB8B0.edm" localSheetId="11" hidden="1">#REF!</definedName>
    <definedName name="_bdm.7704A4AE3DED4011B4B4E767DF6EB8B0.edm" localSheetId="1" hidden="1">#REF!</definedName>
    <definedName name="_bdm.77286037AEFD44EF8BB95478C82DF589.edm" localSheetId="12" hidden="1">#REF!</definedName>
    <definedName name="_bdm.77286037AEFD44EF8BB95478C82DF589.edm" localSheetId="13" hidden="1">#REF!</definedName>
    <definedName name="_bdm.77286037AEFD44EF8BB95478C82DF589.edm" localSheetId="11" hidden="1">#REF!</definedName>
    <definedName name="_bdm.77286037AEFD44EF8BB95478C82DF589.edm" localSheetId="1" hidden="1">#REF!</definedName>
    <definedName name="_bdm.774F8ACC48554BEA9D0F93A5E5F21F2F.edm" localSheetId="12" hidden="1">#REF!</definedName>
    <definedName name="_bdm.774F8ACC48554BEA9D0F93A5E5F21F2F.edm" localSheetId="13" hidden="1">#REF!</definedName>
    <definedName name="_bdm.774F8ACC48554BEA9D0F93A5E5F21F2F.edm" localSheetId="11" hidden="1">#REF!</definedName>
    <definedName name="_bdm.774F8ACC48554BEA9D0F93A5E5F21F2F.edm" localSheetId="1" hidden="1">#REF!</definedName>
    <definedName name="_bdm.795EFC9DD9F5485E9D2D806B51ED15F7.edm" localSheetId="12" hidden="1">#REF!</definedName>
    <definedName name="_bdm.795EFC9DD9F5485E9D2D806B51ED15F7.edm" localSheetId="13" hidden="1">#REF!</definedName>
    <definedName name="_bdm.795EFC9DD9F5485E9D2D806B51ED15F7.edm" localSheetId="11" hidden="1">#REF!</definedName>
    <definedName name="_bdm.795EFC9DD9F5485E9D2D806B51ED15F7.edm" localSheetId="1" hidden="1">#REF!</definedName>
    <definedName name="_bdm.7967F7D296354D4885EE904CEDBEB718.edm" localSheetId="12" hidden="1">#REF!</definedName>
    <definedName name="_bdm.7967F7D296354D4885EE904CEDBEB718.edm" localSheetId="13" hidden="1">#REF!</definedName>
    <definedName name="_bdm.7967F7D296354D4885EE904CEDBEB718.edm" localSheetId="11" hidden="1">#REF!</definedName>
    <definedName name="_bdm.7967F7D296354D4885EE904CEDBEB718.edm" localSheetId="1" hidden="1">#REF!</definedName>
    <definedName name="_bdm.79A1585496354733B25FBF9E4A0692FF.edm" localSheetId="12" hidden="1">#REF!</definedName>
    <definedName name="_bdm.79A1585496354733B25FBF9E4A0692FF.edm" localSheetId="13" hidden="1">#REF!</definedName>
    <definedName name="_bdm.79A1585496354733B25FBF9E4A0692FF.edm" localSheetId="11" hidden="1">#REF!</definedName>
    <definedName name="_bdm.79A1585496354733B25FBF9E4A0692FF.edm" localSheetId="1" hidden="1">#REF!</definedName>
    <definedName name="_bdm.79ED2D19C0A5482FBF376196D3268C7A.edm" localSheetId="12" hidden="1">#REF!</definedName>
    <definedName name="_bdm.79ED2D19C0A5482FBF376196D3268C7A.edm" localSheetId="13" hidden="1">#REF!</definedName>
    <definedName name="_bdm.79ED2D19C0A5482FBF376196D3268C7A.edm" localSheetId="11" hidden="1">#REF!</definedName>
    <definedName name="_bdm.79ED2D19C0A5482FBF376196D3268C7A.edm" localSheetId="1" hidden="1">#REF!</definedName>
    <definedName name="_bdm.7A106D0C5C2248189922B088FD21A004.edm" localSheetId="12" hidden="1">#REF!</definedName>
    <definedName name="_bdm.7A106D0C5C2248189922B088FD21A004.edm" localSheetId="13" hidden="1">#REF!</definedName>
    <definedName name="_bdm.7A106D0C5C2248189922B088FD21A004.edm" localSheetId="11" hidden="1">#REF!</definedName>
    <definedName name="_bdm.7A106D0C5C2248189922B088FD21A004.edm" localSheetId="1" hidden="1">#REF!</definedName>
    <definedName name="_bdm.7A8679D089134ABB958D2A7D52829E05.edm" localSheetId="12" hidden="1">#REF!</definedName>
    <definedName name="_bdm.7A8679D089134ABB958D2A7D52829E05.edm" localSheetId="13" hidden="1">#REF!</definedName>
    <definedName name="_bdm.7A8679D089134ABB958D2A7D52829E05.edm" localSheetId="11" hidden="1">#REF!</definedName>
    <definedName name="_bdm.7A8679D089134ABB958D2A7D52829E05.edm" localSheetId="1" hidden="1">#REF!</definedName>
    <definedName name="_bdm.7A9D4563F668426289F66D3C07C8447D.edm" localSheetId="12" hidden="1">#REF!</definedName>
    <definedName name="_bdm.7A9D4563F668426289F66D3C07C8447D.edm" localSheetId="13" hidden="1">#REF!</definedName>
    <definedName name="_bdm.7A9D4563F668426289F66D3C07C8447D.edm" localSheetId="11" hidden="1">#REF!</definedName>
    <definedName name="_bdm.7A9D4563F668426289F66D3C07C8447D.edm" localSheetId="1" hidden="1">#REF!</definedName>
    <definedName name="_bdm.7B8A5F8447AD4886A9F150E361610DB6.edm" localSheetId="12" hidden="1">#REF!</definedName>
    <definedName name="_bdm.7B8A5F8447AD4886A9F150E361610DB6.edm" localSheetId="13" hidden="1">#REF!</definedName>
    <definedName name="_bdm.7B8A5F8447AD4886A9F150E361610DB6.edm" localSheetId="11" hidden="1">#REF!</definedName>
    <definedName name="_bdm.7B8A5F8447AD4886A9F150E361610DB6.edm" localSheetId="1" hidden="1">#REF!</definedName>
    <definedName name="_bdm.7C0BDE3DF9394CD18EB40C61823A7A32.edm" localSheetId="12" hidden="1">#REF!</definedName>
    <definedName name="_bdm.7C0BDE3DF9394CD18EB40C61823A7A32.edm" localSheetId="13" hidden="1">#REF!</definedName>
    <definedName name="_bdm.7C0BDE3DF9394CD18EB40C61823A7A32.edm" localSheetId="11" hidden="1">#REF!</definedName>
    <definedName name="_bdm.7C0BDE3DF9394CD18EB40C61823A7A32.edm" localSheetId="1" hidden="1">#REF!</definedName>
    <definedName name="_bdm.7C7B7CC1AFE941D19CED89BA7A652231.edm" localSheetId="12" hidden="1">#REF!</definedName>
    <definedName name="_bdm.7C7B7CC1AFE941D19CED89BA7A652231.edm" localSheetId="13" hidden="1">#REF!</definedName>
    <definedName name="_bdm.7C7B7CC1AFE941D19CED89BA7A652231.edm" localSheetId="11" hidden="1">#REF!</definedName>
    <definedName name="_bdm.7C7B7CC1AFE941D19CED89BA7A652231.edm" localSheetId="1" hidden="1">#REF!</definedName>
    <definedName name="_bdm.7CC6851F3E4D46ABBB2E5037B7EA2FEC.edm" localSheetId="12" hidden="1">#REF!</definedName>
    <definedName name="_bdm.7CC6851F3E4D46ABBB2E5037B7EA2FEC.edm" localSheetId="13" hidden="1">#REF!</definedName>
    <definedName name="_bdm.7CC6851F3E4D46ABBB2E5037B7EA2FEC.edm" localSheetId="11" hidden="1">#REF!</definedName>
    <definedName name="_bdm.7CC6851F3E4D46ABBB2E5037B7EA2FEC.edm" localSheetId="1" hidden="1">#REF!</definedName>
    <definedName name="_bdm.7D67669FCFC747BCB4D946118FBA9A64.edm" localSheetId="12" hidden="1">#REF!</definedName>
    <definedName name="_bdm.7D67669FCFC747BCB4D946118FBA9A64.edm" localSheetId="13" hidden="1">#REF!</definedName>
    <definedName name="_bdm.7D67669FCFC747BCB4D946118FBA9A64.edm" localSheetId="11" hidden="1">#REF!</definedName>
    <definedName name="_bdm.7D67669FCFC747BCB4D946118FBA9A64.edm" localSheetId="1" hidden="1">#REF!</definedName>
    <definedName name="_bdm.7D919C3FC7BB4ACABF1717B381D966E0.edm" localSheetId="12" hidden="1">#REF!</definedName>
    <definedName name="_bdm.7D919C3FC7BB4ACABF1717B381D966E0.edm" localSheetId="13" hidden="1">#REF!</definedName>
    <definedName name="_bdm.7D919C3FC7BB4ACABF1717B381D966E0.edm" localSheetId="11" hidden="1">#REF!</definedName>
    <definedName name="_bdm.7D919C3FC7BB4ACABF1717B381D966E0.edm" localSheetId="1" hidden="1">#REF!</definedName>
    <definedName name="_bdm.7DE62DEBA9A746FAA0ED38FA7AB6340F.edm" localSheetId="12" hidden="1">#REF!</definedName>
    <definedName name="_bdm.7DE62DEBA9A746FAA0ED38FA7AB6340F.edm" localSheetId="13" hidden="1">#REF!</definedName>
    <definedName name="_bdm.7DE62DEBA9A746FAA0ED38FA7AB6340F.edm" localSheetId="11" hidden="1">#REF!</definedName>
    <definedName name="_bdm.7DE62DEBA9A746FAA0ED38FA7AB6340F.edm" localSheetId="1" hidden="1">#REF!</definedName>
    <definedName name="_bdm.7E32FDA467DE430DAD2C58D8DE9D4F4E.edm" localSheetId="12" hidden="1">#REF!</definedName>
    <definedName name="_bdm.7E32FDA467DE430DAD2C58D8DE9D4F4E.edm" localSheetId="13" hidden="1">#REF!</definedName>
    <definedName name="_bdm.7E32FDA467DE430DAD2C58D8DE9D4F4E.edm" localSheetId="11" hidden="1">#REF!</definedName>
    <definedName name="_bdm.7E32FDA467DE430DAD2C58D8DE9D4F4E.edm" localSheetId="1" hidden="1">#REF!</definedName>
    <definedName name="_bdm.7E67FB12DFF34F1A81AA4F01728C009A.edm" localSheetId="12" hidden="1">#REF!</definedName>
    <definedName name="_bdm.7E67FB12DFF34F1A81AA4F01728C009A.edm" localSheetId="13" hidden="1">#REF!</definedName>
    <definedName name="_bdm.7E67FB12DFF34F1A81AA4F01728C009A.edm" localSheetId="11" hidden="1">#REF!</definedName>
    <definedName name="_bdm.7E67FB12DFF34F1A81AA4F01728C009A.edm" localSheetId="1" hidden="1">#REF!</definedName>
    <definedName name="_bdm.7ED35C7033184957A366E30FB47CA167.edm" localSheetId="12" hidden="1">#REF!</definedName>
    <definedName name="_bdm.7ED35C7033184957A366E30FB47CA167.edm" localSheetId="13" hidden="1">#REF!</definedName>
    <definedName name="_bdm.7ED35C7033184957A366E30FB47CA167.edm" localSheetId="11" hidden="1">#REF!</definedName>
    <definedName name="_bdm.7ED35C7033184957A366E30FB47CA167.edm" localSheetId="1" hidden="1">#REF!</definedName>
    <definedName name="_bdm.7EDE925694014F239FD2A7C1B5DF7A65.edm" localSheetId="12" hidden="1">#REF!</definedName>
    <definedName name="_bdm.7EDE925694014F239FD2A7C1B5DF7A65.edm" localSheetId="13" hidden="1">#REF!</definedName>
    <definedName name="_bdm.7EDE925694014F239FD2A7C1B5DF7A65.edm" localSheetId="11" hidden="1">#REF!</definedName>
    <definedName name="_bdm.7EDE925694014F239FD2A7C1B5DF7A65.edm" localSheetId="1" hidden="1">#REF!</definedName>
    <definedName name="_bdm.7EF941C7D6C34EEAACDA1F4A47F7AC99.edm" localSheetId="12" hidden="1">#REF!</definedName>
    <definedName name="_bdm.7EF941C7D6C34EEAACDA1F4A47F7AC99.edm" localSheetId="13" hidden="1">#REF!</definedName>
    <definedName name="_bdm.7EF941C7D6C34EEAACDA1F4A47F7AC99.edm" localSheetId="11" hidden="1">#REF!</definedName>
    <definedName name="_bdm.7EF941C7D6C34EEAACDA1F4A47F7AC99.edm" localSheetId="1" hidden="1">#REF!</definedName>
    <definedName name="_bdm.7F4BCE910FB14946BE4EAF2358245191.edm" localSheetId="12" hidden="1">#REF!</definedName>
    <definedName name="_bdm.7F4BCE910FB14946BE4EAF2358245191.edm" localSheetId="13" hidden="1">#REF!</definedName>
    <definedName name="_bdm.7F4BCE910FB14946BE4EAF2358245191.edm" localSheetId="11" hidden="1">#REF!</definedName>
    <definedName name="_bdm.7F4BCE910FB14946BE4EAF2358245191.edm" localSheetId="1" hidden="1">#REF!</definedName>
    <definedName name="_bdm.7F8D14D2FC21473C9C142990668246BA.edm" localSheetId="12" hidden="1">#REF!</definedName>
    <definedName name="_bdm.7F8D14D2FC21473C9C142990668246BA.edm" localSheetId="13" hidden="1">#REF!</definedName>
    <definedName name="_bdm.7F8D14D2FC21473C9C142990668246BA.edm" localSheetId="11" hidden="1">#REF!</definedName>
    <definedName name="_bdm.7F8D14D2FC21473C9C142990668246BA.edm" localSheetId="1" hidden="1">#REF!</definedName>
    <definedName name="_bdm.7FA500357F1545D1820A97CC018E7FF4.edm" localSheetId="12" hidden="1">#REF!</definedName>
    <definedName name="_bdm.7FA500357F1545D1820A97CC018E7FF4.edm" localSheetId="13" hidden="1">#REF!</definedName>
    <definedName name="_bdm.7FA500357F1545D1820A97CC018E7FF4.edm" localSheetId="11" hidden="1">#REF!</definedName>
    <definedName name="_bdm.7FA500357F1545D1820A97CC018E7FF4.edm" localSheetId="1" hidden="1">#REF!</definedName>
    <definedName name="_bdm.802E4D0790314414A29A67EC290289F7.edm" localSheetId="12" hidden="1">#REF!</definedName>
    <definedName name="_bdm.802E4D0790314414A29A67EC290289F7.edm" localSheetId="13" hidden="1">#REF!</definedName>
    <definedName name="_bdm.802E4D0790314414A29A67EC290289F7.edm" localSheetId="11" hidden="1">#REF!</definedName>
    <definedName name="_bdm.802E4D0790314414A29A67EC290289F7.edm" localSheetId="1" hidden="1">#REF!</definedName>
    <definedName name="_bdm.8056219BD23C42D68519224F3C20CBF4.edm" localSheetId="12" hidden="1">#REF!</definedName>
    <definedName name="_bdm.8056219BD23C42D68519224F3C20CBF4.edm" localSheetId="13" hidden="1">#REF!</definedName>
    <definedName name="_bdm.8056219BD23C42D68519224F3C20CBF4.edm" localSheetId="11" hidden="1">#REF!</definedName>
    <definedName name="_bdm.8056219BD23C42D68519224F3C20CBF4.edm" localSheetId="1" hidden="1">#REF!</definedName>
    <definedName name="_bdm.805B30D5DF8F4B099733E41AC380A0E2.edm" localSheetId="12" hidden="1">#REF!</definedName>
    <definedName name="_bdm.805B30D5DF8F4B099733E41AC380A0E2.edm" localSheetId="13" hidden="1">#REF!</definedName>
    <definedName name="_bdm.805B30D5DF8F4B099733E41AC380A0E2.edm" localSheetId="11" hidden="1">#REF!</definedName>
    <definedName name="_bdm.805B30D5DF8F4B099733E41AC380A0E2.edm" localSheetId="1" hidden="1">#REF!</definedName>
    <definedName name="_bdm.80A113C4375340D6AE4409901462B711.edm" localSheetId="12" hidden="1">#REF!</definedName>
    <definedName name="_bdm.80A113C4375340D6AE4409901462B711.edm" localSheetId="13" hidden="1">#REF!</definedName>
    <definedName name="_bdm.80A113C4375340D6AE4409901462B711.edm" localSheetId="11" hidden="1">#REF!</definedName>
    <definedName name="_bdm.80A113C4375340D6AE4409901462B711.edm" localSheetId="1" hidden="1">#REF!</definedName>
    <definedName name="_bdm.80B7D448E73C4BC98F0FE0AE64496364.edm" localSheetId="12" hidden="1">#REF!</definedName>
    <definedName name="_bdm.80B7D448E73C4BC98F0FE0AE64496364.edm" localSheetId="13" hidden="1">#REF!</definedName>
    <definedName name="_bdm.80B7D448E73C4BC98F0FE0AE64496364.edm" localSheetId="11" hidden="1">#REF!</definedName>
    <definedName name="_bdm.80B7D448E73C4BC98F0FE0AE64496364.edm" localSheetId="1" hidden="1">#REF!</definedName>
    <definedName name="_bdm.80F2340E4DB446609DBD7764B7BB247D.edm" localSheetId="12" hidden="1">#REF!</definedName>
    <definedName name="_bdm.80F2340E4DB446609DBD7764B7BB247D.edm" localSheetId="13" hidden="1">#REF!</definedName>
    <definedName name="_bdm.80F2340E4DB446609DBD7764B7BB247D.edm" localSheetId="11" hidden="1">#REF!</definedName>
    <definedName name="_bdm.80F2340E4DB446609DBD7764B7BB247D.edm" localSheetId="1" hidden="1">#REF!</definedName>
    <definedName name="_bdm.80FAA15663B34E7DA2330033C20B09BA.edm" localSheetId="12" hidden="1">#REF!</definedName>
    <definedName name="_bdm.80FAA15663B34E7DA2330033C20B09BA.edm" localSheetId="13" hidden="1">#REF!</definedName>
    <definedName name="_bdm.80FAA15663B34E7DA2330033C20B09BA.edm" localSheetId="11" hidden="1">#REF!</definedName>
    <definedName name="_bdm.80FAA15663B34E7DA2330033C20B09BA.edm" localSheetId="1" hidden="1">#REF!</definedName>
    <definedName name="_bdm.8176E02FBE6E405DA959A961B7ECF48D.edm" localSheetId="12" hidden="1">#REF!</definedName>
    <definedName name="_bdm.8176E02FBE6E405DA959A961B7ECF48D.edm" localSheetId="13" hidden="1">#REF!</definedName>
    <definedName name="_bdm.8176E02FBE6E405DA959A961B7ECF48D.edm" localSheetId="11" hidden="1">#REF!</definedName>
    <definedName name="_bdm.8176E02FBE6E405DA959A961B7ECF48D.edm" localSheetId="1" hidden="1">#REF!</definedName>
    <definedName name="_bdm.81F927196D3D4CEB9D6DF773F6BFF57A.edm" localSheetId="12" hidden="1">#REF!</definedName>
    <definedName name="_bdm.81F927196D3D4CEB9D6DF773F6BFF57A.edm" localSheetId="13" hidden="1">#REF!</definedName>
    <definedName name="_bdm.81F927196D3D4CEB9D6DF773F6BFF57A.edm" localSheetId="11" hidden="1">#REF!</definedName>
    <definedName name="_bdm.81F927196D3D4CEB9D6DF773F6BFF57A.edm" localSheetId="1" hidden="1">#REF!</definedName>
    <definedName name="_bdm.8269E2C0423E47EBB2B70E1BFC2DDF19.edm" localSheetId="12" hidden="1">#REF!</definedName>
    <definedName name="_bdm.8269E2C0423E47EBB2B70E1BFC2DDF19.edm" localSheetId="13" hidden="1">#REF!</definedName>
    <definedName name="_bdm.8269E2C0423E47EBB2B70E1BFC2DDF19.edm" localSheetId="11" hidden="1">#REF!</definedName>
    <definedName name="_bdm.8269E2C0423E47EBB2B70E1BFC2DDF19.edm" localSheetId="1" hidden="1">#REF!</definedName>
    <definedName name="_bdm.82A16854ADA24D62A1C476BAE63B3D98.edm" localSheetId="12" hidden="1">#REF!</definedName>
    <definedName name="_bdm.82A16854ADA24D62A1C476BAE63B3D98.edm" localSheetId="13" hidden="1">#REF!</definedName>
    <definedName name="_bdm.82A16854ADA24D62A1C476BAE63B3D98.edm" localSheetId="11" hidden="1">#REF!</definedName>
    <definedName name="_bdm.82A16854ADA24D62A1C476BAE63B3D98.edm" localSheetId="1" hidden="1">#REF!</definedName>
    <definedName name="_bdm.82A892CB89214A6BAAFE49C9DB26CF4D.edm" localSheetId="12" hidden="1">#REF!</definedName>
    <definedName name="_bdm.82A892CB89214A6BAAFE49C9DB26CF4D.edm" localSheetId="13" hidden="1">#REF!</definedName>
    <definedName name="_bdm.82A892CB89214A6BAAFE49C9DB26CF4D.edm" localSheetId="11" hidden="1">#REF!</definedName>
    <definedName name="_bdm.82A892CB89214A6BAAFE49C9DB26CF4D.edm" localSheetId="1" hidden="1">#REF!</definedName>
    <definedName name="_bdm.831881862EE64CC38F63EA27DE8A056F.edm" localSheetId="12" hidden="1">#REF!</definedName>
    <definedName name="_bdm.831881862EE64CC38F63EA27DE8A056F.edm" localSheetId="13" hidden="1">#REF!</definedName>
    <definedName name="_bdm.831881862EE64CC38F63EA27DE8A056F.edm" localSheetId="11" hidden="1">#REF!</definedName>
    <definedName name="_bdm.831881862EE64CC38F63EA27DE8A056F.edm" localSheetId="1" hidden="1">#REF!</definedName>
    <definedName name="_bdm.832D8488EA0A40BFBDEEAFE91999590B.edm" localSheetId="12" hidden="1">#REF!</definedName>
    <definedName name="_bdm.832D8488EA0A40BFBDEEAFE91999590B.edm" localSheetId="13" hidden="1">#REF!</definedName>
    <definedName name="_bdm.832D8488EA0A40BFBDEEAFE91999590B.edm" localSheetId="11" hidden="1">#REF!</definedName>
    <definedName name="_bdm.832D8488EA0A40BFBDEEAFE91999590B.edm" localSheetId="1" hidden="1">#REF!</definedName>
    <definedName name="_bdm.839BD940973C407C9A64FF6480A4752E.edm" localSheetId="12" hidden="1">#REF!</definedName>
    <definedName name="_bdm.839BD940973C407C9A64FF6480A4752E.edm" localSheetId="13" hidden="1">#REF!</definedName>
    <definedName name="_bdm.839BD940973C407C9A64FF6480A4752E.edm" localSheetId="11" hidden="1">#REF!</definedName>
    <definedName name="_bdm.839BD940973C407C9A64FF6480A4752E.edm" localSheetId="1" hidden="1">#REF!</definedName>
    <definedName name="_bdm.83C7489902F9438A8916DA66156E288C.edm" localSheetId="12" hidden="1">#REF!</definedName>
    <definedName name="_bdm.83C7489902F9438A8916DA66156E288C.edm" localSheetId="13" hidden="1">#REF!</definedName>
    <definedName name="_bdm.83C7489902F9438A8916DA66156E288C.edm" localSheetId="11" hidden="1">#REF!</definedName>
    <definedName name="_bdm.83C7489902F9438A8916DA66156E288C.edm" localSheetId="1" hidden="1">#REF!</definedName>
    <definedName name="_bdm.83DE6754E3804981A9FAB8BD787BC018.edm" localSheetId="12" hidden="1">#REF!</definedName>
    <definedName name="_bdm.83DE6754E3804981A9FAB8BD787BC018.edm" localSheetId="13" hidden="1">#REF!</definedName>
    <definedName name="_bdm.83DE6754E3804981A9FAB8BD787BC018.edm" localSheetId="11" hidden="1">#REF!</definedName>
    <definedName name="_bdm.83DE6754E3804981A9FAB8BD787BC018.edm" localSheetId="1" hidden="1">#REF!</definedName>
    <definedName name="_bdm.841F4C8414CB48F2BF14A2F19740CD24.edm" localSheetId="12" hidden="1">#REF!</definedName>
    <definedName name="_bdm.841F4C8414CB48F2BF14A2F19740CD24.edm" localSheetId="13" hidden="1">#REF!</definedName>
    <definedName name="_bdm.841F4C8414CB48F2BF14A2F19740CD24.edm" localSheetId="11" hidden="1">#REF!</definedName>
    <definedName name="_bdm.841F4C8414CB48F2BF14A2F19740CD24.edm" localSheetId="1" hidden="1">#REF!</definedName>
    <definedName name="_bdm.84B41B8F4A8E4C7C9FBB99CFCFF41FA5.edm" localSheetId="12" hidden="1">#REF!</definedName>
    <definedName name="_bdm.84B41B8F4A8E4C7C9FBB99CFCFF41FA5.edm" localSheetId="13" hidden="1">#REF!</definedName>
    <definedName name="_bdm.84B41B8F4A8E4C7C9FBB99CFCFF41FA5.edm" localSheetId="11" hidden="1">#REF!</definedName>
    <definedName name="_bdm.84B41B8F4A8E4C7C9FBB99CFCFF41FA5.edm" localSheetId="1" hidden="1">#REF!</definedName>
    <definedName name="_bdm.8530813CC3ED41F88D6A602E614A6ACC.edm" localSheetId="12" hidden="1">#REF!</definedName>
    <definedName name="_bdm.8530813CC3ED41F88D6A602E614A6ACC.edm" localSheetId="13" hidden="1">#REF!</definedName>
    <definedName name="_bdm.8530813CC3ED41F88D6A602E614A6ACC.edm" localSheetId="11" hidden="1">#REF!</definedName>
    <definedName name="_bdm.8530813CC3ED41F88D6A602E614A6ACC.edm" localSheetId="1" hidden="1">#REF!</definedName>
    <definedName name="_bdm.855DF8DCA1A8491998B73F02F025D4D8.edm" localSheetId="12" hidden="1">#REF!</definedName>
    <definedName name="_bdm.855DF8DCA1A8491998B73F02F025D4D8.edm" localSheetId="13" hidden="1">#REF!</definedName>
    <definedName name="_bdm.855DF8DCA1A8491998B73F02F025D4D8.edm" localSheetId="11" hidden="1">#REF!</definedName>
    <definedName name="_bdm.855DF8DCA1A8491998B73F02F025D4D8.edm" localSheetId="1" hidden="1">#REF!</definedName>
    <definedName name="_bdm.86A078386BE1427090C443E430EE8C19.edm" localSheetId="12" hidden="1">#REF!</definedName>
    <definedName name="_bdm.86A078386BE1427090C443E430EE8C19.edm" localSheetId="13" hidden="1">#REF!</definedName>
    <definedName name="_bdm.86A078386BE1427090C443E430EE8C19.edm" localSheetId="11" hidden="1">#REF!</definedName>
    <definedName name="_bdm.86A078386BE1427090C443E430EE8C19.edm" localSheetId="1" hidden="1">#REF!</definedName>
    <definedName name="_bdm.873E2AA488154523A4D2393999727F2C.edm" localSheetId="12" hidden="1">#REF!</definedName>
    <definedName name="_bdm.873E2AA488154523A4D2393999727F2C.edm" localSheetId="13" hidden="1">#REF!</definedName>
    <definedName name="_bdm.873E2AA488154523A4D2393999727F2C.edm" localSheetId="11" hidden="1">#REF!</definedName>
    <definedName name="_bdm.873E2AA488154523A4D2393999727F2C.edm" localSheetId="1" hidden="1">#REF!</definedName>
    <definedName name="_bdm.88616E4DAD9748DDA7CD44B6429710C8.edm" localSheetId="12" hidden="1">#REF!</definedName>
    <definedName name="_bdm.88616E4DAD9748DDA7CD44B6429710C8.edm" localSheetId="13" hidden="1">#REF!</definedName>
    <definedName name="_bdm.88616E4DAD9748DDA7CD44B6429710C8.edm" localSheetId="11" hidden="1">#REF!</definedName>
    <definedName name="_bdm.88616E4DAD9748DDA7CD44B6429710C8.edm" localSheetId="1" hidden="1">#REF!</definedName>
    <definedName name="_bdm.88A1AB12E95C445A8CCA5793D5FEEF54.edm" localSheetId="12" hidden="1">#REF!</definedName>
    <definedName name="_bdm.88A1AB12E95C445A8CCA5793D5FEEF54.edm" localSheetId="13" hidden="1">#REF!</definedName>
    <definedName name="_bdm.88A1AB12E95C445A8CCA5793D5FEEF54.edm" localSheetId="11" hidden="1">#REF!</definedName>
    <definedName name="_bdm.88A1AB12E95C445A8CCA5793D5FEEF54.edm" localSheetId="1" hidden="1">#REF!</definedName>
    <definedName name="_bdm.8923E5381D5F4C65AB9A631223F50CB5.edm" localSheetId="12" hidden="1">#REF!</definedName>
    <definedName name="_bdm.8923E5381D5F4C65AB9A631223F50CB5.edm" localSheetId="13" hidden="1">#REF!</definedName>
    <definedName name="_bdm.8923E5381D5F4C65AB9A631223F50CB5.edm" localSheetId="11" hidden="1">#REF!</definedName>
    <definedName name="_bdm.8923E5381D5F4C65AB9A631223F50CB5.edm" localSheetId="1" hidden="1">#REF!</definedName>
    <definedName name="_bdm.8959388EE9A648349B3E7BCFF3452185.edm" localSheetId="12" hidden="1">#REF!</definedName>
    <definedName name="_bdm.8959388EE9A648349B3E7BCFF3452185.edm" localSheetId="13" hidden="1">#REF!</definedName>
    <definedName name="_bdm.8959388EE9A648349B3E7BCFF3452185.edm" localSheetId="11" hidden="1">#REF!</definedName>
    <definedName name="_bdm.8959388EE9A648349B3E7BCFF3452185.edm" localSheetId="1" hidden="1">#REF!</definedName>
    <definedName name="_bdm.89647EF5C6F14BB39C540AD50353D323.edm" localSheetId="12" hidden="1">#REF!</definedName>
    <definedName name="_bdm.89647EF5C6F14BB39C540AD50353D323.edm" localSheetId="13" hidden="1">#REF!</definedName>
    <definedName name="_bdm.89647EF5C6F14BB39C540AD50353D323.edm" localSheetId="11" hidden="1">#REF!</definedName>
    <definedName name="_bdm.89647EF5C6F14BB39C540AD50353D323.edm" localSheetId="1" hidden="1">#REF!</definedName>
    <definedName name="_bdm.89666E378E734F80BE1ACEFAC22AA3D9.edm" localSheetId="12" hidden="1">#REF!</definedName>
    <definedName name="_bdm.89666E378E734F80BE1ACEFAC22AA3D9.edm" localSheetId="13" hidden="1">#REF!</definedName>
    <definedName name="_bdm.89666E378E734F80BE1ACEFAC22AA3D9.edm" localSheetId="11" hidden="1">#REF!</definedName>
    <definedName name="_bdm.89666E378E734F80BE1ACEFAC22AA3D9.edm" localSheetId="1" hidden="1">#REF!</definedName>
    <definedName name="_bdm.89719F743E3E435EB9B3CDEBC7C0DE58.edm" localSheetId="12" hidden="1">#REF!</definedName>
    <definedName name="_bdm.89719F743E3E435EB9B3CDEBC7C0DE58.edm" localSheetId="13" hidden="1">#REF!</definedName>
    <definedName name="_bdm.89719F743E3E435EB9B3CDEBC7C0DE58.edm" localSheetId="11" hidden="1">#REF!</definedName>
    <definedName name="_bdm.89719F743E3E435EB9B3CDEBC7C0DE58.edm" localSheetId="1" hidden="1">#REF!</definedName>
    <definedName name="_bdm.8999C185D793402AB6BC8E852C554C16.edm" localSheetId="12" hidden="1">#REF!</definedName>
    <definedName name="_bdm.8999C185D793402AB6BC8E852C554C16.edm" localSheetId="13" hidden="1">#REF!</definedName>
    <definedName name="_bdm.8999C185D793402AB6BC8E852C554C16.edm" localSheetId="11" hidden="1">#REF!</definedName>
    <definedName name="_bdm.8999C185D793402AB6BC8E852C554C16.edm" localSheetId="1" hidden="1">#REF!</definedName>
    <definedName name="_bdm.8A49F61524AA4851B3BE8FD934110451.edm" localSheetId="12" hidden="1">#REF!</definedName>
    <definedName name="_bdm.8A49F61524AA4851B3BE8FD934110451.edm" localSheetId="13" hidden="1">#REF!</definedName>
    <definedName name="_bdm.8A49F61524AA4851B3BE8FD934110451.edm" localSheetId="11" hidden="1">#REF!</definedName>
    <definedName name="_bdm.8A49F61524AA4851B3BE8FD934110451.edm" localSheetId="1" hidden="1">#REF!</definedName>
    <definedName name="_bdm.8A8004932C2D4FD0BBD42B3882B52B02.edm" localSheetId="12" hidden="1">#REF!</definedName>
    <definedName name="_bdm.8A8004932C2D4FD0BBD42B3882B52B02.edm" localSheetId="13" hidden="1">#REF!</definedName>
    <definedName name="_bdm.8A8004932C2D4FD0BBD42B3882B52B02.edm" localSheetId="11" hidden="1">#REF!</definedName>
    <definedName name="_bdm.8A8004932C2D4FD0BBD42B3882B52B02.edm" localSheetId="1" hidden="1">#REF!</definedName>
    <definedName name="_bdm.8AB2F2AFE3094EF2A4F5AEFC34954770.edm" localSheetId="12" hidden="1">#REF!</definedName>
    <definedName name="_bdm.8AB2F2AFE3094EF2A4F5AEFC34954770.edm" localSheetId="13" hidden="1">#REF!</definedName>
    <definedName name="_bdm.8AB2F2AFE3094EF2A4F5AEFC34954770.edm" localSheetId="11" hidden="1">#REF!</definedName>
    <definedName name="_bdm.8AB2F2AFE3094EF2A4F5AEFC34954770.edm" localSheetId="1" hidden="1">#REF!</definedName>
    <definedName name="_bdm.8B859C52916F44FA838F0D5A07874C3D.edm" localSheetId="12" hidden="1">#REF!</definedName>
    <definedName name="_bdm.8B859C52916F44FA838F0D5A07874C3D.edm" localSheetId="13" hidden="1">#REF!</definedName>
    <definedName name="_bdm.8B859C52916F44FA838F0D5A07874C3D.edm" localSheetId="11" hidden="1">#REF!</definedName>
    <definedName name="_bdm.8B859C52916F44FA838F0D5A07874C3D.edm" localSheetId="1" hidden="1">#REF!</definedName>
    <definedName name="_bdm.8B9B665BF50E4FD8B16A85B20D86A035.edm" localSheetId="12" hidden="1">#REF!</definedName>
    <definedName name="_bdm.8B9B665BF50E4FD8B16A85B20D86A035.edm" localSheetId="13" hidden="1">#REF!</definedName>
    <definedName name="_bdm.8B9B665BF50E4FD8B16A85B20D86A035.edm" localSheetId="11" hidden="1">#REF!</definedName>
    <definedName name="_bdm.8B9B665BF50E4FD8B16A85B20D86A035.edm" localSheetId="1" hidden="1">#REF!</definedName>
    <definedName name="_bdm.8BF61CA1A6C6412D85E2D532BCCA39FF.edm" localSheetId="12" hidden="1">#REF!</definedName>
    <definedName name="_bdm.8BF61CA1A6C6412D85E2D532BCCA39FF.edm" localSheetId="13" hidden="1">#REF!</definedName>
    <definedName name="_bdm.8BF61CA1A6C6412D85E2D532BCCA39FF.edm" localSheetId="11" hidden="1">#REF!</definedName>
    <definedName name="_bdm.8BF61CA1A6C6412D85E2D532BCCA39FF.edm" localSheetId="1" hidden="1">#REF!</definedName>
    <definedName name="_bdm.8C147324C309445EA682735C08D17EB0.edm" localSheetId="12" hidden="1">#REF!</definedName>
    <definedName name="_bdm.8C147324C309445EA682735C08D17EB0.edm" localSheetId="13" hidden="1">#REF!</definedName>
    <definedName name="_bdm.8C147324C309445EA682735C08D17EB0.edm" localSheetId="11" hidden="1">#REF!</definedName>
    <definedName name="_bdm.8C147324C309445EA682735C08D17EB0.edm" localSheetId="1" hidden="1">#REF!</definedName>
    <definedName name="_bdm.8C768DD51CC3430591BE5E03995D7BCA.edm" localSheetId="12" hidden="1">#REF!</definedName>
    <definedName name="_bdm.8C768DD51CC3430591BE5E03995D7BCA.edm" localSheetId="13" hidden="1">#REF!</definedName>
    <definedName name="_bdm.8C768DD51CC3430591BE5E03995D7BCA.edm" localSheetId="11" hidden="1">#REF!</definedName>
    <definedName name="_bdm.8C768DD51CC3430591BE5E03995D7BCA.edm" localSheetId="1" hidden="1">#REF!</definedName>
    <definedName name="_bdm.8CC59E4BB7D44F41ACFF1E3FA4960F6B.edm" localSheetId="12" hidden="1">#REF!</definedName>
    <definedName name="_bdm.8CC59E4BB7D44F41ACFF1E3FA4960F6B.edm" localSheetId="13" hidden="1">#REF!</definedName>
    <definedName name="_bdm.8CC59E4BB7D44F41ACFF1E3FA4960F6B.edm" localSheetId="11" hidden="1">#REF!</definedName>
    <definedName name="_bdm.8CC59E4BB7D44F41ACFF1E3FA4960F6B.edm" localSheetId="1" hidden="1">#REF!</definedName>
    <definedName name="_bdm.8CF71BD78C954BEA9353E156AA692415.edm" localSheetId="12" hidden="1">#REF!</definedName>
    <definedName name="_bdm.8CF71BD78C954BEA9353E156AA692415.edm" localSheetId="13" hidden="1">#REF!</definedName>
    <definedName name="_bdm.8CF71BD78C954BEA9353E156AA692415.edm" localSheetId="11" hidden="1">#REF!</definedName>
    <definedName name="_bdm.8CF71BD78C954BEA9353E156AA692415.edm" localSheetId="1" hidden="1">#REF!</definedName>
    <definedName name="_bdm.8D786F80AD964455ABF193084FCAA94A.edm" localSheetId="12" hidden="1">#REF!</definedName>
    <definedName name="_bdm.8D786F80AD964455ABF193084FCAA94A.edm" localSheetId="13" hidden="1">#REF!</definedName>
    <definedName name="_bdm.8D786F80AD964455ABF193084FCAA94A.edm" localSheetId="11" hidden="1">#REF!</definedName>
    <definedName name="_bdm.8D786F80AD964455ABF193084FCAA94A.edm" localSheetId="1" hidden="1">#REF!</definedName>
    <definedName name="_bdm.8DE2A898EBD048DAA96CC02D81B029EE.edm" localSheetId="12" hidden="1">#REF!</definedName>
    <definedName name="_bdm.8DE2A898EBD048DAA96CC02D81B029EE.edm" localSheetId="13" hidden="1">#REF!</definedName>
    <definedName name="_bdm.8DE2A898EBD048DAA96CC02D81B029EE.edm" localSheetId="11" hidden="1">#REF!</definedName>
    <definedName name="_bdm.8DE2A898EBD048DAA96CC02D81B029EE.edm" localSheetId="1" hidden="1">#REF!</definedName>
    <definedName name="_bdm.8E0702AD4A774002AA52F0BD9F8C5180.edm" localSheetId="12" hidden="1">#REF!</definedName>
    <definedName name="_bdm.8E0702AD4A774002AA52F0BD9F8C5180.edm" localSheetId="13" hidden="1">#REF!</definedName>
    <definedName name="_bdm.8E0702AD4A774002AA52F0BD9F8C5180.edm" localSheetId="11" hidden="1">#REF!</definedName>
    <definedName name="_bdm.8E0702AD4A774002AA52F0BD9F8C5180.edm" localSheetId="1" hidden="1">#REF!</definedName>
    <definedName name="_bdm.8E547CC1163844908E0F551B26656FF0.edm" localSheetId="12" hidden="1">#REF!</definedName>
    <definedName name="_bdm.8E547CC1163844908E0F551B26656FF0.edm" localSheetId="13" hidden="1">#REF!</definedName>
    <definedName name="_bdm.8E547CC1163844908E0F551B26656FF0.edm" localSheetId="11" hidden="1">#REF!</definedName>
    <definedName name="_bdm.8E547CC1163844908E0F551B26656FF0.edm" localSheetId="1" hidden="1">#REF!</definedName>
    <definedName name="_bdm.8EC6201627504C9A8611A5BAE031CAB9.edm" localSheetId="12" hidden="1">#REF!</definedName>
    <definedName name="_bdm.8EC6201627504C9A8611A5BAE031CAB9.edm" localSheetId="13" hidden="1">#REF!</definedName>
    <definedName name="_bdm.8EC6201627504C9A8611A5BAE031CAB9.edm" localSheetId="11" hidden="1">#REF!</definedName>
    <definedName name="_bdm.8EC6201627504C9A8611A5BAE031CAB9.edm" localSheetId="1" hidden="1">#REF!</definedName>
    <definedName name="_bdm.8F4158684B88416EA7CB985407AC6EC0.edm" localSheetId="12" hidden="1">#REF!</definedName>
    <definedName name="_bdm.8F4158684B88416EA7CB985407AC6EC0.edm" localSheetId="13" hidden="1">#REF!</definedName>
    <definedName name="_bdm.8F4158684B88416EA7CB985407AC6EC0.edm" localSheetId="11" hidden="1">#REF!</definedName>
    <definedName name="_bdm.8F4158684B88416EA7CB985407AC6EC0.edm" localSheetId="1" hidden="1">#REF!</definedName>
    <definedName name="_bdm.8F8B954D78EF4FBAB1219080923E136B.edm" localSheetId="12" hidden="1">#REF!</definedName>
    <definedName name="_bdm.8F8B954D78EF4FBAB1219080923E136B.edm" localSheetId="13" hidden="1">#REF!</definedName>
    <definedName name="_bdm.8F8B954D78EF4FBAB1219080923E136B.edm" localSheetId="11" hidden="1">#REF!</definedName>
    <definedName name="_bdm.8F8B954D78EF4FBAB1219080923E136B.edm" localSheetId="1" hidden="1">#REF!</definedName>
    <definedName name="_bdm.8FA1985E0CDF48B2B399B80E6F80216C.edm" localSheetId="12" hidden="1">#REF!</definedName>
    <definedName name="_bdm.8FA1985E0CDF48B2B399B80E6F80216C.edm" localSheetId="13" hidden="1">#REF!</definedName>
    <definedName name="_bdm.8FA1985E0CDF48B2B399B80E6F80216C.edm" localSheetId="11" hidden="1">#REF!</definedName>
    <definedName name="_bdm.8FA1985E0CDF48B2B399B80E6F80216C.edm" localSheetId="1" hidden="1">#REF!</definedName>
    <definedName name="_bdm.90225EB33C8D4A5A9E8BF5BE05314EAB.edm" localSheetId="12" hidden="1">#REF!</definedName>
    <definedName name="_bdm.90225EB33C8D4A5A9E8BF5BE05314EAB.edm" localSheetId="13" hidden="1">#REF!</definedName>
    <definedName name="_bdm.90225EB33C8D4A5A9E8BF5BE05314EAB.edm" localSheetId="11" hidden="1">#REF!</definedName>
    <definedName name="_bdm.90225EB33C8D4A5A9E8BF5BE05314EAB.edm" localSheetId="1" hidden="1">#REF!</definedName>
    <definedName name="_bdm.9027787DC54C49FEABAA158B7455823D.edm" localSheetId="12" hidden="1">#REF!</definedName>
    <definedName name="_bdm.9027787DC54C49FEABAA158B7455823D.edm" localSheetId="13" hidden="1">#REF!</definedName>
    <definedName name="_bdm.9027787DC54C49FEABAA158B7455823D.edm" localSheetId="11" hidden="1">#REF!</definedName>
    <definedName name="_bdm.9027787DC54C49FEABAA158B7455823D.edm" localSheetId="1" hidden="1">#REF!</definedName>
    <definedName name="_bdm.90614747F537498FAF3A8A9DAA04693D.edm" localSheetId="12" hidden="1">#REF!</definedName>
    <definedName name="_bdm.90614747F537498FAF3A8A9DAA04693D.edm" localSheetId="13" hidden="1">#REF!</definedName>
    <definedName name="_bdm.90614747F537498FAF3A8A9DAA04693D.edm" localSheetId="11" hidden="1">#REF!</definedName>
    <definedName name="_bdm.90614747F537498FAF3A8A9DAA04693D.edm" localSheetId="1" hidden="1">#REF!</definedName>
    <definedName name="_bdm.90E510ED5BF444A88A2236A4C24FFD3B.edm" localSheetId="12" hidden="1">#REF!</definedName>
    <definedName name="_bdm.90E510ED5BF444A88A2236A4C24FFD3B.edm" localSheetId="13" hidden="1">#REF!</definedName>
    <definedName name="_bdm.90E510ED5BF444A88A2236A4C24FFD3B.edm" localSheetId="11" hidden="1">#REF!</definedName>
    <definedName name="_bdm.90E510ED5BF444A88A2236A4C24FFD3B.edm" localSheetId="1" hidden="1">#REF!</definedName>
    <definedName name="_bdm.91256DEFD51A40FF892D5A2C56C7C81E.edm" localSheetId="12" hidden="1">#REF!</definedName>
    <definedName name="_bdm.91256DEFD51A40FF892D5A2C56C7C81E.edm" localSheetId="13" hidden="1">#REF!</definedName>
    <definedName name="_bdm.91256DEFD51A40FF892D5A2C56C7C81E.edm" localSheetId="11" hidden="1">#REF!</definedName>
    <definedName name="_bdm.91256DEFD51A40FF892D5A2C56C7C81E.edm" localSheetId="1" hidden="1">#REF!</definedName>
    <definedName name="_bdm.916B6E9C9F77451EB9047C1CD4229A17.edm" localSheetId="12" hidden="1">#REF!</definedName>
    <definedName name="_bdm.916B6E9C9F77451EB9047C1CD4229A17.edm" localSheetId="13" hidden="1">#REF!</definedName>
    <definedName name="_bdm.916B6E9C9F77451EB9047C1CD4229A17.edm" localSheetId="11" hidden="1">#REF!</definedName>
    <definedName name="_bdm.916B6E9C9F77451EB9047C1CD4229A17.edm" localSheetId="1" hidden="1">#REF!</definedName>
    <definedName name="_bdm.91971C99883D4AF5BBEEB41342A6F4CF.edm" localSheetId="12" hidden="1">#REF!</definedName>
    <definedName name="_bdm.91971C99883D4AF5BBEEB41342A6F4CF.edm" localSheetId="13" hidden="1">#REF!</definedName>
    <definedName name="_bdm.91971C99883D4AF5BBEEB41342A6F4CF.edm" localSheetId="11" hidden="1">#REF!</definedName>
    <definedName name="_bdm.91971C99883D4AF5BBEEB41342A6F4CF.edm" localSheetId="1" hidden="1">#REF!</definedName>
    <definedName name="_bdm.91C7BD26798A4845B129CFE48E84605B.edm" localSheetId="12" hidden="1">#REF!</definedName>
    <definedName name="_bdm.91C7BD26798A4845B129CFE48E84605B.edm" localSheetId="13" hidden="1">#REF!</definedName>
    <definedName name="_bdm.91C7BD26798A4845B129CFE48E84605B.edm" localSheetId="11" hidden="1">#REF!</definedName>
    <definedName name="_bdm.91C7BD26798A4845B129CFE48E84605B.edm" localSheetId="1" hidden="1">#REF!</definedName>
    <definedName name="_bdm.9205384EFDA34BCE81D95CC17B05D24D.edm" localSheetId="12" hidden="1">#REF!</definedName>
    <definedName name="_bdm.9205384EFDA34BCE81D95CC17B05D24D.edm" localSheetId="13" hidden="1">#REF!</definedName>
    <definedName name="_bdm.9205384EFDA34BCE81D95CC17B05D24D.edm" localSheetId="11" hidden="1">#REF!</definedName>
    <definedName name="_bdm.9205384EFDA34BCE81D95CC17B05D24D.edm" localSheetId="1" hidden="1">#REF!</definedName>
    <definedName name="_bdm.92215600063C4A4CB2833BB516FDC278.edm" localSheetId="12" hidden="1">#REF!</definedName>
    <definedName name="_bdm.92215600063C4A4CB2833BB516FDC278.edm" localSheetId="13" hidden="1">#REF!</definedName>
    <definedName name="_bdm.92215600063C4A4CB2833BB516FDC278.edm" localSheetId="11" hidden="1">#REF!</definedName>
    <definedName name="_bdm.92215600063C4A4CB2833BB516FDC278.edm" localSheetId="1" hidden="1">#REF!</definedName>
    <definedName name="_bdm.922FDD902EEC4C09BBAB90EF442E7FEE.edm" localSheetId="12" hidden="1">#REF!</definedName>
    <definedName name="_bdm.922FDD902EEC4C09BBAB90EF442E7FEE.edm" localSheetId="13" hidden="1">#REF!</definedName>
    <definedName name="_bdm.922FDD902EEC4C09BBAB90EF442E7FEE.edm" localSheetId="11" hidden="1">#REF!</definedName>
    <definedName name="_bdm.922FDD902EEC4C09BBAB90EF442E7FEE.edm" localSheetId="1" hidden="1">#REF!</definedName>
    <definedName name="_bdm.9256B42B2B034973BEA7B7B4D93DF597.edm" localSheetId="12" hidden="1">#REF!</definedName>
    <definedName name="_bdm.9256B42B2B034973BEA7B7B4D93DF597.edm" localSheetId="13" hidden="1">#REF!</definedName>
    <definedName name="_bdm.9256B42B2B034973BEA7B7B4D93DF597.edm" localSheetId="11" hidden="1">#REF!</definedName>
    <definedName name="_bdm.9256B42B2B034973BEA7B7B4D93DF597.edm" localSheetId="1" hidden="1">#REF!</definedName>
    <definedName name="_bdm.928C14155B6040C680BAD91FFD438403.edm" localSheetId="12" hidden="1">#REF!</definedName>
    <definedName name="_bdm.928C14155B6040C680BAD91FFD438403.edm" localSheetId="13" hidden="1">#REF!</definedName>
    <definedName name="_bdm.928C14155B6040C680BAD91FFD438403.edm" localSheetId="11" hidden="1">#REF!</definedName>
    <definedName name="_bdm.928C14155B6040C680BAD91FFD438403.edm" localSheetId="1" hidden="1">#REF!</definedName>
    <definedName name="_bdm.929547C8CDD745FABBF3DEAC955EBF64.edm" localSheetId="12" hidden="1">#REF!</definedName>
    <definedName name="_bdm.929547C8CDD745FABBF3DEAC955EBF64.edm" localSheetId="13" hidden="1">#REF!</definedName>
    <definedName name="_bdm.929547C8CDD745FABBF3DEAC955EBF64.edm" localSheetId="11" hidden="1">#REF!</definedName>
    <definedName name="_bdm.929547C8CDD745FABBF3DEAC955EBF64.edm" localSheetId="1" hidden="1">#REF!</definedName>
    <definedName name="_bdm.93A569A43B0747B3B9F5132AD04BB1EA.edm" localSheetId="12" hidden="1">#REF!</definedName>
    <definedName name="_bdm.93A569A43B0747B3B9F5132AD04BB1EA.edm" localSheetId="13" hidden="1">#REF!</definedName>
    <definedName name="_bdm.93A569A43B0747B3B9F5132AD04BB1EA.edm" localSheetId="11" hidden="1">#REF!</definedName>
    <definedName name="_bdm.93A569A43B0747B3B9F5132AD04BB1EA.edm" localSheetId="1" hidden="1">#REF!</definedName>
    <definedName name="_bdm.943B980225B3467390213E911224FDDE.edm" localSheetId="12" hidden="1">#REF!</definedName>
    <definedName name="_bdm.943B980225B3467390213E911224FDDE.edm" localSheetId="13" hidden="1">#REF!</definedName>
    <definedName name="_bdm.943B980225B3467390213E911224FDDE.edm" localSheetId="11" hidden="1">#REF!</definedName>
    <definedName name="_bdm.943B980225B3467390213E911224FDDE.edm" localSheetId="1" hidden="1">#REF!</definedName>
    <definedName name="_bdm.94B412E3F2E94671B7E9E3BD5269D1CC.edm" localSheetId="12" hidden="1">#REF!</definedName>
    <definedName name="_bdm.94B412E3F2E94671B7E9E3BD5269D1CC.edm" localSheetId="13" hidden="1">#REF!</definedName>
    <definedName name="_bdm.94B412E3F2E94671B7E9E3BD5269D1CC.edm" localSheetId="11" hidden="1">#REF!</definedName>
    <definedName name="_bdm.94B412E3F2E94671B7E9E3BD5269D1CC.edm" localSheetId="1" hidden="1">#REF!</definedName>
    <definedName name="_bdm.94E5B77D8B1A4104B4F8E081010F21CE.edm" localSheetId="12" hidden="1">#REF!</definedName>
    <definedName name="_bdm.94E5B77D8B1A4104B4F8E081010F21CE.edm" localSheetId="13" hidden="1">#REF!</definedName>
    <definedName name="_bdm.94E5B77D8B1A4104B4F8E081010F21CE.edm" localSheetId="11" hidden="1">#REF!</definedName>
    <definedName name="_bdm.94E5B77D8B1A4104B4F8E081010F21CE.edm" localSheetId="1" hidden="1">#REF!</definedName>
    <definedName name="_bdm.952A5FDC98234B33955925C5D03C4D90.edm" localSheetId="12" hidden="1">#REF!</definedName>
    <definedName name="_bdm.952A5FDC98234B33955925C5D03C4D90.edm" localSheetId="13" hidden="1">#REF!</definedName>
    <definedName name="_bdm.952A5FDC98234B33955925C5D03C4D90.edm" localSheetId="11" hidden="1">#REF!</definedName>
    <definedName name="_bdm.952A5FDC98234B33955925C5D03C4D90.edm" localSheetId="1" hidden="1">#REF!</definedName>
    <definedName name="_bdm.957EFAD7A6BA44F783FFBF960B9DE1DD.edm" localSheetId="12" hidden="1">#REF!</definedName>
    <definedName name="_bdm.957EFAD7A6BA44F783FFBF960B9DE1DD.edm" localSheetId="13" hidden="1">#REF!</definedName>
    <definedName name="_bdm.957EFAD7A6BA44F783FFBF960B9DE1DD.edm" localSheetId="11" hidden="1">#REF!</definedName>
    <definedName name="_bdm.957EFAD7A6BA44F783FFBF960B9DE1DD.edm" localSheetId="1" hidden="1">#REF!</definedName>
    <definedName name="_bdm.95B47ED72D704952AC0B3C9B66FC2DFF.edm" localSheetId="12" hidden="1">#REF!</definedName>
    <definedName name="_bdm.95B47ED72D704952AC0B3C9B66FC2DFF.edm" localSheetId="13" hidden="1">#REF!</definedName>
    <definedName name="_bdm.95B47ED72D704952AC0B3C9B66FC2DFF.edm" localSheetId="11" hidden="1">#REF!</definedName>
    <definedName name="_bdm.95B47ED72D704952AC0B3C9B66FC2DFF.edm" localSheetId="1" hidden="1">#REF!</definedName>
    <definedName name="_bdm.95E2E3CCDB094C3EA033A414137D233A.edm" localSheetId="12" hidden="1">#REF!</definedName>
    <definedName name="_bdm.95E2E3CCDB094C3EA033A414137D233A.edm" localSheetId="13" hidden="1">#REF!</definedName>
    <definedName name="_bdm.95E2E3CCDB094C3EA033A414137D233A.edm" localSheetId="11" hidden="1">#REF!</definedName>
    <definedName name="_bdm.95E2E3CCDB094C3EA033A414137D233A.edm" localSheetId="1" hidden="1">#REF!</definedName>
    <definedName name="_bdm.95E95B16218C43C19F76C5B65F59F2AF.edm" localSheetId="12" hidden="1">#REF!</definedName>
    <definedName name="_bdm.95E95B16218C43C19F76C5B65F59F2AF.edm" localSheetId="13" hidden="1">#REF!</definedName>
    <definedName name="_bdm.95E95B16218C43C19F76C5B65F59F2AF.edm" localSheetId="11" hidden="1">#REF!</definedName>
    <definedName name="_bdm.95E95B16218C43C19F76C5B65F59F2AF.edm" localSheetId="1" hidden="1">#REF!</definedName>
    <definedName name="_bdm.964E64AD212E4D24B81992AB0BF0E88F.edm" localSheetId="12" hidden="1">#REF!</definedName>
    <definedName name="_bdm.964E64AD212E4D24B81992AB0BF0E88F.edm" localSheetId="13" hidden="1">#REF!</definedName>
    <definedName name="_bdm.964E64AD212E4D24B81992AB0BF0E88F.edm" localSheetId="11" hidden="1">#REF!</definedName>
    <definedName name="_bdm.964E64AD212E4D24B81992AB0BF0E88F.edm" localSheetId="1" hidden="1">#REF!</definedName>
    <definedName name="_bdm.9656E9BDD533440E92D8E820C7CB9DDF.edm" localSheetId="12" hidden="1">#REF!</definedName>
    <definedName name="_bdm.9656E9BDD533440E92D8E820C7CB9DDF.edm" localSheetId="13" hidden="1">#REF!</definedName>
    <definedName name="_bdm.9656E9BDD533440E92D8E820C7CB9DDF.edm" localSheetId="11" hidden="1">#REF!</definedName>
    <definedName name="_bdm.9656E9BDD533440E92D8E820C7CB9DDF.edm" localSheetId="1" hidden="1">#REF!</definedName>
    <definedName name="_bdm.96B32390A0564BFFB123180EF5056A04.edm" localSheetId="12" hidden="1">#REF!</definedName>
    <definedName name="_bdm.96B32390A0564BFFB123180EF5056A04.edm" localSheetId="13" hidden="1">#REF!</definedName>
    <definedName name="_bdm.96B32390A0564BFFB123180EF5056A04.edm" localSheetId="11" hidden="1">#REF!</definedName>
    <definedName name="_bdm.96B32390A0564BFFB123180EF5056A04.edm" localSheetId="1" hidden="1">#REF!</definedName>
    <definedName name="_bdm.976D15B48041484E98DC9D361C109A25.edm" localSheetId="12" hidden="1">#REF!</definedName>
    <definedName name="_bdm.976D15B48041484E98DC9D361C109A25.edm" localSheetId="13" hidden="1">#REF!</definedName>
    <definedName name="_bdm.976D15B48041484E98DC9D361C109A25.edm" localSheetId="11" hidden="1">#REF!</definedName>
    <definedName name="_bdm.976D15B48041484E98DC9D361C109A25.edm" localSheetId="1" hidden="1">#REF!</definedName>
    <definedName name="_bdm.976E14CD93ED4D8D864D5317B3CFFF56.edm" localSheetId="12" hidden="1">#REF!</definedName>
    <definedName name="_bdm.976E14CD93ED4D8D864D5317B3CFFF56.edm" localSheetId="13" hidden="1">#REF!</definedName>
    <definedName name="_bdm.976E14CD93ED4D8D864D5317B3CFFF56.edm" localSheetId="11" hidden="1">#REF!</definedName>
    <definedName name="_bdm.976E14CD93ED4D8D864D5317B3CFFF56.edm" localSheetId="1" hidden="1">#REF!</definedName>
    <definedName name="_bdm.97AFAA34A868401F90D782A37C5D3898.edm" localSheetId="12" hidden="1">#REF!</definedName>
    <definedName name="_bdm.97AFAA34A868401F90D782A37C5D3898.edm" localSheetId="13" hidden="1">#REF!</definedName>
    <definedName name="_bdm.97AFAA34A868401F90D782A37C5D3898.edm" localSheetId="11" hidden="1">#REF!</definedName>
    <definedName name="_bdm.97AFAA34A868401F90D782A37C5D3898.edm" localSheetId="1" hidden="1">#REF!</definedName>
    <definedName name="_bdm.98247AC0BAC84BA0B14B7E1E89E1BD86.edm" localSheetId="12" hidden="1">#REF!</definedName>
    <definedName name="_bdm.98247AC0BAC84BA0B14B7E1E89E1BD86.edm" localSheetId="13" hidden="1">#REF!</definedName>
    <definedName name="_bdm.98247AC0BAC84BA0B14B7E1E89E1BD86.edm" localSheetId="11" hidden="1">#REF!</definedName>
    <definedName name="_bdm.98247AC0BAC84BA0B14B7E1E89E1BD86.edm" localSheetId="1" hidden="1">#REF!</definedName>
    <definedName name="_bdm.986B2FB5634A41A2AC466182CDB281B7.edm" localSheetId="12" hidden="1">#REF!</definedName>
    <definedName name="_bdm.986B2FB5634A41A2AC466182CDB281B7.edm" localSheetId="13" hidden="1">#REF!</definedName>
    <definedName name="_bdm.986B2FB5634A41A2AC466182CDB281B7.edm" localSheetId="11" hidden="1">#REF!</definedName>
    <definedName name="_bdm.986B2FB5634A41A2AC466182CDB281B7.edm" localSheetId="1" hidden="1">#REF!</definedName>
    <definedName name="_bdm.98B83BBB7DD6414BB9E798311DF6D48E.edm" localSheetId="12" hidden="1">#REF!</definedName>
    <definedName name="_bdm.98B83BBB7DD6414BB9E798311DF6D48E.edm" localSheetId="13" hidden="1">#REF!</definedName>
    <definedName name="_bdm.98B83BBB7DD6414BB9E798311DF6D48E.edm" localSheetId="11" hidden="1">#REF!</definedName>
    <definedName name="_bdm.98B83BBB7DD6414BB9E798311DF6D48E.edm" localSheetId="1" hidden="1">#REF!</definedName>
    <definedName name="_bdm.99224D90AE56499C89754D2F793A7A92.edm" localSheetId="12" hidden="1">#REF!</definedName>
    <definedName name="_bdm.99224D90AE56499C89754D2F793A7A92.edm" localSheetId="13" hidden="1">#REF!</definedName>
    <definedName name="_bdm.99224D90AE56499C89754D2F793A7A92.edm" localSheetId="11" hidden="1">#REF!</definedName>
    <definedName name="_bdm.99224D90AE56499C89754D2F793A7A92.edm" localSheetId="1" hidden="1">#REF!</definedName>
    <definedName name="_bdm.99265348AD584C5CBE911BE4E0596D2B.edm" localSheetId="12" hidden="1">#REF!</definedName>
    <definedName name="_bdm.99265348AD584C5CBE911BE4E0596D2B.edm" localSheetId="13" hidden="1">#REF!</definedName>
    <definedName name="_bdm.99265348AD584C5CBE911BE4E0596D2B.edm" localSheetId="11" hidden="1">#REF!</definedName>
    <definedName name="_bdm.99265348AD584C5CBE911BE4E0596D2B.edm" localSheetId="1" hidden="1">#REF!</definedName>
    <definedName name="_bdm.997AC94ED1CF40BDB9AE05C8EE107A06.edm" localSheetId="12" hidden="1">#REF!</definedName>
    <definedName name="_bdm.997AC94ED1CF40BDB9AE05C8EE107A06.edm" localSheetId="13" hidden="1">#REF!</definedName>
    <definedName name="_bdm.997AC94ED1CF40BDB9AE05C8EE107A06.edm" localSheetId="11" hidden="1">#REF!</definedName>
    <definedName name="_bdm.997AC94ED1CF40BDB9AE05C8EE107A06.edm" localSheetId="1" hidden="1">#REF!</definedName>
    <definedName name="_bdm.997C36688FCB4C3CA4E74149F57EA1A1.edm" localSheetId="12" hidden="1">#REF!</definedName>
    <definedName name="_bdm.997C36688FCB4C3CA4E74149F57EA1A1.edm" localSheetId="13" hidden="1">#REF!</definedName>
    <definedName name="_bdm.997C36688FCB4C3CA4E74149F57EA1A1.edm" localSheetId="11" hidden="1">#REF!</definedName>
    <definedName name="_bdm.997C36688FCB4C3CA4E74149F57EA1A1.edm" localSheetId="1" hidden="1">#REF!</definedName>
    <definedName name="_bdm.99C6A0380B6C4E728A6410E208BD4DA4.edm" localSheetId="12" hidden="1">#REF!</definedName>
    <definedName name="_bdm.99C6A0380B6C4E728A6410E208BD4DA4.edm" localSheetId="13" hidden="1">#REF!</definedName>
    <definedName name="_bdm.99C6A0380B6C4E728A6410E208BD4DA4.edm" localSheetId="11" hidden="1">#REF!</definedName>
    <definedName name="_bdm.99C6A0380B6C4E728A6410E208BD4DA4.edm" localSheetId="1" hidden="1">#REF!</definedName>
    <definedName name="_bdm.99D2D9D8B20B4EFABD5ABFBBCC42F4B8.edm" localSheetId="12" hidden="1">#REF!</definedName>
    <definedName name="_bdm.99D2D9D8B20B4EFABD5ABFBBCC42F4B8.edm" localSheetId="13" hidden="1">#REF!</definedName>
    <definedName name="_bdm.99D2D9D8B20B4EFABD5ABFBBCC42F4B8.edm" localSheetId="11" hidden="1">#REF!</definedName>
    <definedName name="_bdm.99D2D9D8B20B4EFABD5ABFBBCC42F4B8.edm" localSheetId="1" hidden="1">#REF!</definedName>
    <definedName name="_bdm.9A5C4B77A7124B6EAF0481241E39699F.edm" localSheetId="12" hidden="1">#REF!</definedName>
    <definedName name="_bdm.9A5C4B77A7124B6EAF0481241E39699F.edm" localSheetId="13" hidden="1">#REF!</definedName>
    <definedName name="_bdm.9A5C4B77A7124B6EAF0481241E39699F.edm" localSheetId="11" hidden="1">#REF!</definedName>
    <definedName name="_bdm.9A5C4B77A7124B6EAF0481241E39699F.edm" localSheetId="1" hidden="1">#REF!</definedName>
    <definedName name="_bdm.9A7E49E2DBD44827B475DDC3340F475E.edm" localSheetId="12" hidden="1">#REF!</definedName>
    <definedName name="_bdm.9A7E49E2DBD44827B475DDC3340F475E.edm" localSheetId="13" hidden="1">#REF!</definedName>
    <definedName name="_bdm.9A7E49E2DBD44827B475DDC3340F475E.edm" localSheetId="11" hidden="1">#REF!</definedName>
    <definedName name="_bdm.9A7E49E2DBD44827B475DDC3340F475E.edm" localSheetId="1" hidden="1">#REF!</definedName>
    <definedName name="_bdm.9AE38EFD6DE547109EA41FBBCB916520.edm" localSheetId="12" hidden="1">#REF!</definedName>
    <definedName name="_bdm.9AE38EFD6DE547109EA41FBBCB916520.edm" localSheetId="13" hidden="1">#REF!</definedName>
    <definedName name="_bdm.9AE38EFD6DE547109EA41FBBCB916520.edm" localSheetId="11" hidden="1">#REF!</definedName>
    <definedName name="_bdm.9AE38EFD6DE547109EA41FBBCB916520.edm" localSheetId="1" hidden="1">#REF!</definedName>
    <definedName name="_bdm.9B6F362D22B949BD9CFEBB6C154BEB51.edm" localSheetId="12" hidden="1">#REF!</definedName>
    <definedName name="_bdm.9B6F362D22B949BD9CFEBB6C154BEB51.edm" localSheetId="13" hidden="1">#REF!</definedName>
    <definedName name="_bdm.9B6F362D22B949BD9CFEBB6C154BEB51.edm" localSheetId="11" hidden="1">#REF!</definedName>
    <definedName name="_bdm.9B6F362D22B949BD9CFEBB6C154BEB51.edm" localSheetId="1" hidden="1">#REF!</definedName>
    <definedName name="_bdm.9C528EEE65A3422B85DAB789DAD65BF0.edm" localSheetId="12" hidden="1">#REF!</definedName>
    <definedName name="_bdm.9C528EEE65A3422B85DAB789DAD65BF0.edm" localSheetId="13" hidden="1">#REF!</definedName>
    <definedName name="_bdm.9C528EEE65A3422B85DAB789DAD65BF0.edm" localSheetId="11" hidden="1">#REF!</definedName>
    <definedName name="_bdm.9C528EEE65A3422B85DAB789DAD65BF0.edm" localSheetId="1" hidden="1">#REF!</definedName>
    <definedName name="_bdm.9C542DB400E7433597A3ACA4A51D8E8E.edm" localSheetId="12" hidden="1">#REF!</definedName>
    <definedName name="_bdm.9C542DB400E7433597A3ACA4A51D8E8E.edm" localSheetId="13" hidden="1">#REF!</definedName>
    <definedName name="_bdm.9C542DB400E7433597A3ACA4A51D8E8E.edm" localSheetId="11" hidden="1">#REF!</definedName>
    <definedName name="_bdm.9C542DB400E7433597A3ACA4A51D8E8E.edm" localSheetId="1" hidden="1">#REF!</definedName>
    <definedName name="_bdm.9CB04493E27848B8AE444079EA4DD9D0.edm" localSheetId="12" hidden="1">#REF!</definedName>
    <definedName name="_bdm.9CB04493E27848B8AE444079EA4DD9D0.edm" localSheetId="13" hidden="1">#REF!</definedName>
    <definedName name="_bdm.9CB04493E27848B8AE444079EA4DD9D0.edm" localSheetId="11" hidden="1">#REF!</definedName>
    <definedName name="_bdm.9CB04493E27848B8AE444079EA4DD9D0.edm" localSheetId="1" hidden="1">#REF!</definedName>
    <definedName name="_bdm.9D024A978227416A9C680214D56D91E2.edm" localSheetId="12" hidden="1">#REF!</definedName>
    <definedName name="_bdm.9D024A978227416A9C680214D56D91E2.edm" localSheetId="13" hidden="1">#REF!</definedName>
    <definedName name="_bdm.9D024A978227416A9C680214D56D91E2.edm" localSheetId="11" hidden="1">#REF!</definedName>
    <definedName name="_bdm.9D024A978227416A9C680214D56D91E2.edm" localSheetId="1" hidden="1">#REF!</definedName>
    <definedName name="_bdm.9DAB6DC6FE5B491DA3AE0B838DA2610F.edm" localSheetId="12" hidden="1">#REF!</definedName>
    <definedName name="_bdm.9DAB6DC6FE5B491DA3AE0B838DA2610F.edm" localSheetId="13" hidden="1">#REF!</definedName>
    <definedName name="_bdm.9DAB6DC6FE5B491DA3AE0B838DA2610F.edm" localSheetId="11" hidden="1">#REF!</definedName>
    <definedName name="_bdm.9DAB6DC6FE5B491DA3AE0B838DA2610F.edm" localSheetId="1" hidden="1">#REF!</definedName>
    <definedName name="_bdm.9E32919D663E43E38F9D0ABA1F7C3AF8.edm" localSheetId="12" hidden="1">#REF!</definedName>
    <definedName name="_bdm.9E32919D663E43E38F9D0ABA1F7C3AF8.edm" localSheetId="13" hidden="1">#REF!</definedName>
    <definedName name="_bdm.9E32919D663E43E38F9D0ABA1F7C3AF8.edm" localSheetId="11" hidden="1">#REF!</definedName>
    <definedName name="_bdm.9E32919D663E43E38F9D0ABA1F7C3AF8.edm" localSheetId="1" hidden="1">#REF!</definedName>
    <definedName name="_bdm.9E99543F52AF4BAD8B8CC8B258711B5C.edm" localSheetId="12" hidden="1">#REF!</definedName>
    <definedName name="_bdm.9E99543F52AF4BAD8B8CC8B258711B5C.edm" localSheetId="13" hidden="1">#REF!</definedName>
    <definedName name="_bdm.9E99543F52AF4BAD8B8CC8B258711B5C.edm" localSheetId="11" hidden="1">#REF!</definedName>
    <definedName name="_bdm.9E99543F52AF4BAD8B8CC8B258711B5C.edm" localSheetId="1" hidden="1">#REF!</definedName>
    <definedName name="_bdm.9EBB4E1DC17A4A16B12173AED3FA5F5C.edm" localSheetId="12" hidden="1">#REF!</definedName>
    <definedName name="_bdm.9EBB4E1DC17A4A16B12173AED3FA5F5C.edm" localSheetId="13" hidden="1">#REF!</definedName>
    <definedName name="_bdm.9EBB4E1DC17A4A16B12173AED3FA5F5C.edm" localSheetId="11" hidden="1">#REF!</definedName>
    <definedName name="_bdm.9EBB4E1DC17A4A16B12173AED3FA5F5C.edm" localSheetId="1" hidden="1">#REF!</definedName>
    <definedName name="_bdm.9ED37538D80342EB82EC44C67A3D2DAB.edm" localSheetId="12" hidden="1">#REF!</definedName>
    <definedName name="_bdm.9ED37538D80342EB82EC44C67A3D2DAB.edm" localSheetId="13" hidden="1">#REF!</definedName>
    <definedName name="_bdm.9ED37538D80342EB82EC44C67A3D2DAB.edm" localSheetId="11" hidden="1">#REF!</definedName>
    <definedName name="_bdm.9ED37538D80342EB82EC44C67A3D2DAB.edm" localSheetId="1" hidden="1">#REF!</definedName>
    <definedName name="_bdm.9F020D0509C84583A62A514DC06A0F2A.edm" localSheetId="12" hidden="1">#REF!</definedName>
    <definedName name="_bdm.9F020D0509C84583A62A514DC06A0F2A.edm" localSheetId="13" hidden="1">#REF!</definedName>
    <definedName name="_bdm.9F020D0509C84583A62A514DC06A0F2A.edm" localSheetId="11" hidden="1">#REF!</definedName>
    <definedName name="_bdm.9F020D0509C84583A62A514DC06A0F2A.edm" localSheetId="1" hidden="1">#REF!</definedName>
    <definedName name="_bdm.9F2F040F0F6347E4A7A56F273E10CBBB.edm" localSheetId="12" hidden="1">#REF!</definedName>
    <definedName name="_bdm.9F2F040F0F6347E4A7A56F273E10CBBB.edm" localSheetId="13" hidden="1">#REF!</definedName>
    <definedName name="_bdm.9F2F040F0F6347E4A7A56F273E10CBBB.edm" localSheetId="11" hidden="1">#REF!</definedName>
    <definedName name="_bdm.9F2F040F0F6347E4A7A56F273E10CBBB.edm" localSheetId="1" hidden="1">#REF!</definedName>
    <definedName name="_bdm.9F45547CCB7B480581CF3D19A3D48EB7.edm" localSheetId="12" hidden="1">#REF!</definedName>
    <definedName name="_bdm.9F45547CCB7B480581CF3D19A3D48EB7.edm" localSheetId="13" hidden="1">#REF!</definedName>
    <definedName name="_bdm.9F45547CCB7B480581CF3D19A3D48EB7.edm" localSheetId="11" hidden="1">#REF!</definedName>
    <definedName name="_bdm.9F45547CCB7B480581CF3D19A3D48EB7.edm" localSheetId="1" hidden="1">#REF!</definedName>
    <definedName name="_bdm.9F8E50B415FB44D486194B31B051ABC3.edm" localSheetId="12" hidden="1">#REF!</definedName>
    <definedName name="_bdm.9F8E50B415FB44D486194B31B051ABC3.edm" localSheetId="13" hidden="1">#REF!</definedName>
    <definedName name="_bdm.9F8E50B415FB44D486194B31B051ABC3.edm" localSheetId="11" hidden="1">#REF!</definedName>
    <definedName name="_bdm.9F8E50B415FB44D486194B31B051ABC3.edm" localSheetId="1" hidden="1">#REF!</definedName>
    <definedName name="_bdm.9FE0B167F58D49808122AC00878093CA.edm" localSheetId="12" hidden="1">#REF!</definedName>
    <definedName name="_bdm.9FE0B167F58D49808122AC00878093CA.edm" localSheetId="13" hidden="1">#REF!</definedName>
    <definedName name="_bdm.9FE0B167F58D49808122AC00878093CA.edm" localSheetId="11" hidden="1">#REF!</definedName>
    <definedName name="_bdm.9FE0B167F58D49808122AC00878093CA.edm" localSheetId="1" hidden="1">#REF!</definedName>
    <definedName name="_bdm.9FE7B1449A7A4D0D9133821AE963EEA8.edm" localSheetId="12" hidden="1">#REF!</definedName>
    <definedName name="_bdm.9FE7B1449A7A4D0D9133821AE963EEA8.edm" localSheetId="13" hidden="1">#REF!</definedName>
    <definedName name="_bdm.9FE7B1449A7A4D0D9133821AE963EEA8.edm" localSheetId="11" hidden="1">#REF!</definedName>
    <definedName name="_bdm.9FE7B1449A7A4D0D9133821AE963EEA8.edm" localSheetId="1" hidden="1">#REF!</definedName>
    <definedName name="_bdm.9FF8FF66613845FD89ACA04D8389440B.edm" localSheetId="12" hidden="1">#REF!</definedName>
    <definedName name="_bdm.9FF8FF66613845FD89ACA04D8389440B.edm" localSheetId="13" hidden="1">#REF!</definedName>
    <definedName name="_bdm.9FF8FF66613845FD89ACA04D8389440B.edm" localSheetId="11" hidden="1">#REF!</definedName>
    <definedName name="_bdm.9FF8FF66613845FD89ACA04D8389440B.edm" localSheetId="1" hidden="1">#REF!</definedName>
    <definedName name="_bdm.A0F7C9E97CCA4948BC9B42F40365DDCD.edm" localSheetId="12" hidden="1">#REF!</definedName>
    <definedName name="_bdm.A0F7C9E97CCA4948BC9B42F40365DDCD.edm" localSheetId="13" hidden="1">#REF!</definedName>
    <definedName name="_bdm.A0F7C9E97CCA4948BC9B42F40365DDCD.edm" localSheetId="11" hidden="1">#REF!</definedName>
    <definedName name="_bdm.A0F7C9E97CCA4948BC9B42F40365DDCD.edm" localSheetId="1" hidden="1">#REF!</definedName>
    <definedName name="_bdm.A0FD2248C58B4165A094177134AFE30C.edm" localSheetId="12" hidden="1">#REF!</definedName>
    <definedName name="_bdm.A0FD2248C58B4165A094177134AFE30C.edm" localSheetId="13" hidden="1">#REF!</definedName>
    <definedName name="_bdm.A0FD2248C58B4165A094177134AFE30C.edm" localSheetId="11" hidden="1">#REF!</definedName>
    <definedName name="_bdm.A0FD2248C58B4165A094177134AFE30C.edm" localSheetId="1" hidden="1">#REF!</definedName>
    <definedName name="_bdm.A10B641999E64532B618D84918CA5D80.edm" localSheetId="12" hidden="1">#REF!</definedName>
    <definedName name="_bdm.A10B641999E64532B618D84918CA5D80.edm" localSheetId="13" hidden="1">#REF!</definedName>
    <definedName name="_bdm.A10B641999E64532B618D84918CA5D80.edm" localSheetId="11" hidden="1">#REF!</definedName>
    <definedName name="_bdm.A10B641999E64532B618D84918CA5D80.edm" localSheetId="1" hidden="1">#REF!</definedName>
    <definedName name="_bdm.A116F251EB854D13A1F5A624AD123BC0.edm" localSheetId="12" hidden="1">#REF!</definedName>
    <definedName name="_bdm.A116F251EB854D13A1F5A624AD123BC0.edm" localSheetId="13" hidden="1">#REF!</definedName>
    <definedName name="_bdm.A116F251EB854D13A1F5A624AD123BC0.edm" localSheetId="11" hidden="1">#REF!</definedName>
    <definedName name="_bdm.A116F251EB854D13A1F5A624AD123BC0.edm" localSheetId="1" hidden="1">#REF!</definedName>
    <definedName name="_bdm.A124F6AE322C448E91CCEB1C97628BB0.edm" localSheetId="12" hidden="1">#REF!</definedName>
    <definedName name="_bdm.A124F6AE322C448E91CCEB1C97628BB0.edm" localSheetId="13" hidden="1">#REF!</definedName>
    <definedName name="_bdm.A124F6AE322C448E91CCEB1C97628BB0.edm" localSheetId="11" hidden="1">#REF!</definedName>
    <definedName name="_bdm.A124F6AE322C448E91CCEB1C97628BB0.edm" localSheetId="1" hidden="1">#REF!</definedName>
    <definedName name="_bdm.A16D8AAE8A6047DFAE10B6B27EC221AE.edm" localSheetId="12" hidden="1">#REF!</definedName>
    <definedName name="_bdm.A16D8AAE8A6047DFAE10B6B27EC221AE.edm" localSheetId="13" hidden="1">#REF!</definedName>
    <definedName name="_bdm.A16D8AAE8A6047DFAE10B6B27EC221AE.edm" localSheetId="11" hidden="1">#REF!</definedName>
    <definedName name="_bdm.A16D8AAE8A6047DFAE10B6B27EC221AE.edm" localSheetId="1" hidden="1">#REF!</definedName>
    <definedName name="_bdm.A1749ACC976445F39EDA86CDB0936695.edm" localSheetId="12" hidden="1">#REF!</definedName>
    <definedName name="_bdm.A1749ACC976445F39EDA86CDB0936695.edm" localSheetId="13" hidden="1">#REF!</definedName>
    <definedName name="_bdm.A1749ACC976445F39EDA86CDB0936695.edm" localSheetId="11" hidden="1">#REF!</definedName>
    <definedName name="_bdm.A1749ACC976445F39EDA86CDB0936695.edm" localSheetId="1" hidden="1">#REF!</definedName>
    <definedName name="_bdm.A1E239FB348A4CAEAC77DA7CC32145C9.edm" localSheetId="12" hidden="1">#REF!</definedName>
    <definedName name="_bdm.A1E239FB348A4CAEAC77DA7CC32145C9.edm" localSheetId="13" hidden="1">#REF!</definedName>
    <definedName name="_bdm.A1E239FB348A4CAEAC77DA7CC32145C9.edm" localSheetId="11" hidden="1">#REF!</definedName>
    <definedName name="_bdm.A1E239FB348A4CAEAC77DA7CC32145C9.edm" localSheetId="1" hidden="1">#REF!</definedName>
    <definedName name="_bdm.A20AE2855A134686900EA01658E28450.edm" localSheetId="12" hidden="1">#REF!</definedName>
    <definedName name="_bdm.A20AE2855A134686900EA01658E28450.edm" localSheetId="13" hidden="1">#REF!</definedName>
    <definedName name="_bdm.A20AE2855A134686900EA01658E28450.edm" localSheetId="11" hidden="1">#REF!</definedName>
    <definedName name="_bdm.A20AE2855A134686900EA01658E28450.edm" localSheetId="1" hidden="1">#REF!</definedName>
    <definedName name="_bdm.A213413597CD4FD5919B83507C7BD167.edm" localSheetId="12" hidden="1">#REF!</definedName>
    <definedName name="_bdm.A213413597CD4FD5919B83507C7BD167.edm" localSheetId="13" hidden="1">#REF!</definedName>
    <definedName name="_bdm.A213413597CD4FD5919B83507C7BD167.edm" localSheetId="11" hidden="1">#REF!</definedName>
    <definedName name="_bdm.A213413597CD4FD5919B83507C7BD167.edm" localSheetId="1" hidden="1">#REF!</definedName>
    <definedName name="_bdm.A21E29F704EC4504B8FD0171895651ED.edm" localSheetId="12" hidden="1">#REF!</definedName>
    <definedName name="_bdm.A21E29F704EC4504B8FD0171895651ED.edm" localSheetId="13" hidden="1">#REF!</definedName>
    <definedName name="_bdm.A21E29F704EC4504B8FD0171895651ED.edm" localSheetId="11" hidden="1">#REF!</definedName>
    <definedName name="_bdm.A21E29F704EC4504B8FD0171895651ED.edm" localSheetId="1" hidden="1">#REF!</definedName>
    <definedName name="_bdm.A2B53AC1223B41139B6457BC1AD12511.edm" localSheetId="12" hidden="1">#REF!</definedName>
    <definedName name="_bdm.A2B53AC1223B41139B6457BC1AD12511.edm" localSheetId="13" hidden="1">#REF!</definedName>
    <definedName name="_bdm.A2B53AC1223B41139B6457BC1AD12511.edm" localSheetId="11" hidden="1">#REF!</definedName>
    <definedName name="_bdm.A2B53AC1223B41139B6457BC1AD12511.edm" localSheetId="1" hidden="1">#REF!</definedName>
    <definedName name="_bdm.A2D424B3EECA4665A3FDE99D49C5D563.edm" localSheetId="12" hidden="1">#REF!</definedName>
    <definedName name="_bdm.A2D424B3EECA4665A3FDE99D49C5D563.edm" localSheetId="13" hidden="1">#REF!</definedName>
    <definedName name="_bdm.A2D424B3EECA4665A3FDE99D49C5D563.edm" localSheetId="11" hidden="1">#REF!</definedName>
    <definedName name="_bdm.A2D424B3EECA4665A3FDE99D49C5D563.edm" localSheetId="1" hidden="1">#REF!</definedName>
    <definedName name="_bdm.A2EC0D0C3C1E41509AE12969EEABE42A.edm" localSheetId="12" hidden="1">#REF!</definedName>
    <definedName name="_bdm.A2EC0D0C3C1E41509AE12969EEABE42A.edm" localSheetId="13" hidden="1">#REF!</definedName>
    <definedName name="_bdm.A2EC0D0C3C1E41509AE12969EEABE42A.edm" localSheetId="11" hidden="1">#REF!</definedName>
    <definedName name="_bdm.A2EC0D0C3C1E41509AE12969EEABE42A.edm" localSheetId="1" hidden="1">#REF!</definedName>
    <definedName name="_bdm.A3A7CA4E2E1A4E42A60D19F5DC057583.edm" localSheetId="12" hidden="1">#REF!</definedName>
    <definedName name="_bdm.A3A7CA4E2E1A4E42A60D19F5DC057583.edm" localSheetId="13" hidden="1">#REF!</definedName>
    <definedName name="_bdm.A3A7CA4E2E1A4E42A60D19F5DC057583.edm" localSheetId="11" hidden="1">#REF!</definedName>
    <definedName name="_bdm.A3A7CA4E2E1A4E42A60D19F5DC057583.edm" localSheetId="1" hidden="1">#REF!</definedName>
    <definedName name="_bdm.A4103712FC5D4FDDABD70AB91E560902.edm" localSheetId="12" hidden="1">#REF!</definedName>
    <definedName name="_bdm.A4103712FC5D4FDDABD70AB91E560902.edm" localSheetId="13" hidden="1">#REF!</definedName>
    <definedName name="_bdm.A4103712FC5D4FDDABD70AB91E560902.edm" localSheetId="11" hidden="1">#REF!</definedName>
    <definedName name="_bdm.A4103712FC5D4FDDABD70AB91E560902.edm" localSheetId="1" hidden="1">#REF!</definedName>
    <definedName name="_bdm.A4514A5138B9444DB8A0A3B75840AC22.edm" localSheetId="12" hidden="1">#REF!</definedName>
    <definedName name="_bdm.A4514A5138B9444DB8A0A3B75840AC22.edm" localSheetId="13" hidden="1">#REF!</definedName>
    <definedName name="_bdm.A4514A5138B9444DB8A0A3B75840AC22.edm" localSheetId="11" hidden="1">#REF!</definedName>
    <definedName name="_bdm.A4514A5138B9444DB8A0A3B75840AC22.edm" localSheetId="1" hidden="1">#REF!</definedName>
    <definedName name="_bdm.A483F767E80A42D3A375C3028C938E1F.edm" localSheetId="12" hidden="1">#REF!</definedName>
    <definedName name="_bdm.A483F767E80A42D3A375C3028C938E1F.edm" localSheetId="13" hidden="1">#REF!</definedName>
    <definedName name="_bdm.A483F767E80A42D3A375C3028C938E1F.edm" localSheetId="11" hidden="1">#REF!</definedName>
    <definedName name="_bdm.A483F767E80A42D3A375C3028C938E1F.edm" localSheetId="1" hidden="1">#REF!</definedName>
    <definedName name="_bdm.A48676588ABB433C93271CD55A04E7B7.edm" localSheetId="12" hidden="1">#REF!</definedName>
    <definedName name="_bdm.A48676588ABB433C93271CD55A04E7B7.edm" localSheetId="13" hidden="1">#REF!</definedName>
    <definedName name="_bdm.A48676588ABB433C93271CD55A04E7B7.edm" localSheetId="11" hidden="1">#REF!</definedName>
    <definedName name="_bdm.A48676588ABB433C93271CD55A04E7B7.edm" localSheetId="1" hidden="1">#REF!</definedName>
    <definedName name="_bdm.A4D5172139504E6CBEE6D8D026C21FC7.edm" localSheetId="12" hidden="1">#REF!</definedName>
    <definedName name="_bdm.A4D5172139504E6CBEE6D8D026C21FC7.edm" localSheetId="13" hidden="1">#REF!</definedName>
    <definedName name="_bdm.A4D5172139504E6CBEE6D8D026C21FC7.edm" localSheetId="11" hidden="1">#REF!</definedName>
    <definedName name="_bdm.A4D5172139504E6CBEE6D8D026C21FC7.edm" localSheetId="1" hidden="1">#REF!</definedName>
    <definedName name="_bdm.A5B44363656D404CAE8D67C05CA1C830.edm" localSheetId="12" hidden="1">#REF!</definedName>
    <definedName name="_bdm.A5B44363656D404CAE8D67C05CA1C830.edm" localSheetId="13" hidden="1">#REF!</definedName>
    <definedName name="_bdm.A5B44363656D404CAE8D67C05CA1C830.edm" localSheetId="11" hidden="1">#REF!</definedName>
    <definedName name="_bdm.A5B44363656D404CAE8D67C05CA1C830.edm" localSheetId="1" hidden="1">#REF!</definedName>
    <definedName name="_bdm.A5BCACEDC9B743D0B4DC2E173E35B3D9.edm" localSheetId="12" hidden="1">#REF!</definedName>
    <definedName name="_bdm.A5BCACEDC9B743D0B4DC2E173E35B3D9.edm" localSheetId="13" hidden="1">#REF!</definedName>
    <definedName name="_bdm.A5BCACEDC9B743D0B4DC2E173E35B3D9.edm" localSheetId="11" hidden="1">#REF!</definedName>
    <definedName name="_bdm.A5BCACEDC9B743D0B4DC2E173E35B3D9.edm" localSheetId="1" hidden="1">#REF!</definedName>
    <definedName name="_bdm.A603A24F15774EFC9477F14F59916E39.edm" localSheetId="12" hidden="1">#REF!</definedName>
    <definedName name="_bdm.A603A24F15774EFC9477F14F59916E39.edm" localSheetId="13" hidden="1">#REF!</definedName>
    <definedName name="_bdm.A603A24F15774EFC9477F14F59916E39.edm" localSheetId="11" hidden="1">#REF!</definedName>
    <definedName name="_bdm.A603A24F15774EFC9477F14F59916E39.edm" localSheetId="1" hidden="1">#REF!</definedName>
    <definedName name="_bdm.A61B68DDF65241EEB5AF0EA0181015FC.edm" localSheetId="12" hidden="1">#REF!</definedName>
    <definedName name="_bdm.A61B68DDF65241EEB5AF0EA0181015FC.edm" localSheetId="13" hidden="1">#REF!</definedName>
    <definedName name="_bdm.A61B68DDF65241EEB5AF0EA0181015FC.edm" localSheetId="11" hidden="1">#REF!</definedName>
    <definedName name="_bdm.A61B68DDF65241EEB5AF0EA0181015FC.edm" localSheetId="1" hidden="1">#REF!</definedName>
    <definedName name="_bdm.A6301333D2494479B592749FB510A534.edm" localSheetId="12" hidden="1">#REF!</definedName>
    <definedName name="_bdm.A6301333D2494479B592749FB510A534.edm" localSheetId="13" hidden="1">#REF!</definedName>
    <definedName name="_bdm.A6301333D2494479B592749FB510A534.edm" localSheetId="11" hidden="1">#REF!</definedName>
    <definedName name="_bdm.A6301333D2494479B592749FB510A534.edm" localSheetId="1" hidden="1">#REF!</definedName>
    <definedName name="_bdm.A6D6383A0A0F497E87B9B93DC398D2C2.edm" localSheetId="12" hidden="1">#REF!</definedName>
    <definedName name="_bdm.A6D6383A0A0F497E87B9B93DC398D2C2.edm" localSheetId="13" hidden="1">#REF!</definedName>
    <definedName name="_bdm.A6D6383A0A0F497E87B9B93DC398D2C2.edm" localSheetId="11" hidden="1">#REF!</definedName>
    <definedName name="_bdm.A6D6383A0A0F497E87B9B93DC398D2C2.edm" localSheetId="1" hidden="1">#REF!</definedName>
    <definedName name="_bdm.A6E5B22985E44C119C08E0B0867C1FA5.edm" localSheetId="12" hidden="1">#REF!</definedName>
    <definedName name="_bdm.A6E5B22985E44C119C08E0B0867C1FA5.edm" localSheetId="13" hidden="1">#REF!</definedName>
    <definedName name="_bdm.A6E5B22985E44C119C08E0B0867C1FA5.edm" localSheetId="11" hidden="1">#REF!</definedName>
    <definedName name="_bdm.A6E5B22985E44C119C08E0B0867C1FA5.edm" localSheetId="1" hidden="1">#REF!</definedName>
    <definedName name="_bdm.A7E02FDEAC3044768C17D63AE5F6EE3D.edm" localSheetId="12" hidden="1">#REF!</definedName>
    <definedName name="_bdm.A7E02FDEAC3044768C17D63AE5F6EE3D.edm" localSheetId="13" hidden="1">#REF!</definedName>
    <definedName name="_bdm.A7E02FDEAC3044768C17D63AE5F6EE3D.edm" localSheetId="11" hidden="1">#REF!</definedName>
    <definedName name="_bdm.A7E02FDEAC3044768C17D63AE5F6EE3D.edm" localSheetId="1" hidden="1">#REF!</definedName>
    <definedName name="_bdm.A8724F8A71424A16942478F54D41FB5B.edm" localSheetId="12" hidden="1">#REF!</definedName>
    <definedName name="_bdm.A8724F8A71424A16942478F54D41FB5B.edm" localSheetId="13" hidden="1">#REF!</definedName>
    <definedName name="_bdm.A8724F8A71424A16942478F54D41FB5B.edm" localSheetId="11" hidden="1">#REF!</definedName>
    <definedName name="_bdm.A8724F8A71424A16942478F54D41FB5B.edm" localSheetId="1" hidden="1">#REF!</definedName>
    <definedName name="_bdm.A89BBE428B7944B58E5BCE2357BC492F.edm" localSheetId="12" hidden="1">#REF!</definedName>
    <definedName name="_bdm.A89BBE428B7944B58E5BCE2357BC492F.edm" localSheetId="13" hidden="1">#REF!</definedName>
    <definedName name="_bdm.A89BBE428B7944B58E5BCE2357BC492F.edm" localSheetId="11" hidden="1">#REF!</definedName>
    <definedName name="_bdm.A89BBE428B7944B58E5BCE2357BC492F.edm" localSheetId="1" hidden="1">#REF!</definedName>
    <definedName name="_bdm.A9158A15B32244D5AAABDD7DE69D812D.edm" localSheetId="12" hidden="1">#REF!</definedName>
    <definedName name="_bdm.A9158A15B32244D5AAABDD7DE69D812D.edm" localSheetId="13" hidden="1">#REF!</definedName>
    <definedName name="_bdm.A9158A15B32244D5AAABDD7DE69D812D.edm" localSheetId="11" hidden="1">#REF!</definedName>
    <definedName name="_bdm.A9158A15B32244D5AAABDD7DE69D812D.edm" localSheetId="1" hidden="1">#REF!</definedName>
    <definedName name="_bdm.A937A3DE410A4103A724F125063033EB.edm" localSheetId="12" hidden="1">#REF!</definedName>
    <definedName name="_bdm.A937A3DE410A4103A724F125063033EB.edm" localSheetId="13" hidden="1">#REF!</definedName>
    <definedName name="_bdm.A937A3DE410A4103A724F125063033EB.edm" localSheetId="11" hidden="1">#REF!</definedName>
    <definedName name="_bdm.A937A3DE410A4103A724F125063033EB.edm" localSheetId="1" hidden="1">#REF!</definedName>
    <definedName name="_bdm.A9726422FFE441A1894B40D9E4E384D4.edm" localSheetId="12" hidden="1">#REF!</definedName>
    <definedName name="_bdm.A9726422FFE441A1894B40D9E4E384D4.edm" localSheetId="13" hidden="1">#REF!</definedName>
    <definedName name="_bdm.A9726422FFE441A1894B40D9E4E384D4.edm" localSheetId="11" hidden="1">#REF!</definedName>
    <definedName name="_bdm.A9726422FFE441A1894B40D9E4E384D4.edm" localSheetId="1" hidden="1">#REF!</definedName>
    <definedName name="_bdm.A987F19EDC7D4A6E8EA496B4064409AD.edm" localSheetId="12" hidden="1">#REF!</definedName>
    <definedName name="_bdm.A987F19EDC7D4A6E8EA496B4064409AD.edm" localSheetId="13" hidden="1">#REF!</definedName>
    <definedName name="_bdm.A987F19EDC7D4A6E8EA496B4064409AD.edm" localSheetId="11" hidden="1">#REF!</definedName>
    <definedName name="_bdm.A987F19EDC7D4A6E8EA496B4064409AD.edm" localSheetId="1" hidden="1">#REF!</definedName>
    <definedName name="_bdm.A9A317665533404BACE6A5F3C6B8AC0F.edm" localSheetId="12" hidden="1">#REF!</definedName>
    <definedName name="_bdm.A9A317665533404BACE6A5F3C6B8AC0F.edm" localSheetId="13" hidden="1">#REF!</definedName>
    <definedName name="_bdm.A9A317665533404BACE6A5F3C6B8AC0F.edm" localSheetId="11" hidden="1">#REF!</definedName>
    <definedName name="_bdm.A9A317665533404BACE6A5F3C6B8AC0F.edm" localSheetId="1" hidden="1">#REF!</definedName>
    <definedName name="_bdm.A9CFF2DC4C01467FA4FA0F6A897BE44D.edm" localSheetId="12" hidden="1">#REF!</definedName>
    <definedName name="_bdm.A9CFF2DC4C01467FA4FA0F6A897BE44D.edm" localSheetId="13" hidden="1">#REF!</definedName>
    <definedName name="_bdm.A9CFF2DC4C01467FA4FA0F6A897BE44D.edm" localSheetId="11" hidden="1">#REF!</definedName>
    <definedName name="_bdm.A9CFF2DC4C01467FA4FA0F6A897BE44D.edm" localSheetId="1" hidden="1">#REF!</definedName>
    <definedName name="_bdm.AA034D585AAC41EDA092790965A4FD22.edm" localSheetId="12" hidden="1">#REF!</definedName>
    <definedName name="_bdm.AA034D585AAC41EDA092790965A4FD22.edm" localSheetId="13" hidden="1">#REF!</definedName>
    <definedName name="_bdm.AA034D585AAC41EDA092790965A4FD22.edm" localSheetId="11" hidden="1">#REF!</definedName>
    <definedName name="_bdm.AA034D585AAC41EDA092790965A4FD22.edm" localSheetId="1" hidden="1">#REF!</definedName>
    <definedName name="_bdm.AA90812B5CDD4D8CBDC7548F84650EA6.edm" localSheetId="12" hidden="1">#REF!</definedName>
    <definedName name="_bdm.AA90812B5CDD4D8CBDC7548F84650EA6.edm" localSheetId="13" hidden="1">#REF!</definedName>
    <definedName name="_bdm.AA90812B5CDD4D8CBDC7548F84650EA6.edm" localSheetId="11" hidden="1">#REF!</definedName>
    <definedName name="_bdm.AA90812B5CDD4D8CBDC7548F84650EA6.edm" localSheetId="1" hidden="1">#REF!</definedName>
    <definedName name="_bdm.AA909AF54386435D80C3E570CBC64E53.edm" localSheetId="12" hidden="1">#REF!</definedName>
    <definedName name="_bdm.AA909AF54386435D80C3E570CBC64E53.edm" localSheetId="13" hidden="1">#REF!</definedName>
    <definedName name="_bdm.AA909AF54386435D80C3E570CBC64E53.edm" localSheetId="11" hidden="1">#REF!</definedName>
    <definedName name="_bdm.AA909AF54386435D80C3E570CBC64E53.edm" localSheetId="1" hidden="1">#REF!</definedName>
    <definedName name="_bdm.AAD47B40161E4ABFBEB4DFF48884D751.edm" localSheetId="12" hidden="1">#REF!</definedName>
    <definedName name="_bdm.AAD47B40161E4ABFBEB4DFF48884D751.edm" localSheetId="13" hidden="1">#REF!</definedName>
    <definedName name="_bdm.AAD47B40161E4ABFBEB4DFF48884D751.edm" localSheetId="11" hidden="1">#REF!</definedName>
    <definedName name="_bdm.AAD47B40161E4ABFBEB4DFF48884D751.edm" localSheetId="1" hidden="1">#REF!</definedName>
    <definedName name="_bdm.AB124479125E4B5BB3AE818D6BF80106.edm" localSheetId="12" hidden="1">#REF!</definedName>
    <definedName name="_bdm.AB124479125E4B5BB3AE818D6BF80106.edm" localSheetId="13" hidden="1">#REF!</definedName>
    <definedName name="_bdm.AB124479125E4B5BB3AE818D6BF80106.edm" localSheetId="11" hidden="1">#REF!</definedName>
    <definedName name="_bdm.AB124479125E4B5BB3AE818D6BF80106.edm" localSheetId="1" hidden="1">#REF!</definedName>
    <definedName name="_bdm.AB1EC638E3B14DFFA3CD3F6CB26485CF.edm" localSheetId="12" hidden="1">#REF!</definedName>
    <definedName name="_bdm.AB1EC638E3B14DFFA3CD3F6CB26485CF.edm" localSheetId="13" hidden="1">#REF!</definedName>
    <definedName name="_bdm.AB1EC638E3B14DFFA3CD3F6CB26485CF.edm" localSheetId="11" hidden="1">#REF!</definedName>
    <definedName name="_bdm.AB1EC638E3B14DFFA3CD3F6CB26485CF.edm" localSheetId="1" hidden="1">#REF!</definedName>
    <definedName name="_bdm.AB4D99FE231C4963863C2074F58F793F.edm" localSheetId="12" hidden="1">#REF!</definedName>
    <definedName name="_bdm.AB4D99FE231C4963863C2074F58F793F.edm" localSheetId="13" hidden="1">#REF!</definedName>
    <definedName name="_bdm.AB4D99FE231C4963863C2074F58F793F.edm" localSheetId="11" hidden="1">#REF!</definedName>
    <definedName name="_bdm.AB4D99FE231C4963863C2074F58F793F.edm" localSheetId="1" hidden="1">#REF!</definedName>
    <definedName name="_bdm.AB97D9C800C042A29EBA084C68F10DF2.edm" localSheetId="12" hidden="1">#REF!</definedName>
    <definedName name="_bdm.AB97D9C800C042A29EBA084C68F10DF2.edm" localSheetId="13" hidden="1">#REF!</definedName>
    <definedName name="_bdm.AB97D9C800C042A29EBA084C68F10DF2.edm" localSheetId="11" hidden="1">#REF!</definedName>
    <definedName name="_bdm.AB97D9C800C042A29EBA084C68F10DF2.edm" localSheetId="1" hidden="1">#REF!</definedName>
    <definedName name="_bdm.AB999930FE10427FB35752F0E0F71C19.edm" localSheetId="12" hidden="1">#REF!</definedName>
    <definedName name="_bdm.AB999930FE10427FB35752F0E0F71C19.edm" localSheetId="13" hidden="1">#REF!</definedName>
    <definedName name="_bdm.AB999930FE10427FB35752F0E0F71C19.edm" localSheetId="11" hidden="1">#REF!</definedName>
    <definedName name="_bdm.AB999930FE10427FB35752F0E0F71C19.edm" localSheetId="1" hidden="1">#REF!</definedName>
    <definedName name="_bdm.ABB1684B471649BC888AF90005257221.edm" localSheetId="12" hidden="1">#REF!</definedName>
    <definedName name="_bdm.ABB1684B471649BC888AF90005257221.edm" localSheetId="13" hidden="1">#REF!</definedName>
    <definedName name="_bdm.ABB1684B471649BC888AF90005257221.edm" localSheetId="11" hidden="1">#REF!</definedName>
    <definedName name="_bdm.ABB1684B471649BC888AF90005257221.edm" localSheetId="1" hidden="1">#REF!</definedName>
    <definedName name="_bdm.ABBB79F002454B72807A99A7A7B9FE82.edm" localSheetId="12" hidden="1">#REF!</definedName>
    <definedName name="_bdm.ABBB79F002454B72807A99A7A7B9FE82.edm" localSheetId="13" hidden="1">#REF!</definedName>
    <definedName name="_bdm.ABBB79F002454B72807A99A7A7B9FE82.edm" localSheetId="11" hidden="1">#REF!</definedName>
    <definedName name="_bdm.ABBB79F002454B72807A99A7A7B9FE82.edm" localSheetId="1" hidden="1">#REF!</definedName>
    <definedName name="_bdm.ABE75F4CC1F448C7AD25A7483492F01D.edm" localSheetId="12" hidden="1">#REF!</definedName>
    <definedName name="_bdm.ABE75F4CC1F448C7AD25A7483492F01D.edm" localSheetId="13" hidden="1">#REF!</definedName>
    <definedName name="_bdm.ABE75F4CC1F448C7AD25A7483492F01D.edm" localSheetId="11" hidden="1">#REF!</definedName>
    <definedName name="_bdm.ABE75F4CC1F448C7AD25A7483492F01D.edm" localSheetId="1" hidden="1">#REF!</definedName>
    <definedName name="_bdm.AC5404B059A54D43AC67D403DAE2435E.edm" localSheetId="12" hidden="1">#REF!</definedName>
    <definedName name="_bdm.AC5404B059A54D43AC67D403DAE2435E.edm" localSheetId="13" hidden="1">#REF!</definedName>
    <definedName name="_bdm.AC5404B059A54D43AC67D403DAE2435E.edm" localSheetId="11" hidden="1">#REF!</definedName>
    <definedName name="_bdm.AC5404B059A54D43AC67D403DAE2435E.edm" localSheetId="1" hidden="1">#REF!</definedName>
    <definedName name="_bdm.ADEDFC46864E43C984887877804EA3BF.edm" localSheetId="12" hidden="1">#REF!</definedName>
    <definedName name="_bdm.ADEDFC46864E43C984887877804EA3BF.edm" localSheetId="13" hidden="1">#REF!</definedName>
    <definedName name="_bdm.ADEDFC46864E43C984887877804EA3BF.edm" localSheetId="11" hidden="1">#REF!</definedName>
    <definedName name="_bdm.ADEDFC46864E43C984887877804EA3BF.edm" localSheetId="1" hidden="1">#REF!</definedName>
    <definedName name="_bdm.AE42F8A44FB248ADBCD1DF172EF4BF08.edm" localSheetId="12" hidden="1">#REF!</definedName>
    <definedName name="_bdm.AE42F8A44FB248ADBCD1DF172EF4BF08.edm" localSheetId="13" hidden="1">#REF!</definedName>
    <definedName name="_bdm.AE42F8A44FB248ADBCD1DF172EF4BF08.edm" localSheetId="11" hidden="1">#REF!</definedName>
    <definedName name="_bdm.AE42F8A44FB248ADBCD1DF172EF4BF08.edm" localSheetId="1" hidden="1">#REF!</definedName>
    <definedName name="_bdm.AE8C5FAC794A4B858F92DAF6760AA4DB.edm" localSheetId="12" hidden="1">#REF!</definedName>
    <definedName name="_bdm.AE8C5FAC794A4B858F92DAF6760AA4DB.edm" localSheetId="13" hidden="1">#REF!</definedName>
    <definedName name="_bdm.AE8C5FAC794A4B858F92DAF6760AA4DB.edm" localSheetId="11" hidden="1">#REF!</definedName>
    <definedName name="_bdm.AE8C5FAC794A4B858F92DAF6760AA4DB.edm" localSheetId="1" hidden="1">#REF!</definedName>
    <definedName name="_bdm.AEBF537B62F245C9BBBCF844E1602D17.edm" localSheetId="12" hidden="1">#REF!</definedName>
    <definedName name="_bdm.AEBF537B62F245C9BBBCF844E1602D17.edm" localSheetId="13" hidden="1">#REF!</definedName>
    <definedName name="_bdm.AEBF537B62F245C9BBBCF844E1602D17.edm" localSheetId="11" hidden="1">#REF!</definedName>
    <definedName name="_bdm.AEBF537B62F245C9BBBCF844E1602D17.edm" localSheetId="1" hidden="1">#REF!</definedName>
    <definedName name="_bdm.AF85141A113F4ECF8CB278308C40B290.edm" localSheetId="12" hidden="1">#REF!</definedName>
    <definedName name="_bdm.AF85141A113F4ECF8CB278308C40B290.edm" localSheetId="13" hidden="1">#REF!</definedName>
    <definedName name="_bdm.AF85141A113F4ECF8CB278308C40B290.edm" localSheetId="11" hidden="1">#REF!</definedName>
    <definedName name="_bdm.AF85141A113F4ECF8CB278308C40B290.edm" localSheetId="1" hidden="1">#REF!</definedName>
    <definedName name="_bdm.AFAB9FC3C81F48DDBE844466ABFECDB7.edm" localSheetId="12" hidden="1">#REF!</definedName>
    <definedName name="_bdm.AFAB9FC3C81F48DDBE844466ABFECDB7.edm" localSheetId="13" hidden="1">#REF!</definedName>
    <definedName name="_bdm.AFAB9FC3C81F48DDBE844466ABFECDB7.edm" localSheetId="11" hidden="1">#REF!</definedName>
    <definedName name="_bdm.AFAB9FC3C81F48DDBE844466ABFECDB7.edm" localSheetId="1" hidden="1">#REF!</definedName>
    <definedName name="_bdm.AFCE2F4BADC84012B1D4E6351C422517.edm" localSheetId="12" hidden="1">#REF!</definedName>
    <definedName name="_bdm.AFCE2F4BADC84012B1D4E6351C422517.edm" localSheetId="13" hidden="1">#REF!</definedName>
    <definedName name="_bdm.AFCE2F4BADC84012B1D4E6351C422517.edm" localSheetId="11" hidden="1">#REF!</definedName>
    <definedName name="_bdm.AFCE2F4BADC84012B1D4E6351C422517.edm" localSheetId="1" hidden="1">#REF!</definedName>
    <definedName name="_bdm.B02423FE52254D11BBC6F4C3B85310B1.edm" localSheetId="12" hidden="1">#REF!</definedName>
    <definedName name="_bdm.B02423FE52254D11BBC6F4C3B85310B1.edm" localSheetId="13" hidden="1">#REF!</definedName>
    <definedName name="_bdm.B02423FE52254D11BBC6F4C3B85310B1.edm" localSheetId="11" hidden="1">#REF!</definedName>
    <definedName name="_bdm.B02423FE52254D11BBC6F4C3B85310B1.edm" localSheetId="1" hidden="1">#REF!</definedName>
    <definedName name="_bdm.B0C50F9AB7284B6E9461EC9D95DD376D.edm" localSheetId="12" hidden="1">#REF!</definedName>
    <definedName name="_bdm.B0C50F9AB7284B6E9461EC9D95DD376D.edm" localSheetId="13" hidden="1">#REF!</definedName>
    <definedName name="_bdm.B0C50F9AB7284B6E9461EC9D95DD376D.edm" localSheetId="11" hidden="1">#REF!</definedName>
    <definedName name="_bdm.B0C50F9AB7284B6E9461EC9D95DD376D.edm" localSheetId="1" hidden="1">#REF!</definedName>
    <definedName name="_bdm.B0CFCA39622F4327A2878C7A2D1B98F2.edm" localSheetId="12" hidden="1">#REF!</definedName>
    <definedName name="_bdm.B0CFCA39622F4327A2878C7A2D1B98F2.edm" localSheetId="13" hidden="1">#REF!</definedName>
    <definedName name="_bdm.B0CFCA39622F4327A2878C7A2D1B98F2.edm" localSheetId="11" hidden="1">#REF!</definedName>
    <definedName name="_bdm.B0CFCA39622F4327A2878C7A2D1B98F2.edm" localSheetId="1" hidden="1">#REF!</definedName>
    <definedName name="_bdm.B0F7F51E0C6F48B69A4E35C24B27B382.edm" localSheetId="12" hidden="1">#REF!</definedName>
    <definedName name="_bdm.B0F7F51E0C6F48B69A4E35C24B27B382.edm" localSheetId="13" hidden="1">#REF!</definedName>
    <definedName name="_bdm.B0F7F51E0C6F48B69A4E35C24B27B382.edm" localSheetId="11" hidden="1">#REF!</definedName>
    <definedName name="_bdm.B0F7F51E0C6F48B69A4E35C24B27B382.edm" localSheetId="1" hidden="1">#REF!</definedName>
    <definedName name="_bdm.B17A627EF1EA45519348E23AF37E2CFD.edm" localSheetId="12" hidden="1">#REF!</definedName>
    <definedName name="_bdm.B17A627EF1EA45519348E23AF37E2CFD.edm" localSheetId="13" hidden="1">#REF!</definedName>
    <definedName name="_bdm.B17A627EF1EA45519348E23AF37E2CFD.edm" localSheetId="11" hidden="1">#REF!</definedName>
    <definedName name="_bdm.B17A627EF1EA45519348E23AF37E2CFD.edm" localSheetId="1" hidden="1">#REF!</definedName>
    <definedName name="_bdm.B1C40953F5E64F1F85EC8CB009A9F537.edm" localSheetId="12" hidden="1">#REF!</definedName>
    <definedName name="_bdm.B1C40953F5E64F1F85EC8CB009A9F537.edm" localSheetId="13" hidden="1">#REF!</definedName>
    <definedName name="_bdm.B1C40953F5E64F1F85EC8CB009A9F537.edm" localSheetId="11" hidden="1">#REF!</definedName>
    <definedName name="_bdm.B1C40953F5E64F1F85EC8CB009A9F537.edm" localSheetId="1" hidden="1">#REF!</definedName>
    <definedName name="_bdm.B1D113F3956D416A81432377EB297BBE.edm" localSheetId="12" hidden="1">#REF!</definedName>
    <definedName name="_bdm.B1D113F3956D416A81432377EB297BBE.edm" localSheetId="13" hidden="1">#REF!</definedName>
    <definedName name="_bdm.B1D113F3956D416A81432377EB297BBE.edm" localSheetId="11" hidden="1">#REF!</definedName>
    <definedName name="_bdm.B1D113F3956D416A81432377EB297BBE.edm" localSheetId="1" hidden="1">#REF!</definedName>
    <definedName name="_bdm.B23CE678406A4C1BAA673090B0E0F393.edm" localSheetId="12" hidden="1">#REF!</definedName>
    <definedName name="_bdm.B23CE678406A4C1BAA673090B0E0F393.edm" localSheetId="13" hidden="1">#REF!</definedName>
    <definedName name="_bdm.B23CE678406A4C1BAA673090B0E0F393.edm" localSheetId="11" hidden="1">#REF!</definedName>
    <definedName name="_bdm.B23CE678406A4C1BAA673090B0E0F393.edm" localSheetId="1" hidden="1">#REF!</definedName>
    <definedName name="_bdm.B2BDE2657AA1460EAB210DC4BA7AFA4F.edm" localSheetId="12" hidden="1">#REF!</definedName>
    <definedName name="_bdm.B2BDE2657AA1460EAB210DC4BA7AFA4F.edm" localSheetId="13" hidden="1">#REF!</definedName>
    <definedName name="_bdm.B2BDE2657AA1460EAB210DC4BA7AFA4F.edm" localSheetId="11" hidden="1">#REF!</definedName>
    <definedName name="_bdm.B2BDE2657AA1460EAB210DC4BA7AFA4F.edm" localSheetId="1" hidden="1">#REF!</definedName>
    <definedName name="_bdm.B2D0A558F9744484B038E286E4BDF10A.edm" localSheetId="12" hidden="1">#REF!</definedName>
    <definedName name="_bdm.B2D0A558F9744484B038E286E4BDF10A.edm" localSheetId="13" hidden="1">#REF!</definedName>
    <definedName name="_bdm.B2D0A558F9744484B038E286E4BDF10A.edm" localSheetId="11" hidden="1">#REF!</definedName>
    <definedName name="_bdm.B2D0A558F9744484B038E286E4BDF10A.edm" localSheetId="1" hidden="1">#REF!</definedName>
    <definedName name="_bdm.B328F2F3074B425297F721E98FC65EB1.edm" localSheetId="12" hidden="1">#REF!</definedName>
    <definedName name="_bdm.B328F2F3074B425297F721E98FC65EB1.edm" localSheetId="13" hidden="1">#REF!</definedName>
    <definedName name="_bdm.B328F2F3074B425297F721E98FC65EB1.edm" localSheetId="11" hidden="1">#REF!</definedName>
    <definedName name="_bdm.B328F2F3074B425297F721E98FC65EB1.edm" localSheetId="1" hidden="1">#REF!</definedName>
    <definedName name="_bdm.B575DC70533A420099AB69A98FA7123F.edm" localSheetId="12" hidden="1">#REF!</definedName>
    <definedName name="_bdm.B575DC70533A420099AB69A98FA7123F.edm" localSheetId="13" hidden="1">#REF!</definedName>
    <definedName name="_bdm.B575DC70533A420099AB69A98FA7123F.edm" localSheetId="11" hidden="1">#REF!</definedName>
    <definedName name="_bdm.B575DC70533A420099AB69A98FA7123F.edm" localSheetId="1" hidden="1">#REF!</definedName>
    <definedName name="_bdm.B5A193A86322465B9AD3CD4A858712C5.edm" localSheetId="12" hidden="1">#REF!</definedName>
    <definedName name="_bdm.B5A193A86322465B9AD3CD4A858712C5.edm" localSheetId="13" hidden="1">#REF!</definedName>
    <definedName name="_bdm.B5A193A86322465B9AD3CD4A858712C5.edm" localSheetId="11" hidden="1">#REF!</definedName>
    <definedName name="_bdm.B5A193A86322465B9AD3CD4A858712C5.edm" localSheetId="1" hidden="1">#REF!</definedName>
    <definedName name="_bdm.B660FC663AFB4788BBA17139581B8A11.edm" localSheetId="12" hidden="1">#REF!</definedName>
    <definedName name="_bdm.B660FC663AFB4788BBA17139581B8A11.edm" localSheetId="13" hidden="1">#REF!</definedName>
    <definedName name="_bdm.B660FC663AFB4788BBA17139581B8A11.edm" localSheetId="11" hidden="1">#REF!</definedName>
    <definedName name="_bdm.B660FC663AFB4788BBA17139581B8A11.edm" localSheetId="1" hidden="1">#REF!</definedName>
    <definedName name="_bdm.B69327EB869E4376A91D2D625A51F1DC.edm" localSheetId="12" hidden="1">#REF!</definedName>
    <definedName name="_bdm.B69327EB869E4376A91D2D625A51F1DC.edm" localSheetId="13" hidden="1">#REF!</definedName>
    <definedName name="_bdm.B69327EB869E4376A91D2D625A51F1DC.edm" localSheetId="11" hidden="1">#REF!</definedName>
    <definedName name="_bdm.B69327EB869E4376A91D2D625A51F1DC.edm" localSheetId="1" hidden="1">#REF!</definedName>
    <definedName name="_bdm.B6AE251D4E0B48698A232CBA57DEAC69.edm" localSheetId="12" hidden="1">#REF!</definedName>
    <definedName name="_bdm.B6AE251D4E0B48698A232CBA57DEAC69.edm" localSheetId="13" hidden="1">#REF!</definedName>
    <definedName name="_bdm.B6AE251D4E0B48698A232CBA57DEAC69.edm" localSheetId="11" hidden="1">#REF!</definedName>
    <definedName name="_bdm.B6AE251D4E0B48698A232CBA57DEAC69.edm" localSheetId="1" hidden="1">#REF!</definedName>
    <definedName name="_bdm.B7247C561A0E48E096CA93D45F9F591D.edm" localSheetId="12" hidden="1">#REF!</definedName>
    <definedName name="_bdm.B7247C561A0E48E096CA93D45F9F591D.edm" localSheetId="13" hidden="1">#REF!</definedName>
    <definedName name="_bdm.B7247C561A0E48E096CA93D45F9F591D.edm" localSheetId="11" hidden="1">#REF!</definedName>
    <definedName name="_bdm.B7247C561A0E48E096CA93D45F9F591D.edm" localSheetId="1" hidden="1">#REF!</definedName>
    <definedName name="_bdm.B73F2C50B9D5473082FC2DFA99ACBF27.edm" localSheetId="12" hidden="1">#REF!</definedName>
    <definedName name="_bdm.B73F2C50B9D5473082FC2DFA99ACBF27.edm" localSheetId="13" hidden="1">#REF!</definedName>
    <definedName name="_bdm.B73F2C50B9D5473082FC2DFA99ACBF27.edm" localSheetId="11" hidden="1">#REF!</definedName>
    <definedName name="_bdm.B73F2C50B9D5473082FC2DFA99ACBF27.edm" localSheetId="1" hidden="1">#REF!</definedName>
    <definedName name="_bdm.B7466EEDE59441C69C597689A876C489.edm" localSheetId="12" hidden="1">#REF!</definedName>
    <definedName name="_bdm.B7466EEDE59441C69C597689A876C489.edm" localSheetId="13" hidden="1">#REF!</definedName>
    <definedName name="_bdm.B7466EEDE59441C69C597689A876C489.edm" localSheetId="11" hidden="1">#REF!</definedName>
    <definedName name="_bdm.B7466EEDE59441C69C597689A876C489.edm" localSheetId="1" hidden="1">#REF!</definedName>
    <definedName name="_bdm.B7D486A9BC1042689BCC93F5FF5AC682.edm" localSheetId="12" hidden="1">#REF!</definedName>
    <definedName name="_bdm.B7D486A9BC1042689BCC93F5FF5AC682.edm" localSheetId="13" hidden="1">#REF!</definedName>
    <definedName name="_bdm.B7D486A9BC1042689BCC93F5FF5AC682.edm" localSheetId="11" hidden="1">#REF!</definedName>
    <definedName name="_bdm.B7D486A9BC1042689BCC93F5FF5AC682.edm" localSheetId="1" hidden="1">#REF!</definedName>
    <definedName name="_bdm.B84361CC1A8042C0947A264C75CF791C.edm" localSheetId="12" hidden="1">#REF!</definedName>
    <definedName name="_bdm.B84361CC1A8042C0947A264C75CF791C.edm" localSheetId="13" hidden="1">#REF!</definedName>
    <definedName name="_bdm.B84361CC1A8042C0947A264C75CF791C.edm" localSheetId="11" hidden="1">#REF!</definedName>
    <definedName name="_bdm.B84361CC1A8042C0947A264C75CF791C.edm" localSheetId="1" hidden="1">#REF!</definedName>
    <definedName name="_bdm.B8D27B6568274D349D0EBDE79D73085C.edm" localSheetId="12" hidden="1">#REF!</definedName>
    <definedName name="_bdm.B8D27B6568274D349D0EBDE79D73085C.edm" localSheetId="13" hidden="1">#REF!</definedName>
    <definedName name="_bdm.B8D27B6568274D349D0EBDE79D73085C.edm" localSheetId="11" hidden="1">#REF!</definedName>
    <definedName name="_bdm.B8D27B6568274D349D0EBDE79D73085C.edm" localSheetId="1" hidden="1">#REF!</definedName>
    <definedName name="_bdm.B8D714AEF5114184BAE8382E188B62C9.edm" localSheetId="12" hidden="1">#REF!</definedName>
    <definedName name="_bdm.B8D714AEF5114184BAE8382E188B62C9.edm" localSheetId="13" hidden="1">#REF!</definedName>
    <definedName name="_bdm.B8D714AEF5114184BAE8382E188B62C9.edm" localSheetId="11" hidden="1">#REF!</definedName>
    <definedName name="_bdm.B8D714AEF5114184BAE8382E188B62C9.edm" localSheetId="1" hidden="1">#REF!</definedName>
    <definedName name="_bdm.B9A0BF71DC3F47B8926CD203E72C2EC4.edm" localSheetId="12" hidden="1">#REF!</definedName>
    <definedName name="_bdm.B9A0BF71DC3F47B8926CD203E72C2EC4.edm" localSheetId="13" hidden="1">#REF!</definedName>
    <definedName name="_bdm.B9A0BF71DC3F47B8926CD203E72C2EC4.edm" localSheetId="11" hidden="1">#REF!</definedName>
    <definedName name="_bdm.B9A0BF71DC3F47B8926CD203E72C2EC4.edm" localSheetId="1" hidden="1">#REF!</definedName>
    <definedName name="_bdm.B9A7EFB8A72540B8B2559186F493F194.edm" localSheetId="12" hidden="1">#REF!</definedName>
    <definedName name="_bdm.B9A7EFB8A72540B8B2559186F493F194.edm" localSheetId="13" hidden="1">#REF!</definedName>
    <definedName name="_bdm.B9A7EFB8A72540B8B2559186F493F194.edm" localSheetId="11" hidden="1">#REF!</definedName>
    <definedName name="_bdm.B9A7EFB8A72540B8B2559186F493F194.edm" localSheetId="1" hidden="1">#REF!</definedName>
    <definedName name="_bdm.B9B3E9EC0A3642838848E73A961BCF19.edm" localSheetId="12" hidden="1">#REF!</definedName>
    <definedName name="_bdm.B9B3E9EC0A3642838848E73A961BCF19.edm" localSheetId="13" hidden="1">#REF!</definedName>
    <definedName name="_bdm.B9B3E9EC0A3642838848E73A961BCF19.edm" localSheetId="11" hidden="1">#REF!</definedName>
    <definedName name="_bdm.B9B3E9EC0A3642838848E73A961BCF19.edm" localSheetId="1" hidden="1">#REF!</definedName>
    <definedName name="_bdm.B9F5CF6BAA7A407C83A9956BE1ED41CA.edm" localSheetId="12" hidden="1">#REF!</definedName>
    <definedName name="_bdm.B9F5CF6BAA7A407C83A9956BE1ED41CA.edm" localSheetId="13" hidden="1">#REF!</definedName>
    <definedName name="_bdm.B9F5CF6BAA7A407C83A9956BE1ED41CA.edm" localSheetId="11" hidden="1">#REF!</definedName>
    <definedName name="_bdm.B9F5CF6BAA7A407C83A9956BE1ED41CA.edm" localSheetId="1" hidden="1">#REF!</definedName>
    <definedName name="_bdm.B9FB73F8757D43988D28D66D9FB0E44F.edm" localSheetId="12" hidden="1">#REF!</definedName>
    <definedName name="_bdm.B9FB73F8757D43988D28D66D9FB0E44F.edm" localSheetId="13" hidden="1">#REF!</definedName>
    <definedName name="_bdm.B9FB73F8757D43988D28D66D9FB0E44F.edm" localSheetId="11" hidden="1">#REF!</definedName>
    <definedName name="_bdm.B9FB73F8757D43988D28D66D9FB0E44F.edm" localSheetId="1" hidden="1">#REF!</definedName>
    <definedName name="_bdm.BA28642AE4A04234A5D6B6AFB9E884B6.edm" localSheetId="12" hidden="1">#REF!</definedName>
    <definedName name="_bdm.BA28642AE4A04234A5D6B6AFB9E884B6.edm" localSheetId="13" hidden="1">#REF!</definedName>
    <definedName name="_bdm.BA28642AE4A04234A5D6B6AFB9E884B6.edm" localSheetId="11" hidden="1">#REF!</definedName>
    <definedName name="_bdm.BA28642AE4A04234A5D6B6AFB9E884B6.edm" localSheetId="1" hidden="1">#REF!</definedName>
    <definedName name="_bdm.BB595E94E6C54F62A067B575293B29D3.edm" localSheetId="12" hidden="1">#REF!</definedName>
    <definedName name="_bdm.BB595E94E6C54F62A067B575293B29D3.edm" localSheetId="13" hidden="1">#REF!</definedName>
    <definedName name="_bdm.BB595E94E6C54F62A067B575293B29D3.edm" localSheetId="11" hidden="1">#REF!</definedName>
    <definedName name="_bdm.BB595E94E6C54F62A067B575293B29D3.edm" localSheetId="1" hidden="1">#REF!</definedName>
    <definedName name="_bdm.BBF8C299E8134A6FA76EE6273F798579.edm" localSheetId="12" hidden="1">#REF!</definedName>
    <definedName name="_bdm.BBF8C299E8134A6FA76EE6273F798579.edm" localSheetId="13" hidden="1">#REF!</definedName>
    <definedName name="_bdm.BBF8C299E8134A6FA76EE6273F798579.edm" localSheetId="11" hidden="1">#REF!</definedName>
    <definedName name="_bdm.BBF8C299E8134A6FA76EE6273F798579.edm" localSheetId="1" hidden="1">#REF!</definedName>
    <definedName name="_bdm.BBF9097E38334A8097AE2E6DCE4E5701.edm" localSheetId="12" hidden="1">#REF!</definedName>
    <definedName name="_bdm.BBF9097E38334A8097AE2E6DCE4E5701.edm" localSheetId="13" hidden="1">#REF!</definedName>
    <definedName name="_bdm.BBF9097E38334A8097AE2E6DCE4E5701.edm" localSheetId="11" hidden="1">#REF!</definedName>
    <definedName name="_bdm.BBF9097E38334A8097AE2E6DCE4E5701.edm" localSheetId="1" hidden="1">#REF!</definedName>
    <definedName name="_bdm.BC3CC9CEDC5C46CCA297B06625354C32.edm" localSheetId="12" hidden="1">#REF!</definedName>
    <definedName name="_bdm.BC3CC9CEDC5C46CCA297B06625354C32.edm" localSheetId="13" hidden="1">#REF!</definedName>
    <definedName name="_bdm.BC3CC9CEDC5C46CCA297B06625354C32.edm" localSheetId="11" hidden="1">#REF!</definedName>
    <definedName name="_bdm.BC3CC9CEDC5C46CCA297B06625354C32.edm" localSheetId="1" hidden="1">#REF!</definedName>
    <definedName name="_bdm.BC456DB612C341629908CE4380F345DE.edm" localSheetId="12" hidden="1">#REF!</definedName>
    <definedName name="_bdm.BC456DB612C341629908CE4380F345DE.edm" localSheetId="13" hidden="1">#REF!</definedName>
    <definedName name="_bdm.BC456DB612C341629908CE4380F345DE.edm" localSheetId="11" hidden="1">#REF!</definedName>
    <definedName name="_bdm.BC456DB612C341629908CE4380F345DE.edm" localSheetId="1" hidden="1">#REF!</definedName>
    <definedName name="_bdm.BCF06E7CF0154D9EA349FA47BD25417D.edm" localSheetId="12" hidden="1">#REF!</definedName>
    <definedName name="_bdm.BCF06E7CF0154D9EA349FA47BD25417D.edm" localSheetId="13" hidden="1">#REF!</definedName>
    <definedName name="_bdm.BCF06E7CF0154D9EA349FA47BD25417D.edm" localSheetId="11" hidden="1">#REF!</definedName>
    <definedName name="_bdm.BCF06E7CF0154D9EA349FA47BD25417D.edm" localSheetId="1" hidden="1">#REF!</definedName>
    <definedName name="_bdm.BD08DCA1CD664E39BAD12437DA5525BF.edm" localSheetId="12" hidden="1">#REF!</definedName>
    <definedName name="_bdm.BD08DCA1CD664E39BAD12437DA5525BF.edm" localSheetId="13" hidden="1">#REF!</definedName>
    <definedName name="_bdm.BD08DCA1CD664E39BAD12437DA5525BF.edm" localSheetId="11" hidden="1">#REF!</definedName>
    <definedName name="_bdm.BD08DCA1CD664E39BAD12437DA5525BF.edm" localSheetId="1" hidden="1">#REF!</definedName>
    <definedName name="_bdm.BD19EAF77BF640FEBEEA234D3A18CD3B.edm" localSheetId="12" hidden="1">#REF!</definedName>
    <definedName name="_bdm.BD19EAF77BF640FEBEEA234D3A18CD3B.edm" localSheetId="13" hidden="1">#REF!</definedName>
    <definedName name="_bdm.BD19EAF77BF640FEBEEA234D3A18CD3B.edm" localSheetId="11" hidden="1">#REF!</definedName>
    <definedName name="_bdm.BD19EAF77BF640FEBEEA234D3A18CD3B.edm" localSheetId="1" hidden="1">#REF!</definedName>
    <definedName name="_bdm.BD35ABB976F04BE89D36619AD70A855B.edm" localSheetId="12" hidden="1">#REF!</definedName>
    <definedName name="_bdm.BD35ABB976F04BE89D36619AD70A855B.edm" localSheetId="13" hidden="1">#REF!</definedName>
    <definedName name="_bdm.BD35ABB976F04BE89D36619AD70A855B.edm" localSheetId="11" hidden="1">#REF!</definedName>
    <definedName name="_bdm.BD35ABB976F04BE89D36619AD70A855B.edm" localSheetId="1" hidden="1">#REF!</definedName>
    <definedName name="_bdm.BD4EC79CD6674B41885B164E7A35F9E8.edm" localSheetId="12" hidden="1">#REF!</definedName>
    <definedName name="_bdm.BD4EC79CD6674B41885B164E7A35F9E8.edm" localSheetId="13" hidden="1">#REF!</definedName>
    <definedName name="_bdm.BD4EC79CD6674B41885B164E7A35F9E8.edm" localSheetId="11" hidden="1">#REF!</definedName>
    <definedName name="_bdm.BD4EC79CD6674B41885B164E7A35F9E8.edm" localSheetId="1" hidden="1">#REF!</definedName>
    <definedName name="_bdm.BD4F0A8F8B134C2C855DA060D69CB70B.edm" localSheetId="12" hidden="1">#REF!</definedName>
    <definedName name="_bdm.BD4F0A8F8B134C2C855DA060D69CB70B.edm" localSheetId="13" hidden="1">#REF!</definedName>
    <definedName name="_bdm.BD4F0A8F8B134C2C855DA060D69CB70B.edm" localSheetId="11" hidden="1">#REF!</definedName>
    <definedName name="_bdm.BD4F0A8F8B134C2C855DA060D69CB70B.edm" localSheetId="1" hidden="1">#REF!</definedName>
    <definedName name="_bdm.BD5345B0180740308ABDC844C791F52E.edm" localSheetId="12" hidden="1">#REF!</definedName>
    <definedName name="_bdm.BD5345B0180740308ABDC844C791F52E.edm" localSheetId="13" hidden="1">#REF!</definedName>
    <definedName name="_bdm.BD5345B0180740308ABDC844C791F52E.edm" localSheetId="11" hidden="1">#REF!</definedName>
    <definedName name="_bdm.BD5345B0180740308ABDC844C791F52E.edm" localSheetId="1" hidden="1">#REF!</definedName>
    <definedName name="_bdm.BD65989045304C23A026C1657BD487F9.edm" localSheetId="12" hidden="1">#REF!</definedName>
    <definedName name="_bdm.BD65989045304C23A026C1657BD487F9.edm" localSheetId="13" hidden="1">#REF!</definedName>
    <definedName name="_bdm.BD65989045304C23A026C1657BD487F9.edm" localSheetId="11" hidden="1">#REF!</definedName>
    <definedName name="_bdm.BD65989045304C23A026C1657BD487F9.edm" localSheetId="1" hidden="1">#REF!</definedName>
    <definedName name="_bdm.BDC7B579740147DFBF5CCC90E586EA14.edm" localSheetId="12" hidden="1">#REF!</definedName>
    <definedName name="_bdm.BDC7B579740147DFBF5CCC90E586EA14.edm" localSheetId="13" hidden="1">#REF!</definedName>
    <definedName name="_bdm.BDC7B579740147DFBF5CCC90E586EA14.edm" localSheetId="11" hidden="1">#REF!</definedName>
    <definedName name="_bdm.BDC7B579740147DFBF5CCC90E586EA14.edm" localSheetId="1" hidden="1">#REF!</definedName>
    <definedName name="_bdm.BE3EF50DE36146778DAEE57FD153959B.edm" localSheetId="12" hidden="1">#REF!</definedName>
    <definedName name="_bdm.BE3EF50DE36146778DAEE57FD153959B.edm" localSheetId="13" hidden="1">#REF!</definedName>
    <definedName name="_bdm.BE3EF50DE36146778DAEE57FD153959B.edm" localSheetId="11" hidden="1">#REF!</definedName>
    <definedName name="_bdm.BE3EF50DE36146778DAEE57FD153959B.edm" localSheetId="1" hidden="1">#REF!</definedName>
    <definedName name="_bdm.BE4BC6B076CE4648894E432BD4BEDC16.edm" localSheetId="12" hidden="1">#REF!</definedName>
    <definedName name="_bdm.BE4BC6B076CE4648894E432BD4BEDC16.edm" localSheetId="13" hidden="1">#REF!</definedName>
    <definedName name="_bdm.BE4BC6B076CE4648894E432BD4BEDC16.edm" localSheetId="11" hidden="1">#REF!</definedName>
    <definedName name="_bdm.BE4BC6B076CE4648894E432BD4BEDC16.edm" localSheetId="1" hidden="1">#REF!</definedName>
    <definedName name="_bdm.BEE4FB908CB048B78E9D37956A5DD1D4.edm" localSheetId="12" hidden="1">#REF!</definedName>
    <definedName name="_bdm.BEE4FB908CB048B78E9D37956A5DD1D4.edm" localSheetId="13" hidden="1">#REF!</definedName>
    <definedName name="_bdm.BEE4FB908CB048B78E9D37956A5DD1D4.edm" localSheetId="11" hidden="1">#REF!</definedName>
    <definedName name="_bdm.BEE4FB908CB048B78E9D37956A5DD1D4.edm" localSheetId="1" hidden="1">#REF!</definedName>
    <definedName name="_bdm.BF5EC0F8B6B448C49F7F66E1E4BD13D1.edm" localSheetId="12" hidden="1">#REF!</definedName>
    <definedName name="_bdm.BF5EC0F8B6B448C49F7F66E1E4BD13D1.edm" localSheetId="13" hidden="1">#REF!</definedName>
    <definedName name="_bdm.BF5EC0F8B6B448C49F7F66E1E4BD13D1.edm" localSheetId="11" hidden="1">#REF!</definedName>
    <definedName name="_bdm.BF5EC0F8B6B448C49F7F66E1E4BD13D1.edm" localSheetId="1" hidden="1">#REF!</definedName>
    <definedName name="_bdm.BFEEB55270FF446FACC36AF6EC1EA3CE.edm" localSheetId="12" hidden="1">#REF!</definedName>
    <definedName name="_bdm.BFEEB55270FF446FACC36AF6EC1EA3CE.edm" localSheetId="13" hidden="1">#REF!</definedName>
    <definedName name="_bdm.BFEEB55270FF446FACC36AF6EC1EA3CE.edm" localSheetId="11" hidden="1">#REF!</definedName>
    <definedName name="_bdm.BFEEB55270FF446FACC36AF6EC1EA3CE.edm" localSheetId="1" hidden="1">#REF!</definedName>
    <definedName name="_bdm.C0FB05557D174697A765184770831152.edm" localSheetId="12" hidden="1">#REF!</definedName>
    <definedName name="_bdm.C0FB05557D174697A765184770831152.edm" localSheetId="13" hidden="1">#REF!</definedName>
    <definedName name="_bdm.C0FB05557D174697A765184770831152.edm" localSheetId="11" hidden="1">#REF!</definedName>
    <definedName name="_bdm.C0FB05557D174697A765184770831152.edm" localSheetId="1" hidden="1">#REF!</definedName>
    <definedName name="_bdm.C16FDCC0E46749588DC82CF46C125359.edm" localSheetId="12" hidden="1">#REF!</definedName>
    <definedName name="_bdm.C16FDCC0E46749588DC82CF46C125359.edm" localSheetId="13" hidden="1">#REF!</definedName>
    <definedName name="_bdm.C16FDCC0E46749588DC82CF46C125359.edm" localSheetId="11" hidden="1">#REF!</definedName>
    <definedName name="_bdm.C16FDCC0E46749588DC82CF46C125359.edm" localSheetId="1" hidden="1">#REF!</definedName>
    <definedName name="_bdm.C1975F27DA1A497C89CA935A42AD807D.edm" localSheetId="12" hidden="1">#REF!</definedName>
    <definedName name="_bdm.C1975F27DA1A497C89CA935A42AD807D.edm" localSheetId="13" hidden="1">#REF!</definedName>
    <definedName name="_bdm.C1975F27DA1A497C89CA935A42AD807D.edm" localSheetId="11" hidden="1">#REF!</definedName>
    <definedName name="_bdm.C1975F27DA1A497C89CA935A42AD807D.edm" localSheetId="1" hidden="1">#REF!</definedName>
    <definedName name="_bdm.C1D37022ED6948ED9E8DA95B248083C2.edm" localSheetId="12" hidden="1">#REF!</definedName>
    <definedName name="_bdm.C1D37022ED6948ED9E8DA95B248083C2.edm" localSheetId="13" hidden="1">#REF!</definedName>
    <definedName name="_bdm.C1D37022ED6948ED9E8DA95B248083C2.edm" localSheetId="11" hidden="1">#REF!</definedName>
    <definedName name="_bdm.C1D37022ED6948ED9E8DA95B248083C2.edm" localSheetId="1" hidden="1">#REF!</definedName>
    <definedName name="_bdm.C25423F00DA448E48550C87849A3CDC4.edm" localSheetId="12" hidden="1">#REF!</definedName>
    <definedName name="_bdm.C25423F00DA448E48550C87849A3CDC4.edm" localSheetId="13" hidden="1">#REF!</definedName>
    <definedName name="_bdm.C25423F00DA448E48550C87849A3CDC4.edm" localSheetId="11" hidden="1">#REF!</definedName>
    <definedName name="_bdm.C25423F00DA448E48550C87849A3CDC4.edm" localSheetId="1" hidden="1">#REF!</definedName>
    <definedName name="_bdm.C3126E557DB644B49CBAB9560D816FA0.edm" localSheetId="12" hidden="1">#REF!</definedName>
    <definedName name="_bdm.C3126E557DB644B49CBAB9560D816FA0.edm" localSheetId="13" hidden="1">#REF!</definedName>
    <definedName name="_bdm.C3126E557DB644B49CBAB9560D816FA0.edm" localSheetId="11" hidden="1">#REF!</definedName>
    <definedName name="_bdm.C3126E557DB644B49CBAB9560D816FA0.edm" localSheetId="1" hidden="1">#REF!</definedName>
    <definedName name="_bdm.C33CBC0667A2448BB7EF1C840AA83B10.edm" localSheetId="12" hidden="1">#REF!</definedName>
    <definedName name="_bdm.C33CBC0667A2448BB7EF1C840AA83B10.edm" localSheetId="13" hidden="1">#REF!</definedName>
    <definedName name="_bdm.C33CBC0667A2448BB7EF1C840AA83B10.edm" localSheetId="11" hidden="1">#REF!</definedName>
    <definedName name="_bdm.C33CBC0667A2448BB7EF1C840AA83B10.edm" localSheetId="1" hidden="1">#REF!</definedName>
    <definedName name="_bdm.C3C5DD1EDBB0459D8287CA177532854C.edm" localSheetId="12" hidden="1">#REF!</definedName>
    <definedName name="_bdm.C3C5DD1EDBB0459D8287CA177532854C.edm" localSheetId="13" hidden="1">#REF!</definedName>
    <definedName name="_bdm.C3C5DD1EDBB0459D8287CA177532854C.edm" localSheetId="11" hidden="1">#REF!</definedName>
    <definedName name="_bdm.C3C5DD1EDBB0459D8287CA177532854C.edm" localSheetId="1" hidden="1">#REF!</definedName>
    <definedName name="_bdm.C3DF6C3E2A0B4CF79504B010ECED0997.edm" localSheetId="12" hidden="1">#REF!</definedName>
    <definedName name="_bdm.C3DF6C3E2A0B4CF79504B010ECED0997.edm" localSheetId="13" hidden="1">#REF!</definedName>
    <definedName name="_bdm.C3DF6C3E2A0B4CF79504B010ECED0997.edm" localSheetId="11" hidden="1">#REF!</definedName>
    <definedName name="_bdm.C3DF6C3E2A0B4CF79504B010ECED0997.edm" localSheetId="1" hidden="1">#REF!</definedName>
    <definedName name="_bdm.C3FA4C2CD30547DFAE9E636DE3096EC1.edm" localSheetId="12" hidden="1">#REF!</definedName>
    <definedName name="_bdm.C3FA4C2CD30547DFAE9E636DE3096EC1.edm" localSheetId="13" hidden="1">#REF!</definedName>
    <definedName name="_bdm.C3FA4C2CD30547DFAE9E636DE3096EC1.edm" localSheetId="11" hidden="1">#REF!</definedName>
    <definedName name="_bdm.C3FA4C2CD30547DFAE9E636DE3096EC1.edm" localSheetId="1" hidden="1">#REF!</definedName>
    <definedName name="_bdm.C414042ABF8E420DB5A74B0C1200323D.edm" localSheetId="12" hidden="1">#REF!</definedName>
    <definedName name="_bdm.C414042ABF8E420DB5A74B0C1200323D.edm" localSheetId="13" hidden="1">#REF!</definedName>
    <definedName name="_bdm.C414042ABF8E420DB5A74B0C1200323D.edm" localSheetId="11" hidden="1">#REF!</definedName>
    <definedName name="_bdm.C414042ABF8E420DB5A74B0C1200323D.edm" localSheetId="1" hidden="1">#REF!</definedName>
    <definedName name="_bdm.C43760E4CACA4D43B459D9C55A4CCE28.edm" localSheetId="12" hidden="1">#REF!</definedName>
    <definedName name="_bdm.C43760E4CACA4D43B459D9C55A4CCE28.edm" localSheetId="13" hidden="1">#REF!</definedName>
    <definedName name="_bdm.C43760E4CACA4D43B459D9C55A4CCE28.edm" localSheetId="11" hidden="1">#REF!</definedName>
    <definedName name="_bdm.C43760E4CACA4D43B459D9C55A4CCE28.edm" localSheetId="1" hidden="1">#REF!</definedName>
    <definedName name="_bdm.C521A012CA79450CB5B0C4B07B04B937.edm" localSheetId="12" hidden="1">#REF!</definedName>
    <definedName name="_bdm.C521A012CA79450CB5B0C4B07B04B937.edm" localSheetId="13" hidden="1">#REF!</definedName>
    <definedName name="_bdm.C521A012CA79450CB5B0C4B07B04B937.edm" localSheetId="11" hidden="1">#REF!</definedName>
    <definedName name="_bdm.C521A012CA79450CB5B0C4B07B04B937.edm" localSheetId="1" hidden="1">#REF!</definedName>
    <definedName name="_bdm.C523E54792244E8492E53A0160764E16.edm" localSheetId="12" hidden="1">#REF!</definedName>
    <definedName name="_bdm.C523E54792244E8492E53A0160764E16.edm" localSheetId="13" hidden="1">#REF!</definedName>
    <definedName name="_bdm.C523E54792244E8492E53A0160764E16.edm" localSheetId="11" hidden="1">#REF!</definedName>
    <definedName name="_bdm.C523E54792244E8492E53A0160764E16.edm" localSheetId="1" hidden="1">#REF!</definedName>
    <definedName name="_bdm.C533A5098F95484288DA2565ABE12ABF.edm" localSheetId="12" hidden="1">#REF!</definedName>
    <definedName name="_bdm.C533A5098F95484288DA2565ABE12ABF.edm" localSheetId="13" hidden="1">#REF!</definedName>
    <definedName name="_bdm.C533A5098F95484288DA2565ABE12ABF.edm" localSheetId="11" hidden="1">#REF!</definedName>
    <definedName name="_bdm.C533A5098F95484288DA2565ABE12ABF.edm" localSheetId="1" hidden="1">#REF!</definedName>
    <definedName name="_bdm.C5F888659E714D0491D8443F3CC53DFC.edm" localSheetId="12" hidden="1">#REF!</definedName>
    <definedName name="_bdm.C5F888659E714D0491D8443F3CC53DFC.edm" localSheetId="13" hidden="1">#REF!</definedName>
    <definedName name="_bdm.C5F888659E714D0491D8443F3CC53DFC.edm" localSheetId="11" hidden="1">#REF!</definedName>
    <definedName name="_bdm.C5F888659E714D0491D8443F3CC53DFC.edm" localSheetId="1" hidden="1">#REF!</definedName>
    <definedName name="_bdm.C63FE7A79BA649ED8E9EA84B300AF3AD.edm" localSheetId="12" hidden="1">#REF!</definedName>
    <definedName name="_bdm.C63FE7A79BA649ED8E9EA84B300AF3AD.edm" localSheetId="13" hidden="1">#REF!</definedName>
    <definedName name="_bdm.C63FE7A79BA649ED8E9EA84B300AF3AD.edm" localSheetId="11" hidden="1">#REF!</definedName>
    <definedName name="_bdm.C63FE7A79BA649ED8E9EA84B300AF3AD.edm" localSheetId="1" hidden="1">#REF!</definedName>
    <definedName name="_bdm.C66BB5FBBCF14C4C99B6B61A57B0B0DB.edm" localSheetId="12" hidden="1">#REF!</definedName>
    <definedName name="_bdm.C66BB5FBBCF14C4C99B6B61A57B0B0DB.edm" localSheetId="13" hidden="1">#REF!</definedName>
    <definedName name="_bdm.C66BB5FBBCF14C4C99B6B61A57B0B0DB.edm" localSheetId="11" hidden="1">#REF!</definedName>
    <definedName name="_bdm.C66BB5FBBCF14C4C99B6B61A57B0B0DB.edm" localSheetId="1" hidden="1">#REF!</definedName>
    <definedName name="_bdm.C6E70611CD294D18B531B9DB5A632740.edm" localSheetId="12" hidden="1">#REF!</definedName>
    <definedName name="_bdm.C6E70611CD294D18B531B9DB5A632740.edm" localSheetId="13" hidden="1">#REF!</definedName>
    <definedName name="_bdm.C6E70611CD294D18B531B9DB5A632740.edm" localSheetId="11" hidden="1">#REF!</definedName>
    <definedName name="_bdm.C6E70611CD294D18B531B9DB5A632740.edm" localSheetId="1" hidden="1">#REF!</definedName>
    <definedName name="_bdm.C72BE31A36E44257A13749DC868B7B6E.edm" localSheetId="12" hidden="1">#REF!</definedName>
    <definedName name="_bdm.C72BE31A36E44257A13749DC868B7B6E.edm" localSheetId="13" hidden="1">#REF!</definedName>
    <definedName name="_bdm.C72BE31A36E44257A13749DC868B7B6E.edm" localSheetId="11" hidden="1">#REF!</definedName>
    <definedName name="_bdm.C72BE31A36E44257A13749DC868B7B6E.edm" localSheetId="1" hidden="1">#REF!</definedName>
    <definedName name="_bdm.C753B336E6BC44EF9EFE2232E857F33C.edm" localSheetId="12" hidden="1">#REF!</definedName>
    <definedName name="_bdm.C753B336E6BC44EF9EFE2232E857F33C.edm" localSheetId="13" hidden="1">#REF!</definedName>
    <definedName name="_bdm.C753B336E6BC44EF9EFE2232E857F33C.edm" localSheetId="11" hidden="1">#REF!</definedName>
    <definedName name="_bdm.C753B336E6BC44EF9EFE2232E857F33C.edm" localSheetId="1" hidden="1">#REF!</definedName>
    <definedName name="_bdm.C75E70C2D0794AE783CC0DAB1356029B.edm" localSheetId="12" hidden="1">#REF!</definedName>
    <definedName name="_bdm.C75E70C2D0794AE783CC0DAB1356029B.edm" localSheetId="13" hidden="1">#REF!</definedName>
    <definedName name="_bdm.C75E70C2D0794AE783CC0DAB1356029B.edm" localSheetId="11" hidden="1">#REF!</definedName>
    <definedName name="_bdm.C75E70C2D0794AE783CC0DAB1356029B.edm" localSheetId="1" hidden="1">#REF!</definedName>
    <definedName name="_bdm.C79BCEA46F154D30B894894A3C0FB772.edm" localSheetId="12" hidden="1">#REF!</definedName>
    <definedName name="_bdm.C79BCEA46F154D30B894894A3C0FB772.edm" localSheetId="13" hidden="1">#REF!</definedName>
    <definedName name="_bdm.C79BCEA46F154D30B894894A3C0FB772.edm" localSheetId="11" hidden="1">#REF!</definedName>
    <definedName name="_bdm.C79BCEA46F154D30B894894A3C0FB772.edm" localSheetId="1" hidden="1">#REF!</definedName>
    <definedName name="_bdm.C83F8612EC4847B6B8B222E1E93330FA.edm" localSheetId="12" hidden="1">#REF!</definedName>
    <definedName name="_bdm.C83F8612EC4847B6B8B222E1E93330FA.edm" localSheetId="13" hidden="1">#REF!</definedName>
    <definedName name="_bdm.C83F8612EC4847B6B8B222E1E93330FA.edm" localSheetId="11" hidden="1">#REF!</definedName>
    <definedName name="_bdm.C83F8612EC4847B6B8B222E1E93330FA.edm" localSheetId="1" hidden="1">#REF!</definedName>
    <definedName name="_bdm.C89CFD9391414015962BDC5385F38FCC.edm" localSheetId="12" hidden="1">#REF!</definedName>
    <definedName name="_bdm.C89CFD9391414015962BDC5385F38FCC.edm" localSheetId="13" hidden="1">#REF!</definedName>
    <definedName name="_bdm.C89CFD9391414015962BDC5385F38FCC.edm" localSheetId="11" hidden="1">#REF!</definedName>
    <definedName name="_bdm.C89CFD9391414015962BDC5385F38FCC.edm" localSheetId="1" hidden="1">#REF!</definedName>
    <definedName name="_bdm.C8F095EB484846A996F4F11B9D689163.edm" localSheetId="12" hidden="1">#REF!</definedName>
    <definedName name="_bdm.C8F095EB484846A996F4F11B9D689163.edm" localSheetId="13" hidden="1">#REF!</definedName>
    <definedName name="_bdm.C8F095EB484846A996F4F11B9D689163.edm" localSheetId="11" hidden="1">#REF!</definedName>
    <definedName name="_bdm.C8F095EB484846A996F4F11B9D689163.edm" localSheetId="1" hidden="1">#REF!</definedName>
    <definedName name="_bdm.CA30566E58C542E58B461EF36DD8F6B4.edm" localSheetId="12" hidden="1">#REF!</definedName>
    <definedName name="_bdm.CA30566E58C542E58B461EF36DD8F6B4.edm" localSheetId="13" hidden="1">#REF!</definedName>
    <definedName name="_bdm.CA30566E58C542E58B461EF36DD8F6B4.edm" localSheetId="11" hidden="1">#REF!</definedName>
    <definedName name="_bdm.CA30566E58C542E58B461EF36DD8F6B4.edm" localSheetId="1" hidden="1">#REF!</definedName>
    <definedName name="_bdm.CA31375448B34733B04CBC8C81813798.edm" localSheetId="12" hidden="1">#REF!</definedName>
    <definedName name="_bdm.CA31375448B34733B04CBC8C81813798.edm" localSheetId="13" hidden="1">#REF!</definedName>
    <definedName name="_bdm.CA31375448B34733B04CBC8C81813798.edm" localSheetId="11" hidden="1">#REF!</definedName>
    <definedName name="_bdm.CA31375448B34733B04CBC8C81813798.edm" localSheetId="1" hidden="1">#REF!</definedName>
    <definedName name="_bdm.CA65409824AE4A23B674A6FD0F2189AA.edm" localSheetId="12" hidden="1">#REF!</definedName>
    <definedName name="_bdm.CA65409824AE4A23B674A6FD0F2189AA.edm" localSheetId="13" hidden="1">#REF!</definedName>
    <definedName name="_bdm.CA65409824AE4A23B674A6FD0F2189AA.edm" localSheetId="11" hidden="1">#REF!</definedName>
    <definedName name="_bdm.CA65409824AE4A23B674A6FD0F2189AA.edm" localSheetId="1" hidden="1">#REF!</definedName>
    <definedName name="_bdm.CB15FF872CC94FB69873CF61C6EE2E5D.edm" localSheetId="12" hidden="1">#REF!</definedName>
    <definedName name="_bdm.CB15FF872CC94FB69873CF61C6EE2E5D.edm" localSheetId="13" hidden="1">#REF!</definedName>
    <definedName name="_bdm.CB15FF872CC94FB69873CF61C6EE2E5D.edm" localSheetId="11" hidden="1">#REF!</definedName>
    <definedName name="_bdm.CB15FF872CC94FB69873CF61C6EE2E5D.edm" localSheetId="1" hidden="1">#REF!</definedName>
    <definedName name="_bdm.CB45369C15B64815ACBBB9988D1F37DD.edm" localSheetId="12" hidden="1">#REF!</definedName>
    <definedName name="_bdm.CB45369C15B64815ACBBB9988D1F37DD.edm" localSheetId="13" hidden="1">#REF!</definedName>
    <definedName name="_bdm.CB45369C15B64815ACBBB9988D1F37DD.edm" localSheetId="11" hidden="1">#REF!</definedName>
    <definedName name="_bdm.CB45369C15B64815ACBBB9988D1F37DD.edm" localSheetId="1" hidden="1">#REF!</definedName>
    <definedName name="_bdm.CC889B9318BF4C3AB31807E52EF10B2D.edm" localSheetId="12" hidden="1">#REF!</definedName>
    <definedName name="_bdm.CC889B9318BF4C3AB31807E52EF10B2D.edm" localSheetId="13" hidden="1">#REF!</definedName>
    <definedName name="_bdm.CC889B9318BF4C3AB31807E52EF10B2D.edm" localSheetId="11" hidden="1">#REF!</definedName>
    <definedName name="_bdm.CC889B9318BF4C3AB31807E52EF10B2D.edm" localSheetId="1" hidden="1">#REF!</definedName>
    <definedName name="_bdm.CCA9D32D04424A7FBA65375DEF8E814D.edm" localSheetId="12" hidden="1">#REF!</definedName>
    <definedName name="_bdm.CCA9D32D04424A7FBA65375DEF8E814D.edm" localSheetId="13" hidden="1">#REF!</definedName>
    <definedName name="_bdm.CCA9D32D04424A7FBA65375DEF8E814D.edm" localSheetId="11" hidden="1">#REF!</definedName>
    <definedName name="_bdm.CCA9D32D04424A7FBA65375DEF8E814D.edm" localSheetId="1" hidden="1">#REF!</definedName>
    <definedName name="_bdm.CCC0A907D94346C78A56EE8E1A7F35A7.edm" localSheetId="12" hidden="1">#REF!</definedName>
    <definedName name="_bdm.CCC0A907D94346C78A56EE8E1A7F35A7.edm" localSheetId="13" hidden="1">#REF!</definedName>
    <definedName name="_bdm.CCC0A907D94346C78A56EE8E1A7F35A7.edm" localSheetId="11" hidden="1">#REF!</definedName>
    <definedName name="_bdm.CCC0A907D94346C78A56EE8E1A7F35A7.edm" localSheetId="1" hidden="1">#REF!</definedName>
    <definedName name="_bdm.CCCF6A0F20144978A817DF35A000A745.edm" localSheetId="12" hidden="1">#REF!</definedName>
    <definedName name="_bdm.CCCF6A0F20144978A817DF35A000A745.edm" localSheetId="13" hidden="1">#REF!</definedName>
    <definedName name="_bdm.CCCF6A0F20144978A817DF35A000A745.edm" localSheetId="11" hidden="1">#REF!</definedName>
    <definedName name="_bdm.CCCF6A0F20144978A817DF35A000A745.edm" localSheetId="1" hidden="1">#REF!</definedName>
    <definedName name="_bdm.CCE3653E6D8B4CF494BC2CD2E4F35310.edm" localSheetId="12" hidden="1">#REF!</definedName>
    <definedName name="_bdm.CCE3653E6D8B4CF494BC2CD2E4F35310.edm" localSheetId="13" hidden="1">#REF!</definedName>
    <definedName name="_bdm.CCE3653E6D8B4CF494BC2CD2E4F35310.edm" localSheetId="11" hidden="1">#REF!</definedName>
    <definedName name="_bdm.CCE3653E6D8B4CF494BC2CD2E4F35310.edm" localSheetId="1" hidden="1">#REF!</definedName>
    <definedName name="_bdm.CCF16E7647E64E48BF298EA7E5644971.edm" localSheetId="12" hidden="1">#REF!</definedName>
    <definedName name="_bdm.CCF16E7647E64E48BF298EA7E5644971.edm" localSheetId="13" hidden="1">#REF!</definedName>
    <definedName name="_bdm.CCF16E7647E64E48BF298EA7E5644971.edm" localSheetId="11" hidden="1">#REF!</definedName>
    <definedName name="_bdm.CCF16E7647E64E48BF298EA7E5644971.edm" localSheetId="1" hidden="1">#REF!</definedName>
    <definedName name="_bdm.CD09B5DBF3A643DE933C54989D20DFA5.edm" localSheetId="12" hidden="1">#REF!</definedName>
    <definedName name="_bdm.CD09B5DBF3A643DE933C54989D20DFA5.edm" localSheetId="13" hidden="1">#REF!</definedName>
    <definedName name="_bdm.CD09B5DBF3A643DE933C54989D20DFA5.edm" localSheetId="11" hidden="1">#REF!</definedName>
    <definedName name="_bdm.CD09B5DBF3A643DE933C54989D20DFA5.edm" localSheetId="1" hidden="1">#REF!</definedName>
    <definedName name="_bdm.CD2B903D7FEF4E81A3FC65CE6BB1D88D.edm" localSheetId="12" hidden="1">#REF!</definedName>
    <definedName name="_bdm.CD2B903D7FEF4E81A3FC65CE6BB1D88D.edm" localSheetId="13" hidden="1">#REF!</definedName>
    <definedName name="_bdm.CD2B903D7FEF4E81A3FC65CE6BB1D88D.edm" localSheetId="11" hidden="1">#REF!</definedName>
    <definedName name="_bdm.CD2B903D7FEF4E81A3FC65CE6BB1D88D.edm" localSheetId="1" hidden="1">#REF!</definedName>
    <definedName name="_bdm.CD3BEE11BA75455FBB67CDFA54E7B8C0.edm" localSheetId="12" hidden="1">#REF!</definedName>
    <definedName name="_bdm.CD3BEE11BA75455FBB67CDFA54E7B8C0.edm" localSheetId="13" hidden="1">#REF!</definedName>
    <definedName name="_bdm.CD3BEE11BA75455FBB67CDFA54E7B8C0.edm" localSheetId="11" hidden="1">#REF!</definedName>
    <definedName name="_bdm.CD3BEE11BA75455FBB67CDFA54E7B8C0.edm" localSheetId="1" hidden="1">#REF!</definedName>
    <definedName name="_bdm.CD5D06D6E9974CF686AC38EDFEE67327.edm" localSheetId="12" hidden="1">#REF!</definedName>
    <definedName name="_bdm.CD5D06D6E9974CF686AC38EDFEE67327.edm" localSheetId="13" hidden="1">#REF!</definedName>
    <definedName name="_bdm.CD5D06D6E9974CF686AC38EDFEE67327.edm" localSheetId="11" hidden="1">#REF!</definedName>
    <definedName name="_bdm.CD5D06D6E9974CF686AC38EDFEE67327.edm" localSheetId="1" hidden="1">#REF!</definedName>
    <definedName name="_bdm.CE9C11951E8444008F394E7B86F0547F.edm" localSheetId="12" hidden="1">#REF!</definedName>
    <definedName name="_bdm.CE9C11951E8444008F394E7B86F0547F.edm" localSheetId="13" hidden="1">#REF!</definedName>
    <definedName name="_bdm.CE9C11951E8444008F394E7B86F0547F.edm" localSheetId="11" hidden="1">#REF!</definedName>
    <definedName name="_bdm.CE9C11951E8444008F394E7B86F0547F.edm" localSheetId="1" hidden="1">#REF!</definedName>
    <definedName name="_bdm.CF4E933176E441ACB504C6F903AA8303.edm" localSheetId="12" hidden="1">#REF!</definedName>
    <definedName name="_bdm.CF4E933176E441ACB504C6F903AA8303.edm" localSheetId="13" hidden="1">#REF!</definedName>
    <definedName name="_bdm.CF4E933176E441ACB504C6F903AA8303.edm" localSheetId="11" hidden="1">#REF!</definedName>
    <definedName name="_bdm.CF4E933176E441ACB504C6F903AA8303.edm" localSheetId="1" hidden="1">#REF!</definedName>
    <definedName name="_bdm.CF632E0FDB654785AC4147D885F20CF9.edm" localSheetId="12" hidden="1">#REF!</definedName>
    <definedName name="_bdm.CF632E0FDB654785AC4147D885F20CF9.edm" localSheetId="13" hidden="1">#REF!</definedName>
    <definedName name="_bdm.CF632E0FDB654785AC4147D885F20CF9.edm" localSheetId="11" hidden="1">#REF!</definedName>
    <definedName name="_bdm.CF632E0FDB654785AC4147D885F20CF9.edm" localSheetId="1" hidden="1">#REF!</definedName>
    <definedName name="_bdm.CF923DE70FB3452F858A57CB8434DC45.edm" localSheetId="12" hidden="1">#REF!</definedName>
    <definedName name="_bdm.CF923DE70FB3452F858A57CB8434DC45.edm" localSheetId="13" hidden="1">#REF!</definedName>
    <definedName name="_bdm.CF923DE70FB3452F858A57CB8434DC45.edm" localSheetId="11" hidden="1">#REF!</definedName>
    <definedName name="_bdm.CF923DE70FB3452F858A57CB8434DC45.edm" localSheetId="1" hidden="1">#REF!</definedName>
    <definedName name="_bdm.D05EA1A3BB644FCF9A23485B277B6411.edm" localSheetId="12" hidden="1">#REF!</definedName>
    <definedName name="_bdm.D05EA1A3BB644FCF9A23485B277B6411.edm" localSheetId="13" hidden="1">#REF!</definedName>
    <definedName name="_bdm.D05EA1A3BB644FCF9A23485B277B6411.edm" localSheetId="11" hidden="1">#REF!</definedName>
    <definedName name="_bdm.D05EA1A3BB644FCF9A23485B277B6411.edm" localSheetId="1" hidden="1">#REF!</definedName>
    <definedName name="_bdm.D0BE999A28444A1E94199E5679E9CBC4.edm" localSheetId="12" hidden="1">#REF!</definedName>
    <definedName name="_bdm.D0BE999A28444A1E94199E5679E9CBC4.edm" localSheetId="13" hidden="1">#REF!</definedName>
    <definedName name="_bdm.D0BE999A28444A1E94199E5679E9CBC4.edm" localSheetId="11" hidden="1">#REF!</definedName>
    <definedName name="_bdm.D0BE999A28444A1E94199E5679E9CBC4.edm" localSheetId="1" hidden="1">#REF!</definedName>
    <definedName name="_bdm.D0E4350DC4C3483AA98333EB6E38D659.edm" localSheetId="12" hidden="1">#REF!</definedName>
    <definedName name="_bdm.D0E4350DC4C3483AA98333EB6E38D659.edm" localSheetId="13" hidden="1">#REF!</definedName>
    <definedName name="_bdm.D0E4350DC4C3483AA98333EB6E38D659.edm" localSheetId="11" hidden="1">#REF!</definedName>
    <definedName name="_bdm.D0E4350DC4C3483AA98333EB6E38D659.edm" localSheetId="1" hidden="1">#REF!</definedName>
    <definedName name="_bdm.D14286C7E0D1479D9F10754390506974.edm" localSheetId="12" hidden="1">#REF!</definedName>
    <definedName name="_bdm.D14286C7E0D1479D9F10754390506974.edm" localSheetId="13" hidden="1">#REF!</definedName>
    <definedName name="_bdm.D14286C7E0D1479D9F10754390506974.edm" localSheetId="11" hidden="1">#REF!</definedName>
    <definedName name="_bdm.D14286C7E0D1479D9F10754390506974.edm" localSheetId="1" hidden="1">#REF!</definedName>
    <definedName name="_bdm.D185C6EC3F714167A03C4EDBF017690F.edm" localSheetId="12" hidden="1">#REF!</definedName>
    <definedName name="_bdm.D185C6EC3F714167A03C4EDBF017690F.edm" localSheetId="13" hidden="1">#REF!</definedName>
    <definedName name="_bdm.D185C6EC3F714167A03C4EDBF017690F.edm" localSheetId="11" hidden="1">#REF!</definedName>
    <definedName name="_bdm.D185C6EC3F714167A03C4EDBF017690F.edm" localSheetId="1" hidden="1">#REF!</definedName>
    <definedName name="_bdm.D1EFA38DA4974DD1960448804BDE6E93.edm" localSheetId="12" hidden="1">#REF!</definedName>
    <definedName name="_bdm.D1EFA38DA4974DD1960448804BDE6E93.edm" localSheetId="13" hidden="1">#REF!</definedName>
    <definedName name="_bdm.D1EFA38DA4974DD1960448804BDE6E93.edm" localSheetId="11" hidden="1">#REF!</definedName>
    <definedName name="_bdm.D1EFA38DA4974DD1960448804BDE6E93.edm" localSheetId="1" hidden="1">#REF!</definedName>
    <definedName name="_bdm.D2164745E04E41AF83E43C4E07AB4A9F.edm" localSheetId="12" hidden="1">#REF!</definedName>
    <definedName name="_bdm.D2164745E04E41AF83E43C4E07AB4A9F.edm" localSheetId="13" hidden="1">#REF!</definedName>
    <definedName name="_bdm.D2164745E04E41AF83E43C4E07AB4A9F.edm" localSheetId="11" hidden="1">#REF!</definedName>
    <definedName name="_bdm.D2164745E04E41AF83E43C4E07AB4A9F.edm" localSheetId="1" hidden="1">#REF!</definedName>
    <definedName name="_bdm.D245C996666F41B5990694AD9B4E7886.edm" localSheetId="12" hidden="1">#REF!</definedName>
    <definedName name="_bdm.D245C996666F41B5990694AD9B4E7886.edm" localSheetId="13" hidden="1">#REF!</definedName>
    <definedName name="_bdm.D245C996666F41B5990694AD9B4E7886.edm" localSheetId="11" hidden="1">#REF!</definedName>
    <definedName name="_bdm.D245C996666F41B5990694AD9B4E7886.edm" localSheetId="1" hidden="1">#REF!</definedName>
    <definedName name="_bdm.D2E0FE1BE9D84DF1931F90825F5DA971.edm" localSheetId="12" hidden="1">#REF!</definedName>
    <definedName name="_bdm.D2E0FE1BE9D84DF1931F90825F5DA971.edm" localSheetId="13" hidden="1">#REF!</definedName>
    <definedName name="_bdm.D2E0FE1BE9D84DF1931F90825F5DA971.edm" localSheetId="11" hidden="1">#REF!</definedName>
    <definedName name="_bdm.D2E0FE1BE9D84DF1931F90825F5DA971.edm" localSheetId="1" hidden="1">#REF!</definedName>
    <definedName name="_bdm.D2E44CEF5428486686E42E34705E400D.edm" localSheetId="12" hidden="1">#REF!</definedName>
    <definedName name="_bdm.D2E44CEF5428486686E42E34705E400D.edm" localSheetId="13" hidden="1">#REF!</definedName>
    <definedName name="_bdm.D2E44CEF5428486686E42E34705E400D.edm" localSheetId="11" hidden="1">#REF!</definedName>
    <definedName name="_bdm.D2E44CEF5428486686E42E34705E400D.edm" localSheetId="1" hidden="1">#REF!</definedName>
    <definedName name="_bdm.D2F048FAD5AC494EBD94204B17F3B6A7.edm" localSheetId="12" hidden="1">#REF!</definedName>
    <definedName name="_bdm.D2F048FAD5AC494EBD94204B17F3B6A7.edm" localSheetId="13" hidden="1">#REF!</definedName>
    <definedName name="_bdm.D2F048FAD5AC494EBD94204B17F3B6A7.edm" localSheetId="11" hidden="1">#REF!</definedName>
    <definedName name="_bdm.D2F048FAD5AC494EBD94204B17F3B6A7.edm" localSheetId="1" hidden="1">#REF!</definedName>
    <definedName name="_bdm.D32FD3A00D7E47C09FAAF543184EABCA.edm" localSheetId="12" hidden="1">#REF!</definedName>
    <definedName name="_bdm.D32FD3A00D7E47C09FAAF543184EABCA.edm" localSheetId="13" hidden="1">#REF!</definedName>
    <definedName name="_bdm.D32FD3A00D7E47C09FAAF543184EABCA.edm" localSheetId="11" hidden="1">#REF!</definedName>
    <definedName name="_bdm.D32FD3A00D7E47C09FAAF543184EABCA.edm" localSheetId="1" hidden="1">#REF!</definedName>
    <definedName name="_bdm.D34B037076E44552A194E0474D596EDB.edm" localSheetId="12" hidden="1">#REF!</definedName>
    <definedName name="_bdm.D34B037076E44552A194E0474D596EDB.edm" localSheetId="13" hidden="1">#REF!</definedName>
    <definedName name="_bdm.D34B037076E44552A194E0474D596EDB.edm" localSheetId="11" hidden="1">#REF!</definedName>
    <definedName name="_bdm.D34B037076E44552A194E0474D596EDB.edm" localSheetId="1" hidden="1">#REF!</definedName>
    <definedName name="_bdm.D3B2353B780F43BE8D9B114F8C311AA2.edm" localSheetId="12" hidden="1">#REF!</definedName>
    <definedName name="_bdm.D3B2353B780F43BE8D9B114F8C311AA2.edm" localSheetId="13" hidden="1">#REF!</definedName>
    <definedName name="_bdm.D3B2353B780F43BE8D9B114F8C311AA2.edm" localSheetId="11" hidden="1">#REF!</definedName>
    <definedName name="_bdm.D3B2353B780F43BE8D9B114F8C311AA2.edm" localSheetId="1" hidden="1">#REF!</definedName>
    <definedName name="_bdm.D3B76A09ACB548CBA9E1C3249589FBBF.edm" localSheetId="12" hidden="1">#REF!</definedName>
    <definedName name="_bdm.D3B76A09ACB548CBA9E1C3249589FBBF.edm" localSheetId="13" hidden="1">#REF!</definedName>
    <definedName name="_bdm.D3B76A09ACB548CBA9E1C3249589FBBF.edm" localSheetId="11" hidden="1">#REF!</definedName>
    <definedName name="_bdm.D3B76A09ACB548CBA9E1C3249589FBBF.edm" localSheetId="1" hidden="1">#REF!</definedName>
    <definedName name="_bdm.D49E6669A40A47FBA5EE821AE60C0BAC.edm" localSheetId="12" hidden="1">#REF!</definedName>
    <definedName name="_bdm.D49E6669A40A47FBA5EE821AE60C0BAC.edm" localSheetId="13" hidden="1">#REF!</definedName>
    <definedName name="_bdm.D49E6669A40A47FBA5EE821AE60C0BAC.edm" localSheetId="11" hidden="1">#REF!</definedName>
    <definedName name="_bdm.D49E6669A40A47FBA5EE821AE60C0BAC.edm" localSheetId="1" hidden="1">#REF!</definedName>
    <definedName name="_bdm.D4E3C4D605064C9A8E6DA6344BE20628.edm" localSheetId="12" hidden="1">#REF!</definedName>
    <definedName name="_bdm.D4E3C4D605064C9A8E6DA6344BE20628.edm" localSheetId="13" hidden="1">#REF!</definedName>
    <definedName name="_bdm.D4E3C4D605064C9A8E6DA6344BE20628.edm" localSheetId="11" hidden="1">#REF!</definedName>
    <definedName name="_bdm.D4E3C4D605064C9A8E6DA6344BE20628.edm" localSheetId="1" hidden="1">#REF!</definedName>
    <definedName name="_bdm.D50CF845E8804CCAA1B7C9C5F23C057C.edm" localSheetId="12" hidden="1">#REF!</definedName>
    <definedName name="_bdm.D50CF845E8804CCAA1B7C9C5F23C057C.edm" localSheetId="13" hidden="1">#REF!</definedName>
    <definedName name="_bdm.D50CF845E8804CCAA1B7C9C5F23C057C.edm" localSheetId="11" hidden="1">#REF!</definedName>
    <definedName name="_bdm.D50CF845E8804CCAA1B7C9C5F23C057C.edm" localSheetId="1" hidden="1">#REF!</definedName>
    <definedName name="_bdm.D5476423981C409BB33FEEFA5DFF596B.edm" localSheetId="12" hidden="1">#REF!</definedName>
    <definedName name="_bdm.D5476423981C409BB33FEEFA5DFF596B.edm" localSheetId="13" hidden="1">#REF!</definedName>
    <definedName name="_bdm.D5476423981C409BB33FEEFA5DFF596B.edm" localSheetId="11" hidden="1">#REF!</definedName>
    <definedName name="_bdm.D5476423981C409BB33FEEFA5DFF596B.edm" localSheetId="1" hidden="1">#REF!</definedName>
    <definedName name="_bdm.D5652B7E008B4D09B21D0F4A266EE837.edm" localSheetId="12" hidden="1">#REF!</definedName>
    <definedName name="_bdm.D5652B7E008B4D09B21D0F4A266EE837.edm" localSheetId="13" hidden="1">#REF!</definedName>
    <definedName name="_bdm.D5652B7E008B4D09B21D0F4A266EE837.edm" localSheetId="11" hidden="1">#REF!</definedName>
    <definedName name="_bdm.D5652B7E008B4D09B21D0F4A266EE837.edm" localSheetId="1" hidden="1">#REF!</definedName>
    <definedName name="_bdm.D5CAF2AD157E4BC6ABC19EF23EA391A7.edm" localSheetId="12" hidden="1">#REF!</definedName>
    <definedName name="_bdm.D5CAF2AD157E4BC6ABC19EF23EA391A7.edm" localSheetId="13" hidden="1">#REF!</definedName>
    <definedName name="_bdm.D5CAF2AD157E4BC6ABC19EF23EA391A7.edm" localSheetId="11" hidden="1">#REF!</definedName>
    <definedName name="_bdm.D5CAF2AD157E4BC6ABC19EF23EA391A7.edm" localSheetId="1" hidden="1">#REF!</definedName>
    <definedName name="_bdm.D65BDB0512D1466D9FA99D78184D605C.edm" localSheetId="12" hidden="1">#REF!</definedName>
    <definedName name="_bdm.D65BDB0512D1466D9FA99D78184D605C.edm" localSheetId="13" hidden="1">#REF!</definedName>
    <definedName name="_bdm.D65BDB0512D1466D9FA99D78184D605C.edm" localSheetId="11" hidden="1">#REF!</definedName>
    <definedName name="_bdm.D65BDB0512D1466D9FA99D78184D605C.edm" localSheetId="1" hidden="1">#REF!</definedName>
    <definedName name="_bdm.D67E58BEFC994301A646EE274D0413A7.edm" localSheetId="12" hidden="1">#REF!</definedName>
    <definedName name="_bdm.D67E58BEFC994301A646EE274D0413A7.edm" localSheetId="13" hidden="1">#REF!</definedName>
    <definedName name="_bdm.D67E58BEFC994301A646EE274D0413A7.edm" localSheetId="11" hidden="1">#REF!</definedName>
    <definedName name="_bdm.D67E58BEFC994301A646EE274D0413A7.edm" localSheetId="1" hidden="1">#REF!</definedName>
    <definedName name="_bdm.D68F1447366B46D496E709DCB5BB5C20.edm" localSheetId="12" hidden="1">#REF!</definedName>
    <definedName name="_bdm.D68F1447366B46D496E709DCB5BB5C20.edm" localSheetId="13" hidden="1">#REF!</definedName>
    <definedName name="_bdm.D68F1447366B46D496E709DCB5BB5C20.edm" localSheetId="11" hidden="1">#REF!</definedName>
    <definedName name="_bdm.D68F1447366B46D496E709DCB5BB5C20.edm" localSheetId="1" hidden="1">#REF!</definedName>
    <definedName name="_bdm.D6A785428DCD4E29847ACFFC6EE70E52.edm" localSheetId="12" hidden="1">#REF!</definedName>
    <definedName name="_bdm.D6A785428DCD4E29847ACFFC6EE70E52.edm" localSheetId="13" hidden="1">#REF!</definedName>
    <definedName name="_bdm.D6A785428DCD4E29847ACFFC6EE70E52.edm" localSheetId="11" hidden="1">#REF!</definedName>
    <definedName name="_bdm.D6A785428DCD4E29847ACFFC6EE70E52.edm" localSheetId="1" hidden="1">#REF!</definedName>
    <definedName name="_bdm.D6DD3D15ED4E420DB116D873E923E944.edm" localSheetId="12" hidden="1">#REF!</definedName>
    <definedName name="_bdm.D6DD3D15ED4E420DB116D873E923E944.edm" localSheetId="13" hidden="1">#REF!</definedName>
    <definedName name="_bdm.D6DD3D15ED4E420DB116D873E923E944.edm" localSheetId="11" hidden="1">#REF!</definedName>
    <definedName name="_bdm.D6DD3D15ED4E420DB116D873E923E944.edm" localSheetId="1" hidden="1">#REF!</definedName>
    <definedName name="_bdm.D704B0B749414F9BBF5A5A3BA4DDC532.edm" localSheetId="12" hidden="1">#REF!</definedName>
    <definedName name="_bdm.D704B0B749414F9BBF5A5A3BA4DDC532.edm" localSheetId="13" hidden="1">#REF!</definedName>
    <definedName name="_bdm.D704B0B749414F9BBF5A5A3BA4DDC532.edm" localSheetId="11" hidden="1">#REF!</definedName>
    <definedName name="_bdm.D704B0B749414F9BBF5A5A3BA4DDC532.edm" localSheetId="1" hidden="1">#REF!</definedName>
    <definedName name="_bdm.D7390E17207D4C3D9251D8AB6EA40E5D.edm" localSheetId="12" hidden="1">#REF!</definedName>
    <definedName name="_bdm.D7390E17207D4C3D9251D8AB6EA40E5D.edm" localSheetId="13" hidden="1">#REF!</definedName>
    <definedName name="_bdm.D7390E17207D4C3D9251D8AB6EA40E5D.edm" localSheetId="11" hidden="1">#REF!</definedName>
    <definedName name="_bdm.D7390E17207D4C3D9251D8AB6EA40E5D.edm" localSheetId="1" hidden="1">#REF!</definedName>
    <definedName name="_bdm.D86CC7EE77B741DC90FB3BFB4D0B0B4A.edm" localSheetId="12" hidden="1">#REF!</definedName>
    <definedName name="_bdm.D86CC7EE77B741DC90FB3BFB4D0B0B4A.edm" localSheetId="13" hidden="1">#REF!</definedName>
    <definedName name="_bdm.D86CC7EE77B741DC90FB3BFB4D0B0B4A.edm" localSheetId="11" hidden="1">#REF!</definedName>
    <definedName name="_bdm.D86CC7EE77B741DC90FB3BFB4D0B0B4A.edm" localSheetId="1" hidden="1">#REF!</definedName>
    <definedName name="_bdm.D8CAC758D2364FAC8525379669A294C6.edm" localSheetId="12" hidden="1">#REF!</definedName>
    <definedName name="_bdm.D8CAC758D2364FAC8525379669A294C6.edm" localSheetId="13" hidden="1">#REF!</definedName>
    <definedName name="_bdm.D8CAC758D2364FAC8525379669A294C6.edm" localSheetId="11" hidden="1">#REF!</definedName>
    <definedName name="_bdm.D8CAC758D2364FAC8525379669A294C6.edm" localSheetId="1" hidden="1">#REF!</definedName>
    <definedName name="_bdm.D9D152EA886F464C94DF2529D776649E.edm" localSheetId="12" hidden="1">#REF!</definedName>
    <definedName name="_bdm.D9D152EA886F464C94DF2529D776649E.edm" localSheetId="13" hidden="1">#REF!</definedName>
    <definedName name="_bdm.D9D152EA886F464C94DF2529D776649E.edm" localSheetId="11" hidden="1">#REF!</definedName>
    <definedName name="_bdm.D9D152EA886F464C94DF2529D776649E.edm" localSheetId="1" hidden="1">#REF!</definedName>
    <definedName name="_bdm.DA22EF620E5E46BB8F9C9F10B778ACA1.edm" localSheetId="12" hidden="1">#REF!</definedName>
    <definedName name="_bdm.DA22EF620E5E46BB8F9C9F10B778ACA1.edm" localSheetId="13" hidden="1">#REF!</definedName>
    <definedName name="_bdm.DA22EF620E5E46BB8F9C9F10B778ACA1.edm" localSheetId="11" hidden="1">#REF!</definedName>
    <definedName name="_bdm.DA22EF620E5E46BB8F9C9F10B778ACA1.edm" localSheetId="1" hidden="1">#REF!</definedName>
    <definedName name="_bdm.DA9EBF77889B4EDAA9173CD581F6CD4B.edm" localSheetId="12" hidden="1">#REF!</definedName>
    <definedName name="_bdm.DA9EBF77889B4EDAA9173CD581F6CD4B.edm" localSheetId="13" hidden="1">#REF!</definedName>
    <definedName name="_bdm.DA9EBF77889B4EDAA9173CD581F6CD4B.edm" localSheetId="11" hidden="1">#REF!</definedName>
    <definedName name="_bdm.DA9EBF77889B4EDAA9173CD581F6CD4B.edm" localSheetId="1" hidden="1">#REF!</definedName>
    <definedName name="_bdm.DB55A338796E46F49A67A27333729236.edm" localSheetId="12" hidden="1">#REF!</definedName>
    <definedName name="_bdm.DB55A338796E46F49A67A27333729236.edm" localSheetId="13" hidden="1">#REF!</definedName>
    <definedName name="_bdm.DB55A338796E46F49A67A27333729236.edm" localSheetId="11" hidden="1">#REF!</definedName>
    <definedName name="_bdm.DB55A338796E46F49A67A27333729236.edm" localSheetId="1" hidden="1">#REF!</definedName>
    <definedName name="_bdm.DB6BC77C6518424391B575166ECC663F.edm" localSheetId="12" hidden="1">#REF!</definedName>
    <definedName name="_bdm.DB6BC77C6518424391B575166ECC663F.edm" localSheetId="13" hidden="1">#REF!</definedName>
    <definedName name="_bdm.DB6BC77C6518424391B575166ECC663F.edm" localSheetId="11" hidden="1">#REF!</definedName>
    <definedName name="_bdm.DB6BC77C6518424391B575166ECC663F.edm" localSheetId="1" hidden="1">#REF!</definedName>
    <definedName name="_bdm.DB8826A9A2FC44BBA21C23832E3BFD24.edm" localSheetId="12" hidden="1">#REF!</definedName>
    <definedName name="_bdm.DB8826A9A2FC44BBA21C23832E3BFD24.edm" localSheetId="13" hidden="1">#REF!</definedName>
    <definedName name="_bdm.DB8826A9A2FC44BBA21C23832E3BFD24.edm" localSheetId="11" hidden="1">#REF!</definedName>
    <definedName name="_bdm.DB8826A9A2FC44BBA21C23832E3BFD24.edm" localSheetId="1" hidden="1">#REF!</definedName>
    <definedName name="_bdm.DBAC007660B7419AA4015B995FF8E63F.edm" localSheetId="12" hidden="1">#REF!</definedName>
    <definedName name="_bdm.DBAC007660B7419AA4015B995FF8E63F.edm" localSheetId="13" hidden="1">#REF!</definedName>
    <definedName name="_bdm.DBAC007660B7419AA4015B995FF8E63F.edm" localSheetId="11" hidden="1">#REF!</definedName>
    <definedName name="_bdm.DBAC007660B7419AA4015B995FF8E63F.edm" localSheetId="1" hidden="1">#REF!</definedName>
    <definedName name="_bdm.DBBCA8D864454EF28B0D5E564DFA0FB9.edm" localSheetId="12" hidden="1">#REF!</definedName>
    <definedName name="_bdm.DBBCA8D864454EF28B0D5E564DFA0FB9.edm" localSheetId="13" hidden="1">#REF!</definedName>
    <definedName name="_bdm.DBBCA8D864454EF28B0D5E564DFA0FB9.edm" localSheetId="11" hidden="1">#REF!</definedName>
    <definedName name="_bdm.DBBCA8D864454EF28B0D5E564DFA0FB9.edm" localSheetId="1" hidden="1">#REF!</definedName>
    <definedName name="_bdm.DBE37C4F8DAC4898A7ED1AD38D790954.edm" localSheetId="12" hidden="1">#REF!</definedName>
    <definedName name="_bdm.DBE37C4F8DAC4898A7ED1AD38D790954.edm" localSheetId="13" hidden="1">#REF!</definedName>
    <definedName name="_bdm.DBE37C4F8DAC4898A7ED1AD38D790954.edm" localSheetId="11" hidden="1">#REF!</definedName>
    <definedName name="_bdm.DBE37C4F8DAC4898A7ED1AD38D790954.edm" localSheetId="1" hidden="1">#REF!</definedName>
    <definedName name="_bdm.DBFDDFFA7E674B2CB61B975960D9F645.edm" localSheetId="12" hidden="1">#REF!</definedName>
    <definedName name="_bdm.DBFDDFFA7E674B2CB61B975960D9F645.edm" localSheetId="13" hidden="1">#REF!</definedName>
    <definedName name="_bdm.DBFDDFFA7E674B2CB61B975960D9F645.edm" localSheetId="11" hidden="1">#REF!</definedName>
    <definedName name="_bdm.DBFDDFFA7E674B2CB61B975960D9F645.edm" localSheetId="1" hidden="1">#REF!</definedName>
    <definedName name="_bdm.DC01AC42F31747EC9409C411001F07AF.edm" localSheetId="12" hidden="1">#REF!</definedName>
    <definedName name="_bdm.DC01AC42F31747EC9409C411001F07AF.edm" localSheetId="13" hidden="1">#REF!</definedName>
    <definedName name="_bdm.DC01AC42F31747EC9409C411001F07AF.edm" localSheetId="11" hidden="1">#REF!</definedName>
    <definedName name="_bdm.DC01AC42F31747EC9409C411001F07AF.edm" localSheetId="1" hidden="1">#REF!</definedName>
    <definedName name="_bdm.DC2063E48E2246C7B37572D7594DE19E.edm" localSheetId="12" hidden="1">#REF!</definedName>
    <definedName name="_bdm.DC2063E48E2246C7B37572D7594DE19E.edm" localSheetId="13" hidden="1">#REF!</definedName>
    <definedName name="_bdm.DC2063E48E2246C7B37572D7594DE19E.edm" localSheetId="11" hidden="1">#REF!</definedName>
    <definedName name="_bdm.DC2063E48E2246C7B37572D7594DE19E.edm" localSheetId="1" hidden="1">#REF!</definedName>
    <definedName name="_bdm.DCEA3CEBFDF4440FA9BFC6F39E944C9B.edm" localSheetId="12" hidden="1">#REF!</definedName>
    <definedName name="_bdm.DCEA3CEBFDF4440FA9BFC6F39E944C9B.edm" localSheetId="13" hidden="1">#REF!</definedName>
    <definedName name="_bdm.DCEA3CEBFDF4440FA9BFC6F39E944C9B.edm" localSheetId="11" hidden="1">#REF!</definedName>
    <definedName name="_bdm.DCEA3CEBFDF4440FA9BFC6F39E944C9B.edm" localSheetId="1" hidden="1">#REF!</definedName>
    <definedName name="_bdm.DD2610BA508D4701BAC0B8514F2E81CA.edm" localSheetId="12" hidden="1">#REF!</definedName>
    <definedName name="_bdm.DD2610BA508D4701BAC0B8514F2E81CA.edm" localSheetId="13" hidden="1">#REF!</definedName>
    <definedName name="_bdm.DD2610BA508D4701BAC0B8514F2E81CA.edm" localSheetId="11" hidden="1">#REF!</definedName>
    <definedName name="_bdm.DD2610BA508D4701BAC0B8514F2E81CA.edm" localSheetId="1" hidden="1">#REF!</definedName>
    <definedName name="_bdm.DD5F371B450D4BE0B335E2DCD26CDDBC.edm" localSheetId="12" hidden="1">#REF!</definedName>
    <definedName name="_bdm.DD5F371B450D4BE0B335E2DCD26CDDBC.edm" localSheetId="13" hidden="1">#REF!</definedName>
    <definedName name="_bdm.DD5F371B450D4BE0B335E2DCD26CDDBC.edm" localSheetId="11" hidden="1">#REF!</definedName>
    <definedName name="_bdm.DD5F371B450D4BE0B335E2DCD26CDDBC.edm" localSheetId="1" hidden="1">#REF!</definedName>
    <definedName name="_bdm.DD8A178BC9DF4F88AD5430D701A6EAD0.edm" localSheetId="12" hidden="1">#REF!</definedName>
    <definedName name="_bdm.DD8A178BC9DF4F88AD5430D701A6EAD0.edm" localSheetId="13" hidden="1">#REF!</definedName>
    <definedName name="_bdm.DD8A178BC9DF4F88AD5430D701A6EAD0.edm" localSheetId="11" hidden="1">#REF!</definedName>
    <definedName name="_bdm.DD8A178BC9DF4F88AD5430D701A6EAD0.edm" localSheetId="1" hidden="1">#REF!</definedName>
    <definedName name="_bdm.DDA01D60CB2F4B25913F1E1C07C973F4.edm" localSheetId="12" hidden="1">#REF!</definedName>
    <definedName name="_bdm.DDA01D60CB2F4B25913F1E1C07C973F4.edm" localSheetId="13" hidden="1">#REF!</definedName>
    <definedName name="_bdm.DDA01D60CB2F4B25913F1E1C07C973F4.edm" localSheetId="11" hidden="1">#REF!</definedName>
    <definedName name="_bdm.DDA01D60CB2F4B25913F1E1C07C973F4.edm" localSheetId="1" hidden="1">#REF!</definedName>
    <definedName name="_bdm.DE0B09581DCC43AD89B98D0FE2132BA1.edm" localSheetId="12" hidden="1">#REF!</definedName>
    <definedName name="_bdm.DE0B09581DCC43AD89B98D0FE2132BA1.edm" localSheetId="13" hidden="1">#REF!</definedName>
    <definedName name="_bdm.DE0B09581DCC43AD89B98D0FE2132BA1.edm" localSheetId="11" hidden="1">#REF!</definedName>
    <definedName name="_bdm.DE0B09581DCC43AD89B98D0FE2132BA1.edm" localSheetId="1" hidden="1">#REF!</definedName>
    <definedName name="_bdm.DE4FA04626B74C47BE235AB1375FE2CA.edm" localSheetId="12" hidden="1">#REF!</definedName>
    <definedName name="_bdm.DE4FA04626B74C47BE235AB1375FE2CA.edm" localSheetId="13" hidden="1">#REF!</definedName>
    <definedName name="_bdm.DE4FA04626B74C47BE235AB1375FE2CA.edm" localSheetId="11" hidden="1">#REF!</definedName>
    <definedName name="_bdm.DE4FA04626B74C47BE235AB1375FE2CA.edm" localSheetId="1" hidden="1">#REF!</definedName>
    <definedName name="_bdm.DEED74615D1F4A6AAEB71D2EFFF517C6.edm" localSheetId="12" hidden="1">#REF!</definedName>
    <definedName name="_bdm.DEED74615D1F4A6AAEB71D2EFFF517C6.edm" localSheetId="13" hidden="1">#REF!</definedName>
    <definedName name="_bdm.DEED74615D1F4A6AAEB71D2EFFF517C6.edm" localSheetId="11" hidden="1">#REF!</definedName>
    <definedName name="_bdm.DEED74615D1F4A6AAEB71D2EFFF517C6.edm" localSheetId="1" hidden="1">#REF!</definedName>
    <definedName name="_bdm.DF09B8414D1248709F99DC62479D3AF4.edm" localSheetId="12" hidden="1">#REF!</definedName>
    <definedName name="_bdm.DF09B8414D1248709F99DC62479D3AF4.edm" localSheetId="13" hidden="1">#REF!</definedName>
    <definedName name="_bdm.DF09B8414D1248709F99DC62479D3AF4.edm" localSheetId="11" hidden="1">#REF!</definedName>
    <definedName name="_bdm.DF09B8414D1248709F99DC62479D3AF4.edm" localSheetId="1" hidden="1">#REF!</definedName>
    <definedName name="_bdm.DF40DB6DFDAF40F580067C000FBF7D37.edm" localSheetId="12" hidden="1">#REF!</definedName>
    <definedName name="_bdm.DF40DB6DFDAF40F580067C000FBF7D37.edm" localSheetId="13" hidden="1">#REF!</definedName>
    <definedName name="_bdm.DF40DB6DFDAF40F580067C000FBF7D37.edm" localSheetId="11" hidden="1">#REF!</definedName>
    <definedName name="_bdm.DF40DB6DFDAF40F580067C000FBF7D37.edm" localSheetId="1" hidden="1">#REF!</definedName>
    <definedName name="_bdm.DF65763EC4F444E79CF11C2C8D406C67.edm" localSheetId="12" hidden="1">#REF!</definedName>
    <definedName name="_bdm.DF65763EC4F444E79CF11C2C8D406C67.edm" localSheetId="13" hidden="1">#REF!</definedName>
    <definedName name="_bdm.DF65763EC4F444E79CF11C2C8D406C67.edm" localSheetId="11" hidden="1">#REF!</definedName>
    <definedName name="_bdm.DF65763EC4F444E79CF11C2C8D406C67.edm" localSheetId="1" hidden="1">#REF!</definedName>
    <definedName name="_bdm.DFB8EF9757A84BAD9270FFE0A57E7493.edm" localSheetId="12" hidden="1">#REF!</definedName>
    <definedName name="_bdm.DFB8EF9757A84BAD9270FFE0A57E7493.edm" localSheetId="13" hidden="1">#REF!</definedName>
    <definedName name="_bdm.DFB8EF9757A84BAD9270FFE0A57E7493.edm" localSheetId="11" hidden="1">#REF!</definedName>
    <definedName name="_bdm.DFB8EF9757A84BAD9270FFE0A57E7493.edm" localSheetId="1" hidden="1">#REF!</definedName>
    <definedName name="_bdm.E056F3DC608E4AF2A56F559A01BCF9EF.edm" localSheetId="12" hidden="1">#REF!</definedName>
    <definedName name="_bdm.E056F3DC608E4AF2A56F559A01BCF9EF.edm" localSheetId="13" hidden="1">#REF!</definedName>
    <definedName name="_bdm.E056F3DC608E4AF2A56F559A01BCF9EF.edm" localSheetId="11" hidden="1">#REF!</definedName>
    <definedName name="_bdm.E056F3DC608E4AF2A56F559A01BCF9EF.edm" localSheetId="1" hidden="1">#REF!</definedName>
    <definedName name="_bdm.E077B2A1C3D344A184154CBC22F20850.edm" localSheetId="12" hidden="1">#REF!</definedName>
    <definedName name="_bdm.E077B2A1C3D344A184154CBC22F20850.edm" localSheetId="13" hidden="1">#REF!</definedName>
    <definedName name="_bdm.E077B2A1C3D344A184154CBC22F20850.edm" localSheetId="11" hidden="1">#REF!</definedName>
    <definedName name="_bdm.E077B2A1C3D344A184154CBC22F20850.edm" localSheetId="1" hidden="1">#REF!</definedName>
    <definedName name="_bdm.E07EBEF1FE874189A02DF6DEC45ACBFE.edm" localSheetId="12" hidden="1">#REF!</definedName>
    <definedName name="_bdm.E07EBEF1FE874189A02DF6DEC45ACBFE.edm" localSheetId="13" hidden="1">#REF!</definedName>
    <definedName name="_bdm.E07EBEF1FE874189A02DF6DEC45ACBFE.edm" localSheetId="11" hidden="1">#REF!</definedName>
    <definedName name="_bdm.E07EBEF1FE874189A02DF6DEC45ACBFE.edm" localSheetId="1" hidden="1">#REF!</definedName>
    <definedName name="_bdm.E07ED075E57144498BA567AB3F19AE84.edm" localSheetId="12" hidden="1">#REF!</definedName>
    <definedName name="_bdm.E07ED075E57144498BA567AB3F19AE84.edm" localSheetId="13" hidden="1">#REF!</definedName>
    <definedName name="_bdm.E07ED075E57144498BA567AB3F19AE84.edm" localSheetId="11" hidden="1">#REF!</definedName>
    <definedName name="_bdm.E07ED075E57144498BA567AB3F19AE84.edm" localSheetId="1" hidden="1">#REF!</definedName>
    <definedName name="_bdm.E08BD2E6C67446449FF5B6270715E1C2.edm" localSheetId="12" hidden="1">#REF!</definedName>
    <definedName name="_bdm.E08BD2E6C67446449FF5B6270715E1C2.edm" localSheetId="13" hidden="1">#REF!</definedName>
    <definedName name="_bdm.E08BD2E6C67446449FF5B6270715E1C2.edm" localSheetId="11" hidden="1">#REF!</definedName>
    <definedName name="_bdm.E08BD2E6C67446449FF5B6270715E1C2.edm" localSheetId="1" hidden="1">#REF!</definedName>
    <definedName name="_bdm.E08E5771620540168590CFE28BA49EA5.edm" localSheetId="12" hidden="1">#REF!</definedName>
    <definedName name="_bdm.E08E5771620540168590CFE28BA49EA5.edm" localSheetId="13" hidden="1">#REF!</definedName>
    <definedName name="_bdm.E08E5771620540168590CFE28BA49EA5.edm" localSheetId="11" hidden="1">#REF!</definedName>
    <definedName name="_bdm.E08E5771620540168590CFE28BA49EA5.edm" localSheetId="1" hidden="1">#REF!</definedName>
    <definedName name="_bdm.E09FA2A1B08B47AB82CF2751679EA1DA.edm" localSheetId="12" hidden="1">#REF!</definedName>
    <definedName name="_bdm.E09FA2A1B08B47AB82CF2751679EA1DA.edm" localSheetId="13" hidden="1">#REF!</definedName>
    <definedName name="_bdm.E09FA2A1B08B47AB82CF2751679EA1DA.edm" localSheetId="11" hidden="1">#REF!</definedName>
    <definedName name="_bdm.E09FA2A1B08B47AB82CF2751679EA1DA.edm" localSheetId="1" hidden="1">#REF!</definedName>
    <definedName name="_bdm.E1967BF7A7D34562B352AF59DC33C1CE.edm" localSheetId="12" hidden="1">#REF!</definedName>
    <definedName name="_bdm.E1967BF7A7D34562B352AF59DC33C1CE.edm" localSheetId="13" hidden="1">#REF!</definedName>
    <definedName name="_bdm.E1967BF7A7D34562B352AF59DC33C1CE.edm" localSheetId="11" hidden="1">#REF!</definedName>
    <definedName name="_bdm.E1967BF7A7D34562B352AF59DC33C1CE.edm" localSheetId="1" hidden="1">#REF!</definedName>
    <definedName name="_bdm.E19F7011FEE84B998C8E16BA3DFDECA7.edm" localSheetId="12" hidden="1">#REF!</definedName>
    <definedName name="_bdm.E19F7011FEE84B998C8E16BA3DFDECA7.edm" localSheetId="13" hidden="1">#REF!</definedName>
    <definedName name="_bdm.E19F7011FEE84B998C8E16BA3DFDECA7.edm" localSheetId="11" hidden="1">#REF!</definedName>
    <definedName name="_bdm.E19F7011FEE84B998C8E16BA3DFDECA7.edm" localSheetId="1" hidden="1">#REF!</definedName>
    <definedName name="_bdm.E1E061045E4542EA8CD39CCF08ACA74A.edm" localSheetId="12" hidden="1">#REF!</definedName>
    <definedName name="_bdm.E1E061045E4542EA8CD39CCF08ACA74A.edm" localSheetId="13" hidden="1">#REF!</definedName>
    <definedName name="_bdm.E1E061045E4542EA8CD39CCF08ACA74A.edm" localSheetId="11" hidden="1">#REF!</definedName>
    <definedName name="_bdm.E1E061045E4542EA8CD39CCF08ACA74A.edm" localSheetId="1" hidden="1">#REF!</definedName>
    <definedName name="_bdm.E1E07294702B4E899FF24052214E7143.edm" localSheetId="12" hidden="1">#REF!</definedName>
    <definedName name="_bdm.E1E07294702B4E899FF24052214E7143.edm" localSheetId="13" hidden="1">#REF!</definedName>
    <definedName name="_bdm.E1E07294702B4E899FF24052214E7143.edm" localSheetId="11" hidden="1">#REF!</definedName>
    <definedName name="_bdm.E1E07294702B4E899FF24052214E7143.edm" localSheetId="1" hidden="1">#REF!</definedName>
    <definedName name="_bdm.E29A6874C63E4EF8AB738213F3608846.edm" localSheetId="12" hidden="1">#REF!</definedName>
    <definedName name="_bdm.E29A6874C63E4EF8AB738213F3608846.edm" localSheetId="13" hidden="1">#REF!</definedName>
    <definedName name="_bdm.E29A6874C63E4EF8AB738213F3608846.edm" localSheetId="11" hidden="1">#REF!</definedName>
    <definedName name="_bdm.E29A6874C63E4EF8AB738213F3608846.edm" localSheetId="1" hidden="1">#REF!</definedName>
    <definedName name="_bdm.E2AF9F832AF54ACF89C4EBFFABE65791.edm" localSheetId="12" hidden="1">#REF!</definedName>
    <definedName name="_bdm.E2AF9F832AF54ACF89C4EBFFABE65791.edm" localSheetId="13" hidden="1">#REF!</definedName>
    <definedName name="_bdm.E2AF9F832AF54ACF89C4EBFFABE65791.edm" localSheetId="11" hidden="1">#REF!</definedName>
    <definedName name="_bdm.E2AF9F832AF54ACF89C4EBFFABE65791.edm" localSheetId="1" hidden="1">#REF!</definedName>
    <definedName name="_bdm.E34C69AE21E847B9BE72588C1F00815D.edm" localSheetId="12" hidden="1">#REF!</definedName>
    <definedName name="_bdm.E34C69AE21E847B9BE72588C1F00815D.edm" localSheetId="13" hidden="1">#REF!</definedName>
    <definedName name="_bdm.E34C69AE21E847B9BE72588C1F00815D.edm" localSheetId="11" hidden="1">#REF!</definedName>
    <definedName name="_bdm.E34C69AE21E847B9BE72588C1F00815D.edm" localSheetId="1" hidden="1">#REF!</definedName>
    <definedName name="_bdm.E3B243E38F8945AE82B1B432558D020E.edm" localSheetId="12" hidden="1">#REF!</definedName>
    <definedName name="_bdm.E3B243E38F8945AE82B1B432558D020E.edm" localSheetId="13" hidden="1">#REF!</definedName>
    <definedName name="_bdm.E3B243E38F8945AE82B1B432558D020E.edm" localSheetId="11" hidden="1">#REF!</definedName>
    <definedName name="_bdm.E3B243E38F8945AE82B1B432558D020E.edm" localSheetId="1" hidden="1">#REF!</definedName>
    <definedName name="_bdm.E4437B15EA8C44B88C74BF6C42036796.edm" localSheetId="12" hidden="1">#REF!</definedName>
    <definedName name="_bdm.E4437B15EA8C44B88C74BF6C42036796.edm" localSheetId="13" hidden="1">#REF!</definedName>
    <definedName name="_bdm.E4437B15EA8C44B88C74BF6C42036796.edm" localSheetId="11" hidden="1">#REF!</definedName>
    <definedName name="_bdm.E4437B15EA8C44B88C74BF6C42036796.edm" localSheetId="1" hidden="1">#REF!</definedName>
    <definedName name="_bdm.E50B6E45E49845F4A6DE72781F0FA50D.edm" localSheetId="12" hidden="1">#REF!</definedName>
    <definedName name="_bdm.E50B6E45E49845F4A6DE72781F0FA50D.edm" localSheetId="13" hidden="1">#REF!</definedName>
    <definedName name="_bdm.E50B6E45E49845F4A6DE72781F0FA50D.edm" localSheetId="11" hidden="1">#REF!</definedName>
    <definedName name="_bdm.E50B6E45E49845F4A6DE72781F0FA50D.edm" localSheetId="1" hidden="1">#REF!</definedName>
    <definedName name="_bdm.E5FB566F805A4AB992F70164230ED488.edm" localSheetId="12" hidden="1">#REF!</definedName>
    <definedName name="_bdm.E5FB566F805A4AB992F70164230ED488.edm" localSheetId="13" hidden="1">#REF!</definedName>
    <definedName name="_bdm.E5FB566F805A4AB992F70164230ED488.edm" localSheetId="11" hidden="1">#REF!</definedName>
    <definedName name="_bdm.E5FB566F805A4AB992F70164230ED488.edm" localSheetId="1" hidden="1">#REF!</definedName>
    <definedName name="_bdm.E620B1A6610E42DCBB0C39AB008734FB.edm" localSheetId="12" hidden="1">#REF!</definedName>
    <definedName name="_bdm.E620B1A6610E42DCBB0C39AB008734FB.edm" localSheetId="13" hidden="1">#REF!</definedName>
    <definedName name="_bdm.E620B1A6610E42DCBB0C39AB008734FB.edm" localSheetId="11" hidden="1">#REF!</definedName>
    <definedName name="_bdm.E620B1A6610E42DCBB0C39AB008734FB.edm" localSheetId="1" hidden="1">#REF!</definedName>
    <definedName name="_bdm.E65DB76FC21042168407FBBB9FEA304E.edm" localSheetId="12" hidden="1">#REF!</definedName>
    <definedName name="_bdm.E65DB76FC21042168407FBBB9FEA304E.edm" localSheetId="13" hidden="1">#REF!</definedName>
    <definedName name="_bdm.E65DB76FC21042168407FBBB9FEA304E.edm" localSheetId="11" hidden="1">#REF!</definedName>
    <definedName name="_bdm.E65DB76FC21042168407FBBB9FEA304E.edm" localSheetId="1" hidden="1">#REF!</definedName>
    <definedName name="_bdm.E660C6AF49AD46E5ABC8A33E538B891A.edm" localSheetId="12" hidden="1">#REF!</definedName>
    <definedName name="_bdm.E660C6AF49AD46E5ABC8A33E538B891A.edm" localSheetId="13" hidden="1">#REF!</definedName>
    <definedName name="_bdm.E660C6AF49AD46E5ABC8A33E538B891A.edm" localSheetId="11" hidden="1">#REF!</definedName>
    <definedName name="_bdm.E660C6AF49AD46E5ABC8A33E538B891A.edm" localSheetId="1" hidden="1">#REF!</definedName>
    <definedName name="_bdm.E6AF126FD2B648E7881DB71B143F9A3B.edm" localSheetId="12" hidden="1">#REF!</definedName>
    <definedName name="_bdm.E6AF126FD2B648E7881DB71B143F9A3B.edm" localSheetId="13" hidden="1">#REF!</definedName>
    <definedName name="_bdm.E6AF126FD2B648E7881DB71B143F9A3B.edm" localSheetId="11" hidden="1">#REF!</definedName>
    <definedName name="_bdm.E6AF126FD2B648E7881DB71B143F9A3B.edm" localSheetId="1" hidden="1">#REF!</definedName>
    <definedName name="_bdm.E6D9C4D8F266493D9248E2711B66E4E3.edm" localSheetId="12" hidden="1">#REF!</definedName>
    <definedName name="_bdm.E6D9C4D8F266493D9248E2711B66E4E3.edm" localSheetId="13" hidden="1">#REF!</definedName>
    <definedName name="_bdm.E6D9C4D8F266493D9248E2711B66E4E3.edm" localSheetId="11" hidden="1">#REF!</definedName>
    <definedName name="_bdm.E6D9C4D8F266493D9248E2711B66E4E3.edm" localSheetId="1" hidden="1">#REF!</definedName>
    <definedName name="_bdm.E720E49161E94870A5272159B88BD56C.edm" localSheetId="12" hidden="1">#REF!</definedName>
    <definedName name="_bdm.E720E49161E94870A5272159B88BD56C.edm" localSheetId="13" hidden="1">#REF!</definedName>
    <definedName name="_bdm.E720E49161E94870A5272159B88BD56C.edm" localSheetId="11" hidden="1">#REF!</definedName>
    <definedName name="_bdm.E720E49161E94870A5272159B88BD56C.edm" localSheetId="1" hidden="1">#REF!</definedName>
    <definedName name="_bdm.E7BA1064D8654FFC9E45C380C415BF36.edm" localSheetId="12" hidden="1">#REF!</definedName>
    <definedName name="_bdm.E7BA1064D8654FFC9E45C380C415BF36.edm" localSheetId="13" hidden="1">#REF!</definedName>
    <definedName name="_bdm.E7BA1064D8654FFC9E45C380C415BF36.edm" localSheetId="11" hidden="1">#REF!</definedName>
    <definedName name="_bdm.E7BA1064D8654FFC9E45C380C415BF36.edm" localSheetId="1" hidden="1">#REF!</definedName>
    <definedName name="_bdm.E7C17FA72547449FBD06AAA87C7E5DA2.edm" localSheetId="12" hidden="1">#REF!</definedName>
    <definedName name="_bdm.E7C17FA72547449FBD06AAA87C7E5DA2.edm" localSheetId="13" hidden="1">#REF!</definedName>
    <definedName name="_bdm.E7C17FA72547449FBD06AAA87C7E5DA2.edm" localSheetId="11" hidden="1">#REF!</definedName>
    <definedName name="_bdm.E7C17FA72547449FBD06AAA87C7E5DA2.edm" localSheetId="1" hidden="1">#REF!</definedName>
    <definedName name="_bdm.E7DF92DEBFBA4CF0906376EF3D923A64.edm" localSheetId="12" hidden="1">#REF!</definedName>
    <definedName name="_bdm.E7DF92DEBFBA4CF0906376EF3D923A64.edm" localSheetId="13" hidden="1">#REF!</definedName>
    <definedName name="_bdm.E7DF92DEBFBA4CF0906376EF3D923A64.edm" localSheetId="11" hidden="1">#REF!</definedName>
    <definedName name="_bdm.E7DF92DEBFBA4CF0906376EF3D923A64.edm" localSheetId="1" hidden="1">#REF!</definedName>
    <definedName name="_bdm.E887DF2904A54BBFB05FB3C6174717FA.edm" localSheetId="12" hidden="1">#REF!</definedName>
    <definedName name="_bdm.E887DF2904A54BBFB05FB3C6174717FA.edm" localSheetId="13" hidden="1">#REF!</definedName>
    <definedName name="_bdm.E887DF2904A54BBFB05FB3C6174717FA.edm" localSheetId="11" hidden="1">#REF!</definedName>
    <definedName name="_bdm.E887DF2904A54BBFB05FB3C6174717FA.edm" localSheetId="1" hidden="1">#REF!</definedName>
    <definedName name="_bdm.E95D25A27E694B55BAC9BF90319AB9C5.edm" localSheetId="12" hidden="1">#REF!</definedName>
    <definedName name="_bdm.E95D25A27E694B55BAC9BF90319AB9C5.edm" localSheetId="13" hidden="1">#REF!</definedName>
    <definedName name="_bdm.E95D25A27E694B55BAC9BF90319AB9C5.edm" localSheetId="11" hidden="1">#REF!</definedName>
    <definedName name="_bdm.E95D25A27E694B55BAC9BF90319AB9C5.edm" localSheetId="1" hidden="1">#REF!</definedName>
    <definedName name="_bdm.E98C627D0D8C458299DAE70D46B537B2.edm" localSheetId="12" hidden="1">#REF!</definedName>
    <definedName name="_bdm.E98C627D0D8C458299DAE70D46B537B2.edm" localSheetId="13" hidden="1">#REF!</definedName>
    <definedName name="_bdm.E98C627D0D8C458299DAE70D46B537B2.edm" localSheetId="11" hidden="1">#REF!</definedName>
    <definedName name="_bdm.E98C627D0D8C458299DAE70D46B537B2.edm" localSheetId="1" hidden="1">#REF!</definedName>
    <definedName name="_bdm.E99C66683C0349CAA2F1E65805710559.edm" localSheetId="12" hidden="1">#REF!</definedName>
    <definedName name="_bdm.E99C66683C0349CAA2F1E65805710559.edm" localSheetId="13" hidden="1">#REF!</definedName>
    <definedName name="_bdm.E99C66683C0349CAA2F1E65805710559.edm" localSheetId="11" hidden="1">#REF!</definedName>
    <definedName name="_bdm.E99C66683C0349CAA2F1E65805710559.edm" localSheetId="1" hidden="1">#REF!</definedName>
    <definedName name="_bdm.E9CA3CC06EA249678C19B7D7D462DCE6.edm" localSheetId="12" hidden="1">#REF!</definedName>
    <definedName name="_bdm.E9CA3CC06EA249678C19B7D7D462DCE6.edm" localSheetId="13" hidden="1">#REF!</definedName>
    <definedName name="_bdm.E9CA3CC06EA249678C19B7D7D462DCE6.edm" localSheetId="11" hidden="1">#REF!</definedName>
    <definedName name="_bdm.E9CA3CC06EA249678C19B7D7D462DCE6.edm" localSheetId="1" hidden="1">#REF!</definedName>
    <definedName name="_bdm.EA07C3B7F7164A6DADEC8D9ABC504989.edm" localSheetId="12" hidden="1">#REF!</definedName>
    <definedName name="_bdm.EA07C3B7F7164A6DADEC8D9ABC504989.edm" localSheetId="13" hidden="1">#REF!</definedName>
    <definedName name="_bdm.EA07C3B7F7164A6DADEC8D9ABC504989.edm" localSheetId="11" hidden="1">#REF!</definedName>
    <definedName name="_bdm.EA07C3B7F7164A6DADEC8D9ABC504989.edm" localSheetId="1" hidden="1">#REF!</definedName>
    <definedName name="_bdm.EA51859A3CD64626808F3529D59B6AA0.edm" localSheetId="12" hidden="1">#REF!</definedName>
    <definedName name="_bdm.EA51859A3CD64626808F3529D59B6AA0.edm" localSheetId="13" hidden="1">#REF!</definedName>
    <definedName name="_bdm.EA51859A3CD64626808F3529D59B6AA0.edm" localSheetId="11" hidden="1">#REF!</definedName>
    <definedName name="_bdm.EA51859A3CD64626808F3529D59B6AA0.edm" localSheetId="1" hidden="1">#REF!</definedName>
    <definedName name="_bdm.EA9675535A744E369F7142C448823427.edm" localSheetId="12" hidden="1">#REF!</definedName>
    <definedName name="_bdm.EA9675535A744E369F7142C448823427.edm" localSheetId="13" hidden="1">#REF!</definedName>
    <definedName name="_bdm.EA9675535A744E369F7142C448823427.edm" localSheetId="11" hidden="1">#REF!</definedName>
    <definedName name="_bdm.EA9675535A744E369F7142C448823427.edm" localSheetId="1" hidden="1">#REF!</definedName>
    <definedName name="_bdm.EB39340347CE43119B2ADA2BD196756F.edm" localSheetId="12" hidden="1">#REF!</definedName>
    <definedName name="_bdm.EB39340347CE43119B2ADA2BD196756F.edm" localSheetId="13" hidden="1">#REF!</definedName>
    <definedName name="_bdm.EB39340347CE43119B2ADA2BD196756F.edm" localSheetId="11" hidden="1">#REF!</definedName>
    <definedName name="_bdm.EB39340347CE43119B2ADA2BD196756F.edm" localSheetId="1" hidden="1">#REF!</definedName>
    <definedName name="_bdm.EBA53A0879B946CBA547AEAC810BBDC5.edm" localSheetId="12" hidden="1">#REF!</definedName>
    <definedName name="_bdm.EBA53A0879B946CBA547AEAC810BBDC5.edm" localSheetId="13" hidden="1">#REF!</definedName>
    <definedName name="_bdm.EBA53A0879B946CBA547AEAC810BBDC5.edm" localSheetId="11" hidden="1">#REF!</definedName>
    <definedName name="_bdm.EBA53A0879B946CBA547AEAC810BBDC5.edm" localSheetId="1" hidden="1">#REF!</definedName>
    <definedName name="_bdm.EBC4A184A4AC493988B7BBF17AA99BBF.edm" localSheetId="12" hidden="1">#REF!</definedName>
    <definedName name="_bdm.EBC4A184A4AC493988B7BBF17AA99BBF.edm" localSheetId="13" hidden="1">#REF!</definedName>
    <definedName name="_bdm.EBC4A184A4AC493988B7BBF17AA99BBF.edm" localSheetId="11" hidden="1">#REF!</definedName>
    <definedName name="_bdm.EBC4A184A4AC493988B7BBF17AA99BBF.edm" localSheetId="1" hidden="1">#REF!</definedName>
    <definedName name="_bdm.EBF6F66DB3CD4F0DBD9D643E7269BB0D.edm" localSheetId="12" hidden="1">#REF!</definedName>
    <definedName name="_bdm.EBF6F66DB3CD4F0DBD9D643E7269BB0D.edm" localSheetId="13" hidden="1">#REF!</definedName>
    <definedName name="_bdm.EBF6F66DB3CD4F0DBD9D643E7269BB0D.edm" localSheetId="11" hidden="1">#REF!</definedName>
    <definedName name="_bdm.EBF6F66DB3CD4F0DBD9D643E7269BB0D.edm" localSheetId="1" hidden="1">#REF!</definedName>
    <definedName name="_bdm.EC31250A6494417E9ECE0B82E42857E3.edm" localSheetId="12" hidden="1">#REF!</definedName>
    <definedName name="_bdm.EC31250A6494417E9ECE0B82E42857E3.edm" localSheetId="13" hidden="1">#REF!</definedName>
    <definedName name="_bdm.EC31250A6494417E9ECE0B82E42857E3.edm" localSheetId="11" hidden="1">#REF!</definedName>
    <definedName name="_bdm.EC31250A6494417E9ECE0B82E42857E3.edm" localSheetId="1" hidden="1">#REF!</definedName>
    <definedName name="_bdm.EC4D44CBE0A0450A8E744A3D59D2AC9E.edm" localSheetId="12" hidden="1">#REF!</definedName>
    <definedName name="_bdm.EC4D44CBE0A0450A8E744A3D59D2AC9E.edm" localSheetId="13" hidden="1">#REF!</definedName>
    <definedName name="_bdm.EC4D44CBE0A0450A8E744A3D59D2AC9E.edm" localSheetId="11" hidden="1">#REF!</definedName>
    <definedName name="_bdm.EC4D44CBE0A0450A8E744A3D59D2AC9E.edm" localSheetId="1" hidden="1">#REF!</definedName>
    <definedName name="_bdm.EC6AA15104E443418627A8EC14C76A05.edm" localSheetId="12" hidden="1">#REF!</definedName>
    <definedName name="_bdm.EC6AA15104E443418627A8EC14C76A05.edm" localSheetId="13" hidden="1">#REF!</definedName>
    <definedName name="_bdm.EC6AA15104E443418627A8EC14C76A05.edm" localSheetId="11" hidden="1">#REF!</definedName>
    <definedName name="_bdm.EC6AA15104E443418627A8EC14C76A05.edm" localSheetId="1" hidden="1">#REF!</definedName>
    <definedName name="_bdm.EC98E4EA06144A1DB436B5C1D17B75C9.edm" localSheetId="12" hidden="1">#REF!</definedName>
    <definedName name="_bdm.EC98E4EA06144A1DB436B5C1D17B75C9.edm" localSheetId="13" hidden="1">#REF!</definedName>
    <definedName name="_bdm.EC98E4EA06144A1DB436B5C1D17B75C9.edm" localSheetId="11" hidden="1">#REF!</definedName>
    <definedName name="_bdm.EC98E4EA06144A1DB436B5C1D17B75C9.edm" localSheetId="1" hidden="1">#REF!</definedName>
    <definedName name="_bdm.ECA1D378B73345AC8B87A96F8ABC195D.edm" localSheetId="12" hidden="1">#REF!</definedName>
    <definedName name="_bdm.ECA1D378B73345AC8B87A96F8ABC195D.edm" localSheetId="13" hidden="1">#REF!</definedName>
    <definedName name="_bdm.ECA1D378B73345AC8B87A96F8ABC195D.edm" localSheetId="11" hidden="1">#REF!</definedName>
    <definedName name="_bdm.ECA1D378B73345AC8B87A96F8ABC195D.edm" localSheetId="1" hidden="1">#REF!</definedName>
    <definedName name="_bdm.ED995F08A3014BA6B1541BB408A15DD4.edm" localSheetId="12" hidden="1">#REF!</definedName>
    <definedName name="_bdm.ED995F08A3014BA6B1541BB408A15DD4.edm" localSheetId="13" hidden="1">#REF!</definedName>
    <definedName name="_bdm.ED995F08A3014BA6B1541BB408A15DD4.edm" localSheetId="11" hidden="1">#REF!</definedName>
    <definedName name="_bdm.ED995F08A3014BA6B1541BB408A15DD4.edm" localSheetId="1" hidden="1">#REF!</definedName>
    <definedName name="_bdm.EDA1233745A84682A85B8DD824D597EB.edm" localSheetId="12" hidden="1">#REF!</definedName>
    <definedName name="_bdm.EDA1233745A84682A85B8DD824D597EB.edm" localSheetId="13" hidden="1">#REF!</definedName>
    <definedName name="_bdm.EDA1233745A84682A85B8DD824D597EB.edm" localSheetId="11" hidden="1">#REF!</definedName>
    <definedName name="_bdm.EDA1233745A84682A85B8DD824D597EB.edm" localSheetId="1" hidden="1">#REF!</definedName>
    <definedName name="_bdm.EE0AD1A9EFA14A75A834E176AB16A897.edm" localSheetId="12" hidden="1">#REF!</definedName>
    <definedName name="_bdm.EE0AD1A9EFA14A75A834E176AB16A897.edm" localSheetId="13" hidden="1">#REF!</definedName>
    <definedName name="_bdm.EE0AD1A9EFA14A75A834E176AB16A897.edm" localSheetId="11" hidden="1">#REF!</definedName>
    <definedName name="_bdm.EE0AD1A9EFA14A75A834E176AB16A897.edm" localSheetId="1" hidden="1">#REF!</definedName>
    <definedName name="_bdm.EE64AAD9E79B436BA62BE6CC70BC56D8.edm" localSheetId="12" hidden="1">#REF!</definedName>
    <definedName name="_bdm.EE64AAD9E79B436BA62BE6CC70BC56D8.edm" localSheetId="13" hidden="1">#REF!</definedName>
    <definedName name="_bdm.EE64AAD9E79B436BA62BE6CC70BC56D8.edm" localSheetId="11" hidden="1">#REF!</definedName>
    <definedName name="_bdm.EE64AAD9E79B436BA62BE6CC70BC56D8.edm" localSheetId="1" hidden="1">#REF!</definedName>
    <definedName name="_bdm.F0BBC2C7EBCD43EEA326C12A910826F4.edm" localSheetId="12" hidden="1">#REF!</definedName>
    <definedName name="_bdm.F0BBC2C7EBCD43EEA326C12A910826F4.edm" localSheetId="13" hidden="1">#REF!</definedName>
    <definedName name="_bdm.F0BBC2C7EBCD43EEA326C12A910826F4.edm" localSheetId="11" hidden="1">#REF!</definedName>
    <definedName name="_bdm.F0BBC2C7EBCD43EEA326C12A910826F4.edm" localSheetId="1" hidden="1">#REF!</definedName>
    <definedName name="_bdm.F1010DBF949A4CFBAD65F827378C9F56.edm" localSheetId="12" hidden="1">#REF!</definedName>
    <definedName name="_bdm.F1010DBF949A4CFBAD65F827378C9F56.edm" localSheetId="13" hidden="1">#REF!</definedName>
    <definedName name="_bdm.F1010DBF949A4CFBAD65F827378C9F56.edm" localSheetId="11" hidden="1">#REF!</definedName>
    <definedName name="_bdm.F1010DBF949A4CFBAD65F827378C9F56.edm" localSheetId="1" hidden="1">#REF!</definedName>
    <definedName name="_bdm.F1103450C471422B8F956932F209DEBE.edm" localSheetId="12" hidden="1">#REF!</definedName>
    <definedName name="_bdm.F1103450C471422B8F956932F209DEBE.edm" localSheetId="13" hidden="1">#REF!</definedName>
    <definedName name="_bdm.F1103450C471422B8F956932F209DEBE.edm" localSheetId="11" hidden="1">#REF!</definedName>
    <definedName name="_bdm.F1103450C471422B8F956932F209DEBE.edm" localSheetId="1" hidden="1">#REF!</definedName>
    <definedName name="_bdm.F18B0EBCF412446B9881B65F24FCB736.edm" localSheetId="12" hidden="1">#REF!</definedName>
    <definedName name="_bdm.F18B0EBCF412446B9881B65F24FCB736.edm" localSheetId="13" hidden="1">#REF!</definedName>
    <definedName name="_bdm.F18B0EBCF412446B9881B65F24FCB736.edm" localSheetId="11" hidden="1">#REF!</definedName>
    <definedName name="_bdm.F18B0EBCF412446B9881B65F24FCB736.edm" localSheetId="1" hidden="1">#REF!</definedName>
    <definedName name="_bdm.F1A7596E6C3847F5A222865B1B7B958A.edm" localSheetId="12" hidden="1">#REF!</definedName>
    <definedName name="_bdm.F1A7596E6C3847F5A222865B1B7B958A.edm" localSheetId="13" hidden="1">#REF!</definedName>
    <definedName name="_bdm.F1A7596E6C3847F5A222865B1B7B958A.edm" localSheetId="11" hidden="1">#REF!</definedName>
    <definedName name="_bdm.F1A7596E6C3847F5A222865B1B7B958A.edm" localSheetId="1" hidden="1">#REF!</definedName>
    <definedName name="_bdm.F1BFA451184B4AD39FBF50F140A84414.edm" localSheetId="12" hidden="1">#REF!</definedName>
    <definedName name="_bdm.F1BFA451184B4AD39FBF50F140A84414.edm" localSheetId="13" hidden="1">#REF!</definedName>
    <definedName name="_bdm.F1BFA451184B4AD39FBF50F140A84414.edm" localSheetId="11" hidden="1">#REF!</definedName>
    <definedName name="_bdm.F1BFA451184B4AD39FBF50F140A84414.edm" localSheetId="1" hidden="1">#REF!</definedName>
    <definedName name="_bdm.F1D91B9CEE5541C3B8D0E2EA2F96EC50.edm" localSheetId="12" hidden="1">#REF!</definedName>
    <definedName name="_bdm.F1D91B9CEE5541C3B8D0E2EA2F96EC50.edm" localSheetId="13" hidden="1">#REF!</definedName>
    <definedName name="_bdm.F1D91B9CEE5541C3B8D0E2EA2F96EC50.edm" localSheetId="11" hidden="1">#REF!</definedName>
    <definedName name="_bdm.F1D91B9CEE5541C3B8D0E2EA2F96EC50.edm" localSheetId="1" hidden="1">#REF!</definedName>
    <definedName name="_bdm.F1DABFC26A7E416A82D0FA0BB44706FD.edm" localSheetId="12" hidden="1">#REF!</definedName>
    <definedName name="_bdm.F1DABFC26A7E416A82D0FA0BB44706FD.edm" localSheetId="13" hidden="1">#REF!</definedName>
    <definedName name="_bdm.F1DABFC26A7E416A82D0FA0BB44706FD.edm" localSheetId="11" hidden="1">#REF!</definedName>
    <definedName name="_bdm.F1DABFC26A7E416A82D0FA0BB44706FD.edm" localSheetId="1" hidden="1">#REF!</definedName>
    <definedName name="_bdm.F1DE884B0AA843919209BF1CCE3C02D5.edm" localSheetId="12" hidden="1">#REF!</definedName>
    <definedName name="_bdm.F1DE884B0AA843919209BF1CCE3C02D5.edm" localSheetId="13" hidden="1">#REF!</definedName>
    <definedName name="_bdm.F1DE884B0AA843919209BF1CCE3C02D5.edm" localSheetId="11" hidden="1">#REF!</definedName>
    <definedName name="_bdm.F1DE884B0AA843919209BF1CCE3C02D5.edm" localSheetId="1" hidden="1">#REF!</definedName>
    <definedName name="_bdm.F1E4982438C848B19BC9B1DB936C4816.edm" localSheetId="12" hidden="1">#REF!</definedName>
    <definedName name="_bdm.F1E4982438C848B19BC9B1DB936C4816.edm" localSheetId="13" hidden="1">#REF!</definedName>
    <definedName name="_bdm.F1E4982438C848B19BC9B1DB936C4816.edm" localSheetId="11" hidden="1">#REF!</definedName>
    <definedName name="_bdm.F1E4982438C848B19BC9B1DB936C4816.edm" localSheetId="1" hidden="1">#REF!</definedName>
    <definedName name="_bdm.F218EDE106D44F27AF7FF04D714E0CD0.edm" localSheetId="12" hidden="1">#REF!</definedName>
    <definedName name="_bdm.F218EDE106D44F27AF7FF04D714E0CD0.edm" localSheetId="13" hidden="1">#REF!</definedName>
    <definedName name="_bdm.F218EDE106D44F27AF7FF04D714E0CD0.edm" localSheetId="11" hidden="1">#REF!</definedName>
    <definedName name="_bdm.F218EDE106D44F27AF7FF04D714E0CD0.edm" localSheetId="1" hidden="1">#REF!</definedName>
    <definedName name="_bdm.F29D120F910B4837945CF22BFEEFCC56.edm" localSheetId="12" hidden="1">#REF!</definedName>
    <definedName name="_bdm.F29D120F910B4837945CF22BFEEFCC56.edm" localSheetId="13" hidden="1">#REF!</definedName>
    <definedName name="_bdm.F29D120F910B4837945CF22BFEEFCC56.edm" localSheetId="11" hidden="1">#REF!</definedName>
    <definedName name="_bdm.F29D120F910B4837945CF22BFEEFCC56.edm" localSheetId="1" hidden="1">#REF!</definedName>
    <definedName name="_bdm.F2CCF4ECDE5D4F9291913B0D67CC9303.edm" localSheetId="12" hidden="1">#REF!</definedName>
    <definedName name="_bdm.F2CCF4ECDE5D4F9291913B0D67CC9303.edm" localSheetId="13" hidden="1">#REF!</definedName>
    <definedName name="_bdm.F2CCF4ECDE5D4F9291913B0D67CC9303.edm" localSheetId="11" hidden="1">#REF!</definedName>
    <definedName name="_bdm.F2CCF4ECDE5D4F9291913B0D67CC9303.edm" localSheetId="1" hidden="1">#REF!</definedName>
    <definedName name="_bdm.F2E5B7E4F15E44DE99A3DB0F2930B4E3.edm" localSheetId="12" hidden="1">#REF!</definedName>
    <definedName name="_bdm.F2E5B7E4F15E44DE99A3DB0F2930B4E3.edm" localSheetId="13" hidden="1">#REF!</definedName>
    <definedName name="_bdm.F2E5B7E4F15E44DE99A3DB0F2930B4E3.edm" localSheetId="11" hidden="1">#REF!</definedName>
    <definedName name="_bdm.F2E5B7E4F15E44DE99A3DB0F2930B4E3.edm" localSheetId="1" hidden="1">#REF!</definedName>
    <definedName name="_bdm.F3111C4426854000BF345517984D2A2E.edm" localSheetId="12" hidden="1">#REF!</definedName>
    <definedName name="_bdm.F3111C4426854000BF345517984D2A2E.edm" localSheetId="13" hidden="1">#REF!</definedName>
    <definedName name="_bdm.F3111C4426854000BF345517984D2A2E.edm" localSheetId="11" hidden="1">#REF!</definedName>
    <definedName name="_bdm.F3111C4426854000BF345517984D2A2E.edm" localSheetId="1" hidden="1">#REF!</definedName>
    <definedName name="_bdm.F3818217C6C5431CBAC9DE0C14CE9830.edm" localSheetId="12" hidden="1">#REF!</definedName>
    <definedName name="_bdm.F3818217C6C5431CBAC9DE0C14CE9830.edm" localSheetId="13" hidden="1">#REF!</definedName>
    <definedName name="_bdm.F3818217C6C5431CBAC9DE0C14CE9830.edm" localSheetId="11" hidden="1">#REF!</definedName>
    <definedName name="_bdm.F3818217C6C5431CBAC9DE0C14CE9830.edm" localSheetId="1" hidden="1">#REF!</definedName>
    <definedName name="_bdm.F3D542B9F0D34D559BB14F4FFCE4DBA2.edm" localSheetId="12" hidden="1">#REF!</definedName>
    <definedName name="_bdm.F3D542B9F0D34D559BB14F4FFCE4DBA2.edm" localSheetId="13" hidden="1">#REF!</definedName>
    <definedName name="_bdm.F3D542B9F0D34D559BB14F4FFCE4DBA2.edm" localSheetId="11" hidden="1">#REF!</definedName>
    <definedName name="_bdm.F3D542B9F0D34D559BB14F4FFCE4DBA2.edm" localSheetId="1" hidden="1">#REF!</definedName>
    <definedName name="_bdm.F43790EE9C7F456C84C6716A2E8611C8.edm" localSheetId="12" hidden="1">#REF!</definedName>
    <definedName name="_bdm.F43790EE9C7F456C84C6716A2E8611C8.edm" localSheetId="13" hidden="1">#REF!</definedName>
    <definedName name="_bdm.F43790EE9C7F456C84C6716A2E8611C8.edm" localSheetId="11" hidden="1">#REF!</definedName>
    <definedName name="_bdm.F43790EE9C7F456C84C6716A2E8611C8.edm" localSheetId="1" hidden="1">#REF!</definedName>
    <definedName name="_bdm.F471E98DC1A54EA28DEF3C0C85A97ECC.edm" localSheetId="12" hidden="1">#REF!</definedName>
    <definedName name="_bdm.F471E98DC1A54EA28DEF3C0C85A97ECC.edm" localSheetId="13" hidden="1">#REF!</definedName>
    <definedName name="_bdm.F471E98DC1A54EA28DEF3C0C85A97ECC.edm" localSheetId="11" hidden="1">#REF!</definedName>
    <definedName name="_bdm.F471E98DC1A54EA28DEF3C0C85A97ECC.edm" localSheetId="1" hidden="1">#REF!</definedName>
    <definedName name="_bdm.F49BB5FCA9AE47E2B3F95EE2D7E859EF.edm" localSheetId="12" hidden="1">#REF!</definedName>
    <definedName name="_bdm.F49BB5FCA9AE47E2B3F95EE2D7E859EF.edm" localSheetId="13" hidden="1">#REF!</definedName>
    <definedName name="_bdm.F49BB5FCA9AE47E2B3F95EE2D7E859EF.edm" localSheetId="11" hidden="1">#REF!</definedName>
    <definedName name="_bdm.F49BB5FCA9AE47E2B3F95EE2D7E859EF.edm" localSheetId="1" hidden="1">#REF!</definedName>
    <definedName name="_bdm.F4E1811C27BD421AAF8057D08C487E4F.edm" localSheetId="12" hidden="1">#REF!</definedName>
    <definedName name="_bdm.F4E1811C27BD421AAF8057D08C487E4F.edm" localSheetId="13" hidden="1">#REF!</definedName>
    <definedName name="_bdm.F4E1811C27BD421AAF8057D08C487E4F.edm" localSheetId="11" hidden="1">#REF!</definedName>
    <definedName name="_bdm.F4E1811C27BD421AAF8057D08C487E4F.edm" localSheetId="1" hidden="1">#REF!</definedName>
    <definedName name="_bdm.F4E87138480244128F825EE4F00E9801.edm" localSheetId="12" hidden="1">#REF!</definedName>
    <definedName name="_bdm.F4E87138480244128F825EE4F00E9801.edm" localSheetId="13" hidden="1">#REF!</definedName>
    <definedName name="_bdm.F4E87138480244128F825EE4F00E9801.edm" localSheetId="11" hidden="1">#REF!</definedName>
    <definedName name="_bdm.F4E87138480244128F825EE4F00E9801.edm" localSheetId="1" hidden="1">#REF!</definedName>
    <definedName name="_bdm.F50E94D6949E4AB5BD76D0B6837A5800.edm" localSheetId="12" hidden="1">#REF!</definedName>
    <definedName name="_bdm.F50E94D6949E4AB5BD76D0B6837A5800.edm" localSheetId="13" hidden="1">#REF!</definedName>
    <definedName name="_bdm.F50E94D6949E4AB5BD76D0B6837A5800.edm" localSheetId="11" hidden="1">#REF!</definedName>
    <definedName name="_bdm.F50E94D6949E4AB5BD76D0B6837A5800.edm" localSheetId="1" hidden="1">#REF!</definedName>
    <definedName name="_bdm.F54A65F4642E4AF19ECADCD4D48984F7.edm" localSheetId="12" hidden="1">#REF!</definedName>
    <definedName name="_bdm.F54A65F4642E4AF19ECADCD4D48984F7.edm" localSheetId="13" hidden="1">#REF!</definedName>
    <definedName name="_bdm.F54A65F4642E4AF19ECADCD4D48984F7.edm" localSheetId="11" hidden="1">#REF!</definedName>
    <definedName name="_bdm.F54A65F4642E4AF19ECADCD4D48984F7.edm" localSheetId="1" hidden="1">#REF!</definedName>
    <definedName name="_bdm.F55F740F440C42C3B21216ABB09004C0.edm" localSheetId="12" hidden="1">#REF!</definedName>
    <definedName name="_bdm.F55F740F440C42C3B21216ABB09004C0.edm" localSheetId="13" hidden="1">#REF!</definedName>
    <definedName name="_bdm.F55F740F440C42C3B21216ABB09004C0.edm" localSheetId="11" hidden="1">#REF!</definedName>
    <definedName name="_bdm.F55F740F440C42C3B21216ABB09004C0.edm" localSheetId="1" hidden="1">#REF!</definedName>
    <definedName name="_bdm.F605958846454D9B9F178AD28AB5E93B.edm" localSheetId="12" hidden="1">#REF!</definedName>
    <definedName name="_bdm.F605958846454D9B9F178AD28AB5E93B.edm" localSheetId="13" hidden="1">#REF!</definedName>
    <definedName name="_bdm.F605958846454D9B9F178AD28AB5E93B.edm" localSheetId="11" hidden="1">#REF!</definedName>
    <definedName name="_bdm.F605958846454D9B9F178AD28AB5E93B.edm" localSheetId="1" hidden="1">#REF!</definedName>
    <definedName name="_bdm.F66DC545562D425499360A614C233058.edm" localSheetId="12" hidden="1">#REF!</definedName>
    <definedName name="_bdm.F66DC545562D425499360A614C233058.edm" localSheetId="13" hidden="1">#REF!</definedName>
    <definedName name="_bdm.F66DC545562D425499360A614C233058.edm" localSheetId="11" hidden="1">#REF!</definedName>
    <definedName name="_bdm.F66DC545562D425499360A614C233058.edm" localSheetId="1" hidden="1">#REF!</definedName>
    <definedName name="_bdm.F70AB623966C4B44B33A234C3D77E2B0.edm" localSheetId="12" hidden="1">#REF!</definedName>
    <definedName name="_bdm.F70AB623966C4B44B33A234C3D77E2B0.edm" localSheetId="13" hidden="1">#REF!</definedName>
    <definedName name="_bdm.F70AB623966C4B44B33A234C3D77E2B0.edm" localSheetId="11" hidden="1">#REF!</definedName>
    <definedName name="_bdm.F70AB623966C4B44B33A234C3D77E2B0.edm" localSheetId="1" hidden="1">#REF!</definedName>
    <definedName name="_bdm.F7F5A99131B941A8A5B9775810A27285.edm" localSheetId="12" hidden="1">#REF!</definedName>
    <definedName name="_bdm.F7F5A99131B941A8A5B9775810A27285.edm" localSheetId="13" hidden="1">#REF!</definedName>
    <definedName name="_bdm.F7F5A99131B941A8A5B9775810A27285.edm" localSheetId="11" hidden="1">#REF!</definedName>
    <definedName name="_bdm.F7F5A99131B941A8A5B9775810A27285.edm" localSheetId="1" hidden="1">#REF!</definedName>
    <definedName name="_bdm.F803D81FDC474D4A8B1E0F26C2B8D0D3.edm" localSheetId="12" hidden="1">#REF!</definedName>
    <definedName name="_bdm.F803D81FDC474D4A8B1E0F26C2B8D0D3.edm" localSheetId="13" hidden="1">#REF!</definedName>
    <definedName name="_bdm.F803D81FDC474D4A8B1E0F26C2B8D0D3.edm" localSheetId="11" hidden="1">#REF!</definedName>
    <definedName name="_bdm.F803D81FDC474D4A8B1E0F26C2B8D0D3.edm" localSheetId="1" hidden="1">#REF!</definedName>
    <definedName name="_bdm.F80C913C7C27493BA186AF43E41DA24A.edm" localSheetId="12" hidden="1">#REF!</definedName>
    <definedName name="_bdm.F80C913C7C27493BA186AF43E41DA24A.edm" localSheetId="13" hidden="1">#REF!</definedName>
    <definedName name="_bdm.F80C913C7C27493BA186AF43E41DA24A.edm" localSheetId="11" hidden="1">#REF!</definedName>
    <definedName name="_bdm.F80C913C7C27493BA186AF43E41DA24A.edm" localSheetId="1" hidden="1">#REF!</definedName>
    <definedName name="_bdm.F8143200A125473A85DF8409991B0D15.edm" localSheetId="12" hidden="1">#REF!</definedName>
    <definedName name="_bdm.F8143200A125473A85DF8409991B0D15.edm" localSheetId="13" hidden="1">#REF!</definedName>
    <definedName name="_bdm.F8143200A125473A85DF8409991B0D15.edm" localSheetId="11" hidden="1">#REF!</definedName>
    <definedName name="_bdm.F8143200A125473A85DF8409991B0D15.edm" localSheetId="1" hidden="1">#REF!</definedName>
    <definedName name="_bdm.F8300B226DEC4A01A4F291EA44953716.edm" localSheetId="12" hidden="1">#REF!</definedName>
    <definedName name="_bdm.F8300B226DEC4A01A4F291EA44953716.edm" localSheetId="13" hidden="1">#REF!</definedName>
    <definedName name="_bdm.F8300B226DEC4A01A4F291EA44953716.edm" localSheetId="11" hidden="1">#REF!</definedName>
    <definedName name="_bdm.F8300B226DEC4A01A4F291EA44953716.edm" localSheetId="1" hidden="1">#REF!</definedName>
    <definedName name="_bdm.F85C2D5A4DCF4CBBA08FE1F3CB37ED09.edm" localSheetId="12" hidden="1">#REF!</definedName>
    <definedName name="_bdm.F85C2D5A4DCF4CBBA08FE1F3CB37ED09.edm" localSheetId="13" hidden="1">#REF!</definedName>
    <definedName name="_bdm.F85C2D5A4DCF4CBBA08FE1F3CB37ED09.edm" localSheetId="11" hidden="1">#REF!</definedName>
    <definedName name="_bdm.F85C2D5A4DCF4CBBA08FE1F3CB37ED09.edm" localSheetId="1" hidden="1">#REF!</definedName>
    <definedName name="_bdm.F8C15A09C6F340B6BEBE944B814C2378.edm" localSheetId="12" hidden="1">#REF!</definedName>
    <definedName name="_bdm.F8C15A09C6F340B6BEBE944B814C2378.edm" localSheetId="13" hidden="1">#REF!</definedName>
    <definedName name="_bdm.F8C15A09C6F340B6BEBE944B814C2378.edm" localSheetId="11" hidden="1">#REF!</definedName>
    <definedName name="_bdm.F8C15A09C6F340B6BEBE944B814C2378.edm" localSheetId="1" hidden="1">#REF!</definedName>
    <definedName name="_bdm.F8F185DD25234A9F8F8F4340D46AD348.edm" localSheetId="12" hidden="1">#REF!</definedName>
    <definedName name="_bdm.F8F185DD25234A9F8F8F4340D46AD348.edm" localSheetId="13" hidden="1">#REF!</definedName>
    <definedName name="_bdm.F8F185DD25234A9F8F8F4340D46AD348.edm" localSheetId="11" hidden="1">#REF!</definedName>
    <definedName name="_bdm.F8F185DD25234A9F8F8F4340D46AD348.edm" localSheetId="1" hidden="1">#REF!</definedName>
    <definedName name="_bdm.F908E38E063547E4AEAC90AC9B90C1FC.edm" localSheetId="12" hidden="1">#REF!</definedName>
    <definedName name="_bdm.F908E38E063547E4AEAC90AC9B90C1FC.edm" localSheetId="13" hidden="1">#REF!</definedName>
    <definedName name="_bdm.F908E38E063547E4AEAC90AC9B90C1FC.edm" localSheetId="11" hidden="1">#REF!</definedName>
    <definedName name="_bdm.F908E38E063547E4AEAC90AC9B90C1FC.edm" localSheetId="1" hidden="1">#REF!</definedName>
    <definedName name="_bdm.F92899043E3A4F8DAF0324B0BD787D6F.edm" localSheetId="12" hidden="1">#REF!</definedName>
    <definedName name="_bdm.F92899043E3A4F8DAF0324B0BD787D6F.edm" localSheetId="13" hidden="1">#REF!</definedName>
    <definedName name="_bdm.F92899043E3A4F8DAF0324B0BD787D6F.edm" localSheetId="11" hidden="1">#REF!</definedName>
    <definedName name="_bdm.F92899043E3A4F8DAF0324B0BD787D6F.edm" localSheetId="1" hidden="1">#REF!</definedName>
    <definedName name="_bdm.F98165E561684EF5A31E1FEF7DC44BA1.edm" localSheetId="12" hidden="1">#REF!</definedName>
    <definedName name="_bdm.F98165E561684EF5A31E1FEF7DC44BA1.edm" localSheetId="13" hidden="1">#REF!</definedName>
    <definedName name="_bdm.F98165E561684EF5A31E1FEF7DC44BA1.edm" localSheetId="11" hidden="1">#REF!</definedName>
    <definedName name="_bdm.F98165E561684EF5A31E1FEF7DC44BA1.edm" localSheetId="1" hidden="1">#REF!</definedName>
    <definedName name="_bdm.F9DE8EF0071B49B1B025314BD484C201.edm" localSheetId="12" hidden="1">#REF!</definedName>
    <definedName name="_bdm.F9DE8EF0071B49B1B025314BD484C201.edm" localSheetId="13" hidden="1">#REF!</definedName>
    <definedName name="_bdm.F9DE8EF0071B49B1B025314BD484C201.edm" localSheetId="11" hidden="1">#REF!</definedName>
    <definedName name="_bdm.F9DE8EF0071B49B1B025314BD484C201.edm" localSheetId="1" hidden="1">#REF!</definedName>
    <definedName name="_bdm.FA5B23674DDA4F75B658E39C8A63C219.edm" localSheetId="12" hidden="1">#REF!</definedName>
    <definedName name="_bdm.FA5B23674DDA4F75B658E39C8A63C219.edm" localSheetId="13" hidden="1">#REF!</definedName>
    <definedName name="_bdm.FA5B23674DDA4F75B658E39C8A63C219.edm" localSheetId="11" hidden="1">#REF!</definedName>
    <definedName name="_bdm.FA5B23674DDA4F75B658E39C8A63C219.edm" localSheetId="1" hidden="1">#REF!</definedName>
    <definedName name="_bdm.FAB4014B045D44DF9D6151F602E57CC8.edm" localSheetId="12" hidden="1">#REF!</definedName>
    <definedName name="_bdm.FAB4014B045D44DF9D6151F602E57CC8.edm" localSheetId="13" hidden="1">#REF!</definedName>
    <definedName name="_bdm.FAB4014B045D44DF9D6151F602E57CC8.edm" localSheetId="11" hidden="1">#REF!</definedName>
    <definedName name="_bdm.FAB4014B045D44DF9D6151F602E57CC8.edm" localSheetId="1" hidden="1">#REF!</definedName>
    <definedName name="_bdm.FAD9ACC6D32F423DA48377D1C434AB19.edm" localSheetId="12" hidden="1">#REF!</definedName>
    <definedName name="_bdm.FAD9ACC6D32F423DA48377D1C434AB19.edm" localSheetId="13" hidden="1">#REF!</definedName>
    <definedName name="_bdm.FAD9ACC6D32F423DA48377D1C434AB19.edm" localSheetId="11" hidden="1">#REF!</definedName>
    <definedName name="_bdm.FAD9ACC6D32F423DA48377D1C434AB19.edm" localSheetId="1" hidden="1">#REF!</definedName>
    <definedName name="_bdm.FADC80FE37A04C69A961D0B0DC253F1D.edm" localSheetId="12" hidden="1">#REF!</definedName>
    <definedName name="_bdm.FADC80FE37A04C69A961D0B0DC253F1D.edm" localSheetId="13" hidden="1">#REF!</definedName>
    <definedName name="_bdm.FADC80FE37A04C69A961D0B0DC253F1D.edm" localSheetId="11" hidden="1">#REF!</definedName>
    <definedName name="_bdm.FADC80FE37A04C69A961D0B0DC253F1D.edm" localSheetId="1" hidden="1">#REF!</definedName>
    <definedName name="_bdm.FB2D7E559FEE47258FF611E06BD3AA75.edm" localSheetId="12" hidden="1">#REF!</definedName>
    <definedName name="_bdm.FB2D7E559FEE47258FF611E06BD3AA75.edm" localSheetId="13" hidden="1">#REF!</definedName>
    <definedName name="_bdm.FB2D7E559FEE47258FF611E06BD3AA75.edm" localSheetId="11" hidden="1">#REF!</definedName>
    <definedName name="_bdm.FB2D7E559FEE47258FF611E06BD3AA75.edm" localSheetId="1" hidden="1">#REF!</definedName>
    <definedName name="_bdm.FC1375827BE444D0AEDF4B70D5FC989F.edm" localSheetId="12" hidden="1">#REF!</definedName>
    <definedName name="_bdm.FC1375827BE444D0AEDF4B70D5FC989F.edm" localSheetId="13" hidden="1">#REF!</definedName>
    <definedName name="_bdm.FC1375827BE444D0AEDF4B70D5FC989F.edm" localSheetId="11" hidden="1">#REF!</definedName>
    <definedName name="_bdm.FC1375827BE444D0AEDF4B70D5FC989F.edm" localSheetId="1" hidden="1">#REF!</definedName>
    <definedName name="_bdm.FC6A39301DFD4A04919BF646B9F3C2F2.edm" localSheetId="12" hidden="1">#REF!</definedName>
    <definedName name="_bdm.FC6A39301DFD4A04919BF646B9F3C2F2.edm" localSheetId="13" hidden="1">#REF!</definedName>
    <definedName name="_bdm.FC6A39301DFD4A04919BF646B9F3C2F2.edm" localSheetId="11" hidden="1">#REF!</definedName>
    <definedName name="_bdm.FC6A39301DFD4A04919BF646B9F3C2F2.edm" localSheetId="1" hidden="1">#REF!</definedName>
    <definedName name="_bdm.FC72844D13534737A02F313540FF62C6.edm" localSheetId="12" hidden="1">#REF!</definedName>
    <definedName name="_bdm.FC72844D13534737A02F313540FF62C6.edm" localSheetId="13" hidden="1">#REF!</definedName>
    <definedName name="_bdm.FC72844D13534737A02F313540FF62C6.edm" localSheetId="11" hidden="1">#REF!</definedName>
    <definedName name="_bdm.FC72844D13534737A02F313540FF62C6.edm" localSheetId="1" hidden="1">#REF!</definedName>
    <definedName name="_bdm.FCD54EFEC39B483A9DD1F31AC53D683D.edm" localSheetId="12" hidden="1">#REF!</definedName>
    <definedName name="_bdm.FCD54EFEC39B483A9DD1F31AC53D683D.edm" localSheetId="13" hidden="1">#REF!</definedName>
    <definedName name="_bdm.FCD54EFEC39B483A9DD1F31AC53D683D.edm" localSheetId="11" hidden="1">#REF!</definedName>
    <definedName name="_bdm.FCD54EFEC39B483A9DD1F31AC53D683D.edm" localSheetId="1" hidden="1">#REF!</definedName>
    <definedName name="_bdm.FD55A0D2F6DD4CCE9291F50A00431901.edm" localSheetId="12" hidden="1">#REF!</definedName>
    <definedName name="_bdm.FD55A0D2F6DD4CCE9291F50A00431901.edm" localSheetId="13" hidden="1">#REF!</definedName>
    <definedName name="_bdm.FD55A0D2F6DD4CCE9291F50A00431901.edm" localSheetId="11" hidden="1">#REF!</definedName>
    <definedName name="_bdm.FD55A0D2F6DD4CCE9291F50A00431901.edm" localSheetId="1" hidden="1">#REF!</definedName>
    <definedName name="_bdm.FD67073EB22F44BBA24DAECAFD4E5777.edm" localSheetId="12" hidden="1">#REF!</definedName>
    <definedName name="_bdm.FD67073EB22F44BBA24DAECAFD4E5777.edm" localSheetId="13" hidden="1">#REF!</definedName>
    <definedName name="_bdm.FD67073EB22F44BBA24DAECAFD4E5777.edm" localSheetId="11" hidden="1">#REF!</definedName>
    <definedName name="_bdm.FD67073EB22F44BBA24DAECAFD4E5777.edm" localSheetId="1" hidden="1">#REF!</definedName>
    <definedName name="_bdm.FD8AC032B2944B538B0704E839244875.edm" localSheetId="12" hidden="1">#REF!</definedName>
    <definedName name="_bdm.FD8AC032B2944B538B0704E839244875.edm" localSheetId="13" hidden="1">#REF!</definedName>
    <definedName name="_bdm.FD8AC032B2944B538B0704E839244875.edm" localSheetId="11" hidden="1">#REF!</definedName>
    <definedName name="_bdm.FD8AC032B2944B538B0704E839244875.edm" localSheetId="1" hidden="1">#REF!</definedName>
    <definedName name="_bdm.FDBA418564F342D3B46B489B602B654F.edm" localSheetId="12" hidden="1">#REF!</definedName>
    <definedName name="_bdm.FDBA418564F342D3B46B489B602B654F.edm" localSheetId="13" hidden="1">#REF!</definedName>
    <definedName name="_bdm.FDBA418564F342D3B46B489B602B654F.edm" localSheetId="11" hidden="1">#REF!</definedName>
    <definedName name="_bdm.FDBA418564F342D3B46B489B602B654F.edm" localSheetId="1" hidden="1">#REF!</definedName>
    <definedName name="_bdm.FDC15A5AA6D24D0289BB41E47EF9A321.edm" localSheetId="12" hidden="1">#REF!</definedName>
    <definedName name="_bdm.FDC15A5AA6D24D0289BB41E47EF9A321.edm" localSheetId="13" hidden="1">#REF!</definedName>
    <definedName name="_bdm.FDC15A5AA6D24D0289BB41E47EF9A321.edm" localSheetId="11" hidden="1">#REF!</definedName>
    <definedName name="_bdm.FDC15A5AA6D24D0289BB41E47EF9A321.edm" localSheetId="1" hidden="1">#REF!</definedName>
    <definedName name="_bdm.FDEC38038B2F408899BD2243A847F060.edm" localSheetId="12" hidden="1">#REF!</definedName>
    <definedName name="_bdm.FDEC38038B2F408899BD2243A847F060.edm" localSheetId="13" hidden="1">#REF!</definedName>
    <definedName name="_bdm.FDEC38038B2F408899BD2243A847F060.edm" localSheetId="11" hidden="1">#REF!</definedName>
    <definedName name="_bdm.FDEC38038B2F408899BD2243A847F060.edm" localSheetId="1" hidden="1">#REF!</definedName>
    <definedName name="_bdm.FE006D754D9142EC8F65CA4BA28A409B.edm" localSheetId="12" hidden="1">#REF!</definedName>
    <definedName name="_bdm.FE006D754D9142EC8F65CA4BA28A409B.edm" localSheetId="11" hidden="1">#REF!</definedName>
    <definedName name="_bdm.FE006D754D9142EC8F65CA4BA28A409B.edm" localSheetId="1" hidden="1">#REF!</definedName>
    <definedName name="_bdm.FE7BB2EE940E4B179B5955BD21516495.edm" localSheetId="12" hidden="1">#REF!</definedName>
    <definedName name="_bdm.FE7BB2EE940E4B179B5955BD21516495.edm" localSheetId="13" hidden="1">#REF!</definedName>
    <definedName name="_bdm.FE7BB2EE940E4B179B5955BD21516495.edm" localSheetId="11" hidden="1">#REF!</definedName>
    <definedName name="_bdm.FE7BB2EE940E4B179B5955BD21516495.edm" localSheetId="1" hidden="1">#REF!</definedName>
    <definedName name="_bdm.FEF141636F914E3CB83CC44917CCB206.edm" localSheetId="12" hidden="1">#REF!</definedName>
    <definedName name="_bdm.FEF141636F914E3CB83CC44917CCB206.edm" localSheetId="13" hidden="1">#REF!</definedName>
    <definedName name="_bdm.FEF141636F914E3CB83CC44917CCB206.edm" localSheetId="11" hidden="1">#REF!</definedName>
    <definedName name="_bdm.FEF141636F914E3CB83CC44917CCB206.edm" localSheetId="1" hidden="1">#REF!</definedName>
    <definedName name="_bdm.FF16E5E29B034EB08BB7424841533743.edm" localSheetId="12" hidden="1">#REF!</definedName>
    <definedName name="_bdm.FF16E5E29B034EB08BB7424841533743.edm" localSheetId="13" hidden="1">#REF!</definedName>
    <definedName name="_bdm.FF16E5E29B034EB08BB7424841533743.edm" localSheetId="11" hidden="1">#REF!</definedName>
    <definedName name="_bdm.FF16E5E29B034EB08BB7424841533743.edm" localSheetId="1" hidden="1">#REF!</definedName>
    <definedName name="_bdm.FFC75D85933A4A29BEAF4CE1F77C1E19.edm" localSheetId="12" hidden="1">#REF!</definedName>
    <definedName name="_bdm.FFC75D85933A4A29BEAF4CE1F77C1E19.edm" localSheetId="13" hidden="1">#REF!</definedName>
    <definedName name="_bdm.FFC75D85933A4A29BEAF4CE1F77C1E19.edm" localSheetId="11" hidden="1">#REF!</definedName>
    <definedName name="_bdm.FFC75D85933A4A29BEAF4CE1F77C1E19.edm" localSheetId="1" hidden="1">#REF!</definedName>
    <definedName name="_Fill" localSheetId="12" hidden="1">#REF!</definedName>
    <definedName name="_Fill" localSheetId="13" hidden="1">#REF!</definedName>
    <definedName name="_Fill" localSheetId="11" hidden="1">#REF!</definedName>
    <definedName name="_Fill" localSheetId="1" hidden="1">#REF!</definedName>
    <definedName name="_fillp" localSheetId="12" hidden="1">#REF!</definedName>
    <definedName name="_fillp" localSheetId="13" hidden="1">#REF!</definedName>
    <definedName name="_fillp" localSheetId="11" hidden="1">#REF!</definedName>
    <definedName name="_fillp" localSheetId="1" hidden="1">#REF!</definedName>
    <definedName name="_FillPP" localSheetId="12" hidden="1">#REF!</definedName>
    <definedName name="_FillPP" localSheetId="11" hidden="1">#REF!</definedName>
    <definedName name="_FillPP" localSheetId="1" hidden="1">#REF!</definedName>
    <definedName name="_xlnm._FilterDatabase" localSheetId="3" hidden="1">'Calcs.'!#REF!</definedName>
    <definedName name="_xlnm._FilterDatabase" localSheetId="10" hidden="1">Codes!#REF!</definedName>
    <definedName name="_xlnm._FilterDatabase" localSheetId="2" hidden="1">'Codes (3)'!$A$210:$G$230</definedName>
    <definedName name="_xlnm._FilterDatabase" localSheetId="1" hidden="1">'Old Codes'!$C$1:$F$1</definedName>
    <definedName name="_xlnm._FilterDatabase" localSheetId="0" hidden="1">'Old R002 codes'!$H$215:$M$215</definedName>
    <definedName name="_Key1" localSheetId="3" hidden="1">#REF!</definedName>
    <definedName name="_Key1" localSheetId="10" hidden="1">#REF!</definedName>
    <definedName name="_Key1" localSheetId="2" hidden="1">#REF!</definedName>
    <definedName name="_Key1" localSheetId="13" hidden="1">#REF!</definedName>
    <definedName name="_Key1" localSheetId="11" hidden="1">#REF!</definedName>
    <definedName name="_Key1" localSheetId="1" hidden="1">#REF!</definedName>
    <definedName name="_Key1" localSheetId="0" hidden="1">#REF!</definedName>
    <definedName name="_Order1" hidden="1">255</definedName>
    <definedName name="_Order2" hidden="1">255</definedName>
    <definedName name="_Screening3" localSheetId="12" hidden="1">#REF!</definedName>
    <definedName name="_Screening3" localSheetId="13" hidden="1">#REF!</definedName>
    <definedName name="_Screening3" localSheetId="11" hidden="1">#REF!</definedName>
    <definedName name="_Screening3" localSheetId="1" hidden="1">#REF!</definedName>
    <definedName name="_Sort" localSheetId="12" hidden="1">#REF!</definedName>
    <definedName name="_Sort" localSheetId="13" hidden="1">#REF!</definedName>
    <definedName name="_Sort" localSheetId="11" hidden="1">#REF!</definedName>
    <definedName name="_Sort" localSheetId="1" hidden="1">#REF!</definedName>
    <definedName name="_Table1_In1" localSheetId="12" hidden="1">#REF!</definedName>
    <definedName name="_Table1_In1" localSheetId="11" hidden="1">#REF!</definedName>
    <definedName name="_Table1_In1" localSheetId="1" hidden="1">#REF!</definedName>
    <definedName name="_Table1_Out" localSheetId="12" hidden="1">#REF!</definedName>
    <definedName name="_Table1_Out" localSheetId="11" hidden="1">#REF!</definedName>
    <definedName name="_Table1_Out" localSheetId="1" hidden="1">#REF!</definedName>
    <definedName name="_Table2_In1" localSheetId="12" hidden="1">#REF!</definedName>
    <definedName name="_Table2_In1" localSheetId="13" hidden="1">#REF!</definedName>
    <definedName name="_Table2_In1" localSheetId="11" hidden="1">#REF!</definedName>
    <definedName name="_Table2_In1" localSheetId="1" hidden="1">#REF!</definedName>
    <definedName name="_Table2_In2" localSheetId="12" hidden="1">#REF!</definedName>
    <definedName name="_Table2_In2" localSheetId="13" hidden="1">#REF!</definedName>
    <definedName name="_Table2_In2" localSheetId="11" hidden="1">#REF!</definedName>
    <definedName name="_Table2_In2" localSheetId="1" hidden="1">#REF!</definedName>
    <definedName name="_Table2_In3" localSheetId="12" hidden="1">#REF!</definedName>
    <definedName name="_Table2_In3" localSheetId="13" hidden="1">#REF!</definedName>
    <definedName name="_Table2_In3" localSheetId="11" hidden="1">#REF!</definedName>
    <definedName name="_Table2_In3" localSheetId="1" hidden="1">#REF!</definedName>
    <definedName name="_Table2_In4" localSheetId="12" hidden="1">#REF!</definedName>
    <definedName name="_Table2_In4" localSheetId="11" hidden="1">#REF!</definedName>
    <definedName name="_Table2_In4" localSheetId="1" hidden="1">#REF!</definedName>
    <definedName name="_Table2_Out" localSheetId="12" hidden="1">#REF!</definedName>
    <definedName name="_Table2_Out" localSheetId="13" hidden="1">#REF!</definedName>
    <definedName name="_Table2_Out" localSheetId="11" hidden="1">#REF!</definedName>
    <definedName name="_Table2_Out" localSheetId="1" hidden="1">#REF!</definedName>
    <definedName name="_Table3_In2" localSheetId="12" hidden="1">#REF!</definedName>
    <definedName name="_Table3_In2" localSheetId="13" hidden="1">#REF!</definedName>
    <definedName name="_Table3_In2" localSheetId="11" hidden="1">#REF!</definedName>
    <definedName name="_Table3_In2" localSheetId="1" hidden="1">#REF!</definedName>
    <definedName name="a" localSheetId="12" hidden="1">#REF!</definedName>
    <definedName name="a" localSheetId="13" hidden="1">#REF!</definedName>
    <definedName name="a" localSheetId="11" hidden="1">#REF!</definedName>
    <definedName name="a" localSheetId="1" hidden="1">#REF!</definedName>
    <definedName name="AA" localSheetId="3" hidden="1">{#N/A,#N/A,FALSE,"Projections";#N/A,#N/A,FALSE,"Multiples Valuation";#N/A,#N/A,FALSE,"LBO";#N/A,#N/A,FALSE,"Multiples_Sensitivity";#N/A,#N/A,FALSE,"Summary"}</definedName>
    <definedName name="AA" localSheetId="10" hidden="1">{#N/A,#N/A,FALSE,"Projections";#N/A,#N/A,FALSE,"Multiples Valuation";#N/A,#N/A,FALSE,"LBO";#N/A,#N/A,FALSE,"Multiples_Sensitivity";#N/A,#N/A,FALSE,"Summary"}</definedName>
    <definedName name="AA" localSheetId="2" hidden="1">{#N/A,#N/A,FALSE,"Projections";#N/A,#N/A,FALSE,"Multiples Valuation";#N/A,#N/A,FALSE,"LBO";#N/A,#N/A,FALSE,"Multiples_Sensitivity";#N/A,#N/A,FALSE,"Summary"}</definedName>
    <definedName name="AA" localSheetId="12" hidden="1">{#N/A,#N/A,FALSE,"Projections";#N/A,#N/A,FALSE,"Multiples Valuation";#N/A,#N/A,FALSE,"LBO";#N/A,#N/A,FALSE,"Multiples_Sensitivity";#N/A,#N/A,FALSE,"Summary"}</definedName>
    <definedName name="AA" localSheetId="13" hidden="1">{#N/A,#N/A,FALSE,"Projections";#N/A,#N/A,FALSE,"Multiples Valuation";#N/A,#N/A,FALSE,"LBO";#N/A,#N/A,FALSE,"Multiples_Sensitivity";#N/A,#N/A,FALSE,"Summary"}</definedName>
    <definedName name="AA" localSheetId="11" hidden="1">{#N/A,#N/A,FALSE,"Projections";#N/A,#N/A,FALSE,"Multiples Valuation";#N/A,#N/A,FALSE,"LBO";#N/A,#N/A,FALSE,"Multiples_Sensitivity";#N/A,#N/A,FALSE,"Summary"}</definedName>
    <definedName name="AA" localSheetId="1" hidden="1">{#N/A,#N/A,FALSE,"Projections";#N/A,#N/A,FALSE,"Multiples Valuation";#N/A,#N/A,FALSE,"LBO";#N/A,#N/A,FALSE,"Multiples_Sensitivity";#N/A,#N/A,FALSE,"Summary"}</definedName>
    <definedName name="AA" localSheetId="0" hidden="1">{#N/A,#N/A,FALSE,"Projections";#N/A,#N/A,FALSE,"Multiples Valuation";#N/A,#N/A,FALSE,"LBO";#N/A,#N/A,FALSE,"Multiples_Sensitivity";#N/A,#N/A,FALSE,"Summary"}</definedName>
    <definedName name="AAA_DOCTOPS" hidden="1">"AAA_SET"</definedName>
    <definedName name="AAA_duser" hidden="1">"OFF"</definedName>
    <definedName name="AAB_Addin5" hidden="1">"AAB_Description for addin 5,Description for addin 5,Description for addin 5,Description for addin 5,Description for addin 5,Description for addin 5"</definedName>
    <definedName name="ab" localSheetId="3" hidden="1">{#N/A,#N/A,TRUE,"Report"}</definedName>
    <definedName name="ab" localSheetId="10" hidden="1">{#N/A,#N/A,TRUE,"Report"}</definedName>
    <definedName name="ab" localSheetId="2" hidden="1">{#N/A,#N/A,TRUE,"Report"}</definedName>
    <definedName name="ab" localSheetId="12" hidden="1">{#N/A,#N/A,TRUE,"Report"}</definedName>
    <definedName name="ab" localSheetId="13" hidden="1">{#N/A,#N/A,TRUE,"Report"}</definedName>
    <definedName name="ab" localSheetId="11" hidden="1">{#N/A,#N/A,TRUE,"Report"}</definedName>
    <definedName name="ab" localSheetId="1" hidden="1">{#N/A,#N/A,TRUE,"Report"}</definedName>
    <definedName name="ab" localSheetId="0" hidden="1">{#N/A,#N/A,TRUE,"Report"}</definedName>
    <definedName name="abc" localSheetId="3" hidden="1">{"histincome",#N/A,FALSE,"hyfins";"closing balance",#N/A,FALSE,"hyfins"}</definedName>
    <definedName name="abc" localSheetId="10" hidden="1">{"histincome",#N/A,FALSE,"hyfins";"closing balance",#N/A,FALSE,"hyfins"}</definedName>
    <definedName name="abc" localSheetId="2" hidden="1">{"histincome",#N/A,FALSE,"hyfins";"closing balance",#N/A,FALSE,"hyfins"}</definedName>
    <definedName name="abc" localSheetId="12" hidden="1">{"histincome",#N/A,FALSE,"hyfins";"closing balance",#N/A,FALSE,"hyfins"}</definedName>
    <definedName name="abc" localSheetId="13" hidden="1">{"histincome",#N/A,FALSE,"hyfins";"closing balance",#N/A,FALSE,"hyfins"}</definedName>
    <definedName name="abc" localSheetId="11" hidden="1">{"histincome",#N/A,FALSE,"hyfins";"closing balance",#N/A,FALSE,"hyfins"}</definedName>
    <definedName name="abc" localSheetId="1" hidden="1">{"histincome",#N/A,FALSE,"hyfins";"closing balance",#N/A,FALSE,"hyfins"}</definedName>
    <definedName name="abc" localSheetId="0" hidden="1">{"histincome",#N/A,FALSE,"hyfins";"closing balance",#N/A,FALSE,"hyfins"}</definedName>
    <definedName name="abcd" localSheetId="3" hidden="1">{"assumptions",#N/A,FALSE,"Assumption Summary";"proforma97",#N/A,FALSE,"97 pro forma";"sensitivity97",#N/A,FALSE,"97 sensitivity ";"proforma98",#N/A,FALSE,"98 pro forma";"sensitivity98",#N/A,FALSE,"98 sensitivity"}</definedName>
    <definedName name="abcd" localSheetId="10" hidden="1">{"assumptions",#N/A,FALSE,"Assumption Summary";"proforma97",#N/A,FALSE,"97 pro forma";"sensitivity97",#N/A,FALSE,"97 sensitivity ";"proforma98",#N/A,FALSE,"98 pro forma";"sensitivity98",#N/A,FALSE,"98 sensitivity"}</definedName>
    <definedName name="abcd" localSheetId="2" hidden="1">{"assumptions",#N/A,FALSE,"Assumption Summary";"proforma97",#N/A,FALSE,"97 pro forma";"sensitivity97",#N/A,FALSE,"97 sensitivity ";"proforma98",#N/A,FALSE,"98 pro forma";"sensitivity98",#N/A,FALSE,"98 sensitivity"}</definedName>
    <definedName name="abcd" localSheetId="12" hidden="1">{"assumptions",#N/A,FALSE,"Assumption Summary";"proforma97",#N/A,FALSE,"97 pro forma";"sensitivity97",#N/A,FALSE,"97 sensitivity ";"proforma98",#N/A,FALSE,"98 pro forma";"sensitivity98",#N/A,FALSE,"98 sensitivity"}</definedName>
    <definedName name="abcd" localSheetId="13" hidden="1">{"assumptions",#N/A,FALSE,"Assumption Summary";"proforma97",#N/A,FALSE,"97 pro forma";"sensitivity97",#N/A,FALSE,"97 sensitivity ";"proforma98",#N/A,FALSE,"98 pro forma";"sensitivity98",#N/A,FALSE,"98 sensitivity"}</definedName>
    <definedName name="abcd" localSheetId="11" hidden="1">{"assumptions",#N/A,FALSE,"Assumption Summary";"proforma97",#N/A,FALSE,"97 pro forma";"sensitivity97",#N/A,FALSE,"97 sensitivity ";"proforma98",#N/A,FALSE,"98 pro forma";"sensitivity98",#N/A,FALSE,"98 sensitivity"}</definedName>
    <definedName name="abcd" localSheetId="1" hidden="1">{"assumptions",#N/A,FALSE,"Assumption Summary";"proforma97",#N/A,FALSE,"97 pro forma";"sensitivity97",#N/A,FALSE,"97 sensitivity ";"proforma98",#N/A,FALSE,"98 pro forma";"sensitivity98",#N/A,FALSE,"98 sensitivity"}</definedName>
    <definedName name="abcd" localSheetId="0" hidden="1">{"assumptions",#N/A,FALSE,"Assumption Summary";"proforma97",#N/A,FALSE,"97 pro forma";"sensitivity97",#N/A,FALSE,"97 sensitivity ";"proforma98",#N/A,FALSE,"98 pro forma";"sensitivity98",#N/A,FALSE,"98 sensitivity"}</definedName>
    <definedName name="ac" localSheetId="3" hidden="1">{#N/A,#N/A,TRUE,"Report"}</definedName>
    <definedName name="ac" localSheetId="10" hidden="1">{#N/A,#N/A,TRUE,"Report"}</definedName>
    <definedName name="ac" localSheetId="2" hidden="1">{#N/A,#N/A,TRUE,"Report"}</definedName>
    <definedName name="ac" localSheetId="12" hidden="1">{#N/A,#N/A,TRUE,"Report"}</definedName>
    <definedName name="ac" localSheetId="13" hidden="1">{#N/A,#N/A,TRUE,"Report"}</definedName>
    <definedName name="ac" localSheetId="11" hidden="1">{#N/A,#N/A,TRUE,"Report"}</definedName>
    <definedName name="ac" localSheetId="1" hidden="1">{#N/A,#N/A,TRUE,"Report"}</definedName>
    <definedName name="ac" localSheetId="0" hidden="1">{#N/A,#N/A,TRUE,"Report"}</definedName>
    <definedName name="Access_Button" hidden="1">"Grants_Summary_by_Employee_List"</definedName>
    <definedName name="AccessDatabase" hidden="1">"I:\hr\options\Grants.mdb"</definedName>
    <definedName name="ACwvu.ADM._.GEN._.MGMNT._.DETAIL." localSheetId="12" hidden="1">#REF!</definedName>
    <definedName name="ACwvu.ADM._.GEN._.MGMNT._.DETAIL." localSheetId="13" hidden="1">#REF!</definedName>
    <definedName name="ACwvu.ADM._.GEN._.MGMNT._.DETAIL." localSheetId="11" hidden="1">#REF!</definedName>
    <definedName name="ACwvu.ADM._.GEN._.MGMNT._.DETAIL." localSheetId="1" hidden="1">#REF!</definedName>
    <definedName name="ACwvu.Analysis1H95." localSheetId="12" hidden="1">#REF!</definedName>
    <definedName name="ACwvu.Analysis1H95." localSheetId="13" hidden="1">#REF!</definedName>
    <definedName name="ACwvu.Analysis1H95." localSheetId="11" hidden="1">#REF!</definedName>
    <definedName name="ACwvu.Analysis1H95." localSheetId="1" hidden="1">#REF!</definedName>
    <definedName name="ACwvu.Analysis1Q95." localSheetId="12" hidden="1">#REF!</definedName>
    <definedName name="ACwvu.Analysis1Q95." localSheetId="13" hidden="1">#REF!</definedName>
    <definedName name="ACwvu.Analysis1Q95." localSheetId="11" hidden="1">#REF!</definedName>
    <definedName name="ACwvu.Analysis1Q95." localSheetId="1" hidden="1">#REF!</definedName>
    <definedName name="ACwvu.Analysis2Q95." localSheetId="12" hidden="1">#REF!</definedName>
    <definedName name="ACwvu.Analysis2Q95." localSheetId="11" hidden="1">#REF!</definedName>
    <definedName name="ACwvu.Analysis2Q95." localSheetId="1" hidden="1">#REF!</definedName>
    <definedName name="ACwvu.inputs._.raw._.data." localSheetId="12" hidden="1">#REF!</definedName>
    <definedName name="ACwvu.inputs._.raw._.data." localSheetId="11" hidden="1">#REF!</definedName>
    <definedName name="ACwvu.inputs._.raw._.data." localSheetId="1" hidden="1">#REF!</definedName>
    <definedName name="ACwvu.Margin._.Summary." localSheetId="12" hidden="1">#REF!</definedName>
    <definedName name="ACwvu.Margin._.Summary." localSheetId="11" hidden="1">#REF!</definedName>
    <definedName name="ACwvu.Margin._.Summary." localSheetId="1" hidden="1">#REF!</definedName>
    <definedName name="ACwvu.STORAGE._.RENTS." localSheetId="12" hidden="1">#REF!</definedName>
    <definedName name="ACwvu.STORAGE._.RENTS." localSheetId="11" hidden="1">#REF!</definedName>
    <definedName name="ACwvu.STORAGE._.RENTS." localSheetId="1" hidden="1">#REF!</definedName>
    <definedName name="ACwvu.summary1." localSheetId="12" hidden="1">#REF!</definedName>
    <definedName name="ACwvu.summary1." localSheetId="11" hidden="1">#REF!</definedName>
    <definedName name="ACwvu.summary1." localSheetId="1" hidden="1">#REF!</definedName>
    <definedName name="ACwvu.summary2." localSheetId="12" hidden="1">#REF!</definedName>
    <definedName name="ACwvu.summary2." localSheetId="11" hidden="1">#REF!</definedName>
    <definedName name="ACwvu.summary2." localSheetId="1" hidden="1">#REF!</definedName>
    <definedName name="ACwvu.summary3." localSheetId="12" hidden="1">#REF!</definedName>
    <definedName name="ACwvu.summary3." localSheetId="11" hidden="1">#REF!</definedName>
    <definedName name="ACwvu.summary3." localSheetId="1" hidden="1">#REF!</definedName>
    <definedName name="ad" localSheetId="3" hidden="1">{#N/A,#N/A,TRUE,"Report"}</definedName>
    <definedName name="ad" localSheetId="10" hidden="1">{#N/A,#N/A,TRUE,"Report"}</definedName>
    <definedName name="ad" localSheetId="2" hidden="1">{#N/A,#N/A,TRUE,"Report"}</definedName>
    <definedName name="ad" localSheetId="12" hidden="1">{#N/A,#N/A,TRUE,"Report"}</definedName>
    <definedName name="ad" localSheetId="13" hidden="1">{#N/A,#N/A,TRUE,"Report"}</definedName>
    <definedName name="ad" localSheetId="11" hidden="1">{#N/A,#N/A,TRUE,"Report"}</definedName>
    <definedName name="ad" localSheetId="1" hidden="1">{#N/A,#N/A,TRUE,"Report"}</definedName>
    <definedName name="ad" localSheetId="0" hidden="1">{#N/A,#N/A,TRUE,"Report"}</definedName>
    <definedName name="ae" localSheetId="3" hidden="1">{#N/A,#N/A,TRUE,"Report"}</definedName>
    <definedName name="ae" localSheetId="10" hidden="1">{#N/A,#N/A,TRUE,"Report"}</definedName>
    <definedName name="ae" localSheetId="2" hidden="1">{#N/A,#N/A,TRUE,"Report"}</definedName>
    <definedName name="ae" localSheetId="12" hidden="1">{#N/A,#N/A,TRUE,"Report"}</definedName>
    <definedName name="ae" localSheetId="13" hidden="1">{#N/A,#N/A,TRUE,"Report"}</definedName>
    <definedName name="ae" localSheetId="11" hidden="1">{#N/A,#N/A,TRUE,"Report"}</definedName>
    <definedName name="ae" localSheetId="1" hidden="1">{#N/A,#N/A,TRUE,"Report"}</definedName>
    <definedName name="ae" localSheetId="0" hidden="1">{#N/A,#N/A,TRUE,"Report"}</definedName>
    <definedName name="ag" localSheetId="3" hidden="1">{#N/A,#N/A,TRUE,"Report"}</definedName>
    <definedName name="ag" localSheetId="10" hidden="1">{#N/A,#N/A,TRUE,"Report"}</definedName>
    <definedName name="ag" localSheetId="2" hidden="1">{#N/A,#N/A,TRUE,"Report"}</definedName>
    <definedName name="ag" localSheetId="12" hidden="1">{#N/A,#N/A,TRUE,"Report"}</definedName>
    <definedName name="ag" localSheetId="13" hidden="1">{#N/A,#N/A,TRUE,"Report"}</definedName>
    <definedName name="ag" localSheetId="11" hidden="1">{#N/A,#N/A,TRUE,"Report"}</definedName>
    <definedName name="ag" localSheetId="1" hidden="1">{#N/A,#N/A,TRUE,"Report"}</definedName>
    <definedName name="ag" localSheetId="0" hidden="1">{#N/A,#N/A,TRUE,"Report"}</definedName>
    <definedName name="anscount" hidden="1">1</definedName>
    <definedName name="anything" localSheetId="3"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3"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PPRZONE" localSheetId="12" hidden="1">#REF!</definedName>
    <definedName name="APPRZONE" localSheetId="13" hidden="1">#REF!</definedName>
    <definedName name="APPRZONE" localSheetId="11" hidden="1">#REF!</definedName>
    <definedName name="APPRZONE" localSheetId="1" hidden="1">#REF!</definedName>
    <definedName name="as" localSheetId="3" hidden="1">{"AT","COMPANIES",TRUE}</definedName>
    <definedName name="as" localSheetId="10" hidden="1">{"AT","COMPANIES",TRUE}</definedName>
    <definedName name="as" localSheetId="2" hidden="1">{"AT","COMPANIES",TRUE}</definedName>
    <definedName name="as" localSheetId="12" hidden="1">{"AT","COMPANIES",TRUE}</definedName>
    <definedName name="as" localSheetId="13" hidden="1">{"AT","COMPANIES",TRUE}</definedName>
    <definedName name="as" localSheetId="11" hidden="1">{"AT","COMPANIES",TRUE}</definedName>
    <definedName name="as" localSheetId="1" hidden="1">{"AT","COMPANIES",TRUE}</definedName>
    <definedName name="as" localSheetId="0" hidden="1">{"AT","COMPANIES",TRUE}</definedName>
    <definedName name="AS2DocOpenMode" hidden="1">"AS2DocumentEdit"</definedName>
    <definedName name="asdf" localSheetId="12" hidden="1">#REF!</definedName>
    <definedName name="asdf" localSheetId="13" hidden="1">#REF!</definedName>
    <definedName name="asdf" localSheetId="11" hidden="1">#REF!</definedName>
    <definedName name="asdf" localSheetId="1" hidden="1">#REF!</definedName>
    <definedName name="asdfasdf" localSheetId="3" hidden="1">{#N/A,#N/A,FALSE,"TS";#N/A,#N/A,FALSE,"Combo";#N/A,#N/A,FALSE,"FAIR";#N/A,#N/A,FALSE,"RBC";#N/A,#N/A,FALSE,"xxxx";#N/A,#N/A,FALSE,"A_D";#N/A,#N/A,FALSE,"WACC";#N/A,#N/A,FALSE,"DCF";#N/A,#N/A,FALSE,"LBO";#N/A,#N/A,FALSE,"AcqMults";#N/A,#N/A,FALSE,"CompMults"}</definedName>
    <definedName name="asdfasdf" localSheetId="10" hidden="1">{#N/A,#N/A,FALSE,"TS";#N/A,#N/A,FALSE,"Combo";#N/A,#N/A,FALSE,"FAIR";#N/A,#N/A,FALSE,"RBC";#N/A,#N/A,FALSE,"xxxx";#N/A,#N/A,FALSE,"A_D";#N/A,#N/A,FALSE,"WACC";#N/A,#N/A,FALSE,"DCF";#N/A,#N/A,FALSE,"LBO";#N/A,#N/A,FALSE,"AcqMults";#N/A,#N/A,FALSE,"CompMults"}</definedName>
    <definedName name="asdfasdf" localSheetId="2" hidden="1">{#N/A,#N/A,FALSE,"TS";#N/A,#N/A,FALSE,"Combo";#N/A,#N/A,FALSE,"FAIR";#N/A,#N/A,FALSE,"RBC";#N/A,#N/A,FALSE,"xxxx";#N/A,#N/A,FALSE,"A_D";#N/A,#N/A,FALSE,"WACC";#N/A,#N/A,FALSE,"DCF";#N/A,#N/A,FALSE,"LBO";#N/A,#N/A,FALSE,"AcqMults";#N/A,#N/A,FALSE,"CompMults"}</definedName>
    <definedName name="asdfasdf" localSheetId="12" hidden="1">{#N/A,#N/A,FALSE,"TS";#N/A,#N/A,FALSE,"Combo";#N/A,#N/A,FALSE,"FAIR";#N/A,#N/A,FALSE,"RBC";#N/A,#N/A,FALSE,"xxxx";#N/A,#N/A,FALSE,"A_D";#N/A,#N/A,FALSE,"WACC";#N/A,#N/A,FALSE,"DCF";#N/A,#N/A,FALSE,"LBO";#N/A,#N/A,FALSE,"AcqMults";#N/A,#N/A,FALSE,"CompMults"}</definedName>
    <definedName name="asdfasdf" localSheetId="13" hidden="1">{#N/A,#N/A,FALSE,"TS";#N/A,#N/A,FALSE,"Combo";#N/A,#N/A,FALSE,"FAIR";#N/A,#N/A,FALSE,"RBC";#N/A,#N/A,FALSE,"xxxx";#N/A,#N/A,FALSE,"A_D";#N/A,#N/A,FALSE,"WACC";#N/A,#N/A,FALSE,"DCF";#N/A,#N/A,FALSE,"LBO";#N/A,#N/A,FALSE,"AcqMults";#N/A,#N/A,FALSE,"CompMults"}</definedName>
    <definedName name="asdfasdf" localSheetId="11" hidden="1">{#N/A,#N/A,FALSE,"TS";#N/A,#N/A,FALSE,"Combo";#N/A,#N/A,FALSE,"FAIR";#N/A,#N/A,FALSE,"RBC";#N/A,#N/A,FALSE,"xxxx";#N/A,#N/A,FALSE,"A_D";#N/A,#N/A,FALSE,"WACC";#N/A,#N/A,FALSE,"DCF";#N/A,#N/A,FALSE,"LBO";#N/A,#N/A,FALSE,"AcqMults";#N/A,#N/A,FALSE,"CompMults"}</definedName>
    <definedName name="asdfasdf" localSheetId="1" hidden="1">{#N/A,#N/A,FALSE,"TS";#N/A,#N/A,FALSE,"Combo";#N/A,#N/A,FALSE,"FAIR";#N/A,#N/A,FALSE,"RBC";#N/A,#N/A,FALSE,"xxxx";#N/A,#N/A,FALSE,"A_D";#N/A,#N/A,FALSE,"WACC";#N/A,#N/A,FALSE,"DCF";#N/A,#N/A,FALSE,"LBO";#N/A,#N/A,FALSE,"AcqMults";#N/A,#N/A,FALSE,"CompMults"}</definedName>
    <definedName name="asdfasdf" localSheetId="0" hidden="1">{#N/A,#N/A,FALSE,"TS";#N/A,#N/A,FALSE,"Combo";#N/A,#N/A,FALSE,"FAIR";#N/A,#N/A,FALSE,"RBC";#N/A,#N/A,FALSE,"xxxx";#N/A,#N/A,FALSE,"A_D";#N/A,#N/A,FALSE,"WACC";#N/A,#N/A,FALSE,"DCF";#N/A,#N/A,FALSE,"LBO";#N/A,#N/A,FALSE,"AcqMults";#N/A,#N/A,FALSE,"CompMults"}</definedName>
    <definedName name="asdfasdfasd" localSheetId="3" hidden="1">{"ReportTop",#N/A,FALSE,"report top"}</definedName>
    <definedName name="asdfasdfasd" localSheetId="10" hidden="1">{"ReportTop",#N/A,FALSE,"report top"}</definedName>
    <definedName name="asdfasdfasd" localSheetId="2" hidden="1">{"ReportTop",#N/A,FALSE,"report top"}</definedName>
    <definedName name="asdfasdfasd" localSheetId="12" hidden="1">{"ReportTop",#N/A,FALSE,"report top"}</definedName>
    <definedName name="asdfasdfasd" localSheetId="13" hidden="1">{"ReportTop",#N/A,FALSE,"report top"}</definedName>
    <definedName name="asdfasdfasd" localSheetId="11" hidden="1">{"ReportTop",#N/A,FALSE,"report top"}</definedName>
    <definedName name="asdfasdfasd" localSheetId="1" hidden="1">{"ReportTop",#N/A,FALSE,"report top"}</definedName>
    <definedName name="asdfasdfasd" localSheetId="0" hidden="1">{"ReportTop",#N/A,FALSE,"report top"}</definedName>
    <definedName name="asdfasdfasd_1" localSheetId="3" hidden="1">{"ReportTop",#N/A,FALSE,"report top"}</definedName>
    <definedName name="asdfasdfasd_1" localSheetId="10" hidden="1">{"ReportTop",#N/A,FALSE,"report top"}</definedName>
    <definedName name="asdfasdfasd_1" localSheetId="2" hidden="1">{"ReportTop",#N/A,FALSE,"report top"}</definedName>
    <definedName name="asdfasdfasd_1" localSheetId="12" hidden="1">{"ReportTop",#N/A,FALSE,"report top"}</definedName>
    <definedName name="asdfasdfasd_1" localSheetId="13" hidden="1">{"ReportTop",#N/A,FALSE,"report top"}</definedName>
    <definedName name="asdfasdfasd_1" localSheetId="11" hidden="1">{"ReportTop",#N/A,FALSE,"report top"}</definedName>
    <definedName name="asdfasdfasd_1" localSheetId="1" hidden="1">{"ReportTop",#N/A,FALSE,"report top"}</definedName>
    <definedName name="asdfasdfasd_1" localSheetId="0" hidden="1">{"ReportTop",#N/A,FALSE,"report top"}</definedName>
    <definedName name="asdfasdfasd_2" localSheetId="3" hidden="1">{"ReportTop",#N/A,FALSE,"report top"}</definedName>
    <definedName name="asdfasdfasd_2" localSheetId="10" hidden="1">{"ReportTop",#N/A,FALSE,"report top"}</definedName>
    <definedName name="asdfasdfasd_2" localSheetId="2" hidden="1">{"ReportTop",#N/A,FALSE,"report top"}</definedName>
    <definedName name="asdfasdfasd_2" localSheetId="12" hidden="1">{"ReportTop",#N/A,FALSE,"report top"}</definedName>
    <definedName name="asdfasdfasd_2" localSheetId="13" hidden="1">{"ReportTop",#N/A,FALSE,"report top"}</definedName>
    <definedName name="asdfasdfasd_2" localSheetId="11" hidden="1">{"ReportTop",#N/A,FALSE,"report top"}</definedName>
    <definedName name="asdfasdfasd_2" localSheetId="1" hidden="1">{"ReportTop",#N/A,FALSE,"report top"}</definedName>
    <definedName name="asdfasdfasd_2" localSheetId="0" hidden="1">{"ReportTop",#N/A,FALSE,"report top"}</definedName>
    <definedName name="asdfasdfasd_3" localSheetId="3" hidden="1">{"ReportTop",#N/A,FALSE,"report top"}</definedName>
    <definedName name="asdfasdfasd_3" localSheetId="10" hidden="1">{"ReportTop",#N/A,FALSE,"report top"}</definedName>
    <definedName name="asdfasdfasd_3" localSheetId="2" hidden="1">{"ReportTop",#N/A,FALSE,"report top"}</definedName>
    <definedName name="asdfasdfasd_3" localSheetId="12" hidden="1">{"ReportTop",#N/A,FALSE,"report top"}</definedName>
    <definedName name="asdfasdfasd_3" localSheetId="13" hidden="1">{"ReportTop",#N/A,FALSE,"report top"}</definedName>
    <definedName name="asdfasdfasd_3" localSheetId="11" hidden="1">{"ReportTop",#N/A,FALSE,"report top"}</definedName>
    <definedName name="asdfasdfasd_3" localSheetId="1" hidden="1">{"ReportTop",#N/A,FALSE,"report top"}</definedName>
    <definedName name="asdfasdfasd_3" localSheetId="0" hidden="1">{"ReportTop",#N/A,FALSE,"report top"}</definedName>
    <definedName name="asdfasdfasd_4" localSheetId="3" hidden="1">{"ReportTop",#N/A,FALSE,"report top"}</definedName>
    <definedName name="asdfasdfasd_4" localSheetId="10" hidden="1">{"ReportTop",#N/A,FALSE,"report top"}</definedName>
    <definedName name="asdfasdfasd_4" localSheetId="2" hidden="1">{"ReportTop",#N/A,FALSE,"report top"}</definedName>
    <definedName name="asdfasdfasd_4" localSheetId="12" hidden="1">{"ReportTop",#N/A,FALSE,"report top"}</definedName>
    <definedName name="asdfasdfasd_4" localSheetId="13" hidden="1">{"ReportTop",#N/A,FALSE,"report top"}</definedName>
    <definedName name="asdfasdfasd_4" localSheetId="11" hidden="1">{"ReportTop",#N/A,FALSE,"report top"}</definedName>
    <definedName name="asdfasdfasd_4" localSheetId="1" hidden="1">{"ReportTop",#N/A,FALSE,"report top"}</definedName>
    <definedName name="asdfasdfasd_4" localSheetId="0" hidden="1">{"ReportTop",#N/A,FALSE,"report top"}</definedName>
    <definedName name="asdfasdfasd_5" localSheetId="3" hidden="1">{"ReportTop",#N/A,FALSE,"report top"}</definedName>
    <definedName name="asdfasdfasd_5" localSheetId="10" hidden="1">{"ReportTop",#N/A,FALSE,"report top"}</definedName>
    <definedName name="asdfasdfasd_5" localSheetId="2" hidden="1">{"ReportTop",#N/A,FALSE,"report top"}</definedName>
    <definedName name="asdfasdfasd_5" localSheetId="12" hidden="1">{"ReportTop",#N/A,FALSE,"report top"}</definedName>
    <definedName name="asdfasdfasd_5" localSheetId="13" hidden="1">{"ReportTop",#N/A,FALSE,"report top"}</definedName>
    <definedName name="asdfasdfasd_5" localSheetId="11" hidden="1">{"ReportTop",#N/A,FALSE,"report top"}</definedName>
    <definedName name="asdfasdfasd_5" localSheetId="1" hidden="1">{"ReportTop",#N/A,FALSE,"report top"}</definedName>
    <definedName name="asdfasdfasd_5" localSheetId="0" hidden="1">{"ReportTop",#N/A,FALSE,"report top"}</definedName>
    <definedName name="asdfasdre"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Uto1" localSheetId="3" hidden="1">{#N/A,#N/A,FALSE,"Sheet1"}</definedName>
    <definedName name="AUto1" localSheetId="10" hidden="1">{#N/A,#N/A,FALSE,"Sheet1"}</definedName>
    <definedName name="AUto1" localSheetId="2" hidden="1">{#N/A,#N/A,FALSE,"Sheet1"}</definedName>
    <definedName name="AUto1" localSheetId="12" hidden="1">{#N/A,#N/A,FALSE,"Sheet1"}</definedName>
    <definedName name="AUto1" localSheetId="13" hidden="1">{#N/A,#N/A,FALSE,"Sheet1"}</definedName>
    <definedName name="AUto1" localSheetId="11" hidden="1">{#N/A,#N/A,FALSE,"Sheet1"}</definedName>
    <definedName name="AUto1" localSheetId="1" hidden="1">{#N/A,#N/A,FALSE,"Sheet1"}</definedName>
    <definedName name="AUto1" localSheetId="0" hidden="1">{#N/A,#N/A,FALSE,"Sheet1"}</definedName>
    <definedName name="AUto2" localSheetId="3" hidden="1">{#N/A,#N/A,FALSE,"Sheet1"}</definedName>
    <definedName name="AUto2" localSheetId="10" hidden="1">{#N/A,#N/A,FALSE,"Sheet1"}</definedName>
    <definedName name="AUto2" localSheetId="2" hidden="1">{#N/A,#N/A,FALSE,"Sheet1"}</definedName>
    <definedName name="AUto2" localSheetId="12" hidden="1">{#N/A,#N/A,FALSE,"Sheet1"}</definedName>
    <definedName name="AUto2" localSheetId="13" hidden="1">{#N/A,#N/A,FALSE,"Sheet1"}</definedName>
    <definedName name="AUto2" localSheetId="11" hidden="1">{#N/A,#N/A,FALSE,"Sheet1"}</definedName>
    <definedName name="AUto2" localSheetId="1" hidden="1">{#N/A,#N/A,FALSE,"Sheet1"}</definedName>
    <definedName name="AUto2" localSheetId="0" hidden="1">{#N/A,#N/A,FALSE,"Sheet1"}</definedName>
    <definedName name="AZMatch" localSheetId="12" hidden="1">#REF!</definedName>
    <definedName name="AZMatch" localSheetId="13" hidden="1">#REF!</definedName>
    <definedName name="AZMatch" localSheetId="11" hidden="1">#REF!</definedName>
    <definedName name="AZMatch" localSheetId="1" hidden="1">#REF!</definedName>
    <definedName name="b" localSheetId="3"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0"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2"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2"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3"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1"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0" hidden="1">{#N/A,#N/A,FALSE,"Projections";#N/A,#N/A,FALSE,"AccrDil";#N/A,#N/A,FALSE,"PurchPriMult";#N/A,#N/A,FALSE,"Mults7_13";#N/A,#N/A,FALSE,"Mkt Mults";#N/A,#N/A,FALSE,"Acq Mults";#N/A,#N/A,FALSE,"StockPrices";#N/A,#N/A,FALSE,"Prem Paid";#N/A,#N/A,FALSE,"DCF";#N/A,#N/A,FALSE,"AUTO";#N/A,#N/A,FALSE,"Relative Trading";#N/A,#N/A,FALSE,"Mkt Val";#N/A,#N/A,FALSE,"Acq Val"}</definedName>
    <definedName name="bam" localSheetId="3" hidden="1">{"EBITDA",#N/A,TRUE,"P&amp;L Net of Disc Ops";"output net of disc ops",#N/A,TRUE,"Revenue";"input",#N/A,TRUE,"Revenue";"output",#N/A,TRUE,"DC";"Input",#N/A,TRUE,"DC";"MTN and MCN",#N/A,TRUE,"Margin";"output detail line items",#N/A,TRUE,"SGA";"personnel by year",#N/A,TRUE,"Payroll";#N/A,#N/A,TRUE,"CapEx"}</definedName>
    <definedName name="bam" localSheetId="10" hidden="1">{"EBITDA",#N/A,TRUE,"P&amp;L Net of Disc Ops";"output net of disc ops",#N/A,TRUE,"Revenue";"input",#N/A,TRUE,"Revenue";"output",#N/A,TRUE,"DC";"Input",#N/A,TRUE,"DC";"MTN and MCN",#N/A,TRUE,"Margin";"output detail line items",#N/A,TRUE,"SGA";"personnel by year",#N/A,TRUE,"Payroll";#N/A,#N/A,TRUE,"CapEx"}</definedName>
    <definedName name="bam" localSheetId="2" hidden="1">{"EBITDA",#N/A,TRUE,"P&amp;L Net of Disc Ops";"output net of disc ops",#N/A,TRUE,"Revenue";"input",#N/A,TRUE,"Revenue";"output",#N/A,TRUE,"DC";"Input",#N/A,TRUE,"DC";"MTN and MCN",#N/A,TRUE,"Margin";"output detail line items",#N/A,TRUE,"SGA";"personnel by year",#N/A,TRUE,"Payroll";#N/A,#N/A,TRUE,"CapEx"}</definedName>
    <definedName name="bam" localSheetId="12" hidden="1">{"EBITDA",#N/A,TRUE,"P&amp;L Net of Disc Ops";"output net of disc ops",#N/A,TRUE,"Revenue";"input",#N/A,TRUE,"Revenue";"output",#N/A,TRUE,"DC";"Input",#N/A,TRUE,"DC";"MTN and MCN",#N/A,TRUE,"Margin";"output detail line items",#N/A,TRUE,"SGA";"personnel by year",#N/A,TRUE,"Payroll";#N/A,#N/A,TRUE,"CapEx"}</definedName>
    <definedName name="bam" localSheetId="13" hidden="1">{"EBITDA",#N/A,TRUE,"P&amp;L Net of Disc Ops";"output net of disc ops",#N/A,TRUE,"Revenue";"input",#N/A,TRUE,"Revenue";"output",#N/A,TRUE,"DC";"Input",#N/A,TRUE,"DC";"MTN and MCN",#N/A,TRUE,"Margin";"output detail line items",#N/A,TRUE,"SGA";"personnel by year",#N/A,TRUE,"Payroll";#N/A,#N/A,TRUE,"CapEx"}</definedName>
    <definedName name="bam" localSheetId="11" hidden="1">{"EBITDA",#N/A,TRUE,"P&amp;L Net of Disc Ops";"output net of disc ops",#N/A,TRUE,"Revenue";"input",#N/A,TRUE,"Revenue";"output",#N/A,TRUE,"DC";"Input",#N/A,TRUE,"DC";"MTN and MCN",#N/A,TRUE,"Margin";"output detail line items",#N/A,TRUE,"SGA";"personnel by year",#N/A,TRUE,"Payroll";#N/A,#N/A,TRUE,"CapEx"}</definedName>
    <definedName name="bam" localSheetId="1" hidden="1">{"EBITDA",#N/A,TRUE,"P&amp;L Net of Disc Ops";"output net of disc ops",#N/A,TRUE,"Revenue";"input",#N/A,TRUE,"Revenue";"output",#N/A,TRUE,"DC";"Input",#N/A,TRUE,"DC";"MTN and MCN",#N/A,TRUE,"Margin";"output detail line items",#N/A,TRUE,"SGA";"personnel by year",#N/A,TRUE,"Payroll";#N/A,#N/A,TRUE,"CapEx"}</definedName>
    <definedName name="bam" localSheetId="0" hidden="1">{"EBITDA",#N/A,TRUE,"P&amp;L Net of Disc Ops";"output net of disc ops",#N/A,TRUE,"Revenue";"input",#N/A,TRUE,"Revenue";"output",#N/A,TRUE,"DC";"Input",#N/A,TRUE,"DC";"MTN and MCN",#N/A,TRUE,"Margin";"output detail line items",#N/A,TRUE,"SGA";"personnel by year",#N/A,TRUE,"Payroll";#N/A,#N/A,TRUE,"CapEx"}</definedName>
    <definedName name="bd" localSheetId="3" hidden="1">{#N/A,#N/A,TRUE,"Report"}</definedName>
    <definedName name="bd" localSheetId="10" hidden="1">{#N/A,#N/A,TRUE,"Report"}</definedName>
    <definedName name="bd" localSheetId="2" hidden="1">{#N/A,#N/A,TRUE,"Report"}</definedName>
    <definedName name="bd" localSheetId="12" hidden="1">{#N/A,#N/A,TRUE,"Report"}</definedName>
    <definedName name="bd" localSheetId="13" hidden="1">{#N/A,#N/A,TRUE,"Report"}</definedName>
    <definedName name="bd" localSheetId="11" hidden="1">{#N/A,#N/A,TRUE,"Report"}</definedName>
    <definedName name="bd" localSheetId="1" hidden="1">{#N/A,#N/A,TRUE,"Report"}</definedName>
    <definedName name="bd" localSheetId="0" hidden="1">{#N/A,#N/A,TRUE,"Report"}</definedName>
    <definedName name="bdd" localSheetId="3" hidden="1">{#N/A,#N/A,TRUE,"Report"}</definedName>
    <definedName name="bdd" localSheetId="10" hidden="1">{#N/A,#N/A,TRUE,"Report"}</definedName>
    <definedName name="bdd" localSheetId="2" hidden="1">{#N/A,#N/A,TRUE,"Report"}</definedName>
    <definedName name="bdd" localSheetId="12" hidden="1">{#N/A,#N/A,TRUE,"Report"}</definedName>
    <definedName name="bdd" localSheetId="13" hidden="1">{#N/A,#N/A,TRUE,"Report"}</definedName>
    <definedName name="bdd" localSheetId="11" hidden="1">{#N/A,#N/A,TRUE,"Report"}</definedName>
    <definedName name="bdd" localSheetId="1" hidden="1">{#N/A,#N/A,TRUE,"Report"}</definedName>
    <definedName name="bdd" localSheetId="0" hidden="1">{#N/A,#N/A,TRUE,"Report"}</definedName>
    <definedName name="Bear" localSheetId="3" hidden="1">{#N/A,#N/A,FALSE,"TS";#N/A,#N/A,FALSE,"Combo";#N/A,#N/A,FALSE,"FAIR";#N/A,#N/A,FALSE,"RBC";#N/A,#N/A,FALSE,"xxxx";#N/A,#N/A,FALSE,"A_D";#N/A,#N/A,FALSE,"WACC";#N/A,#N/A,FALSE,"DCF";#N/A,#N/A,FALSE,"LBO";#N/A,#N/A,FALSE,"AcqMults";#N/A,#N/A,FALSE,"CompMults"}</definedName>
    <definedName name="Bear" localSheetId="10" hidden="1">{#N/A,#N/A,FALSE,"TS";#N/A,#N/A,FALSE,"Combo";#N/A,#N/A,FALSE,"FAIR";#N/A,#N/A,FALSE,"RBC";#N/A,#N/A,FALSE,"xxxx";#N/A,#N/A,FALSE,"A_D";#N/A,#N/A,FALSE,"WACC";#N/A,#N/A,FALSE,"DCF";#N/A,#N/A,FALSE,"LBO";#N/A,#N/A,FALSE,"AcqMults";#N/A,#N/A,FALSE,"CompMults"}</definedName>
    <definedName name="Bear" localSheetId="2" hidden="1">{#N/A,#N/A,FALSE,"TS";#N/A,#N/A,FALSE,"Combo";#N/A,#N/A,FALSE,"FAIR";#N/A,#N/A,FALSE,"RBC";#N/A,#N/A,FALSE,"xxxx";#N/A,#N/A,FALSE,"A_D";#N/A,#N/A,FALSE,"WACC";#N/A,#N/A,FALSE,"DCF";#N/A,#N/A,FALSE,"LBO";#N/A,#N/A,FALSE,"AcqMults";#N/A,#N/A,FALSE,"CompMults"}</definedName>
    <definedName name="Bear" localSheetId="12" hidden="1">{#N/A,#N/A,FALSE,"TS";#N/A,#N/A,FALSE,"Combo";#N/A,#N/A,FALSE,"FAIR";#N/A,#N/A,FALSE,"RBC";#N/A,#N/A,FALSE,"xxxx";#N/A,#N/A,FALSE,"A_D";#N/A,#N/A,FALSE,"WACC";#N/A,#N/A,FALSE,"DCF";#N/A,#N/A,FALSE,"LBO";#N/A,#N/A,FALSE,"AcqMults";#N/A,#N/A,FALSE,"CompMults"}</definedName>
    <definedName name="Bear" localSheetId="13" hidden="1">{#N/A,#N/A,FALSE,"TS";#N/A,#N/A,FALSE,"Combo";#N/A,#N/A,FALSE,"FAIR";#N/A,#N/A,FALSE,"RBC";#N/A,#N/A,FALSE,"xxxx";#N/A,#N/A,FALSE,"A_D";#N/A,#N/A,FALSE,"WACC";#N/A,#N/A,FALSE,"DCF";#N/A,#N/A,FALSE,"LBO";#N/A,#N/A,FALSE,"AcqMults";#N/A,#N/A,FALSE,"CompMults"}</definedName>
    <definedName name="Bear" localSheetId="11" hidden="1">{#N/A,#N/A,FALSE,"TS";#N/A,#N/A,FALSE,"Combo";#N/A,#N/A,FALSE,"FAIR";#N/A,#N/A,FALSE,"RBC";#N/A,#N/A,FALSE,"xxxx";#N/A,#N/A,FALSE,"A_D";#N/A,#N/A,FALSE,"WACC";#N/A,#N/A,FALSE,"DCF";#N/A,#N/A,FALSE,"LBO";#N/A,#N/A,FALSE,"AcqMults";#N/A,#N/A,FALSE,"CompMults"}</definedName>
    <definedName name="Bear" localSheetId="1" hidden="1">{#N/A,#N/A,FALSE,"TS";#N/A,#N/A,FALSE,"Combo";#N/A,#N/A,FALSE,"FAIR";#N/A,#N/A,FALSE,"RBC";#N/A,#N/A,FALSE,"xxxx";#N/A,#N/A,FALSE,"A_D";#N/A,#N/A,FALSE,"WACC";#N/A,#N/A,FALSE,"DCF";#N/A,#N/A,FALSE,"LBO";#N/A,#N/A,FALSE,"AcqMults";#N/A,#N/A,FALSE,"CompMults"}</definedName>
    <definedName name="Bear" localSheetId="0" hidden="1">{#N/A,#N/A,FALSE,"TS";#N/A,#N/A,FALSE,"Combo";#N/A,#N/A,FALSE,"FAIR";#N/A,#N/A,FALSE,"RBC";#N/A,#N/A,FALSE,"xxxx";#N/A,#N/A,FALSE,"A_D";#N/A,#N/A,FALSE,"WACC";#N/A,#N/A,FALSE,"DCF";#N/A,#N/A,FALSE,"LBO";#N/A,#N/A,FALSE,"AcqMults";#N/A,#N/A,FALSE,"CompMults"}</definedName>
    <definedName name="BLPH1" localSheetId="12" hidden="1">#REF!</definedName>
    <definedName name="BLPH1" localSheetId="13" hidden="1">#REF!</definedName>
    <definedName name="BLPH1" localSheetId="11" hidden="1">#REF!</definedName>
    <definedName name="BLPH1" localSheetId="1" hidden="1">#REF!</definedName>
    <definedName name="BLPH10" localSheetId="12" hidden="1">#REF!</definedName>
    <definedName name="BLPH10" localSheetId="13" hidden="1">#REF!</definedName>
    <definedName name="BLPH10" localSheetId="11" hidden="1">#REF!</definedName>
    <definedName name="BLPH10" localSheetId="1" hidden="1">#REF!</definedName>
    <definedName name="BLPH11" localSheetId="12" hidden="1">#REF!</definedName>
    <definedName name="BLPH11" localSheetId="11" hidden="1">#REF!</definedName>
    <definedName name="BLPH11" localSheetId="1" hidden="1">#REF!</definedName>
    <definedName name="BLPH2" localSheetId="12" hidden="1">#REF!</definedName>
    <definedName name="BLPH2" localSheetId="11" hidden="1">#REF!</definedName>
    <definedName name="BLPH2" localSheetId="1" hidden="1">#REF!</definedName>
    <definedName name="BLPH3" localSheetId="12" hidden="1">#REF!</definedName>
    <definedName name="BLPH3" localSheetId="11" hidden="1">#REF!</definedName>
    <definedName name="BLPH3" localSheetId="1" hidden="1">#REF!</definedName>
    <definedName name="BLPH4" localSheetId="12" hidden="1">#REF!</definedName>
    <definedName name="BLPH4" localSheetId="11" hidden="1">#REF!</definedName>
    <definedName name="BLPH4" localSheetId="1" hidden="1">#REF!</definedName>
    <definedName name="BLPH5" localSheetId="12" hidden="1">#REF!</definedName>
    <definedName name="BLPH5" localSheetId="11" hidden="1">#REF!</definedName>
    <definedName name="BLPH5" localSheetId="1" hidden="1">#REF!</definedName>
    <definedName name="BLPH6" localSheetId="12" hidden="1">#REF!</definedName>
    <definedName name="BLPH6" localSheetId="11" hidden="1">#REF!</definedName>
    <definedName name="BLPH6" localSheetId="1" hidden="1">#REF!</definedName>
    <definedName name="BLPH7" localSheetId="12" hidden="1">#REF!</definedName>
    <definedName name="BLPH7" localSheetId="11" hidden="1">#REF!</definedName>
    <definedName name="BLPH7" localSheetId="1" hidden="1">#REF!</definedName>
    <definedName name="BLPH8" localSheetId="12" hidden="1">#REF!</definedName>
    <definedName name="BLPH8" localSheetId="11" hidden="1">#REF!</definedName>
    <definedName name="BLPH8" localSheetId="1" hidden="1">#REF!</definedName>
    <definedName name="BLPH9" localSheetId="12" hidden="1">#REF!</definedName>
    <definedName name="BLPH9" localSheetId="11" hidden="1">#REF!</definedName>
    <definedName name="BLPH9" localSheetId="1" hidden="1">#REF!</definedName>
    <definedName name="BM" localSheetId="3" hidden="1">{"EBITDA",#N/A,TRUE,"P&amp;L Net of Disc Ops";"output net of disc ops",#N/A,TRUE,"Revenue";"input",#N/A,TRUE,"Revenue";"output",#N/A,TRUE,"DC";"Input",#N/A,TRUE,"DC";"MTN and MCN",#N/A,TRUE,"Margin";"output detail line items",#N/A,TRUE,"SGA";"personnel by year",#N/A,TRUE,"Payroll";#N/A,#N/A,TRUE,"CapEx"}</definedName>
    <definedName name="BM" localSheetId="10" hidden="1">{"EBITDA",#N/A,TRUE,"P&amp;L Net of Disc Ops";"output net of disc ops",#N/A,TRUE,"Revenue";"input",#N/A,TRUE,"Revenue";"output",#N/A,TRUE,"DC";"Input",#N/A,TRUE,"DC";"MTN and MCN",#N/A,TRUE,"Margin";"output detail line items",#N/A,TRUE,"SGA";"personnel by year",#N/A,TRUE,"Payroll";#N/A,#N/A,TRUE,"CapEx"}</definedName>
    <definedName name="BM" localSheetId="2" hidden="1">{"EBITDA",#N/A,TRUE,"P&amp;L Net of Disc Ops";"output net of disc ops",#N/A,TRUE,"Revenue";"input",#N/A,TRUE,"Revenue";"output",#N/A,TRUE,"DC";"Input",#N/A,TRUE,"DC";"MTN and MCN",#N/A,TRUE,"Margin";"output detail line items",#N/A,TRUE,"SGA";"personnel by year",#N/A,TRUE,"Payroll";#N/A,#N/A,TRUE,"CapEx"}</definedName>
    <definedName name="BM" localSheetId="12" hidden="1">{"EBITDA",#N/A,TRUE,"P&amp;L Net of Disc Ops";"output net of disc ops",#N/A,TRUE,"Revenue";"input",#N/A,TRUE,"Revenue";"output",#N/A,TRUE,"DC";"Input",#N/A,TRUE,"DC";"MTN and MCN",#N/A,TRUE,"Margin";"output detail line items",#N/A,TRUE,"SGA";"personnel by year",#N/A,TRUE,"Payroll";#N/A,#N/A,TRUE,"CapEx"}</definedName>
    <definedName name="BM" localSheetId="13" hidden="1">{"EBITDA",#N/A,TRUE,"P&amp;L Net of Disc Ops";"output net of disc ops",#N/A,TRUE,"Revenue";"input",#N/A,TRUE,"Revenue";"output",#N/A,TRUE,"DC";"Input",#N/A,TRUE,"DC";"MTN and MCN",#N/A,TRUE,"Margin";"output detail line items",#N/A,TRUE,"SGA";"personnel by year",#N/A,TRUE,"Payroll";#N/A,#N/A,TRUE,"CapEx"}</definedName>
    <definedName name="BM" localSheetId="11" hidden="1">{"EBITDA",#N/A,TRUE,"P&amp;L Net of Disc Ops";"output net of disc ops",#N/A,TRUE,"Revenue";"input",#N/A,TRUE,"Revenue";"output",#N/A,TRUE,"DC";"Input",#N/A,TRUE,"DC";"MTN and MCN",#N/A,TRUE,"Margin";"output detail line items",#N/A,TRUE,"SGA";"personnel by year",#N/A,TRUE,"Payroll";#N/A,#N/A,TRUE,"CapEx"}</definedName>
    <definedName name="BM" localSheetId="1" hidden="1">{"EBITDA",#N/A,TRUE,"P&amp;L Net of Disc Ops";"output net of disc ops",#N/A,TRUE,"Revenue";"input",#N/A,TRUE,"Revenue";"output",#N/A,TRUE,"DC";"Input",#N/A,TRUE,"DC";"MTN and MCN",#N/A,TRUE,"Margin";"output detail line items",#N/A,TRUE,"SGA";"personnel by year",#N/A,TRUE,"Payroll";#N/A,#N/A,TRUE,"CapEx"}</definedName>
    <definedName name="BM" localSheetId="0" hidden="1">{"EBITDA",#N/A,TRUE,"P&amp;L Net of Disc Ops";"output net of disc ops",#N/A,TRUE,"Revenue";"input",#N/A,TRUE,"Revenue";"output",#N/A,TRUE,"DC";"Input",#N/A,TRUE,"DC";"MTN and MCN",#N/A,TRUE,"Margin";"output detail line items",#N/A,TRUE,"SGA";"personnel by year",#N/A,TRUE,"Payroll";#N/A,#N/A,TRUE,"CapEx"}</definedName>
    <definedName name="BORRATE" localSheetId="12" hidden="1">#REF!</definedName>
    <definedName name="BORRATE" localSheetId="13" hidden="1">#REF!</definedName>
    <definedName name="BORRATE" localSheetId="11" hidden="1">#REF!</definedName>
    <definedName name="BORRATE" localSheetId="1" hidden="1">#REF!</definedName>
    <definedName name="BSPRINT" localSheetId="12" hidden="1">#REF!</definedName>
    <definedName name="BSPRINT" localSheetId="13" hidden="1">#REF!</definedName>
    <definedName name="BSPRINT" localSheetId="11" hidden="1">#REF!</definedName>
    <definedName name="BSPRINT" localSheetId="1" hidden="1">#REF!</definedName>
    <definedName name="CalcdTenor" hidden="1">#N/A</definedName>
    <definedName name="CAPMULTIPLY" localSheetId="12" hidden="1">#REF!</definedName>
    <definedName name="CAPMULTIPLY" localSheetId="13" hidden="1">#REF!</definedName>
    <definedName name="CAPMULTIPLY" localSheetId="11" hidden="1">#REF!</definedName>
    <definedName name="CAPMULTIPLY" localSheetId="1" hidden="1">#REF!</definedName>
    <definedName name="CEP" localSheetId="3" hidden="1">{"assumptions",#N/A,FALSE,"Assumption Summary";"proforma97",#N/A,FALSE,"97 pro forma";"sensitivity97",#N/A,FALSE,"97 sensitivity ";"proforma98",#N/A,FALSE,"98 pro forma";"sensitivity98",#N/A,FALSE,"98 sensitivity"}</definedName>
    <definedName name="CEP" localSheetId="10" hidden="1">{"assumptions",#N/A,FALSE,"Assumption Summary";"proforma97",#N/A,FALSE,"97 pro forma";"sensitivity97",#N/A,FALSE,"97 sensitivity ";"proforma98",#N/A,FALSE,"98 pro forma";"sensitivity98",#N/A,FALSE,"98 sensitivity"}</definedName>
    <definedName name="CEP" localSheetId="2" hidden="1">{"assumptions",#N/A,FALSE,"Assumption Summary";"proforma97",#N/A,FALSE,"97 pro forma";"sensitivity97",#N/A,FALSE,"97 sensitivity ";"proforma98",#N/A,FALSE,"98 pro forma";"sensitivity98",#N/A,FALSE,"98 sensitivity"}</definedName>
    <definedName name="CEP" localSheetId="12" hidden="1">{"assumptions",#N/A,FALSE,"Assumption Summary";"proforma97",#N/A,FALSE,"97 pro forma";"sensitivity97",#N/A,FALSE,"97 sensitivity ";"proforma98",#N/A,FALSE,"98 pro forma";"sensitivity98",#N/A,FALSE,"98 sensitivity"}</definedName>
    <definedName name="CEP" localSheetId="13" hidden="1">{"assumptions",#N/A,FALSE,"Assumption Summary";"proforma97",#N/A,FALSE,"97 pro forma";"sensitivity97",#N/A,FALSE,"97 sensitivity ";"proforma98",#N/A,FALSE,"98 pro forma";"sensitivity98",#N/A,FALSE,"98 sensitivity"}</definedName>
    <definedName name="CEP" localSheetId="11" hidden="1">{"assumptions",#N/A,FALSE,"Assumption Summary";"proforma97",#N/A,FALSE,"97 pro forma";"sensitivity97",#N/A,FALSE,"97 sensitivity ";"proforma98",#N/A,FALSE,"98 pro forma";"sensitivity98",#N/A,FALSE,"98 sensitivity"}</definedName>
    <definedName name="CEP" localSheetId="1" hidden="1">{"assumptions",#N/A,FALSE,"Assumption Summary";"proforma97",#N/A,FALSE,"97 pro forma";"sensitivity97",#N/A,FALSE,"97 sensitivity ";"proforma98",#N/A,FALSE,"98 pro forma";"sensitivity98",#N/A,FALSE,"98 sensitivity"}</definedName>
    <definedName name="CEP" localSheetId="0" hidden="1">{"assumptions",#N/A,FALSE,"Assumption Summary";"proforma97",#N/A,FALSE,"97 pro forma";"sensitivity97",#N/A,FALSE,"97 sensitivity ";"proforma98",#N/A,FALSE,"98 pro forma";"sensitivity98",#N/A,FALSE,"98 sensitivity"}</definedName>
    <definedName name="CIQWBGuid" hidden="1">"ad5d3d74-400a-4444-8915-29b4d828f51f"</definedName>
    <definedName name="costcategory" localSheetId="12" hidden="1">#REF!</definedName>
    <definedName name="costcategory" localSheetId="13" hidden="1">#REF!</definedName>
    <definedName name="costcategory" localSheetId="11" hidden="1">#REF!</definedName>
    <definedName name="costcategory" localSheetId="1" hidden="1">#REF!</definedName>
    <definedName name="COSTINFOTBL" localSheetId="12" hidden="1">#REF!</definedName>
    <definedName name="COSTINFOTBL" localSheetId="13" hidden="1">#REF!</definedName>
    <definedName name="COSTINFOTBL" localSheetId="11" hidden="1">#REF!</definedName>
    <definedName name="COSTINFOTBL" localSheetId="1" hidden="1">#REF!</definedName>
    <definedName name="CREDITSCORE" localSheetId="12" hidden="1">#REF!</definedName>
    <definedName name="CREDITSCORE" localSheetId="13" hidden="1">#REF!</definedName>
    <definedName name="CREDITSCORE" localSheetId="11" hidden="1">#REF!</definedName>
    <definedName name="CREDITSCORE" localSheetId="1" hidden="1">#REF!</definedName>
    <definedName name="Cwvu.ADM._.ACCTG._.BUDGET." localSheetId="12" hidden="1">#REF!,#REF!,#REF!,#REF!,#REF!,#REF!,#REF!,#REF!</definedName>
    <definedName name="Cwvu.ADM._.ACCTG._.BUDGET." localSheetId="13" hidden="1">#REF!,#REF!,#REF!,#REF!,#REF!,#REF!,#REF!,#REF!</definedName>
    <definedName name="Cwvu.ADM._.ACCTG._.BUDGET." localSheetId="11" hidden="1">#REF!,#REF!,#REF!,#REF!,#REF!,#REF!,#REF!,#REF!</definedName>
    <definedName name="Cwvu.ADM._.ACCTG._.BUDGET." localSheetId="1" hidden="1">#REF!,#REF!,#REF!,#REF!,#REF!,#REF!,#REF!,#REF!</definedName>
    <definedName name="Cwvu.ADM._.ACCTG._.DETAIL." localSheetId="12" hidden="1">#REF!,#REF!,#REF!,#REF!,#REF!,#REF!,#REF!,#REF!</definedName>
    <definedName name="Cwvu.ADM._.ACCTG._.DETAIL." localSheetId="13" hidden="1">#REF!,#REF!,#REF!,#REF!,#REF!,#REF!,#REF!,#REF!</definedName>
    <definedName name="Cwvu.ADM._.ACCTG._.DETAIL." localSheetId="11" hidden="1">#REF!,#REF!,#REF!,#REF!,#REF!,#REF!,#REF!,#REF!</definedName>
    <definedName name="Cwvu.ADM._.ACCTG._.DETAIL." localSheetId="1" hidden="1">#REF!,#REF!,#REF!,#REF!,#REF!,#REF!,#REF!,#REF!</definedName>
    <definedName name="Cwvu.ADM._.CONST._.DETAIL." localSheetId="12" hidden="1">#REF!,#REF!,#REF!,#REF!,#REF!,#REF!,#REF!</definedName>
    <definedName name="Cwvu.ADM._.CONST._.DETAIL." localSheetId="13" hidden="1">#REF!,#REF!,#REF!,#REF!,#REF!,#REF!,#REF!</definedName>
    <definedName name="Cwvu.ADM._.CONST._.DETAIL." localSheetId="11" hidden="1">#REF!,#REF!,#REF!,#REF!,#REF!,#REF!,#REF!</definedName>
    <definedName name="Cwvu.ADM._.CONST._.DETAIL." localSheetId="1" hidden="1">#REF!,#REF!,#REF!,#REF!,#REF!,#REF!,#REF!</definedName>
    <definedName name="Cwvu.ADM._.GEN._.MGMNT._.DETAIL." localSheetId="12" hidden="1">#REF!,#REF!,#REF!,#REF!,#REF!,#REF!</definedName>
    <definedName name="Cwvu.ADM._.GEN._.MGMNT._.DETAIL." localSheetId="13" hidden="1">#REF!,#REF!,#REF!,#REF!,#REF!,#REF!</definedName>
    <definedName name="Cwvu.ADM._.GEN._.MGMNT._.DETAIL." localSheetId="11" hidden="1">#REF!,#REF!,#REF!,#REF!,#REF!,#REF!</definedName>
    <definedName name="Cwvu.ADM._.GEN._.MGMNT._.DETAIL." localSheetId="1" hidden="1">#REF!,#REF!,#REF!,#REF!,#REF!,#REF!</definedName>
    <definedName name="Cwvu.ADM._.GVMNT._.DETAIL." localSheetId="12" hidden="1">#REF!,#REF!,#REF!,#REF!,#REF!,#REF!,#REF!</definedName>
    <definedName name="Cwvu.ADM._.GVMNT._.DETAIL." localSheetId="13" hidden="1">#REF!,#REF!,#REF!,#REF!,#REF!,#REF!,#REF!</definedName>
    <definedName name="Cwvu.ADM._.GVMNT._.DETAIL." localSheetId="11" hidden="1">#REF!,#REF!,#REF!,#REF!,#REF!,#REF!,#REF!</definedName>
    <definedName name="Cwvu.ADM._.GVMNT._.DETAIL." localSheetId="1" hidden="1">#REF!,#REF!,#REF!,#REF!,#REF!,#REF!,#REF!</definedName>
    <definedName name="Cwvu.ADM._.GVT._.BUDGET." localSheetId="12" hidden="1">#REF!,#REF!,#REF!,#REF!,#REF!,#REF!,#REF!</definedName>
    <definedName name="Cwvu.ADM._.GVT._.BUDGET." localSheetId="13" hidden="1">#REF!,#REF!,#REF!,#REF!,#REF!,#REF!,#REF!</definedName>
    <definedName name="Cwvu.ADM._.GVT._.BUDGET." localSheetId="11" hidden="1">#REF!,#REF!,#REF!,#REF!,#REF!,#REF!,#REF!</definedName>
    <definedName name="Cwvu.ADM._.GVT._.BUDGET." localSheetId="1" hidden="1">#REF!,#REF!,#REF!,#REF!,#REF!,#REF!,#REF!</definedName>
    <definedName name="Cwvu.ADM._.OTHER." localSheetId="12" hidden="1">#REF!,#REF!,#REF!,#REF!,#REF!,#REF!,#REF!,#REF!,#REF!</definedName>
    <definedName name="Cwvu.ADM._.OTHER." localSheetId="13" hidden="1">#REF!,#REF!,#REF!,#REF!,#REF!,#REF!,#REF!,#REF!,#REF!</definedName>
    <definedName name="Cwvu.ADM._.OTHER." localSheetId="11" hidden="1">#REF!,#REF!,#REF!,#REF!,#REF!,#REF!,#REF!,#REF!,#REF!</definedName>
    <definedName name="Cwvu.ADM._.OTHER." localSheetId="1" hidden="1">#REF!,#REF!,#REF!,#REF!,#REF!,#REF!,#REF!,#REF!,#REF!</definedName>
    <definedName name="Cwvu.ADM._.OTHER._.DETAIL." localSheetId="12" hidden="1">#REF!,#REF!,#REF!,#REF!,#REF!,#REF!,#REF!,#REF!,#REF!</definedName>
    <definedName name="Cwvu.ADM._.OTHER._.DETAIL." localSheetId="13" hidden="1">#REF!,#REF!,#REF!,#REF!,#REF!,#REF!,#REF!,#REF!,#REF!</definedName>
    <definedName name="Cwvu.ADM._.OTHER._.DETAIL." localSheetId="11" hidden="1">#REF!,#REF!,#REF!,#REF!,#REF!,#REF!,#REF!,#REF!,#REF!</definedName>
    <definedName name="Cwvu.ADM._.OTHER._.DETAIL." localSheetId="1" hidden="1">#REF!,#REF!,#REF!,#REF!,#REF!,#REF!,#REF!,#REF!,#REF!</definedName>
    <definedName name="Cwvu.ADM._.SUMMARY." localSheetId="12" hidden="1">#REF!,#REF!,#REF!,#REF!</definedName>
    <definedName name="Cwvu.ADM._.SUMMARY." localSheetId="13" hidden="1">#REF!,#REF!,#REF!,#REF!</definedName>
    <definedName name="Cwvu.ADM._.SUMMARY." localSheetId="11" hidden="1">#REF!,#REF!,#REF!,#REF!</definedName>
    <definedName name="Cwvu.ADM._.SUMMARY." localSheetId="1" hidden="1">#REF!,#REF!,#REF!,#REF!</definedName>
    <definedName name="Cwvu.ADMIN._.CONST._.BUDGET." localSheetId="12" hidden="1">#REF!,#REF!,#REF!,#REF!,#REF!,#REF!,#REF!</definedName>
    <definedName name="Cwvu.ADMIN._.CONST._.BUDGET." localSheetId="13" hidden="1">#REF!,#REF!,#REF!,#REF!,#REF!,#REF!,#REF!</definedName>
    <definedName name="Cwvu.ADMIN._.CONST._.BUDGET." localSheetId="11" hidden="1">#REF!,#REF!,#REF!,#REF!,#REF!,#REF!,#REF!</definedName>
    <definedName name="Cwvu.ADMIN._.CONST._.BUDGET." localSheetId="1" hidden="1">#REF!,#REF!,#REF!,#REF!,#REF!,#REF!,#REF!</definedName>
    <definedName name="Cwvu.ADMIN._.GEN._.MGMNT._.BUDGET." localSheetId="12" hidden="1">#REF!,#REF!,#REF!,#REF!,#REF!,#REF!</definedName>
    <definedName name="Cwvu.ADMIN._.GEN._.MGMNT._.BUDGET." localSheetId="13" hidden="1">#REF!,#REF!,#REF!,#REF!,#REF!,#REF!</definedName>
    <definedName name="Cwvu.ADMIN._.GEN._.MGMNT._.BUDGET." localSheetId="11" hidden="1">#REF!,#REF!,#REF!,#REF!,#REF!,#REF!</definedName>
    <definedName name="Cwvu.ADMIN._.GEN._.MGMNT._.BUDGET." localSheetId="1" hidden="1">#REF!,#REF!,#REF!,#REF!,#REF!,#REF!</definedName>
    <definedName name="Cwvu.ADMIN._.OTHER._.MEALS." localSheetId="12" hidden="1">#REF!,#REF!,#REF!,#REF!,#REF!,#REF!,#REF!,#REF!,#REF!</definedName>
    <definedName name="Cwvu.ADMIN._.OTHER._.MEALS." localSheetId="13" hidden="1">#REF!,#REF!,#REF!,#REF!,#REF!,#REF!,#REF!,#REF!,#REF!</definedName>
    <definedName name="Cwvu.ADMIN._.OTHER._.MEALS." localSheetId="11" hidden="1">#REF!,#REF!,#REF!,#REF!,#REF!,#REF!,#REF!,#REF!,#REF!</definedName>
    <definedName name="Cwvu.ADMIN._.OTHER._.MEALS." localSheetId="1" hidden="1">#REF!,#REF!,#REF!,#REF!,#REF!,#REF!,#REF!,#REF!,#REF!</definedName>
    <definedName name="Cwvu.ADMIN._.OTHER._.REGISTRATIONS." localSheetId="12" hidden="1">#REF!,#REF!,#REF!,#REF!,#REF!,#REF!,#REF!,#REF!,#REF!</definedName>
    <definedName name="Cwvu.ADMIN._.OTHER._.REGISTRATIONS." localSheetId="13" hidden="1">#REF!,#REF!,#REF!,#REF!,#REF!,#REF!,#REF!,#REF!,#REF!</definedName>
    <definedName name="Cwvu.ADMIN._.OTHER._.REGISTRATIONS." localSheetId="11" hidden="1">#REF!,#REF!,#REF!,#REF!,#REF!,#REF!,#REF!,#REF!,#REF!</definedName>
    <definedName name="Cwvu.ADMIN._.OTHER._.REGISTRATIONS." localSheetId="1" hidden="1">#REF!,#REF!,#REF!,#REF!,#REF!,#REF!,#REF!,#REF!,#REF!</definedName>
    <definedName name="Cwvu.ADMIN._.OTHER._.TRAVEL." localSheetId="12" hidden="1">#REF!,#REF!,#REF!,#REF!,#REF!,#REF!,#REF!,#REF!,#REF!</definedName>
    <definedName name="Cwvu.ADMIN._.OTHER._.TRAVEL." localSheetId="13" hidden="1">#REF!,#REF!,#REF!,#REF!,#REF!,#REF!,#REF!,#REF!,#REF!</definedName>
    <definedName name="Cwvu.ADMIN._.OTHER._.TRAVEL." localSheetId="11" hidden="1">#REF!,#REF!,#REF!,#REF!,#REF!,#REF!,#REF!,#REF!,#REF!</definedName>
    <definedName name="Cwvu.ADMIN._.OTHER._.TRAVEL." localSheetId="1" hidden="1">#REF!,#REF!,#REF!,#REF!,#REF!,#REF!,#REF!,#REF!,#REF!</definedName>
    <definedName name="Cwvu.CAM._.DEPREC." localSheetId="3" hidden="1">#REF!,#REF!,#REF!,#REF!,#REF!,#REF!,#REF!</definedName>
    <definedName name="Cwvu.CAM._.DEPREC." localSheetId="10" hidden="1">#REF!,#REF!,#REF!,#REF!,#REF!,#REF!,#REF!</definedName>
    <definedName name="Cwvu.CAM._.DEPREC." localSheetId="2" hidden="1">#REF!,#REF!,#REF!,#REF!,#REF!,#REF!,#REF!</definedName>
    <definedName name="Cwvu.CAM._.DEPREC." localSheetId="13" hidden="1">#REF!,#REF!,#REF!,#REF!,#REF!,#REF!,#REF!</definedName>
    <definedName name="Cwvu.CAM._.DEPREC." localSheetId="11" hidden="1">#REF!,#REF!,#REF!,#REF!,#REF!,#REF!,#REF!</definedName>
    <definedName name="Cwvu.CAM._.DEPREC." localSheetId="1" hidden="1">#REF!,#REF!,#REF!,#REF!,#REF!,#REF!,#REF!</definedName>
    <definedName name="Cwvu.CAM._.DEPREC." localSheetId="0" hidden="1">#REF!,#REF!,#REF!,#REF!,#REF!,#REF!,#REF!</definedName>
    <definedName name="Cwvu.CAPITAL._.ADDS." localSheetId="3" hidden="1">#REF!</definedName>
    <definedName name="Cwvu.CAPITAL._.ADDS." localSheetId="10" hidden="1">#REF!</definedName>
    <definedName name="Cwvu.CAPITAL._.ADDS." localSheetId="2" hidden="1">#REF!</definedName>
    <definedName name="Cwvu.CAPITAL._.ADDS." localSheetId="13" hidden="1">#REF!</definedName>
    <definedName name="Cwvu.CAPITAL._.ADDS." localSheetId="11" hidden="1">#REF!</definedName>
    <definedName name="Cwvu.CAPITAL._.ADDS." localSheetId="1" hidden="1">#REF!</definedName>
    <definedName name="Cwvu.CAPITAL._.ADDS." localSheetId="0" hidden="1">#REF!</definedName>
    <definedName name="Cwvu.CAPITAL._.DEPRECIATION." localSheetId="12" hidden="1">#REF!</definedName>
    <definedName name="Cwvu.CAPITAL._.DEPRECIATION." localSheetId="13" hidden="1">#REF!</definedName>
    <definedName name="Cwvu.CAPITAL._.DEPRECIATION." localSheetId="11" hidden="1">#REF!</definedName>
    <definedName name="Cwvu.CAPITAL._.DEPRECIATION." localSheetId="1" hidden="1">#REF!</definedName>
    <definedName name="Cwvu.clean._.and._.sweep._.bud." localSheetId="3" hidden="1">#REF!,#REF!,#REF!,#REF!,#REF!,#REF!,#REF!,#REF!,#REF!</definedName>
    <definedName name="Cwvu.clean._.and._.sweep._.bud." localSheetId="10" hidden="1">#REF!,#REF!,#REF!,#REF!,#REF!,#REF!,#REF!,#REF!,#REF!</definedName>
    <definedName name="Cwvu.clean._.and._.sweep._.bud." localSheetId="2" hidden="1">#REF!,#REF!,#REF!,#REF!,#REF!,#REF!,#REF!,#REF!,#REF!</definedName>
    <definedName name="Cwvu.clean._.and._.sweep._.bud." localSheetId="13" hidden="1">#REF!,#REF!,#REF!,#REF!,#REF!,#REF!,#REF!,#REF!,#REF!</definedName>
    <definedName name="Cwvu.clean._.and._.sweep._.bud." localSheetId="11" hidden="1">#REF!,#REF!,#REF!,#REF!,#REF!,#REF!,#REF!,#REF!,#REF!</definedName>
    <definedName name="Cwvu.clean._.and._.sweep._.bud." localSheetId="1" hidden="1">#REF!,#REF!,#REF!,#REF!,#REF!,#REF!,#REF!,#REF!,#REF!</definedName>
    <definedName name="Cwvu.clean._.and._.sweep._.bud." localSheetId="0" hidden="1">#REF!,#REF!,#REF!,#REF!,#REF!,#REF!,#REF!,#REF!,#REF!</definedName>
    <definedName name="Cwvu.CLEAN._.N._.SWEEP._.BUDGET." localSheetId="3" hidden="1">#REF!,#REF!,#REF!,#REF!,#REF!,#REF!,#REF!,#REF!,#REF!</definedName>
    <definedName name="Cwvu.CLEAN._.N._.SWEEP._.BUDGET." localSheetId="10" hidden="1">#REF!,#REF!,#REF!,#REF!,#REF!,#REF!,#REF!,#REF!,#REF!</definedName>
    <definedName name="Cwvu.CLEAN._.N._.SWEEP._.BUDGET." localSheetId="2" hidden="1">#REF!,#REF!,#REF!,#REF!,#REF!,#REF!,#REF!,#REF!,#REF!</definedName>
    <definedName name="Cwvu.CLEAN._.N._.SWEEP._.BUDGET." localSheetId="13" hidden="1">#REF!,#REF!,#REF!,#REF!,#REF!,#REF!,#REF!,#REF!,#REF!</definedName>
    <definedName name="Cwvu.CLEAN._.N._.SWEEP._.BUDGET." localSheetId="11" hidden="1">#REF!,#REF!,#REF!,#REF!,#REF!,#REF!,#REF!,#REF!,#REF!</definedName>
    <definedName name="Cwvu.CLEAN._.N._.SWEEP._.BUDGET." localSheetId="1" hidden="1">#REF!,#REF!,#REF!,#REF!,#REF!,#REF!,#REF!,#REF!,#REF!</definedName>
    <definedName name="Cwvu.CLEAN._.N._.SWEEP._.BUDGET." localSheetId="0" hidden="1">#REF!,#REF!,#REF!,#REF!,#REF!,#REF!,#REF!,#REF!,#REF!</definedName>
    <definedName name="Cwvu.DETAIL._.BACKUP." localSheetId="12" hidden="1">#REF!,#REF!,#REF!,#REF!</definedName>
    <definedName name="Cwvu.DETAIL._.BACKUP." localSheetId="13" hidden="1">#REF!,#REF!,#REF!,#REF!</definedName>
    <definedName name="Cwvu.DETAIL._.BACKUP." localSheetId="11" hidden="1">#REF!,#REF!,#REF!,#REF!</definedName>
    <definedName name="Cwvu.DETAIL._.BACKUP." localSheetId="1" hidden="1">#REF!,#REF!,#REF!,#REF!</definedName>
    <definedName name="Cwvu.JENNIFERS._.BUDGET." localSheetId="12" hidden="1">#REF!,#REF!,#REF!,#REF!</definedName>
    <definedName name="Cwvu.JENNIFERS._.BUDGET." localSheetId="13" hidden="1">#REF!,#REF!,#REF!,#REF!</definedName>
    <definedName name="Cwvu.JENNIFERS._.BUDGET." localSheetId="11" hidden="1">#REF!,#REF!,#REF!,#REF!</definedName>
    <definedName name="Cwvu.JENNIFERS._.BUDGET." localSheetId="1" hidden="1">#REF!,#REF!,#REF!,#REF!</definedName>
    <definedName name="Cwvu.MAIN._.BUDGET." localSheetId="12" hidden="1">#REF!,#REF!,#REF!,#REF!</definedName>
    <definedName name="Cwvu.MAIN._.BUDGET." localSheetId="13" hidden="1">#REF!,#REF!,#REF!,#REF!</definedName>
    <definedName name="Cwvu.MAIN._.BUDGET." localSheetId="11" hidden="1">#REF!,#REF!,#REF!,#REF!</definedName>
    <definedName name="Cwvu.MAIN._.BUDGET." localSheetId="1" hidden="1">#REF!,#REF!,#REF!,#REF!</definedName>
    <definedName name="Cwvu.PAYROLL." localSheetId="12" hidden="1">#REF!,#REF!,#REF!,#REF!</definedName>
    <definedName name="Cwvu.PAYROLL." localSheetId="13" hidden="1">#REF!,#REF!,#REF!,#REF!</definedName>
    <definedName name="Cwvu.PAYROLL." localSheetId="11" hidden="1">#REF!,#REF!,#REF!,#REF!</definedName>
    <definedName name="Cwvu.PAYROLL." localSheetId="1" hidden="1">#REF!,#REF!,#REF!,#REF!</definedName>
    <definedName name="Cwvu.PERS._.PROP._.DETAIL." localSheetId="12" hidden="1">#REF!,#REF!,#REF!,#REF!</definedName>
    <definedName name="Cwvu.PERS._.PROP._.DETAIL." localSheetId="13" hidden="1">#REF!,#REF!,#REF!,#REF!</definedName>
    <definedName name="Cwvu.PERS._.PROP._.DETAIL." localSheetId="11" hidden="1">#REF!,#REF!,#REF!,#REF!</definedName>
    <definedName name="Cwvu.PERS._.PROP._.DETAIL." localSheetId="1" hidden="1">#REF!,#REF!,#REF!,#REF!</definedName>
    <definedName name="D" localSheetId="3" hidden="1">{#N/A,#N/A,FALSE,"AD_Purch";#N/A,#N/A,FALSE,"Projections";#N/A,#N/A,FALSE,"DCF";#N/A,#N/A,FALSE,"Mkt Val"}</definedName>
    <definedName name="D" localSheetId="10" hidden="1">{#N/A,#N/A,FALSE,"AD_Purch";#N/A,#N/A,FALSE,"Projections";#N/A,#N/A,FALSE,"DCF";#N/A,#N/A,FALSE,"Mkt Val"}</definedName>
    <definedName name="D" localSheetId="2" hidden="1">{#N/A,#N/A,FALSE,"AD_Purch";#N/A,#N/A,FALSE,"Projections";#N/A,#N/A,FALSE,"DCF";#N/A,#N/A,FALSE,"Mkt Val"}</definedName>
    <definedName name="D" localSheetId="12" hidden="1">{#N/A,#N/A,FALSE,"AD_Purch";#N/A,#N/A,FALSE,"Projections";#N/A,#N/A,FALSE,"DCF";#N/A,#N/A,FALSE,"Mkt Val"}</definedName>
    <definedName name="D" localSheetId="13" hidden="1">{#N/A,#N/A,FALSE,"AD_Purch";#N/A,#N/A,FALSE,"Projections";#N/A,#N/A,FALSE,"DCF";#N/A,#N/A,FALSE,"Mkt Val"}</definedName>
    <definedName name="D" localSheetId="11" hidden="1">{#N/A,#N/A,FALSE,"AD_Purch";#N/A,#N/A,FALSE,"Projections";#N/A,#N/A,FALSE,"DCF";#N/A,#N/A,FALSE,"Mkt Val"}</definedName>
    <definedName name="D" localSheetId="1" hidden="1">{#N/A,#N/A,FALSE,"AD_Purch";#N/A,#N/A,FALSE,"Projections";#N/A,#N/A,FALSE,"DCF";#N/A,#N/A,FALSE,"Mkt Val"}</definedName>
    <definedName name="D" localSheetId="0" hidden="1">{#N/A,#N/A,FALSE,"AD_Purch";#N/A,#N/A,FALSE,"Projections";#N/A,#N/A,FALSE,"DCF";#N/A,#N/A,FALSE,"Mkt Val"}</definedName>
    <definedName name="def" localSheetId="3" hidden="1">{"histincome",#N/A,FALSE,"hyfins";"closing balance",#N/A,FALSE,"hyfins"}</definedName>
    <definedName name="def" localSheetId="10" hidden="1">{"histincome",#N/A,FALSE,"hyfins";"closing balance",#N/A,FALSE,"hyfins"}</definedName>
    <definedName name="def" localSheetId="2" hidden="1">{"histincome",#N/A,FALSE,"hyfins";"closing balance",#N/A,FALSE,"hyfins"}</definedName>
    <definedName name="def" localSheetId="12" hidden="1">{"histincome",#N/A,FALSE,"hyfins";"closing balance",#N/A,FALSE,"hyfins"}</definedName>
    <definedName name="def" localSheetId="13" hidden="1">{"histincome",#N/A,FALSE,"hyfins";"closing balance",#N/A,FALSE,"hyfins"}</definedName>
    <definedName name="def" localSheetId="11" hidden="1">{"histincome",#N/A,FALSE,"hyfins";"closing balance",#N/A,FALSE,"hyfins"}</definedName>
    <definedName name="def" localSheetId="1" hidden="1">{"histincome",#N/A,FALSE,"hyfins";"closing balance",#N/A,FALSE,"hyfins"}</definedName>
    <definedName name="def" localSheetId="0" hidden="1">{"histincome",#N/A,FALSE,"hyfins";"closing balance",#N/A,FALSE,"hyfins"}</definedName>
    <definedName name="Depo11914154285" localSheetId="12" hidden="1">#REF!</definedName>
    <definedName name="Depo11914154285" localSheetId="13" hidden="1">#REF!</definedName>
    <definedName name="Depo11914154285" localSheetId="11" hidden="1">#REF!</definedName>
    <definedName name="Depo11914154285" localSheetId="1" hidden="1">#REF!</definedName>
    <definedName name="depositline1" localSheetId="12" hidden="1">#REF!,#REF!</definedName>
    <definedName name="depositline1" localSheetId="13" hidden="1">#REF!,#REF!</definedName>
    <definedName name="depositline1" localSheetId="11" hidden="1">#REF!,#REF!</definedName>
    <definedName name="depositline1" localSheetId="1" hidden="1">#REF!,#REF!</definedName>
    <definedName name="dfg" localSheetId="3" hidden="1">{"cred comp",#N/A,FALSE,"Comparable Credit Analysis";"IS",#N/A,FALSE,"IS";"Sensitivity",#N/A,FALSE,"Sensitivity";"BS",#N/A,FALSE,"BS";"Bond Summary",#N/A,FALSE,"B Summary";"AD",#N/A,FALSE,"Accretion";"NAV",#N/A,FALSE,"NAV";"SU",#N/A,FALSE,"S&amp;U";"acq. study",#N/A,FALSE,"Acq. Study";"F Charges",#N/A,FALSE,"Fixed Charges"}</definedName>
    <definedName name="dfg" localSheetId="10" hidden="1">{"cred comp",#N/A,FALSE,"Comparable Credit Analysis";"IS",#N/A,FALSE,"IS";"Sensitivity",#N/A,FALSE,"Sensitivity";"BS",#N/A,FALSE,"BS";"Bond Summary",#N/A,FALSE,"B Summary";"AD",#N/A,FALSE,"Accretion";"NAV",#N/A,FALSE,"NAV";"SU",#N/A,FALSE,"S&amp;U";"acq. study",#N/A,FALSE,"Acq. Study";"F Charges",#N/A,FALSE,"Fixed Charges"}</definedName>
    <definedName name="dfg" localSheetId="2" hidden="1">{"cred comp",#N/A,FALSE,"Comparable Credit Analysis";"IS",#N/A,FALSE,"IS";"Sensitivity",#N/A,FALSE,"Sensitivity";"BS",#N/A,FALSE,"BS";"Bond Summary",#N/A,FALSE,"B Summary";"AD",#N/A,FALSE,"Accretion";"NAV",#N/A,FALSE,"NAV";"SU",#N/A,FALSE,"S&amp;U";"acq. study",#N/A,FALSE,"Acq. Study";"F Charges",#N/A,FALSE,"Fixed Charges"}</definedName>
    <definedName name="dfg" localSheetId="12" hidden="1">{"cred comp",#N/A,FALSE,"Comparable Credit Analysis";"IS",#N/A,FALSE,"IS";"Sensitivity",#N/A,FALSE,"Sensitivity";"BS",#N/A,FALSE,"BS";"Bond Summary",#N/A,FALSE,"B Summary";"AD",#N/A,FALSE,"Accretion";"NAV",#N/A,FALSE,"NAV";"SU",#N/A,FALSE,"S&amp;U";"acq. study",#N/A,FALSE,"Acq. Study";"F Charges",#N/A,FALSE,"Fixed Charges"}</definedName>
    <definedName name="dfg" localSheetId="13" hidden="1">{"cred comp",#N/A,FALSE,"Comparable Credit Analysis";"IS",#N/A,FALSE,"IS";"Sensitivity",#N/A,FALSE,"Sensitivity";"BS",#N/A,FALSE,"BS";"Bond Summary",#N/A,FALSE,"B Summary";"AD",#N/A,FALSE,"Accretion";"NAV",#N/A,FALSE,"NAV";"SU",#N/A,FALSE,"S&amp;U";"acq. study",#N/A,FALSE,"Acq. Study";"F Charges",#N/A,FALSE,"Fixed Charges"}</definedName>
    <definedName name="dfg" localSheetId="11" hidden="1">{"cred comp",#N/A,FALSE,"Comparable Credit Analysis";"IS",#N/A,FALSE,"IS";"Sensitivity",#N/A,FALSE,"Sensitivity";"BS",#N/A,FALSE,"BS";"Bond Summary",#N/A,FALSE,"B Summary";"AD",#N/A,FALSE,"Accretion";"NAV",#N/A,FALSE,"NAV";"SU",#N/A,FALSE,"S&amp;U";"acq. study",#N/A,FALSE,"Acq. Study";"F Charges",#N/A,FALSE,"Fixed Charges"}</definedName>
    <definedName name="dfg" localSheetId="1" hidden="1">{"cred comp",#N/A,FALSE,"Comparable Credit Analysis";"IS",#N/A,FALSE,"IS";"Sensitivity",#N/A,FALSE,"Sensitivity";"BS",#N/A,FALSE,"BS";"Bond Summary",#N/A,FALSE,"B Summary";"AD",#N/A,FALSE,"Accretion";"NAV",#N/A,FALSE,"NAV";"SU",#N/A,FALSE,"S&amp;U";"acq. study",#N/A,FALSE,"Acq. Study";"F Charges",#N/A,FALSE,"Fixed Charges"}</definedName>
    <definedName name="dfg" localSheetId="0" hidden="1">{"cred comp",#N/A,FALSE,"Comparable Credit Analysis";"IS",#N/A,FALSE,"IS";"Sensitivity",#N/A,FALSE,"Sensitivity";"BS",#N/A,FALSE,"BS";"Bond Summary",#N/A,FALSE,"B Summary";"AD",#N/A,FALSE,"Accretion";"NAV",#N/A,FALSE,"NAV";"SU",#N/A,FALSE,"S&amp;U";"acq. study",#N/A,FALSE,"Acq. Study";"F Charges",#N/A,FALSE,"Fixed Charges"}</definedName>
    <definedName name="dfg_1" localSheetId="3" hidden="1">{"cred comp",#N/A,FALSE,"Comparable Credit Analysis";"IS",#N/A,FALSE,"IS";"Sensitivity",#N/A,FALSE,"Sensitivity";"BS",#N/A,FALSE,"BS";"Bond Summary",#N/A,FALSE,"B Summary";"AD",#N/A,FALSE,"Accretion";"NAV",#N/A,FALSE,"NAV";"SU",#N/A,FALSE,"S&amp;U";"acq. study",#N/A,FALSE,"Acq. Study";"F Charges",#N/A,FALSE,"Fixed Charges"}</definedName>
    <definedName name="dfg_1" localSheetId="10" hidden="1">{"cred comp",#N/A,FALSE,"Comparable Credit Analysis";"IS",#N/A,FALSE,"IS";"Sensitivity",#N/A,FALSE,"Sensitivity";"BS",#N/A,FALSE,"BS";"Bond Summary",#N/A,FALSE,"B Summary";"AD",#N/A,FALSE,"Accretion";"NAV",#N/A,FALSE,"NAV";"SU",#N/A,FALSE,"S&amp;U";"acq. study",#N/A,FALSE,"Acq. Study";"F Charges",#N/A,FALSE,"Fixed Charges"}</definedName>
    <definedName name="dfg_1" localSheetId="2" hidden="1">{"cred comp",#N/A,FALSE,"Comparable Credit Analysis";"IS",#N/A,FALSE,"IS";"Sensitivity",#N/A,FALSE,"Sensitivity";"BS",#N/A,FALSE,"BS";"Bond Summary",#N/A,FALSE,"B Summary";"AD",#N/A,FALSE,"Accretion";"NAV",#N/A,FALSE,"NAV";"SU",#N/A,FALSE,"S&amp;U";"acq. study",#N/A,FALSE,"Acq. Study";"F Charges",#N/A,FALSE,"Fixed Charges"}</definedName>
    <definedName name="dfg_1" localSheetId="12" hidden="1">{"cred comp",#N/A,FALSE,"Comparable Credit Analysis";"IS",#N/A,FALSE,"IS";"Sensitivity",#N/A,FALSE,"Sensitivity";"BS",#N/A,FALSE,"BS";"Bond Summary",#N/A,FALSE,"B Summary";"AD",#N/A,FALSE,"Accretion";"NAV",#N/A,FALSE,"NAV";"SU",#N/A,FALSE,"S&amp;U";"acq. study",#N/A,FALSE,"Acq. Study";"F Charges",#N/A,FALSE,"Fixed Charges"}</definedName>
    <definedName name="dfg_1" localSheetId="13" hidden="1">{"cred comp",#N/A,FALSE,"Comparable Credit Analysis";"IS",#N/A,FALSE,"IS";"Sensitivity",#N/A,FALSE,"Sensitivity";"BS",#N/A,FALSE,"BS";"Bond Summary",#N/A,FALSE,"B Summary";"AD",#N/A,FALSE,"Accretion";"NAV",#N/A,FALSE,"NAV";"SU",#N/A,FALSE,"S&amp;U";"acq. study",#N/A,FALSE,"Acq. Study";"F Charges",#N/A,FALSE,"Fixed Charges"}</definedName>
    <definedName name="dfg_1" localSheetId="11" hidden="1">{"cred comp",#N/A,FALSE,"Comparable Credit Analysis";"IS",#N/A,FALSE,"IS";"Sensitivity",#N/A,FALSE,"Sensitivity";"BS",#N/A,FALSE,"BS";"Bond Summary",#N/A,FALSE,"B Summary";"AD",#N/A,FALSE,"Accretion";"NAV",#N/A,FALSE,"NAV";"SU",#N/A,FALSE,"S&amp;U";"acq. study",#N/A,FALSE,"Acq. Study";"F Charges",#N/A,FALSE,"Fixed Charges"}</definedName>
    <definedName name="dfg_1" localSheetId="1" hidden="1">{"cred comp",#N/A,FALSE,"Comparable Credit Analysis";"IS",#N/A,FALSE,"IS";"Sensitivity",#N/A,FALSE,"Sensitivity";"BS",#N/A,FALSE,"BS";"Bond Summary",#N/A,FALSE,"B Summary";"AD",#N/A,FALSE,"Accretion";"NAV",#N/A,FALSE,"NAV";"SU",#N/A,FALSE,"S&amp;U";"acq. study",#N/A,FALSE,"Acq. Study";"F Charges",#N/A,FALSE,"Fixed Charges"}</definedName>
    <definedName name="dfg_1" localSheetId="0" hidden="1">{"cred comp",#N/A,FALSE,"Comparable Credit Analysis";"IS",#N/A,FALSE,"IS";"Sensitivity",#N/A,FALSE,"Sensitivity";"BS",#N/A,FALSE,"BS";"Bond Summary",#N/A,FALSE,"B Summary";"AD",#N/A,FALSE,"Accretion";"NAV",#N/A,FALSE,"NAV";"SU",#N/A,FALSE,"S&amp;U";"acq. study",#N/A,FALSE,"Acq. Study";"F Charges",#N/A,FALSE,"Fixed Charges"}</definedName>
    <definedName name="dfg_2" localSheetId="3" hidden="1">{"cred comp",#N/A,FALSE,"Comparable Credit Analysis";"IS",#N/A,FALSE,"IS";"Sensitivity",#N/A,FALSE,"Sensitivity";"BS",#N/A,FALSE,"BS";"Bond Summary",#N/A,FALSE,"B Summary";"AD",#N/A,FALSE,"Accretion";"NAV",#N/A,FALSE,"NAV";"SU",#N/A,FALSE,"S&amp;U";"acq. study",#N/A,FALSE,"Acq. Study";"F Charges",#N/A,FALSE,"Fixed Charges"}</definedName>
    <definedName name="dfg_2" localSheetId="10" hidden="1">{"cred comp",#N/A,FALSE,"Comparable Credit Analysis";"IS",#N/A,FALSE,"IS";"Sensitivity",#N/A,FALSE,"Sensitivity";"BS",#N/A,FALSE,"BS";"Bond Summary",#N/A,FALSE,"B Summary";"AD",#N/A,FALSE,"Accretion";"NAV",#N/A,FALSE,"NAV";"SU",#N/A,FALSE,"S&amp;U";"acq. study",#N/A,FALSE,"Acq. Study";"F Charges",#N/A,FALSE,"Fixed Charges"}</definedName>
    <definedName name="dfg_2" localSheetId="2" hidden="1">{"cred comp",#N/A,FALSE,"Comparable Credit Analysis";"IS",#N/A,FALSE,"IS";"Sensitivity",#N/A,FALSE,"Sensitivity";"BS",#N/A,FALSE,"BS";"Bond Summary",#N/A,FALSE,"B Summary";"AD",#N/A,FALSE,"Accretion";"NAV",#N/A,FALSE,"NAV";"SU",#N/A,FALSE,"S&amp;U";"acq. study",#N/A,FALSE,"Acq. Study";"F Charges",#N/A,FALSE,"Fixed Charges"}</definedName>
    <definedName name="dfg_2" localSheetId="12" hidden="1">{"cred comp",#N/A,FALSE,"Comparable Credit Analysis";"IS",#N/A,FALSE,"IS";"Sensitivity",#N/A,FALSE,"Sensitivity";"BS",#N/A,FALSE,"BS";"Bond Summary",#N/A,FALSE,"B Summary";"AD",#N/A,FALSE,"Accretion";"NAV",#N/A,FALSE,"NAV";"SU",#N/A,FALSE,"S&amp;U";"acq. study",#N/A,FALSE,"Acq. Study";"F Charges",#N/A,FALSE,"Fixed Charges"}</definedName>
    <definedName name="dfg_2" localSheetId="13" hidden="1">{"cred comp",#N/A,FALSE,"Comparable Credit Analysis";"IS",#N/A,FALSE,"IS";"Sensitivity",#N/A,FALSE,"Sensitivity";"BS",#N/A,FALSE,"BS";"Bond Summary",#N/A,FALSE,"B Summary";"AD",#N/A,FALSE,"Accretion";"NAV",#N/A,FALSE,"NAV";"SU",#N/A,FALSE,"S&amp;U";"acq. study",#N/A,FALSE,"Acq. Study";"F Charges",#N/A,FALSE,"Fixed Charges"}</definedName>
    <definedName name="dfg_2" localSheetId="11" hidden="1">{"cred comp",#N/A,FALSE,"Comparable Credit Analysis";"IS",#N/A,FALSE,"IS";"Sensitivity",#N/A,FALSE,"Sensitivity";"BS",#N/A,FALSE,"BS";"Bond Summary",#N/A,FALSE,"B Summary";"AD",#N/A,FALSE,"Accretion";"NAV",#N/A,FALSE,"NAV";"SU",#N/A,FALSE,"S&amp;U";"acq. study",#N/A,FALSE,"Acq. Study";"F Charges",#N/A,FALSE,"Fixed Charges"}</definedName>
    <definedName name="dfg_2" localSheetId="1" hidden="1">{"cred comp",#N/A,FALSE,"Comparable Credit Analysis";"IS",#N/A,FALSE,"IS";"Sensitivity",#N/A,FALSE,"Sensitivity";"BS",#N/A,FALSE,"BS";"Bond Summary",#N/A,FALSE,"B Summary";"AD",#N/A,FALSE,"Accretion";"NAV",#N/A,FALSE,"NAV";"SU",#N/A,FALSE,"S&amp;U";"acq. study",#N/A,FALSE,"Acq. Study";"F Charges",#N/A,FALSE,"Fixed Charges"}</definedName>
    <definedName name="dfg_2" localSheetId="0" hidden="1">{"cred comp",#N/A,FALSE,"Comparable Credit Analysis";"IS",#N/A,FALSE,"IS";"Sensitivity",#N/A,FALSE,"Sensitivity";"BS",#N/A,FALSE,"BS";"Bond Summary",#N/A,FALSE,"B Summary";"AD",#N/A,FALSE,"Accretion";"NAV",#N/A,FALSE,"NAV";"SU",#N/A,FALSE,"S&amp;U";"acq. study",#N/A,FALSE,"Acq. Study";"F Charges",#N/A,FALSE,"Fixed Charges"}</definedName>
    <definedName name="dfg_3" localSheetId="3" hidden="1">{"cred comp",#N/A,FALSE,"Comparable Credit Analysis";"IS",#N/A,FALSE,"IS";"Sensitivity",#N/A,FALSE,"Sensitivity";"BS",#N/A,FALSE,"BS";"Bond Summary",#N/A,FALSE,"B Summary";"AD",#N/A,FALSE,"Accretion";"NAV",#N/A,FALSE,"NAV";"SU",#N/A,FALSE,"S&amp;U";"acq. study",#N/A,FALSE,"Acq. Study";"F Charges",#N/A,FALSE,"Fixed Charges"}</definedName>
    <definedName name="dfg_3" localSheetId="10" hidden="1">{"cred comp",#N/A,FALSE,"Comparable Credit Analysis";"IS",#N/A,FALSE,"IS";"Sensitivity",#N/A,FALSE,"Sensitivity";"BS",#N/A,FALSE,"BS";"Bond Summary",#N/A,FALSE,"B Summary";"AD",#N/A,FALSE,"Accretion";"NAV",#N/A,FALSE,"NAV";"SU",#N/A,FALSE,"S&amp;U";"acq. study",#N/A,FALSE,"Acq. Study";"F Charges",#N/A,FALSE,"Fixed Charges"}</definedName>
    <definedName name="dfg_3" localSheetId="2" hidden="1">{"cred comp",#N/A,FALSE,"Comparable Credit Analysis";"IS",#N/A,FALSE,"IS";"Sensitivity",#N/A,FALSE,"Sensitivity";"BS",#N/A,FALSE,"BS";"Bond Summary",#N/A,FALSE,"B Summary";"AD",#N/A,FALSE,"Accretion";"NAV",#N/A,FALSE,"NAV";"SU",#N/A,FALSE,"S&amp;U";"acq. study",#N/A,FALSE,"Acq. Study";"F Charges",#N/A,FALSE,"Fixed Charges"}</definedName>
    <definedName name="dfg_3" localSheetId="12" hidden="1">{"cred comp",#N/A,FALSE,"Comparable Credit Analysis";"IS",#N/A,FALSE,"IS";"Sensitivity",#N/A,FALSE,"Sensitivity";"BS",#N/A,FALSE,"BS";"Bond Summary",#N/A,FALSE,"B Summary";"AD",#N/A,FALSE,"Accretion";"NAV",#N/A,FALSE,"NAV";"SU",#N/A,FALSE,"S&amp;U";"acq. study",#N/A,FALSE,"Acq. Study";"F Charges",#N/A,FALSE,"Fixed Charges"}</definedName>
    <definedName name="dfg_3" localSheetId="13" hidden="1">{"cred comp",#N/A,FALSE,"Comparable Credit Analysis";"IS",#N/A,FALSE,"IS";"Sensitivity",#N/A,FALSE,"Sensitivity";"BS",#N/A,FALSE,"BS";"Bond Summary",#N/A,FALSE,"B Summary";"AD",#N/A,FALSE,"Accretion";"NAV",#N/A,FALSE,"NAV";"SU",#N/A,FALSE,"S&amp;U";"acq. study",#N/A,FALSE,"Acq. Study";"F Charges",#N/A,FALSE,"Fixed Charges"}</definedName>
    <definedName name="dfg_3" localSheetId="11" hidden="1">{"cred comp",#N/A,FALSE,"Comparable Credit Analysis";"IS",#N/A,FALSE,"IS";"Sensitivity",#N/A,FALSE,"Sensitivity";"BS",#N/A,FALSE,"BS";"Bond Summary",#N/A,FALSE,"B Summary";"AD",#N/A,FALSE,"Accretion";"NAV",#N/A,FALSE,"NAV";"SU",#N/A,FALSE,"S&amp;U";"acq. study",#N/A,FALSE,"Acq. Study";"F Charges",#N/A,FALSE,"Fixed Charges"}</definedName>
    <definedName name="dfg_3" localSheetId="1" hidden="1">{"cred comp",#N/A,FALSE,"Comparable Credit Analysis";"IS",#N/A,FALSE,"IS";"Sensitivity",#N/A,FALSE,"Sensitivity";"BS",#N/A,FALSE,"BS";"Bond Summary",#N/A,FALSE,"B Summary";"AD",#N/A,FALSE,"Accretion";"NAV",#N/A,FALSE,"NAV";"SU",#N/A,FALSE,"S&amp;U";"acq. study",#N/A,FALSE,"Acq. Study";"F Charges",#N/A,FALSE,"Fixed Charges"}</definedName>
    <definedName name="dfg_3" localSheetId="0" hidden="1">{"cred comp",#N/A,FALSE,"Comparable Credit Analysis";"IS",#N/A,FALSE,"IS";"Sensitivity",#N/A,FALSE,"Sensitivity";"BS",#N/A,FALSE,"BS";"Bond Summary",#N/A,FALSE,"B Summary";"AD",#N/A,FALSE,"Accretion";"NAV",#N/A,FALSE,"NAV";"SU",#N/A,FALSE,"S&amp;U";"acq. study",#N/A,FALSE,"Acq. Study";"F Charges",#N/A,FALSE,"Fixed Charges"}</definedName>
    <definedName name="dfg_4" localSheetId="3" hidden="1">{"cred comp",#N/A,FALSE,"Comparable Credit Analysis";"IS",#N/A,FALSE,"IS";"Sensitivity",#N/A,FALSE,"Sensitivity";"BS",#N/A,FALSE,"BS";"Bond Summary",#N/A,FALSE,"B Summary";"AD",#N/A,FALSE,"Accretion";"NAV",#N/A,FALSE,"NAV";"SU",#N/A,FALSE,"S&amp;U";"acq. study",#N/A,FALSE,"Acq. Study";"F Charges",#N/A,FALSE,"Fixed Charges"}</definedName>
    <definedName name="dfg_4" localSheetId="10" hidden="1">{"cred comp",#N/A,FALSE,"Comparable Credit Analysis";"IS",#N/A,FALSE,"IS";"Sensitivity",#N/A,FALSE,"Sensitivity";"BS",#N/A,FALSE,"BS";"Bond Summary",#N/A,FALSE,"B Summary";"AD",#N/A,FALSE,"Accretion";"NAV",#N/A,FALSE,"NAV";"SU",#N/A,FALSE,"S&amp;U";"acq. study",#N/A,FALSE,"Acq. Study";"F Charges",#N/A,FALSE,"Fixed Charges"}</definedName>
    <definedName name="dfg_4" localSheetId="2" hidden="1">{"cred comp",#N/A,FALSE,"Comparable Credit Analysis";"IS",#N/A,FALSE,"IS";"Sensitivity",#N/A,FALSE,"Sensitivity";"BS",#N/A,FALSE,"BS";"Bond Summary",#N/A,FALSE,"B Summary";"AD",#N/A,FALSE,"Accretion";"NAV",#N/A,FALSE,"NAV";"SU",#N/A,FALSE,"S&amp;U";"acq. study",#N/A,FALSE,"Acq. Study";"F Charges",#N/A,FALSE,"Fixed Charges"}</definedName>
    <definedName name="dfg_4" localSheetId="12" hidden="1">{"cred comp",#N/A,FALSE,"Comparable Credit Analysis";"IS",#N/A,FALSE,"IS";"Sensitivity",#N/A,FALSE,"Sensitivity";"BS",#N/A,FALSE,"BS";"Bond Summary",#N/A,FALSE,"B Summary";"AD",#N/A,FALSE,"Accretion";"NAV",#N/A,FALSE,"NAV";"SU",#N/A,FALSE,"S&amp;U";"acq. study",#N/A,FALSE,"Acq. Study";"F Charges",#N/A,FALSE,"Fixed Charges"}</definedName>
    <definedName name="dfg_4" localSheetId="13" hidden="1">{"cred comp",#N/A,FALSE,"Comparable Credit Analysis";"IS",#N/A,FALSE,"IS";"Sensitivity",#N/A,FALSE,"Sensitivity";"BS",#N/A,FALSE,"BS";"Bond Summary",#N/A,FALSE,"B Summary";"AD",#N/A,FALSE,"Accretion";"NAV",#N/A,FALSE,"NAV";"SU",#N/A,FALSE,"S&amp;U";"acq. study",#N/A,FALSE,"Acq. Study";"F Charges",#N/A,FALSE,"Fixed Charges"}</definedName>
    <definedName name="dfg_4" localSheetId="11" hidden="1">{"cred comp",#N/A,FALSE,"Comparable Credit Analysis";"IS",#N/A,FALSE,"IS";"Sensitivity",#N/A,FALSE,"Sensitivity";"BS",#N/A,FALSE,"BS";"Bond Summary",#N/A,FALSE,"B Summary";"AD",#N/A,FALSE,"Accretion";"NAV",#N/A,FALSE,"NAV";"SU",#N/A,FALSE,"S&amp;U";"acq. study",#N/A,FALSE,"Acq. Study";"F Charges",#N/A,FALSE,"Fixed Charges"}</definedName>
    <definedName name="dfg_4" localSheetId="1" hidden="1">{"cred comp",#N/A,FALSE,"Comparable Credit Analysis";"IS",#N/A,FALSE,"IS";"Sensitivity",#N/A,FALSE,"Sensitivity";"BS",#N/A,FALSE,"BS";"Bond Summary",#N/A,FALSE,"B Summary";"AD",#N/A,FALSE,"Accretion";"NAV",#N/A,FALSE,"NAV";"SU",#N/A,FALSE,"S&amp;U";"acq. study",#N/A,FALSE,"Acq. Study";"F Charges",#N/A,FALSE,"Fixed Charges"}</definedName>
    <definedName name="dfg_4" localSheetId="0" hidden="1">{"cred comp",#N/A,FALSE,"Comparable Credit Analysis";"IS",#N/A,FALSE,"IS";"Sensitivity",#N/A,FALSE,"Sensitivity";"BS",#N/A,FALSE,"BS";"Bond Summary",#N/A,FALSE,"B Summary";"AD",#N/A,FALSE,"Accretion";"NAV",#N/A,FALSE,"NAV";"SU",#N/A,FALSE,"S&amp;U";"acq. study",#N/A,FALSE,"Acq. Study";"F Charges",#N/A,FALSE,"Fixed Charges"}</definedName>
    <definedName name="dfg_5" localSheetId="3" hidden="1">{"cred comp",#N/A,FALSE,"Comparable Credit Analysis";"IS",#N/A,FALSE,"IS";"Sensitivity",#N/A,FALSE,"Sensitivity";"BS",#N/A,FALSE,"BS";"Bond Summary",#N/A,FALSE,"B Summary";"AD",#N/A,FALSE,"Accretion";"NAV",#N/A,FALSE,"NAV";"SU",#N/A,FALSE,"S&amp;U";"acq. study",#N/A,FALSE,"Acq. Study";"F Charges",#N/A,FALSE,"Fixed Charges"}</definedName>
    <definedName name="dfg_5" localSheetId="10" hidden="1">{"cred comp",#N/A,FALSE,"Comparable Credit Analysis";"IS",#N/A,FALSE,"IS";"Sensitivity",#N/A,FALSE,"Sensitivity";"BS",#N/A,FALSE,"BS";"Bond Summary",#N/A,FALSE,"B Summary";"AD",#N/A,FALSE,"Accretion";"NAV",#N/A,FALSE,"NAV";"SU",#N/A,FALSE,"S&amp;U";"acq. study",#N/A,FALSE,"Acq. Study";"F Charges",#N/A,FALSE,"Fixed Charges"}</definedName>
    <definedName name="dfg_5" localSheetId="2" hidden="1">{"cred comp",#N/A,FALSE,"Comparable Credit Analysis";"IS",#N/A,FALSE,"IS";"Sensitivity",#N/A,FALSE,"Sensitivity";"BS",#N/A,FALSE,"BS";"Bond Summary",#N/A,FALSE,"B Summary";"AD",#N/A,FALSE,"Accretion";"NAV",#N/A,FALSE,"NAV";"SU",#N/A,FALSE,"S&amp;U";"acq. study",#N/A,FALSE,"Acq. Study";"F Charges",#N/A,FALSE,"Fixed Charges"}</definedName>
    <definedName name="dfg_5" localSheetId="12" hidden="1">{"cred comp",#N/A,FALSE,"Comparable Credit Analysis";"IS",#N/A,FALSE,"IS";"Sensitivity",#N/A,FALSE,"Sensitivity";"BS",#N/A,FALSE,"BS";"Bond Summary",#N/A,FALSE,"B Summary";"AD",#N/A,FALSE,"Accretion";"NAV",#N/A,FALSE,"NAV";"SU",#N/A,FALSE,"S&amp;U";"acq. study",#N/A,FALSE,"Acq. Study";"F Charges",#N/A,FALSE,"Fixed Charges"}</definedName>
    <definedName name="dfg_5" localSheetId="13" hidden="1">{"cred comp",#N/A,FALSE,"Comparable Credit Analysis";"IS",#N/A,FALSE,"IS";"Sensitivity",#N/A,FALSE,"Sensitivity";"BS",#N/A,FALSE,"BS";"Bond Summary",#N/A,FALSE,"B Summary";"AD",#N/A,FALSE,"Accretion";"NAV",#N/A,FALSE,"NAV";"SU",#N/A,FALSE,"S&amp;U";"acq. study",#N/A,FALSE,"Acq. Study";"F Charges",#N/A,FALSE,"Fixed Charges"}</definedName>
    <definedName name="dfg_5" localSheetId="11" hidden="1">{"cred comp",#N/A,FALSE,"Comparable Credit Analysis";"IS",#N/A,FALSE,"IS";"Sensitivity",#N/A,FALSE,"Sensitivity";"BS",#N/A,FALSE,"BS";"Bond Summary",#N/A,FALSE,"B Summary";"AD",#N/A,FALSE,"Accretion";"NAV",#N/A,FALSE,"NAV";"SU",#N/A,FALSE,"S&amp;U";"acq. study",#N/A,FALSE,"Acq. Study";"F Charges",#N/A,FALSE,"Fixed Charges"}</definedName>
    <definedName name="dfg_5" localSheetId="1" hidden="1">{"cred comp",#N/A,FALSE,"Comparable Credit Analysis";"IS",#N/A,FALSE,"IS";"Sensitivity",#N/A,FALSE,"Sensitivity";"BS",#N/A,FALSE,"BS";"Bond Summary",#N/A,FALSE,"B Summary";"AD",#N/A,FALSE,"Accretion";"NAV",#N/A,FALSE,"NAV";"SU",#N/A,FALSE,"S&amp;U";"acq. study",#N/A,FALSE,"Acq. Study";"F Charges",#N/A,FALSE,"Fixed Charges"}</definedName>
    <definedName name="dfg_5" localSheetId="0" hidden="1">{"cred comp",#N/A,FALSE,"Comparable Credit Analysis";"IS",#N/A,FALSE,"IS";"Sensitivity",#N/A,FALSE,"Sensitivity";"BS",#N/A,FALSE,"BS";"Bond Summary",#N/A,FALSE,"B Summary";"AD",#N/A,FALSE,"Accretion";"NAV",#N/A,FALSE,"NAV";"SU",#N/A,FALSE,"S&amp;U";"acq. study",#N/A,FALSE,"Acq. Study";"F Charges",#N/A,FALSE,"Fixed Charges"}</definedName>
    <definedName name="DME_Dirty" hidden="1">"False"</definedName>
    <definedName name="DME_LocalFile" hidden="1">"True"</definedName>
    <definedName name="DME_ODMALinks1" hidden="1">"::ODMA\DME-MSE\London-44590=C:\TEMP\Dme\London-44590.xls"</definedName>
    <definedName name="DME_ODMALinksCount" hidden="1">"1"</definedName>
    <definedName name="e" hidden="1">1002</definedName>
    <definedName name="ECARATES" localSheetId="12" hidden="1">#REF!</definedName>
    <definedName name="ECARATES" localSheetId="13" hidden="1">#REF!</definedName>
    <definedName name="ECARATES" localSheetId="11" hidden="1">#REF!</definedName>
    <definedName name="ECARATES" localSheetId="1" hidden="1">#REF!</definedName>
    <definedName name="EQRATECAPA" localSheetId="12" hidden="1">#REF!</definedName>
    <definedName name="EQRATECAPA" localSheetId="13" hidden="1">#REF!</definedName>
    <definedName name="EQRATECAPA" localSheetId="11" hidden="1">#REF!</definedName>
    <definedName name="EQRATECAPA" localSheetId="1" hidden="1">#REF!</definedName>
    <definedName name="EQRATECURRENT" localSheetId="12" hidden="1">#REF!</definedName>
    <definedName name="EQRATECURRENT" localSheetId="13" hidden="1">#REF!</definedName>
    <definedName name="EQRATECURRENT" localSheetId="11" hidden="1">#REF!</definedName>
    <definedName name="EQRATECURRENT" localSheetId="1" hidden="1">#REF!</definedName>
    <definedName name="EQRATETEXAS" localSheetId="12" hidden="1">#REF!</definedName>
    <definedName name="EQRATETEXAS" localSheetId="13" hidden="1">#REF!</definedName>
    <definedName name="EQRATETEXAS" localSheetId="11" hidden="1">#REF!</definedName>
    <definedName name="EQRATETEXAS" localSheetId="1" hidden="1">#REF!</definedName>
    <definedName name="esnrc39c1_values" localSheetId="3" hidden="1">{"AT","COMPANIES",TRUE}</definedName>
    <definedName name="esnrc39c1_values" localSheetId="10" hidden="1">{"AT","COMPANIES",TRUE}</definedName>
    <definedName name="esnrc39c1_values" localSheetId="2" hidden="1">{"AT","COMPANIES",TRUE}</definedName>
    <definedName name="esnrc39c1_values" localSheetId="12" hidden="1">{"AT","COMPANIES",TRUE}</definedName>
    <definedName name="esnrc39c1_values" localSheetId="13" hidden="1">{"AT","COMPANIES",TRUE}</definedName>
    <definedName name="esnrc39c1_values" localSheetId="11" hidden="1">{"AT","COMPANIES",TRUE}</definedName>
    <definedName name="esnrc39c1_values" localSheetId="1" hidden="1">{"AT","COMPANIES",TRUE}</definedName>
    <definedName name="esnrc39c1_values" localSheetId="0" hidden="1">{"AT","COMPANIES",TRUE}</definedName>
    <definedName name="ev.Calculation" hidden="1">-4105</definedName>
    <definedName name="ev.Initialized" hidden="1">FALSE</definedName>
    <definedName name="EV__LASTREFTIME__" hidden="1">39953.3372337963</definedName>
    <definedName name="FACRATE" localSheetId="12" hidden="1">#REF!</definedName>
    <definedName name="FACRATE" localSheetId="13" hidden="1">#REF!</definedName>
    <definedName name="FACRATE" localSheetId="11" hidden="1">#REF!</definedName>
    <definedName name="FACRATE" localSheetId="1" hidden="1">#REF!</definedName>
    <definedName name="fdfghdf" localSheetId="3" hidden="1">{"inputs raw data",#N/A,TRUE,"INPUT"}</definedName>
    <definedName name="fdfghdf" localSheetId="10" hidden="1">{"inputs raw data",#N/A,TRUE,"INPUT"}</definedName>
    <definedName name="fdfghdf" localSheetId="2" hidden="1">{"inputs raw data",#N/A,TRUE,"INPUT"}</definedName>
    <definedName name="fdfghdf" localSheetId="12" hidden="1">{"inputs raw data",#N/A,TRUE,"INPUT"}</definedName>
    <definedName name="fdfghdf" localSheetId="13" hidden="1">{"inputs raw data",#N/A,TRUE,"INPUT"}</definedName>
    <definedName name="fdfghdf" localSheetId="11" hidden="1">{"inputs raw data",#N/A,TRUE,"INPUT"}</definedName>
    <definedName name="fdfghdf" localSheetId="1" hidden="1">{"inputs raw data",#N/A,TRUE,"INPUT"}</definedName>
    <definedName name="fdfghdf" localSheetId="0" hidden="1">{"inputs raw data",#N/A,TRUE,"INPUT"}</definedName>
    <definedName name="fgh" localSheetId="12" hidden="1">#REF!</definedName>
    <definedName name="fgh" localSheetId="13" hidden="1">#REF!</definedName>
    <definedName name="fgh" localSheetId="11" hidden="1">#REF!</definedName>
    <definedName name="fgh" localSheetId="1" hidden="1">#REF!</definedName>
    <definedName name="FLOORLOCK" localSheetId="12" hidden="1">#REF!</definedName>
    <definedName name="FLOORLOCK" localSheetId="13" hidden="1">#REF!</definedName>
    <definedName name="FLOORLOCK" localSheetId="11" hidden="1">#REF!</definedName>
    <definedName name="FLOORLOCK" localSheetId="1" hidden="1">#REF!</definedName>
    <definedName name="FloorLock2" localSheetId="12" hidden="1">#REF!</definedName>
    <definedName name="FloorLock2" localSheetId="13" hidden="1">#REF!</definedName>
    <definedName name="FloorLock2" localSheetId="11" hidden="1">#REF!</definedName>
    <definedName name="FloorLock2" localSheetId="1" hidden="1">#REF!</definedName>
    <definedName name="FLOORPRIME" localSheetId="12" hidden="1">#REF!</definedName>
    <definedName name="FLOORPRIME" localSheetId="13" hidden="1">#REF!</definedName>
    <definedName name="FLOORPRIME" localSheetId="11" hidden="1">#REF!</definedName>
    <definedName name="FLOORPRIME" localSheetId="1" hidden="1">#REF!</definedName>
    <definedName name="FloorPRIME2" localSheetId="12" hidden="1">#REF!</definedName>
    <definedName name="FloorPRIME2" localSheetId="13" hidden="1">#REF!</definedName>
    <definedName name="FloorPRIME2" localSheetId="11" hidden="1">#REF!</definedName>
    <definedName name="FloorPRIME2" localSheetId="1" hidden="1">#REF!</definedName>
    <definedName name="gf" localSheetId="12" hidden="1">#REF!</definedName>
    <definedName name="gf" localSheetId="13" hidden="1">#REF!</definedName>
    <definedName name="gf" localSheetId="11" hidden="1">#REF!</definedName>
    <definedName name="gf" localSheetId="1" hidden="1">#REF!</definedName>
    <definedName name="hn.ExtDb" hidden="1">FALSE</definedName>
    <definedName name="hn.ModelType" hidden="1">"DEAL"</definedName>
    <definedName name="hn.ModelVersion" hidden="1">1</definedName>
    <definedName name="hn.NoUpload" hidden="1">0</definedName>
    <definedName name="hod" localSheetId="3" hidden="1">{#N/A,#N/A,FALSE,"TS";#N/A,#N/A,FALSE,"Combo";#N/A,#N/A,FALSE,"FAIR";#N/A,#N/A,FALSE,"RBC";#N/A,#N/A,FALSE,"xxxx";#N/A,#N/A,FALSE,"A_D";#N/A,#N/A,FALSE,"WACC";#N/A,#N/A,FALSE,"DCF";#N/A,#N/A,FALSE,"LBO";#N/A,#N/A,FALSE,"AcqMults";#N/A,#N/A,FALSE,"CompMults"}</definedName>
    <definedName name="hod" localSheetId="10" hidden="1">{#N/A,#N/A,FALSE,"TS";#N/A,#N/A,FALSE,"Combo";#N/A,#N/A,FALSE,"FAIR";#N/A,#N/A,FALSE,"RBC";#N/A,#N/A,FALSE,"xxxx";#N/A,#N/A,FALSE,"A_D";#N/A,#N/A,FALSE,"WACC";#N/A,#N/A,FALSE,"DCF";#N/A,#N/A,FALSE,"LBO";#N/A,#N/A,FALSE,"AcqMults";#N/A,#N/A,FALSE,"CompMults"}</definedName>
    <definedName name="hod" localSheetId="2" hidden="1">{#N/A,#N/A,FALSE,"TS";#N/A,#N/A,FALSE,"Combo";#N/A,#N/A,FALSE,"FAIR";#N/A,#N/A,FALSE,"RBC";#N/A,#N/A,FALSE,"xxxx";#N/A,#N/A,FALSE,"A_D";#N/A,#N/A,FALSE,"WACC";#N/A,#N/A,FALSE,"DCF";#N/A,#N/A,FALSE,"LBO";#N/A,#N/A,FALSE,"AcqMults";#N/A,#N/A,FALSE,"CompMults"}</definedName>
    <definedName name="hod" localSheetId="12" hidden="1">{#N/A,#N/A,FALSE,"TS";#N/A,#N/A,FALSE,"Combo";#N/A,#N/A,FALSE,"FAIR";#N/A,#N/A,FALSE,"RBC";#N/A,#N/A,FALSE,"xxxx";#N/A,#N/A,FALSE,"A_D";#N/A,#N/A,FALSE,"WACC";#N/A,#N/A,FALSE,"DCF";#N/A,#N/A,FALSE,"LBO";#N/A,#N/A,FALSE,"AcqMults";#N/A,#N/A,FALSE,"CompMults"}</definedName>
    <definedName name="hod" localSheetId="13" hidden="1">{#N/A,#N/A,FALSE,"TS";#N/A,#N/A,FALSE,"Combo";#N/A,#N/A,FALSE,"FAIR";#N/A,#N/A,FALSE,"RBC";#N/A,#N/A,FALSE,"xxxx";#N/A,#N/A,FALSE,"A_D";#N/A,#N/A,FALSE,"WACC";#N/A,#N/A,FALSE,"DCF";#N/A,#N/A,FALSE,"LBO";#N/A,#N/A,FALSE,"AcqMults";#N/A,#N/A,FALSE,"CompMults"}</definedName>
    <definedName name="hod" localSheetId="11" hidden="1">{#N/A,#N/A,FALSE,"TS";#N/A,#N/A,FALSE,"Combo";#N/A,#N/A,FALSE,"FAIR";#N/A,#N/A,FALSE,"RBC";#N/A,#N/A,FALSE,"xxxx";#N/A,#N/A,FALSE,"A_D";#N/A,#N/A,FALSE,"WACC";#N/A,#N/A,FALSE,"DCF";#N/A,#N/A,FALSE,"LBO";#N/A,#N/A,FALSE,"AcqMults";#N/A,#N/A,FALSE,"CompMults"}</definedName>
    <definedName name="hod" localSheetId="1" hidden="1">{#N/A,#N/A,FALSE,"TS";#N/A,#N/A,FALSE,"Combo";#N/A,#N/A,FALSE,"FAIR";#N/A,#N/A,FALSE,"RBC";#N/A,#N/A,FALSE,"xxxx";#N/A,#N/A,FALSE,"A_D";#N/A,#N/A,FALSE,"WACC";#N/A,#N/A,FALSE,"DCF";#N/A,#N/A,FALSE,"LBO";#N/A,#N/A,FALSE,"AcqMults";#N/A,#N/A,FALSE,"CompMults"}</definedName>
    <definedName name="hod" localSheetId="0" hidden="1">{#N/A,#N/A,FALSE,"TS";#N/A,#N/A,FALSE,"Combo";#N/A,#N/A,FALSE,"FAIR";#N/A,#N/A,FALSE,"RBC";#N/A,#N/A,FALSE,"xxxx";#N/A,#N/A,FALSE,"A_D";#N/A,#N/A,FALSE,"WACC";#N/A,#N/A,FALSE,"DCF";#N/A,#N/A,FALSE,"LBO";#N/A,#N/A,FALSE,"AcqMults";#N/A,#N/A,FALSE,"CompMults"}</definedName>
    <definedName name="houy" localSheetId="3" hidden="1">{#N/A,#N/A,FALSE,"AD_Purchase";#N/A,#N/A,FALSE,"Credit";#N/A,#N/A,FALSE,"PF Acquisition";#N/A,#N/A,FALSE,"PF Offering"}</definedName>
    <definedName name="houy" localSheetId="10" hidden="1">{#N/A,#N/A,FALSE,"AD_Purchase";#N/A,#N/A,FALSE,"Credit";#N/A,#N/A,FALSE,"PF Acquisition";#N/A,#N/A,FALSE,"PF Offering"}</definedName>
    <definedName name="houy" localSheetId="2" hidden="1">{#N/A,#N/A,FALSE,"AD_Purchase";#N/A,#N/A,FALSE,"Credit";#N/A,#N/A,FALSE,"PF Acquisition";#N/A,#N/A,FALSE,"PF Offering"}</definedName>
    <definedName name="houy" localSheetId="12" hidden="1">{#N/A,#N/A,FALSE,"AD_Purchase";#N/A,#N/A,FALSE,"Credit";#N/A,#N/A,FALSE,"PF Acquisition";#N/A,#N/A,FALSE,"PF Offering"}</definedName>
    <definedName name="houy" localSheetId="13" hidden="1">{#N/A,#N/A,FALSE,"AD_Purchase";#N/A,#N/A,FALSE,"Credit";#N/A,#N/A,FALSE,"PF Acquisition";#N/A,#N/A,FALSE,"PF Offering"}</definedName>
    <definedName name="houy" localSheetId="11" hidden="1">{#N/A,#N/A,FALSE,"AD_Purchase";#N/A,#N/A,FALSE,"Credit";#N/A,#N/A,FALSE,"PF Acquisition";#N/A,#N/A,FALSE,"PF Offering"}</definedName>
    <definedName name="houy" localSheetId="1" hidden="1">{#N/A,#N/A,FALSE,"AD_Purchase";#N/A,#N/A,FALSE,"Credit";#N/A,#N/A,FALSE,"PF Acquisition";#N/A,#N/A,FALSE,"PF Offering"}</definedName>
    <definedName name="houy" localSheetId="0" hidden="1">{#N/A,#N/A,FALSE,"AD_Purchase";#N/A,#N/A,FALSE,"Credit";#N/A,#N/A,FALSE,"PF Acquisition";#N/A,#N/A,FALSE,"PF Offering"}</definedName>
    <definedName name="HTML_CodePage" hidden="1">1252</definedName>
    <definedName name="HTML_Description" hidden="1">""</definedName>
    <definedName name="HTML_Email" hidden="1">""</definedName>
    <definedName name="HTML_Header" hidden="1">""</definedName>
    <definedName name="HTML_LastUpdate" hidden="1">"6/2/98"</definedName>
    <definedName name="HTML_LineAfter" hidden="1">FALSE</definedName>
    <definedName name="HTML_LineBefore" hidden="1">FALSE</definedName>
    <definedName name="HTML_Name" hidden="1">"Arti Choxi -"</definedName>
    <definedName name="HTML_OBDlg2" hidden="1">TRUE</definedName>
    <definedName name="HTML_OBDlg4" hidden="1">TRUE</definedName>
    <definedName name="HTML_OS" hidden="1">0</definedName>
    <definedName name="HTML_PathFile" hidden="1">"H:\PRJ\STEO_NEW\5TABB.htm"</definedName>
    <definedName name="HTML_Title" hidden="1">""</definedName>
    <definedName name="HTML1_1" hidden="1">"[FCFF3]Sheet1!$A$1:$L$34"</definedName>
    <definedName name="HTML1_10" hidden="1">""</definedName>
    <definedName name="HTML1_11" hidden="1">1</definedName>
    <definedName name="HTML1_12" hidden="1">"Aswath:Adobe SiteMill™ 1.0.2:MyHomePage:FCFF3.html"</definedName>
    <definedName name="HTML1_2" hidden="1">1</definedName>
    <definedName name="HTML1_3" hidden="1">"FCFF3"</definedName>
    <definedName name="HTML1_4" hidden="1">"Three-Stage FCFF Model"</definedName>
    <definedName name="HTML1_5" hidden="1">""</definedName>
    <definedName name="HTML1_6" hidden="1">-4146</definedName>
    <definedName name="HTML1_7" hidden="1">-4146</definedName>
    <definedName name="HTML1_8" hidden="1">"10/22/96"</definedName>
    <definedName name="HTML1_9" hidden="1">"Aswath Damodaran"</definedName>
    <definedName name="HTMLCount" hidden="1">1</definedName>
    <definedName name="IQ_1_4_FAMILY_JUNIOR_LIENS_CHARGE_OFFS_FDIC" hidden="1">"c6605"</definedName>
    <definedName name="IQ_1_4_FAMILY_JUNIOR_LIENS_NET_CHARGE_OFFS_FDIC" hidden="1">"c6643"</definedName>
    <definedName name="IQ_1_4_FAMILY_JUNIOR_LIENS_RECOVERIES_FDIC" hidden="1">"c6624"</definedName>
    <definedName name="IQ_1_4_FAMILY_SENIOR_LIENS_CHARGE_OFFS_FDIC" hidden="1">"c6604"</definedName>
    <definedName name="IQ_1_4_FAMILY_SENIOR_LIENS_NET_CHARGE_OFFS_FDIC" hidden="1">"c6642"</definedName>
    <definedName name="IQ_1_4_FAMILY_SENIOR_LIENS_RECOVERIES_FDIC" hidden="1">"c6623"</definedName>
    <definedName name="IQ_1_4_HOME_EQUITY_NET_LOANS_FDIC" hidden="1">"c6441"</definedName>
    <definedName name="IQ_1_4_RESIDENTIAL_FIRST_LIENS_NET_LOANS_FDIC" hidden="1">"c6439"</definedName>
    <definedName name="IQ_1_4_RESIDENTIAL_JUNIOR_LIENS_NET_LOANS_FDIC" hidden="1">"c6440"</definedName>
    <definedName name="IQ_1_4_RESIDENTIAL_LOANS_FDIC" hidden="1">"c6310"</definedName>
    <definedName name="IQ_ACCOUNT_CHANGE" hidden="1">"c413"</definedName>
    <definedName name="IQ_ACCOUNTS_PAY" hidden="1">"c32"</definedName>
    <definedName name="IQ_ACCR_INT_PAY" hidden="1">"c1"</definedName>
    <definedName name="IQ_ACCR_INT_PAY_CF" hidden="1">"c2"</definedName>
    <definedName name="IQ_ACCR_INT_RECEIV" hidden="1">"c3"</definedName>
    <definedName name="IQ_ACCR_INT_RECEIV_CF" hidden="1">"c4"</definedName>
    <definedName name="IQ_ACCRUED_EXP" hidden="1">"c8"</definedName>
    <definedName name="IQ_ACCT_RECV_10YR_ANN_CAGR" hidden="1">"c6159"</definedName>
    <definedName name="IQ_ACCT_RECV_10YR_ANN_GROWTH" hidden="1">"c1924"</definedName>
    <definedName name="IQ_ACCT_RECV_1YR_ANN_GROWTH" hidden="1">"c1919"</definedName>
    <definedName name="IQ_ACCT_RECV_2YR_ANN_CAGR" hidden="1">"c6155"</definedName>
    <definedName name="IQ_ACCT_RECV_2YR_ANN_GROWTH" hidden="1">"c1920"</definedName>
    <definedName name="IQ_ACCT_RECV_3YR_ANN_CAGR" hidden="1">"c6156"</definedName>
    <definedName name="IQ_ACCT_RECV_3YR_ANN_GROWTH" hidden="1">"c1921"</definedName>
    <definedName name="IQ_ACCT_RECV_5YR_ANN_CAGR" hidden="1">"c6157"</definedName>
    <definedName name="IQ_ACCT_RECV_5YR_ANN_GROWTH" hidden="1">"c1922"</definedName>
    <definedName name="IQ_ACCT_RECV_7YR_ANN_CAGR" hidden="1">"c6158"</definedName>
    <definedName name="IQ_ACCT_RECV_7YR_ANN_GROWTH" hidden="1">"c1923"</definedName>
    <definedName name="IQ_ACCUM_DEP" hidden="1">"c7"</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RED_BY_REPORTING_BANK_FDIC" hidden="1">"c6535"</definedName>
    <definedName name="IQ_ACQUISITION_RE_ASSETS" hidden="1">"c1628"</definedName>
    <definedName name="IQ_AD" hidden="1">"c7"</definedName>
    <definedName name="IQ_ADD_PAID_IN" hidden="1">"c39"</definedName>
    <definedName name="IQ_ADDIN" hidden="1">"AUTO"</definedName>
    <definedName name="IQ_ADDITIONAL_NON_INT_INC_FDIC" hidden="1">"c6574"</definedName>
    <definedName name="IQ_ADJ_AVG_BANK_ASSETS" hidden="1">"c2671"</definedName>
    <definedName name="IQ_ADJUSTABLE_RATE_LOANS_FDIC" hidden="1">"c6375"</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 hidden="1">"c6195"</definedName>
    <definedName name="IQ_AE_REIT" hidden="1">"c13"</definedName>
    <definedName name="IQ_AE_UTI" hidden="1">"c14"</definedName>
    <definedName name="IQ_AFTER_TAX_INCOME_FDIC" hidden="1">"c6583"</definedName>
    <definedName name="IQ_AGRICULTURAL_PRODUCTION_CHARGE_OFFS_FDIC" hidden="1">"c6597"</definedName>
    <definedName name="IQ_AGRICULTURAL_PRODUCTION_CHARGE_OFFS_LESS_THAN_300M_FDIC" hidden="1">"c6655"</definedName>
    <definedName name="IQ_AGRICULTURAL_PRODUCTION_NET_CHARGE_OFFS_FDIC" hidden="1">"c6635"</definedName>
    <definedName name="IQ_AGRICULTURAL_PRODUCTION_NET_CHARGE_OFFS_LESS_THAN_300M_FDIC" hidden="1">"c6657"</definedName>
    <definedName name="IQ_AGRICULTURAL_PRODUCTION_RECOVERIES_FDIC" hidden="1">"c6616"</definedName>
    <definedName name="IQ_AGRICULTURAL_PRODUCTION_RECOVERIES_LESS_THAN_300M_FDIC" hidden="1">"c6656"</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"c16"</definedName>
    <definedName name="IQ_ALLOW_DOUBT_ACCT" hidden="1">"c2092"</definedName>
    <definedName name="IQ_ALLOW_EQUITY_CONST" hidden="1">"c16"</definedName>
    <definedName name="IQ_ALLOW_LL" hidden="1">"c17"</definedName>
    <definedName name="IQ_ALLOWANCE_10YR_ANN_CAGR" hidden="1">"c6035"</definedName>
    <definedName name="IQ_ALLOWANCE_10YR_ANN_GROWTH" hidden="1">"c18"</definedName>
    <definedName name="IQ_ALLOWANCE_1YR_ANN_GROWTH" hidden="1">"c19"</definedName>
    <definedName name="IQ_ALLOWANCE_2YR_ANN_CAGR" hidden="1">"c6036"</definedName>
    <definedName name="IQ_ALLOWANCE_2YR_ANN_GROWTH" hidden="1">"c20"</definedName>
    <definedName name="IQ_ALLOWANCE_3YR_ANN_CAGR" hidden="1">"c6037"</definedName>
    <definedName name="IQ_ALLOWANCE_3YR_ANN_GROWTH" hidden="1">"c21"</definedName>
    <definedName name="IQ_ALLOWANCE_5YR_ANN_CAGR" hidden="1">"c6038"</definedName>
    <definedName name="IQ_ALLOWANCE_5YR_ANN_GROWTH" hidden="1">"c22"</definedName>
    <definedName name="IQ_ALLOWANCE_7YR_ANN_CAGR" hidden="1">"c6039"</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ENDED_BALANCE_PREVIOUS_YR_FDIC" hidden="1">"c6499"</definedName>
    <definedName name="IQ_AMORT_EXPENSE_FDIC" hidden="1">"c6677"</definedName>
    <definedName name="IQ_AMORTIZATION" hidden="1">"c1471"</definedName>
    <definedName name="IQ_AMORTIZED_COST_FDIC" hidden="1">"c6426"</definedName>
    <definedName name="IQ_AMT_OUT" hidden="1">"c2145"</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 hidden="1">"c6196"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 hidden="1">"c6197"</definedName>
    <definedName name="IQ_AR_REIT" hidden="1">"c43"</definedName>
    <definedName name="IQ_AR_TURNS" hidden="1">"c44"</definedName>
    <definedName name="IQ_AR_UTI" hidden="1">"c45"</definedName>
    <definedName name="IQ_ARPU" hidden="1">"c2126"</definedName>
    <definedName name="IQ_ASSET_BACKED_FDIC" hidden="1">"c6301"</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 hidden="1">"c6198"</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 hidden="1">"c6199"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HELD_FDIC" hidden="1">"c6305"</definedName>
    <definedName name="IQ_ASSETS_OPER_LEASE_DEPR" hidden="1">"c2070"</definedName>
    <definedName name="IQ_ASSETS_OPER_LEASE_GROSS" hidden="1">"c2071"</definedName>
    <definedName name="IQ_ASSETS_PER_EMPLOYEE_FDIC" hidden="1">"c6737"</definedName>
    <definedName name="IQ_ASSETS_SOLD_1_4_FAMILY_LOANS_FDIC" hidden="1">"c6686"</definedName>
    <definedName name="IQ_ASSETS_SOLD_AUTO_LOANS_FDIC" hidden="1">"c6680"</definedName>
    <definedName name="IQ_ASSETS_SOLD_CL_LOANS_FDIC" hidden="1">"c6681"</definedName>
    <definedName name="IQ_ASSETS_SOLD_CREDIT_CARDS_RECEIVABLES_FDIC" hidden="1">"c6683"</definedName>
    <definedName name="IQ_ASSETS_SOLD_HOME_EQUITY_LINES_FDIC" hidden="1">"c6684"</definedName>
    <definedName name="IQ_ASSETS_SOLD_OTHER_CONSUMER_LOANS_FDIC" hidden="1">"c6682"</definedName>
    <definedName name="IQ_ASSETS_SOLD_OTHER_LOANS_FDIC" hidden="1">"c6685"</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AILABLE_FOR_SALE_FDIC" hidden="1">"c6409"</definedName>
    <definedName name="IQ_AVERAGE_ASSETS_FDIC" hidden="1">"c6362"</definedName>
    <definedName name="IQ_AVERAGE_ASSETS_QUART_FDIC" hidden="1">"c6363"</definedName>
    <definedName name="IQ_AVERAGE_EARNING_ASSETS_FDIC" hidden="1">"c6748"</definedName>
    <definedName name="IQ_AVERAGE_EQUITY_FDIC" hidden="1">"c6749"</definedName>
    <definedName name="IQ_AVERAGE_LOANS_FDIC" hidden="1">"c6750"</definedName>
    <definedName name="IQ_AVG_BANK_ASSETS" hidden="1">"c2072"</definedName>
    <definedName name="IQ_AVG_BANK_LOANS" hidden="1">"c2073"</definedName>
    <definedName name="IQ_AVG_BROKER_REC" hidden="1">"c63"</definedName>
    <definedName name="IQ_AVG_BROKER_REC_NO" hidden="1">"c64"</definedName>
    <definedName name="IQ_AVG_BROKER_REC_NO_REUT" hidden="1">"c5315"</definedName>
    <definedName name="IQ_AVG_BROKER_REC_NO_THOM" hidden="1">"c5094"</definedName>
    <definedName name="IQ_AVG_BROKER_REC_REUT" hidden="1">"c3630"</definedName>
    <definedName name="IQ_AVG_BROKER_REC_THOM" hidden="1">"c3648"</definedName>
    <definedName name="IQ_AVG_DAILY_VOL" hidden="1">"c65"</definedName>
    <definedName name="IQ_AVG_EMPLOYEES" hidden="1">"c6019"</definedName>
    <definedName name="IQ_AVG_INDUSTRY_REC" hidden="1">"c4455"</definedName>
    <definedName name="IQ_AVG_INT_BEAR_LIAB" hidden="1">"c66"</definedName>
    <definedName name="IQ_AVG_INT_BEAR_LIAB_10YR_ANN_CAGR" hidden="1">"c6040"</definedName>
    <definedName name="IQ_AVG_INT_BEAR_LIAB_10YR_ANN_GROWTH" hidden="1">"c67"</definedName>
    <definedName name="IQ_AVG_INT_BEAR_LIAB_1YR_ANN_GROWTH" hidden="1">"c68"</definedName>
    <definedName name="IQ_AVG_INT_BEAR_LIAB_2YR_ANN_CAGR" hidden="1">"c6041"</definedName>
    <definedName name="IQ_AVG_INT_BEAR_LIAB_2YR_ANN_GROWTH" hidden="1">"c69"</definedName>
    <definedName name="IQ_AVG_INT_BEAR_LIAB_3YR_ANN_CAGR" hidden="1">"c6042"</definedName>
    <definedName name="IQ_AVG_INT_BEAR_LIAB_3YR_ANN_GROWTH" hidden="1">"c70"</definedName>
    <definedName name="IQ_AVG_INT_BEAR_LIAB_5YR_ANN_CAGR" hidden="1">"c6043"</definedName>
    <definedName name="IQ_AVG_INT_BEAR_LIAB_5YR_ANN_GROWTH" hidden="1">"c71"</definedName>
    <definedName name="IQ_AVG_INT_BEAR_LIAB_7YR_ANN_CAGR" hidden="1">"c6044"</definedName>
    <definedName name="IQ_AVG_INT_BEAR_LIAB_7YR_ANN_GROWTH" hidden="1">"c72"</definedName>
    <definedName name="IQ_AVG_INT_EARN_ASSETS" hidden="1">"c73"</definedName>
    <definedName name="IQ_AVG_INT_EARN_ASSETS_10YR_ANN_CAGR" hidden="1">"c6045"</definedName>
    <definedName name="IQ_AVG_INT_EARN_ASSETS_10YR_ANN_GROWTH" hidden="1">"c74"</definedName>
    <definedName name="IQ_AVG_INT_EARN_ASSETS_1YR_ANN_GROWTH" hidden="1">"c75"</definedName>
    <definedName name="IQ_AVG_INT_EARN_ASSETS_2YR_ANN_CAGR" hidden="1">"c6046"</definedName>
    <definedName name="IQ_AVG_INT_EARN_ASSETS_2YR_ANN_GROWTH" hidden="1">"c76"</definedName>
    <definedName name="IQ_AVG_INT_EARN_ASSETS_3YR_ANN_CAGR" hidden="1">"c6047"</definedName>
    <definedName name="IQ_AVG_INT_EARN_ASSETS_3YR_ANN_GROWTH" hidden="1">"c77"</definedName>
    <definedName name="IQ_AVG_INT_EARN_ASSETS_5YR_ANN_CAGR" hidden="1">"c6048"</definedName>
    <definedName name="IQ_AVG_INT_EARN_ASSETS_5YR_ANN_GROWTH" hidden="1">"c78"</definedName>
    <definedName name="IQ_AVG_INT_EARN_ASSETS_7YR_ANN_CAGR" hidden="1">"c6049"</definedName>
    <definedName name="IQ_AVG_INT_EARN_ASSETS_7YR_ANN_GROWTH" hidden="1">"c79"</definedName>
    <definedName name="IQ_AVG_MKTCAP" hidden="1">"c80"</definedName>
    <definedName name="IQ_AVG_PRICE" hidden="1">"c81"</definedName>
    <definedName name="IQ_AVG_PRICE_TARGET" hidden="1">"c82"</definedName>
    <definedName name="IQ_AVG_SHAREOUTSTANDING" hidden="1">"c83"</definedName>
    <definedName name="IQ_AVG_TEMP_EMPLOYEES" hidden="1">"c6020"</definedName>
    <definedName name="IQ_AVG_TEV" hidden="1">"c84"</definedName>
    <definedName name="IQ_AVG_VOLUME" hidden="1">"c65"</definedName>
    <definedName name="IQ_BALANCE_GOODS_APR_FC_UNUSED_UNUSED_UNUSED" hidden="1">"c8353"</definedName>
    <definedName name="IQ_BALANCE_GOODS_APR_UNUSED_UNUSED_UNUSED" hidden="1">"c7473"</definedName>
    <definedName name="IQ_BALANCE_GOODS_FC_UNUSED_UNUSED_UNUSED" hidden="1">"c7693"</definedName>
    <definedName name="IQ_BALANCE_GOODS_POP_FC_UNUSED_UNUSED_UNUSED" hidden="1">"c7913"</definedName>
    <definedName name="IQ_BALANCE_GOODS_POP_UNUSED_UNUSED_UNUSED" hidden="1">"c7033"</definedName>
    <definedName name="IQ_BALANCE_GOODS_UNUSED_UNUSED_UNUSED" hidden="1">"c6813"</definedName>
    <definedName name="IQ_BALANCE_GOODS_YOY_FC_UNUSED_UNUSED_UNUSED" hidden="1">"c8133"</definedName>
    <definedName name="IQ_BALANCE_GOODS_YOY_UNUSED_UNUSED_UNUSED" hidden="1">"c7253"</definedName>
    <definedName name="IQ_BALANCE_SERV_APR_FC_UNUSED_UNUSED_UNUSED" hidden="1">"c8355"</definedName>
    <definedName name="IQ_BALANCE_SERV_APR_UNUSED_UNUSED_UNUSED" hidden="1">"c7475"</definedName>
    <definedName name="IQ_BALANCE_SERV_FC_UNUSED_UNUSED_UNUSED" hidden="1">"c7695"</definedName>
    <definedName name="IQ_BALANCE_SERV_POP_FC_UNUSED_UNUSED_UNUSED" hidden="1">"c7915"</definedName>
    <definedName name="IQ_BALANCE_SERV_POP_UNUSED_UNUSED_UNUSED" hidden="1">"c7035"</definedName>
    <definedName name="IQ_BALANCE_SERV_UNUSED_UNUSED_UNUSED" hidden="1">"c6815"</definedName>
    <definedName name="IQ_BALANCE_SERV_YOY_FC_UNUSED_UNUSED_UNUSED" hidden="1">"c8135"</definedName>
    <definedName name="IQ_BALANCE_SERV_YOY_UNUSED_UNUSED_UNUSED" hidden="1">"c7255"</definedName>
    <definedName name="IQ_BALANCE_TRADE_APR_FC_UNUSED_UNUSED_UNUSED" hidden="1">"c8357"</definedName>
    <definedName name="IQ_BALANCE_TRADE_APR_UNUSED_UNUSED_UNUSED" hidden="1">"c7477"</definedName>
    <definedName name="IQ_BALANCE_TRADE_FC_UNUSED_UNUSED_UNUSED" hidden="1">"c7697"</definedName>
    <definedName name="IQ_BALANCE_TRADE_POP_FC_UNUSED_UNUSED_UNUSED" hidden="1">"c7917"</definedName>
    <definedName name="IQ_BALANCE_TRADE_POP_UNUSED_UNUSED_UNUSED" hidden="1">"c7037"</definedName>
    <definedName name="IQ_BALANCE_TRADE_UNUSED_UNUSED_UNUSED" hidden="1">"c6817"</definedName>
    <definedName name="IQ_BALANCE_TRADE_YOY_FC_UNUSED_UNUSED_UNUSED" hidden="1">"c8137"</definedName>
    <definedName name="IQ_BALANCE_TRADE_YOY_UNUSED_UNUSED_UNUSED" hidden="1">"c7257"</definedName>
    <definedName name="IQ_BALANCES_DUE_DEPOSITORY_INSTITUTIONS_FDIC" hidden="1">"c6389"</definedName>
    <definedName name="IQ_BALANCES_DUE_FOREIGN_FDIC" hidden="1">"c6391"</definedName>
    <definedName name="IQ_BALANCES_DUE_FRB_FDIC" hidden="1">"c6393"</definedName>
    <definedName name="IQ_BANK_BENEFICIARY_FDIC" hidden="1">"c6505"</definedName>
    <definedName name="IQ_BANK_DEBT" hidden="1">"c2544"</definedName>
    <definedName name="IQ_BANK_DEBT_PCT" hidden="1">"c2545"</definedName>
    <definedName name="IQ_BANK_GUARANTOR_FDIC" hidden="1">"c6506"</definedName>
    <definedName name="IQ_BANK_PREMISES_FDIC" hidden="1">"c6329"</definedName>
    <definedName name="IQ_BANK_SECURITIZATION_1_4_FAMILY_LOANS_FDIC" hidden="1">"c6721"</definedName>
    <definedName name="IQ_BANK_SECURITIZATION_AUTO_LOANS_FDIC" hidden="1">"c6715"</definedName>
    <definedName name="IQ_BANK_SECURITIZATION_CL_LOANS_FDIC" hidden="1">"c6716"</definedName>
    <definedName name="IQ_BANK_SECURITIZATION_CREDIT_CARDS_RECEIVABLES_FDIC" hidden="1">"c6718"</definedName>
    <definedName name="IQ_BANK_SECURITIZATION_HOME_EQUITY_LINES_FDIC" hidden="1">"c6719"</definedName>
    <definedName name="IQ_BANK_SECURITIZATION_OTHER_CONSUMER_LOANS_FDIC" hidden="1">"c6717"</definedName>
    <definedName name="IQ_BANK_SECURITIZATION_OTHER_LOANS_FDIC" hidden="1">"c6720"</definedName>
    <definedName name="IQ_BANKS_FOREIGN_COUNTRIES_TOTAL_DEPOSITS_FDIC" hidden="1">"c6475"</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"c88"</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ONDRATING_FITCH" hidden="1">"IQ_BONDRATING_FITCH"</definedName>
    <definedName name="IQ_BONDRATING_SP" hidden="1">"IQ_BONDRATING_SP"</definedName>
    <definedName name="IQ_BOOK_VALUE" hidden="1">"IQ_BOOK_VALUE"</definedName>
    <definedName name="IQ_BROK_COMISSION" hidden="1">"c98"</definedName>
    <definedName name="IQ_BROK_COMMISSION" hidden="1">"c3514"</definedName>
    <definedName name="IQ_BROKERED_DEPOSITS_FDIC" hidden="1">"c6486"</definedName>
    <definedName name="IQ_BUDGET_BALANCE_APR_FC_UNUSED_UNUSED_UNUSED" hidden="1">"c8359"</definedName>
    <definedName name="IQ_BUDGET_BALANCE_APR_UNUSED_UNUSED_UNUSED" hidden="1">"c7479"</definedName>
    <definedName name="IQ_BUDGET_BALANCE_FC_UNUSED_UNUSED_UNUSED" hidden="1">"c7699"</definedName>
    <definedName name="IQ_BUDGET_BALANCE_POP_FC_UNUSED_UNUSED_UNUSED" hidden="1">"c7919"</definedName>
    <definedName name="IQ_BUDGET_BALANCE_POP_UNUSED_UNUSED_UNUSED" hidden="1">"c7039"</definedName>
    <definedName name="IQ_BUDGET_BALANCE_UNUSED_UNUSED_UNUSED" hidden="1">"c6819"</definedName>
    <definedName name="IQ_BUDGET_BALANCE_YOY_FC_UNUSED_UNUSED_UNUSED" hidden="1">"c8139"</definedName>
    <definedName name="IQ_BUDGET_BALANCE_YOY_UNUSED_UNUSED_UNUSED" hidden="1">"c7259"</definedName>
    <definedName name="IQ_BUDGET_RECEIPTS_APR_FC_UNUSED_UNUSED_UNUSED" hidden="1">"c8361"</definedName>
    <definedName name="IQ_BUDGET_RECEIPTS_APR_UNUSED_UNUSED_UNUSED" hidden="1">"c7481"</definedName>
    <definedName name="IQ_BUDGET_RECEIPTS_FC_UNUSED_UNUSED_UNUSED" hidden="1">"c7701"</definedName>
    <definedName name="IQ_BUDGET_RECEIPTS_POP_FC_UNUSED_UNUSED_UNUSED" hidden="1">"c7921"</definedName>
    <definedName name="IQ_BUDGET_RECEIPTS_POP_UNUSED_UNUSED_UNUSED" hidden="1">"c7041"</definedName>
    <definedName name="IQ_BUDGET_RECEIPTS_UNUSED_UNUSED_UNUSED" hidden="1">"c6821"</definedName>
    <definedName name="IQ_BUDGET_RECEIPTS_YOY_FC_UNUSED_UNUSED_UNUSED" hidden="1">"c8141"</definedName>
    <definedName name="IQ_BUDGET_RECEIPTS_YOY_UNUSED_UNUSED_UNUSED" hidden="1">"c7261"</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REV" hidden="1">"c4068"</definedName>
    <definedName name="IQ_BUS_SEG_REV_ABS" hidden="1">"c4090"</definedName>
    <definedName name="IQ_BUS_SEG_REV_TOTAL" hidden="1">"c4106"</definedName>
    <definedName name="IQ_BUSINESS_DESCRIPTION" hidden="1">"c322"</definedName>
    <definedName name="IQ_BV_ACT_OR_EST_REUT" hidden="1">"c5471"</definedName>
    <definedName name="IQ_BV_EST_REUT" hidden="1">"c5403"</definedName>
    <definedName name="IQ_BV_HIGH_EST_REUT" hidden="1">"c5405"</definedName>
    <definedName name="IQ_BV_LOW_EST_REUT" hidden="1">"c5406"</definedName>
    <definedName name="IQ_BV_MEDIAN_EST_REUT" hidden="1">"c5404"</definedName>
    <definedName name="IQ_BV_NUM_EST_REUT" hidden="1">"c5407"</definedName>
    <definedName name="IQ_BV_OVER_SHARES" hidden="1">"c100"</definedName>
    <definedName name="IQ_BV_SHARE" hidden="1">"c100"</definedName>
    <definedName name="IQ_BV_SHARE_ACT_OR_EST" hidden="1">"c3587"</definedName>
    <definedName name="IQ_BV_SHARE_ACT_OR_EST_THOM" hidden="1">"c5312"</definedName>
    <definedName name="IQ_BV_SHARE_EST" hidden="1">"c3541"</definedName>
    <definedName name="IQ_BV_SHARE_EST_THOM" hidden="1">"c4020"</definedName>
    <definedName name="IQ_BV_SHARE_HIGH_EST" hidden="1">"c3542"</definedName>
    <definedName name="IQ_BV_SHARE_HIGH_EST_THOM" hidden="1">"c4022"</definedName>
    <definedName name="IQ_BV_SHARE_LOW_EST" hidden="1">"c3543"</definedName>
    <definedName name="IQ_BV_SHARE_LOW_EST_THOM" hidden="1">"c4023"</definedName>
    <definedName name="IQ_BV_SHARE_MEDIAN_EST" hidden="1">"c3544"</definedName>
    <definedName name="IQ_BV_SHARE_MEDIAN_EST_THOM" hidden="1">"c4021"</definedName>
    <definedName name="IQ_BV_SHARE_NUM_EST" hidden="1">"c3539"</definedName>
    <definedName name="IQ_BV_SHARE_NUM_EST_THOM" hidden="1">"c4024"</definedName>
    <definedName name="IQ_BV_SHARE_STDDEV_EST" hidden="1">"c3540"</definedName>
    <definedName name="IQ_BV_SHARE_STDDEV_EST_THOM" hidden="1">"c4025"</definedName>
    <definedName name="IQ_BV_STDDEV_EST_REUT" hidden="1">"c5408"</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Q_EST" hidden="1">"c6796"</definedName>
    <definedName name="IQ_CAL_Q_EST_REUT" hidden="1">"c6800"</definedName>
    <definedName name="IQ_CAL_Q_EST_THOM" hidden="1">"c6804"</definedName>
    <definedName name="IQ_CAL_Y" hidden="1">"c102"</definedName>
    <definedName name="IQ_CAL_Y_EST" hidden="1">"c6797"</definedName>
    <definedName name="IQ_CAL_Y_EST_REUT" hidden="1">"c6801"</definedName>
    <definedName name="IQ_CAL_Y_EST_THOM" hidden="1">"c6805"</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EX" hidden="1">"c103"</definedName>
    <definedName name="IQ_CAPEX_10YR_ANN_CAGR" hidden="1">"c6050"</definedName>
    <definedName name="IQ_CAPEX_10YR_ANN_GROWTH" hidden="1">"c104"</definedName>
    <definedName name="IQ_CAPEX_1YR_ANN_GROWTH" hidden="1">"c105"</definedName>
    <definedName name="IQ_CAPEX_2YR_ANN_CAGR" hidden="1">"c6051"</definedName>
    <definedName name="IQ_CAPEX_2YR_ANN_GROWTH" hidden="1">"c106"</definedName>
    <definedName name="IQ_CAPEX_3YR_ANN_CAGR" hidden="1">"c6052"</definedName>
    <definedName name="IQ_CAPEX_3YR_ANN_GROWTH" hidden="1">"c107"</definedName>
    <definedName name="IQ_CAPEX_5YR_ANN_CAGR" hidden="1">"c6053"</definedName>
    <definedName name="IQ_CAPEX_5YR_ANN_GROWTH" hidden="1">"c108"</definedName>
    <definedName name="IQ_CAPEX_7YR_ANN_CAGR" hidden="1">"c6054"</definedName>
    <definedName name="IQ_CAPEX_7YR_ANN_GROWTH" hidden="1">"c109"</definedName>
    <definedName name="IQ_CAPEX_ACT_OR_EST" hidden="1">"c3584"</definedName>
    <definedName name="IQ_CAPEX_ACT_OR_EST_THOM" hidden="1">"c5546"</definedName>
    <definedName name="IQ_CAPEX_BNK" hidden="1">"c110"</definedName>
    <definedName name="IQ_CAPEX_BR" hidden="1">"c111"</definedName>
    <definedName name="IQ_CAPEX_EST" hidden="1">"c3523"</definedName>
    <definedName name="IQ_CAPEX_EST_THOM" hidden="1">"c5502"</definedName>
    <definedName name="IQ_CAPEX_FIN" hidden="1">"c112"</definedName>
    <definedName name="IQ_CAPEX_HIGH_EST" hidden="1">"c3524"</definedName>
    <definedName name="IQ_CAPEX_HIGH_EST_THOM" hidden="1">"c5504"</definedName>
    <definedName name="IQ_CAPEX_INS" hidden="1">"c113"</definedName>
    <definedName name="IQ_CAPEX_LOW_EST" hidden="1">"c3525"</definedName>
    <definedName name="IQ_CAPEX_LOW_EST_THOM" hidden="1">"c5505"</definedName>
    <definedName name="IQ_CAPEX_MEDIAN_EST" hidden="1">"c3526"</definedName>
    <definedName name="IQ_CAPEX_MEDIAN_EST_THOM" hidden="1">"c5503"</definedName>
    <definedName name="IQ_CAPEX_NUM_EST" hidden="1">"c3521"</definedName>
    <definedName name="IQ_CAPEX_NUM_EST_THOM" hidden="1">"c5506"</definedName>
    <definedName name="IQ_CAPEX_STDDEV_EST" hidden="1">"c3522"</definedName>
    <definedName name="IQ_CAPEX_STDDEV_EST_THOM" hidden="1">"c5507"</definedName>
    <definedName name="IQ_CAPEX_UTI" hidden="1">"c114"</definedName>
    <definedName name="IQ_CAPITAL_LEASE" hidden="1">"c115"</definedName>
    <definedName name="IQ_CAPITAL_LEASES" hidden="1">"c115"</definedName>
    <definedName name="IQ_CAPITAL_LEASES_TOTAL" hidden="1">"c3031"</definedName>
    <definedName name="IQ_CAPITAL_LEASES_TOTAL_PCT" hidden="1">"c2506"</definedName>
    <definedName name="IQ_CAPITALIZED_INTEREST" hidden="1">"c3460"</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"c118"</definedName>
    <definedName name="IQ_CASH_ACQUIRE_CF" hidden="1">"c1630"</definedName>
    <definedName name="IQ_CASH_CONVERSION" hidden="1">"c117"</definedName>
    <definedName name="IQ_CASH_DIVIDENDS_NET_INCOME_FDIC" hidden="1">"c6738"</definedName>
    <definedName name="IQ_CASH_DUE_BANKS" hidden="1">"c118"</definedName>
    <definedName name="IQ_CASH_EPS_ACT_OR_EST_THOM" hidden="1">"c5646"</definedName>
    <definedName name="IQ_CASH_EPS_EST" hidden="1">"c5631"</definedName>
    <definedName name="IQ_CASH_EPS_EST_THOM" hidden="1">"c5639"</definedName>
    <definedName name="IQ_CASH_EPS_HIGH_EST" hidden="1">"c5633"</definedName>
    <definedName name="IQ_CASH_EPS_HIGH_EST_THOM" hidden="1">"c5641"</definedName>
    <definedName name="IQ_CASH_EPS_LOW_EST" hidden="1">"c5634"</definedName>
    <definedName name="IQ_CASH_EPS_LOW_EST_THOM" hidden="1">"c5642"</definedName>
    <definedName name="IQ_CASH_EPS_MEDIAN_EST" hidden="1">"c5632"</definedName>
    <definedName name="IQ_CASH_EPS_MEDIAN_EST_THOM" hidden="1">"c5640"</definedName>
    <definedName name="IQ_CASH_EPS_NUM_EST" hidden="1">"c5635"</definedName>
    <definedName name="IQ_CASH_EPS_NUM_EST_THOM" hidden="1">"c5643"</definedName>
    <definedName name="IQ_CASH_EPS_STDDEV_EST" hidden="1">"c5636"</definedName>
    <definedName name="IQ_CASH_EPS_STDDEV_EST_THOM" hidden="1">"c5644"</definedName>
    <definedName name="IQ_CASH_EQUIV" hidden="1">"c118"</definedName>
    <definedName name="IQ_CASH_FINAN" hidden="1">"c119"</definedName>
    <definedName name="IQ_CASH_FLOW_ACT_OR_EST" hidden="1">"c4154"</definedName>
    <definedName name="IQ_CASH_IN_PROCESS_FDIC" hidden="1">"c6386"</definedName>
    <definedName name="IQ_CASH_INTEREST" hidden="1">"c120"</definedName>
    <definedName name="IQ_CASH_INTEREST_FINAN" hidden="1">"c6295"</definedName>
    <definedName name="IQ_CASH_INTEREST_INVEST" hidden="1">"c6294"</definedName>
    <definedName name="IQ_CASH_INTEREST_OPER" hidden="1">"c6293"</definedName>
    <definedName name="IQ_CASH_INVEST" hidden="1">"c121"</definedName>
    <definedName name="IQ_CASH_OPER" hidden="1">"c122"</definedName>
    <definedName name="IQ_CASH_OPER_ACT_OR_EST" hidden="1">"c4164"</definedName>
    <definedName name="IQ_CASH_SEGREG" hidden="1">"c123"</definedName>
    <definedName name="IQ_CASH_SHARE" hidden="1">"c1911"</definedName>
    <definedName name="IQ_CASH_ST" hidden="1">"c124"</definedName>
    <definedName name="IQ_CASH_ST_INVEST" hidden="1">"c124"</definedName>
    <definedName name="IQ_CASH_TAXES" hidden="1">"c125"</definedName>
    <definedName name="IQ_CASH_TAXES_FINAN" hidden="1">"c6292"</definedName>
    <definedName name="IQ_CASH_TAXES_INVEST" hidden="1">"c6291"</definedName>
    <definedName name="IQ_CASH_TAXES_OPER" hidden="1">"c6290"</definedName>
    <definedName name="IQ_CCE_FDIC" hidden="1">"c6296"</definedName>
    <definedName name="IQ_CDS_ASK" hidden="1">"c6027"</definedName>
    <definedName name="IQ_CDS_BID" hidden="1">"c6026"</definedName>
    <definedName name="IQ_CDS_CURRENCY" hidden="1">"c6031"</definedName>
    <definedName name="IQ_CDS_EVAL_DATE" hidden="1">"c6029"</definedName>
    <definedName name="IQ_CDS_MID" hidden="1">"c6028"</definedName>
    <definedName name="IQ_CDS_NAME" hidden="1">"c6034"</definedName>
    <definedName name="IQ_CDS_TERM" hidden="1">"c6030"</definedName>
    <definedName name="IQ_CDS_TYPE" hidden="1">"c6025"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CAGR" hidden="1">"c6055"</definedName>
    <definedName name="IQ_CFO_10YR_ANN_GROWTH" hidden="1">"c126"</definedName>
    <definedName name="IQ_CFO_1YR_ANN_GROWTH" hidden="1">"c127"</definedName>
    <definedName name="IQ_CFO_2YR_ANN_CAGR" hidden="1">"c6056"</definedName>
    <definedName name="IQ_CFO_2YR_ANN_GROWTH" hidden="1">"c128"</definedName>
    <definedName name="IQ_CFO_3YR_ANN_CAGR" hidden="1">"c6057"</definedName>
    <definedName name="IQ_CFO_3YR_ANN_GROWTH" hidden="1">"c129"</definedName>
    <definedName name="IQ_CFO_5YR_ANN_CAGR" hidden="1">"c6058"</definedName>
    <definedName name="IQ_CFO_5YR_ANN_GROWTH" hidden="1">"c130"</definedName>
    <definedName name="IQ_CFO_7YR_ANN_CAGR" hidden="1">"c6059"</definedName>
    <definedName name="IQ_CFO_7YR_ANN_GROWTH" hidden="1">"c131"</definedName>
    <definedName name="IQ_CFO_CURRENT_LIAB" hidden="1">"c132"</definedName>
    <definedName name="IQ_CFPS_ACT_OR_EST" hidden="1">"c2217"</definedName>
    <definedName name="IQ_CFPS_ACT_OR_EST_THOM" hidden="1">"c5301"</definedName>
    <definedName name="IQ_CFPS_EST" hidden="1">"c1667"</definedName>
    <definedName name="IQ_CFPS_EST_THOM" hidden="1">"c4006"</definedName>
    <definedName name="IQ_CFPS_HIGH_EST" hidden="1">"c1669"</definedName>
    <definedName name="IQ_CFPS_HIGH_EST_THOM" hidden="1">"c4008"</definedName>
    <definedName name="IQ_CFPS_LOW_EST" hidden="1">"c1670"</definedName>
    <definedName name="IQ_CFPS_LOW_EST_THOM" hidden="1">"c4009"</definedName>
    <definedName name="IQ_CFPS_MEDIAN_EST" hidden="1">"c1668"</definedName>
    <definedName name="IQ_CFPS_MEDIAN_EST_THOM" hidden="1">"c4007"</definedName>
    <definedName name="IQ_CFPS_NUM_EST" hidden="1">"c1671"</definedName>
    <definedName name="IQ_CFPS_NUM_EST_THOM" hidden="1">"c4010"</definedName>
    <definedName name="IQ_CFPS_STDDEV_EST" hidden="1">"c1672"</definedName>
    <definedName name="IQ_CFPS_STDDEV_EST_THOM" hidden="1">"c4011"</definedName>
    <definedName name="IQ_CH" hidden="1">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 hidden="1">"c6200"</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 hidden="1">"c6201"</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_REAL_APR_FC_UNUSED_UNUSED_UNUSED" hidden="1">"c8500"</definedName>
    <definedName name="IQ_CHANGE_INVENT_REAL_APR_UNUSED_UNUSED_UNUSED" hidden="1">"c7620"</definedName>
    <definedName name="IQ_CHANGE_INVENT_REAL_FC_UNUSED_UNUSED_UNUSED" hidden="1">"c7840"</definedName>
    <definedName name="IQ_CHANGE_INVENT_REAL_POP_FC_UNUSED_UNUSED_UNUSED" hidden="1">"c8060"</definedName>
    <definedName name="IQ_CHANGE_INVENT_REAL_POP_UNUSED_UNUSED_UNUSED" hidden="1">"c7180"</definedName>
    <definedName name="IQ_CHANGE_INVENT_REAL_UNUSED_UNUSED_UNUSED" hidden="1">"c6960"</definedName>
    <definedName name="IQ_CHANGE_INVENT_REAL_YOY_FC_UNUSED_UNUSED_UNUSED" hidden="1">"c8280"</definedName>
    <definedName name="IQ_CHANGE_INVENT_REAL_YOY_UNUSED_UNUSED_UNUSED" hidden="1">"c7400"</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 hidden="1">"c6285"</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"c161"</definedName>
    <definedName name="IQ_CHARGE_OFFS_1_4_FAMILY_FDIC" hidden="1">"c6756"</definedName>
    <definedName name="IQ_CHARGE_OFFS_1_4_FAMILY_LOANS_FDIC" hidden="1">"c6714"</definedName>
    <definedName name="IQ_CHARGE_OFFS_AUTO_LOANS_FDIC" hidden="1">"c6708"</definedName>
    <definedName name="IQ_CHARGE_OFFS_CL_LOANS_FDIC" hidden="1">"c6709"</definedName>
    <definedName name="IQ_CHARGE_OFFS_COMMERCIAL_INDUSTRIAL_FDIC" hidden="1">"c6759"</definedName>
    <definedName name="IQ_CHARGE_OFFS_COMMERCIAL_RE_FDIC" hidden="1">"c6754"</definedName>
    <definedName name="IQ_CHARGE_OFFS_COMMERCIAL_RE_NOT_SECURED_FDIC" hidden="1">"c6764"</definedName>
    <definedName name="IQ_CHARGE_OFFS_CONSTRUCTION_DEVELOPMENT_FDIC" hidden="1">"c6753"</definedName>
    <definedName name="IQ_CHARGE_OFFS_CREDIT_CARDS_FDIC" hidden="1">"c6761"</definedName>
    <definedName name="IQ_CHARGE_OFFS_CREDIT_CARDS_RECEIVABLES_FDIC" hidden="1">"c6711"</definedName>
    <definedName name="IQ_CHARGE_OFFS_GROSS" hidden="1">"c162"</definedName>
    <definedName name="IQ_CHARGE_OFFS_HOME_EQUITY_FDIC" hidden="1">"c6757"</definedName>
    <definedName name="IQ_CHARGE_OFFS_HOME_EQUITY_LINES_FDIC" hidden="1">"c6712"</definedName>
    <definedName name="IQ_CHARGE_OFFS_INDIVIDUALS_FDIC" hidden="1">"c6760"</definedName>
    <definedName name="IQ_CHARGE_OFFS_MULTI_FAMILY_FDIC" hidden="1">"c6755"</definedName>
    <definedName name="IQ_CHARGE_OFFS_NET" hidden="1">"c163"</definedName>
    <definedName name="IQ_CHARGE_OFFS_OTHER_1_4_FAMILY_FDIC" hidden="1">"c6758"</definedName>
    <definedName name="IQ_CHARGE_OFFS_OTHER_CONSUMER_LOANS_FDIC" hidden="1">"c6710"</definedName>
    <definedName name="IQ_CHARGE_OFFS_OTHER_INDIVIDUAL_FDIC" hidden="1">"c6762"</definedName>
    <definedName name="IQ_CHARGE_OFFS_OTHER_LOANS_FDIC" hidden="1">"c6763"</definedName>
    <definedName name="IQ_CHARGE_OFFS_OTHER_LOANS_OTHER_FDIC" hidden="1">"c6713"</definedName>
    <definedName name="IQ_CHARGE_OFFS_RE_LOANS_FDIC" hidden="1">"c6752"</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ABLE_END_OS" hidden="1">"c5809"</definedName>
    <definedName name="IQ_CLASSA_OPTIONS_EXERCISED" hidden="1">"c2681"</definedName>
    <definedName name="IQ_CLASSA_OPTIONS_GRANTED" hidden="1">"c2680"</definedName>
    <definedName name="IQ_CLASSA_OPTIONS_STRIKE_PRICE_BEG_OS" hidden="1">"c5810"</definedName>
    <definedName name="IQ_CLASSA_OPTIONS_STRIKE_PRICE_CANCELLED" hidden="1">"c5812"</definedName>
    <definedName name="IQ_CLASSA_OPTIONS_STRIKE_PRICE_EXERCISABLE" hidden="1">"c5813"</definedName>
    <definedName name="IQ_CLASSA_OPTIONS_STRIKE_PRICE_EXERCISED" hidden="1">"c5811"</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MO_FDIC" hidden="1">"c6406"</definedName>
    <definedName name="IQ_COGS" hidden="1">"c175"</definedName>
    <definedName name="IQ_COLLECTION_DOMESTIC_FDIC" hidden="1">"c6387"</definedName>
    <definedName name="IQ_COMBINED_RATIO" hidden="1">"c176"</definedName>
    <definedName name="IQ_COMMERCIAL_BANKS_DEPOSITS_FOREIGN_FDIC" hidden="1">"c6480"</definedName>
    <definedName name="IQ_COMMERCIAL_BANKS_LOANS_FDIC" hidden="1">"c6434"</definedName>
    <definedName name="IQ_COMMERCIAL_BANKS_NONTRANSACTION_ACCOUNTS_FDIC" hidden="1">"c6548"</definedName>
    <definedName name="IQ_COMMERCIAL_BANKS_TOTAL_DEPOSITS_FDIC" hidden="1">"c6474"</definedName>
    <definedName name="IQ_COMMERCIAL_BANKS_TOTAL_LOANS_FOREIGN_FDIC" hidden="1">"c6444"</definedName>
    <definedName name="IQ_COMMERCIAL_BANKS_TRANSACTION_ACCOUNTS_FDIC" hidden="1">"c6540"</definedName>
    <definedName name="IQ_COMMERCIAL_DOM" hidden="1">"c177"</definedName>
    <definedName name="IQ_COMMERCIAL_FIRE_WRITTEN" hidden="1">"c178"</definedName>
    <definedName name="IQ_COMMERCIAL_INDUSTRIAL_CHARGE_OFFS_FDIC" hidden="1">"c6598"</definedName>
    <definedName name="IQ_COMMERCIAL_INDUSTRIAL_LOANS_NET_FDIC" hidden="1">"c6317"</definedName>
    <definedName name="IQ_COMMERCIAL_INDUSTRIAL_NET_CHARGE_OFFS_FDIC" hidden="1">"c6636"</definedName>
    <definedName name="IQ_COMMERCIAL_INDUSTRIAL_RECOVERIES_FDIC" hidden="1">"c6617"</definedName>
    <definedName name="IQ_COMMERCIAL_INDUSTRIAL_TOTAL_LOANS_FOREIGN_FDIC" hidden="1">"c6451"</definedName>
    <definedName name="IQ_COMMERCIAL_MORT" hidden="1">"c179"</definedName>
    <definedName name="IQ_COMMERCIAL_RE_CONSTRUCTION_LAND_DEV_FDIC" hidden="1">"c6526"</definedName>
    <definedName name="IQ_COMMERCIAL_RE_LOANS_FDIC" hidden="1">"c6312"</definedName>
    <definedName name="IQ_COMMISS_FEES" hidden="1">"c180"</definedName>
    <definedName name="IQ_COMMISSION_DEF" hidden="1">"c181"</definedName>
    <definedName name="IQ_COMMITMENTS_MATURITY_EXCEEDING_1YR_FDIC" hidden="1">"c6531"</definedName>
    <definedName name="IQ_COMMITMENTS_NOT_SECURED_RE_FDIC" hidden="1">"c6528"</definedName>
    <definedName name="IQ_COMMITMENTS_SECURED_RE_FDIC" hidden="1">"c6527"</definedName>
    <definedName name="IQ_COMMODITY_EXPOSURES_FDIC" hidden="1">"c6665"</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 hidden="1">"c6202"</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CAGR" hidden="1">"c6060"</definedName>
    <definedName name="IQ_COMMON_EQUITY_10YR_ANN_GROWTH" hidden="1">"c191"</definedName>
    <definedName name="IQ_COMMON_EQUITY_1YR_ANN_GROWTH" hidden="1">"c192"</definedName>
    <definedName name="IQ_COMMON_EQUITY_2YR_ANN_CAGR" hidden="1">"c6061"</definedName>
    <definedName name="IQ_COMMON_EQUITY_2YR_ANN_GROWTH" hidden="1">"c193"</definedName>
    <definedName name="IQ_COMMON_EQUITY_3YR_ANN_CAGR" hidden="1">"c6062"</definedName>
    <definedName name="IQ_COMMON_EQUITY_3YR_ANN_GROWTH" hidden="1">"c194"</definedName>
    <definedName name="IQ_COMMON_EQUITY_5YR_ANN_CAGR" hidden="1">"c6063"</definedName>
    <definedName name="IQ_COMMON_EQUITY_5YR_ANN_GROWTH" hidden="1">"c195"</definedName>
    <definedName name="IQ_COMMON_EQUITY_7YR_ANN_CAGR" hidden="1">"c6064"</definedName>
    <definedName name="IQ_COMMON_EQUITY_7YR_ANN_GROWTH" hidden="1">"c196"</definedName>
    <definedName name="IQ_COMMON_FDIC" hidden="1">"c6350"</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 hidden="1">"c6203"</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 hidden="1">"c6204"</definedName>
    <definedName name="IQ_COMMON_REP_REIT" hidden="1">"c211"</definedName>
    <definedName name="IQ_COMMON_REP_UTI" hidden="1">"c212"</definedName>
    <definedName name="IQ_COMMON_STOCK" hidden="1">"c182"</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NOTE" hidden="1">"c6792"</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DEV_LOANS_FDIC" hidden="1">"c6313"</definedName>
    <definedName name="IQ_CONSTRUCTION_LAND_DEVELOPMENT_CHARGE_OFFS_FDIC" hidden="1">"c6594"</definedName>
    <definedName name="IQ_CONSTRUCTION_LAND_DEVELOPMENT_NET_CHARGE_OFFS_FDIC" hidden="1">"c6632"</definedName>
    <definedName name="IQ_CONSTRUCTION_LAND_DEVELOPMENT_RECOVERIES_FDIC" hidden="1">"c6613"</definedName>
    <definedName name="IQ_CONSTRUCTION_LOANS" hidden="1">"c222"</definedName>
    <definedName name="IQ_CONSUMER_LOANS" hidden="1">"c223"</definedName>
    <definedName name="IQ_CONTRACTS_OTHER_COMMODITIES_EQUITIES._FDIC" hidden="1">"c6522"</definedName>
    <definedName name="IQ_CONTRACTS_OTHER_COMMODITIES_EQUITIES_FDIC" hidden="1">"c6522"</definedName>
    <definedName name="IQ_CONV_DATE" hidden="1">"c2191"</definedName>
    <definedName name="IQ_CONV_EXP_DATE" hidden="1">"c3043"</definedName>
    <definedName name="IQ_CONV_PREMIUM" hidden="1">"c2195"</definedName>
    <definedName name="IQ_CONV_PRICE" hidden="1">"c2193"</definedName>
    <definedName name="IQ_CONV_RATE" hidden="1">"c2192"</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NVEYED_TO_OTHERS_FDIC" hidden="1">"c6534"</definedName>
    <definedName name="IQ_CORE_CAPITAL_RATIO_FDIC" hidden="1">"c6745"</definedName>
    <definedName name="IQ_CORP_GOODS_PRICE_INDEX_APR_FC_UNUSED_UNUSED_UNUSED" hidden="1">"c8381"</definedName>
    <definedName name="IQ_CORP_GOODS_PRICE_INDEX_APR_UNUSED_UNUSED_UNUSED" hidden="1">"c7501"</definedName>
    <definedName name="IQ_CORP_GOODS_PRICE_INDEX_FC_UNUSED_UNUSED_UNUSED" hidden="1">"c7721"</definedName>
    <definedName name="IQ_CORP_GOODS_PRICE_INDEX_POP_FC_UNUSED_UNUSED_UNUSED" hidden="1">"c7941"</definedName>
    <definedName name="IQ_CORP_GOODS_PRICE_INDEX_POP_UNUSED_UNUSED_UNUSED" hidden="1">"c7061"</definedName>
    <definedName name="IQ_CORP_GOODS_PRICE_INDEX_UNUSED_UNUSED_UNUSED" hidden="1">"c6841"</definedName>
    <definedName name="IQ_CORP_GOODS_PRICE_INDEX_YOY_FC_UNUSED_UNUSED_UNUSED" hidden="1">"c8161"</definedName>
    <definedName name="IQ_CORP_GOODS_PRICE_INDEX_YOY_UNUSED_UNUSED_UNUSED" hidden="1">"c7281"</definedName>
    <definedName name="IQ_COST_BORROWING" hidden="1">"c2936"</definedName>
    <definedName name="IQ_COST_BORROWINGS" hidden="1">"c225"</definedName>
    <definedName name="IQ_COST_OF_FUNDING_ASSETS_FDIC" hidden="1">"c6725"</definedName>
    <definedName name="IQ_COST_REV" hidden="1">"c226"</definedName>
    <definedName name="IQ_COST_REVENUE" hidden="1">"c226"</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 hidden="1">5000</definedName>
    <definedName name="IQ_CREDIT_CARD_CHARGE_OFFS_FDIC" hidden="1">"c6652"</definedName>
    <definedName name="IQ_CREDIT_CARD_FEE_BNK" hidden="1">"c231"</definedName>
    <definedName name="IQ_CREDIT_CARD_FEE_FIN" hidden="1">"c1583"</definedName>
    <definedName name="IQ_CREDIT_CARD_LINES_FDIC" hidden="1">"c6525"</definedName>
    <definedName name="IQ_CREDIT_CARD_LOANS_FDIC" hidden="1">"c6319"</definedName>
    <definedName name="IQ_CREDIT_CARD_NET_CHARGE_OFFS_FDIC" hidden="1">"c6654"</definedName>
    <definedName name="IQ_CREDIT_CARD_RECOVERIES_FDIC" hidden="1">"c6653"</definedName>
    <definedName name="IQ_CREDIT_LOSS_CF" hidden="1">"c232"</definedName>
    <definedName name="IQ_CREDIT_LOSS_PROVISION_NET_CHARGE_OFFS_FDIC" hidden="1">"c6734"</definedName>
    <definedName name="IQ_CUMULATIVE_SPLIT_FACTOR" hidden="1">"c2094"</definedName>
    <definedName name="IQ_CURR_ACCT_BALANCE_APR_FC_UNUSED_UNUSED_UNUSED" hidden="1">"c8387"</definedName>
    <definedName name="IQ_CURR_ACCT_BALANCE_APR_UNUSED_UNUSED_UNUSED" hidden="1">"c7507"</definedName>
    <definedName name="IQ_CURR_ACCT_BALANCE_FC_UNUSED_UNUSED_UNUSED" hidden="1">"c7727"</definedName>
    <definedName name="IQ_CURR_ACCT_BALANCE_POP_FC_UNUSED_UNUSED_UNUSED" hidden="1">"c7947"</definedName>
    <definedName name="IQ_CURR_ACCT_BALANCE_POP_UNUSED_UNUSED_UNUSED" hidden="1">"c7067"</definedName>
    <definedName name="IQ_CURR_ACCT_BALANCE_UNUSED_UNUSED_UNUSED" hidden="1">"c6847"</definedName>
    <definedName name="IQ_CURR_ACCT_BALANCE_YOY_FC_UNUSED_UNUSED_UNUSED" hidden="1">"c8167"</definedName>
    <definedName name="IQ_CURR_ACCT_BALANCE_YOY_UNUSED_UNUSED_UNUSED" hidden="1">"c7287"</definedName>
    <definedName name="IQ_CURR_DOMESTIC_TAXES" hidden="1">"c2074"</definedName>
    <definedName name="IQ_CURR_FOREIGN_TAXES" hidden="1">"c2075"</definedName>
    <definedName name="IQ_CURRENCY_COIN_DOMESTIC_FDIC" hidden="1">"c6388"</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 hidden="1">"c6205"</definedName>
    <definedName name="IQ_CURRENCY_GAIN_REIT" hidden="1">"c239"</definedName>
    <definedName name="IQ_CURRENCY_GAIN_UTI" hidden="1">"c240"</definedName>
    <definedName name="IQ_CURRENT_BENCHMARK" hidden="1">"c6780"</definedName>
    <definedName name="IQ_CURRENT_BENCHMARK_CIQID" hidden="1">"c6781"</definedName>
    <definedName name="IQ_CURRENT_BENCHMARK_MATURITY" hidden="1">"c6782"</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 hidden="1">"c6283"</definedName>
    <definedName name="IQ_CURRENT_PORT_DEBT_REIT" hidden="1">"c1570"</definedName>
    <definedName name="IQ_CURRENT_PORT_DEBT_UTI" hidden="1">"c1571"</definedName>
    <definedName name="IQ_CURRENT_PORT_FHLB_DEBT" hidden="1">"c5657"</definedName>
    <definedName name="IQ_CURRENT_PORT_LEASES" hidden="1">"c245"</definedName>
    <definedName name="IQ_CURRENT_PORT_PCT" hidden="1">"c2541"</definedName>
    <definedName name="IQ_CURRENT_RATIO" hidden="1">"c246"</definedName>
    <definedName name="IQ_CUSIP" hidden="1">"c2245"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 hidden="1">"c6206"</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 hidden="1">"c6207"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 hidden="1">"c6208"</definedName>
    <definedName name="IQ_DA_SUPPL_CF_REIT" hidden="1">"c266"</definedName>
    <definedName name="IQ_DA_SUPPL_CF_UTI" hidden="1">"c267"</definedName>
    <definedName name="IQ_DA_SUPPL_FIN" hidden="1">"c268"</definedName>
    <definedName name="IQ_DA_SUPPL_INS" hidden="1">"c269"</definedName>
    <definedName name="IQ_DA_SUPPL_RE" hidden="1">"c6209"</definedName>
    <definedName name="IQ_DA_SUPPL_REIT" hidden="1">"c270"</definedName>
    <definedName name="IQ_DA_SUPPL_UTI" hidden="1">"c271"</definedName>
    <definedName name="IQ_DA_UTI" hidden="1">"c272"</definedName>
    <definedName name="IQ_DAILY" hidden="1">500000</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"c274"</definedName>
    <definedName name="IQ_DAYS_PAYABLE_OUT" hidden="1">"c274"</definedName>
    <definedName name="IQ_DAYS_SALES_OUT" hidden="1">"c275"</definedName>
    <definedName name="IQ_DAYS_SALES_OUTST" hidden="1">"c275"</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"c301"</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 hidden="1">"c6210"</definedName>
    <definedName name="IQ_DEF_CHARGES_LT_REIT" hidden="1">"c297"</definedName>
    <definedName name="IQ_DEF_CHARGES_LT_UTI" hidden="1">"c298"</definedName>
    <definedName name="IQ_DEF_CHARGES_RE" hidden="1">"c6211"</definedName>
    <definedName name="IQ_DEF_CHARGES_REIT" hidden="1">"c299"</definedName>
    <definedName name="IQ_DEF_CONTRIBUTION_TOTAL_COST" hidden="1">"c300"</definedName>
    <definedName name="IQ_DEF_INC_TAX" hidden="1">"c313"</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 hidden="1">"c6212"</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 hidden="1">"c6213"</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"c315"</definedName>
    <definedName name="IQ_DEFERRED_TAXES" hidden="1">"c147"</definedName>
    <definedName name="IQ_DEMAND_DEP" hidden="1">"c320"</definedName>
    <definedName name="IQ_DEMAND_DEPOSITS_FDIC" hidden="1">"c6489"</definedName>
    <definedName name="IQ_DEPOSIT_ACCOUNTS_LESS_THAN_100K_FDIC" hidden="1">"c6494"</definedName>
    <definedName name="IQ_DEPOSIT_ACCOUNTS_MORE_THAN_100K_FDIC" hidden="1">"c6492"</definedName>
    <definedName name="IQ_DEPOSITORY_INSTITUTIONS_CHARGE_OFFS_FDIC" hidden="1">"c6596"</definedName>
    <definedName name="IQ_DEPOSITORY_INSTITUTIONS_NET_CHARGE_OFFS_FDIC" hidden="1">"c6634"</definedName>
    <definedName name="IQ_DEPOSITORY_INSTITUTIONS_RECOVERIES_FDIC" hidden="1">"c6615"</definedName>
    <definedName name="IQ_DEPOSITS_FIN" hidden="1">"c321"</definedName>
    <definedName name="IQ_DEPOSITS_HELD_DOMESTIC_FDIC" hidden="1">"c6340"</definedName>
    <definedName name="IQ_DEPOSITS_HELD_FOREIGN_FDIC" hidden="1">"c6341"</definedName>
    <definedName name="IQ_DEPOSITS_INTEREST_SECURITIES" hidden="1">"c5509"</definedName>
    <definedName name="IQ_DEPOSITS_LESS_THAN_100K_AFTER_THREE_YEARS_FDIC" hidden="1">"c6464"</definedName>
    <definedName name="IQ_DEPOSITS_LESS_THAN_100K_THREE_MONTHS_FDIC" hidden="1">"c6461"</definedName>
    <definedName name="IQ_DEPOSITS_LESS_THAN_100K_THREE_YEARS_FDIC" hidden="1">"c6463"</definedName>
    <definedName name="IQ_DEPOSITS_LESS_THAN_100K_TWELVE_MONTHS_FDIC" hidden="1">"c6462"</definedName>
    <definedName name="IQ_DEPOSITS_MORE_THAN_100K_AFTER_THREE_YEARS_FDIC" hidden="1">"c6469"</definedName>
    <definedName name="IQ_DEPOSITS_MORE_THAN_100K_THREE_MONTHS_FDIC" hidden="1">"c6466"</definedName>
    <definedName name="IQ_DEPOSITS_MORE_THAN_100K_THREE_YEARS_FDIC" hidden="1">"c6468"</definedName>
    <definedName name="IQ_DEPOSITS_MORE_THAN_100K_TWELVE_MONTHS_FDIC" hidden="1">"c6467"</definedName>
    <definedName name="IQ_DEPRE_AMORT" hidden="1">"c247"</definedName>
    <definedName name="IQ_DEPRE_AMORT_SUPPL" hidden="1">"c1593"</definedName>
    <definedName name="IQ_DEPRE_DEPLE" hidden="1">"c261"</definedName>
    <definedName name="IQ_DEPRE_SUPP" hidden="1">"c1443"</definedName>
    <definedName name="IQ_DERIVATIVES_FDIC" hidden="1">"c6523"</definedName>
    <definedName name="IQ_DESCRIPTION_LONG" hidden="1">"c322"</definedName>
    <definedName name="IQ_DEVELOP_LAND" hidden="1">"c323"</definedName>
    <definedName name="IQ_DIFF_LASTCLOSE_TARGET_PRICE" hidden="1">"c1854"</definedName>
    <definedName name="IQ_DIFF_LASTCLOSE_TARGET_PRICE_THOM" hidden="1">"c5278"</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"c333"</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ACT_OR_EST" hidden="1">"c4278"</definedName>
    <definedName name="IQ_DISTRIBUTABLE_CASH_PAYOUT" hidden="1">"c3005"</definedName>
    <definedName name="IQ_DISTRIBUTABLE_CASH_SHARE" hidden="1">"c3003"</definedName>
    <definedName name="IQ_DISTRIBUTABLE_CASH_SHARE_ACT_OR_EST" hidden="1">"c4286"</definedName>
    <definedName name="IQ_DIV_AMOUNT" hidden="1">"c3041"</definedName>
    <definedName name="IQ_DIV_PAYMENT_DATE" hidden="1">"c2205"</definedName>
    <definedName name="IQ_DIV_RECORD_DATE" hidden="1">"c2204"</definedName>
    <definedName name="IQ_DIV_SHARE" hidden="1">"c330"</definedName>
    <definedName name="IQ_DIVEST_CF" hidden="1">"c331"</definedName>
    <definedName name="IQ_DIVID_SHARE" hidden="1">"c330"</definedName>
    <definedName name="IQ_DIVIDEND_YIELD" hidden="1">"c332"</definedName>
    <definedName name="IQ_DIVIDENDS_DECLARED_COMMON_FDIC" hidden="1">"c6659"</definedName>
    <definedName name="IQ_DIVIDENDS_DECLARED_PREFERRED_FDIC" hidden="1">"c6658"</definedName>
    <definedName name="IQ_DIVIDENDS_FDIC" hidden="1">"c6660"</definedName>
    <definedName name="IQ_DNB_OTHER_EXP_INC_TAX_US" hidden="1">"c6787"</definedName>
    <definedName name="IQ_DNTM" hidden="1">700000</definedName>
    <definedName name="IQ_DO" hidden="1">"c333"</definedName>
    <definedName name="IQ_DO_ASSETS_CURRENT" hidden="1">"c334"</definedName>
    <definedName name="IQ_DO_ASSETS_LT" hidden="1">"c335"</definedName>
    <definedName name="IQ_DO_CF" hidden="1">"c336"</definedName>
    <definedName name="IQ_DOC_CLAUSE" hidden="1">"c6032"</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CAGR" hidden="1">"c6065"</definedName>
    <definedName name="IQ_DPS_10YR_ANN_GROWTH" hidden="1">"c337"</definedName>
    <definedName name="IQ_DPS_1YR_ANN_GROWTH" hidden="1">"c338"</definedName>
    <definedName name="IQ_DPS_2YR_ANN_CAGR" hidden="1">"c6066"</definedName>
    <definedName name="IQ_DPS_2YR_ANN_GROWTH" hidden="1">"c339"</definedName>
    <definedName name="IQ_DPS_3YR_ANN_CAGR" hidden="1">"c6067"</definedName>
    <definedName name="IQ_DPS_3YR_ANN_GROWTH" hidden="1">"c340"</definedName>
    <definedName name="IQ_DPS_5YR_ANN_CAGR" hidden="1">"c6068"</definedName>
    <definedName name="IQ_DPS_5YR_ANN_GROWTH" hidden="1">"c341"</definedName>
    <definedName name="IQ_DPS_7YR_ANN_CAGR" hidden="1">"c6069"</definedName>
    <definedName name="IQ_DPS_7YR_ANN_GROWTH" hidden="1">"c342"</definedName>
    <definedName name="IQ_DPS_ACT_OR_EST" hidden="1">"c2218"</definedName>
    <definedName name="IQ_DPS_ACT_OR_EST_THOM" hidden="1">"c5302"</definedName>
    <definedName name="IQ_DPS_EST" hidden="1">"c1674"</definedName>
    <definedName name="IQ_DPS_EST_THOM" hidden="1">"c4013"</definedName>
    <definedName name="IQ_DPS_HIGH_EST" hidden="1">"c1676"</definedName>
    <definedName name="IQ_DPS_HIGH_EST_THOM" hidden="1">"c4015"</definedName>
    <definedName name="IQ_DPS_LOW_EST" hidden="1">"c1677"</definedName>
    <definedName name="IQ_DPS_LOW_EST_THOM" hidden="1">"c4016"</definedName>
    <definedName name="IQ_DPS_MEDIAN_EST" hidden="1">"c1675"</definedName>
    <definedName name="IQ_DPS_MEDIAN_EST_THOM" hidden="1">"c4014"</definedName>
    <definedName name="IQ_DPS_NUM_EST" hidden="1">"c1678"</definedName>
    <definedName name="IQ_DPS_NUM_EST_THOM" hidden="1">"c4017"</definedName>
    <definedName name="IQ_DPS_STDDEV_EST" hidden="1">"c1679"</definedName>
    <definedName name="IQ_DPS_STDDEV_EST_THOM" hidden="1">"c4018"</definedName>
    <definedName name="IQ_DURATION" hidden="1">"c2181"</definedName>
    <definedName name="IQ_EARNING_ASSET_YIELD" hidden="1">"c343"</definedName>
    <definedName name="IQ_EARNING_ASSETS_FDIC" hidden="1">"c6360"</definedName>
    <definedName name="IQ_EARNING_ASSETS_YIELD_FDIC" hidden="1">"c6724"</definedName>
    <definedName name="IQ_EARNING_CO" hidden="1">"c344"</definedName>
    <definedName name="IQ_EARNING_CO_10YR_ANN_CAGR" hidden="1">"c6070"</definedName>
    <definedName name="IQ_EARNING_CO_10YR_ANN_GROWTH" hidden="1">"c345"</definedName>
    <definedName name="IQ_EARNING_CO_1YR_ANN_GROWTH" hidden="1">"c346"</definedName>
    <definedName name="IQ_EARNING_CO_2YR_ANN_CAGR" hidden="1">"c6071"</definedName>
    <definedName name="IQ_EARNING_CO_2YR_ANN_GROWTH" hidden="1">"c347"</definedName>
    <definedName name="IQ_EARNING_CO_3YR_ANN_CAGR" hidden="1">"c6072"</definedName>
    <definedName name="IQ_EARNING_CO_3YR_ANN_GROWTH" hidden="1">"c348"</definedName>
    <definedName name="IQ_EARNING_CO_5YR_ANN_CAGR" hidden="1">"c6073"</definedName>
    <definedName name="IQ_EARNING_CO_5YR_ANN_GROWTH" hidden="1">"c349"</definedName>
    <definedName name="IQ_EARNING_CO_7YR_ANN_CAGR" hidden="1">"c6074"</definedName>
    <definedName name="IQ_EARNING_CO_7YR_ANN_GROWTH" hidden="1">"c350"</definedName>
    <definedName name="IQ_EARNING_CO_MARGIN" hidden="1">"c351"</definedName>
    <definedName name="IQ_EARNINGS_ANNOUNCE_DATE" hidden="1">"c1649"</definedName>
    <definedName name="IQ_EARNINGS_ANNOUNCE_DATE_REUT" hidden="1">"c5314"</definedName>
    <definedName name="IQ_EARNINGS_ANNOUNCE_DATE_THOM" hidden="1">"c5093"</definedName>
    <definedName name="IQ_EARNINGS_COVERAGE_NET_CHARGE_OFFS_FDIC" hidden="1">"c6735"</definedName>
    <definedName name="IQ_EBIT" hidden="1">"c352"</definedName>
    <definedName name="IQ_EBIT_10K" hidden="1">"IQ_EBIT_10K"</definedName>
    <definedName name="IQ_EBIT_10Q" hidden="1">"IQ_EBIT_10Q"</definedName>
    <definedName name="IQ_EBIT_10Q1" hidden="1">"IQ_EBIT_10Q1"</definedName>
    <definedName name="IQ_EBIT_10YR_ANN_CAGR" hidden="1">"c6075"</definedName>
    <definedName name="IQ_EBIT_10YR_ANN_GROWTH" hidden="1">"c353"</definedName>
    <definedName name="IQ_EBIT_1YR_ANN_GROWTH" hidden="1">"c354"</definedName>
    <definedName name="IQ_EBIT_2YR_ANN_CAGR" hidden="1">"c6076"</definedName>
    <definedName name="IQ_EBIT_2YR_ANN_GROWTH" hidden="1">"c355"</definedName>
    <definedName name="IQ_EBIT_3YR_ANN_CAGR" hidden="1">"c6077"</definedName>
    <definedName name="IQ_EBIT_3YR_ANN_GROWTH" hidden="1">"c356"</definedName>
    <definedName name="IQ_EBIT_5YR_ANN_CAGR" hidden="1">"c6078"</definedName>
    <definedName name="IQ_EBIT_5YR_ANN_GROWTH" hidden="1">"c357"</definedName>
    <definedName name="IQ_EBIT_7YR_ANN_CAGR" hidden="1">"c6079"</definedName>
    <definedName name="IQ_EBIT_7YR_ANN_GROWTH" hidden="1">"c358"</definedName>
    <definedName name="IQ_EBIT_ACT_OR_EST" hidden="1">"c2219"</definedName>
    <definedName name="IQ_EBIT_ACT_OR_EST_THOM" hidden="1">"c5303"</definedName>
    <definedName name="IQ_EBIT_EQ_INC" hidden="1">"c3498"</definedName>
    <definedName name="IQ_EBIT_EQ_INC_EXCL_SBC" hidden="1">"c3502"</definedName>
    <definedName name="IQ_EBIT_EST" hidden="1">"c1681"</definedName>
    <definedName name="IQ_EBIT_EST_THOM" hidden="1">"c5105"</definedName>
    <definedName name="IQ_EBIT_EXCL_SBC" hidden="1">"c3082"</definedName>
    <definedName name="IQ_EBIT_GROWTH_1" hidden="1">"IQ_EBIT_GROWTH_1"</definedName>
    <definedName name="IQ_EBIT_GROWTH_2" hidden="1">"IQ_EBIT_GROWTH_2"</definedName>
    <definedName name="IQ_EBIT_GW_ACT_OR_EST" hidden="1">"c4306"</definedName>
    <definedName name="IQ_EBIT_HIGH_EST" hidden="1">"c1683"</definedName>
    <definedName name="IQ_EBIT_HIGH_EST_THOM" hidden="1">"c5107"</definedName>
    <definedName name="IQ_EBIT_INT" hidden="1">"c360"</definedName>
    <definedName name="IQ_EBIT_LOW_EST" hidden="1">"c1684"</definedName>
    <definedName name="IQ_EBIT_LOW_EST_THOM" hidden="1">"c5108"</definedName>
    <definedName name="IQ_EBIT_MARGIN" hidden="1">"c359"</definedName>
    <definedName name="IQ_EBIT_MEDIAN_EST" hidden="1">"c1682"</definedName>
    <definedName name="IQ_EBIT_MEDIAN_EST_THOM" hidden="1">"c5106"</definedName>
    <definedName name="IQ_EBIT_NUM_EST" hidden="1">"c1685"</definedName>
    <definedName name="IQ_EBIT_NUM_EST_THOM" hidden="1">"c5109"</definedName>
    <definedName name="IQ_EBIT_OVER_IE" hidden="1">"c360"</definedName>
    <definedName name="IQ_EBIT_SBC_ACT_OR_EST" hidden="1">"c4316"</definedName>
    <definedName name="IQ_EBIT_SBC_GW_ACT_OR_EST" hidden="1">"c4320"</definedName>
    <definedName name="IQ_EBIT_STDDEV_EST" hidden="1">"c1686"</definedName>
    <definedName name="IQ_EBIT_STDDEV_EST_THOM" hidden="1">"c5110"</definedName>
    <definedName name="IQ_EBITA" hidden="1">"c1910"</definedName>
    <definedName name="IQ_EBITA_10YR_ANN_CAGR" hidden="1">"c6184"</definedName>
    <definedName name="IQ_EBITA_10YR_ANN_GROWTH" hidden="1">"c1954"</definedName>
    <definedName name="IQ_EBITA_1YR_ANN_GROWTH" hidden="1">"c1949"</definedName>
    <definedName name="IQ_EBITA_2YR_ANN_CAGR" hidden="1">"c6180"</definedName>
    <definedName name="IQ_EBITA_2YR_ANN_GROWTH" hidden="1">"c1950"</definedName>
    <definedName name="IQ_EBITA_3YR_ANN_CAGR" hidden="1">"c6181"</definedName>
    <definedName name="IQ_EBITA_3YR_ANN_GROWTH" hidden="1">"c1951"</definedName>
    <definedName name="IQ_EBITA_5YR_ANN_CAGR" hidden="1">"c6182"</definedName>
    <definedName name="IQ_EBITA_5YR_ANN_GROWTH" hidden="1">"c1952"</definedName>
    <definedName name="IQ_EBITA_7YR_ANN_CAGR" hidden="1">"c6183"</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K" hidden="1">"IQ_EBITDA_10K"</definedName>
    <definedName name="IQ_EBITDA_10Q" hidden="1">"IQ_EBITDA_10Q"</definedName>
    <definedName name="IQ_EBITDA_10Q1" hidden="1">"IQ_EBITDA_10Q1"</definedName>
    <definedName name="IQ_EBITDA_10YR_ANN_CAGR" hidden="1">"c6080"</definedName>
    <definedName name="IQ_EBITDA_10YR_ANN_GROWTH" hidden="1">"c362"</definedName>
    <definedName name="IQ_EBITDA_1YR_ANN_GROWTH" hidden="1">"c363"</definedName>
    <definedName name="IQ_EBITDA_2YR_ANN_CAGR" hidden="1">"c6081"</definedName>
    <definedName name="IQ_EBITDA_2YR_ANN_GROWTH" hidden="1">"c364"</definedName>
    <definedName name="IQ_EBITDA_3YR_ANN_CAGR" hidden="1">"c6082"</definedName>
    <definedName name="IQ_EBITDA_3YR_ANN_GROWTH" hidden="1">"c365"</definedName>
    <definedName name="IQ_EBITDA_5YR_ANN_CAGR" hidden="1">"c6083"</definedName>
    <definedName name="IQ_EBITDA_5YR_ANN_GROWTH" hidden="1">"c366"</definedName>
    <definedName name="IQ_EBITDA_7YR_ANN_CAGR" hidden="1">"c6084"</definedName>
    <definedName name="IQ_EBITDA_7YR_ANN_GROWTH" hidden="1">"c367"</definedName>
    <definedName name="IQ_EBITDA_ACT_OR_EST" hidden="1">"c2215"</definedName>
    <definedName name="IQ_EBITDA_ACT_OR_EST_THOM" hidden="1">"c5300"</definedName>
    <definedName name="IQ_EBITDA_CAPEX_INT" hidden="1">"c368"</definedName>
    <definedName name="IQ_EBITDA_CAPEX_OVER_TOTAL_IE" hidden="1">"c368"</definedName>
    <definedName name="IQ_EBITDA_EQ_INC" hidden="1">"c3496"</definedName>
    <definedName name="IQ_EBITDA_EQ_INC_EXCL_SBC" hidden="1">"c3500"</definedName>
    <definedName name="IQ_EBITDA_EST" hidden="1">"c369"</definedName>
    <definedName name="IQ_EBITDA_EST_REUT" hidden="1">"c3640"</definedName>
    <definedName name="IQ_EBITDA_EST_THOM" hidden="1">"c3658"</definedName>
    <definedName name="IQ_EBITDA_EXCL_SBC" hidden="1">"c3081"</definedName>
    <definedName name="IQ_EBITDA_GROWTH_1" hidden="1">"IQ_EBITDA_GROWTH_1"</definedName>
    <definedName name="IQ_EBITDA_GROWTH_2" hidden="1">"IQ_EBITDA_GROWTH_2"</definedName>
    <definedName name="IQ_EBITDA_HIGH_EST" hidden="1">"c370"</definedName>
    <definedName name="IQ_EBITDA_HIGH_EST_REUT" hidden="1">"c3642"</definedName>
    <definedName name="IQ_EBITDA_HIGH_EST_THOM" hidden="1">"c3660"</definedName>
    <definedName name="IQ_EBITDA_INT" hidden="1">"c373"</definedName>
    <definedName name="IQ_EBITDA_LOW_EST" hidden="1">"c371"</definedName>
    <definedName name="IQ_EBITDA_LOW_EST_REUT" hidden="1">"c3643"</definedName>
    <definedName name="IQ_EBITDA_LOW_EST_THOM" hidden="1">"c3661"</definedName>
    <definedName name="IQ_EBITDA_MARGIN" hidden="1">"c372"</definedName>
    <definedName name="IQ_EBITDA_MEDIAN_EST" hidden="1">"c1663"</definedName>
    <definedName name="IQ_EBITDA_MEDIAN_EST_REUT" hidden="1">"c3641"</definedName>
    <definedName name="IQ_EBITDA_MEDIAN_EST_THOM" hidden="1">"c3659"</definedName>
    <definedName name="IQ_EBITDA_NUM_EST" hidden="1">"c374"</definedName>
    <definedName name="IQ_EBITDA_NUM_EST_REUT" hidden="1">"c3644"</definedName>
    <definedName name="IQ_EBITDA_NUM_EST_THOM" hidden="1">"c3662"</definedName>
    <definedName name="IQ_EBITDA_OVER_TOTAL_IE" hidden="1">"c373"</definedName>
    <definedName name="IQ_EBITDA_SBC_ACT_OR_EST" hidden="1">"c4337"</definedName>
    <definedName name="IQ_EBITDA_STDDEV_EST" hidden="1">"c375"</definedName>
    <definedName name="IQ_EBITDA_STDDEV_EST_REUT" hidden="1">"c3645"</definedName>
    <definedName name="IQ_EBITDA_STDDEV_EST_THOM" hidden="1">"c3663"</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 hidden="1">"c6214"</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 hidden="1">"c6215"</definedName>
    <definedName name="IQ_EBT_REIT" hidden="1">"c389"</definedName>
    <definedName name="IQ_EBT_SBC_ACT_OR_EST" hidden="1">"c4350"</definedName>
    <definedName name="IQ_EBT_SBC_GW_ACT_OR_EST" hidden="1">"c4354"</definedName>
    <definedName name="IQ_EBT_UTI" hidden="1">"c390"</definedName>
    <definedName name="IQ_ECO_METRIC_6825_UNUSED_UNUSED_UNUSED" hidden="1">"c6825"</definedName>
    <definedName name="IQ_ECO_METRIC_6839_UNUSED_UNUSED_UNUSED" hidden="1">"c6839"</definedName>
    <definedName name="IQ_ECO_METRIC_6896_UNUSED_UNUSED_UNUSED" hidden="1">"c6896"</definedName>
    <definedName name="IQ_ECO_METRIC_6897_UNUSED_UNUSED_UNUSED" hidden="1">"c6897"</definedName>
    <definedName name="IQ_ECO_METRIC_6988_UNUSED_UNUSED_UNUSED" hidden="1">"c6988"</definedName>
    <definedName name="IQ_ECO_METRIC_7045_UNUSED_UNUSED_UNUSED" hidden="1">"c7045"</definedName>
    <definedName name="IQ_ECO_METRIC_7059_UNUSED_UNUSED_UNUSED" hidden="1">"c7059"</definedName>
    <definedName name="IQ_ECO_METRIC_7116_UNUSED_UNUSED_UNUSED" hidden="1">"c7116"</definedName>
    <definedName name="IQ_ECO_METRIC_7117_UNUSED_UNUSED_UNUSED" hidden="1">"c7117"</definedName>
    <definedName name="IQ_ECO_METRIC_7208_UNUSED_UNUSED_UNUSED" hidden="1">"c7208"</definedName>
    <definedName name="IQ_ECO_METRIC_7265_UNUSED_UNUSED_UNUSED" hidden="1">"c7265"</definedName>
    <definedName name="IQ_ECO_METRIC_7279_UNUSED_UNUSED_UNUSED" hidden="1">"c7279"</definedName>
    <definedName name="IQ_ECO_METRIC_7336_UNUSED_UNUSED_UNUSED" hidden="1">"c7336"</definedName>
    <definedName name="IQ_ECO_METRIC_7337_UNUSED_UNUSED_UNUSED" hidden="1">"c7337"</definedName>
    <definedName name="IQ_ECO_METRIC_7428_UNUSED_UNUSED_UNUSED" hidden="1">"c7428"</definedName>
    <definedName name="IQ_ECO_METRIC_7556_UNUSED_UNUSED_UNUSED" hidden="1">"c7556"</definedName>
    <definedName name="IQ_ECO_METRIC_7557_UNUSED_UNUSED_UNUSED" hidden="1">"c7557"</definedName>
    <definedName name="IQ_ECO_METRIC_7648_UNUSED_UNUSED_UNUSED" hidden="1">"c7648"</definedName>
    <definedName name="IQ_ECO_METRIC_7705_UNUSED_UNUSED_UNUSED" hidden="1">"c7705"</definedName>
    <definedName name="IQ_ECO_METRIC_7719_UNUSED_UNUSED_UNUSED" hidden="1">"c7719"</definedName>
    <definedName name="IQ_ECO_METRIC_7776_UNUSED_UNUSED_UNUSED" hidden="1">"c7776"</definedName>
    <definedName name="IQ_ECO_METRIC_7777_UNUSED_UNUSED_UNUSED" hidden="1">"c7777"</definedName>
    <definedName name="IQ_ECO_METRIC_7868_UNUSED_UNUSED_UNUSED" hidden="1">"c7868"</definedName>
    <definedName name="IQ_ECO_METRIC_7925_UNUSED_UNUSED_UNUSED" hidden="1">"c7925"</definedName>
    <definedName name="IQ_ECO_METRIC_7939_UNUSED_UNUSED_UNUSED" hidden="1">"c7939"</definedName>
    <definedName name="IQ_ECO_METRIC_7996_UNUSED_UNUSED_UNUSED" hidden="1">"c7996"</definedName>
    <definedName name="IQ_ECO_METRIC_7997_UNUSED_UNUSED_UNUSED" hidden="1">"c7997"</definedName>
    <definedName name="IQ_ECO_METRIC_8088_UNUSED_UNUSED_UNUSED" hidden="1">"c8088"</definedName>
    <definedName name="IQ_ECO_METRIC_8145_UNUSED_UNUSED_UNUSED" hidden="1">"c8145"</definedName>
    <definedName name="IQ_ECO_METRIC_8159_UNUSED_UNUSED_UNUSED" hidden="1">"c8159"</definedName>
    <definedName name="IQ_ECO_METRIC_8216_UNUSED_UNUSED_UNUSED" hidden="1">"c8216"</definedName>
    <definedName name="IQ_ECO_METRIC_8217_UNUSED_UNUSED_UNUSED" hidden="1">"c8217"</definedName>
    <definedName name="IQ_ECO_METRIC_8308_UNUSED_UNUSED_UNUSED" hidden="1">"c8308"</definedName>
    <definedName name="IQ_ECO_METRIC_8436_UNUSED_UNUSED_UNUSED" hidden="1">"c8436"</definedName>
    <definedName name="IQ_ECO_METRIC_8437_UNUSED_UNUSED_UNUSED" hidden="1">"c8437"</definedName>
    <definedName name="IQ_ECO_METRIC_8528_UNUSED_UNUSED_UNUSED" hidden="1">"c8528"</definedName>
    <definedName name="IQ_ECS_AUTHORIZED_SHARES" hidden="1">"c5583"</definedName>
    <definedName name="IQ_ECS_AUTHORIZED_SHARES_ABS" hidden="1">"c5597"</definedName>
    <definedName name="IQ_ECS_CONVERT_FACTOR" hidden="1">"c5581"</definedName>
    <definedName name="IQ_ECS_CONVERT_FACTOR_ABS" hidden="1">"c5595"</definedName>
    <definedName name="IQ_ECS_CONVERT_INTO" hidden="1">"c5580"</definedName>
    <definedName name="IQ_ECS_CONVERT_INTO_ABS" hidden="1">"c5594"</definedName>
    <definedName name="IQ_ECS_CONVERT_TYPE" hidden="1">"c5579"</definedName>
    <definedName name="IQ_ECS_CONVERT_TYPE_ABS" hidden="1">"c5593"</definedName>
    <definedName name="IQ_ECS_INACTIVE_DATE" hidden="1">"c5576"</definedName>
    <definedName name="IQ_ECS_INACTIVE_DATE_ABS" hidden="1">"c5590"</definedName>
    <definedName name="IQ_ECS_NAME" hidden="1">"c5571"</definedName>
    <definedName name="IQ_ECS_NAME_ABS" hidden="1">"c5585"</definedName>
    <definedName name="IQ_ECS_NUM_SHAREHOLDERS" hidden="1">"c5584"</definedName>
    <definedName name="IQ_ECS_NUM_SHAREHOLDERS_ABS" hidden="1">"c5598"</definedName>
    <definedName name="IQ_ECS_PAR_VALUE" hidden="1">"c5577"</definedName>
    <definedName name="IQ_ECS_PAR_VALUE_ABS" hidden="1">"c5591"</definedName>
    <definedName name="IQ_ECS_PAR_VALUE_CURRENCY" hidden="1">"c5578"</definedName>
    <definedName name="IQ_ECS_PAR_VALUE_CURRENCY_ABS" hidden="1">"c5592"</definedName>
    <definedName name="IQ_ECS_SHARES_OUT_BS_DATE" hidden="1">"c5572"</definedName>
    <definedName name="IQ_ECS_SHARES_OUT_BS_DATE_ABS" hidden="1">"c5586"</definedName>
    <definedName name="IQ_ECS_SHARES_OUT_FILING_DATE" hidden="1">"c5573"</definedName>
    <definedName name="IQ_ECS_SHARES_OUT_FILING_DATE_ABS" hidden="1">"c5587"</definedName>
    <definedName name="IQ_ECS_START_DATE" hidden="1">"c5575"</definedName>
    <definedName name="IQ_ECS_START_DATE_ABS" hidden="1">"c5589"</definedName>
    <definedName name="IQ_ECS_TYPE" hidden="1">"c5574"</definedName>
    <definedName name="IQ_ECS_TYPE_ABS" hidden="1">"c5588"</definedName>
    <definedName name="IQ_ECS_VOTING" hidden="1">"c5582"</definedName>
    <definedName name="IQ_ECS_VOTING_ABS" hidden="1">"c5596"</definedName>
    <definedName name="IQ_EFFECT_SPECIAL_CHARGE" hidden="1">"c1595"</definedName>
    <definedName name="IQ_EFFECT_TAX_RATE" hidden="1">"c1899"</definedName>
    <definedName name="IQ_EFFICIENCY_RATIO" hidden="1">"c391"</definedName>
    <definedName name="IQ_EFFICIENCY_RATIO_FDIC" hidden="1">"c6736"</definedName>
    <definedName name="IQ_EMPLOYEES" hidden="1">"c392"</definedName>
    <definedName name="IQ_ENTERPRISE_VALUE" hidden="1">"c84"</definedName>
    <definedName name="IQ_EPS" hidden="1">"IQ_EPS"</definedName>
    <definedName name="IQ_EPS_10K" hidden="1">"IQ_EPS_10K"</definedName>
    <definedName name="IQ_EPS_10Q" hidden="1">"IQ_EPS_10Q"</definedName>
    <definedName name="IQ_EPS_10Q1" hidden="1">"IQ_EPS_10Q1"</definedName>
    <definedName name="IQ_EPS_10YR_ANN_CAGR" hidden="1">"c6085"</definedName>
    <definedName name="IQ_EPS_10YR_ANN_GROWTH" hidden="1">"c393"</definedName>
    <definedName name="IQ_EPS_1YR_ANN_GROWTH" hidden="1">"c394"</definedName>
    <definedName name="IQ_EPS_2YR_ANN_CAGR" hidden="1">"c6086"</definedName>
    <definedName name="IQ_EPS_2YR_ANN_GROWTH" hidden="1">"c395"</definedName>
    <definedName name="IQ_EPS_3YR_ANN_CAGR" hidden="1">"c6087"</definedName>
    <definedName name="IQ_EPS_3YR_ANN_GROWTH" hidden="1">"c396"</definedName>
    <definedName name="IQ_EPS_5YR_ANN_CAGR" hidden="1">"c6088"</definedName>
    <definedName name="IQ_EPS_5YR_ANN_GROWTH" hidden="1">"c397"</definedName>
    <definedName name="IQ_EPS_7YR_ANN_CAGR" hidden="1">"c6089"</definedName>
    <definedName name="IQ_EPS_7YR_ANN_GROWTH" hidden="1">"c398"</definedName>
    <definedName name="IQ_EPS_ACT_OR_EST" hidden="1">"c2213"</definedName>
    <definedName name="IQ_EPS_ACT_OR_EST_THOM" hidden="1">"c5298"</definedName>
    <definedName name="IQ_EPS_EST" hidden="1">"c399"</definedName>
    <definedName name="IQ_EPS_EST_1" hidden="1">"IQ_EPS_EST_1"</definedName>
    <definedName name="IQ_EPS_EST_BOTTOM_UP" hidden="1">"c5489"</definedName>
    <definedName name="IQ_EPS_EST_BOTTOM_UP_THOM" hidden="1">"c5647"</definedName>
    <definedName name="IQ_EPS_EST_REUT" hidden="1">"c5453"</definedName>
    <definedName name="IQ_EPS_EST_THOM" hidden="1">"c5290"</definedName>
    <definedName name="IQ_EPS_GW_ACT_OR_EST" hidden="1">"c2223"</definedName>
    <definedName name="IQ_EPS_GW_EST" hidden="1">"c1737"</definedName>
    <definedName name="IQ_EPS_GW_EST_REUT" hidden="1">"c5389"</definedName>
    <definedName name="IQ_EPS_GW_EST_THOM" hidden="1">"c5133"</definedName>
    <definedName name="IQ_EPS_GW_HIGH_EST" hidden="1">"c1739"</definedName>
    <definedName name="IQ_EPS_GW_HIGH_EST_REUT" hidden="1">"c5391"</definedName>
    <definedName name="IQ_EPS_GW_HIGH_EST_THOM" hidden="1">"c5135"</definedName>
    <definedName name="IQ_EPS_GW_LOW_EST" hidden="1">"c1740"</definedName>
    <definedName name="IQ_EPS_GW_LOW_EST_REUT" hidden="1">"c5392"</definedName>
    <definedName name="IQ_EPS_GW_LOW_EST_THOM" hidden="1">"c5136"</definedName>
    <definedName name="IQ_EPS_GW_MEDIAN_EST" hidden="1">"c1738"</definedName>
    <definedName name="IQ_EPS_GW_MEDIAN_EST_REUT" hidden="1">"c5390"</definedName>
    <definedName name="IQ_EPS_GW_MEDIAN_EST_THOM" hidden="1">"c5134"</definedName>
    <definedName name="IQ_EPS_GW_NUM_EST" hidden="1">"c1741"</definedName>
    <definedName name="IQ_EPS_GW_NUM_EST_REUT" hidden="1">"c5393"</definedName>
    <definedName name="IQ_EPS_GW_NUM_EST_THOM" hidden="1">"c5137"</definedName>
    <definedName name="IQ_EPS_GW_STDDEV_EST" hidden="1">"c1742"</definedName>
    <definedName name="IQ_EPS_GW_STDDEV_EST_REUT" hidden="1">"c5394"</definedName>
    <definedName name="IQ_EPS_GW_STDDEV_EST_THOM" hidden="1">"c5138"</definedName>
    <definedName name="IQ_EPS_HIGH_EST" hidden="1">"c400"</definedName>
    <definedName name="IQ_EPS_HIGH_EST_REUT" hidden="1">"c5454"</definedName>
    <definedName name="IQ_EPS_HIGH_EST_THOM" hidden="1">"c5291"</definedName>
    <definedName name="IQ_EPS_LOW_EST" hidden="1">"c401"</definedName>
    <definedName name="IQ_EPS_LOW_EST_REUT" hidden="1">"c5455"</definedName>
    <definedName name="IQ_EPS_LOW_EST_THOM" hidden="1">"c5292"</definedName>
    <definedName name="IQ_EPS_MEDIAN_EST" hidden="1">"c1661"</definedName>
    <definedName name="IQ_EPS_MEDIAN_EST_REUT" hidden="1">"c5456"</definedName>
    <definedName name="IQ_EPS_MEDIAN_EST_THOM" hidden="1">"c5293"</definedName>
    <definedName name="IQ_EPS_NORM" hidden="1">"c1902"</definedName>
    <definedName name="IQ_EPS_NORM_EST" hidden="1">"c2226"</definedName>
    <definedName name="IQ_EPS_NORM_EST_REUT" hidden="1">"c5326"</definedName>
    <definedName name="IQ_EPS_NORM_HIGH_EST" hidden="1">"c2228"</definedName>
    <definedName name="IQ_EPS_NORM_HIGH_EST_REUT" hidden="1">"c5328"</definedName>
    <definedName name="IQ_EPS_NORM_LOW_EST" hidden="1">"c2229"</definedName>
    <definedName name="IQ_EPS_NORM_LOW_EST_REUT" hidden="1">"c5329"</definedName>
    <definedName name="IQ_EPS_NORM_MEDIAN_EST" hidden="1">"c2227"</definedName>
    <definedName name="IQ_EPS_NORM_MEDIAN_EST_REUT" hidden="1">"c5327"</definedName>
    <definedName name="IQ_EPS_NORM_NUM_EST" hidden="1">"c2230"</definedName>
    <definedName name="IQ_EPS_NORM_NUM_EST_REUT" hidden="1">"c5330"</definedName>
    <definedName name="IQ_EPS_NORM_STDDEV_EST" hidden="1">"c2231"</definedName>
    <definedName name="IQ_EPS_NORM_STDDEV_EST_REUT" hidden="1">"c5331"</definedName>
    <definedName name="IQ_EPS_NUM_EST" hidden="1">"c402"</definedName>
    <definedName name="IQ_EPS_NUM_EST_REUT" hidden="1">"c5451"</definedName>
    <definedName name="IQ_EPS_NUM_EST_THOM" hidden="1">"c5288"</definedName>
    <definedName name="IQ_EPS_REPORT_ACT_OR_EST" hidden="1">"c2224"</definedName>
    <definedName name="IQ_EPS_REPORT_ACT_OR_EST_THOM" hidden="1">"c5307"</definedName>
    <definedName name="IQ_EPS_REPORTED_EST" hidden="1">"c1744"</definedName>
    <definedName name="IQ_EPS_REPORTED_EST_REUT" hidden="1">"c5396"</definedName>
    <definedName name="IQ_EPS_REPORTED_EST_THOM" hidden="1">"c5140"</definedName>
    <definedName name="IQ_EPS_REPORTED_HIGH_EST" hidden="1">"c1746"</definedName>
    <definedName name="IQ_EPS_REPORTED_HIGH_EST_REUT" hidden="1">"c5398"</definedName>
    <definedName name="IQ_EPS_REPORTED_HIGH_EST_THOM" hidden="1">"c5142"</definedName>
    <definedName name="IQ_EPS_REPORTED_LOW_EST" hidden="1">"c1747"</definedName>
    <definedName name="IQ_EPS_REPORTED_LOW_EST_REUT" hidden="1">"c5399"</definedName>
    <definedName name="IQ_EPS_REPORTED_LOW_EST_THOM" hidden="1">"c5143"</definedName>
    <definedName name="IQ_EPS_REPORTED_MEDIAN_EST" hidden="1">"c1745"</definedName>
    <definedName name="IQ_EPS_REPORTED_MEDIAN_EST_REUT" hidden="1">"c5397"</definedName>
    <definedName name="IQ_EPS_REPORTED_MEDIAN_EST_THOM" hidden="1">"c5141"</definedName>
    <definedName name="IQ_EPS_REPORTED_NUM_EST" hidden="1">"c1748"</definedName>
    <definedName name="IQ_EPS_REPORTED_NUM_EST_REUT" hidden="1">"c5400"</definedName>
    <definedName name="IQ_EPS_REPORTED_NUM_EST_THOM" hidden="1">"c5144"</definedName>
    <definedName name="IQ_EPS_REPORTED_STDDEV_EST" hidden="1">"c1749"</definedName>
    <definedName name="IQ_EPS_REPORTED_STDDEV_EST_REUT" hidden="1">"c5401"</definedName>
    <definedName name="IQ_EPS_REPORTED_STDDEV_EST_THOM" hidden="1">"c5145"</definedName>
    <definedName name="IQ_EPS_SBC_ACT_OR_EST" hidden="1">"c4376"</definedName>
    <definedName name="IQ_EPS_SBC_GW_ACT_OR_EST" hidden="1">"c4380"</definedName>
    <definedName name="IQ_EPS_STDDEV_EST" hidden="1">"c403"</definedName>
    <definedName name="IQ_EPS_STDDEV_EST_REUT" hidden="1">"c5452"</definedName>
    <definedName name="IQ_EPS_STDDEV_EST_THOM" hidden="1">"c5289"</definedName>
    <definedName name="IQ_EQUITY_AFFIL" hidden="1">"c552"</definedName>
    <definedName name="IQ_EQUITY_CAPITAL_ASSETS_FDIC" hidden="1">"c6744"</definedName>
    <definedName name="IQ_EQUITY_FDIC" hidden="1">"c6353"</definedName>
    <definedName name="IQ_EQUITY_METHOD" hidden="1">"c404"</definedName>
    <definedName name="IQ_EQUITY_SECURITIES_FDIC" hidden="1">"c6304"</definedName>
    <definedName name="IQ_EQUITY_SECURITY_EXPOSURES_FDIC" hidden="1">"c6664"</definedName>
    <definedName name="IQ_EQV_OVER_BV" hidden="1">"c1596"</definedName>
    <definedName name="IQ_EQV_OVER_LTM_PRETAX_INC" hidden="1">"c739"</definedName>
    <definedName name="IQ_ESOP_DEBT" hidden="1">"c1597"</definedName>
    <definedName name="IQ_EST_ACT_BV_REUT" hidden="1">"c5409"</definedName>
    <definedName name="IQ_EST_ACT_BV_SHARE" hidden="1">"c3549"</definedName>
    <definedName name="IQ_EST_ACT_BV_SHARE_THOM" hidden="1">"c4026"</definedName>
    <definedName name="IQ_EST_ACT_CAPEX" hidden="1">"c3546"</definedName>
    <definedName name="IQ_EST_ACT_CAPEX_THOM" hidden="1">"c5508"</definedName>
    <definedName name="IQ_EST_ACT_CASH_EPS" hidden="1">"c5637"</definedName>
    <definedName name="IQ_EST_ACT_CASH_EPS_THOM" hidden="1">"c5645"</definedName>
    <definedName name="IQ_EST_ACT_CFPS" hidden="1">"c1673"</definedName>
    <definedName name="IQ_EST_ACT_CFPS_THOM" hidden="1">"c4012"</definedName>
    <definedName name="IQ_EST_ACT_DPS" hidden="1">"c1680"</definedName>
    <definedName name="IQ_EST_ACT_DPS_THOM" hidden="1">"c4019"</definedName>
    <definedName name="IQ_EST_ACT_EBIT" hidden="1">"c1687"</definedName>
    <definedName name="IQ_EST_ACT_EBIT_THOM" hidden="1">"c5111"</definedName>
    <definedName name="IQ_EST_ACT_EBITDA" hidden="1">"c1664"</definedName>
    <definedName name="IQ_EST_ACT_EBITDA_THOM" hidden="1">"c3998"</definedName>
    <definedName name="IQ_EST_ACT_EPS" hidden="1">"c1648"</definedName>
    <definedName name="IQ_EST_ACT_EPS_GW" hidden="1">"c1743"</definedName>
    <definedName name="IQ_EST_ACT_EPS_GW_REUT" hidden="1">"c5395"</definedName>
    <definedName name="IQ_EST_ACT_EPS_GW_THOM" hidden="1">"c5139"</definedName>
    <definedName name="IQ_EST_ACT_EPS_NORM" hidden="1">"c2232"</definedName>
    <definedName name="IQ_EST_ACT_EPS_NORM_REUT" hidden="1">"c5332"</definedName>
    <definedName name="IQ_EST_ACT_EPS_REPORTED" hidden="1">"c1750"</definedName>
    <definedName name="IQ_EST_ACT_EPS_REPORTED_REUT" hidden="1">"c5402"</definedName>
    <definedName name="IQ_EST_ACT_EPS_REPORTED_THOM" hidden="1">"c5146"</definedName>
    <definedName name="IQ_EST_ACT_EPS_THOM" hidden="1">"c5294"</definedName>
    <definedName name="IQ_EST_ACT_FFO" hidden="1">"c1666"</definedName>
    <definedName name="IQ_EST_ACT_FFO_THOM" hidden="1">"c4005"</definedName>
    <definedName name="IQ_EST_ACT_GROSS_MARGIN" hidden="1">"c5553"</definedName>
    <definedName name="IQ_EST_ACT_GROSS_MARGIN_THOM" hidden="1">"c5561"</definedName>
    <definedName name="IQ_EST_ACT_NAV" hidden="1">"c1757"</definedName>
    <definedName name="IQ_EST_ACT_NAV_THOM" hidden="1">"c5600"</definedName>
    <definedName name="IQ_EST_ACT_NET_DEBT" hidden="1">"c3545"</definedName>
    <definedName name="IQ_EST_ACT_NET_DEBT_THOM" hidden="1">"c4033"</definedName>
    <definedName name="IQ_EST_ACT_NI" hidden="1">"c1722"</definedName>
    <definedName name="IQ_EST_ACT_NI_GW" hidden="1">"c1729"</definedName>
    <definedName name="IQ_EST_ACT_NI_REPORTED" hidden="1">"c1736"</definedName>
    <definedName name="IQ_EST_ACT_NI_THOM" hidden="1">"c5132"</definedName>
    <definedName name="IQ_EST_ACT_OPER_INC" hidden="1">"c1694"</definedName>
    <definedName name="IQ_EST_ACT_OPER_INC_THOM" hidden="1">"c5118"</definedName>
    <definedName name="IQ_EST_ACT_PRETAX_GW_INC" hidden="1">"c1708"</definedName>
    <definedName name="IQ_EST_ACT_PRETAX_INC" hidden="1">"c1701"</definedName>
    <definedName name="IQ_EST_ACT_PRETAX_INC_THOM" hidden="1">"c5125"</definedName>
    <definedName name="IQ_EST_ACT_PRETAX_REPORT_INC" hidden="1">"c1715"</definedName>
    <definedName name="IQ_EST_ACT_RECURRING_PROFIT" hidden="1">"c4411"</definedName>
    <definedName name="IQ_EST_ACT_RETURN_ASSETS" hidden="1">"c3547"</definedName>
    <definedName name="IQ_EST_ACT_RETURN_ASSETS_THOM" hidden="1">"c4040"</definedName>
    <definedName name="IQ_EST_ACT_RETURN_EQUITY" hidden="1">"c3548"</definedName>
    <definedName name="IQ_EST_ACT_RETURN_EQUITY_THOM" hidden="1">"c5287"</definedName>
    <definedName name="IQ_EST_ACT_REV" hidden="1">"c2113"</definedName>
    <definedName name="IQ_EST_ACT_REV_THOM" hidden="1">"c3997"</definedName>
    <definedName name="IQ_EST_BV_DIFF_REUT" hidden="1">"c5433"</definedName>
    <definedName name="IQ_EST_BV_SURPRISE_PERCENT_REUT" hidden="1">"c5434"</definedName>
    <definedName name="IQ_EST_CAPEX_GROWTH_1YR" hidden="1">"c3588"</definedName>
    <definedName name="IQ_EST_CAPEX_GROWTH_1YR_THOM" hidden="1">"c5542"</definedName>
    <definedName name="IQ_EST_CAPEX_GROWTH_2YR" hidden="1">"c3589"</definedName>
    <definedName name="IQ_EST_CAPEX_GROWTH_2YR_THOM" hidden="1">"c5543"</definedName>
    <definedName name="IQ_EST_CAPEX_GROWTH_Q_1YR" hidden="1">"c3590"</definedName>
    <definedName name="IQ_EST_CAPEX_GROWTH_Q_1YR_THOM" hidden="1">"c5544"</definedName>
    <definedName name="IQ_EST_CAPEX_SEQ_GROWTH_Q" hidden="1">"c3591"</definedName>
    <definedName name="IQ_EST_CAPEX_SEQ_GROWTH_Q_THOM" hidden="1">"c5545"</definedName>
    <definedName name="IQ_EST_CFPS_DIFF" hidden="1">"c1871"</definedName>
    <definedName name="IQ_EST_CFPS_DIFF_THOM" hidden="1">"c5188"</definedName>
    <definedName name="IQ_EST_CFPS_GROWTH_1YR" hidden="1">"c1774"</definedName>
    <definedName name="IQ_EST_CFPS_GROWTH_1YR_THOM" hidden="1">"c5174"</definedName>
    <definedName name="IQ_EST_CFPS_GROWTH_2YR" hidden="1">"c1775"</definedName>
    <definedName name="IQ_EST_CFPS_GROWTH_2YR_THOM" hidden="1">"c5175"</definedName>
    <definedName name="IQ_EST_CFPS_GROWTH_Q_1YR" hidden="1">"c1776"</definedName>
    <definedName name="IQ_EST_CFPS_GROWTH_Q_1YR_THOM" hidden="1">"c5176"</definedName>
    <definedName name="IQ_EST_CFPS_SEQ_GROWTH_Q" hidden="1">"c1777"</definedName>
    <definedName name="IQ_EST_CFPS_SEQ_GROWTH_Q_THOM" hidden="1">"c5177"</definedName>
    <definedName name="IQ_EST_CFPS_SURPRISE_PERCENT" hidden="1">"c1872"</definedName>
    <definedName name="IQ_EST_CFPS_SURPRISE_PERCENT_THOM" hidden="1">"c5189"</definedName>
    <definedName name="IQ_EST_CURRENCY" hidden="1">"c2140"</definedName>
    <definedName name="IQ_EST_CURRENCY_REUT" hidden="1">"c5437"</definedName>
    <definedName name="IQ_EST_CURRENCY_THOM" hidden="1">"c5280"</definedName>
    <definedName name="IQ_EST_DATE" hidden="1">"c1634"</definedName>
    <definedName name="IQ_EST_DATE_REUT" hidden="1">"c5438"</definedName>
    <definedName name="IQ_EST_DATE_THOM" hidden="1">"c5281"</definedName>
    <definedName name="IQ_EST_DPS_DIFF" hidden="1">"c1873"</definedName>
    <definedName name="IQ_EST_DPS_DIFF_THOM" hidden="1">"c5190"</definedName>
    <definedName name="IQ_EST_DPS_GROWTH_1YR" hidden="1">"c1778"</definedName>
    <definedName name="IQ_EST_DPS_GROWTH_1YR_THOM" hidden="1">"c5178"</definedName>
    <definedName name="IQ_EST_DPS_GROWTH_2YR" hidden="1">"c1779"</definedName>
    <definedName name="IQ_EST_DPS_GROWTH_2YR_THOM" hidden="1">"c5179"</definedName>
    <definedName name="IQ_EST_DPS_GROWTH_Q_1YR" hidden="1">"c1780"</definedName>
    <definedName name="IQ_EST_DPS_GROWTH_Q_1YR_THOM" hidden="1">"c5180"</definedName>
    <definedName name="IQ_EST_DPS_SEQ_GROWTH_Q" hidden="1">"c1781"</definedName>
    <definedName name="IQ_EST_DPS_SEQ_GROWTH_Q_THOM" hidden="1">"c5181"</definedName>
    <definedName name="IQ_EST_DPS_SURPRISE_PERCENT" hidden="1">"c1874"</definedName>
    <definedName name="IQ_EST_DPS_SURPRISE_PERCENT_THOM" hidden="1">"c5191"</definedName>
    <definedName name="IQ_EST_EBIT_DIFF" hidden="1">"c1875"</definedName>
    <definedName name="IQ_EST_EBIT_DIFF_THOM" hidden="1">"c5192"</definedName>
    <definedName name="IQ_EST_EBIT_SURPRISE_PERCENT" hidden="1">"c1876"</definedName>
    <definedName name="IQ_EST_EBIT_SURPRISE_PERCENT_THOM" hidden="1">"c5193"</definedName>
    <definedName name="IQ_EST_EBITDA_DIFF" hidden="1">"c1867"</definedName>
    <definedName name="IQ_EST_EBITDA_DIFF_THOM" hidden="1">"c5184"</definedName>
    <definedName name="IQ_EST_EBITDA_GROWTH_1YR" hidden="1">"c1766"</definedName>
    <definedName name="IQ_EST_EBITDA_GROWTH_1YR_THOM" hidden="1">"c5161"</definedName>
    <definedName name="IQ_EST_EBITDA_GROWTH_2YR" hidden="1">"c1767"</definedName>
    <definedName name="IQ_EST_EBITDA_GROWTH_2YR_THOM" hidden="1">"c5162"</definedName>
    <definedName name="IQ_EST_EBITDA_GROWTH_Q_1YR" hidden="1">"c1768"</definedName>
    <definedName name="IQ_EST_EBITDA_GROWTH_Q_1YR_THOM" hidden="1">"c5163"</definedName>
    <definedName name="IQ_EST_EBITDA_SEQ_GROWTH_Q" hidden="1">"c1769"</definedName>
    <definedName name="IQ_EST_EBITDA_SEQ_GROWTH_Q_THOM" hidden="1">"c5164"</definedName>
    <definedName name="IQ_EST_EBITDA_SURPRISE_PERCENT" hidden="1">"c1868"</definedName>
    <definedName name="IQ_EST_EBITDA_SURPRISE_PERCENT_THOM" hidden="1">"c5185"</definedName>
    <definedName name="IQ_EST_EPS_DIFF" hidden="1">"c1864"</definedName>
    <definedName name="IQ_EST_EPS_DIFF_THOM" hidden="1">"c5295"</definedName>
    <definedName name="IQ_EST_EPS_GROWTH_1YR" hidden="1">"c1636"</definedName>
    <definedName name="IQ_EST_EPS_GROWTH_1YR_REUT" hidden="1">"c3646"</definedName>
    <definedName name="IQ_EST_EPS_GROWTH_1YR_THOM" hidden="1">"c3664"</definedName>
    <definedName name="IQ_EST_EPS_GROWTH_2YR" hidden="1">"c1637"</definedName>
    <definedName name="IQ_EST_EPS_GROWTH_2YR_THOM" hidden="1">"c5154"</definedName>
    <definedName name="IQ_EST_EPS_GROWTH_5YR" hidden="1">"c1655"</definedName>
    <definedName name="IQ_EST_EPS_GROWTH_5YR_HIGH" hidden="1">"c1657"</definedName>
    <definedName name="IQ_EST_EPS_GROWTH_5YR_HIGH_THOM" hidden="1">"c5101"</definedName>
    <definedName name="IQ_EST_EPS_GROWTH_5YR_LOW" hidden="1">"c1658"</definedName>
    <definedName name="IQ_EST_EPS_GROWTH_5YR_LOW_THOM" hidden="1">"c5102"</definedName>
    <definedName name="IQ_EST_EPS_GROWTH_5YR_MEDIAN" hidden="1">"c1656"</definedName>
    <definedName name="IQ_EST_EPS_GROWTH_5YR_MEDIAN_THOM" hidden="1">"c5100"</definedName>
    <definedName name="IQ_EST_EPS_GROWTH_5YR_NUM" hidden="1">"c1659"</definedName>
    <definedName name="IQ_EST_EPS_GROWTH_5YR_NUM_THOM" hidden="1">"c5103"</definedName>
    <definedName name="IQ_EST_EPS_GROWTH_5YR_REUT" hidden="1">"c3633"</definedName>
    <definedName name="IQ_EST_EPS_GROWTH_5YR_STDDEV" hidden="1">"c1660"</definedName>
    <definedName name="IQ_EST_EPS_GROWTH_5YR_STDDEV_THOM" hidden="1">"c5104"</definedName>
    <definedName name="IQ_EST_EPS_GROWTH_5YR_THOM" hidden="1">"c3651"</definedName>
    <definedName name="IQ_EST_EPS_GROWTH_Q_1YR" hidden="1">"c1641"</definedName>
    <definedName name="IQ_EST_EPS_GROWTH_Q_1YR_REUT" hidden="1">"c5410"</definedName>
    <definedName name="IQ_EST_EPS_GROWTH_Q_1YR_THOM" hidden="1">"c5155"</definedName>
    <definedName name="IQ_EST_EPS_GW_DIFF" hidden="1">"c1891"</definedName>
    <definedName name="IQ_EST_EPS_GW_DIFF_REUT" hidden="1">"c5429"</definedName>
    <definedName name="IQ_EST_EPS_GW_DIFF_THOM" hidden="1">"c5200"</definedName>
    <definedName name="IQ_EST_EPS_GW_SURPRISE_PERCENT" hidden="1">"c1892"</definedName>
    <definedName name="IQ_EST_EPS_GW_SURPRISE_PERCENT_REUT" hidden="1">"c5430"</definedName>
    <definedName name="IQ_EST_EPS_GW_SURPRISE_PERCENT_THOM" hidden="1">"c5201"</definedName>
    <definedName name="IQ_EST_EPS_NORM_DIFF" hidden="1">"c2247"</definedName>
    <definedName name="IQ_EST_EPS_NORM_DIFF_REUT" hidden="1">"c5411"</definedName>
    <definedName name="IQ_EST_EPS_NORM_SURPRISE_PERCENT" hidden="1">"c2248"</definedName>
    <definedName name="IQ_EST_EPS_NORM_SURPRISE_PERCENT_REUT" hidden="1">"c5412"</definedName>
    <definedName name="IQ_EST_EPS_REPORT_DIFF" hidden="1">"c1893"</definedName>
    <definedName name="IQ_EST_EPS_REPORT_DIFF_REUT" hidden="1">"c5431"</definedName>
    <definedName name="IQ_EST_EPS_REPORT_DIFF_THOM" hidden="1">"c5202"</definedName>
    <definedName name="IQ_EST_EPS_REPORT_SURPRISE_PERCENT" hidden="1">"c1894"</definedName>
    <definedName name="IQ_EST_EPS_REPORT_SURPRISE_PERCENT_REUT" hidden="1">"c5432"</definedName>
    <definedName name="IQ_EST_EPS_REPORT_SURPRISE_PERCENT_THOM" hidden="1">"c5203"</definedName>
    <definedName name="IQ_EST_EPS_SEQ_GROWTH_Q" hidden="1">"c1764"</definedName>
    <definedName name="IQ_EST_EPS_SEQ_GROWTH_Q_THOM" hidden="1">"c5156"</definedName>
    <definedName name="IQ_EST_EPS_SURPRISE" hidden="1">"c1635"</definedName>
    <definedName name="IQ_EST_EPS_SURPRISE_PERCENT" hidden="1">"c1635"</definedName>
    <definedName name="IQ_EST_EPS_SURPRISE_PERCENT_THOM" hidden="1">"c5296"</definedName>
    <definedName name="IQ_EST_FFO_DIFF" hidden="1">"c1869"</definedName>
    <definedName name="IQ_EST_FFO_DIFF_THOM" hidden="1">"c5186"</definedName>
    <definedName name="IQ_EST_FFO_GROWTH_1YR" hidden="1">"c1770"</definedName>
    <definedName name="IQ_EST_FFO_GROWTH_1YR_THOM" hidden="1">"c5170"</definedName>
    <definedName name="IQ_EST_FFO_GROWTH_2YR" hidden="1">"c1771"</definedName>
    <definedName name="IQ_EST_FFO_GROWTH_2YR_THOM" hidden="1">"c5171"</definedName>
    <definedName name="IQ_EST_FFO_GROWTH_Q_1YR" hidden="1">"c1772"</definedName>
    <definedName name="IQ_EST_FFO_GROWTH_Q_1YR_THOM" hidden="1">"c5172"</definedName>
    <definedName name="IQ_EST_FFO_SEQ_GROWTH_Q" hidden="1">"c1773"</definedName>
    <definedName name="IQ_EST_FFO_SEQ_GROWTH_Q_THOM" hidden="1">"c5173"</definedName>
    <definedName name="IQ_EST_FFO_SURPRISE_PERCENT" hidden="1">"c1870"</definedName>
    <definedName name="IQ_EST_FFO_SURPRISE_PERCENT_THOM" hidden="1">"c5187"</definedName>
    <definedName name="IQ_EST_FOOTNOTE" hidden="1">"c4540"</definedName>
    <definedName name="IQ_EST_FOOTNOTE_THOM" hidden="1">"c5313"</definedName>
    <definedName name="IQ_EST_NAV_DIFF" hidden="1">"c1895"</definedName>
    <definedName name="IQ_EST_NAV_SURPRISE_PERCENT" hidden="1">"c1896"</definedName>
    <definedName name="IQ_EST_NI_DIFF" hidden="1">"c1885"</definedName>
    <definedName name="IQ_EST_NI_DIFF_THOM" hidden="1">"c5198"</definedName>
    <definedName name="IQ_EST_NI_GW_DIFF" hidden="1">"c1887"</definedName>
    <definedName name="IQ_EST_NI_GW_SURPRISE_PERCENT" hidden="1">"c1888"</definedName>
    <definedName name="IQ_EST_NI_REPORT_DIFF" hidden="1">"c1889"</definedName>
    <definedName name="IQ_EST_NI_REPORT_SURPRISE_PERCENT" hidden="1">"c1890"</definedName>
    <definedName name="IQ_EST_NI_SURPRISE_PERCENT" hidden="1">"c1886"</definedName>
    <definedName name="IQ_EST_NI_SURPRISE_PERCENT_THOM" hidden="1">"c5199"</definedName>
    <definedName name="IQ_EST_NUM_BUY" hidden="1">"c1759"</definedName>
    <definedName name="IQ_EST_NUM_BUY_REUT" hidden="1">"c3869"</definedName>
    <definedName name="IQ_EST_NUM_HIGH_REC" hidden="1">"c5649"</definedName>
    <definedName name="IQ_EST_NUM_HIGH_REC_THOM" hidden="1">"c5166"</definedName>
    <definedName name="IQ_EST_NUM_HIGHEST_REC" hidden="1">"c5648"</definedName>
    <definedName name="IQ_EST_NUM_HIGHEST_REC_THOM" hidden="1">"c5165"</definedName>
    <definedName name="IQ_EST_NUM_HOLD" hidden="1">"c1761"</definedName>
    <definedName name="IQ_EST_NUM_HOLD_REUT" hidden="1">"c3871"</definedName>
    <definedName name="IQ_EST_NUM_LOW_REC" hidden="1">"c5651"</definedName>
    <definedName name="IQ_EST_NUM_LOW_REC_THOM" hidden="1">"c5168"</definedName>
    <definedName name="IQ_EST_NUM_LOWEST_REC" hidden="1">"c5652"</definedName>
    <definedName name="IQ_EST_NUM_LOWEST_REC_THOM" hidden="1">"c5169"</definedName>
    <definedName name="IQ_EST_NUM_NEUTRAL_REC" hidden="1">"c5650"</definedName>
    <definedName name="IQ_EST_NUM_NEUTRAL_REC_THOM" hidden="1">"c5167"</definedName>
    <definedName name="IQ_EST_NUM_NO_OPINION" hidden="1">"c1758"</definedName>
    <definedName name="IQ_EST_NUM_OUTPERFORM" hidden="1">"c1760"</definedName>
    <definedName name="IQ_EST_NUM_OUTPERFORM_REUT" hidden="1">"c3870"</definedName>
    <definedName name="IQ_EST_NUM_SELL" hidden="1">"c1763"</definedName>
    <definedName name="IQ_EST_NUM_SELL_REUT" hidden="1">"c3873"</definedName>
    <definedName name="IQ_EST_NUM_UNDERPERFORM" hidden="1">"c1762"</definedName>
    <definedName name="IQ_EST_NUM_UNDERPERFORM_REUT" hidden="1">"c3872"</definedName>
    <definedName name="IQ_EST_OPER_INC_DIFF" hidden="1">"c1877"</definedName>
    <definedName name="IQ_EST_OPER_INC_DIFF_THOM" hidden="1">"c5194"</definedName>
    <definedName name="IQ_EST_OPER_INC_SURPRISE_PERCENT" hidden="1">"c1878"</definedName>
    <definedName name="IQ_EST_OPER_INC_SURPRISE_PERCENT_THOM" hidden="1">"c5195"</definedName>
    <definedName name="IQ_EST_PRE_TAX_DIFF" hidden="1">"c1879"</definedName>
    <definedName name="IQ_EST_PRE_TAX_DIFF_THOM" hidden="1">"c5196"</definedName>
    <definedName name="IQ_EST_PRE_TAX_GW_DIFF" hidden="1">"c1881"</definedName>
    <definedName name="IQ_EST_PRE_TAX_GW_SURPRISE_PERCENT" hidden="1">"c1882"</definedName>
    <definedName name="IQ_EST_PRE_TAX_REPORT_DIFF" hidden="1">"c1883"</definedName>
    <definedName name="IQ_EST_PRE_TAX_REPORT_SURPRISE_PERCENT" hidden="1">"c1884"</definedName>
    <definedName name="IQ_EST_PRE_TAX_SURPRISE_PERCENT" hidden="1">"c1880"</definedName>
    <definedName name="IQ_EST_PRE_TAX_SURPRISE_PERCENT_THOM" hidden="1">"c5197"</definedName>
    <definedName name="IQ_EST_REV_DIFF" hidden="1">"c1865"</definedName>
    <definedName name="IQ_EST_REV_DIFF_THOM" hidden="1">"c5182"</definedName>
    <definedName name="IQ_EST_REV_GROWTH_1YR" hidden="1">"c1638"</definedName>
    <definedName name="IQ_EST_REV_GROWTH_1YR_THOM" hidden="1">"c5157"</definedName>
    <definedName name="IQ_EST_REV_GROWTH_2YR" hidden="1">"c1639"</definedName>
    <definedName name="IQ_EST_REV_GROWTH_2YR_THOM" hidden="1">"c5158"</definedName>
    <definedName name="IQ_EST_REV_GROWTH_Q_1YR" hidden="1">"c1640"</definedName>
    <definedName name="IQ_EST_REV_GROWTH_Q_1YR_THOM" hidden="1">"c5159"</definedName>
    <definedName name="IQ_EST_REV_SEQ_GROWTH_Q" hidden="1">"c1765"</definedName>
    <definedName name="IQ_EST_REV_SEQ_GROWTH_Q_THOM" hidden="1">"c5160"</definedName>
    <definedName name="IQ_EST_REV_SURPRISE_PERCENT" hidden="1">"c1866"</definedName>
    <definedName name="IQ_EST_REV_SURPRISE_PERCENT_THOM" hidden="1">"c5183"</definedName>
    <definedName name="IQ_EST_VENDOR" hidden="1">"c5564"</definedName>
    <definedName name="IQ_ESTIMATED_ASSESSABLE_DEPOSITS_FDIC" hidden="1">"c6490"</definedName>
    <definedName name="IQ_ESTIMATED_INSURED_DEPOSITS_FDIC" hidden="1">"c6491"</definedName>
    <definedName name="IQ_EV_OVER_EMPLOYEE" hidden="1">"c1225"</definedName>
    <definedName name="IQ_EV_OVER_LTM_EBIT" hidden="1">"c1221"</definedName>
    <definedName name="IQ_EV_OVER_LTM_EBITDA" hidden="1">"c1223"</definedName>
    <definedName name="IQ_EV_OVER_LTM_REVENUE" hidden="1">"c1227"</definedName>
    <definedName name="IQ_EV_OVER_REVENUE_EST" hidden="1">"IQ_EV_OVER_REVENUE_EST"</definedName>
    <definedName name="IQ_EV_OVER_REVENUE_EST_1" hidden="1">"IQ_EV_OVER_REVENUE_EST_1"</definedName>
    <definedName name="IQ_EVAL_DATE" hidden="1">"c2180"</definedName>
    <definedName name="IQ_EXCHANGE" hidden="1">"c405"</definedName>
    <definedName name="IQ_EXCISE_TAXES_EXCL_SALES" hidden="1">"c5515"</definedName>
    <definedName name="IQ_EXCISE_TAXES_INCL_SALES" hidden="1">"c5514"</definedName>
    <definedName name="IQ_EXERCISE_PRICE" hidden="1">"c406"</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PORTS_APR_FC_UNUSED_UNUSED_UNUSED" hidden="1">"c8401"</definedName>
    <definedName name="IQ_EXPORTS_APR_UNUSED_UNUSED_UNUSED" hidden="1">"c7521"</definedName>
    <definedName name="IQ_EXPORTS_FC_UNUSED_UNUSED_UNUSED" hidden="1">"c7741"</definedName>
    <definedName name="IQ_EXPORTS_GOODS_REAL_SAAR_APR_FC_UNUSED_UNUSED_UNUSED" hidden="1">"c8512"</definedName>
    <definedName name="IQ_EXPORTS_GOODS_REAL_SAAR_APR_UNUSED_UNUSED_UNUSED" hidden="1">"c7632"</definedName>
    <definedName name="IQ_EXPORTS_GOODS_REAL_SAAR_FC_UNUSED_UNUSED_UNUSED" hidden="1">"c7852"</definedName>
    <definedName name="IQ_EXPORTS_GOODS_REAL_SAAR_POP_FC_UNUSED_UNUSED_UNUSED" hidden="1">"c8072"</definedName>
    <definedName name="IQ_EXPORTS_GOODS_REAL_SAAR_POP_UNUSED_UNUSED_UNUSED" hidden="1">"c7192"</definedName>
    <definedName name="IQ_EXPORTS_GOODS_REAL_SAAR_UNUSED_UNUSED_UNUSED" hidden="1">"c6972"</definedName>
    <definedName name="IQ_EXPORTS_GOODS_REAL_SAAR_YOY_FC_UNUSED_UNUSED_UNUSED" hidden="1">"c8292"</definedName>
    <definedName name="IQ_EXPORTS_GOODS_REAL_SAAR_YOY_UNUSED_UNUSED_UNUSED" hidden="1">"c7412"</definedName>
    <definedName name="IQ_EXPORTS_POP_FC_UNUSED_UNUSED_UNUSED" hidden="1">"c7961"</definedName>
    <definedName name="IQ_EXPORTS_POP_UNUSED_UNUSED_UNUSED" hidden="1">"c7081"</definedName>
    <definedName name="IQ_EXPORTS_SERVICES_REAL_SAAR_APR_FC_UNUSED_UNUSED_UNUSED" hidden="1">"c8516"</definedName>
    <definedName name="IQ_EXPORTS_SERVICES_REAL_SAAR_APR_UNUSED_UNUSED_UNUSED" hidden="1">"c7636"</definedName>
    <definedName name="IQ_EXPORTS_SERVICES_REAL_SAAR_FC_UNUSED_UNUSED_UNUSED" hidden="1">"c7856"</definedName>
    <definedName name="IQ_EXPORTS_SERVICES_REAL_SAAR_POP_FC_UNUSED_UNUSED_UNUSED" hidden="1">"c8076"</definedName>
    <definedName name="IQ_EXPORTS_SERVICES_REAL_SAAR_POP_UNUSED_UNUSED_UNUSED" hidden="1">"c7196"</definedName>
    <definedName name="IQ_EXPORTS_SERVICES_REAL_SAAR_UNUSED_UNUSED_UNUSED" hidden="1">"c6976"</definedName>
    <definedName name="IQ_EXPORTS_SERVICES_REAL_SAAR_YOY_FC_UNUSED_UNUSED_UNUSED" hidden="1">"c8296"</definedName>
    <definedName name="IQ_EXPORTS_SERVICES_REAL_SAAR_YOY_UNUSED_UNUSED_UNUSED" hidden="1">"c7416"</definedName>
    <definedName name="IQ_EXPORTS_UNUSED_UNUSED_UNUSED" hidden="1">"c6861"</definedName>
    <definedName name="IQ_EXPORTS_YOY_FC_UNUSED_UNUSED_UNUSED" hidden="1">"c8181"</definedName>
    <definedName name="IQ_EXPORTS_YOY_UNUSED_UNUSED_UNUSED" hidden="1">"c7301"</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 hidden="1">"c6216"</definedName>
    <definedName name="IQ_EXTRA_ACC_ITEMS_REIT" hidden="1">"c415"</definedName>
    <definedName name="IQ_EXTRA_ACC_ITEMS_UTI" hidden="1">"c416"</definedName>
    <definedName name="IQ_EXTRA_ITEMS" hidden="1">"c413"</definedName>
    <definedName name="IQ_EXTRAORDINARY_GAINS_FDIC" hidden="1">"c6586"</definedName>
    <definedName name="IQ_FAIR_VALUE_FDIC" hidden="1">"c6427"</definedName>
    <definedName name="IQ_FARM_LOANS_NET_FDIC" hidden="1">"c6316"</definedName>
    <definedName name="IQ_FARM_LOANS_TOTAL_LOANS_FOREIGN_FDIC" hidden="1">"c6450"</definedName>
    <definedName name="IQ_FARMLAND_LOANS_FDIC" hidden="1">"c6314"</definedName>
    <definedName name="IQ_FDIC" hidden="1">"c417"</definedName>
    <definedName name="IQ_FED_FUNDS_PURCHASED_FDIC" hidden="1">"c6343"</definedName>
    <definedName name="IQ_FED_FUNDS_SOLD_FDIC" hidden="1">"c6307"</definedName>
    <definedName name="IQ_FEDFUNDS_SOLD" hidden="1">"c2256"</definedName>
    <definedName name="IQ_FFO" hidden="1">"c1574"</definedName>
    <definedName name="IQ_FFO_ACT_OR_EST" hidden="1">"c2216"</definedName>
    <definedName name="IQ_FFO_ADJ_ACT_OR_EST" hidden="1">"c4435"</definedName>
    <definedName name="IQ_FFO_EST" hidden="1">"c418"</definedName>
    <definedName name="IQ_FFO_EST_THOM" hidden="1">"c3999"</definedName>
    <definedName name="IQ_FFO_HIGH_EST" hidden="1">"c419"</definedName>
    <definedName name="IQ_FFO_HIGH_EST_THOM" hidden="1">"c4001"</definedName>
    <definedName name="IQ_FFO_LOW_EST" hidden="1">"c420"</definedName>
    <definedName name="IQ_FFO_LOW_EST_THOM" hidden="1">"c4002"</definedName>
    <definedName name="IQ_FFO_MEDIAN_EST" hidden="1">"c1665"</definedName>
    <definedName name="IQ_FFO_MEDIAN_EST_THOM" hidden="1">"c4000"</definedName>
    <definedName name="IQ_FFO_NUM_EST" hidden="1">"c421"</definedName>
    <definedName name="IQ_FFO_NUM_EST_THOM" hidden="1">"c4003"</definedName>
    <definedName name="IQ_FFO_PAYOUT_RATIO" hidden="1">"c3492"</definedName>
    <definedName name="IQ_FFO_SHARE_ACT_OR_EST" hidden="1">"c4446"</definedName>
    <definedName name="IQ_FFO_STDDEV_EST" hidden="1">"c422"</definedName>
    <definedName name="IQ_FFO_STDDEV_EST_THOM" hidden="1">"c4004"</definedName>
    <definedName name="IQ_FH" hidden="1">100000</definedName>
    <definedName name="IQ_FHLB_ADVANCES_FDIC" hidden="1">"c6366"</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DUCIARY_ACTIVITIES_FDIC" hidden="1">"c6571"</definedName>
    <definedName name="IQ_FIFETEEN_YEAR_FIXED_AND_FLOATING_RATE_FDIC" hidden="1">"c6423"</definedName>
    <definedName name="IQ_FIFETEEN_YEAR_MORTGAGE_PASS_THROUGHS_FDIC" hidden="1">"c6415"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ATA_SOURCE" hidden="1">"c6788"</definedName>
    <definedName name="IQ_FIN_DIV_ASSETS_CURRENT" hidden="1">"c427"</definedName>
    <definedName name="IQ_FIN_DIV_ASSETS_LT" hidden="1">"c428"</definedName>
    <definedName name="IQ_FIN_DIV_CASH_EQUIV" hidden="1">"c6289"</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DEBT_TOTAL" hidden="1">"c5656"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LT_DEBT_TOTAL" hidden="1">"c5655"</definedName>
    <definedName name="IQ_FIN_DIV_NOTES_PAY_TOTAL" hidden="1">"c5522"</definedName>
    <definedName name="IQ_FIN_DIV_REV" hidden="1">"c437"</definedName>
    <definedName name="IQ_FIN_DIV_ST_DEBT_TOTAL" hidden="1">"c5527"</definedName>
    <definedName name="IQ_FIN_DIV_ST_INVEST" hidden="1">"c6288"</definedName>
    <definedName name="IQ_FINANCING_CASH" hidden="1">"c893"</definedName>
    <definedName name="IQ_FINANCING_CASH_SUPPL" hidden="1">"c899"</definedName>
    <definedName name="IQ_FINANCING_OBLIG_CURRENT" hidden="1">"c6190"</definedName>
    <definedName name="IQ_FINANCING_OBLIG_NON_CURRENT" hidden="1">"c6191"</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Q_EST" hidden="1">"c6794"</definedName>
    <definedName name="IQ_FISCAL_Q_EST_REUT" hidden="1">"c6798"</definedName>
    <definedName name="IQ_FISCAL_Q_EST_THOM" hidden="1">"c6802"</definedName>
    <definedName name="IQ_FISCAL_Y" hidden="1">"c441"</definedName>
    <definedName name="IQ_FISCAL_Y_EST" hidden="1">"c6795"</definedName>
    <definedName name="IQ_FISCAL_Y_EST_REUT" hidden="1">"c6799"</definedName>
    <definedName name="IQ_FISCAL_Y_EST_THOM" hidden="1">"c6803"</definedName>
    <definedName name="IQ_FIVE_PERCENT_OWNER" hidden="1">"c442"</definedName>
    <definedName name="IQ_FIVE_YEAR_FIXED_AND_FLOATING_RATE_FDIC" hidden="1">"c6422"</definedName>
    <definedName name="IQ_FIVE_YEAR_MORTGAGE_PASS_THROUGHS_FDIC" hidden="1">"c6414"</definedName>
    <definedName name="IQ_FIVEPERCENT_PERCENT" hidden="1">"c443"</definedName>
    <definedName name="IQ_FIVEPERCENT_SHARES" hidden="1">"c444"</definedName>
    <definedName name="IQ_FIXED_ASSET_TURNS" hidden="1">"c445"</definedName>
    <definedName name="IQ_FIXED_INVEST_APR_FC_UNUSED_UNUSED_UNUSED" hidden="1">"c8410"</definedName>
    <definedName name="IQ_FIXED_INVEST_APR_UNUSED_UNUSED_UNUSED" hidden="1">"c7530"</definedName>
    <definedName name="IQ_FIXED_INVEST_FC_UNUSED_UNUSED_UNUSED" hidden="1">"c7750"</definedName>
    <definedName name="IQ_FIXED_INVEST_POP_FC_UNUSED_UNUSED_UNUSED" hidden="1">"c7970"</definedName>
    <definedName name="IQ_FIXED_INVEST_POP_UNUSED_UNUSED_UNUSED" hidden="1">"c7090"</definedName>
    <definedName name="IQ_FIXED_INVEST_REAL_APR_FC_UNUSED_UNUSED_UNUSED" hidden="1">"c8518"</definedName>
    <definedName name="IQ_FIXED_INVEST_REAL_APR_UNUSED_UNUSED_UNUSED" hidden="1">"c7638"</definedName>
    <definedName name="IQ_FIXED_INVEST_REAL_FC_UNUSED_UNUSED_UNUSED" hidden="1">"c7858"</definedName>
    <definedName name="IQ_FIXED_INVEST_REAL_POP_FC_UNUSED_UNUSED_UNUSED" hidden="1">"c8078"</definedName>
    <definedName name="IQ_FIXED_INVEST_REAL_POP_UNUSED_UNUSED_UNUSED" hidden="1">"c7198"</definedName>
    <definedName name="IQ_FIXED_INVEST_REAL_UNUSED_UNUSED_UNUSED" hidden="1">"c6978"</definedName>
    <definedName name="IQ_FIXED_INVEST_REAL_YOY_FC_UNUSED_UNUSED_UNUSED" hidden="1">"c8298"</definedName>
    <definedName name="IQ_FIXED_INVEST_REAL_YOY_UNUSED_UNUSED_UNUSED" hidden="1">"c7418"</definedName>
    <definedName name="IQ_FIXED_INVEST_UNUSED_UNUSED_UNUSED" hidden="1">"c6870"</definedName>
    <definedName name="IQ_FIXED_INVEST_YOY_FC_UNUSED_UNUSED_UNUSED" hidden="1">"c8190"</definedName>
    <definedName name="IQ_FIXED_INVEST_YOY_UNUSED_UNUSED_UNUSED" hidden="1">"c7310"</definedName>
    <definedName name="IQ_FLOAT_PERCENT" hidden="1">"c1575"</definedName>
    <definedName name="IQ_FNMA_FHLMC_FDIC" hidden="1">"c6397"</definedName>
    <definedName name="IQ_FNMA_FHLMC_GNMA_FDIC" hidden="1">"c6399"</definedName>
    <definedName name="IQ_FORECLOSED_PROPERTIES_FDIC" hidden="1">"c6459"</definedName>
    <definedName name="IQ_FOREIGN_BANK_LOANS_FDIC" hidden="1">"c6437"</definedName>
    <definedName name="IQ_FOREIGN_BANKS_DEPOSITS_FOREIGN_FDIC" hidden="1">"c6481"</definedName>
    <definedName name="IQ_FOREIGN_BANKS_LOAN_CHARG_OFFS_FDIC" hidden="1">"c6645"</definedName>
    <definedName name="IQ_FOREIGN_BANKS_NET_CHARGE_OFFS_FDIC" hidden="1">"c6647"</definedName>
    <definedName name="IQ_FOREIGN_BANKS_NONTRANSACTION_ACCOUNTS_FDIC" hidden="1">"c6550"</definedName>
    <definedName name="IQ_FOREIGN_BANKS_RECOVERIES_FDIC" hidden="1">"c6646"</definedName>
    <definedName name="IQ_FOREIGN_BANKS_TRANSACTION_ACCOUNTS_FDIC" hidden="1">"c6542"</definedName>
    <definedName name="IQ_FOREIGN_BRANCHES_U.S._BANKS_LOANS_FDIC" hidden="1">"c6438"</definedName>
    <definedName name="IQ_FOREIGN_BRANCHES_US_BANKS_FDIC" hidden="1">"c6392"</definedName>
    <definedName name="IQ_FOREIGN_BRANCHES_US_BANKS_LOANS_FDIC" hidden="1">"c6438"</definedName>
    <definedName name="IQ_FOREIGN_COUNTRIES_BANKS_TOTAL_LOANS_FOREIGN_FDIC" hidden="1">"c6445"</definedName>
    <definedName name="IQ_FOREIGN_DEBT_SECURITIES_FDIC" hidden="1">"c6303"</definedName>
    <definedName name="IQ_FOREIGN_DEP_IB" hidden="1">"c446"</definedName>
    <definedName name="IQ_FOREIGN_DEP_NON_IB" hidden="1">"c447"</definedName>
    <definedName name="IQ_FOREIGN_DEPOSITS_NONTRANSACTION_ACCOUNTS_FDIC" hidden="1">"c6549"</definedName>
    <definedName name="IQ_FOREIGN_DEPOSITS_TRANSACTION_ACCOUNTS_FDIC" hidden="1">"c6541"</definedName>
    <definedName name="IQ_FOREIGN_EXCHANGE" hidden="1">"c451"</definedName>
    <definedName name="IQ_FOREIGN_EXCHANGE_EXPOSURES_FDIC" hidden="1">"c6663"</definedName>
    <definedName name="IQ_FOREIGN_GOVERNMENT_LOANS_FDIC" hidden="1">"c6430"</definedName>
    <definedName name="IQ_FOREIGN_GOVERNMENTS_CHARGE_OFFS_FDIC" hidden="1">"c6600"</definedName>
    <definedName name="IQ_FOREIGN_GOVERNMENTS_DEPOSITS_FOREIGN_FDIC" hidden="1">"c6482"</definedName>
    <definedName name="IQ_FOREIGN_GOVERNMENTS_NET_CHARGE_OFFS_FDIC" hidden="1">"c6638"</definedName>
    <definedName name="IQ_FOREIGN_GOVERNMENTS_NONTRANSACTION_ACCOUNTS_FDIC" hidden="1">"c6551"</definedName>
    <definedName name="IQ_FOREIGN_GOVERNMENTS_RECOVERIES_FDIC" hidden="1">"c6619"</definedName>
    <definedName name="IQ_FOREIGN_GOVERNMENTS_TOTAL_DEPOSITS_FDIC" hidden="1">"c6476"</definedName>
    <definedName name="IQ_FOREIGN_GOVERNMENTS_TRANSACTION_ACCOUNTS_FDIC" hidden="1">"c6543"</definedName>
    <definedName name="IQ_FOREIGN_LOANS" hidden="1">"c448"</definedName>
    <definedName name="IQ_FQ" hidden="1">500</definedName>
    <definedName name="IQ_FUEL" hidden="1">"c449"</definedName>
    <definedName name="IQ_FULL_TIME" hidden="1">"c450"</definedName>
    <definedName name="IQ_FULLY_INSURED_DEPOSITS_FDIC" hidden="1">"c6487"</definedName>
    <definedName name="IQ_FUTURES_FORWARD_CONTRACTS_NOTIONAL_AMOUNT_FDIC" hidden="1">"c6518"</definedName>
    <definedName name="IQ_FUTURES_FORWARD_CONTRACTS_RATE_RISK_FDIC" hidden="1">"c6508"</definedName>
    <definedName name="IQ_FWD" hidden="1">"LTM"</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WD_Q3" hidden="1">"504"</definedName>
    <definedName name="IQ_FWD_Q4" hidden="1">"505"</definedName>
    <definedName name="IQ_FWD_Q5" hidden="1">"506"</definedName>
    <definedName name="IQ_FWD_Q6" hidden="1">"507"</definedName>
    <definedName name="IQ_FWD_Q7" hidden="1">"508"</definedName>
    <definedName name="IQ_FWD1" hidden="1">"LTM"</definedName>
    <definedName name="IQ_FX" hidden="1">"c451"</definedName>
    <definedName name="IQ_FX_CONTRACTS_FDIC" hidden="1">"c6517"</definedName>
    <definedName name="IQ_FX_CONTRACTS_SPOT_FDIC" hidden="1">"c6356"</definedName>
    <definedName name="IQ_FY" hidden="1">1000</definedName>
    <definedName name="IQ_FY_DATE" hidden="1">"IQ_FY_DATE"</definedName>
    <definedName name="IQ_GA_EXP" hidden="1">"c2241"</definedName>
    <definedName name="IQ_GAAP_BS" hidden="1">"c6789"</definedName>
    <definedName name="IQ_GAAP_CF" hidden="1">"c6790"</definedName>
    <definedName name="IQ_GAAP_IS" hidden="1">"c6194"</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 hidden="1">"c6217"</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 hidden="1">"c6218"</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 hidden="1">"c6219"</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 hidden="1">"c6220"</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 hidden="1">"c6278"</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 hidden="1">"c6221"</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"c452"</definedName>
    <definedName name="IQ_GAIN_SALE_LOANS_FDIC" hidden="1">"c6673"</definedName>
    <definedName name="IQ_GAIN_SALE_RE_FDIC" hidden="1">"c6674"</definedName>
    <definedName name="IQ_GAINS_SALE_ASSETS_FDIC" hidden="1">"c6675"</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NMA_FDIC" hidden="1">"c6398"</definedName>
    <definedName name="IQ_GOODWILL_FDIC" hidden="1">"c6334"</definedName>
    <definedName name="IQ_GOODWILL_IMPAIRMENT_FDIC" hidden="1">"c6678"</definedName>
    <definedName name="IQ_GOODWILL_INTAN_FDIC" hidden="1">"c6333"</definedName>
    <definedName name="IQ_GOODWILL_NET" hidden="1">"c530"</definedName>
    <definedName name="IQ_GP" hidden="1">"c511"</definedName>
    <definedName name="IQ_GP_10YR_ANN_CAGR" hidden="1">"c6090"</definedName>
    <definedName name="IQ_GP_10YR_ANN_GROWTH" hidden="1">"c512"</definedName>
    <definedName name="IQ_GP_1YR_ANN_GROWTH" hidden="1">"c513"</definedName>
    <definedName name="IQ_GP_2YR_ANN_CAGR" hidden="1">"c6091"</definedName>
    <definedName name="IQ_GP_2YR_ANN_GROWTH" hidden="1">"c514"</definedName>
    <definedName name="IQ_GP_3YR_ANN_CAGR" hidden="1">"c6092"</definedName>
    <definedName name="IQ_GP_3YR_ANN_GROWTH" hidden="1">"c515"</definedName>
    <definedName name="IQ_GP_5YR_ANN_CAGR" hidden="1">"c6093"</definedName>
    <definedName name="IQ_GP_5YR_ANN_GROWTH" hidden="1">"c516"</definedName>
    <definedName name="IQ_GP_7YR_ANN_CAGR" hidden="1">"c6094"</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"c192"</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CAGR" hidden="1">"c6095"</definedName>
    <definedName name="IQ_GROSS_LOANS_10YR_ANN_GROWTH" hidden="1">"c522"</definedName>
    <definedName name="IQ_GROSS_LOANS_1YR_ANN_GROWTH" hidden="1">"c523"</definedName>
    <definedName name="IQ_GROSS_LOANS_2YR_ANN_CAGR" hidden="1">"c6096"</definedName>
    <definedName name="IQ_GROSS_LOANS_2YR_ANN_GROWTH" hidden="1">"c524"</definedName>
    <definedName name="IQ_GROSS_LOANS_3YR_ANN_CAGR" hidden="1">"c6097"</definedName>
    <definedName name="IQ_GROSS_LOANS_3YR_ANN_GROWTH" hidden="1">"c525"</definedName>
    <definedName name="IQ_GROSS_LOANS_5YR_ANN_CAGR" hidden="1">"c6098"</definedName>
    <definedName name="IQ_GROSS_LOANS_5YR_ANN_GROWTH" hidden="1">"c526"</definedName>
    <definedName name="IQ_GROSS_LOANS_7YR_ANN_CAGR" hidden="1">"c6099"</definedName>
    <definedName name="IQ_GROSS_LOANS_7YR_ANN_GROWTH" hidden="1">"c527"</definedName>
    <definedName name="IQ_GROSS_LOANS_TOTAL_DEPOSITS" hidden="1">"c528"</definedName>
    <definedName name="IQ_GROSS_MARGIN" hidden="1">"c529"</definedName>
    <definedName name="IQ_GROSS_MARGIN_ACT_OR_EST_THOM" hidden="1">"c5562"</definedName>
    <definedName name="IQ_GROSS_MARGIN_EST" hidden="1">"c5547"</definedName>
    <definedName name="IQ_GROSS_MARGIN_EST_THOM" hidden="1">"c5555"</definedName>
    <definedName name="IQ_GROSS_MARGIN_HIGH_EST" hidden="1">"c5549"</definedName>
    <definedName name="IQ_GROSS_MARGIN_HIGH_EST_THOM" hidden="1">"c5557"</definedName>
    <definedName name="IQ_GROSS_MARGIN_LOW_EST" hidden="1">"c5550"</definedName>
    <definedName name="IQ_GROSS_MARGIN_LOW_EST_THOM" hidden="1">"c5558"</definedName>
    <definedName name="IQ_GROSS_MARGIN_MEDIAN_EST" hidden="1">"c5548"</definedName>
    <definedName name="IQ_GROSS_MARGIN_MEDIAN_EST_THOM" hidden="1">"c5556"</definedName>
    <definedName name="IQ_GROSS_MARGIN_NUM_EST" hidden="1">"c5551"</definedName>
    <definedName name="IQ_GROSS_MARGIN_NUM_EST_THOM" hidden="1">"c5559"</definedName>
    <definedName name="IQ_GROSS_MARGIN_STDDEV_EST" hidden="1">"c5552"</definedName>
    <definedName name="IQ_GROSS_MARGIN_STDDEV_EST_THOM" hidden="1">"c5560"</definedName>
    <definedName name="IQ_GROSS_PC_EARNED" hidden="1">"c2747"</definedName>
    <definedName name="IQ_GROSS_PROFIT" hidden="1">"c511"</definedName>
    <definedName name="IQ_GROSS_SPRD" hidden="1">"c2155"</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 hidden="1">"c6279"</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 hidden="1">"c6280"</definedName>
    <definedName name="IQ_GW_INTAN_AMORT_REIT" hidden="1">"c1480"</definedName>
    <definedName name="IQ_GW_INTAN_AMORT_UTI" hidden="1">"c1481"</definedName>
    <definedName name="IQ_HC_ADMISSIONS" hidden="1">"c5953"</definedName>
    <definedName name="IQ_HC_ADMISSIONS_GROWTH" hidden="1">"c5997"</definedName>
    <definedName name="IQ_HC_ADMISSIONS_MANAGED_CARE" hidden="1">"c5956"</definedName>
    <definedName name="IQ_HC_ADMISSIONS_MEDICAID" hidden="1">"c5955"</definedName>
    <definedName name="IQ_HC_ADMISSIONS_MEDICARE" hidden="1">"c5954"</definedName>
    <definedName name="IQ_HC_ADMISSIONS_OTHER" hidden="1">"c5957"</definedName>
    <definedName name="IQ_HC_ADMISSIONS_SF" hidden="1">"c6006"</definedName>
    <definedName name="IQ_HC_ALFS" hidden="1">"c5952"</definedName>
    <definedName name="IQ_HC_AVG_BEDS_SVC" hidden="1">"c5951"</definedName>
    <definedName name="IQ_HC_AVG_DAILY_CENSUS" hidden="1">"c5965"</definedName>
    <definedName name="IQ_HC_AVG_LICENSED_BEDS" hidden="1">"c5949"</definedName>
    <definedName name="IQ_HC_AVG_LICENSED_BEDS_SF" hidden="1">"c6004"</definedName>
    <definedName name="IQ_HC_AVG_STAY" hidden="1">"c5966"</definedName>
    <definedName name="IQ_HC_AVG_STAY_SF" hidden="1">"c6016"</definedName>
    <definedName name="IQ_HC_BEDS_SVC" hidden="1">"c5950"</definedName>
    <definedName name="IQ_HC_DAYS_REV_OUT" hidden="1">"c5993"</definedName>
    <definedName name="IQ_HC_EQUIV_ADMISSIONS_GROWTH" hidden="1">"c5998"</definedName>
    <definedName name="IQ_HC_EQUIVALENT_ADMISSIONS" hidden="1">"c5958"</definedName>
    <definedName name="IQ_HC_EQUIVALENT_ADMISSIONS_SF" hidden="1">"c6007"</definedName>
    <definedName name="IQ_HC_ER_VISITS" hidden="1">"c5964"</definedName>
    <definedName name="IQ_HC_ER_VISITS_SF" hidden="1">"c6017"</definedName>
    <definedName name="IQ_HC_GROSS_INPATIENT_REV" hidden="1">"c5987"</definedName>
    <definedName name="IQ_HC_GROSS_OUTPATIENT_REV" hidden="1">"c5988"</definedName>
    <definedName name="IQ_HC_GROSS_PATIENT_REV" hidden="1">"c5989"</definedName>
    <definedName name="IQ_HC_HOSP_FACILITIES_CONSOL" hidden="1">"c5945"</definedName>
    <definedName name="IQ_HC_HOSP_FACILITIES_CONSOL_SF" hidden="1">"c6000"</definedName>
    <definedName name="IQ_HC_HOSP_FACILITIES_NON_CONSOL" hidden="1">"c5946"</definedName>
    <definedName name="IQ_HC_HOSP_FACILITIES_NON_CONSOL_SF" hidden="1">"c6001"</definedName>
    <definedName name="IQ_HC_HOSP_FACILITIES_TOTAL" hidden="1">"c5947"</definedName>
    <definedName name="IQ_HC_HOSP_FACILITIES_TOTAL_SF" hidden="1">"c6002"</definedName>
    <definedName name="IQ_HC_INPATIENT_PROCEDURES" hidden="1">"c5961"</definedName>
    <definedName name="IQ_HC_INPATIENT_PROCEDURES_SF" hidden="1">"c6011"</definedName>
    <definedName name="IQ_HC_INPATIENT_REV_PER_ADMISSION" hidden="1">"c5994"</definedName>
    <definedName name="IQ_HC_INTPATIENT_SVCS_PCT_REV" hidden="1">"c5975"</definedName>
    <definedName name="IQ_HC_INTPATIENT_SVCS_PCT_REV_SF" hidden="1">"c6015"</definedName>
    <definedName name="IQ_HC_LICENSED_BEDS" hidden="1">"c5948"</definedName>
    <definedName name="IQ_HC_LICENSED_BEDS_SF" hidden="1">"c6003"</definedName>
    <definedName name="IQ_HC_MANAGED_CARE_PCT_ADMISSIONS" hidden="1">"c5982"</definedName>
    <definedName name="IQ_HC_MANAGED_CARE_PCT_REV" hidden="1">"c5978"</definedName>
    <definedName name="IQ_HC_MEDICAID_PCT_ADMISSIONS" hidden="1">"c5981"</definedName>
    <definedName name="IQ_HC_MEDICAID_PCT_REV" hidden="1">"c5977"</definedName>
    <definedName name="IQ_HC_MEDICARE_PCT_ADMISSIONS" hidden="1">"c5980"</definedName>
    <definedName name="IQ_HC_MEDICARE_PCT_REV" hidden="1">"c5976"</definedName>
    <definedName name="IQ_HC_NET_INPATIENT_REV" hidden="1">"c5984"</definedName>
    <definedName name="IQ_HC_NET_OUTPATIENT_REV" hidden="1">"c5985"</definedName>
    <definedName name="IQ_HC_NET_PATIENT_REV" hidden="1">"c5986"</definedName>
    <definedName name="IQ_HC_NET_PATIENT_REV_SF" hidden="1">"c6005"</definedName>
    <definedName name="IQ_HC_OCC_RATE" hidden="1">"c5967"</definedName>
    <definedName name="IQ_HC_OCC_RATE_LICENSED_BEDS" hidden="1">"c5968"</definedName>
    <definedName name="IQ_HC_OCC_RATE_SF" hidden="1">"c6009"</definedName>
    <definedName name="IQ_HC_OPEX_SUPPLIES" hidden="1">"c5990"</definedName>
    <definedName name="IQ_HC_OTHER_OPEX_PCT_REV" hidden="1">"c5973"</definedName>
    <definedName name="IQ_HC_OUTPATIENT_PROCEDURES" hidden="1">"c5962"</definedName>
    <definedName name="IQ_HC_OUTPATIENT_PROCEDURES_SF" hidden="1">"c6012"</definedName>
    <definedName name="IQ_HC_OUTPATIENT_REV_PER_ADMISSION" hidden="1">"c5995"</definedName>
    <definedName name="IQ_HC_OUTPATIENT_SVCS_PCT_REV" hidden="1">"c5974"</definedName>
    <definedName name="IQ_HC_OUTPATIENT_SVCS_PCT_REV_SF" hidden="1">"c6014"</definedName>
    <definedName name="IQ_HC_PATIENT_DAYS" hidden="1">"c5960"</definedName>
    <definedName name="IQ_HC_PATIENT_DAYS_SF" hidden="1">"c6010"</definedName>
    <definedName name="IQ_HC_PROF_GEN_LIAB_CLAIM_PAID" hidden="1">"c5991"</definedName>
    <definedName name="IQ_HC_PROF_GEN_LIAB_EXP_BENEFIT" hidden="1">"c5992"</definedName>
    <definedName name="IQ_HC_PROVISION_DOUBTFUL_PCT_REV" hidden="1">"c5972"</definedName>
    <definedName name="IQ_HC_REV_GROWTH" hidden="1">"c5996"</definedName>
    <definedName name="IQ_HC_REV_PER_EQUIV_ADMISSION" hidden="1">"c5959"</definedName>
    <definedName name="IQ_HC_REV_PER_EQUIV_ADMISSION_SF" hidden="1">"c6008"</definedName>
    <definedName name="IQ_HC_REV_PER_EQUIV_ADMISSIONS_GROWTH" hidden="1">"c5999"</definedName>
    <definedName name="IQ_HC_REV_PER_PATIENT_DAY" hidden="1">"c5969"</definedName>
    <definedName name="IQ_HC_REV_PER_PATIENT_DAY_SF" hidden="1">"c6018"</definedName>
    <definedName name="IQ_HC_SALARIES_PCT_REV" hidden="1">"c5970"</definedName>
    <definedName name="IQ_HC_SUPPLIES_PCT_REV" hidden="1">"c5971"</definedName>
    <definedName name="IQ_HC_TOTAL_PROCEDURES" hidden="1">"c5963"</definedName>
    <definedName name="IQ_HC_TOTAL_PROCEDURES_SF" hidden="1">"c6013"</definedName>
    <definedName name="IQ_HC_UNINSURED_PCT_ADMISSIONS" hidden="1">"c5983"</definedName>
    <definedName name="IQ_HC_UNINSURED_PCT_REV" hidden="1">"c5979"</definedName>
    <definedName name="IQ_HELD_MATURITY_FDIC" hidden="1">"c6408"</definedName>
    <definedName name="IQ_HIGH_TARGET_PRICE" hidden="1">"c1651"</definedName>
    <definedName name="IQ_HIGH_TARGET_PRICE_REUT" hidden="1">"c5317"</definedName>
    <definedName name="IQ_HIGH_TARGET_PRICE_THOM" hidden="1">"c5096"</definedName>
    <definedName name="IQ_HIGHPRICE" hidden="1">"c545"</definedName>
    <definedName name="IQ_HOME_AVG_LOAN_SIZE" hidden="1">"c5911"</definedName>
    <definedName name="IQ_HOME_BACKLOG" hidden="1">"c5844"</definedName>
    <definedName name="IQ_HOME_BACKLOG_AVG_JV" hidden="1">"c5848"</definedName>
    <definedName name="IQ_HOME_BACKLOG_AVG_JV_GROWTH" hidden="1">"c5928"</definedName>
    <definedName name="IQ_HOME_BACKLOG_AVG_JV_INC" hidden="1">"c5851"</definedName>
    <definedName name="IQ_HOME_BACKLOG_AVG_JV_INC_GROWTH" hidden="1">"c5931"</definedName>
    <definedName name="IQ_HOME_BACKLOG_AVG_PRICE" hidden="1">"c5845"</definedName>
    <definedName name="IQ_HOME_BACKLOG_AVG_PRICE_GROWTH" hidden="1">"c5925"</definedName>
    <definedName name="IQ_HOME_BACKLOG_GROWTH" hidden="1">"c5924"</definedName>
    <definedName name="IQ_HOME_BACKLOG_JV" hidden="1">"c5847"</definedName>
    <definedName name="IQ_HOME_BACKLOG_JV_GROWTH" hidden="1">"c5927"</definedName>
    <definedName name="IQ_HOME_BACKLOG_JV_INC" hidden="1">"c5850"</definedName>
    <definedName name="IQ_HOME_BACKLOG_JV_INC_GROWTH" hidden="1">"c5930"</definedName>
    <definedName name="IQ_HOME_BACKLOG_VALUE" hidden="1">"c5846"</definedName>
    <definedName name="IQ_HOME_BACKLOG_VALUE_GROWTH" hidden="1">"c5926"</definedName>
    <definedName name="IQ_HOME_BACKLOG_VALUE_JV" hidden="1">"c5849"</definedName>
    <definedName name="IQ_HOME_BACKLOG_VALUE_JV_GROWTH" hidden="1">"c5929"</definedName>
    <definedName name="IQ_HOME_BACKLOG_VALUE_JV_INC" hidden="1">"c5852"</definedName>
    <definedName name="IQ_HOME_BACKLOG_VALUE_JV_INC_GROWTH" hidden="1">"c5932"</definedName>
    <definedName name="IQ_HOME_COMMUNITIES_ACTIVE" hidden="1">"c5862"</definedName>
    <definedName name="IQ_HOME_COMMUNITIES_ACTIVE_GROWTH" hidden="1">"c5942"</definedName>
    <definedName name="IQ_HOME_COMMUNITIES_ACTIVE_JV" hidden="1">"c5863"</definedName>
    <definedName name="IQ_HOME_COMMUNITIES_ACTIVE_JV_GROWTH" hidden="1">"c5943"</definedName>
    <definedName name="IQ_HOME_COMMUNITIES_ACTIVE_JV_INC" hidden="1">"c5864"</definedName>
    <definedName name="IQ_HOME_COMMUNITIES_ACTIVE_JV_INC_GROWTH" hidden="1">"c5944"</definedName>
    <definedName name="IQ_HOME_COST_CONSTRUCTION_SVCS" hidden="1">"c5882"</definedName>
    <definedName name="IQ_HOME_COST_ELIMINATIONS_OTHER" hidden="1">"c5883"</definedName>
    <definedName name="IQ_HOME_COST_FINANCIAL_SVCS" hidden="1">"c5881"</definedName>
    <definedName name="IQ_HOME_COST_HOUSING" hidden="1">"c5877"</definedName>
    <definedName name="IQ_HOME_COST_LAND_LOT" hidden="1">"c5878"</definedName>
    <definedName name="IQ_HOME_COST_OTHER_HOMEBUILDING" hidden="1">"c5879"</definedName>
    <definedName name="IQ_HOME_COST_TOTAL" hidden="1">"c5884"</definedName>
    <definedName name="IQ_HOME_COST_TOTAL_HOMEBUILDING" hidden="1">"c5880"</definedName>
    <definedName name="IQ_HOME_DELIVERED" hidden="1">"c5835"</definedName>
    <definedName name="IQ_HOME_DELIVERED_AVG_PRICE" hidden="1">"c5836"</definedName>
    <definedName name="IQ_HOME_DELIVERED_AVG_PRICE_GROWTH" hidden="1">"c5916"</definedName>
    <definedName name="IQ_HOME_DELIVERED_AVG_PRICE_JV" hidden="1">"c5839"</definedName>
    <definedName name="IQ_HOME_DELIVERED_AVG_PRICE_JV_GROWTH" hidden="1">"c5919"</definedName>
    <definedName name="IQ_HOME_DELIVERED_AVG_PRICE_JV_INC" hidden="1">"c5842"</definedName>
    <definedName name="IQ_HOME_DELIVERED_AVG_PRICE_JV_INC_GROWTH" hidden="1">"c5922"</definedName>
    <definedName name="IQ_HOME_DELIVERED_GROWTH" hidden="1">"c5915"</definedName>
    <definedName name="IQ_HOME_DELIVERED_JV" hidden="1">"c5838"</definedName>
    <definedName name="IQ_HOME_DELIVERED_JV_GROWTH" hidden="1">"c5918"</definedName>
    <definedName name="IQ_HOME_DELIVERED_JV_INC" hidden="1">"c5841"</definedName>
    <definedName name="IQ_HOME_DELIVERED_JV_INC_GROWTH" hidden="1">"c5921"</definedName>
    <definedName name="IQ_HOME_DELIVERED_VALUE" hidden="1">"c5837"</definedName>
    <definedName name="IQ_HOME_DELIVERED_VALUE_GROWTH" hidden="1">"c5917"</definedName>
    <definedName name="IQ_HOME_DELIVERED_VALUE_JV" hidden="1">"c5840"</definedName>
    <definedName name="IQ_HOME_DELIVERED_VALUE_JV_GROWTH" hidden="1">"c5920"</definedName>
    <definedName name="IQ_HOME_DELIVERED_VALUE_JV_INC" hidden="1">"c5843"</definedName>
    <definedName name="IQ_HOME_DELIVERED_VALUE_JV_INC_GROWTH" hidden="1">"c5923"</definedName>
    <definedName name="IQ_HOME_EQUITY_LOC_NET_CHARGE_OFFS_FDIC" hidden="1">"c6644"</definedName>
    <definedName name="IQ_HOME_EQUITY_LOC_TOTAL_CHARGE_OFFS_FDIC" hidden="1">"c6606"</definedName>
    <definedName name="IQ_HOME_EQUITY_LOC_TOTAL_RECOVERIES_FDIC" hidden="1">"c6625"</definedName>
    <definedName name="IQ_HOME_FINISHED_HOMES_CIP" hidden="1">"c5865"</definedName>
    <definedName name="IQ_HOME_FIRSTLIEN_MORT_ORIGINATED" hidden="1">"c5905"</definedName>
    <definedName name="IQ_HOME_FIRSTLIEN_MORT_ORIGINATED_VOL" hidden="1">"c5908"</definedName>
    <definedName name="IQ_HOME_HUC" hidden="1">"c5822"</definedName>
    <definedName name="IQ_HOME_HUC_JV" hidden="1">"c5823"</definedName>
    <definedName name="IQ_HOME_HUC_JV_INC" hidden="1">"c5824"</definedName>
    <definedName name="IQ_HOME_INV_NOT_OWNED" hidden="1">"c5868"</definedName>
    <definedName name="IQ_HOME_LAND_DEVELOPMENT" hidden="1">"c5866"</definedName>
    <definedName name="IQ_HOME_LAND_FUTURE_DEVELOPMENT" hidden="1">"c5867"</definedName>
    <definedName name="IQ_HOME_LOAN_APPLICATIONS" hidden="1">"c5910"</definedName>
    <definedName name="IQ_HOME_LOANS_SOLD_COUNT" hidden="1">"c5912"</definedName>
    <definedName name="IQ_HOME_LOANS_SOLD_VALUE" hidden="1">"c5913"</definedName>
    <definedName name="IQ_HOME_LOTS_CONTROLLED" hidden="1">"c5831"</definedName>
    <definedName name="IQ_HOME_LOTS_FINISHED" hidden="1">"c5827"</definedName>
    <definedName name="IQ_HOME_LOTS_HELD_SALE" hidden="1">"c5830"</definedName>
    <definedName name="IQ_HOME_LOTS_JV" hidden="1">"c5833"</definedName>
    <definedName name="IQ_HOME_LOTS_JV_INC" hidden="1">"c5834"</definedName>
    <definedName name="IQ_HOME_LOTS_OTHER" hidden="1">"c5832"</definedName>
    <definedName name="IQ_HOME_LOTS_OWNED" hidden="1">"c5828"</definedName>
    <definedName name="IQ_HOME_LOTS_UNDER_DEVELOPMENT" hidden="1">"c5826"</definedName>
    <definedName name="IQ_HOME_LOTS_UNDER_OPTION" hidden="1">"c5829"</definedName>
    <definedName name="IQ_HOME_LOTS_UNDEVELOPED" hidden="1">"c5825"</definedName>
    <definedName name="IQ_HOME_MORT_CAPTURE_RATE" hidden="1">"c5906"</definedName>
    <definedName name="IQ_HOME_MORT_ORIGINATED" hidden="1">"c5907"</definedName>
    <definedName name="IQ_HOME_OBLIGATIONS_INV_NOT_OWNED" hidden="1">"c5914"</definedName>
    <definedName name="IQ_HOME_ORDERS" hidden="1">"c5853"</definedName>
    <definedName name="IQ_HOME_ORDERS_AVG_PRICE" hidden="1">"c5854"</definedName>
    <definedName name="IQ_HOME_ORDERS_AVG_PRICE_GROWTH" hidden="1">"c5934"</definedName>
    <definedName name="IQ_HOME_ORDERS_AVG_PRICE_JV" hidden="1">"c5857"</definedName>
    <definedName name="IQ_HOME_ORDERS_AVG_PRICE_JV_GROWTH" hidden="1">"c5937"</definedName>
    <definedName name="IQ_HOME_ORDERS_AVG_PRICE_JV_INC" hidden="1">"c5860"</definedName>
    <definedName name="IQ_HOME_ORDERS_AVG_PRICE_JV_INC_GROWTH" hidden="1">"c5940"</definedName>
    <definedName name="IQ_HOME_ORDERS_GROWTH" hidden="1">"c5933"</definedName>
    <definedName name="IQ_HOME_ORDERS_JV" hidden="1">"c5856"</definedName>
    <definedName name="IQ_HOME_ORDERS_JV_GROWTH" hidden="1">"c5936"</definedName>
    <definedName name="IQ_HOME_ORDERS_JV_INC" hidden="1">"c5859"</definedName>
    <definedName name="IQ_HOME_ORDERS_JV_INC_GROWTH" hidden="1">"c5939"</definedName>
    <definedName name="IQ_HOME_ORDERS_VALUE" hidden="1">"c5855"</definedName>
    <definedName name="IQ_HOME_ORDERS_VALUE_GROWTH" hidden="1">"c5935"</definedName>
    <definedName name="IQ_HOME_ORDERS_VALUE_JV" hidden="1">"c5858"</definedName>
    <definedName name="IQ_HOME_ORDERS_VALUE_JV_GROWTH" hidden="1">"c5938"</definedName>
    <definedName name="IQ_HOME_ORDERS_VALUE_JV_INC" hidden="1">"c5861"</definedName>
    <definedName name="IQ_HOME_ORDERS_VALUE_JV_INC_GROWTH" hidden="1">"c5941"</definedName>
    <definedName name="IQ_HOME_ORIGINATION_TOTAL" hidden="1">"c5909"</definedName>
    <definedName name="IQ_HOME_PRETAX_INC_CONSTRUCTION_SVCS" hidden="1">"c5890"</definedName>
    <definedName name="IQ_HOME_PRETAX_INC_ELIMINATIONS_OTHER" hidden="1">"c5891"</definedName>
    <definedName name="IQ_HOME_PRETAX_INC_FINANCIAL_SVCS" hidden="1">"c5889"</definedName>
    <definedName name="IQ_HOME_PRETAX_INC_HOUSING" hidden="1">"c5885"</definedName>
    <definedName name="IQ_HOME_PRETAX_INC_LAND_LOT" hidden="1">"c5886"</definedName>
    <definedName name="IQ_HOME_PRETAX_INC_OTHER_HOMEBUILDING" hidden="1">"c5887"</definedName>
    <definedName name="IQ_HOME_PRETAX_INC_TOTAL" hidden="1">"c5892"</definedName>
    <definedName name="IQ_HOME_PRETAX_INC_TOTAL_HOMEBUILDING" hidden="1">"c5888"</definedName>
    <definedName name="IQ_HOME_PURCH_OBLIGATION_1YR" hidden="1">"c5898"</definedName>
    <definedName name="IQ_HOME_PURCH_OBLIGATION_2YR" hidden="1">"c5899"</definedName>
    <definedName name="IQ_HOME_PURCH_OBLIGATION_3YR" hidden="1">"c5900"</definedName>
    <definedName name="IQ_HOME_PURCH_OBLIGATION_4YR" hidden="1">"c5901"</definedName>
    <definedName name="IQ_HOME_PURCH_OBLIGATION_5YR" hidden="1">"c5902"</definedName>
    <definedName name="IQ_HOME_PURCH_OBLIGATION_AFTER5" hidden="1">"c5903"</definedName>
    <definedName name="IQ_HOME_PURCH_OBLIGATION_TOTAL" hidden="1">"c5904"</definedName>
    <definedName name="IQ_HOME_REV_CONSTRUCTION_SERVICES" hidden="1">"c5874"</definedName>
    <definedName name="IQ_HOME_REV_ELIMINATIONS_OTHER" hidden="1">"c5875"</definedName>
    <definedName name="IQ_HOME_REV_FINANCIAL_SERVICES" hidden="1">"c5873"</definedName>
    <definedName name="IQ_HOME_REV_HOUSING" hidden="1">"c5872"</definedName>
    <definedName name="IQ_HOME_REV_LAND_LOT" hidden="1">"c5870"</definedName>
    <definedName name="IQ_HOME_REV_OTHER_HOMEBUILDING" hidden="1">"c5871"</definedName>
    <definedName name="IQ_HOME_REV_TOTAL" hidden="1">"c5876"</definedName>
    <definedName name="IQ_HOME_TOTAL_INV" hidden="1">"c5869"</definedName>
    <definedName name="IQ_HOME_WARRANTY_RES_BEG" hidden="1">"c5893"</definedName>
    <definedName name="IQ_HOME_WARRANTY_RES_END" hidden="1">"c5897"</definedName>
    <definedName name="IQ_HOME_WARRANTY_RES_ISS" hidden="1">"c5894"</definedName>
    <definedName name="IQ_HOME_WARRANTY_RES_OTHER" hidden="1">"c5896"</definedName>
    <definedName name="IQ_HOME_WARRANTY_RES_PAY" hidden="1">"c5895"</definedName>
    <definedName name="IQ_HOMEOWNERS_WRITTEN" hidden="1">"c546"</definedName>
    <definedName name="IQ_HOUSING_COMPLETIONS_SINGLE_FAM_APR_FC_UNUSED_UNUSED_UNUSED" hidden="1">"c8422"</definedName>
    <definedName name="IQ_HOUSING_COMPLETIONS_SINGLE_FAM_APR_UNUSED_UNUSED_UNUSED" hidden="1">"c7542"</definedName>
    <definedName name="IQ_HOUSING_COMPLETIONS_SINGLE_FAM_FC_UNUSED_UNUSED_UNUSED" hidden="1">"c7762"</definedName>
    <definedName name="IQ_HOUSING_COMPLETIONS_SINGLE_FAM_POP_FC_UNUSED_UNUSED_UNUSED" hidden="1">"c7982"</definedName>
    <definedName name="IQ_HOUSING_COMPLETIONS_SINGLE_FAM_POP_UNUSED_UNUSED_UNUSED" hidden="1">"c7102"</definedName>
    <definedName name="IQ_HOUSING_COMPLETIONS_SINGLE_FAM_UNUSED_UNUSED_UNUSED" hidden="1">"c6882"</definedName>
    <definedName name="IQ_HOUSING_COMPLETIONS_SINGLE_FAM_YOY_FC_UNUSED_UNUSED_UNUSED" hidden="1">"c8202"</definedName>
    <definedName name="IQ_HOUSING_COMPLETIONS_SINGLE_FAM_YOY_UNUSED_UNUSED_UNUSED" hidden="1">"c7322"</definedName>
    <definedName name="IQ_IMPAIR_OIL" hidden="1">"c547"</definedName>
    <definedName name="IQ_IMPAIRMENT_GW" hidden="1">"c548"</definedName>
    <definedName name="IQ_IMPORTS_GOODS_REAL_SAAR_APR_FC_UNUSED_UNUSED_UNUSED" hidden="1">"c8523"</definedName>
    <definedName name="IQ_IMPORTS_GOODS_REAL_SAAR_APR_UNUSED_UNUSED_UNUSED" hidden="1">"c7643"</definedName>
    <definedName name="IQ_IMPORTS_GOODS_REAL_SAAR_FC_UNUSED_UNUSED_UNUSED" hidden="1">"c7863"</definedName>
    <definedName name="IQ_IMPORTS_GOODS_REAL_SAAR_POP_FC_UNUSED_UNUSED_UNUSED" hidden="1">"c8083"</definedName>
    <definedName name="IQ_IMPORTS_GOODS_REAL_SAAR_POP_UNUSED_UNUSED_UNUSED" hidden="1">"c7203"</definedName>
    <definedName name="IQ_IMPORTS_GOODS_REAL_SAAR_UNUSED_UNUSED_UNUSED" hidden="1">"c6983"</definedName>
    <definedName name="IQ_IMPORTS_GOODS_REAL_SAAR_YOY_FC_UNUSED_UNUSED_UNUSED" hidden="1">"c8303"</definedName>
    <definedName name="IQ_IMPORTS_GOODS_REAL_SAAR_YOY_UNUSED_UNUSED_UNUSED" hidden="1">"c7423"</definedName>
    <definedName name="IQ_IMPORTS_GOODS_SERVICES_APR_FC_UNUSED_UNUSED_UNUSED" hidden="1">"c8429"</definedName>
    <definedName name="IQ_IMPORTS_GOODS_SERVICES_APR_UNUSED_UNUSED_UNUSED" hidden="1">"c7549"</definedName>
    <definedName name="IQ_IMPORTS_GOODS_SERVICES_FC_UNUSED_UNUSED_UNUSED" hidden="1">"c7769"</definedName>
    <definedName name="IQ_IMPORTS_GOODS_SERVICES_POP_FC_UNUSED_UNUSED_UNUSED" hidden="1">"c7989"</definedName>
    <definedName name="IQ_IMPORTS_GOODS_SERVICES_POP_UNUSED_UNUSED_UNUSED" hidden="1">"c7109"</definedName>
    <definedName name="IQ_IMPORTS_GOODS_SERVICES_REAL_SAAR_APR_FC_UNUSED_UNUSED_UNUSED" hidden="1">"c8524"</definedName>
    <definedName name="IQ_IMPORTS_GOODS_SERVICES_REAL_SAAR_APR_UNUSED_UNUSED_UNUSED" hidden="1">"c7644"</definedName>
    <definedName name="IQ_IMPORTS_GOODS_SERVICES_REAL_SAAR_FC_UNUSED_UNUSED_UNUSED" hidden="1">"c7864"</definedName>
    <definedName name="IQ_IMPORTS_GOODS_SERVICES_REAL_SAAR_POP_FC_UNUSED_UNUSED_UNUSED" hidden="1">"c8084"</definedName>
    <definedName name="IQ_IMPORTS_GOODS_SERVICES_REAL_SAAR_POP_UNUSED_UNUSED_UNUSED" hidden="1">"c7204"</definedName>
    <definedName name="IQ_IMPORTS_GOODS_SERVICES_REAL_SAAR_UNUSED_UNUSED_UNUSED" hidden="1">"c6984"</definedName>
    <definedName name="IQ_IMPORTS_GOODS_SERVICES_REAL_SAAR_YOY_FC_UNUSED_UNUSED_UNUSED" hidden="1">"c8304"</definedName>
    <definedName name="IQ_IMPORTS_GOODS_SERVICES_REAL_SAAR_YOY_UNUSED_UNUSED_UNUSED" hidden="1">"c7424"</definedName>
    <definedName name="IQ_IMPORTS_GOODS_SERVICES_UNUSED_UNUSED_UNUSED" hidden="1">"c6889"</definedName>
    <definedName name="IQ_IMPORTS_GOODS_SERVICES_YOY_FC_UNUSED_UNUSED_UNUSED" hidden="1">"c8209"</definedName>
    <definedName name="IQ_IMPORTS_GOODS_SERVICES_YOY_UNUSED_UNUSED_UNUSED" hidden="1">"c7329"</definedName>
    <definedName name="IQ_IMPUT_OPER_LEASE_DEPR" hidden="1">"c2987"</definedName>
    <definedName name="IQ_IMPUT_OPER_LEASE_INT_EXP" hidden="1">"c2986"</definedName>
    <definedName name="IQ_INC_AFTER_TAX" hidden="1">"c1598"</definedName>
    <definedName name="IQ_INC_AVAIL_EXCL" hidden="1">"c789"</definedName>
    <definedName name="IQ_INC_AVAIL_INCL" hidden="1">"c791"</definedName>
    <definedName name="IQ_INC_BEFORE_TAX" hidden="1">"c386"</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 hidden="1">"c6222"</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CIDENTAL_CHANGES_BUSINESS_COMBINATIONS_FDIC" hidden="1">"c6502"</definedName>
    <definedName name="IQ_INCOME_BEFORE_EXTRA_FDIC" hidden="1">"c6585"</definedName>
    <definedName name="IQ_INCOME_EARNED_FDIC" hidden="1">"c6359"</definedName>
    <definedName name="IQ_INCOME_TAXES_FDIC" hidden="1">"c6582"</definedName>
    <definedName name="IQ_INDIVIDUALS_CHARGE_OFFS_FDIC" hidden="1">"c6599"</definedName>
    <definedName name="IQ_INDIVIDUALS_LOANS_FDIC" hidden="1">"c6318"</definedName>
    <definedName name="IQ_INDIVIDUALS_NET_CHARGE_OFFS_FDIC" hidden="1">"c6637"</definedName>
    <definedName name="IQ_INDIVIDUALS_OTHER_LOANS_FDIC" hidden="1">"c6321"</definedName>
    <definedName name="IQ_INDIVIDUALS_PARTNERSHIPS_CORP_DEPOSITS_FOREIGN_FDIC" hidden="1">"c6479"</definedName>
    <definedName name="IQ_INDIVIDUALS_PARTNERSHIPS_CORP_NONTRANSACTION_ACCOUNTS_FDIC" hidden="1">"c6545"</definedName>
    <definedName name="IQ_INDIVIDUALS_PARTNERSHIPS_CORP_TOTAL_DEPOSITS_FDIC" hidden="1">"c6471"</definedName>
    <definedName name="IQ_INDIVIDUALS_PARTNERSHIPS_CORP_TRANSACTION_ACCOUNTS_FDIC" hidden="1">"c6537"</definedName>
    <definedName name="IQ_INDIVIDUALS_RECOVERIES_FDIC" hidden="1">"c6618"</definedName>
    <definedName name="IQ_INDUSTRY" hidden="1">"c3601"</definedName>
    <definedName name="IQ_INDUSTRY_GROUP" hidden="1">"c3602"</definedName>
    <definedName name="IQ_INDUSTRY_SECTOR" hidden="1">"c3603"</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 hidden="1">"c6223"</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LOANS_FDIC" hidden="1">"c6365"</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TITUTIONS_EARNINGS_GAINS_FDIC" hidden="1">"c6723"</definedName>
    <definedName name="IQ_INSUR_RECEIV" hidden="1">"c1600"</definedName>
    <definedName name="IQ_INSURANCE_COMMISSION_FEES_FDIC" hidden="1">"c6670"</definedName>
    <definedName name="IQ_INSURANCE_UNDERWRITING_INCOME_FDIC" hidden="1">"c6671"</definedName>
    <definedName name="IQ_INT_BORROW" hidden="1">"c583"</definedName>
    <definedName name="IQ_INT_DEMAND_NOTES_FDIC" hidden="1">"c6567"</definedName>
    <definedName name="IQ_INT_DEPOSITS" hidden="1">"c584"</definedName>
    <definedName name="IQ_INT_DIV_INC" hidden="1">"c585"</definedName>
    <definedName name="IQ_INT_DOMESTIC_DEPOSITS_FDIC" hidden="1">"c6564"</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 hidden="1">"c6224"</definedName>
    <definedName name="IQ_INT_EXP_REIT" hidden="1">"c590"</definedName>
    <definedName name="IQ_INT_EXP_TOTAL" hidden="1">"c591"</definedName>
    <definedName name="IQ_INT_EXP_TOTAL_FDIC" hidden="1">"c6569"</definedName>
    <definedName name="IQ_INT_EXP_UTI" hidden="1">"c592"</definedName>
    <definedName name="IQ_INT_FED_FUNDS_FDIC" hidden="1">"c6566"</definedName>
    <definedName name="IQ_INT_FOREIGN_DEPOSITS_FDIC" hidden="1">"c6565"</definedName>
    <definedName name="IQ_INT_INC_BR" hidden="1">"c593"</definedName>
    <definedName name="IQ_INT_INC_DEPOSITORY_INST_FDIC" hidden="1">"c6558"</definedName>
    <definedName name="IQ_INT_INC_DOM_LOANS_FDIC" hidden="1">"c6555"</definedName>
    <definedName name="IQ_INT_INC_FED_FUNDS_FDIC" hidden="1">"c6561"</definedName>
    <definedName name="IQ_INT_INC_FIN" hidden="1">"c594"</definedName>
    <definedName name="IQ_INT_INC_FOREIGN_LOANS_FDIC" hidden="1">"c6556"</definedName>
    <definedName name="IQ_INT_INC_INVEST" hidden="1">"c595"</definedName>
    <definedName name="IQ_INT_INC_LEASE_RECEIVABLES_FDIC" hidden="1">"c6557"</definedName>
    <definedName name="IQ_INT_INC_LOANS" hidden="1">"c596"</definedName>
    <definedName name="IQ_INT_INC_OTHER_FDIC" hidden="1">"c6562"</definedName>
    <definedName name="IQ_INT_INC_RE" hidden="1">"c6225"</definedName>
    <definedName name="IQ_INT_INC_REIT" hidden="1">"c597"</definedName>
    <definedName name="IQ_INT_INC_SECURITIES_FDIC" hidden="1">"c6559"</definedName>
    <definedName name="IQ_INT_INC_TOTAL" hidden="1">"c598"</definedName>
    <definedName name="IQ_INT_INC_TOTAL_FDIC" hidden="1">"c6563"</definedName>
    <definedName name="IQ_INT_INC_TRADING_ACCOUNTS_FDIC" hidden="1">"c6560"</definedName>
    <definedName name="IQ_INT_INC_UTI" hidden="1">"c599"</definedName>
    <definedName name="IQ_INT_INV_INC" hidden="1">"c600"</definedName>
    <definedName name="IQ_INT_INV_INC_RE" hidden="1">"c6226"</definedName>
    <definedName name="IQ_INT_INV_INC_REIT" hidden="1">"c601"</definedName>
    <definedName name="IQ_INT_INV_INC_UTI" hidden="1">"c602"</definedName>
    <definedName name="IQ_INT_ON_BORROWING_COVERAGE" hidden="1">"c603"</definedName>
    <definedName name="IQ_INT_RATE_SPREAD" hidden="1">"c604"</definedName>
    <definedName name="IQ_INT_SUB_NOTES_FDIC" hidden="1">"c6568"</definedName>
    <definedName name="IQ_INTANGIBLES_NET" hidden="1">"c907"</definedName>
    <definedName name="IQ_INTEREST_BEARING_BALANCES_FDIC" hidden="1">"c6371"</definedName>
    <definedName name="IQ_INTEREST_BEARING_DEPOSITS_DOMESTIC_FDIC" hidden="1">"c6478"</definedName>
    <definedName name="IQ_INTEREST_BEARING_DEPOSITS_FDIC" hidden="1">"c6373"</definedName>
    <definedName name="IQ_INTEREST_BEARING_DEPOSITS_FOREIGN_FDIC" hidden="1">"c6485"</definedName>
    <definedName name="IQ_INTEREST_CASH_DEPOSITS" hidden="1">"c2255"</definedName>
    <definedName name="IQ_INTEREST_EXP" hidden="1">"c618"</definedName>
    <definedName name="IQ_INTEREST_EXP_NET" hidden="1">"c1450"</definedName>
    <definedName name="IQ_INTEREST_EXP_NON" hidden="1">"c618"</definedName>
    <definedName name="IQ_INTEREST_EXP_SUPPL" hidden="1">"c1460"</definedName>
    <definedName name="IQ_INTEREST_INC" hidden="1">"c769"</definedName>
    <definedName name="IQ_INTEREST_INC_10K" hidden="1">"IQ_INTEREST_INC_10K"</definedName>
    <definedName name="IQ_INTEREST_INC_10Q" hidden="1">"IQ_INTEREST_INC_10Q"</definedName>
    <definedName name="IQ_INTEREST_INC_10Q1" hidden="1">"IQ_INTEREST_INC_10Q1"</definedName>
    <definedName name="IQ_INTEREST_INC_NON" hidden="1">"c619"</definedName>
    <definedName name="IQ_INTEREST_INVEST_INC" hidden="1">"c619"</definedName>
    <definedName name="IQ_INTEREST_RATE_CONTRACTS_FDIC" hidden="1">"c6512"</definedName>
    <definedName name="IQ_INTEREST_RATE_EXPOSURES_FDIC" hidden="1">"c6662"</definedName>
    <definedName name="IQ_INV_10YR_ANN_CAGR" hidden="1">"c6164"</definedName>
    <definedName name="IQ_INV_10YR_ANN_GROWTH" hidden="1">"c1930"</definedName>
    <definedName name="IQ_INV_1YR_ANN_GROWTH" hidden="1">"c1925"</definedName>
    <definedName name="IQ_INV_2YR_ANN_CAGR" hidden="1">"c6160"</definedName>
    <definedName name="IQ_INV_2YR_ANN_GROWTH" hidden="1">"c1926"</definedName>
    <definedName name="IQ_INV_3YR_ANN_CAGR" hidden="1">"c6161"</definedName>
    <definedName name="IQ_INV_3YR_ANN_GROWTH" hidden="1">"c1927"</definedName>
    <definedName name="IQ_INV_5YR_ANN_CAGR" hidden="1">"c6162"</definedName>
    <definedName name="IQ_INV_5YR_ANN_GROWTH" hidden="1">"c1928"</definedName>
    <definedName name="IQ_INV_7YR_ANN_CAGR" hidden="1">"c6163"</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 hidden="1">"c6227"</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 hidden="1">"c6228"</definedName>
    <definedName name="IQ_INVEST_SECURITY_CF_REIT" hidden="1">"c642"</definedName>
    <definedName name="IQ_INVEST_SECURITY_CF_UTI" hidden="1">"c643"</definedName>
    <definedName name="IQ_INVEST_SECURITY_SUPPL" hidden="1">"c5511"</definedName>
    <definedName name="IQ_INVESTMENT_BANKING_OTHER_FEES_FDIC" hidden="1">"c6666"</definedName>
    <definedName name="IQ_IPRD" hidden="1">"c644"</definedName>
    <definedName name="IQ_IRA_KEOGH_ACCOUNTS_FDIC" hidden="1">"c6496"</definedName>
    <definedName name="IQ_ISM_SERVICES_APR_FC_UNUSED_UNUSED_UNUSED" hidden="1">"c8443"</definedName>
    <definedName name="IQ_ISM_SERVICES_APR_UNUSED_UNUSED_UNUSED" hidden="1">"c7563"</definedName>
    <definedName name="IQ_ISM_SERVICES_FC_UNUSED_UNUSED_UNUSED" hidden="1">"c7783"</definedName>
    <definedName name="IQ_ISM_SERVICES_POP_FC_UNUSED_UNUSED_UNUSED" hidden="1">"c8003"</definedName>
    <definedName name="IQ_ISM_SERVICES_POP_UNUSED_UNUSED_UNUSED" hidden="1">"c7123"</definedName>
    <definedName name="IQ_ISM_SERVICES_UNUSED_UNUSED_UNUSED" hidden="1">"c6903"</definedName>
    <definedName name="IQ_ISM_SERVICES_YOY_FC_UNUSED_UNUSED_UNUSED" hidden="1">"c8223"</definedName>
    <definedName name="IQ_ISM_SERVICES_YOY_UNUSED_UNUSED_UNUSED" hidden="1">"c7343"</definedName>
    <definedName name="IQ_ISS_DEBT_NET" hidden="1">"c751"</definedName>
    <definedName name="IQ_ISS_STOCK_NET" hidden="1">"c1601"</definedName>
    <definedName name="IQ_ISSUE_CURRENCY" hidden="1">"c2156"</definedName>
    <definedName name="IQ_ISSUE_NAME" hidden="1">"c2142"</definedName>
    <definedName name="IQ_ISSUED_GUARANTEED_US_FDIC" hidden="1">"c6404"</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EBIT_MARGIN" hidden="1">"IQ_LAST_EBIT_MARGIN"</definedName>
    <definedName name="IQ_LAST_EBITDA_MARGIN" hidden="1">"IQ_LAST_EBITDA_MARGIN"</definedName>
    <definedName name="IQ_LAST_GROSS_MARGIN" hidden="1">"IQ_LAST_GROSS_MARGIN"</definedName>
    <definedName name="IQ_LAST_NET_INC_MARGIN" hidden="1">"IQ_LAST_NET_INC_MARGIN"</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 hidden="1">"1"</definedName>
    <definedName name="IQ_LATESTK" hidden="1">1000</definedName>
    <definedName name="IQ_LATESTKFR" hidden="1">"50"</definedName>
    <definedName name="IQ_LATESTQ" hidden="1">500</definedName>
    <definedName name="IQ_LATESTQFR" hidden="1">"100"</definedName>
    <definedName name="IQ_LEASE_FINANCING_RECEIVABLES_CHARGE_OFFS_FDIC" hidden="1">"c6602"</definedName>
    <definedName name="IQ_LEASE_FINANCING_RECEIVABLES_FDIC" hidden="1">"c6433"</definedName>
    <definedName name="IQ_LEASE_FINANCING_RECEIVABLES_NET_CHARGE_OFFS_FDIC" hidden="1">"c6640"</definedName>
    <definedName name="IQ_LEASE_FINANCING_RECEIVABLES_RECOVERIES_FDIC" hidden="1">"c6621"</definedName>
    <definedName name="IQ_LEASE_FINANCING_RECEIVABLES_TOTAL_LOANS_FOREIGN_FDIC" hidden="1">"c6449"</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 hidden="1">"c6229"</definedName>
    <definedName name="IQ_LEGAL_SETTLE_REIT" hidden="1">"c652"</definedName>
    <definedName name="IQ_LEGAL_SETTLE_UTI" hidden="1">"c653"</definedName>
    <definedName name="IQ_LEVERAGE_RATIO" hidden="1">"c654"</definedName>
    <definedName name="IQ_LEVERED_FCF" hidden="1">"c1907"</definedName>
    <definedName name="IQ_LFCF_10YR_ANN_CAGR" hidden="1">"c6174"</definedName>
    <definedName name="IQ_LFCF_10YR_ANN_GROWTH" hidden="1">"c1942"</definedName>
    <definedName name="IQ_LFCF_1YR_ANN_GROWTH" hidden="1">"c1937"</definedName>
    <definedName name="IQ_LFCF_2YR_ANN_CAGR" hidden="1">"c6170"</definedName>
    <definedName name="IQ_LFCF_2YR_ANN_GROWTH" hidden="1">"c1938"</definedName>
    <definedName name="IQ_LFCF_3YR_ANN_CAGR" hidden="1">"c6171"</definedName>
    <definedName name="IQ_LFCF_3YR_ANN_GROWTH" hidden="1">"c1939"</definedName>
    <definedName name="IQ_LFCF_5YR_ANN_CAGR" hidden="1">"c6172"</definedName>
    <definedName name="IQ_LFCF_5YR_ANN_GROWTH" hidden="1">"c1940"</definedName>
    <definedName name="IQ_LFCF_7YR_ANN_CAGR" hidden="1">"c6173"</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E_INSURANCE_ASSETS_FDIC" hidden="1">"c6372"</definedName>
    <definedName name="IQ_LIFOR" hidden="1">"c655"</definedName>
    <definedName name="IQ_LL" hidden="1">"c656"</definedName>
    <definedName name="IQ_LOAN_COMMITMENTS_REVOLVING_FDIC" hidden="1">"c6524"</definedName>
    <definedName name="IQ_LOAN_LEASE_RECEIV" hidden="1">"c657"</definedName>
    <definedName name="IQ_LOAN_LOSS" hidden="1">"c656"</definedName>
    <definedName name="IQ_LOAN_LOSS_ALLOW_FDIC" hidden="1">"c6326"</definedName>
    <definedName name="IQ_LOAN_LOSS_ALLOWANCE_NONCURRENT_LOANS_FDIC" hidden="1">"c6740"</definedName>
    <definedName name="IQ_LOAN_LOSSES_FDIC" hidden="1">"c6580"</definedName>
    <definedName name="IQ_LOAN_SERVICE_REV" hidden="1">"c658"</definedName>
    <definedName name="IQ_LOANS_AND_LEASES_HELD_FDIC" hidden="1">"c6367"</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 hidden="1">"c6230"</definedName>
    <definedName name="IQ_LOANS_CF_REIT" hidden="1">"c664"</definedName>
    <definedName name="IQ_LOANS_CF_UTI" hidden="1">"c665"</definedName>
    <definedName name="IQ_LOANS_DEPOSITORY_INSTITUTIONS_FDIC" hidden="1">"c6382"</definedName>
    <definedName name="IQ_LOANS_FOR_SALE" hidden="1">"c666"</definedName>
    <definedName name="IQ_LOANS_HELD_FOREIGN_FDIC" hidden="1">"c6315"</definedName>
    <definedName name="IQ_LOANS_LEASES_FOREIGN_FDIC" hidden="1">"c6383"</definedName>
    <definedName name="IQ_LOANS_LEASES_GROSS_FDIC" hidden="1">"c6323"</definedName>
    <definedName name="IQ_LOANS_LEASES_GROSS_FOREIGN_FDIC" hidden="1">"c6384"</definedName>
    <definedName name="IQ_LOANS_LEASES_NET_FDIC" hidden="1">"c6327"</definedName>
    <definedName name="IQ_LOANS_LEASES_NET_UNEARNED_FDIC" hidden="1">"c6325"</definedName>
    <definedName name="IQ_LOANS_NOT_SECURED_RE_FDIC" hidden="1">"c6381"</definedName>
    <definedName name="IQ_LOANS_PAST_DUE" hidden="1">"c667"</definedName>
    <definedName name="IQ_LOANS_RECEIV_CURRENT" hidden="1">"c668"</definedName>
    <definedName name="IQ_LOANS_RECEIV_LT" hidden="1">"c669"</definedName>
    <definedName name="IQ_LOANS_RECEIV_LT_UTI" hidden="1">"c670"</definedName>
    <definedName name="IQ_LOANS_SECURED_BY_RE_CHARGE_OFFS_FDIC" hidden="1">"c6588"</definedName>
    <definedName name="IQ_LOANS_SECURED_BY_RE_RECOVERIES_FDIC" hidden="1">"c6607"</definedName>
    <definedName name="IQ_LOANS_SECURED_NON_US_FDIC" hidden="1">"c6380"</definedName>
    <definedName name="IQ_LOANS_SECURED_RE_NET_CHARGE_OFFS_FDIC" hidden="1">"c6626"</definedName>
    <definedName name="IQ_LOANS_TO_DEPOSITORY_INSTITUTIONS_FOREIGN_FDIC" hidden="1">"c6453"</definedName>
    <definedName name="IQ_LOANS_TO_FOREIGN_GOVERNMENTS_FDIC" hidden="1">"c6448"</definedName>
    <definedName name="IQ_LOANS_TO_INDIVIDUALS_FOREIGN_FDIC" hidden="1">"c6452"</definedName>
    <definedName name="IQ_LONG_TERM_ASSETS_FDIC" hidden="1">"c6361"</definedName>
    <definedName name="IQ_LONG_TERM_DEBT" hidden="1">"c674"</definedName>
    <definedName name="IQ_LONG_TERM_DEBT_OVER_TOTAL_CAP" hidden="1">"c677"</definedName>
    <definedName name="IQ_LONG_TERM_GROWTH" hidden="1">"c671"</definedName>
    <definedName name="IQ_LONG_TERM_INV" hidden="1">"c697"</definedName>
    <definedName name="IQ_LOSS_ALLOWANCE_LOANS_FDIC" hidden="1">"c6739"</definedName>
    <definedName name="IQ_LOSS_LOSS_EXP" hidden="1">"c672"</definedName>
    <definedName name="IQ_LOSS_TO_NET_EARNED" hidden="1">"c2751"</definedName>
    <definedName name="IQ_LOW_TARGET_PRICE" hidden="1">"c1652"</definedName>
    <definedName name="IQ_LOW_TARGET_PRICE_REUT" hidden="1">"c5318"</definedName>
    <definedName name="IQ_LOW_TARGET_PRICE_THOM" hidden="1">"c5097"</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 hidden="1">"c6231"</definedName>
    <definedName name="IQ_LT_DEBT_ISSUED_REIT" hidden="1">"c686"</definedName>
    <definedName name="IQ_LT_DEBT_ISSUED_UTI" hidden="1">"c687"</definedName>
    <definedName name="IQ_LT_DEBT_RE" hidden="1">"c6232"</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 hidden="1">"c6233"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 hidden="1">"c6234"</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DATE" hidden="1">"IQ_LTM_DATE"</definedName>
    <definedName name="IQ_LTM_REVENUE_OVER_EMPLOYEES" hidden="1">"c1304"</definedName>
    <definedName name="IQ_LTMMONTH" hidden="1">120000</definedName>
    <definedName name="IQ_MACHINERY" hidden="1">"c711"</definedName>
    <definedName name="IQ_MAINT_CAPEX" hidden="1">"c2947"</definedName>
    <definedName name="IQ_MAINT_CAPEX_ACT_OR_EST" hidden="1">"c4458"</definedName>
    <definedName name="IQ_MAINT_REPAIR" hidden="1">"c2087"</definedName>
    <definedName name="IQ_MAKE_WHOLE_END_DATE" hidden="1">"c2493"</definedName>
    <definedName name="IQ_MAKE_WHOLE_SPREAD" hidden="1">"c2494"</definedName>
    <definedName name="IQ_MAKE_WHOLE_START_DATE" hidden="1">"c2492"</definedName>
    <definedName name="IQ_MARKET_CAP_LFCF" hidden="1">"c2209"</definedName>
    <definedName name="IQ_MARKETCAP" hidden="1">"c712"</definedName>
    <definedName name="IQ_MARKETING" hidden="1">"c2239"</definedName>
    <definedName name="IQ_MATURITY_DATE" hidden="1">"c2146"</definedName>
    <definedName name="IQ_MATURITY_ONE_YEAR_LESS_FDIC" hidden="1">"c6425"</definedName>
    <definedName name="IQ_MC_RATIO" hidden="1">"c2783"</definedName>
    <definedName name="IQ_MC_STATUTORY_SURPLUS" hidden="1">"c2772"</definedName>
    <definedName name="IQ_MEDIAN_NEW_HOME_SALES_APR_FC_UNUSED_UNUSED_UNUSED" hidden="1">"c8460"</definedName>
    <definedName name="IQ_MEDIAN_NEW_HOME_SALES_APR_UNUSED_UNUSED_UNUSED" hidden="1">"c7580"</definedName>
    <definedName name="IQ_MEDIAN_NEW_HOME_SALES_FC_UNUSED_UNUSED_UNUSED" hidden="1">"c7800"</definedName>
    <definedName name="IQ_MEDIAN_NEW_HOME_SALES_POP_FC_UNUSED_UNUSED_UNUSED" hidden="1">"c8020"</definedName>
    <definedName name="IQ_MEDIAN_NEW_HOME_SALES_POP_UNUSED_UNUSED_UNUSED" hidden="1">"c7140"</definedName>
    <definedName name="IQ_MEDIAN_NEW_HOME_SALES_UNUSED_UNUSED_UNUSED" hidden="1">"c6920"</definedName>
    <definedName name="IQ_MEDIAN_NEW_HOME_SALES_YOY_FC_UNUSED_UNUSED_UNUSED" hidden="1">"c8240"</definedName>
    <definedName name="IQ_MEDIAN_NEW_HOME_SALES_YOY_UNUSED_UNUSED_UNUSED" hidden="1">"c7360"</definedName>
    <definedName name="IQ_MEDIAN_TARGET_PRICE" hidden="1">"c1650"</definedName>
    <definedName name="IQ_MEDIAN_TARGET_PRICE_REUT" hidden="1">"c5316"</definedName>
    <definedName name="IQ_MEDIAN_TARGET_PRICE_THOM" hidden="1">"c5095"</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 hidden="1">"c6235"</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 hidden="1">"c6236"</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 hidden="1">"c6237"</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REUT" hidden="1">"c4048"</definedName>
    <definedName name="IQ_MKTCAP_TOTAL_REV_FWD_THOM" hidden="1">"c4055"</definedName>
    <definedName name="IQ_MM_ACCOUNT" hidden="1">"c743"</definedName>
    <definedName name="IQ_MONEY_MARKET_DEPOSIT_ACCOUNTS_FDIC" hidden="1">"c6553"</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BACKED_SECURITIES_FDIC" hidden="1">"c6402"</definedName>
    <definedName name="IQ_MORTGAGE_SERV_RIGHTS" hidden="1">"c2242"</definedName>
    <definedName name="IQ_MORTGAGE_SERVICING_FDIC" hidden="1">"c6335"</definedName>
    <definedName name="IQ_MTD" hidden="1">800000</definedName>
    <definedName name="IQ_MULTIFAMILY_RESIDENTIAL_LOANS_FDIC" hidden="1">"c6311"</definedName>
    <definedName name="IQ_NAMES_REVISION_DATE_" hidden="1">41526.569212963</definedName>
    <definedName name="IQ_NAV_ACT_OR_EST" hidden="1">"c2225"</definedName>
    <definedName name="IQ_NAV_ACT_OR_EST_THOM" hidden="1">"c5607"</definedName>
    <definedName name="IQ_NAV_EST" hidden="1">"c1751"</definedName>
    <definedName name="IQ_NAV_EST_THOM" hidden="1">"c5601"</definedName>
    <definedName name="IQ_NAV_HIGH_EST" hidden="1">"c1753"</definedName>
    <definedName name="IQ_NAV_HIGH_EST_THOM" hidden="1">"c5604"</definedName>
    <definedName name="IQ_NAV_LOW_EST" hidden="1">"c1754"</definedName>
    <definedName name="IQ_NAV_LOW_EST_THOM" hidden="1">"c5605"</definedName>
    <definedName name="IQ_NAV_MEDIAN_EST" hidden="1">"c1752"</definedName>
    <definedName name="IQ_NAV_MEDIAN_EST_THOM" hidden="1">"c5602"</definedName>
    <definedName name="IQ_NAV_NUM_EST" hidden="1">"c1755"</definedName>
    <definedName name="IQ_NAV_NUM_EST_THOM" hidden="1">"c5606"</definedName>
    <definedName name="IQ_NAV_STDDEV_EST" hidden="1">"c1756"</definedName>
    <definedName name="IQ_NAV_STDDEV_EST_THOM" hidden="1">"c5603"</definedName>
    <definedName name="IQ_NET_CHANGE" hidden="1">"c749"</definedName>
    <definedName name="IQ_NET_CHARGE_OFFS_FDIC" hidden="1">"c6641"</definedName>
    <definedName name="IQ_NET_CHARGE_OFFS_LOANS_FDIC" hidden="1">"c6751"</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ACT_OR_EST" hidden="1">"c3583"</definedName>
    <definedName name="IQ_NET_DEBT_ACT_OR_EST_THOM" hidden="1">"c5309"</definedName>
    <definedName name="IQ_NET_DEBT_EBITDA" hidden="1">"c750"</definedName>
    <definedName name="IQ_NET_DEBT_EBITDA_CAPEX" hidden="1">"c2949"</definedName>
    <definedName name="IQ_NET_DEBT_EST" hidden="1">"c3517"</definedName>
    <definedName name="IQ_NET_DEBT_EST_THOM" hidden="1">"c4027"</definedName>
    <definedName name="IQ_NET_DEBT_HIGH_EST" hidden="1">"c3518"</definedName>
    <definedName name="IQ_NET_DEBT_HIGH_EST_THOM" hidden="1">"c4029"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 hidden="1">"c6238"</definedName>
    <definedName name="IQ_NET_DEBT_ISSUED_REIT" hidden="1">"c756"</definedName>
    <definedName name="IQ_NET_DEBT_ISSUED_UTI" hidden="1">"c757"</definedName>
    <definedName name="IQ_NET_DEBT_LOW_EST" hidden="1">"c3519"</definedName>
    <definedName name="IQ_NET_DEBT_LOW_EST_THOM" hidden="1">"c4030"</definedName>
    <definedName name="IQ_NET_DEBT_MEDIAN_EST" hidden="1">"c3520"</definedName>
    <definedName name="IQ_NET_DEBT_MEDIAN_EST_THOM" hidden="1">"c4028"</definedName>
    <definedName name="IQ_NET_DEBT_NUM_EST" hidden="1">"c3515"</definedName>
    <definedName name="IQ_NET_DEBT_NUM_EST_THOM" hidden="1">"c4031"</definedName>
    <definedName name="IQ_NET_DEBT_STDDEV_EST" hidden="1">"c3516"</definedName>
    <definedName name="IQ_NET_DEBT_STDDEV_EST_THOM" hidden="1">"c4032"</definedName>
    <definedName name="IQ_NET_EARNED" hidden="1">"c2734"</definedName>
    <definedName name="IQ_NET_INC" hidden="1">"c781"</definedName>
    <definedName name="IQ_NET_INC_10K" hidden="1">"IQ_NET_INC_10K"</definedName>
    <definedName name="IQ_NET_INC_10Q" hidden="1">"IQ_NET_INC_10Q"</definedName>
    <definedName name="IQ_NET_INC_10Q1" hidden="1">"IQ_NET_INC_10Q1"</definedName>
    <definedName name="IQ_NET_INC_BEFORE" hidden="1">"c344"</definedName>
    <definedName name="IQ_NET_INC_CF" hidden="1">"c793"</definedName>
    <definedName name="IQ_NET_INC_GROWTH_1" hidden="1">"IQ_NET_INC_GROWTH_1"</definedName>
    <definedName name="IQ_NET_INC_GROWTH_2" hidden="1">"IQ_NET_INC_GROWTH_2"</definedName>
    <definedName name="IQ_NET_INC_MARGIN" hidden="1">"c794"</definedName>
    <definedName name="IQ_NET_INCOME_FDIC" hidden="1">"c6587"</definedName>
    <definedName name="IQ_NET_INT_INC_10YR_ANN_CAGR" hidden="1">"c6100"</definedName>
    <definedName name="IQ_NET_INT_INC_10YR_ANN_GROWTH" hidden="1">"c758"</definedName>
    <definedName name="IQ_NET_INT_INC_1YR_ANN_GROWTH" hidden="1">"c759"</definedName>
    <definedName name="IQ_NET_INT_INC_2YR_ANN_CAGR" hidden="1">"c6101"</definedName>
    <definedName name="IQ_NET_INT_INC_2YR_ANN_GROWTH" hidden="1">"c760"</definedName>
    <definedName name="IQ_NET_INT_INC_3YR_ANN_CAGR" hidden="1">"c6102"</definedName>
    <definedName name="IQ_NET_INT_INC_3YR_ANN_GROWTH" hidden="1">"c761"</definedName>
    <definedName name="IQ_NET_INT_INC_5YR_ANN_CAGR" hidden="1">"c6103"</definedName>
    <definedName name="IQ_NET_INT_INC_5YR_ANN_GROWTH" hidden="1">"c762"</definedName>
    <definedName name="IQ_NET_INT_INC_7YR_ANN_CAGR" hidden="1">"c6104"</definedName>
    <definedName name="IQ_NET_INT_INC_7YR_ANN_GROWTH" hidden="1">"c763"</definedName>
    <definedName name="IQ_NET_INT_INC_BNK" hidden="1">"c764"</definedName>
    <definedName name="IQ_NET_INT_INC_BNK_FDIC" hidden="1">"c6570"</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 hidden="1">"c6239"</definedName>
    <definedName name="IQ_NET_INTEREST_EXP_REIT" hidden="1">"c770"</definedName>
    <definedName name="IQ_NET_INTEREST_EXP_UTI" hidden="1">"c771"</definedName>
    <definedName name="IQ_NET_INTEREST_INC" hidden="1">"c764"</definedName>
    <definedName name="IQ_NET_INTEREST_INC_AFTER_LL" hidden="1">"c1604"</definedName>
    <definedName name="IQ_NET_INTEREST_MARGIN_FDIC" hidden="1">"c6726"</definedName>
    <definedName name="IQ_NET_LIFE_INS_IN_FORCE" hidden="1">"c2769"</definedName>
    <definedName name="IQ_NET_LOANS" hidden="1">"c772"</definedName>
    <definedName name="IQ_NET_LOANS_10YR_ANN_CAGR" hidden="1">"c6105"</definedName>
    <definedName name="IQ_NET_LOANS_10YR_ANN_GROWTH" hidden="1">"c773"</definedName>
    <definedName name="IQ_NET_LOANS_1YR_ANN_GROWTH" hidden="1">"c774"</definedName>
    <definedName name="IQ_NET_LOANS_2YR_ANN_CAGR" hidden="1">"c6106"</definedName>
    <definedName name="IQ_NET_LOANS_2YR_ANN_GROWTH" hidden="1">"c775"</definedName>
    <definedName name="IQ_NET_LOANS_3YR_ANN_CAGR" hidden="1">"c6107"</definedName>
    <definedName name="IQ_NET_LOANS_3YR_ANN_GROWTH" hidden="1">"c776"</definedName>
    <definedName name="IQ_NET_LOANS_5YR_ANN_CAGR" hidden="1">"c6108"</definedName>
    <definedName name="IQ_NET_LOANS_5YR_ANN_GROWTH" hidden="1">"c777"</definedName>
    <definedName name="IQ_NET_LOANS_7YR_ANN_CAGR" hidden="1">"c6109"</definedName>
    <definedName name="IQ_NET_LOANS_7YR_ANN_GROWTH" hidden="1">"c778"</definedName>
    <definedName name="IQ_NET_LOANS_LEASES_CORE_DEPOSITS_FDIC" hidden="1">"c6743"</definedName>
    <definedName name="IQ_NET_LOANS_LEASES_DEPOSITS_FDIC" hidden="1">"c6742"</definedName>
    <definedName name="IQ_NET_LOANS_TOTAL_DEPOSITS" hidden="1">"c779"</definedName>
    <definedName name="IQ_NET_OPERATING_INCOME_ASSETS_FDIC" hidden="1">"c6729"</definedName>
    <definedName name="IQ_NET_RENTAL_EXP_FN" hidden="1">"c780"</definedName>
    <definedName name="IQ_NET_SECURITIZATION_INCOME_FDIC" hidden="1">"c6669"</definedName>
    <definedName name="IQ_NET_SERVICING_FEES_FDIC" hidden="1">"c6668"</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I" hidden="1">"c781"</definedName>
    <definedName name="IQ_NI_10YR_ANN_CAGR" hidden="1">"c6110"</definedName>
    <definedName name="IQ_NI_10YR_ANN_GROWTH" hidden="1">"c782"</definedName>
    <definedName name="IQ_NI_1YR_ANN_GROWTH" hidden="1">"c783"</definedName>
    <definedName name="IQ_NI_2YR_ANN_CAGR" hidden="1">"c6111"</definedName>
    <definedName name="IQ_NI_2YR_ANN_GROWTH" hidden="1">"c784"</definedName>
    <definedName name="IQ_NI_3YR_ANN_CAGR" hidden="1">"c6112"</definedName>
    <definedName name="IQ_NI_3YR_ANN_GROWTH" hidden="1">"c785"</definedName>
    <definedName name="IQ_NI_5YR_ANN_CAGR" hidden="1">"c6113"</definedName>
    <definedName name="IQ_NI_5YR_ANN_GROWTH" hidden="1">"c786"</definedName>
    <definedName name="IQ_NI_7YR_ANN_CAGR" hidden="1">"c6114"</definedName>
    <definedName name="IQ_NI_7YR_ANN_GROWTH" hidden="1">"c787"</definedName>
    <definedName name="IQ_NI_ACT_OR_EST" hidden="1">"c2222"</definedName>
    <definedName name="IQ_NI_ACT_OR_EST_THOM" hidden="1">"c5306"</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EST" hidden="1">"c1716"</definedName>
    <definedName name="IQ_NI_EST_THOM" hidden="1">"c5126"</definedName>
    <definedName name="IQ_NI_GW_EST" hidden="1">"c1723"</definedName>
    <definedName name="IQ_NI_GW_HIGH_EST" hidden="1">"c1725"</definedName>
    <definedName name="IQ_NI_GW_LOW_EST" hidden="1">"c1726"</definedName>
    <definedName name="IQ_NI_GW_MEDIAN_EST" hidden="1">"c1724"</definedName>
    <definedName name="IQ_NI_GW_NUM_EST" hidden="1">"c1727"</definedName>
    <definedName name="IQ_NI_GW_STDDEV_EST" hidden="1">"c1728"</definedName>
    <definedName name="IQ_NI_HIGH_EST" hidden="1">"c1718"</definedName>
    <definedName name="IQ_NI_HIGH_EST_THOM" hidden="1">"c5128"</definedName>
    <definedName name="IQ_NI_LOW_EST" hidden="1">"c1719"</definedName>
    <definedName name="IQ_NI_LOW_EST_THOM" hidden="1">"c5129"</definedName>
    <definedName name="IQ_NI_MARGIN" hidden="1">"c794"</definedName>
    <definedName name="IQ_NI_MEDIAN_EST" hidden="1">"c1717"</definedName>
    <definedName name="IQ_NI_MEDIAN_EST_THOM" hidden="1">"c5127"</definedName>
    <definedName name="IQ_NI_NORM" hidden="1">"c1901"</definedName>
    <definedName name="IQ_NI_NORM_10YR_ANN_CAGR" hidden="1">"c6189"</definedName>
    <definedName name="IQ_NI_NORM_10YR_ANN_GROWTH" hidden="1">"c1960"</definedName>
    <definedName name="IQ_NI_NORM_1YR_ANN_GROWTH" hidden="1">"c1955"</definedName>
    <definedName name="IQ_NI_NORM_2YR_ANN_CAGR" hidden="1">"c6185"</definedName>
    <definedName name="IQ_NI_NORM_2YR_ANN_GROWTH" hidden="1">"c1956"</definedName>
    <definedName name="IQ_NI_NORM_3YR_ANN_CAGR" hidden="1">"c6186"</definedName>
    <definedName name="IQ_NI_NORM_3YR_ANN_GROWTH" hidden="1">"c1957"</definedName>
    <definedName name="IQ_NI_NORM_5YR_ANN_CAGR" hidden="1">"c6187"</definedName>
    <definedName name="IQ_NI_NORM_5YR_ANN_GROWTH" hidden="1">"c1958"</definedName>
    <definedName name="IQ_NI_NORM_7YR_ANN_CAGR" hidden="1">"c6188"</definedName>
    <definedName name="IQ_NI_NORM_7YR_ANN_GROWTH" hidden="1">"c1959"</definedName>
    <definedName name="IQ_NI_NORM_MARGIN" hidden="1">"c1964"</definedName>
    <definedName name="IQ_NI_NUM_EST" hidden="1">"c1720"</definedName>
    <definedName name="IQ_NI_NUM_EST_THOM" hidden="1">"c5130"</definedName>
    <definedName name="IQ_NI_REPORTED_EST" hidden="1">"c1730"</definedName>
    <definedName name="IQ_NI_REPORTED_HIGH_EST" hidden="1">"c1732"</definedName>
    <definedName name="IQ_NI_REPORTED_LOW_EST" hidden="1">"c1733"</definedName>
    <definedName name="IQ_NI_REPORTED_MEDIAN_EST" hidden="1">"c1731"</definedName>
    <definedName name="IQ_NI_REPORTED_NUM_EST" hidden="1">"c1734"</definedName>
    <definedName name="IQ_NI_REPORTED_STDDEV_EST" hidden="1">"c1735"</definedName>
    <definedName name="IQ_NI_SBC_ACT_OR_EST" hidden="1">"c4474"</definedName>
    <definedName name="IQ_NI_SBC_GW_ACT_OR_EST" hidden="1">"c4478"</definedName>
    <definedName name="IQ_NI_SFAS" hidden="1">"c795"</definedName>
    <definedName name="IQ_NI_STDDEV_EST" hidden="1">"c1721"</definedName>
    <definedName name="IQ_NI_STDDEV_EST_THOM" hidden="1">"c5131"</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"c797"</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EXP_FDIC" hidden="1">"c6579"</definedName>
    <definedName name="IQ_NON_INT_INC" hidden="1">"c802"</definedName>
    <definedName name="IQ_NON_INT_INC_10YR_ANN_CAGR" hidden="1">"c6115"</definedName>
    <definedName name="IQ_NON_INT_INC_10YR_ANN_GROWTH" hidden="1">"c803"</definedName>
    <definedName name="IQ_NON_INT_INC_1YR_ANN_GROWTH" hidden="1">"c804"</definedName>
    <definedName name="IQ_NON_INT_INC_2YR_ANN_CAGR" hidden="1">"c6116"</definedName>
    <definedName name="IQ_NON_INT_INC_2YR_ANN_GROWTH" hidden="1">"c805"</definedName>
    <definedName name="IQ_NON_INT_INC_3YR_ANN_CAGR" hidden="1">"c6117"</definedName>
    <definedName name="IQ_NON_INT_INC_3YR_ANN_GROWTH" hidden="1">"c806"</definedName>
    <definedName name="IQ_NON_INT_INC_5YR_ANN_CAGR" hidden="1">"c6118"</definedName>
    <definedName name="IQ_NON_INT_INC_5YR_ANN_GROWTH" hidden="1">"c807"</definedName>
    <definedName name="IQ_NON_INT_INC_7YR_ANN_CAGR" hidden="1">"c6119"</definedName>
    <definedName name="IQ_NON_INT_INC_7YR_ANN_GROWTH" hidden="1">"c808"</definedName>
    <definedName name="IQ_NON_INT_INC_FDIC" hidden="1">"c6575"</definedName>
    <definedName name="IQ_NON_INTEREST_EXP" hidden="1">"c801"</definedName>
    <definedName name="IQ_NON_INTEREST_INC" hidden="1">"c802"</definedName>
    <definedName name="IQ_NON_OPER_EXP" hidden="1">"c809"</definedName>
    <definedName name="IQ_NON_OPER_INC" hidden="1">"c810"</definedName>
    <definedName name="IQ_NON_PERF_ASSETS_10YR_ANN_CAGR" hidden="1">"c6120"</definedName>
    <definedName name="IQ_NON_PERF_ASSETS_10YR_ANN_GROWTH" hidden="1">"c811"</definedName>
    <definedName name="IQ_NON_PERF_ASSETS_1YR_ANN_GROWTH" hidden="1">"c812"</definedName>
    <definedName name="IQ_NON_PERF_ASSETS_2YR_ANN_CAGR" hidden="1">"c6121"</definedName>
    <definedName name="IQ_NON_PERF_ASSETS_2YR_ANN_GROWTH" hidden="1">"c813"</definedName>
    <definedName name="IQ_NON_PERF_ASSETS_3YR_ANN_CAGR" hidden="1">"c6122"</definedName>
    <definedName name="IQ_NON_PERF_ASSETS_3YR_ANN_GROWTH" hidden="1">"c814"</definedName>
    <definedName name="IQ_NON_PERF_ASSETS_5YR_ANN_CAGR" hidden="1">"c6123"</definedName>
    <definedName name="IQ_NON_PERF_ASSETS_5YR_ANN_GROWTH" hidden="1">"c815"</definedName>
    <definedName name="IQ_NON_PERF_ASSETS_7YR_ANN_CAGR" hidden="1">"c6124"</definedName>
    <definedName name="IQ_NON_PERF_ASSETS_7YR_ANN_GROWTH" hidden="1">"c816"</definedName>
    <definedName name="IQ_NON_PERF_ASSETS_TOTAL_ASSETS" hidden="1">"c817"</definedName>
    <definedName name="IQ_NON_PERF_LOANS_10YR_ANN_CAGR" hidden="1">"c6125"</definedName>
    <definedName name="IQ_NON_PERF_LOANS_10YR_ANN_GROWTH" hidden="1">"c818"</definedName>
    <definedName name="IQ_NON_PERF_LOANS_1YR_ANN_GROWTH" hidden="1">"c819"</definedName>
    <definedName name="IQ_NON_PERF_LOANS_2YR_ANN_CAGR" hidden="1">"c6126"</definedName>
    <definedName name="IQ_NON_PERF_LOANS_2YR_ANN_GROWTH" hidden="1">"c820"</definedName>
    <definedName name="IQ_NON_PERF_LOANS_3YR_ANN_CAGR" hidden="1">"c6127"</definedName>
    <definedName name="IQ_NON_PERF_LOANS_3YR_ANN_GROWTH" hidden="1">"c821"</definedName>
    <definedName name="IQ_NON_PERF_LOANS_5YR_ANN_CAGR" hidden="1">"c6128"</definedName>
    <definedName name="IQ_NON_PERF_LOANS_5YR_ANN_GROWTH" hidden="1">"c822"</definedName>
    <definedName name="IQ_NON_PERF_LOANS_7YR_ANN_CAGR" hidden="1">"c6129"</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_US_ADDRESSEES_TOTAL_LOANS_FOREIGN_FDIC" hidden="1">"c6443"</definedName>
    <definedName name="IQ_NON_US_CHARGE_OFFS_AND_RECOVERIES_FDIC" hidden="1">"c6650"</definedName>
    <definedName name="IQ_NON_US_CHARGE_OFFS_FDIC" hidden="1">"c6648"</definedName>
    <definedName name="IQ_NON_US_COMMERCIAL_INDUSTRIAL_CHARGE_OFFS_FDIC" hidden="1">"c6651"</definedName>
    <definedName name="IQ_NON_US_NET_LOANS_FDIC" hidden="1">"c6376"</definedName>
    <definedName name="IQ_NON_US_RECOVERIES_FDIC" hidden="1">"c6649"</definedName>
    <definedName name="IQ_NONCASH_PENSION_EXP" hidden="1">"c3000"</definedName>
    <definedName name="IQ_NONCURRENT_LOANS_1_4_FAMILY_FDIC" hidden="1">"c6770"</definedName>
    <definedName name="IQ_NONCURRENT_LOANS_COMMERCIAL_INDUSTRIAL_FDIC" hidden="1">"c6773"</definedName>
    <definedName name="IQ_NONCURRENT_LOANS_COMMERCIAL_RE_FDIC" hidden="1">"c6768"</definedName>
    <definedName name="IQ_NONCURRENT_LOANS_COMMERCIAL_RE_NOT_SECURED_FDIC" hidden="1">"c6778"</definedName>
    <definedName name="IQ_NONCURRENT_LOANS_CONSTRUCTION_LAND_DEV_FDIC" hidden="1">"c6767"</definedName>
    <definedName name="IQ_NONCURRENT_LOANS_CREDIT_CARD_FDIC" hidden="1">"c6775"</definedName>
    <definedName name="IQ_NONCURRENT_LOANS_GUARANTEED_FDIC" hidden="1">"c6358"</definedName>
    <definedName name="IQ_NONCURRENT_LOANS_HOME_EQUITY_FDIC" hidden="1">"c6771"</definedName>
    <definedName name="IQ_NONCURRENT_LOANS_INDIVIDUALS_FDIC" hidden="1">"c6774"</definedName>
    <definedName name="IQ_NONCURRENT_LOANS_LEASES_FDIC" hidden="1">"c6357"</definedName>
    <definedName name="IQ_NONCURRENT_LOANS_MULTIFAMILY_FDIC" hidden="1">"c6769"</definedName>
    <definedName name="IQ_NONCURRENT_LOANS_OTHER_FAMILY_FDIC" hidden="1">"c6772"</definedName>
    <definedName name="IQ_NONCURRENT_LOANS_OTHER_INDIVIDUAL_FDIC" hidden="1">"c6776"</definedName>
    <definedName name="IQ_NONCURRENT_LOANS_OTHER_LOANS_FDIC" hidden="1">"c6777"</definedName>
    <definedName name="IQ_NONCURRENT_LOANS_RE_FDIC" hidden="1">"c6766"</definedName>
    <definedName name="IQ_NONCURRENT_LOANS_TOTAL_LOANS_FDIC" hidden="1">"c6765"</definedName>
    <definedName name="IQ_NONCURRENT_OREO_ASSETS_FDIC" hidden="1">"c6741"</definedName>
    <definedName name="IQ_NONINTEREST_BEARING_BALANCES_FDIC" hidden="1">"c6394"</definedName>
    <definedName name="IQ_NONINTEREST_BEARING_DEPOSITS_DOMESTIC_FDIC" hidden="1">"c6477"</definedName>
    <definedName name="IQ_NONINTEREST_BEARING_DEPOSITS_FOREIGN_FDIC" hidden="1">"c6484"</definedName>
    <definedName name="IQ_NONINTEREST_EXPENSE_EARNING_ASSETS_FDIC" hidden="1">"c6728"</definedName>
    <definedName name="IQ_NONINTEREST_INCOME_EARNING_ASSETS_FDIC" hidden="1">"c6727"</definedName>
    <definedName name="IQ_NONMORTGAGE_SERVICING_FDIC" hidden="1">"c6336"</definedName>
    <definedName name="IQ_NONRECOURSE_DEBT" hidden="1">"c2550"</definedName>
    <definedName name="IQ_NONRECOURSE_DEBT_PCT" hidden="1">"c2551"</definedName>
    <definedName name="IQ_NONRES_FIXED_INVEST_PRIV_APR_FC_UNUSED_UNUSED_UNUSED" hidden="1">"c8468"</definedName>
    <definedName name="IQ_NONRES_FIXED_INVEST_PRIV_APR_UNUSED_UNUSED_UNUSED" hidden="1">"c7588"</definedName>
    <definedName name="IQ_NONRES_FIXED_INVEST_PRIV_FC_UNUSED_UNUSED_UNUSED" hidden="1">"c7808"</definedName>
    <definedName name="IQ_NONRES_FIXED_INVEST_PRIV_POP_FC_UNUSED_UNUSED_UNUSED" hidden="1">"c8028"</definedName>
    <definedName name="IQ_NONRES_FIXED_INVEST_PRIV_POP_UNUSED_UNUSED_UNUSED" hidden="1">"c7148"</definedName>
    <definedName name="IQ_NONRES_FIXED_INVEST_PRIV_UNUSED_UNUSED_UNUSED" hidden="1">"c6928"</definedName>
    <definedName name="IQ_NONRES_FIXED_INVEST_PRIV_YOY_FC_UNUSED_UNUSED_UNUSED" hidden="1">"c8248"</definedName>
    <definedName name="IQ_NONRES_FIXED_INVEST_PRIV_YOY_UNUSED_UNUSED_UNUSED" hidden="1">"c7368"</definedName>
    <definedName name="IQ_NONTRANSACTION_ACCOUNTS_FDIC" hidden="1">"c6552"</definedName>
    <definedName name="IQ_NONUTIL_REV" hidden="1">"c2089"</definedName>
    <definedName name="IQ_NORM_EPS_ACT_OR_EST" hidden="1">"c2249"</definedName>
    <definedName name="IQ_NORMAL_INC_AFTER" hidden="1">"c1605"</definedName>
    <definedName name="IQ_NORMAL_INC_AVAIL" hidden="1">"c1606"</definedName>
    <definedName name="IQ_NORMAL_INC_BEFORE" hidden="1">"c1607"</definedName>
    <definedName name="IQ_NOTES_PAY" hidden="1">"c1176"</definedName>
    <definedName name="IQ_NOTIONAL_AMOUNT_CREDIT_DERIVATIVES_FDIC" hidden="1">"c6507"</definedName>
    <definedName name="IQ_NOTIONAL_VALUE_EXCHANGE_SWAPS_FDIC" hidden="1">"c6516"</definedName>
    <definedName name="IQ_NOTIONAL_VALUE_OTHER_SWAPS_FDIC" hidden="1">"c6521"</definedName>
    <definedName name="IQ_NOTIONAL_VALUE_RATE_SWAPS_FDIC" hidden="1">"c6511"</definedName>
    <definedName name="IQ_NOW_ACCOUNT" hidden="1">"c828"</definedName>
    <definedName name="IQ_NPPE" hidden="1">"c829"</definedName>
    <definedName name="IQ_NPPE_10YR_ANN_CAGR" hidden="1">"c6130"</definedName>
    <definedName name="IQ_NPPE_10YR_ANN_GROWTH" hidden="1">"c830"</definedName>
    <definedName name="IQ_NPPE_1YR_ANN_GROWTH" hidden="1">"c831"</definedName>
    <definedName name="IQ_NPPE_2YR_ANN_CAGR" hidden="1">"c6131"</definedName>
    <definedName name="IQ_NPPE_2YR_ANN_GROWTH" hidden="1">"c832"</definedName>
    <definedName name="IQ_NPPE_3YR_ANN_CAGR" hidden="1">"c6132"</definedName>
    <definedName name="IQ_NPPE_3YR_ANN_GROWTH" hidden="1">"c833"</definedName>
    <definedName name="IQ_NPPE_5YR_ANN_CAGR" hidden="1">"c6133"</definedName>
    <definedName name="IQ_NPPE_5YR_ANN_GROWTH" hidden="1">"c834"</definedName>
    <definedName name="IQ_NPPE_7YR_ANN_CAGR" hidden="1">"c6134"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DEPOSITS_LESS_THAN_100K_FDIC" hidden="1">"c6495"</definedName>
    <definedName name="IQ_NUMBER_DEPOSITS_MORE_THAN_100K_FDIC" hidden="1">"c6493"</definedName>
    <definedName name="IQ_NUMBER_SHAREHOLDERS" hidden="1">"c1967"</definedName>
    <definedName name="IQ_NUMBER_SHAREHOLDERS_CLASSA" hidden="1">"c1968"</definedName>
    <definedName name="IQ_NUMBER_SHAREHOLDERS_OTHER" hidden="1">"c1969"</definedName>
    <definedName name="IQ_OBLIGATIONS_OF_STATES_TOTAL_LOANS_FOREIGN_FDIC" hidden="1">"c6447"</definedName>
    <definedName name="IQ_OBLIGATIONS_STATES_FDIC" hidden="1">"c6431"</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AVG_DAILY_SALES_VOL_EQ_INC_GAS" hidden="1">"c5797"</definedName>
    <definedName name="IQ_OG_AVG_DAILY_SALES_VOL_EQ_INC_NGL" hidden="1">"c5798"</definedName>
    <definedName name="IQ_OG_AVG_DAILY_SALES_VOL_EQ_INC_OIL" hidden="1">"c5796"</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ACRE_GROSS_EQ_INC" hidden="1">"c5802"</definedName>
    <definedName name="IQ_OG_DEVELOPED_ACRE_NET_EQ_INC" hidden="1">"c5803"</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SERVE_REPLACEMENT_RATIO" hidden="1">"c5799"</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ALES_VOL_EQ_INC_GAS" hidden="1">"c5794"</definedName>
    <definedName name="IQ_OG_SALES_VOL_EQ_INC_NGL" hidden="1">"c5795"</definedName>
    <definedName name="IQ_OG_SALES_VOL_EQ_INC_OIL" hidden="1">"c5793"</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TOTAL_OIL_PRODUCTON" hidden="1">"c2059"</definedName>
    <definedName name="IQ_OG_UNDEVELOPED_ACRE_GROSS_EQ_INC" hidden="1">"c5800"</definedName>
    <definedName name="IQ_OG_UNDEVELOPED_ACRE_NET_EQ_INC" hidden="1">"c5801"</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CT_NEXT" hidden="1">"c5774"</definedName>
    <definedName name="IQ_OPEB_ACT_NEXT_DOM" hidden="1">"c5772"</definedName>
    <definedName name="IQ_OPEB_ACT_NEXT_FOREIGN" hidden="1">"c5773"</definedName>
    <definedName name="IQ_OPEB_AMT_RECOG_NEXT" hidden="1">"c5783"</definedName>
    <definedName name="IQ_OPEB_AMT_RECOG_NEXT_DOM" hidden="1">"c5781"</definedName>
    <definedName name="IQ_OPEB_AMT_RECOG_NEXT_FOREIGN" hidden="1">"c5782"</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CI_ACT" hidden="1">"c5759"</definedName>
    <definedName name="IQ_OPEB_CI_ACT_DOM" hidden="1">"c5757"</definedName>
    <definedName name="IQ_OPEB_CI_ACT_FOREIGN" hidden="1">"c5758"</definedName>
    <definedName name="IQ_OPEB_CI_NET_AMT_RECOG" hidden="1">"c5771"</definedName>
    <definedName name="IQ_OPEB_CI_NET_AMT_RECOG_DOM" hidden="1">"c5769"</definedName>
    <definedName name="IQ_OPEB_CI_NET_AMT_RECOG_FOREIGN" hidden="1">"c5770"</definedName>
    <definedName name="IQ_OPEB_CI_OTHER_MISC_ADJ" hidden="1">"c5768"</definedName>
    <definedName name="IQ_OPEB_CI_OTHER_MISC_ADJ_DOM" hidden="1">"c5766"</definedName>
    <definedName name="IQ_OPEB_CI_OTHER_MISC_ADJ_FOREIGN" hidden="1">"c5767"</definedName>
    <definedName name="IQ_OPEB_CI_PRIOR_SERVICE" hidden="1">"c5762"</definedName>
    <definedName name="IQ_OPEB_CI_PRIOR_SERVICE_DOM" hidden="1">"c5760"</definedName>
    <definedName name="IQ_OPEB_CI_PRIOR_SERVICE_FOREIGN" hidden="1">"c5761"</definedName>
    <definedName name="IQ_OPEB_CI_TRANSITION" hidden="1">"c5765"</definedName>
    <definedName name="IQ_OPEB_CI_TRANSITION_DOM" hidden="1">"c5763"</definedName>
    <definedName name="IQ_OPEB_CI_TRANSITION_FOREIGN" hidden="1">"c5764"</definedName>
    <definedName name="IQ_OPEB_CL" hidden="1">"c5789"</definedName>
    <definedName name="IQ_OPEB_CL_DOM" hidden="1">"c5787"</definedName>
    <definedName name="IQ_OPEB_CL_FOREIGN" hidden="1">"c5788"</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LT_ASSETS" hidden="1">"c5786"</definedName>
    <definedName name="IQ_OPEB_LT_ASSETS_DOM" hidden="1">"c5784"</definedName>
    <definedName name="IQ_OPEB_LT_ASSETS_FOREIGN" hidden="1">"c5785"</definedName>
    <definedName name="IQ_OPEB_LT_LIAB" hidden="1">"c5792"</definedName>
    <definedName name="IQ_OPEB_LT_LIAB_DOM" hidden="1">"c5790"</definedName>
    <definedName name="IQ_OPEB_LT_LIAB_FOREIGN" hidden="1">"c5791"</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PRIOR_SERVICE_NEXT" hidden="1">"c5777"</definedName>
    <definedName name="IQ_OPEB_PRIOR_SERVICE_NEXT_DOM" hidden="1">"c5775"</definedName>
    <definedName name="IQ_OPEB_PRIOR_SERVICE_NEXT_FOREIGN" hidden="1">"c5776"</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TRANSITION_NEXT" hidden="1">"c5780"</definedName>
    <definedName name="IQ_OPEB_TRANSITION_NEXT_DOM" hidden="1">"c5778"</definedName>
    <definedName name="IQ_OPEB_TRANSITION_NEXT_FOREIGN" hidden="1">"c5779"</definedName>
    <definedName name="IQ_OPEB_UNRECOG_PRIOR" hidden="1">"c3320"</definedName>
    <definedName name="IQ_OPEB_UNRECOG_PRIOR_DOM" hidden="1">"c3318"</definedName>
    <definedName name="IQ_OPEB_UNRECOG_PRIOR_FOREIGN" hidden="1">"c3319"</definedName>
    <definedName name="IQ_OPENED55" hidden="1">1</definedName>
    <definedName name="IQ_OPENPRICE" hidden="1">"c848"</definedName>
    <definedName name="IQ_OPER_INC" hidden="1">"c849"</definedName>
    <definedName name="IQ_OPER_INC_ACT_OR_EST" hidden="1">"c2220"</definedName>
    <definedName name="IQ_OPER_INC_ACT_OR_EST_THOM" hidden="1">"c5304"</definedName>
    <definedName name="IQ_OPER_INC_BR" hidden="1">"c850"</definedName>
    <definedName name="IQ_OPER_INC_EST" hidden="1">"c1688"</definedName>
    <definedName name="IQ_OPER_INC_EST_THOM" hidden="1">"c5112"</definedName>
    <definedName name="IQ_OPER_INC_FIN" hidden="1">"c851"</definedName>
    <definedName name="IQ_OPER_INC_HIGH_EST" hidden="1">"c1690"</definedName>
    <definedName name="IQ_OPER_INC_HIGH_EST_THOM" hidden="1">"c5114"</definedName>
    <definedName name="IQ_OPER_INC_INS" hidden="1">"c852"</definedName>
    <definedName name="IQ_OPER_INC_LOW_EST" hidden="1">"c1691"</definedName>
    <definedName name="IQ_OPER_INC_LOW_EST_THOM" hidden="1">"c5115"</definedName>
    <definedName name="IQ_OPER_INC_MARGIN" hidden="1">"c362"</definedName>
    <definedName name="IQ_OPER_INC_MEDIAN_EST" hidden="1">"c1689"</definedName>
    <definedName name="IQ_OPER_INC_MEDIAN_EST_THOM" hidden="1">"c5113"</definedName>
    <definedName name="IQ_OPER_INC_NUM_EST" hidden="1">"c1692"</definedName>
    <definedName name="IQ_OPER_INC_NUM_EST_THOM" hidden="1">"c5116"</definedName>
    <definedName name="IQ_OPER_INC_RE" hidden="1">"c6240"</definedName>
    <definedName name="IQ_OPER_INC_REIT" hidden="1">"c853"</definedName>
    <definedName name="IQ_OPER_INC_STDDEV_EST" hidden="1">"c1693"</definedName>
    <definedName name="IQ_OPER_INC_STDDEV_EST_THOM" hidden="1">"c5117"</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ABLE_END_OS" hidden="1">"c5804"</definedName>
    <definedName name="IQ_OPTIONS_EXERCISED" hidden="1">"c2116"</definedName>
    <definedName name="IQ_OPTIONS_GRANTED" hidden="1">"c2673"</definedName>
    <definedName name="IQ_OPTIONS_ISSUED" hidden="1">"c857"</definedName>
    <definedName name="IQ_OPTIONS_STRIKE_PRICE_BEG_OS" hidden="1">"c5805"</definedName>
    <definedName name="IQ_OPTIONS_STRIKE_PRICE_CANCELLED" hidden="1">"c5807"</definedName>
    <definedName name="IQ_OPTIONS_STRIKE_PRICE_EXERCISABLE" hidden="1">"c5808"</definedName>
    <definedName name="IQ_OPTIONS_STRIKE_PRICE_EXERCISED" hidden="1">"c5806"</definedName>
    <definedName name="IQ_OPTIONS_STRIKE_PRICE_GRANTED" hidden="1">"c2678"</definedName>
    <definedName name="IQ_OPTIONS_STRIKE_PRICE_OS" hidden="1">"c2677"</definedName>
    <definedName name="IQ_ORDER_BACKLOG" hidden="1">"c2090"</definedName>
    <definedName name="IQ_OREO_1_4_RESIDENTIAL_FDIC" hidden="1">"c6454"</definedName>
    <definedName name="IQ_OREO_COMMERCIAL_RE_FDIC" hidden="1">"c6456"</definedName>
    <definedName name="IQ_OREO_CONSTRUCTION_DEVELOPMENT_FDIC" hidden="1">"c6457"</definedName>
    <definedName name="IQ_OREO_FARMLAND_FDIC" hidden="1">"c6458"</definedName>
    <definedName name="IQ_OREO_FOREIGN_FDIC" hidden="1">"c6460"</definedName>
    <definedName name="IQ_OREO_MULTI_FAMILY_RESIDENTIAL_FDIC" hidden="1">"c6455"</definedName>
    <definedName name="IQ_OTHER_ADJUST_GROSS_LOANS" hidden="1">"c859"</definedName>
    <definedName name="IQ_OTHER_AMORT" hidden="1">"c5563"</definedName>
    <definedName name="IQ_OTHER_AMORT_BNK" hidden="1">"c5565"</definedName>
    <definedName name="IQ_OTHER_AMORT_BR" hidden="1">"c5566"</definedName>
    <definedName name="IQ_OTHER_AMORT_FIN" hidden="1">"c5567"</definedName>
    <definedName name="IQ_OTHER_AMORT_INS" hidden="1">"c5568"</definedName>
    <definedName name="IQ_OTHER_AMORT_RE" hidden="1">"c6287"</definedName>
    <definedName name="IQ_OTHER_AMORT_REIT" hidden="1">"c5569"</definedName>
    <definedName name="IQ_OTHER_AMORT_UTI" hidden="1">"c5570"</definedName>
    <definedName name="IQ_OTHER_ASSETS" hidden="1">"c860"</definedName>
    <definedName name="IQ_OTHER_ASSETS_BNK" hidden="1">"c861"</definedName>
    <definedName name="IQ_OTHER_ASSETS_BR" hidden="1">"c862"</definedName>
    <definedName name="IQ_OTHER_ASSETS_FDIC" hidden="1">"c6338"</definedName>
    <definedName name="IQ_OTHER_ASSETS_FIN" hidden="1">"c863"</definedName>
    <definedName name="IQ_OTHER_ASSETS_INS" hidden="1">"c864"</definedName>
    <definedName name="IQ_OTHER_ASSETS_RE" hidden="1">"c6241"</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BORROWED_FUNDS_FDIC" hidden="1">"c6345"</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 hidden="1">"c6242"</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INS" hidden="1">"C6021"</definedName>
    <definedName name="IQ_OTHER_CL_SUPPL_RE" hidden="1">"c6243"</definedName>
    <definedName name="IQ_OTHER_CL_SUPPL_REIT" hidden="1">"c882"</definedName>
    <definedName name="IQ_OTHER_CL_SUPPL_UTI" hidden="1">"c883"</definedName>
    <definedName name="IQ_OTHER_CL_UTI" hidden="1">"c884"</definedName>
    <definedName name="IQ_OTHER_COMPREHENSIVE_INCOME_FDIC" hidden="1">"c6503"</definedName>
    <definedName name="IQ_OTHER_CURRENT_ASSETS" hidden="1">"c868"</definedName>
    <definedName name="IQ_OTHER_CURRENT_LIAB" hidden="1">"c877"</definedName>
    <definedName name="IQ_OTHER_DEBT" hidden="1">"c2507"</definedName>
    <definedName name="IQ_OTHER_DEBT_PCT" hidden="1">"c2508"</definedName>
    <definedName name="IQ_OTHER_DEP" hidden="1">"c885"</definedName>
    <definedName name="IQ_OTHER_DEPOSITORY_INSTITUTIONS_LOANS_FDIC" hidden="1">"c6436"</definedName>
    <definedName name="IQ_OTHER_DEPOSITORY_INSTITUTIONS_TOTAL_LOANS_FOREIGN_FDIC" hidden="1">"c6442"</definedName>
    <definedName name="IQ_OTHER_DOMESTIC_DEBT_SECURITIES_FDIC" hidden="1">"c6302"</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 hidden="1">"c6244"</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 hidden="1">"c6245"</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 hidden="1">"c6246"</definedName>
    <definedName name="IQ_OTHER_FINANCE_ACT_SUPPL_REIT" hidden="1">"c904"</definedName>
    <definedName name="IQ_OTHER_FINANCE_ACT_SUPPL_UTI" hidden="1">"c905"</definedName>
    <definedName name="IQ_OTHER_FINANCE_ACT_UTI" hidden="1">"c906"</definedName>
    <definedName name="IQ_OTHER_INSURANCE_FEES_FDIC" hidden="1">"c6672"</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 hidden="1">"c6247"</definedName>
    <definedName name="IQ_OTHER_INTAN_REIT" hidden="1">"c912"</definedName>
    <definedName name="IQ_OTHER_INTAN_UTI" hidden="1">"c913"</definedName>
    <definedName name="IQ_OTHER_INTANGIBLE_FDIC" hidden="1">"c6337"</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 hidden="1">"c6248"</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 hidden="1">"c6249"</definedName>
    <definedName name="IQ_OTHER_INVEST_ACT_SUPPL_REIT" hidden="1">"c927"</definedName>
    <definedName name="IQ_OTHER_INVEST_ACT_SUPPL_UTI" hidden="1">"c928"</definedName>
    <definedName name="IQ_OTHER_INVEST_ACT_UTI" hidden="1">"c929"</definedName>
    <definedName name="IQ_OTHER_INVESTING" hidden="1">"c916"</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 hidden="1">"c6250"</definedName>
    <definedName name="IQ_OTHER_LIAB_LT_REIT" hidden="1">"c940"</definedName>
    <definedName name="IQ_OTHER_LIAB_LT_UTI" hidden="1">"c941"</definedName>
    <definedName name="IQ_OTHER_LIAB_RE" hidden="1">"c6251"</definedName>
    <definedName name="IQ_OTHER_LIAB_REIT" hidden="1">"c942"</definedName>
    <definedName name="IQ_OTHER_LIAB_UTI" hidden="1">"c943"</definedName>
    <definedName name="IQ_OTHER_LIAB_WRITTEN" hidden="1">"c944"</definedName>
    <definedName name="IQ_OTHER_LIABILITIES_FDIC" hidden="1">"c6347"</definedName>
    <definedName name="IQ_OTHER_LOANS" hidden="1">"c945"</definedName>
    <definedName name="IQ_OTHER_LOANS_CHARGE_OFFS_FDIC" hidden="1">"c6601"</definedName>
    <definedName name="IQ_OTHER_LOANS_FOREIGN_FDIC" hidden="1">"c6446"</definedName>
    <definedName name="IQ_OTHER_LOANS_LEASES_FDIC" hidden="1">"c6322"</definedName>
    <definedName name="IQ_OTHER_LOANS_NET_CHARGE_OFFS_FDIC" hidden="1">"c6639"</definedName>
    <definedName name="IQ_OTHER_LOANS_RECOVERIES_FDIC" hidden="1">"c6620"</definedName>
    <definedName name="IQ_OTHER_LOANS_TOTAL_FDIC" hidden="1">"c6432"</definedName>
    <definedName name="IQ_OTHER_LONG_TERM" hidden="1">"c946"</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 hidden="1">"c6252"</definedName>
    <definedName name="IQ_OTHER_LT_ASSETS_REIT" hidden="1">"c951"</definedName>
    <definedName name="IQ_OTHER_LT_ASSETS_UTI" hidden="1">"c952"</definedName>
    <definedName name="IQ_OTHER_NET" hidden="1">"c959"</definedName>
    <definedName name="IQ_OTHER_NON_INT_EXP" hidden="1">"c953"</definedName>
    <definedName name="IQ_OTHER_NON_INT_EXP_FDIC" hidden="1">"c6578"</definedName>
    <definedName name="IQ_OTHER_NON_INT_EXP_TOTAL" hidden="1">"c954"</definedName>
    <definedName name="IQ_OTHER_NON_INT_EXPENSE_FDIC" hidden="1">"c6679"</definedName>
    <definedName name="IQ_OTHER_NON_INT_INC" hidden="1">"c955"</definedName>
    <definedName name="IQ_OTHER_NON_INT_INC_FDIC" hidden="1">"c6676"</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 hidden="1">"c6253"</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 hidden="1">"c6254"</definedName>
    <definedName name="IQ_OTHER_NON_OPER_EXP_SUPPL_REIT" hidden="1">"c965"</definedName>
    <definedName name="IQ_OTHER_NON_OPER_EXP_SUPPL_UTI" hidden="1">"c966"</definedName>
    <definedName name="IQ_OTHER_NON_OPER_EXP_UTI" hidden="1">"c967"</definedName>
    <definedName name="IQ_OTHER_OFF_BS_LIAB_FDIC" hidden="1">"c6533"</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 hidden="1">"c6255"</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 hidden="1">"c6256"</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 hidden="1">"c6257"</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 hidden="1">"c6258"</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ABLE_END_OS" hidden="1">"c5814"</definedName>
    <definedName name="IQ_OTHER_OPTIONS_EXERCISED" hidden="1">"c2688"</definedName>
    <definedName name="IQ_OTHER_OPTIONS_GRANTED" hidden="1">"c2687"</definedName>
    <definedName name="IQ_OTHER_OPTIONS_STRIKE_PRICE_BEG_OS" hidden="1">"c5815"</definedName>
    <definedName name="IQ_OTHER_OPTIONS_STRIKE_PRICE_CANCELLED" hidden="1">"c5817"</definedName>
    <definedName name="IQ_OTHER_OPTIONS_STRIKE_PRICE_EXERCISABLE" hidden="1">"c5818"</definedName>
    <definedName name="IQ_OTHER_OPTIONS_STRIKE_PRICE_EXERCISED" hidden="1">"c5816"</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_OWNED_FDIC" hidden="1">"c6330"</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 hidden="1">"c6259"</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 hidden="1">"c6260"</definedName>
    <definedName name="IQ_OTHER_REV_SUPPL_REIT" hidden="1">"c1019"</definedName>
    <definedName name="IQ_OTHER_REV_SUPPL_UTI" hidden="1">"c1020"</definedName>
    <definedName name="IQ_OTHER_REV_UTI" hidden="1">"c1021"</definedName>
    <definedName name="IQ_OTHER_REVENUE" hidden="1">"c1010"</definedName>
    <definedName name="IQ_OTHER_SAVINGS_DEPOSITS_FDIC" hidden="1">"c6554"</definedName>
    <definedName name="IQ_OTHER_STRIKE_PRICE_GRANTED" hidden="1">"c2692"</definedName>
    <definedName name="IQ_OTHER_TRANSACTIONS_FDIC" hidden="1">"c6504"</definedName>
    <definedName name="IQ_OTHER_UNDRAWN" hidden="1">"c2522"</definedName>
    <definedName name="IQ_OTHER_UNUSED_COMMITMENTS_FDIC" hidden="1">"c6530"</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 hidden="1">"c6282"</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 hidden="1">"c6281"</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"c1022"</definedName>
    <definedName name="IQ_OUTSTANDING_FILING_DATE" hidden="1">"c1023"</definedName>
    <definedName name="IQ_OVER_FIFETEEN_YEAR_MORTGAGE_PASS_THROUGHS_FDIC" hidden="1">"c6416"</definedName>
    <definedName name="IQ_OVER_FIFTEEN_YEAR_FIXED_AND_FLOATING_RATE_FDIC" hidden="1">"c6424"</definedName>
    <definedName name="IQ_OVER_THREE_YEARS_FDIC" hidden="1">"c6418"</definedName>
    <definedName name="IQ_OWNERSHIP" hidden="1">"c2160"</definedName>
    <definedName name="IQ_PART_TIME" hidden="1">"c1024"</definedName>
    <definedName name="IQ_PARTICIPATION_POOLS_RESIDENTIAL_MORTGAGES_FDIC" hidden="1">"c6403"</definedName>
    <definedName name="IQ_PAST_DUE_30_1_4_FAMILY_LOANS_FDIC" hidden="1">"c6693"</definedName>
    <definedName name="IQ_PAST_DUE_30_AUTO_LOANS_FDIC" hidden="1">"c6687"</definedName>
    <definedName name="IQ_PAST_DUE_30_CL_LOANS_FDIC" hidden="1">"c6688"</definedName>
    <definedName name="IQ_PAST_DUE_30_CREDIT_CARDS_RECEIVABLES_FDIC" hidden="1">"c6690"</definedName>
    <definedName name="IQ_PAST_DUE_30_HOME_EQUITY_LINES_FDIC" hidden="1">"c6691"</definedName>
    <definedName name="IQ_PAST_DUE_30_OTHER_CONSUMER_LOANS_FDIC" hidden="1">"c6689"</definedName>
    <definedName name="IQ_PAST_DUE_30_OTHER_LOANS_FDIC" hidden="1">"c6692"</definedName>
    <definedName name="IQ_PAST_DUE_90_1_4_FAMILY_LOANS_FDIC" hidden="1">"c6700"</definedName>
    <definedName name="IQ_PAST_DUE_90_AUTO_LOANS_FDIC" hidden="1">"c6694"</definedName>
    <definedName name="IQ_PAST_DUE_90_CL_LOANS_FDIC" hidden="1">"c6695"</definedName>
    <definedName name="IQ_PAST_DUE_90_CREDIT_CARDS_RECEIVABLES_FDIC" hidden="1">"c6697"</definedName>
    <definedName name="IQ_PAST_DUE_90_HOME_EQUITY_LINES_FDIC" hidden="1">"c6698"</definedName>
    <definedName name="IQ_PAST_DUE_90_OTHER_CONSUMER_LOANS_FDIC" hidden="1">"c6696"</definedName>
    <definedName name="IQ_PAST_DUE_90_OTHER_LOANS_FDIC" hidden="1">"c6699"</definedName>
    <definedName name="IQ_PAY_ACCRUED" hidden="1">"c8"</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REUT" hidden="1">"c4049"</definedName>
    <definedName name="IQ_PE_EXCL_FWD_THOM" hidden="1">"c4056"</definedName>
    <definedName name="IQ_PE_NORMALIZED" hidden="1">"c2207"</definedName>
    <definedName name="IQ_PE_RATIO" hidden="1">"c1610"</definedName>
    <definedName name="IQ_PEG_FWD" hidden="1">"c1863"</definedName>
    <definedName name="IQ_PEG_FWD_REUT" hidden="1">"c4052"</definedName>
    <definedName name="IQ_PEG_FWD_THOM" hidden="1">"c4059"</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CT_NEXT" hidden="1">"c5738"</definedName>
    <definedName name="IQ_PENSION_ACT_NEXT_DOM" hidden="1">"c5736"</definedName>
    <definedName name="IQ_PENSION_ACT_NEXT_FOREIGN" hidden="1">"c5737"</definedName>
    <definedName name="IQ_PENSION_AMT_RECOG_NEXT_DOM" hidden="1">"c5745"</definedName>
    <definedName name="IQ_PENSION_AMT_RECOG_NEXT_FOREIGN" hidden="1">"c5746"</definedName>
    <definedName name="IQ_PENSION_AMT_RECOG_PERIOD" hidden="1">"c5747"</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I_ACT" hidden="1">"c5723"</definedName>
    <definedName name="IQ_PENSION_CI_ACT_DOM" hidden="1">"c5721"</definedName>
    <definedName name="IQ_PENSION_CI_ACT_FOREIGN" hidden="1">"c5722"</definedName>
    <definedName name="IQ_PENSION_CI_NET_AMT_RECOG" hidden="1">"c5735"</definedName>
    <definedName name="IQ_PENSION_CI_NET_AMT_RECOG_DOM" hidden="1">"c5733"</definedName>
    <definedName name="IQ_PENSION_CI_NET_AMT_RECOG_FOREIGN" hidden="1">"c5734"</definedName>
    <definedName name="IQ_PENSION_CI_OTHER_MISC_ADJ" hidden="1">"c5732"</definedName>
    <definedName name="IQ_PENSION_CI_OTHER_MISC_ADJ_DOM" hidden="1">"c5730"</definedName>
    <definedName name="IQ_PENSION_CI_OTHER_MISC_ADJ_FOREIGN" hidden="1">"c5731"</definedName>
    <definedName name="IQ_PENSION_CI_PRIOR_SERVICE" hidden="1">"c5726"</definedName>
    <definedName name="IQ_PENSION_CI_PRIOR_SERVICE_DOM" hidden="1">"c5724"</definedName>
    <definedName name="IQ_PENSION_CI_PRIOR_SERVICE_FOREIGN" hidden="1">"c5725"</definedName>
    <definedName name="IQ_PENSION_CI_TRANSITION" hidden="1">"c5729"</definedName>
    <definedName name="IQ_PENSION_CI_TRANSITION_DOM" hidden="1">"c5727"</definedName>
    <definedName name="IQ_PENSION_CI_TRANSITION_FOREIGN" hidden="1">"c5728"</definedName>
    <definedName name="IQ_PENSION_CL" hidden="1">"c5753"</definedName>
    <definedName name="IQ_PENSION_CL_DOM" hidden="1">"c5751"</definedName>
    <definedName name="IQ_PENSION_CL_FOREIGN" hidden="1">"c5752"</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LT_ASSETS" hidden="1">"c5750"</definedName>
    <definedName name="IQ_PENSION_LT_ASSETS_DOM" hidden="1">"c5748"</definedName>
    <definedName name="IQ_PENSION_LT_ASSETS_FOREIGN" hidden="1">"c5749"</definedName>
    <definedName name="IQ_PENSION_LT_LIAB" hidden="1">"c5756"</definedName>
    <definedName name="IQ_PENSION_LT_LIAB_DOM" hidden="1">"c5754"</definedName>
    <definedName name="IQ_PENSION_LT_LIAB_FOREIGN" hidden="1">"c5755"</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IOR_SERVICE_NEXT" hidden="1">"c5741"</definedName>
    <definedName name="IQ_PENSION_PRIOR_SERVICE_NEXT_DOM" hidden="1">"c5739"</definedName>
    <definedName name="IQ_PENSION_PRIOR_SERVICE_NEXT_FOREIGN" hidden="1">"c5740"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TRANSITION_NEXT" hidden="1">"c5744"</definedName>
    <definedName name="IQ_PENSION_TRANSITION_NEXT_DOM" hidden="1">"c5742"</definedName>
    <definedName name="IQ_PENSION_TRANSITION_NEXT_FOREIGN" hidden="1">"c5743"</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CENT_CHANGE_EST_5YR_GROWTH_RATE_12MONTHS" hidden="1">"c1852"</definedName>
    <definedName name="IQ_PERCENT_CHANGE_EST_5YR_GROWTH_RATE_12MONTHS_THOM" hidden="1">"c5269"</definedName>
    <definedName name="IQ_PERCENT_CHANGE_EST_5YR_GROWTH_RATE_18MONTHS" hidden="1">"c1853"</definedName>
    <definedName name="IQ_PERCENT_CHANGE_EST_5YR_GROWTH_RATE_18MONTHS_THOM" hidden="1">"c5270"</definedName>
    <definedName name="IQ_PERCENT_CHANGE_EST_5YR_GROWTH_RATE_3MONTHS" hidden="1">"c1849"</definedName>
    <definedName name="IQ_PERCENT_CHANGE_EST_5YR_GROWTH_RATE_3MONTHS_THOM" hidden="1">"c5266"</definedName>
    <definedName name="IQ_PERCENT_CHANGE_EST_5YR_GROWTH_RATE_6MONTHS" hidden="1">"c1850"</definedName>
    <definedName name="IQ_PERCENT_CHANGE_EST_5YR_GROWTH_RATE_6MONTHS_THOM" hidden="1">"c5267"</definedName>
    <definedName name="IQ_PERCENT_CHANGE_EST_5YR_GROWTH_RATE_9MONTHS" hidden="1">"c1851"</definedName>
    <definedName name="IQ_PERCENT_CHANGE_EST_5YR_GROWTH_RATE_9MONTHS_THOM" hidden="1">"c5268"</definedName>
    <definedName name="IQ_PERCENT_CHANGE_EST_5YR_GROWTH_RATE_DAY" hidden="1">"c1846"</definedName>
    <definedName name="IQ_PERCENT_CHANGE_EST_5YR_GROWTH_RATE_DAY_THOM" hidden="1">"c5264"</definedName>
    <definedName name="IQ_PERCENT_CHANGE_EST_5YR_GROWTH_RATE_MONTH" hidden="1">"c1848"</definedName>
    <definedName name="IQ_PERCENT_CHANGE_EST_5YR_GROWTH_RATE_MONTH_THOM" hidden="1">"c5265"</definedName>
    <definedName name="IQ_PERCENT_CHANGE_EST_5YR_GROWTH_RATE_WEEK" hidden="1">"c1847"</definedName>
    <definedName name="IQ_PERCENT_CHANGE_EST_5YR_GROWTH_RATE_WEEK_THOM" hidden="1">"c5277"</definedName>
    <definedName name="IQ_PERCENT_CHANGE_EST_CFPS_12MONTHS" hidden="1">"c1812"</definedName>
    <definedName name="IQ_PERCENT_CHANGE_EST_CFPS_12MONTHS_THOM" hidden="1">"c5234"</definedName>
    <definedName name="IQ_PERCENT_CHANGE_EST_CFPS_18MONTHS" hidden="1">"c1813"</definedName>
    <definedName name="IQ_PERCENT_CHANGE_EST_CFPS_18MONTHS_THOM" hidden="1">"c5235"</definedName>
    <definedName name="IQ_PERCENT_CHANGE_EST_CFPS_3MONTHS" hidden="1">"c1809"</definedName>
    <definedName name="IQ_PERCENT_CHANGE_EST_CFPS_3MONTHS_THOM" hidden="1">"c5231"</definedName>
    <definedName name="IQ_PERCENT_CHANGE_EST_CFPS_6MONTHS" hidden="1">"c1810"</definedName>
    <definedName name="IQ_PERCENT_CHANGE_EST_CFPS_6MONTHS_THOM" hidden="1">"c5232"</definedName>
    <definedName name="IQ_PERCENT_CHANGE_EST_CFPS_9MONTHS" hidden="1">"c1811"</definedName>
    <definedName name="IQ_PERCENT_CHANGE_EST_CFPS_9MONTHS_THOM" hidden="1">"c5233"</definedName>
    <definedName name="IQ_PERCENT_CHANGE_EST_CFPS_DAY" hidden="1">"c1806"</definedName>
    <definedName name="IQ_PERCENT_CHANGE_EST_CFPS_DAY_THOM" hidden="1">"c5229"</definedName>
    <definedName name="IQ_PERCENT_CHANGE_EST_CFPS_MONTH" hidden="1">"c1808"</definedName>
    <definedName name="IQ_PERCENT_CHANGE_EST_CFPS_MONTH_THOM" hidden="1">"c5230"</definedName>
    <definedName name="IQ_PERCENT_CHANGE_EST_CFPS_WEEK" hidden="1">"c1807"</definedName>
    <definedName name="IQ_PERCENT_CHANGE_EST_CFPS_WEEK_THOM" hidden="1">"c5272"</definedName>
    <definedName name="IQ_PERCENT_CHANGE_EST_DPS_12MONTHS" hidden="1">"c1820"</definedName>
    <definedName name="IQ_PERCENT_CHANGE_EST_DPS_12MONTHS_THOM" hidden="1">"c5241"</definedName>
    <definedName name="IQ_PERCENT_CHANGE_EST_DPS_18MONTHS" hidden="1">"c1821"</definedName>
    <definedName name="IQ_PERCENT_CHANGE_EST_DPS_18MONTHS_THOM" hidden="1">"c5242"</definedName>
    <definedName name="IQ_PERCENT_CHANGE_EST_DPS_3MONTHS" hidden="1">"c1817"</definedName>
    <definedName name="IQ_PERCENT_CHANGE_EST_DPS_3MONTHS_THOM" hidden="1">"c5238"</definedName>
    <definedName name="IQ_PERCENT_CHANGE_EST_DPS_6MONTHS" hidden="1">"c1818"</definedName>
    <definedName name="IQ_PERCENT_CHANGE_EST_DPS_6MONTHS_THOM" hidden="1">"c5239"</definedName>
    <definedName name="IQ_PERCENT_CHANGE_EST_DPS_9MONTHS" hidden="1">"c1819"</definedName>
    <definedName name="IQ_PERCENT_CHANGE_EST_DPS_9MONTHS_THOM" hidden="1">"c5240"</definedName>
    <definedName name="IQ_PERCENT_CHANGE_EST_DPS_DAY" hidden="1">"c1814"</definedName>
    <definedName name="IQ_PERCENT_CHANGE_EST_DPS_DAY_THOM" hidden="1">"c5236"</definedName>
    <definedName name="IQ_PERCENT_CHANGE_EST_DPS_MONTH" hidden="1">"c1816"</definedName>
    <definedName name="IQ_PERCENT_CHANGE_EST_DPS_MONTH_THOM" hidden="1">"c5237"</definedName>
    <definedName name="IQ_PERCENT_CHANGE_EST_DPS_WEEK" hidden="1">"c1815"</definedName>
    <definedName name="IQ_PERCENT_CHANGE_EST_DPS_WEEK_THOM" hidden="1">"c5273"</definedName>
    <definedName name="IQ_PERCENT_CHANGE_EST_EBITDA_12MONTHS" hidden="1">"c1804"</definedName>
    <definedName name="IQ_PERCENT_CHANGE_EST_EBITDA_12MONTHS_THOM" hidden="1">"c5227"</definedName>
    <definedName name="IQ_PERCENT_CHANGE_EST_EBITDA_18MONTHS" hidden="1">"c1805"</definedName>
    <definedName name="IQ_PERCENT_CHANGE_EST_EBITDA_18MONTHS_THOM" hidden="1">"c5228"</definedName>
    <definedName name="IQ_PERCENT_CHANGE_EST_EBITDA_3MONTHS" hidden="1">"c1801"</definedName>
    <definedName name="IQ_PERCENT_CHANGE_EST_EBITDA_3MONTHS_THOM" hidden="1">"c5224"</definedName>
    <definedName name="IQ_PERCENT_CHANGE_EST_EBITDA_6MONTHS" hidden="1">"c1802"</definedName>
    <definedName name="IQ_PERCENT_CHANGE_EST_EBITDA_6MONTHS_THOM" hidden="1">"c5225"</definedName>
    <definedName name="IQ_PERCENT_CHANGE_EST_EBITDA_9MONTHS" hidden="1">"c1803"</definedName>
    <definedName name="IQ_PERCENT_CHANGE_EST_EBITDA_9MONTHS_THOM" hidden="1">"c5226"</definedName>
    <definedName name="IQ_PERCENT_CHANGE_EST_EBITDA_DAY" hidden="1">"c1798"</definedName>
    <definedName name="IQ_PERCENT_CHANGE_EST_EBITDA_DAY_THOM" hidden="1">"c5222"</definedName>
    <definedName name="IQ_PERCENT_CHANGE_EST_EBITDA_MONTH" hidden="1">"c1800"</definedName>
    <definedName name="IQ_PERCENT_CHANGE_EST_EBITDA_MONTH_THOM" hidden="1">"c5223"</definedName>
    <definedName name="IQ_PERCENT_CHANGE_EST_EBITDA_WEEK" hidden="1">"c1799"</definedName>
    <definedName name="IQ_PERCENT_CHANGE_EST_EBITDA_WEEK_THOM" hidden="1">"c5271"</definedName>
    <definedName name="IQ_PERCENT_CHANGE_EST_EPS_12MONTHS" hidden="1">"c1788"</definedName>
    <definedName name="IQ_PERCENT_CHANGE_EST_EPS_12MONTHS_THOM" hidden="1">"c5212"</definedName>
    <definedName name="IQ_PERCENT_CHANGE_EST_EPS_18MONTHS" hidden="1">"c1789"</definedName>
    <definedName name="IQ_PERCENT_CHANGE_EST_EPS_18MONTHS_THOM" hidden="1">"c5213"</definedName>
    <definedName name="IQ_PERCENT_CHANGE_EST_EPS_3MONTHS" hidden="1">"c1785"</definedName>
    <definedName name="IQ_PERCENT_CHANGE_EST_EPS_3MONTHS_THOM" hidden="1">"c5209"</definedName>
    <definedName name="IQ_PERCENT_CHANGE_EST_EPS_6MONTHS" hidden="1">"c1786"</definedName>
    <definedName name="IQ_PERCENT_CHANGE_EST_EPS_6MONTHS_THOM" hidden="1">"c5210"</definedName>
    <definedName name="IQ_PERCENT_CHANGE_EST_EPS_9MONTHS" hidden="1">"c1787"</definedName>
    <definedName name="IQ_PERCENT_CHANGE_EST_EPS_9MONTHS_THOM" hidden="1">"c5211"</definedName>
    <definedName name="IQ_PERCENT_CHANGE_EST_EPS_DAY" hidden="1">"c1782"</definedName>
    <definedName name="IQ_PERCENT_CHANGE_EST_EPS_DAY_THOM" hidden="1">"c5206"</definedName>
    <definedName name="IQ_PERCENT_CHANGE_EST_EPS_MONTH" hidden="1">"c1784"</definedName>
    <definedName name="IQ_PERCENT_CHANGE_EST_EPS_MONTH_THOM" hidden="1">"c5208"</definedName>
    <definedName name="IQ_PERCENT_CHANGE_EST_EPS_WEEK" hidden="1">"c1783"</definedName>
    <definedName name="IQ_PERCENT_CHANGE_EST_EPS_WEEK_THOM" hidden="1">"c5207"</definedName>
    <definedName name="IQ_PERCENT_CHANGE_EST_FFO_12MONTHS" hidden="1">"c1828"</definedName>
    <definedName name="IQ_PERCENT_CHANGE_EST_FFO_12MONTHS_THOM" hidden="1">"c5248"</definedName>
    <definedName name="IQ_PERCENT_CHANGE_EST_FFO_18MONTHS" hidden="1">"c1829"</definedName>
    <definedName name="IQ_PERCENT_CHANGE_EST_FFO_18MONTHS_THOM" hidden="1">"c5249"</definedName>
    <definedName name="IQ_PERCENT_CHANGE_EST_FFO_3MONTHS" hidden="1">"c1825"</definedName>
    <definedName name="IQ_PERCENT_CHANGE_EST_FFO_3MONTHS_THOM" hidden="1">"c5245"</definedName>
    <definedName name="IQ_PERCENT_CHANGE_EST_FFO_6MONTHS" hidden="1">"c1826"</definedName>
    <definedName name="IQ_PERCENT_CHANGE_EST_FFO_6MONTHS_THOM" hidden="1">"c5246"</definedName>
    <definedName name="IQ_PERCENT_CHANGE_EST_FFO_9MONTHS" hidden="1">"c1827"</definedName>
    <definedName name="IQ_PERCENT_CHANGE_EST_FFO_9MONTHS_THOM" hidden="1">"c5247"</definedName>
    <definedName name="IQ_PERCENT_CHANGE_EST_FFO_DAY" hidden="1">"c1822"</definedName>
    <definedName name="IQ_PERCENT_CHANGE_EST_FFO_DAY_THOM" hidden="1">"c5243"</definedName>
    <definedName name="IQ_PERCENT_CHANGE_EST_FFO_MONTH" hidden="1">"c1824"</definedName>
    <definedName name="IQ_PERCENT_CHANGE_EST_FFO_MONTH_THOM" hidden="1">"c5244"</definedName>
    <definedName name="IQ_PERCENT_CHANGE_EST_FFO_WEEK" hidden="1">"c1823"</definedName>
    <definedName name="IQ_PERCENT_CHANGE_EST_FFO_WEEK_THOM" hidden="1">"c5274"</definedName>
    <definedName name="IQ_PERCENT_CHANGE_EST_PRICE_TARGET_12MONTHS" hidden="1">"c1844"</definedName>
    <definedName name="IQ_PERCENT_CHANGE_EST_PRICE_TARGET_12MONTHS_THOM" hidden="1">"c5262"</definedName>
    <definedName name="IQ_PERCENT_CHANGE_EST_PRICE_TARGET_18MONTHS" hidden="1">"c1845"</definedName>
    <definedName name="IQ_PERCENT_CHANGE_EST_PRICE_TARGET_18MONTHS_THOM" hidden="1">"c5263"</definedName>
    <definedName name="IQ_PERCENT_CHANGE_EST_PRICE_TARGET_3MONTHS" hidden="1">"c1841"</definedName>
    <definedName name="IQ_PERCENT_CHANGE_EST_PRICE_TARGET_3MONTHS_THOM" hidden="1">"c5259"</definedName>
    <definedName name="IQ_PERCENT_CHANGE_EST_PRICE_TARGET_6MONTHS" hidden="1">"c1842"</definedName>
    <definedName name="IQ_PERCENT_CHANGE_EST_PRICE_TARGET_6MONTHS_THOM" hidden="1">"c5260"</definedName>
    <definedName name="IQ_PERCENT_CHANGE_EST_PRICE_TARGET_9MONTHS" hidden="1">"c1843"</definedName>
    <definedName name="IQ_PERCENT_CHANGE_EST_PRICE_TARGET_9MONTHS_THOM" hidden="1">"c5261"</definedName>
    <definedName name="IQ_PERCENT_CHANGE_EST_PRICE_TARGET_DAY" hidden="1">"c1838"</definedName>
    <definedName name="IQ_PERCENT_CHANGE_EST_PRICE_TARGET_DAY_THOM" hidden="1">"c5257"</definedName>
    <definedName name="IQ_PERCENT_CHANGE_EST_PRICE_TARGET_MONTH" hidden="1">"c1840"</definedName>
    <definedName name="IQ_PERCENT_CHANGE_EST_PRICE_TARGET_MONTH_THOM" hidden="1">"c5258"</definedName>
    <definedName name="IQ_PERCENT_CHANGE_EST_PRICE_TARGET_WEEK" hidden="1">"c1839"</definedName>
    <definedName name="IQ_PERCENT_CHANGE_EST_PRICE_TARGET_WEEK_THOM" hidden="1">"c5276"</definedName>
    <definedName name="IQ_PERCENT_CHANGE_EST_RECO_12MONTHS" hidden="1">"c1836"</definedName>
    <definedName name="IQ_PERCENT_CHANGE_EST_RECO_12MONTHS_THOM" hidden="1">"c5255"</definedName>
    <definedName name="IQ_PERCENT_CHANGE_EST_RECO_18MONTHS" hidden="1">"c1837"</definedName>
    <definedName name="IQ_PERCENT_CHANGE_EST_RECO_18MONTHS_THOM" hidden="1">"c5256"</definedName>
    <definedName name="IQ_PERCENT_CHANGE_EST_RECO_3MONTHS" hidden="1">"c1833"</definedName>
    <definedName name="IQ_PERCENT_CHANGE_EST_RECO_3MONTHS_THOM" hidden="1">"c5252"</definedName>
    <definedName name="IQ_PERCENT_CHANGE_EST_RECO_6MONTHS" hidden="1">"c1834"</definedName>
    <definedName name="IQ_PERCENT_CHANGE_EST_RECO_6MONTHS_THOM" hidden="1">"c5253"</definedName>
    <definedName name="IQ_PERCENT_CHANGE_EST_RECO_9MONTHS" hidden="1">"c1835"</definedName>
    <definedName name="IQ_PERCENT_CHANGE_EST_RECO_9MONTHS_THOM" hidden="1">"c5254"</definedName>
    <definedName name="IQ_PERCENT_CHANGE_EST_RECO_DAY" hidden="1">"c1830"</definedName>
    <definedName name="IQ_PERCENT_CHANGE_EST_RECO_DAY_THOM" hidden="1">"c5250"</definedName>
    <definedName name="IQ_PERCENT_CHANGE_EST_RECO_MONTH" hidden="1">"c1832"</definedName>
    <definedName name="IQ_PERCENT_CHANGE_EST_RECO_MONTH_THOM" hidden="1">"c5251"</definedName>
    <definedName name="IQ_PERCENT_CHANGE_EST_RECO_WEEK" hidden="1">"c1831"</definedName>
    <definedName name="IQ_PERCENT_CHANGE_EST_RECO_WEEK_THOM" hidden="1">"c5275"</definedName>
    <definedName name="IQ_PERCENT_CHANGE_EST_REV_12MONTHS" hidden="1">"c1796"</definedName>
    <definedName name="IQ_PERCENT_CHANGE_EST_REV_12MONTHS_THOM" hidden="1">"c5220"</definedName>
    <definedName name="IQ_PERCENT_CHANGE_EST_REV_18MONTHS" hidden="1">"c1797"</definedName>
    <definedName name="IQ_PERCENT_CHANGE_EST_REV_18MONTHS_THOM" hidden="1">"c5221"</definedName>
    <definedName name="IQ_PERCENT_CHANGE_EST_REV_3MONTHS" hidden="1">"c1793"</definedName>
    <definedName name="IQ_PERCENT_CHANGE_EST_REV_3MONTHS_THOM" hidden="1">"c5217"</definedName>
    <definedName name="IQ_PERCENT_CHANGE_EST_REV_6MONTHS" hidden="1">"c1794"</definedName>
    <definedName name="IQ_PERCENT_CHANGE_EST_REV_6MONTHS_THOM" hidden="1">"c5218"</definedName>
    <definedName name="IQ_PERCENT_CHANGE_EST_REV_9MONTHS" hidden="1">"c1795"</definedName>
    <definedName name="IQ_PERCENT_CHANGE_EST_REV_9MONTHS_THOM" hidden="1">"c5219"</definedName>
    <definedName name="IQ_PERCENT_CHANGE_EST_REV_DAY" hidden="1">"c1790"</definedName>
    <definedName name="IQ_PERCENT_CHANGE_EST_REV_DAY_THOM" hidden="1">"c5214"</definedName>
    <definedName name="IQ_PERCENT_CHANGE_EST_REV_MONTH" hidden="1">"c1792"</definedName>
    <definedName name="IQ_PERCENT_CHANGE_EST_REV_MONTH_THOM" hidden="1">"c5216"</definedName>
    <definedName name="IQ_PERCENT_CHANGE_EST_REV_WEEK" hidden="1">"c1791"</definedName>
    <definedName name="IQ_PERCENT_CHANGE_EST_REV_WEEK_THOM" hidden="1">"c5215"</definedName>
    <definedName name="IQ_PERCENT_INSURED_FDIC" hidden="1">"c6374"</definedName>
    <definedName name="IQ_PERIODDATE" hidden="1">"c1034"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EDGED_SECURITIES_FDIC" hidden="1">"c6401"</definedName>
    <definedName name="IQ_PLL" hidden="1">"c2114"</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OTENTIAL_UPSIDE" hidden="1">"c1855"</definedName>
    <definedName name="IQ_POTENTIAL_UPSIDE_THOM" hidden="1">"c5279"</definedName>
    <definedName name="IQ_PRE_OPEN_COST" hidden="1">"c1040"</definedName>
    <definedName name="IQ_PRE_TAX_ACT_OR_EST" hidden="1">"c2221"</definedName>
    <definedName name="IQ_PRE_TAX_ACT_OR_EST_THOM" hidden="1">"c5305"</definedName>
    <definedName name="IQ_PRE_TAX_INCOME_FDIC" hidden="1">"c6581"</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 hidden="1">"c6261"</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 hidden="1">"c6262"</definedName>
    <definedName name="IQ_PREF_OTHER_REIT" hidden="1">"c1058"</definedName>
    <definedName name="IQ_PREF_OTHER_UTI" hidden="1">"C6022"</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 hidden="1">"c6263"</definedName>
    <definedName name="IQ_PREF_REP_REIT" hidden="1">"c1065"</definedName>
    <definedName name="IQ_PREF_REP_UTI" hidden="1">"c1066"</definedName>
    <definedName name="IQ_PREF_STOCK" hidden="1">"c1052"</definedName>
    <definedName name="IQ_PREF_TOT" hidden="1">"c1044"</definedName>
    <definedName name="IQ_PREFERRED_FDIC" hidden="1">"c6349"</definedName>
    <definedName name="IQ_PREMISES_EQUIPMENT_FDIC" hidden="1">"c6577"</definedName>
    <definedName name="IQ_PREMIUMS_ANNUITY_REV" hidden="1">"c1067"</definedName>
    <definedName name="IQ_PREPAID_CHURN" hidden="1">"c2120"</definedName>
    <definedName name="IQ_PREPAID_EXP" hidden="1">"c1068"</definedName>
    <definedName name="IQ_PREPAID_EXPEN" hidden="1">"c1068"</definedName>
    <definedName name="IQ_PREPAID_SUBS" hidden="1">"c2117"</definedName>
    <definedName name="IQ_PRETAX_GW_INC_EST" hidden="1">"c1702"</definedName>
    <definedName name="IQ_PRETAX_GW_INC_HIGH_EST" hidden="1">"c1704"</definedName>
    <definedName name="IQ_PRETAX_GW_INC_LOW_EST" hidden="1">"c1705"</definedName>
    <definedName name="IQ_PRETAX_GW_INC_MEDIAN_EST" hidden="1">"c1703"</definedName>
    <definedName name="IQ_PRETAX_GW_INC_NUM_EST" hidden="1">"c1706"</definedName>
    <definedName name="IQ_PRETAX_GW_INC_STDDEV_EST" hidden="1">"c1707"</definedName>
    <definedName name="IQ_PRETAX_INC" hidden="1">"IQ_PRETAX_INC"</definedName>
    <definedName name="IQ_PRETAX_INC_10K" hidden="1">"IQ_PRETAX_INC_10K"</definedName>
    <definedName name="IQ_PRETAX_INC_10Q" hidden="1">"IQ_PRETAX_INC_10Q"</definedName>
    <definedName name="IQ_PRETAX_INC_10Q1" hidden="1">"IQ_PRETAX_INC_10Q1"</definedName>
    <definedName name="IQ_PRETAX_INC_EST" hidden="1">"c1695"</definedName>
    <definedName name="IQ_PRETAX_INC_EST_THOM" hidden="1">"c5119"</definedName>
    <definedName name="IQ_PRETAX_INC_HIGH_EST" hidden="1">"c1697"</definedName>
    <definedName name="IQ_PRETAX_INC_HIGH_EST_THOM" hidden="1">"c5121"</definedName>
    <definedName name="IQ_PRETAX_INC_LOW_EST" hidden="1">"c1698"</definedName>
    <definedName name="IQ_PRETAX_INC_LOW_EST_THOM" hidden="1">"c5122"</definedName>
    <definedName name="IQ_PRETAX_INC_MEDIAN_EST" hidden="1">"c1696"</definedName>
    <definedName name="IQ_PRETAX_INC_MEDIAN_EST_THOM" hidden="1">"c5120"</definedName>
    <definedName name="IQ_PRETAX_INC_NUM_EST" hidden="1">"c1699"</definedName>
    <definedName name="IQ_PRETAX_INC_NUM_EST_THOM" hidden="1">"c5123"</definedName>
    <definedName name="IQ_PRETAX_INC_STDDEV_EST" hidden="1">"c1700"</definedName>
    <definedName name="IQ_PRETAX_INC_STDDEV_EST_THOM" hidden="1">"c5124"</definedName>
    <definedName name="IQ_PRETAX_REPORT_INC_EST" hidden="1">"c1709"</definedName>
    <definedName name="IQ_PRETAX_REPORT_INC_HIGH_EST" hidden="1">"c1711"</definedName>
    <definedName name="IQ_PRETAX_REPORT_INC_LOW_EST" hidden="1">"c1712"</definedName>
    <definedName name="IQ_PRETAX_REPORT_INC_MEDIAN_EST" hidden="1">"c1710"</definedName>
    <definedName name="IQ_PRETAX_REPORT_INC_NUM_EST" hidden="1">"c1713"</definedName>
    <definedName name="IQ_PRETAX_REPORT_INC_STDDEV_EST" hidden="1">"c1714"</definedName>
    <definedName name="IQ_PRETAX_RETURN_ASSETS_FDIC" hidden="1">"c6731"</definedName>
    <definedName name="IQ_PRICE_CFPS_FWD" hidden="1">"c2237"</definedName>
    <definedName name="IQ_PRICE_CFPS_FWD_THOM" hidden="1">"c4060"</definedName>
    <definedName name="IQ_PRICE_OVER_BVPS" hidden="1">"c1026"</definedName>
    <definedName name="IQ_PRICE_OVER_EPS_EST" hidden="1">"IQ_PRICE_OVER_EPS_EST"</definedName>
    <definedName name="IQ_PRICE_OVER_EPS_EST_1" hidden="1">"IQ_PRICE_OVER_EPS_EST_1"</definedName>
    <definedName name="IQ_PRICE_OVER_LTM_EPS" hidden="1">"c1029"</definedName>
    <definedName name="IQ_PRICE_TARGET" hidden="1">"c82"</definedName>
    <definedName name="IQ_PRICE_TARGET_REUT" hidden="1">"c3631"</definedName>
    <definedName name="IQ_PRICE_TARGET_THOM" hidden="1">"c3649"</definedName>
    <definedName name="IQ_PRICEDATE" hidden="1">"c1069"</definedName>
    <definedName name="IQ_PRICEDATETIME" hidden="1">"IQ_PRICEDATETIME"</definedName>
    <definedName name="IQ_PRICING_DATE" hidden="1">"c1613"</definedName>
    <definedName name="IQ_PRIMARY_EPS_TYPE" hidden="1">"c4498"</definedName>
    <definedName name="IQ_PRIMARY_INDUSTRY" hidden="1">"c1070"</definedName>
    <definedName name="IQ_PRINCIPAL_AMT" hidden="1">"c2157"</definedName>
    <definedName name="IQ_PRIVATE_CONST_TOTAL_APR_FC_UNUSED_UNUSED_UNUSED" hidden="1">"c8559"</definedName>
    <definedName name="IQ_PRIVATE_CONST_TOTAL_APR_UNUSED_UNUSED_UNUSED" hidden="1">"c7679"</definedName>
    <definedName name="IQ_PRIVATE_CONST_TOTAL_FC_UNUSED_UNUSED_UNUSED" hidden="1">"c7899"</definedName>
    <definedName name="IQ_PRIVATE_CONST_TOTAL_POP_FC_UNUSED_UNUSED_UNUSED" hidden="1">"c8119"</definedName>
    <definedName name="IQ_PRIVATE_CONST_TOTAL_POP_UNUSED_UNUSED_UNUSED" hidden="1">"c7239"</definedName>
    <definedName name="IQ_PRIVATE_CONST_TOTAL_UNUSED_UNUSED_UNUSED" hidden="1">"c7019"</definedName>
    <definedName name="IQ_PRIVATE_CONST_TOTAL_YOY_FC_UNUSED_UNUSED_UNUSED" hidden="1">"c8339"</definedName>
    <definedName name="IQ_PRIVATE_CONST_TOTAL_YOY_UNUSED_UNUSED_UNUSED" hidden="1">"c7459"</definedName>
    <definedName name="IQ_PRIVATE_RES_CONST_REAL_APR_FC_UNUSED_UNUSED_UNUSED" hidden="1">"c8535"</definedName>
    <definedName name="IQ_PRIVATE_RES_CONST_REAL_APR_UNUSED_UNUSED_UNUSED" hidden="1">"c7655"</definedName>
    <definedName name="IQ_PRIVATE_RES_CONST_REAL_FC_UNUSED_UNUSED_UNUSED" hidden="1">"c7875"</definedName>
    <definedName name="IQ_PRIVATE_RES_CONST_REAL_POP_FC_UNUSED_UNUSED_UNUSED" hidden="1">"c8095"</definedName>
    <definedName name="IQ_PRIVATE_RES_CONST_REAL_POP_UNUSED_UNUSED_UNUSED" hidden="1">"c7215"</definedName>
    <definedName name="IQ_PRIVATE_RES_CONST_REAL_UNUSED_UNUSED_UNUSED" hidden="1">"c6995"</definedName>
    <definedName name="IQ_PRIVATE_RES_CONST_REAL_YOY_FC_UNUSED_UNUSED_UNUSED" hidden="1">"c8315"</definedName>
    <definedName name="IQ_PRIVATE_RES_CONST_REAL_YOY_UNUSED_UNUSED_UNUSED" hidden="1">"c7435"</definedName>
    <definedName name="IQ_PRIVATELY_ISSUED_MORTGAGE_BACKED_SECURITIES_FDIC" hidden="1">"c6407"</definedName>
    <definedName name="IQ_PRIVATELY_ISSUED_MORTGAGE_PASS_THROUGHS_FDIC" hidden="1">"c6405"</definedName>
    <definedName name="IQ_PRO_FORMA_BASIC_EPS" hidden="1">"c1614"</definedName>
    <definedName name="IQ_PRO_FORMA_DILUT_EPS" hidden="1">"c1615"</definedName>
    <definedName name="IQ_PRO_FORMA_NET_INC" hidden="1">"c795"</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"c518"</definedName>
    <definedName name="IQ_PROPERTY_MGMT_FEE" hidden="1">"c1074"</definedName>
    <definedName name="IQ_PROPERTY_NET" hidden="1">"c829"</definedName>
    <definedName name="IQ_PROV_BAD_DEBTS" hidden="1">"c1075"</definedName>
    <definedName name="IQ_PROV_BAD_DEBTS_CF" hidden="1">"c1076"</definedName>
    <definedName name="IQ_PROVISION_10YR_ANN_CAGR" hidden="1">"c6135"</definedName>
    <definedName name="IQ_PROVISION_10YR_ANN_GROWTH" hidden="1">"c1077"</definedName>
    <definedName name="IQ_PROVISION_1YR_ANN_GROWTH" hidden="1">"c1078"</definedName>
    <definedName name="IQ_PROVISION_2YR_ANN_CAGR" hidden="1">"c6136"</definedName>
    <definedName name="IQ_PROVISION_2YR_ANN_GROWTH" hidden="1">"c1079"</definedName>
    <definedName name="IQ_PROVISION_3YR_ANN_CAGR" hidden="1">"c6137"</definedName>
    <definedName name="IQ_PROVISION_3YR_ANN_GROWTH" hidden="1">"c1080"</definedName>
    <definedName name="IQ_PROVISION_5YR_ANN_CAGR" hidden="1">"c6138"</definedName>
    <definedName name="IQ_PROVISION_5YR_ANN_GROWTH" hidden="1">"c1081"</definedName>
    <definedName name="IQ_PROVISION_7YR_ANN_CAGR" hidden="1">"c6139"</definedName>
    <definedName name="IQ_PROVISION_7YR_ANN_GROWTH" hidden="1">"c1082"</definedName>
    <definedName name="IQ_PROVISION_CHARGE_OFFS" hidden="1">"c1083"</definedName>
    <definedName name="IQ_PTBV" hidden="1">"c1084"</definedName>
    <definedName name="IQ_PTBV_AVG" hidden="1">"c1085"</definedName>
    <definedName name="IQ_PURCHASE_FOREIGN_CURRENCIES_FDIC" hidden="1">"c6513"</definedName>
    <definedName name="IQ_PURCHASED_OPTION_CONTRACTS_FDIC" hidden="1">"c6510"</definedName>
    <definedName name="IQ_PURCHASED_OPTION_CONTRACTS_FX_RISK_FDIC" hidden="1">"c6515"</definedName>
    <definedName name="IQ_PURCHASED_OPTION_CONTRACTS_NON_FX_IR_FDIC" hidden="1">"c6520"</definedName>
    <definedName name="IQ_PURCHASES_EQUIP_NONRES_SAAR_APR_FC_UNUSED_UNUSED_UNUSED" hidden="1">"c8491"</definedName>
    <definedName name="IQ_PURCHASES_EQUIP_NONRES_SAAR_APR_UNUSED_UNUSED_UNUSED" hidden="1">"c7611"</definedName>
    <definedName name="IQ_PURCHASES_EQUIP_NONRES_SAAR_FC_UNUSED_UNUSED_UNUSED" hidden="1">"c7831"</definedName>
    <definedName name="IQ_PURCHASES_EQUIP_NONRES_SAAR_POP_FC_UNUSED_UNUSED_UNUSED" hidden="1">"c8051"</definedName>
    <definedName name="IQ_PURCHASES_EQUIP_NONRES_SAAR_POP_UNUSED_UNUSED_UNUSED" hidden="1">"c7171"</definedName>
    <definedName name="IQ_PURCHASES_EQUIP_NONRES_SAAR_UNUSED_UNUSED_UNUSED" hidden="1">"c6951"</definedName>
    <definedName name="IQ_PURCHASES_EQUIP_NONRES_SAAR_YOY_FC_UNUSED_UNUSED_UNUSED" hidden="1">"c8271"</definedName>
    <definedName name="IQ_PURCHASES_EQUIP_NONRES_SAAR_YOY_UNUSED_UNUSED_UNUSED" hidden="1">"c7391"</definedName>
    <definedName name="IQ_PUT_DATE_SCHEDULE" hidden="1">"c2483"</definedName>
    <definedName name="IQ_PUT_NOTIFICATION" hidden="1">"c2485"</definedName>
    <definedName name="IQ_PUT_PRICE_SCHEDULE" hidden="1">"c2484"</definedName>
    <definedName name="IQ_QTD" hidden="1">750000</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_FORECLOSURE_FDIC" hidden="1">"c6332"</definedName>
    <definedName name="IQ_RE_INVEST_FDIC" hidden="1">"c6331"</definedName>
    <definedName name="IQ_RE_LOANS_DOMESTIC_CHARGE_OFFS_FDIC" hidden="1">"c6589"</definedName>
    <definedName name="IQ_RE_LOANS_DOMESTIC_FDIC" hidden="1">"c6309"</definedName>
    <definedName name="IQ_RE_LOANS_DOMESTIC_NET_CHARGE_OFFS_FDIC" hidden="1">"c6627"</definedName>
    <definedName name="IQ_RE_LOANS_DOMESTIC_RECOVERIES_FDIC" hidden="1">"c6608"</definedName>
    <definedName name="IQ_RE_LOANS_FDIC" hidden="1">"c6308"</definedName>
    <definedName name="IQ_RE_LOANS_FOREIGN_CHARGE_OFFS_FDIC" hidden="1">"c6595"</definedName>
    <definedName name="IQ_RE_LOANS_FOREIGN_NET_CHARGE_OFFS_FDIC" hidden="1">"c6633"</definedName>
    <definedName name="IQ_RE_LOANS_FOREIGN_RECOVERIES_FDIC" hidden="1">"c6614"</definedName>
    <definedName name="IQ_REAL_ESTATE" hidden="1">"c1093"</definedName>
    <definedName name="IQ_REAL_ESTATE_ASSETS" hidden="1">"c1094"</definedName>
    <definedName name="IQ_RECOVERIES_1_4_FAMILY_LOANS_FDIC" hidden="1">"c6707"</definedName>
    <definedName name="IQ_RECOVERIES_AUTO_LOANS_FDIC" hidden="1">"c6701"</definedName>
    <definedName name="IQ_RECOVERIES_CL_LOANS_FDIC" hidden="1">"c6702"</definedName>
    <definedName name="IQ_RECOVERIES_CREDIT_CARDS_RECEIVABLES_FDIC" hidden="1">"c6704"</definedName>
    <definedName name="IQ_RECOVERIES_HOME_EQUITY_LINES_FDIC" hidden="1">"c6705"</definedName>
    <definedName name="IQ_RECOVERIES_OTHER_CONSUMER_LOANS_FDIC" hidden="1">"c6703"</definedName>
    <definedName name="IQ_RECOVERIES_OTHER_LOANS_FDIC" hidden="1">"c6706"</definedName>
    <definedName name="IQ_RECURRING_PROFIT_ACT_OR_EST" hidden="1">"c4507"</definedName>
    <definedName name="IQ_RECURRING_PROFIT_SHARE_ACT_OR_EST" hidden="1">"c4508"</definedName>
    <definedName name="IQ_REDEEM_PREF_STOCK" hidden="1">"c1059"</definedName>
    <definedName name="IQ_REF_ENTITY" hidden="1">"c6033"</definedName>
    <definedName name="IQ_REF_ENTITY_CIQID" hidden="1">"c6024"</definedName>
    <definedName name="IQ_REF_ENTITY_TICKER" hidden="1">"c6023"</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LATED_PLANS_FDIC" hidden="1">"c6320"</definedName>
    <definedName name="IQ_RENTAL_REV" hidden="1">"c1101"</definedName>
    <definedName name="IQ_RES_CONST_REAL_APR_FC_UNUSED_UNUSED_UNUSED" hidden="1">"c8536"</definedName>
    <definedName name="IQ_RES_CONST_REAL_APR_UNUSED_UNUSED_UNUSED" hidden="1">"c7656"</definedName>
    <definedName name="IQ_RES_CONST_REAL_FC_UNUSED_UNUSED_UNUSED" hidden="1">"c7876"</definedName>
    <definedName name="IQ_RES_CONST_REAL_POP_FC_UNUSED_UNUSED_UNUSED" hidden="1">"c8096"</definedName>
    <definedName name="IQ_RES_CONST_REAL_POP_UNUSED_UNUSED_UNUSED" hidden="1">"c7216"</definedName>
    <definedName name="IQ_RES_CONST_REAL_SAAR_APR_FC_UNUSED_UNUSED_UNUSED" hidden="1">"c8537"</definedName>
    <definedName name="IQ_RES_CONST_REAL_SAAR_APR_UNUSED_UNUSED_UNUSED" hidden="1">"c7657"</definedName>
    <definedName name="IQ_RES_CONST_REAL_SAAR_FC_UNUSED_UNUSED_UNUSED" hidden="1">"c7877"</definedName>
    <definedName name="IQ_RES_CONST_REAL_SAAR_POP_FC_UNUSED_UNUSED_UNUSED" hidden="1">"c8097"</definedName>
    <definedName name="IQ_RES_CONST_REAL_SAAR_POP_UNUSED_UNUSED_UNUSED" hidden="1">"c7217"</definedName>
    <definedName name="IQ_RES_CONST_REAL_SAAR_UNUSED_UNUSED_UNUSED" hidden="1">"c6997"</definedName>
    <definedName name="IQ_RES_CONST_REAL_SAAR_YOY_FC_UNUSED_UNUSED_UNUSED" hidden="1">"c8317"</definedName>
    <definedName name="IQ_RES_CONST_REAL_SAAR_YOY_UNUSED_UNUSED_UNUSED" hidden="1">"c7437"</definedName>
    <definedName name="IQ_RES_CONST_REAL_UNUSED_UNUSED_UNUSED" hidden="1">"c6996"</definedName>
    <definedName name="IQ_RES_CONST_REAL_YOY_FC_UNUSED_UNUSED_UNUSED" hidden="1">"c8316"</definedName>
    <definedName name="IQ_RES_CONST_REAL_YOY_UNUSED_UNUSED_UNUSED" hidden="1">"c7436"</definedName>
    <definedName name="IQ_RES_CONST_SAAR_APR_FC_UNUSED_UNUSED_UNUSED" hidden="1">"c8540"</definedName>
    <definedName name="IQ_RES_CONST_SAAR_APR_UNUSED_UNUSED_UNUSED" hidden="1">"c7660"</definedName>
    <definedName name="IQ_RES_CONST_SAAR_FC_UNUSED_UNUSED_UNUSED" hidden="1">"c7880"</definedName>
    <definedName name="IQ_RES_CONST_SAAR_POP_FC_UNUSED_UNUSED_UNUSED" hidden="1">"c8100"</definedName>
    <definedName name="IQ_RES_CONST_SAAR_POP_UNUSED_UNUSED_UNUSED" hidden="1">"c7220"</definedName>
    <definedName name="IQ_RES_CONST_SAAR_UNUSED_UNUSED_UNUSED" hidden="1">"c7000"</definedName>
    <definedName name="IQ_RES_CONST_SAAR_YOY_FC_UNUSED_UNUSED_UNUSED" hidden="1">"c8320"</definedName>
    <definedName name="IQ_RES_CONST_SAAR_YOY_UNUSED_UNUSED_UNUSED" hidden="1">"c7440"</definedName>
    <definedName name="IQ_RESEARCH_DEV" hidden="1">"c1090"</definedName>
    <definedName name="IQ_RESIDENTIAL_LOANS" hidden="1">"c1102"</definedName>
    <definedName name="IQ_RESTATEMENT_BS" hidden="1">"c1643"</definedName>
    <definedName name="IQ_RESTATEMENT_CF" hidden="1">"c1644"</definedName>
    <definedName name="IQ_RESTATEMENT_IS" hidden="1">"c1642"</definedName>
    <definedName name="IQ_RESTATEMENTS_NET_FDIC" hidden="1">"c6500"</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ICTED_CASH_NON_CURRENT" hidden="1">"c6192"</definedName>
    <definedName name="IQ_RESTRICTED_CASH_TOTAL" hidden="1">"c6193"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 hidden="1">"c6264"</definedName>
    <definedName name="IQ_RESTRUCTURE_REIT" hidden="1">"c1110"</definedName>
    <definedName name="IQ_RESTRUCTURE_UTI" hidden="1">"c1111"</definedName>
    <definedName name="IQ_RESTRUCTURED_LOANS" hidden="1">"c1112"</definedName>
    <definedName name="IQ_RESTRUCTURED_LOANS_1_4_RESIDENTIAL_FDIC" hidden="1">"c6378"</definedName>
    <definedName name="IQ_RESTRUCTURED_LOANS_LEASES_FDIC" hidden="1">"c6377"</definedName>
    <definedName name="IQ_RESTRUCTURED_LOANS_NON_1_4_FDIC" hidden="1">"c6379"</definedName>
    <definedName name="IQ_RETAIL_ACQUIRED_FRANCHISE_STORES" hidden="1">"c2895"</definedName>
    <definedName name="IQ_RETAIL_ACQUIRED_OWNED_STORES" hidden="1">"c2903"</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DEPOSITS_FDIC" hidden="1">"c6488"</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"c1092"</definedName>
    <definedName name="IQ_RETAINED_EARNINGS_AVERAGE_EQUITY_FDIC" hidden="1">"c6733"</definedName>
    <definedName name="IQ_RETURN_ASSETS" hidden="1">"c1113"</definedName>
    <definedName name="IQ_RETURN_ASSETS_ACT_OR_EST" hidden="1">"c3585"</definedName>
    <definedName name="IQ_RETURN_ASSETS_ACT_OR_EST_THOM" hidden="1">"c5310"</definedName>
    <definedName name="IQ_RETURN_ASSETS_BANK" hidden="1">"c1114"</definedName>
    <definedName name="IQ_RETURN_ASSETS_BROK" hidden="1">"c1115"</definedName>
    <definedName name="IQ_RETURN_ASSETS_EST" hidden="1">"c3529"</definedName>
    <definedName name="IQ_RETURN_ASSETS_EST_THOM" hidden="1">"c4034"</definedName>
    <definedName name="IQ_RETURN_ASSETS_FDIC" hidden="1">"c6730"</definedName>
    <definedName name="IQ_RETURN_ASSETS_FS" hidden="1">"c1116"</definedName>
    <definedName name="IQ_RETURN_ASSETS_HIGH_EST" hidden="1">"c3530"</definedName>
    <definedName name="IQ_RETURN_ASSETS_HIGH_EST_THOM" hidden="1">"c4036"</definedName>
    <definedName name="IQ_RETURN_ASSETS_LOW_EST" hidden="1">"c3531"</definedName>
    <definedName name="IQ_RETURN_ASSETS_LOW_EST_THOM" hidden="1">"c4037"</definedName>
    <definedName name="IQ_RETURN_ASSETS_MEDIAN_EST" hidden="1">"c3532"</definedName>
    <definedName name="IQ_RETURN_ASSETS_MEDIAN_EST_THOM" hidden="1">"c4035"</definedName>
    <definedName name="IQ_RETURN_ASSETS_NUM_EST" hidden="1">"c3527"</definedName>
    <definedName name="IQ_RETURN_ASSETS_NUM_EST_THOM" hidden="1">"c4038"</definedName>
    <definedName name="IQ_RETURN_ASSETS_STDDEV_EST" hidden="1">"c3528"</definedName>
    <definedName name="IQ_RETURN_ASSETS_STDDEV_EST_THOM" hidden="1">"c4039"</definedName>
    <definedName name="IQ_RETURN_CAPITAL" hidden="1">"c1117"</definedName>
    <definedName name="IQ_RETURN_EQUITY" hidden="1">"c1118"</definedName>
    <definedName name="IQ_RETURN_EQUITY_ACT_OR_EST" hidden="1">"c3586"</definedName>
    <definedName name="IQ_RETURN_EQUITY_ACT_OR_EST_THOM" hidden="1">"c5311"</definedName>
    <definedName name="IQ_RETURN_EQUITY_BANK" hidden="1">"c1119"</definedName>
    <definedName name="IQ_RETURN_EQUITY_BROK" hidden="1">"c1120"</definedName>
    <definedName name="IQ_RETURN_EQUITY_EST" hidden="1">"c3535"</definedName>
    <definedName name="IQ_RETURN_EQUITY_EST_THOM" hidden="1">"c5479"</definedName>
    <definedName name="IQ_RETURN_EQUITY_FDIC" hidden="1">"c6732"</definedName>
    <definedName name="IQ_RETURN_EQUITY_FS" hidden="1">"c1121"</definedName>
    <definedName name="IQ_RETURN_EQUITY_HIGH_EST" hidden="1">"c3536"</definedName>
    <definedName name="IQ_RETURN_EQUITY_HIGH_EST_THOM" hidden="1">"c5283"</definedName>
    <definedName name="IQ_RETURN_EQUITY_LOW_EST" hidden="1">"c3537"</definedName>
    <definedName name="IQ_RETURN_EQUITY_LOW_EST_THOM" hidden="1">"c5284"</definedName>
    <definedName name="IQ_RETURN_EQUITY_MEDIAN_EST" hidden="1">"c3538"</definedName>
    <definedName name="IQ_RETURN_EQUITY_MEDIAN_EST_THOM" hidden="1">"c5282"</definedName>
    <definedName name="IQ_RETURN_EQUITY_NUM_EST" hidden="1">"c3533"</definedName>
    <definedName name="IQ_RETURN_EQUITY_NUM_EST_THOM" hidden="1">"c5285"</definedName>
    <definedName name="IQ_RETURN_EQUITY_STDDEV_EST" hidden="1">"c3534"</definedName>
    <definedName name="IQ_RETURN_EQUITY_STDDEV_EST_THOM" hidden="1">"c5286"</definedName>
    <definedName name="IQ_RETURN_INVESTMENT" hidden="1">"c1117"</definedName>
    <definedName name="IQ_REV" hidden="1">"c1122"</definedName>
    <definedName name="IQ_REV_BEFORE_LL" hidden="1">"c1123"</definedName>
    <definedName name="IQ_REV_STDDEV_EST" hidden="1">"c1124"</definedName>
    <definedName name="IQ_REV_STDDEV_EST_REUT" hidden="1">"c3639"</definedName>
    <definedName name="IQ_REV_STDDEV_EST_THOM" hidden="1">"c3657"</definedName>
    <definedName name="IQ_REV_UTI" hidden="1">"c1125"</definedName>
    <definedName name="IQ_REVALUATION_GAINS_FDIC" hidden="1">"c6428"</definedName>
    <definedName name="IQ_REVALUATION_LOSSES_FDIC" hidden="1">"c6429"</definedName>
    <definedName name="IQ_REVENUE" hidden="1">"c1122"</definedName>
    <definedName name="IQ_REVENUE_10K" hidden="1">"IQ_REVENUE_10K"</definedName>
    <definedName name="IQ_REVENUE_10Q" hidden="1">"IQ_REVENUE_10Q"</definedName>
    <definedName name="IQ_REVENUE_10Q1" hidden="1">"IQ_REVENUE_10Q1"</definedName>
    <definedName name="IQ_REVENUE_ACT_OR_EST" hidden="1">"c2214"</definedName>
    <definedName name="IQ_REVENUE_ACT_OR_EST_THOM" hidden="1">"c5299"</definedName>
    <definedName name="IQ_REVENUE_EST" hidden="1">"c1126"</definedName>
    <definedName name="IQ_REVENUE_EST_1" hidden="1">"IQ_REVENUE_EST_1"</definedName>
    <definedName name="IQ_REVENUE_EST_REUT" hidden="1">"c3634"</definedName>
    <definedName name="IQ_REVENUE_EST_THOM" hidden="1">"c3652"</definedName>
    <definedName name="IQ_REVENUE_GROWTH_1" hidden="1">"IQ_REVENUE_GROWTH_1"</definedName>
    <definedName name="IQ_REVENUE_GROWTH_2" hidden="1">"IQ_REVENUE_GROWTH_2"</definedName>
    <definedName name="IQ_REVENUE_HIGH_EST" hidden="1">"c1127"</definedName>
    <definedName name="IQ_REVENUE_HIGH_EST_REUT" hidden="1">"c3636"</definedName>
    <definedName name="IQ_REVENUE_HIGH_EST_THOM" hidden="1">"c3654"</definedName>
    <definedName name="IQ_REVENUE_LOW_EST" hidden="1">"c1128"</definedName>
    <definedName name="IQ_REVENUE_LOW_EST_REUT" hidden="1">"c3637"</definedName>
    <definedName name="IQ_REVENUE_LOW_EST_THOM" hidden="1">"c3655"</definedName>
    <definedName name="IQ_REVENUE_MEDIAN_EST" hidden="1">"c1662"</definedName>
    <definedName name="IQ_REVENUE_MEDIAN_EST_REUT" hidden="1">"c3635"</definedName>
    <definedName name="IQ_REVENUE_MEDIAN_EST_THOM" hidden="1">"c3653"</definedName>
    <definedName name="IQ_REVENUE_NUM_EST" hidden="1">"c1129"</definedName>
    <definedName name="IQ_REVENUE_NUM_EST_REUT" hidden="1">"c3638"</definedName>
    <definedName name="IQ_REVENUE_NUM_EST_THOM" hidden="1">"c3656"</definedName>
    <definedName name="IQ_REVISION_DATE_" hidden="1">39381.1484027778</definedName>
    <definedName name="IQ_RISK_ADJ_BANK_ASSETS" hidden="1">"c2670"</definedName>
    <definedName name="IQ_RISK_WEIGHTED_ASSETS_FDIC" hidden="1">"c6370"</definedName>
    <definedName name="IQ_SALARY" hidden="1">"c1130"</definedName>
    <definedName name="IQ_SALARY_FDIC" hidden="1">"c6576"</definedName>
    <definedName name="IQ_SALE_CONVERSION_RETIREMENT_STOCK_FDIC" hidden="1">"c6661"</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 hidden="1">"c6284"</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_PURCHASED_RESELL" hidden="1">"c5513"</definedName>
    <definedName name="IQ_SECUR_RECEIV" hidden="1">"c1151"</definedName>
    <definedName name="IQ_SECURED_1_4_FAMILY_RESIDENTIAL_CHARGE_OFFS_FDIC" hidden="1">"c6590"</definedName>
    <definedName name="IQ_SECURED_1_4_FAMILY_RESIDENTIAL_NET_CHARGE_OFFS_FDIC" hidden="1">"c6628"</definedName>
    <definedName name="IQ_SECURED_1_4_FAMILY_RESIDENTIAL_RECOVERIES_FDIC" hidden="1">"c6609"</definedName>
    <definedName name="IQ_SECURED_DEBT" hidden="1">"c2546"</definedName>
    <definedName name="IQ_SECURED_DEBT_PCT" hidden="1">"c2547"</definedName>
    <definedName name="IQ_SECURED_FARMLAND_CHARGE_OFFS_FDIC" hidden="1">"c6593"</definedName>
    <definedName name="IQ_SECURED_FARMLAND_NET_CHARGE_OFFS_FDIC" hidden="1">"c6631"</definedName>
    <definedName name="IQ_SECURED_FARMLAND_RECOVERIES_FDIC" hidden="1">"c6612"</definedName>
    <definedName name="IQ_SECURED_MULTIFAMILY_RESIDENTIAL_CHARGE_OFFS_FDIC" hidden="1">"c6591"</definedName>
    <definedName name="IQ_SECURED_MULTIFAMILY_RESIDENTIAL_NET_CHARGE_OFFS_FDIC" hidden="1">"c6629"</definedName>
    <definedName name="IQ_SECURED_MULTIFAMILY_RESIDENTIAL_RECOVERIES_FDIC" hidden="1">"c6610"</definedName>
    <definedName name="IQ_SECURED_NONFARM_NONRESIDENTIAL_CHARGE_OFFS_FDIC" hidden="1">"c6592"</definedName>
    <definedName name="IQ_SECURED_NONFARM_NONRESIDENTIAL_NET_CHARGE_OFFS_FDIC" hidden="1">"c6630"</definedName>
    <definedName name="IQ_SECURED_NONFARM_NONRESIDENTIAL_RECOVERIES_FDIC" hidden="1">"c6611"</definedName>
    <definedName name="IQ_SECURITIES_GAINS_FDIC" hidden="1">"c6584"</definedName>
    <definedName name="IQ_SECURITIES_ISSUED_STATES_FDIC" hidden="1">"c6300"</definedName>
    <definedName name="IQ_SECURITIES_LENT_FDIC" hidden="1">"c6532"</definedName>
    <definedName name="IQ_SECURITIES_UNDERWRITING_FDIC" hidden="1">"c6529"</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ERVICE_CHARGES_FDIC" hidden="1">"c6572"</definedName>
    <definedName name="IQ_SGA" hidden="1">"c1158"</definedName>
    <definedName name="IQ_SGA_BNK" hidden="1">"c1159"</definedName>
    <definedName name="IQ_SGA_INS" hidden="1">"c1160"</definedName>
    <definedName name="IQ_SGA_MARGIN" hidden="1">"c1898"</definedName>
    <definedName name="IQ_SGA_RE" hidden="1">"c6265"</definedName>
    <definedName name="IQ_SGA_REIT" hidden="1">"c1161"</definedName>
    <definedName name="IQ_SGA_SUPPL" hidden="1">"c1162"</definedName>
    <definedName name="IQ_SGA_UTI" hidden="1">"c1163"</definedName>
    <definedName name="IQ_SHAREOUTSTANDING" hidden="1">"c1347"</definedName>
    <definedName name="IQ_SHARES_PURCHASED_AVERAGE_PRICE" hidden="1">"c5821"</definedName>
    <definedName name="IQ_SHARES_PURCHASED_QUARTER" hidden="1">"c5820"</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"c1197"</definedName>
    <definedName name="IQ_SMALL_INT_BEAR_CD" hidden="1">"c1166"</definedName>
    <definedName name="IQ_SOFTWARE" hidden="1">"c1167"</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 hidden="1">"c6266"</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 hidden="1">"c6267"</definedName>
    <definedName name="IQ_ST_DEBT_ISSUED_REIT" hidden="1">"c1186"</definedName>
    <definedName name="IQ_ST_DEBT_ISSUED_UTI" hidden="1">"c1187"</definedName>
    <definedName name="IQ_ST_DEBT_PCT" hidden="1">"c2539"</definedName>
    <definedName name="IQ_ST_DEBT_RE" hidden="1">"c6268"</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 hidden="1">"c6269"</definedName>
    <definedName name="IQ_ST_DEBT_REPAID_REIT" hidden="1">"c1194"</definedName>
    <definedName name="IQ_ST_DEBT_REPAID_UTI" hidden="1">"c1195"</definedName>
    <definedName name="IQ_ST_DEBT_UTI" hidden="1">"c1196"</definedName>
    <definedName name="IQ_ST_FHLB_DEBT" hidden="1">"c5658"</definedName>
    <definedName name="IQ_ST_INVEST" hidden="1">"c1197"</definedName>
    <definedName name="IQ_ST_INVEST_UTI" hidden="1">"c1198"</definedName>
    <definedName name="IQ_ST_NOTE_RECEIV" hidden="1">"c1199"</definedName>
    <definedName name="IQ_STATE" hidden="1">"c1200"</definedName>
    <definedName name="IQ_STATES_NONTRANSACTION_ACCOUNTS_FDIC" hidden="1">"c6547"</definedName>
    <definedName name="IQ_STATES_TOTAL_DEPOSITS_FDIC" hidden="1">"c6473"</definedName>
    <definedName name="IQ_STATES_TRANSACTION_ACCOUNTS_FDIC" hidden="1">"c6539"</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ATEGY_NOTE" hidden="1">"c6791"</definedName>
    <definedName name="IQ_STRIKE_PRICE_ISSUED" hidden="1">"c1645"</definedName>
    <definedName name="IQ_STRIKE_PRICE_OS" hidden="1">"c1646"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FDIC" hidden="1">"c6346"</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URPLUS_FDIC" hidden="1">"c6351"</definedName>
    <definedName name="IQ_SVA" hidden="1">"c1214"</definedName>
    <definedName name="IQ_TARGET_PRICE_NUM" hidden="1">"c1653"</definedName>
    <definedName name="IQ_TARGET_PRICE_NUM_REUT" hidden="1">"c5319"</definedName>
    <definedName name="IQ_TARGET_PRICE_NUM_THOM" hidden="1">"c5098"</definedName>
    <definedName name="IQ_TARGET_PRICE_STDDEV" hidden="1">"c1654"</definedName>
    <definedName name="IQ_TARGET_PRICE_STDDEV_REUT" hidden="1">"c5320"</definedName>
    <definedName name="IQ_TARGET_PRICE_STDDEV_THOM" hidden="1">"c5099"</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BV" hidden="1">"c1906"</definedName>
    <definedName name="IQ_TBV_10YR_ANN_CAGR" hidden="1">"c6169"</definedName>
    <definedName name="IQ_TBV_10YR_ANN_GROWTH" hidden="1">"c1936"</definedName>
    <definedName name="IQ_TBV_1YR_ANN_GROWTH" hidden="1">"c1931"</definedName>
    <definedName name="IQ_TBV_2YR_ANN_CAGR" hidden="1">"c6165"</definedName>
    <definedName name="IQ_TBV_2YR_ANN_GROWTH" hidden="1">"c1932"</definedName>
    <definedName name="IQ_TBV_3YR_ANN_CAGR" hidden="1">"c6166"</definedName>
    <definedName name="IQ_TBV_3YR_ANN_GROWTH" hidden="1">"c1933"</definedName>
    <definedName name="IQ_TBV_5YR_ANN_CAGR" hidden="1">"c6167"</definedName>
    <definedName name="IQ_TBV_5YR_ANN_GROWTH" hidden="1">"c1934"</definedName>
    <definedName name="IQ_TBV_7YR_ANN_CAGR" hidden="1">"c6168"</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_FWD" hidden="1">"c2238"</definedName>
    <definedName name="IQ_TEV_EBIT_FWD_THOM" hidden="1">"c4061"</definedName>
    <definedName name="IQ_TEV_EBITDA" hidden="1">"c1222"</definedName>
    <definedName name="IQ_TEV_EBITDA_AVG" hidden="1">"c1223"</definedName>
    <definedName name="IQ_TEV_EBITDA_FWD" hidden="1">"c1224"</definedName>
    <definedName name="IQ_TEV_EBITDA_FWD_REUT" hidden="1">"c4050"</definedName>
    <definedName name="IQ_TEV_EBITDA_FWD_THOM" hidden="1">"c4057"</definedName>
    <definedName name="IQ_TEV_EMPLOYEE_AVG" hidden="1">"c1225"</definedName>
    <definedName name="IQ_TEV_EST" hidden="1">"c4526"</definedName>
    <definedName name="IQ_TEV_EST_THOM" hidden="1">"c5529"</definedName>
    <definedName name="IQ_TEV_HIGH_EST" hidden="1">"c4527"</definedName>
    <definedName name="IQ_TEV_HIGH_EST_THOM" hidden="1">"c5530"</definedName>
    <definedName name="IQ_TEV_LOW_EST" hidden="1">"c4528"</definedName>
    <definedName name="IQ_TEV_LOW_EST_THOM" hidden="1">"c5531"</definedName>
    <definedName name="IQ_TEV_MEDIAN_EST" hidden="1">"c4529"</definedName>
    <definedName name="IQ_TEV_MEDIAN_EST_THOM" hidden="1">"c5532"</definedName>
    <definedName name="IQ_TEV_NUM_EST" hidden="1">"c4530"</definedName>
    <definedName name="IQ_TEV_NUM_EST_THOM" hidden="1">"c5533"</definedName>
    <definedName name="IQ_TEV_STDDEV_EST" hidden="1">"c4531"</definedName>
    <definedName name="IQ_TEV_STDDEV_EST_THOM" hidden="1">"c5534"</definedName>
    <definedName name="IQ_TEV_TOTAL_REV" hidden="1">"c1226"</definedName>
    <definedName name="IQ_TEV_TOTAL_REV_AVG" hidden="1">"c1227"</definedName>
    <definedName name="IQ_TEV_TOTAL_REV_FWD" hidden="1">"c1228"</definedName>
    <definedName name="IQ_TEV_TOTAL_REV_FWD_REUT" hidden="1">"c4051"</definedName>
    <definedName name="IQ_TEV_TOTAL_REV_FWD_THOM" hidden="1">"c4058"</definedName>
    <definedName name="IQ_TEV_UFCF" hidden="1">"c2208"</definedName>
    <definedName name="IQ_THREE_MONTHS_FIXED_AND_FLOATING_FDIC" hidden="1">"c6419"</definedName>
    <definedName name="IQ_THREE_MONTHS_MORTGAGE_PASS_THROUGHS_FDIC" hidden="1">"c6411"</definedName>
    <definedName name="IQ_THREE_YEAR_FIXED_AND_FLOATING_RATE_FDIC" hidden="1">"c6421"</definedName>
    <definedName name="IQ_THREE_YEAR_MORTGAGE_PASS_THROUGHS_FDIC" hidden="1">"c6413"</definedName>
    <definedName name="IQ_THREE_YEARS_LESS_FDIC" hidden="1">"c6417"</definedName>
    <definedName name="IQ_TIER_1_RISK_BASED_CAPITAL_RATIO_FDIC" hidden="1">"c6746"</definedName>
    <definedName name="IQ_TIER_ONE_CAPITAL" hidden="1">"c2667"</definedName>
    <definedName name="IQ_TIER_ONE_FDIC" hidden="1">"c6369"</definedName>
    <definedName name="IQ_TIER_ONE_RATIO" hidden="1">"c1229"</definedName>
    <definedName name="IQ_TIER_TWO_CAPITAL" hidden="1">"c2669"</definedName>
    <definedName name="IQ_TIME_DEP" hidden="1">"c1230"</definedName>
    <definedName name="IQ_TIME_DEPOSITS_LESS_THAN_100K_FDIC" hidden="1">"c6465"</definedName>
    <definedName name="IQ_TIME_DEPOSITS_MORE_THAN_100K_FDIC" hidden="1">"c6470"</definedName>
    <definedName name="IQ_TODAY" hidden="1">0</definedName>
    <definedName name="IQ_TOT_ADJ_INC" hidden="1">"c1616"</definedName>
    <definedName name="IQ_TOTAL_AR_BR" hidden="1">"c1231"</definedName>
    <definedName name="IQ_TOTAL_AR_RE" hidden="1">"c6270"</definedName>
    <definedName name="IQ_TOTAL_AR_REIT" hidden="1">"c1232"</definedName>
    <definedName name="IQ_TOTAL_AR_UTI" hidden="1">"c1233"</definedName>
    <definedName name="IQ_TOTAL_ASSETS" hidden="1">"c1234"</definedName>
    <definedName name="IQ_TOTAL_ASSETS_10YR_ANN_CAGR" hidden="1">"c6140"</definedName>
    <definedName name="IQ_TOTAL_ASSETS_10YR_ANN_GROWTH" hidden="1">"c1235"</definedName>
    <definedName name="IQ_TOTAL_ASSETS_1YR_ANN_GROWTH" hidden="1">"c1236"</definedName>
    <definedName name="IQ_TOTAL_ASSETS_2YR_ANN_CAGR" hidden="1">"c6141"</definedName>
    <definedName name="IQ_TOTAL_ASSETS_2YR_ANN_GROWTH" hidden="1">"c1237"</definedName>
    <definedName name="IQ_TOTAL_ASSETS_3YR_ANN_CAGR" hidden="1">"c6142"</definedName>
    <definedName name="IQ_TOTAL_ASSETS_3YR_ANN_GROWTH" hidden="1">"c1238"</definedName>
    <definedName name="IQ_TOTAL_ASSETS_5YR_ANN_CAGR" hidden="1">"c6143"</definedName>
    <definedName name="IQ_TOTAL_ASSETS_5YR_ANN_GROWTH" hidden="1">"c1239"</definedName>
    <definedName name="IQ_TOTAL_ASSETS_7YR_ANN_CAGR" hidden="1">"c6144"</definedName>
    <definedName name="IQ_TOTAL_ASSETS_7YR_ANN_GROWTH" hidden="1">"c1240"</definedName>
    <definedName name="IQ_TOTAL_ASSETS_FDIC" hidden="1">"c6339"</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"c1266"</definedName>
    <definedName name="IQ_TOTAL_CASH_FINAN" hidden="1">"c119"</definedName>
    <definedName name="IQ_TOTAL_CASH_INVEST" hidden="1">"c121"</definedName>
    <definedName name="IQ_TOTAL_CASH_OPER" hidden="1">"c122"</definedName>
    <definedName name="IQ_TOTAL_CHARGE_OFFS_FDIC" hidden="1">"c6603"</definedName>
    <definedName name="IQ_TOTAL_CHURN" hidden="1">"c2122"</definedName>
    <definedName name="IQ_TOTAL_CL" hidden="1">"c1245"</definedName>
    <definedName name="IQ_TOTAL_COMMON" hidden="1">"c1022"</definedName>
    <definedName name="IQ_TOTAL_COMMON_EQUITY" hidden="1">"c1246"</definedName>
    <definedName name="IQ_TOTAL_CURRENT_ASSETS" hidden="1">"c1243"</definedName>
    <definedName name="IQ_TOTAL_CURRENT_LIAB" hidden="1">"c1245"</definedName>
    <definedName name="IQ_TOTAL_DEBT" hidden="1">"c1247"</definedName>
    <definedName name="IQ_TOTAL_DEBT_CAPITAL" hidden="1">"c1248"</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 hidden="1">"c6271"</definedName>
    <definedName name="IQ_TOTAL_DEBT_ISSUED_REIT" hidden="1">"c1255"</definedName>
    <definedName name="IQ_TOTAL_DEBT_ISSUED_UTI" hidden="1">"c1256"</definedName>
    <definedName name="IQ_TOTAL_DEBT_ISSUES_INS" hidden="1">"c1257"</definedName>
    <definedName name="IQ_TOTAL_DEBT_OVER_EBITDA" hidden="1">"c1249"</definedName>
    <definedName name="IQ_TOTAL_DEBT_OVER_TOTAL_BV" hidden="1">"c1250"</definedName>
    <definedName name="IQ_TOTAL_DEBT_OVER_TOTAL_CAP" hidden="1">"c1248"</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 hidden="1">"c6272"</definedName>
    <definedName name="IQ_TOTAL_DEBT_REPAID_REIT" hidden="1">"c1263"</definedName>
    <definedName name="IQ_TOTAL_DEBT_REPAID_UTI" hidden="1">"c1264"</definedName>
    <definedName name="IQ_TOTAL_DEBT_SECURITIES_FDIC" hidden="1">"c6410"</definedName>
    <definedName name="IQ_TOTAL_DEPOSITS" hidden="1">"c1265"</definedName>
    <definedName name="IQ_TOTAL_DEPOSITS_FDIC" hidden="1">"c6342"</definedName>
    <definedName name="IQ_TOTAL_DIV_PAID_CF" hidden="1">"c1266"</definedName>
    <definedName name="IQ_TOTAL_EMPLOYEE" hidden="1">"c1522"</definedName>
    <definedName name="IQ_TOTAL_EMPLOYEES" hidden="1">"c1522"</definedName>
    <definedName name="IQ_TOTAL_EMPLOYEES_FDIC" hidden="1">"c6355"</definedName>
    <definedName name="IQ_TOTAL_EQUITY" hidden="1">"c1267"</definedName>
    <definedName name="IQ_TOTAL_EQUITY_10YR_ANN_CAGR" hidden="1">"c6145"</definedName>
    <definedName name="IQ_TOTAL_EQUITY_10YR_ANN_GROWTH" hidden="1">"c1268"</definedName>
    <definedName name="IQ_TOTAL_EQUITY_1YR_ANN_GROWTH" hidden="1">"c1269"</definedName>
    <definedName name="IQ_TOTAL_EQUITY_2YR_ANN_CAGR" hidden="1">"c6146"</definedName>
    <definedName name="IQ_TOTAL_EQUITY_2YR_ANN_GROWTH" hidden="1">"c1270"</definedName>
    <definedName name="IQ_TOTAL_EQUITY_3YR_ANN_CAGR" hidden="1">"c6147"</definedName>
    <definedName name="IQ_TOTAL_EQUITY_3YR_ANN_GROWTH" hidden="1">"c1271"</definedName>
    <definedName name="IQ_TOTAL_EQUITY_5YR_ANN_CAGR" hidden="1">"c6148"</definedName>
    <definedName name="IQ_TOTAL_EQUITY_5YR_ANN_GROWTH" hidden="1">"c1272"</definedName>
    <definedName name="IQ_TOTAL_EQUITY_7YR_ANN_CAGR" hidden="1">"c6149"</definedName>
    <definedName name="IQ_TOTAL_EQUITY_7YR_ANN_GROWTH" hidden="1">"c1273"</definedName>
    <definedName name="IQ_TOTAL_EQUITY_ALLOWANCE_TOTAL_LOANS" hidden="1">"c1274"</definedName>
    <definedName name="IQ_TOTAL_INTEREST_EXP" hidden="1">"c591"</definedName>
    <definedName name="IQ_TOTAL_INVENTORY" hidden="1">"c622"</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EQUITY_FDIC" hidden="1">"c6354"</definedName>
    <definedName name="IQ_TOTAL_LIAB_FIN" hidden="1">"c1280"</definedName>
    <definedName name="IQ_TOTAL_LIAB_INS" hidden="1">"c1281"</definedName>
    <definedName name="IQ_TOTAL_LIAB_RE" hidden="1">"c6273"</definedName>
    <definedName name="IQ_TOTAL_LIAB_REIT" hidden="1">"c1282"</definedName>
    <definedName name="IQ_TOTAL_LIAB_SHAREHOLD" hidden="1">"c1279"</definedName>
    <definedName name="IQ_TOTAL_LIAB_TOTAL_ASSETS" hidden="1">"c1283"</definedName>
    <definedName name="IQ_TOTAL_LIABILITIES_FDIC" hidden="1">"c6348"</definedName>
    <definedName name="IQ_TOTAL_LOANS" hidden="1">"c5653"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 hidden="1">"c6274"</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ABLE_END_OS" hidden="1">"c5819"</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ENSION_OBLIGATION" hidden="1">"c1292"</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COVERIES_FDIC" hidden="1">"c6622"</definedName>
    <definedName name="IQ_TOTAL_REV" hidden="1">"c1294"</definedName>
    <definedName name="IQ_TOTAL_REV_10YR_ANN_CAGR" hidden="1">"c6150"</definedName>
    <definedName name="IQ_TOTAL_REV_10YR_ANN_GROWTH" hidden="1">"c1295"</definedName>
    <definedName name="IQ_TOTAL_REV_1YR_ANN_GROWTH" hidden="1">"c1296"</definedName>
    <definedName name="IQ_TOTAL_REV_2YR_ANN_CAGR" hidden="1">"c6151"</definedName>
    <definedName name="IQ_TOTAL_REV_2YR_ANN_GROWTH" hidden="1">"c1297"</definedName>
    <definedName name="IQ_TOTAL_REV_3YR_ANN_CAGR" hidden="1">"c6152"</definedName>
    <definedName name="IQ_TOTAL_REV_3YR_ANN_GROWTH" hidden="1">"c1298"</definedName>
    <definedName name="IQ_TOTAL_REV_5YR_ANN_CAGR" hidden="1">"c6153"</definedName>
    <definedName name="IQ_TOTAL_REV_5YR_ANN_GROWTH" hidden="1">"c1299"</definedName>
    <definedName name="IQ_TOTAL_REV_7YR_ANN_CAGR" hidden="1">"c6154"</definedName>
    <definedName name="IQ_TOTAL_REV_7YR_ANN_GROWTH" hidden="1">"c1300"</definedName>
    <definedName name="IQ_TOTAL_REV_AS_REPORTED" hidden="1">"c1301"</definedName>
    <definedName name="IQ_TOTAL_REV_BNK" hidden="1">"c1302"</definedName>
    <definedName name="IQ_TOTAL_REV_BNK_FDIC" hidden="1">"c6786"</definedName>
    <definedName name="IQ_TOTAL_REV_BR" hidden="1">"c1303"</definedName>
    <definedName name="IQ_TOTAL_REV_EMPLOYEE" hidden="1">"c1304"</definedName>
    <definedName name="IQ_TOTAL_REV_FIN" hidden="1">"c1305"</definedName>
    <definedName name="IQ_TOTAL_REV_INS" hidden="1">"c1306"</definedName>
    <definedName name="IQ_TOTAL_REV_RE" hidden="1">"c6275"</definedName>
    <definedName name="IQ_TOTAL_REV_REIT" hidden="1">"c1307"</definedName>
    <definedName name="IQ_TOTAL_REV_SHARE" hidden="1">"c1912"</definedName>
    <definedName name="IQ_TOTAL_REV_UTI" hidden="1">"c1308"</definedName>
    <definedName name="IQ_TOTAL_REVENUE" hidden="1">"c1294"</definedName>
    <definedName name="IQ_TOTAL_RISK_BASED_CAPITAL_RATIO_FDIC" hidden="1">"c6747"</definedName>
    <definedName name="IQ_TOTAL_SECURITIES_FDIC" hidden="1">"c6306"</definedName>
    <definedName name="IQ_TOTAL_SPECIAL" hidden="1">"c1618"</definedName>
    <definedName name="IQ_TOTAL_ST_BORROW" hidden="1">"c1177"</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TIME_DEPOSITS_FDIC" hidden="1">"c6497"</definedName>
    <definedName name="IQ_TOTAL_TIME_SAVINGS_DEPOSITS_FDIC" hidden="1">"c6498"</definedName>
    <definedName name="IQ_TOTAL_UNUSED_COMMITMENTS_FDIC" hidden="1">"c6536"</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 hidden="1">"c6286"</definedName>
    <definedName name="IQ_TOTAL_UNUSUAL_REIT" hidden="1">"c5520"</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"c40"</definedName>
    <definedName name="IQ_TRADE_PRINCIPAL" hidden="1">"c1309"</definedName>
    <definedName name="IQ_TRADING_ACCOUNT_GAINS_FEES_FDIC" hidden="1">"c6573"</definedName>
    <definedName name="IQ_TRADING_ASSETS" hidden="1">"c1310"</definedName>
    <definedName name="IQ_TRADING_ASSETS_FDIC" hidden="1">"c6328"</definedName>
    <definedName name="IQ_TRADING_CURRENCY" hidden="1">"c2212"</definedName>
    <definedName name="IQ_TRADING_LIABILITIES_FDIC" hidden="1">"c6344"</definedName>
    <definedName name="IQ_TRANSACTION_ACCOUNTS_FDIC" hidden="1">"c6544"</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 hidden="1">"c6276"</definedName>
    <definedName name="IQ_TREASURY_OTHER_EQUITY_REIT" hidden="1">"c1317"</definedName>
    <definedName name="IQ_TREASURY_OTHER_EQUITY_UTI" hidden="1">"c1318"</definedName>
    <definedName name="IQ_TREASURY_STOCK" hidden="1">"c1311"</definedName>
    <definedName name="IQ_TREASURY_STOCK_TRANSACTIONS_FDIC" hidden="1">"c6501"</definedName>
    <definedName name="IQ_TRUST_INC" hidden="1">"c1319"</definedName>
    <definedName name="IQ_TRUST_PREF" hidden="1">"c1320"</definedName>
    <definedName name="IQ_TRUST_PREFERRED" hidden="1">"c3029"</definedName>
    <definedName name="IQ_TRUST_PREFERRED_PCT" hidden="1">"c3030"</definedName>
    <definedName name="IQ_TWELVE_MONTHS_FIXED_AND_FLOATING_FDIC" hidden="1">"c6420"</definedName>
    <definedName name="IQ_TWELVE_MONTHS_MORTGAGE_PASS_THROUGHS_FDIC" hidden="1">"c6412"</definedName>
    <definedName name="IQ_UFCF_10YR_ANN_CAGR" hidden="1">"c6179"</definedName>
    <definedName name="IQ_UFCF_10YR_ANN_GROWTH" hidden="1">"c1948"</definedName>
    <definedName name="IQ_UFCF_1YR_ANN_GROWTH" hidden="1">"c1943"</definedName>
    <definedName name="IQ_UFCF_2YR_ANN_CAGR" hidden="1">"c6175"</definedName>
    <definedName name="IQ_UFCF_2YR_ANN_GROWTH" hidden="1">"c1944"</definedName>
    <definedName name="IQ_UFCF_3YR_ANN_CAGR" hidden="1">"c6176"</definedName>
    <definedName name="IQ_UFCF_3YR_ANN_GROWTH" hidden="1">"c1945"</definedName>
    <definedName name="IQ_UFCF_5YR_ANN_CAGR" hidden="1">"c6177"</definedName>
    <definedName name="IQ_UFCF_5YR_ANN_GROWTH" hidden="1">"c1946"</definedName>
    <definedName name="IQ_UFCF_7YR_ANN_CAGR" hidden="1">"c6178"</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DIVIDED_PROFITS_FDIC" hidden="1">"c6352"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 hidden="1">"c6277"</definedName>
    <definedName name="IQ_UNEARN_REV_CURRENT_REIT" hidden="1">"c1327"</definedName>
    <definedName name="IQ_UNEARN_REV_CURRENT_UTI" hidden="1">"c1328"</definedName>
    <definedName name="IQ_UNEARN_REV_LT" hidden="1">"c1329"</definedName>
    <definedName name="IQ_UNEARNED_INCOME_FDIC" hidden="1">"c6324"</definedName>
    <definedName name="IQ_UNEARNED_INCOME_FOREIGN_FDIC" hidden="1">"c6385"</definedName>
    <definedName name="IQ_UNLEVERED_FCF" hidden="1">"c1908"</definedName>
    <definedName name="IQ_UNPAID_CLAIMS" hidden="1">"c1330"</definedName>
    <definedName name="IQ_UNPROFITABLE_INSTITUTIONS_FDIC" hidden="1">"c6722"</definedName>
    <definedName name="IQ_UNREALIZED_GAIN" hidden="1">"c1619"</definedName>
    <definedName name="IQ_UNSECURED_DEBT" hidden="1">"c2548"</definedName>
    <definedName name="IQ_UNSECURED_DEBT_PCT" hidden="1">"c2549"</definedName>
    <definedName name="IQ_UNUSED_LOAN_COMMITMENTS_FDIC" hidden="1">"c6368"</definedName>
    <definedName name="IQ_UNUSUAL_EXP" hidden="1">"c1456"</definedName>
    <definedName name="IQ_US_BRANCHES_FOREIGN_BANK_LOANS_FDIC" hidden="1">"c6435"</definedName>
    <definedName name="IQ_US_BRANCHES_FOREIGN_BANKS_FDIC" hidden="1">"c6390"</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S_GOV_AGENCIES_FDIC" hidden="1">"c6395"</definedName>
    <definedName name="IQ_US_GOV_DEPOSITS_FDIC" hidden="1">"c6483"</definedName>
    <definedName name="IQ_US_GOV_ENTERPRISES_FDIC" hidden="1">"c6396"</definedName>
    <definedName name="IQ_US_GOV_NONCURRENT_LOANS_TOTAL_NONCURRENT_FDIC" hidden="1">"c6779"</definedName>
    <definedName name="IQ_US_GOV_NONTRANSACTION_ACCOUNTS_FDIC" hidden="1">"c6546"</definedName>
    <definedName name="IQ_US_GOV_OBLIGATIONS_FDIC" hidden="1">"c6299"</definedName>
    <definedName name="IQ_US_GOV_SECURITIES_FDIC" hidden="1">"c6297"</definedName>
    <definedName name="IQ_US_GOV_TOTAL_DEPOSITS_FDIC" hidden="1">"c6472"</definedName>
    <definedName name="IQ_US_GOV_TRANSACTION_ACCOUNTS_FDIC" hidden="1">"c6538"</definedName>
    <definedName name="IQ_US_TREASURY_SECURITIES_FDIC" hidden="1">"c6298"</definedName>
    <definedName name="IQ_UTIL_PPE_NET" hidden="1">"c1620"</definedName>
    <definedName name="IQ_UTIL_REV" hidden="1">"c2091"</definedName>
    <definedName name="IQ_UV_PENSION_LIAB" hidden="1">"c1332"</definedName>
    <definedName name="IQ_VALUATION_ALLOWANCES_FDIC" hidden="1">"c6400"</definedName>
    <definedName name="IQ_VALUE_TRADED" hidden="1">"c1519"</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C_REVENUE_FDIC" hidden="1">"c6667"</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ATILE_LIABILITIES_FDIC" hidden="1">"c6364"</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 hidden="1">50000</definedName>
    <definedName name="IQ_WEIGHTED_AVG_PRICE" hidden="1">"c1334"</definedName>
    <definedName name="IQ_WIP_INV" hidden="1">"c1335"</definedName>
    <definedName name="IQ_WORKING_CAP" hidden="1">"c3494"</definedName>
    <definedName name="IQ_WORKMEN_WRITTEN" hidden="1">"c1336"</definedName>
    <definedName name="IQ_WRITTEN_OPTION_CONTRACTS_FDIC" hidden="1">"c6509"</definedName>
    <definedName name="IQ_WRITTEN_OPTION_CONTRACTS_FX_RISK_FDIC" hidden="1">"c6514"</definedName>
    <definedName name="IQ_WRITTEN_OPTION_CONTRACTS_NON_FX_IR_FDIC" hidden="1">"c6519"</definedName>
    <definedName name="IQ_XDIV_DATE" hidden="1">"c2203"</definedName>
    <definedName name="IQ_YEAR_FOUNDED" hidden="1">"c6793"</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DMONTH" hidden="1">130000</definedName>
    <definedName name="IQ_YTW" hidden="1">"c2163"</definedName>
    <definedName name="IQ_YTW_DATE" hidden="1">"c2164"</definedName>
    <definedName name="IQ_YTW_DATE_TYPE" hidden="1">"c2165"</definedName>
    <definedName name="IQ_Z_SCORE" hidden="1">"c1339"</definedName>
    <definedName name="IQRAB7" hidden="1">"$AB$8:$AB$78"</definedName>
    <definedName name="IQRAD7" hidden="1">"$AD$8:$AD$78"</definedName>
    <definedName name="IQRAF7" hidden="1">"$AF$8:$AF$78"</definedName>
    <definedName name="IQRAH7" hidden="1">"$AH$8:$AH$77"</definedName>
    <definedName name="IQRAJ7" hidden="1">"$AJ$8:$AJ$78"</definedName>
    <definedName name="IQRAL7" hidden="1">"$AL$8:$AL$76"</definedName>
    <definedName name="IQRAN7" hidden="1">"$AN$8:$AN$39"</definedName>
    <definedName name="IQRAP7" hidden="1">"$AP$8:$AP$77"</definedName>
    <definedName name="IQRAR7" hidden="1">"$AR$8:$AR$77"</definedName>
    <definedName name="IQRAT7" hidden="1">"$AT$8:$AT$78"</definedName>
    <definedName name="IQRAV7" hidden="1">"$AV$8:$AV$57"</definedName>
    <definedName name="IQRAX7" hidden="1">"$AX$8:$AX$78"</definedName>
    <definedName name="IQRAZ7" hidden="1">"$AZ$8:$AZ$32"</definedName>
    <definedName name="IQRB7" hidden="1">"$B$8:$B$260"</definedName>
    <definedName name="IQRBB7" hidden="1">"$BB$8:$BB$78"</definedName>
    <definedName name="IQRD7" hidden="1">"$D$8:$D$260"</definedName>
    <definedName name="IQRF7" hidden="1">"$F$8:$F$260"</definedName>
    <definedName name="IQRH7" hidden="1">"$H$8:$H$260"</definedName>
    <definedName name="IQRJ7" hidden="1">"$J$8:$J$260"</definedName>
    <definedName name="IQRL7" hidden="1">"$L$8:$L$260"</definedName>
    <definedName name="IQRN7" hidden="1">"$N$8:$N$260"</definedName>
    <definedName name="IQRP7" hidden="1">"$P$8:$P$260"</definedName>
    <definedName name="IQRR7" hidden="1">"$R$8:$R$260"</definedName>
    <definedName name="IQRT7" hidden="1">"$T$8:$T$260"</definedName>
    <definedName name="IQRV7" hidden="1">"$V$8:$V$260"</definedName>
    <definedName name="IQRX7" hidden="1">"$X$8:$X$78"</definedName>
    <definedName name="IQRZ7" hidden="1">"$Z$8:$Z$78"</definedName>
    <definedName name="IQSSheet3B2" localSheetId="12" hidden="1">#REF!</definedName>
    <definedName name="IQSSheet3B2" localSheetId="13" hidden="1">#REF!</definedName>
    <definedName name="IQSSheet3B2" localSheetId="11" hidden="1">#REF!</definedName>
    <definedName name="IQSSheet3B2" localSheetId="1" hidden="1">#REF!</definedName>
    <definedName name="IsColHidden" hidden="1">FALSE</definedName>
    <definedName name="IsLTMColHidden" hidden="1">FALSE</definedName>
    <definedName name="JEV" localSheetId="3" hidden="1">{"assumptions",#N/A,FALSE,"Assumption Summary";"proforma97",#N/A,FALSE,"97 pro forma";"sensitivity97",#N/A,FALSE,"97 sensitivity ";"proforma98",#N/A,FALSE,"98 pro forma";"sensitivity98",#N/A,FALSE,"98 sensitivity"}</definedName>
    <definedName name="JEV" localSheetId="10" hidden="1">{"assumptions",#N/A,FALSE,"Assumption Summary";"proforma97",#N/A,FALSE,"97 pro forma";"sensitivity97",#N/A,FALSE,"97 sensitivity ";"proforma98",#N/A,FALSE,"98 pro forma";"sensitivity98",#N/A,FALSE,"98 sensitivity"}</definedName>
    <definedName name="JEV" localSheetId="2" hidden="1">{"assumptions",#N/A,FALSE,"Assumption Summary";"proforma97",#N/A,FALSE,"97 pro forma";"sensitivity97",#N/A,FALSE,"97 sensitivity ";"proforma98",#N/A,FALSE,"98 pro forma";"sensitivity98",#N/A,FALSE,"98 sensitivity"}</definedName>
    <definedName name="JEV" localSheetId="12" hidden="1">{"assumptions",#N/A,FALSE,"Assumption Summary";"proforma97",#N/A,FALSE,"97 pro forma";"sensitivity97",#N/A,FALSE,"97 sensitivity ";"proforma98",#N/A,FALSE,"98 pro forma";"sensitivity98",#N/A,FALSE,"98 sensitivity"}</definedName>
    <definedName name="JEV" localSheetId="13" hidden="1">{"assumptions",#N/A,FALSE,"Assumption Summary";"proforma97",#N/A,FALSE,"97 pro forma";"sensitivity97",#N/A,FALSE,"97 sensitivity ";"proforma98",#N/A,FALSE,"98 pro forma";"sensitivity98",#N/A,FALSE,"98 sensitivity"}</definedName>
    <definedName name="JEV" localSheetId="11" hidden="1">{"assumptions",#N/A,FALSE,"Assumption Summary";"proforma97",#N/A,FALSE,"97 pro forma";"sensitivity97",#N/A,FALSE,"97 sensitivity ";"proforma98",#N/A,FALSE,"98 pro forma";"sensitivity98",#N/A,FALSE,"98 sensitivity"}</definedName>
    <definedName name="JEV" localSheetId="1" hidden="1">{"assumptions",#N/A,FALSE,"Assumption Summary";"proforma97",#N/A,FALSE,"97 pro forma";"sensitivity97",#N/A,FALSE,"97 sensitivity ";"proforma98",#N/A,FALSE,"98 pro forma";"sensitivity98",#N/A,FALSE,"98 sensitivity"}</definedName>
    <definedName name="JEV" localSheetId="0" hidden="1">{"assumptions",#N/A,FALSE,"Assumption Summary";"proforma97",#N/A,FALSE,"97 pro forma";"sensitivity97",#N/A,FALSE,"97 sensitivity ";"proforma98",#N/A,FALSE,"98 pro forma";"sensitivity98",#N/A,FALSE,"98 sensitivity"}</definedName>
    <definedName name="jf" localSheetId="3" hidden="1">{#N/A,#N/A,FALSE,"Sum A (1)";#N/A,#N/A,FALSE,"Sum A (2)";#N/A,#N/A,FALSE,"KPI A";#N/A,#N/A,FALSE,"EN A";#N/A,#N/A,FALSE,"HU A";#N/A,#N/A,FALSE,"PO A";#N/A,#N/A,FALSE,"DE A";#N/A,#N/A,FALSE,"CR A";#N/A,#N/A,FALSE,"CZ A";#N/A,#N/A,FALSE,"FR A";#N/A,#N/A,FALSE,"RO A";#N/A,#N/A,FALSE,"CP A"}</definedName>
    <definedName name="jf" localSheetId="10" hidden="1">{#N/A,#N/A,FALSE,"Sum A (1)";#N/A,#N/A,FALSE,"Sum A (2)";#N/A,#N/A,FALSE,"KPI A";#N/A,#N/A,FALSE,"EN A";#N/A,#N/A,FALSE,"HU A";#N/A,#N/A,FALSE,"PO A";#N/A,#N/A,FALSE,"DE A";#N/A,#N/A,FALSE,"CR A";#N/A,#N/A,FALSE,"CZ A";#N/A,#N/A,FALSE,"FR A";#N/A,#N/A,FALSE,"RO A";#N/A,#N/A,FALSE,"CP A"}</definedName>
    <definedName name="jf" localSheetId="2" hidden="1">{#N/A,#N/A,FALSE,"Sum A (1)";#N/A,#N/A,FALSE,"Sum A (2)";#N/A,#N/A,FALSE,"KPI A";#N/A,#N/A,FALSE,"EN A";#N/A,#N/A,FALSE,"HU A";#N/A,#N/A,FALSE,"PO A";#N/A,#N/A,FALSE,"DE A";#N/A,#N/A,FALSE,"CR A";#N/A,#N/A,FALSE,"CZ A";#N/A,#N/A,FALSE,"FR A";#N/A,#N/A,FALSE,"RO A";#N/A,#N/A,FALSE,"CP A"}</definedName>
    <definedName name="jf" localSheetId="12" hidden="1">{#N/A,#N/A,FALSE,"Sum A (1)";#N/A,#N/A,FALSE,"Sum A (2)";#N/A,#N/A,FALSE,"KPI A";#N/A,#N/A,FALSE,"EN A";#N/A,#N/A,FALSE,"HU A";#N/A,#N/A,FALSE,"PO A";#N/A,#N/A,FALSE,"DE A";#N/A,#N/A,FALSE,"CR A";#N/A,#N/A,FALSE,"CZ A";#N/A,#N/A,FALSE,"FR A";#N/A,#N/A,FALSE,"RO A";#N/A,#N/A,FALSE,"CP A"}</definedName>
    <definedName name="jf" localSheetId="13" hidden="1">{#N/A,#N/A,FALSE,"Sum A (1)";#N/A,#N/A,FALSE,"Sum A (2)";#N/A,#N/A,FALSE,"KPI A";#N/A,#N/A,FALSE,"EN A";#N/A,#N/A,FALSE,"HU A";#N/A,#N/A,FALSE,"PO A";#N/A,#N/A,FALSE,"DE A";#N/A,#N/A,FALSE,"CR A";#N/A,#N/A,FALSE,"CZ A";#N/A,#N/A,FALSE,"FR A";#N/A,#N/A,FALSE,"RO A";#N/A,#N/A,FALSE,"CP A"}</definedName>
    <definedName name="jf" localSheetId="11" hidden="1">{#N/A,#N/A,FALSE,"Sum A (1)";#N/A,#N/A,FALSE,"Sum A (2)";#N/A,#N/A,FALSE,"KPI A";#N/A,#N/A,FALSE,"EN A";#N/A,#N/A,FALSE,"HU A";#N/A,#N/A,FALSE,"PO A";#N/A,#N/A,FALSE,"DE A";#N/A,#N/A,FALSE,"CR A";#N/A,#N/A,FALSE,"CZ A";#N/A,#N/A,FALSE,"FR A";#N/A,#N/A,FALSE,"RO A";#N/A,#N/A,FALSE,"CP A"}</definedName>
    <definedName name="jf" localSheetId="1" hidden="1">{#N/A,#N/A,FALSE,"Sum A (1)";#N/A,#N/A,FALSE,"Sum A (2)";#N/A,#N/A,FALSE,"KPI A";#N/A,#N/A,FALSE,"EN A";#N/A,#N/A,FALSE,"HU A";#N/A,#N/A,FALSE,"PO A";#N/A,#N/A,FALSE,"DE A";#N/A,#N/A,FALSE,"CR A";#N/A,#N/A,FALSE,"CZ A";#N/A,#N/A,FALSE,"FR A";#N/A,#N/A,FALSE,"RO A";#N/A,#N/A,FALSE,"CP A"}</definedName>
    <definedName name="jf" localSheetId="0" hidden="1">{#N/A,#N/A,FALSE,"Sum A (1)";#N/A,#N/A,FALSE,"Sum A (2)";#N/A,#N/A,FALSE,"KPI A";#N/A,#N/A,FALSE,"EN A";#N/A,#N/A,FALSE,"HU A";#N/A,#N/A,FALSE,"PO A";#N/A,#N/A,FALSE,"DE A";#N/A,#N/A,FALSE,"CR A";#N/A,#N/A,FALSE,"CZ A";#N/A,#N/A,FALSE,"FR A";#N/A,#N/A,FALSE,"RO A";#N/A,#N/A,FALSE,"CP A"}</definedName>
    <definedName name="JJG" localSheetId="3" hidden="1">{"cred comp",#N/A,FALSE,"Comparable Credit Analysis";"IS",#N/A,FALSE,"IS";"Sensitivity",#N/A,FALSE,"Sensitivity";"BS",#N/A,FALSE,"BS";"Bond Summary",#N/A,FALSE,"B Summary";"AD",#N/A,FALSE,"Accretion";"NAV",#N/A,FALSE,"NAV";"SU",#N/A,FALSE,"S&amp;U";"acq. study",#N/A,FALSE,"Acq. Study";"F Charges",#N/A,FALSE,"Fixed Charges"}</definedName>
    <definedName name="JJG" localSheetId="10" hidden="1">{"cred comp",#N/A,FALSE,"Comparable Credit Analysis";"IS",#N/A,FALSE,"IS";"Sensitivity",#N/A,FALSE,"Sensitivity";"BS",#N/A,FALSE,"BS";"Bond Summary",#N/A,FALSE,"B Summary";"AD",#N/A,FALSE,"Accretion";"NAV",#N/A,FALSE,"NAV";"SU",#N/A,FALSE,"S&amp;U";"acq. study",#N/A,FALSE,"Acq. Study";"F Charges",#N/A,FALSE,"Fixed Charges"}</definedName>
    <definedName name="JJG" localSheetId="2" hidden="1">{"cred comp",#N/A,FALSE,"Comparable Credit Analysis";"IS",#N/A,FALSE,"IS";"Sensitivity",#N/A,FALSE,"Sensitivity";"BS",#N/A,FALSE,"BS";"Bond Summary",#N/A,FALSE,"B Summary";"AD",#N/A,FALSE,"Accretion";"NAV",#N/A,FALSE,"NAV";"SU",#N/A,FALSE,"S&amp;U";"acq. study",#N/A,FALSE,"Acq. Study";"F Charges",#N/A,FALSE,"Fixed Charges"}</definedName>
    <definedName name="JJG" localSheetId="12" hidden="1">{"cred comp",#N/A,FALSE,"Comparable Credit Analysis";"IS",#N/A,FALSE,"IS";"Sensitivity",#N/A,FALSE,"Sensitivity";"BS",#N/A,FALSE,"BS";"Bond Summary",#N/A,FALSE,"B Summary";"AD",#N/A,FALSE,"Accretion";"NAV",#N/A,FALSE,"NAV";"SU",#N/A,FALSE,"S&amp;U";"acq. study",#N/A,FALSE,"Acq. Study";"F Charges",#N/A,FALSE,"Fixed Charges"}</definedName>
    <definedName name="JJG" localSheetId="13" hidden="1">{"cred comp",#N/A,FALSE,"Comparable Credit Analysis";"IS",#N/A,FALSE,"IS";"Sensitivity",#N/A,FALSE,"Sensitivity";"BS",#N/A,FALSE,"BS";"Bond Summary",#N/A,FALSE,"B Summary";"AD",#N/A,FALSE,"Accretion";"NAV",#N/A,FALSE,"NAV";"SU",#N/A,FALSE,"S&amp;U";"acq. study",#N/A,FALSE,"Acq. Study";"F Charges",#N/A,FALSE,"Fixed Charges"}</definedName>
    <definedName name="JJG" localSheetId="11" hidden="1">{"cred comp",#N/A,FALSE,"Comparable Credit Analysis";"IS",#N/A,FALSE,"IS";"Sensitivity",#N/A,FALSE,"Sensitivity";"BS",#N/A,FALSE,"BS";"Bond Summary",#N/A,FALSE,"B Summary";"AD",#N/A,FALSE,"Accretion";"NAV",#N/A,FALSE,"NAV";"SU",#N/A,FALSE,"S&amp;U";"acq. study",#N/A,FALSE,"Acq. Study";"F Charges",#N/A,FALSE,"Fixed Charges"}</definedName>
    <definedName name="JJG" localSheetId="1" hidden="1">{"cred comp",#N/A,FALSE,"Comparable Credit Analysis";"IS",#N/A,FALSE,"IS";"Sensitivity",#N/A,FALSE,"Sensitivity";"BS",#N/A,FALSE,"BS";"Bond Summary",#N/A,FALSE,"B Summary";"AD",#N/A,FALSE,"Accretion";"NAV",#N/A,FALSE,"NAV";"SU",#N/A,FALSE,"S&amp;U";"acq. study",#N/A,FALSE,"Acq. Study";"F Charges",#N/A,FALSE,"Fixed Charges"}</definedName>
    <definedName name="JJG" localSheetId="0" hidden="1">{"cred comp",#N/A,FALSE,"Comparable Credit Analysis";"IS",#N/A,FALSE,"IS";"Sensitivity",#N/A,FALSE,"Sensitivity";"BS",#N/A,FALSE,"BS";"Bond Summary",#N/A,FALSE,"B Summary";"AD",#N/A,FALSE,"Accretion";"NAV",#N/A,FALSE,"NAV";"SU",#N/A,FALSE,"S&amp;U";"acq. study",#N/A,FALSE,"Acq. Study";"F Charges",#N/A,FALSE,"Fixed Charges"}</definedName>
    <definedName name="JJG_1" localSheetId="3" hidden="1">{"cred comp",#N/A,FALSE,"Comparable Credit Analysis";"IS",#N/A,FALSE,"IS";"Sensitivity",#N/A,FALSE,"Sensitivity";"BS",#N/A,FALSE,"BS";"Bond Summary",#N/A,FALSE,"B Summary";"AD",#N/A,FALSE,"Accretion";"NAV",#N/A,FALSE,"NAV";"SU",#N/A,FALSE,"S&amp;U";"acq. study",#N/A,FALSE,"Acq. Study";"F Charges",#N/A,FALSE,"Fixed Charges"}</definedName>
    <definedName name="JJG_1" localSheetId="10" hidden="1">{"cred comp",#N/A,FALSE,"Comparable Credit Analysis";"IS",#N/A,FALSE,"IS";"Sensitivity",#N/A,FALSE,"Sensitivity";"BS",#N/A,FALSE,"BS";"Bond Summary",#N/A,FALSE,"B Summary";"AD",#N/A,FALSE,"Accretion";"NAV",#N/A,FALSE,"NAV";"SU",#N/A,FALSE,"S&amp;U";"acq. study",#N/A,FALSE,"Acq. Study";"F Charges",#N/A,FALSE,"Fixed Charges"}</definedName>
    <definedName name="JJG_1" localSheetId="2" hidden="1">{"cred comp",#N/A,FALSE,"Comparable Credit Analysis";"IS",#N/A,FALSE,"IS";"Sensitivity",#N/A,FALSE,"Sensitivity";"BS",#N/A,FALSE,"BS";"Bond Summary",#N/A,FALSE,"B Summary";"AD",#N/A,FALSE,"Accretion";"NAV",#N/A,FALSE,"NAV";"SU",#N/A,FALSE,"S&amp;U";"acq. study",#N/A,FALSE,"Acq. Study";"F Charges",#N/A,FALSE,"Fixed Charges"}</definedName>
    <definedName name="JJG_1" localSheetId="12" hidden="1">{"cred comp",#N/A,FALSE,"Comparable Credit Analysis";"IS",#N/A,FALSE,"IS";"Sensitivity",#N/A,FALSE,"Sensitivity";"BS",#N/A,FALSE,"BS";"Bond Summary",#N/A,FALSE,"B Summary";"AD",#N/A,FALSE,"Accretion";"NAV",#N/A,FALSE,"NAV";"SU",#N/A,FALSE,"S&amp;U";"acq. study",#N/A,FALSE,"Acq. Study";"F Charges",#N/A,FALSE,"Fixed Charges"}</definedName>
    <definedName name="JJG_1" localSheetId="13" hidden="1">{"cred comp",#N/A,FALSE,"Comparable Credit Analysis";"IS",#N/A,FALSE,"IS";"Sensitivity",#N/A,FALSE,"Sensitivity";"BS",#N/A,FALSE,"BS";"Bond Summary",#N/A,FALSE,"B Summary";"AD",#N/A,FALSE,"Accretion";"NAV",#N/A,FALSE,"NAV";"SU",#N/A,FALSE,"S&amp;U";"acq. study",#N/A,FALSE,"Acq. Study";"F Charges",#N/A,FALSE,"Fixed Charges"}</definedName>
    <definedName name="JJG_1" localSheetId="11" hidden="1">{"cred comp",#N/A,FALSE,"Comparable Credit Analysis";"IS",#N/A,FALSE,"IS";"Sensitivity",#N/A,FALSE,"Sensitivity";"BS",#N/A,FALSE,"BS";"Bond Summary",#N/A,FALSE,"B Summary";"AD",#N/A,FALSE,"Accretion";"NAV",#N/A,FALSE,"NAV";"SU",#N/A,FALSE,"S&amp;U";"acq. study",#N/A,FALSE,"Acq. Study";"F Charges",#N/A,FALSE,"Fixed Charges"}</definedName>
    <definedName name="JJG_1" localSheetId="1" hidden="1">{"cred comp",#N/A,FALSE,"Comparable Credit Analysis";"IS",#N/A,FALSE,"IS";"Sensitivity",#N/A,FALSE,"Sensitivity";"BS",#N/A,FALSE,"BS";"Bond Summary",#N/A,FALSE,"B Summary";"AD",#N/A,FALSE,"Accretion";"NAV",#N/A,FALSE,"NAV";"SU",#N/A,FALSE,"S&amp;U";"acq. study",#N/A,FALSE,"Acq. Study";"F Charges",#N/A,FALSE,"Fixed Charges"}</definedName>
    <definedName name="JJG_1" localSheetId="0" hidden="1">{"cred comp",#N/A,FALSE,"Comparable Credit Analysis";"IS",#N/A,FALSE,"IS";"Sensitivity",#N/A,FALSE,"Sensitivity";"BS",#N/A,FALSE,"BS";"Bond Summary",#N/A,FALSE,"B Summary";"AD",#N/A,FALSE,"Accretion";"NAV",#N/A,FALSE,"NAV";"SU",#N/A,FALSE,"S&amp;U";"acq. study",#N/A,FALSE,"Acq. Study";"F Charges",#N/A,FALSE,"Fixed Charges"}</definedName>
    <definedName name="JJG_2" localSheetId="3" hidden="1">{"cred comp",#N/A,FALSE,"Comparable Credit Analysis";"IS",#N/A,FALSE,"IS";"Sensitivity",#N/A,FALSE,"Sensitivity";"BS",#N/A,FALSE,"BS";"Bond Summary",#N/A,FALSE,"B Summary";"AD",#N/A,FALSE,"Accretion";"NAV",#N/A,FALSE,"NAV";"SU",#N/A,FALSE,"S&amp;U";"acq. study",#N/A,FALSE,"Acq. Study";"F Charges",#N/A,FALSE,"Fixed Charges"}</definedName>
    <definedName name="JJG_2" localSheetId="10" hidden="1">{"cred comp",#N/A,FALSE,"Comparable Credit Analysis";"IS",#N/A,FALSE,"IS";"Sensitivity",#N/A,FALSE,"Sensitivity";"BS",#N/A,FALSE,"BS";"Bond Summary",#N/A,FALSE,"B Summary";"AD",#N/A,FALSE,"Accretion";"NAV",#N/A,FALSE,"NAV";"SU",#N/A,FALSE,"S&amp;U";"acq. study",#N/A,FALSE,"Acq. Study";"F Charges",#N/A,FALSE,"Fixed Charges"}</definedName>
    <definedName name="JJG_2" localSheetId="2" hidden="1">{"cred comp",#N/A,FALSE,"Comparable Credit Analysis";"IS",#N/A,FALSE,"IS";"Sensitivity",#N/A,FALSE,"Sensitivity";"BS",#N/A,FALSE,"BS";"Bond Summary",#N/A,FALSE,"B Summary";"AD",#N/A,FALSE,"Accretion";"NAV",#N/A,FALSE,"NAV";"SU",#N/A,FALSE,"S&amp;U";"acq. study",#N/A,FALSE,"Acq. Study";"F Charges",#N/A,FALSE,"Fixed Charges"}</definedName>
    <definedName name="JJG_2" localSheetId="12" hidden="1">{"cred comp",#N/A,FALSE,"Comparable Credit Analysis";"IS",#N/A,FALSE,"IS";"Sensitivity",#N/A,FALSE,"Sensitivity";"BS",#N/A,FALSE,"BS";"Bond Summary",#N/A,FALSE,"B Summary";"AD",#N/A,FALSE,"Accretion";"NAV",#N/A,FALSE,"NAV";"SU",#N/A,FALSE,"S&amp;U";"acq. study",#N/A,FALSE,"Acq. Study";"F Charges",#N/A,FALSE,"Fixed Charges"}</definedName>
    <definedName name="JJG_2" localSheetId="13" hidden="1">{"cred comp",#N/A,FALSE,"Comparable Credit Analysis";"IS",#N/A,FALSE,"IS";"Sensitivity",#N/A,FALSE,"Sensitivity";"BS",#N/A,FALSE,"BS";"Bond Summary",#N/A,FALSE,"B Summary";"AD",#N/A,FALSE,"Accretion";"NAV",#N/A,FALSE,"NAV";"SU",#N/A,FALSE,"S&amp;U";"acq. study",#N/A,FALSE,"Acq. Study";"F Charges",#N/A,FALSE,"Fixed Charges"}</definedName>
    <definedName name="JJG_2" localSheetId="11" hidden="1">{"cred comp",#N/A,FALSE,"Comparable Credit Analysis";"IS",#N/A,FALSE,"IS";"Sensitivity",#N/A,FALSE,"Sensitivity";"BS",#N/A,FALSE,"BS";"Bond Summary",#N/A,FALSE,"B Summary";"AD",#N/A,FALSE,"Accretion";"NAV",#N/A,FALSE,"NAV";"SU",#N/A,FALSE,"S&amp;U";"acq. study",#N/A,FALSE,"Acq. Study";"F Charges",#N/A,FALSE,"Fixed Charges"}</definedName>
    <definedName name="JJG_2" localSheetId="1" hidden="1">{"cred comp",#N/A,FALSE,"Comparable Credit Analysis";"IS",#N/A,FALSE,"IS";"Sensitivity",#N/A,FALSE,"Sensitivity";"BS",#N/A,FALSE,"BS";"Bond Summary",#N/A,FALSE,"B Summary";"AD",#N/A,FALSE,"Accretion";"NAV",#N/A,FALSE,"NAV";"SU",#N/A,FALSE,"S&amp;U";"acq. study",#N/A,FALSE,"Acq. Study";"F Charges",#N/A,FALSE,"Fixed Charges"}</definedName>
    <definedName name="JJG_2" localSheetId="0" hidden="1">{"cred comp",#N/A,FALSE,"Comparable Credit Analysis";"IS",#N/A,FALSE,"IS";"Sensitivity",#N/A,FALSE,"Sensitivity";"BS",#N/A,FALSE,"BS";"Bond Summary",#N/A,FALSE,"B Summary";"AD",#N/A,FALSE,"Accretion";"NAV",#N/A,FALSE,"NAV";"SU",#N/A,FALSE,"S&amp;U";"acq. study",#N/A,FALSE,"Acq. Study";"F Charges",#N/A,FALSE,"Fixed Charges"}</definedName>
    <definedName name="JJG_3" localSheetId="3" hidden="1">{"cred comp",#N/A,FALSE,"Comparable Credit Analysis";"IS",#N/A,FALSE,"IS";"Sensitivity",#N/A,FALSE,"Sensitivity";"BS",#N/A,FALSE,"BS";"Bond Summary",#N/A,FALSE,"B Summary";"AD",#N/A,FALSE,"Accretion";"NAV",#N/A,FALSE,"NAV";"SU",#N/A,FALSE,"S&amp;U";"acq. study",#N/A,FALSE,"Acq. Study";"F Charges",#N/A,FALSE,"Fixed Charges"}</definedName>
    <definedName name="JJG_3" localSheetId="10" hidden="1">{"cred comp",#N/A,FALSE,"Comparable Credit Analysis";"IS",#N/A,FALSE,"IS";"Sensitivity",#N/A,FALSE,"Sensitivity";"BS",#N/A,FALSE,"BS";"Bond Summary",#N/A,FALSE,"B Summary";"AD",#N/A,FALSE,"Accretion";"NAV",#N/A,FALSE,"NAV";"SU",#N/A,FALSE,"S&amp;U";"acq. study",#N/A,FALSE,"Acq. Study";"F Charges",#N/A,FALSE,"Fixed Charges"}</definedName>
    <definedName name="JJG_3" localSheetId="2" hidden="1">{"cred comp",#N/A,FALSE,"Comparable Credit Analysis";"IS",#N/A,FALSE,"IS";"Sensitivity",#N/A,FALSE,"Sensitivity";"BS",#N/A,FALSE,"BS";"Bond Summary",#N/A,FALSE,"B Summary";"AD",#N/A,FALSE,"Accretion";"NAV",#N/A,FALSE,"NAV";"SU",#N/A,FALSE,"S&amp;U";"acq. study",#N/A,FALSE,"Acq. Study";"F Charges",#N/A,FALSE,"Fixed Charges"}</definedName>
    <definedName name="JJG_3" localSheetId="12" hidden="1">{"cred comp",#N/A,FALSE,"Comparable Credit Analysis";"IS",#N/A,FALSE,"IS";"Sensitivity",#N/A,FALSE,"Sensitivity";"BS",#N/A,FALSE,"BS";"Bond Summary",#N/A,FALSE,"B Summary";"AD",#N/A,FALSE,"Accretion";"NAV",#N/A,FALSE,"NAV";"SU",#N/A,FALSE,"S&amp;U";"acq. study",#N/A,FALSE,"Acq. Study";"F Charges",#N/A,FALSE,"Fixed Charges"}</definedName>
    <definedName name="JJG_3" localSheetId="13" hidden="1">{"cred comp",#N/A,FALSE,"Comparable Credit Analysis";"IS",#N/A,FALSE,"IS";"Sensitivity",#N/A,FALSE,"Sensitivity";"BS",#N/A,FALSE,"BS";"Bond Summary",#N/A,FALSE,"B Summary";"AD",#N/A,FALSE,"Accretion";"NAV",#N/A,FALSE,"NAV";"SU",#N/A,FALSE,"S&amp;U";"acq. study",#N/A,FALSE,"Acq. Study";"F Charges",#N/A,FALSE,"Fixed Charges"}</definedName>
    <definedName name="JJG_3" localSheetId="11" hidden="1">{"cred comp",#N/A,FALSE,"Comparable Credit Analysis";"IS",#N/A,FALSE,"IS";"Sensitivity",#N/A,FALSE,"Sensitivity";"BS",#N/A,FALSE,"BS";"Bond Summary",#N/A,FALSE,"B Summary";"AD",#N/A,FALSE,"Accretion";"NAV",#N/A,FALSE,"NAV";"SU",#N/A,FALSE,"S&amp;U";"acq. study",#N/A,FALSE,"Acq. Study";"F Charges",#N/A,FALSE,"Fixed Charges"}</definedName>
    <definedName name="JJG_3" localSheetId="1" hidden="1">{"cred comp",#N/A,FALSE,"Comparable Credit Analysis";"IS",#N/A,FALSE,"IS";"Sensitivity",#N/A,FALSE,"Sensitivity";"BS",#N/A,FALSE,"BS";"Bond Summary",#N/A,FALSE,"B Summary";"AD",#N/A,FALSE,"Accretion";"NAV",#N/A,FALSE,"NAV";"SU",#N/A,FALSE,"S&amp;U";"acq. study",#N/A,FALSE,"Acq. Study";"F Charges",#N/A,FALSE,"Fixed Charges"}</definedName>
    <definedName name="JJG_3" localSheetId="0" hidden="1">{"cred comp",#N/A,FALSE,"Comparable Credit Analysis";"IS",#N/A,FALSE,"IS";"Sensitivity",#N/A,FALSE,"Sensitivity";"BS",#N/A,FALSE,"BS";"Bond Summary",#N/A,FALSE,"B Summary";"AD",#N/A,FALSE,"Accretion";"NAV",#N/A,FALSE,"NAV";"SU",#N/A,FALSE,"S&amp;U";"acq. study",#N/A,FALSE,"Acq. Study";"F Charges",#N/A,FALSE,"Fixed Charges"}</definedName>
    <definedName name="JJG_4" localSheetId="3" hidden="1">{"cred comp",#N/A,FALSE,"Comparable Credit Analysis";"IS",#N/A,FALSE,"IS";"Sensitivity",#N/A,FALSE,"Sensitivity";"BS",#N/A,FALSE,"BS";"Bond Summary",#N/A,FALSE,"B Summary";"AD",#N/A,FALSE,"Accretion";"NAV",#N/A,FALSE,"NAV";"SU",#N/A,FALSE,"S&amp;U";"acq. study",#N/A,FALSE,"Acq. Study";"F Charges",#N/A,FALSE,"Fixed Charges"}</definedName>
    <definedName name="JJG_4" localSheetId="10" hidden="1">{"cred comp",#N/A,FALSE,"Comparable Credit Analysis";"IS",#N/A,FALSE,"IS";"Sensitivity",#N/A,FALSE,"Sensitivity";"BS",#N/A,FALSE,"BS";"Bond Summary",#N/A,FALSE,"B Summary";"AD",#N/A,FALSE,"Accretion";"NAV",#N/A,FALSE,"NAV";"SU",#N/A,FALSE,"S&amp;U";"acq. study",#N/A,FALSE,"Acq. Study";"F Charges",#N/A,FALSE,"Fixed Charges"}</definedName>
    <definedName name="JJG_4" localSheetId="2" hidden="1">{"cred comp",#N/A,FALSE,"Comparable Credit Analysis";"IS",#N/A,FALSE,"IS";"Sensitivity",#N/A,FALSE,"Sensitivity";"BS",#N/A,FALSE,"BS";"Bond Summary",#N/A,FALSE,"B Summary";"AD",#N/A,FALSE,"Accretion";"NAV",#N/A,FALSE,"NAV";"SU",#N/A,FALSE,"S&amp;U";"acq. study",#N/A,FALSE,"Acq. Study";"F Charges",#N/A,FALSE,"Fixed Charges"}</definedName>
    <definedName name="JJG_4" localSheetId="12" hidden="1">{"cred comp",#N/A,FALSE,"Comparable Credit Analysis";"IS",#N/A,FALSE,"IS";"Sensitivity",#N/A,FALSE,"Sensitivity";"BS",#N/A,FALSE,"BS";"Bond Summary",#N/A,FALSE,"B Summary";"AD",#N/A,FALSE,"Accretion";"NAV",#N/A,FALSE,"NAV";"SU",#N/A,FALSE,"S&amp;U";"acq. study",#N/A,FALSE,"Acq. Study";"F Charges",#N/A,FALSE,"Fixed Charges"}</definedName>
    <definedName name="JJG_4" localSheetId="13" hidden="1">{"cred comp",#N/A,FALSE,"Comparable Credit Analysis";"IS",#N/A,FALSE,"IS";"Sensitivity",#N/A,FALSE,"Sensitivity";"BS",#N/A,FALSE,"BS";"Bond Summary",#N/A,FALSE,"B Summary";"AD",#N/A,FALSE,"Accretion";"NAV",#N/A,FALSE,"NAV";"SU",#N/A,FALSE,"S&amp;U";"acq. study",#N/A,FALSE,"Acq. Study";"F Charges",#N/A,FALSE,"Fixed Charges"}</definedName>
    <definedName name="JJG_4" localSheetId="11" hidden="1">{"cred comp",#N/A,FALSE,"Comparable Credit Analysis";"IS",#N/A,FALSE,"IS";"Sensitivity",#N/A,FALSE,"Sensitivity";"BS",#N/A,FALSE,"BS";"Bond Summary",#N/A,FALSE,"B Summary";"AD",#N/A,FALSE,"Accretion";"NAV",#N/A,FALSE,"NAV";"SU",#N/A,FALSE,"S&amp;U";"acq. study",#N/A,FALSE,"Acq. Study";"F Charges",#N/A,FALSE,"Fixed Charges"}</definedName>
    <definedName name="JJG_4" localSheetId="1" hidden="1">{"cred comp",#N/A,FALSE,"Comparable Credit Analysis";"IS",#N/A,FALSE,"IS";"Sensitivity",#N/A,FALSE,"Sensitivity";"BS",#N/A,FALSE,"BS";"Bond Summary",#N/A,FALSE,"B Summary";"AD",#N/A,FALSE,"Accretion";"NAV",#N/A,FALSE,"NAV";"SU",#N/A,FALSE,"S&amp;U";"acq. study",#N/A,FALSE,"Acq. Study";"F Charges",#N/A,FALSE,"Fixed Charges"}</definedName>
    <definedName name="JJG_4" localSheetId="0" hidden="1">{"cred comp",#N/A,FALSE,"Comparable Credit Analysis";"IS",#N/A,FALSE,"IS";"Sensitivity",#N/A,FALSE,"Sensitivity";"BS",#N/A,FALSE,"BS";"Bond Summary",#N/A,FALSE,"B Summary";"AD",#N/A,FALSE,"Accretion";"NAV",#N/A,FALSE,"NAV";"SU",#N/A,FALSE,"S&amp;U";"acq. study",#N/A,FALSE,"Acq. Study";"F Charges",#N/A,FALSE,"Fixed Charges"}</definedName>
    <definedName name="JJG_5" localSheetId="3" hidden="1">{"cred comp",#N/A,FALSE,"Comparable Credit Analysis";"IS",#N/A,FALSE,"IS";"Sensitivity",#N/A,FALSE,"Sensitivity";"BS",#N/A,FALSE,"BS";"Bond Summary",#N/A,FALSE,"B Summary";"AD",#N/A,FALSE,"Accretion";"NAV",#N/A,FALSE,"NAV";"SU",#N/A,FALSE,"S&amp;U";"acq. study",#N/A,FALSE,"Acq. Study";"F Charges",#N/A,FALSE,"Fixed Charges"}</definedName>
    <definedName name="JJG_5" localSheetId="10" hidden="1">{"cred comp",#N/A,FALSE,"Comparable Credit Analysis";"IS",#N/A,FALSE,"IS";"Sensitivity",#N/A,FALSE,"Sensitivity";"BS",#N/A,FALSE,"BS";"Bond Summary",#N/A,FALSE,"B Summary";"AD",#N/A,FALSE,"Accretion";"NAV",#N/A,FALSE,"NAV";"SU",#N/A,FALSE,"S&amp;U";"acq. study",#N/A,FALSE,"Acq. Study";"F Charges",#N/A,FALSE,"Fixed Charges"}</definedName>
    <definedName name="JJG_5" localSheetId="2" hidden="1">{"cred comp",#N/A,FALSE,"Comparable Credit Analysis";"IS",#N/A,FALSE,"IS";"Sensitivity",#N/A,FALSE,"Sensitivity";"BS",#N/A,FALSE,"BS";"Bond Summary",#N/A,FALSE,"B Summary";"AD",#N/A,FALSE,"Accretion";"NAV",#N/A,FALSE,"NAV";"SU",#N/A,FALSE,"S&amp;U";"acq. study",#N/A,FALSE,"Acq. Study";"F Charges",#N/A,FALSE,"Fixed Charges"}</definedName>
    <definedName name="JJG_5" localSheetId="12" hidden="1">{"cred comp",#N/A,FALSE,"Comparable Credit Analysis";"IS",#N/A,FALSE,"IS";"Sensitivity",#N/A,FALSE,"Sensitivity";"BS",#N/A,FALSE,"BS";"Bond Summary",#N/A,FALSE,"B Summary";"AD",#N/A,FALSE,"Accretion";"NAV",#N/A,FALSE,"NAV";"SU",#N/A,FALSE,"S&amp;U";"acq. study",#N/A,FALSE,"Acq. Study";"F Charges",#N/A,FALSE,"Fixed Charges"}</definedName>
    <definedName name="JJG_5" localSheetId="13" hidden="1">{"cred comp",#N/A,FALSE,"Comparable Credit Analysis";"IS",#N/A,FALSE,"IS";"Sensitivity",#N/A,FALSE,"Sensitivity";"BS",#N/A,FALSE,"BS";"Bond Summary",#N/A,FALSE,"B Summary";"AD",#N/A,FALSE,"Accretion";"NAV",#N/A,FALSE,"NAV";"SU",#N/A,FALSE,"S&amp;U";"acq. study",#N/A,FALSE,"Acq. Study";"F Charges",#N/A,FALSE,"Fixed Charges"}</definedName>
    <definedName name="JJG_5" localSheetId="11" hidden="1">{"cred comp",#N/A,FALSE,"Comparable Credit Analysis";"IS",#N/A,FALSE,"IS";"Sensitivity",#N/A,FALSE,"Sensitivity";"BS",#N/A,FALSE,"BS";"Bond Summary",#N/A,FALSE,"B Summary";"AD",#N/A,FALSE,"Accretion";"NAV",#N/A,FALSE,"NAV";"SU",#N/A,FALSE,"S&amp;U";"acq. study",#N/A,FALSE,"Acq. Study";"F Charges",#N/A,FALSE,"Fixed Charges"}</definedName>
    <definedName name="JJG_5" localSheetId="1" hidden="1">{"cred comp",#N/A,FALSE,"Comparable Credit Analysis";"IS",#N/A,FALSE,"IS";"Sensitivity",#N/A,FALSE,"Sensitivity";"BS",#N/A,FALSE,"BS";"Bond Summary",#N/A,FALSE,"B Summary";"AD",#N/A,FALSE,"Accretion";"NAV",#N/A,FALSE,"NAV";"SU",#N/A,FALSE,"S&amp;U";"acq. study",#N/A,FALSE,"Acq. Study";"F Charges",#N/A,FALSE,"Fixed Charges"}</definedName>
    <definedName name="JJG_5" localSheetId="0" hidden="1">{"cred comp",#N/A,FALSE,"Comparable Credit Analysis";"IS",#N/A,FALSE,"IS";"Sensitivity",#N/A,FALSE,"Sensitivity";"BS",#N/A,FALSE,"BS";"Bond Summary",#N/A,FALSE,"B Summary";"AD",#N/A,FALSE,"Accretion";"NAV",#N/A,FALSE,"NAV";"SU",#N/A,FALSE,"S&amp;U";"acq. study",#N/A,FALSE,"Acq. Study";"F Charges",#N/A,FALSE,"Fixed Charges"}</definedName>
    <definedName name="jjjj" localSheetId="3" hidden="1">{"Assumptions",#N/A,FALSE,"Sheet1";"Main Report",#N/A,FALSE,"Sheet1";"Results",#N/A,FALSE,"Sheet1";"Advances",#N/A,FALSE,"Sheet1"}</definedName>
    <definedName name="jjjj" localSheetId="10" hidden="1">{"Assumptions",#N/A,FALSE,"Sheet1";"Main Report",#N/A,FALSE,"Sheet1";"Results",#N/A,FALSE,"Sheet1";"Advances",#N/A,FALSE,"Sheet1"}</definedName>
    <definedName name="jjjj" localSheetId="2" hidden="1">{"Assumptions",#N/A,FALSE,"Sheet1";"Main Report",#N/A,FALSE,"Sheet1";"Results",#N/A,FALSE,"Sheet1";"Advances",#N/A,FALSE,"Sheet1"}</definedName>
    <definedName name="jjjj" localSheetId="12" hidden="1">{"Assumptions",#N/A,FALSE,"Sheet1";"Main Report",#N/A,FALSE,"Sheet1";"Results",#N/A,FALSE,"Sheet1";"Advances",#N/A,FALSE,"Sheet1"}</definedName>
    <definedName name="jjjj" localSheetId="13" hidden="1">{"Assumptions",#N/A,FALSE,"Sheet1";"Main Report",#N/A,FALSE,"Sheet1";"Results",#N/A,FALSE,"Sheet1";"Advances",#N/A,FALSE,"Sheet1"}</definedName>
    <definedName name="jjjj" localSheetId="11" hidden="1">{"Assumptions",#N/A,FALSE,"Sheet1";"Main Report",#N/A,FALSE,"Sheet1";"Results",#N/A,FALSE,"Sheet1";"Advances",#N/A,FALSE,"Sheet1"}</definedName>
    <definedName name="jjjj" localSheetId="1" hidden="1">{"Assumptions",#N/A,FALSE,"Sheet1";"Main Report",#N/A,FALSE,"Sheet1";"Results",#N/A,FALSE,"Sheet1";"Advances",#N/A,FALSE,"Sheet1"}</definedName>
    <definedName name="jjjj" localSheetId="0" hidden="1">{"Assumptions",#N/A,FALSE,"Sheet1";"Main Report",#N/A,FALSE,"Sheet1";"Results",#N/A,FALSE,"Sheet1";"Advances",#N/A,FALSE,"Sheet1"}</definedName>
    <definedName name="l" localSheetId="3" hidden="1">{"common_pl",#N/A,FALSE,"Commonized PL";"analyst",#N/A,FALSE,"Budget to Analyst";"sec",#N/A,FALSE,"SEC PL";"summary",#N/A,FALSE,"Summary";"detail",#N/A,FALSE,"Detail"}</definedName>
    <definedName name="l" localSheetId="10" hidden="1">{"common_pl",#N/A,FALSE,"Commonized PL";"analyst",#N/A,FALSE,"Budget to Analyst";"sec",#N/A,FALSE,"SEC PL";"summary",#N/A,FALSE,"Summary";"detail",#N/A,FALSE,"Detail"}</definedName>
    <definedName name="l" localSheetId="2" hidden="1">{"common_pl",#N/A,FALSE,"Commonized PL";"analyst",#N/A,FALSE,"Budget to Analyst";"sec",#N/A,FALSE,"SEC PL";"summary",#N/A,FALSE,"Summary";"detail",#N/A,FALSE,"Detail"}</definedName>
    <definedName name="l" localSheetId="12" hidden="1">{"common_pl",#N/A,FALSE,"Commonized PL";"analyst",#N/A,FALSE,"Budget to Analyst";"sec",#N/A,FALSE,"SEC PL";"summary",#N/A,FALSE,"Summary";"detail",#N/A,FALSE,"Detail"}</definedName>
    <definedName name="l" localSheetId="13" hidden="1">{"common_pl",#N/A,FALSE,"Commonized PL";"analyst",#N/A,FALSE,"Budget to Analyst";"sec",#N/A,FALSE,"SEC PL";"summary",#N/A,FALSE,"Summary";"detail",#N/A,FALSE,"Detail"}</definedName>
    <definedName name="l" localSheetId="11" hidden="1">{"common_pl",#N/A,FALSE,"Commonized PL";"analyst",#N/A,FALSE,"Budget to Analyst";"sec",#N/A,FALSE,"SEC PL";"summary",#N/A,FALSE,"Summary";"detail",#N/A,FALSE,"Detail"}</definedName>
    <definedName name="l" localSheetId="1" hidden="1">{"common_pl",#N/A,FALSE,"Commonized PL";"analyst",#N/A,FALSE,"Budget to Analyst";"sec",#N/A,FALSE,"SEC PL";"summary",#N/A,FALSE,"Summary";"detail",#N/A,FALSE,"Detail"}</definedName>
    <definedName name="l" localSheetId="0" hidden="1">{"common_pl",#N/A,FALSE,"Commonized PL";"analyst",#N/A,FALSE,"Budget to Analyst";"sec",#N/A,FALSE,"SEC PL";"summary",#N/A,FALSE,"Summary";"detail",#N/A,FALSE,"Detail"}</definedName>
    <definedName name="LCES34109736" localSheetId="12" hidden="1">#REF!</definedName>
    <definedName name="LCES34109736" localSheetId="13" hidden="1">#REF!</definedName>
    <definedName name="LCES34109736" localSheetId="11" hidden="1">#REF!</definedName>
    <definedName name="LCES34109736" localSheetId="1" hidden="1">#REF!</definedName>
    <definedName name="LCLEQTBL" localSheetId="12" hidden="1">#REF!</definedName>
    <definedName name="LCLEQTBL" localSheetId="13" hidden="1">#REF!</definedName>
    <definedName name="LCLEQTBL" localSheetId="11" hidden="1">#REF!</definedName>
    <definedName name="LCLEQTBL" localSheetId="1" hidden="1">#REF!</definedName>
    <definedName name="lcline1" localSheetId="12" hidden="1">#REF!,#REF!,#REF!,#REF!,#REF!</definedName>
    <definedName name="lcline1" localSheetId="13" hidden="1">#REF!,#REF!,#REF!,#REF!,#REF!</definedName>
    <definedName name="lcline1" localSheetId="11" hidden="1">#REF!,#REF!,#REF!,#REF!,#REF!</definedName>
    <definedName name="lcline1" localSheetId="1" hidden="1">#REF!,#REF!,#REF!,#REF!,#REF!</definedName>
    <definedName name="LEQTBL" localSheetId="12" hidden="1">#REF!</definedName>
    <definedName name="LEQTBL" localSheetId="13" hidden="1">#REF!</definedName>
    <definedName name="LEQTBL" localSheetId="11" hidden="1">#REF!</definedName>
    <definedName name="LEQTBL" localSheetId="1" hidden="1">#REF!</definedName>
    <definedName name="LIBORLOCK" localSheetId="12" hidden="1">#REF!</definedName>
    <definedName name="LIBORLOCK" localSheetId="13" hidden="1">#REF!</definedName>
    <definedName name="LIBORLOCK" localSheetId="11" hidden="1">#REF!</definedName>
    <definedName name="LIBORLOCK" localSheetId="1" hidden="1">#REF!</definedName>
    <definedName name="LIBORLock2" localSheetId="12" hidden="1">#REF!</definedName>
    <definedName name="LIBORLock2" localSheetId="13" hidden="1">#REF!</definedName>
    <definedName name="LIBORLock2" localSheetId="11" hidden="1">#REF!</definedName>
    <definedName name="LIBORLock2" localSheetId="1" hidden="1">#REF!</definedName>
    <definedName name="LiquidityExp" localSheetId="12" hidden="1">#REF!</definedName>
    <definedName name="LiquidityExp" localSheetId="13" hidden="1">#REF!</definedName>
    <definedName name="LiquidityExp" localSheetId="11" hidden="1">#REF!</definedName>
    <definedName name="LiquidityExp" localSheetId="1" hidden="1">#REF!</definedName>
    <definedName name="ListOffset" hidden="1">1</definedName>
    <definedName name="LLRRATECAPA" localSheetId="12" hidden="1">#REF!</definedName>
    <definedName name="LLRRATECAPA" localSheetId="13" hidden="1">#REF!</definedName>
    <definedName name="LLRRATECAPA" localSheetId="11" hidden="1">#REF!</definedName>
    <definedName name="LLRRATECAPA" localSheetId="1" hidden="1">#REF!</definedName>
    <definedName name="LLRRATECURRENT" localSheetId="12" hidden="1">#REF!</definedName>
    <definedName name="LLRRATECURRENT" localSheetId="13" hidden="1">#REF!</definedName>
    <definedName name="LLRRATECURRENT" localSheetId="11" hidden="1">#REF!</definedName>
    <definedName name="LLRRATECURRENT" localSheetId="1" hidden="1">#REF!</definedName>
    <definedName name="LN6231554316" localSheetId="12" hidden="1">#REF!</definedName>
    <definedName name="LN6231554316" localSheetId="13" hidden="1">#REF!</definedName>
    <definedName name="LN6231554316" localSheetId="11" hidden="1">#REF!</definedName>
    <definedName name="LN6231554316" localSheetId="1" hidden="1">#REF!</definedName>
    <definedName name="LN62513154387" localSheetId="12" hidden="1">#REF!</definedName>
    <definedName name="LN62513154387" localSheetId="13" hidden="1">#REF!</definedName>
    <definedName name="LN62513154387" localSheetId="11" hidden="1">#REF!</definedName>
    <definedName name="LN62513154387" localSheetId="1" hidden="1">#REF!</definedName>
    <definedName name="LN62513155227" localSheetId="12" hidden="1">#REF!</definedName>
    <definedName name="LN62513155227" localSheetId="13" hidden="1">#REF!</definedName>
    <definedName name="LN62513155227" localSheetId="11" hidden="1">#REF!</definedName>
    <definedName name="LN62513155227" localSheetId="1" hidden="1">#REF!</definedName>
    <definedName name="LN62516321509" localSheetId="12" hidden="1">#REF!</definedName>
    <definedName name="LN62516321509" localSheetId="13" hidden="1">#REF!</definedName>
    <definedName name="LN62516321509" localSheetId="11" hidden="1">#REF!</definedName>
    <definedName name="LN62516321509" localSheetId="1" hidden="1">#REF!</definedName>
    <definedName name="LN62914241690" localSheetId="12" hidden="1">#REF!</definedName>
    <definedName name="LN62914241690" localSheetId="13" hidden="1">#REF!</definedName>
    <definedName name="LN62914241690" localSheetId="11" hidden="1">#REF!</definedName>
    <definedName name="LN62914241690" localSheetId="1" hidden="1">#REF!</definedName>
    <definedName name="LNBSL6231554316" localSheetId="12" hidden="1">#REF!</definedName>
    <definedName name="LNBSL6231554316" localSheetId="13" hidden="1">#REF!</definedName>
    <definedName name="LNBSL6231554316" localSheetId="11" hidden="1">#REF!</definedName>
    <definedName name="LNBSL6231554316" localSheetId="1" hidden="1">#REF!</definedName>
    <definedName name="LNBSL62513154387" localSheetId="12" hidden="1">#REF!</definedName>
    <definedName name="LNBSL62513154387" localSheetId="13" hidden="1">#REF!</definedName>
    <definedName name="LNBSL62513154387" localSheetId="11" hidden="1">#REF!</definedName>
    <definedName name="LNBSL62513154387" localSheetId="1" hidden="1">#REF!</definedName>
    <definedName name="LNBSL62513155227" localSheetId="12" hidden="1">#REF!</definedName>
    <definedName name="LNBSL62513155227" localSheetId="13" hidden="1">#REF!</definedName>
    <definedName name="LNBSL62513155227" localSheetId="11" hidden="1">#REF!</definedName>
    <definedName name="LNBSL62513155227" localSheetId="1" hidden="1">#REF!</definedName>
    <definedName name="LNBSL62516321509" localSheetId="12" hidden="1">#REF!</definedName>
    <definedName name="LNBSL62516321509" localSheetId="13" hidden="1">#REF!</definedName>
    <definedName name="LNBSL62516321509" localSheetId="11" hidden="1">#REF!</definedName>
    <definedName name="LNBSL62516321509" localSheetId="1" hidden="1">#REF!</definedName>
    <definedName name="LNBSL62914241690" localSheetId="12" hidden="1">#REF!</definedName>
    <definedName name="LNBSL62914241690" localSheetId="13" hidden="1">#REF!</definedName>
    <definedName name="LNBSL62914241690" localSheetId="11" hidden="1">#REF!</definedName>
    <definedName name="LNBSL62914241690" localSheetId="1" hidden="1">#REF!</definedName>
    <definedName name="LNBSU6231554316" localSheetId="12" hidden="1">#REF!</definedName>
    <definedName name="LNBSU6231554316" localSheetId="13" hidden="1">#REF!</definedName>
    <definedName name="LNBSU6231554316" localSheetId="11" hidden="1">#REF!</definedName>
    <definedName name="LNBSU6231554316" localSheetId="1" hidden="1">#REF!</definedName>
    <definedName name="LNBSU62513154387" localSheetId="12" hidden="1">#REF!</definedName>
    <definedName name="LNBSU62513154387" localSheetId="13" hidden="1">#REF!</definedName>
    <definedName name="LNBSU62513154387" localSheetId="11" hidden="1">#REF!</definedName>
    <definedName name="LNBSU62513154387" localSheetId="1" hidden="1">#REF!</definedName>
    <definedName name="LNBSU62513155227" localSheetId="12" hidden="1">#REF!</definedName>
    <definedName name="LNBSU62513155227" localSheetId="13" hidden="1">#REF!</definedName>
    <definedName name="LNBSU62513155227" localSheetId="11" hidden="1">#REF!</definedName>
    <definedName name="LNBSU62513155227" localSheetId="1" hidden="1">#REF!</definedName>
    <definedName name="LNBSU62516321509" localSheetId="12" hidden="1">#REF!</definedName>
    <definedName name="LNBSU62516321509" localSheetId="13" hidden="1">#REF!</definedName>
    <definedName name="LNBSU62516321509" localSheetId="11" hidden="1">#REF!</definedName>
    <definedName name="LNBSU62516321509" localSheetId="1" hidden="1">#REF!</definedName>
    <definedName name="LNBSU62914241690" localSheetId="12" hidden="1">#REF!</definedName>
    <definedName name="LNBSU62914241690" localSheetId="13" hidden="1">#REF!</definedName>
    <definedName name="LNBSU62914241690" localSheetId="11" hidden="1">#REF!</definedName>
    <definedName name="LNBSU62914241690" localSheetId="1" hidden="1">#REF!</definedName>
    <definedName name="LNEBSL6231554316" localSheetId="12" hidden="1">#REF!</definedName>
    <definedName name="LNEBSL6231554316" localSheetId="13" hidden="1">#REF!</definedName>
    <definedName name="LNEBSL6231554316" localSheetId="11" hidden="1">#REF!</definedName>
    <definedName name="LNEBSL6231554316" localSheetId="1" hidden="1">#REF!</definedName>
    <definedName name="LNEBSL62513154387" localSheetId="12" hidden="1">#REF!</definedName>
    <definedName name="LNEBSL62513154387" localSheetId="13" hidden="1">#REF!</definedName>
    <definedName name="LNEBSL62513154387" localSheetId="11" hidden="1">#REF!</definedName>
    <definedName name="LNEBSL62513154387" localSheetId="1" hidden="1">#REF!</definedName>
    <definedName name="LNEBSL62513155227" localSheetId="12" hidden="1">#REF!</definedName>
    <definedName name="LNEBSL62513155227" localSheetId="13" hidden="1">#REF!</definedName>
    <definedName name="LNEBSL62513155227" localSheetId="11" hidden="1">#REF!</definedName>
    <definedName name="LNEBSL62513155227" localSheetId="1" hidden="1">#REF!</definedName>
    <definedName name="LNEBSL62516321509" localSheetId="12" hidden="1">#REF!</definedName>
    <definedName name="LNEBSL62516321509" localSheetId="13" hidden="1">#REF!</definedName>
    <definedName name="LNEBSL62516321509" localSheetId="11" hidden="1">#REF!</definedName>
    <definedName name="LNEBSL62516321509" localSheetId="1" hidden="1">#REF!</definedName>
    <definedName name="LNEBSL62914241690" localSheetId="12" hidden="1">#REF!</definedName>
    <definedName name="LNEBSL62914241690" localSheetId="13" hidden="1">#REF!</definedName>
    <definedName name="LNEBSL62914241690" localSheetId="11" hidden="1">#REF!</definedName>
    <definedName name="LNEBSL62914241690" localSheetId="1" hidden="1">#REF!</definedName>
    <definedName name="LNEBSU6231554316" localSheetId="12" hidden="1">#REF!</definedName>
    <definedName name="LNEBSU6231554316" localSheetId="13" hidden="1">#REF!</definedName>
    <definedName name="LNEBSU6231554316" localSheetId="11" hidden="1">#REF!</definedName>
    <definedName name="LNEBSU6231554316" localSheetId="1" hidden="1">#REF!</definedName>
    <definedName name="LNEBSU62513154387" localSheetId="12" hidden="1">#REF!</definedName>
    <definedName name="LNEBSU62513154387" localSheetId="13" hidden="1">#REF!</definedName>
    <definedName name="LNEBSU62513154387" localSheetId="11" hidden="1">#REF!</definedName>
    <definedName name="LNEBSU62513154387" localSheetId="1" hidden="1">#REF!</definedName>
    <definedName name="LNEBSU62513155227" localSheetId="12" hidden="1">#REF!</definedName>
    <definedName name="LNEBSU62513155227" localSheetId="13" hidden="1">#REF!</definedName>
    <definedName name="LNEBSU62513155227" localSheetId="11" hidden="1">#REF!</definedName>
    <definedName name="LNEBSU62513155227" localSheetId="1" hidden="1">#REF!</definedName>
    <definedName name="LNEBSU62516321509" localSheetId="12" hidden="1">#REF!</definedName>
    <definedName name="LNEBSU62516321509" localSheetId="13" hidden="1">#REF!</definedName>
    <definedName name="LNEBSU62516321509" localSheetId="11" hidden="1">#REF!</definedName>
    <definedName name="LNEBSU62516321509" localSheetId="1" hidden="1">#REF!</definedName>
    <definedName name="LNEBSU62914241690" localSheetId="12" hidden="1">#REF!</definedName>
    <definedName name="LNEBSU62914241690" localSheetId="13" hidden="1">#REF!</definedName>
    <definedName name="LNEBSU62914241690" localSheetId="11" hidden="1">#REF!</definedName>
    <definedName name="LNEBSU62914241690" localSheetId="1" hidden="1">#REF!</definedName>
    <definedName name="LNEIS6231554316" localSheetId="12" hidden="1">#REF!</definedName>
    <definedName name="LNEIS6231554316" localSheetId="13" hidden="1">#REF!</definedName>
    <definedName name="LNEIS6231554316" localSheetId="11" hidden="1">#REF!</definedName>
    <definedName name="LNEIS6231554316" localSheetId="1" hidden="1">#REF!</definedName>
    <definedName name="LNEIS62513154387" localSheetId="12" hidden="1">#REF!</definedName>
    <definedName name="LNEIS62513154387" localSheetId="13" hidden="1">#REF!</definedName>
    <definedName name="LNEIS62513154387" localSheetId="11" hidden="1">#REF!</definedName>
    <definedName name="LNEIS62513154387" localSheetId="1" hidden="1">#REF!</definedName>
    <definedName name="LNEIS62513155227" localSheetId="12" hidden="1">#REF!</definedName>
    <definedName name="LNEIS62513155227" localSheetId="13" hidden="1">#REF!</definedName>
    <definedName name="LNEIS62513155227" localSheetId="11" hidden="1">#REF!</definedName>
    <definedName name="LNEIS62513155227" localSheetId="1" hidden="1">#REF!</definedName>
    <definedName name="LNEIS62516321509" localSheetId="12" hidden="1">#REF!</definedName>
    <definedName name="LNEIS62516321509" localSheetId="13" hidden="1">#REF!</definedName>
    <definedName name="LNEIS62516321509" localSheetId="11" hidden="1">#REF!</definedName>
    <definedName name="LNEIS62516321509" localSheetId="1" hidden="1">#REF!</definedName>
    <definedName name="LNEIS62914241690" localSheetId="12" hidden="1">#REF!</definedName>
    <definedName name="LNEIS62914241690" localSheetId="13" hidden="1">#REF!</definedName>
    <definedName name="LNEIS62914241690" localSheetId="11" hidden="1">#REF!</definedName>
    <definedName name="LNEIS62914241690" localSheetId="1" hidden="1">#REF!</definedName>
    <definedName name="LNES2107294445" localSheetId="12" hidden="1">#REF!</definedName>
    <definedName name="LNES2107294445" localSheetId="13" hidden="1">#REF!</definedName>
    <definedName name="LNES2107294445" localSheetId="11" hidden="1">#REF!</definedName>
    <definedName name="LNES2107294445" localSheetId="1" hidden="1">#REF!</definedName>
    <definedName name="LNES551064370" localSheetId="12" hidden="1">#REF!</definedName>
    <definedName name="LNES551064370" localSheetId="13" hidden="1">#REF!</definedName>
    <definedName name="LNES551064370" localSheetId="11" hidden="1">#REF!</definedName>
    <definedName name="LNES551064370" localSheetId="1" hidden="1">#REF!</definedName>
    <definedName name="LNES5910314600" localSheetId="12" hidden="1">#REF!</definedName>
    <definedName name="LNES5910314600" localSheetId="11" hidden="1">#REF!</definedName>
    <definedName name="LNES5910314600" localSheetId="1" hidden="1">#REF!</definedName>
    <definedName name="LNES6231554316" localSheetId="12" hidden="1">#REF!</definedName>
    <definedName name="LNES6231554316" localSheetId="11" hidden="1">#REF!</definedName>
    <definedName name="LNES6231554316" localSheetId="1" hidden="1">#REF!</definedName>
    <definedName name="LNES62513154387" localSheetId="12" hidden="1">#REF!</definedName>
    <definedName name="LNES62513154387" localSheetId="11" hidden="1">#REF!</definedName>
    <definedName name="LNES62513154387" localSheetId="1" hidden="1">#REF!</definedName>
    <definedName name="LNES62513155227" localSheetId="12" hidden="1">#REF!</definedName>
    <definedName name="LNES62513155227" localSheetId="11" hidden="1">#REF!</definedName>
    <definedName name="LNES62513155227" localSheetId="1" hidden="1">#REF!</definedName>
    <definedName name="LNES62516321509" localSheetId="12" hidden="1">#REF!</definedName>
    <definedName name="LNES62516321509" localSheetId="11" hidden="1">#REF!</definedName>
    <definedName name="LNES62516321509" localSheetId="1" hidden="1">#REF!</definedName>
    <definedName name="LNES62914241690" localSheetId="12" hidden="1">#REF!</definedName>
    <definedName name="LNES62914241690" localSheetId="11" hidden="1">#REF!</definedName>
    <definedName name="LNES62914241690" localSheetId="1" hidden="1">#REF!</definedName>
    <definedName name="LNES6814412133" localSheetId="12" hidden="1">#REF!</definedName>
    <definedName name="LNES6814412133" localSheetId="11" hidden="1">#REF!</definedName>
    <definedName name="LNES6814412133" localSheetId="1" hidden="1">#REF!</definedName>
    <definedName name="LNIS6231554316" localSheetId="12" hidden="1">#REF!</definedName>
    <definedName name="LNIS6231554316" localSheetId="13" hidden="1">#REF!</definedName>
    <definedName name="LNIS6231554316" localSheetId="11" hidden="1">#REF!</definedName>
    <definedName name="LNIS6231554316" localSheetId="1" hidden="1">#REF!</definedName>
    <definedName name="LNIS62513154387" localSheetId="12" hidden="1">#REF!</definedName>
    <definedName name="LNIS62513154387" localSheetId="13" hidden="1">#REF!</definedName>
    <definedName name="LNIS62513154387" localSheetId="11" hidden="1">#REF!</definedName>
    <definedName name="LNIS62513154387" localSheetId="1" hidden="1">#REF!</definedName>
    <definedName name="LNIS62513155227" localSheetId="12" hidden="1">#REF!</definedName>
    <definedName name="LNIS62513155227" localSheetId="13" hidden="1">#REF!</definedName>
    <definedName name="LNIS62513155227" localSheetId="11" hidden="1">#REF!</definedName>
    <definedName name="LNIS62513155227" localSheetId="1" hidden="1">#REF!</definedName>
    <definedName name="LNIS62516321509" localSheetId="12" hidden="1">#REF!</definedName>
    <definedName name="LNIS62516321509" localSheetId="13" hidden="1">#REF!</definedName>
    <definedName name="LNIS62516321509" localSheetId="11" hidden="1">#REF!</definedName>
    <definedName name="LNIS62516321509" localSheetId="1" hidden="1">#REF!</definedName>
    <definedName name="LNIS62914241690" localSheetId="12" hidden="1">#REF!</definedName>
    <definedName name="LNIS62914241690" localSheetId="13" hidden="1">#REF!</definedName>
    <definedName name="LNIS62914241690" localSheetId="11" hidden="1">#REF!</definedName>
    <definedName name="LNIS62914241690" localSheetId="1" hidden="1">#REF!</definedName>
    <definedName name="LNNBSL6231554316" localSheetId="12" hidden="1">#REF!</definedName>
    <definedName name="LNNBSL6231554316" localSheetId="13" hidden="1">#REF!</definedName>
    <definedName name="LNNBSL6231554316" localSheetId="11" hidden="1">#REF!</definedName>
    <definedName name="LNNBSL6231554316" localSheetId="1" hidden="1">#REF!</definedName>
    <definedName name="LNNBSL62513154387" localSheetId="12" hidden="1">#REF!</definedName>
    <definedName name="LNNBSL62513154387" localSheetId="13" hidden="1">#REF!</definedName>
    <definedName name="LNNBSL62513154387" localSheetId="11" hidden="1">#REF!</definedName>
    <definedName name="LNNBSL62513154387" localSheetId="1" hidden="1">#REF!</definedName>
    <definedName name="LNNBSL62513155227" localSheetId="12" hidden="1">#REF!</definedName>
    <definedName name="LNNBSL62513155227" localSheetId="13" hidden="1">#REF!</definedName>
    <definedName name="LNNBSL62513155227" localSheetId="11" hidden="1">#REF!</definedName>
    <definedName name="LNNBSL62513155227" localSheetId="1" hidden="1">#REF!</definedName>
    <definedName name="LNNBSL62516321509" localSheetId="12" hidden="1">#REF!</definedName>
    <definedName name="LNNBSL62516321509" localSheetId="13" hidden="1">#REF!</definedName>
    <definedName name="LNNBSL62516321509" localSheetId="11" hidden="1">#REF!</definedName>
    <definedName name="LNNBSL62516321509" localSheetId="1" hidden="1">#REF!</definedName>
    <definedName name="LNNBSL62914241690" localSheetId="12" hidden="1">#REF!</definedName>
    <definedName name="LNNBSL62914241690" localSheetId="13" hidden="1">#REF!</definedName>
    <definedName name="LNNBSL62914241690" localSheetId="11" hidden="1">#REF!</definedName>
    <definedName name="LNNBSL62914241690" localSheetId="1" hidden="1">#REF!</definedName>
    <definedName name="LNNBSU6231554316" localSheetId="12" hidden="1">#REF!</definedName>
    <definedName name="LNNBSU6231554316" localSheetId="13" hidden="1">#REF!</definedName>
    <definedName name="LNNBSU6231554316" localSheetId="11" hidden="1">#REF!</definedName>
    <definedName name="LNNBSU6231554316" localSheetId="1" hidden="1">#REF!</definedName>
    <definedName name="LNNBSU62513154387" localSheetId="12" hidden="1">#REF!</definedName>
    <definedName name="LNNBSU62513154387" localSheetId="13" hidden="1">#REF!</definedName>
    <definedName name="LNNBSU62513154387" localSheetId="11" hidden="1">#REF!</definedName>
    <definedName name="LNNBSU62513154387" localSheetId="1" hidden="1">#REF!</definedName>
    <definedName name="LNNBSU62513155227" localSheetId="12" hidden="1">#REF!</definedName>
    <definedName name="LNNBSU62513155227" localSheetId="13" hidden="1">#REF!</definedName>
    <definedName name="LNNBSU62513155227" localSheetId="11" hidden="1">#REF!</definedName>
    <definedName name="LNNBSU62513155227" localSheetId="1" hidden="1">#REF!</definedName>
    <definedName name="LNNBSU62516321509" localSheetId="12" hidden="1">#REF!</definedName>
    <definedName name="LNNBSU62516321509" localSheetId="13" hidden="1">#REF!</definedName>
    <definedName name="LNNBSU62516321509" localSheetId="11" hidden="1">#REF!</definedName>
    <definedName name="LNNBSU62516321509" localSheetId="1" hidden="1">#REF!</definedName>
    <definedName name="LNNBSU62914241690" localSheetId="12" hidden="1">#REF!</definedName>
    <definedName name="LNNBSU62914241690" localSheetId="13" hidden="1">#REF!</definedName>
    <definedName name="LNNBSU62914241690" localSheetId="11" hidden="1">#REF!</definedName>
    <definedName name="LNNBSU62914241690" localSheetId="1" hidden="1">#REF!</definedName>
    <definedName name="LNNIS6231554316" localSheetId="12" hidden="1">#REF!</definedName>
    <definedName name="LNNIS6231554316" localSheetId="13" hidden="1">#REF!</definedName>
    <definedName name="LNNIS6231554316" localSheetId="11" hidden="1">#REF!</definedName>
    <definedName name="LNNIS6231554316" localSheetId="1" hidden="1">#REF!</definedName>
    <definedName name="LNNIS62513154387" localSheetId="12" hidden="1">#REF!</definedName>
    <definedName name="LNNIS62513154387" localSheetId="13" hidden="1">#REF!</definedName>
    <definedName name="LNNIS62513154387" localSheetId="11" hidden="1">#REF!</definedName>
    <definedName name="LNNIS62513154387" localSheetId="1" hidden="1">#REF!</definedName>
    <definedName name="LNNIS62513155227" localSheetId="12" hidden="1">#REF!</definedName>
    <definedName name="LNNIS62513155227" localSheetId="13" hidden="1">#REF!</definedName>
    <definedName name="LNNIS62513155227" localSheetId="11" hidden="1">#REF!</definedName>
    <definedName name="LNNIS62513155227" localSheetId="1" hidden="1">#REF!</definedName>
    <definedName name="LNNIS62516321509" localSheetId="12" hidden="1">#REF!</definedName>
    <definedName name="LNNIS62516321509" localSheetId="13" hidden="1">#REF!</definedName>
    <definedName name="LNNIS62516321509" localSheetId="11" hidden="1">#REF!</definedName>
    <definedName name="LNNIS62516321509" localSheetId="1" hidden="1">#REF!</definedName>
    <definedName name="LNNIS62914241690" localSheetId="12" hidden="1">#REF!</definedName>
    <definedName name="LNNIS62914241690" localSheetId="13" hidden="1">#REF!</definedName>
    <definedName name="LNNIS62914241690" localSheetId="11" hidden="1">#REF!</definedName>
    <definedName name="LNNIS62914241690" localSheetId="1" hidden="1">#REF!</definedName>
    <definedName name="loanline1" localSheetId="12" hidden="1">#REF!,#REF!,#REF!,#REF!,#REF!</definedName>
    <definedName name="loanline1" localSheetId="13" hidden="1">#REF!,#REF!,#REF!,#REF!,#REF!</definedName>
    <definedName name="loanline1" localSheetId="11" hidden="1">#REF!,#REF!,#REF!,#REF!,#REF!</definedName>
    <definedName name="loanline1" localSheetId="1" hidden="1">#REF!,#REF!,#REF!,#REF!,#REF!</definedName>
    <definedName name="mmm" localSheetId="3" hidden="1">{"Analysis1Q95",#N/A,FALSE,"Japan";"Analysis2Q95",#N/A,FALSE,"Japan";"Analysis1H95",#N/A,FALSE,"Japan";"Data",#N/A,FALSE,"Japan";"Margin Summary",#N/A,FALSE,"Japan";"Sales Summary",#N/A,FALSE,"Japan"}</definedName>
    <definedName name="mmm" localSheetId="10" hidden="1">{"Analysis1Q95",#N/A,FALSE,"Japan";"Analysis2Q95",#N/A,FALSE,"Japan";"Analysis1H95",#N/A,FALSE,"Japan";"Data",#N/A,FALSE,"Japan";"Margin Summary",#N/A,FALSE,"Japan";"Sales Summary",#N/A,FALSE,"Japan"}</definedName>
    <definedName name="mmm" localSheetId="2" hidden="1">{"Analysis1Q95",#N/A,FALSE,"Japan";"Analysis2Q95",#N/A,FALSE,"Japan";"Analysis1H95",#N/A,FALSE,"Japan";"Data",#N/A,FALSE,"Japan";"Margin Summary",#N/A,FALSE,"Japan";"Sales Summary",#N/A,FALSE,"Japan"}</definedName>
    <definedName name="mmm" localSheetId="12" hidden="1">{"Analysis1Q95",#N/A,FALSE,"Japan";"Analysis2Q95",#N/A,FALSE,"Japan";"Analysis1H95",#N/A,FALSE,"Japan";"Data",#N/A,FALSE,"Japan";"Margin Summary",#N/A,FALSE,"Japan";"Sales Summary",#N/A,FALSE,"Japan"}</definedName>
    <definedName name="mmm" localSheetId="13" hidden="1">{"Analysis1Q95",#N/A,FALSE,"Japan";"Analysis2Q95",#N/A,FALSE,"Japan";"Analysis1H95",#N/A,FALSE,"Japan";"Data",#N/A,FALSE,"Japan";"Margin Summary",#N/A,FALSE,"Japan";"Sales Summary",#N/A,FALSE,"Japan"}</definedName>
    <definedName name="mmm" localSheetId="11" hidden="1">{"Analysis1Q95",#N/A,FALSE,"Japan";"Analysis2Q95",#N/A,FALSE,"Japan";"Analysis1H95",#N/A,FALSE,"Japan";"Data",#N/A,FALSE,"Japan";"Margin Summary",#N/A,FALSE,"Japan";"Sales Summary",#N/A,FALSE,"Japan"}</definedName>
    <definedName name="mmm" localSheetId="1" hidden="1">{"Analysis1Q95",#N/A,FALSE,"Japan";"Analysis2Q95",#N/A,FALSE,"Japan";"Analysis1H95",#N/A,FALSE,"Japan";"Data",#N/A,FALSE,"Japan";"Margin Summary",#N/A,FALSE,"Japan";"Sales Summary",#N/A,FALSE,"Japan"}</definedName>
    <definedName name="mmm" localSheetId="0" hidden="1">{"Analysis1Q95",#N/A,FALSE,"Japan";"Analysis2Q95",#N/A,FALSE,"Japan";"Analysis1H95",#N/A,FALSE,"Japan";"Data",#N/A,FALSE,"Japan";"Margin Summary",#N/A,FALSE,"Japan";"Sales Summary",#N/A,FALSE,"Japan"}</definedName>
    <definedName name="MTG182715124602" localSheetId="12" hidden="1">#REF!</definedName>
    <definedName name="MTG182715124602" localSheetId="13" hidden="1">#REF!</definedName>
    <definedName name="MTG182715124602" localSheetId="11" hidden="1">#REF!</definedName>
    <definedName name="MTG182715124602" localSheetId="1" hidden="1">#REF!</definedName>
    <definedName name="MTG282715124602" localSheetId="12" hidden="1">#REF!</definedName>
    <definedName name="MTG282715124602" localSheetId="13" hidden="1">#REF!</definedName>
    <definedName name="MTG282715124602" localSheetId="11" hidden="1">#REF!</definedName>
    <definedName name="MTG282715124602" localSheetId="1" hidden="1">#REF!</definedName>
    <definedName name="MTG82714404809" localSheetId="12" hidden="1">#REF!</definedName>
    <definedName name="MTG82714404809" localSheetId="13" hidden="1">#REF!</definedName>
    <definedName name="MTG82714404809" localSheetId="11" hidden="1">#REF!</definedName>
    <definedName name="MTG82714404809" localSheetId="1" hidden="1">#REF!</definedName>
    <definedName name="MTG82714444243" localSheetId="12" hidden="1">#REF!</definedName>
    <definedName name="MTG82714444243" localSheetId="13" hidden="1">#REF!</definedName>
    <definedName name="MTG82714444243" localSheetId="11" hidden="1">#REF!</definedName>
    <definedName name="MTG82714444243" localSheetId="1" hidden="1">#REF!</definedName>
    <definedName name="MTG82714452266" localSheetId="12" hidden="1">#REF!</definedName>
    <definedName name="MTG82714452266" localSheetId="13" hidden="1">#REF!</definedName>
    <definedName name="MTG82714452266" localSheetId="11" hidden="1">#REF!</definedName>
    <definedName name="MTG82714452266" localSheetId="1" hidden="1">#REF!</definedName>
    <definedName name="MTG82714461576" localSheetId="12" hidden="1">#REF!</definedName>
    <definedName name="MTG82714461576" localSheetId="13" hidden="1">#REF!</definedName>
    <definedName name="MTG82714461576" localSheetId="11" hidden="1">#REF!</definedName>
    <definedName name="MTG82714461576" localSheetId="1" hidden="1">#REF!</definedName>
    <definedName name="MTG82714575062" localSheetId="12" hidden="1">#REF!</definedName>
    <definedName name="MTG82714575062" localSheetId="13" hidden="1">#REF!</definedName>
    <definedName name="MTG82714575062" localSheetId="11" hidden="1">#REF!</definedName>
    <definedName name="MTG82714575062" localSheetId="1" hidden="1">#REF!</definedName>
    <definedName name="MTG82715105447" localSheetId="12" hidden="1">#REF!</definedName>
    <definedName name="MTG82715105447" localSheetId="13" hidden="1">#REF!</definedName>
    <definedName name="MTG82715105447" localSheetId="11" hidden="1">#REF!</definedName>
    <definedName name="MTG82715105447" localSheetId="1" hidden="1">#REF!</definedName>
    <definedName name="MTG82715124602" localSheetId="12" hidden="1">#REF!</definedName>
    <definedName name="MTG82715124602" localSheetId="13" hidden="1">#REF!</definedName>
    <definedName name="MTG82715124602" localSheetId="11" hidden="1">#REF!</definedName>
    <definedName name="MTG82715124602" localSheetId="1" hidden="1">#REF!</definedName>
    <definedName name="MTG8271514283" localSheetId="12" hidden="1">#REF!</definedName>
    <definedName name="MTG8271514283" localSheetId="13" hidden="1">#REF!</definedName>
    <definedName name="MTG8271514283" localSheetId="11" hidden="1">#REF!</definedName>
    <definedName name="MTG8271514283" localSheetId="1" hidden="1">#REF!</definedName>
    <definedName name="MTGline1" localSheetId="12" hidden="1">#REF!,#REF!</definedName>
    <definedName name="MTGline1" localSheetId="13" hidden="1">#REF!,#REF!</definedName>
    <definedName name="MTGline1" localSheetId="11" hidden="1">#REF!,#REF!</definedName>
    <definedName name="MTGline1" localSheetId="1" hidden="1">#REF!,#REF!</definedName>
    <definedName name="MTGTable" localSheetId="12" hidden="1">#REF!</definedName>
    <definedName name="MTGTable" localSheetId="13" hidden="1">#REF!</definedName>
    <definedName name="MTGTable" localSheetId="11" hidden="1">#REF!</definedName>
    <definedName name="MTGTable" localSheetId="1" hidden="1">#REF!</definedName>
    <definedName name="new" localSheetId="3" hidden="1">{"assumptions",#N/A,FALSE,"Assumption Summary";"proforma97",#N/A,FALSE,"97 pro forma";"sensitivity97",#N/A,FALSE,"97 sensitivity ";"proforma98",#N/A,FALSE,"98 pro forma";"sensitivity98",#N/A,FALSE,"98 sensitivity"}</definedName>
    <definedName name="new" localSheetId="10" hidden="1">{"assumptions",#N/A,FALSE,"Assumption Summary";"proforma97",#N/A,FALSE,"97 pro forma";"sensitivity97",#N/A,FALSE,"97 sensitivity ";"proforma98",#N/A,FALSE,"98 pro forma";"sensitivity98",#N/A,FALSE,"98 sensitivity"}</definedName>
    <definedName name="new" localSheetId="2" hidden="1">{"assumptions",#N/A,FALSE,"Assumption Summary";"proforma97",#N/A,FALSE,"97 pro forma";"sensitivity97",#N/A,FALSE,"97 sensitivity ";"proforma98",#N/A,FALSE,"98 pro forma";"sensitivity98",#N/A,FALSE,"98 sensitivity"}</definedName>
    <definedName name="new" localSheetId="12" hidden="1">{"assumptions",#N/A,FALSE,"Assumption Summary";"proforma97",#N/A,FALSE,"97 pro forma";"sensitivity97",#N/A,FALSE,"97 sensitivity ";"proforma98",#N/A,FALSE,"98 pro forma";"sensitivity98",#N/A,FALSE,"98 sensitivity"}</definedName>
    <definedName name="new" localSheetId="13" hidden="1">{"assumptions",#N/A,FALSE,"Assumption Summary";"proforma97",#N/A,FALSE,"97 pro forma";"sensitivity97",#N/A,FALSE,"97 sensitivity ";"proforma98",#N/A,FALSE,"98 pro forma";"sensitivity98",#N/A,FALSE,"98 sensitivity"}</definedName>
    <definedName name="new" localSheetId="11" hidden="1">{"assumptions",#N/A,FALSE,"Assumption Summary";"proforma97",#N/A,FALSE,"97 pro forma";"sensitivity97",#N/A,FALSE,"97 sensitivity ";"proforma98",#N/A,FALSE,"98 pro forma";"sensitivity98",#N/A,FALSE,"98 sensitivity"}</definedName>
    <definedName name="new" localSheetId="1" hidden="1">{"assumptions",#N/A,FALSE,"Assumption Summary";"proforma97",#N/A,FALSE,"97 pro forma";"sensitivity97",#N/A,FALSE,"97 sensitivity ";"proforma98",#N/A,FALSE,"98 pro forma";"sensitivity98",#N/A,FALSE,"98 sensitivity"}</definedName>
    <definedName name="new" localSheetId="0" hidden="1">{"assumptions",#N/A,FALSE,"Assumption Summary";"proforma97",#N/A,FALSE,"97 pro forma";"sensitivity97",#N/A,FALSE,"97 sensitivity ";"proforma98",#N/A,FALSE,"98 pro forma";"sensitivity98",#N/A,FALSE,"98 sensitivity"}</definedName>
    <definedName name="NEWPREM" localSheetId="12" hidden="1">#REF!</definedName>
    <definedName name="NEWPREM" localSheetId="13" hidden="1">#REF!</definedName>
    <definedName name="NEWPREM" localSheetId="11" hidden="1">#REF!</definedName>
    <definedName name="NEWPREM" localSheetId="1" hidden="1">#REF!</definedName>
    <definedName name="O611911676" localSheetId="12" hidden="1">#REF!</definedName>
    <definedName name="O611911676" localSheetId="13" hidden="1">#REF!</definedName>
    <definedName name="O611911676" localSheetId="11" hidden="1">#REF!</definedName>
    <definedName name="O611911676" localSheetId="1" hidden="1">#REF!</definedName>
    <definedName name="OEIS611911676" localSheetId="12" hidden="1">#REF!</definedName>
    <definedName name="OEIS611911676" localSheetId="13" hidden="1">#REF!</definedName>
    <definedName name="OEIS611911676" localSheetId="11" hidden="1">#REF!</definedName>
    <definedName name="OEIS611911676" localSheetId="1" hidden="1">#REF!</definedName>
    <definedName name="OIS611911676" localSheetId="12" hidden="1">#REF!</definedName>
    <definedName name="OIS611911676" localSheetId="13" hidden="1">#REF!</definedName>
    <definedName name="OIS611911676" localSheetId="11" hidden="1">#REF!</definedName>
    <definedName name="OIS611911676" localSheetId="1" hidden="1">#REF!</definedName>
    <definedName name="ONIS611911676" localSheetId="12" hidden="1">#REF!</definedName>
    <definedName name="ONIS611911676" localSheetId="13" hidden="1">#REF!</definedName>
    <definedName name="ONIS611911676" localSheetId="11" hidden="1">#REF!</definedName>
    <definedName name="ONIS611911676" localSheetId="1" hidden="1">#REF!</definedName>
    <definedName name="OTHERCOST" localSheetId="12" hidden="1">#REF!</definedName>
    <definedName name="OTHERCOST" localSheetId="13" hidden="1">#REF!</definedName>
    <definedName name="OTHERCOST" localSheetId="11" hidden="1">#REF!</definedName>
    <definedName name="OTHERCOST" localSheetId="1" hidden="1">#REF!</definedName>
    <definedName name="otherline1" localSheetId="12" hidden="1">#REF!,#REF!</definedName>
    <definedName name="otherline1" localSheetId="13" hidden="1">#REF!,#REF!</definedName>
    <definedName name="otherline1" localSheetId="11" hidden="1">#REF!,#REF!</definedName>
    <definedName name="otherline1" localSheetId="1" hidden="1">#REF!,#REF!</definedName>
    <definedName name="PRICEGRID" localSheetId="12" hidden="1">#REF!</definedName>
    <definedName name="PRICEGRID" localSheetId="13" hidden="1">#REF!</definedName>
    <definedName name="PRICEGRID" localSheetId="11" hidden="1">#REF!</definedName>
    <definedName name="PRICEGRID" localSheetId="1" hidden="1">#REF!</definedName>
    <definedName name="PRIMEONLY" localSheetId="12" hidden="1">#REF!</definedName>
    <definedName name="PRIMEONLY" localSheetId="13" hidden="1">#REF!</definedName>
    <definedName name="PRIMEONLY" localSheetId="11" hidden="1">#REF!</definedName>
    <definedName name="PRIMEONLY" localSheetId="1" hidden="1">#REF!</definedName>
    <definedName name="PRIMEOnly2" localSheetId="12" hidden="1">#REF!</definedName>
    <definedName name="PRIMEOnly2" localSheetId="13" hidden="1">#REF!</definedName>
    <definedName name="PRIMEOnly2" localSheetId="11" hidden="1">#REF!</definedName>
    <definedName name="PRIMEOnly2" localSheetId="1" hidden="1">#REF!</definedName>
    <definedName name="PRIMEOPTION" localSheetId="12" hidden="1">#REF!</definedName>
    <definedName name="PRIMEOPTION" localSheetId="13" hidden="1">#REF!</definedName>
    <definedName name="PRIMEOPTION" localSheetId="11" hidden="1">#REF!</definedName>
    <definedName name="PRIMEOPTION" localSheetId="1" hidden="1">#REF!</definedName>
    <definedName name="PRIMEOption2" localSheetId="12" hidden="1">#REF!</definedName>
    <definedName name="PRIMEOption2" localSheetId="13" hidden="1">#REF!</definedName>
    <definedName name="PRIMEOption2" localSheetId="11" hidden="1">#REF!</definedName>
    <definedName name="PRIMEOption2" localSheetId="1" hidden="1">#REF!</definedName>
    <definedName name="quarterlybs" localSheetId="3" hidden="1">{#N/A,#N/A,FALSE,"JKFLASH2";#N/A,#N/A,FALSE,"Page 4";#N/A,#N/A,FALSE,"page 3"}</definedName>
    <definedName name="quarterlybs" localSheetId="10" hidden="1">{#N/A,#N/A,FALSE,"JKFLASH2";#N/A,#N/A,FALSE,"Page 4";#N/A,#N/A,FALSE,"page 3"}</definedName>
    <definedName name="quarterlybs" localSheetId="2" hidden="1">{#N/A,#N/A,FALSE,"JKFLASH2";#N/A,#N/A,FALSE,"Page 4";#N/A,#N/A,FALSE,"page 3"}</definedName>
    <definedName name="quarterlybs" localSheetId="12" hidden="1">{#N/A,#N/A,FALSE,"JKFLASH2";#N/A,#N/A,FALSE,"Page 4";#N/A,#N/A,FALSE,"page 3"}</definedName>
    <definedName name="quarterlybs" localSheetId="13" hidden="1">{#N/A,#N/A,FALSE,"JKFLASH2";#N/A,#N/A,FALSE,"Page 4";#N/A,#N/A,FALSE,"page 3"}</definedName>
    <definedName name="quarterlybs" localSheetId="11" hidden="1">{#N/A,#N/A,FALSE,"JKFLASH2";#N/A,#N/A,FALSE,"Page 4";#N/A,#N/A,FALSE,"page 3"}</definedName>
    <definedName name="quarterlybs" localSheetId="1" hidden="1">{#N/A,#N/A,FALSE,"JKFLASH2";#N/A,#N/A,FALSE,"Page 4";#N/A,#N/A,FALSE,"page 3"}</definedName>
    <definedName name="quarterlybs" localSheetId="0" hidden="1">{#N/A,#N/A,FALSE,"JKFLASH2";#N/A,#N/A,FALSE,"Page 4";#N/A,#N/A,FALSE,"page 3"}</definedName>
    <definedName name="qwq" localSheetId="3" hidden="1">{"AT","COMPANIES",TRUE}</definedName>
    <definedName name="qwq" localSheetId="10" hidden="1">{"AT","COMPANIES",TRUE}</definedName>
    <definedName name="qwq" localSheetId="2" hidden="1">{"AT","COMPANIES",TRUE}</definedName>
    <definedName name="qwq" localSheetId="12" hidden="1">{"AT","COMPANIES",TRUE}</definedName>
    <definedName name="qwq" localSheetId="13" hidden="1">{"AT","COMPANIES",TRUE}</definedName>
    <definedName name="qwq" localSheetId="11" hidden="1">{"AT","COMPANIES",TRUE}</definedName>
    <definedName name="qwq" localSheetId="1" hidden="1">{"AT","COMPANIES",TRUE}</definedName>
    <definedName name="qwq" localSheetId="0" hidden="1">{"AT","COMPANIES",TRUE}</definedName>
    <definedName name="qwqwqw" localSheetId="3" hidden="1">{"AT","COMPANIES",TRUE}</definedName>
    <definedName name="qwqwqw" localSheetId="10" hidden="1">{"AT","COMPANIES",TRUE}</definedName>
    <definedName name="qwqwqw" localSheetId="2" hidden="1">{"AT","COMPANIES",TRUE}</definedName>
    <definedName name="qwqwqw" localSheetId="12" hidden="1">{"AT","COMPANIES",TRUE}</definedName>
    <definedName name="qwqwqw" localSheetId="13" hidden="1">{"AT","COMPANIES",TRUE}</definedName>
    <definedName name="qwqwqw" localSheetId="11" hidden="1">{"AT","COMPANIES",TRUE}</definedName>
    <definedName name="qwqwqw" localSheetId="1" hidden="1">{"AT","COMPANIES",TRUE}</definedName>
    <definedName name="qwqwqw" localSheetId="0" hidden="1">{"AT","COMPANIES",TRUE}</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6</definedName>
    <definedName name="RiskMinimizeOnStart" hidden="1">FALSE</definedName>
    <definedName name="RiskMonitorConvergence" hidden="1">FALSE</definedName>
    <definedName name="RiskMultipleCPUSupportEnabled" hidden="1">TRUE</definedName>
    <definedName name="RiskNumIterations" hidden="1">100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Rwvu.ADMIN._.OTHER._.MEALS." localSheetId="12" hidden="1">#REF!,#REF!,#REF!</definedName>
    <definedName name="Rwvu.ADMIN._.OTHER._.MEALS." localSheetId="13" hidden="1">#REF!,#REF!,#REF!</definedName>
    <definedName name="Rwvu.ADMIN._.OTHER._.MEALS." localSheetId="11" hidden="1">#REF!,#REF!,#REF!</definedName>
    <definedName name="Rwvu.ADMIN._.OTHER._.MEALS." localSheetId="1" hidden="1">#REF!,#REF!,#REF!</definedName>
    <definedName name="Rwvu.ADMIN._.OTHER._.REGISTRATIONS." localSheetId="12" hidden="1">#REF!,#REF!</definedName>
    <definedName name="Rwvu.ADMIN._.OTHER._.REGISTRATIONS." localSheetId="13" hidden="1">#REF!,#REF!</definedName>
    <definedName name="Rwvu.ADMIN._.OTHER._.REGISTRATIONS." localSheetId="11" hidden="1">#REF!,#REF!</definedName>
    <definedName name="Rwvu.ADMIN._.OTHER._.REGISTRATIONS." localSheetId="1" hidden="1">#REF!,#REF!</definedName>
    <definedName name="Rwvu.Analysis1H95." localSheetId="12" hidden="1">#REF!,#REF!</definedName>
    <definedName name="Rwvu.Analysis1H95." localSheetId="13" hidden="1">#REF!,#REF!</definedName>
    <definedName name="Rwvu.Analysis1H95." localSheetId="11" hidden="1">#REF!,#REF!</definedName>
    <definedName name="Rwvu.Analysis1H95." localSheetId="1" hidden="1">#REF!,#REF!</definedName>
    <definedName name="Rwvu.Analysis1Q95." localSheetId="12" hidden="1">#REF!,#REF!</definedName>
    <definedName name="Rwvu.Analysis1Q95." localSheetId="13" hidden="1">#REF!,#REF!</definedName>
    <definedName name="Rwvu.Analysis1Q95." localSheetId="11" hidden="1">#REF!,#REF!</definedName>
    <definedName name="Rwvu.Analysis1Q95." localSheetId="1" hidden="1">#REF!,#REF!</definedName>
    <definedName name="Rwvu.Analysis2Q95." localSheetId="12" hidden="1">#REF!,#REF!</definedName>
    <definedName name="Rwvu.Analysis2Q95." localSheetId="11" hidden="1">#REF!,#REF!</definedName>
    <definedName name="Rwvu.Analysis2Q95." localSheetId="1" hidden="1">#REF!,#REF!</definedName>
    <definedName name="Rwvu.Margin._.Summary." localSheetId="12" hidden="1">#REF!,#REF!</definedName>
    <definedName name="Rwvu.Margin._.Summary." localSheetId="11" hidden="1">#REF!,#REF!</definedName>
    <definedName name="Rwvu.Margin._.Summary." localSheetId="1" hidden="1">#REF!,#REF!</definedName>
    <definedName name="s" localSheetId="3" hidden="1">{"AT","COMPANIES",TRUE}</definedName>
    <definedName name="s" localSheetId="10" hidden="1">{"AT","COMPANIES",TRUE}</definedName>
    <definedName name="s" localSheetId="2" hidden="1">{"AT","COMPANIES",TRUE}</definedName>
    <definedName name="s" localSheetId="12" hidden="1">{"AT","COMPANIES",TRUE}</definedName>
    <definedName name="s" localSheetId="13" hidden="1">{"AT","COMPANIES",TRUE}</definedName>
    <definedName name="s" localSheetId="11" hidden="1">{"AT","COMPANIES",TRUE}</definedName>
    <definedName name="s" localSheetId="1" hidden="1">{"AT","COMPANIES",TRUE}</definedName>
    <definedName name="s" localSheetId="0" hidden="1">{"AT","COMPANIES",TRUE}</definedName>
    <definedName name="sadf" localSheetId="3" hidden="1">{"ReportTop",#N/A,FALSE,"report top"}</definedName>
    <definedName name="sadf" localSheetId="10" hidden="1">{"ReportTop",#N/A,FALSE,"report top"}</definedName>
    <definedName name="sadf" localSheetId="2" hidden="1">{"ReportTop",#N/A,FALSE,"report top"}</definedName>
    <definedName name="sadf" localSheetId="12" hidden="1">{"ReportTop",#N/A,FALSE,"report top"}</definedName>
    <definedName name="sadf" localSheetId="13" hidden="1">{"ReportTop",#N/A,FALSE,"report top"}</definedName>
    <definedName name="sadf" localSheetId="11" hidden="1">{"ReportTop",#N/A,FALSE,"report top"}</definedName>
    <definedName name="sadf" localSheetId="1" hidden="1">{"ReportTop",#N/A,FALSE,"report top"}</definedName>
    <definedName name="sadf" localSheetId="0" hidden="1">{"ReportTop",#N/A,FALSE,"report top"}</definedName>
    <definedName name="sadf_1" localSheetId="3" hidden="1">{"ReportTop",#N/A,FALSE,"report top"}</definedName>
    <definedName name="sadf_1" localSheetId="10" hidden="1">{"ReportTop",#N/A,FALSE,"report top"}</definedName>
    <definedName name="sadf_1" localSheetId="2" hidden="1">{"ReportTop",#N/A,FALSE,"report top"}</definedName>
    <definedName name="sadf_1" localSheetId="12" hidden="1">{"ReportTop",#N/A,FALSE,"report top"}</definedName>
    <definedName name="sadf_1" localSheetId="13" hidden="1">{"ReportTop",#N/A,FALSE,"report top"}</definedName>
    <definedName name="sadf_1" localSheetId="11" hidden="1">{"ReportTop",#N/A,FALSE,"report top"}</definedName>
    <definedName name="sadf_1" localSheetId="1" hidden="1">{"ReportTop",#N/A,FALSE,"report top"}</definedName>
    <definedName name="sadf_1" localSheetId="0" hidden="1">{"ReportTop",#N/A,FALSE,"report top"}</definedName>
    <definedName name="sadf_2" localSheetId="3" hidden="1">{"ReportTop",#N/A,FALSE,"report top"}</definedName>
    <definedName name="sadf_2" localSheetId="10" hidden="1">{"ReportTop",#N/A,FALSE,"report top"}</definedName>
    <definedName name="sadf_2" localSheetId="2" hidden="1">{"ReportTop",#N/A,FALSE,"report top"}</definedName>
    <definedName name="sadf_2" localSheetId="12" hidden="1">{"ReportTop",#N/A,FALSE,"report top"}</definedName>
    <definedName name="sadf_2" localSheetId="13" hidden="1">{"ReportTop",#N/A,FALSE,"report top"}</definedName>
    <definedName name="sadf_2" localSheetId="11" hidden="1">{"ReportTop",#N/A,FALSE,"report top"}</definedName>
    <definedName name="sadf_2" localSheetId="1" hidden="1">{"ReportTop",#N/A,FALSE,"report top"}</definedName>
    <definedName name="sadf_2" localSheetId="0" hidden="1">{"ReportTop",#N/A,FALSE,"report top"}</definedName>
    <definedName name="sadf_3" localSheetId="3" hidden="1">{"ReportTop",#N/A,FALSE,"report top"}</definedName>
    <definedName name="sadf_3" localSheetId="10" hidden="1">{"ReportTop",#N/A,FALSE,"report top"}</definedName>
    <definedName name="sadf_3" localSheetId="2" hidden="1">{"ReportTop",#N/A,FALSE,"report top"}</definedName>
    <definedName name="sadf_3" localSheetId="12" hidden="1">{"ReportTop",#N/A,FALSE,"report top"}</definedName>
    <definedName name="sadf_3" localSheetId="13" hidden="1">{"ReportTop",#N/A,FALSE,"report top"}</definedName>
    <definedName name="sadf_3" localSheetId="11" hidden="1">{"ReportTop",#N/A,FALSE,"report top"}</definedName>
    <definedName name="sadf_3" localSheetId="1" hidden="1">{"ReportTop",#N/A,FALSE,"report top"}</definedName>
    <definedName name="sadf_3" localSheetId="0" hidden="1">{"ReportTop",#N/A,FALSE,"report top"}</definedName>
    <definedName name="sadf_4" localSheetId="3" hidden="1">{"ReportTop",#N/A,FALSE,"report top"}</definedName>
    <definedName name="sadf_4" localSheetId="10" hidden="1">{"ReportTop",#N/A,FALSE,"report top"}</definedName>
    <definedName name="sadf_4" localSheetId="2" hidden="1">{"ReportTop",#N/A,FALSE,"report top"}</definedName>
    <definedName name="sadf_4" localSheetId="12" hidden="1">{"ReportTop",#N/A,FALSE,"report top"}</definedName>
    <definedName name="sadf_4" localSheetId="13" hidden="1">{"ReportTop",#N/A,FALSE,"report top"}</definedName>
    <definedName name="sadf_4" localSheetId="11" hidden="1">{"ReportTop",#N/A,FALSE,"report top"}</definedName>
    <definedName name="sadf_4" localSheetId="1" hidden="1">{"ReportTop",#N/A,FALSE,"report top"}</definedName>
    <definedName name="sadf_4" localSheetId="0" hidden="1">{"ReportTop",#N/A,FALSE,"report top"}</definedName>
    <definedName name="sadf_5" localSheetId="3" hidden="1">{"ReportTop",#N/A,FALSE,"report top"}</definedName>
    <definedName name="sadf_5" localSheetId="10" hidden="1">{"ReportTop",#N/A,FALSE,"report top"}</definedName>
    <definedName name="sadf_5" localSheetId="2" hidden="1">{"ReportTop",#N/A,FALSE,"report top"}</definedName>
    <definedName name="sadf_5" localSheetId="12" hidden="1">{"ReportTop",#N/A,FALSE,"report top"}</definedName>
    <definedName name="sadf_5" localSheetId="13" hidden="1">{"ReportTop",#N/A,FALSE,"report top"}</definedName>
    <definedName name="sadf_5" localSheetId="11" hidden="1">{"ReportTop",#N/A,FALSE,"report top"}</definedName>
    <definedName name="sadf_5" localSheetId="1" hidden="1">{"ReportTop",#N/A,FALSE,"report top"}</definedName>
    <definedName name="sadf_5" localSheetId="0" hidden="1">{"ReportTop",#N/A,FALSE,"report top"}</definedName>
    <definedName name="sdfasdfsd"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g" localSheetId="3" hidden="1">{#N/A,#N/A,FALSE,"Sheet1"}</definedName>
    <definedName name="sdfg" localSheetId="10" hidden="1">{#N/A,#N/A,FALSE,"Sheet1"}</definedName>
    <definedName name="sdfg" localSheetId="2" hidden="1">{#N/A,#N/A,FALSE,"Sheet1"}</definedName>
    <definedName name="sdfg" localSheetId="12" hidden="1">{#N/A,#N/A,FALSE,"Sheet1"}</definedName>
    <definedName name="sdfg" localSheetId="13" hidden="1">{#N/A,#N/A,FALSE,"Sheet1"}</definedName>
    <definedName name="sdfg" localSheetId="11" hidden="1">{#N/A,#N/A,FALSE,"Sheet1"}</definedName>
    <definedName name="sdfg" localSheetId="1" hidden="1">{#N/A,#N/A,FALSE,"Sheet1"}</definedName>
    <definedName name="sdfg" localSheetId="0" hidden="1">{#N/A,#N/A,FALSE,"Sheet1"}</definedName>
    <definedName name="sdKJTHGF"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eismic" localSheetId="3"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3"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ncount" hidden="1">1</definedName>
    <definedName name="shg" localSheetId="3"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0"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3"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1"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solver_lin" hidden="1">0</definedName>
    <definedName name="solver_num" hidden="1">0</definedName>
    <definedName name="solver_typ" hidden="1">3</definedName>
    <definedName name="solver_val" hidden="1">0.6</definedName>
    <definedName name="SPREADREF" localSheetId="12" hidden="1">#REF!</definedName>
    <definedName name="SPREADREF" localSheetId="13" hidden="1">#REF!</definedName>
    <definedName name="SPREADREF" localSheetId="11" hidden="1">#REF!</definedName>
    <definedName name="SPREADREF" localSheetId="1" hidden="1">#REF!</definedName>
    <definedName name="SUMMARY_BOOK" localSheetId="3" hidden="1">{"page1",#N/A,FALSE,"GIRLBO";"page2",#N/A,FALSE,"GIRLBO";"page3",#N/A,FALSE,"GIRLBO";"page4",#N/A,FALSE,"GIRLBO";"page5",#N/A,FALSE,"GIRLBO"}</definedName>
    <definedName name="SUMMARY_BOOK" localSheetId="10" hidden="1">{"page1",#N/A,FALSE,"GIRLBO";"page2",#N/A,FALSE,"GIRLBO";"page3",#N/A,FALSE,"GIRLBO";"page4",#N/A,FALSE,"GIRLBO";"page5",#N/A,FALSE,"GIRLBO"}</definedName>
    <definedName name="SUMMARY_BOOK" localSheetId="2" hidden="1">{"page1",#N/A,FALSE,"GIRLBO";"page2",#N/A,FALSE,"GIRLBO";"page3",#N/A,FALSE,"GIRLBO";"page4",#N/A,FALSE,"GIRLBO";"page5",#N/A,FALSE,"GIRLBO"}</definedName>
    <definedName name="SUMMARY_BOOK" localSheetId="12" hidden="1">{"page1",#N/A,FALSE,"GIRLBO";"page2",#N/A,FALSE,"GIRLBO";"page3",#N/A,FALSE,"GIRLBO";"page4",#N/A,FALSE,"GIRLBO";"page5",#N/A,FALSE,"GIRLBO"}</definedName>
    <definedName name="SUMMARY_BOOK" localSheetId="13" hidden="1">{"page1",#N/A,FALSE,"GIRLBO";"page2",#N/A,FALSE,"GIRLBO";"page3",#N/A,FALSE,"GIRLBO";"page4",#N/A,FALSE,"GIRLBO";"page5",#N/A,FALSE,"GIRLBO"}</definedName>
    <definedName name="SUMMARY_BOOK" localSheetId="11" hidden="1">{"page1",#N/A,FALSE,"GIRLBO";"page2",#N/A,FALSE,"GIRLBO";"page3",#N/A,FALSE,"GIRLBO";"page4",#N/A,FALSE,"GIRLBO";"page5",#N/A,FALSE,"GIRLBO"}</definedName>
    <definedName name="SUMMARY_BOOK" localSheetId="1" hidden="1">{"page1",#N/A,FALSE,"GIRLBO";"page2",#N/A,FALSE,"GIRLBO";"page3",#N/A,FALSE,"GIRLBO";"page4",#N/A,FALSE,"GIRLBO";"page5",#N/A,FALSE,"GIRLBO"}</definedName>
    <definedName name="SUMMARY_BOOK" localSheetId="0" hidden="1">{"page1",#N/A,FALSE,"GIRLBO";"page2",#N/A,FALSE,"GIRLBO";"page3",#N/A,FALSE,"GIRLBO";"page4",#N/A,FALSE,"GIRLBO";"page5",#N/A,FALSE,"GIRLBO"}</definedName>
    <definedName name="Swvu.ADM._.GEN._.MGMNT._.DETAIL." localSheetId="12" hidden="1">#REF!</definedName>
    <definedName name="Swvu.ADM._.GEN._.MGMNT._.DETAIL." localSheetId="13" hidden="1">#REF!</definedName>
    <definedName name="Swvu.ADM._.GEN._.MGMNT._.DETAIL." localSheetId="11" hidden="1">#REF!</definedName>
    <definedName name="Swvu.ADM._.GEN._.MGMNT._.DETAIL." localSheetId="1" hidden="1">#REF!</definedName>
    <definedName name="Swvu.Analysis1H95." localSheetId="12" hidden="1">#REF!</definedName>
    <definedName name="Swvu.Analysis1H95." localSheetId="13" hidden="1">#REF!</definedName>
    <definedName name="Swvu.Analysis1H95." localSheetId="11" hidden="1">#REF!</definedName>
    <definedName name="Swvu.Analysis1H95." localSheetId="1" hidden="1">#REF!</definedName>
    <definedName name="Swvu.Analysis1Q95." localSheetId="12" hidden="1">#REF!</definedName>
    <definedName name="Swvu.Analysis1Q95." localSheetId="13" hidden="1">#REF!</definedName>
    <definedName name="Swvu.Analysis1Q95." localSheetId="11" hidden="1">#REF!</definedName>
    <definedName name="Swvu.Analysis1Q95." localSheetId="1" hidden="1">#REF!</definedName>
    <definedName name="Swvu.Analysis2Q95." localSheetId="12" hidden="1">#REF!</definedName>
    <definedName name="Swvu.Analysis2Q95." localSheetId="11" hidden="1">#REF!</definedName>
    <definedName name="Swvu.Analysis2Q95." localSheetId="1" hidden="1">#REF!</definedName>
    <definedName name="Swvu.inputs._.raw._.data." localSheetId="12" hidden="1">#REF!</definedName>
    <definedName name="Swvu.inputs._.raw._.data." localSheetId="11" hidden="1">#REF!</definedName>
    <definedName name="Swvu.inputs._.raw._.data." localSheetId="1" hidden="1">#REF!</definedName>
    <definedName name="Swvu.Margin._.Summary." localSheetId="12" hidden="1">#REF!</definedName>
    <definedName name="Swvu.Margin._.Summary." localSheetId="11" hidden="1">#REF!</definedName>
    <definedName name="Swvu.Margin._.Summary." localSheetId="1" hidden="1">#REF!</definedName>
    <definedName name="Swvu.STORAGE._.RENTS." localSheetId="12" hidden="1">#REF!</definedName>
    <definedName name="Swvu.STORAGE._.RENTS." localSheetId="11" hidden="1">#REF!</definedName>
    <definedName name="Swvu.STORAGE._.RENTS." localSheetId="1" hidden="1">#REF!</definedName>
    <definedName name="Swvu.summary1." localSheetId="12" hidden="1">#REF!</definedName>
    <definedName name="Swvu.summary1." localSheetId="11" hidden="1">#REF!</definedName>
    <definedName name="Swvu.summary1." localSheetId="1" hidden="1">#REF!</definedName>
    <definedName name="Swvu.summary2." localSheetId="12" hidden="1">#REF!</definedName>
    <definedName name="Swvu.summary2." localSheetId="11" hidden="1">#REF!</definedName>
    <definedName name="Swvu.summary2." localSheetId="1" hidden="1">#REF!</definedName>
    <definedName name="Swvu.summary3." localSheetId="12" hidden="1">#REF!</definedName>
    <definedName name="Swvu.summary3." localSheetId="11" hidden="1">#REF!</definedName>
    <definedName name="Swvu.summary3." localSheetId="1" hidden="1">#REF!</definedName>
    <definedName name="TargetDCF2" localSheetId="3" hidden="1">{#N/A,#N/A,FALSE,"Sheet1"}</definedName>
    <definedName name="TargetDCF2" localSheetId="10" hidden="1">{#N/A,#N/A,FALSE,"Sheet1"}</definedName>
    <definedName name="TargetDCF2" localSheetId="2" hidden="1">{#N/A,#N/A,FALSE,"Sheet1"}</definedName>
    <definedName name="TargetDCF2" localSheetId="12" hidden="1">{#N/A,#N/A,FALSE,"Sheet1"}</definedName>
    <definedName name="TargetDCF2" localSheetId="13" hidden="1">{#N/A,#N/A,FALSE,"Sheet1"}</definedName>
    <definedName name="TargetDCF2" localSheetId="11" hidden="1">{#N/A,#N/A,FALSE,"Sheet1"}</definedName>
    <definedName name="TargetDCF2" localSheetId="1" hidden="1">{#N/A,#N/A,FALSE,"Sheet1"}</definedName>
    <definedName name="TargetDCF2" localSheetId="0" hidden="1">{#N/A,#N/A,FALSE,"Sheet1"}</definedName>
    <definedName name="TERMPREM" localSheetId="12" hidden="1">#REF!</definedName>
    <definedName name="TERMPREM" localSheetId="13" hidden="1">#REF!</definedName>
    <definedName name="TERMPREM" localSheetId="11" hidden="1">#REF!</definedName>
    <definedName name="TERMPREM" localSheetId="1" hidden="1">#REF!</definedName>
    <definedName name="TERMTYPE" localSheetId="12" hidden="1">#REF!</definedName>
    <definedName name="TERMTYPE" localSheetId="13" hidden="1">#REF!</definedName>
    <definedName name="TERMTYPE" localSheetId="11" hidden="1">#REF!</definedName>
    <definedName name="TERMTYPE" localSheetId="1" hidden="1">#REF!</definedName>
    <definedName name="test" localSheetId="3" hidden="1">{"histincome",#N/A,FALSE,"hyfins";"closing balance",#N/A,FALSE,"hyfins"}</definedName>
    <definedName name="test" localSheetId="10" hidden="1">{"histincome",#N/A,FALSE,"hyfins";"closing balance",#N/A,FALSE,"hyfins"}</definedName>
    <definedName name="test" localSheetId="2" hidden="1">{"histincome",#N/A,FALSE,"hyfins";"closing balance",#N/A,FALSE,"hyfins"}</definedName>
    <definedName name="test" localSheetId="12" hidden="1">{"histincome",#N/A,FALSE,"hyfins";"closing balance",#N/A,FALSE,"hyfins"}</definedName>
    <definedName name="test" localSheetId="13" hidden="1">{"histincome",#N/A,FALSE,"hyfins";"closing balance",#N/A,FALSE,"hyfins"}</definedName>
    <definedName name="test" localSheetId="11" hidden="1">{"histincome",#N/A,FALSE,"hyfins";"closing balance",#N/A,FALSE,"hyfins"}</definedName>
    <definedName name="test" localSheetId="1" hidden="1">{"histincome",#N/A,FALSE,"hyfins";"closing balance",#N/A,FALSE,"hyfins"}</definedName>
    <definedName name="test" localSheetId="0" hidden="1">{"histincome",#N/A,FALSE,"hyfins";"closing balance",#N/A,FALSE,"hyfins"}</definedName>
    <definedName name="test3" localSheetId="3" hidden="1">{"AT","COMPANIES",TRUE}</definedName>
    <definedName name="test3" localSheetId="10" hidden="1">{"AT","COMPANIES",TRUE}</definedName>
    <definedName name="test3" localSheetId="2" hidden="1">{"AT","COMPANIES",TRUE}</definedName>
    <definedName name="test3" localSheetId="12" hidden="1">{"AT","COMPANIES",TRUE}</definedName>
    <definedName name="test3" localSheetId="13" hidden="1">{"AT","COMPANIES",TRUE}</definedName>
    <definedName name="test3" localSheetId="11" hidden="1">{"AT","COMPANIES",TRUE}</definedName>
    <definedName name="test3" localSheetId="1" hidden="1">{"AT","COMPANIES",TRUE}</definedName>
    <definedName name="test3" localSheetId="0" hidden="1">{"AT","COMPANIES",TRUE}</definedName>
    <definedName name="test5" localSheetId="3" hidden="1">{"AT","COMPANIES",TRUE}</definedName>
    <definedName name="test5" localSheetId="10" hidden="1">{"AT","COMPANIES",TRUE}</definedName>
    <definedName name="test5" localSheetId="2" hidden="1">{"AT","COMPANIES",TRUE}</definedName>
    <definedName name="test5" localSheetId="12" hidden="1">{"AT","COMPANIES",TRUE}</definedName>
    <definedName name="test5" localSheetId="13" hidden="1">{"AT","COMPANIES",TRUE}</definedName>
    <definedName name="test5" localSheetId="11" hidden="1">{"AT","COMPANIES",TRUE}</definedName>
    <definedName name="test5" localSheetId="1" hidden="1">{"AT","COMPANIES",TRUE}</definedName>
    <definedName name="test5" localSheetId="0" hidden="1">{"AT","COMPANIES",TRUE}</definedName>
    <definedName name="TextRefCopyRangeCount" hidden="1">38</definedName>
    <definedName name="TMline1" localSheetId="12" hidden="1">#REF!,#REF!</definedName>
    <definedName name="TMline1" localSheetId="13" hidden="1">#REF!,#REF!</definedName>
    <definedName name="TMline1" localSheetId="11" hidden="1">#REF!,#REF!</definedName>
    <definedName name="TMline1" localSheetId="1" hidden="1">#REF!,#REF!</definedName>
    <definedName name="to" localSheetId="3" hidden="1">{"common_pl",#N/A,FALSE,"Commonized PL";"analyst",#N/A,FALSE,"Budget to Analyst";"sec",#N/A,FALSE,"SEC PL";"summary",#N/A,FALSE,"Summary";"detail",#N/A,FALSE,"Detail"}</definedName>
    <definedName name="to" localSheetId="10" hidden="1">{"common_pl",#N/A,FALSE,"Commonized PL";"analyst",#N/A,FALSE,"Budget to Analyst";"sec",#N/A,FALSE,"SEC PL";"summary",#N/A,FALSE,"Summary";"detail",#N/A,FALSE,"Detail"}</definedName>
    <definedName name="to" localSheetId="2" hidden="1">{"common_pl",#N/A,FALSE,"Commonized PL";"analyst",#N/A,FALSE,"Budget to Analyst";"sec",#N/A,FALSE,"SEC PL";"summary",#N/A,FALSE,"Summary";"detail",#N/A,FALSE,"Detail"}</definedName>
    <definedName name="to" localSheetId="12" hidden="1">{"common_pl",#N/A,FALSE,"Commonized PL";"analyst",#N/A,FALSE,"Budget to Analyst";"sec",#N/A,FALSE,"SEC PL";"summary",#N/A,FALSE,"Summary";"detail",#N/A,FALSE,"Detail"}</definedName>
    <definedName name="to" localSheetId="13" hidden="1">{"common_pl",#N/A,FALSE,"Commonized PL";"analyst",#N/A,FALSE,"Budget to Analyst";"sec",#N/A,FALSE,"SEC PL";"summary",#N/A,FALSE,"Summary";"detail",#N/A,FALSE,"Detail"}</definedName>
    <definedName name="to" localSheetId="11" hidden="1">{"common_pl",#N/A,FALSE,"Commonized PL";"analyst",#N/A,FALSE,"Budget to Analyst";"sec",#N/A,FALSE,"SEC PL";"summary",#N/A,FALSE,"Summary";"detail",#N/A,FALSE,"Detail"}</definedName>
    <definedName name="to" localSheetId="1" hidden="1">{"common_pl",#N/A,FALSE,"Commonized PL";"analyst",#N/A,FALSE,"Budget to Analyst";"sec",#N/A,FALSE,"SEC PL";"summary",#N/A,FALSE,"Summary";"detail",#N/A,FALSE,"Detail"}</definedName>
    <definedName name="to" localSheetId="0" hidden="1">{"common_pl",#N/A,FALSE,"Commonized PL";"analyst",#N/A,FALSE,"Budget to Analyst";"sec",#N/A,FALSE,"SEC PL";"summary",#N/A,FALSE,"Summary";"detail",#N/A,FALSE,"Detail"}</definedName>
    <definedName name="treeList" hidden="1">"11110000000000000000000000000000000000000000000000000000000000000000000000000000000000000000000000000000000000000000000000000000000000000000000000000000000000000000000000000000000000000000000000000000"</definedName>
    <definedName name="UNUSEDLEQTBL" localSheetId="12" hidden="1">#REF!</definedName>
    <definedName name="UNUSEDLEQTBL" localSheetId="13" hidden="1">#REF!</definedName>
    <definedName name="UNUSEDLEQTBL" localSheetId="11" hidden="1">#REF!</definedName>
    <definedName name="UNUSEDLEQTBL" localSheetId="1" hidden="1">#REF!</definedName>
    <definedName name="WCC" localSheetId="3" hidden="1">{#N/A,#N/A,TRUE,"Report"}</definedName>
    <definedName name="WCC" localSheetId="10" hidden="1">{#N/A,#N/A,TRUE,"Report"}</definedName>
    <definedName name="WCC" localSheetId="2" hidden="1">{#N/A,#N/A,TRUE,"Report"}</definedName>
    <definedName name="WCC" localSheetId="12" hidden="1">{#N/A,#N/A,TRUE,"Report"}</definedName>
    <definedName name="WCC" localSheetId="13" hidden="1">{#N/A,#N/A,TRUE,"Report"}</definedName>
    <definedName name="WCC" localSheetId="11" hidden="1">{#N/A,#N/A,TRUE,"Report"}</definedName>
    <definedName name="WCC" localSheetId="1" hidden="1">{#N/A,#N/A,TRUE,"Report"}</definedName>
    <definedName name="WCC" localSheetId="0" hidden="1">{#N/A,#N/A,TRUE,"Report"}</definedName>
    <definedName name="WCCa" localSheetId="3" hidden="1">{#N/A,#N/A,TRUE,"Report"}</definedName>
    <definedName name="WCCa" localSheetId="10" hidden="1">{#N/A,#N/A,TRUE,"Report"}</definedName>
    <definedName name="WCCa" localSheetId="2" hidden="1">{#N/A,#N/A,TRUE,"Report"}</definedName>
    <definedName name="WCCa" localSheetId="12" hidden="1">{#N/A,#N/A,TRUE,"Report"}</definedName>
    <definedName name="WCCa" localSheetId="13" hidden="1">{#N/A,#N/A,TRUE,"Report"}</definedName>
    <definedName name="WCCa" localSheetId="11" hidden="1">{#N/A,#N/A,TRUE,"Report"}</definedName>
    <definedName name="WCCa" localSheetId="1" hidden="1">{#N/A,#N/A,TRUE,"Report"}</definedName>
    <definedName name="WCCa" localSheetId="0" hidden="1">{#N/A,#N/A,TRUE,"Report"}</definedName>
    <definedName name="whatever" localSheetId="12" hidden="1">#REF!</definedName>
    <definedName name="whatever" localSheetId="13" hidden="1">#REF!</definedName>
    <definedName name="whatever" localSheetId="11" hidden="1">#REF!</definedName>
    <definedName name="whatever" localSheetId="1" hidden="1">#REF!</definedName>
    <definedName name="whoknows" localSheetId="3"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3"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r" localSheetId="3" hidden="1">{#N/A,#N/A,FALSE,"Sheet1"}</definedName>
    <definedName name="wr" localSheetId="10" hidden="1">{#N/A,#N/A,FALSE,"Sheet1"}</definedName>
    <definedName name="wr" localSheetId="2" hidden="1">{#N/A,#N/A,FALSE,"Sheet1"}</definedName>
    <definedName name="wr" localSheetId="12" hidden="1">{#N/A,#N/A,FALSE,"Sheet1"}</definedName>
    <definedName name="wr" localSheetId="13" hidden="1">{#N/A,#N/A,FALSE,"Sheet1"}</definedName>
    <definedName name="wr" localSheetId="11" hidden="1">{#N/A,#N/A,FALSE,"Sheet1"}</definedName>
    <definedName name="wr" localSheetId="1" hidden="1">{#N/A,#N/A,FALSE,"Sheet1"}</definedName>
    <definedName name="wr" localSheetId="0" hidden="1">{#N/A,#N/A,FALSE,"Sheet1"}</definedName>
    <definedName name="wrn.1999._.budget." localSheetId="3" hidden="1">{"common_pl",#N/A,FALSE,"Commonized PL";"analyst",#N/A,FALSE,"Budget to Analyst";"sec",#N/A,FALSE,"SEC PL";"summary",#N/A,FALSE,"Summary";"detail",#N/A,FALSE,"Detail"}</definedName>
    <definedName name="wrn.1999._.budget." localSheetId="10" hidden="1">{"common_pl",#N/A,FALSE,"Commonized PL";"analyst",#N/A,FALSE,"Budget to Analyst";"sec",#N/A,FALSE,"SEC PL";"summary",#N/A,FALSE,"Summary";"detail",#N/A,FALSE,"Detail"}</definedName>
    <definedName name="wrn.1999._.budget." localSheetId="2" hidden="1">{"common_pl",#N/A,FALSE,"Commonized PL";"analyst",#N/A,FALSE,"Budget to Analyst";"sec",#N/A,FALSE,"SEC PL";"summary",#N/A,FALSE,"Summary";"detail",#N/A,FALSE,"Detail"}</definedName>
    <definedName name="wrn.1999._.budget." localSheetId="12" hidden="1">{"common_pl",#N/A,FALSE,"Commonized PL";"analyst",#N/A,FALSE,"Budget to Analyst";"sec",#N/A,FALSE,"SEC PL";"summary",#N/A,FALSE,"Summary";"detail",#N/A,FALSE,"Detail"}</definedName>
    <definedName name="wrn.1999._.budget." localSheetId="13" hidden="1">{"common_pl",#N/A,FALSE,"Commonized PL";"analyst",#N/A,FALSE,"Budget to Analyst";"sec",#N/A,FALSE,"SEC PL";"summary",#N/A,FALSE,"Summary";"detail",#N/A,FALSE,"Detail"}</definedName>
    <definedName name="wrn.1999._.budget." localSheetId="11" hidden="1">{"common_pl",#N/A,FALSE,"Commonized PL";"analyst",#N/A,FALSE,"Budget to Analyst";"sec",#N/A,FALSE,"SEC PL";"summary",#N/A,FALSE,"Summary";"detail",#N/A,FALSE,"Detail"}</definedName>
    <definedName name="wrn.1999._.budget." localSheetId="1" hidden="1">{"common_pl",#N/A,FALSE,"Commonized PL";"analyst",#N/A,FALSE,"Budget to Analyst";"sec",#N/A,FALSE,"SEC PL";"summary",#N/A,FALSE,"Summary";"detail",#N/A,FALSE,"Detail"}</definedName>
    <definedName name="wrn.1999._.budget." localSheetId="0" hidden="1">{"common_pl",#N/A,FALSE,"Commonized PL";"analyst",#N/A,FALSE,"Budget to Analyst";"sec",#N/A,FALSE,"SEC PL";"summary",#N/A,FALSE,"Summary";"detail",#N/A,FALSE,"Detail"}</definedName>
    <definedName name="wrn.A_VALUATION." localSheetId="3" hidden="1">{#N/A,#N/A,FALSE,"A_D";#N/A,#N/A,FALSE,"WACC";#N/A,#N/A,FALSE,"DCF";#N/A,#N/A,FALSE,"A";#N/A,#N/A,FALSE,"LBO";#N/A,#N/A,FALSE,"C";#N/A,#N/A,FALSE,"impd";#N/A,#N/A,FALSE,"comps"}</definedName>
    <definedName name="wrn.A_VALUATION." localSheetId="10" hidden="1">{#N/A,#N/A,FALSE,"A_D";#N/A,#N/A,FALSE,"WACC";#N/A,#N/A,FALSE,"DCF";#N/A,#N/A,FALSE,"A";#N/A,#N/A,FALSE,"LBO";#N/A,#N/A,FALSE,"C";#N/A,#N/A,FALSE,"impd";#N/A,#N/A,FALSE,"comps"}</definedName>
    <definedName name="wrn.A_VALUATION." localSheetId="2" hidden="1">{#N/A,#N/A,FALSE,"A_D";#N/A,#N/A,FALSE,"WACC";#N/A,#N/A,FALSE,"DCF";#N/A,#N/A,FALSE,"A";#N/A,#N/A,FALSE,"LBO";#N/A,#N/A,FALSE,"C";#N/A,#N/A,FALSE,"impd";#N/A,#N/A,FALSE,"comps"}</definedName>
    <definedName name="wrn.A_VALUATION." localSheetId="12" hidden="1">{#N/A,#N/A,FALSE,"A_D";#N/A,#N/A,FALSE,"WACC";#N/A,#N/A,FALSE,"DCF";#N/A,#N/A,FALSE,"A";#N/A,#N/A,FALSE,"LBO";#N/A,#N/A,FALSE,"C";#N/A,#N/A,FALSE,"impd";#N/A,#N/A,FALSE,"comps"}</definedName>
    <definedName name="wrn.A_VALUATION." localSheetId="13" hidden="1">{#N/A,#N/A,FALSE,"A_D";#N/A,#N/A,FALSE,"WACC";#N/A,#N/A,FALSE,"DCF";#N/A,#N/A,FALSE,"A";#N/A,#N/A,FALSE,"LBO";#N/A,#N/A,FALSE,"C";#N/A,#N/A,FALSE,"impd";#N/A,#N/A,FALSE,"comps"}</definedName>
    <definedName name="wrn.A_VALUATION." localSheetId="11" hidden="1">{#N/A,#N/A,FALSE,"A_D";#N/A,#N/A,FALSE,"WACC";#N/A,#N/A,FALSE,"DCF";#N/A,#N/A,FALSE,"A";#N/A,#N/A,FALSE,"LBO";#N/A,#N/A,FALSE,"C";#N/A,#N/A,FALSE,"impd";#N/A,#N/A,FALSE,"comps"}</definedName>
    <definedName name="wrn.A_VALUATION." localSheetId="1" hidden="1">{#N/A,#N/A,FALSE,"A_D";#N/A,#N/A,FALSE,"WACC";#N/A,#N/A,FALSE,"DCF";#N/A,#N/A,FALSE,"A";#N/A,#N/A,FALSE,"LBO";#N/A,#N/A,FALSE,"C";#N/A,#N/A,FALSE,"impd";#N/A,#N/A,FALSE,"comps"}</definedName>
    <definedName name="wrn.A_VALUATION." localSheetId="0" hidden="1">{#N/A,#N/A,FALSE,"A_D";#N/A,#N/A,FALSE,"WACC";#N/A,#N/A,FALSE,"DCF";#N/A,#N/A,FALSE,"A";#N/A,#N/A,FALSE,"LBO";#N/A,#N/A,FALSE,"C";#N/A,#N/A,FALSE,"impd";#N/A,#N/A,FALSE,"comps"}</definedName>
    <definedName name="wrn.abc" localSheetId="3"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0"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3"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1"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wrn.Accr_Dil." localSheetId="3" hidden="1">{#N/A,#N/A,FALSE,"Debt Accr";#N/A,#N/A,FALSE,"Stock Accr";#N/A,#N/A,FALSE,"Debt Stock Accr"}</definedName>
    <definedName name="wrn.Accr_Dil." localSheetId="10" hidden="1">{#N/A,#N/A,FALSE,"Debt Accr";#N/A,#N/A,FALSE,"Stock Accr";#N/A,#N/A,FALSE,"Debt Stock Accr"}</definedName>
    <definedName name="wrn.Accr_Dil." localSheetId="2" hidden="1">{#N/A,#N/A,FALSE,"Debt Accr";#N/A,#N/A,FALSE,"Stock Accr";#N/A,#N/A,FALSE,"Debt Stock Accr"}</definedName>
    <definedName name="wrn.Accr_Dil." localSheetId="12" hidden="1">{#N/A,#N/A,FALSE,"Debt Accr";#N/A,#N/A,FALSE,"Stock Accr";#N/A,#N/A,FALSE,"Debt Stock Accr"}</definedName>
    <definedName name="wrn.Accr_Dil." localSheetId="13" hidden="1">{#N/A,#N/A,FALSE,"Debt Accr";#N/A,#N/A,FALSE,"Stock Accr";#N/A,#N/A,FALSE,"Debt Stock Accr"}</definedName>
    <definedName name="wrn.Accr_Dil." localSheetId="11" hidden="1">{#N/A,#N/A,FALSE,"Debt Accr";#N/A,#N/A,FALSE,"Stock Accr";#N/A,#N/A,FALSE,"Debt Stock Accr"}</definedName>
    <definedName name="wrn.Accr_Dil." localSheetId="1" hidden="1">{#N/A,#N/A,FALSE,"Debt Accr";#N/A,#N/A,FALSE,"Stock Accr";#N/A,#N/A,FALSE,"Debt Stock Accr"}</definedName>
    <definedName name="wrn.Accr_Dil." localSheetId="0" hidden="1">{#N/A,#N/A,FALSE,"Debt Accr";#N/A,#N/A,FALSE,"Stock Accr";#N/A,#N/A,FALSE,"Debt Stock Accr"}</definedName>
    <definedName name="wrn.AcqState." localSheetId="3" hidden="1">{#N/A,#N/A,TRUE,"Acq-Ass";#N/A,#N/A,TRUE,"Acq-IS";#N/A,#N/A,TRUE,"Acq-BS";#N/A,#N/A,TRUE,"Acq-CF"}</definedName>
    <definedName name="wrn.AcqState." localSheetId="10" hidden="1">{#N/A,#N/A,TRUE,"Acq-Ass";#N/A,#N/A,TRUE,"Acq-IS";#N/A,#N/A,TRUE,"Acq-BS";#N/A,#N/A,TRUE,"Acq-CF"}</definedName>
    <definedName name="wrn.AcqState." localSheetId="2" hidden="1">{#N/A,#N/A,TRUE,"Acq-Ass";#N/A,#N/A,TRUE,"Acq-IS";#N/A,#N/A,TRUE,"Acq-BS";#N/A,#N/A,TRUE,"Acq-CF"}</definedName>
    <definedName name="wrn.AcqState." localSheetId="12" hidden="1">{#N/A,#N/A,TRUE,"Acq-Ass";#N/A,#N/A,TRUE,"Acq-IS";#N/A,#N/A,TRUE,"Acq-BS";#N/A,#N/A,TRUE,"Acq-CF"}</definedName>
    <definedName name="wrn.AcqState." localSheetId="13" hidden="1">{#N/A,#N/A,TRUE,"Acq-Ass";#N/A,#N/A,TRUE,"Acq-IS";#N/A,#N/A,TRUE,"Acq-BS";#N/A,#N/A,TRUE,"Acq-CF"}</definedName>
    <definedName name="wrn.AcqState." localSheetId="11" hidden="1">{#N/A,#N/A,TRUE,"Acq-Ass";#N/A,#N/A,TRUE,"Acq-IS";#N/A,#N/A,TRUE,"Acq-BS";#N/A,#N/A,TRUE,"Acq-CF"}</definedName>
    <definedName name="wrn.AcqState." localSheetId="1" hidden="1">{#N/A,#N/A,TRUE,"Acq-Ass";#N/A,#N/A,TRUE,"Acq-IS";#N/A,#N/A,TRUE,"Acq-BS";#N/A,#N/A,TRUE,"Acq-CF"}</definedName>
    <definedName name="wrn.AcqState." localSheetId="0" hidden="1">{#N/A,#N/A,TRUE,"Acq-Ass";#N/A,#N/A,TRUE,"Acq-IS";#N/A,#N/A,TRUE,"Acq-BS";#N/A,#N/A,TRUE,"Acq-CF"}</definedName>
    <definedName name="wrn.AcqState1" localSheetId="3" hidden="1">{#N/A,#N/A,TRUE,"Acq-Ass";#N/A,#N/A,TRUE,"Acq-IS";#N/A,#N/A,TRUE,"Acq-BS";#N/A,#N/A,TRUE,"Acq-CF"}</definedName>
    <definedName name="wrn.AcqState1" localSheetId="10" hidden="1">{#N/A,#N/A,TRUE,"Acq-Ass";#N/A,#N/A,TRUE,"Acq-IS";#N/A,#N/A,TRUE,"Acq-BS";#N/A,#N/A,TRUE,"Acq-CF"}</definedName>
    <definedName name="wrn.AcqState1" localSheetId="2" hidden="1">{#N/A,#N/A,TRUE,"Acq-Ass";#N/A,#N/A,TRUE,"Acq-IS";#N/A,#N/A,TRUE,"Acq-BS";#N/A,#N/A,TRUE,"Acq-CF"}</definedName>
    <definedName name="wrn.AcqState1" localSheetId="12" hidden="1">{#N/A,#N/A,TRUE,"Acq-Ass";#N/A,#N/A,TRUE,"Acq-IS";#N/A,#N/A,TRUE,"Acq-BS";#N/A,#N/A,TRUE,"Acq-CF"}</definedName>
    <definedName name="wrn.AcqState1" localSheetId="13" hidden="1">{#N/A,#N/A,TRUE,"Acq-Ass";#N/A,#N/A,TRUE,"Acq-IS";#N/A,#N/A,TRUE,"Acq-BS";#N/A,#N/A,TRUE,"Acq-CF"}</definedName>
    <definedName name="wrn.AcqState1" localSheetId="11" hidden="1">{#N/A,#N/A,TRUE,"Acq-Ass";#N/A,#N/A,TRUE,"Acq-IS";#N/A,#N/A,TRUE,"Acq-BS";#N/A,#N/A,TRUE,"Acq-CF"}</definedName>
    <definedName name="wrn.AcqState1" localSheetId="1" hidden="1">{#N/A,#N/A,TRUE,"Acq-Ass";#N/A,#N/A,TRUE,"Acq-IS";#N/A,#N/A,TRUE,"Acq-BS";#N/A,#N/A,TRUE,"Acq-CF"}</definedName>
    <definedName name="wrn.AcqState1" localSheetId="0" hidden="1">{#N/A,#N/A,TRUE,"Acq-Ass";#N/A,#N/A,TRUE,"Acq-IS";#N/A,#N/A,TRUE,"Acq-BS";#N/A,#N/A,TRUE,"Acq-CF"}</definedName>
    <definedName name="wrn.Acquiror." localSheetId="3" hidden="1">{#N/A,#N/A,TRUE,"Acq-Ass";#N/A,#N/A,TRUE,"Acq-IS";#N/A,#N/A,TRUE,"Acq-BS";#N/A,#N/A,TRUE,"Acq-CF";#N/A,#N/A,TRUE,"Acq-Proj";#N/A,#N/A,TRUE,"Acq-CapEx";#N/A,#N/A,TRUE,"Acq-Debt";#N/A,#N/A,TRUE,"Acq-Int";#N/A,#N/A,TRUE,"Acq-BD";#N/A,#N/A,TRUE,"Acq-TD";#N/A,#N/A,TRUE,"Acq-Taxes";#N/A,#N/A,TRUE,"Acq-Credit";#N/A,#N/A,TRUE,"Acq-Val";#N/A,#N/A,TRUE,"Acq-Mult Val"}</definedName>
    <definedName name="wrn.Acquiror." localSheetId="10" hidden="1">{#N/A,#N/A,TRUE,"Acq-Ass";#N/A,#N/A,TRUE,"Acq-IS";#N/A,#N/A,TRUE,"Acq-BS";#N/A,#N/A,TRUE,"Acq-CF";#N/A,#N/A,TRUE,"Acq-Proj";#N/A,#N/A,TRUE,"Acq-CapEx";#N/A,#N/A,TRUE,"Acq-Debt";#N/A,#N/A,TRUE,"Acq-Int";#N/A,#N/A,TRUE,"Acq-BD";#N/A,#N/A,TRUE,"Acq-TD";#N/A,#N/A,TRUE,"Acq-Taxes";#N/A,#N/A,TRUE,"Acq-Credit";#N/A,#N/A,TRUE,"Acq-Val";#N/A,#N/A,TRUE,"Acq-Mult Val"}</definedName>
    <definedName name="wrn.Acquiror." localSheetId="2" hidden="1">{#N/A,#N/A,TRUE,"Acq-Ass";#N/A,#N/A,TRUE,"Acq-IS";#N/A,#N/A,TRUE,"Acq-BS";#N/A,#N/A,TRUE,"Acq-CF";#N/A,#N/A,TRUE,"Acq-Proj";#N/A,#N/A,TRUE,"Acq-CapEx";#N/A,#N/A,TRUE,"Acq-Debt";#N/A,#N/A,TRUE,"Acq-Int";#N/A,#N/A,TRUE,"Acq-BD";#N/A,#N/A,TRUE,"Acq-TD";#N/A,#N/A,TRUE,"Acq-Taxes";#N/A,#N/A,TRUE,"Acq-Credit";#N/A,#N/A,TRUE,"Acq-Val";#N/A,#N/A,TRUE,"Acq-Mult Val"}</definedName>
    <definedName name="wrn.Acquiror." localSheetId="12" hidden="1">{#N/A,#N/A,TRUE,"Acq-Ass";#N/A,#N/A,TRUE,"Acq-IS";#N/A,#N/A,TRUE,"Acq-BS";#N/A,#N/A,TRUE,"Acq-CF";#N/A,#N/A,TRUE,"Acq-Proj";#N/A,#N/A,TRUE,"Acq-CapEx";#N/A,#N/A,TRUE,"Acq-Debt";#N/A,#N/A,TRUE,"Acq-Int";#N/A,#N/A,TRUE,"Acq-BD";#N/A,#N/A,TRUE,"Acq-TD";#N/A,#N/A,TRUE,"Acq-Taxes";#N/A,#N/A,TRUE,"Acq-Credit";#N/A,#N/A,TRUE,"Acq-Val";#N/A,#N/A,TRUE,"Acq-Mult Val"}</definedName>
    <definedName name="wrn.Acquiror." localSheetId="13" hidden="1">{#N/A,#N/A,TRUE,"Acq-Ass";#N/A,#N/A,TRUE,"Acq-IS";#N/A,#N/A,TRUE,"Acq-BS";#N/A,#N/A,TRUE,"Acq-CF";#N/A,#N/A,TRUE,"Acq-Proj";#N/A,#N/A,TRUE,"Acq-CapEx";#N/A,#N/A,TRUE,"Acq-Debt";#N/A,#N/A,TRUE,"Acq-Int";#N/A,#N/A,TRUE,"Acq-BD";#N/A,#N/A,TRUE,"Acq-TD";#N/A,#N/A,TRUE,"Acq-Taxes";#N/A,#N/A,TRUE,"Acq-Credit";#N/A,#N/A,TRUE,"Acq-Val";#N/A,#N/A,TRUE,"Acq-Mult Val"}</definedName>
    <definedName name="wrn.Acquiror." localSheetId="11" hidden="1">{#N/A,#N/A,TRUE,"Acq-Ass";#N/A,#N/A,TRUE,"Acq-IS";#N/A,#N/A,TRUE,"Acq-BS";#N/A,#N/A,TRUE,"Acq-CF";#N/A,#N/A,TRUE,"Acq-Proj";#N/A,#N/A,TRUE,"Acq-CapEx";#N/A,#N/A,TRUE,"Acq-Debt";#N/A,#N/A,TRUE,"Acq-Int";#N/A,#N/A,TRUE,"Acq-BD";#N/A,#N/A,TRUE,"Acq-TD";#N/A,#N/A,TRUE,"Acq-Taxes";#N/A,#N/A,TRUE,"Acq-Credit";#N/A,#N/A,TRUE,"Acq-Val";#N/A,#N/A,TRUE,"Acq-Mult Val"}</definedName>
    <definedName name="wrn.Acquiror." localSheetId="1" hidden="1">{#N/A,#N/A,TRUE,"Acq-Ass";#N/A,#N/A,TRUE,"Acq-IS";#N/A,#N/A,TRUE,"Acq-BS";#N/A,#N/A,TRUE,"Acq-CF";#N/A,#N/A,TRUE,"Acq-Proj";#N/A,#N/A,TRUE,"Acq-CapEx";#N/A,#N/A,TRUE,"Acq-Debt";#N/A,#N/A,TRUE,"Acq-Int";#N/A,#N/A,TRUE,"Acq-BD";#N/A,#N/A,TRUE,"Acq-TD";#N/A,#N/A,TRUE,"Acq-Taxes";#N/A,#N/A,TRUE,"Acq-Credit";#N/A,#N/A,TRUE,"Acq-Val";#N/A,#N/A,TRUE,"Acq-Mult Val"}</definedName>
    <definedName name="wrn.Acquiror." localSheetId="0" hidden="1">{#N/A,#N/A,TRUE,"Acq-Ass";#N/A,#N/A,TRUE,"Acq-IS";#N/A,#N/A,TRUE,"Acq-BS";#N/A,#N/A,TRUE,"Acq-CF";#N/A,#N/A,TRUE,"Acq-Proj";#N/A,#N/A,TRUE,"Acq-CapEx";#N/A,#N/A,TRUE,"Acq-Debt";#N/A,#N/A,TRUE,"Acq-Int";#N/A,#N/A,TRUE,"Acq-BD";#N/A,#N/A,TRUE,"Acq-TD";#N/A,#N/A,TRUE,"Acq-Taxes";#N/A,#N/A,TRUE,"Acq-Credit";#N/A,#N/A,TRUE,"Acq-Val";#N/A,#N/A,TRUE,"Acq-Mult Val"}</definedName>
    <definedName name="wrn.AcqVal." localSheetId="3" hidden="1">{#N/A,#N/A,FALSE,"Acq-Val";#N/A,#N/A,FALSE,"Acq-Mult Val"}</definedName>
    <definedName name="wrn.AcqVal." localSheetId="10" hidden="1">{#N/A,#N/A,FALSE,"Acq-Val";#N/A,#N/A,FALSE,"Acq-Mult Val"}</definedName>
    <definedName name="wrn.AcqVal." localSheetId="2" hidden="1">{#N/A,#N/A,FALSE,"Acq-Val";#N/A,#N/A,FALSE,"Acq-Mult Val"}</definedName>
    <definedName name="wrn.AcqVal." localSheetId="12" hidden="1">{#N/A,#N/A,FALSE,"Acq-Val";#N/A,#N/A,FALSE,"Acq-Mult Val"}</definedName>
    <definedName name="wrn.AcqVal." localSheetId="13" hidden="1">{#N/A,#N/A,FALSE,"Acq-Val";#N/A,#N/A,FALSE,"Acq-Mult Val"}</definedName>
    <definedName name="wrn.AcqVal." localSheetId="11" hidden="1">{#N/A,#N/A,FALSE,"Acq-Val";#N/A,#N/A,FALSE,"Acq-Mult Val"}</definedName>
    <definedName name="wrn.AcqVal." localSheetId="1" hidden="1">{#N/A,#N/A,FALSE,"Acq-Val";#N/A,#N/A,FALSE,"Acq-Mult Val"}</definedName>
    <definedName name="wrn.AcqVal." localSheetId="0" hidden="1">{#N/A,#N/A,FALSE,"Acq-Val";#N/A,#N/A,FALSE,"Acq-Mult Val"}</definedName>
    <definedName name="wrn.Adjustments." localSheetId="3" hidden="1">{"Page1",#N/A,FALSE,"Matrix (1)";"Page2",#N/A,FALSE,"Pay-Out";"Page3",#N/A,FALSE,"Prems_Reserves";"Page4",#N/A,FALSE,"Adj. EPS";"Page5",#N/A,FALSE,"Acc_Dil"}</definedName>
    <definedName name="wrn.Adjustments." localSheetId="10" hidden="1">{"Page1",#N/A,FALSE,"Matrix (1)";"Page2",#N/A,FALSE,"Pay-Out";"Page3",#N/A,FALSE,"Prems_Reserves";"Page4",#N/A,FALSE,"Adj. EPS";"Page5",#N/A,FALSE,"Acc_Dil"}</definedName>
    <definedName name="wrn.Adjustments." localSheetId="2" hidden="1">{"Page1",#N/A,FALSE,"Matrix (1)";"Page2",#N/A,FALSE,"Pay-Out";"Page3",#N/A,FALSE,"Prems_Reserves";"Page4",#N/A,FALSE,"Adj. EPS";"Page5",#N/A,FALSE,"Acc_Dil"}</definedName>
    <definedName name="wrn.Adjustments." localSheetId="12" hidden="1">{"Page1",#N/A,FALSE,"Matrix (1)";"Page2",#N/A,FALSE,"Pay-Out";"Page3",#N/A,FALSE,"Prems_Reserves";"Page4",#N/A,FALSE,"Adj. EPS";"Page5",#N/A,FALSE,"Acc_Dil"}</definedName>
    <definedName name="wrn.Adjustments." localSheetId="13" hidden="1">{"Page1",#N/A,FALSE,"Matrix (1)";"Page2",#N/A,FALSE,"Pay-Out";"Page3",#N/A,FALSE,"Prems_Reserves";"Page4",#N/A,FALSE,"Adj. EPS";"Page5",#N/A,FALSE,"Acc_Dil"}</definedName>
    <definedName name="wrn.Adjustments." localSheetId="11" hidden="1">{"Page1",#N/A,FALSE,"Matrix (1)";"Page2",#N/A,FALSE,"Pay-Out";"Page3",#N/A,FALSE,"Prems_Reserves";"Page4",#N/A,FALSE,"Adj. EPS";"Page5",#N/A,FALSE,"Acc_Dil"}</definedName>
    <definedName name="wrn.Adjustments." localSheetId="1" hidden="1">{"Page1",#N/A,FALSE,"Matrix (1)";"Page2",#N/A,FALSE,"Pay-Out";"Page3",#N/A,FALSE,"Prems_Reserves";"Page4",#N/A,FALSE,"Adj. EPS";"Page5",#N/A,FALSE,"Acc_Dil"}</definedName>
    <definedName name="wrn.Adjustments." localSheetId="0" hidden="1">{"Page1",#N/A,FALSE,"Matrix (1)";"Page2",#N/A,FALSE,"Pay-Out";"Page3",#N/A,FALSE,"Prems_Reserves";"Page4",#N/A,FALSE,"Adj. EPS";"Page5",#N/A,FALSE,"Acc_Dil"}</definedName>
    <definedName name="wrn.Aggressive." localSheetId="3" hidden="1">{#N/A,#N/A,FALSE,"Sum A (1)";#N/A,#N/A,FALSE,"Sum A (2)";#N/A,#N/A,FALSE,"KPI A";#N/A,#N/A,FALSE,"EN A";#N/A,#N/A,FALSE,"HU A";#N/A,#N/A,FALSE,"PO A";#N/A,#N/A,FALSE,"DE A";#N/A,#N/A,FALSE,"CR A";#N/A,#N/A,FALSE,"CZ A";#N/A,#N/A,FALSE,"FR A";#N/A,#N/A,FALSE,"RO A";#N/A,#N/A,FALSE,"CP A"}</definedName>
    <definedName name="wrn.Aggressive." localSheetId="10" hidden="1">{#N/A,#N/A,FALSE,"Sum A (1)";#N/A,#N/A,FALSE,"Sum A (2)";#N/A,#N/A,FALSE,"KPI A";#N/A,#N/A,FALSE,"EN A";#N/A,#N/A,FALSE,"HU A";#N/A,#N/A,FALSE,"PO A";#N/A,#N/A,FALSE,"DE A";#N/A,#N/A,FALSE,"CR A";#N/A,#N/A,FALSE,"CZ A";#N/A,#N/A,FALSE,"FR A";#N/A,#N/A,FALSE,"RO A";#N/A,#N/A,FALSE,"CP A"}</definedName>
    <definedName name="wrn.Aggressive." localSheetId="2" hidden="1">{#N/A,#N/A,FALSE,"Sum A (1)";#N/A,#N/A,FALSE,"Sum A (2)";#N/A,#N/A,FALSE,"KPI A";#N/A,#N/A,FALSE,"EN A";#N/A,#N/A,FALSE,"HU A";#N/A,#N/A,FALSE,"PO A";#N/A,#N/A,FALSE,"DE A";#N/A,#N/A,FALSE,"CR A";#N/A,#N/A,FALSE,"CZ A";#N/A,#N/A,FALSE,"FR A";#N/A,#N/A,FALSE,"RO A";#N/A,#N/A,FALSE,"CP A"}</definedName>
    <definedName name="wrn.Aggressive." localSheetId="12" hidden="1">{#N/A,#N/A,FALSE,"Sum A (1)";#N/A,#N/A,FALSE,"Sum A (2)";#N/A,#N/A,FALSE,"KPI A";#N/A,#N/A,FALSE,"EN A";#N/A,#N/A,FALSE,"HU A";#N/A,#N/A,FALSE,"PO A";#N/A,#N/A,FALSE,"DE A";#N/A,#N/A,FALSE,"CR A";#N/A,#N/A,FALSE,"CZ A";#N/A,#N/A,FALSE,"FR A";#N/A,#N/A,FALSE,"RO A";#N/A,#N/A,FALSE,"CP A"}</definedName>
    <definedName name="wrn.Aggressive." localSheetId="13" hidden="1">{#N/A,#N/A,FALSE,"Sum A (1)";#N/A,#N/A,FALSE,"Sum A (2)";#N/A,#N/A,FALSE,"KPI A";#N/A,#N/A,FALSE,"EN A";#N/A,#N/A,FALSE,"HU A";#N/A,#N/A,FALSE,"PO A";#N/A,#N/A,FALSE,"DE A";#N/A,#N/A,FALSE,"CR A";#N/A,#N/A,FALSE,"CZ A";#N/A,#N/A,FALSE,"FR A";#N/A,#N/A,FALSE,"RO A";#N/A,#N/A,FALSE,"CP A"}</definedName>
    <definedName name="wrn.Aggressive." localSheetId="11" hidden="1">{#N/A,#N/A,FALSE,"Sum A (1)";#N/A,#N/A,FALSE,"Sum A (2)";#N/A,#N/A,FALSE,"KPI A";#N/A,#N/A,FALSE,"EN A";#N/A,#N/A,FALSE,"HU A";#N/A,#N/A,FALSE,"PO A";#N/A,#N/A,FALSE,"DE A";#N/A,#N/A,FALSE,"CR A";#N/A,#N/A,FALSE,"CZ A";#N/A,#N/A,FALSE,"FR A";#N/A,#N/A,FALSE,"RO A";#N/A,#N/A,FALSE,"CP A"}</definedName>
    <definedName name="wrn.Aggressive." localSheetId="1" hidden="1">{#N/A,#N/A,FALSE,"Sum A (1)";#N/A,#N/A,FALSE,"Sum A (2)";#N/A,#N/A,FALSE,"KPI A";#N/A,#N/A,FALSE,"EN A";#N/A,#N/A,FALSE,"HU A";#N/A,#N/A,FALSE,"PO A";#N/A,#N/A,FALSE,"DE A";#N/A,#N/A,FALSE,"CR A";#N/A,#N/A,FALSE,"CZ A";#N/A,#N/A,FALSE,"FR A";#N/A,#N/A,FALSE,"RO A";#N/A,#N/A,FALSE,"CP A"}</definedName>
    <definedName name="wrn.Aggressive." localSheetId="0" hidden="1">{#N/A,#N/A,FALSE,"Sum A (1)";#N/A,#N/A,FALSE,"Sum A (2)";#N/A,#N/A,FALSE,"KPI A";#N/A,#N/A,FALSE,"EN A";#N/A,#N/A,FALSE,"HU A";#N/A,#N/A,FALSE,"PO A";#N/A,#N/A,FALSE,"DE A";#N/A,#N/A,FALSE,"CR A";#N/A,#N/A,FALSE,"CZ A";#N/A,#N/A,FALSE,"FR A";#N/A,#N/A,FALSE,"RO A";#N/A,#N/A,FALSE,"CP A"}</definedName>
    <definedName name="wrn.Aging._.and._.Trend._.Analysis." localSheetId="3" hidden="1">{#N/A,#N/A,FALSE,"Aging Summary";#N/A,#N/A,FALSE,"Ratio Analysis";#N/A,#N/A,FALSE,"Test 120 Day Accts";#N/A,#N/A,FALSE,"Tickmarks"}</definedName>
    <definedName name="wrn.Aging._.and._.Trend._.Analysis." localSheetId="10" hidden="1">{#N/A,#N/A,FALSE,"Aging Summary";#N/A,#N/A,FALSE,"Ratio Analysis";#N/A,#N/A,FALSE,"Test 120 Day Accts";#N/A,#N/A,FALSE,"Tickmarks"}</definedName>
    <definedName name="wrn.Aging._.and._.Trend._.Analysis." localSheetId="2" hidden="1">{#N/A,#N/A,FALSE,"Aging Summary";#N/A,#N/A,FALSE,"Ratio Analysis";#N/A,#N/A,FALSE,"Test 120 Day Accts";#N/A,#N/A,FALSE,"Tickmarks"}</definedName>
    <definedName name="wrn.Aging._.and._.Trend._.Analysis." localSheetId="12" hidden="1">{#N/A,#N/A,FALSE,"Aging Summary";#N/A,#N/A,FALSE,"Ratio Analysis";#N/A,#N/A,FALSE,"Test 120 Day Accts";#N/A,#N/A,FALSE,"Tickmarks"}</definedName>
    <definedName name="wrn.Aging._.and._.Trend._.Analysis." localSheetId="13" hidden="1">{#N/A,#N/A,FALSE,"Aging Summary";#N/A,#N/A,FALSE,"Ratio Analysis";#N/A,#N/A,FALSE,"Test 120 Day Accts";#N/A,#N/A,FALSE,"Tickmarks"}</definedName>
    <definedName name="wrn.Aging._.and._.Trend._.Analysis." localSheetId="11" hidden="1">{#N/A,#N/A,FALSE,"Aging Summary";#N/A,#N/A,FALSE,"Ratio Analysis";#N/A,#N/A,FALSE,"Test 120 Day Accts";#N/A,#N/A,FALSE,"Tickmarks"}</definedName>
    <definedName name="wrn.Aging._.and._.Trend._.Analysis." localSheetId="1" hidden="1">{#N/A,#N/A,FALSE,"Aging Summary";#N/A,#N/A,FALSE,"Ratio Analysis";#N/A,#N/A,FALSE,"Test 120 Day Accts";#N/A,#N/A,FALSE,"Tickmarks"}</definedName>
    <definedName name="wrn.Aging._.and._.Trend._.Analysis." localSheetId="0" hidden="1">{#N/A,#N/A,FALSE,"Aging Summary";#N/A,#N/A,FALSE,"Ratio Analysis";#N/A,#N/A,FALSE,"Test 120 Day Accts";#N/A,#N/A,FALSE,"Tickmarks"}</definedName>
    <definedName name="wrn.Aging._.and._.Trend._.Analysis._1" localSheetId="3" hidden="1">{#N/A,#N/A,FALSE,"Aging Summary";#N/A,#N/A,FALSE,"Ratio Analysis";#N/A,#N/A,FALSE,"Test 120 Day Accts";#N/A,#N/A,FALSE,"Tickmarks"}</definedName>
    <definedName name="wrn.Aging._.and._.Trend._.Analysis._1" localSheetId="10" hidden="1">{#N/A,#N/A,FALSE,"Aging Summary";#N/A,#N/A,FALSE,"Ratio Analysis";#N/A,#N/A,FALSE,"Test 120 Day Accts";#N/A,#N/A,FALSE,"Tickmarks"}</definedName>
    <definedName name="wrn.Aging._.and._.Trend._.Analysis._1" localSheetId="2" hidden="1">{#N/A,#N/A,FALSE,"Aging Summary";#N/A,#N/A,FALSE,"Ratio Analysis";#N/A,#N/A,FALSE,"Test 120 Day Accts";#N/A,#N/A,FALSE,"Tickmarks"}</definedName>
    <definedName name="wrn.Aging._.and._.Trend._.Analysis._1" localSheetId="12" hidden="1">{#N/A,#N/A,FALSE,"Aging Summary";#N/A,#N/A,FALSE,"Ratio Analysis";#N/A,#N/A,FALSE,"Test 120 Day Accts";#N/A,#N/A,FALSE,"Tickmarks"}</definedName>
    <definedName name="wrn.Aging._.and._.Trend._.Analysis._1" localSheetId="13" hidden="1">{#N/A,#N/A,FALSE,"Aging Summary";#N/A,#N/A,FALSE,"Ratio Analysis";#N/A,#N/A,FALSE,"Test 120 Day Accts";#N/A,#N/A,FALSE,"Tickmarks"}</definedName>
    <definedName name="wrn.Aging._.and._.Trend._.Analysis._1" localSheetId="11" hidden="1">{#N/A,#N/A,FALSE,"Aging Summary";#N/A,#N/A,FALSE,"Ratio Analysis";#N/A,#N/A,FALSE,"Test 120 Day Accts";#N/A,#N/A,FALSE,"Tickmarks"}</definedName>
    <definedName name="wrn.Aging._.and._.Trend._.Analysis._1" localSheetId="1" hidden="1">{#N/A,#N/A,FALSE,"Aging Summary";#N/A,#N/A,FALSE,"Ratio Analysis";#N/A,#N/A,FALSE,"Test 120 Day Accts";#N/A,#N/A,FALSE,"Tickmarks"}</definedName>
    <definedName name="wrn.Aging._.and._.Trend._.Analysis._1" localSheetId="0" hidden="1">{#N/A,#N/A,FALSE,"Aging Summary";#N/A,#N/A,FALSE,"Ratio Analysis";#N/A,#N/A,FALSE,"Test 120 Day Accts";#N/A,#N/A,FALSE,"Tickmarks"}</definedName>
    <definedName name="wrn.Aging._.and._.Trend._.Analysis._2" localSheetId="3" hidden="1">{#N/A,#N/A,FALSE,"Aging Summary";#N/A,#N/A,FALSE,"Ratio Analysis";#N/A,#N/A,FALSE,"Test 120 Day Accts";#N/A,#N/A,FALSE,"Tickmarks"}</definedName>
    <definedName name="wrn.Aging._.and._.Trend._.Analysis._2" localSheetId="10" hidden="1">{#N/A,#N/A,FALSE,"Aging Summary";#N/A,#N/A,FALSE,"Ratio Analysis";#N/A,#N/A,FALSE,"Test 120 Day Accts";#N/A,#N/A,FALSE,"Tickmarks"}</definedName>
    <definedName name="wrn.Aging._.and._.Trend._.Analysis._2" localSheetId="2" hidden="1">{#N/A,#N/A,FALSE,"Aging Summary";#N/A,#N/A,FALSE,"Ratio Analysis";#N/A,#N/A,FALSE,"Test 120 Day Accts";#N/A,#N/A,FALSE,"Tickmarks"}</definedName>
    <definedName name="wrn.Aging._.and._.Trend._.Analysis._2" localSheetId="12" hidden="1">{#N/A,#N/A,FALSE,"Aging Summary";#N/A,#N/A,FALSE,"Ratio Analysis";#N/A,#N/A,FALSE,"Test 120 Day Accts";#N/A,#N/A,FALSE,"Tickmarks"}</definedName>
    <definedName name="wrn.Aging._.and._.Trend._.Analysis._2" localSheetId="13" hidden="1">{#N/A,#N/A,FALSE,"Aging Summary";#N/A,#N/A,FALSE,"Ratio Analysis";#N/A,#N/A,FALSE,"Test 120 Day Accts";#N/A,#N/A,FALSE,"Tickmarks"}</definedName>
    <definedName name="wrn.Aging._.and._.Trend._.Analysis._2" localSheetId="11" hidden="1">{#N/A,#N/A,FALSE,"Aging Summary";#N/A,#N/A,FALSE,"Ratio Analysis";#N/A,#N/A,FALSE,"Test 120 Day Accts";#N/A,#N/A,FALSE,"Tickmarks"}</definedName>
    <definedName name="wrn.Aging._.and._.Trend._.Analysis._2" localSheetId="1" hidden="1">{#N/A,#N/A,FALSE,"Aging Summary";#N/A,#N/A,FALSE,"Ratio Analysis";#N/A,#N/A,FALSE,"Test 120 Day Accts";#N/A,#N/A,FALSE,"Tickmarks"}</definedName>
    <definedName name="wrn.Aging._.and._.Trend._.Analysis._2" localSheetId="0" hidden="1">{#N/A,#N/A,FALSE,"Aging Summary";#N/A,#N/A,FALSE,"Ratio Analysis";#N/A,#N/A,FALSE,"Test 120 Day Accts";#N/A,#N/A,FALSE,"Tickmarks"}</definedName>
    <definedName name="wrn.Aging._.and._.Trend._.Analysis._3" localSheetId="3" hidden="1">{#N/A,#N/A,FALSE,"Aging Summary";#N/A,#N/A,FALSE,"Ratio Analysis";#N/A,#N/A,FALSE,"Test 120 Day Accts";#N/A,#N/A,FALSE,"Tickmarks"}</definedName>
    <definedName name="wrn.Aging._.and._.Trend._.Analysis._3" localSheetId="10" hidden="1">{#N/A,#N/A,FALSE,"Aging Summary";#N/A,#N/A,FALSE,"Ratio Analysis";#N/A,#N/A,FALSE,"Test 120 Day Accts";#N/A,#N/A,FALSE,"Tickmarks"}</definedName>
    <definedName name="wrn.Aging._.and._.Trend._.Analysis._3" localSheetId="2" hidden="1">{#N/A,#N/A,FALSE,"Aging Summary";#N/A,#N/A,FALSE,"Ratio Analysis";#N/A,#N/A,FALSE,"Test 120 Day Accts";#N/A,#N/A,FALSE,"Tickmarks"}</definedName>
    <definedName name="wrn.Aging._.and._.Trend._.Analysis._3" localSheetId="12" hidden="1">{#N/A,#N/A,FALSE,"Aging Summary";#N/A,#N/A,FALSE,"Ratio Analysis";#N/A,#N/A,FALSE,"Test 120 Day Accts";#N/A,#N/A,FALSE,"Tickmarks"}</definedName>
    <definedName name="wrn.Aging._.and._.Trend._.Analysis._3" localSheetId="13" hidden="1">{#N/A,#N/A,FALSE,"Aging Summary";#N/A,#N/A,FALSE,"Ratio Analysis";#N/A,#N/A,FALSE,"Test 120 Day Accts";#N/A,#N/A,FALSE,"Tickmarks"}</definedName>
    <definedName name="wrn.Aging._.and._.Trend._.Analysis._3" localSheetId="11" hidden="1">{#N/A,#N/A,FALSE,"Aging Summary";#N/A,#N/A,FALSE,"Ratio Analysis";#N/A,#N/A,FALSE,"Test 120 Day Accts";#N/A,#N/A,FALSE,"Tickmarks"}</definedName>
    <definedName name="wrn.Aging._.and._.Trend._.Analysis._3" localSheetId="1" hidden="1">{#N/A,#N/A,FALSE,"Aging Summary";#N/A,#N/A,FALSE,"Ratio Analysis";#N/A,#N/A,FALSE,"Test 120 Day Accts";#N/A,#N/A,FALSE,"Tickmarks"}</definedName>
    <definedName name="wrn.Aging._.and._.Trend._.Analysis._3" localSheetId="0" hidden="1">{#N/A,#N/A,FALSE,"Aging Summary";#N/A,#N/A,FALSE,"Ratio Analysis";#N/A,#N/A,FALSE,"Test 120 Day Accts";#N/A,#N/A,FALSE,"Tickmarks"}</definedName>
    <definedName name="wrn.Aging._.and._.Trend._.Analysis._4" localSheetId="3" hidden="1">{#N/A,#N/A,FALSE,"Aging Summary";#N/A,#N/A,FALSE,"Ratio Analysis";#N/A,#N/A,FALSE,"Test 120 Day Accts";#N/A,#N/A,FALSE,"Tickmarks"}</definedName>
    <definedName name="wrn.Aging._.and._.Trend._.Analysis._4" localSheetId="10" hidden="1">{#N/A,#N/A,FALSE,"Aging Summary";#N/A,#N/A,FALSE,"Ratio Analysis";#N/A,#N/A,FALSE,"Test 120 Day Accts";#N/A,#N/A,FALSE,"Tickmarks"}</definedName>
    <definedName name="wrn.Aging._.and._.Trend._.Analysis._4" localSheetId="2" hidden="1">{#N/A,#N/A,FALSE,"Aging Summary";#N/A,#N/A,FALSE,"Ratio Analysis";#N/A,#N/A,FALSE,"Test 120 Day Accts";#N/A,#N/A,FALSE,"Tickmarks"}</definedName>
    <definedName name="wrn.Aging._.and._.Trend._.Analysis._4" localSheetId="12" hidden="1">{#N/A,#N/A,FALSE,"Aging Summary";#N/A,#N/A,FALSE,"Ratio Analysis";#N/A,#N/A,FALSE,"Test 120 Day Accts";#N/A,#N/A,FALSE,"Tickmarks"}</definedName>
    <definedName name="wrn.Aging._.and._.Trend._.Analysis._4" localSheetId="13" hidden="1">{#N/A,#N/A,FALSE,"Aging Summary";#N/A,#N/A,FALSE,"Ratio Analysis";#N/A,#N/A,FALSE,"Test 120 Day Accts";#N/A,#N/A,FALSE,"Tickmarks"}</definedName>
    <definedName name="wrn.Aging._.and._.Trend._.Analysis._4" localSheetId="11" hidden="1">{#N/A,#N/A,FALSE,"Aging Summary";#N/A,#N/A,FALSE,"Ratio Analysis";#N/A,#N/A,FALSE,"Test 120 Day Accts";#N/A,#N/A,FALSE,"Tickmarks"}</definedName>
    <definedName name="wrn.Aging._.and._.Trend._.Analysis._4" localSheetId="1" hidden="1">{#N/A,#N/A,FALSE,"Aging Summary";#N/A,#N/A,FALSE,"Ratio Analysis";#N/A,#N/A,FALSE,"Test 120 Day Accts";#N/A,#N/A,FALSE,"Tickmarks"}</definedName>
    <definedName name="wrn.Aging._.and._.Trend._.Analysis._4" localSheetId="0" hidden="1">{#N/A,#N/A,FALSE,"Aging Summary";#N/A,#N/A,FALSE,"Ratio Analysis";#N/A,#N/A,FALSE,"Test 120 Day Accts";#N/A,#N/A,FALSE,"Tickmarks"}</definedName>
    <definedName name="wrn.Aging._.and._.Trend._.Analysis._5" localSheetId="3" hidden="1">{#N/A,#N/A,FALSE,"Aging Summary";#N/A,#N/A,FALSE,"Ratio Analysis";#N/A,#N/A,FALSE,"Test 120 Day Accts";#N/A,#N/A,FALSE,"Tickmarks"}</definedName>
    <definedName name="wrn.Aging._.and._.Trend._.Analysis._5" localSheetId="10" hidden="1">{#N/A,#N/A,FALSE,"Aging Summary";#N/A,#N/A,FALSE,"Ratio Analysis";#N/A,#N/A,FALSE,"Test 120 Day Accts";#N/A,#N/A,FALSE,"Tickmarks"}</definedName>
    <definedName name="wrn.Aging._.and._.Trend._.Analysis._5" localSheetId="2" hidden="1">{#N/A,#N/A,FALSE,"Aging Summary";#N/A,#N/A,FALSE,"Ratio Analysis";#N/A,#N/A,FALSE,"Test 120 Day Accts";#N/A,#N/A,FALSE,"Tickmarks"}</definedName>
    <definedName name="wrn.Aging._.and._.Trend._.Analysis._5" localSheetId="12" hidden="1">{#N/A,#N/A,FALSE,"Aging Summary";#N/A,#N/A,FALSE,"Ratio Analysis";#N/A,#N/A,FALSE,"Test 120 Day Accts";#N/A,#N/A,FALSE,"Tickmarks"}</definedName>
    <definedName name="wrn.Aging._.and._.Trend._.Analysis._5" localSheetId="13" hidden="1">{#N/A,#N/A,FALSE,"Aging Summary";#N/A,#N/A,FALSE,"Ratio Analysis";#N/A,#N/A,FALSE,"Test 120 Day Accts";#N/A,#N/A,FALSE,"Tickmarks"}</definedName>
    <definedName name="wrn.Aging._.and._.Trend._.Analysis._5" localSheetId="11" hidden="1">{#N/A,#N/A,FALSE,"Aging Summary";#N/A,#N/A,FALSE,"Ratio Analysis";#N/A,#N/A,FALSE,"Test 120 Day Accts";#N/A,#N/A,FALSE,"Tickmarks"}</definedName>
    <definedName name="wrn.Aging._.and._.Trend._.Analysis._5" localSheetId="1" hidden="1">{#N/A,#N/A,FALSE,"Aging Summary";#N/A,#N/A,FALSE,"Ratio Analysis";#N/A,#N/A,FALSE,"Test 120 Day Accts";#N/A,#N/A,FALSE,"Tickmarks"}</definedName>
    <definedName name="wrn.Aging._.and._.Trend._.Analysis._5" localSheetId="0" hidden="1">{#N/A,#N/A,FALSE,"Aging Summary";#N/A,#N/A,FALSE,"Ratio Analysis";#N/A,#N/A,FALSE,"Test 120 Day Accts";#N/A,#N/A,FALSE,"Tickmarks"}</definedName>
    <definedName name="wrn.all._.gulp._.sheets." localSheetId="3"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0"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2"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2"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3"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1"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0"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PAGES." localSheetId="3" hidden="1">{#N/A,#N/A,FALSE,"puboff";#N/A,#N/A,FALSE,"financials";#N/A,#N/A,FALSE,"valuation";#N/A,#N/A,FALSE,"split"}</definedName>
    <definedName name="wrn.ALL._.PAGES." localSheetId="10" hidden="1">{#N/A,#N/A,FALSE,"puboff";#N/A,#N/A,FALSE,"financials";#N/A,#N/A,FALSE,"valuation";#N/A,#N/A,FALSE,"split"}</definedName>
    <definedName name="wrn.ALL._.PAGES." localSheetId="2" hidden="1">{#N/A,#N/A,FALSE,"puboff";#N/A,#N/A,FALSE,"financials";#N/A,#N/A,FALSE,"valuation";#N/A,#N/A,FALSE,"split"}</definedName>
    <definedName name="wrn.ALL._.PAGES." localSheetId="12" hidden="1">{#N/A,#N/A,FALSE,"puboff";#N/A,#N/A,FALSE,"financials";#N/A,#N/A,FALSE,"valuation";#N/A,#N/A,FALSE,"split"}</definedName>
    <definedName name="wrn.ALL._.PAGES." localSheetId="13" hidden="1">{#N/A,#N/A,FALSE,"puboff";#N/A,#N/A,FALSE,"financials";#N/A,#N/A,FALSE,"valuation";#N/A,#N/A,FALSE,"split"}</definedName>
    <definedName name="wrn.ALL._.PAGES." localSheetId="11" hidden="1">{#N/A,#N/A,FALSE,"puboff";#N/A,#N/A,FALSE,"financials";#N/A,#N/A,FALSE,"valuation";#N/A,#N/A,FALSE,"split"}</definedName>
    <definedName name="wrn.ALL._.PAGES." localSheetId="1" hidden="1">{#N/A,#N/A,FALSE,"puboff";#N/A,#N/A,FALSE,"financials";#N/A,#N/A,FALSE,"valuation";#N/A,#N/A,FALSE,"split"}</definedName>
    <definedName name="wrn.ALL._.PAGES." localSheetId="0" hidden="1">{#N/A,#N/A,FALSE,"puboff";#N/A,#N/A,FALSE,"financials";#N/A,#N/A,FALSE,"valuation";#N/A,#N/A,FALSE,"split"}</definedName>
    <definedName name="wrn.ALL._.SHEETS." localSheetId="3" hidden="1">{#N/A,#N/A,FALSE,"Adj Proj";#N/A,#N/A,FALSE,"Sheet1";#N/A,#N/A,FALSE,"LBO";#N/A,#N/A,FALSE,"LBOMER";#N/A,#N/A,FALSE,"WACC";#N/A,#N/A,FALSE,"DCF";#N/A,#N/A,FALSE,"DCFMER";#N/A,#N/A,FALSE,"Pooling";#N/A,#N/A,FALSE,"income";#N/A,#N/A,FALSE,"Offer"}</definedName>
    <definedName name="wrn.ALL._.SHEETS." localSheetId="10" hidden="1">{#N/A,#N/A,FALSE,"Adj Proj";#N/A,#N/A,FALSE,"Sheet1";#N/A,#N/A,FALSE,"LBO";#N/A,#N/A,FALSE,"LBOMER";#N/A,#N/A,FALSE,"WACC";#N/A,#N/A,FALSE,"DCF";#N/A,#N/A,FALSE,"DCFMER";#N/A,#N/A,FALSE,"Pooling";#N/A,#N/A,FALSE,"income";#N/A,#N/A,FALSE,"Offer"}</definedName>
    <definedName name="wrn.ALL._.SHEETS." localSheetId="2" hidden="1">{#N/A,#N/A,FALSE,"Adj Proj";#N/A,#N/A,FALSE,"Sheet1";#N/A,#N/A,FALSE,"LBO";#N/A,#N/A,FALSE,"LBOMER";#N/A,#N/A,FALSE,"WACC";#N/A,#N/A,FALSE,"DCF";#N/A,#N/A,FALSE,"DCFMER";#N/A,#N/A,FALSE,"Pooling";#N/A,#N/A,FALSE,"income";#N/A,#N/A,FALSE,"Offer"}</definedName>
    <definedName name="wrn.ALL._.SHEETS." localSheetId="12" hidden="1">{#N/A,#N/A,FALSE,"Adj Proj";#N/A,#N/A,FALSE,"Sheet1";#N/A,#N/A,FALSE,"LBO";#N/A,#N/A,FALSE,"LBOMER";#N/A,#N/A,FALSE,"WACC";#N/A,#N/A,FALSE,"DCF";#N/A,#N/A,FALSE,"DCFMER";#N/A,#N/A,FALSE,"Pooling";#N/A,#N/A,FALSE,"income";#N/A,#N/A,FALSE,"Offer"}</definedName>
    <definedName name="wrn.ALL._.SHEETS." localSheetId="13" hidden="1">{#N/A,#N/A,FALSE,"Adj Proj";#N/A,#N/A,FALSE,"Sheet1";#N/A,#N/A,FALSE,"LBO";#N/A,#N/A,FALSE,"LBOMER";#N/A,#N/A,FALSE,"WACC";#N/A,#N/A,FALSE,"DCF";#N/A,#N/A,FALSE,"DCFMER";#N/A,#N/A,FALSE,"Pooling";#N/A,#N/A,FALSE,"income";#N/A,#N/A,FALSE,"Offer"}</definedName>
    <definedName name="wrn.ALL._.SHEETS." localSheetId="11" hidden="1">{#N/A,#N/A,FALSE,"Adj Proj";#N/A,#N/A,FALSE,"Sheet1";#N/A,#N/A,FALSE,"LBO";#N/A,#N/A,FALSE,"LBOMER";#N/A,#N/A,FALSE,"WACC";#N/A,#N/A,FALSE,"DCF";#N/A,#N/A,FALSE,"DCFMER";#N/A,#N/A,FALSE,"Pooling";#N/A,#N/A,FALSE,"income";#N/A,#N/A,FALSE,"Offer"}</definedName>
    <definedName name="wrn.ALL._.SHEETS." localSheetId="1" hidden="1">{#N/A,#N/A,FALSE,"Adj Proj";#N/A,#N/A,FALSE,"Sheet1";#N/A,#N/A,FALSE,"LBO";#N/A,#N/A,FALSE,"LBOMER";#N/A,#N/A,FALSE,"WACC";#N/A,#N/A,FALSE,"DCF";#N/A,#N/A,FALSE,"DCFMER";#N/A,#N/A,FALSE,"Pooling";#N/A,#N/A,FALSE,"income";#N/A,#N/A,FALSE,"Offer"}</definedName>
    <definedName name="wrn.ALL._.SHEETS." localSheetId="0" hidden="1">{#N/A,#N/A,FALSE,"Adj Proj";#N/A,#N/A,FALSE,"Sheet1";#N/A,#N/A,FALSE,"LBO";#N/A,#N/A,FALSE,"LBOMER";#N/A,#N/A,FALSE,"WACC";#N/A,#N/A,FALSE,"DCF";#N/A,#N/A,FALSE,"DCFMER";#N/A,#N/A,FALSE,"Pooling";#N/A,#N/A,FALSE,"income";#N/A,#N/A,FALSE,"Offer"}</definedName>
    <definedName name="wrn.All_Models." localSheetId="3" hidden="1">{#N/A,#N/A,FALSE,"Summary";#N/A,#N/A,FALSE,"Projections";#N/A,#N/A,FALSE,"Mkt Mults";#N/A,#N/A,FALSE,"DCF";#N/A,#N/A,FALSE,"Accr Dil";#N/A,#N/A,FALSE,"PIC LBO";#N/A,#N/A,FALSE,"MULT10_4";#N/A,#N/A,FALSE,"CBI LBO"}</definedName>
    <definedName name="wrn.All_Models." localSheetId="10" hidden="1">{#N/A,#N/A,FALSE,"Summary";#N/A,#N/A,FALSE,"Projections";#N/A,#N/A,FALSE,"Mkt Mults";#N/A,#N/A,FALSE,"DCF";#N/A,#N/A,FALSE,"Accr Dil";#N/A,#N/A,FALSE,"PIC LBO";#N/A,#N/A,FALSE,"MULT10_4";#N/A,#N/A,FALSE,"CBI LBO"}</definedName>
    <definedName name="wrn.All_Models." localSheetId="2" hidden="1">{#N/A,#N/A,FALSE,"Summary";#N/A,#N/A,FALSE,"Projections";#N/A,#N/A,FALSE,"Mkt Mults";#N/A,#N/A,FALSE,"DCF";#N/A,#N/A,FALSE,"Accr Dil";#N/A,#N/A,FALSE,"PIC LBO";#N/A,#N/A,FALSE,"MULT10_4";#N/A,#N/A,FALSE,"CBI LBO"}</definedName>
    <definedName name="wrn.All_Models." localSheetId="12" hidden="1">{#N/A,#N/A,FALSE,"Summary";#N/A,#N/A,FALSE,"Projections";#N/A,#N/A,FALSE,"Mkt Mults";#N/A,#N/A,FALSE,"DCF";#N/A,#N/A,FALSE,"Accr Dil";#N/A,#N/A,FALSE,"PIC LBO";#N/A,#N/A,FALSE,"MULT10_4";#N/A,#N/A,FALSE,"CBI LBO"}</definedName>
    <definedName name="wrn.All_Models." localSheetId="13" hidden="1">{#N/A,#N/A,FALSE,"Summary";#N/A,#N/A,FALSE,"Projections";#N/A,#N/A,FALSE,"Mkt Mults";#N/A,#N/A,FALSE,"DCF";#N/A,#N/A,FALSE,"Accr Dil";#N/A,#N/A,FALSE,"PIC LBO";#N/A,#N/A,FALSE,"MULT10_4";#N/A,#N/A,FALSE,"CBI LBO"}</definedName>
    <definedName name="wrn.All_Models." localSheetId="11" hidden="1">{#N/A,#N/A,FALSE,"Summary";#N/A,#N/A,FALSE,"Projections";#N/A,#N/A,FALSE,"Mkt Mults";#N/A,#N/A,FALSE,"DCF";#N/A,#N/A,FALSE,"Accr Dil";#N/A,#N/A,FALSE,"PIC LBO";#N/A,#N/A,FALSE,"MULT10_4";#N/A,#N/A,FALSE,"CBI LBO"}</definedName>
    <definedName name="wrn.All_Models." localSheetId="1" hidden="1">{#N/A,#N/A,FALSE,"Summary";#N/A,#N/A,FALSE,"Projections";#N/A,#N/A,FALSE,"Mkt Mults";#N/A,#N/A,FALSE,"DCF";#N/A,#N/A,FALSE,"Accr Dil";#N/A,#N/A,FALSE,"PIC LBO";#N/A,#N/A,FALSE,"MULT10_4";#N/A,#N/A,FALSE,"CBI LBO"}</definedName>
    <definedName name="wrn.All_Models." localSheetId="0" hidden="1">{#N/A,#N/A,FALSE,"Summary";#N/A,#N/A,FALSE,"Projections";#N/A,#N/A,FALSE,"Mkt Mults";#N/A,#N/A,FALSE,"DCF";#N/A,#N/A,FALSE,"Accr Dil";#N/A,#N/A,FALSE,"PIC LBO";#N/A,#N/A,FALSE,"MULT10_4";#N/A,#N/A,FALSE,"CBI LBO"}</definedName>
    <definedName name="wrn.All_Sheets." localSheetId="3" hidden="1">{#N/A,#N/A,FALSE,"Projections";#N/A,#N/A,FALSE,"Contribution_Stock";#N/A,#N/A,FALSE,"PF_Combo_Stock";#N/A,#N/A,FALSE,"Projections";#N/A,#N/A,FALSE,"Contribution_Cash";#N/A,#N/A,FALSE,"PF_Combo_Cash";#N/A,#N/A,FALSE,"IPO_Cash"}</definedName>
    <definedName name="wrn.All_Sheets." localSheetId="10" hidden="1">{#N/A,#N/A,FALSE,"Projections";#N/A,#N/A,FALSE,"Contribution_Stock";#N/A,#N/A,FALSE,"PF_Combo_Stock";#N/A,#N/A,FALSE,"Projections";#N/A,#N/A,FALSE,"Contribution_Cash";#N/A,#N/A,FALSE,"PF_Combo_Cash";#N/A,#N/A,FALSE,"IPO_Cash"}</definedName>
    <definedName name="wrn.All_Sheets." localSheetId="2" hidden="1">{#N/A,#N/A,FALSE,"Projections";#N/A,#N/A,FALSE,"Contribution_Stock";#N/A,#N/A,FALSE,"PF_Combo_Stock";#N/A,#N/A,FALSE,"Projections";#N/A,#N/A,FALSE,"Contribution_Cash";#N/A,#N/A,FALSE,"PF_Combo_Cash";#N/A,#N/A,FALSE,"IPO_Cash"}</definedName>
    <definedName name="wrn.All_Sheets." localSheetId="12" hidden="1">{#N/A,#N/A,FALSE,"Projections";#N/A,#N/A,FALSE,"Contribution_Stock";#N/A,#N/A,FALSE,"PF_Combo_Stock";#N/A,#N/A,FALSE,"Projections";#N/A,#N/A,FALSE,"Contribution_Cash";#N/A,#N/A,FALSE,"PF_Combo_Cash";#N/A,#N/A,FALSE,"IPO_Cash"}</definedName>
    <definedName name="wrn.All_Sheets." localSheetId="13" hidden="1">{#N/A,#N/A,FALSE,"Projections";#N/A,#N/A,FALSE,"Contribution_Stock";#N/A,#N/A,FALSE,"PF_Combo_Stock";#N/A,#N/A,FALSE,"Projections";#N/A,#N/A,FALSE,"Contribution_Cash";#N/A,#N/A,FALSE,"PF_Combo_Cash";#N/A,#N/A,FALSE,"IPO_Cash"}</definedName>
    <definedName name="wrn.All_Sheets." localSheetId="11" hidden="1">{#N/A,#N/A,FALSE,"Projections";#N/A,#N/A,FALSE,"Contribution_Stock";#N/A,#N/A,FALSE,"PF_Combo_Stock";#N/A,#N/A,FALSE,"Projections";#N/A,#N/A,FALSE,"Contribution_Cash";#N/A,#N/A,FALSE,"PF_Combo_Cash";#N/A,#N/A,FALSE,"IPO_Cash"}</definedName>
    <definedName name="wrn.All_Sheets." localSheetId="1" hidden="1">{#N/A,#N/A,FALSE,"Projections";#N/A,#N/A,FALSE,"Contribution_Stock";#N/A,#N/A,FALSE,"PF_Combo_Stock";#N/A,#N/A,FALSE,"Projections";#N/A,#N/A,FALSE,"Contribution_Cash";#N/A,#N/A,FALSE,"PF_Combo_Cash";#N/A,#N/A,FALSE,"IPO_Cash"}</definedName>
    <definedName name="wrn.All_Sheets." localSheetId="0" hidden="1">{#N/A,#N/A,FALSE,"Projections";#N/A,#N/A,FALSE,"Contribution_Stock";#N/A,#N/A,FALSE,"PF_Combo_Stock";#N/A,#N/A,FALSE,"Projections";#N/A,#N/A,FALSE,"Contribution_Cash";#N/A,#N/A,FALSE,"PF_Combo_Cash";#N/A,#N/A,FALSE,"IPO_Cash"}</definedName>
    <definedName name="wrn.ALLbutPREMIUM." localSheetId="3"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0"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2"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2"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3"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1"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0" hidden="1">{#N/A,#N/A,FALSE,"Projections";#N/A,#N/A,FALSE,"AccrDil";#N/A,#N/A,FALSE,"PurchPriMult";#N/A,#N/A,FALSE,"Mults7_13";#N/A,#N/A,FALSE,"Mkt Mults";#N/A,#N/A,FALSE,"Acq Mults";#N/A,#N/A,FALSE,"StockPrices";#N/A,#N/A,FALSE,"Prem Paid";#N/A,#N/A,FALSE,"DCF";#N/A,#N/A,FALSE,"AUTO";#N/A,#N/A,FALSE,"Relative Trading";#N/A,#N/A,FALSE,"Mkt Val";#N/A,#N/A,FALSE,"Acq Val"}</definedName>
    <definedName name="wrn.AllModels." localSheetId="3" hidden="1">{#N/A,#N/A,FALSE,"AD_Purchase";#N/A,#N/A,FALSE,"Credit";#N/A,#N/A,FALSE,"PF Acquisition";#N/A,#N/A,FALSE,"PF Offering"}</definedName>
    <definedName name="wrn.AllModels." localSheetId="10" hidden="1">{#N/A,#N/A,FALSE,"AD_Purchase";#N/A,#N/A,FALSE,"Credit";#N/A,#N/A,FALSE,"PF Acquisition";#N/A,#N/A,FALSE,"PF Offering"}</definedName>
    <definedName name="wrn.AllModels." localSheetId="2" hidden="1">{#N/A,#N/A,FALSE,"AD_Purchase";#N/A,#N/A,FALSE,"Credit";#N/A,#N/A,FALSE,"PF Acquisition";#N/A,#N/A,FALSE,"PF Offering"}</definedName>
    <definedName name="wrn.AllModels." localSheetId="12" hidden="1">{#N/A,#N/A,FALSE,"AD_Purchase";#N/A,#N/A,FALSE,"Credit";#N/A,#N/A,FALSE,"PF Acquisition";#N/A,#N/A,FALSE,"PF Offering"}</definedName>
    <definedName name="wrn.AllModels." localSheetId="13" hidden="1">{#N/A,#N/A,FALSE,"AD_Purchase";#N/A,#N/A,FALSE,"Credit";#N/A,#N/A,FALSE,"PF Acquisition";#N/A,#N/A,FALSE,"PF Offering"}</definedName>
    <definedName name="wrn.AllModels." localSheetId="11" hidden="1">{#N/A,#N/A,FALSE,"AD_Purchase";#N/A,#N/A,FALSE,"Credit";#N/A,#N/A,FALSE,"PF Acquisition";#N/A,#N/A,FALSE,"PF Offering"}</definedName>
    <definedName name="wrn.AllModels." localSheetId="1" hidden="1">{#N/A,#N/A,FALSE,"AD_Purchase";#N/A,#N/A,FALSE,"Credit";#N/A,#N/A,FALSE,"PF Acquisition";#N/A,#N/A,FALSE,"PF Offering"}</definedName>
    <definedName name="wrn.AllModels." localSheetId="0" hidden="1">{#N/A,#N/A,FALSE,"AD_Purchase";#N/A,#N/A,FALSE,"Credit";#N/A,#N/A,FALSE,"PF Acquisition";#N/A,#N/A,FALSE,"PF Offering"}</definedName>
    <definedName name="wrn.allpages." localSheetId="3" hidden="1">{#N/A,#N/A,TRUE,"Historicals";#N/A,#N/A,TRUE,"Charts";#N/A,#N/A,TRUE,"Forecasts"}</definedName>
    <definedName name="wrn.allpages." localSheetId="10" hidden="1">{#N/A,#N/A,TRUE,"Historicals";#N/A,#N/A,TRUE,"Charts";#N/A,#N/A,TRUE,"Forecasts"}</definedName>
    <definedName name="wrn.allpages." localSheetId="2" hidden="1">{#N/A,#N/A,TRUE,"Historicals";#N/A,#N/A,TRUE,"Charts";#N/A,#N/A,TRUE,"Forecasts"}</definedName>
    <definedName name="wrn.allpages." localSheetId="12" hidden="1">{#N/A,#N/A,TRUE,"Historicals";#N/A,#N/A,TRUE,"Charts";#N/A,#N/A,TRUE,"Forecasts"}</definedName>
    <definedName name="wrn.allpages." localSheetId="13" hidden="1">{#N/A,#N/A,TRUE,"Historicals";#N/A,#N/A,TRUE,"Charts";#N/A,#N/A,TRUE,"Forecasts"}</definedName>
    <definedName name="wrn.allpages." localSheetId="11" hidden="1">{#N/A,#N/A,TRUE,"Historicals";#N/A,#N/A,TRUE,"Charts";#N/A,#N/A,TRUE,"Forecasts"}</definedName>
    <definedName name="wrn.allpages." localSheetId="1" hidden="1">{#N/A,#N/A,TRUE,"Historicals";#N/A,#N/A,TRUE,"Charts";#N/A,#N/A,TRUE,"Forecasts"}</definedName>
    <definedName name="wrn.allpages." localSheetId="0" hidden="1">{#N/A,#N/A,TRUE,"Historicals";#N/A,#N/A,TRUE,"Charts";#N/A,#N/A,TRUE,"Forecasts"}</definedName>
    <definedName name="wrn.Amortization." localSheetId="3" hidden="1">{"Exist Debt Amort",#N/A,TRUE,"Financials";"Intangible Amort",#N/A,TRUE,"Financials";"Proj Debt Amort",#N/A,TRUE,"Financials";"Proj Pfd Amort",#N/A,TRUE,"Financials"}</definedName>
    <definedName name="wrn.Amortization." localSheetId="10" hidden="1">{"Exist Debt Amort",#N/A,TRUE,"Financials";"Intangible Amort",#N/A,TRUE,"Financials";"Proj Debt Amort",#N/A,TRUE,"Financials";"Proj Pfd Amort",#N/A,TRUE,"Financials"}</definedName>
    <definedName name="wrn.Amortization." localSheetId="2" hidden="1">{"Exist Debt Amort",#N/A,TRUE,"Financials";"Intangible Amort",#N/A,TRUE,"Financials";"Proj Debt Amort",#N/A,TRUE,"Financials";"Proj Pfd Amort",#N/A,TRUE,"Financials"}</definedName>
    <definedName name="wrn.Amortization." localSheetId="12" hidden="1">{"Exist Debt Amort",#N/A,TRUE,"Financials";"Intangible Amort",#N/A,TRUE,"Financials";"Proj Debt Amort",#N/A,TRUE,"Financials";"Proj Pfd Amort",#N/A,TRUE,"Financials"}</definedName>
    <definedName name="wrn.Amortization." localSheetId="13" hidden="1">{"Exist Debt Amort",#N/A,TRUE,"Financials";"Intangible Amort",#N/A,TRUE,"Financials";"Proj Debt Amort",#N/A,TRUE,"Financials";"Proj Pfd Amort",#N/A,TRUE,"Financials"}</definedName>
    <definedName name="wrn.Amortization." localSheetId="11" hidden="1">{"Exist Debt Amort",#N/A,TRUE,"Financials";"Intangible Amort",#N/A,TRUE,"Financials";"Proj Debt Amort",#N/A,TRUE,"Financials";"Proj Pfd Amort",#N/A,TRUE,"Financials"}</definedName>
    <definedName name="wrn.Amortization." localSheetId="1" hidden="1">{"Exist Debt Amort",#N/A,TRUE,"Financials";"Intangible Amort",#N/A,TRUE,"Financials";"Proj Debt Amort",#N/A,TRUE,"Financials";"Proj Pfd Amort",#N/A,TRUE,"Financials"}</definedName>
    <definedName name="wrn.Amortization." localSheetId="0" hidden="1">{"Exist Debt Amort",#N/A,TRUE,"Financials";"Intangible Amort",#N/A,TRUE,"Financials";"Proj Debt Amort",#N/A,TRUE,"Financials";"Proj Pfd Amort",#N/A,TRUE,"Financials"}</definedName>
    <definedName name="wrn.Assumptions." localSheetId="3" hidden="1">{"Rev and Exp",#N/A,TRUE,"Financials";"Working Capital",#N/A,TRUE,"Financials"}</definedName>
    <definedName name="wrn.Assumptions." localSheetId="10" hidden="1">{"Rev and Exp",#N/A,TRUE,"Financials";"Working Capital",#N/A,TRUE,"Financials"}</definedName>
    <definedName name="wrn.Assumptions." localSheetId="2" hidden="1">{"Rev and Exp",#N/A,TRUE,"Financials";"Working Capital",#N/A,TRUE,"Financials"}</definedName>
    <definedName name="wrn.Assumptions." localSheetId="12" hidden="1">{"Rev and Exp",#N/A,TRUE,"Financials";"Working Capital",#N/A,TRUE,"Financials"}</definedName>
    <definedName name="wrn.Assumptions." localSheetId="13" hidden="1">{"Rev and Exp",#N/A,TRUE,"Financials";"Working Capital",#N/A,TRUE,"Financials"}</definedName>
    <definedName name="wrn.Assumptions." localSheetId="11" hidden="1">{"Rev and Exp",#N/A,TRUE,"Financials";"Working Capital",#N/A,TRUE,"Financials"}</definedName>
    <definedName name="wrn.Assumptions." localSheetId="1" hidden="1">{"Rev and Exp",#N/A,TRUE,"Financials";"Working Capital",#N/A,TRUE,"Financials"}</definedName>
    <definedName name="wrn.Assumptions." localSheetId="0" hidden="1">{"Rev and Exp",#N/A,TRUE,"Financials";"Working Capital",#N/A,TRUE,"Financials"}</definedName>
    <definedName name="wrn.Auto._.Comp." localSheetId="3" hidden="1">{#N/A,#N/A,FALSE,"Sheet1"}</definedName>
    <definedName name="wrn.Auto._.Comp." localSheetId="10" hidden="1">{#N/A,#N/A,FALSE,"Sheet1"}</definedName>
    <definedName name="wrn.Auto._.Comp." localSheetId="2" hidden="1">{#N/A,#N/A,FALSE,"Sheet1"}</definedName>
    <definedName name="wrn.Auto._.Comp." localSheetId="12" hidden="1">{#N/A,#N/A,FALSE,"Sheet1"}</definedName>
    <definedName name="wrn.Auto._.Comp." localSheetId="13" hidden="1">{#N/A,#N/A,FALSE,"Sheet1"}</definedName>
    <definedName name="wrn.Auto._.Comp." localSheetId="11" hidden="1">{#N/A,#N/A,FALSE,"Sheet1"}</definedName>
    <definedName name="wrn.Auto._.Comp." localSheetId="1" hidden="1">{#N/A,#N/A,FALSE,"Sheet1"}</definedName>
    <definedName name="wrn.Auto._.Comp." localSheetId="0" hidden="1">{#N/A,#N/A,FALSE,"Sheet1"}</definedName>
    <definedName name="wrn.Baseline." localSheetId="3" hidden="1">{#N/A,#N/A,FALSE,"Sum C (1)";#N/A,#N/A,FALSE,"Sum C (2)";#N/A,#N/A,FALSE,"KPI C";#N/A,#N/A,FALSE,"EN C";#N/A,#N/A,FALSE,"HU C";#N/A,#N/A,FALSE,"PO C";#N/A,#N/A,FALSE,"DE C";#N/A,#N/A,FALSE,"CR C";#N/A,#N/A,FALSE,"CZ C";#N/A,#N/A,FALSE,"FR C";#N/A,#N/A,FALSE,"RO C";#N/A,#N/A,FALSE,"CP C"}</definedName>
    <definedName name="wrn.Baseline." localSheetId="10" hidden="1">{#N/A,#N/A,FALSE,"Sum C (1)";#N/A,#N/A,FALSE,"Sum C (2)";#N/A,#N/A,FALSE,"KPI C";#N/A,#N/A,FALSE,"EN C";#N/A,#N/A,FALSE,"HU C";#N/A,#N/A,FALSE,"PO C";#N/A,#N/A,FALSE,"DE C";#N/A,#N/A,FALSE,"CR C";#N/A,#N/A,FALSE,"CZ C";#N/A,#N/A,FALSE,"FR C";#N/A,#N/A,FALSE,"RO C";#N/A,#N/A,FALSE,"CP C"}</definedName>
    <definedName name="wrn.Baseline." localSheetId="2" hidden="1">{#N/A,#N/A,FALSE,"Sum C (1)";#N/A,#N/A,FALSE,"Sum C (2)";#N/A,#N/A,FALSE,"KPI C";#N/A,#N/A,FALSE,"EN C";#N/A,#N/A,FALSE,"HU C";#N/A,#N/A,FALSE,"PO C";#N/A,#N/A,FALSE,"DE C";#N/A,#N/A,FALSE,"CR C";#N/A,#N/A,FALSE,"CZ C";#N/A,#N/A,FALSE,"FR C";#N/A,#N/A,FALSE,"RO C";#N/A,#N/A,FALSE,"CP C"}</definedName>
    <definedName name="wrn.Baseline." localSheetId="12" hidden="1">{#N/A,#N/A,FALSE,"Sum C (1)";#N/A,#N/A,FALSE,"Sum C (2)";#N/A,#N/A,FALSE,"KPI C";#N/A,#N/A,FALSE,"EN C";#N/A,#N/A,FALSE,"HU C";#N/A,#N/A,FALSE,"PO C";#N/A,#N/A,FALSE,"DE C";#N/A,#N/A,FALSE,"CR C";#N/A,#N/A,FALSE,"CZ C";#N/A,#N/A,FALSE,"FR C";#N/A,#N/A,FALSE,"RO C";#N/A,#N/A,FALSE,"CP C"}</definedName>
    <definedName name="wrn.Baseline." localSheetId="13" hidden="1">{#N/A,#N/A,FALSE,"Sum C (1)";#N/A,#N/A,FALSE,"Sum C (2)";#N/A,#N/A,FALSE,"KPI C";#N/A,#N/A,FALSE,"EN C";#N/A,#N/A,FALSE,"HU C";#N/A,#N/A,FALSE,"PO C";#N/A,#N/A,FALSE,"DE C";#N/A,#N/A,FALSE,"CR C";#N/A,#N/A,FALSE,"CZ C";#N/A,#N/A,FALSE,"FR C";#N/A,#N/A,FALSE,"RO C";#N/A,#N/A,FALSE,"CP C"}</definedName>
    <definedName name="wrn.Baseline." localSheetId="11" hidden="1">{#N/A,#N/A,FALSE,"Sum C (1)";#N/A,#N/A,FALSE,"Sum C (2)";#N/A,#N/A,FALSE,"KPI C";#N/A,#N/A,FALSE,"EN C";#N/A,#N/A,FALSE,"HU C";#N/A,#N/A,FALSE,"PO C";#N/A,#N/A,FALSE,"DE C";#N/A,#N/A,FALSE,"CR C";#N/A,#N/A,FALSE,"CZ C";#N/A,#N/A,FALSE,"FR C";#N/A,#N/A,FALSE,"RO C";#N/A,#N/A,FALSE,"CP C"}</definedName>
    <definedName name="wrn.Baseline." localSheetId="1" hidden="1">{#N/A,#N/A,FALSE,"Sum C (1)";#N/A,#N/A,FALSE,"Sum C (2)";#N/A,#N/A,FALSE,"KPI C";#N/A,#N/A,FALSE,"EN C";#N/A,#N/A,FALSE,"HU C";#N/A,#N/A,FALSE,"PO C";#N/A,#N/A,FALSE,"DE C";#N/A,#N/A,FALSE,"CR C";#N/A,#N/A,FALSE,"CZ C";#N/A,#N/A,FALSE,"FR C";#N/A,#N/A,FALSE,"RO C";#N/A,#N/A,FALSE,"CP C"}</definedName>
    <definedName name="wrn.Baseline." localSheetId="0" hidden="1">{#N/A,#N/A,FALSE,"Sum C (1)";#N/A,#N/A,FALSE,"Sum C (2)";#N/A,#N/A,FALSE,"KPI C";#N/A,#N/A,FALSE,"EN C";#N/A,#N/A,FALSE,"HU C";#N/A,#N/A,FALSE,"PO C";#N/A,#N/A,FALSE,"DE C";#N/A,#N/A,FALSE,"CR C";#N/A,#N/A,FALSE,"CZ C";#N/A,#N/A,FALSE,"FR C";#N/A,#N/A,FALSE,"RO C";#N/A,#N/A,FALSE,"CP C"}</definedName>
    <definedName name="wrn.basics." localSheetId="3" hidden="1">{#N/A,#N/A,FALSE,"TSUM";#N/A,#N/A,FALSE,"shares";#N/A,#N/A,FALSE,"earnout";#N/A,#N/A,FALSE,"Heaty";#N/A,#N/A,FALSE,"self-tend";#N/A,#N/A,FALSE,"self-sum"}</definedName>
    <definedName name="wrn.basics." localSheetId="10" hidden="1">{#N/A,#N/A,FALSE,"TSUM";#N/A,#N/A,FALSE,"shares";#N/A,#N/A,FALSE,"earnout";#N/A,#N/A,FALSE,"Heaty";#N/A,#N/A,FALSE,"self-tend";#N/A,#N/A,FALSE,"self-sum"}</definedName>
    <definedName name="wrn.basics." localSheetId="2" hidden="1">{#N/A,#N/A,FALSE,"TSUM";#N/A,#N/A,FALSE,"shares";#N/A,#N/A,FALSE,"earnout";#N/A,#N/A,FALSE,"Heaty";#N/A,#N/A,FALSE,"self-tend";#N/A,#N/A,FALSE,"self-sum"}</definedName>
    <definedName name="wrn.basics." localSheetId="12" hidden="1">{#N/A,#N/A,FALSE,"TSUM";#N/A,#N/A,FALSE,"shares";#N/A,#N/A,FALSE,"earnout";#N/A,#N/A,FALSE,"Heaty";#N/A,#N/A,FALSE,"self-tend";#N/A,#N/A,FALSE,"self-sum"}</definedName>
    <definedName name="wrn.basics." localSheetId="13" hidden="1">{#N/A,#N/A,FALSE,"TSUM";#N/A,#N/A,FALSE,"shares";#N/A,#N/A,FALSE,"earnout";#N/A,#N/A,FALSE,"Heaty";#N/A,#N/A,FALSE,"self-tend";#N/A,#N/A,FALSE,"self-sum"}</definedName>
    <definedName name="wrn.basics." localSheetId="11" hidden="1">{#N/A,#N/A,FALSE,"TSUM";#N/A,#N/A,FALSE,"shares";#N/A,#N/A,FALSE,"earnout";#N/A,#N/A,FALSE,"Heaty";#N/A,#N/A,FALSE,"self-tend";#N/A,#N/A,FALSE,"self-sum"}</definedName>
    <definedName name="wrn.basics." localSheetId="1" hidden="1">{#N/A,#N/A,FALSE,"TSUM";#N/A,#N/A,FALSE,"shares";#N/A,#N/A,FALSE,"earnout";#N/A,#N/A,FALSE,"Heaty";#N/A,#N/A,FALSE,"self-tend";#N/A,#N/A,FALSE,"self-sum"}</definedName>
    <definedName name="wrn.basics." localSheetId="0" hidden="1">{#N/A,#N/A,FALSE,"TSUM";#N/A,#N/A,FALSE,"shares";#N/A,#N/A,FALSE,"earnout";#N/A,#N/A,FALSE,"Heaty";#N/A,#N/A,FALSE,"self-tend";#N/A,#N/A,FALSE,"self-sum"}</definedName>
    <definedName name="wrn.book." localSheetId="3" hidden="1">{"book",#N/A,TRUE,"BS";"book",#N/A,TRUE,"CF";"book",#N/A,TRUE,"IS%";"book",#N/A,TRUE,"IS";#N/A,#N/A,TRUE,"Warranty"}</definedName>
    <definedName name="wrn.book." localSheetId="10" hidden="1">{"book",#N/A,TRUE,"BS";"book",#N/A,TRUE,"CF";"book",#N/A,TRUE,"IS%";"book",#N/A,TRUE,"IS";#N/A,#N/A,TRUE,"Warranty"}</definedName>
    <definedName name="wrn.book." localSheetId="2" hidden="1">{"book",#N/A,TRUE,"BS";"book",#N/A,TRUE,"CF";"book",#N/A,TRUE,"IS%";"book",#N/A,TRUE,"IS";#N/A,#N/A,TRUE,"Warranty"}</definedName>
    <definedName name="wrn.book." localSheetId="12" hidden="1">{"book",#N/A,TRUE,"BS";"book",#N/A,TRUE,"CF";"book",#N/A,TRUE,"IS%";"book",#N/A,TRUE,"IS";#N/A,#N/A,TRUE,"Warranty"}</definedName>
    <definedName name="wrn.book." localSheetId="13" hidden="1">{"book",#N/A,TRUE,"BS";"book",#N/A,TRUE,"CF";"book",#N/A,TRUE,"IS%";"book",#N/A,TRUE,"IS";#N/A,#N/A,TRUE,"Warranty"}</definedName>
    <definedName name="wrn.book." localSheetId="11" hidden="1">{"book",#N/A,TRUE,"BS";"book",#N/A,TRUE,"CF";"book",#N/A,TRUE,"IS%";"book",#N/A,TRUE,"IS";#N/A,#N/A,TRUE,"Warranty"}</definedName>
    <definedName name="wrn.book." localSheetId="1" hidden="1">{"book",#N/A,TRUE,"BS";"book",#N/A,TRUE,"CF";"book",#N/A,TRUE,"IS%";"book",#N/A,TRUE,"IS";#N/A,#N/A,TRUE,"Warranty"}</definedName>
    <definedName name="wrn.book." localSheetId="0" hidden="1">{"book",#N/A,TRUE,"BS";"book",#N/A,TRUE,"CF";"book",#N/A,TRUE,"IS%";"book",#N/A,TRUE,"IS";#N/A,#N/A,TRUE,"Warranty"}</definedName>
    <definedName name="wrn.BU." localSheetId="3" hidden="1">{#N/A,#N/A,FALSE,"Rsum";#N/A,#N/A,FALSE,"IS%";#N/A,#N/A,FALSE,"IS";#N/A,#N/A,FALSE,"COSsum";#N/A,#N/A,FALSE,"Warranty"}</definedName>
    <definedName name="wrn.BU." localSheetId="10" hidden="1">{#N/A,#N/A,FALSE,"Rsum";#N/A,#N/A,FALSE,"IS%";#N/A,#N/A,FALSE,"IS";#N/A,#N/A,FALSE,"COSsum";#N/A,#N/A,FALSE,"Warranty"}</definedName>
    <definedName name="wrn.BU." localSheetId="2" hidden="1">{#N/A,#N/A,FALSE,"Rsum";#N/A,#N/A,FALSE,"IS%";#N/A,#N/A,FALSE,"IS";#N/A,#N/A,FALSE,"COSsum";#N/A,#N/A,FALSE,"Warranty"}</definedName>
    <definedName name="wrn.BU." localSheetId="12" hidden="1">{#N/A,#N/A,FALSE,"Rsum";#N/A,#N/A,FALSE,"IS%";#N/A,#N/A,FALSE,"IS";#N/A,#N/A,FALSE,"COSsum";#N/A,#N/A,FALSE,"Warranty"}</definedName>
    <definedName name="wrn.BU." localSheetId="13" hidden="1">{#N/A,#N/A,FALSE,"Rsum";#N/A,#N/A,FALSE,"IS%";#N/A,#N/A,FALSE,"IS";#N/A,#N/A,FALSE,"COSsum";#N/A,#N/A,FALSE,"Warranty"}</definedName>
    <definedName name="wrn.BU." localSheetId="11" hidden="1">{#N/A,#N/A,FALSE,"Rsum";#N/A,#N/A,FALSE,"IS%";#N/A,#N/A,FALSE,"IS";#N/A,#N/A,FALSE,"COSsum";#N/A,#N/A,FALSE,"Warranty"}</definedName>
    <definedName name="wrn.BU." localSheetId="1" hidden="1">{#N/A,#N/A,FALSE,"Rsum";#N/A,#N/A,FALSE,"IS%";#N/A,#N/A,FALSE,"IS";#N/A,#N/A,FALSE,"COSsum";#N/A,#N/A,FALSE,"Warranty"}</definedName>
    <definedName name="wrn.BU." localSheetId="0" hidden="1">{#N/A,#N/A,FALSE,"Rsum";#N/A,#N/A,FALSE,"IS%";#N/A,#N/A,FALSE,"IS";#N/A,#N/A,FALSE,"COSsum";#N/A,#N/A,FALSE,"Warranty"}</definedName>
    <definedName name="wrn.Budget." localSheetId="3" hidden="1">{#N/A,#N/A,FALSE,"QSum";#N/A,#N/A,FALSE,"1Q";#N/A,#N/A,FALSE,"2Q";#N/A,#N/A,FALSE,"3Q";#N/A,#N/A,FALSE,"4Q";#N/A,#N/A,FALSE,"Mthly";#N/A,#N/A,FALSE,"Cur.vs.Prior"}</definedName>
    <definedName name="wrn.Budget." localSheetId="10" hidden="1">{#N/A,#N/A,FALSE,"QSum";#N/A,#N/A,FALSE,"1Q";#N/A,#N/A,FALSE,"2Q";#N/A,#N/A,FALSE,"3Q";#N/A,#N/A,FALSE,"4Q";#N/A,#N/A,FALSE,"Mthly";#N/A,#N/A,FALSE,"Cur.vs.Prior"}</definedName>
    <definedName name="wrn.Budget." localSheetId="2" hidden="1">{#N/A,#N/A,FALSE,"QSum";#N/A,#N/A,FALSE,"1Q";#N/A,#N/A,FALSE,"2Q";#N/A,#N/A,FALSE,"3Q";#N/A,#N/A,FALSE,"4Q";#N/A,#N/A,FALSE,"Mthly";#N/A,#N/A,FALSE,"Cur.vs.Prior"}</definedName>
    <definedName name="wrn.Budget." localSheetId="12" hidden="1">{#N/A,#N/A,FALSE,"QSum";#N/A,#N/A,FALSE,"1Q";#N/A,#N/A,FALSE,"2Q";#N/A,#N/A,FALSE,"3Q";#N/A,#N/A,FALSE,"4Q";#N/A,#N/A,FALSE,"Mthly";#N/A,#N/A,FALSE,"Cur.vs.Prior"}</definedName>
    <definedName name="wrn.Budget." localSheetId="13" hidden="1">{#N/A,#N/A,FALSE,"QSum";#N/A,#N/A,FALSE,"1Q";#N/A,#N/A,FALSE,"2Q";#N/A,#N/A,FALSE,"3Q";#N/A,#N/A,FALSE,"4Q";#N/A,#N/A,FALSE,"Mthly";#N/A,#N/A,FALSE,"Cur.vs.Prior"}</definedName>
    <definedName name="wrn.Budget." localSheetId="11" hidden="1">{#N/A,#N/A,FALSE,"QSum";#N/A,#N/A,FALSE,"1Q";#N/A,#N/A,FALSE,"2Q";#N/A,#N/A,FALSE,"3Q";#N/A,#N/A,FALSE,"4Q";#N/A,#N/A,FALSE,"Mthly";#N/A,#N/A,FALSE,"Cur.vs.Prior"}</definedName>
    <definedName name="wrn.Budget." localSheetId="1" hidden="1">{#N/A,#N/A,FALSE,"QSum";#N/A,#N/A,FALSE,"1Q";#N/A,#N/A,FALSE,"2Q";#N/A,#N/A,FALSE,"3Q";#N/A,#N/A,FALSE,"4Q";#N/A,#N/A,FALSE,"Mthly";#N/A,#N/A,FALSE,"Cur.vs.Prior"}</definedName>
    <definedName name="wrn.Budget." localSheetId="0" hidden="1">{#N/A,#N/A,FALSE,"QSum";#N/A,#N/A,FALSE,"1Q";#N/A,#N/A,FALSE,"2Q";#N/A,#N/A,FALSE,"3Q";#N/A,#N/A,FALSE,"4Q";#N/A,#N/A,FALSE,"Mthly";#N/A,#N/A,FALSE,"Cur.vs.Prior"}</definedName>
    <definedName name="wrn.Budget._.Detail." localSheetId="3" hidden="1">{#N/A,#N/A,FALSE,"Salaries";#N/A,#N/A,FALSE,"Carmen";#N/A,#N/A,FALSE,"Bonus";#N/A,#N/A,FALSE,"Benefits1";#N/A,#N/A,FALSE,"Benefits2";#N/A,#N/A,FALSE,"Benefits3";#N/A,#N/A,FALSE,"Benefits4";#N/A,#N/A,FALSE,"Other1";#N/A,#N/A,FALSE,"Other2";#N/A,#N/A,FALSE,"Other3";#N/A,#N/A,FALSE,"Other4";#N/A,#N/A,FALSE,"Other5";#N/A,#N/A,FALSE,"MIS Other"}</definedName>
    <definedName name="wrn.Budget._.Detail." localSheetId="10" hidden="1">{#N/A,#N/A,FALSE,"Salaries";#N/A,#N/A,FALSE,"Carmen";#N/A,#N/A,FALSE,"Bonus";#N/A,#N/A,FALSE,"Benefits1";#N/A,#N/A,FALSE,"Benefits2";#N/A,#N/A,FALSE,"Benefits3";#N/A,#N/A,FALSE,"Benefits4";#N/A,#N/A,FALSE,"Other1";#N/A,#N/A,FALSE,"Other2";#N/A,#N/A,FALSE,"Other3";#N/A,#N/A,FALSE,"Other4";#N/A,#N/A,FALSE,"Other5";#N/A,#N/A,FALSE,"MIS Other"}</definedName>
    <definedName name="wrn.Budget._.Detail." localSheetId="2" hidden="1">{#N/A,#N/A,FALSE,"Salaries";#N/A,#N/A,FALSE,"Carmen";#N/A,#N/A,FALSE,"Bonus";#N/A,#N/A,FALSE,"Benefits1";#N/A,#N/A,FALSE,"Benefits2";#N/A,#N/A,FALSE,"Benefits3";#N/A,#N/A,FALSE,"Benefits4";#N/A,#N/A,FALSE,"Other1";#N/A,#N/A,FALSE,"Other2";#N/A,#N/A,FALSE,"Other3";#N/A,#N/A,FALSE,"Other4";#N/A,#N/A,FALSE,"Other5";#N/A,#N/A,FALSE,"MIS Other"}</definedName>
    <definedName name="wrn.Budget._.Detail." localSheetId="12" hidden="1">{#N/A,#N/A,FALSE,"Salaries";#N/A,#N/A,FALSE,"Carmen";#N/A,#N/A,FALSE,"Bonus";#N/A,#N/A,FALSE,"Benefits1";#N/A,#N/A,FALSE,"Benefits2";#N/A,#N/A,FALSE,"Benefits3";#N/A,#N/A,FALSE,"Benefits4";#N/A,#N/A,FALSE,"Other1";#N/A,#N/A,FALSE,"Other2";#N/A,#N/A,FALSE,"Other3";#N/A,#N/A,FALSE,"Other4";#N/A,#N/A,FALSE,"Other5";#N/A,#N/A,FALSE,"MIS Other"}</definedName>
    <definedName name="wrn.Budget._.Detail." localSheetId="13" hidden="1">{#N/A,#N/A,FALSE,"Salaries";#N/A,#N/A,FALSE,"Carmen";#N/A,#N/A,FALSE,"Bonus";#N/A,#N/A,FALSE,"Benefits1";#N/A,#N/A,FALSE,"Benefits2";#N/A,#N/A,FALSE,"Benefits3";#N/A,#N/A,FALSE,"Benefits4";#N/A,#N/A,FALSE,"Other1";#N/A,#N/A,FALSE,"Other2";#N/A,#N/A,FALSE,"Other3";#N/A,#N/A,FALSE,"Other4";#N/A,#N/A,FALSE,"Other5";#N/A,#N/A,FALSE,"MIS Other"}</definedName>
    <definedName name="wrn.Budget._.Detail." localSheetId="11" hidden="1">{#N/A,#N/A,FALSE,"Salaries";#N/A,#N/A,FALSE,"Carmen";#N/A,#N/A,FALSE,"Bonus";#N/A,#N/A,FALSE,"Benefits1";#N/A,#N/A,FALSE,"Benefits2";#N/A,#N/A,FALSE,"Benefits3";#N/A,#N/A,FALSE,"Benefits4";#N/A,#N/A,FALSE,"Other1";#N/A,#N/A,FALSE,"Other2";#N/A,#N/A,FALSE,"Other3";#N/A,#N/A,FALSE,"Other4";#N/A,#N/A,FALSE,"Other5";#N/A,#N/A,FALSE,"MIS Other"}</definedName>
    <definedName name="wrn.Budget._.Detail." localSheetId="1" hidden="1">{#N/A,#N/A,FALSE,"Salaries";#N/A,#N/A,FALSE,"Carmen";#N/A,#N/A,FALSE,"Bonus";#N/A,#N/A,FALSE,"Benefits1";#N/A,#N/A,FALSE,"Benefits2";#N/A,#N/A,FALSE,"Benefits3";#N/A,#N/A,FALSE,"Benefits4";#N/A,#N/A,FALSE,"Other1";#N/A,#N/A,FALSE,"Other2";#N/A,#N/A,FALSE,"Other3";#N/A,#N/A,FALSE,"Other4";#N/A,#N/A,FALSE,"Other5";#N/A,#N/A,FALSE,"MIS Other"}</definedName>
    <definedName name="wrn.Budget._.Detail." localSheetId="0" hidden="1">{#N/A,#N/A,FALSE,"Salaries";#N/A,#N/A,FALSE,"Carmen";#N/A,#N/A,FALSE,"Bonus";#N/A,#N/A,FALSE,"Benefits1";#N/A,#N/A,FALSE,"Benefits2";#N/A,#N/A,FALSE,"Benefits3";#N/A,#N/A,FALSE,"Benefits4";#N/A,#N/A,FALSE,"Other1";#N/A,#N/A,FALSE,"Other2";#N/A,#N/A,FALSE,"Other3";#N/A,#N/A,FALSE,"Other4";#N/A,#N/A,FALSE,"Other5";#N/A,#N/A,FALSE,"MIS Other"}</definedName>
    <definedName name="wrn.bullshit1." localSheetId="3" hidden="1">{#N/A,#N/A,FALSE,"Sheet1";#N/A,#N/A,FALSE,"Summary";#N/A,#N/A,FALSE,"proj1";#N/A,#N/A,FALSE,"proj2"}</definedName>
    <definedName name="wrn.bullshit1." localSheetId="10" hidden="1">{#N/A,#N/A,FALSE,"Sheet1";#N/A,#N/A,FALSE,"Summary";#N/A,#N/A,FALSE,"proj1";#N/A,#N/A,FALSE,"proj2"}</definedName>
    <definedName name="wrn.bullshit1." localSheetId="2" hidden="1">{#N/A,#N/A,FALSE,"Sheet1";#N/A,#N/A,FALSE,"Summary";#N/A,#N/A,FALSE,"proj1";#N/A,#N/A,FALSE,"proj2"}</definedName>
    <definedName name="wrn.bullshit1." localSheetId="12" hidden="1">{#N/A,#N/A,FALSE,"Sheet1";#N/A,#N/A,FALSE,"Summary";#N/A,#N/A,FALSE,"proj1";#N/A,#N/A,FALSE,"proj2"}</definedName>
    <definedName name="wrn.bullshit1." localSheetId="13" hidden="1">{#N/A,#N/A,FALSE,"Sheet1";#N/A,#N/A,FALSE,"Summary";#N/A,#N/A,FALSE,"proj1";#N/A,#N/A,FALSE,"proj2"}</definedName>
    <definedName name="wrn.bullshit1." localSheetId="11" hidden="1">{#N/A,#N/A,FALSE,"Sheet1";#N/A,#N/A,FALSE,"Summary";#N/A,#N/A,FALSE,"proj1";#N/A,#N/A,FALSE,"proj2"}</definedName>
    <definedName name="wrn.bullshit1." localSheetId="1" hidden="1">{#N/A,#N/A,FALSE,"Sheet1";#N/A,#N/A,FALSE,"Summary";#N/A,#N/A,FALSE,"proj1";#N/A,#N/A,FALSE,"proj2"}</definedName>
    <definedName name="wrn.bullshit1." localSheetId="0" hidden="1">{#N/A,#N/A,FALSE,"Sheet1";#N/A,#N/A,FALSE,"Summary";#N/A,#N/A,FALSE,"proj1";#N/A,#N/A,FALSE,"proj2"}</definedName>
    <definedName name="wrn.Capacity._.Calculations._.for._.FM3." localSheetId="3" hidden="1">{#N/A,#N/A,TRUE,"Report"}</definedName>
    <definedName name="wrn.Capacity._.Calculations._.for._.FM3." localSheetId="10" hidden="1">{#N/A,#N/A,TRUE,"Report"}</definedName>
    <definedName name="wrn.Capacity._.Calculations._.for._.FM3." localSheetId="2" hidden="1">{#N/A,#N/A,TRUE,"Report"}</definedName>
    <definedName name="wrn.Capacity._.Calculations._.for._.FM3." localSheetId="12" hidden="1">{#N/A,#N/A,TRUE,"Report"}</definedName>
    <definedName name="wrn.Capacity._.Calculations._.for._.FM3." localSheetId="13" hidden="1">{#N/A,#N/A,TRUE,"Report"}</definedName>
    <definedName name="wrn.Capacity._.Calculations._.for._.FM3." localSheetId="11" hidden="1">{#N/A,#N/A,TRUE,"Report"}</definedName>
    <definedName name="wrn.Capacity._.Calculations._.for._.FM3." localSheetId="1" hidden="1">{#N/A,#N/A,TRUE,"Report"}</definedName>
    <definedName name="wrn.Capacity._.Calculations._.for._.FM3." localSheetId="0" hidden="1">{#N/A,#N/A,TRUE,"Report"}</definedName>
    <definedName name="wrn.Combination." localSheetId="3"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0"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2"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2"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3"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1"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0"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oResults." localSheetId="3" hidden="1">{#N/A,#N/A,FALSE,"Combo-Ass ";#N/A,#N/A,FALSE,"Combo-AD sum";#N/A,#N/A,FALSE,"Combo-Syn Sens";#N/A,#N/A,FALSE,"Combo-Contr";#N/A,#N/A,FALSE,"Combo-Credit Sum";#N/A,#N/A,FALSE,"Combo-Credit";#N/A,#N/A,FALSE,"Combo-AD";#N/A,#N/A,FALSE,"Combo-AD CF"}</definedName>
    <definedName name="wrn.ComboResults." localSheetId="10" hidden="1">{#N/A,#N/A,FALSE,"Combo-Ass ";#N/A,#N/A,FALSE,"Combo-AD sum";#N/A,#N/A,FALSE,"Combo-Syn Sens";#N/A,#N/A,FALSE,"Combo-Contr";#N/A,#N/A,FALSE,"Combo-Credit Sum";#N/A,#N/A,FALSE,"Combo-Credit";#N/A,#N/A,FALSE,"Combo-AD";#N/A,#N/A,FALSE,"Combo-AD CF"}</definedName>
    <definedName name="wrn.ComboResults." localSheetId="2" hidden="1">{#N/A,#N/A,FALSE,"Combo-Ass ";#N/A,#N/A,FALSE,"Combo-AD sum";#N/A,#N/A,FALSE,"Combo-Syn Sens";#N/A,#N/A,FALSE,"Combo-Contr";#N/A,#N/A,FALSE,"Combo-Credit Sum";#N/A,#N/A,FALSE,"Combo-Credit";#N/A,#N/A,FALSE,"Combo-AD";#N/A,#N/A,FALSE,"Combo-AD CF"}</definedName>
    <definedName name="wrn.ComboResults." localSheetId="12" hidden="1">{#N/A,#N/A,FALSE,"Combo-Ass ";#N/A,#N/A,FALSE,"Combo-AD sum";#N/A,#N/A,FALSE,"Combo-Syn Sens";#N/A,#N/A,FALSE,"Combo-Contr";#N/A,#N/A,FALSE,"Combo-Credit Sum";#N/A,#N/A,FALSE,"Combo-Credit";#N/A,#N/A,FALSE,"Combo-AD";#N/A,#N/A,FALSE,"Combo-AD CF"}</definedName>
    <definedName name="wrn.ComboResults." localSheetId="13" hidden="1">{#N/A,#N/A,FALSE,"Combo-Ass ";#N/A,#N/A,FALSE,"Combo-AD sum";#N/A,#N/A,FALSE,"Combo-Syn Sens";#N/A,#N/A,FALSE,"Combo-Contr";#N/A,#N/A,FALSE,"Combo-Credit Sum";#N/A,#N/A,FALSE,"Combo-Credit";#N/A,#N/A,FALSE,"Combo-AD";#N/A,#N/A,FALSE,"Combo-AD CF"}</definedName>
    <definedName name="wrn.ComboResults." localSheetId="11" hidden="1">{#N/A,#N/A,FALSE,"Combo-Ass ";#N/A,#N/A,FALSE,"Combo-AD sum";#N/A,#N/A,FALSE,"Combo-Syn Sens";#N/A,#N/A,FALSE,"Combo-Contr";#N/A,#N/A,FALSE,"Combo-Credit Sum";#N/A,#N/A,FALSE,"Combo-Credit";#N/A,#N/A,FALSE,"Combo-AD";#N/A,#N/A,FALSE,"Combo-AD CF"}</definedName>
    <definedName name="wrn.ComboResults." localSheetId="1" hidden="1">{#N/A,#N/A,FALSE,"Combo-Ass ";#N/A,#N/A,FALSE,"Combo-AD sum";#N/A,#N/A,FALSE,"Combo-Syn Sens";#N/A,#N/A,FALSE,"Combo-Contr";#N/A,#N/A,FALSE,"Combo-Credit Sum";#N/A,#N/A,FALSE,"Combo-Credit";#N/A,#N/A,FALSE,"Combo-AD";#N/A,#N/A,FALSE,"Combo-AD CF"}</definedName>
    <definedName name="wrn.ComboResults." localSheetId="0" hidden="1">{#N/A,#N/A,FALSE,"Combo-Ass ";#N/A,#N/A,FALSE,"Combo-AD sum";#N/A,#N/A,FALSE,"Combo-Syn Sens";#N/A,#N/A,FALSE,"Combo-Contr";#N/A,#N/A,FALSE,"Combo-Credit Sum";#N/A,#N/A,FALSE,"Combo-Credit";#N/A,#N/A,FALSE,"Combo-AD";#N/A,#N/A,FALSE,"Combo-AD CF"}</definedName>
    <definedName name="wrn.ComboState." localSheetId="3" hidden="1">{#N/A,#N/A,FALSE,"Combo-Ass ";#N/A,#N/A,FALSE,"Combo-IS";#N/A,#N/A,FALSE,"Combo-BS";#N/A,#N/A,FALSE,"Combo-CF"}</definedName>
    <definedName name="wrn.ComboState." localSheetId="10" hidden="1">{#N/A,#N/A,FALSE,"Combo-Ass ";#N/A,#N/A,FALSE,"Combo-IS";#N/A,#N/A,FALSE,"Combo-BS";#N/A,#N/A,FALSE,"Combo-CF"}</definedName>
    <definedName name="wrn.ComboState." localSheetId="2" hidden="1">{#N/A,#N/A,FALSE,"Combo-Ass ";#N/A,#N/A,FALSE,"Combo-IS";#N/A,#N/A,FALSE,"Combo-BS";#N/A,#N/A,FALSE,"Combo-CF"}</definedName>
    <definedName name="wrn.ComboState." localSheetId="12" hidden="1">{#N/A,#N/A,FALSE,"Combo-Ass ";#N/A,#N/A,FALSE,"Combo-IS";#N/A,#N/A,FALSE,"Combo-BS";#N/A,#N/A,FALSE,"Combo-CF"}</definedName>
    <definedName name="wrn.ComboState." localSheetId="13" hidden="1">{#N/A,#N/A,FALSE,"Combo-Ass ";#N/A,#N/A,FALSE,"Combo-IS";#N/A,#N/A,FALSE,"Combo-BS";#N/A,#N/A,FALSE,"Combo-CF"}</definedName>
    <definedName name="wrn.ComboState." localSheetId="11" hidden="1">{#N/A,#N/A,FALSE,"Combo-Ass ";#N/A,#N/A,FALSE,"Combo-IS";#N/A,#N/A,FALSE,"Combo-BS";#N/A,#N/A,FALSE,"Combo-CF"}</definedName>
    <definedName name="wrn.ComboState." localSheetId="1" hidden="1">{#N/A,#N/A,FALSE,"Combo-Ass ";#N/A,#N/A,FALSE,"Combo-IS";#N/A,#N/A,FALSE,"Combo-BS";#N/A,#N/A,FALSE,"Combo-CF"}</definedName>
    <definedName name="wrn.ComboState." localSheetId="0" hidden="1">{#N/A,#N/A,FALSE,"Combo-Ass ";#N/A,#N/A,FALSE,"Combo-IS";#N/A,#N/A,FALSE,"Combo-BS";#N/A,#N/A,FALSE,"Combo-CF"}</definedName>
    <definedName name="wrn.compare." localSheetId="3" hidden="1">{"page1",#N/A,FALSE,"Temp";"page2",#N/A,FALSE,"Temp";"page3",#N/A,FALSE,"Temp";"page4",#N/A,FALSE,"Temp";"page5",#N/A,FALSE,"Temp";"page6",#N/A,FALSE,"Temp"}</definedName>
    <definedName name="wrn.compare." localSheetId="10" hidden="1">{"page1",#N/A,FALSE,"Temp";"page2",#N/A,FALSE,"Temp";"page3",#N/A,FALSE,"Temp";"page4",#N/A,FALSE,"Temp";"page5",#N/A,FALSE,"Temp";"page6",#N/A,FALSE,"Temp"}</definedName>
    <definedName name="wrn.compare." localSheetId="2" hidden="1">{"page1",#N/A,FALSE,"Temp";"page2",#N/A,FALSE,"Temp";"page3",#N/A,FALSE,"Temp";"page4",#N/A,FALSE,"Temp";"page5",#N/A,FALSE,"Temp";"page6",#N/A,FALSE,"Temp"}</definedName>
    <definedName name="wrn.compare." localSheetId="12" hidden="1">{"page1",#N/A,FALSE,"Temp";"page2",#N/A,FALSE,"Temp";"page3",#N/A,FALSE,"Temp";"page4",#N/A,FALSE,"Temp";"page5",#N/A,FALSE,"Temp";"page6",#N/A,FALSE,"Temp"}</definedName>
    <definedName name="wrn.compare." localSheetId="13" hidden="1">{"page1",#N/A,FALSE,"Temp";"page2",#N/A,FALSE,"Temp";"page3",#N/A,FALSE,"Temp";"page4",#N/A,FALSE,"Temp";"page5",#N/A,FALSE,"Temp";"page6",#N/A,FALSE,"Temp"}</definedName>
    <definedName name="wrn.compare." localSheetId="11" hidden="1">{"page1",#N/A,FALSE,"Temp";"page2",#N/A,FALSE,"Temp";"page3",#N/A,FALSE,"Temp";"page4",#N/A,FALSE,"Temp";"page5",#N/A,FALSE,"Temp";"page6",#N/A,FALSE,"Temp"}</definedName>
    <definedName name="wrn.compare." localSheetId="1" hidden="1">{"page1",#N/A,FALSE,"Temp";"page2",#N/A,FALSE,"Temp";"page3",#N/A,FALSE,"Temp";"page4",#N/A,FALSE,"Temp";"page5",#N/A,FALSE,"Temp";"page6",#N/A,FALSE,"Temp"}</definedName>
    <definedName name="wrn.compare." localSheetId="0" hidden="1">{"page1",#N/A,FALSE,"Temp";"page2",#N/A,FALSE,"Temp";"page3",#N/A,FALSE,"Temp";"page4",#N/A,FALSE,"Temp";"page5",#N/A,FALSE,"Temp";"page6",#N/A,FALSE,"Temp"}</definedName>
    <definedName name="wrn.compare.s" localSheetId="3" hidden="1">{"page1",#N/A,FALSE,"Temp";"page2",#N/A,FALSE,"Temp";"page3",#N/A,FALSE,"Temp";"page4",#N/A,FALSE,"Temp";"page5",#N/A,FALSE,"Temp";"page6",#N/A,FALSE,"Temp"}</definedName>
    <definedName name="wrn.compare.s" localSheetId="10" hidden="1">{"page1",#N/A,FALSE,"Temp";"page2",#N/A,FALSE,"Temp";"page3",#N/A,FALSE,"Temp";"page4",#N/A,FALSE,"Temp";"page5",#N/A,FALSE,"Temp";"page6",#N/A,FALSE,"Temp"}</definedName>
    <definedName name="wrn.compare.s" localSheetId="2" hidden="1">{"page1",#N/A,FALSE,"Temp";"page2",#N/A,FALSE,"Temp";"page3",#N/A,FALSE,"Temp";"page4",#N/A,FALSE,"Temp";"page5",#N/A,FALSE,"Temp";"page6",#N/A,FALSE,"Temp"}</definedName>
    <definedName name="wrn.compare.s" localSheetId="12" hidden="1">{"page1",#N/A,FALSE,"Temp";"page2",#N/A,FALSE,"Temp";"page3",#N/A,FALSE,"Temp";"page4",#N/A,FALSE,"Temp";"page5",#N/A,FALSE,"Temp";"page6",#N/A,FALSE,"Temp"}</definedName>
    <definedName name="wrn.compare.s" localSheetId="13" hidden="1">{"page1",#N/A,FALSE,"Temp";"page2",#N/A,FALSE,"Temp";"page3",#N/A,FALSE,"Temp";"page4",#N/A,FALSE,"Temp";"page5",#N/A,FALSE,"Temp";"page6",#N/A,FALSE,"Temp"}</definedName>
    <definedName name="wrn.compare.s" localSheetId="11" hidden="1">{"page1",#N/A,FALSE,"Temp";"page2",#N/A,FALSE,"Temp";"page3",#N/A,FALSE,"Temp";"page4",#N/A,FALSE,"Temp";"page5",#N/A,FALSE,"Temp";"page6",#N/A,FALSE,"Temp"}</definedName>
    <definedName name="wrn.compare.s" localSheetId="1" hidden="1">{"page1",#N/A,FALSE,"Temp";"page2",#N/A,FALSE,"Temp";"page3",#N/A,FALSE,"Temp";"page4",#N/A,FALSE,"Temp";"page5",#N/A,FALSE,"Temp";"page6",#N/A,FALSE,"Temp"}</definedName>
    <definedName name="wrn.compare.s" localSheetId="0" hidden="1">{"page1",#N/A,FALSE,"Temp";"page2",#N/A,FALSE,"Temp";"page3",#N/A,FALSE,"Temp";"page4",#N/A,FALSE,"Temp";"page5",#N/A,FALSE,"Temp";"page6",#N/A,FALSE,"Temp"}</definedName>
    <definedName name="wrn.Consolidated._.Statements." localSheetId="3" hidden="1">{"view1",#N/A,FALSE,"EARN (US$)";"view1",#N/A,FALSE,"DASTBS (US$)";"view1",#N/A,FALSE,"DASTCF (US$)"}</definedName>
    <definedName name="wrn.Consolidated._.Statements." localSheetId="10" hidden="1">{"view1",#N/A,FALSE,"EARN (US$)";"view1",#N/A,FALSE,"DASTBS (US$)";"view1",#N/A,FALSE,"DASTCF (US$)"}</definedName>
    <definedName name="wrn.Consolidated._.Statements." localSheetId="2" hidden="1">{"view1",#N/A,FALSE,"EARN (US$)";"view1",#N/A,FALSE,"DASTBS (US$)";"view1",#N/A,FALSE,"DASTCF (US$)"}</definedName>
    <definedName name="wrn.Consolidated._.Statements." localSheetId="12" hidden="1">{"view1",#N/A,FALSE,"EARN (US$)";"view1",#N/A,FALSE,"DASTBS (US$)";"view1",#N/A,FALSE,"DASTCF (US$)"}</definedName>
    <definedName name="wrn.Consolidated._.Statements." localSheetId="13" hidden="1">{"view1",#N/A,FALSE,"EARN (US$)";"view1",#N/A,FALSE,"DASTBS (US$)";"view1",#N/A,FALSE,"DASTCF (US$)"}</definedName>
    <definedName name="wrn.Consolidated._.Statements." localSheetId="11" hidden="1">{"view1",#N/A,FALSE,"EARN (US$)";"view1",#N/A,FALSE,"DASTBS (US$)";"view1",#N/A,FALSE,"DASTCF (US$)"}</definedName>
    <definedName name="wrn.Consolidated._.Statements." localSheetId="1" hidden="1">{"view1",#N/A,FALSE,"EARN (US$)";"view1",#N/A,FALSE,"DASTBS (US$)";"view1",#N/A,FALSE,"DASTCF (US$)"}</definedName>
    <definedName name="wrn.Consolidated._.Statements." localSheetId="0" hidden="1">{"view1",#N/A,FALSE,"EARN (US$)";"view1",#N/A,FALSE,"DASTBS (US$)";"view1",#N/A,FALSE,"DASTCF (US$)"}</definedName>
    <definedName name="wrn.CORR." localSheetId="3" hidden="1">{"INCSTMT1",#N/A,FALSE,"COR";"INCSTMT2",#N/A,FALSE,"COR"}</definedName>
    <definedName name="wrn.CORR." localSheetId="10" hidden="1">{"INCSTMT1",#N/A,FALSE,"COR";"INCSTMT2",#N/A,FALSE,"COR"}</definedName>
    <definedName name="wrn.CORR." localSheetId="2" hidden="1">{"INCSTMT1",#N/A,FALSE,"COR";"INCSTMT2",#N/A,FALSE,"COR"}</definedName>
    <definedName name="wrn.CORR." localSheetId="12" hidden="1">{"INCSTMT1",#N/A,FALSE,"COR";"INCSTMT2",#N/A,FALSE,"COR"}</definedName>
    <definedName name="wrn.CORR." localSheetId="13" hidden="1">{"INCSTMT1",#N/A,FALSE,"COR";"INCSTMT2",#N/A,FALSE,"COR"}</definedName>
    <definedName name="wrn.CORR." localSheetId="11" hidden="1">{"INCSTMT1",#N/A,FALSE,"COR";"INCSTMT2",#N/A,FALSE,"COR"}</definedName>
    <definedName name="wrn.CORR." localSheetId="1" hidden="1">{"INCSTMT1",#N/A,FALSE,"COR";"INCSTMT2",#N/A,FALSE,"COR"}</definedName>
    <definedName name="wrn.CORR." localSheetId="0" hidden="1">{"INCSTMT1",#N/A,FALSE,"COR";"INCSTMT2",#N/A,FALSE,"COR"}</definedName>
    <definedName name="wrn.cost." localSheetId="3" hidden="1">{#N/A,#N/A,FALSE,"TOTAL COSTS";#N/A,#N/A,FALSE,"Building";#N/A,#N/A,FALSE,"Software";#N/A,#N/A,FALSE,"EDP EXT";#N/A,#N/A,FALSE,"EDP INT";#N/A,#N/A,FALSE,"TRAINING";#N/A,#N/A,FALSE,"SPARES";#N/A,#N/A,FALSE,"TEST EXT";#N/A,#N/A,FALSE,"TEST INT";#N/A,#N/A,FALSE,"DEMO";#N/A,#N/A,FALSE,"OFFICE EXT";#N/A,#N/A,FALSE,"OFFICE INT";#N/A,#N/A,FALSE,"OTHER EXT"}</definedName>
    <definedName name="wrn.cost." localSheetId="10" hidden="1">{#N/A,#N/A,FALSE,"TOTAL COSTS";#N/A,#N/A,FALSE,"Building";#N/A,#N/A,FALSE,"Software";#N/A,#N/A,FALSE,"EDP EXT";#N/A,#N/A,FALSE,"EDP INT";#N/A,#N/A,FALSE,"TRAINING";#N/A,#N/A,FALSE,"SPARES";#N/A,#N/A,FALSE,"TEST EXT";#N/A,#N/A,FALSE,"TEST INT";#N/A,#N/A,FALSE,"DEMO";#N/A,#N/A,FALSE,"OFFICE EXT";#N/A,#N/A,FALSE,"OFFICE INT";#N/A,#N/A,FALSE,"OTHER EXT"}</definedName>
    <definedName name="wrn.cost." localSheetId="2" hidden="1">{#N/A,#N/A,FALSE,"TOTAL COSTS";#N/A,#N/A,FALSE,"Building";#N/A,#N/A,FALSE,"Software";#N/A,#N/A,FALSE,"EDP EXT";#N/A,#N/A,FALSE,"EDP INT";#N/A,#N/A,FALSE,"TRAINING";#N/A,#N/A,FALSE,"SPARES";#N/A,#N/A,FALSE,"TEST EXT";#N/A,#N/A,FALSE,"TEST INT";#N/A,#N/A,FALSE,"DEMO";#N/A,#N/A,FALSE,"OFFICE EXT";#N/A,#N/A,FALSE,"OFFICE INT";#N/A,#N/A,FALSE,"OTHER EXT"}</definedName>
    <definedName name="wrn.cost." localSheetId="12" hidden="1">{#N/A,#N/A,FALSE,"TOTAL COSTS";#N/A,#N/A,FALSE,"Building";#N/A,#N/A,FALSE,"Software";#N/A,#N/A,FALSE,"EDP EXT";#N/A,#N/A,FALSE,"EDP INT";#N/A,#N/A,FALSE,"TRAINING";#N/A,#N/A,FALSE,"SPARES";#N/A,#N/A,FALSE,"TEST EXT";#N/A,#N/A,FALSE,"TEST INT";#N/A,#N/A,FALSE,"DEMO";#N/A,#N/A,FALSE,"OFFICE EXT";#N/A,#N/A,FALSE,"OFFICE INT";#N/A,#N/A,FALSE,"OTHER EXT"}</definedName>
    <definedName name="wrn.cost." localSheetId="13" hidden="1">{#N/A,#N/A,FALSE,"TOTAL COSTS";#N/A,#N/A,FALSE,"Building";#N/A,#N/A,FALSE,"Software";#N/A,#N/A,FALSE,"EDP EXT";#N/A,#N/A,FALSE,"EDP INT";#N/A,#N/A,FALSE,"TRAINING";#N/A,#N/A,FALSE,"SPARES";#N/A,#N/A,FALSE,"TEST EXT";#N/A,#N/A,FALSE,"TEST INT";#N/A,#N/A,FALSE,"DEMO";#N/A,#N/A,FALSE,"OFFICE EXT";#N/A,#N/A,FALSE,"OFFICE INT";#N/A,#N/A,FALSE,"OTHER EXT"}</definedName>
    <definedName name="wrn.cost." localSheetId="11" hidden="1">{#N/A,#N/A,FALSE,"TOTAL COSTS";#N/A,#N/A,FALSE,"Building";#N/A,#N/A,FALSE,"Software";#N/A,#N/A,FALSE,"EDP EXT";#N/A,#N/A,FALSE,"EDP INT";#N/A,#N/A,FALSE,"TRAINING";#N/A,#N/A,FALSE,"SPARES";#N/A,#N/A,FALSE,"TEST EXT";#N/A,#N/A,FALSE,"TEST INT";#N/A,#N/A,FALSE,"DEMO";#N/A,#N/A,FALSE,"OFFICE EXT";#N/A,#N/A,FALSE,"OFFICE INT";#N/A,#N/A,FALSE,"OTHER EXT"}</definedName>
    <definedName name="wrn.cost." localSheetId="1" hidden="1">{#N/A,#N/A,FALSE,"TOTAL COSTS";#N/A,#N/A,FALSE,"Building";#N/A,#N/A,FALSE,"Software";#N/A,#N/A,FALSE,"EDP EXT";#N/A,#N/A,FALSE,"EDP INT";#N/A,#N/A,FALSE,"TRAINING";#N/A,#N/A,FALSE,"SPARES";#N/A,#N/A,FALSE,"TEST EXT";#N/A,#N/A,FALSE,"TEST INT";#N/A,#N/A,FALSE,"DEMO";#N/A,#N/A,FALSE,"OFFICE EXT";#N/A,#N/A,FALSE,"OFFICE INT";#N/A,#N/A,FALSE,"OTHER EXT"}</definedName>
    <definedName name="wrn.cost." localSheetId="0" hidden="1">{#N/A,#N/A,FALSE,"TOTAL COSTS";#N/A,#N/A,FALSE,"Building";#N/A,#N/A,FALSE,"Software";#N/A,#N/A,FALSE,"EDP EXT";#N/A,#N/A,FALSE,"EDP INT";#N/A,#N/A,FALSE,"TRAINING";#N/A,#N/A,FALSE,"SPARES";#N/A,#N/A,FALSE,"TEST EXT";#N/A,#N/A,FALSE,"TEST INT";#N/A,#N/A,FALSE,"DEMO";#N/A,#N/A,FALSE,"OFFICE EXT";#N/A,#N/A,FALSE,"OFFICE INT";#N/A,#N/A,FALSE,"OTHER EXT"}</definedName>
    <definedName name="wrn.cotop." localSheetId="3" hidden="1">{"ReportTop",#N/A,FALSE,"report top"}</definedName>
    <definedName name="wrn.cotop." localSheetId="10" hidden="1">{"ReportTop",#N/A,FALSE,"report top"}</definedName>
    <definedName name="wrn.cotop." localSheetId="2" hidden="1">{"ReportTop",#N/A,FALSE,"report top"}</definedName>
    <definedName name="wrn.cotop." localSheetId="12" hidden="1">{"ReportTop",#N/A,FALSE,"report top"}</definedName>
    <definedName name="wrn.cotop." localSheetId="13" hidden="1">{"ReportTop",#N/A,FALSE,"report top"}</definedName>
    <definedName name="wrn.cotop." localSheetId="11" hidden="1">{"ReportTop",#N/A,FALSE,"report top"}</definedName>
    <definedName name="wrn.cotop." localSheetId="1" hidden="1">{"ReportTop",#N/A,FALSE,"report top"}</definedName>
    <definedName name="wrn.cotop." localSheetId="0" hidden="1">{"ReportTop",#N/A,FALSE,"report top"}</definedName>
    <definedName name="wrn.cotop._1" localSheetId="3" hidden="1">{"ReportTop",#N/A,FALSE,"report top"}</definedName>
    <definedName name="wrn.cotop._1" localSheetId="10" hidden="1">{"ReportTop",#N/A,FALSE,"report top"}</definedName>
    <definedName name="wrn.cotop._1" localSheetId="2" hidden="1">{"ReportTop",#N/A,FALSE,"report top"}</definedName>
    <definedName name="wrn.cotop._1" localSheetId="12" hidden="1">{"ReportTop",#N/A,FALSE,"report top"}</definedName>
    <definedName name="wrn.cotop._1" localSheetId="13" hidden="1">{"ReportTop",#N/A,FALSE,"report top"}</definedName>
    <definedName name="wrn.cotop._1" localSheetId="11" hidden="1">{"ReportTop",#N/A,FALSE,"report top"}</definedName>
    <definedName name="wrn.cotop._1" localSheetId="1" hidden="1">{"ReportTop",#N/A,FALSE,"report top"}</definedName>
    <definedName name="wrn.cotop._1" localSheetId="0" hidden="1">{"ReportTop",#N/A,FALSE,"report top"}</definedName>
    <definedName name="wrn.cotop._2" localSheetId="3" hidden="1">{"ReportTop",#N/A,FALSE,"report top"}</definedName>
    <definedName name="wrn.cotop._2" localSheetId="10" hidden="1">{"ReportTop",#N/A,FALSE,"report top"}</definedName>
    <definedName name="wrn.cotop._2" localSheetId="2" hidden="1">{"ReportTop",#N/A,FALSE,"report top"}</definedName>
    <definedName name="wrn.cotop._2" localSheetId="12" hidden="1">{"ReportTop",#N/A,FALSE,"report top"}</definedName>
    <definedName name="wrn.cotop._2" localSheetId="13" hidden="1">{"ReportTop",#N/A,FALSE,"report top"}</definedName>
    <definedName name="wrn.cotop._2" localSheetId="11" hidden="1">{"ReportTop",#N/A,FALSE,"report top"}</definedName>
    <definedName name="wrn.cotop._2" localSheetId="1" hidden="1">{"ReportTop",#N/A,FALSE,"report top"}</definedName>
    <definedName name="wrn.cotop._2" localSheetId="0" hidden="1">{"ReportTop",#N/A,FALSE,"report top"}</definedName>
    <definedName name="wrn.cotop._3" localSheetId="3" hidden="1">{"ReportTop",#N/A,FALSE,"report top"}</definedName>
    <definedName name="wrn.cotop._3" localSheetId="10" hidden="1">{"ReportTop",#N/A,FALSE,"report top"}</definedName>
    <definedName name="wrn.cotop._3" localSheetId="2" hidden="1">{"ReportTop",#N/A,FALSE,"report top"}</definedName>
    <definedName name="wrn.cotop._3" localSheetId="12" hidden="1">{"ReportTop",#N/A,FALSE,"report top"}</definedName>
    <definedName name="wrn.cotop._3" localSheetId="13" hidden="1">{"ReportTop",#N/A,FALSE,"report top"}</definedName>
    <definedName name="wrn.cotop._3" localSheetId="11" hidden="1">{"ReportTop",#N/A,FALSE,"report top"}</definedName>
    <definedName name="wrn.cotop._3" localSheetId="1" hidden="1">{"ReportTop",#N/A,FALSE,"report top"}</definedName>
    <definedName name="wrn.cotop._3" localSheetId="0" hidden="1">{"ReportTop",#N/A,FALSE,"report top"}</definedName>
    <definedName name="wrn.cotop._4" localSheetId="3" hidden="1">{"ReportTop",#N/A,FALSE,"report top"}</definedName>
    <definedName name="wrn.cotop._4" localSheetId="10" hidden="1">{"ReportTop",#N/A,FALSE,"report top"}</definedName>
    <definedName name="wrn.cotop._4" localSheetId="2" hidden="1">{"ReportTop",#N/A,FALSE,"report top"}</definedName>
    <definedName name="wrn.cotop._4" localSheetId="12" hidden="1">{"ReportTop",#N/A,FALSE,"report top"}</definedName>
    <definedName name="wrn.cotop._4" localSheetId="13" hidden="1">{"ReportTop",#N/A,FALSE,"report top"}</definedName>
    <definedName name="wrn.cotop._4" localSheetId="11" hidden="1">{"ReportTop",#N/A,FALSE,"report top"}</definedName>
    <definedName name="wrn.cotop._4" localSheetId="1" hidden="1">{"ReportTop",#N/A,FALSE,"report top"}</definedName>
    <definedName name="wrn.cotop._4" localSheetId="0" hidden="1">{"ReportTop",#N/A,FALSE,"report top"}</definedName>
    <definedName name="wrn.cotop._5" localSheetId="3" hidden="1">{"ReportTop",#N/A,FALSE,"report top"}</definedName>
    <definedName name="wrn.cotop._5" localSheetId="10" hidden="1">{"ReportTop",#N/A,FALSE,"report top"}</definedName>
    <definedName name="wrn.cotop._5" localSheetId="2" hidden="1">{"ReportTop",#N/A,FALSE,"report top"}</definedName>
    <definedName name="wrn.cotop._5" localSheetId="12" hidden="1">{"ReportTop",#N/A,FALSE,"report top"}</definedName>
    <definedName name="wrn.cotop._5" localSheetId="13" hidden="1">{"ReportTop",#N/A,FALSE,"report top"}</definedName>
    <definedName name="wrn.cotop._5" localSheetId="11" hidden="1">{"ReportTop",#N/A,FALSE,"report top"}</definedName>
    <definedName name="wrn.cotop._5" localSheetId="1" hidden="1">{"ReportTop",#N/A,FALSE,"report top"}</definedName>
    <definedName name="wrn.cotop._5" localSheetId="0" hidden="1">{"ReportTop",#N/A,FALSE,"report top"}</definedName>
    <definedName name="wrn.Covers." localSheetId="3" hidden="1">{"view1",#N/A,FALSE,"MOTEARN";"view1",#N/A,FALSE,"Bal Sht";"view1",#N/A,FALSE,"Cash Flows"}</definedName>
    <definedName name="wrn.Covers." localSheetId="10" hidden="1">{"view1",#N/A,FALSE,"MOTEARN";"view1",#N/A,FALSE,"Bal Sht";"view1",#N/A,FALSE,"Cash Flows"}</definedName>
    <definedName name="wrn.Covers." localSheetId="2" hidden="1">{"view1",#N/A,FALSE,"MOTEARN";"view1",#N/A,FALSE,"Bal Sht";"view1",#N/A,FALSE,"Cash Flows"}</definedName>
    <definedName name="wrn.Covers." localSheetId="12" hidden="1">{"view1",#N/A,FALSE,"MOTEARN";"view1",#N/A,FALSE,"Bal Sht";"view1",#N/A,FALSE,"Cash Flows"}</definedName>
    <definedName name="wrn.Covers." localSheetId="13" hidden="1">{"view1",#N/A,FALSE,"MOTEARN";"view1",#N/A,FALSE,"Bal Sht";"view1",#N/A,FALSE,"Cash Flows"}</definedName>
    <definedName name="wrn.Covers." localSheetId="11" hidden="1">{"view1",#N/A,FALSE,"MOTEARN";"view1",#N/A,FALSE,"Bal Sht";"view1",#N/A,FALSE,"Cash Flows"}</definedName>
    <definedName name="wrn.Covers." localSheetId="1" hidden="1">{"view1",#N/A,FALSE,"MOTEARN";"view1",#N/A,FALSE,"Bal Sht";"view1",#N/A,FALSE,"Cash Flows"}</definedName>
    <definedName name="wrn.Covers." localSheetId="0" hidden="1">{"view1",#N/A,FALSE,"MOTEARN";"view1",#N/A,FALSE,"Bal Sht";"view1",#N/A,FALSE,"Cash Flows"}</definedName>
    <definedName name="wrn.cowboy." localSheetId="3" hidden="1">{"assumptions",#N/A,FALSE,"Assumption Summary";"proforma97",#N/A,FALSE,"97 pro forma";"sensitivity97",#N/A,FALSE,"97 sensitivity ";"proforma98",#N/A,FALSE,"98 pro forma";"sensitivity98",#N/A,FALSE,"98 sensitivity"}</definedName>
    <definedName name="wrn.cowboy." localSheetId="10" hidden="1">{"assumptions",#N/A,FALSE,"Assumption Summary";"proforma97",#N/A,FALSE,"97 pro forma";"sensitivity97",#N/A,FALSE,"97 sensitivity ";"proforma98",#N/A,FALSE,"98 pro forma";"sensitivity98",#N/A,FALSE,"98 sensitivity"}</definedName>
    <definedName name="wrn.cowboy." localSheetId="2" hidden="1">{"assumptions",#N/A,FALSE,"Assumption Summary";"proforma97",#N/A,FALSE,"97 pro forma";"sensitivity97",#N/A,FALSE,"97 sensitivity ";"proforma98",#N/A,FALSE,"98 pro forma";"sensitivity98",#N/A,FALSE,"98 sensitivity"}</definedName>
    <definedName name="wrn.cowboy." localSheetId="12" hidden="1">{"assumptions",#N/A,FALSE,"Assumption Summary";"proforma97",#N/A,FALSE,"97 pro forma";"sensitivity97",#N/A,FALSE,"97 sensitivity ";"proforma98",#N/A,FALSE,"98 pro forma";"sensitivity98",#N/A,FALSE,"98 sensitivity"}</definedName>
    <definedName name="wrn.cowboy." localSheetId="13" hidden="1">{"assumptions",#N/A,FALSE,"Assumption Summary";"proforma97",#N/A,FALSE,"97 pro forma";"sensitivity97",#N/A,FALSE,"97 sensitivity ";"proforma98",#N/A,FALSE,"98 pro forma";"sensitivity98",#N/A,FALSE,"98 sensitivity"}</definedName>
    <definedName name="wrn.cowboy." localSheetId="11" hidden="1">{"assumptions",#N/A,FALSE,"Assumption Summary";"proforma97",#N/A,FALSE,"97 pro forma";"sensitivity97",#N/A,FALSE,"97 sensitivity ";"proforma98",#N/A,FALSE,"98 pro forma";"sensitivity98",#N/A,FALSE,"98 sensitivity"}</definedName>
    <definedName name="wrn.cowboy." localSheetId="1" hidden="1">{"assumptions",#N/A,FALSE,"Assumption Summary";"proforma97",#N/A,FALSE,"97 pro forma";"sensitivity97",#N/A,FALSE,"97 sensitivity ";"proforma98",#N/A,FALSE,"98 pro forma";"sensitivity98",#N/A,FALSE,"98 sensitivity"}</definedName>
    <definedName name="wrn.cowboy." localSheetId="0" hidden="1">{"assumptions",#N/A,FALSE,"Assumption Summary";"proforma97",#N/A,FALSE,"97 pro forma";"sensitivity97",#N/A,FALSE,"97 sensitivity ";"proforma98",#N/A,FALSE,"98 pro forma";"sensitivity98",#N/A,FALSE,"98 sensitivity"}</definedName>
    <definedName name="wrn.cowboy2" localSheetId="3" hidden="1">{"assumptions",#N/A,FALSE,"Assumption Summary";"proforma97",#N/A,FALSE,"97 pro forma";"sensitivity97",#N/A,FALSE,"97 sensitivity ";"proforma98",#N/A,FALSE,"98 pro forma";"sensitivity98",#N/A,FALSE,"98 sensitivity"}</definedName>
    <definedName name="wrn.cowboy2" localSheetId="10" hidden="1">{"assumptions",#N/A,FALSE,"Assumption Summary";"proforma97",#N/A,FALSE,"97 pro forma";"sensitivity97",#N/A,FALSE,"97 sensitivity ";"proforma98",#N/A,FALSE,"98 pro forma";"sensitivity98",#N/A,FALSE,"98 sensitivity"}</definedName>
    <definedName name="wrn.cowboy2" localSheetId="2" hidden="1">{"assumptions",#N/A,FALSE,"Assumption Summary";"proforma97",#N/A,FALSE,"97 pro forma";"sensitivity97",#N/A,FALSE,"97 sensitivity ";"proforma98",#N/A,FALSE,"98 pro forma";"sensitivity98",#N/A,FALSE,"98 sensitivity"}</definedName>
    <definedName name="wrn.cowboy2" localSheetId="12" hidden="1">{"assumptions",#N/A,FALSE,"Assumption Summary";"proforma97",#N/A,FALSE,"97 pro forma";"sensitivity97",#N/A,FALSE,"97 sensitivity ";"proforma98",#N/A,FALSE,"98 pro forma";"sensitivity98",#N/A,FALSE,"98 sensitivity"}</definedName>
    <definedName name="wrn.cowboy2" localSheetId="13" hidden="1">{"assumptions",#N/A,FALSE,"Assumption Summary";"proforma97",#N/A,FALSE,"97 pro forma";"sensitivity97",#N/A,FALSE,"97 sensitivity ";"proforma98",#N/A,FALSE,"98 pro forma";"sensitivity98",#N/A,FALSE,"98 sensitivity"}</definedName>
    <definedName name="wrn.cowboy2" localSheetId="11" hidden="1">{"assumptions",#N/A,FALSE,"Assumption Summary";"proforma97",#N/A,FALSE,"97 pro forma";"sensitivity97",#N/A,FALSE,"97 sensitivity ";"proforma98",#N/A,FALSE,"98 pro forma";"sensitivity98",#N/A,FALSE,"98 sensitivity"}</definedName>
    <definedName name="wrn.cowboy2" localSheetId="1" hidden="1">{"assumptions",#N/A,FALSE,"Assumption Summary";"proforma97",#N/A,FALSE,"97 pro forma";"sensitivity97",#N/A,FALSE,"97 sensitivity ";"proforma98",#N/A,FALSE,"98 pro forma";"sensitivity98",#N/A,FALSE,"98 sensitivity"}</definedName>
    <definedName name="wrn.cowboy2" localSheetId="0" hidden="1">{"assumptions",#N/A,FALSE,"Assumption Summary";"proforma97",#N/A,FALSE,"97 pro forma";"sensitivity97",#N/A,FALSE,"97 sensitivity ";"proforma98",#N/A,FALSE,"98 pro forma";"sensitivity98",#N/A,FALSE,"98 sensitivity"}</definedName>
    <definedName name="wrn.cowboy3" localSheetId="3" hidden="1">{"assumptions",#N/A,FALSE,"Assumption Summary";"proforma97",#N/A,FALSE,"97 pro forma";"sensitivity97",#N/A,FALSE,"97 sensitivity ";"proforma98",#N/A,FALSE,"98 pro forma";"sensitivity98",#N/A,FALSE,"98 sensitivity"}</definedName>
    <definedName name="wrn.cowboy3" localSheetId="10" hidden="1">{"assumptions",#N/A,FALSE,"Assumption Summary";"proforma97",#N/A,FALSE,"97 pro forma";"sensitivity97",#N/A,FALSE,"97 sensitivity ";"proforma98",#N/A,FALSE,"98 pro forma";"sensitivity98",#N/A,FALSE,"98 sensitivity"}</definedName>
    <definedName name="wrn.cowboy3" localSheetId="2" hidden="1">{"assumptions",#N/A,FALSE,"Assumption Summary";"proforma97",#N/A,FALSE,"97 pro forma";"sensitivity97",#N/A,FALSE,"97 sensitivity ";"proforma98",#N/A,FALSE,"98 pro forma";"sensitivity98",#N/A,FALSE,"98 sensitivity"}</definedName>
    <definedName name="wrn.cowboy3" localSheetId="12" hidden="1">{"assumptions",#N/A,FALSE,"Assumption Summary";"proforma97",#N/A,FALSE,"97 pro forma";"sensitivity97",#N/A,FALSE,"97 sensitivity ";"proforma98",#N/A,FALSE,"98 pro forma";"sensitivity98",#N/A,FALSE,"98 sensitivity"}</definedName>
    <definedName name="wrn.cowboy3" localSheetId="13" hidden="1">{"assumptions",#N/A,FALSE,"Assumption Summary";"proforma97",#N/A,FALSE,"97 pro forma";"sensitivity97",#N/A,FALSE,"97 sensitivity ";"proforma98",#N/A,FALSE,"98 pro forma";"sensitivity98",#N/A,FALSE,"98 sensitivity"}</definedName>
    <definedName name="wrn.cowboy3" localSheetId="11" hidden="1">{"assumptions",#N/A,FALSE,"Assumption Summary";"proforma97",#N/A,FALSE,"97 pro forma";"sensitivity97",#N/A,FALSE,"97 sensitivity ";"proforma98",#N/A,FALSE,"98 pro forma";"sensitivity98",#N/A,FALSE,"98 sensitivity"}</definedName>
    <definedName name="wrn.cowboy3" localSheetId="1" hidden="1">{"assumptions",#N/A,FALSE,"Assumption Summary";"proforma97",#N/A,FALSE,"97 pro forma";"sensitivity97",#N/A,FALSE,"97 sensitivity ";"proforma98",#N/A,FALSE,"98 pro forma";"sensitivity98",#N/A,FALSE,"98 sensitivity"}</definedName>
    <definedName name="wrn.cowboy3" localSheetId="0" hidden="1">{"assumptions",#N/A,FALSE,"Assumption Summary";"proforma97",#N/A,FALSE,"97 pro forma";"sensitivity97",#N/A,FALSE,"97 sensitivity ";"proforma98",#N/A,FALSE,"98 pro forma";"sensitivity98",#N/A,FALSE,"98 sensitivity"}</definedName>
    <definedName name="wrn.cowboy4" localSheetId="3" hidden="1">{"assumptions",#N/A,FALSE,"Assumption Summary";"proforma97",#N/A,FALSE,"97 pro forma";"sensitivity97",#N/A,FALSE,"97 sensitivity ";"proforma98",#N/A,FALSE,"98 pro forma";"sensitivity98",#N/A,FALSE,"98 sensitivity"}</definedName>
    <definedName name="wrn.cowboy4" localSheetId="10" hidden="1">{"assumptions",#N/A,FALSE,"Assumption Summary";"proforma97",#N/A,FALSE,"97 pro forma";"sensitivity97",#N/A,FALSE,"97 sensitivity ";"proforma98",#N/A,FALSE,"98 pro forma";"sensitivity98",#N/A,FALSE,"98 sensitivity"}</definedName>
    <definedName name="wrn.cowboy4" localSheetId="2" hidden="1">{"assumptions",#N/A,FALSE,"Assumption Summary";"proforma97",#N/A,FALSE,"97 pro forma";"sensitivity97",#N/A,FALSE,"97 sensitivity ";"proforma98",#N/A,FALSE,"98 pro forma";"sensitivity98",#N/A,FALSE,"98 sensitivity"}</definedName>
    <definedName name="wrn.cowboy4" localSheetId="12" hidden="1">{"assumptions",#N/A,FALSE,"Assumption Summary";"proforma97",#N/A,FALSE,"97 pro forma";"sensitivity97",#N/A,FALSE,"97 sensitivity ";"proforma98",#N/A,FALSE,"98 pro forma";"sensitivity98",#N/A,FALSE,"98 sensitivity"}</definedName>
    <definedName name="wrn.cowboy4" localSheetId="13" hidden="1">{"assumptions",#N/A,FALSE,"Assumption Summary";"proforma97",#N/A,FALSE,"97 pro forma";"sensitivity97",#N/A,FALSE,"97 sensitivity ";"proforma98",#N/A,FALSE,"98 pro forma";"sensitivity98",#N/A,FALSE,"98 sensitivity"}</definedName>
    <definedName name="wrn.cowboy4" localSheetId="11" hidden="1">{"assumptions",#N/A,FALSE,"Assumption Summary";"proforma97",#N/A,FALSE,"97 pro forma";"sensitivity97",#N/A,FALSE,"97 sensitivity ";"proforma98",#N/A,FALSE,"98 pro forma";"sensitivity98",#N/A,FALSE,"98 sensitivity"}</definedName>
    <definedName name="wrn.cowboy4" localSheetId="1" hidden="1">{"assumptions",#N/A,FALSE,"Assumption Summary";"proforma97",#N/A,FALSE,"97 pro forma";"sensitivity97",#N/A,FALSE,"97 sensitivity ";"proforma98",#N/A,FALSE,"98 pro forma";"sensitivity98",#N/A,FALSE,"98 sensitivity"}</definedName>
    <definedName name="wrn.cowboy4" localSheetId="0" hidden="1">{"assumptions",#N/A,FALSE,"Assumption Summary";"proforma97",#N/A,FALSE,"97 pro forma";"sensitivity97",#N/A,FALSE,"97 sensitivity ";"proforma98",#N/A,FALSE,"98 pro forma";"sensitivity98",#N/A,FALSE,"98 sensitivity"}</definedName>
    <definedName name="wrn.Depreciation." localSheetId="3" hidden="1">{"GAAP Deprec",#N/A,TRUE,"Financials";"Tax Deprec",#N/A,TRUE,"Financials"}</definedName>
    <definedName name="wrn.Depreciation." localSheetId="10" hidden="1">{"GAAP Deprec",#N/A,TRUE,"Financials";"Tax Deprec",#N/A,TRUE,"Financials"}</definedName>
    <definedName name="wrn.Depreciation." localSheetId="2" hidden="1">{"GAAP Deprec",#N/A,TRUE,"Financials";"Tax Deprec",#N/A,TRUE,"Financials"}</definedName>
    <definedName name="wrn.Depreciation." localSheetId="12" hidden="1">{"GAAP Deprec",#N/A,TRUE,"Financials";"Tax Deprec",#N/A,TRUE,"Financials"}</definedName>
    <definedName name="wrn.Depreciation." localSheetId="13" hidden="1">{"GAAP Deprec",#N/A,TRUE,"Financials";"Tax Deprec",#N/A,TRUE,"Financials"}</definedName>
    <definedName name="wrn.Depreciation." localSheetId="11" hidden="1">{"GAAP Deprec",#N/A,TRUE,"Financials";"Tax Deprec",#N/A,TRUE,"Financials"}</definedName>
    <definedName name="wrn.Depreciation." localSheetId="1" hidden="1">{"GAAP Deprec",#N/A,TRUE,"Financials";"Tax Deprec",#N/A,TRUE,"Financials"}</definedName>
    <definedName name="wrn.Depreciation." localSheetId="0" hidden="1">{"GAAP Deprec",#N/A,TRUE,"Financials";"Tax Deprec",#N/A,TRUE,"Financials"}</definedName>
    <definedName name="wrn.FC." localSheetId="3" hidden="1">{"fc",#N/A,FALSE,"BS";"fc",#N/A,FALSE,"IS";"fc",#N/A,FALSE,"IS%";"fc",#N/A,FALSE,"CF";"fc",#N/A,FALSE,"Sum"}</definedName>
    <definedName name="wrn.FC." localSheetId="10" hidden="1">{"fc",#N/A,FALSE,"BS";"fc",#N/A,FALSE,"IS";"fc",#N/A,FALSE,"IS%";"fc",#N/A,FALSE,"CF";"fc",#N/A,FALSE,"Sum"}</definedName>
    <definedName name="wrn.FC." localSheetId="2" hidden="1">{"fc",#N/A,FALSE,"BS";"fc",#N/A,FALSE,"IS";"fc",#N/A,FALSE,"IS%";"fc",#N/A,FALSE,"CF";"fc",#N/A,FALSE,"Sum"}</definedName>
    <definedName name="wrn.FC." localSheetId="12" hidden="1">{"fc",#N/A,FALSE,"BS";"fc",#N/A,FALSE,"IS";"fc",#N/A,FALSE,"IS%";"fc",#N/A,FALSE,"CF";"fc",#N/A,FALSE,"Sum"}</definedName>
    <definedName name="wrn.FC." localSheetId="13" hidden="1">{"fc",#N/A,FALSE,"BS";"fc",#N/A,FALSE,"IS";"fc",#N/A,FALSE,"IS%";"fc",#N/A,FALSE,"CF";"fc",#N/A,FALSE,"Sum"}</definedName>
    <definedName name="wrn.FC." localSheetId="11" hidden="1">{"fc",#N/A,FALSE,"BS";"fc",#N/A,FALSE,"IS";"fc",#N/A,FALSE,"IS%";"fc",#N/A,FALSE,"CF";"fc",#N/A,FALSE,"Sum"}</definedName>
    <definedName name="wrn.FC." localSheetId="1" hidden="1">{"fc",#N/A,FALSE,"BS";"fc",#N/A,FALSE,"IS";"fc",#N/A,FALSE,"IS%";"fc",#N/A,FALSE,"CF";"fc",#N/A,FALSE,"Sum"}</definedName>
    <definedName name="wrn.FC." localSheetId="0" hidden="1">{"fc",#N/A,FALSE,"BS";"fc",#N/A,FALSE,"IS";"fc",#N/A,FALSE,"IS%";"fc",#N/A,FALSE,"CF";"fc",#N/A,FALSE,"Sum"}</definedName>
    <definedName name="wrn.Filter." localSheetId="3" hidden="1">{#N/A,#N/A,FALSE,"Assump2";#N/A,#N/A,FALSE,"Income2";#N/A,#N/A,FALSE,"Balance2";#N/A,#N/A,FALSE,"DCF Filter";#N/A,#N/A,FALSE,"Trans Assump2";#N/A,#N/A,FALSE,"Combined Income2";#N/A,#N/A,FALSE,"Combined Balance2"}</definedName>
    <definedName name="wrn.Filter." localSheetId="10" hidden="1">{#N/A,#N/A,FALSE,"Assump2";#N/A,#N/A,FALSE,"Income2";#N/A,#N/A,FALSE,"Balance2";#N/A,#N/A,FALSE,"DCF Filter";#N/A,#N/A,FALSE,"Trans Assump2";#N/A,#N/A,FALSE,"Combined Income2";#N/A,#N/A,FALSE,"Combined Balance2"}</definedName>
    <definedName name="wrn.Filter." localSheetId="2" hidden="1">{#N/A,#N/A,FALSE,"Assump2";#N/A,#N/A,FALSE,"Income2";#N/A,#N/A,FALSE,"Balance2";#N/A,#N/A,FALSE,"DCF Filter";#N/A,#N/A,FALSE,"Trans Assump2";#N/A,#N/A,FALSE,"Combined Income2";#N/A,#N/A,FALSE,"Combined Balance2"}</definedName>
    <definedName name="wrn.Filter." localSheetId="12" hidden="1">{#N/A,#N/A,FALSE,"Assump2";#N/A,#N/A,FALSE,"Income2";#N/A,#N/A,FALSE,"Balance2";#N/A,#N/A,FALSE,"DCF Filter";#N/A,#N/A,FALSE,"Trans Assump2";#N/A,#N/A,FALSE,"Combined Income2";#N/A,#N/A,FALSE,"Combined Balance2"}</definedName>
    <definedName name="wrn.Filter." localSheetId="13" hidden="1">{#N/A,#N/A,FALSE,"Assump2";#N/A,#N/A,FALSE,"Income2";#N/A,#N/A,FALSE,"Balance2";#N/A,#N/A,FALSE,"DCF Filter";#N/A,#N/A,FALSE,"Trans Assump2";#N/A,#N/A,FALSE,"Combined Income2";#N/A,#N/A,FALSE,"Combined Balance2"}</definedName>
    <definedName name="wrn.Filter." localSheetId="11" hidden="1">{#N/A,#N/A,FALSE,"Assump2";#N/A,#N/A,FALSE,"Income2";#N/A,#N/A,FALSE,"Balance2";#N/A,#N/A,FALSE,"DCF Filter";#N/A,#N/A,FALSE,"Trans Assump2";#N/A,#N/A,FALSE,"Combined Income2";#N/A,#N/A,FALSE,"Combined Balance2"}</definedName>
    <definedName name="wrn.Filter." localSheetId="1" hidden="1">{#N/A,#N/A,FALSE,"Assump2";#N/A,#N/A,FALSE,"Income2";#N/A,#N/A,FALSE,"Balance2";#N/A,#N/A,FALSE,"DCF Filter";#N/A,#N/A,FALSE,"Trans Assump2";#N/A,#N/A,FALSE,"Combined Income2";#N/A,#N/A,FALSE,"Combined Balance2"}</definedName>
    <definedName name="wrn.Filter." localSheetId="0" hidden="1">{#N/A,#N/A,FALSE,"Assump2";#N/A,#N/A,FALSE,"Income2";#N/A,#N/A,FALSE,"Balance2";#N/A,#N/A,FALSE,"DCF Filter";#N/A,#N/A,FALSE,"Trans Assump2";#N/A,#N/A,FALSE,"Combined Income2";#N/A,#N/A,FALSE,"Combined Balance2"}</definedName>
    <definedName name="wrn.Financial._.Package." localSheetId="3" hidden="1">{#N/A,#N/A,FALSE,"ytdpl";#N/A,#N/A,FALSE,"assets";#N/A,#N/A,FALSE,"l&amp;oe";#N/A,#N/A,FALSE,"Cashflows";#N/A,#N/A,FALSE,"DebtCvnts";#N/A,#N/A,FALSE,"696pl"}</definedName>
    <definedName name="wrn.Financial._.Package." localSheetId="10" hidden="1">{#N/A,#N/A,FALSE,"ytdpl";#N/A,#N/A,FALSE,"assets";#N/A,#N/A,FALSE,"l&amp;oe";#N/A,#N/A,FALSE,"Cashflows";#N/A,#N/A,FALSE,"DebtCvnts";#N/A,#N/A,FALSE,"696pl"}</definedName>
    <definedName name="wrn.Financial._.Package." localSheetId="2" hidden="1">{#N/A,#N/A,FALSE,"ytdpl";#N/A,#N/A,FALSE,"assets";#N/A,#N/A,FALSE,"l&amp;oe";#N/A,#N/A,FALSE,"Cashflows";#N/A,#N/A,FALSE,"DebtCvnts";#N/A,#N/A,FALSE,"696pl"}</definedName>
    <definedName name="wrn.Financial._.Package." localSheetId="12" hidden="1">{#N/A,#N/A,FALSE,"ytdpl";#N/A,#N/A,FALSE,"assets";#N/A,#N/A,FALSE,"l&amp;oe";#N/A,#N/A,FALSE,"Cashflows";#N/A,#N/A,FALSE,"DebtCvnts";#N/A,#N/A,FALSE,"696pl"}</definedName>
    <definedName name="wrn.Financial._.Package." localSheetId="13" hidden="1">{#N/A,#N/A,FALSE,"ytdpl";#N/A,#N/A,FALSE,"assets";#N/A,#N/A,FALSE,"l&amp;oe";#N/A,#N/A,FALSE,"Cashflows";#N/A,#N/A,FALSE,"DebtCvnts";#N/A,#N/A,FALSE,"696pl"}</definedName>
    <definedName name="wrn.Financial._.Package." localSheetId="11" hidden="1">{#N/A,#N/A,FALSE,"ytdpl";#N/A,#N/A,FALSE,"assets";#N/A,#N/A,FALSE,"l&amp;oe";#N/A,#N/A,FALSE,"Cashflows";#N/A,#N/A,FALSE,"DebtCvnts";#N/A,#N/A,FALSE,"696pl"}</definedName>
    <definedName name="wrn.Financial._.Package." localSheetId="1" hidden="1">{#N/A,#N/A,FALSE,"ytdpl";#N/A,#N/A,FALSE,"assets";#N/A,#N/A,FALSE,"l&amp;oe";#N/A,#N/A,FALSE,"Cashflows";#N/A,#N/A,FALSE,"DebtCvnts";#N/A,#N/A,FALSE,"696pl"}</definedName>
    <definedName name="wrn.Financial._.Package." localSheetId="0" hidden="1">{#N/A,#N/A,FALSE,"ytdpl";#N/A,#N/A,FALSE,"assets";#N/A,#N/A,FALSE,"l&amp;oe";#N/A,#N/A,FALSE,"Cashflows";#N/A,#N/A,FALSE,"DebtCvnts";#N/A,#N/A,FALSE,"696pl"}</definedName>
    <definedName name="wrn.Financials." localSheetId="3" hidden="1">{"Inc Stmt",#N/A,TRUE,"Financials";"Common Size",#N/A,TRUE,"Financials";"BS Assets",#N/A,TRUE,"Financials";"BS Liabilities",#N/A,TRUE,"Financials";"Cash Flow Stmt",#N/A,TRUE,"Financials";"DCF",#N/A,TRUE,"Financials"}</definedName>
    <definedName name="wrn.Financials." localSheetId="10" hidden="1">{"Inc Stmt",#N/A,TRUE,"Financials";"Common Size",#N/A,TRUE,"Financials";"BS Assets",#N/A,TRUE,"Financials";"BS Liabilities",#N/A,TRUE,"Financials";"Cash Flow Stmt",#N/A,TRUE,"Financials";"DCF",#N/A,TRUE,"Financials"}</definedName>
    <definedName name="wrn.Financials." localSheetId="2" hidden="1">{"Inc Stmt",#N/A,TRUE,"Financials";"Common Size",#N/A,TRUE,"Financials";"BS Assets",#N/A,TRUE,"Financials";"BS Liabilities",#N/A,TRUE,"Financials";"Cash Flow Stmt",#N/A,TRUE,"Financials";"DCF",#N/A,TRUE,"Financials"}</definedName>
    <definedName name="wrn.Financials." localSheetId="12" hidden="1">{"Inc Stmt",#N/A,TRUE,"Financials";"Common Size",#N/A,TRUE,"Financials";"BS Assets",#N/A,TRUE,"Financials";"BS Liabilities",#N/A,TRUE,"Financials";"Cash Flow Stmt",#N/A,TRUE,"Financials";"DCF",#N/A,TRUE,"Financials"}</definedName>
    <definedName name="wrn.Financials." localSheetId="13" hidden="1">{"Inc Stmt",#N/A,TRUE,"Financials";"Common Size",#N/A,TRUE,"Financials";"BS Assets",#N/A,TRUE,"Financials";"BS Liabilities",#N/A,TRUE,"Financials";"Cash Flow Stmt",#N/A,TRUE,"Financials";"DCF",#N/A,TRUE,"Financials"}</definedName>
    <definedName name="wrn.Financials." localSheetId="11" hidden="1">{"Inc Stmt",#N/A,TRUE,"Financials";"Common Size",#N/A,TRUE,"Financials";"BS Assets",#N/A,TRUE,"Financials";"BS Liabilities",#N/A,TRUE,"Financials";"Cash Flow Stmt",#N/A,TRUE,"Financials";"DCF",#N/A,TRUE,"Financials"}</definedName>
    <definedName name="wrn.Financials." localSheetId="1" hidden="1">{"Inc Stmt",#N/A,TRUE,"Financials";"Common Size",#N/A,TRUE,"Financials";"BS Assets",#N/A,TRUE,"Financials";"BS Liabilities",#N/A,TRUE,"Financials";"Cash Flow Stmt",#N/A,TRUE,"Financials";"DCF",#N/A,TRUE,"Financials"}</definedName>
    <definedName name="wrn.Financials." localSheetId="0" hidden="1">{"Inc Stmt",#N/A,TRUE,"Financials";"Common Size",#N/A,TRUE,"Financials";"BS Assets",#N/A,TRUE,"Financials";"BS Liabilities",#N/A,TRUE,"Financials";"Cash Flow Stmt",#N/A,TRUE,"Financials";"DCF",#N/A,TRUE,"Financials"}</definedName>
    <definedName name="wrn.First._.Grap._.on._.Things." localSheetId="3" hidden="1">{#N/A,#N/A,FALSE,"Overview"}</definedName>
    <definedName name="wrn.First._.Grap._.on._.Things." localSheetId="10" hidden="1">{#N/A,#N/A,FALSE,"Overview"}</definedName>
    <definedName name="wrn.First._.Grap._.on._.Things." localSheetId="2" hidden="1">{#N/A,#N/A,FALSE,"Overview"}</definedName>
    <definedName name="wrn.First._.Grap._.on._.Things." localSheetId="12" hidden="1">{#N/A,#N/A,FALSE,"Overview"}</definedName>
    <definedName name="wrn.First._.Grap._.on._.Things." localSheetId="13" hidden="1">{#N/A,#N/A,FALSE,"Overview"}</definedName>
    <definedName name="wrn.First._.Grap._.on._.Things." localSheetId="11" hidden="1">{#N/A,#N/A,FALSE,"Overview"}</definedName>
    <definedName name="wrn.First._.Grap._.on._.Things." localSheetId="1" hidden="1">{#N/A,#N/A,FALSE,"Overview"}</definedName>
    <definedName name="wrn.First._.Grap._.on._.Things." localSheetId="0" hidden="1">{#N/A,#N/A,FALSE,"Overview"}</definedName>
    <definedName name="wrn.first2." localSheetId="3" hidden="1">{#N/A,#N/A,FALSE,"sum-don";#N/A,#N/A,FALSE,"inc-don"}</definedName>
    <definedName name="wrn.first2." localSheetId="10" hidden="1">{#N/A,#N/A,FALSE,"sum-don";#N/A,#N/A,FALSE,"inc-don"}</definedName>
    <definedName name="wrn.first2." localSheetId="2" hidden="1">{#N/A,#N/A,FALSE,"sum-don";#N/A,#N/A,FALSE,"inc-don"}</definedName>
    <definedName name="wrn.first2." localSheetId="12" hidden="1">{#N/A,#N/A,FALSE,"sum-don";#N/A,#N/A,FALSE,"inc-don"}</definedName>
    <definedName name="wrn.first2." localSheetId="13" hidden="1">{#N/A,#N/A,FALSE,"sum-don";#N/A,#N/A,FALSE,"inc-don"}</definedName>
    <definedName name="wrn.first2." localSheetId="11" hidden="1">{#N/A,#N/A,FALSE,"sum-don";#N/A,#N/A,FALSE,"inc-don"}</definedName>
    <definedName name="wrn.first2." localSheetId="1" hidden="1">{#N/A,#N/A,FALSE,"sum-don";#N/A,#N/A,FALSE,"inc-don"}</definedName>
    <definedName name="wrn.first2." localSheetId="0" hidden="1">{#N/A,#N/A,FALSE,"sum-don";#N/A,#N/A,FALSE,"inc-don"}</definedName>
    <definedName name="wrn.first3." localSheetId="3" hidden="1">{#N/A,#N/A,FALSE,"Summary";#N/A,#N/A,FALSE,"proj1";#N/A,#N/A,FALSE,"proj2"}</definedName>
    <definedName name="wrn.first3." localSheetId="10" hidden="1">{#N/A,#N/A,FALSE,"Summary";#N/A,#N/A,FALSE,"proj1";#N/A,#N/A,FALSE,"proj2"}</definedName>
    <definedName name="wrn.first3." localSheetId="2" hidden="1">{#N/A,#N/A,FALSE,"Summary";#N/A,#N/A,FALSE,"proj1";#N/A,#N/A,FALSE,"proj2"}</definedName>
    <definedName name="wrn.first3." localSheetId="12" hidden="1">{#N/A,#N/A,FALSE,"Summary";#N/A,#N/A,FALSE,"proj1";#N/A,#N/A,FALSE,"proj2"}</definedName>
    <definedName name="wrn.first3." localSheetId="13" hidden="1">{#N/A,#N/A,FALSE,"Summary";#N/A,#N/A,FALSE,"proj1";#N/A,#N/A,FALSE,"proj2"}</definedName>
    <definedName name="wrn.first3." localSheetId="11" hidden="1">{#N/A,#N/A,FALSE,"Summary";#N/A,#N/A,FALSE,"proj1";#N/A,#N/A,FALSE,"proj2"}</definedName>
    <definedName name="wrn.first3." localSheetId="1" hidden="1">{#N/A,#N/A,FALSE,"Summary";#N/A,#N/A,FALSE,"proj1";#N/A,#N/A,FALSE,"proj2"}</definedName>
    <definedName name="wrn.first3." localSheetId="0" hidden="1">{#N/A,#N/A,FALSE,"Summary";#N/A,#N/A,FALSE,"proj1";#N/A,#N/A,FALSE,"proj2"}</definedName>
    <definedName name="wrn.first4." localSheetId="3" hidden="1">{#N/A,#N/A,FALSE,"Summary";#N/A,#N/A,FALSE,"proj1";#N/A,#N/A,FALSE,"proj2";#N/A,#N/A,FALSE,"DCF"}</definedName>
    <definedName name="wrn.first4." localSheetId="10" hidden="1">{#N/A,#N/A,FALSE,"Summary";#N/A,#N/A,FALSE,"proj1";#N/A,#N/A,FALSE,"proj2";#N/A,#N/A,FALSE,"DCF"}</definedName>
    <definedName name="wrn.first4." localSheetId="2" hidden="1">{#N/A,#N/A,FALSE,"Summary";#N/A,#N/A,FALSE,"proj1";#N/A,#N/A,FALSE,"proj2";#N/A,#N/A,FALSE,"DCF"}</definedName>
    <definedName name="wrn.first4." localSheetId="12" hidden="1">{#N/A,#N/A,FALSE,"Summary";#N/A,#N/A,FALSE,"proj1";#N/A,#N/A,FALSE,"proj2";#N/A,#N/A,FALSE,"DCF"}</definedName>
    <definedName name="wrn.first4." localSheetId="13" hidden="1">{#N/A,#N/A,FALSE,"Summary";#N/A,#N/A,FALSE,"proj1";#N/A,#N/A,FALSE,"proj2";#N/A,#N/A,FALSE,"DCF"}</definedName>
    <definedName name="wrn.first4." localSheetId="11" hidden="1">{#N/A,#N/A,FALSE,"Summary";#N/A,#N/A,FALSE,"proj1";#N/A,#N/A,FALSE,"proj2";#N/A,#N/A,FALSE,"DCF"}</definedName>
    <definedName name="wrn.first4." localSheetId="1" hidden="1">{#N/A,#N/A,FALSE,"Summary";#N/A,#N/A,FALSE,"proj1";#N/A,#N/A,FALSE,"proj2";#N/A,#N/A,FALSE,"DCF"}</definedName>
    <definedName name="wrn.first4." localSheetId="0" hidden="1">{#N/A,#N/A,FALSE,"Summary";#N/A,#N/A,FALSE,"proj1";#N/A,#N/A,FALSE,"proj2";#N/A,#N/A,FALSE,"DCF"}</definedName>
    <definedName name="wrn.Five._.Year._.Projections." localSheetId="3"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0"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2"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2"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3"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1"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0"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lash." localSheetId="3" hidden="1">{#N/A,#N/A,FALSE,"JKFLASH2";#N/A,#N/A,FALSE,"Page 4";#N/A,#N/A,FALSE,"page 3"}</definedName>
    <definedName name="wrn.Flash." localSheetId="10" hidden="1">{#N/A,#N/A,FALSE,"JKFLASH2";#N/A,#N/A,FALSE,"Page 4";#N/A,#N/A,FALSE,"page 3"}</definedName>
    <definedName name="wrn.Flash." localSheetId="2" hidden="1">{#N/A,#N/A,FALSE,"JKFLASH2";#N/A,#N/A,FALSE,"Page 4";#N/A,#N/A,FALSE,"page 3"}</definedName>
    <definedName name="wrn.Flash." localSheetId="12" hidden="1">{#N/A,#N/A,FALSE,"JKFLASH2";#N/A,#N/A,FALSE,"Page 4";#N/A,#N/A,FALSE,"page 3"}</definedName>
    <definedName name="wrn.Flash." localSheetId="13" hidden="1">{#N/A,#N/A,FALSE,"JKFLASH2";#N/A,#N/A,FALSE,"Page 4";#N/A,#N/A,FALSE,"page 3"}</definedName>
    <definedName name="wrn.Flash." localSheetId="11" hidden="1">{#N/A,#N/A,FALSE,"JKFLASH2";#N/A,#N/A,FALSE,"Page 4";#N/A,#N/A,FALSE,"page 3"}</definedName>
    <definedName name="wrn.Flash." localSheetId="1" hidden="1">{#N/A,#N/A,FALSE,"JKFLASH2";#N/A,#N/A,FALSE,"Page 4";#N/A,#N/A,FALSE,"page 3"}</definedName>
    <definedName name="wrn.Flash." localSheetId="0" hidden="1">{#N/A,#N/A,FALSE,"JKFLASH2";#N/A,#N/A,FALSE,"Page 4";#N/A,#N/A,FALSE,"page 3"}</definedName>
    <definedName name="wrn.Full._.Report." localSheetId="3" hidden="1">{"Assumptions",#N/A,FALSE,"Sheet1";"Main Report",#N/A,FALSE,"Sheet1";"Results",#N/A,FALSE,"Sheet1";"Advances",#N/A,FALSE,"Sheet1"}</definedName>
    <definedName name="wrn.Full._.Report." localSheetId="10" hidden="1">{"Assumptions",#N/A,FALSE,"Sheet1";"Main Report",#N/A,FALSE,"Sheet1";"Results",#N/A,FALSE,"Sheet1";"Advances",#N/A,FALSE,"Sheet1"}</definedName>
    <definedName name="wrn.Full._.Report." localSheetId="2" hidden="1">{"Assumptions",#N/A,FALSE,"Sheet1";"Main Report",#N/A,FALSE,"Sheet1";"Results",#N/A,FALSE,"Sheet1";"Advances",#N/A,FALSE,"Sheet1"}</definedName>
    <definedName name="wrn.Full._.Report." localSheetId="12" hidden="1">{"Assumptions",#N/A,FALSE,"Sheet1";"Main Report",#N/A,FALSE,"Sheet1";"Results",#N/A,FALSE,"Sheet1";"Advances",#N/A,FALSE,"Sheet1"}</definedName>
    <definedName name="wrn.Full._.Report." localSheetId="13" hidden="1">{"Assumptions",#N/A,FALSE,"Sheet1";"Main Report",#N/A,FALSE,"Sheet1";"Results",#N/A,FALSE,"Sheet1";"Advances",#N/A,FALSE,"Sheet1"}</definedName>
    <definedName name="wrn.Full._.Report." localSheetId="11" hidden="1">{"Assumptions",#N/A,FALSE,"Sheet1";"Main Report",#N/A,FALSE,"Sheet1";"Results",#N/A,FALSE,"Sheet1";"Advances",#N/A,FALSE,"Sheet1"}</definedName>
    <definedName name="wrn.Full._.Report." localSheetId="1" hidden="1">{"Assumptions",#N/A,FALSE,"Sheet1";"Main Report",#N/A,FALSE,"Sheet1";"Results",#N/A,FALSE,"Sheet1";"Advances",#N/A,FALSE,"Sheet1"}</definedName>
    <definedName name="wrn.Full._.Report." localSheetId="0" hidden="1">{"Assumptions",#N/A,FALSE,"Sheet1";"Main Report",#N/A,FALSE,"Sheet1";"Results",#N/A,FALSE,"Sheet1";"Advances",#N/A,FALSE,"Sheet1"}</definedName>
    <definedName name="wrn.FY97SBP." localSheetId="3" hidden="1">{#N/A,#N/A,FALSE,"FY97";#N/A,#N/A,FALSE,"FY98";#N/A,#N/A,FALSE,"FY99";#N/A,#N/A,FALSE,"FY00";#N/A,#N/A,FALSE,"FY01"}</definedName>
    <definedName name="wrn.FY97SBP." localSheetId="10" hidden="1">{#N/A,#N/A,FALSE,"FY97";#N/A,#N/A,FALSE,"FY98";#N/A,#N/A,FALSE,"FY99";#N/A,#N/A,FALSE,"FY00";#N/A,#N/A,FALSE,"FY01"}</definedName>
    <definedName name="wrn.FY97SBP." localSheetId="2" hidden="1">{#N/A,#N/A,FALSE,"FY97";#N/A,#N/A,FALSE,"FY98";#N/A,#N/A,FALSE,"FY99";#N/A,#N/A,FALSE,"FY00";#N/A,#N/A,FALSE,"FY01"}</definedName>
    <definedName name="wrn.FY97SBP." localSheetId="12" hidden="1">{#N/A,#N/A,FALSE,"FY97";#N/A,#N/A,FALSE,"FY98";#N/A,#N/A,FALSE,"FY99";#N/A,#N/A,FALSE,"FY00";#N/A,#N/A,FALSE,"FY01"}</definedName>
    <definedName name="wrn.FY97SBP." localSheetId="13" hidden="1">{#N/A,#N/A,FALSE,"FY97";#N/A,#N/A,FALSE,"FY98";#N/A,#N/A,FALSE,"FY99";#N/A,#N/A,FALSE,"FY00";#N/A,#N/A,FALSE,"FY01"}</definedName>
    <definedName name="wrn.FY97SBP." localSheetId="11" hidden="1">{#N/A,#N/A,FALSE,"FY97";#N/A,#N/A,FALSE,"FY98";#N/A,#N/A,FALSE,"FY99";#N/A,#N/A,FALSE,"FY00";#N/A,#N/A,FALSE,"FY01"}</definedName>
    <definedName name="wrn.FY97SBP." localSheetId="1" hidden="1">{#N/A,#N/A,FALSE,"FY97";#N/A,#N/A,FALSE,"FY98";#N/A,#N/A,FALSE,"FY99";#N/A,#N/A,FALSE,"FY00";#N/A,#N/A,FALSE,"FY01"}</definedName>
    <definedName name="wrn.FY97SBP." localSheetId="0" hidden="1">{#N/A,#N/A,FALSE,"FY97";#N/A,#N/A,FALSE,"FY98";#N/A,#N/A,FALSE,"FY99";#N/A,#N/A,FALSE,"FY00";#N/A,#N/A,FALSE,"FY01"}</definedName>
    <definedName name="wrn.graphs." localSheetId="3" hidden="1">{"mkt cap",#N/A,FALSE,"Graph-market-cap";"price",#N/A,FALSE,"Graph-Price";"ebit",#N/A,FALSE,"Graph-EBIT-DA";"ebitda",#N/A,FALSE,"Graph-EBIT-DA"}</definedName>
    <definedName name="wrn.graphs." localSheetId="10" hidden="1">{"mkt cap",#N/A,FALSE,"Graph-market-cap";"price",#N/A,FALSE,"Graph-Price";"ebit",#N/A,FALSE,"Graph-EBIT-DA";"ebitda",#N/A,FALSE,"Graph-EBIT-DA"}</definedName>
    <definedName name="wrn.graphs." localSheetId="2" hidden="1">{"mkt cap",#N/A,FALSE,"Graph-market-cap";"price",#N/A,FALSE,"Graph-Price";"ebit",#N/A,FALSE,"Graph-EBIT-DA";"ebitda",#N/A,FALSE,"Graph-EBIT-DA"}</definedName>
    <definedName name="wrn.graphs." localSheetId="12" hidden="1">{"mkt cap",#N/A,FALSE,"Graph-market-cap";"price",#N/A,FALSE,"Graph-Price";"ebit",#N/A,FALSE,"Graph-EBIT-DA";"ebitda",#N/A,FALSE,"Graph-EBIT-DA"}</definedName>
    <definedName name="wrn.graphs." localSheetId="13" hidden="1">{"mkt cap",#N/A,FALSE,"Graph-market-cap";"price",#N/A,FALSE,"Graph-Price";"ebit",#N/A,FALSE,"Graph-EBIT-DA";"ebitda",#N/A,FALSE,"Graph-EBIT-DA"}</definedName>
    <definedName name="wrn.graphs." localSheetId="11" hidden="1">{"mkt cap",#N/A,FALSE,"Graph-market-cap";"price",#N/A,FALSE,"Graph-Price";"ebit",#N/A,FALSE,"Graph-EBIT-DA";"ebitda",#N/A,FALSE,"Graph-EBIT-DA"}</definedName>
    <definedName name="wrn.graphs." localSheetId="1" hidden="1">{"mkt cap",#N/A,FALSE,"Graph-market-cap";"price",#N/A,FALSE,"Graph-Price";"ebit",#N/A,FALSE,"Graph-EBIT-DA";"ebitda",#N/A,FALSE,"Graph-EBIT-DA"}</definedName>
    <definedName name="wrn.graphs." localSheetId="0" hidden="1">{"mkt cap",#N/A,FALSE,"Graph-market-cap";"price",#N/A,FALSE,"Graph-Price";"ebit",#N/A,FALSE,"Graph-EBIT-DA";"ebitda",#N/A,FALSE,"Graph-EBIT-DA"}</definedName>
    <definedName name="wrn.HEAT." localSheetId="3" hidden="1">{#N/A,#N/A,FALSE,"Heat";#N/A,#N/A,FALSE,"DCF";#N/A,#N/A,FALSE,"LBO";#N/A,#N/A,FALSE,"A";#N/A,#N/A,FALSE,"C";#N/A,#N/A,FALSE,"impd";#N/A,#N/A,FALSE,"Accr-Dilu"}</definedName>
    <definedName name="wrn.HEAT." localSheetId="10" hidden="1">{#N/A,#N/A,FALSE,"Heat";#N/A,#N/A,FALSE,"DCF";#N/A,#N/A,FALSE,"LBO";#N/A,#N/A,FALSE,"A";#N/A,#N/A,FALSE,"C";#N/A,#N/A,FALSE,"impd";#N/A,#N/A,FALSE,"Accr-Dilu"}</definedName>
    <definedName name="wrn.HEAT." localSheetId="2" hidden="1">{#N/A,#N/A,FALSE,"Heat";#N/A,#N/A,FALSE,"DCF";#N/A,#N/A,FALSE,"LBO";#N/A,#N/A,FALSE,"A";#N/A,#N/A,FALSE,"C";#N/A,#N/A,FALSE,"impd";#N/A,#N/A,FALSE,"Accr-Dilu"}</definedName>
    <definedName name="wrn.HEAT." localSheetId="12" hidden="1">{#N/A,#N/A,FALSE,"Heat";#N/A,#N/A,FALSE,"DCF";#N/A,#N/A,FALSE,"LBO";#N/A,#N/A,FALSE,"A";#N/A,#N/A,FALSE,"C";#N/A,#N/A,FALSE,"impd";#N/A,#N/A,FALSE,"Accr-Dilu"}</definedName>
    <definedName name="wrn.HEAT." localSheetId="13" hidden="1">{#N/A,#N/A,FALSE,"Heat";#N/A,#N/A,FALSE,"DCF";#N/A,#N/A,FALSE,"LBO";#N/A,#N/A,FALSE,"A";#N/A,#N/A,FALSE,"C";#N/A,#N/A,FALSE,"impd";#N/A,#N/A,FALSE,"Accr-Dilu"}</definedName>
    <definedName name="wrn.HEAT." localSheetId="11" hidden="1">{#N/A,#N/A,FALSE,"Heat";#N/A,#N/A,FALSE,"DCF";#N/A,#N/A,FALSE,"LBO";#N/A,#N/A,FALSE,"A";#N/A,#N/A,FALSE,"C";#N/A,#N/A,FALSE,"impd";#N/A,#N/A,FALSE,"Accr-Dilu"}</definedName>
    <definedName name="wrn.HEAT." localSheetId="1" hidden="1">{#N/A,#N/A,FALSE,"Heat";#N/A,#N/A,FALSE,"DCF";#N/A,#N/A,FALSE,"LBO";#N/A,#N/A,FALSE,"A";#N/A,#N/A,FALSE,"C";#N/A,#N/A,FALSE,"impd";#N/A,#N/A,FALSE,"Accr-Dilu"}</definedName>
    <definedName name="wrn.HEAT." localSheetId="0" hidden="1">{#N/A,#N/A,FALSE,"Heat";#N/A,#N/A,FALSE,"DCF";#N/A,#N/A,FALSE,"LBO";#N/A,#N/A,FALSE,"A";#N/A,#N/A,FALSE,"C";#N/A,#N/A,FALSE,"impd";#N/A,#N/A,FALSE,"Accr-Dilu"}</definedName>
    <definedName name="wrn.Hydraulic." localSheetId="3"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0"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2"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2"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3"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1"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0"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2." localSheetId="3" hidden="1">{#N/A,#N/A,FALSE,"HuscoCombined-Summ";#N/A,#N/A,FALSE,"HuscoCombined-Income";#N/A,#N/A,FALSE,"HuscoCombined-Offering";#N/A,#N/A,FALSE,"Husco-Income";#N/A,#N/A,FALSE,"TargetEngineer";#N/A,#N/A,FALSE,"TargetAcqCalc";#N/A,#N/A,FALSE,"Husco-Acq"}</definedName>
    <definedName name="wrn.Hydraulic2." localSheetId="10" hidden="1">{#N/A,#N/A,FALSE,"HuscoCombined-Summ";#N/A,#N/A,FALSE,"HuscoCombined-Income";#N/A,#N/A,FALSE,"HuscoCombined-Offering";#N/A,#N/A,FALSE,"Husco-Income";#N/A,#N/A,FALSE,"TargetEngineer";#N/A,#N/A,FALSE,"TargetAcqCalc";#N/A,#N/A,FALSE,"Husco-Acq"}</definedName>
    <definedName name="wrn.Hydraulic2." localSheetId="2" hidden="1">{#N/A,#N/A,FALSE,"HuscoCombined-Summ";#N/A,#N/A,FALSE,"HuscoCombined-Income";#N/A,#N/A,FALSE,"HuscoCombined-Offering";#N/A,#N/A,FALSE,"Husco-Income";#N/A,#N/A,FALSE,"TargetEngineer";#N/A,#N/A,FALSE,"TargetAcqCalc";#N/A,#N/A,FALSE,"Husco-Acq"}</definedName>
    <definedName name="wrn.Hydraulic2." localSheetId="12" hidden="1">{#N/A,#N/A,FALSE,"HuscoCombined-Summ";#N/A,#N/A,FALSE,"HuscoCombined-Income";#N/A,#N/A,FALSE,"HuscoCombined-Offering";#N/A,#N/A,FALSE,"Husco-Income";#N/A,#N/A,FALSE,"TargetEngineer";#N/A,#N/A,FALSE,"TargetAcqCalc";#N/A,#N/A,FALSE,"Husco-Acq"}</definedName>
    <definedName name="wrn.Hydraulic2." localSheetId="13" hidden="1">{#N/A,#N/A,FALSE,"HuscoCombined-Summ";#N/A,#N/A,FALSE,"HuscoCombined-Income";#N/A,#N/A,FALSE,"HuscoCombined-Offering";#N/A,#N/A,FALSE,"Husco-Income";#N/A,#N/A,FALSE,"TargetEngineer";#N/A,#N/A,FALSE,"TargetAcqCalc";#N/A,#N/A,FALSE,"Husco-Acq"}</definedName>
    <definedName name="wrn.Hydraulic2." localSheetId="11" hidden="1">{#N/A,#N/A,FALSE,"HuscoCombined-Summ";#N/A,#N/A,FALSE,"HuscoCombined-Income";#N/A,#N/A,FALSE,"HuscoCombined-Offering";#N/A,#N/A,FALSE,"Husco-Income";#N/A,#N/A,FALSE,"TargetEngineer";#N/A,#N/A,FALSE,"TargetAcqCalc";#N/A,#N/A,FALSE,"Husco-Acq"}</definedName>
    <definedName name="wrn.Hydraulic2." localSheetId="1" hidden="1">{#N/A,#N/A,FALSE,"HuscoCombined-Summ";#N/A,#N/A,FALSE,"HuscoCombined-Income";#N/A,#N/A,FALSE,"HuscoCombined-Offering";#N/A,#N/A,FALSE,"Husco-Income";#N/A,#N/A,FALSE,"TargetEngineer";#N/A,#N/A,FALSE,"TargetAcqCalc";#N/A,#N/A,FALSE,"Husco-Acq"}</definedName>
    <definedName name="wrn.Hydraulic2." localSheetId="0" hidden="1">{#N/A,#N/A,FALSE,"HuscoCombined-Summ";#N/A,#N/A,FALSE,"HuscoCombined-Income";#N/A,#N/A,FALSE,"HuscoCombined-Offering";#N/A,#N/A,FALSE,"Husco-Income";#N/A,#N/A,FALSE,"TargetEngineer";#N/A,#N/A,FALSE,"TargetAcqCalc";#N/A,#N/A,FALSE,"Husco-Acq"}</definedName>
    <definedName name="wrn.input._.and._.output." localSheetId="3"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0"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2"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2"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3"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1"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0" hidden="1">{"EBITDA",#N/A,TRUE,"P&amp;L Net of Disc Ops";"output net of disc ops",#N/A,TRUE,"Revenue";"input",#N/A,TRUE,"Revenue";"output",#N/A,TRUE,"DC";"Input",#N/A,TRUE,"DC";"MTN and MCN",#N/A,TRUE,"Margin";"output detail line items",#N/A,TRUE,"SGA";"personnel by year",#N/A,TRUE,"Payroll";#N/A,#N/A,TRUE,"CapEx"}</definedName>
    <definedName name="wrn.Inputs." localSheetId="3" hidden="1">{"Input1",#N/A,FALSE,"PF";"Input2",#N/A,FALSE,"PF";"Input3",#N/A,FALSE,"PF"}</definedName>
    <definedName name="wrn.Inputs." localSheetId="10" hidden="1">{"Input1",#N/A,FALSE,"PF";"Input2",#N/A,FALSE,"PF";"Input3",#N/A,FALSE,"PF"}</definedName>
    <definedName name="wrn.Inputs." localSheetId="2" hidden="1">{"Input1",#N/A,FALSE,"PF";"Input2",#N/A,FALSE,"PF";"Input3",#N/A,FALSE,"PF"}</definedName>
    <definedName name="wrn.Inputs." localSheetId="12" hidden="1">{"Input1",#N/A,FALSE,"PF";"Input2",#N/A,FALSE,"PF";"Input3",#N/A,FALSE,"PF"}</definedName>
    <definedName name="wrn.Inputs." localSheetId="13" hidden="1">{"Input1",#N/A,FALSE,"PF";"Input2",#N/A,FALSE,"PF";"Input3",#N/A,FALSE,"PF"}</definedName>
    <definedName name="wrn.Inputs." localSheetId="11" hidden="1">{"Input1",#N/A,FALSE,"PF";"Input2",#N/A,FALSE,"PF";"Input3",#N/A,FALSE,"PF"}</definedName>
    <definedName name="wrn.Inputs." localSheetId="1" hidden="1">{"Input1",#N/A,FALSE,"PF";"Input2",#N/A,FALSE,"PF";"Input3",#N/A,FALSE,"PF"}</definedName>
    <definedName name="wrn.Inputs." localSheetId="0" hidden="1">{"Input1",#N/A,FALSE,"PF";"Input2",#N/A,FALSE,"PF";"Input3",#N/A,FALSE,"PF"}</definedName>
    <definedName name="wrn.IPO._.Valuation." localSheetId="3" hidden="1">{"assumptions",#N/A,FALSE,"Scenario 1";"valuation",#N/A,FALSE,"Scenario 1"}</definedName>
    <definedName name="wrn.IPO._.Valuation." localSheetId="10" hidden="1">{"assumptions",#N/A,FALSE,"Scenario 1";"valuation",#N/A,FALSE,"Scenario 1"}</definedName>
    <definedName name="wrn.IPO._.Valuation." localSheetId="2" hidden="1">{"assumptions",#N/A,FALSE,"Scenario 1";"valuation",#N/A,FALSE,"Scenario 1"}</definedName>
    <definedName name="wrn.IPO._.Valuation." localSheetId="12" hidden="1">{"assumptions",#N/A,FALSE,"Scenario 1";"valuation",#N/A,FALSE,"Scenario 1"}</definedName>
    <definedName name="wrn.IPO._.Valuation." localSheetId="13" hidden="1">{"assumptions",#N/A,FALSE,"Scenario 1";"valuation",#N/A,FALSE,"Scenario 1"}</definedName>
    <definedName name="wrn.IPO._.Valuation." localSheetId="11" hidden="1">{"assumptions",#N/A,FALSE,"Scenario 1";"valuation",#N/A,FALSE,"Scenario 1"}</definedName>
    <definedName name="wrn.IPO._.Valuation." localSheetId="1" hidden="1">{"assumptions",#N/A,FALSE,"Scenario 1";"valuation",#N/A,FALSE,"Scenario 1"}</definedName>
    <definedName name="wrn.IPO._.Valuation." localSheetId="0" hidden="1">{"assumptions",#N/A,FALSE,"Scenario 1";"valuation",#N/A,FALSE,"Scenario 1"}</definedName>
    <definedName name="wrn.ipovalue." localSheetId="3" hidden="1">{#N/A,#N/A,FALSE,"puboff";#N/A,#N/A,FALSE,"valuation";#N/A,#N/A,FALSE,"finanalsis";#N/A,#N/A,FALSE,"split";#N/A,#N/A,FALSE,"ownership"}</definedName>
    <definedName name="wrn.ipovalue." localSheetId="10" hidden="1">{#N/A,#N/A,FALSE,"puboff";#N/A,#N/A,FALSE,"valuation";#N/A,#N/A,FALSE,"finanalsis";#N/A,#N/A,FALSE,"split";#N/A,#N/A,FALSE,"ownership"}</definedName>
    <definedName name="wrn.ipovalue." localSheetId="2" hidden="1">{#N/A,#N/A,FALSE,"puboff";#N/A,#N/A,FALSE,"valuation";#N/A,#N/A,FALSE,"finanalsis";#N/A,#N/A,FALSE,"split";#N/A,#N/A,FALSE,"ownership"}</definedName>
    <definedName name="wrn.ipovalue." localSheetId="12" hidden="1">{#N/A,#N/A,FALSE,"puboff";#N/A,#N/A,FALSE,"valuation";#N/A,#N/A,FALSE,"finanalsis";#N/A,#N/A,FALSE,"split";#N/A,#N/A,FALSE,"ownership"}</definedName>
    <definedName name="wrn.ipovalue." localSheetId="13" hidden="1">{#N/A,#N/A,FALSE,"puboff";#N/A,#N/A,FALSE,"valuation";#N/A,#N/A,FALSE,"finanalsis";#N/A,#N/A,FALSE,"split";#N/A,#N/A,FALSE,"ownership"}</definedName>
    <definedName name="wrn.ipovalue." localSheetId="11" hidden="1">{#N/A,#N/A,FALSE,"puboff";#N/A,#N/A,FALSE,"valuation";#N/A,#N/A,FALSE,"finanalsis";#N/A,#N/A,FALSE,"split";#N/A,#N/A,FALSE,"ownership"}</definedName>
    <definedName name="wrn.ipovalue." localSheetId="1" hidden="1">{#N/A,#N/A,FALSE,"puboff";#N/A,#N/A,FALSE,"valuation";#N/A,#N/A,FALSE,"finanalsis";#N/A,#N/A,FALSE,"split";#N/A,#N/A,FALSE,"ownership"}</definedName>
    <definedName name="wrn.ipovalue." localSheetId="0" hidden="1">{#N/A,#N/A,FALSE,"puboff";#N/A,#N/A,FALSE,"valuation";#N/A,#N/A,FALSE,"finanalsis";#N/A,#N/A,FALSE,"split";#N/A,#N/A,FALSE,"ownership"}</definedName>
    <definedName name="wrn.ISCG._.model." localSheetId="3" hidden="1">{#N/A,#N/A,FALSE,"Second";#N/A,#N/A,FALSE,"ownership";#N/A,#N/A,FALSE,"Valuation";#N/A,#N/A,FALSE,"Eqiv";#N/A,#N/A,FALSE,"Mults";#N/A,#N/A,FALSE,"ISCG Graphics"}</definedName>
    <definedName name="wrn.ISCG._.model." localSheetId="10" hidden="1">{#N/A,#N/A,FALSE,"Second";#N/A,#N/A,FALSE,"ownership";#N/A,#N/A,FALSE,"Valuation";#N/A,#N/A,FALSE,"Eqiv";#N/A,#N/A,FALSE,"Mults";#N/A,#N/A,FALSE,"ISCG Graphics"}</definedName>
    <definedName name="wrn.ISCG._.model." localSheetId="2" hidden="1">{#N/A,#N/A,FALSE,"Second";#N/A,#N/A,FALSE,"ownership";#N/A,#N/A,FALSE,"Valuation";#N/A,#N/A,FALSE,"Eqiv";#N/A,#N/A,FALSE,"Mults";#N/A,#N/A,FALSE,"ISCG Graphics"}</definedName>
    <definedName name="wrn.ISCG._.model." localSheetId="12" hidden="1">{#N/A,#N/A,FALSE,"Second";#N/A,#N/A,FALSE,"ownership";#N/A,#N/A,FALSE,"Valuation";#N/A,#N/A,FALSE,"Eqiv";#N/A,#N/A,FALSE,"Mults";#N/A,#N/A,FALSE,"ISCG Graphics"}</definedName>
    <definedName name="wrn.ISCG._.model." localSheetId="13" hidden="1">{#N/A,#N/A,FALSE,"Second";#N/A,#N/A,FALSE,"ownership";#N/A,#N/A,FALSE,"Valuation";#N/A,#N/A,FALSE,"Eqiv";#N/A,#N/A,FALSE,"Mults";#N/A,#N/A,FALSE,"ISCG Graphics"}</definedName>
    <definedName name="wrn.ISCG._.model." localSheetId="11" hidden="1">{#N/A,#N/A,FALSE,"Second";#N/A,#N/A,FALSE,"ownership";#N/A,#N/A,FALSE,"Valuation";#N/A,#N/A,FALSE,"Eqiv";#N/A,#N/A,FALSE,"Mults";#N/A,#N/A,FALSE,"ISCG Graphics"}</definedName>
    <definedName name="wrn.ISCG._.model." localSheetId="1" hidden="1">{#N/A,#N/A,FALSE,"Second";#N/A,#N/A,FALSE,"ownership";#N/A,#N/A,FALSE,"Valuation";#N/A,#N/A,FALSE,"Eqiv";#N/A,#N/A,FALSE,"Mults";#N/A,#N/A,FALSE,"ISCG Graphics"}</definedName>
    <definedName name="wrn.ISCG._.model." localSheetId="0" hidden="1">{#N/A,#N/A,FALSE,"Second";#N/A,#N/A,FALSE,"ownership";#N/A,#N/A,FALSE,"Valuation";#N/A,#N/A,FALSE,"Eqiv";#N/A,#N/A,FALSE,"Mults";#N/A,#N/A,FALSE,"ISCG Graphics"}</definedName>
    <definedName name="wrn.Japan._.Data." localSheetId="3" hidden="1">{"Analysis1Q95",#N/A,FALSE,"Japan";"Analysis2Q95",#N/A,FALSE,"Japan";"Analysis1H95",#N/A,FALSE,"Japan";"Data",#N/A,FALSE,"Japan";"Margin Summary",#N/A,FALSE,"Japan";"Sales Summary",#N/A,FALSE,"Japan"}</definedName>
    <definedName name="wrn.Japan._.Data." localSheetId="10" hidden="1">{"Analysis1Q95",#N/A,FALSE,"Japan";"Analysis2Q95",#N/A,FALSE,"Japan";"Analysis1H95",#N/A,FALSE,"Japan";"Data",#N/A,FALSE,"Japan";"Margin Summary",#N/A,FALSE,"Japan";"Sales Summary",#N/A,FALSE,"Japan"}</definedName>
    <definedName name="wrn.Japan._.Data." localSheetId="2" hidden="1">{"Analysis1Q95",#N/A,FALSE,"Japan";"Analysis2Q95",#N/A,FALSE,"Japan";"Analysis1H95",#N/A,FALSE,"Japan";"Data",#N/A,FALSE,"Japan";"Margin Summary",#N/A,FALSE,"Japan";"Sales Summary",#N/A,FALSE,"Japan"}</definedName>
    <definedName name="wrn.Japan._.Data." localSheetId="12" hidden="1">{"Analysis1Q95",#N/A,FALSE,"Japan";"Analysis2Q95",#N/A,FALSE,"Japan";"Analysis1H95",#N/A,FALSE,"Japan";"Data",#N/A,FALSE,"Japan";"Margin Summary",#N/A,FALSE,"Japan";"Sales Summary",#N/A,FALSE,"Japan"}</definedName>
    <definedName name="wrn.Japan._.Data." localSheetId="13" hidden="1">{"Analysis1Q95",#N/A,FALSE,"Japan";"Analysis2Q95",#N/A,FALSE,"Japan";"Analysis1H95",#N/A,FALSE,"Japan";"Data",#N/A,FALSE,"Japan";"Margin Summary",#N/A,FALSE,"Japan";"Sales Summary",#N/A,FALSE,"Japan"}</definedName>
    <definedName name="wrn.Japan._.Data." localSheetId="11" hidden="1">{"Analysis1Q95",#N/A,FALSE,"Japan";"Analysis2Q95",#N/A,FALSE,"Japan";"Analysis1H95",#N/A,FALSE,"Japan";"Data",#N/A,FALSE,"Japan";"Margin Summary",#N/A,FALSE,"Japan";"Sales Summary",#N/A,FALSE,"Japan"}</definedName>
    <definedName name="wrn.Japan._.Data." localSheetId="1" hidden="1">{"Analysis1Q95",#N/A,FALSE,"Japan";"Analysis2Q95",#N/A,FALSE,"Japan";"Analysis1H95",#N/A,FALSE,"Japan";"Data",#N/A,FALSE,"Japan";"Margin Summary",#N/A,FALSE,"Japan";"Sales Summary",#N/A,FALSE,"Japan"}</definedName>
    <definedName name="wrn.Japan._.Data." localSheetId="0" hidden="1">{"Analysis1Q95",#N/A,FALSE,"Japan";"Analysis2Q95",#N/A,FALSE,"Japan";"Analysis1H95",#N/A,FALSE,"Japan";"Data",#N/A,FALSE,"Japan";"Margin Summary",#N/A,FALSE,"Japan";"Sales Summary",#N/A,FALSE,"Japan"}</definedName>
    <definedName name="wrn.JODM._.Graphs." localSheetId="3" hidden="1">{"graph",#N/A,FALSE,"WWJU";"graph",#N/A,FALSE,"WWSEM";"graph",#N/A,FALSE,"GOMJU";"graph",#N/A,FALSE,"GOMSEM";"graph",#N/A,FALSE,"NSJU";"graph",#N/A,FALSE,"NSSEM";"graph",#N/A,FALSE,"WAJU";"graph",#N/A,FALSE,"STOCKPRI";"graph",#N/A,FALSE,"CFTEV";"graph",#N/A,FALSE,"NAV-RCV";"graph",#N/A,FALSE,"CRUDEWW"}</definedName>
    <definedName name="wrn.JODM._.Graphs." localSheetId="10" hidden="1">{"graph",#N/A,FALSE,"WWJU";"graph",#N/A,FALSE,"WWSEM";"graph",#N/A,FALSE,"GOMJU";"graph",#N/A,FALSE,"GOMSEM";"graph",#N/A,FALSE,"NSJU";"graph",#N/A,FALSE,"NSSEM";"graph",#N/A,FALSE,"WAJU";"graph",#N/A,FALSE,"STOCKPRI";"graph",#N/A,FALSE,"CFTEV";"graph",#N/A,FALSE,"NAV-RCV";"graph",#N/A,FALSE,"CRUDEWW"}</definedName>
    <definedName name="wrn.JODM._.Graphs." localSheetId="2" hidden="1">{"graph",#N/A,FALSE,"WWJU";"graph",#N/A,FALSE,"WWSEM";"graph",#N/A,FALSE,"GOMJU";"graph",#N/A,FALSE,"GOMSEM";"graph",#N/A,FALSE,"NSJU";"graph",#N/A,FALSE,"NSSEM";"graph",#N/A,FALSE,"WAJU";"graph",#N/A,FALSE,"STOCKPRI";"graph",#N/A,FALSE,"CFTEV";"graph",#N/A,FALSE,"NAV-RCV";"graph",#N/A,FALSE,"CRUDEWW"}</definedName>
    <definedName name="wrn.JODM._.Graphs." localSheetId="12" hidden="1">{"graph",#N/A,FALSE,"WWJU";"graph",#N/A,FALSE,"WWSEM";"graph",#N/A,FALSE,"GOMJU";"graph",#N/A,FALSE,"GOMSEM";"graph",#N/A,FALSE,"NSJU";"graph",#N/A,FALSE,"NSSEM";"graph",#N/A,FALSE,"WAJU";"graph",#N/A,FALSE,"STOCKPRI";"graph",#N/A,FALSE,"CFTEV";"graph",#N/A,FALSE,"NAV-RCV";"graph",#N/A,FALSE,"CRUDEWW"}</definedName>
    <definedName name="wrn.JODM._.Graphs." localSheetId="13" hidden="1">{"graph",#N/A,FALSE,"WWJU";"graph",#N/A,FALSE,"WWSEM";"graph",#N/A,FALSE,"GOMJU";"graph",#N/A,FALSE,"GOMSEM";"graph",#N/A,FALSE,"NSJU";"graph",#N/A,FALSE,"NSSEM";"graph",#N/A,FALSE,"WAJU";"graph",#N/A,FALSE,"STOCKPRI";"graph",#N/A,FALSE,"CFTEV";"graph",#N/A,FALSE,"NAV-RCV";"graph",#N/A,FALSE,"CRUDEWW"}</definedName>
    <definedName name="wrn.JODM._.Graphs." localSheetId="11" hidden="1">{"graph",#N/A,FALSE,"WWJU";"graph",#N/A,FALSE,"WWSEM";"graph",#N/A,FALSE,"GOMJU";"graph",#N/A,FALSE,"GOMSEM";"graph",#N/A,FALSE,"NSJU";"graph",#N/A,FALSE,"NSSEM";"graph",#N/A,FALSE,"WAJU";"graph",#N/A,FALSE,"STOCKPRI";"graph",#N/A,FALSE,"CFTEV";"graph",#N/A,FALSE,"NAV-RCV";"graph",#N/A,FALSE,"CRUDEWW"}</definedName>
    <definedName name="wrn.JODM._.Graphs." localSheetId="1" hidden="1">{"graph",#N/A,FALSE,"WWJU";"graph",#N/A,FALSE,"WWSEM";"graph",#N/A,FALSE,"GOMJU";"graph",#N/A,FALSE,"GOMSEM";"graph",#N/A,FALSE,"NSJU";"graph",#N/A,FALSE,"NSSEM";"graph",#N/A,FALSE,"WAJU";"graph",#N/A,FALSE,"STOCKPRI";"graph",#N/A,FALSE,"CFTEV";"graph",#N/A,FALSE,"NAV-RCV";"graph",#N/A,FALSE,"CRUDEWW"}</definedName>
    <definedName name="wrn.JODM._.Graphs." localSheetId="0" hidden="1">{"graph",#N/A,FALSE,"WWJU";"graph",#N/A,FALSE,"WWSEM";"graph",#N/A,FALSE,"GOMJU";"graph",#N/A,FALSE,"GOMSEM";"graph",#N/A,FALSE,"NSJU";"graph",#N/A,FALSE,"NSSEM";"graph",#N/A,FALSE,"WAJU";"graph",#N/A,FALSE,"STOCKPRI";"graph",#N/A,FALSE,"CFTEV";"graph",#N/A,FALSE,"NAV-RCV";"graph",#N/A,FALSE,"CRUDEWW"}</definedName>
    <definedName name="wrn.JODM._.Graphs._1" localSheetId="3" hidden="1">{"graph",#N/A,FALSE,"WWJU";"graph",#N/A,FALSE,"WWSEM";"graph",#N/A,FALSE,"GOMJU";"graph",#N/A,FALSE,"GOMSEM";"graph",#N/A,FALSE,"NSJU";"graph",#N/A,FALSE,"NSSEM";"graph",#N/A,FALSE,"WAJU";"graph",#N/A,FALSE,"STOCKPRI";"graph",#N/A,FALSE,"CFTEV";"graph",#N/A,FALSE,"NAV-RCV";"graph",#N/A,FALSE,"CRUDEWW"}</definedName>
    <definedName name="wrn.JODM._.Graphs._1" localSheetId="10" hidden="1">{"graph",#N/A,FALSE,"WWJU";"graph",#N/A,FALSE,"WWSEM";"graph",#N/A,FALSE,"GOMJU";"graph",#N/A,FALSE,"GOMSEM";"graph",#N/A,FALSE,"NSJU";"graph",#N/A,FALSE,"NSSEM";"graph",#N/A,FALSE,"WAJU";"graph",#N/A,FALSE,"STOCKPRI";"graph",#N/A,FALSE,"CFTEV";"graph",#N/A,FALSE,"NAV-RCV";"graph",#N/A,FALSE,"CRUDEWW"}</definedName>
    <definedName name="wrn.JODM._.Graphs._1" localSheetId="2" hidden="1">{"graph",#N/A,FALSE,"WWJU";"graph",#N/A,FALSE,"WWSEM";"graph",#N/A,FALSE,"GOMJU";"graph",#N/A,FALSE,"GOMSEM";"graph",#N/A,FALSE,"NSJU";"graph",#N/A,FALSE,"NSSEM";"graph",#N/A,FALSE,"WAJU";"graph",#N/A,FALSE,"STOCKPRI";"graph",#N/A,FALSE,"CFTEV";"graph",#N/A,FALSE,"NAV-RCV";"graph",#N/A,FALSE,"CRUDEWW"}</definedName>
    <definedName name="wrn.JODM._.Graphs._1" localSheetId="12" hidden="1">{"graph",#N/A,FALSE,"WWJU";"graph",#N/A,FALSE,"WWSEM";"graph",#N/A,FALSE,"GOMJU";"graph",#N/A,FALSE,"GOMSEM";"graph",#N/A,FALSE,"NSJU";"graph",#N/A,FALSE,"NSSEM";"graph",#N/A,FALSE,"WAJU";"graph",#N/A,FALSE,"STOCKPRI";"graph",#N/A,FALSE,"CFTEV";"graph",#N/A,FALSE,"NAV-RCV";"graph",#N/A,FALSE,"CRUDEWW"}</definedName>
    <definedName name="wrn.JODM._.Graphs._1" localSheetId="13" hidden="1">{"graph",#N/A,FALSE,"WWJU";"graph",#N/A,FALSE,"WWSEM";"graph",#N/A,FALSE,"GOMJU";"graph",#N/A,FALSE,"GOMSEM";"graph",#N/A,FALSE,"NSJU";"graph",#N/A,FALSE,"NSSEM";"graph",#N/A,FALSE,"WAJU";"graph",#N/A,FALSE,"STOCKPRI";"graph",#N/A,FALSE,"CFTEV";"graph",#N/A,FALSE,"NAV-RCV";"graph",#N/A,FALSE,"CRUDEWW"}</definedName>
    <definedName name="wrn.JODM._.Graphs._1" localSheetId="11" hidden="1">{"graph",#N/A,FALSE,"WWJU";"graph",#N/A,FALSE,"WWSEM";"graph",#N/A,FALSE,"GOMJU";"graph",#N/A,FALSE,"GOMSEM";"graph",#N/A,FALSE,"NSJU";"graph",#N/A,FALSE,"NSSEM";"graph",#N/A,FALSE,"WAJU";"graph",#N/A,FALSE,"STOCKPRI";"graph",#N/A,FALSE,"CFTEV";"graph",#N/A,FALSE,"NAV-RCV";"graph",#N/A,FALSE,"CRUDEWW"}</definedName>
    <definedName name="wrn.JODM._.Graphs._1" localSheetId="1" hidden="1">{"graph",#N/A,FALSE,"WWJU";"graph",#N/A,FALSE,"WWSEM";"graph",#N/A,FALSE,"GOMJU";"graph",#N/A,FALSE,"GOMSEM";"graph",#N/A,FALSE,"NSJU";"graph",#N/A,FALSE,"NSSEM";"graph",#N/A,FALSE,"WAJU";"graph",#N/A,FALSE,"STOCKPRI";"graph",#N/A,FALSE,"CFTEV";"graph",#N/A,FALSE,"NAV-RCV";"graph",#N/A,FALSE,"CRUDEWW"}</definedName>
    <definedName name="wrn.JODM._.Graphs._1" localSheetId="0" hidden="1">{"graph",#N/A,FALSE,"WWJU";"graph",#N/A,FALSE,"WWSEM";"graph",#N/A,FALSE,"GOMJU";"graph",#N/A,FALSE,"GOMSEM";"graph",#N/A,FALSE,"NSJU";"graph",#N/A,FALSE,"NSSEM";"graph",#N/A,FALSE,"WAJU";"graph",#N/A,FALSE,"STOCKPRI";"graph",#N/A,FALSE,"CFTEV";"graph",#N/A,FALSE,"NAV-RCV";"graph",#N/A,FALSE,"CRUDEWW"}</definedName>
    <definedName name="wrn.JODM._.Graphs._2" localSheetId="3" hidden="1">{"graph",#N/A,FALSE,"WWJU";"graph",#N/A,FALSE,"WWSEM";"graph",#N/A,FALSE,"GOMJU";"graph",#N/A,FALSE,"GOMSEM";"graph",#N/A,FALSE,"NSJU";"graph",#N/A,FALSE,"NSSEM";"graph",#N/A,FALSE,"WAJU";"graph",#N/A,FALSE,"STOCKPRI";"graph",#N/A,FALSE,"CFTEV";"graph",#N/A,FALSE,"NAV-RCV";"graph",#N/A,FALSE,"CRUDEWW"}</definedName>
    <definedName name="wrn.JODM._.Graphs._2" localSheetId="10" hidden="1">{"graph",#N/A,FALSE,"WWJU";"graph",#N/A,FALSE,"WWSEM";"graph",#N/A,FALSE,"GOMJU";"graph",#N/A,FALSE,"GOMSEM";"graph",#N/A,FALSE,"NSJU";"graph",#N/A,FALSE,"NSSEM";"graph",#N/A,FALSE,"WAJU";"graph",#N/A,FALSE,"STOCKPRI";"graph",#N/A,FALSE,"CFTEV";"graph",#N/A,FALSE,"NAV-RCV";"graph",#N/A,FALSE,"CRUDEWW"}</definedName>
    <definedName name="wrn.JODM._.Graphs._2" localSheetId="2" hidden="1">{"graph",#N/A,FALSE,"WWJU";"graph",#N/A,FALSE,"WWSEM";"graph",#N/A,FALSE,"GOMJU";"graph",#N/A,FALSE,"GOMSEM";"graph",#N/A,FALSE,"NSJU";"graph",#N/A,FALSE,"NSSEM";"graph",#N/A,FALSE,"WAJU";"graph",#N/A,FALSE,"STOCKPRI";"graph",#N/A,FALSE,"CFTEV";"graph",#N/A,FALSE,"NAV-RCV";"graph",#N/A,FALSE,"CRUDEWW"}</definedName>
    <definedName name="wrn.JODM._.Graphs._2" localSheetId="12" hidden="1">{"graph",#N/A,FALSE,"WWJU";"graph",#N/A,FALSE,"WWSEM";"graph",#N/A,FALSE,"GOMJU";"graph",#N/A,FALSE,"GOMSEM";"graph",#N/A,FALSE,"NSJU";"graph",#N/A,FALSE,"NSSEM";"graph",#N/A,FALSE,"WAJU";"graph",#N/A,FALSE,"STOCKPRI";"graph",#N/A,FALSE,"CFTEV";"graph",#N/A,FALSE,"NAV-RCV";"graph",#N/A,FALSE,"CRUDEWW"}</definedName>
    <definedName name="wrn.JODM._.Graphs._2" localSheetId="13" hidden="1">{"graph",#N/A,FALSE,"WWJU";"graph",#N/A,FALSE,"WWSEM";"graph",#N/A,FALSE,"GOMJU";"graph",#N/A,FALSE,"GOMSEM";"graph",#N/A,FALSE,"NSJU";"graph",#N/A,FALSE,"NSSEM";"graph",#N/A,FALSE,"WAJU";"graph",#N/A,FALSE,"STOCKPRI";"graph",#N/A,FALSE,"CFTEV";"graph",#N/A,FALSE,"NAV-RCV";"graph",#N/A,FALSE,"CRUDEWW"}</definedName>
    <definedName name="wrn.JODM._.Graphs._2" localSheetId="11" hidden="1">{"graph",#N/A,FALSE,"WWJU";"graph",#N/A,FALSE,"WWSEM";"graph",#N/A,FALSE,"GOMJU";"graph",#N/A,FALSE,"GOMSEM";"graph",#N/A,FALSE,"NSJU";"graph",#N/A,FALSE,"NSSEM";"graph",#N/A,FALSE,"WAJU";"graph",#N/A,FALSE,"STOCKPRI";"graph",#N/A,FALSE,"CFTEV";"graph",#N/A,FALSE,"NAV-RCV";"graph",#N/A,FALSE,"CRUDEWW"}</definedName>
    <definedName name="wrn.JODM._.Graphs._2" localSheetId="1" hidden="1">{"graph",#N/A,FALSE,"WWJU";"graph",#N/A,FALSE,"WWSEM";"graph",#N/A,FALSE,"GOMJU";"graph",#N/A,FALSE,"GOMSEM";"graph",#N/A,FALSE,"NSJU";"graph",#N/A,FALSE,"NSSEM";"graph",#N/A,FALSE,"WAJU";"graph",#N/A,FALSE,"STOCKPRI";"graph",#N/A,FALSE,"CFTEV";"graph",#N/A,FALSE,"NAV-RCV";"graph",#N/A,FALSE,"CRUDEWW"}</definedName>
    <definedName name="wrn.JODM._.Graphs._2" localSheetId="0" hidden="1">{"graph",#N/A,FALSE,"WWJU";"graph",#N/A,FALSE,"WWSEM";"graph",#N/A,FALSE,"GOMJU";"graph",#N/A,FALSE,"GOMSEM";"graph",#N/A,FALSE,"NSJU";"graph",#N/A,FALSE,"NSSEM";"graph",#N/A,FALSE,"WAJU";"graph",#N/A,FALSE,"STOCKPRI";"graph",#N/A,FALSE,"CFTEV";"graph",#N/A,FALSE,"NAV-RCV";"graph",#N/A,FALSE,"CRUDEWW"}</definedName>
    <definedName name="wrn.JODM._.Graphs._3" localSheetId="3" hidden="1">{"graph",#N/A,FALSE,"WWJU";"graph",#N/A,FALSE,"WWSEM";"graph",#N/A,FALSE,"GOMJU";"graph",#N/A,FALSE,"GOMSEM";"graph",#N/A,FALSE,"NSJU";"graph",#N/A,FALSE,"NSSEM";"graph",#N/A,FALSE,"WAJU";"graph",#N/A,FALSE,"STOCKPRI";"graph",#N/A,FALSE,"CFTEV";"graph",#N/A,FALSE,"NAV-RCV";"graph",#N/A,FALSE,"CRUDEWW"}</definedName>
    <definedName name="wrn.JODM._.Graphs._3" localSheetId="10" hidden="1">{"graph",#N/A,FALSE,"WWJU";"graph",#N/A,FALSE,"WWSEM";"graph",#N/A,FALSE,"GOMJU";"graph",#N/A,FALSE,"GOMSEM";"graph",#N/A,FALSE,"NSJU";"graph",#N/A,FALSE,"NSSEM";"graph",#N/A,FALSE,"WAJU";"graph",#N/A,FALSE,"STOCKPRI";"graph",#N/A,FALSE,"CFTEV";"graph",#N/A,FALSE,"NAV-RCV";"graph",#N/A,FALSE,"CRUDEWW"}</definedName>
    <definedName name="wrn.JODM._.Graphs._3" localSheetId="2" hidden="1">{"graph",#N/A,FALSE,"WWJU";"graph",#N/A,FALSE,"WWSEM";"graph",#N/A,FALSE,"GOMJU";"graph",#N/A,FALSE,"GOMSEM";"graph",#N/A,FALSE,"NSJU";"graph",#N/A,FALSE,"NSSEM";"graph",#N/A,FALSE,"WAJU";"graph",#N/A,FALSE,"STOCKPRI";"graph",#N/A,FALSE,"CFTEV";"graph",#N/A,FALSE,"NAV-RCV";"graph",#N/A,FALSE,"CRUDEWW"}</definedName>
    <definedName name="wrn.JODM._.Graphs._3" localSheetId="12" hidden="1">{"graph",#N/A,FALSE,"WWJU";"graph",#N/A,FALSE,"WWSEM";"graph",#N/A,FALSE,"GOMJU";"graph",#N/A,FALSE,"GOMSEM";"graph",#N/A,FALSE,"NSJU";"graph",#N/A,FALSE,"NSSEM";"graph",#N/A,FALSE,"WAJU";"graph",#N/A,FALSE,"STOCKPRI";"graph",#N/A,FALSE,"CFTEV";"graph",#N/A,FALSE,"NAV-RCV";"graph",#N/A,FALSE,"CRUDEWW"}</definedName>
    <definedName name="wrn.JODM._.Graphs._3" localSheetId="13" hidden="1">{"graph",#N/A,FALSE,"WWJU";"graph",#N/A,FALSE,"WWSEM";"graph",#N/A,FALSE,"GOMJU";"graph",#N/A,FALSE,"GOMSEM";"graph",#N/A,FALSE,"NSJU";"graph",#N/A,FALSE,"NSSEM";"graph",#N/A,FALSE,"WAJU";"graph",#N/A,FALSE,"STOCKPRI";"graph",#N/A,FALSE,"CFTEV";"graph",#N/A,FALSE,"NAV-RCV";"graph",#N/A,FALSE,"CRUDEWW"}</definedName>
    <definedName name="wrn.JODM._.Graphs._3" localSheetId="11" hidden="1">{"graph",#N/A,FALSE,"WWJU";"graph",#N/A,FALSE,"WWSEM";"graph",#N/A,FALSE,"GOMJU";"graph",#N/A,FALSE,"GOMSEM";"graph",#N/A,FALSE,"NSJU";"graph",#N/A,FALSE,"NSSEM";"graph",#N/A,FALSE,"WAJU";"graph",#N/A,FALSE,"STOCKPRI";"graph",#N/A,FALSE,"CFTEV";"graph",#N/A,FALSE,"NAV-RCV";"graph",#N/A,FALSE,"CRUDEWW"}</definedName>
    <definedName name="wrn.JODM._.Graphs._3" localSheetId="1" hidden="1">{"graph",#N/A,FALSE,"WWJU";"graph",#N/A,FALSE,"WWSEM";"graph",#N/A,FALSE,"GOMJU";"graph",#N/A,FALSE,"GOMSEM";"graph",#N/A,FALSE,"NSJU";"graph",#N/A,FALSE,"NSSEM";"graph",#N/A,FALSE,"WAJU";"graph",#N/A,FALSE,"STOCKPRI";"graph",#N/A,FALSE,"CFTEV";"graph",#N/A,FALSE,"NAV-RCV";"graph",#N/A,FALSE,"CRUDEWW"}</definedName>
    <definedName name="wrn.JODM._.Graphs._3" localSheetId="0" hidden="1">{"graph",#N/A,FALSE,"WWJU";"graph",#N/A,FALSE,"WWSEM";"graph",#N/A,FALSE,"GOMJU";"graph",#N/A,FALSE,"GOMSEM";"graph",#N/A,FALSE,"NSJU";"graph",#N/A,FALSE,"NSSEM";"graph",#N/A,FALSE,"WAJU";"graph",#N/A,FALSE,"STOCKPRI";"graph",#N/A,FALSE,"CFTEV";"graph",#N/A,FALSE,"NAV-RCV";"graph",#N/A,FALSE,"CRUDEWW"}</definedName>
    <definedName name="wrn.JODM._.Graphs._4" localSheetId="3" hidden="1">{"graph",#N/A,FALSE,"WWJU";"graph",#N/A,FALSE,"WWSEM";"graph",#N/A,FALSE,"GOMJU";"graph",#N/A,FALSE,"GOMSEM";"graph",#N/A,FALSE,"NSJU";"graph",#N/A,FALSE,"NSSEM";"graph",#N/A,FALSE,"WAJU";"graph",#N/A,FALSE,"STOCKPRI";"graph",#N/A,FALSE,"CFTEV";"graph",#N/A,FALSE,"NAV-RCV";"graph",#N/A,FALSE,"CRUDEWW"}</definedName>
    <definedName name="wrn.JODM._.Graphs._4" localSheetId="10" hidden="1">{"graph",#N/A,FALSE,"WWJU";"graph",#N/A,FALSE,"WWSEM";"graph",#N/A,FALSE,"GOMJU";"graph",#N/A,FALSE,"GOMSEM";"graph",#N/A,FALSE,"NSJU";"graph",#N/A,FALSE,"NSSEM";"graph",#N/A,FALSE,"WAJU";"graph",#N/A,FALSE,"STOCKPRI";"graph",#N/A,FALSE,"CFTEV";"graph",#N/A,FALSE,"NAV-RCV";"graph",#N/A,FALSE,"CRUDEWW"}</definedName>
    <definedName name="wrn.JODM._.Graphs._4" localSheetId="2" hidden="1">{"graph",#N/A,FALSE,"WWJU";"graph",#N/A,FALSE,"WWSEM";"graph",#N/A,FALSE,"GOMJU";"graph",#N/A,FALSE,"GOMSEM";"graph",#N/A,FALSE,"NSJU";"graph",#N/A,FALSE,"NSSEM";"graph",#N/A,FALSE,"WAJU";"graph",#N/A,FALSE,"STOCKPRI";"graph",#N/A,FALSE,"CFTEV";"graph",#N/A,FALSE,"NAV-RCV";"graph",#N/A,FALSE,"CRUDEWW"}</definedName>
    <definedName name="wrn.JODM._.Graphs._4" localSheetId="12" hidden="1">{"graph",#N/A,FALSE,"WWJU";"graph",#N/A,FALSE,"WWSEM";"graph",#N/A,FALSE,"GOMJU";"graph",#N/A,FALSE,"GOMSEM";"graph",#N/A,FALSE,"NSJU";"graph",#N/A,FALSE,"NSSEM";"graph",#N/A,FALSE,"WAJU";"graph",#N/A,FALSE,"STOCKPRI";"graph",#N/A,FALSE,"CFTEV";"graph",#N/A,FALSE,"NAV-RCV";"graph",#N/A,FALSE,"CRUDEWW"}</definedName>
    <definedName name="wrn.JODM._.Graphs._4" localSheetId="13" hidden="1">{"graph",#N/A,FALSE,"WWJU";"graph",#N/A,FALSE,"WWSEM";"graph",#N/A,FALSE,"GOMJU";"graph",#N/A,FALSE,"GOMSEM";"graph",#N/A,FALSE,"NSJU";"graph",#N/A,FALSE,"NSSEM";"graph",#N/A,FALSE,"WAJU";"graph",#N/A,FALSE,"STOCKPRI";"graph",#N/A,FALSE,"CFTEV";"graph",#N/A,FALSE,"NAV-RCV";"graph",#N/A,FALSE,"CRUDEWW"}</definedName>
    <definedName name="wrn.JODM._.Graphs._4" localSheetId="11" hidden="1">{"graph",#N/A,FALSE,"WWJU";"graph",#N/A,FALSE,"WWSEM";"graph",#N/A,FALSE,"GOMJU";"graph",#N/A,FALSE,"GOMSEM";"graph",#N/A,FALSE,"NSJU";"graph",#N/A,FALSE,"NSSEM";"graph",#N/A,FALSE,"WAJU";"graph",#N/A,FALSE,"STOCKPRI";"graph",#N/A,FALSE,"CFTEV";"graph",#N/A,FALSE,"NAV-RCV";"graph",#N/A,FALSE,"CRUDEWW"}</definedName>
    <definedName name="wrn.JODM._.Graphs._4" localSheetId="1" hidden="1">{"graph",#N/A,FALSE,"WWJU";"graph",#N/A,FALSE,"WWSEM";"graph",#N/A,FALSE,"GOMJU";"graph",#N/A,FALSE,"GOMSEM";"graph",#N/A,FALSE,"NSJU";"graph",#N/A,FALSE,"NSSEM";"graph",#N/A,FALSE,"WAJU";"graph",#N/A,FALSE,"STOCKPRI";"graph",#N/A,FALSE,"CFTEV";"graph",#N/A,FALSE,"NAV-RCV";"graph",#N/A,FALSE,"CRUDEWW"}</definedName>
    <definedName name="wrn.JODM._.Graphs._4" localSheetId="0" hidden="1">{"graph",#N/A,FALSE,"WWJU";"graph",#N/A,FALSE,"WWSEM";"graph",#N/A,FALSE,"GOMJU";"graph",#N/A,FALSE,"GOMSEM";"graph",#N/A,FALSE,"NSJU";"graph",#N/A,FALSE,"NSSEM";"graph",#N/A,FALSE,"WAJU";"graph",#N/A,FALSE,"STOCKPRI";"graph",#N/A,FALSE,"CFTEV";"graph",#N/A,FALSE,"NAV-RCV";"graph",#N/A,FALSE,"CRUDEWW"}</definedName>
    <definedName name="wrn.JODM._.Graphs._5" localSheetId="3" hidden="1">{"graph",#N/A,FALSE,"WWJU";"graph",#N/A,FALSE,"WWSEM";"graph",#N/A,FALSE,"GOMJU";"graph",#N/A,FALSE,"GOMSEM";"graph",#N/A,FALSE,"NSJU";"graph",#N/A,FALSE,"NSSEM";"graph",#N/A,FALSE,"WAJU";"graph",#N/A,FALSE,"STOCKPRI";"graph",#N/A,FALSE,"CFTEV";"graph",#N/A,FALSE,"NAV-RCV";"graph",#N/A,FALSE,"CRUDEWW"}</definedName>
    <definedName name="wrn.JODM._.Graphs._5" localSheetId="10" hidden="1">{"graph",#N/A,FALSE,"WWJU";"graph",#N/A,FALSE,"WWSEM";"graph",#N/A,FALSE,"GOMJU";"graph",#N/A,FALSE,"GOMSEM";"graph",#N/A,FALSE,"NSJU";"graph",#N/A,FALSE,"NSSEM";"graph",#N/A,FALSE,"WAJU";"graph",#N/A,FALSE,"STOCKPRI";"graph",#N/A,FALSE,"CFTEV";"graph",#N/A,FALSE,"NAV-RCV";"graph",#N/A,FALSE,"CRUDEWW"}</definedName>
    <definedName name="wrn.JODM._.Graphs._5" localSheetId="2" hidden="1">{"graph",#N/A,FALSE,"WWJU";"graph",#N/A,FALSE,"WWSEM";"graph",#N/A,FALSE,"GOMJU";"graph",#N/A,FALSE,"GOMSEM";"graph",#N/A,FALSE,"NSJU";"graph",#N/A,FALSE,"NSSEM";"graph",#N/A,FALSE,"WAJU";"graph",#N/A,FALSE,"STOCKPRI";"graph",#N/A,FALSE,"CFTEV";"graph",#N/A,FALSE,"NAV-RCV";"graph",#N/A,FALSE,"CRUDEWW"}</definedName>
    <definedName name="wrn.JODM._.Graphs._5" localSheetId="12" hidden="1">{"graph",#N/A,FALSE,"WWJU";"graph",#N/A,FALSE,"WWSEM";"graph",#N/A,FALSE,"GOMJU";"graph",#N/A,FALSE,"GOMSEM";"graph",#N/A,FALSE,"NSJU";"graph",#N/A,FALSE,"NSSEM";"graph",#N/A,FALSE,"WAJU";"graph",#N/A,FALSE,"STOCKPRI";"graph",#N/A,FALSE,"CFTEV";"graph",#N/A,FALSE,"NAV-RCV";"graph",#N/A,FALSE,"CRUDEWW"}</definedName>
    <definedName name="wrn.JODM._.Graphs._5" localSheetId="13" hidden="1">{"graph",#N/A,FALSE,"WWJU";"graph",#N/A,FALSE,"WWSEM";"graph",#N/A,FALSE,"GOMJU";"graph",#N/A,FALSE,"GOMSEM";"graph",#N/A,FALSE,"NSJU";"graph",#N/A,FALSE,"NSSEM";"graph",#N/A,FALSE,"WAJU";"graph",#N/A,FALSE,"STOCKPRI";"graph",#N/A,FALSE,"CFTEV";"graph",#N/A,FALSE,"NAV-RCV";"graph",#N/A,FALSE,"CRUDEWW"}</definedName>
    <definedName name="wrn.JODM._.Graphs._5" localSheetId="11" hidden="1">{"graph",#N/A,FALSE,"WWJU";"graph",#N/A,FALSE,"WWSEM";"graph",#N/A,FALSE,"GOMJU";"graph",#N/A,FALSE,"GOMSEM";"graph",#N/A,FALSE,"NSJU";"graph",#N/A,FALSE,"NSSEM";"graph",#N/A,FALSE,"WAJU";"graph",#N/A,FALSE,"STOCKPRI";"graph",#N/A,FALSE,"CFTEV";"graph",#N/A,FALSE,"NAV-RCV";"graph",#N/A,FALSE,"CRUDEWW"}</definedName>
    <definedName name="wrn.JODM._.Graphs._5" localSheetId="1" hidden="1">{"graph",#N/A,FALSE,"WWJU";"graph",#N/A,FALSE,"WWSEM";"graph",#N/A,FALSE,"GOMJU";"graph",#N/A,FALSE,"GOMSEM";"graph",#N/A,FALSE,"NSJU";"graph",#N/A,FALSE,"NSSEM";"graph",#N/A,FALSE,"WAJU";"graph",#N/A,FALSE,"STOCKPRI";"graph",#N/A,FALSE,"CFTEV";"graph",#N/A,FALSE,"NAV-RCV";"graph",#N/A,FALSE,"CRUDEWW"}</definedName>
    <definedName name="wrn.JODM._.Graphs._5" localSheetId="0" hidden="1">{"graph",#N/A,FALSE,"WWJU";"graph",#N/A,FALSE,"WWSEM";"graph",#N/A,FALSE,"GOMJU";"graph",#N/A,FALSE,"GOMSEM";"graph",#N/A,FALSE,"NSJU";"graph",#N/A,FALSE,"NSSEM";"graph",#N/A,FALSE,"WAJU";"graph",#N/A,FALSE,"STOCKPRI";"graph",#N/A,FALSE,"CFTEV";"graph",#N/A,FALSE,"NAV-RCV";"graph",#N/A,FALSE,"CRUDEWW"}</definedName>
    <definedName name="wrn.Journal._.Entry." localSheetId="3" hidden="1">{#N/A,#N/A,TRUE,"Header Data";#N/A,#N/A,TRUE,"Line Items"}</definedName>
    <definedName name="wrn.Journal._.Entry." localSheetId="10" hidden="1">{#N/A,#N/A,TRUE,"Header Data";#N/A,#N/A,TRUE,"Line Items"}</definedName>
    <definedName name="wrn.Journal._.Entry." localSheetId="2" hidden="1">{#N/A,#N/A,TRUE,"Header Data";#N/A,#N/A,TRUE,"Line Items"}</definedName>
    <definedName name="wrn.Journal._.Entry." localSheetId="12" hidden="1">{#N/A,#N/A,TRUE,"Header Data";#N/A,#N/A,TRUE,"Line Items"}</definedName>
    <definedName name="wrn.Journal._.Entry." localSheetId="13" hidden="1">{#N/A,#N/A,TRUE,"Header Data";#N/A,#N/A,TRUE,"Line Items"}</definedName>
    <definedName name="wrn.Journal._.Entry." localSheetId="11" hidden="1">{#N/A,#N/A,TRUE,"Header Data";#N/A,#N/A,TRUE,"Line Items"}</definedName>
    <definedName name="wrn.Journal._.Entry." localSheetId="1" hidden="1">{#N/A,#N/A,TRUE,"Header Data";#N/A,#N/A,TRUE,"Line Items"}</definedName>
    <definedName name="wrn.Journal._.Entry." localSheetId="0" hidden="1">{#N/A,#N/A,TRUE,"Header Data";#N/A,#N/A,TRUE,"Line Items"}</definedName>
    <definedName name="wrn.LBO._.Summary." localSheetId="3" hidden="1">{"LBO Summary",#N/A,FALSE,"Summary"}</definedName>
    <definedName name="wrn.LBO._.Summary." localSheetId="10" hidden="1">{"LBO Summary",#N/A,FALSE,"Summary"}</definedName>
    <definedName name="wrn.LBO._.Summary." localSheetId="2" hidden="1">{"LBO Summary",#N/A,FALSE,"Summary"}</definedName>
    <definedName name="wrn.LBO._.Summary." localSheetId="12" hidden="1">{"LBO Summary",#N/A,FALSE,"Summary"}</definedName>
    <definedName name="wrn.LBO._.Summary." localSheetId="13" hidden="1">{"LBO Summary",#N/A,FALSE,"Summary"}</definedName>
    <definedName name="wrn.LBO._.Summary." localSheetId="11" hidden="1">{"LBO Summary",#N/A,FALSE,"Summary"}</definedName>
    <definedName name="wrn.LBO._.Summary." localSheetId="1" hidden="1">{"LBO Summary",#N/A,FALSE,"Summary"}</definedName>
    <definedName name="wrn.LBO._.Summary." localSheetId="0" hidden="1">{"LBO Summary",#N/A,FALSE,"Summary"}</definedName>
    <definedName name="wrn.legal." localSheetId="3" hidden="1">{"long",#N/A,FALSE,"ESC"}</definedName>
    <definedName name="wrn.legal." localSheetId="10" hidden="1">{"long",#N/A,FALSE,"ESC"}</definedName>
    <definedName name="wrn.legal." localSheetId="2" hidden="1">{"long",#N/A,FALSE,"ESC"}</definedName>
    <definedName name="wrn.legal." localSheetId="12" hidden="1">{"long",#N/A,FALSE,"ESC"}</definedName>
    <definedName name="wrn.legal." localSheetId="13" hidden="1">{"long",#N/A,FALSE,"ESC"}</definedName>
    <definedName name="wrn.legal." localSheetId="11" hidden="1">{"long",#N/A,FALSE,"ESC"}</definedName>
    <definedName name="wrn.legal." localSheetId="1" hidden="1">{"long",#N/A,FALSE,"ESC"}</definedName>
    <definedName name="wrn.legal." localSheetId="0" hidden="1">{"long",#N/A,FALSE,"ESC"}</definedName>
    <definedName name="wrn.LOB." localSheetId="3"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0"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2"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2"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3"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1"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0"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Maine." localSheetId="3" hidden="1">{"Assumptions",#N/A,TRUE,"Assumptions";"Income",#N/A,TRUE,"Income";"Balance",#N/A,TRUE,"Balance"}</definedName>
    <definedName name="wrn.Maine." localSheetId="10" hidden="1">{"Assumptions",#N/A,TRUE,"Assumptions";"Income",#N/A,TRUE,"Income";"Balance",#N/A,TRUE,"Balance"}</definedName>
    <definedName name="wrn.Maine." localSheetId="2" hidden="1">{"Assumptions",#N/A,TRUE,"Assumptions";"Income",#N/A,TRUE,"Income";"Balance",#N/A,TRUE,"Balance"}</definedName>
    <definedName name="wrn.Maine." localSheetId="12" hidden="1">{"Assumptions",#N/A,TRUE,"Assumptions";"Income",#N/A,TRUE,"Income";"Balance",#N/A,TRUE,"Balance"}</definedName>
    <definedName name="wrn.Maine." localSheetId="13" hidden="1">{"Assumptions",#N/A,TRUE,"Assumptions";"Income",#N/A,TRUE,"Income";"Balance",#N/A,TRUE,"Balance"}</definedName>
    <definedName name="wrn.Maine." localSheetId="11" hidden="1">{"Assumptions",#N/A,TRUE,"Assumptions";"Income",#N/A,TRUE,"Income";"Balance",#N/A,TRUE,"Balance"}</definedName>
    <definedName name="wrn.Maine." localSheetId="1" hidden="1">{"Assumptions",#N/A,TRUE,"Assumptions";"Income",#N/A,TRUE,"Income";"Balance",#N/A,TRUE,"Balance"}</definedName>
    <definedName name="wrn.Maine." localSheetId="0" hidden="1">{"Assumptions",#N/A,TRUE,"Assumptions";"Income",#N/A,TRUE,"Income";"Balance",#N/A,TRUE,"Balance"}</definedName>
    <definedName name="wrn.Maine2." localSheetId="3"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0"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2"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2"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3"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1"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0"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erge." localSheetId="3" hidden="1">{#N/A,#N/A,FALSE,"IPO";#N/A,#N/A,FALSE,"DCF";#N/A,#N/A,FALSE,"LBO";#N/A,#N/A,FALSE,"MULT_VAL";#N/A,#N/A,FALSE,"Status Quo";#N/A,#N/A,FALSE,"Recap"}</definedName>
    <definedName name="wrn.merge." localSheetId="10" hidden="1">{#N/A,#N/A,FALSE,"IPO";#N/A,#N/A,FALSE,"DCF";#N/A,#N/A,FALSE,"LBO";#N/A,#N/A,FALSE,"MULT_VAL";#N/A,#N/A,FALSE,"Status Quo";#N/A,#N/A,FALSE,"Recap"}</definedName>
    <definedName name="wrn.merge." localSheetId="2" hidden="1">{#N/A,#N/A,FALSE,"IPO";#N/A,#N/A,FALSE,"DCF";#N/A,#N/A,FALSE,"LBO";#N/A,#N/A,FALSE,"MULT_VAL";#N/A,#N/A,FALSE,"Status Quo";#N/A,#N/A,FALSE,"Recap"}</definedName>
    <definedName name="wrn.merge." localSheetId="12" hidden="1">{#N/A,#N/A,FALSE,"IPO";#N/A,#N/A,FALSE,"DCF";#N/A,#N/A,FALSE,"LBO";#N/A,#N/A,FALSE,"MULT_VAL";#N/A,#N/A,FALSE,"Status Quo";#N/A,#N/A,FALSE,"Recap"}</definedName>
    <definedName name="wrn.merge." localSheetId="13" hidden="1">{#N/A,#N/A,FALSE,"IPO";#N/A,#N/A,FALSE,"DCF";#N/A,#N/A,FALSE,"LBO";#N/A,#N/A,FALSE,"MULT_VAL";#N/A,#N/A,FALSE,"Status Quo";#N/A,#N/A,FALSE,"Recap"}</definedName>
    <definedName name="wrn.merge." localSheetId="11" hidden="1">{#N/A,#N/A,FALSE,"IPO";#N/A,#N/A,FALSE,"DCF";#N/A,#N/A,FALSE,"LBO";#N/A,#N/A,FALSE,"MULT_VAL";#N/A,#N/A,FALSE,"Status Quo";#N/A,#N/A,FALSE,"Recap"}</definedName>
    <definedName name="wrn.merge." localSheetId="1" hidden="1">{#N/A,#N/A,FALSE,"IPO";#N/A,#N/A,FALSE,"DCF";#N/A,#N/A,FALSE,"LBO";#N/A,#N/A,FALSE,"MULT_VAL";#N/A,#N/A,FALSE,"Status Quo";#N/A,#N/A,FALSE,"Recap"}</definedName>
    <definedName name="wrn.merge." localSheetId="0" hidden="1">{#N/A,#N/A,FALSE,"IPO";#N/A,#N/A,FALSE,"DCF";#N/A,#N/A,FALSE,"LBO";#N/A,#N/A,FALSE,"MULT_VAL";#N/A,#N/A,FALSE,"Status Quo";#N/A,#N/A,FALSE,"Recap"}</definedName>
    <definedName name="wrn.MIE._.Summary." localSheetId="3" hidden="1">{#N/A,#N/A,FALSE,"MIE Total";#N/A,#N/A,FALSE,"Japan";#N/A,#N/A,FALSE,"North America";#N/A,#N/A,FALSE,"Asia";#N/A,#N/A,FALSE,"Europe"}</definedName>
    <definedName name="wrn.MIE._.Summary." localSheetId="10" hidden="1">{#N/A,#N/A,FALSE,"MIE Total";#N/A,#N/A,FALSE,"Japan";#N/A,#N/A,FALSE,"North America";#N/A,#N/A,FALSE,"Asia";#N/A,#N/A,FALSE,"Europe"}</definedName>
    <definedName name="wrn.MIE._.Summary." localSheetId="2" hidden="1">{#N/A,#N/A,FALSE,"MIE Total";#N/A,#N/A,FALSE,"Japan";#N/A,#N/A,FALSE,"North America";#N/A,#N/A,FALSE,"Asia";#N/A,#N/A,FALSE,"Europe"}</definedName>
    <definedName name="wrn.MIE._.Summary." localSheetId="12" hidden="1">{#N/A,#N/A,FALSE,"MIE Total";#N/A,#N/A,FALSE,"Japan";#N/A,#N/A,FALSE,"North America";#N/A,#N/A,FALSE,"Asia";#N/A,#N/A,FALSE,"Europe"}</definedName>
    <definedName name="wrn.MIE._.Summary." localSheetId="13" hidden="1">{#N/A,#N/A,FALSE,"MIE Total";#N/A,#N/A,FALSE,"Japan";#N/A,#N/A,FALSE,"North America";#N/A,#N/A,FALSE,"Asia";#N/A,#N/A,FALSE,"Europe"}</definedName>
    <definedName name="wrn.MIE._.Summary." localSheetId="11" hidden="1">{#N/A,#N/A,FALSE,"MIE Total";#N/A,#N/A,FALSE,"Japan";#N/A,#N/A,FALSE,"North America";#N/A,#N/A,FALSE,"Asia";#N/A,#N/A,FALSE,"Europe"}</definedName>
    <definedName name="wrn.MIE._.Summary." localSheetId="1" hidden="1">{#N/A,#N/A,FALSE,"MIE Total";#N/A,#N/A,FALSE,"Japan";#N/A,#N/A,FALSE,"North America";#N/A,#N/A,FALSE,"Asia";#N/A,#N/A,FALSE,"Europe"}</definedName>
    <definedName name="wrn.MIE._.Summary." localSheetId="0" hidden="1">{#N/A,#N/A,FALSE,"MIE Total";#N/A,#N/A,FALSE,"Japan";#N/A,#N/A,FALSE,"North America";#N/A,#N/A,FALSE,"Asia";#N/A,#N/A,FALSE,"Europe"}</definedName>
    <definedName name="wrn.model." localSheetId="3" hidden="1">{"page1",#N/A,FALSE,"GIRLBO";"page2",#N/A,FALSE,"GIRLBO";"page3",#N/A,FALSE,"GIRLBO";"page4",#N/A,FALSE,"GIRLBO";"page5",#N/A,FALSE,"GIRLBO"}</definedName>
    <definedName name="wrn.model." localSheetId="10" hidden="1">{"page1",#N/A,FALSE,"GIRLBO";"page2",#N/A,FALSE,"GIRLBO";"page3",#N/A,FALSE,"GIRLBO";"page4",#N/A,FALSE,"GIRLBO";"page5",#N/A,FALSE,"GIRLBO"}</definedName>
    <definedName name="wrn.model." localSheetId="2" hidden="1">{"page1",#N/A,FALSE,"GIRLBO";"page2",#N/A,FALSE,"GIRLBO";"page3",#N/A,FALSE,"GIRLBO";"page4",#N/A,FALSE,"GIRLBO";"page5",#N/A,FALSE,"GIRLBO"}</definedName>
    <definedName name="wrn.model." localSheetId="12" hidden="1">{"page1",#N/A,FALSE,"GIRLBO";"page2",#N/A,FALSE,"GIRLBO";"page3",#N/A,FALSE,"GIRLBO";"page4",#N/A,FALSE,"GIRLBO";"page5",#N/A,FALSE,"GIRLBO"}</definedName>
    <definedName name="wrn.model." localSheetId="13" hidden="1">{"page1",#N/A,FALSE,"GIRLBO";"page2",#N/A,FALSE,"GIRLBO";"page3",#N/A,FALSE,"GIRLBO";"page4",#N/A,FALSE,"GIRLBO";"page5",#N/A,FALSE,"GIRLBO"}</definedName>
    <definedName name="wrn.model." localSheetId="11" hidden="1">{"page1",#N/A,FALSE,"GIRLBO";"page2",#N/A,FALSE,"GIRLBO";"page3",#N/A,FALSE,"GIRLBO";"page4",#N/A,FALSE,"GIRLBO";"page5",#N/A,FALSE,"GIRLBO"}</definedName>
    <definedName name="wrn.model." localSheetId="1" hidden="1">{"page1",#N/A,FALSE,"GIRLBO";"page2",#N/A,FALSE,"GIRLBO";"page3",#N/A,FALSE,"GIRLBO";"page4",#N/A,FALSE,"GIRLBO";"page5",#N/A,FALSE,"GIRLBO"}</definedName>
    <definedName name="wrn.model." localSheetId="0" hidden="1">{"page1",#N/A,FALSE,"GIRLBO";"page2",#N/A,FALSE,"GIRLBO";"page3",#N/A,FALSE,"GIRLBO";"page4",#N/A,FALSE,"GIRLBO";"page5",#N/A,FALSE,"GIRLBO"}</definedName>
    <definedName name="wrn.Model._.Output." localSheetId="3" hidden="1">{#N/A,#N/A,FALSE,"Purchase_50_Stock";#N/A,#N/A,FALSE,"Purchase_All_Stock";"Summary",#N/A,FALSE,"PF";"Income Statement",#N/A,FALSE,"PF";"Earnings",#N/A,FALSE,"PF";"Balance Sheet",#N/A,FALSE,"PF"}</definedName>
    <definedName name="wrn.Model._.Output." localSheetId="10" hidden="1">{#N/A,#N/A,FALSE,"Purchase_50_Stock";#N/A,#N/A,FALSE,"Purchase_All_Stock";"Summary",#N/A,FALSE,"PF";"Income Statement",#N/A,FALSE,"PF";"Earnings",#N/A,FALSE,"PF";"Balance Sheet",#N/A,FALSE,"PF"}</definedName>
    <definedName name="wrn.Model._.Output." localSheetId="2" hidden="1">{#N/A,#N/A,FALSE,"Purchase_50_Stock";#N/A,#N/A,FALSE,"Purchase_All_Stock";"Summary",#N/A,FALSE,"PF";"Income Statement",#N/A,FALSE,"PF";"Earnings",#N/A,FALSE,"PF";"Balance Sheet",#N/A,FALSE,"PF"}</definedName>
    <definedName name="wrn.Model._.Output." localSheetId="12" hidden="1">{#N/A,#N/A,FALSE,"Purchase_50_Stock";#N/A,#N/A,FALSE,"Purchase_All_Stock";"Summary",#N/A,FALSE,"PF";"Income Statement",#N/A,FALSE,"PF";"Earnings",#N/A,FALSE,"PF";"Balance Sheet",#N/A,FALSE,"PF"}</definedName>
    <definedName name="wrn.Model._.Output." localSheetId="13" hidden="1">{#N/A,#N/A,FALSE,"Purchase_50_Stock";#N/A,#N/A,FALSE,"Purchase_All_Stock";"Summary",#N/A,FALSE,"PF";"Income Statement",#N/A,FALSE,"PF";"Earnings",#N/A,FALSE,"PF";"Balance Sheet",#N/A,FALSE,"PF"}</definedName>
    <definedName name="wrn.Model._.Output." localSheetId="11" hidden="1">{#N/A,#N/A,FALSE,"Purchase_50_Stock";#N/A,#N/A,FALSE,"Purchase_All_Stock";"Summary",#N/A,FALSE,"PF";"Income Statement",#N/A,FALSE,"PF";"Earnings",#N/A,FALSE,"PF";"Balance Sheet",#N/A,FALSE,"PF"}</definedName>
    <definedName name="wrn.Model._.Output." localSheetId="1" hidden="1">{#N/A,#N/A,FALSE,"Purchase_50_Stock";#N/A,#N/A,FALSE,"Purchase_All_Stock";"Summary",#N/A,FALSE,"PF";"Income Statement",#N/A,FALSE,"PF";"Earnings",#N/A,FALSE,"PF";"Balance Sheet",#N/A,FALSE,"PF"}</definedName>
    <definedName name="wrn.Model._.Output." localSheetId="0" hidden="1">{#N/A,#N/A,FALSE,"Purchase_50_Stock";#N/A,#N/A,FALSE,"Purchase_All_Stock";"Summary",#N/A,FALSE,"PF";"Income Statement",#N/A,FALSE,"PF";"Earnings",#N/A,FALSE,"PF";"Balance Sheet",#N/A,FALSE,"PF"}</definedName>
    <definedName name="wrn.Munsell." localSheetId="3"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0"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3"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1"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wrn.newest." localSheetId="3" hidden="1">{#N/A,#N/A,TRUE,"TS";#N/A,#N/A,TRUE,"Combo";#N/A,#N/A,TRUE,"FAIR";#N/A,#N/A,TRUE,"RBC";#N/A,#N/A,TRUE,"xxxx"}</definedName>
    <definedName name="wrn.newest." localSheetId="10" hidden="1">{#N/A,#N/A,TRUE,"TS";#N/A,#N/A,TRUE,"Combo";#N/A,#N/A,TRUE,"FAIR";#N/A,#N/A,TRUE,"RBC";#N/A,#N/A,TRUE,"xxxx"}</definedName>
    <definedName name="wrn.newest." localSheetId="2" hidden="1">{#N/A,#N/A,TRUE,"TS";#N/A,#N/A,TRUE,"Combo";#N/A,#N/A,TRUE,"FAIR";#N/A,#N/A,TRUE,"RBC";#N/A,#N/A,TRUE,"xxxx"}</definedName>
    <definedName name="wrn.newest." localSheetId="12" hidden="1">{#N/A,#N/A,TRUE,"TS";#N/A,#N/A,TRUE,"Combo";#N/A,#N/A,TRUE,"FAIR";#N/A,#N/A,TRUE,"RBC";#N/A,#N/A,TRUE,"xxxx"}</definedName>
    <definedName name="wrn.newest." localSheetId="13" hidden="1">{#N/A,#N/A,TRUE,"TS";#N/A,#N/A,TRUE,"Combo";#N/A,#N/A,TRUE,"FAIR";#N/A,#N/A,TRUE,"RBC";#N/A,#N/A,TRUE,"xxxx"}</definedName>
    <definedName name="wrn.newest." localSheetId="11" hidden="1">{#N/A,#N/A,TRUE,"TS";#N/A,#N/A,TRUE,"Combo";#N/A,#N/A,TRUE,"FAIR";#N/A,#N/A,TRUE,"RBC";#N/A,#N/A,TRUE,"xxxx"}</definedName>
    <definedName name="wrn.newest." localSheetId="1" hidden="1">{#N/A,#N/A,TRUE,"TS";#N/A,#N/A,TRUE,"Combo";#N/A,#N/A,TRUE,"FAIR";#N/A,#N/A,TRUE,"RBC";#N/A,#N/A,TRUE,"xxxx"}</definedName>
    <definedName name="wrn.newest." localSheetId="0" hidden="1">{#N/A,#N/A,TRUE,"TS";#N/A,#N/A,TRUE,"Combo";#N/A,#N/A,TRUE,"FAIR";#N/A,#N/A,TRUE,"RBC";#N/A,#N/A,TRUE,"xxxx"}</definedName>
    <definedName name="wrn.No.._.America._.Data." localSheetId="3" hidden="1">{"Data",#N/A,FALSE,"North America";"Sales Summary",#N/A,FALSE,"North America"}</definedName>
    <definedName name="wrn.No.._.America._.Data." localSheetId="10" hidden="1">{"Data",#N/A,FALSE,"North America";"Sales Summary",#N/A,FALSE,"North America"}</definedName>
    <definedName name="wrn.No.._.America._.Data." localSheetId="2" hidden="1">{"Data",#N/A,FALSE,"North America";"Sales Summary",#N/A,FALSE,"North America"}</definedName>
    <definedName name="wrn.No.._.America._.Data." localSheetId="12" hidden="1">{"Data",#N/A,FALSE,"North America";"Sales Summary",#N/A,FALSE,"North America"}</definedName>
    <definedName name="wrn.No.._.America._.Data." localSheetId="13" hidden="1">{"Data",#N/A,FALSE,"North America";"Sales Summary",#N/A,FALSE,"North America"}</definedName>
    <definedName name="wrn.No.._.America._.Data." localSheetId="11" hidden="1">{"Data",#N/A,FALSE,"North America";"Sales Summary",#N/A,FALSE,"North America"}</definedName>
    <definedName name="wrn.No.._.America._.Data." localSheetId="1" hidden="1">{"Data",#N/A,FALSE,"North America";"Sales Summary",#N/A,FALSE,"North America"}</definedName>
    <definedName name="wrn.No.._.America._.Data." localSheetId="0" hidden="1">{"Data",#N/A,FALSE,"North America";"Sales Summary",#N/A,FALSE,"North America"}</definedName>
    <definedName name="wrn.Operating._.Models." localSheetId="3" hidden="1">{#N/A,#N/A,TRUE,"Eastern Market";#N/A,#N/A,TRUE,"Western Market";#N/A,#N/A,TRUE,"Sulphur Services";#N/A,#N/A,TRUE,"Global Business";#N/A,#N/A,TRUE,"Incremental Overhead";#N/A,#N/A,TRUE,"Acquired Business"}</definedName>
    <definedName name="wrn.Operating._.Models." localSheetId="10" hidden="1">{#N/A,#N/A,TRUE,"Eastern Market";#N/A,#N/A,TRUE,"Western Market";#N/A,#N/A,TRUE,"Sulphur Services";#N/A,#N/A,TRUE,"Global Business";#N/A,#N/A,TRUE,"Incremental Overhead";#N/A,#N/A,TRUE,"Acquired Business"}</definedName>
    <definedName name="wrn.Operating._.Models." localSheetId="2" hidden="1">{#N/A,#N/A,TRUE,"Eastern Market";#N/A,#N/A,TRUE,"Western Market";#N/A,#N/A,TRUE,"Sulphur Services";#N/A,#N/A,TRUE,"Global Business";#N/A,#N/A,TRUE,"Incremental Overhead";#N/A,#N/A,TRUE,"Acquired Business"}</definedName>
    <definedName name="wrn.Operating._.Models." localSheetId="12" hidden="1">{#N/A,#N/A,TRUE,"Eastern Market";#N/A,#N/A,TRUE,"Western Market";#N/A,#N/A,TRUE,"Sulphur Services";#N/A,#N/A,TRUE,"Global Business";#N/A,#N/A,TRUE,"Incremental Overhead";#N/A,#N/A,TRUE,"Acquired Business"}</definedName>
    <definedName name="wrn.Operating._.Models." localSheetId="13" hidden="1">{#N/A,#N/A,TRUE,"Eastern Market";#N/A,#N/A,TRUE,"Western Market";#N/A,#N/A,TRUE,"Sulphur Services";#N/A,#N/A,TRUE,"Global Business";#N/A,#N/A,TRUE,"Incremental Overhead";#N/A,#N/A,TRUE,"Acquired Business"}</definedName>
    <definedName name="wrn.Operating._.Models." localSheetId="11" hidden="1">{#N/A,#N/A,TRUE,"Eastern Market";#N/A,#N/A,TRUE,"Western Market";#N/A,#N/A,TRUE,"Sulphur Services";#N/A,#N/A,TRUE,"Global Business";#N/A,#N/A,TRUE,"Incremental Overhead";#N/A,#N/A,TRUE,"Acquired Business"}</definedName>
    <definedName name="wrn.Operating._.Models." localSheetId="1" hidden="1">{#N/A,#N/A,TRUE,"Eastern Market";#N/A,#N/A,TRUE,"Western Market";#N/A,#N/A,TRUE,"Sulphur Services";#N/A,#N/A,TRUE,"Global Business";#N/A,#N/A,TRUE,"Incremental Overhead";#N/A,#N/A,TRUE,"Acquired Business"}</definedName>
    <definedName name="wrn.Operating._.Models." localSheetId="0" hidden="1">{#N/A,#N/A,TRUE,"Eastern Market";#N/A,#N/A,TRUE,"Western Market";#N/A,#N/A,TRUE,"Sulphur Services";#N/A,#N/A,TRUE,"Global Business";#N/A,#N/A,TRUE,"Incremental Overhead";#N/A,#N/A,TRUE,"Acquired Business"}</definedName>
    <definedName name="wrn.Operating._.Models._1" localSheetId="3" hidden="1">{#N/A,#N/A,TRUE,"Eastern Market";#N/A,#N/A,TRUE,"Western Market";#N/A,#N/A,TRUE,"Sulphur Services";#N/A,#N/A,TRUE,"Global Business";#N/A,#N/A,TRUE,"Incremental Overhead";#N/A,#N/A,TRUE,"Acquired Business"}</definedName>
    <definedName name="wrn.Operating._.Models._1" localSheetId="10" hidden="1">{#N/A,#N/A,TRUE,"Eastern Market";#N/A,#N/A,TRUE,"Western Market";#N/A,#N/A,TRUE,"Sulphur Services";#N/A,#N/A,TRUE,"Global Business";#N/A,#N/A,TRUE,"Incremental Overhead";#N/A,#N/A,TRUE,"Acquired Business"}</definedName>
    <definedName name="wrn.Operating._.Models._1" localSheetId="2" hidden="1">{#N/A,#N/A,TRUE,"Eastern Market";#N/A,#N/A,TRUE,"Western Market";#N/A,#N/A,TRUE,"Sulphur Services";#N/A,#N/A,TRUE,"Global Business";#N/A,#N/A,TRUE,"Incremental Overhead";#N/A,#N/A,TRUE,"Acquired Business"}</definedName>
    <definedName name="wrn.Operating._.Models._1" localSheetId="12" hidden="1">{#N/A,#N/A,TRUE,"Eastern Market";#N/A,#N/A,TRUE,"Western Market";#N/A,#N/A,TRUE,"Sulphur Services";#N/A,#N/A,TRUE,"Global Business";#N/A,#N/A,TRUE,"Incremental Overhead";#N/A,#N/A,TRUE,"Acquired Business"}</definedName>
    <definedName name="wrn.Operating._.Models._1" localSheetId="13" hidden="1">{#N/A,#N/A,TRUE,"Eastern Market";#N/A,#N/A,TRUE,"Western Market";#N/A,#N/A,TRUE,"Sulphur Services";#N/A,#N/A,TRUE,"Global Business";#N/A,#N/A,TRUE,"Incremental Overhead";#N/A,#N/A,TRUE,"Acquired Business"}</definedName>
    <definedName name="wrn.Operating._.Models._1" localSheetId="11" hidden="1">{#N/A,#N/A,TRUE,"Eastern Market";#N/A,#N/A,TRUE,"Western Market";#N/A,#N/A,TRUE,"Sulphur Services";#N/A,#N/A,TRUE,"Global Business";#N/A,#N/A,TRUE,"Incremental Overhead";#N/A,#N/A,TRUE,"Acquired Business"}</definedName>
    <definedName name="wrn.Operating._.Models._1" localSheetId="1" hidden="1">{#N/A,#N/A,TRUE,"Eastern Market";#N/A,#N/A,TRUE,"Western Market";#N/A,#N/A,TRUE,"Sulphur Services";#N/A,#N/A,TRUE,"Global Business";#N/A,#N/A,TRUE,"Incremental Overhead";#N/A,#N/A,TRUE,"Acquired Business"}</definedName>
    <definedName name="wrn.Operating._.Models._1" localSheetId="0" hidden="1">{#N/A,#N/A,TRUE,"Eastern Market";#N/A,#N/A,TRUE,"Western Market";#N/A,#N/A,TRUE,"Sulphur Services";#N/A,#N/A,TRUE,"Global Business";#N/A,#N/A,TRUE,"Incremental Overhead";#N/A,#N/A,TRUE,"Acquired Business"}</definedName>
    <definedName name="wrn.Operating._.Models._2" localSheetId="3" hidden="1">{#N/A,#N/A,TRUE,"Eastern Market";#N/A,#N/A,TRUE,"Western Market";#N/A,#N/A,TRUE,"Sulphur Services";#N/A,#N/A,TRUE,"Global Business";#N/A,#N/A,TRUE,"Incremental Overhead";#N/A,#N/A,TRUE,"Acquired Business"}</definedName>
    <definedName name="wrn.Operating._.Models._2" localSheetId="10" hidden="1">{#N/A,#N/A,TRUE,"Eastern Market";#N/A,#N/A,TRUE,"Western Market";#N/A,#N/A,TRUE,"Sulphur Services";#N/A,#N/A,TRUE,"Global Business";#N/A,#N/A,TRUE,"Incremental Overhead";#N/A,#N/A,TRUE,"Acquired Business"}</definedName>
    <definedName name="wrn.Operating._.Models._2" localSheetId="2" hidden="1">{#N/A,#N/A,TRUE,"Eastern Market";#N/A,#N/A,TRUE,"Western Market";#N/A,#N/A,TRUE,"Sulphur Services";#N/A,#N/A,TRUE,"Global Business";#N/A,#N/A,TRUE,"Incremental Overhead";#N/A,#N/A,TRUE,"Acquired Business"}</definedName>
    <definedName name="wrn.Operating._.Models._2" localSheetId="12" hidden="1">{#N/A,#N/A,TRUE,"Eastern Market";#N/A,#N/A,TRUE,"Western Market";#N/A,#N/A,TRUE,"Sulphur Services";#N/A,#N/A,TRUE,"Global Business";#N/A,#N/A,TRUE,"Incremental Overhead";#N/A,#N/A,TRUE,"Acquired Business"}</definedName>
    <definedName name="wrn.Operating._.Models._2" localSheetId="13" hidden="1">{#N/A,#N/A,TRUE,"Eastern Market";#N/A,#N/A,TRUE,"Western Market";#N/A,#N/A,TRUE,"Sulphur Services";#N/A,#N/A,TRUE,"Global Business";#N/A,#N/A,TRUE,"Incremental Overhead";#N/A,#N/A,TRUE,"Acquired Business"}</definedName>
    <definedName name="wrn.Operating._.Models._2" localSheetId="11" hidden="1">{#N/A,#N/A,TRUE,"Eastern Market";#N/A,#N/A,TRUE,"Western Market";#N/A,#N/A,TRUE,"Sulphur Services";#N/A,#N/A,TRUE,"Global Business";#N/A,#N/A,TRUE,"Incremental Overhead";#N/A,#N/A,TRUE,"Acquired Business"}</definedName>
    <definedName name="wrn.Operating._.Models._2" localSheetId="1" hidden="1">{#N/A,#N/A,TRUE,"Eastern Market";#N/A,#N/A,TRUE,"Western Market";#N/A,#N/A,TRUE,"Sulphur Services";#N/A,#N/A,TRUE,"Global Business";#N/A,#N/A,TRUE,"Incremental Overhead";#N/A,#N/A,TRUE,"Acquired Business"}</definedName>
    <definedName name="wrn.Operating._.Models._2" localSheetId="0" hidden="1">{#N/A,#N/A,TRUE,"Eastern Market";#N/A,#N/A,TRUE,"Western Market";#N/A,#N/A,TRUE,"Sulphur Services";#N/A,#N/A,TRUE,"Global Business";#N/A,#N/A,TRUE,"Incremental Overhead";#N/A,#N/A,TRUE,"Acquired Business"}</definedName>
    <definedName name="wrn.Operating._.Models._3" localSheetId="3" hidden="1">{#N/A,#N/A,TRUE,"Eastern Market";#N/A,#N/A,TRUE,"Western Market";#N/A,#N/A,TRUE,"Sulphur Services";#N/A,#N/A,TRUE,"Global Business";#N/A,#N/A,TRUE,"Incremental Overhead";#N/A,#N/A,TRUE,"Acquired Business"}</definedName>
    <definedName name="wrn.Operating._.Models._3" localSheetId="10" hidden="1">{#N/A,#N/A,TRUE,"Eastern Market";#N/A,#N/A,TRUE,"Western Market";#N/A,#N/A,TRUE,"Sulphur Services";#N/A,#N/A,TRUE,"Global Business";#N/A,#N/A,TRUE,"Incremental Overhead";#N/A,#N/A,TRUE,"Acquired Business"}</definedName>
    <definedName name="wrn.Operating._.Models._3" localSheetId="2" hidden="1">{#N/A,#N/A,TRUE,"Eastern Market";#N/A,#N/A,TRUE,"Western Market";#N/A,#N/A,TRUE,"Sulphur Services";#N/A,#N/A,TRUE,"Global Business";#N/A,#N/A,TRUE,"Incremental Overhead";#N/A,#N/A,TRUE,"Acquired Business"}</definedName>
    <definedName name="wrn.Operating._.Models._3" localSheetId="12" hidden="1">{#N/A,#N/A,TRUE,"Eastern Market";#N/A,#N/A,TRUE,"Western Market";#N/A,#N/A,TRUE,"Sulphur Services";#N/A,#N/A,TRUE,"Global Business";#N/A,#N/A,TRUE,"Incremental Overhead";#N/A,#N/A,TRUE,"Acquired Business"}</definedName>
    <definedName name="wrn.Operating._.Models._3" localSheetId="13" hidden="1">{#N/A,#N/A,TRUE,"Eastern Market";#N/A,#N/A,TRUE,"Western Market";#N/A,#N/A,TRUE,"Sulphur Services";#N/A,#N/A,TRUE,"Global Business";#N/A,#N/A,TRUE,"Incremental Overhead";#N/A,#N/A,TRUE,"Acquired Business"}</definedName>
    <definedName name="wrn.Operating._.Models._3" localSheetId="11" hidden="1">{#N/A,#N/A,TRUE,"Eastern Market";#N/A,#N/A,TRUE,"Western Market";#N/A,#N/A,TRUE,"Sulphur Services";#N/A,#N/A,TRUE,"Global Business";#N/A,#N/A,TRUE,"Incremental Overhead";#N/A,#N/A,TRUE,"Acquired Business"}</definedName>
    <definedName name="wrn.Operating._.Models._3" localSheetId="1" hidden="1">{#N/A,#N/A,TRUE,"Eastern Market";#N/A,#N/A,TRUE,"Western Market";#N/A,#N/A,TRUE,"Sulphur Services";#N/A,#N/A,TRUE,"Global Business";#N/A,#N/A,TRUE,"Incremental Overhead";#N/A,#N/A,TRUE,"Acquired Business"}</definedName>
    <definedName name="wrn.Operating._.Models._3" localSheetId="0" hidden="1">{#N/A,#N/A,TRUE,"Eastern Market";#N/A,#N/A,TRUE,"Western Market";#N/A,#N/A,TRUE,"Sulphur Services";#N/A,#N/A,TRUE,"Global Business";#N/A,#N/A,TRUE,"Incremental Overhead";#N/A,#N/A,TRUE,"Acquired Business"}</definedName>
    <definedName name="wrn.Operating._.Models._4" localSheetId="3" hidden="1">{#N/A,#N/A,TRUE,"Eastern Market";#N/A,#N/A,TRUE,"Western Market";#N/A,#N/A,TRUE,"Sulphur Services";#N/A,#N/A,TRUE,"Global Business";#N/A,#N/A,TRUE,"Incremental Overhead";#N/A,#N/A,TRUE,"Acquired Business"}</definedName>
    <definedName name="wrn.Operating._.Models._4" localSheetId="10" hidden="1">{#N/A,#N/A,TRUE,"Eastern Market";#N/A,#N/A,TRUE,"Western Market";#N/A,#N/A,TRUE,"Sulphur Services";#N/A,#N/A,TRUE,"Global Business";#N/A,#N/A,TRUE,"Incremental Overhead";#N/A,#N/A,TRUE,"Acquired Business"}</definedName>
    <definedName name="wrn.Operating._.Models._4" localSheetId="2" hidden="1">{#N/A,#N/A,TRUE,"Eastern Market";#N/A,#N/A,TRUE,"Western Market";#N/A,#N/A,TRUE,"Sulphur Services";#N/A,#N/A,TRUE,"Global Business";#N/A,#N/A,TRUE,"Incremental Overhead";#N/A,#N/A,TRUE,"Acquired Business"}</definedName>
    <definedName name="wrn.Operating._.Models._4" localSheetId="12" hidden="1">{#N/A,#N/A,TRUE,"Eastern Market";#N/A,#N/A,TRUE,"Western Market";#N/A,#N/A,TRUE,"Sulphur Services";#N/A,#N/A,TRUE,"Global Business";#N/A,#N/A,TRUE,"Incremental Overhead";#N/A,#N/A,TRUE,"Acquired Business"}</definedName>
    <definedName name="wrn.Operating._.Models._4" localSheetId="13" hidden="1">{#N/A,#N/A,TRUE,"Eastern Market";#N/A,#N/A,TRUE,"Western Market";#N/A,#N/A,TRUE,"Sulphur Services";#N/A,#N/A,TRUE,"Global Business";#N/A,#N/A,TRUE,"Incremental Overhead";#N/A,#N/A,TRUE,"Acquired Business"}</definedName>
    <definedName name="wrn.Operating._.Models._4" localSheetId="11" hidden="1">{#N/A,#N/A,TRUE,"Eastern Market";#N/A,#N/A,TRUE,"Western Market";#N/A,#N/A,TRUE,"Sulphur Services";#N/A,#N/A,TRUE,"Global Business";#N/A,#N/A,TRUE,"Incremental Overhead";#N/A,#N/A,TRUE,"Acquired Business"}</definedName>
    <definedName name="wrn.Operating._.Models._4" localSheetId="1" hidden="1">{#N/A,#N/A,TRUE,"Eastern Market";#N/A,#N/A,TRUE,"Western Market";#N/A,#N/A,TRUE,"Sulphur Services";#N/A,#N/A,TRUE,"Global Business";#N/A,#N/A,TRUE,"Incremental Overhead";#N/A,#N/A,TRUE,"Acquired Business"}</definedName>
    <definedName name="wrn.Operating._.Models._4" localSheetId="0" hidden="1">{#N/A,#N/A,TRUE,"Eastern Market";#N/A,#N/A,TRUE,"Western Market";#N/A,#N/A,TRUE,"Sulphur Services";#N/A,#N/A,TRUE,"Global Business";#N/A,#N/A,TRUE,"Incremental Overhead";#N/A,#N/A,TRUE,"Acquired Business"}</definedName>
    <definedName name="wrn.Operating._.Models._5" localSheetId="3" hidden="1">{#N/A,#N/A,TRUE,"Eastern Market";#N/A,#N/A,TRUE,"Western Market";#N/A,#N/A,TRUE,"Sulphur Services";#N/A,#N/A,TRUE,"Global Business";#N/A,#N/A,TRUE,"Incremental Overhead";#N/A,#N/A,TRUE,"Acquired Business"}</definedName>
    <definedName name="wrn.Operating._.Models._5" localSheetId="10" hidden="1">{#N/A,#N/A,TRUE,"Eastern Market";#N/A,#N/A,TRUE,"Western Market";#N/A,#N/A,TRUE,"Sulphur Services";#N/A,#N/A,TRUE,"Global Business";#N/A,#N/A,TRUE,"Incremental Overhead";#N/A,#N/A,TRUE,"Acquired Business"}</definedName>
    <definedName name="wrn.Operating._.Models._5" localSheetId="2" hidden="1">{#N/A,#N/A,TRUE,"Eastern Market";#N/A,#N/A,TRUE,"Western Market";#N/A,#N/A,TRUE,"Sulphur Services";#N/A,#N/A,TRUE,"Global Business";#N/A,#N/A,TRUE,"Incremental Overhead";#N/A,#N/A,TRUE,"Acquired Business"}</definedName>
    <definedName name="wrn.Operating._.Models._5" localSheetId="12" hidden="1">{#N/A,#N/A,TRUE,"Eastern Market";#N/A,#N/A,TRUE,"Western Market";#N/A,#N/A,TRUE,"Sulphur Services";#N/A,#N/A,TRUE,"Global Business";#N/A,#N/A,TRUE,"Incremental Overhead";#N/A,#N/A,TRUE,"Acquired Business"}</definedName>
    <definedName name="wrn.Operating._.Models._5" localSheetId="13" hidden="1">{#N/A,#N/A,TRUE,"Eastern Market";#N/A,#N/A,TRUE,"Western Market";#N/A,#N/A,TRUE,"Sulphur Services";#N/A,#N/A,TRUE,"Global Business";#N/A,#N/A,TRUE,"Incremental Overhead";#N/A,#N/A,TRUE,"Acquired Business"}</definedName>
    <definedName name="wrn.Operating._.Models._5" localSheetId="11" hidden="1">{#N/A,#N/A,TRUE,"Eastern Market";#N/A,#N/A,TRUE,"Western Market";#N/A,#N/A,TRUE,"Sulphur Services";#N/A,#N/A,TRUE,"Global Business";#N/A,#N/A,TRUE,"Incremental Overhead";#N/A,#N/A,TRUE,"Acquired Business"}</definedName>
    <definedName name="wrn.Operating._.Models._5" localSheetId="1" hidden="1">{#N/A,#N/A,TRUE,"Eastern Market";#N/A,#N/A,TRUE,"Western Market";#N/A,#N/A,TRUE,"Sulphur Services";#N/A,#N/A,TRUE,"Global Business";#N/A,#N/A,TRUE,"Incremental Overhead";#N/A,#N/A,TRUE,"Acquired Business"}</definedName>
    <definedName name="wrn.Operating._.Models._5" localSheetId="0" hidden="1">{#N/A,#N/A,TRUE,"Eastern Market";#N/A,#N/A,TRUE,"Western Market";#N/A,#N/A,TRUE,"Sulphur Services";#N/A,#N/A,TRUE,"Global Business";#N/A,#N/A,TRUE,"Incremental Overhead";#N/A,#N/A,TRUE,"Acquired Business"}</definedName>
    <definedName name="wrn.packer._.1." localSheetId="3"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0"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2"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2"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3"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1"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0"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LX." localSheetId="3" hidden="1">{"cred comp",#N/A,FALSE,"Comparable Credit Analysis";"IS",#N/A,FALSE,"IS";"Sensitivity",#N/A,FALSE,"Sensitivity";"BS",#N/A,FALSE,"BS";"Bond Summary",#N/A,FALSE,"B Summary";"AD",#N/A,FALSE,"Accretion";"NAV",#N/A,FALSE,"NAV";"SU",#N/A,FALSE,"S&amp;U";"acq. study",#N/A,FALSE,"Acq. Study";"F Charges",#N/A,FALSE,"Fixed Charges"}</definedName>
    <definedName name="wrn.PLX." localSheetId="10" hidden="1">{"cred comp",#N/A,FALSE,"Comparable Credit Analysis";"IS",#N/A,FALSE,"IS";"Sensitivity",#N/A,FALSE,"Sensitivity";"BS",#N/A,FALSE,"BS";"Bond Summary",#N/A,FALSE,"B Summary";"AD",#N/A,FALSE,"Accretion";"NAV",#N/A,FALSE,"NAV";"SU",#N/A,FALSE,"S&amp;U";"acq. study",#N/A,FALSE,"Acq. Study";"F Charges",#N/A,FALSE,"Fixed Charges"}</definedName>
    <definedName name="wrn.PLX." localSheetId="2" hidden="1">{"cred comp",#N/A,FALSE,"Comparable Credit Analysis";"IS",#N/A,FALSE,"IS";"Sensitivity",#N/A,FALSE,"Sensitivity";"BS",#N/A,FALSE,"BS";"Bond Summary",#N/A,FALSE,"B Summary";"AD",#N/A,FALSE,"Accretion";"NAV",#N/A,FALSE,"NAV";"SU",#N/A,FALSE,"S&amp;U";"acq. study",#N/A,FALSE,"Acq. Study";"F Charges",#N/A,FALSE,"Fixed Charges"}</definedName>
    <definedName name="wrn.PLX." localSheetId="12" hidden="1">{"cred comp",#N/A,FALSE,"Comparable Credit Analysis";"IS",#N/A,FALSE,"IS";"Sensitivity",#N/A,FALSE,"Sensitivity";"BS",#N/A,FALSE,"BS";"Bond Summary",#N/A,FALSE,"B Summary";"AD",#N/A,FALSE,"Accretion";"NAV",#N/A,FALSE,"NAV";"SU",#N/A,FALSE,"S&amp;U";"acq. study",#N/A,FALSE,"Acq. Study";"F Charges",#N/A,FALSE,"Fixed Charges"}</definedName>
    <definedName name="wrn.PLX." localSheetId="13" hidden="1">{"cred comp",#N/A,FALSE,"Comparable Credit Analysis";"IS",#N/A,FALSE,"IS";"Sensitivity",#N/A,FALSE,"Sensitivity";"BS",#N/A,FALSE,"BS";"Bond Summary",#N/A,FALSE,"B Summary";"AD",#N/A,FALSE,"Accretion";"NAV",#N/A,FALSE,"NAV";"SU",#N/A,FALSE,"S&amp;U";"acq. study",#N/A,FALSE,"Acq. Study";"F Charges",#N/A,FALSE,"Fixed Charges"}</definedName>
    <definedName name="wrn.PLX." localSheetId="11" hidden="1">{"cred comp",#N/A,FALSE,"Comparable Credit Analysis";"IS",#N/A,FALSE,"IS";"Sensitivity",#N/A,FALSE,"Sensitivity";"BS",#N/A,FALSE,"BS";"Bond Summary",#N/A,FALSE,"B Summary";"AD",#N/A,FALSE,"Accretion";"NAV",#N/A,FALSE,"NAV";"SU",#N/A,FALSE,"S&amp;U";"acq. study",#N/A,FALSE,"Acq. Study";"F Charges",#N/A,FALSE,"Fixed Charges"}</definedName>
    <definedName name="wrn.PLX." localSheetId="1" hidden="1">{"cred comp",#N/A,FALSE,"Comparable Credit Analysis";"IS",#N/A,FALSE,"IS";"Sensitivity",#N/A,FALSE,"Sensitivity";"BS",#N/A,FALSE,"BS";"Bond Summary",#N/A,FALSE,"B Summary";"AD",#N/A,FALSE,"Accretion";"NAV",#N/A,FALSE,"NAV";"SU",#N/A,FALSE,"S&amp;U";"acq. study",#N/A,FALSE,"Acq. Study";"F Charges",#N/A,FALSE,"Fixed Charges"}</definedName>
    <definedName name="wrn.PLX." localSheetId="0" hidden="1">{"cred comp",#N/A,FALSE,"Comparable Credit Analysis";"IS",#N/A,FALSE,"IS";"Sensitivity",#N/A,FALSE,"Sensitivity";"BS",#N/A,FALSE,"BS";"Bond Summary",#N/A,FALSE,"B Summary";"AD",#N/A,FALSE,"Accretion";"NAV",#N/A,FALSE,"NAV";"SU",#N/A,FALSE,"S&amp;U";"acq. study",#N/A,FALSE,"Acq. Study";"F Charges",#N/A,FALSE,"Fixed Charges"}</definedName>
    <definedName name="wrn.PLX._1" localSheetId="3" hidden="1">{"cred comp",#N/A,FALSE,"Comparable Credit Analysis";"IS",#N/A,FALSE,"IS";"Sensitivity",#N/A,FALSE,"Sensitivity";"BS",#N/A,FALSE,"BS";"Bond Summary",#N/A,FALSE,"B Summary";"AD",#N/A,FALSE,"Accretion";"NAV",#N/A,FALSE,"NAV";"SU",#N/A,FALSE,"S&amp;U";"acq. study",#N/A,FALSE,"Acq. Study";"F Charges",#N/A,FALSE,"Fixed Charges"}</definedName>
    <definedName name="wrn.PLX._1" localSheetId="10" hidden="1">{"cred comp",#N/A,FALSE,"Comparable Credit Analysis";"IS",#N/A,FALSE,"IS";"Sensitivity",#N/A,FALSE,"Sensitivity";"BS",#N/A,FALSE,"BS";"Bond Summary",#N/A,FALSE,"B Summary";"AD",#N/A,FALSE,"Accretion";"NAV",#N/A,FALSE,"NAV";"SU",#N/A,FALSE,"S&amp;U";"acq. study",#N/A,FALSE,"Acq. Study";"F Charges",#N/A,FALSE,"Fixed Charges"}</definedName>
    <definedName name="wrn.PLX._1" localSheetId="2" hidden="1">{"cred comp",#N/A,FALSE,"Comparable Credit Analysis";"IS",#N/A,FALSE,"IS";"Sensitivity",#N/A,FALSE,"Sensitivity";"BS",#N/A,FALSE,"BS";"Bond Summary",#N/A,FALSE,"B Summary";"AD",#N/A,FALSE,"Accretion";"NAV",#N/A,FALSE,"NAV";"SU",#N/A,FALSE,"S&amp;U";"acq. study",#N/A,FALSE,"Acq. Study";"F Charges",#N/A,FALSE,"Fixed Charges"}</definedName>
    <definedName name="wrn.PLX._1" localSheetId="12" hidden="1">{"cred comp",#N/A,FALSE,"Comparable Credit Analysis";"IS",#N/A,FALSE,"IS";"Sensitivity",#N/A,FALSE,"Sensitivity";"BS",#N/A,FALSE,"BS";"Bond Summary",#N/A,FALSE,"B Summary";"AD",#N/A,FALSE,"Accretion";"NAV",#N/A,FALSE,"NAV";"SU",#N/A,FALSE,"S&amp;U";"acq. study",#N/A,FALSE,"Acq. Study";"F Charges",#N/A,FALSE,"Fixed Charges"}</definedName>
    <definedName name="wrn.PLX._1" localSheetId="13" hidden="1">{"cred comp",#N/A,FALSE,"Comparable Credit Analysis";"IS",#N/A,FALSE,"IS";"Sensitivity",#N/A,FALSE,"Sensitivity";"BS",#N/A,FALSE,"BS";"Bond Summary",#N/A,FALSE,"B Summary";"AD",#N/A,FALSE,"Accretion";"NAV",#N/A,FALSE,"NAV";"SU",#N/A,FALSE,"S&amp;U";"acq. study",#N/A,FALSE,"Acq. Study";"F Charges",#N/A,FALSE,"Fixed Charges"}</definedName>
    <definedName name="wrn.PLX._1" localSheetId="11" hidden="1">{"cred comp",#N/A,FALSE,"Comparable Credit Analysis";"IS",#N/A,FALSE,"IS";"Sensitivity",#N/A,FALSE,"Sensitivity";"BS",#N/A,FALSE,"BS";"Bond Summary",#N/A,FALSE,"B Summary";"AD",#N/A,FALSE,"Accretion";"NAV",#N/A,FALSE,"NAV";"SU",#N/A,FALSE,"S&amp;U";"acq. study",#N/A,FALSE,"Acq. Study";"F Charges",#N/A,FALSE,"Fixed Charges"}</definedName>
    <definedName name="wrn.PLX._1" localSheetId="1" hidden="1">{"cred comp",#N/A,FALSE,"Comparable Credit Analysis";"IS",#N/A,FALSE,"IS";"Sensitivity",#N/A,FALSE,"Sensitivity";"BS",#N/A,FALSE,"BS";"Bond Summary",#N/A,FALSE,"B Summary";"AD",#N/A,FALSE,"Accretion";"NAV",#N/A,FALSE,"NAV";"SU",#N/A,FALSE,"S&amp;U";"acq. study",#N/A,FALSE,"Acq. Study";"F Charges",#N/A,FALSE,"Fixed Charges"}</definedName>
    <definedName name="wrn.PLX._1" localSheetId="0" hidden="1">{"cred comp",#N/A,FALSE,"Comparable Credit Analysis";"IS",#N/A,FALSE,"IS";"Sensitivity",#N/A,FALSE,"Sensitivity";"BS",#N/A,FALSE,"BS";"Bond Summary",#N/A,FALSE,"B Summary";"AD",#N/A,FALSE,"Accretion";"NAV",#N/A,FALSE,"NAV";"SU",#N/A,FALSE,"S&amp;U";"acq. study",#N/A,FALSE,"Acq. Study";"F Charges",#N/A,FALSE,"Fixed Charges"}</definedName>
    <definedName name="wrn.PLX._2" localSheetId="3" hidden="1">{"cred comp",#N/A,FALSE,"Comparable Credit Analysis";"IS",#N/A,FALSE,"IS";"Sensitivity",#N/A,FALSE,"Sensitivity";"BS",#N/A,FALSE,"BS";"Bond Summary",#N/A,FALSE,"B Summary";"AD",#N/A,FALSE,"Accretion";"NAV",#N/A,FALSE,"NAV";"SU",#N/A,FALSE,"S&amp;U";"acq. study",#N/A,FALSE,"Acq. Study";"F Charges",#N/A,FALSE,"Fixed Charges"}</definedName>
    <definedName name="wrn.PLX._2" localSheetId="10" hidden="1">{"cred comp",#N/A,FALSE,"Comparable Credit Analysis";"IS",#N/A,FALSE,"IS";"Sensitivity",#N/A,FALSE,"Sensitivity";"BS",#N/A,FALSE,"BS";"Bond Summary",#N/A,FALSE,"B Summary";"AD",#N/A,FALSE,"Accretion";"NAV",#N/A,FALSE,"NAV";"SU",#N/A,FALSE,"S&amp;U";"acq. study",#N/A,FALSE,"Acq. Study";"F Charges",#N/A,FALSE,"Fixed Charges"}</definedName>
    <definedName name="wrn.PLX._2" localSheetId="2" hidden="1">{"cred comp",#N/A,FALSE,"Comparable Credit Analysis";"IS",#N/A,FALSE,"IS";"Sensitivity",#N/A,FALSE,"Sensitivity";"BS",#N/A,FALSE,"BS";"Bond Summary",#N/A,FALSE,"B Summary";"AD",#N/A,FALSE,"Accretion";"NAV",#N/A,FALSE,"NAV";"SU",#N/A,FALSE,"S&amp;U";"acq. study",#N/A,FALSE,"Acq. Study";"F Charges",#N/A,FALSE,"Fixed Charges"}</definedName>
    <definedName name="wrn.PLX._2" localSheetId="12" hidden="1">{"cred comp",#N/A,FALSE,"Comparable Credit Analysis";"IS",#N/A,FALSE,"IS";"Sensitivity",#N/A,FALSE,"Sensitivity";"BS",#N/A,FALSE,"BS";"Bond Summary",#N/A,FALSE,"B Summary";"AD",#N/A,FALSE,"Accretion";"NAV",#N/A,FALSE,"NAV";"SU",#N/A,FALSE,"S&amp;U";"acq. study",#N/A,FALSE,"Acq. Study";"F Charges",#N/A,FALSE,"Fixed Charges"}</definedName>
    <definedName name="wrn.PLX._2" localSheetId="13" hidden="1">{"cred comp",#N/A,FALSE,"Comparable Credit Analysis";"IS",#N/A,FALSE,"IS";"Sensitivity",#N/A,FALSE,"Sensitivity";"BS",#N/A,FALSE,"BS";"Bond Summary",#N/A,FALSE,"B Summary";"AD",#N/A,FALSE,"Accretion";"NAV",#N/A,FALSE,"NAV";"SU",#N/A,FALSE,"S&amp;U";"acq. study",#N/A,FALSE,"Acq. Study";"F Charges",#N/A,FALSE,"Fixed Charges"}</definedName>
    <definedName name="wrn.PLX._2" localSheetId="11" hidden="1">{"cred comp",#N/A,FALSE,"Comparable Credit Analysis";"IS",#N/A,FALSE,"IS";"Sensitivity",#N/A,FALSE,"Sensitivity";"BS",#N/A,FALSE,"BS";"Bond Summary",#N/A,FALSE,"B Summary";"AD",#N/A,FALSE,"Accretion";"NAV",#N/A,FALSE,"NAV";"SU",#N/A,FALSE,"S&amp;U";"acq. study",#N/A,FALSE,"Acq. Study";"F Charges",#N/A,FALSE,"Fixed Charges"}</definedName>
    <definedName name="wrn.PLX._2" localSheetId="1" hidden="1">{"cred comp",#N/A,FALSE,"Comparable Credit Analysis";"IS",#N/A,FALSE,"IS";"Sensitivity",#N/A,FALSE,"Sensitivity";"BS",#N/A,FALSE,"BS";"Bond Summary",#N/A,FALSE,"B Summary";"AD",#N/A,FALSE,"Accretion";"NAV",#N/A,FALSE,"NAV";"SU",#N/A,FALSE,"S&amp;U";"acq. study",#N/A,FALSE,"Acq. Study";"F Charges",#N/A,FALSE,"Fixed Charges"}</definedName>
    <definedName name="wrn.PLX._2" localSheetId="0" hidden="1">{"cred comp",#N/A,FALSE,"Comparable Credit Analysis";"IS",#N/A,FALSE,"IS";"Sensitivity",#N/A,FALSE,"Sensitivity";"BS",#N/A,FALSE,"BS";"Bond Summary",#N/A,FALSE,"B Summary";"AD",#N/A,FALSE,"Accretion";"NAV",#N/A,FALSE,"NAV";"SU",#N/A,FALSE,"S&amp;U";"acq. study",#N/A,FALSE,"Acq. Study";"F Charges",#N/A,FALSE,"Fixed Charges"}</definedName>
    <definedName name="wrn.PLX._3" localSheetId="3" hidden="1">{"cred comp",#N/A,FALSE,"Comparable Credit Analysis";"IS",#N/A,FALSE,"IS";"Sensitivity",#N/A,FALSE,"Sensitivity";"BS",#N/A,FALSE,"BS";"Bond Summary",#N/A,FALSE,"B Summary";"AD",#N/A,FALSE,"Accretion";"NAV",#N/A,FALSE,"NAV";"SU",#N/A,FALSE,"S&amp;U";"acq. study",#N/A,FALSE,"Acq. Study";"F Charges",#N/A,FALSE,"Fixed Charges"}</definedName>
    <definedName name="wrn.PLX._3" localSheetId="10" hidden="1">{"cred comp",#N/A,FALSE,"Comparable Credit Analysis";"IS",#N/A,FALSE,"IS";"Sensitivity",#N/A,FALSE,"Sensitivity";"BS",#N/A,FALSE,"BS";"Bond Summary",#N/A,FALSE,"B Summary";"AD",#N/A,FALSE,"Accretion";"NAV",#N/A,FALSE,"NAV";"SU",#N/A,FALSE,"S&amp;U";"acq. study",#N/A,FALSE,"Acq. Study";"F Charges",#N/A,FALSE,"Fixed Charges"}</definedName>
    <definedName name="wrn.PLX._3" localSheetId="2" hidden="1">{"cred comp",#N/A,FALSE,"Comparable Credit Analysis";"IS",#N/A,FALSE,"IS";"Sensitivity",#N/A,FALSE,"Sensitivity";"BS",#N/A,FALSE,"BS";"Bond Summary",#N/A,FALSE,"B Summary";"AD",#N/A,FALSE,"Accretion";"NAV",#N/A,FALSE,"NAV";"SU",#N/A,FALSE,"S&amp;U";"acq. study",#N/A,FALSE,"Acq. Study";"F Charges",#N/A,FALSE,"Fixed Charges"}</definedName>
    <definedName name="wrn.PLX._3" localSheetId="12" hidden="1">{"cred comp",#N/A,FALSE,"Comparable Credit Analysis";"IS",#N/A,FALSE,"IS";"Sensitivity",#N/A,FALSE,"Sensitivity";"BS",#N/A,FALSE,"BS";"Bond Summary",#N/A,FALSE,"B Summary";"AD",#N/A,FALSE,"Accretion";"NAV",#N/A,FALSE,"NAV";"SU",#N/A,FALSE,"S&amp;U";"acq. study",#N/A,FALSE,"Acq. Study";"F Charges",#N/A,FALSE,"Fixed Charges"}</definedName>
    <definedName name="wrn.PLX._3" localSheetId="13" hidden="1">{"cred comp",#N/A,FALSE,"Comparable Credit Analysis";"IS",#N/A,FALSE,"IS";"Sensitivity",#N/A,FALSE,"Sensitivity";"BS",#N/A,FALSE,"BS";"Bond Summary",#N/A,FALSE,"B Summary";"AD",#N/A,FALSE,"Accretion";"NAV",#N/A,FALSE,"NAV";"SU",#N/A,FALSE,"S&amp;U";"acq. study",#N/A,FALSE,"Acq. Study";"F Charges",#N/A,FALSE,"Fixed Charges"}</definedName>
    <definedName name="wrn.PLX._3" localSheetId="11" hidden="1">{"cred comp",#N/A,FALSE,"Comparable Credit Analysis";"IS",#N/A,FALSE,"IS";"Sensitivity",#N/A,FALSE,"Sensitivity";"BS",#N/A,FALSE,"BS";"Bond Summary",#N/A,FALSE,"B Summary";"AD",#N/A,FALSE,"Accretion";"NAV",#N/A,FALSE,"NAV";"SU",#N/A,FALSE,"S&amp;U";"acq. study",#N/A,FALSE,"Acq. Study";"F Charges",#N/A,FALSE,"Fixed Charges"}</definedName>
    <definedName name="wrn.PLX._3" localSheetId="1" hidden="1">{"cred comp",#N/A,FALSE,"Comparable Credit Analysis";"IS",#N/A,FALSE,"IS";"Sensitivity",#N/A,FALSE,"Sensitivity";"BS",#N/A,FALSE,"BS";"Bond Summary",#N/A,FALSE,"B Summary";"AD",#N/A,FALSE,"Accretion";"NAV",#N/A,FALSE,"NAV";"SU",#N/A,FALSE,"S&amp;U";"acq. study",#N/A,FALSE,"Acq. Study";"F Charges",#N/A,FALSE,"Fixed Charges"}</definedName>
    <definedName name="wrn.PLX._3" localSheetId="0" hidden="1">{"cred comp",#N/A,FALSE,"Comparable Credit Analysis";"IS",#N/A,FALSE,"IS";"Sensitivity",#N/A,FALSE,"Sensitivity";"BS",#N/A,FALSE,"BS";"Bond Summary",#N/A,FALSE,"B Summary";"AD",#N/A,FALSE,"Accretion";"NAV",#N/A,FALSE,"NAV";"SU",#N/A,FALSE,"S&amp;U";"acq. study",#N/A,FALSE,"Acq. Study";"F Charges",#N/A,FALSE,"Fixed Charges"}</definedName>
    <definedName name="wrn.PLX._4" localSheetId="3" hidden="1">{"cred comp",#N/A,FALSE,"Comparable Credit Analysis";"IS",#N/A,FALSE,"IS";"Sensitivity",#N/A,FALSE,"Sensitivity";"BS",#N/A,FALSE,"BS";"Bond Summary",#N/A,FALSE,"B Summary";"AD",#N/A,FALSE,"Accretion";"NAV",#N/A,FALSE,"NAV";"SU",#N/A,FALSE,"S&amp;U";"acq. study",#N/A,FALSE,"Acq. Study";"F Charges",#N/A,FALSE,"Fixed Charges"}</definedName>
    <definedName name="wrn.PLX._4" localSheetId="10" hidden="1">{"cred comp",#N/A,FALSE,"Comparable Credit Analysis";"IS",#N/A,FALSE,"IS";"Sensitivity",#N/A,FALSE,"Sensitivity";"BS",#N/A,FALSE,"BS";"Bond Summary",#N/A,FALSE,"B Summary";"AD",#N/A,FALSE,"Accretion";"NAV",#N/A,FALSE,"NAV";"SU",#N/A,FALSE,"S&amp;U";"acq. study",#N/A,FALSE,"Acq. Study";"F Charges",#N/A,FALSE,"Fixed Charges"}</definedName>
    <definedName name="wrn.PLX._4" localSheetId="2" hidden="1">{"cred comp",#N/A,FALSE,"Comparable Credit Analysis";"IS",#N/A,FALSE,"IS";"Sensitivity",#N/A,FALSE,"Sensitivity";"BS",#N/A,FALSE,"BS";"Bond Summary",#N/A,FALSE,"B Summary";"AD",#N/A,FALSE,"Accretion";"NAV",#N/A,FALSE,"NAV";"SU",#N/A,FALSE,"S&amp;U";"acq. study",#N/A,FALSE,"Acq. Study";"F Charges",#N/A,FALSE,"Fixed Charges"}</definedName>
    <definedName name="wrn.PLX._4" localSheetId="12" hidden="1">{"cred comp",#N/A,FALSE,"Comparable Credit Analysis";"IS",#N/A,FALSE,"IS";"Sensitivity",#N/A,FALSE,"Sensitivity";"BS",#N/A,FALSE,"BS";"Bond Summary",#N/A,FALSE,"B Summary";"AD",#N/A,FALSE,"Accretion";"NAV",#N/A,FALSE,"NAV";"SU",#N/A,FALSE,"S&amp;U";"acq. study",#N/A,FALSE,"Acq. Study";"F Charges",#N/A,FALSE,"Fixed Charges"}</definedName>
    <definedName name="wrn.PLX._4" localSheetId="13" hidden="1">{"cred comp",#N/A,FALSE,"Comparable Credit Analysis";"IS",#N/A,FALSE,"IS";"Sensitivity",#N/A,FALSE,"Sensitivity";"BS",#N/A,FALSE,"BS";"Bond Summary",#N/A,FALSE,"B Summary";"AD",#N/A,FALSE,"Accretion";"NAV",#N/A,FALSE,"NAV";"SU",#N/A,FALSE,"S&amp;U";"acq. study",#N/A,FALSE,"Acq. Study";"F Charges",#N/A,FALSE,"Fixed Charges"}</definedName>
    <definedName name="wrn.PLX._4" localSheetId="11" hidden="1">{"cred comp",#N/A,FALSE,"Comparable Credit Analysis";"IS",#N/A,FALSE,"IS";"Sensitivity",#N/A,FALSE,"Sensitivity";"BS",#N/A,FALSE,"BS";"Bond Summary",#N/A,FALSE,"B Summary";"AD",#N/A,FALSE,"Accretion";"NAV",#N/A,FALSE,"NAV";"SU",#N/A,FALSE,"S&amp;U";"acq. study",#N/A,FALSE,"Acq. Study";"F Charges",#N/A,FALSE,"Fixed Charges"}</definedName>
    <definedName name="wrn.PLX._4" localSheetId="1" hidden="1">{"cred comp",#N/A,FALSE,"Comparable Credit Analysis";"IS",#N/A,FALSE,"IS";"Sensitivity",#N/A,FALSE,"Sensitivity";"BS",#N/A,FALSE,"BS";"Bond Summary",#N/A,FALSE,"B Summary";"AD",#N/A,FALSE,"Accretion";"NAV",#N/A,FALSE,"NAV";"SU",#N/A,FALSE,"S&amp;U";"acq. study",#N/A,FALSE,"Acq. Study";"F Charges",#N/A,FALSE,"Fixed Charges"}</definedName>
    <definedName name="wrn.PLX._4" localSheetId="0" hidden="1">{"cred comp",#N/A,FALSE,"Comparable Credit Analysis";"IS",#N/A,FALSE,"IS";"Sensitivity",#N/A,FALSE,"Sensitivity";"BS",#N/A,FALSE,"BS";"Bond Summary",#N/A,FALSE,"B Summary";"AD",#N/A,FALSE,"Accretion";"NAV",#N/A,FALSE,"NAV";"SU",#N/A,FALSE,"S&amp;U";"acq. study",#N/A,FALSE,"Acq. Study";"F Charges",#N/A,FALSE,"Fixed Charges"}</definedName>
    <definedName name="wrn.PLX._5" localSheetId="3" hidden="1">{"cred comp",#N/A,FALSE,"Comparable Credit Analysis";"IS",#N/A,FALSE,"IS";"Sensitivity",#N/A,FALSE,"Sensitivity";"BS",#N/A,FALSE,"BS";"Bond Summary",#N/A,FALSE,"B Summary";"AD",#N/A,FALSE,"Accretion";"NAV",#N/A,FALSE,"NAV";"SU",#N/A,FALSE,"S&amp;U";"acq. study",#N/A,FALSE,"Acq. Study";"F Charges",#N/A,FALSE,"Fixed Charges"}</definedName>
    <definedName name="wrn.PLX._5" localSheetId="10" hidden="1">{"cred comp",#N/A,FALSE,"Comparable Credit Analysis";"IS",#N/A,FALSE,"IS";"Sensitivity",#N/A,FALSE,"Sensitivity";"BS",#N/A,FALSE,"BS";"Bond Summary",#N/A,FALSE,"B Summary";"AD",#N/A,FALSE,"Accretion";"NAV",#N/A,FALSE,"NAV";"SU",#N/A,FALSE,"S&amp;U";"acq. study",#N/A,FALSE,"Acq. Study";"F Charges",#N/A,FALSE,"Fixed Charges"}</definedName>
    <definedName name="wrn.PLX._5" localSheetId="2" hidden="1">{"cred comp",#N/A,FALSE,"Comparable Credit Analysis";"IS",#N/A,FALSE,"IS";"Sensitivity",#N/A,FALSE,"Sensitivity";"BS",#N/A,FALSE,"BS";"Bond Summary",#N/A,FALSE,"B Summary";"AD",#N/A,FALSE,"Accretion";"NAV",#N/A,FALSE,"NAV";"SU",#N/A,FALSE,"S&amp;U";"acq. study",#N/A,FALSE,"Acq. Study";"F Charges",#N/A,FALSE,"Fixed Charges"}</definedName>
    <definedName name="wrn.PLX._5" localSheetId="12" hidden="1">{"cred comp",#N/A,FALSE,"Comparable Credit Analysis";"IS",#N/A,FALSE,"IS";"Sensitivity",#N/A,FALSE,"Sensitivity";"BS",#N/A,FALSE,"BS";"Bond Summary",#N/A,FALSE,"B Summary";"AD",#N/A,FALSE,"Accretion";"NAV",#N/A,FALSE,"NAV";"SU",#N/A,FALSE,"S&amp;U";"acq. study",#N/A,FALSE,"Acq. Study";"F Charges",#N/A,FALSE,"Fixed Charges"}</definedName>
    <definedName name="wrn.PLX._5" localSheetId="13" hidden="1">{"cred comp",#N/A,FALSE,"Comparable Credit Analysis";"IS",#N/A,FALSE,"IS";"Sensitivity",#N/A,FALSE,"Sensitivity";"BS",#N/A,FALSE,"BS";"Bond Summary",#N/A,FALSE,"B Summary";"AD",#N/A,FALSE,"Accretion";"NAV",#N/A,FALSE,"NAV";"SU",#N/A,FALSE,"S&amp;U";"acq. study",#N/A,FALSE,"Acq. Study";"F Charges",#N/A,FALSE,"Fixed Charges"}</definedName>
    <definedName name="wrn.PLX._5" localSheetId="11" hidden="1">{"cred comp",#N/A,FALSE,"Comparable Credit Analysis";"IS",#N/A,FALSE,"IS";"Sensitivity",#N/A,FALSE,"Sensitivity";"BS",#N/A,FALSE,"BS";"Bond Summary",#N/A,FALSE,"B Summary";"AD",#N/A,FALSE,"Accretion";"NAV",#N/A,FALSE,"NAV";"SU",#N/A,FALSE,"S&amp;U";"acq. study",#N/A,FALSE,"Acq. Study";"F Charges",#N/A,FALSE,"Fixed Charges"}</definedName>
    <definedName name="wrn.PLX._5" localSheetId="1" hidden="1">{"cred comp",#N/A,FALSE,"Comparable Credit Analysis";"IS",#N/A,FALSE,"IS";"Sensitivity",#N/A,FALSE,"Sensitivity";"BS",#N/A,FALSE,"BS";"Bond Summary",#N/A,FALSE,"B Summary";"AD",#N/A,FALSE,"Accretion";"NAV",#N/A,FALSE,"NAV";"SU",#N/A,FALSE,"S&amp;U";"acq. study",#N/A,FALSE,"Acq. Study";"F Charges",#N/A,FALSE,"Fixed Charges"}</definedName>
    <definedName name="wrn.PLX._5" localSheetId="0" hidden="1">{"cred comp",#N/A,FALSE,"Comparable Credit Analysis";"IS",#N/A,FALSE,"IS";"Sensitivity",#N/A,FALSE,"Sensitivity";"BS",#N/A,FALSE,"BS";"Bond Summary",#N/A,FALSE,"B Summary";"AD",#N/A,FALSE,"Accretion";"NAV",#N/A,FALSE,"NAV";"SU",#N/A,FALSE,"S&amp;U";"acq. study",#N/A,FALSE,"Acq. Study";"F Charges",#N/A,FALSE,"Fixed Charges"}</definedName>
    <definedName name="wrn.print." localSheetId="3" hidden="1">{"page1",#N/A,FALSE,"PF";"page2",#N/A,FALSE,"PF";"page3",#N/A,FALSE,"PF";"page4",#N/A,FALSE,"Bal_Sht"}</definedName>
    <definedName name="wrn.print." localSheetId="10" hidden="1">{"page1",#N/A,FALSE,"PF";"page2",#N/A,FALSE,"PF";"page3",#N/A,FALSE,"PF";"page4",#N/A,FALSE,"Bal_Sht"}</definedName>
    <definedName name="wrn.print." localSheetId="2" hidden="1">{"page1",#N/A,FALSE,"PF";"page2",#N/A,FALSE,"PF";"page3",#N/A,FALSE,"PF";"page4",#N/A,FALSE,"Bal_Sht"}</definedName>
    <definedName name="wrn.print." localSheetId="12" hidden="1">{"page1",#N/A,FALSE,"PF";"page2",#N/A,FALSE,"PF";"page3",#N/A,FALSE,"PF";"page4",#N/A,FALSE,"Bal_Sht"}</definedName>
    <definedName name="wrn.print." localSheetId="13" hidden="1">{"page1",#N/A,FALSE,"PF";"page2",#N/A,FALSE,"PF";"page3",#N/A,FALSE,"PF";"page4",#N/A,FALSE,"Bal_Sht"}</definedName>
    <definedName name="wrn.print." localSheetId="11" hidden="1">{"page1",#N/A,FALSE,"PF";"page2",#N/A,FALSE,"PF";"page3",#N/A,FALSE,"PF";"page4",#N/A,FALSE,"Bal_Sht"}</definedName>
    <definedName name="wrn.print." localSheetId="1" hidden="1">{"page1",#N/A,FALSE,"PF";"page2",#N/A,FALSE,"PF";"page3",#N/A,FALSE,"PF";"page4",#N/A,FALSE,"Bal_Sht"}</definedName>
    <definedName name="wrn.print." localSheetId="0" hidden="1">{"page1",#N/A,FALSE,"PF";"page2",#N/A,FALSE,"PF";"page3",#N/A,FALSE,"PF";"page4",#N/A,FALSE,"Bal_Sht"}</definedName>
    <definedName name="wrn.Print._.All._.Pages." localSheetId="3" hidden="1">{"LBO Summary",#N/A,FALSE,"Summary";"Income Statement",#N/A,FALSE,"Model";"Cash Flow",#N/A,FALSE,"Model";"Balance Sheet",#N/A,FALSE,"Model";"Working Capital",#N/A,FALSE,"Model";"Pro Forma Balance Sheets",#N/A,FALSE,"PFBS";"Debt Balances",#N/A,FALSE,"Model";"Fee Schedules",#N/A,FALSE,"Model"}</definedName>
    <definedName name="wrn.Print._.All._.Pages." localSheetId="10" hidden="1">{"LBO Summary",#N/A,FALSE,"Summary";"Income Statement",#N/A,FALSE,"Model";"Cash Flow",#N/A,FALSE,"Model";"Balance Sheet",#N/A,FALSE,"Model";"Working Capital",#N/A,FALSE,"Model";"Pro Forma Balance Sheets",#N/A,FALSE,"PFBS";"Debt Balances",#N/A,FALSE,"Model";"Fee Schedules",#N/A,FALSE,"Model"}</definedName>
    <definedName name="wrn.Print._.All._.Pages." localSheetId="2" hidden="1">{"LBO Summary",#N/A,FALSE,"Summary";"Income Statement",#N/A,FALSE,"Model";"Cash Flow",#N/A,FALSE,"Model";"Balance Sheet",#N/A,FALSE,"Model";"Working Capital",#N/A,FALSE,"Model";"Pro Forma Balance Sheets",#N/A,FALSE,"PFBS";"Debt Balances",#N/A,FALSE,"Model";"Fee Schedules",#N/A,FALSE,"Model"}</definedName>
    <definedName name="wrn.Print._.All._.Pages." localSheetId="12" hidden="1">{"LBO Summary",#N/A,FALSE,"Summary";"Income Statement",#N/A,FALSE,"Model";"Cash Flow",#N/A,FALSE,"Model";"Balance Sheet",#N/A,FALSE,"Model";"Working Capital",#N/A,FALSE,"Model";"Pro Forma Balance Sheets",#N/A,FALSE,"PFBS";"Debt Balances",#N/A,FALSE,"Model";"Fee Schedules",#N/A,FALSE,"Model"}</definedName>
    <definedName name="wrn.Print._.All._.Pages." localSheetId="13" hidden="1">{"LBO Summary",#N/A,FALSE,"Summary";"Income Statement",#N/A,FALSE,"Model";"Cash Flow",#N/A,FALSE,"Model";"Balance Sheet",#N/A,FALSE,"Model";"Working Capital",#N/A,FALSE,"Model";"Pro Forma Balance Sheets",#N/A,FALSE,"PFBS";"Debt Balances",#N/A,FALSE,"Model";"Fee Schedules",#N/A,FALSE,"Model"}</definedName>
    <definedName name="wrn.Print._.All._.Pages." localSheetId="11" hidden="1">{"LBO Summary",#N/A,FALSE,"Summary";"Income Statement",#N/A,FALSE,"Model";"Cash Flow",#N/A,FALSE,"Model";"Balance Sheet",#N/A,FALSE,"Model";"Working Capital",#N/A,FALSE,"Model";"Pro Forma Balance Sheets",#N/A,FALSE,"PFBS";"Debt Balances",#N/A,FALSE,"Model";"Fee Schedules",#N/A,FALSE,"Model"}</definedName>
    <definedName name="wrn.Print._.All._.Pages." localSheetId="1" hidden="1">{"LBO Summary",#N/A,FALSE,"Summary";"Income Statement",#N/A,FALSE,"Model";"Cash Flow",#N/A,FALSE,"Model";"Balance Sheet",#N/A,FALSE,"Model";"Working Capital",#N/A,FALSE,"Model";"Pro Forma Balance Sheets",#N/A,FALSE,"PFBS";"Debt Balances",#N/A,FALSE,"Model";"Fee Schedules",#N/A,FALSE,"Model"}</definedName>
    <definedName name="wrn.Print._.All._.Pages." localSheetId="0" hidden="1">{"LBO Summary",#N/A,FALSE,"Summary";"Income Statement",#N/A,FALSE,"Model";"Cash Flow",#N/A,FALSE,"Model";"Balance Sheet",#N/A,FALSE,"Model";"Working Capital",#N/A,FALSE,"Model";"Pro Forma Balance Sheets",#N/A,FALSE,"PFBS";"Debt Balances",#N/A,FALSE,"Model";"Fee Schedules",#N/A,FALSE,"Model"}</definedName>
    <definedName name="wrn.print._.graphs." localSheetId="3" hidden="1">{"cap_structure",#N/A,FALSE,"Graph-Mkt Cap";"price",#N/A,FALSE,"Graph-Price";"ebit",#N/A,FALSE,"Graph-EBITDA";"ebitda",#N/A,FALSE,"Graph-EBITDA"}</definedName>
    <definedName name="wrn.print._.graphs." localSheetId="10" hidden="1">{"cap_structure",#N/A,FALSE,"Graph-Mkt Cap";"price",#N/A,FALSE,"Graph-Price";"ebit",#N/A,FALSE,"Graph-EBITDA";"ebitda",#N/A,FALSE,"Graph-EBITDA"}</definedName>
    <definedName name="wrn.print._.graphs." localSheetId="2" hidden="1">{"cap_structure",#N/A,FALSE,"Graph-Mkt Cap";"price",#N/A,FALSE,"Graph-Price";"ebit",#N/A,FALSE,"Graph-EBITDA";"ebitda",#N/A,FALSE,"Graph-EBITDA"}</definedName>
    <definedName name="wrn.print._.graphs." localSheetId="12" hidden="1">{"cap_structure",#N/A,FALSE,"Graph-Mkt Cap";"price",#N/A,FALSE,"Graph-Price";"ebit",#N/A,FALSE,"Graph-EBITDA";"ebitda",#N/A,FALSE,"Graph-EBITDA"}</definedName>
    <definedName name="wrn.print._.graphs." localSheetId="13" hidden="1">{"cap_structure",#N/A,FALSE,"Graph-Mkt Cap";"price",#N/A,FALSE,"Graph-Price";"ebit",#N/A,FALSE,"Graph-EBITDA";"ebitda",#N/A,FALSE,"Graph-EBITDA"}</definedName>
    <definedName name="wrn.print._.graphs." localSheetId="11" hidden="1">{"cap_structure",#N/A,FALSE,"Graph-Mkt Cap";"price",#N/A,FALSE,"Graph-Price";"ebit",#N/A,FALSE,"Graph-EBITDA";"ebitda",#N/A,FALSE,"Graph-EBITDA"}</definedName>
    <definedName name="wrn.print._.graphs." localSheetId="1" hidden="1">{"cap_structure",#N/A,FALSE,"Graph-Mkt Cap";"price",#N/A,FALSE,"Graph-Price";"ebit",#N/A,FALSE,"Graph-EBITDA";"ebitda",#N/A,FALSE,"Graph-EBITDA"}</definedName>
    <definedName name="wrn.print._.graphs." localSheetId="0" hidden="1">{"cap_structure",#N/A,FALSE,"Graph-Mkt Cap";"price",#N/A,FALSE,"Graph-Price";"ebit",#N/A,FALSE,"Graph-EBITDA";"ebitda",#N/A,FALSE,"Graph-EBITDA"}</definedName>
    <definedName name="wrn.print._.graphs._1" localSheetId="3" hidden="1">{"cap_structure",#N/A,FALSE,"Graph-Mkt Cap";"price",#N/A,FALSE,"Graph-Price";"ebit",#N/A,FALSE,"Graph-EBITDA";"ebitda",#N/A,FALSE,"Graph-EBITDA"}</definedName>
    <definedName name="wrn.print._.graphs._1" localSheetId="10" hidden="1">{"cap_structure",#N/A,FALSE,"Graph-Mkt Cap";"price",#N/A,FALSE,"Graph-Price";"ebit",#N/A,FALSE,"Graph-EBITDA";"ebitda",#N/A,FALSE,"Graph-EBITDA"}</definedName>
    <definedName name="wrn.print._.graphs._1" localSheetId="2" hidden="1">{"cap_structure",#N/A,FALSE,"Graph-Mkt Cap";"price",#N/A,FALSE,"Graph-Price";"ebit",#N/A,FALSE,"Graph-EBITDA";"ebitda",#N/A,FALSE,"Graph-EBITDA"}</definedName>
    <definedName name="wrn.print._.graphs._1" localSheetId="12" hidden="1">{"cap_structure",#N/A,FALSE,"Graph-Mkt Cap";"price",#N/A,FALSE,"Graph-Price";"ebit",#N/A,FALSE,"Graph-EBITDA";"ebitda",#N/A,FALSE,"Graph-EBITDA"}</definedName>
    <definedName name="wrn.print._.graphs._1" localSheetId="13" hidden="1">{"cap_structure",#N/A,FALSE,"Graph-Mkt Cap";"price",#N/A,FALSE,"Graph-Price";"ebit",#N/A,FALSE,"Graph-EBITDA";"ebitda",#N/A,FALSE,"Graph-EBITDA"}</definedName>
    <definedName name="wrn.print._.graphs._1" localSheetId="11" hidden="1">{"cap_structure",#N/A,FALSE,"Graph-Mkt Cap";"price",#N/A,FALSE,"Graph-Price";"ebit",#N/A,FALSE,"Graph-EBITDA";"ebitda",#N/A,FALSE,"Graph-EBITDA"}</definedName>
    <definedName name="wrn.print._.graphs._1" localSheetId="1" hidden="1">{"cap_structure",#N/A,FALSE,"Graph-Mkt Cap";"price",#N/A,FALSE,"Graph-Price";"ebit",#N/A,FALSE,"Graph-EBITDA";"ebitda",#N/A,FALSE,"Graph-EBITDA"}</definedName>
    <definedName name="wrn.print._.graphs._1" localSheetId="0" hidden="1">{"cap_structure",#N/A,FALSE,"Graph-Mkt Cap";"price",#N/A,FALSE,"Graph-Price";"ebit",#N/A,FALSE,"Graph-EBITDA";"ebitda",#N/A,FALSE,"Graph-EBITDA"}</definedName>
    <definedName name="wrn.print._.graphs._2" localSheetId="3" hidden="1">{"cap_structure",#N/A,FALSE,"Graph-Mkt Cap";"price",#N/A,FALSE,"Graph-Price";"ebit",#N/A,FALSE,"Graph-EBITDA";"ebitda",#N/A,FALSE,"Graph-EBITDA"}</definedName>
    <definedName name="wrn.print._.graphs._2" localSheetId="10" hidden="1">{"cap_structure",#N/A,FALSE,"Graph-Mkt Cap";"price",#N/A,FALSE,"Graph-Price";"ebit",#N/A,FALSE,"Graph-EBITDA";"ebitda",#N/A,FALSE,"Graph-EBITDA"}</definedName>
    <definedName name="wrn.print._.graphs._2" localSheetId="2" hidden="1">{"cap_structure",#N/A,FALSE,"Graph-Mkt Cap";"price",#N/A,FALSE,"Graph-Price";"ebit",#N/A,FALSE,"Graph-EBITDA";"ebitda",#N/A,FALSE,"Graph-EBITDA"}</definedName>
    <definedName name="wrn.print._.graphs._2" localSheetId="12" hidden="1">{"cap_structure",#N/A,FALSE,"Graph-Mkt Cap";"price",#N/A,FALSE,"Graph-Price";"ebit",#N/A,FALSE,"Graph-EBITDA";"ebitda",#N/A,FALSE,"Graph-EBITDA"}</definedName>
    <definedName name="wrn.print._.graphs._2" localSheetId="13" hidden="1">{"cap_structure",#N/A,FALSE,"Graph-Mkt Cap";"price",#N/A,FALSE,"Graph-Price";"ebit",#N/A,FALSE,"Graph-EBITDA";"ebitda",#N/A,FALSE,"Graph-EBITDA"}</definedName>
    <definedName name="wrn.print._.graphs._2" localSheetId="11" hidden="1">{"cap_structure",#N/A,FALSE,"Graph-Mkt Cap";"price",#N/A,FALSE,"Graph-Price";"ebit",#N/A,FALSE,"Graph-EBITDA";"ebitda",#N/A,FALSE,"Graph-EBITDA"}</definedName>
    <definedName name="wrn.print._.graphs._2" localSheetId="1" hidden="1">{"cap_structure",#N/A,FALSE,"Graph-Mkt Cap";"price",#N/A,FALSE,"Graph-Price";"ebit",#N/A,FALSE,"Graph-EBITDA";"ebitda",#N/A,FALSE,"Graph-EBITDA"}</definedName>
    <definedName name="wrn.print._.graphs._2" localSheetId="0" hidden="1">{"cap_structure",#N/A,FALSE,"Graph-Mkt Cap";"price",#N/A,FALSE,"Graph-Price";"ebit",#N/A,FALSE,"Graph-EBITDA";"ebitda",#N/A,FALSE,"Graph-EBITDA"}</definedName>
    <definedName name="wrn.print._.graphs._3" localSheetId="3" hidden="1">{"cap_structure",#N/A,FALSE,"Graph-Mkt Cap";"price",#N/A,FALSE,"Graph-Price";"ebit",#N/A,FALSE,"Graph-EBITDA";"ebitda",#N/A,FALSE,"Graph-EBITDA"}</definedName>
    <definedName name="wrn.print._.graphs._3" localSheetId="10" hidden="1">{"cap_structure",#N/A,FALSE,"Graph-Mkt Cap";"price",#N/A,FALSE,"Graph-Price";"ebit",#N/A,FALSE,"Graph-EBITDA";"ebitda",#N/A,FALSE,"Graph-EBITDA"}</definedName>
    <definedName name="wrn.print._.graphs._3" localSheetId="2" hidden="1">{"cap_structure",#N/A,FALSE,"Graph-Mkt Cap";"price",#N/A,FALSE,"Graph-Price";"ebit",#N/A,FALSE,"Graph-EBITDA";"ebitda",#N/A,FALSE,"Graph-EBITDA"}</definedName>
    <definedName name="wrn.print._.graphs._3" localSheetId="12" hidden="1">{"cap_structure",#N/A,FALSE,"Graph-Mkt Cap";"price",#N/A,FALSE,"Graph-Price";"ebit",#N/A,FALSE,"Graph-EBITDA";"ebitda",#N/A,FALSE,"Graph-EBITDA"}</definedName>
    <definedName name="wrn.print._.graphs._3" localSheetId="13" hidden="1">{"cap_structure",#N/A,FALSE,"Graph-Mkt Cap";"price",#N/A,FALSE,"Graph-Price";"ebit",#N/A,FALSE,"Graph-EBITDA";"ebitda",#N/A,FALSE,"Graph-EBITDA"}</definedName>
    <definedName name="wrn.print._.graphs._3" localSheetId="11" hidden="1">{"cap_structure",#N/A,FALSE,"Graph-Mkt Cap";"price",#N/A,FALSE,"Graph-Price";"ebit",#N/A,FALSE,"Graph-EBITDA";"ebitda",#N/A,FALSE,"Graph-EBITDA"}</definedName>
    <definedName name="wrn.print._.graphs._3" localSheetId="1" hidden="1">{"cap_structure",#N/A,FALSE,"Graph-Mkt Cap";"price",#N/A,FALSE,"Graph-Price";"ebit",#N/A,FALSE,"Graph-EBITDA";"ebitda",#N/A,FALSE,"Graph-EBITDA"}</definedName>
    <definedName name="wrn.print._.graphs._3" localSheetId="0" hidden="1">{"cap_structure",#N/A,FALSE,"Graph-Mkt Cap";"price",#N/A,FALSE,"Graph-Price";"ebit",#N/A,FALSE,"Graph-EBITDA";"ebitda",#N/A,FALSE,"Graph-EBITDA"}</definedName>
    <definedName name="wrn.print._.graphs._4" localSheetId="3" hidden="1">{"cap_structure",#N/A,FALSE,"Graph-Mkt Cap";"price",#N/A,FALSE,"Graph-Price";"ebit",#N/A,FALSE,"Graph-EBITDA";"ebitda",#N/A,FALSE,"Graph-EBITDA"}</definedName>
    <definedName name="wrn.print._.graphs._4" localSheetId="10" hidden="1">{"cap_structure",#N/A,FALSE,"Graph-Mkt Cap";"price",#N/A,FALSE,"Graph-Price";"ebit",#N/A,FALSE,"Graph-EBITDA";"ebitda",#N/A,FALSE,"Graph-EBITDA"}</definedName>
    <definedName name="wrn.print._.graphs._4" localSheetId="2" hidden="1">{"cap_structure",#N/A,FALSE,"Graph-Mkt Cap";"price",#N/A,FALSE,"Graph-Price";"ebit",#N/A,FALSE,"Graph-EBITDA";"ebitda",#N/A,FALSE,"Graph-EBITDA"}</definedName>
    <definedName name="wrn.print._.graphs._4" localSheetId="12" hidden="1">{"cap_structure",#N/A,FALSE,"Graph-Mkt Cap";"price",#N/A,FALSE,"Graph-Price";"ebit",#N/A,FALSE,"Graph-EBITDA";"ebitda",#N/A,FALSE,"Graph-EBITDA"}</definedName>
    <definedName name="wrn.print._.graphs._4" localSheetId="13" hidden="1">{"cap_structure",#N/A,FALSE,"Graph-Mkt Cap";"price",#N/A,FALSE,"Graph-Price";"ebit",#N/A,FALSE,"Graph-EBITDA";"ebitda",#N/A,FALSE,"Graph-EBITDA"}</definedName>
    <definedName name="wrn.print._.graphs._4" localSheetId="11" hidden="1">{"cap_structure",#N/A,FALSE,"Graph-Mkt Cap";"price",#N/A,FALSE,"Graph-Price";"ebit",#N/A,FALSE,"Graph-EBITDA";"ebitda",#N/A,FALSE,"Graph-EBITDA"}</definedName>
    <definedName name="wrn.print._.graphs._4" localSheetId="1" hidden="1">{"cap_structure",#N/A,FALSE,"Graph-Mkt Cap";"price",#N/A,FALSE,"Graph-Price";"ebit",#N/A,FALSE,"Graph-EBITDA";"ebitda",#N/A,FALSE,"Graph-EBITDA"}</definedName>
    <definedName name="wrn.print._.graphs._4" localSheetId="0" hidden="1">{"cap_structure",#N/A,FALSE,"Graph-Mkt Cap";"price",#N/A,FALSE,"Graph-Price";"ebit",#N/A,FALSE,"Graph-EBITDA";"ebitda",#N/A,FALSE,"Graph-EBITDA"}</definedName>
    <definedName name="wrn.print._.graphs._5" localSheetId="3" hidden="1">{"cap_structure",#N/A,FALSE,"Graph-Mkt Cap";"price",#N/A,FALSE,"Graph-Price";"ebit",#N/A,FALSE,"Graph-EBITDA";"ebitda",#N/A,FALSE,"Graph-EBITDA"}</definedName>
    <definedName name="wrn.print._.graphs._5" localSheetId="10" hidden="1">{"cap_structure",#N/A,FALSE,"Graph-Mkt Cap";"price",#N/A,FALSE,"Graph-Price";"ebit",#N/A,FALSE,"Graph-EBITDA";"ebitda",#N/A,FALSE,"Graph-EBITDA"}</definedName>
    <definedName name="wrn.print._.graphs._5" localSheetId="2" hidden="1">{"cap_structure",#N/A,FALSE,"Graph-Mkt Cap";"price",#N/A,FALSE,"Graph-Price";"ebit",#N/A,FALSE,"Graph-EBITDA";"ebitda",#N/A,FALSE,"Graph-EBITDA"}</definedName>
    <definedName name="wrn.print._.graphs._5" localSheetId="12" hidden="1">{"cap_structure",#N/A,FALSE,"Graph-Mkt Cap";"price",#N/A,FALSE,"Graph-Price";"ebit",#N/A,FALSE,"Graph-EBITDA";"ebitda",#N/A,FALSE,"Graph-EBITDA"}</definedName>
    <definedName name="wrn.print._.graphs._5" localSheetId="13" hidden="1">{"cap_structure",#N/A,FALSE,"Graph-Mkt Cap";"price",#N/A,FALSE,"Graph-Price";"ebit",#N/A,FALSE,"Graph-EBITDA";"ebitda",#N/A,FALSE,"Graph-EBITDA"}</definedName>
    <definedName name="wrn.print._.graphs._5" localSheetId="11" hidden="1">{"cap_structure",#N/A,FALSE,"Graph-Mkt Cap";"price",#N/A,FALSE,"Graph-Price";"ebit",#N/A,FALSE,"Graph-EBITDA";"ebitda",#N/A,FALSE,"Graph-EBITDA"}</definedName>
    <definedName name="wrn.print._.graphs._5" localSheetId="1" hidden="1">{"cap_structure",#N/A,FALSE,"Graph-Mkt Cap";"price",#N/A,FALSE,"Graph-Price";"ebit",#N/A,FALSE,"Graph-EBITDA";"ebitda",#N/A,FALSE,"Graph-EBITDA"}</definedName>
    <definedName name="wrn.print._.graphs._5" localSheetId="0" hidden="1">{"cap_structure",#N/A,FALSE,"Graph-Mkt Cap";"price",#N/A,FALSE,"Graph-Price";"ebit",#N/A,FALSE,"Graph-EBITDA";"ebitda",#N/A,FALSE,"Graph-EBITDA"}</definedName>
    <definedName name="wrn.Print._.LBO._.Model."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Model." localSheetId="3" hidden="1">{"Summary",#N/A,TRUE,"Model";"Returns I",#N/A,TRUE,"Model";"BS - Open",#N/A,TRUE,"Model";"Assumptions",#N/A,TRUE,"Model";"IS",#N/A,TRUE,"Model";"BS",#N/A,TRUE,"Model";"CF",#N/A,TRUE,"Model";"Debt",#N/A,TRUE,"Model";"Debt / Tax",#N/A,TRUE,"Model";"Returns II",#N/A,TRUE,"Model"}</definedName>
    <definedName name="wrn.Print._.Model." localSheetId="10" hidden="1">{"Summary",#N/A,TRUE,"Model";"Returns I",#N/A,TRUE,"Model";"BS - Open",#N/A,TRUE,"Model";"Assumptions",#N/A,TRUE,"Model";"IS",#N/A,TRUE,"Model";"BS",#N/A,TRUE,"Model";"CF",#N/A,TRUE,"Model";"Debt",#N/A,TRUE,"Model";"Debt / Tax",#N/A,TRUE,"Model";"Returns II",#N/A,TRUE,"Model"}</definedName>
    <definedName name="wrn.Print._.Model." localSheetId="2" hidden="1">{"Summary",#N/A,TRUE,"Model";"Returns I",#N/A,TRUE,"Model";"BS - Open",#N/A,TRUE,"Model";"Assumptions",#N/A,TRUE,"Model";"IS",#N/A,TRUE,"Model";"BS",#N/A,TRUE,"Model";"CF",#N/A,TRUE,"Model";"Debt",#N/A,TRUE,"Model";"Debt / Tax",#N/A,TRUE,"Model";"Returns II",#N/A,TRUE,"Model"}</definedName>
    <definedName name="wrn.Print._.Model." localSheetId="12" hidden="1">{"Summary",#N/A,TRUE,"Model";"Returns I",#N/A,TRUE,"Model";"BS - Open",#N/A,TRUE,"Model";"Assumptions",#N/A,TRUE,"Model";"IS",#N/A,TRUE,"Model";"BS",#N/A,TRUE,"Model";"CF",#N/A,TRUE,"Model";"Debt",#N/A,TRUE,"Model";"Debt / Tax",#N/A,TRUE,"Model";"Returns II",#N/A,TRUE,"Model"}</definedName>
    <definedName name="wrn.Print._.Model." localSheetId="13" hidden="1">{"Summary",#N/A,TRUE,"Model";"Returns I",#N/A,TRUE,"Model";"BS - Open",#N/A,TRUE,"Model";"Assumptions",#N/A,TRUE,"Model";"IS",#N/A,TRUE,"Model";"BS",#N/A,TRUE,"Model";"CF",#N/A,TRUE,"Model";"Debt",#N/A,TRUE,"Model";"Debt / Tax",#N/A,TRUE,"Model";"Returns II",#N/A,TRUE,"Model"}</definedName>
    <definedName name="wrn.Print._.Model." localSheetId="11" hidden="1">{"Summary",#N/A,TRUE,"Model";"Returns I",#N/A,TRUE,"Model";"BS - Open",#N/A,TRUE,"Model";"Assumptions",#N/A,TRUE,"Model";"IS",#N/A,TRUE,"Model";"BS",#N/A,TRUE,"Model";"CF",#N/A,TRUE,"Model";"Debt",#N/A,TRUE,"Model";"Debt / Tax",#N/A,TRUE,"Model";"Returns II",#N/A,TRUE,"Model"}</definedName>
    <definedName name="wrn.Print._.Model." localSheetId="1" hidden="1">{"Summary",#N/A,TRUE,"Model";"Returns I",#N/A,TRUE,"Model";"BS - Open",#N/A,TRUE,"Model";"Assumptions",#N/A,TRUE,"Model";"IS",#N/A,TRUE,"Model";"BS",#N/A,TRUE,"Model";"CF",#N/A,TRUE,"Model";"Debt",#N/A,TRUE,"Model";"Debt / Tax",#N/A,TRUE,"Model";"Returns II",#N/A,TRUE,"Model"}</definedName>
    <definedName name="wrn.Print._.Model." localSheetId="0" hidden="1">{"Summary",#N/A,TRUE,"Model";"Returns I",#N/A,TRUE,"Model";"BS - Open",#N/A,TRUE,"Model";"Assumptions",#N/A,TRUE,"Model";"IS",#N/A,TRUE,"Model";"BS",#N/A,TRUE,"Model";"CF",#N/A,TRUE,"Model";"Debt",#N/A,TRUE,"Model";"Debt / Tax",#N/A,TRUE,"Model";"Returns II",#N/A,TRUE,"Model"}</definedName>
    <definedName name="wrn.Print._.Model._1" localSheetId="3" hidden="1">{"Summary",#N/A,TRUE,"Model";"Returns I",#N/A,TRUE,"Model";"BS - Open",#N/A,TRUE,"Model";"Assumptions",#N/A,TRUE,"Model";"IS",#N/A,TRUE,"Model";"BS",#N/A,TRUE,"Model";"CF",#N/A,TRUE,"Model";"Debt",#N/A,TRUE,"Model";"Debt / Tax",#N/A,TRUE,"Model";"Returns II",#N/A,TRUE,"Model"}</definedName>
    <definedName name="wrn.Print._.Model._1" localSheetId="10" hidden="1">{"Summary",#N/A,TRUE,"Model";"Returns I",#N/A,TRUE,"Model";"BS - Open",#N/A,TRUE,"Model";"Assumptions",#N/A,TRUE,"Model";"IS",#N/A,TRUE,"Model";"BS",#N/A,TRUE,"Model";"CF",#N/A,TRUE,"Model";"Debt",#N/A,TRUE,"Model";"Debt / Tax",#N/A,TRUE,"Model";"Returns II",#N/A,TRUE,"Model"}</definedName>
    <definedName name="wrn.Print._.Model._1" localSheetId="2" hidden="1">{"Summary",#N/A,TRUE,"Model";"Returns I",#N/A,TRUE,"Model";"BS - Open",#N/A,TRUE,"Model";"Assumptions",#N/A,TRUE,"Model";"IS",#N/A,TRUE,"Model";"BS",#N/A,TRUE,"Model";"CF",#N/A,TRUE,"Model";"Debt",#N/A,TRUE,"Model";"Debt / Tax",#N/A,TRUE,"Model";"Returns II",#N/A,TRUE,"Model"}</definedName>
    <definedName name="wrn.Print._.Model._1" localSheetId="12" hidden="1">{"Summary",#N/A,TRUE,"Model";"Returns I",#N/A,TRUE,"Model";"BS - Open",#N/A,TRUE,"Model";"Assumptions",#N/A,TRUE,"Model";"IS",#N/A,TRUE,"Model";"BS",#N/A,TRUE,"Model";"CF",#N/A,TRUE,"Model";"Debt",#N/A,TRUE,"Model";"Debt / Tax",#N/A,TRUE,"Model";"Returns II",#N/A,TRUE,"Model"}</definedName>
    <definedName name="wrn.Print._.Model._1" localSheetId="13" hidden="1">{"Summary",#N/A,TRUE,"Model";"Returns I",#N/A,TRUE,"Model";"BS - Open",#N/A,TRUE,"Model";"Assumptions",#N/A,TRUE,"Model";"IS",#N/A,TRUE,"Model";"BS",#N/A,TRUE,"Model";"CF",#N/A,TRUE,"Model";"Debt",#N/A,TRUE,"Model";"Debt / Tax",#N/A,TRUE,"Model";"Returns II",#N/A,TRUE,"Model"}</definedName>
    <definedName name="wrn.Print._.Model._1" localSheetId="11" hidden="1">{"Summary",#N/A,TRUE,"Model";"Returns I",#N/A,TRUE,"Model";"BS - Open",#N/A,TRUE,"Model";"Assumptions",#N/A,TRUE,"Model";"IS",#N/A,TRUE,"Model";"BS",#N/A,TRUE,"Model";"CF",#N/A,TRUE,"Model";"Debt",#N/A,TRUE,"Model";"Debt / Tax",#N/A,TRUE,"Model";"Returns II",#N/A,TRUE,"Model"}</definedName>
    <definedName name="wrn.Print._.Model._1" localSheetId="1" hidden="1">{"Summary",#N/A,TRUE,"Model";"Returns I",#N/A,TRUE,"Model";"BS - Open",#N/A,TRUE,"Model";"Assumptions",#N/A,TRUE,"Model";"IS",#N/A,TRUE,"Model";"BS",#N/A,TRUE,"Model";"CF",#N/A,TRUE,"Model";"Debt",#N/A,TRUE,"Model";"Debt / Tax",#N/A,TRUE,"Model";"Returns II",#N/A,TRUE,"Model"}</definedName>
    <definedName name="wrn.Print._.Model._1" localSheetId="0" hidden="1">{"Summary",#N/A,TRUE,"Model";"Returns I",#N/A,TRUE,"Model";"BS - Open",#N/A,TRUE,"Model";"Assumptions",#N/A,TRUE,"Model";"IS",#N/A,TRUE,"Model";"BS",#N/A,TRUE,"Model";"CF",#N/A,TRUE,"Model";"Debt",#N/A,TRUE,"Model";"Debt / Tax",#N/A,TRUE,"Model";"Returns II",#N/A,TRUE,"Model"}</definedName>
    <definedName name="wrn.Print._.Model._2" localSheetId="3" hidden="1">{"Summary",#N/A,TRUE,"Model";"Returns I",#N/A,TRUE,"Model";"BS - Open",#N/A,TRUE,"Model";"Assumptions",#N/A,TRUE,"Model";"IS",#N/A,TRUE,"Model";"BS",#N/A,TRUE,"Model";"CF",#N/A,TRUE,"Model";"Debt",#N/A,TRUE,"Model";"Debt / Tax",#N/A,TRUE,"Model";"Returns II",#N/A,TRUE,"Model"}</definedName>
    <definedName name="wrn.Print._.Model._2" localSheetId="10" hidden="1">{"Summary",#N/A,TRUE,"Model";"Returns I",#N/A,TRUE,"Model";"BS - Open",#N/A,TRUE,"Model";"Assumptions",#N/A,TRUE,"Model";"IS",#N/A,TRUE,"Model";"BS",#N/A,TRUE,"Model";"CF",#N/A,TRUE,"Model";"Debt",#N/A,TRUE,"Model";"Debt / Tax",#N/A,TRUE,"Model";"Returns II",#N/A,TRUE,"Model"}</definedName>
    <definedName name="wrn.Print._.Model._2" localSheetId="2" hidden="1">{"Summary",#N/A,TRUE,"Model";"Returns I",#N/A,TRUE,"Model";"BS - Open",#N/A,TRUE,"Model";"Assumptions",#N/A,TRUE,"Model";"IS",#N/A,TRUE,"Model";"BS",#N/A,TRUE,"Model";"CF",#N/A,TRUE,"Model";"Debt",#N/A,TRUE,"Model";"Debt / Tax",#N/A,TRUE,"Model";"Returns II",#N/A,TRUE,"Model"}</definedName>
    <definedName name="wrn.Print._.Model._2" localSheetId="12" hidden="1">{"Summary",#N/A,TRUE,"Model";"Returns I",#N/A,TRUE,"Model";"BS - Open",#N/A,TRUE,"Model";"Assumptions",#N/A,TRUE,"Model";"IS",#N/A,TRUE,"Model";"BS",#N/A,TRUE,"Model";"CF",#N/A,TRUE,"Model";"Debt",#N/A,TRUE,"Model";"Debt / Tax",#N/A,TRUE,"Model";"Returns II",#N/A,TRUE,"Model"}</definedName>
    <definedName name="wrn.Print._.Model._2" localSheetId="13" hidden="1">{"Summary",#N/A,TRUE,"Model";"Returns I",#N/A,TRUE,"Model";"BS - Open",#N/A,TRUE,"Model";"Assumptions",#N/A,TRUE,"Model";"IS",#N/A,TRUE,"Model";"BS",#N/A,TRUE,"Model";"CF",#N/A,TRUE,"Model";"Debt",#N/A,TRUE,"Model";"Debt / Tax",#N/A,TRUE,"Model";"Returns II",#N/A,TRUE,"Model"}</definedName>
    <definedName name="wrn.Print._.Model._2" localSheetId="11" hidden="1">{"Summary",#N/A,TRUE,"Model";"Returns I",#N/A,TRUE,"Model";"BS - Open",#N/A,TRUE,"Model";"Assumptions",#N/A,TRUE,"Model";"IS",#N/A,TRUE,"Model";"BS",#N/A,TRUE,"Model";"CF",#N/A,TRUE,"Model";"Debt",#N/A,TRUE,"Model";"Debt / Tax",#N/A,TRUE,"Model";"Returns II",#N/A,TRUE,"Model"}</definedName>
    <definedName name="wrn.Print._.Model._2" localSheetId="1" hidden="1">{"Summary",#N/A,TRUE,"Model";"Returns I",#N/A,TRUE,"Model";"BS - Open",#N/A,TRUE,"Model";"Assumptions",#N/A,TRUE,"Model";"IS",#N/A,TRUE,"Model";"BS",#N/A,TRUE,"Model";"CF",#N/A,TRUE,"Model";"Debt",#N/A,TRUE,"Model";"Debt / Tax",#N/A,TRUE,"Model";"Returns II",#N/A,TRUE,"Model"}</definedName>
    <definedName name="wrn.Print._.Model._2" localSheetId="0" hidden="1">{"Summary",#N/A,TRUE,"Model";"Returns I",#N/A,TRUE,"Model";"BS - Open",#N/A,TRUE,"Model";"Assumptions",#N/A,TRUE,"Model";"IS",#N/A,TRUE,"Model";"BS",#N/A,TRUE,"Model";"CF",#N/A,TRUE,"Model";"Debt",#N/A,TRUE,"Model";"Debt / Tax",#N/A,TRUE,"Model";"Returns II",#N/A,TRUE,"Model"}</definedName>
    <definedName name="wrn.Print._.Model._3" localSheetId="3" hidden="1">{"Summary",#N/A,TRUE,"Model";"Returns I",#N/A,TRUE,"Model";"BS - Open",#N/A,TRUE,"Model";"Assumptions",#N/A,TRUE,"Model";"IS",#N/A,TRUE,"Model";"BS",#N/A,TRUE,"Model";"CF",#N/A,TRUE,"Model";"Debt",#N/A,TRUE,"Model";"Debt / Tax",#N/A,TRUE,"Model";"Returns II",#N/A,TRUE,"Model"}</definedName>
    <definedName name="wrn.Print._.Model._3" localSheetId="10" hidden="1">{"Summary",#N/A,TRUE,"Model";"Returns I",#N/A,TRUE,"Model";"BS - Open",#N/A,TRUE,"Model";"Assumptions",#N/A,TRUE,"Model";"IS",#N/A,TRUE,"Model";"BS",#N/A,TRUE,"Model";"CF",#N/A,TRUE,"Model";"Debt",#N/A,TRUE,"Model";"Debt / Tax",#N/A,TRUE,"Model";"Returns II",#N/A,TRUE,"Model"}</definedName>
    <definedName name="wrn.Print._.Model._3" localSheetId="2" hidden="1">{"Summary",#N/A,TRUE,"Model";"Returns I",#N/A,TRUE,"Model";"BS - Open",#N/A,TRUE,"Model";"Assumptions",#N/A,TRUE,"Model";"IS",#N/A,TRUE,"Model";"BS",#N/A,TRUE,"Model";"CF",#N/A,TRUE,"Model";"Debt",#N/A,TRUE,"Model";"Debt / Tax",#N/A,TRUE,"Model";"Returns II",#N/A,TRUE,"Model"}</definedName>
    <definedName name="wrn.Print._.Model._3" localSheetId="12" hidden="1">{"Summary",#N/A,TRUE,"Model";"Returns I",#N/A,TRUE,"Model";"BS - Open",#N/A,TRUE,"Model";"Assumptions",#N/A,TRUE,"Model";"IS",#N/A,TRUE,"Model";"BS",#N/A,TRUE,"Model";"CF",#N/A,TRUE,"Model";"Debt",#N/A,TRUE,"Model";"Debt / Tax",#N/A,TRUE,"Model";"Returns II",#N/A,TRUE,"Model"}</definedName>
    <definedName name="wrn.Print._.Model._3" localSheetId="13" hidden="1">{"Summary",#N/A,TRUE,"Model";"Returns I",#N/A,TRUE,"Model";"BS - Open",#N/A,TRUE,"Model";"Assumptions",#N/A,TRUE,"Model";"IS",#N/A,TRUE,"Model";"BS",#N/A,TRUE,"Model";"CF",#N/A,TRUE,"Model";"Debt",#N/A,TRUE,"Model";"Debt / Tax",#N/A,TRUE,"Model";"Returns II",#N/A,TRUE,"Model"}</definedName>
    <definedName name="wrn.Print._.Model._3" localSheetId="11" hidden="1">{"Summary",#N/A,TRUE,"Model";"Returns I",#N/A,TRUE,"Model";"BS - Open",#N/A,TRUE,"Model";"Assumptions",#N/A,TRUE,"Model";"IS",#N/A,TRUE,"Model";"BS",#N/A,TRUE,"Model";"CF",#N/A,TRUE,"Model";"Debt",#N/A,TRUE,"Model";"Debt / Tax",#N/A,TRUE,"Model";"Returns II",#N/A,TRUE,"Model"}</definedName>
    <definedName name="wrn.Print._.Model._3" localSheetId="1" hidden="1">{"Summary",#N/A,TRUE,"Model";"Returns I",#N/A,TRUE,"Model";"BS - Open",#N/A,TRUE,"Model";"Assumptions",#N/A,TRUE,"Model";"IS",#N/A,TRUE,"Model";"BS",#N/A,TRUE,"Model";"CF",#N/A,TRUE,"Model";"Debt",#N/A,TRUE,"Model";"Debt / Tax",#N/A,TRUE,"Model";"Returns II",#N/A,TRUE,"Model"}</definedName>
    <definedName name="wrn.Print._.Model._3" localSheetId="0" hidden="1">{"Summary",#N/A,TRUE,"Model";"Returns I",#N/A,TRUE,"Model";"BS - Open",#N/A,TRUE,"Model";"Assumptions",#N/A,TRUE,"Model";"IS",#N/A,TRUE,"Model";"BS",#N/A,TRUE,"Model";"CF",#N/A,TRUE,"Model";"Debt",#N/A,TRUE,"Model";"Debt / Tax",#N/A,TRUE,"Model";"Returns II",#N/A,TRUE,"Model"}</definedName>
    <definedName name="wrn.Print._.Model._4" localSheetId="3" hidden="1">{"Summary",#N/A,TRUE,"Model";"Returns I",#N/A,TRUE,"Model";"BS - Open",#N/A,TRUE,"Model";"Assumptions",#N/A,TRUE,"Model";"IS",#N/A,TRUE,"Model";"BS",#N/A,TRUE,"Model";"CF",#N/A,TRUE,"Model";"Debt",#N/A,TRUE,"Model";"Debt / Tax",#N/A,TRUE,"Model";"Returns II",#N/A,TRUE,"Model"}</definedName>
    <definedName name="wrn.Print._.Model._4" localSheetId="10" hidden="1">{"Summary",#N/A,TRUE,"Model";"Returns I",#N/A,TRUE,"Model";"BS - Open",#N/A,TRUE,"Model";"Assumptions",#N/A,TRUE,"Model";"IS",#N/A,TRUE,"Model";"BS",#N/A,TRUE,"Model";"CF",#N/A,TRUE,"Model";"Debt",#N/A,TRUE,"Model";"Debt / Tax",#N/A,TRUE,"Model";"Returns II",#N/A,TRUE,"Model"}</definedName>
    <definedName name="wrn.Print._.Model._4" localSheetId="2" hidden="1">{"Summary",#N/A,TRUE,"Model";"Returns I",#N/A,TRUE,"Model";"BS - Open",#N/A,TRUE,"Model";"Assumptions",#N/A,TRUE,"Model";"IS",#N/A,TRUE,"Model";"BS",#N/A,TRUE,"Model";"CF",#N/A,TRUE,"Model";"Debt",#N/A,TRUE,"Model";"Debt / Tax",#N/A,TRUE,"Model";"Returns II",#N/A,TRUE,"Model"}</definedName>
    <definedName name="wrn.Print._.Model._4" localSheetId="12" hidden="1">{"Summary",#N/A,TRUE,"Model";"Returns I",#N/A,TRUE,"Model";"BS - Open",#N/A,TRUE,"Model";"Assumptions",#N/A,TRUE,"Model";"IS",#N/A,TRUE,"Model";"BS",#N/A,TRUE,"Model";"CF",#N/A,TRUE,"Model";"Debt",#N/A,TRUE,"Model";"Debt / Tax",#N/A,TRUE,"Model";"Returns II",#N/A,TRUE,"Model"}</definedName>
    <definedName name="wrn.Print._.Model._4" localSheetId="13" hidden="1">{"Summary",#N/A,TRUE,"Model";"Returns I",#N/A,TRUE,"Model";"BS - Open",#N/A,TRUE,"Model";"Assumptions",#N/A,TRUE,"Model";"IS",#N/A,TRUE,"Model";"BS",#N/A,TRUE,"Model";"CF",#N/A,TRUE,"Model";"Debt",#N/A,TRUE,"Model";"Debt / Tax",#N/A,TRUE,"Model";"Returns II",#N/A,TRUE,"Model"}</definedName>
    <definedName name="wrn.Print._.Model._4" localSheetId="11" hidden="1">{"Summary",#N/A,TRUE,"Model";"Returns I",#N/A,TRUE,"Model";"BS - Open",#N/A,TRUE,"Model";"Assumptions",#N/A,TRUE,"Model";"IS",#N/A,TRUE,"Model";"BS",#N/A,TRUE,"Model";"CF",#N/A,TRUE,"Model";"Debt",#N/A,TRUE,"Model";"Debt / Tax",#N/A,TRUE,"Model";"Returns II",#N/A,TRUE,"Model"}</definedName>
    <definedName name="wrn.Print._.Model._4" localSheetId="1" hidden="1">{"Summary",#N/A,TRUE,"Model";"Returns I",#N/A,TRUE,"Model";"BS - Open",#N/A,TRUE,"Model";"Assumptions",#N/A,TRUE,"Model";"IS",#N/A,TRUE,"Model";"BS",#N/A,TRUE,"Model";"CF",#N/A,TRUE,"Model";"Debt",#N/A,TRUE,"Model";"Debt / Tax",#N/A,TRUE,"Model";"Returns II",#N/A,TRUE,"Model"}</definedName>
    <definedName name="wrn.Print._.Model._4" localSheetId="0" hidden="1">{"Summary",#N/A,TRUE,"Model";"Returns I",#N/A,TRUE,"Model";"BS - Open",#N/A,TRUE,"Model";"Assumptions",#N/A,TRUE,"Model";"IS",#N/A,TRUE,"Model";"BS",#N/A,TRUE,"Model";"CF",#N/A,TRUE,"Model";"Debt",#N/A,TRUE,"Model";"Debt / Tax",#N/A,TRUE,"Model";"Returns II",#N/A,TRUE,"Model"}</definedName>
    <definedName name="wrn.Print._.Model._5" localSheetId="3" hidden="1">{"Summary",#N/A,TRUE,"Model";"Returns I",#N/A,TRUE,"Model";"BS - Open",#N/A,TRUE,"Model";"Assumptions",#N/A,TRUE,"Model";"IS",#N/A,TRUE,"Model";"BS",#N/A,TRUE,"Model";"CF",#N/A,TRUE,"Model";"Debt",#N/A,TRUE,"Model";"Debt / Tax",#N/A,TRUE,"Model";"Returns II",#N/A,TRUE,"Model"}</definedName>
    <definedName name="wrn.Print._.Model._5" localSheetId="10" hidden="1">{"Summary",#N/A,TRUE,"Model";"Returns I",#N/A,TRUE,"Model";"BS - Open",#N/A,TRUE,"Model";"Assumptions",#N/A,TRUE,"Model";"IS",#N/A,TRUE,"Model";"BS",#N/A,TRUE,"Model";"CF",#N/A,TRUE,"Model";"Debt",#N/A,TRUE,"Model";"Debt / Tax",#N/A,TRUE,"Model";"Returns II",#N/A,TRUE,"Model"}</definedName>
    <definedName name="wrn.Print._.Model._5" localSheetId="2" hidden="1">{"Summary",#N/A,TRUE,"Model";"Returns I",#N/A,TRUE,"Model";"BS - Open",#N/A,TRUE,"Model";"Assumptions",#N/A,TRUE,"Model";"IS",#N/A,TRUE,"Model";"BS",#N/A,TRUE,"Model";"CF",#N/A,TRUE,"Model";"Debt",#N/A,TRUE,"Model";"Debt / Tax",#N/A,TRUE,"Model";"Returns II",#N/A,TRUE,"Model"}</definedName>
    <definedName name="wrn.Print._.Model._5" localSheetId="12" hidden="1">{"Summary",#N/A,TRUE,"Model";"Returns I",#N/A,TRUE,"Model";"BS - Open",#N/A,TRUE,"Model";"Assumptions",#N/A,TRUE,"Model";"IS",#N/A,TRUE,"Model";"BS",#N/A,TRUE,"Model";"CF",#N/A,TRUE,"Model";"Debt",#N/A,TRUE,"Model";"Debt / Tax",#N/A,TRUE,"Model";"Returns II",#N/A,TRUE,"Model"}</definedName>
    <definedName name="wrn.Print._.Model._5" localSheetId="13" hidden="1">{"Summary",#N/A,TRUE,"Model";"Returns I",#N/A,TRUE,"Model";"BS - Open",#N/A,TRUE,"Model";"Assumptions",#N/A,TRUE,"Model";"IS",#N/A,TRUE,"Model";"BS",#N/A,TRUE,"Model";"CF",#N/A,TRUE,"Model";"Debt",#N/A,TRUE,"Model";"Debt / Tax",#N/A,TRUE,"Model";"Returns II",#N/A,TRUE,"Model"}</definedName>
    <definedName name="wrn.Print._.Model._5" localSheetId="11" hidden="1">{"Summary",#N/A,TRUE,"Model";"Returns I",#N/A,TRUE,"Model";"BS - Open",#N/A,TRUE,"Model";"Assumptions",#N/A,TRUE,"Model";"IS",#N/A,TRUE,"Model";"BS",#N/A,TRUE,"Model";"CF",#N/A,TRUE,"Model";"Debt",#N/A,TRUE,"Model";"Debt / Tax",#N/A,TRUE,"Model";"Returns II",#N/A,TRUE,"Model"}</definedName>
    <definedName name="wrn.Print._.Model._5" localSheetId="1" hidden="1">{"Summary",#N/A,TRUE,"Model";"Returns I",#N/A,TRUE,"Model";"BS - Open",#N/A,TRUE,"Model";"Assumptions",#N/A,TRUE,"Model";"IS",#N/A,TRUE,"Model";"BS",#N/A,TRUE,"Model";"CF",#N/A,TRUE,"Model";"Debt",#N/A,TRUE,"Model";"Debt / Tax",#N/A,TRUE,"Model";"Returns II",#N/A,TRUE,"Model"}</definedName>
    <definedName name="wrn.Print._.Model._5" localSheetId="0" hidden="1">{"Summary",#N/A,TRUE,"Model";"Returns I",#N/A,TRUE,"Model";"BS - Open",#N/A,TRUE,"Model";"Assumptions",#N/A,TRUE,"Model";"IS",#N/A,TRUE,"Model";"BS",#N/A,TRUE,"Model";"CF",#N/A,TRUE,"Model";"Debt",#N/A,TRUE,"Model";"Debt / Tax",#N/A,TRUE,"Model";"Returns II",#N/A,TRUE,"Model"}</definedName>
    <definedName name="wrn.print._.raw._.data._.entry." localSheetId="3" hidden="1">{"inputs raw data",#N/A,TRUE,"INPUT"}</definedName>
    <definedName name="wrn.print._.raw._.data._.entry." localSheetId="10" hidden="1">{"inputs raw data",#N/A,TRUE,"INPUT"}</definedName>
    <definedName name="wrn.print._.raw._.data._.entry." localSheetId="2" hidden="1">{"inputs raw data",#N/A,TRUE,"INPUT"}</definedName>
    <definedName name="wrn.print._.raw._.data._.entry." localSheetId="12" hidden="1">{"inputs raw data",#N/A,TRUE,"INPUT"}</definedName>
    <definedName name="wrn.print._.raw._.data._.entry." localSheetId="13" hidden="1">{"inputs raw data",#N/A,TRUE,"INPUT"}</definedName>
    <definedName name="wrn.print._.raw._.data._.entry." localSheetId="11" hidden="1">{"inputs raw data",#N/A,TRUE,"INPUT"}</definedName>
    <definedName name="wrn.print._.raw._.data._.entry." localSheetId="1" hidden="1">{"inputs raw data",#N/A,TRUE,"INPUT"}</definedName>
    <definedName name="wrn.print._.raw._.data._.entry." localSheetId="0" hidden="1">{"inputs raw data",#N/A,TRUE,"INPUT"}</definedName>
    <definedName name="wrn.print._.raw._.data._.entry._1" localSheetId="3" hidden="1">{"inputs raw data",#N/A,TRUE,"INPUT"}</definedName>
    <definedName name="wrn.print._.raw._.data._.entry._1" localSheetId="10" hidden="1">{"inputs raw data",#N/A,TRUE,"INPUT"}</definedName>
    <definedName name="wrn.print._.raw._.data._.entry._1" localSheetId="2" hidden="1">{"inputs raw data",#N/A,TRUE,"INPUT"}</definedName>
    <definedName name="wrn.print._.raw._.data._.entry._1" localSheetId="12" hidden="1">{"inputs raw data",#N/A,TRUE,"INPUT"}</definedName>
    <definedName name="wrn.print._.raw._.data._.entry._1" localSheetId="13" hidden="1">{"inputs raw data",#N/A,TRUE,"INPUT"}</definedName>
    <definedName name="wrn.print._.raw._.data._.entry._1" localSheetId="11" hidden="1">{"inputs raw data",#N/A,TRUE,"INPUT"}</definedName>
    <definedName name="wrn.print._.raw._.data._.entry._1" localSheetId="1" hidden="1">{"inputs raw data",#N/A,TRUE,"INPUT"}</definedName>
    <definedName name="wrn.print._.raw._.data._.entry._1" localSheetId="0" hidden="1">{"inputs raw data",#N/A,TRUE,"INPUT"}</definedName>
    <definedName name="wrn.print._.raw._.data._.entry._2" localSheetId="3" hidden="1">{"inputs raw data",#N/A,TRUE,"INPUT"}</definedName>
    <definedName name="wrn.print._.raw._.data._.entry._2" localSheetId="10" hidden="1">{"inputs raw data",#N/A,TRUE,"INPUT"}</definedName>
    <definedName name="wrn.print._.raw._.data._.entry._2" localSheetId="2" hidden="1">{"inputs raw data",#N/A,TRUE,"INPUT"}</definedName>
    <definedName name="wrn.print._.raw._.data._.entry._2" localSheetId="12" hidden="1">{"inputs raw data",#N/A,TRUE,"INPUT"}</definedName>
    <definedName name="wrn.print._.raw._.data._.entry._2" localSheetId="13" hidden="1">{"inputs raw data",#N/A,TRUE,"INPUT"}</definedName>
    <definedName name="wrn.print._.raw._.data._.entry._2" localSheetId="11" hidden="1">{"inputs raw data",#N/A,TRUE,"INPUT"}</definedName>
    <definedName name="wrn.print._.raw._.data._.entry._2" localSheetId="1" hidden="1">{"inputs raw data",#N/A,TRUE,"INPUT"}</definedName>
    <definedName name="wrn.print._.raw._.data._.entry._2" localSheetId="0" hidden="1">{"inputs raw data",#N/A,TRUE,"INPUT"}</definedName>
    <definedName name="wrn.print._.raw._.data._.entry._3" localSheetId="3" hidden="1">{"inputs raw data",#N/A,TRUE,"INPUT"}</definedName>
    <definedName name="wrn.print._.raw._.data._.entry._3" localSheetId="10" hidden="1">{"inputs raw data",#N/A,TRUE,"INPUT"}</definedName>
    <definedName name="wrn.print._.raw._.data._.entry._3" localSheetId="2" hidden="1">{"inputs raw data",#N/A,TRUE,"INPUT"}</definedName>
    <definedName name="wrn.print._.raw._.data._.entry._3" localSheetId="12" hidden="1">{"inputs raw data",#N/A,TRUE,"INPUT"}</definedName>
    <definedName name="wrn.print._.raw._.data._.entry._3" localSheetId="13" hidden="1">{"inputs raw data",#N/A,TRUE,"INPUT"}</definedName>
    <definedName name="wrn.print._.raw._.data._.entry._3" localSheetId="11" hidden="1">{"inputs raw data",#N/A,TRUE,"INPUT"}</definedName>
    <definedName name="wrn.print._.raw._.data._.entry._3" localSheetId="1" hidden="1">{"inputs raw data",#N/A,TRUE,"INPUT"}</definedName>
    <definedName name="wrn.print._.raw._.data._.entry._3" localSheetId="0" hidden="1">{"inputs raw data",#N/A,TRUE,"INPUT"}</definedName>
    <definedName name="wrn.print._.raw._.data._.entry._4" localSheetId="3" hidden="1">{"inputs raw data",#N/A,TRUE,"INPUT"}</definedName>
    <definedName name="wrn.print._.raw._.data._.entry._4" localSheetId="10" hidden="1">{"inputs raw data",#N/A,TRUE,"INPUT"}</definedName>
    <definedName name="wrn.print._.raw._.data._.entry._4" localSheetId="2" hidden="1">{"inputs raw data",#N/A,TRUE,"INPUT"}</definedName>
    <definedName name="wrn.print._.raw._.data._.entry._4" localSheetId="12" hidden="1">{"inputs raw data",#N/A,TRUE,"INPUT"}</definedName>
    <definedName name="wrn.print._.raw._.data._.entry._4" localSheetId="13" hidden="1">{"inputs raw data",#N/A,TRUE,"INPUT"}</definedName>
    <definedName name="wrn.print._.raw._.data._.entry._4" localSheetId="11" hidden="1">{"inputs raw data",#N/A,TRUE,"INPUT"}</definedName>
    <definedName name="wrn.print._.raw._.data._.entry._4" localSheetId="1" hidden="1">{"inputs raw data",#N/A,TRUE,"INPUT"}</definedName>
    <definedName name="wrn.print._.raw._.data._.entry._4" localSheetId="0" hidden="1">{"inputs raw data",#N/A,TRUE,"INPUT"}</definedName>
    <definedName name="wrn.print._.raw._.data._.entry._5" localSheetId="3" hidden="1">{"inputs raw data",#N/A,TRUE,"INPUT"}</definedName>
    <definedName name="wrn.print._.raw._.data._.entry._5" localSheetId="10" hidden="1">{"inputs raw data",#N/A,TRUE,"INPUT"}</definedName>
    <definedName name="wrn.print._.raw._.data._.entry._5" localSheetId="2" hidden="1">{"inputs raw data",#N/A,TRUE,"INPUT"}</definedName>
    <definedName name="wrn.print._.raw._.data._.entry._5" localSheetId="12" hidden="1">{"inputs raw data",#N/A,TRUE,"INPUT"}</definedName>
    <definedName name="wrn.print._.raw._.data._.entry._5" localSheetId="13" hidden="1">{"inputs raw data",#N/A,TRUE,"INPUT"}</definedName>
    <definedName name="wrn.print._.raw._.data._.entry._5" localSheetId="11" hidden="1">{"inputs raw data",#N/A,TRUE,"INPUT"}</definedName>
    <definedName name="wrn.print._.raw._.data._.entry._5" localSheetId="1" hidden="1">{"inputs raw data",#N/A,TRUE,"INPUT"}</definedName>
    <definedName name="wrn.print._.raw._.data._.entry._5" localSheetId="0" hidden="1">{"inputs raw data",#N/A,TRUE,"INPUT"}</definedName>
    <definedName name="wrn.print._.summary._.sheets." localSheetId="3" hidden="1">{"summary1",#N/A,TRUE,"Comps";"summary2",#N/A,TRUE,"Comps";"summary3",#N/A,TRUE,"Comps"}</definedName>
    <definedName name="wrn.print._.summary._.sheets." localSheetId="10" hidden="1">{"summary1",#N/A,TRUE,"Comps";"summary2",#N/A,TRUE,"Comps";"summary3",#N/A,TRUE,"Comps"}</definedName>
    <definedName name="wrn.print._.summary._.sheets." localSheetId="2" hidden="1">{"summary1",#N/A,TRUE,"Comps";"summary2",#N/A,TRUE,"Comps";"summary3",#N/A,TRUE,"Comps"}</definedName>
    <definedName name="wrn.print._.summary._.sheets." localSheetId="12" hidden="1">{"summary1",#N/A,TRUE,"Comps";"summary2",#N/A,TRUE,"Comps";"summary3",#N/A,TRUE,"Comps"}</definedName>
    <definedName name="wrn.print._.summary._.sheets." localSheetId="13" hidden="1">{"summary1",#N/A,TRUE,"Comps";"summary2",#N/A,TRUE,"Comps";"summary3",#N/A,TRUE,"Comps"}</definedName>
    <definedName name="wrn.print._.summary._.sheets." localSheetId="11" hidden="1">{"summary1",#N/A,TRUE,"Comps";"summary2",#N/A,TRUE,"Comps";"summary3",#N/A,TRUE,"Comps"}</definedName>
    <definedName name="wrn.print._.summary._.sheets." localSheetId="1" hidden="1">{"summary1",#N/A,TRUE,"Comps";"summary2",#N/A,TRUE,"Comps";"summary3",#N/A,TRUE,"Comps"}</definedName>
    <definedName name="wrn.print._.summary._.sheets." localSheetId="0" hidden="1">{"summary1",#N/A,TRUE,"Comps";"summary2",#N/A,TRUE,"Comps";"summary3",#N/A,TRUE,"Comps"}</definedName>
    <definedName name="wrn.print._.summary._.sheets._1" localSheetId="3" hidden="1">{"summary1",#N/A,TRUE,"Comps";"summary2",#N/A,TRUE,"Comps";"summary3",#N/A,TRUE,"Comps"}</definedName>
    <definedName name="wrn.print._.summary._.sheets._1" localSheetId="10" hidden="1">{"summary1",#N/A,TRUE,"Comps";"summary2",#N/A,TRUE,"Comps";"summary3",#N/A,TRUE,"Comps"}</definedName>
    <definedName name="wrn.print._.summary._.sheets._1" localSheetId="2" hidden="1">{"summary1",#N/A,TRUE,"Comps";"summary2",#N/A,TRUE,"Comps";"summary3",#N/A,TRUE,"Comps"}</definedName>
    <definedName name="wrn.print._.summary._.sheets._1" localSheetId="12" hidden="1">{"summary1",#N/A,TRUE,"Comps";"summary2",#N/A,TRUE,"Comps";"summary3",#N/A,TRUE,"Comps"}</definedName>
    <definedName name="wrn.print._.summary._.sheets._1" localSheetId="13" hidden="1">{"summary1",#N/A,TRUE,"Comps";"summary2",#N/A,TRUE,"Comps";"summary3",#N/A,TRUE,"Comps"}</definedName>
    <definedName name="wrn.print._.summary._.sheets._1" localSheetId="11" hidden="1">{"summary1",#N/A,TRUE,"Comps";"summary2",#N/A,TRUE,"Comps";"summary3",#N/A,TRUE,"Comps"}</definedName>
    <definedName name="wrn.print._.summary._.sheets._1" localSheetId="1" hidden="1">{"summary1",#N/A,TRUE,"Comps";"summary2",#N/A,TRUE,"Comps";"summary3",#N/A,TRUE,"Comps"}</definedName>
    <definedName name="wrn.print._.summary._.sheets._1" localSheetId="0" hidden="1">{"summary1",#N/A,TRUE,"Comps";"summary2",#N/A,TRUE,"Comps";"summary3",#N/A,TRUE,"Comps"}</definedName>
    <definedName name="wrn.print._.summary._.sheets._2" localSheetId="3" hidden="1">{"summary1",#N/A,TRUE,"Comps";"summary2",#N/A,TRUE,"Comps";"summary3",#N/A,TRUE,"Comps"}</definedName>
    <definedName name="wrn.print._.summary._.sheets._2" localSheetId="10" hidden="1">{"summary1",#N/A,TRUE,"Comps";"summary2",#N/A,TRUE,"Comps";"summary3",#N/A,TRUE,"Comps"}</definedName>
    <definedName name="wrn.print._.summary._.sheets._2" localSheetId="2" hidden="1">{"summary1",#N/A,TRUE,"Comps";"summary2",#N/A,TRUE,"Comps";"summary3",#N/A,TRUE,"Comps"}</definedName>
    <definedName name="wrn.print._.summary._.sheets._2" localSheetId="12" hidden="1">{"summary1",#N/A,TRUE,"Comps";"summary2",#N/A,TRUE,"Comps";"summary3",#N/A,TRUE,"Comps"}</definedName>
    <definedName name="wrn.print._.summary._.sheets._2" localSheetId="13" hidden="1">{"summary1",#N/A,TRUE,"Comps";"summary2",#N/A,TRUE,"Comps";"summary3",#N/A,TRUE,"Comps"}</definedName>
    <definedName name="wrn.print._.summary._.sheets._2" localSheetId="11" hidden="1">{"summary1",#N/A,TRUE,"Comps";"summary2",#N/A,TRUE,"Comps";"summary3",#N/A,TRUE,"Comps"}</definedName>
    <definedName name="wrn.print._.summary._.sheets._2" localSheetId="1" hidden="1">{"summary1",#N/A,TRUE,"Comps";"summary2",#N/A,TRUE,"Comps";"summary3",#N/A,TRUE,"Comps"}</definedName>
    <definedName name="wrn.print._.summary._.sheets._2" localSheetId="0" hidden="1">{"summary1",#N/A,TRUE,"Comps";"summary2",#N/A,TRUE,"Comps";"summary3",#N/A,TRUE,"Comps"}</definedName>
    <definedName name="wrn.print._.summary._.sheets._3" localSheetId="3" hidden="1">{"summary1",#N/A,TRUE,"Comps";"summary2",#N/A,TRUE,"Comps";"summary3",#N/A,TRUE,"Comps"}</definedName>
    <definedName name="wrn.print._.summary._.sheets._3" localSheetId="10" hidden="1">{"summary1",#N/A,TRUE,"Comps";"summary2",#N/A,TRUE,"Comps";"summary3",#N/A,TRUE,"Comps"}</definedName>
    <definedName name="wrn.print._.summary._.sheets._3" localSheetId="2" hidden="1">{"summary1",#N/A,TRUE,"Comps";"summary2",#N/A,TRUE,"Comps";"summary3",#N/A,TRUE,"Comps"}</definedName>
    <definedName name="wrn.print._.summary._.sheets._3" localSheetId="12" hidden="1">{"summary1",#N/A,TRUE,"Comps";"summary2",#N/A,TRUE,"Comps";"summary3",#N/A,TRUE,"Comps"}</definedName>
    <definedName name="wrn.print._.summary._.sheets._3" localSheetId="13" hidden="1">{"summary1",#N/A,TRUE,"Comps";"summary2",#N/A,TRUE,"Comps";"summary3",#N/A,TRUE,"Comps"}</definedName>
    <definedName name="wrn.print._.summary._.sheets._3" localSheetId="11" hidden="1">{"summary1",#N/A,TRUE,"Comps";"summary2",#N/A,TRUE,"Comps";"summary3",#N/A,TRUE,"Comps"}</definedName>
    <definedName name="wrn.print._.summary._.sheets._3" localSheetId="1" hidden="1">{"summary1",#N/A,TRUE,"Comps";"summary2",#N/A,TRUE,"Comps";"summary3",#N/A,TRUE,"Comps"}</definedName>
    <definedName name="wrn.print._.summary._.sheets._3" localSheetId="0" hidden="1">{"summary1",#N/A,TRUE,"Comps";"summary2",#N/A,TRUE,"Comps";"summary3",#N/A,TRUE,"Comps"}</definedName>
    <definedName name="wrn.print._.summary._.sheets._4" localSheetId="3" hidden="1">{"summary1",#N/A,TRUE,"Comps";"summary2",#N/A,TRUE,"Comps";"summary3",#N/A,TRUE,"Comps"}</definedName>
    <definedName name="wrn.print._.summary._.sheets._4" localSheetId="10" hidden="1">{"summary1",#N/A,TRUE,"Comps";"summary2",#N/A,TRUE,"Comps";"summary3",#N/A,TRUE,"Comps"}</definedName>
    <definedName name="wrn.print._.summary._.sheets._4" localSheetId="2" hidden="1">{"summary1",#N/A,TRUE,"Comps";"summary2",#N/A,TRUE,"Comps";"summary3",#N/A,TRUE,"Comps"}</definedName>
    <definedName name="wrn.print._.summary._.sheets._4" localSheetId="12" hidden="1">{"summary1",#N/A,TRUE,"Comps";"summary2",#N/A,TRUE,"Comps";"summary3",#N/A,TRUE,"Comps"}</definedName>
    <definedName name="wrn.print._.summary._.sheets._4" localSheetId="13" hidden="1">{"summary1",#N/A,TRUE,"Comps";"summary2",#N/A,TRUE,"Comps";"summary3",#N/A,TRUE,"Comps"}</definedName>
    <definedName name="wrn.print._.summary._.sheets._4" localSheetId="11" hidden="1">{"summary1",#N/A,TRUE,"Comps";"summary2",#N/A,TRUE,"Comps";"summary3",#N/A,TRUE,"Comps"}</definedName>
    <definedName name="wrn.print._.summary._.sheets._4" localSheetId="1" hidden="1">{"summary1",#N/A,TRUE,"Comps";"summary2",#N/A,TRUE,"Comps";"summary3",#N/A,TRUE,"Comps"}</definedName>
    <definedName name="wrn.print._.summary._.sheets._4" localSheetId="0" hidden="1">{"summary1",#N/A,TRUE,"Comps";"summary2",#N/A,TRUE,"Comps";"summary3",#N/A,TRUE,"Comps"}</definedName>
    <definedName name="wrn.print._.summary._.sheets._5" localSheetId="3" hidden="1">{"summary1",#N/A,TRUE,"Comps";"summary2",#N/A,TRUE,"Comps";"summary3",#N/A,TRUE,"Comps"}</definedName>
    <definedName name="wrn.print._.summary._.sheets._5" localSheetId="10" hidden="1">{"summary1",#N/A,TRUE,"Comps";"summary2",#N/A,TRUE,"Comps";"summary3",#N/A,TRUE,"Comps"}</definedName>
    <definedName name="wrn.print._.summary._.sheets._5" localSheetId="2" hidden="1">{"summary1",#N/A,TRUE,"Comps";"summary2",#N/A,TRUE,"Comps";"summary3",#N/A,TRUE,"Comps"}</definedName>
    <definedName name="wrn.print._.summary._.sheets._5" localSheetId="12" hidden="1">{"summary1",#N/A,TRUE,"Comps";"summary2",#N/A,TRUE,"Comps";"summary3",#N/A,TRUE,"Comps"}</definedName>
    <definedName name="wrn.print._.summary._.sheets._5" localSheetId="13" hidden="1">{"summary1",#N/A,TRUE,"Comps";"summary2",#N/A,TRUE,"Comps";"summary3",#N/A,TRUE,"Comps"}</definedName>
    <definedName name="wrn.print._.summary._.sheets._5" localSheetId="11" hidden="1">{"summary1",#N/A,TRUE,"Comps";"summary2",#N/A,TRUE,"Comps";"summary3",#N/A,TRUE,"Comps"}</definedName>
    <definedName name="wrn.print._.summary._.sheets._5" localSheetId="1" hidden="1">{"summary1",#N/A,TRUE,"Comps";"summary2",#N/A,TRUE,"Comps";"summary3",#N/A,TRUE,"Comps"}</definedName>
    <definedName name="wrn.print._.summary._.sheets._5" localSheetId="0" hidden="1">{"summary1",#N/A,TRUE,"Comps";"summary2",#N/A,TRUE,"Comps";"summary3",#N/A,TRUE,"Comps"}</definedName>
    <definedName name="wrn.PRINT1." localSheetId="3" hidden="1">{"page1",#N/A,FALSE,"PF";"page2",#N/A,FALSE,"PF";"page3",#N/A,FALSE,"PF";"page4",#N/A,FALSE,"Bal_Sht"}</definedName>
    <definedName name="wrn.PRINT1." localSheetId="10" hidden="1">{"page1",#N/A,FALSE,"PF";"page2",#N/A,FALSE,"PF";"page3",#N/A,FALSE,"PF";"page4",#N/A,FALSE,"Bal_Sht"}</definedName>
    <definedName name="wrn.PRINT1." localSheetId="2" hidden="1">{"page1",#N/A,FALSE,"PF";"page2",#N/A,FALSE,"PF";"page3",#N/A,FALSE,"PF";"page4",#N/A,FALSE,"Bal_Sht"}</definedName>
    <definedName name="wrn.PRINT1." localSheetId="12" hidden="1">{"page1",#N/A,FALSE,"PF";"page2",#N/A,FALSE,"PF";"page3",#N/A,FALSE,"PF";"page4",#N/A,FALSE,"Bal_Sht"}</definedName>
    <definedName name="wrn.PRINT1." localSheetId="13" hidden="1">{"page1",#N/A,FALSE,"PF";"page2",#N/A,FALSE,"PF";"page3",#N/A,FALSE,"PF";"page4",#N/A,FALSE,"Bal_Sht"}</definedName>
    <definedName name="wrn.PRINT1." localSheetId="11" hidden="1">{"page1",#N/A,FALSE,"PF";"page2",#N/A,FALSE,"PF";"page3",#N/A,FALSE,"PF";"page4",#N/A,FALSE,"Bal_Sht"}</definedName>
    <definedName name="wrn.PRINT1." localSheetId="1" hidden="1">{"page1",#N/A,FALSE,"PF";"page2",#N/A,FALSE,"PF";"page3",#N/A,FALSE,"PF";"page4",#N/A,FALSE,"Bal_Sht"}</definedName>
    <definedName name="wrn.PRINT1." localSheetId="0" hidden="1">{"page1",#N/A,FALSE,"PF";"page2",#N/A,FALSE,"PF";"page3",#N/A,FALSE,"PF";"page4",#N/A,FALSE,"Bal_Sht"}</definedName>
    <definedName name="wrn.print2." localSheetId="3" hidden="1">{"page1",#N/A,FALSE,"PF";"page2",#N/A,FALSE,"PF";"page3",#N/A,FALSE,"PF";"page4",#N/A,FALSE,"Bal_Sht"}</definedName>
    <definedName name="wrn.print2." localSheetId="10" hidden="1">{"page1",#N/A,FALSE,"PF";"page2",#N/A,FALSE,"PF";"page3",#N/A,FALSE,"PF";"page4",#N/A,FALSE,"Bal_Sht"}</definedName>
    <definedName name="wrn.print2." localSheetId="2" hidden="1">{"page1",#N/A,FALSE,"PF";"page2",#N/A,FALSE,"PF";"page3",#N/A,FALSE,"PF";"page4",#N/A,FALSE,"Bal_Sht"}</definedName>
    <definedName name="wrn.print2." localSheetId="12" hidden="1">{"page1",#N/A,FALSE,"PF";"page2",#N/A,FALSE,"PF";"page3",#N/A,FALSE,"PF";"page4",#N/A,FALSE,"Bal_Sht"}</definedName>
    <definedName name="wrn.print2." localSheetId="13" hidden="1">{"page1",#N/A,FALSE,"PF";"page2",#N/A,FALSE,"PF";"page3",#N/A,FALSE,"PF";"page4",#N/A,FALSE,"Bal_Sht"}</definedName>
    <definedName name="wrn.print2." localSheetId="11" hidden="1">{"page1",#N/A,FALSE,"PF";"page2",#N/A,FALSE,"PF";"page3",#N/A,FALSE,"PF";"page4",#N/A,FALSE,"Bal_Sht"}</definedName>
    <definedName name="wrn.print2." localSheetId="1" hidden="1">{"page1",#N/A,FALSE,"PF";"page2",#N/A,FALSE,"PF";"page3",#N/A,FALSE,"PF";"page4",#N/A,FALSE,"Bal_Sht"}</definedName>
    <definedName name="wrn.print2." localSheetId="0" hidden="1">{"page1",#N/A,FALSE,"PF";"page2",#N/A,FALSE,"PF";"page3",#N/A,FALSE,"PF";"page4",#N/A,FALSE,"Bal_Sht"}</definedName>
    <definedName name="wrn.print3." localSheetId="3" hidden="1">{"page1",#N/A,FALSE,"PF";"page2",#N/A,FALSE,"PF";"page3",#N/A,FALSE,"PF";"page4",#N/A,FALSE,"Bal_Sht"}</definedName>
    <definedName name="wrn.print3." localSheetId="10" hidden="1">{"page1",#N/A,FALSE,"PF";"page2",#N/A,FALSE,"PF";"page3",#N/A,FALSE,"PF";"page4",#N/A,FALSE,"Bal_Sht"}</definedName>
    <definedName name="wrn.print3." localSheetId="2" hidden="1">{"page1",#N/A,FALSE,"PF";"page2",#N/A,FALSE,"PF";"page3",#N/A,FALSE,"PF";"page4",#N/A,FALSE,"Bal_Sht"}</definedName>
    <definedName name="wrn.print3." localSheetId="12" hidden="1">{"page1",#N/A,FALSE,"PF";"page2",#N/A,FALSE,"PF";"page3",#N/A,FALSE,"PF";"page4",#N/A,FALSE,"Bal_Sht"}</definedName>
    <definedName name="wrn.print3." localSheetId="13" hidden="1">{"page1",#N/A,FALSE,"PF";"page2",#N/A,FALSE,"PF";"page3",#N/A,FALSE,"PF";"page4",#N/A,FALSE,"Bal_Sht"}</definedName>
    <definedName name="wrn.print3." localSheetId="11" hidden="1">{"page1",#N/A,FALSE,"PF";"page2",#N/A,FALSE,"PF";"page3",#N/A,FALSE,"PF";"page4",#N/A,FALSE,"Bal_Sht"}</definedName>
    <definedName name="wrn.print3." localSheetId="1" hidden="1">{"page1",#N/A,FALSE,"PF";"page2",#N/A,FALSE,"PF";"page3",#N/A,FALSE,"PF";"page4",#N/A,FALSE,"Bal_Sht"}</definedName>
    <definedName name="wrn.print3." localSheetId="0" hidden="1">{"page1",#N/A,FALSE,"PF";"page2",#N/A,FALSE,"PF";"page3",#N/A,FALSE,"PF";"page4",#N/A,FALSE,"Bal_Sht"}</definedName>
    <definedName name="wrn.Pump." localSheetId="3" hidden="1">{#N/A,#N/A,FALSE,"Assump";#N/A,#N/A,FALSE,"Income";#N/A,#N/A,FALSE,"Balance";#N/A,#N/A,FALSE,"DCF Pump";#N/A,#N/A,FALSE,"Trans Assump";#N/A,#N/A,FALSE,"Combined Income";#N/A,#N/A,FALSE,"Combined Balance"}</definedName>
    <definedName name="wrn.Pump." localSheetId="10" hidden="1">{#N/A,#N/A,FALSE,"Assump";#N/A,#N/A,FALSE,"Income";#N/A,#N/A,FALSE,"Balance";#N/A,#N/A,FALSE,"DCF Pump";#N/A,#N/A,FALSE,"Trans Assump";#N/A,#N/A,FALSE,"Combined Income";#N/A,#N/A,FALSE,"Combined Balance"}</definedName>
    <definedName name="wrn.Pump." localSheetId="2" hidden="1">{#N/A,#N/A,FALSE,"Assump";#N/A,#N/A,FALSE,"Income";#N/A,#N/A,FALSE,"Balance";#N/A,#N/A,FALSE,"DCF Pump";#N/A,#N/A,FALSE,"Trans Assump";#N/A,#N/A,FALSE,"Combined Income";#N/A,#N/A,FALSE,"Combined Balance"}</definedName>
    <definedName name="wrn.Pump." localSheetId="12" hidden="1">{#N/A,#N/A,FALSE,"Assump";#N/A,#N/A,FALSE,"Income";#N/A,#N/A,FALSE,"Balance";#N/A,#N/A,FALSE,"DCF Pump";#N/A,#N/A,FALSE,"Trans Assump";#N/A,#N/A,FALSE,"Combined Income";#N/A,#N/A,FALSE,"Combined Balance"}</definedName>
    <definedName name="wrn.Pump." localSheetId="13" hidden="1">{#N/A,#N/A,FALSE,"Assump";#N/A,#N/A,FALSE,"Income";#N/A,#N/A,FALSE,"Balance";#N/A,#N/A,FALSE,"DCF Pump";#N/A,#N/A,FALSE,"Trans Assump";#N/A,#N/A,FALSE,"Combined Income";#N/A,#N/A,FALSE,"Combined Balance"}</definedName>
    <definedName name="wrn.Pump." localSheetId="11" hidden="1">{#N/A,#N/A,FALSE,"Assump";#N/A,#N/A,FALSE,"Income";#N/A,#N/A,FALSE,"Balance";#N/A,#N/A,FALSE,"DCF Pump";#N/A,#N/A,FALSE,"Trans Assump";#N/A,#N/A,FALSE,"Combined Income";#N/A,#N/A,FALSE,"Combined Balance"}</definedName>
    <definedName name="wrn.Pump." localSheetId="1" hidden="1">{#N/A,#N/A,FALSE,"Assump";#N/A,#N/A,FALSE,"Income";#N/A,#N/A,FALSE,"Balance";#N/A,#N/A,FALSE,"DCF Pump";#N/A,#N/A,FALSE,"Trans Assump";#N/A,#N/A,FALSE,"Combined Income";#N/A,#N/A,FALSE,"Combined Balance"}</definedName>
    <definedName name="wrn.Pump." localSheetId="0" hidden="1">{#N/A,#N/A,FALSE,"Assump";#N/A,#N/A,FALSE,"Income";#N/A,#N/A,FALSE,"Balance";#N/A,#N/A,FALSE,"DCF Pump";#N/A,#N/A,FALSE,"Trans Assump";#N/A,#N/A,FALSE,"Combined Income";#N/A,#N/A,FALSE,"Combined Balance"}</definedName>
    <definedName name="wrn.Q3._.Prof._.Serv._.Summary." localSheetId="3" hidden="1">{"Professional Service Summary",#N/A,FALSE,"Q3 Prof Serv"}</definedName>
    <definedName name="wrn.Q3._.Prof._.Serv._.Summary." localSheetId="10" hidden="1">{"Professional Service Summary",#N/A,FALSE,"Q3 Prof Serv"}</definedName>
    <definedName name="wrn.Q3._.Prof._.Serv._.Summary." localSheetId="2" hidden="1">{"Professional Service Summary",#N/A,FALSE,"Q3 Prof Serv"}</definedName>
    <definedName name="wrn.Q3._.Prof._.Serv._.Summary." localSheetId="12" hidden="1">{"Professional Service Summary",#N/A,FALSE,"Q3 Prof Serv"}</definedName>
    <definedName name="wrn.Q3._.Prof._.Serv._.Summary." localSheetId="13" hidden="1">{"Professional Service Summary",#N/A,FALSE,"Q3 Prof Serv"}</definedName>
    <definedName name="wrn.Q3._.Prof._.Serv._.Summary." localSheetId="11" hidden="1">{"Professional Service Summary",#N/A,FALSE,"Q3 Prof Serv"}</definedName>
    <definedName name="wrn.Q3._.Prof._.Serv._.Summary." localSheetId="1" hidden="1">{"Professional Service Summary",#N/A,FALSE,"Q3 Prof Serv"}</definedName>
    <definedName name="wrn.Q3._.Prof._.Serv._.Summary." localSheetId="0" hidden="1">{"Professional Service Summary",#N/A,FALSE,"Q3 Prof Serv"}</definedName>
    <definedName name="wrn.Q3._.Professional._.service._.detail." localSheetId="3" hidden="1">{"Professional Service Detail",#N/A,FALSE,"Q3 Prof Serv"}</definedName>
    <definedName name="wrn.Q3._.Professional._.service._.detail." localSheetId="10" hidden="1">{"Professional Service Detail",#N/A,FALSE,"Q3 Prof Serv"}</definedName>
    <definedName name="wrn.Q3._.Professional._.service._.detail." localSheetId="2" hidden="1">{"Professional Service Detail",#N/A,FALSE,"Q3 Prof Serv"}</definedName>
    <definedName name="wrn.Q3._.Professional._.service._.detail." localSheetId="12" hidden="1">{"Professional Service Detail",#N/A,FALSE,"Q3 Prof Serv"}</definedName>
    <definedName name="wrn.Q3._.Professional._.service._.detail." localSheetId="13" hidden="1">{"Professional Service Detail",#N/A,FALSE,"Q3 Prof Serv"}</definedName>
    <definedName name="wrn.Q3._.Professional._.service._.detail." localSheetId="11" hidden="1">{"Professional Service Detail",#N/A,FALSE,"Q3 Prof Serv"}</definedName>
    <definedName name="wrn.Q3._.Professional._.service._.detail." localSheetId="1" hidden="1">{"Professional Service Detail",#N/A,FALSE,"Q3 Prof Serv"}</definedName>
    <definedName name="wrn.Q3._.Professional._.service._.detail." localSheetId="0" hidden="1">{"Professional Service Detail",#N/A,FALSE,"Q3 Prof Serv"}</definedName>
    <definedName name="wrn.RELEVANTSHEETS." localSheetId="3" hidden="1">{#N/A,#N/A,FALSE,"AD_Purch";#N/A,#N/A,FALSE,"Projections";#N/A,#N/A,FALSE,"DCF";#N/A,#N/A,FALSE,"Mkt Val"}</definedName>
    <definedName name="wrn.RELEVANTSHEETS." localSheetId="10" hidden="1">{#N/A,#N/A,FALSE,"AD_Purch";#N/A,#N/A,FALSE,"Projections";#N/A,#N/A,FALSE,"DCF";#N/A,#N/A,FALSE,"Mkt Val"}</definedName>
    <definedName name="wrn.RELEVANTSHEETS." localSheetId="2" hidden="1">{#N/A,#N/A,FALSE,"AD_Purch";#N/A,#N/A,FALSE,"Projections";#N/A,#N/A,FALSE,"DCF";#N/A,#N/A,FALSE,"Mkt Val"}</definedName>
    <definedName name="wrn.RELEVANTSHEETS." localSheetId="12" hidden="1">{#N/A,#N/A,FALSE,"AD_Purch";#N/A,#N/A,FALSE,"Projections";#N/A,#N/A,FALSE,"DCF";#N/A,#N/A,FALSE,"Mkt Val"}</definedName>
    <definedName name="wrn.RELEVANTSHEETS." localSheetId="13" hidden="1">{#N/A,#N/A,FALSE,"AD_Purch";#N/A,#N/A,FALSE,"Projections";#N/A,#N/A,FALSE,"DCF";#N/A,#N/A,FALSE,"Mkt Val"}</definedName>
    <definedName name="wrn.RELEVANTSHEETS." localSheetId="11" hidden="1">{#N/A,#N/A,FALSE,"AD_Purch";#N/A,#N/A,FALSE,"Projections";#N/A,#N/A,FALSE,"DCF";#N/A,#N/A,FALSE,"Mkt Val"}</definedName>
    <definedName name="wrn.RELEVANTSHEETS." localSheetId="1" hidden="1">{#N/A,#N/A,FALSE,"AD_Purch";#N/A,#N/A,FALSE,"Projections";#N/A,#N/A,FALSE,"DCF";#N/A,#N/A,FALSE,"Mkt Val"}</definedName>
    <definedName name="wrn.RELEVANTSHEETS." localSheetId="0" hidden="1">{#N/A,#N/A,FALSE,"AD_Purch";#N/A,#N/A,FALSE,"Projections";#N/A,#N/A,FALSE,"DCF";#N/A,#N/A,FALSE,"Mkt Val"}</definedName>
    <definedName name="wrn.report" localSheetId="3"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3"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3"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3"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stricted._.Rpts." localSheetId="3" hidden="1">{"RptRY",#N/A,FALSE,"CDGy";"RptRQ",#N/A,FALSE,"CDGq";"RptRM",#N/A,FALSE,"CDGm"}</definedName>
    <definedName name="wrn.Restricted._.Rpts." localSheetId="10" hidden="1">{"RptRY",#N/A,FALSE,"CDGy";"RptRQ",#N/A,FALSE,"CDGq";"RptRM",#N/A,FALSE,"CDGm"}</definedName>
    <definedName name="wrn.Restricted._.Rpts." localSheetId="2" hidden="1">{"RptRY",#N/A,FALSE,"CDGy";"RptRQ",#N/A,FALSE,"CDGq";"RptRM",#N/A,FALSE,"CDGm"}</definedName>
    <definedName name="wrn.Restricted._.Rpts." localSheetId="12" hidden="1">{"RptRY",#N/A,FALSE,"CDGy";"RptRQ",#N/A,FALSE,"CDGq";"RptRM",#N/A,FALSE,"CDGm"}</definedName>
    <definedName name="wrn.Restricted._.Rpts." localSheetId="13" hidden="1">{"RptRY",#N/A,FALSE,"CDGy";"RptRQ",#N/A,FALSE,"CDGq";"RptRM",#N/A,FALSE,"CDGm"}</definedName>
    <definedName name="wrn.Restricted._.Rpts." localSheetId="11" hidden="1">{"RptRY",#N/A,FALSE,"CDGy";"RptRQ",#N/A,FALSE,"CDGq";"RptRM",#N/A,FALSE,"CDGm"}</definedName>
    <definedName name="wrn.Restricted._.Rpts." localSheetId="1" hidden="1">{"RptRY",#N/A,FALSE,"CDGy";"RptRQ",#N/A,FALSE,"CDGq";"RptRM",#N/A,FALSE,"CDGm"}</definedName>
    <definedName name="wrn.Restricted._.Rpts." localSheetId="0" hidden="1">{"RptRY",#N/A,FALSE,"CDGy";"RptRQ",#N/A,FALSE,"CDGq";"RptRM",#N/A,FALSE,"CDGm"}</definedName>
    <definedName name="wrn.Restricted._.Rpts._1" localSheetId="3" hidden="1">{"RptRY",#N/A,FALSE,"CDGy";"RptRQ",#N/A,FALSE,"CDGq";"RptRM",#N/A,FALSE,"CDGm"}</definedName>
    <definedName name="wrn.Restricted._.Rpts._1" localSheetId="10" hidden="1">{"RptRY",#N/A,FALSE,"CDGy";"RptRQ",#N/A,FALSE,"CDGq";"RptRM",#N/A,FALSE,"CDGm"}</definedName>
    <definedName name="wrn.Restricted._.Rpts._1" localSheetId="2" hidden="1">{"RptRY",#N/A,FALSE,"CDGy";"RptRQ",#N/A,FALSE,"CDGq";"RptRM",#N/A,FALSE,"CDGm"}</definedName>
    <definedName name="wrn.Restricted._.Rpts._1" localSheetId="12" hidden="1">{"RptRY",#N/A,FALSE,"CDGy";"RptRQ",#N/A,FALSE,"CDGq";"RptRM",#N/A,FALSE,"CDGm"}</definedName>
    <definedName name="wrn.Restricted._.Rpts._1" localSheetId="13" hidden="1">{"RptRY",#N/A,FALSE,"CDGy";"RptRQ",#N/A,FALSE,"CDGq";"RptRM",#N/A,FALSE,"CDGm"}</definedName>
    <definedName name="wrn.Restricted._.Rpts._1" localSheetId="11" hidden="1">{"RptRY",#N/A,FALSE,"CDGy";"RptRQ",#N/A,FALSE,"CDGq";"RptRM",#N/A,FALSE,"CDGm"}</definedName>
    <definedName name="wrn.Restricted._.Rpts._1" localSheetId="1" hidden="1">{"RptRY",#N/A,FALSE,"CDGy";"RptRQ",#N/A,FALSE,"CDGq";"RptRM",#N/A,FALSE,"CDGm"}</definedName>
    <definedName name="wrn.Restricted._.Rpts._1" localSheetId="0" hidden="1">{"RptRY",#N/A,FALSE,"CDGy";"RptRQ",#N/A,FALSE,"CDGq";"RptRM",#N/A,FALSE,"CDGm"}</definedName>
    <definedName name="wrn.Restricted._.Rpts._2" localSheetId="3" hidden="1">{"RptRY",#N/A,FALSE,"CDGy";"RptRQ",#N/A,FALSE,"CDGq";"RptRM",#N/A,FALSE,"CDGm"}</definedName>
    <definedName name="wrn.Restricted._.Rpts._2" localSheetId="10" hidden="1">{"RptRY",#N/A,FALSE,"CDGy";"RptRQ",#N/A,FALSE,"CDGq";"RptRM",#N/A,FALSE,"CDGm"}</definedName>
    <definedName name="wrn.Restricted._.Rpts._2" localSheetId="2" hidden="1">{"RptRY",#N/A,FALSE,"CDGy";"RptRQ",#N/A,FALSE,"CDGq";"RptRM",#N/A,FALSE,"CDGm"}</definedName>
    <definedName name="wrn.Restricted._.Rpts._2" localSheetId="12" hidden="1">{"RptRY",#N/A,FALSE,"CDGy";"RptRQ",#N/A,FALSE,"CDGq";"RptRM",#N/A,FALSE,"CDGm"}</definedName>
    <definedName name="wrn.Restricted._.Rpts._2" localSheetId="13" hidden="1">{"RptRY",#N/A,FALSE,"CDGy";"RptRQ",#N/A,FALSE,"CDGq";"RptRM",#N/A,FALSE,"CDGm"}</definedName>
    <definedName name="wrn.Restricted._.Rpts._2" localSheetId="11" hidden="1">{"RptRY",#N/A,FALSE,"CDGy";"RptRQ",#N/A,FALSE,"CDGq";"RptRM",#N/A,FALSE,"CDGm"}</definedName>
    <definedName name="wrn.Restricted._.Rpts._2" localSheetId="1" hidden="1">{"RptRY",#N/A,FALSE,"CDGy";"RptRQ",#N/A,FALSE,"CDGq";"RptRM",#N/A,FALSE,"CDGm"}</definedName>
    <definedName name="wrn.Restricted._.Rpts._2" localSheetId="0" hidden="1">{"RptRY",#N/A,FALSE,"CDGy";"RptRQ",#N/A,FALSE,"CDGq";"RptRM",#N/A,FALSE,"CDGm"}</definedName>
    <definedName name="wrn.Restricted._.Rpts._3" localSheetId="3" hidden="1">{"RptRY",#N/A,FALSE,"CDGy";"RptRQ",#N/A,FALSE,"CDGq";"RptRM",#N/A,FALSE,"CDGm"}</definedName>
    <definedName name="wrn.Restricted._.Rpts._3" localSheetId="10" hidden="1">{"RptRY",#N/A,FALSE,"CDGy";"RptRQ",#N/A,FALSE,"CDGq";"RptRM",#N/A,FALSE,"CDGm"}</definedName>
    <definedName name="wrn.Restricted._.Rpts._3" localSheetId="2" hidden="1">{"RptRY",#N/A,FALSE,"CDGy";"RptRQ",#N/A,FALSE,"CDGq";"RptRM",#N/A,FALSE,"CDGm"}</definedName>
    <definedName name="wrn.Restricted._.Rpts._3" localSheetId="12" hidden="1">{"RptRY",#N/A,FALSE,"CDGy";"RptRQ",#N/A,FALSE,"CDGq";"RptRM",#N/A,FALSE,"CDGm"}</definedName>
    <definedName name="wrn.Restricted._.Rpts._3" localSheetId="13" hidden="1">{"RptRY",#N/A,FALSE,"CDGy";"RptRQ",#N/A,FALSE,"CDGq";"RptRM",#N/A,FALSE,"CDGm"}</definedName>
    <definedName name="wrn.Restricted._.Rpts._3" localSheetId="11" hidden="1">{"RptRY",#N/A,FALSE,"CDGy";"RptRQ",#N/A,FALSE,"CDGq";"RptRM",#N/A,FALSE,"CDGm"}</definedName>
    <definedName name="wrn.Restricted._.Rpts._3" localSheetId="1" hidden="1">{"RptRY",#N/A,FALSE,"CDGy";"RptRQ",#N/A,FALSE,"CDGq";"RptRM",#N/A,FALSE,"CDGm"}</definedName>
    <definedName name="wrn.Restricted._.Rpts._3" localSheetId="0" hidden="1">{"RptRY",#N/A,FALSE,"CDGy";"RptRQ",#N/A,FALSE,"CDGq";"RptRM",#N/A,FALSE,"CDGm"}</definedName>
    <definedName name="wrn.Restricted._.Rpts._4" localSheetId="3" hidden="1">{"RptRY",#N/A,FALSE,"CDGy";"RptRQ",#N/A,FALSE,"CDGq";"RptRM",#N/A,FALSE,"CDGm"}</definedName>
    <definedName name="wrn.Restricted._.Rpts._4" localSheetId="10" hidden="1">{"RptRY",#N/A,FALSE,"CDGy";"RptRQ",#N/A,FALSE,"CDGq";"RptRM",#N/A,FALSE,"CDGm"}</definedName>
    <definedName name="wrn.Restricted._.Rpts._4" localSheetId="2" hidden="1">{"RptRY",#N/A,FALSE,"CDGy";"RptRQ",#N/A,FALSE,"CDGq";"RptRM",#N/A,FALSE,"CDGm"}</definedName>
    <definedName name="wrn.Restricted._.Rpts._4" localSheetId="12" hidden="1">{"RptRY",#N/A,FALSE,"CDGy";"RptRQ",#N/A,FALSE,"CDGq";"RptRM",#N/A,FALSE,"CDGm"}</definedName>
    <definedName name="wrn.Restricted._.Rpts._4" localSheetId="13" hidden="1">{"RptRY",#N/A,FALSE,"CDGy";"RptRQ",#N/A,FALSE,"CDGq";"RptRM",#N/A,FALSE,"CDGm"}</definedName>
    <definedName name="wrn.Restricted._.Rpts._4" localSheetId="11" hidden="1">{"RptRY",#N/A,FALSE,"CDGy";"RptRQ",#N/A,FALSE,"CDGq";"RptRM",#N/A,FALSE,"CDGm"}</definedName>
    <definedName name="wrn.Restricted._.Rpts._4" localSheetId="1" hidden="1">{"RptRY",#N/A,FALSE,"CDGy";"RptRQ",#N/A,FALSE,"CDGq";"RptRM",#N/A,FALSE,"CDGm"}</definedName>
    <definedName name="wrn.Restricted._.Rpts._4" localSheetId="0" hidden="1">{"RptRY",#N/A,FALSE,"CDGy";"RptRQ",#N/A,FALSE,"CDGq";"RptRM",#N/A,FALSE,"CDGm"}</definedName>
    <definedName name="wrn.Restricted._.Rpts._5" localSheetId="3" hidden="1">{"RptRY",#N/A,FALSE,"CDGy";"RptRQ",#N/A,FALSE,"CDGq";"RptRM",#N/A,FALSE,"CDGm"}</definedName>
    <definedName name="wrn.Restricted._.Rpts._5" localSheetId="10" hidden="1">{"RptRY",#N/A,FALSE,"CDGy";"RptRQ",#N/A,FALSE,"CDGq";"RptRM",#N/A,FALSE,"CDGm"}</definedName>
    <definedName name="wrn.Restricted._.Rpts._5" localSheetId="2" hidden="1">{"RptRY",#N/A,FALSE,"CDGy";"RptRQ",#N/A,FALSE,"CDGq";"RptRM",#N/A,FALSE,"CDGm"}</definedName>
    <definedName name="wrn.Restricted._.Rpts._5" localSheetId="12" hidden="1">{"RptRY",#N/A,FALSE,"CDGy";"RptRQ",#N/A,FALSE,"CDGq";"RptRM",#N/A,FALSE,"CDGm"}</definedName>
    <definedName name="wrn.Restricted._.Rpts._5" localSheetId="13" hidden="1">{"RptRY",#N/A,FALSE,"CDGy";"RptRQ",#N/A,FALSE,"CDGq";"RptRM",#N/A,FALSE,"CDGm"}</definedName>
    <definedName name="wrn.Restricted._.Rpts._5" localSheetId="11" hidden="1">{"RptRY",#N/A,FALSE,"CDGy";"RptRQ",#N/A,FALSE,"CDGq";"RptRM",#N/A,FALSE,"CDGm"}</definedName>
    <definedName name="wrn.Restricted._.Rpts._5" localSheetId="1" hidden="1">{"RptRY",#N/A,FALSE,"CDGy";"RptRQ",#N/A,FALSE,"CDGq";"RptRM",#N/A,FALSE,"CDGm"}</definedName>
    <definedName name="wrn.Restricted._.Rpts._5" localSheetId="0" hidden="1">{"RptRY",#N/A,FALSE,"CDGy";"RptRQ",#N/A,FALSE,"CDGq";"RptRM",#N/A,FALSE,"CDGm"}</definedName>
    <definedName name="wrn.Segments." localSheetId="3" hidden="1">{"view1",#N/A,FALSE,"Consolidated";"view2",#N/A,FALSE,"Consolidated (sum)";"view1",#N/A,FALSE,"Gen Sys";"view1",#N/A,FALSE,"Semicon";"view1",#N/A,FALSE,"Mess|Med";"view1",#N/A,FALSE,"Land Mob";"view1",#N/A,FALSE,"Other Prod";"view1",#N/A,FALSE,"Adj|Elim"}</definedName>
    <definedName name="wrn.Segments." localSheetId="10" hidden="1">{"view1",#N/A,FALSE,"Consolidated";"view2",#N/A,FALSE,"Consolidated (sum)";"view1",#N/A,FALSE,"Gen Sys";"view1",#N/A,FALSE,"Semicon";"view1",#N/A,FALSE,"Mess|Med";"view1",#N/A,FALSE,"Land Mob";"view1",#N/A,FALSE,"Other Prod";"view1",#N/A,FALSE,"Adj|Elim"}</definedName>
    <definedName name="wrn.Segments." localSheetId="2" hidden="1">{"view1",#N/A,FALSE,"Consolidated";"view2",#N/A,FALSE,"Consolidated (sum)";"view1",#N/A,FALSE,"Gen Sys";"view1",#N/A,FALSE,"Semicon";"view1",#N/A,FALSE,"Mess|Med";"view1",#N/A,FALSE,"Land Mob";"view1",#N/A,FALSE,"Other Prod";"view1",#N/A,FALSE,"Adj|Elim"}</definedName>
    <definedName name="wrn.Segments." localSheetId="12" hidden="1">{"view1",#N/A,FALSE,"Consolidated";"view2",#N/A,FALSE,"Consolidated (sum)";"view1",#N/A,FALSE,"Gen Sys";"view1",#N/A,FALSE,"Semicon";"view1",#N/A,FALSE,"Mess|Med";"view1",#N/A,FALSE,"Land Mob";"view1",#N/A,FALSE,"Other Prod";"view1",#N/A,FALSE,"Adj|Elim"}</definedName>
    <definedName name="wrn.Segments." localSheetId="13" hidden="1">{"view1",#N/A,FALSE,"Consolidated";"view2",#N/A,FALSE,"Consolidated (sum)";"view1",#N/A,FALSE,"Gen Sys";"view1",#N/A,FALSE,"Semicon";"view1",#N/A,FALSE,"Mess|Med";"view1",#N/A,FALSE,"Land Mob";"view1",#N/A,FALSE,"Other Prod";"view1",#N/A,FALSE,"Adj|Elim"}</definedName>
    <definedName name="wrn.Segments." localSheetId="11" hidden="1">{"view1",#N/A,FALSE,"Consolidated";"view2",#N/A,FALSE,"Consolidated (sum)";"view1",#N/A,FALSE,"Gen Sys";"view1",#N/A,FALSE,"Semicon";"view1",#N/A,FALSE,"Mess|Med";"view1",#N/A,FALSE,"Land Mob";"view1",#N/A,FALSE,"Other Prod";"view1",#N/A,FALSE,"Adj|Elim"}</definedName>
    <definedName name="wrn.Segments." localSheetId="1" hidden="1">{"view1",#N/A,FALSE,"Consolidated";"view2",#N/A,FALSE,"Consolidated (sum)";"view1",#N/A,FALSE,"Gen Sys";"view1",#N/A,FALSE,"Semicon";"view1",#N/A,FALSE,"Mess|Med";"view1",#N/A,FALSE,"Land Mob";"view1",#N/A,FALSE,"Other Prod";"view1",#N/A,FALSE,"Adj|Elim"}</definedName>
    <definedName name="wrn.Segments." localSheetId="0" hidden="1">{"view1",#N/A,FALSE,"Consolidated";"view2",#N/A,FALSE,"Consolidated (sum)";"view1",#N/A,FALSE,"Gen Sys";"view1",#N/A,FALSE,"Semicon";"view1",#N/A,FALSE,"Mess|Med";"view1",#N/A,FALSE,"Land Mob";"view1",#N/A,FALSE,"Other Prod";"view1",#N/A,FALSE,"Adj|Elim"}</definedName>
    <definedName name="wrn.sens." localSheetId="3" hidden="1">{"sens1\",#N/A,FALSE,"PF";"sens2",#N/A,FALSE,"PF";"sens3",#N/A,FALSE,"PF";"sens4",#N/A,FALSE,"PF"}</definedName>
    <definedName name="wrn.sens." localSheetId="10" hidden="1">{"sens1\",#N/A,FALSE,"PF";"sens2",#N/A,FALSE,"PF";"sens3",#N/A,FALSE,"PF";"sens4",#N/A,FALSE,"PF"}</definedName>
    <definedName name="wrn.sens." localSheetId="2" hidden="1">{"sens1\",#N/A,FALSE,"PF";"sens2",#N/A,FALSE,"PF";"sens3",#N/A,FALSE,"PF";"sens4",#N/A,FALSE,"PF"}</definedName>
    <definedName name="wrn.sens." localSheetId="12" hidden="1">{"sens1\",#N/A,FALSE,"PF";"sens2",#N/A,FALSE,"PF";"sens3",#N/A,FALSE,"PF";"sens4",#N/A,FALSE,"PF"}</definedName>
    <definedName name="wrn.sens." localSheetId="13" hidden="1">{"sens1\",#N/A,FALSE,"PF";"sens2",#N/A,FALSE,"PF";"sens3",#N/A,FALSE,"PF";"sens4",#N/A,FALSE,"PF"}</definedName>
    <definedName name="wrn.sens." localSheetId="11" hidden="1">{"sens1\",#N/A,FALSE,"PF";"sens2",#N/A,FALSE,"PF";"sens3",#N/A,FALSE,"PF";"sens4",#N/A,FALSE,"PF"}</definedName>
    <definedName name="wrn.sens." localSheetId="1" hidden="1">{"sens1\",#N/A,FALSE,"PF";"sens2",#N/A,FALSE,"PF";"sens3",#N/A,FALSE,"PF";"sens4",#N/A,FALSE,"PF"}</definedName>
    <definedName name="wrn.sens." localSheetId="0" hidden="1">{"sens1\",#N/A,FALSE,"PF";"sens2",#N/A,FALSE,"PF";"sens3",#N/A,FALSE,"PF";"sens4",#N/A,FALSE,"PF"}</definedName>
    <definedName name="wrn.sens3." localSheetId="3" hidden="1">{"sens1\",#N/A,FALSE,"PF";"sens2",#N/A,FALSE,"PF";"sens3",#N/A,FALSE,"PF";"sens4",#N/A,FALSE,"PF"}</definedName>
    <definedName name="wrn.sens3." localSheetId="10" hidden="1">{"sens1\",#N/A,FALSE,"PF";"sens2",#N/A,FALSE,"PF";"sens3",#N/A,FALSE,"PF";"sens4",#N/A,FALSE,"PF"}</definedName>
    <definedName name="wrn.sens3." localSheetId="2" hidden="1">{"sens1\",#N/A,FALSE,"PF";"sens2",#N/A,FALSE,"PF";"sens3",#N/A,FALSE,"PF";"sens4",#N/A,FALSE,"PF"}</definedName>
    <definedName name="wrn.sens3." localSheetId="12" hidden="1">{"sens1\",#N/A,FALSE,"PF";"sens2",#N/A,FALSE,"PF";"sens3",#N/A,FALSE,"PF";"sens4",#N/A,FALSE,"PF"}</definedName>
    <definedName name="wrn.sens3." localSheetId="13" hidden="1">{"sens1\",#N/A,FALSE,"PF";"sens2",#N/A,FALSE,"PF";"sens3",#N/A,FALSE,"PF";"sens4",#N/A,FALSE,"PF"}</definedName>
    <definedName name="wrn.sens3." localSheetId="11" hidden="1">{"sens1\",#N/A,FALSE,"PF";"sens2",#N/A,FALSE,"PF";"sens3",#N/A,FALSE,"PF";"sens4",#N/A,FALSE,"PF"}</definedName>
    <definedName name="wrn.sens3." localSheetId="1" hidden="1">{"sens1\",#N/A,FALSE,"PF";"sens2",#N/A,FALSE,"PF";"sens3",#N/A,FALSE,"PF";"sens4",#N/A,FALSE,"PF"}</definedName>
    <definedName name="wrn.sens3." localSheetId="0" hidden="1">{"sens1\",#N/A,FALSE,"PF";"sens2",#N/A,FALSE,"PF";"sens3",#N/A,FALSE,"PF";"sens4",#N/A,FALSE,"PF"}</definedName>
    <definedName name="wrn.Tables." localSheetId="3" hidden="1">{"view1",#N/A,FALSE,"Tables";"view2",#N/A,FALSE,"Tables";"view3",#N/A,FALSE,"Tables"}</definedName>
    <definedName name="wrn.Tables." localSheetId="10" hidden="1">{"view1",#N/A,FALSE,"Tables";"view2",#N/A,FALSE,"Tables";"view3",#N/A,FALSE,"Tables"}</definedName>
    <definedName name="wrn.Tables." localSheetId="2" hidden="1">{"view1",#N/A,FALSE,"Tables";"view2",#N/A,FALSE,"Tables";"view3",#N/A,FALSE,"Tables"}</definedName>
    <definedName name="wrn.Tables." localSheetId="12" hidden="1">{"view1",#N/A,FALSE,"Tables";"view2",#N/A,FALSE,"Tables";"view3",#N/A,FALSE,"Tables"}</definedName>
    <definedName name="wrn.Tables." localSheetId="13" hidden="1">{"view1",#N/A,FALSE,"Tables";"view2",#N/A,FALSE,"Tables";"view3",#N/A,FALSE,"Tables"}</definedName>
    <definedName name="wrn.Tables." localSheetId="11" hidden="1">{"view1",#N/A,FALSE,"Tables";"view2",#N/A,FALSE,"Tables";"view3",#N/A,FALSE,"Tables"}</definedName>
    <definedName name="wrn.Tables." localSheetId="1" hidden="1">{"view1",#N/A,FALSE,"Tables";"view2",#N/A,FALSE,"Tables";"view3",#N/A,FALSE,"Tables"}</definedName>
    <definedName name="wrn.Tables." localSheetId="0" hidden="1">{"view1",#N/A,FALSE,"Tables";"view2",#N/A,FALSE,"Tables";"view3",#N/A,FALSE,"Tables"}</definedName>
    <definedName name="wrn.Target." localSheetId="3"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0"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2"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2"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3"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1"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0"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LBO." localSheetId="3" hidden="1">{#N/A,#N/A,TRUE,"Tar-Ass";#N/A,#N/A,TRUE,"Tar-Ass LBO";#N/A,#N/A,TRUE,"LBO Ret";#N/A,#N/A,TRUE,"Tar-BS LBO";#N/A,#N/A,TRUE,"Tar-IS LBO";#N/A,#N/A,TRUE,"Tar-CF LBO";#N/A,#N/A,TRUE,"Tar-Debt LBO";#N/A,#N/A,TRUE,"Tar-Int LBO";#N/A,#N/A,TRUE,"Tar-Taxes LBO";#N/A,#N/A,TRUE,"Tar-Val LBO"}</definedName>
    <definedName name="wrn.TargetLBO." localSheetId="10" hidden="1">{#N/A,#N/A,TRUE,"Tar-Ass";#N/A,#N/A,TRUE,"Tar-Ass LBO";#N/A,#N/A,TRUE,"LBO Ret";#N/A,#N/A,TRUE,"Tar-BS LBO";#N/A,#N/A,TRUE,"Tar-IS LBO";#N/A,#N/A,TRUE,"Tar-CF LBO";#N/A,#N/A,TRUE,"Tar-Debt LBO";#N/A,#N/A,TRUE,"Tar-Int LBO";#N/A,#N/A,TRUE,"Tar-Taxes LBO";#N/A,#N/A,TRUE,"Tar-Val LBO"}</definedName>
    <definedName name="wrn.TargetLBO." localSheetId="2" hidden="1">{#N/A,#N/A,TRUE,"Tar-Ass";#N/A,#N/A,TRUE,"Tar-Ass LBO";#N/A,#N/A,TRUE,"LBO Ret";#N/A,#N/A,TRUE,"Tar-BS LBO";#N/A,#N/A,TRUE,"Tar-IS LBO";#N/A,#N/A,TRUE,"Tar-CF LBO";#N/A,#N/A,TRUE,"Tar-Debt LBO";#N/A,#N/A,TRUE,"Tar-Int LBO";#N/A,#N/A,TRUE,"Tar-Taxes LBO";#N/A,#N/A,TRUE,"Tar-Val LBO"}</definedName>
    <definedName name="wrn.TargetLBO." localSheetId="12" hidden="1">{#N/A,#N/A,TRUE,"Tar-Ass";#N/A,#N/A,TRUE,"Tar-Ass LBO";#N/A,#N/A,TRUE,"LBO Ret";#N/A,#N/A,TRUE,"Tar-BS LBO";#N/A,#N/A,TRUE,"Tar-IS LBO";#N/A,#N/A,TRUE,"Tar-CF LBO";#N/A,#N/A,TRUE,"Tar-Debt LBO";#N/A,#N/A,TRUE,"Tar-Int LBO";#N/A,#N/A,TRUE,"Tar-Taxes LBO";#N/A,#N/A,TRUE,"Tar-Val LBO"}</definedName>
    <definedName name="wrn.TargetLBO." localSheetId="13" hidden="1">{#N/A,#N/A,TRUE,"Tar-Ass";#N/A,#N/A,TRUE,"Tar-Ass LBO";#N/A,#N/A,TRUE,"LBO Ret";#N/A,#N/A,TRUE,"Tar-BS LBO";#N/A,#N/A,TRUE,"Tar-IS LBO";#N/A,#N/A,TRUE,"Tar-CF LBO";#N/A,#N/A,TRUE,"Tar-Debt LBO";#N/A,#N/A,TRUE,"Tar-Int LBO";#N/A,#N/A,TRUE,"Tar-Taxes LBO";#N/A,#N/A,TRUE,"Tar-Val LBO"}</definedName>
    <definedName name="wrn.TargetLBO." localSheetId="11" hidden="1">{#N/A,#N/A,TRUE,"Tar-Ass";#N/A,#N/A,TRUE,"Tar-Ass LBO";#N/A,#N/A,TRUE,"LBO Ret";#N/A,#N/A,TRUE,"Tar-BS LBO";#N/A,#N/A,TRUE,"Tar-IS LBO";#N/A,#N/A,TRUE,"Tar-CF LBO";#N/A,#N/A,TRUE,"Tar-Debt LBO";#N/A,#N/A,TRUE,"Tar-Int LBO";#N/A,#N/A,TRUE,"Tar-Taxes LBO";#N/A,#N/A,TRUE,"Tar-Val LBO"}</definedName>
    <definedName name="wrn.TargetLBO." localSheetId="1" hidden="1">{#N/A,#N/A,TRUE,"Tar-Ass";#N/A,#N/A,TRUE,"Tar-Ass LBO";#N/A,#N/A,TRUE,"LBO Ret";#N/A,#N/A,TRUE,"Tar-BS LBO";#N/A,#N/A,TRUE,"Tar-IS LBO";#N/A,#N/A,TRUE,"Tar-CF LBO";#N/A,#N/A,TRUE,"Tar-Debt LBO";#N/A,#N/A,TRUE,"Tar-Int LBO";#N/A,#N/A,TRUE,"Tar-Taxes LBO";#N/A,#N/A,TRUE,"Tar-Val LBO"}</definedName>
    <definedName name="wrn.TargetLBO." localSheetId="0" hidden="1">{#N/A,#N/A,TRUE,"Tar-Ass";#N/A,#N/A,TRUE,"Tar-Ass LBO";#N/A,#N/A,TRUE,"LBO Ret";#N/A,#N/A,TRUE,"Tar-BS LBO";#N/A,#N/A,TRUE,"Tar-IS LBO";#N/A,#N/A,TRUE,"Tar-CF LBO";#N/A,#N/A,TRUE,"Tar-Debt LBO";#N/A,#N/A,TRUE,"Tar-Int LBO";#N/A,#N/A,TRUE,"Tar-Taxes LBO";#N/A,#N/A,TRUE,"Tar-Val LBO"}</definedName>
    <definedName name="wrn.TargetState." localSheetId="3" hidden="1">{#N/A,#N/A,FALSE,"Tar-Ass";#N/A,#N/A,FALSE,"Tar-IS";#N/A,#N/A,FALSE,"Tar-BS";#N/A,#N/A,FALSE,"Tar-Adg BS";#N/A,#N/A,FALSE,"Tar-CF"}</definedName>
    <definedName name="wrn.TargetState." localSheetId="10" hidden="1">{#N/A,#N/A,FALSE,"Tar-Ass";#N/A,#N/A,FALSE,"Tar-IS";#N/A,#N/A,FALSE,"Tar-BS";#N/A,#N/A,FALSE,"Tar-Adg BS";#N/A,#N/A,FALSE,"Tar-CF"}</definedName>
    <definedName name="wrn.TargetState." localSheetId="2" hidden="1">{#N/A,#N/A,FALSE,"Tar-Ass";#N/A,#N/A,FALSE,"Tar-IS";#N/A,#N/A,FALSE,"Tar-BS";#N/A,#N/A,FALSE,"Tar-Adg BS";#N/A,#N/A,FALSE,"Tar-CF"}</definedName>
    <definedName name="wrn.TargetState." localSheetId="12" hidden="1">{#N/A,#N/A,FALSE,"Tar-Ass";#N/A,#N/A,FALSE,"Tar-IS";#N/A,#N/A,FALSE,"Tar-BS";#N/A,#N/A,FALSE,"Tar-Adg BS";#N/A,#N/A,FALSE,"Tar-CF"}</definedName>
    <definedName name="wrn.TargetState." localSheetId="13" hidden="1">{#N/A,#N/A,FALSE,"Tar-Ass";#N/A,#N/A,FALSE,"Tar-IS";#N/A,#N/A,FALSE,"Tar-BS";#N/A,#N/A,FALSE,"Tar-Adg BS";#N/A,#N/A,FALSE,"Tar-CF"}</definedName>
    <definedName name="wrn.TargetState." localSheetId="11" hidden="1">{#N/A,#N/A,FALSE,"Tar-Ass";#N/A,#N/A,FALSE,"Tar-IS";#N/A,#N/A,FALSE,"Tar-BS";#N/A,#N/A,FALSE,"Tar-Adg BS";#N/A,#N/A,FALSE,"Tar-CF"}</definedName>
    <definedName name="wrn.TargetState." localSheetId="1" hidden="1">{#N/A,#N/A,FALSE,"Tar-Ass";#N/A,#N/A,FALSE,"Tar-IS";#N/A,#N/A,FALSE,"Tar-BS";#N/A,#N/A,FALSE,"Tar-Adg BS";#N/A,#N/A,FALSE,"Tar-CF"}</definedName>
    <definedName name="wrn.TargetState." localSheetId="0" hidden="1">{#N/A,#N/A,FALSE,"Tar-Ass";#N/A,#N/A,FALSE,"Tar-IS";#N/A,#N/A,FALSE,"Tar-BS";#N/A,#N/A,FALSE,"Tar-Adg BS";#N/A,#N/A,FALSE,"Tar-CF"}</definedName>
    <definedName name="wrn.TargetVal." localSheetId="3" hidden="1">{#N/A,#N/A,TRUE,"Val - sum";#N/A,#N/A,TRUE,"Val - Sum1";#N/A,#N/A,TRUE,"Val - sum2";#N/A,#N/A,TRUE,"Val - Sum3";#N/A,#N/A,TRUE,"Tar-DCF";#N/A,#N/A,TRUE,"Tar-Val LBO";#N/A,#N/A,TRUE,"Tar-Mult Val"}</definedName>
    <definedName name="wrn.TargetVal." localSheetId="10" hidden="1">{#N/A,#N/A,TRUE,"Val - sum";#N/A,#N/A,TRUE,"Val - Sum1";#N/A,#N/A,TRUE,"Val - sum2";#N/A,#N/A,TRUE,"Val - Sum3";#N/A,#N/A,TRUE,"Tar-DCF";#N/A,#N/A,TRUE,"Tar-Val LBO";#N/A,#N/A,TRUE,"Tar-Mult Val"}</definedName>
    <definedName name="wrn.TargetVal." localSheetId="2" hidden="1">{#N/A,#N/A,TRUE,"Val - sum";#N/A,#N/A,TRUE,"Val - Sum1";#N/A,#N/A,TRUE,"Val - sum2";#N/A,#N/A,TRUE,"Val - Sum3";#N/A,#N/A,TRUE,"Tar-DCF";#N/A,#N/A,TRUE,"Tar-Val LBO";#N/A,#N/A,TRUE,"Tar-Mult Val"}</definedName>
    <definedName name="wrn.TargetVal." localSheetId="12" hidden="1">{#N/A,#N/A,TRUE,"Val - sum";#N/A,#N/A,TRUE,"Val - Sum1";#N/A,#N/A,TRUE,"Val - sum2";#N/A,#N/A,TRUE,"Val - Sum3";#N/A,#N/A,TRUE,"Tar-DCF";#N/A,#N/A,TRUE,"Tar-Val LBO";#N/A,#N/A,TRUE,"Tar-Mult Val"}</definedName>
    <definedName name="wrn.TargetVal." localSheetId="13" hidden="1">{#N/A,#N/A,TRUE,"Val - sum";#N/A,#N/A,TRUE,"Val - Sum1";#N/A,#N/A,TRUE,"Val - sum2";#N/A,#N/A,TRUE,"Val - Sum3";#N/A,#N/A,TRUE,"Tar-DCF";#N/A,#N/A,TRUE,"Tar-Val LBO";#N/A,#N/A,TRUE,"Tar-Mult Val"}</definedName>
    <definedName name="wrn.TargetVal." localSheetId="11" hidden="1">{#N/A,#N/A,TRUE,"Val - sum";#N/A,#N/A,TRUE,"Val - Sum1";#N/A,#N/A,TRUE,"Val - sum2";#N/A,#N/A,TRUE,"Val - Sum3";#N/A,#N/A,TRUE,"Tar-DCF";#N/A,#N/A,TRUE,"Tar-Val LBO";#N/A,#N/A,TRUE,"Tar-Mult Val"}</definedName>
    <definedName name="wrn.TargetVal." localSheetId="1" hidden="1">{#N/A,#N/A,TRUE,"Val - sum";#N/A,#N/A,TRUE,"Val - Sum1";#N/A,#N/A,TRUE,"Val - sum2";#N/A,#N/A,TRUE,"Val - Sum3";#N/A,#N/A,TRUE,"Tar-DCF";#N/A,#N/A,TRUE,"Tar-Val LBO";#N/A,#N/A,TRUE,"Tar-Mult Val"}</definedName>
    <definedName name="wrn.TargetVal." localSheetId="0" hidden="1">{#N/A,#N/A,TRUE,"Val - sum";#N/A,#N/A,TRUE,"Val - Sum1";#N/A,#N/A,TRUE,"Val - sum2";#N/A,#N/A,TRUE,"Val - Sum3";#N/A,#N/A,TRUE,"Tar-DCF";#N/A,#N/A,TRUE,"Tar-Val LBO";#N/A,#N/A,TRUE,"Tar-Mult Val"}</definedName>
    <definedName name="wrn.Taxes." localSheetId="3" hidden="1">{"Def Tax Long",#N/A,TRUE,"Financials";"Def Tax Short",#N/A,TRUE,"Financials";"Cons Tax Sched",#N/A,TRUE,"Financials"}</definedName>
    <definedName name="wrn.Taxes." localSheetId="10" hidden="1">{"Def Tax Long",#N/A,TRUE,"Financials";"Def Tax Short",#N/A,TRUE,"Financials";"Cons Tax Sched",#N/A,TRUE,"Financials"}</definedName>
    <definedName name="wrn.Taxes." localSheetId="2" hidden="1">{"Def Tax Long",#N/A,TRUE,"Financials";"Def Tax Short",#N/A,TRUE,"Financials";"Cons Tax Sched",#N/A,TRUE,"Financials"}</definedName>
    <definedName name="wrn.Taxes." localSheetId="12" hidden="1">{"Def Tax Long",#N/A,TRUE,"Financials";"Def Tax Short",#N/A,TRUE,"Financials";"Cons Tax Sched",#N/A,TRUE,"Financials"}</definedName>
    <definedName name="wrn.Taxes." localSheetId="13" hidden="1">{"Def Tax Long",#N/A,TRUE,"Financials";"Def Tax Short",#N/A,TRUE,"Financials";"Cons Tax Sched",#N/A,TRUE,"Financials"}</definedName>
    <definedName name="wrn.Taxes." localSheetId="11" hidden="1">{"Def Tax Long",#N/A,TRUE,"Financials";"Def Tax Short",#N/A,TRUE,"Financials";"Cons Tax Sched",#N/A,TRUE,"Financials"}</definedName>
    <definedName name="wrn.Taxes." localSheetId="1" hidden="1">{"Def Tax Long",#N/A,TRUE,"Financials";"Def Tax Short",#N/A,TRUE,"Financials";"Cons Tax Sched",#N/A,TRUE,"Financials"}</definedName>
    <definedName name="wrn.Taxes." localSheetId="0" hidden="1">{"Def Tax Long",#N/A,TRUE,"Financials";"Def Tax Short",#N/A,TRUE,"Financials";"Cons Tax Sched",#N/A,TRUE,"Financials"}</definedName>
    <definedName name="wrn.TOOL." localSheetId="3"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0"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2"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2"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3"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1"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0"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tal." localSheetId="3" hidden="1">{#N/A,#N/A,FALSE,"Trans-Sum";#N/A,#N/A,FALSE,"Accr-Dilu2";#N/A,#N/A,FALSE,"Contribution";#N/A,#N/A,FALSE,"Combined";#N/A,#N/A,FALSE,"ASTF";#N/A,#N/A,FALSE,"BRA";#N/A,#N/A,FALSE,"Bra_C";#N/A,#N/A,FALSE,"AcqMults";#N/A,#N/A,FALSE,"CompMults";#N/A,#N/A,FALSE,"DCF";#N/A,#N/A,FALSE,"WACC";#N/A,#N/A,FALSE,"LBO";#N/A,#N/A,FALSE,"Summary";#N/A,#N/A,FALSE,"StructSum"}</definedName>
    <definedName name="wrn.Total." localSheetId="10" hidden="1">{#N/A,#N/A,FALSE,"Trans-Sum";#N/A,#N/A,FALSE,"Accr-Dilu2";#N/A,#N/A,FALSE,"Contribution";#N/A,#N/A,FALSE,"Combined";#N/A,#N/A,FALSE,"ASTF";#N/A,#N/A,FALSE,"BRA";#N/A,#N/A,FALSE,"Bra_C";#N/A,#N/A,FALSE,"AcqMults";#N/A,#N/A,FALSE,"CompMults";#N/A,#N/A,FALSE,"DCF";#N/A,#N/A,FALSE,"WACC";#N/A,#N/A,FALSE,"LBO";#N/A,#N/A,FALSE,"Summary";#N/A,#N/A,FALSE,"StructSum"}</definedName>
    <definedName name="wrn.Total." localSheetId="2" hidden="1">{#N/A,#N/A,FALSE,"Trans-Sum";#N/A,#N/A,FALSE,"Accr-Dilu2";#N/A,#N/A,FALSE,"Contribution";#N/A,#N/A,FALSE,"Combined";#N/A,#N/A,FALSE,"ASTF";#N/A,#N/A,FALSE,"BRA";#N/A,#N/A,FALSE,"Bra_C";#N/A,#N/A,FALSE,"AcqMults";#N/A,#N/A,FALSE,"CompMults";#N/A,#N/A,FALSE,"DCF";#N/A,#N/A,FALSE,"WACC";#N/A,#N/A,FALSE,"LBO";#N/A,#N/A,FALSE,"Summary";#N/A,#N/A,FALSE,"StructSum"}</definedName>
    <definedName name="wrn.Total." localSheetId="12" hidden="1">{#N/A,#N/A,FALSE,"Trans-Sum";#N/A,#N/A,FALSE,"Accr-Dilu2";#N/A,#N/A,FALSE,"Contribution";#N/A,#N/A,FALSE,"Combined";#N/A,#N/A,FALSE,"ASTF";#N/A,#N/A,FALSE,"BRA";#N/A,#N/A,FALSE,"Bra_C";#N/A,#N/A,FALSE,"AcqMults";#N/A,#N/A,FALSE,"CompMults";#N/A,#N/A,FALSE,"DCF";#N/A,#N/A,FALSE,"WACC";#N/A,#N/A,FALSE,"LBO";#N/A,#N/A,FALSE,"Summary";#N/A,#N/A,FALSE,"StructSum"}</definedName>
    <definedName name="wrn.Total." localSheetId="13" hidden="1">{#N/A,#N/A,FALSE,"Trans-Sum";#N/A,#N/A,FALSE,"Accr-Dilu2";#N/A,#N/A,FALSE,"Contribution";#N/A,#N/A,FALSE,"Combined";#N/A,#N/A,FALSE,"ASTF";#N/A,#N/A,FALSE,"BRA";#N/A,#N/A,FALSE,"Bra_C";#N/A,#N/A,FALSE,"AcqMults";#N/A,#N/A,FALSE,"CompMults";#N/A,#N/A,FALSE,"DCF";#N/A,#N/A,FALSE,"WACC";#N/A,#N/A,FALSE,"LBO";#N/A,#N/A,FALSE,"Summary";#N/A,#N/A,FALSE,"StructSum"}</definedName>
    <definedName name="wrn.Total." localSheetId="11" hidden="1">{#N/A,#N/A,FALSE,"Trans-Sum";#N/A,#N/A,FALSE,"Accr-Dilu2";#N/A,#N/A,FALSE,"Contribution";#N/A,#N/A,FALSE,"Combined";#N/A,#N/A,FALSE,"ASTF";#N/A,#N/A,FALSE,"BRA";#N/A,#N/A,FALSE,"Bra_C";#N/A,#N/A,FALSE,"AcqMults";#N/A,#N/A,FALSE,"CompMults";#N/A,#N/A,FALSE,"DCF";#N/A,#N/A,FALSE,"WACC";#N/A,#N/A,FALSE,"LBO";#N/A,#N/A,FALSE,"Summary";#N/A,#N/A,FALSE,"StructSum"}</definedName>
    <definedName name="wrn.Total." localSheetId="1" hidden="1">{#N/A,#N/A,FALSE,"Trans-Sum";#N/A,#N/A,FALSE,"Accr-Dilu2";#N/A,#N/A,FALSE,"Contribution";#N/A,#N/A,FALSE,"Combined";#N/A,#N/A,FALSE,"ASTF";#N/A,#N/A,FALSE,"BRA";#N/A,#N/A,FALSE,"Bra_C";#N/A,#N/A,FALSE,"AcqMults";#N/A,#N/A,FALSE,"CompMults";#N/A,#N/A,FALSE,"DCF";#N/A,#N/A,FALSE,"WACC";#N/A,#N/A,FALSE,"LBO";#N/A,#N/A,FALSE,"Summary";#N/A,#N/A,FALSE,"StructSum"}</definedName>
    <definedName name="wrn.Total." localSheetId="0" hidden="1">{#N/A,#N/A,FALSE,"Trans-Sum";#N/A,#N/A,FALSE,"Accr-Dilu2";#N/A,#N/A,FALSE,"Contribution";#N/A,#N/A,FALSE,"Combined";#N/A,#N/A,FALSE,"ASTF";#N/A,#N/A,FALSE,"BRA";#N/A,#N/A,FALSE,"Bra_C";#N/A,#N/A,FALSE,"AcqMults";#N/A,#N/A,FALSE,"CompMults";#N/A,#N/A,FALSE,"DCF";#N/A,#N/A,FALSE,"WACC";#N/A,#N/A,FALSE,"LBO";#N/A,#N/A,FALSE,"Summary";#N/A,#N/A,FALSE,"StructSum"}</definedName>
    <definedName name="wrn.TransPrcd_123." localSheetId="3" hidden="1">{#N/A,#N/A,TRUE,"TransPrcd 1";#N/A,#N/A,TRUE,"TransPrcd 2";#N/A,#N/A,TRUE,"TransPrcd 3"}</definedName>
    <definedName name="wrn.TransPrcd_123." localSheetId="10" hidden="1">{#N/A,#N/A,TRUE,"TransPrcd 1";#N/A,#N/A,TRUE,"TransPrcd 2";#N/A,#N/A,TRUE,"TransPrcd 3"}</definedName>
    <definedName name="wrn.TransPrcd_123." localSheetId="2" hidden="1">{#N/A,#N/A,TRUE,"TransPrcd 1";#N/A,#N/A,TRUE,"TransPrcd 2";#N/A,#N/A,TRUE,"TransPrcd 3"}</definedName>
    <definedName name="wrn.TransPrcd_123." localSheetId="12" hidden="1">{#N/A,#N/A,TRUE,"TransPrcd 1";#N/A,#N/A,TRUE,"TransPrcd 2";#N/A,#N/A,TRUE,"TransPrcd 3"}</definedName>
    <definedName name="wrn.TransPrcd_123." localSheetId="13" hidden="1">{#N/A,#N/A,TRUE,"TransPrcd 1";#N/A,#N/A,TRUE,"TransPrcd 2";#N/A,#N/A,TRUE,"TransPrcd 3"}</definedName>
    <definedName name="wrn.TransPrcd_123." localSheetId="11" hidden="1">{#N/A,#N/A,TRUE,"TransPrcd 1";#N/A,#N/A,TRUE,"TransPrcd 2";#N/A,#N/A,TRUE,"TransPrcd 3"}</definedName>
    <definedName name="wrn.TransPrcd_123." localSheetId="1" hidden="1">{#N/A,#N/A,TRUE,"TransPrcd 1";#N/A,#N/A,TRUE,"TransPrcd 2";#N/A,#N/A,TRUE,"TransPrcd 3"}</definedName>
    <definedName name="wrn.TransPrcd_123." localSheetId="0" hidden="1">{#N/A,#N/A,TRUE,"TransPrcd 1";#N/A,#N/A,TRUE,"TransPrcd 2";#N/A,#N/A,TRUE,"TransPrcd 3"}</definedName>
    <definedName name="wrn.TRIALS." localSheetId="3" hidden="1">{#N/A,#N/A,FALSE,"exp-tr";#N/A,#N/A,FALSE,"696PL-TR";#N/A,#N/A,FALSE,"696bs-tr"}</definedName>
    <definedName name="wrn.TRIALS." localSheetId="10" hidden="1">{#N/A,#N/A,FALSE,"exp-tr";#N/A,#N/A,FALSE,"696PL-TR";#N/A,#N/A,FALSE,"696bs-tr"}</definedName>
    <definedName name="wrn.TRIALS." localSheetId="2" hidden="1">{#N/A,#N/A,FALSE,"exp-tr";#N/A,#N/A,FALSE,"696PL-TR";#N/A,#N/A,FALSE,"696bs-tr"}</definedName>
    <definedName name="wrn.TRIALS." localSheetId="12" hidden="1">{#N/A,#N/A,FALSE,"exp-tr";#N/A,#N/A,FALSE,"696PL-TR";#N/A,#N/A,FALSE,"696bs-tr"}</definedName>
    <definedName name="wrn.TRIALS." localSheetId="13" hidden="1">{#N/A,#N/A,FALSE,"exp-tr";#N/A,#N/A,FALSE,"696PL-TR";#N/A,#N/A,FALSE,"696bs-tr"}</definedName>
    <definedName name="wrn.TRIALS." localSheetId="11" hidden="1">{#N/A,#N/A,FALSE,"exp-tr";#N/A,#N/A,FALSE,"696PL-TR";#N/A,#N/A,FALSE,"696bs-tr"}</definedName>
    <definedName name="wrn.TRIALS." localSheetId="1" hidden="1">{#N/A,#N/A,FALSE,"exp-tr";#N/A,#N/A,FALSE,"696PL-TR";#N/A,#N/A,FALSE,"696bs-tr"}</definedName>
    <definedName name="wrn.TRIALS." localSheetId="0" hidden="1">{#N/A,#N/A,FALSE,"exp-tr";#N/A,#N/A,FALSE,"696PL-TR";#N/A,#N/A,FALSE,"696bs-tr"}</definedName>
    <definedName name="wrn.Universe." localSheetId="3" hidden="1">{"View_6",#N/A,FALSE,"Mix-Int-R&amp;D";"View_4",#N/A,FALSE,"Margins";"View_5",#N/A,FALSE,"Ratios";"View_3",#N/A,FALSE,"Mix";"View_2",#N/A,FALSE,"FV-EBITDA";"View_1",#N/A,FALSE,"EPS"}</definedName>
    <definedName name="wrn.Universe." localSheetId="10" hidden="1">{"View_6",#N/A,FALSE,"Mix-Int-R&amp;D";"View_4",#N/A,FALSE,"Margins";"View_5",#N/A,FALSE,"Ratios";"View_3",#N/A,FALSE,"Mix";"View_2",#N/A,FALSE,"FV-EBITDA";"View_1",#N/A,FALSE,"EPS"}</definedName>
    <definedName name="wrn.Universe." localSheetId="2" hidden="1">{"View_6",#N/A,FALSE,"Mix-Int-R&amp;D";"View_4",#N/A,FALSE,"Margins";"View_5",#N/A,FALSE,"Ratios";"View_3",#N/A,FALSE,"Mix";"View_2",#N/A,FALSE,"FV-EBITDA";"View_1",#N/A,FALSE,"EPS"}</definedName>
    <definedName name="wrn.Universe." localSheetId="12" hidden="1">{"View_6",#N/A,FALSE,"Mix-Int-R&amp;D";"View_4",#N/A,FALSE,"Margins";"View_5",#N/A,FALSE,"Ratios";"View_3",#N/A,FALSE,"Mix";"View_2",#N/A,FALSE,"FV-EBITDA";"View_1",#N/A,FALSE,"EPS"}</definedName>
    <definedName name="wrn.Universe." localSheetId="13" hidden="1">{"View_6",#N/A,FALSE,"Mix-Int-R&amp;D";"View_4",#N/A,FALSE,"Margins";"View_5",#N/A,FALSE,"Ratios";"View_3",#N/A,FALSE,"Mix";"View_2",#N/A,FALSE,"FV-EBITDA";"View_1",#N/A,FALSE,"EPS"}</definedName>
    <definedName name="wrn.Universe." localSheetId="11" hidden="1">{"View_6",#N/A,FALSE,"Mix-Int-R&amp;D";"View_4",#N/A,FALSE,"Margins";"View_5",#N/A,FALSE,"Ratios";"View_3",#N/A,FALSE,"Mix";"View_2",#N/A,FALSE,"FV-EBITDA";"View_1",#N/A,FALSE,"EPS"}</definedName>
    <definedName name="wrn.Universe." localSheetId="1" hidden="1">{"View_6",#N/A,FALSE,"Mix-Int-R&amp;D";"View_4",#N/A,FALSE,"Margins";"View_5",#N/A,FALSE,"Ratios";"View_3",#N/A,FALSE,"Mix";"View_2",#N/A,FALSE,"FV-EBITDA";"View_1",#N/A,FALSE,"EPS"}</definedName>
    <definedName name="wrn.Universe." localSheetId="0" hidden="1">{"View_6",#N/A,FALSE,"Mix-Int-R&amp;D";"View_4",#N/A,FALSE,"Margins";"View_5",#N/A,FALSE,"Ratios";"View_3",#N/A,FALSE,"Mix";"View_2",#N/A,FALSE,"FV-EBITDA";"View_1",#N/A,FALSE,"EPS"}</definedName>
    <definedName name="wrn.upstairs." localSheetId="3" hidden="1">{"histincome",#N/A,FALSE,"hyfins";"closing balance",#N/A,FALSE,"hyfins"}</definedName>
    <definedName name="wrn.upstairs." localSheetId="10" hidden="1">{"histincome",#N/A,FALSE,"hyfins";"closing balance",#N/A,FALSE,"hyfins"}</definedName>
    <definedName name="wrn.upstairs." localSheetId="2" hidden="1">{"histincome",#N/A,FALSE,"hyfins";"closing balance",#N/A,FALSE,"hyfins"}</definedName>
    <definedName name="wrn.upstairs." localSheetId="12" hidden="1">{"histincome",#N/A,FALSE,"hyfins";"closing balance",#N/A,FALSE,"hyfins"}</definedName>
    <definedName name="wrn.upstairs." localSheetId="13" hidden="1">{"histincome",#N/A,FALSE,"hyfins";"closing balance",#N/A,FALSE,"hyfins"}</definedName>
    <definedName name="wrn.upstairs." localSheetId="11" hidden="1">{"histincome",#N/A,FALSE,"hyfins";"closing balance",#N/A,FALSE,"hyfins"}</definedName>
    <definedName name="wrn.upstairs." localSheetId="1" hidden="1">{"histincome",#N/A,FALSE,"hyfins";"closing balance",#N/A,FALSE,"hyfins"}</definedName>
    <definedName name="wrn.upstairs." localSheetId="0" hidden="1">{"histincome",#N/A,FALSE,"hyfins";"closing balance",#N/A,FALSE,"hyfins"}</definedName>
    <definedName name="wrn.VALUATION." localSheetId="3" hidden="1">{#N/A,#N/A,FALSE,"Pooling";#N/A,#N/A,FALSE,"income";#N/A,#N/A,FALSE,"valuation"}</definedName>
    <definedName name="wrn.VALUATION." localSheetId="10" hidden="1">{#N/A,#N/A,FALSE,"Pooling";#N/A,#N/A,FALSE,"income";#N/A,#N/A,FALSE,"valuation"}</definedName>
    <definedName name="wrn.VALUATION." localSheetId="2" hidden="1">{#N/A,#N/A,FALSE,"Pooling";#N/A,#N/A,FALSE,"income";#N/A,#N/A,FALSE,"valuation"}</definedName>
    <definedName name="wrn.VALUATION." localSheetId="12" hidden="1">{#N/A,#N/A,FALSE,"Pooling";#N/A,#N/A,FALSE,"income";#N/A,#N/A,FALSE,"valuation"}</definedName>
    <definedName name="wrn.VALUATION." localSheetId="13" hidden="1">{#N/A,#N/A,FALSE,"Pooling";#N/A,#N/A,FALSE,"income";#N/A,#N/A,FALSE,"valuation"}</definedName>
    <definedName name="wrn.VALUATION." localSheetId="11" hidden="1">{#N/A,#N/A,FALSE,"Pooling";#N/A,#N/A,FALSE,"income";#N/A,#N/A,FALSE,"valuation"}</definedName>
    <definedName name="wrn.VALUATION." localSheetId="1" hidden="1">{#N/A,#N/A,FALSE,"Pooling";#N/A,#N/A,FALSE,"income";#N/A,#N/A,FALSE,"valuation"}</definedName>
    <definedName name="wrn.VALUATION." localSheetId="0" hidden="1">{#N/A,#N/A,FALSE,"Pooling";#N/A,#N/A,FALSE,"income";#N/A,#N/A,FALSE,"valuation"}</definedName>
    <definedName name="wrn.wicor." localSheetId="3" hidden="1">{#N/A,#N/A,FALSE,"FACTSHEETS";#N/A,#N/A,FALSE,"pump";#N/A,#N/A,FALSE,"filter"}</definedName>
    <definedName name="wrn.wicor." localSheetId="10" hidden="1">{#N/A,#N/A,FALSE,"FACTSHEETS";#N/A,#N/A,FALSE,"pump";#N/A,#N/A,FALSE,"filter"}</definedName>
    <definedName name="wrn.wicor." localSheetId="2" hidden="1">{#N/A,#N/A,FALSE,"FACTSHEETS";#N/A,#N/A,FALSE,"pump";#N/A,#N/A,FALSE,"filter"}</definedName>
    <definedName name="wrn.wicor." localSheetId="12" hidden="1">{#N/A,#N/A,FALSE,"FACTSHEETS";#N/A,#N/A,FALSE,"pump";#N/A,#N/A,FALSE,"filter"}</definedName>
    <definedName name="wrn.wicor." localSheetId="13" hidden="1">{#N/A,#N/A,FALSE,"FACTSHEETS";#N/A,#N/A,FALSE,"pump";#N/A,#N/A,FALSE,"filter"}</definedName>
    <definedName name="wrn.wicor." localSheetId="11" hidden="1">{#N/A,#N/A,FALSE,"FACTSHEETS";#N/A,#N/A,FALSE,"pump";#N/A,#N/A,FALSE,"filter"}</definedName>
    <definedName name="wrn.wicor." localSheetId="1" hidden="1">{#N/A,#N/A,FALSE,"FACTSHEETS";#N/A,#N/A,FALSE,"pump";#N/A,#N/A,FALSE,"filter"}</definedName>
    <definedName name="wrn.wicor." localSheetId="0" hidden="1">{#N/A,#N/A,FALSE,"FACTSHEETS";#N/A,#N/A,FALSE,"pump";#N/A,#N/A,FALSE,"filter"}</definedName>
    <definedName name="wvu.ADM._.ACCTG._.BUDGET." localSheetId="3"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3"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DETAIL." localSheetId="3"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0"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2"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2"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3"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1"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0"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CONST._.DETAIL." localSheetId="3"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3"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GEN._.MGMNT._.DETAIL." localSheetId="3"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0"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2"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2"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3"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1"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0"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VMNT._.DETAIL." localSheetId="3"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0"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2"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2"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3"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1"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0"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T._.BUDGET." localSheetId="3"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0"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2"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2"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3"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1"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0"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OTHER." localSheetId="3"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0"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2"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2"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3"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1"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0" hidden="1">{TRUE,TRUE,-1.25,-15.5,484.5,253.5,FALSE,TRUE,TRUE,TRUE,0,1,16,1,381,3,9,4,TRUE,TRUE,3,TRUE,1,TRUE,75,"Swvu.ADM._.OTHER.","ACwvu.ADM._.OTHER.",#N/A,FALSE,FALSE,0.58,0.53,0.56,0.8,2,"","",FALSE,FALSE,FALSE,FALSE,1,#N/A,1,#N/A,"=R1C1:R388C17","=R1:R9",#N/A,"Cwvu.ADM._.OTHER.",FALSE,FALSE,FALSE,5,65532,300,FALSE,FALSE,TRUE,TRUE,TRUE}</definedName>
    <definedName name="wvu.ADM._.OTHER._.DETAIL." localSheetId="3"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0"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2"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2"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3"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1"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0"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SUMMARY." localSheetId="3"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0"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2"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2"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3"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1"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0" hidden="1">{TRUE,TRUE,-1.25,-15.5,484.5,253.5,FALSE,FALSE,TRUE,TRUE,0,1,13,1,391,3,9,4,TRUE,TRUE,3,TRUE,1,TRUE,75,"Swvu.ADM._.SUMMARY.","ACwvu.ADM._.SUMMARY.",#N/A,FALSE,FALSE,0.1,0.1,0.34,0.33,2,"","",FALSE,FALSE,FALSE,FALSE,1,#N/A,1,#N/A,"=R4C1:R398C19","=R4:R9",#N/A,"Cwvu.ADM._.SUMMARY.",FALSE,FALSE,FALSE,5,65532,300,FALSE,FALSE,TRUE,TRUE,TRUE}</definedName>
    <definedName name="wvu.ADMIN._.CONST._.BUDGET." localSheetId="3"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0"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2"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2"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3"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1"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0"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GEN._.MGMNT._.BUDGET." localSheetId="3"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0"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2"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2"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3"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1"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0"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OTHER._.MEALS." localSheetId="3"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0"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2"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2"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3"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1"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0"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REGISTRATIONS." localSheetId="3"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0"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2"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2"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3"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1"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0"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TRAVEL." localSheetId="3"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0"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2"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2"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3"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1"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0"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mort._.depr._.cam." localSheetId="3"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0"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2"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2"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3"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1"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0" hidden="1">{TRUE,TRUE,-1.25,-15.5,484.5,253.5,FALSE,FALSE,TRUE,TRUE,0,1,#N/A,1,#N/A,8.7,18.7333333333333,1,FALSE,FALSE,3,TRUE,1,FALSE,75,"Swvu.amort._.depr._.cam.","ACwvu.amort._.depr._.cam.",#N/A,FALSE,FALSE,0.5,0.5,0.25,0.3,2,"","",FALSE,FALSE,FALSE,FALSE,1,#N/A,1,#N/A,"=R1C1:R131C17","=R1:R9",#N/A,#N/A,FALSE,FALSE,FALSE,5,65532,300,FALSE,TRUE,TRUE,TRUE,TRUE}</definedName>
    <definedName name="wvu.Analysis1H95." localSheetId="3"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0"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2"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2"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3"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1"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0"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Q95." localSheetId="3"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0"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2"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2"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3"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1"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0"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2Q95." localSheetId="3"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0"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2"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2"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3"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1"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0"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NUAL._.ALLOCATION." localSheetId="3"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0"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2"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2"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3"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1"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0"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SSESSED._.VALUES._.LEVY." localSheetId="3"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0"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2"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2"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3"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1"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0"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BON._.HOME._.MONTHLY._.DETAIL." localSheetId="3"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0"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2"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2"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3"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1"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0"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CAM._.DEPREC." localSheetId="3"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0"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2"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2"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3"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1"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0"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RECAP." localSheetId="3"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3"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PITAL._.ADDS." localSheetId="3"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0"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2"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2"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3"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1"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0"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DEPRECIATION." localSheetId="3"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0"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2"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2"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3"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1"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0"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SHFLOW." localSheetId="3"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0"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2"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2"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3"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1"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0"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HOICES." localSheetId="3"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0"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2"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2"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3"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1"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0" hidden="1">{TRUE,TRUE,-1.25,-15.5,478.5,269.25,FALSE,FALSE,TRUE,TRUE,0,7,#N/A,159,#N/A,8.8030303030303,20,1,FALSE,FALSE,3,TRUE,1,FALSE,75,"Swvu.CHOICES.","ACwvu.CHOICES.",#N/A,FALSE,FALSE,0.5,0.5,0,0,2,"","",FALSE,FALSE,FALSE,FALSE,1,73,#N/A,#N/A,"=R1C1:R49C17",FALSE,#N/A,#N/A,FALSE,FALSE,TRUE,5,65532,65532,FALSE,FALSE,TRUE,TRUE,TRUE}</definedName>
    <definedName name="wvu.clean._.and._.sweep._.bud." localSheetId="3"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0"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2"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2"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3"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1"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0"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N._.SWEEP._.BUDGET." localSheetId="3"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0"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2"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2"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3"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1"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0"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P._.HRS._.PER._.MONTH." localSheetId="3"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0"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2"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2"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3"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1"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0"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WK." localSheetId="3"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0"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2"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2"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3"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1"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0"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PAYRL._.COSTS." localSheetId="3"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0"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2"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2"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3"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1"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0"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URR.YR._.WITH._.PRIOR._.YR._.COMP." localSheetId="3"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0"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2"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2"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3"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1"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0"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ENT._.YEAR._.CAM._.RATE." localSheetId="3"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0"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2"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2"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3"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1"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0"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depreciation." localSheetId="3"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0"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2"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2"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3"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1"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0"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FIXED._.ASSET._.ADDITIONS." localSheetId="3"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0"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2"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2"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3"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1"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0"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gr._.rents._.monthly." localSheetId="3"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0"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2"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2"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3"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1"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0"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OUND._.RENT._.CALC." localSheetId="3"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0"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2"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2"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3"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1"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0"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INCOME._.STMT." localSheetId="3"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0"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2"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2"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3"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1"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0"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FO._.BOOTH._.BUDGET." localSheetId="3"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0"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2"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2"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3"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1"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0"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PAYROLL." localSheetId="3"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0"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2"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2"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3"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1"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0"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puts._.raw._.data."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SURANCE._.BUDGET." localSheetId="3"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0"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2"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2"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3"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1"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0"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DETAIL." localSheetId="3"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0"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2"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2"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3"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1"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0"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TEREST._.ON._.EQPT." localSheetId="3"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0"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2"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2"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3"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1"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0" hidden="1">{TRUE,TRUE,-1.25,-15.5,484.5,253.5,FALSE,FALSE,TRUE,TRUE,0,1,13,1,46,3,9,4,TRUE,TRUE,3,TRUE,1,TRUE,75,"Swvu.INTEREST._.ON._.EQPT.","ACwvu.INTEREST._.ON._.EQPT.",#N/A,FALSE,FALSE,0.5,0.5,0.25,0.3,2,"","",FALSE,FALSE,FALSE,FALSE,1,#N/A,1,1,"=R1C1:R54C17",FALSE,#N/A,#N/A,FALSE,FALSE,FALSE,5,65532,300,FALSE,FALSE,TRUE,TRUE,TRUE}</definedName>
    <definedName name="wvu.JENNIFERS._.BUDGET." localSheetId="3"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0"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2"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2"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3"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1"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0"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LANDSCAPE._.BUDGET." localSheetId="3"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0"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2"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2"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3"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1"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0"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IGHTING._.BUDGET." localSheetId="3"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0"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2"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2"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3"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1"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0"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MAJORS._.CAM." localSheetId="3"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0"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2"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2"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3"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1"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0" hidden="1">{TRUE,TRUE,-1.25,-15.5,478.5,269.25,FALSE,FALSE,TRUE,TRUE,0,1,#N/A,1,#N/A,5.82,20.0666666666667,1,FALSE,FALSE,3,TRUE,1,FALSE,75,"Swvu.MAJORS._.CAM.","ACwvu.MAJORS._.CAM.",#N/A,FALSE,FALSE,0.5,0.5,0.25,0.3,2,"","",FALSE,FALSE,FALSE,FALSE,1,#N/A,1,1,"=R1C1:R43C16",FALSE,#N/A,#N/A,FALSE,FALSE,FALSE,5,65532,65532,FALSE,FALSE,TRUE,TRUE,TRUE}</definedName>
    <definedName name="wvu.MAJORS._.ENCL.._.MALL." localSheetId="3"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0"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2"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2"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3"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1"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0"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rgin._.Summary." localSheetId="3"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0"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2"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2"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3"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1"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0"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ISC._.BUDGET." localSheetId="3"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0"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2"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2"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3"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1"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0"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ONTHLY._.EXP._.AND._.KEY._.MAN._.LIFE." localSheetId="3"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0"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2"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2"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3"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1"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0"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HOURS." localSheetId="3"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0"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2"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2"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3"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1"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0"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SALARY._.DOLLARS." localSheetId="3"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0"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2"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2"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3"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1"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0"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PARKING._.PAYROLL._.SUPPLIES." localSheetId="3"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0"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2"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2"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3"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1"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0"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YROLL._.BUDGET." localSheetId="3"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0"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2"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2"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3"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1"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0" hidden="1">{TRUE,TRUE,-1.25,-15.5,478.5,269.25,FALSE,TRUE,TRUE,TRUE,0,1,#N/A,700,#N/A,7.4625,20.125,1,FALSE,FALSE,3,TRUE,1,FALSE,75,"Swvu.PAYROLL._.BUDGET.","ACwvu.PAYROLL._.BUDGET.",#N/A,FALSE,FALSE,0,0,0,0,2,"","",FALSE,FALSE,FALSE,FALSE,1,70,#N/A,#N/A,"=R710C3:R752C21",FALSE,#N/A,#N/A,FALSE,FALSE,TRUE,5,65532,65532,FALSE,TRUE,TRUE,TRUE,TRUE}</definedName>
    <definedName name="wvu.PERS._.PROP._.BUDGET." localSheetId="3"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0"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2"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2"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3"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1"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0" hidden="1">{TRUE,TRUE,-1.25,-15.5,484.5,253.5,FALSE,FALSE,TRUE,TRUE,0,1,4,1,45,3,9,4,TRUE,TRUE,3,TRUE,1,TRUE,75,"Swvu.PERS._.PROP._.BUDGET.","ACwvu.PERS._.PROP._.BUDGET.",#N/A,FALSE,FALSE,0.5,0.5,0.25,0.3,2,"","",FALSE,FALSE,FALSE,FALSE,1,#N/A,1,1,"=R1C1:R43C17",FALSE,#N/A,#N/A,FALSE,FALSE,FALSE,5,65532,300,FALSE,FALSE,TRUE,TRUE,TRUE}</definedName>
    <definedName name="wvu.PERS._.PROP._.DETAIL." localSheetId="3"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0"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2"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2"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3"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1"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0" hidden="1">{TRUE,TRUE,-1.25,-15.5,484.5,253.5,FALSE,FALSE,TRUE,TRUE,0,1,4,1,59,3,9,4,TRUE,TRUE,3,TRUE,1,TRUE,75,"Swvu.PERS._.PROP._.DETAIL.","ACwvu.PERS._.PROP._.DETAIL.",#N/A,FALSE,FALSE,0.5,0.5,0,0,2,"","",FALSE,FALSE,FALSE,FALSE,1,#N/A,1,#N/A,"=R47C1:R121C11",FALSE,#N/A,"Cwvu.PERS._.PROP._.DETAIL.",FALSE,FALSE,FALSE,5,65532,300,FALSE,TRUE,TRUE,TRUE,TRUE}</definedName>
    <definedName name="wvu.PKG._.TRAFFIC._.BUDGET." localSheetId="3"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0"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2"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2"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3"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1"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0"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RE._.TAX._.SCHEDULES." localSheetId="3"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0"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2"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2"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3"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1"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0"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nt._.calc." localSheetId="3"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0"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2"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2"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3"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1"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0"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PAIR._.N._.MAINT._.BUDGET." localSheetId="3"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0"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2"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2"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3"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1"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0"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PAYROLL." localSheetId="3"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0"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2"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2"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3"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1"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0"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SCHEDULED._.HOURS." localSheetId="3"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0"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2"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2"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3"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1"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0" hidden="1">{TRUE,TRUE,-1.25,-15.5,484.5,253.5,FALSE,TRUE,TRUE,TRUE,0,3,#N/A,662,#N/A,7.475,18.6,1,FALSE,FALSE,3,TRUE,1,FALSE,75,"Swvu.SCHEDULED._.HOURS.","ACwvu.SCHEDULED._.HOURS.",#N/A,FALSE,FALSE,0.25,0,0.5,0,2,"","",FALSE,FALSE,FALSE,FALSE,1,#N/A,1,#N/A,"=R671C6:R709C21",FALSE,#N/A,#N/A,FALSE,FALSE,FALSE,5,65532,65532,FALSE,TRUE,TRUE,TRUE,TRUE}</definedName>
    <definedName name="wvu.SECURITY._.BUDGET." localSheetId="3"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0"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2"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2"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3"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1"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0"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HRS._.PER._.MONTH." localSheetId="3"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0"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2"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2"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3"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1"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0"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WEEK." localSheetId="3"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0"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2"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2"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3"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1"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0"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PAYROLL._.COST." localSheetId="3"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0"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2"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2"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3"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1"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0"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TORAGE._.RENTS." localSheetId="3"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0"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2"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2"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3"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1"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0"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ummary1."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2."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3."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TRAFFIC._.N._.OFFSITE._.DETAIL." localSheetId="3"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0"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2"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2"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3"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1"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0"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PKG._.BDGT." localSheetId="3"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0"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2"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2"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3"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1"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0"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UTILITIES." localSheetId="3"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0"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2"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2"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3"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1"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0" hidden="1">{TRUE,TRUE,-1.25,-15.5,482.25,269.25,FALSE,TRUE,TRUE,TRUE,0,1,#N/A,1,#N/A,8.60606060606061,20.1333333333333,1,FALSE,FALSE,3,TRUE,1,FALSE,75,"Swvu.UTILITIES.","ACwvu.UTILITIES.",#N/A,FALSE,FALSE,0,0,0,0,2,"","",FALSE,FALSE,FALSE,FALSE,1,85,#N/A,#N/A,"=R2C1:R255C17","=R2:R8",#N/A,#N/A,FALSE,FALSE,FALSE,5,65532,65532,FALSE,FALSE,TRUE,TRUE,TRUE}</definedName>
    <definedName name="wvu.WATER._.SEWER._.RECAPTURE." localSheetId="3"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0"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2"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2"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3"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1"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0"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EEKLY._.STAFFING." localSheetId="3"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0"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2"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2"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3"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1"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0" hidden="1">{TRUE,TRUE,-1.25,-15.5,483,269.25,FALSE,TRUE,TRUE,TRUE,0,19,#N/A,1,#N/A,19.225,19.8,1,FALSE,FALSE,3,TRUE,1,FALSE,75,"Swvu.WEEKLY._.STAFFING.","ACwvu.WEEKLY._.STAFFING.",#N/A,FALSE,FALSE,0,0,0,0,2,"","",FALSE,FALSE,FALSE,TRUE,1,#N/A,1,1,"=R1C22:R52C48","=R2:R7","Rwvu.WEEKLY._.STAFFING.",#N/A,FALSE,FALSE,FALSE,5,65532,65532,FALSE,FALSE,TRUE,TRUE,TRUE}</definedName>
    <definedName name="x" localSheetId="3" hidden="1">{#N/A,#N/A,FALSE,"FY97";#N/A,#N/A,FALSE,"FY98";#N/A,#N/A,FALSE,"FY99";#N/A,#N/A,FALSE,"FY00";#N/A,#N/A,FALSE,"FY01"}</definedName>
    <definedName name="x" localSheetId="10" hidden="1">{#N/A,#N/A,FALSE,"FY97";#N/A,#N/A,FALSE,"FY98";#N/A,#N/A,FALSE,"FY99";#N/A,#N/A,FALSE,"FY00";#N/A,#N/A,FALSE,"FY01"}</definedName>
    <definedName name="x" localSheetId="2" hidden="1">{#N/A,#N/A,FALSE,"FY97";#N/A,#N/A,FALSE,"FY98";#N/A,#N/A,FALSE,"FY99";#N/A,#N/A,FALSE,"FY00";#N/A,#N/A,FALSE,"FY01"}</definedName>
    <definedName name="x" localSheetId="12" hidden="1">{#N/A,#N/A,FALSE,"FY97";#N/A,#N/A,FALSE,"FY98";#N/A,#N/A,FALSE,"FY99";#N/A,#N/A,FALSE,"FY00";#N/A,#N/A,FALSE,"FY01"}</definedName>
    <definedName name="x" localSheetId="13" hidden="1">{#N/A,#N/A,FALSE,"FY97";#N/A,#N/A,FALSE,"FY98";#N/A,#N/A,FALSE,"FY99";#N/A,#N/A,FALSE,"FY00";#N/A,#N/A,FALSE,"FY01"}</definedName>
    <definedName name="x" localSheetId="11" hidden="1">{#N/A,#N/A,FALSE,"FY97";#N/A,#N/A,FALSE,"FY98";#N/A,#N/A,FALSE,"FY99";#N/A,#N/A,FALSE,"FY00";#N/A,#N/A,FALSE,"FY01"}</definedName>
    <definedName name="x" localSheetId="1" hidden="1">{#N/A,#N/A,FALSE,"FY97";#N/A,#N/A,FALSE,"FY98";#N/A,#N/A,FALSE,"FY99";#N/A,#N/A,FALSE,"FY00";#N/A,#N/A,FALSE,"FY01"}</definedName>
    <definedName name="x" localSheetId="0" hidden="1">{#N/A,#N/A,FALSE,"FY97";#N/A,#N/A,FALSE,"FY98";#N/A,#N/A,FALSE,"FY99";#N/A,#N/A,FALSE,"FY00";#N/A,#N/A,FALSE,"FY01"}</definedName>
    <definedName name="xyz" localSheetId="3" hidden="1">{"histincome",#N/A,FALSE,"hyfins";"closing balance",#N/A,FALSE,"hyfins"}</definedName>
    <definedName name="xyz" localSheetId="10" hidden="1">{"histincome",#N/A,FALSE,"hyfins";"closing balance",#N/A,FALSE,"hyfins"}</definedName>
    <definedName name="xyz" localSheetId="2" hidden="1">{"histincome",#N/A,FALSE,"hyfins";"closing balance",#N/A,FALSE,"hyfins"}</definedName>
    <definedName name="xyz" localSheetId="12" hidden="1">{"histincome",#N/A,FALSE,"hyfins";"closing balance",#N/A,FALSE,"hyfins"}</definedName>
    <definedName name="xyz" localSheetId="13" hidden="1">{"histincome",#N/A,FALSE,"hyfins";"closing balance",#N/A,FALSE,"hyfins"}</definedName>
    <definedName name="xyz" localSheetId="11" hidden="1">{"histincome",#N/A,FALSE,"hyfins";"closing balance",#N/A,FALSE,"hyfins"}</definedName>
    <definedName name="xyz" localSheetId="1" hidden="1">{"histincome",#N/A,FALSE,"hyfins";"closing balance",#N/A,FALSE,"hyfins"}</definedName>
    <definedName name="xyz" localSheetId="0" hidden="1">{"histincome",#N/A,FALSE,"hyfins";"closing balance",#N/A,FALSE,"hyfins"}</definedName>
    <definedName name="Z_0ED1E0EB_DE2C_11D2_B938_00C04F5826AB_.wvu.PrintArea" localSheetId="12" hidden="1">#REF!</definedName>
    <definedName name="Z_0ED1E0EB_DE2C_11D2_B938_00C04F5826AB_.wvu.PrintArea" localSheetId="13" hidden="1">#REF!</definedName>
    <definedName name="Z_0ED1E0EB_DE2C_11D2_B938_00C04F5826AB_.wvu.PrintArea" localSheetId="11" hidden="1">#REF!</definedName>
    <definedName name="Z_0ED1E0EB_DE2C_11D2_B938_00C04F5826AB_.wvu.PrintArea" localSheetId="1" hidden="1">#REF!</definedName>
    <definedName name="Z_0EDF2572_F2C1_11D2_926B_00C04F5F225D_.wvu.PrintArea" localSheetId="12" hidden="1">#REF!</definedName>
    <definedName name="Z_0EDF2572_F2C1_11D2_926B_00C04F5F225D_.wvu.PrintArea" localSheetId="13" hidden="1">#REF!</definedName>
    <definedName name="Z_0EDF2572_F2C1_11D2_926B_00C04F5F225D_.wvu.PrintArea" localSheetId="11" hidden="1">#REF!</definedName>
    <definedName name="Z_0EDF2572_F2C1_11D2_926B_00C04F5F225D_.wvu.PrintArea" localSheetId="1" hidden="1">#REF!</definedName>
    <definedName name="Z_11F9FE5D_DD66_11D2_925D_00C04F5F225D_.wvu.PrintArea" localSheetId="12" hidden="1">#REF!</definedName>
    <definedName name="Z_11F9FE5D_DD66_11D2_925D_00C04F5F225D_.wvu.PrintArea" localSheetId="11" hidden="1">#REF!</definedName>
    <definedName name="Z_11F9FE5D_DD66_11D2_925D_00C04F5F225D_.wvu.PrintArea" localSheetId="1" hidden="1">#REF!</definedName>
    <definedName name="Z_16754C5B_0808_11D3_B965_00C04F5826AB_.wvu.PrintArea" localSheetId="12" hidden="1">#REF!</definedName>
    <definedName name="Z_16754C5B_0808_11D3_B965_00C04F5826AB_.wvu.PrintArea" localSheetId="11" hidden="1">#REF!</definedName>
    <definedName name="Z_16754C5B_0808_11D3_B965_00C04F5826AB_.wvu.PrintArea" localSheetId="1" hidden="1">#REF!</definedName>
    <definedName name="Z_19A07FCD_0D47_11D3_B969_00C04F582879_.wvu.PrintArea" localSheetId="12" hidden="1">#REF!</definedName>
    <definedName name="Z_19A07FCD_0D47_11D3_B969_00C04F582879_.wvu.PrintArea" localSheetId="11" hidden="1">#REF!</definedName>
    <definedName name="Z_19A07FCD_0D47_11D3_B969_00C04F582879_.wvu.PrintArea" localSheetId="1" hidden="1">#REF!</definedName>
    <definedName name="Z_1D7323BC_F695_11D2_9270_00C04F5F225D_.wvu.PrintArea" localSheetId="12" hidden="1">#REF!</definedName>
    <definedName name="Z_1D7323BC_F695_11D2_9270_00C04F5F225D_.wvu.PrintArea" localSheetId="11" hidden="1">#REF!</definedName>
    <definedName name="Z_1D7323BC_F695_11D2_9270_00C04F5F225D_.wvu.PrintArea" localSheetId="1" hidden="1">#REF!</definedName>
    <definedName name="Z_2369292A_F429_11D2_B94E_00C04F5826AB_.wvu.PrintArea" localSheetId="12" hidden="1">#REF!</definedName>
    <definedName name="Z_2369292A_F429_11D2_B94E_00C04F5826AB_.wvu.PrintArea" localSheetId="11" hidden="1">#REF!</definedName>
    <definedName name="Z_2369292A_F429_11D2_B94E_00C04F5826AB_.wvu.PrintArea" localSheetId="1" hidden="1">#REF!</definedName>
    <definedName name="Z_2D4BBD51_E78F_11D2_B93F_00C04F5826AB_.wvu.PrintArea" localSheetId="12" hidden="1">#REF!</definedName>
    <definedName name="Z_2D4BBD51_E78F_11D2_B93F_00C04F5826AB_.wvu.PrintArea" localSheetId="11" hidden="1">#REF!</definedName>
    <definedName name="Z_2D4BBD51_E78F_11D2_B93F_00C04F5826AB_.wvu.PrintArea" localSheetId="1" hidden="1">#REF!</definedName>
    <definedName name="Z_2E8248AF_0C95_11D3_B968_00C04F5826AB_.wvu.PrintArea" localSheetId="12" hidden="1">#REF!</definedName>
    <definedName name="Z_2E8248AF_0C95_11D3_B968_00C04F5826AB_.wvu.PrintArea" localSheetId="11" hidden="1">#REF!</definedName>
    <definedName name="Z_2E8248AF_0C95_11D3_B968_00C04F5826AB_.wvu.PrintArea" localSheetId="1" hidden="1">#REF!</definedName>
    <definedName name="Z_338AB5B2_F1BA_11D2_B949_00C04F5826AB_.wvu.PrintArea" localSheetId="12" hidden="1">#REF!</definedName>
    <definedName name="Z_338AB5B2_F1BA_11D2_B949_00C04F5826AB_.wvu.PrintArea" localSheetId="11" hidden="1">#REF!</definedName>
    <definedName name="Z_338AB5B2_F1BA_11D2_B949_00C04F5826AB_.wvu.PrintArea" localSheetId="1" hidden="1">#REF!</definedName>
    <definedName name="Z_34B767E5_0728_11D3_B964_00C04F5826AB_.wvu.PrintArea" localSheetId="12" hidden="1">#REF!</definedName>
    <definedName name="Z_34B767E5_0728_11D3_B964_00C04F5826AB_.wvu.PrintArea" localSheetId="11" hidden="1">#REF!</definedName>
    <definedName name="Z_34B767E5_0728_11D3_B964_00C04F5826AB_.wvu.PrintArea" localSheetId="1" hidden="1">#REF!</definedName>
    <definedName name="Z_374751BD_0A3F_11D3_B967_00C04F5826AB_.wvu.PrintArea" localSheetId="12" hidden="1">#REF!</definedName>
    <definedName name="Z_374751BD_0A3F_11D3_B967_00C04F5826AB_.wvu.PrintArea" localSheetId="11" hidden="1">#REF!</definedName>
    <definedName name="Z_374751BD_0A3F_11D3_B967_00C04F5826AB_.wvu.PrintArea" localSheetId="1" hidden="1">#REF!</definedName>
    <definedName name="Z_4770041C_F430_11D2_B94E_00C04F5826AB_.wvu.PrintArea" localSheetId="12" hidden="1">#REF!</definedName>
    <definedName name="Z_4770041C_F430_11D2_B94E_00C04F5826AB_.wvu.PrintArea" localSheetId="11" hidden="1">#REF!</definedName>
    <definedName name="Z_4770041C_F430_11D2_B94E_00C04F5826AB_.wvu.PrintArea" localSheetId="1" hidden="1">#REF!</definedName>
    <definedName name="Z_4E54E25B_F83D_11D2_B951_00C04F582879_.wvu.PrintArea" localSheetId="12" hidden="1">#REF!</definedName>
    <definedName name="Z_4E54E25B_F83D_11D2_B951_00C04F582879_.wvu.PrintArea" localSheetId="11" hidden="1">#REF!</definedName>
    <definedName name="Z_4E54E25B_F83D_11D2_B951_00C04F582879_.wvu.PrintArea" localSheetId="1" hidden="1">#REF!</definedName>
    <definedName name="Z_515AEF27_F40F_11D2_B94D_00C04F5826AB_.wvu.PrintArea" localSheetId="12" hidden="1">#REF!</definedName>
    <definedName name="Z_515AEF27_F40F_11D2_B94D_00C04F5826AB_.wvu.PrintArea" localSheetId="11" hidden="1">#REF!</definedName>
    <definedName name="Z_515AEF27_F40F_11D2_B94D_00C04F5826AB_.wvu.PrintArea" localSheetId="1" hidden="1">#REF!</definedName>
    <definedName name="Z_55834EDC_F6B0_11D2_9270_00C04F5F225D_.wvu.PrintArea" localSheetId="12" hidden="1">#REF!</definedName>
    <definedName name="Z_55834EDC_F6B0_11D2_9270_00C04F5F225D_.wvu.PrintArea" localSheetId="11" hidden="1">#REF!</definedName>
    <definedName name="Z_55834EDC_F6B0_11D2_9270_00C04F5F225D_.wvu.PrintArea" localSheetId="1" hidden="1">#REF!</definedName>
    <definedName name="Z_5ADE4FB4_DB2F_11D2_B934_00C04F5826AB_.wvu.PrintArea" localSheetId="12" hidden="1">#REF!</definedName>
    <definedName name="Z_5ADE4FB4_DB2F_11D2_B934_00C04F5826AB_.wvu.PrintArea" localSheetId="11" hidden="1">#REF!</definedName>
    <definedName name="Z_5ADE4FB4_DB2F_11D2_B934_00C04F5826AB_.wvu.PrintArea" localSheetId="1" hidden="1">#REF!</definedName>
    <definedName name="Z_5D4EE358_F74B_11D2_B950_00C04F582879_.wvu.PrintArea" localSheetId="12" hidden="1">#REF!</definedName>
    <definedName name="Z_5D4EE358_F74B_11D2_B950_00C04F582879_.wvu.PrintArea" localSheetId="11" hidden="1">#REF!</definedName>
    <definedName name="Z_5D4EE358_F74B_11D2_B950_00C04F582879_.wvu.PrintArea" localSheetId="1" hidden="1">#REF!</definedName>
    <definedName name="Z_5E8B326E_DD59_11D2_B937_00C04F5826AB_.wvu.PrintArea" localSheetId="12" hidden="1">#REF!</definedName>
    <definedName name="Z_5E8B326E_DD59_11D2_B937_00C04F5826AB_.wvu.PrintArea" localSheetId="11" hidden="1">#REF!</definedName>
    <definedName name="Z_5E8B326E_DD59_11D2_B937_00C04F5826AB_.wvu.PrintArea" localSheetId="1" hidden="1">#REF!</definedName>
    <definedName name="Z_5E8B32AD_DD59_11D2_B937_00C04F5826AB_.wvu.PrintArea" localSheetId="12" hidden="1">#REF!</definedName>
    <definedName name="Z_5E8B32AD_DD59_11D2_B937_00C04F5826AB_.wvu.PrintArea" localSheetId="11" hidden="1">#REF!</definedName>
    <definedName name="Z_5E8B32AD_DD59_11D2_B937_00C04F5826AB_.wvu.PrintArea" localSheetId="1" hidden="1">#REF!</definedName>
    <definedName name="Z_6042F49B_080C_11D3_B965_00C04F5826AB_.wvu.PrintArea" localSheetId="12" hidden="1">#REF!</definedName>
    <definedName name="Z_6042F49B_080C_11D3_B965_00C04F5826AB_.wvu.PrintArea" localSheetId="11" hidden="1">#REF!</definedName>
    <definedName name="Z_6042F49B_080C_11D3_B965_00C04F5826AB_.wvu.PrintArea" localSheetId="1" hidden="1">#REF!</definedName>
    <definedName name="Z_65C45D10_F349_11D2_926C_00C04F5F225D_.wvu.PrintArea" localSheetId="12" hidden="1">#REF!</definedName>
    <definedName name="Z_65C45D10_F349_11D2_926C_00C04F5F225D_.wvu.PrintArea" localSheetId="11" hidden="1">#REF!</definedName>
    <definedName name="Z_65C45D10_F349_11D2_926C_00C04F5F225D_.wvu.PrintArea" localSheetId="1" hidden="1">#REF!</definedName>
    <definedName name="Z_65C45D53_F349_11D2_926C_00C04F5F225D_.wvu.PrintArea" localSheetId="12" hidden="1">#REF!</definedName>
    <definedName name="Z_65C45D53_F349_11D2_926C_00C04F5F225D_.wvu.PrintArea" localSheetId="11" hidden="1">#REF!</definedName>
    <definedName name="Z_65C45D53_F349_11D2_926C_00C04F5F225D_.wvu.PrintArea" localSheetId="1" hidden="1">#REF!</definedName>
    <definedName name="Z_6C9C16C8_DC99_11D2_B936_00C04F5826AB_.wvu.PrintArea" localSheetId="12" hidden="1">#REF!</definedName>
    <definedName name="Z_6C9C16C8_DC99_11D2_B936_00C04F5826AB_.wvu.PrintArea" localSheetId="11" hidden="1">#REF!</definedName>
    <definedName name="Z_6C9C16C8_DC99_11D2_B936_00C04F5826AB_.wvu.PrintArea" localSheetId="1" hidden="1">#REF!</definedName>
    <definedName name="Z_6CB243F4_ED2D_11D2_B946_00C04F5826AB_.wvu.PrintArea" localSheetId="12" hidden="1">#REF!</definedName>
    <definedName name="Z_6CB243F4_ED2D_11D2_B946_00C04F5826AB_.wvu.PrintArea" localSheetId="11" hidden="1">#REF!</definedName>
    <definedName name="Z_6CB243F4_ED2D_11D2_B946_00C04F5826AB_.wvu.PrintArea" localSheetId="1" hidden="1">#REF!</definedName>
    <definedName name="Z_70A4360D_D1BF_11D2_B92A_00C04F5826AB_.wvu.PrintArea" localSheetId="12" hidden="1">#REF!</definedName>
    <definedName name="Z_70A4360D_D1BF_11D2_B92A_00C04F5826AB_.wvu.PrintArea" localSheetId="11" hidden="1">#REF!</definedName>
    <definedName name="Z_70A4360D_D1BF_11D2_B92A_00C04F5826AB_.wvu.PrintArea" localSheetId="1" hidden="1">#REF!</definedName>
    <definedName name="Z_78D9A7EE_F34E_11D2_B94B_00C04F5826AB_.wvu.PrintArea" localSheetId="12" hidden="1">#REF!</definedName>
    <definedName name="Z_78D9A7EE_F34E_11D2_B94B_00C04F5826AB_.wvu.PrintArea" localSheetId="11" hidden="1">#REF!</definedName>
    <definedName name="Z_78D9A7EE_F34E_11D2_B94B_00C04F5826AB_.wvu.PrintArea" localSheetId="1" hidden="1">#REF!</definedName>
    <definedName name="Z_85241E64_F1D6_11D2_B949_00C04F5826AB_.wvu.PrintArea" localSheetId="12" hidden="1">#REF!</definedName>
    <definedName name="Z_85241E64_F1D6_11D2_B949_00C04F5826AB_.wvu.PrintArea" localSheetId="11" hidden="1">#REF!</definedName>
    <definedName name="Z_85241E64_F1D6_11D2_B949_00C04F5826AB_.wvu.PrintArea" localSheetId="1" hidden="1">#REF!</definedName>
    <definedName name="Z_8E2C2973_08AE_11D3_B966_00C04F5826AB_.wvu.PrintArea" localSheetId="12" hidden="1">#REF!</definedName>
    <definedName name="Z_8E2C2973_08AE_11D3_B966_00C04F5826AB_.wvu.PrintArea" localSheetId="11" hidden="1">#REF!</definedName>
    <definedName name="Z_8E2C2973_08AE_11D3_B966_00C04F5826AB_.wvu.PrintArea" localSheetId="1" hidden="1">#REF!</definedName>
    <definedName name="Z_8F7CF4F4_DC05_11D2_B935_00C04F5826AB_.wvu.PrintArea" localSheetId="12" hidden="1">#REF!</definedName>
    <definedName name="Z_8F7CF4F4_DC05_11D2_B935_00C04F5826AB_.wvu.PrintArea" localSheetId="11" hidden="1">#REF!</definedName>
    <definedName name="Z_8F7CF4F4_DC05_11D2_B935_00C04F5826AB_.wvu.PrintArea" localSheetId="1" hidden="1">#REF!</definedName>
    <definedName name="Z_8F7CF50A_DC05_11D2_B935_00C04F5826AB_.wvu.PrintArea" localSheetId="12" hidden="1">#REF!</definedName>
    <definedName name="Z_8F7CF50A_DC05_11D2_B935_00C04F5826AB_.wvu.PrintArea" localSheetId="11" hidden="1">#REF!</definedName>
    <definedName name="Z_8F7CF50A_DC05_11D2_B935_00C04F5826AB_.wvu.PrintArea" localSheetId="1" hidden="1">#REF!</definedName>
    <definedName name="Z_A73F022C_DBF0_11D2_B935_00C04F5826AB_.wvu.PrintArea" localSheetId="12" hidden="1">#REF!</definedName>
    <definedName name="Z_A73F022C_DBF0_11D2_B935_00C04F5826AB_.wvu.PrintArea" localSheetId="11" hidden="1">#REF!</definedName>
    <definedName name="Z_A73F022C_DBF0_11D2_B935_00C04F5826AB_.wvu.PrintArea" localSheetId="1" hidden="1">#REF!</definedName>
    <definedName name="Z_A73F0257_DBF0_11D2_B935_00C04F5826AB_.wvu.PrintArea" localSheetId="12" hidden="1">#REF!</definedName>
    <definedName name="Z_A73F0257_DBF0_11D2_B935_00C04F5826AB_.wvu.PrintArea" localSheetId="11" hidden="1">#REF!</definedName>
    <definedName name="Z_A73F0257_DBF0_11D2_B935_00C04F5826AB_.wvu.PrintArea" localSheetId="1" hidden="1">#REF!</definedName>
    <definedName name="Z_ABB84380_5919_11D2_BBB7_00104B2ACF13_.wvu.Rows" localSheetId="12" hidden="1">#REF!,#REF!,#REF!,#REF!</definedName>
    <definedName name="Z_ABB84380_5919_11D2_BBB7_00104B2ACF13_.wvu.Rows" localSheetId="13" hidden="1">#REF!,#REF!,#REF!,#REF!</definedName>
    <definedName name="Z_ABB84380_5919_11D2_BBB7_00104B2ACF13_.wvu.Rows" localSheetId="11" hidden="1">#REF!,#REF!,#REF!,#REF!</definedName>
    <definedName name="Z_ABB84380_5919_11D2_BBB7_00104B2ACF13_.wvu.Rows" localSheetId="1" hidden="1">#REF!,#REF!,#REF!,#REF!</definedName>
    <definedName name="Z_C1E23D69_F2CE_11D2_B94A_00C04F5826AB_.wvu.PrintArea" localSheetId="12" hidden="1">#REF!</definedName>
    <definedName name="Z_C1E23D69_F2CE_11D2_B94A_00C04F5826AB_.wvu.PrintArea" localSheetId="13" hidden="1">#REF!</definedName>
    <definedName name="Z_C1E23D69_F2CE_11D2_B94A_00C04F5826AB_.wvu.PrintArea" localSheetId="11" hidden="1">#REF!</definedName>
    <definedName name="Z_C1E23D69_F2CE_11D2_B94A_00C04F5826AB_.wvu.PrintArea" localSheetId="1" hidden="1">#REF!</definedName>
    <definedName name="Z_C5573F9A_F360_11D2_B94B_00C04F5826AB_.wvu.PrintArea" localSheetId="12" hidden="1">#REF!</definedName>
    <definedName name="Z_C5573F9A_F360_11D2_B94B_00C04F5826AB_.wvu.PrintArea" localSheetId="13" hidden="1">#REF!</definedName>
    <definedName name="Z_C5573F9A_F360_11D2_B94B_00C04F5826AB_.wvu.PrintArea" localSheetId="11" hidden="1">#REF!</definedName>
    <definedName name="Z_C5573F9A_F360_11D2_B94B_00C04F5826AB_.wvu.PrintArea" localSheetId="1" hidden="1">#REF!</definedName>
    <definedName name="Z_C5574037_F360_11D2_B94B_00C04F5826AB_.wvu.PrintArea" localSheetId="12" hidden="1">#REF!</definedName>
    <definedName name="Z_C5574037_F360_11D2_B94B_00C04F5826AB_.wvu.PrintArea" localSheetId="11" hidden="1">#REF!</definedName>
    <definedName name="Z_C5574037_F360_11D2_B94B_00C04F5826AB_.wvu.PrintArea" localSheetId="1" hidden="1">#REF!</definedName>
    <definedName name="Z_CD1F122B_F37D_11D2_B94B_00C04F5826AB_.wvu.PrintArea" localSheetId="12" hidden="1">#REF!</definedName>
    <definedName name="Z_CD1F122B_F37D_11D2_B94B_00C04F5826AB_.wvu.PrintArea" localSheetId="11" hidden="1">#REF!</definedName>
    <definedName name="Z_CD1F122B_F37D_11D2_B94B_00C04F5826AB_.wvu.PrintArea" localSheetId="1" hidden="1">#REF!</definedName>
    <definedName name="Z_CFDC8565_F290_11D2_B94A_00C04F5826AB_.wvu.PrintArea" localSheetId="12" hidden="1">#REF!</definedName>
    <definedName name="Z_CFDC8565_F290_11D2_B94A_00C04F5826AB_.wvu.PrintArea" localSheetId="11" hidden="1">#REF!</definedName>
    <definedName name="Z_CFDC8565_F290_11D2_B94A_00C04F5826AB_.wvu.PrintArea" localSheetId="1" hidden="1">#REF!</definedName>
    <definedName name="Z_CFE2687B_F433_11D2_926E_00C04F5F225D_.wvu.PrintArea" localSheetId="12" hidden="1">#REF!</definedName>
    <definedName name="Z_CFE2687B_F433_11D2_926E_00C04F5F225D_.wvu.PrintArea" localSheetId="11" hidden="1">#REF!</definedName>
    <definedName name="Z_CFE2687B_F433_11D2_926E_00C04F5F225D_.wvu.PrintArea" localSheetId="1" hidden="1">#REF!</definedName>
    <definedName name="Z_D24F4BCD_0D76_11D3_B969_00C04F5826AB_.wvu.PrintArea" localSheetId="12" hidden="1">#REF!</definedName>
    <definedName name="Z_D24F4BCD_0D76_11D3_B969_00C04F5826AB_.wvu.PrintArea" localSheetId="11" hidden="1">#REF!</definedName>
    <definedName name="Z_D24F4BCD_0D76_11D3_B969_00C04F5826AB_.wvu.PrintArea" localSheetId="1" hidden="1">#REF!</definedName>
    <definedName name="Z_D250B94D_123F_11D1_9C77_B72C6A03E447_.wvu.Rows" localSheetId="12" hidden="1">#REF!,#REF!,#REF!,#REF!,#REF!,#REF!,#REF!,#REF!</definedName>
    <definedName name="Z_D250B94D_123F_11D1_9C77_B72C6A03E447_.wvu.Rows" localSheetId="13" hidden="1">#REF!,#REF!,#REF!,#REF!,#REF!,#REF!,#REF!,#REF!</definedName>
    <definedName name="Z_D250B94D_123F_11D1_9C77_B72C6A03E447_.wvu.Rows" localSheetId="11" hidden="1">#REF!,#REF!,#REF!,#REF!,#REF!,#REF!,#REF!,#REF!</definedName>
    <definedName name="Z_D250B94D_123F_11D1_9C77_B72C6A03E447_.wvu.Rows" localSheetId="1" hidden="1">#REF!,#REF!,#REF!,#REF!,#REF!,#REF!,#REF!,#REF!</definedName>
    <definedName name="Z_D250B94E_123F_11D1_9C77_B72C6A03E447_.wvu.Rows" localSheetId="12" hidden="1">#REF!,#REF!,#REF!,#REF!,#REF!,#REF!,#REF!</definedName>
    <definedName name="Z_D250B94E_123F_11D1_9C77_B72C6A03E447_.wvu.Rows" localSheetId="13" hidden="1">#REF!,#REF!,#REF!,#REF!,#REF!,#REF!,#REF!</definedName>
    <definedName name="Z_D250B94E_123F_11D1_9C77_B72C6A03E447_.wvu.Rows" localSheetId="11" hidden="1">#REF!,#REF!,#REF!,#REF!,#REF!,#REF!,#REF!</definedName>
    <definedName name="Z_D250B94E_123F_11D1_9C77_B72C6A03E447_.wvu.Rows" localSheetId="1" hidden="1">#REF!,#REF!,#REF!,#REF!,#REF!,#REF!,#REF!</definedName>
    <definedName name="Z_D250B951_123F_11D1_9C77_B72C6A03E447_.wvu.Rows" localSheetId="12" hidden="1">#REF!,#REF!,#REF!,#REF!,#REF!</definedName>
    <definedName name="Z_D250B951_123F_11D1_9C77_B72C6A03E447_.wvu.Rows" localSheetId="13" hidden="1">#REF!,#REF!,#REF!,#REF!,#REF!</definedName>
    <definedName name="Z_D250B951_123F_11D1_9C77_B72C6A03E447_.wvu.Rows" localSheetId="11" hidden="1">#REF!,#REF!,#REF!,#REF!,#REF!</definedName>
    <definedName name="Z_D250B951_123F_11D1_9C77_B72C6A03E447_.wvu.Rows" localSheetId="1" hidden="1">#REF!,#REF!,#REF!,#REF!,#REF!</definedName>
    <definedName name="Z_D250B955_123F_11D1_9C77_B72C6A03E447_.wvu.Rows" localSheetId="12" hidden="1">#REF!,#REF!,#REF!,#REF!,#REF!</definedName>
    <definedName name="Z_D250B955_123F_11D1_9C77_B72C6A03E447_.wvu.Rows" localSheetId="13" hidden="1">#REF!,#REF!,#REF!,#REF!,#REF!</definedName>
    <definedName name="Z_D250B955_123F_11D1_9C77_B72C6A03E447_.wvu.Rows" localSheetId="11" hidden="1">#REF!,#REF!,#REF!,#REF!,#REF!</definedName>
    <definedName name="Z_D250B955_123F_11D1_9C77_B72C6A03E447_.wvu.Rows" localSheetId="1" hidden="1">#REF!,#REF!,#REF!,#REF!,#REF!</definedName>
    <definedName name="Z_D250B966_123F_11D1_9C77_B72C6A03E447_.wvu.Rows" localSheetId="12" hidden="1">#REF!,#REF!,#REF!,#REF!,#REF!</definedName>
    <definedName name="Z_D250B966_123F_11D1_9C77_B72C6A03E447_.wvu.Rows" localSheetId="13" hidden="1">#REF!,#REF!,#REF!,#REF!,#REF!</definedName>
    <definedName name="Z_D250B966_123F_11D1_9C77_B72C6A03E447_.wvu.Rows" localSheetId="11" hidden="1">#REF!,#REF!,#REF!,#REF!,#REF!</definedName>
    <definedName name="Z_D250B966_123F_11D1_9C77_B72C6A03E447_.wvu.Rows" localSheetId="1" hidden="1">#REF!,#REF!,#REF!,#REF!,#REF!</definedName>
    <definedName name="Z_D4CC0A83_DCC3_11D2_B936_00C04F5826AB_.wvu.PrintArea" localSheetId="12" hidden="1">#REF!</definedName>
    <definedName name="Z_D4CC0A83_DCC3_11D2_B936_00C04F5826AB_.wvu.PrintArea" localSheetId="13" hidden="1">#REF!</definedName>
    <definedName name="Z_D4CC0A83_DCC3_11D2_B936_00C04F5826AB_.wvu.PrintArea" localSheetId="11" hidden="1">#REF!</definedName>
    <definedName name="Z_D4CC0A83_DCC3_11D2_B936_00C04F5826AB_.wvu.PrintArea" localSheetId="1" hidden="1">#REF!</definedName>
    <definedName name="Z_D4CC0AB0_DCC3_11D2_B936_00C04F5826AB_.wvu.PrintArea" localSheetId="12" hidden="1">#REF!</definedName>
    <definedName name="Z_D4CC0AB0_DCC3_11D2_B936_00C04F5826AB_.wvu.PrintArea" localSheetId="13" hidden="1">#REF!</definedName>
    <definedName name="Z_D4CC0AB0_DCC3_11D2_B936_00C04F5826AB_.wvu.PrintArea" localSheetId="11" hidden="1">#REF!</definedName>
    <definedName name="Z_D4CC0AB0_DCC3_11D2_B936_00C04F5826AB_.wvu.PrintArea" localSheetId="1" hidden="1">#REF!</definedName>
    <definedName name="Z_D4CC0AE0_DCC3_11D2_B936_00C04F5826AB_.wvu.PrintArea" localSheetId="12" hidden="1">#REF!</definedName>
    <definedName name="Z_D4CC0AE0_DCC3_11D2_B936_00C04F5826AB_.wvu.PrintArea" localSheetId="11" hidden="1">#REF!</definedName>
    <definedName name="Z_D4CC0AE0_DCC3_11D2_B936_00C04F5826AB_.wvu.PrintArea" localSheetId="1" hidden="1">#REF!</definedName>
    <definedName name="Z_D4F64ACB_0A26_11D3_B967_00C04F5826AB_.wvu.PrintArea" localSheetId="12" hidden="1">#REF!</definedName>
    <definedName name="Z_D4F64ACB_0A26_11D3_B967_00C04F5826AB_.wvu.PrintArea" localSheetId="11" hidden="1">#REF!</definedName>
    <definedName name="Z_D4F64ACB_0A26_11D3_B967_00C04F5826AB_.wvu.PrintArea" localSheetId="1" hidden="1">#REF!</definedName>
    <definedName name="Z_DA5C128B_DD9F_11D2_B937_00C04F5826AB_.wvu.PrintArea" localSheetId="12" hidden="1">#REF!</definedName>
    <definedName name="Z_DA5C128B_DD9F_11D2_B937_00C04F5826AB_.wvu.PrintArea" localSheetId="11" hidden="1">#REF!</definedName>
    <definedName name="Z_DA5C128B_DD9F_11D2_B937_00C04F5826AB_.wvu.PrintArea" localSheetId="1" hidden="1">#REF!</definedName>
    <definedName name="Z_DED5673B_071B_11D3_B964_00C04F5826AB_.wvu.PrintArea" localSheetId="12" hidden="1">#REF!</definedName>
    <definedName name="Z_DED5673B_071B_11D3_B964_00C04F5826AB_.wvu.PrintArea" localSheetId="11" hidden="1">#REF!</definedName>
    <definedName name="Z_DED5673B_071B_11D3_B964_00C04F5826AB_.wvu.PrintArea" localSheetId="1" hidden="1">#REF!</definedName>
    <definedName name="Z_DED56759_071B_11D3_B964_00C04F5826AB_.wvu.PrintArea" localSheetId="12" hidden="1">#REF!</definedName>
    <definedName name="Z_DED56759_071B_11D3_B964_00C04F5826AB_.wvu.PrintArea" localSheetId="11" hidden="1">#REF!</definedName>
    <definedName name="Z_DED56759_071B_11D3_B964_00C04F5826AB_.wvu.PrintArea" localSheetId="1" hidden="1">#REF!</definedName>
    <definedName name="Z_DFA3EC7E_F2A1_11D2_B94A_00C04F5826AB_.wvu.PrintArea" localSheetId="12" hidden="1">#REF!</definedName>
    <definedName name="Z_DFA3EC7E_F2A1_11D2_B94A_00C04F5826AB_.wvu.PrintArea" localSheetId="11" hidden="1">#REF!</definedName>
    <definedName name="Z_DFA3EC7E_F2A1_11D2_B94A_00C04F5826AB_.wvu.PrintArea" localSheetId="1" hidden="1">#REF!</definedName>
    <definedName name="Z_E4F4E82B_E17E_11D2_B93A_00C04F5826AB_.wvu.PrintArea" localSheetId="12" hidden="1">#REF!</definedName>
    <definedName name="Z_E4F4E82B_E17E_11D2_B93A_00C04F5826AB_.wvu.PrintArea" localSheetId="11" hidden="1">#REF!</definedName>
    <definedName name="Z_E4F4E82B_E17E_11D2_B93A_00C04F5826AB_.wvu.PrintArea" localSheetId="1" hidden="1">#REF!</definedName>
    <definedName name="Z_E6414D44_F200_11D2_B949_00C04F5826AB_.wvu.PrintArea" localSheetId="12" hidden="1">#REF!</definedName>
    <definedName name="Z_E6414D44_F200_11D2_B949_00C04F5826AB_.wvu.PrintArea" localSheetId="11" hidden="1">#REF!</definedName>
    <definedName name="Z_E6414D44_F200_11D2_B949_00C04F5826AB_.wvu.PrintArea" localSheetId="1" hidden="1">#REF!</definedName>
  </definedNames>
  <calcPr calcId="191029"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L56" i="1184" l="1"/>
  <c r="DK56" i="1184"/>
  <c r="DJ56" i="1184"/>
  <c r="DI56" i="1184"/>
  <c r="DH56" i="1184"/>
  <c r="DG56" i="1184"/>
  <c r="DF56" i="1184"/>
  <c r="DE56" i="1184"/>
  <c r="DD56" i="1184"/>
  <c r="DC56" i="1184"/>
  <c r="DB56" i="1184"/>
  <c r="DA56" i="1184"/>
  <c r="CZ56" i="1184"/>
  <c r="CY56" i="1184"/>
  <c r="CX56" i="1184"/>
  <c r="CW56" i="1184"/>
  <c r="CV56" i="1184"/>
  <c r="CU56" i="1184"/>
  <c r="CT56" i="1184"/>
  <c r="CS56" i="1184"/>
  <c r="CR56" i="1184"/>
  <c r="CQ56" i="1184"/>
  <c r="CP56" i="1184"/>
  <c r="CO56" i="1184"/>
  <c r="CL56" i="1184"/>
  <c r="CK56" i="1184"/>
  <c r="CJ56" i="1184"/>
  <c r="CI56" i="1184"/>
  <c r="CH56" i="1184"/>
  <c r="CG56" i="1184"/>
  <c r="CF56" i="1184"/>
  <c r="CE56" i="1184"/>
  <c r="CD56" i="1184"/>
  <c r="CC56" i="1184"/>
  <c r="CB56" i="1184"/>
  <c r="CA56" i="1184"/>
  <c r="BZ56" i="1184"/>
  <c r="BY56" i="1184"/>
  <c r="BX56" i="1184"/>
  <c r="BW56" i="1184"/>
  <c r="BV56" i="1184"/>
  <c r="BU56" i="1184"/>
  <c r="BT56" i="1184"/>
  <c r="BS56" i="1184"/>
  <c r="BR56" i="1184"/>
  <c r="BQ56" i="1184"/>
  <c r="BP56" i="1184"/>
  <c r="BO56" i="1184"/>
  <c r="BN56" i="1184"/>
  <c r="BM56" i="1184"/>
  <c r="BL56" i="1184"/>
  <c r="BK56" i="1184"/>
  <c r="BJ56" i="1184"/>
  <c r="BI56" i="1184"/>
  <c r="BH56" i="1184"/>
  <c r="BG56" i="1184"/>
  <c r="BF56" i="1184"/>
  <c r="BE56" i="1184"/>
  <c r="BD56" i="1184"/>
  <c r="BC56" i="1184"/>
  <c r="BB56" i="1184"/>
  <c r="BA56" i="1184"/>
  <c r="AZ56" i="1184"/>
  <c r="AY56" i="1184"/>
  <c r="AX56" i="1184"/>
  <c r="AW56" i="1184"/>
  <c r="AV56" i="1184"/>
  <c r="AU56" i="1184"/>
  <c r="AT56" i="1184"/>
  <c r="AS56" i="1184"/>
  <c r="AR56" i="1184"/>
  <c r="AQ56" i="1184"/>
  <c r="AP56" i="1184"/>
  <c r="AO56" i="1184"/>
  <c r="AN56" i="1184"/>
  <c r="AM56" i="1184"/>
  <c r="AL56" i="1184"/>
  <c r="AK56" i="1184"/>
  <c r="AJ56" i="1184"/>
  <c r="AI56" i="1184"/>
  <c r="AH56" i="1184"/>
  <c r="AG56" i="1184"/>
  <c r="AF56" i="1184"/>
  <c r="AE56" i="1184"/>
  <c r="AD56" i="1184"/>
  <c r="AC56" i="1184"/>
  <c r="AB56" i="1184"/>
  <c r="AA56" i="1184"/>
  <c r="Z56" i="1184"/>
  <c r="Y56" i="1184"/>
  <c r="X56" i="1184"/>
  <c r="W56" i="1184"/>
  <c r="V56" i="1184"/>
  <c r="U56" i="1184"/>
  <c r="T56" i="1184"/>
  <c r="S56" i="1184"/>
  <c r="G56" i="1184"/>
  <c r="E56" i="1184"/>
  <c r="DL55" i="1184"/>
  <c r="DK55" i="1184"/>
  <c r="DJ55" i="1184"/>
  <c r="DI55" i="1184"/>
  <c r="DH55" i="1184"/>
  <c r="DG55" i="1184"/>
  <c r="DF55" i="1184"/>
  <c r="DE55" i="1184"/>
  <c r="DD55" i="1184"/>
  <c r="DC55" i="1184"/>
  <c r="DB55" i="1184"/>
  <c r="DA55" i="1184"/>
  <c r="CZ55" i="1184"/>
  <c r="CY55" i="1184"/>
  <c r="CX55" i="1184"/>
  <c r="CW55" i="1184"/>
  <c r="CV55" i="1184"/>
  <c r="CU55" i="1184"/>
  <c r="CT55" i="1184"/>
  <c r="CS55" i="1184"/>
  <c r="CR55" i="1184"/>
  <c r="CQ55" i="1184"/>
  <c r="CP55" i="1184"/>
  <c r="CO55" i="1184"/>
  <c r="CL55" i="1184"/>
  <c r="CK55" i="1184"/>
  <c r="CJ55" i="1184"/>
  <c r="CI55" i="1184"/>
  <c r="CH55" i="1184"/>
  <c r="CG55" i="1184"/>
  <c r="CF55" i="1184"/>
  <c r="CE55" i="1184"/>
  <c r="CD55" i="1184"/>
  <c r="CC55" i="1184"/>
  <c r="CB55" i="1184"/>
  <c r="CA55" i="1184"/>
  <c r="BZ55" i="1184"/>
  <c r="BY55" i="1184"/>
  <c r="BX55" i="1184"/>
  <c r="BW55" i="1184"/>
  <c r="BV55" i="1184"/>
  <c r="BU55" i="1184"/>
  <c r="BT55" i="1184"/>
  <c r="BS55" i="1184"/>
  <c r="BR55" i="1184"/>
  <c r="BQ55" i="1184"/>
  <c r="BP55" i="1184"/>
  <c r="BO55" i="1184"/>
  <c r="BN55" i="1184"/>
  <c r="BM55" i="1184"/>
  <c r="BL55" i="1184"/>
  <c r="BK55" i="1184"/>
  <c r="BJ55" i="1184"/>
  <c r="BI55" i="1184"/>
  <c r="BH55" i="1184"/>
  <c r="BG55" i="1184"/>
  <c r="BF55" i="1184"/>
  <c r="BE55" i="1184"/>
  <c r="BD55" i="1184"/>
  <c r="BC55" i="1184"/>
  <c r="BB55" i="1184"/>
  <c r="BA55" i="1184"/>
  <c r="AZ55" i="1184"/>
  <c r="AY55" i="1184"/>
  <c r="AX55" i="1184"/>
  <c r="AW55" i="1184"/>
  <c r="AV55" i="1184"/>
  <c r="AU55" i="1184"/>
  <c r="AT55" i="1184"/>
  <c r="AS55" i="1184"/>
  <c r="AR55" i="1184"/>
  <c r="AQ55" i="1184"/>
  <c r="AP55" i="1184"/>
  <c r="AO55" i="1184"/>
  <c r="AN55" i="1184"/>
  <c r="AM55" i="1184"/>
  <c r="AL55" i="1184"/>
  <c r="AK55" i="1184"/>
  <c r="AJ55" i="1184"/>
  <c r="AI55" i="1184"/>
  <c r="AH55" i="1184"/>
  <c r="AG55" i="1184"/>
  <c r="AF55" i="1184"/>
  <c r="AE55" i="1184"/>
  <c r="AD55" i="1184"/>
  <c r="AC55" i="1184"/>
  <c r="AB55" i="1184"/>
  <c r="AA55" i="1184"/>
  <c r="Z55" i="1184"/>
  <c r="Y55" i="1184"/>
  <c r="X55" i="1184"/>
  <c r="W55" i="1184"/>
  <c r="V55" i="1184"/>
  <c r="U55" i="1184"/>
  <c r="T55" i="1184"/>
  <c r="S55" i="1184"/>
  <c r="G55" i="1184"/>
  <c r="E55" i="1184"/>
  <c r="G54" i="1184"/>
  <c r="E54" i="1184"/>
  <c r="DL53" i="1184"/>
  <c r="DK53" i="1184"/>
  <c r="DJ53" i="1184"/>
  <c r="DI53" i="1184"/>
  <c r="DH53" i="1184"/>
  <c r="DG53" i="1184"/>
  <c r="DF53" i="1184"/>
  <c r="DE53" i="1184"/>
  <c r="DD53" i="1184"/>
  <c r="DC53" i="1184"/>
  <c r="DB53" i="1184"/>
  <c r="DA53" i="1184"/>
  <c r="CZ53" i="1184"/>
  <c r="CY53" i="1184"/>
  <c r="CX53" i="1184"/>
  <c r="CW53" i="1184"/>
  <c r="CV53" i="1184"/>
  <c r="CU53" i="1184"/>
  <c r="CT53" i="1184"/>
  <c r="CS53" i="1184"/>
  <c r="CR53" i="1184"/>
  <c r="CQ53" i="1184"/>
  <c r="CP53" i="1184"/>
  <c r="CO53" i="1184"/>
  <c r="CL53" i="1184"/>
  <c r="CK53" i="1184"/>
  <c r="CJ53" i="1184"/>
  <c r="CI53" i="1184"/>
  <c r="CH53" i="1184"/>
  <c r="CG53" i="1184"/>
  <c r="CF53" i="1184"/>
  <c r="CE53" i="1184"/>
  <c r="CD53" i="1184"/>
  <c r="CC53" i="1184"/>
  <c r="CB53" i="1184"/>
  <c r="CA53" i="1184"/>
  <c r="BZ53" i="1184"/>
  <c r="BY53" i="1184"/>
  <c r="BX53" i="1184"/>
  <c r="BW53" i="1184"/>
  <c r="BV53" i="1184"/>
  <c r="BU53" i="1184"/>
  <c r="BT53" i="1184"/>
  <c r="BS53" i="1184"/>
  <c r="BR53" i="1184"/>
  <c r="BQ53" i="1184"/>
  <c r="BP53" i="1184"/>
  <c r="BO53" i="1184"/>
  <c r="BN53" i="1184"/>
  <c r="BM53" i="1184"/>
  <c r="BL53" i="1184"/>
  <c r="BK53" i="1184"/>
  <c r="BJ53" i="1184"/>
  <c r="BI53" i="1184"/>
  <c r="BH53" i="1184"/>
  <c r="BG53" i="1184"/>
  <c r="BF53" i="1184"/>
  <c r="BE53" i="1184"/>
  <c r="BD53" i="1184"/>
  <c r="BC53" i="1184"/>
  <c r="BB53" i="1184"/>
  <c r="BA53" i="1184"/>
  <c r="AZ53" i="1184"/>
  <c r="AY53" i="1184"/>
  <c r="AX53" i="1184"/>
  <c r="AW53" i="1184"/>
  <c r="AV53" i="1184"/>
  <c r="AU53" i="1184"/>
  <c r="AT53" i="1184"/>
  <c r="AS53" i="1184"/>
  <c r="AR53" i="1184"/>
  <c r="AQ53" i="1184"/>
  <c r="AP53" i="1184"/>
  <c r="AO53" i="1184"/>
  <c r="AN53" i="1184"/>
  <c r="AM53" i="1184"/>
  <c r="AL53" i="1184"/>
  <c r="AK53" i="1184"/>
  <c r="AJ53" i="1184"/>
  <c r="AI53" i="1184"/>
  <c r="AH53" i="1184"/>
  <c r="AG53" i="1184"/>
  <c r="AF53" i="1184"/>
  <c r="AE53" i="1184"/>
  <c r="AD53" i="1184"/>
  <c r="AC53" i="1184"/>
  <c r="AB53" i="1184"/>
  <c r="AA53" i="1184"/>
  <c r="Z53" i="1184"/>
  <c r="Y53" i="1184"/>
  <c r="X53" i="1184"/>
  <c r="W53" i="1184"/>
  <c r="V53" i="1184"/>
  <c r="U53" i="1184"/>
  <c r="T53" i="1184"/>
  <c r="S53" i="1184"/>
  <c r="G53" i="1184"/>
  <c r="E53" i="1184"/>
  <c r="DL52" i="1184"/>
  <c r="DK52" i="1184"/>
  <c r="DJ52" i="1184"/>
  <c r="DI52" i="1184"/>
  <c r="DH52" i="1184"/>
  <c r="DG52" i="1184"/>
  <c r="DF52" i="1184"/>
  <c r="DE52" i="1184"/>
  <c r="DD52" i="1184"/>
  <c r="DC52" i="1184"/>
  <c r="DB52" i="1184"/>
  <c r="DA52" i="1184"/>
  <c r="CZ52" i="1184"/>
  <c r="CY52" i="1184"/>
  <c r="CX52" i="1184"/>
  <c r="CW52" i="1184"/>
  <c r="CV52" i="1184"/>
  <c r="CU52" i="1184"/>
  <c r="CT52" i="1184"/>
  <c r="CS52" i="1184"/>
  <c r="CR52" i="1184"/>
  <c r="CQ52" i="1184"/>
  <c r="CP52" i="1184"/>
  <c r="CO52" i="1184"/>
  <c r="CL52" i="1184"/>
  <c r="CK52" i="1184"/>
  <c r="CJ52" i="1184"/>
  <c r="CI52" i="1184"/>
  <c r="CH52" i="1184"/>
  <c r="CG52" i="1184"/>
  <c r="CF52" i="1184"/>
  <c r="CE52" i="1184"/>
  <c r="CD52" i="1184"/>
  <c r="CC52" i="1184"/>
  <c r="CB52" i="1184"/>
  <c r="CA52" i="1184"/>
  <c r="BZ52" i="1184"/>
  <c r="BY52" i="1184"/>
  <c r="BX52" i="1184"/>
  <c r="BW52" i="1184"/>
  <c r="BV52" i="1184"/>
  <c r="BU52" i="1184"/>
  <c r="BT52" i="1184"/>
  <c r="BS52" i="1184"/>
  <c r="BR52" i="1184"/>
  <c r="BQ52" i="1184"/>
  <c r="BP52" i="1184"/>
  <c r="BO52" i="1184"/>
  <c r="BN52" i="1184"/>
  <c r="BM52" i="1184"/>
  <c r="BL52" i="1184"/>
  <c r="BK52" i="1184"/>
  <c r="BJ52" i="1184"/>
  <c r="BI52" i="1184"/>
  <c r="BH52" i="1184"/>
  <c r="BG52" i="1184"/>
  <c r="BF52" i="1184"/>
  <c r="BE52" i="1184"/>
  <c r="BD52" i="1184"/>
  <c r="BC52" i="1184"/>
  <c r="BB52" i="1184"/>
  <c r="BA52" i="1184"/>
  <c r="AZ52" i="1184"/>
  <c r="AY52" i="1184"/>
  <c r="AX52" i="1184"/>
  <c r="AW52" i="1184"/>
  <c r="AV52" i="1184"/>
  <c r="AU52" i="1184"/>
  <c r="AT52" i="1184"/>
  <c r="AS52" i="1184"/>
  <c r="AR52" i="1184"/>
  <c r="AQ52" i="1184"/>
  <c r="AP52" i="1184"/>
  <c r="AO52" i="1184"/>
  <c r="AN52" i="1184"/>
  <c r="AM52" i="1184"/>
  <c r="AL52" i="1184"/>
  <c r="AK52" i="1184"/>
  <c r="AJ52" i="1184"/>
  <c r="AI52" i="1184"/>
  <c r="AH52" i="1184"/>
  <c r="AG52" i="1184"/>
  <c r="AF52" i="1184"/>
  <c r="AE52" i="1184"/>
  <c r="AD52" i="1184"/>
  <c r="AC52" i="1184"/>
  <c r="AB52" i="1184"/>
  <c r="AA52" i="1184"/>
  <c r="Z52" i="1184"/>
  <c r="Y52" i="1184"/>
  <c r="X52" i="1184"/>
  <c r="W52" i="1184"/>
  <c r="V52" i="1184"/>
  <c r="U52" i="1184"/>
  <c r="T52" i="1184"/>
  <c r="S52" i="1184"/>
  <c r="G52" i="1184"/>
  <c r="E52" i="1184"/>
  <c r="DL51" i="1184"/>
  <c r="DK51" i="1184"/>
  <c r="DJ51" i="1184"/>
  <c r="DI51" i="1184"/>
  <c r="DH51" i="1184"/>
  <c r="DG51" i="1184"/>
  <c r="DF51" i="1184"/>
  <c r="DE51" i="1184"/>
  <c r="DD51" i="1184"/>
  <c r="DC51" i="1184"/>
  <c r="DB51" i="1184"/>
  <c r="DA51" i="1184"/>
  <c r="CZ51" i="1184"/>
  <c r="CY51" i="1184"/>
  <c r="CX51" i="1184"/>
  <c r="CW51" i="1184"/>
  <c r="CV51" i="1184"/>
  <c r="CU51" i="1184"/>
  <c r="CT51" i="1184"/>
  <c r="CS51" i="1184"/>
  <c r="CR51" i="1184"/>
  <c r="CQ51" i="1184"/>
  <c r="CP51" i="1184"/>
  <c r="CO51" i="1184"/>
  <c r="CL51" i="1184"/>
  <c r="CK51" i="1184"/>
  <c r="CJ51" i="1184"/>
  <c r="CI51" i="1184"/>
  <c r="CH51" i="1184"/>
  <c r="CG51" i="1184"/>
  <c r="CF51" i="1184"/>
  <c r="CE51" i="1184"/>
  <c r="CD51" i="1184"/>
  <c r="CC51" i="1184"/>
  <c r="CB51" i="1184"/>
  <c r="CA51" i="1184"/>
  <c r="BZ51" i="1184"/>
  <c r="BY51" i="1184"/>
  <c r="BX51" i="1184"/>
  <c r="BW51" i="1184"/>
  <c r="BV51" i="1184"/>
  <c r="BU51" i="1184"/>
  <c r="BT51" i="1184"/>
  <c r="BS51" i="1184"/>
  <c r="BR51" i="1184"/>
  <c r="BQ51" i="1184"/>
  <c r="BP51" i="1184"/>
  <c r="BO51" i="1184"/>
  <c r="BN51" i="1184"/>
  <c r="BM51" i="1184"/>
  <c r="BL51" i="1184"/>
  <c r="BK51" i="1184"/>
  <c r="BJ51" i="1184"/>
  <c r="BI51" i="1184"/>
  <c r="BH51" i="1184"/>
  <c r="BG51" i="1184"/>
  <c r="BF51" i="1184"/>
  <c r="BE51" i="1184"/>
  <c r="BD51" i="1184"/>
  <c r="BC51" i="1184"/>
  <c r="BB51" i="1184"/>
  <c r="BA51" i="1184"/>
  <c r="AZ51" i="1184"/>
  <c r="AY51" i="1184"/>
  <c r="AX51" i="1184"/>
  <c r="AW51" i="1184"/>
  <c r="AV51" i="1184"/>
  <c r="AU51" i="1184"/>
  <c r="AT51" i="1184"/>
  <c r="AS51" i="1184"/>
  <c r="AR51" i="1184"/>
  <c r="AQ51" i="1184"/>
  <c r="AP51" i="1184"/>
  <c r="AO51" i="1184"/>
  <c r="AN51" i="1184"/>
  <c r="AM51" i="1184"/>
  <c r="AL51" i="1184"/>
  <c r="AK51" i="1184"/>
  <c r="AJ51" i="1184"/>
  <c r="AI51" i="1184"/>
  <c r="AH51" i="1184"/>
  <c r="AG51" i="1184"/>
  <c r="AF51" i="1184"/>
  <c r="AE51" i="1184"/>
  <c r="AD51" i="1184"/>
  <c r="AC51" i="1184"/>
  <c r="AB51" i="1184"/>
  <c r="AA51" i="1184"/>
  <c r="Z51" i="1184"/>
  <c r="Y51" i="1184"/>
  <c r="X51" i="1184"/>
  <c r="W51" i="1184"/>
  <c r="V51" i="1184"/>
  <c r="U51" i="1184"/>
  <c r="T51" i="1184"/>
  <c r="S51" i="1184"/>
  <c r="G51" i="1184"/>
  <c r="E51" i="1184"/>
  <c r="G50" i="1184"/>
  <c r="E50" i="1184"/>
  <c r="G49" i="1184"/>
  <c r="E49" i="1184"/>
  <c r="E48" i="1184"/>
  <c r="G47" i="1184"/>
  <c r="E47" i="1184"/>
  <c r="DL46" i="1184" a="1"/>
  <c r="DL46" i="1184" s="1"/>
  <c r="DK46" i="1184" a="1"/>
  <c r="DK46" i="1184" s="1"/>
  <c r="DJ46" i="1184" a="1"/>
  <c r="DJ46" i="1184" s="1"/>
  <c r="DI46" i="1184" a="1"/>
  <c r="DI46" i="1184" s="1"/>
  <c r="DH46" i="1184" a="1"/>
  <c r="DH46" i="1184" s="1"/>
  <c r="DG46" i="1184" a="1"/>
  <c r="DG46" i="1184" s="1"/>
  <c r="DF46" i="1184" a="1"/>
  <c r="DF46" i="1184" s="1"/>
  <c r="DE46" i="1184" a="1"/>
  <c r="DE46" i="1184" s="1"/>
  <c r="DD46" i="1184" a="1"/>
  <c r="DD46" i="1184" s="1"/>
  <c r="DC46" i="1184" a="1"/>
  <c r="DC46" i="1184" s="1"/>
  <c r="DB46" i="1184" a="1"/>
  <c r="DB46" i="1184" s="1"/>
  <c r="DA46" i="1184" a="1"/>
  <c r="DA46" i="1184" s="1"/>
  <c r="CZ46" i="1184" a="1"/>
  <c r="CZ46" i="1184" s="1"/>
  <c r="CY46" i="1184" a="1"/>
  <c r="CY46" i="1184" s="1"/>
  <c r="CX46" i="1184" a="1"/>
  <c r="CX46" i="1184" s="1"/>
  <c r="CW46" i="1184" a="1"/>
  <c r="CW46" i="1184" s="1"/>
  <c r="CV46" i="1184" a="1"/>
  <c r="CV46" i="1184" s="1"/>
  <c r="CU46" i="1184" a="1"/>
  <c r="CU46" i="1184" s="1"/>
  <c r="CT46" i="1184" a="1"/>
  <c r="CT46" i="1184" s="1"/>
  <c r="CS46" i="1184" a="1"/>
  <c r="CS46" i="1184" s="1"/>
  <c r="CR46" i="1184" a="1"/>
  <c r="CR46" i="1184" s="1"/>
  <c r="CQ46" i="1184" a="1"/>
  <c r="CQ46" i="1184" s="1"/>
  <c r="CP46" i="1184" a="1"/>
  <c r="CP46" i="1184" s="1"/>
  <c r="CO46" i="1184" a="1"/>
  <c r="CO46" i="1184" s="1"/>
  <c r="CL46" i="1184" a="1"/>
  <c r="CL46" i="1184" s="1"/>
  <c r="CK46" i="1184" a="1"/>
  <c r="CK46" i="1184" s="1"/>
  <c r="CJ46" i="1184" a="1"/>
  <c r="CJ46" i="1184" s="1"/>
  <c r="CI46" i="1184" a="1"/>
  <c r="CI46" i="1184" s="1"/>
  <c r="CH46" i="1184" a="1"/>
  <c r="CH46" i="1184" s="1"/>
  <c r="CG46" i="1184" a="1"/>
  <c r="CG46" i="1184" s="1"/>
  <c r="CF46" i="1184" a="1"/>
  <c r="CF46" i="1184" s="1"/>
  <c r="CE46" i="1184" a="1"/>
  <c r="CE46" i="1184" s="1"/>
  <c r="CD46" i="1184" a="1"/>
  <c r="CD46" i="1184" s="1"/>
  <c r="CC46" i="1184" a="1"/>
  <c r="CC46" i="1184" s="1"/>
  <c r="CB46" i="1184" a="1"/>
  <c r="CB46" i="1184" s="1"/>
  <c r="CA46" i="1184" a="1"/>
  <c r="CA46" i="1184" s="1"/>
  <c r="BZ46" i="1184" a="1"/>
  <c r="BZ46" i="1184" s="1"/>
  <c r="BY46" i="1184" a="1"/>
  <c r="BY46" i="1184" s="1"/>
  <c r="BX46" i="1184" a="1"/>
  <c r="BX46" i="1184" s="1"/>
  <c r="BW46" i="1184" a="1"/>
  <c r="BW46" i="1184" s="1"/>
  <c r="BV46" i="1184" a="1"/>
  <c r="BV46" i="1184" s="1"/>
  <c r="BU46" i="1184" a="1"/>
  <c r="BU46" i="1184" s="1"/>
  <c r="BT46" i="1184" a="1"/>
  <c r="BT46" i="1184" s="1"/>
  <c r="BS46" i="1184" a="1"/>
  <c r="BS46" i="1184" s="1"/>
  <c r="BR46" i="1184" a="1"/>
  <c r="BR46" i="1184" s="1"/>
  <c r="BQ46" i="1184" a="1"/>
  <c r="BQ46" i="1184" s="1"/>
  <c r="BP46" i="1184" a="1"/>
  <c r="BP46" i="1184" s="1"/>
  <c r="BO46" i="1184" a="1"/>
  <c r="BO46" i="1184" s="1"/>
  <c r="BN46" i="1184" a="1"/>
  <c r="BN46" i="1184" s="1"/>
  <c r="BM46" i="1184" a="1"/>
  <c r="BM46" i="1184" s="1"/>
  <c r="BL46" i="1184" a="1"/>
  <c r="BL46" i="1184" s="1"/>
  <c r="BK46" i="1184" a="1"/>
  <c r="BK46" i="1184" s="1"/>
  <c r="BJ46" i="1184" a="1"/>
  <c r="BJ46" i="1184" s="1"/>
  <c r="BI46" i="1184" a="1"/>
  <c r="BI46" i="1184" s="1"/>
  <c r="BH46" i="1184" a="1"/>
  <c r="BH46" i="1184" s="1"/>
  <c r="BG46" i="1184" a="1"/>
  <c r="BG46" i="1184" s="1"/>
  <c r="BF46" i="1184" a="1"/>
  <c r="BF46" i="1184" s="1"/>
  <c r="BE46" i="1184" a="1"/>
  <c r="BE46" i="1184" s="1"/>
  <c r="BD46" i="1184" a="1"/>
  <c r="BD46" i="1184" s="1"/>
  <c r="BC46" i="1184" a="1"/>
  <c r="BC46" i="1184" s="1"/>
  <c r="BB46" i="1184" a="1"/>
  <c r="BB46" i="1184" s="1"/>
  <c r="BA46" i="1184" a="1"/>
  <c r="BA46" i="1184" s="1"/>
  <c r="AZ46" i="1184" a="1"/>
  <c r="AZ46" i="1184" s="1"/>
  <c r="AY46" i="1184" a="1"/>
  <c r="AY46" i="1184" s="1"/>
  <c r="AX46" i="1184" a="1"/>
  <c r="AX46" i="1184" s="1"/>
  <c r="AW46" i="1184" a="1"/>
  <c r="AW46" i="1184" s="1"/>
  <c r="AV46" i="1184" a="1"/>
  <c r="AV46" i="1184" s="1"/>
  <c r="AU46" i="1184" a="1"/>
  <c r="AU46" i="1184" s="1"/>
  <c r="AT46" i="1184" a="1"/>
  <c r="AT46" i="1184" s="1"/>
  <c r="AS46" i="1184" a="1"/>
  <c r="AS46" i="1184" s="1"/>
  <c r="AR46" i="1184" a="1"/>
  <c r="AR46" i="1184" s="1"/>
  <c r="AQ46" i="1184" a="1"/>
  <c r="AQ46" i="1184" s="1"/>
  <c r="AP46" i="1184" a="1"/>
  <c r="AP46" i="1184" s="1"/>
  <c r="AO46" i="1184" a="1"/>
  <c r="AO46" i="1184" s="1"/>
  <c r="AN46" i="1184" a="1"/>
  <c r="AN46" i="1184" s="1"/>
  <c r="AM46" i="1184" a="1"/>
  <c r="AM46" i="1184" s="1"/>
  <c r="AL46" i="1184" a="1"/>
  <c r="AL46" i="1184" s="1"/>
  <c r="AK46" i="1184" a="1"/>
  <c r="AK46" i="1184" s="1"/>
  <c r="AJ46" i="1184" a="1"/>
  <c r="AJ46" i="1184" s="1"/>
  <c r="AI46" i="1184" a="1"/>
  <c r="AI46" i="1184" s="1"/>
  <c r="AH46" i="1184" a="1"/>
  <c r="AH46" i="1184" s="1"/>
  <c r="AG46" i="1184" a="1"/>
  <c r="AG46" i="1184" s="1"/>
  <c r="AF46" i="1184" a="1"/>
  <c r="AF46" i="1184" s="1"/>
  <c r="AE46" i="1184" a="1"/>
  <c r="AE46" i="1184" s="1"/>
  <c r="AD46" i="1184" a="1"/>
  <c r="AD46" i="1184" s="1"/>
  <c r="AC46" i="1184" a="1"/>
  <c r="AC46" i="1184" s="1"/>
  <c r="AB46" i="1184" a="1"/>
  <c r="AB46" i="1184" s="1"/>
  <c r="AA46" i="1184" a="1"/>
  <c r="AA46" i="1184" s="1"/>
  <c r="Z46" i="1184" a="1"/>
  <c r="Z46" i="1184" s="1"/>
  <c r="Y46" i="1184" a="1"/>
  <c r="Y46" i="1184" s="1"/>
  <c r="X46" i="1184" a="1"/>
  <c r="X46" i="1184" s="1"/>
  <c r="W46" i="1184" a="1"/>
  <c r="W46" i="1184" s="1"/>
  <c r="V46" i="1184" a="1"/>
  <c r="V46" i="1184" s="1"/>
  <c r="U46" i="1184" a="1"/>
  <c r="U46" i="1184" s="1"/>
  <c r="T46" i="1184" a="1"/>
  <c r="T46" i="1184" s="1"/>
  <c r="S46" i="1184" a="1"/>
  <c r="S46" i="1184" s="1"/>
  <c r="E46" i="1184"/>
  <c r="B46" i="1184"/>
  <c r="E45" i="1184"/>
  <c r="B45" i="1184"/>
  <c r="CN44" i="1184"/>
  <c r="CM44" i="1184"/>
  <c r="P44" i="1184"/>
  <c r="O44" i="1184"/>
  <c r="N44" i="1184"/>
  <c r="M44" i="1184"/>
  <c r="L44" i="1184"/>
  <c r="K44" i="1184"/>
  <c r="E44" i="1184"/>
  <c r="B44" i="1184" s="1"/>
  <c r="DL43" i="1184" a="1"/>
  <c r="DL43" i="1184" s="1"/>
  <c r="DK43" i="1184" a="1"/>
  <c r="DK43" i="1184" s="1"/>
  <c r="DJ43" i="1184" a="1"/>
  <c r="DJ43" i="1184" s="1"/>
  <c r="DI43" i="1184" a="1"/>
  <c r="DI43" i="1184" s="1"/>
  <c r="DH43" i="1184" a="1"/>
  <c r="DH43" i="1184" s="1"/>
  <c r="DG43" i="1184" a="1"/>
  <c r="DG43" i="1184" s="1"/>
  <c r="DF43" i="1184" a="1"/>
  <c r="DF43" i="1184" s="1"/>
  <c r="DE43" i="1184" a="1"/>
  <c r="DE43" i="1184" s="1"/>
  <c r="DD43" i="1184" a="1"/>
  <c r="DD43" i="1184" s="1"/>
  <c r="DC43" i="1184" a="1"/>
  <c r="DC43" i="1184" s="1"/>
  <c r="DB43" i="1184" a="1"/>
  <c r="DB43" i="1184" s="1"/>
  <c r="DA43" i="1184" a="1"/>
  <c r="DA43" i="1184" s="1"/>
  <c r="CZ43" i="1184" a="1"/>
  <c r="CZ43" i="1184" s="1"/>
  <c r="CY43" i="1184" a="1"/>
  <c r="CY43" i="1184" s="1"/>
  <c r="CX43" i="1184" a="1"/>
  <c r="CX43" i="1184" s="1"/>
  <c r="CW43" i="1184" a="1"/>
  <c r="CW43" i="1184" s="1"/>
  <c r="CV43" i="1184" a="1"/>
  <c r="CV43" i="1184" s="1"/>
  <c r="CU43" i="1184" a="1"/>
  <c r="CU43" i="1184" s="1"/>
  <c r="CT43" i="1184" a="1"/>
  <c r="CT43" i="1184" s="1"/>
  <c r="CS43" i="1184" a="1"/>
  <c r="CS43" i="1184" s="1"/>
  <c r="CR43" i="1184" a="1"/>
  <c r="CR43" i="1184" s="1"/>
  <c r="CQ43" i="1184" a="1"/>
  <c r="CQ43" i="1184" s="1"/>
  <c r="CP43" i="1184" a="1"/>
  <c r="CP43" i="1184" s="1"/>
  <c r="CO43" i="1184" a="1"/>
  <c r="CO43" i="1184" s="1"/>
  <c r="CL43" i="1184" a="1"/>
  <c r="CL43" i="1184" s="1"/>
  <c r="CK43" i="1184" a="1"/>
  <c r="CK43" i="1184" s="1"/>
  <c r="CJ43" i="1184" a="1"/>
  <c r="CJ43" i="1184" s="1"/>
  <c r="CI43" i="1184" a="1"/>
  <c r="CI43" i="1184" s="1"/>
  <c r="CH43" i="1184" a="1"/>
  <c r="CH43" i="1184" s="1"/>
  <c r="CG43" i="1184" a="1"/>
  <c r="CG43" i="1184" s="1"/>
  <c r="CF43" i="1184" a="1"/>
  <c r="CF43" i="1184" s="1"/>
  <c r="CE43" i="1184" a="1"/>
  <c r="CE43" i="1184" s="1"/>
  <c r="CD43" i="1184" a="1"/>
  <c r="CD43" i="1184" s="1"/>
  <c r="CC43" i="1184" a="1"/>
  <c r="CC43" i="1184" s="1"/>
  <c r="CB43" i="1184" a="1"/>
  <c r="CB43" i="1184" s="1"/>
  <c r="CA43" i="1184" a="1"/>
  <c r="CA43" i="1184" s="1"/>
  <c r="BZ43" i="1184" a="1"/>
  <c r="BZ43" i="1184" s="1"/>
  <c r="BY43" i="1184" a="1"/>
  <c r="BY43" i="1184" s="1"/>
  <c r="BX43" i="1184" a="1"/>
  <c r="BX43" i="1184" s="1"/>
  <c r="BW43" i="1184" a="1"/>
  <c r="BW43" i="1184" s="1"/>
  <c r="BV43" i="1184" a="1"/>
  <c r="BV43" i="1184" s="1"/>
  <c r="BU43" i="1184" a="1"/>
  <c r="BU43" i="1184" s="1"/>
  <c r="BT43" i="1184" a="1"/>
  <c r="BT43" i="1184" s="1"/>
  <c r="BS43" i="1184" a="1"/>
  <c r="BS43" i="1184" s="1"/>
  <c r="BR43" i="1184" a="1"/>
  <c r="BR43" i="1184" s="1"/>
  <c r="BQ43" i="1184" a="1"/>
  <c r="BQ43" i="1184" s="1"/>
  <c r="BP43" i="1184" a="1"/>
  <c r="BP43" i="1184" s="1"/>
  <c r="BO43" i="1184" a="1"/>
  <c r="BO43" i="1184" s="1"/>
  <c r="BN43" i="1184" a="1"/>
  <c r="BN43" i="1184" s="1"/>
  <c r="BM43" i="1184" a="1"/>
  <c r="BM43" i="1184" s="1"/>
  <c r="BL43" i="1184" a="1"/>
  <c r="BL43" i="1184" s="1"/>
  <c r="BK43" i="1184" a="1"/>
  <c r="BK43" i="1184" s="1"/>
  <c r="BJ43" i="1184" a="1"/>
  <c r="BJ43" i="1184" s="1"/>
  <c r="BI43" i="1184" a="1"/>
  <c r="BI43" i="1184" s="1"/>
  <c r="BH43" i="1184" a="1"/>
  <c r="BH43" i="1184" s="1"/>
  <c r="BG43" i="1184" a="1"/>
  <c r="BG43" i="1184" s="1"/>
  <c r="BF43" i="1184" a="1"/>
  <c r="BF43" i="1184" s="1"/>
  <c r="BE43" i="1184" a="1"/>
  <c r="BE43" i="1184" s="1"/>
  <c r="BD43" i="1184" a="1"/>
  <c r="BD43" i="1184" s="1"/>
  <c r="BC43" i="1184" a="1"/>
  <c r="BC43" i="1184" s="1"/>
  <c r="BB43" i="1184" a="1"/>
  <c r="BB43" i="1184" s="1"/>
  <c r="BA43" i="1184" a="1"/>
  <c r="BA43" i="1184" s="1"/>
  <c r="AZ43" i="1184" a="1"/>
  <c r="AZ43" i="1184" s="1"/>
  <c r="AY43" i="1184" a="1"/>
  <c r="AY43" i="1184" s="1"/>
  <c r="AX43" i="1184" a="1"/>
  <c r="AX43" i="1184" s="1"/>
  <c r="AW43" i="1184" a="1"/>
  <c r="AW43" i="1184" s="1"/>
  <c r="AV43" i="1184" a="1"/>
  <c r="AV43" i="1184" s="1"/>
  <c r="AU43" i="1184" a="1"/>
  <c r="AU43" i="1184" s="1"/>
  <c r="AT43" i="1184" a="1"/>
  <c r="AT43" i="1184" s="1"/>
  <c r="AS43" i="1184" a="1"/>
  <c r="AS43" i="1184" s="1"/>
  <c r="AR43" i="1184" a="1"/>
  <c r="AR43" i="1184" s="1"/>
  <c r="AQ43" i="1184" a="1"/>
  <c r="AQ43" i="1184" s="1"/>
  <c r="AP43" i="1184" a="1"/>
  <c r="AP43" i="1184" s="1"/>
  <c r="AO43" i="1184" a="1"/>
  <c r="AO43" i="1184" s="1"/>
  <c r="AN43" i="1184" a="1"/>
  <c r="AN43" i="1184" s="1"/>
  <c r="AM43" i="1184" a="1"/>
  <c r="AM43" i="1184" s="1"/>
  <c r="AL43" i="1184" a="1"/>
  <c r="AL43" i="1184" s="1"/>
  <c r="AK43" i="1184" a="1"/>
  <c r="AK43" i="1184" s="1"/>
  <c r="AJ43" i="1184" a="1"/>
  <c r="AJ43" i="1184" s="1"/>
  <c r="AI43" i="1184" a="1"/>
  <c r="AI43" i="1184" s="1"/>
  <c r="AH43" i="1184" a="1"/>
  <c r="AH43" i="1184" s="1"/>
  <c r="AG43" i="1184" a="1"/>
  <c r="AG43" i="1184" s="1"/>
  <c r="AF43" i="1184" a="1"/>
  <c r="AF43" i="1184" s="1"/>
  <c r="AE43" i="1184" a="1"/>
  <c r="AE43" i="1184" s="1"/>
  <c r="AD43" i="1184" a="1"/>
  <c r="AD43" i="1184" s="1"/>
  <c r="AC43" i="1184" a="1"/>
  <c r="AC43" i="1184" s="1"/>
  <c r="AB43" i="1184" a="1"/>
  <c r="AB43" i="1184" s="1"/>
  <c r="AA43" i="1184" a="1"/>
  <c r="AA43" i="1184" s="1"/>
  <c r="Z43" i="1184" a="1"/>
  <c r="Z43" i="1184" s="1"/>
  <c r="Y43" i="1184" a="1"/>
  <c r="Y43" i="1184" s="1"/>
  <c r="X43" i="1184" a="1"/>
  <c r="X43" i="1184" s="1"/>
  <c r="W43" i="1184" a="1"/>
  <c r="W43" i="1184" s="1"/>
  <c r="V43" i="1184" a="1"/>
  <c r="V43" i="1184" s="1"/>
  <c r="U43" i="1184" a="1"/>
  <c r="U43" i="1184" s="1"/>
  <c r="T43" i="1184" a="1"/>
  <c r="T43" i="1184" s="1"/>
  <c r="S43" i="1184" a="1"/>
  <c r="S43" i="1184" s="1"/>
  <c r="E43" i="1184"/>
  <c r="B43" i="1184"/>
  <c r="DL42" i="1184" a="1"/>
  <c r="DL42" i="1184" s="1"/>
  <c r="DK42" i="1184" a="1"/>
  <c r="DK42" i="1184" s="1"/>
  <c r="DJ42" i="1184" a="1"/>
  <c r="DJ42" i="1184" s="1"/>
  <c r="DI42" i="1184" a="1"/>
  <c r="DI42" i="1184" s="1"/>
  <c r="DH42" i="1184" a="1"/>
  <c r="DH42" i="1184" s="1"/>
  <c r="DG42" i="1184" a="1"/>
  <c r="DG42" i="1184" s="1"/>
  <c r="DF42" i="1184" a="1"/>
  <c r="DF42" i="1184" s="1"/>
  <c r="DE42" i="1184" a="1"/>
  <c r="DE42" i="1184" s="1"/>
  <c r="DD42" i="1184" a="1"/>
  <c r="DD42" i="1184" s="1"/>
  <c r="DC42" i="1184" a="1"/>
  <c r="DC42" i="1184" s="1"/>
  <c r="DB42" i="1184" a="1"/>
  <c r="DB42" i="1184" s="1"/>
  <c r="DA42" i="1184" a="1"/>
  <c r="DA42" i="1184" s="1"/>
  <c r="CZ42" i="1184" a="1"/>
  <c r="CZ42" i="1184" s="1"/>
  <c r="CY42" i="1184" a="1"/>
  <c r="CY42" i="1184" s="1"/>
  <c r="CX42" i="1184" a="1"/>
  <c r="CX42" i="1184" s="1"/>
  <c r="CW42" i="1184" a="1"/>
  <c r="CW42" i="1184" s="1"/>
  <c r="CV42" i="1184" a="1"/>
  <c r="CV42" i="1184" s="1"/>
  <c r="CU42" i="1184" a="1"/>
  <c r="CU42" i="1184" s="1"/>
  <c r="CU44" i="1184" s="1"/>
  <c r="CT42" i="1184" a="1"/>
  <c r="CT42" i="1184" s="1"/>
  <c r="CS42" i="1184" a="1"/>
  <c r="CS42" i="1184" s="1"/>
  <c r="CR42" i="1184" a="1"/>
  <c r="CR42" i="1184" s="1"/>
  <c r="CR44" i="1184" s="1"/>
  <c r="CQ42" i="1184" a="1"/>
  <c r="CQ42" i="1184" s="1"/>
  <c r="CP42" i="1184" a="1"/>
  <c r="CP42" i="1184" s="1"/>
  <c r="CO42" i="1184" a="1"/>
  <c r="CO42" i="1184" s="1"/>
  <c r="CL42" i="1184" a="1"/>
  <c r="CL42" i="1184" s="1"/>
  <c r="CK42" i="1184" a="1"/>
  <c r="CK42" i="1184" s="1"/>
  <c r="CJ42" i="1184" a="1"/>
  <c r="CJ42" i="1184" s="1"/>
  <c r="CJ44" i="1184" s="1"/>
  <c r="CI42" i="1184" a="1"/>
  <c r="CI42" i="1184" s="1"/>
  <c r="CH42" i="1184" a="1"/>
  <c r="CH42" i="1184" s="1"/>
  <c r="CG42" i="1184" a="1"/>
  <c r="CG42" i="1184" s="1"/>
  <c r="CF42" i="1184" a="1"/>
  <c r="CF42" i="1184" s="1"/>
  <c r="CE42" i="1184" a="1"/>
  <c r="CE42" i="1184" s="1"/>
  <c r="CD42" i="1184" a="1"/>
  <c r="CD42" i="1184" s="1"/>
  <c r="CC42" i="1184" a="1"/>
  <c r="CC42" i="1184" s="1"/>
  <c r="CB42" i="1184" a="1"/>
  <c r="CB42" i="1184" s="1"/>
  <c r="CB44" i="1184" s="1"/>
  <c r="CA42" i="1184" a="1"/>
  <c r="CA42" i="1184" s="1"/>
  <c r="BZ42" i="1184" a="1"/>
  <c r="BZ42" i="1184" s="1"/>
  <c r="BZ44" i="1184" s="1"/>
  <c r="BY42" i="1184" a="1"/>
  <c r="BY42" i="1184" s="1"/>
  <c r="BX42" i="1184" a="1"/>
  <c r="BX42" i="1184" s="1"/>
  <c r="BW42" i="1184" a="1"/>
  <c r="BW42" i="1184" s="1"/>
  <c r="BV42" i="1184" a="1"/>
  <c r="BV42" i="1184" s="1"/>
  <c r="BU42" i="1184" a="1"/>
  <c r="BU42" i="1184" s="1"/>
  <c r="BT42" i="1184" a="1"/>
  <c r="BT42" i="1184" s="1"/>
  <c r="BT44" i="1184" s="1"/>
  <c r="BS42" i="1184" a="1"/>
  <c r="BS42" i="1184" s="1"/>
  <c r="BR42" i="1184" a="1"/>
  <c r="BR42" i="1184" s="1"/>
  <c r="BQ42" i="1184" a="1"/>
  <c r="BQ42" i="1184" s="1"/>
  <c r="BP42" i="1184" a="1"/>
  <c r="BP42" i="1184" s="1"/>
  <c r="BO42" i="1184" a="1"/>
  <c r="BO42" i="1184" s="1"/>
  <c r="BN42" i="1184" a="1"/>
  <c r="BN42" i="1184" s="1"/>
  <c r="BN44" i="1184" s="1"/>
  <c r="BM42" i="1184" a="1"/>
  <c r="BM42" i="1184" s="1"/>
  <c r="BL42" i="1184" a="1"/>
  <c r="BL42" i="1184" s="1"/>
  <c r="BL44" i="1184" s="1"/>
  <c r="BK42" i="1184" a="1"/>
  <c r="BK42" i="1184" s="1"/>
  <c r="BJ42" i="1184" a="1"/>
  <c r="BJ42" i="1184" s="1"/>
  <c r="BI42" i="1184" a="1"/>
  <c r="BI42" i="1184" s="1"/>
  <c r="BH42" i="1184" a="1"/>
  <c r="BH42" i="1184" s="1"/>
  <c r="BG42" i="1184" a="1"/>
  <c r="BG42" i="1184" s="1"/>
  <c r="BF42" i="1184" a="1"/>
  <c r="BF42" i="1184" s="1"/>
  <c r="BE42" i="1184" a="1"/>
  <c r="BE42" i="1184" s="1"/>
  <c r="BD42" i="1184" a="1"/>
  <c r="BD42" i="1184" s="1"/>
  <c r="BD44" i="1184" s="1"/>
  <c r="BC42" i="1184" a="1"/>
  <c r="BC42" i="1184" s="1"/>
  <c r="BB42" i="1184" a="1"/>
  <c r="BB42" i="1184" s="1"/>
  <c r="BB44" i="1184" s="1"/>
  <c r="BA42" i="1184" a="1"/>
  <c r="BA42" i="1184" s="1"/>
  <c r="AZ42" i="1184" a="1"/>
  <c r="AZ42" i="1184" s="1"/>
  <c r="AY42" i="1184" a="1"/>
  <c r="AY42" i="1184" s="1"/>
  <c r="AX42" i="1184" a="1"/>
  <c r="AX42" i="1184" s="1"/>
  <c r="AX44" i="1184" s="1"/>
  <c r="AW42" i="1184" a="1"/>
  <c r="AW42" i="1184" s="1"/>
  <c r="AV42" i="1184" a="1"/>
  <c r="AV42" i="1184" s="1"/>
  <c r="AU42" i="1184" a="1"/>
  <c r="AU42" i="1184" s="1"/>
  <c r="AT42" i="1184" a="1"/>
  <c r="AT42" i="1184" s="1"/>
  <c r="AS42" i="1184" a="1"/>
  <c r="AS42" i="1184" s="1"/>
  <c r="AR42" i="1184" a="1"/>
  <c r="AR42" i="1184" s="1"/>
  <c r="AQ42" i="1184" a="1"/>
  <c r="AQ42" i="1184" s="1"/>
  <c r="AP42" i="1184" a="1"/>
  <c r="AP42" i="1184" s="1"/>
  <c r="AO42" i="1184" a="1"/>
  <c r="AO42" i="1184" s="1"/>
  <c r="AN42" i="1184" a="1"/>
  <c r="AN42" i="1184" s="1"/>
  <c r="AM42" i="1184" a="1"/>
  <c r="AM42" i="1184" s="1"/>
  <c r="AM44" i="1184" s="1"/>
  <c r="AL42" i="1184" a="1"/>
  <c r="AL42" i="1184" s="1"/>
  <c r="AK42" i="1184" a="1"/>
  <c r="AK42" i="1184" s="1"/>
  <c r="AJ42" i="1184" a="1"/>
  <c r="AJ42" i="1184" s="1"/>
  <c r="AI42" i="1184" a="1"/>
  <c r="AI42" i="1184" s="1"/>
  <c r="AH42" i="1184" a="1"/>
  <c r="AH42" i="1184" s="1"/>
  <c r="AG42" i="1184" a="1"/>
  <c r="AG42" i="1184" s="1"/>
  <c r="AG44" i="1184" s="1"/>
  <c r="AF42" i="1184" a="1"/>
  <c r="AF42" i="1184" s="1"/>
  <c r="AE42" i="1184" a="1"/>
  <c r="AE42" i="1184" s="1"/>
  <c r="AD42" i="1184" a="1"/>
  <c r="AD42" i="1184" s="1"/>
  <c r="AC42" i="1184" a="1"/>
  <c r="AC42" i="1184" s="1"/>
  <c r="AB42" i="1184" a="1"/>
  <c r="AB42" i="1184" s="1"/>
  <c r="AA42" i="1184" a="1"/>
  <c r="AA42" i="1184" s="1"/>
  <c r="Z42" i="1184" a="1"/>
  <c r="Z42" i="1184" s="1"/>
  <c r="Y42" i="1184" a="1"/>
  <c r="Y42" i="1184" s="1"/>
  <c r="X42" i="1184" a="1"/>
  <c r="X42" i="1184" s="1"/>
  <c r="X44" i="1184" s="1"/>
  <c r="W42" i="1184" a="1"/>
  <c r="W42" i="1184" s="1"/>
  <c r="W44" i="1184" s="1"/>
  <c r="V42" i="1184" a="1"/>
  <c r="V42" i="1184" s="1"/>
  <c r="U42" i="1184" a="1"/>
  <c r="U42" i="1184" s="1"/>
  <c r="T42" i="1184" a="1"/>
  <c r="T42" i="1184" s="1"/>
  <c r="S42" i="1184" a="1"/>
  <c r="S42" i="1184" s="1"/>
  <c r="E42" i="1184"/>
  <c r="B42" i="1184"/>
  <c r="G41" i="1184"/>
  <c r="E41" i="1184"/>
  <c r="B41" i="1184"/>
  <c r="E40" i="1184"/>
  <c r="B40" i="1184" s="1"/>
  <c r="E39" i="1184"/>
  <c r="B39" i="1184" s="1"/>
  <c r="E38" i="1184"/>
  <c r="DL37" i="1184"/>
  <c r="DK37" i="1184"/>
  <c r="DJ37" i="1184"/>
  <c r="DI37" i="1184"/>
  <c r="DH37" i="1184"/>
  <c r="DG37" i="1184"/>
  <c r="DF37" i="1184"/>
  <c r="DE37" i="1184"/>
  <c r="DD37" i="1184"/>
  <c r="DC37" i="1184"/>
  <c r="DB37" i="1184"/>
  <c r="DA37" i="1184"/>
  <c r="CZ37" i="1184"/>
  <c r="CY37" i="1184"/>
  <c r="CX37" i="1184"/>
  <c r="CW37" i="1184"/>
  <c r="CV37" i="1184"/>
  <c r="CU37" i="1184"/>
  <c r="CT37" i="1184"/>
  <c r="CS37" i="1184"/>
  <c r="CR37" i="1184"/>
  <c r="CQ37" i="1184"/>
  <c r="CP37" i="1184"/>
  <c r="CO37" i="1184"/>
  <c r="CL37" i="1184"/>
  <c r="CK37" i="1184"/>
  <c r="CJ37" i="1184"/>
  <c r="CI37" i="1184"/>
  <c r="CH37" i="1184"/>
  <c r="CG37" i="1184"/>
  <c r="CF37" i="1184"/>
  <c r="CE37" i="1184"/>
  <c r="CD37" i="1184"/>
  <c r="CC37" i="1184"/>
  <c r="CB37" i="1184"/>
  <c r="CA37" i="1184"/>
  <c r="BZ37" i="1184"/>
  <c r="BY37" i="1184"/>
  <c r="BX37" i="1184"/>
  <c r="BW37" i="1184"/>
  <c r="BV37" i="1184"/>
  <c r="BU37" i="1184"/>
  <c r="BT37" i="1184"/>
  <c r="BS37" i="1184"/>
  <c r="BR37" i="1184"/>
  <c r="BQ37" i="1184"/>
  <c r="BP37" i="1184"/>
  <c r="BO37" i="1184"/>
  <c r="BN37" i="1184"/>
  <c r="BM37" i="1184"/>
  <c r="BL37" i="1184"/>
  <c r="BK37" i="1184"/>
  <c r="BJ37" i="1184"/>
  <c r="BI37" i="1184"/>
  <c r="BH37" i="1184"/>
  <c r="BG37" i="1184"/>
  <c r="BF37" i="1184"/>
  <c r="BE37" i="1184"/>
  <c r="BD37" i="1184"/>
  <c r="BC37" i="1184"/>
  <c r="BB37" i="1184"/>
  <c r="BA37" i="1184"/>
  <c r="AZ37" i="1184"/>
  <c r="AY37" i="1184"/>
  <c r="AX37" i="1184"/>
  <c r="AW37" i="1184"/>
  <c r="AV37" i="1184"/>
  <c r="AU37" i="1184"/>
  <c r="AT37" i="1184"/>
  <c r="AS37" i="1184"/>
  <c r="AR37" i="1184"/>
  <c r="AQ37" i="1184"/>
  <c r="AP37" i="1184"/>
  <c r="AO37" i="1184"/>
  <c r="AN37" i="1184"/>
  <c r="AM37" i="1184"/>
  <c r="AL37" i="1184"/>
  <c r="AK37" i="1184"/>
  <c r="AJ37" i="1184"/>
  <c r="AI37" i="1184"/>
  <c r="AH37" i="1184"/>
  <c r="AG37" i="1184"/>
  <c r="AF37" i="1184"/>
  <c r="AE37" i="1184"/>
  <c r="AD37" i="1184"/>
  <c r="AC37" i="1184"/>
  <c r="AB37" i="1184"/>
  <c r="AA37" i="1184"/>
  <c r="Z37" i="1184"/>
  <c r="Y37" i="1184"/>
  <c r="X37" i="1184"/>
  <c r="W37" i="1184"/>
  <c r="V37" i="1184"/>
  <c r="U37" i="1184"/>
  <c r="T37" i="1184"/>
  <c r="S37" i="1184"/>
  <c r="G37" i="1184"/>
  <c r="E37" i="1184"/>
  <c r="DL36" i="1184"/>
  <c r="DK36" i="1184"/>
  <c r="DJ36" i="1184"/>
  <c r="DI36" i="1184"/>
  <c r="DH36" i="1184"/>
  <c r="DG36" i="1184"/>
  <c r="DF36" i="1184"/>
  <c r="DE36" i="1184"/>
  <c r="DD36" i="1184"/>
  <c r="DC36" i="1184"/>
  <c r="DB36" i="1184"/>
  <c r="DA36" i="1184"/>
  <c r="CZ36" i="1184"/>
  <c r="CY36" i="1184"/>
  <c r="CX36" i="1184"/>
  <c r="CW36" i="1184"/>
  <c r="CV36" i="1184"/>
  <c r="CU36" i="1184"/>
  <c r="CT36" i="1184"/>
  <c r="CS36" i="1184"/>
  <c r="CR36" i="1184"/>
  <c r="CQ36" i="1184"/>
  <c r="CP36" i="1184"/>
  <c r="CO36" i="1184"/>
  <c r="CL36" i="1184"/>
  <c r="CK36" i="1184"/>
  <c r="CJ36" i="1184"/>
  <c r="CI36" i="1184"/>
  <c r="CH36" i="1184"/>
  <c r="CG36" i="1184"/>
  <c r="CF36" i="1184"/>
  <c r="CE36" i="1184"/>
  <c r="CD36" i="1184"/>
  <c r="CC36" i="1184"/>
  <c r="CB36" i="1184"/>
  <c r="CA36" i="1184"/>
  <c r="BZ36" i="1184"/>
  <c r="BY36" i="1184"/>
  <c r="BX36" i="1184"/>
  <c r="BW36" i="1184"/>
  <c r="BV36" i="1184"/>
  <c r="BU36" i="1184"/>
  <c r="BT36" i="1184"/>
  <c r="BS36" i="1184"/>
  <c r="BR36" i="1184"/>
  <c r="BQ36" i="1184"/>
  <c r="BP36" i="1184"/>
  <c r="BO36" i="1184"/>
  <c r="BN36" i="1184"/>
  <c r="BM36" i="1184"/>
  <c r="BL36" i="1184"/>
  <c r="BK36" i="1184"/>
  <c r="BJ36" i="1184"/>
  <c r="BI36" i="1184"/>
  <c r="BH36" i="1184"/>
  <c r="BG36" i="1184"/>
  <c r="BF36" i="1184"/>
  <c r="BE36" i="1184"/>
  <c r="BD36" i="1184"/>
  <c r="BC36" i="1184"/>
  <c r="BB36" i="1184"/>
  <c r="BA36" i="1184"/>
  <c r="AZ36" i="1184"/>
  <c r="AY36" i="1184"/>
  <c r="AX36" i="1184"/>
  <c r="AW36" i="1184"/>
  <c r="AV36" i="1184"/>
  <c r="AU36" i="1184"/>
  <c r="AT36" i="1184"/>
  <c r="AS36" i="1184"/>
  <c r="AR36" i="1184"/>
  <c r="AQ36" i="1184"/>
  <c r="AP36" i="1184"/>
  <c r="AO36" i="1184"/>
  <c r="AN36" i="1184"/>
  <c r="AM36" i="1184"/>
  <c r="AL36" i="1184"/>
  <c r="AK36" i="1184"/>
  <c r="AJ36" i="1184"/>
  <c r="AI36" i="1184"/>
  <c r="AH36" i="1184"/>
  <c r="AG36" i="1184"/>
  <c r="AF36" i="1184"/>
  <c r="AE36" i="1184"/>
  <c r="AD36" i="1184"/>
  <c r="AC36" i="1184"/>
  <c r="AB36" i="1184"/>
  <c r="AA36" i="1184"/>
  <c r="Z36" i="1184"/>
  <c r="Y36" i="1184"/>
  <c r="X36" i="1184"/>
  <c r="W36" i="1184"/>
  <c r="V36" i="1184"/>
  <c r="U36" i="1184"/>
  <c r="T36" i="1184"/>
  <c r="S36" i="1184"/>
  <c r="G36" i="1184"/>
  <c r="E36" i="1184"/>
  <c r="G35" i="1184"/>
  <c r="E35" i="1184"/>
  <c r="DL34" i="1184"/>
  <c r="DK34" i="1184"/>
  <c r="DJ34" i="1184"/>
  <c r="DI34" i="1184"/>
  <c r="DH34" i="1184"/>
  <c r="DG34" i="1184"/>
  <c r="DF34" i="1184"/>
  <c r="DE34" i="1184"/>
  <c r="DD34" i="1184"/>
  <c r="DC34" i="1184"/>
  <c r="DB34" i="1184"/>
  <c r="DA34" i="1184"/>
  <c r="CZ34" i="1184"/>
  <c r="CY34" i="1184"/>
  <c r="CX34" i="1184"/>
  <c r="CW34" i="1184"/>
  <c r="CV34" i="1184"/>
  <c r="CU34" i="1184"/>
  <c r="CT34" i="1184"/>
  <c r="CS34" i="1184"/>
  <c r="CR34" i="1184"/>
  <c r="CQ34" i="1184"/>
  <c r="CP34" i="1184"/>
  <c r="CO34" i="1184"/>
  <c r="CL34" i="1184"/>
  <c r="CK34" i="1184"/>
  <c r="CJ34" i="1184"/>
  <c r="CI34" i="1184"/>
  <c r="CH34" i="1184"/>
  <c r="CG34" i="1184"/>
  <c r="CF34" i="1184"/>
  <c r="CE34" i="1184"/>
  <c r="CD34" i="1184"/>
  <c r="CC34" i="1184"/>
  <c r="CB34" i="1184"/>
  <c r="CA34" i="1184"/>
  <c r="BZ34" i="1184"/>
  <c r="BY34" i="1184"/>
  <c r="BX34" i="1184"/>
  <c r="BW34" i="1184"/>
  <c r="BV34" i="1184"/>
  <c r="BU34" i="1184"/>
  <c r="BT34" i="1184"/>
  <c r="BS34" i="1184"/>
  <c r="BR34" i="1184"/>
  <c r="BQ34" i="1184"/>
  <c r="BP34" i="1184"/>
  <c r="BO34" i="1184"/>
  <c r="BN34" i="1184"/>
  <c r="BM34" i="1184"/>
  <c r="BL34" i="1184"/>
  <c r="BK34" i="1184"/>
  <c r="BJ34" i="1184"/>
  <c r="BI34" i="1184"/>
  <c r="BH34" i="1184"/>
  <c r="BG34" i="1184"/>
  <c r="BF34" i="1184"/>
  <c r="BE34" i="1184"/>
  <c r="BD34" i="1184"/>
  <c r="BC34" i="1184"/>
  <c r="BB34" i="1184"/>
  <c r="BA34" i="1184"/>
  <c r="AZ34" i="1184"/>
  <c r="AY34" i="1184"/>
  <c r="AX34" i="1184"/>
  <c r="AW34" i="1184"/>
  <c r="AV34" i="1184"/>
  <c r="AU34" i="1184"/>
  <c r="AT34" i="1184"/>
  <c r="AS34" i="1184"/>
  <c r="AR34" i="1184"/>
  <c r="AQ34" i="1184"/>
  <c r="AP34" i="1184"/>
  <c r="AO34" i="1184"/>
  <c r="AN34" i="1184"/>
  <c r="AM34" i="1184"/>
  <c r="AL34" i="1184"/>
  <c r="AK34" i="1184"/>
  <c r="AJ34" i="1184"/>
  <c r="AI34" i="1184"/>
  <c r="AH34" i="1184"/>
  <c r="AG34" i="1184"/>
  <c r="AF34" i="1184"/>
  <c r="AE34" i="1184"/>
  <c r="AD34" i="1184"/>
  <c r="AC34" i="1184"/>
  <c r="AB34" i="1184"/>
  <c r="AA34" i="1184"/>
  <c r="Z34" i="1184"/>
  <c r="Y34" i="1184"/>
  <c r="X34" i="1184"/>
  <c r="W34" i="1184"/>
  <c r="V34" i="1184"/>
  <c r="U34" i="1184"/>
  <c r="T34" i="1184"/>
  <c r="S34" i="1184"/>
  <c r="G34" i="1184"/>
  <c r="E34" i="1184"/>
  <c r="E33" i="1184"/>
  <c r="DL32" i="1184"/>
  <c r="DK32" i="1184"/>
  <c r="DJ32" i="1184"/>
  <c r="DI32" i="1184"/>
  <c r="DH32" i="1184"/>
  <c r="DG32" i="1184"/>
  <c r="DF32" i="1184"/>
  <c r="DE32" i="1184"/>
  <c r="DD32" i="1184"/>
  <c r="DC32" i="1184"/>
  <c r="DB32" i="1184"/>
  <c r="DA32" i="1184"/>
  <c r="CZ32" i="1184"/>
  <c r="CY32" i="1184"/>
  <c r="CX32" i="1184"/>
  <c r="CW32" i="1184"/>
  <c r="CV32" i="1184"/>
  <c r="CU32" i="1184"/>
  <c r="CT32" i="1184"/>
  <c r="CS32" i="1184"/>
  <c r="CR32" i="1184"/>
  <c r="CQ32" i="1184"/>
  <c r="CP32" i="1184"/>
  <c r="CO32" i="1184"/>
  <c r="CL32" i="1184"/>
  <c r="CK32" i="1184"/>
  <c r="CJ32" i="1184"/>
  <c r="CI32" i="1184"/>
  <c r="CH32" i="1184"/>
  <c r="CG32" i="1184"/>
  <c r="CF32" i="1184"/>
  <c r="CE32" i="1184"/>
  <c r="CD32" i="1184"/>
  <c r="CC32" i="1184"/>
  <c r="CB32" i="1184"/>
  <c r="CA32" i="1184"/>
  <c r="BZ32" i="1184"/>
  <c r="BY32" i="1184"/>
  <c r="BX32" i="1184"/>
  <c r="BW32" i="1184"/>
  <c r="BV32" i="1184"/>
  <c r="BU32" i="1184"/>
  <c r="BT32" i="1184"/>
  <c r="BS32" i="1184"/>
  <c r="BR32" i="1184"/>
  <c r="BQ32" i="1184"/>
  <c r="BP32" i="1184"/>
  <c r="BO32" i="1184"/>
  <c r="BN32" i="1184"/>
  <c r="BM32" i="1184"/>
  <c r="BL32" i="1184"/>
  <c r="BK32" i="1184"/>
  <c r="BJ32" i="1184"/>
  <c r="BI32" i="1184"/>
  <c r="BH32" i="1184"/>
  <c r="BG32" i="1184"/>
  <c r="BF32" i="1184"/>
  <c r="BE32" i="1184"/>
  <c r="BD32" i="1184"/>
  <c r="BC32" i="1184"/>
  <c r="BB32" i="1184"/>
  <c r="BA32" i="1184"/>
  <c r="AZ32" i="1184"/>
  <c r="AY32" i="1184"/>
  <c r="AX32" i="1184"/>
  <c r="AW32" i="1184"/>
  <c r="AV32" i="1184"/>
  <c r="AU32" i="1184"/>
  <c r="AT32" i="1184"/>
  <c r="AS32" i="1184"/>
  <c r="AR32" i="1184"/>
  <c r="AQ32" i="1184"/>
  <c r="AP32" i="1184"/>
  <c r="AO32" i="1184"/>
  <c r="AN32" i="1184"/>
  <c r="AM32" i="1184"/>
  <c r="AL32" i="1184"/>
  <c r="AK32" i="1184"/>
  <c r="AJ32" i="1184"/>
  <c r="AI32" i="1184"/>
  <c r="AH32" i="1184"/>
  <c r="AG32" i="1184"/>
  <c r="AF32" i="1184"/>
  <c r="AE32" i="1184"/>
  <c r="AD32" i="1184"/>
  <c r="AC32" i="1184"/>
  <c r="AB32" i="1184"/>
  <c r="AA32" i="1184"/>
  <c r="Z32" i="1184"/>
  <c r="Y32" i="1184"/>
  <c r="X32" i="1184"/>
  <c r="W32" i="1184"/>
  <c r="V32" i="1184"/>
  <c r="U32" i="1184"/>
  <c r="T32" i="1184"/>
  <c r="S32" i="1184"/>
  <c r="E32" i="1184"/>
  <c r="G31" i="1184"/>
  <c r="E31" i="1184"/>
  <c r="G30" i="1184"/>
  <c r="G28" i="1184" s="1"/>
  <c r="E30" i="1184"/>
  <c r="E29" i="1184"/>
  <c r="E28" i="1184"/>
  <c r="DL27" i="1184" a="1"/>
  <c r="DL27" i="1184" s="1"/>
  <c r="DK27" i="1184" a="1"/>
  <c r="DK27" i="1184" s="1"/>
  <c r="DJ27" i="1184" a="1"/>
  <c r="DJ27" i="1184" s="1"/>
  <c r="DI27" i="1184" a="1"/>
  <c r="DI27" i="1184" s="1"/>
  <c r="DH27" i="1184" a="1"/>
  <c r="DH27" i="1184" s="1"/>
  <c r="DG27" i="1184" a="1"/>
  <c r="DG27" i="1184" s="1"/>
  <c r="DF27" i="1184" a="1"/>
  <c r="DF27" i="1184" s="1"/>
  <c r="DE27" i="1184" a="1"/>
  <c r="DE27" i="1184" s="1"/>
  <c r="DD27" i="1184" a="1"/>
  <c r="DD27" i="1184" s="1"/>
  <c r="DC27" i="1184" a="1"/>
  <c r="DC27" i="1184" s="1"/>
  <c r="DB27" i="1184" a="1"/>
  <c r="DB27" i="1184" s="1"/>
  <c r="DA27" i="1184" a="1"/>
  <c r="DA27" i="1184" s="1"/>
  <c r="CZ27" i="1184" a="1"/>
  <c r="CZ27" i="1184" s="1"/>
  <c r="CY27" i="1184" a="1"/>
  <c r="CY27" i="1184" s="1"/>
  <c r="CX27" i="1184" a="1"/>
  <c r="CX27" i="1184" s="1"/>
  <c r="CW27" i="1184" a="1"/>
  <c r="CW27" i="1184" s="1"/>
  <c r="CV27" i="1184" a="1"/>
  <c r="CV27" i="1184" s="1"/>
  <c r="CU27" i="1184" a="1"/>
  <c r="CU27" i="1184" s="1"/>
  <c r="CT27" i="1184" a="1"/>
  <c r="CT27" i="1184" s="1"/>
  <c r="CS27" i="1184" a="1"/>
  <c r="CS27" i="1184" s="1"/>
  <c r="CR27" i="1184" a="1"/>
  <c r="CR27" i="1184" s="1"/>
  <c r="CQ27" i="1184" a="1"/>
  <c r="CQ27" i="1184" s="1"/>
  <c r="CP27" i="1184" a="1"/>
  <c r="CP27" i="1184" s="1"/>
  <c r="CO27" i="1184" a="1"/>
  <c r="CO27" i="1184" s="1"/>
  <c r="CL27" i="1184" a="1"/>
  <c r="CL27" i="1184" s="1"/>
  <c r="CK27" i="1184" a="1"/>
  <c r="CK27" i="1184" s="1"/>
  <c r="CJ27" i="1184" a="1"/>
  <c r="CJ27" i="1184" s="1"/>
  <c r="CI27" i="1184" a="1"/>
  <c r="CI27" i="1184" s="1"/>
  <c r="CH27" i="1184" a="1"/>
  <c r="CH27" i="1184" s="1"/>
  <c r="CG27" i="1184" a="1"/>
  <c r="CG27" i="1184" s="1"/>
  <c r="CF27" i="1184" a="1"/>
  <c r="CF27" i="1184" s="1"/>
  <c r="CE27" i="1184" a="1"/>
  <c r="CE27" i="1184" s="1"/>
  <c r="CD27" i="1184" a="1"/>
  <c r="CD27" i="1184" s="1"/>
  <c r="CC27" i="1184" a="1"/>
  <c r="CC27" i="1184" s="1"/>
  <c r="CB27" i="1184" a="1"/>
  <c r="CB27" i="1184" s="1"/>
  <c r="CA27" i="1184" a="1"/>
  <c r="CA27" i="1184" s="1"/>
  <c r="BZ27" i="1184" a="1"/>
  <c r="BZ27" i="1184" s="1"/>
  <c r="BY27" i="1184" a="1"/>
  <c r="BY27" i="1184" s="1"/>
  <c r="BX27" i="1184" a="1"/>
  <c r="BX27" i="1184" s="1"/>
  <c r="BW27" i="1184" a="1"/>
  <c r="BW27" i="1184" s="1"/>
  <c r="BV27" i="1184" a="1"/>
  <c r="BV27" i="1184" s="1"/>
  <c r="BU27" i="1184" a="1"/>
  <c r="BU27" i="1184" s="1"/>
  <c r="BT27" i="1184" a="1"/>
  <c r="BT27" i="1184" s="1"/>
  <c r="BS27" i="1184" a="1"/>
  <c r="BS27" i="1184" s="1"/>
  <c r="BR27" i="1184" a="1"/>
  <c r="BR27" i="1184" s="1"/>
  <c r="BQ27" i="1184" a="1"/>
  <c r="BQ27" i="1184" s="1"/>
  <c r="BP27" i="1184" a="1"/>
  <c r="BP27" i="1184" s="1"/>
  <c r="BO27" i="1184" a="1"/>
  <c r="BO27" i="1184" s="1"/>
  <c r="BN27" i="1184" a="1"/>
  <c r="BN27" i="1184" s="1"/>
  <c r="BM27" i="1184" a="1"/>
  <c r="BM27" i="1184" s="1"/>
  <c r="BL27" i="1184" a="1"/>
  <c r="BL27" i="1184" s="1"/>
  <c r="BK27" i="1184" a="1"/>
  <c r="BK27" i="1184" s="1"/>
  <c r="BJ27" i="1184" a="1"/>
  <c r="BJ27" i="1184" s="1"/>
  <c r="BI27" i="1184" a="1"/>
  <c r="BI27" i="1184" s="1"/>
  <c r="BH27" i="1184" a="1"/>
  <c r="BH27" i="1184" s="1"/>
  <c r="BG27" i="1184" a="1"/>
  <c r="BG27" i="1184" s="1"/>
  <c r="BF27" i="1184" a="1"/>
  <c r="BF27" i="1184" s="1"/>
  <c r="BE27" i="1184" a="1"/>
  <c r="BE27" i="1184" s="1"/>
  <c r="BD27" i="1184" a="1"/>
  <c r="BD27" i="1184" s="1"/>
  <c r="BC27" i="1184" a="1"/>
  <c r="BC27" i="1184" s="1"/>
  <c r="BB27" i="1184" a="1"/>
  <c r="BB27" i="1184" s="1"/>
  <c r="BA27" i="1184" a="1"/>
  <c r="BA27" i="1184" s="1"/>
  <c r="AZ27" i="1184" a="1"/>
  <c r="AZ27" i="1184" s="1"/>
  <c r="AY27" i="1184" a="1"/>
  <c r="AY27" i="1184" s="1"/>
  <c r="AX27" i="1184" a="1"/>
  <c r="AX27" i="1184" s="1"/>
  <c r="AW27" i="1184" a="1"/>
  <c r="AW27" i="1184" s="1"/>
  <c r="AV27" i="1184" a="1"/>
  <c r="AV27" i="1184" s="1"/>
  <c r="AU27" i="1184" a="1"/>
  <c r="AU27" i="1184" s="1"/>
  <c r="AT27" i="1184" a="1"/>
  <c r="AT27" i="1184" s="1"/>
  <c r="AS27" i="1184" a="1"/>
  <c r="AS27" i="1184" s="1"/>
  <c r="AR27" i="1184" a="1"/>
  <c r="AR27" i="1184" s="1"/>
  <c r="AQ27" i="1184" a="1"/>
  <c r="AQ27" i="1184" s="1"/>
  <c r="AP27" i="1184" a="1"/>
  <c r="AP27" i="1184" s="1"/>
  <c r="AO27" i="1184" a="1"/>
  <c r="AO27" i="1184" s="1"/>
  <c r="AN27" i="1184" a="1"/>
  <c r="AN27" i="1184" s="1"/>
  <c r="AM27" i="1184" a="1"/>
  <c r="AM27" i="1184" s="1"/>
  <c r="AL27" i="1184" a="1"/>
  <c r="AL27" i="1184" s="1"/>
  <c r="AK27" i="1184" a="1"/>
  <c r="AK27" i="1184" s="1"/>
  <c r="AJ27" i="1184" a="1"/>
  <c r="AJ27" i="1184" s="1"/>
  <c r="AI27" i="1184" a="1"/>
  <c r="AI27" i="1184" s="1"/>
  <c r="AH27" i="1184" a="1"/>
  <c r="AH27" i="1184" s="1"/>
  <c r="AG27" i="1184" a="1"/>
  <c r="AG27" i="1184" s="1"/>
  <c r="AF27" i="1184" a="1"/>
  <c r="AF27" i="1184" s="1"/>
  <c r="AE27" i="1184" a="1"/>
  <c r="AE27" i="1184" s="1"/>
  <c r="AD27" i="1184" a="1"/>
  <c r="AD27" i="1184" s="1"/>
  <c r="AC27" i="1184" a="1"/>
  <c r="AC27" i="1184" s="1"/>
  <c r="AB27" i="1184" a="1"/>
  <c r="AB27" i="1184" s="1"/>
  <c r="AA27" i="1184" a="1"/>
  <c r="AA27" i="1184" s="1"/>
  <c r="Z27" i="1184" a="1"/>
  <c r="Z27" i="1184" s="1"/>
  <c r="Y27" i="1184" a="1"/>
  <c r="Y27" i="1184" s="1"/>
  <c r="X27" i="1184" a="1"/>
  <c r="X27" i="1184" s="1"/>
  <c r="W27" i="1184" a="1"/>
  <c r="W27" i="1184" s="1"/>
  <c r="V27" i="1184" a="1"/>
  <c r="V27" i="1184" s="1"/>
  <c r="U27" i="1184" a="1"/>
  <c r="U27" i="1184" s="1"/>
  <c r="T27" i="1184" a="1"/>
  <c r="T27" i="1184" s="1"/>
  <c r="S27" i="1184" a="1"/>
  <c r="S27" i="1184" s="1"/>
  <c r="G27" i="1184"/>
  <c r="E27" i="1184"/>
  <c r="B27" i="1184" s="1"/>
  <c r="DL26" i="1184"/>
  <c r="DK26" i="1184"/>
  <c r="DJ26" i="1184"/>
  <c r="DI26" i="1184"/>
  <c r="DH26" i="1184"/>
  <c r="DG26" i="1184"/>
  <c r="DF26" i="1184"/>
  <c r="DE26" i="1184"/>
  <c r="DD26" i="1184"/>
  <c r="DC26" i="1184"/>
  <c r="DB26" i="1184"/>
  <c r="DA26" i="1184"/>
  <c r="CZ26" i="1184"/>
  <c r="CY26" i="1184"/>
  <c r="CX26" i="1184"/>
  <c r="CW26" i="1184"/>
  <c r="CV26" i="1184"/>
  <c r="CU26" i="1184"/>
  <c r="CT26" i="1184"/>
  <c r="CS26" i="1184"/>
  <c r="CR26" i="1184"/>
  <c r="CQ26" i="1184"/>
  <c r="CP26" i="1184"/>
  <c r="CO26" i="1184"/>
  <c r="CL26" i="1184"/>
  <c r="CK26" i="1184"/>
  <c r="CJ26" i="1184"/>
  <c r="CI26" i="1184"/>
  <c r="CH26" i="1184"/>
  <c r="CG26" i="1184"/>
  <c r="CF26" i="1184"/>
  <c r="CE26" i="1184"/>
  <c r="CD26" i="1184"/>
  <c r="CC26" i="1184"/>
  <c r="CB26" i="1184"/>
  <c r="CA26" i="1184"/>
  <c r="BZ26" i="1184"/>
  <c r="BY26" i="1184"/>
  <c r="BX26" i="1184"/>
  <c r="BW26" i="1184"/>
  <c r="BV26" i="1184"/>
  <c r="BU26" i="1184"/>
  <c r="BT26" i="1184"/>
  <c r="BS26" i="1184"/>
  <c r="BR26" i="1184"/>
  <c r="BQ26" i="1184"/>
  <c r="BP26" i="1184"/>
  <c r="BO26" i="1184"/>
  <c r="BN26" i="1184"/>
  <c r="BM26" i="1184"/>
  <c r="BL26" i="1184"/>
  <c r="BK26" i="1184"/>
  <c r="BJ26" i="1184"/>
  <c r="BI26" i="1184"/>
  <c r="BH26" i="1184"/>
  <c r="BG26" i="1184"/>
  <c r="BF26" i="1184"/>
  <c r="BE26" i="1184"/>
  <c r="BD26" i="1184"/>
  <c r="BC26" i="1184"/>
  <c r="BB26" i="1184"/>
  <c r="BA26" i="1184"/>
  <c r="AZ26" i="1184"/>
  <c r="AY26" i="1184"/>
  <c r="AX26" i="1184"/>
  <c r="AW26" i="1184"/>
  <c r="AV26" i="1184"/>
  <c r="AU26" i="1184"/>
  <c r="AT26" i="1184"/>
  <c r="AS26" i="1184"/>
  <c r="AR26" i="1184"/>
  <c r="AQ26" i="1184"/>
  <c r="AP26" i="1184"/>
  <c r="AO26" i="1184"/>
  <c r="AN26" i="1184"/>
  <c r="AM26" i="1184"/>
  <c r="AL26" i="1184"/>
  <c r="AK26" i="1184"/>
  <c r="AJ26" i="1184"/>
  <c r="AI26" i="1184"/>
  <c r="AH26" i="1184"/>
  <c r="AG26" i="1184"/>
  <c r="AF26" i="1184"/>
  <c r="AE26" i="1184"/>
  <c r="AD26" i="1184"/>
  <c r="AC26" i="1184"/>
  <c r="AB26" i="1184"/>
  <c r="AA26" i="1184"/>
  <c r="Z26" i="1184"/>
  <c r="Y26" i="1184"/>
  <c r="X26" i="1184"/>
  <c r="W26" i="1184"/>
  <c r="V26" i="1184"/>
  <c r="U26" i="1184"/>
  <c r="T26" i="1184"/>
  <c r="S26" i="1184"/>
  <c r="P26" i="1184"/>
  <c r="O26" i="1184"/>
  <c r="N26" i="1184"/>
  <c r="M26" i="1184"/>
  <c r="L26" i="1184"/>
  <c r="K26" i="1184"/>
  <c r="G26" i="1184"/>
  <c r="E26" i="1184"/>
  <c r="E25" i="1184"/>
  <c r="E24" i="1184"/>
  <c r="E23" i="1184"/>
  <c r="E22" i="1184"/>
  <c r="E21" i="1184"/>
  <c r="DL20" i="1184"/>
  <c r="DL33" i="1184" s="1"/>
  <c r="DK20" i="1184"/>
  <c r="DK33" i="1184" s="1"/>
  <c r="DJ20" i="1184"/>
  <c r="DJ33" i="1184" s="1"/>
  <c r="DI20" i="1184"/>
  <c r="DI33" i="1184" s="1"/>
  <c r="DH20" i="1184"/>
  <c r="DH33" i="1184" s="1"/>
  <c r="DG20" i="1184"/>
  <c r="DG33" i="1184" s="1"/>
  <c r="DF20" i="1184"/>
  <c r="DF33" i="1184" s="1"/>
  <c r="DE20" i="1184"/>
  <c r="DE33" i="1184" s="1"/>
  <c r="DD20" i="1184"/>
  <c r="DD33" i="1184" s="1"/>
  <c r="DC20" i="1184"/>
  <c r="DC33" i="1184" s="1"/>
  <c r="DB20" i="1184"/>
  <c r="DB33" i="1184" s="1"/>
  <c r="DA20" i="1184"/>
  <c r="DA33" i="1184" s="1"/>
  <c r="CZ20" i="1184"/>
  <c r="CZ33" i="1184" s="1"/>
  <c r="CY20" i="1184"/>
  <c r="CY33" i="1184" s="1"/>
  <c r="CX20" i="1184"/>
  <c r="CX33" i="1184" s="1"/>
  <c r="CW20" i="1184"/>
  <c r="CW33" i="1184" s="1"/>
  <c r="CV20" i="1184"/>
  <c r="CV33" i="1184" s="1"/>
  <c r="CU20" i="1184"/>
  <c r="CU33" i="1184" s="1"/>
  <c r="CT20" i="1184"/>
  <c r="CT33" i="1184" s="1"/>
  <c r="CS20" i="1184"/>
  <c r="CS33" i="1184" s="1"/>
  <c r="CR20" i="1184"/>
  <c r="CR33" i="1184" s="1"/>
  <c r="CQ20" i="1184"/>
  <c r="CQ33" i="1184" s="1"/>
  <c r="CP20" i="1184"/>
  <c r="CP33" i="1184" s="1"/>
  <c r="CO20" i="1184"/>
  <c r="CO33" i="1184" s="1"/>
  <c r="CL20" i="1184"/>
  <c r="CL33" i="1184" s="1"/>
  <c r="CK20" i="1184"/>
  <c r="CK33" i="1184" s="1"/>
  <c r="CJ20" i="1184"/>
  <c r="CJ33" i="1184" s="1"/>
  <c r="CI20" i="1184"/>
  <c r="CI33" i="1184" s="1"/>
  <c r="CH20" i="1184"/>
  <c r="CH33" i="1184" s="1"/>
  <c r="CG20" i="1184"/>
  <c r="CG33" i="1184" s="1"/>
  <c r="CF20" i="1184"/>
  <c r="CF33" i="1184" s="1"/>
  <c r="CE20" i="1184"/>
  <c r="CE33" i="1184" s="1"/>
  <c r="CD20" i="1184"/>
  <c r="CD33" i="1184" s="1"/>
  <c r="CC20" i="1184"/>
  <c r="CC33" i="1184" s="1"/>
  <c r="CB20" i="1184"/>
  <c r="CB33" i="1184" s="1"/>
  <c r="CA20" i="1184"/>
  <c r="CA33" i="1184" s="1"/>
  <c r="BZ20" i="1184"/>
  <c r="BZ33" i="1184" s="1"/>
  <c r="BY20" i="1184"/>
  <c r="BY33" i="1184" s="1"/>
  <c r="BX20" i="1184"/>
  <c r="BX33" i="1184" s="1"/>
  <c r="BW20" i="1184"/>
  <c r="BW33" i="1184" s="1"/>
  <c r="BV20" i="1184"/>
  <c r="BV33" i="1184" s="1"/>
  <c r="BU20" i="1184"/>
  <c r="BU33" i="1184" s="1"/>
  <c r="BT20" i="1184"/>
  <c r="BT33" i="1184" s="1"/>
  <c r="BS20" i="1184"/>
  <c r="BS33" i="1184" s="1"/>
  <c r="BR20" i="1184"/>
  <c r="BR33" i="1184" s="1"/>
  <c r="BQ20" i="1184"/>
  <c r="BQ33" i="1184" s="1"/>
  <c r="BP20" i="1184"/>
  <c r="BP33" i="1184" s="1"/>
  <c r="BO20" i="1184"/>
  <c r="BO33" i="1184" s="1"/>
  <c r="BN20" i="1184"/>
  <c r="BN33" i="1184" s="1"/>
  <c r="BM20" i="1184"/>
  <c r="BM33" i="1184" s="1"/>
  <c r="BL20" i="1184"/>
  <c r="BL33" i="1184" s="1"/>
  <c r="BK20" i="1184"/>
  <c r="BK33" i="1184" s="1"/>
  <c r="BJ20" i="1184"/>
  <c r="BJ33" i="1184" s="1"/>
  <c r="BI20" i="1184"/>
  <c r="BI33" i="1184" s="1"/>
  <c r="BH20" i="1184"/>
  <c r="BH33" i="1184" s="1"/>
  <c r="BG20" i="1184"/>
  <c r="BG33" i="1184" s="1"/>
  <c r="BF20" i="1184"/>
  <c r="BF33" i="1184" s="1"/>
  <c r="BE20" i="1184"/>
  <c r="BE33" i="1184" s="1"/>
  <c r="BD20" i="1184"/>
  <c r="BD33" i="1184" s="1"/>
  <c r="BC20" i="1184"/>
  <c r="BC33" i="1184" s="1"/>
  <c r="BB20" i="1184"/>
  <c r="BB33" i="1184" s="1"/>
  <c r="BA20" i="1184"/>
  <c r="BA33" i="1184" s="1"/>
  <c r="AZ20" i="1184"/>
  <c r="AZ33" i="1184" s="1"/>
  <c r="AY20" i="1184"/>
  <c r="AY33" i="1184" s="1"/>
  <c r="AX20" i="1184"/>
  <c r="AX33" i="1184" s="1"/>
  <c r="AW20" i="1184"/>
  <c r="AW33" i="1184" s="1"/>
  <c r="AV20" i="1184"/>
  <c r="AV33" i="1184" s="1"/>
  <c r="AU20" i="1184"/>
  <c r="AU33" i="1184" s="1"/>
  <c r="AT20" i="1184"/>
  <c r="AT33" i="1184" s="1"/>
  <c r="AS20" i="1184"/>
  <c r="AS33" i="1184" s="1"/>
  <c r="AR20" i="1184"/>
  <c r="AR33" i="1184" s="1"/>
  <c r="AQ20" i="1184"/>
  <c r="AQ33" i="1184" s="1"/>
  <c r="AP20" i="1184"/>
  <c r="AP33" i="1184" s="1"/>
  <c r="AO20" i="1184"/>
  <c r="AO33" i="1184" s="1"/>
  <c r="AN20" i="1184"/>
  <c r="AN33" i="1184" s="1"/>
  <c r="AM20" i="1184"/>
  <c r="AM33" i="1184" s="1"/>
  <c r="AL20" i="1184"/>
  <c r="AL33" i="1184" s="1"/>
  <c r="AK20" i="1184"/>
  <c r="AK33" i="1184" s="1"/>
  <c r="AJ20" i="1184"/>
  <c r="AJ33" i="1184" s="1"/>
  <c r="AI20" i="1184"/>
  <c r="AI33" i="1184" s="1"/>
  <c r="AH20" i="1184"/>
  <c r="AH33" i="1184" s="1"/>
  <c r="AG20" i="1184"/>
  <c r="AG33" i="1184" s="1"/>
  <c r="AF20" i="1184"/>
  <c r="AF33" i="1184" s="1"/>
  <c r="AE20" i="1184"/>
  <c r="AE33" i="1184" s="1"/>
  <c r="AD20" i="1184"/>
  <c r="AD33" i="1184" s="1"/>
  <c r="AC20" i="1184"/>
  <c r="AC33" i="1184" s="1"/>
  <c r="AB20" i="1184"/>
  <c r="AB33" i="1184" s="1"/>
  <c r="AA20" i="1184"/>
  <c r="AA33" i="1184" s="1"/>
  <c r="Z20" i="1184"/>
  <c r="Z33" i="1184" s="1"/>
  <c r="Y20" i="1184"/>
  <c r="Y33" i="1184" s="1"/>
  <c r="X20" i="1184"/>
  <c r="X33" i="1184" s="1"/>
  <c r="W20" i="1184"/>
  <c r="W33" i="1184" s="1"/>
  <c r="V20" i="1184"/>
  <c r="V33" i="1184" s="1"/>
  <c r="U20" i="1184"/>
  <c r="U33" i="1184" s="1"/>
  <c r="T20" i="1184"/>
  <c r="T33" i="1184" s="1"/>
  <c r="S20" i="1184"/>
  <c r="S33" i="1184" s="1"/>
  <c r="E20" i="1184"/>
  <c r="E19" i="1184"/>
  <c r="G18" i="1184"/>
  <c r="E18" i="1184"/>
  <c r="G17" i="1184"/>
  <c r="E17" i="1184"/>
  <c r="DL16" i="1184" a="1"/>
  <c r="DL16" i="1184" s="1"/>
  <c r="DK16" i="1184" a="1"/>
  <c r="DK16" i="1184" s="1"/>
  <c r="DJ16" i="1184" a="1"/>
  <c r="DJ16" i="1184" s="1"/>
  <c r="DI16" i="1184" a="1"/>
  <c r="DI16" i="1184" s="1"/>
  <c r="DH16" i="1184" a="1"/>
  <c r="DH16" i="1184" s="1"/>
  <c r="DG16" i="1184" a="1"/>
  <c r="DG16" i="1184" s="1"/>
  <c r="DF16" i="1184" a="1"/>
  <c r="DF16" i="1184" s="1"/>
  <c r="DE16" i="1184" a="1"/>
  <c r="DE16" i="1184" s="1"/>
  <c r="DD16" i="1184" a="1"/>
  <c r="DD16" i="1184" s="1"/>
  <c r="DC16" i="1184" a="1"/>
  <c r="DC16" i="1184" s="1"/>
  <c r="DB16" i="1184" a="1"/>
  <c r="DB16" i="1184" s="1"/>
  <c r="DA16" i="1184" a="1"/>
  <c r="DA16" i="1184" s="1"/>
  <c r="CZ16" i="1184" a="1"/>
  <c r="CZ16" i="1184" s="1"/>
  <c r="CY16" i="1184" a="1"/>
  <c r="CY16" i="1184" s="1"/>
  <c r="CX16" i="1184" a="1"/>
  <c r="CX16" i="1184" s="1"/>
  <c r="CW16" i="1184" a="1"/>
  <c r="CW16" i="1184" s="1"/>
  <c r="CV16" i="1184" a="1"/>
  <c r="CV16" i="1184" s="1"/>
  <c r="CU16" i="1184" a="1"/>
  <c r="CU16" i="1184" s="1"/>
  <c r="CT16" i="1184" a="1"/>
  <c r="CT16" i="1184" s="1"/>
  <c r="CS16" i="1184" a="1"/>
  <c r="CS16" i="1184" s="1"/>
  <c r="CR16" i="1184" a="1"/>
  <c r="CR16" i="1184" s="1"/>
  <c r="CQ16" i="1184" a="1"/>
  <c r="CQ16" i="1184" s="1"/>
  <c r="CP16" i="1184" a="1"/>
  <c r="CP16" i="1184" s="1"/>
  <c r="CO16" i="1184" a="1"/>
  <c r="CO16" i="1184" s="1"/>
  <c r="CL16" i="1184" a="1"/>
  <c r="CL16" i="1184" s="1"/>
  <c r="CK16" i="1184" a="1"/>
  <c r="CK16" i="1184" s="1"/>
  <c r="CJ16" i="1184" a="1"/>
  <c r="CJ16" i="1184" s="1"/>
  <c r="CI16" i="1184" a="1"/>
  <c r="CI16" i="1184" s="1"/>
  <c r="CH16" i="1184" a="1"/>
  <c r="CH16" i="1184" s="1"/>
  <c r="CG16" i="1184" a="1"/>
  <c r="CG16" i="1184" s="1"/>
  <c r="CF16" i="1184" a="1"/>
  <c r="CF16" i="1184" s="1"/>
  <c r="CE16" i="1184" a="1"/>
  <c r="CE16" i="1184" s="1"/>
  <c r="CD16" i="1184" a="1"/>
  <c r="CD16" i="1184" s="1"/>
  <c r="CC16" i="1184" a="1"/>
  <c r="CC16" i="1184" s="1"/>
  <c r="CB16" i="1184" a="1"/>
  <c r="CB16" i="1184" s="1"/>
  <c r="CA16" i="1184" a="1"/>
  <c r="CA16" i="1184" s="1"/>
  <c r="BZ16" i="1184" a="1"/>
  <c r="BZ16" i="1184" s="1"/>
  <c r="BY16" i="1184" a="1"/>
  <c r="BY16" i="1184" s="1"/>
  <c r="BX16" i="1184" a="1"/>
  <c r="BX16" i="1184" s="1"/>
  <c r="BW16" i="1184" a="1"/>
  <c r="BW16" i="1184" s="1"/>
  <c r="BV16" i="1184" a="1"/>
  <c r="BV16" i="1184" s="1"/>
  <c r="BU16" i="1184" a="1"/>
  <c r="BU16" i="1184" s="1"/>
  <c r="BT16" i="1184" a="1"/>
  <c r="BT16" i="1184" s="1"/>
  <c r="BS16" i="1184" a="1"/>
  <c r="BS16" i="1184" s="1"/>
  <c r="BR16" i="1184" a="1"/>
  <c r="BR16" i="1184" s="1"/>
  <c r="BQ16" i="1184" a="1"/>
  <c r="BQ16" i="1184" s="1"/>
  <c r="BP16" i="1184" a="1"/>
  <c r="BP16" i="1184" s="1"/>
  <c r="BO16" i="1184" a="1"/>
  <c r="BO16" i="1184" s="1"/>
  <c r="BN16" i="1184" a="1"/>
  <c r="BN16" i="1184" s="1"/>
  <c r="BM16" i="1184" a="1"/>
  <c r="BM16" i="1184" s="1"/>
  <c r="BL16" i="1184" a="1"/>
  <c r="BL16" i="1184" s="1"/>
  <c r="BK16" i="1184" a="1"/>
  <c r="BK16" i="1184" s="1"/>
  <c r="BJ16" i="1184" a="1"/>
  <c r="BJ16" i="1184" s="1"/>
  <c r="BI16" i="1184" a="1"/>
  <c r="BI16" i="1184" s="1"/>
  <c r="BH16" i="1184" a="1"/>
  <c r="BH16" i="1184" s="1"/>
  <c r="BG16" i="1184" a="1"/>
  <c r="BG16" i="1184" s="1"/>
  <c r="BF16" i="1184" a="1"/>
  <c r="BF16" i="1184" s="1"/>
  <c r="BE16" i="1184" a="1"/>
  <c r="BE16" i="1184" s="1"/>
  <c r="BD16" i="1184" a="1"/>
  <c r="BD16" i="1184" s="1"/>
  <c r="BC16" i="1184" a="1"/>
  <c r="BC16" i="1184" s="1"/>
  <c r="BB16" i="1184" a="1"/>
  <c r="BB16" i="1184" s="1"/>
  <c r="BA16" i="1184" a="1"/>
  <c r="BA16" i="1184" s="1"/>
  <c r="AZ16" i="1184" a="1"/>
  <c r="AZ16" i="1184" s="1"/>
  <c r="AY16" i="1184" a="1"/>
  <c r="AY16" i="1184" s="1"/>
  <c r="AX16" i="1184" a="1"/>
  <c r="AX16" i="1184" s="1"/>
  <c r="AW16" i="1184" a="1"/>
  <c r="AW16" i="1184" s="1"/>
  <c r="AV16" i="1184" a="1"/>
  <c r="AV16" i="1184" s="1"/>
  <c r="AU16" i="1184" a="1"/>
  <c r="AU16" i="1184" s="1"/>
  <c r="AT16" i="1184" a="1"/>
  <c r="AT16" i="1184" s="1"/>
  <c r="AS16" i="1184" a="1"/>
  <c r="AS16" i="1184" s="1"/>
  <c r="AR16" i="1184" a="1"/>
  <c r="AR16" i="1184" s="1"/>
  <c r="AQ16" i="1184" a="1"/>
  <c r="AQ16" i="1184" s="1"/>
  <c r="AP16" i="1184" a="1"/>
  <c r="AP16" i="1184" s="1"/>
  <c r="AO16" i="1184" a="1"/>
  <c r="AO16" i="1184" s="1"/>
  <c r="AN16" i="1184" a="1"/>
  <c r="AN16" i="1184" s="1"/>
  <c r="AM16" i="1184" a="1"/>
  <c r="AM16" i="1184" s="1"/>
  <c r="AL16" i="1184" a="1"/>
  <c r="AL16" i="1184" s="1"/>
  <c r="AK16" i="1184" a="1"/>
  <c r="AK16" i="1184" s="1"/>
  <c r="AJ16" i="1184" a="1"/>
  <c r="AJ16" i="1184" s="1"/>
  <c r="AI16" i="1184" a="1"/>
  <c r="AI16" i="1184" s="1"/>
  <c r="AH16" i="1184" a="1"/>
  <c r="AH16" i="1184" s="1"/>
  <c r="AG16" i="1184" a="1"/>
  <c r="AG16" i="1184" s="1"/>
  <c r="AF16" i="1184" a="1"/>
  <c r="AF16" i="1184" s="1"/>
  <c r="AE16" i="1184" a="1"/>
  <c r="AE16" i="1184" s="1"/>
  <c r="AD16" i="1184" a="1"/>
  <c r="AD16" i="1184" s="1"/>
  <c r="AC16" i="1184" a="1"/>
  <c r="AC16" i="1184" s="1"/>
  <c r="AB16" i="1184" a="1"/>
  <c r="AB16" i="1184" s="1"/>
  <c r="AA16" i="1184" a="1"/>
  <c r="AA16" i="1184" s="1"/>
  <c r="Z16" i="1184" a="1"/>
  <c r="Z16" i="1184" s="1"/>
  <c r="Y16" i="1184" a="1"/>
  <c r="Y16" i="1184" s="1"/>
  <c r="X16" i="1184" a="1"/>
  <c r="X16" i="1184" s="1"/>
  <c r="W16" i="1184" a="1"/>
  <c r="W16" i="1184" s="1"/>
  <c r="V16" i="1184" a="1"/>
  <c r="V16" i="1184" s="1"/>
  <c r="U16" i="1184" a="1"/>
  <c r="U16" i="1184" s="1"/>
  <c r="T16" i="1184" a="1"/>
  <c r="T16" i="1184" s="1"/>
  <c r="S16" i="1184" a="1"/>
  <c r="S16" i="1184" s="1"/>
  <c r="G16" i="1184"/>
  <c r="E16" i="1184"/>
  <c r="B16" i="1184" s="1"/>
  <c r="E15" i="1184"/>
  <c r="E14" i="1184"/>
  <c r="B14" i="1184" s="1"/>
  <c r="E13" i="1184"/>
  <c r="B13" i="1184"/>
  <c r="E12" i="1184"/>
  <c r="B12" i="1184" s="1"/>
  <c r="E11" i="1184"/>
  <c r="CO8" i="1184"/>
  <c r="CN8" i="1184"/>
  <c r="CP7" i="1184"/>
  <c r="CO7" i="1184"/>
  <c r="CO1" i="1184" s="1"/>
  <c r="CN7" i="1184"/>
  <c r="S7" i="1184"/>
  <c r="CP3" i="1184"/>
  <c r="CO3" i="1184"/>
  <c r="CQ2" i="1184"/>
  <c r="CP2" i="1184"/>
  <c r="CP8" i="1184" s="1"/>
  <c r="CN2" i="1184"/>
  <c r="T2" i="1184"/>
  <c r="T3" i="1184" s="1"/>
  <c r="S2" i="1184"/>
  <c r="R2" i="1184" s="1"/>
  <c r="K2" i="1184"/>
  <c r="I2" i="1184" s="1"/>
  <c r="J2" i="1184"/>
  <c r="CP1" i="1184"/>
  <c r="S1" i="1184"/>
  <c r="K1" i="1184"/>
  <c r="J1" i="1184"/>
  <c r="I1" i="1184"/>
  <c r="N5" i="861"/>
  <c r="B973" i="64"/>
  <c r="E967" i="64"/>
  <c r="E968" i="64"/>
  <c r="B968" i="64" s="1"/>
  <c r="E969" i="64"/>
  <c r="B969" i="64" s="1"/>
  <c r="E970" i="64"/>
  <c r="B970" i="64" s="1"/>
  <c r="E971" i="64"/>
  <c r="E972" i="64"/>
  <c r="B972" i="64" s="1"/>
  <c r="E973" i="64"/>
  <c r="E974" i="64"/>
  <c r="B974" i="64" s="1"/>
  <c r="E975" i="64"/>
  <c r="B975" i="64" s="1"/>
  <c r="L973" i="64"/>
  <c r="M973" i="64"/>
  <c r="N973" i="64"/>
  <c r="O973" i="64"/>
  <c r="P973" i="64"/>
  <c r="K973" i="64"/>
  <c r="CM973" i="64"/>
  <c r="CN973" i="64"/>
  <c r="G985" i="64"/>
  <c r="E985" i="64"/>
  <c r="DL984" i="64"/>
  <c r="DK984" i="64"/>
  <c r="DJ984" i="64"/>
  <c r="DI984" i="64"/>
  <c r="DH984" i="64"/>
  <c r="DG984" i="64"/>
  <c r="DF984" i="64"/>
  <c r="DE984" i="64"/>
  <c r="DD984" i="64"/>
  <c r="DC984" i="64"/>
  <c r="DB984" i="64"/>
  <c r="DA984" i="64"/>
  <c r="CZ984" i="64"/>
  <c r="CY984" i="64"/>
  <c r="CX984" i="64"/>
  <c r="CW984" i="64"/>
  <c r="CV984" i="64"/>
  <c r="CU984" i="64"/>
  <c r="CT984" i="64"/>
  <c r="CS984" i="64"/>
  <c r="CR984" i="64"/>
  <c r="CQ984" i="64"/>
  <c r="CP984" i="64"/>
  <c r="CO984" i="64"/>
  <c r="CL984" i="64"/>
  <c r="CK984" i="64"/>
  <c r="CJ984" i="64"/>
  <c r="CI984" i="64"/>
  <c r="CH984" i="64"/>
  <c r="CG984" i="64"/>
  <c r="CF984" i="64"/>
  <c r="CE984" i="64"/>
  <c r="CD984" i="64"/>
  <c r="CC984" i="64"/>
  <c r="CB984" i="64"/>
  <c r="CA984" i="64"/>
  <c r="BZ984" i="64"/>
  <c r="BY984" i="64"/>
  <c r="BX984" i="64"/>
  <c r="BW984" i="64"/>
  <c r="BV984" i="64"/>
  <c r="BU984" i="64"/>
  <c r="BT984" i="64"/>
  <c r="BS984" i="64"/>
  <c r="BR984" i="64"/>
  <c r="BQ984" i="64"/>
  <c r="BP984" i="64"/>
  <c r="BO984" i="64"/>
  <c r="BN984" i="64"/>
  <c r="BM984" i="64"/>
  <c r="BL984" i="64"/>
  <c r="BK984" i="64"/>
  <c r="BJ984" i="64"/>
  <c r="BI984" i="64"/>
  <c r="BH984" i="64"/>
  <c r="BG984" i="64"/>
  <c r="BF984" i="64"/>
  <c r="BE984" i="64"/>
  <c r="BD984" i="64"/>
  <c r="BC984" i="64"/>
  <c r="BB984" i="64"/>
  <c r="BA984" i="64"/>
  <c r="AZ984" i="64"/>
  <c r="AY984" i="64"/>
  <c r="AX984" i="64"/>
  <c r="AW984" i="64"/>
  <c r="AV984" i="64"/>
  <c r="AU984" i="64"/>
  <c r="AT984" i="64"/>
  <c r="AS984" i="64"/>
  <c r="AR984" i="64"/>
  <c r="AQ984" i="64"/>
  <c r="AP984" i="64"/>
  <c r="AO984" i="64"/>
  <c r="AN984" i="64"/>
  <c r="AM984" i="64"/>
  <c r="AL984" i="64"/>
  <c r="AK984" i="64"/>
  <c r="AJ984" i="64"/>
  <c r="AI984" i="64"/>
  <c r="AH984" i="64"/>
  <c r="AG984" i="64"/>
  <c r="AF984" i="64"/>
  <c r="AE984" i="64"/>
  <c r="AD984" i="64"/>
  <c r="AC984" i="64"/>
  <c r="AB984" i="64"/>
  <c r="AA984" i="64"/>
  <c r="Z984" i="64"/>
  <c r="Y984" i="64"/>
  <c r="X984" i="64"/>
  <c r="W984" i="64"/>
  <c r="V984" i="64"/>
  <c r="U984" i="64"/>
  <c r="T984" i="64"/>
  <c r="S984" i="64"/>
  <c r="G984" i="64"/>
  <c r="E984" i="64"/>
  <c r="G983" i="64"/>
  <c r="E983" i="64"/>
  <c r="DL982" i="64"/>
  <c r="DK982" i="64"/>
  <c r="DJ982" i="64"/>
  <c r="DI982" i="64"/>
  <c r="DH982" i="64"/>
  <c r="DG982" i="64"/>
  <c r="DF982" i="64"/>
  <c r="DE982" i="64"/>
  <c r="DD982" i="64"/>
  <c r="DC982" i="64"/>
  <c r="DB982" i="64"/>
  <c r="DA982" i="64"/>
  <c r="CZ982" i="64"/>
  <c r="CY982" i="64"/>
  <c r="CX982" i="64"/>
  <c r="CW982" i="64"/>
  <c r="CV982" i="64"/>
  <c r="CU982" i="64"/>
  <c r="CT982" i="64"/>
  <c r="CS982" i="64"/>
  <c r="CR982" i="64"/>
  <c r="CQ982" i="64"/>
  <c r="CP982" i="64"/>
  <c r="CO982" i="64"/>
  <c r="CL982" i="64"/>
  <c r="CK982" i="64"/>
  <c r="CJ982" i="64"/>
  <c r="CI982" i="64"/>
  <c r="CH982" i="64"/>
  <c r="CG982" i="64"/>
  <c r="CF982" i="64"/>
  <c r="CE982" i="64"/>
  <c r="CD982" i="64"/>
  <c r="CC982" i="64"/>
  <c r="CB982" i="64"/>
  <c r="CA982" i="64"/>
  <c r="BZ982" i="64"/>
  <c r="BY982" i="64"/>
  <c r="BX982" i="64"/>
  <c r="BW982" i="64"/>
  <c r="BV982" i="64"/>
  <c r="BU982" i="64"/>
  <c r="BT982" i="64"/>
  <c r="BS982" i="64"/>
  <c r="BR982" i="64"/>
  <c r="BQ982" i="64"/>
  <c r="BP982" i="64"/>
  <c r="BO982" i="64"/>
  <c r="BN982" i="64"/>
  <c r="BM982" i="64"/>
  <c r="BL982" i="64"/>
  <c r="BK982" i="64"/>
  <c r="BJ982" i="64"/>
  <c r="BI982" i="64"/>
  <c r="BH982" i="64"/>
  <c r="BG982" i="64"/>
  <c r="BF982" i="64"/>
  <c r="BE982" i="64"/>
  <c r="BD982" i="64"/>
  <c r="BC982" i="64"/>
  <c r="BB982" i="64"/>
  <c r="BA982" i="64"/>
  <c r="AZ982" i="64"/>
  <c r="AY982" i="64"/>
  <c r="AX982" i="64"/>
  <c r="AW982" i="64"/>
  <c r="AV982" i="64"/>
  <c r="AU982" i="64"/>
  <c r="AT982" i="64"/>
  <c r="AS982" i="64"/>
  <c r="AR982" i="64"/>
  <c r="AQ982" i="64"/>
  <c r="AP982" i="64"/>
  <c r="AO982" i="64"/>
  <c r="AN982" i="64"/>
  <c r="AM982" i="64"/>
  <c r="AL982" i="64"/>
  <c r="AK982" i="64"/>
  <c r="AJ982" i="64"/>
  <c r="AI982" i="64"/>
  <c r="AH982" i="64"/>
  <c r="AG982" i="64"/>
  <c r="AF982" i="64"/>
  <c r="AE982" i="64"/>
  <c r="AD982" i="64"/>
  <c r="AC982" i="64"/>
  <c r="AB982" i="64"/>
  <c r="AA982" i="64"/>
  <c r="Z982" i="64"/>
  <c r="Y982" i="64"/>
  <c r="X982" i="64"/>
  <c r="W982" i="64"/>
  <c r="V982" i="64"/>
  <c r="U982" i="64"/>
  <c r="T982" i="64"/>
  <c r="S982" i="64"/>
  <c r="G982" i="64"/>
  <c r="E982" i="64"/>
  <c r="G981" i="64"/>
  <c r="E981" i="64"/>
  <c r="G980" i="64"/>
  <c r="E980" i="64"/>
  <c r="G979" i="64"/>
  <c r="E979" i="64"/>
  <c r="G978" i="64"/>
  <c r="G976" i="64" s="1"/>
  <c r="G970" i="64" s="1"/>
  <c r="E978" i="64"/>
  <c r="E977" i="64"/>
  <c r="E976" i="64"/>
  <c r="B971" i="64"/>
  <c r="CN39" i="1184" a="1"/>
  <c r="CM39" i="1184" a="1"/>
  <c r="BD28" i="1184" a="1"/>
  <c r="CW28" i="1184" a="1"/>
  <c r="CF28" i="1184" a="1"/>
  <c r="BC28" i="1184" a="1"/>
  <c r="AO28" i="1184" a="1"/>
  <c r="Z28" i="1184" a="1"/>
  <c r="CK28" i="1184" a="1"/>
  <c r="BE28" i="1184" a="1"/>
  <c r="Y28" i="1184" a="1"/>
  <c r="CV28" i="1184" a="1"/>
  <c r="CE28" i="1184" a="1"/>
  <c r="AN28" i="1184" a="1"/>
  <c r="CJ28" i="1184" a="1"/>
  <c r="DK28" i="1184" a="1"/>
  <c r="CU28" i="1184" a="1"/>
  <c r="BQ28" i="1184" a="1"/>
  <c r="BB28" i="1184" a="1"/>
  <c r="AM28" i="1184" a="1"/>
  <c r="X28" i="1184" a="1"/>
  <c r="CT28" i="1184" a="1"/>
  <c r="CD28" i="1184" a="1"/>
  <c r="BP28" i="1184" a="1"/>
  <c r="BA28" i="1184" a="1"/>
  <c r="W28" i="1184" a="1"/>
  <c r="CZ28" i="1184" a="1"/>
  <c r="BR28" i="1184" a="1"/>
  <c r="AL28" i="1184" a="1"/>
  <c r="V28" i="1184" a="1"/>
  <c r="DI28" i="1184" a="1"/>
  <c r="CS28" i="1184" a="1"/>
  <c r="CC28" i="1184" a="1"/>
  <c r="BO28" i="1184" a="1"/>
  <c r="AZ28" i="1184" a="1"/>
  <c r="DH28" i="1184" a="1"/>
  <c r="CR28" i="1184" a="1"/>
  <c r="BN28" i="1184" a="1"/>
  <c r="AY28" i="1184" a="1"/>
  <c r="AK28" i="1184" a="1"/>
  <c r="U28" i="1184" a="1"/>
  <c r="DG28" i="1184" a="1"/>
  <c r="CA28" i="1184" a="1"/>
  <c r="BM28" i="1184" a="1"/>
  <c r="AJ28" i="1184" a="1"/>
  <c r="T28" i="1184" a="1"/>
  <c r="CP28" i="1184" a="1"/>
  <c r="BL28" i="1184" a="1"/>
  <c r="AI28" i="1184" a="1"/>
  <c r="S28" i="1184" a="1"/>
  <c r="DL28" i="1184" a="1"/>
  <c r="AX28" i="1184" a="1"/>
  <c r="DE28" i="1184" a="1"/>
  <c r="CO28" i="1184" a="1"/>
  <c r="BZ28" i="1184" a="1"/>
  <c r="BK28" i="1184" a="1"/>
  <c r="AW28" i="1184" a="1"/>
  <c r="AH28" i="1184" a="1"/>
  <c r="CL28" i="1184" a="1"/>
  <c r="BY28" i="1184" a="1"/>
  <c r="BJ28" i="1184" a="1"/>
  <c r="AG28" i="1184" a="1"/>
  <c r="DJ28" i="1184" a="1"/>
  <c r="CB28" i="1184" a="1"/>
  <c r="AV28" i="1184" a="1"/>
  <c r="DC28" i="1184" a="1"/>
  <c r="AU28" i="1184" a="1"/>
  <c r="AF28" i="1184" a="1"/>
  <c r="DB28" i="1184" a="1"/>
  <c r="BW28" i="1184" a="1"/>
  <c r="BH28" i="1184" a="1"/>
  <c r="AT28" i="1184" a="1"/>
  <c r="AE28" i="1184" a="1"/>
  <c r="DA28" i="1184" a="1"/>
  <c r="CI28" i="1184" a="1"/>
  <c r="BG28" i="1184" a="1"/>
  <c r="AS28" i="1184" a="1"/>
  <c r="AD28" i="1184" a="1"/>
  <c r="CQ28" i="1184" a="1"/>
  <c r="BI28" i="1184" a="1"/>
  <c r="AC28" i="1184" a="1"/>
  <c r="CH28" i="1184" a="1"/>
  <c r="BT28" i="1184" a="1"/>
  <c r="AB28" i="1184" a="1"/>
  <c r="CX28" i="1184" a="1"/>
  <c r="BS28" i="1184" a="1"/>
  <c r="AA28" i="1184" a="1"/>
  <c r="BV28" i="1184" a="1"/>
  <c r="BU28" i="1184" a="1"/>
  <c r="BF28" i="1184" a="1"/>
  <c r="DF28" i="1184" a="1"/>
  <c r="BX28" i="1184" a="1"/>
  <c r="AR28" i="1184" a="1"/>
  <c r="CY28" i="1184" a="1"/>
  <c r="AQ28" i="1184" a="1"/>
  <c r="CG28" i="1184" a="1"/>
  <c r="DD28" i="1184" a="1"/>
  <c r="AP28" i="1184" a="1"/>
  <c r="CN968" i="64" a="1"/>
  <c r="CM968" i="64" a="1"/>
  <c r="Y44" i="1184" l="1"/>
  <c r="AO44" i="1184"/>
  <c r="BE44" i="1184"/>
  <c r="BU44" i="1184"/>
  <c r="CK44" i="1184"/>
  <c r="DC44" i="1184"/>
  <c r="BF44" i="1184"/>
  <c r="CL44" i="1184"/>
  <c r="BC44" i="1184"/>
  <c r="BS44" i="1184"/>
  <c r="CI44" i="1184"/>
  <c r="AE44" i="1184"/>
  <c r="BK44" i="1184"/>
  <c r="CH44" i="1184"/>
  <c r="AQ44" i="1184"/>
  <c r="CD44" i="1184"/>
  <c r="BJ44" i="1184"/>
  <c r="CQ44" i="1184"/>
  <c r="DG44" i="1184"/>
  <c r="AU44" i="1184"/>
  <c r="T44" i="1184"/>
  <c r="AZ44" i="1184"/>
  <c r="BP44" i="1184"/>
  <c r="CE44" i="1184"/>
  <c r="U44" i="1184"/>
  <c r="AK44" i="1184"/>
  <c r="BA44" i="1184"/>
  <c r="V44" i="1184"/>
  <c r="AL44" i="1184"/>
  <c r="CG44" i="1184"/>
  <c r="CY44" i="1184"/>
  <c r="BH44" i="1184"/>
  <c r="CO44" i="1184"/>
  <c r="AC44" i="1184"/>
  <c r="AS44" i="1184"/>
  <c r="BI44" i="1184"/>
  <c r="BX44" i="1184"/>
  <c r="CP44" i="1184"/>
  <c r="CZ44" i="1184"/>
  <c r="AP44" i="1184"/>
  <c r="DB44" i="1184"/>
  <c r="AA44" i="1184"/>
  <c r="AB44" i="1184"/>
  <c r="AR44" i="1184"/>
  <c r="DD44" i="1184"/>
  <c r="AD44" i="1184"/>
  <c r="AT44" i="1184"/>
  <c r="DF44" i="1184"/>
  <c r="DH44" i="1184"/>
  <c r="AW44" i="1184"/>
  <c r="CS44" i="1184"/>
  <c r="AH44" i="1184"/>
  <c r="BM44" i="1184"/>
  <c r="CT44" i="1184"/>
  <c r="DJ44" i="1184"/>
  <c r="S44" i="1184"/>
  <c r="CC44" i="1184"/>
  <c r="BY44" i="1184"/>
  <c r="AJ44" i="1184"/>
  <c r="CV44" i="1184"/>
  <c r="CX44" i="1184"/>
  <c r="Z44" i="1184"/>
  <c r="AN44" i="1184"/>
  <c r="BR44" i="1184"/>
  <c r="CF44" i="1184"/>
  <c r="CW44" i="1184"/>
  <c r="DL44" i="1184"/>
  <c r="DE44" i="1184"/>
  <c r="DA44" i="1184"/>
  <c r="BW44" i="1184"/>
  <c r="AF44" i="1184"/>
  <c r="AV44" i="1184"/>
  <c r="AY44" i="1184"/>
  <c r="BO44" i="1184"/>
  <c r="BV44" i="1184"/>
  <c r="BQ44" i="1184"/>
  <c r="DK44" i="1184"/>
  <c r="BG44" i="1184"/>
  <c r="AI44" i="1184"/>
  <c r="CA44" i="1184"/>
  <c r="DI44" i="1184"/>
  <c r="CM39" i="1184"/>
  <c r="CM45" i="1184" s="1"/>
  <c r="CM47" i="1184" s="1"/>
  <c r="CN39" i="1184"/>
  <c r="CN45" i="1184" s="1"/>
  <c r="CN47" i="1184" s="1"/>
  <c r="AP28" i="1184"/>
  <c r="DD28" i="1184"/>
  <c r="CG28" i="1184"/>
  <c r="AQ28" i="1184"/>
  <c r="CY28" i="1184"/>
  <c r="AR28" i="1184"/>
  <c r="BX28" i="1184"/>
  <c r="DF28" i="1184"/>
  <c r="BF28" i="1184"/>
  <c r="BU28" i="1184"/>
  <c r="BV28" i="1184"/>
  <c r="AA28" i="1184"/>
  <c r="BS28" i="1184"/>
  <c r="CX28" i="1184"/>
  <c r="AB28" i="1184"/>
  <c r="BT28" i="1184"/>
  <c r="CH28" i="1184"/>
  <c r="AC28" i="1184"/>
  <c r="BI28" i="1184"/>
  <c r="CQ28" i="1184"/>
  <c r="AD28" i="1184"/>
  <c r="AS28" i="1184"/>
  <c r="BG28" i="1184"/>
  <c r="CI28" i="1184"/>
  <c r="DA28" i="1184"/>
  <c r="AE28" i="1184"/>
  <c r="AT28" i="1184"/>
  <c r="BH28" i="1184"/>
  <c r="BW28" i="1184"/>
  <c r="DB28" i="1184"/>
  <c r="AF28" i="1184"/>
  <c r="AU28" i="1184"/>
  <c r="DC28" i="1184"/>
  <c r="AV28" i="1184"/>
  <c r="CB28" i="1184"/>
  <c r="DJ28" i="1184"/>
  <c r="AG28" i="1184"/>
  <c r="BJ28" i="1184"/>
  <c r="BY28" i="1184"/>
  <c r="CL28" i="1184"/>
  <c r="AH28" i="1184"/>
  <c r="AW28" i="1184"/>
  <c r="BK28" i="1184"/>
  <c r="BZ28" i="1184"/>
  <c r="CO28" i="1184"/>
  <c r="DE28" i="1184"/>
  <c r="AX28" i="1184"/>
  <c r="DL28" i="1184"/>
  <c r="S28" i="1184"/>
  <c r="AI28" i="1184"/>
  <c r="BL28" i="1184"/>
  <c r="CP28" i="1184"/>
  <c r="T28" i="1184"/>
  <c r="AJ28" i="1184"/>
  <c r="BM28" i="1184"/>
  <c r="CA28" i="1184"/>
  <c r="DG28" i="1184"/>
  <c r="U28" i="1184"/>
  <c r="AK28" i="1184"/>
  <c r="AY28" i="1184"/>
  <c r="BN28" i="1184"/>
  <c r="CR28" i="1184"/>
  <c r="DH28" i="1184"/>
  <c r="AZ28" i="1184"/>
  <c r="BO28" i="1184"/>
  <c r="CC28" i="1184"/>
  <c r="CS28" i="1184"/>
  <c r="DI28" i="1184"/>
  <c r="V28" i="1184"/>
  <c r="AL28" i="1184"/>
  <c r="BR28" i="1184"/>
  <c r="CZ28" i="1184"/>
  <c r="W28" i="1184"/>
  <c r="BA28" i="1184"/>
  <c r="BP28" i="1184"/>
  <c r="CD28" i="1184"/>
  <c r="CT28" i="1184"/>
  <c r="X28" i="1184"/>
  <c r="AM28" i="1184"/>
  <c r="BB28" i="1184"/>
  <c r="BQ28" i="1184"/>
  <c r="CU28" i="1184"/>
  <c r="DK28" i="1184"/>
  <c r="CJ28" i="1184"/>
  <c r="AN28" i="1184"/>
  <c r="CE28" i="1184"/>
  <c r="CV28" i="1184"/>
  <c r="Y28" i="1184"/>
  <c r="BE28" i="1184"/>
  <c r="CK28" i="1184"/>
  <c r="Z28" i="1184"/>
  <c r="AO28" i="1184"/>
  <c r="BC28" i="1184"/>
  <c r="CF28" i="1184"/>
  <c r="CW28" i="1184"/>
  <c r="BD28" i="1184"/>
  <c r="R1" i="1184"/>
  <c r="R3" i="1184"/>
  <c r="R7" i="1184"/>
  <c r="R8" i="1184" s="1"/>
  <c r="T4" i="1184"/>
  <c r="T1" i="1184"/>
  <c r="CN3" i="1184"/>
  <c r="T7" i="1184"/>
  <c r="CQ7" i="1184"/>
  <c r="L2" i="1184"/>
  <c r="CR2" i="1184"/>
  <c r="CQ3" i="1184"/>
  <c r="S3" i="1184"/>
  <c r="CQ8" i="1184"/>
  <c r="U2" i="1184"/>
  <c r="CO4" i="1184"/>
  <c r="CP4" i="1184"/>
  <c r="CM968" i="64"/>
  <c r="CM974" i="64" s="1"/>
  <c r="CM976" i="64" s="1"/>
  <c r="CN968" i="64"/>
  <c r="CN974" i="64" s="1"/>
  <c r="CN976" i="64" s="1"/>
  <c r="CY39" i="1184" a="1"/>
  <c r="AD39" i="1184" a="1"/>
  <c r="AG39" i="1184" a="1"/>
  <c r="T39" i="1184" a="1"/>
  <c r="V39" i="1184" a="1"/>
  <c r="AN39" i="1184" a="1"/>
  <c r="AR39" i="1184" a="1"/>
  <c r="AS39" i="1184" a="1"/>
  <c r="BJ39" i="1184" a="1"/>
  <c r="AJ39" i="1184" a="1"/>
  <c r="AL39" i="1184" a="1"/>
  <c r="CE39" i="1184" a="1"/>
  <c r="BX39" i="1184" a="1"/>
  <c r="BG39" i="1184" a="1"/>
  <c r="BY39" i="1184" a="1"/>
  <c r="BM39" i="1184" a="1"/>
  <c r="BR39" i="1184" a="1"/>
  <c r="CV39" i="1184" a="1"/>
  <c r="DF39" i="1184" a="1"/>
  <c r="CI39" i="1184" a="1"/>
  <c r="CL39" i="1184" a="1"/>
  <c r="CA39" i="1184" a="1"/>
  <c r="CZ39" i="1184" a="1"/>
  <c r="Y39" i="1184" a="1"/>
  <c r="BH39" i="1184" a="1"/>
  <c r="BZ39" i="1184" a="1"/>
  <c r="AY39" i="1184" a="1"/>
  <c r="CD39" i="1184" a="1"/>
  <c r="AO39" i="1184" a="1"/>
  <c r="DD39" i="1184" a="1"/>
  <c r="AV39" i="1184" a="1"/>
  <c r="CC39" i="1184" a="1"/>
  <c r="CU39" i="1184" a="1"/>
  <c r="DJ39" i="1184" a="1"/>
  <c r="BF39" i="1184" a="1"/>
  <c r="DA39" i="1184" a="1"/>
  <c r="AH39" i="1184" a="1"/>
  <c r="DG39" i="1184" a="1"/>
  <c r="W39" i="1184" a="1"/>
  <c r="BE39" i="1184" a="1"/>
  <c r="BU39" i="1184" a="1"/>
  <c r="AE39" i="1184" a="1"/>
  <c r="AW39" i="1184" a="1"/>
  <c r="U39" i="1184" a="1"/>
  <c r="BA39" i="1184" a="1"/>
  <c r="CK39" i="1184" a="1"/>
  <c r="BV39" i="1184" a="1"/>
  <c r="AT39" i="1184" a="1"/>
  <c r="BK39" i="1184" a="1"/>
  <c r="AK39" i="1184" a="1"/>
  <c r="BP39" i="1184" a="1"/>
  <c r="Z39" i="1184" a="1"/>
  <c r="AA39" i="1184" a="1"/>
  <c r="AC39" i="1184" a="1"/>
  <c r="AI39" i="1184" a="1"/>
  <c r="CG39" i="1184" a="1"/>
  <c r="CB39" i="1184" a="1"/>
  <c r="BL39" i="1184" a="1"/>
  <c r="CS39" i="1184" a="1"/>
  <c r="DK39" i="1184" a="1"/>
  <c r="AQ39" i="1184" a="1"/>
  <c r="CP39" i="1184" a="1"/>
  <c r="DI39" i="1184" a="1"/>
  <c r="CJ39" i="1184" a="1"/>
  <c r="BS39" i="1184" a="1"/>
  <c r="BW39" i="1184" a="1"/>
  <c r="CO39" i="1184" a="1"/>
  <c r="BN39" i="1184" a="1"/>
  <c r="CT39" i="1184" a="1"/>
  <c r="BC39" i="1184" a="1"/>
  <c r="CX39" i="1184" a="1"/>
  <c r="DB39" i="1184" a="1"/>
  <c r="DE39" i="1184" a="1"/>
  <c r="CR39" i="1184" a="1"/>
  <c r="X39" i="1184" a="1"/>
  <c r="CF39" i="1184" a="1"/>
  <c r="AB39" i="1184" a="1"/>
  <c r="AF39" i="1184" a="1"/>
  <c r="AX39" i="1184" a="1"/>
  <c r="DH39" i="1184" a="1"/>
  <c r="AM39" i="1184" a="1"/>
  <c r="CW39" i="1184" a="1"/>
  <c r="BT39" i="1184" a="1"/>
  <c r="AU39" i="1184" a="1"/>
  <c r="DL39" i="1184" a="1"/>
  <c r="AZ39" i="1184" a="1"/>
  <c r="BB39" i="1184" a="1"/>
  <c r="BD39" i="1184" a="1"/>
  <c r="AP39" i="1184" a="1"/>
  <c r="CH39" i="1184" a="1"/>
  <c r="DC39" i="1184" a="1"/>
  <c r="S39" i="1184" a="1"/>
  <c r="BO39" i="1184" a="1"/>
  <c r="BQ39" i="1184" a="1"/>
  <c r="BI39" i="1184" a="1"/>
  <c r="CQ39" i="1184" a="1"/>
  <c r="CQ39" i="1184" l="1"/>
  <c r="CQ45" i="1184" s="1"/>
  <c r="CQ47" i="1184" s="1"/>
  <c r="BI39" i="1184"/>
  <c r="BI45" i="1184" s="1"/>
  <c r="BI47" i="1184" s="1"/>
  <c r="BQ39" i="1184"/>
  <c r="BQ45" i="1184" s="1"/>
  <c r="BQ47" i="1184" s="1"/>
  <c r="BO39" i="1184"/>
  <c r="BO45" i="1184" s="1"/>
  <c r="BO47" i="1184" s="1"/>
  <c r="S39" i="1184"/>
  <c r="S45" i="1184" s="1"/>
  <c r="S47" i="1184" s="1"/>
  <c r="DC39" i="1184"/>
  <c r="DC45" i="1184" s="1"/>
  <c r="DC47" i="1184" s="1"/>
  <c r="CH39" i="1184"/>
  <c r="CH45" i="1184" s="1"/>
  <c r="CH47" i="1184" s="1"/>
  <c r="AP39" i="1184"/>
  <c r="AP45" i="1184" s="1"/>
  <c r="BD39" i="1184"/>
  <c r="BD45" i="1184" s="1"/>
  <c r="BD47" i="1184" s="1"/>
  <c r="BB39" i="1184"/>
  <c r="BB45" i="1184" s="1"/>
  <c r="AZ39" i="1184"/>
  <c r="AZ45" i="1184" s="1"/>
  <c r="AZ47" i="1184" s="1"/>
  <c r="DL39" i="1184"/>
  <c r="DL45" i="1184" s="1"/>
  <c r="DL47" i="1184" s="1"/>
  <c r="AU39" i="1184"/>
  <c r="AU45" i="1184" s="1"/>
  <c r="AU47" i="1184" s="1"/>
  <c r="BT39" i="1184"/>
  <c r="BT45" i="1184" s="1"/>
  <c r="BT47" i="1184" s="1"/>
  <c r="CW39" i="1184"/>
  <c r="CW45" i="1184" s="1"/>
  <c r="CW47" i="1184" s="1"/>
  <c r="AM39" i="1184"/>
  <c r="AM45" i="1184" s="1"/>
  <c r="AM47" i="1184" s="1"/>
  <c r="DH39" i="1184"/>
  <c r="DH45" i="1184" s="1"/>
  <c r="DH47" i="1184" s="1"/>
  <c r="AX39" i="1184"/>
  <c r="AX45" i="1184" s="1"/>
  <c r="AX47" i="1184" s="1"/>
  <c r="AF39" i="1184"/>
  <c r="AF45" i="1184" s="1"/>
  <c r="AF47" i="1184" s="1"/>
  <c r="AB39" i="1184"/>
  <c r="AB45" i="1184" s="1"/>
  <c r="AB47" i="1184" s="1"/>
  <c r="CF39" i="1184"/>
  <c r="CF45" i="1184" s="1"/>
  <c r="CF47" i="1184" s="1"/>
  <c r="X39" i="1184"/>
  <c r="X45" i="1184" s="1"/>
  <c r="X47" i="1184" s="1"/>
  <c r="CR39" i="1184"/>
  <c r="CR45" i="1184" s="1"/>
  <c r="CR47" i="1184" s="1"/>
  <c r="DE39" i="1184"/>
  <c r="DE45" i="1184" s="1"/>
  <c r="DE47" i="1184" s="1"/>
  <c r="DB39" i="1184"/>
  <c r="DB45" i="1184" s="1"/>
  <c r="DB47" i="1184" s="1"/>
  <c r="CX39" i="1184"/>
  <c r="CX45" i="1184" s="1"/>
  <c r="CX47" i="1184" s="1"/>
  <c r="BC39" i="1184"/>
  <c r="BC45" i="1184" s="1"/>
  <c r="BC47" i="1184" s="1"/>
  <c r="CT39" i="1184"/>
  <c r="CT45" i="1184" s="1"/>
  <c r="CT47" i="1184" s="1"/>
  <c r="BN39" i="1184"/>
  <c r="BN45" i="1184" s="1"/>
  <c r="CO39" i="1184"/>
  <c r="CO45" i="1184" s="1"/>
  <c r="CO47" i="1184" s="1"/>
  <c r="BW39" i="1184"/>
  <c r="BW45" i="1184" s="1"/>
  <c r="BW47" i="1184" s="1"/>
  <c r="BS39" i="1184"/>
  <c r="BS45" i="1184" s="1"/>
  <c r="BS47" i="1184" s="1"/>
  <c r="CJ39" i="1184"/>
  <c r="CJ45" i="1184" s="1"/>
  <c r="CJ47" i="1184" s="1"/>
  <c r="DI39" i="1184"/>
  <c r="DI45" i="1184" s="1"/>
  <c r="DI47" i="1184" s="1"/>
  <c r="CP39" i="1184"/>
  <c r="CP45" i="1184" s="1"/>
  <c r="CP47" i="1184" s="1"/>
  <c r="AQ39" i="1184"/>
  <c r="AQ45" i="1184" s="1"/>
  <c r="AQ47" i="1184" s="1"/>
  <c r="DK39" i="1184"/>
  <c r="DK45" i="1184" s="1"/>
  <c r="DK47" i="1184" s="1"/>
  <c r="CS39" i="1184"/>
  <c r="CS45" i="1184" s="1"/>
  <c r="CS47" i="1184" s="1"/>
  <c r="BL39" i="1184"/>
  <c r="BL45" i="1184" s="1"/>
  <c r="BL47" i="1184" s="1"/>
  <c r="CB39" i="1184"/>
  <c r="CB45" i="1184" s="1"/>
  <c r="CB47" i="1184" s="1"/>
  <c r="CG39" i="1184"/>
  <c r="CG45" i="1184" s="1"/>
  <c r="CG47" i="1184" s="1"/>
  <c r="AI39" i="1184"/>
  <c r="AI45" i="1184" s="1"/>
  <c r="AI47" i="1184" s="1"/>
  <c r="AC39" i="1184"/>
  <c r="AC45" i="1184" s="1"/>
  <c r="AC47" i="1184" s="1"/>
  <c r="AA39" i="1184"/>
  <c r="AA45" i="1184" s="1"/>
  <c r="AA47" i="1184" s="1"/>
  <c r="Z39" i="1184"/>
  <c r="Z45" i="1184" s="1"/>
  <c r="Z47" i="1184" s="1"/>
  <c r="BP39" i="1184"/>
  <c r="BP45" i="1184" s="1"/>
  <c r="BP47" i="1184" s="1"/>
  <c r="AK39" i="1184"/>
  <c r="AK45" i="1184" s="1"/>
  <c r="AK47" i="1184" s="1"/>
  <c r="BK39" i="1184"/>
  <c r="BK45" i="1184" s="1"/>
  <c r="BK47" i="1184" s="1"/>
  <c r="AT39" i="1184"/>
  <c r="AT45" i="1184" s="1"/>
  <c r="AT47" i="1184" s="1"/>
  <c r="BV39" i="1184"/>
  <c r="BV45" i="1184" s="1"/>
  <c r="BV47" i="1184" s="1"/>
  <c r="CK39" i="1184"/>
  <c r="CK45" i="1184" s="1"/>
  <c r="CK47" i="1184" s="1"/>
  <c r="BA39" i="1184"/>
  <c r="BA45" i="1184" s="1"/>
  <c r="BA47" i="1184" s="1"/>
  <c r="U39" i="1184"/>
  <c r="U45" i="1184" s="1"/>
  <c r="U47" i="1184" s="1"/>
  <c r="AW39" i="1184"/>
  <c r="AW45" i="1184" s="1"/>
  <c r="AW47" i="1184" s="1"/>
  <c r="AE39" i="1184"/>
  <c r="AE45" i="1184" s="1"/>
  <c r="AE47" i="1184" s="1"/>
  <c r="BU39" i="1184"/>
  <c r="BU45" i="1184" s="1"/>
  <c r="BU47" i="1184" s="1"/>
  <c r="BE39" i="1184"/>
  <c r="BE45" i="1184" s="1"/>
  <c r="BE47" i="1184" s="1"/>
  <c r="W39" i="1184"/>
  <c r="W45" i="1184" s="1"/>
  <c r="W47" i="1184" s="1"/>
  <c r="DG39" i="1184"/>
  <c r="DG45" i="1184" s="1"/>
  <c r="DG47" i="1184" s="1"/>
  <c r="AH39" i="1184"/>
  <c r="AH45" i="1184" s="1"/>
  <c r="AH47" i="1184" s="1"/>
  <c r="DA39" i="1184"/>
  <c r="DA45" i="1184" s="1"/>
  <c r="DA47" i="1184" s="1"/>
  <c r="BF39" i="1184"/>
  <c r="BF45" i="1184" s="1"/>
  <c r="BF47" i="1184" s="1"/>
  <c r="DJ39" i="1184"/>
  <c r="DJ45" i="1184" s="1"/>
  <c r="DJ47" i="1184" s="1"/>
  <c r="CU39" i="1184"/>
  <c r="CU45" i="1184" s="1"/>
  <c r="CU47" i="1184" s="1"/>
  <c r="CC39" i="1184"/>
  <c r="CC45" i="1184" s="1"/>
  <c r="CC47" i="1184" s="1"/>
  <c r="AV39" i="1184"/>
  <c r="AV45" i="1184" s="1"/>
  <c r="AV47" i="1184" s="1"/>
  <c r="DD39" i="1184"/>
  <c r="DD45" i="1184" s="1"/>
  <c r="DD47" i="1184" s="1"/>
  <c r="AO39" i="1184"/>
  <c r="AO45" i="1184" s="1"/>
  <c r="AO47" i="1184" s="1"/>
  <c r="CD39" i="1184"/>
  <c r="CD45" i="1184" s="1"/>
  <c r="CD47" i="1184" s="1"/>
  <c r="AY39" i="1184"/>
  <c r="AY45" i="1184" s="1"/>
  <c r="AY47" i="1184" s="1"/>
  <c r="BZ39" i="1184"/>
  <c r="BZ45" i="1184" s="1"/>
  <c r="BH39" i="1184"/>
  <c r="BH45" i="1184" s="1"/>
  <c r="BH47" i="1184" s="1"/>
  <c r="Y39" i="1184"/>
  <c r="Y45" i="1184" s="1"/>
  <c r="Y47" i="1184" s="1"/>
  <c r="CZ39" i="1184"/>
  <c r="CZ45" i="1184" s="1"/>
  <c r="CZ47" i="1184" s="1"/>
  <c r="CA39" i="1184"/>
  <c r="CA45" i="1184" s="1"/>
  <c r="CA47" i="1184" s="1"/>
  <c r="CL39" i="1184"/>
  <c r="CL45" i="1184" s="1"/>
  <c r="CI39" i="1184"/>
  <c r="CI45" i="1184" s="1"/>
  <c r="CI47" i="1184" s="1"/>
  <c r="DF39" i="1184"/>
  <c r="DF45" i="1184" s="1"/>
  <c r="DF47" i="1184" s="1"/>
  <c r="CV39" i="1184"/>
  <c r="CV45" i="1184" s="1"/>
  <c r="CV47" i="1184" s="1"/>
  <c r="BR39" i="1184"/>
  <c r="BR45" i="1184" s="1"/>
  <c r="BR47" i="1184" s="1"/>
  <c r="BM39" i="1184"/>
  <c r="BM45" i="1184" s="1"/>
  <c r="BM47" i="1184" s="1"/>
  <c r="BY39" i="1184"/>
  <c r="BY45" i="1184" s="1"/>
  <c r="BY47" i="1184" s="1"/>
  <c r="BG39" i="1184"/>
  <c r="BG45" i="1184" s="1"/>
  <c r="BG47" i="1184" s="1"/>
  <c r="BX39" i="1184"/>
  <c r="BX45" i="1184" s="1"/>
  <c r="BX47" i="1184" s="1"/>
  <c r="CE39" i="1184"/>
  <c r="CE45" i="1184" s="1"/>
  <c r="CE47" i="1184" s="1"/>
  <c r="AL39" i="1184"/>
  <c r="AL45" i="1184" s="1"/>
  <c r="AL47" i="1184" s="1"/>
  <c r="AJ39" i="1184"/>
  <c r="AJ45" i="1184" s="1"/>
  <c r="AJ47" i="1184" s="1"/>
  <c r="BJ39" i="1184"/>
  <c r="BJ45" i="1184" s="1"/>
  <c r="BJ47" i="1184" s="1"/>
  <c r="AS39" i="1184"/>
  <c r="AS45" i="1184" s="1"/>
  <c r="AS47" i="1184" s="1"/>
  <c r="AR39" i="1184"/>
  <c r="AR45" i="1184" s="1"/>
  <c r="AR47" i="1184" s="1"/>
  <c r="AN39" i="1184"/>
  <c r="AN45" i="1184" s="1"/>
  <c r="AN47" i="1184" s="1"/>
  <c r="V39" i="1184"/>
  <c r="V45" i="1184" s="1"/>
  <c r="V47" i="1184" s="1"/>
  <c r="T39" i="1184"/>
  <c r="T45" i="1184" s="1"/>
  <c r="T47" i="1184" s="1"/>
  <c r="AG39" i="1184"/>
  <c r="AG45" i="1184" s="1"/>
  <c r="AG47" i="1184" s="1"/>
  <c r="AD39" i="1184"/>
  <c r="AD45" i="1184" s="1"/>
  <c r="CY39" i="1184"/>
  <c r="CY45" i="1184" s="1"/>
  <c r="CY47" i="1184" s="1"/>
  <c r="O28" i="1184"/>
  <c r="K28" i="1184"/>
  <c r="M28" i="1184"/>
  <c r="N28" i="1184"/>
  <c r="L28" i="1184"/>
  <c r="P28" i="1184"/>
  <c r="R4" i="1184"/>
  <c r="CQ1" i="1184"/>
  <c r="S4" i="1184"/>
  <c r="S8" i="1184"/>
  <c r="V2" i="1184"/>
  <c r="U3" i="1184"/>
  <c r="U7" i="1184"/>
  <c r="U1" i="1184"/>
  <c r="CQ4" i="1184"/>
  <c r="CN4" i="1184"/>
  <c r="CN1" i="1184"/>
  <c r="CR7" i="1184"/>
  <c r="CR1" i="1184" s="1"/>
  <c r="CR8" i="1184"/>
  <c r="CR3" i="1184"/>
  <c r="CS2" i="1184"/>
  <c r="L1" i="1184"/>
  <c r="M2" i="1184"/>
  <c r="O45" i="1184" l="1"/>
  <c r="BZ47" i="1184"/>
  <c r="O47" i="1184" s="1"/>
  <c r="K45" i="1184"/>
  <c r="AD47" i="1184"/>
  <c r="K47" i="1184" s="1"/>
  <c r="P45" i="1184"/>
  <c r="CL47" i="1184"/>
  <c r="P47" i="1184" s="1"/>
  <c r="N45" i="1184"/>
  <c r="BN47" i="1184"/>
  <c r="N47" i="1184" s="1"/>
  <c r="M45" i="1184"/>
  <c r="BB47" i="1184"/>
  <c r="M47" i="1184" s="1"/>
  <c r="L45" i="1184"/>
  <c r="AP47" i="1184"/>
  <c r="L47" i="1184" s="1"/>
  <c r="CS8" i="1184"/>
  <c r="CS3" i="1184"/>
  <c r="CS7" i="1184"/>
  <c r="CT2" i="1184"/>
  <c r="CR4" i="1184"/>
  <c r="M1" i="1184"/>
  <c r="N2" i="1184"/>
  <c r="U4" i="1184"/>
  <c r="W2" i="1184"/>
  <c r="V3" i="1184"/>
  <c r="V7" i="1184"/>
  <c r="U8" i="1184" s="1"/>
  <c r="V1" i="1184"/>
  <c r="T8" i="1184"/>
  <c r="N1" i="1184" l="1"/>
  <c r="O2" i="1184"/>
  <c r="CT8" i="1184"/>
  <c r="CT3" i="1184"/>
  <c r="CU2" i="1184"/>
  <c r="CT7" i="1184"/>
  <c r="CS1" i="1184"/>
  <c r="CS4" i="1184"/>
  <c r="V4" i="1184"/>
  <c r="W7" i="1184"/>
  <c r="V8" i="1184" s="1"/>
  <c r="X2" i="1184"/>
  <c r="W3" i="1184"/>
  <c r="W1" i="1184"/>
  <c r="CT1" i="1184" l="1"/>
  <c r="W4" i="1184"/>
  <c r="CU8" i="1184"/>
  <c r="CU3" i="1184"/>
  <c r="CV2" i="1184"/>
  <c r="CU7" i="1184"/>
  <c r="X3" i="1184"/>
  <c r="Y2" i="1184"/>
  <c r="X7" i="1184"/>
  <c r="X1" i="1184"/>
  <c r="CT4" i="1184"/>
  <c r="W8" i="1184"/>
  <c r="O1" i="1184"/>
  <c r="P2" i="1184"/>
  <c r="CU1" i="1184" l="1"/>
  <c r="CV3" i="1184"/>
  <c r="CV8" i="1184"/>
  <c r="CV7" i="1184"/>
  <c r="CV1" i="1184" s="1"/>
  <c r="CW2" i="1184"/>
  <c r="CU4" i="1184"/>
  <c r="Y3" i="1184"/>
  <c r="Y7" i="1184"/>
  <c r="Y1" i="1184"/>
  <c r="Z2" i="1184"/>
  <c r="X4" i="1184"/>
  <c r="P1" i="1184"/>
  <c r="CV4" i="1184" l="1"/>
  <c r="Z3" i="1184"/>
  <c r="Z7" i="1184"/>
  <c r="Z1" i="1184"/>
  <c r="AA2" i="1184"/>
  <c r="Y8" i="1184"/>
  <c r="Y4" i="1184"/>
  <c r="CX2" i="1184"/>
  <c r="CW3" i="1184"/>
  <c r="CW8" i="1184"/>
  <c r="CW7" i="1184"/>
  <c r="X8" i="1184"/>
  <c r="CW1" i="1184" l="1"/>
  <c r="Z4" i="1184"/>
  <c r="CW4" i="1184"/>
  <c r="CX8" i="1184"/>
  <c r="CX3" i="1184"/>
  <c r="CX7" i="1184"/>
  <c r="CY2" i="1184"/>
  <c r="AA3" i="1184"/>
  <c r="AA7" i="1184"/>
  <c r="AA1" i="1184"/>
  <c r="AB2" i="1184"/>
  <c r="Z8" i="1184"/>
  <c r="AA4" i="1184" l="1"/>
  <c r="CY7" i="1184"/>
  <c r="CY1" i="1184" s="1"/>
  <c r="CZ2" i="1184"/>
  <c r="CY3" i="1184"/>
  <c r="CY8" i="1184"/>
  <c r="CX1" i="1184"/>
  <c r="CX4" i="1184"/>
  <c r="AB3" i="1184"/>
  <c r="AB7" i="1184"/>
  <c r="AB1" i="1184"/>
  <c r="AC2" i="1184"/>
  <c r="AA8" i="1184"/>
  <c r="CY4" i="1184" l="1"/>
  <c r="CZ7" i="1184"/>
  <c r="DA2" i="1184"/>
  <c r="CZ8" i="1184"/>
  <c r="CZ3" i="1184"/>
  <c r="AC7" i="1184"/>
  <c r="AC3" i="1184"/>
  <c r="AC1" i="1184"/>
  <c r="AD2" i="1184"/>
  <c r="AB8" i="1184"/>
  <c r="AB4" i="1184"/>
  <c r="AD1" i="1184" l="1"/>
  <c r="AD7" i="1184"/>
  <c r="AE2" i="1184"/>
  <c r="AD3" i="1184"/>
  <c r="AC4" i="1184"/>
  <c r="AC8" i="1184"/>
  <c r="CZ4" i="1184"/>
  <c r="DA7" i="1184"/>
  <c r="DA1" i="1184" s="1"/>
  <c r="DB2" i="1184"/>
  <c r="DA8" i="1184"/>
  <c r="DA3" i="1184"/>
  <c r="CZ1" i="1184"/>
  <c r="AD4" i="1184" l="1"/>
  <c r="AE7" i="1184"/>
  <c r="AE1" i="1184"/>
  <c r="AF2" i="1184"/>
  <c r="AE3" i="1184"/>
  <c r="AD8" i="1184"/>
  <c r="DA4" i="1184"/>
  <c r="DB7" i="1184"/>
  <c r="DB1" i="1184" s="1"/>
  <c r="DC2" i="1184"/>
  <c r="DB3" i="1184"/>
  <c r="DB8" i="1184"/>
  <c r="DB4" i="1184" l="1"/>
  <c r="DC7" i="1184"/>
  <c r="DC1" i="1184" s="1"/>
  <c r="DD2" i="1184"/>
  <c r="DC8" i="1184"/>
  <c r="DC3" i="1184"/>
  <c r="AE4" i="1184"/>
  <c r="AF7" i="1184"/>
  <c r="AE8" i="1184" s="1"/>
  <c r="AF1" i="1184"/>
  <c r="AG2" i="1184"/>
  <c r="AF3" i="1184"/>
  <c r="DD3" i="1184" l="1"/>
  <c r="DD7" i="1184"/>
  <c r="DD1" i="1184" s="1"/>
  <c r="DE2" i="1184"/>
  <c r="DD8" i="1184"/>
  <c r="AF4" i="1184"/>
  <c r="AG7" i="1184"/>
  <c r="AG1" i="1184"/>
  <c r="AH2" i="1184"/>
  <c r="AG3" i="1184"/>
  <c r="AF8" i="1184"/>
  <c r="DC4" i="1184"/>
  <c r="AG4" i="1184" l="1"/>
  <c r="AH1" i="1184"/>
  <c r="AI2" i="1184"/>
  <c r="AH3" i="1184"/>
  <c r="AH7" i="1184"/>
  <c r="AG8" i="1184"/>
  <c r="DF2" i="1184"/>
  <c r="DE8" i="1184"/>
  <c r="DE3" i="1184"/>
  <c r="DE7" i="1184"/>
  <c r="DE1" i="1184" s="1"/>
  <c r="DD4" i="1184"/>
  <c r="AH4" i="1184" l="1"/>
  <c r="AI3" i="1184"/>
  <c r="AJ2" i="1184"/>
  <c r="AI1" i="1184"/>
  <c r="AI7" i="1184"/>
  <c r="DE4" i="1184"/>
  <c r="DF8" i="1184"/>
  <c r="DF3" i="1184"/>
  <c r="DF7" i="1184"/>
  <c r="DG2" i="1184"/>
  <c r="DF1" i="1184" l="1"/>
  <c r="DF4" i="1184"/>
  <c r="DG8" i="1184"/>
  <c r="DG3" i="1184"/>
  <c r="DG7" i="1184"/>
  <c r="DG1" i="1184" s="1"/>
  <c r="DH2" i="1184"/>
  <c r="AK2" i="1184"/>
  <c r="AJ3" i="1184"/>
  <c r="AJ7" i="1184"/>
  <c r="AI8" i="1184" s="1"/>
  <c r="AJ1" i="1184"/>
  <c r="AH8" i="1184"/>
  <c r="AI4" i="1184"/>
  <c r="DH7" i="1184" l="1"/>
  <c r="DH1" i="1184" s="1"/>
  <c r="DH8" i="1184"/>
  <c r="DH3" i="1184"/>
  <c r="DI2" i="1184"/>
  <c r="DG4" i="1184"/>
  <c r="AJ4" i="1184"/>
  <c r="AL2" i="1184"/>
  <c r="AK3" i="1184"/>
  <c r="AK7" i="1184"/>
  <c r="AJ8" i="1184" s="1"/>
  <c r="AK1" i="1184"/>
  <c r="AK4" i="1184" l="1"/>
  <c r="AM2" i="1184"/>
  <c r="AL3" i="1184"/>
  <c r="AL1" i="1184"/>
  <c r="AL7" i="1184"/>
  <c r="DI8" i="1184"/>
  <c r="DI3" i="1184"/>
  <c r="DI7" i="1184"/>
  <c r="DI1" i="1184" s="1"/>
  <c r="DJ2" i="1184"/>
  <c r="DH4" i="1184"/>
  <c r="AK8" i="1184"/>
  <c r="DJ8" i="1184" l="1"/>
  <c r="DJ3" i="1184"/>
  <c r="DJ7" i="1184"/>
  <c r="DK2" i="1184"/>
  <c r="DI4" i="1184"/>
  <c r="AL4" i="1184"/>
  <c r="AM7" i="1184"/>
  <c r="AL8" i="1184" s="1"/>
  <c r="AN2" i="1184"/>
  <c r="AM3" i="1184"/>
  <c r="AM1" i="1184"/>
  <c r="AM4" i="1184" l="1"/>
  <c r="DJ1" i="1184"/>
  <c r="DJ4" i="1184"/>
  <c r="AN3" i="1184"/>
  <c r="AN7" i="1184"/>
  <c r="AN1" i="1184"/>
  <c r="AO2" i="1184"/>
  <c r="AM8" i="1184"/>
  <c r="DK8" i="1184"/>
  <c r="DK3" i="1184"/>
  <c r="DK7" i="1184"/>
  <c r="DK1" i="1184" s="1"/>
  <c r="DL2" i="1184"/>
  <c r="AN4" i="1184" l="1"/>
  <c r="DL3" i="1184"/>
  <c r="DL8" i="1184"/>
  <c r="DL7" i="1184"/>
  <c r="DL1" i="1184" s="1"/>
  <c r="DK4" i="1184"/>
  <c r="AO3" i="1184"/>
  <c r="AO7" i="1184"/>
  <c r="AN8" i="1184" s="1"/>
  <c r="AO1" i="1184"/>
  <c r="AP2" i="1184"/>
  <c r="AO4" i="1184" l="1"/>
  <c r="DL4" i="1184"/>
  <c r="AP3" i="1184"/>
  <c r="AP1" i="1184"/>
  <c r="AP7" i="1184"/>
  <c r="AQ2" i="1184"/>
  <c r="AO8" i="1184"/>
  <c r="AP4" i="1184" l="1"/>
  <c r="AQ3" i="1184"/>
  <c r="AQ7" i="1184"/>
  <c r="AQ1" i="1184"/>
  <c r="AR2" i="1184"/>
  <c r="AR3" i="1184" l="1"/>
  <c r="AR7" i="1184"/>
  <c r="AR1" i="1184"/>
  <c r="AS2" i="1184"/>
  <c r="AQ8" i="1184"/>
  <c r="AQ4" i="1184"/>
  <c r="AP8" i="1184"/>
  <c r="AS3" i="1184" l="1"/>
  <c r="AS7" i="1184"/>
  <c r="AS1" i="1184"/>
  <c r="AT2" i="1184"/>
  <c r="AR8" i="1184"/>
  <c r="AR4" i="1184"/>
  <c r="AT3" i="1184" l="1"/>
  <c r="AT1" i="1184"/>
  <c r="AT7" i="1184"/>
  <c r="AU2" i="1184"/>
  <c r="AS8" i="1184"/>
  <c r="AS4" i="1184"/>
  <c r="AT4" i="1184" l="1"/>
  <c r="AU7" i="1184"/>
  <c r="AU3" i="1184"/>
  <c r="AU1" i="1184"/>
  <c r="AV2" i="1184"/>
  <c r="AT8" i="1184"/>
  <c r="AV1" i="1184" l="1"/>
  <c r="AV7" i="1184"/>
  <c r="AW2" i="1184"/>
  <c r="AV3" i="1184"/>
  <c r="AU4" i="1184"/>
  <c r="AU8" i="1184"/>
  <c r="AV4" i="1184" l="1"/>
  <c r="AW1" i="1184"/>
  <c r="AW7" i="1184"/>
  <c r="AX2" i="1184"/>
  <c r="AW3" i="1184"/>
  <c r="AV8" i="1184"/>
  <c r="AW4" i="1184" l="1"/>
  <c r="AX1" i="1184"/>
  <c r="AX7" i="1184"/>
  <c r="AY2" i="1184"/>
  <c r="AX3" i="1184"/>
  <c r="AW8" i="1184"/>
  <c r="AX4" i="1184" l="1"/>
  <c r="AY3" i="1184"/>
  <c r="AY7" i="1184"/>
  <c r="AY1" i="1184"/>
  <c r="AZ2" i="1184"/>
  <c r="AX8" i="1184"/>
  <c r="BA2" i="1184" l="1"/>
  <c r="AZ7" i="1184"/>
  <c r="AZ3" i="1184"/>
  <c r="AZ1" i="1184"/>
  <c r="AY8" i="1184"/>
  <c r="AY4" i="1184"/>
  <c r="AZ4" i="1184" l="1"/>
  <c r="BB2" i="1184"/>
  <c r="BA1" i="1184"/>
  <c r="BA3" i="1184"/>
  <c r="BA7" i="1184"/>
  <c r="BA4" i="1184" l="1"/>
  <c r="BC2" i="1184"/>
  <c r="BB3" i="1184"/>
  <c r="BB1" i="1184"/>
  <c r="BB7" i="1184"/>
  <c r="BA8" i="1184" s="1"/>
  <c r="AZ8" i="1184"/>
  <c r="BB4" i="1184" l="1"/>
  <c r="BC7" i="1184"/>
  <c r="BD2" i="1184"/>
  <c r="BC3" i="1184"/>
  <c r="BC1" i="1184"/>
  <c r="BC4" i="1184" l="1"/>
  <c r="BE2" i="1184"/>
  <c r="BD3" i="1184"/>
  <c r="BD1" i="1184"/>
  <c r="BD7" i="1184"/>
  <c r="BC8" i="1184" s="1"/>
  <c r="BB8" i="1184"/>
  <c r="BD4" i="1184" l="1"/>
  <c r="BE3" i="1184"/>
  <c r="BE1" i="1184"/>
  <c r="BE7" i="1184"/>
  <c r="BF2" i="1184"/>
  <c r="BF3" i="1184" l="1"/>
  <c r="BF1" i="1184"/>
  <c r="BF7" i="1184"/>
  <c r="BG2" i="1184"/>
  <c r="BE8" i="1184"/>
  <c r="BD8" i="1184"/>
  <c r="BE4" i="1184"/>
  <c r="BG3" i="1184" l="1"/>
  <c r="BG1" i="1184"/>
  <c r="BG7" i="1184"/>
  <c r="BH2" i="1184"/>
  <c r="BF8" i="1184"/>
  <c r="BF4" i="1184"/>
  <c r="BH3" i="1184" l="1"/>
  <c r="BH1" i="1184"/>
  <c r="BH7" i="1184"/>
  <c r="BG8" i="1184" s="1"/>
  <c r="BI2" i="1184"/>
  <c r="BG4" i="1184"/>
  <c r="BI3" i="1184" l="1"/>
  <c r="BI1" i="1184"/>
  <c r="BI7" i="1184"/>
  <c r="BJ2" i="1184"/>
  <c r="BH8" i="1184"/>
  <c r="BH4" i="1184"/>
  <c r="BJ3" i="1184" l="1"/>
  <c r="BJ1" i="1184"/>
  <c r="BJ7" i="1184"/>
  <c r="BI8" i="1184" s="1"/>
  <c r="BK2" i="1184"/>
  <c r="BI4" i="1184"/>
  <c r="BK7" i="1184" l="1"/>
  <c r="BK3" i="1184"/>
  <c r="BK1" i="1184"/>
  <c r="BL2" i="1184"/>
  <c r="BJ8" i="1184"/>
  <c r="BJ4" i="1184"/>
  <c r="BK4" i="1184" l="1"/>
  <c r="BL3" i="1184"/>
  <c r="BL1" i="1184"/>
  <c r="BL7" i="1184"/>
  <c r="BM2" i="1184"/>
  <c r="BL4" i="1184" l="1"/>
  <c r="BM1" i="1184"/>
  <c r="BM7" i="1184"/>
  <c r="BN2" i="1184"/>
  <c r="BM3" i="1184"/>
  <c r="BK8" i="1184"/>
  <c r="BM4" i="1184" l="1"/>
  <c r="BN1" i="1184"/>
  <c r="BN7" i="1184"/>
  <c r="BO2" i="1184"/>
  <c r="BN3" i="1184"/>
  <c r="BM8" i="1184"/>
  <c r="BL8" i="1184"/>
  <c r="BN4" i="1184" l="1"/>
  <c r="BO3" i="1184"/>
  <c r="BO7" i="1184"/>
  <c r="BP2" i="1184"/>
  <c r="BO1" i="1184"/>
  <c r="BN8" i="1184"/>
  <c r="BP7" i="1184" l="1"/>
  <c r="BQ2" i="1184"/>
  <c r="BP3" i="1184"/>
  <c r="BP1" i="1184"/>
  <c r="BO4" i="1184"/>
  <c r="BP4" i="1184" l="1"/>
  <c r="BQ7" i="1184"/>
  <c r="BR2" i="1184"/>
  <c r="BQ3" i="1184"/>
  <c r="BQ1" i="1184"/>
  <c r="BP8" i="1184"/>
  <c r="BO8" i="1184"/>
  <c r="BQ4" i="1184" l="1"/>
  <c r="BS2" i="1184"/>
  <c r="BR3" i="1184"/>
  <c r="BR1" i="1184"/>
  <c r="BR7" i="1184"/>
  <c r="BR4" i="1184" l="1"/>
  <c r="BS7" i="1184"/>
  <c r="BT2" i="1184"/>
  <c r="BS1" i="1184"/>
  <c r="BS3" i="1184"/>
  <c r="BQ8" i="1184"/>
  <c r="BR8" i="1184" l="1"/>
  <c r="BS4" i="1184"/>
  <c r="BT3" i="1184"/>
  <c r="BT1" i="1184"/>
  <c r="BU2" i="1184"/>
  <c r="BT7" i="1184"/>
  <c r="BS8" i="1184" s="1"/>
  <c r="BU3" i="1184" l="1"/>
  <c r="BU1" i="1184"/>
  <c r="BU7" i="1184"/>
  <c r="BV2" i="1184"/>
  <c r="BT8" i="1184"/>
  <c r="BT4" i="1184"/>
  <c r="BV3" i="1184" l="1"/>
  <c r="BV1" i="1184"/>
  <c r="BV7" i="1184"/>
  <c r="BW2" i="1184"/>
  <c r="BU8" i="1184"/>
  <c r="BU4" i="1184"/>
  <c r="BW3" i="1184" l="1"/>
  <c r="BW1" i="1184"/>
  <c r="BX2" i="1184"/>
  <c r="BW7" i="1184"/>
  <c r="BV8" i="1184"/>
  <c r="BV4" i="1184"/>
  <c r="BX3" i="1184" l="1"/>
  <c r="BX1" i="1184"/>
  <c r="BX7" i="1184"/>
  <c r="BY2" i="1184"/>
  <c r="BW4" i="1184"/>
  <c r="BW8" i="1184"/>
  <c r="BX4" i="1184" l="1"/>
  <c r="BY3" i="1184"/>
  <c r="BY1" i="1184"/>
  <c r="BY7" i="1184"/>
  <c r="BZ2" i="1184"/>
  <c r="BY4" i="1184" l="1"/>
  <c r="BZ1" i="1184"/>
  <c r="BZ3" i="1184"/>
  <c r="BZ7" i="1184"/>
  <c r="CA2" i="1184"/>
  <c r="BX8" i="1184"/>
  <c r="CA7" i="1184" l="1"/>
  <c r="CA3" i="1184"/>
  <c r="CA1" i="1184"/>
  <c r="CB2" i="1184"/>
  <c r="BZ8" i="1184"/>
  <c r="BY8" i="1184"/>
  <c r="BZ4" i="1184"/>
  <c r="CB3" i="1184" l="1"/>
  <c r="CB1" i="1184"/>
  <c r="CC2" i="1184"/>
  <c r="CB7" i="1184"/>
  <c r="CA4" i="1184"/>
  <c r="CA8" i="1184"/>
  <c r="CC3" i="1184" l="1"/>
  <c r="CC1" i="1184"/>
  <c r="CC7" i="1184"/>
  <c r="CD2" i="1184"/>
  <c r="CB4" i="1184"/>
  <c r="CB8" i="1184" l="1"/>
  <c r="CD3" i="1184"/>
  <c r="CD1" i="1184"/>
  <c r="CD7" i="1184"/>
  <c r="CC8" i="1184" s="1"/>
  <c r="CE2" i="1184"/>
  <c r="CC4" i="1184"/>
  <c r="CD4" i="1184" l="1"/>
  <c r="CE3" i="1184"/>
  <c r="CF2" i="1184"/>
  <c r="CE1" i="1184"/>
  <c r="CE7" i="1184"/>
  <c r="CF7" i="1184" l="1"/>
  <c r="CG2" i="1184"/>
  <c r="CF3" i="1184"/>
  <c r="CF1" i="1184"/>
  <c r="CE4" i="1184"/>
  <c r="CD8" i="1184"/>
  <c r="CF4" i="1184" l="1"/>
  <c r="CG7" i="1184"/>
  <c r="CH2" i="1184"/>
  <c r="CG1" i="1184"/>
  <c r="CG3" i="1184"/>
  <c r="CF8" i="1184"/>
  <c r="CE8" i="1184"/>
  <c r="CG4" i="1184" l="1"/>
  <c r="CH7" i="1184"/>
  <c r="CI2" i="1184"/>
  <c r="CH1" i="1184"/>
  <c r="CH3" i="1184"/>
  <c r="CG8" i="1184"/>
  <c r="CH4" i="1184" l="1"/>
  <c r="CI7" i="1184"/>
  <c r="CJ2" i="1184"/>
  <c r="CI1" i="1184"/>
  <c r="CI3" i="1184"/>
  <c r="CH8" i="1184"/>
  <c r="CI4" i="1184" l="1"/>
  <c r="CJ7" i="1184"/>
  <c r="CK2" i="1184"/>
  <c r="CJ1" i="1184"/>
  <c r="CJ3" i="1184"/>
  <c r="CJ4" i="1184" l="1"/>
  <c r="CL2" i="1184"/>
  <c r="CK1" i="1184"/>
  <c r="CK7" i="1184"/>
  <c r="CK3" i="1184"/>
  <c r="CI8" i="1184"/>
  <c r="CK4" i="1184" l="1"/>
  <c r="CK8" i="1184"/>
  <c r="CL1" i="1184"/>
  <c r="CL3" i="1184"/>
  <c r="CL7" i="1184"/>
  <c r="CJ8" i="1184"/>
  <c r="CL8" i="1184" l="1"/>
  <c r="CL4" i="1184"/>
  <c r="S2" i="64" l="1"/>
  <c r="S3" i="861"/>
  <c r="S2" i="863"/>
  <c r="S2" i="864"/>
  <c r="E14" i="64"/>
  <c r="B14" i="64" s="1"/>
  <c r="E492" i="64"/>
  <c r="E493" i="64"/>
  <c r="E494" i="64"/>
  <c r="E495" i="64"/>
  <c r="E496" i="64"/>
  <c r="E497" i="64"/>
  <c r="E499" i="64"/>
  <c r="E500" i="64"/>
  <c r="E501" i="64"/>
  <c r="E502" i="64"/>
  <c r="E503" i="64"/>
  <c r="E504" i="64"/>
  <c r="E505" i="64"/>
  <c r="E506" i="64"/>
  <c r="E507" i="64"/>
  <c r="E508" i="64"/>
  <c r="E509" i="64"/>
  <c r="B509" i="64" s="1"/>
  <c r="E510" i="64"/>
  <c r="E511" i="64"/>
  <c r="E512" i="64"/>
  <c r="E513" i="64"/>
  <c r="E514" i="64"/>
  <c r="E515" i="64"/>
  <c r="E516" i="64"/>
  <c r="E517" i="64"/>
  <c r="E518" i="64"/>
  <c r="E519" i="64"/>
  <c r="E520" i="64"/>
  <c r="E521" i="64"/>
  <c r="E522" i="64"/>
  <c r="E523" i="64"/>
  <c r="E524" i="64"/>
  <c r="E525" i="64"/>
  <c r="E498" i="64"/>
  <c r="B498" i="64" s="1"/>
  <c r="CM500" i="64"/>
  <c r="CN500" i="64"/>
  <c r="CM516" i="64"/>
  <c r="CN516" i="64"/>
  <c r="CO507" i="64"/>
  <c r="S507" i="64"/>
  <c r="G525" i="64"/>
  <c r="G524" i="64"/>
  <c r="G523" i="64"/>
  <c r="G522" i="64"/>
  <c r="DL521" i="64"/>
  <c r="DK521" i="64"/>
  <c r="DJ521" i="64"/>
  <c r="DI521" i="64"/>
  <c r="DH521" i="64"/>
  <c r="DG521" i="64"/>
  <c r="DF521" i="64"/>
  <c r="DE521" i="64"/>
  <c r="DD521" i="64"/>
  <c r="DC521" i="64"/>
  <c r="DB521" i="64"/>
  <c r="DA521" i="64"/>
  <c r="CZ521" i="64"/>
  <c r="CY521" i="64"/>
  <c r="CX521" i="64"/>
  <c r="CW521" i="64"/>
  <c r="CV521" i="64"/>
  <c r="CU521" i="64"/>
  <c r="CT521" i="64"/>
  <c r="CS521" i="64"/>
  <c r="CR521" i="64"/>
  <c r="CQ521" i="64"/>
  <c r="CP521" i="64"/>
  <c r="CO521" i="64"/>
  <c r="CL521" i="64"/>
  <c r="CK521" i="64"/>
  <c r="CJ521" i="64"/>
  <c r="CI521" i="64"/>
  <c r="CH521" i="64"/>
  <c r="CG521" i="64"/>
  <c r="CF521" i="64"/>
  <c r="CE521" i="64"/>
  <c r="CD521" i="64"/>
  <c r="CC521" i="64"/>
  <c r="CB521" i="64"/>
  <c r="CA521" i="64"/>
  <c r="BZ521" i="64"/>
  <c r="BY521" i="64"/>
  <c r="BX521" i="64"/>
  <c r="BW521" i="64"/>
  <c r="BV521" i="64"/>
  <c r="BU521" i="64"/>
  <c r="BT521" i="64"/>
  <c r="BS521" i="64"/>
  <c r="BR521" i="64"/>
  <c r="BQ521" i="64"/>
  <c r="BP521" i="64"/>
  <c r="BO521" i="64"/>
  <c r="BN521" i="64"/>
  <c r="BM521" i="64"/>
  <c r="BL521" i="64"/>
  <c r="BK521" i="64"/>
  <c r="BJ521" i="64"/>
  <c r="BI521" i="64"/>
  <c r="BH521" i="64"/>
  <c r="BG521" i="64"/>
  <c r="BF521" i="64"/>
  <c r="BE521" i="64"/>
  <c r="BD521" i="64"/>
  <c r="BC521" i="64"/>
  <c r="BB521" i="64"/>
  <c r="BA521" i="64"/>
  <c r="AZ521" i="64"/>
  <c r="AY521" i="64"/>
  <c r="AX521" i="64"/>
  <c r="AW521" i="64"/>
  <c r="AV521" i="64"/>
  <c r="AU521" i="64"/>
  <c r="AT521" i="64"/>
  <c r="AS521" i="64"/>
  <c r="AR521" i="64"/>
  <c r="AQ521" i="64"/>
  <c r="AP521" i="64"/>
  <c r="AO521" i="64"/>
  <c r="AN521" i="64"/>
  <c r="AM521" i="64"/>
  <c r="AL521" i="64"/>
  <c r="AK521" i="64"/>
  <c r="AJ521" i="64"/>
  <c r="AI521" i="64"/>
  <c r="AH521" i="64"/>
  <c r="AG521" i="64"/>
  <c r="AF521" i="64"/>
  <c r="AE521" i="64"/>
  <c r="AD521" i="64"/>
  <c r="AC521" i="64"/>
  <c r="AB521" i="64"/>
  <c r="AA521" i="64"/>
  <c r="Z521" i="64"/>
  <c r="Y521" i="64"/>
  <c r="X521" i="64"/>
  <c r="W521" i="64"/>
  <c r="V521" i="64"/>
  <c r="U521" i="64"/>
  <c r="T521" i="64"/>
  <c r="S521" i="64"/>
  <c r="G521" i="64"/>
  <c r="DL520" i="64"/>
  <c r="DK520" i="64"/>
  <c r="DJ520" i="64"/>
  <c r="DI520" i="64"/>
  <c r="DH520" i="64"/>
  <c r="DG520" i="64"/>
  <c r="DF520" i="64"/>
  <c r="DE520" i="64"/>
  <c r="DD520" i="64"/>
  <c r="DC520" i="64"/>
  <c r="DB520" i="64"/>
  <c r="DA520" i="64"/>
  <c r="CZ520" i="64"/>
  <c r="CY520" i="64"/>
  <c r="CX520" i="64"/>
  <c r="CW520" i="64"/>
  <c r="CV520" i="64"/>
  <c r="CU520" i="64"/>
  <c r="CT520" i="64"/>
  <c r="CS520" i="64"/>
  <c r="CR520" i="64"/>
  <c r="CQ520" i="64"/>
  <c r="CP520" i="64"/>
  <c r="CO520" i="64"/>
  <c r="CL520" i="64"/>
  <c r="CK520" i="64"/>
  <c r="CJ520" i="64"/>
  <c r="CI520" i="64"/>
  <c r="CH520" i="64"/>
  <c r="CG520" i="64"/>
  <c r="CF520" i="64"/>
  <c r="CE520" i="64"/>
  <c r="CD520" i="64"/>
  <c r="CC520" i="64"/>
  <c r="CB520" i="64"/>
  <c r="CA520" i="64"/>
  <c r="BZ520" i="64"/>
  <c r="BY520" i="64"/>
  <c r="BX520" i="64"/>
  <c r="BW520" i="64"/>
  <c r="BV520" i="64"/>
  <c r="BU520" i="64"/>
  <c r="BT520" i="64"/>
  <c r="BS520" i="64"/>
  <c r="BR520" i="64"/>
  <c r="BQ520" i="64"/>
  <c r="BP520" i="64"/>
  <c r="BO520" i="64"/>
  <c r="BN520" i="64"/>
  <c r="BM520" i="64"/>
  <c r="BL520" i="64"/>
  <c r="BK520" i="64"/>
  <c r="BJ520" i="64"/>
  <c r="BI520" i="64"/>
  <c r="BH520" i="64"/>
  <c r="BG520" i="64"/>
  <c r="BF520" i="64"/>
  <c r="BE520" i="64"/>
  <c r="BD520" i="64"/>
  <c r="BC520" i="64"/>
  <c r="BB520" i="64"/>
  <c r="BA520" i="64"/>
  <c r="AZ520" i="64"/>
  <c r="AY520" i="64"/>
  <c r="AX520" i="64"/>
  <c r="AW520" i="64"/>
  <c r="AV520" i="64"/>
  <c r="AU520" i="64"/>
  <c r="AT520" i="64"/>
  <c r="AS520" i="64"/>
  <c r="AR520" i="64"/>
  <c r="AQ520" i="64"/>
  <c r="AP520" i="64"/>
  <c r="AO520" i="64"/>
  <c r="AN520" i="64"/>
  <c r="AM520" i="64"/>
  <c r="AL520" i="64"/>
  <c r="AK520" i="64"/>
  <c r="AJ520" i="64"/>
  <c r="AI520" i="64"/>
  <c r="AH520" i="64"/>
  <c r="AG520" i="64"/>
  <c r="AF520" i="64"/>
  <c r="AE520" i="64"/>
  <c r="AD520" i="64"/>
  <c r="AC520" i="64"/>
  <c r="AB520" i="64"/>
  <c r="AA520" i="64"/>
  <c r="Z520" i="64"/>
  <c r="Y520" i="64"/>
  <c r="X520" i="64"/>
  <c r="W520" i="64"/>
  <c r="V520" i="64"/>
  <c r="U520" i="64"/>
  <c r="T520" i="64"/>
  <c r="S520" i="64"/>
  <c r="G520" i="64"/>
  <c r="G519" i="64"/>
  <c r="G493" i="64" s="1"/>
  <c r="G518" i="64"/>
  <c r="G516" i="64" s="1"/>
  <c r="G514" i="64" s="1"/>
  <c r="B515" i="64"/>
  <c r="B501" i="64"/>
  <c r="S496" i="64"/>
  <c r="G1147" i="64"/>
  <c r="E1147" i="64"/>
  <c r="DL1146" i="64"/>
  <c r="DK1146" i="64"/>
  <c r="DJ1146" i="64"/>
  <c r="DI1146" i="64"/>
  <c r="DH1146" i="64"/>
  <c r="DG1146" i="64"/>
  <c r="DF1146" i="64"/>
  <c r="DE1146" i="64"/>
  <c r="DD1146" i="64"/>
  <c r="DC1146" i="64"/>
  <c r="DB1146" i="64"/>
  <c r="DA1146" i="64"/>
  <c r="CZ1146" i="64"/>
  <c r="CY1146" i="64"/>
  <c r="CX1146" i="64"/>
  <c r="CW1146" i="64"/>
  <c r="CV1146" i="64"/>
  <c r="CU1146" i="64"/>
  <c r="CT1146" i="64"/>
  <c r="CS1146" i="64"/>
  <c r="CR1146" i="64"/>
  <c r="CQ1146" i="64"/>
  <c r="CP1146" i="64"/>
  <c r="CO1146" i="64"/>
  <c r="CL1146" i="64"/>
  <c r="CK1146" i="64"/>
  <c r="CJ1146" i="64"/>
  <c r="CI1146" i="64"/>
  <c r="CH1146" i="64"/>
  <c r="CG1146" i="64"/>
  <c r="CF1146" i="64"/>
  <c r="CE1146" i="64"/>
  <c r="CD1146" i="64"/>
  <c r="CC1146" i="64"/>
  <c r="CB1146" i="64"/>
  <c r="CA1146" i="64"/>
  <c r="BZ1146" i="64"/>
  <c r="BY1146" i="64"/>
  <c r="BX1146" i="64"/>
  <c r="BW1146" i="64"/>
  <c r="BV1146" i="64"/>
  <c r="BU1146" i="64"/>
  <c r="BT1146" i="64"/>
  <c r="BS1146" i="64"/>
  <c r="BR1146" i="64"/>
  <c r="BQ1146" i="64"/>
  <c r="BP1146" i="64"/>
  <c r="BO1146" i="64"/>
  <c r="BN1146" i="64"/>
  <c r="BM1146" i="64"/>
  <c r="BL1146" i="64"/>
  <c r="BK1146" i="64"/>
  <c r="BJ1146" i="64"/>
  <c r="BI1146" i="64"/>
  <c r="BH1146" i="64"/>
  <c r="BG1146" i="64"/>
  <c r="BF1146" i="64"/>
  <c r="BE1146" i="64"/>
  <c r="BD1146" i="64"/>
  <c r="BC1146" i="64"/>
  <c r="BB1146" i="64"/>
  <c r="BA1146" i="64"/>
  <c r="AZ1146" i="64"/>
  <c r="AY1146" i="64"/>
  <c r="AX1146" i="64"/>
  <c r="AW1146" i="64"/>
  <c r="AV1146" i="64"/>
  <c r="AU1146" i="64"/>
  <c r="AT1146" i="64"/>
  <c r="AS1146" i="64"/>
  <c r="AR1146" i="64"/>
  <c r="AQ1146" i="64"/>
  <c r="AP1146" i="64"/>
  <c r="AO1146" i="64"/>
  <c r="AN1146" i="64"/>
  <c r="AM1146" i="64"/>
  <c r="AL1146" i="64"/>
  <c r="AK1146" i="64"/>
  <c r="AJ1146" i="64"/>
  <c r="AI1146" i="64"/>
  <c r="AH1146" i="64"/>
  <c r="AG1146" i="64"/>
  <c r="AF1146" i="64"/>
  <c r="AE1146" i="64"/>
  <c r="AD1146" i="64"/>
  <c r="AC1146" i="64"/>
  <c r="AB1146" i="64"/>
  <c r="AA1146" i="64"/>
  <c r="Z1146" i="64"/>
  <c r="Y1146" i="64"/>
  <c r="X1146" i="64"/>
  <c r="W1146" i="64"/>
  <c r="V1146" i="64"/>
  <c r="U1146" i="64"/>
  <c r="T1146" i="64"/>
  <c r="S1146" i="64"/>
  <c r="G1146" i="64"/>
  <c r="E1146" i="64"/>
  <c r="G1145" i="64"/>
  <c r="E1145" i="64"/>
  <c r="G1144" i="64"/>
  <c r="E1144" i="64"/>
  <c r="G1143" i="64"/>
  <c r="E1143" i="64"/>
  <c r="G1142" i="64"/>
  <c r="E1142" i="64"/>
  <c r="G1141" i="64"/>
  <c r="E1141" i="64"/>
  <c r="G1140" i="64"/>
  <c r="E1140" i="64"/>
  <c r="E1139" i="64"/>
  <c r="E1138" i="64"/>
  <c r="E1137" i="64"/>
  <c r="G1136" i="64"/>
  <c r="G1138" i="64" s="1"/>
  <c r="E1136" i="64"/>
  <c r="E1121" i="64"/>
  <c r="B1121" i="64" s="1"/>
  <c r="E1120" i="64"/>
  <c r="B1120" i="64" s="1"/>
  <c r="E1119" i="64"/>
  <c r="DL1117" i="64"/>
  <c r="DK1117" i="64"/>
  <c r="DJ1117" i="64"/>
  <c r="DI1117" i="64"/>
  <c r="DH1117" i="64"/>
  <c r="DG1117" i="64"/>
  <c r="DF1117" i="64"/>
  <c r="DE1117" i="64"/>
  <c r="DD1117" i="64"/>
  <c r="DC1117" i="64"/>
  <c r="DB1117" i="64"/>
  <c r="DA1117" i="64"/>
  <c r="CZ1117" i="64"/>
  <c r="CY1117" i="64"/>
  <c r="CX1117" i="64"/>
  <c r="CW1117" i="64"/>
  <c r="CV1117" i="64"/>
  <c r="CU1117" i="64"/>
  <c r="CT1117" i="64"/>
  <c r="CS1117" i="64"/>
  <c r="CR1117" i="64"/>
  <c r="CQ1117" i="64"/>
  <c r="CP1117" i="64"/>
  <c r="CO1117" i="64"/>
  <c r="CL1117" i="64"/>
  <c r="CK1117" i="64"/>
  <c r="CJ1117" i="64"/>
  <c r="CI1117" i="64"/>
  <c r="CH1117" i="64"/>
  <c r="CG1117" i="64"/>
  <c r="CF1117" i="64"/>
  <c r="CE1117" i="64"/>
  <c r="CD1117" i="64"/>
  <c r="CC1117" i="64"/>
  <c r="CB1117" i="64"/>
  <c r="CA1117" i="64"/>
  <c r="BZ1117" i="64"/>
  <c r="BY1117" i="64"/>
  <c r="BX1117" i="64"/>
  <c r="BW1117" i="64"/>
  <c r="BV1117" i="64"/>
  <c r="BU1117" i="64"/>
  <c r="BT1117" i="64"/>
  <c r="BS1117" i="64"/>
  <c r="BR1117" i="64"/>
  <c r="BQ1117" i="64"/>
  <c r="BP1117" i="64"/>
  <c r="BO1117" i="64"/>
  <c r="BN1117" i="64"/>
  <c r="BM1117" i="64"/>
  <c r="BL1117" i="64"/>
  <c r="BK1117" i="64"/>
  <c r="BJ1117" i="64"/>
  <c r="BI1117" i="64"/>
  <c r="BH1117" i="64"/>
  <c r="BG1117" i="64"/>
  <c r="BF1117" i="64"/>
  <c r="BE1117" i="64"/>
  <c r="BD1117" i="64"/>
  <c r="BC1117" i="64"/>
  <c r="BB1117" i="64"/>
  <c r="BA1117" i="64"/>
  <c r="AZ1117" i="64"/>
  <c r="AY1117" i="64"/>
  <c r="AX1117" i="64"/>
  <c r="AW1117" i="64"/>
  <c r="AV1117" i="64"/>
  <c r="AU1117" i="64"/>
  <c r="AT1117" i="64"/>
  <c r="AS1117" i="64"/>
  <c r="AR1117" i="64"/>
  <c r="AQ1117" i="64"/>
  <c r="AP1117" i="64"/>
  <c r="AO1117" i="64"/>
  <c r="AN1117" i="64"/>
  <c r="AM1117" i="64"/>
  <c r="AL1117" i="64"/>
  <c r="AK1117" i="64"/>
  <c r="AJ1117" i="64"/>
  <c r="AI1117" i="64"/>
  <c r="AH1117" i="64"/>
  <c r="AG1117" i="64"/>
  <c r="AF1117" i="64"/>
  <c r="AE1117" i="64"/>
  <c r="AD1117" i="64"/>
  <c r="AC1117" i="64"/>
  <c r="AB1117" i="64"/>
  <c r="AA1117" i="64"/>
  <c r="Z1117" i="64"/>
  <c r="Y1117" i="64"/>
  <c r="X1117" i="64"/>
  <c r="W1117" i="64"/>
  <c r="V1117" i="64"/>
  <c r="U1117" i="64"/>
  <c r="T1117" i="64"/>
  <c r="S1117" i="64"/>
  <c r="S150" i="64"/>
  <c r="T149" i="64"/>
  <c r="U149" i="64"/>
  <c r="V149" i="64"/>
  <c r="W149" i="64"/>
  <c r="X149" i="64"/>
  <c r="Y149" i="64"/>
  <c r="Z149" i="64"/>
  <c r="AA149" i="64"/>
  <c r="AB149" i="64"/>
  <c r="AC149" i="64"/>
  <c r="AD149" i="64"/>
  <c r="AE149" i="64"/>
  <c r="AF149" i="64"/>
  <c r="AG149" i="64"/>
  <c r="AH149" i="64"/>
  <c r="AI149" i="64"/>
  <c r="AJ149" i="64"/>
  <c r="AK149" i="64"/>
  <c r="AL149" i="64"/>
  <c r="AM149" i="64"/>
  <c r="AN149" i="64"/>
  <c r="AO149" i="64"/>
  <c r="AP149" i="64"/>
  <c r="AQ149" i="64"/>
  <c r="AR149" i="64"/>
  <c r="AS149" i="64"/>
  <c r="AT149" i="64"/>
  <c r="AU149" i="64"/>
  <c r="AV149" i="64"/>
  <c r="AW149" i="64"/>
  <c r="AX149" i="64"/>
  <c r="AY149" i="64"/>
  <c r="AZ149" i="64"/>
  <c r="BA149" i="64"/>
  <c r="BB149" i="64"/>
  <c r="BC149" i="64"/>
  <c r="BD149" i="64"/>
  <c r="BE149" i="64"/>
  <c r="BF149" i="64"/>
  <c r="BG149" i="64"/>
  <c r="BH149" i="64"/>
  <c r="BI149" i="64"/>
  <c r="BJ149" i="64"/>
  <c r="BK149" i="64"/>
  <c r="BL149" i="64"/>
  <c r="BM149" i="64"/>
  <c r="BN149" i="64"/>
  <c r="BO149" i="64"/>
  <c r="BP149" i="64"/>
  <c r="BQ149" i="64"/>
  <c r="BR149" i="64"/>
  <c r="BS149" i="64"/>
  <c r="BT149" i="64"/>
  <c r="BU149" i="64"/>
  <c r="BV149" i="64"/>
  <c r="BW149" i="64"/>
  <c r="BX149" i="64"/>
  <c r="BY149" i="64"/>
  <c r="BZ149" i="64"/>
  <c r="CA149" i="64"/>
  <c r="CB149" i="64"/>
  <c r="CC149" i="64"/>
  <c r="CD149" i="64"/>
  <c r="CE149" i="64"/>
  <c r="CF149" i="64"/>
  <c r="CG149" i="64"/>
  <c r="CH149" i="64"/>
  <c r="CI149" i="64"/>
  <c r="CJ149" i="64"/>
  <c r="CK149" i="64"/>
  <c r="CL149" i="64"/>
  <c r="CM149" i="64"/>
  <c r="CN149" i="64"/>
  <c r="CO149" i="64"/>
  <c r="CP149" i="64"/>
  <c r="CQ149" i="64"/>
  <c r="CR149" i="64"/>
  <c r="CS149" i="64"/>
  <c r="CT149" i="64"/>
  <c r="CU149" i="64"/>
  <c r="CV149" i="64"/>
  <c r="CW149" i="64"/>
  <c r="CX149" i="64"/>
  <c r="CY149" i="64"/>
  <c r="CZ149" i="64"/>
  <c r="DA149" i="64"/>
  <c r="DB149" i="64"/>
  <c r="DC149" i="64"/>
  <c r="DD149" i="64"/>
  <c r="DE149" i="64"/>
  <c r="DF149" i="64"/>
  <c r="DG149" i="64"/>
  <c r="DH149" i="64"/>
  <c r="DI149" i="64"/>
  <c r="DJ149" i="64"/>
  <c r="DK149" i="64"/>
  <c r="DL149" i="64"/>
  <c r="S149" i="64"/>
  <c r="E154" i="64"/>
  <c r="E155" i="64"/>
  <c r="K122" i="64"/>
  <c r="G138" i="64"/>
  <c r="G139" i="64"/>
  <c r="G140" i="64"/>
  <c r="G141" i="64"/>
  <c r="G137" i="64"/>
  <c r="G131" i="64"/>
  <c r="G132" i="64"/>
  <c r="G133" i="64"/>
  <c r="G134" i="64"/>
  <c r="G130" i="64"/>
  <c r="G123" i="64"/>
  <c r="G124" i="64"/>
  <c r="G125" i="64"/>
  <c r="G126" i="64"/>
  <c r="G122" i="64"/>
  <c r="G116" i="64"/>
  <c r="G117" i="64"/>
  <c r="G118" i="64"/>
  <c r="G119" i="64"/>
  <c r="G115" i="64"/>
  <c r="E111" i="64"/>
  <c r="B111" i="64" s="1"/>
  <c r="E146" i="64"/>
  <c r="E145" i="64"/>
  <c r="E144" i="64"/>
  <c r="E143" i="64"/>
  <c r="E142" i="64"/>
  <c r="E141" i="64"/>
  <c r="E140" i="64"/>
  <c r="E139" i="64"/>
  <c r="E138" i="64"/>
  <c r="E137" i="64"/>
  <c r="E136" i="64"/>
  <c r="E135" i="64"/>
  <c r="E134" i="64"/>
  <c r="E133" i="64"/>
  <c r="E132" i="64"/>
  <c r="E131" i="64"/>
  <c r="E130" i="64"/>
  <c r="E129" i="64"/>
  <c r="E128" i="64"/>
  <c r="E127" i="64"/>
  <c r="E126" i="64"/>
  <c r="E125" i="64"/>
  <c r="E124" i="64"/>
  <c r="E123" i="64"/>
  <c r="E122" i="64"/>
  <c r="E121" i="64"/>
  <c r="E120" i="64"/>
  <c r="E119" i="64"/>
  <c r="E118" i="64"/>
  <c r="E117" i="64"/>
  <c r="E116" i="64"/>
  <c r="E115" i="64"/>
  <c r="E114" i="64"/>
  <c r="E147" i="64"/>
  <c r="G147" i="64"/>
  <c r="E148" i="64"/>
  <c r="G148" i="64"/>
  <c r="E149" i="64"/>
  <c r="E150" i="64"/>
  <c r="T150" i="64"/>
  <c r="U150" i="64"/>
  <c r="V150" i="64"/>
  <c r="W150" i="64"/>
  <c r="X150" i="64"/>
  <c r="Y150" i="64"/>
  <c r="Z150" i="64"/>
  <c r="AA150" i="64"/>
  <c r="AB150" i="64"/>
  <c r="AC150" i="64"/>
  <c r="AD150" i="64"/>
  <c r="AE150" i="64"/>
  <c r="AF150" i="64"/>
  <c r="AG150" i="64"/>
  <c r="AH150" i="64"/>
  <c r="AI150" i="64"/>
  <c r="AJ150" i="64"/>
  <c r="AK150" i="64"/>
  <c r="AL150" i="64"/>
  <c r="AM150" i="64"/>
  <c r="AN150" i="64"/>
  <c r="AO150" i="64"/>
  <c r="AP150" i="64"/>
  <c r="AQ150" i="64"/>
  <c r="AR150" i="64"/>
  <c r="AS150" i="64"/>
  <c r="AT150" i="64"/>
  <c r="AU150" i="64"/>
  <c r="AV150" i="64"/>
  <c r="AW150" i="64"/>
  <c r="AX150" i="64"/>
  <c r="AY150" i="64"/>
  <c r="AZ150" i="64"/>
  <c r="BA150" i="64"/>
  <c r="BB150" i="64"/>
  <c r="BC150" i="64"/>
  <c r="BD150" i="64"/>
  <c r="BE150" i="64"/>
  <c r="BF150" i="64"/>
  <c r="BG150" i="64"/>
  <c r="BH150" i="64"/>
  <c r="BI150" i="64"/>
  <c r="BJ150" i="64"/>
  <c r="BK150" i="64"/>
  <c r="BL150" i="64"/>
  <c r="BM150" i="64"/>
  <c r="BN150" i="64"/>
  <c r="BO150" i="64"/>
  <c r="BP150" i="64"/>
  <c r="BQ150" i="64"/>
  <c r="BR150" i="64"/>
  <c r="BS150" i="64"/>
  <c r="BT150" i="64"/>
  <c r="BU150" i="64"/>
  <c r="BV150" i="64"/>
  <c r="BW150" i="64"/>
  <c r="BX150" i="64"/>
  <c r="BY150" i="64"/>
  <c r="BZ150" i="64"/>
  <c r="CA150" i="64"/>
  <c r="CB150" i="64"/>
  <c r="CC150" i="64"/>
  <c r="CD150" i="64"/>
  <c r="CE150" i="64"/>
  <c r="CF150" i="64"/>
  <c r="CG150" i="64"/>
  <c r="CH150" i="64"/>
  <c r="CI150" i="64"/>
  <c r="CJ150" i="64"/>
  <c r="CK150" i="64"/>
  <c r="CL150" i="64"/>
  <c r="CO150" i="64"/>
  <c r="CP150" i="64"/>
  <c r="CQ150" i="64"/>
  <c r="CR150" i="64"/>
  <c r="CS150" i="64"/>
  <c r="CT150" i="64"/>
  <c r="CU150" i="64"/>
  <c r="CV150" i="64"/>
  <c r="CW150" i="64"/>
  <c r="CX150" i="64"/>
  <c r="CY150" i="64"/>
  <c r="CZ150" i="64"/>
  <c r="DA150" i="64"/>
  <c r="DB150" i="64"/>
  <c r="DC150" i="64"/>
  <c r="DD150" i="64"/>
  <c r="DE150" i="64"/>
  <c r="DF150" i="64"/>
  <c r="DG150" i="64"/>
  <c r="DH150" i="64"/>
  <c r="DI150" i="64"/>
  <c r="DJ150" i="64"/>
  <c r="DK150" i="64"/>
  <c r="DL150" i="64"/>
  <c r="E151" i="64"/>
  <c r="G151" i="64"/>
  <c r="E153" i="64"/>
  <c r="E152" i="64"/>
  <c r="E112" i="64"/>
  <c r="B112" i="64" s="1"/>
  <c r="E110" i="64"/>
  <c r="B110" i="64" s="1"/>
  <c r="E109" i="64"/>
  <c r="B109" i="64" s="1"/>
  <c r="E108" i="64"/>
  <c r="B108" i="64" s="1"/>
  <c r="E107" i="64"/>
  <c r="B107" i="64" s="1"/>
  <c r="E106" i="64"/>
  <c r="B106" i="64" s="1"/>
  <c r="E105" i="64"/>
  <c r="S347" i="64"/>
  <c r="T347" i="64" s="1"/>
  <c r="E344" i="64"/>
  <c r="B344" i="64" s="1"/>
  <c r="E345" i="64"/>
  <c r="B345" i="64" s="1"/>
  <c r="E346" i="64"/>
  <c r="B346" i="64" s="1"/>
  <c r="E347" i="64"/>
  <c r="B347" i="64" s="1"/>
  <c r="E348" i="64"/>
  <c r="E349" i="64"/>
  <c r="E350" i="64"/>
  <c r="E351" i="64"/>
  <c r="E352" i="64"/>
  <c r="E353" i="64"/>
  <c r="E354" i="64"/>
  <c r="G347" i="64"/>
  <c r="G346" i="64" s="1"/>
  <c r="DL350" i="64"/>
  <c r="DK350" i="64"/>
  <c r="DJ350" i="64"/>
  <c r="DI350" i="64"/>
  <c r="DH350" i="64"/>
  <c r="DG350" i="64"/>
  <c r="DF350" i="64"/>
  <c r="DE350" i="64"/>
  <c r="DD350" i="64"/>
  <c r="DC350" i="64"/>
  <c r="DB350" i="64"/>
  <c r="DA350" i="64"/>
  <c r="CZ350" i="64"/>
  <c r="CY350" i="64"/>
  <c r="CX350" i="64"/>
  <c r="CW350" i="64"/>
  <c r="CV350" i="64"/>
  <c r="CU350" i="64"/>
  <c r="CT350" i="64"/>
  <c r="CS350" i="64"/>
  <c r="CR350" i="64"/>
  <c r="CQ350" i="64"/>
  <c r="CP350" i="64"/>
  <c r="CO350" i="64"/>
  <c r="CL350" i="64"/>
  <c r="CK350" i="64"/>
  <c r="CJ350" i="64"/>
  <c r="CI350" i="64"/>
  <c r="CH350" i="64"/>
  <c r="CG350" i="64"/>
  <c r="CF350" i="64"/>
  <c r="CE350" i="64"/>
  <c r="CD350" i="64"/>
  <c r="CC350" i="64"/>
  <c r="CB350" i="64"/>
  <c r="CA350" i="64"/>
  <c r="BZ350" i="64"/>
  <c r="BY350" i="64"/>
  <c r="BX350" i="64"/>
  <c r="BW350" i="64"/>
  <c r="BV350" i="64"/>
  <c r="BU350" i="64"/>
  <c r="BT350" i="64"/>
  <c r="BS350" i="64"/>
  <c r="BR350" i="64"/>
  <c r="BQ350" i="64"/>
  <c r="BP350" i="64"/>
  <c r="BO350" i="64"/>
  <c r="BN350" i="64"/>
  <c r="BM350" i="64"/>
  <c r="BL350" i="64"/>
  <c r="BK350" i="64"/>
  <c r="BJ350" i="64"/>
  <c r="BI350" i="64"/>
  <c r="BH350" i="64"/>
  <c r="BG350" i="64"/>
  <c r="BF350" i="64"/>
  <c r="BE350" i="64"/>
  <c r="BD350" i="64"/>
  <c r="BC350" i="64"/>
  <c r="BB350" i="64"/>
  <c r="BA350" i="64"/>
  <c r="AZ350" i="64"/>
  <c r="AY350" i="64"/>
  <c r="AX350" i="64"/>
  <c r="AW350" i="64"/>
  <c r="AV350" i="64"/>
  <c r="AU350" i="64"/>
  <c r="AT350" i="64"/>
  <c r="AS350" i="64"/>
  <c r="AR350" i="64"/>
  <c r="AQ350" i="64"/>
  <c r="AP350" i="64"/>
  <c r="AO350" i="64"/>
  <c r="AN350" i="64"/>
  <c r="AM350" i="64"/>
  <c r="AL350" i="64"/>
  <c r="AK350" i="64"/>
  <c r="AJ350" i="64"/>
  <c r="AI350" i="64"/>
  <c r="AH350" i="64"/>
  <c r="AG350" i="64"/>
  <c r="AF350" i="64"/>
  <c r="AE350" i="64"/>
  <c r="AD350" i="64"/>
  <c r="AC350" i="64"/>
  <c r="AB350" i="64"/>
  <c r="AA350" i="64"/>
  <c r="Z350" i="64"/>
  <c r="Y350" i="64"/>
  <c r="X350" i="64"/>
  <c r="W350" i="64"/>
  <c r="V350" i="64"/>
  <c r="U350" i="64"/>
  <c r="T350" i="64"/>
  <c r="S350" i="64"/>
  <c r="G348" i="64"/>
  <c r="E343" i="64"/>
  <c r="G1055" i="64"/>
  <c r="E1055" i="64"/>
  <c r="DL1054" i="64"/>
  <c r="DK1054" i="64"/>
  <c r="DJ1054" i="64"/>
  <c r="DI1054" i="64"/>
  <c r="DH1054" i="64"/>
  <c r="DG1054" i="64"/>
  <c r="DF1054" i="64"/>
  <c r="DE1054" i="64"/>
  <c r="DD1054" i="64"/>
  <c r="DC1054" i="64"/>
  <c r="DB1054" i="64"/>
  <c r="DA1054" i="64"/>
  <c r="CZ1054" i="64"/>
  <c r="CY1054" i="64"/>
  <c r="CX1054" i="64"/>
  <c r="CW1054" i="64"/>
  <c r="CV1054" i="64"/>
  <c r="CU1054" i="64"/>
  <c r="CT1054" i="64"/>
  <c r="CS1054" i="64"/>
  <c r="CR1054" i="64"/>
  <c r="CQ1054" i="64"/>
  <c r="CP1054" i="64"/>
  <c r="CO1054" i="64"/>
  <c r="CL1054" i="64"/>
  <c r="CK1054" i="64"/>
  <c r="CJ1054" i="64"/>
  <c r="CI1054" i="64"/>
  <c r="CH1054" i="64"/>
  <c r="CG1054" i="64"/>
  <c r="CF1054" i="64"/>
  <c r="CE1054" i="64"/>
  <c r="CD1054" i="64"/>
  <c r="CC1054" i="64"/>
  <c r="CB1054" i="64"/>
  <c r="CA1054" i="64"/>
  <c r="BZ1054" i="64"/>
  <c r="BY1054" i="64"/>
  <c r="BX1054" i="64"/>
  <c r="BW1054" i="64"/>
  <c r="BV1054" i="64"/>
  <c r="BU1054" i="64"/>
  <c r="BT1054" i="64"/>
  <c r="BS1054" i="64"/>
  <c r="BR1054" i="64"/>
  <c r="BQ1054" i="64"/>
  <c r="BP1054" i="64"/>
  <c r="BO1054" i="64"/>
  <c r="BN1054" i="64"/>
  <c r="BM1054" i="64"/>
  <c r="BL1054" i="64"/>
  <c r="BK1054" i="64"/>
  <c r="BJ1054" i="64"/>
  <c r="BI1054" i="64"/>
  <c r="BH1054" i="64"/>
  <c r="BG1054" i="64"/>
  <c r="BF1054" i="64"/>
  <c r="BE1054" i="64"/>
  <c r="BD1054" i="64"/>
  <c r="BC1054" i="64"/>
  <c r="BB1054" i="64"/>
  <c r="BA1054" i="64"/>
  <c r="AZ1054" i="64"/>
  <c r="AY1054" i="64"/>
  <c r="AX1054" i="64"/>
  <c r="AW1054" i="64"/>
  <c r="AV1054" i="64"/>
  <c r="AU1054" i="64"/>
  <c r="AT1054" i="64"/>
  <c r="AS1054" i="64"/>
  <c r="AR1054" i="64"/>
  <c r="AQ1054" i="64"/>
  <c r="AP1054" i="64"/>
  <c r="AO1054" i="64"/>
  <c r="AN1054" i="64"/>
  <c r="AM1054" i="64"/>
  <c r="AL1054" i="64"/>
  <c r="AK1054" i="64"/>
  <c r="AJ1054" i="64"/>
  <c r="AI1054" i="64"/>
  <c r="AH1054" i="64"/>
  <c r="AG1054" i="64"/>
  <c r="AF1054" i="64"/>
  <c r="AE1054" i="64"/>
  <c r="AD1054" i="64"/>
  <c r="AC1054" i="64"/>
  <c r="AB1054" i="64"/>
  <c r="AA1054" i="64"/>
  <c r="Z1054" i="64"/>
  <c r="Y1054" i="64"/>
  <c r="X1054" i="64"/>
  <c r="W1054" i="64"/>
  <c r="V1054" i="64"/>
  <c r="U1054" i="64"/>
  <c r="T1054" i="64"/>
  <c r="S1054" i="64"/>
  <c r="G1054" i="64"/>
  <c r="E1054" i="64"/>
  <c r="G1053" i="64"/>
  <c r="E1053" i="64"/>
  <c r="DL1052" i="64"/>
  <c r="DK1052" i="64"/>
  <c r="DJ1052" i="64"/>
  <c r="DI1052" i="64"/>
  <c r="DH1052" i="64"/>
  <c r="DG1052" i="64"/>
  <c r="DF1052" i="64"/>
  <c r="DE1052" i="64"/>
  <c r="DD1052" i="64"/>
  <c r="DC1052" i="64"/>
  <c r="DB1052" i="64"/>
  <c r="DA1052" i="64"/>
  <c r="CZ1052" i="64"/>
  <c r="CY1052" i="64"/>
  <c r="CX1052" i="64"/>
  <c r="CW1052" i="64"/>
  <c r="CV1052" i="64"/>
  <c r="CU1052" i="64"/>
  <c r="CT1052" i="64"/>
  <c r="CS1052" i="64"/>
  <c r="CR1052" i="64"/>
  <c r="CQ1052" i="64"/>
  <c r="CP1052" i="64"/>
  <c r="CO1052" i="64"/>
  <c r="CL1052" i="64"/>
  <c r="CK1052" i="64"/>
  <c r="CJ1052" i="64"/>
  <c r="CI1052" i="64"/>
  <c r="CH1052" i="64"/>
  <c r="CG1052" i="64"/>
  <c r="CF1052" i="64"/>
  <c r="CE1052" i="64"/>
  <c r="CD1052" i="64"/>
  <c r="CC1052" i="64"/>
  <c r="CB1052" i="64"/>
  <c r="CA1052" i="64"/>
  <c r="BZ1052" i="64"/>
  <c r="BY1052" i="64"/>
  <c r="BX1052" i="64"/>
  <c r="BW1052" i="64"/>
  <c r="BV1052" i="64"/>
  <c r="BU1052" i="64"/>
  <c r="BT1052" i="64"/>
  <c r="BS1052" i="64"/>
  <c r="BR1052" i="64"/>
  <c r="BQ1052" i="64"/>
  <c r="BP1052" i="64"/>
  <c r="BO1052" i="64"/>
  <c r="BN1052" i="64"/>
  <c r="BM1052" i="64"/>
  <c r="BL1052" i="64"/>
  <c r="BK1052" i="64"/>
  <c r="BJ1052" i="64"/>
  <c r="BI1052" i="64"/>
  <c r="BH1052" i="64"/>
  <c r="BG1052" i="64"/>
  <c r="BF1052" i="64"/>
  <c r="BE1052" i="64"/>
  <c r="BD1052" i="64"/>
  <c r="BC1052" i="64"/>
  <c r="BB1052" i="64"/>
  <c r="BA1052" i="64"/>
  <c r="AZ1052" i="64"/>
  <c r="AY1052" i="64"/>
  <c r="AX1052" i="64"/>
  <c r="AW1052" i="64"/>
  <c r="AV1052" i="64"/>
  <c r="AU1052" i="64"/>
  <c r="AT1052" i="64"/>
  <c r="AS1052" i="64"/>
  <c r="AR1052" i="64"/>
  <c r="AQ1052" i="64"/>
  <c r="AP1052" i="64"/>
  <c r="AO1052" i="64"/>
  <c r="AN1052" i="64"/>
  <c r="AM1052" i="64"/>
  <c r="AL1052" i="64"/>
  <c r="AK1052" i="64"/>
  <c r="AJ1052" i="64"/>
  <c r="AI1052" i="64"/>
  <c r="AH1052" i="64"/>
  <c r="AG1052" i="64"/>
  <c r="AF1052" i="64"/>
  <c r="AE1052" i="64"/>
  <c r="AD1052" i="64"/>
  <c r="AC1052" i="64"/>
  <c r="AB1052" i="64"/>
  <c r="AA1052" i="64"/>
  <c r="Z1052" i="64"/>
  <c r="Y1052" i="64"/>
  <c r="X1052" i="64"/>
  <c r="W1052" i="64"/>
  <c r="V1052" i="64"/>
  <c r="U1052" i="64"/>
  <c r="T1052" i="64"/>
  <c r="S1052" i="64"/>
  <c r="G1052" i="64"/>
  <c r="E1052" i="64"/>
  <c r="G1051" i="64"/>
  <c r="E1051" i="64"/>
  <c r="G1050" i="64"/>
  <c r="E1050" i="64"/>
  <c r="G1049" i="64"/>
  <c r="G1045" i="64" s="1"/>
  <c r="E1049" i="64"/>
  <c r="G1048" i="64"/>
  <c r="G1046" i="64" s="1"/>
  <c r="G1044" i="64" s="1"/>
  <c r="E1048" i="64"/>
  <c r="E1047" i="64"/>
  <c r="E1046" i="64"/>
  <c r="E1045" i="64"/>
  <c r="B1045" i="64" s="1"/>
  <c r="E1044" i="64"/>
  <c r="E1043" i="64"/>
  <c r="K848" i="64"/>
  <c r="L848" i="64"/>
  <c r="M848" i="64"/>
  <c r="N848" i="64"/>
  <c r="O848" i="64"/>
  <c r="P848" i="64"/>
  <c r="R848" i="64"/>
  <c r="E1272" i="64"/>
  <c r="E1273" i="64"/>
  <c r="E1274" i="64"/>
  <c r="E842" i="64"/>
  <c r="E843" i="64"/>
  <c r="E844" i="64"/>
  <c r="E841" i="64"/>
  <c r="E840" i="64"/>
  <c r="E839" i="64"/>
  <c r="E838" i="64"/>
  <c r="E837" i="64"/>
  <c r="E836" i="64"/>
  <c r="E835" i="64"/>
  <c r="E834" i="64"/>
  <c r="E833" i="64"/>
  <c r="E832" i="64"/>
  <c r="E831" i="64"/>
  <c r="E830" i="64"/>
  <c r="E829" i="64"/>
  <c r="E828" i="64"/>
  <c r="E827" i="64"/>
  <c r="E851" i="64"/>
  <c r="E852" i="64"/>
  <c r="E796" i="64"/>
  <c r="E797" i="64"/>
  <c r="E798" i="64"/>
  <c r="E799" i="64"/>
  <c r="E800" i="64"/>
  <c r="E801" i="64"/>
  <c r="E802" i="64"/>
  <c r="E803" i="64"/>
  <c r="E804" i="64"/>
  <c r="E805" i="64"/>
  <c r="E806" i="64"/>
  <c r="E807" i="64"/>
  <c r="E808" i="64"/>
  <c r="E809" i="64"/>
  <c r="E810" i="64"/>
  <c r="E811" i="64"/>
  <c r="E812" i="64"/>
  <c r="E813" i="64"/>
  <c r="E814" i="64"/>
  <c r="E815" i="64"/>
  <c r="E816" i="64"/>
  <c r="E817" i="64"/>
  <c r="E818" i="64"/>
  <c r="E819" i="64"/>
  <c r="E820" i="64"/>
  <c r="E821" i="64"/>
  <c r="E822" i="64"/>
  <c r="E823" i="64"/>
  <c r="E824" i="64"/>
  <c r="E825" i="64"/>
  <c r="E826" i="64"/>
  <c r="E845" i="64"/>
  <c r="E846" i="64"/>
  <c r="E847" i="64"/>
  <c r="E848" i="64"/>
  <c r="E849" i="64"/>
  <c r="E850" i="64"/>
  <c r="CM788" i="64"/>
  <c r="CN788" i="64"/>
  <c r="E794" i="64"/>
  <c r="E795" i="64"/>
  <c r="G852" i="64"/>
  <c r="G851" i="64"/>
  <c r="G850" i="64"/>
  <c r="G849" i="64"/>
  <c r="G848" i="64"/>
  <c r="DL847" i="64"/>
  <c r="DK847" i="64"/>
  <c r="DJ847" i="64"/>
  <c r="DI847" i="64"/>
  <c r="DH847" i="64"/>
  <c r="DG847" i="64"/>
  <c r="DF847" i="64"/>
  <c r="DE847" i="64"/>
  <c r="DD847" i="64"/>
  <c r="DC847" i="64"/>
  <c r="DB847" i="64"/>
  <c r="DA847" i="64"/>
  <c r="CZ847" i="64"/>
  <c r="CY847" i="64"/>
  <c r="CX847" i="64"/>
  <c r="CW847" i="64"/>
  <c r="CV847" i="64"/>
  <c r="CU847" i="64"/>
  <c r="CT847" i="64"/>
  <c r="CS847" i="64"/>
  <c r="CR847" i="64"/>
  <c r="CQ847" i="64"/>
  <c r="CP847" i="64"/>
  <c r="CO847" i="64"/>
  <c r="CN847" i="64"/>
  <c r="CM847" i="64"/>
  <c r="CL847" i="64"/>
  <c r="CK847" i="64"/>
  <c r="CJ847" i="64"/>
  <c r="CI847" i="64"/>
  <c r="CH847" i="64"/>
  <c r="CG847" i="64"/>
  <c r="CF847" i="64"/>
  <c r="CE847" i="64"/>
  <c r="CD847" i="64"/>
  <c r="CC847" i="64"/>
  <c r="CB847" i="64"/>
  <c r="CA847" i="64"/>
  <c r="BZ847" i="64"/>
  <c r="BY847" i="64"/>
  <c r="BX847" i="64"/>
  <c r="BW847" i="64"/>
  <c r="BV847" i="64"/>
  <c r="BU847" i="64"/>
  <c r="BT847" i="64"/>
  <c r="BS847" i="64"/>
  <c r="BR847" i="64"/>
  <c r="BQ847" i="64"/>
  <c r="BP847" i="64"/>
  <c r="BO847" i="64"/>
  <c r="BN847" i="64"/>
  <c r="BM847" i="64"/>
  <c r="BL847" i="64"/>
  <c r="BK847" i="64"/>
  <c r="BJ847" i="64"/>
  <c r="BI847" i="64"/>
  <c r="BH847" i="64"/>
  <c r="BG847" i="64"/>
  <c r="BF847" i="64"/>
  <c r="BE847" i="64"/>
  <c r="BD847" i="64"/>
  <c r="BC847" i="64"/>
  <c r="BB847" i="64"/>
  <c r="BA847" i="64"/>
  <c r="AZ847" i="64"/>
  <c r="AY847" i="64"/>
  <c r="AX847" i="64"/>
  <c r="AW847" i="64"/>
  <c r="AV847" i="64"/>
  <c r="AU847" i="64"/>
  <c r="AT847" i="64"/>
  <c r="AS847" i="64"/>
  <c r="AR847" i="64"/>
  <c r="AQ847" i="64"/>
  <c r="AP847" i="64"/>
  <c r="AO847" i="64"/>
  <c r="AN847" i="64"/>
  <c r="AM847" i="64"/>
  <c r="AL847" i="64"/>
  <c r="AK847" i="64"/>
  <c r="AJ847" i="64"/>
  <c r="AI847" i="64"/>
  <c r="AH847" i="64"/>
  <c r="AG847" i="64"/>
  <c r="AF847" i="64"/>
  <c r="AE847" i="64"/>
  <c r="AD847" i="64"/>
  <c r="AC847" i="64"/>
  <c r="AB847" i="64"/>
  <c r="AA847" i="64"/>
  <c r="Z847" i="64"/>
  <c r="Y847" i="64"/>
  <c r="X847" i="64"/>
  <c r="W847" i="64"/>
  <c r="V847" i="64"/>
  <c r="U847" i="64"/>
  <c r="T847" i="64"/>
  <c r="S847" i="64"/>
  <c r="G847" i="64"/>
  <c r="G846" i="64"/>
  <c r="G810" i="64" s="1"/>
  <c r="G845" i="64"/>
  <c r="E793" i="64"/>
  <c r="DL787" i="64"/>
  <c r="DK787" i="64"/>
  <c r="DJ787" i="64"/>
  <c r="DI787" i="64"/>
  <c r="DH787" i="64"/>
  <c r="DG787" i="64"/>
  <c r="DF787" i="64"/>
  <c r="DE787" i="64"/>
  <c r="DD787" i="64"/>
  <c r="DC787" i="64"/>
  <c r="DB787" i="64"/>
  <c r="DA787" i="64"/>
  <c r="CZ787" i="64"/>
  <c r="CY787" i="64"/>
  <c r="CX787" i="64"/>
  <c r="CW787" i="64"/>
  <c r="CV787" i="64"/>
  <c r="CU787" i="64"/>
  <c r="CT787" i="64"/>
  <c r="CS787" i="64"/>
  <c r="CR787" i="64"/>
  <c r="CQ787" i="64"/>
  <c r="CP787" i="64"/>
  <c r="CO787" i="64"/>
  <c r="CN787" i="64"/>
  <c r="CM787" i="64"/>
  <c r="CL787" i="64"/>
  <c r="CK787" i="64"/>
  <c r="CJ787" i="64"/>
  <c r="CI787" i="64"/>
  <c r="CH787" i="64"/>
  <c r="CG787" i="64"/>
  <c r="CF787" i="64"/>
  <c r="CE787" i="64"/>
  <c r="CD787" i="64"/>
  <c r="CC787" i="64"/>
  <c r="CB787" i="64"/>
  <c r="CA787" i="64"/>
  <c r="BZ787" i="64"/>
  <c r="BY787" i="64"/>
  <c r="BX787" i="64"/>
  <c r="BW787" i="64"/>
  <c r="BV787" i="64"/>
  <c r="BU787" i="64"/>
  <c r="BT787" i="64"/>
  <c r="BS787" i="64"/>
  <c r="BR787" i="64"/>
  <c r="BQ787" i="64"/>
  <c r="BP787" i="64"/>
  <c r="BO787" i="64"/>
  <c r="BN787" i="64"/>
  <c r="BM787" i="64"/>
  <c r="BL787" i="64"/>
  <c r="BK787" i="64"/>
  <c r="BJ787" i="64"/>
  <c r="BI787" i="64"/>
  <c r="BH787" i="64"/>
  <c r="BG787" i="64"/>
  <c r="BF787" i="64"/>
  <c r="BE787" i="64"/>
  <c r="BD787" i="64"/>
  <c r="BC787" i="64"/>
  <c r="BB787" i="64"/>
  <c r="BA787" i="64"/>
  <c r="AZ787" i="64"/>
  <c r="AY787" i="64"/>
  <c r="AX787" i="64"/>
  <c r="AW787" i="64"/>
  <c r="AV787" i="64"/>
  <c r="AU787" i="64"/>
  <c r="AT787" i="64"/>
  <c r="AS787" i="64"/>
  <c r="AR787" i="64"/>
  <c r="AQ787" i="64"/>
  <c r="AP787" i="64"/>
  <c r="AO787" i="64"/>
  <c r="AN787" i="64"/>
  <c r="AM787" i="64"/>
  <c r="AL787" i="64"/>
  <c r="AK787" i="64"/>
  <c r="AJ787" i="64"/>
  <c r="AI787" i="64"/>
  <c r="AH787" i="64"/>
  <c r="AG787" i="64"/>
  <c r="AF787" i="64"/>
  <c r="AE787" i="64"/>
  <c r="AD787" i="64"/>
  <c r="AC787" i="64"/>
  <c r="AB787" i="64"/>
  <c r="AA787" i="64"/>
  <c r="Z787" i="64"/>
  <c r="Y787" i="64"/>
  <c r="X787" i="64"/>
  <c r="W787" i="64"/>
  <c r="V787" i="64"/>
  <c r="U787" i="64"/>
  <c r="T787" i="64"/>
  <c r="S787" i="64"/>
  <c r="E211" i="64"/>
  <c r="B211" i="64" s="1"/>
  <c r="E212" i="64"/>
  <c r="B212" i="64" s="1"/>
  <c r="S216" i="64"/>
  <c r="U216" i="64"/>
  <c r="V216" i="64"/>
  <c r="W216" i="64"/>
  <c r="X216" i="64"/>
  <c r="Y216" i="64"/>
  <c r="Z216" i="64"/>
  <c r="AA216" i="64"/>
  <c r="AB216" i="64"/>
  <c r="AC216" i="64"/>
  <c r="AD216" i="64"/>
  <c r="AE216" i="64"/>
  <c r="AF216" i="64"/>
  <c r="AG216" i="64"/>
  <c r="AH216" i="64"/>
  <c r="AI216" i="64"/>
  <c r="AJ216" i="64"/>
  <c r="AK216" i="64"/>
  <c r="AL216" i="64"/>
  <c r="AM216" i="64"/>
  <c r="AN216" i="64"/>
  <c r="AO216" i="64"/>
  <c r="AP216" i="64"/>
  <c r="AQ216" i="64"/>
  <c r="AR216" i="64"/>
  <c r="AS216" i="64"/>
  <c r="AT216" i="64"/>
  <c r="AU216" i="64"/>
  <c r="AV216" i="64"/>
  <c r="AW216" i="64"/>
  <c r="AX216" i="64"/>
  <c r="AY216" i="64"/>
  <c r="AZ216" i="64"/>
  <c r="BA216" i="64"/>
  <c r="BB216" i="64"/>
  <c r="BC216" i="64"/>
  <c r="BD216" i="64"/>
  <c r="BE216" i="64"/>
  <c r="BF216" i="64"/>
  <c r="BG216" i="64"/>
  <c r="BH216" i="64"/>
  <c r="BI216" i="64"/>
  <c r="BJ216" i="64"/>
  <c r="BK216" i="64"/>
  <c r="BL216" i="64"/>
  <c r="BM216" i="64"/>
  <c r="BN216" i="64"/>
  <c r="BO216" i="64"/>
  <c r="BP216" i="64"/>
  <c r="BQ216" i="64"/>
  <c r="BR216" i="64"/>
  <c r="BS216" i="64"/>
  <c r="BT216" i="64"/>
  <c r="BU216" i="64"/>
  <c r="BV216" i="64"/>
  <c r="BW216" i="64"/>
  <c r="BX216" i="64"/>
  <c r="BY216" i="64"/>
  <c r="BZ216" i="64"/>
  <c r="CA216" i="64"/>
  <c r="CB216" i="64"/>
  <c r="CC216" i="64"/>
  <c r="CD216" i="64"/>
  <c r="CE216" i="64"/>
  <c r="CF216" i="64"/>
  <c r="CG216" i="64"/>
  <c r="CH216" i="64"/>
  <c r="CI216" i="64"/>
  <c r="CJ216" i="64"/>
  <c r="CK216" i="64"/>
  <c r="CL216" i="64"/>
  <c r="CM216" i="64"/>
  <c r="CN216" i="64"/>
  <c r="CO216" i="64"/>
  <c r="CP216" i="64"/>
  <c r="CQ216" i="64"/>
  <c r="CR216" i="64"/>
  <c r="CS216" i="64"/>
  <c r="CT216" i="64"/>
  <c r="CU216" i="64"/>
  <c r="CV216" i="64"/>
  <c r="CW216" i="64"/>
  <c r="CX216" i="64"/>
  <c r="CY216" i="64"/>
  <c r="CZ216" i="64"/>
  <c r="DA216" i="64"/>
  <c r="DB216" i="64"/>
  <c r="DC216" i="64"/>
  <c r="DD216" i="64"/>
  <c r="DE216" i="64"/>
  <c r="DF216" i="64"/>
  <c r="DG216" i="64"/>
  <c r="DH216" i="64"/>
  <c r="DI216" i="64"/>
  <c r="DJ216" i="64"/>
  <c r="DK216" i="64"/>
  <c r="DL216" i="64"/>
  <c r="T216" i="64"/>
  <c r="CN212" i="64"/>
  <c r="E220" i="64"/>
  <c r="E219" i="64"/>
  <c r="E218" i="64"/>
  <c r="E217" i="64"/>
  <c r="E216" i="64"/>
  <c r="E215" i="64"/>
  <c r="G214" i="64"/>
  <c r="E214" i="64"/>
  <c r="G213" i="64"/>
  <c r="E213" i="64"/>
  <c r="G210" i="64"/>
  <c r="E210" i="64"/>
  <c r="B210" i="64" s="1"/>
  <c r="E209" i="64"/>
  <c r="B209" i="64" s="1"/>
  <c r="E208" i="64"/>
  <c r="B208" i="64" s="1"/>
  <c r="E207" i="64"/>
  <c r="B207" i="64" s="1"/>
  <c r="E206" i="64"/>
  <c r="G1033" i="64"/>
  <c r="E1033" i="64"/>
  <c r="DL1032" i="64"/>
  <c r="DK1032" i="64"/>
  <c r="DJ1032" i="64"/>
  <c r="DI1032" i="64"/>
  <c r="DH1032" i="64"/>
  <c r="DG1032" i="64"/>
  <c r="DF1032" i="64"/>
  <c r="DE1032" i="64"/>
  <c r="DD1032" i="64"/>
  <c r="DC1032" i="64"/>
  <c r="DB1032" i="64"/>
  <c r="DA1032" i="64"/>
  <c r="CZ1032" i="64"/>
  <c r="CY1032" i="64"/>
  <c r="CX1032" i="64"/>
  <c r="CW1032" i="64"/>
  <c r="CV1032" i="64"/>
  <c r="CU1032" i="64"/>
  <c r="CT1032" i="64"/>
  <c r="CS1032" i="64"/>
  <c r="CR1032" i="64"/>
  <c r="CQ1032" i="64"/>
  <c r="CP1032" i="64"/>
  <c r="CO1032" i="64"/>
  <c r="CL1032" i="64"/>
  <c r="CK1032" i="64"/>
  <c r="CJ1032" i="64"/>
  <c r="CI1032" i="64"/>
  <c r="CH1032" i="64"/>
  <c r="CG1032" i="64"/>
  <c r="CF1032" i="64"/>
  <c r="CE1032" i="64"/>
  <c r="CD1032" i="64"/>
  <c r="CC1032" i="64"/>
  <c r="CB1032" i="64"/>
  <c r="CA1032" i="64"/>
  <c r="BZ1032" i="64"/>
  <c r="BY1032" i="64"/>
  <c r="BX1032" i="64"/>
  <c r="BW1032" i="64"/>
  <c r="BV1032" i="64"/>
  <c r="BU1032" i="64"/>
  <c r="BT1032" i="64"/>
  <c r="BS1032" i="64"/>
  <c r="BR1032" i="64"/>
  <c r="BQ1032" i="64"/>
  <c r="BP1032" i="64"/>
  <c r="BO1032" i="64"/>
  <c r="BN1032" i="64"/>
  <c r="BM1032" i="64"/>
  <c r="BL1032" i="64"/>
  <c r="BK1032" i="64"/>
  <c r="BJ1032" i="64"/>
  <c r="BI1032" i="64"/>
  <c r="BH1032" i="64"/>
  <c r="BG1032" i="64"/>
  <c r="BF1032" i="64"/>
  <c r="BE1032" i="64"/>
  <c r="BD1032" i="64"/>
  <c r="BC1032" i="64"/>
  <c r="BB1032" i="64"/>
  <c r="BA1032" i="64"/>
  <c r="AZ1032" i="64"/>
  <c r="AY1032" i="64"/>
  <c r="AX1032" i="64"/>
  <c r="AW1032" i="64"/>
  <c r="AV1032" i="64"/>
  <c r="AU1032" i="64"/>
  <c r="AT1032" i="64"/>
  <c r="AS1032" i="64"/>
  <c r="AR1032" i="64"/>
  <c r="AQ1032" i="64"/>
  <c r="AP1032" i="64"/>
  <c r="AO1032" i="64"/>
  <c r="AN1032" i="64"/>
  <c r="AM1032" i="64"/>
  <c r="AL1032" i="64"/>
  <c r="AK1032" i="64"/>
  <c r="AJ1032" i="64"/>
  <c r="AI1032" i="64"/>
  <c r="AH1032" i="64"/>
  <c r="AG1032" i="64"/>
  <c r="AF1032" i="64"/>
  <c r="AE1032" i="64"/>
  <c r="AD1032" i="64"/>
  <c r="AC1032" i="64"/>
  <c r="AB1032" i="64"/>
  <c r="AA1032" i="64"/>
  <c r="Z1032" i="64"/>
  <c r="Y1032" i="64"/>
  <c r="X1032" i="64"/>
  <c r="W1032" i="64"/>
  <c r="V1032" i="64"/>
  <c r="U1032" i="64"/>
  <c r="T1032" i="64"/>
  <c r="S1032" i="64"/>
  <c r="G1032" i="64"/>
  <c r="E1032" i="64"/>
  <c r="G1031" i="64"/>
  <c r="E1031" i="64"/>
  <c r="DL1030" i="64"/>
  <c r="DK1030" i="64"/>
  <c r="DJ1030" i="64"/>
  <c r="DI1030" i="64"/>
  <c r="DH1030" i="64"/>
  <c r="DG1030" i="64"/>
  <c r="DF1030" i="64"/>
  <c r="DE1030" i="64"/>
  <c r="DD1030" i="64"/>
  <c r="DC1030" i="64"/>
  <c r="DB1030" i="64"/>
  <c r="DA1030" i="64"/>
  <c r="CZ1030" i="64"/>
  <c r="CY1030" i="64"/>
  <c r="CX1030" i="64"/>
  <c r="CW1030" i="64"/>
  <c r="CV1030" i="64"/>
  <c r="CU1030" i="64"/>
  <c r="CT1030" i="64"/>
  <c r="CS1030" i="64"/>
  <c r="CR1030" i="64"/>
  <c r="CQ1030" i="64"/>
  <c r="CP1030" i="64"/>
  <c r="CO1030" i="64"/>
  <c r="CL1030" i="64"/>
  <c r="CK1030" i="64"/>
  <c r="CJ1030" i="64"/>
  <c r="CI1030" i="64"/>
  <c r="CH1030" i="64"/>
  <c r="CG1030" i="64"/>
  <c r="CF1030" i="64"/>
  <c r="CE1030" i="64"/>
  <c r="CD1030" i="64"/>
  <c r="CC1030" i="64"/>
  <c r="CB1030" i="64"/>
  <c r="CA1030" i="64"/>
  <c r="BZ1030" i="64"/>
  <c r="BY1030" i="64"/>
  <c r="BX1030" i="64"/>
  <c r="BW1030" i="64"/>
  <c r="BV1030" i="64"/>
  <c r="BU1030" i="64"/>
  <c r="BT1030" i="64"/>
  <c r="BS1030" i="64"/>
  <c r="BR1030" i="64"/>
  <c r="BQ1030" i="64"/>
  <c r="BP1030" i="64"/>
  <c r="BO1030" i="64"/>
  <c r="BN1030" i="64"/>
  <c r="BM1030" i="64"/>
  <c r="BL1030" i="64"/>
  <c r="BK1030" i="64"/>
  <c r="BJ1030" i="64"/>
  <c r="BI1030" i="64"/>
  <c r="BH1030" i="64"/>
  <c r="BG1030" i="64"/>
  <c r="BF1030" i="64"/>
  <c r="BE1030" i="64"/>
  <c r="BD1030" i="64"/>
  <c r="BC1030" i="64"/>
  <c r="BB1030" i="64"/>
  <c r="BA1030" i="64"/>
  <c r="AZ1030" i="64"/>
  <c r="AY1030" i="64"/>
  <c r="AX1030" i="64"/>
  <c r="AW1030" i="64"/>
  <c r="AV1030" i="64"/>
  <c r="AU1030" i="64"/>
  <c r="AT1030" i="64"/>
  <c r="AS1030" i="64"/>
  <c r="AR1030" i="64"/>
  <c r="AQ1030" i="64"/>
  <c r="AP1030" i="64"/>
  <c r="AO1030" i="64"/>
  <c r="AN1030" i="64"/>
  <c r="AM1030" i="64"/>
  <c r="AL1030" i="64"/>
  <c r="AK1030" i="64"/>
  <c r="AJ1030" i="64"/>
  <c r="AI1030" i="64"/>
  <c r="AH1030" i="64"/>
  <c r="AG1030" i="64"/>
  <c r="AF1030" i="64"/>
  <c r="AE1030" i="64"/>
  <c r="AD1030" i="64"/>
  <c r="AC1030" i="64"/>
  <c r="AB1030" i="64"/>
  <c r="AA1030" i="64"/>
  <c r="Z1030" i="64"/>
  <c r="Y1030" i="64"/>
  <c r="X1030" i="64"/>
  <c r="W1030" i="64"/>
  <c r="V1030" i="64"/>
  <c r="U1030" i="64"/>
  <c r="T1030" i="64"/>
  <c r="S1030" i="64"/>
  <c r="G1030" i="64"/>
  <c r="E1030" i="64"/>
  <c r="G1029" i="64"/>
  <c r="E1029" i="64"/>
  <c r="G1028" i="64"/>
  <c r="E1028" i="64"/>
  <c r="G1027" i="64"/>
  <c r="G1020" i="64" s="1"/>
  <c r="E1027" i="64"/>
  <c r="G1026" i="64"/>
  <c r="G1021" i="64" s="1"/>
  <c r="G1019" i="64" s="1"/>
  <c r="E1026" i="64"/>
  <c r="E1025" i="64"/>
  <c r="E1024" i="64"/>
  <c r="E1023" i="64"/>
  <c r="E1022" i="64"/>
  <c r="E1021" i="64"/>
  <c r="E1020" i="64"/>
  <c r="B1020" i="64" s="1"/>
  <c r="E1019" i="64"/>
  <c r="E1018" i="64"/>
  <c r="G193" i="64"/>
  <c r="E567" i="64"/>
  <c r="E585" i="64"/>
  <c r="E783" i="64"/>
  <c r="T778" i="64"/>
  <c r="U778" i="64"/>
  <c r="V778" i="64"/>
  <c r="W778" i="64"/>
  <c r="X778" i="64"/>
  <c r="Y778" i="64"/>
  <c r="Z778" i="64"/>
  <c r="AA778" i="64"/>
  <c r="AB778" i="64"/>
  <c r="AC778" i="64"/>
  <c r="AD778" i="64"/>
  <c r="AE778" i="64"/>
  <c r="AF778" i="64"/>
  <c r="AG778" i="64"/>
  <c r="AH778" i="64"/>
  <c r="AI778" i="64"/>
  <c r="AJ778" i="64"/>
  <c r="AK778" i="64"/>
  <c r="AL778" i="64"/>
  <c r="AM778" i="64"/>
  <c r="AN778" i="64"/>
  <c r="AO778" i="64"/>
  <c r="AP778" i="64"/>
  <c r="AQ778" i="64"/>
  <c r="AR778" i="64"/>
  <c r="AS778" i="64"/>
  <c r="AT778" i="64"/>
  <c r="AU778" i="64"/>
  <c r="AV778" i="64"/>
  <c r="AW778" i="64"/>
  <c r="AX778" i="64"/>
  <c r="AY778" i="64"/>
  <c r="AZ778" i="64"/>
  <c r="BA778" i="64"/>
  <c r="BB778" i="64"/>
  <c r="BC778" i="64"/>
  <c r="BD778" i="64"/>
  <c r="BE778" i="64"/>
  <c r="BF778" i="64"/>
  <c r="BG778" i="64"/>
  <c r="BH778" i="64"/>
  <c r="BI778" i="64"/>
  <c r="BJ778" i="64"/>
  <c r="BK778" i="64"/>
  <c r="BL778" i="64"/>
  <c r="BM778" i="64"/>
  <c r="BN778" i="64"/>
  <c r="BO778" i="64"/>
  <c r="BP778" i="64"/>
  <c r="BQ778" i="64"/>
  <c r="BR778" i="64"/>
  <c r="BS778" i="64"/>
  <c r="BT778" i="64"/>
  <c r="BU778" i="64"/>
  <c r="BV778" i="64"/>
  <c r="BW778" i="64"/>
  <c r="BX778" i="64"/>
  <c r="BY778" i="64"/>
  <c r="BZ778" i="64"/>
  <c r="CA778" i="64"/>
  <c r="CB778" i="64"/>
  <c r="CC778" i="64"/>
  <c r="CD778" i="64"/>
  <c r="CE778" i="64"/>
  <c r="CF778" i="64"/>
  <c r="CG778" i="64"/>
  <c r="CH778" i="64"/>
  <c r="CI778" i="64"/>
  <c r="CJ778" i="64"/>
  <c r="CK778" i="64"/>
  <c r="CL778" i="64"/>
  <c r="CM778" i="64"/>
  <c r="CN778" i="64"/>
  <c r="CO778" i="64"/>
  <c r="CP778" i="64"/>
  <c r="CQ778" i="64"/>
  <c r="CR778" i="64"/>
  <c r="CS778" i="64"/>
  <c r="CT778" i="64"/>
  <c r="CU778" i="64"/>
  <c r="CV778" i="64"/>
  <c r="CW778" i="64"/>
  <c r="CX778" i="64"/>
  <c r="CY778" i="64"/>
  <c r="CZ778" i="64"/>
  <c r="DA778" i="64"/>
  <c r="DB778" i="64"/>
  <c r="DC778" i="64"/>
  <c r="DD778" i="64"/>
  <c r="DE778" i="64"/>
  <c r="DF778" i="64"/>
  <c r="DG778" i="64"/>
  <c r="DH778" i="64"/>
  <c r="DI778" i="64"/>
  <c r="DJ778" i="64"/>
  <c r="DK778" i="64"/>
  <c r="DL778" i="64"/>
  <c r="S778" i="64"/>
  <c r="G779" i="64"/>
  <c r="G780" i="64"/>
  <c r="G781" i="64"/>
  <c r="G782" i="64"/>
  <c r="G783" i="64"/>
  <c r="G778" i="64"/>
  <c r="G776" i="64"/>
  <c r="G774" i="64" s="1"/>
  <c r="S762" i="64"/>
  <c r="S763" i="64" s="1"/>
  <c r="S779" i="64" s="1"/>
  <c r="U762" i="64"/>
  <c r="U763" i="64" s="1"/>
  <c r="U779" i="64" s="1"/>
  <c r="V762" i="64"/>
  <c r="V763" i="64" s="1"/>
  <c r="V779" i="64" s="1"/>
  <c r="W762" i="64"/>
  <c r="W763" i="64" s="1"/>
  <c r="W779" i="64" s="1"/>
  <c r="X762" i="64"/>
  <c r="X763" i="64" s="1"/>
  <c r="X779" i="64" s="1"/>
  <c r="Y762" i="64"/>
  <c r="Y763" i="64" s="1"/>
  <c r="Y779" i="64" s="1"/>
  <c r="Z762" i="64"/>
  <c r="Z763" i="64" s="1"/>
  <c r="Z779" i="64" s="1"/>
  <c r="AA762" i="64"/>
  <c r="AA763" i="64" s="1"/>
  <c r="AA779" i="64" s="1"/>
  <c r="AB762" i="64"/>
  <c r="AB763" i="64" s="1"/>
  <c r="AB779" i="64" s="1"/>
  <c r="AC762" i="64"/>
  <c r="AC763" i="64" s="1"/>
  <c r="AC779" i="64" s="1"/>
  <c r="AD762" i="64"/>
  <c r="AD763" i="64" s="1"/>
  <c r="AD779" i="64" s="1"/>
  <c r="AE762" i="64"/>
  <c r="AE763" i="64" s="1"/>
  <c r="AE779" i="64" s="1"/>
  <c r="AF762" i="64"/>
  <c r="AF763" i="64" s="1"/>
  <c r="AF779" i="64" s="1"/>
  <c r="AG762" i="64"/>
  <c r="AG763" i="64" s="1"/>
  <c r="AG779" i="64" s="1"/>
  <c r="AH762" i="64"/>
  <c r="AH763" i="64" s="1"/>
  <c r="AH779" i="64" s="1"/>
  <c r="AI762" i="64"/>
  <c r="AI763" i="64" s="1"/>
  <c r="AI779" i="64" s="1"/>
  <c r="AJ762" i="64"/>
  <c r="AJ763" i="64" s="1"/>
  <c r="AJ779" i="64" s="1"/>
  <c r="AK762" i="64"/>
  <c r="AK763" i="64" s="1"/>
  <c r="AK779" i="64" s="1"/>
  <c r="AL762" i="64"/>
  <c r="AL763" i="64" s="1"/>
  <c r="AL779" i="64" s="1"/>
  <c r="AM762" i="64"/>
  <c r="AM763" i="64" s="1"/>
  <c r="AM779" i="64" s="1"/>
  <c r="AN762" i="64"/>
  <c r="AN763" i="64" s="1"/>
  <c r="AN779" i="64" s="1"/>
  <c r="AO762" i="64"/>
  <c r="AO763" i="64" s="1"/>
  <c r="AO779" i="64" s="1"/>
  <c r="AP762" i="64"/>
  <c r="AP763" i="64" s="1"/>
  <c r="AP779" i="64" s="1"/>
  <c r="AQ762" i="64"/>
  <c r="AQ763" i="64" s="1"/>
  <c r="AQ779" i="64" s="1"/>
  <c r="AR762" i="64"/>
  <c r="AR763" i="64" s="1"/>
  <c r="AR779" i="64" s="1"/>
  <c r="AS762" i="64"/>
  <c r="AS763" i="64" s="1"/>
  <c r="AS779" i="64" s="1"/>
  <c r="AT762" i="64"/>
  <c r="AT763" i="64" s="1"/>
  <c r="AT779" i="64" s="1"/>
  <c r="AU762" i="64"/>
  <c r="AU763" i="64" s="1"/>
  <c r="AU779" i="64" s="1"/>
  <c r="AV762" i="64"/>
  <c r="AV763" i="64" s="1"/>
  <c r="AV779" i="64" s="1"/>
  <c r="AW762" i="64"/>
  <c r="AW763" i="64" s="1"/>
  <c r="AW779" i="64" s="1"/>
  <c r="AX762" i="64"/>
  <c r="AX763" i="64" s="1"/>
  <c r="AX779" i="64" s="1"/>
  <c r="AY762" i="64"/>
  <c r="AY763" i="64" s="1"/>
  <c r="AY779" i="64" s="1"/>
  <c r="AZ762" i="64"/>
  <c r="AZ763" i="64" s="1"/>
  <c r="AZ779" i="64" s="1"/>
  <c r="BA762" i="64"/>
  <c r="BA763" i="64" s="1"/>
  <c r="BA779" i="64" s="1"/>
  <c r="BB762" i="64"/>
  <c r="BB763" i="64" s="1"/>
  <c r="BB779" i="64" s="1"/>
  <c r="BC762" i="64"/>
  <c r="BC763" i="64" s="1"/>
  <c r="BC779" i="64" s="1"/>
  <c r="BD762" i="64"/>
  <c r="BD763" i="64" s="1"/>
  <c r="BD779" i="64" s="1"/>
  <c r="BE762" i="64"/>
  <c r="BE763" i="64" s="1"/>
  <c r="BE779" i="64" s="1"/>
  <c r="BF762" i="64"/>
  <c r="BF763" i="64" s="1"/>
  <c r="BF779" i="64" s="1"/>
  <c r="BG762" i="64"/>
  <c r="BG763" i="64" s="1"/>
  <c r="BG779" i="64" s="1"/>
  <c r="BH762" i="64"/>
  <c r="BH763" i="64" s="1"/>
  <c r="BH779" i="64" s="1"/>
  <c r="BI762" i="64"/>
  <c r="BI763" i="64" s="1"/>
  <c r="BI779" i="64" s="1"/>
  <c r="BJ762" i="64"/>
  <c r="BJ763" i="64" s="1"/>
  <c r="BJ779" i="64" s="1"/>
  <c r="BK762" i="64"/>
  <c r="BK763" i="64" s="1"/>
  <c r="BK779" i="64" s="1"/>
  <c r="BL762" i="64"/>
  <c r="BL763" i="64" s="1"/>
  <c r="BL779" i="64" s="1"/>
  <c r="BM762" i="64"/>
  <c r="BM763" i="64" s="1"/>
  <c r="BM779" i="64" s="1"/>
  <c r="BN762" i="64"/>
  <c r="BN763" i="64" s="1"/>
  <c r="BN779" i="64" s="1"/>
  <c r="BO762" i="64"/>
  <c r="BO763" i="64" s="1"/>
  <c r="BO779" i="64" s="1"/>
  <c r="BP762" i="64"/>
  <c r="BP763" i="64" s="1"/>
  <c r="BP779" i="64" s="1"/>
  <c r="BQ762" i="64"/>
  <c r="BQ763" i="64" s="1"/>
  <c r="BQ779" i="64" s="1"/>
  <c r="BR762" i="64"/>
  <c r="BR763" i="64" s="1"/>
  <c r="BR779" i="64" s="1"/>
  <c r="BS762" i="64"/>
  <c r="BS763" i="64" s="1"/>
  <c r="BS779" i="64" s="1"/>
  <c r="BT762" i="64"/>
  <c r="BT763" i="64" s="1"/>
  <c r="BT779" i="64" s="1"/>
  <c r="BU762" i="64"/>
  <c r="BU763" i="64" s="1"/>
  <c r="BU779" i="64" s="1"/>
  <c r="BV762" i="64"/>
  <c r="BV763" i="64" s="1"/>
  <c r="BV779" i="64" s="1"/>
  <c r="BW762" i="64"/>
  <c r="BW763" i="64" s="1"/>
  <c r="BW779" i="64" s="1"/>
  <c r="BX762" i="64"/>
  <c r="BX763" i="64" s="1"/>
  <c r="BX779" i="64" s="1"/>
  <c r="BY762" i="64"/>
  <c r="BY763" i="64" s="1"/>
  <c r="BY779" i="64" s="1"/>
  <c r="BZ762" i="64"/>
  <c r="BZ763" i="64" s="1"/>
  <c r="BZ779" i="64" s="1"/>
  <c r="CA762" i="64"/>
  <c r="CA763" i="64" s="1"/>
  <c r="CA779" i="64" s="1"/>
  <c r="CB762" i="64"/>
  <c r="CB763" i="64" s="1"/>
  <c r="CB779" i="64" s="1"/>
  <c r="CC762" i="64"/>
  <c r="CC763" i="64" s="1"/>
  <c r="CC779" i="64" s="1"/>
  <c r="CD762" i="64"/>
  <c r="CD763" i="64" s="1"/>
  <c r="CD779" i="64" s="1"/>
  <c r="CE762" i="64"/>
  <c r="CE763" i="64" s="1"/>
  <c r="CE779" i="64" s="1"/>
  <c r="CF762" i="64"/>
  <c r="CF763" i="64" s="1"/>
  <c r="CF779" i="64" s="1"/>
  <c r="CG762" i="64"/>
  <c r="CG763" i="64" s="1"/>
  <c r="CG779" i="64" s="1"/>
  <c r="CH762" i="64"/>
  <c r="CH763" i="64" s="1"/>
  <c r="CH779" i="64" s="1"/>
  <c r="CI762" i="64"/>
  <c r="CI763" i="64" s="1"/>
  <c r="CI779" i="64" s="1"/>
  <c r="CJ762" i="64"/>
  <c r="CJ763" i="64" s="1"/>
  <c r="CJ779" i="64" s="1"/>
  <c r="CK762" i="64"/>
  <c r="CK763" i="64" s="1"/>
  <c r="CK779" i="64" s="1"/>
  <c r="CL762" i="64"/>
  <c r="CL763" i="64" s="1"/>
  <c r="CL779" i="64" s="1"/>
  <c r="CM762" i="64"/>
  <c r="CM763" i="64" s="1"/>
  <c r="CM779" i="64" s="1"/>
  <c r="CN762" i="64"/>
  <c r="CN763" i="64" s="1"/>
  <c r="CN779" i="64" s="1"/>
  <c r="CO762" i="64"/>
  <c r="CO763" i="64" s="1"/>
  <c r="CO779" i="64" s="1"/>
  <c r="CP762" i="64"/>
  <c r="CP763" i="64" s="1"/>
  <c r="CP779" i="64" s="1"/>
  <c r="CQ762" i="64"/>
  <c r="CQ763" i="64" s="1"/>
  <c r="CQ779" i="64" s="1"/>
  <c r="CR762" i="64"/>
  <c r="CR763" i="64" s="1"/>
  <c r="CR779" i="64" s="1"/>
  <c r="CS762" i="64"/>
  <c r="CS763" i="64" s="1"/>
  <c r="CS779" i="64" s="1"/>
  <c r="CT762" i="64"/>
  <c r="CT763" i="64" s="1"/>
  <c r="CT779" i="64" s="1"/>
  <c r="CU762" i="64"/>
  <c r="CU763" i="64" s="1"/>
  <c r="CU779" i="64" s="1"/>
  <c r="CV762" i="64"/>
  <c r="CV763" i="64" s="1"/>
  <c r="CV779" i="64" s="1"/>
  <c r="CW762" i="64"/>
  <c r="CW763" i="64" s="1"/>
  <c r="CW779" i="64" s="1"/>
  <c r="CX762" i="64"/>
  <c r="CX763" i="64" s="1"/>
  <c r="CX779" i="64" s="1"/>
  <c r="CY762" i="64"/>
  <c r="CY763" i="64" s="1"/>
  <c r="CY779" i="64" s="1"/>
  <c r="CZ762" i="64"/>
  <c r="CZ763" i="64" s="1"/>
  <c r="CZ779" i="64" s="1"/>
  <c r="DA762" i="64"/>
  <c r="DA763" i="64" s="1"/>
  <c r="DA779" i="64" s="1"/>
  <c r="DB762" i="64"/>
  <c r="DB763" i="64" s="1"/>
  <c r="DB779" i="64" s="1"/>
  <c r="DC762" i="64"/>
  <c r="DC763" i="64" s="1"/>
  <c r="DC779" i="64" s="1"/>
  <c r="DD762" i="64"/>
  <c r="DD763" i="64" s="1"/>
  <c r="DD779" i="64" s="1"/>
  <c r="DE762" i="64"/>
  <c r="DE763" i="64" s="1"/>
  <c r="DE779" i="64" s="1"/>
  <c r="DF762" i="64"/>
  <c r="DF763" i="64" s="1"/>
  <c r="DF779" i="64" s="1"/>
  <c r="DG762" i="64"/>
  <c r="DG763" i="64" s="1"/>
  <c r="DG779" i="64" s="1"/>
  <c r="DH762" i="64"/>
  <c r="DH763" i="64" s="1"/>
  <c r="DH779" i="64" s="1"/>
  <c r="DI762" i="64"/>
  <c r="DI763" i="64" s="1"/>
  <c r="DI779" i="64" s="1"/>
  <c r="DJ762" i="64"/>
  <c r="DJ763" i="64" s="1"/>
  <c r="DJ779" i="64" s="1"/>
  <c r="DK762" i="64"/>
  <c r="DK763" i="64" s="1"/>
  <c r="DK779" i="64" s="1"/>
  <c r="DL762" i="64"/>
  <c r="DL763" i="64" s="1"/>
  <c r="DL779" i="64" s="1"/>
  <c r="T762" i="64"/>
  <c r="T763" i="64" s="1"/>
  <c r="T779" i="64" s="1"/>
  <c r="E772" i="64"/>
  <c r="E782" i="64"/>
  <c r="E781" i="64"/>
  <c r="E780" i="64"/>
  <c r="E779" i="64"/>
  <c r="E778" i="64"/>
  <c r="G777" i="64"/>
  <c r="E777" i="64"/>
  <c r="E776" i="64"/>
  <c r="E775" i="64"/>
  <c r="E774" i="64"/>
  <c r="E773" i="64"/>
  <c r="E771" i="64"/>
  <c r="E770" i="64"/>
  <c r="E769" i="64"/>
  <c r="E768" i="64"/>
  <c r="E339" i="64"/>
  <c r="E338" i="64"/>
  <c r="E337" i="64"/>
  <c r="E336" i="64"/>
  <c r="DL335" i="64"/>
  <c r="DK335" i="64"/>
  <c r="DJ335" i="64"/>
  <c r="DI335" i="64"/>
  <c r="DH335" i="64"/>
  <c r="DG335" i="64"/>
  <c r="DF335" i="64"/>
  <c r="DE335" i="64"/>
  <c r="DD335" i="64"/>
  <c r="DC335" i="64"/>
  <c r="DB335" i="64"/>
  <c r="DA335" i="64"/>
  <c r="CZ335" i="64"/>
  <c r="CY335" i="64"/>
  <c r="CX335" i="64"/>
  <c r="CW335" i="64"/>
  <c r="CV335" i="64"/>
  <c r="CU335" i="64"/>
  <c r="CT335" i="64"/>
  <c r="CS335" i="64"/>
  <c r="CR335" i="64"/>
  <c r="CQ335" i="64"/>
  <c r="CP335" i="64"/>
  <c r="CO335" i="64"/>
  <c r="CL335" i="64"/>
  <c r="CK335" i="64"/>
  <c r="CJ335" i="64"/>
  <c r="CI335" i="64"/>
  <c r="CH335" i="64"/>
  <c r="CG335" i="64"/>
  <c r="CF335" i="64"/>
  <c r="CE335" i="64"/>
  <c r="CD335" i="64"/>
  <c r="CC335" i="64"/>
  <c r="CB335" i="64"/>
  <c r="CA335" i="64"/>
  <c r="BZ335" i="64"/>
  <c r="BY335" i="64"/>
  <c r="BX335" i="64"/>
  <c r="BW335" i="64"/>
  <c r="BV335" i="64"/>
  <c r="BU335" i="64"/>
  <c r="BT335" i="64"/>
  <c r="BS335" i="64"/>
  <c r="BR335" i="64"/>
  <c r="BQ335" i="64"/>
  <c r="BP335" i="64"/>
  <c r="BO335" i="64"/>
  <c r="BN335" i="64"/>
  <c r="BM335" i="64"/>
  <c r="BL335" i="64"/>
  <c r="BK335" i="64"/>
  <c r="BJ335" i="64"/>
  <c r="BI335" i="64"/>
  <c r="BH335" i="64"/>
  <c r="BG335" i="64"/>
  <c r="BF335" i="64"/>
  <c r="BE335" i="64"/>
  <c r="BD335" i="64"/>
  <c r="BC335" i="64"/>
  <c r="BB335" i="64"/>
  <c r="BA335" i="64"/>
  <c r="AZ335" i="64"/>
  <c r="AY335" i="64"/>
  <c r="AX335" i="64"/>
  <c r="AW335" i="64"/>
  <c r="AV335" i="64"/>
  <c r="AU335" i="64"/>
  <c r="AT335" i="64"/>
  <c r="AS335" i="64"/>
  <c r="AR335" i="64"/>
  <c r="AQ335" i="64"/>
  <c r="AP335" i="64"/>
  <c r="AO335" i="64"/>
  <c r="AN335" i="64"/>
  <c r="AM335" i="64"/>
  <c r="AL335" i="64"/>
  <c r="AK335" i="64"/>
  <c r="AJ335" i="64"/>
  <c r="AI335" i="64"/>
  <c r="AH335" i="64"/>
  <c r="AG335" i="64"/>
  <c r="AF335" i="64"/>
  <c r="AE335" i="64"/>
  <c r="AD335" i="64"/>
  <c r="AC335" i="64"/>
  <c r="AB335" i="64"/>
  <c r="AA335" i="64"/>
  <c r="Z335" i="64"/>
  <c r="Y335" i="64"/>
  <c r="X335" i="64"/>
  <c r="W335" i="64"/>
  <c r="V335" i="64"/>
  <c r="U335" i="64"/>
  <c r="T335" i="64"/>
  <c r="S335" i="64"/>
  <c r="E335" i="64"/>
  <c r="E334" i="64"/>
  <c r="G333" i="64"/>
  <c r="E333" i="64"/>
  <c r="G332" i="64"/>
  <c r="E332" i="64"/>
  <c r="G331" i="64"/>
  <c r="E331" i="64"/>
  <c r="B331" i="64" s="1"/>
  <c r="E330" i="64"/>
  <c r="B330" i="64" s="1"/>
  <c r="E329" i="64"/>
  <c r="B329" i="64" s="1"/>
  <c r="G328" i="64"/>
  <c r="E328" i="64"/>
  <c r="B328" i="64" s="1"/>
  <c r="E327" i="64"/>
  <c r="B327" i="64" s="1"/>
  <c r="E326" i="64"/>
  <c r="B326" i="64" s="1"/>
  <c r="E325" i="64"/>
  <c r="E313" i="64"/>
  <c r="B313" i="64" s="1"/>
  <c r="L312" i="64"/>
  <c r="M312" i="64" s="1"/>
  <c r="N312" i="64" s="1"/>
  <c r="O312" i="64" s="1"/>
  <c r="P312" i="64" s="1"/>
  <c r="E321" i="64"/>
  <c r="E320" i="64"/>
  <c r="E319" i="64"/>
  <c r="E318" i="64"/>
  <c r="DL317" i="64"/>
  <c r="DK317" i="64"/>
  <c r="DJ317" i="64"/>
  <c r="DI317" i="64"/>
  <c r="DH317" i="64"/>
  <c r="DG317" i="64"/>
  <c r="DF317" i="64"/>
  <c r="DE317" i="64"/>
  <c r="DD317" i="64"/>
  <c r="DC317" i="64"/>
  <c r="DB317" i="64"/>
  <c r="DA317" i="64"/>
  <c r="CZ317" i="64"/>
  <c r="CY317" i="64"/>
  <c r="CX317" i="64"/>
  <c r="CW317" i="64"/>
  <c r="CV317" i="64"/>
  <c r="CU317" i="64"/>
  <c r="CT317" i="64"/>
  <c r="CS317" i="64"/>
  <c r="CR317" i="64"/>
  <c r="CQ317" i="64"/>
  <c r="CP317" i="64"/>
  <c r="CO317" i="64"/>
  <c r="CL317" i="64"/>
  <c r="CK317" i="64"/>
  <c r="CJ317" i="64"/>
  <c r="CI317" i="64"/>
  <c r="CH317" i="64"/>
  <c r="CG317" i="64"/>
  <c r="CF317" i="64"/>
  <c r="CE317" i="64"/>
  <c r="CD317" i="64"/>
  <c r="CC317" i="64"/>
  <c r="CB317" i="64"/>
  <c r="CA317" i="64"/>
  <c r="BZ317" i="64"/>
  <c r="BY317" i="64"/>
  <c r="BX317" i="64"/>
  <c r="BW317" i="64"/>
  <c r="BV317" i="64"/>
  <c r="BU317" i="64"/>
  <c r="BT317" i="64"/>
  <c r="BS317" i="64"/>
  <c r="BR317" i="64"/>
  <c r="BQ317" i="64"/>
  <c r="BP317" i="64"/>
  <c r="BO317" i="64"/>
  <c r="BN317" i="64"/>
  <c r="BM317" i="64"/>
  <c r="BL317" i="64"/>
  <c r="BK317" i="64"/>
  <c r="BJ317" i="64"/>
  <c r="BI317" i="64"/>
  <c r="BH317" i="64"/>
  <c r="BG317" i="64"/>
  <c r="BF317" i="64"/>
  <c r="BE317" i="64"/>
  <c r="BD317" i="64"/>
  <c r="BC317" i="64"/>
  <c r="BB317" i="64"/>
  <c r="BA317" i="64"/>
  <c r="AZ317" i="64"/>
  <c r="AY317" i="64"/>
  <c r="AX317" i="64"/>
  <c r="AW317" i="64"/>
  <c r="AV317" i="64"/>
  <c r="AU317" i="64"/>
  <c r="AT317" i="64"/>
  <c r="AS317" i="64"/>
  <c r="AR317" i="64"/>
  <c r="AQ317" i="64"/>
  <c r="AP317" i="64"/>
  <c r="AO317" i="64"/>
  <c r="AN317" i="64"/>
  <c r="AM317" i="64"/>
  <c r="AL317" i="64"/>
  <c r="AK317" i="64"/>
  <c r="AJ317" i="64"/>
  <c r="AI317" i="64"/>
  <c r="AH317" i="64"/>
  <c r="AG317" i="64"/>
  <c r="AF317" i="64"/>
  <c r="AE317" i="64"/>
  <c r="AD317" i="64"/>
  <c r="AC317" i="64"/>
  <c r="AB317" i="64"/>
  <c r="AA317" i="64"/>
  <c r="Z317" i="64"/>
  <c r="Y317" i="64"/>
  <c r="X317" i="64"/>
  <c r="W317" i="64"/>
  <c r="V317" i="64"/>
  <c r="U317" i="64"/>
  <c r="T317" i="64"/>
  <c r="S317" i="64"/>
  <c r="E317" i="64"/>
  <c r="E316" i="64"/>
  <c r="G315" i="64"/>
  <c r="E315" i="64"/>
  <c r="G314" i="64"/>
  <c r="E314" i="64"/>
  <c r="G312" i="64"/>
  <c r="E312" i="64"/>
  <c r="B312" i="64" s="1"/>
  <c r="E311" i="64"/>
  <c r="E294" i="64"/>
  <c r="B294" i="64" s="1"/>
  <c r="E295" i="64"/>
  <c r="B295" i="64" s="1"/>
  <c r="E296" i="64"/>
  <c r="B296" i="64" s="1"/>
  <c r="E297" i="64"/>
  <c r="B297" i="64" s="1"/>
  <c r="E298" i="64"/>
  <c r="B298" i="64" s="1"/>
  <c r="G299" i="64"/>
  <c r="G296" i="64"/>
  <c r="E307" i="64"/>
  <c r="E306" i="64"/>
  <c r="E305" i="64"/>
  <c r="E304" i="64"/>
  <c r="DL303" i="64"/>
  <c r="DK303" i="64"/>
  <c r="DJ303" i="64"/>
  <c r="DI303" i="64"/>
  <c r="DH303" i="64"/>
  <c r="DG303" i="64"/>
  <c r="DF303" i="64"/>
  <c r="DE303" i="64"/>
  <c r="DD303" i="64"/>
  <c r="DC303" i="64"/>
  <c r="DB303" i="64"/>
  <c r="DA303" i="64"/>
  <c r="CZ303" i="64"/>
  <c r="CY303" i="64"/>
  <c r="CX303" i="64"/>
  <c r="CW303" i="64"/>
  <c r="CV303" i="64"/>
  <c r="CU303" i="64"/>
  <c r="CT303" i="64"/>
  <c r="CS303" i="64"/>
  <c r="CR303" i="64"/>
  <c r="CQ303" i="64"/>
  <c r="CP303" i="64"/>
  <c r="CO303" i="64"/>
  <c r="CL303" i="64"/>
  <c r="CK303" i="64"/>
  <c r="CJ303" i="64"/>
  <c r="CI303" i="64"/>
  <c r="CH303" i="64"/>
  <c r="CG303" i="64"/>
  <c r="CF303" i="64"/>
  <c r="CE303" i="64"/>
  <c r="CD303" i="64"/>
  <c r="CC303" i="64"/>
  <c r="CB303" i="64"/>
  <c r="CA303" i="64"/>
  <c r="BZ303" i="64"/>
  <c r="BY303" i="64"/>
  <c r="BX303" i="64"/>
  <c r="BW303" i="64"/>
  <c r="BV303" i="64"/>
  <c r="BU303" i="64"/>
  <c r="BT303" i="64"/>
  <c r="BS303" i="64"/>
  <c r="BR303" i="64"/>
  <c r="BQ303" i="64"/>
  <c r="BP303" i="64"/>
  <c r="BO303" i="64"/>
  <c r="BN303" i="64"/>
  <c r="BM303" i="64"/>
  <c r="BL303" i="64"/>
  <c r="BK303" i="64"/>
  <c r="BJ303" i="64"/>
  <c r="BI303" i="64"/>
  <c r="BH303" i="64"/>
  <c r="BG303" i="64"/>
  <c r="BF303" i="64"/>
  <c r="BE303" i="64"/>
  <c r="BD303" i="64"/>
  <c r="BC303" i="64"/>
  <c r="BB303" i="64"/>
  <c r="BA303" i="64"/>
  <c r="AZ303" i="64"/>
  <c r="AY303" i="64"/>
  <c r="AX303" i="64"/>
  <c r="AW303" i="64"/>
  <c r="AV303" i="64"/>
  <c r="AU303" i="64"/>
  <c r="AT303" i="64"/>
  <c r="AS303" i="64"/>
  <c r="AR303" i="64"/>
  <c r="AQ303" i="64"/>
  <c r="AP303" i="64"/>
  <c r="AO303" i="64"/>
  <c r="AN303" i="64"/>
  <c r="AM303" i="64"/>
  <c r="AL303" i="64"/>
  <c r="AK303" i="64"/>
  <c r="AJ303" i="64"/>
  <c r="AI303" i="64"/>
  <c r="AH303" i="64"/>
  <c r="AG303" i="64"/>
  <c r="AF303" i="64"/>
  <c r="AE303" i="64"/>
  <c r="AD303" i="64"/>
  <c r="AC303" i="64"/>
  <c r="AB303" i="64"/>
  <c r="AA303" i="64"/>
  <c r="Z303" i="64"/>
  <c r="Y303" i="64"/>
  <c r="X303" i="64"/>
  <c r="W303" i="64"/>
  <c r="V303" i="64"/>
  <c r="U303" i="64"/>
  <c r="T303" i="64"/>
  <c r="S303" i="64"/>
  <c r="E303" i="64"/>
  <c r="E302" i="64"/>
  <c r="G301" i="64"/>
  <c r="E301" i="64"/>
  <c r="G300" i="64"/>
  <c r="E300" i="64"/>
  <c r="E299" i="64"/>
  <c r="B299" i="64" s="1"/>
  <c r="E293" i="64"/>
  <c r="E732" i="64"/>
  <c r="E733" i="64"/>
  <c r="E734" i="64"/>
  <c r="E735" i="64"/>
  <c r="E738" i="64"/>
  <c r="E739" i="64"/>
  <c r="E741" i="64"/>
  <c r="E740" i="64"/>
  <c r="G749" i="64"/>
  <c r="E749" i="64"/>
  <c r="G748" i="64"/>
  <c r="E748" i="64"/>
  <c r="G747" i="64"/>
  <c r="E747" i="64"/>
  <c r="DL746" i="64"/>
  <c r="DK746" i="64"/>
  <c r="DJ746" i="64"/>
  <c r="DI746" i="64"/>
  <c r="DH746" i="64"/>
  <c r="DG746" i="64"/>
  <c r="DF746" i="64"/>
  <c r="DE746" i="64"/>
  <c r="DD746" i="64"/>
  <c r="DC746" i="64"/>
  <c r="DB746" i="64"/>
  <c r="DA746" i="64"/>
  <c r="CZ746" i="64"/>
  <c r="CY746" i="64"/>
  <c r="CX746" i="64"/>
  <c r="CW746" i="64"/>
  <c r="CV746" i="64"/>
  <c r="CU746" i="64"/>
  <c r="CT746" i="64"/>
  <c r="CS746" i="64"/>
  <c r="CR746" i="64"/>
  <c r="CQ746" i="64"/>
  <c r="CP746" i="64"/>
  <c r="CO746" i="64"/>
  <c r="CL746" i="64"/>
  <c r="CK746" i="64"/>
  <c r="CJ746" i="64"/>
  <c r="CI746" i="64"/>
  <c r="CH746" i="64"/>
  <c r="CG746" i="64"/>
  <c r="CF746" i="64"/>
  <c r="CE746" i="64"/>
  <c r="CD746" i="64"/>
  <c r="CC746" i="64"/>
  <c r="CB746" i="64"/>
  <c r="CA746" i="64"/>
  <c r="BZ746" i="64"/>
  <c r="BY746" i="64"/>
  <c r="BX746" i="64"/>
  <c r="BW746" i="64"/>
  <c r="BV746" i="64"/>
  <c r="BU746" i="64"/>
  <c r="BT746" i="64"/>
  <c r="BS746" i="64"/>
  <c r="BR746" i="64"/>
  <c r="BQ746" i="64"/>
  <c r="BP746" i="64"/>
  <c r="BO746" i="64"/>
  <c r="BN746" i="64"/>
  <c r="BM746" i="64"/>
  <c r="BL746" i="64"/>
  <c r="BK746" i="64"/>
  <c r="BJ746" i="64"/>
  <c r="BI746" i="64"/>
  <c r="BH746" i="64"/>
  <c r="BG746" i="64"/>
  <c r="BF746" i="64"/>
  <c r="BE746" i="64"/>
  <c r="BD746" i="64"/>
  <c r="BC746" i="64"/>
  <c r="BB746" i="64"/>
  <c r="BA746" i="64"/>
  <c r="AZ746" i="64"/>
  <c r="AY746" i="64"/>
  <c r="AX746" i="64"/>
  <c r="AW746" i="64"/>
  <c r="AV746" i="64"/>
  <c r="AU746" i="64"/>
  <c r="AT746" i="64"/>
  <c r="AS746" i="64"/>
  <c r="AR746" i="64"/>
  <c r="AQ746" i="64"/>
  <c r="AP746" i="64"/>
  <c r="AO746" i="64"/>
  <c r="AN746" i="64"/>
  <c r="AM746" i="64"/>
  <c r="AL746" i="64"/>
  <c r="AK746" i="64"/>
  <c r="AJ746" i="64"/>
  <c r="AI746" i="64"/>
  <c r="AH746" i="64"/>
  <c r="AG746" i="64"/>
  <c r="AF746" i="64"/>
  <c r="AE746" i="64"/>
  <c r="AD746" i="64"/>
  <c r="AC746" i="64"/>
  <c r="AB746" i="64"/>
  <c r="AA746" i="64"/>
  <c r="Z746" i="64"/>
  <c r="Y746" i="64"/>
  <c r="X746" i="64"/>
  <c r="W746" i="64"/>
  <c r="V746" i="64"/>
  <c r="U746" i="64"/>
  <c r="T746" i="64"/>
  <c r="S746" i="64"/>
  <c r="G746" i="64"/>
  <c r="G738" i="64" s="1"/>
  <c r="E746" i="64"/>
  <c r="E745" i="64"/>
  <c r="DL744" i="64"/>
  <c r="DK744" i="64"/>
  <c r="DJ744" i="64"/>
  <c r="DI744" i="64"/>
  <c r="DH744" i="64"/>
  <c r="DG744" i="64"/>
  <c r="DF744" i="64"/>
  <c r="DE744" i="64"/>
  <c r="DD744" i="64"/>
  <c r="DC744" i="64"/>
  <c r="DB744" i="64"/>
  <c r="DA744" i="64"/>
  <c r="CZ744" i="64"/>
  <c r="CY744" i="64"/>
  <c r="CX744" i="64"/>
  <c r="CW744" i="64"/>
  <c r="CV744" i="64"/>
  <c r="CU744" i="64"/>
  <c r="CT744" i="64"/>
  <c r="CS744" i="64"/>
  <c r="CR744" i="64"/>
  <c r="CQ744" i="64"/>
  <c r="CP744" i="64"/>
  <c r="CO744" i="64"/>
  <c r="CL744" i="64"/>
  <c r="CK744" i="64"/>
  <c r="CJ744" i="64"/>
  <c r="CI744" i="64"/>
  <c r="CH744" i="64"/>
  <c r="CG744" i="64"/>
  <c r="CF744" i="64"/>
  <c r="CE744" i="64"/>
  <c r="CD744" i="64"/>
  <c r="CC744" i="64"/>
  <c r="CB744" i="64"/>
  <c r="CA744" i="64"/>
  <c r="BZ744" i="64"/>
  <c r="BY744" i="64"/>
  <c r="BX744" i="64"/>
  <c r="BW744" i="64"/>
  <c r="BV744" i="64"/>
  <c r="BU744" i="64"/>
  <c r="BT744" i="64"/>
  <c r="BS744" i="64"/>
  <c r="BR744" i="64"/>
  <c r="BQ744" i="64"/>
  <c r="BP744" i="64"/>
  <c r="BO744" i="64"/>
  <c r="BN744" i="64"/>
  <c r="BM744" i="64"/>
  <c r="BL744" i="64"/>
  <c r="BK744" i="64"/>
  <c r="BJ744" i="64"/>
  <c r="BI744" i="64"/>
  <c r="BH744" i="64"/>
  <c r="BG744" i="64"/>
  <c r="BF744" i="64"/>
  <c r="BE744" i="64"/>
  <c r="BD744" i="64"/>
  <c r="BC744" i="64"/>
  <c r="BB744" i="64"/>
  <c r="BA744" i="64"/>
  <c r="AZ744" i="64"/>
  <c r="AY744" i="64"/>
  <c r="AX744" i="64"/>
  <c r="AW744" i="64"/>
  <c r="AV744" i="64"/>
  <c r="AU744" i="64"/>
  <c r="AT744" i="64"/>
  <c r="AS744" i="64"/>
  <c r="AR744" i="64"/>
  <c r="AQ744" i="64"/>
  <c r="AP744" i="64"/>
  <c r="AO744" i="64"/>
  <c r="AN744" i="64"/>
  <c r="AM744" i="64"/>
  <c r="AL744" i="64"/>
  <c r="AK744" i="64"/>
  <c r="AJ744" i="64"/>
  <c r="AI744" i="64"/>
  <c r="AH744" i="64"/>
  <c r="AG744" i="64"/>
  <c r="AF744" i="64"/>
  <c r="AE744" i="64"/>
  <c r="AD744" i="64"/>
  <c r="AC744" i="64"/>
  <c r="AB744" i="64"/>
  <c r="AA744" i="64"/>
  <c r="Z744" i="64"/>
  <c r="Y744" i="64"/>
  <c r="X744" i="64"/>
  <c r="W744" i="64"/>
  <c r="V744" i="64"/>
  <c r="U744" i="64"/>
  <c r="T744" i="64"/>
  <c r="S744" i="64"/>
  <c r="E744" i="64"/>
  <c r="G743" i="64"/>
  <c r="G730" i="64" s="1"/>
  <c r="E743" i="64"/>
  <c r="G742" i="64"/>
  <c r="G736" i="64" s="1"/>
  <c r="E742" i="64"/>
  <c r="E737" i="64"/>
  <c r="E736" i="64"/>
  <c r="E731" i="64"/>
  <c r="B731" i="64" s="1"/>
  <c r="E730" i="64"/>
  <c r="E729" i="64"/>
  <c r="CM177" i="64"/>
  <c r="CN177" i="64"/>
  <c r="G602" i="64"/>
  <c r="G624" i="64"/>
  <c r="G651" i="64"/>
  <c r="G673" i="64"/>
  <c r="G711" i="64"/>
  <c r="G579" i="64"/>
  <c r="G476" i="64"/>
  <c r="G417" i="64"/>
  <c r="G413" i="64" s="1"/>
  <c r="G440" i="64"/>
  <c r="G436" i="64" s="1"/>
  <c r="G393" i="64"/>
  <c r="CM730" i="64" a="1"/>
  <c r="CN732" i="64" a="1"/>
  <c r="CM1046" i="64"/>
  <c r="CN1046" i="64"/>
  <c r="CM810" i="64" a="1"/>
  <c r="CM732" i="64" a="1"/>
  <c r="CN1021" i="64" a="1"/>
  <c r="CN810" i="64" a="1"/>
  <c r="CN730" i="64" a="1"/>
  <c r="G503" i="64" l="1"/>
  <c r="G495" i="64" s="1"/>
  <c r="G511" i="64"/>
  <c r="G506" i="64" s="1"/>
  <c r="G1120" i="64"/>
  <c r="G106" i="64"/>
  <c r="G802" i="64"/>
  <c r="G827" i="64"/>
  <c r="G812" i="64"/>
  <c r="CN810" i="64"/>
  <c r="CM810" i="64"/>
  <c r="CM848" i="64"/>
  <c r="CN848" i="64"/>
  <c r="CN1021" i="64"/>
  <c r="G772" i="64"/>
  <c r="G773" i="64"/>
  <c r="G769" i="64"/>
  <c r="G740" i="64"/>
  <c r="CM730" i="64"/>
  <c r="CN730" i="64"/>
  <c r="CN732" i="64"/>
  <c r="CN740" i="64" s="1"/>
  <c r="CM732" i="64"/>
  <c r="CM740" i="64" s="1"/>
  <c r="G731" i="64"/>
  <c r="G734" i="64"/>
  <c r="CN34" i="861"/>
  <c r="Q34" i="861"/>
  <c r="G34" i="861"/>
  <c r="CN33" i="861"/>
  <c r="Q33" i="861"/>
  <c r="G33" i="861"/>
  <c r="DL24" i="863"/>
  <c r="DL33" i="861" s="1"/>
  <c r="DK24" i="863"/>
  <c r="DK33" i="861" s="1"/>
  <c r="DJ24" i="863"/>
  <c r="DJ33" i="861" s="1"/>
  <c r="DI24" i="863"/>
  <c r="DI33" i="861" s="1"/>
  <c r="DH24" i="863"/>
  <c r="DH33" i="861" s="1"/>
  <c r="DG24" i="863"/>
  <c r="DG33" i="861" s="1"/>
  <c r="DF24" i="863"/>
  <c r="DF33" i="861" s="1"/>
  <c r="DE24" i="863"/>
  <c r="DE33" i="861" s="1"/>
  <c r="DD24" i="863"/>
  <c r="DD33" i="861" s="1"/>
  <c r="DC24" i="863"/>
  <c r="DC33" i="861" s="1"/>
  <c r="DB24" i="863"/>
  <c r="DB33" i="861" s="1"/>
  <c r="DA24" i="863"/>
  <c r="DA33" i="861" s="1"/>
  <c r="CZ24" i="863"/>
  <c r="CZ33" i="861" s="1"/>
  <c r="CY24" i="863"/>
  <c r="CY33" i="861" s="1"/>
  <c r="CX24" i="863"/>
  <c r="CX33" i="861" s="1"/>
  <c r="CW24" i="863"/>
  <c r="CW33" i="861" s="1"/>
  <c r="CV24" i="863"/>
  <c r="CV33" i="861" s="1"/>
  <c r="CU24" i="863"/>
  <c r="CU33" i="861" s="1"/>
  <c r="CT24" i="863"/>
  <c r="CT33" i="861" s="1"/>
  <c r="CS24" i="863"/>
  <c r="CS33" i="861" s="1"/>
  <c r="CR24" i="863"/>
  <c r="CR33" i="861" s="1"/>
  <c r="CQ24" i="863"/>
  <c r="CQ33" i="861" s="1"/>
  <c r="CP24" i="863"/>
  <c r="CP33" i="861" s="1"/>
  <c r="CO24" i="863"/>
  <c r="CO33" i="861" s="1"/>
  <c r="CL24" i="863"/>
  <c r="CL33" i="861" s="1"/>
  <c r="CK24" i="863"/>
  <c r="CK33" i="861" s="1"/>
  <c r="CJ24" i="863"/>
  <c r="CJ33" i="861" s="1"/>
  <c r="CI24" i="863"/>
  <c r="CI33" i="861" s="1"/>
  <c r="CH24" i="863"/>
  <c r="CH33" i="861" s="1"/>
  <c r="CG24" i="863"/>
  <c r="CG33" i="861" s="1"/>
  <c r="CF24" i="863"/>
  <c r="CF33" i="861" s="1"/>
  <c r="CE24" i="863"/>
  <c r="CE33" i="861" s="1"/>
  <c r="CD24" i="863"/>
  <c r="CD33" i="861" s="1"/>
  <c r="CC24" i="863"/>
  <c r="CC33" i="861" s="1"/>
  <c r="CB24" i="863"/>
  <c r="CB33" i="861" s="1"/>
  <c r="CA24" i="863"/>
  <c r="CA33" i="861" s="1"/>
  <c r="BZ24" i="863"/>
  <c r="BZ33" i="861" s="1"/>
  <c r="BY24" i="863"/>
  <c r="BY33" i="861" s="1"/>
  <c r="BX24" i="863"/>
  <c r="BX33" i="861" s="1"/>
  <c r="BW24" i="863"/>
  <c r="BW33" i="861" s="1"/>
  <c r="BV24" i="863"/>
  <c r="BV33" i="861" s="1"/>
  <c r="BU24" i="863"/>
  <c r="BU33" i="861" s="1"/>
  <c r="BT24" i="863"/>
  <c r="BT33" i="861" s="1"/>
  <c r="BS24" i="863"/>
  <c r="BS33" i="861" s="1"/>
  <c r="BR24" i="863"/>
  <c r="BR33" i="861" s="1"/>
  <c r="BQ24" i="863"/>
  <c r="BQ33" i="861" s="1"/>
  <c r="BP24" i="863"/>
  <c r="BP33" i="861" s="1"/>
  <c r="BO24" i="863"/>
  <c r="BO33" i="861" s="1"/>
  <c r="BN24" i="863"/>
  <c r="BN33" i="861" s="1"/>
  <c r="BM24" i="863"/>
  <c r="BM33" i="861" s="1"/>
  <c r="BL24" i="863"/>
  <c r="BL33" i="861" s="1"/>
  <c r="BK24" i="863"/>
  <c r="BK33" i="861" s="1"/>
  <c r="BJ24" i="863"/>
  <c r="BJ33" i="861" s="1"/>
  <c r="BI24" i="863"/>
  <c r="BI33" i="861" s="1"/>
  <c r="BH24" i="863"/>
  <c r="BH33" i="861" s="1"/>
  <c r="BG24" i="863"/>
  <c r="BG33" i="861" s="1"/>
  <c r="BF24" i="863"/>
  <c r="BF33" i="861" s="1"/>
  <c r="BE24" i="863"/>
  <c r="BE33" i="861" s="1"/>
  <c r="BD24" i="863"/>
  <c r="BD33" i="861" s="1"/>
  <c r="BC24" i="863"/>
  <c r="BC33" i="861" s="1"/>
  <c r="BB24" i="863"/>
  <c r="BB33" i="861" s="1"/>
  <c r="BA24" i="863"/>
  <c r="BA33" i="861" s="1"/>
  <c r="AZ24" i="863"/>
  <c r="AZ33" i="861" s="1"/>
  <c r="AY24" i="863"/>
  <c r="AY33" i="861" s="1"/>
  <c r="AX24" i="863"/>
  <c r="AX33" i="861" s="1"/>
  <c r="AW24" i="863"/>
  <c r="AW33" i="861" s="1"/>
  <c r="AV24" i="863"/>
  <c r="AV33" i="861" s="1"/>
  <c r="AU24" i="863"/>
  <c r="AU33" i="861" s="1"/>
  <c r="AT24" i="863"/>
  <c r="AT33" i="861" s="1"/>
  <c r="AS24" i="863"/>
  <c r="AS33" i="861" s="1"/>
  <c r="AR24" i="863"/>
  <c r="AR33" i="861" s="1"/>
  <c r="AQ24" i="863"/>
  <c r="AQ33" i="861" s="1"/>
  <c r="AP24" i="863"/>
  <c r="AP33" i="861" s="1"/>
  <c r="AO24" i="863"/>
  <c r="AO33" i="861" s="1"/>
  <c r="AN24" i="863"/>
  <c r="AN33" i="861" s="1"/>
  <c r="AM24" i="863"/>
  <c r="AM33" i="861" s="1"/>
  <c r="AL24" i="863"/>
  <c r="AL33" i="861" s="1"/>
  <c r="AK24" i="863"/>
  <c r="AK33" i="861" s="1"/>
  <c r="AJ24" i="863"/>
  <c r="AJ33" i="861" s="1"/>
  <c r="AI24" i="863"/>
  <c r="AI33" i="861" s="1"/>
  <c r="AH24" i="863"/>
  <c r="AH33" i="861" s="1"/>
  <c r="AG24" i="863"/>
  <c r="AG33" i="861" s="1"/>
  <c r="AF24" i="863"/>
  <c r="AF33" i="861" s="1"/>
  <c r="AE24" i="863"/>
  <c r="AE33" i="861" s="1"/>
  <c r="AD24" i="863"/>
  <c r="AD33" i="861" s="1"/>
  <c r="AC24" i="863"/>
  <c r="AC33" i="861" s="1"/>
  <c r="AB24" i="863"/>
  <c r="AB33" i="861" s="1"/>
  <c r="AA24" i="863"/>
  <c r="AA33" i="861" s="1"/>
  <c r="Z24" i="863"/>
  <c r="Z33" i="861" s="1"/>
  <c r="Y24" i="863"/>
  <c r="Y33" i="861" s="1"/>
  <c r="X24" i="863"/>
  <c r="X33" i="861" s="1"/>
  <c r="W24" i="863"/>
  <c r="W33" i="861" s="1"/>
  <c r="V24" i="863"/>
  <c r="V33" i="861" s="1"/>
  <c r="U24" i="863"/>
  <c r="U33" i="861" s="1"/>
  <c r="T24" i="863"/>
  <c r="T33" i="861" s="1"/>
  <c r="S24" i="863"/>
  <c r="S33" i="861" s="1"/>
  <c r="CO40" i="863"/>
  <c r="E690" i="64"/>
  <c r="G1541" i="64"/>
  <c r="G1497" i="64"/>
  <c r="G1390" i="64"/>
  <c r="G1355" i="64"/>
  <c r="E2072" i="64"/>
  <c r="E2028" i="64"/>
  <c r="E1994" i="64"/>
  <c r="E1960" i="64"/>
  <c r="E1928" i="64"/>
  <c r="E1896" i="64"/>
  <c r="E1860" i="64"/>
  <c r="E1795" i="64"/>
  <c r="E1817" i="64"/>
  <c r="E1566" i="64"/>
  <c r="E671" i="64"/>
  <c r="E649" i="64"/>
  <c r="E622" i="64"/>
  <c r="E600" i="64"/>
  <c r="E577" i="64"/>
  <c r="E474" i="64"/>
  <c r="E438" i="64"/>
  <c r="E415" i="64"/>
  <c r="E13" i="64"/>
  <c r="B13" i="64" s="1"/>
  <c r="E391" i="64"/>
  <c r="G1857" i="64"/>
  <c r="G1859" i="64" s="1"/>
  <c r="G1836" i="64"/>
  <c r="G1838" i="64" s="1"/>
  <c r="G1814" i="64"/>
  <c r="G1816" i="64" s="1"/>
  <c r="G1792" i="64"/>
  <c r="G1794" i="64" s="1"/>
  <c r="G2524" i="64"/>
  <c r="G1722" i="64"/>
  <c r="G1335" i="64"/>
  <c r="G1263" i="64"/>
  <c r="G1241" i="64"/>
  <c r="G1588" i="64"/>
  <c r="G1674" i="64"/>
  <c r="G1620" i="64"/>
  <c r="E2013" i="64"/>
  <c r="B2013" i="64" s="1"/>
  <c r="E1979" i="64"/>
  <c r="B1979" i="64" s="1"/>
  <c r="E1478" i="64"/>
  <c r="E1442" i="64"/>
  <c r="E1407" i="64"/>
  <c r="E1372" i="64"/>
  <c r="E1090" i="64"/>
  <c r="E949" i="64"/>
  <c r="B949" i="64" s="1"/>
  <c r="E1218" i="64"/>
  <c r="E1242" i="64"/>
  <c r="E1947" i="64"/>
  <c r="B1947" i="64" s="1"/>
  <c r="E2047" i="64"/>
  <c r="B2047" i="64" s="1"/>
  <c r="E1915" i="64"/>
  <c r="B1915" i="64" s="1"/>
  <c r="E1879" i="64"/>
  <c r="B1879" i="64" s="1"/>
  <c r="G1434" i="64"/>
  <c r="G1439" i="64"/>
  <c r="G1440" i="64"/>
  <c r="G1441" i="64"/>
  <c r="G1431" i="64"/>
  <c r="G1396" i="64"/>
  <c r="G1369" i="64"/>
  <c r="G1371" i="64"/>
  <c r="G1370" i="64"/>
  <c r="G1364" i="64"/>
  <c r="G1361" i="64"/>
  <c r="G2071" i="64"/>
  <c r="G2070" i="64"/>
  <c r="G2069" i="64"/>
  <c r="G2064" i="64"/>
  <c r="G2061" i="64"/>
  <c r="G2027" i="64"/>
  <c r="G2025" i="64"/>
  <c r="G1993" i="64"/>
  <c r="G1991" i="64"/>
  <c r="G1959" i="64"/>
  <c r="G1957" i="64"/>
  <c r="G1927" i="64"/>
  <c r="G1925" i="64"/>
  <c r="G1891" i="64"/>
  <c r="G1886" i="64"/>
  <c r="G1887" i="64"/>
  <c r="G1888" i="64"/>
  <c r="G1889" i="64"/>
  <c r="G1556" i="64"/>
  <c r="G1551" i="64"/>
  <c r="G1552" i="64"/>
  <c r="G1553" i="64"/>
  <c r="G1554" i="64"/>
  <c r="G1512" i="64"/>
  <c r="G1510" i="64"/>
  <c r="G1509" i="64"/>
  <c r="G1506" i="64"/>
  <c r="G1467" i="64"/>
  <c r="G1477" i="64"/>
  <c r="G1476" i="64"/>
  <c r="G1475" i="64"/>
  <c r="G1470" i="64"/>
  <c r="G1406" i="64"/>
  <c r="G1404" i="64"/>
  <c r="G1405" i="64"/>
  <c r="G1399" i="64"/>
  <c r="G1508" i="64"/>
  <c r="CN1720" i="64" a="1"/>
  <c r="CM1720" i="64" a="1"/>
  <c r="CM1720" i="64" l="1"/>
  <c r="CN1720" i="64"/>
  <c r="CO23" i="864"/>
  <c r="P1" i="206"/>
  <c r="R17" i="864"/>
  <c r="E1461" i="64"/>
  <c r="B1461" i="64" s="1"/>
  <c r="E1389" i="64"/>
  <c r="E1355" i="64"/>
  <c r="B1355" i="64" s="1"/>
  <c r="E1425" i="64"/>
  <c r="B1425" i="64" s="1"/>
  <c r="G245" i="64"/>
  <c r="B31" i="206"/>
  <c r="B32" i="206"/>
  <c r="B33" i="206"/>
  <c r="B34" i="206"/>
  <c r="B35" i="206"/>
  <c r="B36" i="206"/>
  <c r="B37" i="206"/>
  <c r="G1425" i="64"/>
  <c r="G1461" i="64"/>
  <c r="G1774" i="64"/>
  <c r="G1749" i="64" s="1"/>
  <c r="G1879" i="64"/>
  <c r="G1915" i="64"/>
  <c r="G1947" i="64"/>
  <c r="G2047" i="64"/>
  <c r="G2013" i="64"/>
  <c r="G1979" i="64"/>
  <c r="E1675" i="64"/>
  <c r="E1640" i="64"/>
  <c r="E1541" i="64"/>
  <c r="B1541" i="64" s="1"/>
  <c r="E1497" i="64"/>
  <c r="B1497" i="64" s="1"/>
  <c r="B56" i="206"/>
  <c r="G281" i="64"/>
  <c r="G283" i="64"/>
  <c r="G282" i="64"/>
  <c r="G286" i="64"/>
  <c r="S284" i="64"/>
  <c r="S267" i="64"/>
  <c r="R248" i="64"/>
  <c r="CO8" i="64"/>
  <c r="CO7" i="64"/>
  <c r="CO3" i="64"/>
  <c r="CP2" i="64"/>
  <c r="CP7" i="64" s="1"/>
  <c r="CN2" i="64"/>
  <c r="CN8" i="64" s="1"/>
  <c r="CO22" i="864"/>
  <c r="CO21" i="864"/>
  <c r="CO20" i="864"/>
  <c r="CO8" i="864"/>
  <c r="AB8" i="864"/>
  <c r="AA8" i="864"/>
  <c r="Z8" i="864"/>
  <c r="Y8" i="864"/>
  <c r="X8" i="864"/>
  <c r="W8" i="864"/>
  <c r="V8" i="864"/>
  <c r="U8" i="864"/>
  <c r="T8" i="864"/>
  <c r="S8" i="864"/>
  <c r="R8" i="864"/>
  <c r="CO7" i="864"/>
  <c r="AO7" i="864"/>
  <c r="AN7" i="864"/>
  <c r="AZ7" i="864" s="1"/>
  <c r="BL7" i="864" s="1"/>
  <c r="BX7" i="864" s="1"/>
  <c r="AM7" i="864"/>
  <c r="AY7" i="864" s="1"/>
  <c r="BK7" i="864" s="1"/>
  <c r="BW7" i="864" s="1"/>
  <c r="CI7" i="864" s="1"/>
  <c r="AL7" i="864"/>
  <c r="AK7" i="864"/>
  <c r="AW7" i="864" s="1"/>
  <c r="AJ7" i="864"/>
  <c r="AI7" i="864"/>
  <c r="AU7" i="864" s="1"/>
  <c r="BG7" i="864" s="1"/>
  <c r="BS7" i="864" s="1"/>
  <c r="CE7" i="864" s="1"/>
  <c r="AH7" i="864"/>
  <c r="AG7" i="864"/>
  <c r="AF7" i="864"/>
  <c r="AR7" i="864" s="1"/>
  <c r="AE7" i="864"/>
  <c r="AQ7" i="864" s="1"/>
  <c r="AD7" i="864"/>
  <c r="AC8" i="864" s="1"/>
  <c r="CP6" i="864"/>
  <c r="CQ6" i="864" s="1"/>
  <c r="CR6" i="864" s="1"/>
  <c r="CS6" i="864" s="1"/>
  <c r="CT6" i="864" s="1"/>
  <c r="CU6" i="864" s="1"/>
  <c r="CV6" i="864" s="1"/>
  <c r="CW6" i="864" s="1"/>
  <c r="CX6" i="864" s="1"/>
  <c r="CY6" i="864" s="1"/>
  <c r="CZ6" i="864" s="1"/>
  <c r="DA6" i="864" s="1"/>
  <c r="DB6" i="864" s="1"/>
  <c r="DC6" i="864" s="1"/>
  <c r="DD6" i="864" s="1"/>
  <c r="DE6" i="864" s="1"/>
  <c r="DF6" i="864" s="1"/>
  <c r="DG6" i="864" s="1"/>
  <c r="DH6" i="864" s="1"/>
  <c r="DI6" i="864" s="1"/>
  <c r="DJ6" i="864" s="1"/>
  <c r="DK6" i="864" s="1"/>
  <c r="DL6" i="864" s="1"/>
  <c r="CO3" i="864"/>
  <c r="CP2" i="864"/>
  <c r="CP8" i="864" s="1"/>
  <c r="CN2" i="864"/>
  <c r="CN7" i="864" s="1"/>
  <c r="G70" i="863"/>
  <c r="G68" i="863"/>
  <c r="G66" i="863"/>
  <c r="CO41" i="863"/>
  <c r="CO39" i="863"/>
  <c r="CO38" i="863"/>
  <c r="G12" i="863"/>
  <c r="CO8" i="863"/>
  <c r="CO7" i="863"/>
  <c r="CP6" i="863"/>
  <c r="CQ6" i="863" s="1"/>
  <c r="CR6" i="863" s="1"/>
  <c r="CS6" i="863" s="1"/>
  <c r="CT6" i="863" s="1"/>
  <c r="CU6" i="863" s="1"/>
  <c r="CV6" i="863" s="1"/>
  <c r="CW6" i="863" s="1"/>
  <c r="CX6" i="863" s="1"/>
  <c r="CY6" i="863" s="1"/>
  <c r="CZ6" i="863" s="1"/>
  <c r="DA6" i="863" s="1"/>
  <c r="DB6" i="863" s="1"/>
  <c r="DC6" i="863" s="1"/>
  <c r="DD6" i="863" s="1"/>
  <c r="DE6" i="863" s="1"/>
  <c r="DF6" i="863" s="1"/>
  <c r="DG6" i="863" s="1"/>
  <c r="DH6" i="863" s="1"/>
  <c r="DI6" i="863" s="1"/>
  <c r="DJ6" i="863" s="1"/>
  <c r="DK6" i="863" s="1"/>
  <c r="DL6" i="863" s="1"/>
  <c r="S6" i="863"/>
  <c r="T6" i="863" s="1"/>
  <c r="U6" i="863" s="1"/>
  <c r="V6" i="863" s="1"/>
  <c r="W6" i="863" s="1"/>
  <c r="X6" i="863" s="1"/>
  <c r="Y6" i="863" s="1"/>
  <c r="Z6" i="863" s="1"/>
  <c r="AA6" i="863" s="1"/>
  <c r="AB6" i="863" s="1"/>
  <c r="AC6" i="863" s="1"/>
  <c r="AD6" i="863" s="1"/>
  <c r="AE6" i="863" s="1"/>
  <c r="AF6" i="863" s="1"/>
  <c r="AG6" i="863" s="1"/>
  <c r="AH6" i="863" s="1"/>
  <c r="AI6" i="863" s="1"/>
  <c r="AJ6" i="863" s="1"/>
  <c r="AK6" i="863" s="1"/>
  <c r="AL6" i="863" s="1"/>
  <c r="AM6" i="863" s="1"/>
  <c r="AN6" i="863" s="1"/>
  <c r="AO6" i="863" s="1"/>
  <c r="AP6" i="863" s="1"/>
  <c r="AQ6" i="863" s="1"/>
  <c r="AR6" i="863" s="1"/>
  <c r="AS6" i="863" s="1"/>
  <c r="AT6" i="863" s="1"/>
  <c r="AU6" i="863" s="1"/>
  <c r="AV6" i="863" s="1"/>
  <c r="AW6" i="863" s="1"/>
  <c r="AX6" i="863" s="1"/>
  <c r="AY6" i="863" s="1"/>
  <c r="AZ6" i="863" s="1"/>
  <c r="BA6" i="863" s="1"/>
  <c r="BB6" i="863" s="1"/>
  <c r="BC6" i="863" s="1"/>
  <c r="BD6" i="863" s="1"/>
  <c r="BE6" i="863" s="1"/>
  <c r="BF6" i="863" s="1"/>
  <c r="BG6" i="863" s="1"/>
  <c r="BH6" i="863" s="1"/>
  <c r="BI6" i="863" s="1"/>
  <c r="BJ6" i="863" s="1"/>
  <c r="BK6" i="863" s="1"/>
  <c r="BL6" i="863" s="1"/>
  <c r="BM6" i="863" s="1"/>
  <c r="BN6" i="863" s="1"/>
  <c r="BO6" i="863" s="1"/>
  <c r="BP6" i="863" s="1"/>
  <c r="BQ6" i="863" s="1"/>
  <c r="BR6" i="863" s="1"/>
  <c r="BS6" i="863" s="1"/>
  <c r="BT6" i="863" s="1"/>
  <c r="BU6" i="863" s="1"/>
  <c r="BV6" i="863" s="1"/>
  <c r="BW6" i="863" s="1"/>
  <c r="BX6" i="863" s="1"/>
  <c r="BY6" i="863" s="1"/>
  <c r="BZ6" i="863" s="1"/>
  <c r="CA6" i="863" s="1"/>
  <c r="CB6" i="863" s="1"/>
  <c r="CC6" i="863" s="1"/>
  <c r="CD6" i="863" s="1"/>
  <c r="CE6" i="863" s="1"/>
  <c r="CF6" i="863" s="1"/>
  <c r="CG6" i="863" s="1"/>
  <c r="CH6" i="863" s="1"/>
  <c r="CI6" i="863" s="1"/>
  <c r="CJ6" i="863" s="1"/>
  <c r="CK6" i="863" s="1"/>
  <c r="CL6" i="863" s="1"/>
  <c r="AO5" i="863"/>
  <c r="BA5" i="863" s="1"/>
  <c r="BM5" i="863" s="1"/>
  <c r="BY5" i="863" s="1"/>
  <c r="CK5" i="863" s="1"/>
  <c r="AN5" i="863"/>
  <c r="AZ5" i="863" s="1"/>
  <c r="BL5" i="863" s="1"/>
  <c r="BX5" i="863" s="1"/>
  <c r="CJ5" i="863" s="1"/>
  <c r="AM5" i="863"/>
  <c r="AY5" i="863" s="1"/>
  <c r="BK5" i="863" s="1"/>
  <c r="BW5" i="863" s="1"/>
  <c r="CI5" i="863" s="1"/>
  <c r="AL5" i="863"/>
  <c r="AX5" i="863" s="1"/>
  <c r="BJ5" i="863" s="1"/>
  <c r="BV5" i="863" s="1"/>
  <c r="CH5" i="863" s="1"/>
  <c r="AK5" i="863"/>
  <c r="AW5" i="863" s="1"/>
  <c r="BI5" i="863" s="1"/>
  <c r="BU5" i="863" s="1"/>
  <c r="CG5" i="863" s="1"/>
  <c r="AJ5" i="863"/>
  <c r="AV5" i="863" s="1"/>
  <c r="BH5" i="863" s="1"/>
  <c r="BT5" i="863" s="1"/>
  <c r="CF5" i="863" s="1"/>
  <c r="AI5" i="863"/>
  <c r="AU5" i="863" s="1"/>
  <c r="BG5" i="863" s="1"/>
  <c r="BS5" i="863" s="1"/>
  <c r="CE5" i="863" s="1"/>
  <c r="AH5" i="863"/>
  <c r="AT5" i="863" s="1"/>
  <c r="BF5" i="863" s="1"/>
  <c r="BR5" i="863" s="1"/>
  <c r="CD5" i="863" s="1"/>
  <c r="AG5" i="863"/>
  <c r="AS5" i="863" s="1"/>
  <c r="BE5" i="863" s="1"/>
  <c r="BQ5" i="863" s="1"/>
  <c r="CC5" i="863" s="1"/>
  <c r="AF5" i="863"/>
  <c r="AR5" i="863" s="1"/>
  <c r="BD5" i="863" s="1"/>
  <c r="BP5" i="863" s="1"/>
  <c r="CB5" i="863" s="1"/>
  <c r="AE5" i="863"/>
  <c r="AQ5" i="863" s="1"/>
  <c r="BC5" i="863" s="1"/>
  <c r="BO5" i="863" s="1"/>
  <c r="CA5" i="863" s="1"/>
  <c r="AD5" i="863"/>
  <c r="AP5" i="863" s="1"/>
  <c r="BB5" i="863" s="1"/>
  <c r="BN5" i="863" s="1"/>
  <c r="BZ5" i="863" s="1"/>
  <c r="CL5" i="863" s="1"/>
  <c r="CO3" i="863"/>
  <c r="CP2" i="863"/>
  <c r="CN2" i="863"/>
  <c r="CM1" i="863"/>
  <c r="CN32" i="861"/>
  <c r="Q32" i="861"/>
  <c r="G32" i="861"/>
  <c r="CN31" i="861"/>
  <c r="Q31" i="861"/>
  <c r="G31" i="861"/>
  <c r="CN30" i="861"/>
  <c r="Q30" i="861"/>
  <c r="CO9" i="861"/>
  <c r="CO8" i="861"/>
  <c r="CP7" i="861"/>
  <c r="CQ7" i="861" s="1"/>
  <c r="CR7" i="861" s="1"/>
  <c r="CS7" i="861" s="1"/>
  <c r="CT7" i="861" s="1"/>
  <c r="CU7" i="861" s="1"/>
  <c r="CV7" i="861" s="1"/>
  <c r="CW7" i="861" s="1"/>
  <c r="CX7" i="861" s="1"/>
  <c r="CY7" i="861" s="1"/>
  <c r="CZ7" i="861" s="1"/>
  <c r="DA7" i="861" s="1"/>
  <c r="DB7" i="861" s="1"/>
  <c r="DC7" i="861" s="1"/>
  <c r="DD7" i="861" s="1"/>
  <c r="DE7" i="861" s="1"/>
  <c r="DF7" i="861" s="1"/>
  <c r="DG7" i="861" s="1"/>
  <c r="DH7" i="861" s="1"/>
  <c r="DI7" i="861" s="1"/>
  <c r="DJ7" i="861" s="1"/>
  <c r="DK7" i="861" s="1"/>
  <c r="DL7" i="861" s="1"/>
  <c r="AC7" i="861"/>
  <c r="AB7" i="861"/>
  <c r="AA7" i="861"/>
  <c r="Z7" i="861"/>
  <c r="Y7" i="861"/>
  <c r="X7" i="861"/>
  <c r="W7" i="861"/>
  <c r="V7" i="861"/>
  <c r="U7" i="861"/>
  <c r="T7" i="861"/>
  <c r="S7" i="861"/>
  <c r="AP6" i="861"/>
  <c r="AO6" i="861"/>
  <c r="AN6" i="861"/>
  <c r="AM6" i="861"/>
  <c r="AL6" i="861"/>
  <c r="AX6" i="861" s="1"/>
  <c r="AK6" i="861"/>
  <c r="AW6" i="861" s="1"/>
  <c r="AJ6" i="861"/>
  <c r="AV6" i="861" s="1"/>
  <c r="AI6" i="861"/>
  <c r="AH6" i="861"/>
  <c r="AG6" i="861"/>
  <c r="AF6" i="861"/>
  <c r="AR6" i="861" s="1"/>
  <c r="BD6" i="861" s="1"/>
  <c r="AE6" i="861"/>
  <c r="CO4" i="861"/>
  <c r="CO5" i="861" s="1"/>
  <c r="CP3" i="861"/>
  <c r="CP4" i="861" s="1"/>
  <c r="CP5" i="861" s="1"/>
  <c r="CN3" i="861"/>
  <c r="CN8" i="861" s="1"/>
  <c r="K3" i="861"/>
  <c r="K2" i="861"/>
  <c r="G41" i="64"/>
  <c r="E289" i="64"/>
  <c r="E288" i="64"/>
  <c r="E287" i="64"/>
  <c r="E286" i="64"/>
  <c r="DL285" i="64"/>
  <c r="DK285" i="64"/>
  <c r="DJ285" i="64"/>
  <c r="DI285" i="64"/>
  <c r="DH285" i="64"/>
  <c r="DG285" i="64"/>
  <c r="DF285" i="64"/>
  <c r="DE285" i="64"/>
  <c r="DD285" i="64"/>
  <c r="DC285" i="64"/>
  <c r="DB285" i="64"/>
  <c r="DA285" i="64"/>
  <c r="CZ285" i="64"/>
  <c r="CY285" i="64"/>
  <c r="CX285" i="64"/>
  <c r="CW285" i="64"/>
  <c r="CV285" i="64"/>
  <c r="CU285" i="64"/>
  <c r="CT285" i="64"/>
  <c r="CS285" i="64"/>
  <c r="CR285" i="64"/>
  <c r="CQ285" i="64"/>
  <c r="CP285" i="64"/>
  <c r="E285" i="64"/>
  <c r="CL284" i="64"/>
  <c r="CK284" i="64"/>
  <c r="CJ284" i="64"/>
  <c r="CI284" i="64"/>
  <c r="CH284" i="64"/>
  <c r="CG284" i="64"/>
  <c r="CF284" i="64"/>
  <c r="CE284" i="64"/>
  <c r="CD284" i="64"/>
  <c r="CC284" i="64"/>
  <c r="CB284" i="64"/>
  <c r="CA284" i="64"/>
  <c r="BZ284" i="64"/>
  <c r="BY284" i="64"/>
  <c r="BX284" i="64"/>
  <c r="BW284" i="64"/>
  <c r="BV284" i="64"/>
  <c r="BU284" i="64"/>
  <c r="BT284" i="64"/>
  <c r="BS284" i="64"/>
  <c r="BR284" i="64"/>
  <c r="BQ284" i="64"/>
  <c r="BP284" i="64"/>
  <c r="BO284" i="64"/>
  <c r="BN284" i="64"/>
  <c r="BM284" i="64"/>
  <c r="BL284" i="64"/>
  <c r="BK284" i="64"/>
  <c r="BJ284" i="64"/>
  <c r="BI284" i="64"/>
  <c r="BH284" i="64"/>
  <c r="BG284" i="64"/>
  <c r="BF284" i="64"/>
  <c r="BE284" i="64"/>
  <c r="BD284" i="64"/>
  <c r="BC284" i="64"/>
  <c r="BB284" i="64"/>
  <c r="BA284" i="64"/>
  <c r="AZ284" i="64"/>
  <c r="AY284" i="64"/>
  <c r="AX284" i="64"/>
  <c r="AW284" i="64"/>
  <c r="AV284" i="64"/>
  <c r="AU284" i="64"/>
  <c r="AT284" i="64"/>
  <c r="AS284" i="64"/>
  <c r="AR284" i="64"/>
  <c r="AQ284" i="64"/>
  <c r="AP284" i="64"/>
  <c r="AO284" i="64"/>
  <c r="AN284" i="64"/>
  <c r="AM284" i="64"/>
  <c r="AL284" i="64"/>
  <c r="AK284" i="64"/>
  <c r="AJ284" i="64"/>
  <c r="AI284" i="64"/>
  <c r="AH284" i="64"/>
  <c r="AG284" i="64"/>
  <c r="AF284" i="64"/>
  <c r="AE284" i="64"/>
  <c r="AD284" i="64"/>
  <c r="AC284" i="64"/>
  <c r="AB284" i="64"/>
  <c r="AA284" i="64"/>
  <c r="Z284" i="64"/>
  <c r="Y284" i="64"/>
  <c r="X284" i="64"/>
  <c r="W284" i="64"/>
  <c r="V284" i="64"/>
  <c r="U284" i="64"/>
  <c r="T284" i="64"/>
  <c r="E284" i="64"/>
  <c r="E283" i="64"/>
  <c r="E282" i="64"/>
  <c r="E281" i="64"/>
  <c r="B281" i="64" s="1"/>
  <c r="E280" i="64"/>
  <c r="B280" i="64" s="1"/>
  <c r="E279" i="64"/>
  <c r="B279" i="64" s="1"/>
  <c r="I278" i="64"/>
  <c r="E278" i="64"/>
  <c r="B278" i="64" s="1"/>
  <c r="E277" i="64"/>
  <c r="B277" i="64" s="1"/>
  <c r="E276" i="64"/>
  <c r="B276" i="64" s="1"/>
  <c r="E275" i="64"/>
  <c r="E271" i="64"/>
  <c r="E270" i="64"/>
  <c r="E269" i="64"/>
  <c r="G268" i="64"/>
  <c r="E268" i="64"/>
  <c r="DL267" i="64"/>
  <c r="DK267" i="64"/>
  <c r="DJ267" i="64"/>
  <c r="DI267" i="64"/>
  <c r="DH267" i="64"/>
  <c r="DG267" i="64"/>
  <c r="DF267" i="64"/>
  <c r="DE267" i="64"/>
  <c r="DD267" i="64"/>
  <c r="DC267" i="64"/>
  <c r="DB267" i="64"/>
  <c r="DA267" i="64"/>
  <c r="CZ267" i="64"/>
  <c r="CY267" i="64"/>
  <c r="CX267" i="64"/>
  <c r="CW267" i="64"/>
  <c r="CV267" i="64"/>
  <c r="CU267" i="64"/>
  <c r="CT267" i="64"/>
  <c r="CS267" i="64"/>
  <c r="CR267" i="64"/>
  <c r="CQ267" i="64"/>
  <c r="CP267" i="64"/>
  <c r="CL267" i="64"/>
  <c r="CK267" i="64"/>
  <c r="CJ267" i="64"/>
  <c r="CI267" i="64"/>
  <c r="CH267" i="64"/>
  <c r="CG267" i="64"/>
  <c r="CF267" i="64"/>
  <c r="CE267" i="64"/>
  <c r="CD267" i="64"/>
  <c r="CC267" i="64"/>
  <c r="CB267" i="64"/>
  <c r="CA267" i="64"/>
  <c r="BZ267" i="64"/>
  <c r="BY267" i="64"/>
  <c r="BX267" i="64"/>
  <c r="BW267" i="64"/>
  <c r="BV267" i="64"/>
  <c r="BU267" i="64"/>
  <c r="BT267" i="64"/>
  <c r="BS267" i="64"/>
  <c r="BR267" i="64"/>
  <c r="BQ267" i="64"/>
  <c r="BP267" i="64"/>
  <c r="BO267" i="64"/>
  <c r="BN267" i="64"/>
  <c r="BM267" i="64"/>
  <c r="BL267" i="64"/>
  <c r="BK267" i="64"/>
  <c r="BJ267" i="64"/>
  <c r="BI267" i="64"/>
  <c r="BH267" i="64"/>
  <c r="BG267" i="64"/>
  <c r="BF267" i="64"/>
  <c r="BE267" i="64"/>
  <c r="BD267" i="64"/>
  <c r="BC267" i="64"/>
  <c r="BB267" i="64"/>
  <c r="BA267" i="64"/>
  <c r="AZ267" i="64"/>
  <c r="AY267" i="64"/>
  <c r="AX267" i="64"/>
  <c r="AW267" i="64"/>
  <c r="AV267" i="64"/>
  <c r="AU267" i="64"/>
  <c r="AT267" i="64"/>
  <c r="AS267" i="64"/>
  <c r="AR267" i="64"/>
  <c r="AQ267" i="64"/>
  <c r="AP267" i="64"/>
  <c r="AO267" i="64"/>
  <c r="AN267" i="64"/>
  <c r="AM267" i="64"/>
  <c r="AL267" i="64"/>
  <c r="AK267" i="64"/>
  <c r="AJ267" i="64"/>
  <c r="AI267" i="64"/>
  <c r="AH267" i="64"/>
  <c r="AG267" i="64"/>
  <c r="AF267" i="64"/>
  <c r="AE267" i="64"/>
  <c r="AD267" i="64"/>
  <c r="AC267" i="64"/>
  <c r="AB267" i="64"/>
  <c r="AA267" i="64"/>
  <c r="Z267" i="64"/>
  <c r="Y267" i="64"/>
  <c r="X267" i="64"/>
  <c r="W267" i="64"/>
  <c r="V267" i="64"/>
  <c r="U267" i="64"/>
  <c r="T267" i="64"/>
  <c r="E267" i="64"/>
  <c r="E266" i="64"/>
  <c r="G265" i="64"/>
  <c r="E265" i="64"/>
  <c r="G264" i="64"/>
  <c r="E264" i="64"/>
  <c r="E263" i="64"/>
  <c r="B263" i="64" s="1"/>
  <c r="E262" i="64"/>
  <c r="B262" i="64" s="1"/>
  <c r="E261" i="64"/>
  <c r="B261" i="64" s="1"/>
  <c r="I260" i="64"/>
  <c r="E260" i="64"/>
  <c r="B260" i="64" s="1"/>
  <c r="E259" i="64"/>
  <c r="B259" i="64" s="1"/>
  <c r="E258" i="64"/>
  <c r="B258" i="64" s="1"/>
  <c r="E257" i="64"/>
  <c r="CO4" i="64" l="1"/>
  <c r="CP39" i="863"/>
  <c r="CP40" i="863"/>
  <c r="CN7" i="863"/>
  <c r="CN40" i="863"/>
  <c r="CP23" i="864"/>
  <c r="CN23" i="864"/>
  <c r="T3" i="861"/>
  <c r="T8" i="861" s="1"/>
  <c r="J3" i="861"/>
  <c r="J2" i="861"/>
  <c r="J1" i="861" s="1"/>
  <c r="CP259" i="64"/>
  <c r="CP277" i="64"/>
  <c r="AK8" i="864"/>
  <c r="S7" i="64"/>
  <c r="CP3" i="863"/>
  <c r="CP4" i="863" s="1"/>
  <c r="CP7" i="863"/>
  <c r="K2" i="64"/>
  <c r="K1" i="64"/>
  <c r="CP3" i="64"/>
  <c r="CO1" i="64"/>
  <c r="CP8" i="64"/>
  <c r="CN7" i="64"/>
  <c r="CN3" i="64"/>
  <c r="CQ2" i="64"/>
  <c r="CQ260" i="64" s="1"/>
  <c r="AH8" i="864"/>
  <c r="AH7" i="861"/>
  <c r="CO1" i="864"/>
  <c r="AM8" i="864"/>
  <c r="CP3" i="864"/>
  <c r="CP4" i="864" s="1"/>
  <c r="AP7" i="864"/>
  <c r="AO8" i="864" s="1"/>
  <c r="BK8" i="864"/>
  <c r="AJ8" i="864"/>
  <c r="CO24" i="864"/>
  <c r="AQ8" i="864"/>
  <c r="BC7" i="864"/>
  <c r="BO7" i="864" s="1"/>
  <c r="AE8" i="864"/>
  <c r="CQ2" i="863"/>
  <c r="CO1" i="863"/>
  <c r="AE7" i="861"/>
  <c r="AM7" i="861"/>
  <c r="AI7" i="861"/>
  <c r="CN8" i="864"/>
  <c r="AY6" i="861"/>
  <c r="AX7" i="861" s="1"/>
  <c r="AG7" i="861"/>
  <c r="AO7" i="861"/>
  <c r="CO4" i="863"/>
  <c r="AS6" i="861"/>
  <c r="BE6" i="861" s="1"/>
  <c r="BQ6" i="861" s="1"/>
  <c r="S1" i="861"/>
  <c r="CO2" i="861"/>
  <c r="CO1" i="861" s="1"/>
  <c r="AT6" i="861"/>
  <c r="BF6" i="861" s="1"/>
  <c r="BR6" i="861" s="1"/>
  <c r="R3" i="861"/>
  <c r="R1" i="861" s="1"/>
  <c r="AF7" i="861"/>
  <c r="AN7" i="861"/>
  <c r="AZ6" i="861"/>
  <c r="BL6" i="861" s="1"/>
  <c r="CN9" i="861"/>
  <c r="CO4" i="864"/>
  <c r="CN22" i="864"/>
  <c r="BA6" i="861"/>
  <c r="BM6" i="861" s="1"/>
  <c r="BB6" i="861"/>
  <c r="BN6" i="861" s="1"/>
  <c r="BZ6" i="861" s="1"/>
  <c r="AQ6" i="861"/>
  <c r="BC6" i="861" s="1"/>
  <c r="BO6" i="861" s="1"/>
  <c r="AV7" i="861"/>
  <c r="BH6" i="861"/>
  <c r="BP6" i="861"/>
  <c r="AW7" i="861"/>
  <c r="BI6" i="861"/>
  <c r="BJ6" i="861"/>
  <c r="K1" i="861"/>
  <c r="S23" i="864"/>
  <c r="S40" i="863"/>
  <c r="S4" i="861"/>
  <c r="CN4" i="861"/>
  <c r="CN5" i="861" s="1"/>
  <c r="AJ7" i="861"/>
  <c r="CP8" i="861"/>
  <c r="CP2" i="861" s="1"/>
  <c r="CP1" i="861" s="1"/>
  <c r="X24" i="861"/>
  <c r="AF24" i="861"/>
  <c r="AN24" i="861"/>
  <c r="AV24" i="861"/>
  <c r="BD24" i="861"/>
  <c r="BL24" i="861"/>
  <c r="BT24" i="861"/>
  <c r="CB24" i="861"/>
  <c r="CJ24" i="861"/>
  <c r="CS24" i="861"/>
  <c r="DF24" i="861"/>
  <c r="AK7" i="861"/>
  <c r="CN93" i="861"/>
  <c r="CN84" i="861"/>
  <c r="CN68" i="861"/>
  <c r="CN65" i="861"/>
  <c r="R68" i="861"/>
  <c r="R65" i="861"/>
  <c r="R57" i="861"/>
  <c r="DE47" i="861"/>
  <c r="CW47" i="861"/>
  <c r="CO47" i="861"/>
  <c r="CF47" i="861"/>
  <c r="BX47" i="861"/>
  <c r="BP47" i="861"/>
  <c r="BH47" i="861"/>
  <c r="AZ47" i="861"/>
  <c r="AR47" i="861"/>
  <c r="AJ47" i="861"/>
  <c r="AB47" i="861"/>
  <c r="T47" i="861"/>
  <c r="DL47" i="861"/>
  <c r="DD47" i="861"/>
  <c r="CV47" i="861"/>
  <c r="CN47" i="861"/>
  <c r="CE47" i="861"/>
  <c r="BW47" i="861"/>
  <c r="BO47" i="861"/>
  <c r="BG47" i="861"/>
  <c r="AY47" i="861"/>
  <c r="AQ47" i="861"/>
  <c r="AI47" i="861"/>
  <c r="AA47" i="861"/>
  <c r="S47" i="861"/>
  <c r="CN35" i="861"/>
  <c r="DK24" i="861"/>
  <c r="DC24" i="861"/>
  <c r="DK47" i="861"/>
  <c r="DC47" i="861"/>
  <c r="CU47" i="861"/>
  <c r="CL47" i="861"/>
  <c r="CD47" i="861"/>
  <c r="BV47" i="861"/>
  <c r="BN47" i="861"/>
  <c r="BF47" i="861"/>
  <c r="AX47" i="861"/>
  <c r="AP47" i="861"/>
  <c r="AH47" i="861"/>
  <c r="Z47" i="861"/>
  <c r="DJ47" i="861"/>
  <c r="DB47" i="861"/>
  <c r="CT47" i="861"/>
  <c r="CK47" i="861"/>
  <c r="CC47" i="861"/>
  <c r="BU47" i="861"/>
  <c r="BM47" i="861"/>
  <c r="BE47" i="861"/>
  <c r="AW47" i="861"/>
  <c r="AO47" i="861"/>
  <c r="AG47" i="861"/>
  <c r="Y47" i="861"/>
  <c r="DI24" i="861"/>
  <c r="DA24" i="861"/>
  <c r="DI47" i="861"/>
  <c r="DA47" i="861"/>
  <c r="CS47" i="861"/>
  <c r="CJ47" i="861"/>
  <c r="CB47" i="861"/>
  <c r="BT47" i="861"/>
  <c r="BL47" i="861"/>
  <c r="BD47" i="861"/>
  <c r="AV47" i="861"/>
  <c r="AN47" i="861"/>
  <c r="AF47" i="861"/>
  <c r="X47" i="861"/>
  <c r="DH47" i="861"/>
  <c r="CZ47" i="861"/>
  <c r="CR47" i="861"/>
  <c r="CI47" i="861"/>
  <c r="CA47" i="861"/>
  <c r="BS47" i="861"/>
  <c r="BK47" i="861"/>
  <c r="BC47" i="861"/>
  <c r="AU47" i="861"/>
  <c r="AM47" i="861"/>
  <c r="AE47" i="861"/>
  <c r="W47" i="861"/>
  <c r="DG24" i="861"/>
  <c r="CY24" i="861"/>
  <c r="DG47" i="861"/>
  <c r="CY47" i="861"/>
  <c r="CQ47" i="861"/>
  <c r="CH47" i="861"/>
  <c r="BZ47" i="861"/>
  <c r="BR47" i="861"/>
  <c r="BJ47" i="861"/>
  <c r="BB47" i="861"/>
  <c r="AT47" i="861"/>
  <c r="AL47" i="861"/>
  <c r="AD47" i="861"/>
  <c r="V47" i="861"/>
  <c r="DF47" i="861"/>
  <c r="CX47" i="861"/>
  <c r="CP47" i="861"/>
  <c r="CG47" i="861"/>
  <c r="BY47" i="861"/>
  <c r="BQ47" i="861"/>
  <c r="BI47" i="861"/>
  <c r="BA47" i="861"/>
  <c r="AS47" i="861"/>
  <c r="AK47" i="861"/>
  <c r="AC47" i="861"/>
  <c r="U47" i="861"/>
  <c r="DE24" i="861"/>
  <c r="CW24" i="861"/>
  <c r="Y24" i="861"/>
  <c r="AG24" i="861"/>
  <c r="AO24" i="861"/>
  <c r="AW24" i="861"/>
  <c r="BE24" i="861"/>
  <c r="BM24" i="861"/>
  <c r="BU24" i="861"/>
  <c r="CC24" i="861"/>
  <c r="CK24" i="861"/>
  <c r="CT24" i="861"/>
  <c r="DH24" i="861"/>
  <c r="K1" i="864"/>
  <c r="K1" i="863"/>
  <c r="L1" i="863" s="1"/>
  <c r="M1" i="863" s="1"/>
  <c r="N1" i="863" s="1"/>
  <c r="O1" i="863" s="1"/>
  <c r="P1" i="863" s="1"/>
  <c r="K2" i="864"/>
  <c r="K2" i="863"/>
  <c r="CP9" i="861"/>
  <c r="L2" i="861"/>
  <c r="L3" i="861"/>
  <c r="CQ3" i="861"/>
  <c r="AD7" i="861"/>
  <c r="AL7" i="861"/>
  <c r="Z24" i="861"/>
  <c r="AH24" i="861"/>
  <c r="AP24" i="861"/>
  <c r="AX24" i="861"/>
  <c r="BF24" i="861"/>
  <c r="BN24" i="861"/>
  <c r="BV24" i="861"/>
  <c r="CD24" i="861"/>
  <c r="CL24" i="861"/>
  <c r="CU24" i="861"/>
  <c r="DJ24" i="861"/>
  <c r="AU6" i="861"/>
  <c r="S24" i="861"/>
  <c r="AA24" i="861"/>
  <c r="AI24" i="861"/>
  <c r="AQ24" i="861"/>
  <c r="AY24" i="861"/>
  <c r="BG24" i="861"/>
  <c r="BO24" i="861"/>
  <c r="BW24" i="861"/>
  <c r="CE24" i="861"/>
  <c r="CN24" i="861"/>
  <c r="CV24" i="861"/>
  <c r="DL24" i="861"/>
  <c r="T24" i="861"/>
  <c r="AB24" i="861"/>
  <c r="AJ24" i="861"/>
  <c r="AR24" i="861"/>
  <c r="AZ24" i="861"/>
  <c r="BH24" i="861"/>
  <c r="BP24" i="861"/>
  <c r="BX24" i="861"/>
  <c r="CF24" i="861"/>
  <c r="CO24" i="861"/>
  <c r="CX24" i="861"/>
  <c r="U24" i="861"/>
  <c r="AC24" i="861"/>
  <c r="AK24" i="861"/>
  <c r="AS24" i="861"/>
  <c r="BA24" i="861"/>
  <c r="BI24" i="861"/>
  <c r="BQ24" i="861"/>
  <c r="BY24" i="861"/>
  <c r="CG24" i="861"/>
  <c r="CP24" i="861"/>
  <c r="CZ24" i="861"/>
  <c r="S8" i="861"/>
  <c r="V24" i="861"/>
  <c r="AD24" i="861"/>
  <c r="AL24" i="861"/>
  <c r="AT24" i="861"/>
  <c r="BB24" i="861"/>
  <c r="BJ24" i="861"/>
  <c r="BR24" i="861"/>
  <c r="BZ24" i="861"/>
  <c r="CH24" i="861"/>
  <c r="CQ24" i="861"/>
  <c r="DB24" i="861"/>
  <c r="W24" i="861"/>
  <c r="AE24" i="861"/>
  <c r="AM24" i="861"/>
  <c r="AU24" i="861"/>
  <c r="BC24" i="861"/>
  <c r="BK24" i="861"/>
  <c r="BS24" i="861"/>
  <c r="CA24" i="861"/>
  <c r="CI24" i="861"/>
  <c r="CR24" i="861"/>
  <c r="DD24" i="861"/>
  <c r="CN3" i="863"/>
  <c r="CN4" i="863" s="1"/>
  <c r="CN39" i="863"/>
  <c r="CN38" i="863"/>
  <c r="CN41" i="863"/>
  <c r="CN8" i="863"/>
  <c r="CP41" i="863"/>
  <c r="CP8" i="863"/>
  <c r="CO42" i="863"/>
  <c r="CO21" i="863" s="1"/>
  <c r="CO43" i="863"/>
  <c r="CP38" i="863"/>
  <c r="CJ7" i="864"/>
  <c r="CI8" i="864" s="1"/>
  <c r="AG8" i="864"/>
  <c r="AF8" i="864"/>
  <c r="AS7" i="864"/>
  <c r="AR8" i="864" s="1"/>
  <c r="BA7" i="864"/>
  <c r="AZ8" i="864" s="1"/>
  <c r="AN8" i="864"/>
  <c r="BD7" i="864"/>
  <c r="AY8" i="864"/>
  <c r="AV7" i="864"/>
  <c r="AI8" i="864"/>
  <c r="BI7" i="864"/>
  <c r="AT7" i="864"/>
  <c r="BW8" i="864"/>
  <c r="AD8" i="864"/>
  <c r="AL8" i="864"/>
  <c r="CP22" i="864"/>
  <c r="CP21" i="864"/>
  <c r="CP20" i="864"/>
  <c r="CN3" i="864"/>
  <c r="CN20" i="864"/>
  <c r="CN21" i="864"/>
  <c r="CQ2" i="864"/>
  <c r="CQ23" i="864" s="1"/>
  <c r="AX7" i="864"/>
  <c r="CP7" i="864"/>
  <c r="I261" i="64"/>
  <c r="CP260" i="64"/>
  <c r="CP278" i="64"/>
  <c r="I279" i="64"/>
  <c r="K299" i="64" l="1"/>
  <c r="K331" i="64"/>
  <c r="CN4" i="64"/>
  <c r="CP4" i="64"/>
  <c r="J2" i="64"/>
  <c r="S5" i="861"/>
  <c r="CQ41" i="863"/>
  <c r="CQ40" i="863"/>
  <c r="I1" i="64"/>
  <c r="J1" i="64"/>
  <c r="CN41" i="861"/>
  <c r="R2392" i="64"/>
  <c r="R2469" i="64"/>
  <c r="R2443" i="64"/>
  <c r="R2495" i="64"/>
  <c r="R2418" i="64"/>
  <c r="CN44" i="861"/>
  <c r="CN85" i="861" s="1"/>
  <c r="T4" i="861"/>
  <c r="T5" i="861" s="1"/>
  <c r="U3" i="861"/>
  <c r="U1" i="861" s="1"/>
  <c r="CQ38" i="863"/>
  <c r="T1" i="861"/>
  <c r="BK6" i="861"/>
  <c r="BW6" i="861" s="1"/>
  <c r="S279" i="64"/>
  <c r="CQ278" i="64"/>
  <c r="S3" i="64"/>
  <c r="S975" i="64" s="1" a="1"/>
  <c r="S975" i="64" s="1"/>
  <c r="S277" i="64"/>
  <c r="S259" i="64"/>
  <c r="S278" i="64"/>
  <c r="S261" i="64"/>
  <c r="S260" i="64"/>
  <c r="L2" i="64"/>
  <c r="I2" i="64"/>
  <c r="CP1" i="864"/>
  <c r="CP1" i="863"/>
  <c r="CQ8" i="863"/>
  <c r="CQ7" i="863"/>
  <c r="CQ39" i="863"/>
  <c r="CQ3" i="863"/>
  <c r="CQ53" i="863" a="1"/>
  <c r="CQ53" i="863" s="1"/>
  <c r="CR2" i="863"/>
  <c r="BB7" i="861"/>
  <c r="BC8" i="864"/>
  <c r="CQ52" i="863" a="1"/>
  <c r="CQ52" i="863" s="1"/>
  <c r="T2" i="64"/>
  <c r="S1" i="64"/>
  <c r="CP54" i="863" a="1"/>
  <c r="CP54" i="863" s="1"/>
  <c r="CQ55" i="863" a="1"/>
  <c r="CQ55" i="863" s="1"/>
  <c r="R2" i="64"/>
  <c r="CP53" i="863" a="1"/>
  <c r="CP53" i="863" s="1"/>
  <c r="CP56" i="863" a="1"/>
  <c r="CP56" i="863" s="1"/>
  <c r="CQ54" i="863" a="1"/>
  <c r="CQ54" i="863" s="1"/>
  <c r="CP55" i="863" a="1"/>
  <c r="CP55" i="863" s="1"/>
  <c r="CQ56" i="863" a="1"/>
  <c r="CQ56" i="863" s="1"/>
  <c r="CP52" i="863" a="1"/>
  <c r="CP52" i="863" s="1"/>
  <c r="BL7" i="861"/>
  <c r="BA7" i="861"/>
  <c r="CP1" i="64"/>
  <c r="CN1" i="64"/>
  <c r="CQ8" i="64"/>
  <c r="CQ277" i="64"/>
  <c r="CQ259" i="64"/>
  <c r="CQ3" i="64"/>
  <c r="CQ7" i="64"/>
  <c r="CR2" i="64"/>
  <c r="CR279" i="64" s="1"/>
  <c r="BC7" i="861"/>
  <c r="BM7" i="861"/>
  <c r="AQ7" i="861"/>
  <c r="AP7" i="861"/>
  <c r="BB7" i="864"/>
  <c r="BA8" i="864" s="1"/>
  <c r="AP8" i="864"/>
  <c r="CP24" i="864"/>
  <c r="AS7" i="861"/>
  <c r="BD7" i="861"/>
  <c r="BE7" i="861"/>
  <c r="BN7" i="861"/>
  <c r="R70" i="861"/>
  <c r="AR7" i="861"/>
  <c r="BY6" i="861"/>
  <c r="CK6" i="861" s="1"/>
  <c r="CN70" i="861"/>
  <c r="BX6" i="861"/>
  <c r="CJ6" i="861" s="1"/>
  <c r="AY7" i="861"/>
  <c r="AZ7" i="861"/>
  <c r="CN1" i="863"/>
  <c r="AT8" i="864"/>
  <c r="BF7" i="864"/>
  <c r="AS8" i="864"/>
  <c r="BE7" i="864"/>
  <c r="BD8" i="864" s="1"/>
  <c r="BJ7" i="864"/>
  <c r="BI8" i="864" s="1"/>
  <c r="AX8" i="864"/>
  <c r="AW8" i="864"/>
  <c r="CO30" i="861"/>
  <c r="M2" i="861"/>
  <c r="L1" i="861"/>
  <c r="BV6" i="861"/>
  <c r="BT6" i="861"/>
  <c r="BH7" i="861"/>
  <c r="BG6" i="861"/>
  <c r="AU7" i="861"/>
  <c r="CN43" i="863"/>
  <c r="CN42" i="863"/>
  <c r="AT7" i="861"/>
  <c r="L2" i="864"/>
  <c r="CC6" i="861"/>
  <c r="BQ7" i="861"/>
  <c r="CL6" i="861"/>
  <c r="CL7" i="861" s="1"/>
  <c r="CN24" i="864"/>
  <c r="CQ22" i="864"/>
  <c r="CQ21" i="864"/>
  <c r="CQ20" i="864"/>
  <c r="CQ8" i="864"/>
  <c r="CR2" i="864"/>
  <c r="CR23" i="864" s="1"/>
  <c r="CQ7" i="864"/>
  <c r="CQ3" i="864"/>
  <c r="CQ4" i="864" s="1"/>
  <c r="CA7" i="864"/>
  <c r="CN1" i="864"/>
  <c r="CN4" i="864"/>
  <c r="BH7" i="864"/>
  <c r="AU8" i="864"/>
  <c r="AV8" i="864"/>
  <c r="BM7" i="864"/>
  <c r="BU6" i="861"/>
  <c r="BI7" i="861"/>
  <c r="CQ4" i="861"/>
  <c r="CQ5" i="861" s="1"/>
  <c r="CR3" i="861"/>
  <c r="CQ9" i="861"/>
  <c r="CQ8" i="861"/>
  <c r="S55" i="863" a="1"/>
  <c r="S55" i="863" s="1"/>
  <c r="S56" i="863" a="1"/>
  <c r="S56" i="863" s="1"/>
  <c r="S39" i="863"/>
  <c r="S53" i="863" a="1"/>
  <c r="S53" i="863" s="1"/>
  <c r="S52" i="863" a="1"/>
  <c r="S52" i="863" s="1"/>
  <c r="S54" i="863" a="1"/>
  <c r="S54" i="863" s="1"/>
  <c r="S38" i="863"/>
  <c r="T2" i="863"/>
  <c r="T40" i="863" s="1"/>
  <c r="S41" i="863"/>
  <c r="S1" i="863"/>
  <c r="S3" i="863"/>
  <c r="BO7" i="861"/>
  <c r="CA6" i="861"/>
  <c r="CP43" i="863"/>
  <c r="CP42" i="863"/>
  <c r="CP21" i="863" s="1"/>
  <c r="CO54" i="863" a="1"/>
  <c r="CO54" i="863" s="1"/>
  <c r="CO55" i="863" a="1"/>
  <c r="CO55" i="863" s="1"/>
  <c r="CO56" i="863" a="1"/>
  <c r="CO56" i="863" s="1"/>
  <c r="CO53" i="863" a="1"/>
  <c r="CO53" i="863" s="1"/>
  <c r="CO52" i="863" a="1"/>
  <c r="CO52" i="863" s="1"/>
  <c r="L2" i="863"/>
  <c r="K43" i="863"/>
  <c r="S20" i="864"/>
  <c r="S3" i="864"/>
  <c r="S4" i="864" s="1"/>
  <c r="S21" i="864"/>
  <c r="S22" i="864"/>
  <c r="T2" i="864"/>
  <c r="T23" i="864" s="1"/>
  <c r="S1" i="864"/>
  <c r="R2" i="864"/>
  <c r="R23" i="864" s="1"/>
  <c r="CD6" i="861"/>
  <c r="CB6" i="861"/>
  <c r="BP7" i="861"/>
  <c r="BU7" i="864"/>
  <c r="BP7" i="864"/>
  <c r="M3" i="861"/>
  <c r="CN2" i="861"/>
  <c r="CN1" i="861" s="1"/>
  <c r="I262" i="64"/>
  <c r="S262" i="64" s="1"/>
  <c r="CQ261" i="64"/>
  <c r="CP261" i="64"/>
  <c r="I280" i="64"/>
  <c r="S280" i="64" s="1"/>
  <c r="CQ279" i="64"/>
  <c r="CP279" i="64"/>
  <c r="S971" i="64" l="1" a="1"/>
  <c r="S971" i="64" s="1"/>
  <c r="S972" i="64" a="1"/>
  <c r="S972" i="64" s="1"/>
  <c r="S509" i="64" a="1"/>
  <c r="S509" i="64" s="1"/>
  <c r="S498" i="64" a="1"/>
  <c r="S498" i="64" s="1"/>
  <c r="S501" i="64" a="1"/>
  <c r="S501" i="64" s="1"/>
  <c r="S515" i="64" a="1"/>
  <c r="S515" i="64" s="1"/>
  <c r="S111" i="64" a="1"/>
  <c r="S111" i="64" s="1"/>
  <c r="S1121" i="64" a="1"/>
  <c r="S1121" i="64" s="1"/>
  <c r="S133" i="64" a="1"/>
  <c r="S133" i="64" s="1"/>
  <c r="S132" i="64" a="1"/>
  <c r="S132" i="64" s="1"/>
  <c r="S118" i="64" a="1"/>
  <c r="S118" i="64" s="1"/>
  <c r="S134" i="64" a="1"/>
  <c r="S134" i="64" s="1"/>
  <c r="S119" i="64" a="1"/>
  <c r="S119" i="64" s="1"/>
  <c r="S116" i="64" a="1"/>
  <c r="S116" i="64" s="1"/>
  <c r="S117" i="64" a="1"/>
  <c r="S117" i="64" s="1"/>
  <c r="S131" i="64" a="1"/>
  <c r="S131" i="64" s="1"/>
  <c r="S130" i="64" a="1"/>
  <c r="S130" i="64" s="1"/>
  <c r="S115" i="64" a="1"/>
  <c r="S115" i="64" s="1"/>
  <c r="S346" i="64" a="1"/>
  <c r="S346" i="64" s="1"/>
  <c r="U347" i="64" s="1"/>
  <c r="S110" i="64" a="1"/>
  <c r="S110" i="64" s="1"/>
  <c r="S109" i="64" a="1"/>
  <c r="S109" i="64" s="1"/>
  <c r="S108" i="64" a="1"/>
  <c r="S108" i="64" s="1"/>
  <c r="S107" i="64" a="1"/>
  <c r="S107" i="64" s="1"/>
  <c r="S1045" i="64" a="1"/>
  <c r="S1045" i="64" s="1"/>
  <c r="S830" i="64" a="1"/>
  <c r="S830" i="64" s="1"/>
  <c r="S829" i="64" a="1"/>
  <c r="S829" i="64" s="1"/>
  <c r="S832" i="64" a="1"/>
  <c r="S832" i="64" s="1"/>
  <c r="S828" i="64" a="1"/>
  <c r="S828" i="64" s="1"/>
  <c r="S831" i="64" a="1"/>
  <c r="S831" i="64" s="1"/>
  <c r="S813" i="64" a="1"/>
  <c r="S813" i="64" s="1"/>
  <c r="S814" i="64" a="1"/>
  <c r="S814" i="64" s="1"/>
  <c r="S815" i="64" a="1"/>
  <c r="S815" i="64" s="1"/>
  <c r="S816" i="64" a="1"/>
  <c r="S816" i="64" s="1"/>
  <c r="S817" i="64" a="1"/>
  <c r="S817" i="64" s="1"/>
  <c r="S801" i="64" a="1"/>
  <c r="S801" i="64" s="1"/>
  <c r="S797" i="64" a="1"/>
  <c r="S797" i="64" s="1"/>
  <c r="S800" i="64" a="1"/>
  <c r="S800" i="64" s="1"/>
  <c r="S798" i="64" a="1"/>
  <c r="S798" i="64" s="1"/>
  <c r="S799" i="64" a="1"/>
  <c r="S799" i="64" s="1"/>
  <c r="S209" i="64" a="1"/>
  <c r="S209" i="64" s="1"/>
  <c r="S208" i="64" a="1"/>
  <c r="S208" i="64" s="1"/>
  <c r="S1020" i="64" a="1"/>
  <c r="S1020" i="64" s="1"/>
  <c r="S331" i="64" a="1"/>
  <c r="S331" i="64" s="1"/>
  <c r="S773" i="64" a="1"/>
  <c r="S773" i="64" s="1"/>
  <c r="S299" i="64" a="1"/>
  <c r="S299" i="64" s="1"/>
  <c r="S312" i="64" a="1"/>
  <c r="S312" i="64" s="1"/>
  <c r="S735" i="64" a="1"/>
  <c r="S735" i="64" s="1"/>
  <c r="S739" i="64" a="1"/>
  <c r="S739" i="64" s="1"/>
  <c r="S731" i="64" a="1"/>
  <c r="S731" i="64" s="1"/>
  <c r="CQ4" i="64"/>
  <c r="S4" i="64"/>
  <c r="CR39" i="863"/>
  <c r="CR40" i="863"/>
  <c r="T277" i="64"/>
  <c r="T7" i="64"/>
  <c r="R3" i="64"/>
  <c r="R7" i="64"/>
  <c r="R8" i="64" s="1"/>
  <c r="L1" i="64"/>
  <c r="CR56" i="863" a="1"/>
  <c r="CR56" i="863" s="1"/>
  <c r="R60" i="861"/>
  <c r="R62" i="861" s="1"/>
  <c r="R75" i="861" s="1"/>
  <c r="CQ43" i="863"/>
  <c r="V3" i="861"/>
  <c r="W3" i="861" s="1"/>
  <c r="U8" i="861"/>
  <c r="U4" i="861"/>
  <c r="BJ7" i="861"/>
  <c r="BK7" i="861"/>
  <c r="S281" i="64"/>
  <c r="S263" i="64"/>
  <c r="CS2" i="863"/>
  <c r="CR3" i="863"/>
  <c r="CR4" i="863" s="1"/>
  <c r="CR8" i="863"/>
  <c r="CR41" i="863"/>
  <c r="CR38" i="863"/>
  <c r="CR52" i="863" a="1"/>
  <c r="CR52" i="863" s="1"/>
  <c r="CR53" i="863" a="1"/>
  <c r="CR53" i="863" s="1"/>
  <c r="CR55" i="863" a="1"/>
  <c r="CR55" i="863" s="1"/>
  <c r="T3" i="64"/>
  <c r="T975" i="64" s="1" a="1"/>
  <c r="T975" i="64" s="1"/>
  <c r="T259" i="64"/>
  <c r="M2" i="64"/>
  <c r="CR7" i="863"/>
  <c r="CR54" i="863" a="1"/>
  <c r="CR54" i="863" s="1"/>
  <c r="CQ42" i="863"/>
  <c r="CQ21" i="863" s="1"/>
  <c r="CQ30" i="861" s="1"/>
  <c r="CQ1" i="863"/>
  <c r="CQ4" i="863"/>
  <c r="T1" i="64"/>
  <c r="U2" i="64"/>
  <c r="U7" i="64" s="1"/>
  <c r="R1" i="64"/>
  <c r="CQ57" i="863"/>
  <c r="CP57" i="863"/>
  <c r="CR261" i="64"/>
  <c r="CR8" i="64"/>
  <c r="CR277" i="64"/>
  <c r="CR3" i="64"/>
  <c r="CR259" i="64"/>
  <c r="CR7" i="64"/>
  <c r="CS2" i="64"/>
  <c r="CS280" i="64" s="1"/>
  <c r="CR260" i="64"/>
  <c r="CR278" i="64"/>
  <c r="CQ1" i="64"/>
  <c r="BX7" i="861"/>
  <c r="BY7" i="861"/>
  <c r="BB8" i="864"/>
  <c r="BN7" i="864"/>
  <c r="BM8" i="864" s="1"/>
  <c r="S24" i="864"/>
  <c r="CB7" i="861"/>
  <c r="L43" i="863"/>
  <c r="M2" i="863"/>
  <c r="CB7" i="864"/>
  <c r="CA8" i="864" s="1"/>
  <c r="CA7" i="861"/>
  <c r="CQ2" i="861"/>
  <c r="CQ1" i="861" s="1"/>
  <c r="CG7" i="864"/>
  <c r="T22" i="864"/>
  <c r="T20" i="864"/>
  <c r="T21" i="864"/>
  <c r="T3" i="864"/>
  <c r="T4" i="864" s="1"/>
  <c r="U2" i="864"/>
  <c r="U23" i="864" s="1"/>
  <c r="T1" i="864"/>
  <c r="BT7" i="864"/>
  <c r="BH8" i="864"/>
  <c r="BG8" i="864"/>
  <c r="BZ7" i="861"/>
  <c r="CI6" i="861"/>
  <c r="CI7" i="861" s="1"/>
  <c r="BW7" i="861"/>
  <c r="CO57" i="863"/>
  <c r="S4" i="863"/>
  <c r="CR4" i="861"/>
  <c r="CR5" i="861" s="1"/>
  <c r="CS3" i="861"/>
  <c r="CR9" i="861"/>
  <c r="CR8" i="861"/>
  <c r="CQ24" i="864"/>
  <c r="M2" i="864"/>
  <c r="L1" i="864"/>
  <c r="BJ8" i="864"/>
  <c r="BV7" i="864"/>
  <c r="BE8" i="864"/>
  <c r="BQ7" i="864"/>
  <c r="BP8" i="864" s="1"/>
  <c r="N2" i="861"/>
  <c r="M1" i="861"/>
  <c r="CC7" i="861"/>
  <c r="BR7" i="864"/>
  <c r="BF8" i="864"/>
  <c r="BU7" i="861"/>
  <c r="CG6" i="861"/>
  <c r="T55" i="863" a="1"/>
  <c r="T55" i="863" s="1"/>
  <c r="T53" i="863" a="1"/>
  <c r="T53" i="863" s="1"/>
  <c r="T52" i="863" a="1"/>
  <c r="T52" i="863" s="1"/>
  <c r="T41" i="863"/>
  <c r="T54" i="863" a="1"/>
  <c r="T54" i="863" s="1"/>
  <c r="T56" i="863" a="1"/>
  <c r="T56" i="863" s="1"/>
  <c r="T39" i="863"/>
  <c r="T38" i="863"/>
  <c r="T3" i="863"/>
  <c r="T1" i="863"/>
  <c r="U2" i="863"/>
  <c r="U40" i="863" s="1"/>
  <c r="CJ7" i="861"/>
  <c r="BY7" i="864"/>
  <c r="BL8" i="864"/>
  <c r="BO8" i="864"/>
  <c r="BS6" i="861"/>
  <c r="BG7" i="861"/>
  <c r="BF7" i="861"/>
  <c r="CP30" i="861"/>
  <c r="S43" i="863"/>
  <c r="S42" i="863"/>
  <c r="S21" i="863" s="1"/>
  <c r="CK7" i="861"/>
  <c r="BT7" i="861"/>
  <c r="CF6" i="861"/>
  <c r="N3" i="861"/>
  <c r="R22" i="864"/>
  <c r="R21" i="864"/>
  <c r="R20" i="864"/>
  <c r="R3" i="864"/>
  <c r="R1" i="864"/>
  <c r="CQ1" i="864"/>
  <c r="S57" i="863"/>
  <c r="CR22" i="864"/>
  <c r="CR21" i="864"/>
  <c r="CR20" i="864"/>
  <c r="CR8" i="864"/>
  <c r="CS2" i="864"/>
  <c r="CS23" i="864" s="1"/>
  <c r="CR7" i="864"/>
  <c r="CR3" i="864"/>
  <c r="CR4" i="864" s="1"/>
  <c r="BV7" i="861"/>
  <c r="CH6" i="861"/>
  <c r="CR280" i="64"/>
  <c r="CQ280" i="64"/>
  <c r="CQ281" i="64" s="1"/>
  <c r="CP280" i="64"/>
  <c r="CR262" i="64"/>
  <c r="CQ262" i="64"/>
  <c r="CQ263" i="64" s="1"/>
  <c r="CP262" i="64"/>
  <c r="CP263" i="64" s="1"/>
  <c r="S772" i="64" a="1"/>
  <c r="S1136" i="64" a="1"/>
  <c r="S973" i="64" l="1"/>
  <c r="T971" i="64" a="1"/>
  <c r="T971" i="64" s="1"/>
  <c r="T972" i="64" a="1"/>
  <c r="T972" i="64" s="1"/>
  <c r="T509" i="64" a="1"/>
  <c r="T509" i="64" s="1"/>
  <c r="T498" i="64" a="1"/>
  <c r="T498" i="64" s="1"/>
  <c r="T501" i="64" a="1"/>
  <c r="T501" i="64" s="1"/>
  <c r="T515" i="64" a="1"/>
  <c r="T515" i="64" s="1"/>
  <c r="S141" i="64"/>
  <c r="S126" i="64"/>
  <c r="S1136" i="64"/>
  <c r="T111" i="64" a="1"/>
  <c r="T111" i="64" s="1"/>
  <c r="T1121" i="64" a="1"/>
  <c r="T1121" i="64" s="1"/>
  <c r="S122" i="64"/>
  <c r="S137" i="64"/>
  <c r="S123" i="64"/>
  <c r="S138" i="64"/>
  <c r="S139" i="64"/>
  <c r="S125" i="64"/>
  <c r="S140" i="64"/>
  <c r="S124" i="64"/>
  <c r="T134" i="64" a="1"/>
  <c r="T134" i="64" s="1"/>
  <c r="T119" i="64" a="1"/>
  <c r="T119" i="64" s="1"/>
  <c r="T116" i="64" a="1"/>
  <c r="T116" i="64" s="1"/>
  <c r="T117" i="64" a="1"/>
  <c r="T117" i="64" s="1"/>
  <c r="T131" i="64" a="1"/>
  <c r="T131" i="64" s="1"/>
  <c r="T130" i="64" a="1"/>
  <c r="T130" i="64" s="1"/>
  <c r="T132" i="64" a="1"/>
  <c r="T132" i="64" s="1"/>
  <c r="T118" i="64" a="1"/>
  <c r="T118" i="64" s="1"/>
  <c r="T133" i="64" a="1"/>
  <c r="T133" i="64" s="1"/>
  <c r="T115" i="64" a="1"/>
  <c r="T115" i="64" s="1"/>
  <c r="S112" i="64"/>
  <c r="T346" i="64" a="1"/>
  <c r="T346" i="64" s="1"/>
  <c r="V347" i="64" s="1"/>
  <c r="T110" i="64" a="1"/>
  <c r="T110" i="64" s="1"/>
  <c r="T109" i="64" a="1"/>
  <c r="T109" i="64" s="1"/>
  <c r="T108" i="64" a="1"/>
  <c r="T108" i="64" s="1"/>
  <c r="T107" i="64" a="1"/>
  <c r="T107" i="64" s="1"/>
  <c r="T1045" i="64" a="1"/>
  <c r="T1045" i="64" s="1"/>
  <c r="T830" i="64" a="1"/>
  <c r="T830" i="64" s="1"/>
  <c r="T829" i="64" a="1"/>
  <c r="T829" i="64" s="1"/>
  <c r="T832" i="64" a="1"/>
  <c r="T832" i="64" s="1"/>
  <c r="T828" i="64" a="1"/>
  <c r="T828" i="64" s="1"/>
  <c r="T831" i="64" a="1"/>
  <c r="T831" i="64" s="1"/>
  <c r="T817" i="64" a="1"/>
  <c r="T817" i="64" s="1"/>
  <c r="T813" i="64" a="1"/>
  <c r="T813" i="64" s="1"/>
  <c r="T797" i="64" a="1"/>
  <c r="T797" i="64" s="1"/>
  <c r="T814" i="64" a="1"/>
  <c r="T814" i="64" s="1"/>
  <c r="T798" i="64" a="1"/>
  <c r="T798" i="64" s="1"/>
  <c r="T799" i="64" a="1"/>
  <c r="T799" i="64" s="1"/>
  <c r="T800" i="64" a="1"/>
  <c r="T800" i="64" s="1"/>
  <c r="T801" i="64" a="1"/>
  <c r="T801" i="64" s="1"/>
  <c r="T815" i="64" a="1"/>
  <c r="T815" i="64" s="1"/>
  <c r="T816" i="64" a="1"/>
  <c r="T816" i="64" s="1"/>
  <c r="R190" i="64" a="1"/>
  <c r="R190" i="64" s="1"/>
  <c r="R207" i="64" a="1"/>
  <c r="R207" i="64" s="1"/>
  <c r="S207" i="64" s="1"/>
  <c r="S210" i="64" s="1"/>
  <c r="S212" i="64" s="1"/>
  <c r="R208" i="64" a="1"/>
  <c r="R208" i="64" s="1"/>
  <c r="T208" i="64" a="1"/>
  <c r="T208" i="64" s="1"/>
  <c r="T209" i="64" a="1"/>
  <c r="T209" i="64" s="1"/>
  <c r="T331" i="64" a="1"/>
  <c r="T331" i="64" s="1"/>
  <c r="T1020" i="64" a="1"/>
  <c r="T1020" i="64" s="1"/>
  <c r="S772" i="64"/>
  <c r="S774" i="64" s="1"/>
  <c r="L299" i="64"/>
  <c r="L331" i="64"/>
  <c r="T773" i="64" a="1"/>
  <c r="T773" i="64" s="1"/>
  <c r="T299" i="64" a="1"/>
  <c r="T299" i="64" s="1"/>
  <c r="T312" i="64" a="1"/>
  <c r="T312" i="64" s="1"/>
  <c r="T735" i="64" a="1"/>
  <c r="T735" i="64" s="1"/>
  <c r="T739" i="64" a="1"/>
  <c r="T739" i="64" s="1"/>
  <c r="T731" i="64" a="1"/>
  <c r="T731" i="64" s="1"/>
  <c r="CR4" i="64"/>
  <c r="R4" i="64"/>
  <c r="R74" i="861"/>
  <c r="U5" i="861"/>
  <c r="CS38" i="863"/>
  <c r="CS40" i="863"/>
  <c r="S92" i="861"/>
  <c r="T8" i="64"/>
  <c r="S8" i="64"/>
  <c r="S41" i="861"/>
  <c r="R2521" i="64"/>
  <c r="N2" i="64"/>
  <c r="V4" i="861"/>
  <c r="V5" i="861" s="1"/>
  <c r="V8" i="861"/>
  <c r="V1" i="861"/>
  <c r="CS39" i="863"/>
  <c r="CR43" i="863"/>
  <c r="CS262" i="64"/>
  <c r="CR42" i="863"/>
  <c r="CR21" i="863" s="1"/>
  <c r="CR30" i="861" s="1"/>
  <c r="CS41" i="863"/>
  <c r="CS56" i="863" a="1"/>
  <c r="CS56" i="863" s="1"/>
  <c r="CS8" i="863"/>
  <c r="CS52" i="863" a="1"/>
  <c r="CS52" i="863" s="1"/>
  <c r="CS53" i="863" a="1"/>
  <c r="CS53" i="863" s="1"/>
  <c r="CS55" i="863" a="1"/>
  <c r="CS55" i="863" s="1"/>
  <c r="CT2" i="863"/>
  <c r="CS3" i="863"/>
  <c r="CS4" i="863" s="1"/>
  <c r="CS54" i="863" a="1"/>
  <c r="CS54" i="863" s="1"/>
  <c r="CS7" i="863"/>
  <c r="M1" i="64"/>
  <c r="CR1" i="863"/>
  <c r="CR57" i="863"/>
  <c r="T4" i="64"/>
  <c r="V2" i="64"/>
  <c r="U259" i="64"/>
  <c r="U1" i="64"/>
  <c r="U3" i="64"/>
  <c r="U975" i="64" s="1" a="1"/>
  <c r="U975" i="64" s="1"/>
  <c r="CH7" i="861"/>
  <c r="CR281" i="64"/>
  <c r="CR263" i="64"/>
  <c r="CS8" i="64"/>
  <c r="CS277" i="64"/>
  <c r="CS3" i="64"/>
  <c r="CS259" i="64"/>
  <c r="CS7" i="64"/>
  <c r="CT2" i="64"/>
  <c r="CS260" i="64"/>
  <c r="CS278" i="64"/>
  <c r="CS261" i="64"/>
  <c r="CS279" i="64"/>
  <c r="CR1" i="64"/>
  <c r="CR24" i="864"/>
  <c r="BZ7" i="864"/>
  <c r="BY8" i="864" s="1"/>
  <c r="BN8" i="864"/>
  <c r="CF7" i="861"/>
  <c r="CR2" i="861"/>
  <c r="CR1" i="861" s="1"/>
  <c r="R4" i="864"/>
  <c r="CS20" i="864"/>
  <c r="CS7" i="864"/>
  <c r="CS8" i="864"/>
  <c r="CT2" i="864"/>
  <c r="CT23" i="864" s="1"/>
  <c r="CS3" i="864"/>
  <c r="CS4" i="864" s="1"/>
  <c r="CS22" i="864"/>
  <c r="CS21" i="864"/>
  <c r="CK7" i="864"/>
  <c r="BX8" i="864"/>
  <c r="N1" i="861"/>
  <c r="O2" i="861"/>
  <c r="CH7" i="864"/>
  <c r="CH8" i="864" s="1"/>
  <c r="BV8" i="864"/>
  <c r="U55" i="863" a="1"/>
  <c r="U55" i="863" s="1"/>
  <c r="U54" i="863" a="1"/>
  <c r="U54" i="863" s="1"/>
  <c r="U53" i="863" a="1"/>
  <c r="U53" i="863" s="1"/>
  <c r="U52" i="863" a="1"/>
  <c r="U52" i="863" s="1"/>
  <c r="U56" i="863" a="1"/>
  <c r="U56" i="863" s="1"/>
  <c r="U41" i="863"/>
  <c r="U39" i="863"/>
  <c r="V2" i="863"/>
  <c r="V40" i="863" s="1"/>
  <c r="U38" i="863"/>
  <c r="U1" i="863"/>
  <c r="U3" i="863"/>
  <c r="T57" i="863"/>
  <c r="X3" i="861"/>
  <c r="W4" i="861"/>
  <c r="W1" i="861"/>
  <c r="W8" i="861"/>
  <c r="S30" i="861"/>
  <c r="BS7" i="861"/>
  <c r="CE6" i="861"/>
  <c r="BR7" i="861"/>
  <c r="CS4" i="861"/>
  <c r="CS5" i="861" s="1"/>
  <c r="CT3" i="861"/>
  <c r="CS9" i="861"/>
  <c r="CS8" i="861"/>
  <c r="T4" i="863"/>
  <c r="O3" i="861"/>
  <c r="T43" i="863"/>
  <c r="T42" i="863"/>
  <c r="T21" i="863" s="1"/>
  <c r="BR8" i="864"/>
  <c r="CD7" i="864"/>
  <c r="CD8" i="864" s="1"/>
  <c r="CC7" i="864"/>
  <c r="BQ8" i="864"/>
  <c r="T24" i="864"/>
  <c r="BU8" i="864"/>
  <c r="CG7" i="861"/>
  <c r="N2" i="864"/>
  <c r="M1" i="864"/>
  <c r="CF7" i="864"/>
  <c r="BT8" i="864"/>
  <c r="BS8" i="864"/>
  <c r="U22" i="864"/>
  <c r="U21" i="864"/>
  <c r="U20" i="864"/>
  <c r="U3" i="864"/>
  <c r="U4" i="864" s="1"/>
  <c r="U1" i="864"/>
  <c r="V2" i="864"/>
  <c r="V23" i="864" s="1"/>
  <c r="M43" i="863"/>
  <c r="N2" i="863"/>
  <c r="CR1" i="864"/>
  <c r="CP281" i="64"/>
  <c r="T772" i="64" a="1"/>
  <c r="T1136" i="64" a="1"/>
  <c r="T973" i="64" l="1"/>
  <c r="U971" i="64" a="1"/>
  <c r="U971" i="64" s="1"/>
  <c r="U972" i="64" a="1"/>
  <c r="U972" i="64" s="1"/>
  <c r="U509" i="64" a="1"/>
  <c r="U509" i="64" s="1"/>
  <c r="U498" i="64" a="1"/>
  <c r="U498" i="64" s="1"/>
  <c r="U501" i="64" a="1"/>
  <c r="U501" i="64" s="1"/>
  <c r="U515" i="64" a="1"/>
  <c r="U515" i="64" s="1"/>
  <c r="T141" i="64"/>
  <c r="T1136" i="64"/>
  <c r="T1138" i="64" s="1"/>
  <c r="U111" i="64" a="1"/>
  <c r="U111" i="64" s="1"/>
  <c r="U1121" i="64" a="1"/>
  <c r="U1121" i="64" s="1"/>
  <c r="T126" i="64"/>
  <c r="S1138" i="64"/>
  <c r="T140" i="64"/>
  <c r="T137" i="64"/>
  <c r="T138" i="64"/>
  <c r="T139" i="64"/>
  <c r="T125" i="64"/>
  <c r="T122" i="64"/>
  <c r="T123" i="64"/>
  <c r="T124" i="64"/>
  <c r="U134" i="64" a="1"/>
  <c r="U134" i="64" s="1"/>
  <c r="U119" i="64" a="1"/>
  <c r="U119" i="64" s="1"/>
  <c r="U116" i="64" a="1"/>
  <c r="U116" i="64" s="1"/>
  <c r="U117" i="64" a="1"/>
  <c r="U117" i="64" s="1"/>
  <c r="U131" i="64" a="1"/>
  <c r="U131" i="64" s="1"/>
  <c r="U130" i="64" a="1"/>
  <c r="U130" i="64" s="1"/>
  <c r="U118" i="64" a="1"/>
  <c r="U118" i="64" s="1"/>
  <c r="U133" i="64" a="1"/>
  <c r="U133" i="64" s="1"/>
  <c r="U132" i="64" a="1"/>
  <c r="U132" i="64" s="1"/>
  <c r="U115" i="64" a="1"/>
  <c r="U115" i="64" s="1"/>
  <c r="U110" i="64" a="1"/>
  <c r="U110" i="64" s="1"/>
  <c r="U109" i="64" a="1"/>
  <c r="U109" i="64" s="1"/>
  <c r="U108" i="64" a="1"/>
  <c r="U108" i="64" s="1"/>
  <c r="U107" i="64" a="1"/>
  <c r="U107" i="64" s="1"/>
  <c r="T112" i="64"/>
  <c r="U346" i="64" a="1"/>
  <c r="U346" i="64" s="1"/>
  <c r="W347" i="64" s="1"/>
  <c r="U1045" i="64" a="1"/>
  <c r="U1045" i="64" s="1"/>
  <c r="U829" i="64" a="1"/>
  <c r="U829" i="64" s="1"/>
  <c r="U832" i="64" a="1"/>
  <c r="U832" i="64" s="1"/>
  <c r="U828" i="64" a="1"/>
  <c r="U828" i="64" s="1"/>
  <c r="U831" i="64" a="1"/>
  <c r="U831" i="64" s="1"/>
  <c r="U830" i="64" a="1"/>
  <c r="U830" i="64" s="1"/>
  <c r="U817" i="64" a="1"/>
  <c r="U817" i="64" s="1"/>
  <c r="U813" i="64" a="1"/>
  <c r="U813" i="64" s="1"/>
  <c r="U797" i="64" a="1"/>
  <c r="U797" i="64" s="1"/>
  <c r="U814" i="64" a="1"/>
  <c r="U814" i="64" s="1"/>
  <c r="U798" i="64" a="1"/>
  <c r="U798" i="64" s="1"/>
  <c r="U799" i="64" a="1"/>
  <c r="U799" i="64" s="1"/>
  <c r="U800" i="64" a="1"/>
  <c r="U800" i="64" s="1"/>
  <c r="U801" i="64" a="1"/>
  <c r="U801" i="64" s="1"/>
  <c r="U815" i="64" a="1"/>
  <c r="U815" i="64" s="1"/>
  <c r="U816" i="64" a="1"/>
  <c r="U816" i="64" s="1"/>
  <c r="T207" i="64"/>
  <c r="T210" i="64" s="1"/>
  <c r="T212" i="64" s="1"/>
  <c r="U208" i="64" a="1"/>
  <c r="U208" i="64" s="1"/>
  <c r="U209" i="64" a="1"/>
  <c r="U209" i="64" s="1"/>
  <c r="T772" i="64"/>
  <c r="T774" i="64" s="1"/>
  <c r="U331" i="64" a="1"/>
  <c r="U331" i="64" s="1"/>
  <c r="U1020" i="64" a="1"/>
  <c r="U1020" i="64" s="1"/>
  <c r="M299" i="64"/>
  <c r="M331" i="64"/>
  <c r="U312" i="64" a="1"/>
  <c r="U312" i="64" s="1"/>
  <c r="U773" i="64" a="1"/>
  <c r="U773" i="64" s="1"/>
  <c r="U739" i="64" a="1"/>
  <c r="U739" i="64" s="1"/>
  <c r="U299" i="64" a="1"/>
  <c r="U299" i="64" s="1"/>
  <c r="U735" i="64" a="1"/>
  <c r="U735" i="64" s="1"/>
  <c r="N1" i="64"/>
  <c r="U4" i="64"/>
  <c r="U731" i="64" a="1"/>
  <c r="U731" i="64" s="1"/>
  <c r="CS4" i="64"/>
  <c r="CT38" i="863"/>
  <c r="CT40" i="863"/>
  <c r="T92" i="861"/>
  <c r="V259" i="64"/>
  <c r="V7" i="64"/>
  <c r="O2" i="64"/>
  <c r="CS42" i="863"/>
  <c r="CS21" i="863" s="1"/>
  <c r="CS30" i="861" s="1"/>
  <c r="CT52" i="863" a="1"/>
  <c r="CT52" i="863" s="1"/>
  <c r="CT53" i="863" a="1"/>
  <c r="CT53" i="863" s="1"/>
  <c r="CT41" i="863"/>
  <c r="S245" i="64" a="1"/>
  <c r="S245" i="64" s="1"/>
  <c r="CS43" i="863"/>
  <c r="CU2" i="863"/>
  <c r="CT54" i="863" a="1"/>
  <c r="CT54" i="863" s="1"/>
  <c r="CT7" i="863"/>
  <c r="CS1" i="863"/>
  <c r="CS57" i="863"/>
  <c r="CT56" i="863" a="1"/>
  <c r="CT56" i="863" s="1"/>
  <c r="CT39" i="863"/>
  <c r="CT55" i="863" a="1"/>
  <c r="CT55" i="863" s="1"/>
  <c r="CT8" i="863"/>
  <c r="CT3" i="863"/>
  <c r="W2" i="64"/>
  <c r="V3" i="64"/>
  <c r="V975" i="64" s="1" a="1"/>
  <c r="V975" i="64" s="1"/>
  <c r="V1" i="64"/>
  <c r="CG8" i="864"/>
  <c r="CS263" i="64"/>
  <c r="CS281" i="64"/>
  <c r="CS1" i="64"/>
  <c r="CT8" i="64"/>
  <c r="CT277" i="64"/>
  <c r="CT3" i="64"/>
  <c r="CT259" i="64"/>
  <c r="CT7" i="64"/>
  <c r="CU2" i="64"/>
  <c r="CT260" i="64"/>
  <c r="CT278" i="64"/>
  <c r="CT261" i="64"/>
  <c r="CT279" i="64"/>
  <c r="CT280" i="64"/>
  <c r="CT262" i="64"/>
  <c r="CC8" i="864"/>
  <c r="BZ8" i="864"/>
  <c r="CL7" i="864"/>
  <c r="CL8" i="864" s="1"/>
  <c r="CS1" i="864"/>
  <c r="V22" i="864"/>
  <c r="V21" i="864"/>
  <c r="V20" i="864"/>
  <c r="V3" i="864"/>
  <c r="V1" i="864"/>
  <c r="W2" i="864"/>
  <c r="W23" i="864" s="1"/>
  <c r="T30" i="861"/>
  <c r="U57" i="863"/>
  <c r="CS24" i="864"/>
  <c r="U4" i="863"/>
  <c r="P2" i="861"/>
  <c r="P1" i="861" s="1"/>
  <c r="O1" i="861"/>
  <c r="CS2" i="861"/>
  <c r="CS1" i="861" s="1"/>
  <c r="U24" i="864"/>
  <c r="CE7" i="861"/>
  <c r="CD7" i="861"/>
  <c r="U42" i="863"/>
  <c r="U21" i="863" s="1"/>
  <c r="U43" i="863"/>
  <c r="CF8" i="864"/>
  <c r="CE8" i="864"/>
  <c r="P3" i="861"/>
  <c r="O2" i="864"/>
  <c r="N1" i="864"/>
  <c r="CB8" i="864"/>
  <c r="CT4" i="861"/>
  <c r="CT5" i="861" s="1"/>
  <c r="CU3" i="861"/>
  <c r="CT9" i="861"/>
  <c r="CT8" i="861"/>
  <c r="V56" i="863" a="1"/>
  <c r="V56" i="863" s="1"/>
  <c r="V55" i="863" a="1"/>
  <c r="V55" i="863" s="1"/>
  <c r="V54" i="863" a="1"/>
  <c r="V54" i="863" s="1"/>
  <c r="V38" i="863"/>
  <c r="V53" i="863" a="1"/>
  <c r="V53" i="863" s="1"/>
  <c r="V52" i="863" a="1"/>
  <c r="V52" i="863" s="1"/>
  <c r="V39" i="863"/>
  <c r="V3" i="863"/>
  <c r="V1" i="863"/>
  <c r="V41" i="863"/>
  <c r="W2" i="863"/>
  <c r="W40" i="863" s="1"/>
  <c r="N43" i="863"/>
  <c r="O2" i="863"/>
  <c r="W5" i="861"/>
  <c r="Y3" i="861"/>
  <c r="X1" i="861"/>
  <c r="X8" i="861"/>
  <c r="X4" i="861"/>
  <c r="CT8" i="864"/>
  <c r="CT20" i="864"/>
  <c r="CT22" i="864"/>
  <c r="CT21" i="864"/>
  <c r="CT3" i="864"/>
  <c r="CT4" i="864" s="1"/>
  <c r="CT7" i="864"/>
  <c r="CU2" i="864"/>
  <c r="CU23" i="864" s="1"/>
  <c r="CJ8" i="864"/>
  <c r="E13" i="860"/>
  <c r="B13" i="860" s="1"/>
  <c r="E12" i="860"/>
  <c r="B12" i="860" s="1"/>
  <c r="E11" i="860"/>
  <c r="CN9" i="860"/>
  <c r="CN8" i="860"/>
  <c r="CP7" i="860"/>
  <c r="CQ7" i="860" s="1"/>
  <c r="CR7" i="860" s="1"/>
  <c r="CS7" i="860" s="1"/>
  <c r="CT7" i="860" s="1"/>
  <c r="CU7" i="860" s="1"/>
  <c r="CV7" i="860" s="1"/>
  <c r="CW7" i="860" s="1"/>
  <c r="CX7" i="860" s="1"/>
  <c r="CY7" i="860" s="1"/>
  <c r="CZ7" i="860" s="1"/>
  <c r="DA7" i="860" s="1"/>
  <c r="DB7" i="860" s="1"/>
  <c r="DC7" i="860" s="1"/>
  <c r="DD7" i="860" s="1"/>
  <c r="DE7" i="860" s="1"/>
  <c r="DF7" i="860" s="1"/>
  <c r="DG7" i="860" s="1"/>
  <c r="DH7" i="860" s="1"/>
  <c r="DI7" i="860" s="1"/>
  <c r="DJ7" i="860" s="1"/>
  <c r="DK7" i="860" s="1"/>
  <c r="CO7" i="860"/>
  <c r="CL7" i="860"/>
  <c r="CN3" i="860"/>
  <c r="CO2" i="860"/>
  <c r="CM2" i="860"/>
  <c r="B2" i="860"/>
  <c r="G2020" i="64"/>
  <c r="G2026" i="64"/>
  <c r="G1983" i="64"/>
  <c r="G1986" i="64"/>
  <c r="G1992" i="64"/>
  <c r="G1394" i="64"/>
  <c r="G1465" i="64"/>
  <c r="E1465" i="64"/>
  <c r="G1429" i="64"/>
  <c r="E1429" i="64"/>
  <c r="G1359" i="64"/>
  <c r="E1359" i="64"/>
  <c r="B1359" i="64" s="1"/>
  <c r="E2066" i="64"/>
  <c r="B2066" i="64" s="1"/>
  <c r="R2066" i="64"/>
  <c r="CN2066" i="64"/>
  <c r="E2067" i="64"/>
  <c r="E2025" i="64"/>
  <c r="E2026" i="64"/>
  <c r="E2027" i="64"/>
  <c r="E1403" i="64"/>
  <c r="E1404" i="64"/>
  <c r="E1405" i="64"/>
  <c r="E1406" i="64"/>
  <c r="E1394" i="64"/>
  <c r="U772" i="64" a="1"/>
  <c r="U1136" i="64" a="1"/>
  <c r="U973" i="64" l="1"/>
  <c r="V971" i="64" a="1"/>
  <c r="V971" i="64" s="1"/>
  <c r="V972" i="64" a="1"/>
  <c r="V972" i="64" s="1"/>
  <c r="V509" i="64" a="1"/>
  <c r="V509" i="64" s="1"/>
  <c r="V498" i="64" a="1"/>
  <c r="V498" i="64" s="1"/>
  <c r="V501" i="64" a="1"/>
  <c r="V501" i="64" s="1"/>
  <c r="V515" i="64" a="1"/>
  <c r="V515" i="64" s="1"/>
  <c r="CN1" i="860"/>
  <c r="CM1" i="860" s="1"/>
  <c r="U141" i="64"/>
  <c r="U1136" i="64"/>
  <c r="U1138" i="64" s="1"/>
  <c r="V111" i="64" a="1"/>
  <c r="V111" i="64" s="1"/>
  <c r="V1121" i="64" a="1"/>
  <c r="V1121" i="64" s="1"/>
  <c r="U126" i="64"/>
  <c r="U137" i="64"/>
  <c r="U140" i="64"/>
  <c r="U138" i="64"/>
  <c r="U139" i="64"/>
  <c r="U125" i="64"/>
  <c r="U122" i="64"/>
  <c r="U123" i="64"/>
  <c r="T127" i="64"/>
  <c r="U124" i="64"/>
  <c r="V134" i="64" a="1"/>
  <c r="V134" i="64" s="1"/>
  <c r="V119" i="64" a="1"/>
  <c r="V119" i="64" s="1"/>
  <c r="V117" i="64" a="1"/>
  <c r="V117" i="64" s="1"/>
  <c r="V116" i="64" a="1"/>
  <c r="V116" i="64" s="1"/>
  <c r="V131" i="64" a="1"/>
  <c r="V131" i="64" s="1"/>
  <c r="V130" i="64" a="1"/>
  <c r="V130" i="64" s="1"/>
  <c r="V118" i="64" a="1"/>
  <c r="V118" i="64" s="1"/>
  <c r="V132" i="64" a="1"/>
  <c r="V132" i="64" s="1"/>
  <c r="V133" i="64" a="1"/>
  <c r="V133" i="64" s="1"/>
  <c r="V115" i="64" a="1"/>
  <c r="V115" i="64" s="1"/>
  <c r="U112" i="64"/>
  <c r="V109" i="64" a="1"/>
  <c r="V109" i="64" s="1"/>
  <c r="V108" i="64" a="1"/>
  <c r="V108" i="64" s="1"/>
  <c r="V107" i="64" a="1"/>
  <c r="V107" i="64" s="1"/>
  <c r="V110" i="64" a="1"/>
  <c r="V110" i="64" s="1"/>
  <c r="V346" i="64" a="1"/>
  <c r="V346" i="64" s="1"/>
  <c r="X347" i="64" s="1"/>
  <c r="V1045" i="64" a="1"/>
  <c r="V1045" i="64" s="1"/>
  <c r="V829" i="64" a="1"/>
  <c r="V829" i="64" s="1"/>
  <c r="V832" i="64" a="1"/>
  <c r="V832" i="64" s="1"/>
  <c r="V828" i="64" a="1"/>
  <c r="V828" i="64" s="1"/>
  <c r="V831" i="64" a="1"/>
  <c r="V831" i="64" s="1"/>
  <c r="V830" i="64" a="1"/>
  <c r="V830" i="64" s="1"/>
  <c r="V813" i="64" a="1"/>
  <c r="V813" i="64" s="1"/>
  <c r="V817" i="64" a="1"/>
  <c r="V817" i="64" s="1"/>
  <c r="V797" i="64" a="1"/>
  <c r="V797" i="64" s="1"/>
  <c r="V814" i="64" a="1"/>
  <c r="V814" i="64" s="1"/>
  <c r="V798" i="64" a="1"/>
  <c r="V798" i="64" s="1"/>
  <c r="V799" i="64" a="1"/>
  <c r="V799" i="64" s="1"/>
  <c r="V800" i="64" a="1"/>
  <c r="V800" i="64" s="1"/>
  <c r="V801" i="64" a="1"/>
  <c r="V801" i="64" s="1"/>
  <c r="V815" i="64" a="1"/>
  <c r="V815" i="64" s="1"/>
  <c r="V816" i="64" a="1"/>
  <c r="V816" i="64" s="1"/>
  <c r="U207" i="64"/>
  <c r="U210" i="64" s="1"/>
  <c r="U212" i="64" s="1"/>
  <c r="V208" i="64" a="1"/>
  <c r="V208" i="64" s="1"/>
  <c r="V209" i="64" a="1"/>
  <c r="V209" i="64" s="1"/>
  <c r="U772" i="64"/>
  <c r="U774" i="64" s="1"/>
  <c r="V331" i="64" a="1"/>
  <c r="V331" i="64" s="1"/>
  <c r="V1020" i="64" a="1"/>
  <c r="V1020" i="64" s="1"/>
  <c r="V312" i="64" a="1"/>
  <c r="V312" i="64" s="1"/>
  <c r="V773" i="64" a="1"/>
  <c r="V773" i="64" s="1"/>
  <c r="N299" i="64"/>
  <c r="N331" i="64"/>
  <c r="V739" i="64" a="1"/>
  <c r="V739" i="64" s="1"/>
  <c r="V299" i="64" a="1"/>
  <c r="V299" i="64" s="1"/>
  <c r="V735" i="64" a="1"/>
  <c r="V735" i="64" s="1"/>
  <c r="CT4" i="64"/>
  <c r="V731" i="64" a="1"/>
  <c r="V731" i="64" s="1"/>
  <c r="CU56" i="863" a="1"/>
  <c r="CU56" i="863" s="1"/>
  <c r="CU40" i="863"/>
  <c r="U92" i="861"/>
  <c r="W259" i="64"/>
  <c r="W7" i="64"/>
  <c r="V8" i="64" s="1"/>
  <c r="U8" i="64"/>
  <c r="S93" i="861"/>
  <c r="O1" i="64"/>
  <c r="P2" i="64"/>
  <c r="CU7" i="863"/>
  <c r="CT43" i="863"/>
  <c r="CU54" i="863" a="1"/>
  <c r="CU54" i="863" s="1"/>
  <c r="CU38" i="863"/>
  <c r="CU52" i="863" a="1"/>
  <c r="CU52" i="863" s="1"/>
  <c r="CU8" i="863"/>
  <c r="CU53" i="863" a="1"/>
  <c r="CU53" i="863" s="1"/>
  <c r="CV2" i="863"/>
  <c r="CU55" i="863" a="1"/>
  <c r="CU55" i="863" s="1"/>
  <c r="CU41" i="863"/>
  <c r="CU39" i="863"/>
  <c r="CU3" i="863"/>
  <c r="CT1" i="863"/>
  <c r="W3" i="64"/>
  <c r="W975" i="64" s="1" a="1"/>
  <c r="W975" i="64" s="1"/>
  <c r="X2" i="64"/>
  <c r="CT4" i="863"/>
  <c r="W1" i="64"/>
  <c r="CT57" i="863"/>
  <c r="CT42" i="863"/>
  <c r="CT21" i="863" s="1"/>
  <c r="CT30" i="861" s="1"/>
  <c r="V4" i="64"/>
  <c r="CT281" i="64"/>
  <c r="CT263" i="64"/>
  <c r="CT1" i="64"/>
  <c r="CU8" i="64"/>
  <c r="CU277" i="64"/>
  <c r="CU259" i="64"/>
  <c r="CU3" i="64"/>
  <c r="CU7" i="64"/>
  <c r="CV2" i="64"/>
  <c r="CU260" i="64"/>
  <c r="CU278" i="64"/>
  <c r="CU279" i="64"/>
  <c r="CU261" i="64"/>
  <c r="CU280" i="64"/>
  <c r="CU262" i="64"/>
  <c r="CK8" i="864"/>
  <c r="CT24" i="864"/>
  <c r="V24" i="864"/>
  <c r="V92" i="861" s="1"/>
  <c r="CU22" i="864"/>
  <c r="CU21" i="864"/>
  <c r="CU20" i="864"/>
  <c r="CU8" i="864"/>
  <c r="CU3" i="864"/>
  <c r="CU4" i="864" s="1"/>
  <c r="CU7" i="864"/>
  <c r="CV2" i="864"/>
  <c r="CV23" i="864" s="1"/>
  <c r="O43" i="863"/>
  <c r="P2" i="863"/>
  <c r="V4" i="863"/>
  <c r="CT2" i="861"/>
  <c r="CT1" i="861" s="1"/>
  <c r="X5" i="861"/>
  <c r="V57" i="863"/>
  <c r="P2" i="864"/>
  <c r="O1" i="864"/>
  <c r="CU9" i="861"/>
  <c r="CU8" i="861"/>
  <c r="CU4" i="861"/>
  <c r="CU5" i="861" s="1"/>
  <c r="CV3" i="861"/>
  <c r="V42" i="863"/>
  <c r="V21" i="863" s="1"/>
  <c r="V43" i="863"/>
  <c r="W22" i="864"/>
  <c r="W21" i="864"/>
  <c r="W20" i="864"/>
  <c r="W3" i="864"/>
  <c r="W1" i="864"/>
  <c r="X2" i="864"/>
  <c r="X23" i="864" s="1"/>
  <c r="CT1" i="864"/>
  <c r="Z3" i="861"/>
  <c r="Y4" i="861"/>
  <c r="Y1" i="861"/>
  <c r="Y8" i="861"/>
  <c r="W55" i="863" a="1"/>
  <c r="W55" i="863" s="1"/>
  <c r="W56" i="863" a="1"/>
  <c r="W56" i="863" s="1"/>
  <c r="W54" i="863" a="1"/>
  <c r="W54" i="863" s="1"/>
  <c r="W38" i="863"/>
  <c r="W53" i="863" a="1"/>
  <c r="W53" i="863" s="1"/>
  <c r="W52" i="863" a="1"/>
  <c r="W52" i="863" s="1"/>
  <c r="W39" i="863"/>
  <c r="X2" i="863"/>
  <c r="X40" i="863" s="1"/>
  <c r="W41" i="863"/>
  <c r="W3" i="863"/>
  <c r="W1" i="863"/>
  <c r="U30" i="861"/>
  <c r="V4" i="864"/>
  <c r="CP2" i="860"/>
  <c r="CO3" i="860"/>
  <c r="CN4" i="860"/>
  <c r="CO8" i="860"/>
  <c r="CO9" i="860"/>
  <c r="G2074" i="64"/>
  <c r="G2075" i="64"/>
  <c r="G2076" i="64"/>
  <c r="G2077" i="64"/>
  <c r="G2078" i="64"/>
  <c r="G2079" i="64"/>
  <c r="G2080" i="64"/>
  <c r="G2073" i="64"/>
  <c r="G2328" i="64"/>
  <c r="G2330" i="64" s="1"/>
  <c r="R684" i="64"/>
  <c r="T684" i="64"/>
  <c r="U684" i="64"/>
  <c r="V684" i="64"/>
  <c r="W684" i="64"/>
  <c r="X684" i="64"/>
  <c r="Y684" i="64"/>
  <c r="Z684" i="64"/>
  <c r="AA684" i="64"/>
  <c r="AB684" i="64"/>
  <c r="AC684" i="64"/>
  <c r="AD684" i="64"/>
  <c r="AE684" i="64"/>
  <c r="AF684" i="64"/>
  <c r="AG684" i="64"/>
  <c r="AH684" i="64"/>
  <c r="AI684" i="64"/>
  <c r="AJ684" i="64"/>
  <c r="AK684" i="64"/>
  <c r="AL684" i="64"/>
  <c r="AM684" i="64"/>
  <c r="AN684" i="64"/>
  <c r="AO684" i="64"/>
  <c r="AP684" i="64"/>
  <c r="AQ684" i="64"/>
  <c r="AR684" i="64"/>
  <c r="AS684" i="64"/>
  <c r="AT684" i="64"/>
  <c r="AU684" i="64"/>
  <c r="AV684" i="64"/>
  <c r="AW684" i="64"/>
  <c r="AX684" i="64"/>
  <c r="AY684" i="64"/>
  <c r="AZ684" i="64"/>
  <c r="BA684" i="64"/>
  <c r="BB684" i="64"/>
  <c r="BC684" i="64"/>
  <c r="BD684" i="64"/>
  <c r="BE684" i="64"/>
  <c r="BF684" i="64"/>
  <c r="BG684" i="64"/>
  <c r="BH684" i="64"/>
  <c r="BI684" i="64"/>
  <c r="BJ684" i="64"/>
  <c r="BK684" i="64"/>
  <c r="BL684" i="64"/>
  <c r="BM684" i="64"/>
  <c r="BN684" i="64"/>
  <c r="BO684" i="64"/>
  <c r="BP684" i="64"/>
  <c r="BQ684" i="64"/>
  <c r="BR684" i="64"/>
  <c r="BS684" i="64"/>
  <c r="BT684" i="64"/>
  <c r="BU684" i="64"/>
  <c r="BV684" i="64"/>
  <c r="BW684" i="64"/>
  <c r="BX684" i="64"/>
  <c r="BY684" i="64"/>
  <c r="BZ684" i="64"/>
  <c r="CA684" i="64"/>
  <c r="CB684" i="64"/>
  <c r="CC684" i="64"/>
  <c r="CD684" i="64"/>
  <c r="CE684" i="64"/>
  <c r="CF684" i="64"/>
  <c r="CG684" i="64"/>
  <c r="CH684" i="64"/>
  <c r="CI684" i="64"/>
  <c r="CJ684" i="64"/>
  <c r="CK684" i="64"/>
  <c r="CL684" i="64"/>
  <c r="S684" i="64"/>
  <c r="E692" i="64"/>
  <c r="E693" i="64"/>
  <c r="E694" i="64"/>
  <c r="E695" i="64"/>
  <c r="E696" i="64"/>
  <c r="E697" i="64"/>
  <c r="E698" i="64"/>
  <c r="E699" i="64"/>
  <c r="E700" i="64"/>
  <c r="E701" i="64"/>
  <c r="E702" i="64"/>
  <c r="B702" i="64" s="1"/>
  <c r="G717" i="64"/>
  <c r="E717" i="64"/>
  <c r="G716" i="64"/>
  <c r="E716" i="64"/>
  <c r="G715" i="64"/>
  <c r="E715" i="64"/>
  <c r="DL714" i="64"/>
  <c r="DK714" i="64"/>
  <c r="DJ714" i="64"/>
  <c r="DI714" i="64"/>
  <c r="DH714" i="64"/>
  <c r="DG714" i="64"/>
  <c r="DF714" i="64"/>
  <c r="DE714" i="64"/>
  <c r="DD714" i="64"/>
  <c r="DC714" i="64"/>
  <c r="DB714" i="64"/>
  <c r="DA714" i="64"/>
  <c r="CZ714" i="64"/>
  <c r="CY714" i="64"/>
  <c r="CX714" i="64"/>
  <c r="CW714" i="64"/>
  <c r="CV714" i="64"/>
  <c r="CU714" i="64"/>
  <c r="CT714" i="64"/>
  <c r="CS714" i="64"/>
  <c r="CR714" i="64"/>
  <c r="CQ714" i="64"/>
  <c r="CP714" i="64"/>
  <c r="CO714" i="64"/>
  <c r="CL714" i="64"/>
  <c r="CK714" i="64"/>
  <c r="CJ714" i="64"/>
  <c r="CI714" i="64"/>
  <c r="CH714" i="64"/>
  <c r="CG714" i="64"/>
  <c r="CF714" i="64"/>
  <c r="CE714" i="64"/>
  <c r="CD714" i="64"/>
  <c r="CC714" i="64"/>
  <c r="CB714" i="64"/>
  <c r="CA714" i="64"/>
  <c r="BZ714" i="64"/>
  <c r="BY714" i="64"/>
  <c r="BX714" i="64"/>
  <c r="BW714" i="64"/>
  <c r="BV714" i="64"/>
  <c r="BU714" i="64"/>
  <c r="BT714" i="64"/>
  <c r="BS714" i="64"/>
  <c r="BR714" i="64"/>
  <c r="BQ714" i="64"/>
  <c r="BP714" i="64"/>
  <c r="BO714" i="64"/>
  <c r="BN714" i="64"/>
  <c r="BM714" i="64"/>
  <c r="BL714" i="64"/>
  <c r="BK714" i="64"/>
  <c r="BJ714" i="64"/>
  <c r="BI714" i="64"/>
  <c r="BH714" i="64"/>
  <c r="BG714" i="64"/>
  <c r="BF714" i="64"/>
  <c r="BE714" i="64"/>
  <c r="BD714" i="64"/>
  <c r="BC714" i="64"/>
  <c r="BB714" i="64"/>
  <c r="BA714" i="64"/>
  <c r="AZ714" i="64"/>
  <c r="AY714" i="64"/>
  <c r="AX714" i="64"/>
  <c r="AW714" i="64"/>
  <c r="AV714" i="64"/>
  <c r="AU714" i="64"/>
  <c r="AT714" i="64"/>
  <c r="AS714" i="64"/>
  <c r="AR714" i="64"/>
  <c r="AQ714" i="64"/>
  <c r="AP714" i="64"/>
  <c r="AO714" i="64"/>
  <c r="AN714" i="64"/>
  <c r="AM714" i="64"/>
  <c r="AL714" i="64"/>
  <c r="AK714" i="64"/>
  <c r="AJ714" i="64"/>
  <c r="AI714" i="64"/>
  <c r="AH714" i="64"/>
  <c r="AG714" i="64"/>
  <c r="AF714" i="64"/>
  <c r="AE714" i="64"/>
  <c r="AD714" i="64"/>
  <c r="AC714" i="64"/>
  <c r="AB714" i="64"/>
  <c r="AA714" i="64"/>
  <c r="Z714" i="64"/>
  <c r="Y714" i="64"/>
  <c r="X714" i="64"/>
  <c r="W714" i="64"/>
  <c r="V714" i="64"/>
  <c r="U714" i="64"/>
  <c r="T714" i="64"/>
  <c r="S714" i="64"/>
  <c r="G714" i="64"/>
  <c r="E714" i="64"/>
  <c r="E713" i="64"/>
  <c r="DL712" i="64"/>
  <c r="DK712" i="64"/>
  <c r="DJ712" i="64"/>
  <c r="DI712" i="64"/>
  <c r="DH712" i="64"/>
  <c r="DG712" i="64"/>
  <c r="DF712" i="64"/>
  <c r="DE712" i="64"/>
  <c r="DD712" i="64"/>
  <c r="DC712" i="64"/>
  <c r="DB712" i="64"/>
  <c r="DA712" i="64"/>
  <c r="CZ712" i="64"/>
  <c r="CY712" i="64"/>
  <c r="CX712" i="64"/>
  <c r="CW712" i="64"/>
  <c r="CV712" i="64"/>
  <c r="CU712" i="64"/>
  <c r="CT712" i="64"/>
  <c r="CS712" i="64"/>
  <c r="CR712" i="64"/>
  <c r="CQ712" i="64"/>
  <c r="CP712" i="64"/>
  <c r="CO712" i="64"/>
  <c r="CL712" i="64"/>
  <c r="CK712" i="64"/>
  <c r="CJ712" i="64"/>
  <c r="CI712" i="64"/>
  <c r="CH712" i="64"/>
  <c r="CG712" i="64"/>
  <c r="CF712" i="64"/>
  <c r="CE712" i="64"/>
  <c r="CD712" i="64"/>
  <c r="CC712" i="64"/>
  <c r="CB712" i="64"/>
  <c r="CA712" i="64"/>
  <c r="BZ712" i="64"/>
  <c r="BY712" i="64"/>
  <c r="BX712" i="64"/>
  <c r="BW712" i="64"/>
  <c r="BV712" i="64"/>
  <c r="BU712" i="64"/>
  <c r="BT712" i="64"/>
  <c r="BS712" i="64"/>
  <c r="BR712" i="64"/>
  <c r="BQ712" i="64"/>
  <c r="BP712" i="64"/>
  <c r="BO712" i="64"/>
  <c r="BN712" i="64"/>
  <c r="BM712" i="64"/>
  <c r="BL712" i="64"/>
  <c r="BK712" i="64"/>
  <c r="BJ712" i="64"/>
  <c r="BI712" i="64"/>
  <c r="BH712" i="64"/>
  <c r="BG712" i="64"/>
  <c r="BF712" i="64"/>
  <c r="BE712" i="64"/>
  <c r="BD712" i="64"/>
  <c r="BC712" i="64"/>
  <c r="BB712" i="64"/>
  <c r="BA712" i="64"/>
  <c r="AZ712" i="64"/>
  <c r="AY712" i="64"/>
  <c r="AX712" i="64"/>
  <c r="AW712" i="64"/>
  <c r="AV712" i="64"/>
  <c r="AU712" i="64"/>
  <c r="AT712" i="64"/>
  <c r="AS712" i="64"/>
  <c r="AR712" i="64"/>
  <c r="AQ712" i="64"/>
  <c r="AP712" i="64"/>
  <c r="AO712" i="64"/>
  <c r="AN712" i="64"/>
  <c r="AM712" i="64"/>
  <c r="AL712" i="64"/>
  <c r="AK712" i="64"/>
  <c r="AJ712" i="64"/>
  <c r="AI712" i="64"/>
  <c r="AH712" i="64"/>
  <c r="AG712" i="64"/>
  <c r="AF712" i="64"/>
  <c r="AE712" i="64"/>
  <c r="AD712" i="64"/>
  <c r="AC712" i="64"/>
  <c r="AB712" i="64"/>
  <c r="AA712" i="64"/>
  <c r="Z712" i="64"/>
  <c r="Y712" i="64"/>
  <c r="X712" i="64"/>
  <c r="W712" i="64"/>
  <c r="V712" i="64"/>
  <c r="U712" i="64"/>
  <c r="T712" i="64"/>
  <c r="S712" i="64"/>
  <c r="E712" i="64"/>
  <c r="E711" i="64"/>
  <c r="G710" i="64"/>
  <c r="E710" i="64"/>
  <c r="E703" i="64"/>
  <c r="E691" i="64"/>
  <c r="E689" i="64"/>
  <c r="E1390" i="64"/>
  <c r="B1390" i="64" s="1"/>
  <c r="E2051" i="64"/>
  <c r="E2052" i="64"/>
  <c r="E2053" i="64"/>
  <c r="E2054" i="64"/>
  <c r="E2055" i="64"/>
  <c r="E2056" i="64"/>
  <c r="E2057" i="64"/>
  <c r="E2058" i="64"/>
  <c r="E2059" i="64"/>
  <c r="E2060" i="64"/>
  <c r="G2051" i="64"/>
  <c r="DL2080" i="64"/>
  <c r="DK2080" i="64"/>
  <c r="DJ2080" i="64"/>
  <c r="DI2080" i="64"/>
  <c r="DH2080" i="64"/>
  <c r="DG2080" i="64"/>
  <c r="DF2080" i="64"/>
  <c r="DE2080" i="64"/>
  <c r="DD2080" i="64"/>
  <c r="DC2080" i="64"/>
  <c r="DB2080" i="64"/>
  <c r="DA2080" i="64"/>
  <c r="CZ2080" i="64"/>
  <c r="CY2080" i="64"/>
  <c r="CX2080" i="64"/>
  <c r="CW2080" i="64"/>
  <c r="CV2080" i="64"/>
  <c r="CU2080" i="64"/>
  <c r="CT2080" i="64"/>
  <c r="CS2080" i="64"/>
  <c r="CR2080" i="64"/>
  <c r="CQ2080" i="64"/>
  <c r="CP2080" i="64"/>
  <c r="CO2080" i="64"/>
  <c r="E2080" i="64"/>
  <c r="DL2079" i="64"/>
  <c r="DK2079" i="64"/>
  <c r="DJ2079" i="64"/>
  <c r="DI2079" i="64"/>
  <c r="DH2079" i="64"/>
  <c r="DG2079" i="64"/>
  <c r="DF2079" i="64"/>
  <c r="DE2079" i="64"/>
  <c r="DD2079" i="64"/>
  <c r="DC2079" i="64"/>
  <c r="DB2079" i="64"/>
  <c r="DA2079" i="64"/>
  <c r="CZ2079" i="64"/>
  <c r="CY2079" i="64"/>
  <c r="CX2079" i="64"/>
  <c r="CW2079" i="64"/>
  <c r="CV2079" i="64"/>
  <c r="CU2079" i="64"/>
  <c r="CT2079" i="64"/>
  <c r="CS2079" i="64"/>
  <c r="CR2079" i="64"/>
  <c r="CQ2079" i="64"/>
  <c r="CP2079" i="64"/>
  <c r="CO2079" i="64"/>
  <c r="E2079" i="64"/>
  <c r="E2078" i="64"/>
  <c r="DL2077" i="64"/>
  <c r="DK2077" i="64"/>
  <c r="DJ2077" i="64"/>
  <c r="DI2077" i="64"/>
  <c r="DH2077" i="64"/>
  <c r="DG2077" i="64"/>
  <c r="DF2077" i="64"/>
  <c r="DE2077" i="64"/>
  <c r="DD2077" i="64"/>
  <c r="DC2077" i="64"/>
  <c r="DB2077" i="64"/>
  <c r="DA2077" i="64"/>
  <c r="CZ2077" i="64"/>
  <c r="CY2077" i="64"/>
  <c r="CX2077" i="64"/>
  <c r="CW2077" i="64"/>
  <c r="CV2077" i="64"/>
  <c r="CU2077" i="64"/>
  <c r="CT2077" i="64"/>
  <c r="CS2077" i="64"/>
  <c r="CR2077" i="64"/>
  <c r="CQ2077" i="64"/>
  <c r="CP2077" i="64"/>
  <c r="CO2077" i="64"/>
  <c r="E2077" i="64"/>
  <c r="E2076" i="64"/>
  <c r="E2075" i="64"/>
  <c r="E2074" i="64"/>
  <c r="E2073" i="64"/>
  <c r="E2071" i="64"/>
  <c r="E2070" i="64"/>
  <c r="J2069" i="64"/>
  <c r="E2069" i="64"/>
  <c r="E2068" i="64"/>
  <c r="CN2069" i="64"/>
  <c r="E2065" i="64"/>
  <c r="E2064" i="64"/>
  <c r="E2063" i="64"/>
  <c r="E2062" i="64"/>
  <c r="E2061" i="64"/>
  <c r="B2061" i="64" s="1"/>
  <c r="E2050" i="64"/>
  <c r="E2049" i="64"/>
  <c r="B2049" i="64" s="1"/>
  <c r="E2048" i="64"/>
  <c r="B2048" i="64" s="1"/>
  <c r="E2046" i="64"/>
  <c r="G2338" i="64"/>
  <c r="E2338" i="64"/>
  <c r="G2337" i="64"/>
  <c r="E2337" i="64"/>
  <c r="G2336" i="64"/>
  <c r="E2336" i="64"/>
  <c r="G2335" i="64"/>
  <c r="E2335" i="64"/>
  <c r="DL2334" i="64"/>
  <c r="DK2334" i="64"/>
  <c r="DJ2334" i="64"/>
  <c r="DI2334" i="64"/>
  <c r="DH2334" i="64"/>
  <c r="DG2334" i="64"/>
  <c r="DF2334" i="64"/>
  <c r="DE2334" i="64"/>
  <c r="DD2334" i="64"/>
  <c r="DC2334" i="64"/>
  <c r="DB2334" i="64"/>
  <c r="DA2334" i="64"/>
  <c r="CZ2334" i="64"/>
  <c r="CY2334" i="64"/>
  <c r="CX2334" i="64"/>
  <c r="CW2334" i="64"/>
  <c r="CV2334" i="64"/>
  <c r="CU2334" i="64"/>
  <c r="CT2334" i="64"/>
  <c r="CS2334" i="64"/>
  <c r="CR2334" i="64"/>
  <c r="CQ2334" i="64"/>
  <c r="CP2334" i="64"/>
  <c r="CO2334" i="64"/>
  <c r="CL2334" i="64"/>
  <c r="CK2334" i="64"/>
  <c r="CJ2334" i="64"/>
  <c r="CI2334" i="64"/>
  <c r="CH2334" i="64"/>
  <c r="CG2334" i="64"/>
  <c r="CF2334" i="64"/>
  <c r="CE2334" i="64"/>
  <c r="CD2334" i="64"/>
  <c r="CC2334" i="64"/>
  <c r="CB2334" i="64"/>
  <c r="CA2334" i="64"/>
  <c r="BZ2334" i="64"/>
  <c r="BY2334" i="64"/>
  <c r="BX2334" i="64"/>
  <c r="BW2334" i="64"/>
  <c r="BV2334" i="64"/>
  <c r="BU2334" i="64"/>
  <c r="BT2334" i="64"/>
  <c r="BS2334" i="64"/>
  <c r="BR2334" i="64"/>
  <c r="BQ2334" i="64"/>
  <c r="BP2334" i="64"/>
  <c r="BO2334" i="64"/>
  <c r="BN2334" i="64"/>
  <c r="BM2334" i="64"/>
  <c r="BL2334" i="64"/>
  <c r="BK2334" i="64"/>
  <c r="BJ2334" i="64"/>
  <c r="BI2334" i="64"/>
  <c r="BH2334" i="64"/>
  <c r="BG2334" i="64"/>
  <c r="BF2334" i="64"/>
  <c r="BE2334" i="64"/>
  <c r="BD2334" i="64"/>
  <c r="BC2334" i="64"/>
  <c r="BB2334" i="64"/>
  <c r="BA2334" i="64"/>
  <c r="AZ2334" i="64"/>
  <c r="AY2334" i="64"/>
  <c r="AX2334" i="64"/>
  <c r="AW2334" i="64"/>
  <c r="AV2334" i="64"/>
  <c r="AU2334" i="64"/>
  <c r="AT2334" i="64"/>
  <c r="AS2334" i="64"/>
  <c r="AR2334" i="64"/>
  <c r="AQ2334" i="64"/>
  <c r="AP2334" i="64"/>
  <c r="AO2334" i="64"/>
  <c r="AN2334" i="64"/>
  <c r="AM2334" i="64"/>
  <c r="AL2334" i="64"/>
  <c r="AK2334" i="64"/>
  <c r="AJ2334" i="64"/>
  <c r="AI2334" i="64"/>
  <c r="AH2334" i="64"/>
  <c r="AG2334" i="64"/>
  <c r="AF2334" i="64"/>
  <c r="AE2334" i="64"/>
  <c r="AD2334" i="64"/>
  <c r="AC2334" i="64"/>
  <c r="AB2334" i="64"/>
  <c r="AA2334" i="64"/>
  <c r="Z2334" i="64"/>
  <c r="Y2334" i="64"/>
  <c r="X2334" i="64"/>
  <c r="W2334" i="64"/>
  <c r="V2334" i="64"/>
  <c r="U2334" i="64"/>
  <c r="T2334" i="64"/>
  <c r="S2334" i="64"/>
  <c r="E2334" i="64"/>
  <c r="E2333" i="64"/>
  <c r="G2332" i="64"/>
  <c r="E2332" i="64"/>
  <c r="G2331" i="64"/>
  <c r="E2331" i="64"/>
  <c r="E2330" i="64"/>
  <c r="E2329" i="64"/>
  <c r="E2328" i="64"/>
  <c r="E2327" i="64"/>
  <c r="E446" i="64"/>
  <c r="G445" i="64"/>
  <c r="E445" i="64"/>
  <c r="G444" i="64"/>
  <c r="E444" i="64"/>
  <c r="G443" i="64"/>
  <c r="E443" i="64"/>
  <c r="G442" i="64"/>
  <c r="E442" i="64"/>
  <c r="DL441" i="64"/>
  <c r="DK441" i="64"/>
  <c r="DJ441" i="64"/>
  <c r="DI441" i="64"/>
  <c r="DH441" i="64"/>
  <c r="DG441" i="64"/>
  <c r="DF441" i="64"/>
  <c r="DE441" i="64"/>
  <c r="DD441" i="64"/>
  <c r="DC441" i="64"/>
  <c r="DB441" i="64"/>
  <c r="DA441" i="64"/>
  <c r="CZ441" i="64"/>
  <c r="CY441" i="64"/>
  <c r="CX441" i="64"/>
  <c r="CW441" i="64"/>
  <c r="CV441" i="64"/>
  <c r="CU441" i="64"/>
  <c r="CT441" i="64"/>
  <c r="CS441" i="64"/>
  <c r="CR441" i="64"/>
  <c r="CQ441" i="64"/>
  <c r="CP441" i="64"/>
  <c r="CO441" i="64"/>
  <c r="CL441" i="64"/>
  <c r="CK441" i="64"/>
  <c r="CJ441" i="64"/>
  <c r="CI441" i="64"/>
  <c r="CH441" i="64"/>
  <c r="CG441" i="64"/>
  <c r="CF441" i="64"/>
  <c r="CE441" i="64"/>
  <c r="CD441" i="64"/>
  <c r="CC441" i="64"/>
  <c r="CB441" i="64"/>
  <c r="CA441" i="64"/>
  <c r="BZ441" i="64"/>
  <c r="BX441" i="64"/>
  <c r="BW441" i="64"/>
  <c r="BV441" i="64"/>
  <c r="BU441" i="64"/>
  <c r="BT441" i="64"/>
  <c r="BS441" i="64"/>
  <c r="BR441" i="64"/>
  <c r="BQ441" i="64"/>
  <c r="BP441" i="64"/>
  <c r="BO441" i="64"/>
  <c r="BN441" i="64"/>
  <c r="BM441" i="64"/>
  <c r="BL441" i="64"/>
  <c r="BK441" i="64"/>
  <c r="BJ441" i="64"/>
  <c r="BI441" i="64"/>
  <c r="BH441" i="64"/>
  <c r="BG441" i="64"/>
  <c r="BF441" i="64"/>
  <c r="BE441" i="64"/>
  <c r="BD441" i="64"/>
  <c r="BC441" i="64"/>
  <c r="BB441" i="64"/>
  <c r="BA441" i="64"/>
  <c r="AZ441" i="64"/>
  <c r="AY441" i="64"/>
  <c r="AX441" i="64"/>
  <c r="AW441" i="64"/>
  <c r="AV441" i="64"/>
  <c r="AU441" i="64"/>
  <c r="AT441" i="64"/>
  <c r="AS441" i="64"/>
  <c r="AR441" i="64"/>
  <c r="AQ441" i="64"/>
  <c r="AP441" i="64"/>
  <c r="AO441" i="64"/>
  <c r="AN441" i="64"/>
  <c r="AM441" i="64"/>
  <c r="AL441" i="64"/>
  <c r="AK441" i="64"/>
  <c r="AJ441" i="64"/>
  <c r="AI441" i="64"/>
  <c r="AH441" i="64"/>
  <c r="AG441" i="64"/>
  <c r="AF441" i="64"/>
  <c r="AE441" i="64"/>
  <c r="AD441" i="64"/>
  <c r="AC441" i="64"/>
  <c r="AB441" i="64"/>
  <c r="AA441" i="64"/>
  <c r="Z441" i="64"/>
  <c r="Y441" i="64"/>
  <c r="X441" i="64"/>
  <c r="W441" i="64"/>
  <c r="V441" i="64"/>
  <c r="U441" i="64"/>
  <c r="T441" i="64"/>
  <c r="S441" i="64"/>
  <c r="G441" i="64"/>
  <c r="E441" i="64"/>
  <c r="E440" i="64"/>
  <c r="G439" i="64"/>
  <c r="G437" i="64" s="1"/>
  <c r="E439" i="64"/>
  <c r="E437" i="64"/>
  <c r="E436" i="64"/>
  <c r="E435" i="64"/>
  <c r="E434" i="64"/>
  <c r="E433" i="64"/>
  <c r="CP196" i="64"/>
  <c r="CQ196" i="64"/>
  <c r="CR196" i="64"/>
  <c r="CS196" i="64"/>
  <c r="CT196" i="64"/>
  <c r="CU196" i="64"/>
  <c r="CV196" i="64"/>
  <c r="CW196" i="64"/>
  <c r="CX196" i="64"/>
  <c r="CY196" i="64"/>
  <c r="CZ196" i="64"/>
  <c r="DA196" i="64"/>
  <c r="DB196" i="64"/>
  <c r="DC196" i="64"/>
  <c r="DD196" i="64"/>
  <c r="DE196" i="64"/>
  <c r="DF196" i="64"/>
  <c r="DG196" i="64"/>
  <c r="DH196" i="64"/>
  <c r="DI196" i="64"/>
  <c r="DJ196" i="64"/>
  <c r="DK196" i="64"/>
  <c r="DL196" i="64"/>
  <c r="CO196" i="64"/>
  <c r="E2301" i="64"/>
  <c r="E2302" i="64"/>
  <c r="E2303" i="64"/>
  <c r="E2304" i="64"/>
  <c r="E2305" i="64"/>
  <c r="E2306" i="64"/>
  <c r="E2307" i="64"/>
  <c r="E2308" i="64"/>
  <c r="E2309" i="64"/>
  <c r="G2302" i="64"/>
  <c r="CN2317" i="64"/>
  <c r="G2317" i="64"/>
  <c r="E2317" i="64"/>
  <c r="CN2316" i="64"/>
  <c r="G2316" i="64"/>
  <c r="E2316" i="64"/>
  <c r="G2315" i="64"/>
  <c r="E2315" i="64"/>
  <c r="G2314" i="64"/>
  <c r="E2314" i="64"/>
  <c r="CN2313" i="64"/>
  <c r="G2313" i="64"/>
  <c r="E2313" i="64"/>
  <c r="DL2312" i="64"/>
  <c r="DK2312" i="64"/>
  <c r="DJ2312" i="64"/>
  <c r="DI2312" i="64"/>
  <c r="DH2312" i="64"/>
  <c r="DG2312" i="64"/>
  <c r="DF2312" i="64"/>
  <c r="DE2312" i="64"/>
  <c r="DD2312" i="64"/>
  <c r="DC2312" i="64"/>
  <c r="DB2312" i="64"/>
  <c r="DA2312" i="64"/>
  <c r="CZ2312" i="64"/>
  <c r="CY2312" i="64"/>
  <c r="CX2312" i="64"/>
  <c r="CW2312" i="64"/>
  <c r="CV2312" i="64"/>
  <c r="CU2312" i="64"/>
  <c r="CT2312" i="64"/>
  <c r="CS2312" i="64"/>
  <c r="CR2312" i="64"/>
  <c r="CQ2312" i="64"/>
  <c r="CP2312" i="64"/>
  <c r="CO2312" i="64"/>
  <c r="CN2312" i="64"/>
  <c r="G2312" i="64"/>
  <c r="E2312" i="64"/>
  <c r="G2311" i="64"/>
  <c r="E2311" i="64"/>
  <c r="G2310" i="64"/>
  <c r="E2310" i="64"/>
  <c r="H2309" i="64"/>
  <c r="I2306" i="64"/>
  <c r="I2307" i="64" s="1"/>
  <c r="I2308" i="64" s="1"/>
  <c r="G2301" i="64"/>
  <c r="E2300" i="64"/>
  <c r="T2258" i="64"/>
  <c r="U2258" i="64"/>
  <c r="V2258" i="64"/>
  <c r="W2258" i="64"/>
  <c r="X2258" i="64"/>
  <c r="Y2258" i="64"/>
  <c r="Z2258" i="64"/>
  <c r="AA2258" i="64"/>
  <c r="AB2258" i="64"/>
  <c r="AC2258" i="64"/>
  <c r="AD2258" i="64"/>
  <c r="AE2258" i="64"/>
  <c r="AF2258" i="64"/>
  <c r="AG2258" i="64"/>
  <c r="AH2258" i="64"/>
  <c r="AI2258" i="64"/>
  <c r="AJ2258" i="64"/>
  <c r="AK2258" i="64"/>
  <c r="AL2258" i="64"/>
  <c r="AM2258" i="64"/>
  <c r="AN2258" i="64"/>
  <c r="AO2258" i="64"/>
  <c r="AP2258" i="64"/>
  <c r="AQ2258" i="64"/>
  <c r="AR2258" i="64"/>
  <c r="AS2258" i="64"/>
  <c r="AT2258" i="64"/>
  <c r="AU2258" i="64"/>
  <c r="AV2258" i="64"/>
  <c r="AW2258" i="64"/>
  <c r="AX2258" i="64"/>
  <c r="AY2258" i="64"/>
  <c r="AZ2258" i="64"/>
  <c r="BA2258" i="64"/>
  <c r="BB2258" i="64"/>
  <c r="BC2258" i="64"/>
  <c r="BD2258" i="64"/>
  <c r="BE2258" i="64"/>
  <c r="BF2258" i="64"/>
  <c r="BG2258" i="64"/>
  <c r="BH2258" i="64"/>
  <c r="BI2258" i="64"/>
  <c r="BJ2258" i="64"/>
  <c r="BK2258" i="64"/>
  <c r="BL2258" i="64"/>
  <c r="BM2258" i="64"/>
  <c r="BN2258" i="64"/>
  <c r="BO2258" i="64"/>
  <c r="BP2258" i="64"/>
  <c r="BQ2258" i="64"/>
  <c r="BR2258" i="64"/>
  <c r="BS2258" i="64"/>
  <c r="BT2258" i="64"/>
  <c r="BU2258" i="64"/>
  <c r="BV2258" i="64"/>
  <c r="BW2258" i="64"/>
  <c r="BX2258" i="64"/>
  <c r="BY2258" i="64"/>
  <c r="BZ2258" i="64"/>
  <c r="CA2258" i="64"/>
  <c r="CB2258" i="64"/>
  <c r="CC2258" i="64"/>
  <c r="CD2258" i="64"/>
  <c r="CE2258" i="64"/>
  <c r="CF2258" i="64"/>
  <c r="CG2258" i="64"/>
  <c r="CH2258" i="64"/>
  <c r="CI2258" i="64"/>
  <c r="CJ2258" i="64"/>
  <c r="CK2258" i="64"/>
  <c r="CL2258" i="64"/>
  <c r="S2258" i="64"/>
  <c r="T2225" i="64"/>
  <c r="U2225" i="64"/>
  <c r="V2225" i="64"/>
  <c r="W2225" i="64"/>
  <c r="X2225" i="64"/>
  <c r="Y2225" i="64"/>
  <c r="Z2225" i="64"/>
  <c r="AA2225" i="64"/>
  <c r="AB2225" i="64"/>
  <c r="AC2225" i="64"/>
  <c r="AD2225" i="64"/>
  <c r="AE2225" i="64"/>
  <c r="AF2225" i="64"/>
  <c r="AG2225" i="64"/>
  <c r="AH2225" i="64"/>
  <c r="AI2225" i="64"/>
  <c r="AJ2225" i="64"/>
  <c r="AK2225" i="64"/>
  <c r="AL2225" i="64"/>
  <c r="AM2225" i="64"/>
  <c r="AN2225" i="64"/>
  <c r="AO2225" i="64"/>
  <c r="AP2225" i="64"/>
  <c r="AQ2225" i="64"/>
  <c r="AR2225" i="64"/>
  <c r="AS2225" i="64"/>
  <c r="AT2225" i="64"/>
  <c r="AU2225" i="64"/>
  <c r="AV2225" i="64"/>
  <c r="AW2225" i="64"/>
  <c r="AX2225" i="64"/>
  <c r="AY2225" i="64"/>
  <c r="AZ2225" i="64"/>
  <c r="BA2225" i="64"/>
  <c r="BB2225" i="64"/>
  <c r="BC2225" i="64"/>
  <c r="BD2225" i="64"/>
  <c r="BE2225" i="64"/>
  <c r="BF2225" i="64"/>
  <c r="BG2225" i="64"/>
  <c r="BH2225" i="64"/>
  <c r="BI2225" i="64"/>
  <c r="BJ2225" i="64"/>
  <c r="BK2225" i="64"/>
  <c r="BL2225" i="64"/>
  <c r="BM2225" i="64"/>
  <c r="BN2225" i="64"/>
  <c r="BO2225" i="64"/>
  <c r="BP2225" i="64"/>
  <c r="BQ2225" i="64"/>
  <c r="BR2225" i="64"/>
  <c r="BS2225" i="64"/>
  <c r="BT2225" i="64"/>
  <c r="BU2225" i="64"/>
  <c r="BV2225" i="64"/>
  <c r="BW2225" i="64"/>
  <c r="BX2225" i="64"/>
  <c r="BY2225" i="64"/>
  <c r="BZ2225" i="64"/>
  <c r="CA2225" i="64"/>
  <c r="CB2225" i="64"/>
  <c r="CC2225" i="64"/>
  <c r="CD2225" i="64"/>
  <c r="CE2225" i="64"/>
  <c r="CF2225" i="64"/>
  <c r="CG2225" i="64"/>
  <c r="CH2225" i="64"/>
  <c r="CI2225" i="64"/>
  <c r="CJ2225" i="64"/>
  <c r="CK2225" i="64"/>
  <c r="CL2225" i="64"/>
  <c r="S2225" i="64"/>
  <c r="CP2285" i="64"/>
  <c r="CQ2285" i="64"/>
  <c r="CR2285" i="64"/>
  <c r="CS2285" i="64"/>
  <c r="CT2285" i="64"/>
  <c r="CU2285" i="64"/>
  <c r="CV2285" i="64"/>
  <c r="CW2285" i="64"/>
  <c r="CX2285" i="64"/>
  <c r="CY2285" i="64"/>
  <c r="CZ2285" i="64"/>
  <c r="DA2285" i="64"/>
  <c r="DB2285" i="64"/>
  <c r="DC2285" i="64"/>
  <c r="DD2285" i="64"/>
  <c r="DE2285" i="64"/>
  <c r="DF2285" i="64"/>
  <c r="DG2285" i="64"/>
  <c r="DH2285" i="64"/>
  <c r="DI2285" i="64"/>
  <c r="DJ2285" i="64"/>
  <c r="DK2285" i="64"/>
  <c r="DL2285" i="64"/>
  <c r="CO2285" i="64"/>
  <c r="CN2285" i="64"/>
  <c r="CN2286" i="64"/>
  <c r="CN2289" i="64"/>
  <c r="CN2290" i="64"/>
  <c r="G2290" i="64"/>
  <c r="E2290" i="64"/>
  <c r="G2289" i="64"/>
  <c r="E2289" i="64"/>
  <c r="G2288" i="64"/>
  <c r="E2288" i="64"/>
  <c r="G2287" i="64"/>
  <c r="E2287" i="64"/>
  <c r="G2286" i="64"/>
  <c r="E2286" i="64"/>
  <c r="G2285" i="64"/>
  <c r="E2285" i="64"/>
  <c r="G2284" i="64"/>
  <c r="E2284" i="64"/>
  <c r="G2283" i="64"/>
  <c r="E2283" i="64"/>
  <c r="H2282" i="64"/>
  <c r="I2279" i="64"/>
  <c r="I2280" i="64" s="1"/>
  <c r="I2281" i="64" s="1"/>
  <c r="G2275" i="64"/>
  <c r="G2274" i="64"/>
  <c r="E2274" i="64"/>
  <c r="E2273" i="64"/>
  <c r="G2240" i="64"/>
  <c r="G2263" i="64"/>
  <c r="E2263" i="64"/>
  <c r="G2262" i="64"/>
  <c r="E2262" i="64"/>
  <c r="G2261" i="64"/>
  <c r="E2261" i="64"/>
  <c r="G2260" i="64"/>
  <c r="E2260" i="64"/>
  <c r="DL2259" i="64"/>
  <c r="DK2259" i="64"/>
  <c r="DJ2259" i="64"/>
  <c r="DI2259" i="64"/>
  <c r="DH2259" i="64"/>
  <c r="DG2259" i="64"/>
  <c r="DF2259" i="64"/>
  <c r="DE2259" i="64"/>
  <c r="DD2259" i="64"/>
  <c r="DC2259" i="64"/>
  <c r="DB2259" i="64"/>
  <c r="DA2259" i="64"/>
  <c r="CZ2259" i="64"/>
  <c r="CY2259" i="64"/>
  <c r="CX2259" i="64"/>
  <c r="CW2259" i="64"/>
  <c r="CV2259" i="64"/>
  <c r="CU2259" i="64"/>
  <c r="CT2259" i="64"/>
  <c r="CS2259" i="64"/>
  <c r="CR2259" i="64"/>
  <c r="CQ2259" i="64"/>
  <c r="CP2259" i="64"/>
  <c r="CO2259" i="64"/>
  <c r="G2259" i="64"/>
  <c r="E2259" i="64"/>
  <c r="G2258" i="64"/>
  <c r="E2258" i="64"/>
  <c r="G2257" i="64"/>
  <c r="E2257" i="64"/>
  <c r="G2256" i="64"/>
  <c r="E2256" i="64"/>
  <c r="H2255" i="64"/>
  <c r="I2244" i="64"/>
  <c r="I2245" i="64" s="1"/>
  <c r="I2246" i="64" s="1"/>
  <c r="I2247" i="64" s="1"/>
  <c r="I2248" i="64" s="1"/>
  <c r="I2249" i="64" s="1"/>
  <c r="I2250" i="64" s="1"/>
  <c r="I2251" i="64" s="1"/>
  <c r="I2252" i="64" s="1"/>
  <c r="I2253" i="64" s="1"/>
  <c r="I2254" i="64" s="1"/>
  <c r="G2244" i="64"/>
  <c r="G2245" i="64" s="1"/>
  <c r="G2246" i="64" s="1"/>
  <c r="G2247" i="64" s="1"/>
  <c r="G2248" i="64" s="1"/>
  <c r="G2249" i="64" s="1"/>
  <c r="G2250" i="64" s="1"/>
  <c r="G2251" i="64" s="1"/>
  <c r="G2252" i="64" s="1"/>
  <c r="G2253" i="64" s="1"/>
  <c r="G2254" i="64" s="1"/>
  <c r="G2239" i="64"/>
  <c r="E2239" i="64"/>
  <c r="E2238" i="64"/>
  <c r="G2223" i="64"/>
  <c r="G2224" i="64"/>
  <c r="G2225" i="64"/>
  <c r="G2226" i="64"/>
  <c r="G2227" i="64"/>
  <c r="G2228" i="64"/>
  <c r="G2229" i="64"/>
  <c r="G2206" i="64"/>
  <c r="I2210" i="64"/>
  <c r="I2211" i="64" s="1"/>
  <c r="I2212" i="64" s="1"/>
  <c r="I2213" i="64" s="1"/>
  <c r="I2214" i="64" s="1"/>
  <c r="I2215" i="64" s="1"/>
  <c r="I2216" i="64" s="1"/>
  <c r="I2217" i="64" s="1"/>
  <c r="I2218" i="64" s="1"/>
  <c r="I2219" i="64" s="1"/>
  <c r="I2220" i="64" s="1"/>
  <c r="G2210" i="64"/>
  <c r="G2211" i="64" s="1"/>
  <c r="G2212" i="64" s="1"/>
  <c r="G2213" i="64" s="1"/>
  <c r="G2214" i="64" s="1"/>
  <c r="G2215" i="64" s="1"/>
  <c r="G2216" i="64" s="1"/>
  <c r="G2217" i="64" s="1"/>
  <c r="G2218" i="64" s="1"/>
  <c r="G2219" i="64" s="1"/>
  <c r="G2220" i="64" s="1"/>
  <c r="E2229" i="64"/>
  <c r="E2228" i="64"/>
  <c r="E2227" i="64"/>
  <c r="E2226" i="64"/>
  <c r="DL2225" i="64"/>
  <c r="DK2225" i="64"/>
  <c r="DJ2225" i="64"/>
  <c r="DI2225" i="64"/>
  <c r="DH2225" i="64"/>
  <c r="DG2225" i="64"/>
  <c r="DF2225" i="64"/>
  <c r="DE2225" i="64"/>
  <c r="DD2225" i="64"/>
  <c r="DC2225" i="64"/>
  <c r="DB2225" i="64"/>
  <c r="DA2225" i="64"/>
  <c r="CZ2225" i="64"/>
  <c r="CY2225" i="64"/>
  <c r="CX2225" i="64"/>
  <c r="CW2225" i="64"/>
  <c r="CV2225" i="64"/>
  <c r="CU2225" i="64"/>
  <c r="CT2225" i="64"/>
  <c r="CS2225" i="64"/>
  <c r="CR2225" i="64"/>
  <c r="CQ2225" i="64"/>
  <c r="CP2225" i="64"/>
  <c r="CO2225" i="64"/>
  <c r="E2225" i="64"/>
  <c r="E2224" i="64"/>
  <c r="E2223" i="64"/>
  <c r="G2222" i="64"/>
  <c r="E2222" i="64"/>
  <c r="G2205" i="64"/>
  <c r="E2205" i="64"/>
  <c r="E2204" i="64"/>
  <c r="AN691" i="64" a="1"/>
  <c r="BN691" i="64" a="1"/>
  <c r="AS691" i="64" a="1"/>
  <c r="BS691" i="64" a="1"/>
  <c r="BK691" i="64" a="1"/>
  <c r="BF691" i="64" a="1"/>
  <c r="AO691" i="64" a="1"/>
  <c r="AX691" i="64" a="1"/>
  <c r="AM691" i="64" a="1"/>
  <c r="CB691" i="64" a="1"/>
  <c r="AG691" i="64" a="1"/>
  <c r="CF691" i="64" a="1"/>
  <c r="X691" i="64" a="1"/>
  <c r="AF691" i="64" a="1"/>
  <c r="AJ691" i="64" a="1"/>
  <c r="AP691" i="64" a="1"/>
  <c r="BX691" i="64" a="1"/>
  <c r="BA691" i="64" a="1"/>
  <c r="BU691" i="64" a="1"/>
  <c r="BL691" i="64" a="1"/>
  <c r="CE691" i="64" a="1"/>
  <c r="S691" i="64" a="1"/>
  <c r="AW691" i="64" a="1"/>
  <c r="V772" i="64" a="1"/>
  <c r="BO691" i="64" a="1"/>
  <c r="AV691" i="64" a="1"/>
  <c r="BZ691" i="64" a="1"/>
  <c r="BV691" i="64" a="1"/>
  <c r="BC691" i="64" a="1"/>
  <c r="CC691" i="64" a="1"/>
  <c r="AE691" i="64" a="1"/>
  <c r="BY691" i="64" a="1"/>
  <c r="AL691" i="64" a="1"/>
  <c r="BJ691" i="64" a="1"/>
  <c r="BP691" i="64" a="1"/>
  <c r="AT691" i="64" a="1"/>
  <c r="Y691" i="64" a="1"/>
  <c r="U691" i="64" a="1"/>
  <c r="CG691" i="64" a="1"/>
  <c r="BQ691" i="64" a="1"/>
  <c r="CL691" i="64" a="1"/>
  <c r="CH691" i="64" a="1"/>
  <c r="BB691" i="64" a="1"/>
  <c r="AH691" i="64" a="1"/>
  <c r="BH691" i="64" a="1"/>
  <c r="BM691" i="64" a="1"/>
  <c r="BT691" i="64" a="1"/>
  <c r="CN693" i="64" a="1"/>
  <c r="W691" i="64" a="1"/>
  <c r="Z691" i="64" a="1"/>
  <c r="AZ691" i="64" a="1"/>
  <c r="AB691" i="64" a="1"/>
  <c r="BG691" i="64" a="1"/>
  <c r="T691" i="64" a="1"/>
  <c r="BR691" i="64" a="1"/>
  <c r="CI691" i="64" a="1"/>
  <c r="V691" i="64" a="1"/>
  <c r="AD691" i="64" a="1"/>
  <c r="BW691" i="64" a="1"/>
  <c r="CA691" i="64" a="1"/>
  <c r="AY691" i="64" a="1"/>
  <c r="AI691" i="64" a="1"/>
  <c r="AC691" i="64" a="1"/>
  <c r="BI691" i="64" a="1"/>
  <c r="CN691" i="64" a="1"/>
  <c r="AQ691" i="64" a="1"/>
  <c r="AK691" i="64" a="1"/>
  <c r="AR691" i="64" a="1"/>
  <c r="CJ691" i="64" a="1"/>
  <c r="CD691" i="64" a="1"/>
  <c r="AU691" i="64" a="1"/>
  <c r="CK691" i="64" a="1"/>
  <c r="BE691" i="64" a="1"/>
  <c r="BD691" i="64" a="1"/>
  <c r="AA691" i="64" a="1"/>
  <c r="V1136" i="64" a="1"/>
  <c r="CU975" i="64" l="1" a="1"/>
  <c r="CU975" i="64" s="1"/>
  <c r="CO975" i="64" a="1"/>
  <c r="CO975" i="64" s="1"/>
  <c r="CQ975" i="64" a="1"/>
  <c r="CQ975" i="64" s="1"/>
  <c r="CP975" i="64" a="1"/>
  <c r="CP975" i="64" s="1"/>
  <c r="CR975" i="64" a="1"/>
  <c r="CR975" i="64" s="1"/>
  <c r="CT975" i="64" a="1"/>
  <c r="CT975" i="64" s="1"/>
  <c r="CS975" i="64" a="1"/>
  <c r="CS975" i="64" s="1"/>
  <c r="CO972" i="64" a="1"/>
  <c r="CO972" i="64" s="1"/>
  <c r="CP972" i="64" a="1"/>
  <c r="CP972" i="64" s="1"/>
  <c r="W971" i="64" a="1"/>
  <c r="W971" i="64" s="1"/>
  <c r="W972" i="64" a="1"/>
  <c r="W972" i="64" s="1"/>
  <c r="CS972" i="64" a="1"/>
  <c r="CS972" i="64" s="1"/>
  <c r="CT972" i="64" a="1"/>
  <c r="CT972" i="64" s="1"/>
  <c r="CQ972" i="64" a="1"/>
  <c r="CQ972" i="64" s="1"/>
  <c r="CU971" i="64" a="1"/>
  <c r="CU971" i="64" s="1"/>
  <c r="CU972" i="64" a="1"/>
  <c r="CU972" i="64" s="1"/>
  <c r="V973" i="64"/>
  <c r="CR972" i="64" a="1"/>
  <c r="CR972" i="64" s="1"/>
  <c r="CQ498" i="64" a="1"/>
  <c r="CQ498" i="64" s="1"/>
  <c r="CO971" i="64" a="1"/>
  <c r="CO971" i="64" s="1"/>
  <c r="CQ971" i="64" a="1"/>
  <c r="CQ971" i="64" s="1"/>
  <c r="CP971" i="64" a="1"/>
  <c r="CP971" i="64" s="1"/>
  <c r="CT971" i="64" a="1"/>
  <c r="CT971" i="64" s="1"/>
  <c r="CR971" i="64" a="1"/>
  <c r="CR971" i="64" s="1"/>
  <c r="CS971" i="64" a="1"/>
  <c r="CS971" i="64" s="1"/>
  <c r="CU498" i="64" a="1"/>
  <c r="CU498" i="64" s="1"/>
  <c r="CS498" i="64" a="1"/>
  <c r="CS498" i="64" s="1"/>
  <c r="CS509" i="64" a="1"/>
  <c r="CS509" i="64" s="1"/>
  <c r="CO498" i="64" a="1"/>
  <c r="CO498" i="64" s="1"/>
  <c r="CP498" i="64" a="1"/>
  <c r="CP498" i="64" s="1"/>
  <c r="CR498" i="64" a="1"/>
  <c r="CR498" i="64" s="1"/>
  <c r="W509" i="64" a="1"/>
  <c r="W509" i="64" s="1"/>
  <c r="W498" i="64" a="1"/>
  <c r="W498" i="64" s="1"/>
  <c r="CT498" i="64" a="1"/>
  <c r="CT498" i="64" s="1"/>
  <c r="CU509" i="64" a="1"/>
  <c r="CU509" i="64" s="1"/>
  <c r="CP509" i="64" a="1"/>
  <c r="CP509" i="64" s="1"/>
  <c r="CT509" i="64" a="1"/>
  <c r="CT509" i="64" s="1"/>
  <c r="CT501" i="64" a="1"/>
  <c r="CT501" i="64" s="1"/>
  <c r="CO509" i="64" a="1"/>
  <c r="CO509" i="64" s="1"/>
  <c r="CQ509" i="64" a="1"/>
  <c r="CQ509" i="64" s="1"/>
  <c r="CR509" i="64" a="1"/>
  <c r="CR509" i="64" s="1"/>
  <c r="CP515" i="64" a="1"/>
  <c r="CP515" i="64" s="1"/>
  <c r="CS501" i="64" a="1"/>
  <c r="CS501" i="64" s="1"/>
  <c r="CP501" i="64" a="1"/>
  <c r="CP501" i="64" s="1"/>
  <c r="CT515" i="64" a="1"/>
  <c r="CT515" i="64" s="1"/>
  <c r="CO1121" i="64" a="1"/>
  <c r="CO1121" i="64" s="1"/>
  <c r="W515" i="64" a="1"/>
  <c r="W515" i="64" s="1"/>
  <c r="W501" i="64" a="1"/>
  <c r="W501" i="64" s="1"/>
  <c r="CQ515" i="64" a="1"/>
  <c r="CQ515" i="64" s="1"/>
  <c r="CR515" i="64" a="1"/>
  <c r="CR515" i="64" s="1"/>
  <c r="CU501" i="64" a="1"/>
  <c r="CU501" i="64" s="1"/>
  <c r="CU515" i="64" a="1"/>
  <c r="CU515" i="64" s="1"/>
  <c r="CQ501" i="64" a="1"/>
  <c r="CQ501" i="64" s="1"/>
  <c r="CO515" i="64" a="1"/>
  <c r="CO515" i="64" s="1"/>
  <c r="CS515" i="64" a="1"/>
  <c r="CS515" i="64" s="1"/>
  <c r="CR501" i="64" a="1"/>
  <c r="CR501" i="64" s="1"/>
  <c r="CO501" i="64" a="1"/>
  <c r="CO501" i="64" s="1"/>
  <c r="CU1121" i="64" a="1"/>
  <c r="CU1121" i="64" s="1"/>
  <c r="CT1121" i="64" a="1"/>
  <c r="CT1121" i="64" s="1"/>
  <c r="V1136" i="64"/>
  <c r="V1138" i="64" s="1"/>
  <c r="W111" i="64" a="1"/>
  <c r="W111" i="64" s="1"/>
  <c r="W1121" i="64" a="1"/>
  <c r="W1121" i="64" s="1"/>
  <c r="CQ1121" i="64" a="1"/>
  <c r="CQ1121" i="64" s="1"/>
  <c r="CP1121" i="64" a="1"/>
  <c r="CP1121" i="64" s="1"/>
  <c r="V126" i="64"/>
  <c r="CS1121" i="64" a="1"/>
  <c r="CS1121" i="64" s="1"/>
  <c r="V141" i="64"/>
  <c r="CR1121" i="64" a="1"/>
  <c r="CR1121" i="64" s="1"/>
  <c r="CU111" i="64" a="1"/>
  <c r="CU111" i="64" s="1"/>
  <c r="V140" i="64"/>
  <c r="CT134" i="64" a="1"/>
  <c r="CT134" i="64" s="1"/>
  <c r="CO111" i="64" a="1"/>
  <c r="CO111" i="64" s="1"/>
  <c r="CQ111" i="64" a="1"/>
  <c r="CQ111" i="64" s="1"/>
  <c r="CP111" i="64" a="1"/>
  <c r="CP111" i="64" s="1"/>
  <c r="CS134" i="64" a="1"/>
  <c r="CS134" i="64" s="1"/>
  <c r="CT111" i="64" a="1"/>
  <c r="CT111" i="64" s="1"/>
  <c r="CR111" i="64" a="1"/>
  <c r="CR111" i="64" s="1"/>
  <c r="CS111" i="64" a="1"/>
  <c r="CS111" i="64" s="1"/>
  <c r="V122" i="64"/>
  <c r="V137" i="64"/>
  <c r="V138" i="64"/>
  <c r="V124" i="64"/>
  <c r="V139" i="64"/>
  <c r="V123" i="64"/>
  <c r="V125" i="64"/>
  <c r="U127" i="64"/>
  <c r="CS116" i="64" a="1"/>
  <c r="CS116" i="64" s="1"/>
  <c r="CQ117" i="64" a="1"/>
  <c r="CQ117" i="64" s="1"/>
  <c r="CM115" i="64" a="1"/>
  <c r="CM115" i="64" s="1"/>
  <c r="CM122" i="64" s="1"/>
  <c r="CM127" i="64" s="1"/>
  <c r="CQ118" i="64" a="1"/>
  <c r="CQ118" i="64" s="1"/>
  <c r="CP117" i="64" a="1"/>
  <c r="CP117" i="64" s="1"/>
  <c r="CN117" i="64" a="1"/>
  <c r="CN117" i="64" s="1"/>
  <c r="CN124" i="64" s="1"/>
  <c r="CM130" i="64" a="1"/>
  <c r="CM130" i="64" s="1"/>
  <c r="CN134" i="64" a="1"/>
  <c r="CN134" i="64" s="1"/>
  <c r="CN141" i="64" s="1"/>
  <c r="CO132" i="64" a="1"/>
  <c r="CO132" i="64" s="1"/>
  <c r="CN116" i="64" a="1"/>
  <c r="CN116" i="64" s="1"/>
  <c r="CN123" i="64" s="1"/>
  <c r="CM133" i="64" a="1"/>
  <c r="CM133" i="64" s="1"/>
  <c r="CM140" i="64" s="1"/>
  <c r="CS131" i="64" a="1"/>
  <c r="CS131" i="64" s="1"/>
  <c r="CR132" i="64" a="1"/>
  <c r="CR132" i="64" s="1"/>
  <c r="CS115" i="64" a="1"/>
  <c r="CS115" i="64" s="1"/>
  <c r="CM134" i="64" a="1"/>
  <c r="CM134" i="64" s="1"/>
  <c r="CM141" i="64" s="1"/>
  <c r="CM131" i="64" a="1"/>
  <c r="CM131" i="64" s="1"/>
  <c r="CM138" i="64" s="1"/>
  <c r="CQ115" i="64" a="1"/>
  <c r="CQ115" i="64" s="1"/>
  <c r="CR116" i="64" a="1"/>
  <c r="CR116" i="64" s="1"/>
  <c r="CM132" i="64" a="1"/>
  <c r="CM132" i="64" s="1"/>
  <c r="CM139" i="64" s="1"/>
  <c r="CO133" i="64" a="1"/>
  <c r="CO133" i="64" s="1"/>
  <c r="CN119" i="64" a="1"/>
  <c r="CN119" i="64" s="1"/>
  <c r="CN126" i="64" s="1"/>
  <c r="CS133" i="64" a="1"/>
  <c r="CS133" i="64" s="1"/>
  <c r="CP130" i="64" a="1"/>
  <c r="CP130" i="64" s="1"/>
  <c r="CM119" i="64" a="1"/>
  <c r="CM119" i="64" s="1"/>
  <c r="CM126" i="64" s="1"/>
  <c r="CO119" i="64" a="1"/>
  <c r="CO119" i="64" s="1"/>
  <c r="CO115" i="64" a="1"/>
  <c r="CO115" i="64" s="1"/>
  <c r="CN115" i="64" a="1"/>
  <c r="CN115" i="64" s="1"/>
  <c r="CN122" i="64" s="1"/>
  <c r="CN127" i="64" s="1"/>
  <c r="CR134" i="64" a="1"/>
  <c r="CR134" i="64" s="1"/>
  <c r="CS132" i="64" a="1"/>
  <c r="CS132" i="64" s="1"/>
  <c r="CR118" i="64" a="1"/>
  <c r="CR118" i="64" s="1"/>
  <c r="CN118" i="64" a="1"/>
  <c r="CN118" i="64" s="1"/>
  <c r="CN125" i="64" s="1"/>
  <c r="CR117" i="64" a="1"/>
  <c r="CR117" i="64" s="1"/>
  <c r="CR119" i="64" a="1"/>
  <c r="CR119" i="64" s="1"/>
  <c r="CR133" i="64" a="1"/>
  <c r="CR133" i="64" s="1"/>
  <c r="CP115" i="64" a="1"/>
  <c r="CP115" i="64" s="1"/>
  <c r="CP131" i="64" a="1"/>
  <c r="CP131" i="64" s="1"/>
  <c r="CM116" i="64" a="1"/>
  <c r="CM116" i="64" s="1"/>
  <c r="CM123" i="64" s="1"/>
  <c r="CR131" i="64" a="1"/>
  <c r="CR131" i="64" s="1"/>
  <c r="CQ131" i="64" a="1"/>
  <c r="CQ131" i="64" s="1"/>
  <c r="CQ132" i="64" a="1"/>
  <c r="CQ132" i="64" s="1"/>
  <c r="CQ119" i="64" a="1"/>
  <c r="CQ119" i="64" s="1"/>
  <c r="CQ130" i="64" a="1"/>
  <c r="CQ130" i="64" s="1"/>
  <c r="CS130" i="64" a="1"/>
  <c r="CS130" i="64" s="1"/>
  <c r="CT130" i="64" a="1"/>
  <c r="CT130" i="64" s="1"/>
  <c r="CT118" i="64" a="1"/>
  <c r="CT118" i="64" s="1"/>
  <c r="CN132" i="64" a="1"/>
  <c r="CN132" i="64" s="1"/>
  <c r="CN139" i="64" s="1"/>
  <c r="CO116" i="64" a="1"/>
  <c r="CO116" i="64" s="1"/>
  <c r="CP119" i="64" a="1"/>
  <c r="CP119" i="64" s="1"/>
  <c r="CS117" i="64" a="1"/>
  <c r="CS117" i="64" s="1"/>
  <c r="CO130" i="64" a="1"/>
  <c r="CO130" i="64" s="1"/>
  <c r="CQ109" i="64" a="1"/>
  <c r="CQ109" i="64" s="1"/>
  <c r="CO117" i="64" a="1"/>
  <c r="CO117" i="64" s="1"/>
  <c r="CP118" i="64" a="1"/>
  <c r="CP118" i="64" s="1"/>
  <c r="CP116" i="64" a="1"/>
  <c r="CP116" i="64" s="1"/>
  <c r="CP134" i="64" a="1"/>
  <c r="CP134" i="64" s="1"/>
  <c r="CM118" i="64" a="1"/>
  <c r="CM118" i="64" s="1"/>
  <c r="CM125" i="64" s="1"/>
  <c r="CQ116" i="64" a="1"/>
  <c r="CQ116" i="64" s="1"/>
  <c r="CT117" i="64" a="1"/>
  <c r="CT117" i="64" s="1"/>
  <c r="CQ134" i="64" a="1"/>
  <c r="CQ134" i="64" s="1"/>
  <c r="CR130" i="64" a="1"/>
  <c r="CR130" i="64" s="1"/>
  <c r="CR115" i="64" a="1"/>
  <c r="CR115" i="64" s="1"/>
  <c r="CS118" i="64" a="1"/>
  <c r="CS118" i="64" s="1"/>
  <c r="CT132" i="64" a="1"/>
  <c r="CT132" i="64" s="1"/>
  <c r="W134" i="64" a="1"/>
  <c r="W134" i="64" s="1"/>
  <c r="W119" i="64" a="1"/>
  <c r="W119" i="64" s="1"/>
  <c r="W117" i="64" a="1"/>
  <c r="W117" i="64" s="1"/>
  <c r="W116" i="64" a="1"/>
  <c r="W116" i="64" s="1"/>
  <c r="W131" i="64" a="1"/>
  <c r="W131" i="64" s="1"/>
  <c r="W130" i="64" a="1"/>
  <c r="W130" i="64" s="1"/>
  <c r="W132" i="64" a="1"/>
  <c r="W132" i="64" s="1"/>
  <c r="W118" i="64" a="1"/>
  <c r="W118" i="64" s="1"/>
  <c r="W133" i="64" a="1"/>
  <c r="W133" i="64" s="1"/>
  <c r="W115" i="64" a="1"/>
  <c r="W115" i="64" s="1"/>
  <c r="CT133" i="64" a="1"/>
  <c r="CT133" i="64" s="1"/>
  <c r="CQ133" i="64" a="1"/>
  <c r="CQ133" i="64" s="1"/>
  <c r="CT116" i="64" a="1"/>
  <c r="CT116" i="64" s="1"/>
  <c r="CO131" i="64" a="1"/>
  <c r="CO131" i="64" s="1"/>
  <c r="CN133" i="64" a="1"/>
  <c r="CN133" i="64" s="1"/>
  <c r="CN140" i="64" s="1"/>
  <c r="CP132" i="64" a="1"/>
  <c r="CP132" i="64" s="1"/>
  <c r="CN131" i="64" a="1"/>
  <c r="CN131" i="64" s="1"/>
  <c r="CN138" i="64" s="1"/>
  <c r="CT119" i="64" a="1"/>
  <c r="CT119" i="64" s="1"/>
  <c r="CU131" i="64" a="1"/>
  <c r="CU131" i="64" s="1"/>
  <c r="CU133" i="64" a="1"/>
  <c r="CU133" i="64" s="1"/>
  <c r="CU119" i="64" a="1"/>
  <c r="CU119" i="64" s="1"/>
  <c r="CU116" i="64" a="1"/>
  <c r="CU116" i="64" s="1"/>
  <c r="CU132" i="64" a="1"/>
  <c r="CU132" i="64" s="1"/>
  <c r="CU134" i="64" a="1"/>
  <c r="CU134" i="64" s="1"/>
  <c r="CU118" i="64" a="1"/>
  <c r="CU118" i="64" s="1"/>
  <c r="CU117" i="64" a="1"/>
  <c r="CU117" i="64" s="1"/>
  <c r="CU130" i="64" a="1"/>
  <c r="CU130" i="64" s="1"/>
  <c r="CU115" i="64" a="1"/>
  <c r="CU115" i="64" s="1"/>
  <c r="CN130" i="64" a="1"/>
  <c r="CN130" i="64" s="1"/>
  <c r="CT131" i="64" a="1"/>
  <c r="CT131" i="64" s="1"/>
  <c r="CT115" i="64" a="1"/>
  <c r="CT115" i="64" s="1"/>
  <c r="CS119" i="64" a="1"/>
  <c r="CS119" i="64" s="1"/>
  <c r="CP133" i="64" a="1"/>
  <c r="CP133" i="64" s="1"/>
  <c r="CO134" i="64" a="1"/>
  <c r="CO134" i="64" s="1"/>
  <c r="CM117" i="64" a="1"/>
  <c r="CM117" i="64" s="1"/>
  <c r="CM124" i="64" s="1"/>
  <c r="CO118" i="64" a="1"/>
  <c r="CO118" i="64" s="1"/>
  <c r="CP108" i="64" a="1"/>
  <c r="CP108" i="64" s="1"/>
  <c r="CP138" i="64" s="1"/>
  <c r="CQ110" i="64" a="1"/>
  <c r="CQ110" i="64" s="1"/>
  <c r="CR109" i="64" a="1"/>
  <c r="CR109" i="64" s="1"/>
  <c r="CS110" i="64" a="1"/>
  <c r="CS110" i="64" s="1"/>
  <c r="CP107" i="64" a="1"/>
  <c r="CP107" i="64" s="1"/>
  <c r="CS109" i="64" a="1"/>
  <c r="CS109" i="64" s="1"/>
  <c r="CQ108" i="64" a="1"/>
  <c r="CQ108" i="64" s="1"/>
  <c r="CS107" i="64" a="1"/>
  <c r="CS107" i="64" s="1"/>
  <c r="V112" i="64"/>
  <c r="CO108" i="64" a="1"/>
  <c r="CO108" i="64" s="1"/>
  <c r="CO107" i="64" a="1"/>
  <c r="CO107" i="64" s="1"/>
  <c r="CO110" i="64" a="1"/>
  <c r="CO110" i="64" s="1"/>
  <c r="CR110" i="64" a="1"/>
  <c r="CR110" i="64" s="1"/>
  <c r="CP109" i="64" a="1"/>
  <c r="CP109" i="64" s="1"/>
  <c r="W109" i="64" a="1"/>
  <c r="W109" i="64" s="1"/>
  <c r="W108" i="64" a="1"/>
  <c r="W108" i="64" s="1"/>
  <c r="W107" i="64" a="1"/>
  <c r="W107" i="64" s="1"/>
  <c r="W110" i="64" a="1"/>
  <c r="W110" i="64" s="1"/>
  <c r="CT109" i="64" a="1"/>
  <c r="CT109" i="64" s="1"/>
  <c r="CT108" i="64" a="1"/>
  <c r="CT108" i="64" s="1"/>
  <c r="CQ107" i="64" a="1"/>
  <c r="CQ107" i="64" s="1"/>
  <c r="CT107" i="64" a="1"/>
  <c r="CT107" i="64" s="1"/>
  <c r="CU110" i="64" a="1"/>
  <c r="CU110" i="64" s="1"/>
  <c r="CU109" i="64" a="1"/>
  <c r="CU109" i="64" s="1"/>
  <c r="CU108" i="64" a="1"/>
  <c r="CU108" i="64" s="1"/>
  <c r="CU107" i="64" a="1"/>
  <c r="CU107" i="64" s="1"/>
  <c r="CT110" i="64" a="1"/>
  <c r="CT110" i="64" s="1"/>
  <c r="CR107" i="64" a="1"/>
  <c r="CR107" i="64" s="1"/>
  <c r="CO109" i="64" a="1"/>
  <c r="CO109" i="64" s="1"/>
  <c r="CP110" i="64" a="1"/>
  <c r="CP110" i="64" s="1"/>
  <c r="CS108" i="64" a="1"/>
  <c r="CS108" i="64" s="1"/>
  <c r="CR108" i="64" a="1"/>
  <c r="CR108" i="64" s="1"/>
  <c r="CU346" i="64" a="1"/>
  <c r="CU346" i="64" s="1"/>
  <c r="CO346" i="64" a="1"/>
  <c r="CO346" i="64" s="1"/>
  <c r="CS346" i="64" a="1"/>
  <c r="CS346" i="64" s="1"/>
  <c r="CP346" i="64" a="1"/>
  <c r="CP346" i="64" s="1"/>
  <c r="CR346" i="64" a="1"/>
  <c r="CR346" i="64" s="1"/>
  <c r="CQ346" i="64" a="1"/>
  <c r="CQ346" i="64" s="1"/>
  <c r="W346" i="64" a="1"/>
  <c r="W346" i="64" s="1"/>
  <c r="Y347" i="64" s="1"/>
  <c r="CT346" i="64" a="1"/>
  <c r="CT346" i="64" s="1"/>
  <c r="CP1045" i="64" a="1"/>
  <c r="CP1045" i="64" s="1"/>
  <c r="CU1045" i="64" a="1"/>
  <c r="CU1045" i="64" s="1"/>
  <c r="CR1045" i="64" a="1"/>
  <c r="CR1045" i="64" s="1"/>
  <c r="W1045" i="64" a="1"/>
  <c r="W1045" i="64" s="1"/>
  <c r="CM830" i="64" a="1"/>
  <c r="CM830" i="64" s="1"/>
  <c r="CO1045" i="64" a="1"/>
  <c r="CO1045" i="64" s="1"/>
  <c r="CS1045" i="64" a="1"/>
  <c r="CS1045" i="64" s="1"/>
  <c r="CT1045" i="64" a="1"/>
  <c r="CT1045" i="64" s="1"/>
  <c r="CQ1045" i="64" a="1"/>
  <c r="CQ1045" i="64" s="1"/>
  <c r="CQ828" i="64" a="1"/>
  <c r="CQ828" i="64" s="1"/>
  <c r="CQ830" i="64" a="1"/>
  <c r="CQ830" i="64" s="1"/>
  <c r="CT828" i="64" a="1"/>
  <c r="CT828" i="64" s="1"/>
  <c r="CP830" i="64" a="1"/>
  <c r="CP830" i="64" s="1"/>
  <c r="CT832" i="64" a="1"/>
  <c r="CT832" i="64" s="1"/>
  <c r="CO832" i="64" a="1"/>
  <c r="CO832" i="64" s="1"/>
  <c r="CT829" i="64" a="1"/>
  <c r="CT829" i="64" s="1"/>
  <c r="CN829" i="64" a="1"/>
  <c r="CN829" i="64" s="1"/>
  <c r="CT830" i="64" a="1"/>
  <c r="CT830" i="64" s="1"/>
  <c r="CS831" i="64" a="1"/>
  <c r="CS831" i="64" s="1"/>
  <c r="CT831" i="64" a="1"/>
  <c r="CT831" i="64" s="1"/>
  <c r="CP832" i="64" a="1"/>
  <c r="CP832" i="64" s="1"/>
  <c r="CR829" i="64" a="1"/>
  <c r="CR829" i="64" s="1"/>
  <c r="CS830" i="64" a="1"/>
  <c r="CS830" i="64" s="1"/>
  <c r="CR831" i="64" a="1"/>
  <c r="CR831" i="64" s="1"/>
  <c r="CP828" i="64" a="1"/>
  <c r="CP828" i="64" s="1"/>
  <c r="CQ829" i="64" a="1"/>
  <c r="CQ829" i="64" s="1"/>
  <c r="CN832" i="64" a="1"/>
  <c r="CN832" i="64" s="1"/>
  <c r="CQ832" i="64" a="1"/>
  <c r="CQ832" i="64" s="1"/>
  <c r="CM814" i="64" a="1"/>
  <c r="CM814" i="64" s="1"/>
  <c r="CO830" i="64" a="1"/>
  <c r="CO830" i="64" s="1"/>
  <c r="CO828" i="64" a="1"/>
  <c r="CO828" i="64" s="1"/>
  <c r="CS828" i="64" a="1"/>
  <c r="CS828" i="64" s="1"/>
  <c r="CM828" i="64" a="1"/>
  <c r="CM828" i="64" s="1"/>
  <c r="CM829" i="64" a="1"/>
  <c r="CM829" i="64" s="1"/>
  <c r="CO831" i="64" a="1"/>
  <c r="CO831" i="64" s="1"/>
  <c r="CM831" i="64" a="1"/>
  <c r="CM831" i="64" s="1"/>
  <c r="CN828" i="64" a="1"/>
  <c r="CN828" i="64" s="1"/>
  <c r="W829" i="64" a="1"/>
  <c r="W829" i="64" s="1"/>
  <c r="W832" i="64" a="1"/>
  <c r="W832" i="64" s="1"/>
  <c r="W828" i="64" a="1"/>
  <c r="W828" i="64" s="1"/>
  <c r="W831" i="64" a="1"/>
  <c r="W831" i="64" s="1"/>
  <c r="W830" i="64" a="1"/>
  <c r="W830" i="64" s="1"/>
  <c r="CR828" i="64" a="1"/>
  <c r="CR828" i="64" s="1"/>
  <c r="CO829" i="64" a="1"/>
  <c r="CO829" i="64" s="1"/>
  <c r="CP831" i="64" a="1"/>
  <c r="CP831" i="64" s="1"/>
  <c r="CM832" i="64" a="1"/>
  <c r="CM832" i="64" s="1"/>
  <c r="CR830" i="64" a="1"/>
  <c r="CR830" i="64" s="1"/>
  <c r="CS829" i="64" a="1"/>
  <c r="CS829" i="64" s="1"/>
  <c r="CP829" i="64" a="1"/>
  <c r="CP829" i="64" s="1"/>
  <c r="CN830" i="64" a="1"/>
  <c r="CN830" i="64" s="1"/>
  <c r="CS832" i="64" a="1"/>
  <c r="CS832" i="64" s="1"/>
  <c r="CU831" i="64" a="1"/>
  <c r="CU831" i="64" s="1"/>
  <c r="CU830" i="64" a="1"/>
  <c r="CU830" i="64" s="1"/>
  <c r="CU829" i="64" a="1"/>
  <c r="CU829" i="64" s="1"/>
  <c r="CU832" i="64" a="1"/>
  <c r="CU832" i="64" s="1"/>
  <c r="CU828" i="64" a="1"/>
  <c r="CU828" i="64" s="1"/>
  <c r="CR832" i="64" a="1"/>
  <c r="CR832" i="64" s="1"/>
  <c r="CN831" i="64" a="1"/>
  <c r="CN831" i="64" s="1"/>
  <c r="CQ831" i="64" a="1"/>
  <c r="CQ831" i="64" s="1"/>
  <c r="CQ817" i="64" a="1"/>
  <c r="CQ817" i="64" s="1"/>
  <c r="CQ816" i="64" a="1"/>
  <c r="CQ816" i="64" s="1"/>
  <c r="CT815" i="64" a="1"/>
  <c r="CT815" i="64" s="1"/>
  <c r="CO817" i="64" a="1"/>
  <c r="CO817" i="64" s="1"/>
  <c r="CS801" i="64" a="1"/>
  <c r="CS801" i="64" s="1"/>
  <c r="CN799" i="64" a="1"/>
  <c r="CN799" i="64" s="1"/>
  <c r="CN807" i="64" s="1"/>
  <c r="CR814" i="64" a="1"/>
  <c r="CR814" i="64" s="1"/>
  <c r="CQ799" i="64" a="1"/>
  <c r="CQ799" i="64" s="1"/>
  <c r="CS797" i="64" a="1"/>
  <c r="CS797" i="64" s="1"/>
  <c r="CO815" i="64" a="1"/>
  <c r="CO815" i="64" s="1"/>
  <c r="CR797" i="64" a="1"/>
  <c r="CR797" i="64" s="1"/>
  <c r="CO797" i="64" a="1"/>
  <c r="CO797" i="64" s="1"/>
  <c r="CO814" i="64" a="1"/>
  <c r="CO814" i="64" s="1"/>
  <c r="CM813" i="64" a="1"/>
  <c r="CM813" i="64" s="1"/>
  <c r="CS798" i="64" a="1"/>
  <c r="CS798" i="64" s="1"/>
  <c r="CM817" i="64" a="1"/>
  <c r="CM817" i="64" s="1"/>
  <c r="CT817" i="64" a="1"/>
  <c r="CT817" i="64" s="1"/>
  <c r="CN816" i="64" a="1"/>
  <c r="CN816" i="64" s="1"/>
  <c r="CS814" i="64" a="1"/>
  <c r="CS814" i="64" s="1"/>
  <c r="CS800" i="64" a="1"/>
  <c r="CS800" i="64" s="1"/>
  <c r="CR798" i="64" a="1"/>
  <c r="CR798" i="64" s="1"/>
  <c r="CQ814" i="64" a="1"/>
  <c r="CQ814" i="64" s="1"/>
  <c r="CR817" i="64" a="1"/>
  <c r="CR817" i="64" s="1"/>
  <c r="CP813" i="64" a="1"/>
  <c r="CP813" i="64" s="1"/>
  <c r="CU817" i="64" a="1"/>
  <c r="CU817" i="64" s="1"/>
  <c r="CU813" i="64" a="1"/>
  <c r="CU813" i="64" s="1"/>
  <c r="CU797" i="64" a="1"/>
  <c r="CU797" i="64" s="1"/>
  <c r="CU798" i="64" a="1"/>
  <c r="CU798" i="64" s="1"/>
  <c r="CU814" i="64" a="1"/>
  <c r="CU814" i="64" s="1"/>
  <c r="CU799" i="64" a="1"/>
  <c r="CU799" i="64" s="1"/>
  <c r="CU800" i="64" a="1"/>
  <c r="CU800" i="64" s="1"/>
  <c r="CU801" i="64" a="1"/>
  <c r="CU801" i="64" s="1"/>
  <c r="CU815" i="64" a="1"/>
  <c r="CU815" i="64" s="1"/>
  <c r="CU816" i="64" a="1"/>
  <c r="CU816" i="64" s="1"/>
  <c r="CN814" i="64" a="1"/>
  <c r="CN814" i="64" s="1"/>
  <c r="CM797" i="64" a="1"/>
  <c r="CM797" i="64" s="1"/>
  <c r="CM805" i="64" s="1"/>
  <c r="CR799" i="64" a="1"/>
  <c r="CR799" i="64" s="1"/>
  <c r="CR801" i="64" a="1"/>
  <c r="CR801" i="64" s="1"/>
  <c r="CT816" i="64" a="1"/>
  <c r="CT816" i="64" s="1"/>
  <c r="CQ797" i="64" a="1"/>
  <c r="CQ797" i="64" s="1"/>
  <c r="CQ813" i="64" a="1"/>
  <c r="CQ813" i="64" s="1"/>
  <c r="CT801" i="64" a="1"/>
  <c r="CT801" i="64" s="1"/>
  <c r="CS799" i="64" a="1"/>
  <c r="CS799" i="64" s="1"/>
  <c r="CM799" i="64" a="1"/>
  <c r="CM799" i="64" s="1"/>
  <c r="CN813" i="64" a="1"/>
  <c r="CN813" i="64" s="1"/>
  <c r="CT800" i="64" a="1"/>
  <c r="CT800" i="64" s="1"/>
  <c r="CR813" i="64" a="1"/>
  <c r="CR813" i="64" s="1"/>
  <c r="CP814" i="64" a="1"/>
  <c r="CP814" i="64" s="1"/>
  <c r="CP815" i="64" a="1"/>
  <c r="CP815" i="64" s="1"/>
  <c r="CS816" i="64" a="1"/>
  <c r="CS816" i="64" s="1"/>
  <c r="CT799" i="64" a="1"/>
  <c r="CT799" i="64" s="1"/>
  <c r="CP798" i="64" a="1"/>
  <c r="CP798" i="64" s="1"/>
  <c r="CO816" i="64" a="1"/>
  <c r="CO816" i="64" s="1"/>
  <c r="CP800" i="64" a="1"/>
  <c r="CP800" i="64" s="1"/>
  <c r="CT813" i="64" a="1"/>
  <c r="CT813" i="64" s="1"/>
  <c r="CS815" i="64" a="1"/>
  <c r="CS815" i="64" s="1"/>
  <c r="CM815" i="64" a="1"/>
  <c r="CM815" i="64" s="1"/>
  <c r="CP797" i="64" a="1"/>
  <c r="CP797" i="64" s="1"/>
  <c r="CQ800" i="64" a="1"/>
  <c r="CQ800" i="64" s="1"/>
  <c r="CT814" i="64" a="1"/>
  <c r="CT814" i="64" s="1"/>
  <c r="CN798" i="64" a="1"/>
  <c r="CN798" i="64" s="1"/>
  <c r="CN806" i="64" s="1"/>
  <c r="CO813" i="64" a="1"/>
  <c r="CO813" i="64" s="1"/>
  <c r="CP801" i="64" a="1"/>
  <c r="CP801" i="64" s="1"/>
  <c r="CQ798" i="64" a="1"/>
  <c r="CQ798" i="64" s="1"/>
  <c r="CP817" i="64" a="1"/>
  <c r="CP817" i="64" s="1"/>
  <c r="CM816" i="64" a="1"/>
  <c r="CM816" i="64" s="1"/>
  <c r="CN801" i="64" a="1"/>
  <c r="CN801" i="64" s="1"/>
  <c r="CN809" i="64" s="1"/>
  <c r="CN817" i="64" a="1"/>
  <c r="CN817" i="64" s="1"/>
  <c r="CO801" i="64" a="1"/>
  <c r="CO801" i="64" s="1"/>
  <c r="CN800" i="64" a="1"/>
  <c r="CN800" i="64" s="1"/>
  <c r="CN808" i="64" s="1"/>
  <c r="CN815" i="64" a="1"/>
  <c r="CN815" i="64" s="1"/>
  <c r="CO799" i="64" a="1"/>
  <c r="CO799" i="64" s="1"/>
  <c r="CN797" i="64" a="1"/>
  <c r="CN797" i="64" s="1"/>
  <c r="CN805" i="64" s="1"/>
  <c r="CS813" i="64" a="1"/>
  <c r="CS813" i="64" s="1"/>
  <c r="CM800" i="64" a="1"/>
  <c r="CM800" i="64" s="1"/>
  <c r="CM808" i="64" s="1"/>
  <c r="CO798" i="64" a="1"/>
  <c r="CO798" i="64" s="1"/>
  <c r="CQ801" i="64" a="1"/>
  <c r="CQ801" i="64" s="1"/>
  <c r="CR816" i="64" a="1"/>
  <c r="CR816" i="64" s="1"/>
  <c r="CS817" i="64" a="1"/>
  <c r="CS817" i="64" s="1"/>
  <c r="CR815" i="64" a="1"/>
  <c r="CR815" i="64" s="1"/>
  <c r="CP799" i="64" a="1"/>
  <c r="CP799" i="64" s="1"/>
  <c r="CM798" i="64" a="1"/>
  <c r="CM798" i="64" s="1"/>
  <c r="CM806" i="64" s="1"/>
  <c r="CO800" i="64" a="1"/>
  <c r="CO800" i="64" s="1"/>
  <c r="CT798" i="64" a="1"/>
  <c r="CT798" i="64" s="1"/>
  <c r="CQ815" i="64" a="1"/>
  <c r="CQ815" i="64" s="1"/>
  <c r="CR800" i="64" a="1"/>
  <c r="CR800" i="64" s="1"/>
  <c r="CT797" i="64" a="1"/>
  <c r="CT797" i="64" s="1"/>
  <c r="CM801" i="64" a="1"/>
  <c r="CM801" i="64" s="1"/>
  <c r="CM809" i="64" s="1"/>
  <c r="CP816" i="64" a="1"/>
  <c r="CP816" i="64" s="1"/>
  <c r="W813" i="64" a="1"/>
  <c r="W813" i="64" s="1"/>
  <c r="W817" i="64" a="1"/>
  <c r="W817" i="64" s="1"/>
  <c r="W797" i="64" a="1"/>
  <c r="W797" i="64" s="1"/>
  <c r="W814" i="64" a="1"/>
  <c r="W814" i="64" s="1"/>
  <c r="W798" i="64" a="1"/>
  <c r="W798" i="64" s="1"/>
  <c r="W799" i="64" a="1"/>
  <c r="W799" i="64" s="1"/>
  <c r="W816" i="64" a="1"/>
  <c r="W816" i="64" s="1"/>
  <c r="W800" i="64" a="1"/>
  <c r="W800" i="64" s="1"/>
  <c r="W801" i="64" a="1"/>
  <c r="W801" i="64" s="1"/>
  <c r="W815" i="64" a="1"/>
  <c r="W815" i="64" s="1"/>
  <c r="CR208" i="64" a="1"/>
  <c r="CR208" i="64" s="1"/>
  <c r="V207" i="64"/>
  <c r="V210" i="64" s="1"/>
  <c r="V212" i="64" s="1"/>
  <c r="CQ208" i="64" a="1"/>
  <c r="CQ208" i="64" s="1"/>
  <c r="CO208" i="64" a="1"/>
  <c r="CO208" i="64" s="1"/>
  <c r="CO207" i="64" s="1"/>
  <c r="CP208" i="64" a="1"/>
  <c r="CP208" i="64" s="1"/>
  <c r="CT209" i="64" a="1"/>
  <c r="CT209" i="64" s="1"/>
  <c r="CR209" i="64" a="1"/>
  <c r="CR209" i="64" s="1"/>
  <c r="CQ209" i="64" a="1"/>
  <c r="CQ209" i="64" s="1"/>
  <c r="CP209" i="64" a="1"/>
  <c r="CP209" i="64" s="1"/>
  <c r="CS209" i="64" a="1"/>
  <c r="CS209" i="64" s="1"/>
  <c r="CS1020" i="64" a="1"/>
  <c r="CS1020" i="64" s="1"/>
  <c r="CS208" i="64" a="1"/>
  <c r="CS208" i="64" s="1"/>
  <c r="CO209" i="64" a="1"/>
  <c r="CO209" i="64" s="1"/>
  <c r="CT208" i="64" a="1"/>
  <c r="CT208" i="64" s="1"/>
  <c r="W208" i="64" a="1"/>
  <c r="W208" i="64" s="1"/>
  <c r="W209" i="64" a="1"/>
  <c r="W209" i="64" s="1"/>
  <c r="CU209" i="64" a="1"/>
  <c r="CU209" i="64" s="1"/>
  <c r="CU208" i="64" a="1"/>
  <c r="CU208" i="64" s="1"/>
  <c r="CQ1020" i="64" a="1"/>
  <c r="CQ1020" i="64" s="1"/>
  <c r="CU1020" i="64" a="1"/>
  <c r="CU1020" i="64" s="1"/>
  <c r="CP331" i="64" a="1"/>
  <c r="CP331" i="64" s="1"/>
  <c r="CP1020" i="64" a="1"/>
  <c r="CP1020" i="64" s="1"/>
  <c r="CO1020" i="64" a="1"/>
  <c r="CO1020" i="64" s="1"/>
  <c r="CT1020" i="64" a="1"/>
  <c r="CT1020" i="64" s="1"/>
  <c r="CR1020" i="64" a="1"/>
  <c r="CR1020" i="64" s="1"/>
  <c r="V772" i="64"/>
  <c r="V774" i="64" s="1"/>
  <c r="W331" i="64" a="1"/>
  <c r="W331" i="64" s="1"/>
  <c r="W1020" i="64" a="1"/>
  <c r="W1020" i="64" s="1"/>
  <c r="CT331" i="64" a="1"/>
  <c r="CT331" i="64" s="1"/>
  <c r="CR331" i="64" a="1"/>
  <c r="CR331" i="64" s="1"/>
  <c r="CU331" i="64" a="1"/>
  <c r="CU331" i="64" s="1"/>
  <c r="CQ331" i="64" a="1"/>
  <c r="CQ331" i="64" s="1"/>
  <c r="CM331" i="64" a="1"/>
  <c r="CM331" i="64" s="1"/>
  <c r="CO331" i="64" a="1"/>
  <c r="CO331" i="64" s="1"/>
  <c r="CS331" i="64" a="1"/>
  <c r="CS331" i="64" s="1"/>
  <c r="CN331" i="64" a="1"/>
  <c r="CN331" i="64" s="1"/>
  <c r="CT312" i="64" a="1"/>
  <c r="CT312" i="64" s="1"/>
  <c r="CO773" i="64" a="1"/>
  <c r="CO773" i="64" s="1"/>
  <c r="CP773" i="64" a="1"/>
  <c r="CP773" i="64" s="1"/>
  <c r="O299" i="64"/>
  <c r="O331" i="64"/>
  <c r="CR773" i="64" a="1"/>
  <c r="CR773" i="64" s="1"/>
  <c r="W312" i="64" a="1"/>
  <c r="W312" i="64" s="1"/>
  <c r="W773" i="64" a="1"/>
  <c r="W773" i="64" s="1"/>
  <c r="CU773" i="64" a="1"/>
  <c r="CU773" i="64" s="1"/>
  <c r="CT773" i="64" a="1"/>
  <c r="CT773" i="64" s="1"/>
  <c r="CQ773" i="64" a="1"/>
  <c r="CQ773" i="64" s="1"/>
  <c r="CS773" i="64" a="1"/>
  <c r="CS773" i="64" s="1"/>
  <c r="CR299" i="64" a="1"/>
  <c r="CR299" i="64" s="1"/>
  <c r="CO312" i="64" a="1"/>
  <c r="CO312" i="64" s="1"/>
  <c r="CP312" i="64" a="1"/>
  <c r="CP312" i="64" s="1"/>
  <c r="CS312" i="64" a="1"/>
  <c r="CS312" i="64" s="1"/>
  <c r="CQ312" i="64" a="1"/>
  <c r="CQ312" i="64" s="1"/>
  <c r="CU312" i="64" a="1"/>
  <c r="CU312" i="64" s="1"/>
  <c r="CR312" i="64" a="1"/>
  <c r="CR312" i="64" s="1"/>
  <c r="CS299" i="64" a="1"/>
  <c r="CS299" i="64" s="1"/>
  <c r="CT299" i="64" a="1"/>
  <c r="CT299" i="64" s="1"/>
  <c r="CU299" i="64" a="1"/>
  <c r="CU299" i="64" s="1"/>
  <c r="CO299" i="64" a="1"/>
  <c r="CO299" i="64" s="1"/>
  <c r="CP299" i="64" a="1"/>
  <c r="CP299" i="64" s="1"/>
  <c r="W739" i="64" a="1"/>
  <c r="W739" i="64" s="1"/>
  <c r="W299" i="64" a="1"/>
  <c r="W299" i="64" s="1"/>
  <c r="CQ299" i="64" a="1"/>
  <c r="CQ299" i="64" s="1"/>
  <c r="CR739" i="64" a="1"/>
  <c r="CR739" i="64" s="1"/>
  <c r="CU739" i="64" a="1"/>
  <c r="CU739" i="64" s="1"/>
  <c r="CP735" i="64" a="1"/>
  <c r="CP735" i="64" s="1"/>
  <c r="CO739" i="64" a="1"/>
  <c r="CO739" i="64" s="1"/>
  <c r="CS739" i="64" a="1"/>
  <c r="CS739" i="64" s="1"/>
  <c r="CP739" i="64" a="1"/>
  <c r="CP739" i="64" s="1"/>
  <c r="CQ739" i="64" a="1"/>
  <c r="CQ739" i="64" s="1"/>
  <c r="CT739" i="64" a="1"/>
  <c r="CT739" i="64" s="1"/>
  <c r="CP731" i="64" a="1"/>
  <c r="CP731" i="64" s="1"/>
  <c r="CO735" i="64" a="1"/>
  <c r="CO735" i="64" s="1"/>
  <c r="CQ735" i="64" a="1"/>
  <c r="CQ735" i="64" s="1"/>
  <c r="W735" i="64" a="1"/>
  <c r="W735" i="64" s="1"/>
  <c r="CU735" i="64" a="1"/>
  <c r="CU735" i="64" s="1"/>
  <c r="CR735" i="64" a="1"/>
  <c r="CR735" i="64" s="1"/>
  <c r="CT735" i="64" a="1"/>
  <c r="CT735" i="64" s="1"/>
  <c r="CS735" i="64" a="1"/>
  <c r="CS735" i="64" s="1"/>
  <c r="CM736" i="64"/>
  <c r="CT731" i="64" a="1"/>
  <c r="CT731" i="64" s="1"/>
  <c r="CN736" i="64"/>
  <c r="CO731" i="64" a="1"/>
  <c r="CO731" i="64" s="1"/>
  <c r="CR731" i="64" a="1"/>
  <c r="CR731" i="64" s="1"/>
  <c r="W731" i="64" a="1"/>
  <c r="W731" i="64" s="1"/>
  <c r="CS731" i="64" a="1"/>
  <c r="CS731" i="64" s="1"/>
  <c r="CQ731" i="64" a="1"/>
  <c r="CQ731" i="64" s="1"/>
  <c r="CU4" i="64"/>
  <c r="CU731" i="64" a="1"/>
  <c r="CU731" i="64" s="1"/>
  <c r="G700" i="64"/>
  <c r="G690" i="64"/>
  <c r="CV38" i="863"/>
  <c r="CV40" i="863"/>
  <c r="CQ66" i="863" a="1"/>
  <c r="CQ66" i="863" s="1"/>
  <c r="S68" i="861"/>
  <c r="X259" i="64"/>
  <c r="X7" i="64"/>
  <c r="W8" i="64" s="1"/>
  <c r="P1" i="64"/>
  <c r="W4" i="64"/>
  <c r="CU1" i="863"/>
  <c r="CU43" i="863"/>
  <c r="CU42" i="863"/>
  <c r="CU21" i="863" s="1"/>
  <c r="CU30" i="861" s="1"/>
  <c r="CV52" i="863" a="1"/>
  <c r="CV52" i="863" s="1"/>
  <c r="CV55" i="863" a="1"/>
  <c r="CV55" i="863" s="1"/>
  <c r="CV7" i="863"/>
  <c r="CV39" i="863"/>
  <c r="CW2" i="863"/>
  <c r="CV53" i="863" a="1"/>
  <c r="CV53" i="863" s="1"/>
  <c r="CV3" i="863"/>
  <c r="CV4" i="863" s="1"/>
  <c r="CV54" i="863" a="1"/>
  <c r="CV54" i="863" s="1"/>
  <c r="CV8" i="863"/>
  <c r="CV56" i="863" a="1"/>
  <c r="CV56" i="863" s="1"/>
  <c r="CV41" i="863"/>
  <c r="CU57" i="863"/>
  <c r="CU4" i="863"/>
  <c r="V66" i="863" a="1"/>
  <c r="V66" i="863" s="1"/>
  <c r="U70" i="863" a="1"/>
  <c r="U70" i="863" s="1"/>
  <c r="X1" i="64"/>
  <c r="Y2" i="64"/>
  <c r="X3" i="64"/>
  <c r="X975" i="64" s="1" a="1"/>
  <c r="X975" i="64" s="1"/>
  <c r="CR68" i="863" a="1"/>
  <c r="CR68" i="863" s="1"/>
  <c r="CU66" i="863" a="1"/>
  <c r="CU66" i="863" s="1"/>
  <c r="V70" i="863" a="1"/>
  <c r="V70" i="863" s="1"/>
  <c r="S66" i="863" a="1"/>
  <c r="S66" i="863" s="1"/>
  <c r="U68" i="863" a="1"/>
  <c r="U68" i="863" s="1"/>
  <c r="S70" i="863" a="1"/>
  <c r="S70" i="863" s="1"/>
  <c r="U66" i="863" a="1"/>
  <c r="U66" i="863" s="1"/>
  <c r="T70" i="863" a="1"/>
  <c r="T70" i="863" s="1"/>
  <c r="T68" i="863" a="1"/>
  <c r="T68" i="863" s="1"/>
  <c r="V68" i="863" a="1"/>
  <c r="V68" i="863" s="1"/>
  <c r="S68" i="863" a="1"/>
  <c r="S68" i="863" s="1"/>
  <c r="T66" i="863" a="1"/>
  <c r="T66" i="863" s="1"/>
  <c r="CU263" i="64"/>
  <c r="CU281" i="64"/>
  <c r="CV8" i="64"/>
  <c r="CV277" i="64"/>
  <c r="CV3" i="64"/>
  <c r="CV975" i="64" s="1" a="1"/>
  <c r="CV975" i="64" s="1"/>
  <c r="CV259" i="64"/>
  <c r="CV7" i="64"/>
  <c r="CW2" i="64"/>
  <c r="CV278" i="64"/>
  <c r="CV260" i="64"/>
  <c r="CV261" i="64"/>
  <c r="CV279" i="64"/>
  <c r="CV280" i="64"/>
  <c r="CV262" i="64"/>
  <c r="CU1" i="64"/>
  <c r="CP70" i="863" a="1"/>
  <c r="CP70" i="863" s="1"/>
  <c r="CO68" i="863" a="1"/>
  <c r="CO68" i="863" s="1"/>
  <c r="CT68" i="863" a="1"/>
  <c r="CT68" i="863" s="1"/>
  <c r="CR66" i="863" a="1"/>
  <c r="CR66" i="863" s="1"/>
  <c r="CQ68" i="863" a="1"/>
  <c r="CQ68" i="863" s="1"/>
  <c r="CU70" i="863" a="1"/>
  <c r="CU70" i="863" s="1"/>
  <c r="CO70" i="863" a="1"/>
  <c r="CO70" i="863" s="1"/>
  <c r="CU68" i="863" a="1"/>
  <c r="CU68" i="863" s="1"/>
  <c r="W24" i="864"/>
  <c r="W92" i="861" s="1"/>
  <c r="CT70" i="863" a="1"/>
  <c r="CT70" i="863" s="1"/>
  <c r="CP66" i="863" a="1"/>
  <c r="CP66" i="863" s="1"/>
  <c r="W43" i="863"/>
  <c r="W42" i="863"/>
  <c r="W21" i="863" s="1"/>
  <c r="V30" i="861"/>
  <c r="CS66" i="863" a="1"/>
  <c r="CS66" i="863" s="1"/>
  <c r="CU24" i="864"/>
  <c r="CS68" i="863" a="1"/>
  <c r="CS68" i="863" s="1"/>
  <c r="CV9" i="861"/>
  <c r="CV8" i="861"/>
  <c r="CV4" i="861"/>
  <c r="CV5" i="861" s="1"/>
  <c r="CW3" i="861"/>
  <c r="CO66" i="863" a="1"/>
  <c r="CO66" i="863" s="1"/>
  <c r="W70" i="863" a="1"/>
  <c r="W70" i="863" s="1"/>
  <c r="W66" i="863" a="1"/>
  <c r="W66" i="863" s="1"/>
  <c r="W68" i="863" a="1"/>
  <c r="W68" i="863" s="1"/>
  <c r="W4" i="863"/>
  <c r="X22" i="864"/>
  <c r="X21" i="864"/>
  <c r="X3" i="864"/>
  <c r="X1" i="864"/>
  <c r="Y2" i="864"/>
  <c r="Y23" i="864" s="1"/>
  <c r="X20" i="864"/>
  <c r="CU2" i="861"/>
  <c r="CU1" i="861" s="1"/>
  <c r="X56" i="863" a="1"/>
  <c r="X56" i="863" s="1"/>
  <c r="X53" i="863" a="1"/>
  <c r="X53" i="863" s="1"/>
  <c r="X52" i="863" a="1"/>
  <c r="X52" i="863" s="1"/>
  <c r="X39" i="863"/>
  <c r="X41" i="863"/>
  <c r="X54" i="863" a="1"/>
  <c r="X54" i="863" s="1"/>
  <c r="X55" i="863" a="1"/>
  <c r="X55" i="863" s="1"/>
  <c r="X3" i="863"/>
  <c r="X1" i="863"/>
  <c r="X38" i="863"/>
  <c r="Y2" i="863"/>
  <c r="Y40" i="863" s="1"/>
  <c r="P1" i="864"/>
  <c r="CV7" i="864"/>
  <c r="CV8" i="864"/>
  <c r="CV3" i="864"/>
  <c r="CV4" i="864" s="1"/>
  <c r="CW2" i="864"/>
  <c r="CW23" i="864" s="1"/>
  <c r="CV22" i="864"/>
  <c r="CV20" i="864"/>
  <c r="CV21" i="864"/>
  <c r="CR70" i="863" a="1"/>
  <c r="CR70" i="863" s="1"/>
  <c r="W4" i="864"/>
  <c r="CS70" i="863" a="1"/>
  <c r="CS70" i="863" s="1"/>
  <c r="CU1" i="864"/>
  <c r="W57" i="863"/>
  <c r="Y5" i="861"/>
  <c r="Z4" i="861"/>
  <c r="Z1" i="861"/>
  <c r="Z8" i="861"/>
  <c r="AA3" i="861"/>
  <c r="P43" i="863"/>
  <c r="CT66" i="863" a="1"/>
  <c r="CT66" i="863" s="1"/>
  <c r="CP68" i="863" a="1"/>
  <c r="CP68" i="863" s="1"/>
  <c r="CQ70" i="863" a="1"/>
  <c r="CQ70" i="863" s="1"/>
  <c r="CO1" i="860"/>
  <c r="CO4" i="860"/>
  <c r="CP9" i="860"/>
  <c r="CP8" i="860"/>
  <c r="CP3" i="860"/>
  <c r="CQ2" i="860"/>
  <c r="CN693" i="64"/>
  <c r="CN691" i="64"/>
  <c r="Z691" i="64"/>
  <c r="V691" i="64"/>
  <c r="Y691" i="64"/>
  <c r="U691" i="64"/>
  <c r="X691" i="64"/>
  <c r="T691" i="64"/>
  <c r="W691" i="64"/>
  <c r="S691" i="64"/>
  <c r="AA691" i="64"/>
  <c r="CI691" i="64"/>
  <c r="CE691" i="64"/>
  <c r="CA691" i="64"/>
  <c r="BW691" i="64"/>
  <c r="BS691" i="64"/>
  <c r="BO691" i="64"/>
  <c r="BK691" i="64"/>
  <c r="BG691" i="64"/>
  <c r="BC691" i="64"/>
  <c r="AY691" i="64"/>
  <c r="AU691" i="64"/>
  <c r="AQ691" i="64"/>
  <c r="AM691" i="64"/>
  <c r="AI691" i="64"/>
  <c r="AE691" i="64"/>
  <c r="CL691" i="64"/>
  <c r="CH691" i="64"/>
  <c r="CD691" i="64"/>
  <c r="BZ691" i="64"/>
  <c r="BV691" i="64"/>
  <c r="BR691" i="64"/>
  <c r="BN691" i="64"/>
  <c r="BJ691" i="64"/>
  <c r="BF691" i="64"/>
  <c r="BB691" i="64"/>
  <c r="AX691" i="64"/>
  <c r="AT691" i="64"/>
  <c r="AP691" i="64"/>
  <c r="AL691" i="64"/>
  <c r="AH691" i="64"/>
  <c r="AD691" i="64"/>
  <c r="CK691" i="64"/>
  <c r="CG691" i="64"/>
  <c r="CC691" i="64"/>
  <c r="BY691" i="64"/>
  <c r="BU691" i="64"/>
  <c r="BQ691" i="64"/>
  <c r="BM691" i="64"/>
  <c r="BI691" i="64"/>
  <c r="BE691" i="64"/>
  <c r="BA691" i="64"/>
  <c r="AW691" i="64"/>
  <c r="AS691" i="64"/>
  <c r="AO691" i="64"/>
  <c r="AK691" i="64"/>
  <c r="AG691" i="64"/>
  <c r="AC691" i="64"/>
  <c r="CJ691" i="64"/>
  <c r="CF691" i="64"/>
  <c r="CB691" i="64"/>
  <c r="BX691" i="64"/>
  <c r="BT691" i="64"/>
  <c r="BP691" i="64"/>
  <c r="BL691" i="64"/>
  <c r="BH691" i="64"/>
  <c r="BD691" i="64"/>
  <c r="AZ691" i="64"/>
  <c r="AV691" i="64"/>
  <c r="AR691" i="64"/>
  <c r="AN691" i="64"/>
  <c r="AJ691" i="64"/>
  <c r="AF691" i="64"/>
  <c r="AB691" i="64"/>
  <c r="R2069" i="64"/>
  <c r="J2070" i="64"/>
  <c r="R2070" i="64" s="1"/>
  <c r="CN2070" i="64"/>
  <c r="H2221" i="64"/>
  <c r="CP772" i="64" a="1"/>
  <c r="W1136" i="64" a="1"/>
  <c r="CO772" i="64" a="1"/>
  <c r="CR772" i="64" a="1"/>
  <c r="CQ772" i="64" a="1"/>
  <c r="CN772" i="64" a="1"/>
  <c r="CS772" i="64" a="1"/>
  <c r="CO1136" i="64" a="1"/>
  <c r="CU772" i="64" a="1"/>
  <c r="CT772" i="64" a="1"/>
  <c r="W772" i="64" a="1"/>
  <c r="CM772" i="64" a="1"/>
  <c r="CT973" i="64" l="1"/>
  <c r="CP973" i="64"/>
  <c r="CQ973" i="64"/>
  <c r="CS973" i="64"/>
  <c r="CR973" i="64"/>
  <c r="CO973" i="64"/>
  <c r="CU973" i="64"/>
  <c r="CV971" i="64" a="1"/>
  <c r="CV971" i="64" s="1"/>
  <c r="CV972" i="64" a="1"/>
  <c r="CV972" i="64" s="1"/>
  <c r="X971" i="64" a="1"/>
  <c r="X971" i="64" s="1"/>
  <c r="X972" i="64" a="1"/>
  <c r="X972" i="64" s="1"/>
  <c r="W973" i="64"/>
  <c r="X498" i="64" a="1"/>
  <c r="X498" i="64" s="1"/>
  <c r="CV509" i="64" a="1"/>
  <c r="CV509" i="64" s="1"/>
  <c r="CV498" i="64" a="1"/>
  <c r="CV498" i="64" s="1"/>
  <c r="X509" i="64" a="1"/>
  <c r="X509" i="64" s="1"/>
  <c r="CO1136" i="64"/>
  <c r="CV501" i="64" a="1"/>
  <c r="CV501" i="64" s="1"/>
  <c r="CV515" i="64" a="1"/>
  <c r="CV515" i="64" s="1"/>
  <c r="X515" i="64" a="1"/>
  <c r="X515" i="64" s="1"/>
  <c r="X501" i="64" a="1"/>
  <c r="X501" i="64" s="1"/>
  <c r="W141" i="64"/>
  <c r="W126" i="64"/>
  <c r="W1136" i="64"/>
  <c r="W1138" i="64" s="1"/>
  <c r="X111" i="64" a="1"/>
  <c r="X111" i="64" s="1"/>
  <c r="X1121" i="64" a="1"/>
  <c r="X1121" i="64" s="1"/>
  <c r="CV111" i="64" a="1"/>
  <c r="CV111" i="64" s="1"/>
  <c r="CV1121" i="64" a="1"/>
  <c r="CV1121" i="64" s="1"/>
  <c r="CT126" i="64"/>
  <c r="CR126" i="64"/>
  <c r="CP137" i="64"/>
  <c r="CU141" i="64"/>
  <c r="CR141" i="64"/>
  <c r="CO138" i="64"/>
  <c r="CS140" i="64"/>
  <c r="CU126" i="64"/>
  <c r="CT139" i="64"/>
  <c r="CP126" i="64"/>
  <c r="CU137" i="64"/>
  <c r="CQ141" i="64"/>
  <c r="CQ126" i="64"/>
  <c r="CO126" i="64"/>
  <c r="CO141" i="64"/>
  <c r="CS126" i="64"/>
  <c r="CT137" i="64"/>
  <c r="CS137" i="64"/>
  <c r="CT138" i="64"/>
  <c r="CP141" i="64"/>
  <c r="CS141" i="64"/>
  <c r="CT141" i="64"/>
  <c r="CR124" i="64"/>
  <c r="CR139" i="64"/>
  <c r="CM137" i="64"/>
  <c r="CM142" i="64" s="1"/>
  <c r="CM144" i="64" s="1"/>
  <c r="CM145" i="64" s="1"/>
  <c r="W140" i="64"/>
  <c r="CQ125" i="64"/>
  <c r="CQ140" i="64"/>
  <c r="W122" i="64"/>
  <c r="W137" i="64"/>
  <c r="CR123" i="64"/>
  <c r="CR138" i="64"/>
  <c r="W123" i="64"/>
  <c r="W138" i="64"/>
  <c r="CS123" i="64"/>
  <c r="CS138" i="64"/>
  <c r="W124" i="64"/>
  <c r="W139" i="64"/>
  <c r="CQ124" i="64"/>
  <c r="CQ139" i="64"/>
  <c r="CP125" i="64"/>
  <c r="CP140" i="64"/>
  <c r="CP124" i="64"/>
  <c r="CP139" i="64"/>
  <c r="CO124" i="64"/>
  <c r="CO139" i="64"/>
  <c r="CR125" i="64"/>
  <c r="CR140" i="64"/>
  <c r="CR137" i="64"/>
  <c r="CO140" i="64"/>
  <c r="CT125" i="64"/>
  <c r="CT140" i="64"/>
  <c r="CO137" i="64"/>
  <c r="V127" i="64"/>
  <c r="CU123" i="64"/>
  <c r="CU138" i="64"/>
  <c r="CU124" i="64"/>
  <c r="CU139" i="64"/>
  <c r="CN137" i="64"/>
  <c r="CN142" i="64" s="1"/>
  <c r="CN144" i="64" s="1"/>
  <c r="CN145" i="64" s="1"/>
  <c r="CU125" i="64"/>
  <c r="CU140" i="64"/>
  <c r="CQ123" i="64"/>
  <c r="CQ138" i="64"/>
  <c r="CS124" i="64"/>
  <c r="CS139" i="64"/>
  <c r="CQ137" i="64"/>
  <c r="CT124" i="64"/>
  <c r="W125" i="64"/>
  <c r="CP123" i="64"/>
  <c r="CO123" i="64"/>
  <c r="CT123" i="64"/>
  <c r="CS125" i="64"/>
  <c r="CR112" i="64"/>
  <c r="CR122" i="64"/>
  <c r="CR127" i="64" s="1"/>
  <c r="CO125" i="64"/>
  <c r="CO112" i="64"/>
  <c r="CO122" i="64"/>
  <c r="CO127" i="64" s="1"/>
  <c r="CU112" i="64"/>
  <c r="CU122" i="64"/>
  <c r="CU127" i="64" s="1"/>
  <c r="CS112" i="64"/>
  <c r="CS122" i="64"/>
  <c r="CS127" i="64" s="1"/>
  <c r="CT112" i="64"/>
  <c r="CT122" i="64"/>
  <c r="CT127" i="64" s="1"/>
  <c r="CQ112" i="64"/>
  <c r="CQ122" i="64"/>
  <c r="CQ127" i="64" s="1"/>
  <c r="CP112" i="64"/>
  <c r="CP122" i="64"/>
  <c r="CP127" i="64" s="1"/>
  <c r="X117" i="64" a="1"/>
  <c r="X117" i="64" s="1"/>
  <c r="X116" i="64" a="1"/>
  <c r="X116" i="64" s="1"/>
  <c r="X131" i="64" a="1"/>
  <c r="X131" i="64" s="1"/>
  <c r="X130" i="64" a="1"/>
  <c r="X130" i="64" s="1"/>
  <c r="X132" i="64" a="1"/>
  <c r="X132" i="64" s="1"/>
  <c r="X118" i="64" a="1"/>
  <c r="X118" i="64" s="1"/>
  <c r="X133" i="64" a="1"/>
  <c r="X133" i="64" s="1"/>
  <c r="X115" i="64" a="1"/>
  <c r="X115" i="64" s="1"/>
  <c r="X119" i="64" a="1"/>
  <c r="X119" i="64" s="1"/>
  <c r="X134" i="64" a="1"/>
  <c r="X134" i="64" s="1"/>
  <c r="CV133" i="64" a="1"/>
  <c r="CV133" i="64" s="1"/>
  <c r="CV119" i="64" a="1"/>
  <c r="CV119" i="64" s="1"/>
  <c r="CV116" i="64" a="1"/>
  <c r="CV116" i="64" s="1"/>
  <c r="CV132" i="64" a="1"/>
  <c r="CV132" i="64" s="1"/>
  <c r="CV118" i="64" a="1"/>
  <c r="CV118" i="64" s="1"/>
  <c r="CV134" i="64" a="1"/>
  <c r="CV134" i="64" s="1"/>
  <c r="CV130" i="64" a="1"/>
  <c r="CV130" i="64" s="1"/>
  <c r="CV117" i="64" a="1"/>
  <c r="CV117" i="64" s="1"/>
  <c r="CV115" i="64" a="1"/>
  <c r="CV115" i="64" s="1"/>
  <c r="CV131" i="64" a="1"/>
  <c r="CV131" i="64" s="1"/>
  <c r="T142" i="64"/>
  <c r="S142" i="64"/>
  <c r="S127" i="64"/>
  <c r="W112" i="64"/>
  <c r="CV346" i="64" a="1"/>
  <c r="CV346" i="64" s="1"/>
  <c r="CV110" i="64" a="1"/>
  <c r="CV110" i="64" s="1"/>
  <c r="CV109" i="64" a="1"/>
  <c r="CV109" i="64" s="1"/>
  <c r="CV108" i="64" a="1"/>
  <c r="CV108" i="64" s="1"/>
  <c r="CV107" i="64" a="1"/>
  <c r="CV107" i="64" s="1"/>
  <c r="X108" i="64" a="1"/>
  <c r="X108" i="64" s="1"/>
  <c r="X107" i="64" a="1"/>
  <c r="X107" i="64" s="1"/>
  <c r="X109" i="64" a="1"/>
  <c r="X109" i="64" s="1"/>
  <c r="X110" i="64" a="1"/>
  <c r="X110" i="64" s="1"/>
  <c r="X346" i="64" a="1"/>
  <c r="X346" i="64" s="1"/>
  <c r="Z347" i="64" s="1"/>
  <c r="CV1045" i="64" a="1"/>
  <c r="CV1045" i="64" s="1"/>
  <c r="CN21" i="861"/>
  <c r="X1045" i="64" a="1"/>
  <c r="X1045" i="64" s="1"/>
  <c r="CM807" i="64"/>
  <c r="CM837" i="64" s="1"/>
  <c r="CN839" i="64"/>
  <c r="CN835" i="64"/>
  <c r="CN840" i="64" s="1"/>
  <c r="CN838" i="64"/>
  <c r="CN836" i="64"/>
  <c r="CM838" i="64"/>
  <c r="CM836" i="64"/>
  <c r="CN837" i="64"/>
  <c r="CM839" i="64"/>
  <c r="CM835" i="64"/>
  <c r="CM840" i="64" s="1"/>
  <c r="CV829" i="64" a="1"/>
  <c r="CV829" i="64" s="1"/>
  <c r="CV832" i="64" a="1"/>
  <c r="CV832" i="64" s="1"/>
  <c r="CV828" i="64" a="1"/>
  <c r="CV828" i="64" s="1"/>
  <c r="CV830" i="64" a="1"/>
  <c r="CV830" i="64" s="1"/>
  <c r="CV831" i="64" a="1"/>
  <c r="CV831" i="64" s="1"/>
  <c r="X832" i="64" a="1"/>
  <c r="X832" i="64" s="1"/>
  <c r="X828" i="64" a="1"/>
  <c r="X828" i="64" s="1"/>
  <c r="X831" i="64" a="1"/>
  <c r="X831" i="64" s="1"/>
  <c r="X830" i="64" a="1"/>
  <c r="X830" i="64" s="1"/>
  <c r="X829" i="64" a="1"/>
  <c r="X829" i="64" s="1"/>
  <c r="CM821" i="64"/>
  <c r="CN820" i="64"/>
  <c r="CN822" i="64"/>
  <c r="CN823" i="64"/>
  <c r="CM824" i="64"/>
  <c r="CM820" i="64"/>
  <c r="CN824" i="64"/>
  <c r="CN821" i="64"/>
  <c r="CM823" i="64"/>
  <c r="CV817" i="64" a="1"/>
  <c r="CV817" i="64" s="1"/>
  <c r="CV813" i="64" a="1"/>
  <c r="CV813" i="64" s="1"/>
  <c r="CV797" i="64" a="1"/>
  <c r="CV797" i="64" s="1"/>
  <c r="CV798" i="64" a="1"/>
  <c r="CV798" i="64" s="1"/>
  <c r="CV814" i="64" a="1"/>
  <c r="CV814" i="64" s="1"/>
  <c r="CV799" i="64" a="1"/>
  <c r="CV799" i="64" s="1"/>
  <c r="CV800" i="64" a="1"/>
  <c r="CV800" i="64" s="1"/>
  <c r="CV801" i="64" a="1"/>
  <c r="CV801" i="64" s="1"/>
  <c r="CV815" i="64" a="1"/>
  <c r="CV815" i="64" s="1"/>
  <c r="CV816" i="64" a="1"/>
  <c r="CV816" i="64" s="1"/>
  <c r="X816" i="64" a="1"/>
  <c r="X816" i="64" s="1"/>
  <c r="X817" i="64" a="1"/>
  <c r="X817" i="64" s="1"/>
  <c r="X797" i="64" a="1"/>
  <c r="X797" i="64" s="1"/>
  <c r="X814" i="64" a="1"/>
  <c r="X814" i="64" s="1"/>
  <c r="X798" i="64" a="1"/>
  <c r="X798" i="64" s="1"/>
  <c r="X799" i="64" a="1"/>
  <c r="X799" i="64" s="1"/>
  <c r="X800" i="64" a="1"/>
  <c r="X800" i="64" s="1"/>
  <c r="X813" i="64" a="1"/>
  <c r="X813" i="64" s="1"/>
  <c r="X801" i="64" a="1"/>
  <c r="X801" i="64" s="1"/>
  <c r="X815" i="64" a="1"/>
  <c r="X815" i="64" s="1"/>
  <c r="CP207" i="64"/>
  <c r="CP210" i="64" s="1"/>
  <c r="CO210" i="64"/>
  <c r="CO212" i="64" s="1"/>
  <c r="W207" i="64"/>
  <c r="W210" i="64" s="1"/>
  <c r="W212" i="64" s="1"/>
  <c r="CV209" i="64" a="1"/>
  <c r="CV209" i="64" s="1"/>
  <c r="CV208" i="64" a="1"/>
  <c r="CV208" i="64" s="1"/>
  <c r="X208" i="64" a="1"/>
  <c r="X208" i="64" s="1"/>
  <c r="X209" i="64" a="1"/>
  <c r="X209" i="64" s="1"/>
  <c r="CP772" i="64"/>
  <c r="CP774" i="64" s="1"/>
  <c r="W772" i="64"/>
  <c r="W774" i="64" s="1"/>
  <c r="CV331" i="64" a="1"/>
  <c r="CV331" i="64" s="1"/>
  <c r="CV1020" i="64" a="1"/>
  <c r="CV1020" i="64" s="1"/>
  <c r="X331" i="64" a="1"/>
  <c r="X331" i="64" s="1"/>
  <c r="X1020" i="64" a="1"/>
  <c r="X1020" i="64" s="1"/>
  <c r="CQ772" i="64"/>
  <c r="CQ774" i="64" s="1"/>
  <c r="CR772" i="64"/>
  <c r="CR774" i="64" s="1"/>
  <c r="CN772" i="64"/>
  <c r="CN774" i="64" s="1"/>
  <c r="CS772" i="64"/>
  <c r="CS774" i="64" s="1"/>
  <c r="CT772" i="64"/>
  <c r="CT774" i="64" s="1"/>
  <c r="CO772" i="64"/>
  <c r="CO774" i="64" s="1"/>
  <c r="CM772" i="64"/>
  <c r="CM774" i="64" s="1"/>
  <c r="CU772" i="64"/>
  <c r="CU774" i="64" s="1"/>
  <c r="X312" i="64" a="1"/>
  <c r="X312" i="64" s="1"/>
  <c r="X773" i="64" a="1"/>
  <c r="X773" i="64" s="1"/>
  <c r="P299" i="64"/>
  <c r="P331" i="64"/>
  <c r="CV312" i="64" a="1"/>
  <c r="CV312" i="64" s="1"/>
  <c r="CV773" i="64" a="1"/>
  <c r="CV773" i="64" s="1"/>
  <c r="CV739" i="64" a="1"/>
  <c r="CV739" i="64" s="1"/>
  <c r="CV299" i="64" a="1"/>
  <c r="CV299" i="64" s="1"/>
  <c r="X739" i="64" a="1"/>
  <c r="X739" i="64" s="1"/>
  <c r="X299" i="64" a="1"/>
  <c r="X299" i="64" s="1"/>
  <c r="CV735" i="64" a="1"/>
  <c r="CV735" i="64" s="1"/>
  <c r="X735" i="64" a="1"/>
  <c r="X735" i="64" s="1"/>
  <c r="CV4" i="64"/>
  <c r="CV731" i="64" a="1"/>
  <c r="CV731" i="64" s="1"/>
  <c r="X4" i="64"/>
  <c r="X731" i="64" a="1"/>
  <c r="X731" i="64" s="1"/>
  <c r="CW55" i="863" a="1"/>
  <c r="CW55" i="863" s="1"/>
  <c r="CW40" i="863"/>
  <c r="Y259" i="64"/>
  <c r="Y7" i="64"/>
  <c r="X8" i="64" s="1"/>
  <c r="CW3" i="863"/>
  <c r="CW4" i="863" s="1"/>
  <c r="CN89" i="861"/>
  <c r="CV43" i="863"/>
  <c r="CV42" i="863"/>
  <c r="CV21" i="863" s="1"/>
  <c r="CV30" i="861" s="1"/>
  <c r="CW52" i="863" a="1"/>
  <c r="CW52" i="863" s="1"/>
  <c r="CV66" i="863" a="1"/>
  <c r="CV66" i="863" s="1"/>
  <c r="CX2" i="863"/>
  <c r="CW41" i="863"/>
  <c r="CW54" i="863" a="1"/>
  <c r="CW54" i="863" s="1"/>
  <c r="CW8" i="863"/>
  <c r="CV70" i="863" a="1"/>
  <c r="CV70" i="863" s="1"/>
  <c r="CV68" i="863" a="1"/>
  <c r="CV68" i="863" s="1"/>
  <c r="CV1" i="863"/>
  <c r="CW38" i="863"/>
  <c r="CW56" i="863" a="1"/>
  <c r="CW56" i="863" s="1"/>
  <c r="CW39" i="863"/>
  <c r="CW53" i="863" a="1"/>
  <c r="CW53" i="863" s="1"/>
  <c r="CW7" i="863"/>
  <c r="CV57" i="863"/>
  <c r="Z2" i="64"/>
  <c r="Y3" i="64"/>
  <c r="Y975" i="64" s="1" a="1"/>
  <c r="Y975" i="64" s="1"/>
  <c r="Y1" i="64"/>
  <c r="CV1" i="64"/>
  <c r="CV281" i="64"/>
  <c r="CV263" i="64"/>
  <c r="CW3" i="64"/>
  <c r="CW975" i="64" s="1" a="1"/>
  <c r="CW975" i="64" s="1"/>
  <c r="CW259" i="64"/>
  <c r="CW7" i="64"/>
  <c r="CX2" i="64"/>
  <c r="CW8" i="64"/>
  <c r="CW277" i="64"/>
  <c r="CW260" i="64"/>
  <c r="CW278" i="64"/>
  <c r="CW279" i="64"/>
  <c r="CW261" i="64"/>
  <c r="CW262" i="64"/>
  <c r="CW280" i="64"/>
  <c r="X24" i="864"/>
  <c r="X92" i="861" s="1"/>
  <c r="X4" i="864"/>
  <c r="CV2" i="861"/>
  <c r="CV1" i="861" s="1"/>
  <c r="CV24" i="864"/>
  <c r="Y56" i="863" a="1"/>
  <c r="Y56" i="863" s="1"/>
  <c r="Y55" i="863" a="1"/>
  <c r="Y55" i="863" s="1"/>
  <c r="Y54" i="863" a="1"/>
  <c r="Y54" i="863" s="1"/>
  <c r="Y53" i="863" a="1"/>
  <c r="Y53" i="863" s="1"/>
  <c r="Y52" i="863" a="1"/>
  <c r="Y52" i="863" s="1"/>
  <c r="Y41" i="863"/>
  <c r="Y39" i="863"/>
  <c r="Y38" i="863"/>
  <c r="Z2" i="863"/>
  <c r="Z40" i="863" s="1"/>
  <c r="Y3" i="863"/>
  <c r="Y1" i="863"/>
  <c r="X57" i="863"/>
  <c r="AA8" i="861"/>
  <c r="AB3" i="861"/>
  <c r="AA4" i="861"/>
  <c r="AA1" i="861"/>
  <c r="X43" i="863"/>
  <c r="X42" i="863"/>
  <c r="X21" i="863" s="1"/>
  <c r="Y22" i="864"/>
  <c r="Y21" i="864"/>
  <c r="Y20" i="864"/>
  <c r="Y1" i="864"/>
  <c r="Z2" i="864"/>
  <c r="Z23" i="864" s="1"/>
  <c r="Y3" i="864"/>
  <c r="Z5" i="861"/>
  <c r="CV1" i="864"/>
  <c r="X68" i="863" a="1"/>
  <c r="X68" i="863" s="1"/>
  <c r="X70" i="863" a="1"/>
  <c r="X70" i="863" s="1"/>
  <c r="X66" i="863" a="1"/>
  <c r="X66" i="863" s="1"/>
  <c r="X4" i="863"/>
  <c r="CW8" i="861"/>
  <c r="CX3" i="861"/>
  <c r="CW4" i="861"/>
  <c r="CW5" i="861" s="1"/>
  <c r="CW9" i="861"/>
  <c r="W30" i="861"/>
  <c r="CW22" i="864"/>
  <c r="CW21" i="864"/>
  <c r="CW20" i="864"/>
  <c r="CW3" i="864"/>
  <c r="CW4" i="864" s="1"/>
  <c r="CX2" i="864"/>
  <c r="CX23" i="864" s="1"/>
  <c r="CW7" i="864"/>
  <c r="CW8" i="864"/>
  <c r="CP1" i="860"/>
  <c r="CQ9" i="860"/>
  <c r="CQ8" i="860"/>
  <c r="CQ3" i="860"/>
  <c r="CR2" i="860"/>
  <c r="CP4" i="860"/>
  <c r="CN696" i="64"/>
  <c r="CN2071" i="64"/>
  <c r="J2071" i="64"/>
  <c r="R2071" i="64" s="1"/>
  <c r="E1992" i="64"/>
  <c r="E1991" i="64"/>
  <c r="E1476" i="64"/>
  <c r="E1475" i="64"/>
  <c r="E1477" i="64"/>
  <c r="E1441" i="64"/>
  <c r="E1440" i="64"/>
  <c r="E1439" i="64"/>
  <c r="E1438" i="64"/>
  <c r="I1404" i="64"/>
  <c r="R1404" i="64" s="1"/>
  <c r="X772" i="64" a="1"/>
  <c r="CV772" i="64" a="1"/>
  <c r="CP1136" i="64" a="1"/>
  <c r="X1136" i="64" a="1"/>
  <c r="X973" i="64" l="1"/>
  <c r="CW971" i="64" a="1"/>
  <c r="CW971" i="64" s="1"/>
  <c r="CW972" i="64" a="1"/>
  <c r="CW972" i="64" s="1"/>
  <c r="Y971" i="64" a="1"/>
  <c r="Y971" i="64" s="1"/>
  <c r="Y972" i="64" a="1"/>
  <c r="Y972" i="64" s="1"/>
  <c r="CV973" i="64"/>
  <c r="CW509" i="64" a="1"/>
  <c r="CW509" i="64" s="1"/>
  <c r="CW498" i="64" a="1"/>
  <c r="CW498" i="64" s="1"/>
  <c r="Y509" i="64" a="1"/>
  <c r="Y509" i="64" s="1"/>
  <c r="Y498" i="64" a="1"/>
  <c r="Y498" i="64" s="1"/>
  <c r="CP1136" i="64"/>
  <c r="CP1138" i="64" s="1"/>
  <c r="CW515" i="64" a="1"/>
  <c r="CW515" i="64" s="1"/>
  <c r="CW501" i="64" a="1"/>
  <c r="CW501" i="64" s="1"/>
  <c r="Y515" i="64" a="1"/>
  <c r="Y515" i="64" s="1"/>
  <c r="Y501" i="64" a="1"/>
  <c r="Y501" i="64" s="1"/>
  <c r="CO1138" i="64"/>
  <c r="CV126" i="64"/>
  <c r="X141" i="64"/>
  <c r="X126" i="64"/>
  <c r="CV141" i="64"/>
  <c r="X1136" i="64"/>
  <c r="X1138" i="64" s="1"/>
  <c r="Y111" i="64" a="1"/>
  <c r="Y111" i="64" s="1"/>
  <c r="Y1121" i="64" a="1"/>
  <c r="Y1121" i="64" s="1"/>
  <c r="CW111" i="64" a="1"/>
  <c r="CW111" i="64" s="1"/>
  <c r="CW1121" i="64" a="1"/>
  <c r="CW1121" i="64" s="1"/>
  <c r="CV139" i="64"/>
  <c r="CV138" i="64"/>
  <c r="X137" i="64"/>
  <c r="W127" i="64"/>
  <c r="X123" i="64"/>
  <c r="X138" i="64"/>
  <c r="CV137" i="64"/>
  <c r="CV125" i="64"/>
  <c r="CV140" i="64"/>
  <c r="X140" i="64"/>
  <c r="X124" i="64"/>
  <c r="X139" i="64"/>
  <c r="X125" i="64"/>
  <c r="X122" i="64"/>
  <c r="CV123" i="64"/>
  <c r="CV112" i="64"/>
  <c r="CV122" i="64"/>
  <c r="CV127" i="64" s="1"/>
  <c r="CV124" i="64"/>
  <c r="CW133" i="64" a="1"/>
  <c r="CW133" i="64" s="1"/>
  <c r="CW116" i="64" a="1"/>
  <c r="CW116" i="64" s="1"/>
  <c r="CW132" i="64" a="1"/>
  <c r="CW132" i="64" s="1"/>
  <c r="CW118" i="64" a="1"/>
  <c r="CW118" i="64" s="1"/>
  <c r="CW130" i="64" a="1"/>
  <c r="CW130" i="64" s="1"/>
  <c r="CW134" i="64" a="1"/>
  <c r="CW134" i="64" s="1"/>
  <c r="CW117" i="64" a="1"/>
  <c r="CW117" i="64" s="1"/>
  <c r="CW115" i="64" a="1"/>
  <c r="CW115" i="64" s="1"/>
  <c r="CW131" i="64" a="1"/>
  <c r="CW131" i="64" s="1"/>
  <c r="CW119" i="64" a="1"/>
  <c r="CW119" i="64" s="1"/>
  <c r="Y117" i="64" a="1"/>
  <c r="Y117" i="64" s="1"/>
  <c r="Y116" i="64" a="1"/>
  <c r="Y116" i="64" s="1"/>
  <c r="Y131" i="64" a="1"/>
  <c r="Y131" i="64" s="1"/>
  <c r="Y130" i="64" a="1"/>
  <c r="Y130" i="64" s="1"/>
  <c r="Y118" i="64" a="1"/>
  <c r="Y118" i="64" s="1"/>
  <c r="Y132" i="64" a="1"/>
  <c r="Y132" i="64" s="1"/>
  <c r="Y133" i="64" a="1"/>
  <c r="Y133" i="64" s="1"/>
  <c r="Y134" i="64" a="1"/>
  <c r="Y134" i="64" s="1"/>
  <c r="Y119" i="64" a="1"/>
  <c r="Y119" i="64" s="1"/>
  <c r="Y115" i="64" a="1"/>
  <c r="Y115" i="64" s="1"/>
  <c r="S144" i="64"/>
  <c r="T144" i="64"/>
  <c r="T145" i="64" s="1"/>
  <c r="U142" i="64"/>
  <c r="X112" i="64"/>
  <c r="Y107" i="64" a="1"/>
  <c r="Y107" i="64" s="1"/>
  <c r="Y109" i="64" a="1"/>
  <c r="Y109" i="64" s="1"/>
  <c r="Y108" i="64" a="1"/>
  <c r="Y108" i="64" s="1"/>
  <c r="Y110" i="64" a="1"/>
  <c r="Y110" i="64" s="1"/>
  <c r="CW346" i="64" a="1"/>
  <c r="CW346" i="64" s="1"/>
  <c r="CW110" i="64" a="1"/>
  <c r="CW110" i="64" s="1"/>
  <c r="CW109" i="64" a="1"/>
  <c r="CW109" i="64" s="1"/>
  <c r="CW108" i="64" a="1"/>
  <c r="CW108" i="64" s="1"/>
  <c r="CW107" i="64" a="1"/>
  <c r="CW107" i="64" s="1"/>
  <c r="Y346" i="64" a="1"/>
  <c r="Y346" i="64" s="1"/>
  <c r="AA347" i="64" s="1"/>
  <c r="CW1045" i="64" a="1"/>
  <c r="CW1045" i="64" s="1"/>
  <c r="Y1045" i="64" a="1"/>
  <c r="Y1045" i="64" s="1"/>
  <c r="CM822" i="64"/>
  <c r="CW829" i="64" a="1"/>
  <c r="CW829" i="64" s="1"/>
  <c r="CW832" i="64" a="1"/>
  <c r="CW832" i="64" s="1"/>
  <c r="CW828" i="64" a="1"/>
  <c r="CW828" i="64" s="1"/>
  <c r="CW831" i="64" a="1"/>
  <c r="CW831" i="64" s="1"/>
  <c r="CW830" i="64" a="1"/>
  <c r="CW830" i="64" s="1"/>
  <c r="Y832" i="64" a="1"/>
  <c r="Y832" i="64" s="1"/>
  <c r="Y828" i="64" a="1"/>
  <c r="Y828" i="64" s="1"/>
  <c r="Y831" i="64" a="1"/>
  <c r="Y831" i="64" s="1"/>
  <c r="Y830" i="64" a="1"/>
  <c r="Y830" i="64" s="1"/>
  <c r="Y829" i="64" a="1"/>
  <c r="Y829" i="64" s="1"/>
  <c r="CM825" i="64"/>
  <c r="CM842" i="64" s="1"/>
  <c r="CM843" i="64" s="1"/>
  <c r="CN825" i="64"/>
  <c r="CN842" i="64" s="1"/>
  <c r="CN843" i="64" s="1"/>
  <c r="CW813" i="64" a="1"/>
  <c r="CW813" i="64" s="1"/>
  <c r="CW817" i="64" a="1"/>
  <c r="CW817" i="64" s="1"/>
  <c r="CW797" i="64" a="1"/>
  <c r="CW797" i="64" s="1"/>
  <c r="CW798" i="64" a="1"/>
  <c r="CW798" i="64" s="1"/>
  <c r="CW814" i="64" a="1"/>
  <c r="CW814" i="64" s="1"/>
  <c r="CW799" i="64" a="1"/>
  <c r="CW799" i="64" s="1"/>
  <c r="CW800" i="64" a="1"/>
  <c r="CW800" i="64" s="1"/>
  <c r="CW801" i="64" a="1"/>
  <c r="CW801" i="64" s="1"/>
  <c r="CW815" i="64" a="1"/>
  <c r="CW815" i="64" s="1"/>
  <c r="CW816" i="64" a="1"/>
  <c r="CW816" i="64" s="1"/>
  <c r="Y816" i="64" a="1"/>
  <c r="Y816" i="64" s="1"/>
  <c r="Y815" i="64" a="1"/>
  <c r="Y815" i="64" s="1"/>
  <c r="Y817" i="64" a="1"/>
  <c r="Y817" i="64" s="1"/>
  <c r="Y797" i="64" a="1"/>
  <c r="Y797" i="64" s="1"/>
  <c r="Y814" i="64" a="1"/>
  <c r="Y814" i="64" s="1"/>
  <c r="Y798" i="64" a="1"/>
  <c r="Y798" i="64" s="1"/>
  <c r="Y799" i="64" a="1"/>
  <c r="Y799" i="64" s="1"/>
  <c r="Y800" i="64" a="1"/>
  <c r="Y800" i="64" s="1"/>
  <c r="Y813" i="64" a="1"/>
  <c r="Y813" i="64" s="1"/>
  <c r="Y801" i="64" a="1"/>
  <c r="Y801" i="64" s="1"/>
  <c r="CP212" i="64"/>
  <c r="CQ207" i="64"/>
  <c r="CR207" i="64" s="1"/>
  <c r="CR210" i="64" s="1"/>
  <c r="X207" i="64"/>
  <c r="X210" i="64" s="1"/>
  <c r="X212" i="64" s="1"/>
  <c r="Y208" i="64" a="1"/>
  <c r="Y208" i="64" s="1"/>
  <c r="Y209" i="64" a="1"/>
  <c r="Y209" i="64" s="1"/>
  <c r="CW209" i="64" a="1"/>
  <c r="CW209" i="64" s="1"/>
  <c r="CW208" i="64" a="1"/>
  <c r="CW208" i="64" s="1"/>
  <c r="X772" i="64"/>
  <c r="X774" i="64" s="1"/>
  <c r="CW331" i="64" a="1"/>
  <c r="CW331" i="64" s="1"/>
  <c r="CW1020" i="64" a="1"/>
  <c r="CW1020" i="64" s="1"/>
  <c r="Y331" i="64" a="1"/>
  <c r="Y331" i="64" s="1"/>
  <c r="Y1020" i="64" a="1"/>
  <c r="Y1020" i="64" s="1"/>
  <c r="CV772" i="64"/>
  <c r="CV774" i="64" s="1"/>
  <c r="CQ1136" i="64" a="1"/>
  <c r="Y772" i="64" a="1"/>
  <c r="Y1136" i="64" a="1"/>
  <c r="CW973" i="64" l="1"/>
  <c r="Y973" i="64"/>
  <c r="CQ1136" i="64"/>
  <c r="CQ1138" i="64" s="1"/>
  <c r="Y141" i="64"/>
  <c r="Y126" i="64"/>
  <c r="CW126" i="64"/>
  <c r="CW141" i="64"/>
  <c r="Y1136" i="64"/>
  <c r="Y1138" i="64" s="1"/>
  <c r="X127" i="64"/>
  <c r="Y139" i="64"/>
  <c r="Y138" i="64"/>
  <c r="Y137" i="64"/>
  <c r="CW137" i="64"/>
  <c r="CW138" i="64"/>
  <c r="Y140" i="64"/>
  <c r="CW124" i="64"/>
  <c r="CW139" i="64"/>
  <c r="CW125" i="64"/>
  <c r="CW140" i="64"/>
  <c r="CW123" i="64"/>
  <c r="CW112" i="64"/>
  <c r="CW122" i="64"/>
  <c r="CW127" i="64" s="1"/>
  <c r="Y125" i="64"/>
  <c r="Y123" i="64"/>
  <c r="Y124" i="64"/>
  <c r="Y122" i="64"/>
  <c r="V142" i="64"/>
  <c r="U144" i="64"/>
  <c r="U145" i="64" s="1"/>
  <c r="S145" i="64"/>
  <c r="Y112" i="64"/>
  <c r="CQ210" i="64"/>
  <c r="CQ212" i="64" s="1"/>
  <c r="CS207" i="64"/>
  <c r="CT207" i="64" s="1"/>
  <c r="Y207" i="64"/>
  <c r="Y210" i="64" s="1"/>
  <c r="Y212" i="64" s="1"/>
  <c r="Y772" i="64"/>
  <c r="Y312" i="64" a="1"/>
  <c r="Y312" i="64" s="1"/>
  <c r="Y773" i="64" a="1"/>
  <c r="Y773" i="64" s="1"/>
  <c r="CW312" i="64" a="1"/>
  <c r="CW312" i="64" s="1"/>
  <c r="CW773" i="64" a="1"/>
  <c r="CW773" i="64" s="1"/>
  <c r="Y739" i="64" a="1"/>
  <c r="Y739" i="64" s="1"/>
  <c r="Y299" i="64" a="1"/>
  <c r="Y299" i="64" s="1"/>
  <c r="CW739" i="64" a="1"/>
  <c r="CW739" i="64" s="1"/>
  <c r="CW299" i="64" a="1"/>
  <c r="CW299" i="64" s="1"/>
  <c r="Y735" i="64" a="1"/>
  <c r="Y735" i="64" s="1"/>
  <c r="CW735" i="64" a="1"/>
  <c r="CW735" i="64" s="1"/>
  <c r="CW4" i="64"/>
  <c r="CW731" i="64" a="1"/>
  <c r="CW731" i="64" s="1"/>
  <c r="Y731" i="64" a="1"/>
  <c r="Y731" i="64" s="1"/>
  <c r="CX39" i="863"/>
  <c r="CX40" i="863"/>
  <c r="T41" i="861"/>
  <c r="T93" i="861"/>
  <c r="Z259" i="64"/>
  <c r="Z7" i="64"/>
  <c r="Y8" i="64" s="1"/>
  <c r="CO41" i="861"/>
  <c r="Y4" i="64"/>
  <c r="S44" i="861"/>
  <c r="S85" i="861" s="1"/>
  <c r="CO65" i="861"/>
  <c r="CX38" i="863"/>
  <c r="CX52" i="863" a="1"/>
  <c r="CX52" i="863" s="1"/>
  <c r="CW66" i="863" a="1"/>
  <c r="CW66" i="863" s="1"/>
  <c r="CW68" i="863" a="1"/>
  <c r="CW68" i="863" s="1"/>
  <c r="CX3" i="863"/>
  <c r="CX68" i="863" s="1" a="1"/>
  <c r="CX68" i="863" s="1"/>
  <c r="CW70" i="863" a="1"/>
  <c r="CW70" i="863" s="1"/>
  <c r="CW1" i="863"/>
  <c r="CX41" i="863"/>
  <c r="CX54" i="863" a="1"/>
  <c r="CX54" i="863" s="1"/>
  <c r="CX55" i="863" a="1"/>
  <c r="CX55" i="863" s="1"/>
  <c r="CX8" i="863"/>
  <c r="CN17" i="861"/>
  <c r="CN26" i="861" s="1"/>
  <c r="CX7" i="863"/>
  <c r="CX53" i="863" a="1"/>
  <c r="CX53" i="863" s="1"/>
  <c r="CY2" i="863"/>
  <c r="CX56" i="863" a="1"/>
  <c r="CX56" i="863" s="1"/>
  <c r="CW43" i="863"/>
  <c r="CW42" i="863"/>
  <c r="CW21" i="863" s="1"/>
  <c r="CW30" i="861" s="1"/>
  <c r="CW57" i="863"/>
  <c r="CO21" i="861"/>
  <c r="Z3" i="64"/>
  <c r="Z975" i="64" s="1" a="1"/>
  <c r="Z975" i="64" s="1"/>
  <c r="Z1" i="64"/>
  <c r="AA2" i="64"/>
  <c r="CW263" i="64"/>
  <c r="CW1" i="64"/>
  <c r="CW281" i="64"/>
  <c r="CX7" i="64"/>
  <c r="CY2" i="64"/>
  <c r="CX8" i="64"/>
  <c r="CX277" i="64"/>
  <c r="CX259" i="64"/>
  <c r="CX3" i="64"/>
  <c r="CX975" i="64" s="1" a="1"/>
  <c r="CX975" i="64" s="1"/>
  <c r="CX278" i="64"/>
  <c r="CX260" i="64"/>
  <c r="CX261" i="64"/>
  <c r="CX279" i="64"/>
  <c r="CX262" i="64"/>
  <c r="CX280" i="64"/>
  <c r="CW2" i="861"/>
  <c r="CW1" i="861" s="1"/>
  <c r="CW1" i="864"/>
  <c r="CX22" i="864"/>
  <c r="CX21" i="864"/>
  <c r="CX20" i="864"/>
  <c r="CY2" i="864"/>
  <c r="CY23" i="864" s="1"/>
  <c r="CX7" i="864"/>
  <c r="CX3" i="864"/>
  <c r="CX4" i="864" s="1"/>
  <c r="CX8" i="864"/>
  <c r="Y57" i="863"/>
  <c r="AA5" i="861"/>
  <c r="CW24" i="864"/>
  <c r="Y4" i="864"/>
  <c r="AB8" i="861"/>
  <c r="AC3" i="861"/>
  <c r="AB4" i="861"/>
  <c r="AB1" i="861"/>
  <c r="Z22" i="864"/>
  <c r="Z21" i="864"/>
  <c r="Z20" i="864"/>
  <c r="Z3" i="864"/>
  <c r="AA2" i="864"/>
  <c r="AA23" i="864" s="1"/>
  <c r="Z1" i="864"/>
  <c r="Y68" i="863" a="1"/>
  <c r="Y68" i="863" s="1"/>
  <c r="Y66" i="863" a="1"/>
  <c r="Y66" i="863" s="1"/>
  <c r="Y70" i="863" a="1"/>
  <c r="Y70" i="863" s="1"/>
  <c r="Y4" i="863"/>
  <c r="CX4" i="861"/>
  <c r="CX5" i="861" s="1"/>
  <c r="CY3" i="861"/>
  <c r="CX9" i="861"/>
  <c r="CX8" i="861"/>
  <c r="Z56" i="863" a="1"/>
  <c r="Z56" i="863" s="1"/>
  <c r="Z55" i="863" a="1"/>
  <c r="Z55" i="863" s="1"/>
  <c r="Z54" i="863" a="1"/>
  <c r="Z54" i="863" s="1"/>
  <c r="Z53" i="863" a="1"/>
  <c r="Z53" i="863" s="1"/>
  <c r="Z52" i="863" a="1"/>
  <c r="Z52" i="863" s="1"/>
  <c r="Z39" i="863"/>
  <c r="Z38" i="863"/>
  <c r="Z41" i="863"/>
  <c r="Z3" i="863"/>
  <c r="Z1" i="863"/>
  <c r="AA2" i="863"/>
  <c r="AA40" i="863" s="1"/>
  <c r="Y24" i="864"/>
  <c r="Y92" i="861" s="1"/>
  <c r="Y43" i="863"/>
  <c r="Y42" i="863"/>
  <c r="Y21" i="863" s="1"/>
  <c r="X30" i="861"/>
  <c r="CQ1" i="860"/>
  <c r="CR9" i="860"/>
  <c r="CR8" i="860"/>
  <c r="CR3" i="860"/>
  <c r="CS2" i="860"/>
  <c r="CQ4" i="860"/>
  <c r="I1405" i="64"/>
  <c r="I1406" i="64" s="1"/>
  <c r="R1406" i="64" s="1"/>
  <c r="CN1792" i="64"/>
  <c r="CN1814" i="64"/>
  <c r="CO1814" i="64" s="1"/>
  <c r="CO1816" i="64" s="1"/>
  <c r="CN1836" i="64"/>
  <c r="CO1836" i="64" s="1"/>
  <c r="CP1836" i="64" s="1"/>
  <c r="CP1775" i="64"/>
  <c r="CQ1775" i="64"/>
  <c r="CR1775" i="64"/>
  <c r="CS1775" i="64"/>
  <c r="CT1775" i="64"/>
  <c r="CU1775" i="64"/>
  <c r="CV1775" i="64"/>
  <c r="CW1775" i="64"/>
  <c r="CX1775" i="64"/>
  <c r="CY1775" i="64"/>
  <c r="CZ1775" i="64"/>
  <c r="DA1775" i="64"/>
  <c r="DB1775" i="64"/>
  <c r="DC1775" i="64"/>
  <c r="DD1775" i="64"/>
  <c r="DE1775" i="64"/>
  <c r="DF1775" i="64"/>
  <c r="DG1775" i="64"/>
  <c r="DH1775" i="64"/>
  <c r="DI1775" i="64"/>
  <c r="DJ1775" i="64"/>
  <c r="DK1775" i="64"/>
  <c r="DL1775" i="64"/>
  <c r="CP1779" i="64"/>
  <c r="CQ1779" i="64"/>
  <c r="CR1779" i="64"/>
  <c r="CS1779" i="64"/>
  <c r="CT1779" i="64"/>
  <c r="CU1779" i="64"/>
  <c r="CV1779" i="64"/>
  <c r="CW1779" i="64"/>
  <c r="CX1779" i="64"/>
  <c r="CY1779" i="64"/>
  <c r="CZ1779" i="64"/>
  <c r="DA1779" i="64"/>
  <c r="DB1779" i="64"/>
  <c r="DC1779" i="64"/>
  <c r="DD1779" i="64"/>
  <c r="DE1779" i="64"/>
  <c r="DF1779" i="64"/>
  <c r="DG1779" i="64"/>
  <c r="DH1779" i="64"/>
  <c r="DI1779" i="64"/>
  <c r="DJ1779" i="64"/>
  <c r="DK1779" i="64"/>
  <c r="DL1779" i="64"/>
  <c r="CO1779" i="64"/>
  <c r="CO1775" i="64"/>
  <c r="CP2169" i="64"/>
  <c r="CQ2169" i="64"/>
  <c r="CR2169" i="64"/>
  <c r="CS2169" i="64"/>
  <c r="CT2169" i="64"/>
  <c r="CU2169" i="64"/>
  <c r="CV2169" i="64"/>
  <c r="CW2169" i="64"/>
  <c r="CX2169" i="64"/>
  <c r="CY2169" i="64"/>
  <c r="CZ2169" i="64"/>
  <c r="DA2169" i="64"/>
  <c r="DB2169" i="64"/>
  <c r="DC2169" i="64"/>
  <c r="DD2169" i="64"/>
  <c r="DE2169" i="64"/>
  <c r="DF2169" i="64"/>
  <c r="DG2169" i="64"/>
  <c r="DH2169" i="64"/>
  <c r="DI2169" i="64"/>
  <c r="DJ2169" i="64"/>
  <c r="DK2169" i="64"/>
  <c r="DL2169" i="64"/>
  <c r="CO2169" i="64"/>
  <c r="CP2190" i="64"/>
  <c r="CQ2190" i="64"/>
  <c r="CR2190" i="64"/>
  <c r="CS2190" i="64"/>
  <c r="CT2190" i="64"/>
  <c r="CU2190" i="64"/>
  <c r="CV2190" i="64"/>
  <c r="CW2190" i="64"/>
  <c r="CX2190" i="64"/>
  <c r="CY2190" i="64"/>
  <c r="CZ2190" i="64"/>
  <c r="DA2190" i="64"/>
  <c r="DB2190" i="64"/>
  <c r="DC2190" i="64"/>
  <c r="DD2190" i="64"/>
  <c r="DE2190" i="64"/>
  <c r="DF2190" i="64"/>
  <c r="DG2190" i="64"/>
  <c r="DH2190" i="64"/>
  <c r="DI2190" i="64"/>
  <c r="DJ2190" i="64"/>
  <c r="DK2190" i="64"/>
  <c r="DL2190" i="64"/>
  <c r="CO2190" i="64"/>
  <c r="DL20" i="64"/>
  <c r="DL21" i="64"/>
  <c r="DL22" i="64"/>
  <c r="DL23" i="64"/>
  <c r="DL44" i="64"/>
  <c r="DL2402" i="64" s="1"/>
  <c r="DL65" i="64"/>
  <c r="DL70" i="64"/>
  <c r="DL79" i="64"/>
  <c r="DL97" i="64"/>
  <c r="DL181" i="64"/>
  <c r="DL248" i="64"/>
  <c r="DL394" i="64"/>
  <c r="DL418" i="64"/>
  <c r="DL477" i="64"/>
  <c r="DL581" i="64"/>
  <c r="DL604" i="64"/>
  <c r="DL624" i="64"/>
  <c r="DL652" i="64"/>
  <c r="DL674" i="64"/>
  <c r="DL676" i="64"/>
  <c r="DL954" i="64"/>
  <c r="DL956" i="64"/>
  <c r="DL1004" i="64"/>
  <c r="DL1006" i="64"/>
  <c r="DL1082" i="64"/>
  <c r="DL1095" i="64"/>
  <c r="DL1097" i="64"/>
  <c r="DL1247" i="64"/>
  <c r="DL1250" i="64"/>
  <c r="DL1269" i="64"/>
  <c r="DL1271" i="64"/>
  <c r="DL1341" i="64"/>
  <c r="DL1343" i="64"/>
  <c r="DL1344" i="64"/>
  <c r="DL1377" i="64"/>
  <c r="DL1379" i="64"/>
  <c r="DL1412" i="64"/>
  <c r="DL1414" i="64"/>
  <c r="DL1447" i="64"/>
  <c r="DL1449" i="64"/>
  <c r="DL1483" i="64"/>
  <c r="DL1485" i="64"/>
  <c r="DL1516" i="64"/>
  <c r="DL1527" i="64"/>
  <c r="DL1529" i="64"/>
  <c r="DL1560" i="64"/>
  <c r="DL1571" i="64"/>
  <c r="DL1573" i="64"/>
  <c r="DL1594" i="64"/>
  <c r="DL1596" i="64"/>
  <c r="DL1626" i="64"/>
  <c r="DL1628" i="64"/>
  <c r="DL1629" i="64"/>
  <c r="DL1649" i="64"/>
  <c r="DL1651" i="64"/>
  <c r="DL1680" i="64"/>
  <c r="DL1682" i="64"/>
  <c r="DL1683" i="64"/>
  <c r="DL1706" i="64"/>
  <c r="DL1730" i="64"/>
  <c r="DL1731" i="64"/>
  <c r="DL1800" i="64"/>
  <c r="DL1802" i="64"/>
  <c r="DL1822" i="64"/>
  <c r="DL1824" i="64"/>
  <c r="DL1843" i="64"/>
  <c r="DL1845" i="64"/>
  <c r="DL1865" i="64"/>
  <c r="DL1867" i="64"/>
  <c r="DL1901" i="64"/>
  <c r="DL1903" i="64"/>
  <c r="DL1933" i="64"/>
  <c r="DL1935" i="64"/>
  <c r="DL1965" i="64"/>
  <c r="DL1967" i="64"/>
  <c r="DL1999" i="64"/>
  <c r="DL2001" i="64"/>
  <c r="DL2033" i="64"/>
  <c r="DL2076" i="64" s="1"/>
  <c r="DL2035" i="64"/>
  <c r="DL2149" i="64"/>
  <c r="DL2151" i="64"/>
  <c r="DL2152" i="64"/>
  <c r="DL2406" i="64"/>
  <c r="DL2429" i="64"/>
  <c r="DL2431" i="64"/>
  <c r="DL2432" i="64"/>
  <c r="DL2455" i="64"/>
  <c r="DL2457" i="64"/>
  <c r="DL2458" i="64"/>
  <c r="DL2480" i="64"/>
  <c r="DL2481" i="64"/>
  <c r="DL2483" i="64"/>
  <c r="DL2484" i="64"/>
  <c r="DL2505" i="64"/>
  <c r="DL2506" i="64"/>
  <c r="DL2507" i="64"/>
  <c r="DL2509" i="64"/>
  <c r="DL2510" i="64"/>
  <c r="DL2530" i="64"/>
  <c r="DL2532" i="64"/>
  <c r="CP1560" i="64"/>
  <c r="CQ1560" i="64"/>
  <c r="CR1560" i="64"/>
  <c r="CS1560" i="64"/>
  <c r="CT1560" i="64"/>
  <c r="CU1560" i="64"/>
  <c r="CV1560" i="64"/>
  <c r="CW1560" i="64"/>
  <c r="CX1560" i="64"/>
  <c r="CY1560" i="64"/>
  <c r="CZ1560" i="64"/>
  <c r="DA1560" i="64"/>
  <c r="DB1560" i="64"/>
  <c r="DC1560" i="64"/>
  <c r="DD1560" i="64"/>
  <c r="DE1560" i="64"/>
  <c r="DF1560" i="64"/>
  <c r="DG1560" i="64"/>
  <c r="DH1560" i="64"/>
  <c r="DI1560" i="64"/>
  <c r="DJ1560" i="64"/>
  <c r="DK1560" i="64"/>
  <c r="CO1560" i="64"/>
  <c r="CN1472" i="64"/>
  <c r="CN1475" i="64" s="1"/>
  <c r="CN1476" i="64" s="1"/>
  <c r="CN1436" i="64"/>
  <c r="CN1439" i="64" s="1"/>
  <c r="CN1440" i="64" s="1"/>
  <c r="CN1401" i="64"/>
  <c r="CN1404" i="64" s="1"/>
  <c r="CN1405" i="64" s="1"/>
  <c r="CN1406" i="64" s="1"/>
  <c r="CN1366" i="64"/>
  <c r="CN1369" i="64" s="1"/>
  <c r="CN1370" i="64" s="1"/>
  <c r="CN1988" i="64"/>
  <c r="CN1991" i="64" s="1"/>
  <c r="CN2022" i="64"/>
  <c r="CN2025" i="64" s="1"/>
  <c r="CN2026" i="64" s="1"/>
  <c r="E2141" i="64"/>
  <c r="E2142" i="64"/>
  <c r="B2142" i="64" s="1"/>
  <c r="E2143" i="64"/>
  <c r="B2143" i="64" s="1"/>
  <c r="E2144" i="64"/>
  <c r="B2144" i="64" s="1"/>
  <c r="E2145" i="64"/>
  <c r="G2145" i="64"/>
  <c r="E2146" i="64"/>
  <c r="G2146" i="64"/>
  <c r="E2147" i="64"/>
  <c r="G2147" i="64"/>
  <c r="E2148" i="64"/>
  <c r="G2148" i="64"/>
  <c r="E2149" i="64"/>
  <c r="G2149" i="64"/>
  <c r="S2149" i="64"/>
  <c r="T2149" i="64"/>
  <c r="U2149" i="64"/>
  <c r="V2149" i="64"/>
  <c r="W2149" i="64"/>
  <c r="X2149" i="64"/>
  <c r="Y2149" i="64"/>
  <c r="Z2149" i="64"/>
  <c r="AA2149" i="64"/>
  <c r="AB2149" i="64"/>
  <c r="AC2149" i="64"/>
  <c r="AD2149" i="64"/>
  <c r="AE2149" i="64"/>
  <c r="AF2149" i="64"/>
  <c r="AG2149" i="64"/>
  <c r="AH2149" i="64"/>
  <c r="AI2149" i="64"/>
  <c r="AJ2149" i="64"/>
  <c r="AK2149" i="64"/>
  <c r="AL2149" i="64"/>
  <c r="AM2149" i="64"/>
  <c r="AN2149" i="64"/>
  <c r="AO2149" i="64"/>
  <c r="AP2149" i="64"/>
  <c r="AQ2149" i="64"/>
  <c r="AR2149" i="64"/>
  <c r="AS2149" i="64"/>
  <c r="AT2149" i="64"/>
  <c r="AU2149" i="64"/>
  <c r="AV2149" i="64"/>
  <c r="AW2149" i="64"/>
  <c r="AX2149" i="64"/>
  <c r="AY2149" i="64"/>
  <c r="AZ2149" i="64"/>
  <c r="BA2149" i="64"/>
  <c r="BB2149" i="64"/>
  <c r="BC2149" i="64"/>
  <c r="BD2149" i="64"/>
  <c r="BE2149" i="64"/>
  <c r="BF2149" i="64"/>
  <c r="BG2149" i="64"/>
  <c r="BH2149" i="64"/>
  <c r="BI2149" i="64"/>
  <c r="BJ2149" i="64"/>
  <c r="BK2149" i="64"/>
  <c r="BL2149" i="64"/>
  <c r="BM2149" i="64"/>
  <c r="BN2149" i="64"/>
  <c r="BO2149" i="64"/>
  <c r="BP2149" i="64"/>
  <c r="BQ2149" i="64"/>
  <c r="BR2149" i="64"/>
  <c r="BS2149" i="64"/>
  <c r="BT2149" i="64"/>
  <c r="BU2149" i="64"/>
  <c r="BV2149" i="64"/>
  <c r="BW2149" i="64"/>
  <c r="BX2149" i="64"/>
  <c r="BY2149" i="64"/>
  <c r="BZ2149" i="64"/>
  <c r="CA2149" i="64"/>
  <c r="CB2149" i="64"/>
  <c r="CC2149" i="64"/>
  <c r="CD2149" i="64"/>
  <c r="CE2149" i="64"/>
  <c r="CF2149" i="64"/>
  <c r="CG2149" i="64"/>
  <c r="CH2149" i="64"/>
  <c r="CI2149" i="64"/>
  <c r="CJ2149" i="64"/>
  <c r="CK2149" i="64"/>
  <c r="CL2149" i="64"/>
  <c r="CO2149" i="64"/>
  <c r="CP2149" i="64"/>
  <c r="CQ2149" i="64"/>
  <c r="CR2149" i="64"/>
  <c r="CS2149" i="64"/>
  <c r="CT2149" i="64"/>
  <c r="CU2149" i="64"/>
  <c r="CV2149" i="64"/>
  <c r="CW2149" i="64"/>
  <c r="CX2149" i="64"/>
  <c r="CY2149" i="64"/>
  <c r="CZ2149" i="64"/>
  <c r="DA2149" i="64"/>
  <c r="DB2149" i="64"/>
  <c r="DC2149" i="64"/>
  <c r="DD2149" i="64"/>
  <c r="DE2149" i="64"/>
  <c r="DF2149" i="64"/>
  <c r="DG2149" i="64"/>
  <c r="DH2149" i="64"/>
  <c r="DI2149" i="64"/>
  <c r="DJ2149" i="64"/>
  <c r="DK2149" i="64"/>
  <c r="E2150" i="64"/>
  <c r="G2150" i="64"/>
  <c r="E2151" i="64"/>
  <c r="G2151" i="64"/>
  <c r="S2151" i="64"/>
  <c r="T2151" i="64"/>
  <c r="U2151" i="64"/>
  <c r="V2151" i="64"/>
  <c r="W2151" i="64"/>
  <c r="X2151" i="64"/>
  <c r="Y2151" i="64"/>
  <c r="Z2151" i="64"/>
  <c r="AA2151" i="64"/>
  <c r="AB2151" i="64"/>
  <c r="AC2151" i="64"/>
  <c r="AD2151" i="64"/>
  <c r="AE2151" i="64"/>
  <c r="AF2151" i="64"/>
  <c r="AG2151" i="64"/>
  <c r="AH2151" i="64"/>
  <c r="AI2151" i="64"/>
  <c r="AJ2151" i="64"/>
  <c r="AK2151" i="64"/>
  <c r="AL2151" i="64"/>
  <c r="AM2151" i="64"/>
  <c r="AN2151" i="64"/>
  <c r="AO2151" i="64"/>
  <c r="AP2151" i="64"/>
  <c r="AQ2151" i="64"/>
  <c r="AR2151" i="64"/>
  <c r="AS2151" i="64"/>
  <c r="AT2151" i="64"/>
  <c r="AU2151" i="64"/>
  <c r="AV2151" i="64"/>
  <c r="AW2151" i="64"/>
  <c r="AX2151" i="64"/>
  <c r="AY2151" i="64"/>
  <c r="AZ2151" i="64"/>
  <c r="BA2151" i="64"/>
  <c r="BB2151" i="64"/>
  <c r="BC2151" i="64"/>
  <c r="BD2151" i="64"/>
  <c r="BE2151" i="64"/>
  <c r="BF2151" i="64"/>
  <c r="BG2151" i="64"/>
  <c r="BH2151" i="64"/>
  <c r="BI2151" i="64"/>
  <c r="BJ2151" i="64"/>
  <c r="BK2151" i="64"/>
  <c r="BL2151" i="64"/>
  <c r="BM2151" i="64"/>
  <c r="BN2151" i="64"/>
  <c r="BO2151" i="64"/>
  <c r="BP2151" i="64"/>
  <c r="BQ2151" i="64"/>
  <c r="BR2151" i="64"/>
  <c r="BS2151" i="64"/>
  <c r="BT2151" i="64"/>
  <c r="BU2151" i="64"/>
  <c r="BV2151" i="64"/>
  <c r="BW2151" i="64"/>
  <c r="BX2151" i="64"/>
  <c r="BY2151" i="64"/>
  <c r="BZ2151" i="64"/>
  <c r="CA2151" i="64"/>
  <c r="CB2151" i="64"/>
  <c r="CC2151" i="64"/>
  <c r="CD2151" i="64"/>
  <c r="CE2151" i="64"/>
  <c r="CF2151" i="64"/>
  <c r="CG2151" i="64"/>
  <c r="CH2151" i="64"/>
  <c r="CI2151" i="64"/>
  <c r="CJ2151" i="64"/>
  <c r="CK2151" i="64"/>
  <c r="CL2151" i="64"/>
  <c r="CO2151" i="64"/>
  <c r="CP2151" i="64"/>
  <c r="CQ2151" i="64"/>
  <c r="CR2151" i="64"/>
  <c r="CS2151" i="64"/>
  <c r="CT2151" i="64"/>
  <c r="CU2151" i="64"/>
  <c r="CV2151" i="64"/>
  <c r="CW2151" i="64"/>
  <c r="CX2151" i="64"/>
  <c r="CY2151" i="64"/>
  <c r="CZ2151" i="64"/>
  <c r="DA2151" i="64"/>
  <c r="DB2151" i="64"/>
  <c r="DC2151" i="64"/>
  <c r="DD2151" i="64"/>
  <c r="DE2151" i="64"/>
  <c r="DF2151" i="64"/>
  <c r="DG2151" i="64"/>
  <c r="DH2151" i="64"/>
  <c r="DI2151" i="64"/>
  <c r="DJ2151" i="64"/>
  <c r="DK2151" i="64"/>
  <c r="E2152" i="64"/>
  <c r="G2152" i="64"/>
  <c r="S2152" i="64"/>
  <c r="T2152" i="64"/>
  <c r="U2152" i="64"/>
  <c r="V2152" i="64"/>
  <c r="W2152" i="64"/>
  <c r="X2152" i="64"/>
  <c r="Y2152" i="64"/>
  <c r="Z2152" i="64"/>
  <c r="AA2152" i="64"/>
  <c r="AB2152" i="64"/>
  <c r="AC2152" i="64"/>
  <c r="AD2152" i="64"/>
  <c r="AE2152" i="64"/>
  <c r="AF2152" i="64"/>
  <c r="AG2152" i="64"/>
  <c r="AH2152" i="64"/>
  <c r="AI2152" i="64"/>
  <c r="AJ2152" i="64"/>
  <c r="AK2152" i="64"/>
  <c r="AL2152" i="64"/>
  <c r="AM2152" i="64"/>
  <c r="AN2152" i="64"/>
  <c r="AO2152" i="64"/>
  <c r="AP2152" i="64"/>
  <c r="AQ2152" i="64"/>
  <c r="AR2152" i="64"/>
  <c r="AS2152" i="64"/>
  <c r="AT2152" i="64"/>
  <c r="AU2152" i="64"/>
  <c r="AV2152" i="64"/>
  <c r="AW2152" i="64"/>
  <c r="AX2152" i="64"/>
  <c r="AY2152" i="64"/>
  <c r="AZ2152" i="64"/>
  <c r="BA2152" i="64"/>
  <c r="BB2152" i="64"/>
  <c r="BC2152" i="64"/>
  <c r="BD2152" i="64"/>
  <c r="BE2152" i="64"/>
  <c r="BF2152" i="64"/>
  <c r="BG2152" i="64"/>
  <c r="BH2152" i="64"/>
  <c r="BI2152" i="64"/>
  <c r="BJ2152" i="64"/>
  <c r="BK2152" i="64"/>
  <c r="BL2152" i="64"/>
  <c r="BM2152" i="64"/>
  <c r="BN2152" i="64"/>
  <c r="BO2152" i="64"/>
  <c r="BP2152" i="64"/>
  <c r="BQ2152" i="64"/>
  <c r="BR2152" i="64"/>
  <c r="BS2152" i="64"/>
  <c r="BT2152" i="64"/>
  <c r="BU2152" i="64"/>
  <c r="BV2152" i="64"/>
  <c r="BW2152" i="64"/>
  <c r="BX2152" i="64"/>
  <c r="BY2152" i="64"/>
  <c r="BZ2152" i="64"/>
  <c r="CA2152" i="64"/>
  <c r="CB2152" i="64"/>
  <c r="CC2152" i="64"/>
  <c r="CD2152" i="64"/>
  <c r="CE2152" i="64"/>
  <c r="CF2152" i="64"/>
  <c r="CG2152" i="64"/>
  <c r="CH2152" i="64"/>
  <c r="CI2152" i="64"/>
  <c r="CJ2152" i="64"/>
  <c r="CK2152" i="64"/>
  <c r="CL2152" i="64"/>
  <c r="CO2152" i="64"/>
  <c r="CP2152" i="64"/>
  <c r="CQ2152" i="64"/>
  <c r="CR2152" i="64"/>
  <c r="CS2152" i="64"/>
  <c r="CT2152" i="64"/>
  <c r="CU2152" i="64"/>
  <c r="CV2152" i="64"/>
  <c r="CW2152" i="64"/>
  <c r="CX2152" i="64"/>
  <c r="CY2152" i="64"/>
  <c r="CZ2152" i="64"/>
  <c r="DA2152" i="64"/>
  <c r="DB2152" i="64"/>
  <c r="DC2152" i="64"/>
  <c r="DD2152" i="64"/>
  <c r="DE2152" i="64"/>
  <c r="DF2152" i="64"/>
  <c r="DG2152" i="64"/>
  <c r="DH2152" i="64"/>
  <c r="DI2152" i="64"/>
  <c r="DJ2152" i="64"/>
  <c r="DK2152" i="64"/>
  <c r="E2162" i="64"/>
  <c r="E2163" i="64"/>
  <c r="G2163" i="64"/>
  <c r="E2164" i="64"/>
  <c r="E2165" i="64"/>
  <c r="E2166" i="64"/>
  <c r="G2166" i="64"/>
  <c r="E2167" i="64"/>
  <c r="G2167" i="64"/>
  <c r="E2168" i="64"/>
  <c r="E2169" i="64"/>
  <c r="S2169" i="64"/>
  <c r="T2169" i="64"/>
  <c r="U2169" i="64"/>
  <c r="V2169" i="64"/>
  <c r="W2169" i="64"/>
  <c r="X2169" i="64"/>
  <c r="Y2169" i="64"/>
  <c r="Z2169" i="64"/>
  <c r="AA2169" i="64"/>
  <c r="AB2169" i="64"/>
  <c r="AC2169" i="64"/>
  <c r="AD2169" i="64"/>
  <c r="AE2169" i="64"/>
  <c r="AF2169" i="64"/>
  <c r="AG2169" i="64"/>
  <c r="AH2169" i="64"/>
  <c r="AI2169" i="64"/>
  <c r="AJ2169" i="64"/>
  <c r="AK2169" i="64"/>
  <c r="AL2169" i="64"/>
  <c r="AM2169" i="64"/>
  <c r="AN2169" i="64"/>
  <c r="AO2169" i="64"/>
  <c r="AP2169" i="64"/>
  <c r="AQ2169" i="64"/>
  <c r="AR2169" i="64"/>
  <c r="AS2169" i="64"/>
  <c r="AT2169" i="64"/>
  <c r="AU2169" i="64"/>
  <c r="AV2169" i="64"/>
  <c r="AW2169" i="64"/>
  <c r="AX2169" i="64"/>
  <c r="AY2169" i="64"/>
  <c r="AZ2169" i="64"/>
  <c r="BA2169" i="64"/>
  <c r="BB2169" i="64"/>
  <c r="BC2169" i="64"/>
  <c r="BD2169" i="64"/>
  <c r="BE2169" i="64"/>
  <c r="BF2169" i="64"/>
  <c r="BG2169" i="64"/>
  <c r="BH2169" i="64"/>
  <c r="BI2169" i="64"/>
  <c r="BJ2169" i="64"/>
  <c r="BK2169" i="64"/>
  <c r="BL2169" i="64"/>
  <c r="BM2169" i="64"/>
  <c r="BN2169" i="64"/>
  <c r="BO2169" i="64"/>
  <c r="BP2169" i="64"/>
  <c r="BQ2169" i="64"/>
  <c r="BR2169" i="64"/>
  <c r="BS2169" i="64"/>
  <c r="BT2169" i="64"/>
  <c r="BU2169" i="64"/>
  <c r="BV2169" i="64"/>
  <c r="BW2169" i="64"/>
  <c r="BX2169" i="64"/>
  <c r="BY2169" i="64"/>
  <c r="BZ2169" i="64"/>
  <c r="CA2169" i="64"/>
  <c r="CB2169" i="64"/>
  <c r="CC2169" i="64"/>
  <c r="CD2169" i="64"/>
  <c r="CE2169" i="64"/>
  <c r="CF2169" i="64"/>
  <c r="CG2169" i="64"/>
  <c r="CH2169" i="64"/>
  <c r="CI2169" i="64"/>
  <c r="CJ2169" i="64"/>
  <c r="CK2169" i="64"/>
  <c r="CL2169" i="64"/>
  <c r="E2170" i="64"/>
  <c r="G2170" i="64"/>
  <c r="E2171" i="64"/>
  <c r="G2171" i="64"/>
  <c r="E2172" i="64"/>
  <c r="G2172" i="64"/>
  <c r="E2173" i="64"/>
  <c r="G2173" i="64"/>
  <c r="G1868" i="64"/>
  <c r="E1868" i="64"/>
  <c r="DK1867" i="64"/>
  <c r="DJ1867" i="64"/>
  <c r="DI1867" i="64"/>
  <c r="DH1867" i="64"/>
  <c r="DG1867" i="64"/>
  <c r="DF1867" i="64"/>
  <c r="DE1867" i="64"/>
  <c r="DD1867" i="64"/>
  <c r="DC1867" i="64"/>
  <c r="DB1867" i="64"/>
  <c r="DA1867" i="64"/>
  <c r="CZ1867" i="64"/>
  <c r="CY1867" i="64"/>
  <c r="CX1867" i="64"/>
  <c r="CW1867" i="64"/>
  <c r="CV1867" i="64"/>
  <c r="CU1867" i="64"/>
  <c r="CT1867" i="64"/>
  <c r="CS1867" i="64"/>
  <c r="CR1867" i="64"/>
  <c r="CQ1867" i="64"/>
  <c r="CP1867" i="64"/>
  <c r="CO1867" i="64"/>
  <c r="CL1867" i="64"/>
  <c r="CK1867" i="64"/>
  <c r="CJ1867" i="64"/>
  <c r="CI1867" i="64"/>
  <c r="CH1867" i="64"/>
  <c r="CG1867" i="64"/>
  <c r="CF1867" i="64"/>
  <c r="CE1867" i="64"/>
  <c r="CD1867" i="64"/>
  <c r="CC1867" i="64"/>
  <c r="CB1867" i="64"/>
  <c r="CA1867" i="64"/>
  <c r="BZ1867" i="64"/>
  <c r="BY1867" i="64"/>
  <c r="BX1867" i="64"/>
  <c r="BW1867" i="64"/>
  <c r="BV1867" i="64"/>
  <c r="BU1867" i="64"/>
  <c r="BT1867" i="64"/>
  <c r="BS1867" i="64"/>
  <c r="BR1867" i="64"/>
  <c r="BQ1867" i="64"/>
  <c r="BP1867" i="64"/>
  <c r="BO1867" i="64"/>
  <c r="BN1867" i="64"/>
  <c r="BM1867" i="64"/>
  <c r="BL1867" i="64"/>
  <c r="BK1867" i="64"/>
  <c r="BJ1867" i="64"/>
  <c r="BI1867" i="64"/>
  <c r="BH1867" i="64"/>
  <c r="BG1867" i="64"/>
  <c r="BF1867" i="64"/>
  <c r="BE1867" i="64"/>
  <c r="BD1867" i="64"/>
  <c r="BC1867" i="64"/>
  <c r="BB1867" i="64"/>
  <c r="BA1867" i="64"/>
  <c r="AZ1867" i="64"/>
  <c r="AY1867" i="64"/>
  <c r="AX1867" i="64"/>
  <c r="AW1867" i="64"/>
  <c r="AV1867" i="64"/>
  <c r="AU1867" i="64"/>
  <c r="AT1867" i="64"/>
  <c r="AS1867" i="64"/>
  <c r="AR1867" i="64"/>
  <c r="AQ1867" i="64"/>
  <c r="AP1867" i="64"/>
  <c r="AO1867" i="64"/>
  <c r="AN1867" i="64"/>
  <c r="AM1867" i="64"/>
  <c r="AL1867" i="64"/>
  <c r="AK1867" i="64"/>
  <c r="AJ1867" i="64"/>
  <c r="AI1867" i="64"/>
  <c r="AH1867" i="64"/>
  <c r="AG1867" i="64"/>
  <c r="AF1867" i="64"/>
  <c r="AE1867" i="64"/>
  <c r="AD1867" i="64"/>
  <c r="AC1867" i="64"/>
  <c r="AB1867" i="64"/>
  <c r="AA1867" i="64"/>
  <c r="Z1867" i="64"/>
  <c r="Y1867" i="64"/>
  <c r="X1867" i="64"/>
  <c r="W1867" i="64"/>
  <c r="V1867" i="64"/>
  <c r="U1867" i="64"/>
  <c r="T1867" i="64"/>
  <c r="S1867" i="64"/>
  <c r="G1867" i="64"/>
  <c r="E1867" i="64"/>
  <c r="G1866" i="64"/>
  <c r="E1866" i="64"/>
  <c r="DK1865" i="64"/>
  <c r="DJ1865" i="64"/>
  <c r="DI1865" i="64"/>
  <c r="DH1865" i="64"/>
  <c r="DG1865" i="64"/>
  <c r="DF1865" i="64"/>
  <c r="DE1865" i="64"/>
  <c r="DD1865" i="64"/>
  <c r="DC1865" i="64"/>
  <c r="DB1865" i="64"/>
  <c r="DA1865" i="64"/>
  <c r="CZ1865" i="64"/>
  <c r="CY1865" i="64"/>
  <c r="CX1865" i="64"/>
  <c r="CW1865" i="64"/>
  <c r="CV1865" i="64"/>
  <c r="CU1865" i="64"/>
  <c r="CT1865" i="64"/>
  <c r="CS1865" i="64"/>
  <c r="CR1865" i="64"/>
  <c r="CQ1865" i="64"/>
  <c r="CP1865" i="64"/>
  <c r="CO1865" i="64"/>
  <c r="CL1865" i="64"/>
  <c r="CK1865" i="64"/>
  <c r="CJ1865" i="64"/>
  <c r="CI1865" i="64"/>
  <c r="CH1865" i="64"/>
  <c r="CG1865" i="64"/>
  <c r="CF1865" i="64"/>
  <c r="CE1865" i="64"/>
  <c r="CD1865" i="64"/>
  <c r="CC1865" i="64"/>
  <c r="CB1865" i="64"/>
  <c r="CA1865" i="64"/>
  <c r="BZ1865" i="64"/>
  <c r="BY1865" i="64"/>
  <c r="BX1865" i="64"/>
  <c r="BW1865" i="64"/>
  <c r="BV1865" i="64"/>
  <c r="BU1865" i="64"/>
  <c r="BT1865" i="64"/>
  <c r="BS1865" i="64"/>
  <c r="BR1865" i="64"/>
  <c r="BQ1865" i="64"/>
  <c r="BP1865" i="64"/>
  <c r="BO1865" i="64"/>
  <c r="BN1865" i="64"/>
  <c r="BM1865" i="64"/>
  <c r="BL1865" i="64"/>
  <c r="BK1865" i="64"/>
  <c r="BJ1865" i="64"/>
  <c r="BI1865" i="64"/>
  <c r="BH1865" i="64"/>
  <c r="BG1865" i="64"/>
  <c r="BF1865" i="64"/>
  <c r="BE1865" i="64"/>
  <c r="BD1865" i="64"/>
  <c r="BC1865" i="64"/>
  <c r="BB1865" i="64"/>
  <c r="BA1865" i="64"/>
  <c r="AZ1865" i="64"/>
  <c r="AY1865" i="64"/>
  <c r="AX1865" i="64"/>
  <c r="AW1865" i="64"/>
  <c r="AV1865" i="64"/>
  <c r="AU1865" i="64"/>
  <c r="AT1865" i="64"/>
  <c r="AS1865" i="64"/>
  <c r="AR1865" i="64"/>
  <c r="AQ1865" i="64"/>
  <c r="AP1865" i="64"/>
  <c r="AO1865" i="64"/>
  <c r="AN1865" i="64"/>
  <c r="AM1865" i="64"/>
  <c r="AL1865" i="64"/>
  <c r="AK1865" i="64"/>
  <c r="AJ1865" i="64"/>
  <c r="AI1865" i="64"/>
  <c r="AH1865" i="64"/>
  <c r="AG1865" i="64"/>
  <c r="AF1865" i="64"/>
  <c r="AE1865" i="64"/>
  <c r="AD1865" i="64"/>
  <c r="AC1865" i="64"/>
  <c r="AB1865" i="64"/>
  <c r="AA1865" i="64"/>
  <c r="Z1865" i="64"/>
  <c r="Y1865" i="64"/>
  <c r="X1865" i="64"/>
  <c r="W1865" i="64"/>
  <c r="V1865" i="64"/>
  <c r="U1865" i="64"/>
  <c r="T1865" i="64"/>
  <c r="S1865" i="64"/>
  <c r="G1865" i="64"/>
  <c r="E1865" i="64"/>
  <c r="G1864" i="64"/>
  <c r="E1864" i="64"/>
  <c r="G1863" i="64"/>
  <c r="E1863" i="64"/>
  <c r="G1862" i="64"/>
  <c r="E1862" i="64"/>
  <c r="G1861" i="64"/>
  <c r="E1861" i="64"/>
  <c r="E1859" i="64"/>
  <c r="E1858" i="64"/>
  <c r="CO1857" i="64"/>
  <c r="R1857" i="64"/>
  <c r="S1857" i="64" s="1"/>
  <c r="E1857" i="64"/>
  <c r="B1857" i="64" s="1"/>
  <c r="E1856" i="64"/>
  <c r="G1846" i="64"/>
  <c r="E1846" i="64"/>
  <c r="DK1845" i="64"/>
  <c r="DJ1845" i="64"/>
  <c r="DI1845" i="64"/>
  <c r="DH1845" i="64"/>
  <c r="DG1845" i="64"/>
  <c r="DF1845" i="64"/>
  <c r="DE1845" i="64"/>
  <c r="DD1845" i="64"/>
  <c r="DC1845" i="64"/>
  <c r="DB1845" i="64"/>
  <c r="DA1845" i="64"/>
  <c r="CZ1845" i="64"/>
  <c r="CY1845" i="64"/>
  <c r="CX1845" i="64"/>
  <c r="CW1845" i="64"/>
  <c r="CV1845" i="64"/>
  <c r="CU1845" i="64"/>
  <c r="CT1845" i="64"/>
  <c r="CS1845" i="64"/>
  <c r="CR1845" i="64"/>
  <c r="CQ1845" i="64"/>
  <c r="CP1845" i="64"/>
  <c r="CO1845" i="64"/>
  <c r="CL1845" i="64"/>
  <c r="CK1845" i="64"/>
  <c r="CJ1845" i="64"/>
  <c r="CI1845" i="64"/>
  <c r="CH1845" i="64"/>
  <c r="CG1845" i="64"/>
  <c r="CF1845" i="64"/>
  <c r="CE1845" i="64"/>
  <c r="CD1845" i="64"/>
  <c r="CC1845" i="64"/>
  <c r="CB1845" i="64"/>
  <c r="CA1845" i="64"/>
  <c r="BZ1845" i="64"/>
  <c r="BY1845" i="64"/>
  <c r="BX1845" i="64"/>
  <c r="BW1845" i="64"/>
  <c r="BV1845" i="64"/>
  <c r="BU1845" i="64"/>
  <c r="BT1845" i="64"/>
  <c r="BS1845" i="64"/>
  <c r="BR1845" i="64"/>
  <c r="BQ1845" i="64"/>
  <c r="BP1845" i="64"/>
  <c r="BO1845" i="64"/>
  <c r="BN1845" i="64"/>
  <c r="BM1845" i="64"/>
  <c r="BL1845" i="64"/>
  <c r="BK1845" i="64"/>
  <c r="BJ1845" i="64"/>
  <c r="BI1845" i="64"/>
  <c r="BH1845" i="64"/>
  <c r="BG1845" i="64"/>
  <c r="BF1845" i="64"/>
  <c r="BE1845" i="64"/>
  <c r="BD1845" i="64"/>
  <c r="BC1845" i="64"/>
  <c r="BB1845" i="64"/>
  <c r="BA1845" i="64"/>
  <c r="AZ1845" i="64"/>
  <c r="AY1845" i="64"/>
  <c r="AX1845" i="64"/>
  <c r="AW1845" i="64"/>
  <c r="AV1845" i="64"/>
  <c r="AU1845" i="64"/>
  <c r="AT1845" i="64"/>
  <c r="AS1845" i="64"/>
  <c r="AR1845" i="64"/>
  <c r="AQ1845" i="64"/>
  <c r="AP1845" i="64"/>
  <c r="AO1845" i="64"/>
  <c r="AN1845" i="64"/>
  <c r="AM1845" i="64"/>
  <c r="AL1845" i="64"/>
  <c r="AK1845" i="64"/>
  <c r="AJ1845" i="64"/>
  <c r="AI1845" i="64"/>
  <c r="AH1845" i="64"/>
  <c r="AG1845" i="64"/>
  <c r="AF1845" i="64"/>
  <c r="AE1845" i="64"/>
  <c r="AD1845" i="64"/>
  <c r="AC1845" i="64"/>
  <c r="AB1845" i="64"/>
  <c r="AA1845" i="64"/>
  <c r="Z1845" i="64"/>
  <c r="Y1845" i="64"/>
  <c r="X1845" i="64"/>
  <c r="W1845" i="64"/>
  <c r="V1845" i="64"/>
  <c r="U1845" i="64"/>
  <c r="T1845" i="64"/>
  <c r="S1845" i="64"/>
  <c r="G1845" i="64"/>
  <c r="E1845" i="64"/>
  <c r="G1844" i="64"/>
  <c r="E1844" i="64"/>
  <c r="DK1843" i="64"/>
  <c r="DJ1843" i="64"/>
  <c r="DI1843" i="64"/>
  <c r="DH1843" i="64"/>
  <c r="DG1843" i="64"/>
  <c r="DF1843" i="64"/>
  <c r="DE1843" i="64"/>
  <c r="DD1843" i="64"/>
  <c r="DC1843" i="64"/>
  <c r="DB1843" i="64"/>
  <c r="DA1843" i="64"/>
  <c r="CZ1843" i="64"/>
  <c r="CY1843" i="64"/>
  <c r="CX1843" i="64"/>
  <c r="CW1843" i="64"/>
  <c r="CV1843" i="64"/>
  <c r="CU1843" i="64"/>
  <c r="CT1843" i="64"/>
  <c r="CS1843" i="64"/>
  <c r="CR1843" i="64"/>
  <c r="CQ1843" i="64"/>
  <c r="CP1843" i="64"/>
  <c r="CO1843" i="64"/>
  <c r="CL1843" i="64"/>
  <c r="CK1843" i="64"/>
  <c r="CJ1843" i="64"/>
  <c r="CI1843" i="64"/>
  <c r="CH1843" i="64"/>
  <c r="CG1843" i="64"/>
  <c r="CF1843" i="64"/>
  <c r="CE1843" i="64"/>
  <c r="CD1843" i="64"/>
  <c r="CC1843" i="64"/>
  <c r="CB1843" i="64"/>
  <c r="CA1843" i="64"/>
  <c r="BZ1843" i="64"/>
  <c r="BY1843" i="64"/>
  <c r="BX1843" i="64"/>
  <c r="BW1843" i="64"/>
  <c r="BV1843" i="64"/>
  <c r="BU1843" i="64"/>
  <c r="BT1843" i="64"/>
  <c r="BS1843" i="64"/>
  <c r="BR1843" i="64"/>
  <c r="BQ1843" i="64"/>
  <c r="BP1843" i="64"/>
  <c r="BO1843" i="64"/>
  <c r="BN1843" i="64"/>
  <c r="BM1843" i="64"/>
  <c r="BL1843" i="64"/>
  <c r="BK1843" i="64"/>
  <c r="BJ1843" i="64"/>
  <c r="BI1843" i="64"/>
  <c r="BH1843" i="64"/>
  <c r="BG1843" i="64"/>
  <c r="BF1843" i="64"/>
  <c r="BE1843" i="64"/>
  <c r="BD1843" i="64"/>
  <c r="BC1843" i="64"/>
  <c r="BB1843" i="64"/>
  <c r="BA1843" i="64"/>
  <c r="AZ1843" i="64"/>
  <c r="AY1843" i="64"/>
  <c r="AX1843" i="64"/>
  <c r="AW1843" i="64"/>
  <c r="AV1843" i="64"/>
  <c r="AU1843" i="64"/>
  <c r="AT1843" i="64"/>
  <c r="AS1843" i="64"/>
  <c r="AR1843" i="64"/>
  <c r="AQ1843" i="64"/>
  <c r="AP1843" i="64"/>
  <c r="AO1843" i="64"/>
  <c r="AN1843" i="64"/>
  <c r="AM1843" i="64"/>
  <c r="AL1843" i="64"/>
  <c r="AK1843" i="64"/>
  <c r="AJ1843" i="64"/>
  <c r="AI1843" i="64"/>
  <c r="AH1843" i="64"/>
  <c r="AG1843" i="64"/>
  <c r="AF1843" i="64"/>
  <c r="AE1843" i="64"/>
  <c r="AD1843" i="64"/>
  <c r="AC1843" i="64"/>
  <c r="AB1843" i="64"/>
  <c r="AA1843" i="64"/>
  <c r="Z1843" i="64"/>
  <c r="Y1843" i="64"/>
  <c r="X1843" i="64"/>
  <c r="W1843" i="64"/>
  <c r="V1843" i="64"/>
  <c r="U1843" i="64"/>
  <c r="T1843" i="64"/>
  <c r="S1843" i="64"/>
  <c r="G1843" i="64"/>
  <c r="E1843" i="64"/>
  <c r="G1842" i="64"/>
  <c r="E1842" i="64"/>
  <c r="G1841" i="64"/>
  <c r="E1841" i="64"/>
  <c r="G1840" i="64"/>
  <c r="E1840" i="64"/>
  <c r="G1839" i="64"/>
  <c r="E1839" i="64"/>
  <c r="E1838" i="64"/>
  <c r="E1837" i="64"/>
  <c r="R1836" i="64"/>
  <c r="S1836" i="64" s="1"/>
  <c r="E1836" i="64"/>
  <c r="B1836" i="64" s="1"/>
  <c r="E1835" i="64"/>
  <c r="G1825" i="64"/>
  <c r="E1825" i="64"/>
  <c r="DK1824" i="64"/>
  <c r="DJ1824" i="64"/>
  <c r="DI1824" i="64"/>
  <c r="DH1824" i="64"/>
  <c r="DG1824" i="64"/>
  <c r="DF1824" i="64"/>
  <c r="DE1824" i="64"/>
  <c r="DD1824" i="64"/>
  <c r="DC1824" i="64"/>
  <c r="DB1824" i="64"/>
  <c r="DA1824" i="64"/>
  <c r="CZ1824" i="64"/>
  <c r="CY1824" i="64"/>
  <c r="CX1824" i="64"/>
  <c r="CW1824" i="64"/>
  <c r="CV1824" i="64"/>
  <c r="CU1824" i="64"/>
  <c r="CT1824" i="64"/>
  <c r="CS1824" i="64"/>
  <c r="CR1824" i="64"/>
  <c r="CQ1824" i="64"/>
  <c r="CP1824" i="64"/>
  <c r="CO1824" i="64"/>
  <c r="CL1824" i="64"/>
  <c r="CK1824" i="64"/>
  <c r="CJ1824" i="64"/>
  <c r="CI1824" i="64"/>
  <c r="CH1824" i="64"/>
  <c r="CG1824" i="64"/>
  <c r="CF1824" i="64"/>
  <c r="CE1824" i="64"/>
  <c r="CD1824" i="64"/>
  <c r="CC1824" i="64"/>
  <c r="CB1824" i="64"/>
  <c r="CA1824" i="64"/>
  <c r="BZ1824" i="64"/>
  <c r="BY1824" i="64"/>
  <c r="BX1824" i="64"/>
  <c r="BW1824" i="64"/>
  <c r="BV1824" i="64"/>
  <c r="BU1824" i="64"/>
  <c r="BT1824" i="64"/>
  <c r="BS1824" i="64"/>
  <c r="BR1824" i="64"/>
  <c r="BQ1824" i="64"/>
  <c r="BP1824" i="64"/>
  <c r="BO1824" i="64"/>
  <c r="BN1824" i="64"/>
  <c r="BM1824" i="64"/>
  <c r="BL1824" i="64"/>
  <c r="BK1824" i="64"/>
  <c r="BJ1824" i="64"/>
  <c r="BI1824" i="64"/>
  <c r="BH1824" i="64"/>
  <c r="BG1824" i="64"/>
  <c r="BF1824" i="64"/>
  <c r="BE1824" i="64"/>
  <c r="BD1824" i="64"/>
  <c r="BC1824" i="64"/>
  <c r="BB1824" i="64"/>
  <c r="BA1824" i="64"/>
  <c r="AZ1824" i="64"/>
  <c r="AY1824" i="64"/>
  <c r="AX1824" i="64"/>
  <c r="AW1824" i="64"/>
  <c r="AV1824" i="64"/>
  <c r="AU1824" i="64"/>
  <c r="AT1824" i="64"/>
  <c r="AS1824" i="64"/>
  <c r="AR1824" i="64"/>
  <c r="AQ1824" i="64"/>
  <c r="AP1824" i="64"/>
  <c r="AO1824" i="64"/>
  <c r="AN1824" i="64"/>
  <c r="AM1824" i="64"/>
  <c r="AL1824" i="64"/>
  <c r="AK1824" i="64"/>
  <c r="AJ1824" i="64"/>
  <c r="AI1824" i="64"/>
  <c r="AH1824" i="64"/>
  <c r="AG1824" i="64"/>
  <c r="AF1824" i="64"/>
  <c r="AE1824" i="64"/>
  <c r="AD1824" i="64"/>
  <c r="AC1824" i="64"/>
  <c r="AB1824" i="64"/>
  <c r="AA1824" i="64"/>
  <c r="Z1824" i="64"/>
  <c r="Y1824" i="64"/>
  <c r="X1824" i="64"/>
  <c r="W1824" i="64"/>
  <c r="V1824" i="64"/>
  <c r="U1824" i="64"/>
  <c r="T1824" i="64"/>
  <c r="S1824" i="64"/>
  <c r="G1824" i="64"/>
  <c r="E1824" i="64"/>
  <c r="G1823" i="64"/>
  <c r="E1823" i="64"/>
  <c r="DK1822" i="64"/>
  <c r="DJ1822" i="64"/>
  <c r="DI1822" i="64"/>
  <c r="DH1822" i="64"/>
  <c r="DG1822" i="64"/>
  <c r="DF1822" i="64"/>
  <c r="DE1822" i="64"/>
  <c r="DD1822" i="64"/>
  <c r="DC1822" i="64"/>
  <c r="DB1822" i="64"/>
  <c r="DA1822" i="64"/>
  <c r="CZ1822" i="64"/>
  <c r="CY1822" i="64"/>
  <c r="CX1822" i="64"/>
  <c r="CW1822" i="64"/>
  <c r="CV1822" i="64"/>
  <c r="CU1822" i="64"/>
  <c r="CT1822" i="64"/>
  <c r="CS1822" i="64"/>
  <c r="CR1822" i="64"/>
  <c r="CQ1822" i="64"/>
  <c r="CP1822" i="64"/>
  <c r="CO1822" i="64"/>
  <c r="CL1822" i="64"/>
  <c r="CK1822" i="64"/>
  <c r="CJ1822" i="64"/>
  <c r="CI1822" i="64"/>
  <c r="CH1822" i="64"/>
  <c r="CG1822" i="64"/>
  <c r="CF1822" i="64"/>
  <c r="CE1822" i="64"/>
  <c r="CD1822" i="64"/>
  <c r="CC1822" i="64"/>
  <c r="CB1822" i="64"/>
  <c r="CA1822" i="64"/>
  <c r="BZ1822" i="64"/>
  <c r="BY1822" i="64"/>
  <c r="BX1822" i="64"/>
  <c r="BW1822" i="64"/>
  <c r="BV1822" i="64"/>
  <c r="BU1822" i="64"/>
  <c r="BT1822" i="64"/>
  <c r="BS1822" i="64"/>
  <c r="BR1822" i="64"/>
  <c r="BQ1822" i="64"/>
  <c r="BP1822" i="64"/>
  <c r="BO1822" i="64"/>
  <c r="BN1822" i="64"/>
  <c r="BM1822" i="64"/>
  <c r="BL1822" i="64"/>
  <c r="BK1822" i="64"/>
  <c r="BJ1822" i="64"/>
  <c r="BI1822" i="64"/>
  <c r="BH1822" i="64"/>
  <c r="BG1822" i="64"/>
  <c r="BF1822" i="64"/>
  <c r="BE1822" i="64"/>
  <c r="BD1822" i="64"/>
  <c r="BC1822" i="64"/>
  <c r="BB1822" i="64"/>
  <c r="BA1822" i="64"/>
  <c r="AZ1822" i="64"/>
  <c r="AY1822" i="64"/>
  <c r="AX1822" i="64"/>
  <c r="AW1822" i="64"/>
  <c r="AV1822" i="64"/>
  <c r="AU1822" i="64"/>
  <c r="AT1822" i="64"/>
  <c r="AS1822" i="64"/>
  <c r="AR1822" i="64"/>
  <c r="AQ1822" i="64"/>
  <c r="AP1822" i="64"/>
  <c r="AO1822" i="64"/>
  <c r="AN1822" i="64"/>
  <c r="AM1822" i="64"/>
  <c r="AL1822" i="64"/>
  <c r="AK1822" i="64"/>
  <c r="AJ1822" i="64"/>
  <c r="AI1822" i="64"/>
  <c r="AH1822" i="64"/>
  <c r="AG1822" i="64"/>
  <c r="AF1822" i="64"/>
  <c r="AE1822" i="64"/>
  <c r="AD1822" i="64"/>
  <c r="AC1822" i="64"/>
  <c r="AB1822" i="64"/>
  <c r="AA1822" i="64"/>
  <c r="Z1822" i="64"/>
  <c r="Y1822" i="64"/>
  <c r="X1822" i="64"/>
  <c r="W1822" i="64"/>
  <c r="V1822" i="64"/>
  <c r="U1822" i="64"/>
  <c r="T1822" i="64"/>
  <c r="S1822" i="64"/>
  <c r="G1822" i="64"/>
  <c r="E1822" i="64"/>
  <c r="G1821" i="64"/>
  <c r="E1821" i="64"/>
  <c r="G1820" i="64"/>
  <c r="E1820" i="64"/>
  <c r="G1819" i="64"/>
  <c r="E1819" i="64"/>
  <c r="G1818" i="64"/>
  <c r="E1818" i="64"/>
  <c r="E1816" i="64"/>
  <c r="E1815" i="64"/>
  <c r="R1814" i="64"/>
  <c r="S1814" i="64" s="1"/>
  <c r="E1814" i="64"/>
  <c r="B1814" i="64" s="1"/>
  <c r="E1813" i="64"/>
  <c r="DK2510" i="64"/>
  <c r="DJ2510" i="64"/>
  <c r="DI2510" i="64"/>
  <c r="DH2510" i="64"/>
  <c r="DG2510" i="64"/>
  <c r="DF2510" i="64"/>
  <c r="DE2510" i="64"/>
  <c r="DD2510" i="64"/>
  <c r="DC2510" i="64"/>
  <c r="DB2510" i="64"/>
  <c r="DA2510" i="64"/>
  <c r="CZ2510" i="64"/>
  <c r="CY2510" i="64"/>
  <c r="CX2510" i="64"/>
  <c r="CW2510" i="64"/>
  <c r="CV2510" i="64"/>
  <c r="CU2510" i="64"/>
  <c r="CT2510" i="64"/>
  <c r="CS2510" i="64"/>
  <c r="CR2510" i="64"/>
  <c r="CQ2510" i="64"/>
  <c r="CP2510" i="64"/>
  <c r="CO2510" i="64"/>
  <c r="CL2510" i="64"/>
  <c r="CK2510" i="64"/>
  <c r="CJ2510" i="64"/>
  <c r="CI2510" i="64"/>
  <c r="CH2510" i="64"/>
  <c r="CG2510" i="64"/>
  <c r="CF2510" i="64"/>
  <c r="CE2510" i="64"/>
  <c r="CD2510" i="64"/>
  <c r="CC2510" i="64"/>
  <c r="CB2510" i="64"/>
  <c r="CA2510" i="64"/>
  <c r="BZ2510" i="64"/>
  <c r="BY2510" i="64"/>
  <c r="BX2510" i="64"/>
  <c r="BW2510" i="64"/>
  <c r="BV2510" i="64"/>
  <c r="BU2510" i="64"/>
  <c r="BT2510" i="64"/>
  <c r="BS2510" i="64"/>
  <c r="BR2510" i="64"/>
  <c r="BQ2510" i="64"/>
  <c r="BP2510" i="64"/>
  <c r="BO2510" i="64"/>
  <c r="BN2510" i="64"/>
  <c r="BM2510" i="64"/>
  <c r="BL2510" i="64"/>
  <c r="BK2510" i="64"/>
  <c r="BJ2510" i="64"/>
  <c r="BI2510" i="64"/>
  <c r="BH2510" i="64"/>
  <c r="BG2510" i="64"/>
  <c r="BF2510" i="64"/>
  <c r="BE2510" i="64"/>
  <c r="BD2510" i="64"/>
  <c r="BC2510" i="64"/>
  <c r="BB2510" i="64"/>
  <c r="BA2510" i="64"/>
  <c r="AZ2510" i="64"/>
  <c r="AY2510" i="64"/>
  <c r="AX2510" i="64"/>
  <c r="AW2510" i="64"/>
  <c r="AV2510" i="64"/>
  <c r="AU2510" i="64"/>
  <c r="AT2510" i="64"/>
  <c r="AS2510" i="64"/>
  <c r="AR2510" i="64"/>
  <c r="AQ2510" i="64"/>
  <c r="AP2510" i="64"/>
  <c r="AO2510" i="64"/>
  <c r="AN2510" i="64"/>
  <c r="AM2510" i="64"/>
  <c r="AL2510" i="64"/>
  <c r="AK2510" i="64"/>
  <c r="AJ2510" i="64"/>
  <c r="AI2510" i="64"/>
  <c r="AH2510" i="64"/>
  <c r="AG2510" i="64"/>
  <c r="AF2510" i="64"/>
  <c r="AE2510" i="64"/>
  <c r="AD2510" i="64"/>
  <c r="AC2510" i="64"/>
  <c r="AB2510" i="64"/>
  <c r="AA2510" i="64"/>
  <c r="Z2510" i="64"/>
  <c r="Y2510" i="64"/>
  <c r="X2510" i="64"/>
  <c r="W2510" i="64"/>
  <c r="V2510" i="64"/>
  <c r="U2510" i="64"/>
  <c r="T2510" i="64"/>
  <c r="S2510" i="64"/>
  <c r="E2510" i="64"/>
  <c r="DK2509" i="64"/>
  <c r="DJ2509" i="64"/>
  <c r="DI2509" i="64"/>
  <c r="DH2509" i="64"/>
  <c r="DG2509" i="64"/>
  <c r="DF2509" i="64"/>
  <c r="DE2509" i="64"/>
  <c r="DD2509" i="64"/>
  <c r="DC2509" i="64"/>
  <c r="DB2509" i="64"/>
  <c r="DA2509" i="64"/>
  <c r="CZ2509" i="64"/>
  <c r="CY2509" i="64"/>
  <c r="CX2509" i="64"/>
  <c r="CW2509" i="64"/>
  <c r="CV2509" i="64"/>
  <c r="CU2509" i="64"/>
  <c r="CT2509" i="64"/>
  <c r="CS2509" i="64"/>
  <c r="CR2509" i="64"/>
  <c r="CQ2509" i="64"/>
  <c r="CP2509" i="64"/>
  <c r="CO2509" i="64"/>
  <c r="CL2509" i="64"/>
  <c r="CK2509" i="64"/>
  <c r="CJ2509" i="64"/>
  <c r="CI2509" i="64"/>
  <c r="CH2509" i="64"/>
  <c r="CG2509" i="64"/>
  <c r="CF2509" i="64"/>
  <c r="CE2509" i="64"/>
  <c r="CD2509" i="64"/>
  <c r="CC2509" i="64"/>
  <c r="CB2509" i="64"/>
  <c r="CA2509" i="64"/>
  <c r="BZ2509" i="64"/>
  <c r="BY2509" i="64"/>
  <c r="BX2509" i="64"/>
  <c r="BW2509" i="64"/>
  <c r="BV2509" i="64"/>
  <c r="BU2509" i="64"/>
  <c r="BT2509" i="64"/>
  <c r="BS2509" i="64"/>
  <c r="BR2509" i="64"/>
  <c r="BQ2509" i="64"/>
  <c r="BP2509" i="64"/>
  <c r="BO2509" i="64"/>
  <c r="BN2509" i="64"/>
  <c r="BM2509" i="64"/>
  <c r="BL2509" i="64"/>
  <c r="BK2509" i="64"/>
  <c r="BJ2509" i="64"/>
  <c r="BI2509" i="64"/>
  <c r="BH2509" i="64"/>
  <c r="BG2509" i="64"/>
  <c r="BF2509" i="64"/>
  <c r="BE2509" i="64"/>
  <c r="BD2509" i="64"/>
  <c r="BC2509" i="64"/>
  <c r="BB2509" i="64"/>
  <c r="BA2509" i="64"/>
  <c r="AZ2509" i="64"/>
  <c r="AY2509" i="64"/>
  <c r="AX2509" i="64"/>
  <c r="AW2509" i="64"/>
  <c r="AV2509" i="64"/>
  <c r="AU2509" i="64"/>
  <c r="AT2509" i="64"/>
  <c r="AS2509" i="64"/>
  <c r="AR2509" i="64"/>
  <c r="AQ2509" i="64"/>
  <c r="AP2509" i="64"/>
  <c r="AO2509" i="64"/>
  <c r="AN2509" i="64"/>
  <c r="AM2509" i="64"/>
  <c r="AL2509" i="64"/>
  <c r="AK2509" i="64"/>
  <c r="AJ2509" i="64"/>
  <c r="AI2509" i="64"/>
  <c r="AH2509" i="64"/>
  <c r="AG2509" i="64"/>
  <c r="AF2509" i="64"/>
  <c r="AE2509" i="64"/>
  <c r="AD2509" i="64"/>
  <c r="AC2509" i="64"/>
  <c r="AB2509" i="64"/>
  <c r="AA2509" i="64"/>
  <c r="Z2509" i="64"/>
  <c r="Y2509" i="64"/>
  <c r="X2509" i="64"/>
  <c r="W2509" i="64"/>
  <c r="V2509" i="64"/>
  <c r="U2509" i="64"/>
  <c r="T2509" i="64"/>
  <c r="S2509" i="64"/>
  <c r="E2509" i="64"/>
  <c r="G2508" i="64"/>
  <c r="E2508" i="64"/>
  <c r="DK2507" i="64"/>
  <c r="DJ2507" i="64"/>
  <c r="DI2507" i="64"/>
  <c r="DH2507" i="64"/>
  <c r="DG2507" i="64"/>
  <c r="DF2507" i="64"/>
  <c r="DE2507" i="64"/>
  <c r="DD2507" i="64"/>
  <c r="DC2507" i="64"/>
  <c r="DB2507" i="64"/>
  <c r="DA2507" i="64"/>
  <c r="CZ2507" i="64"/>
  <c r="CY2507" i="64"/>
  <c r="CX2507" i="64"/>
  <c r="CW2507" i="64"/>
  <c r="CV2507" i="64"/>
  <c r="CU2507" i="64"/>
  <c r="CT2507" i="64"/>
  <c r="CS2507" i="64"/>
  <c r="CR2507" i="64"/>
  <c r="CQ2507" i="64"/>
  <c r="CP2507" i="64"/>
  <c r="CO2507" i="64"/>
  <c r="CL2507" i="64"/>
  <c r="CK2507" i="64"/>
  <c r="CJ2507" i="64"/>
  <c r="CI2507" i="64"/>
  <c r="CH2507" i="64"/>
  <c r="CG2507" i="64"/>
  <c r="CF2507" i="64"/>
  <c r="CE2507" i="64"/>
  <c r="CD2507" i="64"/>
  <c r="CC2507" i="64"/>
  <c r="CB2507" i="64"/>
  <c r="CA2507" i="64"/>
  <c r="BZ2507" i="64"/>
  <c r="BY2507" i="64"/>
  <c r="BX2507" i="64"/>
  <c r="BW2507" i="64"/>
  <c r="BV2507" i="64"/>
  <c r="BU2507" i="64"/>
  <c r="BT2507" i="64"/>
  <c r="BS2507" i="64"/>
  <c r="BR2507" i="64"/>
  <c r="BQ2507" i="64"/>
  <c r="BP2507" i="64"/>
  <c r="BO2507" i="64"/>
  <c r="BN2507" i="64"/>
  <c r="BM2507" i="64"/>
  <c r="BL2507" i="64"/>
  <c r="BK2507" i="64"/>
  <c r="BJ2507" i="64"/>
  <c r="BI2507" i="64"/>
  <c r="BH2507" i="64"/>
  <c r="BG2507" i="64"/>
  <c r="BF2507" i="64"/>
  <c r="BE2507" i="64"/>
  <c r="BD2507" i="64"/>
  <c r="BC2507" i="64"/>
  <c r="BB2507" i="64"/>
  <c r="BA2507" i="64"/>
  <c r="AZ2507" i="64"/>
  <c r="AY2507" i="64"/>
  <c r="AX2507" i="64"/>
  <c r="AW2507" i="64"/>
  <c r="AV2507" i="64"/>
  <c r="AU2507" i="64"/>
  <c r="AT2507" i="64"/>
  <c r="AS2507" i="64"/>
  <c r="AR2507" i="64"/>
  <c r="AQ2507" i="64"/>
  <c r="AP2507" i="64"/>
  <c r="AO2507" i="64"/>
  <c r="AN2507" i="64"/>
  <c r="AM2507" i="64"/>
  <c r="AL2507" i="64"/>
  <c r="AK2507" i="64"/>
  <c r="AJ2507" i="64"/>
  <c r="AI2507" i="64"/>
  <c r="AH2507" i="64"/>
  <c r="AG2507" i="64"/>
  <c r="AF2507" i="64"/>
  <c r="AE2507" i="64"/>
  <c r="AD2507" i="64"/>
  <c r="AC2507" i="64"/>
  <c r="AB2507" i="64"/>
  <c r="AA2507" i="64"/>
  <c r="Z2507" i="64"/>
  <c r="Y2507" i="64"/>
  <c r="X2507" i="64"/>
  <c r="W2507" i="64"/>
  <c r="V2507" i="64"/>
  <c r="U2507" i="64"/>
  <c r="T2507" i="64"/>
  <c r="S2507" i="64"/>
  <c r="E2507" i="64"/>
  <c r="DK2506" i="64"/>
  <c r="DJ2506" i="64"/>
  <c r="DI2506" i="64"/>
  <c r="DH2506" i="64"/>
  <c r="DG2506" i="64"/>
  <c r="DF2506" i="64"/>
  <c r="DE2506" i="64"/>
  <c r="DD2506" i="64"/>
  <c r="DC2506" i="64"/>
  <c r="DB2506" i="64"/>
  <c r="DA2506" i="64"/>
  <c r="CZ2506" i="64"/>
  <c r="CY2506" i="64"/>
  <c r="CX2506" i="64"/>
  <c r="CW2506" i="64"/>
  <c r="CV2506" i="64"/>
  <c r="CU2506" i="64"/>
  <c r="CT2506" i="64"/>
  <c r="CS2506" i="64"/>
  <c r="CR2506" i="64"/>
  <c r="CQ2506" i="64"/>
  <c r="CP2506" i="64"/>
  <c r="CO2506" i="64"/>
  <c r="E2506" i="64"/>
  <c r="DK2505" i="64"/>
  <c r="DJ2505" i="64"/>
  <c r="DI2505" i="64"/>
  <c r="DH2505" i="64"/>
  <c r="DG2505" i="64"/>
  <c r="DF2505" i="64"/>
  <c r="DE2505" i="64"/>
  <c r="DD2505" i="64"/>
  <c r="DC2505" i="64"/>
  <c r="DB2505" i="64"/>
  <c r="DA2505" i="64"/>
  <c r="CZ2505" i="64"/>
  <c r="CY2505" i="64"/>
  <c r="CX2505" i="64"/>
  <c r="CW2505" i="64"/>
  <c r="CV2505" i="64"/>
  <c r="CU2505" i="64"/>
  <c r="CT2505" i="64"/>
  <c r="CS2505" i="64"/>
  <c r="CR2505" i="64"/>
  <c r="CQ2505" i="64"/>
  <c r="CP2505" i="64"/>
  <c r="CO2505" i="64"/>
  <c r="E2505" i="64"/>
  <c r="E2504" i="64"/>
  <c r="E2503" i="64"/>
  <c r="E2502" i="64"/>
  <c r="B2502" i="64" s="1"/>
  <c r="G2501" i="64"/>
  <c r="E2501" i="64"/>
  <c r="B2501" i="64" s="1"/>
  <c r="E2500" i="64"/>
  <c r="B2500" i="64" s="1"/>
  <c r="E2499" i="64"/>
  <c r="B2499" i="64" s="1"/>
  <c r="E2498" i="64"/>
  <c r="B2498" i="64" s="1"/>
  <c r="G2497" i="64"/>
  <c r="E2497" i="64"/>
  <c r="B2497" i="64" s="1"/>
  <c r="E2496" i="64"/>
  <c r="B2496" i="64" s="1"/>
  <c r="E2495" i="64"/>
  <c r="B2495" i="64" s="1"/>
  <c r="E2494" i="64"/>
  <c r="CR1136" i="64" a="1"/>
  <c r="CW772" i="64" a="1"/>
  <c r="CX971" i="64" l="1" a="1"/>
  <c r="CX971" i="64" s="1"/>
  <c r="CX972" i="64" a="1"/>
  <c r="CX972" i="64" s="1"/>
  <c r="Z971" i="64" a="1"/>
  <c r="Z971" i="64" s="1"/>
  <c r="Z972" i="64" a="1"/>
  <c r="Z972" i="64" s="1"/>
  <c r="DL487" i="64"/>
  <c r="DL962" i="64"/>
  <c r="DL486" i="64"/>
  <c r="DL961" i="64"/>
  <c r="DL491" i="64"/>
  <c r="DL966" i="64"/>
  <c r="DL490" i="64"/>
  <c r="DL965" i="64"/>
  <c r="Z498" i="64" a="1"/>
  <c r="Z498" i="64" s="1"/>
  <c r="CX509" i="64" a="1"/>
  <c r="CX509" i="64" s="1"/>
  <c r="CX498" i="64" a="1"/>
  <c r="CX498" i="64" s="1"/>
  <c r="Z509" i="64" a="1"/>
  <c r="Z509" i="64" s="1"/>
  <c r="CR1136" i="64"/>
  <c r="CR1138" i="64" s="1"/>
  <c r="Z515" i="64" a="1"/>
  <c r="Z515" i="64" s="1"/>
  <c r="Z501" i="64" a="1"/>
  <c r="Z501" i="64" s="1"/>
  <c r="CX515" i="64" a="1"/>
  <c r="CX515" i="64" s="1"/>
  <c r="CX501" i="64" a="1"/>
  <c r="CX501" i="64" s="1"/>
  <c r="DL1042" i="64"/>
  <c r="DL1055" i="64" s="1"/>
  <c r="DL1156" i="64"/>
  <c r="DL1118" i="64"/>
  <c r="DL1041" i="64"/>
  <c r="DL1155" i="64"/>
  <c r="CX111" i="64" a="1"/>
  <c r="CX111" i="64" s="1"/>
  <c r="CX1121" i="64" a="1"/>
  <c r="CX1121" i="64" s="1"/>
  <c r="DL1151" i="64"/>
  <c r="DL1113" i="64"/>
  <c r="DL1152" i="64"/>
  <c r="DL1114" i="64"/>
  <c r="Z111" i="64" a="1"/>
  <c r="Z111" i="64" s="1"/>
  <c r="Z1121" i="64" a="1"/>
  <c r="Z1121" i="64" s="1"/>
  <c r="Y127" i="64"/>
  <c r="V144" i="64"/>
  <c r="Z116" i="64" a="1"/>
  <c r="Z116" i="64" s="1"/>
  <c r="Z131" i="64" a="1"/>
  <c r="Z131" i="64" s="1"/>
  <c r="Z118" i="64" a="1"/>
  <c r="Z118" i="64" s="1"/>
  <c r="Z130" i="64" a="1"/>
  <c r="Z130" i="64" s="1"/>
  <c r="Z132" i="64" a="1"/>
  <c r="Z132" i="64" s="1"/>
  <c r="Z133" i="64" a="1"/>
  <c r="Z133" i="64" s="1"/>
  <c r="Z134" i="64" a="1"/>
  <c r="Z134" i="64" s="1"/>
  <c r="Z119" i="64" a="1"/>
  <c r="Z119" i="64" s="1"/>
  <c r="Z117" i="64" a="1"/>
  <c r="Z117" i="64" s="1"/>
  <c r="Z115" i="64" a="1"/>
  <c r="Z115" i="64" s="1"/>
  <c r="CX132" i="64" a="1"/>
  <c r="CX132" i="64" s="1"/>
  <c r="CX118" i="64" a="1"/>
  <c r="CX118" i="64" s="1"/>
  <c r="CX130" i="64" a="1"/>
  <c r="CX130" i="64" s="1"/>
  <c r="CX134" i="64" a="1"/>
  <c r="CX134" i="64" s="1"/>
  <c r="CX117" i="64" a="1"/>
  <c r="CX117" i="64" s="1"/>
  <c r="CX115" i="64" a="1"/>
  <c r="CX115" i="64" s="1"/>
  <c r="CX131" i="64" a="1"/>
  <c r="CX131" i="64" s="1"/>
  <c r="CX119" i="64" a="1"/>
  <c r="CX119" i="64" s="1"/>
  <c r="CX133" i="64" a="1"/>
  <c r="CX133" i="64" s="1"/>
  <c r="CX116" i="64" a="1"/>
  <c r="CX116" i="64" s="1"/>
  <c r="CO142" i="64"/>
  <c r="CP142" i="64"/>
  <c r="CR142" i="64"/>
  <c r="CT142" i="64"/>
  <c r="CS142" i="64"/>
  <c r="W142" i="64"/>
  <c r="CU142" i="64"/>
  <c r="CQ142" i="64"/>
  <c r="CQ144" i="64" s="1"/>
  <c r="CQ145" i="64" s="1"/>
  <c r="CX346" i="64" a="1"/>
  <c r="CX346" i="64" s="1"/>
  <c r="CX110" i="64" a="1"/>
  <c r="CX110" i="64" s="1"/>
  <c r="CX109" i="64" a="1"/>
  <c r="CX109" i="64" s="1"/>
  <c r="CX108" i="64" a="1"/>
  <c r="CX108" i="64" s="1"/>
  <c r="CX107" i="64" a="1"/>
  <c r="CX107" i="64" s="1"/>
  <c r="Z108" i="64" a="1"/>
  <c r="Z108" i="64" s="1"/>
  <c r="Z107" i="64" a="1"/>
  <c r="Z107" i="64" s="1"/>
  <c r="Z110" i="64" a="1"/>
  <c r="Z110" i="64" s="1"/>
  <c r="Z109" i="64" a="1"/>
  <c r="Z109" i="64" s="1"/>
  <c r="Z346" i="64" a="1"/>
  <c r="Z346" i="64" s="1"/>
  <c r="AB347" i="64" s="1"/>
  <c r="CX1045" i="64" a="1"/>
  <c r="CX1045" i="64" s="1"/>
  <c r="DL1013" i="64"/>
  <c r="DL1029" i="64" s="1"/>
  <c r="DL1038" i="64"/>
  <c r="DL1051" i="64" s="1"/>
  <c r="DL1012" i="64"/>
  <c r="DL1028" i="64" s="1"/>
  <c r="DL1037" i="64"/>
  <c r="DL1050" i="64" s="1"/>
  <c r="Z1045" i="64" a="1"/>
  <c r="Z1045" i="64" s="1"/>
  <c r="CX829" i="64" a="1"/>
  <c r="CX829" i="64" s="1"/>
  <c r="CX832" i="64" a="1"/>
  <c r="CX832" i="64" s="1"/>
  <c r="CX828" i="64" a="1"/>
  <c r="CX828" i="64" s="1"/>
  <c r="CX831" i="64" a="1"/>
  <c r="CX831" i="64" s="1"/>
  <c r="CX830" i="64" a="1"/>
  <c r="CX830" i="64" s="1"/>
  <c r="Z832" i="64" a="1"/>
  <c r="Z832" i="64" s="1"/>
  <c r="Z828" i="64" a="1"/>
  <c r="Z828" i="64" s="1"/>
  <c r="Z831" i="64" a="1"/>
  <c r="Z831" i="64" s="1"/>
  <c r="Z830" i="64" a="1"/>
  <c r="Z830" i="64" s="1"/>
  <c r="Z829" i="64" a="1"/>
  <c r="Z829" i="64" s="1"/>
  <c r="Z815" i="64" a="1"/>
  <c r="Z815" i="64" s="1"/>
  <c r="Z816" i="64" a="1"/>
  <c r="Z816" i="64" s="1"/>
  <c r="Z817" i="64" a="1"/>
  <c r="Z817" i="64" s="1"/>
  <c r="Z801" i="64" a="1"/>
  <c r="Z801" i="64" s="1"/>
  <c r="Z797" i="64" a="1"/>
  <c r="Z797" i="64" s="1"/>
  <c r="Z814" i="64" a="1"/>
  <c r="Z814" i="64" s="1"/>
  <c r="Z798" i="64" a="1"/>
  <c r="Z798" i="64" s="1"/>
  <c r="Z813" i="64" a="1"/>
  <c r="Z813" i="64" s="1"/>
  <c r="Z799" i="64" a="1"/>
  <c r="Z799" i="64" s="1"/>
  <c r="Z800" i="64" a="1"/>
  <c r="Z800" i="64" s="1"/>
  <c r="CX813" i="64" a="1"/>
  <c r="CX813" i="64" s="1"/>
  <c r="CX817" i="64" a="1"/>
  <c r="CX817" i="64" s="1"/>
  <c r="CX797" i="64" a="1"/>
  <c r="CX797" i="64" s="1"/>
  <c r="CX798" i="64" a="1"/>
  <c r="CX798" i="64" s="1"/>
  <c r="CX814" i="64" a="1"/>
  <c r="CX814" i="64" s="1"/>
  <c r="CX799" i="64" a="1"/>
  <c r="CX799" i="64" s="1"/>
  <c r="CX800" i="64" a="1"/>
  <c r="CX800" i="64" s="1"/>
  <c r="CX801" i="64" a="1"/>
  <c r="CX801" i="64" s="1"/>
  <c r="CX815" i="64" a="1"/>
  <c r="CX815" i="64" s="1"/>
  <c r="CX816" i="64" a="1"/>
  <c r="CX816" i="64" s="1"/>
  <c r="DL1017" i="64"/>
  <c r="DL1033" i="64" s="1"/>
  <c r="DL792" i="64"/>
  <c r="DL1016" i="64"/>
  <c r="DL791" i="64"/>
  <c r="CR212" i="64"/>
  <c r="CS210" i="64"/>
  <c r="CS212" i="64" s="1"/>
  <c r="CT210" i="64"/>
  <c r="CU207" i="64"/>
  <c r="CX208" i="64" a="1"/>
  <c r="CX208" i="64" s="1"/>
  <c r="CX209" i="64" a="1"/>
  <c r="CX209" i="64" s="1"/>
  <c r="Z208" i="64" a="1"/>
  <c r="Z208" i="64" s="1"/>
  <c r="Z207" i="64" s="1"/>
  <c r="Z209" i="64" a="1"/>
  <c r="Z209" i="64" s="1"/>
  <c r="Y774" i="64"/>
  <c r="Z331" i="64" a="1"/>
  <c r="Z331" i="64" s="1"/>
  <c r="Z1020" i="64" a="1"/>
  <c r="Z1020" i="64" s="1"/>
  <c r="CX331" i="64" a="1"/>
  <c r="CX331" i="64" s="1"/>
  <c r="CX1020" i="64" a="1"/>
  <c r="CX1020" i="64" s="1"/>
  <c r="CW772" i="64"/>
  <c r="CW774" i="64" s="1"/>
  <c r="DL968" i="64" a="1"/>
  <c r="DL497" i="64" a="1"/>
  <c r="Z1136" i="64" a="1"/>
  <c r="Z772" i="64" a="1"/>
  <c r="CS1136" i="64" a="1"/>
  <c r="DL968" i="64" l="1"/>
  <c r="DL980" i="64"/>
  <c r="DL985" i="64"/>
  <c r="DL981" i="64"/>
  <c r="CX973" i="64"/>
  <c r="Z973" i="64"/>
  <c r="DL497" i="64"/>
  <c r="CS1136" i="64"/>
  <c r="CS1138" i="64" s="1"/>
  <c r="CX126" i="64"/>
  <c r="CX141" i="64"/>
  <c r="Z1136" i="64"/>
  <c r="Z1138" i="64" s="1"/>
  <c r="Z126" i="64"/>
  <c r="Z141" i="64"/>
  <c r="Z138" i="64"/>
  <c r="Z139" i="64"/>
  <c r="Z140" i="64"/>
  <c r="CX137" i="64"/>
  <c r="Z122" i="64"/>
  <c r="Z137" i="64"/>
  <c r="V145" i="64"/>
  <c r="CX138" i="64"/>
  <c r="CX124" i="64"/>
  <c r="CX139" i="64"/>
  <c r="CX125" i="64"/>
  <c r="CX140" i="64"/>
  <c r="Z124" i="64"/>
  <c r="Z125" i="64"/>
  <c r="Z123" i="64"/>
  <c r="CX112" i="64"/>
  <c r="CX122" i="64"/>
  <c r="CX127" i="64" s="1"/>
  <c r="CX123" i="64"/>
  <c r="W144" i="64"/>
  <c r="W145" i="64" s="1"/>
  <c r="CS144" i="64"/>
  <c r="CS145" i="64" s="1"/>
  <c r="CP144" i="64"/>
  <c r="CP145" i="64" s="1"/>
  <c r="CT144" i="64"/>
  <c r="CT145" i="64" s="1"/>
  <c r="CR144" i="64"/>
  <c r="CR145" i="64" s="1"/>
  <c r="CO144" i="64"/>
  <c r="CO145" i="64" s="1"/>
  <c r="CU144" i="64"/>
  <c r="CU145" i="64" s="1"/>
  <c r="CV142" i="64"/>
  <c r="X142" i="64"/>
  <c r="Z112" i="64"/>
  <c r="CP21" i="861"/>
  <c r="CT212" i="64"/>
  <c r="Z210" i="64"/>
  <c r="Z212" i="64" s="1"/>
  <c r="CU210" i="64"/>
  <c r="CU212" i="64" s="1"/>
  <c r="CV207" i="64"/>
  <c r="Z772" i="64"/>
  <c r="DL723" i="64"/>
  <c r="Z312" i="64" a="1"/>
  <c r="Z312" i="64" s="1"/>
  <c r="Z773" i="64" a="1"/>
  <c r="Z773" i="64" s="1"/>
  <c r="DL728" i="64"/>
  <c r="DL749" i="64" s="1"/>
  <c r="DL767" i="64"/>
  <c r="DL727" i="64"/>
  <c r="DL748" i="64" s="1"/>
  <c r="DL766" i="64"/>
  <c r="DL724" i="64"/>
  <c r="CX312" i="64" a="1"/>
  <c r="CX312" i="64" s="1"/>
  <c r="CX773" i="64" a="1"/>
  <c r="CX773" i="64" s="1"/>
  <c r="Z739" i="64" a="1"/>
  <c r="Z739" i="64" s="1"/>
  <c r="Z299" i="64" a="1"/>
  <c r="Z299" i="64" s="1"/>
  <c r="CX739" i="64" a="1"/>
  <c r="CX739" i="64" s="1"/>
  <c r="CX299" i="64" a="1"/>
  <c r="CX299" i="64" s="1"/>
  <c r="CX735" i="64" a="1"/>
  <c r="CX735" i="64" s="1"/>
  <c r="Z735" i="64" a="1"/>
  <c r="Z735" i="64" s="1"/>
  <c r="CX4" i="64"/>
  <c r="CX731" i="64" a="1"/>
  <c r="CX731" i="64" s="1"/>
  <c r="Z4" i="64"/>
  <c r="Z731" i="64" a="1"/>
  <c r="Z731" i="64" s="1"/>
  <c r="CY38" i="863"/>
  <c r="CY40" i="863"/>
  <c r="AA259" i="64"/>
  <c r="AA7" i="64"/>
  <c r="Z8" i="64" s="1"/>
  <c r="T44" i="861"/>
  <c r="T85" i="861" s="1"/>
  <c r="CP65" i="861"/>
  <c r="CX42" i="863"/>
  <c r="CX21" i="863" s="1"/>
  <c r="CX30" i="861" s="1"/>
  <c r="CY3" i="863"/>
  <c r="CY66" i="863" s="1" a="1"/>
  <c r="CY66" i="863" s="1"/>
  <c r="CY54" i="863" a="1"/>
  <c r="CY54" i="863" s="1"/>
  <c r="CY53" i="863" a="1"/>
  <c r="CY53" i="863" s="1"/>
  <c r="CX1" i="863"/>
  <c r="CX4" i="863"/>
  <c r="CX66" i="863" a="1"/>
  <c r="CX66" i="863" s="1"/>
  <c r="CX43" i="863"/>
  <c r="CX70" i="863" a="1"/>
  <c r="CX70" i="863" s="1"/>
  <c r="CY7" i="863"/>
  <c r="CN12" i="863"/>
  <c r="CN71" i="863" s="1"/>
  <c r="CN37" i="861"/>
  <c r="CN27" i="861"/>
  <c r="CY52" i="863" a="1"/>
  <c r="CY52" i="863" s="1"/>
  <c r="CY8" i="863"/>
  <c r="CY55" i="863" a="1"/>
  <c r="CY55" i="863" s="1"/>
  <c r="CZ2" i="863"/>
  <c r="CY39" i="863"/>
  <c r="CX57" i="863"/>
  <c r="CY41" i="863"/>
  <c r="CY56" i="863" a="1"/>
  <c r="CY56" i="863" s="1"/>
  <c r="AA3" i="64"/>
  <c r="AA975" i="64" s="1" a="1"/>
  <c r="AA975" i="64" s="1"/>
  <c r="AA1" i="64"/>
  <c r="AB2" i="64"/>
  <c r="CX281" i="64"/>
  <c r="CX263" i="64"/>
  <c r="CY8" i="64"/>
  <c r="CY277" i="64"/>
  <c r="CY3" i="64"/>
  <c r="CY975" i="64" s="1" a="1"/>
  <c r="CY975" i="64" s="1"/>
  <c r="CY259" i="64"/>
  <c r="CY7" i="64"/>
  <c r="CZ2" i="64"/>
  <c r="CY260" i="64"/>
  <c r="CY278" i="64"/>
  <c r="CY279" i="64"/>
  <c r="CY261" i="64"/>
  <c r="CY262" i="64"/>
  <c r="CY280" i="64"/>
  <c r="CX1" i="64"/>
  <c r="Z70" i="863" a="1"/>
  <c r="Z70" i="863" s="1"/>
  <c r="Z68" i="863" a="1"/>
  <c r="Z68" i="863" s="1"/>
  <c r="Z66" i="863" a="1"/>
  <c r="Z66" i="863" s="1"/>
  <c r="Z4" i="863"/>
  <c r="CX24" i="864"/>
  <c r="AA22" i="864"/>
  <c r="AA3" i="864"/>
  <c r="AA21" i="864"/>
  <c r="AB2" i="864"/>
  <c r="AB23" i="864" s="1"/>
  <c r="AA20" i="864"/>
  <c r="AA1" i="864"/>
  <c r="AB5" i="861"/>
  <c r="Z43" i="863"/>
  <c r="Z42" i="863"/>
  <c r="Z21" i="863" s="1"/>
  <c r="CX2" i="861"/>
  <c r="CX1" i="861" s="1"/>
  <c r="Z4" i="864"/>
  <c r="AD3" i="861"/>
  <c r="AC4" i="861"/>
  <c r="AC1" i="861"/>
  <c r="AC8" i="861"/>
  <c r="Z24" i="864"/>
  <c r="Z92" i="861" s="1"/>
  <c r="Z57" i="863"/>
  <c r="CZ3" i="861"/>
  <c r="CY4" i="861"/>
  <c r="CY5" i="861" s="1"/>
  <c r="CY9" i="861"/>
  <c r="CY8" i="861"/>
  <c r="Y30" i="861"/>
  <c r="AA55" i="863" a="1"/>
  <c r="AA55" i="863" s="1"/>
  <c r="AA56" i="863" a="1"/>
  <c r="AA56" i="863" s="1"/>
  <c r="AA39" i="863"/>
  <c r="AA54" i="863" a="1"/>
  <c r="AA54" i="863" s="1"/>
  <c r="AA53" i="863" a="1"/>
  <c r="AA53" i="863" s="1"/>
  <c r="AA52" i="863" a="1"/>
  <c r="AA52" i="863" s="1"/>
  <c r="AA38" i="863"/>
  <c r="AA41" i="863"/>
  <c r="AB2" i="863"/>
  <c r="AB40" i="863" s="1"/>
  <c r="AA1" i="863"/>
  <c r="AA3" i="863"/>
  <c r="CX1" i="864"/>
  <c r="CY22" i="864"/>
  <c r="CY21" i="864"/>
  <c r="CY20" i="864"/>
  <c r="CY8" i="864"/>
  <c r="CY7" i="864"/>
  <c r="CZ2" i="864"/>
  <c r="CZ23" i="864" s="1"/>
  <c r="CY3" i="864"/>
  <c r="CY4" i="864" s="1"/>
  <c r="CR1" i="860"/>
  <c r="CS3" i="860"/>
  <c r="CT2" i="860"/>
  <c r="CS9" i="860"/>
  <c r="CS8" i="860"/>
  <c r="CR4" i="860"/>
  <c r="DL2089" i="64"/>
  <c r="DL2084" i="64"/>
  <c r="DL2088" i="64"/>
  <c r="DL2085" i="64"/>
  <c r="DL687" i="64"/>
  <c r="DL716" i="64" s="1"/>
  <c r="DL2044" i="64"/>
  <c r="DL684" i="64"/>
  <c r="DL2041" i="64"/>
  <c r="DL683" i="64"/>
  <c r="DL2040" i="64"/>
  <c r="DL688" i="64"/>
  <c r="DL717" i="64" s="1"/>
  <c r="DL2045" i="64"/>
  <c r="DL2298" i="64"/>
  <c r="DL2316" i="64" s="1"/>
  <c r="DL2325" i="64"/>
  <c r="DL431" i="64"/>
  <c r="DL2295" i="64"/>
  <c r="DL2313" i="64" s="1"/>
  <c r="DL2322" i="64"/>
  <c r="DL428" i="64"/>
  <c r="CN1959" i="64"/>
  <c r="CN2064" i="64"/>
  <c r="DL2177" i="64"/>
  <c r="DL2189" i="64" s="1"/>
  <c r="DL2321" i="64"/>
  <c r="DL2333" i="64" s="1"/>
  <c r="DL427" i="64"/>
  <c r="DL2326" i="64"/>
  <c r="DL432" i="64"/>
  <c r="DL1715" i="64"/>
  <c r="DL2139" i="64"/>
  <c r="DL2466" i="64"/>
  <c r="DL641" i="64"/>
  <c r="DL2492" i="64"/>
  <c r="DL1660" i="64"/>
  <c r="DL1106" i="64"/>
  <c r="DL1225" i="64" s="1"/>
  <c r="DL1854" i="64"/>
  <c r="DL1538" i="64"/>
  <c r="DL1234" i="64"/>
  <c r="DL1249" i="64" s="1"/>
  <c r="DL993" i="64"/>
  <c r="DL1912" i="64"/>
  <c r="DL2389" i="64"/>
  <c r="DL1811" i="64"/>
  <c r="DL1605" i="64"/>
  <c r="DL1387" i="64"/>
  <c r="DL665" i="64"/>
  <c r="DL678" i="64" s="1"/>
  <c r="R1405" i="64"/>
  <c r="DL617" i="64"/>
  <c r="DL2299" i="64"/>
  <c r="DL2317" i="64" s="1"/>
  <c r="DL1807" i="64"/>
  <c r="DL1820" i="64" s="1"/>
  <c r="DL2294" i="64"/>
  <c r="DL2135" i="64"/>
  <c r="DL2147" i="64" s="1"/>
  <c r="DL1877" i="64"/>
  <c r="DL1904" i="64" s="1"/>
  <c r="DL1495" i="64"/>
  <c r="DL1530" i="64" s="1"/>
  <c r="DL1259" i="64"/>
  <c r="DL1272" i="64" s="1"/>
  <c r="DL2441" i="64"/>
  <c r="DL1945" i="64"/>
  <c r="DL1968" i="64" s="1"/>
  <c r="DL666" i="64"/>
  <c r="DL679" i="64" s="1"/>
  <c r="DL2519" i="64"/>
  <c r="DL2533" i="64" s="1"/>
  <c r="DL1812" i="64"/>
  <c r="DL1825" i="64" s="1"/>
  <c r="DL1638" i="64"/>
  <c r="DL1652" i="64" s="1"/>
  <c r="DL1834" i="64"/>
  <c r="DL1846" i="64" s="1"/>
  <c r="DL2467" i="64"/>
  <c r="DL1855" i="64"/>
  <c r="DL1868" i="64" s="1"/>
  <c r="DL1459" i="64"/>
  <c r="DL1486" i="64" s="1"/>
  <c r="DL409" i="64"/>
  <c r="DL419" i="64" s="1"/>
  <c r="DL2161" i="64"/>
  <c r="DL2011" i="64"/>
  <c r="DL2036" i="64" s="1"/>
  <c r="DL1913" i="64"/>
  <c r="DL1936" i="64" s="1"/>
  <c r="DL2493" i="64"/>
  <c r="DL2416" i="64"/>
  <c r="DL1661" i="64"/>
  <c r="DL2203" i="64"/>
  <c r="DL2237" i="64"/>
  <c r="DL2272" i="64"/>
  <c r="DL2290" i="64" s="1"/>
  <c r="DL2006" i="64"/>
  <c r="DL2031" i="64" s="1"/>
  <c r="DL2202" i="64"/>
  <c r="DL2236" i="64"/>
  <c r="DL2271" i="64"/>
  <c r="DL2289" i="64" s="1"/>
  <c r="DL638" i="64"/>
  <c r="DL644" i="64" s="1"/>
  <c r="DL2233" i="64"/>
  <c r="DL2268" i="64"/>
  <c r="DL2286" i="64" s="1"/>
  <c r="DL2267" i="64"/>
  <c r="DL2232" i="64"/>
  <c r="DL2258" i="64" s="1"/>
  <c r="DL1972" i="64"/>
  <c r="DL1997" i="64" s="1"/>
  <c r="DL1454" i="64"/>
  <c r="DL1481" i="64" s="1"/>
  <c r="DL1601" i="64"/>
  <c r="DL1624" i="64" s="1"/>
  <c r="DL2181" i="64"/>
  <c r="DL1976" i="64"/>
  <c r="DL1328" i="64"/>
  <c r="DL564" i="64"/>
  <c r="DL2518" i="64"/>
  <c r="DL1458" i="64"/>
  <c r="DL941" i="64"/>
  <c r="DL458" i="64"/>
  <c r="DL2415" i="64"/>
  <c r="DL2160" i="64"/>
  <c r="DL2010" i="64"/>
  <c r="DL1691" i="64"/>
  <c r="DL1352" i="64"/>
  <c r="DL1258" i="64"/>
  <c r="DL616" i="64"/>
  <c r="DL2440" i="64"/>
  <c r="DL1944" i="64"/>
  <c r="DL1876" i="64"/>
  <c r="DL1833" i="64"/>
  <c r="DL1789" i="64"/>
  <c r="DL1637" i="64"/>
  <c r="DL1583" i="64"/>
  <c r="DL1739" i="64"/>
  <c r="DL1494" i="64"/>
  <c r="DL1422" i="64"/>
  <c r="DL592" i="64"/>
  <c r="DL1388" i="64"/>
  <c r="DL1415" i="64" s="1"/>
  <c r="DL1083" i="64"/>
  <c r="DL1098" i="64" s="1"/>
  <c r="DL942" i="64"/>
  <c r="DL642" i="64"/>
  <c r="DL408" i="64"/>
  <c r="DL1584" i="64"/>
  <c r="DL1597" i="64" s="1"/>
  <c r="DL1329" i="64"/>
  <c r="DL1235" i="64"/>
  <c r="DL565" i="64"/>
  <c r="DL2390" i="64"/>
  <c r="DL1716" i="64"/>
  <c r="DL386" i="64"/>
  <c r="DL2182" i="64"/>
  <c r="DL2140" i="64"/>
  <c r="DL1790" i="64"/>
  <c r="DL1803" i="64" s="1"/>
  <c r="DL1606" i="64"/>
  <c r="DL1423" i="64"/>
  <c r="DL1450" i="64" s="1"/>
  <c r="DL1353" i="64"/>
  <c r="DL1380" i="64" s="1"/>
  <c r="DL1107" i="64"/>
  <c r="DL994" i="64"/>
  <c r="DL1007" i="64" s="1"/>
  <c r="DL459" i="64"/>
  <c r="DL1977" i="64"/>
  <c r="DL2002" i="64" s="1"/>
  <c r="DL1740" i="64"/>
  <c r="DL1692" i="64"/>
  <c r="DL1707" i="64" s="1"/>
  <c r="DL1539" i="64"/>
  <c r="DL1574" i="64" s="1"/>
  <c r="DL593" i="64"/>
  <c r="DL2157" i="64"/>
  <c r="DL1808" i="64"/>
  <c r="DL1821" i="64" s="1"/>
  <c r="DL2386" i="64"/>
  <c r="DL1909" i="64"/>
  <c r="DL1932" i="64" s="1"/>
  <c r="DL1736" i="64"/>
  <c r="DL1776" i="64" s="1"/>
  <c r="DL1657" i="64"/>
  <c r="DL1679" i="64" s="1"/>
  <c r="DL1491" i="64"/>
  <c r="DL1526" i="64" s="1"/>
  <c r="DL1231" i="64"/>
  <c r="DL1246" i="64" s="1"/>
  <c r="DL2412" i="64"/>
  <c r="DL1830" i="64"/>
  <c r="DL1842" i="64" s="1"/>
  <c r="DL1255" i="64"/>
  <c r="DL1268" i="64" s="1"/>
  <c r="DL2437" i="64"/>
  <c r="DL1941" i="64"/>
  <c r="DL1964" i="64" s="1"/>
  <c r="DL1688" i="64"/>
  <c r="DL1703" i="64" s="1"/>
  <c r="DL1535" i="64"/>
  <c r="DL1570" i="64" s="1"/>
  <c r="DL1384" i="64"/>
  <c r="DL1411" i="64" s="1"/>
  <c r="DL385" i="64"/>
  <c r="DL2463" i="64"/>
  <c r="DL2178" i="64"/>
  <c r="DL1973" i="64"/>
  <c r="DL1998" i="64" s="1"/>
  <c r="DL1580" i="64"/>
  <c r="DL1593" i="64" s="1"/>
  <c r="DL1079" i="64"/>
  <c r="DL1094" i="64" s="1"/>
  <c r="DL455" i="64"/>
  <c r="DL2515" i="64"/>
  <c r="DL2529" i="64" s="1"/>
  <c r="DL2489" i="64"/>
  <c r="DL2007" i="64"/>
  <c r="DL2032" i="64" s="1"/>
  <c r="DL2075" i="64" s="1"/>
  <c r="DL1851" i="64"/>
  <c r="DL1864" i="64" s="1"/>
  <c r="DL1602" i="64"/>
  <c r="DL1625" i="64" s="1"/>
  <c r="DL2136" i="64"/>
  <c r="DL2148" i="64" s="1"/>
  <c r="DL1786" i="64"/>
  <c r="DL1799" i="64" s="1"/>
  <c r="DL1712" i="64"/>
  <c r="DL1727" i="64" s="1"/>
  <c r="DL1103" i="64"/>
  <c r="DL1873" i="64"/>
  <c r="DL1900" i="64" s="1"/>
  <c r="DL1634" i="64"/>
  <c r="DL1648" i="64" s="1"/>
  <c r="DL1455" i="64"/>
  <c r="DL1482" i="64" s="1"/>
  <c r="DL561" i="64"/>
  <c r="DL2199" i="64"/>
  <c r="DL560" i="64"/>
  <c r="DL580" i="64" s="1"/>
  <c r="DL2198" i="64"/>
  <c r="DL2224" i="64" s="1"/>
  <c r="DL2436" i="64"/>
  <c r="DL1711" i="64"/>
  <c r="DL1419" i="64"/>
  <c r="DL1446" i="64" s="1"/>
  <c r="DL1078" i="64"/>
  <c r="DL1093" i="64" s="1"/>
  <c r="DL990" i="64"/>
  <c r="DL1003" i="64" s="1"/>
  <c r="DL1850" i="64"/>
  <c r="DL1863" i="64" s="1"/>
  <c r="DL1735" i="64"/>
  <c r="DL1633" i="64"/>
  <c r="DL1647" i="64" s="1"/>
  <c r="DL1418" i="64"/>
  <c r="DL1445" i="64" s="1"/>
  <c r="DL989" i="64"/>
  <c r="DL2462" i="64"/>
  <c r="DL2156" i="64"/>
  <c r="DL2168" i="64" s="1"/>
  <c r="DL1785" i="64"/>
  <c r="DL1798" i="64" s="1"/>
  <c r="DL1254" i="64"/>
  <c r="DL1267" i="64" s="1"/>
  <c r="DL1230" i="64"/>
  <c r="DL1102" i="64"/>
  <c r="DL1142" i="64" s="1"/>
  <c r="DL637" i="64"/>
  <c r="DL613" i="64"/>
  <c r="DL405" i="64"/>
  <c r="DL1579" i="64"/>
  <c r="DL1592" i="64" s="1"/>
  <c r="DL1383" i="64"/>
  <c r="DL1410" i="64" s="1"/>
  <c r="DL662" i="64"/>
  <c r="DL675" i="64" s="1"/>
  <c r="DL612" i="64"/>
  <c r="DL404" i="64"/>
  <c r="DL2488" i="64"/>
  <c r="DL2385" i="64"/>
  <c r="DL1908" i="64"/>
  <c r="DL1931" i="64" s="1"/>
  <c r="DL1829" i="64"/>
  <c r="DL1841" i="64" s="1"/>
  <c r="DL1656" i="64"/>
  <c r="DL1349" i="64"/>
  <c r="DL1376" i="64" s="1"/>
  <c r="DL1325" i="64"/>
  <c r="DL661" i="64"/>
  <c r="DL589" i="64"/>
  <c r="DL382" i="64"/>
  <c r="DL395" i="64" s="1"/>
  <c r="DL454" i="64"/>
  <c r="DL1940" i="64"/>
  <c r="DL1963" i="64" s="1"/>
  <c r="DL1490" i="64"/>
  <c r="DL1525" i="64" s="1"/>
  <c r="DL1348" i="64"/>
  <c r="DL1375" i="64" s="1"/>
  <c r="DL1324" i="64"/>
  <c r="DL1339" i="64" s="1"/>
  <c r="DL938" i="64"/>
  <c r="DL953" i="64" s="1"/>
  <c r="DL588" i="64"/>
  <c r="DL381" i="64"/>
  <c r="DL2514" i="64"/>
  <c r="DL2528" i="64" s="1"/>
  <c r="DL2411" i="64"/>
  <c r="DL1872" i="64"/>
  <c r="DL1899" i="64" s="1"/>
  <c r="DL1687" i="64"/>
  <c r="DL1702" i="64" s="1"/>
  <c r="DL1534" i="64"/>
  <c r="DL1569" i="64" s="1"/>
  <c r="DL937" i="64"/>
  <c r="DL952" i="64" s="1"/>
  <c r="CN1992" i="64"/>
  <c r="CN1993" i="64" s="1"/>
  <c r="CN1399" i="64"/>
  <c r="CN1364" i="64"/>
  <c r="CN1477" i="64"/>
  <c r="CN1441" i="64"/>
  <c r="CN1371" i="64"/>
  <c r="CN2027" i="64"/>
  <c r="CN1986" i="64"/>
  <c r="CN1891" i="64"/>
  <c r="CN1894" i="64"/>
  <c r="CN1895" i="64"/>
  <c r="CN1927" i="64"/>
  <c r="G2164" i="64"/>
  <c r="G2165" i="64"/>
  <c r="S1859" i="64"/>
  <c r="T1857" i="64"/>
  <c r="CO1859" i="64"/>
  <c r="CP1857" i="64"/>
  <c r="CQ1857" i="64" s="1"/>
  <c r="CR1857" i="64" s="1"/>
  <c r="CS1857" i="64" s="1"/>
  <c r="CT1857" i="64" s="1"/>
  <c r="CT1859" i="64" s="1"/>
  <c r="T1836" i="64"/>
  <c r="T1838" i="64" s="1"/>
  <c r="S1838" i="64"/>
  <c r="CP1838" i="64"/>
  <c r="CO1838" i="64"/>
  <c r="CQ1836" i="64"/>
  <c r="T1814" i="64"/>
  <c r="T1816" i="64" s="1"/>
  <c r="S1816" i="64"/>
  <c r="CP1814" i="64"/>
  <c r="G1769" i="64"/>
  <c r="G246" i="64"/>
  <c r="G194" i="64"/>
  <c r="G178" i="64"/>
  <c r="G94" i="64"/>
  <c r="G76" i="64"/>
  <c r="G63" i="64"/>
  <c r="E1761" i="64"/>
  <c r="E1770" i="64"/>
  <c r="E1771" i="64"/>
  <c r="E1772" i="64"/>
  <c r="T1779" i="64"/>
  <c r="U1779" i="64"/>
  <c r="V1779" i="64"/>
  <c r="W1779" i="64"/>
  <c r="X1779" i="64"/>
  <c r="Y1779" i="64"/>
  <c r="Z1779" i="64"/>
  <c r="AA1779" i="64"/>
  <c r="AB1779" i="64"/>
  <c r="AC1779" i="64"/>
  <c r="AD1779" i="64"/>
  <c r="AE1779" i="64"/>
  <c r="AF1779" i="64"/>
  <c r="AG1779" i="64"/>
  <c r="AH1779" i="64"/>
  <c r="AI1779" i="64"/>
  <c r="AJ1779" i="64"/>
  <c r="AK1779" i="64"/>
  <c r="AL1779" i="64"/>
  <c r="AM1779" i="64"/>
  <c r="AN1779" i="64"/>
  <c r="AO1779" i="64"/>
  <c r="AP1779" i="64"/>
  <c r="AQ1779" i="64"/>
  <c r="AR1779" i="64"/>
  <c r="AS1779" i="64"/>
  <c r="AT1779" i="64"/>
  <c r="AU1779" i="64"/>
  <c r="AV1779" i="64"/>
  <c r="AW1779" i="64"/>
  <c r="AX1779" i="64"/>
  <c r="AY1779" i="64"/>
  <c r="AZ1779" i="64"/>
  <c r="BA1779" i="64"/>
  <c r="BB1779" i="64"/>
  <c r="BC1779" i="64"/>
  <c r="BD1779" i="64"/>
  <c r="BE1779" i="64"/>
  <c r="BF1779" i="64"/>
  <c r="BG1779" i="64"/>
  <c r="BH1779" i="64"/>
  <c r="BI1779" i="64"/>
  <c r="BJ1779" i="64"/>
  <c r="BK1779" i="64"/>
  <c r="BL1779" i="64"/>
  <c r="BM1779" i="64"/>
  <c r="BN1779" i="64"/>
  <c r="BO1779" i="64"/>
  <c r="BP1779" i="64"/>
  <c r="BQ1779" i="64"/>
  <c r="BR1779" i="64"/>
  <c r="BS1779" i="64"/>
  <c r="BT1779" i="64"/>
  <c r="BU1779" i="64"/>
  <c r="BV1779" i="64"/>
  <c r="BW1779" i="64"/>
  <c r="BX1779" i="64"/>
  <c r="BY1779" i="64"/>
  <c r="BZ1779" i="64"/>
  <c r="CA1779" i="64"/>
  <c r="CB1779" i="64"/>
  <c r="CC1779" i="64"/>
  <c r="CD1779" i="64"/>
  <c r="CE1779" i="64"/>
  <c r="CF1779" i="64"/>
  <c r="CG1779" i="64"/>
  <c r="CH1779" i="64"/>
  <c r="CI1779" i="64"/>
  <c r="CJ1779" i="64"/>
  <c r="CK1779" i="64"/>
  <c r="CL1779" i="64"/>
  <c r="S1779" i="64"/>
  <c r="G1753" i="64"/>
  <c r="E1769" i="64"/>
  <c r="E1768" i="64"/>
  <c r="E1767" i="64"/>
  <c r="E1766" i="64"/>
  <c r="E1765" i="64"/>
  <c r="E1764" i="64"/>
  <c r="E1763" i="64"/>
  <c r="E1762" i="64"/>
  <c r="E1743" i="64"/>
  <c r="E1744" i="64"/>
  <c r="E1745" i="64"/>
  <c r="E1746" i="64"/>
  <c r="E1747" i="64"/>
  <c r="E1748" i="64"/>
  <c r="E1749" i="64"/>
  <c r="E1750" i="64"/>
  <c r="E1751" i="64"/>
  <c r="E1752" i="64"/>
  <c r="E1753" i="64"/>
  <c r="E1754" i="64"/>
  <c r="E1755" i="64"/>
  <c r="E1756" i="64"/>
  <c r="E1757" i="64"/>
  <c r="E1758" i="64"/>
  <c r="E1759" i="64"/>
  <c r="T1775" i="64"/>
  <c r="U1775" i="64"/>
  <c r="V1775" i="64"/>
  <c r="W1775" i="64"/>
  <c r="X1775" i="64"/>
  <c r="Y1775" i="64"/>
  <c r="Z1775" i="64"/>
  <c r="AA1775" i="64"/>
  <c r="AB1775" i="64"/>
  <c r="AC1775" i="64"/>
  <c r="AD1775" i="64"/>
  <c r="AE1775" i="64"/>
  <c r="AF1775" i="64"/>
  <c r="AG1775" i="64"/>
  <c r="AH1775" i="64"/>
  <c r="AI1775" i="64"/>
  <c r="AJ1775" i="64"/>
  <c r="AK1775" i="64"/>
  <c r="AL1775" i="64"/>
  <c r="AM1775" i="64"/>
  <c r="AN1775" i="64"/>
  <c r="AO1775" i="64"/>
  <c r="AP1775" i="64"/>
  <c r="AQ1775" i="64"/>
  <c r="AR1775" i="64"/>
  <c r="AS1775" i="64"/>
  <c r="AT1775" i="64"/>
  <c r="AU1775" i="64"/>
  <c r="AV1775" i="64"/>
  <c r="AW1775" i="64"/>
  <c r="AX1775" i="64"/>
  <c r="AY1775" i="64"/>
  <c r="AZ1775" i="64"/>
  <c r="BA1775" i="64"/>
  <c r="BB1775" i="64"/>
  <c r="BC1775" i="64"/>
  <c r="BD1775" i="64"/>
  <c r="BE1775" i="64"/>
  <c r="BF1775" i="64"/>
  <c r="BG1775" i="64"/>
  <c r="BH1775" i="64"/>
  <c r="BI1775" i="64"/>
  <c r="BJ1775" i="64"/>
  <c r="BK1775" i="64"/>
  <c r="BL1775" i="64"/>
  <c r="BM1775" i="64"/>
  <c r="BN1775" i="64"/>
  <c r="BO1775" i="64"/>
  <c r="BP1775" i="64"/>
  <c r="BQ1775" i="64"/>
  <c r="BR1775" i="64"/>
  <c r="BS1775" i="64"/>
  <c r="BT1775" i="64"/>
  <c r="BU1775" i="64"/>
  <c r="BV1775" i="64"/>
  <c r="BW1775" i="64"/>
  <c r="BX1775" i="64"/>
  <c r="BY1775" i="64"/>
  <c r="BZ1775" i="64"/>
  <c r="CA1775" i="64"/>
  <c r="CB1775" i="64"/>
  <c r="CC1775" i="64"/>
  <c r="CD1775" i="64"/>
  <c r="CE1775" i="64"/>
  <c r="CF1775" i="64"/>
  <c r="CG1775" i="64"/>
  <c r="CH1775" i="64"/>
  <c r="CI1775" i="64"/>
  <c r="CJ1775" i="64"/>
  <c r="CK1775" i="64"/>
  <c r="CL1775" i="64"/>
  <c r="S1775" i="64"/>
  <c r="G1760" i="64"/>
  <c r="G1755" i="64"/>
  <c r="G1759" i="64" s="1"/>
  <c r="G1754" i="64"/>
  <c r="G1758" i="64" s="1"/>
  <c r="G1751" i="64"/>
  <c r="G1750" i="64"/>
  <c r="L1746" i="64"/>
  <c r="L1747" i="64" s="1"/>
  <c r="M1746" i="64"/>
  <c r="N1746" i="64"/>
  <c r="N1747" i="64" s="1"/>
  <c r="O1746" i="64"/>
  <c r="O1747" i="64" s="1"/>
  <c r="P1746" i="64"/>
  <c r="P1747" i="64" s="1"/>
  <c r="K1746" i="64"/>
  <c r="K1747" i="64" s="1"/>
  <c r="G1780" i="64"/>
  <c r="E1780" i="64"/>
  <c r="G1779" i="64"/>
  <c r="E1779" i="64"/>
  <c r="G1778" i="64"/>
  <c r="E1778" i="64"/>
  <c r="E1777" i="64"/>
  <c r="E1776" i="64"/>
  <c r="E1775" i="64"/>
  <c r="E1774" i="64"/>
  <c r="G1773" i="64"/>
  <c r="E1773" i="64"/>
  <c r="E1760" i="64"/>
  <c r="G1742" i="64"/>
  <c r="G1744" i="64" s="1"/>
  <c r="E1742" i="64"/>
  <c r="E1741" i="64"/>
  <c r="G247" i="64"/>
  <c r="G195" i="64"/>
  <c r="G179" i="64"/>
  <c r="G95" i="64"/>
  <c r="G77" i="64"/>
  <c r="G64" i="64"/>
  <c r="G42" i="64"/>
  <c r="G2184" i="64"/>
  <c r="G2194" i="64"/>
  <c r="E2194" i="64"/>
  <c r="G2193" i="64"/>
  <c r="E2193" i="64"/>
  <c r="G2192" i="64"/>
  <c r="E2192" i="64"/>
  <c r="G2191" i="64"/>
  <c r="E2191" i="64"/>
  <c r="CL2190" i="64"/>
  <c r="CK2190" i="64"/>
  <c r="CJ2190" i="64"/>
  <c r="CI2190" i="64"/>
  <c r="CH2190" i="64"/>
  <c r="CG2190" i="64"/>
  <c r="CF2190" i="64"/>
  <c r="CE2190" i="64"/>
  <c r="CD2190" i="64"/>
  <c r="CC2190" i="64"/>
  <c r="CB2190" i="64"/>
  <c r="CA2190" i="64"/>
  <c r="BZ2190" i="64"/>
  <c r="BY2190" i="64"/>
  <c r="BX2190" i="64"/>
  <c r="BW2190" i="64"/>
  <c r="BV2190" i="64"/>
  <c r="BU2190" i="64"/>
  <c r="BT2190" i="64"/>
  <c r="BS2190" i="64"/>
  <c r="BR2190" i="64"/>
  <c r="BQ2190" i="64"/>
  <c r="BP2190" i="64"/>
  <c r="BO2190" i="64"/>
  <c r="BN2190" i="64"/>
  <c r="BM2190" i="64"/>
  <c r="BL2190" i="64"/>
  <c r="BK2190" i="64"/>
  <c r="BJ2190" i="64"/>
  <c r="BI2190" i="64"/>
  <c r="BH2190" i="64"/>
  <c r="BG2190" i="64"/>
  <c r="BF2190" i="64"/>
  <c r="BE2190" i="64"/>
  <c r="BD2190" i="64"/>
  <c r="BC2190" i="64"/>
  <c r="BB2190" i="64"/>
  <c r="BA2190" i="64"/>
  <c r="AZ2190" i="64"/>
  <c r="AY2190" i="64"/>
  <c r="AX2190" i="64"/>
  <c r="AW2190" i="64"/>
  <c r="AV2190" i="64"/>
  <c r="AU2190" i="64"/>
  <c r="AT2190" i="64"/>
  <c r="AS2190" i="64"/>
  <c r="AR2190" i="64"/>
  <c r="AQ2190" i="64"/>
  <c r="AP2190" i="64"/>
  <c r="AO2190" i="64"/>
  <c r="AN2190" i="64"/>
  <c r="AM2190" i="64"/>
  <c r="AL2190" i="64"/>
  <c r="AK2190" i="64"/>
  <c r="AJ2190" i="64"/>
  <c r="AI2190" i="64"/>
  <c r="AH2190" i="64"/>
  <c r="AG2190" i="64"/>
  <c r="AF2190" i="64"/>
  <c r="AE2190" i="64"/>
  <c r="AD2190" i="64"/>
  <c r="AC2190" i="64"/>
  <c r="AB2190" i="64"/>
  <c r="AA2190" i="64"/>
  <c r="Z2190" i="64"/>
  <c r="Y2190" i="64"/>
  <c r="X2190" i="64"/>
  <c r="W2190" i="64"/>
  <c r="V2190" i="64"/>
  <c r="U2190" i="64"/>
  <c r="T2190" i="64"/>
  <c r="S2190" i="64"/>
  <c r="E2190" i="64"/>
  <c r="E2189" i="64"/>
  <c r="G2188" i="64"/>
  <c r="G2186" i="64" s="1"/>
  <c r="E2188" i="64"/>
  <c r="G2187" i="64"/>
  <c r="E2187" i="64"/>
  <c r="E2186" i="64"/>
  <c r="E2185" i="64"/>
  <c r="E2184" i="64"/>
  <c r="E2183" i="64"/>
  <c r="DL730" i="64" a="1"/>
  <c r="DL691" i="64" a="1"/>
  <c r="CT1136" i="64" a="1"/>
  <c r="DL693" i="64" a="1"/>
  <c r="DL465" i="64" a="1"/>
  <c r="CX772" i="64" a="1"/>
  <c r="CY971" i="64" l="1" a="1"/>
  <c r="CY971" i="64" s="1"/>
  <c r="CY972" i="64" a="1"/>
  <c r="CY972" i="64" s="1"/>
  <c r="AA971" i="64" a="1"/>
  <c r="AA971" i="64" s="1"/>
  <c r="AA972" i="64" a="1"/>
  <c r="AA972" i="64" s="1"/>
  <c r="CY509" i="64" a="1"/>
  <c r="CY509" i="64" s="1"/>
  <c r="CY498" i="64" a="1"/>
  <c r="CY498" i="64" s="1"/>
  <c r="AA498" i="64" a="1"/>
  <c r="AA498" i="64" s="1"/>
  <c r="AA509" i="64" a="1"/>
  <c r="AA509" i="64" s="1"/>
  <c r="CT1136" i="64"/>
  <c r="CT1138" i="64" s="1"/>
  <c r="CY515" i="64" a="1"/>
  <c r="CY515" i="64" s="1"/>
  <c r="CY501" i="64" a="1"/>
  <c r="CY501" i="64" s="1"/>
  <c r="AA515" i="64" a="1"/>
  <c r="AA515" i="64" s="1"/>
  <c r="AA501" i="64" a="1"/>
  <c r="AA501" i="64" s="1"/>
  <c r="DL1226" i="64"/>
  <c r="DL1222" i="64"/>
  <c r="DL1147" i="64"/>
  <c r="DL1144" i="64"/>
  <c r="DL1143" i="64"/>
  <c r="DL1221" i="64"/>
  <c r="DL1223" i="64"/>
  <c r="AA111" i="64" a="1"/>
  <c r="AA111" i="64" s="1"/>
  <c r="AA1121" i="64" a="1"/>
  <c r="AA1121" i="64" s="1"/>
  <c r="CY111" i="64" a="1"/>
  <c r="CY111" i="64" s="1"/>
  <c r="CY1121" i="64" a="1"/>
  <c r="CY1121" i="64" s="1"/>
  <c r="Z127" i="64"/>
  <c r="AA116" i="64" a="1"/>
  <c r="AA116" i="64" s="1"/>
  <c r="AA131" i="64" a="1"/>
  <c r="AA131" i="64" s="1"/>
  <c r="AA118" i="64" a="1"/>
  <c r="AA118" i="64" s="1"/>
  <c r="AA130" i="64" a="1"/>
  <c r="AA130" i="64" s="1"/>
  <c r="AA132" i="64" a="1"/>
  <c r="AA132" i="64" s="1"/>
  <c r="AA133" i="64" a="1"/>
  <c r="AA133" i="64" s="1"/>
  <c r="AA134" i="64" a="1"/>
  <c r="AA134" i="64" s="1"/>
  <c r="AA119" i="64" a="1"/>
  <c r="AA119" i="64" s="1"/>
  <c r="AA117" i="64" a="1"/>
  <c r="AA117" i="64" s="1"/>
  <c r="AA115" i="64" a="1"/>
  <c r="AA115" i="64" s="1"/>
  <c r="CY132" i="64" a="1"/>
  <c r="CY132" i="64" s="1"/>
  <c r="CY118" i="64" a="1"/>
  <c r="CY118" i="64" s="1"/>
  <c r="CY130" i="64" a="1"/>
  <c r="CY130" i="64" s="1"/>
  <c r="CY134" i="64" a="1"/>
  <c r="CY134" i="64" s="1"/>
  <c r="CY117" i="64" a="1"/>
  <c r="CY117" i="64" s="1"/>
  <c r="CY115" i="64" a="1"/>
  <c r="CY115" i="64" s="1"/>
  <c r="CY131" i="64" a="1"/>
  <c r="CY131" i="64" s="1"/>
  <c r="CY119" i="64" a="1"/>
  <c r="CY119" i="64" s="1"/>
  <c r="CY133" i="64" a="1"/>
  <c r="CY133" i="64" s="1"/>
  <c r="CY116" i="64" a="1"/>
  <c r="CY116" i="64" s="1"/>
  <c r="X144" i="64"/>
  <c r="CV144" i="64"/>
  <c r="CV145" i="64" s="1"/>
  <c r="Y142" i="64"/>
  <c r="CW142" i="64"/>
  <c r="AA107" i="64" a="1"/>
  <c r="AA107" i="64" s="1"/>
  <c r="AA110" i="64" a="1"/>
  <c r="AA110" i="64" s="1"/>
  <c r="AA109" i="64" a="1"/>
  <c r="AA109" i="64" s="1"/>
  <c r="AA108" i="64" a="1"/>
  <c r="AA108" i="64" s="1"/>
  <c r="CY346" i="64" a="1"/>
  <c r="CY346" i="64" s="1"/>
  <c r="CY110" i="64" a="1"/>
  <c r="CY110" i="64" s="1"/>
  <c r="CY109" i="64" a="1"/>
  <c r="CY109" i="64" s="1"/>
  <c r="CY108" i="64" a="1"/>
  <c r="CY108" i="64" s="1"/>
  <c r="CY107" i="64" a="1"/>
  <c r="CY107" i="64" s="1"/>
  <c r="AA346" i="64" a="1"/>
  <c r="AA346" i="64" s="1"/>
  <c r="AC347" i="64" s="1"/>
  <c r="CY1045" i="64" a="1"/>
  <c r="CY1045" i="64" s="1"/>
  <c r="CQ21" i="861"/>
  <c r="AA1045" i="64" a="1"/>
  <c r="AA1045" i="64" s="1"/>
  <c r="CY829" i="64" a="1"/>
  <c r="CY829" i="64" s="1"/>
  <c r="CY828" i="64" a="1"/>
  <c r="CY828" i="64" s="1"/>
  <c r="CY832" i="64" a="1"/>
  <c r="CY832" i="64" s="1"/>
  <c r="CY831" i="64" a="1"/>
  <c r="CY831" i="64" s="1"/>
  <c r="CY830" i="64" a="1"/>
  <c r="CY830" i="64" s="1"/>
  <c r="AA832" i="64" a="1"/>
  <c r="AA832" i="64" s="1"/>
  <c r="AA828" i="64" a="1"/>
  <c r="AA828" i="64" s="1"/>
  <c r="AA831" i="64" a="1"/>
  <c r="AA831" i="64" s="1"/>
  <c r="AA830" i="64" a="1"/>
  <c r="AA830" i="64" s="1"/>
  <c r="AA829" i="64" a="1"/>
  <c r="AA829" i="64" s="1"/>
  <c r="AA801" i="64" a="1"/>
  <c r="AA801" i="64" s="1"/>
  <c r="AA815" i="64" a="1"/>
  <c r="AA815" i="64" s="1"/>
  <c r="AA800" i="64" a="1"/>
  <c r="AA800" i="64" s="1"/>
  <c r="AA816" i="64" a="1"/>
  <c r="AA816" i="64" s="1"/>
  <c r="AA817" i="64" a="1"/>
  <c r="AA817" i="64" s="1"/>
  <c r="AA813" i="64" a="1"/>
  <c r="AA813" i="64" s="1"/>
  <c r="AA797" i="64" a="1"/>
  <c r="AA797" i="64" s="1"/>
  <c r="AA814" i="64" a="1"/>
  <c r="AA814" i="64" s="1"/>
  <c r="AA798" i="64" a="1"/>
  <c r="AA798" i="64" s="1"/>
  <c r="AA799" i="64" a="1"/>
  <c r="AA799" i="64" s="1"/>
  <c r="CY816" i="64" a="1"/>
  <c r="CY816" i="64" s="1"/>
  <c r="CY813" i="64" a="1"/>
  <c r="CY813" i="64" s="1"/>
  <c r="CY817" i="64" a="1"/>
  <c r="CY817" i="64" s="1"/>
  <c r="CY797" i="64" a="1"/>
  <c r="CY797" i="64" s="1"/>
  <c r="CY798" i="64" a="1"/>
  <c r="CY798" i="64" s="1"/>
  <c r="CY814" i="64" a="1"/>
  <c r="CY814" i="64" s="1"/>
  <c r="CY799" i="64" a="1"/>
  <c r="CY799" i="64" s="1"/>
  <c r="CY800" i="64" a="1"/>
  <c r="CY800" i="64" s="1"/>
  <c r="CY801" i="64" a="1"/>
  <c r="CY801" i="64" s="1"/>
  <c r="CY815" i="64" a="1"/>
  <c r="CY815" i="64" s="1"/>
  <c r="DL745" i="64"/>
  <c r="DL788" i="64"/>
  <c r="CW207" i="64"/>
  <c r="CV210" i="64"/>
  <c r="CV212" i="64" s="1"/>
  <c r="AA208" i="64" a="1"/>
  <c r="AA208" i="64" s="1"/>
  <c r="AA207" i="64" s="1"/>
  <c r="AA209" i="64" a="1"/>
  <c r="AA209" i="64" s="1"/>
  <c r="CY208" i="64" a="1"/>
  <c r="CY208" i="64" s="1"/>
  <c r="CY209" i="64" a="1"/>
  <c r="CY209" i="64" s="1"/>
  <c r="Z774" i="64"/>
  <c r="CY331" i="64" a="1"/>
  <c r="CY331" i="64" s="1"/>
  <c r="CY1020" i="64" a="1"/>
  <c r="CY1020" i="64" s="1"/>
  <c r="AA331" i="64" a="1"/>
  <c r="AA331" i="64" s="1"/>
  <c r="AA1020" i="64" a="1"/>
  <c r="AA1020" i="64" s="1"/>
  <c r="CX772" i="64"/>
  <c r="CX774" i="64" s="1"/>
  <c r="DL730" i="64"/>
  <c r="AA312" i="64" a="1"/>
  <c r="AA312" i="64" s="1"/>
  <c r="AA773" i="64" a="1"/>
  <c r="AA773" i="64" s="1"/>
  <c r="CY312" i="64" a="1"/>
  <c r="CY312" i="64" s="1"/>
  <c r="CY773" i="64" a="1"/>
  <c r="CY773" i="64" s="1"/>
  <c r="AA739" i="64" a="1"/>
  <c r="AA739" i="64" s="1"/>
  <c r="AA299" i="64" a="1"/>
  <c r="AA299" i="64" s="1"/>
  <c r="CY739" i="64" a="1"/>
  <c r="CY739" i="64" s="1"/>
  <c r="CY299" i="64" a="1"/>
  <c r="CY299" i="64" s="1"/>
  <c r="CY735" i="64" a="1"/>
  <c r="CY735" i="64" s="1"/>
  <c r="AA735" i="64" a="1"/>
  <c r="AA735" i="64" s="1"/>
  <c r="CY4" i="64"/>
  <c r="CY731" i="64" a="1"/>
  <c r="CY731" i="64" s="1"/>
  <c r="AA4" i="64"/>
  <c r="AA731" i="64" a="1"/>
  <c r="AA731" i="64" s="1"/>
  <c r="CZ56" i="863" a="1"/>
  <c r="CZ56" i="863" s="1"/>
  <c r="CZ40" i="863"/>
  <c r="T68" i="861"/>
  <c r="AB259" i="64"/>
  <c r="AB7" i="64"/>
  <c r="AA8" i="64" s="1"/>
  <c r="U44" i="861"/>
  <c r="U85" i="861" s="1"/>
  <c r="CQ65" i="861"/>
  <c r="CY43" i="863"/>
  <c r="CY1" i="863"/>
  <c r="CY70" i="863" a="1"/>
  <c r="CY70" i="863" s="1"/>
  <c r="CY68" i="863" a="1"/>
  <c r="CY68" i="863" s="1"/>
  <c r="CY4" i="863"/>
  <c r="CZ39" i="863"/>
  <c r="CZ7" i="863"/>
  <c r="CZ8" i="863"/>
  <c r="CZ52" i="863" a="1"/>
  <c r="CZ52" i="863" s="1"/>
  <c r="CZ53" i="863" a="1"/>
  <c r="CZ53" i="863" s="1"/>
  <c r="CZ54" i="863" a="1"/>
  <c r="CZ54" i="863" s="1"/>
  <c r="DA2" i="863"/>
  <c r="CZ38" i="863"/>
  <c r="CZ55" i="863" a="1"/>
  <c r="CZ55" i="863" s="1"/>
  <c r="CZ3" i="863"/>
  <c r="CZ41" i="863"/>
  <c r="CN67" i="863"/>
  <c r="CN69" i="863"/>
  <c r="CN49" i="861"/>
  <c r="CN50" i="861" s="1"/>
  <c r="CN51" i="861" s="1"/>
  <c r="CN38" i="861"/>
  <c r="CY42" i="863"/>
  <c r="CY21" i="863" s="1"/>
  <c r="CY30" i="861" s="1"/>
  <c r="CY57" i="863"/>
  <c r="AC2" i="64"/>
  <c r="AB1" i="64"/>
  <c r="AB3" i="64"/>
  <c r="AB975" i="64" s="1" a="1"/>
  <c r="AB975" i="64" s="1"/>
  <c r="CY281" i="64"/>
  <c r="CY1" i="64"/>
  <c r="CZ8" i="64"/>
  <c r="CZ277" i="64"/>
  <c r="CZ3" i="64"/>
  <c r="CZ975" i="64" s="1" a="1"/>
  <c r="CZ975" i="64" s="1"/>
  <c r="CZ259" i="64"/>
  <c r="CZ7" i="64"/>
  <c r="DA2" i="64"/>
  <c r="CZ278" i="64"/>
  <c r="CZ260" i="64"/>
  <c r="CZ261" i="64"/>
  <c r="CZ279" i="64"/>
  <c r="CZ262" i="64"/>
  <c r="CZ280" i="64"/>
  <c r="CY263" i="64"/>
  <c r="CY24" i="864"/>
  <c r="CY1" i="864"/>
  <c r="AE3" i="861"/>
  <c r="AD4" i="861"/>
  <c r="AD1" i="861"/>
  <c r="AD8" i="861"/>
  <c r="AA70" i="863" a="1"/>
  <c r="AA70" i="863" s="1"/>
  <c r="AA68" i="863" a="1"/>
  <c r="AA68" i="863" s="1"/>
  <c r="AA66" i="863" a="1"/>
  <c r="AA66" i="863" s="1"/>
  <c r="AA4" i="863"/>
  <c r="Z30" i="861"/>
  <c r="AB56" i="863" a="1"/>
  <c r="AB56" i="863" s="1"/>
  <c r="AB55" i="863" a="1"/>
  <c r="AB55" i="863" s="1"/>
  <c r="AB41" i="863"/>
  <c r="AB54" i="863" a="1"/>
  <c r="AB54" i="863" s="1"/>
  <c r="AB53" i="863" a="1"/>
  <c r="AB53" i="863" s="1"/>
  <c r="AB52" i="863" a="1"/>
  <c r="AB52" i="863" s="1"/>
  <c r="AB39" i="863"/>
  <c r="AB38" i="863"/>
  <c r="AB3" i="863"/>
  <c r="AB1" i="863"/>
  <c r="AC2" i="863"/>
  <c r="AC40" i="863" s="1"/>
  <c r="AA24" i="864"/>
  <c r="AA92" i="861" s="1"/>
  <c r="CY2" i="861"/>
  <c r="CY1" i="861" s="1"/>
  <c r="AB22" i="864"/>
  <c r="AB21" i="864"/>
  <c r="AB20" i="864"/>
  <c r="AB3" i="864"/>
  <c r="AC2" i="864"/>
  <c r="AC23" i="864" s="1"/>
  <c r="AB1" i="864"/>
  <c r="CZ22" i="864"/>
  <c r="CZ21" i="864"/>
  <c r="CZ20" i="864"/>
  <c r="CZ7" i="864"/>
  <c r="DA2" i="864"/>
  <c r="DA23" i="864" s="1"/>
  <c r="CZ8" i="864"/>
  <c r="CZ3" i="864"/>
  <c r="CZ4" i="864" s="1"/>
  <c r="AA43" i="863"/>
  <c r="AA42" i="863"/>
  <c r="AA21" i="863" s="1"/>
  <c r="AA57" i="863"/>
  <c r="AA4" i="864"/>
  <c r="CZ4" i="861"/>
  <c r="CZ5" i="861" s="1"/>
  <c r="DA3" i="861"/>
  <c r="CZ9" i="861"/>
  <c r="CZ8" i="861"/>
  <c r="AC5" i="861"/>
  <c r="CS1" i="860"/>
  <c r="CT3" i="860"/>
  <c r="CU2" i="860"/>
  <c r="CT9" i="860"/>
  <c r="CT8" i="860"/>
  <c r="CS4" i="860"/>
  <c r="DL693" i="64"/>
  <c r="DL691" i="64"/>
  <c r="DL713" i="64"/>
  <c r="DL442" i="64"/>
  <c r="DL653" i="64"/>
  <c r="DL465" i="64"/>
  <c r="DL478" i="64"/>
  <c r="DL603" i="64"/>
  <c r="DL1002" i="64"/>
  <c r="DL2430" i="64" s="1"/>
  <c r="DL1726" i="64"/>
  <c r="DL1340" i="64"/>
  <c r="DL1245" i="64"/>
  <c r="DL1678" i="64"/>
  <c r="CS1859" i="64"/>
  <c r="CR1859" i="64"/>
  <c r="CQ1859" i="64"/>
  <c r="T1859" i="64"/>
  <c r="U1857" i="64"/>
  <c r="CP1859" i="64"/>
  <c r="CU1857" i="64"/>
  <c r="CU1859" i="64" s="1"/>
  <c r="CR1836" i="64"/>
  <c r="CQ1838" i="64"/>
  <c r="U1836" i="64"/>
  <c r="U1814" i="64"/>
  <c r="U1816" i="64" s="1"/>
  <c r="CQ1814" i="64"/>
  <c r="CP1816" i="64"/>
  <c r="G1763" i="64"/>
  <c r="G1767" i="64" s="1"/>
  <c r="G1764" i="64"/>
  <c r="G1768" i="64" s="1"/>
  <c r="G1762" i="64"/>
  <c r="G1777" i="64"/>
  <c r="M1747" i="64"/>
  <c r="E569" i="64"/>
  <c r="E596" i="64"/>
  <c r="E597" i="64"/>
  <c r="G2482" i="64"/>
  <c r="G2456" i="64"/>
  <c r="G2431" i="64"/>
  <c r="G2405" i="64"/>
  <c r="G1728" i="64"/>
  <c r="G1705" i="64"/>
  <c r="G1681" i="64"/>
  <c r="G1650" i="64"/>
  <c r="G1627" i="64"/>
  <c r="G1595" i="64"/>
  <c r="G1801" i="64"/>
  <c r="G2531" i="64"/>
  <c r="G1572" i="64"/>
  <c r="G1528" i="64"/>
  <c r="G1966" i="64"/>
  <c r="G1934" i="64"/>
  <c r="G1902" i="64"/>
  <c r="G1484" i="64"/>
  <c r="G1448" i="64"/>
  <c r="G1413" i="64"/>
  <c r="G1378" i="64"/>
  <c r="G1360" i="64" s="1"/>
  <c r="G2000" i="64"/>
  <c r="G2034" i="64"/>
  <c r="G1342" i="64"/>
  <c r="G1270" i="64"/>
  <c r="G1224" i="64"/>
  <c r="G1096" i="64"/>
  <c r="G1005" i="64"/>
  <c r="G955" i="64"/>
  <c r="G599" i="64"/>
  <c r="G575" i="64"/>
  <c r="G1248" i="64"/>
  <c r="G2401" i="64"/>
  <c r="DL810" i="64" a="1"/>
  <c r="CU1136" i="64" a="1"/>
  <c r="AA772" i="64" a="1"/>
  <c r="CY772" i="64" a="1"/>
  <c r="AA1136" i="64" a="1"/>
  <c r="AA973" i="64" l="1"/>
  <c r="AB971" i="64" a="1"/>
  <c r="AB971" i="64" s="1"/>
  <c r="AB972" i="64" a="1"/>
  <c r="AB972" i="64" s="1"/>
  <c r="CZ971" i="64" a="1"/>
  <c r="CZ971" i="64" s="1"/>
  <c r="CZ972" i="64" a="1"/>
  <c r="CZ972" i="64" s="1"/>
  <c r="CY973" i="64"/>
  <c r="CZ509" i="64" a="1"/>
  <c r="CZ509" i="64" s="1"/>
  <c r="CZ498" i="64" a="1"/>
  <c r="CZ498" i="64" s="1"/>
  <c r="AB509" i="64" a="1"/>
  <c r="AB509" i="64" s="1"/>
  <c r="AB498" i="64" a="1"/>
  <c r="AB498" i="64" s="1"/>
  <c r="CU1136" i="64"/>
  <c r="CU1138" i="64" s="1"/>
  <c r="AB501" i="64" a="1"/>
  <c r="AB501" i="64" s="1"/>
  <c r="AB515" i="64" a="1"/>
  <c r="AB515" i="64" s="1"/>
  <c r="CZ515" i="64" a="1"/>
  <c r="CZ515" i="64" s="1"/>
  <c r="CZ501" i="64" a="1"/>
  <c r="CZ501" i="64" s="1"/>
  <c r="AA126" i="64"/>
  <c r="CY141" i="64"/>
  <c r="AA141" i="64"/>
  <c r="CY126" i="64"/>
  <c r="AA1136" i="64"/>
  <c r="AA1138" i="64" s="1"/>
  <c r="CZ111" i="64" a="1"/>
  <c r="CZ111" i="64" s="1"/>
  <c r="CZ1121" i="64" a="1"/>
  <c r="CZ1121" i="64" s="1"/>
  <c r="AB111" i="64" a="1"/>
  <c r="AB111" i="64" s="1"/>
  <c r="AB1121" i="64" a="1"/>
  <c r="AB1121" i="64" s="1"/>
  <c r="CY140" i="64"/>
  <c r="AA138" i="64"/>
  <c r="AA139" i="64"/>
  <c r="AA137" i="64"/>
  <c r="AA125" i="64"/>
  <c r="AA140" i="64"/>
  <c r="X145" i="64"/>
  <c r="CY137" i="64"/>
  <c r="CY123" i="64"/>
  <c r="CY138" i="64"/>
  <c r="CY139" i="64"/>
  <c r="CY125" i="64"/>
  <c r="CY112" i="64"/>
  <c r="CY122" i="64"/>
  <c r="CY127" i="64" s="1"/>
  <c r="CY124" i="64"/>
  <c r="AA123" i="64"/>
  <c r="AA124" i="64"/>
  <c r="AA122" i="64"/>
  <c r="CZ132" i="64" a="1"/>
  <c r="CZ132" i="64" s="1"/>
  <c r="CZ118" i="64" a="1"/>
  <c r="CZ118" i="64" s="1"/>
  <c r="CZ130" i="64" a="1"/>
  <c r="CZ130" i="64" s="1"/>
  <c r="CZ117" i="64" a="1"/>
  <c r="CZ117" i="64" s="1"/>
  <c r="CZ115" i="64" a="1"/>
  <c r="CZ115" i="64" s="1"/>
  <c r="CZ134" i="64" a="1"/>
  <c r="CZ134" i="64" s="1"/>
  <c r="CZ131" i="64" a="1"/>
  <c r="CZ131" i="64" s="1"/>
  <c r="CZ133" i="64" a="1"/>
  <c r="CZ133" i="64" s="1"/>
  <c r="CZ119" i="64" a="1"/>
  <c r="CZ119" i="64" s="1"/>
  <c r="CZ116" i="64" a="1"/>
  <c r="CZ116" i="64" s="1"/>
  <c r="AB116" i="64" a="1"/>
  <c r="AB116" i="64" s="1"/>
  <c r="AB118" i="64" a="1"/>
  <c r="AB118" i="64" s="1"/>
  <c r="AB131" i="64" a="1"/>
  <c r="AB131" i="64" s="1"/>
  <c r="AB130" i="64" a="1"/>
  <c r="AB130" i="64" s="1"/>
  <c r="AB132" i="64" a="1"/>
  <c r="AB132" i="64" s="1"/>
  <c r="AB133" i="64" a="1"/>
  <c r="AB133" i="64" s="1"/>
  <c r="AB134" i="64" a="1"/>
  <c r="AB134" i="64" s="1"/>
  <c r="AB119" i="64" a="1"/>
  <c r="AB119" i="64" s="1"/>
  <c r="AB117" i="64" a="1"/>
  <c r="AB117" i="64" s="1"/>
  <c r="AB115" i="64" a="1"/>
  <c r="AB115" i="64" s="1"/>
  <c r="CW144" i="64"/>
  <c r="CW145" i="64" s="1"/>
  <c r="Y144" i="64"/>
  <c r="Y145" i="64" s="1"/>
  <c r="AB346" i="64" a="1"/>
  <c r="AB346" i="64" s="1"/>
  <c r="AD347" i="64" s="1"/>
  <c r="AB110" i="64" a="1"/>
  <c r="AB110" i="64" s="1"/>
  <c r="AB109" i="64" a="1"/>
  <c r="AB109" i="64" s="1"/>
  <c r="AB108" i="64" a="1"/>
  <c r="AB108" i="64" s="1"/>
  <c r="AB107" i="64" a="1"/>
  <c r="AB107" i="64" s="1"/>
  <c r="CZ346" i="64" a="1"/>
  <c r="CZ346" i="64" s="1"/>
  <c r="CZ109" i="64" a="1"/>
  <c r="CZ109" i="64" s="1"/>
  <c r="CZ108" i="64" a="1"/>
  <c r="CZ108" i="64" s="1"/>
  <c r="CZ107" i="64" a="1"/>
  <c r="CZ107" i="64" s="1"/>
  <c r="CZ110" i="64" a="1"/>
  <c r="CZ110" i="64" s="1"/>
  <c r="AA112" i="64"/>
  <c r="CZ1045" i="64" a="1"/>
  <c r="CZ1045" i="64" s="1"/>
  <c r="AB1045" i="64" a="1"/>
  <c r="AB1045" i="64" s="1"/>
  <c r="CR21" i="861"/>
  <c r="AB832" i="64" a="1"/>
  <c r="AB832" i="64" s="1"/>
  <c r="AB828" i="64" a="1"/>
  <c r="AB828" i="64" s="1"/>
  <c r="AB831" i="64" a="1"/>
  <c r="AB831" i="64" s="1"/>
  <c r="AB830" i="64" a="1"/>
  <c r="AB830" i="64" s="1"/>
  <c r="AB829" i="64" a="1"/>
  <c r="AB829" i="64" s="1"/>
  <c r="CZ829" i="64" a="1"/>
  <c r="CZ829" i="64" s="1"/>
  <c r="CZ828" i="64" a="1"/>
  <c r="CZ828" i="64" s="1"/>
  <c r="CZ832" i="64" a="1"/>
  <c r="CZ832" i="64" s="1"/>
  <c r="CZ831" i="64" a="1"/>
  <c r="CZ831" i="64" s="1"/>
  <c r="CZ830" i="64" a="1"/>
  <c r="CZ830" i="64" s="1"/>
  <c r="DL810" i="64"/>
  <c r="CZ816" i="64" a="1"/>
  <c r="CZ816" i="64" s="1"/>
  <c r="CZ817" i="64" a="1"/>
  <c r="CZ817" i="64" s="1"/>
  <c r="CZ797" i="64" a="1"/>
  <c r="CZ797" i="64" s="1"/>
  <c r="CZ798" i="64" a="1"/>
  <c r="CZ798" i="64" s="1"/>
  <c r="CZ814" i="64" a="1"/>
  <c r="CZ814" i="64" s="1"/>
  <c r="CZ799" i="64" a="1"/>
  <c r="CZ799" i="64" s="1"/>
  <c r="CZ800" i="64" a="1"/>
  <c r="CZ800" i="64" s="1"/>
  <c r="CZ801" i="64" a="1"/>
  <c r="CZ801" i="64" s="1"/>
  <c r="CZ815" i="64" a="1"/>
  <c r="CZ815" i="64" s="1"/>
  <c r="CZ813" i="64" a="1"/>
  <c r="CZ813" i="64" s="1"/>
  <c r="DL848" i="64"/>
  <c r="AB800" i="64" a="1"/>
  <c r="AB800" i="64" s="1"/>
  <c r="AB801" i="64" a="1"/>
  <c r="AB801" i="64" s="1"/>
  <c r="AB815" i="64" a="1"/>
  <c r="AB815" i="64" s="1"/>
  <c r="AB816" i="64" a="1"/>
  <c r="AB816" i="64" s="1"/>
  <c r="AB817" i="64" a="1"/>
  <c r="AB817" i="64" s="1"/>
  <c r="AB799" i="64" a="1"/>
  <c r="AB799" i="64" s="1"/>
  <c r="AB813" i="64" a="1"/>
  <c r="AB813" i="64" s="1"/>
  <c r="AB797" i="64" a="1"/>
  <c r="AB797" i="64" s="1"/>
  <c r="AB814" i="64" a="1"/>
  <c r="AB814" i="64" s="1"/>
  <c r="AB798" i="64" a="1"/>
  <c r="AB798" i="64" s="1"/>
  <c r="CW210" i="64"/>
  <c r="CW212" i="64" s="1"/>
  <c r="CX207" i="64"/>
  <c r="CX210" i="64" s="1"/>
  <c r="CZ209" i="64" a="1"/>
  <c r="CZ209" i="64" s="1"/>
  <c r="CZ208" i="64" a="1"/>
  <c r="CZ208" i="64" s="1"/>
  <c r="AB208" i="64" a="1"/>
  <c r="AB208" i="64" s="1"/>
  <c r="AB207" i="64" s="1"/>
  <c r="AB209" i="64" a="1"/>
  <c r="AB209" i="64" s="1"/>
  <c r="AA210" i="64"/>
  <c r="AA212" i="64" s="1"/>
  <c r="AA772" i="64"/>
  <c r="AA774" i="64" s="1"/>
  <c r="AB331" i="64" a="1"/>
  <c r="AB331" i="64" s="1"/>
  <c r="AB1020" i="64" a="1"/>
  <c r="AB1020" i="64" s="1"/>
  <c r="CZ331" i="64" a="1"/>
  <c r="CZ331" i="64" s="1"/>
  <c r="CZ1020" i="64" a="1"/>
  <c r="CZ1020" i="64" s="1"/>
  <c r="CY772" i="64"/>
  <c r="CY774" i="64" s="1"/>
  <c r="CZ312" i="64" a="1"/>
  <c r="CZ312" i="64" s="1"/>
  <c r="CZ773" i="64" a="1"/>
  <c r="CZ773" i="64" s="1"/>
  <c r="AB312" i="64" a="1"/>
  <c r="AB312" i="64" s="1"/>
  <c r="AB773" i="64" a="1"/>
  <c r="AB773" i="64" s="1"/>
  <c r="AB739" i="64" a="1"/>
  <c r="AB739" i="64" s="1"/>
  <c r="AB299" i="64" a="1"/>
  <c r="AB299" i="64" s="1"/>
  <c r="CZ739" i="64" a="1"/>
  <c r="CZ739" i="64" s="1"/>
  <c r="CZ299" i="64" a="1"/>
  <c r="CZ299" i="64" s="1"/>
  <c r="CZ735" i="64" a="1"/>
  <c r="CZ735" i="64" s="1"/>
  <c r="AB735" i="64" a="1"/>
  <c r="AB735" i="64" s="1"/>
  <c r="CZ4" i="64"/>
  <c r="CZ731" i="64" a="1"/>
  <c r="CZ731" i="64" s="1"/>
  <c r="AB4" i="64"/>
  <c r="AB731" i="64" a="1"/>
  <c r="AB731" i="64" s="1"/>
  <c r="G468" i="64"/>
  <c r="G461" i="64"/>
  <c r="DA56" i="863" a="1"/>
  <c r="DA56" i="863" s="1"/>
  <c r="DA40" i="863"/>
  <c r="AC259" i="64"/>
  <c r="AC7" i="64"/>
  <c r="AB8" i="64" s="1"/>
  <c r="V44" i="861"/>
  <c r="V85" i="861" s="1"/>
  <c r="CR65" i="861"/>
  <c r="DA38" i="863"/>
  <c r="CZ42" i="863"/>
  <c r="CZ21" i="863" s="1"/>
  <c r="CZ30" i="861" s="1"/>
  <c r="DA3" i="863"/>
  <c r="DA70" i="863" s="1" a="1"/>
  <c r="DA70" i="863" s="1"/>
  <c r="DA39" i="863"/>
  <c r="DA55" i="863" a="1"/>
  <c r="DA55" i="863" s="1"/>
  <c r="DA54" i="863" a="1"/>
  <c r="DA54" i="863" s="1"/>
  <c r="CZ1" i="863"/>
  <c r="DB2" i="863"/>
  <c r="CZ43" i="863"/>
  <c r="CZ57" i="863"/>
  <c r="DA41" i="863"/>
  <c r="DA52" i="863" a="1"/>
  <c r="DA52" i="863" s="1"/>
  <c r="DA8" i="863"/>
  <c r="DA53" i="863" a="1"/>
  <c r="DA53" i="863" s="1"/>
  <c r="DA7" i="863"/>
  <c r="CZ70" i="863" a="1"/>
  <c r="CZ70" i="863" s="1"/>
  <c r="CZ66" i="863" a="1"/>
  <c r="CZ66" i="863" s="1"/>
  <c r="CZ4" i="863"/>
  <c r="CZ68" i="863" a="1"/>
  <c r="CZ68" i="863" s="1"/>
  <c r="CN81" i="861"/>
  <c r="CN86" i="861" s="1"/>
  <c r="CN95" i="861" s="1"/>
  <c r="CN56" i="861" s="1"/>
  <c r="CN57" i="861" s="1"/>
  <c r="CN74" i="861"/>
  <c r="CN75" i="861" s="1"/>
  <c r="CN52" i="861"/>
  <c r="AC3" i="64"/>
  <c r="AC975" i="64" s="1" a="1"/>
  <c r="AC975" i="64" s="1"/>
  <c r="AD2" i="64"/>
  <c r="AC1" i="64"/>
  <c r="CZ2" i="861"/>
  <c r="CZ1" i="861" s="1"/>
  <c r="CZ281" i="64"/>
  <c r="DA8" i="64"/>
  <c r="DA277" i="64"/>
  <c r="DA259" i="64"/>
  <c r="DA3" i="64"/>
  <c r="DA975" i="64" s="1" a="1"/>
  <c r="DA975" i="64" s="1"/>
  <c r="DA7" i="64"/>
  <c r="DB2" i="64"/>
  <c r="DA260" i="64"/>
  <c r="DA278" i="64"/>
  <c r="DA261" i="64"/>
  <c r="DA279" i="64"/>
  <c r="DA280" i="64"/>
  <c r="DA262" i="64"/>
  <c r="CZ1" i="64"/>
  <c r="CZ263" i="64"/>
  <c r="CZ1" i="864"/>
  <c r="AB24" i="864"/>
  <c r="AB92" i="861" s="1"/>
  <c r="AB4" i="864"/>
  <c r="AB43" i="863"/>
  <c r="AB42" i="863"/>
  <c r="AB21" i="863" s="1"/>
  <c r="AD5" i="861"/>
  <c r="AF3" i="861"/>
  <c r="AE4" i="861"/>
  <c r="AE1" i="861"/>
  <c r="AE8" i="861"/>
  <c r="DA7" i="864"/>
  <c r="DA21" i="864"/>
  <c r="DA20" i="864"/>
  <c r="DA22" i="864"/>
  <c r="DB2" i="864"/>
  <c r="DB23" i="864" s="1"/>
  <c r="DA8" i="864"/>
  <c r="DA3" i="864"/>
  <c r="DA4" i="864" s="1"/>
  <c r="AB57" i="863"/>
  <c r="DA4" i="861"/>
  <c r="DA5" i="861" s="1"/>
  <c r="DB3" i="861"/>
  <c r="DA9" i="861"/>
  <c r="DA8" i="861"/>
  <c r="CZ24" i="864"/>
  <c r="AC56" i="863" a="1"/>
  <c r="AC56" i="863" s="1"/>
  <c r="AC54" i="863" a="1"/>
  <c r="AC54" i="863" s="1"/>
  <c r="AC53" i="863" a="1"/>
  <c r="AC53" i="863" s="1"/>
  <c r="AC52" i="863" a="1"/>
  <c r="AC52" i="863" s="1"/>
  <c r="AC55" i="863" a="1"/>
  <c r="AC55" i="863" s="1"/>
  <c r="AC41" i="863"/>
  <c r="AD2" i="863"/>
  <c r="AD40" i="863" s="1"/>
  <c r="AC39" i="863"/>
  <c r="AC38" i="863"/>
  <c r="AC1" i="863"/>
  <c r="AC3" i="863"/>
  <c r="AA30" i="861"/>
  <c r="AC22" i="864"/>
  <c r="AC21" i="864"/>
  <c r="AC20" i="864"/>
  <c r="AC1" i="864"/>
  <c r="AC3" i="864"/>
  <c r="AD2" i="864"/>
  <c r="AD23" i="864" s="1"/>
  <c r="AB66" i="863" a="1"/>
  <c r="AB66" i="863" s="1"/>
  <c r="AB70" i="863" a="1"/>
  <c r="AB70" i="863" s="1"/>
  <c r="AB68" i="863" a="1"/>
  <c r="AB68" i="863" s="1"/>
  <c r="AB4" i="863"/>
  <c r="CT1" i="860"/>
  <c r="CU9" i="860"/>
  <c r="CU8" i="860"/>
  <c r="CU3" i="860"/>
  <c r="CV2" i="860"/>
  <c r="CT4" i="860"/>
  <c r="U1859" i="64"/>
  <c r="V1857" i="64"/>
  <c r="CS1836" i="64"/>
  <c r="CS1838" i="64" s="1"/>
  <c r="CR1838" i="64"/>
  <c r="CV1857" i="64"/>
  <c r="CV1859" i="64" s="1"/>
  <c r="V1836" i="64"/>
  <c r="U1838" i="64"/>
  <c r="V1814" i="64"/>
  <c r="V1816" i="64" s="1"/>
  <c r="CR1814" i="64"/>
  <c r="CQ1816" i="64"/>
  <c r="DK2484" i="64"/>
  <c r="DJ2484" i="64"/>
  <c r="DI2484" i="64"/>
  <c r="DH2484" i="64"/>
  <c r="DG2484" i="64"/>
  <c r="DF2484" i="64"/>
  <c r="DE2484" i="64"/>
  <c r="DD2484" i="64"/>
  <c r="DC2484" i="64"/>
  <c r="DB2484" i="64"/>
  <c r="DA2484" i="64"/>
  <c r="CZ2484" i="64"/>
  <c r="CY2484" i="64"/>
  <c r="CX2484" i="64"/>
  <c r="CW2484" i="64"/>
  <c r="CV2484" i="64"/>
  <c r="CU2484" i="64"/>
  <c r="CT2484" i="64"/>
  <c r="CS2484" i="64"/>
  <c r="CR2484" i="64"/>
  <c r="CQ2484" i="64"/>
  <c r="CP2484" i="64"/>
  <c r="CO2484" i="64"/>
  <c r="DK2483" i="64"/>
  <c r="DJ2483" i="64"/>
  <c r="DI2483" i="64"/>
  <c r="DH2483" i="64"/>
  <c r="DG2483" i="64"/>
  <c r="DF2483" i="64"/>
  <c r="DE2483" i="64"/>
  <c r="DD2483" i="64"/>
  <c r="DC2483" i="64"/>
  <c r="DB2483" i="64"/>
  <c r="DA2483" i="64"/>
  <c r="CZ2483" i="64"/>
  <c r="CY2483" i="64"/>
  <c r="CX2483" i="64"/>
  <c r="CW2483" i="64"/>
  <c r="CV2483" i="64"/>
  <c r="CU2483" i="64"/>
  <c r="CT2483" i="64"/>
  <c r="CS2483" i="64"/>
  <c r="CR2483" i="64"/>
  <c r="CQ2483" i="64"/>
  <c r="CP2483" i="64"/>
  <c r="CO2483" i="64"/>
  <c r="DK2481" i="64"/>
  <c r="DJ2481" i="64"/>
  <c r="DI2481" i="64"/>
  <c r="DH2481" i="64"/>
  <c r="DG2481" i="64"/>
  <c r="DF2481" i="64"/>
  <c r="DE2481" i="64"/>
  <c r="DD2481" i="64"/>
  <c r="DC2481" i="64"/>
  <c r="DB2481" i="64"/>
  <c r="DA2481" i="64"/>
  <c r="CZ2481" i="64"/>
  <c r="CY2481" i="64"/>
  <c r="CX2481" i="64"/>
  <c r="CW2481" i="64"/>
  <c r="CV2481" i="64"/>
  <c r="CU2481" i="64"/>
  <c r="CT2481" i="64"/>
  <c r="CS2481" i="64"/>
  <c r="CR2481" i="64"/>
  <c r="CQ2481" i="64"/>
  <c r="CP2481" i="64"/>
  <c r="CO2481" i="64"/>
  <c r="DK2480" i="64"/>
  <c r="DJ2480" i="64"/>
  <c r="DI2480" i="64"/>
  <c r="DH2480" i="64"/>
  <c r="DG2480" i="64"/>
  <c r="DF2480" i="64"/>
  <c r="DE2480" i="64"/>
  <c r="DD2480" i="64"/>
  <c r="DC2480" i="64"/>
  <c r="DB2480" i="64"/>
  <c r="DA2480" i="64"/>
  <c r="CZ2480" i="64"/>
  <c r="CY2480" i="64"/>
  <c r="CX2480" i="64"/>
  <c r="CW2480" i="64"/>
  <c r="CV2480" i="64"/>
  <c r="CU2480" i="64"/>
  <c r="CT2480" i="64"/>
  <c r="CS2480" i="64"/>
  <c r="CR2480" i="64"/>
  <c r="CQ2480" i="64"/>
  <c r="CP2480" i="64"/>
  <c r="CO2480" i="64"/>
  <c r="DK2458" i="64"/>
  <c r="DJ2458" i="64"/>
  <c r="DI2458" i="64"/>
  <c r="DH2458" i="64"/>
  <c r="DG2458" i="64"/>
  <c r="DF2458" i="64"/>
  <c r="DE2458" i="64"/>
  <c r="DD2458" i="64"/>
  <c r="DC2458" i="64"/>
  <c r="DB2458" i="64"/>
  <c r="DA2458" i="64"/>
  <c r="CZ2458" i="64"/>
  <c r="CY2458" i="64"/>
  <c r="CX2458" i="64"/>
  <c r="CW2458" i="64"/>
  <c r="CV2458" i="64"/>
  <c r="CU2458" i="64"/>
  <c r="CT2458" i="64"/>
  <c r="CS2458" i="64"/>
  <c r="CR2458" i="64"/>
  <c r="CQ2458" i="64"/>
  <c r="CP2458" i="64"/>
  <c r="CO2458" i="64"/>
  <c r="DK2457" i="64"/>
  <c r="DJ2457" i="64"/>
  <c r="DI2457" i="64"/>
  <c r="DH2457" i="64"/>
  <c r="DG2457" i="64"/>
  <c r="DF2457" i="64"/>
  <c r="DE2457" i="64"/>
  <c r="DD2457" i="64"/>
  <c r="DC2457" i="64"/>
  <c r="DB2457" i="64"/>
  <c r="DA2457" i="64"/>
  <c r="CZ2457" i="64"/>
  <c r="CY2457" i="64"/>
  <c r="CX2457" i="64"/>
  <c r="CW2457" i="64"/>
  <c r="CV2457" i="64"/>
  <c r="CU2457" i="64"/>
  <c r="CT2457" i="64"/>
  <c r="CS2457" i="64"/>
  <c r="CR2457" i="64"/>
  <c r="CQ2457" i="64"/>
  <c r="CP2457" i="64"/>
  <c r="CO2457" i="64"/>
  <c r="DK2455" i="64"/>
  <c r="DJ2455" i="64"/>
  <c r="DI2455" i="64"/>
  <c r="DH2455" i="64"/>
  <c r="DG2455" i="64"/>
  <c r="DF2455" i="64"/>
  <c r="DE2455" i="64"/>
  <c r="DD2455" i="64"/>
  <c r="DC2455" i="64"/>
  <c r="DB2455" i="64"/>
  <c r="DA2455" i="64"/>
  <c r="CZ2455" i="64"/>
  <c r="CY2455" i="64"/>
  <c r="CX2455" i="64"/>
  <c r="CW2455" i="64"/>
  <c r="CV2455" i="64"/>
  <c r="CU2455" i="64"/>
  <c r="CT2455" i="64"/>
  <c r="CS2455" i="64"/>
  <c r="CR2455" i="64"/>
  <c r="CQ2455" i="64"/>
  <c r="CP2455" i="64"/>
  <c r="CO2455" i="64"/>
  <c r="DK2432" i="64"/>
  <c r="DJ2432" i="64"/>
  <c r="DI2432" i="64"/>
  <c r="DH2432" i="64"/>
  <c r="DG2432" i="64"/>
  <c r="DF2432" i="64"/>
  <c r="DE2432" i="64"/>
  <c r="DD2432" i="64"/>
  <c r="DC2432" i="64"/>
  <c r="DB2432" i="64"/>
  <c r="DA2432" i="64"/>
  <c r="CZ2432" i="64"/>
  <c r="CY2432" i="64"/>
  <c r="CX2432" i="64"/>
  <c r="CW2432" i="64"/>
  <c r="CV2432" i="64"/>
  <c r="CU2432" i="64"/>
  <c r="CT2432" i="64"/>
  <c r="CS2432" i="64"/>
  <c r="CR2432" i="64"/>
  <c r="CQ2432" i="64"/>
  <c r="CP2432" i="64"/>
  <c r="CO2432" i="64"/>
  <c r="DK2431" i="64"/>
  <c r="DJ2431" i="64"/>
  <c r="DI2431" i="64"/>
  <c r="DH2431" i="64"/>
  <c r="DG2431" i="64"/>
  <c r="DF2431" i="64"/>
  <c r="DE2431" i="64"/>
  <c r="DD2431" i="64"/>
  <c r="DC2431" i="64"/>
  <c r="DB2431" i="64"/>
  <c r="DA2431" i="64"/>
  <c r="CZ2431" i="64"/>
  <c r="CY2431" i="64"/>
  <c r="CX2431" i="64"/>
  <c r="CW2431" i="64"/>
  <c r="CV2431" i="64"/>
  <c r="CU2431" i="64"/>
  <c r="CT2431" i="64"/>
  <c r="CS2431" i="64"/>
  <c r="CR2431" i="64"/>
  <c r="CQ2431" i="64"/>
  <c r="CP2431" i="64"/>
  <c r="CO2431" i="64"/>
  <c r="DK2429" i="64"/>
  <c r="DJ2429" i="64"/>
  <c r="DI2429" i="64"/>
  <c r="DH2429" i="64"/>
  <c r="DG2429" i="64"/>
  <c r="DF2429" i="64"/>
  <c r="DE2429" i="64"/>
  <c r="DD2429" i="64"/>
  <c r="DC2429" i="64"/>
  <c r="DB2429" i="64"/>
  <c r="DA2429" i="64"/>
  <c r="CZ2429" i="64"/>
  <c r="CY2429" i="64"/>
  <c r="CX2429" i="64"/>
  <c r="CW2429" i="64"/>
  <c r="CV2429" i="64"/>
  <c r="CU2429" i="64"/>
  <c r="CT2429" i="64"/>
  <c r="CS2429" i="64"/>
  <c r="CR2429" i="64"/>
  <c r="CQ2429" i="64"/>
  <c r="CP2429" i="64"/>
  <c r="CO2429" i="64"/>
  <c r="DK2406" i="64"/>
  <c r="DJ2406" i="64"/>
  <c r="DI2406" i="64"/>
  <c r="DH2406" i="64"/>
  <c r="DG2406" i="64"/>
  <c r="DF2406" i="64"/>
  <c r="DE2406" i="64"/>
  <c r="DD2406" i="64"/>
  <c r="DC2406" i="64"/>
  <c r="DB2406" i="64"/>
  <c r="DA2406" i="64"/>
  <c r="CZ2406" i="64"/>
  <c r="CY2406" i="64"/>
  <c r="CX2406" i="64"/>
  <c r="CW2406" i="64"/>
  <c r="CV2406" i="64"/>
  <c r="CU2406" i="64"/>
  <c r="CT2406" i="64"/>
  <c r="CS2406" i="64"/>
  <c r="CR2406" i="64"/>
  <c r="CQ2406" i="64"/>
  <c r="CP2406" i="64"/>
  <c r="CO2406" i="64"/>
  <c r="DK1706" i="64"/>
  <c r="DJ1706" i="64"/>
  <c r="DI1706" i="64"/>
  <c r="DH1706" i="64"/>
  <c r="DG1706" i="64"/>
  <c r="DF1706" i="64"/>
  <c r="DE1706" i="64"/>
  <c r="DD1706" i="64"/>
  <c r="DC1706" i="64"/>
  <c r="DB1706" i="64"/>
  <c r="DA1706" i="64"/>
  <c r="CZ1706" i="64"/>
  <c r="CY1706" i="64"/>
  <c r="CX1706" i="64"/>
  <c r="CW1706" i="64"/>
  <c r="CV1706" i="64"/>
  <c r="CU1706" i="64"/>
  <c r="CT1706" i="64"/>
  <c r="CS1706" i="64"/>
  <c r="CR1706" i="64"/>
  <c r="CQ1706" i="64"/>
  <c r="CP1706" i="64"/>
  <c r="CO1706" i="64"/>
  <c r="DK1596" i="64"/>
  <c r="DJ1596" i="64"/>
  <c r="DI1596" i="64"/>
  <c r="DH1596" i="64"/>
  <c r="DG1596" i="64"/>
  <c r="DF1596" i="64"/>
  <c r="DE1596" i="64"/>
  <c r="DD1596" i="64"/>
  <c r="DC1596" i="64"/>
  <c r="DB1596" i="64"/>
  <c r="DA1596" i="64"/>
  <c r="CZ1596" i="64"/>
  <c r="CY1596" i="64"/>
  <c r="CX1596" i="64"/>
  <c r="CW1596" i="64"/>
  <c r="CV1596" i="64"/>
  <c r="CU1596" i="64"/>
  <c r="CT1596" i="64"/>
  <c r="CS1596" i="64"/>
  <c r="CR1596" i="64"/>
  <c r="CQ1596" i="64"/>
  <c r="CP1596" i="64"/>
  <c r="CO1596" i="64"/>
  <c r="CO20" i="64"/>
  <c r="CP20" i="64"/>
  <c r="CQ20" i="64"/>
  <c r="CR20" i="64"/>
  <c r="CS20" i="64"/>
  <c r="CT20" i="64"/>
  <c r="CU20" i="64"/>
  <c r="CV20" i="64"/>
  <c r="CW20" i="64"/>
  <c r="CX20" i="64"/>
  <c r="CY20" i="64"/>
  <c r="CZ20" i="64"/>
  <c r="DA20" i="64"/>
  <c r="DB20" i="64"/>
  <c r="DC20" i="64"/>
  <c r="DD20" i="64"/>
  <c r="DE20" i="64"/>
  <c r="DF20" i="64"/>
  <c r="DG20" i="64"/>
  <c r="DH20" i="64"/>
  <c r="DI20" i="64"/>
  <c r="DJ20" i="64"/>
  <c r="DK20" i="64"/>
  <c r="CO21" i="64"/>
  <c r="CP21" i="64"/>
  <c r="CQ21" i="64"/>
  <c r="CR21" i="64"/>
  <c r="CS21" i="64"/>
  <c r="CT21" i="64"/>
  <c r="CU21" i="64"/>
  <c r="CV21" i="64"/>
  <c r="CW21" i="64"/>
  <c r="CX21" i="64"/>
  <c r="CY21" i="64"/>
  <c r="CZ21" i="64"/>
  <c r="DA21" i="64"/>
  <c r="DB21" i="64"/>
  <c r="DC21" i="64"/>
  <c r="DD21" i="64"/>
  <c r="DE21" i="64"/>
  <c r="DF21" i="64"/>
  <c r="DG21" i="64"/>
  <c r="DH21" i="64"/>
  <c r="DI21" i="64"/>
  <c r="DJ21" i="64"/>
  <c r="DK21" i="64"/>
  <c r="CO22" i="64"/>
  <c r="CP22" i="64"/>
  <c r="CQ22" i="64"/>
  <c r="CR22" i="64"/>
  <c r="CS22" i="64"/>
  <c r="CT22" i="64"/>
  <c r="CU22" i="64"/>
  <c r="CV22" i="64"/>
  <c r="CW22" i="64"/>
  <c r="CX22" i="64"/>
  <c r="CY22" i="64"/>
  <c r="CZ22" i="64"/>
  <c r="DA22" i="64"/>
  <c r="DB22" i="64"/>
  <c r="DC22" i="64"/>
  <c r="DD22" i="64"/>
  <c r="DE22" i="64"/>
  <c r="DF22" i="64"/>
  <c r="DG22" i="64"/>
  <c r="DG965" i="64" s="1"/>
  <c r="DH22" i="64"/>
  <c r="DI22" i="64"/>
  <c r="DJ22" i="64"/>
  <c r="DK22" i="64"/>
  <c r="CO23" i="64"/>
  <c r="CP23" i="64"/>
  <c r="CQ23" i="64"/>
  <c r="CR23" i="64"/>
  <c r="CS23" i="64"/>
  <c r="CT23" i="64"/>
  <c r="CU23" i="64"/>
  <c r="CV23" i="64"/>
  <c r="CW23" i="64"/>
  <c r="CX23" i="64"/>
  <c r="CY23" i="64"/>
  <c r="CZ23" i="64"/>
  <c r="DA23" i="64"/>
  <c r="DB23" i="64"/>
  <c r="DC23" i="64"/>
  <c r="DD23" i="64"/>
  <c r="DE23" i="64"/>
  <c r="DF23" i="64"/>
  <c r="DG23" i="64"/>
  <c r="DH23" i="64"/>
  <c r="DI23" i="64"/>
  <c r="DJ23" i="64"/>
  <c r="DK23" i="64"/>
  <c r="CO44" i="64"/>
  <c r="CO2402" i="64" s="1"/>
  <c r="CP44" i="64"/>
  <c r="CP2402" i="64" s="1"/>
  <c r="CQ44" i="64"/>
  <c r="CQ2402" i="64" s="1"/>
  <c r="CR44" i="64"/>
  <c r="CR2402" i="64" s="1"/>
  <c r="CS44" i="64"/>
  <c r="CS2402" i="64" s="1"/>
  <c r="CT44" i="64"/>
  <c r="CT2402" i="64" s="1"/>
  <c r="CU44" i="64"/>
  <c r="CU2402" i="64" s="1"/>
  <c r="CV44" i="64"/>
  <c r="CV2402" i="64" s="1"/>
  <c r="CW44" i="64"/>
  <c r="CW2402" i="64" s="1"/>
  <c r="CX44" i="64"/>
  <c r="CX2402" i="64" s="1"/>
  <c r="CY44" i="64"/>
  <c r="CY2402" i="64" s="1"/>
  <c r="CZ44" i="64"/>
  <c r="CZ2402" i="64" s="1"/>
  <c r="DA44" i="64"/>
  <c r="DA2402" i="64" s="1"/>
  <c r="DB44" i="64"/>
  <c r="DB2402" i="64" s="1"/>
  <c r="DC44" i="64"/>
  <c r="DC2402" i="64" s="1"/>
  <c r="DD44" i="64"/>
  <c r="DD2402" i="64" s="1"/>
  <c r="DE44" i="64"/>
  <c r="DE2402" i="64" s="1"/>
  <c r="DF44" i="64"/>
  <c r="DF2402" i="64" s="1"/>
  <c r="DG44" i="64"/>
  <c r="DG2402" i="64" s="1"/>
  <c r="DH44" i="64"/>
  <c r="DH2402" i="64" s="1"/>
  <c r="DI44" i="64"/>
  <c r="DI2402" i="64" s="1"/>
  <c r="DJ44" i="64"/>
  <c r="DJ2402" i="64" s="1"/>
  <c r="DK44" i="64"/>
  <c r="DK2402" i="64" s="1"/>
  <c r="CO65" i="64"/>
  <c r="CP65" i="64"/>
  <c r="CQ65" i="64"/>
  <c r="CR65" i="64"/>
  <c r="CS65" i="64"/>
  <c r="CT65" i="64"/>
  <c r="CU65" i="64"/>
  <c r="CV65" i="64"/>
  <c r="CW65" i="64"/>
  <c r="CX65" i="64"/>
  <c r="CY65" i="64"/>
  <c r="CZ65" i="64"/>
  <c r="DA65" i="64"/>
  <c r="DB65" i="64"/>
  <c r="DC65" i="64"/>
  <c r="DD65" i="64"/>
  <c r="DE65" i="64"/>
  <c r="DF65" i="64"/>
  <c r="DG65" i="64"/>
  <c r="DH65" i="64"/>
  <c r="DI65" i="64"/>
  <c r="DJ65" i="64"/>
  <c r="DK65" i="64"/>
  <c r="CO70" i="64"/>
  <c r="CP70" i="64"/>
  <c r="CQ70" i="64"/>
  <c r="CR70" i="64"/>
  <c r="CS70" i="64"/>
  <c r="CT70" i="64"/>
  <c r="CU70" i="64"/>
  <c r="CV70" i="64"/>
  <c r="CW70" i="64"/>
  <c r="CX70" i="64"/>
  <c r="CY70" i="64"/>
  <c r="CZ70" i="64"/>
  <c r="DA70" i="64"/>
  <c r="DB70" i="64"/>
  <c r="DC70" i="64"/>
  <c r="DD70" i="64"/>
  <c r="DE70" i="64"/>
  <c r="DF70" i="64"/>
  <c r="DG70" i="64"/>
  <c r="DH70" i="64"/>
  <c r="DI70" i="64"/>
  <c r="DJ70" i="64"/>
  <c r="DK70" i="64"/>
  <c r="CO79" i="64"/>
  <c r="CP79" i="64"/>
  <c r="CQ79" i="64"/>
  <c r="CR79" i="64"/>
  <c r="CS79" i="64"/>
  <c r="CT79" i="64"/>
  <c r="CU79" i="64"/>
  <c r="CV79" i="64"/>
  <c r="CW79" i="64"/>
  <c r="CX79" i="64"/>
  <c r="CY79" i="64"/>
  <c r="CZ79" i="64"/>
  <c r="DA79" i="64"/>
  <c r="DB79" i="64"/>
  <c r="DC79" i="64"/>
  <c r="DD79" i="64"/>
  <c r="DE79" i="64"/>
  <c r="DF79" i="64"/>
  <c r="DG79" i="64"/>
  <c r="DH79" i="64"/>
  <c r="DI79" i="64"/>
  <c r="DJ79" i="64"/>
  <c r="DK79" i="64"/>
  <c r="CO97" i="64"/>
  <c r="CP97" i="64"/>
  <c r="CQ97" i="64"/>
  <c r="CR97" i="64"/>
  <c r="CS97" i="64"/>
  <c r="CT97" i="64"/>
  <c r="CU97" i="64"/>
  <c r="CV97" i="64"/>
  <c r="CW97" i="64"/>
  <c r="CX97" i="64"/>
  <c r="CY97" i="64"/>
  <c r="CZ97" i="64"/>
  <c r="DA97" i="64"/>
  <c r="DB97" i="64"/>
  <c r="DC97" i="64"/>
  <c r="DD97" i="64"/>
  <c r="DE97" i="64"/>
  <c r="DF97" i="64"/>
  <c r="DG97" i="64"/>
  <c r="DH97" i="64"/>
  <c r="DI97" i="64"/>
  <c r="DJ97" i="64"/>
  <c r="DK97" i="64"/>
  <c r="CO181" i="64"/>
  <c r="CP181" i="64"/>
  <c r="CQ181" i="64"/>
  <c r="CR181" i="64"/>
  <c r="CS181" i="64"/>
  <c r="CT181" i="64"/>
  <c r="CU181" i="64"/>
  <c r="CV181" i="64"/>
  <c r="CW181" i="64"/>
  <c r="CX181" i="64"/>
  <c r="CY181" i="64"/>
  <c r="CZ181" i="64"/>
  <c r="DA181" i="64"/>
  <c r="DB181" i="64"/>
  <c r="DC181" i="64"/>
  <c r="DD181" i="64"/>
  <c r="DE181" i="64"/>
  <c r="DF181" i="64"/>
  <c r="DG181" i="64"/>
  <c r="DH181" i="64"/>
  <c r="DI181" i="64"/>
  <c r="DJ181" i="64"/>
  <c r="DK181" i="64"/>
  <c r="CO248" i="64"/>
  <c r="CP248" i="64"/>
  <c r="CQ248" i="64"/>
  <c r="CR248" i="64"/>
  <c r="CS248" i="64"/>
  <c r="CT248" i="64"/>
  <c r="CU248" i="64"/>
  <c r="CV248" i="64"/>
  <c r="CW248" i="64"/>
  <c r="CX248" i="64"/>
  <c r="CY248" i="64"/>
  <c r="CZ248" i="64"/>
  <c r="DA248" i="64"/>
  <c r="DB248" i="64"/>
  <c r="DC248" i="64"/>
  <c r="DD248" i="64"/>
  <c r="DE248" i="64"/>
  <c r="DF248" i="64"/>
  <c r="DG248" i="64"/>
  <c r="DH248" i="64"/>
  <c r="DI248" i="64"/>
  <c r="DJ248" i="64"/>
  <c r="DK248" i="64"/>
  <c r="CO394" i="64"/>
  <c r="CP394" i="64"/>
  <c r="CQ394" i="64"/>
  <c r="CR394" i="64"/>
  <c r="CS394" i="64"/>
  <c r="CT394" i="64"/>
  <c r="CU394" i="64"/>
  <c r="CV394" i="64"/>
  <c r="CW394" i="64"/>
  <c r="CX394" i="64"/>
  <c r="CY394" i="64"/>
  <c r="CZ394" i="64"/>
  <c r="DA394" i="64"/>
  <c r="DB394" i="64"/>
  <c r="DC394" i="64"/>
  <c r="DD394" i="64"/>
  <c r="DE394" i="64"/>
  <c r="DF394" i="64"/>
  <c r="DG394" i="64"/>
  <c r="DH394" i="64"/>
  <c r="DI394" i="64"/>
  <c r="DJ394" i="64"/>
  <c r="DK394" i="64"/>
  <c r="CO418" i="64"/>
  <c r="CP418" i="64"/>
  <c r="CQ418" i="64"/>
  <c r="CR418" i="64"/>
  <c r="CS418" i="64"/>
  <c r="CT418" i="64"/>
  <c r="CU418" i="64"/>
  <c r="CV418" i="64"/>
  <c r="CW418" i="64"/>
  <c r="CX418" i="64"/>
  <c r="CY418" i="64"/>
  <c r="CZ418" i="64"/>
  <c r="DA418" i="64"/>
  <c r="DB418" i="64"/>
  <c r="DC418" i="64"/>
  <c r="DD418" i="64"/>
  <c r="DE418" i="64"/>
  <c r="DF418" i="64"/>
  <c r="DG418" i="64"/>
  <c r="DH418" i="64"/>
  <c r="DI418" i="64"/>
  <c r="DJ418" i="64"/>
  <c r="DK418" i="64"/>
  <c r="CO477" i="64"/>
  <c r="CP477" i="64"/>
  <c r="CQ477" i="64"/>
  <c r="CR477" i="64"/>
  <c r="CS477" i="64"/>
  <c r="CT477" i="64"/>
  <c r="CU477" i="64"/>
  <c r="CV477" i="64"/>
  <c r="CW477" i="64"/>
  <c r="CX477" i="64"/>
  <c r="CY477" i="64"/>
  <c r="CZ477" i="64"/>
  <c r="DA477" i="64"/>
  <c r="DB477" i="64"/>
  <c r="DC477" i="64"/>
  <c r="DD477" i="64"/>
  <c r="DE477" i="64"/>
  <c r="DF477" i="64"/>
  <c r="DG477" i="64"/>
  <c r="DH477" i="64"/>
  <c r="DI477" i="64"/>
  <c r="DJ477" i="64"/>
  <c r="DK477" i="64"/>
  <c r="CO581" i="64"/>
  <c r="CP581" i="64"/>
  <c r="CQ581" i="64"/>
  <c r="CR581" i="64"/>
  <c r="CS581" i="64"/>
  <c r="CT581" i="64"/>
  <c r="CU581" i="64"/>
  <c r="CV581" i="64"/>
  <c r="CW581" i="64"/>
  <c r="CX581" i="64"/>
  <c r="CY581" i="64"/>
  <c r="CZ581" i="64"/>
  <c r="DA581" i="64"/>
  <c r="DB581" i="64"/>
  <c r="DC581" i="64"/>
  <c r="DD581" i="64"/>
  <c r="DE581" i="64"/>
  <c r="DF581" i="64"/>
  <c r="DG581" i="64"/>
  <c r="DH581" i="64"/>
  <c r="DI581" i="64"/>
  <c r="DJ581" i="64"/>
  <c r="DK581" i="64"/>
  <c r="CO604" i="64"/>
  <c r="CP604" i="64"/>
  <c r="CQ604" i="64"/>
  <c r="CR604" i="64"/>
  <c r="CS604" i="64"/>
  <c r="CT604" i="64"/>
  <c r="CU604" i="64"/>
  <c r="CV604" i="64"/>
  <c r="CW604" i="64"/>
  <c r="CX604" i="64"/>
  <c r="CY604" i="64"/>
  <c r="CZ604" i="64"/>
  <c r="DA604" i="64"/>
  <c r="DB604" i="64"/>
  <c r="DC604" i="64"/>
  <c r="DD604" i="64"/>
  <c r="DE604" i="64"/>
  <c r="DF604" i="64"/>
  <c r="DG604" i="64"/>
  <c r="DH604" i="64"/>
  <c r="DI604" i="64"/>
  <c r="DJ604" i="64"/>
  <c r="DK604" i="64"/>
  <c r="CO624" i="64"/>
  <c r="CP624" i="64"/>
  <c r="CQ624" i="64"/>
  <c r="CR624" i="64"/>
  <c r="CS624" i="64"/>
  <c r="CT624" i="64"/>
  <c r="CU624" i="64"/>
  <c r="CV624" i="64"/>
  <c r="CW624" i="64"/>
  <c r="CX624" i="64"/>
  <c r="CY624" i="64"/>
  <c r="CZ624" i="64"/>
  <c r="DA624" i="64"/>
  <c r="DB624" i="64"/>
  <c r="DC624" i="64"/>
  <c r="DD624" i="64"/>
  <c r="DE624" i="64"/>
  <c r="DF624" i="64"/>
  <c r="DG624" i="64"/>
  <c r="DH624" i="64"/>
  <c r="DI624" i="64"/>
  <c r="DJ624" i="64"/>
  <c r="DK624" i="64"/>
  <c r="CO652" i="64"/>
  <c r="CP652" i="64"/>
  <c r="CQ652" i="64"/>
  <c r="CR652" i="64"/>
  <c r="CS652" i="64"/>
  <c r="CT652" i="64"/>
  <c r="CU652" i="64"/>
  <c r="CV652" i="64"/>
  <c r="CW652" i="64"/>
  <c r="CX652" i="64"/>
  <c r="CY652" i="64"/>
  <c r="CZ652" i="64"/>
  <c r="DA652" i="64"/>
  <c r="DB652" i="64"/>
  <c r="DC652" i="64"/>
  <c r="DD652" i="64"/>
  <c r="DE652" i="64"/>
  <c r="DF652" i="64"/>
  <c r="DG652" i="64"/>
  <c r="DH652" i="64"/>
  <c r="DI652" i="64"/>
  <c r="DJ652" i="64"/>
  <c r="DK652" i="64"/>
  <c r="CO674" i="64"/>
  <c r="CP674" i="64"/>
  <c r="CQ674" i="64"/>
  <c r="CR674" i="64"/>
  <c r="CS674" i="64"/>
  <c r="CT674" i="64"/>
  <c r="CU674" i="64"/>
  <c r="CV674" i="64"/>
  <c r="CW674" i="64"/>
  <c r="CX674" i="64"/>
  <c r="CY674" i="64"/>
  <c r="CZ674" i="64"/>
  <c r="DA674" i="64"/>
  <c r="DB674" i="64"/>
  <c r="DC674" i="64"/>
  <c r="DD674" i="64"/>
  <c r="DE674" i="64"/>
  <c r="DF674" i="64"/>
  <c r="DG674" i="64"/>
  <c r="DH674" i="64"/>
  <c r="DI674" i="64"/>
  <c r="DJ674" i="64"/>
  <c r="DK674" i="64"/>
  <c r="CO676" i="64"/>
  <c r="CP676" i="64"/>
  <c r="CQ676" i="64"/>
  <c r="CR676" i="64"/>
  <c r="CS676" i="64"/>
  <c r="CT676" i="64"/>
  <c r="CU676" i="64"/>
  <c r="CV676" i="64"/>
  <c r="CW676" i="64"/>
  <c r="CX676" i="64"/>
  <c r="CY676" i="64"/>
  <c r="CZ676" i="64"/>
  <c r="DA676" i="64"/>
  <c r="DB676" i="64"/>
  <c r="DC676" i="64"/>
  <c r="DD676" i="64"/>
  <c r="DE676" i="64"/>
  <c r="DF676" i="64"/>
  <c r="DG676" i="64"/>
  <c r="DH676" i="64"/>
  <c r="DI676" i="64"/>
  <c r="DJ676" i="64"/>
  <c r="DK676" i="64"/>
  <c r="CO954" i="64"/>
  <c r="CP954" i="64"/>
  <c r="CQ954" i="64"/>
  <c r="CR954" i="64"/>
  <c r="CS954" i="64"/>
  <c r="CT954" i="64"/>
  <c r="CU954" i="64"/>
  <c r="CV954" i="64"/>
  <c r="CW954" i="64"/>
  <c r="CX954" i="64"/>
  <c r="CY954" i="64"/>
  <c r="CZ954" i="64"/>
  <c r="DA954" i="64"/>
  <c r="DB954" i="64"/>
  <c r="DC954" i="64"/>
  <c r="DD954" i="64"/>
  <c r="DE954" i="64"/>
  <c r="DF954" i="64"/>
  <c r="DG954" i="64"/>
  <c r="DH954" i="64"/>
  <c r="DI954" i="64"/>
  <c r="DJ954" i="64"/>
  <c r="DK954" i="64"/>
  <c r="CO956" i="64"/>
  <c r="CP956" i="64"/>
  <c r="CQ956" i="64"/>
  <c r="CR956" i="64"/>
  <c r="CS956" i="64"/>
  <c r="CT956" i="64"/>
  <c r="CU956" i="64"/>
  <c r="CV956" i="64"/>
  <c r="CW956" i="64"/>
  <c r="CX956" i="64"/>
  <c r="CY956" i="64"/>
  <c r="CZ956" i="64"/>
  <c r="DA956" i="64"/>
  <c r="DB956" i="64"/>
  <c r="DC956" i="64"/>
  <c r="DD956" i="64"/>
  <c r="DE956" i="64"/>
  <c r="DF956" i="64"/>
  <c r="DG956" i="64"/>
  <c r="DH956" i="64"/>
  <c r="DI956" i="64"/>
  <c r="DJ956" i="64"/>
  <c r="DK956" i="64"/>
  <c r="CO1004" i="64"/>
  <c r="CP1004" i="64"/>
  <c r="CQ1004" i="64"/>
  <c r="CR1004" i="64"/>
  <c r="CS1004" i="64"/>
  <c r="CT1004" i="64"/>
  <c r="CU1004" i="64"/>
  <c r="CV1004" i="64"/>
  <c r="CW1004" i="64"/>
  <c r="CX1004" i="64"/>
  <c r="CY1004" i="64"/>
  <c r="CZ1004" i="64"/>
  <c r="DA1004" i="64"/>
  <c r="DB1004" i="64"/>
  <c r="DC1004" i="64"/>
  <c r="DD1004" i="64"/>
  <c r="DE1004" i="64"/>
  <c r="DF1004" i="64"/>
  <c r="DG1004" i="64"/>
  <c r="DH1004" i="64"/>
  <c r="DI1004" i="64"/>
  <c r="DJ1004" i="64"/>
  <c r="DK1004" i="64"/>
  <c r="CO1006" i="64"/>
  <c r="CP1006" i="64"/>
  <c r="CQ1006" i="64"/>
  <c r="CR1006" i="64"/>
  <c r="CS1006" i="64"/>
  <c r="CT1006" i="64"/>
  <c r="CU1006" i="64"/>
  <c r="CV1006" i="64"/>
  <c r="CW1006" i="64"/>
  <c r="CX1006" i="64"/>
  <c r="CY1006" i="64"/>
  <c r="CZ1006" i="64"/>
  <c r="DA1006" i="64"/>
  <c r="DB1006" i="64"/>
  <c r="DC1006" i="64"/>
  <c r="DD1006" i="64"/>
  <c r="DE1006" i="64"/>
  <c r="DF1006" i="64"/>
  <c r="DG1006" i="64"/>
  <c r="DH1006" i="64"/>
  <c r="DI1006" i="64"/>
  <c r="DJ1006" i="64"/>
  <c r="DK1006" i="64"/>
  <c r="CO1082" i="64"/>
  <c r="CP1082" i="64"/>
  <c r="CQ1082" i="64"/>
  <c r="CR1082" i="64"/>
  <c r="CS1082" i="64"/>
  <c r="CT1082" i="64"/>
  <c r="CU1082" i="64"/>
  <c r="CV1082" i="64"/>
  <c r="CW1082" i="64"/>
  <c r="CX1082" i="64"/>
  <c r="CY1082" i="64"/>
  <c r="CZ1082" i="64"/>
  <c r="DA1082" i="64"/>
  <c r="DB1082" i="64"/>
  <c r="DC1082" i="64"/>
  <c r="DD1082" i="64"/>
  <c r="DE1082" i="64"/>
  <c r="DF1082" i="64"/>
  <c r="DG1082" i="64"/>
  <c r="DH1082" i="64"/>
  <c r="DI1082" i="64"/>
  <c r="DJ1082" i="64"/>
  <c r="DK1082" i="64"/>
  <c r="CO1095" i="64"/>
  <c r="CP1095" i="64"/>
  <c r="CQ1095" i="64"/>
  <c r="CR1095" i="64"/>
  <c r="CS1095" i="64"/>
  <c r="CT1095" i="64"/>
  <c r="CU1095" i="64"/>
  <c r="CV1095" i="64"/>
  <c r="CW1095" i="64"/>
  <c r="CX1095" i="64"/>
  <c r="CY1095" i="64"/>
  <c r="CZ1095" i="64"/>
  <c r="DA1095" i="64"/>
  <c r="DB1095" i="64"/>
  <c r="DC1095" i="64"/>
  <c r="DD1095" i="64"/>
  <c r="DE1095" i="64"/>
  <c r="DF1095" i="64"/>
  <c r="DG1095" i="64"/>
  <c r="DH1095" i="64"/>
  <c r="DI1095" i="64"/>
  <c r="DJ1095" i="64"/>
  <c r="DK1095" i="64"/>
  <c r="CO1097" i="64"/>
  <c r="CP1097" i="64"/>
  <c r="CQ1097" i="64"/>
  <c r="CR1097" i="64"/>
  <c r="CS1097" i="64"/>
  <c r="CT1097" i="64"/>
  <c r="CU1097" i="64"/>
  <c r="CV1097" i="64"/>
  <c r="CW1097" i="64"/>
  <c r="CX1097" i="64"/>
  <c r="CY1097" i="64"/>
  <c r="CZ1097" i="64"/>
  <c r="DA1097" i="64"/>
  <c r="DB1097" i="64"/>
  <c r="DC1097" i="64"/>
  <c r="DD1097" i="64"/>
  <c r="DE1097" i="64"/>
  <c r="DF1097" i="64"/>
  <c r="DG1097" i="64"/>
  <c r="DH1097" i="64"/>
  <c r="DI1097" i="64"/>
  <c r="DJ1097" i="64"/>
  <c r="DK1097" i="64"/>
  <c r="CO1247" i="64"/>
  <c r="CP1247" i="64"/>
  <c r="CQ1247" i="64"/>
  <c r="CR1247" i="64"/>
  <c r="CS1247" i="64"/>
  <c r="CT1247" i="64"/>
  <c r="CU1247" i="64"/>
  <c r="CV1247" i="64"/>
  <c r="CW1247" i="64"/>
  <c r="CX1247" i="64"/>
  <c r="CY1247" i="64"/>
  <c r="CZ1247" i="64"/>
  <c r="DA1247" i="64"/>
  <c r="DB1247" i="64"/>
  <c r="DC1247" i="64"/>
  <c r="DD1247" i="64"/>
  <c r="DE1247" i="64"/>
  <c r="DF1247" i="64"/>
  <c r="DG1247" i="64"/>
  <c r="DH1247" i="64"/>
  <c r="DI1247" i="64"/>
  <c r="DJ1247" i="64"/>
  <c r="DK1247" i="64"/>
  <c r="CO1250" i="64"/>
  <c r="CP1250" i="64"/>
  <c r="CQ1250" i="64"/>
  <c r="CR1250" i="64"/>
  <c r="CS1250" i="64"/>
  <c r="CT1250" i="64"/>
  <c r="CU1250" i="64"/>
  <c r="CV1250" i="64"/>
  <c r="CW1250" i="64"/>
  <c r="CX1250" i="64"/>
  <c r="CY1250" i="64"/>
  <c r="CZ1250" i="64"/>
  <c r="DA1250" i="64"/>
  <c r="DB1250" i="64"/>
  <c r="DC1250" i="64"/>
  <c r="DD1250" i="64"/>
  <c r="DE1250" i="64"/>
  <c r="DF1250" i="64"/>
  <c r="DG1250" i="64"/>
  <c r="DH1250" i="64"/>
  <c r="DI1250" i="64"/>
  <c r="DJ1250" i="64"/>
  <c r="DK1250" i="64"/>
  <c r="CO1269" i="64"/>
  <c r="CP1269" i="64"/>
  <c r="CQ1269" i="64"/>
  <c r="CR1269" i="64"/>
  <c r="CS1269" i="64"/>
  <c r="CT1269" i="64"/>
  <c r="CU1269" i="64"/>
  <c r="CV1269" i="64"/>
  <c r="CW1269" i="64"/>
  <c r="CX1269" i="64"/>
  <c r="CY1269" i="64"/>
  <c r="CZ1269" i="64"/>
  <c r="DA1269" i="64"/>
  <c r="DB1269" i="64"/>
  <c r="DC1269" i="64"/>
  <c r="DD1269" i="64"/>
  <c r="DE1269" i="64"/>
  <c r="DF1269" i="64"/>
  <c r="DG1269" i="64"/>
  <c r="DH1269" i="64"/>
  <c r="DI1269" i="64"/>
  <c r="DJ1269" i="64"/>
  <c r="DK1269" i="64"/>
  <c r="CO1271" i="64"/>
  <c r="CP1271" i="64"/>
  <c r="CQ1271" i="64"/>
  <c r="CR1271" i="64"/>
  <c r="CS1271" i="64"/>
  <c r="CT1271" i="64"/>
  <c r="CU1271" i="64"/>
  <c r="CV1271" i="64"/>
  <c r="CW1271" i="64"/>
  <c r="CX1271" i="64"/>
  <c r="CY1271" i="64"/>
  <c r="CZ1271" i="64"/>
  <c r="DA1271" i="64"/>
  <c r="DB1271" i="64"/>
  <c r="DC1271" i="64"/>
  <c r="DD1271" i="64"/>
  <c r="DE1271" i="64"/>
  <c r="DF1271" i="64"/>
  <c r="DG1271" i="64"/>
  <c r="DH1271" i="64"/>
  <c r="DI1271" i="64"/>
  <c r="DJ1271" i="64"/>
  <c r="DK1271" i="64"/>
  <c r="CO1341" i="64"/>
  <c r="CP1341" i="64"/>
  <c r="CQ1341" i="64"/>
  <c r="CR1341" i="64"/>
  <c r="CS1341" i="64"/>
  <c r="CT1341" i="64"/>
  <c r="CU1341" i="64"/>
  <c r="CV1341" i="64"/>
  <c r="CW1341" i="64"/>
  <c r="CX1341" i="64"/>
  <c r="CY1341" i="64"/>
  <c r="CZ1341" i="64"/>
  <c r="DA1341" i="64"/>
  <c r="DB1341" i="64"/>
  <c r="DC1341" i="64"/>
  <c r="DD1341" i="64"/>
  <c r="DE1341" i="64"/>
  <c r="DF1341" i="64"/>
  <c r="DG1341" i="64"/>
  <c r="DH1341" i="64"/>
  <c r="DI1341" i="64"/>
  <c r="DJ1341" i="64"/>
  <c r="DK1341" i="64"/>
  <c r="CO1343" i="64"/>
  <c r="CP1343" i="64"/>
  <c r="CQ1343" i="64"/>
  <c r="CR1343" i="64"/>
  <c r="CS1343" i="64"/>
  <c r="CT1343" i="64"/>
  <c r="CU1343" i="64"/>
  <c r="CV1343" i="64"/>
  <c r="CW1343" i="64"/>
  <c r="CX1343" i="64"/>
  <c r="CY1343" i="64"/>
  <c r="CZ1343" i="64"/>
  <c r="DA1343" i="64"/>
  <c r="DB1343" i="64"/>
  <c r="DC1343" i="64"/>
  <c r="DD1343" i="64"/>
  <c r="DE1343" i="64"/>
  <c r="DF1343" i="64"/>
  <c r="DG1343" i="64"/>
  <c r="DH1343" i="64"/>
  <c r="DI1343" i="64"/>
  <c r="DJ1343" i="64"/>
  <c r="DK1343" i="64"/>
  <c r="CO1344" i="64"/>
  <c r="CP1344" i="64"/>
  <c r="CQ1344" i="64"/>
  <c r="CR1344" i="64"/>
  <c r="CS1344" i="64"/>
  <c r="CT1344" i="64"/>
  <c r="CU1344" i="64"/>
  <c r="CV1344" i="64"/>
  <c r="CW1344" i="64"/>
  <c r="CX1344" i="64"/>
  <c r="CY1344" i="64"/>
  <c r="CZ1344" i="64"/>
  <c r="DA1344" i="64"/>
  <c r="DB1344" i="64"/>
  <c r="DC1344" i="64"/>
  <c r="DD1344" i="64"/>
  <c r="DE1344" i="64"/>
  <c r="DF1344" i="64"/>
  <c r="DG1344" i="64"/>
  <c r="DH1344" i="64"/>
  <c r="DI1344" i="64"/>
  <c r="DJ1344" i="64"/>
  <c r="DK1344" i="64"/>
  <c r="CO2033" i="64"/>
  <c r="CO2076" i="64" s="1"/>
  <c r="CP2033" i="64"/>
  <c r="CP2076" i="64" s="1"/>
  <c r="CQ2033" i="64"/>
  <c r="CQ2076" i="64" s="1"/>
  <c r="CR2033" i="64"/>
  <c r="CR2076" i="64" s="1"/>
  <c r="CS2033" i="64"/>
  <c r="CS2076" i="64" s="1"/>
  <c r="CT2033" i="64"/>
  <c r="CT2076" i="64" s="1"/>
  <c r="CU2033" i="64"/>
  <c r="CU2076" i="64" s="1"/>
  <c r="CV2033" i="64"/>
  <c r="CV2076" i="64" s="1"/>
  <c r="CW2033" i="64"/>
  <c r="CW2076" i="64" s="1"/>
  <c r="CX2033" i="64"/>
  <c r="CX2076" i="64" s="1"/>
  <c r="CY2033" i="64"/>
  <c r="CY2076" i="64" s="1"/>
  <c r="CZ2033" i="64"/>
  <c r="CZ2076" i="64" s="1"/>
  <c r="DA2033" i="64"/>
  <c r="DA2076" i="64" s="1"/>
  <c r="DB2033" i="64"/>
  <c r="DB2076" i="64" s="1"/>
  <c r="DC2033" i="64"/>
  <c r="DC2076" i="64" s="1"/>
  <c r="DD2033" i="64"/>
  <c r="DD2076" i="64" s="1"/>
  <c r="DE2033" i="64"/>
  <c r="DE2076" i="64" s="1"/>
  <c r="DF2033" i="64"/>
  <c r="DF2076" i="64" s="1"/>
  <c r="DG2033" i="64"/>
  <c r="DG2076" i="64" s="1"/>
  <c r="DH2033" i="64"/>
  <c r="DH2076" i="64" s="1"/>
  <c r="DI2033" i="64"/>
  <c r="DI2076" i="64" s="1"/>
  <c r="DJ2033" i="64"/>
  <c r="DJ2076" i="64" s="1"/>
  <c r="DK2033" i="64"/>
  <c r="DK2076" i="64" s="1"/>
  <c r="CO2035" i="64"/>
  <c r="CP2035" i="64"/>
  <c r="CQ2035" i="64"/>
  <c r="CR2035" i="64"/>
  <c r="CS2035" i="64"/>
  <c r="CT2035" i="64"/>
  <c r="CU2035" i="64"/>
  <c r="CV2035" i="64"/>
  <c r="CW2035" i="64"/>
  <c r="CX2035" i="64"/>
  <c r="CY2035" i="64"/>
  <c r="CZ2035" i="64"/>
  <c r="DA2035" i="64"/>
  <c r="DB2035" i="64"/>
  <c r="DC2035" i="64"/>
  <c r="DD2035" i="64"/>
  <c r="DE2035" i="64"/>
  <c r="DF2035" i="64"/>
  <c r="DG2035" i="64"/>
  <c r="DH2035" i="64"/>
  <c r="DI2035" i="64"/>
  <c r="DJ2035" i="64"/>
  <c r="DK2035" i="64"/>
  <c r="CO1999" i="64"/>
  <c r="CP1999" i="64"/>
  <c r="CQ1999" i="64"/>
  <c r="CR1999" i="64"/>
  <c r="CS1999" i="64"/>
  <c r="CT1999" i="64"/>
  <c r="CU1999" i="64"/>
  <c r="CV1999" i="64"/>
  <c r="CW1999" i="64"/>
  <c r="CX1999" i="64"/>
  <c r="CY1999" i="64"/>
  <c r="CZ1999" i="64"/>
  <c r="DA1999" i="64"/>
  <c r="DB1999" i="64"/>
  <c r="DC1999" i="64"/>
  <c r="DD1999" i="64"/>
  <c r="DE1999" i="64"/>
  <c r="DF1999" i="64"/>
  <c r="DG1999" i="64"/>
  <c r="DH1999" i="64"/>
  <c r="DI1999" i="64"/>
  <c r="DJ1999" i="64"/>
  <c r="DK1999" i="64"/>
  <c r="CO2001" i="64"/>
  <c r="CP2001" i="64"/>
  <c r="CQ2001" i="64"/>
  <c r="CR2001" i="64"/>
  <c r="CS2001" i="64"/>
  <c r="CT2001" i="64"/>
  <c r="CU2001" i="64"/>
  <c r="CV2001" i="64"/>
  <c r="CW2001" i="64"/>
  <c r="CX2001" i="64"/>
  <c r="CY2001" i="64"/>
  <c r="CZ2001" i="64"/>
  <c r="DA2001" i="64"/>
  <c r="DB2001" i="64"/>
  <c r="DC2001" i="64"/>
  <c r="DD2001" i="64"/>
  <c r="DE2001" i="64"/>
  <c r="DF2001" i="64"/>
  <c r="DG2001" i="64"/>
  <c r="DH2001" i="64"/>
  <c r="DI2001" i="64"/>
  <c r="DJ2001" i="64"/>
  <c r="DK2001" i="64"/>
  <c r="CO1377" i="64"/>
  <c r="CP1377" i="64"/>
  <c r="CQ1377" i="64"/>
  <c r="CR1377" i="64"/>
  <c r="CS1377" i="64"/>
  <c r="CT1377" i="64"/>
  <c r="CU1377" i="64"/>
  <c r="CV1377" i="64"/>
  <c r="CW1377" i="64"/>
  <c r="CX1377" i="64"/>
  <c r="CY1377" i="64"/>
  <c r="CZ1377" i="64"/>
  <c r="DA1377" i="64"/>
  <c r="DB1377" i="64"/>
  <c r="DC1377" i="64"/>
  <c r="DD1377" i="64"/>
  <c r="DE1377" i="64"/>
  <c r="DF1377" i="64"/>
  <c r="DG1377" i="64"/>
  <c r="DH1377" i="64"/>
  <c r="DI1377" i="64"/>
  <c r="DJ1377" i="64"/>
  <c r="DK1377" i="64"/>
  <c r="CO1379" i="64"/>
  <c r="CP1379" i="64"/>
  <c r="CQ1379" i="64"/>
  <c r="CR1379" i="64"/>
  <c r="CS1379" i="64"/>
  <c r="CT1379" i="64"/>
  <c r="CU1379" i="64"/>
  <c r="CV1379" i="64"/>
  <c r="CW1379" i="64"/>
  <c r="CX1379" i="64"/>
  <c r="CY1379" i="64"/>
  <c r="CZ1379" i="64"/>
  <c r="DA1379" i="64"/>
  <c r="DB1379" i="64"/>
  <c r="DC1379" i="64"/>
  <c r="DD1379" i="64"/>
  <c r="DE1379" i="64"/>
  <c r="DF1379" i="64"/>
  <c r="DG1379" i="64"/>
  <c r="DH1379" i="64"/>
  <c r="DI1379" i="64"/>
  <c r="DJ1379" i="64"/>
  <c r="DK1379" i="64"/>
  <c r="CO1412" i="64"/>
  <c r="CP1412" i="64"/>
  <c r="CQ1412" i="64"/>
  <c r="CR1412" i="64"/>
  <c r="CS1412" i="64"/>
  <c r="CT1412" i="64"/>
  <c r="CU1412" i="64"/>
  <c r="CV1412" i="64"/>
  <c r="CW1412" i="64"/>
  <c r="CX1412" i="64"/>
  <c r="CY1412" i="64"/>
  <c r="CZ1412" i="64"/>
  <c r="DA1412" i="64"/>
  <c r="DB1412" i="64"/>
  <c r="DC1412" i="64"/>
  <c r="DD1412" i="64"/>
  <c r="DE1412" i="64"/>
  <c r="DF1412" i="64"/>
  <c r="DG1412" i="64"/>
  <c r="DH1412" i="64"/>
  <c r="DI1412" i="64"/>
  <c r="DJ1412" i="64"/>
  <c r="DK1412" i="64"/>
  <c r="CO1414" i="64"/>
  <c r="CP1414" i="64"/>
  <c r="CQ1414" i="64"/>
  <c r="CR1414" i="64"/>
  <c r="CS1414" i="64"/>
  <c r="CT1414" i="64"/>
  <c r="CU1414" i="64"/>
  <c r="CV1414" i="64"/>
  <c r="CW1414" i="64"/>
  <c r="CX1414" i="64"/>
  <c r="CY1414" i="64"/>
  <c r="CZ1414" i="64"/>
  <c r="DA1414" i="64"/>
  <c r="DB1414" i="64"/>
  <c r="DC1414" i="64"/>
  <c r="DD1414" i="64"/>
  <c r="DE1414" i="64"/>
  <c r="DF1414" i="64"/>
  <c r="DG1414" i="64"/>
  <c r="DH1414" i="64"/>
  <c r="DI1414" i="64"/>
  <c r="DJ1414" i="64"/>
  <c r="DK1414" i="64"/>
  <c r="CO1447" i="64"/>
  <c r="CP1447" i="64"/>
  <c r="CQ1447" i="64"/>
  <c r="CR1447" i="64"/>
  <c r="CS1447" i="64"/>
  <c r="CT1447" i="64"/>
  <c r="CU1447" i="64"/>
  <c r="CV1447" i="64"/>
  <c r="CW1447" i="64"/>
  <c r="CX1447" i="64"/>
  <c r="CY1447" i="64"/>
  <c r="CZ1447" i="64"/>
  <c r="DA1447" i="64"/>
  <c r="DB1447" i="64"/>
  <c r="DC1447" i="64"/>
  <c r="DD1447" i="64"/>
  <c r="DE1447" i="64"/>
  <c r="DF1447" i="64"/>
  <c r="DG1447" i="64"/>
  <c r="DH1447" i="64"/>
  <c r="DI1447" i="64"/>
  <c r="DJ1447" i="64"/>
  <c r="DK1447" i="64"/>
  <c r="CO1449" i="64"/>
  <c r="CP1449" i="64"/>
  <c r="CQ1449" i="64"/>
  <c r="CR1449" i="64"/>
  <c r="CS1449" i="64"/>
  <c r="CT1449" i="64"/>
  <c r="CU1449" i="64"/>
  <c r="CV1449" i="64"/>
  <c r="CW1449" i="64"/>
  <c r="CX1449" i="64"/>
  <c r="CY1449" i="64"/>
  <c r="CZ1449" i="64"/>
  <c r="DA1449" i="64"/>
  <c r="DB1449" i="64"/>
  <c r="DC1449" i="64"/>
  <c r="DD1449" i="64"/>
  <c r="DE1449" i="64"/>
  <c r="DF1449" i="64"/>
  <c r="DG1449" i="64"/>
  <c r="DH1449" i="64"/>
  <c r="DI1449" i="64"/>
  <c r="DJ1449" i="64"/>
  <c r="DK1449" i="64"/>
  <c r="CO1483" i="64"/>
  <c r="CP1483" i="64"/>
  <c r="CQ1483" i="64"/>
  <c r="CR1483" i="64"/>
  <c r="CS1483" i="64"/>
  <c r="CT1483" i="64"/>
  <c r="CU1483" i="64"/>
  <c r="CV1483" i="64"/>
  <c r="CW1483" i="64"/>
  <c r="CX1483" i="64"/>
  <c r="CY1483" i="64"/>
  <c r="CZ1483" i="64"/>
  <c r="DA1483" i="64"/>
  <c r="DB1483" i="64"/>
  <c r="DC1483" i="64"/>
  <c r="DD1483" i="64"/>
  <c r="DE1483" i="64"/>
  <c r="DF1483" i="64"/>
  <c r="DG1483" i="64"/>
  <c r="DH1483" i="64"/>
  <c r="DI1483" i="64"/>
  <c r="DJ1483" i="64"/>
  <c r="DK1483" i="64"/>
  <c r="CO1485" i="64"/>
  <c r="CP1485" i="64"/>
  <c r="CQ1485" i="64"/>
  <c r="CR1485" i="64"/>
  <c r="CS1485" i="64"/>
  <c r="CT1485" i="64"/>
  <c r="CU1485" i="64"/>
  <c r="CV1485" i="64"/>
  <c r="CW1485" i="64"/>
  <c r="CX1485" i="64"/>
  <c r="CY1485" i="64"/>
  <c r="CZ1485" i="64"/>
  <c r="DA1485" i="64"/>
  <c r="DB1485" i="64"/>
  <c r="DC1485" i="64"/>
  <c r="DD1485" i="64"/>
  <c r="DE1485" i="64"/>
  <c r="DF1485" i="64"/>
  <c r="DG1485" i="64"/>
  <c r="DH1485" i="64"/>
  <c r="DI1485" i="64"/>
  <c r="DJ1485" i="64"/>
  <c r="DK1485" i="64"/>
  <c r="CO1901" i="64"/>
  <c r="CP1901" i="64"/>
  <c r="CQ1901" i="64"/>
  <c r="CR1901" i="64"/>
  <c r="CS1901" i="64"/>
  <c r="CT1901" i="64"/>
  <c r="CU1901" i="64"/>
  <c r="CV1901" i="64"/>
  <c r="CW1901" i="64"/>
  <c r="CX1901" i="64"/>
  <c r="CY1901" i="64"/>
  <c r="CZ1901" i="64"/>
  <c r="DA1901" i="64"/>
  <c r="DB1901" i="64"/>
  <c r="DC1901" i="64"/>
  <c r="DD1901" i="64"/>
  <c r="DE1901" i="64"/>
  <c r="DF1901" i="64"/>
  <c r="DG1901" i="64"/>
  <c r="DH1901" i="64"/>
  <c r="DI1901" i="64"/>
  <c r="DJ1901" i="64"/>
  <c r="DK1901" i="64"/>
  <c r="CO1903" i="64"/>
  <c r="CP1903" i="64"/>
  <c r="CQ1903" i="64"/>
  <c r="CR1903" i="64"/>
  <c r="CS1903" i="64"/>
  <c r="CT1903" i="64"/>
  <c r="CU1903" i="64"/>
  <c r="CV1903" i="64"/>
  <c r="CW1903" i="64"/>
  <c r="CX1903" i="64"/>
  <c r="CY1903" i="64"/>
  <c r="CZ1903" i="64"/>
  <c r="DA1903" i="64"/>
  <c r="DB1903" i="64"/>
  <c r="DC1903" i="64"/>
  <c r="DD1903" i="64"/>
  <c r="DE1903" i="64"/>
  <c r="DF1903" i="64"/>
  <c r="DG1903" i="64"/>
  <c r="DH1903" i="64"/>
  <c r="DI1903" i="64"/>
  <c r="DJ1903" i="64"/>
  <c r="DK1903" i="64"/>
  <c r="CO1933" i="64"/>
  <c r="CP1933" i="64"/>
  <c r="CQ1933" i="64"/>
  <c r="CR1933" i="64"/>
  <c r="CS1933" i="64"/>
  <c r="CT1933" i="64"/>
  <c r="CU1933" i="64"/>
  <c r="CV1933" i="64"/>
  <c r="CW1933" i="64"/>
  <c r="CX1933" i="64"/>
  <c r="CY1933" i="64"/>
  <c r="CZ1933" i="64"/>
  <c r="DA1933" i="64"/>
  <c r="DB1933" i="64"/>
  <c r="DC1933" i="64"/>
  <c r="DD1933" i="64"/>
  <c r="DE1933" i="64"/>
  <c r="DF1933" i="64"/>
  <c r="DG1933" i="64"/>
  <c r="DH1933" i="64"/>
  <c r="DI1933" i="64"/>
  <c r="DJ1933" i="64"/>
  <c r="DK1933" i="64"/>
  <c r="CO1935" i="64"/>
  <c r="CP1935" i="64"/>
  <c r="CQ1935" i="64"/>
  <c r="CR1935" i="64"/>
  <c r="CS1935" i="64"/>
  <c r="CT1935" i="64"/>
  <c r="CU1935" i="64"/>
  <c r="CV1935" i="64"/>
  <c r="CW1935" i="64"/>
  <c r="CX1935" i="64"/>
  <c r="CY1935" i="64"/>
  <c r="CZ1935" i="64"/>
  <c r="DA1935" i="64"/>
  <c r="DB1935" i="64"/>
  <c r="DC1935" i="64"/>
  <c r="DD1935" i="64"/>
  <c r="DE1935" i="64"/>
  <c r="DF1935" i="64"/>
  <c r="DG1935" i="64"/>
  <c r="DH1935" i="64"/>
  <c r="DI1935" i="64"/>
  <c r="DJ1935" i="64"/>
  <c r="DK1935" i="64"/>
  <c r="CO1955" i="64"/>
  <c r="CO1965" i="64"/>
  <c r="CP1965" i="64"/>
  <c r="CQ1965" i="64"/>
  <c r="CR1965" i="64"/>
  <c r="CS1965" i="64"/>
  <c r="CT1965" i="64"/>
  <c r="CU1965" i="64"/>
  <c r="CV1965" i="64"/>
  <c r="CW1965" i="64"/>
  <c r="CX1965" i="64"/>
  <c r="CY1965" i="64"/>
  <c r="CZ1965" i="64"/>
  <c r="DA1965" i="64"/>
  <c r="DB1965" i="64"/>
  <c r="DC1965" i="64"/>
  <c r="DD1965" i="64"/>
  <c r="DE1965" i="64"/>
  <c r="DF1965" i="64"/>
  <c r="DG1965" i="64"/>
  <c r="DH1965" i="64"/>
  <c r="DI1965" i="64"/>
  <c r="DJ1965" i="64"/>
  <c r="DK1965" i="64"/>
  <c r="CO1967" i="64"/>
  <c r="CP1967" i="64"/>
  <c r="CQ1967" i="64"/>
  <c r="CR1967" i="64"/>
  <c r="CS1967" i="64"/>
  <c r="CT1967" i="64"/>
  <c r="CU1967" i="64"/>
  <c r="CV1967" i="64"/>
  <c r="CW1967" i="64"/>
  <c r="CX1967" i="64"/>
  <c r="CY1967" i="64"/>
  <c r="CZ1967" i="64"/>
  <c r="DA1967" i="64"/>
  <c r="DB1967" i="64"/>
  <c r="DC1967" i="64"/>
  <c r="DD1967" i="64"/>
  <c r="DE1967" i="64"/>
  <c r="DF1967" i="64"/>
  <c r="DG1967" i="64"/>
  <c r="DH1967" i="64"/>
  <c r="DI1967" i="64"/>
  <c r="DJ1967" i="64"/>
  <c r="DK1967" i="64"/>
  <c r="CO1516" i="64"/>
  <c r="CP1516" i="64"/>
  <c r="CQ1516" i="64"/>
  <c r="CR1516" i="64"/>
  <c r="CS1516" i="64"/>
  <c r="CT1516" i="64"/>
  <c r="CU1516" i="64"/>
  <c r="CV1516" i="64"/>
  <c r="CW1516" i="64"/>
  <c r="CX1516" i="64"/>
  <c r="CY1516" i="64"/>
  <c r="CZ1516" i="64"/>
  <c r="DA1516" i="64"/>
  <c r="DB1516" i="64"/>
  <c r="DC1516" i="64"/>
  <c r="DD1516" i="64"/>
  <c r="DE1516" i="64"/>
  <c r="DF1516" i="64"/>
  <c r="DG1516" i="64"/>
  <c r="DH1516" i="64"/>
  <c r="DI1516" i="64"/>
  <c r="DJ1516" i="64"/>
  <c r="DK1516" i="64"/>
  <c r="CO1527" i="64"/>
  <c r="CP1527" i="64"/>
  <c r="CQ1527" i="64"/>
  <c r="CR1527" i="64"/>
  <c r="CS1527" i="64"/>
  <c r="CT1527" i="64"/>
  <c r="CU1527" i="64"/>
  <c r="CV1527" i="64"/>
  <c r="CW1527" i="64"/>
  <c r="CX1527" i="64"/>
  <c r="CY1527" i="64"/>
  <c r="CZ1527" i="64"/>
  <c r="DA1527" i="64"/>
  <c r="DB1527" i="64"/>
  <c r="DC1527" i="64"/>
  <c r="DD1527" i="64"/>
  <c r="DE1527" i="64"/>
  <c r="DF1527" i="64"/>
  <c r="DG1527" i="64"/>
  <c r="DH1527" i="64"/>
  <c r="DI1527" i="64"/>
  <c r="DJ1527" i="64"/>
  <c r="DK1527" i="64"/>
  <c r="CO1529" i="64"/>
  <c r="CP1529" i="64"/>
  <c r="CQ1529" i="64"/>
  <c r="CR1529" i="64"/>
  <c r="CS1529" i="64"/>
  <c r="CT1529" i="64"/>
  <c r="CU1529" i="64"/>
  <c r="CV1529" i="64"/>
  <c r="CW1529" i="64"/>
  <c r="CX1529" i="64"/>
  <c r="CY1529" i="64"/>
  <c r="CZ1529" i="64"/>
  <c r="DA1529" i="64"/>
  <c r="DB1529" i="64"/>
  <c r="DC1529" i="64"/>
  <c r="DD1529" i="64"/>
  <c r="DE1529" i="64"/>
  <c r="DF1529" i="64"/>
  <c r="DG1529" i="64"/>
  <c r="DH1529" i="64"/>
  <c r="DI1529" i="64"/>
  <c r="DJ1529" i="64"/>
  <c r="DK1529" i="64"/>
  <c r="CO1571" i="64"/>
  <c r="CP1571" i="64"/>
  <c r="CQ1571" i="64"/>
  <c r="CR1571" i="64"/>
  <c r="CS1571" i="64"/>
  <c r="CT1571" i="64"/>
  <c r="CU1571" i="64"/>
  <c r="CV1571" i="64"/>
  <c r="CW1571" i="64"/>
  <c r="CX1571" i="64"/>
  <c r="CY1571" i="64"/>
  <c r="CZ1571" i="64"/>
  <c r="DA1571" i="64"/>
  <c r="DB1571" i="64"/>
  <c r="DC1571" i="64"/>
  <c r="DD1571" i="64"/>
  <c r="DE1571" i="64"/>
  <c r="DF1571" i="64"/>
  <c r="DG1571" i="64"/>
  <c r="DH1571" i="64"/>
  <c r="DI1571" i="64"/>
  <c r="DJ1571" i="64"/>
  <c r="DK1571" i="64"/>
  <c r="CO1573" i="64"/>
  <c r="CP1573" i="64"/>
  <c r="CQ1573" i="64"/>
  <c r="CR1573" i="64"/>
  <c r="CS1573" i="64"/>
  <c r="CT1573" i="64"/>
  <c r="CU1573" i="64"/>
  <c r="CV1573" i="64"/>
  <c r="CW1573" i="64"/>
  <c r="CX1573" i="64"/>
  <c r="CY1573" i="64"/>
  <c r="CZ1573" i="64"/>
  <c r="DA1573" i="64"/>
  <c r="DB1573" i="64"/>
  <c r="DC1573" i="64"/>
  <c r="DD1573" i="64"/>
  <c r="DE1573" i="64"/>
  <c r="DF1573" i="64"/>
  <c r="DG1573" i="64"/>
  <c r="DH1573" i="64"/>
  <c r="DI1573" i="64"/>
  <c r="DJ1573" i="64"/>
  <c r="DK1573" i="64"/>
  <c r="CO2530" i="64"/>
  <c r="CP2530" i="64"/>
  <c r="CQ2530" i="64"/>
  <c r="CR2530" i="64"/>
  <c r="CS2530" i="64"/>
  <c r="CT2530" i="64"/>
  <c r="CU2530" i="64"/>
  <c r="CV2530" i="64"/>
  <c r="CW2530" i="64"/>
  <c r="CX2530" i="64"/>
  <c r="CY2530" i="64"/>
  <c r="CZ2530" i="64"/>
  <c r="DA2530" i="64"/>
  <c r="DB2530" i="64"/>
  <c r="DC2530" i="64"/>
  <c r="DD2530" i="64"/>
  <c r="DE2530" i="64"/>
  <c r="DF2530" i="64"/>
  <c r="DG2530" i="64"/>
  <c r="DH2530" i="64"/>
  <c r="DI2530" i="64"/>
  <c r="DJ2530" i="64"/>
  <c r="DK2530" i="64"/>
  <c r="CO2532" i="64"/>
  <c r="CP2532" i="64"/>
  <c r="CQ2532" i="64"/>
  <c r="CR2532" i="64"/>
  <c r="CS2532" i="64"/>
  <c r="CT2532" i="64"/>
  <c r="CU2532" i="64"/>
  <c r="CV2532" i="64"/>
  <c r="CW2532" i="64"/>
  <c r="CX2532" i="64"/>
  <c r="CY2532" i="64"/>
  <c r="CZ2532" i="64"/>
  <c r="DA2532" i="64"/>
  <c r="DB2532" i="64"/>
  <c r="DC2532" i="64"/>
  <c r="DD2532" i="64"/>
  <c r="DE2532" i="64"/>
  <c r="DF2532" i="64"/>
  <c r="DG2532" i="64"/>
  <c r="DH2532" i="64"/>
  <c r="DI2532" i="64"/>
  <c r="DJ2532" i="64"/>
  <c r="DK2532" i="64"/>
  <c r="CO1800" i="64"/>
  <c r="CP1800" i="64"/>
  <c r="CQ1800" i="64"/>
  <c r="CR1800" i="64"/>
  <c r="CS1800" i="64"/>
  <c r="CT1800" i="64"/>
  <c r="CU1800" i="64"/>
  <c r="CV1800" i="64"/>
  <c r="CW1800" i="64"/>
  <c r="CX1800" i="64"/>
  <c r="CY1800" i="64"/>
  <c r="CZ1800" i="64"/>
  <c r="DA1800" i="64"/>
  <c r="DB1800" i="64"/>
  <c r="DC1800" i="64"/>
  <c r="DD1800" i="64"/>
  <c r="DE1800" i="64"/>
  <c r="DF1800" i="64"/>
  <c r="DG1800" i="64"/>
  <c r="DH1800" i="64"/>
  <c r="DI1800" i="64"/>
  <c r="DJ1800" i="64"/>
  <c r="DK1800" i="64"/>
  <c r="CO1802" i="64"/>
  <c r="CP1802" i="64"/>
  <c r="CQ1802" i="64"/>
  <c r="CR1802" i="64"/>
  <c r="CS1802" i="64"/>
  <c r="CT1802" i="64"/>
  <c r="CU1802" i="64"/>
  <c r="CV1802" i="64"/>
  <c r="CW1802" i="64"/>
  <c r="CX1802" i="64"/>
  <c r="CY1802" i="64"/>
  <c r="CZ1802" i="64"/>
  <c r="DA1802" i="64"/>
  <c r="DB1802" i="64"/>
  <c r="DC1802" i="64"/>
  <c r="DD1802" i="64"/>
  <c r="DE1802" i="64"/>
  <c r="DF1802" i="64"/>
  <c r="DG1802" i="64"/>
  <c r="DH1802" i="64"/>
  <c r="DI1802" i="64"/>
  <c r="DJ1802" i="64"/>
  <c r="DK1802" i="64"/>
  <c r="CO1594" i="64"/>
  <c r="CP1594" i="64"/>
  <c r="CQ1594" i="64"/>
  <c r="CR1594" i="64"/>
  <c r="CS1594" i="64"/>
  <c r="CT1594" i="64"/>
  <c r="CU1594" i="64"/>
  <c r="CV1594" i="64"/>
  <c r="CW1594" i="64"/>
  <c r="CX1594" i="64"/>
  <c r="CY1594" i="64"/>
  <c r="CZ1594" i="64"/>
  <c r="DA1594" i="64"/>
  <c r="DB1594" i="64"/>
  <c r="DC1594" i="64"/>
  <c r="DD1594" i="64"/>
  <c r="DE1594" i="64"/>
  <c r="DF1594" i="64"/>
  <c r="DG1594" i="64"/>
  <c r="DH1594" i="64"/>
  <c r="DI1594" i="64"/>
  <c r="DJ1594" i="64"/>
  <c r="DK1594" i="64"/>
  <c r="CO1626" i="64"/>
  <c r="CP1626" i="64"/>
  <c r="CQ1626" i="64"/>
  <c r="CR1626" i="64"/>
  <c r="CS1626" i="64"/>
  <c r="CT1626" i="64"/>
  <c r="CU1626" i="64"/>
  <c r="CV1626" i="64"/>
  <c r="CW1626" i="64"/>
  <c r="CX1626" i="64"/>
  <c r="CY1626" i="64"/>
  <c r="CZ1626" i="64"/>
  <c r="DA1626" i="64"/>
  <c r="DB1626" i="64"/>
  <c r="DC1626" i="64"/>
  <c r="DD1626" i="64"/>
  <c r="DE1626" i="64"/>
  <c r="DF1626" i="64"/>
  <c r="DG1626" i="64"/>
  <c r="DH1626" i="64"/>
  <c r="DI1626" i="64"/>
  <c r="DJ1626" i="64"/>
  <c r="DK1626" i="64"/>
  <c r="CO1628" i="64"/>
  <c r="CP1628" i="64"/>
  <c r="CQ1628" i="64"/>
  <c r="CR1628" i="64"/>
  <c r="CS1628" i="64"/>
  <c r="CT1628" i="64"/>
  <c r="CU1628" i="64"/>
  <c r="CV1628" i="64"/>
  <c r="CW1628" i="64"/>
  <c r="CX1628" i="64"/>
  <c r="CY1628" i="64"/>
  <c r="CZ1628" i="64"/>
  <c r="DA1628" i="64"/>
  <c r="DB1628" i="64"/>
  <c r="DC1628" i="64"/>
  <c r="DD1628" i="64"/>
  <c r="DE1628" i="64"/>
  <c r="DF1628" i="64"/>
  <c r="DG1628" i="64"/>
  <c r="DH1628" i="64"/>
  <c r="DI1628" i="64"/>
  <c r="DJ1628" i="64"/>
  <c r="DK1628" i="64"/>
  <c r="CO1629" i="64"/>
  <c r="CP1629" i="64"/>
  <c r="CQ1629" i="64"/>
  <c r="CR1629" i="64"/>
  <c r="CS1629" i="64"/>
  <c r="CT1629" i="64"/>
  <c r="CU1629" i="64"/>
  <c r="CV1629" i="64"/>
  <c r="CW1629" i="64"/>
  <c r="CX1629" i="64"/>
  <c r="CY1629" i="64"/>
  <c r="CZ1629" i="64"/>
  <c r="DA1629" i="64"/>
  <c r="DB1629" i="64"/>
  <c r="DC1629" i="64"/>
  <c r="DD1629" i="64"/>
  <c r="DE1629" i="64"/>
  <c r="DF1629" i="64"/>
  <c r="DG1629" i="64"/>
  <c r="DH1629" i="64"/>
  <c r="DI1629" i="64"/>
  <c r="DJ1629" i="64"/>
  <c r="DK1629" i="64"/>
  <c r="CO1649" i="64"/>
  <c r="CP1649" i="64"/>
  <c r="CQ1649" i="64"/>
  <c r="CR1649" i="64"/>
  <c r="CS1649" i="64"/>
  <c r="CT1649" i="64"/>
  <c r="CU1649" i="64"/>
  <c r="CV1649" i="64"/>
  <c r="CW1649" i="64"/>
  <c r="CX1649" i="64"/>
  <c r="CY1649" i="64"/>
  <c r="CZ1649" i="64"/>
  <c r="DA1649" i="64"/>
  <c r="DB1649" i="64"/>
  <c r="DC1649" i="64"/>
  <c r="DD1649" i="64"/>
  <c r="DE1649" i="64"/>
  <c r="DF1649" i="64"/>
  <c r="DG1649" i="64"/>
  <c r="DH1649" i="64"/>
  <c r="DI1649" i="64"/>
  <c r="DJ1649" i="64"/>
  <c r="DK1649" i="64"/>
  <c r="CO1651" i="64"/>
  <c r="CP1651" i="64"/>
  <c r="CQ1651" i="64"/>
  <c r="CR1651" i="64"/>
  <c r="CS1651" i="64"/>
  <c r="CT1651" i="64"/>
  <c r="CU1651" i="64"/>
  <c r="CV1651" i="64"/>
  <c r="CW1651" i="64"/>
  <c r="CX1651" i="64"/>
  <c r="CY1651" i="64"/>
  <c r="CZ1651" i="64"/>
  <c r="DA1651" i="64"/>
  <c r="DB1651" i="64"/>
  <c r="DC1651" i="64"/>
  <c r="DD1651" i="64"/>
  <c r="DE1651" i="64"/>
  <c r="DF1651" i="64"/>
  <c r="DG1651" i="64"/>
  <c r="DH1651" i="64"/>
  <c r="DI1651" i="64"/>
  <c r="DJ1651" i="64"/>
  <c r="DK1651" i="64"/>
  <c r="CO1680" i="64"/>
  <c r="CP1680" i="64"/>
  <c r="CQ1680" i="64"/>
  <c r="CR1680" i="64"/>
  <c r="CS1680" i="64"/>
  <c r="CT1680" i="64"/>
  <c r="CU1680" i="64"/>
  <c r="CV1680" i="64"/>
  <c r="CW1680" i="64"/>
  <c r="CX1680" i="64"/>
  <c r="CY1680" i="64"/>
  <c r="CZ1680" i="64"/>
  <c r="DA1680" i="64"/>
  <c r="DB1680" i="64"/>
  <c r="DC1680" i="64"/>
  <c r="DD1680" i="64"/>
  <c r="DE1680" i="64"/>
  <c r="DF1680" i="64"/>
  <c r="DG1680" i="64"/>
  <c r="DH1680" i="64"/>
  <c r="DI1680" i="64"/>
  <c r="DJ1680" i="64"/>
  <c r="DK1680" i="64"/>
  <c r="CO1682" i="64"/>
  <c r="CP1682" i="64"/>
  <c r="CQ1682" i="64"/>
  <c r="CR1682" i="64"/>
  <c r="CS1682" i="64"/>
  <c r="CT1682" i="64"/>
  <c r="CU1682" i="64"/>
  <c r="CV1682" i="64"/>
  <c r="CW1682" i="64"/>
  <c r="CX1682" i="64"/>
  <c r="CY1682" i="64"/>
  <c r="CZ1682" i="64"/>
  <c r="DA1682" i="64"/>
  <c r="DB1682" i="64"/>
  <c r="DC1682" i="64"/>
  <c r="DD1682" i="64"/>
  <c r="DE1682" i="64"/>
  <c r="DF1682" i="64"/>
  <c r="DG1682" i="64"/>
  <c r="DH1682" i="64"/>
  <c r="DI1682" i="64"/>
  <c r="DJ1682" i="64"/>
  <c r="DK1682" i="64"/>
  <c r="CO1683" i="64"/>
  <c r="CP1683" i="64"/>
  <c r="CQ1683" i="64"/>
  <c r="CR1683" i="64"/>
  <c r="CS1683" i="64"/>
  <c r="CT1683" i="64"/>
  <c r="CU1683" i="64"/>
  <c r="CV1683" i="64"/>
  <c r="CW1683" i="64"/>
  <c r="CX1683" i="64"/>
  <c r="CY1683" i="64"/>
  <c r="CZ1683" i="64"/>
  <c r="DA1683" i="64"/>
  <c r="DB1683" i="64"/>
  <c r="DC1683" i="64"/>
  <c r="DD1683" i="64"/>
  <c r="DE1683" i="64"/>
  <c r="DF1683" i="64"/>
  <c r="DG1683" i="64"/>
  <c r="DH1683" i="64"/>
  <c r="DI1683" i="64"/>
  <c r="DJ1683" i="64"/>
  <c r="DK1683" i="64"/>
  <c r="CO1730" i="64"/>
  <c r="CP1730" i="64"/>
  <c r="CQ1730" i="64"/>
  <c r="CR1730" i="64"/>
  <c r="CS1730" i="64"/>
  <c r="CT1730" i="64"/>
  <c r="CU1730" i="64"/>
  <c r="CV1730" i="64"/>
  <c r="CW1730" i="64"/>
  <c r="CX1730" i="64"/>
  <c r="CY1730" i="64"/>
  <c r="CZ1730" i="64"/>
  <c r="DA1730" i="64"/>
  <c r="DB1730" i="64"/>
  <c r="DC1730" i="64"/>
  <c r="DD1730" i="64"/>
  <c r="DE1730" i="64"/>
  <c r="DF1730" i="64"/>
  <c r="DG1730" i="64"/>
  <c r="DH1730" i="64"/>
  <c r="DI1730" i="64"/>
  <c r="DJ1730" i="64"/>
  <c r="DK1730" i="64"/>
  <c r="CO1731" i="64"/>
  <c r="CP1731" i="64"/>
  <c r="CQ1731" i="64"/>
  <c r="CR1731" i="64"/>
  <c r="CS1731" i="64"/>
  <c r="CT1731" i="64"/>
  <c r="CU1731" i="64"/>
  <c r="CV1731" i="64"/>
  <c r="CW1731" i="64"/>
  <c r="CX1731" i="64"/>
  <c r="CY1731" i="64"/>
  <c r="CZ1731" i="64"/>
  <c r="DA1731" i="64"/>
  <c r="DB1731" i="64"/>
  <c r="DC1731" i="64"/>
  <c r="DD1731" i="64"/>
  <c r="DE1731" i="64"/>
  <c r="DF1731" i="64"/>
  <c r="DG1731" i="64"/>
  <c r="DH1731" i="64"/>
  <c r="DI1731" i="64"/>
  <c r="DJ1731" i="64"/>
  <c r="DK1731" i="64"/>
  <c r="C193" i="64"/>
  <c r="C56" i="64"/>
  <c r="T674" i="64"/>
  <c r="U674" i="64"/>
  <c r="V674" i="64"/>
  <c r="W674" i="64"/>
  <c r="X674" i="64"/>
  <c r="Y674" i="64"/>
  <c r="Z674" i="64"/>
  <c r="AA674" i="64"/>
  <c r="AB674" i="64"/>
  <c r="AC674" i="64"/>
  <c r="AD674" i="64"/>
  <c r="AE674" i="64"/>
  <c r="AF674" i="64"/>
  <c r="AG674" i="64"/>
  <c r="AH674" i="64"/>
  <c r="AI674" i="64"/>
  <c r="AJ674" i="64"/>
  <c r="AK674" i="64"/>
  <c r="AL674" i="64"/>
  <c r="AM674" i="64"/>
  <c r="AN674" i="64"/>
  <c r="AO674" i="64"/>
  <c r="AP674" i="64"/>
  <c r="AQ674" i="64"/>
  <c r="AR674" i="64"/>
  <c r="AS674" i="64"/>
  <c r="AT674" i="64"/>
  <c r="AU674" i="64"/>
  <c r="AV674" i="64"/>
  <c r="AW674" i="64"/>
  <c r="AX674" i="64"/>
  <c r="AY674" i="64"/>
  <c r="AZ674" i="64"/>
  <c r="BA674" i="64"/>
  <c r="BB674" i="64"/>
  <c r="BC674" i="64"/>
  <c r="BD674" i="64"/>
  <c r="BE674" i="64"/>
  <c r="BF674" i="64"/>
  <c r="BG674" i="64"/>
  <c r="BH674" i="64"/>
  <c r="BI674" i="64"/>
  <c r="BJ674" i="64"/>
  <c r="BK674" i="64"/>
  <c r="BL674" i="64"/>
  <c r="BM674" i="64"/>
  <c r="BN674" i="64"/>
  <c r="BO674" i="64"/>
  <c r="BP674" i="64"/>
  <c r="BQ674" i="64"/>
  <c r="BR674" i="64"/>
  <c r="BS674" i="64"/>
  <c r="BT674" i="64"/>
  <c r="BU674" i="64"/>
  <c r="BV674" i="64"/>
  <c r="BW674" i="64"/>
  <c r="BX674" i="64"/>
  <c r="BY674" i="64"/>
  <c r="BZ674" i="64"/>
  <c r="CA674" i="64"/>
  <c r="CB674" i="64"/>
  <c r="CC674" i="64"/>
  <c r="CD674" i="64"/>
  <c r="CE674" i="64"/>
  <c r="CF674" i="64"/>
  <c r="CG674" i="64"/>
  <c r="CH674" i="64"/>
  <c r="CI674" i="64"/>
  <c r="CJ674" i="64"/>
  <c r="CK674" i="64"/>
  <c r="CL674" i="64"/>
  <c r="S674" i="64"/>
  <c r="T1965" i="64"/>
  <c r="U1965" i="64"/>
  <c r="V1965" i="64"/>
  <c r="W1965" i="64"/>
  <c r="X1965" i="64"/>
  <c r="Y1965" i="64"/>
  <c r="Z1965" i="64"/>
  <c r="AA1965" i="64"/>
  <c r="AB1965" i="64"/>
  <c r="AC1965" i="64"/>
  <c r="AD1965" i="64"/>
  <c r="AE1965" i="64"/>
  <c r="AF1965" i="64"/>
  <c r="AG1965" i="64"/>
  <c r="AH1965" i="64"/>
  <c r="AI1965" i="64"/>
  <c r="AJ1965" i="64"/>
  <c r="AK1965" i="64"/>
  <c r="AL1965" i="64"/>
  <c r="AM1965" i="64"/>
  <c r="AN1965" i="64"/>
  <c r="AO1965" i="64"/>
  <c r="AP1965" i="64"/>
  <c r="AQ1965" i="64"/>
  <c r="AR1965" i="64"/>
  <c r="AS1965" i="64"/>
  <c r="AT1965" i="64"/>
  <c r="AU1965" i="64"/>
  <c r="AV1965" i="64"/>
  <c r="AW1965" i="64"/>
  <c r="AX1965" i="64"/>
  <c r="AY1965" i="64"/>
  <c r="AZ1965" i="64"/>
  <c r="BA1965" i="64"/>
  <c r="BB1965" i="64"/>
  <c r="BC1965" i="64"/>
  <c r="BD1965" i="64"/>
  <c r="BE1965" i="64"/>
  <c r="BF1965" i="64"/>
  <c r="BG1965" i="64"/>
  <c r="BH1965" i="64"/>
  <c r="BI1965" i="64"/>
  <c r="BJ1965" i="64"/>
  <c r="BK1965" i="64"/>
  <c r="BL1965" i="64"/>
  <c r="BM1965" i="64"/>
  <c r="BN1965" i="64"/>
  <c r="BO1965" i="64"/>
  <c r="BP1965" i="64"/>
  <c r="BQ1965" i="64"/>
  <c r="BR1965" i="64"/>
  <c r="BS1965" i="64"/>
  <c r="BT1965" i="64"/>
  <c r="BU1965" i="64"/>
  <c r="BV1965" i="64"/>
  <c r="BW1965" i="64"/>
  <c r="BX1965" i="64"/>
  <c r="BY1965" i="64"/>
  <c r="BZ1965" i="64"/>
  <c r="CA1965" i="64"/>
  <c r="CB1965" i="64"/>
  <c r="CC1965" i="64"/>
  <c r="CD1965" i="64"/>
  <c r="CE1965" i="64"/>
  <c r="CF1965" i="64"/>
  <c r="CG1965" i="64"/>
  <c r="CH1965" i="64"/>
  <c r="CI1965" i="64"/>
  <c r="CJ1965" i="64"/>
  <c r="CK1965" i="64"/>
  <c r="CL1965" i="64"/>
  <c r="T1967" i="64"/>
  <c r="U1967" i="64"/>
  <c r="V1967" i="64"/>
  <c r="W1967" i="64"/>
  <c r="X1967" i="64"/>
  <c r="Y1967" i="64"/>
  <c r="Z1967" i="64"/>
  <c r="AA1967" i="64"/>
  <c r="AB1967" i="64"/>
  <c r="AC1967" i="64"/>
  <c r="AD1967" i="64"/>
  <c r="AE1967" i="64"/>
  <c r="AF1967" i="64"/>
  <c r="AG1967" i="64"/>
  <c r="AH1967" i="64"/>
  <c r="AI1967" i="64"/>
  <c r="AJ1967" i="64"/>
  <c r="AK1967" i="64"/>
  <c r="AL1967" i="64"/>
  <c r="AM1967" i="64"/>
  <c r="AN1967" i="64"/>
  <c r="AO1967" i="64"/>
  <c r="AP1967" i="64"/>
  <c r="AQ1967" i="64"/>
  <c r="AR1967" i="64"/>
  <c r="AS1967" i="64"/>
  <c r="AT1967" i="64"/>
  <c r="AU1967" i="64"/>
  <c r="AV1967" i="64"/>
  <c r="AW1967" i="64"/>
  <c r="AX1967" i="64"/>
  <c r="AY1967" i="64"/>
  <c r="AZ1967" i="64"/>
  <c r="BA1967" i="64"/>
  <c r="BB1967" i="64"/>
  <c r="BC1967" i="64"/>
  <c r="BD1967" i="64"/>
  <c r="BE1967" i="64"/>
  <c r="BF1967" i="64"/>
  <c r="BG1967" i="64"/>
  <c r="BH1967" i="64"/>
  <c r="BI1967" i="64"/>
  <c r="BJ1967" i="64"/>
  <c r="BK1967" i="64"/>
  <c r="BL1967" i="64"/>
  <c r="BM1967" i="64"/>
  <c r="BN1967" i="64"/>
  <c r="BO1967" i="64"/>
  <c r="BP1967" i="64"/>
  <c r="BQ1967" i="64"/>
  <c r="BR1967" i="64"/>
  <c r="BS1967" i="64"/>
  <c r="BT1967" i="64"/>
  <c r="BU1967" i="64"/>
  <c r="BV1967" i="64"/>
  <c r="BW1967" i="64"/>
  <c r="BX1967" i="64"/>
  <c r="BY1967" i="64"/>
  <c r="BZ1967" i="64"/>
  <c r="CA1967" i="64"/>
  <c r="CB1967" i="64"/>
  <c r="CC1967" i="64"/>
  <c r="CD1967" i="64"/>
  <c r="CE1967" i="64"/>
  <c r="CF1967" i="64"/>
  <c r="CG1967" i="64"/>
  <c r="CH1967" i="64"/>
  <c r="CI1967" i="64"/>
  <c r="CJ1967" i="64"/>
  <c r="CK1967" i="64"/>
  <c r="CL1967" i="64"/>
  <c r="E44" i="64"/>
  <c r="E45" i="64"/>
  <c r="E46" i="64"/>
  <c r="E47" i="64"/>
  <c r="E48" i="64"/>
  <c r="G93" i="64"/>
  <c r="CL2484" i="64"/>
  <c r="CK2484" i="64"/>
  <c r="CJ2484" i="64"/>
  <c r="CI2484" i="64"/>
  <c r="CH2484" i="64"/>
  <c r="CG2484" i="64"/>
  <c r="CF2484" i="64"/>
  <c r="CE2484" i="64"/>
  <c r="CD2484" i="64"/>
  <c r="CC2484" i="64"/>
  <c r="CB2484" i="64"/>
  <c r="CA2484" i="64"/>
  <c r="BZ2484" i="64"/>
  <c r="BY2484" i="64"/>
  <c r="BX2484" i="64"/>
  <c r="BW2484" i="64"/>
  <c r="BV2484" i="64"/>
  <c r="BU2484" i="64"/>
  <c r="BT2484" i="64"/>
  <c r="BS2484" i="64"/>
  <c r="BR2484" i="64"/>
  <c r="BQ2484" i="64"/>
  <c r="BP2484" i="64"/>
  <c r="BO2484" i="64"/>
  <c r="BN2484" i="64"/>
  <c r="BM2484" i="64"/>
  <c r="BL2484" i="64"/>
  <c r="BK2484" i="64"/>
  <c r="BJ2484" i="64"/>
  <c r="BI2484" i="64"/>
  <c r="BH2484" i="64"/>
  <c r="BG2484" i="64"/>
  <c r="BF2484" i="64"/>
  <c r="BE2484" i="64"/>
  <c r="BD2484" i="64"/>
  <c r="BC2484" i="64"/>
  <c r="BB2484" i="64"/>
  <c r="BA2484" i="64"/>
  <c r="AZ2484" i="64"/>
  <c r="AY2484" i="64"/>
  <c r="AX2484" i="64"/>
  <c r="AW2484" i="64"/>
  <c r="AV2484" i="64"/>
  <c r="AU2484" i="64"/>
  <c r="AT2484" i="64"/>
  <c r="AS2484" i="64"/>
  <c r="AR2484" i="64"/>
  <c r="AQ2484" i="64"/>
  <c r="AP2484" i="64"/>
  <c r="AO2484" i="64"/>
  <c r="AN2484" i="64"/>
  <c r="AM2484" i="64"/>
  <c r="AL2484" i="64"/>
  <c r="AK2484" i="64"/>
  <c r="AJ2484" i="64"/>
  <c r="AI2484" i="64"/>
  <c r="AH2484" i="64"/>
  <c r="AG2484" i="64"/>
  <c r="AF2484" i="64"/>
  <c r="AE2484" i="64"/>
  <c r="AD2484" i="64"/>
  <c r="AC2484" i="64"/>
  <c r="AB2484" i="64"/>
  <c r="AA2484" i="64"/>
  <c r="Z2484" i="64"/>
  <c r="Y2484" i="64"/>
  <c r="X2484" i="64"/>
  <c r="W2484" i="64"/>
  <c r="V2484" i="64"/>
  <c r="U2484" i="64"/>
  <c r="T2484" i="64"/>
  <c r="S2484" i="64"/>
  <c r="CL2483" i="64"/>
  <c r="CK2483" i="64"/>
  <c r="CJ2483" i="64"/>
  <c r="CI2483" i="64"/>
  <c r="CH2483" i="64"/>
  <c r="CG2483" i="64"/>
  <c r="CF2483" i="64"/>
  <c r="CE2483" i="64"/>
  <c r="CD2483" i="64"/>
  <c r="CC2483" i="64"/>
  <c r="CB2483" i="64"/>
  <c r="CA2483" i="64"/>
  <c r="BZ2483" i="64"/>
  <c r="BY2483" i="64"/>
  <c r="BX2483" i="64"/>
  <c r="BW2483" i="64"/>
  <c r="BV2483" i="64"/>
  <c r="BU2483" i="64"/>
  <c r="BT2483" i="64"/>
  <c r="BS2483" i="64"/>
  <c r="BR2483" i="64"/>
  <c r="BQ2483" i="64"/>
  <c r="BP2483" i="64"/>
  <c r="BO2483" i="64"/>
  <c r="BN2483" i="64"/>
  <c r="BM2483" i="64"/>
  <c r="BL2483" i="64"/>
  <c r="BK2483" i="64"/>
  <c r="BJ2483" i="64"/>
  <c r="BI2483" i="64"/>
  <c r="BH2483" i="64"/>
  <c r="BG2483" i="64"/>
  <c r="BF2483" i="64"/>
  <c r="BE2483" i="64"/>
  <c r="BD2483" i="64"/>
  <c r="BC2483" i="64"/>
  <c r="BB2483" i="64"/>
  <c r="BA2483" i="64"/>
  <c r="AZ2483" i="64"/>
  <c r="AY2483" i="64"/>
  <c r="AX2483" i="64"/>
  <c r="AW2483" i="64"/>
  <c r="AV2483" i="64"/>
  <c r="AU2483" i="64"/>
  <c r="AT2483" i="64"/>
  <c r="AS2483" i="64"/>
  <c r="AR2483" i="64"/>
  <c r="AQ2483" i="64"/>
  <c r="AP2483" i="64"/>
  <c r="AO2483" i="64"/>
  <c r="AN2483" i="64"/>
  <c r="AM2483" i="64"/>
  <c r="AL2483" i="64"/>
  <c r="AK2483" i="64"/>
  <c r="AJ2483" i="64"/>
  <c r="AI2483" i="64"/>
  <c r="AH2483" i="64"/>
  <c r="AG2483" i="64"/>
  <c r="AF2483" i="64"/>
  <c r="AE2483" i="64"/>
  <c r="AD2483" i="64"/>
  <c r="AC2483" i="64"/>
  <c r="AB2483" i="64"/>
  <c r="AA2483" i="64"/>
  <c r="Z2483" i="64"/>
  <c r="Y2483" i="64"/>
  <c r="X2483" i="64"/>
  <c r="W2483" i="64"/>
  <c r="V2483" i="64"/>
  <c r="U2483" i="64"/>
  <c r="T2483" i="64"/>
  <c r="S2483" i="64"/>
  <c r="T2457" i="64"/>
  <c r="U2457" i="64"/>
  <c r="V2457" i="64"/>
  <c r="W2457" i="64"/>
  <c r="X2457" i="64"/>
  <c r="Y2457" i="64"/>
  <c r="Z2457" i="64"/>
  <c r="AA2457" i="64"/>
  <c r="AB2457" i="64"/>
  <c r="AC2457" i="64"/>
  <c r="AD2457" i="64"/>
  <c r="AE2457" i="64"/>
  <c r="AF2457" i="64"/>
  <c r="AG2457" i="64"/>
  <c r="AH2457" i="64"/>
  <c r="AI2457" i="64"/>
  <c r="AJ2457" i="64"/>
  <c r="AK2457" i="64"/>
  <c r="AL2457" i="64"/>
  <c r="AM2457" i="64"/>
  <c r="AN2457" i="64"/>
  <c r="AO2457" i="64"/>
  <c r="AP2457" i="64"/>
  <c r="AQ2457" i="64"/>
  <c r="AR2457" i="64"/>
  <c r="AS2457" i="64"/>
  <c r="AT2457" i="64"/>
  <c r="AU2457" i="64"/>
  <c r="AV2457" i="64"/>
  <c r="AW2457" i="64"/>
  <c r="AX2457" i="64"/>
  <c r="AY2457" i="64"/>
  <c r="AZ2457" i="64"/>
  <c r="BA2457" i="64"/>
  <c r="BB2457" i="64"/>
  <c r="BC2457" i="64"/>
  <c r="BD2457" i="64"/>
  <c r="BE2457" i="64"/>
  <c r="BF2457" i="64"/>
  <c r="BG2457" i="64"/>
  <c r="BH2457" i="64"/>
  <c r="BI2457" i="64"/>
  <c r="BJ2457" i="64"/>
  <c r="BK2457" i="64"/>
  <c r="BL2457" i="64"/>
  <c r="BM2457" i="64"/>
  <c r="BN2457" i="64"/>
  <c r="BO2457" i="64"/>
  <c r="BP2457" i="64"/>
  <c r="BQ2457" i="64"/>
  <c r="BR2457" i="64"/>
  <c r="BS2457" i="64"/>
  <c r="BT2457" i="64"/>
  <c r="BU2457" i="64"/>
  <c r="BV2457" i="64"/>
  <c r="BW2457" i="64"/>
  <c r="BX2457" i="64"/>
  <c r="BY2457" i="64"/>
  <c r="BZ2457" i="64"/>
  <c r="CA2457" i="64"/>
  <c r="CB2457" i="64"/>
  <c r="CC2457" i="64"/>
  <c r="CD2457" i="64"/>
  <c r="CE2457" i="64"/>
  <c r="CF2457" i="64"/>
  <c r="CG2457" i="64"/>
  <c r="CH2457" i="64"/>
  <c r="CI2457" i="64"/>
  <c r="CJ2457" i="64"/>
  <c r="CK2457" i="64"/>
  <c r="CL2457" i="64"/>
  <c r="T2458" i="64"/>
  <c r="U2458" i="64"/>
  <c r="V2458" i="64"/>
  <c r="W2458" i="64"/>
  <c r="X2458" i="64"/>
  <c r="Y2458" i="64"/>
  <c r="Z2458" i="64"/>
  <c r="AA2458" i="64"/>
  <c r="AB2458" i="64"/>
  <c r="AC2458" i="64"/>
  <c r="AD2458" i="64"/>
  <c r="AE2458" i="64"/>
  <c r="AF2458" i="64"/>
  <c r="AG2458" i="64"/>
  <c r="AH2458" i="64"/>
  <c r="AI2458" i="64"/>
  <c r="AJ2458" i="64"/>
  <c r="AK2458" i="64"/>
  <c r="AL2458" i="64"/>
  <c r="AM2458" i="64"/>
  <c r="AN2458" i="64"/>
  <c r="AO2458" i="64"/>
  <c r="AP2458" i="64"/>
  <c r="AQ2458" i="64"/>
  <c r="AR2458" i="64"/>
  <c r="AS2458" i="64"/>
  <c r="AT2458" i="64"/>
  <c r="AU2458" i="64"/>
  <c r="AV2458" i="64"/>
  <c r="AW2458" i="64"/>
  <c r="AX2458" i="64"/>
  <c r="AY2458" i="64"/>
  <c r="AZ2458" i="64"/>
  <c r="BA2458" i="64"/>
  <c r="BB2458" i="64"/>
  <c r="BC2458" i="64"/>
  <c r="BD2458" i="64"/>
  <c r="BE2458" i="64"/>
  <c r="BF2458" i="64"/>
  <c r="BG2458" i="64"/>
  <c r="BH2458" i="64"/>
  <c r="BI2458" i="64"/>
  <c r="BJ2458" i="64"/>
  <c r="BK2458" i="64"/>
  <c r="BL2458" i="64"/>
  <c r="BM2458" i="64"/>
  <c r="BN2458" i="64"/>
  <c r="BO2458" i="64"/>
  <c r="BP2458" i="64"/>
  <c r="BQ2458" i="64"/>
  <c r="BR2458" i="64"/>
  <c r="BS2458" i="64"/>
  <c r="BT2458" i="64"/>
  <c r="BU2458" i="64"/>
  <c r="BV2458" i="64"/>
  <c r="BW2458" i="64"/>
  <c r="BX2458" i="64"/>
  <c r="BY2458" i="64"/>
  <c r="BZ2458" i="64"/>
  <c r="CA2458" i="64"/>
  <c r="CB2458" i="64"/>
  <c r="CC2458" i="64"/>
  <c r="CD2458" i="64"/>
  <c r="CE2458" i="64"/>
  <c r="CF2458" i="64"/>
  <c r="CG2458" i="64"/>
  <c r="CH2458" i="64"/>
  <c r="CI2458" i="64"/>
  <c r="CJ2458" i="64"/>
  <c r="CK2458" i="64"/>
  <c r="CL2458" i="64"/>
  <c r="S2458" i="64"/>
  <c r="G2458" i="64"/>
  <c r="G2484" i="64" s="1"/>
  <c r="G2510" i="64" s="1"/>
  <c r="S2457" i="64"/>
  <c r="G2455" i="64"/>
  <c r="G2481" i="64" s="1"/>
  <c r="G2507" i="64" s="1"/>
  <c r="G2452" i="64"/>
  <c r="G2478" i="64" s="1"/>
  <c r="G2504" i="64" s="1"/>
  <c r="G2453" i="64"/>
  <c r="G2479" i="64" s="1"/>
  <c r="G2505" i="64" s="1"/>
  <c r="G2454" i="64"/>
  <c r="G2480" i="64" s="1"/>
  <c r="G2506" i="64" s="1"/>
  <c r="G2457" i="64"/>
  <c r="G2483" i="64" s="1"/>
  <c r="G2509" i="64" s="1"/>
  <c r="G2451" i="64"/>
  <c r="G2477" i="64" s="1"/>
  <c r="G2503" i="64" s="1"/>
  <c r="T2432" i="64"/>
  <c r="U2432" i="64"/>
  <c r="V2432" i="64"/>
  <c r="W2432" i="64"/>
  <c r="X2432" i="64"/>
  <c r="Y2432" i="64"/>
  <c r="Z2432" i="64"/>
  <c r="AA2432" i="64"/>
  <c r="AB2432" i="64"/>
  <c r="AC2432" i="64"/>
  <c r="AD2432" i="64"/>
  <c r="AE2432" i="64"/>
  <c r="AF2432" i="64"/>
  <c r="AG2432" i="64"/>
  <c r="AH2432" i="64"/>
  <c r="AI2432" i="64"/>
  <c r="AJ2432" i="64"/>
  <c r="AK2432" i="64"/>
  <c r="AL2432" i="64"/>
  <c r="AM2432" i="64"/>
  <c r="AN2432" i="64"/>
  <c r="AO2432" i="64"/>
  <c r="AP2432" i="64"/>
  <c r="AQ2432" i="64"/>
  <c r="AR2432" i="64"/>
  <c r="AS2432" i="64"/>
  <c r="AT2432" i="64"/>
  <c r="AU2432" i="64"/>
  <c r="AV2432" i="64"/>
  <c r="AW2432" i="64"/>
  <c r="AX2432" i="64"/>
  <c r="AY2432" i="64"/>
  <c r="AZ2432" i="64"/>
  <c r="BA2432" i="64"/>
  <c r="BB2432" i="64"/>
  <c r="BC2432" i="64"/>
  <c r="BD2432" i="64"/>
  <c r="BE2432" i="64"/>
  <c r="BF2432" i="64"/>
  <c r="BG2432" i="64"/>
  <c r="BH2432" i="64"/>
  <c r="BI2432" i="64"/>
  <c r="BJ2432" i="64"/>
  <c r="BK2432" i="64"/>
  <c r="BL2432" i="64"/>
  <c r="BM2432" i="64"/>
  <c r="BN2432" i="64"/>
  <c r="BO2432" i="64"/>
  <c r="BP2432" i="64"/>
  <c r="BQ2432" i="64"/>
  <c r="BR2432" i="64"/>
  <c r="BS2432" i="64"/>
  <c r="BT2432" i="64"/>
  <c r="BU2432" i="64"/>
  <c r="BV2432" i="64"/>
  <c r="BW2432" i="64"/>
  <c r="BX2432" i="64"/>
  <c r="BY2432" i="64"/>
  <c r="BZ2432" i="64"/>
  <c r="CA2432" i="64"/>
  <c r="CB2432" i="64"/>
  <c r="CC2432" i="64"/>
  <c r="CD2432" i="64"/>
  <c r="CE2432" i="64"/>
  <c r="CF2432" i="64"/>
  <c r="CG2432" i="64"/>
  <c r="CH2432" i="64"/>
  <c r="CI2432" i="64"/>
  <c r="CJ2432" i="64"/>
  <c r="CK2432" i="64"/>
  <c r="CL2432" i="64"/>
  <c r="S2432" i="64"/>
  <c r="T2431" i="64"/>
  <c r="U2431" i="64"/>
  <c r="V2431" i="64"/>
  <c r="W2431" i="64"/>
  <c r="X2431" i="64"/>
  <c r="Y2431" i="64"/>
  <c r="Z2431" i="64"/>
  <c r="AA2431" i="64"/>
  <c r="AB2431" i="64"/>
  <c r="AC2431" i="64"/>
  <c r="AD2431" i="64"/>
  <c r="AE2431" i="64"/>
  <c r="AF2431" i="64"/>
  <c r="AG2431" i="64"/>
  <c r="AH2431" i="64"/>
  <c r="AI2431" i="64"/>
  <c r="AJ2431" i="64"/>
  <c r="AK2431" i="64"/>
  <c r="AL2431" i="64"/>
  <c r="AM2431" i="64"/>
  <c r="AN2431" i="64"/>
  <c r="AO2431" i="64"/>
  <c r="AP2431" i="64"/>
  <c r="AQ2431" i="64"/>
  <c r="AR2431" i="64"/>
  <c r="AS2431" i="64"/>
  <c r="AT2431" i="64"/>
  <c r="AU2431" i="64"/>
  <c r="AV2431" i="64"/>
  <c r="AW2431" i="64"/>
  <c r="AX2431" i="64"/>
  <c r="AY2431" i="64"/>
  <c r="AZ2431" i="64"/>
  <c r="BA2431" i="64"/>
  <c r="BB2431" i="64"/>
  <c r="BC2431" i="64"/>
  <c r="BD2431" i="64"/>
  <c r="BE2431" i="64"/>
  <c r="BF2431" i="64"/>
  <c r="BG2431" i="64"/>
  <c r="BH2431" i="64"/>
  <c r="BI2431" i="64"/>
  <c r="BJ2431" i="64"/>
  <c r="BK2431" i="64"/>
  <c r="BL2431" i="64"/>
  <c r="BM2431" i="64"/>
  <c r="BN2431" i="64"/>
  <c r="BO2431" i="64"/>
  <c r="BP2431" i="64"/>
  <c r="BQ2431" i="64"/>
  <c r="BR2431" i="64"/>
  <c r="BS2431" i="64"/>
  <c r="BT2431" i="64"/>
  <c r="BU2431" i="64"/>
  <c r="BV2431" i="64"/>
  <c r="BW2431" i="64"/>
  <c r="BX2431" i="64"/>
  <c r="BY2431" i="64"/>
  <c r="BZ2431" i="64"/>
  <c r="CA2431" i="64"/>
  <c r="CB2431" i="64"/>
  <c r="CC2431" i="64"/>
  <c r="CD2431" i="64"/>
  <c r="CE2431" i="64"/>
  <c r="CF2431" i="64"/>
  <c r="CG2431" i="64"/>
  <c r="CH2431" i="64"/>
  <c r="CI2431" i="64"/>
  <c r="CJ2431" i="64"/>
  <c r="CK2431" i="64"/>
  <c r="CL2431" i="64"/>
  <c r="S2431" i="64"/>
  <c r="G2430" i="64"/>
  <c r="G2427" i="64"/>
  <c r="G2428" i="64"/>
  <c r="G2429" i="64"/>
  <c r="G2432" i="64"/>
  <c r="G2426" i="64"/>
  <c r="S2406" i="64"/>
  <c r="T2406" i="64"/>
  <c r="U2406" i="64"/>
  <c r="V2406" i="64"/>
  <c r="W2406" i="64"/>
  <c r="X2406" i="64"/>
  <c r="Y2406" i="64"/>
  <c r="Z2406" i="64"/>
  <c r="AA2406" i="64"/>
  <c r="AB2406" i="64"/>
  <c r="AC2406" i="64"/>
  <c r="AD2406" i="64"/>
  <c r="AE2406" i="64"/>
  <c r="AF2406" i="64"/>
  <c r="AG2406" i="64"/>
  <c r="AH2406" i="64"/>
  <c r="AI2406" i="64"/>
  <c r="AJ2406" i="64"/>
  <c r="AK2406" i="64"/>
  <c r="AL2406" i="64"/>
  <c r="AM2406" i="64"/>
  <c r="AN2406" i="64"/>
  <c r="AO2406" i="64"/>
  <c r="AP2406" i="64"/>
  <c r="AQ2406" i="64"/>
  <c r="AR2406" i="64"/>
  <c r="AS2406" i="64"/>
  <c r="AT2406" i="64"/>
  <c r="AU2406" i="64"/>
  <c r="AV2406" i="64"/>
  <c r="AW2406" i="64"/>
  <c r="AX2406" i="64"/>
  <c r="AY2406" i="64"/>
  <c r="AZ2406" i="64"/>
  <c r="BA2406" i="64"/>
  <c r="BB2406" i="64"/>
  <c r="BC2406" i="64"/>
  <c r="BD2406" i="64"/>
  <c r="BE2406" i="64"/>
  <c r="BF2406" i="64"/>
  <c r="BG2406" i="64"/>
  <c r="BH2406" i="64"/>
  <c r="BI2406" i="64"/>
  <c r="BJ2406" i="64"/>
  <c r="BK2406" i="64"/>
  <c r="BL2406" i="64"/>
  <c r="BM2406" i="64"/>
  <c r="BN2406" i="64"/>
  <c r="BO2406" i="64"/>
  <c r="BP2406" i="64"/>
  <c r="BQ2406" i="64"/>
  <c r="BR2406" i="64"/>
  <c r="BS2406" i="64"/>
  <c r="BT2406" i="64"/>
  <c r="BU2406" i="64"/>
  <c r="BV2406" i="64"/>
  <c r="BW2406" i="64"/>
  <c r="BX2406" i="64"/>
  <c r="BY2406" i="64"/>
  <c r="BZ2406" i="64"/>
  <c r="CA2406" i="64"/>
  <c r="CB2406" i="64"/>
  <c r="CC2406" i="64"/>
  <c r="CD2406" i="64"/>
  <c r="CE2406" i="64"/>
  <c r="CF2406" i="64"/>
  <c r="CG2406" i="64"/>
  <c r="CH2406" i="64"/>
  <c r="CI2406" i="64"/>
  <c r="CJ2406" i="64"/>
  <c r="CK2406" i="64"/>
  <c r="CL2406" i="64"/>
  <c r="G2407" i="64"/>
  <c r="G2404" i="64"/>
  <c r="G2402" i="64"/>
  <c r="G2403" i="64"/>
  <c r="G2406" i="64"/>
  <c r="G2400" i="64"/>
  <c r="G1727" i="64"/>
  <c r="G1725" i="64"/>
  <c r="G1726" i="64"/>
  <c r="G1729" i="64"/>
  <c r="G1730" i="64"/>
  <c r="G1731" i="64"/>
  <c r="G1724" i="64"/>
  <c r="CL1706" i="64"/>
  <c r="CK1706" i="64"/>
  <c r="CJ1706" i="64"/>
  <c r="CI1706" i="64"/>
  <c r="CH1706" i="64"/>
  <c r="CG1706" i="64"/>
  <c r="CF1706" i="64"/>
  <c r="CE1706" i="64"/>
  <c r="CD1706" i="64"/>
  <c r="CC1706" i="64"/>
  <c r="CB1706" i="64"/>
  <c r="CA1706" i="64"/>
  <c r="BZ1706" i="64"/>
  <c r="BY1706" i="64"/>
  <c r="BX1706" i="64"/>
  <c r="BW1706" i="64"/>
  <c r="BV1706" i="64"/>
  <c r="BU1706" i="64"/>
  <c r="BT1706" i="64"/>
  <c r="BS1706" i="64"/>
  <c r="BR1706" i="64"/>
  <c r="BQ1706" i="64"/>
  <c r="BP1706" i="64"/>
  <c r="BO1706" i="64"/>
  <c r="BN1706" i="64"/>
  <c r="BM1706" i="64"/>
  <c r="BL1706" i="64"/>
  <c r="BK1706" i="64"/>
  <c r="BJ1706" i="64"/>
  <c r="BI1706" i="64"/>
  <c r="BH1706" i="64"/>
  <c r="BG1706" i="64"/>
  <c r="BF1706" i="64"/>
  <c r="BE1706" i="64"/>
  <c r="BD1706" i="64"/>
  <c r="BC1706" i="64"/>
  <c r="BB1706" i="64"/>
  <c r="BA1706" i="64"/>
  <c r="AZ1706" i="64"/>
  <c r="AY1706" i="64"/>
  <c r="AX1706" i="64"/>
  <c r="AW1706" i="64"/>
  <c r="AV1706" i="64"/>
  <c r="AU1706" i="64"/>
  <c r="AT1706" i="64"/>
  <c r="AS1706" i="64"/>
  <c r="AR1706" i="64"/>
  <c r="AQ1706" i="64"/>
  <c r="AP1706" i="64"/>
  <c r="AO1706" i="64"/>
  <c r="AN1706" i="64"/>
  <c r="AM1706" i="64"/>
  <c r="AL1706" i="64"/>
  <c r="AK1706" i="64"/>
  <c r="AJ1706" i="64"/>
  <c r="AI1706" i="64"/>
  <c r="AH1706" i="64"/>
  <c r="AG1706" i="64"/>
  <c r="AF1706" i="64"/>
  <c r="AE1706" i="64"/>
  <c r="AD1706" i="64"/>
  <c r="AC1706" i="64"/>
  <c r="AB1706" i="64"/>
  <c r="AA1706" i="64"/>
  <c r="Z1706" i="64"/>
  <c r="Y1706" i="64"/>
  <c r="X1706" i="64"/>
  <c r="W1706" i="64"/>
  <c r="V1706" i="64"/>
  <c r="U1706" i="64"/>
  <c r="T1706" i="64"/>
  <c r="S1706" i="64"/>
  <c r="G1704" i="64"/>
  <c r="G1701" i="64"/>
  <c r="G1702" i="64"/>
  <c r="G1703" i="64"/>
  <c r="G1706" i="64"/>
  <c r="G1707" i="64"/>
  <c r="G1700" i="64"/>
  <c r="G1696" i="64" s="1"/>
  <c r="T1682" i="64"/>
  <c r="U1682" i="64"/>
  <c r="V1682" i="64"/>
  <c r="W1682" i="64"/>
  <c r="X1682" i="64"/>
  <c r="Y1682" i="64"/>
  <c r="Z1682" i="64"/>
  <c r="AA1682" i="64"/>
  <c r="AB1682" i="64"/>
  <c r="AC1682" i="64"/>
  <c r="AD1682" i="64"/>
  <c r="AE1682" i="64"/>
  <c r="AF1682" i="64"/>
  <c r="AG1682" i="64"/>
  <c r="AH1682" i="64"/>
  <c r="AI1682" i="64"/>
  <c r="AJ1682" i="64"/>
  <c r="AK1682" i="64"/>
  <c r="AL1682" i="64"/>
  <c r="AM1682" i="64"/>
  <c r="AN1682" i="64"/>
  <c r="AO1682" i="64"/>
  <c r="AP1682" i="64"/>
  <c r="AQ1682" i="64"/>
  <c r="AR1682" i="64"/>
  <c r="AS1682" i="64"/>
  <c r="AT1682" i="64"/>
  <c r="AU1682" i="64"/>
  <c r="AV1682" i="64"/>
  <c r="AW1682" i="64"/>
  <c r="AX1682" i="64"/>
  <c r="AY1682" i="64"/>
  <c r="AZ1682" i="64"/>
  <c r="BA1682" i="64"/>
  <c r="BB1682" i="64"/>
  <c r="BC1682" i="64"/>
  <c r="BD1682" i="64"/>
  <c r="BE1682" i="64"/>
  <c r="BF1682" i="64"/>
  <c r="BG1682" i="64"/>
  <c r="BH1682" i="64"/>
  <c r="BI1682" i="64"/>
  <c r="BJ1682" i="64"/>
  <c r="BK1682" i="64"/>
  <c r="BL1682" i="64"/>
  <c r="BM1682" i="64"/>
  <c r="BN1682" i="64"/>
  <c r="BO1682" i="64"/>
  <c r="BP1682" i="64"/>
  <c r="BQ1682" i="64"/>
  <c r="BR1682" i="64"/>
  <c r="BS1682" i="64"/>
  <c r="BT1682" i="64"/>
  <c r="BU1682" i="64"/>
  <c r="BV1682" i="64"/>
  <c r="BW1682" i="64"/>
  <c r="BX1682" i="64"/>
  <c r="BY1682" i="64"/>
  <c r="BZ1682" i="64"/>
  <c r="CA1682" i="64"/>
  <c r="CB1682" i="64"/>
  <c r="CC1682" i="64"/>
  <c r="CD1682" i="64"/>
  <c r="CE1682" i="64"/>
  <c r="CF1682" i="64"/>
  <c r="CG1682" i="64"/>
  <c r="CH1682" i="64"/>
  <c r="CI1682" i="64"/>
  <c r="CJ1682" i="64"/>
  <c r="CK1682" i="64"/>
  <c r="CL1682" i="64"/>
  <c r="T1683" i="64"/>
  <c r="U1683" i="64"/>
  <c r="V1683" i="64"/>
  <c r="W1683" i="64"/>
  <c r="X1683" i="64"/>
  <c r="Y1683" i="64"/>
  <c r="Z1683" i="64"/>
  <c r="AA1683" i="64"/>
  <c r="AB1683" i="64"/>
  <c r="AC1683" i="64"/>
  <c r="AD1683" i="64"/>
  <c r="AE1683" i="64"/>
  <c r="AF1683" i="64"/>
  <c r="AG1683" i="64"/>
  <c r="AH1683" i="64"/>
  <c r="AI1683" i="64"/>
  <c r="AJ1683" i="64"/>
  <c r="AK1683" i="64"/>
  <c r="AL1683" i="64"/>
  <c r="AM1683" i="64"/>
  <c r="AN1683" i="64"/>
  <c r="AO1683" i="64"/>
  <c r="AP1683" i="64"/>
  <c r="AQ1683" i="64"/>
  <c r="AR1683" i="64"/>
  <c r="AS1683" i="64"/>
  <c r="AT1683" i="64"/>
  <c r="AU1683" i="64"/>
  <c r="AV1683" i="64"/>
  <c r="AW1683" i="64"/>
  <c r="AX1683" i="64"/>
  <c r="AY1683" i="64"/>
  <c r="AZ1683" i="64"/>
  <c r="BA1683" i="64"/>
  <c r="BB1683" i="64"/>
  <c r="BC1683" i="64"/>
  <c r="BD1683" i="64"/>
  <c r="BE1683" i="64"/>
  <c r="BF1683" i="64"/>
  <c r="BG1683" i="64"/>
  <c r="BH1683" i="64"/>
  <c r="BI1683" i="64"/>
  <c r="BJ1683" i="64"/>
  <c r="BK1683" i="64"/>
  <c r="BL1683" i="64"/>
  <c r="BM1683" i="64"/>
  <c r="BN1683" i="64"/>
  <c r="BO1683" i="64"/>
  <c r="BP1683" i="64"/>
  <c r="BQ1683" i="64"/>
  <c r="BR1683" i="64"/>
  <c r="BS1683" i="64"/>
  <c r="BT1683" i="64"/>
  <c r="BU1683" i="64"/>
  <c r="BV1683" i="64"/>
  <c r="BW1683" i="64"/>
  <c r="BX1683" i="64"/>
  <c r="BY1683" i="64"/>
  <c r="BZ1683" i="64"/>
  <c r="CA1683" i="64"/>
  <c r="CB1683" i="64"/>
  <c r="CC1683" i="64"/>
  <c r="CD1683" i="64"/>
  <c r="CE1683" i="64"/>
  <c r="CF1683" i="64"/>
  <c r="CG1683" i="64"/>
  <c r="CH1683" i="64"/>
  <c r="CI1683" i="64"/>
  <c r="CJ1683" i="64"/>
  <c r="CK1683" i="64"/>
  <c r="CL1683" i="64"/>
  <c r="S1683" i="64"/>
  <c r="S1682" i="64"/>
  <c r="G1680" i="64"/>
  <c r="G1677" i="64"/>
  <c r="G1678" i="64"/>
  <c r="G1679" i="64"/>
  <c r="G1682" i="64"/>
  <c r="G1683" i="64"/>
  <c r="G1676" i="64"/>
  <c r="G1649" i="64"/>
  <c r="CL1651" i="64"/>
  <c r="CK1651" i="64"/>
  <c r="CJ1651" i="64"/>
  <c r="CI1651" i="64"/>
  <c r="CH1651" i="64"/>
  <c r="CG1651" i="64"/>
  <c r="CF1651" i="64"/>
  <c r="CE1651" i="64"/>
  <c r="CD1651" i="64"/>
  <c r="CC1651" i="64"/>
  <c r="CB1651" i="64"/>
  <c r="CA1651" i="64"/>
  <c r="BZ1651" i="64"/>
  <c r="BY1651" i="64"/>
  <c r="BX1651" i="64"/>
  <c r="BW1651" i="64"/>
  <c r="BV1651" i="64"/>
  <c r="BU1651" i="64"/>
  <c r="BT1651" i="64"/>
  <c r="BS1651" i="64"/>
  <c r="BR1651" i="64"/>
  <c r="BQ1651" i="64"/>
  <c r="BP1651" i="64"/>
  <c r="BO1651" i="64"/>
  <c r="BN1651" i="64"/>
  <c r="BM1651" i="64"/>
  <c r="BL1651" i="64"/>
  <c r="BK1651" i="64"/>
  <c r="BJ1651" i="64"/>
  <c r="BI1651" i="64"/>
  <c r="BH1651" i="64"/>
  <c r="BG1651" i="64"/>
  <c r="BF1651" i="64"/>
  <c r="BE1651" i="64"/>
  <c r="BD1651" i="64"/>
  <c r="BC1651" i="64"/>
  <c r="BB1651" i="64"/>
  <c r="BA1651" i="64"/>
  <c r="AZ1651" i="64"/>
  <c r="AY1651" i="64"/>
  <c r="AX1651" i="64"/>
  <c r="AW1651" i="64"/>
  <c r="AV1651" i="64"/>
  <c r="AU1651" i="64"/>
  <c r="AT1651" i="64"/>
  <c r="AS1651" i="64"/>
  <c r="AR1651" i="64"/>
  <c r="AQ1651" i="64"/>
  <c r="AP1651" i="64"/>
  <c r="AO1651" i="64"/>
  <c r="AN1651" i="64"/>
  <c r="AM1651" i="64"/>
  <c r="AL1651" i="64"/>
  <c r="AK1651" i="64"/>
  <c r="AJ1651" i="64"/>
  <c r="AI1651" i="64"/>
  <c r="AH1651" i="64"/>
  <c r="AG1651" i="64"/>
  <c r="AF1651" i="64"/>
  <c r="AE1651" i="64"/>
  <c r="AD1651" i="64"/>
  <c r="AC1651" i="64"/>
  <c r="AB1651" i="64"/>
  <c r="AA1651" i="64"/>
  <c r="Z1651" i="64"/>
  <c r="Y1651" i="64"/>
  <c r="X1651" i="64"/>
  <c r="W1651" i="64"/>
  <c r="V1651" i="64"/>
  <c r="U1651" i="64"/>
  <c r="T1651" i="64"/>
  <c r="S1651" i="64"/>
  <c r="G1646" i="64"/>
  <c r="G1647" i="64"/>
  <c r="G1648" i="64"/>
  <c r="G1651" i="64"/>
  <c r="G1652" i="64"/>
  <c r="G1645" i="64"/>
  <c r="G1626" i="64"/>
  <c r="T1629" i="64"/>
  <c r="U1629" i="64"/>
  <c r="V1629" i="64"/>
  <c r="W1629" i="64"/>
  <c r="X1629" i="64"/>
  <c r="Y1629" i="64"/>
  <c r="Z1629" i="64"/>
  <c r="AA1629" i="64"/>
  <c r="AB1629" i="64"/>
  <c r="AC1629" i="64"/>
  <c r="AD1629" i="64"/>
  <c r="AE1629" i="64"/>
  <c r="AF1629" i="64"/>
  <c r="AG1629" i="64"/>
  <c r="AH1629" i="64"/>
  <c r="AI1629" i="64"/>
  <c r="AJ1629" i="64"/>
  <c r="AK1629" i="64"/>
  <c r="AL1629" i="64"/>
  <c r="AM1629" i="64"/>
  <c r="AN1629" i="64"/>
  <c r="AO1629" i="64"/>
  <c r="AP1629" i="64"/>
  <c r="AQ1629" i="64"/>
  <c r="AR1629" i="64"/>
  <c r="AS1629" i="64"/>
  <c r="AT1629" i="64"/>
  <c r="AU1629" i="64"/>
  <c r="AV1629" i="64"/>
  <c r="AW1629" i="64"/>
  <c r="AX1629" i="64"/>
  <c r="AY1629" i="64"/>
  <c r="AZ1629" i="64"/>
  <c r="BA1629" i="64"/>
  <c r="BB1629" i="64"/>
  <c r="BC1629" i="64"/>
  <c r="BD1629" i="64"/>
  <c r="BE1629" i="64"/>
  <c r="BF1629" i="64"/>
  <c r="BG1629" i="64"/>
  <c r="BH1629" i="64"/>
  <c r="BI1629" i="64"/>
  <c r="BJ1629" i="64"/>
  <c r="BK1629" i="64"/>
  <c r="BL1629" i="64"/>
  <c r="BM1629" i="64"/>
  <c r="BN1629" i="64"/>
  <c r="BO1629" i="64"/>
  <c r="BP1629" i="64"/>
  <c r="BQ1629" i="64"/>
  <c r="BR1629" i="64"/>
  <c r="BS1629" i="64"/>
  <c r="BT1629" i="64"/>
  <c r="BU1629" i="64"/>
  <c r="BV1629" i="64"/>
  <c r="BW1629" i="64"/>
  <c r="BX1629" i="64"/>
  <c r="BY1629" i="64"/>
  <c r="BZ1629" i="64"/>
  <c r="CA1629" i="64"/>
  <c r="CB1629" i="64"/>
  <c r="CC1629" i="64"/>
  <c r="CD1629" i="64"/>
  <c r="CE1629" i="64"/>
  <c r="CF1629" i="64"/>
  <c r="CG1629" i="64"/>
  <c r="CH1629" i="64"/>
  <c r="CI1629" i="64"/>
  <c r="CJ1629" i="64"/>
  <c r="CK1629" i="64"/>
  <c r="CL1629" i="64"/>
  <c r="S1629" i="64"/>
  <c r="T1628" i="64"/>
  <c r="U1628" i="64"/>
  <c r="V1628" i="64"/>
  <c r="W1628" i="64"/>
  <c r="X1628" i="64"/>
  <c r="Y1628" i="64"/>
  <c r="Z1628" i="64"/>
  <c r="AA1628" i="64"/>
  <c r="AB1628" i="64"/>
  <c r="AC1628" i="64"/>
  <c r="AD1628" i="64"/>
  <c r="AE1628" i="64"/>
  <c r="AF1628" i="64"/>
  <c r="AG1628" i="64"/>
  <c r="AH1628" i="64"/>
  <c r="AI1628" i="64"/>
  <c r="AJ1628" i="64"/>
  <c r="AK1628" i="64"/>
  <c r="AL1628" i="64"/>
  <c r="AM1628" i="64"/>
  <c r="AN1628" i="64"/>
  <c r="AO1628" i="64"/>
  <c r="AP1628" i="64"/>
  <c r="AQ1628" i="64"/>
  <c r="AR1628" i="64"/>
  <c r="AS1628" i="64"/>
  <c r="AT1628" i="64"/>
  <c r="AU1628" i="64"/>
  <c r="AV1628" i="64"/>
  <c r="AW1628" i="64"/>
  <c r="AX1628" i="64"/>
  <c r="AY1628" i="64"/>
  <c r="AZ1628" i="64"/>
  <c r="BA1628" i="64"/>
  <c r="BB1628" i="64"/>
  <c r="BC1628" i="64"/>
  <c r="BD1628" i="64"/>
  <c r="BE1628" i="64"/>
  <c r="BF1628" i="64"/>
  <c r="BG1628" i="64"/>
  <c r="BH1628" i="64"/>
  <c r="BI1628" i="64"/>
  <c r="BJ1628" i="64"/>
  <c r="BK1628" i="64"/>
  <c r="BL1628" i="64"/>
  <c r="BM1628" i="64"/>
  <c r="BN1628" i="64"/>
  <c r="BO1628" i="64"/>
  <c r="BP1628" i="64"/>
  <c r="BQ1628" i="64"/>
  <c r="BR1628" i="64"/>
  <c r="BS1628" i="64"/>
  <c r="BT1628" i="64"/>
  <c r="BU1628" i="64"/>
  <c r="BV1628" i="64"/>
  <c r="BW1628" i="64"/>
  <c r="BX1628" i="64"/>
  <c r="BY1628" i="64"/>
  <c r="BZ1628" i="64"/>
  <c r="CA1628" i="64"/>
  <c r="CB1628" i="64"/>
  <c r="CC1628" i="64"/>
  <c r="CD1628" i="64"/>
  <c r="CE1628" i="64"/>
  <c r="CF1628" i="64"/>
  <c r="CG1628" i="64"/>
  <c r="CH1628" i="64"/>
  <c r="CI1628" i="64"/>
  <c r="CJ1628" i="64"/>
  <c r="CK1628" i="64"/>
  <c r="CL1628" i="64"/>
  <c r="S1628" i="64"/>
  <c r="G1623" i="64"/>
  <c r="G1608" i="64" s="1"/>
  <c r="G1624" i="64"/>
  <c r="G1625" i="64"/>
  <c r="G1628" i="64"/>
  <c r="G1629" i="64"/>
  <c r="G1622" i="64"/>
  <c r="G1594" i="64"/>
  <c r="T1596" i="64"/>
  <c r="U1596" i="64"/>
  <c r="V1596" i="64"/>
  <c r="W1596" i="64"/>
  <c r="X1596" i="64"/>
  <c r="Y1596" i="64"/>
  <c r="Z1596" i="64"/>
  <c r="AA1596" i="64"/>
  <c r="AB1596" i="64"/>
  <c r="AC1596" i="64"/>
  <c r="AD1596" i="64"/>
  <c r="AE1596" i="64"/>
  <c r="AF1596" i="64"/>
  <c r="AG1596" i="64"/>
  <c r="AH1596" i="64"/>
  <c r="AI1596" i="64"/>
  <c r="AJ1596" i="64"/>
  <c r="AK1596" i="64"/>
  <c r="AL1596" i="64"/>
  <c r="AM1596" i="64"/>
  <c r="AN1596" i="64"/>
  <c r="AO1596" i="64"/>
  <c r="AP1596" i="64"/>
  <c r="AQ1596" i="64"/>
  <c r="AR1596" i="64"/>
  <c r="AS1596" i="64"/>
  <c r="AT1596" i="64"/>
  <c r="AU1596" i="64"/>
  <c r="AV1596" i="64"/>
  <c r="AW1596" i="64"/>
  <c r="AX1596" i="64"/>
  <c r="AY1596" i="64"/>
  <c r="AZ1596" i="64"/>
  <c r="BA1596" i="64"/>
  <c r="BB1596" i="64"/>
  <c r="BC1596" i="64"/>
  <c r="BD1596" i="64"/>
  <c r="BE1596" i="64"/>
  <c r="BF1596" i="64"/>
  <c r="BG1596" i="64"/>
  <c r="BH1596" i="64"/>
  <c r="BI1596" i="64"/>
  <c r="BJ1596" i="64"/>
  <c r="BK1596" i="64"/>
  <c r="BL1596" i="64"/>
  <c r="BM1596" i="64"/>
  <c r="BN1596" i="64"/>
  <c r="BO1596" i="64"/>
  <c r="BP1596" i="64"/>
  <c r="BQ1596" i="64"/>
  <c r="BR1596" i="64"/>
  <c r="BS1596" i="64"/>
  <c r="BT1596" i="64"/>
  <c r="BU1596" i="64"/>
  <c r="BV1596" i="64"/>
  <c r="BW1596" i="64"/>
  <c r="BX1596" i="64"/>
  <c r="BY1596" i="64"/>
  <c r="BZ1596" i="64"/>
  <c r="CA1596" i="64"/>
  <c r="CB1596" i="64"/>
  <c r="CC1596" i="64"/>
  <c r="CD1596" i="64"/>
  <c r="CE1596" i="64"/>
  <c r="CF1596" i="64"/>
  <c r="CG1596" i="64"/>
  <c r="CH1596" i="64"/>
  <c r="CI1596" i="64"/>
  <c r="CJ1596" i="64"/>
  <c r="CK1596" i="64"/>
  <c r="CL1596" i="64"/>
  <c r="S1596" i="64"/>
  <c r="G1591" i="64"/>
  <c r="G1592" i="64"/>
  <c r="G1593" i="64"/>
  <c r="G1596" i="64"/>
  <c r="G1597" i="64"/>
  <c r="G1590" i="64"/>
  <c r="T1802" i="64"/>
  <c r="U1802" i="64"/>
  <c r="V1802" i="64"/>
  <c r="W1802" i="64"/>
  <c r="X1802" i="64"/>
  <c r="Y1802" i="64"/>
  <c r="Z1802" i="64"/>
  <c r="AA1802" i="64"/>
  <c r="AB1802" i="64"/>
  <c r="AC1802" i="64"/>
  <c r="AD1802" i="64"/>
  <c r="AE1802" i="64"/>
  <c r="AF1802" i="64"/>
  <c r="AG1802" i="64"/>
  <c r="AH1802" i="64"/>
  <c r="AI1802" i="64"/>
  <c r="AJ1802" i="64"/>
  <c r="AK1802" i="64"/>
  <c r="AL1802" i="64"/>
  <c r="AM1802" i="64"/>
  <c r="AN1802" i="64"/>
  <c r="AO1802" i="64"/>
  <c r="AP1802" i="64"/>
  <c r="AQ1802" i="64"/>
  <c r="AR1802" i="64"/>
  <c r="AS1802" i="64"/>
  <c r="AT1802" i="64"/>
  <c r="AU1802" i="64"/>
  <c r="AV1802" i="64"/>
  <c r="AW1802" i="64"/>
  <c r="AX1802" i="64"/>
  <c r="AY1802" i="64"/>
  <c r="AZ1802" i="64"/>
  <c r="BA1802" i="64"/>
  <c r="BB1802" i="64"/>
  <c r="BC1802" i="64"/>
  <c r="BD1802" i="64"/>
  <c r="BE1802" i="64"/>
  <c r="BF1802" i="64"/>
  <c r="BG1802" i="64"/>
  <c r="BH1802" i="64"/>
  <c r="BI1802" i="64"/>
  <c r="BJ1802" i="64"/>
  <c r="BK1802" i="64"/>
  <c r="BL1802" i="64"/>
  <c r="BM1802" i="64"/>
  <c r="BN1802" i="64"/>
  <c r="BO1802" i="64"/>
  <c r="BP1802" i="64"/>
  <c r="BQ1802" i="64"/>
  <c r="BR1802" i="64"/>
  <c r="BS1802" i="64"/>
  <c r="BT1802" i="64"/>
  <c r="BU1802" i="64"/>
  <c r="BV1802" i="64"/>
  <c r="BW1802" i="64"/>
  <c r="BX1802" i="64"/>
  <c r="BY1802" i="64"/>
  <c r="BZ1802" i="64"/>
  <c r="CA1802" i="64"/>
  <c r="CB1802" i="64"/>
  <c r="CC1802" i="64"/>
  <c r="CD1802" i="64"/>
  <c r="CE1802" i="64"/>
  <c r="CF1802" i="64"/>
  <c r="CG1802" i="64"/>
  <c r="CH1802" i="64"/>
  <c r="CI1802" i="64"/>
  <c r="CJ1802" i="64"/>
  <c r="CK1802" i="64"/>
  <c r="CL1802" i="64"/>
  <c r="S1802" i="64"/>
  <c r="G1800" i="64"/>
  <c r="G1087" i="64"/>
  <c r="G1797" i="64"/>
  <c r="G1798" i="64"/>
  <c r="G1799" i="64"/>
  <c r="G1802" i="64"/>
  <c r="G1803" i="64"/>
  <c r="G1796" i="64"/>
  <c r="S2532" i="64"/>
  <c r="CL2532" i="64"/>
  <c r="CK2532" i="64"/>
  <c r="CJ2532" i="64"/>
  <c r="CI2532" i="64"/>
  <c r="CH2532" i="64"/>
  <c r="CG2532" i="64"/>
  <c r="CF2532" i="64"/>
  <c r="CE2532" i="64"/>
  <c r="CD2532" i="64"/>
  <c r="CC2532" i="64"/>
  <c r="CB2532" i="64"/>
  <c r="CA2532" i="64"/>
  <c r="BZ2532" i="64"/>
  <c r="BY2532" i="64"/>
  <c r="BX2532" i="64"/>
  <c r="BW2532" i="64"/>
  <c r="BV2532" i="64"/>
  <c r="BU2532" i="64"/>
  <c r="BT2532" i="64"/>
  <c r="BS2532" i="64"/>
  <c r="BR2532" i="64"/>
  <c r="BQ2532" i="64"/>
  <c r="BP2532" i="64"/>
  <c r="BO2532" i="64"/>
  <c r="BN2532" i="64"/>
  <c r="BM2532" i="64"/>
  <c r="BL2532" i="64"/>
  <c r="BK2532" i="64"/>
  <c r="BJ2532" i="64"/>
  <c r="BI2532" i="64"/>
  <c r="BH2532" i="64"/>
  <c r="BG2532" i="64"/>
  <c r="BF2532" i="64"/>
  <c r="BE2532" i="64"/>
  <c r="BD2532" i="64"/>
  <c r="BC2532" i="64"/>
  <c r="BB2532" i="64"/>
  <c r="BA2532" i="64"/>
  <c r="AZ2532" i="64"/>
  <c r="AY2532" i="64"/>
  <c r="AX2532" i="64"/>
  <c r="AW2532" i="64"/>
  <c r="AV2532" i="64"/>
  <c r="AU2532" i="64"/>
  <c r="AT2532" i="64"/>
  <c r="AS2532" i="64"/>
  <c r="AR2532" i="64"/>
  <c r="AQ2532" i="64"/>
  <c r="AP2532" i="64"/>
  <c r="AO2532" i="64"/>
  <c r="AN2532" i="64"/>
  <c r="AM2532" i="64"/>
  <c r="AL2532" i="64"/>
  <c r="AK2532" i="64"/>
  <c r="AJ2532" i="64"/>
  <c r="AI2532" i="64"/>
  <c r="AH2532" i="64"/>
  <c r="AG2532" i="64"/>
  <c r="AF2532" i="64"/>
  <c r="AE2532" i="64"/>
  <c r="AD2532" i="64"/>
  <c r="AC2532" i="64"/>
  <c r="AB2532" i="64"/>
  <c r="AA2532" i="64"/>
  <c r="Z2532" i="64"/>
  <c r="Y2532" i="64"/>
  <c r="X2532" i="64"/>
  <c r="W2532" i="64"/>
  <c r="V2532" i="64"/>
  <c r="U2532" i="64"/>
  <c r="T2532" i="64"/>
  <c r="G2530" i="64"/>
  <c r="G2527" i="64"/>
  <c r="G2528" i="64"/>
  <c r="G2529" i="64"/>
  <c r="G2532" i="64"/>
  <c r="G2533" i="64"/>
  <c r="G2526" i="64"/>
  <c r="G1571" i="64"/>
  <c r="CL1573" i="64"/>
  <c r="CK1573" i="64"/>
  <c r="CJ1573" i="64"/>
  <c r="CI1573" i="64"/>
  <c r="CH1573" i="64"/>
  <c r="CG1573" i="64"/>
  <c r="CF1573" i="64"/>
  <c r="CE1573" i="64"/>
  <c r="CD1573" i="64"/>
  <c r="CC1573" i="64"/>
  <c r="CB1573" i="64"/>
  <c r="CA1573" i="64"/>
  <c r="BZ1573" i="64"/>
  <c r="BY1573" i="64"/>
  <c r="BX1573" i="64"/>
  <c r="BW1573" i="64"/>
  <c r="BV1573" i="64"/>
  <c r="BU1573" i="64"/>
  <c r="BT1573" i="64"/>
  <c r="BS1573" i="64"/>
  <c r="BR1573" i="64"/>
  <c r="BQ1573" i="64"/>
  <c r="BP1573" i="64"/>
  <c r="BO1573" i="64"/>
  <c r="BN1573" i="64"/>
  <c r="BM1573" i="64"/>
  <c r="BL1573" i="64"/>
  <c r="BK1573" i="64"/>
  <c r="BJ1573" i="64"/>
  <c r="BI1573" i="64"/>
  <c r="BH1573" i="64"/>
  <c r="BG1573" i="64"/>
  <c r="BF1573" i="64"/>
  <c r="BE1573" i="64"/>
  <c r="BD1573" i="64"/>
  <c r="BC1573" i="64"/>
  <c r="BB1573" i="64"/>
  <c r="BA1573" i="64"/>
  <c r="AZ1573" i="64"/>
  <c r="AY1573" i="64"/>
  <c r="AX1573" i="64"/>
  <c r="AW1573" i="64"/>
  <c r="AV1573" i="64"/>
  <c r="AU1573" i="64"/>
  <c r="AT1573" i="64"/>
  <c r="AS1573" i="64"/>
  <c r="AR1573" i="64"/>
  <c r="AQ1573" i="64"/>
  <c r="AP1573" i="64"/>
  <c r="AO1573" i="64"/>
  <c r="AN1573" i="64"/>
  <c r="AM1573" i="64"/>
  <c r="AL1573" i="64"/>
  <c r="AK1573" i="64"/>
  <c r="AJ1573" i="64"/>
  <c r="AI1573" i="64"/>
  <c r="AH1573" i="64"/>
  <c r="AG1573" i="64"/>
  <c r="AF1573" i="64"/>
  <c r="AE1573" i="64"/>
  <c r="AD1573" i="64"/>
  <c r="AC1573" i="64"/>
  <c r="AB1573" i="64"/>
  <c r="AA1573" i="64"/>
  <c r="Z1573" i="64"/>
  <c r="Y1573" i="64"/>
  <c r="X1573" i="64"/>
  <c r="W1573" i="64"/>
  <c r="V1573" i="64"/>
  <c r="U1573" i="64"/>
  <c r="T1573" i="64"/>
  <c r="S1573" i="64"/>
  <c r="G1529" i="64"/>
  <c r="G1568" i="64"/>
  <c r="G1569" i="64"/>
  <c r="G1570" i="64"/>
  <c r="G1573" i="64"/>
  <c r="G1574" i="64"/>
  <c r="G1567" i="64"/>
  <c r="T1529" i="64"/>
  <c r="U1529" i="64"/>
  <c r="V1529" i="64"/>
  <c r="W1529" i="64"/>
  <c r="X1529" i="64"/>
  <c r="Y1529" i="64"/>
  <c r="Z1529" i="64"/>
  <c r="AA1529" i="64"/>
  <c r="AB1529" i="64"/>
  <c r="AC1529" i="64"/>
  <c r="AD1529" i="64"/>
  <c r="AE1529" i="64"/>
  <c r="AF1529" i="64"/>
  <c r="AG1529" i="64"/>
  <c r="AH1529" i="64"/>
  <c r="AI1529" i="64"/>
  <c r="AJ1529" i="64"/>
  <c r="AK1529" i="64"/>
  <c r="AL1529" i="64"/>
  <c r="AM1529" i="64"/>
  <c r="AN1529" i="64"/>
  <c r="AO1529" i="64"/>
  <c r="AP1529" i="64"/>
  <c r="AQ1529" i="64"/>
  <c r="AR1529" i="64"/>
  <c r="AS1529" i="64"/>
  <c r="AT1529" i="64"/>
  <c r="AU1529" i="64"/>
  <c r="AV1529" i="64"/>
  <c r="AW1529" i="64"/>
  <c r="AX1529" i="64"/>
  <c r="AY1529" i="64"/>
  <c r="AZ1529" i="64"/>
  <c r="BA1529" i="64"/>
  <c r="BB1529" i="64"/>
  <c r="BC1529" i="64"/>
  <c r="BD1529" i="64"/>
  <c r="BE1529" i="64"/>
  <c r="BF1529" i="64"/>
  <c r="BG1529" i="64"/>
  <c r="BH1529" i="64"/>
  <c r="BI1529" i="64"/>
  <c r="BJ1529" i="64"/>
  <c r="BK1529" i="64"/>
  <c r="BL1529" i="64"/>
  <c r="BM1529" i="64"/>
  <c r="BN1529" i="64"/>
  <c r="BO1529" i="64"/>
  <c r="BP1529" i="64"/>
  <c r="BQ1529" i="64"/>
  <c r="BR1529" i="64"/>
  <c r="BS1529" i="64"/>
  <c r="BT1529" i="64"/>
  <c r="BU1529" i="64"/>
  <c r="BV1529" i="64"/>
  <c r="BW1529" i="64"/>
  <c r="BX1529" i="64"/>
  <c r="BY1529" i="64"/>
  <c r="BZ1529" i="64"/>
  <c r="CA1529" i="64"/>
  <c r="CB1529" i="64"/>
  <c r="CC1529" i="64"/>
  <c r="CD1529" i="64"/>
  <c r="CE1529" i="64"/>
  <c r="CF1529" i="64"/>
  <c r="CG1529" i="64"/>
  <c r="CH1529" i="64"/>
  <c r="CI1529" i="64"/>
  <c r="CJ1529" i="64"/>
  <c r="CK1529" i="64"/>
  <c r="CL1529" i="64"/>
  <c r="S1529" i="64"/>
  <c r="G1527" i="64"/>
  <c r="G1524" i="64"/>
  <c r="G1525" i="64"/>
  <c r="G1526" i="64"/>
  <c r="G1530" i="64"/>
  <c r="G1523" i="64"/>
  <c r="S1967" i="64"/>
  <c r="G1965" i="64"/>
  <c r="G1962" i="64"/>
  <c r="G1963" i="64"/>
  <c r="G1964" i="64"/>
  <c r="G1967" i="64"/>
  <c r="G1968" i="64"/>
  <c r="G1961" i="64"/>
  <c r="T1935" i="64"/>
  <c r="U1935" i="64"/>
  <c r="V1935" i="64"/>
  <c r="W1935" i="64"/>
  <c r="X1935" i="64"/>
  <c r="Y1935" i="64"/>
  <c r="Z1935" i="64"/>
  <c r="AA1935" i="64"/>
  <c r="AB1935" i="64"/>
  <c r="AC1935" i="64"/>
  <c r="AD1935" i="64"/>
  <c r="AE1935" i="64"/>
  <c r="AF1935" i="64"/>
  <c r="AG1935" i="64"/>
  <c r="AH1935" i="64"/>
  <c r="AI1935" i="64"/>
  <c r="AJ1935" i="64"/>
  <c r="AK1935" i="64"/>
  <c r="AL1935" i="64"/>
  <c r="AM1935" i="64"/>
  <c r="AN1935" i="64"/>
  <c r="AO1935" i="64"/>
  <c r="AP1935" i="64"/>
  <c r="AQ1935" i="64"/>
  <c r="AR1935" i="64"/>
  <c r="AS1935" i="64"/>
  <c r="AT1935" i="64"/>
  <c r="AU1935" i="64"/>
  <c r="AV1935" i="64"/>
  <c r="AW1935" i="64"/>
  <c r="AX1935" i="64"/>
  <c r="AY1935" i="64"/>
  <c r="AZ1935" i="64"/>
  <c r="BA1935" i="64"/>
  <c r="BB1935" i="64"/>
  <c r="BC1935" i="64"/>
  <c r="BD1935" i="64"/>
  <c r="BE1935" i="64"/>
  <c r="BF1935" i="64"/>
  <c r="BG1935" i="64"/>
  <c r="BH1935" i="64"/>
  <c r="BI1935" i="64"/>
  <c r="BJ1935" i="64"/>
  <c r="BK1935" i="64"/>
  <c r="BL1935" i="64"/>
  <c r="BM1935" i="64"/>
  <c r="BN1935" i="64"/>
  <c r="BO1935" i="64"/>
  <c r="BP1935" i="64"/>
  <c r="BQ1935" i="64"/>
  <c r="BR1935" i="64"/>
  <c r="BS1935" i="64"/>
  <c r="BT1935" i="64"/>
  <c r="BU1935" i="64"/>
  <c r="BV1935" i="64"/>
  <c r="BW1935" i="64"/>
  <c r="BX1935" i="64"/>
  <c r="BY1935" i="64"/>
  <c r="BZ1935" i="64"/>
  <c r="CA1935" i="64"/>
  <c r="CB1935" i="64"/>
  <c r="CC1935" i="64"/>
  <c r="CD1935" i="64"/>
  <c r="CE1935" i="64"/>
  <c r="CF1935" i="64"/>
  <c r="CG1935" i="64"/>
  <c r="CH1935" i="64"/>
  <c r="CI1935" i="64"/>
  <c r="CJ1935" i="64"/>
  <c r="CK1935" i="64"/>
  <c r="CL1935" i="64"/>
  <c r="S1935" i="64"/>
  <c r="G1933" i="64"/>
  <c r="G1930" i="64"/>
  <c r="G1931" i="64"/>
  <c r="G1932" i="64"/>
  <c r="G1935" i="64"/>
  <c r="G1936" i="64"/>
  <c r="G1929" i="64"/>
  <c r="T1903" i="64"/>
  <c r="U1903" i="64"/>
  <c r="V1903" i="64"/>
  <c r="W1903" i="64"/>
  <c r="X1903" i="64"/>
  <c r="Y1903" i="64"/>
  <c r="Z1903" i="64"/>
  <c r="AA1903" i="64"/>
  <c r="AB1903" i="64"/>
  <c r="AC1903" i="64"/>
  <c r="AD1903" i="64"/>
  <c r="AE1903" i="64"/>
  <c r="AF1903" i="64"/>
  <c r="AG1903" i="64"/>
  <c r="AH1903" i="64"/>
  <c r="AI1903" i="64"/>
  <c r="AJ1903" i="64"/>
  <c r="AK1903" i="64"/>
  <c r="AL1903" i="64"/>
  <c r="AM1903" i="64"/>
  <c r="AN1903" i="64"/>
  <c r="AO1903" i="64"/>
  <c r="AP1903" i="64"/>
  <c r="AQ1903" i="64"/>
  <c r="AR1903" i="64"/>
  <c r="AS1903" i="64"/>
  <c r="AT1903" i="64"/>
  <c r="AU1903" i="64"/>
  <c r="AV1903" i="64"/>
  <c r="AW1903" i="64"/>
  <c r="AX1903" i="64"/>
  <c r="AY1903" i="64"/>
  <c r="AZ1903" i="64"/>
  <c r="BA1903" i="64"/>
  <c r="BB1903" i="64"/>
  <c r="BC1903" i="64"/>
  <c r="BD1903" i="64"/>
  <c r="BE1903" i="64"/>
  <c r="BF1903" i="64"/>
  <c r="BG1903" i="64"/>
  <c r="BH1903" i="64"/>
  <c r="BI1903" i="64"/>
  <c r="BJ1903" i="64"/>
  <c r="BK1903" i="64"/>
  <c r="BL1903" i="64"/>
  <c r="BM1903" i="64"/>
  <c r="BN1903" i="64"/>
  <c r="BO1903" i="64"/>
  <c r="BP1903" i="64"/>
  <c r="BQ1903" i="64"/>
  <c r="BR1903" i="64"/>
  <c r="BS1903" i="64"/>
  <c r="BT1903" i="64"/>
  <c r="BU1903" i="64"/>
  <c r="BV1903" i="64"/>
  <c r="BW1903" i="64"/>
  <c r="BX1903" i="64"/>
  <c r="BY1903" i="64"/>
  <c r="BZ1903" i="64"/>
  <c r="CA1903" i="64"/>
  <c r="CB1903" i="64"/>
  <c r="CC1903" i="64"/>
  <c r="CD1903" i="64"/>
  <c r="CE1903" i="64"/>
  <c r="CF1903" i="64"/>
  <c r="CG1903" i="64"/>
  <c r="CH1903" i="64"/>
  <c r="CI1903" i="64"/>
  <c r="CJ1903" i="64"/>
  <c r="CK1903" i="64"/>
  <c r="CL1903" i="64"/>
  <c r="S1903" i="64"/>
  <c r="G1901" i="64"/>
  <c r="G1898" i="64"/>
  <c r="G1899" i="64"/>
  <c r="G1900" i="64"/>
  <c r="G1903" i="64"/>
  <c r="G1904" i="64"/>
  <c r="G1897" i="64"/>
  <c r="G1483" i="64"/>
  <c r="T1485" i="64"/>
  <c r="U1485" i="64"/>
  <c r="V1485" i="64"/>
  <c r="W1485" i="64"/>
  <c r="X1485" i="64"/>
  <c r="Y1485" i="64"/>
  <c r="Z1485" i="64"/>
  <c r="AA1485" i="64"/>
  <c r="AB1485" i="64"/>
  <c r="AC1485" i="64"/>
  <c r="AD1485" i="64"/>
  <c r="AE1485" i="64"/>
  <c r="AF1485" i="64"/>
  <c r="AG1485" i="64"/>
  <c r="AH1485" i="64"/>
  <c r="AI1485" i="64"/>
  <c r="AJ1485" i="64"/>
  <c r="AK1485" i="64"/>
  <c r="AL1485" i="64"/>
  <c r="AM1485" i="64"/>
  <c r="AN1485" i="64"/>
  <c r="AO1485" i="64"/>
  <c r="AP1485" i="64"/>
  <c r="AQ1485" i="64"/>
  <c r="AR1485" i="64"/>
  <c r="AS1485" i="64"/>
  <c r="AT1485" i="64"/>
  <c r="AU1485" i="64"/>
  <c r="AV1485" i="64"/>
  <c r="AW1485" i="64"/>
  <c r="AX1485" i="64"/>
  <c r="AY1485" i="64"/>
  <c r="AZ1485" i="64"/>
  <c r="BA1485" i="64"/>
  <c r="BB1485" i="64"/>
  <c r="BC1485" i="64"/>
  <c r="BD1485" i="64"/>
  <c r="BE1485" i="64"/>
  <c r="BF1485" i="64"/>
  <c r="BG1485" i="64"/>
  <c r="BH1485" i="64"/>
  <c r="BI1485" i="64"/>
  <c r="BJ1485" i="64"/>
  <c r="BK1485" i="64"/>
  <c r="BL1485" i="64"/>
  <c r="BM1485" i="64"/>
  <c r="BN1485" i="64"/>
  <c r="BO1485" i="64"/>
  <c r="BP1485" i="64"/>
  <c r="BQ1485" i="64"/>
  <c r="BR1485" i="64"/>
  <c r="BS1485" i="64"/>
  <c r="BT1485" i="64"/>
  <c r="BU1485" i="64"/>
  <c r="BV1485" i="64"/>
  <c r="BW1485" i="64"/>
  <c r="BX1485" i="64"/>
  <c r="BY1485" i="64"/>
  <c r="BZ1485" i="64"/>
  <c r="CA1485" i="64"/>
  <c r="CB1485" i="64"/>
  <c r="CC1485" i="64"/>
  <c r="CD1485" i="64"/>
  <c r="CE1485" i="64"/>
  <c r="CF1485" i="64"/>
  <c r="CG1485" i="64"/>
  <c r="CH1485" i="64"/>
  <c r="CI1485" i="64"/>
  <c r="CJ1485" i="64"/>
  <c r="CK1485" i="64"/>
  <c r="CL1485" i="64"/>
  <c r="S1485" i="64"/>
  <c r="G1480" i="64"/>
  <c r="G1481" i="64"/>
  <c r="G1482" i="64"/>
  <c r="G1485" i="64"/>
  <c r="G1486" i="64"/>
  <c r="G1479" i="64"/>
  <c r="T1449" i="64"/>
  <c r="U1449" i="64"/>
  <c r="V1449" i="64"/>
  <c r="W1449" i="64"/>
  <c r="X1449" i="64"/>
  <c r="Y1449" i="64"/>
  <c r="Z1449" i="64"/>
  <c r="AA1449" i="64"/>
  <c r="AB1449" i="64"/>
  <c r="AC1449" i="64"/>
  <c r="AD1449" i="64"/>
  <c r="AE1449" i="64"/>
  <c r="AF1449" i="64"/>
  <c r="AG1449" i="64"/>
  <c r="AH1449" i="64"/>
  <c r="AI1449" i="64"/>
  <c r="AJ1449" i="64"/>
  <c r="AK1449" i="64"/>
  <c r="AL1449" i="64"/>
  <c r="AM1449" i="64"/>
  <c r="AN1449" i="64"/>
  <c r="AO1449" i="64"/>
  <c r="AP1449" i="64"/>
  <c r="AQ1449" i="64"/>
  <c r="AR1449" i="64"/>
  <c r="AS1449" i="64"/>
  <c r="AT1449" i="64"/>
  <c r="AU1449" i="64"/>
  <c r="AV1449" i="64"/>
  <c r="AW1449" i="64"/>
  <c r="AX1449" i="64"/>
  <c r="AY1449" i="64"/>
  <c r="AZ1449" i="64"/>
  <c r="BA1449" i="64"/>
  <c r="BB1449" i="64"/>
  <c r="BC1449" i="64"/>
  <c r="BD1449" i="64"/>
  <c r="BE1449" i="64"/>
  <c r="BF1449" i="64"/>
  <c r="BG1449" i="64"/>
  <c r="BH1449" i="64"/>
  <c r="BI1449" i="64"/>
  <c r="BJ1449" i="64"/>
  <c r="BK1449" i="64"/>
  <c r="BL1449" i="64"/>
  <c r="BM1449" i="64"/>
  <c r="BN1449" i="64"/>
  <c r="BO1449" i="64"/>
  <c r="BP1449" i="64"/>
  <c r="BQ1449" i="64"/>
  <c r="BR1449" i="64"/>
  <c r="BS1449" i="64"/>
  <c r="BT1449" i="64"/>
  <c r="BU1449" i="64"/>
  <c r="BV1449" i="64"/>
  <c r="BW1449" i="64"/>
  <c r="BX1449" i="64"/>
  <c r="BY1449" i="64"/>
  <c r="BZ1449" i="64"/>
  <c r="CA1449" i="64"/>
  <c r="CB1449" i="64"/>
  <c r="CC1449" i="64"/>
  <c r="CD1449" i="64"/>
  <c r="CE1449" i="64"/>
  <c r="CF1449" i="64"/>
  <c r="CG1449" i="64"/>
  <c r="CH1449" i="64"/>
  <c r="CI1449" i="64"/>
  <c r="CJ1449" i="64"/>
  <c r="CK1449" i="64"/>
  <c r="CL1449" i="64"/>
  <c r="S1449" i="64"/>
  <c r="G1447" i="64"/>
  <c r="G1444" i="64"/>
  <c r="G1445" i="64"/>
  <c r="G1446" i="64"/>
  <c r="G1449" i="64"/>
  <c r="G1450" i="64"/>
  <c r="G1443" i="64"/>
  <c r="T1414" i="64"/>
  <c r="U1414" i="64"/>
  <c r="V1414" i="64"/>
  <c r="W1414" i="64"/>
  <c r="X1414" i="64"/>
  <c r="Y1414" i="64"/>
  <c r="Z1414" i="64"/>
  <c r="AA1414" i="64"/>
  <c r="AB1414" i="64"/>
  <c r="AC1414" i="64"/>
  <c r="AD1414" i="64"/>
  <c r="AE1414" i="64"/>
  <c r="AF1414" i="64"/>
  <c r="AG1414" i="64"/>
  <c r="AH1414" i="64"/>
  <c r="AI1414" i="64"/>
  <c r="AJ1414" i="64"/>
  <c r="AK1414" i="64"/>
  <c r="AL1414" i="64"/>
  <c r="AM1414" i="64"/>
  <c r="AN1414" i="64"/>
  <c r="AO1414" i="64"/>
  <c r="AP1414" i="64"/>
  <c r="AQ1414" i="64"/>
  <c r="AR1414" i="64"/>
  <c r="AS1414" i="64"/>
  <c r="AT1414" i="64"/>
  <c r="AU1414" i="64"/>
  <c r="AV1414" i="64"/>
  <c r="AW1414" i="64"/>
  <c r="AX1414" i="64"/>
  <c r="AY1414" i="64"/>
  <c r="AZ1414" i="64"/>
  <c r="BA1414" i="64"/>
  <c r="BB1414" i="64"/>
  <c r="BC1414" i="64"/>
  <c r="BD1414" i="64"/>
  <c r="BE1414" i="64"/>
  <c r="BF1414" i="64"/>
  <c r="BG1414" i="64"/>
  <c r="BH1414" i="64"/>
  <c r="BI1414" i="64"/>
  <c r="BJ1414" i="64"/>
  <c r="BK1414" i="64"/>
  <c r="BL1414" i="64"/>
  <c r="BM1414" i="64"/>
  <c r="BN1414" i="64"/>
  <c r="BO1414" i="64"/>
  <c r="BP1414" i="64"/>
  <c r="BQ1414" i="64"/>
  <c r="BR1414" i="64"/>
  <c r="BS1414" i="64"/>
  <c r="BT1414" i="64"/>
  <c r="BU1414" i="64"/>
  <c r="BV1414" i="64"/>
  <c r="BW1414" i="64"/>
  <c r="BX1414" i="64"/>
  <c r="BY1414" i="64"/>
  <c r="BZ1414" i="64"/>
  <c r="CA1414" i="64"/>
  <c r="CB1414" i="64"/>
  <c r="CC1414" i="64"/>
  <c r="CD1414" i="64"/>
  <c r="CE1414" i="64"/>
  <c r="CF1414" i="64"/>
  <c r="CG1414" i="64"/>
  <c r="CH1414" i="64"/>
  <c r="CI1414" i="64"/>
  <c r="CJ1414" i="64"/>
  <c r="CK1414" i="64"/>
  <c r="CL1414" i="64"/>
  <c r="S1414" i="64"/>
  <c r="G1412" i="64"/>
  <c r="G1409" i="64"/>
  <c r="G1410" i="64"/>
  <c r="G1411" i="64"/>
  <c r="G1414" i="64"/>
  <c r="G1415" i="64"/>
  <c r="G1408" i="64"/>
  <c r="T1379" i="64"/>
  <c r="U1379" i="64"/>
  <c r="V1379" i="64"/>
  <c r="W1379" i="64"/>
  <c r="X1379" i="64"/>
  <c r="Y1379" i="64"/>
  <c r="Z1379" i="64"/>
  <c r="AA1379" i="64"/>
  <c r="AB1379" i="64"/>
  <c r="AC1379" i="64"/>
  <c r="AD1379" i="64"/>
  <c r="AE1379" i="64"/>
  <c r="AF1379" i="64"/>
  <c r="AG1379" i="64"/>
  <c r="AH1379" i="64"/>
  <c r="AI1379" i="64"/>
  <c r="AJ1379" i="64"/>
  <c r="AK1379" i="64"/>
  <c r="AL1379" i="64"/>
  <c r="AM1379" i="64"/>
  <c r="AN1379" i="64"/>
  <c r="AO1379" i="64"/>
  <c r="AP1379" i="64"/>
  <c r="AQ1379" i="64"/>
  <c r="AR1379" i="64"/>
  <c r="AS1379" i="64"/>
  <c r="AT1379" i="64"/>
  <c r="AU1379" i="64"/>
  <c r="AV1379" i="64"/>
  <c r="AW1379" i="64"/>
  <c r="AX1379" i="64"/>
  <c r="AY1379" i="64"/>
  <c r="AZ1379" i="64"/>
  <c r="BA1379" i="64"/>
  <c r="BB1379" i="64"/>
  <c r="BC1379" i="64"/>
  <c r="BD1379" i="64"/>
  <c r="BE1379" i="64"/>
  <c r="BF1379" i="64"/>
  <c r="BG1379" i="64"/>
  <c r="BH1379" i="64"/>
  <c r="BI1379" i="64"/>
  <c r="BJ1379" i="64"/>
  <c r="BK1379" i="64"/>
  <c r="BL1379" i="64"/>
  <c r="BM1379" i="64"/>
  <c r="BN1379" i="64"/>
  <c r="BO1379" i="64"/>
  <c r="BP1379" i="64"/>
  <c r="BQ1379" i="64"/>
  <c r="BR1379" i="64"/>
  <c r="BS1379" i="64"/>
  <c r="BT1379" i="64"/>
  <c r="BU1379" i="64"/>
  <c r="BV1379" i="64"/>
  <c r="BW1379" i="64"/>
  <c r="BX1379" i="64"/>
  <c r="BY1379" i="64"/>
  <c r="BZ1379" i="64"/>
  <c r="CA1379" i="64"/>
  <c r="CB1379" i="64"/>
  <c r="CC1379" i="64"/>
  <c r="CD1379" i="64"/>
  <c r="CE1379" i="64"/>
  <c r="CF1379" i="64"/>
  <c r="CG1379" i="64"/>
  <c r="CH1379" i="64"/>
  <c r="CI1379" i="64"/>
  <c r="CJ1379" i="64"/>
  <c r="CK1379" i="64"/>
  <c r="CL1379" i="64"/>
  <c r="S1379" i="64"/>
  <c r="G1377" i="64"/>
  <c r="G1374" i="64"/>
  <c r="G1395" i="64" s="1"/>
  <c r="G1375" i="64"/>
  <c r="G1376" i="64"/>
  <c r="G1379" i="64"/>
  <c r="G1380" i="64"/>
  <c r="G1373" i="64"/>
  <c r="G1999" i="64"/>
  <c r="T2001" i="64"/>
  <c r="U2001" i="64"/>
  <c r="V2001" i="64"/>
  <c r="W2001" i="64"/>
  <c r="X2001" i="64"/>
  <c r="Y2001" i="64"/>
  <c r="Z2001" i="64"/>
  <c r="AA2001" i="64"/>
  <c r="AB2001" i="64"/>
  <c r="AC2001" i="64"/>
  <c r="AD2001" i="64"/>
  <c r="AE2001" i="64"/>
  <c r="AF2001" i="64"/>
  <c r="AG2001" i="64"/>
  <c r="AH2001" i="64"/>
  <c r="AI2001" i="64"/>
  <c r="AJ2001" i="64"/>
  <c r="AK2001" i="64"/>
  <c r="AL2001" i="64"/>
  <c r="AM2001" i="64"/>
  <c r="AN2001" i="64"/>
  <c r="AO2001" i="64"/>
  <c r="AP2001" i="64"/>
  <c r="AQ2001" i="64"/>
  <c r="AR2001" i="64"/>
  <c r="AS2001" i="64"/>
  <c r="AT2001" i="64"/>
  <c r="AU2001" i="64"/>
  <c r="AV2001" i="64"/>
  <c r="AW2001" i="64"/>
  <c r="AX2001" i="64"/>
  <c r="AY2001" i="64"/>
  <c r="AZ2001" i="64"/>
  <c r="BA2001" i="64"/>
  <c r="BB2001" i="64"/>
  <c r="BC2001" i="64"/>
  <c r="BD2001" i="64"/>
  <c r="BE2001" i="64"/>
  <c r="BF2001" i="64"/>
  <c r="BG2001" i="64"/>
  <c r="BH2001" i="64"/>
  <c r="BI2001" i="64"/>
  <c r="BJ2001" i="64"/>
  <c r="BK2001" i="64"/>
  <c r="BL2001" i="64"/>
  <c r="BM2001" i="64"/>
  <c r="BN2001" i="64"/>
  <c r="BO2001" i="64"/>
  <c r="BP2001" i="64"/>
  <c r="BQ2001" i="64"/>
  <c r="BR2001" i="64"/>
  <c r="BS2001" i="64"/>
  <c r="BT2001" i="64"/>
  <c r="BU2001" i="64"/>
  <c r="BV2001" i="64"/>
  <c r="BW2001" i="64"/>
  <c r="BX2001" i="64"/>
  <c r="BY2001" i="64"/>
  <c r="BZ2001" i="64"/>
  <c r="CA2001" i="64"/>
  <c r="CB2001" i="64"/>
  <c r="CC2001" i="64"/>
  <c r="CD2001" i="64"/>
  <c r="CE2001" i="64"/>
  <c r="CF2001" i="64"/>
  <c r="CG2001" i="64"/>
  <c r="CH2001" i="64"/>
  <c r="CI2001" i="64"/>
  <c r="CJ2001" i="64"/>
  <c r="CK2001" i="64"/>
  <c r="CL2001" i="64"/>
  <c r="S2001" i="64"/>
  <c r="G1996" i="64"/>
  <c r="G1997" i="64"/>
  <c r="G1998" i="64"/>
  <c r="G2001" i="64"/>
  <c r="G2002" i="64"/>
  <c r="G1995" i="64"/>
  <c r="T2035" i="64"/>
  <c r="U2035" i="64"/>
  <c r="V2035" i="64"/>
  <c r="W2035" i="64"/>
  <c r="X2035" i="64"/>
  <c r="Y2035" i="64"/>
  <c r="Z2035" i="64"/>
  <c r="AA2035" i="64"/>
  <c r="AB2035" i="64"/>
  <c r="AC2035" i="64"/>
  <c r="AD2035" i="64"/>
  <c r="AE2035" i="64"/>
  <c r="AF2035" i="64"/>
  <c r="AG2035" i="64"/>
  <c r="AH2035" i="64"/>
  <c r="AI2035" i="64"/>
  <c r="AJ2035" i="64"/>
  <c r="AK2035" i="64"/>
  <c r="AL2035" i="64"/>
  <c r="AM2035" i="64"/>
  <c r="AN2035" i="64"/>
  <c r="AO2035" i="64"/>
  <c r="AP2035" i="64"/>
  <c r="AQ2035" i="64"/>
  <c r="AR2035" i="64"/>
  <c r="AS2035" i="64"/>
  <c r="AT2035" i="64"/>
  <c r="AU2035" i="64"/>
  <c r="AV2035" i="64"/>
  <c r="AW2035" i="64"/>
  <c r="AX2035" i="64"/>
  <c r="AY2035" i="64"/>
  <c r="AZ2035" i="64"/>
  <c r="BA2035" i="64"/>
  <c r="BB2035" i="64"/>
  <c r="BC2035" i="64"/>
  <c r="BD2035" i="64"/>
  <c r="BE2035" i="64"/>
  <c r="BF2035" i="64"/>
  <c r="BG2035" i="64"/>
  <c r="BH2035" i="64"/>
  <c r="BI2035" i="64"/>
  <c r="BJ2035" i="64"/>
  <c r="BK2035" i="64"/>
  <c r="BL2035" i="64"/>
  <c r="BM2035" i="64"/>
  <c r="BN2035" i="64"/>
  <c r="BO2035" i="64"/>
  <c r="BP2035" i="64"/>
  <c r="BQ2035" i="64"/>
  <c r="BR2035" i="64"/>
  <c r="BS2035" i="64"/>
  <c r="BT2035" i="64"/>
  <c r="BU2035" i="64"/>
  <c r="BV2035" i="64"/>
  <c r="BW2035" i="64"/>
  <c r="BX2035" i="64"/>
  <c r="BY2035" i="64"/>
  <c r="BZ2035" i="64"/>
  <c r="CA2035" i="64"/>
  <c r="CB2035" i="64"/>
  <c r="CC2035" i="64"/>
  <c r="CD2035" i="64"/>
  <c r="CE2035" i="64"/>
  <c r="CF2035" i="64"/>
  <c r="CG2035" i="64"/>
  <c r="CH2035" i="64"/>
  <c r="CI2035" i="64"/>
  <c r="CJ2035" i="64"/>
  <c r="CK2035" i="64"/>
  <c r="CL2035" i="64"/>
  <c r="S2035" i="64"/>
  <c r="G2033" i="64"/>
  <c r="G2030" i="64"/>
  <c r="G2031" i="64"/>
  <c r="G2032" i="64"/>
  <c r="G2035" i="64"/>
  <c r="G2036" i="64"/>
  <c r="G2029" i="64"/>
  <c r="T1341" i="64"/>
  <c r="U1341" i="64"/>
  <c r="V1341" i="64"/>
  <c r="W1341" i="64"/>
  <c r="X1341" i="64"/>
  <c r="Y1341" i="64"/>
  <c r="Z1341" i="64"/>
  <c r="AA1341" i="64"/>
  <c r="AB1341" i="64"/>
  <c r="AC1341" i="64"/>
  <c r="AD1341" i="64"/>
  <c r="AE1341" i="64"/>
  <c r="AF1341" i="64"/>
  <c r="AG1341" i="64"/>
  <c r="AH1341" i="64"/>
  <c r="AI1341" i="64"/>
  <c r="AJ1341" i="64"/>
  <c r="AK1341" i="64"/>
  <c r="AL1341" i="64"/>
  <c r="AM1341" i="64"/>
  <c r="AN1341" i="64"/>
  <c r="AO1341" i="64"/>
  <c r="AP1341" i="64"/>
  <c r="AQ1341" i="64"/>
  <c r="AR1341" i="64"/>
  <c r="AS1341" i="64"/>
  <c r="AT1341" i="64"/>
  <c r="AU1341" i="64"/>
  <c r="AV1341" i="64"/>
  <c r="AW1341" i="64"/>
  <c r="AX1341" i="64"/>
  <c r="AY1341" i="64"/>
  <c r="AZ1341" i="64"/>
  <c r="BA1341" i="64"/>
  <c r="BB1341" i="64"/>
  <c r="BC1341" i="64"/>
  <c r="BD1341" i="64"/>
  <c r="BE1341" i="64"/>
  <c r="BF1341" i="64"/>
  <c r="BG1341" i="64"/>
  <c r="BH1341" i="64"/>
  <c r="BI1341" i="64"/>
  <c r="BJ1341" i="64"/>
  <c r="BK1341" i="64"/>
  <c r="BL1341" i="64"/>
  <c r="BM1341" i="64"/>
  <c r="BN1341" i="64"/>
  <c r="BO1341" i="64"/>
  <c r="BP1341" i="64"/>
  <c r="BQ1341" i="64"/>
  <c r="BR1341" i="64"/>
  <c r="BS1341" i="64"/>
  <c r="BT1341" i="64"/>
  <c r="BU1341" i="64"/>
  <c r="BV1341" i="64"/>
  <c r="BW1341" i="64"/>
  <c r="BX1341" i="64"/>
  <c r="BY1341" i="64"/>
  <c r="BZ1341" i="64"/>
  <c r="CA1341" i="64"/>
  <c r="CB1341" i="64"/>
  <c r="CC1341" i="64"/>
  <c r="CD1341" i="64"/>
  <c r="CE1341" i="64"/>
  <c r="CF1341" i="64"/>
  <c r="CG1341" i="64"/>
  <c r="CH1341" i="64"/>
  <c r="CI1341" i="64"/>
  <c r="CJ1341" i="64"/>
  <c r="CK1341" i="64"/>
  <c r="CL1341" i="64"/>
  <c r="T1343" i="64"/>
  <c r="U1343" i="64"/>
  <c r="V1343" i="64"/>
  <c r="W1343" i="64"/>
  <c r="X1343" i="64"/>
  <c r="Y1343" i="64"/>
  <c r="Z1343" i="64"/>
  <c r="AA1343" i="64"/>
  <c r="AB1343" i="64"/>
  <c r="AC1343" i="64"/>
  <c r="AD1343" i="64"/>
  <c r="AE1343" i="64"/>
  <c r="AF1343" i="64"/>
  <c r="AG1343" i="64"/>
  <c r="AH1343" i="64"/>
  <c r="AI1343" i="64"/>
  <c r="AJ1343" i="64"/>
  <c r="AK1343" i="64"/>
  <c r="AL1343" i="64"/>
  <c r="AM1343" i="64"/>
  <c r="AN1343" i="64"/>
  <c r="AO1343" i="64"/>
  <c r="AP1343" i="64"/>
  <c r="AQ1343" i="64"/>
  <c r="AR1343" i="64"/>
  <c r="AS1343" i="64"/>
  <c r="AT1343" i="64"/>
  <c r="AU1343" i="64"/>
  <c r="AV1343" i="64"/>
  <c r="AW1343" i="64"/>
  <c r="AX1343" i="64"/>
  <c r="AY1343" i="64"/>
  <c r="AZ1343" i="64"/>
  <c r="BA1343" i="64"/>
  <c r="BB1343" i="64"/>
  <c r="BC1343" i="64"/>
  <c r="BD1343" i="64"/>
  <c r="BE1343" i="64"/>
  <c r="BF1343" i="64"/>
  <c r="BG1343" i="64"/>
  <c r="BH1343" i="64"/>
  <c r="BI1343" i="64"/>
  <c r="BJ1343" i="64"/>
  <c r="BK1343" i="64"/>
  <c r="BL1343" i="64"/>
  <c r="BM1343" i="64"/>
  <c r="BN1343" i="64"/>
  <c r="BO1343" i="64"/>
  <c r="BP1343" i="64"/>
  <c r="BQ1343" i="64"/>
  <c r="BR1343" i="64"/>
  <c r="BS1343" i="64"/>
  <c r="BT1343" i="64"/>
  <c r="BU1343" i="64"/>
  <c r="BV1343" i="64"/>
  <c r="BW1343" i="64"/>
  <c r="BX1343" i="64"/>
  <c r="BY1343" i="64"/>
  <c r="BZ1343" i="64"/>
  <c r="CA1343" i="64"/>
  <c r="CB1343" i="64"/>
  <c r="CC1343" i="64"/>
  <c r="CD1343" i="64"/>
  <c r="CE1343" i="64"/>
  <c r="CF1343" i="64"/>
  <c r="CG1343" i="64"/>
  <c r="CH1343" i="64"/>
  <c r="CI1343" i="64"/>
  <c r="CJ1343" i="64"/>
  <c r="CK1343" i="64"/>
  <c r="CL1343" i="64"/>
  <c r="T1344" i="64"/>
  <c r="U1344" i="64"/>
  <c r="V1344" i="64"/>
  <c r="W1344" i="64"/>
  <c r="X1344" i="64"/>
  <c r="Y1344" i="64"/>
  <c r="Z1344" i="64"/>
  <c r="AA1344" i="64"/>
  <c r="AB1344" i="64"/>
  <c r="AC1344" i="64"/>
  <c r="AD1344" i="64"/>
  <c r="AE1344" i="64"/>
  <c r="AF1344" i="64"/>
  <c r="AG1344" i="64"/>
  <c r="AH1344" i="64"/>
  <c r="AI1344" i="64"/>
  <c r="AJ1344" i="64"/>
  <c r="AK1344" i="64"/>
  <c r="AL1344" i="64"/>
  <c r="AM1344" i="64"/>
  <c r="AN1344" i="64"/>
  <c r="AO1344" i="64"/>
  <c r="AP1344" i="64"/>
  <c r="AQ1344" i="64"/>
  <c r="AR1344" i="64"/>
  <c r="AS1344" i="64"/>
  <c r="AT1344" i="64"/>
  <c r="AU1344" i="64"/>
  <c r="AV1344" i="64"/>
  <c r="AW1344" i="64"/>
  <c r="AX1344" i="64"/>
  <c r="AY1344" i="64"/>
  <c r="AZ1344" i="64"/>
  <c r="BA1344" i="64"/>
  <c r="BB1344" i="64"/>
  <c r="BC1344" i="64"/>
  <c r="BD1344" i="64"/>
  <c r="BE1344" i="64"/>
  <c r="BF1344" i="64"/>
  <c r="BG1344" i="64"/>
  <c r="BH1344" i="64"/>
  <c r="BI1344" i="64"/>
  <c r="BJ1344" i="64"/>
  <c r="BK1344" i="64"/>
  <c r="BL1344" i="64"/>
  <c r="BM1344" i="64"/>
  <c r="BN1344" i="64"/>
  <c r="BO1344" i="64"/>
  <c r="BP1344" i="64"/>
  <c r="BQ1344" i="64"/>
  <c r="BR1344" i="64"/>
  <c r="BS1344" i="64"/>
  <c r="BT1344" i="64"/>
  <c r="BU1344" i="64"/>
  <c r="BV1344" i="64"/>
  <c r="BW1344" i="64"/>
  <c r="BX1344" i="64"/>
  <c r="BY1344" i="64"/>
  <c r="BZ1344" i="64"/>
  <c r="CA1344" i="64"/>
  <c r="CB1344" i="64"/>
  <c r="CC1344" i="64"/>
  <c r="CD1344" i="64"/>
  <c r="CE1344" i="64"/>
  <c r="CF1344" i="64"/>
  <c r="CG1344" i="64"/>
  <c r="CH1344" i="64"/>
  <c r="CI1344" i="64"/>
  <c r="CJ1344" i="64"/>
  <c r="CK1344" i="64"/>
  <c r="CL1344" i="64"/>
  <c r="S1344" i="64"/>
  <c r="S1343" i="64"/>
  <c r="G1341" i="64"/>
  <c r="G1338" i="64"/>
  <c r="G1332" i="64" s="1"/>
  <c r="G1339" i="64"/>
  <c r="G1340" i="64"/>
  <c r="G1343" i="64"/>
  <c r="G1344" i="64"/>
  <c r="G1337" i="64"/>
  <c r="T1271" i="64"/>
  <c r="U1271" i="64"/>
  <c r="V1271" i="64"/>
  <c r="W1271" i="64"/>
  <c r="X1271" i="64"/>
  <c r="Y1271" i="64"/>
  <c r="Z1271" i="64"/>
  <c r="AA1271" i="64"/>
  <c r="AB1271" i="64"/>
  <c r="AC1271" i="64"/>
  <c r="AD1271" i="64"/>
  <c r="AE1271" i="64"/>
  <c r="AF1271" i="64"/>
  <c r="AG1271" i="64"/>
  <c r="AH1271" i="64"/>
  <c r="AI1271" i="64"/>
  <c r="AJ1271" i="64"/>
  <c r="AK1271" i="64"/>
  <c r="AL1271" i="64"/>
  <c r="AM1271" i="64"/>
  <c r="AN1271" i="64"/>
  <c r="AO1271" i="64"/>
  <c r="AP1271" i="64"/>
  <c r="AQ1271" i="64"/>
  <c r="AR1271" i="64"/>
  <c r="AS1271" i="64"/>
  <c r="AT1271" i="64"/>
  <c r="AU1271" i="64"/>
  <c r="AV1271" i="64"/>
  <c r="AW1271" i="64"/>
  <c r="AX1271" i="64"/>
  <c r="AY1271" i="64"/>
  <c r="AZ1271" i="64"/>
  <c r="BA1271" i="64"/>
  <c r="BB1271" i="64"/>
  <c r="BC1271" i="64"/>
  <c r="BD1271" i="64"/>
  <c r="BE1271" i="64"/>
  <c r="BF1271" i="64"/>
  <c r="BG1271" i="64"/>
  <c r="BH1271" i="64"/>
  <c r="BI1271" i="64"/>
  <c r="BJ1271" i="64"/>
  <c r="BK1271" i="64"/>
  <c r="BL1271" i="64"/>
  <c r="BM1271" i="64"/>
  <c r="BN1271" i="64"/>
  <c r="BO1271" i="64"/>
  <c r="BP1271" i="64"/>
  <c r="BQ1271" i="64"/>
  <c r="BR1271" i="64"/>
  <c r="BS1271" i="64"/>
  <c r="BT1271" i="64"/>
  <c r="BU1271" i="64"/>
  <c r="BV1271" i="64"/>
  <c r="BW1271" i="64"/>
  <c r="BX1271" i="64"/>
  <c r="BY1271" i="64"/>
  <c r="BZ1271" i="64"/>
  <c r="CA1271" i="64"/>
  <c r="CB1271" i="64"/>
  <c r="CC1271" i="64"/>
  <c r="CD1271" i="64"/>
  <c r="CE1271" i="64"/>
  <c r="CF1271" i="64"/>
  <c r="CG1271" i="64"/>
  <c r="CH1271" i="64"/>
  <c r="CI1271" i="64"/>
  <c r="CJ1271" i="64"/>
  <c r="CK1271" i="64"/>
  <c r="CL1271" i="64"/>
  <c r="S1271" i="64"/>
  <c r="G1269" i="64"/>
  <c r="G1266" i="64"/>
  <c r="G1267" i="64"/>
  <c r="G1268" i="64"/>
  <c r="G1271" i="64"/>
  <c r="G1272" i="64"/>
  <c r="G1265" i="64"/>
  <c r="T1250" i="64"/>
  <c r="U1250" i="64"/>
  <c r="V1250" i="64"/>
  <c r="W1250" i="64"/>
  <c r="X1250" i="64"/>
  <c r="Y1250" i="64"/>
  <c r="Z1250" i="64"/>
  <c r="AA1250" i="64"/>
  <c r="AB1250" i="64"/>
  <c r="AC1250" i="64"/>
  <c r="AD1250" i="64"/>
  <c r="AE1250" i="64"/>
  <c r="AF1250" i="64"/>
  <c r="AG1250" i="64"/>
  <c r="AH1250" i="64"/>
  <c r="AI1250" i="64"/>
  <c r="AJ1250" i="64"/>
  <c r="AK1250" i="64"/>
  <c r="AL1250" i="64"/>
  <c r="AM1250" i="64"/>
  <c r="AN1250" i="64"/>
  <c r="AO1250" i="64"/>
  <c r="AP1250" i="64"/>
  <c r="AQ1250" i="64"/>
  <c r="AR1250" i="64"/>
  <c r="AS1250" i="64"/>
  <c r="AT1250" i="64"/>
  <c r="AU1250" i="64"/>
  <c r="AV1250" i="64"/>
  <c r="AW1250" i="64"/>
  <c r="AX1250" i="64"/>
  <c r="AY1250" i="64"/>
  <c r="AZ1250" i="64"/>
  <c r="BA1250" i="64"/>
  <c r="BB1250" i="64"/>
  <c r="BC1250" i="64"/>
  <c r="BD1250" i="64"/>
  <c r="BE1250" i="64"/>
  <c r="BF1250" i="64"/>
  <c r="BG1250" i="64"/>
  <c r="BH1250" i="64"/>
  <c r="BI1250" i="64"/>
  <c r="BJ1250" i="64"/>
  <c r="BK1250" i="64"/>
  <c r="BL1250" i="64"/>
  <c r="BM1250" i="64"/>
  <c r="BN1250" i="64"/>
  <c r="BO1250" i="64"/>
  <c r="BP1250" i="64"/>
  <c r="BQ1250" i="64"/>
  <c r="BR1250" i="64"/>
  <c r="BS1250" i="64"/>
  <c r="BT1250" i="64"/>
  <c r="BU1250" i="64"/>
  <c r="BV1250" i="64"/>
  <c r="BW1250" i="64"/>
  <c r="BX1250" i="64"/>
  <c r="BY1250" i="64"/>
  <c r="BZ1250" i="64"/>
  <c r="CA1250" i="64"/>
  <c r="CB1250" i="64"/>
  <c r="CC1250" i="64"/>
  <c r="CD1250" i="64"/>
  <c r="CE1250" i="64"/>
  <c r="CF1250" i="64"/>
  <c r="CG1250" i="64"/>
  <c r="CH1250" i="64"/>
  <c r="CI1250" i="64"/>
  <c r="CJ1250" i="64"/>
  <c r="CK1250" i="64"/>
  <c r="CL1250" i="64"/>
  <c r="S1250" i="64"/>
  <c r="S1249" i="64"/>
  <c r="G1247" i="64"/>
  <c r="G1244" i="64"/>
  <c r="G1245" i="64"/>
  <c r="G1246" i="64"/>
  <c r="G1249" i="64"/>
  <c r="G1250" i="64"/>
  <c r="G1243" i="64"/>
  <c r="G1223" i="64"/>
  <c r="T1097" i="64"/>
  <c r="U1097" i="64"/>
  <c r="V1097" i="64"/>
  <c r="W1097" i="64"/>
  <c r="X1097" i="64"/>
  <c r="Y1097" i="64"/>
  <c r="Z1097" i="64"/>
  <c r="AA1097" i="64"/>
  <c r="AB1097" i="64"/>
  <c r="AC1097" i="64"/>
  <c r="AD1097" i="64"/>
  <c r="AE1097" i="64"/>
  <c r="AF1097" i="64"/>
  <c r="AG1097" i="64"/>
  <c r="AH1097" i="64"/>
  <c r="AI1097" i="64"/>
  <c r="AJ1097" i="64"/>
  <c r="AK1097" i="64"/>
  <c r="AL1097" i="64"/>
  <c r="AM1097" i="64"/>
  <c r="AN1097" i="64"/>
  <c r="AO1097" i="64"/>
  <c r="AP1097" i="64"/>
  <c r="AQ1097" i="64"/>
  <c r="AR1097" i="64"/>
  <c r="AS1097" i="64"/>
  <c r="AT1097" i="64"/>
  <c r="AU1097" i="64"/>
  <c r="AV1097" i="64"/>
  <c r="AW1097" i="64"/>
  <c r="AX1097" i="64"/>
  <c r="AY1097" i="64"/>
  <c r="AZ1097" i="64"/>
  <c r="BA1097" i="64"/>
  <c r="BB1097" i="64"/>
  <c r="BC1097" i="64"/>
  <c r="BD1097" i="64"/>
  <c r="BE1097" i="64"/>
  <c r="BF1097" i="64"/>
  <c r="BG1097" i="64"/>
  <c r="BH1097" i="64"/>
  <c r="BI1097" i="64"/>
  <c r="BJ1097" i="64"/>
  <c r="BK1097" i="64"/>
  <c r="BL1097" i="64"/>
  <c r="BM1097" i="64"/>
  <c r="BN1097" i="64"/>
  <c r="BO1097" i="64"/>
  <c r="BP1097" i="64"/>
  <c r="BQ1097" i="64"/>
  <c r="BR1097" i="64"/>
  <c r="BS1097" i="64"/>
  <c r="BT1097" i="64"/>
  <c r="BU1097" i="64"/>
  <c r="BV1097" i="64"/>
  <c r="BW1097" i="64"/>
  <c r="BX1097" i="64"/>
  <c r="BY1097" i="64"/>
  <c r="BZ1097" i="64"/>
  <c r="CA1097" i="64"/>
  <c r="CB1097" i="64"/>
  <c r="CC1097" i="64"/>
  <c r="CD1097" i="64"/>
  <c r="CE1097" i="64"/>
  <c r="CF1097" i="64"/>
  <c r="CG1097" i="64"/>
  <c r="CH1097" i="64"/>
  <c r="CI1097" i="64"/>
  <c r="CJ1097" i="64"/>
  <c r="CK1097" i="64"/>
  <c r="CL1097" i="64"/>
  <c r="S1097" i="64"/>
  <c r="G1095" i="64"/>
  <c r="G1220" i="64"/>
  <c r="G1221" i="64"/>
  <c r="G1222" i="64"/>
  <c r="G1225" i="64"/>
  <c r="G1226" i="64"/>
  <c r="G1219" i="64"/>
  <c r="G1217" i="64" s="1"/>
  <c r="G1092" i="64"/>
  <c r="G1093" i="64"/>
  <c r="G1094" i="64"/>
  <c r="G1097" i="64"/>
  <c r="G1098" i="64"/>
  <c r="G1091" i="64"/>
  <c r="T1082" i="64"/>
  <c r="U1082" i="64"/>
  <c r="V1082" i="64"/>
  <c r="W1082" i="64"/>
  <c r="X1082" i="64"/>
  <c r="Y1082" i="64"/>
  <c r="Z1082" i="64"/>
  <c r="AA1082" i="64"/>
  <c r="AB1082" i="64"/>
  <c r="AC1082" i="64"/>
  <c r="AD1082" i="64"/>
  <c r="AE1082" i="64"/>
  <c r="AF1082" i="64"/>
  <c r="AG1082" i="64"/>
  <c r="AH1082" i="64"/>
  <c r="AI1082" i="64"/>
  <c r="AJ1082" i="64"/>
  <c r="AK1082" i="64"/>
  <c r="AL1082" i="64"/>
  <c r="AM1082" i="64"/>
  <c r="AN1082" i="64"/>
  <c r="AO1082" i="64"/>
  <c r="AP1082" i="64"/>
  <c r="AQ1082" i="64"/>
  <c r="AR1082" i="64"/>
  <c r="AS1082" i="64"/>
  <c r="AT1082" i="64"/>
  <c r="AU1082" i="64"/>
  <c r="AV1082" i="64"/>
  <c r="AW1082" i="64"/>
  <c r="AX1082" i="64"/>
  <c r="AY1082" i="64"/>
  <c r="AZ1082" i="64"/>
  <c r="BA1082" i="64"/>
  <c r="BB1082" i="64"/>
  <c r="BC1082" i="64"/>
  <c r="BD1082" i="64"/>
  <c r="BE1082" i="64"/>
  <c r="BF1082" i="64"/>
  <c r="BG1082" i="64"/>
  <c r="BH1082" i="64"/>
  <c r="BI1082" i="64"/>
  <c r="BJ1082" i="64"/>
  <c r="BK1082" i="64"/>
  <c r="BL1082" i="64"/>
  <c r="BM1082" i="64"/>
  <c r="BN1082" i="64"/>
  <c r="BO1082" i="64"/>
  <c r="BP1082" i="64"/>
  <c r="BQ1082" i="64"/>
  <c r="BR1082" i="64"/>
  <c r="BS1082" i="64"/>
  <c r="BT1082" i="64"/>
  <c r="BU1082" i="64"/>
  <c r="BV1082" i="64"/>
  <c r="BW1082" i="64"/>
  <c r="BX1082" i="64"/>
  <c r="BY1082" i="64"/>
  <c r="BZ1082" i="64"/>
  <c r="CA1082" i="64"/>
  <c r="CB1082" i="64"/>
  <c r="CC1082" i="64"/>
  <c r="CD1082" i="64"/>
  <c r="CE1082" i="64"/>
  <c r="CF1082" i="64"/>
  <c r="CG1082" i="64"/>
  <c r="CH1082" i="64"/>
  <c r="CI1082" i="64"/>
  <c r="CJ1082" i="64"/>
  <c r="CK1082" i="64"/>
  <c r="CL1082" i="64"/>
  <c r="S1082" i="64"/>
  <c r="G1004" i="64"/>
  <c r="G1001" i="64"/>
  <c r="G997" i="64" s="1"/>
  <c r="G1002" i="64"/>
  <c r="G1003" i="64"/>
  <c r="G1006" i="64"/>
  <c r="G1007" i="64"/>
  <c r="G1000" i="64"/>
  <c r="G998" i="64" s="1"/>
  <c r="G951" i="64"/>
  <c r="G952" i="64"/>
  <c r="G953" i="64"/>
  <c r="G954" i="64"/>
  <c r="G956" i="64"/>
  <c r="G957" i="64"/>
  <c r="G950" i="64"/>
  <c r="G677" i="64"/>
  <c r="G678" i="64"/>
  <c r="G679" i="64"/>
  <c r="G676" i="64"/>
  <c r="G672" i="64"/>
  <c r="G669" i="64"/>
  <c r="G668" i="64"/>
  <c r="G655" i="64"/>
  <c r="G654" i="64"/>
  <c r="G650" i="64"/>
  <c r="G645" i="64"/>
  <c r="G644" i="64"/>
  <c r="G625" i="64"/>
  <c r="G626" i="64"/>
  <c r="G627" i="64"/>
  <c r="G628" i="64"/>
  <c r="G629" i="64"/>
  <c r="G623" i="64"/>
  <c r="G621" i="64" s="1"/>
  <c r="G603" i="64"/>
  <c r="G604" i="64"/>
  <c r="G606" i="64"/>
  <c r="G607" i="64"/>
  <c r="G608" i="64"/>
  <c r="G605" i="64"/>
  <c r="G601" i="64"/>
  <c r="G580" i="64"/>
  <c r="G581" i="64"/>
  <c r="G583" i="64"/>
  <c r="G584" i="64"/>
  <c r="G578" i="64"/>
  <c r="G567" i="64" s="1"/>
  <c r="G582" i="64" s="1"/>
  <c r="G481" i="64"/>
  <c r="G482" i="64"/>
  <c r="G477" i="64"/>
  <c r="G478" i="64"/>
  <c r="G479" i="64"/>
  <c r="G480" i="64"/>
  <c r="E476" i="64"/>
  <c r="G475" i="64"/>
  <c r="G416" i="64"/>
  <c r="G414" i="64" s="1"/>
  <c r="G392" i="64"/>
  <c r="G390" i="64" s="1"/>
  <c r="E1681" i="64"/>
  <c r="E1647" i="64"/>
  <c r="E677" i="64"/>
  <c r="E578" i="64"/>
  <c r="E579" i="64"/>
  <c r="E580" i="64"/>
  <c r="E581" i="64"/>
  <c r="E582" i="64"/>
  <c r="E583" i="64"/>
  <c r="E475" i="64"/>
  <c r="E477" i="64"/>
  <c r="E478" i="64"/>
  <c r="E479" i="64"/>
  <c r="E480" i="64"/>
  <c r="E481" i="64"/>
  <c r="E417" i="64"/>
  <c r="E418" i="64"/>
  <c r="G418" i="64"/>
  <c r="E419" i="64"/>
  <c r="G419" i="64"/>
  <c r="E420" i="64"/>
  <c r="G420" i="64"/>
  <c r="E421" i="64"/>
  <c r="G421" i="64"/>
  <c r="E422" i="64"/>
  <c r="G422" i="64"/>
  <c r="E393" i="64"/>
  <c r="E394" i="64"/>
  <c r="E395" i="64"/>
  <c r="E396" i="64"/>
  <c r="E397" i="64"/>
  <c r="E398" i="64"/>
  <c r="E399" i="64"/>
  <c r="E247" i="64"/>
  <c r="E248" i="64"/>
  <c r="E249" i="64"/>
  <c r="E250" i="64"/>
  <c r="E251" i="64"/>
  <c r="E195" i="64"/>
  <c r="E196" i="64"/>
  <c r="E197" i="64"/>
  <c r="E198" i="64"/>
  <c r="E199" i="64"/>
  <c r="E179" i="64"/>
  <c r="E177" i="64"/>
  <c r="B177" i="64" s="1"/>
  <c r="E95" i="64"/>
  <c r="E96" i="64"/>
  <c r="E97" i="64"/>
  <c r="E98" i="64"/>
  <c r="E99" i="64"/>
  <c r="E77" i="64"/>
  <c r="E78" i="64"/>
  <c r="E79" i="64"/>
  <c r="E80" i="64"/>
  <c r="E81" i="64"/>
  <c r="E82" i="64"/>
  <c r="E64" i="64"/>
  <c r="T1006" i="64"/>
  <c r="U1006" i="64"/>
  <c r="V1006" i="64"/>
  <c r="W1006" i="64"/>
  <c r="X1006" i="64"/>
  <c r="Y1006" i="64"/>
  <c r="Z1006" i="64"/>
  <c r="AA1006" i="64"/>
  <c r="AB1006" i="64"/>
  <c r="AC1006" i="64"/>
  <c r="AD1006" i="64"/>
  <c r="AE1006" i="64"/>
  <c r="AF1006" i="64"/>
  <c r="AG1006" i="64"/>
  <c r="AH1006" i="64"/>
  <c r="AI1006" i="64"/>
  <c r="AJ1006" i="64"/>
  <c r="AK1006" i="64"/>
  <c r="AL1006" i="64"/>
  <c r="AM1006" i="64"/>
  <c r="AN1006" i="64"/>
  <c r="AO1006" i="64"/>
  <c r="AP1006" i="64"/>
  <c r="AQ1006" i="64"/>
  <c r="AR1006" i="64"/>
  <c r="AS1006" i="64"/>
  <c r="AT1006" i="64"/>
  <c r="AU1006" i="64"/>
  <c r="AV1006" i="64"/>
  <c r="AW1006" i="64"/>
  <c r="AX1006" i="64"/>
  <c r="AY1006" i="64"/>
  <c r="AZ1006" i="64"/>
  <c r="BA1006" i="64"/>
  <c r="BB1006" i="64"/>
  <c r="BC1006" i="64"/>
  <c r="BD1006" i="64"/>
  <c r="BE1006" i="64"/>
  <c r="BF1006" i="64"/>
  <c r="BG1006" i="64"/>
  <c r="BH1006" i="64"/>
  <c r="BI1006" i="64"/>
  <c r="BJ1006" i="64"/>
  <c r="BK1006" i="64"/>
  <c r="BL1006" i="64"/>
  <c r="BM1006" i="64"/>
  <c r="BN1006" i="64"/>
  <c r="BO1006" i="64"/>
  <c r="BP1006" i="64"/>
  <c r="BQ1006" i="64"/>
  <c r="BR1006" i="64"/>
  <c r="BS1006" i="64"/>
  <c r="BT1006" i="64"/>
  <c r="BU1006" i="64"/>
  <c r="BV1006" i="64"/>
  <c r="BW1006" i="64"/>
  <c r="BX1006" i="64"/>
  <c r="BY1006" i="64"/>
  <c r="BZ1006" i="64"/>
  <c r="CA1006" i="64"/>
  <c r="CB1006" i="64"/>
  <c r="CC1006" i="64"/>
  <c r="CD1006" i="64"/>
  <c r="CE1006" i="64"/>
  <c r="CF1006" i="64"/>
  <c r="CG1006" i="64"/>
  <c r="CH1006" i="64"/>
  <c r="CI1006" i="64"/>
  <c r="CJ1006" i="64"/>
  <c r="CK1006" i="64"/>
  <c r="CL1006" i="64"/>
  <c r="S1006" i="64"/>
  <c r="T956" i="64"/>
  <c r="U956" i="64"/>
  <c r="V956" i="64"/>
  <c r="W956" i="64"/>
  <c r="X956" i="64"/>
  <c r="Y956" i="64"/>
  <c r="Z956" i="64"/>
  <c r="AA956" i="64"/>
  <c r="AB956" i="64"/>
  <c r="AC956" i="64"/>
  <c r="AD956" i="64"/>
  <c r="AE956" i="64"/>
  <c r="AF956" i="64"/>
  <c r="AG956" i="64"/>
  <c r="AH956" i="64"/>
  <c r="AI956" i="64"/>
  <c r="AJ956" i="64"/>
  <c r="AK956" i="64"/>
  <c r="AL956" i="64"/>
  <c r="AM956" i="64"/>
  <c r="AN956" i="64"/>
  <c r="AO956" i="64"/>
  <c r="AP956" i="64"/>
  <c r="AQ956" i="64"/>
  <c r="AR956" i="64"/>
  <c r="AS956" i="64"/>
  <c r="AT956" i="64"/>
  <c r="AU956" i="64"/>
  <c r="AV956" i="64"/>
  <c r="AW956" i="64"/>
  <c r="AX956" i="64"/>
  <c r="AY956" i="64"/>
  <c r="AZ956" i="64"/>
  <c r="BA956" i="64"/>
  <c r="BB956" i="64"/>
  <c r="BC956" i="64"/>
  <c r="BD956" i="64"/>
  <c r="BE956" i="64"/>
  <c r="BF956" i="64"/>
  <c r="BG956" i="64"/>
  <c r="BH956" i="64"/>
  <c r="BI956" i="64"/>
  <c r="BJ956" i="64"/>
  <c r="BK956" i="64"/>
  <c r="BL956" i="64"/>
  <c r="BM956" i="64"/>
  <c r="BN956" i="64"/>
  <c r="BO956" i="64"/>
  <c r="BP956" i="64"/>
  <c r="BQ956" i="64"/>
  <c r="BR956" i="64"/>
  <c r="BS956" i="64"/>
  <c r="BT956" i="64"/>
  <c r="BU956" i="64"/>
  <c r="BV956" i="64"/>
  <c r="BW956" i="64"/>
  <c r="BX956" i="64"/>
  <c r="BY956" i="64"/>
  <c r="BZ956" i="64"/>
  <c r="CA956" i="64"/>
  <c r="CB956" i="64"/>
  <c r="CC956" i="64"/>
  <c r="CD956" i="64"/>
  <c r="CE956" i="64"/>
  <c r="CF956" i="64"/>
  <c r="CG956" i="64"/>
  <c r="CH956" i="64"/>
  <c r="CI956" i="64"/>
  <c r="CJ956" i="64"/>
  <c r="CK956" i="64"/>
  <c r="CL956" i="64"/>
  <c r="S956" i="64"/>
  <c r="E655" i="64"/>
  <c r="T652" i="64"/>
  <c r="U652" i="64"/>
  <c r="V652" i="64"/>
  <c r="W652" i="64"/>
  <c r="X652" i="64"/>
  <c r="Y652" i="64"/>
  <c r="Z652" i="64"/>
  <c r="AA652" i="64"/>
  <c r="AB652" i="64"/>
  <c r="AC652" i="64"/>
  <c r="AD652" i="64"/>
  <c r="AE652" i="64"/>
  <c r="AF652" i="64"/>
  <c r="AG652" i="64"/>
  <c r="AH652" i="64"/>
  <c r="AI652" i="64"/>
  <c r="AJ652" i="64"/>
  <c r="AK652" i="64"/>
  <c r="AL652" i="64"/>
  <c r="AM652" i="64"/>
  <c r="AN652" i="64"/>
  <c r="AO652" i="64"/>
  <c r="AP652" i="64"/>
  <c r="AQ652" i="64"/>
  <c r="AR652" i="64"/>
  <c r="AS652" i="64"/>
  <c r="AT652" i="64"/>
  <c r="AU652" i="64"/>
  <c r="AV652" i="64"/>
  <c r="AW652" i="64"/>
  <c r="AX652" i="64"/>
  <c r="AY652" i="64"/>
  <c r="AZ652" i="64"/>
  <c r="BA652" i="64"/>
  <c r="BB652" i="64"/>
  <c r="BC652" i="64"/>
  <c r="BD652" i="64"/>
  <c r="BE652" i="64"/>
  <c r="BF652" i="64"/>
  <c r="BG652" i="64"/>
  <c r="BH652" i="64"/>
  <c r="BI652" i="64"/>
  <c r="BJ652" i="64"/>
  <c r="BK652" i="64"/>
  <c r="BL652" i="64"/>
  <c r="BM652" i="64"/>
  <c r="BN652" i="64"/>
  <c r="BO652" i="64"/>
  <c r="BP652" i="64"/>
  <c r="BQ652" i="64"/>
  <c r="BR652" i="64"/>
  <c r="BS652" i="64"/>
  <c r="BT652" i="64"/>
  <c r="BU652" i="64"/>
  <c r="BV652" i="64"/>
  <c r="BW652" i="64"/>
  <c r="BX652" i="64"/>
  <c r="BY652" i="64"/>
  <c r="BZ652" i="64"/>
  <c r="CA652" i="64"/>
  <c r="CB652" i="64"/>
  <c r="CC652" i="64"/>
  <c r="CD652" i="64"/>
  <c r="CE652" i="64"/>
  <c r="CF652" i="64"/>
  <c r="CG652" i="64"/>
  <c r="CH652" i="64"/>
  <c r="CI652" i="64"/>
  <c r="CJ652" i="64"/>
  <c r="CK652" i="64"/>
  <c r="CL652" i="64"/>
  <c r="S652" i="64"/>
  <c r="T624" i="64"/>
  <c r="U624" i="64"/>
  <c r="V624" i="64"/>
  <c r="W624" i="64"/>
  <c r="X624" i="64"/>
  <c r="Y624" i="64"/>
  <c r="Z624" i="64"/>
  <c r="AA624" i="64"/>
  <c r="AB624" i="64"/>
  <c r="AC624" i="64"/>
  <c r="AD624" i="64"/>
  <c r="AE624" i="64"/>
  <c r="AF624" i="64"/>
  <c r="AG624" i="64"/>
  <c r="AH624" i="64"/>
  <c r="AI624" i="64"/>
  <c r="AJ624" i="64"/>
  <c r="AK624" i="64"/>
  <c r="AL624" i="64"/>
  <c r="AM624" i="64"/>
  <c r="AN624" i="64"/>
  <c r="AO624" i="64"/>
  <c r="AP624" i="64"/>
  <c r="AQ624" i="64"/>
  <c r="AR624" i="64"/>
  <c r="AS624" i="64"/>
  <c r="AT624" i="64"/>
  <c r="AU624" i="64"/>
  <c r="AV624" i="64"/>
  <c r="AW624" i="64"/>
  <c r="AX624" i="64"/>
  <c r="AY624" i="64"/>
  <c r="AZ624" i="64"/>
  <c r="BA624" i="64"/>
  <c r="BB624" i="64"/>
  <c r="BC624" i="64"/>
  <c r="BD624" i="64"/>
  <c r="BE624" i="64"/>
  <c r="BF624" i="64"/>
  <c r="BG624" i="64"/>
  <c r="BH624" i="64"/>
  <c r="BI624" i="64"/>
  <c r="BJ624" i="64"/>
  <c r="BK624" i="64"/>
  <c r="BL624" i="64"/>
  <c r="BM624" i="64"/>
  <c r="BN624" i="64"/>
  <c r="BO624" i="64"/>
  <c r="BP624" i="64"/>
  <c r="BQ624" i="64"/>
  <c r="BR624" i="64"/>
  <c r="BS624" i="64"/>
  <c r="BT624" i="64"/>
  <c r="BU624" i="64"/>
  <c r="BV624" i="64"/>
  <c r="BW624" i="64"/>
  <c r="BX624" i="64"/>
  <c r="BY624" i="64"/>
  <c r="BZ624" i="64"/>
  <c r="CA624" i="64"/>
  <c r="CB624" i="64"/>
  <c r="CC624" i="64"/>
  <c r="CD624" i="64"/>
  <c r="CE624" i="64"/>
  <c r="CF624" i="64"/>
  <c r="CG624" i="64"/>
  <c r="CH624" i="64"/>
  <c r="CI624" i="64"/>
  <c r="CJ624" i="64"/>
  <c r="CK624" i="64"/>
  <c r="CL624" i="64"/>
  <c r="S624" i="64"/>
  <c r="T604" i="64"/>
  <c r="U604" i="64"/>
  <c r="V604" i="64"/>
  <c r="W604" i="64"/>
  <c r="X604" i="64"/>
  <c r="Y604" i="64"/>
  <c r="Z604" i="64"/>
  <c r="AA604" i="64"/>
  <c r="AB604" i="64"/>
  <c r="AC604" i="64"/>
  <c r="AD604" i="64"/>
  <c r="AE604" i="64"/>
  <c r="AF604" i="64"/>
  <c r="AG604" i="64"/>
  <c r="AH604" i="64"/>
  <c r="AI604" i="64"/>
  <c r="AJ604" i="64"/>
  <c r="AK604" i="64"/>
  <c r="AL604" i="64"/>
  <c r="AM604" i="64"/>
  <c r="AN604" i="64"/>
  <c r="AO604" i="64"/>
  <c r="AP604" i="64"/>
  <c r="AQ604" i="64"/>
  <c r="AR604" i="64"/>
  <c r="AS604" i="64"/>
  <c r="AT604" i="64"/>
  <c r="AU604" i="64"/>
  <c r="AV604" i="64"/>
  <c r="AW604" i="64"/>
  <c r="AX604" i="64"/>
  <c r="AY604" i="64"/>
  <c r="AZ604" i="64"/>
  <c r="BA604" i="64"/>
  <c r="BB604" i="64"/>
  <c r="BC604" i="64"/>
  <c r="BD604" i="64"/>
  <c r="BE604" i="64"/>
  <c r="BF604" i="64"/>
  <c r="BG604" i="64"/>
  <c r="BH604" i="64"/>
  <c r="BI604" i="64"/>
  <c r="BJ604" i="64"/>
  <c r="BK604" i="64"/>
  <c r="BL604" i="64"/>
  <c r="BM604" i="64"/>
  <c r="BN604" i="64"/>
  <c r="BO604" i="64"/>
  <c r="BP604" i="64"/>
  <c r="BQ604" i="64"/>
  <c r="BR604" i="64"/>
  <c r="BS604" i="64"/>
  <c r="BT604" i="64"/>
  <c r="BU604" i="64"/>
  <c r="BV604" i="64"/>
  <c r="BW604" i="64"/>
  <c r="BX604" i="64"/>
  <c r="BY604" i="64"/>
  <c r="BZ604" i="64"/>
  <c r="CA604" i="64"/>
  <c r="CB604" i="64"/>
  <c r="CC604" i="64"/>
  <c r="CD604" i="64"/>
  <c r="CE604" i="64"/>
  <c r="CF604" i="64"/>
  <c r="CG604" i="64"/>
  <c r="CH604" i="64"/>
  <c r="CI604" i="64"/>
  <c r="CJ604" i="64"/>
  <c r="CK604" i="64"/>
  <c r="CL604" i="64"/>
  <c r="S604" i="64"/>
  <c r="T581" i="64"/>
  <c r="U581" i="64"/>
  <c r="V581" i="64"/>
  <c r="W581" i="64"/>
  <c r="X581" i="64"/>
  <c r="Y581" i="64"/>
  <c r="Z581" i="64"/>
  <c r="AA581" i="64"/>
  <c r="AB581" i="64"/>
  <c r="AC581" i="64"/>
  <c r="AD581" i="64"/>
  <c r="AE581" i="64"/>
  <c r="AF581" i="64"/>
  <c r="AG581" i="64"/>
  <c r="AH581" i="64"/>
  <c r="AI581" i="64"/>
  <c r="AJ581" i="64"/>
  <c r="AK581" i="64"/>
  <c r="AL581" i="64"/>
  <c r="AM581" i="64"/>
  <c r="AN581" i="64"/>
  <c r="AO581" i="64"/>
  <c r="AP581" i="64"/>
  <c r="AQ581" i="64"/>
  <c r="AR581" i="64"/>
  <c r="AS581" i="64"/>
  <c r="AT581" i="64"/>
  <c r="AU581" i="64"/>
  <c r="AV581" i="64"/>
  <c r="AW581" i="64"/>
  <c r="AX581" i="64"/>
  <c r="AY581" i="64"/>
  <c r="AZ581" i="64"/>
  <c r="BA581" i="64"/>
  <c r="BB581" i="64"/>
  <c r="BC581" i="64"/>
  <c r="BD581" i="64"/>
  <c r="BE581" i="64"/>
  <c r="BF581" i="64"/>
  <c r="BG581" i="64"/>
  <c r="BH581" i="64"/>
  <c r="BI581" i="64"/>
  <c r="BJ581" i="64"/>
  <c r="BK581" i="64"/>
  <c r="BL581" i="64"/>
  <c r="BM581" i="64"/>
  <c r="BN581" i="64"/>
  <c r="BO581" i="64"/>
  <c r="BP581" i="64"/>
  <c r="BQ581" i="64"/>
  <c r="BR581" i="64"/>
  <c r="BS581" i="64"/>
  <c r="BT581" i="64"/>
  <c r="BU581" i="64"/>
  <c r="BV581" i="64"/>
  <c r="BW581" i="64"/>
  <c r="BX581" i="64"/>
  <c r="BY581" i="64"/>
  <c r="BZ581" i="64"/>
  <c r="CA581" i="64"/>
  <c r="CB581" i="64"/>
  <c r="CC581" i="64"/>
  <c r="CD581" i="64"/>
  <c r="CE581" i="64"/>
  <c r="CF581" i="64"/>
  <c r="CG581" i="64"/>
  <c r="CH581" i="64"/>
  <c r="CI581" i="64"/>
  <c r="CJ581" i="64"/>
  <c r="CK581" i="64"/>
  <c r="CL581" i="64"/>
  <c r="S581" i="64"/>
  <c r="S1680" i="64"/>
  <c r="T1680" i="64"/>
  <c r="U1680" i="64"/>
  <c r="V1680" i="64"/>
  <c r="W1680" i="64"/>
  <c r="X1680" i="64"/>
  <c r="Y1680" i="64"/>
  <c r="Z1680" i="64"/>
  <c r="AA1680" i="64"/>
  <c r="AB1680" i="64"/>
  <c r="AC1680" i="64"/>
  <c r="AD1680" i="64"/>
  <c r="AE1680" i="64"/>
  <c r="AF1680" i="64"/>
  <c r="AG1680" i="64"/>
  <c r="AH1680" i="64"/>
  <c r="AI1680" i="64"/>
  <c r="AJ1680" i="64"/>
  <c r="AK1680" i="64"/>
  <c r="AL1680" i="64"/>
  <c r="AM1680" i="64"/>
  <c r="AN1680" i="64"/>
  <c r="AO1680" i="64"/>
  <c r="AP1680" i="64"/>
  <c r="AQ1680" i="64"/>
  <c r="AR1680" i="64"/>
  <c r="AS1680" i="64"/>
  <c r="AT1680" i="64"/>
  <c r="AU1680" i="64"/>
  <c r="AV1680" i="64"/>
  <c r="AW1680" i="64"/>
  <c r="AX1680" i="64"/>
  <c r="AY1680" i="64"/>
  <c r="AZ1680" i="64"/>
  <c r="BA1680" i="64"/>
  <c r="BB1680" i="64"/>
  <c r="BC1680" i="64"/>
  <c r="BD1680" i="64"/>
  <c r="BE1680" i="64"/>
  <c r="BF1680" i="64"/>
  <c r="BG1680" i="64"/>
  <c r="BH1680" i="64"/>
  <c r="BI1680" i="64"/>
  <c r="BJ1680" i="64"/>
  <c r="BK1680" i="64"/>
  <c r="BL1680" i="64"/>
  <c r="BM1680" i="64"/>
  <c r="BN1680" i="64"/>
  <c r="BO1680" i="64"/>
  <c r="BP1680" i="64"/>
  <c r="BQ1680" i="64"/>
  <c r="BR1680" i="64"/>
  <c r="BS1680" i="64"/>
  <c r="BT1680" i="64"/>
  <c r="BU1680" i="64"/>
  <c r="BV1680" i="64"/>
  <c r="BW1680" i="64"/>
  <c r="BX1680" i="64"/>
  <c r="BY1680" i="64"/>
  <c r="BZ1680" i="64"/>
  <c r="CA1680" i="64"/>
  <c r="CB1680" i="64"/>
  <c r="CC1680" i="64"/>
  <c r="CD1680" i="64"/>
  <c r="CE1680" i="64"/>
  <c r="CF1680" i="64"/>
  <c r="CG1680" i="64"/>
  <c r="CH1680" i="64"/>
  <c r="CI1680" i="64"/>
  <c r="CJ1680" i="64"/>
  <c r="CK1680" i="64"/>
  <c r="CL1680" i="64"/>
  <c r="S2481" i="64"/>
  <c r="T2481" i="64"/>
  <c r="U2481" i="64"/>
  <c r="V2481" i="64"/>
  <c r="W2481" i="64"/>
  <c r="X2481" i="64"/>
  <c r="Y2481" i="64"/>
  <c r="Z2481" i="64"/>
  <c r="AA2481" i="64"/>
  <c r="AB2481" i="64"/>
  <c r="AC2481" i="64"/>
  <c r="AD2481" i="64"/>
  <c r="AE2481" i="64"/>
  <c r="AF2481" i="64"/>
  <c r="AG2481" i="64"/>
  <c r="AH2481" i="64"/>
  <c r="AI2481" i="64"/>
  <c r="AJ2481" i="64"/>
  <c r="AK2481" i="64"/>
  <c r="AL2481" i="64"/>
  <c r="AM2481" i="64"/>
  <c r="AN2481" i="64"/>
  <c r="AO2481" i="64"/>
  <c r="AP2481" i="64"/>
  <c r="AQ2481" i="64"/>
  <c r="AR2481" i="64"/>
  <c r="AS2481" i="64"/>
  <c r="AT2481" i="64"/>
  <c r="AU2481" i="64"/>
  <c r="AV2481" i="64"/>
  <c r="AW2481" i="64"/>
  <c r="AX2481" i="64"/>
  <c r="AY2481" i="64"/>
  <c r="AZ2481" i="64"/>
  <c r="BA2481" i="64"/>
  <c r="BB2481" i="64"/>
  <c r="BC2481" i="64"/>
  <c r="BD2481" i="64"/>
  <c r="BE2481" i="64"/>
  <c r="BF2481" i="64"/>
  <c r="BG2481" i="64"/>
  <c r="BH2481" i="64"/>
  <c r="BI2481" i="64"/>
  <c r="BJ2481" i="64"/>
  <c r="BK2481" i="64"/>
  <c r="BL2481" i="64"/>
  <c r="BM2481" i="64"/>
  <c r="BN2481" i="64"/>
  <c r="BO2481" i="64"/>
  <c r="BP2481" i="64"/>
  <c r="BQ2481" i="64"/>
  <c r="BR2481" i="64"/>
  <c r="BS2481" i="64"/>
  <c r="BT2481" i="64"/>
  <c r="BU2481" i="64"/>
  <c r="BV2481" i="64"/>
  <c r="BW2481" i="64"/>
  <c r="BX2481" i="64"/>
  <c r="BY2481" i="64"/>
  <c r="BZ2481" i="64"/>
  <c r="CA2481" i="64"/>
  <c r="CB2481" i="64"/>
  <c r="CC2481" i="64"/>
  <c r="CD2481" i="64"/>
  <c r="CE2481" i="64"/>
  <c r="CF2481" i="64"/>
  <c r="CG2481" i="64"/>
  <c r="CH2481" i="64"/>
  <c r="CI2481" i="64"/>
  <c r="CJ2481" i="64"/>
  <c r="CK2481" i="64"/>
  <c r="CL2481" i="64"/>
  <c r="S2455" i="64"/>
  <c r="T2455" i="64"/>
  <c r="U2455" i="64"/>
  <c r="V2455" i="64"/>
  <c r="W2455" i="64"/>
  <c r="X2455" i="64"/>
  <c r="Y2455" i="64"/>
  <c r="Z2455" i="64"/>
  <c r="AA2455" i="64"/>
  <c r="AB2455" i="64"/>
  <c r="AC2455" i="64"/>
  <c r="AD2455" i="64"/>
  <c r="AE2455" i="64"/>
  <c r="AF2455" i="64"/>
  <c r="AG2455" i="64"/>
  <c r="AH2455" i="64"/>
  <c r="AI2455" i="64"/>
  <c r="AJ2455" i="64"/>
  <c r="AK2455" i="64"/>
  <c r="AL2455" i="64"/>
  <c r="AM2455" i="64"/>
  <c r="AN2455" i="64"/>
  <c r="AO2455" i="64"/>
  <c r="AP2455" i="64"/>
  <c r="AQ2455" i="64"/>
  <c r="AR2455" i="64"/>
  <c r="AS2455" i="64"/>
  <c r="AT2455" i="64"/>
  <c r="AU2455" i="64"/>
  <c r="AV2455" i="64"/>
  <c r="AW2455" i="64"/>
  <c r="AX2455" i="64"/>
  <c r="AY2455" i="64"/>
  <c r="AZ2455" i="64"/>
  <c r="BA2455" i="64"/>
  <c r="BB2455" i="64"/>
  <c r="BC2455" i="64"/>
  <c r="BD2455" i="64"/>
  <c r="BE2455" i="64"/>
  <c r="BF2455" i="64"/>
  <c r="BG2455" i="64"/>
  <c r="BH2455" i="64"/>
  <c r="BI2455" i="64"/>
  <c r="BJ2455" i="64"/>
  <c r="BK2455" i="64"/>
  <c r="BL2455" i="64"/>
  <c r="BM2455" i="64"/>
  <c r="BN2455" i="64"/>
  <c r="BO2455" i="64"/>
  <c r="BP2455" i="64"/>
  <c r="BQ2455" i="64"/>
  <c r="BR2455" i="64"/>
  <c r="BS2455" i="64"/>
  <c r="BT2455" i="64"/>
  <c r="BU2455" i="64"/>
  <c r="BV2455" i="64"/>
  <c r="BW2455" i="64"/>
  <c r="BX2455" i="64"/>
  <c r="BY2455" i="64"/>
  <c r="BZ2455" i="64"/>
  <c r="CA2455" i="64"/>
  <c r="CB2455" i="64"/>
  <c r="CC2455" i="64"/>
  <c r="CD2455" i="64"/>
  <c r="CE2455" i="64"/>
  <c r="CF2455" i="64"/>
  <c r="CG2455" i="64"/>
  <c r="CH2455" i="64"/>
  <c r="CI2455" i="64"/>
  <c r="CJ2455" i="64"/>
  <c r="CK2455" i="64"/>
  <c r="CL2455" i="64"/>
  <c r="S2430" i="64"/>
  <c r="T2430" i="64"/>
  <c r="U2430" i="64"/>
  <c r="V2430" i="64"/>
  <c r="W2430" i="64"/>
  <c r="X2430" i="64"/>
  <c r="Y2430" i="64"/>
  <c r="Z2430" i="64"/>
  <c r="AA2430" i="64"/>
  <c r="AB2430" i="64"/>
  <c r="AC2430" i="64"/>
  <c r="AD2430" i="64"/>
  <c r="AE2430" i="64"/>
  <c r="AF2430" i="64"/>
  <c r="AG2430" i="64"/>
  <c r="AH2430" i="64"/>
  <c r="AI2430" i="64"/>
  <c r="AJ2430" i="64"/>
  <c r="AK2430" i="64"/>
  <c r="AL2430" i="64"/>
  <c r="AM2430" i="64"/>
  <c r="AN2430" i="64"/>
  <c r="AO2430" i="64"/>
  <c r="AP2430" i="64"/>
  <c r="AQ2430" i="64"/>
  <c r="AR2430" i="64"/>
  <c r="AS2430" i="64"/>
  <c r="AT2430" i="64"/>
  <c r="AU2430" i="64"/>
  <c r="AV2430" i="64"/>
  <c r="AW2430" i="64"/>
  <c r="AX2430" i="64"/>
  <c r="AY2430" i="64"/>
  <c r="AZ2430" i="64"/>
  <c r="BA2430" i="64"/>
  <c r="BB2430" i="64"/>
  <c r="BC2430" i="64"/>
  <c r="BD2430" i="64"/>
  <c r="BE2430" i="64"/>
  <c r="BF2430" i="64"/>
  <c r="BG2430" i="64"/>
  <c r="BH2430" i="64"/>
  <c r="BI2430" i="64"/>
  <c r="BJ2430" i="64"/>
  <c r="BK2430" i="64"/>
  <c r="BL2430" i="64"/>
  <c r="BM2430" i="64"/>
  <c r="BN2430" i="64"/>
  <c r="BO2430" i="64"/>
  <c r="BP2430" i="64"/>
  <c r="BQ2430" i="64"/>
  <c r="BR2430" i="64"/>
  <c r="BS2430" i="64"/>
  <c r="BT2430" i="64"/>
  <c r="BU2430" i="64"/>
  <c r="BV2430" i="64"/>
  <c r="BW2430" i="64"/>
  <c r="BX2430" i="64"/>
  <c r="BY2430" i="64"/>
  <c r="BZ2430" i="64"/>
  <c r="CA2430" i="64"/>
  <c r="CB2430" i="64"/>
  <c r="CC2430" i="64"/>
  <c r="CD2430" i="64"/>
  <c r="CE2430" i="64"/>
  <c r="CF2430" i="64"/>
  <c r="CG2430" i="64"/>
  <c r="CH2430" i="64"/>
  <c r="CI2430" i="64"/>
  <c r="CJ2430" i="64"/>
  <c r="CK2430" i="64"/>
  <c r="CL2430" i="64"/>
  <c r="S2404" i="64"/>
  <c r="T2404" i="64"/>
  <c r="U2404" i="64"/>
  <c r="V2404" i="64"/>
  <c r="W2404" i="64"/>
  <c r="X2404" i="64"/>
  <c r="Y2404" i="64"/>
  <c r="Z2404" i="64"/>
  <c r="AA2404" i="64"/>
  <c r="AB2404" i="64"/>
  <c r="AC2404" i="64"/>
  <c r="AD2404" i="64"/>
  <c r="AE2404" i="64"/>
  <c r="AF2404" i="64"/>
  <c r="AG2404" i="64"/>
  <c r="AH2404" i="64"/>
  <c r="AI2404" i="64"/>
  <c r="AJ2404" i="64"/>
  <c r="AK2404" i="64"/>
  <c r="AL2404" i="64"/>
  <c r="AM2404" i="64"/>
  <c r="AN2404" i="64"/>
  <c r="AO2404" i="64"/>
  <c r="AP2404" i="64"/>
  <c r="AQ2404" i="64"/>
  <c r="AR2404" i="64"/>
  <c r="AS2404" i="64"/>
  <c r="AT2404" i="64"/>
  <c r="AU2404" i="64"/>
  <c r="AV2404" i="64"/>
  <c r="AW2404" i="64"/>
  <c r="AX2404" i="64"/>
  <c r="AY2404" i="64"/>
  <c r="AZ2404" i="64"/>
  <c r="BA2404" i="64"/>
  <c r="BB2404" i="64"/>
  <c r="BC2404" i="64"/>
  <c r="BD2404" i="64"/>
  <c r="BE2404" i="64"/>
  <c r="BF2404" i="64"/>
  <c r="BG2404" i="64"/>
  <c r="BH2404" i="64"/>
  <c r="BI2404" i="64"/>
  <c r="BJ2404" i="64"/>
  <c r="BK2404" i="64"/>
  <c r="BL2404" i="64"/>
  <c r="BM2404" i="64"/>
  <c r="BN2404" i="64"/>
  <c r="BO2404" i="64"/>
  <c r="BP2404" i="64"/>
  <c r="BQ2404" i="64"/>
  <c r="BR2404" i="64"/>
  <c r="BS2404" i="64"/>
  <c r="BT2404" i="64"/>
  <c r="BU2404" i="64"/>
  <c r="BV2404" i="64"/>
  <c r="BW2404" i="64"/>
  <c r="BX2404" i="64"/>
  <c r="BY2404" i="64"/>
  <c r="BZ2404" i="64"/>
  <c r="CA2404" i="64"/>
  <c r="CB2404" i="64"/>
  <c r="CC2404" i="64"/>
  <c r="CD2404" i="64"/>
  <c r="CE2404" i="64"/>
  <c r="CF2404" i="64"/>
  <c r="CG2404" i="64"/>
  <c r="CH2404" i="64"/>
  <c r="CI2404" i="64"/>
  <c r="CJ2404" i="64"/>
  <c r="CK2404" i="64"/>
  <c r="CL2404" i="64"/>
  <c r="S1649" i="64"/>
  <c r="T1649" i="64"/>
  <c r="U1649" i="64"/>
  <c r="V1649" i="64"/>
  <c r="W1649" i="64"/>
  <c r="X1649" i="64"/>
  <c r="Y1649" i="64"/>
  <c r="Z1649" i="64"/>
  <c r="AA1649" i="64"/>
  <c r="AB1649" i="64"/>
  <c r="AC1649" i="64"/>
  <c r="AD1649" i="64"/>
  <c r="AE1649" i="64"/>
  <c r="AF1649" i="64"/>
  <c r="AG1649" i="64"/>
  <c r="AH1649" i="64"/>
  <c r="AI1649" i="64"/>
  <c r="AJ1649" i="64"/>
  <c r="AK1649" i="64"/>
  <c r="AL1649" i="64"/>
  <c r="AM1649" i="64"/>
  <c r="AN1649" i="64"/>
  <c r="AO1649" i="64"/>
  <c r="AP1649" i="64"/>
  <c r="AQ1649" i="64"/>
  <c r="AR1649" i="64"/>
  <c r="AS1649" i="64"/>
  <c r="AT1649" i="64"/>
  <c r="AU1649" i="64"/>
  <c r="AV1649" i="64"/>
  <c r="AW1649" i="64"/>
  <c r="AX1649" i="64"/>
  <c r="AY1649" i="64"/>
  <c r="AZ1649" i="64"/>
  <c r="BA1649" i="64"/>
  <c r="BB1649" i="64"/>
  <c r="BC1649" i="64"/>
  <c r="BD1649" i="64"/>
  <c r="BE1649" i="64"/>
  <c r="BF1649" i="64"/>
  <c r="BG1649" i="64"/>
  <c r="BH1649" i="64"/>
  <c r="BI1649" i="64"/>
  <c r="BJ1649" i="64"/>
  <c r="BK1649" i="64"/>
  <c r="BL1649" i="64"/>
  <c r="BM1649" i="64"/>
  <c r="BN1649" i="64"/>
  <c r="BO1649" i="64"/>
  <c r="BP1649" i="64"/>
  <c r="BQ1649" i="64"/>
  <c r="BR1649" i="64"/>
  <c r="BS1649" i="64"/>
  <c r="BT1649" i="64"/>
  <c r="BU1649" i="64"/>
  <c r="BV1649" i="64"/>
  <c r="BW1649" i="64"/>
  <c r="BX1649" i="64"/>
  <c r="BY1649" i="64"/>
  <c r="BZ1649" i="64"/>
  <c r="CA1649" i="64"/>
  <c r="CB1649" i="64"/>
  <c r="CC1649" i="64"/>
  <c r="CD1649" i="64"/>
  <c r="CE1649" i="64"/>
  <c r="CF1649" i="64"/>
  <c r="CG1649" i="64"/>
  <c r="CH1649" i="64"/>
  <c r="CI1649" i="64"/>
  <c r="CJ1649" i="64"/>
  <c r="CK1649" i="64"/>
  <c r="CL1649" i="64"/>
  <c r="S1626" i="64"/>
  <c r="T1626" i="64"/>
  <c r="U1626" i="64"/>
  <c r="V1626" i="64"/>
  <c r="W1626" i="64"/>
  <c r="X1626" i="64"/>
  <c r="Y1626" i="64"/>
  <c r="Z1626" i="64"/>
  <c r="AA1626" i="64"/>
  <c r="AB1626" i="64"/>
  <c r="AC1626" i="64"/>
  <c r="AD1626" i="64"/>
  <c r="AE1626" i="64"/>
  <c r="AF1626" i="64"/>
  <c r="AG1626" i="64"/>
  <c r="AH1626" i="64"/>
  <c r="AI1626" i="64"/>
  <c r="AJ1626" i="64"/>
  <c r="AK1626" i="64"/>
  <c r="AL1626" i="64"/>
  <c r="AM1626" i="64"/>
  <c r="AN1626" i="64"/>
  <c r="AO1626" i="64"/>
  <c r="AP1626" i="64"/>
  <c r="AQ1626" i="64"/>
  <c r="AR1626" i="64"/>
  <c r="AS1626" i="64"/>
  <c r="AT1626" i="64"/>
  <c r="AU1626" i="64"/>
  <c r="AV1626" i="64"/>
  <c r="AW1626" i="64"/>
  <c r="AX1626" i="64"/>
  <c r="AY1626" i="64"/>
  <c r="AZ1626" i="64"/>
  <c r="BA1626" i="64"/>
  <c r="BB1626" i="64"/>
  <c r="BC1626" i="64"/>
  <c r="BD1626" i="64"/>
  <c r="BE1626" i="64"/>
  <c r="BF1626" i="64"/>
  <c r="BG1626" i="64"/>
  <c r="BH1626" i="64"/>
  <c r="BI1626" i="64"/>
  <c r="BJ1626" i="64"/>
  <c r="BK1626" i="64"/>
  <c r="BL1626" i="64"/>
  <c r="BM1626" i="64"/>
  <c r="BN1626" i="64"/>
  <c r="BO1626" i="64"/>
  <c r="BP1626" i="64"/>
  <c r="BQ1626" i="64"/>
  <c r="BR1626" i="64"/>
  <c r="BS1626" i="64"/>
  <c r="BT1626" i="64"/>
  <c r="BU1626" i="64"/>
  <c r="BV1626" i="64"/>
  <c r="BW1626" i="64"/>
  <c r="BX1626" i="64"/>
  <c r="BY1626" i="64"/>
  <c r="BZ1626" i="64"/>
  <c r="CA1626" i="64"/>
  <c r="CB1626" i="64"/>
  <c r="CC1626" i="64"/>
  <c r="CD1626" i="64"/>
  <c r="CE1626" i="64"/>
  <c r="CF1626" i="64"/>
  <c r="CG1626" i="64"/>
  <c r="CH1626" i="64"/>
  <c r="CI1626" i="64"/>
  <c r="CJ1626" i="64"/>
  <c r="CK1626" i="64"/>
  <c r="CL1626" i="64"/>
  <c r="S1594" i="64"/>
  <c r="T1594" i="64"/>
  <c r="U1594" i="64"/>
  <c r="V1594" i="64"/>
  <c r="W1594" i="64"/>
  <c r="X1594" i="64"/>
  <c r="Y1594" i="64"/>
  <c r="Z1594" i="64"/>
  <c r="AA1594" i="64"/>
  <c r="AB1594" i="64"/>
  <c r="AC1594" i="64"/>
  <c r="AD1594" i="64"/>
  <c r="AE1594" i="64"/>
  <c r="AF1594" i="64"/>
  <c r="AG1594" i="64"/>
  <c r="AH1594" i="64"/>
  <c r="AI1594" i="64"/>
  <c r="AJ1594" i="64"/>
  <c r="AK1594" i="64"/>
  <c r="AL1594" i="64"/>
  <c r="AM1594" i="64"/>
  <c r="AN1594" i="64"/>
  <c r="AO1594" i="64"/>
  <c r="AP1594" i="64"/>
  <c r="AQ1594" i="64"/>
  <c r="AR1594" i="64"/>
  <c r="AS1594" i="64"/>
  <c r="AT1594" i="64"/>
  <c r="AU1594" i="64"/>
  <c r="AV1594" i="64"/>
  <c r="AW1594" i="64"/>
  <c r="AX1594" i="64"/>
  <c r="AY1594" i="64"/>
  <c r="AZ1594" i="64"/>
  <c r="BA1594" i="64"/>
  <c r="BB1594" i="64"/>
  <c r="BC1594" i="64"/>
  <c r="BD1594" i="64"/>
  <c r="BE1594" i="64"/>
  <c r="BF1594" i="64"/>
  <c r="BG1594" i="64"/>
  <c r="BH1594" i="64"/>
  <c r="BI1594" i="64"/>
  <c r="BJ1594" i="64"/>
  <c r="BK1594" i="64"/>
  <c r="BL1594" i="64"/>
  <c r="BM1594" i="64"/>
  <c r="BN1594" i="64"/>
  <c r="BO1594" i="64"/>
  <c r="BP1594" i="64"/>
  <c r="BQ1594" i="64"/>
  <c r="BR1594" i="64"/>
  <c r="BS1594" i="64"/>
  <c r="BT1594" i="64"/>
  <c r="BU1594" i="64"/>
  <c r="BV1594" i="64"/>
  <c r="BW1594" i="64"/>
  <c r="BX1594" i="64"/>
  <c r="BY1594" i="64"/>
  <c r="BZ1594" i="64"/>
  <c r="CA1594" i="64"/>
  <c r="CB1594" i="64"/>
  <c r="CC1594" i="64"/>
  <c r="CD1594" i="64"/>
  <c r="CE1594" i="64"/>
  <c r="CF1594" i="64"/>
  <c r="CG1594" i="64"/>
  <c r="CH1594" i="64"/>
  <c r="CI1594" i="64"/>
  <c r="CJ1594" i="64"/>
  <c r="CK1594" i="64"/>
  <c r="CL1594" i="64"/>
  <c r="S1800" i="64"/>
  <c r="T1800" i="64"/>
  <c r="U1800" i="64"/>
  <c r="V1800" i="64"/>
  <c r="W1800" i="64"/>
  <c r="X1800" i="64"/>
  <c r="Y1800" i="64"/>
  <c r="Z1800" i="64"/>
  <c r="AA1800" i="64"/>
  <c r="AB1800" i="64"/>
  <c r="AC1800" i="64"/>
  <c r="AD1800" i="64"/>
  <c r="AE1800" i="64"/>
  <c r="AF1800" i="64"/>
  <c r="AG1800" i="64"/>
  <c r="AH1800" i="64"/>
  <c r="AI1800" i="64"/>
  <c r="AJ1800" i="64"/>
  <c r="AK1800" i="64"/>
  <c r="AL1800" i="64"/>
  <c r="AM1800" i="64"/>
  <c r="AN1800" i="64"/>
  <c r="AO1800" i="64"/>
  <c r="AP1800" i="64"/>
  <c r="AQ1800" i="64"/>
  <c r="AR1800" i="64"/>
  <c r="AS1800" i="64"/>
  <c r="AT1800" i="64"/>
  <c r="AU1800" i="64"/>
  <c r="AV1800" i="64"/>
  <c r="AW1800" i="64"/>
  <c r="AX1800" i="64"/>
  <c r="AY1800" i="64"/>
  <c r="AZ1800" i="64"/>
  <c r="BA1800" i="64"/>
  <c r="BB1800" i="64"/>
  <c r="BC1800" i="64"/>
  <c r="BD1800" i="64"/>
  <c r="BE1800" i="64"/>
  <c r="BF1800" i="64"/>
  <c r="BG1800" i="64"/>
  <c r="BH1800" i="64"/>
  <c r="BI1800" i="64"/>
  <c r="BJ1800" i="64"/>
  <c r="BK1800" i="64"/>
  <c r="BL1800" i="64"/>
  <c r="BM1800" i="64"/>
  <c r="BN1800" i="64"/>
  <c r="BO1800" i="64"/>
  <c r="BP1800" i="64"/>
  <c r="BQ1800" i="64"/>
  <c r="BR1800" i="64"/>
  <c r="BS1800" i="64"/>
  <c r="BT1800" i="64"/>
  <c r="BU1800" i="64"/>
  <c r="BV1800" i="64"/>
  <c r="BW1800" i="64"/>
  <c r="BX1800" i="64"/>
  <c r="BY1800" i="64"/>
  <c r="BZ1800" i="64"/>
  <c r="CA1800" i="64"/>
  <c r="CB1800" i="64"/>
  <c r="CC1800" i="64"/>
  <c r="CD1800" i="64"/>
  <c r="CE1800" i="64"/>
  <c r="CF1800" i="64"/>
  <c r="CG1800" i="64"/>
  <c r="CH1800" i="64"/>
  <c r="CI1800" i="64"/>
  <c r="CJ1800" i="64"/>
  <c r="CK1800" i="64"/>
  <c r="CL1800" i="64"/>
  <c r="S2530" i="64"/>
  <c r="T2530" i="64"/>
  <c r="U2530" i="64"/>
  <c r="V2530" i="64"/>
  <c r="W2530" i="64"/>
  <c r="X2530" i="64"/>
  <c r="Y2530" i="64"/>
  <c r="Z2530" i="64"/>
  <c r="AA2530" i="64"/>
  <c r="AB2530" i="64"/>
  <c r="AC2530" i="64"/>
  <c r="AD2530" i="64"/>
  <c r="AE2530" i="64"/>
  <c r="AF2530" i="64"/>
  <c r="AG2530" i="64"/>
  <c r="AH2530" i="64"/>
  <c r="AI2530" i="64"/>
  <c r="AJ2530" i="64"/>
  <c r="AK2530" i="64"/>
  <c r="AL2530" i="64"/>
  <c r="AM2530" i="64"/>
  <c r="AN2530" i="64"/>
  <c r="AO2530" i="64"/>
  <c r="AP2530" i="64"/>
  <c r="AQ2530" i="64"/>
  <c r="AR2530" i="64"/>
  <c r="AS2530" i="64"/>
  <c r="AT2530" i="64"/>
  <c r="AU2530" i="64"/>
  <c r="AV2530" i="64"/>
  <c r="AW2530" i="64"/>
  <c r="AX2530" i="64"/>
  <c r="AY2530" i="64"/>
  <c r="AZ2530" i="64"/>
  <c r="BA2530" i="64"/>
  <c r="BB2530" i="64"/>
  <c r="BC2530" i="64"/>
  <c r="BD2530" i="64"/>
  <c r="BE2530" i="64"/>
  <c r="BF2530" i="64"/>
  <c r="BG2530" i="64"/>
  <c r="BH2530" i="64"/>
  <c r="BI2530" i="64"/>
  <c r="BJ2530" i="64"/>
  <c r="BK2530" i="64"/>
  <c r="BL2530" i="64"/>
  <c r="BM2530" i="64"/>
  <c r="BN2530" i="64"/>
  <c r="BO2530" i="64"/>
  <c r="BP2530" i="64"/>
  <c r="BQ2530" i="64"/>
  <c r="BR2530" i="64"/>
  <c r="BS2530" i="64"/>
  <c r="BT2530" i="64"/>
  <c r="BU2530" i="64"/>
  <c r="BV2530" i="64"/>
  <c r="BW2530" i="64"/>
  <c r="BX2530" i="64"/>
  <c r="BY2530" i="64"/>
  <c r="BZ2530" i="64"/>
  <c r="CA2530" i="64"/>
  <c r="CB2530" i="64"/>
  <c r="CC2530" i="64"/>
  <c r="CD2530" i="64"/>
  <c r="CE2530" i="64"/>
  <c r="CF2530" i="64"/>
  <c r="CG2530" i="64"/>
  <c r="CH2530" i="64"/>
  <c r="CI2530" i="64"/>
  <c r="CJ2530" i="64"/>
  <c r="CK2530" i="64"/>
  <c r="CL2530" i="64"/>
  <c r="S1571" i="64"/>
  <c r="T1571" i="64"/>
  <c r="U1571" i="64"/>
  <c r="V1571" i="64"/>
  <c r="W1571" i="64"/>
  <c r="X1571" i="64"/>
  <c r="Y1571" i="64"/>
  <c r="Z1571" i="64"/>
  <c r="AA1571" i="64"/>
  <c r="AB1571" i="64"/>
  <c r="AC1571" i="64"/>
  <c r="AD1571" i="64"/>
  <c r="AE1571" i="64"/>
  <c r="AF1571" i="64"/>
  <c r="AG1571" i="64"/>
  <c r="AH1571" i="64"/>
  <c r="AI1571" i="64"/>
  <c r="AJ1571" i="64"/>
  <c r="AK1571" i="64"/>
  <c r="AL1571" i="64"/>
  <c r="AM1571" i="64"/>
  <c r="AN1571" i="64"/>
  <c r="AO1571" i="64"/>
  <c r="AP1571" i="64"/>
  <c r="AQ1571" i="64"/>
  <c r="AR1571" i="64"/>
  <c r="AS1571" i="64"/>
  <c r="AT1571" i="64"/>
  <c r="AU1571" i="64"/>
  <c r="AV1571" i="64"/>
  <c r="AW1571" i="64"/>
  <c r="AX1571" i="64"/>
  <c r="AY1571" i="64"/>
  <c r="AZ1571" i="64"/>
  <c r="BA1571" i="64"/>
  <c r="BB1571" i="64"/>
  <c r="BC1571" i="64"/>
  <c r="BD1571" i="64"/>
  <c r="BE1571" i="64"/>
  <c r="BF1571" i="64"/>
  <c r="BG1571" i="64"/>
  <c r="BH1571" i="64"/>
  <c r="BI1571" i="64"/>
  <c r="BJ1571" i="64"/>
  <c r="BK1571" i="64"/>
  <c r="BL1571" i="64"/>
  <c r="BM1571" i="64"/>
  <c r="BN1571" i="64"/>
  <c r="BO1571" i="64"/>
  <c r="BP1571" i="64"/>
  <c r="BQ1571" i="64"/>
  <c r="BR1571" i="64"/>
  <c r="BS1571" i="64"/>
  <c r="BT1571" i="64"/>
  <c r="BU1571" i="64"/>
  <c r="BV1571" i="64"/>
  <c r="BW1571" i="64"/>
  <c r="BX1571" i="64"/>
  <c r="BY1571" i="64"/>
  <c r="BZ1571" i="64"/>
  <c r="CA1571" i="64"/>
  <c r="CB1571" i="64"/>
  <c r="CC1571" i="64"/>
  <c r="CD1571" i="64"/>
  <c r="CE1571" i="64"/>
  <c r="CF1571" i="64"/>
  <c r="CG1571" i="64"/>
  <c r="CH1571" i="64"/>
  <c r="CI1571" i="64"/>
  <c r="CJ1571" i="64"/>
  <c r="CK1571" i="64"/>
  <c r="CL1571" i="64"/>
  <c r="S1527" i="64"/>
  <c r="T1527" i="64"/>
  <c r="U1527" i="64"/>
  <c r="V1527" i="64"/>
  <c r="W1527" i="64"/>
  <c r="X1527" i="64"/>
  <c r="Y1527" i="64"/>
  <c r="Z1527" i="64"/>
  <c r="AA1527" i="64"/>
  <c r="AB1527" i="64"/>
  <c r="AC1527" i="64"/>
  <c r="AD1527" i="64"/>
  <c r="AE1527" i="64"/>
  <c r="AF1527" i="64"/>
  <c r="AG1527" i="64"/>
  <c r="AH1527" i="64"/>
  <c r="AI1527" i="64"/>
  <c r="AJ1527" i="64"/>
  <c r="AK1527" i="64"/>
  <c r="AL1527" i="64"/>
  <c r="AM1527" i="64"/>
  <c r="AN1527" i="64"/>
  <c r="AO1527" i="64"/>
  <c r="AP1527" i="64"/>
  <c r="AQ1527" i="64"/>
  <c r="AR1527" i="64"/>
  <c r="AS1527" i="64"/>
  <c r="AT1527" i="64"/>
  <c r="AU1527" i="64"/>
  <c r="AV1527" i="64"/>
  <c r="AW1527" i="64"/>
  <c r="AX1527" i="64"/>
  <c r="AY1527" i="64"/>
  <c r="AZ1527" i="64"/>
  <c r="BA1527" i="64"/>
  <c r="BB1527" i="64"/>
  <c r="BC1527" i="64"/>
  <c r="BD1527" i="64"/>
  <c r="BE1527" i="64"/>
  <c r="BF1527" i="64"/>
  <c r="BG1527" i="64"/>
  <c r="BH1527" i="64"/>
  <c r="BI1527" i="64"/>
  <c r="BJ1527" i="64"/>
  <c r="BK1527" i="64"/>
  <c r="BL1527" i="64"/>
  <c r="BM1527" i="64"/>
  <c r="BN1527" i="64"/>
  <c r="BO1527" i="64"/>
  <c r="BP1527" i="64"/>
  <c r="BQ1527" i="64"/>
  <c r="BR1527" i="64"/>
  <c r="BS1527" i="64"/>
  <c r="BT1527" i="64"/>
  <c r="BU1527" i="64"/>
  <c r="BV1527" i="64"/>
  <c r="BW1527" i="64"/>
  <c r="BX1527" i="64"/>
  <c r="BY1527" i="64"/>
  <c r="BZ1527" i="64"/>
  <c r="CA1527" i="64"/>
  <c r="CB1527" i="64"/>
  <c r="CC1527" i="64"/>
  <c r="CD1527" i="64"/>
  <c r="CE1527" i="64"/>
  <c r="CF1527" i="64"/>
  <c r="CG1527" i="64"/>
  <c r="CH1527" i="64"/>
  <c r="CI1527" i="64"/>
  <c r="CJ1527" i="64"/>
  <c r="CK1527" i="64"/>
  <c r="CL1527" i="64"/>
  <c r="S1965" i="64"/>
  <c r="S1933" i="64"/>
  <c r="T1933" i="64"/>
  <c r="U1933" i="64"/>
  <c r="V1933" i="64"/>
  <c r="W1933" i="64"/>
  <c r="X1933" i="64"/>
  <c r="Y1933" i="64"/>
  <c r="Z1933" i="64"/>
  <c r="AA1933" i="64"/>
  <c r="AB1933" i="64"/>
  <c r="AC1933" i="64"/>
  <c r="AD1933" i="64"/>
  <c r="AE1933" i="64"/>
  <c r="AF1933" i="64"/>
  <c r="AG1933" i="64"/>
  <c r="AH1933" i="64"/>
  <c r="AI1933" i="64"/>
  <c r="AJ1933" i="64"/>
  <c r="AK1933" i="64"/>
  <c r="AL1933" i="64"/>
  <c r="AM1933" i="64"/>
  <c r="AN1933" i="64"/>
  <c r="AO1933" i="64"/>
  <c r="AP1933" i="64"/>
  <c r="AQ1933" i="64"/>
  <c r="AR1933" i="64"/>
  <c r="AS1933" i="64"/>
  <c r="AT1933" i="64"/>
  <c r="AU1933" i="64"/>
  <c r="AV1933" i="64"/>
  <c r="AW1933" i="64"/>
  <c r="AX1933" i="64"/>
  <c r="AY1933" i="64"/>
  <c r="AZ1933" i="64"/>
  <c r="BA1933" i="64"/>
  <c r="BB1933" i="64"/>
  <c r="BC1933" i="64"/>
  <c r="BD1933" i="64"/>
  <c r="BE1933" i="64"/>
  <c r="BF1933" i="64"/>
  <c r="BG1933" i="64"/>
  <c r="BH1933" i="64"/>
  <c r="BI1933" i="64"/>
  <c r="BJ1933" i="64"/>
  <c r="BK1933" i="64"/>
  <c r="BL1933" i="64"/>
  <c r="BM1933" i="64"/>
  <c r="BN1933" i="64"/>
  <c r="BO1933" i="64"/>
  <c r="BP1933" i="64"/>
  <c r="BQ1933" i="64"/>
  <c r="BR1933" i="64"/>
  <c r="BS1933" i="64"/>
  <c r="BT1933" i="64"/>
  <c r="BU1933" i="64"/>
  <c r="BV1933" i="64"/>
  <c r="BW1933" i="64"/>
  <c r="BX1933" i="64"/>
  <c r="BY1933" i="64"/>
  <c r="BZ1933" i="64"/>
  <c r="CA1933" i="64"/>
  <c r="CB1933" i="64"/>
  <c r="CC1933" i="64"/>
  <c r="CD1933" i="64"/>
  <c r="CE1933" i="64"/>
  <c r="CF1933" i="64"/>
  <c r="CG1933" i="64"/>
  <c r="CH1933" i="64"/>
  <c r="CI1933" i="64"/>
  <c r="CJ1933" i="64"/>
  <c r="CK1933" i="64"/>
  <c r="CL1933" i="64"/>
  <c r="S1901" i="64"/>
  <c r="T1901" i="64"/>
  <c r="U1901" i="64"/>
  <c r="V1901" i="64"/>
  <c r="W1901" i="64"/>
  <c r="X1901" i="64"/>
  <c r="Y1901" i="64"/>
  <c r="Z1901" i="64"/>
  <c r="AA1901" i="64"/>
  <c r="AB1901" i="64"/>
  <c r="AC1901" i="64"/>
  <c r="AD1901" i="64"/>
  <c r="AE1901" i="64"/>
  <c r="AF1901" i="64"/>
  <c r="AG1901" i="64"/>
  <c r="AH1901" i="64"/>
  <c r="AI1901" i="64"/>
  <c r="AJ1901" i="64"/>
  <c r="AK1901" i="64"/>
  <c r="AL1901" i="64"/>
  <c r="AM1901" i="64"/>
  <c r="AN1901" i="64"/>
  <c r="AO1901" i="64"/>
  <c r="AP1901" i="64"/>
  <c r="AQ1901" i="64"/>
  <c r="AR1901" i="64"/>
  <c r="AS1901" i="64"/>
  <c r="AT1901" i="64"/>
  <c r="AU1901" i="64"/>
  <c r="AV1901" i="64"/>
  <c r="AW1901" i="64"/>
  <c r="AX1901" i="64"/>
  <c r="AY1901" i="64"/>
  <c r="AZ1901" i="64"/>
  <c r="BA1901" i="64"/>
  <c r="BB1901" i="64"/>
  <c r="BC1901" i="64"/>
  <c r="BD1901" i="64"/>
  <c r="BE1901" i="64"/>
  <c r="BF1901" i="64"/>
  <c r="BG1901" i="64"/>
  <c r="BH1901" i="64"/>
  <c r="BI1901" i="64"/>
  <c r="BJ1901" i="64"/>
  <c r="BK1901" i="64"/>
  <c r="BL1901" i="64"/>
  <c r="BM1901" i="64"/>
  <c r="BN1901" i="64"/>
  <c r="BO1901" i="64"/>
  <c r="BP1901" i="64"/>
  <c r="BQ1901" i="64"/>
  <c r="BR1901" i="64"/>
  <c r="BS1901" i="64"/>
  <c r="BT1901" i="64"/>
  <c r="BU1901" i="64"/>
  <c r="BV1901" i="64"/>
  <c r="BW1901" i="64"/>
  <c r="BX1901" i="64"/>
  <c r="BY1901" i="64"/>
  <c r="BZ1901" i="64"/>
  <c r="CA1901" i="64"/>
  <c r="CB1901" i="64"/>
  <c r="CC1901" i="64"/>
  <c r="CD1901" i="64"/>
  <c r="CE1901" i="64"/>
  <c r="CF1901" i="64"/>
  <c r="CG1901" i="64"/>
  <c r="CH1901" i="64"/>
  <c r="CI1901" i="64"/>
  <c r="CJ1901" i="64"/>
  <c r="CK1901" i="64"/>
  <c r="CL1901" i="64"/>
  <c r="S1483" i="64"/>
  <c r="T1483" i="64"/>
  <c r="U1483" i="64"/>
  <c r="V1483" i="64"/>
  <c r="W1483" i="64"/>
  <c r="X1483" i="64"/>
  <c r="Y1483" i="64"/>
  <c r="Z1483" i="64"/>
  <c r="AA1483" i="64"/>
  <c r="AB1483" i="64"/>
  <c r="AC1483" i="64"/>
  <c r="AD1483" i="64"/>
  <c r="AE1483" i="64"/>
  <c r="AF1483" i="64"/>
  <c r="AG1483" i="64"/>
  <c r="AH1483" i="64"/>
  <c r="AI1483" i="64"/>
  <c r="AJ1483" i="64"/>
  <c r="AK1483" i="64"/>
  <c r="AL1483" i="64"/>
  <c r="AM1483" i="64"/>
  <c r="AN1483" i="64"/>
  <c r="AO1483" i="64"/>
  <c r="AP1483" i="64"/>
  <c r="AQ1483" i="64"/>
  <c r="AR1483" i="64"/>
  <c r="AS1483" i="64"/>
  <c r="AT1483" i="64"/>
  <c r="AU1483" i="64"/>
  <c r="AV1483" i="64"/>
  <c r="AW1483" i="64"/>
  <c r="AX1483" i="64"/>
  <c r="AY1483" i="64"/>
  <c r="AZ1483" i="64"/>
  <c r="BA1483" i="64"/>
  <c r="BB1483" i="64"/>
  <c r="BC1483" i="64"/>
  <c r="BD1483" i="64"/>
  <c r="BE1483" i="64"/>
  <c r="BF1483" i="64"/>
  <c r="BG1483" i="64"/>
  <c r="BH1483" i="64"/>
  <c r="BI1483" i="64"/>
  <c r="BJ1483" i="64"/>
  <c r="BK1483" i="64"/>
  <c r="BL1483" i="64"/>
  <c r="BM1483" i="64"/>
  <c r="BN1483" i="64"/>
  <c r="BO1483" i="64"/>
  <c r="BP1483" i="64"/>
  <c r="BQ1483" i="64"/>
  <c r="BR1483" i="64"/>
  <c r="BS1483" i="64"/>
  <c r="BT1483" i="64"/>
  <c r="BU1483" i="64"/>
  <c r="BV1483" i="64"/>
  <c r="BW1483" i="64"/>
  <c r="BX1483" i="64"/>
  <c r="BY1483" i="64"/>
  <c r="BZ1483" i="64"/>
  <c r="CA1483" i="64"/>
  <c r="CB1483" i="64"/>
  <c r="CC1483" i="64"/>
  <c r="CD1483" i="64"/>
  <c r="CE1483" i="64"/>
  <c r="CF1483" i="64"/>
  <c r="CG1483" i="64"/>
  <c r="CH1483" i="64"/>
  <c r="CI1483" i="64"/>
  <c r="CJ1483" i="64"/>
  <c r="CK1483" i="64"/>
  <c r="CL1483" i="64"/>
  <c r="S1447" i="64"/>
  <c r="T1447" i="64"/>
  <c r="U1447" i="64"/>
  <c r="V1447" i="64"/>
  <c r="W1447" i="64"/>
  <c r="X1447" i="64"/>
  <c r="Y1447" i="64"/>
  <c r="Z1447" i="64"/>
  <c r="AA1447" i="64"/>
  <c r="AB1447" i="64"/>
  <c r="AC1447" i="64"/>
  <c r="AD1447" i="64"/>
  <c r="AE1447" i="64"/>
  <c r="AF1447" i="64"/>
  <c r="AG1447" i="64"/>
  <c r="AH1447" i="64"/>
  <c r="AI1447" i="64"/>
  <c r="AJ1447" i="64"/>
  <c r="AK1447" i="64"/>
  <c r="AL1447" i="64"/>
  <c r="AM1447" i="64"/>
  <c r="AN1447" i="64"/>
  <c r="AO1447" i="64"/>
  <c r="AP1447" i="64"/>
  <c r="AQ1447" i="64"/>
  <c r="AR1447" i="64"/>
  <c r="AS1447" i="64"/>
  <c r="AT1447" i="64"/>
  <c r="AU1447" i="64"/>
  <c r="AV1447" i="64"/>
  <c r="AW1447" i="64"/>
  <c r="AX1447" i="64"/>
  <c r="AY1447" i="64"/>
  <c r="AZ1447" i="64"/>
  <c r="BA1447" i="64"/>
  <c r="BB1447" i="64"/>
  <c r="BC1447" i="64"/>
  <c r="BD1447" i="64"/>
  <c r="BE1447" i="64"/>
  <c r="BF1447" i="64"/>
  <c r="BG1447" i="64"/>
  <c r="BH1447" i="64"/>
  <c r="BI1447" i="64"/>
  <c r="BJ1447" i="64"/>
  <c r="BK1447" i="64"/>
  <c r="BL1447" i="64"/>
  <c r="BM1447" i="64"/>
  <c r="BN1447" i="64"/>
  <c r="BO1447" i="64"/>
  <c r="BP1447" i="64"/>
  <c r="BQ1447" i="64"/>
  <c r="BR1447" i="64"/>
  <c r="BS1447" i="64"/>
  <c r="BT1447" i="64"/>
  <c r="BU1447" i="64"/>
  <c r="BV1447" i="64"/>
  <c r="BW1447" i="64"/>
  <c r="BX1447" i="64"/>
  <c r="BY1447" i="64"/>
  <c r="BZ1447" i="64"/>
  <c r="CA1447" i="64"/>
  <c r="CB1447" i="64"/>
  <c r="CC1447" i="64"/>
  <c r="CD1447" i="64"/>
  <c r="CE1447" i="64"/>
  <c r="CF1447" i="64"/>
  <c r="CG1447" i="64"/>
  <c r="CH1447" i="64"/>
  <c r="CI1447" i="64"/>
  <c r="CJ1447" i="64"/>
  <c r="CK1447" i="64"/>
  <c r="CL1447" i="64"/>
  <c r="S1412" i="64"/>
  <c r="T1412" i="64"/>
  <c r="U1412" i="64"/>
  <c r="V1412" i="64"/>
  <c r="W1412" i="64"/>
  <c r="X1412" i="64"/>
  <c r="Y1412" i="64"/>
  <c r="Z1412" i="64"/>
  <c r="AA1412" i="64"/>
  <c r="AB1412" i="64"/>
  <c r="AC1412" i="64"/>
  <c r="AD1412" i="64"/>
  <c r="AE1412" i="64"/>
  <c r="AF1412" i="64"/>
  <c r="AG1412" i="64"/>
  <c r="AH1412" i="64"/>
  <c r="AI1412" i="64"/>
  <c r="AJ1412" i="64"/>
  <c r="AK1412" i="64"/>
  <c r="AL1412" i="64"/>
  <c r="AM1412" i="64"/>
  <c r="AN1412" i="64"/>
  <c r="AO1412" i="64"/>
  <c r="AP1412" i="64"/>
  <c r="AQ1412" i="64"/>
  <c r="AR1412" i="64"/>
  <c r="AS1412" i="64"/>
  <c r="AT1412" i="64"/>
  <c r="AU1412" i="64"/>
  <c r="AV1412" i="64"/>
  <c r="AW1412" i="64"/>
  <c r="AX1412" i="64"/>
  <c r="AY1412" i="64"/>
  <c r="AZ1412" i="64"/>
  <c r="BA1412" i="64"/>
  <c r="BB1412" i="64"/>
  <c r="BC1412" i="64"/>
  <c r="BD1412" i="64"/>
  <c r="BE1412" i="64"/>
  <c r="BF1412" i="64"/>
  <c r="BG1412" i="64"/>
  <c r="BH1412" i="64"/>
  <c r="BI1412" i="64"/>
  <c r="BJ1412" i="64"/>
  <c r="BK1412" i="64"/>
  <c r="BL1412" i="64"/>
  <c r="BM1412" i="64"/>
  <c r="BN1412" i="64"/>
  <c r="BO1412" i="64"/>
  <c r="BP1412" i="64"/>
  <c r="BQ1412" i="64"/>
  <c r="BR1412" i="64"/>
  <c r="BS1412" i="64"/>
  <c r="BT1412" i="64"/>
  <c r="BU1412" i="64"/>
  <c r="BV1412" i="64"/>
  <c r="BW1412" i="64"/>
  <c r="BX1412" i="64"/>
  <c r="BY1412" i="64"/>
  <c r="BZ1412" i="64"/>
  <c r="CA1412" i="64"/>
  <c r="CB1412" i="64"/>
  <c r="CC1412" i="64"/>
  <c r="CD1412" i="64"/>
  <c r="CE1412" i="64"/>
  <c r="CF1412" i="64"/>
  <c r="CG1412" i="64"/>
  <c r="CH1412" i="64"/>
  <c r="CI1412" i="64"/>
  <c r="CJ1412" i="64"/>
  <c r="CK1412" i="64"/>
  <c r="CL1412" i="64"/>
  <c r="S1377" i="64"/>
  <c r="T1377" i="64"/>
  <c r="U1377" i="64"/>
  <c r="V1377" i="64"/>
  <c r="W1377" i="64"/>
  <c r="X1377" i="64"/>
  <c r="Y1377" i="64"/>
  <c r="Z1377" i="64"/>
  <c r="AA1377" i="64"/>
  <c r="AB1377" i="64"/>
  <c r="AC1377" i="64"/>
  <c r="AD1377" i="64"/>
  <c r="AE1377" i="64"/>
  <c r="AF1377" i="64"/>
  <c r="AG1377" i="64"/>
  <c r="AH1377" i="64"/>
  <c r="AI1377" i="64"/>
  <c r="AJ1377" i="64"/>
  <c r="AK1377" i="64"/>
  <c r="AL1377" i="64"/>
  <c r="AM1377" i="64"/>
  <c r="AN1377" i="64"/>
  <c r="AO1377" i="64"/>
  <c r="AP1377" i="64"/>
  <c r="AQ1377" i="64"/>
  <c r="AR1377" i="64"/>
  <c r="AS1377" i="64"/>
  <c r="AT1377" i="64"/>
  <c r="AU1377" i="64"/>
  <c r="AV1377" i="64"/>
  <c r="AW1377" i="64"/>
  <c r="AX1377" i="64"/>
  <c r="AY1377" i="64"/>
  <c r="AZ1377" i="64"/>
  <c r="BA1377" i="64"/>
  <c r="BB1377" i="64"/>
  <c r="BC1377" i="64"/>
  <c r="BD1377" i="64"/>
  <c r="BE1377" i="64"/>
  <c r="BF1377" i="64"/>
  <c r="BG1377" i="64"/>
  <c r="BH1377" i="64"/>
  <c r="BI1377" i="64"/>
  <c r="BJ1377" i="64"/>
  <c r="BK1377" i="64"/>
  <c r="BL1377" i="64"/>
  <c r="BM1377" i="64"/>
  <c r="BN1377" i="64"/>
  <c r="BO1377" i="64"/>
  <c r="BP1377" i="64"/>
  <c r="BQ1377" i="64"/>
  <c r="BR1377" i="64"/>
  <c r="BS1377" i="64"/>
  <c r="BT1377" i="64"/>
  <c r="BU1377" i="64"/>
  <c r="BV1377" i="64"/>
  <c r="BW1377" i="64"/>
  <c r="BX1377" i="64"/>
  <c r="BY1377" i="64"/>
  <c r="BZ1377" i="64"/>
  <c r="CA1377" i="64"/>
  <c r="CB1377" i="64"/>
  <c r="CC1377" i="64"/>
  <c r="CD1377" i="64"/>
  <c r="CE1377" i="64"/>
  <c r="CF1377" i="64"/>
  <c r="CG1377" i="64"/>
  <c r="CH1377" i="64"/>
  <c r="CI1377" i="64"/>
  <c r="CJ1377" i="64"/>
  <c r="CK1377" i="64"/>
  <c r="CL1377" i="64"/>
  <c r="S1999" i="64"/>
  <c r="T1999" i="64"/>
  <c r="U1999" i="64"/>
  <c r="V1999" i="64"/>
  <c r="W1999" i="64"/>
  <c r="X1999" i="64"/>
  <c r="Y1999" i="64"/>
  <c r="Z1999" i="64"/>
  <c r="AA1999" i="64"/>
  <c r="AB1999" i="64"/>
  <c r="AC1999" i="64"/>
  <c r="AD1999" i="64"/>
  <c r="AE1999" i="64"/>
  <c r="AF1999" i="64"/>
  <c r="AG1999" i="64"/>
  <c r="AH1999" i="64"/>
  <c r="AI1999" i="64"/>
  <c r="AJ1999" i="64"/>
  <c r="AK1999" i="64"/>
  <c r="AL1999" i="64"/>
  <c r="AM1999" i="64"/>
  <c r="AN1999" i="64"/>
  <c r="AO1999" i="64"/>
  <c r="AP1999" i="64"/>
  <c r="AQ1999" i="64"/>
  <c r="AR1999" i="64"/>
  <c r="AS1999" i="64"/>
  <c r="AT1999" i="64"/>
  <c r="AU1999" i="64"/>
  <c r="AV1999" i="64"/>
  <c r="AW1999" i="64"/>
  <c r="AX1999" i="64"/>
  <c r="AY1999" i="64"/>
  <c r="AZ1999" i="64"/>
  <c r="BA1999" i="64"/>
  <c r="BB1999" i="64"/>
  <c r="BC1999" i="64"/>
  <c r="BD1999" i="64"/>
  <c r="BE1999" i="64"/>
  <c r="BF1999" i="64"/>
  <c r="BG1999" i="64"/>
  <c r="BH1999" i="64"/>
  <c r="BI1999" i="64"/>
  <c r="BJ1999" i="64"/>
  <c r="BK1999" i="64"/>
  <c r="BL1999" i="64"/>
  <c r="BM1999" i="64"/>
  <c r="BN1999" i="64"/>
  <c r="BO1999" i="64"/>
  <c r="BP1999" i="64"/>
  <c r="BQ1999" i="64"/>
  <c r="BR1999" i="64"/>
  <c r="BS1999" i="64"/>
  <c r="BT1999" i="64"/>
  <c r="BU1999" i="64"/>
  <c r="BV1999" i="64"/>
  <c r="BW1999" i="64"/>
  <c r="BX1999" i="64"/>
  <c r="BY1999" i="64"/>
  <c r="BZ1999" i="64"/>
  <c r="CA1999" i="64"/>
  <c r="CB1999" i="64"/>
  <c r="CC1999" i="64"/>
  <c r="CD1999" i="64"/>
  <c r="CE1999" i="64"/>
  <c r="CF1999" i="64"/>
  <c r="CG1999" i="64"/>
  <c r="CH1999" i="64"/>
  <c r="CI1999" i="64"/>
  <c r="CJ1999" i="64"/>
  <c r="CK1999" i="64"/>
  <c r="CL1999" i="64"/>
  <c r="S2033" i="64"/>
  <c r="T2033" i="64"/>
  <c r="U2033" i="64"/>
  <c r="V2033" i="64"/>
  <c r="W2033" i="64"/>
  <c r="X2033" i="64"/>
  <c r="Y2033" i="64"/>
  <c r="Z2033" i="64"/>
  <c r="AA2033" i="64"/>
  <c r="AB2033" i="64"/>
  <c r="AC2033" i="64"/>
  <c r="AD2033" i="64"/>
  <c r="AE2033" i="64"/>
  <c r="AF2033" i="64"/>
  <c r="AG2033" i="64"/>
  <c r="AH2033" i="64"/>
  <c r="AI2033" i="64"/>
  <c r="AJ2033" i="64"/>
  <c r="AK2033" i="64"/>
  <c r="AL2033" i="64"/>
  <c r="AM2033" i="64"/>
  <c r="AN2033" i="64"/>
  <c r="AO2033" i="64"/>
  <c r="AP2033" i="64"/>
  <c r="AQ2033" i="64"/>
  <c r="AR2033" i="64"/>
  <c r="AS2033" i="64"/>
  <c r="AT2033" i="64"/>
  <c r="AU2033" i="64"/>
  <c r="AV2033" i="64"/>
  <c r="AW2033" i="64"/>
  <c r="AX2033" i="64"/>
  <c r="AY2033" i="64"/>
  <c r="AZ2033" i="64"/>
  <c r="BA2033" i="64"/>
  <c r="BB2033" i="64"/>
  <c r="BC2033" i="64"/>
  <c r="BD2033" i="64"/>
  <c r="BE2033" i="64"/>
  <c r="BF2033" i="64"/>
  <c r="BG2033" i="64"/>
  <c r="BH2033" i="64"/>
  <c r="BI2033" i="64"/>
  <c r="BJ2033" i="64"/>
  <c r="BK2033" i="64"/>
  <c r="BL2033" i="64"/>
  <c r="BM2033" i="64"/>
  <c r="BN2033" i="64"/>
  <c r="BO2033" i="64"/>
  <c r="BP2033" i="64"/>
  <c r="BQ2033" i="64"/>
  <c r="BR2033" i="64"/>
  <c r="BS2033" i="64"/>
  <c r="BT2033" i="64"/>
  <c r="BU2033" i="64"/>
  <c r="BV2033" i="64"/>
  <c r="BW2033" i="64"/>
  <c r="BX2033" i="64"/>
  <c r="BY2033" i="64"/>
  <c r="BZ2033" i="64"/>
  <c r="CA2033" i="64"/>
  <c r="CB2033" i="64"/>
  <c r="CC2033" i="64"/>
  <c r="CD2033" i="64"/>
  <c r="CE2033" i="64"/>
  <c r="CF2033" i="64"/>
  <c r="CG2033" i="64"/>
  <c r="CH2033" i="64"/>
  <c r="CI2033" i="64"/>
  <c r="CJ2033" i="64"/>
  <c r="CK2033" i="64"/>
  <c r="CL2033" i="64"/>
  <c r="S1341" i="64"/>
  <c r="S1269" i="64"/>
  <c r="T1269" i="64"/>
  <c r="U1269" i="64"/>
  <c r="V1269" i="64"/>
  <c r="W1269" i="64"/>
  <c r="X1269" i="64"/>
  <c r="Y1269" i="64"/>
  <c r="Z1269" i="64"/>
  <c r="AA1269" i="64"/>
  <c r="AB1269" i="64"/>
  <c r="AC1269" i="64"/>
  <c r="AD1269" i="64"/>
  <c r="AE1269" i="64"/>
  <c r="AF1269" i="64"/>
  <c r="AG1269" i="64"/>
  <c r="AH1269" i="64"/>
  <c r="AI1269" i="64"/>
  <c r="AJ1269" i="64"/>
  <c r="AK1269" i="64"/>
  <c r="AL1269" i="64"/>
  <c r="AM1269" i="64"/>
  <c r="AN1269" i="64"/>
  <c r="AO1269" i="64"/>
  <c r="AP1269" i="64"/>
  <c r="AQ1269" i="64"/>
  <c r="AR1269" i="64"/>
  <c r="AS1269" i="64"/>
  <c r="AT1269" i="64"/>
  <c r="AU1269" i="64"/>
  <c r="AV1269" i="64"/>
  <c r="AW1269" i="64"/>
  <c r="AX1269" i="64"/>
  <c r="AY1269" i="64"/>
  <c r="AZ1269" i="64"/>
  <c r="BA1269" i="64"/>
  <c r="BB1269" i="64"/>
  <c r="BC1269" i="64"/>
  <c r="BD1269" i="64"/>
  <c r="BE1269" i="64"/>
  <c r="BF1269" i="64"/>
  <c r="BG1269" i="64"/>
  <c r="BH1269" i="64"/>
  <c r="BI1269" i="64"/>
  <c r="BJ1269" i="64"/>
  <c r="BK1269" i="64"/>
  <c r="BL1269" i="64"/>
  <c r="BM1269" i="64"/>
  <c r="BN1269" i="64"/>
  <c r="BO1269" i="64"/>
  <c r="BP1269" i="64"/>
  <c r="BQ1269" i="64"/>
  <c r="BR1269" i="64"/>
  <c r="BS1269" i="64"/>
  <c r="BT1269" i="64"/>
  <c r="BU1269" i="64"/>
  <c r="BV1269" i="64"/>
  <c r="BW1269" i="64"/>
  <c r="BX1269" i="64"/>
  <c r="BY1269" i="64"/>
  <c r="BZ1269" i="64"/>
  <c r="CA1269" i="64"/>
  <c r="CB1269" i="64"/>
  <c r="CC1269" i="64"/>
  <c r="CD1269" i="64"/>
  <c r="CE1269" i="64"/>
  <c r="CF1269" i="64"/>
  <c r="CG1269" i="64"/>
  <c r="CH1269" i="64"/>
  <c r="CI1269" i="64"/>
  <c r="CJ1269" i="64"/>
  <c r="CK1269" i="64"/>
  <c r="CL1269" i="64"/>
  <c r="S1247" i="64"/>
  <c r="T1247" i="64"/>
  <c r="U1247" i="64"/>
  <c r="V1247" i="64"/>
  <c r="W1247" i="64"/>
  <c r="X1247" i="64"/>
  <c r="Y1247" i="64"/>
  <c r="Z1247" i="64"/>
  <c r="AA1247" i="64"/>
  <c r="AB1247" i="64"/>
  <c r="AC1247" i="64"/>
  <c r="AD1247" i="64"/>
  <c r="AE1247" i="64"/>
  <c r="AF1247" i="64"/>
  <c r="AG1247" i="64"/>
  <c r="AH1247" i="64"/>
  <c r="AI1247" i="64"/>
  <c r="AJ1247" i="64"/>
  <c r="AK1247" i="64"/>
  <c r="AL1247" i="64"/>
  <c r="AM1247" i="64"/>
  <c r="AN1247" i="64"/>
  <c r="AO1247" i="64"/>
  <c r="AP1247" i="64"/>
  <c r="AQ1247" i="64"/>
  <c r="AR1247" i="64"/>
  <c r="AS1247" i="64"/>
  <c r="AT1247" i="64"/>
  <c r="AU1247" i="64"/>
  <c r="AV1247" i="64"/>
  <c r="AW1247" i="64"/>
  <c r="AX1247" i="64"/>
  <c r="AY1247" i="64"/>
  <c r="AZ1247" i="64"/>
  <c r="BA1247" i="64"/>
  <c r="BB1247" i="64"/>
  <c r="BC1247" i="64"/>
  <c r="BD1247" i="64"/>
  <c r="BE1247" i="64"/>
  <c r="BF1247" i="64"/>
  <c r="BG1247" i="64"/>
  <c r="BH1247" i="64"/>
  <c r="BI1247" i="64"/>
  <c r="BJ1247" i="64"/>
  <c r="BK1247" i="64"/>
  <c r="BL1247" i="64"/>
  <c r="BM1247" i="64"/>
  <c r="BN1247" i="64"/>
  <c r="BO1247" i="64"/>
  <c r="BP1247" i="64"/>
  <c r="BQ1247" i="64"/>
  <c r="BR1247" i="64"/>
  <c r="BS1247" i="64"/>
  <c r="BT1247" i="64"/>
  <c r="BU1247" i="64"/>
  <c r="BV1247" i="64"/>
  <c r="BW1247" i="64"/>
  <c r="BX1247" i="64"/>
  <c r="BY1247" i="64"/>
  <c r="BZ1247" i="64"/>
  <c r="CA1247" i="64"/>
  <c r="CB1247" i="64"/>
  <c r="CC1247" i="64"/>
  <c r="CD1247" i="64"/>
  <c r="CE1247" i="64"/>
  <c r="CF1247" i="64"/>
  <c r="CG1247" i="64"/>
  <c r="CH1247" i="64"/>
  <c r="CI1247" i="64"/>
  <c r="CJ1247" i="64"/>
  <c r="CK1247" i="64"/>
  <c r="CL1247" i="64"/>
  <c r="S1095" i="64"/>
  <c r="T1095" i="64"/>
  <c r="U1095" i="64"/>
  <c r="V1095" i="64"/>
  <c r="W1095" i="64"/>
  <c r="X1095" i="64"/>
  <c r="Y1095" i="64"/>
  <c r="Z1095" i="64"/>
  <c r="AA1095" i="64"/>
  <c r="AB1095" i="64"/>
  <c r="AC1095" i="64"/>
  <c r="AD1095" i="64"/>
  <c r="AE1095" i="64"/>
  <c r="AF1095" i="64"/>
  <c r="AG1095" i="64"/>
  <c r="AH1095" i="64"/>
  <c r="AI1095" i="64"/>
  <c r="AJ1095" i="64"/>
  <c r="AK1095" i="64"/>
  <c r="AL1095" i="64"/>
  <c r="AM1095" i="64"/>
  <c r="AN1095" i="64"/>
  <c r="AO1095" i="64"/>
  <c r="AP1095" i="64"/>
  <c r="AQ1095" i="64"/>
  <c r="AR1095" i="64"/>
  <c r="AS1095" i="64"/>
  <c r="AT1095" i="64"/>
  <c r="AU1095" i="64"/>
  <c r="AV1095" i="64"/>
  <c r="AW1095" i="64"/>
  <c r="AX1095" i="64"/>
  <c r="AY1095" i="64"/>
  <c r="AZ1095" i="64"/>
  <c r="BA1095" i="64"/>
  <c r="BB1095" i="64"/>
  <c r="BC1095" i="64"/>
  <c r="BD1095" i="64"/>
  <c r="BE1095" i="64"/>
  <c r="BF1095" i="64"/>
  <c r="BG1095" i="64"/>
  <c r="BH1095" i="64"/>
  <c r="BI1095" i="64"/>
  <c r="BJ1095" i="64"/>
  <c r="BK1095" i="64"/>
  <c r="BL1095" i="64"/>
  <c r="BM1095" i="64"/>
  <c r="BN1095" i="64"/>
  <c r="BO1095" i="64"/>
  <c r="BP1095" i="64"/>
  <c r="BQ1095" i="64"/>
  <c r="BR1095" i="64"/>
  <c r="BS1095" i="64"/>
  <c r="BT1095" i="64"/>
  <c r="BU1095" i="64"/>
  <c r="BV1095" i="64"/>
  <c r="BW1095" i="64"/>
  <c r="BX1095" i="64"/>
  <c r="BY1095" i="64"/>
  <c r="BZ1095" i="64"/>
  <c r="CA1095" i="64"/>
  <c r="CB1095" i="64"/>
  <c r="CC1095" i="64"/>
  <c r="CD1095" i="64"/>
  <c r="CE1095" i="64"/>
  <c r="CF1095" i="64"/>
  <c r="CG1095" i="64"/>
  <c r="CH1095" i="64"/>
  <c r="CI1095" i="64"/>
  <c r="CJ1095" i="64"/>
  <c r="CK1095" i="64"/>
  <c r="CL1095" i="64"/>
  <c r="S676" i="64"/>
  <c r="T676" i="64"/>
  <c r="U676" i="64"/>
  <c r="V676" i="64"/>
  <c r="W676" i="64"/>
  <c r="X676" i="64"/>
  <c r="Y676" i="64"/>
  <c r="Z676" i="64"/>
  <c r="AA676" i="64"/>
  <c r="AB676" i="64"/>
  <c r="AC676" i="64"/>
  <c r="AD676" i="64"/>
  <c r="AE676" i="64"/>
  <c r="AF676" i="64"/>
  <c r="AG676" i="64"/>
  <c r="AH676" i="64"/>
  <c r="AI676" i="64"/>
  <c r="AJ676" i="64"/>
  <c r="AK676" i="64"/>
  <c r="AL676" i="64"/>
  <c r="AM676" i="64"/>
  <c r="AN676" i="64"/>
  <c r="AO676" i="64"/>
  <c r="AP676" i="64"/>
  <c r="AQ676" i="64"/>
  <c r="AR676" i="64"/>
  <c r="AS676" i="64"/>
  <c r="AT676" i="64"/>
  <c r="AU676" i="64"/>
  <c r="AV676" i="64"/>
  <c r="AW676" i="64"/>
  <c r="AX676" i="64"/>
  <c r="AY676" i="64"/>
  <c r="AZ676" i="64"/>
  <c r="BA676" i="64"/>
  <c r="BB676" i="64"/>
  <c r="BC676" i="64"/>
  <c r="BD676" i="64"/>
  <c r="BE676" i="64"/>
  <c r="BF676" i="64"/>
  <c r="BG676" i="64"/>
  <c r="BH676" i="64"/>
  <c r="BI676" i="64"/>
  <c r="BJ676" i="64"/>
  <c r="BK676" i="64"/>
  <c r="BL676" i="64"/>
  <c r="BM676" i="64"/>
  <c r="BN676" i="64"/>
  <c r="BO676" i="64"/>
  <c r="BP676" i="64"/>
  <c r="BQ676" i="64"/>
  <c r="BR676" i="64"/>
  <c r="BS676" i="64"/>
  <c r="BT676" i="64"/>
  <c r="BU676" i="64"/>
  <c r="BV676" i="64"/>
  <c r="BW676" i="64"/>
  <c r="BX676" i="64"/>
  <c r="BY676" i="64"/>
  <c r="BZ676" i="64"/>
  <c r="CA676" i="64"/>
  <c r="CB676" i="64"/>
  <c r="CC676" i="64"/>
  <c r="CD676" i="64"/>
  <c r="CE676" i="64"/>
  <c r="CF676" i="64"/>
  <c r="CG676" i="64"/>
  <c r="CH676" i="64"/>
  <c r="CI676" i="64"/>
  <c r="CJ676" i="64"/>
  <c r="CK676" i="64"/>
  <c r="CL676" i="64"/>
  <c r="S1004" i="64"/>
  <c r="T1004" i="64"/>
  <c r="U1004" i="64"/>
  <c r="V1004" i="64"/>
  <c r="W1004" i="64"/>
  <c r="X1004" i="64"/>
  <c r="Y1004" i="64"/>
  <c r="Z1004" i="64"/>
  <c r="AA1004" i="64"/>
  <c r="AB1004" i="64"/>
  <c r="AC1004" i="64"/>
  <c r="AD1004" i="64"/>
  <c r="AE1004" i="64"/>
  <c r="AF1004" i="64"/>
  <c r="AG1004" i="64"/>
  <c r="AH1004" i="64"/>
  <c r="AI1004" i="64"/>
  <c r="AJ1004" i="64"/>
  <c r="AK1004" i="64"/>
  <c r="AL1004" i="64"/>
  <c r="AM1004" i="64"/>
  <c r="AN1004" i="64"/>
  <c r="AO1004" i="64"/>
  <c r="AP1004" i="64"/>
  <c r="AQ1004" i="64"/>
  <c r="AR1004" i="64"/>
  <c r="AS1004" i="64"/>
  <c r="AT1004" i="64"/>
  <c r="AU1004" i="64"/>
  <c r="AV1004" i="64"/>
  <c r="AW1004" i="64"/>
  <c r="AX1004" i="64"/>
  <c r="AY1004" i="64"/>
  <c r="AZ1004" i="64"/>
  <c r="BA1004" i="64"/>
  <c r="BB1004" i="64"/>
  <c r="BC1004" i="64"/>
  <c r="BD1004" i="64"/>
  <c r="BE1004" i="64"/>
  <c r="BF1004" i="64"/>
  <c r="BG1004" i="64"/>
  <c r="BH1004" i="64"/>
  <c r="BI1004" i="64"/>
  <c r="BJ1004" i="64"/>
  <c r="BK1004" i="64"/>
  <c r="BL1004" i="64"/>
  <c r="BM1004" i="64"/>
  <c r="BN1004" i="64"/>
  <c r="BO1004" i="64"/>
  <c r="BP1004" i="64"/>
  <c r="BQ1004" i="64"/>
  <c r="BR1004" i="64"/>
  <c r="BS1004" i="64"/>
  <c r="BT1004" i="64"/>
  <c r="BU1004" i="64"/>
  <c r="BV1004" i="64"/>
  <c r="BW1004" i="64"/>
  <c r="BX1004" i="64"/>
  <c r="BY1004" i="64"/>
  <c r="BZ1004" i="64"/>
  <c r="CA1004" i="64"/>
  <c r="CB1004" i="64"/>
  <c r="CC1004" i="64"/>
  <c r="CD1004" i="64"/>
  <c r="CE1004" i="64"/>
  <c r="CF1004" i="64"/>
  <c r="CG1004" i="64"/>
  <c r="CH1004" i="64"/>
  <c r="CI1004" i="64"/>
  <c r="CJ1004" i="64"/>
  <c r="CK1004" i="64"/>
  <c r="CL1004" i="64"/>
  <c r="S954" i="64"/>
  <c r="T954" i="64"/>
  <c r="U954" i="64"/>
  <c r="V954" i="64"/>
  <c r="W954" i="64"/>
  <c r="X954" i="64"/>
  <c r="Y954" i="64"/>
  <c r="Z954" i="64"/>
  <c r="AA954" i="64"/>
  <c r="AB954" i="64"/>
  <c r="AC954" i="64"/>
  <c r="AD954" i="64"/>
  <c r="AE954" i="64"/>
  <c r="AF954" i="64"/>
  <c r="AG954" i="64"/>
  <c r="AH954" i="64"/>
  <c r="AI954" i="64"/>
  <c r="AJ954" i="64"/>
  <c r="AK954" i="64"/>
  <c r="AL954" i="64"/>
  <c r="AM954" i="64"/>
  <c r="AN954" i="64"/>
  <c r="AO954" i="64"/>
  <c r="AP954" i="64"/>
  <c r="AQ954" i="64"/>
  <c r="AR954" i="64"/>
  <c r="AS954" i="64"/>
  <c r="AT954" i="64"/>
  <c r="AU954" i="64"/>
  <c r="AV954" i="64"/>
  <c r="AW954" i="64"/>
  <c r="AX954" i="64"/>
  <c r="AY954" i="64"/>
  <c r="AZ954" i="64"/>
  <c r="BA954" i="64"/>
  <c r="BB954" i="64"/>
  <c r="BC954" i="64"/>
  <c r="BD954" i="64"/>
  <c r="BE954" i="64"/>
  <c r="BF954" i="64"/>
  <c r="BG954" i="64"/>
  <c r="BH954" i="64"/>
  <c r="BI954" i="64"/>
  <c r="BJ954" i="64"/>
  <c r="BK954" i="64"/>
  <c r="BL954" i="64"/>
  <c r="BM954" i="64"/>
  <c r="BN954" i="64"/>
  <c r="BO954" i="64"/>
  <c r="BP954" i="64"/>
  <c r="BQ954" i="64"/>
  <c r="BR954" i="64"/>
  <c r="BS954" i="64"/>
  <c r="BT954" i="64"/>
  <c r="BU954" i="64"/>
  <c r="BV954" i="64"/>
  <c r="BW954" i="64"/>
  <c r="BX954" i="64"/>
  <c r="BY954" i="64"/>
  <c r="BZ954" i="64"/>
  <c r="CA954" i="64"/>
  <c r="CB954" i="64"/>
  <c r="CC954" i="64"/>
  <c r="CD954" i="64"/>
  <c r="CE954" i="64"/>
  <c r="CF954" i="64"/>
  <c r="CG954" i="64"/>
  <c r="CH954" i="64"/>
  <c r="CI954" i="64"/>
  <c r="CJ954" i="64"/>
  <c r="CK954" i="64"/>
  <c r="CL954" i="64"/>
  <c r="S1704" i="64"/>
  <c r="T1704" i="64"/>
  <c r="U1704" i="64"/>
  <c r="V1704" i="64"/>
  <c r="W1704" i="64"/>
  <c r="X1704" i="64"/>
  <c r="Y1704" i="64"/>
  <c r="Z1704" i="64"/>
  <c r="AA1704" i="64"/>
  <c r="AB1704" i="64"/>
  <c r="AC1704" i="64"/>
  <c r="AD1704" i="64"/>
  <c r="AE1704" i="64"/>
  <c r="AF1704" i="64"/>
  <c r="AG1704" i="64"/>
  <c r="AH1704" i="64"/>
  <c r="AI1704" i="64"/>
  <c r="AJ1704" i="64"/>
  <c r="AK1704" i="64"/>
  <c r="AL1704" i="64"/>
  <c r="AM1704" i="64"/>
  <c r="AN1704" i="64"/>
  <c r="AO1704" i="64"/>
  <c r="AP1704" i="64"/>
  <c r="AQ1704" i="64"/>
  <c r="AR1704" i="64"/>
  <c r="AS1704" i="64"/>
  <c r="AT1704" i="64"/>
  <c r="AU1704" i="64"/>
  <c r="AV1704" i="64"/>
  <c r="AW1704" i="64"/>
  <c r="AX1704" i="64"/>
  <c r="AY1704" i="64"/>
  <c r="AZ1704" i="64"/>
  <c r="BA1704" i="64"/>
  <c r="BB1704" i="64"/>
  <c r="BC1704" i="64"/>
  <c r="BD1704" i="64"/>
  <c r="BE1704" i="64"/>
  <c r="BF1704" i="64"/>
  <c r="BG1704" i="64"/>
  <c r="BH1704" i="64"/>
  <c r="BI1704" i="64"/>
  <c r="BJ1704" i="64"/>
  <c r="BK1704" i="64"/>
  <c r="BL1704" i="64"/>
  <c r="BM1704" i="64"/>
  <c r="BN1704" i="64"/>
  <c r="BO1704" i="64"/>
  <c r="BP1704" i="64"/>
  <c r="BQ1704" i="64"/>
  <c r="BR1704" i="64"/>
  <c r="BS1704" i="64"/>
  <c r="BT1704" i="64"/>
  <c r="BU1704" i="64"/>
  <c r="BV1704" i="64"/>
  <c r="BW1704" i="64"/>
  <c r="BX1704" i="64"/>
  <c r="BY1704" i="64"/>
  <c r="BZ1704" i="64"/>
  <c r="CA1704" i="64"/>
  <c r="CB1704" i="64"/>
  <c r="CC1704" i="64"/>
  <c r="CD1704" i="64"/>
  <c r="CE1704" i="64"/>
  <c r="CF1704" i="64"/>
  <c r="CG1704" i="64"/>
  <c r="CH1704" i="64"/>
  <c r="CI1704" i="64"/>
  <c r="CJ1704" i="64"/>
  <c r="CK1704" i="64"/>
  <c r="CL1704" i="64"/>
  <c r="T1731" i="64"/>
  <c r="U1731" i="64"/>
  <c r="V1731" i="64"/>
  <c r="W1731" i="64"/>
  <c r="X1731" i="64"/>
  <c r="Y1731" i="64"/>
  <c r="Z1731" i="64"/>
  <c r="AA1731" i="64"/>
  <c r="AB1731" i="64"/>
  <c r="AC1731" i="64"/>
  <c r="AD1731" i="64"/>
  <c r="AE1731" i="64"/>
  <c r="AF1731" i="64"/>
  <c r="AG1731" i="64"/>
  <c r="AH1731" i="64"/>
  <c r="AI1731" i="64"/>
  <c r="AJ1731" i="64"/>
  <c r="AK1731" i="64"/>
  <c r="AL1731" i="64"/>
  <c r="AM1731" i="64"/>
  <c r="AN1731" i="64"/>
  <c r="AO1731" i="64"/>
  <c r="AP1731" i="64"/>
  <c r="AQ1731" i="64"/>
  <c r="AR1731" i="64"/>
  <c r="AS1731" i="64"/>
  <c r="AT1731" i="64"/>
  <c r="AU1731" i="64"/>
  <c r="AV1731" i="64"/>
  <c r="AW1731" i="64"/>
  <c r="AX1731" i="64"/>
  <c r="AY1731" i="64"/>
  <c r="AZ1731" i="64"/>
  <c r="BA1731" i="64"/>
  <c r="BB1731" i="64"/>
  <c r="BC1731" i="64"/>
  <c r="BD1731" i="64"/>
  <c r="BE1731" i="64"/>
  <c r="BF1731" i="64"/>
  <c r="BG1731" i="64"/>
  <c r="BH1731" i="64"/>
  <c r="BI1731" i="64"/>
  <c r="BJ1731" i="64"/>
  <c r="BK1731" i="64"/>
  <c r="BL1731" i="64"/>
  <c r="BM1731" i="64"/>
  <c r="BN1731" i="64"/>
  <c r="BO1731" i="64"/>
  <c r="BP1731" i="64"/>
  <c r="BQ1731" i="64"/>
  <c r="BR1731" i="64"/>
  <c r="BS1731" i="64"/>
  <c r="BT1731" i="64"/>
  <c r="BU1731" i="64"/>
  <c r="BV1731" i="64"/>
  <c r="BW1731" i="64"/>
  <c r="BX1731" i="64"/>
  <c r="BY1731" i="64"/>
  <c r="BZ1731" i="64"/>
  <c r="CA1731" i="64"/>
  <c r="CB1731" i="64"/>
  <c r="CC1731" i="64"/>
  <c r="CD1731" i="64"/>
  <c r="CE1731" i="64"/>
  <c r="CF1731" i="64"/>
  <c r="CG1731" i="64"/>
  <c r="CH1731" i="64"/>
  <c r="CI1731" i="64"/>
  <c r="CJ1731" i="64"/>
  <c r="CK1731" i="64"/>
  <c r="CL1731" i="64"/>
  <c r="S1731" i="64"/>
  <c r="CL1730" i="64"/>
  <c r="CK1730" i="64"/>
  <c r="CJ1730" i="64"/>
  <c r="CI1730" i="64"/>
  <c r="CH1730" i="64"/>
  <c r="CG1730" i="64"/>
  <c r="CF1730" i="64"/>
  <c r="CE1730" i="64"/>
  <c r="CD1730" i="64"/>
  <c r="CC1730" i="64"/>
  <c r="CB1730" i="64"/>
  <c r="CA1730" i="64"/>
  <c r="BZ1730" i="64"/>
  <c r="BY1730" i="64"/>
  <c r="BX1730" i="64"/>
  <c r="BW1730" i="64"/>
  <c r="BV1730" i="64"/>
  <c r="BU1730" i="64"/>
  <c r="BT1730" i="64"/>
  <c r="BS1730" i="64"/>
  <c r="BR1730" i="64"/>
  <c r="BQ1730" i="64"/>
  <c r="BP1730" i="64"/>
  <c r="BO1730" i="64"/>
  <c r="BN1730" i="64"/>
  <c r="BM1730" i="64"/>
  <c r="BL1730" i="64"/>
  <c r="BK1730" i="64"/>
  <c r="BJ1730" i="64"/>
  <c r="BI1730" i="64"/>
  <c r="BH1730" i="64"/>
  <c r="BG1730" i="64"/>
  <c r="BF1730" i="64"/>
  <c r="BE1730" i="64"/>
  <c r="BD1730" i="64"/>
  <c r="BC1730" i="64"/>
  <c r="BB1730" i="64"/>
  <c r="BA1730" i="64"/>
  <c r="AZ1730" i="64"/>
  <c r="AY1730" i="64"/>
  <c r="AX1730" i="64"/>
  <c r="AW1730" i="64"/>
  <c r="AV1730" i="64"/>
  <c r="AU1730" i="64"/>
  <c r="AT1730" i="64"/>
  <c r="AS1730" i="64"/>
  <c r="AR1730" i="64"/>
  <c r="AQ1730" i="64"/>
  <c r="AP1730" i="64"/>
  <c r="AO1730" i="64"/>
  <c r="AN1730" i="64"/>
  <c r="AM1730" i="64"/>
  <c r="AL1730" i="64"/>
  <c r="AK1730" i="64"/>
  <c r="AJ1730" i="64"/>
  <c r="AI1730" i="64"/>
  <c r="AH1730" i="64"/>
  <c r="AG1730" i="64"/>
  <c r="AF1730" i="64"/>
  <c r="AE1730" i="64"/>
  <c r="AD1730" i="64"/>
  <c r="AC1730" i="64"/>
  <c r="AB1730" i="64"/>
  <c r="AA1730" i="64"/>
  <c r="Z1730" i="64"/>
  <c r="Y1730" i="64"/>
  <c r="X1730" i="64"/>
  <c r="W1730" i="64"/>
  <c r="V1730" i="64"/>
  <c r="U1730" i="64"/>
  <c r="T1730" i="64"/>
  <c r="S1730" i="64"/>
  <c r="E1540" i="64"/>
  <c r="G396" i="64"/>
  <c r="E2417" i="64"/>
  <c r="E667" i="64"/>
  <c r="E1084" i="64"/>
  <c r="T394" i="64"/>
  <c r="U394" i="64"/>
  <c r="V394" i="64"/>
  <c r="W394" i="64"/>
  <c r="X394" i="64"/>
  <c r="Y394" i="64"/>
  <c r="Z394" i="64"/>
  <c r="AA394" i="64"/>
  <c r="AB394" i="64"/>
  <c r="AC394" i="64"/>
  <c r="AD394" i="64"/>
  <c r="AE394" i="64"/>
  <c r="AF394" i="64"/>
  <c r="AG394" i="64"/>
  <c r="AH394" i="64"/>
  <c r="AI394" i="64"/>
  <c r="AJ394" i="64"/>
  <c r="AK394" i="64"/>
  <c r="AL394" i="64"/>
  <c r="AM394" i="64"/>
  <c r="AN394" i="64"/>
  <c r="AO394" i="64"/>
  <c r="AP394" i="64"/>
  <c r="AQ394" i="64"/>
  <c r="AR394" i="64"/>
  <c r="AS394" i="64"/>
  <c r="AT394" i="64"/>
  <c r="AU394" i="64"/>
  <c r="AV394" i="64"/>
  <c r="AW394" i="64"/>
  <c r="AX394" i="64"/>
  <c r="AY394" i="64"/>
  <c r="AZ394" i="64"/>
  <c r="BA394" i="64"/>
  <c r="BB394" i="64"/>
  <c r="BC394" i="64"/>
  <c r="BD394" i="64"/>
  <c r="BE394" i="64"/>
  <c r="BF394" i="64"/>
  <c r="BG394" i="64"/>
  <c r="BH394" i="64"/>
  <c r="BI394" i="64"/>
  <c r="BJ394" i="64"/>
  <c r="BK394" i="64"/>
  <c r="BL394" i="64"/>
  <c r="BM394" i="64"/>
  <c r="BN394" i="64"/>
  <c r="BO394" i="64"/>
  <c r="BP394" i="64"/>
  <c r="BQ394" i="64"/>
  <c r="BR394" i="64"/>
  <c r="BS394" i="64"/>
  <c r="BT394" i="64"/>
  <c r="BU394" i="64"/>
  <c r="BV394" i="64"/>
  <c r="BW394" i="64"/>
  <c r="BX394" i="64"/>
  <c r="BY394" i="64"/>
  <c r="BZ394" i="64"/>
  <c r="CA394" i="64"/>
  <c r="CB394" i="64"/>
  <c r="CC394" i="64"/>
  <c r="CD394" i="64"/>
  <c r="CE394" i="64"/>
  <c r="CF394" i="64"/>
  <c r="CG394" i="64"/>
  <c r="CH394" i="64"/>
  <c r="CI394" i="64"/>
  <c r="CJ394" i="64"/>
  <c r="CK394" i="64"/>
  <c r="CL394" i="64"/>
  <c r="S394" i="64"/>
  <c r="T97" i="64"/>
  <c r="U97" i="64"/>
  <c r="V97" i="64"/>
  <c r="W97" i="64"/>
  <c r="X97" i="64"/>
  <c r="Y97" i="64"/>
  <c r="Z97" i="64"/>
  <c r="AA97" i="64"/>
  <c r="AB97" i="64"/>
  <c r="AC97" i="64"/>
  <c r="AD97" i="64"/>
  <c r="AE97" i="64"/>
  <c r="AF97" i="64"/>
  <c r="AG97" i="64"/>
  <c r="AH97" i="64"/>
  <c r="AI97" i="64"/>
  <c r="AJ97" i="64"/>
  <c r="AK97" i="64"/>
  <c r="AL97" i="64"/>
  <c r="AM97" i="64"/>
  <c r="AN97" i="64"/>
  <c r="AO97" i="64"/>
  <c r="AP97" i="64"/>
  <c r="AQ97" i="64"/>
  <c r="AR97" i="64"/>
  <c r="AS97" i="64"/>
  <c r="AT97" i="64"/>
  <c r="AU97" i="64"/>
  <c r="AV97" i="64"/>
  <c r="AW97" i="64"/>
  <c r="AX97" i="64"/>
  <c r="AY97" i="64"/>
  <c r="AZ97" i="64"/>
  <c r="BA97" i="64"/>
  <c r="BB97" i="64"/>
  <c r="BC97" i="64"/>
  <c r="BD97" i="64"/>
  <c r="BE97" i="64"/>
  <c r="BF97" i="64"/>
  <c r="BG97" i="64"/>
  <c r="BH97" i="64"/>
  <c r="BI97" i="64"/>
  <c r="BJ97" i="64"/>
  <c r="BK97" i="64"/>
  <c r="BL97" i="64"/>
  <c r="BM97" i="64"/>
  <c r="BN97" i="64"/>
  <c r="BO97" i="64"/>
  <c r="BP97" i="64"/>
  <c r="BQ97" i="64"/>
  <c r="BR97" i="64"/>
  <c r="BS97" i="64"/>
  <c r="BT97" i="64"/>
  <c r="BU97" i="64"/>
  <c r="BV97" i="64"/>
  <c r="BW97" i="64"/>
  <c r="BX97" i="64"/>
  <c r="BY97" i="64"/>
  <c r="BZ97" i="64"/>
  <c r="CA97" i="64"/>
  <c r="CB97" i="64"/>
  <c r="CC97" i="64"/>
  <c r="CD97" i="64"/>
  <c r="CE97" i="64"/>
  <c r="CF97" i="64"/>
  <c r="CG97" i="64"/>
  <c r="CH97" i="64"/>
  <c r="CI97" i="64"/>
  <c r="CJ97" i="64"/>
  <c r="CK97" i="64"/>
  <c r="CL97" i="64"/>
  <c r="S97" i="64"/>
  <c r="T248" i="64"/>
  <c r="U248" i="64"/>
  <c r="V248" i="64"/>
  <c r="W248" i="64"/>
  <c r="X248" i="64"/>
  <c r="Y248" i="64"/>
  <c r="Z248" i="64"/>
  <c r="AA248" i="64"/>
  <c r="AB248" i="64"/>
  <c r="AC248" i="64"/>
  <c r="AD248" i="64"/>
  <c r="AE248" i="64"/>
  <c r="AF248" i="64"/>
  <c r="AG248" i="64"/>
  <c r="AH248" i="64"/>
  <c r="AI248" i="64"/>
  <c r="AJ248" i="64"/>
  <c r="AK248" i="64"/>
  <c r="AL248" i="64"/>
  <c r="AM248" i="64"/>
  <c r="AN248" i="64"/>
  <c r="AO248" i="64"/>
  <c r="AP248" i="64"/>
  <c r="AQ248" i="64"/>
  <c r="AR248" i="64"/>
  <c r="AS248" i="64"/>
  <c r="AT248" i="64"/>
  <c r="AU248" i="64"/>
  <c r="AV248" i="64"/>
  <c r="AW248" i="64"/>
  <c r="AX248" i="64"/>
  <c r="AY248" i="64"/>
  <c r="AZ248" i="64"/>
  <c r="BA248" i="64"/>
  <c r="BB248" i="64"/>
  <c r="BC248" i="64"/>
  <c r="BD248" i="64"/>
  <c r="BE248" i="64"/>
  <c r="BF248" i="64"/>
  <c r="BG248" i="64"/>
  <c r="BH248" i="64"/>
  <c r="BI248" i="64"/>
  <c r="BJ248" i="64"/>
  <c r="BK248" i="64"/>
  <c r="BL248" i="64"/>
  <c r="BM248" i="64"/>
  <c r="BN248" i="64"/>
  <c r="BO248" i="64"/>
  <c r="BP248" i="64"/>
  <c r="BQ248" i="64"/>
  <c r="BR248" i="64"/>
  <c r="BS248" i="64"/>
  <c r="BT248" i="64"/>
  <c r="BU248" i="64"/>
  <c r="BV248" i="64"/>
  <c r="BW248" i="64"/>
  <c r="BX248" i="64"/>
  <c r="BY248" i="64"/>
  <c r="BZ248" i="64"/>
  <c r="CA248" i="64"/>
  <c r="CB248" i="64"/>
  <c r="CC248" i="64"/>
  <c r="CD248" i="64"/>
  <c r="CE248" i="64"/>
  <c r="CF248" i="64"/>
  <c r="CG248" i="64"/>
  <c r="CH248" i="64"/>
  <c r="CI248" i="64"/>
  <c r="CJ248" i="64"/>
  <c r="CK248" i="64"/>
  <c r="CL248" i="64"/>
  <c r="S248" i="64"/>
  <c r="T196" i="64"/>
  <c r="U196" i="64"/>
  <c r="V196" i="64"/>
  <c r="W196" i="64"/>
  <c r="X196" i="64"/>
  <c r="Y196" i="64"/>
  <c r="Z196" i="64"/>
  <c r="AA196" i="64"/>
  <c r="AB196" i="64"/>
  <c r="AC196" i="64"/>
  <c r="AD196" i="64"/>
  <c r="AE196" i="64"/>
  <c r="AF196" i="64"/>
  <c r="AG196" i="64"/>
  <c r="AH196" i="64"/>
  <c r="AI196" i="64"/>
  <c r="AJ196" i="64"/>
  <c r="AK196" i="64"/>
  <c r="AL196" i="64"/>
  <c r="AM196" i="64"/>
  <c r="AN196" i="64"/>
  <c r="AO196" i="64"/>
  <c r="AP196" i="64"/>
  <c r="AQ196" i="64"/>
  <c r="AR196" i="64"/>
  <c r="AS196" i="64"/>
  <c r="AT196" i="64"/>
  <c r="AU196" i="64"/>
  <c r="AV196" i="64"/>
  <c r="AW196" i="64"/>
  <c r="AX196" i="64"/>
  <c r="AY196" i="64"/>
  <c r="AZ196" i="64"/>
  <c r="BA196" i="64"/>
  <c r="BB196" i="64"/>
  <c r="BC196" i="64"/>
  <c r="BD196" i="64"/>
  <c r="BE196" i="64"/>
  <c r="BF196" i="64"/>
  <c r="BG196" i="64"/>
  <c r="BH196" i="64"/>
  <c r="BI196" i="64"/>
  <c r="BJ196" i="64"/>
  <c r="BK196" i="64"/>
  <c r="BL196" i="64"/>
  <c r="BM196" i="64"/>
  <c r="BN196" i="64"/>
  <c r="BO196" i="64"/>
  <c r="BP196" i="64"/>
  <c r="BQ196" i="64"/>
  <c r="BR196" i="64"/>
  <c r="BS196" i="64"/>
  <c r="BT196" i="64"/>
  <c r="BU196" i="64"/>
  <c r="BV196" i="64"/>
  <c r="BW196" i="64"/>
  <c r="BX196" i="64"/>
  <c r="BY196" i="64"/>
  <c r="BZ196" i="64"/>
  <c r="CA196" i="64"/>
  <c r="CB196" i="64"/>
  <c r="CC196" i="64"/>
  <c r="CD196" i="64"/>
  <c r="CE196" i="64"/>
  <c r="CF196" i="64"/>
  <c r="CG196" i="64"/>
  <c r="CH196" i="64"/>
  <c r="CI196" i="64"/>
  <c r="CJ196" i="64"/>
  <c r="CK196" i="64"/>
  <c r="CL196" i="64"/>
  <c r="S196" i="64"/>
  <c r="T181" i="64"/>
  <c r="U181" i="64"/>
  <c r="V181" i="64"/>
  <c r="W181" i="64"/>
  <c r="X181" i="64"/>
  <c r="Y181" i="64"/>
  <c r="Z181" i="64"/>
  <c r="AA181" i="64"/>
  <c r="AB181" i="64"/>
  <c r="AC181" i="64"/>
  <c r="AD181" i="64"/>
  <c r="AE181" i="64"/>
  <c r="AF181" i="64"/>
  <c r="AG181" i="64"/>
  <c r="AH181" i="64"/>
  <c r="AI181" i="64"/>
  <c r="AJ181" i="64"/>
  <c r="AK181" i="64"/>
  <c r="AL181" i="64"/>
  <c r="AM181" i="64"/>
  <c r="AN181" i="64"/>
  <c r="AO181" i="64"/>
  <c r="AP181" i="64"/>
  <c r="AQ181" i="64"/>
  <c r="AR181" i="64"/>
  <c r="AS181" i="64"/>
  <c r="AT181" i="64"/>
  <c r="AU181" i="64"/>
  <c r="AV181" i="64"/>
  <c r="AW181" i="64"/>
  <c r="AX181" i="64"/>
  <c r="AY181" i="64"/>
  <c r="AZ181" i="64"/>
  <c r="BA181" i="64"/>
  <c r="BB181" i="64"/>
  <c r="BC181" i="64"/>
  <c r="BD181" i="64"/>
  <c r="BE181" i="64"/>
  <c r="BF181" i="64"/>
  <c r="BG181" i="64"/>
  <c r="BH181" i="64"/>
  <c r="BI181" i="64"/>
  <c r="BJ181" i="64"/>
  <c r="BK181" i="64"/>
  <c r="BL181" i="64"/>
  <c r="BM181" i="64"/>
  <c r="BN181" i="64"/>
  <c r="BO181" i="64"/>
  <c r="BP181" i="64"/>
  <c r="BQ181" i="64"/>
  <c r="BR181" i="64"/>
  <c r="BS181" i="64"/>
  <c r="BT181" i="64"/>
  <c r="BU181" i="64"/>
  <c r="BV181" i="64"/>
  <c r="BW181" i="64"/>
  <c r="BX181" i="64"/>
  <c r="BY181" i="64"/>
  <c r="BZ181" i="64"/>
  <c r="CA181" i="64"/>
  <c r="CB181" i="64"/>
  <c r="CC181" i="64"/>
  <c r="CD181" i="64"/>
  <c r="CE181" i="64"/>
  <c r="CF181" i="64"/>
  <c r="CG181" i="64"/>
  <c r="CH181" i="64"/>
  <c r="CI181" i="64"/>
  <c r="CJ181" i="64"/>
  <c r="CK181" i="64"/>
  <c r="CL181" i="64"/>
  <c r="S181" i="64"/>
  <c r="G177" i="64"/>
  <c r="G56" i="64"/>
  <c r="R21" i="64"/>
  <c r="S21" i="64"/>
  <c r="T21" i="64"/>
  <c r="U21" i="64"/>
  <c r="V21" i="64"/>
  <c r="W21" i="64"/>
  <c r="X21" i="64"/>
  <c r="Y21" i="64"/>
  <c r="Z21" i="64"/>
  <c r="AA21" i="64"/>
  <c r="AB21" i="64"/>
  <c r="AC21" i="64"/>
  <c r="AD21" i="64"/>
  <c r="AE21" i="64"/>
  <c r="AF21" i="64"/>
  <c r="AG21" i="64"/>
  <c r="AH21" i="64"/>
  <c r="AI21" i="64"/>
  <c r="AJ21" i="64"/>
  <c r="AK21" i="64"/>
  <c r="AL21" i="64"/>
  <c r="AM21" i="64"/>
  <c r="AN21" i="64"/>
  <c r="AO21" i="64"/>
  <c r="AP21" i="64"/>
  <c r="AQ21" i="64"/>
  <c r="AR21" i="64"/>
  <c r="AS21" i="64"/>
  <c r="AT21" i="64"/>
  <c r="AU21" i="64"/>
  <c r="AV21" i="64"/>
  <c r="AW21" i="64"/>
  <c r="AX21" i="64"/>
  <c r="AY21" i="64"/>
  <c r="AZ21" i="64"/>
  <c r="BA21" i="64"/>
  <c r="BB21" i="64"/>
  <c r="BC21" i="64"/>
  <c r="BD21" i="64"/>
  <c r="BE21" i="64"/>
  <c r="BF21" i="64"/>
  <c r="BG21" i="64"/>
  <c r="BH21" i="64"/>
  <c r="BI21" i="64"/>
  <c r="BJ21" i="64"/>
  <c r="BK21" i="64"/>
  <c r="BL21" i="64"/>
  <c r="BM21" i="64"/>
  <c r="BN21" i="64"/>
  <c r="BO21" i="64"/>
  <c r="BP21" i="64"/>
  <c r="BQ21" i="64"/>
  <c r="BR21" i="64"/>
  <c r="BS21" i="64"/>
  <c r="BT21" i="64"/>
  <c r="BU21" i="64"/>
  <c r="BV21" i="64"/>
  <c r="BW21" i="64"/>
  <c r="BX21" i="64"/>
  <c r="BY21" i="64"/>
  <c r="BZ21" i="64"/>
  <c r="CA21" i="64"/>
  <c r="CB21" i="64"/>
  <c r="CC21" i="64"/>
  <c r="CD21" i="64"/>
  <c r="CE21" i="64"/>
  <c r="CF21" i="64"/>
  <c r="CG21" i="64"/>
  <c r="CH21" i="64"/>
  <c r="CI21" i="64"/>
  <c r="CJ21" i="64"/>
  <c r="CK21" i="64"/>
  <c r="CL21" i="64"/>
  <c r="R22" i="64"/>
  <c r="S22" i="64"/>
  <c r="T22" i="64"/>
  <c r="U22" i="64"/>
  <c r="V22" i="64"/>
  <c r="W22" i="64"/>
  <c r="X22" i="64"/>
  <c r="Y22" i="64"/>
  <c r="Z22" i="64"/>
  <c r="AA22" i="64"/>
  <c r="AB22" i="64"/>
  <c r="AC22" i="64"/>
  <c r="AD22" i="64"/>
  <c r="AE22" i="64"/>
  <c r="AF22" i="64"/>
  <c r="AG22" i="64"/>
  <c r="AH22" i="64"/>
  <c r="AI22" i="64"/>
  <c r="AJ22" i="64"/>
  <c r="AK22" i="64"/>
  <c r="AL22" i="64"/>
  <c r="AM22" i="64"/>
  <c r="AN22" i="64"/>
  <c r="AO22" i="64"/>
  <c r="AP22" i="64"/>
  <c r="AQ22" i="64"/>
  <c r="AR22" i="64"/>
  <c r="AS22" i="64"/>
  <c r="AT22" i="64"/>
  <c r="AU22" i="64"/>
  <c r="AV22" i="64"/>
  <c r="AW22" i="64"/>
  <c r="AX22" i="64"/>
  <c r="AY22" i="64"/>
  <c r="AZ22" i="64"/>
  <c r="BA22" i="64"/>
  <c r="BB22" i="64"/>
  <c r="BC22" i="64"/>
  <c r="BD22" i="64"/>
  <c r="BE22" i="64"/>
  <c r="BF22" i="64"/>
  <c r="BG22" i="64"/>
  <c r="BH22" i="64"/>
  <c r="BI22" i="64"/>
  <c r="BJ22" i="64"/>
  <c r="BK22" i="64"/>
  <c r="BL22" i="64"/>
  <c r="BM22" i="64"/>
  <c r="BN22" i="64"/>
  <c r="BO22" i="64"/>
  <c r="BP22" i="64"/>
  <c r="BQ22" i="64"/>
  <c r="BR22" i="64"/>
  <c r="BS22" i="64"/>
  <c r="BT22" i="64"/>
  <c r="BU22" i="64"/>
  <c r="BV22" i="64"/>
  <c r="BW22" i="64"/>
  <c r="BX22" i="64"/>
  <c r="BY22" i="64"/>
  <c r="BZ22" i="64"/>
  <c r="CA22" i="64"/>
  <c r="CB22" i="64"/>
  <c r="CC22" i="64"/>
  <c r="CD22" i="64"/>
  <c r="CE22" i="64"/>
  <c r="CF22" i="64"/>
  <c r="CG22" i="64"/>
  <c r="CH22" i="64"/>
  <c r="CI22" i="64"/>
  <c r="CJ22" i="64"/>
  <c r="CK22" i="64"/>
  <c r="CL22" i="64"/>
  <c r="R23" i="64"/>
  <c r="S23" i="64"/>
  <c r="T23" i="64"/>
  <c r="U23" i="64"/>
  <c r="V23" i="64"/>
  <c r="W23" i="64"/>
  <c r="X23" i="64"/>
  <c r="Y23" i="64"/>
  <c r="Z23" i="64"/>
  <c r="AA23" i="64"/>
  <c r="AB23" i="64"/>
  <c r="AC23" i="64"/>
  <c r="AD23" i="64"/>
  <c r="AE23" i="64"/>
  <c r="AF23" i="64"/>
  <c r="AG23" i="64"/>
  <c r="AH23" i="64"/>
  <c r="AI23" i="64"/>
  <c r="AJ23" i="64"/>
  <c r="AK23" i="64"/>
  <c r="AL23" i="64"/>
  <c r="AM23" i="64"/>
  <c r="AN23" i="64"/>
  <c r="AO23" i="64"/>
  <c r="AP23" i="64"/>
  <c r="AQ23" i="64"/>
  <c r="AR23" i="64"/>
  <c r="AS23" i="64"/>
  <c r="AT23" i="64"/>
  <c r="AU23" i="64"/>
  <c r="AV23" i="64"/>
  <c r="AW23" i="64"/>
  <c r="AX23" i="64"/>
  <c r="AY23" i="64"/>
  <c r="AZ23" i="64"/>
  <c r="BA23" i="64"/>
  <c r="BB23" i="64"/>
  <c r="BC23" i="64"/>
  <c r="BD23" i="64"/>
  <c r="BE23" i="64"/>
  <c r="BF23" i="64"/>
  <c r="BG23" i="64"/>
  <c r="BH23" i="64"/>
  <c r="BI23" i="64"/>
  <c r="BJ23" i="64"/>
  <c r="BK23" i="64"/>
  <c r="BL23" i="64"/>
  <c r="BM23" i="64"/>
  <c r="BN23" i="64"/>
  <c r="BO23" i="64"/>
  <c r="BP23" i="64"/>
  <c r="BQ23" i="64"/>
  <c r="BR23" i="64"/>
  <c r="BS23" i="64"/>
  <c r="BT23" i="64"/>
  <c r="BU23" i="64"/>
  <c r="BV23" i="64"/>
  <c r="BW23" i="64"/>
  <c r="BX23" i="64"/>
  <c r="BY23" i="64"/>
  <c r="BZ23" i="64"/>
  <c r="CA23" i="64"/>
  <c r="CB23" i="64"/>
  <c r="CC23" i="64"/>
  <c r="CD23" i="64"/>
  <c r="CE23" i="64"/>
  <c r="CF23" i="64"/>
  <c r="CG23" i="64"/>
  <c r="CH23" i="64"/>
  <c r="CI23" i="64"/>
  <c r="CJ23" i="64"/>
  <c r="CK23" i="64"/>
  <c r="CL23" i="64"/>
  <c r="S20" i="64"/>
  <c r="T20" i="64"/>
  <c r="U20" i="64"/>
  <c r="V20" i="64"/>
  <c r="W20" i="64"/>
  <c r="X20" i="64"/>
  <c r="Y20" i="64"/>
  <c r="Z20" i="64"/>
  <c r="AA20" i="64"/>
  <c r="AB20" i="64"/>
  <c r="AC20" i="64"/>
  <c r="AD20" i="64"/>
  <c r="AE20" i="64"/>
  <c r="AF20" i="64"/>
  <c r="AG20" i="64"/>
  <c r="AH20" i="64"/>
  <c r="AI20" i="64"/>
  <c r="AJ20" i="64"/>
  <c r="AK20" i="64"/>
  <c r="AL20" i="64"/>
  <c r="AM20" i="64"/>
  <c r="AN20" i="64"/>
  <c r="AO20" i="64"/>
  <c r="AP20" i="64"/>
  <c r="AQ20" i="64"/>
  <c r="AR20" i="64"/>
  <c r="AS20" i="64"/>
  <c r="AT20" i="64"/>
  <c r="AU20" i="64"/>
  <c r="AV20" i="64"/>
  <c r="AW20" i="64"/>
  <c r="AX20" i="64"/>
  <c r="AY20" i="64"/>
  <c r="AZ20" i="64"/>
  <c r="BA20" i="64"/>
  <c r="BB20" i="64"/>
  <c r="BC20" i="64"/>
  <c r="BD20" i="64"/>
  <c r="BE20" i="64"/>
  <c r="BF20" i="64"/>
  <c r="BG20" i="64"/>
  <c r="BH20" i="64"/>
  <c r="BI20" i="64"/>
  <c r="BJ20" i="64"/>
  <c r="BK20" i="64"/>
  <c r="BL20" i="64"/>
  <c r="BM20" i="64"/>
  <c r="BN20" i="64"/>
  <c r="BO20" i="64"/>
  <c r="BP20" i="64"/>
  <c r="BQ20" i="64"/>
  <c r="BR20" i="64"/>
  <c r="BS20" i="64"/>
  <c r="BT20" i="64"/>
  <c r="BU20" i="64"/>
  <c r="BV20" i="64"/>
  <c r="BW20" i="64"/>
  <c r="BX20" i="64"/>
  <c r="BY20" i="64"/>
  <c r="BZ20" i="64"/>
  <c r="CA20" i="64"/>
  <c r="CB20" i="64"/>
  <c r="CC20" i="64"/>
  <c r="CD20" i="64"/>
  <c r="CE20" i="64"/>
  <c r="CF20" i="64"/>
  <c r="CG20" i="64"/>
  <c r="CH20" i="64"/>
  <c r="CI20" i="64"/>
  <c r="CJ20" i="64"/>
  <c r="CK20" i="64"/>
  <c r="CL20" i="64"/>
  <c r="R20" i="64"/>
  <c r="G21" i="64"/>
  <c r="G22" i="64"/>
  <c r="G23" i="64"/>
  <c r="G20" i="64"/>
  <c r="E1878" i="64"/>
  <c r="E1460" i="64"/>
  <c r="E460" i="64"/>
  <c r="E1717" i="64"/>
  <c r="G40" i="64"/>
  <c r="E2405" i="64"/>
  <c r="E1650" i="64"/>
  <c r="E1901" i="64"/>
  <c r="E1096" i="64"/>
  <c r="E679" i="64"/>
  <c r="E182" i="64"/>
  <c r="G98" i="64"/>
  <c r="CL70" i="64"/>
  <c r="CK70" i="64"/>
  <c r="CJ70" i="64"/>
  <c r="CI70" i="64"/>
  <c r="CH70" i="64"/>
  <c r="CG70" i="64"/>
  <c r="CF70" i="64"/>
  <c r="CE70" i="64"/>
  <c r="CD70" i="64"/>
  <c r="CC70" i="64"/>
  <c r="CB70" i="64"/>
  <c r="CA70" i="64"/>
  <c r="BZ70" i="64"/>
  <c r="BY70" i="64"/>
  <c r="BX70" i="64"/>
  <c r="BW70" i="64"/>
  <c r="BV70" i="64"/>
  <c r="BU70" i="64"/>
  <c r="BT70" i="64"/>
  <c r="BS70" i="64"/>
  <c r="BR70" i="64"/>
  <c r="BQ70" i="64"/>
  <c r="BP70" i="64"/>
  <c r="BO70" i="64"/>
  <c r="BN70" i="64"/>
  <c r="BM70" i="64"/>
  <c r="BL70" i="64"/>
  <c r="BK70" i="64"/>
  <c r="BJ70" i="64"/>
  <c r="BI70" i="64"/>
  <c r="BH70" i="64"/>
  <c r="BG70" i="64"/>
  <c r="BF70" i="64"/>
  <c r="BE70" i="64"/>
  <c r="BD70" i="64"/>
  <c r="BC70" i="64"/>
  <c r="BB70" i="64"/>
  <c r="BA70" i="64"/>
  <c r="AZ70" i="64"/>
  <c r="AY70" i="64"/>
  <c r="AX70" i="64"/>
  <c r="AW70" i="64"/>
  <c r="AV70" i="64"/>
  <c r="AU70" i="64"/>
  <c r="AT70" i="64"/>
  <c r="AS70" i="64"/>
  <c r="AR70" i="64"/>
  <c r="AQ70" i="64"/>
  <c r="AP70" i="64"/>
  <c r="AO70" i="64"/>
  <c r="AN70" i="64"/>
  <c r="AM70" i="64"/>
  <c r="AL70" i="64"/>
  <c r="AK70" i="64"/>
  <c r="AJ70" i="64"/>
  <c r="AI70" i="64"/>
  <c r="AH70" i="64"/>
  <c r="AG70" i="64"/>
  <c r="AF70" i="64"/>
  <c r="AE70" i="64"/>
  <c r="AD70" i="64"/>
  <c r="AC70" i="64"/>
  <c r="AB70" i="64"/>
  <c r="AA70" i="64"/>
  <c r="Z70" i="64"/>
  <c r="Y70" i="64"/>
  <c r="X70" i="64"/>
  <c r="W70" i="64"/>
  <c r="V70" i="64"/>
  <c r="U70" i="64"/>
  <c r="T70" i="64"/>
  <c r="S70" i="64"/>
  <c r="G67" i="64"/>
  <c r="E67" i="64"/>
  <c r="G75" i="64"/>
  <c r="S477" i="64"/>
  <c r="E568" i="64"/>
  <c r="B568" i="64" s="1"/>
  <c r="E576" i="64"/>
  <c r="E575" i="64"/>
  <c r="E574" i="64"/>
  <c r="E573" i="64"/>
  <c r="B573" i="64" s="1"/>
  <c r="E572" i="64"/>
  <c r="S571" i="64"/>
  <c r="E571" i="64"/>
  <c r="E570" i="64"/>
  <c r="E566" i="64"/>
  <c r="T79" i="64"/>
  <c r="U79" i="64"/>
  <c r="V79" i="64"/>
  <c r="W79" i="64"/>
  <c r="X79" i="64"/>
  <c r="Y79" i="64"/>
  <c r="Z79" i="64"/>
  <c r="AA79" i="64"/>
  <c r="AB79" i="64"/>
  <c r="AC79" i="64"/>
  <c r="AD79" i="64"/>
  <c r="AE79" i="64"/>
  <c r="AF79" i="64"/>
  <c r="AG79" i="64"/>
  <c r="AH79" i="64"/>
  <c r="AI79" i="64"/>
  <c r="AJ79" i="64"/>
  <c r="AK79" i="64"/>
  <c r="AL79" i="64"/>
  <c r="AM79" i="64"/>
  <c r="AN79" i="64"/>
  <c r="AO79" i="64"/>
  <c r="AP79" i="64"/>
  <c r="AQ79" i="64"/>
  <c r="AR79" i="64"/>
  <c r="AS79" i="64"/>
  <c r="AT79" i="64"/>
  <c r="AU79" i="64"/>
  <c r="AV79" i="64"/>
  <c r="AW79" i="64"/>
  <c r="AX79" i="64"/>
  <c r="AY79" i="64"/>
  <c r="AZ79" i="64"/>
  <c r="BA79" i="64"/>
  <c r="BB79" i="64"/>
  <c r="BC79" i="64"/>
  <c r="BD79" i="64"/>
  <c r="BE79" i="64"/>
  <c r="BF79" i="64"/>
  <c r="BG79" i="64"/>
  <c r="BH79" i="64"/>
  <c r="BI79" i="64"/>
  <c r="BJ79" i="64"/>
  <c r="BK79" i="64"/>
  <c r="BL79" i="64"/>
  <c r="BM79" i="64"/>
  <c r="BN79" i="64"/>
  <c r="BO79" i="64"/>
  <c r="BP79" i="64"/>
  <c r="BQ79" i="64"/>
  <c r="BR79" i="64"/>
  <c r="BS79" i="64"/>
  <c r="BT79" i="64"/>
  <c r="BU79" i="64"/>
  <c r="BV79" i="64"/>
  <c r="BW79" i="64"/>
  <c r="BX79" i="64"/>
  <c r="BY79" i="64"/>
  <c r="BZ79" i="64"/>
  <c r="CA79" i="64"/>
  <c r="CB79" i="64"/>
  <c r="CC79" i="64"/>
  <c r="CD79" i="64"/>
  <c r="CE79" i="64"/>
  <c r="CF79" i="64"/>
  <c r="CG79" i="64"/>
  <c r="CH79" i="64"/>
  <c r="CI79" i="64"/>
  <c r="CJ79" i="64"/>
  <c r="CK79" i="64"/>
  <c r="CL79" i="64"/>
  <c r="S79" i="64"/>
  <c r="T418" i="64"/>
  <c r="U418" i="64"/>
  <c r="V418" i="64"/>
  <c r="W418" i="64"/>
  <c r="X418" i="64"/>
  <c r="Y418" i="64"/>
  <c r="Z418" i="64"/>
  <c r="AA418" i="64"/>
  <c r="AB418" i="64"/>
  <c r="AC418" i="64"/>
  <c r="AD418" i="64"/>
  <c r="AE418" i="64"/>
  <c r="AF418" i="64"/>
  <c r="AG418" i="64"/>
  <c r="AH418" i="64"/>
  <c r="AI418" i="64"/>
  <c r="AJ418" i="64"/>
  <c r="AK418" i="64"/>
  <c r="AL418" i="64"/>
  <c r="AM418" i="64"/>
  <c r="AN418" i="64"/>
  <c r="AO418" i="64"/>
  <c r="AP418" i="64"/>
  <c r="AQ418" i="64"/>
  <c r="AR418" i="64"/>
  <c r="AS418" i="64"/>
  <c r="AT418" i="64"/>
  <c r="AU418" i="64"/>
  <c r="AV418" i="64"/>
  <c r="AW418" i="64"/>
  <c r="AX418" i="64"/>
  <c r="AY418" i="64"/>
  <c r="AZ418" i="64"/>
  <c r="BA418" i="64"/>
  <c r="BB418" i="64"/>
  <c r="BC418" i="64"/>
  <c r="BD418" i="64"/>
  <c r="BE418" i="64"/>
  <c r="BF418" i="64"/>
  <c r="BG418" i="64"/>
  <c r="BH418" i="64"/>
  <c r="BI418" i="64"/>
  <c r="BJ418" i="64"/>
  <c r="BK418" i="64"/>
  <c r="BL418" i="64"/>
  <c r="BM418" i="64"/>
  <c r="BN418" i="64"/>
  <c r="BO418" i="64"/>
  <c r="BP418" i="64"/>
  <c r="BQ418" i="64"/>
  <c r="BR418" i="64"/>
  <c r="BS418" i="64"/>
  <c r="BT418" i="64"/>
  <c r="BU418" i="64"/>
  <c r="BV418" i="64"/>
  <c r="BW418" i="64"/>
  <c r="BX418" i="64"/>
  <c r="BZ418" i="64"/>
  <c r="CA418" i="64"/>
  <c r="CB418" i="64"/>
  <c r="CC418" i="64"/>
  <c r="CD418" i="64"/>
  <c r="CE418" i="64"/>
  <c r="CF418" i="64"/>
  <c r="CG418" i="64"/>
  <c r="CH418" i="64"/>
  <c r="CI418" i="64"/>
  <c r="CJ418" i="64"/>
  <c r="CK418" i="64"/>
  <c r="CL418" i="64"/>
  <c r="S418" i="64"/>
  <c r="E416" i="64"/>
  <c r="E414" i="64"/>
  <c r="E413" i="64"/>
  <c r="E412" i="64"/>
  <c r="E411" i="64"/>
  <c r="E410" i="64"/>
  <c r="E76" i="64"/>
  <c r="E75" i="64"/>
  <c r="B75" i="64" s="1"/>
  <c r="E74" i="64"/>
  <c r="G62" i="64"/>
  <c r="E58" i="64"/>
  <c r="B58" i="64" s="1"/>
  <c r="E59" i="64"/>
  <c r="B59" i="64" s="1"/>
  <c r="E60" i="64"/>
  <c r="B60" i="64" s="1"/>
  <c r="E61" i="64"/>
  <c r="B61" i="64" s="1"/>
  <c r="E62" i="64"/>
  <c r="B62" i="64" s="1"/>
  <c r="E63" i="64"/>
  <c r="E65" i="64"/>
  <c r="E66" i="64"/>
  <c r="E56" i="64"/>
  <c r="B56" i="64" s="1"/>
  <c r="T65" i="64"/>
  <c r="U65" i="64"/>
  <c r="V65" i="64"/>
  <c r="W65" i="64"/>
  <c r="X65" i="64"/>
  <c r="Y65" i="64"/>
  <c r="Z65" i="64"/>
  <c r="AA65" i="64"/>
  <c r="AB65" i="64"/>
  <c r="AC65" i="64"/>
  <c r="AD65" i="64"/>
  <c r="AE65" i="64"/>
  <c r="AF65" i="64"/>
  <c r="AG65" i="64"/>
  <c r="AH65" i="64"/>
  <c r="AI65" i="64"/>
  <c r="AJ65" i="64"/>
  <c r="AK65" i="64"/>
  <c r="AL65" i="64"/>
  <c r="AM65" i="64"/>
  <c r="AN65" i="64"/>
  <c r="AO65" i="64"/>
  <c r="AP65" i="64"/>
  <c r="AQ65" i="64"/>
  <c r="AR65" i="64"/>
  <c r="AS65" i="64"/>
  <c r="AT65" i="64"/>
  <c r="AU65" i="64"/>
  <c r="AV65" i="64"/>
  <c r="AW65" i="64"/>
  <c r="AX65" i="64"/>
  <c r="AY65" i="64"/>
  <c r="AZ65" i="64"/>
  <c r="BA65" i="64"/>
  <c r="BB65" i="64"/>
  <c r="BC65" i="64"/>
  <c r="BD65" i="64"/>
  <c r="BE65" i="64"/>
  <c r="BF65" i="64"/>
  <c r="BG65" i="64"/>
  <c r="BH65" i="64"/>
  <c r="BI65" i="64"/>
  <c r="BJ65" i="64"/>
  <c r="BK65" i="64"/>
  <c r="BL65" i="64"/>
  <c r="BM65" i="64"/>
  <c r="BN65" i="64"/>
  <c r="BO65" i="64"/>
  <c r="BP65" i="64"/>
  <c r="BQ65" i="64"/>
  <c r="BR65" i="64"/>
  <c r="BS65" i="64"/>
  <c r="BT65" i="64"/>
  <c r="BU65" i="64"/>
  <c r="BV65" i="64"/>
  <c r="BW65" i="64"/>
  <c r="BX65" i="64"/>
  <c r="BY65" i="64"/>
  <c r="BZ65" i="64"/>
  <c r="CA65" i="64"/>
  <c r="CB65" i="64"/>
  <c r="CC65" i="64"/>
  <c r="CD65" i="64"/>
  <c r="CE65" i="64"/>
  <c r="CF65" i="64"/>
  <c r="CG65" i="64"/>
  <c r="CH65" i="64"/>
  <c r="CI65" i="64"/>
  <c r="CJ65" i="64"/>
  <c r="CK65" i="64"/>
  <c r="CL65" i="64"/>
  <c r="S65" i="64"/>
  <c r="G1669" i="64"/>
  <c r="G1615" i="64"/>
  <c r="E57" i="64"/>
  <c r="B57" i="64" s="1"/>
  <c r="E55" i="64"/>
  <c r="B55" i="64" s="1"/>
  <c r="E54" i="64"/>
  <c r="B54" i="64" s="1"/>
  <c r="E53" i="64"/>
  <c r="B53" i="64" s="1"/>
  <c r="E52" i="64"/>
  <c r="G619" i="64"/>
  <c r="E618" i="64"/>
  <c r="G1643" i="64"/>
  <c r="G1640" i="64" s="1"/>
  <c r="AB772" i="64" a="1"/>
  <c r="AB1136" i="64" a="1"/>
  <c r="CV1136" i="64" a="1"/>
  <c r="CZ772" i="64" a="1"/>
  <c r="CZ973" i="64" l="1"/>
  <c r="AB973" i="64"/>
  <c r="AC971" i="64" a="1"/>
  <c r="AC971" i="64" s="1"/>
  <c r="AC972" i="64" a="1"/>
  <c r="AC972" i="64" s="1"/>
  <c r="DA971" i="64" a="1"/>
  <c r="DA971" i="64" s="1"/>
  <c r="DA972" i="64" a="1"/>
  <c r="DA972" i="64" s="1"/>
  <c r="BL486" i="64"/>
  <c r="BL961" i="64"/>
  <c r="BV487" i="64"/>
  <c r="BV962" i="64"/>
  <c r="CW491" i="64"/>
  <c r="CW966" i="64"/>
  <c r="AE486" i="64"/>
  <c r="AE961" i="64"/>
  <c r="Y487" i="64"/>
  <c r="Y962" i="64"/>
  <c r="DK491" i="64"/>
  <c r="DK966" i="64"/>
  <c r="CU491" i="64"/>
  <c r="CU966" i="64"/>
  <c r="DB490" i="64"/>
  <c r="DB965" i="64"/>
  <c r="DI487" i="64"/>
  <c r="DI962" i="64"/>
  <c r="CS487" i="64"/>
  <c r="CS962" i="64"/>
  <c r="CZ486" i="64"/>
  <c r="CZ961" i="64"/>
  <c r="BM490" i="64"/>
  <c r="BM965" i="64"/>
  <c r="CI491" i="64"/>
  <c r="CI966" i="64"/>
  <c r="CI985" i="64" s="1"/>
  <c r="DA486" i="64"/>
  <c r="DA961" i="64"/>
  <c r="BJ486" i="64"/>
  <c r="BJ961" i="64"/>
  <c r="AN487" i="64"/>
  <c r="AN962" i="64"/>
  <c r="BY486" i="64"/>
  <c r="BY961" i="64"/>
  <c r="BI486" i="64"/>
  <c r="BI961" i="64"/>
  <c r="AS486" i="64"/>
  <c r="AS961" i="64"/>
  <c r="AC486" i="64"/>
  <c r="AC961" i="64"/>
  <c r="CG491" i="64"/>
  <c r="CG966" i="64"/>
  <c r="CG985" i="64" s="1"/>
  <c r="BQ491" i="64"/>
  <c r="BQ966" i="64"/>
  <c r="BA491" i="64"/>
  <c r="BA966" i="64"/>
  <c r="AK491" i="64"/>
  <c r="AK966" i="64"/>
  <c r="U491" i="64"/>
  <c r="U966" i="64"/>
  <c r="BZ490" i="64"/>
  <c r="BZ965" i="64"/>
  <c r="BJ490" i="64"/>
  <c r="BJ965" i="64"/>
  <c r="AT490" i="64"/>
  <c r="AT965" i="64"/>
  <c r="AD490" i="64"/>
  <c r="AD965" i="64"/>
  <c r="CI487" i="64"/>
  <c r="CI962" i="64"/>
  <c r="BS487" i="64"/>
  <c r="BS962" i="64"/>
  <c r="BC487" i="64"/>
  <c r="BC962" i="64"/>
  <c r="AM487" i="64"/>
  <c r="AM962" i="64"/>
  <c r="W487" i="64"/>
  <c r="W962" i="64"/>
  <c r="DJ491" i="64"/>
  <c r="DJ966" i="64"/>
  <c r="CT491" i="64"/>
  <c r="CT966" i="64"/>
  <c r="DA490" i="64"/>
  <c r="DA965" i="64"/>
  <c r="DH487" i="64"/>
  <c r="DH962" i="64"/>
  <c r="CR487" i="64"/>
  <c r="CR962" i="64"/>
  <c r="CY486" i="64"/>
  <c r="CY961" i="64"/>
  <c r="AW490" i="64"/>
  <c r="AW965" i="64"/>
  <c r="DB486" i="64"/>
  <c r="DB961" i="64"/>
  <c r="AM491" i="64"/>
  <c r="AM966" i="64"/>
  <c r="AT486" i="64"/>
  <c r="AT961" i="64"/>
  <c r="X487" i="64"/>
  <c r="X962" i="64"/>
  <c r="BX486" i="64"/>
  <c r="BX961" i="64"/>
  <c r="BH486" i="64"/>
  <c r="BH961" i="64"/>
  <c r="AR486" i="64"/>
  <c r="AR961" i="64"/>
  <c r="AB486" i="64"/>
  <c r="AB961" i="64"/>
  <c r="CF491" i="64"/>
  <c r="CF966" i="64"/>
  <c r="BP491" i="64"/>
  <c r="BP966" i="64"/>
  <c r="AZ491" i="64"/>
  <c r="AZ966" i="64"/>
  <c r="AJ491" i="64"/>
  <c r="AJ966" i="64"/>
  <c r="AJ985" i="64" s="1"/>
  <c r="T491" i="64"/>
  <c r="T966" i="64"/>
  <c r="BY490" i="64"/>
  <c r="BY965" i="64"/>
  <c r="BI490" i="64"/>
  <c r="BI965" i="64"/>
  <c r="AS490" i="64"/>
  <c r="AS965" i="64"/>
  <c r="AC490" i="64"/>
  <c r="AC965" i="64"/>
  <c r="CH487" i="64"/>
  <c r="CH962" i="64"/>
  <c r="BR487" i="64"/>
  <c r="BR962" i="64"/>
  <c r="BB487" i="64"/>
  <c r="BB962" i="64"/>
  <c r="BB981" i="64" s="1"/>
  <c r="AL487" i="64"/>
  <c r="AL962" i="64"/>
  <c r="V487" i="64"/>
  <c r="V962" i="64"/>
  <c r="DI491" i="64"/>
  <c r="DI966" i="64"/>
  <c r="CS491" i="64"/>
  <c r="CS966" i="64"/>
  <c r="CZ490" i="64"/>
  <c r="CZ965" i="64"/>
  <c r="DG487" i="64"/>
  <c r="DG962" i="64"/>
  <c r="CQ487" i="64"/>
  <c r="CQ962" i="64"/>
  <c r="CX486" i="64"/>
  <c r="CX961" i="64"/>
  <c r="AN491" i="64"/>
  <c r="AN966" i="64"/>
  <c r="CU487" i="64"/>
  <c r="CU962" i="64"/>
  <c r="BL490" i="64"/>
  <c r="BL965" i="64"/>
  <c r="V491" i="64"/>
  <c r="V966" i="64"/>
  <c r="BW486" i="64"/>
  <c r="BW961" i="64"/>
  <c r="BG486" i="64"/>
  <c r="BG961" i="64"/>
  <c r="AQ486" i="64"/>
  <c r="AQ961" i="64"/>
  <c r="AA486" i="64"/>
  <c r="AA961" i="64"/>
  <c r="CE491" i="64"/>
  <c r="CE966" i="64"/>
  <c r="BO491" i="64"/>
  <c r="BO966" i="64"/>
  <c r="AY491" i="64"/>
  <c r="AY966" i="64"/>
  <c r="AI491" i="64"/>
  <c r="AI966" i="64"/>
  <c r="S491" i="64"/>
  <c r="S966" i="64"/>
  <c r="BX490" i="64"/>
  <c r="BX965" i="64"/>
  <c r="BH490" i="64"/>
  <c r="BH965" i="64"/>
  <c r="AR490" i="64"/>
  <c r="AR965" i="64"/>
  <c r="AB490" i="64"/>
  <c r="AB965" i="64"/>
  <c r="CG487" i="64"/>
  <c r="CG962" i="64"/>
  <c r="BQ487" i="64"/>
  <c r="BQ962" i="64"/>
  <c r="BA487" i="64"/>
  <c r="BA962" i="64"/>
  <c r="AK487" i="64"/>
  <c r="AK962" i="64"/>
  <c r="U487" i="64"/>
  <c r="U962" i="64"/>
  <c r="DH491" i="64"/>
  <c r="DH966" i="64"/>
  <c r="CR491" i="64"/>
  <c r="CR966" i="64"/>
  <c r="CR985" i="64" s="1"/>
  <c r="CY490" i="64"/>
  <c r="CY965" i="64"/>
  <c r="DF487" i="64"/>
  <c r="DF962" i="64"/>
  <c r="CP487" i="64"/>
  <c r="CP962" i="64"/>
  <c r="CW486" i="64"/>
  <c r="CW961" i="64"/>
  <c r="CC490" i="64"/>
  <c r="CC965" i="64"/>
  <c r="CA486" i="64"/>
  <c r="CA961" i="64"/>
  <c r="BU487" i="64"/>
  <c r="BU962" i="64"/>
  <c r="CV491" i="64"/>
  <c r="CV966" i="64"/>
  <c r="CA490" i="64"/>
  <c r="CA965" i="64"/>
  <c r="CL486" i="64"/>
  <c r="CL961" i="64"/>
  <c r="BV486" i="64"/>
  <c r="BV961" i="64"/>
  <c r="BF486" i="64"/>
  <c r="BF961" i="64"/>
  <c r="AP486" i="64"/>
  <c r="AP961" i="64"/>
  <c r="Z486" i="64"/>
  <c r="Z961" i="64"/>
  <c r="CD491" i="64"/>
  <c r="CD966" i="64"/>
  <c r="BN491" i="64"/>
  <c r="BN966" i="64"/>
  <c r="BN985" i="64" s="1"/>
  <c r="AX491" i="64"/>
  <c r="AX966" i="64"/>
  <c r="AH491" i="64"/>
  <c r="AH966" i="64"/>
  <c r="BW490" i="64"/>
  <c r="BW965" i="64"/>
  <c r="BG490" i="64"/>
  <c r="BG965" i="64"/>
  <c r="AQ490" i="64"/>
  <c r="AQ965" i="64"/>
  <c r="AA490" i="64"/>
  <c r="AA965" i="64"/>
  <c r="CF487" i="64"/>
  <c r="CF962" i="64"/>
  <c r="BP487" i="64"/>
  <c r="BP962" i="64"/>
  <c r="BP981" i="64" s="1"/>
  <c r="AZ487" i="64"/>
  <c r="AZ962" i="64"/>
  <c r="AJ487" i="64"/>
  <c r="AJ962" i="64"/>
  <c r="T487" i="64"/>
  <c r="T962" i="64"/>
  <c r="DG491" i="64"/>
  <c r="DG966" i="64"/>
  <c r="DG985" i="64" s="1"/>
  <c r="CQ491" i="64"/>
  <c r="CQ966" i="64"/>
  <c r="CX490" i="64"/>
  <c r="CX965" i="64"/>
  <c r="DE487" i="64"/>
  <c r="DE962" i="64"/>
  <c r="CO487" i="64"/>
  <c r="CO962" i="64"/>
  <c r="CV486" i="64"/>
  <c r="CV961" i="64"/>
  <c r="BD491" i="64"/>
  <c r="BD966" i="64"/>
  <c r="W491" i="64"/>
  <c r="W966" i="64"/>
  <c r="CT487" i="64"/>
  <c r="CT962" i="64"/>
  <c r="AU490" i="64"/>
  <c r="AU965" i="64"/>
  <c r="CK486" i="64"/>
  <c r="CK961" i="64"/>
  <c r="BU486" i="64"/>
  <c r="BU961" i="64"/>
  <c r="BE486" i="64"/>
  <c r="BE961" i="64"/>
  <c r="AO486" i="64"/>
  <c r="AO961" i="64"/>
  <c r="Y486" i="64"/>
  <c r="Y961" i="64"/>
  <c r="CC491" i="64"/>
  <c r="CC966" i="64"/>
  <c r="CC985" i="64" s="1"/>
  <c r="BM491" i="64"/>
  <c r="BM966" i="64"/>
  <c r="BM985" i="64" s="1"/>
  <c r="AW491" i="64"/>
  <c r="AW966" i="64"/>
  <c r="AG491" i="64"/>
  <c r="AG966" i="64"/>
  <c r="CL490" i="64"/>
  <c r="CL965" i="64"/>
  <c r="BV490" i="64"/>
  <c r="BV965" i="64"/>
  <c r="BF490" i="64"/>
  <c r="BF965" i="64"/>
  <c r="AP490" i="64"/>
  <c r="AP965" i="64"/>
  <c r="Z490" i="64"/>
  <c r="Z965" i="64"/>
  <c r="CE487" i="64"/>
  <c r="CE962" i="64"/>
  <c r="BO487" i="64"/>
  <c r="BO962" i="64"/>
  <c r="AY487" i="64"/>
  <c r="AY962" i="64"/>
  <c r="AI487" i="64"/>
  <c r="AI962" i="64"/>
  <c r="S487" i="64"/>
  <c r="S962" i="64"/>
  <c r="DF491" i="64"/>
  <c r="DF966" i="64"/>
  <c r="CP491" i="64"/>
  <c r="CP966" i="64"/>
  <c r="CW490" i="64"/>
  <c r="CW965" i="64"/>
  <c r="DD487" i="64"/>
  <c r="DD962" i="64"/>
  <c r="DK486" i="64"/>
  <c r="DK961" i="64"/>
  <c r="CU486" i="64"/>
  <c r="CU961" i="64"/>
  <c r="BT491" i="64"/>
  <c r="BT966" i="64"/>
  <c r="Z487" i="64"/>
  <c r="Z962" i="64"/>
  <c r="BC491" i="64"/>
  <c r="BC966" i="64"/>
  <c r="AD486" i="64"/>
  <c r="AD961" i="64"/>
  <c r="BD487" i="64"/>
  <c r="BD962" i="64"/>
  <c r="CJ486" i="64"/>
  <c r="CJ961" i="64"/>
  <c r="BT486" i="64"/>
  <c r="BT961" i="64"/>
  <c r="BD486" i="64"/>
  <c r="BD961" i="64"/>
  <c r="AN486" i="64"/>
  <c r="AN961" i="64"/>
  <c r="X486" i="64"/>
  <c r="X961" i="64"/>
  <c r="CB491" i="64"/>
  <c r="CB966" i="64"/>
  <c r="BL491" i="64"/>
  <c r="BL966" i="64"/>
  <c r="AV491" i="64"/>
  <c r="AV966" i="64"/>
  <c r="AF491" i="64"/>
  <c r="AF966" i="64"/>
  <c r="CK490" i="64"/>
  <c r="CK965" i="64"/>
  <c r="BU490" i="64"/>
  <c r="BU965" i="64"/>
  <c r="BE490" i="64"/>
  <c r="BE965" i="64"/>
  <c r="AO490" i="64"/>
  <c r="AO965" i="64"/>
  <c r="Y490" i="64"/>
  <c r="Y965" i="64"/>
  <c r="CD487" i="64"/>
  <c r="CD962" i="64"/>
  <c r="BN487" i="64"/>
  <c r="BN962" i="64"/>
  <c r="AX487" i="64"/>
  <c r="AX962" i="64"/>
  <c r="AH487" i="64"/>
  <c r="AH962" i="64"/>
  <c r="DE491" i="64"/>
  <c r="DE966" i="64"/>
  <c r="CO491" i="64"/>
  <c r="CO966" i="64"/>
  <c r="CV490" i="64"/>
  <c r="CV965" i="64"/>
  <c r="DC487" i="64"/>
  <c r="DC962" i="64"/>
  <c r="DJ486" i="64"/>
  <c r="DJ961" i="64"/>
  <c r="CT486" i="64"/>
  <c r="CT961" i="64"/>
  <c r="CL487" i="64"/>
  <c r="CL962" i="64"/>
  <c r="CL981" i="64" s="1"/>
  <c r="CK487" i="64"/>
  <c r="CK962" i="64"/>
  <c r="BB491" i="64"/>
  <c r="BB966" i="64"/>
  <c r="CI486" i="64"/>
  <c r="CI961" i="64"/>
  <c r="BS486" i="64"/>
  <c r="BS961" i="64"/>
  <c r="BC486" i="64"/>
  <c r="BC961" i="64"/>
  <c r="AM486" i="64"/>
  <c r="AM961" i="64"/>
  <c r="W486" i="64"/>
  <c r="W961" i="64"/>
  <c r="CA491" i="64"/>
  <c r="CA966" i="64"/>
  <c r="CA985" i="64" s="1"/>
  <c r="BK491" i="64"/>
  <c r="BK966" i="64"/>
  <c r="AU491" i="64"/>
  <c r="AU966" i="64"/>
  <c r="AU985" i="64" s="1"/>
  <c r="AE491" i="64"/>
  <c r="AE966" i="64"/>
  <c r="CJ490" i="64"/>
  <c r="CJ965" i="64"/>
  <c r="BT490" i="64"/>
  <c r="BT965" i="64"/>
  <c r="BD490" i="64"/>
  <c r="BD965" i="64"/>
  <c r="AN490" i="64"/>
  <c r="AN965" i="64"/>
  <c r="X490" i="64"/>
  <c r="X965" i="64"/>
  <c r="CC487" i="64"/>
  <c r="CC962" i="64"/>
  <c r="BM487" i="64"/>
  <c r="BM962" i="64"/>
  <c r="AW487" i="64"/>
  <c r="AW962" i="64"/>
  <c r="AG487" i="64"/>
  <c r="AG962" i="64"/>
  <c r="AG981" i="64" s="1"/>
  <c r="DD491" i="64"/>
  <c r="DD966" i="64"/>
  <c r="DK490" i="64"/>
  <c r="DK965" i="64"/>
  <c r="CU490" i="64"/>
  <c r="CU965" i="64"/>
  <c r="DB487" i="64"/>
  <c r="DB962" i="64"/>
  <c r="DB981" i="64" s="1"/>
  <c r="DI486" i="64"/>
  <c r="DI961" i="64"/>
  <c r="CS486" i="64"/>
  <c r="CS961" i="64"/>
  <c r="DD490" i="64"/>
  <c r="DD965" i="64"/>
  <c r="AV490" i="64"/>
  <c r="AV965" i="64"/>
  <c r="AE490" i="64"/>
  <c r="AE965" i="64"/>
  <c r="CH486" i="64"/>
  <c r="CH961" i="64"/>
  <c r="BR486" i="64"/>
  <c r="BR961" i="64"/>
  <c r="BB486" i="64"/>
  <c r="BB961" i="64"/>
  <c r="AL486" i="64"/>
  <c r="AL961" i="64"/>
  <c r="V486" i="64"/>
  <c r="V961" i="64"/>
  <c r="BZ491" i="64"/>
  <c r="BZ966" i="64"/>
  <c r="BZ985" i="64" s="1"/>
  <c r="BJ491" i="64"/>
  <c r="BJ966" i="64"/>
  <c r="BJ985" i="64" s="1"/>
  <c r="AT491" i="64"/>
  <c r="AT966" i="64"/>
  <c r="AT985" i="64" s="1"/>
  <c r="AD491" i="64"/>
  <c r="AD966" i="64"/>
  <c r="CI490" i="64"/>
  <c r="CI965" i="64"/>
  <c r="BS490" i="64"/>
  <c r="BS965" i="64"/>
  <c r="BC490" i="64"/>
  <c r="BC965" i="64"/>
  <c r="AM490" i="64"/>
  <c r="AM965" i="64"/>
  <c r="W490" i="64"/>
  <c r="W965" i="64"/>
  <c r="CB487" i="64"/>
  <c r="CB962" i="64"/>
  <c r="CB981" i="64" s="1"/>
  <c r="BL487" i="64"/>
  <c r="BL962" i="64"/>
  <c r="BL981" i="64" s="1"/>
  <c r="AV487" i="64"/>
  <c r="AV962" i="64"/>
  <c r="AF487" i="64"/>
  <c r="AF962" i="64"/>
  <c r="DC491" i="64"/>
  <c r="DC966" i="64"/>
  <c r="DJ490" i="64"/>
  <c r="DJ965" i="64"/>
  <c r="CT490" i="64"/>
  <c r="CT965" i="64"/>
  <c r="DA487" i="64"/>
  <c r="DA962" i="64"/>
  <c r="DH486" i="64"/>
  <c r="DH961" i="64"/>
  <c r="CR486" i="64"/>
  <c r="CR961" i="64"/>
  <c r="CB486" i="64"/>
  <c r="CB961" i="64"/>
  <c r="AG490" i="64"/>
  <c r="AG965" i="64"/>
  <c r="AU486" i="64"/>
  <c r="AU961" i="64"/>
  <c r="BE487" i="64"/>
  <c r="BE962" i="64"/>
  <c r="DC490" i="64"/>
  <c r="DC965" i="64"/>
  <c r="CH491" i="64"/>
  <c r="CH966" i="64"/>
  <c r="CG486" i="64"/>
  <c r="CG961" i="64"/>
  <c r="BQ486" i="64"/>
  <c r="BQ961" i="64"/>
  <c r="BA486" i="64"/>
  <c r="BA961" i="64"/>
  <c r="AK486" i="64"/>
  <c r="AK961" i="64"/>
  <c r="U486" i="64"/>
  <c r="U961" i="64"/>
  <c r="BY491" i="64"/>
  <c r="BY966" i="64"/>
  <c r="BY985" i="64" s="1"/>
  <c r="BI491" i="64"/>
  <c r="BI966" i="64"/>
  <c r="AS491" i="64"/>
  <c r="AS966" i="64"/>
  <c r="AS985" i="64" s="1"/>
  <c r="AC491" i="64"/>
  <c r="AC966" i="64"/>
  <c r="AC985" i="64" s="1"/>
  <c r="CH490" i="64"/>
  <c r="CH965" i="64"/>
  <c r="BR490" i="64"/>
  <c r="BR965" i="64"/>
  <c r="BB490" i="64"/>
  <c r="BB965" i="64"/>
  <c r="AL490" i="64"/>
  <c r="AL965" i="64"/>
  <c r="V490" i="64"/>
  <c r="V965" i="64"/>
  <c r="CA487" i="64"/>
  <c r="CA962" i="64"/>
  <c r="CA981" i="64" s="1"/>
  <c r="BK487" i="64"/>
  <c r="BK962" i="64"/>
  <c r="AU487" i="64"/>
  <c r="AU962" i="64"/>
  <c r="AU981" i="64" s="1"/>
  <c r="AE487" i="64"/>
  <c r="AE962" i="64"/>
  <c r="AE981" i="64" s="1"/>
  <c r="DB491" i="64"/>
  <c r="DB966" i="64"/>
  <c r="DB985" i="64" s="1"/>
  <c r="DI490" i="64"/>
  <c r="DI965" i="64"/>
  <c r="CS490" i="64"/>
  <c r="CS965" i="64"/>
  <c r="CZ487" i="64"/>
  <c r="CZ962" i="64"/>
  <c r="DG486" i="64"/>
  <c r="DG961" i="64"/>
  <c r="CQ486" i="64"/>
  <c r="CQ961" i="64"/>
  <c r="CJ491" i="64"/>
  <c r="CJ966" i="64"/>
  <c r="CJ985" i="64" s="1"/>
  <c r="BF487" i="64"/>
  <c r="BF962" i="64"/>
  <c r="DK487" i="64"/>
  <c r="DK962" i="64"/>
  <c r="DK981" i="64" s="1"/>
  <c r="BS491" i="64"/>
  <c r="BS966" i="64"/>
  <c r="AL491" i="64"/>
  <c r="AL966" i="64"/>
  <c r="AL985" i="64" s="1"/>
  <c r="CF486" i="64"/>
  <c r="CF961" i="64"/>
  <c r="BP486" i="64"/>
  <c r="BP961" i="64"/>
  <c r="AZ486" i="64"/>
  <c r="AZ961" i="64"/>
  <c r="AJ486" i="64"/>
  <c r="AJ961" i="64"/>
  <c r="T486" i="64"/>
  <c r="T961" i="64"/>
  <c r="BX491" i="64"/>
  <c r="BX966" i="64"/>
  <c r="BX985" i="64" s="1"/>
  <c r="BH491" i="64"/>
  <c r="BH966" i="64"/>
  <c r="BH985" i="64" s="1"/>
  <c r="AR491" i="64"/>
  <c r="AR966" i="64"/>
  <c r="AB491" i="64"/>
  <c r="AB966" i="64"/>
  <c r="AB985" i="64" s="1"/>
  <c r="CG490" i="64"/>
  <c r="CG965" i="64"/>
  <c r="BQ490" i="64"/>
  <c r="BQ965" i="64"/>
  <c r="BA490" i="64"/>
  <c r="BA965" i="64"/>
  <c r="AK490" i="64"/>
  <c r="AK965" i="64"/>
  <c r="U490" i="64"/>
  <c r="U965" i="64"/>
  <c r="BZ487" i="64"/>
  <c r="BZ962" i="64"/>
  <c r="BJ487" i="64"/>
  <c r="BJ962" i="64"/>
  <c r="BJ981" i="64" s="1"/>
  <c r="AT487" i="64"/>
  <c r="AT962" i="64"/>
  <c r="AT981" i="64" s="1"/>
  <c r="AD487" i="64"/>
  <c r="AD962" i="64"/>
  <c r="AD981" i="64" s="1"/>
  <c r="DA491" i="64"/>
  <c r="DA966" i="64"/>
  <c r="DH490" i="64"/>
  <c r="DH965" i="64"/>
  <c r="CR490" i="64"/>
  <c r="CR965" i="64"/>
  <c r="CY487" i="64"/>
  <c r="CY962" i="64"/>
  <c r="DF486" i="64"/>
  <c r="DF961" i="64"/>
  <c r="CP486" i="64"/>
  <c r="CP961" i="64"/>
  <c r="AV486" i="64"/>
  <c r="AV961" i="64"/>
  <c r="AP487" i="64"/>
  <c r="AP962" i="64"/>
  <c r="AP981" i="64" s="1"/>
  <c r="AF490" i="64"/>
  <c r="AF965" i="64"/>
  <c r="BK490" i="64"/>
  <c r="BK965" i="64"/>
  <c r="CE486" i="64"/>
  <c r="CE961" i="64"/>
  <c r="BO486" i="64"/>
  <c r="BO961" i="64"/>
  <c r="AY486" i="64"/>
  <c r="AY961" i="64"/>
  <c r="AI486" i="64"/>
  <c r="AI961" i="64"/>
  <c r="S486" i="64"/>
  <c r="S961" i="64"/>
  <c r="BW491" i="64"/>
  <c r="BW966" i="64"/>
  <c r="BW985" i="64" s="1"/>
  <c r="BG491" i="64"/>
  <c r="BG966" i="64"/>
  <c r="BG985" i="64" s="1"/>
  <c r="AQ491" i="64"/>
  <c r="AQ966" i="64"/>
  <c r="AQ985" i="64" s="1"/>
  <c r="AA491" i="64"/>
  <c r="AA966" i="64"/>
  <c r="AA985" i="64" s="1"/>
  <c r="CF490" i="64"/>
  <c r="CF965" i="64"/>
  <c r="BP490" i="64"/>
  <c r="BP965" i="64"/>
  <c r="AZ490" i="64"/>
  <c r="AZ965" i="64"/>
  <c r="AJ490" i="64"/>
  <c r="AJ965" i="64"/>
  <c r="T490" i="64"/>
  <c r="T965" i="64"/>
  <c r="BY487" i="64"/>
  <c r="BY962" i="64"/>
  <c r="BY981" i="64" s="1"/>
  <c r="BI487" i="64"/>
  <c r="BI962" i="64"/>
  <c r="BI981" i="64" s="1"/>
  <c r="AS487" i="64"/>
  <c r="AS962" i="64"/>
  <c r="AS981" i="64" s="1"/>
  <c r="AC487" i="64"/>
  <c r="AC962" i="64"/>
  <c r="CZ491" i="64"/>
  <c r="CZ966" i="64"/>
  <c r="CZ985" i="64" s="1"/>
  <c r="CQ490" i="64"/>
  <c r="CQ965" i="64"/>
  <c r="CX487" i="64"/>
  <c r="CX962" i="64"/>
  <c r="DE486" i="64"/>
  <c r="DE961" i="64"/>
  <c r="CO486" i="64"/>
  <c r="CO961" i="64"/>
  <c r="X491" i="64"/>
  <c r="X966" i="64"/>
  <c r="X985" i="64" s="1"/>
  <c r="BK486" i="64"/>
  <c r="BK961" i="64"/>
  <c r="AO487" i="64"/>
  <c r="AO962" i="64"/>
  <c r="AO981" i="64" s="1"/>
  <c r="BR491" i="64"/>
  <c r="BR966" i="64"/>
  <c r="BR985" i="64" s="1"/>
  <c r="BT487" i="64"/>
  <c r="BT962" i="64"/>
  <c r="BT981" i="64" s="1"/>
  <c r="CD486" i="64"/>
  <c r="CD961" i="64"/>
  <c r="BN486" i="64"/>
  <c r="BN961" i="64"/>
  <c r="AX486" i="64"/>
  <c r="AX961" i="64"/>
  <c r="AH486" i="64"/>
  <c r="AH961" i="64"/>
  <c r="CL491" i="64"/>
  <c r="CL966" i="64"/>
  <c r="CL985" i="64" s="1"/>
  <c r="BV491" i="64"/>
  <c r="BV966" i="64"/>
  <c r="BF491" i="64"/>
  <c r="BF966" i="64"/>
  <c r="BF985" i="64" s="1"/>
  <c r="AP491" i="64"/>
  <c r="AP966" i="64"/>
  <c r="AP985" i="64" s="1"/>
  <c r="Z491" i="64"/>
  <c r="Z966" i="64"/>
  <c r="Z985" i="64" s="1"/>
  <c r="CE490" i="64"/>
  <c r="CE965" i="64"/>
  <c r="BO490" i="64"/>
  <c r="BO965" i="64"/>
  <c r="AY490" i="64"/>
  <c r="AY965" i="64"/>
  <c r="AI490" i="64"/>
  <c r="AI965" i="64"/>
  <c r="S490" i="64"/>
  <c r="S965" i="64"/>
  <c r="BX487" i="64"/>
  <c r="BX962" i="64"/>
  <c r="BX981" i="64" s="1"/>
  <c r="BH487" i="64"/>
  <c r="BH962" i="64"/>
  <c r="BH981" i="64" s="1"/>
  <c r="AR487" i="64"/>
  <c r="AR962" i="64"/>
  <c r="AR981" i="64" s="1"/>
  <c r="AB487" i="64"/>
  <c r="AB962" i="64"/>
  <c r="CY491" i="64"/>
  <c r="CY966" i="64"/>
  <c r="CY985" i="64" s="1"/>
  <c r="DF490" i="64"/>
  <c r="DF965" i="64"/>
  <c r="CP490" i="64"/>
  <c r="CP965" i="64"/>
  <c r="CW487" i="64"/>
  <c r="CW962" i="64"/>
  <c r="DD486" i="64"/>
  <c r="DD961" i="64"/>
  <c r="AF486" i="64"/>
  <c r="AF961" i="64"/>
  <c r="CB490" i="64"/>
  <c r="CB965" i="64"/>
  <c r="DJ487" i="64"/>
  <c r="DJ962" i="64"/>
  <c r="DJ981" i="64" s="1"/>
  <c r="BZ486" i="64"/>
  <c r="BZ961" i="64"/>
  <c r="CJ487" i="64"/>
  <c r="CJ962" i="64"/>
  <c r="CJ981" i="64" s="1"/>
  <c r="CC486" i="64"/>
  <c r="CC961" i="64"/>
  <c r="BM486" i="64"/>
  <c r="BM961" i="64"/>
  <c r="AW486" i="64"/>
  <c r="AW961" i="64"/>
  <c r="AG486" i="64"/>
  <c r="AG961" i="64"/>
  <c r="CK491" i="64"/>
  <c r="CK966" i="64"/>
  <c r="CK985" i="64" s="1"/>
  <c r="BU491" i="64"/>
  <c r="BU966" i="64"/>
  <c r="BU985" i="64" s="1"/>
  <c r="BE491" i="64"/>
  <c r="BE966" i="64"/>
  <c r="BE985" i="64" s="1"/>
  <c r="AO491" i="64"/>
  <c r="AO966" i="64"/>
  <c r="AO985" i="64" s="1"/>
  <c r="Y491" i="64"/>
  <c r="Y966" i="64"/>
  <c r="Y985" i="64" s="1"/>
  <c r="CD490" i="64"/>
  <c r="CD965" i="64"/>
  <c r="BN490" i="64"/>
  <c r="BN965" i="64"/>
  <c r="AX490" i="64"/>
  <c r="AX965" i="64"/>
  <c r="AH490" i="64"/>
  <c r="AH965" i="64"/>
  <c r="BW487" i="64"/>
  <c r="BW962" i="64"/>
  <c r="BW981" i="64" s="1"/>
  <c r="BG487" i="64"/>
  <c r="BG962" i="64"/>
  <c r="BG981" i="64" s="1"/>
  <c r="AQ487" i="64"/>
  <c r="AQ962" i="64"/>
  <c r="AQ981" i="64" s="1"/>
  <c r="AA487" i="64"/>
  <c r="AA962" i="64"/>
  <c r="CX491" i="64"/>
  <c r="CX966" i="64"/>
  <c r="CX985" i="64" s="1"/>
  <c r="DE490" i="64"/>
  <c r="DE965" i="64"/>
  <c r="CO490" i="64"/>
  <c r="CO965" i="64"/>
  <c r="CV487" i="64"/>
  <c r="CV962" i="64"/>
  <c r="DC486" i="64"/>
  <c r="DC961" i="64"/>
  <c r="AC509" i="64" a="1"/>
  <c r="AC509" i="64" s="1"/>
  <c r="AC498" i="64" a="1"/>
  <c r="AC498" i="64" s="1"/>
  <c r="DA509" i="64" a="1"/>
  <c r="DA509" i="64" s="1"/>
  <c r="DA498" i="64" a="1"/>
  <c r="DA498" i="64" s="1"/>
  <c r="CV1136" i="64"/>
  <c r="DG1155" i="64"/>
  <c r="DG490" i="64"/>
  <c r="DA515" i="64" a="1"/>
  <c r="DA515" i="64" s="1"/>
  <c r="DA501" i="64" a="1"/>
  <c r="DA501" i="64" s="1"/>
  <c r="AC515" i="64" a="1"/>
  <c r="AC515" i="64" s="1"/>
  <c r="AC501" i="64" a="1"/>
  <c r="AC501" i="64" s="1"/>
  <c r="CZ126" i="64"/>
  <c r="CZ141" i="64"/>
  <c r="AB126" i="64"/>
  <c r="AB141" i="64"/>
  <c r="AB1136" i="64"/>
  <c r="BH1113" i="64"/>
  <c r="BH1151" i="64"/>
  <c r="BI1041" i="64"/>
  <c r="BI1155" i="64"/>
  <c r="DF1114" i="64"/>
  <c r="DF1152" i="64"/>
  <c r="BZ1151" i="64"/>
  <c r="BZ1113" i="64"/>
  <c r="BJ1113" i="64"/>
  <c r="BJ1151" i="64"/>
  <c r="AT1151" i="64"/>
  <c r="AT1113" i="64"/>
  <c r="AD1113" i="64"/>
  <c r="AD1151" i="64"/>
  <c r="CH1042" i="64"/>
  <c r="CH1055" i="64" s="1"/>
  <c r="CH1118" i="64"/>
  <c r="CH1156" i="64"/>
  <c r="BR1042" i="64"/>
  <c r="BR1055" i="64" s="1"/>
  <c r="BR1118" i="64"/>
  <c r="BR1156" i="64"/>
  <c r="BB1042" i="64"/>
  <c r="BB1055" i="64" s="1"/>
  <c r="BB1118" i="64"/>
  <c r="BB1156" i="64"/>
  <c r="AL1042" i="64"/>
  <c r="AL1055" i="64" s="1"/>
  <c r="AL1118" i="64"/>
  <c r="AL1156" i="64"/>
  <c r="V1042" i="64"/>
  <c r="V1055" i="64" s="1"/>
  <c r="V1118" i="64"/>
  <c r="V1156" i="64"/>
  <c r="CA1041" i="64"/>
  <c r="CA1155" i="64"/>
  <c r="BK1041" i="64"/>
  <c r="BK1155" i="64"/>
  <c r="AU1041" i="64"/>
  <c r="AU1155" i="64"/>
  <c r="AE1041" i="64"/>
  <c r="AE1155" i="64"/>
  <c r="CJ1114" i="64"/>
  <c r="CJ1152" i="64"/>
  <c r="BT1114" i="64"/>
  <c r="BT1152" i="64"/>
  <c r="BD1114" i="64"/>
  <c r="BD1152" i="64"/>
  <c r="AN1114" i="64"/>
  <c r="AN1152" i="64"/>
  <c r="X1114" i="64"/>
  <c r="X1152" i="64"/>
  <c r="DJ1042" i="64"/>
  <c r="DJ1055" i="64" s="1"/>
  <c r="DJ1156" i="64"/>
  <c r="DJ1118" i="64"/>
  <c r="CT1042" i="64"/>
  <c r="CT1055" i="64" s="1"/>
  <c r="CT1156" i="64"/>
  <c r="CT1118" i="64"/>
  <c r="DA1041" i="64"/>
  <c r="DA1155" i="64"/>
  <c r="DH1114" i="64"/>
  <c r="DH1152" i="64"/>
  <c r="CR1114" i="64"/>
  <c r="CR1152" i="64"/>
  <c r="CY1113" i="64"/>
  <c r="CY1151" i="64"/>
  <c r="BY1151" i="64"/>
  <c r="BY1113" i="64"/>
  <c r="BI1151" i="64"/>
  <c r="BI1113" i="64"/>
  <c r="AS1151" i="64"/>
  <c r="AS1113" i="64"/>
  <c r="AC1113" i="64"/>
  <c r="AC1151" i="64"/>
  <c r="CG1042" i="64"/>
  <c r="CG1055" i="64" s="1"/>
  <c r="CG1118" i="64"/>
  <c r="CG1156" i="64"/>
  <c r="BQ1042" i="64"/>
  <c r="BQ1055" i="64" s="1"/>
  <c r="BQ1118" i="64"/>
  <c r="BQ1156" i="64"/>
  <c r="BA1042" i="64"/>
  <c r="BA1055" i="64" s="1"/>
  <c r="BA1118" i="64"/>
  <c r="BA1156" i="64"/>
  <c r="AK1042" i="64"/>
  <c r="AK1055" i="64" s="1"/>
  <c r="AK1118" i="64"/>
  <c r="AK1156" i="64"/>
  <c r="U1042" i="64"/>
  <c r="U1055" i="64" s="1"/>
  <c r="U1118" i="64"/>
  <c r="U1156" i="64"/>
  <c r="BZ1041" i="64"/>
  <c r="BZ1155" i="64"/>
  <c r="BJ1041" i="64"/>
  <c r="BJ1155" i="64"/>
  <c r="AT1041" i="64"/>
  <c r="AT1155" i="64"/>
  <c r="AD1041" i="64"/>
  <c r="AD1155" i="64"/>
  <c r="CI1114" i="64"/>
  <c r="CI1152" i="64"/>
  <c r="BS1114" i="64"/>
  <c r="BS1152" i="64"/>
  <c r="BC1114" i="64"/>
  <c r="BC1152" i="64"/>
  <c r="AM1114" i="64"/>
  <c r="AM1152" i="64"/>
  <c r="W1114" i="64"/>
  <c r="W1152" i="64"/>
  <c r="DI1042" i="64"/>
  <c r="DI1055" i="64" s="1"/>
  <c r="DI1156" i="64"/>
  <c r="DI1118" i="64"/>
  <c r="CS1042" i="64"/>
  <c r="CS1055" i="64" s="1"/>
  <c r="CS1156" i="64"/>
  <c r="CS1118" i="64"/>
  <c r="CZ1041" i="64"/>
  <c r="CZ1155" i="64"/>
  <c r="DG1152" i="64"/>
  <c r="DG1114" i="64"/>
  <c r="CQ1152" i="64"/>
  <c r="CQ1114" i="64"/>
  <c r="CX1151" i="64"/>
  <c r="CX1113" i="64"/>
  <c r="AR1113" i="64"/>
  <c r="AR1151" i="64"/>
  <c r="CH1114" i="64"/>
  <c r="CH1152" i="64"/>
  <c r="AA1113" i="64"/>
  <c r="AA1151" i="64"/>
  <c r="AB1041" i="64"/>
  <c r="AB1155" i="64"/>
  <c r="DG1042" i="64"/>
  <c r="DG1055" i="64" s="1"/>
  <c r="DG1156" i="64"/>
  <c r="DG1118" i="64"/>
  <c r="CX1041" i="64"/>
  <c r="CX1155" i="64"/>
  <c r="CO1114" i="64"/>
  <c r="CO1152" i="64"/>
  <c r="CL1113" i="64"/>
  <c r="CL1151" i="64"/>
  <c r="BF1113" i="64"/>
  <c r="BF1151" i="64"/>
  <c r="Z1113" i="64"/>
  <c r="Z1151" i="64"/>
  <c r="BN1042" i="64"/>
  <c r="BN1055" i="64" s="1"/>
  <c r="BN1156" i="64"/>
  <c r="BN1118" i="64"/>
  <c r="AH1042" i="64"/>
  <c r="AH1055" i="64" s="1"/>
  <c r="AH1156" i="64"/>
  <c r="AH1118" i="64"/>
  <c r="BW1041" i="64"/>
  <c r="BW1155" i="64"/>
  <c r="AQ1041" i="64"/>
  <c r="AQ1155" i="64"/>
  <c r="CF1114" i="64"/>
  <c r="CF1152" i="64"/>
  <c r="AZ1152" i="64"/>
  <c r="AZ1114" i="64"/>
  <c r="T1114" i="64"/>
  <c r="T1152" i="64"/>
  <c r="DF1042" i="64"/>
  <c r="DF1055" i="64" s="1"/>
  <c r="DF1118" i="64"/>
  <c r="DF1156" i="64"/>
  <c r="CW1041" i="64"/>
  <c r="CW1155" i="64"/>
  <c r="DK1151" i="64"/>
  <c r="DK1113" i="64"/>
  <c r="CQ1042" i="64"/>
  <c r="CQ1055" i="64" s="1"/>
  <c r="CQ1156" i="64"/>
  <c r="CQ1118" i="64"/>
  <c r="DE1114" i="64"/>
  <c r="DE1152" i="64"/>
  <c r="CV1151" i="64"/>
  <c r="CV1113" i="64"/>
  <c r="BV1113" i="64"/>
  <c r="BV1151" i="64"/>
  <c r="AP1113" i="64"/>
  <c r="AP1151" i="64"/>
  <c r="CD1042" i="64"/>
  <c r="CD1055" i="64" s="1"/>
  <c r="CD1156" i="64"/>
  <c r="CD1118" i="64"/>
  <c r="AX1042" i="64"/>
  <c r="AX1055" i="64" s="1"/>
  <c r="AX1156" i="64"/>
  <c r="AX1118" i="64"/>
  <c r="BG1041" i="64"/>
  <c r="BG1155" i="64"/>
  <c r="AA1041" i="64"/>
  <c r="AA1155" i="64"/>
  <c r="BP1152" i="64"/>
  <c r="BP1114" i="64"/>
  <c r="AJ1114" i="64"/>
  <c r="AJ1152" i="64"/>
  <c r="CP1042" i="64"/>
  <c r="CP1055" i="64" s="1"/>
  <c r="CP1118" i="64"/>
  <c r="CP1156" i="64"/>
  <c r="DD1114" i="64"/>
  <c r="DD1152" i="64"/>
  <c r="CU1151" i="64"/>
  <c r="CU1113" i="64"/>
  <c r="CK1113" i="64"/>
  <c r="CK1151" i="64"/>
  <c r="BU1113" i="64"/>
  <c r="BU1151" i="64"/>
  <c r="BE1113" i="64"/>
  <c r="BE1151" i="64"/>
  <c r="AO1113" i="64"/>
  <c r="AO1151" i="64"/>
  <c r="Y1113" i="64"/>
  <c r="Y1151" i="64"/>
  <c r="CC1042" i="64"/>
  <c r="CC1055" i="64" s="1"/>
  <c r="CC1156" i="64"/>
  <c r="CC1118" i="64"/>
  <c r="BM1042" i="64"/>
  <c r="BM1055" i="64" s="1"/>
  <c r="BM1156" i="64"/>
  <c r="BM1118" i="64"/>
  <c r="AW1042" i="64"/>
  <c r="AW1055" i="64" s="1"/>
  <c r="AW1156" i="64"/>
  <c r="AW1118" i="64"/>
  <c r="AG1042" i="64"/>
  <c r="AG1055" i="64" s="1"/>
  <c r="AG1156" i="64"/>
  <c r="AG1118" i="64"/>
  <c r="CL1041" i="64"/>
  <c r="CL1155" i="64"/>
  <c r="BV1041" i="64"/>
  <c r="BV1155" i="64"/>
  <c r="BF1041" i="64"/>
  <c r="BF1155" i="64"/>
  <c r="AP1041" i="64"/>
  <c r="AP1155" i="64"/>
  <c r="Z1041" i="64"/>
  <c r="Z1155" i="64"/>
  <c r="CE1114" i="64"/>
  <c r="CE1152" i="64"/>
  <c r="BO1114" i="64"/>
  <c r="BO1152" i="64"/>
  <c r="AY1152" i="64"/>
  <c r="AY1114" i="64"/>
  <c r="AI1152" i="64"/>
  <c r="AI1114" i="64"/>
  <c r="S1152" i="64"/>
  <c r="S1114" i="64"/>
  <c r="DE1042" i="64"/>
  <c r="DE1055" i="64" s="1"/>
  <c r="DE1118" i="64"/>
  <c r="DE1156" i="64"/>
  <c r="CO1042" i="64"/>
  <c r="CO1055" i="64" s="1"/>
  <c r="CO1118" i="64"/>
  <c r="CO1156" i="64"/>
  <c r="CV1041" i="64"/>
  <c r="CV1155" i="64"/>
  <c r="DC1114" i="64"/>
  <c r="DC1152" i="64"/>
  <c r="DJ1151" i="64"/>
  <c r="DJ1113" i="64"/>
  <c r="CT1151" i="64"/>
  <c r="CT1113" i="64"/>
  <c r="BX1113" i="64"/>
  <c r="BX1151" i="64"/>
  <c r="AS1041" i="64"/>
  <c r="AS1155" i="64"/>
  <c r="BW1113" i="64"/>
  <c r="BW1151" i="64"/>
  <c r="BX1041" i="64"/>
  <c r="BX1155" i="64"/>
  <c r="AN1113" i="64"/>
  <c r="AN1151" i="64"/>
  <c r="BU1041" i="64"/>
  <c r="BU1155" i="64"/>
  <c r="DB1114" i="64"/>
  <c r="DB1152" i="64"/>
  <c r="AM1113" i="64"/>
  <c r="AM1151" i="64"/>
  <c r="X1041" i="64"/>
  <c r="X1155" i="64"/>
  <c r="DA1114" i="64"/>
  <c r="DA1152" i="64"/>
  <c r="CH1113" i="64"/>
  <c r="CH1151" i="64"/>
  <c r="BR1113" i="64"/>
  <c r="BR1151" i="64"/>
  <c r="BB1113" i="64"/>
  <c r="BB1151" i="64"/>
  <c r="AL1113" i="64"/>
  <c r="AL1151" i="64"/>
  <c r="V1113" i="64"/>
  <c r="V1151" i="64"/>
  <c r="BZ1042" i="64"/>
  <c r="BZ1055" i="64" s="1"/>
  <c r="BZ1118" i="64"/>
  <c r="BZ1156" i="64"/>
  <c r="BJ1042" i="64"/>
  <c r="BJ1055" i="64" s="1"/>
  <c r="BJ1118" i="64"/>
  <c r="BJ1156" i="64"/>
  <c r="AT1042" i="64"/>
  <c r="AT1055" i="64" s="1"/>
  <c r="AT1156" i="64"/>
  <c r="AT1118" i="64"/>
  <c r="AD1042" i="64"/>
  <c r="AD1055" i="64" s="1"/>
  <c r="AD1156" i="64"/>
  <c r="AD1118" i="64"/>
  <c r="CI1041" i="64"/>
  <c r="CI1155" i="64"/>
  <c r="BS1041" i="64"/>
  <c r="BS1155" i="64"/>
  <c r="BC1041" i="64"/>
  <c r="BC1155" i="64"/>
  <c r="AM1041" i="64"/>
  <c r="AM1155" i="64"/>
  <c r="W1041" i="64"/>
  <c r="W1155" i="64"/>
  <c r="CB1152" i="64"/>
  <c r="CB1114" i="64"/>
  <c r="BL1152" i="64"/>
  <c r="BL1114" i="64"/>
  <c r="AV1152" i="64"/>
  <c r="AV1114" i="64"/>
  <c r="AF1152" i="64"/>
  <c r="AF1114" i="64"/>
  <c r="DB1042" i="64"/>
  <c r="DB1055" i="64" s="1"/>
  <c r="DB1118" i="64"/>
  <c r="DB1156" i="64"/>
  <c r="DI1041" i="64"/>
  <c r="DI1155" i="64"/>
  <c r="CS1041" i="64"/>
  <c r="CS1155" i="64"/>
  <c r="CZ1114" i="64"/>
  <c r="CZ1152" i="64"/>
  <c r="DG1113" i="64"/>
  <c r="DG1151" i="64"/>
  <c r="CQ1113" i="64"/>
  <c r="CQ1151" i="64"/>
  <c r="T1042" i="64"/>
  <c r="T1055" i="64" s="1"/>
  <c r="T1156" i="64"/>
  <c r="T1118" i="64"/>
  <c r="BB1114" i="64"/>
  <c r="BB1152" i="64"/>
  <c r="DH1042" i="64"/>
  <c r="DH1055" i="64" s="1"/>
  <c r="DH1156" i="64"/>
  <c r="DH1118" i="64"/>
  <c r="CP1114" i="64"/>
  <c r="CP1152" i="64"/>
  <c r="BO1042" i="64"/>
  <c r="BO1055" i="64" s="1"/>
  <c r="BO1156" i="64"/>
  <c r="BO1118" i="64"/>
  <c r="BQ1114" i="64"/>
  <c r="BQ1152" i="64"/>
  <c r="CD1152" i="64"/>
  <c r="CD1114" i="64"/>
  <c r="DI1151" i="64"/>
  <c r="DI1113" i="64"/>
  <c r="BC1113" i="64"/>
  <c r="BC1151" i="64"/>
  <c r="CG1113" i="64"/>
  <c r="CG1151" i="64"/>
  <c r="BQ1113" i="64"/>
  <c r="BQ1151" i="64"/>
  <c r="BA1113" i="64"/>
  <c r="BA1151" i="64"/>
  <c r="AK1113" i="64"/>
  <c r="AK1151" i="64"/>
  <c r="U1113" i="64"/>
  <c r="U1151" i="64"/>
  <c r="BY1042" i="64"/>
  <c r="BY1055" i="64" s="1"/>
  <c r="BY1118" i="64"/>
  <c r="BY1156" i="64"/>
  <c r="BI1042" i="64"/>
  <c r="BI1055" i="64" s="1"/>
  <c r="BI1118" i="64"/>
  <c r="BI1156" i="64"/>
  <c r="AS1042" i="64"/>
  <c r="AS1055" i="64" s="1"/>
  <c r="AS1118" i="64"/>
  <c r="AS1156" i="64"/>
  <c r="AC1042" i="64"/>
  <c r="AC1055" i="64" s="1"/>
  <c r="AC1156" i="64"/>
  <c r="AC1118" i="64"/>
  <c r="CH1041" i="64"/>
  <c r="CH1155" i="64"/>
  <c r="BR1041" i="64"/>
  <c r="BR1155" i="64"/>
  <c r="BB1041" i="64"/>
  <c r="BB1155" i="64"/>
  <c r="AL1041" i="64"/>
  <c r="AL1155" i="64"/>
  <c r="V1041" i="64"/>
  <c r="V1155" i="64"/>
  <c r="CA1152" i="64"/>
  <c r="CA1114" i="64"/>
  <c r="BK1152" i="64"/>
  <c r="BK1114" i="64"/>
  <c r="AU1152" i="64"/>
  <c r="AU1114" i="64"/>
  <c r="AE1152" i="64"/>
  <c r="AE1114" i="64"/>
  <c r="DA1042" i="64"/>
  <c r="DA1055" i="64" s="1"/>
  <c r="DA1118" i="64"/>
  <c r="DA1156" i="64"/>
  <c r="DH1041" i="64"/>
  <c r="DH1155" i="64"/>
  <c r="CR1041" i="64"/>
  <c r="CR1155" i="64"/>
  <c r="CY1114" i="64"/>
  <c r="CY1152" i="64"/>
  <c r="DF1113" i="64"/>
  <c r="DF1151" i="64"/>
  <c r="CP1113" i="64"/>
  <c r="CP1151" i="64"/>
  <c r="AZ1042" i="64"/>
  <c r="AZ1055" i="64" s="1"/>
  <c r="AZ1156" i="64"/>
  <c r="AZ1118" i="64"/>
  <c r="AL1114" i="64"/>
  <c r="AL1152" i="64"/>
  <c r="CR1042" i="64"/>
  <c r="CR1055" i="64" s="1"/>
  <c r="CR1118" i="64"/>
  <c r="CR1156" i="64"/>
  <c r="BG1113" i="64"/>
  <c r="BG1151" i="64"/>
  <c r="BH1041" i="64"/>
  <c r="BH1155" i="64"/>
  <c r="X1113" i="64"/>
  <c r="X1151" i="64"/>
  <c r="Y1041" i="64"/>
  <c r="Y1155" i="64"/>
  <c r="CS1151" i="64"/>
  <c r="CS1113" i="64"/>
  <c r="AU1042" i="64"/>
  <c r="AU1055" i="64" s="1"/>
  <c r="AU1156" i="64"/>
  <c r="AU1118" i="64"/>
  <c r="CC1152" i="64"/>
  <c r="CC1114" i="64"/>
  <c r="DH1113" i="64"/>
  <c r="DH1151" i="64"/>
  <c r="CF1151" i="64"/>
  <c r="CF1113" i="64"/>
  <c r="BP1151" i="64"/>
  <c r="BP1113" i="64"/>
  <c r="AZ1151" i="64"/>
  <c r="AZ1113" i="64"/>
  <c r="AJ1113" i="64"/>
  <c r="AJ1151" i="64"/>
  <c r="T1113" i="64"/>
  <c r="T1151" i="64"/>
  <c r="BX1042" i="64"/>
  <c r="BX1055" i="64" s="1"/>
  <c r="BX1118" i="64"/>
  <c r="BX1156" i="64"/>
  <c r="BH1042" i="64"/>
  <c r="BH1055" i="64" s="1"/>
  <c r="BH1118" i="64"/>
  <c r="BH1156" i="64"/>
  <c r="AR1042" i="64"/>
  <c r="AR1055" i="64" s="1"/>
  <c r="AR1118" i="64"/>
  <c r="AR1156" i="64"/>
  <c r="AB1042" i="64"/>
  <c r="AB1055" i="64" s="1"/>
  <c r="AB1118" i="64"/>
  <c r="AB1156" i="64"/>
  <c r="CG1041" i="64"/>
  <c r="CG1155" i="64"/>
  <c r="BQ1041" i="64"/>
  <c r="BQ1155" i="64"/>
  <c r="BA1041" i="64"/>
  <c r="BA1155" i="64"/>
  <c r="AK1041" i="64"/>
  <c r="AK1155" i="64"/>
  <c r="U1041" i="64"/>
  <c r="U1155" i="64"/>
  <c r="BZ1152" i="64"/>
  <c r="BZ1114" i="64"/>
  <c r="BJ1152" i="64"/>
  <c r="BJ1114" i="64"/>
  <c r="AT1114" i="64"/>
  <c r="AT1152" i="64"/>
  <c r="AD1114" i="64"/>
  <c r="AD1152" i="64"/>
  <c r="CZ1042" i="64"/>
  <c r="CZ1055" i="64" s="1"/>
  <c r="CZ1118" i="64"/>
  <c r="CZ1156" i="64"/>
  <c r="CQ1041" i="64"/>
  <c r="CQ1155" i="64"/>
  <c r="CX1114" i="64"/>
  <c r="CX1152" i="64"/>
  <c r="DE1113" i="64"/>
  <c r="DE1151" i="64"/>
  <c r="CO1113" i="64"/>
  <c r="CO1151" i="64"/>
  <c r="BP1042" i="64"/>
  <c r="BP1055" i="64" s="1"/>
  <c r="BP1118" i="64"/>
  <c r="BP1156" i="64"/>
  <c r="AC1041" i="64"/>
  <c r="AC1155" i="64"/>
  <c r="CY1041" i="64"/>
  <c r="CY1155" i="64"/>
  <c r="AQ1113" i="64"/>
  <c r="AQ1151" i="64"/>
  <c r="AR1041" i="64"/>
  <c r="AR1155" i="64"/>
  <c r="BL1042" i="64"/>
  <c r="BL1055" i="64" s="1"/>
  <c r="BL1156" i="64"/>
  <c r="BL1118" i="64"/>
  <c r="AO1041" i="64"/>
  <c r="AO1155" i="64"/>
  <c r="BK1042" i="64"/>
  <c r="BK1055" i="64" s="1"/>
  <c r="BK1156" i="64"/>
  <c r="BK1118" i="64"/>
  <c r="AN1041" i="64"/>
  <c r="AN1155" i="64"/>
  <c r="DC1042" i="64"/>
  <c r="DC1055" i="64" s="1"/>
  <c r="DC1118" i="64"/>
  <c r="DC1156" i="64"/>
  <c r="CE1151" i="64"/>
  <c r="CE1113" i="64"/>
  <c r="BO1113" i="64"/>
  <c r="BO1151" i="64"/>
  <c r="AY1113" i="64"/>
  <c r="AY1151" i="64"/>
  <c r="AI1151" i="64"/>
  <c r="AI1113" i="64"/>
  <c r="S1151" i="64"/>
  <c r="S1113" i="64"/>
  <c r="BW1042" i="64"/>
  <c r="BW1055" i="64" s="1"/>
  <c r="BW1118" i="64"/>
  <c r="BW1156" i="64"/>
  <c r="BG1042" i="64"/>
  <c r="BG1055" i="64" s="1"/>
  <c r="BG1118" i="64"/>
  <c r="BG1156" i="64"/>
  <c r="AQ1042" i="64"/>
  <c r="AQ1055" i="64" s="1"/>
  <c r="AQ1118" i="64"/>
  <c r="AQ1156" i="64"/>
  <c r="AA1042" i="64"/>
  <c r="AA1055" i="64" s="1"/>
  <c r="AA1118" i="64"/>
  <c r="AA1156" i="64"/>
  <c r="CF1041" i="64"/>
  <c r="CF1155" i="64"/>
  <c r="BP1041" i="64"/>
  <c r="BP1155" i="64"/>
  <c r="AZ1041" i="64"/>
  <c r="AZ1155" i="64"/>
  <c r="AJ1041" i="64"/>
  <c r="AJ1155" i="64"/>
  <c r="T1041" i="64"/>
  <c r="T1155" i="64"/>
  <c r="BY1152" i="64"/>
  <c r="BY1114" i="64"/>
  <c r="BI1152" i="64"/>
  <c r="BI1114" i="64"/>
  <c r="AS1152" i="64"/>
  <c r="AS1114" i="64"/>
  <c r="AC1114" i="64"/>
  <c r="AC1152" i="64"/>
  <c r="CY1042" i="64"/>
  <c r="CY1055" i="64" s="1"/>
  <c r="CY1118" i="64"/>
  <c r="CY1156" i="64"/>
  <c r="DF1041" i="64"/>
  <c r="DF1155" i="64"/>
  <c r="CP1041" i="64"/>
  <c r="CP1155" i="64"/>
  <c r="CW1114" i="64"/>
  <c r="CW1152" i="64"/>
  <c r="DD1113" i="64"/>
  <c r="DD1151" i="64"/>
  <c r="AB1113" i="64"/>
  <c r="AB1151" i="64"/>
  <c r="CE1042" i="64"/>
  <c r="CE1055" i="64" s="1"/>
  <c r="CE1156" i="64"/>
  <c r="CE1118" i="64"/>
  <c r="CG1114" i="64"/>
  <c r="CG1152" i="64"/>
  <c r="BT1113" i="64"/>
  <c r="BT1151" i="64"/>
  <c r="AF1042" i="64"/>
  <c r="AF1055" i="64" s="1"/>
  <c r="AF1156" i="64"/>
  <c r="AF1118" i="64"/>
  <c r="AX1152" i="64"/>
  <c r="AX1114" i="64"/>
  <c r="CU1041" i="64"/>
  <c r="CU1155" i="64"/>
  <c r="W1113" i="64"/>
  <c r="W1151" i="64"/>
  <c r="CJ1041" i="64"/>
  <c r="CJ1155" i="64"/>
  <c r="AW1152" i="64"/>
  <c r="AW1114" i="64"/>
  <c r="CD1151" i="64"/>
  <c r="CD1113" i="64"/>
  <c r="BN1151" i="64"/>
  <c r="BN1113" i="64"/>
  <c r="AX1151" i="64"/>
  <c r="AX1113" i="64"/>
  <c r="AH1151" i="64"/>
  <c r="AH1113" i="64"/>
  <c r="CL1042" i="64"/>
  <c r="CL1055" i="64" s="1"/>
  <c r="CL1118" i="64"/>
  <c r="CL1156" i="64"/>
  <c r="BV1042" i="64"/>
  <c r="BV1055" i="64" s="1"/>
  <c r="BV1118" i="64"/>
  <c r="BV1156" i="64"/>
  <c r="BF1042" i="64"/>
  <c r="BF1055" i="64" s="1"/>
  <c r="BF1118" i="64"/>
  <c r="BF1156" i="64"/>
  <c r="AP1042" i="64"/>
  <c r="AP1055" i="64" s="1"/>
  <c r="AP1118" i="64"/>
  <c r="AP1156" i="64"/>
  <c r="Z1042" i="64"/>
  <c r="Z1055" i="64" s="1"/>
  <c r="Z1118" i="64"/>
  <c r="Z1156" i="64"/>
  <c r="CE1041" i="64"/>
  <c r="CE1155" i="64"/>
  <c r="BO1041" i="64"/>
  <c r="BO1155" i="64"/>
  <c r="AY1041" i="64"/>
  <c r="AY1155" i="64"/>
  <c r="AI1041" i="64"/>
  <c r="AI1155" i="64"/>
  <c r="S1041" i="64"/>
  <c r="S1155" i="64"/>
  <c r="BX1114" i="64"/>
  <c r="BX1152" i="64"/>
  <c r="BH1114" i="64"/>
  <c r="BH1152" i="64"/>
  <c r="AR1114" i="64"/>
  <c r="AR1152" i="64"/>
  <c r="AB1114" i="64"/>
  <c r="AB1152" i="64"/>
  <c r="CX1042" i="64"/>
  <c r="CX1055" i="64" s="1"/>
  <c r="CX1118" i="64"/>
  <c r="CX1156" i="64"/>
  <c r="DE1041" i="64"/>
  <c r="DE1155" i="64"/>
  <c r="CO1041" i="64"/>
  <c r="CO1155" i="64"/>
  <c r="CV1152" i="64"/>
  <c r="CV1114" i="64"/>
  <c r="DC1113" i="64"/>
  <c r="DC1151" i="64"/>
  <c r="CF1042" i="64"/>
  <c r="CF1055" i="64" s="1"/>
  <c r="CF1118" i="64"/>
  <c r="CF1156" i="64"/>
  <c r="BR1114" i="64"/>
  <c r="BR1152" i="64"/>
  <c r="S1042" i="64"/>
  <c r="S1055" i="64" s="1"/>
  <c r="S1156" i="64"/>
  <c r="S1118" i="64"/>
  <c r="U1114" i="64"/>
  <c r="U1152" i="64"/>
  <c r="BD1113" i="64"/>
  <c r="BD1151" i="64"/>
  <c r="CK1041" i="64"/>
  <c r="CK1155" i="64"/>
  <c r="AH1152" i="64"/>
  <c r="AH1114" i="64"/>
  <c r="CA1042" i="64"/>
  <c r="CA1055" i="64" s="1"/>
  <c r="CA1156" i="64"/>
  <c r="CA1118" i="64"/>
  <c r="BT1041" i="64"/>
  <c r="BT1155" i="64"/>
  <c r="BM1152" i="64"/>
  <c r="BM1114" i="64"/>
  <c r="CR1151" i="64"/>
  <c r="CR1113" i="64"/>
  <c r="CC1151" i="64"/>
  <c r="CC1113" i="64"/>
  <c r="BM1151" i="64"/>
  <c r="BM1113" i="64"/>
  <c r="AW1151" i="64"/>
  <c r="AW1113" i="64"/>
  <c r="AG1151" i="64"/>
  <c r="AG1113" i="64"/>
  <c r="CK1042" i="64"/>
  <c r="CK1055" i="64" s="1"/>
  <c r="CK1118" i="64"/>
  <c r="CK1156" i="64"/>
  <c r="BU1042" i="64"/>
  <c r="BU1055" i="64" s="1"/>
  <c r="BU1118" i="64"/>
  <c r="BU1156" i="64"/>
  <c r="BE1042" i="64"/>
  <c r="BE1055" i="64" s="1"/>
  <c r="BE1118" i="64"/>
  <c r="BE1156" i="64"/>
  <c r="AO1042" i="64"/>
  <c r="AO1055" i="64" s="1"/>
  <c r="AO1118" i="64"/>
  <c r="AO1156" i="64"/>
  <c r="Y1042" i="64"/>
  <c r="Y1055" i="64" s="1"/>
  <c r="Y1118" i="64"/>
  <c r="Y1156" i="64"/>
  <c r="CD1041" i="64"/>
  <c r="CD1155" i="64"/>
  <c r="BN1041" i="64"/>
  <c r="BN1155" i="64"/>
  <c r="AX1041" i="64"/>
  <c r="AX1155" i="64"/>
  <c r="AH1041" i="64"/>
  <c r="AH1155" i="64"/>
  <c r="BW1114" i="64"/>
  <c r="BW1152" i="64"/>
  <c r="BG1114" i="64"/>
  <c r="BG1152" i="64"/>
  <c r="AQ1114" i="64"/>
  <c r="AQ1152" i="64"/>
  <c r="AA1114" i="64"/>
  <c r="AA1152" i="64"/>
  <c r="CW1042" i="64"/>
  <c r="CW1055" i="64" s="1"/>
  <c r="CW1118" i="64"/>
  <c r="CW1156" i="64"/>
  <c r="DD1041" i="64"/>
  <c r="DD1155" i="64"/>
  <c r="DK1152" i="64"/>
  <c r="DK1114" i="64"/>
  <c r="CU1152" i="64"/>
  <c r="CU1114" i="64"/>
  <c r="DB1113" i="64"/>
  <c r="DB1151" i="64"/>
  <c r="AJ1042" i="64"/>
  <c r="AJ1055" i="64" s="1"/>
  <c r="AJ1156" i="64"/>
  <c r="AJ1118" i="64"/>
  <c r="V1114" i="64"/>
  <c r="V1152" i="64"/>
  <c r="AI1042" i="64"/>
  <c r="AI1055" i="64" s="1"/>
  <c r="AI1156" i="64"/>
  <c r="AI1118" i="64"/>
  <c r="BA1114" i="64"/>
  <c r="BA1152" i="64"/>
  <c r="CB1042" i="64"/>
  <c r="CB1055" i="64" s="1"/>
  <c r="CB1156" i="64"/>
  <c r="CB1118" i="64"/>
  <c r="BE1041" i="64"/>
  <c r="BE1155" i="64"/>
  <c r="DD1042" i="64"/>
  <c r="DD1055" i="64" s="1"/>
  <c r="DD1118" i="64"/>
  <c r="DD1156" i="64"/>
  <c r="CI1113" i="64"/>
  <c r="CI1151" i="64"/>
  <c r="BD1041" i="64"/>
  <c r="BD1155" i="64"/>
  <c r="CT1041" i="64"/>
  <c r="CT1155" i="64"/>
  <c r="DA111" i="64" a="1"/>
  <c r="DA111" i="64" s="1"/>
  <c r="DA1121" i="64" a="1"/>
  <c r="DA1121" i="64" s="1"/>
  <c r="CB1151" i="64"/>
  <c r="CB1113" i="64"/>
  <c r="BL1151" i="64"/>
  <c r="BL1113" i="64"/>
  <c r="AV1151" i="64"/>
  <c r="AV1113" i="64"/>
  <c r="AF1151" i="64"/>
  <c r="AF1113" i="64"/>
  <c r="CJ1042" i="64"/>
  <c r="CJ1055" i="64" s="1"/>
  <c r="CJ1118" i="64"/>
  <c r="CJ1156" i="64"/>
  <c r="BT1042" i="64"/>
  <c r="BT1055" i="64" s="1"/>
  <c r="BT1118" i="64"/>
  <c r="BT1156" i="64"/>
  <c r="BD1042" i="64"/>
  <c r="BD1055" i="64" s="1"/>
  <c r="BD1118" i="64"/>
  <c r="BD1156" i="64"/>
  <c r="AN1042" i="64"/>
  <c r="AN1055" i="64" s="1"/>
  <c r="AN1118" i="64"/>
  <c r="AN1156" i="64"/>
  <c r="X1042" i="64"/>
  <c r="X1055" i="64" s="1"/>
  <c r="X1118" i="64"/>
  <c r="X1156" i="64"/>
  <c r="CC1041" i="64"/>
  <c r="CC1155" i="64"/>
  <c r="BM1041" i="64"/>
  <c r="BM1155" i="64"/>
  <c r="AW1041" i="64"/>
  <c r="AW1155" i="64"/>
  <c r="AG1041" i="64"/>
  <c r="AG1155" i="64"/>
  <c r="CL1114" i="64"/>
  <c r="CL1152" i="64"/>
  <c r="BV1114" i="64"/>
  <c r="BV1152" i="64"/>
  <c r="BF1114" i="64"/>
  <c r="BF1152" i="64"/>
  <c r="AP1114" i="64"/>
  <c r="AP1152" i="64"/>
  <c r="Z1114" i="64"/>
  <c r="Z1152" i="64"/>
  <c r="CV1042" i="64"/>
  <c r="CV1055" i="64" s="1"/>
  <c r="CV1156" i="64"/>
  <c r="CV1118" i="64"/>
  <c r="DC1041" i="64"/>
  <c r="DC1155" i="64"/>
  <c r="DJ1152" i="64"/>
  <c r="DJ1114" i="64"/>
  <c r="CT1152" i="64"/>
  <c r="CT1114" i="64"/>
  <c r="DA1113" i="64"/>
  <c r="DA1151" i="64"/>
  <c r="BY1041" i="64"/>
  <c r="BY1155" i="64"/>
  <c r="CW1151" i="64"/>
  <c r="CW1113" i="64"/>
  <c r="AY1042" i="64"/>
  <c r="AY1055" i="64" s="1"/>
  <c r="AY1156" i="64"/>
  <c r="AY1118" i="64"/>
  <c r="AK1114" i="64"/>
  <c r="AK1152" i="64"/>
  <c r="CJ1113" i="64"/>
  <c r="CJ1151" i="64"/>
  <c r="AV1042" i="64"/>
  <c r="AV1055" i="64" s="1"/>
  <c r="AV1156" i="64"/>
  <c r="AV1118" i="64"/>
  <c r="BN1152" i="64"/>
  <c r="BN1114" i="64"/>
  <c r="DK1041" i="64"/>
  <c r="DK1155" i="64"/>
  <c r="BS1113" i="64"/>
  <c r="BS1151" i="64"/>
  <c r="AE1042" i="64"/>
  <c r="AE1055" i="64" s="1"/>
  <c r="AE1156" i="64"/>
  <c r="AE1118" i="64"/>
  <c r="AG1152" i="64"/>
  <c r="AG1114" i="64"/>
  <c r="DJ1041" i="64"/>
  <c r="DJ1155" i="64"/>
  <c r="CA1151" i="64"/>
  <c r="CA1113" i="64"/>
  <c r="BK1151" i="64"/>
  <c r="BK1113" i="64"/>
  <c r="AU1151" i="64"/>
  <c r="AU1113" i="64"/>
  <c r="AE1151" i="64"/>
  <c r="AE1113" i="64"/>
  <c r="CI1042" i="64"/>
  <c r="CI1055" i="64" s="1"/>
  <c r="CI1118" i="64"/>
  <c r="CI1156" i="64"/>
  <c r="BS1042" i="64"/>
  <c r="BS1055" i="64" s="1"/>
  <c r="BS1118" i="64"/>
  <c r="BS1156" i="64"/>
  <c r="BC1042" i="64"/>
  <c r="BC1055" i="64" s="1"/>
  <c r="BC1118" i="64"/>
  <c r="BC1156" i="64"/>
  <c r="AM1042" i="64"/>
  <c r="AM1055" i="64" s="1"/>
  <c r="AM1118" i="64"/>
  <c r="AM1156" i="64"/>
  <c r="W1042" i="64"/>
  <c r="W1055" i="64" s="1"/>
  <c r="W1118" i="64"/>
  <c r="W1156" i="64"/>
  <c r="CB1041" i="64"/>
  <c r="CB1155" i="64"/>
  <c r="BL1041" i="64"/>
  <c r="BL1155" i="64"/>
  <c r="AV1041" i="64"/>
  <c r="AV1155" i="64"/>
  <c r="AF1041" i="64"/>
  <c r="AF1155" i="64"/>
  <c r="CK1114" i="64"/>
  <c r="CK1152" i="64"/>
  <c r="BU1114" i="64"/>
  <c r="BU1152" i="64"/>
  <c r="BE1114" i="64"/>
  <c r="BE1152" i="64"/>
  <c r="AO1114" i="64"/>
  <c r="AO1152" i="64"/>
  <c r="Y1114" i="64"/>
  <c r="Y1152" i="64"/>
  <c r="DK1042" i="64"/>
  <c r="DK1055" i="64" s="1"/>
  <c r="DK1156" i="64"/>
  <c r="DK1118" i="64"/>
  <c r="CU1042" i="64"/>
  <c r="CU1055" i="64" s="1"/>
  <c r="CU1156" i="64"/>
  <c r="CU1118" i="64"/>
  <c r="DB1041" i="64"/>
  <c r="DB1155" i="64"/>
  <c r="DI1152" i="64"/>
  <c r="DI1114" i="64"/>
  <c r="CS1152" i="64"/>
  <c r="CS1114" i="64"/>
  <c r="CZ1113" i="64"/>
  <c r="CZ1151" i="64"/>
  <c r="AC111" i="64" a="1"/>
  <c r="AC111" i="64" s="1"/>
  <c r="AC1121" i="64" a="1"/>
  <c r="AC1121" i="64" s="1"/>
  <c r="CZ138" i="64"/>
  <c r="AB139" i="64"/>
  <c r="CZ139" i="64"/>
  <c r="AB138" i="64"/>
  <c r="AB137" i="64"/>
  <c r="AB125" i="64"/>
  <c r="AB140" i="64"/>
  <c r="CZ125" i="64"/>
  <c r="CZ140" i="64"/>
  <c r="CZ137" i="64"/>
  <c r="CZ124" i="64"/>
  <c r="AB124" i="64"/>
  <c r="CZ112" i="64"/>
  <c r="CZ122" i="64"/>
  <c r="CZ127" i="64" s="1"/>
  <c r="CZ123" i="64"/>
  <c r="AA127" i="64"/>
  <c r="AB122" i="64"/>
  <c r="AB123" i="64"/>
  <c r="AC118" i="64" a="1"/>
  <c r="AC118" i="64" s="1"/>
  <c r="AC131" i="64" a="1"/>
  <c r="AC131" i="64" s="1"/>
  <c r="AC130" i="64" a="1"/>
  <c r="AC130" i="64" s="1"/>
  <c r="AC132" i="64" a="1"/>
  <c r="AC132" i="64" s="1"/>
  <c r="AC133" i="64" a="1"/>
  <c r="AC133" i="64" s="1"/>
  <c r="AC134" i="64" a="1"/>
  <c r="AC134" i="64" s="1"/>
  <c r="AC119" i="64" a="1"/>
  <c r="AC119" i="64" s="1"/>
  <c r="AC117" i="64" a="1"/>
  <c r="AC117" i="64" s="1"/>
  <c r="AC116" i="64" a="1"/>
  <c r="AC116" i="64" s="1"/>
  <c r="AC115" i="64" a="1"/>
  <c r="AC115" i="64" s="1"/>
  <c r="DA132" i="64" a="1"/>
  <c r="DA132" i="64" s="1"/>
  <c r="DA130" i="64" a="1"/>
  <c r="DA130" i="64" s="1"/>
  <c r="DA115" i="64" a="1"/>
  <c r="DA115" i="64" s="1"/>
  <c r="DA134" i="64" a="1"/>
  <c r="DA134" i="64" s="1"/>
  <c r="DA117" i="64" a="1"/>
  <c r="DA117" i="64" s="1"/>
  <c r="DA131" i="64" a="1"/>
  <c r="DA131" i="64" s="1"/>
  <c r="DA133" i="64" a="1"/>
  <c r="DA133" i="64" s="1"/>
  <c r="DA119" i="64" a="1"/>
  <c r="DA119" i="64" s="1"/>
  <c r="DA116" i="64" a="1"/>
  <c r="DA116" i="64" s="1"/>
  <c r="DA118" i="64" a="1"/>
  <c r="DA118" i="64" s="1"/>
  <c r="CX142" i="64"/>
  <c r="Z142" i="64"/>
  <c r="AC346" i="64" a="1"/>
  <c r="AC346" i="64" s="1"/>
  <c r="AE347" i="64" s="1"/>
  <c r="AC110" i="64" a="1"/>
  <c r="AC110" i="64" s="1"/>
  <c r="AC109" i="64" a="1"/>
  <c r="AC109" i="64" s="1"/>
  <c r="AC108" i="64" a="1"/>
  <c r="AC108" i="64" s="1"/>
  <c r="AC107" i="64" a="1"/>
  <c r="AC107" i="64" s="1"/>
  <c r="DA346" i="64" a="1"/>
  <c r="DA346" i="64" s="1"/>
  <c r="DA109" i="64" a="1"/>
  <c r="DA109" i="64" s="1"/>
  <c r="DA108" i="64" a="1"/>
  <c r="DA108" i="64" s="1"/>
  <c r="DA107" i="64" a="1"/>
  <c r="DA107" i="64" s="1"/>
  <c r="DA110" i="64" a="1"/>
  <c r="DA110" i="64" s="1"/>
  <c r="AB112" i="64"/>
  <c r="DA1045" i="64" a="1"/>
  <c r="DA1045" i="64" s="1"/>
  <c r="AC1045" i="64" a="1"/>
  <c r="AC1045" i="64" s="1"/>
  <c r="CS21" i="861"/>
  <c r="BK1012" i="64"/>
  <c r="BK1028" i="64" s="1"/>
  <c r="BK1037" i="64"/>
  <c r="BK1050" i="64" s="1"/>
  <c r="CK1013" i="64"/>
  <c r="CK1029" i="64" s="1"/>
  <c r="CK1038" i="64"/>
  <c r="CK1051" i="64" s="1"/>
  <c r="BJ1012" i="64"/>
  <c r="BJ1028" i="64" s="1"/>
  <c r="BJ1037" i="64"/>
  <c r="BJ1050" i="64" s="1"/>
  <c r="CJ1013" i="64"/>
  <c r="CJ1029" i="64" s="1"/>
  <c r="CJ1038" i="64"/>
  <c r="CJ1051" i="64" s="1"/>
  <c r="BT1013" i="64"/>
  <c r="BT1029" i="64" s="1"/>
  <c r="BT1038" i="64"/>
  <c r="BT1051" i="64" s="1"/>
  <c r="BD1013" i="64"/>
  <c r="BD1029" i="64" s="1"/>
  <c r="BD1038" i="64"/>
  <c r="BD1051" i="64" s="1"/>
  <c r="AN1013" i="64"/>
  <c r="AN1029" i="64" s="1"/>
  <c r="AN1038" i="64"/>
  <c r="AN1051" i="64" s="1"/>
  <c r="X1013" i="64"/>
  <c r="X1038" i="64"/>
  <c r="DH1013" i="64"/>
  <c r="DH1029" i="64" s="1"/>
  <c r="DH1038" i="64"/>
  <c r="DH1051" i="64" s="1"/>
  <c r="CR1013" i="64"/>
  <c r="CR1029" i="64" s="1"/>
  <c r="CR1038" i="64"/>
  <c r="CY1012" i="64"/>
  <c r="CY1028" i="64" s="1"/>
  <c r="CY1037" i="64"/>
  <c r="CY1050" i="64" s="1"/>
  <c r="Y1013" i="64"/>
  <c r="Y1029" i="64" s="1"/>
  <c r="Y1038" i="64"/>
  <c r="BY1012" i="64"/>
  <c r="BY1028" i="64" s="1"/>
  <c r="BY1037" i="64"/>
  <c r="BY1050" i="64" s="1"/>
  <c r="BI1012" i="64"/>
  <c r="BI1028" i="64" s="1"/>
  <c r="BI1037" i="64"/>
  <c r="BI1050" i="64" s="1"/>
  <c r="AS1012" i="64"/>
  <c r="AS1028" i="64" s="1"/>
  <c r="AS1037" i="64"/>
  <c r="AS1050" i="64" s="1"/>
  <c r="AC1012" i="64"/>
  <c r="AC1028" i="64" s="1"/>
  <c r="AC1037" i="64"/>
  <c r="AC1050" i="64" s="1"/>
  <c r="CI1013" i="64"/>
  <c r="CI1029" i="64" s="1"/>
  <c r="CI1038" i="64"/>
  <c r="CI1051" i="64" s="1"/>
  <c r="BS1013" i="64"/>
  <c r="BS1029" i="64" s="1"/>
  <c r="BS1038" i="64"/>
  <c r="BS1051" i="64" s="1"/>
  <c r="BC1013" i="64"/>
  <c r="BC1029" i="64" s="1"/>
  <c r="BC1038" i="64"/>
  <c r="BC1051" i="64" s="1"/>
  <c r="AM1013" i="64"/>
  <c r="AM1029" i="64" s="1"/>
  <c r="AM1038" i="64"/>
  <c r="AM1051" i="64" s="1"/>
  <c r="W1013" i="64"/>
  <c r="W1029" i="64" s="1"/>
  <c r="W1038" i="64"/>
  <c r="DG1013" i="64"/>
  <c r="DG1029" i="64" s="1"/>
  <c r="DG1038" i="64"/>
  <c r="DG1051" i="64" s="1"/>
  <c r="CQ1013" i="64"/>
  <c r="CQ1029" i="64" s="1"/>
  <c r="CQ1038" i="64"/>
  <c r="CX1012" i="64"/>
  <c r="CX1028" i="64" s="1"/>
  <c r="CX1037" i="64"/>
  <c r="CX1050" i="64" s="1"/>
  <c r="AD1012" i="64"/>
  <c r="AD1028" i="64" s="1"/>
  <c r="AD1037" i="64"/>
  <c r="AD1050" i="64" s="1"/>
  <c r="BX1012" i="64"/>
  <c r="BX1028" i="64" s="1"/>
  <c r="BX1037" i="64"/>
  <c r="BX1050" i="64" s="1"/>
  <c r="BH1012" i="64"/>
  <c r="BH1028" i="64" s="1"/>
  <c r="BH1037" i="64"/>
  <c r="BH1050" i="64" s="1"/>
  <c r="AR1012" i="64"/>
  <c r="AR1028" i="64" s="1"/>
  <c r="AR1037" i="64"/>
  <c r="AR1050" i="64" s="1"/>
  <c r="AB1012" i="64"/>
  <c r="AB1028" i="64" s="1"/>
  <c r="AB1037" i="64"/>
  <c r="AB1050" i="64" s="1"/>
  <c r="CH1013" i="64"/>
  <c r="CH1029" i="64" s="1"/>
  <c r="CH1038" i="64"/>
  <c r="CH1051" i="64" s="1"/>
  <c r="BR1013" i="64"/>
  <c r="BR1029" i="64" s="1"/>
  <c r="BR1038" i="64"/>
  <c r="BR1051" i="64" s="1"/>
  <c r="BB1013" i="64"/>
  <c r="BB1029" i="64" s="1"/>
  <c r="BB1038" i="64"/>
  <c r="BB1051" i="64" s="1"/>
  <c r="AL1013" i="64"/>
  <c r="AL1029" i="64" s="1"/>
  <c r="AL1038" i="64"/>
  <c r="AL1051" i="64" s="1"/>
  <c r="V1013" i="64"/>
  <c r="V1029" i="64" s="1"/>
  <c r="V1038" i="64"/>
  <c r="DF1013" i="64"/>
  <c r="DF1029" i="64" s="1"/>
  <c r="DF1038" i="64"/>
  <c r="DF1051" i="64" s="1"/>
  <c r="CP1013" i="64"/>
  <c r="CP1029" i="64" s="1"/>
  <c r="CP1038" i="64"/>
  <c r="CW1012" i="64"/>
  <c r="CW1028" i="64" s="1"/>
  <c r="CW1037" i="64"/>
  <c r="CW1050" i="64" s="1"/>
  <c r="CA1012" i="64"/>
  <c r="CA1028" i="64" s="1"/>
  <c r="CA1037" i="64"/>
  <c r="CA1050" i="64" s="1"/>
  <c r="BE1013" i="64"/>
  <c r="BE1029" i="64" s="1"/>
  <c r="BE1038" i="64"/>
  <c r="BE1051" i="64" s="1"/>
  <c r="BW1012" i="64"/>
  <c r="BW1028" i="64" s="1"/>
  <c r="BW1037" i="64"/>
  <c r="BW1050" i="64" s="1"/>
  <c r="BG1012" i="64"/>
  <c r="BG1028" i="64" s="1"/>
  <c r="BG1037" i="64"/>
  <c r="BG1050" i="64" s="1"/>
  <c r="AQ1012" i="64"/>
  <c r="AQ1028" i="64" s="1"/>
  <c r="AQ1037" i="64"/>
  <c r="AQ1050" i="64" s="1"/>
  <c r="AA1012" i="64"/>
  <c r="AA1028" i="64" s="1"/>
  <c r="AA1037" i="64"/>
  <c r="AA1050" i="64" s="1"/>
  <c r="CG1013" i="64"/>
  <c r="CG1029" i="64" s="1"/>
  <c r="CG1038" i="64"/>
  <c r="CG1051" i="64" s="1"/>
  <c r="BQ1013" i="64"/>
  <c r="BQ1029" i="64" s="1"/>
  <c r="BQ1038" i="64"/>
  <c r="BQ1051" i="64" s="1"/>
  <c r="BA1013" i="64"/>
  <c r="BA1029" i="64" s="1"/>
  <c r="BA1038" i="64"/>
  <c r="BA1051" i="64" s="1"/>
  <c r="AK1013" i="64"/>
  <c r="AK1029" i="64" s="1"/>
  <c r="AK1038" i="64"/>
  <c r="AK1051" i="64" s="1"/>
  <c r="U1013" i="64"/>
  <c r="U1038" i="64"/>
  <c r="DE1013" i="64"/>
  <c r="DE1029" i="64" s="1"/>
  <c r="DE1038" i="64"/>
  <c r="DE1051" i="64" s="1"/>
  <c r="CO1013" i="64"/>
  <c r="CO1029" i="64" s="1"/>
  <c r="CO1038" i="64"/>
  <c r="CV1012" i="64"/>
  <c r="CV1028" i="64" s="1"/>
  <c r="CV1037" i="64"/>
  <c r="CV1050" i="64" s="1"/>
  <c r="CS1013" i="64"/>
  <c r="CS1029" i="64" s="1"/>
  <c r="CS1038" i="64"/>
  <c r="AT1012" i="64"/>
  <c r="AT1028" i="64" s="1"/>
  <c r="AT1037" i="64"/>
  <c r="AT1050" i="64" s="1"/>
  <c r="CL1012" i="64"/>
  <c r="CL1028" i="64" s="1"/>
  <c r="CL1037" i="64"/>
  <c r="CL1050" i="64" s="1"/>
  <c r="BV1012" i="64"/>
  <c r="BV1028" i="64" s="1"/>
  <c r="BV1037" i="64"/>
  <c r="BV1050" i="64" s="1"/>
  <c r="BF1012" i="64"/>
  <c r="BF1028" i="64" s="1"/>
  <c r="BF1037" i="64"/>
  <c r="BF1050" i="64" s="1"/>
  <c r="AP1012" i="64"/>
  <c r="AP1028" i="64" s="1"/>
  <c r="AP1037" i="64"/>
  <c r="AP1050" i="64" s="1"/>
  <c r="Z1012" i="64"/>
  <c r="Z1028" i="64" s="1"/>
  <c r="Z1037" i="64"/>
  <c r="Z1050" i="64" s="1"/>
  <c r="CF1013" i="64"/>
  <c r="CF1029" i="64" s="1"/>
  <c r="CF1038" i="64"/>
  <c r="CF1051" i="64" s="1"/>
  <c r="BP1013" i="64"/>
  <c r="BP1029" i="64" s="1"/>
  <c r="BP1038" i="64"/>
  <c r="BP1051" i="64" s="1"/>
  <c r="AZ1013" i="64"/>
  <c r="AZ1029" i="64" s="1"/>
  <c r="AZ1038" i="64"/>
  <c r="AZ1051" i="64" s="1"/>
  <c r="AJ1013" i="64"/>
  <c r="AJ1029" i="64" s="1"/>
  <c r="AJ1038" i="64"/>
  <c r="AJ1051" i="64" s="1"/>
  <c r="T1013" i="64"/>
  <c r="T1029" i="64" s="1"/>
  <c r="T1038" i="64"/>
  <c r="DD1013" i="64"/>
  <c r="DD1029" i="64" s="1"/>
  <c r="DD1038" i="64"/>
  <c r="DD1051" i="64" s="1"/>
  <c r="DK1012" i="64"/>
  <c r="DK1028" i="64" s="1"/>
  <c r="DK1037" i="64"/>
  <c r="DK1050" i="64" s="1"/>
  <c r="CU1012" i="64"/>
  <c r="CU1028" i="64" s="1"/>
  <c r="CU1037" i="64"/>
  <c r="CU1050" i="64" s="1"/>
  <c r="AO1013" i="64"/>
  <c r="AO1029" i="64" s="1"/>
  <c r="AO1038" i="64"/>
  <c r="AO1051" i="64" s="1"/>
  <c r="CZ1012" i="64"/>
  <c r="CZ1028" i="64" s="1"/>
  <c r="CZ1037" i="64"/>
  <c r="CZ1050" i="64" s="1"/>
  <c r="CK1012" i="64"/>
  <c r="CK1028" i="64" s="1"/>
  <c r="CK1037" i="64"/>
  <c r="CK1050" i="64" s="1"/>
  <c r="BU1012" i="64"/>
  <c r="BU1028" i="64" s="1"/>
  <c r="BU1037" i="64"/>
  <c r="BU1050" i="64" s="1"/>
  <c r="BE1012" i="64"/>
  <c r="BE1028" i="64" s="1"/>
  <c r="BE1037" i="64"/>
  <c r="BE1050" i="64" s="1"/>
  <c r="AO1012" i="64"/>
  <c r="AO1028" i="64" s="1"/>
  <c r="AO1037" i="64"/>
  <c r="AO1050" i="64" s="1"/>
  <c r="Y1012" i="64"/>
  <c r="Y1028" i="64" s="1"/>
  <c r="Y1037" i="64"/>
  <c r="Y1050" i="64" s="1"/>
  <c r="CE1013" i="64"/>
  <c r="CE1029" i="64" s="1"/>
  <c r="CE1038" i="64"/>
  <c r="CE1051" i="64" s="1"/>
  <c r="BO1013" i="64"/>
  <c r="BO1029" i="64" s="1"/>
  <c r="BO1038" i="64"/>
  <c r="BO1051" i="64" s="1"/>
  <c r="AY1013" i="64"/>
  <c r="AY1029" i="64" s="1"/>
  <c r="AY1038" i="64"/>
  <c r="AY1051" i="64" s="1"/>
  <c r="AI1013" i="64"/>
  <c r="AI1029" i="64" s="1"/>
  <c r="AI1038" i="64"/>
  <c r="AI1051" i="64" s="1"/>
  <c r="S1013" i="64"/>
  <c r="S1029" i="64" s="1"/>
  <c r="S1038" i="64"/>
  <c r="DC1013" i="64"/>
  <c r="DC1029" i="64" s="1"/>
  <c r="DC1038" i="64"/>
  <c r="DC1051" i="64" s="1"/>
  <c r="DJ1012" i="64"/>
  <c r="DJ1028" i="64" s="1"/>
  <c r="DJ1037" i="64"/>
  <c r="DJ1050" i="64" s="1"/>
  <c r="CT1012" i="64"/>
  <c r="CT1028" i="64" s="1"/>
  <c r="CT1037" i="64"/>
  <c r="CT1050" i="64" s="1"/>
  <c r="CJ1012" i="64"/>
  <c r="CJ1028" i="64" s="1"/>
  <c r="CJ1037" i="64"/>
  <c r="CJ1050" i="64" s="1"/>
  <c r="BT1012" i="64"/>
  <c r="BT1028" i="64" s="1"/>
  <c r="BT1037" i="64"/>
  <c r="BT1050" i="64" s="1"/>
  <c r="BD1012" i="64"/>
  <c r="BD1028" i="64" s="1"/>
  <c r="BD1037" i="64"/>
  <c r="BD1050" i="64" s="1"/>
  <c r="AN1012" i="64"/>
  <c r="AN1028" i="64" s="1"/>
  <c r="AN1037" i="64"/>
  <c r="AN1050" i="64" s="1"/>
  <c r="X1012" i="64"/>
  <c r="X1028" i="64" s="1"/>
  <c r="X1037" i="64"/>
  <c r="X1050" i="64" s="1"/>
  <c r="CD1013" i="64"/>
  <c r="CD1029" i="64" s="1"/>
  <c r="CD1038" i="64"/>
  <c r="CD1051" i="64" s="1"/>
  <c r="BN1013" i="64"/>
  <c r="BN1029" i="64" s="1"/>
  <c r="BN1038" i="64"/>
  <c r="BN1051" i="64" s="1"/>
  <c r="AX1013" i="64"/>
  <c r="AX1029" i="64" s="1"/>
  <c r="AX1038" i="64"/>
  <c r="AX1051" i="64" s="1"/>
  <c r="AH1013" i="64"/>
  <c r="AH1029" i="64" s="1"/>
  <c r="AH1038" i="64"/>
  <c r="AH1051" i="64" s="1"/>
  <c r="DB1013" i="64"/>
  <c r="DB1029" i="64" s="1"/>
  <c r="DB1038" i="64"/>
  <c r="DB1051" i="64" s="1"/>
  <c r="DI1012" i="64"/>
  <c r="DI1028" i="64" s="1"/>
  <c r="DI1037" i="64"/>
  <c r="DI1050" i="64" s="1"/>
  <c r="CS1012" i="64"/>
  <c r="CS1028" i="64" s="1"/>
  <c r="CS1037" i="64"/>
  <c r="CS1050" i="64" s="1"/>
  <c r="AE1012" i="64"/>
  <c r="AE1028" i="64" s="1"/>
  <c r="AE1037" i="64"/>
  <c r="AE1050" i="64" s="1"/>
  <c r="CI1012" i="64"/>
  <c r="CI1028" i="64" s="1"/>
  <c r="CI1037" i="64"/>
  <c r="CI1050" i="64" s="1"/>
  <c r="BS1012" i="64"/>
  <c r="BS1028" i="64" s="1"/>
  <c r="BS1037" i="64"/>
  <c r="BS1050" i="64" s="1"/>
  <c r="BC1012" i="64"/>
  <c r="BC1028" i="64" s="1"/>
  <c r="BC1037" i="64"/>
  <c r="BC1050" i="64" s="1"/>
  <c r="AM1012" i="64"/>
  <c r="AM1028" i="64" s="1"/>
  <c r="AM1037" i="64"/>
  <c r="AM1050" i="64" s="1"/>
  <c r="W1012" i="64"/>
  <c r="W1028" i="64" s="1"/>
  <c r="W1037" i="64"/>
  <c r="W1050" i="64" s="1"/>
  <c r="CC1013" i="64"/>
  <c r="CC1029" i="64" s="1"/>
  <c r="CC1038" i="64"/>
  <c r="CC1051" i="64" s="1"/>
  <c r="BM1013" i="64"/>
  <c r="BM1029" i="64" s="1"/>
  <c r="BM1038" i="64"/>
  <c r="BM1051" i="64" s="1"/>
  <c r="AW1013" i="64"/>
  <c r="AW1029" i="64" s="1"/>
  <c r="AW1038" i="64"/>
  <c r="AW1051" i="64" s="1"/>
  <c r="AG1013" i="64"/>
  <c r="AG1029" i="64" s="1"/>
  <c r="AG1038" i="64"/>
  <c r="AG1051" i="64" s="1"/>
  <c r="DA1013" i="64"/>
  <c r="DA1029" i="64" s="1"/>
  <c r="DA1038" i="64"/>
  <c r="DH1012" i="64"/>
  <c r="DH1028" i="64" s="1"/>
  <c r="DH1037" i="64"/>
  <c r="DH1050" i="64" s="1"/>
  <c r="CR1012" i="64"/>
  <c r="CR1028" i="64" s="1"/>
  <c r="CR1037" i="64"/>
  <c r="CR1050" i="64" s="1"/>
  <c r="DI1013" i="64"/>
  <c r="DI1029" i="64" s="1"/>
  <c r="DI1038" i="64"/>
  <c r="DI1051" i="64" s="1"/>
  <c r="CH1012" i="64"/>
  <c r="CH1028" i="64" s="1"/>
  <c r="CH1037" i="64"/>
  <c r="CH1050" i="64" s="1"/>
  <c r="BR1012" i="64"/>
  <c r="BR1028" i="64" s="1"/>
  <c r="BR1037" i="64"/>
  <c r="BR1050" i="64" s="1"/>
  <c r="BB1012" i="64"/>
  <c r="BB1028" i="64" s="1"/>
  <c r="BB1037" i="64"/>
  <c r="BB1050" i="64" s="1"/>
  <c r="AL1012" i="64"/>
  <c r="AL1028" i="64" s="1"/>
  <c r="AL1037" i="64"/>
  <c r="AL1050" i="64" s="1"/>
  <c r="V1012" i="64"/>
  <c r="V1028" i="64" s="1"/>
  <c r="V1037" i="64"/>
  <c r="V1050" i="64" s="1"/>
  <c r="CB1013" i="64"/>
  <c r="CB1029" i="64" s="1"/>
  <c r="CB1038" i="64"/>
  <c r="CB1051" i="64" s="1"/>
  <c r="BL1013" i="64"/>
  <c r="BL1029" i="64" s="1"/>
  <c r="BL1038" i="64"/>
  <c r="BL1051" i="64" s="1"/>
  <c r="AV1013" i="64"/>
  <c r="AV1029" i="64" s="1"/>
  <c r="AV1038" i="64"/>
  <c r="AV1051" i="64" s="1"/>
  <c r="AF1013" i="64"/>
  <c r="AF1029" i="64" s="1"/>
  <c r="AF1038" i="64"/>
  <c r="AF1051" i="64" s="1"/>
  <c r="CZ1013" i="64"/>
  <c r="CZ1038" i="64"/>
  <c r="DG1012" i="64"/>
  <c r="DG1028" i="64" s="1"/>
  <c r="DG1037" i="64"/>
  <c r="DG1050" i="64" s="1"/>
  <c r="CQ1012" i="64"/>
  <c r="CQ1028" i="64" s="1"/>
  <c r="CQ1037" i="64"/>
  <c r="CQ1050" i="64" s="1"/>
  <c r="BZ1012" i="64"/>
  <c r="BZ1028" i="64" s="1"/>
  <c r="BZ1037" i="64"/>
  <c r="BZ1050" i="64" s="1"/>
  <c r="CG1012" i="64"/>
  <c r="CG1028" i="64" s="1"/>
  <c r="CG1037" i="64"/>
  <c r="CG1050" i="64" s="1"/>
  <c r="BQ1012" i="64"/>
  <c r="BQ1028" i="64" s="1"/>
  <c r="BQ1037" i="64"/>
  <c r="BQ1050" i="64" s="1"/>
  <c r="BA1012" i="64"/>
  <c r="BA1028" i="64" s="1"/>
  <c r="BA1037" i="64"/>
  <c r="BA1050" i="64" s="1"/>
  <c r="AK1012" i="64"/>
  <c r="AK1028" i="64" s="1"/>
  <c r="AK1037" i="64"/>
  <c r="AK1050" i="64" s="1"/>
  <c r="U1012" i="64"/>
  <c r="U1028" i="64" s="1"/>
  <c r="U1037" i="64"/>
  <c r="U1050" i="64" s="1"/>
  <c r="CA1013" i="64"/>
  <c r="CA1029" i="64" s="1"/>
  <c r="CA1038" i="64"/>
  <c r="CA1051" i="64" s="1"/>
  <c r="BK1013" i="64"/>
  <c r="BK1029" i="64" s="1"/>
  <c r="BK1038" i="64"/>
  <c r="BK1051" i="64" s="1"/>
  <c r="AU1013" i="64"/>
  <c r="AU1029" i="64" s="1"/>
  <c r="AU1038" i="64"/>
  <c r="AU1051" i="64" s="1"/>
  <c r="AE1013" i="64"/>
  <c r="AE1029" i="64" s="1"/>
  <c r="AE1038" i="64"/>
  <c r="AE1051" i="64" s="1"/>
  <c r="CY1013" i="64"/>
  <c r="CY1029" i="64" s="1"/>
  <c r="CY1038" i="64"/>
  <c r="DF1012" i="64"/>
  <c r="DF1028" i="64" s="1"/>
  <c r="DF1037" i="64"/>
  <c r="DF1050" i="64" s="1"/>
  <c r="CP1012" i="64"/>
  <c r="CP1028" i="64" s="1"/>
  <c r="CP1037" i="64"/>
  <c r="CP1050" i="64" s="1"/>
  <c r="CF1012" i="64"/>
  <c r="CF1028" i="64" s="1"/>
  <c r="CF1037" i="64"/>
  <c r="CF1050" i="64" s="1"/>
  <c r="BP1012" i="64"/>
  <c r="BP1028" i="64" s="1"/>
  <c r="BP1037" i="64"/>
  <c r="BP1050" i="64" s="1"/>
  <c r="AZ1012" i="64"/>
  <c r="AZ1028" i="64" s="1"/>
  <c r="AZ1037" i="64"/>
  <c r="AZ1050" i="64" s="1"/>
  <c r="AJ1012" i="64"/>
  <c r="AJ1028" i="64" s="1"/>
  <c r="AJ1037" i="64"/>
  <c r="AJ1050" i="64" s="1"/>
  <c r="T1012" i="64"/>
  <c r="T1028" i="64" s="1"/>
  <c r="T1037" i="64"/>
  <c r="T1050" i="64" s="1"/>
  <c r="BZ1013" i="64"/>
  <c r="BZ1029" i="64" s="1"/>
  <c r="BZ1038" i="64"/>
  <c r="BZ1051" i="64" s="1"/>
  <c r="BJ1013" i="64"/>
  <c r="BJ1029" i="64" s="1"/>
  <c r="BJ1038" i="64"/>
  <c r="BJ1051" i="64" s="1"/>
  <c r="AT1013" i="64"/>
  <c r="AT1029" i="64" s="1"/>
  <c r="AT1038" i="64"/>
  <c r="AT1051" i="64" s="1"/>
  <c r="AD1013" i="64"/>
  <c r="AD1029" i="64" s="1"/>
  <c r="AD1038" i="64"/>
  <c r="AD1051" i="64" s="1"/>
  <c r="DG791" i="64"/>
  <c r="DG1041" i="64"/>
  <c r="CX1013" i="64"/>
  <c r="CX1029" i="64" s="1"/>
  <c r="CX1038" i="64"/>
  <c r="DE1012" i="64"/>
  <c r="DE1028" i="64" s="1"/>
  <c r="DE1037" i="64"/>
  <c r="DE1050" i="64" s="1"/>
  <c r="CO1012" i="64"/>
  <c r="CO1028" i="64" s="1"/>
  <c r="CO1037" i="64"/>
  <c r="CO1050" i="64" s="1"/>
  <c r="CE1012" i="64"/>
  <c r="CE1028" i="64" s="1"/>
  <c r="CE1037" i="64"/>
  <c r="CE1050" i="64" s="1"/>
  <c r="BO1012" i="64"/>
  <c r="BO1028" i="64" s="1"/>
  <c r="BO1037" i="64"/>
  <c r="BO1050" i="64" s="1"/>
  <c r="AY1012" i="64"/>
  <c r="AY1028" i="64" s="1"/>
  <c r="AY1037" i="64"/>
  <c r="AY1050" i="64" s="1"/>
  <c r="AI1012" i="64"/>
  <c r="AI1028" i="64" s="1"/>
  <c r="AI1037" i="64"/>
  <c r="AI1050" i="64" s="1"/>
  <c r="S1012" i="64"/>
  <c r="S1028" i="64" s="1"/>
  <c r="S1037" i="64"/>
  <c r="S1050" i="64" s="1"/>
  <c r="BY1013" i="64"/>
  <c r="BY1029" i="64" s="1"/>
  <c r="BY1038" i="64"/>
  <c r="BY1051" i="64" s="1"/>
  <c r="BI1013" i="64"/>
  <c r="BI1029" i="64" s="1"/>
  <c r="BI1038" i="64"/>
  <c r="BI1051" i="64" s="1"/>
  <c r="AS1013" i="64"/>
  <c r="AS1029" i="64" s="1"/>
  <c r="AS1038" i="64"/>
  <c r="AS1051" i="64" s="1"/>
  <c r="AC1013" i="64"/>
  <c r="AC1029" i="64" s="1"/>
  <c r="AC1038" i="64"/>
  <c r="CW1013" i="64"/>
  <c r="CW1029" i="64" s="1"/>
  <c r="CW1038" i="64"/>
  <c r="DD1012" i="64"/>
  <c r="DD1028" i="64" s="1"/>
  <c r="DD1037" i="64"/>
  <c r="DD1050" i="64" s="1"/>
  <c r="AU1012" i="64"/>
  <c r="AU1028" i="64" s="1"/>
  <c r="AU1037" i="64"/>
  <c r="AU1050" i="64" s="1"/>
  <c r="BU1013" i="64"/>
  <c r="BU1029" i="64" s="1"/>
  <c r="BU1038" i="64"/>
  <c r="BU1051" i="64" s="1"/>
  <c r="CD1012" i="64"/>
  <c r="CD1028" i="64" s="1"/>
  <c r="CD1037" i="64"/>
  <c r="CD1050" i="64" s="1"/>
  <c r="BN1012" i="64"/>
  <c r="BN1028" i="64" s="1"/>
  <c r="BN1037" i="64"/>
  <c r="BN1050" i="64" s="1"/>
  <c r="AX1012" i="64"/>
  <c r="AX1028" i="64" s="1"/>
  <c r="AX1037" i="64"/>
  <c r="AX1050" i="64" s="1"/>
  <c r="AH1012" i="64"/>
  <c r="AH1028" i="64" s="1"/>
  <c r="AH1037" i="64"/>
  <c r="AH1050" i="64" s="1"/>
  <c r="BX1013" i="64"/>
  <c r="BX1029" i="64" s="1"/>
  <c r="BX1038" i="64"/>
  <c r="BX1051" i="64" s="1"/>
  <c r="BH1013" i="64"/>
  <c r="BH1029" i="64" s="1"/>
  <c r="BH1038" i="64"/>
  <c r="BH1051" i="64" s="1"/>
  <c r="AR1013" i="64"/>
  <c r="AR1029" i="64" s="1"/>
  <c r="AR1038" i="64"/>
  <c r="AR1051" i="64" s="1"/>
  <c r="AB1013" i="64"/>
  <c r="AB1038" i="64"/>
  <c r="CV1013" i="64"/>
  <c r="CV1029" i="64" s="1"/>
  <c r="CV1038" i="64"/>
  <c r="DC1012" i="64"/>
  <c r="DC1028" i="64" s="1"/>
  <c r="DC1037" i="64"/>
  <c r="DC1050" i="64" s="1"/>
  <c r="CC1012" i="64"/>
  <c r="CC1028" i="64" s="1"/>
  <c r="CC1037" i="64"/>
  <c r="CC1050" i="64" s="1"/>
  <c r="BM1012" i="64"/>
  <c r="BM1028" i="64" s="1"/>
  <c r="BM1037" i="64"/>
  <c r="BM1050" i="64" s="1"/>
  <c r="AW1012" i="64"/>
  <c r="AW1028" i="64" s="1"/>
  <c r="AW1037" i="64"/>
  <c r="AW1050" i="64" s="1"/>
  <c r="AG1012" i="64"/>
  <c r="AG1028" i="64" s="1"/>
  <c r="AG1037" i="64"/>
  <c r="AG1050" i="64" s="1"/>
  <c r="BW1013" i="64"/>
  <c r="BW1029" i="64" s="1"/>
  <c r="BW1038" i="64"/>
  <c r="BW1051" i="64" s="1"/>
  <c r="BG1013" i="64"/>
  <c r="BG1029" i="64" s="1"/>
  <c r="BG1038" i="64"/>
  <c r="BG1051" i="64" s="1"/>
  <c r="AQ1013" i="64"/>
  <c r="AQ1029" i="64" s="1"/>
  <c r="AQ1038" i="64"/>
  <c r="AQ1051" i="64" s="1"/>
  <c r="AA1013" i="64"/>
  <c r="AA1038" i="64"/>
  <c r="DK1013" i="64"/>
  <c r="DK1029" i="64" s="1"/>
  <c r="DK1038" i="64"/>
  <c r="DK1051" i="64" s="1"/>
  <c r="CU1013" i="64"/>
  <c r="CU1029" i="64" s="1"/>
  <c r="CU1038" i="64"/>
  <c r="DB1012" i="64"/>
  <c r="DB1028" i="64" s="1"/>
  <c r="DB1037" i="64"/>
  <c r="DB1050" i="64" s="1"/>
  <c r="CB1012" i="64"/>
  <c r="CB1028" i="64" s="1"/>
  <c r="CB1037" i="64"/>
  <c r="CB1050" i="64" s="1"/>
  <c r="BL1012" i="64"/>
  <c r="BL1028" i="64" s="1"/>
  <c r="BL1037" i="64"/>
  <c r="BL1050" i="64" s="1"/>
  <c r="AV1012" i="64"/>
  <c r="AV1028" i="64" s="1"/>
  <c r="AV1037" i="64"/>
  <c r="AV1050" i="64" s="1"/>
  <c r="AF1012" i="64"/>
  <c r="AF1028" i="64" s="1"/>
  <c r="AF1037" i="64"/>
  <c r="AF1050" i="64" s="1"/>
  <c r="CL1013" i="64"/>
  <c r="CL1038" i="64"/>
  <c r="BV1013" i="64"/>
  <c r="BV1029" i="64" s="1"/>
  <c r="BV1038" i="64"/>
  <c r="BV1051" i="64" s="1"/>
  <c r="BF1013" i="64"/>
  <c r="BF1029" i="64" s="1"/>
  <c r="BF1038" i="64"/>
  <c r="BF1051" i="64" s="1"/>
  <c r="AP1013" i="64"/>
  <c r="AP1029" i="64" s="1"/>
  <c r="AP1038" i="64"/>
  <c r="AP1051" i="64" s="1"/>
  <c r="Z1013" i="64"/>
  <c r="Z1029" i="64" s="1"/>
  <c r="Z1038" i="64"/>
  <c r="DJ1013" i="64"/>
  <c r="DJ1029" i="64" s="1"/>
  <c r="DJ1038" i="64"/>
  <c r="DJ1051" i="64" s="1"/>
  <c r="CT1013" i="64"/>
  <c r="CT1029" i="64" s="1"/>
  <c r="CT1038" i="64"/>
  <c r="DA1012" i="64"/>
  <c r="DA1028" i="64" s="1"/>
  <c r="DA1037" i="64"/>
  <c r="DA1050" i="64" s="1"/>
  <c r="AC831" i="64" a="1"/>
  <c r="AC831" i="64" s="1"/>
  <c r="AC830" i="64" a="1"/>
  <c r="AC830" i="64" s="1"/>
  <c r="AC828" i="64" a="1"/>
  <c r="AC828" i="64" s="1"/>
  <c r="AC829" i="64" a="1"/>
  <c r="AC829" i="64" s="1"/>
  <c r="AC832" i="64" a="1"/>
  <c r="AC832" i="64" s="1"/>
  <c r="DA829" i="64" a="1"/>
  <c r="DA829" i="64" s="1"/>
  <c r="DA828" i="64" a="1"/>
  <c r="DA828" i="64" s="1"/>
  <c r="DA832" i="64" a="1"/>
  <c r="DA832" i="64" s="1"/>
  <c r="DA831" i="64" a="1"/>
  <c r="DA831" i="64" s="1"/>
  <c r="DA830" i="64" a="1"/>
  <c r="DA830" i="64" s="1"/>
  <c r="AC799" i="64" a="1"/>
  <c r="AC799" i="64" s="1"/>
  <c r="AC800" i="64" a="1"/>
  <c r="AC800" i="64" s="1"/>
  <c r="AC801" i="64" a="1"/>
  <c r="AC801" i="64" s="1"/>
  <c r="AC815" i="64" a="1"/>
  <c r="AC815" i="64" s="1"/>
  <c r="AC816" i="64" a="1"/>
  <c r="AC816" i="64" s="1"/>
  <c r="AC817" i="64" a="1"/>
  <c r="AC817" i="64" s="1"/>
  <c r="AC813" i="64" a="1"/>
  <c r="AC813" i="64" s="1"/>
  <c r="AC814" i="64" a="1"/>
  <c r="AC814" i="64" s="1"/>
  <c r="AC797" i="64" a="1"/>
  <c r="AC797" i="64" s="1"/>
  <c r="AC798" i="64" a="1"/>
  <c r="AC798" i="64" s="1"/>
  <c r="DA816" i="64" a="1"/>
  <c r="DA816" i="64" s="1"/>
  <c r="DA817" i="64" a="1"/>
  <c r="DA817" i="64" s="1"/>
  <c r="DA815" i="64" a="1"/>
  <c r="DA815" i="64" s="1"/>
  <c r="DA797" i="64" a="1"/>
  <c r="DA797" i="64" s="1"/>
  <c r="DA798" i="64" a="1"/>
  <c r="DA798" i="64" s="1"/>
  <c r="DA814" i="64" a="1"/>
  <c r="DA814" i="64" s="1"/>
  <c r="DA799" i="64" a="1"/>
  <c r="DA799" i="64" s="1"/>
  <c r="DA800" i="64" a="1"/>
  <c r="DA800" i="64" s="1"/>
  <c r="DA813" i="64" a="1"/>
  <c r="DA813" i="64" s="1"/>
  <c r="DA801" i="64" a="1"/>
  <c r="DA801" i="64" s="1"/>
  <c r="CB1017" i="64"/>
  <c r="CB1033" i="64" s="1"/>
  <c r="CB792" i="64"/>
  <c r="AN1017" i="64"/>
  <c r="AN1033" i="64" s="1"/>
  <c r="AN792" i="64"/>
  <c r="BM1016" i="64"/>
  <c r="BM791" i="64"/>
  <c r="DC1016" i="64"/>
  <c r="DC791" i="64"/>
  <c r="BC1017" i="64"/>
  <c r="BC1033" i="64" s="1"/>
  <c r="BC792" i="64"/>
  <c r="CJ1016" i="64"/>
  <c r="CJ791" i="64"/>
  <c r="AV1016" i="64"/>
  <c r="AV791" i="64"/>
  <c r="CT1016" i="64"/>
  <c r="CT791" i="64"/>
  <c r="BJ1017" i="64"/>
  <c r="BJ1033" i="64" s="1"/>
  <c r="BJ792" i="64"/>
  <c r="CI1016" i="64"/>
  <c r="CI791" i="64"/>
  <c r="AU1016" i="64"/>
  <c r="AU791" i="64"/>
  <c r="W1016" i="64"/>
  <c r="W791" i="64"/>
  <c r="DJ1017" i="64"/>
  <c r="DJ1033" i="64" s="1"/>
  <c r="DJ792" i="64"/>
  <c r="DB1017" i="64"/>
  <c r="DB1033" i="64" s="1"/>
  <c r="DB792" i="64"/>
  <c r="CT1017" i="64"/>
  <c r="CT1033" i="64" s="1"/>
  <c r="CT792" i="64"/>
  <c r="DI1016" i="64"/>
  <c r="DI791" i="64"/>
  <c r="DA1016" i="64"/>
  <c r="DA791" i="64"/>
  <c r="CS1016" i="64"/>
  <c r="CS791" i="64"/>
  <c r="BD1017" i="64"/>
  <c r="BD1033" i="64" s="1"/>
  <c r="BD792" i="64"/>
  <c r="CC1016" i="64"/>
  <c r="CC791" i="64"/>
  <c r="Y1016" i="64"/>
  <c r="Y791" i="64"/>
  <c r="DD1017" i="64"/>
  <c r="DD1033" i="64" s="1"/>
  <c r="DD792" i="64"/>
  <c r="W1017" i="64"/>
  <c r="W1033" i="64" s="1"/>
  <c r="W792" i="64"/>
  <c r="CH1017" i="64"/>
  <c r="CH1033" i="64" s="1"/>
  <c r="CH792" i="64"/>
  <c r="V1017" i="64"/>
  <c r="V1033" i="64" s="1"/>
  <c r="V792" i="64"/>
  <c r="AM1016" i="64"/>
  <c r="AM791" i="64"/>
  <c r="CG1017" i="64"/>
  <c r="CG1033" i="64" s="1"/>
  <c r="CG792" i="64"/>
  <c r="BY1017" i="64"/>
  <c r="BY1033" i="64" s="1"/>
  <c r="BY792" i="64"/>
  <c r="BQ1017" i="64"/>
  <c r="BQ1033" i="64" s="1"/>
  <c r="BQ792" i="64"/>
  <c r="BI1017" i="64"/>
  <c r="BI1033" i="64" s="1"/>
  <c r="BI792" i="64"/>
  <c r="BA1017" i="64"/>
  <c r="BA1033" i="64" s="1"/>
  <c r="BA792" i="64"/>
  <c r="AS1017" i="64"/>
  <c r="AS1033" i="64" s="1"/>
  <c r="AS792" i="64"/>
  <c r="AK1017" i="64"/>
  <c r="AK1033" i="64" s="1"/>
  <c r="AK792" i="64"/>
  <c r="AC1017" i="64"/>
  <c r="AC1033" i="64" s="1"/>
  <c r="AC792" i="64"/>
  <c r="U1017" i="64"/>
  <c r="U1033" i="64" s="1"/>
  <c r="U792" i="64"/>
  <c r="CH1016" i="64"/>
  <c r="CH791" i="64"/>
  <c r="BZ1016" i="64"/>
  <c r="BZ791" i="64"/>
  <c r="BR1016" i="64"/>
  <c r="BR791" i="64"/>
  <c r="BJ1016" i="64"/>
  <c r="BJ791" i="64"/>
  <c r="BB1016" i="64"/>
  <c r="BB791" i="64"/>
  <c r="AT1016" i="64"/>
  <c r="AT791" i="64"/>
  <c r="AL1016" i="64"/>
  <c r="AL791" i="64"/>
  <c r="AD1016" i="64"/>
  <c r="AD791" i="64"/>
  <c r="V1016" i="64"/>
  <c r="V791" i="64"/>
  <c r="DI1017" i="64"/>
  <c r="DI1033" i="64" s="1"/>
  <c r="DI792" i="64"/>
  <c r="DA1017" i="64"/>
  <c r="DA1033" i="64" s="1"/>
  <c r="DA792" i="64"/>
  <c r="CS1017" i="64"/>
  <c r="CS1033" i="64" s="1"/>
  <c r="CS792" i="64"/>
  <c r="DH1016" i="64"/>
  <c r="DH791" i="64"/>
  <c r="CZ1016" i="64"/>
  <c r="CZ791" i="64"/>
  <c r="CR1016" i="64"/>
  <c r="CR791" i="64"/>
  <c r="X1017" i="64"/>
  <c r="X1033" i="64" s="1"/>
  <c r="X792" i="64"/>
  <c r="AG1016" i="64"/>
  <c r="AG791" i="64"/>
  <c r="CA1017" i="64"/>
  <c r="CA1033" i="64" s="1"/>
  <c r="CA792" i="64"/>
  <c r="BD1016" i="64"/>
  <c r="BD791" i="64"/>
  <c r="DC1017" i="64"/>
  <c r="DC1033" i="64" s="1"/>
  <c r="DC792" i="64"/>
  <c r="BB1017" i="64"/>
  <c r="BB1033" i="64" s="1"/>
  <c r="BB792" i="64"/>
  <c r="BC1016" i="64"/>
  <c r="BC791" i="64"/>
  <c r="CF1017" i="64"/>
  <c r="CF1033" i="64" s="1"/>
  <c r="CF792" i="64"/>
  <c r="AZ1017" i="64"/>
  <c r="AZ1033" i="64" s="1"/>
  <c r="AZ792" i="64"/>
  <c r="T1017" i="64"/>
  <c r="T1033" i="64" s="1"/>
  <c r="T792" i="64"/>
  <c r="BQ1016" i="64"/>
  <c r="BQ791" i="64"/>
  <c r="AK1016" i="64"/>
  <c r="AK791" i="64"/>
  <c r="DH1017" i="64"/>
  <c r="DH1033" i="64" s="1"/>
  <c r="DH792" i="64"/>
  <c r="CZ1017" i="64"/>
  <c r="CZ1033" i="64" s="1"/>
  <c r="CZ792" i="64"/>
  <c r="CR1017" i="64"/>
  <c r="CR1033" i="64" s="1"/>
  <c r="CR792" i="64"/>
  <c r="CY1016" i="64"/>
  <c r="CY791" i="64"/>
  <c r="CQ1016" i="64"/>
  <c r="CQ791" i="64"/>
  <c r="BT1017" i="64"/>
  <c r="BT1033" i="64" s="1"/>
  <c r="BT792" i="64"/>
  <c r="AF1017" i="64"/>
  <c r="AF1033" i="64" s="1"/>
  <c r="AF792" i="64"/>
  <c r="AW1016" i="64"/>
  <c r="AW791" i="64"/>
  <c r="DK1016" i="64"/>
  <c r="DK791" i="64"/>
  <c r="BK1017" i="64"/>
  <c r="BK1033" i="64" s="1"/>
  <c r="BK792" i="64"/>
  <c r="AM1017" i="64"/>
  <c r="AM1033" i="64" s="1"/>
  <c r="AM792" i="64"/>
  <c r="CB1016" i="64"/>
  <c r="CB791" i="64"/>
  <c r="AN1016" i="64"/>
  <c r="AN791" i="64"/>
  <c r="DK1017" i="64"/>
  <c r="DK1033" i="64" s="1"/>
  <c r="DK792" i="64"/>
  <c r="BR1017" i="64"/>
  <c r="BR1033" i="64" s="1"/>
  <c r="BR792" i="64"/>
  <c r="AD1017" i="64"/>
  <c r="AD1033" i="64" s="1"/>
  <c r="AD792" i="64"/>
  <c r="BK1016" i="64"/>
  <c r="BK791" i="64"/>
  <c r="BX1017" i="64"/>
  <c r="BX1033" i="64" s="1"/>
  <c r="BX792" i="64"/>
  <c r="U1016" i="64"/>
  <c r="U791" i="64"/>
  <c r="CE1017" i="64"/>
  <c r="CE1033" i="64" s="1"/>
  <c r="CE792" i="64"/>
  <c r="BO1017" i="64"/>
  <c r="BO1033" i="64" s="1"/>
  <c r="BO792" i="64"/>
  <c r="AY1017" i="64"/>
  <c r="AY1033" i="64" s="1"/>
  <c r="AY792" i="64"/>
  <c r="AI1017" i="64"/>
  <c r="AI1033" i="64" s="1"/>
  <c r="AI792" i="64"/>
  <c r="S1017" i="64"/>
  <c r="S1033" i="64" s="1"/>
  <c r="S792" i="64"/>
  <c r="BX1016" i="64"/>
  <c r="BX791" i="64"/>
  <c r="BH1016" i="64"/>
  <c r="BH791" i="64"/>
  <c r="AR1016" i="64"/>
  <c r="AR791" i="64"/>
  <c r="AB1016" i="64"/>
  <c r="AB791" i="64"/>
  <c r="DG1017" i="64"/>
  <c r="DG1033" i="64" s="1"/>
  <c r="DG792" i="64"/>
  <c r="CY1017" i="64"/>
  <c r="CY1033" i="64" s="1"/>
  <c r="CY792" i="64"/>
  <c r="CQ1017" i="64"/>
  <c r="CQ1033" i="64" s="1"/>
  <c r="CQ792" i="64"/>
  <c r="DF1016" i="64"/>
  <c r="DF791" i="64"/>
  <c r="CX1016" i="64"/>
  <c r="CX791" i="64"/>
  <c r="CP1016" i="64"/>
  <c r="CP791" i="64"/>
  <c r="CJ1017" i="64"/>
  <c r="CJ1033" i="64" s="1"/>
  <c r="CJ792" i="64"/>
  <c r="AV1017" i="64"/>
  <c r="AV1033" i="64" s="1"/>
  <c r="AV792" i="64"/>
  <c r="BU1016" i="64"/>
  <c r="BU791" i="64"/>
  <c r="AO1016" i="64"/>
  <c r="AO791" i="64"/>
  <c r="CV1017" i="64"/>
  <c r="CV1033" i="64" s="1"/>
  <c r="CV792" i="64"/>
  <c r="BS1017" i="64"/>
  <c r="BS1033" i="64" s="1"/>
  <c r="BS792" i="64"/>
  <c r="AE1017" i="64"/>
  <c r="AE1033" i="64" s="1"/>
  <c r="AE792" i="64"/>
  <c r="BL1016" i="64"/>
  <c r="BL791" i="64"/>
  <c r="X1016" i="64"/>
  <c r="X791" i="64"/>
  <c r="DJ1016" i="64"/>
  <c r="DJ791" i="64"/>
  <c r="AT1017" i="64"/>
  <c r="AT1033" i="64" s="1"/>
  <c r="AT792" i="64"/>
  <c r="CA1016" i="64"/>
  <c r="CA791" i="64"/>
  <c r="BP1017" i="64"/>
  <c r="BP1033" i="64" s="1"/>
  <c r="BP792" i="64"/>
  <c r="AR1017" i="64"/>
  <c r="AR1033" i="64" s="1"/>
  <c r="AR792" i="64"/>
  <c r="AB1017" i="64"/>
  <c r="AB1033" i="64" s="1"/>
  <c r="AB792" i="64"/>
  <c r="CG1016" i="64"/>
  <c r="CG791" i="64"/>
  <c r="BI1016" i="64"/>
  <c r="BI791" i="64"/>
  <c r="AS1016" i="64"/>
  <c r="AS791" i="64"/>
  <c r="BW1017" i="64"/>
  <c r="BW1033" i="64" s="1"/>
  <c r="BW792" i="64"/>
  <c r="BG1017" i="64"/>
  <c r="BG1033" i="64" s="1"/>
  <c r="BG792" i="64"/>
  <c r="AQ1017" i="64"/>
  <c r="AQ1033" i="64" s="1"/>
  <c r="AQ792" i="64"/>
  <c r="AA1017" i="64"/>
  <c r="AA1033" i="64" s="1"/>
  <c r="AA792" i="64"/>
  <c r="CF1016" i="64"/>
  <c r="CF791" i="64"/>
  <c r="BP1016" i="64"/>
  <c r="BP791" i="64"/>
  <c r="AZ1016" i="64"/>
  <c r="AZ791" i="64"/>
  <c r="AJ1016" i="64"/>
  <c r="AJ791" i="64"/>
  <c r="T1016" i="64"/>
  <c r="T791" i="64"/>
  <c r="CL1017" i="64"/>
  <c r="CL1033" i="64" s="1"/>
  <c r="CL792" i="64"/>
  <c r="CD1017" i="64"/>
  <c r="CD1033" i="64" s="1"/>
  <c r="CD792" i="64"/>
  <c r="BV1017" i="64"/>
  <c r="BV1033" i="64" s="1"/>
  <c r="BV792" i="64"/>
  <c r="BN1017" i="64"/>
  <c r="BN1033" i="64" s="1"/>
  <c r="BN792" i="64"/>
  <c r="BF1017" i="64"/>
  <c r="BF1033" i="64" s="1"/>
  <c r="BF792" i="64"/>
  <c r="AX1017" i="64"/>
  <c r="AX1033" i="64" s="1"/>
  <c r="AX792" i="64"/>
  <c r="AP1017" i="64"/>
  <c r="AP1033" i="64" s="1"/>
  <c r="AP792" i="64"/>
  <c r="AH1017" i="64"/>
  <c r="AH1033" i="64" s="1"/>
  <c r="AH792" i="64"/>
  <c r="Z1017" i="64"/>
  <c r="Z1033" i="64" s="1"/>
  <c r="Z792" i="64"/>
  <c r="CE1016" i="64"/>
  <c r="CE791" i="64"/>
  <c r="BW1016" i="64"/>
  <c r="BW791" i="64"/>
  <c r="BO1016" i="64"/>
  <c r="BO791" i="64"/>
  <c r="BG1016" i="64"/>
  <c r="BG791" i="64"/>
  <c r="AY1016" i="64"/>
  <c r="AY791" i="64"/>
  <c r="AQ1016" i="64"/>
  <c r="AQ791" i="64"/>
  <c r="AI1016" i="64"/>
  <c r="AI791" i="64"/>
  <c r="AA1016" i="64"/>
  <c r="AA791" i="64"/>
  <c r="S1016" i="64"/>
  <c r="S791" i="64"/>
  <c r="DF1017" i="64"/>
  <c r="DF1033" i="64" s="1"/>
  <c r="DF792" i="64"/>
  <c r="CX1017" i="64"/>
  <c r="CX1033" i="64" s="1"/>
  <c r="CX792" i="64"/>
  <c r="CP1017" i="64"/>
  <c r="CP1033" i="64" s="1"/>
  <c r="CP792" i="64"/>
  <c r="DE1016" i="64"/>
  <c r="DE791" i="64"/>
  <c r="CW1016" i="64"/>
  <c r="CW791" i="64"/>
  <c r="CO1016" i="64"/>
  <c r="CO791" i="64"/>
  <c r="BL1017" i="64"/>
  <c r="BL1033" i="64" s="1"/>
  <c r="BL792" i="64"/>
  <c r="CK1016" i="64"/>
  <c r="CK791" i="64"/>
  <c r="BE1016" i="64"/>
  <c r="BE791" i="64"/>
  <c r="CU1016" i="64"/>
  <c r="CU791" i="64"/>
  <c r="CI1017" i="64"/>
  <c r="CI1033" i="64" s="1"/>
  <c r="CI792" i="64"/>
  <c r="AU1017" i="64"/>
  <c r="AU1033" i="64" s="1"/>
  <c r="AU792" i="64"/>
  <c r="BT1016" i="64"/>
  <c r="BT791" i="64"/>
  <c r="AF1016" i="64"/>
  <c r="AF791" i="64"/>
  <c r="CU1017" i="64"/>
  <c r="CU1033" i="64" s="1"/>
  <c r="CU792" i="64"/>
  <c r="DB1016" i="64"/>
  <c r="DB791" i="64"/>
  <c r="BZ1017" i="64"/>
  <c r="BZ1033" i="64" s="1"/>
  <c r="BZ792" i="64"/>
  <c r="AL1017" i="64"/>
  <c r="AL1033" i="64" s="1"/>
  <c r="AL792" i="64"/>
  <c r="BS1016" i="64"/>
  <c r="BS791" i="64"/>
  <c r="AE1016" i="64"/>
  <c r="AE791" i="64"/>
  <c r="BH1017" i="64"/>
  <c r="BH1033" i="64" s="1"/>
  <c r="BH792" i="64"/>
  <c r="AJ1017" i="64"/>
  <c r="AJ1033" i="64" s="1"/>
  <c r="AJ792" i="64"/>
  <c r="BY1016" i="64"/>
  <c r="BY791" i="64"/>
  <c r="BA1016" i="64"/>
  <c r="BA791" i="64"/>
  <c r="AC1016" i="64"/>
  <c r="AC791" i="64"/>
  <c r="CK1017" i="64"/>
  <c r="CK1033" i="64" s="1"/>
  <c r="CK792" i="64"/>
  <c r="CC1017" i="64"/>
  <c r="CC1033" i="64" s="1"/>
  <c r="CC792" i="64"/>
  <c r="BU1017" i="64"/>
  <c r="BU1033" i="64" s="1"/>
  <c r="BU792" i="64"/>
  <c r="BM1017" i="64"/>
  <c r="BM1033" i="64" s="1"/>
  <c r="BM792" i="64"/>
  <c r="BE1017" i="64"/>
  <c r="BE1033" i="64" s="1"/>
  <c r="BE792" i="64"/>
  <c r="AW1017" i="64"/>
  <c r="AW1033" i="64" s="1"/>
  <c r="AW792" i="64"/>
  <c r="AO1017" i="64"/>
  <c r="AO1033" i="64" s="1"/>
  <c r="AO792" i="64"/>
  <c r="AG1017" i="64"/>
  <c r="AG1033" i="64" s="1"/>
  <c r="AG792" i="64"/>
  <c r="Y1017" i="64"/>
  <c r="Y1033" i="64" s="1"/>
  <c r="Y792" i="64"/>
  <c r="CL1016" i="64"/>
  <c r="CL791" i="64"/>
  <c r="CD1016" i="64"/>
  <c r="CD791" i="64"/>
  <c r="BV1016" i="64"/>
  <c r="BV791" i="64"/>
  <c r="BN1016" i="64"/>
  <c r="BN791" i="64"/>
  <c r="BF1016" i="64"/>
  <c r="BF791" i="64"/>
  <c r="AX1016" i="64"/>
  <c r="AX791" i="64"/>
  <c r="AP1016" i="64"/>
  <c r="AP791" i="64"/>
  <c r="AH1016" i="64"/>
  <c r="AH791" i="64"/>
  <c r="Z1016" i="64"/>
  <c r="Z791" i="64"/>
  <c r="DE1017" i="64"/>
  <c r="DE1033" i="64" s="1"/>
  <c r="DE792" i="64"/>
  <c r="CW1017" i="64"/>
  <c r="CW1033" i="64" s="1"/>
  <c r="CW792" i="64"/>
  <c r="CO1017" i="64"/>
  <c r="CO1033" i="64" s="1"/>
  <c r="CO792" i="64"/>
  <c r="DD1016" i="64"/>
  <c r="DD791" i="64"/>
  <c r="CV1016" i="64"/>
  <c r="CV791" i="64"/>
  <c r="CX212" i="64"/>
  <c r="CY207" i="64"/>
  <c r="CY210" i="64" s="1"/>
  <c r="CY212" i="64" s="1"/>
  <c r="AB210" i="64"/>
  <c r="AB212" i="64" s="1"/>
  <c r="DA209" i="64" a="1"/>
  <c r="DA209" i="64" s="1"/>
  <c r="DA208" i="64" a="1"/>
  <c r="DA208" i="64" s="1"/>
  <c r="AC208" i="64" a="1"/>
  <c r="AC208" i="64" s="1"/>
  <c r="AC207" i="64" s="1"/>
  <c r="AC209" i="64" a="1"/>
  <c r="AC209" i="64" s="1"/>
  <c r="DG766" i="64"/>
  <c r="DG1016" i="64"/>
  <c r="AB772" i="64"/>
  <c r="AB774" i="64" s="1"/>
  <c r="DA331" i="64" a="1"/>
  <c r="DA331" i="64" s="1"/>
  <c r="DA1020" i="64" a="1"/>
  <c r="DA1020" i="64" s="1"/>
  <c r="AC331" i="64" a="1"/>
  <c r="AC331" i="64" s="1"/>
  <c r="AC1020" i="64" a="1"/>
  <c r="AC1020" i="64" s="1"/>
  <c r="CZ772" i="64"/>
  <c r="CZ774" i="64" s="1"/>
  <c r="CI723" i="64"/>
  <c r="CA723" i="64"/>
  <c r="BS723" i="64"/>
  <c r="BK723" i="64"/>
  <c r="BC723" i="64"/>
  <c r="AU723" i="64"/>
  <c r="AM723" i="64"/>
  <c r="AE723" i="64"/>
  <c r="W723" i="64"/>
  <c r="CI728" i="64"/>
  <c r="CI749" i="64" s="1"/>
  <c r="CI767" i="64"/>
  <c r="CA728" i="64"/>
  <c r="CA749" i="64" s="1"/>
  <c r="CA767" i="64"/>
  <c r="BS728" i="64"/>
  <c r="BS749" i="64" s="1"/>
  <c r="BS767" i="64"/>
  <c r="BK728" i="64"/>
  <c r="BK749" i="64" s="1"/>
  <c r="BK767" i="64"/>
  <c r="BC728" i="64"/>
  <c r="BC749" i="64" s="1"/>
  <c r="BC767" i="64"/>
  <c r="AU728" i="64"/>
  <c r="AU749" i="64" s="1"/>
  <c r="AU767" i="64"/>
  <c r="AM728" i="64"/>
  <c r="AM749" i="64" s="1"/>
  <c r="AM767" i="64"/>
  <c r="AE728" i="64"/>
  <c r="AE749" i="64" s="1"/>
  <c r="AE767" i="64"/>
  <c r="W728" i="64"/>
  <c r="W749" i="64" s="1"/>
  <c r="W767" i="64"/>
  <c r="CJ727" i="64"/>
  <c r="CJ748" i="64" s="1"/>
  <c r="CJ766" i="64"/>
  <c r="CB727" i="64"/>
  <c r="CB748" i="64" s="1"/>
  <c r="CB766" i="64"/>
  <c r="BT727" i="64"/>
  <c r="BT748" i="64" s="1"/>
  <c r="BT766" i="64"/>
  <c r="BL727" i="64"/>
  <c r="BL748" i="64" s="1"/>
  <c r="BL766" i="64"/>
  <c r="BD727" i="64"/>
  <c r="BD748" i="64" s="1"/>
  <c r="BD766" i="64"/>
  <c r="AV727" i="64"/>
  <c r="AV748" i="64" s="1"/>
  <c r="AV766" i="64"/>
  <c r="AN727" i="64"/>
  <c r="AN748" i="64" s="1"/>
  <c r="AN766" i="64"/>
  <c r="AF727" i="64"/>
  <c r="AF748" i="64" s="1"/>
  <c r="AF766" i="64"/>
  <c r="X727" i="64"/>
  <c r="X748" i="64" s="1"/>
  <c r="X766" i="64"/>
  <c r="DD728" i="64"/>
  <c r="DD749" i="64" s="1"/>
  <c r="DD767" i="64"/>
  <c r="CV728" i="64"/>
  <c r="CV749" i="64" s="1"/>
  <c r="CV767" i="64"/>
  <c r="DK727" i="64"/>
  <c r="DK748" i="64" s="1"/>
  <c r="DK766" i="64"/>
  <c r="DC727" i="64"/>
  <c r="DC748" i="64" s="1"/>
  <c r="DC766" i="64"/>
  <c r="CU727" i="64"/>
  <c r="CU748" i="64" s="1"/>
  <c r="CU766" i="64"/>
  <c r="DJ724" i="64"/>
  <c r="DB724" i="64"/>
  <c r="CT724" i="64"/>
  <c r="DI723" i="64"/>
  <c r="DA723" i="64"/>
  <c r="CS723" i="64"/>
  <c r="CH723" i="64"/>
  <c r="BZ723" i="64"/>
  <c r="BR723" i="64"/>
  <c r="BJ723" i="64"/>
  <c r="BB723" i="64"/>
  <c r="AT723" i="64"/>
  <c r="AL723" i="64"/>
  <c r="AD723" i="64"/>
  <c r="V723" i="64"/>
  <c r="CH728" i="64"/>
  <c r="CH749" i="64" s="1"/>
  <c r="CH767" i="64"/>
  <c r="BZ728" i="64"/>
  <c r="BZ749" i="64" s="1"/>
  <c r="BZ767" i="64"/>
  <c r="BR728" i="64"/>
  <c r="BR749" i="64" s="1"/>
  <c r="BR767" i="64"/>
  <c r="BJ728" i="64"/>
  <c r="BJ749" i="64" s="1"/>
  <c r="BJ767" i="64"/>
  <c r="BB728" i="64"/>
  <c r="BB749" i="64" s="1"/>
  <c r="BB767" i="64"/>
  <c r="AT728" i="64"/>
  <c r="AT749" i="64" s="1"/>
  <c r="AT767" i="64"/>
  <c r="AL728" i="64"/>
  <c r="AL749" i="64" s="1"/>
  <c r="AL767" i="64"/>
  <c r="AD728" i="64"/>
  <c r="AD749" i="64" s="1"/>
  <c r="AD767" i="64"/>
  <c r="V728" i="64"/>
  <c r="V749" i="64" s="1"/>
  <c r="V767" i="64"/>
  <c r="CI727" i="64"/>
  <c r="CI748" i="64" s="1"/>
  <c r="CI766" i="64"/>
  <c r="CA727" i="64"/>
  <c r="CA748" i="64" s="1"/>
  <c r="CA766" i="64"/>
  <c r="BS727" i="64"/>
  <c r="BS748" i="64" s="1"/>
  <c r="BS766" i="64"/>
  <c r="BK727" i="64"/>
  <c r="BK748" i="64" s="1"/>
  <c r="BK766" i="64"/>
  <c r="BC727" i="64"/>
  <c r="BC748" i="64" s="1"/>
  <c r="BC766" i="64"/>
  <c r="AU727" i="64"/>
  <c r="AU748" i="64" s="1"/>
  <c r="AU766" i="64"/>
  <c r="AM727" i="64"/>
  <c r="AM748" i="64" s="1"/>
  <c r="AM766" i="64"/>
  <c r="AE727" i="64"/>
  <c r="AE748" i="64" s="1"/>
  <c r="AE766" i="64"/>
  <c r="W727" i="64"/>
  <c r="W748" i="64" s="1"/>
  <c r="W766" i="64"/>
  <c r="DK728" i="64"/>
  <c r="DK749" i="64" s="1"/>
  <c r="DK767" i="64"/>
  <c r="DC728" i="64"/>
  <c r="DC749" i="64" s="1"/>
  <c r="DC767" i="64"/>
  <c r="CU728" i="64"/>
  <c r="CU749" i="64" s="1"/>
  <c r="CU767" i="64"/>
  <c r="DJ727" i="64"/>
  <c r="DJ748" i="64" s="1"/>
  <c r="DJ766" i="64"/>
  <c r="DB727" i="64"/>
  <c r="DB748" i="64" s="1"/>
  <c r="DB766" i="64"/>
  <c r="CT727" i="64"/>
  <c r="CT748" i="64" s="1"/>
  <c r="CT766" i="64"/>
  <c r="DI724" i="64"/>
  <c r="DA724" i="64"/>
  <c r="CS724" i="64"/>
  <c r="DH723" i="64"/>
  <c r="CZ723" i="64"/>
  <c r="CR723" i="64"/>
  <c r="DA312" i="64" a="1"/>
  <c r="DA312" i="64" s="1"/>
  <c r="DA773" i="64" a="1"/>
  <c r="DA773" i="64" s="1"/>
  <c r="AC312" i="64" a="1"/>
  <c r="AC312" i="64" s="1"/>
  <c r="AC773" i="64" a="1"/>
  <c r="AC773" i="64" s="1"/>
  <c r="CG723" i="64"/>
  <c r="BY723" i="64"/>
  <c r="BQ723" i="64"/>
  <c r="BI723" i="64"/>
  <c r="BA723" i="64"/>
  <c r="AS723" i="64"/>
  <c r="AK723" i="64"/>
  <c r="AC723" i="64"/>
  <c r="U723" i="64"/>
  <c r="CG728" i="64"/>
  <c r="CG749" i="64" s="1"/>
  <c r="CG767" i="64"/>
  <c r="BY728" i="64"/>
  <c r="BY749" i="64" s="1"/>
  <c r="BY767" i="64"/>
  <c r="BQ728" i="64"/>
  <c r="BQ749" i="64" s="1"/>
  <c r="BQ767" i="64"/>
  <c r="BI728" i="64"/>
  <c r="BI749" i="64" s="1"/>
  <c r="BI767" i="64"/>
  <c r="BA728" i="64"/>
  <c r="BA749" i="64" s="1"/>
  <c r="BA767" i="64"/>
  <c r="AS728" i="64"/>
  <c r="AS749" i="64" s="1"/>
  <c r="AS767" i="64"/>
  <c r="AK728" i="64"/>
  <c r="AK749" i="64" s="1"/>
  <c r="AK767" i="64"/>
  <c r="AC728" i="64"/>
  <c r="AC749" i="64" s="1"/>
  <c r="AC767" i="64"/>
  <c r="U728" i="64"/>
  <c r="U749" i="64" s="1"/>
  <c r="U767" i="64"/>
  <c r="CH727" i="64"/>
  <c r="CH748" i="64" s="1"/>
  <c r="CH766" i="64"/>
  <c r="BZ727" i="64"/>
  <c r="BZ748" i="64" s="1"/>
  <c r="BZ766" i="64"/>
  <c r="BR727" i="64"/>
  <c r="BR748" i="64" s="1"/>
  <c r="BR766" i="64"/>
  <c r="BJ727" i="64"/>
  <c r="BJ748" i="64" s="1"/>
  <c r="BJ766" i="64"/>
  <c r="BB727" i="64"/>
  <c r="BB748" i="64" s="1"/>
  <c r="BB766" i="64"/>
  <c r="AT727" i="64"/>
  <c r="AT748" i="64" s="1"/>
  <c r="AT766" i="64"/>
  <c r="AL727" i="64"/>
  <c r="AL748" i="64" s="1"/>
  <c r="AL766" i="64"/>
  <c r="AD727" i="64"/>
  <c r="AD748" i="64" s="1"/>
  <c r="AD766" i="64"/>
  <c r="V727" i="64"/>
  <c r="V748" i="64" s="1"/>
  <c r="V766" i="64"/>
  <c r="DJ728" i="64"/>
  <c r="DJ749" i="64" s="1"/>
  <c r="DJ767" i="64"/>
  <c r="DB728" i="64"/>
  <c r="DB749" i="64" s="1"/>
  <c r="DB767" i="64"/>
  <c r="CT728" i="64"/>
  <c r="CT749" i="64" s="1"/>
  <c r="CT767" i="64"/>
  <c r="DI727" i="64"/>
  <c r="DI748" i="64" s="1"/>
  <c r="DI766" i="64"/>
  <c r="DA727" i="64"/>
  <c r="DA748" i="64" s="1"/>
  <c r="DA766" i="64"/>
  <c r="CS727" i="64"/>
  <c r="CS748" i="64" s="1"/>
  <c r="CS766" i="64"/>
  <c r="DH724" i="64"/>
  <c r="CZ724" i="64"/>
  <c r="CR724" i="64"/>
  <c r="DG723" i="64"/>
  <c r="CY723" i="64"/>
  <c r="CQ723" i="64"/>
  <c r="CF723" i="64"/>
  <c r="BX723" i="64"/>
  <c r="BP723" i="64"/>
  <c r="BH723" i="64"/>
  <c r="AZ723" i="64"/>
  <c r="AR723" i="64"/>
  <c r="AJ723" i="64"/>
  <c r="AB723" i="64"/>
  <c r="T723" i="64"/>
  <c r="CF728" i="64"/>
  <c r="CF749" i="64" s="1"/>
  <c r="CF767" i="64"/>
  <c r="BX728" i="64"/>
  <c r="BX749" i="64" s="1"/>
  <c r="BX767" i="64"/>
  <c r="BP728" i="64"/>
  <c r="BP749" i="64" s="1"/>
  <c r="BP767" i="64"/>
  <c r="BH728" i="64"/>
  <c r="BH749" i="64" s="1"/>
  <c r="BH767" i="64"/>
  <c r="AZ728" i="64"/>
  <c r="AZ749" i="64" s="1"/>
  <c r="AZ767" i="64"/>
  <c r="AR728" i="64"/>
  <c r="AR749" i="64" s="1"/>
  <c r="AR767" i="64"/>
  <c r="AJ728" i="64"/>
  <c r="AJ749" i="64" s="1"/>
  <c r="AJ767" i="64"/>
  <c r="AB728" i="64"/>
  <c r="AB749" i="64" s="1"/>
  <c r="AB767" i="64"/>
  <c r="T728" i="64"/>
  <c r="T749" i="64" s="1"/>
  <c r="T767" i="64"/>
  <c r="CG727" i="64"/>
  <c r="CG748" i="64" s="1"/>
  <c r="CG766" i="64"/>
  <c r="BY727" i="64"/>
  <c r="BY748" i="64" s="1"/>
  <c r="BY766" i="64"/>
  <c r="BQ727" i="64"/>
  <c r="BQ748" i="64" s="1"/>
  <c r="BQ766" i="64"/>
  <c r="BI727" i="64"/>
  <c r="BI748" i="64" s="1"/>
  <c r="BI766" i="64"/>
  <c r="BA727" i="64"/>
  <c r="BA748" i="64" s="1"/>
  <c r="BA766" i="64"/>
  <c r="AS727" i="64"/>
  <c r="AS748" i="64" s="1"/>
  <c r="AS766" i="64"/>
  <c r="AK727" i="64"/>
  <c r="AK748" i="64" s="1"/>
  <c r="AK766" i="64"/>
  <c r="AC727" i="64"/>
  <c r="AC748" i="64" s="1"/>
  <c r="AC766" i="64"/>
  <c r="U727" i="64"/>
  <c r="U748" i="64" s="1"/>
  <c r="U766" i="64"/>
  <c r="DI728" i="64"/>
  <c r="DI749" i="64" s="1"/>
  <c r="DI767" i="64"/>
  <c r="DA728" i="64"/>
  <c r="DA749" i="64" s="1"/>
  <c r="DA767" i="64"/>
  <c r="CS728" i="64"/>
  <c r="CS749" i="64" s="1"/>
  <c r="CS767" i="64"/>
  <c r="DH727" i="64"/>
  <c r="DH748" i="64" s="1"/>
  <c r="DH766" i="64"/>
  <c r="CZ727" i="64"/>
  <c r="CZ748" i="64" s="1"/>
  <c r="CZ766" i="64"/>
  <c r="CR727" i="64"/>
  <c r="CR748" i="64" s="1"/>
  <c r="CR766" i="64"/>
  <c r="DG724" i="64"/>
  <c r="CY724" i="64"/>
  <c r="CQ724" i="64"/>
  <c r="DF723" i="64"/>
  <c r="CX723" i="64"/>
  <c r="CE723" i="64"/>
  <c r="BW723" i="64"/>
  <c r="BO723" i="64"/>
  <c r="BG723" i="64"/>
  <c r="AY723" i="64"/>
  <c r="AQ723" i="64"/>
  <c r="AI723" i="64"/>
  <c r="AA723" i="64"/>
  <c r="S723" i="64"/>
  <c r="CE728" i="64"/>
  <c r="CE749" i="64" s="1"/>
  <c r="CE767" i="64"/>
  <c r="BW728" i="64"/>
  <c r="BW749" i="64" s="1"/>
  <c r="BW767" i="64"/>
  <c r="BO728" i="64"/>
  <c r="BO749" i="64" s="1"/>
  <c r="BO767" i="64"/>
  <c r="BG728" i="64"/>
  <c r="BG749" i="64" s="1"/>
  <c r="BG767" i="64"/>
  <c r="AY728" i="64"/>
  <c r="AY749" i="64" s="1"/>
  <c r="AY767" i="64"/>
  <c r="AQ728" i="64"/>
  <c r="AQ749" i="64" s="1"/>
  <c r="AQ767" i="64"/>
  <c r="AI728" i="64"/>
  <c r="AI749" i="64" s="1"/>
  <c r="AI767" i="64"/>
  <c r="AA728" i="64"/>
  <c r="AA749" i="64" s="1"/>
  <c r="AA767" i="64"/>
  <c r="S728" i="64"/>
  <c r="S749" i="64" s="1"/>
  <c r="S767" i="64"/>
  <c r="CF727" i="64"/>
  <c r="CF748" i="64" s="1"/>
  <c r="CF766" i="64"/>
  <c r="BX727" i="64"/>
  <c r="BX748" i="64" s="1"/>
  <c r="BX766" i="64"/>
  <c r="BP727" i="64"/>
  <c r="BP748" i="64" s="1"/>
  <c r="BP766" i="64"/>
  <c r="BH727" i="64"/>
  <c r="BH748" i="64" s="1"/>
  <c r="BH766" i="64"/>
  <c r="AZ727" i="64"/>
  <c r="AZ748" i="64" s="1"/>
  <c r="AZ766" i="64"/>
  <c r="AR727" i="64"/>
  <c r="AR748" i="64" s="1"/>
  <c r="AR766" i="64"/>
  <c r="AJ727" i="64"/>
  <c r="AJ748" i="64" s="1"/>
  <c r="AJ766" i="64"/>
  <c r="AB727" i="64"/>
  <c r="AB748" i="64" s="1"/>
  <c r="AB766" i="64"/>
  <c r="T727" i="64"/>
  <c r="T748" i="64" s="1"/>
  <c r="T766" i="64"/>
  <c r="DH728" i="64"/>
  <c r="DH749" i="64" s="1"/>
  <c r="DH767" i="64"/>
  <c r="CZ728" i="64"/>
  <c r="CZ749" i="64" s="1"/>
  <c r="CZ767" i="64"/>
  <c r="CR728" i="64"/>
  <c r="CR749" i="64" s="1"/>
  <c r="CR767" i="64"/>
  <c r="CY727" i="64"/>
  <c r="CY748" i="64" s="1"/>
  <c r="CY766" i="64"/>
  <c r="CQ727" i="64"/>
  <c r="CQ748" i="64" s="1"/>
  <c r="CQ766" i="64"/>
  <c r="DF724" i="64"/>
  <c r="CX724" i="64"/>
  <c r="CP724" i="64"/>
  <c r="DE723" i="64"/>
  <c r="CW723" i="64"/>
  <c r="CL723" i="64"/>
  <c r="CD723" i="64"/>
  <c r="BV723" i="64"/>
  <c r="BN723" i="64"/>
  <c r="BF723" i="64"/>
  <c r="AX723" i="64"/>
  <c r="AP723" i="64"/>
  <c r="AH723" i="64"/>
  <c r="Z723" i="64"/>
  <c r="CL728" i="64"/>
  <c r="CL749" i="64" s="1"/>
  <c r="CL767" i="64"/>
  <c r="CD728" i="64"/>
  <c r="CD749" i="64" s="1"/>
  <c r="CD767" i="64"/>
  <c r="BV728" i="64"/>
  <c r="BV749" i="64" s="1"/>
  <c r="BV767" i="64"/>
  <c r="BN728" i="64"/>
  <c r="BN749" i="64" s="1"/>
  <c r="BN767" i="64"/>
  <c r="BF728" i="64"/>
  <c r="BF749" i="64" s="1"/>
  <c r="BF767" i="64"/>
  <c r="AX728" i="64"/>
  <c r="AX749" i="64" s="1"/>
  <c r="AX767" i="64"/>
  <c r="AP728" i="64"/>
  <c r="AP749" i="64" s="1"/>
  <c r="AP767" i="64"/>
  <c r="AH728" i="64"/>
  <c r="AH749" i="64" s="1"/>
  <c r="AH767" i="64"/>
  <c r="Z728" i="64"/>
  <c r="Z749" i="64" s="1"/>
  <c r="Z767" i="64"/>
  <c r="CE727" i="64"/>
  <c r="CE748" i="64" s="1"/>
  <c r="CE766" i="64"/>
  <c r="BW727" i="64"/>
  <c r="BW748" i="64" s="1"/>
  <c r="BW766" i="64"/>
  <c r="BO727" i="64"/>
  <c r="BO748" i="64" s="1"/>
  <c r="BO766" i="64"/>
  <c r="BG727" i="64"/>
  <c r="BG748" i="64" s="1"/>
  <c r="BG766" i="64"/>
  <c r="AY727" i="64"/>
  <c r="AY748" i="64" s="1"/>
  <c r="AY766" i="64"/>
  <c r="AQ727" i="64"/>
  <c r="AQ748" i="64" s="1"/>
  <c r="AQ766" i="64"/>
  <c r="AI727" i="64"/>
  <c r="AI748" i="64" s="1"/>
  <c r="AI766" i="64"/>
  <c r="AA727" i="64"/>
  <c r="AA748" i="64" s="1"/>
  <c r="AA766" i="64"/>
  <c r="S727" i="64"/>
  <c r="S748" i="64" s="1"/>
  <c r="S766" i="64"/>
  <c r="DG728" i="64"/>
  <c r="DG749" i="64" s="1"/>
  <c r="DG767" i="64"/>
  <c r="CY728" i="64"/>
  <c r="CY749" i="64" s="1"/>
  <c r="CY767" i="64"/>
  <c r="CQ728" i="64"/>
  <c r="CQ749" i="64" s="1"/>
  <c r="CQ767" i="64"/>
  <c r="DF727" i="64"/>
  <c r="DF748" i="64" s="1"/>
  <c r="DF766" i="64"/>
  <c r="CX727" i="64"/>
  <c r="CX748" i="64" s="1"/>
  <c r="CX766" i="64"/>
  <c r="CP727" i="64"/>
  <c r="CP748" i="64" s="1"/>
  <c r="CP766" i="64"/>
  <c r="DE724" i="64"/>
  <c r="CW724" i="64"/>
  <c r="CO724" i="64"/>
  <c r="DD723" i="64"/>
  <c r="CV723" i="64"/>
  <c r="CK723" i="64"/>
  <c r="CC723" i="64"/>
  <c r="BU723" i="64"/>
  <c r="BM723" i="64"/>
  <c r="BE723" i="64"/>
  <c r="AW723" i="64"/>
  <c r="AO723" i="64"/>
  <c r="AG723" i="64"/>
  <c r="Y723" i="64"/>
  <c r="CK728" i="64"/>
  <c r="CK749" i="64" s="1"/>
  <c r="CK767" i="64"/>
  <c r="CC728" i="64"/>
  <c r="CC749" i="64" s="1"/>
  <c r="CC767" i="64"/>
  <c r="BU728" i="64"/>
  <c r="BU749" i="64" s="1"/>
  <c r="BU767" i="64"/>
  <c r="BM728" i="64"/>
  <c r="BM749" i="64" s="1"/>
  <c r="BM767" i="64"/>
  <c r="BE728" i="64"/>
  <c r="BE749" i="64" s="1"/>
  <c r="BE767" i="64"/>
  <c r="AW728" i="64"/>
  <c r="AW749" i="64" s="1"/>
  <c r="AW767" i="64"/>
  <c r="AO728" i="64"/>
  <c r="AO749" i="64" s="1"/>
  <c r="AO767" i="64"/>
  <c r="AG728" i="64"/>
  <c r="AG749" i="64" s="1"/>
  <c r="AG767" i="64"/>
  <c r="Y728" i="64"/>
  <c r="Y749" i="64" s="1"/>
  <c r="Y767" i="64"/>
  <c r="CL727" i="64"/>
  <c r="CL748" i="64" s="1"/>
  <c r="CL766" i="64"/>
  <c r="CD727" i="64"/>
  <c r="CD748" i="64" s="1"/>
  <c r="CD766" i="64"/>
  <c r="BV727" i="64"/>
  <c r="BV748" i="64" s="1"/>
  <c r="BV766" i="64"/>
  <c r="BN727" i="64"/>
  <c r="BN748" i="64" s="1"/>
  <c r="BN766" i="64"/>
  <c r="BF727" i="64"/>
  <c r="BF748" i="64" s="1"/>
  <c r="BF766" i="64"/>
  <c r="AX727" i="64"/>
  <c r="AX748" i="64" s="1"/>
  <c r="AX766" i="64"/>
  <c r="AP727" i="64"/>
  <c r="AP748" i="64" s="1"/>
  <c r="AP766" i="64"/>
  <c r="AH727" i="64"/>
  <c r="AH748" i="64" s="1"/>
  <c r="AH766" i="64"/>
  <c r="Z727" i="64"/>
  <c r="Z748" i="64" s="1"/>
  <c r="Z766" i="64"/>
  <c r="DF728" i="64"/>
  <c r="DF749" i="64" s="1"/>
  <c r="DF767" i="64"/>
  <c r="CX728" i="64"/>
  <c r="CX749" i="64" s="1"/>
  <c r="CX767" i="64"/>
  <c r="CP728" i="64"/>
  <c r="CP749" i="64" s="1"/>
  <c r="CP767" i="64"/>
  <c r="DE727" i="64"/>
  <c r="DE748" i="64" s="1"/>
  <c r="DE766" i="64"/>
  <c r="CW727" i="64"/>
  <c r="CW748" i="64" s="1"/>
  <c r="CW766" i="64"/>
  <c r="CO727" i="64"/>
  <c r="CO748" i="64" s="1"/>
  <c r="CO766" i="64"/>
  <c r="DD724" i="64"/>
  <c r="CV724" i="64"/>
  <c r="CV788" i="64" s="1"/>
  <c r="DK723" i="64"/>
  <c r="DC723" i="64"/>
  <c r="CU723" i="64"/>
  <c r="CJ723" i="64"/>
  <c r="CB723" i="64"/>
  <c r="BT723" i="64"/>
  <c r="BL723" i="64"/>
  <c r="BD723" i="64"/>
  <c r="AV723" i="64"/>
  <c r="AN723" i="64"/>
  <c r="AF723" i="64"/>
  <c r="X723" i="64"/>
  <c r="CJ728" i="64"/>
  <c r="CJ749" i="64" s="1"/>
  <c r="CJ767" i="64"/>
  <c r="CB728" i="64"/>
  <c r="CB749" i="64" s="1"/>
  <c r="CB767" i="64"/>
  <c r="BT728" i="64"/>
  <c r="BT749" i="64" s="1"/>
  <c r="BT767" i="64"/>
  <c r="BL728" i="64"/>
  <c r="BL749" i="64" s="1"/>
  <c r="BL767" i="64"/>
  <c r="BD728" i="64"/>
  <c r="BD749" i="64" s="1"/>
  <c r="BD767" i="64"/>
  <c r="AV728" i="64"/>
  <c r="AV749" i="64" s="1"/>
  <c r="AV767" i="64"/>
  <c r="AN728" i="64"/>
  <c r="AN749" i="64" s="1"/>
  <c r="AN767" i="64"/>
  <c r="AF728" i="64"/>
  <c r="AF749" i="64" s="1"/>
  <c r="AF767" i="64"/>
  <c r="X728" i="64"/>
  <c r="X749" i="64" s="1"/>
  <c r="X767" i="64"/>
  <c r="CK727" i="64"/>
  <c r="CK748" i="64" s="1"/>
  <c r="CK766" i="64"/>
  <c r="CC727" i="64"/>
  <c r="CC748" i="64" s="1"/>
  <c r="CC766" i="64"/>
  <c r="BU727" i="64"/>
  <c r="BU748" i="64" s="1"/>
  <c r="BU766" i="64"/>
  <c r="BM727" i="64"/>
  <c r="BM748" i="64" s="1"/>
  <c r="BM766" i="64"/>
  <c r="BE727" i="64"/>
  <c r="BE748" i="64" s="1"/>
  <c r="BE766" i="64"/>
  <c r="AW727" i="64"/>
  <c r="AW748" i="64" s="1"/>
  <c r="AW766" i="64"/>
  <c r="AO727" i="64"/>
  <c r="AO748" i="64" s="1"/>
  <c r="AO766" i="64"/>
  <c r="AG727" i="64"/>
  <c r="AG748" i="64" s="1"/>
  <c r="AG766" i="64"/>
  <c r="Y727" i="64"/>
  <c r="Y748" i="64" s="1"/>
  <c r="Y766" i="64"/>
  <c r="DE728" i="64"/>
  <c r="DE749" i="64" s="1"/>
  <c r="DE767" i="64"/>
  <c r="CW728" i="64"/>
  <c r="CW749" i="64" s="1"/>
  <c r="CW767" i="64"/>
  <c r="CO728" i="64"/>
  <c r="CO749" i="64" s="1"/>
  <c r="CO767" i="64"/>
  <c r="DD727" i="64"/>
  <c r="DD748" i="64" s="1"/>
  <c r="DD766" i="64"/>
  <c r="CV727" i="64"/>
  <c r="CV748" i="64" s="1"/>
  <c r="CV766" i="64"/>
  <c r="DK724" i="64"/>
  <c r="DC724" i="64"/>
  <c r="CU724" i="64"/>
  <c r="DJ723" i="64"/>
  <c r="DB723" i="64"/>
  <c r="CT723" i="64"/>
  <c r="DA739" i="64" a="1"/>
  <c r="DA739" i="64" s="1"/>
  <c r="DA299" i="64" a="1"/>
  <c r="DA299" i="64" s="1"/>
  <c r="AC739" i="64" a="1"/>
  <c r="AC739" i="64" s="1"/>
  <c r="AC299" i="64" a="1"/>
  <c r="AC299" i="64" s="1"/>
  <c r="DA735" i="64" a="1"/>
  <c r="DA735" i="64" s="1"/>
  <c r="AC735" i="64" a="1"/>
  <c r="AC735" i="64" s="1"/>
  <c r="CP2084" i="64"/>
  <c r="CP723" i="64"/>
  <c r="BK2085" i="64"/>
  <c r="BK724" i="64"/>
  <c r="BK788" i="64" s="1"/>
  <c r="AE2085" i="64"/>
  <c r="AE724" i="64"/>
  <c r="AE788" i="64" s="1"/>
  <c r="AT2085" i="64"/>
  <c r="AT724" i="64"/>
  <c r="AT788" i="64" s="1"/>
  <c r="BI2085" i="64"/>
  <c r="BI724" i="64"/>
  <c r="BI788" i="64" s="1"/>
  <c r="DG2088" i="64"/>
  <c r="DG727" i="64"/>
  <c r="DG748" i="64" s="1"/>
  <c r="CO2084" i="64"/>
  <c r="CO723" i="64"/>
  <c r="CA2085" i="64"/>
  <c r="CA724" i="64"/>
  <c r="CA788" i="64" s="1"/>
  <c r="W2085" i="64"/>
  <c r="W724" i="64"/>
  <c r="W788" i="64" s="1"/>
  <c r="BZ2085" i="64"/>
  <c r="BZ724" i="64"/>
  <c r="BZ788" i="64" s="1"/>
  <c r="AL2085" i="64"/>
  <c r="AL724" i="64"/>
  <c r="AL788" i="64" s="1"/>
  <c r="AK2085" i="64"/>
  <c r="AK724" i="64"/>
  <c r="AK788" i="64" s="1"/>
  <c r="CF2085" i="64"/>
  <c r="CF724" i="64"/>
  <c r="CF788" i="64" s="1"/>
  <c r="BX2085" i="64"/>
  <c r="BX724" i="64"/>
  <c r="BX788" i="64" s="1"/>
  <c r="BP2085" i="64"/>
  <c r="BP724" i="64"/>
  <c r="BP788" i="64" s="1"/>
  <c r="BH2085" i="64"/>
  <c r="BH724" i="64"/>
  <c r="BH788" i="64" s="1"/>
  <c r="AZ2085" i="64"/>
  <c r="AZ724" i="64"/>
  <c r="AZ788" i="64" s="1"/>
  <c r="AR2085" i="64"/>
  <c r="AR724" i="64"/>
  <c r="AR788" i="64" s="1"/>
  <c r="AJ2085" i="64"/>
  <c r="AJ724" i="64"/>
  <c r="AJ788" i="64" s="1"/>
  <c r="AB2085" i="64"/>
  <c r="AB724" i="64"/>
  <c r="AB788" i="64" s="1"/>
  <c r="T2085" i="64"/>
  <c r="T724" i="64"/>
  <c r="T788" i="64" s="1"/>
  <c r="CI2085" i="64"/>
  <c r="CI724" i="64"/>
  <c r="CI788" i="64" s="1"/>
  <c r="AU2085" i="64"/>
  <c r="AU724" i="64"/>
  <c r="AU788" i="64" s="1"/>
  <c r="CH2085" i="64"/>
  <c r="CH724" i="64"/>
  <c r="CH788" i="64" s="1"/>
  <c r="AD2085" i="64"/>
  <c r="AD724" i="64"/>
  <c r="AD788" i="64" s="1"/>
  <c r="CG2085" i="64"/>
  <c r="CG724" i="64"/>
  <c r="CG788" i="64" s="1"/>
  <c r="AS2085" i="64"/>
  <c r="AS724" i="64"/>
  <c r="AS788" i="64" s="1"/>
  <c r="CE2085" i="64"/>
  <c r="CE724" i="64"/>
  <c r="CE788" i="64" s="1"/>
  <c r="BW2085" i="64"/>
  <c r="BW724" i="64"/>
  <c r="BW788" i="64" s="1"/>
  <c r="BO2085" i="64"/>
  <c r="BO724" i="64"/>
  <c r="BO788" i="64" s="1"/>
  <c r="BG2085" i="64"/>
  <c r="BG724" i="64"/>
  <c r="BG788" i="64" s="1"/>
  <c r="AY2085" i="64"/>
  <c r="AY724" i="64"/>
  <c r="AY788" i="64" s="1"/>
  <c r="AQ2085" i="64"/>
  <c r="AQ724" i="64"/>
  <c r="AQ788" i="64" s="1"/>
  <c r="AI2085" i="64"/>
  <c r="AI724" i="64"/>
  <c r="AI788" i="64" s="1"/>
  <c r="AA2085" i="64"/>
  <c r="AA724" i="64"/>
  <c r="AA788" i="64" s="1"/>
  <c r="S2085" i="64"/>
  <c r="S724" i="64"/>
  <c r="S788" i="64" s="1"/>
  <c r="BC2085" i="64"/>
  <c r="BC724" i="64"/>
  <c r="BC788" i="64" s="1"/>
  <c r="BB2085" i="64"/>
  <c r="BB724" i="64"/>
  <c r="BB788" i="64" s="1"/>
  <c r="BQ2085" i="64"/>
  <c r="BQ724" i="64"/>
  <c r="BQ788" i="64" s="1"/>
  <c r="AC2085" i="64"/>
  <c r="AC724" i="64"/>
  <c r="AC788" i="64" s="1"/>
  <c r="CD2085" i="64"/>
  <c r="CD724" i="64"/>
  <c r="CD788" i="64" s="1"/>
  <c r="BF2085" i="64"/>
  <c r="BF724" i="64"/>
  <c r="BF788" i="64" s="1"/>
  <c r="Z2085" i="64"/>
  <c r="Z724" i="64"/>
  <c r="Z788" i="64" s="1"/>
  <c r="BS2085" i="64"/>
  <c r="BS724" i="64"/>
  <c r="BS788" i="64" s="1"/>
  <c r="AM2085" i="64"/>
  <c r="AM724" i="64"/>
  <c r="AM788" i="64" s="1"/>
  <c r="BR2085" i="64"/>
  <c r="BR724" i="64"/>
  <c r="BR788" i="64" s="1"/>
  <c r="V2085" i="64"/>
  <c r="V724" i="64"/>
  <c r="V788" i="64" s="1"/>
  <c r="BA2085" i="64"/>
  <c r="BA724" i="64"/>
  <c r="BA788" i="64" s="1"/>
  <c r="BV2085" i="64"/>
  <c r="BV724" i="64"/>
  <c r="BV788" i="64" s="1"/>
  <c r="AX2085" i="64"/>
  <c r="AX724" i="64"/>
  <c r="AX788" i="64" s="1"/>
  <c r="AH2085" i="64"/>
  <c r="AH724" i="64"/>
  <c r="AH788" i="64" s="1"/>
  <c r="CK2085" i="64"/>
  <c r="CK724" i="64"/>
  <c r="CK788" i="64" s="1"/>
  <c r="CC2085" i="64"/>
  <c r="CC724" i="64"/>
  <c r="CC788" i="64" s="1"/>
  <c r="BU2085" i="64"/>
  <c r="BU724" i="64"/>
  <c r="BU788" i="64" s="1"/>
  <c r="BM2085" i="64"/>
  <c r="BM724" i="64"/>
  <c r="BM788" i="64" s="1"/>
  <c r="BE2085" i="64"/>
  <c r="BE724" i="64"/>
  <c r="BE788" i="64" s="1"/>
  <c r="AW2085" i="64"/>
  <c r="AW724" i="64"/>
  <c r="AW788" i="64" s="1"/>
  <c r="AO2085" i="64"/>
  <c r="AO724" i="64"/>
  <c r="AO788" i="64" s="1"/>
  <c r="AG2085" i="64"/>
  <c r="AG724" i="64"/>
  <c r="AG788" i="64" s="1"/>
  <c r="Y2085" i="64"/>
  <c r="Y724" i="64"/>
  <c r="Y788" i="64" s="1"/>
  <c r="BJ2085" i="64"/>
  <c r="BJ724" i="64"/>
  <c r="BJ788" i="64" s="1"/>
  <c r="BY2085" i="64"/>
  <c r="BY724" i="64"/>
  <c r="BY788" i="64" s="1"/>
  <c r="U2085" i="64"/>
  <c r="U724" i="64"/>
  <c r="U788" i="64" s="1"/>
  <c r="CL2085" i="64"/>
  <c r="CL724" i="64"/>
  <c r="CL788" i="64" s="1"/>
  <c r="BN2085" i="64"/>
  <c r="BN724" i="64"/>
  <c r="BN788" i="64" s="1"/>
  <c r="AP2085" i="64"/>
  <c r="AP724" i="64"/>
  <c r="AP788" i="64" s="1"/>
  <c r="CJ2085" i="64"/>
  <c r="CJ724" i="64"/>
  <c r="CJ788" i="64" s="1"/>
  <c r="CB2085" i="64"/>
  <c r="CB724" i="64"/>
  <c r="CB788" i="64" s="1"/>
  <c r="BT2085" i="64"/>
  <c r="BT724" i="64"/>
  <c r="BT788" i="64" s="1"/>
  <c r="BL2085" i="64"/>
  <c r="BL724" i="64"/>
  <c r="BL788" i="64" s="1"/>
  <c r="BD2085" i="64"/>
  <c r="BD724" i="64"/>
  <c r="BD788" i="64" s="1"/>
  <c r="AV2085" i="64"/>
  <c r="AV724" i="64"/>
  <c r="AV788" i="64" s="1"/>
  <c r="AN2085" i="64"/>
  <c r="AN724" i="64"/>
  <c r="AN788" i="64" s="1"/>
  <c r="AF2085" i="64"/>
  <c r="AF724" i="64"/>
  <c r="AF788" i="64" s="1"/>
  <c r="X2085" i="64"/>
  <c r="X724" i="64"/>
  <c r="X788" i="64" s="1"/>
  <c r="DA4" i="64"/>
  <c r="DA731" i="64" a="1"/>
  <c r="DA731" i="64" s="1"/>
  <c r="AC4" i="64"/>
  <c r="AC731" i="64" a="1"/>
  <c r="AC731" i="64" s="1"/>
  <c r="DB41" i="863"/>
  <c r="DB40" i="863"/>
  <c r="U41" i="861"/>
  <c r="U93" i="861"/>
  <c r="AD259" i="64"/>
  <c r="AD7" i="64"/>
  <c r="AC8" i="64" s="1"/>
  <c r="W44" i="861"/>
  <c r="W85" i="861" s="1"/>
  <c r="G473" i="64"/>
  <c r="CS65" i="861"/>
  <c r="DB8" i="863"/>
  <c r="DB39" i="863"/>
  <c r="DA43" i="863"/>
  <c r="DB38" i="863"/>
  <c r="DB56" i="863" a="1"/>
  <c r="DB56" i="863" s="1"/>
  <c r="DB52" i="863" a="1"/>
  <c r="DB52" i="863" s="1"/>
  <c r="DA42" i="863"/>
  <c r="DA21" i="863" s="1"/>
  <c r="DA30" i="861" s="1"/>
  <c r="DB54" i="863" a="1"/>
  <c r="DB54" i="863" s="1"/>
  <c r="DB7" i="863"/>
  <c r="DC2" i="863"/>
  <c r="DB53" i="863" a="1"/>
  <c r="DB53" i="863" s="1"/>
  <c r="DB55" i="863" a="1"/>
  <c r="DB55" i="863" s="1"/>
  <c r="DB3" i="863"/>
  <c r="DB68" i="863" s="1" a="1"/>
  <c r="DB68" i="863" s="1"/>
  <c r="DA4" i="863"/>
  <c r="DA66" i="863" a="1"/>
  <c r="DA66" i="863" s="1"/>
  <c r="DA68" i="863" a="1"/>
  <c r="DA68" i="863" s="1"/>
  <c r="DA1" i="863"/>
  <c r="DA57" i="863"/>
  <c r="AD1" i="64"/>
  <c r="AE2" i="64"/>
  <c r="AD3" i="64"/>
  <c r="AD975" i="64" s="1" a="1"/>
  <c r="AD975" i="64" s="1"/>
  <c r="DA281" i="64"/>
  <c r="DA263" i="64"/>
  <c r="DA1" i="64"/>
  <c r="DB8" i="64"/>
  <c r="DB277" i="64"/>
  <c r="DB3" i="64"/>
  <c r="DB975" i="64" s="1" a="1"/>
  <c r="DB975" i="64" s="1"/>
  <c r="DB259" i="64"/>
  <c r="DB7" i="64"/>
  <c r="DC2" i="64"/>
  <c r="DB278" i="64"/>
  <c r="DB260" i="64"/>
  <c r="DB261" i="64"/>
  <c r="DB279" i="64"/>
  <c r="DB280" i="64"/>
  <c r="DB262" i="64"/>
  <c r="AD22" i="864"/>
  <c r="AD21" i="864"/>
  <c r="AD20" i="864"/>
  <c r="AD1" i="864"/>
  <c r="AD3" i="864"/>
  <c r="AD4" i="864" s="1"/>
  <c r="AE2" i="864"/>
  <c r="AE23" i="864" s="1"/>
  <c r="AC4" i="864"/>
  <c r="AD56" i="863" a="1"/>
  <c r="AD56" i="863" s="1"/>
  <c r="AD55" i="863" a="1"/>
  <c r="AD55" i="863" s="1"/>
  <c r="AD54" i="863" a="1"/>
  <c r="AD54" i="863" s="1"/>
  <c r="AD53" i="863" a="1"/>
  <c r="AD53" i="863" s="1"/>
  <c r="AD52" i="863" a="1"/>
  <c r="AD52" i="863" s="1"/>
  <c r="AD38" i="863"/>
  <c r="AD41" i="863"/>
  <c r="AD3" i="863"/>
  <c r="AD1" i="863"/>
  <c r="AD39" i="863"/>
  <c r="AE2" i="863"/>
  <c r="AE40" i="863" s="1"/>
  <c r="DB8" i="864"/>
  <c r="DB22" i="864"/>
  <c r="DB21" i="864"/>
  <c r="DC2" i="864"/>
  <c r="DC23" i="864" s="1"/>
  <c r="DB20" i="864"/>
  <c r="DB3" i="864"/>
  <c r="DB4" i="864" s="1"/>
  <c r="DB7" i="864"/>
  <c r="AC24" i="864"/>
  <c r="AC92" i="861" s="1"/>
  <c r="DA2" i="861"/>
  <c r="DA1" i="861" s="1"/>
  <c r="AC57" i="863"/>
  <c r="DA24" i="864"/>
  <c r="AE5" i="861"/>
  <c r="AB30" i="861"/>
  <c r="AC70" i="863" a="1"/>
  <c r="AC70" i="863" s="1"/>
  <c r="AC68" i="863" a="1"/>
  <c r="AC68" i="863" s="1"/>
  <c r="AC66" i="863" a="1"/>
  <c r="AC66" i="863" s="1"/>
  <c r="AC4" i="863"/>
  <c r="DB4" i="861"/>
  <c r="DB5" i="861" s="1"/>
  <c r="DC3" i="861"/>
  <c r="DB9" i="861"/>
  <c r="DB8" i="861"/>
  <c r="AG3" i="861"/>
  <c r="AF4" i="861"/>
  <c r="AF5" i="861" s="1"/>
  <c r="AF1" i="861"/>
  <c r="AF8" i="861"/>
  <c r="AC43" i="863"/>
  <c r="AC42" i="863"/>
  <c r="AC21" i="863" s="1"/>
  <c r="DA1" i="864"/>
  <c r="J2" i="860"/>
  <c r="I2" i="860" s="1"/>
  <c r="J1" i="860"/>
  <c r="I1" i="860" s="1"/>
  <c r="R2" i="860"/>
  <c r="CV9" i="860"/>
  <c r="CV8" i="860"/>
  <c r="CV3" i="860"/>
  <c r="CW2" i="860"/>
  <c r="CU4" i="860"/>
  <c r="CU1" i="860"/>
  <c r="AO2084" i="64"/>
  <c r="BE2089" i="64"/>
  <c r="CD2088" i="64"/>
  <c r="AH2088" i="64"/>
  <c r="DJ2085" i="64"/>
  <c r="CJ2084" i="64"/>
  <c r="CB2084" i="64"/>
  <c r="BT2084" i="64"/>
  <c r="BL2084" i="64"/>
  <c r="BD2084" i="64"/>
  <c r="AV2084" i="64"/>
  <c r="AN2084" i="64"/>
  <c r="AF2084" i="64"/>
  <c r="X2084" i="64"/>
  <c r="CJ2089" i="64"/>
  <c r="CB2089" i="64"/>
  <c r="BT2089" i="64"/>
  <c r="BL2089" i="64"/>
  <c r="BD2089" i="64"/>
  <c r="AV2089" i="64"/>
  <c r="AN2089" i="64"/>
  <c r="AF2089" i="64"/>
  <c r="X2089" i="64"/>
  <c r="CK2088" i="64"/>
  <c r="CC2088" i="64"/>
  <c r="BU2088" i="64"/>
  <c r="BM2088" i="64"/>
  <c r="BE2088" i="64"/>
  <c r="AW2088" i="64"/>
  <c r="AO2088" i="64"/>
  <c r="AG2088" i="64"/>
  <c r="Y2088" i="64"/>
  <c r="DK2089" i="64"/>
  <c r="DC2089" i="64"/>
  <c r="CU2089" i="64"/>
  <c r="DJ2088" i="64"/>
  <c r="DB2088" i="64"/>
  <c r="CT2088" i="64"/>
  <c r="DI2085" i="64"/>
  <c r="DA2085" i="64"/>
  <c r="CS2085" i="64"/>
  <c r="DH2084" i="64"/>
  <c r="CZ2084" i="64"/>
  <c r="CR2084" i="64"/>
  <c r="BE2084" i="64"/>
  <c r="BU2089" i="64"/>
  <c r="BV2088" i="64"/>
  <c r="CU2088" i="64"/>
  <c r="CI2084" i="64"/>
  <c r="CA2084" i="64"/>
  <c r="BS2084" i="64"/>
  <c r="BK2084" i="64"/>
  <c r="BC2084" i="64"/>
  <c r="AU2084" i="64"/>
  <c r="AM2084" i="64"/>
  <c r="AE2084" i="64"/>
  <c r="W2084" i="64"/>
  <c r="CI2089" i="64"/>
  <c r="CA2089" i="64"/>
  <c r="BS2089" i="64"/>
  <c r="BK2089" i="64"/>
  <c r="BC2089" i="64"/>
  <c r="AU2089" i="64"/>
  <c r="AM2089" i="64"/>
  <c r="AE2089" i="64"/>
  <c r="W2089" i="64"/>
  <c r="CJ2088" i="64"/>
  <c r="CB2088" i="64"/>
  <c r="BT2088" i="64"/>
  <c r="BL2088" i="64"/>
  <c r="BD2088" i="64"/>
  <c r="AV2088" i="64"/>
  <c r="AN2088" i="64"/>
  <c r="AF2088" i="64"/>
  <c r="X2088" i="64"/>
  <c r="DJ2089" i="64"/>
  <c r="DB2089" i="64"/>
  <c r="CT2089" i="64"/>
  <c r="DI2088" i="64"/>
  <c r="DA2088" i="64"/>
  <c r="CS2088" i="64"/>
  <c r="DH2085" i="64"/>
  <c r="CZ2085" i="64"/>
  <c r="CR2085" i="64"/>
  <c r="DG2084" i="64"/>
  <c r="CY2084" i="64"/>
  <c r="CQ2084" i="64"/>
  <c r="AW2084" i="64"/>
  <c r="AW2089" i="64"/>
  <c r="AP2088" i="64"/>
  <c r="CS2084" i="64"/>
  <c r="CH2084" i="64"/>
  <c r="BZ2084" i="64"/>
  <c r="BR2084" i="64"/>
  <c r="BJ2084" i="64"/>
  <c r="BB2084" i="64"/>
  <c r="AT2084" i="64"/>
  <c r="AL2084" i="64"/>
  <c r="AD2084" i="64"/>
  <c r="V2084" i="64"/>
  <c r="CH2089" i="64"/>
  <c r="BZ2089" i="64"/>
  <c r="BR2089" i="64"/>
  <c r="BJ2089" i="64"/>
  <c r="BB2089" i="64"/>
  <c r="AT2089" i="64"/>
  <c r="AL2089" i="64"/>
  <c r="AD2089" i="64"/>
  <c r="V2089" i="64"/>
  <c r="CI2088" i="64"/>
  <c r="CA2088" i="64"/>
  <c r="BS2088" i="64"/>
  <c r="BK2088" i="64"/>
  <c r="BC2088" i="64"/>
  <c r="AU2088" i="64"/>
  <c r="AM2088" i="64"/>
  <c r="AE2088" i="64"/>
  <c r="W2088" i="64"/>
  <c r="DI2089" i="64"/>
  <c r="DA2089" i="64"/>
  <c r="CS2089" i="64"/>
  <c r="DH2088" i="64"/>
  <c r="CZ2088" i="64"/>
  <c r="CR2088" i="64"/>
  <c r="DG2085" i="64"/>
  <c r="CY2085" i="64"/>
  <c r="CQ2085" i="64"/>
  <c r="DF2084" i="64"/>
  <c r="CX2084" i="64"/>
  <c r="BU2084" i="64"/>
  <c r="CK2089" i="64"/>
  <c r="AG2089" i="64"/>
  <c r="BF2088" i="64"/>
  <c r="DD2089" i="64"/>
  <c r="DB2085" i="64"/>
  <c r="CG2084" i="64"/>
  <c r="BY2084" i="64"/>
  <c r="BQ2084" i="64"/>
  <c r="BI2084" i="64"/>
  <c r="BA2084" i="64"/>
  <c r="AS2084" i="64"/>
  <c r="AK2084" i="64"/>
  <c r="AC2084" i="64"/>
  <c r="U2084" i="64"/>
  <c r="CG2089" i="64"/>
  <c r="BY2089" i="64"/>
  <c r="BQ2089" i="64"/>
  <c r="BI2089" i="64"/>
  <c r="BA2089" i="64"/>
  <c r="AS2089" i="64"/>
  <c r="AK2089" i="64"/>
  <c r="AC2089" i="64"/>
  <c r="U2089" i="64"/>
  <c r="CH2088" i="64"/>
  <c r="BZ2088" i="64"/>
  <c r="BR2088" i="64"/>
  <c r="BJ2088" i="64"/>
  <c r="BB2088" i="64"/>
  <c r="AT2088" i="64"/>
  <c r="AL2088" i="64"/>
  <c r="AD2088" i="64"/>
  <c r="V2088" i="64"/>
  <c r="DH2089" i="64"/>
  <c r="CZ2089" i="64"/>
  <c r="CR2089" i="64"/>
  <c r="CY2088" i="64"/>
  <c r="CQ2088" i="64"/>
  <c r="DF2085" i="64"/>
  <c r="CX2085" i="64"/>
  <c r="CP2085" i="64"/>
  <c r="DE2084" i="64"/>
  <c r="CW2084" i="64"/>
  <c r="CC2084" i="64"/>
  <c r="Y2084" i="64"/>
  <c r="AO2089" i="64"/>
  <c r="BN2088" i="64"/>
  <c r="Z2088" i="64"/>
  <c r="CV2089" i="64"/>
  <c r="DA2084" i="64"/>
  <c r="CF2084" i="64"/>
  <c r="BX2084" i="64"/>
  <c r="BP2084" i="64"/>
  <c r="BH2084" i="64"/>
  <c r="AZ2084" i="64"/>
  <c r="AR2084" i="64"/>
  <c r="AJ2084" i="64"/>
  <c r="AB2084" i="64"/>
  <c r="T2084" i="64"/>
  <c r="CF2089" i="64"/>
  <c r="BX2089" i="64"/>
  <c r="BP2089" i="64"/>
  <c r="BH2089" i="64"/>
  <c r="AZ2089" i="64"/>
  <c r="AR2089" i="64"/>
  <c r="AJ2089" i="64"/>
  <c r="AB2089" i="64"/>
  <c r="T2089" i="64"/>
  <c r="CG2088" i="64"/>
  <c r="BY2088" i="64"/>
  <c r="BQ2088" i="64"/>
  <c r="BI2088" i="64"/>
  <c r="BA2088" i="64"/>
  <c r="AS2088" i="64"/>
  <c r="AK2088" i="64"/>
  <c r="AC2088" i="64"/>
  <c r="U2088" i="64"/>
  <c r="DG2089" i="64"/>
  <c r="CY2089" i="64"/>
  <c r="CQ2089" i="64"/>
  <c r="DF2088" i="64"/>
  <c r="CX2088" i="64"/>
  <c r="CP2088" i="64"/>
  <c r="DE2085" i="64"/>
  <c r="CW2085" i="64"/>
  <c r="CO2085" i="64"/>
  <c r="DD2084" i="64"/>
  <c r="CV2084" i="64"/>
  <c r="CK2084" i="64"/>
  <c r="AG2084" i="64"/>
  <c r="BM2089" i="64"/>
  <c r="Y2089" i="64"/>
  <c r="AX2088" i="64"/>
  <c r="DC2088" i="64"/>
  <c r="CT2085" i="64"/>
  <c r="CE2084" i="64"/>
  <c r="BW2084" i="64"/>
  <c r="BO2084" i="64"/>
  <c r="BG2084" i="64"/>
  <c r="AY2084" i="64"/>
  <c r="AQ2084" i="64"/>
  <c r="AI2084" i="64"/>
  <c r="AA2084" i="64"/>
  <c r="S2084" i="64"/>
  <c r="CE2089" i="64"/>
  <c r="BW2089" i="64"/>
  <c r="BO2089" i="64"/>
  <c r="BG2089" i="64"/>
  <c r="AY2089" i="64"/>
  <c r="AQ2089" i="64"/>
  <c r="AI2089" i="64"/>
  <c r="AA2089" i="64"/>
  <c r="S2089" i="64"/>
  <c r="CF2088" i="64"/>
  <c r="BX2088" i="64"/>
  <c r="BP2088" i="64"/>
  <c r="BH2088" i="64"/>
  <c r="AZ2088" i="64"/>
  <c r="AR2088" i="64"/>
  <c r="AJ2088" i="64"/>
  <c r="AB2088" i="64"/>
  <c r="T2088" i="64"/>
  <c r="DF2089" i="64"/>
  <c r="CX2089" i="64"/>
  <c r="CP2089" i="64"/>
  <c r="DE2088" i="64"/>
  <c r="CW2088" i="64"/>
  <c r="CO2088" i="64"/>
  <c r="DD2085" i="64"/>
  <c r="CV2085" i="64"/>
  <c r="DK2084" i="64"/>
  <c r="DC2084" i="64"/>
  <c r="CU2084" i="64"/>
  <c r="BM2084" i="64"/>
  <c r="CC2089" i="64"/>
  <c r="CL2088" i="64"/>
  <c r="DK2088" i="64"/>
  <c r="DI2084" i="64"/>
  <c r="CL2084" i="64"/>
  <c r="CD2084" i="64"/>
  <c r="BV2084" i="64"/>
  <c r="BN2084" i="64"/>
  <c r="BF2084" i="64"/>
  <c r="AX2084" i="64"/>
  <c r="AP2084" i="64"/>
  <c r="AH2084" i="64"/>
  <c r="Z2084" i="64"/>
  <c r="CL2089" i="64"/>
  <c r="CD2089" i="64"/>
  <c r="BV2089" i="64"/>
  <c r="BN2089" i="64"/>
  <c r="BF2089" i="64"/>
  <c r="AX2089" i="64"/>
  <c r="AP2089" i="64"/>
  <c r="AH2089" i="64"/>
  <c r="Z2089" i="64"/>
  <c r="CE2088" i="64"/>
  <c r="BW2088" i="64"/>
  <c r="BO2088" i="64"/>
  <c r="BG2088" i="64"/>
  <c r="AY2088" i="64"/>
  <c r="AQ2088" i="64"/>
  <c r="AI2088" i="64"/>
  <c r="AA2088" i="64"/>
  <c r="S2088" i="64"/>
  <c r="DE2089" i="64"/>
  <c r="CW2089" i="64"/>
  <c r="CO2089" i="64"/>
  <c r="DD2088" i="64"/>
  <c r="CV2088" i="64"/>
  <c r="DK2085" i="64"/>
  <c r="DC2085" i="64"/>
  <c r="CU2085" i="64"/>
  <c r="DJ2084" i="64"/>
  <c r="DB2084" i="64"/>
  <c r="CT2084" i="64"/>
  <c r="AC2041" i="64"/>
  <c r="AC2076" i="64" s="1"/>
  <c r="CE2041" i="64"/>
  <c r="CE2076" i="64" s="1"/>
  <c r="BW2041" i="64"/>
  <c r="BW2076" i="64" s="1"/>
  <c r="BO2041" i="64"/>
  <c r="BO2076" i="64" s="1"/>
  <c r="BG2041" i="64"/>
  <c r="BG2076" i="64" s="1"/>
  <c r="AY2041" i="64"/>
  <c r="AY2076" i="64" s="1"/>
  <c r="AQ2041" i="64"/>
  <c r="AQ2076" i="64" s="1"/>
  <c r="AI2041" i="64"/>
  <c r="AI2076" i="64" s="1"/>
  <c r="AA2041" i="64"/>
  <c r="AA2076" i="64" s="1"/>
  <c r="S2041" i="64"/>
  <c r="S2076" i="64" s="1"/>
  <c r="CL2041" i="64"/>
  <c r="CL2076" i="64" s="1"/>
  <c r="CD2041" i="64"/>
  <c r="CD2076" i="64" s="1"/>
  <c r="BV2041" i="64"/>
  <c r="BV2076" i="64" s="1"/>
  <c r="BN2041" i="64"/>
  <c r="BN2076" i="64" s="1"/>
  <c r="BF2041" i="64"/>
  <c r="BF2076" i="64" s="1"/>
  <c r="AX2041" i="64"/>
  <c r="AX2076" i="64" s="1"/>
  <c r="AP2041" i="64"/>
  <c r="AP2076" i="64" s="1"/>
  <c r="AH2041" i="64"/>
  <c r="AH2076" i="64" s="1"/>
  <c r="Z2041" i="64"/>
  <c r="Z2076" i="64" s="1"/>
  <c r="CC2041" i="64"/>
  <c r="CC2076" i="64" s="1"/>
  <c r="BM2041" i="64"/>
  <c r="BM2076" i="64" s="1"/>
  <c r="BE2041" i="64"/>
  <c r="BE2076" i="64" s="1"/>
  <c r="AO2041" i="64"/>
  <c r="AO2076" i="64" s="1"/>
  <c r="AG2041" i="64"/>
  <c r="AG2076" i="64" s="1"/>
  <c r="CK2041" i="64"/>
  <c r="CK2076" i="64" s="1"/>
  <c r="AW2041" i="64"/>
  <c r="AW2076" i="64" s="1"/>
  <c r="CJ2041" i="64"/>
  <c r="CJ2076" i="64" s="1"/>
  <c r="CB2041" i="64"/>
  <c r="CB2076" i="64" s="1"/>
  <c r="BT2041" i="64"/>
  <c r="BT2076" i="64" s="1"/>
  <c r="BL2041" i="64"/>
  <c r="BL2076" i="64" s="1"/>
  <c r="BD2041" i="64"/>
  <c r="BD2076" i="64" s="1"/>
  <c r="AV2041" i="64"/>
  <c r="AV2076" i="64" s="1"/>
  <c r="AN2041" i="64"/>
  <c r="AN2076" i="64" s="1"/>
  <c r="AF2041" i="64"/>
  <c r="AF2076" i="64" s="1"/>
  <c r="X2041" i="64"/>
  <c r="X2076" i="64" s="1"/>
  <c r="CP381" i="64"/>
  <c r="BU2041" i="64"/>
  <c r="BU2076" i="64" s="1"/>
  <c r="Y2041" i="64"/>
  <c r="Y2076" i="64" s="1"/>
  <c r="CI2041" i="64"/>
  <c r="CI2076" i="64" s="1"/>
  <c r="CA2041" i="64"/>
  <c r="CA2076" i="64" s="1"/>
  <c r="BS2041" i="64"/>
  <c r="BS2076" i="64" s="1"/>
  <c r="BK2041" i="64"/>
  <c r="BK2076" i="64" s="1"/>
  <c r="BC2041" i="64"/>
  <c r="BC2076" i="64" s="1"/>
  <c r="AU2041" i="64"/>
  <c r="AU2076" i="64" s="1"/>
  <c r="AM2041" i="64"/>
  <c r="AM2076" i="64" s="1"/>
  <c r="AE2041" i="64"/>
  <c r="AE2076" i="64" s="1"/>
  <c r="W2041" i="64"/>
  <c r="W2076" i="64" s="1"/>
  <c r="DG2044" i="64"/>
  <c r="CO2040" i="64"/>
  <c r="CH2041" i="64"/>
  <c r="CH2076" i="64" s="1"/>
  <c r="BZ2041" i="64"/>
  <c r="BZ2076" i="64" s="1"/>
  <c r="BR2041" i="64"/>
  <c r="BR2076" i="64" s="1"/>
  <c r="BJ2041" i="64"/>
  <c r="BJ2076" i="64" s="1"/>
  <c r="BB2041" i="64"/>
  <c r="BB2076" i="64" s="1"/>
  <c r="AT2041" i="64"/>
  <c r="AT2076" i="64" s="1"/>
  <c r="AL2041" i="64"/>
  <c r="AL2076" i="64" s="1"/>
  <c r="AD2041" i="64"/>
  <c r="AD2076" i="64" s="1"/>
  <c r="V2041" i="64"/>
  <c r="V2076" i="64" s="1"/>
  <c r="BY2041" i="64"/>
  <c r="BY2076" i="64" s="1"/>
  <c r="BQ2041" i="64"/>
  <c r="BQ2076" i="64" s="1"/>
  <c r="BI2041" i="64"/>
  <c r="BI2076" i="64" s="1"/>
  <c r="BA2041" i="64"/>
  <c r="BA2076" i="64" s="1"/>
  <c r="AS2041" i="64"/>
  <c r="AS2076" i="64" s="1"/>
  <c r="U2041" i="64"/>
  <c r="U2076" i="64" s="1"/>
  <c r="CG2041" i="64"/>
  <c r="CG2076" i="64" s="1"/>
  <c r="AK2041" i="64"/>
  <c r="AK2076" i="64" s="1"/>
  <c r="CF2041" i="64"/>
  <c r="CF2076" i="64" s="1"/>
  <c r="BX2041" i="64"/>
  <c r="BX2076" i="64" s="1"/>
  <c r="BP2041" i="64"/>
  <c r="BP2076" i="64" s="1"/>
  <c r="BH2041" i="64"/>
  <c r="BH2076" i="64" s="1"/>
  <c r="AZ2041" i="64"/>
  <c r="AZ2076" i="64" s="1"/>
  <c r="AR2041" i="64"/>
  <c r="AR2076" i="64" s="1"/>
  <c r="AJ2041" i="64"/>
  <c r="AJ2076" i="64" s="1"/>
  <c r="AB2041" i="64"/>
  <c r="AB2076" i="64" s="1"/>
  <c r="T2041" i="64"/>
  <c r="T2076" i="64" s="1"/>
  <c r="AS683" i="64"/>
  <c r="AS2040" i="64"/>
  <c r="AS2075" i="64" s="1"/>
  <c r="BQ688" i="64"/>
  <c r="BQ717" i="64" s="1"/>
  <c r="BQ2045" i="64"/>
  <c r="BQ2080" i="64" s="1"/>
  <c r="CH687" i="64"/>
  <c r="CH716" i="64" s="1"/>
  <c r="CH2044" i="64"/>
  <c r="CH2079" i="64" s="1"/>
  <c r="BB687" i="64"/>
  <c r="BB716" i="64" s="1"/>
  <c r="BB2044" i="64"/>
  <c r="BB2079" i="64" s="1"/>
  <c r="BX683" i="64"/>
  <c r="BX2040" i="64"/>
  <c r="BX2075" i="64" s="1"/>
  <c r="AZ683" i="64"/>
  <c r="AZ2040" i="64"/>
  <c r="AZ2075" i="64" s="1"/>
  <c r="AJ683" i="64"/>
  <c r="AJ2040" i="64"/>
  <c r="AJ2075" i="64" s="1"/>
  <c r="CF688" i="64"/>
  <c r="CF717" i="64" s="1"/>
  <c r="CF2045" i="64"/>
  <c r="CF2080" i="64" s="1"/>
  <c r="BH688" i="64"/>
  <c r="BH717" i="64" s="1"/>
  <c r="BH2045" i="64"/>
  <c r="BH2080" i="64" s="1"/>
  <c r="AJ688" i="64"/>
  <c r="AJ717" i="64" s="1"/>
  <c r="AJ2045" i="64"/>
  <c r="AJ2080" i="64" s="1"/>
  <c r="BY687" i="64"/>
  <c r="BY716" i="64" s="1"/>
  <c r="BY2044" i="64"/>
  <c r="BY2079" i="64" s="1"/>
  <c r="BA687" i="64"/>
  <c r="BA716" i="64" s="1"/>
  <c r="BA2044" i="64"/>
  <c r="BA2079" i="64" s="1"/>
  <c r="AC687" i="64"/>
  <c r="AC716" i="64" s="1"/>
  <c r="AC2044" i="64"/>
  <c r="AC2079" i="64" s="1"/>
  <c r="CE683" i="64"/>
  <c r="CE2040" i="64"/>
  <c r="CE2075" i="64" s="1"/>
  <c r="BO683" i="64"/>
  <c r="BO2040" i="64"/>
  <c r="BO2075" i="64" s="1"/>
  <c r="AY683" i="64"/>
  <c r="AY2040" i="64"/>
  <c r="AY2075" i="64" s="1"/>
  <c r="AI683" i="64"/>
  <c r="AI2040" i="64"/>
  <c r="AI2075" i="64" s="1"/>
  <c r="BW688" i="64"/>
  <c r="BW717" i="64" s="1"/>
  <c r="BW2045" i="64"/>
  <c r="BW2080" i="64" s="1"/>
  <c r="BG688" i="64"/>
  <c r="BG717" i="64" s="1"/>
  <c r="BG2045" i="64"/>
  <c r="BG2080" i="64" s="1"/>
  <c r="AQ688" i="64"/>
  <c r="AQ717" i="64" s="1"/>
  <c r="AQ2045" i="64"/>
  <c r="AQ2080" i="64" s="1"/>
  <c r="AA688" i="64"/>
  <c r="AA717" i="64" s="1"/>
  <c r="AA2045" i="64"/>
  <c r="AA2080" i="64" s="1"/>
  <c r="BP687" i="64"/>
  <c r="BP716" i="64" s="1"/>
  <c r="BP2044" i="64"/>
  <c r="BP2079" i="64" s="1"/>
  <c r="CL683" i="64"/>
  <c r="CL2040" i="64"/>
  <c r="CL2075" i="64" s="1"/>
  <c r="CD683" i="64"/>
  <c r="CD2040" i="64"/>
  <c r="CD2075" i="64" s="1"/>
  <c r="BV683" i="64"/>
  <c r="BV2040" i="64"/>
  <c r="BV2075" i="64" s="1"/>
  <c r="BN683" i="64"/>
  <c r="BN2040" i="64"/>
  <c r="BN2075" i="64" s="1"/>
  <c r="BF683" i="64"/>
  <c r="BF2040" i="64"/>
  <c r="BF2075" i="64" s="1"/>
  <c r="AX683" i="64"/>
  <c r="AX2040" i="64"/>
  <c r="AX2075" i="64" s="1"/>
  <c r="AP683" i="64"/>
  <c r="AP2040" i="64"/>
  <c r="AP2075" i="64" s="1"/>
  <c r="AH683" i="64"/>
  <c r="AH2040" i="64"/>
  <c r="AH2075" i="64" s="1"/>
  <c r="Z683" i="64"/>
  <c r="Z2040" i="64"/>
  <c r="Z2075" i="64" s="1"/>
  <c r="CL688" i="64"/>
  <c r="CL717" i="64" s="1"/>
  <c r="CL2045" i="64"/>
  <c r="CL2080" i="64" s="1"/>
  <c r="CD688" i="64"/>
  <c r="CD717" i="64" s="1"/>
  <c r="CD2045" i="64"/>
  <c r="CD2080" i="64" s="1"/>
  <c r="BV688" i="64"/>
  <c r="BV717" i="64" s="1"/>
  <c r="BV2045" i="64"/>
  <c r="BV2080" i="64" s="1"/>
  <c r="BN688" i="64"/>
  <c r="BN717" i="64" s="1"/>
  <c r="BN2045" i="64"/>
  <c r="BN2080" i="64" s="1"/>
  <c r="BF688" i="64"/>
  <c r="BF717" i="64" s="1"/>
  <c r="BF2045" i="64"/>
  <c r="BF2080" i="64" s="1"/>
  <c r="AX688" i="64"/>
  <c r="AX717" i="64" s="1"/>
  <c r="AX2045" i="64"/>
  <c r="AX2080" i="64" s="1"/>
  <c r="AP688" i="64"/>
  <c r="AP717" i="64" s="1"/>
  <c r="AP2045" i="64"/>
  <c r="AP2080" i="64" s="1"/>
  <c r="AH688" i="64"/>
  <c r="AH717" i="64" s="1"/>
  <c r="AH2045" i="64"/>
  <c r="AH2080" i="64" s="1"/>
  <c r="Z688" i="64"/>
  <c r="Z717" i="64" s="1"/>
  <c r="Z2045" i="64"/>
  <c r="Z2080" i="64" s="1"/>
  <c r="CE687" i="64"/>
  <c r="CE716" i="64" s="1"/>
  <c r="CE2044" i="64"/>
  <c r="CE2079" i="64" s="1"/>
  <c r="BW687" i="64"/>
  <c r="BW716" i="64" s="1"/>
  <c r="BW2044" i="64"/>
  <c r="BW2079" i="64" s="1"/>
  <c r="BO687" i="64"/>
  <c r="BO716" i="64" s="1"/>
  <c r="BO2044" i="64"/>
  <c r="BO2079" i="64" s="1"/>
  <c r="BG687" i="64"/>
  <c r="BG716" i="64" s="1"/>
  <c r="BG2044" i="64"/>
  <c r="BG2079" i="64" s="1"/>
  <c r="AY687" i="64"/>
  <c r="AY716" i="64" s="1"/>
  <c r="AY2044" i="64"/>
  <c r="AY2079" i="64" s="1"/>
  <c r="AQ687" i="64"/>
  <c r="AQ716" i="64" s="1"/>
  <c r="AQ2044" i="64"/>
  <c r="AQ2079" i="64" s="1"/>
  <c r="AI687" i="64"/>
  <c r="AI716" i="64" s="1"/>
  <c r="AI2044" i="64"/>
  <c r="AI2079" i="64" s="1"/>
  <c r="AA687" i="64"/>
  <c r="AA716" i="64" s="1"/>
  <c r="AA2044" i="64"/>
  <c r="AA2079" i="64" s="1"/>
  <c r="S687" i="64"/>
  <c r="S716" i="64" s="1"/>
  <c r="S2044" i="64"/>
  <c r="S2079" i="64" s="1"/>
  <c r="DF688" i="64"/>
  <c r="DF717" i="64" s="1"/>
  <c r="DF2045" i="64"/>
  <c r="CX688" i="64"/>
  <c r="CX717" i="64" s="1"/>
  <c r="CX2045" i="64"/>
  <c r="CP688" i="64"/>
  <c r="CP717" i="64" s="1"/>
  <c r="CP2045" i="64"/>
  <c r="DE687" i="64"/>
  <c r="DE716" i="64" s="1"/>
  <c r="DE2044" i="64"/>
  <c r="CW687" i="64"/>
  <c r="CW716" i="64" s="1"/>
  <c r="CW2044" i="64"/>
  <c r="CO687" i="64"/>
  <c r="CO716" i="64" s="1"/>
  <c r="CO2044" i="64"/>
  <c r="DD684" i="64"/>
  <c r="DD713" i="64" s="1"/>
  <c r="DD2041" i="64"/>
  <c r="CV684" i="64"/>
  <c r="CV713" i="64" s="1"/>
  <c r="CV2041" i="64"/>
  <c r="DK683" i="64"/>
  <c r="DK2040" i="64"/>
  <c r="DC683" i="64"/>
  <c r="DC2040" i="64"/>
  <c r="CU683" i="64"/>
  <c r="CU2040" i="64"/>
  <c r="BA683" i="64"/>
  <c r="BA2040" i="64"/>
  <c r="BA2075" i="64" s="1"/>
  <c r="AS688" i="64"/>
  <c r="AS717" i="64" s="1"/>
  <c r="AS2045" i="64"/>
  <c r="AS2080" i="64" s="1"/>
  <c r="CK683" i="64"/>
  <c r="CK2040" i="64"/>
  <c r="CK2075" i="64" s="1"/>
  <c r="BM683" i="64"/>
  <c r="BM2040" i="64"/>
  <c r="BM2075" i="64" s="1"/>
  <c r="AO683" i="64"/>
  <c r="AO2040" i="64"/>
  <c r="AO2075" i="64" s="1"/>
  <c r="CK688" i="64"/>
  <c r="CK717" i="64" s="1"/>
  <c r="CK2045" i="64"/>
  <c r="CK2080" i="64" s="1"/>
  <c r="BM688" i="64"/>
  <c r="BM717" i="64" s="1"/>
  <c r="BM2045" i="64"/>
  <c r="BM2080" i="64" s="1"/>
  <c r="AO688" i="64"/>
  <c r="AO717" i="64" s="1"/>
  <c r="AO2045" i="64"/>
  <c r="AO2080" i="64" s="1"/>
  <c r="CL687" i="64"/>
  <c r="CL716" i="64" s="1"/>
  <c r="CL2044" i="64"/>
  <c r="CL2079" i="64" s="1"/>
  <c r="BN687" i="64"/>
  <c r="BN716" i="64" s="1"/>
  <c r="BN2044" i="64"/>
  <c r="BN2079" i="64" s="1"/>
  <c r="AP687" i="64"/>
  <c r="AP716" i="64" s="1"/>
  <c r="AP2044" i="64"/>
  <c r="AP2079" i="64" s="1"/>
  <c r="DE688" i="64"/>
  <c r="DE717" i="64" s="1"/>
  <c r="DE2045" i="64"/>
  <c r="CW688" i="64"/>
  <c r="CW717" i="64" s="1"/>
  <c r="CW2045" i="64"/>
  <c r="CO688" i="64"/>
  <c r="CO717" i="64" s="1"/>
  <c r="CO2045" i="64"/>
  <c r="DD687" i="64"/>
  <c r="DD716" i="64" s="1"/>
  <c r="DD2044" i="64"/>
  <c r="CV687" i="64"/>
  <c r="CV716" i="64" s="1"/>
  <c r="CV2044" i="64"/>
  <c r="DK684" i="64"/>
  <c r="DK713" i="64" s="1"/>
  <c r="DK2041" i="64"/>
  <c r="DC684" i="64"/>
  <c r="DC713" i="64" s="1"/>
  <c r="DC2041" i="64"/>
  <c r="CU684" i="64"/>
  <c r="CU713" i="64" s="1"/>
  <c r="CU2041" i="64"/>
  <c r="DJ683" i="64"/>
  <c r="DJ2040" i="64"/>
  <c r="DB683" i="64"/>
  <c r="DB2040" i="64"/>
  <c r="CT683" i="64"/>
  <c r="CT2040" i="64"/>
  <c r="CG683" i="64"/>
  <c r="CG2040" i="64"/>
  <c r="CG2075" i="64" s="1"/>
  <c r="AC683" i="64"/>
  <c r="AC2040" i="64"/>
  <c r="AC2075" i="64" s="1"/>
  <c r="AC688" i="64"/>
  <c r="AC717" i="64" s="1"/>
  <c r="AC2045" i="64"/>
  <c r="AC2080" i="64" s="1"/>
  <c r="BU683" i="64"/>
  <c r="BU2040" i="64"/>
  <c r="BU2075" i="64" s="1"/>
  <c r="AW683" i="64"/>
  <c r="AW2040" i="64"/>
  <c r="AW2075" i="64" s="1"/>
  <c r="Y683" i="64"/>
  <c r="Y2040" i="64"/>
  <c r="Y2075" i="64" s="1"/>
  <c r="BU688" i="64"/>
  <c r="BU717" i="64" s="1"/>
  <c r="BU2045" i="64"/>
  <c r="BU2080" i="64" s="1"/>
  <c r="AW688" i="64"/>
  <c r="AW717" i="64" s="1"/>
  <c r="AW2045" i="64"/>
  <c r="AW2080" i="64" s="1"/>
  <c r="Y688" i="64"/>
  <c r="Y717" i="64" s="1"/>
  <c r="Y2045" i="64"/>
  <c r="Y2080" i="64" s="1"/>
  <c r="BV687" i="64"/>
  <c r="BV716" i="64" s="1"/>
  <c r="BV2044" i="64"/>
  <c r="BV2079" i="64" s="1"/>
  <c r="AX687" i="64"/>
  <c r="AX716" i="64" s="1"/>
  <c r="AX2044" i="64"/>
  <c r="AX2079" i="64" s="1"/>
  <c r="Z687" i="64"/>
  <c r="Z716" i="64" s="1"/>
  <c r="Z2044" i="64"/>
  <c r="Z2079" i="64" s="1"/>
  <c r="CB683" i="64"/>
  <c r="CB2040" i="64"/>
  <c r="CB2075" i="64" s="1"/>
  <c r="BL683" i="64"/>
  <c r="BL2040" i="64"/>
  <c r="BL2075" i="64" s="1"/>
  <c r="AV683" i="64"/>
  <c r="AV2040" i="64"/>
  <c r="AV2075" i="64" s="1"/>
  <c r="AF683" i="64"/>
  <c r="AF2040" i="64"/>
  <c r="AF2075" i="64" s="1"/>
  <c r="CJ688" i="64"/>
  <c r="CJ717" i="64" s="1"/>
  <c r="CJ2045" i="64"/>
  <c r="CJ2080" i="64" s="1"/>
  <c r="CB688" i="64"/>
  <c r="CB717" i="64" s="1"/>
  <c r="CB2045" i="64"/>
  <c r="CB2080" i="64" s="1"/>
  <c r="BT688" i="64"/>
  <c r="BT717" i="64" s="1"/>
  <c r="BT2045" i="64"/>
  <c r="BT2080" i="64" s="1"/>
  <c r="BD688" i="64"/>
  <c r="BD717" i="64" s="1"/>
  <c r="BD2045" i="64"/>
  <c r="BD2080" i="64" s="1"/>
  <c r="AN688" i="64"/>
  <c r="AN717" i="64" s="1"/>
  <c r="AN2045" i="64"/>
  <c r="AN2080" i="64" s="1"/>
  <c r="AF688" i="64"/>
  <c r="AF717" i="64" s="1"/>
  <c r="AF2045" i="64"/>
  <c r="AF2080" i="64" s="1"/>
  <c r="X688" i="64"/>
  <c r="X717" i="64" s="1"/>
  <c r="X2045" i="64"/>
  <c r="X2080" i="64" s="1"/>
  <c r="CC687" i="64"/>
  <c r="CC716" i="64" s="1"/>
  <c r="CC2044" i="64"/>
  <c r="CC2079" i="64" s="1"/>
  <c r="BU687" i="64"/>
  <c r="BU716" i="64" s="1"/>
  <c r="BU2044" i="64"/>
  <c r="BU2079" i="64" s="1"/>
  <c r="BM687" i="64"/>
  <c r="BM716" i="64" s="1"/>
  <c r="BM2044" i="64"/>
  <c r="BM2079" i="64" s="1"/>
  <c r="BE687" i="64"/>
  <c r="BE716" i="64" s="1"/>
  <c r="BE2044" i="64"/>
  <c r="BE2079" i="64" s="1"/>
  <c r="AW687" i="64"/>
  <c r="AW716" i="64" s="1"/>
  <c r="AW2044" i="64"/>
  <c r="AW2079" i="64" s="1"/>
  <c r="AO687" i="64"/>
  <c r="AO716" i="64" s="1"/>
  <c r="AO2044" i="64"/>
  <c r="AO2079" i="64" s="1"/>
  <c r="AG687" i="64"/>
  <c r="AG716" i="64" s="1"/>
  <c r="AG2044" i="64"/>
  <c r="AG2079" i="64" s="1"/>
  <c r="Y687" i="64"/>
  <c r="Y716" i="64" s="1"/>
  <c r="Y2044" i="64"/>
  <c r="Y2079" i="64" s="1"/>
  <c r="DD688" i="64"/>
  <c r="DD717" i="64" s="1"/>
  <c r="DD2045" i="64"/>
  <c r="CV688" i="64"/>
  <c r="CV717" i="64" s="1"/>
  <c r="CV2045" i="64"/>
  <c r="DK687" i="64"/>
  <c r="DK716" i="64" s="1"/>
  <c r="DK2044" i="64"/>
  <c r="DC687" i="64"/>
  <c r="DC716" i="64" s="1"/>
  <c r="DC2044" i="64"/>
  <c r="CU687" i="64"/>
  <c r="CU716" i="64" s="1"/>
  <c r="CU2044" i="64"/>
  <c r="DJ684" i="64"/>
  <c r="DJ713" i="64" s="1"/>
  <c r="DJ2041" i="64"/>
  <c r="DB684" i="64"/>
  <c r="DB713" i="64" s="1"/>
  <c r="DB2041" i="64"/>
  <c r="CT684" i="64"/>
  <c r="CT713" i="64" s="1"/>
  <c r="CT2041" i="64"/>
  <c r="DI683" i="64"/>
  <c r="DI2040" i="64"/>
  <c r="DA683" i="64"/>
  <c r="DA2040" i="64"/>
  <c r="CS683" i="64"/>
  <c r="CS2040" i="64"/>
  <c r="BQ683" i="64"/>
  <c r="BQ2040" i="64"/>
  <c r="BQ2075" i="64" s="1"/>
  <c r="CG688" i="64"/>
  <c r="CG717" i="64" s="1"/>
  <c r="CG2045" i="64"/>
  <c r="CG2080" i="64" s="1"/>
  <c r="U688" i="64"/>
  <c r="U717" i="64" s="1"/>
  <c r="U2045" i="64"/>
  <c r="U2080" i="64" s="1"/>
  <c r="CC683" i="64"/>
  <c r="CC2040" i="64"/>
  <c r="CC2075" i="64" s="1"/>
  <c r="BE683" i="64"/>
  <c r="BE2040" i="64"/>
  <c r="BE2075" i="64" s="1"/>
  <c r="AG683" i="64"/>
  <c r="AG2040" i="64"/>
  <c r="AG2075" i="64" s="1"/>
  <c r="CC688" i="64"/>
  <c r="CC717" i="64" s="1"/>
  <c r="CC2045" i="64"/>
  <c r="CC2080" i="64" s="1"/>
  <c r="BE688" i="64"/>
  <c r="BE717" i="64" s="1"/>
  <c r="BE2045" i="64"/>
  <c r="BE2080" i="64" s="1"/>
  <c r="AG688" i="64"/>
  <c r="AG717" i="64" s="1"/>
  <c r="AG2045" i="64"/>
  <c r="AG2080" i="64" s="1"/>
  <c r="CD687" i="64"/>
  <c r="CD716" i="64" s="1"/>
  <c r="CD2044" i="64"/>
  <c r="CD2079" i="64" s="1"/>
  <c r="BF687" i="64"/>
  <c r="BF716" i="64" s="1"/>
  <c r="BF2044" i="64"/>
  <c r="BF2079" i="64" s="1"/>
  <c r="AH687" i="64"/>
  <c r="AH716" i="64" s="1"/>
  <c r="AH2044" i="64"/>
  <c r="AH2079" i="64" s="1"/>
  <c r="CJ683" i="64"/>
  <c r="CJ2040" i="64"/>
  <c r="CJ2075" i="64" s="1"/>
  <c r="BT683" i="64"/>
  <c r="BT2040" i="64"/>
  <c r="BT2075" i="64" s="1"/>
  <c r="BD683" i="64"/>
  <c r="BD2040" i="64"/>
  <c r="BD2075" i="64" s="1"/>
  <c r="AN683" i="64"/>
  <c r="AN2040" i="64"/>
  <c r="AN2075" i="64" s="1"/>
  <c r="X683" i="64"/>
  <c r="X2040" i="64"/>
  <c r="X2075" i="64" s="1"/>
  <c r="BL688" i="64"/>
  <c r="BL717" i="64" s="1"/>
  <c r="BL2045" i="64"/>
  <c r="BL2080" i="64" s="1"/>
  <c r="AV688" i="64"/>
  <c r="AV717" i="64" s="1"/>
  <c r="AV2045" i="64"/>
  <c r="AV2080" i="64" s="1"/>
  <c r="CK687" i="64"/>
  <c r="CK716" i="64" s="1"/>
  <c r="CK2044" i="64"/>
  <c r="CK2079" i="64" s="1"/>
  <c r="CI683" i="64"/>
  <c r="CI2040" i="64"/>
  <c r="CI2075" i="64" s="1"/>
  <c r="CA683" i="64"/>
  <c r="CA2040" i="64"/>
  <c r="CA2075" i="64" s="1"/>
  <c r="BS683" i="64"/>
  <c r="BS2040" i="64"/>
  <c r="BS2075" i="64" s="1"/>
  <c r="BK683" i="64"/>
  <c r="BK2040" i="64"/>
  <c r="BK2075" i="64" s="1"/>
  <c r="BC683" i="64"/>
  <c r="BC2040" i="64"/>
  <c r="BC2075" i="64" s="1"/>
  <c r="AU683" i="64"/>
  <c r="AU2040" i="64"/>
  <c r="AU2075" i="64" s="1"/>
  <c r="AM683" i="64"/>
  <c r="AM2040" i="64"/>
  <c r="AM2075" i="64" s="1"/>
  <c r="AE683" i="64"/>
  <c r="AE2040" i="64"/>
  <c r="AE2075" i="64" s="1"/>
  <c r="W683" i="64"/>
  <c r="W2040" i="64"/>
  <c r="W2075" i="64" s="1"/>
  <c r="CI688" i="64"/>
  <c r="CI717" i="64" s="1"/>
  <c r="CI2045" i="64"/>
  <c r="CI2080" i="64" s="1"/>
  <c r="CA688" i="64"/>
  <c r="CA717" i="64" s="1"/>
  <c r="CA2045" i="64"/>
  <c r="CA2080" i="64" s="1"/>
  <c r="BS688" i="64"/>
  <c r="BS717" i="64" s="1"/>
  <c r="BS2045" i="64"/>
  <c r="BS2080" i="64" s="1"/>
  <c r="BK688" i="64"/>
  <c r="BK717" i="64" s="1"/>
  <c r="BK2045" i="64"/>
  <c r="BK2080" i="64" s="1"/>
  <c r="BC688" i="64"/>
  <c r="BC717" i="64" s="1"/>
  <c r="BC2045" i="64"/>
  <c r="BC2080" i="64" s="1"/>
  <c r="AU688" i="64"/>
  <c r="AU717" i="64" s="1"/>
  <c r="AU2045" i="64"/>
  <c r="AU2080" i="64" s="1"/>
  <c r="AM688" i="64"/>
  <c r="AM717" i="64" s="1"/>
  <c r="AM2045" i="64"/>
  <c r="AM2080" i="64" s="1"/>
  <c r="AE688" i="64"/>
  <c r="AE717" i="64" s="1"/>
  <c r="AE2045" i="64"/>
  <c r="AE2080" i="64" s="1"/>
  <c r="W688" i="64"/>
  <c r="W717" i="64" s="1"/>
  <c r="W2045" i="64"/>
  <c r="W2080" i="64" s="1"/>
  <c r="CJ687" i="64"/>
  <c r="CJ716" i="64" s="1"/>
  <c r="CJ2044" i="64"/>
  <c r="CJ2079" i="64" s="1"/>
  <c r="CB687" i="64"/>
  <c r="CB716" i="64" s="1"/>
  <c r="CB2044" i="64"/>
  <c r="CB2079" i="64" s="1"/>
  <c r="BT687" i="64"/>
  <c r="BT716" i="64" s="1"/>
  <c r="BT2044" i="64"/>
  <c r="BT2079" i="64" s="1"/>
  <c r="BL687" i="64"/>
  <c r="BL716" i="64" s="1"/>
  <c r="BL2044" i="64"/>
  <c r="BL2079" i="64" s="1"/>
  <c r="BD687" i="64"/>
  <c r="BD716" i="64" s="1"/>
  <c r="BD2044" i="64"/>
  <c r="BD2079" i="64" s="1"/>
  <c r="AV687" i="64"/>
  <c r="AV716" i="64" s="1"/>
  <c r="AV2044" i="64"/>
  <c r="AV2079" i="64" s="1"/>
  <c r="AN687" i="64"/>
  <c r="AN716" i="64" s="1"/>
  <c r="AN2044" i="64"/>
  <c r="AN2079" i="64" s="1"/>
  <c r="AF687" i="64"/>
  <c r="AF716" i="64" s="1"/>
  <c r="AF2044" i="64"/>
  <c r="AF2079" i="64" s="1"/>
  <c r="X687" i="64"/>
  <c r="X716" i="64" s="1"/>
  <c r="X2044" i="64"/>
  <c r="X2079" i="64" s="1"/>
  <c r="DK688" i="64"/>
  <c r="DK717" i="64" s="1"/>
  <c r="DK2045" i="64"/>
  <c r="DC688" i="64"/>
  <c r="DC717" i="64" s="1"/>
  <c r="DC2045" i="64"/>
  <c r="CU688" i="64"/>
  <c r="CU717" i="64" s="1"/>
  <c r="CU2045" i="64"/>
  <c r="DJ687" i="64"/>
  <c r="DJ716" i="64" s="1"/>
  <c r="DJ2044" i="64"/>
  <c r="DB687" i="64"/>
  <c r="DB716" i="64" s="1"/>
  <c r="DB2044" i="64"/>
  <c r="CT687" i="64"/>
  <c r="CT716" i="64" s="1"/>
  <c r="CT2044" i="64"/>
  <c r="DI684" i="64"/>
  <c r="DI713" i="64" s="1"/>
  <c r="DI2041" i="64"/>
  <c r="DA684" i="64"/>
  <c r="DA713" i="64" s="1"/>
  <c r="DA2041" i="64"/>
  <c r="CS684" i="64"/>
  <c r="CS2041" i="64"/>
  <c r="DH683" i="64"/>
  <c r="DH2040" i="64"/>
  <c r="CZ683" i="64"/>
  <c r="CZ2040" i="64"/>
  <c r="CR683" i="64"/>
  <c r="CR2040" i="64"/>
  <c r="CH683" i="64"/>
  <c r="CH2040" i="64"/>
  <c r="CH2075" i="64" s="1"/>
  <c r="BZ683" i="64"/>
  <c r="BZ2040" i="64"/>
  <c r="BZ2075" i="64" s="1"/>
  <c r="BR683" i="64"/>
  <c r="BR2040" i="64"/>
  <c r="BR2075" i="64" s="1"/>
  <c r="BJ683" i="64"/>
  <c r="BJ2040" i="64"/>
  <c r="BJ2075" i="64" s="1"/>
  <c r="BB683" i="64"/>
  <c r="BB2040" i="64"/>
  <c r="BB2075" i="64" s="1"/>
  <c r="AT683" i="64"/>
  <c r="AT2040" i="64"/>
  <c r="AT2075" i="64" s="1"/>
  <c r="AL683" i="64"/>
  <c r="AL2040" i="64"/>
  <c r="AL2075" i="64" s="1"/>
  <c r="AD683" i="64"/>
  <c r="AD2040" i="64"/>
  <c r="AD2075" i="64" s="1"/>
  <c r="V683" i="64"/>
  <c r="V2040" i="64"/>
  <c r="V2075" i="64" s="1"/>
  <c r="CH688" i="64"/>
  <c r="CH717" i="64" s="1"/>
  <c r="CH2045" i="64"/>
  <c r="CH2080" i="64" s="1"/>
  <c r="BZ688" i="64"/>
  <c r="BZ717" i="64" s="1"/>
  <c r="BZ2045" i="64"/>
  <c r="BZ2080" i="64" s="1"/>
  <c r="BR688" i="64"/>
  <c r="BR717" i="64" s="1"/>
  <c r="BR2045" i="64"/>
  <c r="BR2080" i="64" s="1"/>
  <c r="BJ688" i="64"/>
  <c r="BJ717" i="64" s="1"/>
  <c r="BJ2045" i="64"/>
  <c r="BJ2080" i="64" s="1"/>
  <c r="BB688" i="64"/>
  <c r="BB717" i="64" s="1"/>
  <c r="BB2045" i="64"/>
  <c r="BB2080" i="64" s="1"/>
  <c r="AT688" i="64"/>
  <c r="AT717" i="64" s="1"/>
  <c r="AT2045" i="64"/>
  <c r="AT2080" i="64" s="1"/>
  <c r="AL688" i="64"/>
  <c r="AL717" i="64" s="1"/>
  <c r="AL2045" i="64"/>
  <c r="AL2080" i="64" s="1"/>
  <c r="AD688" i="64"/>
  <c r="AD717" i="64" s="1"/>
  <c r="AD2045" i="64"/>
  <c r="AD2080" i="64" s="1"/>
  <c r="V688" i="64"/>
  <c r="V717" i="64" s="1"/>
  <c r="V2045" i="64"/>
  <c r="V2080" i="64" s="1"/>
  <c r="CI687" i="64"/>
  <c r="CI716" i="64" s="1"/>
  <c r="CI2044" i="64"/>
  <c r="CI2079" i="64" s="1"/>
  <c r="CA687" i="64"/>
  <c r="CA716" i="64" s="1"/>
  <c r="CA2044" i="64"/>
  <c r="CA2079" i="64" s="1"/>
  <c r="BS687" i="64"/>
  <c r="BS716" i="64" s="1"/>
  <c r="BS2044" i="64"/>
  <c r="BS2079" i="64" s="1"/>
  <c r="BK687" i="64"/>
  <c r="BK716" i="64" s="1"/>
  <c r="BK2044" i="64"/>
  <c r="BK2079" i="64" s="1"/>
  <c r="BC687" i="64"/>
  <c r="BC716" i="64" s="1"/>
  <c r="BC2044" i="64"/>
  <c r="BC2079" i="64" s="1"/>
  <c r="AU687" i="64"/>
  <c r="AU716" i="64" s="1"/>
  <c r="AU2044" i="64"/>
  <c r="AU2079" i="64" s="1"/>
  <c r="AM687" i="64"/>
  <c r="AM716" i="64" s="1"/>
  <c r="AM2044" i="64"/>
  <c r="AM2079" i="64" s="1"/>
  <c r="AE687" i="64"/>
  <c r="AE716" i="64" s="1"/>
  <c r="AE2044" i="64"/>
  <c r="AE2079" i="64" s="1"/>
  <c r="W687" i="64"/>
  <c r="W716" i="64" s="1"/>
  <c r="W2044" i="64"/>
  <c r="W2079" i="64" s="1"/>
  <c r="DJ688" i="64"/>
  <c r="DJ717" i="64" s="1"/>
  <c r="DJ2045" i="64"/>
  <c r="DB688" i="64"/>
  <c r="DB717" i="64" s="1"/>
  <c r="DB2045" i="64"/>
  <c r="CT688" i="64"/>
  <c r="CT717" i="64" s="1"/>
  <c r="CT2045" i="64"/>
  <c r="DI687" i="64"/>
  <c r="DI716" i="64" s="1"/>
  <c r="DI2044" i="64"/>
  <c r="DA687" i="64"/>
  <c r="DA716" i="64" s="1"/>
  <c r="DA2044" i="64"/>
  <c r="CS687" i="64"/>
  <c r="CS716" i="64" s="1"/>
  <c r="CS2044" i="64"/>
  <c r="DH684" i="64"/>
  <c r="DH713" i="64" s="1"/>
  <c r="DH2041" i="64"/>
  <c r="CZ684" i="64"/>
  <c r="CZ713" i="64" s="1"/>
  <c r="CZ2041" i="64"/>
  <c r="CR684" i="64"/>
  <c r="CR713" i="64" s="1"/>
  <c r="CR2041" i="64"/>
  <c r="DG683" i="64"/>
  <c r="DG2040" i="64"/>
  <c r="CY683" i="64"/>
  <c r="CY2040" i="64"/>
  <c r="CQ683" i="64"/>
  <c r="CQ2040" i="64"/>
  <c r="BI683" i="64"/>
  <c r="BI2040" i="64"/>
  <c r="BI2075" i="64" s="1"/>
  <c r="BY688" i="64"/>
  <c r="BY717" i="64" s="1"/>
  <c r="BY2045" i="64"/>
  <c r="BY2080" i="64" s="1"/>
  <c r="AK688" i="64"/>
  <c r="AK717" i="64" s="1"/>
  <c r="AK2045" i="64"/>
  <c r="AK2080" i="64" s="1"/>
  <c r="BJ687" i="64"/>
  <c r="BJ716" i="64" s="1"/>
  <c r="BJ2044" i="64"/>
  <c r="BJ2079" i="64" s="1"/>
  <c r="AD687" i="64"/>
  <c r="AD716" i="64" s="1"/>
  <c r="AD2044" i="64"/>
  <c r="AD2079" i="64" s="1"/>
  <c r="DI688" i="64"/>
  <c r="DI717" i="64" s="1"/>
  <c r="DI2045" i="64"/>
  <c r="DA688" i="64"/>
  <c r="DA717" i="64" s="1"/>
  <c r="DA2045" i="64"/>
  <c r="CS688" i="64"/>
  <c r="CS717" i="64" s="1"/>
  <c r="CS2045" i="64"/>
  <c r="DH687" i="64"/>
  <c r="DH716" i="64" s="1"/>
  <c r="DH2044" i="64"/>
  <c r="CZ687" i="64"/>
  <c r="CZ716" i="64" s="1"/>
  <c r="CZ2044" i="64"/>
  <c r="CR687" i="64"/>
  <c r="CR716" i="64" s="1"/>
  <c r="CR2044" i="64"/>
  <c r="DG684" i="64"/>
  <c r="DG2041" i="64"/>
  <c r="CY684" i="64"/>
  <c r="CY713" i="64" s="1"/>
  <c r="CY2041" i="64"/>
  <c r="CQ684" i="64"/>
  <c r="CQ2041" i="64"/>
  <c r="DF683" i="64"/>
  <c r="DF2040" i="64"/>
  <c r="CX683" i="64"/>
  <c r="CX2040" i="64"/>
  <c r="CP683" i="64"/>
  <c r="CP2040" i="64"/>
  <c r="BY683" i="64"/>
  <c r="BY2040" i="64"/>
  <c r="BY2075" i="64" s="1"/>
  <c r="U683" i="64"/>
  <c r="U2040" i="64"/>
  <c r="U2075" i="64" s="1"/>
  <c r="BA688" i="64"/>
  <c r="BA717" i="64" s="1"/>
  <c r="BA2045" i="64"/>
  <c r="BA2080" i="64" s="1"/>
  <c r="BR687" i="64"/>
  <c r="BR716" i="64" s="1"/>
  <c r="BR2044" i="64"/>
  <c r="BR2079" i="64" s="1"/>
  <c r="AL687" i="64"/>
  <c r="AL716" i="64" s="1"/>
  <c r="AL2044" i="64"/>
  <c r="AL2079" i="64" s="1"/>
  <c r="CF683" i="64"/>
  <c r="CF2040" i="64"/>
  <c r="CF2075" i="64" s="1"/>
  <c r="BP683" i="64"/>
  <c r="BP2040" i="64"/>
  <c r="BP2075" i="64" s="1"/>
  <c r="AR683" i="64"/>
  <c r="AR2040" i="64"/>
  <c r="AR2075" i="64" s="1"/>
  <c r="T683" i="64"/>
  <c r="T2040" i="64"/>
  <c r="T2075" i="64" s="1"/>
  <c r="BP688" i="64"/>
  <c r="BP717" i="64" s="1"/>
  <c r="BP2045" i="64"/>
  <c r="BP2080" i="64" s="1"/>
  <c r="AR688" i="64"/>
  <c r="AR717" i="64" s="1"/>
  <c r="AR2045" i="64"/>
  <c r="AR2080" i="64" s="1"/>
  <c r="T688" i="64"/>
  <c r="T717" i="64" s="1"/>
  <c r="T2045" i="64"/>
  <c r="T2080" i="64" s="1"/>
  <c r="BQ687" i="64"/>
  <c r="BQ716" i="64" s="1"/>
  <c r="BQ2044" i="64"/>
  <c r="BQ2079" i="64" s="1"/>
  <c r="AS687" i="64"/>
  <c r="AS716" i="64" s="1"/>
  <c r="AS2044" i="64"/>
  <c r="AS2079" i="64" s="1"/>
  <c r="U687" i="64"/>
  <c r="U716" i="64" s="1"/>
  <c r="U2044" i="64"/>
  <c r="U2079" i="64" s="1"/>
  <c r="DH688" i="64"/>
  <c r="DH717" i="64" s="1"/>
  <c r="DH2045" i="64"/>
  <c r="CZ688" i="64"/>
  <c r="CZ717" i="64" s="1"/>
  <c r="CZ2045" i="64"/>
  <c r="CR688" i="64"/>
  <c r="CR717" i="64" s="1"/>
  <c r="CR2045" i="64"/>
  <c r="CY687" i="64"/>
  <c r="CY716" i="64" s="1"/>
  <c r="CY2044" i="64"/>
  <c r="CQ687" i="64"/>
  <c r="CQ716" i="64" s="1"/>
  <c r="CQ2044" i="64"/>
  <c r="DF684" i="64"/>
  <c r="DF2041" i="64"/>
  <c r="CX684" i="64"/>
  <c r="CX713" i="64" s="1"/>
  <c r="CX2041" i="64"/>
  <c r="CP684" i="64"/>
  <c r="CP713" i="64" s="1"/>
  <c r="CP2041" i="64"/>
  <c r="DE683" i="64"/>
  <c r="DE2040" i="64"/>
  <c r="CW683" i="64"/>
  <c r="CW2040" i="64"/>
  <c r="AK683" i="64"/>
  <c r="AK2040" i="64"/>
  <c r="AK2075" i="64" s="1"/>
  <c r="BI688" i="64"/>
  <c r="BI717" i="64" s="1"/>
  <c r="BI2045" i="64"/>
  <c r="BI2080" i="64" s="1"/>
  <c r="BZ687" i="64"/>
  <c r="BZ716" i="64" s="1"/>
  <c r="BZ2044" i="64"/>
  <c r="BZ2079" i="64" s="1"/>
  <c r="AT687" i="64"/>
  <c r="AT716" i="64" s="1"/>
  <c r="AT2044" i="64"/>
  <c r="AT2079" i="64" s="1"/>
  <c r="V687" i="64"/>
  <c r="V716" i="64" s="1"/>
  <c r="V2044" i="64"/>
  <c r="V2079" i="64" s="1"/>
  <c r="BH683" i="64"/>
  <c r="BH2040" i="64"/>
  <c r="BH2075" i="64" s="1"/>
  <c r="AB683" i="64"/>
  <c r="AB2040" i="64"/>
  <c r="AB2075" i="64" s="1"/>
  <c r="BX688" i="64"/>
  <c r="BX717" i="64" s="1"/>
  <c r="BX2045" i="64"/>
  <c r="BX2080" i="64" s="1"/>
  <c r="AZ688" i="64"/>
  <c r="AZ717" i="64" s="1"/>
  <c r="AZ2045" i="64"/>
  <c r="AZ2080" i="64" s="1"/>
  <c r="AB688" i="64"/>
  <c r="AB717" i="64" s="1"/>
  <c r="AB2045" i="64"/>
  <c r="AB2080" i="64" s="1"/>
  <c r="CG687" i="64"/>
  <c r="CG716" i="64" s="1"/>
  <c r="CG2044" i="64"/>
  <c r="CG2079" i="64" s="1"/>
  <c r="BI687" i="64"/>
  <c r="BI716" i="64" s="1"/>
  <c r="BI2044" i="64"/>
  <c r="BI2079" i="64" s="1"/>
  <c r="AK687" i="64"/>
  <c r="AK716" i="64" s="1"/>
  <c r="AK2044" i="64"/>
  <c r="AK2079" i="64" s="1"/>
  <c r="BW683" i="64"/>
  <c r="BW2040" i="64"/>
  <c r="BW2075" i="64" s="1"/>
  <c r="BG683" i="64"/>
  <c r="BG2040" i="64"/>
  <c r="BG2075" i="64" s="1"/>
  <c r="AQ683" i="64"/>
  <c r="AQ2040" i="64"/>
  <c r="AQ2075" i="64" s="1"/>
  <c r="AA683" i="64"/>
  <c r="AA2040" i="64"/>
  <c r="AA2075" i="64" s="1"/>
  <c r="S683" i="64"/>
  <c r="S2040" i="64"/>
  <c r="S2075" i="64" s="1"/>
  <c r="CE688" i="64"/>
  <c r="CE717" i="64" s="1"/>
  <c r="CE2045" i="64"/>
  <c r="CE2080" i="64" s="1"/>
  <c r="BO688" i="64"/>
  <c r="BO717" i="64" s="1"/>
  <c r="BO2045" i="64"/>
  <c r="BO2080" i="64" s="1"/>
  <c r="AY688" i="64"/>
  <c r="AY717" i="64" s="1"/>
  <c r="AY2045" i="64"/>
  <c r="AY2080" i="64" s="1"/>
  <c r="AI688" i="64"/>
  <c r="AI717" i="64" s="1"/>
  <c r="AI2045" i="64"/>
  <c r="AI2080" i="64" s="1"/>
  <c r="S688" i="64"/>
  <c r="S717" i="64" s="1"/>
  <c r="S2045" i="64"/>
  <c r="S2080" i="64" s="1"/>
  <c r="CF687" i="64"/>
  <c r="CF716" i="64" s="1"/>
  <c r="CF2044" i="64"/>
  <c r="CF2079" i="64" s="1"/>
  <c r="BX687" i="64"/>
  <c r="BX716" i="64" s="1"/>
  <c r="BX2044" i="64"/>
  <c r="BX2079" i="64" s="1"/>
  <c r="BH687" i="64"/>
  <c r="BH716" i="64" s="1"/>
  <c r="BH2044" i="64"/>
  <c r="BH2079" i="64" s="1"/>
  <c r="AZ687" i="64"/>
  <c r="AZ716" i="64" s="1"/>
  <c r="AZ2044" i="64"/>
  <c r="AZ2079" i="64" s="1"/>
  <c r="AR687" i="64"/>
  <c r="AR716" i="64" s="1"/>
  <c r="AR2044" i="64"/>
  <c r="AR2079" i="64" s="1"/>
  <c r="AJ687" i="64"/>
  <c r="AJ716" i="64" s="1"/>
  <c r="AJ2044" i="64"/>
  <c r="AJ2079" i="64" s="1"/>
  <c r="AB687" i="64"/>
  <c r="AB716" i="64" s="1"/>
  <c r="AB2044" i="64"/>
  <c r="AB2079" i="64" s="1"/>
  <c r="T687" i="64"/>
  <c r="T716" i="64" s="1"/>
  <c r="T2044" i="64"/>
  <c r="T2079" i="64" s="1"/>
  <c r="DG688" i="64"/>
  <c r="DG717" i="64" s="1"/>
  <c r="DG2045" i="64"/>
  <c r="CY688" i="64"/>
  <c r="CY717" i="64" s="1"/>
  <c r="CY2045" i="64"/>
  <c r="CQ688" i="64"/>
  <c r="CQ717" i="64" s="1"/>
  <c r="CQ2045" i="64"/>
  <c r="DF687" i="64"/>
  <c r="DF716" i="64" s="1"/>
  <c r="DF2044" i="64"/>
  <c r="CX687" i="64"/>
  <c r="CX716" i="64" s="1"/>
  <c r="CX2044" i="64"/>
  <c r="CP687" i="64"/>
  <c r="CP716" i="64" s="1"/>
  <c r="CP2044" i="64"/>
  <c r="DE684" i="64"/>
  <c r="DE713" i="64" s="1"/>
  <c r="DE2041" i="64"/>
  <c r="CW684" i="64"/>
  <c r="CW713" i="64" s="1"/>
  <c r="CW2041" i="64"/>
  <c r="CO684" i="64"/>
  <c r="CO2041" i="64"/>
  <c r="DD683" i="64"/>
  <c r="DD2040" i="64"/>
  <c r="CV683" i="64"/>
  <c r="CV2040" i="64"/>
  <c r="CC713" i="64"/>
  <c r="Y713" i="64"/>
  <c r="BU713" i="64"/>
  <c r="CJ713" i="64"/>
  <c r="CB713" i="64"/>
  <c r="BT713" i="64"/>
  <c r="BL713" i="64"/>
  <c r="BD713" i="64"/>
  <c r="AV713" i="64"/>
  <c r="AN713" i="64"/>
  <c r="AF713" i="64"/>
  <c r="X713" i="64"/>
  <c r="AW713" i="64"/>
  <c r="CI713" i="64"/>
  <c r="CA713" i="64"/>
  <c r="BS713" i="64"/>
  <c r="BK713" i="64"/>
  <c r="BC713" i="64"/>
  <c r="AU713" i="64"/>
  <c r="AM713" i="64"/>
  <c r="AE713" i="64"/>
  <c r="W713" i="64"/>
  <c r="CH713" i="64"/>
  <c r="BZ713" i="64"/>
  <c r="BR713" i="64"/>
  <c r="BJ713" i="64"/>
  <c r="BB713" i="64"/>
  <c r="AT713" i="64"/>
  <c r="AL713" i="64"/>
  <c r="AD713" i="64"/>
  <c r="V713" i="64"/>
  <c r="CK713" i="64"/>
  <c r="AG713" i="64"/>
  <c r="CG713" i="64"/>
  <c r="BY713" i="64"/>
  <c r="BQ713" i="64"/>
  <c r="BI713" i="64"/>
  <c r="BA713" i="64"/>
  <c r="AS713" i="64"/>
  <c r="AK713" i="64"/>
  <c r="AC713" i="64"/>
  <c r="U713" i="64"/>
  <c r="BM713" i="64"/>
  <c r="CF713" i="64"/>
  <c r="BX713" i="64"/>
  <c r="BP713" i="64"/>
  <c r="BH713" i="64"/>
  <c r="AZ713" i="64"/>
  <c r="AR713" i="64"/>
  <c r="AJ713" i="64"/>
  <c r="AB713" i="64"/>
  <c r="T713" i="64"/>
  <c r="BE713" i="64"/>
  <c r="CE713" i="64"/>
  <c r="BW713" i="64"/>
  <c r="BO713" i="64"/>
  <c r="BG713" i="64"/>
  <c r="AY713" i="64"/>
  <c r="AQ713" i="64"/>
  <c r="AI713" i="64"/>
  <c r="AA713" i="64"/>
  <c r="S713" i="64"/>
  <c r="AO713" i="64"/>
  <c r="CL713" i="64"/>
  <c r="CD713" i="64"/>
  <c r="BV713" i="64"/>
  <c r="BN713" i="64"/>
  <c r="BF713" i="64"/>
  <c r="AX713" i="64"/>
  <c r="AP713" i="64"/>
  <c r="AH713" i="64"/>
  <c r="Z713" i="64"/>
  <c r="DG385" i="64"/>
  <c r="DG687" i="64"/>
  <c r="DG716" i="64" s="1"/>
  <c r="CO381" i="64"/>
  <c r="CO683" i="64"/>
  <c r="AV2294" i="64"/>
  <c r="AV427" i="64"/>
  <c r="AV2321" i="64"/>
  <c r="AV2333" i="64" s="1"/>
  <c r="BT2299" i="64"/>
  <c r="BT2326" i="64"/>
  <c r="BT432" i="64"/>
  <c r="AN2299" i="64"/>
  <c r="AN2326" i="64"/>
  <c r="AN432" i="64"/>
  <c r="BM2298" i="64"/>
  <c r="BM431" i="64"/>
  <c r="BM2325" i="64"/>
  <c r="CD2295" i="64"/>
  <c r="CD2322" i="64"/>
  <c r="CD428" i="64"/>
  <c r="AH2295" i="64"/>
  <c r="AH2322" i="64"/>
  <c r="AH428" i="64"/>
  <c r="DF2299" i="64"/>
  <c r="DF2317" i="64" s="1"/>
  <c r="DF2326" i="64"/>
  <c r="DF432" i="64"/>
  <c r="CX2299" i="64"/>
  <c r="CX2317" i="64" s="1"/>
  <c r="CX2326" i="64"/>
  <c r="CX432" i="64"/>
  <c r="CP2299" i="64"/>
  <c r="CP2317" i="64" s="1"/>
  <c r="CP2326" i="64"/>
  <c r="CP432" i="64"/>
  <c r="DE2298" i="64"/>
  <c r="DE2316" i="64" s="1"/>
  <c r="DE2325" i="64"/>
  <c r="DE431" i="64"/>
  <c r="CW2298" i="64"/>
  <c r="CW2316" i="64" s="1"/>
  <c r="CW2325" i="64"/>
  <c r="CW431" i="64"/>
  <c r="CO2298" i="64"/>
  <c r="CO2316" i="64" s="1"/>
  <c r="CO2325" i="64"/>
  <c r="CO431" i="64"/>
  <c r="DD2295" i="64"/>
  <c r="DD2313" i="64" s="1"/>
  <c r="DD2322" i="64"/>
  <c r="DD428" i="64"/>
  <c r="CV2295" i="64"/>
  <c r="CV2313" i="64" s="1"/>
  <c r="CV2322" i="64"/>
  <c r="CV428" i="64"/>
  <c r="DK2294" i="64"/>
  <c r="DK427" i="64"/>
  <c r="DK2321" i="64"/>
  <c r="DK2333" i="64" s="1"/>
  <c r="CI2294" i="64"/>
  <c r="CI2321" i="64"/>
  <c r="CI2333" i="64" s="1"/>
  <c r="CI427" i="64"/>
  <c r="CA2294" i="64"/>
  <c r="CA2321" i="64"/>
  <c r="CA2333" i="64" s="1"/>
  <c r="CA427" i="64"/>
  <c r="BS2294" i="64"/>
  <c r="BS2321" i="64"/>
  <c r="BS2333" i="64" s="1"/>
  <c r="BS427" i="64"/>
  <c r="BK2294" i="64"/>
  <c r="BK2321" i="64"/>
  <c r="BK2333" i="64" s="1"/>
  <c r="BK427" i="64"/>
  <c r="BC2294" i="64"/>
  <c r="BC2321" i="64"/>
  <c r="BC2333" i="64" s="1"/>
  <c r="BC427" i="64"/>
  <c r="AU2294" i="64"/>
  <c r="AU2321" i="64"/>
  <c r="AU2333" i="64" s="1"/>
  <c r="AU427" i="64"/>
  <c r="AM2294" i="64"/>
  <c r="AM2321" i="64"/>
  <c r="AM2333" i="64" s="1"/>
  <c r="AM427" i="64"/>
  <c r="AE2294" i="64"/>
  <c r="AE2321" i="64"/>
  <c r="AE2333" i="64" s="1"/>
  <c r="AE427" i="64"/>
  <c r="W2294" i="64"/>
  <c r="W2321" i="64"/>
  <c r="W2333" i="64" s="1"/>
  <c r="W427" i="64"/>
  <c r="CI2299" i="64"/>
  <c r="CI2326" i="64"/>
  <c r="CI432" i="64"/>
  <c r="CA2299" i="64"/>
  <c r="CA2326" i="64"/>
  <c r="CA432" i="64"/>
  <c r="BS2299" i="64"/>
  <c r="BS2326" i="64"/>
  <c r="BS432" i="64"/>
  <c r="BK2299" i="64"/>
  <c r="BK2326" i="64"/>
  <c r="BK432" i="64"/>
  <c r="BC2299" i="64"/>
  <c r="BC2326" i="64"/>
  <c r="BC432" i="64"/>
  <c r="AU2299" i="64"/>
  <c r="AU2326" i="64"/>
  <c r="AU432" i="64"/>
  <c r="AM2299" i="64"/>
  <c r="AM2326" i="64"/>
  <c r="AM432" i="64"/>
  <c r="AE2299" i="64"/>
  <c r="AE2326" i="64"/>
  <c r="AE432" i="64"/>
  <c r="W2299" i="64"/>
  <c r="W2326" i="64"/>
  <c r="W432" i="64"/>
  <c r="CJ2298" i="64"/>
  <c r="CJ2325" i="64"/>
  <c r="CJ431" i="64"/>
  <c r="CB2298" i="64"/>
  <c r="CB2325" i="64"/>
  <c r="CB431" i="64"/>
  <c r="BT2298" i="64"/>
  <c r="BT2325" i="64"/>
  <c r="BT431" i="64"/>
  <c r="BL2298" i="64"/>
  <c r="BL2325" i="64"/>
  <c r="BL431" i="64"/>
  <c r="BD2298" i="64"/>
  <c r="BD2325" i="64"/>
  <c r="BD431" i="64"/>
  <c r="AV2298" i="64"/>
  <c r="AV2325" i="64"/>
  <c r="AV431" i="64"/>
  <c r="AN2298" i="64"/>
  <c r="AN2325" i="64"/>
  <c r="AN431" i="64"/>
  <c r="AF2298" i="64"/>
  <c r="AF2325" i="64"/>
  <c r="AF431" i="64"/>
  <c r="X2298" i="64"/>
  <c r="X2325" i="64"/>
  <c r="X431" i="64"/>
  <c r="CK2295" i="64"/>
  <c r="CK2322" i="64"/>
  <c r="CK428" i="64"/>
  <c r="CC2295" i="64"/>
  <c r="CC2322" i="64"/>
  <c r="CC428" i="64"/>
  <c r="BU2295" i="64"/>
  <c r="BU2322" i="64"/>
  <c r="BU428" i="64"/>
  <c r="BM2295" i="64"/>
  <c r="BM428" i="64"/>
  <c r="BM2322" i="64"/>
  <c r="BE2295" i="64"/>
  <c r="BE2322" i="64"/>
  <c r="BE428" i="64"/>
  <c r="AW2295" i="64"/>
  <c r="AW2322" i="64"/>
  <c r="AW428" i="64"/>
  <c r="AO2295" i="64"/>
  <c r="AO2322" i="64"/>
  <c r="AO428" i="64"/>
  <c r="AG2295" i="64"/>
  <c r="AG2322" i="64"/>
  <c r="AG428" i="64"/>
  <c r="Y2295" i="64"/>
  <c r="Y2322" i="64"/>
  <c r="Y428" i="64"/>
  <c r="DE2299" i="64"/>
  <c r="DE2317" i="64" s="1"/>
  <c r="DE2326" i="64"/>
  <c r="DE432" i="64"/>
  <c r="CW2299" i="64"/>
  <c r="CW2317" i="64" s="1"/>
  <c r="CW2326" i="64"/>
  <c r="CW432" i="64"/>
  <c r="CO2299" i="64"/>
  <c r="CO2317" i="64" s="1"/>
  <c r="CO2326" i="64"/>
  <c r="CO432" i="64"/>
  <c r="DD2298" i="64"/>
  <c r="DD2316" i="64" s="1"/>
  <c r="DD2325" i="64"/>
  <c r="DD431" i="64"/>
  <c r="CV2298" i="64"/>
  <c r="CV2316" i="64" s="1"/>
  <c r="CV2325" i="64"/>
  <c r="CV431" i="64"/>
  <c r="DK2295" i="64"/>
  <c r="DK2313" i="64" s="1"/>
  <c r="DK2322" i="64"/>
  <c r="DK428" i="64"/>
  <c r="DC2295" i="64"/>
  <c r="DC2313" i="64" s="1"/>
  <c r="DC2322" i="64"/>
  <c r="DC428" i="64"/>
  <c r="CU2295" i="64"/>
  <c r="CU2313" i="64" s="1"/>
  <c r="CU2322" i="64"/>
  <c r="CU428" i="64"/>
  <c r="DJ2294" i="64"/>
  <c r="DJ2321" i="64"/>
  <c r="DJ2333" i="64" s="1"/>
  <c r="DJ427" i="64"/>
  <c r="DB2294" i="64"/>
  <c r="DB2321" i="64"/>
  <c r="DB2333" i="64" s="1"/>
  <c r="DB427" i="64"/>
  <c r="CT2294" i="64"/>
  <c r="CT2321" i="64"/>
  <c r="CT2333" i="64" s="1"/>
  <c r="CT427" i="64"/>
  <c r="CB2294" i="64"/>
  <c r="CB2321" i="64"/>
  <c r="CB2333" i="64" s="1"/>
  <c r="CB427" i="64"/>
  <c r="X2294" i="64"/>
  <c r="X2321" i="64"/>
  <c r="X2333" i="64" s="1"/>
  <c r="X427" i="64"/>
  <c r="X2299" i="64"/>
  <c r="X2326" i="64"/>
  <c r="X432" i="64"/>
  <c r="AO2298" i="64"/>
  <c r="AO2325" i="64"/>
  <c r="AO431" i="64"/>
  <c r="BF2295" i="64"/>
  <c r="BF2322" i="64"/>
  <c r="BF428" i="64"/>
  <c r="DC2294" i="64"/>
  <c r="DC2321" i="64"/>
  <c r="DC2333" i="64" s="1"/>
  <c r="DC427" i="64"/>
  <c r="BR2294" i="64"/>
  <c r="BR2321" i="64"/>
  <c r="BR2333" i="64" s="1"/>
  <c r="BR427" i="64"/>
  <c r="V2294" i="64"/>
  <c r="V2321" i="64"/>
  <c r="V2333" i="64" s="1"/>
  <c r="V427" i="64"/>
  <c r="BB2299" i="64"/>
  <c r="BB2326" i="64"/>
  <c r="BB432" i="64"/>
  <c r="CI2298" i="64"/>
  <c r="CI2325" i="64"/>
  <c r="CI431" i="64"/>
  <c r="CJ2295" i="64"/>
  <c r="CJ2322" i="64"/>
  <c r="CJ428" i="64"/>
  <c r="DD2299" i="64"/>
  <c r="DD2317" i="64" s="1"/>
  <c r="DD2326" i="64"/>
  <c r="DD432" i="64"/>
  <c r="CV2299" i="64"/>
  <c r="CV2317" i="64" s="1"/>
  <c r="CV2326" i="64"/>
  <c r="CV432" i="64"/>
  <c r="DK2298" i="64"/>
  <c r="DK2316" i="64" s="1"/>
  <c r="DK2325" i="64"/>
  <c r="DK431" i="64"/>
  <c r="DC2298" i="64"/>
  <c r="DC2316" i="64" s="1"/>
  <c r="DC2325" i="64"/>
  <c r="DC431" i="64"/>
  <c r="CU2298" i="64"/>
  <c r="CU2316" i="64" s="1"/>
  <c r="CU431" i="64"/>
  <c r="CU2325" i="64"/>
  <c r="DJ2295" i="64"/>
  <c r="DJ2313" i="64" s="1"/>
  <c r="DJ2322" i="64"/>
  <c r="DJ428" i="64"/>
  <c r="DB2295" i="64"/>
  <c r="DB2313" i="64" s="1"/>
  <c r="DB2322" i="64"/>
  <c r="DB428" i="64"/>
  <c r="CT2295" i="64"/>
  <c r="CT2313" i="64" s="1"/>
  <c r="CT2322" i="64"/>
  <c r="CT428" i="64"/>
  <c r="DI2294" i="64"/>
  <c r="DI2321" i="64"/>
  <c r="DI2333" i="64" s="1"/>
  <c r="DI427" i="64"/>
  <c r="DA2294" i="64"/>
  <c r="DA2321" i="64"/>
  <c r="DA2333" i="64" s="1"/>
  <c r="DA427" i="64"/>
  <c r="CS2294" i="64"/>
  <c r="CS2321" i="64"/>
  <c r="CS2333" i="64" s="1"/>
  <c r="CS427" i="64"/>
  <c r="CG2294" i="64"/>
  <c r="CG2321" i="64"/>
  <c r="CG2333" i="64" s="1"/>
  <c r="CG427" i="64"/>
  <c r="BY2294" i="64"/>
  <c r="BY2321" i="64"/>
  <c r="BY2333" i="64" s="1"/>
  <c r="BY427" i="64"/>
  <c r="BY441" i="64" s="1"/>
  <c r="BQ2294" i="64"/>
  <c r="BQ2321" i="64"/>
  <c r="BQ2333" i="64" s="1"/>
  <c r="BQ427" i="64"/>
  <c r="AK2294" i="64"/>
  <c r="AK2321" i="64"/>
  <c r="AK2333" i="64" s="1"/>
  <c r="AK427" i="64"/>
  <c r="AC2294" i="64"/>
  <c r="AC2321" i="64"/>
  <c r="AC2333" i="64" s="1"/>
  <c r="AC427" i="64"/>
  <c r="U2294" i="64"/>
  <c r="U2321" i="64"/>
  <c r="U2333" i="64" s="1"/>
  <c r="U427" i="64"/>
  <c r="CG2299" i="64"/>
  <c r="CG2326" i="64"/>
  <c r="CG432" i="64"/>
  <c r="BY2299" i="64"/>
  <c r="BY2326" i="64"/>
  <c r="BY432" i="64"/>
  <c r="BQ2299" i="64"/>
  <c r="BQ2326" i="64"/>
  <c r="BQ432" i="64"/>
  <c r="BI2299" i="64"/>
  <c r="BI2326" i="64"/>
  <c r="BI432" i="64"/>
  <c r="BA2299" i="64"/>
  <c r="BA2326" i="64"/>
  <c r="BA432" i="64"/>
  <c r="AS2299" i="64"/>
  <c r="AS2326" i="64"/>
  <c r="AS432" i="64"/>
  <c r="AK2299" i="64"/>
  <c r="AK2326" i="64"/>
  <c r="AK432" i="64"/>
  <c r="AC2299" i="64"/>
  <c r="AC2326" i="64"/>
  <c r="AC432" i="64"/>
  <c r="U2299" i="64"/>
  <c r="U2326" i="64"/>
  <c r="U432" i="64"/>
  <c r="CH2298" i="64"/>
  <c r="CH2325" i="64"/>
  <c r="CH431" i="64"/>
  <c r="BZ2298" i="64"/>
  <c r="BZ2325" i="64"/>
  <c r="BZ431" i="64"/>
  <c r="BR2298" i="64"/>
  <c r="BR2325" i="64"/>
  <c r="BR431" i="64"/>
  <c r="BJ2298" i="64"/>
  <c r="BJ431" i="64"/>
  <c r="BJ2325" i="64"/>
  <c r="BB2298" i="64"/>
  <c r="BB2325" i="64"/>
  <c r="BB431" i="64"/>
  <c r="AT2298" i="64"/>
  <c r="AT2325" i="64"/>
  <c r="AT431" i="64"/>
  <c r="AL2298" i="64"/>
  <c r="AL2325" i="64"/>
  <c r="AL431" i="64"/>
  <c r="AD2298" i="64"/>
  <c r="AD2325" i="64"/>
  <c r="AD431" i="64"/>
  <c r="V2298" i="64"/>
  <c r="V2325" i="64"/>
  <c r="V431" i="64"/>
  <c r="CI2295" i="64"/>
  <c r="CI2322" i="64"/>
  <c r="CI428" i="64"/>
  <c r="CA2295" i="64"/>
  <c r="CA2322" i="64"/>
  <c r="CA428" i="64"/>
  <c r="BS2295" i="64"/>
  <c r="BS2322" i="64"/>
  <c r="BS428" i="64"/>
  <c r="BK2295" i="64"/>
  <c r="BK2322" i="64"/>
  <c r="BK428" i="64"/>
  <c r="BC2295" i="64"/>
  <c r="BC2322" i="64"/>
  <c r="BC428" i="64"/>
  <c r="AU2295" i="64"/>
  <c r="AU2322" i="64"/>
  <c r="AU428" i="64"/>
  <c r="AM2295" i="64"/>
  <c r="AM2322" i="64"/>
  <c r="AM428" i="64"/>
  <c r="AE2295" i="64"/>
  <c r="AE2322" i="64"/>
  <c r="AE428" i="64"/>
  <c r="W2295" i="64"/>
  <c r="W2322" i="64"/>
  <c r="W428" i="64"/>
  <c r="DK2299" i="64"/>
  <c r="DK2317" i="64" s="1"/>
  <c r="DK2326" i="64"/>
  <c r="DK432" i="64"/>
  <c r="DC2299" i="64"/>
  <c r="DC2317" i="64" s="1"/>
  <c r="DC2326" i="64"/>
  <c r="DC432" i="64"/>
  <c r="CU2299" i="64"/>
  <c r="CU2317" i="64" s="1"/>
  <c r="CU2326" i="64"/>
  <c r="CU432" i="64"/>
  <c r="DJ2298" i="64"/>
  <c r="DJ2316" i="64" s="1"/>
  <c r="DJ2325" i="64"/>
  <c r="DJ431" i="64"/>
  <c r="DB2298" i="64"/>
  <c r="DB2316" i="64" s="1"/>
  <c r="DB2325" i="64"/>
  <c r="DB431" i="64"/>
  <c r="CT2298" i="64"/>
  <c r="CT2316" i="64" s="1"/>
  <c r="CT2325" i="64"/>
  <c r="CT431" i="64"/>
  <c r="DI2295" i="64"/>
  <c r="DI2313" i="64" s="1"/>
  <c r="DI2322" i="64"/>
  <c r="DI428" i="64"/>
  <c r="DA2295" i="64"/>
  <c r="DA2313" i="64" s="1"/>
  <c r="DA2322" i="64"/>
  <c r="DA428" i="64"/>
  <c r="CS2295" i="64"/>
  <c r="CS2313" i="64" s="1"/>
  <c r="CS2322" i="64"/>
  <c r="CS428" i="64"/>
  <c r="DH2294" i="64"/>
  <c r="DH2321" i="64"/>
  <c r="DH2333" i="64" s="1"/>
  <c r="DH427" i="64"/>
  <c r="CZ2294" i="64"/>
  <c r="CZ2321" i="64"/>
  <c r="CZ2333" i="64" s="1"/>
  <c r="CZ427" i="64"/>
  <c r="CR2294" i="64"/>
  <c r="CR2321" i="64"/>
  <c r="CR2333" i="64" s="1"/>
  <c r="CR427" i="64"/>
  <c r="BT2294" i="64"/>
  <c r="BT2321" i="64"/>
  <c r="BT2333" i="64" s="1"/>
  <c r="BT427" i="64"/>
  <c r="AF2294" i="64"/>
  <c r="AF2321" i="64"/>
  <c r="AF2333" i="64" s="1"/>
  <c r="AF427" i="64"/>
  <c r="BD2299" i="64"/>
  <c r="BD2326" i="64"/>
  <c r="BD432" i="64"/>
  <c r="CC2298" i="64"/>
  <c r="CC2325" i="64"/>
  <c r="CC431" i="64"/>
  <c r="Y2298" i="64"/>
  <c r="Y2325" i="64"/>
  <c r="Y431" i="64"/>
  <c r="AP2295" i="64"/>
  <c r="AP2322" i="64"/>
  <c r="AP428" i="64"/>
  <c r="CU2294" i="64"/>
  <c r="CU2321" i="64"/>
  <c r="CU2333" i="64" s="1"/>
  <c r="CU427" i="64"/>
  <c r="BJ2294" i="64"/>
  <c r="BJ2321" i="64"/>
  <c r="BJ2333" i="64" s="1"/>
  <c r="BJ427" i="64"/>
  <c r="AD2294" i="64"/>
  <c r="AD2321" i="64"/>
  <c r="AD2333" i="64" s="1"/>
  <c r="AD427" i="64"/>
  <c r="BJ2299" i="64"/>
  <c r="BJ432" i="64"/>
  <c r="BJ2326" i="64"/>
  <c r="V2299" i="64"/>
  <c r="V2326" i="64"/>
  <c r="V432" i="64"/>
  <c r="BC2298" i="64"/>
  <c r="BC2325" i="64"/>
  <c r="BC431" i="64"/>
  <c r="W2298" i="64"/>
  <c r="W2325" i="64"/>
  <c r="W431" i="64"/>
  <c r="BD2295" i="64"/>
  <c r="BD2322" i="64"/>
  <c r="BD428" i="64"/>
  <c r="X2295" i="64"/>
  <c r="X2322" i="64"/>
  <c r="X428" i="64"/>
  <c r="AS2294" i="64"/>
  <c r="AS2321" i="64"/>
  <c r="AS2333" i="64" s="1"/>
  <c r="AS427" i="64"/>
  <c r="CF2294" i="64"/>
  <c r="CF2321" i="64"/>
  <c r="CF2333" i="64" s="1"/>
  <c r="CF427" i="64"/>
  <c r="BX2294" i="64"/>
  <c r="BX2321" i="64"/>
  <c r="BX2333" i="64" s="1"/>
  <c r="BX427" i="64"/>
  <c r="BP2294" i="64"/>
  <c r="BP2321" i="64"/>
  <c r="BP2333" i="64" s="1"/>
  <c r="BP427" i="64"/>
  <c r="BH2294" i="64"/>
  <c r="BH2321" i="64"/>
  <c r="BH2333" i="64" s="1"/>
  <c r="BH427" i="64"/>
  <c r="AZ2294" i="64"/>
  <c r="AZ2321" i="64"/>
  <c r="AZ2333" i="64" s="1"/>
  <c r="AZ427" i="64"/>
  <c r="AR2294" i="64"/>
  <c r="AR2321" i="64"/>
  <c r="AR2333" i="64" s="1"/>
  <c r="AR427" i="64"/>
  <c r="AJ2294" i="64"/>
  <c r="AJ2321" i="64"/>
  <c r="AJ2333" i="64" s="1"/>
  <c r="AJ427" i="64"/>
  <c r="AB2294" i="64"/>
  <c r="AB2321" i="64"/>
  <c r="AB2333" i="64" s="1"/>
  <c r="AB427" i="64"/>
  <c r="T2294" i="64"/>
  <c r="T2321" i="64"/>
  <c r="T2333" i="64" s="1"/>
  <c r="T427" i="64"/>
  <c r="CF2299" i="64"/>
  <c r="CF2326" i="64"/>
  <c r="CF432" i="64"/>
  <c r="BX2299" i="64"/>
  <c r="BX2326" i="64"/>
  <c r="BX432" i="64"/>
  <c r="BP2299" i="64"/>
  <c r="BP2326" i="64"/>
  <c r="BP432" i="64"/>
  <c r="BH2299" i="64"/>
  <c r="BH2326" i="64"/>
  <c r="BH432" i="64"/>
  <c r="AZ2299" i="64"/>
  <c r="AZ2326" i="64"/>
  <c r="AZ432" i="64"/>
  <c r="AR2299" i="64"/>
  <c r="AR2326" i="64"/>
  <c r="AR432" i="64"/>
  <c r="AJ2299" i="64"/>
  <c r="AJ2326" i="64"/>
  <c r="AJ432" i="64"/>
  <c r="AB2299" i="64"/>
  <c r="AB2326" i="64"/>
  <c r="AB432" i="64"/>
  <c r="T2299" i="64"/>
  <c r="T2326" i="64"/>
  <c r="T432" i="64"/>
  <c r="CG2298" i="64"/>
  <c r="CG2325" i="64"/>
  <c r="CG431" i="64"/>
  <c r="BY2298" i="64"/>
  <c r="BY2325" i="64"/>
  <c r="BY431" i="64"/>
  <c r="BQ2298" i="64"/>
  <c r="BQ2325" i="64"/>
  <c r="BQ431" i="64"/>
  <c r="BI2298" i="64"/>
  <c r="BI2325" i="64"/>
  <c r="BI431" i="64"/>
  <c r="BA2298" i="64"/>
  <c r="BA2325" i="64"/>
  <c r="BA431" i="64"/>
  <c r="AS2298" i="64"/>
  <c r="AS2325" i="64"/>
  <c r="AS431" i="64"/>
  <c r="AK2298" i="64"/>
  <c r="AK2325" i="64"/>
  <c r="AK431" i="64"/>
  <c r="AC2298" i="64"/>
  <c r="AC2325" i="64"/>
  <c r="AC431" i="64"/>
  <c r="U2298" i="64"/>
  <c r="U2325" i="64"/>
  <c r="U431" i="64"/>
  <c r="CH2295" i="64"/>
  <c r="CH428" i="64"/>
  <c r="CH2322" i="64"/>
  <c r="BZ2295" i="64"/>
  <c r="BZ2322" i="64"/>
  <c r="BZ428" i="64"/>
  <c r="BR2295" i="64"/>
  <c r="BR2322" i="64"/>
  <c r="BR428" i="64"/>
  <c r="BJ2295" i="64"/>
  <c r="BJ2322" i="64"/>
  <c r="BJ428" i="64"/>
  <c r="BB2295" i="64"/>
  <c r="BB2322" i="64"/>
  <c r="BB428" i="64"/>
  <c r="AT2295" i="64"/>
  <c r="AT2322" i="64"/>
  <c r="AT428" i="64"/>
  <c r="AL2295" i="64"/>
  <c r="AL2322" i="64"/>
  <c r="AL428" i="64"/>
  <c r="AD2295" i="64"/>
  <c r="AD2322" i="64"/>
  <c r="AD428" i="64"/>
  <c r="V2295" i="64"/>
  <c r="V2322" i="64"/>
  <c r="V428" i="64"/>
  <c r="DJ2299" i="64"/>
  <c r="DJ2317" i="64" s="1"/>
  <c r="DJ2326" i="64"/>
  <c r="DJ432" i="64"/>
  <c r="DB2299" i="64"/>
  <c r="DB2317" i="64" s="1"/>
  <c r="DB2326" i="64"/>
  <c r="DB432" i="64"/>
  <c r="CT2299" i="64"/>
  <c r="CT2317" i="64" s="1"/>
  <c r="CT2326" i="64"/>
  <c r="CT432" i="64"/>
  <c r="DI2298" i="64"/>
  <c r="DI2316" i="64" s="1"/>
  <c r="DI2325" i="64"/>
  <c r="DI431" i="64"/>
  <c r="DA2298" i="64"/>
  <c r="DA2316" i="64" s="1"/>
  <c r="DA2325" i="64"/>
  <c r="DA431" i="64"/>
  <c r="CS2298" i="64"/>
  <c r="CS2316" i="64" s="1"/>
  <c r="CS2325" i="64"/>
  <c r="CS431" i="64"/>
  <c r="DH2295" i="64"/>
  <c r="DH2313" i="64" s="1"/>
  <c r="DH2322" i="64"/>
  <c r="DH428" i="64"/>
  <c r="CZ2295" i="64"/>
  <c r="CZ2313" i="64" s="1"/>
  <c r="CZ2322" i="64"/>
  <c r="CZ428" i="64"/>
  <c r="CR2295" i="64"/>
  <c r="CR2313" i="64" s="1"/>
  <c r="CR2322" i="64"/>
  <c r="CR428" i="64"/>
  <c r="DG2294" i="64"/>
  <c r="DG2321" i="64"/>
  <c r="DG2333" i="64" s="1"/>
  <c r="DG427" i="64"/>
  <c r="CY2294" i="64"/>
  <c r="CY2321" i="64"/>
  <c r="CY2333" i="64" s="1"/>
  <c r="CY427" i="64"/>
  <c r="CQ2294" i="64"/>
  <c r="CQ2321" i="64"/>
  <c r="CQ2333" i="64" s="1"/>
  <c r="CQ427" i="64"/>
  <c r="CJ2294" i="64"/>
  <c r="CJ2321" i="64"/>
  <c r="CJ2333" i="64" s="1"/>
  <c r="CJ427" i="64"/>
  <c r="AN2294" i="64"/>
  <c r="AN2321" i="64"/>
  <c r="AN2333" i="64" s="1"/>
  <c r="AN427" i="64"/>
  <c r="BL2299" i="64"/>
  <c r="BL2326" i="64"/>
  <c r="BL432" i="64"/>
  <c r="CK2298" i="64"/>
  <c r="CK2325" i="64"/>
  <c r="CK431" i="64"/>
  <c r="AW2298" i="64"/>
  <c r="AW2325" i="64"/>
  <c r="AW431" i="64"/>
  <c r="BV2295" i="64"/>
  <c r="BV2322" i="64"/>
  <c r="BV428" i="64"/>
  <c r="Z2295" i="64"/>
  <c r="Z2322" i="64"/>
  <c r="Z428" i="64"/>
  <c r="BZ2294" i="64"/>
  <c r="BZ2321" i="64"/>
  <c r="BZ2333" i="64" s="1"/>
  <c r="BZ427" i="64"/>
  <c r="BB2294" i="64"/>
  <c r="BB2321" i="64"/>
  <c r="BB2333" i="64" s="1"/>
  <c r="BB427" i="64"/>
  <c r="CH2299" i="64"/>
  <c r="CH2326" i="64"/>
  <c r="CH432" i="64"/>
  <c r="AT2299" i="64"/>
  <c r="AT2326" i="64"/>
  <c r="AT432" i="64"/>
  <c r="CA2298" i="64"/>
  <c r="CA2325" i="64"/>
  <c r="CA431" i="64"/>
  <c r="AU2298" i="64"/>
  <c r="AU2325" i="64"/>
  <c r="AU431" i="64"/>
  <c r="CB2295" i="64"/>
  <c r="CB2322" i="64"/>
  <c r="CB428" i="64"/>
  <c r="AV2295" i="64"/>
  <c r="AV2322" i="64"/>
  <c r="AV428" i="64"/>
  <c r="BA2294" i="64"/>
  <c r="BA2321" i="64"/>
  <c r="BA2333" i="64" s="1"/>
  <c r="BA427" i="64"/>
  <c r="CE2294" i="64"/>
  <c r="CE2321" i="64"/>
  <c r="CE2333" i="64" s="1"/>
  <c r="CE427" i="64"/>
  <c r="BW2294" i="64"/>
  <c r="BW2321" i="64"/>
  <c r="BW2333" i="64" s="1"/>
  <c r="BW427" i="64"/>
  <c r="BO2294" i="64"/>
  <c r="BO2321" i="64"/>
  <c r="BO2333" i="64" s="1"/>
  <c r="BO427" i="64"/>
  <c r="BG2294" i="64"/>
  <c r="BG2321" i="64"/>
  <c r="BG2333" i="64" s="1"/>
  <c r="BG427" i="64"/>
  <c r="AY2294" i="64"/>
  <c r="AY2321" i="64"/>
  <c r="AY2333" i="64" s="1"/>
  <c r="AY427" i="64"/>
  <c r="AQ2294" i="64"/>
  <c r="AQ2321" i="64"/>
  <c r="AQ2333" i="64" s="1"/>
  <c r="AQ427" i="64"/>
  <c r="AI2294" i="64"/>
  <c r="AI2321" i="64"/>
  <c r="AI2333" i="64" s="1"/>
  <c r="AI427" i="64"/>
  <c r="AA2294" i="64"/>
  <c r="AA2321" i="64"/>
  <c r="AA2333" i="64" s="1"/>
  <c r="AA427" i="64"/>
  <c r="S2294" i="64"/>
  <c r="S2321" i="64"/>
  <c r="S2333" i="64" s="1"/>
  <c r="S427" i="64"/>
  <c r="CE2299" i="64"/>
  <c r="CE2326" i="64"/>
  <c r="CE432" i="64"/>
  <c r="BW2299" i="64"/>
  <c r="BW2326" i="64"/>
  <c r="BW432" i="64"/>
  <c r="BO2299" i="64"/>
  <c r="BO2326" i="64"/>
  <c r="BO432" i="64"/>
  <c r="BG2299" i="64"/>
  <c r="BG2326" i="64"/>
  <c r="BG432" i="64"/>
  <c r="AY2299" i="64"/>
  <c r="AY2326" i="64"/>
  <c r="AY432" i="64"/>
  <c r="AQ2299" i="64"/>
  <c r="AQ2326" i="64"/>
  <c r="AQ432" i="64"/>
  <c r="AI2299" i="64"/>
  <c r="AI2326" i="64"/>
  <c r="AI432" i="64"/>
  <c r="AA2299" i="64"/>
  <c r="AA2326" i="64"/>
  <c r="AA432" i="64"/>
  <c r="S2299" i="64"/>
  <c r="S2326" i="64"/>
  <c r="S432" i="64"/>
  <c r="CF2298" i="64"/>
  <c r="CF2325" i="64"/>
  <c r="CF431" i="64"/>
  <c r="BX2298" i="64"/>
  <c r="BX2325" i="64"/>
  <c r="BX431" i="64"/>
  <c r="BP2298" i="64"/>
  <c r="BP2325" i="64"/>
  <c r="BP431" i="64"/>
  <c r="BH2298" i="64"/>
  <c r="BH2325" i="64"/>
  <c r="BH431" i="64"/>
  <c r="AZ2298" i="64"/>
  <c r="AZ2325" i="64"/>
  <c r="AZ431" i="64"/>
  <c r="AR2298" i="64"/>
  <c r="AR2325" i="64"/>
  <c r="AR431" i="64"/>
  <c r="AJ2298" i="64"/>
  <c r="AJ431" i="64"/>
  <c r="AJ2325" i="64"/>
  <c r="AB2298" i="64"/>
  <c r="AB2325" i="64"/>
  <c r="AB431" i="64"/>
  <c r="T2298" i="64"/>
  <c r="T2325" i="64"/>
  <c r="T431" i="64"/>
  <c r="CG2295" i="64"/>
  <c r="CG2322" i="64"/>
  <c r="CG428" i="64"/>
  <c r="BY2295" i="64"/>
  <c r="BY2322" i="64"/>
  <c r="BY428" i="64"/>
  <c r="BQ2295" i="64"/>
  <c r="BQ2322" i="64"/>
  <c r="BQ428" i="64"/>
  <c r="BI2295" i="64"/>
  <c r="BI2322" i="64"/>
  <c r="BI428" i="64"/>
  <c r="BA2295" i="64"/>
  <c r="BA2322" i="64"/>
  <c r="BA428" i="64"/>
  <c r="AS2295" i="64"/>
  <c r="AS2322" i="64"/>
  <c r="AS428" i="64"/>
  <c r="AK2295" i="64"/>
  <c r="AK2322" i="64"/>
  <c r="AK428" i="64"/>
  <c r="AC2295" i="64"/>
  <c r="AC2322" i="64"/>
  <c r="AC428" i="64"/>
  <c r="U2295" i="64"/>
  <c r="U2322" i="64"/>
  <c r="U428" i="64"/>
  <c r="DI2299" i="64"/>
  <c r="DI2317" i="64" s="1"/>
  <c r="DI2326" i="64"/>
  <c r="DI432" i="64"/>
  <c r="DA2299" i="64"/>
  <c r="DA2317" i="64" s="1"/>
  <c r="DA2326" i="64"/>
  <c r="DA432" i="64"/>
  <c r="CS2299" i="64"/>
  <c r="CS2317" i="64" s="1"/>
  <c r="CS2326" i="64"/>
  <c r="CS432" i="64"/>
  <c r="DH2298" i="64"/>
  <c r="DH2316" i="64" s="1"/>
  <c r="DH2325" i="64"/>
  <c r="DH431" i="64"/>
  <c r="CZ2298" i="64"/>
  <c r="CZ2316" i="64" s="1"/>
  <c r="CZ2325" i="64"/>
  <c r="CZ431" i="64"/>
  <c r="CR2298" i="64"/>
  <c r="CR2316" i="64" s="1"/>
  <c r="CR2325" i="64"/>
  <c r="CR431" i="64"/>
  <c r="DG2295" i="64"/>
  <c r="DG2313" i="64" s="1"/>
  <c r="DG2322" i="64"/>
  <c r="DG428" i="64"/>
  <c r="CY2295" i="64"/>
  <c r="CY2313" i="64" s="1"/>
  <c r="CY2322" i="64"/>
  <c r="CY428" i="64"/>
  <c r="CQ2295" i="64"/>
  <c r="CQ2313" i="64" s="1"/>
  <c r="CQ2322" i="64"/>
  <c r="CQ428" i="64"/>
  <c r="DF2294" i="64"/>
  <c r="DF2321" i="64"/>
  <c r="DF2333" i="64" s="1"/>
  <c r="DF427" i="64"/>
  <c r="CX2294" i="64"/>
  <c r="CX2321" i="64"/>
  <c r="CX2333" i="64" s="1"/>
  <c r="CX427" i="64"/>
  <c r="CP2294" i="64"/>
  <c r="CP2321" i="64"/>
  <c r="CP2333" i="64" s="1"/>
  <c r="CP427" i="64"/>
  <c r="BD2294" i="64"/>
  <c r="BD2321" i="64"/>
  <c r="BD2333" i="64" s="1"/>
  <c r="BD427" i="64"/>
  <c r="CB2299" i="64"/>
  <c r="CB2326" i="64"/>
  <c r="CB432" i="64"/>
  <c r="AF2299" i="64"/>
  <c r="AF2326" i="64"/>
  <c r="AF432" i="64"/>
  <c r="BE2298" i="64"/>
  <c r="BE2325" i="64"/>
  <c r="BE431" i="64"/>
  <c r="CL2295" i="64"/>
  <c r="CL2322" i="64"/>
  <c r="CL428" i="64"/>
  <c r="AX2295" i="64"/>
  <c r="AX2322" i="64"/>
  <c r="AX428" i="64"/>
  <c r="AL2294" i="64"/>
  <c r="AL2321" i="64"/>
  <c r="AL2333" i="64" s="1"/>
  <c r="AL427" i="64"/>
  <c r="BR2299" i="64"/>
  <c r="BR2326" i="64"/>
  <c r="BR432" i="64"/>
  <c r="AL2299" i="64"/>
  <c r="AL2326" i="64"/>
  <c r="AL432" i="64"/>
  <c r="BS2298" i="64"/>
  <c r="BS2325" i="64"/>
  <c r="BS431" i="64"/>
  <c r="AM2298" i="64"/>
  <c r="AM2325" i="64"/>
  <c r="AM431" i="64"/>
  <c r="BT2295" i="64"/>
  <c r="BT2322" i="64"/>
  <c r="BT428" i="64"/>
  <c r="AF2295" i="64"/>
  <c r="AF2322" i="64"/>
  <c r="AF428" i="64"/>
  <c r="BI2294" i="64"/>
  <c r="BI2321" i="64"/>
  <c r="BI2333" i="64" s="1"/>
  <c r="BI427" i="64"/>
  <c r="CL2294" i="64"/>
  <c r="CL2321" i="64"/>
  <c r="CL2333" i="64" s="1"/>
  <c r="CL427" i="64"/>
  <c r="CD2294" i="64"/>
  <c r="CD2321" i="64"/>
  <c r="CD2333" i="64" s="1"/>
  <c r="CD427" i="64"/>
  <c r="BV2294" i="64"/>
  <c r="BV2321" i="64"/>
  <c r="BV2333" i="64" s="1"/>
  <c r="BV427" i="64"/>
  <c r="BN2294" i="64"/>
  <c r="BN2321" i="64"/>
  <c r="BN2333" i="64" s="1"/>
  <c r="BN427" i="64"/>
  <c r="BF2294" i="64"/>
  <c r="BF2321" i="64"/>
  <c r="BF2333" i="64" s="1"/>
  <c r="BF427" i="64"/>
  <c r="AX2294" i="64"/>
  <c r="AX2321" i="64"/>
  <c r="AX2333" i="64" s="1"/>
  <c r="AX427" i="64"/>
  <c r="AP2294" i="64"/>
  <c r="AP2321" i="64"/>
  <c r="AP2333" i="64" s="1"/>
  <c r="AP427" i="64"/>
  <c r="AH2294" i="64"/>
  <c r="AH2321" i="64"/>
  <c r="AH2333" i="64" s="1"/>
  <c r="AH427" i="64"/>
  <c r="Z2294" i="64"/>
  <c r="Z2321" i="64"/>
  <c r="Z2333" i="64" s="1"/>
  <c r="Z427" i="64"/>
  <c r="CL2299" i="64"/>
  <c r="CL2326" i="64"/>
  <c r="CL432" i="64"/>
  <c r="CD2299" i="64"/>
  <c r="CD2326" i="64"/>
  <c r="CD432" i="64"/>
  <c r="BV2299" i="64"/>
  <c r="BV2326" i="64"/>
  <c r="BV432" i="64"/>
  <c r="BN2299" i="64"/>
  <c r="BN2326" i="64"/>
  <c r="BN432" i="64"/>
  <c r="BF2299" i="64"/>
  <c r="BF2326" i="64"/>
  <c r="BF432" i="64"/>
  <c r="AX2299" i="64"/>
  <c r="AX2326" i="64"/>
  <c r="AX432" i="64"/>
  <c r="AP2299" i="64"/>
  <c r="AP2326" i="64"/>
  <c r="AP432" i="64"/>
  <c r="AH2299" i="64"/>
  <c r="AH2326" i="64"/>
  <c r="AH432" i="64"/>
  <c r="Z2299" i="64"/>
  <c r="Z2326" i="64"/>
  <c r="Z432" i="64"/>
  <c r="CE2298" i="64"/>
  <c r="CE2325" i="64"/>
  <c r="CE431" i="64"/>
  <c r="BW2298" i="64"/>
  <c r="BW2325" i="64"/>
  <c r="BW431" i="64"/>
  <c r="BO2298" i="64"/>
  <c r="BO2325" i="64"/>
  <c r="BO431" i="64"/>
  <c r="BG2298" i="64"/>
  <c r="BG2325" i="64"/>
  <c r="BG431" i="64"/>
  <c r="AY2298" i="64"/>
  <c r="AY2325" i="64"/>
  <c r="AY431" i="64"/>
  <c r="AQ2298" i="64"/>
  <c r="AQ2325" i="64"/>
  <c r="AQ431" i="64"/>
  <c r="AI2298" i="64"/>
  <c r="AI2325" i="64"/>
  <c r="AI431" i="64"/>
  <c r="AA2298" i="64"/>
  <c r="AA2325" i="64"/>
  <c r="AA431" i="64"/>
  <c r="S2298" i="64"/>
  <c r="S2325" i="64"/>
  <c r="S431" i="64"/>
  <c r="CF2295" i="64"/>
  <c r="CF2322" i="64"/>
  <c r="CF428" i="64"/>
  <c r="BX2295" i="64"/>
  <c r="BX2322" i="64"/>
  <c r="BX428" i="64"/>
  <c r="BP2295" i="64"/>
  <c r="BP428" i="64"/>
  <c r="BP2322" i="64"/>
  <c r="BH2295" i="64"/>
  <c r="BH2322" i="64"/>
  <c r="BH428" i="64"/>
  <c r="AZ2295" i="64"/>
  <c r="AZ428" i="64"/>
  <c r="AZ2322" i="64"/>
  <c r="AR2295" i="64"/>
  <c r="AR2322" i="64"/>
  <c r="AR428" i="64"/>
  <c r="AJ2295" i="64"/>
  <c r="AJ2322" i="64"/>
  <c r="AJ428" i="64"/>
  <c r="AB2295" i="64"/>
  <c r="AB2322" i="64"/>
  <c r="AB428" i="64"/>
  <c r="T2295" i="64"/>
  <c r="T2322" i="64"/>
  <c r="T428" i="64"/>
  <c r="DH2299" i="64"/>
  <c r="DH2317" i="64" s="1"/>
  <c r="DH2326" i="64"/>
  <c r="DH432" i="64"/>
  <c r="CZ2299" i="64"/>
  <c r="CZ2317" i="64" s="1"/>
  <c r="CZ2326" i="64"/>
  <c r="CZ432" i="64"/>
  <c r="CR2299" i="64"/>
  <c r="CR2317" i="64" s="1"/>
  <c r="CR2326" i="64"/>
  <c r="CR432" i="64"/>
  <c r="DG2298" i="64"/>
  <c r="DG2316" i="64" s="1"/>
  <c r="DG2325" i="64"/>
  <c r="DG431" i="64"/>
  <c r="CY2298" i="64"/>
  <c r="CY2316" i="64" s="1"/>
  <c r="CY2325" i="64"/>
  <c r="CY431" i="64"/>
  <c r="CQ2298" i="64"/>
  <c r="CQ2316" i="64" s="1"/>
  <c r="CQ2325" i="64"/>
  <c r="CQ431" i="64"/>
  <c r="DF2295" i="64"/>
  <c r="DF2313" i="64" s="1"/>
  <c r="DF2322" i="64"/>
  <c r="DF428" i="64"/>
  <c r="CX2295" i="64"/>
  <c r="CX2313" i="64" s="1"/>
  <c r="CX2322" i="64"/>
  <c r="CX428" i="64"/>
  <c r="CP2295" i="64"/>
  <c r="CP2313" i="64" s="1"/>
  <c r="CP2322" i="64"/>
  <c r="CP428" i="64"/>
  <c r="DE2294" i="64"/>
  <c r="DE2321" i="64"/>
  <c r="DE2333" i="64" s="1"/>
  <c r="DE427" i="64"/>
  <c r="CW2294" i="64"/>
  <c r="CW2321" i="64"/>
  <c r="CW2333" i="64" s="1"/>
  <c r="CW427" i="64"/>
  <c r="CO2294" i="64"/>
  <c r="CO2321" i="64"/>
  <c r="CO2333" i="64" s="1"/>
  <c r="CO427" i="64"/>
  <c r="BL2294" i="64"/>
  <c r="BL2321" i="64"/>
  <c r="BL2333" i="64" s="1"/>
  <c r="BL427" i="64"/>
  <c r="CJ2299" i="64"/>
  <c r="CJ2326" i="64"/>
  <c r="CJ432" i="64"/>
  <c r="AV2299" i="64"/>
  <c r="AV2326" i="64"/>
  <c r="AV432" i="64"/>
  <c r="BU2298" i="64"/>
  <c r="BU2325" i="64"/>
  <c r="BU431" i="64"/>
  <c r="AG2298" i="64"/>
  <c r="AG431" i="64"/>
  <c r="AG2325" i="64"/>
  <c r="BN2295" i="64"/>
  <c r="BN2322" i="64"/>
  <c r="BN428" i="64"/>
  <c r="CH2294" i="64"/>
  <c r="CH2321" i="64"/>
  <c r="CH2333" i="64" s="1"/>
  <c r="CH427" i="64"/>
  <c r="AT2294" i="64"/>
  <c r="AT2321" i="64"/>
  <c r="AT2333" i="64" s="1"/>
  <c r="AT427" i="64"/>
  <c r="BZ2299" i="64"/>
  <c r="BZ2326" i="64"/>
  <c r="BZ432" i="64"/>
  <c r="AD2299" i="64"/>
  <c r="AD2326" i="64"/>
  <c r="AD432" i="64"/>
  <c r="BK2298" i="64"/>
  <c r="BK2325" i="64"/>
  <c r="BK431" i="64"/>
  <c r="AE2298" i="64"/>
  <c r="AE2325" i="64"/>
  <c r="AE431" i="64"/>
  <c r="BL2295" i="64"/>
  <c r="BL2322" i="64"/>
  <c r="BL428" i="64"/>
  <c r="AN2295" i="64"/>
  <c r="AN2322" i="64"/>
  <c r="AN428" i="64"/>
  <c r="CK2294" i="64"/>
  <c r="CK2321" i="64"/>
  <c r="CK2333" i="64" s="1"/>
  <c r="CK427" i="64"/>
  <c r="CC2294" i="64"/>
  <c r="CC427" i="64"/>
  <c r="CC2321" i="64"/>
  <c r="CC2333" i="64" s="1"/>
  <c r="BU2294" i="64"/>
  <c r="BU2321" i="64"/>
  <c r="BU2333" i="64" s="1"/>
  <c r="BU427" i="64"/>
  <c r="BM2294" i="64"/>
  <c r="BM2321" i="64"/>
  <c r="BM2333" i="64" s="1"/>
  <c r="BM427" i="64"/>
  <c r="BE2294" i="64"/>
  <c r="BE2321" i="64"/>
  <c r="BE2333" i="64" s="1"/>
  <c r="BE427" i="64"/>
  <c r="AW2294" i="64"/>
  <c r="AW427" i="64"/>
  <c r="AW2321" i="64"/>
  <c r="AW2333" i="64" s="1"/>
  <c r="AO2294" i="64"/>
  <c r="AO2321" i="64"/>
  <c r="AO2333" i="64" s="1"/>
  <c r="AO427" i="64"/>
  <c r="AG2294" i="64"/>
  <c r="AG2321" i="64"/>
  <c r="AG2333" i="64" s="1"/>
  <c r="AG427" i="64"/>
  <c r="Y2294" i="64"/>
  <c r="Y2321" i="64"/>
  <c r="Y2333" i="64" s="1"/>
  <c r="Y427" i="64"/>
  <c r="CK2299" i="64"/>
  <c r="CK2326" i="64"/>
  <c r="CK432" i="64"/>
  <c r="CC2299" i="64"/>
  <c r="CC2326" i="64"/>
  <c r="CC432" i="64"/>
  <c r="BU2299" i="64"/>
  <c r="BU2326" i="64"/>
  <c r="BU432" i="64"/>
  <c r="BM2299" i="64"/>
  <c r="BM432" i="64"/>
  <c r="BM2326" i="64"/>
  <c r="BE2299" i="64"/>
  <c r="BE2326" i="64"/>
  <c r="BE432" i="64"/>
  <c r="AW2299" i="64"/>
  <c r="AW2326" i="64"/>
  <c r="AW432" i="64"/>
  <c r="AO2299" i="64"/>
  <c r="AO2326" i="64"/>
  <c r="AO432" i="64"/>
  <c r="AG2299" i="64"/>
  <c r="AG2326" i="64"/>
  <c r="AG432" i="64"/>
  <c r="Y2299" i="64"/>
  <c r="Y2326" i="64"/>
  <c r="Y432" i="64"/>
  <c r="CL2298" i="64"/>
  <c r="CL2325" i="64"/>
  <c r="CL431" i="64"/>
  <c r="CD2298" i="64"/>
  <c r="CD2325" i="64"/>
  <c r="CD431" i="64"/>
  <c r="BV2298" i="64"/>
  <c r="BV2325" i="64"/>
  <c r="BV431" i="64"/>
  <c r="BN2298" i="64"/>
  <c r="BN2325" i="64"/>
  <c r="BN431" i="64"/>
  <c r="BF2298" i="64"/>
  <c r="BF2325" i="64"/>
  <c r="BF431" i="64"/>
  <c r="AX2298" i="64"/>
  <c r="AX2325" i="64"/>
  <c r="AX431" i="64"/>
  <c r="AP2298" i="64"/>
  <c r="AP2325" i="64"/>
  <c r="AP431" i="64"/>
  <c r="AH2298" i="64"/>
  <c r="AH2325" i="64"/>
  <c r="AH431" i="64"/>
  <c r="Z2298" i="64"/>
  <c r="Z2325" i="64"/>
  <c r="Z431" i="64"/>
  <c r="CE2295" i="64"/>
  <c r="CE2322" i="64"/>
  <c r="CE428" i="64"/>
  <c r="BW2295" i="64"/>
  <c r="BW2322" i="64"/>
  <c r="BW428" i="64"/>
  <c r="BO2295" i="64"/>
  <c r="BO2322" i="64"/>
  <c r="BO428" i="64"/>
  <c r="BG2295" i="64"/>
  <c r="BG2322" i="64"/>
  <c r="BG428" i="64"/>
  <c r="AY2295" i="64"/>
  <c r="AY2322" i="64"/>
  <c r="AY428" i="64"/>
  <c r="AQ2295" i="64"/>
  <c r="AQ2322" i="64"/>
  <c r="AQ428" i="64"/>
  <c r="AI2295" i="64"/>
  <c r="AI2322" i="64"/>
  <c r="AI428" i="64"/>
  <c r="AA2295" i="64"/>
  <c r="AA2322" i="64"/>
  <c r="AA428" i="64"/>
  <c r="S2295" i="64"/>
  <c r="S2322" i="64"/>
  <c r="S428" i="64"/>
  <c r="DG2299" i="64"/>
  <c r="DG2317" i="64" s="1"/>
  <c r="DG2326" i="64"/>
  <c r="DG432" i="64"/>
  <c r="CY2299" i="64"/>
  <c r="CY2317" i="64" s="1"/>
  <c r="CY2326" i="64"/>
  <c r="CY432" i="64"/>
  <c r="CQ2299" i="64"/>
  <c r="CQ2317" i="64" s="1"/>
  <c r="CQ2326" i="64"/>
  <c r="CQ432" i="64"/>
  <c r="DF2298" i="64"/>
  <c r="DF2316" i="64" s="1"/>
  <c r="DF2325" i="64"/>
  <c r="DF431" i="64"/>
  <c r="CX2298" i="64"/>
  <c r="CX2316" i="64" s="1"/>
  <c r="CX2325" i="64"/>
  <c r="CX431" i="64"/>
  <c r="CP2298" i="64"/>
  <c r="CP2316" i="64" s="1"/>
  <c r="CP2325" i="64"/>
  <c r="CP431" i="64"/>
  <c r="DE2295" i="64"/>
  <c r="DE2313" i="64" s="1"/>
  <c r="DE2322" i="64"/>
  <c r="DE428" i="64"/>
  <c r="CW2295" i="64"/>
  <c r="CW2313" i="64" s="1"/>
  <c r="CW2322" i="64"/>
  <c r="CW428" i="64"/>
  <c r="CO2295" i="64"/>
  <c r="CO2322" i="64"/>
  <c r="CO428" i="64"/>
  <c r="DD2294" i="64"/>
  <c r="DD2321" i="64"/>
  <c r="DD2333" i="64" s="1"/>
  <c r="DD427" i="64"/>
  <c r="CV2294" i="64"/>
  <c r="CV2321" i="64"/>
  <c r="CV2333" i="64" s="1"/>
  <c r="CV427" i="64"/>
  <c r="DJ2203" i="64"/>
  <c r="DJ2237" i="64"/>
  <c r="DJ2272" i="64"/>
  <c r="DJ2290" i="64" s="1"/>
  <c r="DB2203" i="64"/>
  <c r="DB2272" i="64"/>
  <c r="DB2290" i="64" s="1"/>
  <c r="DB2237" i="64"/>
  <c r="CT2203" i="64"/>
  <c r="CT2237" i="64"/>
  <c r="CT2272" i="64"/>
  <c r="CT2290" i="64" s="1"/>
  <c r="DI2202" i="64"/>
  <c r="DI2271" i="64"/>
  <c r="DI2289" i="64" s="1"/>
  <c r="DI2236" i="64"/>
  <c r="DA2202" i="64"/>
  <c r="DA2271" i="64"/>
  <c r="DA2289" i="64" s="1"/>
  <c r="DA2236" i="64"/>
  <c r="CS2202" i="64"/>
  <c r="CS2271" i="64"/>
  <c r="CS2289" i="64" s="1"/>
  <c r="CS2236" i="64"/>
  <c r="DH2199" i="64"/>
  <c r="DH2268" i="64"/>
  <c r="DH2286" i="64" s="1"/>
  <c r="DH2233" i="64"/>
  <c r="CZ2199" i="64"/>
  <c r="CZ2268" i="64"/>
  <c r="CZ2286" i="64" s="1"/>
  <c r="CZ2233" i="64"/>
  <c r="CR2199" i="64"/>
  <c r="CR2268" i="64"/>
  <c r="CR2286" i="64" s="1"/>
  <c r="CR2233" i="64"/>
  <c r="DG2198" i="64"/>
  <c r="DG2224" i="64" s="1"/>
  <c r="DG2267" i="64"/>
  <c r="DG2232" i="64"/>
  <c r="DG2258" i="64" s="1"/>
  <c r="CY2198" i="64"/>
  <c r="CY2224" i="64" s="1"/>
  <c r="CY2267" i="64"/>
  <c r="CY2232" i="64"/>
  <c r="CY2258" i="64" s="1"/>
  <c r="CQ2198" i="64"/>
  <c r="CQ2224" i="64" s="1"/>
  <c r="CQ2267" i="64"/>
  <c r="CQ2232" i="64"/>
  <c r="CQ2258" i="64" s="1"/>
  <c r="AZ2198" i="64"/>
  <c r="AZ2224" i="64" s="1"/>
  <c r="AZ2267" i="64"/>
  <c r="AZ2232" i="64"/>
  <c r="BP2203" i="64"/>
  <c r="BP2229" i="64" s="1"/>
  <c r="BP2237" i="64"/>
  <c r="BP2263" i="64" s="1"/>
  <c r="BP2272" i="64"/>
  <c r="CG2202" i="64"/>
  <c r="CG2228" i="64" s="1"/>
  <c r="CG2236" i="64"/>
  <c r="CG2262" i="64" s="1"/>
  <c r="CG2271" i="64"/>
  <c r="AK2202" i="64"/>
  <c r="AK2228" i="64" s="1"/>
  <c r="AK2236" i="64"/>
  <c r="AK2262" i="64" s="1"/>
  <c r="AK2271" i="64"/>
  <c r="BJ2199" i="64"/>
  <c r="BJ2268" i="64"/>
  <c r="BJ2233" i="64"/>
  <c r="BJ2259" i="64" s="1"/>
  <c r="CE2198" i="64"/>
  <c r="CE2224" i="64" s="1"/>
  <c r="CE2267" i="64"/>
  <c r="CE2232" i="64"/>
  <c r="BW2198" i="64"/>
  <c r="BW2224" i="64" s="1"/>
  <c r="BW2267" i="64"/>
  <c r="BW2232" i="64"/>
  <c r="BO2198" i="64"/>
  <c r="BO2224" i="64" s="1"/>
  <c r="BO2267" i="64"/>
  <c r="BO2232" i="64"/>
  <c r="BG2198" i="64"/>
  <c r="BG2224" i="64" s="1"/>
  <c r="BG2267" i="64"/>
  <c r="BG2232" i="64"/>
  <c r="AY2198" i="64"/>
  <c r="AY2224" i="64" s="1"/>
  <c r="AY2232" i="64"/>
  <c r="AY2267" i="64"/>
  <c r="AQ2198" i="64"/>
  <c r="AQ2224" i="64" s="1"/>
  <c r="AQ2267" i="64"/>
  <c r="AQ2232" i="64"/>
  <c r="AI2198" i="64"/>
  <c r="AI2224" i="64" s="1"/>
  <c r="AI2267" i="64"/>
  <c r="AI2232" i="64"/>
  <c r="AA2198" i="64"/>
  <c r="AA2224" i="64" s="1"/>
  <c r="AA2267" i="64"/>
  <c r="AA2232" i="64"/>
  <c r="S2198" i="64"/>
  <c r="S2224" i="64" s="1"/>
  <c r="S2267" i="64"/>
  <c r="S2232" i="64"/>
  <c r="CE2203" i="64"/>
  <c r="CE2229" i="64" s="1"/>
  <c r="CE2237" i="64"/>
  <c r="CE2263" i="64" s="1"/>
  <c r="CE2272" i="64"/>
  <c r="BW2203" i="64"/>
  <c r="BW2229" i="64" s="1"/>
  <c r="BW2237" i="64"/>
  <c r="BW2263" i="64" s="1"/>
  <c r="BW2272" i="64"/>
  <c r="BO2203" i="64"/>
  <c r="BO2229" i="64" s="1"/>
  <c r="BO2237" i="64"/>
  <c r="BO2263" i="64" s="1"/>
  <c r="BO2272" i="64"/>
  <c r="BG2203" i="64"/>
  <c r="BG2229" i="64" s="1"/>
  <c r="BG2237" i="64"/>
  <c r="BG2263" i="64" s="1"/>
  <c r="BG2272" i="64"/>
  <c r="AY2203" i="64"/>
  <c r="AY2229" i="64" s="1"/>
  <c r="AY2237" i="64"/>
  <c r="AY2263" i="64" s="1"/>
  <c r="AY2272" i="64"/>
  <c r="AQ2203" i="64"/>
  <c r="AQ2229" i="64" s="1"/>
  <c r="AQ2237" i="64"/>
  <c r="AQ2263" i="64" s="1"/>
  <c r="AQ2272" i="64"/>
  <c r="AI2203" i="64"/>
  <c r="AI2229" i="64" s="1"/>
  <c r="AI2237" i="64"/>
  <c r="AI2263" i="64" s="1"/>
  <c r="AI2272" i="64"/>
  <c r="AA2203" i="64"/>
  <c r="AA2229" i="64" s="1"/>
  <c r="AA2237" i="64"/>
  <c r="AA2263" i="64" s="1"/>
  <c r="AA2272" i="64"/>
  <c r="S2203" i="64"/>
  <c r="S2229" i="64" s="1"/>
  <c r="S2237" i="64"/>
  <c r="S2263" i="64" s="1"/>
  <c r="S2272" i="64"/>
  <c r="CF2202" i="64"/>
  <c r="CF2228" i="64" s="1"/>
  <c r="CF2236" i="64"/>
  <c r="CF2262" i="64" s="1"/>
  <c r="CF2271" i="64"/>
  <c r="BX2202" i="64"/>
  <c r="BX2228" i="64" s="1"/>
  <c r="BX2236" i="64"/>
  <c r="BX2262" i="64" s="1"/>
  <c r="BX2271" i="64"/>
  <c r="BP2202" i="64"/>
  <c r="BP2228" i="64" s="1"/>
  <c r="BP2236" i="64"/>
  <c r="BP2262" i="64" s="1"/>
  <c r="BP2271" i="64"/>
  <c r="BH2202" i="64"/>
  <c r="BH2228" i="64" s="1"/>
  <c r="BH2236" i="64"/>
  <c r="BH2262" i="64" s="1"/>
  <c r="BH2271" i="64"/>
  <c r="AZ2202" i="64"/>
  <c r="AZ2228" i="64" s="1"/>
  <c r="AZ2236" i="64"/>
  <c r="AZ2262" i="64" s="1"/>
  <c r="AZ2271" i="64"/>
  <c r="AR2202" i="64"/>
  <c r="AR2228" i="64" s="1"/>
  <c r="AR2236" i="64"/>
  <c r="AR2262" i="64" s="1"/>
  <c r="AR2271" i="64"/>
  <c r="AJ2202" i="64"/>
  <c r="AJ2228" i="64" s="1"/>
  <c r="AJ2236" i="64"/>
  <c r="AJ2262" i="64" s="1"/>
  <c r="AJ2271" i="64"/>
  <c r="AB2202" i="64"/>
  <c r="AB2228" i="64" s="1"/>
  <c r="AB2236" i="64"/>
  <c r="AB2262" i="64" s="1"/>
  <c r="AB2271" i="64"/>
  <c r="T2202" i="64"/>
  <c r="T2228" i="64" s="1"/>
  <c r="T2236" i="64"/>
  <c r="T2262" i="64" s="1"/>
  <c r="T2271" i="64"/>
  <c r="CG2199" i="64"/>
  <c r="CG2268" i="64"/>
  <c r="CG2233" i="64"/>
  <c r="CG2259" i="64" s="1"/>
  <c r="BY2199" i="64"/>
  <c r="BY2268" i="64"/>
  <c r="BY2233" i="64"/>
  <c r="BY2259" i="64" s="1"/>
  <c r="BQ2199" i="64"/>
  <c r="BQ2268" i="64"/>
  <c r="BQ2233" i="64"/>
  <c r="BQ2259" i="64" s="1"/>
  <c r="BI2199" i="64"/>
  <c r="BI2268" i="64"/>
  <c r="BI2233" i="64"/>
  <c r="BI2259" i="64" s="1"/>
  <c r="BA2199" i="64"/>
  <c r="BA2268" i="64"/>
  <c r="BA2233" i="64"/>
  <c r="BA2259" i="64" s="1"/>
  <c r="AS2199" i="64"/>
  <c r="AS2268" i="64"/>
  <c r="AS2233" i="64"/>
  <c r="AS2259" i="64" s="1"/>
  <c r="AK2199" i="64"/>
  <c r="AK2268" i="64"/>
  <c r="AK2233" i="64"/>
  <c r="AK2259" i="64" s="1"/>
  <c r="AC2199" i="64"/>
  <c r="AC2268" i="64"/>
  <c r="AC2233" i="64"/>
  <c r="AC2259" i="64" s="1"/>
  <c r="U2199" i="64"/>
  <c r="U2268" i="64"/>
  <c r="U2233" i="64"/>
  <c r="U2259" i="64" s="1"/>
  <c r="DI2203" i="64"/>
  <c r="DI2272" i="64"/>
  <c r="DI2290" i="64" s="1"/>
  <c r="DI2237" i="64"/>
  <c r="DA2203" i="64"/>
  <c r="DA2272" i="64"/>
  <c r="DA2290" i="64" s="1"/>
  <c r="DA2237" i="64"/>
  <c r="CS2203" i="64"/>
  <c r="CS2272" i="64"/>
  <c r="CS2290" i="64" s="1"/>
  <c r="CS2237" i="64"/>
  <c r="DH2202" i="64"/>
  <c r="DH2271" i="64"/>
  <c r="DH2289" i="64" s="1"/>
  <c r="DH2236" i="64"/>
  <c r="CZ2202" i="64"/>
  <c r="CZ2271" i="64"/>
  <c r="CZ2289" i="64" s="1"/>
  <c r="CZ2236" i="64"/>
  <c r="CR2202" i="64"/>
  <c r="CR2271" i="64"/>
  <c r="CR2289" i="64" s="1"/>
  <c r="CR2236" i="64"/>
  <c r="DG2199" i="64"/>
  <c r="DG2233" i="64"/>
  <c r="DG2268" i="64"/>
  <c r="DG2286" i="64" s="1"/>
  <c r="CY2199" i="64"/>
  <c r="CY2233" i="64"/>
  <c r="CY2268" i="64"/>
  <c r="CY2286" i="64" s="1"/>
  <c r="CQ2199" i="64"/>
  <c r="CQ2268" i="64"/>
  <c r="CQ2286" i="64" s="1"/>
  <c r="CQ2233" i="64"/>
  <c r="DF2198" i="64"/>
  <c r="DF2224" i="64" s="1"/>
  <c r="DF2267" i="64"/>
  <c r="DF2232" i="64"/>
  <c r="DF2258" i="64" s="1"/>
  <c r="CX2198" i="64"/>
  <c r="CX2224" i="64" s="1"/>
  <c r="CX2267" i="64"/>
  <c r="CX2232" i="64"/>
  <c r="CX2258" i="64" s="1"/>
  <c r="CP2198" i="64"/>
  <c r="CP2224" i="64" s="1"/>
  <c r="CP2267" i="64"/>
  <c r="CP2232" i="64"/>
  <c r="CP2258" i="64" s="1"/>
  <c r="AJ2198" i="64"/>
  <c r="AJ2224" i="64" s="1"/>
  <c r="AJ2267" i="64"/>
  <c r="AJ2232" i="64"/>
  <c r="AR2203" i="64"/>
  <c r="AR2229" i="64" s="1"/>
  <c r="AR2237" i="64"/>
  <c r="AR2263" i="64" s="1"/>
  <c r="AR2272" i="64"/>
  <c r="AS2202" i="64"/>
  <c r="AS2228" i="64" s="1"/>
  <c r="AS2236" i="64"/>
  <c r="AS2262" i="64" s="1"/>
  <c r="AS2271" i="64"/>
  <c r="AL2199" i="64"/>
  <c r="AL2268" i="64"/>
  <c r="AL2233" i="64"/>
  <c r="AL2259" i="64" s="1"/>
  <c r="AX2198" i="64"/>
  <c r="AX2224" i="64" s="1"/>
  <c r="AX2267" i="64"/>
  <c r="AX2232" i="64"/>
  <c r="CL2203" i="64"/>
  <c r="CL2229" i="64" s="1"/>
  <c r="CL2237" i="64"/>
  <c r="CL2263" i="64" s="1"/>
  <c r="CL2272" i="64"/>
  <c r="BF2203" i="64"/>
  <c r="BF2229" i="64" s="1"/>
  <c r="BF2237" i="64"/>
  <c r="BF2263" i="64" s="1"/>
  <c r="BF2272" i="64"/>
  <c r="AH2203" i="64"/>
  <c r="AH2229" i="64" s="1"/>
  <c r="AH2237" i="64"/>
  <c r="AH2263" i="64" s="1"/>
  <c r="AH2272" i="64"/>
  <c r="CE2202" i="64"/>
  <c r="CE2228" i="64" s="1"/>
  <c r="CE2236" i="64"/>
  <c r="CE2262" i="64" s="1"/>
  <c r="CE2271" i="64"/>
  <c r="BG2202" i="64"/>
  <c r="BG2228" i="64" s="1"/>
  <c r="BG2236" i="64"/>
  <c r="BG2262" i="64" s="1"/>
  <c r="BG2271" i="64"/>
  <c r="AQ2202" i="64"/>
  <c r="AQ2228" i="64" s="1"/>
  <c r="AQ2236" i="64"/>
  <c r="AQ2262" i="64" s="1"/>
  <c r="AQ2271" i="64"/>
  <c r="S2202" i="64"/>
  <c r="S2228" i="64" s="1"/>
  <c r="S2236" i="64"/>
  <c r="S2262" i="64" s="1"/>
  <c r="S2271" i="64"/>
  <c r="BX2199" i="64"/>
  <c r="BX2268" i="64"/>
  <c r="BX2233" i="64"/>
  <c r="BX2259" i="64" s="1"/>
  <c r="BH2199" i="64"/>
  <c r="BH2268" i="64"/>
  <c r="BH2233" i="64"/>
  <c r="BH2259" i="64" s="1"/>
  <c r="AJ2199" i="64"/>
  <c r="AJ2268" i="64"/>
  <c r="AJ2233" i="64"/>
  <c r="AJ2259" i="64" s="1"/>
  <c r="DH2203" i="64"/>
  <c r="DH2272" i="64"/>
  <c r="DH2290" i="64" s="1"/>
  <c r="DH2237" i="64"/>
  <c r="CZ2203" i="64"/>
  <c r="CZ2272" i="64"/>
  <c r="CZ2290" i="64" s="1"/>
  <c r="CZ2237" i="64"/>
  <c r="CR2203" i="64"/>
  <c r="CR2272" i="64"/>
  <c r="CR2290" i="64" s="1"/>
  <c r="CR2237" i="64"/>
  <c r="DG2202" i="64"/>
  <c r="DG2236" i="64"/>
  <c r="DG2271" i="64"/>
  <c r="DG2289" i="64" s="1"/>
  <c r="CY2202" i="64"/>
  <c r="CY2236" i="64"/>
  <c r="CY2271" i="64"/>
  <c r="CY2289" i="64" s="1"/>
  <c r="CQ2202" i="64"/>
  <c r="CQ2236" i="64"/>
  <c r="CQ2271" i="64"/>
  <c r="CQ2289" i="64" s="1"/>
  <c r="DF2199" i="64"/>
  <c r="DF2268" i="64"/>
  <c r="DF2286" i="64" s="1"/>
  <c r="DF2233" i="64"/>
  <c r="CX2199" i="64"/>
  <c r="CX2268" i="64"/>
  <c r="CX2286" i="64" s="1"/>
  <c r="CX2233" i="64"/>
  <c r="CP2199" i="64"/>
  <c r="CP2268" i="64"/>
  <c r="CP2286" i="64" s="1"/>
  <c r="CP2233" i="64"/>
  <c r="DE2198" i="64"/>
  <c r="DE2224" i="64" s="1"/>
  <c r="DE2267" i="64"/>
  <c r="DE2232" i="64"/>
  <c r="DE2258" i="64" s="1"/>
  <c r="CW2198" i="64"/>
  <c r="CW2224" i="64" s="1"/>
  <c r="CW2267" i="64"/>
  <c r="CW2232" i="64"/>
  <c r="CW2258" i="64" s="1"/>
  <c r="CO2198" i="64"/>
  <c r="CO2224" i="64" s="1"/>
  <c r="CO2267" i="64"/>
  <c r="CO2232" i="64"/>
  <c r="CO2258" i="64" s="1"/>
  <c r="AR2198" i="64"/>
  <c r="AR2224" i="64" s="1"/>
  <c r="AR2267" i="64"/>
  <c r="AR2232" i="64"/>
  <c r="BH2203" i="64"/>
  <c r="BH2229" i="64" s="1"/>
  <c r="BH2237" i="64"/>
  <c r="BH2263" i="64" s="1"/>
  <c r="BH2272" i="64"/>
  <c r="BY2202" i="64"/>
  <c r="BY2228" i="64" s="1"/>
  <c r="BY2236" i="64"/>
  <c r="BY2262" i="64" s="1"/>
  <c r="BY2271" i="64"/>
  <c r="AC2202" i="64"/>
  <c r="AC2228" i="64" s="1"/>
  <c r="AC2236" i="64"/>
  <c r="AC2262" i="64" s="1"/>
  <c r="AC2271" i="64"/>
  <c r="BB2199" i="64"/>
  <c r="BB2268" i="64"/>
  <c r="BB2233" i="64"/>
  <c r="BB2259" i="64" s="1"/>
  <c r="CL2198" i="64"/>
  <c r="CL2224" i="64" s="1"/>
  <c r="CL2267" i="64"/>
  <c r="CL2232" i="64"/>
  <c r="AP2198" i="64"/>
  <c r="AP2224" i="64" s="1"/>
  <c r="AP2267" i="64"/>
  <c r="AP2232" i="64"/>
  <c r="CD2203" i="64"/>
  <c r="CD2229" i="64" s="1"/>
  <c r="CD2237" i="64"/>
  <c r="CD2263" i="64" s="1"/>
  <c r="CD2272" i="64"/>
  <c r="BN2203" i="64"/>
  <c r="BN2229" i="64" s="1"/>
  <c r="BN2237" i="64"/>
  <c r="BN2263" i="64" s="1"/>
  <c r="BN2272" i="64"/>
  <c r="AP2203" i="64"/>
  <c r="AP2229" i="64" s="1"/>
  <c r="AP2237" i="64"/>
  <c r="AP2263" i="64" s="1"/>
  <c r="AP2272" i="64"/>
  <c r="Z2203" i="64"/>
  <c r="Z2229" i="64" s="1"/>
  <c r="Z2237" i="64"/>
  <c r="Z2263" i="64" s="1"/>
  <c r="Z2272" i="64"/>
  <c r="BO2202" i="64"/>
  <c r="BO2228" i="64" s="1"/>
  <c r="BO2236" i="64"/>
  <c r="BO2262" i="64" s="1"/>
  <c r="BO2271" i="64"/>
  <c r="AY2202" i="64"/>
  <c r="AY2228" i="64" s="1"/>
  <c r="AY2236" i="64"/>
  <c r="AY2262" i="64" s="1"/>
  <c r="AY2271" i="64"/>
  <c r="AI2202" i="64"/>
  <c r="AI2228" i="64" s="1"/>
  <c r="AI2236" i="64"/>
  <c r="AI2262" i="64" s="1"/>
  <c r="AI2271" i="64"/>
  <c r="AA2202" i="64"/>
  <c r="AA2228" i="64" s="1"/>
  <c r="AA2236" i="64"/>
  <c r="AA2262" i="64" s="1"/>
  <c r="AA2271" i="64"/>
  <c r="CF2199" i="64"/>
  <c r="CF2268" i="64"/>
  <c r="CF2233" i="64"/>
  <c r="CF2259" i="64" s="1"/>
  <c r="BP2199" i="64"/>
  <c r="BP2268" i="64"/>
  <c r="BP2233" i="64"/>
  <c r="BP2259" i="64" s="1"/>
  <c r="AZ2199" i="64"/>
  <c r="AZ2268" i="64"/>
  <c r="AZ2233" i="64"/>
  <c r="AZ2259" i="64" s="1"/>
  <c r="AR2199" i="64"/>
  <c r="AR2268" i="64"/>
  <c r="AR2233" i="64"/>
  <c r="AR2259" i="64" s="1"/>
  <c r="AB2199" i="64"/>
  <c r="AB2268" i="64"/>
  <c r="AB2233" i="64"/>
  <c r="AB2259" i="64" s="1"/>
  <c r="T2199" i="64"/>
  <c r="T2268" i="64"/>
  <c r="T2233" i="64"/>
  <c r="T2259" i="64" s="1"/>
  <c r="BU2198" i="64"/>
  <c r="BU2224" i="64" s="1"/>
  <c r="BU2267" i="64"/>
  <c r="BU2232" i="64"/>
  <c r="AG2198" i="64"/>
  <c r="AG2224" i="64" s="1"/>
  <c r="AG2267" i="64"/>
  <c r="AG2232" i="64"/>
  <c r="BM2203" i="64"/>
  <c r="BM2229" i="64" s="1"/>
  <c r="BM2272" i="64"/>
  <c r="BM2237" i="64"/>
  <c r="BM2263" i="64" s="1"/>
  <c r="Y2203" i="64"/>
  <c r="Y2229" i="64" s="1"/>
  <c r="Y2272" i="64"/>
  <c r="Y2237" i="64"/>
  <c r="Y2263" i="64" s="1"/>
  <c r="BF2202" i="64"/>
  <c r="BF2228" i="64" s="1"/>
  <c r="BF2236" i="64"/>
  <c r="BF2262" i="64" s="1"/>
  <c r="BF2271" i="64"/>
  <c r="AY2199" i="64"/>
  <c r="AY2268" i="64"/>
  <c r="AY2233" i="64"/>
  <c r="AY2259" i="64" s="1"/>
  <c r="S2199" i="64"/>
  <c r="S2233" i="64"/>
  <c r="S2259" i="64" s="1"/>
  <c r="S2268" i="64"/>
  <c r="DG2203" i="64"/>
  <c r="DG2237" i="64"/>
  <c r="DG2272" i="64"/>
  <c r="DG2290" i="64" s="1"/>
  <c r="CY2203" i="64"/>
  <c r="CY2237" i="64"/>
  <c r="CY2272" i="64"/>
  <c r="CY2290" i="64" s="1"/>
  <c r="CQ2203" i="64"/>
  <c r="CQ2237" i="64"/>
  <c r="CQ2272" i="64"/>
  <c r="CQ2290" i="64" s="1"/>
  <c r="DF2202" i="64"/>
  <c r="DF2236" i="64"/>
  <c r="DF2271" i="64"/>
  <c r="DF2289" i="64" s="1"/>
  <c r="CX2202" i="64"/>
  <c r="CX2236" i="64"/>
  <c r="CX2271" i="64"/>
  <c r="CX2289" i="64" s="1"/>
  <c r="CP2202" i="64"/>
  <c r="CP2236" i="64"/>
  <c r="CP2271" i="64"/>
  <c r="CP2289" i="64" s="1"/>
  <c r="DE2199" i="64"/>
  <c r="DE2233" i="64"/>
  <c r="DE2268" i="64"/>
  <c r="DE2286" i="64" s="1"/>
  <c r="CW2199" i="64"/>
  <c r="CW2233" i="64"/>
  <c r="CW2268" i="64"/>
  <c r="CW2286" i="64" s="1"/>
  <c r="CO2199" i="64"/>
  <c r="CO2233" i="64"/>
  <c r="CO2268" i="64"/>
  <c r="CO2286" i="64" s="1"/>
  <c r="DD2198" i="64"/>
  <c r="DD2224" i="64" s="1"/>
  <c r="DD2232" i="64"/>
  <c r="DD2258" i="64" s="1"/>
  <c r="DD2267" i="64"/>
  <c r="CV2198" i="64"/>
  <c r="CV2224" i="64" s="1"/>
  <c r="CV2267" i="64"/>
  <c r="CV2232" i="64"/>
  <c r="CV2258" i="64" s="1"/>
  <c r="BH2198" i="64"/>
  <c r="BH2224" i="64" s="1"/>
  <c r="BH2267" i="64"/>
  <c r="BH2232" i="64"/>
  <c r="BX2203" i="64"/>
  <c r="BX2229" i="64" s="1"/>
  <c r="BX2237" i="64"/>
  <c r="BX2263" i="64" s="1"/>
  <c r="BX2272" i="64"/>
  <c r="T2203" i="64"/>
  <c r="T2229" i="64" s="1"/>
  <c r="T2237" i="64"/>
  <c r="T2263" i="64" s="1"/>
  <c r="T2272" i="64"/>
  <c r="CH2199" i="64"/>
  <c r="CH2268" i="64"/>
  <c r="CH2233" i="64"/>
  <c r="CH2259" i="64" s="1"/>
  <c r="BF2198" i="64"/>
  <c r="BF2224" i="64" s="1"/>
  <c r="BF2267" i="64"/>
  <c r="BF2232" i="64"/>
  <c r="BM2198" i="64"/>
  <c r="BM2224" i="64" s="1"/>
  <c r="BM2267" i="64"/>
  <c r="BM2232" i="64"/>
  <c r="Y2198" i="64"/>
  <c r="Y2224" i="64" s="1"/>
  <c r="Y2267" i="64"/>
  <c r="Y2232" i="64"/>
  <c r="BE2203" i="64"/>
  <c r="BE2229" i="64" s="1"/>
  <c r="BE2272" i="64"/>
  <c r="BE2237" i="64"/>
  <c r="BE2263" i="64" s="1"/>
  <c r="CD2202" i="64"/>
  <c r="CD2228" i="64" s="1"/>
  <c r="CD2236" i="64"/>
  <c r="CD2262" i="64" s="1"/>
  <c r="CD2271" i="64"/>
  <c r="AH2202" i="64"/>
  <c r="AH2228" i="64" s="1"/>
  <c r="AH2236" i="64"/>
  <c r="AH2262" i="64" s="1"/>
  <c r="AH2271" i="64"/>
  <c r="BO2199" i="64"/>
  <c r="BO2268" i="64"/>
  <c r="BO2233" i="64"/>
  <c r="BO2259" i="64" s="1"/>
  <c r="AA2199" i="64"/>
  <c r="AA2268" i="64"/>
  <c r="AA2233" i="64"/>
  <c r="AA2259" i="64" s="1"/>
  <c r="CJ2198" i="64"/>
  <c r="CJ2224" i="64" s="1"/>
  <c r="CJ2232" i="64"/>
  <c r="CJ2267" i="64"/>
  <c r="CB2198" i="64"/>
  <c r="CB2224" i="64" s="1"/>
  <c r="CB2232" i="64"/>
  <c r="CB2267" i="64"/>
  <c r="BT2198" i="64"/>
  <c r="BT2224" i="64" s="1"/>
  <c r="BT2267" i="64"/>
  <c r="BT2232" i="64"/>
  <c r="BL2198" i="64"/>
  <c r="BL2224" i="64" s="1"/>
  <c r="BL2232" i="64"/>
  <c r="BL2267" i="64"/>
  <c r="BD2198" i="64"/>
  <c r="BD2224" i="64" s="1"/>
  <c r="BD2232" i="64"/>
  <c r="BD2267" i="64"/>
  <c r="AV2198" i="64"/>
  <c r="AV2224" i="64" s="1"/>
  <c r="AV2267" i="64"/>
  <c r="AV2232" i="64"/>
  <c r="AN2198" i="64"/>
  <c r="AN2224" i="64" s="1"/>
  <c r="AN2232" i="64"/>
  <c r="AN2267" i="64"/>
  <c r="AF2198" i="64"/>
  <c r="AF2224" i="64" s="1"/>
  <c r="AF2232" i="64"/>
  <c r="AF2267" i="64"/>
  <c r="X2198" i="64"/>
  <c r="X2224" i="64" s="1"/>
  <c r="X2232" i="64"/>
  <c r="X2267" i="64"/>
  <c r="CJ2203" i="64"/>
  <c r="CJ2229" i="64" s="1"/>
  <c r="CJ2237" i="64"/>
  <c r="CJ2263" i="64" s="1"/>
  <c r="CJ2272" i="64"/>
  <c r="CB2203" i="64"/>
  <c r="CB2229" i="64" s="1"/>
  <c r="CB2272" i="64"/>
  <c r="CB2237" i="64"/>
  <c r="CB2263" i="64" s="1"/>
  <c r="BT2203" i="64"/>
  <c r="BT2229" i="64" s="1"/>
  <c r="BT2237" i="64"/>
  <c r="BT2263" i="64" s="1"/>
  <c r="BT2272" i="64"/>
  <c r="BL2203" i="64"/>
  <c r="BL2229" i="64" s="1"/>
  <c r="BL2237" i="64"/>
  <c r="BL2263" i="64" s="1"/>
  <c r="BL2272" i="64"/>
  <c r="BD2203" i="64"/>
  <c r="BD2229" i="64" s="1"/>
  <c r="BD2272" i="64"/>
  <c r="BD2237" i="64"/>
  <c r="BD2263" i="64" s="1"/>
  <c r="AV2203" i="64"/>
  <c r="AV2229" i="64" s="1"/>
  <c r="AV2237" i="64"/>
  <c r="AV2263" i="64" s="1"/>
  <c r="AV2272" i="64"/>
  <c r="AN2203" i="64"/>
  <c r="AN2229" i="64" s="1"/>
  <c r="AN2272" i="64"/>
  <c r="AN2237" i="64"/>
  <c r="AN2263" i="64" s="1"/>
  <c r="AF2203" i="64"/>
  <c r="AF2229" i="64" s="1"/>
  <c r="AF2237" i="64"/>
  <c r="AF2263" i="64" s="1"/>
  <c r="AF2272" i="64"/>
  <c r="X2203" i="64"/>
  <c r="X2229" i="64" s="1"/>
  <c r="X2237" i="64"/>
  <c r="X2263" i="64" s="1"/>
  <c r="X2272" i="64"/>
  <c r="CK2202" i="64"/>
  <c r="CK2228" i="64" s="1"/>
  <c r="CK2271" i="64"/>
  <c r="CK2236" i="64"/>
  <c r="CK2262" i="64" s="1"/>
  <c r="CC2202" i="64"/>
  <c r="CC2228" i="64" s="1"/>
  <c r="CC2271" i="64"/>
  <c r="CC2236" i="64"/>
  <c r="CC2262" i="64" s="1"/>
  <c r="BU2202" i="64"/>
  <c r="BU2228" i="64" s="1"/>
  <c r="BU2271" i="64"/>
  <c r="BU2236" i="64"/>
  <c r="BU2262" i="64" s="1"/>
  <c r="BM2202" i="64"/>
  <c r="BM2228" i="64" s="1"/>
  <c r="BM2271" i="64"/>
  <c r="BM2236" i="64"/>
  <c r="BM2262" i="64" s="1"/>
  <c r="BE2202" i="64"/>
  <c r="BE2228" i="64" s="1"/>
  <c r="BE2271" i="64"/>
  <c r="BE2236" i="64"/>
  <c r="BE2262" i="64" s="1"/>
  <c r="AW2202" i="64"/>
  <c r="AW2228" i="64" s="1"/>
  <c r="AW2271" i="64"/>
  <c r="AW2236" i="64"/>
  <c r="AW2262" i="64" s="1"/>
  <c r="AO2202" i="64"/>
  <c r="AO2228" i="64" s="1"/>
  <c r="AO2271" i="64"/>
  <c r="AO2236" i="64"/>
  <c r="AO2262" i="64" s="1"/>
  <c r="AG2202" i="64"/>
  <c r="AG2228" i="64" s="1"/>
  <c r="AG2271" i="64"/>
  <c r="AG2236" i="64"/>
  <c r="AG2262" i="64" s="1"/>
  <c r="Y2202" i="64"/>
  <c r="Y2228" i="64" s="1"/>
  <c r="Y2271" i="64"/>
  <c r="Y2236" i="64"/>
  <c r="Y2262" i="64" s="1"/>
  <c r="CL2199" i="64"/>
  <c r="CL2233" i="64"/>
  <c r="CL2259" i="64" s="1"/>
  <c r="CL2268" i="64"/>
  <c r="CD2199" i="64"/>
  <c r="CD2268" i="64"/>
  <c r="CD2233" i="64"/>
  <c r="CD2259" i="64" s="1"/>
  <c r="BV2199" i="64"/>
  <c r="BV2233" i="64"/>
  <c r="BV2259" i="64" s="1"/>
  <c r="BV2268" i="64"/>
  <c r="BN2199" i="64"/>
  <c r="BN2268" i="64"/>
  <c r="BN2233" i="64"/>
  <c r="BN2259" i="64" s="1"/>
  <c r="BF2199" i="64"/>
  <c r="BF2268" i="64"/>
  <c r="BF2233" i="64"/>
  <c r="BF2259" i="64" s="1"/>
  <c r="AX2199" i="64"/>
  <c r="AX2233" i="64"/>
  <c r="AX2259" i="64" s="1"/>
  <c r="AX2268" i="64"/>
  <c r="AP2199" i="64"/>
  <c r="AP2268" i="64"/>
  <c r="AP2233" i="64"/>
  <c r="AP2259" i="64" s="1"/>
  <c r="AH2199" i="64"/>
  <c r="AH2268" i="64"/>
  <c r="AH2233" i="64"/>
  <c r="AH2259" i="64" s="1"/>
  <c r="Z2199" i="64"/>
  <c r="Z2233" i="64"/>
  <c r="Z2259" i="64" s="1"/>
  <c r="Z2268" i="64"/>
  <c r="DF2203" i="64"/>
  <c r="DF2237" i="64"/>
  <c r="DF2272" i="64"/>
  <c r="DF2290" i="64" s="1"/>
  <c r="CX2203" i="64"/>
  <c r="CX2237" i="64"/>
  <c r="CX2272" i="64"/>
  <c r="CX2290" i="64" s="1"/>
  <c r="CP2203" i="64"/>
  <c r="CP2237" i="64"/>
  <c r="CP2272" i="64"/>
  <c r="CP2290" i="64" s="1"/>
  <c r="DE2202" i="64"/>
  <c r="DE2236" i="64"/>
  <c r="DE2271" i="64"/>
  <c r="DE2289" i="64" s="1"/>
  <c r="CW2202" i="64"/>
  <c r="CW2236" i="64"/>
  <c r="CW2271" i="64"/>
  <c r="CW2289" i="64" s="1"/>
  <c r="CO2202" i="64"/>
  <c r="CO2236" i="64"/>
  <c r="CO2271" i="64"/>
  <c r="CO2289" i="64" s="1"/>
  <c r="DD2199" i="64"/>
  <c r="DD2233" i="64"/>
  <c r="DD2268" i="64"/>
  <c r="DD2286" i="64" s="1"/>
  <c r="CV2199" i="64"/>
  <c r="CV2233" i="64"/>
  <c r="CV2268" i="64"/>
  <c r="CV2286" i="64" s="1"/>
  <c r="DK2198" i="64"/>
  <c r="DK2224" i="64" s="1"/>
  <c r="DK2267" i="64"/>
  <c r="DK2232" i="64"/>
  <c r="DK2258" i="64" s="1"/>
  <c r="DC2198" i="64"/>
  <c r="DC2224" i="64" s="1"/>
  <c r="DC2267" i="64"/>
  <c r="DC2232" i="64"/>
  <c r="DC2258" i="64" s="1"/>
  <c r="CU2198" i="64"/>
  <c r="CU2224" i="64" s="1"/>
  <c r="CU2267" i="64"/>
  <c r="CU2232" i="64"/>
  <c r="CU2258" i="64" s="1"/>
  <c r="BX2198" i="64"/>
  <c r="BX2224" i="64" s="1"/>
  <c r="BX2267" i="64"/>
  <c r="BX2232" i="64"/>
  <c r="T2198" i="64"/>
  <c r="T2224" i="64" s="1"/>
  <c r="T2267" i="64"/>
  <c r="T2232" i="64"/>
  <c r="AJ2203" i="64"/>
  <c r="AJ2229" i="64" s="1"/>
  <c r="AJ2237" i="64"/>
  <c r="AJ2263" i="64" s="1"/>
  <c r="AJ2272" i="64"/>
  <c r="BI2202" i="64"/>
  <c r="BI2228" i="64" s="1"/>
  <c r="BI2236" i="64"/>
  <c r="BI2262" i="64" s="1"/>
  <c r="BI2271" i="64"/>
  <c r="BZ2199" i="64"/>
  <c r="BZ2268" i="64"/>
  <c r="BZ2233" i="64"/>
  <c r="BZ2259" i="64" s="1"/>
  <c r="AD2199" i="64"/>
  <c r="AD2268" i="64"/>
  <c r="AD2233" i="64"/>
  <c r="AD2259" i="64" s="1"/>
  <c r="BV2198" i="64"/>
  <c r="BV2224" i="64" s="1"/>
  <c r="BV2232" i="64"/>
  <c r="BV2267" i="64"/>
  <c r="AH2198" i="64"/>
  <c r="AH2224" i="64" s="1"/>
  <c r="AH2232" i="64"/>
  <c r="AH2267" i="64"/>
  <c r="AX2203" i="64"/>
  <c r="AX2229" i="64" s="1"/>
  <c r="AX2237" i="64"/>
  <c r="AX2263" i="64" s="1"/>
  <c r="AX2272" i="64"/>
  <c r="BE2198" i="64"/>
  <c r="BE2224" i="64" s="1"/>
  <c r="BE2267" i="64"/>
  <c r="BE2232" i="64"/>
  <c r="CK2203" i="64"/>
  <c r="CK2229" i="64" s="1"/>
  <c r="CK2272" i="64"/>
  <c r="CK2237" i="64"/>
  <c r="CK2263" i="64" s="1"/>
  <c r="AW2203" i="64"/>
  <c r="AW2229" i="64" s="1"/>
  <c r="AW2272" i="64"/>
  <c r="AW2237" i="64"/>
  <c r="AW2263" i="64" s="1"/>
  <c r="CL2202" i="64"/>
  <c r="CL2228" i="64" s="1"/>
  <c r="CL2236" i="64"/>
  <c r="CL2262" i="64" s="1"/>
  <c r="CL2271" i="64"/>
  <c r="AX2202" i="64"/>
  <c r="AX2228" i="64" s="1"/>
  <c r="AX2236" i="64"/>
  <c r="AX2262" i="64" s="1"/>
  <c r="AX2271" i="64"/>
  <c r="CE2199" i="64"/>
  <c r="CE2233" i="64"/>
  <c r="CE2259" i="64" s="1"/>
  <c r="CE2268" i="64"/>
  <c r="AI2199" i="64"/>
  <c r="AI2268" i="64"/>
  <c r="AI2233" i="64"/>
  <c r="AI2259" i="64" s="1"/>
  <c r="CI2198" i="64"/>
  <c r="CI2224" i="64" s="1"/>
  <c r="CI2267" i="64"/>
  <c r="CI2232" i="64"/>
  <c r="CA2198" i="64"/>
  <c r="CA2224" i="64" s="1"/>
  <c r="CA2267" i="64"/>
  <c r="CA2232" i="64"/>
  <c r="BS2198" i="64"/>
  <c r="BS2224" i="64" s="1"/>
  <c r="BS2267" i="64"/>
  <c r="BS2232" i="64"/>
  <c r="BK2198" i="64"/>
  <c r="BK2224" i="64" s="1"/>
  <c r="BK2267" i="64"/>
  <c r="BK2232" i="64"/>
  <c r="BC2198" i="64"/>
  <c r="BC2224" i="64" s="1"/>
  <c r="BC2267" i="64"/>
  <c r="BC2232" i="64"/>
  <c r="AU2198" i="64"/>
  <c r="AU2224" i="64" s="1"/>
  <c r="AU2267" i="64"/>
  <c r="AU2232" i="64"/>
  <c r="AM2198" i="64"/>
  <c r="AM2224" i="64" s="1"/>
  <c r="AM2267" i="64"/>
  <c r="AM2232" i="64"/>
  <c r="AE2198" i="64"/>
  <c r="AE2224" i="64" s="1"/>
  <c r="AE2267" i="64"/>
  <c r="AE2232" i="64"/>
  <c r="W2198" i="64"/>
  <c r="W2224" i="64" s="1"/>
  <c r="W2267" i="64"/>
  <c r="W2232" i="64"/>
  <c r="CI2203" i="64"/>
  <c r="CI2229" i="64" s="1"/>
  <c r="CI2272" i="64"/>
  <c r="CI2237" i="64"/>
  <c r="CI2263" i="64" s="1"/>
  <c r="CA2203" i="64"/>
  <c r="CA2229" i="64" s="1"/>
  <c r="CA2272" i="64"/>
  <c r="CA2237" i="64"/>
  <c r="CA2263" i="64" s="1"/>
  <c r="BS2203" i="64"/>
  <c r="BS2229" i="64" s="1"/>
  <c r="BS2272" i="64"/>
  <c r="BS2237" i="64"/>
  <c r="BS2263" i="64" s="1"/>
  <c r="BK2203" i="64"/>
  <c r="BK2229" i="64" s="1"/>
  <c r="BK2272" i="64"/>
  <c r="BK2237" i="64"/>
  <c r="BK2263" i="64" s="1"/>
  <c r="BC2203" i="64"/>
  <c r="BC2229" i="64" s="1"/>
  <c r="BC2272" i="64"/>
  <c r="BC2237" i="64"/>
  <c r="BC2263" i="64" s="1"/>
  <c r="AU2203" i="64"/>
  <c r="AU2229" i="64" s="1"/>
  <c r="AU2272" i="64"/>
  <c r="AU2237" i="64"/>
  <c r="AU2263" i="64" s="1"/>
  <c r="AM2203" i="64"/>
  <c r="AM2229" i="64" s="1"/>
  <c r="AM2272" i="64"/>
  <c r="AM2237" i="64"/>
  <c r="AM2263" i="64" s="1"/>
  <c r="AE2203" i="64"/>
  <c r="AE2229" i="64" s="1"/>
  <c r="AE2272" i="64"/>
  <c r="AE2237" i="64"/>
  <c r="AE2263" i="64" s="1"/>
  <c r="W2203" i="64"/>
  <c r="W2229" i="64" s="1"/>
  <c r="W2272" i="64"/>
  <c r="W2237" i="64"/>
  <c r="W2263" i="64" s="1"/>
  <c r="CJ2202" i="64"/>
  <c r="CJ2228" i="64" s="1"/>
  <c r="CJ2236" i="64"/>
  <c r="CJ2262" i="64" s="1"/>
  <c r="CJ2271" i="64"/>
  <c r="CB2202" i="64"/>
  <c r="CB2228" i="64" s="1"/>
  <c r="CB2236" i="64"/>
  <c r="CB2262" i="64" s="1"/>
  <c r="CB2271" i="64"/>
  <c r="BT2202" i="64"/>
  <c r="BT2228" i="64" s="1"/>
  <c r="BT2271" i="64"/>
  <c r="BT2236" i="64"/>
  <c r="BT2262" i="64" s="1"/>
  <c r="BL2202" i="64"/>
  <c r="BL2228" i="64" s="1"/>
  <c r="BL2236" i="64"/>
  <c r="BL2262" i="64" s="1"/>
  <c r="BL2271" i="64"/>
  <c r="BD2202" i="64"/>
  <c r="BD2228" i="64" s="1"/>
  <c r="BD2236" i="64"/>
  <c r="BD2262" i="64" s="1"/>
  <c r="BD2271" i="64"/>
  <c r="AV2202" i="64"/>
  <c r="AV2228" i="64" s="1"/>
  <c r="AV2271" i="64"/>
  <c r="AV2236" i="64"/>
  <c r="AV2262" i="64" s="1"/>
  <c r="AN2202" i="64"/>
  <c r="AN2228" i="64" s="1"/>
  <c r="AN2236" i="64"/>
  <c r="AN2262" i="64" s="1"/>
  <c r="AN2271" i="64"/>
  <c r="AF2202" i="64"/>
  <c r="AF2228" i="64" s="1"/>
  <c r="AF2236" i="64"/>
  <c r="AF2262" i="64" s="1"/>
  <c r="AF2271" i="64"/>
  <c r="X2202" i="64"/>
  <c r="X2228" i="64" s="1"/>
  <c r="X2271" i="64"/>
  <c r="X2236" i="64"/>
  <c r="X2262" i="64" s="1"/>
  <c r="CK2199" i="64"/>
  <c r="CK2268" i="64"/>
  <c r="CK2233" i="64"/>
  <c r="CK2259" i="64" s="1"/>
  <c r="CC2199" i="64"/>
  <c r="CC2268" i="64"/>
  <c r="CC2233" i="64"/>
  <c r="CC2259" i="64" s="1"/>
  <c r="BU2199" i="64"/>
  <c r="BU2268" i="64"/>
  <c r="BU2233" i="64"/>
  <c r="BU2259" i="64" s="1"/>
  <c r="BM2199" i="64"/>
  <c r="BM2268" i="64"/>
  <c r="BM2233" i="64"/>
  <c r="BM2259" i="64" s="1"/>
  <c r="BE2199" i="64"/>
  <c r="BE2268" i="64"/>
  <c r="BE2233" i="64"/>
  <c r="BE2259" i="64" s="1"/>
  <c r="AW2199" i="64"/>
  <c r="AW2268" i="64"/>
  <c r="AW2233" i="64"/>
  <c r="AW2259" i="64" s="1"/>
  <c r="AO2199" i="64"/>
  <c r="AO2268" i="64"/>
  <c r="AO2233" i="64"/>
  <c r="AO2259" i="64" s="1"/>
  <c r="AG2199" i="64"/>
  <c r="AG2268" i="64"/>
  <c r="AG2233" i="64"/>
  <c r="AG2259" i="64" s="1"/>
  <c r="Y2199" i="64"/>
  <c r="Y2268" i="64"/>
  <c r="Y2233" i="64"/>
  <c r="Y2259" i="64" s="1"/>
  <c r="DE2203" i="64"/>
  <c r="DE2237" i="64"/>
  <c r="DE2272" i="64"/>
  <c r="DE2290" i="64" s="1"/>
  <c r="CW2203" i="64"/>
  <c r="CW2237" i="64"/>
  <c r="CW2272" i="64"/>
  <c r="CW2290" i="64" s="1"/>
  <c r="CO2203" i="64"/>
  <c r="CO2237" i="64"/>
  <c r="CO2272" i="64"/>
  <c r="CO2290" i="64" s="1"/>
  <c r="DD2202" i="64"/>
  <c r="DD2236" i="64"/>
  <c r="DD2271" i="64"/>
  <c r="DD2289" i="64" s="1"/>
  <c r="CV2202" i="64"/>
  <c r="CV2236" i="64"/>
  <c r="CV2271" i="64"/>
  <c r="CV2289" i="64" s="1"/>
  <c r="DK2199" i="64"/>
  <c r="DK2268" i="64"/>
  <c r="DK2286" i="64" s="1"/>
  <c r="DK2233" i="64"/>
  <c r="DC2199" i="64"/>
  <c r="DC2268" i="64"/>
  <c r="DC2286" i="64" s="1"/>
  <c r="DC2233" i="64"/>
  <c r="CU2199" i="64"/>
  <c r="CU2268" i="64"/>
  <c r="CU2286" i="64" s="1"/>
  <c r="CU2233" i="64"/>
  <c r="DJ2198" i="64"/>
  <c r="DJ2224" i="64" s="1"/>
  <c r="DJ2267" i="64"/>
  <c r="DJ2232" i="64"/>
  <c r="DJ2258" i="64" s="1"/>
  <c r="DB2198" i="64"/>
  <c r="DB2224" i="64" s="1"/>
  <c r="DB2232" i="64"/>
  <c r="DB2258" i="64" s="1"/>
  <c r="DB2267" i="64"/>
  <c r="CT2198" i="64"/>
  <c r="CT2224" i="64" s="1"/>
  <c r="CT2232" i="64"/>
  <c r="CT2258" i="64" s="1"/>
  <c r="CT2267" i="64"/>
  <c r="BP2198" i="64"/>
  <c r="BP2224" i="64" s="1"/>
  <c r="BP2267" i="64"/>
  <c r="BP2232" i="64"/>
  <c r="CF2203" i="64"/>
  <c r="CF2229" i="64" s="1"/>
  <c r="CF2237" i="64"/>
  <c r="CF2263" i="64" s="1"/>
  <c r="CF2272" i="64"/>
  <c r="AB2203" i="64"/>
  <c r="AB2229" i="64" s="1"/>
  <c r="AB2237" i="64"/>
  <c r="AB2263" i="64" s="1"/>
  <c r="AB2272" i="64"/>
  <c r="BA2202" i="64"/>
  <c r="BA2228" i="64" s="1"/>
  <c r="BA2236" i="64"/>
  <c r="BA2262" i="64" s="1"/>
  <c r="BA2271" i="64"/>
  <c r="BR2199" i="64"/>
  <c r="BR2268" i="64"/>
  <c r="BR2233" i="64"/>
  <c r="BR2259" i="64" s="1"/>
  <c r="V2199" i="64"/>
  <c r="V2268" i="64"/>
  <c r="V2233" i="64"/>
  <c r="V2259" i="64" s="1"/>
  <c r="BN2198" i="64"/>
  <c r="BN2224" i="64" s="1"/>
  <c r="BN2267" i="64"/>
  <c r="BN2232" i="64"/>
  <c r="CK2198" i="64"/>
  <c r="CK2224" i="64" s="1"/>
  <c r="CK2267" i="64"/>
  <c r="CK2232" i="64"/>
  <c r="AW2198" i="64"/>
  <c r="AW2224" i="64" s="1"/>
  <c r="AW2267" i="64"/>
  <c r="AW2232" i="64"/>
  <c r="CC2203" i="64"/>
  <c r="CC2229" i="64" s="1"/>
  <c r="CC2272" i="64"/>
  <c r="CC2237" i="64"/>
  <c r="CC2263" i="64" s="1"/>
  <c r="AO2203" i="64"/>
  <c r="AO2229" i="64" s="1"/>
  <c r="AO2272" i="64"/>
  <c r="AO2237" i="64"/>
  <c r="AO2263" i="64" s="1"/>
  <c r="BV2202" i="64"/>
  <c r="BV2228" i="64" s="1"/>
  <c r="BV2236" i="64"/>
  <c r="BV2262" i="64" s="1"/>
  <c r="BV2271" i="64"/>
  <c r="AP2202" i="64"/>
  <c r="AP2228" i="64" s="1"/>
  <c r="AP2236" i="64"/>
  <c r="AP2262" i="64" s="1"/>
  <c r="AP2271" i="64"/>
  <c r="BW2199" i="64"/>
  <c r="BW2268" i="64"/>
  <c r="BW2233" i="64"/>
  <c r="BW2259" i="64" s="1"/>
  <c r="AQ2199" i="64"/>
  <c r="AQ2268" i="64"/>
  <c r="AQ2233" i="64"/>
  <c r="AQ2259" i="64" s="1"/>
  <c r="CH2198" i="64"/>
  <c r="CH2224" i="64" s="1"/>
  <c r="CH2267" i="64"/>
  <c r="CH2232" i="64"/>
  <c r="BZ2198" i="64"/>
  <c r="BZ2224" i="64" s="1"/>
  <c r="BZ2267" i="64"/>
  <c r="BZ2232" i="64"/>
  <c r="BR2198" i="64"/>
  <c r="BR2224" i="64" s="1"/>
  <c r="BR2267" i="64"/>
  <c r="BR2232" i="64"/>
  <c r="BJ2198" i="64"/>
  <c r="BJ2224" i="64" s="1"/>
  <c r="BJ2267" i="64"/>
  <c r="BJ2232" i="64"/>
  <c r="BB2198" i="64"/>
  <c r="BB2224" i="64" s="1"/>
  <c r="BB2267" i="64"/>
  <c r="BB2232" i="64"/>
  <c r="AT2198" i="64"/>
  <c r="AT2224" i="64" s="1"/>
  <c r="AT2267" i="64"/>
  <c r="AT2232" i="64"/>
  <c r="AL2198" i="64"/>
  <c r="AL2224" i="64" s="1"/>
  <c r="AL2267" i="64"/>
  <c r="AL2232" i="64"/>
  <c r="AD2198" i="64"/>
  <c r="AD2224" i="64" s="1"/>
  <c r="AD2267" i="64"/>
  <c r="AD2232" i="64"/>
  <c r="V2198" i="64"/>
  <c r="V2224" i="64" s="1"/>
  <c r="V2267" i="64"/>
  <c r="V2232" i="64"/>
  <c r="CH2203" i="64"/>
  <c r="CH2229" i="64" s="1"/>
  <c r="CH2272" i="64"/>
  <c r="CH2237" i="64"/>
  <c r="CH2263" i="64" s="1"/>
  <c r="BZ2203" i="64"/>
  <c r="BZ2229" i="64" s="1"/>
  <c r="BZ2272" i="64"/>
  <c r="BZ2237" i="64"/>
  <c r="BZ2263" i="64" s="1"/>
  <c r="BR2203" i="64"/>
  <c r="BR2229" i="64" s="1"/>
  <c r="BR2272" i="64"/>
  <c r="BR2237" i="64"/>
  <c r="BR2263" i="64" s="1"/>
  <c r="BJ2203" i="64"/>
  <c r="BJ2229" i="64" s="1"/>
  <c r="BJ2272" i="64"/>
  <c r="BJ2237" i="64"/>
  <c r="BJ2263" i="64" s="1"/>
  <c r="BB2203" i="64"/>
  <c r="BB2229" i="64" s="1"/>
  <c r="BB2272" i="64"/>
  <c r="BB2237" i="64"/>
  <c r="BB2263" i="64" s="1"/>
  <c r="AT2203" i="64"/>
  <c r="AT2229" i="64" s="1"/>
  <c r="AT2272" i="64"/>
  <c r="AT2237" i="64"/>
  <c r="AT2263" i="64" s="1"/>
  <c r="AL2203" i="64"/>
  <c r="AL2229" i="64" s="1"/>
  <c r="AL2272" i="64"/>
  <c r="AL2237" i="64"/>
  <c r="AL2263" i="64" s="1"/>
  <c r="AD2203" i="64"/>
  <c r="AD2229" i="64" s="1"/>
  <c r="AD2272" i="64"/>
  <c r="AD2237" i="64"/>
  <c r="AD2263" i="64" s="1"/>
  <c r="V2203" i="64"/>
  <c r="V2229" i="64" s="1"/>
  <c r="V2272" i="64"/>
  <c r="V2237" i="64"/>
  <c r="V2263" i="64" s="1"/>
  <c r="CI2202" i="64"/>
  <c r="CI2228" i="64" s="1"/>
  <c r="CI2271" i="64"/>
  <c r="CI2236" i="64"/>
  <c r="CI2262" i="64" s="1"/>
  <c r="CA2202" i="64"/>
  <c r="CA2228" i="64" s="1"/>
  <c r="CA2271" i="64"/>
  <c r="CA2236" i="64"/>
  <c r="CA2262" i="64" s="1"/>
  <c r="BS2202" i="64"/>
  <c r="BS2228" i="64" s="1"/>
  <c r="BS2271" i="64"/>
  <c r="BS2236" i="64"/>
  <c r="BS2262" i="64" s="1"/>
  <c r="BK2202" i="64"/>
  <c r="BK2228" i="64" s="1"/>
  <c r="BK2271" i="64"/>
  <c r="BK2236" i="64"/>
  <c r="BK2262" i="64" s="1"/>
  <c r="BC2202" i="64"/>
  <c r="BC2228" i="64" s="1"/>
  <c r="BC2271" i="64"/>
  <c r="BC2236" i="64"/>
  <c r="BC2262" i="64" s="1"/>
  <c r="AU2202" i="64"/>
  <c r="AU2228" i="64" s="1"/>
  <c r="AU2271" i="64"/>
  <c r="AU2236" i="64"/>
  <c r="AU2262" i="64" s="1"/>
  <c r="AM2202" i="64"/>
  <c r="AM2228" i="64" s="1"/>
  <c r="AM2271" i="64"/>
  <c r="AM2236" i="64"/>
  <c r="AM2262" i="64" s="1"/>
  <c r="AE2202" i="64"/>
  <c r="AE2228" i="64" s="1"/>
  <c r="AE2271" i="64"/>
  <c r="AE2236" i="64"/>
  <c r="AE2262" i="64" s="1"/>
  <c r="W2202" i="64"/>
  <c r="W2228" i="64" s="1"/>
  <c r="W2271" i="64"/>
  <c r="W2236" i="64"/>
  <c r="W2262" i="64" s="1"/>
  <c r="CJ2199" i="64"/>
  <c r="CJ2233" i="64"/>
  <c r="CJ2259" i="64" s="1"/>
  <c r="CJ2268" i="64"/>
  <c r="CB2199" i="64"/>
  <c r="CB2268" i="64"/>
  <c r="CB2233" i="64"/>
  <c r="CB2259" i="64" s="1"/>
  <c r="BT2199" i="64"/>
  <c r="BT2233" i="64"/>
  <c r="BT2259" i="64" s="1"/>
  <c r="BT2268" i="64"/>
  <c r="BL2199" i="64"/>
  <c r="BL2233" i="64"/>
  <c r="BL2259" i="64" s="1"/>
  <c r="BL2268" i="64"/>
  <c r="BD2199" i="64"/>
  <c r="BD2233" i="64"/>
  <c r="BD2259" i="64" s="1"/>
  <c r="BD2268" i="64"/>
  <c r="AV2199" i="64"/>
  <c r="AV2233" i="64"/>
  <c r="AV2259" i="64" s="1"/>
  <c r="AV2268" i="64"/>
  <c r="AN2199" i="64"/>
  <c r="AN2268" i="64"/>
  <c r="AN2233" i="64"/>
  <c r="AN2259" i="64" s="1"/>
  <c r="AF2199" i="64"/>
  <c r="AF2233" i="64"/>
  <c r="AF2259" i="64" s="1"/>
  <c r="AF2268" i="64"/>
  <c r="X2199" i="64"/>
  <c r="X2233" i="64"/>
  <c r="X2259" i="64" s="1"/>
  <c r="X2268" i="64"/>
  <c r="DD2203" i="64"/>
  <c r="DD2237" i="64"/>
  <c r="DD2272" i="64"/>
  <c r="DD2290" i="64" s="1"/>
  <c r="CV2203" i="64"/>
  <c r="CV2237" i="64"/>
  <c r="CV2272" i="64"/>
  <c r="CV2290" i="64" s="1"/>
  <c r="DK2202" i="64"/>
  <c r="DK2271" i="64"/>
  <c r="DK2289" i="64" s="1"/>
  <c r="DK2236" i="64"/>
  <c r="DC2202" i="64"/>
  <c r="DC2271" i="64"/>
  <c r="DC2289" i="64" s="1"/>
  <c r="DC2236" i="64"/>
  <c r="CU2202" i="64"/>
  <c r="CU2271" i="64"/>
  <c r="CU2289" i="64" s="1"/>
  <c r="CU2236" i="64"/>
  <c r="DJ2199" i="64"/>
  <c r="DJ2233" i="64"/>
  <c r="DJ2268" i="64"/>
  <c r="DJ2286" i="64" s="1"/>
  <c r="DB2199" i="64"/>
  <c r="DB2268" i="64"/>
  <c r="DB2286" i="64" s="1"/>
  <c r="DB2233" i="64"/>
  <c r="CT2199" i="64"/>
  <c r="CT2233" i="64"/>
  <c r="CT2268" i="64"/>
  <c r="CT2286" i="64" s="1"/>
  <c r="DI2198" i="64"/>
  <c r="DI2224" i="64" s="1"/>
  <c r="DI2267" i="64"/>
  <c r="DI2232" i="64"/>
  <c r="DI2258" i="64" s="1"/>
  <c r="DA2198" i="64"/>
  <c r="DA2224" i="64" s="1"/>
  <c r="DA2267" i="64"/>
  <c r="DA2232" i="64"/>
  <c r="DA2258" i="64" s="1"/>
  <c r="CS2198" i="64"/>
  <c r="CS2224" i="64" s="1"/>
  <c r="CS2267" i="64"/>
  <c r="CS2232" i="64"/>
  <c r="CS2258" i="64" s="1"/>
  <c r="CF2198" i="64"/>
  <c r="CF2224" i="64" s="1"/>
  <c r="CF2267" i="64"/>
  <c r="CF2232" i="64"/>
  <c r="AB2198" i="64"/>
  <c r="AB2224" i="64" s="1"/>
  <c r="AB2267" i="64"/>
  <c r="AB2232" i="64"/>
  <c r="AZ2203" i="64"/>
  <c r="AZ2229" i="64" s="1"/>
  <c r="AZ2237" i="64"/>
  <c r="AZ2263" i="64" s="1"/>
  <c r="AZ2272" i="64"/>
  <c r="BQ2202" i="64"/>
  <c r="BQ2228" i="64" s="1"/>
  <c r="BQ2236" i="64"/>
  <c r="BQ2262" i="64" s="1"/>
  <c r="BQ2271" i="64"/>
  <c r="U2202" i="64"/>
  <c r="U2228" i="64" s="1"/>
  <c r="U2236" i="64"/>
  <c r="U2262" i="64" s="1"/>
  <c r="U2271" i="64"/>
  <c r="AT2199" i="64"/>
  <c r="AT2268" i="64"/>
  <c r="AT2233" i="64"/>
  <c r="AT2259" i="64" s="1"/>
  <c r="CD2198" i="64"/>
  <c r="CD2224" i="64" s="1"/>
  <c r="CD2232" i="64"/>
  <c r="CD2267" i="64"/>
  <c r="Z2198" i="64"/>
  <c r="Z2224" i="64" s="1"/>
  <c r="Z2267" i="64"/>
  <c r="Z2232" i="64"/>
  <c r="BV2203" i="64"/>
  <c r="BV2229" i="64" s="1"/>
  <c r="BV2237" i="64"/>
  <c r="BV2263" i="64" s="1"/>
  <c r="BV2272" i="64"/>
  <c r="BW2202" i="64"/>
  <c r="BW2228" i="64" s="1"/>
  <c r="BW2236" i="64"/>
  <c r="BW2262" i="64" s="1"/>
  <c r="BW2271" i="64"/>
  <c r="CC2198" i="64"/>
  <c r="CC2224" i="64" s="1"/>
  <c r="CC2267" i="64"/>
  <c r="CC2232" i="64"/>
  <c r="AO2198" i="64"/>
  <c r="AO2224" i="64" s="1"/>
  <c r="AO2267" i="64"/>
  <c r="AO2232" i="64"/>
  <c r="BU2203" i="64"/>
  <c r="BU2229" i="64" s="1"/>
  <c r="BU2272" i="64"/>
  <c r="BU2237" i="64"/>
  <c r="BU2263" i="64" s="1"/>
  <c r="AG2203" i="64"/>
  <c r="AG2229" i="64" s="1"/>
  <c r="AG2272" i="64"/>
  <c r="AG2237" i="64"/>
  <c r="AG2263" i="64" s="1"/>
  <c r="BN2202" i="64"/>
  <c r="BN2228" i="64" s="1"/>
  <c r="BN2236" i="64"/>
  <c r="BN2262" i="64" s="1"/>
  <c r="BN2271" i="64"/>
  <c r="Z2202" i="64"/>
  <c r="Z2228" i="64" s="1"/>
  <c r="Z2236" i="64"/>
  <c r="Z2262" i="64" s="1"/>
  <c r="Z2271" i="64"/>
  <c r="BG2199" i="64"/>
  <c r="BG2268" i="64"/>
  <c r="BG2233" i="64"/>
  <c r="BG2259" i="64" s="1"/>
  <c r="CG2198" i="64"/>
  <c r="CG2224" i="64" s="1"/>
  <c r="CG2267" i="64"/>
  <c r="CG2232" i="64"/>
  <c r="BY2198" i="64"/>
  <c r="BY2224" i="64" s="1"/>
  <c r="BY2267" i="64"/>
  <c r="BY2232" i="64"/>
  <c r="BQ2198" i="64"/>
  <c r="BQ2224" i="64" s="1"/>
  <c r="BQ2267" i="64"/>
  <c r="BQ2232" i="64"/>
  <c r="BI2198" i="64"/>
  <c r="BI2224" i="64" s="1"/>
  <c r="BI2267" i="64"/>
  <c r="BI2232" i="64"/>
  <c r="BA2198" i="64"/>
  <c r="BA2224" i="64" s="1"/>
  <c r="BA2267" i="64"/>
  <c r="BA2232" i="64"/>
  <c r="AS2198" i="64"/>
  <c r="AS2224" i="64" s="1"/>
  <c r="AS2267" i="64"/>
  <c r="AS2232" i="64"/>
  <c r="AK2198" i="64"/>
  <c r="AK2224" i="64" s="1"/>
  <c r="AK2267" i="64"/>
  <c r="AK2232" i="64"/>
  <c r="AC2198" i="64"/>
  <c r="AC2224" i="64" s="1"/>
  <c r="AC2267" i="64"/>
  <c r="AC2232" i="64"/>
  <c r="U2198" i="64"/>
  <c r="U2224" i="64" s="1"/>
  <c r="U2267" i="64"/>
  <c r="U2232" i="64"/>
  <c r="CG2203" i="64"/>
  <c r="CG2229" i="64" s="1"/>
  <c r="CG2237" i="64"/>
  <c r="CG2263" i="64" s="1"/>
  <c r="CG2272" i="64"/>
  <c r="BY2203" i="64"/>
  <c r="BY2229" i="64" s="1"/>
  <c r="BY2237" i="64"/>
  <c r="BY2263" i="64" s="1"/>
  <c r="BY2272" i="64"/>
  <c r="BQ2203" i="64"/>
  <c r="BQ2229" i="64" s="1"/>
  <c r="BQ2237" i="64"/>
  <c r="BQ2263" i="64" s="1"/>
  <c r="BQ2272" i="64"/>
  <c r="BI2203" i="64"/>
  <c r="BI2229" i="64" s="1"/>
  <c r="BI2237" i="64"/>
  <c r="BI2263" i="64" s="1"/>
  <c r="BI2272" i="64"/>
  <c r="BA2203" i="64"/>
  <c r="BA2229" i="64" s="1"/>
  <c r="BA2237" i="64"/>
  <c r="BA2263" i="64" s="1"/>
  <c r="BA2272" i="64"/>
  <c r="AS2203" i="64"/>
  <c r="AS2229" i="64" s="1"/>
  <c r="AS2237" i="64"/>
  <c r="AS2263" i="64" s="1"/>
  <c r="AS2272" i="64"/>
  <c r="AK2203" i="64"/>
  <c r="AK2229" i="64" s="1"/>
  <c r="AK2237" i="64"/>
  <c r="AK2263" i="64" s="1"/>
  <c r="AK2272" i="64"/>
  <c r="AC2203" i="64"/>
  <c r="AC2229" i="64" s="1"/>
  <c r="AC2237" i="64"/>
  <c r="AC2263" i="64" s="1"/>
  <c r="AC2272" i="64"/>
  <c r="U2203" i="64"/>
  <c r="U2229" i="64" s="1"/>
  <c r="U2237" i="64"/>
  <c r="U2263" i="64" s="1"/>
  <c r="U2272" i="64"/>
  <c r="CH2202" i="64"/>
  <c r="CH2228" i="64" s="1"/>
  <c r="CH2271" i="64"/>
  <c r="CH2236" i="64"/>
  <c r="CH2262" i="64" s="1"/>
  <c r="BZ2202" i="64"/>
  <c r="BZ2228" i="64" s="1"/>
  <c r="BZ2271" i="64"/>
  <c r="BZ2236" i="64"/>
  <c r="BZ2262" i="64" s="1"/>
  <c r="BR2202" i="64"/>
  <c r="BR2228" i="64" s="1"/>
  <c r="BR2271" i="64"/>
  <c r="BR2236" i="64"/>
  <c r="BR2262" i="64" s="1"/>
  <c r="BJ2202" i="64"/>
  <c r="BJ2228" i="64" s="1"/>
  <c r="BJ2271" i="64"/>
  <c r="BJ2236" i="64"/>
  <c r="BJ2262" i="64" s="1"/>
  <c r="BB2202" i="64"/>
  <c r="BB2228" i="64" s="1"/>
  <c r="BB2271" i="64"/>
  <c r="BB2236" i="64"/>
  <c r="BB2262" i="64" s="1"/>
  <c r="AT2202" i="64"/>
  <c r="AT2228" i="64" s="1"/>
  <c r="AT2271" i="64"/>
  <c r="AT2236" i="64"/>
  <c r="AT2262" i="64" s="1"/>
  <c r="AL2202" i="64"/>
  <c r="AL2228" i="64" s="1"/>
  <c r="AL2271" i="64"/>
  <c r="AL2236" i="64"/>
  <c r="AL2262" i="64" s="1"/>
  <c r="AD2202" i="64"/>
  <c r="AD2228" i="64" s="1"/>
  <c r="AD2271" i="64"/>
  <c r="AD2236" i="64"/>
  <c r="AD2262" i="64" s="1"/>
  <c r="V2202" i="64"/>
  <c r="V2228" i="64" s="1"/>
  <c r="V2271" i="64"/>
  <c r="V2236" i="64"/>
  <c r="V2262" i="64" s="1"/>
  <c r="CI2199" i="64"/>
  <c r="CI2268" i="64"/>
  <c r="CI2233" i="64"/>
  <c r="CI2259" i="64" s="1"/>
  <c r="CA2199" i="64"/>
  <c r="CA2268" i="64"/>
  <c r="CA2233" i="64"/>
  <c r="CA2259" i="64" s="1"/>
  <c r="BS2199" i="64"/>
  <c r="BS2268" i="64"/>
  <c r="BS2233" i="64"/>
  <c r="BS2259" i="64" s="1"/>
  <c r="BK2199" i="64"/>
  <c r="BK2268" i="64"/>
  <c r="BK2233" i="64"/>
  <c r="BK2259" i="64" s="1"/>
  <c r="BC2199" i="64"/>
  <c r="BC2268" i="64"/>
  <c r="BC2233" i="64"/>
  <c r="BC2259" i="64" s="1"/>
  <c r="AU2199" i="64"/>
  <c r="AU2268" i="64"/>
  <c r="AU2233" i="64"/>
  <c r="AU2259" i="64" s="1"/>
  <c r="AM2199" i="64"/>
  <c r="AM2268" i="64"/>
  <c r="AM2233" i="64"/>
  <c r="AM2259" i="64" s="1"/>
  <c r="AE2199" i="64"/>
  <c r="AE2268" i="64"/>
  <c r="AE2233" i="64"/>
  <c r="AE2259" i="64" s="1"/>
  <c r="W2199" i="64"/>
  <c r="W2268" i="64"/>
  <c r="W2233" i="64"/>
  <c r="W2259" i="64" s="1"/>
  <c r="DK2203" i="64"/>
  <c r="DK2272" i="64"/>
  <c r="DK2290" i="64" s="1"/>
  <c r="DK2237" i="64"/>
  <c r="DC2203" i="64"/>
  <c r="DC2272" i="64"/>
  <c r="DC2290" i="64" s="1"/>
  <c r="DC2237" i="64"/>
  <c r="CU2203" i="64"/>
  <c r="CU2272" i="64"/>
  <c r="CU2290" i="64" s="1"/>
  <c r="CU2237" i="64"/>
  <c r="DJ2202" i="64"/>
  <c r="DJ2271" i="64"/>
  <c r="DJ2289" i="64" s="1"/>
  <c r="DJ2236" i="64"/>
  <c r="DB2202" i="64"/>
  <c r="DB2236" i="64"/>
  <c r="DB2271" i="64"/>
  <c r="DB2289" i="64" s="1"/>
  <c r="CT2202" i="64"/>
  <c r="CT2236" i="64"/>
  <c r="CT2271" i="64"/>
  <c r="CT2289" i="64" s="1"/>
  <c r="DI2199" i="64"/>
  <c r="DI2268" i="64"/>
  <c r="DI2286" i="64" s="1"/>
  <c r="DI2233" i="64"/>
  <c r="DA2199" i="64"/>
  <c r="DA2268" i="64"/>
  <c r="DA2286" i="64" s="1"/>
  <c r="DA2233" i="64"/>
  <c r="CS2199" i="64"/>
  <c r="CS2268" i="64"/>
  <c r="CS2286" i="64" s="1"/>
  <c r="CS2233" i="64"/>
  <c r="DH2198" i="64"/>
  <c r="DH2224" i="64" s="1"/>
  <c r="DH2267" i="64"/>
  <c r="DH2232" i="64"/>
  <c r="DH2258" i="64" s="1"/>
  <c r="CZ2198" i="64"/>
  <c r="CZ2224" i="64" s="1"/>
  <c r="CZ2267" i="64"/>
  <c r="CZ2232" i="64"/>
  <c r="CZ2258" i="64" s="1"/>
  <c r="CR2198" i="64"/>
  <c r="CR2224" i="64" s="1"/>
  <c r="CR2267" i="64"/>
  <c r="CR2232" i="64"/>
  <c r="CR2258" i="64" s="1"/>
  <c r="BA2135" i="64"/>
  <c r="BA2147" i="64" s="1"/>
  <c r="BA2156" i="64"/>
  <c r="BA2168" i="64" s="1"/>
  <c r="CL2135" i="64"/>
  <c r="CL2147" i="64" s="1"/>
  <c r="CL2156" i="64"/>
  <c r="CL2168" i="64" s="1"/>
  <c r="CD2135" i="64"/>
  <c r="CD2147" i="64" s="1"/>
  <c r="CD2156" i="64"/>
  <c r="CD2168" i="64" s="1"/>
  <c r="BV2135" i="64"/>
  <c r="BV2147" i="64" s="1"/>
  <c r="BV2156" i="64"/>
  <c r="BV2168" i="64" s="1"/>
  <c r="BN2135" i="64"/>
  <c r="BN2147" i="64" s="1"/>
  <c r="BN2156" i="64"/>
  <c r="BN2168" i="64" s="1"/>
  <c r="BF2135" i="64"/>
  <c r="BF2147" i="64" s="1"/>
  <c r="BF2156" i="64"/>
  <c r="BF2168" i="64" s="1"/>
  <c r="AX2135" i="64"/>
  <c r="AX2147" i="64" s="1"/>
  <c r="AX2156" i="64"/>
  <c r="AX2168" i="64" s="1"/>
  <c r="AP2135" i="64"/>
  <c r="AP2147" i="64" s="1"/>
  <c r="AP2156" i="64"/>
  <c r="AP2168" i="64" s="1"/>
  <c r="AH2135" i="64"/>
  <c r="AH2147" i="64" s="1"/>
  <c r="AH2156" i="64"/>
  <c r="AH2168" i="64" s="1"/>
  <c r="Z2135" i="64"/>
  <c r="Z2147" i="64" s="1"/>
  <c r="Z2156" i="64"/>
  <c r="Z2168" i="64" s="1"/>
  <c r="CL2140" i="64"/>
  <c r="CL2161" i="64"/>
  <c r="CD2140" i="64"/>
  <c r="CD2161" i="64"/>
  <c r="BV2140" i="64"/>
  <c r="BV2161" i="64"/>
  <c r="BN2140" i="64"/>
  <c r="BN2161" i="64"/>
  <c r="BF2140" i="64"/>
  <c r="BF2161" i="64"/>
  <c r="AX2140" i="64"/>
  <c r="AX2161" i="64"/>
  <c r="AP2140" i="64"/>
  <c r="AP2161" i="64"/>
  <c r="AH2140" i="64"/>
  <c r="AH2161" i="64"/>
  <c r="Z2140" i="64"/>
  <c r="Z2161" i="64"/>
  <c r="CE2139" i="64"/>
  <c r="CE2160" i="64"/>
  <c r="BW2139" i="64"/>
  <c r="BW2160" i="64"/>
  <c r="BO2139" i="64"/>
  <c r="BO2160" i="64"/>
  <c r="BG2139" i="64"/>
  <c r="BG2160" i="64"/>
  <c r="AY2139" i="64"/>
  <c r="AY2160" i="64"/>
  <c r="AQ2139" i="64"/>
  <c r="AQ2160" i="64"/>
  <c r="AI2139" i="64"/>
  <c r="AI2160" i="64"/>
  <c r="AA2139" i="64"/>
  <c r="AA2160" i="64"/>
  <c r="S2139" i="64"/>
  <c r="S2160" i="64"/>
  <c r="CF2136" i="64"/>
  <c r="CF2148" i="64" s="1"/>
  <c r="CF2157" i="64"/>
  <c r="BX2136" i="64"/>
  <c r="BX2148" i="64" s="1"/>
  <c r="BX2157" i="64"/>
  <c r="BP2136" i="64"/>
  <c r="BP2148" i="64" s="1"/>
  <c r="BP2157" i="64"/>
  <c r="BH2136" i="64"/>
  <c r="BH2148" i="64" s="1"/>
  <c r="BH2157" i="64"/>
  <c r="AZ2136" i="64"/>
  <c r="AZ2148" i="64" s="1"/>
  <c r="AZ2157" i="64"/>
  <c r="AR2136" i="64"/>
  <c r="AR2148" i="64" s="1"/>
  <c r="AR2157" i="64"/>
  <c r="AJ2136" i="64"/>
  <c r="AJ2148" i="64" s="1"/>
  <c r="AJ2157" i="64"/>
  <c r="AB2136" i="64"/>
  <c r="AB2148" i="64" s="1"/>
  <c r="AB2157" i="64"/>
  <c r="T2136" i="64"/>
  <c r="T2148" i="64" s="1"/>
  <c r="T2157" i="64"/>
  <c r="DF2140" i="64"/>
  <c r="DF2161" i="64"/>
  <c r="CX2140" i="64"/>
  <c r="CX2161" i="64"/>
  <c r="CP2140" i="64"/>
  <c r="CP2161" i="64"/>
  <c r="DF2139" i="64"/>
  <c r="DF2160" i="64"/>
  <c r="CX2139" i="64"/>
  <c r="CX2160" i="64"/>
  <c r="CP2139" i="64"/>
  <c r="CP2160" i="64"/>
  <c r="DF2136" i="64"/>
  <c r="DF2148" i="64" s="1"/>
  <c r="DF2157" i="64"/>
  <c r="CX2136" i="64"/>
  <c r="CX2148" i="64" s="1"/>
  <c r="CX2157" i="64"/>
  <c r="CP2136" i="64"/>
  <c r="CP2148" i="64" s="1"/>
  <c r="CP2157" i="64"/>
  <c r="DF2135" i="64"/>
  <c r="DF2147" i="64" s="1"/>
  <c r="DF2156" i="64"/>
  <c r="DF2168" i="64" s="1"/>
  <c r="CX2135" i="64"/>
  <c r="CX2147" i="64" s="1"/>
  <c r="CX2156" i="64"/>
  <c r="CX2168" i="64" s="1"/>
  <c r="CP2135" i="64"/>
  <c r="CP2147" i="64" s="1"/>
  <c r="CP2156" i="64"/>
  <c r="CP2168" i="64" s="1"/>
  <c r="BI2135" i="64"/>
  <c r="BI2147" i="64" s="1"/>
  <c r="BI2156" i="64"/>
  <c r="BI2168" i="64" s="1"/>
  <c r="CK2135" i="64"/>
  <c r="CK2147" i="64" s="1"/>
  <c r="CK2156" i="64"/>
  <c r="CK2168" i="64" s="1"/>
  <c r="CC2135" i="64"/>
  <c r="CC2147" i="64" s="1"/>
  <c r="CC2156" i="64"/>
  <c r="CC2168" i="64" s="1"/>
  <c r="BU2135" i="64"/>
  <c r="BU2147" i="64" s="1"/>
  <c r="BU2156" i="64"/>
  <c r="BU2168" i="64" s="1"/>
  <c r="BM2135" i="64"/>
  <c r="BM2147" i="64" s="1"/>
  <c r="BM2156" i="64"/>
  <c r="BM2168" i="64" s="1"/>
  <c r="BE2135" i="64"/>
  <c r="BE2147" i="64" s="1"/>
  <c r="BE2156" i="64"/>
  <c r="BE2168" i="64" s="1"/>
  <c r="AW2135" i="64"/>
  <c r="AW2147" i="64" s="1"/>
  <c r="AW2156" i="64"/>
  <c r="AW2168" i="64" s="1"/>
  <c r="AO2135" i="64"/>
  <c r="AO2147" i="64" s="1"/>
  <c r="AO2156" i="64"/>
  <c r="AO2168" i="64" s="1"/>
  <c r="AG2135" i="64"/>
  <c r="AG2147" i="64" s="1"/>
  <c r="AG2156" i="64"/>
  <c r="AG2168" i="64" s="1"/>
  <c r="Y2135" i="64"/>
  <c r="Y2147" i="64" s="1"/>
  <c r="Y2156" i="64"/>
  <c r="Y2168" i="64" s="1"/>
  <c r="CK2140" i="64"/>
  <c r="CK2161" i="64"/>
  <c r="CC2140" i="64"/>
  <c r="CC2161" i="64"/>
  <c r="BU2140" i="64"/>
  <c r="BU2161" i="64"/>
  <c r="BM2140" i="64"/>
  <c r="BM2161" i="64"/>
  <c r="BE2140" i="64"/>
  <c r="BE2161" i="64"/>
  <c r="AW2140" i="64"/>
  <c r="AW2161" i="64"/>
  <c r="AO2140" i="64"/>
  <c r="AO2161" i="64"/>
  <c r="AG2140" i="64"/>
  <c r="AG2161" i="64"/>
  <c r="Y2140" i="64"/>
  <c r="Y2161" i="64"/>
  <c r="CL2139" i="64"/>
  <c r="CL2160" i="64"/>
  <c r="CD2139" i="64"/>
  <c r="CD2160" i="64"/>
  <c r="BV2139" i="64"/>
  <c r="BV2160" i="64"/>
  <c r="BN2139" i="64"/>
  <c r="BN2160" i="64"/>
  <c r="BF2139" i="64"/>
  <c r="BF2160" i="64"/>
  <c r="AX2139" i="64"/>
  <c r="AX2160" i="64"/>
  <c r="AP2139" i="64"/>
  <c r="AP2160" i="64"/>
  <c r="AH2139" i="64"/>
  <c r="AH2160" i="64"/>
  <c r="Z2139" i="64"/>
  <c r="Z2160" i="64"/>
  <c r="CE2136" i="64"/>
  <c r="CE2148" i="64" s="1"/>
  <c r="CE2157" i="64"/>
  <c r="BW2136" i="64"/>
  <c r="BW2148" i="64" s="1"/>
  <c r="BW2157" i="64"/>
  <c r="BO2136" i="64"/>
  <c r="BO2148" i="64" s="1"/>
  <c r="BO2157" i="64"/>
  <c r="BG2136" i="64"/>
  <c r="BG2148" i="64" s="1"/>
  <c r="BG2157" i="64"/>
  <c r="AY2136" i="64"/>
  <c r="AY2148" i="64" s="1"/>
  <c r="AY2157" i="64"/>
  <c r="AQ2136" i="64"/>
  <c r="AQ2148" i="64" s="1"/>
  <c r="AQ2157" i="64"/>
  <c r="AI2136" i="64"/>
  <c r="AI2148" i="64" s="1"/>
  <c r="AI2157" i="64"/>
  <c r="AA2136" i="64"/>
  <c r="AA2148" i="64" s="1"/>
  <c r="AA2157" i="64"/>
  <c r="S2136" i="64"/>
  <c r="S2148" i="64" s="1"/>
  <c r="S2157" i="64"/>
  <c r="DE2140" i="64"/>
  <c r="DE2161" i="64"/>
  <c r="CW2140" i="64"/>
  <c r="CW2161" i="64"/>
  <c r="CO2140" i="64"/>
  <c r="CO2161" i="64"/>
  <c r="DE2139" i="64"/>
  <c r="DE2160" i="64"/>
  <c r="CW2139" i="64"/>
  <c r="CW2160" i="64"/>
  <c r="CO2139" i="64"/>
  <c r="CO2160" i="64"/>
  <c r="DE2136" i="64"/>
  <c r="DE2148" i="64" s="1"/>
  <c r="DE2157" i="64"/>
  <c r="CW2136" i="64"/>
  <c r="CW2148" i="64" s="1"/>
  <c r="CW2157" i="64"/>
  <c r="CO2136" i="64"/>
  <c r="CO2148" i="64" s="1"/>
  <c r="CO2157" i="64"/>
  <c r="DE2135" i="64"/>
  <c r="DE2147" i="64" s="1"/>
  <c r="DE2156" i="64"/>
  <c r="DE2168" i="64" s="1"/>
  <c r="CW2135" i="64"/>
  <c r="CW2147" i="64" s="1"/>
  <c r="CW2156" i="64"/>
  <c r="CW2168" i="64" s="1"/>
  <c r="CO2135" i="64"/>
  <c r="CO2147" i="64" s="1"/>
  <c r="CO2156" i="64"/>
  <c r="CO2168" i="64" s="1"/>
  <c r="CG2135" i="64"/>
  <c r="CG2147" i="64" s="1"/>
  <c r="CG2156" i="64"/>
  <c r="CG2168" i="64" s="1"/>
  <c r="AC2135" i="64"/>
  <c r="AC2147" i="64" s="1"/>
  <c r="AC2156" i="64"/>
  <c r="AC2168" i="64" s="1"/>
  <c r="CJ2135" i="64"/>
  <c r="CJ2147" i="64" s="1"/>
  <c r="CJ2156" i="64"/>
  <c r="CJ2168" i="64" s="1"/>
  <c r="CB2135" i="64"/>
  <c r="CB2147" i="64" s="1"/>
  <c r="CB2156" i="64"/>
  <c r="CB2168" i="64" s="1"/>
  <c r="BT2135" i="64"/>
  <c r="BT2147" i="64" s="1"/>
  <c r="BT2156" i="64"/>
  <c r="BT2168" i="64" s="1"/>
  <c r="BL2135" i="64"/>
  <c r="BL2147" i="64" s="1"/>
  <c r="BL2156" i="64"/>
  <c r="BL2168" i="64" s="1"/>
  <c r="BD2135" i="64"/>
  <c r="BD2147" i="64" s="1"/>
  <c r="BD2156" i="64"/>
  <c r="BD2168" i="64" s="1"/>
  <c r="AV2135" i="64"/>
  <c r="AV2147" i="64" s="1"/>
  <c r="AV2156" i="64"/>
  <c r="AV2168" i="64" s="1"/>
  <c r="AN2135" i="64"/>
  <c r="AN2147" i="64" s="1"/>
  <c r="AN2156" i="64"/>
  <c r="AN2168" i="64" s="1"/>
  <c r="AF2135" i="64"/>
  <c r="AF2147" i="64" s="1"/>
  <c r="AF2156" i="64"/>
  <c r="AF2168" i="64" s="1"/>
  <c r="X2135" i="64"/>
  <c r="X2147" i="64" s="1"/>
  <c r="X2156" i="64"/>
  <c r="X2168" i="64" s="1"/>
  <c r="CJ2140" i="64"/>
  <c r="CJ2161" i="64"/>
  <c r="CB2140" i="64"/>
  <c r="CB2161" i="64"/>
  <c r="BT2140" i="64"/>
  <c r="BT2161" i="64"/>
  <c r="BL2140" i="64"/>
  <c r="BL2161" i="64"/>
  <c r="BD2140" i="64"/>
  <c r="BD2161" i="64"/>
  <c r="AV2140" i="64"/>
  <c r="AV2161" i="64"/>
  <c r="AN2140" i="64"/>
  <c r="AN2161" i="64"/>
  <c r="AF2140" i="64"/>
  <c r="AF2161" i="64"/>
  <c r="X2140" i="64"/>
  <c r="X2161" i="64"/>
  <c r="CK2139" i="64"/>
  <c r="CK2160" i="64"/>
  <c r="CC2139" i="64"/>
  <c r="CC2160" i="64"/>
  <c r="BU2139" i="64"/>
  <c r="BU2160" i="64"/>
  <c r="BM2139" i="64"/>
  <c r="BM2160" i="64"/>
  <c r="BE2139" i="64"/>
  <c r="BE2160" i="64"/>
  <c r="AW2139" i="64"/>
  <c r="AW2160" i="64"/>
  <c r="AO2139" i="64"/>
  <c r="AO2160" i="64"/>
  <c r="AG2139" i="64"/>
  <c r="AG2160" i="64"/>
  <c r="Y2139" i="64"/>
  <c r="Y2160" i="64"/>
  <c r="CL2136" i="64"/>
  <c r="CL2148" i="64" s="1"/>
  <c r="CL2157" i="64"/>
  <c r="CD2136" i="64"/>
  <c r="CD2148" i="64" s="1"/>
  <c r="CD2157" i="64"/>
  <c r="BV2136" i="64"/>
  <c r="BV2148" i="64" s="1"/>
  <c r="BV2157" i="64"/>
  <c r="BN2136" i="64"/>
  <c r="BN2148" i="64" s="1"/>
  <c r="BN2157" i="64"/>
  <c r="BF2136" i="64"/>
  <c r="BF2148" i="64" s="1"/>
  <c r="BF2157" i="64"/>
  <c r="AX2136" i="64"/>
  <c r="AX2148" i="64" s="1"/>
  <c r="AX2157" i="64"/>
  <c r="AP2136" i="64"/>
  <c r="AP2148" i="64" s="1"/>
  <c r="AP2157" i="64"/>
  <c r="AH2136" i="64"/>
  <c r="AH2148" i="64" s="1"/>
  <c r="AH2157" i="64"/>
  <c r="Z2136" i="64"/>
  <c r="Z2148" i="64" s="1"/>
  <c r="Z2157" i="64"/>
  <c r="DD2140" i="64"/>
  <c r="DD2161" i="64"/>
  <c r="CV2140" i="64"/>
  <c r="CV2161" i="64"/>
  <c r="DD2139" i="64"/>
  <c r="DD2160" i="64"/>
  <c r="CV2139" i="64"/>
  <c r="CV2160" i="64"/>
  <c r="DD2136" i="64"/>
  <c r="DD2148" i="64" s="1"/>
  <c r="DD2157" i="64"/>
  <c r="CV2136" i="64"/>
  <c r="CV2148" i="64" s="1"/>
  <c r="CV2157" i="64"/>
  <c r="DD2135" i="64"/>
  <c r="DD2147" i="64" s="1"/>
  <c r="DD2156" i="64"/>
  <c r="DD2168" i="64" s="1"/>
  <c r="CV2135" i="64"/>
  <c r="CV2147" i="64" s="1"/>
  <c r="CV2156" i="64"/>
  <c r="CV2168" i="64" s="1"/>
  <c r="CI2135" i="64"/>
  <c r="CI2147" i="64" s="1"/>
  <c r="CI2156" i="64"/>
  <c r="CI2168" i="64" s="1"/>
  <c r="CA2135" i="64"/>
  <c r="CA2147" i="64" s="1"/>
  <c r="CA2156" i="64"/>
  <c r="CA2168" i="64" s="1"/>
  <c r="BS2135" i="64"/>
  <c r="BS2147" i="64" s="1"/>
  <c r="BS2156" i="64"/>
  <c r="BS2168" i="64" s="1"/>
  <c r="BK2135" i="64"/>
  <c r="BK2147" i="64" s="1"/>
  <c r="BK2156" i="64"/>
  <c r="BK2168" i="64" s="1"/>
  <c r="BC2135" i="64"/>
  <c r="BC2147" i="64" s="1"/>
  <c r="BC2156" i="64"/>
  <c r="BC2168" i="64" s="1"/>
  <c r="AU2135" i="64"/>
  <c r="AU2147" i="64" s="1"/>
  <c r="AU2156" i="64"/>
  <c r="AU2168" i="64" s="1"/>
  <c r="AM2135" i="64"/>
  <c r="AM2147" i="64" s="1"/>
  <c r="AM2156" i="64"/>
  <c r="AM2168" i="64" s="1"/>
  <c r="AE2135" i="64"/>
  <c r="AE2147" i="64" s="1"/>
  <c r="AE2156" i="64"/>
  <c r="AE2168" i="64" s="1"/>
  <c r="W2135" i="64"/>
  <c r="W2147" i="64" s="1"/>
  <c r="W2156" i="64"/>
  <c r="W2168" i="64" s="1"/>
  <c r="CI2140" i="64"/>
  <c r="CI2161" i="64"/>
  <c r="CA2140" i="64"/>
  <c r="CA2161" i="64"/>
  <c r="BS2140" i="64"/>
  <c r="BS2161" i="64"/>
  <c r="BK2140" i="64"/>
  <c r="BK2161" i="64"/>
  <c r="BC2140" i="64"/>
  <c r="BC2161" i="64"/>
  <c r="AU2140" i="64"/>
  <c r="AU2161" i="64"/>
  <c r="AM2140" i="64"/>
  <c r="AM2161" i="64"/>
  <c r="AE2140" i="64"/>
  <c r="AE2161" i="64"/>
  <c r="W2140" i="64"/>
  <c r="W2161" i="64"/>
  <c r="CJ2139" i="64"/>
  <c r="CJ2160" i="64"/>
  <c r="CB2139" i="64"/>
  <c r="CB2160" i="64"/>
  <c r="BT2139" i="64"/>
  <c r="BT2160" i="64"/>
  <c r="BL2139" i="64"/>
  <c r="BL2160" i="64"/>
  <c r="BD2139" i="64"/>
  <c r="BD2160" i="64"/>
  <c r="AV2139" i="64"/>
  <c r="AV2160" i="64"/>
  <c r="AN2139" i="64"/>
  <c r="AN2160" i="64"/>
  <c r="AF2139" i="64"/>
  <c r="AF2160" i="64"/>
  <c r="X2139" i="64"/>
  <c r="X2160" i="64"/>
  <c r="CK2136" i="64"/>
  <c r="CK2148" i="64" s="1"/>
  <c r="CK2157" i="64"/>
  <c r="CC2136" i="64"/>
  <c r="CC2148" i="64" s="1"/>
  <c r="CC2157" i="64"/>
  <c r="BU2136" i="64"/>
  <c r="BU2148" i="64" s="1"/>
  <c r="BU2157" i="64"/>
  <c r="BM2136" i="64"/>
  <c r="BM2148" i="64" s="1"/>
  <c r="BM2157" i="64"/>
  <c r="BE2136" i="64"/>
  <c r="BE2148" i="64" s="1"/>
  <c r="BE2157" i="64"/>
  <c r="AW2136" i="64"/>
  <c r="AW2148" i="64" s="1"/>
  <c r="AW2157" i="64"/>
  <c r="AO2136" i="64"/>
  <c r="AO2148" i="64" s="1"/>
  <c r="AO2157" i="64"/>
  <c r="AG2136" i="64"/>
  <c r="AG2148" i="64" s="1"/>
  <c r="AG2157" i="64"/>
  <c r="Y2136" i="64"/>
  <c r="Y2148" i="64" s="1"/>
  <c r="Y2157" i="64"/>
  <c r="DK2140" i="64"/>
  <c r="DK2161" i="64"/>
  <c r="DC2140" i="64"/>
  <c r="DC2161" i="64"/>
  <c r="CU2140" i="64"/>
  <c r="CU2161" i="64"/>
  <c r="DK2139" i="64"/>
  <c r="DK2160" i="64"/>
  <c r="DC2139" i="64"/>
  <c r="DC2160" i="64"/>
  <c r="CU2139" i="64"/>
  <c r="CU2160" i="64"/>
  <c r="DK2136" i="64"/>
  <c r="DK2148" i="64" s="1"/>
  <c r="DK2157" i="64"/>
  <c r="DC2136" i="64"/>
  <c r="DC2148" i="64" s="1"/>
  <c r="DC2157" i="64"/>
  <c r="CU2136" i="64"/>
  <c r="CU2148" i="64" s="1"/>
  <c r="CU2157" i="64"/>
  <c r="DK2135" i="64"/>
  <c r="DK2147" i="64" s="1"/>
  <c r="DK2156" i="64"/>
  <c r="DK2168" i="64" s="1"/>
  <c r="DC2135" i="64"/>
  <c r="DC2147" i="64" s="1"/>
  <c r="DC2156" i="64"/>
  <c r="DC2168" i="64" s="1"/>
  <c r="CU2135" i="64"/>
  <c r="CU2147" i="64" s="1"/>
  <c r="CU2156" i="64"/>
  <c r="CU2168" i="64" s="1"/>
  <c r="CH2135" i="64"/>
  <c r="CH2147" i="64" s="1"/>
  <c r="CH2156" i="64"/>
  <c r="CH2168" i="64" s="1"/>
  <c r="BZ2135" i="64"/>
  <c r="BZ2147" i="64" s="1"/>
  <c r="BZ2156" i="64"/>
  <c r="BZ2168" i="64" s="1"/>
  <c r="BR2135" i="64"/>
  <c r="BR2147" i="64" s="1"/>
  <c r="BR2156" i="64"/>
  <c r="BR2168" i="64" s="1"/>
  <c r="BJ2135" i="64"/>
  <c r="BJ2147" i="64" s="1"/>
  <c r="BJ2156" i="64"/>
  <c r="BJ2168" i="64" s="1"/>
  <c r="BB2135" i="64"/>
  <c r="BB2147" i="64" s="1"/>
  <c r="BB2156" i="64"/>
  <c r="BB2168" i="64" s="1"/>
  <c r="AT2135" i="64"/>
  <c r="AT2147" i="64" s="1"/>
  <c r="AT2156" i="64"/>
  <c r="AT2168" i="64" s="1"/>
  <c r="AL2135" i="64"/>
  <c r="AL2147" i="64" s="1"/>
  <c r="AL2156" i="64"/>
  <c r="AL2168" i="64" s="1"/>
  <c r="AD2135" i="64"/>
  <c r="AD2147" i="64" s="1"/>
  <c r="AD2156" i="64"/>
  <c r="AD2168" i="64" s="1"/>
  <c r="V2135" i="64"/>
  <c r="V2147" i="64" s="1"/>
  <c r="V2156" i="64"/>
  <c r="V2168" i="64" s="1"/>
  <c r="CH2140" i="64"/>
  <c r="CH2161" i="64"/>
  <c r="BZ2140" i="64"/>
  <c r="BZ2161" i="64"/>
  <c r="BR2140" i="64"/>
  <c r="BR2161" i="64"/>
  <c r="BJ2140" i="64"/>
  <c r="BJ2161" i="64"/>
  <c r="BB2140" i="64"/>
  <c r="BB2161" i="64"/>
  <c r="AT2140" i="64"/>
  <c r="AT2161" i="64"/>
  <c r="AL2140" i="64"/>
  <c r="AL2161" i="64"/>
  <c r="AD2140" i="64"/>
  <c r="AD2161" i="64"/>
  <c r="V2140" i="64"/>
  <c r="V2161" i="64"/>
  <c r="CI2139" i="64"/>
  <c r="CI2160" i="64"/>
  <c r="CA2139" i="64"/>
  <c r="CA2160" i="64"/>
  <c r="BS2139" i="64"/>
  <c r="BS2160" i="64"/>
  <c r="BK2139" i="64"/>
  <c r="BK2160" i="64"/>
  <c r="BC2139" i="64"/>
  <c r="BC2160" i="64"/>
  <c r="AU2139" i="64"/>
  <c r="AU2160" i="64"/>
  <c r="AM2139" i="64"/>
  <c r="AM2160" i="64"/>
  <c r="AE2139" i="64"/>
  <c r="AE2160" i="64"/>
  <c r="W2139" i="64"/>
  <c r="W2160" i="64"/>
  <c r="CJ2136" i="64"/>
  <c r="CJ2148" i="64" s="1"/>
  <c r="CJ2157" i="64"/>
  <c r="CB2136" i="64"/>
  <c r="CB2148" i="64" s="1"/>
  <c r="CB2157" i="64"/>
  <c r="BT2136" i="64"/>
  <c r="BT2148" i="64" s="1"/>
  <c r="BT2157" i="64"/>
  <c r="BL2136" i="64"/>
  <c r="BL2148" i="64" s="1"/>
  <c r="BL2157" i="64"/>
  <c r="BD2136" i="64"/>
  <c r="BD2148" i="64" s="1"/>
  <c r="BD2157" i="64"/>
  <c r="AV2136" i="64"/>
  <c r="AV2148" i="64" s="1"/>
  <c r="AV2157" i="64"/>
  <c r="AN2136" i="64"/>
  <c r="AN2148" i="64" s="1"/>
  <c r="AN2157" i="64"/>
  <c r="AF2136" i="64"/>
  <c r="AF2148" i="64" s="1"/>
  <c r="AF2157" i="64"/>
  <c r="X2136" i="64"/>
  <c r="X2148" i="64" s="1"/>
  <c r="X2157" i="64"/>
  <c r="DJ2140" i="64"/>
  <c r="DJ2161" i="64"/>
  <c r="DB2140" i="64"/>
  <c r="DB2161" i="64"/>
  <c r="CT2140" i="64"/>
  <c r="CT2161" i="64"/>
  <c r="DJ2139" i="64"/>
  <c r="DJ2160" i="64"/>
  <c r="DB2139" i="64"/>
  <c r="DB2160" i="64"/>
  <c r="CT2139" i="64"/>
  <c r="CT2160" i="64"/>
  <c r="DJ2136" i="64"/>
  <c r="DJ2148" i="64" s="1"/>
  <c r="DJ2157" i="64"/>
  <c r="DB2136" i="64"/>
  <c r="DB2148" i="64" s="1"/>
  <c r="DB2157" i="64"/>
  <c r="CT2136" i="64"/>
  <c r="CT2148" i="64" s="1"/>
  <c r="CT2157" i="64"/>
  <c r="DJ2135" i="64"/>
  <c r="DJ2147" i="64" s="1"/>
  <c r="DJ2156" i="64"/>
  <c r="DJ2168" i="64" s="1"/>
  <c r="DB2135" i="64"/>
  <c r="DB2147" i="64" s="1"/>
  <c r="DB2156" i="64"/>
  <c r="DB2168" i="64" s="1"/>
  <c r="CT2135" i="64"/>
  <c r="CT2147" i="64" s="1"/>
  <c r="CT2156" i="64"/>
  <c r="CT2168" i="64" s="1"/>
  <c r="BY2135" i="64"/>
  <c r="BY2147" i="64" s="1"/>
  <c r="BY2156" i="64"/>
  <c r="BY2168" i="64" s="1"/>
  <c r="BQ2135" i="64"/>
  <c r="BQ2147" i="64" s="1"/>
  <c r="BQ2156" i="64"/>
  <c r="BQ2168" i="64" s="1"/>
  <c r="AS2135" i="64"/>
  <c r="AS2147" i="64" s="1"/>
  <c r="AS2156" i="64"/>
  <c r="AS2168" i="64" s="1"/>
  <c r="CG2140" i="64"/>
  <c r="CG2161" i="64"/>
  <c r="BY2140" i="64"/>
  <c r="BY2161" i="64"/>
  <c r="BQ2140" i="64"/>
  <c r="BQ2161" i="64"/>
  <c r="BI2140" i="64"/>
  <c r="BI2161" i="64"/>
  <c r="BA2140" i="64"/>
  <c r="BA2161" i="64"/>
  <c r="AS2140" i="64"/>
  <c r="AS2161" i="64"/>
  <c r="AK2140" i="64"/>
  <c r="AK2161" i="64"/>
  <c r="AC2140" i="64"/>
  <c r="AC2161" i="64"/>
  <c r="U2140" i="64"/>
  <c r="U2161" i="64"/>
  <c r="CH2139" i="64"/>
  <c r="CH2160" i="64"/>
  <c r="BZ2139" i="64"/>
  <c r="BZ2160" i="64"/>
  <c r="BR2139" i="64"/>
  <c r="BR2160" i="64"/>
  <c r="BJ2139" i="64"/>
  <c r="BJ2160" i="64"/>
  <c r="BB2139" i="64"/>
  <c r="BB2160" i="64"/>
  <c r="AT2139" i="64"/>
  <c r="AT2160" i="64"/>
  <c r="AL2139" i="64"/>
  <c r="AL2160" i="64"/>
  <c r="AD2139" i="64"/>
  <c r="AD2160" i="64"/>
  <c r="V2139" i="64"/>
  <c r="V2160" i="64"/>
  <c r="CI2136" i="64"/>
  <c r="CI2148" i="64" s="1"/>
  <c r="CI2157" i="64"/>
  <c r="CA2136" i="64"/>
  <c r="CA2148" i="64" s="1"/>
  <c r="CA2157" i="64"/>
  <c r="BS2136" i="64"/>
  <c r="BS2148" i="64" s="1"/>
  <c r="BS2157" i="64"/>
  <c r="BK2136" i="64"/>
  <c r="BK2148" i="64" s="1"/>
  <c r="BK2157" i="64"/>
  <c r="BC2136" i="64"/>
  <c r="BC2148" i="64" s="1"/>
  <c r="BC2157" i="64"/>
  <c r="AU2136" i="64"/>
  <c r="AU2148" i="64" s="1"/>
  <c r="AU2157" i="64"/>
  <c r="AM2136" i="64"/>
  <c r="AM2148" i="64" s="1"/>
  <c r="AM2157" i="64"/>
  <c r="AE2136" i="64"/>
  <c r="AE2148" i="64" s="1"/>
  <c r="AE2157" i="64"/>
  <c r="W2136" i="64"/>
  <c r="W2148" i="64" s="1"/>
  <c r="W2157" i="64"/>
  <c r="DI2140" i="64"/>
  <c r="DI2161" i="64"/>
  <c r="DA2140" i="64"/>
  <c r="DA2161" i="64"/>
  <c r="CS2140" i="64"/>
  <c r="CS2161" i="64"/>
  <c r="DI2139" i="64"/>
  <c r="DI2160" i="64"/>
  <c r="DA2139" i="64"/>
  <c r="DA2160" i="64"/>
  <c r="CS2139" i="64"/>
  <c r="CS2160" i="64"/>
  <c r="DI2136" i="64"/>
  <c r="DI2148" i="64" s="1"/>
  <c r="DI2157" i="64"/>
  <c r="DA2136" i="64"/>
  <c r="DA2148" i="64" s="1"/>
  <c r="DA2157" i="64"/>
  <c r="CS2136" i="64"/>
  <c r="CS2148" i="64" s="1"/>
  <c r="CS2157" i="64"/>
  <c r="DI2135" i="64"/>
  <c r="DI2147" i="64" s="1"/>
  <c r="DI2156" i="64"/>
  <c r="DI2168" i="64" s="1"/>
  <c r="DA2135" i="64"/>
  <c r="DA2147" i="64" s="1"/>
  <c r="DA2156" i="64"/>
  <c r="DA2168" i="64" s="1"/>
  <c r="CS2135" i="64"/>
  <c r="CS2147" i="64" s="1"/>
  <c r="CS2156" i="64"/>
  <c r="CS2168" i="64" s="1"/>
  <c r="U2135" i="64"/>
  <c r="U2147" i="64" s="1"/>
  <c r="U2156" i="64"/>
  <c r="U2168" i="64" s="1"/>
  <c r="CF2135" i="64"/>
  <c r="CF2147" i="64" s="1"/>
  <c r="CF2156" i="64"/>
  <c r="CF2168" i="64" s="1"/>
  <c r="BX2135" i="64"/>
  <c r="BX2147" i="64" s="1"/>
  <c r="BX2156" i="64"/>
  <c r="BX2168" i="64" s="1"/>
  <c r="BP2135" i="64"/>
  <c r="BP2147" i="64" s="1"/>
  <c r="BP2156" i="64"/>
  <c r="BP2168" i="64" s="1"/>
  <c r="BH2135" i="64"/>
  <c r="BH2147" i="64" s="1"/>
  <c r="BH2156" i="64"/>
  <c r="BH2168" i="64" s="1"/>
  <c r="AZ2135" i="64"/>
  <c r="AZ2147" i="64" s="1"/>
  <c r="AZ2156" i="64"/>
  <c r="AZ2168" i="64" s="1"/>
  <c r="AR2135" i="64"/>
  <c r="AR2147" i="64" s="1"/>
  <c r="AR2156" i="64"/>
  <c r="AR2168" i="64" s="1"/>
  <c r="AJ2135" i="64"/>
  <c r="AJ2147" i="64" s="1"/>
  <c r="AJ2156" i="64"/>
  <c r="AJ2168" i="64" s="1"/>
  <c r="AB2135" i="64"/>
  <c r="AB2147" i="64" s="1"/>
  <c r="AB2156" i="64"/>
  <c r="AB2168" i="64" s="1"/>
  <c r="T2135" i="64"/>
  <c r="T2147" i="64" s="1"/>
  <c r="T2156" i="64"/>
  <c r="T2168" i="64" s="1"/>
  <c r="CF2140" i="64"/>
  <c r="CF2161" i="64"/>
  <c r="BX2140" i="64"/>
  <c r="BX2161" i="64"/>
  <c r="BP2140" i="64"/>
  <c r="BP2161" i="64"/>
  <c r="BH2140" i="64"/>
  <c r="BH2161" i="64"/>
  <c r="AZ2140" i="64"/>
  <c r="AZ2161" i="64"/>
  <c r="AR2140" i="64"/>
  <c r="AR2161" i="64"/>
  <c r="AJ2140" i="64"/>
  <c r="AJ2161" i="64"/>
  <c r="AB2140" i="64"/>
  <c r="AB2161" i="64"/>
  <c r="T2140" i="64"/>
  <c r="T2161" i="64"/>
  <c r="CG2139" i="64"/>
  <c r="CG2160" i="64"/>
  <c r="BY2139" i="64"/>
  <c r="BY2160" i="64"/>
  <c r="BQ2139" i="64"/>
  <c r="BQ2160" i="64"/>
  <c r="BI2139" i="64"/>
  <c r="BI2160" i="64"/>
  <c r="BA2139" i="64"/>
  <c r="BA2160" i="64"/>
  <c r="AS2139" i="64"/>
  <c r="AS2160" i="64"/>
  <c r="AK2139" i="64"/>
  <c r="AK2160" i="64"/>
  <c r="AC2139" i="64"/>
  <c r="AC2160" i="64"/>
  <c r="U2139" i="64"/>
  <c r="U2160" i="64"/>
  <c r="CH2136" i="64"/>
  <c r="CH2148" i="64" s="1"/>
  <c r="CH2157" i="64"/>
  <c r="BZ2136" i="64"/>
  <c r="BZ2148" i="64" s="1"/>
  <c r="BZ2157" i="64"/>
  <c r="BR2136" i="64"/>
  <c r="BR2148" i="64" s="1"/>
  <c r="BR2157" i="64"/>
  <c r="BJ2136" i="64"/>
  <c r="BJ2148" i="64" s="1"/>
  <c r="BJ2157" i="64"/>
  <c r="BB2136" i="64"/>
  <c r="BB2148" i="64" s="1"/>
  <c r="BB2157" i="64"/>
  <c r="AT2136" i="64"/>
  <c r="AT2148" i="64" s="1"/>
  <c r="AT2157" i="64"/>
  <c r="AL2136" i="64"/>
  <c r="AL2148" i="64" s="1"/>
  <c r="AL2157" i="64"/>
  <c r="AD2136" i="64"/>
  <c r="AD2148" i="64" s="1"/>
  <c r="AD2157" i="64"/>
  <c r="V2136" i="64"/>
  <c r="V2148" i="64" s="1"/>
  <c r="V2157" i="64"/>
  <c r="DH2140" i="64"/>
  <c r="DH2161" i="64"/>
  <c r="CZ2140" i="64"/>
  <c r="CZ2161" i="64"/>
  <c r="CR2140" i="64"/>
  <c r="CR2161" i="64"/>
  <c r="DH2139" i="64"/>
  <c r="DH2160" i="64"/>
  <c r="CZ2139" i="64"/>
  <c r="CZ2160" i="64"/>
  <c r="CR2139" i="64"/>
  <c r="CR2160" i="64"/>
  <c r="DH2136" i="64"/>
  <c r="DH2148" i="64" s="1"/>
  <c r="DH2157" i="64"/>
  <c r="CZ2136" i="64"/>
  <c r="CZ2148" i="64" s="1"/>
  <c r="CZ2157" i="64"/>
  <c r="CR2136" i="64"/>
  <c r="CR2148" i="64" s="1"/>
  <c r="CR2157" i="64"/>
  <c r="DH2135" i="64"/>
  <c r="DH2147" i="64" s="1"/>
  <c r="DH2156" i="64"/>
  <c r="DH2168" i="64" s="1"/>
  <c r="CZ2135" i="64"/>
  <c r="CZ2147" i="64" s="1"/>
  <c r="CZ2156" i="64"/>
  <c r="CZ2168" i="64" s="1"/>
  <c r="CR2135" i="64"/>
  <c r="CR2147" i="64" s="1"/>
  <c r="CR2156" i="64"/>
  <c r="CR2168" i="64" s="1"/>
  <c r="AK2135" i="64"/>
  <c r="AK2147" i="64" s="1"/>
  <c r="AK2156" i="64"/>
  <c r="AK2168" i="64" s="1"/>
  <c r="CE2135" i="64"/>
  <c r="CE2147" i="64" s="1"/>
  <c r="CE2156" i="64"/>
  <c r="CE2168" i="64" s="1"/>
  <c r="BW2135" i="64"/>
  <c r="BW2147" i="64" s="1"/>
  <c r="BW2156" i="64"/>
  <c r="BW2168" i="64" s="1"/>
  <c r="BO2135" i="64"/>
  <c r="BO2147" i="64" s="1"/>
  <c r="BO2156" i="64"/>
  <c r="BO2168" i="64" s="1"/>
  <c r="BG2135" i="64"/>
  <c r="BG2147" i="64" s="1"/>
  <c r="BG2156" i="64"/>
  <c r="BG2168" i="64" s="1"/>
  <c r="AY2135" i="64"/>
  <c r="AY2147" i="64" s="1"/>
  <c r="AY2156" i="64"/>
  <c r="AY2168" i="64" s="1"/>
  <c r="AQ2135" i="64"/>
  <c r="AQ2147" i="64" s="1"/>
  <c r="AQ2156" i="64"/>
  <c r="AQ2168" i="64" s="1"/>
  <c r="AI2135" i="64"/>
  <c r="AI2147" i="64" s="1"/>
  <c r="AI2156" i="64"/>
  <c r="AI2168" i="64" s="1"/>
  <c r="AA2135" i="64"/>
  <c r="AA2147" i="64" s="1"/>
  <c r="AA2156" i="64"/>
  <c r="AA2168" i="64" s="1"/>
  <c r="S2135" i="64"/>
  <c r="S2147" i="64" s="1"/>
  <c r="S2156" i="64"/>
  <c r="S2168" i="64" s="1"/>
  <c r="CE2140" i="64"/>
  <c r="CE2161" i="64"/>
  <c r="BW2140" i="64"/>
  <c r="BW2161" i="64"/>
  <c r="BO2140" i="64"/>
  <c r="BO2161" i="64"/>
  <c r="BG2140" i="64"/>
  <c r="BG2161" i="64"/>
  <c r="AY2140" i="64"/>
  <c r="AY2161" i="64"/>
  <c r="AQ2140" i="64"/>
  <c r="AQ2161" i="64"/>
  <c r="AI2140" i="64"/>
  <c r="AI2161" i="64"/>
  <c r="AA2140" i="64"/>
  <c r="AA2161" i="64"/>
  <c r="S2140" i="64"/>
  <c r="S2161" i="64"/>
  <c r="CF2139" i="64"/>
  <c r="CF2160" i="64"/>
  <c r="BX2139" i="64"/>
  <c r="BX2160" i="64"/>
  <c r="BP2139" i="64"/>
  <c r="BP2160" i="64"/>
  <c r="BH2139" i="64"/>
  <c r="BH2160" i="64"/>
  <c r="AZ2139" i="64"/>
  <c r="AZ2160" i="64"/>
  <c r="AR2139" i="64"/>
  <c r="AR2160" i="64"/>
  <c r="AJ2139" i="64"/>
  <c r="AJ2160" i="64"/>
  <c r="AB2139" i="64"/>
  <c r="AB2160" i="64"/>
  <c r="T2139" i="64"/>
  <c r="T2160" i="64"/>
  <c r="CG2136" i="64"/>
  <c r="CG2148" i="64" s="1"/>
  <c r="CG2157" i="64"/>
  <c r="BY2136" i="64"/>
  <c r="BY2148" i="64" s="1"/>
  <c r="BY2157" i="64"/>
  <c r="BQ2136" i="64"/>
  <c r="BQ2148" i="64" s="1"/>
  <c r="BQ2157" i="64"/>
  <c r="BI2136" i="64"/>
  <c r="BI2148" i="64" s="1"/>
  <c r="BI2157" i="64"/>
  <c r="BA2136" i="64"/>
  <c r="BA2148" i="64" s="1"/>
  <c r="BA2157" i="64"/>
  <c r="AS2136" i="64"/>
  <c r="AS2148" i="64" s="1"/>
  <c r="AS2157" i="64"/>
  <c r="AK2136" i="64"/>
  <c r="AK2148" i="64" s="1"/>
  <c r="AK2157" i="64"/>
  <c r="AC2136" i="64"/>
  <c r="AC2148" i="64" s="1"/>
  <c r="AC2157" i="64"/>
  <c r="U2136" i="64"/>
  <c r="U2148" i="64" s="1"/>
  <c r="U2157" i="64"/>
  <c r="DG2140" i="64"/>
  <c r="DG2161" i="64"/>
  <c r="CY2140" i="64"/>
  <c r="CY2161" i="64"/>
  <c r="CQ2140" i="64"/>
  <c r="CQ2161" i="64"/>
  <c r="DG2139" i="64"/>
  <c r="DG2160" i="64"/>
  <c r="CY2139" i="64"/>
  <c r="CY2160" i="64"/>
  <c r="CQ2139" i="64"/>
  <c r="CQ2160" i="64"/>
  <c r="DG2136" i="64"/>
  <c r="DG2148" i="64" s="1"/>
  <c r="DG2157" i="64"/>
  <c r="CY2136" i="64"/>
  <c r="CY2148" i="64" s="1"/>
  <c r="CY2157" i="64"/>
  <c r="CQ2136" i="64"/>
  <c r="CQ2148" i="64" s="1"/>
  <c r="CQ2157" i="64"/>
  <c r="DG2135" i="64"/>
  <c r="DG2147" i="64" s="1"/>
  <c r="DG2156" i="64"/>
  <c r="DG2168" i="64" s="1"/>
  <c r="CY2135" i="64"/>
  <c r="CY2147" i="64" s="1"/>
  <c r="CY2156" i="64"/>
  <c r="CY2168" i="64" s="1"/>
  <c r="CQ2135" i="64"/>
  <c r="CQ2147" i="64" s="1"/>
  <c r="CQ2156" i="64"/>
  <c r="CQ2168" i="64" s="1"/>
  <c r="AS1807" i="64"/>
  <c r="AS1820" i="64" s="1"/>
  <c r="AS1850" i="64"/>
  <c r="AS1863" i="64" s="1"/>
  <c r="AS1829" i="64"/>
  <c r="AS1841" i="64" s="1"/>
  <c r="BZ1811" i="64"/>
  <c r="BZ1854" i="64"/>
  <c r="BZ1833" i="64"/>
  <c r="AD1811" i="64"/>
  <c r="AD1854" i="64"/>
  <c r="AD1833" i="64"/>
  <c r="AM1808" i="64"/>
  <c r="AM1821" i="64" s="1"/>
  <c r="AM1851" i="64"/>
  <c r="AM1864" i="64" s="1"/>
  <c r="AM1830" i="64"/>
  <c r="AM1842" i="64" s="1"/>
  <c r="DH1811" i="64"/>
  <c r="DH1854" i="64"/>
  <c r="DH1833" i="64"/>
  <c r="CZ1807" i="64"/>
  <c r="CZ1820" i="64" s="1"/>
  <c r="CZ1850" i="64"/>
  <c r="CZ1863" i="64" s="1"/>
  <c r="CZ1829" i="64"/>
  <c r="CZ1841" i="64" s="1"/>
  <c r="CF1807" i="64"/>
  <c r="CF1820" i="64" s="1"/>
  <c r="CF1850" i="64"/>
  <c r="CF1863" i="64" s="1"/>
  <c r="CF1829" i="64"/>
  <c r="CF1841" i="64" s="1"/>
  <c r="BX1807" i="64"/>
  <c r="BX1820" i="64" s="1"/>
  <c r="BX1850" i="64"/>
  <c r="BX1863" i="64" s="1"/>
  <c r="BX1829" i="64"/>
  <c r="BX1841" i="64" s="1"/>
  <c r="BP1850" i="64"/>
  <c r="BP1863" i="64" s="1"/>
  <c r="BP1829" i="64"/>
  <c r="BP1841" i="64" s="1"/>
  <c r="BH1850" i="64"/>
  <c r="BH1863" i="64" s="1"/>
  <c r="BH1829" i="64"/>
  <c r="BH1841" i="64" s="1"/>
  <c r="AZ1850" i="64"/>
  <c r="AZ1863" i="64" s="1"/>
  <c r="AZ1829" i="64"/>
  <c r="AZ1841" i="64" s="1"/>
  <c r="AR1807" i="64"/>
  <c r="AR1820" i="64" s="1"/>
  <c r="AR1850" i="64"/>
  <c r="AR1863" i="64" s="1"/>
  <c r="AR1829" i="64"/>
  <c r="AR1841" i="64" s="1"/>
  <c r="AJ1850" i="64"/>
  <c r="AJ1863" i="64" s="1"/>
  <c r="AJ1829" i="64"/>
  <c r="AJ1841" i="64" s="1"/>
  <c r="AB1850" i="64"/>
  <c r="AB1863" i="64" s="1"/>
  <c r="AB1829" i="64"/>
  <c r="AB1841" i="64" s="1"/>
  <c r="T1850" i="64"/>
  <c r="T1863" i="64" s="1"/>
  <c r="T1829" i="64"/>
  <c r="T1841" i="64" s="1"/>
  <c r="CF1855" i="64"/>
  <c r="CF1868" i="64" s="1"/>
  <c r="CF1834" i="64"/>
  <c r="CF1846" i="64" s="1"/>
  <c r="BX1855" i="64"/>
  <c r="BX1868" i="64" s="1"/>
  <c r="BX1834" i="64"/>
  <c r="BX1846" i="64" s="1"/>
  <c r="BP1855" i="64"/>
  <c r="BP1868" i="64" s="1"/>
  <c r="BP1834" i="64"/>
  <c r="BP1846" i="64" s="1"/>
  <c r="BH1855" i="64"/>
  <c r="BH1868" i="64" s="1"/>
  <c r="BH1834" i="64"/>
  <c r="BH1846" i="64" s="1"/>
  <c r="AZ1855" i="64"/>
  <c r="AZ1868" i="64" s="1"/>
  <c r="AZ1834" i="64"/>
  <c r="AZ1846" i="64" s="1"/>
  <c r="AR1855" i="64"/>
  <c r="AR1868" i="64" s="1"/>
  <c r="AR1834" i="64"/>
  <c r="AR1846" i="64" s="1"/>
  <c r="AJ1855" i="64"/>
  <c r="AJ1868" i="64" s="1"/>
  <c r="AJ1834" i="64"/>
  <c r="AJ1846" i="64" s="1"/>
  <c r="AB1812" i="64"/>
  <c r="AB1825" i="64" s="1"/>
  <c r="AB1855" i="64"/>
  <c r="AB1868" i="64" s="1"/>
  <c r="AB1834" i="64"/>
  <c r="AB1846" i="64" s="1"/>
  <c r="T1855" i="64"/>
  <c r="T1868" i="64" s="1"/>
  <c r="T1834" i="64"/>
  <c r="T1846" i="64" s="1"/>
  <c r="CG1854" i="64"/>
  <c r="CG1833" i="64"/>
  <c r="BY1854" i="64"/>
  <c r="BY1833" i="64"/>
  <c r="BQ1833" i="64"/>
  <c r="BQ1854" i="64"/>
  <c r="BI1811" i="64"/>
  <c r="BI1854" i="64"/>
  <c r="BI1833" i="64"/>
  <c r="BA1854" i="64"/>
  <c r="BA1833" i="64"/>
  <c r="AS1854" i="64"/>
  <c r="AS1833" i="64"/>
  <c r="AK1854" i="64"/>
  <c r="AK1833" i="64"/>
  <c r="AC1854" i="64"/>
  <c r="AC1833" i="64"/>
  <c r="U1811" i="64"/>
  <c r="U1854" i="64"/>
  <c r="U1833" i="64"/>
  <c r="CH1808" i="64"/>
  <c r="CH1821" i="64" s="1"/>
  <c r="CH1851" i="64"/>
  <c r="CH1864" i="64" s="1"/>
  <c r="CH1830" i="64"/>
  <c r="CH1842" i="64" s="1"/>
  <c r="BZ1808" i="64"/>
  <c r="BZ1821" i="64" s="1"/>
  <c r="BZ1851" i="64"/>
  <c r="BZ1864" i="64" s="1"/>
  <c r="BZ1830" i="64"/>
  <c r="BZ1842" i="64" s="1"/>
  <c r="BR1808" i="64"/>
  <c r="BR1821" i="64" s="1"/>
  <c r="BR1851" i="64"/>
  <c r="BR1864" i="64" s="1"/>
  <c r="BR1830" i="64"/>
  <c r="BR1842" i="64" s="1"/>
  <c r="BJ1808" i="64"/>
  <c r="BJ1821" i="64" s="1"/>
  <c r="BJ1851" i="64"/>
  <c r="BJ1864" i="64" s="1"/>
  <c r="BJ1830" i="64"/>
  <c r="BJ1842" i="64" s="1"/>
  <c r="BB1851" i="64"/>
  <c r="BB1864" i="64" s="1"/>
  <c r="BB1830" i="64"/>
  <c r="BB1842" i="64" s="1"/>
  <c r="AT1808" i="64"/>
  <c r="AT1821" i="64" s="1"/>
  <c r="AT1851" i="64"/>
  <c r="AT1864" i="64" s="1"/>
  <c r="AT1830" i="64"/>
  <c r="AT1842" i="64" s="1"/>
  <c r="AL1851" i="64"/>
  <c r="AL1864" i="64" s="1"/>
  <c r="AL1830" i="64"/>
  <c r="AL1842" i="64" s="1"/>
  <c r="AD1808" i="64"/>
  <c r="AD1821" i="64" s="1"/>
  <c r="AD1851" i="64"/>
  <c r="AD1864" i="64" s="1"/>
  <c r="AD1830" i="64"/>
  <c r="AD1842" i="64" s="1"/>
  <c r="V1808" i="64"/>
  <c r="V1821" i="64" s="1"/>
  <c r="V1851" i="64"/>
  <c r="V1864" i="64" s="1"/>
  <c r="V1830" i="64"/>
  <c r="V1842" i="64" s="1"/>
  <c r="DG1812" i="64"/>
  <c r="DG1825" i="64" s="1"/>
  <c r="DG1834" i="64"/>
  <c r="DG1846" i="64" s="1"/>
  <c r="DG1855" i="64"/>
  <c r="DG1868" i="64" s="1"/>
  <c r="CY1812" i="64"/>
  <c r="CY1825" i="64" s="1"/>
  <c r="CY1834" i="64"/>
  <c r="CY1846" i="64" s="1"/>
  <c r="CY1855" i="64"/>
  <c r="CY1868" i="64" s="1"/>
  <c r="CQ1812" i="64"/>
  <c r="CQ1825" i="64" s="1"/>
  <c r="CQ1855" i="64"/>
  <c r="CQ1868" i="64" s="1"/>
  <c r="CQ1834" i="64"/>
  <c r="CQ1846" i="64" s="1"/>
  <c r="DG1811" i="64"/>
  <c r="DG1854" i="64"/>
  <c r="DG1833" i="64"/>
  <c r="CY1811" i="64"/>
  <c r="CY1833" i="64"/>
  <c r="CY1854" i="64"/>
  <c r="CQ1811" i="64"/>
  <c r="CQ1854" i="64"/>
  <c r="CQ1833" i="64"/>
  <c r="DG1808" i="64"/>
  <c r="DG1821" i="64" s="1"/>
  <c r="DG1851" i="64"/>
  <c r="DG1864" i="64" s="1"/>
  <c r="DG1830" i="64"/>
  <c r="DG1842" i="64" s="1"/>
  <c r="CY1808" i="64"/>
  <c r="CY1821" i="64" s="1"/>
  <c r="CY1830" i="64"/>
  <c r="CY1842" i="64" s="1"/>
  <c r="CY1851" i="64"/>
  <c r="CY1864" i="64" s="1"/>
  <c r="CQ1808" i="64"/>
  <c r="CQ1821" i="64" s="1"/>
  <c r="CQ1851" i="64"/>
  <c r="CQ1864" i="64" s="1"/>
  <c r="CQ1830" i="64"/>
  <c r="CQ1842" i="64" s="1"/>
  <c r="DG1807" i="64"/>
  <c r="DG1820" i="64" s="1"/>
  <c r="DG1850" i="64"/>
  <c r="DG1863" i="64" s="1"/>
  <c r="DG1829" i="64"/>
  <c r="DG1841" i="64" s="1"/>
  <c r="CY1807" i="64"/>
  <c r="CY1820" i="64" s="1"/>
  <c r="CY1850" i="64"/>
  <c r="CY1863" i="64" s="1"/>
  <c r="CY1829" i="64"/>
  <c r="CY1841" i="64" s="1"/>
  <c r="CQ1807" i="64"/>
  <c r="CQ1820" i="64" s="1"/>
  <c r="CQ1850" i="64"/>
  <c r="CQ1863" i="64" s="1"/>
  <c r="CQ1829" i="64"/>
  <c r="CQ1841" i="64" s="1"/>
  <c r="BQ1807" i="64"/>
  <c r="BQ1820" i="64" s="1"/>
  <c r="BQ1829" i="64"/>
  <c r="BQ1841" i="64" s="1"/>
  <c r="BQ1850" i="64"/>
  <c r="BQ1863" i="64" s="1"/>
  <c r="CG1855" i="64"/>
  <c r="CG1868" i="64" s="1"/>
  <c r="CG1834" i="64"/>
  <c r="CG1846" i="64" s="1"/>
  <c r="AS1855" i="64"/>
  <c r="AS1868" i="64" s="1"/>
  <c r="AS1834" i="64"/>
  <c r="AS1846" i="64" s="1"/>
  <c r="CH1854" i="64"/>
  <c r="CH1833" i="64"/>
  <c r="V1854" i="64"/>
  <c r="V1833" i="64"/>
  <c r="AU1808" i="64"/>
  <c r="AU1821" i="64" s="1"/>
  <c r="AU1851" i="64"/>
  <c r="AU1864" i="64" s="1"/>
  <c r="AU1830" i="64"/>
  <c r="AU1842" i="64" s="1"/>
  <c r="CR1812" i="64"/>
  <c r="CR1825" i="64" s="1"/>
  <c r="CR1855" i="64"/>
  <c r="CR1868" i="64" s="1"/>
  <c r="CR1834" i="64"/>
  <c r="CR1846" i="64" s="1"/>
  <c r="DH1807" i="64"/>
  <c r="DH1820" i="64" s="1"/>
  <c r="DH1850" i="64"/>
  <c r="DH1863" i="64" s="1"/>
  <c r="DH1829" i="64"/>
  <c r="DH1841" i="64" s="1"/>
  <c r="CE1850" i="64"/>
  <c r="CE1863" i="64" s="1"/>
  <c r="CE1829" i="64"/>
  <c r="CE1841" i="64" s="1"/>
  <c r="BW1850" i="64"/>
  <c r="BW1863" i="64" s="1"/>
  <c r="BW1829" i="64"/>
  <c r="BW1841" i="64" s="1"/>
  <c r="BO1850" i="64"/>
  <c r="BO1863" i="64" s="1"/>
  <c r="BO1829" i="64"/>
  <c r="BO1841" i="64" s="1"/>
  <c r="BG1850" i="64"/>
  <c r="BG1863" i="64" s="1"/>
  <c r="BG1829" i="64"/>
  <c r="BG1841" i="64" s="1"/>
  <c r="AY1850" i="64"/>
  <c r="AY1863" i="64" s="1"/>
  <c r="AY1829" i="64"/>
  <c r="AY1841" i="64" s="1"/>
  <c r="AQ1850" i="64"/>
  <c r="AQ1863" i="64" s="1"/>
  <c r="AQ1829" i="64"/>
  <c r="AQ1841" i="64" s="1"/>
  <c r="AI1850" i="64"/>
  <c r="AI1863" i="64" s="1"/>
  <c r="AI1829" i="64"/>
  <c r="AI1841" i="64" s="1"/>
  <c r="AA1850" i="64"/>
  <c r="AA1863" i="64" s="1"/>
  <c r="AA1829" i="64"/>
  <c r="AA1841" i="64" s="1"/>
  <c r="S1850" i="64"/>
  <c r="S1863" i="64" s="1"/>
  <c r="S1829" i="64"/>
  <c r="S1841" i="64" s="1"/>
  <c r="CE1855" i="64"/>
  <c r="CE1868" i="64" s="1"/>
  <c r="CE1834" i="64"/>
  <c r="CE1846" i="64" s="1"/>
  <c r="BW1855" i="64"/>
  <c r="BW1868" i="64" s="1"/>
  <c r="BW1834" i="64"/>
  <c r="BW1846" i="64" s="1"/>
  <c r="BO1855" i="64"/>
  <c r="BO1868" i="64" s="1"/>
  <c r="BO1834" i="64"/>
  <c r="BO1846" i="64" s="1"/>
  <c r="BG1855" i="64"/>
  <c r="BG1868" i="64" s="1"/>
  <c r="BG1834" i="64"/>
  <c r="BG1846" i="64" s="1"/>
  <c r="AY1855" i="64"/>
  <c r="AY1868" i="64" s="1"/>
  <c r="AY1834" i="64"/>
  <c r="AY1846" i="64" s="1"/>
  <c r="AQ1812" i="64"/>
  <c r="AQ1825" i="64" s="1"/>
  <c r="AQ1855" i="64"/>
  <c r="AQ1868" i="64" s="1"/>
  <c r="AQ1834" i="64"/>
  <c r="AQ1846" i="64" s="1"/>
  <c r="AI1855" i="64"/>
  <c r="AI1868" i="64" s="1"/>
  <c r="AI1834" i="64"/>
  <c r="AI1846" i="64" s="1"/>
  <c r="AA1855" i="64"/>
  <c r="AA1868" i="64" s="1"/>
  <c r="AA1834" i="64"/>
  <c r="AA1846" i="64" s="1"/>
  <c r="S1855" i="64"/>
  <c r="S1868" i="64" s="1"/>
  <c r="S1834" i="64"/>
  <c r="S1846" i="64" s="1"/>
  <c r="CF1854" i="64"/>
  <c r="CF1833" i="64"/>
  <c r="BX1811" i="64"/>
  <c r="BX1854" i="64"/>
  <c r="BX1833" i="64"/>
  <c r="BP1854" i="64"/>
  <c r="BP1833" i="64"/>
  <c r="BH1811" i="64"/>
  <c r="BH1854" i="64"/>
  <c r="BH1833" i="64"/>
  <c r="AZ1854" i="64"/>
  <c r="AZ1833" i="64"/>
  <c r="AR1854" i="64"/>
  <c r="AR1833" i="64"/>
  <c r="AJ1811" i="64"/>
  <c r="AJ1854" i="64"/>
  <c r="AJ1833" i="64"/>
  <c r="AB1854" i="64"/>
  <c r="AB1833" i="64"/>
  <c r="T1854" i="64"/>
  <c r="T1833" i="64"/>
  <c r="CG1808" i="64"/>
  <c r="CG1821" i="64" s="1"/>
  <c r="CG1851" i="64"/>
  <c r="CG1864" i="64" s="1"/>
  <c r="CG1830" i="64"/>
  <c r="CG1842" i="64" s="1"/>
  <c r="BY1851" i="64"/>
  <c r="BY1864" i="64" s="1"/>
  <c r="BY1830" i="64"/>
  <c r="BY1842" i="64" s="1"/>
  <c r="BQ1851" i="64"/>
  <c r="BQ1864" i="64" s="1"/>
  <c r="BQ1830" i="64"/>
  <c r="BQ1842" i="64" s="1"/>
  <c r="BI1808" i="64"/>
  <c r="BI1821" i="64" s="1"/>
  <c r="BI1851" i="64"/>
  <c r="BI1864" i="64" s="1"/>
  <c r="BI1830" i="64"/>
  <c r="BI1842" i="64" s="1"/>
  <c r="BA1808" i="64"/>
  <c r="BA1821" i="64" s="1"/>
  <c r="BA1851" i="64"/>
  <c r="BA1864" i="64" s="1"/>
  <c r="BA1830" i="64"/>
  <c r="BA1842" i="64" s="1"/>
  <c r="AS1808" i="64"/>
  <c r="AS1821" i="64" s="1"/>
  <c r="AS1851" i="64"/>
  <c r="AS1864" i="64" s="1"/>
  <c r="AS1830" i="64"/>
  <c r="AS1842" i="64" s="1"/>
  <c r="AK1808" i="64"/>
  <c r="AK1821" i="64" s="1"/>
  <c r="AK1830" i="64"/>
  <c r="AK1842" i="64" s="1"/>
  <c r="AK1851" i="64"/>
  <c r="AK1864" i="64" s="1"/>
  <c r="AC1851" i="64"/>
  <c r="AC1864" i="64" s="1"/>
  <c r="AC1830" i="64"/>
  <c r="AC1842" i="64" s="1"/>
  <c r="U1808" i="64"/>
  <c r="U1821" i="64" s="1"/>
  <c r="U1851" i="64"/>
  <c r="U1864" i="64" s="1"/>
  <c r="U1830" i="64"/>
  <c r="U1842" i="64" s="1"/>
  <c r="DF1812" i="64"/>
  <c r="DF1825" i="64" s="1"/>
  <c r="DF1855" i="64"/>
  <c r="DF1868" i="64" s="1"/>
  <c r="DF1834" i="64"/>
  <c r="DF1846" i="64" s="1"/>
  <c r="CX1812" i="64"/>
  <c r="CX1825" i="64" s="1"/>
  <c r="CX1855" i="64"/>
  <c r="CX1868" i="64" s="1"/>
  <c r="CX1834" i="64"/>
  <c r="CX1846" i="64" s="1"/>
  <c r="CP1812" i="64"/>
  <c r="CP1825" i="64" s="1"/>
  <c r="CP1855" i="64"/>
  <c r="CP1868" i="64" s="1"/>
  <c r="CP1834" i="64"/>
  <c r="CP1846" i="64" s="1"/>
  <c r="DF1811" i="64"/>
  <c r="DF1854" i="64"/>
  <c r="DF1833" i="64"/>
  <c r="CX1811" i="64"/>
  <c r="CX1854" i="64"/>
  <c r="CX1833" i="64"/>
  <c r="CP1811" i="64"/>
  <c r="CP1854" i="64"/>
  <c r="CP1833" i="64"/>
  <c r="DF1808" i="64"/>
  <c r="DF1821" i="64" s="1"/>
  <c r="DF1851" i="64"/>
  <c r="DF1864" i="64" s="1"/>
  <c r="DF1830" i="64"/>
  <c r="DF1842" i="64" s="1"/>
  <c r="CX1808" i="64"/>
  <c r="CX1821" i="64" s="1"/>
  <c r="CX1851" i="64"/>
  <c r="CX1864" i="64" s="1"/>
  <c r="CX1830" i="64"/>
  <c r="CX1842" i="64" s="1"/>
  <c r="CP1808" i="64"/>
  <c r="CP1821" i="64" s="1"/>
  <c r="CP1851" i="64"/>
  <c r="CP1864" i="64" s="1"/>
  <c r="CP1830" i="64"/>
  <c r="CP1842" i="64" s="1"/>
  <c r="DF1807" i="64"/>
  <c r="DF1820" i="64" s="1"/>
  <c r="DF1850" i="64"/>
  <c r="DF1863" i="64" s="1"/>
  <c r="DF1829" i="64"/>
  <c r="DF1841" i="64" s="1"/>
  <c r="CX1807" i="64"/>
  <c r="CX1820" i="64" s="1"/>
  <c r="CX1850" i="64"/>
  <c r="CX1863" i="64" s="1"/>
  <c r="CX1829" i="64"/>
  <c r="CX1841" i="64" s="1"/>
  <c r="CP1807" i="64"/>
  <c r="CP1820" i="64" s="1"/>
  <c r="CP1850" i="64"/>
  <c r="CP1863" i="64" s="1"/>
  <c r="CP1829" i="64"/>
  <c r="CP1841" i="64" s="1"/>
  <c r="BY1807" i="64"/>
  <c r="BY1820" i="64" s="1"/>
  <c r="BY1850" i="64"/>
  <c r="BY1863" i="64" s="1"/>
  <c r="BY1829" i="64"/>
  <c r="BY1841" i="64" s="1"/>
  <c r="U1850" i="64"/>
  <c r="U1863" i="64" s="1"/>
  <c r="U1829" i="64"/>
  <c r="U1841" i="64" s="1"/>
  <c r="BI1855" i="64"/>
  <c r="BI1868" i="64" s="1"/>
  <c r="BI1834" i="64"/>
  <c r="BI1846" i="64" s="1"/>
  <c r="U1855" i="64"/>
  <c r="U1868" i="64" s="1"/>
  <c r="U1834" i="64"/>
  <c r="U1846" i="64" s="1"/>
  <c r="AT1811" i="64"/>
  <c r="AT1854" i="64"/>
  <c r="AT1833" i="64"/>
  <c r="BS1851" i="64"/>
  <c r="BS1864" i="64" s="1"/>
  <c r="BS1830" i="64"/>
  <c r="BS1842" i="64" s="1"/>
  <c r="W1808" i="64"/>
  <c r="W1821" i="64" s="1"/>
  <c r="W1851" i="64"/>
  <c r="W1864" i="64" s="1"/>
  <c r="W1830" i="64"/>
  <c r="W1842" i="64" s="1"/>
  <c r="CZ1812" i="64"/>
  <c r="CZ1825" i="64" s="1"/>
  <c r="CZ1855" i="64"/>
  <c r="CZ1868" i="64" s="1"/>
  <c r="CZ1834" i="64"/>
  <c r="CZ1846" i="64" s="1"/>
  <c r="CZ1808" i="64"/>
  <c r="CZ1821" i="64" s="1"/>
  <c r="CZ1851" i="64"/>
  <c r="CZ1864" i="64" s="1"/>
  <c r="CZ1830" i="64"/>
  <c r="CZ1842" i="64" s="1"/>
  <c r="CL1850" i="64"/>
  <c r="CL1863" i="64" s="1"/>
  <c r="CL1829" i="64"/>
  <c r="CL1841" i="64" s="1"/>
  <c r="CD1850" i="64"/>
  <c r="CD1863" i="64" s="1"/>
  <c r="CD1829" i="64"/>
  <c r="CD1841" i="64" s="1"/>
  <c r="BV1850" i="64"/>
  <c r="BV1863" i="64" s="1"/>
  <c r="BV1829" i="64"/>
  <c r="BV1841" i="64" s="1"/>
  <c r="BN1850" i="64"/>
  <c r="BN1863" i="64" s="1"/>
  <c r="BN1829" i="64"/>
  <c r="BN1841" i="64" s="1"/>
  <c r="BF1807" i="64"/>
  <c r="BF1820" i="64" s="1"/>
  <c r="BF1850" i="64"/>
  <c r="BF1863" i="64" s="1"/>
  <c r="BF1829" i="64"/>
  <c r="BF1841" i="64" s="1"/>
  <c r="AX1850" i="64"/>
  <c r="AX1863" i="64" s="1"/>
  <c r="AX1829" i="64"/>
  <c r="AX1841" i="64" s="1"/>
  <c r="AP1850" i="64"/>
  <c r="AP1863" i="64" s="1"/>
  <c r="AP1829" i="64"/>
  <c r="AP1841" i="64" s="1"/>
  <c r="AH1850" i="64"/>
  <c r="AH1863" i="64" s="1"/>
  <c r="AH1829" i="64"/>
  <c r="AH1841" i="64" s="1"/>
  <c r="Z1850" i="64"/>
  <c r="Z1863" i="64" s="1"/>
  <c r="Z1829" i="64"/>
  <c r="Z1841" i="64" s="1"/>
  <c r="CL1855" i="64"/>
  <c r="CL1868" i="64" s="1"/>
  <c r="CL1834" i="64"/>
  <c r="CL1846" i="64" s="1"/>
  <c r="CD1855" i="64"/>
  <c r="CD1868" i="64" s="1"/>
  <c r="CD1834" i="64"/>
  <c r="CD1846" i="64" s="1"/>
  <c r="BV1855" i="64"/>
  <c r="BV1868" i="64" s="1"/>
  <c r="BV1834" i="64"/>
  <c r="BV1846" i="64" s="1"/>
  <c r="BN1855" i="64"/>
  <c r="BN1868" i="64" s="1"/>
  <c r="BN1834" i="64"/>
  <c r="BN1846" i="64" s="1"/>
  <c r="BF1855" i="64"/>
  <c r="BF1868" i="64" s="1"/>
  <c r="BF1834" i="64"/>
  <c r="BF1846" i="64" s="1"/>
  <c r="AX1855" i="64"/>
  <c r="AX1868" i="64" s="1"/>
  <c r="AX1834" i="64"/>
  <c r="AX1846" i="64" s="1"/>
  <c r="AP1855" i="64"/>
  <c r="AP1868" i="64" s="1"/>
  <c r="AP1834" i="64"/>
  <c r="AP1846" i="64" s="1"/>
  <c r="AH1855" i="64"/>
  <c r="AH1868" i="64" s="1"/>
  <c r="AH1834" i="64"/>
  <c r="AH1846" i="64" s="1"/>
  <c r="Z1855" i="64"/>
  <c r="Z1868" i="64" s="1"/>
  <c r="Z1834" i="64"/>
  <c r="Z1846" i="64" s="1"/>
  <c r="CE1854" i="64"/>
  <c r="CE1833" i="64"/>
  <c r="BW1811" i="64"/>
  <c r="BW1854" i="64"/>
  <c r="BW1833" i="64"/>
  <c r="BO1854" i="64"/>
  <c r="BO1833" i="64"/>
  <c r="BG1854" i="64"/>
  <c r="BG1833" i="64"/>
  <c r="AY1854" i="64"/>
  <c r="AY1833" i="64"/>
  <c r="AQ1854" i="64"/>
  <c r="AQ1833" i="64"/>
  <c r="AI1854" i="64"/>
  <c r="AI1833" i="64"/>
  <c r="AA1811" i="64"/>
  <c r="AA1854" i="64"/>
  <c r="AA1833" i="64"/>
  <c r="S1854" i="64"/>
  <c r="S1833" i="64"/>
  <c r="CF1851" i="64"/>
  <c r="CF1864" i="64" s="1"/>
  <c r="CF1830" i="64"/>
  <c r="CF1842" i="64" s="1"/>
  <c r="BX1808" i="64"/>
  <c r="BX1821" i="64" s="1"/>
  <c r="BX1851" i="64"/>
  <c r="BX1864" i="64" s="1"/>
  <c r="BX1830" i="64"/>
  <c r="BX1842" i="64" s="1"/>
  <c r="BP1851" i="64"/>
  <c r="BP1864" i="64" s="1"/>
  <c r="BP1830" i="64"/>
  <c r="BP1842" i="64" s="1"/>
  <c r="BH1851" i="64"/>
  <c r="BH1864" i="64" s="1"/>
  <c r="BH1830" i="64"/>
  <c r="BH1842" i="64" s="1"/>
  <c r="AZ1851" i="64"/>
  <c r="AZ1864" i="64" s="1"/>
  <c r="AZ1830" i="64"/>
  <c r="AZ1842" i="64" s="1"/>
  <c r="AR1851" i="64"/>
  <c r="AR1864" i="64" s="1"/>
  <c r="AR1830" i="64"/>
  <c r="AR1842" i="64" s="1"/>
  <c r="AJ1851" i="64"/>
  <c r="AJ1864" i="64" s="1"/>
  <c r="AJ1830" i="64"/>
  <c r="AJ1842" i="64" s="1"/>
  <c r="AB1851" i="64"/>
  <c r="AB1864" i="64" s="1"/>
  <c r="AB1830" i="64"/>
  <c r="AB1842" i="64" s="1"/>
  <c r="T1851" i="64"/>
  <c r="T1864" i="64" s="1"/>
  <c r="T1830" i="64"/>
  <c r="T1842" i="64" s="1"/>
  <c r="DE1812" i="64"/>
  <c r="DE1825" i="64" s="1"/>
  <c r="DE1855" i="64"/>
  <c r="DE1868" i="64" s="1"/>
  <c r="DE1834" i="64"/>
  <c r="DE1846" i="64" s="1"/>
  <c r="CW1812" i="64"/>
  <c r="CW1825" i="64" s="1"/>
  <c r="CW1855" i="64"/>
  <c r="CW1868" i="64" s="1"/>
  <c r="CW1834" i="64"/>
  <c r="CW1846" i="64" s="1"/>
  <c r="CO1812" i="64"/>
  <c r="CO1825" i="64" s="1"/>
  <c r="CO1855" i="64"/>
  <c r="CO1868" i="64" s="1"/>
  <c r="CO1834" i="64"/>
  <c r="CO1846" i="64" s="1"/>
  <c r="DE1811" i="64"/>
  <c r="DE1854" i="64"/>
  <c r="DE1833" i="64"/>
  <c r="CW1811" i="64"/>
  <c r="CW1854" i="64"/>
  <c r="CW1833" i="64"/>
  <c r="CO1811" i="64"/>
  <c r="CO1854" i="64"/>
  <c r="CO1833" i="64"/>
  <c r="DE1808" i="64"/>
  <c r="DE1821" i="64" s="1"/>
  <c r="DE1851" i="64"/>
  <c r="DE1864" i="64" s="1"/>
  <c r="DE1830" i="64"/>
  <c r="DE1842" i="64" s="1"/>
  <c r="CW1808" i="64"/>
  <c r="CW1821" i="64" s="1"/>
  <c r="CW1851" i="64"/>
  <c r="CW1864" i="64" s="1"/>
  <c r="CW1830" i="64"/>
  <c r="CW1842" i="64" s="1"/>
  <c r="CO1808" i="64"/>
  <c r="CO1821" i="64" s="1"/>
  <c r="CO1851" i="64"/>
  <c r="CO1864" i="64" s="1"/>
  <c r="CO1830" i="64"/>
  <c r="CO1842" i="64" s="1"/>
  <c r="DE1807" i="64"/>
  <c r="DE1820" i="64" s="1"/>
  <c r="DE1850" i="64"/>
  <c r="DE1863" i="64" s="1"/>
  <c r="DE1829" i="64"/>
  <c r="DE1841" i="64" s="1"/>
  <c r="CW1807" i="64"/>
  <c r="CW1820" i="64" s="1"/>
  <c r="CW1850" i="64"/>
  <c r="CW1863" i="64" s="1"/>
  <c r="CW1829" i="64"/>
  <c r="CW1841" i="64" s="1"/>
  <c r="CO1807" i="64"/>
  <c r="CO1820" i="64" s="1"/>
  <c r="CO1850" i="64"/>
  <c r="CO1863" i="64" s="1"/>
  <c r="CO1829" i="64"/>
  <c r="CO1841" i="64" s="1"/>
  <c r="W1814" i="64"/>
  <c r="W1816" i="64" s="1"/>
  <c r="BI1807" i="64"/>
  <c r="BI1820" i="64" s="1"/>
  <c r="BI1850" i="64"/>
  <c r="BI1863" i="64" s="1"/>
  <c r="BI1829" i="64"/>
  <c r="BI1841" i="64" s="1"/>
  <c r="BY1812" i="64"/>
  <c r="BY1825" i="64" s="1"/>
  <c r="BY1855" i="64"/>
  <c r="BY1868" i="64" s="1"/>
  <c r="BY1834" i="64"/>
  <c r="BY1846" i="64" s="1"/>
  <c r="AL1811" i="64"/>
  <c r="AL1854" i="64"/>
  <c r="AL1833" i="64"/>
  <c r="BK1808" i="64"/>
  <c r="BK1821" i="64" s="1"/>
  <c r="BK1851" i="64"/>
  <c r="BK1864" i="64" s="1"/>
  <c r="BK1830" i="64"/>
  <c r="BK1842" i="64" s="1"/>
  <c r="CZ1811" i="64"/>
  <c r="CZ1854" i="64"/>
  <c r="CZ1833" i="64"/>
  <c r="CR1807" i="64"/>
  <c r="CR1820" i="64" s="1"/>
  <c r="CR1850" i="64"/>
  <c r="CR1863" i="64" s="1"/>
  <c r="CR1829" i="64"/>
  <c r="CR1841" i="64" s="1"/>
  <c r="CK1850" i="64"/>
  <c r="CK1863" i="64" s="1"/>
  <c r="CK1829" i="64"/>
  <c r="CK1841" i="64" s="1"/>
  <c r="CC1850" i="64"/>
  <c r="CC1863" i="64" s="1"/>
  <c r="CC1829" i="64"/>
  <c r="CC1841" i="64" s="1"/>
  <c r="BU1850" i="64"/>
  <c r="BU1863" i="64" s="1"/>
  <c r="BU1829" i="64"/>
  <c r="BU1841" i="64" s="1"/>
  <c r="BM1850" i="64"/>
  <c r="BM1863" i="64" s="1"/>
  <c r="BM1829" i="64"/>
  <c r="BM1841" i="64" s="1"/>
  <c r="BE1850" i="64"/>
  <c r="BE1863" i="64" s="1"/>
  <c r="BE1829" i="64"/>
  <c r="BE1841" i="64" s="1"/>
  <c r="AW1850" i="64"/>
  <c r="AW1863" i="64" s="1"/>
  <c r="AW1829" i="64"/>
  <c r="AW1841" i="64" s="1"/>
  <c r="AO1850" i="64"/>
  <c r="AO1863" i="64" s="1"/>
  <c r="AO1829" i="64"/>
  <c r="AO1841" i="64" s="1"/>
  <c r="AG1850" i="64"/>
  <c r="AG1863" i="64" s="1"/>
  <c r="AG1829" i="64"/>
  <c r="AG1841" i="64" s="1"/>
  <c r="Y1850" i="64"/>
  <c r="Y1863" i="64" s="1"/>
  <c r="Y1829" i="64"/>
  <c r="Y1841" i="64" s="1"/>
  <c r="CK1855" i="64"/>
  <c r="CK1868" i="64" s="1"/>
  <c r="CK1834" i="64"/>
  <c r="CK1846" i="64" s="1"/>
  <c r="CC1855" i="64"/>
  <c r="CC1868" i="64" s="1"/>
  <c r="CC1834" i="64"/>
  <c r="CC1846" i="64" s="1"/>
  <c r="BU1855" i="64"/>
  <c r="BU1868" i="64" s="1"/>
  <c r="BU1834" i="64"/>
  <c r="BU1846" i="64" s="1"/>
  <c r="BM1855" i="64"/>
  <c r="BM1868" i="64" s="1"/>
  <c r="BM1834" i="64"/>
  <c r="BM1846" i="64" s="1"/>
  <c r="BE1855" i="64"/>
  <c r="BE1868" i="64" s="1"/>
  <c r="BE1834" i="64"/>
  <c r="BE1846" i="64" s="1"/>
  <c r="AW1855" i="64"/>
  <c r="AW1868" i="64" s="1"/>
  <c r="AW1834" i="64"/>
  <c r="AW1846" i="64" s="1"/>
  <c r="AO1855" i="64"/>
  <c r="AO1868" i="64" s="1"/>
  <c r="AO1834" i="64"/>
  <c r="AO1846" i="64" s="1"/>
  <c r="AG1812" i="64"/>
  <c r="AG1825" i="64" s="1"/>
  <c r="AG1855" i="64"/>
  <c r="AG1868" i="64" s="1"/>
  <c r="AG1834" i="64"/>
  <c r="AG1846" i="64" s="1"/>
  <c r="Y1855" i="64"/>
  <c r="Y1868" i="64" s="1"/>
  <c r="Y1834" i="64"/>
  <c r="Y1846" i="64" s="1"/>
  <c r="CL1854" i="64"/>
  <c r="CL1833" i="64"/>
  <c r="CD1854" i="64"/>
  <c r="CD1833" i="64"/>
  <c r="BV1854" i="64"/>
  <c r="BV1833" i="64"/>
  <c r="BN1854" i="64"/>
  <c r="BN1833" i="64"/>
  <c r="BF1854" i="64"/>
  <c r="BF1833" i="64"/>
  <c r="AX1854" i="64"/>
  <c r="AX1833" i="64"/>
  <c r="AP1854" i="64"/>
  <c r="AP1833" i="64"/>
  <c r="AH1854" i="64"/>
  <c r="AH1833" i="64"/>
  <c r="Z1854" i="64"/>
  <c r="Z1833" i="64"/>
  <c r="CE1851" i="64"/>
  <c r="CE1864" i="64" s="1"/>
  <c r="CE1830" i="64"/>
  <c r="CE1842" i="64" s="1"/>
  <c r="BW1851" i="64"/>
  <c r="BW1864" i="64" s="1"/>
  <c r="BW1830" i="64"/>
  <c r="BW1842" i="64" s="1"/>
  <c r="BO1851" i="64"/>
  <c r="BO1864" i="64" s="1"/>
  <c r="BO1830" i="64"/>
  <c r="BO1842" i="64" s="1"/>
  <c r="BG1851" i="64"/>
  <c r="BG1864" i="64" s="1"/>
  <c r="BG1830" i="64"/>
  <c r="BG1842" i="64" s="1"/>
  <c r="AY1851" i="64"/>
  <c r="AY1864" i="64" s="1"/>
  <c r="AY1830" i="64"/>
  <c r="AY1842" i="64" s="1"/>
  <c r="AQ1851" i="64"/>
  <c r="AQ1864" i="64" s="1"/>
  <c r="AQ1830" i="64"/>
  <c r="AQ1842" i="64" s="1"/>
  <c r="AI1851" i="64"/>
  <c r="AI1864" i="64" s="1"/>
  <c r="AI1830" i="64"/>
  <c r="AI1842" i="64" s="1"/>
  <c r="AA1851" i="64"/>
  <c r="AA1864" i="64" s="1"/>
  <c r="AA1830" i="64"/>
  <c r="AA1842" i="64" s="1"/>
  <c r="S1851" i="64"/>
  <c r="S1864" i="64" s="1"/>
  <c r="S1830" i="64"/>
  <c r="S1842" i="64" s="1"/>
  <c r="DD1812" i="64"/>
  <c r="DD1825" i="64" s="1"/>
  <c r="DD1855" i="64"/>
  <c r="DD1868" i="64" s="1"/>
  <c r="DD1834" i="64"/>
  <c r="DD1846" i="64" s="1"/>
  <c r="CV1855" i="64"/>
  <c r="CV1868" i="64" s="1"/>
  <c r="CV1834" i="64"/>
  <c r="CV1846" i="64" s="1"/>
  <c r="DD1854" i="64"/>
  <c r="DD1833" i="64"/>
  <c r="CV1854" i="64"/>
  <c r="CV1833" i="64"/>
  <c r="DD1851" i="64"/>
  <c r="DD1864" i="64" s="1"/>
  <c r="DD1830" i="64"/>
  <c r="DD1842" i="64" s="1"/>
  <c r="CV1851" i="64"/>
  <c r="CV1864" i="64" s="1"/>
  <c r="CV1830" i="64"/>
  <c r="CV1842" i="64" s="1"/>
  <c r="DD1850" i="64"/>
  <c r="DD1863" i="64" s="1"/>
  <c r="DD1829" i="64"/>
  <c r="DD1841" i="64" s="1"/>
  <c r="CV1850" i="64"/>
  <c r="CV1863" i="64" s="1"/>
  <c r="CV1829" i="64"/>
  <c r="CV1841" i="64" s="1"/>
  <c r="AK1807" i="64"/>
  <c r="AK1820" i="64" s="1"/>
  <c r="AK1829" i="64"/>
  <c r="AK1841" i="64" s="1"/>
  <c r="AK1850" i="64"/>
  <c r="AK1863" i="64" s="1"/>
  <c r="AK1834" i="64"/>
  <c r="AK1846" i="64" s="1"/>
  <c r="AK1855" i="64"/>
  <c r="AK1868" i="64" s="1"/>
  <c r="BJ1811" i="64"/>
  <c r="BJ1854" i="64"/>
  <c r="BJ1833" i="64"/>
  <c r="BC1808" i="64"/>
  <c r="BC1821" i="64" s="1"/>
  <c r="BC1851" i="64"/>
  <c r="BC1864" i="64" s="1"/>
  <c r="BC1830" i="64"/>
  <c r="BC1842" i="64" s="1"/>
  <c r="CR1811" i="64"/>
  <c r="CR1854" i="64"/>
  <c r="CR1833" i="64"/>
  <c r="CB1850" i="64"/>
  <c r="CB1863" i="64" s="1"/>
  <c r="CB1829" i="64"/>
  <c r="CB1841" i="64" s="1"/>
  <c r="BD1850" i="64"/>
  <c r="BD1863" i="64" s="1"/>
  <c r="BD1829" i="64"/>
  <c r="BD1841" i="64" s="1"/>
  <c r="AF1850" i="64"/>
  <c r="AF1863" i="64" s="1"/>
  <c r="AF1829" i="64"/>
  <c r="AF1841" i="64" s="1"/>
  <c r="CB1855" i="64"/>
  <c r="CB1868" i="64" s="1"/>
  <c r="CB1834" i="64"/>
  <c r="CB1846" i="64" s="1"/>
  <c r="BD1855" i="64"/>
  <c r="BD1868" i="64" s="1"/>
  <c r="BD1834" i="64"/>
  <c r="BD1846" i="64" s="1"/>
  <c r="AF1855" i="64"/>
  <c r="AF1868" i="64" s="1"/>
  <c r="AF1834" i="64"/>
  <c r="AF1846" i="64" s="1"/>
  <c r="X1855" i="64"/>
  <c r="X1868" i="64" s="1"/>
  <c r="X1834" i="64"/>
  <c r="X1846" i="64" s="1"/>
  <c r="CK1854" i="64"/>
  <c r="CK1833" i="64"/>
  <c r="BM1854" i="64"/>
  <c r="BM1833" i="64"/>
  <c r="BE1854" i="64"/>
  <c r="BE1833" i="64"/>
  <c r="AW1854" i="64"/>
  <c r="AW1833" i="64"/>
  <c r="AO1854" i="64"/>
  <c r="AO1833" i="64"/>
  <c r="AG1854" i="64"/>
  <c r="AG1833" i="64"/>
  <c r="Y1854" i="64"/>
  <c r="Y1833" i="64"/>
  <c r="CL1851" i="64"/>
  <c r="CL1864" i="64" s="1"/>
  <c r="CL1830" i="64"/>
  <c r="CL1842" i="64" s="1"/>
  <c r="CD1851" i="64"/>
  <c r="CD1864" i="64" s="1"/>
  <c r="CD1830" i="64"/>
  <c r="CD1842" i="64" s="1"/>
  <c r="BV1851" i="64"/>
  <c r="BV1864" i="64" s="1"/>
  <c r="BV1830" i="64"/>
  <c r="BV1842" i="64" s="1"/>
  <c r="BN1808" i="64"/>
  <c r="BN1821" i="64" s="1"/>
  <c r="BN1851" i="64"/>
  <c r="BN1864" i="64" s="1"/>
  <c r="BN1830" i="64"/>
  <c r="BN1842" i="64" s="1"/>
  <c r="BF1851" i="64"/>
  <c r="BF1864" i="64" s="1"/>
  <c r="BF1830" i="64"/>
  <c r="BF1842" i="64" s="1"/>
  <c r="AX1851" i="64"/>
  <c r="AX1864" i="64" s="1"/>
  <c r="AX1830" i="64"/>
  <c r="AX1842" i="64" s="1"/>
  <c r="AP1851" i="64"/>
  <c r="AP1864" i="64" s="1"/>
  <c r="AP1830" i="64"/>
  <c r="AP1842" i="64" s="1"/>
  <c r="AH1851" i="64"/>
  <c r="AH1864" i="64" s="1"/>
  <c r="AH1830" i="64"/>
  <c r="AH1842" i="64" s="1"/>
  <c r="Z1851" i="64"/>
  <c r="Z1864" i="64" s="1"/>
  <c r="Z1830" i="64"/>
  <c r="Z1842" i="64" s="1"/>
  <c r="DK1855" i="64"/>
  <c r="DK1868" i="64" s="1"/>
  <c r="DK1834" i="64"/>
  <c r="DK1846" i="64" s="1"/>
  <c r="DC1812" i="64"/>
  <c r="DC1825" i="64" s="1"/>
  <c r="DC1855" i="64"/>
  <c r="DC1868" i="64" s="1"/>
  <c r="DC1834" i="64"/>
  <c r="DC1846" i="64" s="1"/>
  <c r="CU1812" i="64"/>
  <c r="CU1825" i="64" s="1"/>
  <c r="CU1855" i="64"/>
  <c r="CU1868" i="64" s="1"/>
  <c r="CU1834" i="64"/>
  <c r="CU1846" i="64" s="1"/>
  <c r="DK1811" i="64"/>
  <c r="DK1854" i="64"/>
  <c r="DK1833" i="64"/>
  <c r="DC1854" i="64"/>
  <c r="DC1833" i="64"/>
  <c r="CU1854" i="64"/>
  <c r="CU1833" i="64"/>
  <c r="DK1808" i="64"/>
  <c r="DK1821" i="64" s="1"/>
  <c r="DK1851" i="64"/>
  <c r="DK1864" i="64" s="1"/>
  <c r="DK1830" i="64"/>
  <c r="DK1842" i="64" s="1"/>
  <c r="DC1808" i="64"/>
  <c r="DC1821" i="64" s="1"/>
  <c r="DC1851" i="64"/>
  <c r="DC1864" i="64" s="1"/>
  <c r="DC1830" i="64"/>
  <c r="DC1842" i="64" s="1"/>
  <c r="CU1851" i="64"/>
  <c r="CU1864" i="64" s="1"/>
  <c r="CU1830" i="64"/>
  <c r="CU1842" i="64" s="1"/>
  <c r="DK1850" i="64"/>
  <c r="DK1863" i="64" s="1"/>
  <c r="DK1829" i="64"/>
  <c r="DK1841" i="64" s="1"/>
  <c r="DC1850" i="64"/>
  <c r="DC1863" i="64" s="1"/>
  <c r="DC1829" i="64"/>
  <c r="DC1841" i="64" s="1"/>
  <c r="CU1850" i="64"/>
  <c r="CU1863" i="64" s="1"/>
  <c r="CU1829" i="64"/>
  <c r="CU1841" i="64" s="1"/>
  <c r="CG1807" i="64"/>
  <c r="CG1820" i="64" s="1"/>
  <c r="CG1850" i="64"/>
  <c r="CG1863" i="64" s="1"/>
  <c r="CG1829" i="64"/>
  <c r="CG1841" i="64" s="1"/>
  <c r="AC1807" i="64"/>
  <c r="AC1820" i="64" s="1"/>
  <c r="AC1850" i="64"/>
  <c r="AC1863" i="64" s="1"/>
  <c r="AC1829" i="64"/>
  <c r="AC1841" i="64" s="1"/>
  <c r="BA1855" i="64"/>
  <c r="BA1868" i="64" s="1"/>
  <c r="BA1834" i="64"/>
  <c r="BA1846" i="64" s="1"/>
  <c r="BR1811" i="64"/>
  <c r="BR1854" i="64"/>
  <c r="BR1833" i="64"/>
  <c r="CI1808" i="64"/>
  <c r="CI1821" i="64" s="1"/>
  <c r="CI1851" i="64"/>
  <c r="CI1864" i="64" s="1"/>
  <c r="CI1830" i="64"/>
  <c r="CI1842" i="64" s="1"/>
  <c r="AE1808" i="64"/>
  <c r="AE1821" i="64" s="1"/>
  <c r="AE1851" i="64"/>
  <c r="AE1864" i="64" s="1"/>
  <c r="AE1830" i="64"/>
  <c r="AE1842" i="64" s="1"/>
  <c r="DH1808" i="64"/>
  <c r="DH1821" i="64" s="1"/>
  <c r="DH1851" i="64"/>
  <c r="DH1864" i="64" s="1"/>
  <c r="DH1830" i="64"/>
  <c r="DH1842" i="64" s="1"/>
  <c r="CJ1850" i="64"/>
  <c r="CJ1863" i="64" s="1"/>
  <c r="CJ1829" i="64"/>
  <c r="CJ1841" i="64" s="1"/>
  <c r="BL1850" i="64"/>
  <c r="BL1863" i="64" s="1"/>
  <c r="BL1829" i="64"/>
  <c r="BL1841" i="64" s="1"/>
  <c r="AN1850" i="64"/>
  <c r="AN1863" i="64" s="1"/>
  <c r="AN1829" i="64"/>
  <c r="AN1841" i="64" s="1"/>
  <c r="CJ1812" i="64"/>
  <c r="CJ1825" i="64" s="1"/>
  <c r="CJ1855" i="64"/>
  <c r="CJ1868" i="64" s="1"/>
  <c r="CJ1834" i="64"/>
  <c r="CJ1846" i="64" s="1"/>
  <c r="BL1855" i="64"/>
  <c r="BL1868" i="64" s="1"/>
  <c r="BL1834" i="64"/>
  <c r="BL1846" i="64" s="1"/>
  <c r="AV1855" i="64"/>
  <c r="AV1868" i="64" s="1"/>
  <c r="AV1834" i="64"/>
  <c r="AV1846" i="64" s="1"/>
  <c r="BU1854" i="64"/>
  <c r="BU1833" i="64"/>
  <c r="CI1807" i="64"/>
  <c r="CI1820" i="64" s="1"/>
  <c r="CI1850" i="64"/>
  <c r="CI1863" i="64" s="1"/>
  <c r="CI1829" i="64"/>
  <c r="CI1841" i="64" s="1"/>
  <c r="CA1807" i="64"/>
  <c r="CA1820" i="64" s="1"/>
  <c r="CA1850" i="64"/>
  <c r="CA1863" i="64" s="1"/>
  <c r="CA1829" i="64"/>
  <c r="CA1841" i="64" s="1"/>
  <c r="BS1850" i="64"/>
  <c r="BS1863" i="64" s="1"/>
  <c r="BS1829" i="64"/>
  <c r="BS1841" i="64" s="1"/>
  <c r="BK1807" i="64"/>
  <c r="BK1820" i="64" s="1"/>
  <c r="BK1850" i="64"/>
  <c r="BK1863" i="64" s="1"/>
  <c r="BK1829" i="64"/>
  <c r="BK1841" i="64" s="1"/>
  <c r="BC1850" i="64"/>
  <c r="BC1863" i="64" s="1"/>
  <c r="BC1829" i="64"/>
  <c r="BC1841" i="64" s="1"/>
  <c r="AU1807" i="64"/>
  <c r="AU1820" i="64" s="1"/>
  <c r="AU1850" i="64"/>
  <c r="AU1863" i="64" s="1"/>
  <c r="AU1829" i="64"/>
  <c r="AU1841" i="64" s="1"/>
  <c r="AM1850" i="64"/>
  <c r="AM1863" i="64" s="1"/>
  <c r="AM1829" i="64"/>
  <c r="AM1841" i="64" s="1"/>
  <c r="AE1807" i="64"/>
  <c r="AE1820" i="64" s="1"/>
  <c r="AE1850" i="64"/>
  <c r="AE1863" i="64" s="1"/>
  <c r="AE1829" i="64"/>
  <c r="AE1841" i="64" s="1"/>
  <c r="W1850" i="64"/>
  <c r="W1863" i="64" s="1"/>
  <c r="W1829" i="64"/>
  <c r="W1841" i="64" s="1"/>
  <c r="CI1855" i="64"/>
  <c r="CI1868" i="64" s="1"/>
  <c r="CI1834" i="64"/>
  <c r="CI1846" i="64" s="1"/>
  <c r="CA1855" i="64"/>
  <c r="CA1868" i="64" s="1"/>
  <c r="CA1834" i="64"/>
  <c r="CA1846" i="64" s="1"/>
  <c r="BS1812" i="64"/>
  <c r="BS1825" i="64" s="1"/>
  <c r="BS1855" i="64"/>
  <c r="BS1868" i="64" s="1"/>
  <c r="BS1834" i="64"/>
  <c r="BS1846" i="64" s="1"/>
  <c r="BK1812" i="64"/>
  <c r="BK1825" i="64" s="1"/>
  <c r="BK1855" i="64"/>
  <c r="BK1868" i="64" s="1"/>
  <c r="BK1834" i="64"/>
  <c r="BK1846" i="64" s="1"/>
  <c r="BC1855" i="64"/>
  <c r="BC1868" i="64" s="1"/>
  <c r="BC1834" i="64"/>
  <c r="BC1846" i="64" s="1"/>
  <c r="AU1812" i="64"/>
  <c r="AU1825" i="64" s="1"/>
  <c r="AU1855" i="64"/>
  <c r="AU1868" i="64" s="1"/>
  <c r="AU1834" i="64"/>
  <c r="AU1846" i="64" s="1"/>
  <c r="AM1812" i="64"/>
  <c r="AM1825" i="64" s="1"/>
  <c r="AM1855" i="64"/>
  <c r="AM1868" i="64" s="1"/>
  <c r="AM1834" i="64"/>
  <c r="AM1846" i="64" s="1"/>
  <c r="AE1855" i="64"/>
  <c r="AE1868" i="64" s="1"/>
  <c r="AE1834" i="64"/>
  <c r="AE1846" i="64" s="1"/>
  <c r="W1855" i="64"/>
  <c r="W1868" i="64" s="1"/>
  <c r="W1834" i="64"/>
  <c r="W1846" i="64" s="1"/>
  <c r="CJ1854" i="64"/>
  <c r="CJ1833" i="64"/>
  <c r="CB1811" i="64"/>
  <c r="CB1854" i="64"/>
  <c r="CB1833" i="64"/>
  <c r="BT1854" i="64"/>
  <c r="BT1833" i="64"/>
  <c r="BL1811" i="64"/>
  <c r="BL1854" i="64"/>
  <c r="BL1833" i="64"/>
  <c r="BD1811" i="64"/>
  <c r="BD1854" i="64"/>
  <c r="BD1833" i="64"/>
  <c r="AV1811" i="64"/>
  <c r="AV1854" i="64"/>
  <c r="AV1833" i="64"/>
  <c r="AN1854" i="64"/>
  <c r="AN1833" i="64"/>
  <c r="AF1854" i="64"/>
  <c r="AF1833" i="64"/>
  <c r="X1854" i="64"/>
  <c r="X1833" i="64"/>
  <c r="CK1851" i="64"/>
  <c r="CK1864" i="64" s="1"/>
  <c r="CK1830" i="64"/>
  <c r="CK1842" i="64" s="1"/>
  <c r="CC1808" i="64"/>
  <c r="CC1821" i="64" s="1"/>
  <c r="CC1851" i="64"/>
  <c r="CC1864" i="64" s="1"/>
  <c r="CC1830" i="64"/>
  <c r="CC1842" i="64" s="1"/>
  <c r="BU1808" i="64"/>
  <c r="BU1821" i="64" s="1"/>
  <c r="BU1851" i="64"/>
  <c r="BU1864" i="64" s="1"/>
  <c r="BU1830" i="64"/>
  <c r="BU1842" i="64" s="1"/>
  <c r="BM1851" i="64"/>
  <c r="BM1864" i="64" s="1"/>
  <c r="BM1830" i="64"/>
  <c r="BM1842" i="64" s="1"/>
  <c r="BE1851" i="64"/>
  <c r="BE1864" i="64" s="1"/>
  <c r="BE1830" i="64"/>
  <c r="BE1842" i="64" s="1"/>
  <c r="AW1808" i="64"/>
  <c r="AW1821" i="64" s="1"/>
  <c r="AW1851" i="64"/>
  <c r="AW1864" i="64" s="1"/>
  <c r="AW1830" i="64"/>
  <c r="AW1842" i="64" s="1"/>
  <c r="AO1808" i="64"/>
  <c r="AO1821" i="64" s="1"/>
  <c r="AO1851" i="64"/>
  <c r="AO1864" i="64" s="1"/>
  <c r="AO1830" i="64"/>
  <c r="AO1842" i="64" s="1"/>
  <c r="AG1851" i="64"/>
  <c r="AG1864" i="64" s="1"/>
  <c r="AG1830" i="64"/>
  <c r="AG1842" i="64" s="1"/>
  <c r="Y1808" i="64"/>
  <c r="Y1821" i="64" s="1"/>
  <c r="Y1851" i="64"/>
  <c r="Y1864" i="64" s="1"/>
  <c r="Y1830" i="64"/>
  <c r="Y1842" i="64" s="1"/>
  <c r="DJ1812" i="64"/>
  <c r="DJ1825" i="64" s="1"/>
  <c r="DJ1855" i="64"/>
  <c r="DJ1868" i="64" s="1"/>
  <c r="DJ1834" i="64"/>
  <c r="DJ1846" i="64" s="1"/>
  <c r="DB1812" i="64"/>
  <c r="DB1825" i="64" s="1"/>
  <c r="DB1855" i="64"/>
  <c r="DB1868" i="64" s="1"/>
  <c r="DB1834" i="64"/>
  <c r="DB1846" i="64" s="1"/>
  <c r="CT1812" i="64"/>
  <c r="CT1825" i="64" s="1"/>
  <c r="CT1855" i="64"/>
  <c r="CT1868" i="64" s="1"/>
  <c r="CT1834" i="64"/>
  <c r="CT1846" i="64" s="1"/>
  <c r="DJ1811" i="64"/>
  <c r="DJ1854" i="64"/>
  <c r="DJ1833" i="64"/>
  <c r="DB1811" i="64"/>
  <c r="DB1854" i="64"/>
  <c r="DB1833" i="64"/>
  <c r="CT1811" i="64"/>
  <c r="CT1854" i="64"/>
  <c r="CT1833" i="64"/>
  <c r="DJ1808" i="64"/>
  <c r="DJ1821" i="64" s="1"/>
  <c r="DJ1851" i="64"/>
  <c r="DJ1864" i="64" s="1"/>
  <c r="DJ1830" i="64"/>
  <c r="DJ1842" i="64" s="1"/>
  <c r="DB1808" i="64"/>
  <c r="DB1821" i="64" s="1"/>
  <c r="DB1851" i="64"/>
  <c r="DB1864" i="64" s="1"/>
  <c r="DB1830" i="64"/>
  <c r="DB1842" i="64" s="1"/>
  <c r="CT1808" i="64"/>
  <c r="CT1821" i="64" s="1"/>
  <c r="CT1851" i="64"/>
  <c r="CT1864" i="64" s="1"/>
  <c r="CT1830" i="64"/>
  <c r="CT1842" i="64" s="1"/>
  <c r="DJ1807" i="64"/>
  <c r="DJ1820" i="64" s="1"/>
  <c r="DJ1850" i="64"/>
  <c r="DJ1863" i="64" s="1"/>
  <c r="DJ1829" i="64"/>
  <c r="DJ1841" i="64" s="1"/>
  <c r="DB1807" i="64"/>
  <c r="DB1820" i="64" s="1"/>
  <c r="DB1850" i="64"/>
  <c r="DB1863" i="64" s="1"/>
  <c r="DB1829" i="64"/>
  <c r="DB1841" i="64" s="1"/>
  <c r="CT1807" i="64"/>
  <c r="CT1820" i="64" s="1"/>
  <c r="CT1850" i="64"/>
  <c r="CT1863" i="64" s="1"/>
  <c r="CT1829" i="64"/>
  <c r="CT1841" i="64" s="1"/>
  <c r="W1857" i="64"/>
  <c r="V1859" i="64"/>
  <c r="BA1807" i="64"/>
  <c r="BA1820" i="64" s="1"/>
  <c r="BA1850" i="64"/>
  <c r="BA1863" i="64" s="1"/>
  <c r="BA1829" i="64"/>
  <c r="BA1841" i="64" s="1"/>
  <c r="BQ1855" i="64"/>
  <c r="BQ1868" i="64" s="1"/>
  <c r="BQ1834" i="64"/>
  <c r="BQ1846" i="64" s="1"/>
  <c r="AC1855" i="64"/>
  <c r="AC1868" i="64" s="1"/>
  <c r="AC1834" i="64"/>
  <c r="AC1846" i="64" s="1"/>
  <c r="BB1811" i="64"/>
  <c r="BB1854" i="64"/>
  <c r="BB1833" i="64"/>
  <c r="CA1808" i="64"/>
  <c r="CA1821" i="64" s="1"/>
  <c r="CA1851" i="64"/>
  <c r="CA1864" i="64" s="1"/>
  <c r="CA1830" i="64"/>
  <c r="CA1842" i="64" s="1"/>
  <c r="DH1812" i="64"/>
  <c r="DH1825" i="64" s="1"/>
  <c r="DH1855" i="64"/>
  <c r="DH1868" i="64" s="1"/>
  <c r="DH1834" i="64"/>
  <c r="DH1846" i="64" s="1"/>
  <c r="CR1808" i="64"/>
  <c r="CR1821" i="64" s="1"/>
  <c r="CR1851" i="64"/>
  <c r="CR1864" i="64" s="1"/>
  <c r="CR1830" i="64"/>
  <c r="CR1842" i="64" s="1"/>
  <c r="BT1850" i="64"/>
  <c r="BT1863" i="64" s="1"/>
  <c r="BT1829" i="64"/>
  <c r="BT1841" i="64" s="1"/>
  <c r="AV1850" i="64"/>
  <c r="AV1863" i="64" s="1"/>
  <c r="AV1829" i="64"/>
  <c r="AV1841" i="64" s="1"/>
  <c r="X1850" i="64"/>
  <c r="X1863" i="64" s="1"/>
  <c r="X1829" i="64"/>
  <c r="X1841" i="64" s="1"/>
  <c r="BT1855" i="64"/>
  <c r="BT1868" i="64" s="1"/>
  <c r="BT1834" i="64"/>
  <c r="BT1846" i="64" s="1"/>
  <c r="AN1855" i="64"/>
  <c r="AN1868" i="64" s="1"/>
  <c r="AN1834" i="64"/>
  <c r="AN1846" i="64" s="1"/>
  <c r="CC1811" i="64"/>
  <c r="CC1854" i="64"/>
  <c r="CC1833" i="64"/>
  <c r="CH1807" i="64"/>
  <c r="CH1820" i="64" s="1"/>
  <c r="CH1850" i="64"/>
  <c r="CH1863" i="64" s="1"/>
  <c r="CH1829" i="64"/>
  <c r="CH1841" i="64" s="1"/>
  <c r="BZ1807" i="64"/>
  <c r="BZ1820" i="64" s="1"/>
  <c r="BZ1850" i="64"/>
  <c r="BZ1863" i="64" s="1"/>
  <c r="BZ1829" i="64"/>
  <c r="BZ1841" i="64" s="1"/>
  <c r="BR1807" i="64"/>
  <c r="BR1820" i="64" s="1"/>
  <c r="BR1850" i="64"/>
  <c r="BR1863" i="64" s="1"/>
  <c r="BR1829" i="64"/>
  <c r="BR1841" i="64" s="1"/>
  <c r="BJ1807" i="64"/>
  <c r="BJ1820" i="64" s="1"/>
  <c r="BJ1850" i="64"/>
  <c r="BJ1863" i="64" s="1"/>
  <c r="BJ1829" i="64"/>
  <c r="BJ1841" i="64" s="1"/>
  <c r="BB1807" i="64"/>
  <c r="BB1820" i="64" s="1"/>
  <c r="BB1850" i="64"/>
  <c r="BB1863" i="64" s="1"/>
  <c r="BB1829" i="64"/>
  <c r="BB1841" i="64" s="1"/>
  <c r="AT1850" i="64"/>
  <c r="AT1863" i="64" s="1"/>
  <c r="AT1829" i="64"/>
  <c r="AT1841" i="64" s="1"/>
  <c r="AL1807" i="64"/>
  <c r="AL1820" i="64" s="1"/>
  <c r="AL1850" i="64"/>
  <c r="AL1863" i="64" s="1"/>
  <c r="AL1829" i="64"/>
  <c r="AL1841" i="64" s="1"/>
  <c r="AD1807" i="64"/>
  <c r="AD1820" i="64" s="1"/>
  <c r="AD1850" i="64"/>
  <c r="AD1863" i="64" s="1"/>
  <c r="AD1829" i="64"/>
  <c r="AD1841" i="64" s="1"/>
  <c r="V1807" i="64"/>
  <c r="V1820" i="64" s="1"/>
  <c r="V1850" i="64"/>
  <c r="V1863" i="64" s="1"/>
  <c r="V1829" i="64"/>
  <c r="V1841" i="64" s="1"/>
  <c r="CH1855" i="64"/>
  <c r="CH1868" i="64" s="1"/>
  <c r="CH1834" i="64"/>
  <c r="CH1846" i="64" s="1"/>
  <c r="BZ1855" i="64"/>
  <c r="BZ1868" i="64" s="1"/>
  <c r="BZ1834" i="64"/>
  <c r="BZ1846" i="64" s="1"/>
  <c r="BR1855" i="64"/>
  <c r="BR1868" i="64" s="1"/>
  <c r="BR1834" i="64"/>
  <c r="BR1846" i="64" s="1"/>
  <c r="BJ1812" i="64"/>
  <c r="BJ1825" i="64" s="1"/>
  <c r="BJ1855" i="64"/>
  <c r="BJ1868" i="64" s="1"/>
  <c r="BJ1834" i="64"/>
  <c r="BJ1846" i="64" s="1"/>
  <c r="BB1855" i="64"/>
  <c r="BB1868" i="64" s="1"/>
  <c r="BB1834" i="64"/>
  <c r="BB1846" i="64" s="1"/>
  <c r="AT1855" i="64"/>
  <c r="AT1868" i="64" s="1"/>
  <c r="AT1834" i="64"/>
  <c r="AT1846" i="64" s="1"/>
  <c r="AL1855" i="64"/>
  <c r="AL1868" i="64" s="1"/>
  <c r="AL1834" i="64"/>
  <c r="AL1846" i="64" s="1"/>
  <c r="AD1855" i="64"/>
  <c r="AD1868" i="64" s="1"/>
  <c r="AD1834" i="64"/>
  <c r="AD1846" i="64" s="1"/>
  <c r="V1855" i="64"/>
  <c r="V1868" i="64" s="1"/>
  <c r="V1834" i="64"/>
  <c r="V1846" i="64" s="1"/>
  <c r="CI1811" i="64"/>
  <c r="CI1854" i="64"/>
  <c r="CI1833" i="64"/>
  <c r="CA1811" i="64"/>
  <c r="CA1854" i="64"/>
  <c r="CA1833" i="64"/>
  <c r="BS1833" i="64"/>
  <c r="BS1854" i="64"/>
  <c r="BK1811" i="64"/>
  <c r="BK1854" i="64"/>
  <c r="BK1833" i="64"/>
  <c r="BC1811" i="64"/>
  <c r="BC1854" i="64"/>
  <c r="BC1833" i="64"/>
  <c r="AU1811" i="64"/>
  <c r="AU1854" i="64"/>
  <c r="AU1833" i="64"/>
  <c r="AM1811" i="64"/>
  <c r="AM1854" i="64"/>
  <c r="AM1833" i="64"/>
  <c r="AE1811" i="64"/>
  <c r="AE1854" i="64"/>
  <c r="AE1833" i="64"/>
  <c r="W1811" i="64"/>
  <c r="W1854" i="64"/>
  <c r="W1833" i="64"/>
  <c r="CJ1808" i="64"/>
  <c r="CJ1821" i="64" s="1"/>
  <c r="CJ1851" i="64"/>
  <c r="CJ1864" i="64" s="1"/>
  <c r="CJ1830" i="64"/>
  <c r="CJ1842" i="64" s="1"/>
  <c r="CB1808" i="64"/>
  <c r="CB1821" i="64" s="1"/>
  <c r="CB1851" i="64"/>
  <c r="CB1864" i="64" s="1"/>
  <c r="CB1830" i="64"/>
  <c r="CB1842" i="64" s="1"/>
  <c r="BT1808" i="64"/>
  <c r="BT1821" i="64" s="1"/>
  <c r="BT1851" i="64"/>
  <c r="BT1864" i="64" s="1"/>
  <c r="BT1830" i="64"/>
  <c r="BT1842" i="64" s="1"/>
  <c r="BL1808" i="64"/>
  <c r="BL1821" i="64" s="1"/>
  <c r="BL1851" i="64"/>
  <c r="BL1864" i="64" s="1"/>
  <c r="BL1830" i="64"/>
  <c r="BL1842" i="64" s="1"/>
  <c r="BD1851" i="64"/>
  <c r="BD1864" i="64" s="1"/>
  <c r="BD1830" i="64"/>
  <c r="BD1842" i="64" s="1"/>
  <c r="AV1808" i="64"/>
  <c r="AV1821" i="64" s="1"/>
  <c r="AV1851" i="64"/>
  <c r="AV1864" i="64" s="1"/>
  <c r="AV1830" i="64"/>
  <c r="AV1842" i="64" s="1"/>
  <c r="AN1808" i="64"/>
  <c r="AN1821" i="64" s="1"/>
  <c r="AN1851" i="64"/>
  <c r="AN1864" i="64" s="1"/>
  <c r="AN1830" i="64"/>
  <c r="AN1842" i="64" s="1"/>
  <c r="AF1808" i="64"/>
  <c r="AF1821" i="64" s="1"/>
  <c r="AF1851" i="64"/>
  <c r="AF1864" i="64" s="1"/>
  <c r="AF1830" i="64"/>
  <c r="AF1842" i="64" s="1"/>
  <c r="X1808" i="64"/>
  <c r="X1821" i="64" s="1"/>
  <c r="X1851" i="64"/>
  <c r="X1864" i="64" s="1"/>
  <c r="X1830" i="64"/>
  <c r="X1842" i="64" s="1"/>
  <c r="DI1834" i="64"/>
  <c r="DI1846" i="64" s="1"/>
  <c r="DI1855" i="64"/>
  <c r="DI1868" i="64" s="1"/>
  <c r="DA1812" i="64"/>
  <c r="DA1825" i="64" s="1"/>
  <c r="DA1855" i="64"/>
  <c r="DA1868" i="64" s="1"/>
  <c r="DA1834" i="64"/>
  <c r="DA1846" i="64" s="1"/>
  <c r="CS1812" i="64"/>
  <c r="CS1825" i="64" s="1"/>
  <c r="CS1855" i="64"/>
  <c r="CS1868" i="64" s="1"/>
  <c r="CS1834" i="64"/>
  <c r="CS1846" i="64" s="1"/>
  <c r="DI1854" i="64"/>
  <c r="DI1833" i="64"/>
  <c r="DA1854" i="64"/>
  <c r="DA1833" i="64"/>
  <c r="CS1811" i="64"/>
  <c r="CS1854" i="64"/>
  <c r="CS1833" i="64"/>
  <c r="DI1808" i="64"/>
  <c r="DI1821" i="64" s="1"/>
  <c r="DI1851" i="64"/>
  <c r="DI1864" i="64" s="1"/>
  <c r="DI1830" i="64"/>
  <c r="DI1842" i="64" s="1"/>
  <c r="DA1808" i="64"/>
  <c r="DA1821" i="64" s="1"/>
  <c r="DA1851" i="64"/>
  <c r="DA1864" i="64" s="1"/>
  <c r="DA1830" i="64"/>
  <c r="DA1842" i="64" s="1"/>
  <c r="CS1808" i="64"/>
  <c r="CS1821" i="64" s="1"/>
  <c r="CS1851" i="64"/>
  <c r="CS1864" i="64" s="1"/>
  <c r="CS1830" i="64"/>
  <c r="CS1842" i="64" s="1"/>
  <c r="DI1850" i="64"/>
  <c r="DI1863" i="64" s="1"/>
  <c r="DI1829" i="64"/>
  <c r="DI1841" i="64" s="1"/>
  <c r="DA1850" i="64"/>
  <c r="DA1863" i="64" s="1"/>
  <c r="DA1829" i="64"/>
  <c r="DA1841" i="64" s="1"/>
  <c r="CS1807" i="64"/>
  <c r="CS1820" i="64" s="1"/>
  <c r="CS1850" i="64"/>
  <c r="CS1863" i="64" s="1"/>
  <c r="CS1829" i="64"/>
  <c r="CS1841" i="64" s="1"/>
  <c r="W1836" i="64"/>
  <c r="V1838" i="64"/>
  <c r="CW1857" i="64"/>
  <c r="CW1859" i="64" s="1"/>
  <c r="CT1836" i="64"/>
  <c r="CT1838" i="64" s="1"/>
  <c r="CL2488" i="64"/>
  <c r="CL2505" i="64" s="1"/>
  <c r="CL1807" i="64"/>
  <c r="CL1820" i="64" s="1"/>
  <c r="Z2488" i="64"/>
  <c r="Z2505" i="64" s="1"/>
  <c r="Z1807" i="64"/>
  <c r="Z1820" i="64" s="1"/>
  <c r="AH2493" i="64"/>
  <c r="AH1812" i="64"/>
  <c r="AH1825" i="64" s="1"/>
  <c r="AZ2489" i="64"/>
  <c r="AZ2506" i="64" s="1"/>
  <c r="AZ1808" i="64"/>
  <c r="AZ1821" i="64" s="1"/>
  <c r="CD2488" i="64"/>
  <c r="CD2505" i="64" s="1"/>
  <c r="CD1807" i="64"/>
  <c r="CD1820" i="64" s="1"/>
  <c r="AH2488" i="64"/>
  <c r="AH2505" i="64" s="1"/>
  <c r="AH1807" i="64"/>
  <c r="AH1820" i="64" s="1"/>
  <c r="BF2493" i="64"/>
  <c r="BF1812" i="64"/>
  <c r="BF1825" i="64" s="1"/>
  <c r="CE2492" i="64"/>
  <c r="CE1811" i="64"/>
  <c r="AI2492" i="64"/>
  <c r="AI1811" i="64"/>
  <c r="BH2489" i="64"/>
  <c r="BH2506" i="64" s="1"/>
  <c r="BH1808" i="64"/>
  <c r="BH1821" i="64" s="1"/>
  <c r="CK2488" i="64"/>
  <c r="CK2505" i="64" s="1"/>
  <c r="CK1807" i="64"/>
  <c r="CK1820" i="64" s="1"/>
  <c r="CC2488" i="64"/>
  <c r="CC2505" i="64" s="1"/>
  <c r="CC1807" i="64"/>
  <c r="CC1820" i="64" s="1"/>
  <c r="BU2488" i="64"/>
  <c r="BU2505" i="64" s="1"/>
  <c r="BU1807" i="64"/>
  <c r="BU1820" i="64" s="1"/>
  <c r="BM2488" i="64"/>
  <c r="BM2505" i="64" s="1"/>
  <c r="BM1807" i="64"/>
  <c r="BM1820" i="64" s="1"/>
  <c r="BE2488" i="64"/>
  <c r="BE2505" i="64" s="1"/>
  <c r="BE1807" i="64"/>
  <c r="BE1820" i="64" s="1"/>
  <c r="AW2488" i="64"/>
  <c r="AW2505" i="64" s="1"/>
  <c r="AW1807" i="64"/>
  <c r="AW1820" i="64" s="1"/>
  <c r="AO2488" i="64"/>
  <c r="AO2505" i="64" s="1"/>
  <c r="AO1807" i="64"/>
  <c r="AO1820" i="64" s="1"/>
  <c r="AG2488" i="64"/>
  <c r="AG2505" i="64" s="1"/>
  <c r="AG1807" i="64"/>
  <c r="AG1820" i="64" s="1"/>
  <c r="Y2488" i="64"/>
  <c r="Y2505" i="64" s="1"/>
  <c r="Y1807" i="64"/>
  <c r="Y1820" i="64" s="1"/>
  <c r="CK2493" i="64"/>
  <c r="CK1812" i="64"/>
  <c r="CK1825" i="64" s="1"/>
  <c r="CC2493" i="64"/>
  <c r="CC1812" i="64"/>
  <c r="CC1825" i="64" s="1"/>
  <c r="BU2493" i="64"/>
  <c r="BU1812" i="64"/>
  <c r="BU1825" i="64" s="1"/>
  <c r="BM2493" i="64"/>
  <c r="BM1812" i="64"/>
  <c r="BM1825" i="64" s="1"/>
  <c r="BE2493" i="64"/>
  <c r="BE1812" i="64"/>
  <c r="BE1825" i="64" s="1"/>
  <c r="AW2493" i="64"/>
  <c r="AW1812" i="64"/>
  <c r="AW1825" i="64" s="1"/>
  <c r="AO2493" i="64"/>
  <c r="AO1812" i="64"/>
  <c r="AO1825" i="64" s="1"/>
  <c r="Y2493" i="64"/>
  <c r="Y1812" i="64"/>
  <c r="Y1825" i="64" s="1"/>
  <c r="CL2492" i="64"/>
  <c r="CL1811" i="64"/>
  <c r="CD2492" i="64"/>
  <c r="CD1811" i="64"/>
  <c r="BV2492" i="64"/>
  <c r="BV1811" i="64"/>
  <c r="BN2492" i="64"/>
  <c r="BN1811" i="64"/>
  <c r="BF2492" i="64"/>
  <c r="BF1811" i="64"/>
  <c r="AX2492" i="64"/>
  <c r="AX1811" i="64"/>
  <c r="AP2492" i="64"/>
  <c r="AP1811" i="64"/>
  <c r="AH2492" i="64"/>
  <c r="AH1811" i="64"/>
  <c r="Z2492" i="64"/>
  <c r="Z1811" i="64"/>
  <c r="CE2489" i="64"/>
  <c r="CE2506" i="64" s="1"/>
  <c r="CE1808" i="64"/>
  <c r="CE1821" i="64" s="1"/>
  <c r="BW2489" i="64"/>
  <c r="BW2506" i="64" s="1"/>
  <c r="BW1808" i="64"/>
  <c r="BW1821" i="64" s="1"/>
  <c r="BO2489" i="64"/>
  <c r="BO2506" i="64" s="1"/>
  <c r="BO1808" i="64"/>
  <c r="BO1821" i="64" s="1"/>
  <c r="BG2489" i="64"/>
  <c r="BG2506" i="64" s="1"/>
  <c r="BG1808" i="64"/>
  <c r="BG1821" i="64" s="1"/>
  <c r="AY2489" i="64"/>
  <c r="AY2506" i="64" s="1"/>
  <c r="AY1808" i="64"/>
  <c r="AY1821" i="64" s="1"/>
  <c r="AQ2489" i="64"/>
  <c r="AQ2506" i="64" s="1"/>
  <c r="AQ1808" i="64"/>
  <c r="AQ1821" i="64" s="1"/>
  <c r="AI2489" i="64"/>
  <c r="AI2506" i="64" s="1"/>
  <c r="AI1808" i="64"/>
  <c r="AI1821" i="64" s="1"/>
  <c r="AA2489" i="64"/>
  <c r="AA2506" i="64" s="1"/>
  <c r="AA1808" i="64"/>
  <c r="AA1821" i="64" s="1"/>
  <c r="S2489" i="64"/>
  <c r="S2506" i="64" s="1"/>
  <c r="S1808" i="64"/>
  <c r="S1821" i="64" s="1"/>
  <c r="BS2488" i="64"/>
  <c r="BS2505" i="64" s="1"/>
  <c r="BS1807" i="64"/>
  <c r="BS1820" i="64" s="1"/>
  <c r="BC2488" i="64"/>
  <c r="BC2505" i="64" s="1"/>
  <c r="BC1807" i="64"/>
  <c r="BC1820" i="64" s="1"/>
  <c r="AM2488" i="64"/>
  <c r="AM2505" i="64" s="1"/>
  <c r="AM1807" i="64"/>
  <c r="AM1820" i="64" s="1"/>
  <c r="W2488" i="64"/>
  <c r="W2505" i="64" s="1"/>
  <c r="W1807" i="64"/>
  <c r="W1820" i="64" s="1"/>
  <c r="CI2493" i="64"/>
  <c r="CI1812" i="64"/>
  <c r="CI1825" i="64" s="1"/>
  <c r="CA2493" i="64"/>
  <c r="CA1812" i="64"/>
  <c r="CA1825" i="64" s="1"/>
  <c r="BC2493" i="64"/>
  <c r="BC1812" i="64"/>
  <c r="BC1825" i="64" s="1"/>
  <c r="AE2493" i="64"/>
  <c r="AE1812" i="64"/>
  <c r="AE1825" i="64" s="1"/>
  <c r="W2493" i="64"/>
  <c r="W1812" i="64"/>
  <c r="W1825" i="64" s="1"/>
  <c r="CJ2492" i="64"/>
  <c r="CJ1811" i="64"/>
  <c r="BT2492" i="64"/>
  <c r="BT1811" i="64"/>
  <c r="AN2492" i="64"/>
  <c r="AN1811" i="64"/>
  <c r="AF2492" i="64"/>
  <c r="AF1811" i="64"/>
  <c r="X2492" i="64"/>
  <c r="X1811" i="64"/>
  <c r="CK2489" i="64"/>
  <c r="CK2506" i="64" s="1"/>
  <c r="CK1808" i="64"/>
  <c r="CK1821" i="64" s="1"/>
  <c r="BM2489" i="64"/>
  <c r="BM2506" i="64" s="1"/>
  <c r="BM1808" i="64"/>
  <c r="BM1821" i="64" s="1"/>
  <c r="BE2489" i="64"/>
  <c r="BE2506" i="64" s="1"/>
  <c r="BE1808" i="64"/>
  <c r="BE1821" i="64" s="1"/>
  <c r="AG2489" i="64"/>
  <c r="AG2506" i="64" s="1"/>
  <c r="AG1808" i="64"/>
  <c r="AG1821" i="64" s="1"/>
  <c r="CV2493" i="64"/>
  <c r="CV1812" i="64"/>
  <c r="CV1825" i="64" s="1"/>
  <c r="DD2492" i="64"/>
  <c r="DD1811" i="64"/>
  <c r="CV2492" i="64"/>
  <c r="CV1811" i="64"/>
  <c r="DD2489" i="64"/>
  <c r="DD1808" i="64"/>
  <c r="DD1821" i="64" s="1"/>
  <c r="CV2489" i="64"/>
  <c r="CV1808" i="64"/>
  <c r="CV1821" i="64" s="1"/>
  <c r="DD2488" i="64"/>
  <c r="DD1807" i="64"/>
  <c r="DD1820" i="64" s="1"/>
  <c r="CV2488" i="64"/>
  <c r="CV1807" i="64"/>
  <c r="CV1820" i="64" s="1"/>
  <c r="BV2488" i="64"/>
  <c r="BV2505" i="64" s="1"/>
  <c r="BV1807" i="64"/>
  <c r="BV1820" i="64" s="1"/>
  <c r="AP2488" i="64"/>
  <c r="AP2505" i="64" s="1"/>
  <c r="AP1807" i="64"/>
  <c r="AP1820" i="64" s="1"/>
  <c r="BN2493" i="64"/>
  <c r="BN1812" i="64"/>
  <c r="BN1825" i="64" s="1"/>
  <c r="Z2493" i="64"/>
  <c r="Z1812" i="64"/>
  <c r="Z1825" i="64" s="1"/>
  <c r="BG2492" i="64"/>
  <c r="BG1811" i="64"/>
  <c r="S2492" i="64"/>
  <c r="S1811" i="64"/>
  <c r="AR2489" i="64"/>
  <c r="AR2506" i="64" s="1"/>
  <c r="AR1808" i="64"/>
  <c r="AR1821" i="64" s="1"/>
  <c r="CB2488" i="64"/>
  <c r="CB2505" i="64" s="1"/>
  <c r="CB1807" i="64"/>
  <c r="CB1820" i="64" s="1"/>
  <c r="BL2488" i="64"/>
  <c r="BL2505" i="64" s="1"/>
  <c r="BL1807" i="64"/>
  <c r="BL1820" i="64" s="1"/>
  <c r="AV2488" i="64"/>
  <c r="AV2505" i="64" s="1"/>
  <c r="AV1807" i="64"/>
  <c r="AV1820" i="64" s="1"/>
  <c r="BT2493" i="64"/>
  <c r="BT1812" i="64"/>
  <c r="BT1825" i="64" s="1"/>
  <c r="BD2493" i="64"/>
  <c r="BD1812" i="64"/>
  <c r="BD1825" i="64" s="1"/>
  <c r="AN2493" i="64"/>
  <c r="AN1812" i="64"/>
  <c r="AN1825" i="64" s="1"/>
  <c r="AF2493" i="64"/>
  <c r="AF1812" i="64"/>
  <c r="AF1825" i="64" s="1"/>
  <c r="CK2492" i="64"/>
  <c r="CK1811" i="64"/>
  <c r="BU2492" i="64"/>
  <c r="BU1811" i="64"/>
  <c r="BE2492" i="64"/>
  <c r="BE1811" i="64"/>
  <c r="AO2492" i="64"/>
  <c r="AO1811" i="64"/>
  <c r="Y2492" i="64"/>
  <c r="Y1811" i="64"/>
  <c r="CD2489" i="64"/>
  <c r="CD2506" i="64" s="1"/>
  <c r="CD1808" i="64"/>
  <c r="CD1821" i="64" s="1"/>
  <c r="AX2489" i="64"/>
  <c r="AX2506" i="64" s="1"/>
  <c r="AX1808" i="64"/>
  <c r="AX1821" i="64" s="1"/>
  <c r="AP2489" i="64"/>
  <c r="AP2506" i="64" s="1"/>
  <c r="AP1808" i="64"/>
  <c r="AP1821" i="64" s="1"/>
  <c r="AH2489" i="64"/>
  <c r="AH2506" i="64" s="1"/>
  <c r="AH1808" i="64"/>
  <c r="AH1821" i="64" s="1"/>
  <c r="AT2488" i="64"/>
  <c r="AT2505" i="64" s="1"/>
  <c r="AT1807" i="64"/>
  <c r="AT1820" i="64" s="1"/>
  <c r="CH2493" i="64"/>
  <c r="CH1812" i="64"/>
  <c r="CH1825" i="64" s="1"/>
  <c r="BZ2493" i="64"/>
  <c r="BZ1812" i="64"/>
  <c r="BZ1825" i="64" s="1"/>
  <c r="BR2493" i="64"/>
  <c r="BR1812" i="64"/>
  <c r="BR1825" i="64" s="1"/>
  <c r="BB2493" i="64"/>
  <c r="BB1812" i="64"/>
  <c r="BB1825" i="64" s="1"/>
  <c r="AT2493" i="64"/>
  <c r="AT1812" i="64"/>
  <c r="AT1825" i="64" s="1"/>
  <c r="AL2493" i="64"/>
  <c r="AL1812" i="64"/>
  <c r="AL1825" i="64" s="1"/>
  <c r="AD2493" i="64"/>
  <c r="AD1812" i="64"/>
  <c r="AD1825" i="64" s="1"/>
  <c r="V2493" i="64"/>
  <c r="V1812" i="64"/>
  <c r="V1825" i="64" s="1"/>
  <c r="BS2492" i="64"/>
  <c r="BS1811" i="64"/>
  <c r="BD2489" i="64"/>
  <c r="BD2506" i="64" s="1"/>
  <c r="BD1808" i="64"/>
  <c r="BD1821" i="64" s="1"/>
  <c r="DK2493" i="64"/>
  <c r="DK1812" i="64"/>
  <c r="DK1825" i="64" s="1"/>
  <c r="DC2492" i="64"/>
  <c r="DC1811" i="64"/>
  <c r="CU2492" i="64"/>
  <c r="CU1811" i="64"/>
  <c r="CU2489" i="64"/>
  <c r="CU1808" i="64"/>
  <c r="CU1821" i="64" s="1"/>
  <c r="DK2488" i="64"/>
  <c r="DK1807" i="64"/>
  <c r="DK1820" i="64" s="1"/>
  <c r="DC2488" i="64"/>
  <c r="DC1807" i="64"/>
  <c r="DC1820" i="64" s="1"/>
  <c r="CU2488" i="64"/>
  <c r="CU1807" i="64"/>
  <c r="CU1820" i="64" s="1"/>
  <c r="AX2488" i="64"/>
  <c r="AX2505" i="64" s="1"/>
  <c r="AX1807" i="64"/>
  <c r="AX1820" i="64" s="1"/>
  <c r="BV2493" i="64"/>
  <c r="BV1812" i="64"/>
  <c r="BV1825" i="64" s="1"/>
  <c r="AQ2492" i="64"/>
  <c r="AQ1811" i="64"/>
  <c r="BP2489" i="64"/>
  <c r="BP2506" i="64" s="1"/>
  <c r="BP1808" i="64"/>
  <c r="BP1821" i="64" s="1"/>
  <c r="T2489" i="64"/>
  <c r="T2506" i="64" s="1"/>
  <c r="T1808" i="64"/>
  <c r="T1821" i="64" s="1"/>
  <c r="CJ2488" i="64"/>
  <c r="CJ2505" i="64" s="1"/>
  <c r="CJ1807" i="64"/>
  <c r="CJ1820" i="64" s="1"/>
  <c r="BT2488" i="64"/>
  <c r="BT2505" i="64" s="1"/>
  <c r="BT1807" i="64"/>
  <c r="BT1820" i="64" s="1"/>
  <c r="BD2488" i="64"/>
  <c r="BD2505" i="64" s="1"/>
  <c r="BD1807" i="64"/>
  <c r="BD1820" i="64" s="1"/>
  <c r="AN2488" i="64"/>
  <c r="AN2505" i="64" s="1"/>
  <c r="AN1807" i="64"/>
  <c r="AN1820" i="64" s="1"/>
  <c r="AF2488" i="64"/>
  <c r="AF2505" i="64" s="1"/>
  <c r="AF1807" i="64"/>
  <c r="AF1820" i="64" s="1"/>
  <c r="X2488" i="64"/>
  <c r="X2505" i="64" s="1"/>
  <c r="X1807" i="64"/>
  <c r="X1820" i="64" s="1"/>
  <c r="CB2493" i="64"/>
  <c r="CB1812" i="64"/>
  <c r="CB1825" i="64" s="1"/>
  <c r="BL2493" i="64"/>
  <c r="BL1812" i="64"/>
  <c r="BL1825" i="64" s="1"/>
  <c r="AV2493" i="64"/>
  <c r="AV1812" i="64"/>
  <c r="AV1825" i="64" s="1"/>
  <c r="X2493" i="64"/>
  <c r="X1812" i="64"/>
  <c r="X1825" i="64" s="1"/>
  <c r="BM2492" i="64"/>
  <c r="BM1811" i="64"/>
  <c r="AW2492" i="64"/>
  <c r="AW1811" i="64"/>
  <c r="AG2492" i="64"/>
  <c r="AG1811" i="64"/>
  <c r="CL2489" i="64"/>
  <c r="CL2506" i="64" s="1"/>
  <c r="CL1808" i="64"/>
  <c r="CL1821" i="64" s="1"/>
  <c r="BV2489" i="64"/>
  <c r="BV2506" i="64" s="1"/>
  <c r="BV1808" i="64"/>
  <c r="BV1821" i="64" s="1"/>
  <c r="BF2489" i="64"/>
  <c r="BF2506" i="64" s="1"/>
  <c r="BF1808" i="64"/>
  <c r="BF1821" i="64" s="1"/>
  <c r="U2488" i="64"/>
  <c r="U2505" i="64" s="1"/>
  <c r="U1807" i="64"/>
  <c r="U1820" i="64" s="1"/>
  <c r="CG2493" i="64"/>
  <c r="CG1812" i="64"/>
  <c r="CG1825" i="64" s="1"/>
  <c r="BQ2493" i="64"/>
  <c r="BQ1812" i="64"/>
  <c r="BQ1825" i="64" s="1"/>
  <c r="BI2493" i="64"/>
  <c r="BI1812" i="64"/>
  <c r="BI1825" i="64" s="1"/>
  <c r="BA2493" i="64"/>
  <c r="BA1812" i="64"/>
  <c r="BA1825" i="64" s="1"/>
  <c r="AS2493" i="64"/>
  <c r="AS1812" i="64"/>
  <c r="AS1825" i="64" s="1"/>
  <c r="AK2493" i="64"/>
  <c r="AK1812" i="64"/>
  <c r="AK1825" i="64" s="1"/>
  <c r="AC2493" i="64"/>
  <c r="AC1812" i="64"/>
  <c r="AC1825" i="64" s="1"/>
  <c r="U2493" i="64"/>
  <c r="U1812" i="64"/>
  <c r="U1825" i="64" s="1"/>
  <c r="CH2492" i="64"/>
  <c r="CH1811" i="64"/>
  <c r="V2492" i="64"/>
  <c r="V1811" i="64"/>
  <c r="BS2489" i="64"/>
  <c r="BS2506" i="64" s="1"/>
  <c r="BS1808" i="64"/>
  <c r="BS1821" i="64" s="1"/>
  <c r="CQ2441" i="64"/>
  <c r="CD2493" i="64"/>
  <c r="CD1812" i="64"/>
  <c r="CD1825" i="64" s="1"/>
  <c r="AP2493" i="64"/>
  <c r="AP1812" i="64"/>
  <c r="AP1825" i="64" s="1"/>
  <c r="BO2492" i="64"/>
  <c r="BO1811" i="64"/>
  <c r="AJ2489" i="64"/>
  <c r="AJ2506" i="64" s="1"/>
  <c r="AJ1808" i="64"/>
  <c r="AJ1821" i="64" s="1"/>
  <c r="BP2488" i="64"/>
  <c r="BP2505" i="64" s="1"/>
  <c r="BP1807" i="64"/>
  <c r="BP1820" i="64" s="1"/>
  <c r="BH2488" i="64"/>
  <c r="BH2505" i="64" s="1"/>
  <c r="BH1807" i="64"/>
  <c r="BH1820" i="64" s="1"/>
  <c r="AZ2488" i="64"/>
  <c r="AZ2505" i="64" s="1"/>
  <c r="AZ1807" i="64"/>
  <c r="AZ1820" i="64" s="1"/>
  <c r="AJ2488" i="64"/>
  <c r="AJ2505" i="64" s="1"/>
  <c r="AJ1807" i="64"/>
  <c r="AJ1820" i="64" s="1"/>
  <c r="AB2488" i="64"/>
  <c r="AB2505" i="64" s="1"/>
  <c r="AB1807" i="64"/>
  <c r="AB1820" i="64" s="1"/>
  <c r="T2488" i="64"/>
  <c r="T2505" i="64" s="1"/>
  <c r="T1807" i="64"/>
  <c r="T1820" i="64" s="1"/>
  <c r="CF2493" i="64"/>
  <c r="CF1812" i="64"/>
  <c r="CF1825" i="64" s="1"/>
  <c r="BX2493" i="64"/>
  <c r="BX1812" i="64"/>
  <c r="BX1825" i="64" s="1"/>
  <c r="BP2493" i="64"/>
  <c r="BP1812" i="64"/>
  <c r="BP1825" i="64" s="1"/>
  <c r="BH2493" i="64"/>
  <c r="BH1812" i="64"/>
  <c r="BH1825" i="64" s="1"/>
  <c r="AZ2493" i="64"/>
  <c r="AZ1812" i="64"/>
  <c r="AZ1825" i="64" s="1"/>
  <c r="AR2493" i="64"/>
  <c r="AR1812" i="64"/>
  <c r="AR1825" i="64" s="1"/>
  <c r="AJ2493" i="64"/>
  <c r="AJ1812" i="64"/>
  <c r="AJ1825" i="64" s="1"/>
  <c r="T2493" i="64"/>
  <c r="T1812" i="64"/>
  <c r="T1825" i="64" s="1"/>
  <c r="CG2492" i="64"/>
  <c r="CG1811" i="64"/>
  <c r="BY2492" i="64"/>
  <c r="BY1811" i="64"/>
  <c r="BQ2492" i="64"/>
  <c r="BQ1811" i="64"/>
  <c r="BA2492" i="64"/>
  <c r="BA1811" i="64"/>
  <c r="AS2492" i="64"/>
  <c r="AS1811" i="64"/>
  <c r="AK2492" i="64"/>
  <c r="AK1811" i="64"/>
  <c r="AC2492" i="64"/>
  <c r="AC1811" i="64"/>
  <c r="BB2489" i="64"/>
  <c r="BB2506" i="64" s="1"/>
  <c r="BB1808" i="64"/>
  <c r="BB1821" i="64" s="1"/>
  <c r="AL2489" i="64"/>
  <c r="AL2506" i="64" s="1"/>
  <c r="AL1808" i="64"/>
  <c r="AL1821" i="64" s="1"/>
  <c r="CY2415" i="64"/>
  <c r="DI2493" i="64"/>
  <c r="DI1812" i="64"/>
  <c r="DI1825" i="64" s="1"/>
  <c r="DI2492" i="64"/>
  <c r="DI1811" i="64"/>
  <c r="DA2492" i="64"/>
  <c r="DA1811" i="64"/>
  <c r="DI2488" i="64"/>
  <c r="DI1807" i="64"/>
  <c r="DI1820" i="64" s="1"/>
  <c r="DA2488" i="64"/>
  <c r="DA1807" i="64"/>
  <c r="DA1820" i="64" s="1"/>
  <c r="BN2488" i="64"/>
  <c r="BN2505" i="64" s="1"/>
  <c r="BN1807" i="64"/>
  <c r="BN1820" i="64" s="1"/>
  <c r="CL2493" i="64"/>
  <c r="CL1812" i="64"/>
  <c r="CL1825" i="64" s="1"/>
  <c r="AX2493" i="64"/>
  <c r="AX1812" i="64"/>
  <c r="AX1825" i="64" s="1"/>
  <c r="AY2492" i="64"/>
  <c r="AY1811" i="64"/>
  <c r="CF2489" i="64"/>
  <c r="CF2506" i="64" s="1"/>
  <c r="CF1808" i="64"/>
  <c r="CF1821" i="64" s="1"/>
  <c r="AB2489" i="64"/>
  <c r="AB2506" i="64" s="1"/>
  <c r="AB1808" i="64"/>
  <c r="AB1821" i="64" s="1"/>
  <c r="Z2489" i="64"/>
  <c r="Z2506" i="64" s="1"/>
  <c r="Z1808" i="64"/>
  <c r="Z1821" i="64" s="1"/>
  <c r="CE2488" i="64"/>
  <c r="CE2505" i="64" s="1"/>
  <c r="CE1807" i="64"/>
  <c r="CE1820" i="64" s="1"/>
  <c r="BW2488" i="64"/>
  <c r="BW2505" i="64" s="1"/>
  <c r="BW1807" i="64"/>
  <c r="BW1820" i="64" s="1"/>
  <c r="BO2488" i="64"/>
  <c r="BO2505" i="64" s="1"/>
  <c r="BO1807" i="64"/>
  <c r="BO1820" i="64" s="1"/>
  <c r="BG2488" i="64"/>
  <c r="BG2505" i="64" s="1"/>
  <c r="BG1807" i="64"/>
  <c r="BG1820" i="64" s="1"/>
  <c r="AY2488" i="64"/>
  <c r="AY2505" i="64" s="1"/>
  <c r="AY1807" i="64"/>
  <c r="AY1820" i="64" s="1"/>
  <c r="AQ2488" i="64"/>
  <c r="AQ2505" i="64" s="1"/>
  <c r="AQ1807" i="64"/>
  <c r="AQ1820" i="64" s="1"/>
  <c r="AI2488" i="64"/>
  <c r="AI2505" i="64" s="1"/>
  <c r="AI1807" i="64"/>
  <c r="AI1820" i="64" s="1"/>
  <c r="AA2488" i="64"/>
  <c r="AA2505" i="64" s="1"/>
  <c r="AA1807" i="64"/>
  <c r="AA1820" i="64" s="1"/>
  <c r="S2488" i="64"/>
  <c r="S2505" i="64" s="1"/>
  <c r="S1807" i="64"/>
  <c r="S1820" i="64" s="1"/>
  <c r="CE2493" i="64"/>
  <c r="CE1812" i="64"/>
  <c r="CE1825" i="64" s="1"/>
  <c r="BW2493" i="64"/>
  <c r="BW1812" i="64"/>
  <c r="BW1825" i="64" s="1"/>
  <c r="BO2493" i="64"/>
  <c r="BO1812" i="64"/>
  <c r="BO1825" i="64" s="1"/>
  <c r="BG2493" i="64"/>
  <c r="BG1812" i="64"/>
  <c r="BG1825" i="64" s="1"/>
  <c r="AY2493" i="64"/>
  <c r="AY1812" i="64"/>
  <c r="AY1825" i="64" s="1"/>
  <c r="AI2493" i="64"/>
  <c r="AI1812" i="64"/>
  <c r="AI1825" i="64" s="1"/>
  <c r="AA2493" i="64"/>
  <c r="AA1812" i="64"/>
  <c r="AA1825" i="64" s="1"/>
  <c r="S2493" i="64"/>
  <c r="S1812" i="64"/>
  <c r="S1825" i="64" s="1"/>
  <c r="CF2492" i="64"/>
  <c r="CF1811" i="64"/>
  <c r="BP2492" i="64"/>
  <c r="BP1811" i="64"/>
  <c r="AZ2492" i="64"/>
  <c r="AZ1811" i="64"/>
  <c r="AR2492" i="64"/>
  <c r="AR1811" i="64"/>
  <c r="AB2492" i="64"/>
  <c r="AB1811" i="64"/>
  <c r="T2492" i="64"/>
  <c r="T1811" i="64"/>
  <c r="BY2489" i="64"/>
  <c r="BY2506" i="64" s="1"/>
  <c r="BY1808" i="64"/>
  <c r="BY1821" i="64" s="1"/>
  <c r="BQ2489" i="64"/>
  <c r="BQ2506" i="64" s="1"/>
  <c r="BQ1808" i="64"/>
  <c r="BQ1821" i="64" s="1"/>
  <c r="AC2489" i="64"/>
  <c r="AC2506" i="64" s="1"/>
  <c r="AC1808" i="64"/>
  <c r="AC1821" i="64" s="1"/>
  <c r="CS1814" i="64"/>
  <c r="CS1816" i="64" s="1"/>
  <c r="CR1816" i="64"/>
  <c r="DF1740" i="64"/>
  <c r="DF2493" i="64"/>
  <c r="CX1736" i="64"/>
  <c r="CX1776" i="64" s="1"/>
  <c r="CX2489" i="64"/>
  <c r="CJ1740" i="64"/>
  <c r="CJ2493" i="64"/>
  <c r="CC1739" i="64"/>
  <c r="CC2492" i="64"/>
  <c r="BN1736" i="64"/>
  <c r="BN1776" i="64" s="1"/>
  <c r="BN2489" i="64"/>
  <c r="BN2506" i="64" s="1"/>
  <c r="DE1740" i="64"/>
  <c r="DE2493" i="64"/>
  <c r="CW1740" i="64"/>
  <c r="CW2493" i="64"/>
  <c r="CO1740" i="64"/>
  <c r="CO2493" i="64"/>
  <c r="DE1739" i="64"/>
  <c r="DE2492" i="64"/>
  <c r="CW1739" i="64"/>
  <c r="CW2492" i="64"/>
  <c r="CO1739" i="64"/>
  <c r="CO2492" i="64"/>
  <c r="DE1736" i="64"/>
  <c r="DE1776" i="64" s="1"/>
  <c r="DE2489" i="64"/>
  <c r="CW1736" i="64"/>
  <c r="CW1776" i="64" s="1"/>
  <c r="CW2489" i="64"/>
  <c r="CO1736" i="64"/>
  <c r="CO1776" i="64" s="1"/>
  <c r="CO2489" i="64"/>
  <c r="DE1735" i="64"/>
  <c r="DE2488" i="64"/>
  <c r="CW1735" i="64"/>
  <c r="CW2488" i="64"/>
  <c r="CO1735" i="64"/>
  <c r="CO2488" i="64"/>
  <c r="AG1740" i="64"/>
  <c r="AG2493" i="64"/>
  <c r="CP1735" i="64"/>
  <c r="CP2488" i="64"/>
  <c r="CI1735" i="64"/>
  <c r="CI2488" i="64"/>
  <c r="CI2505" i="64" s="1"/>
  <c r="CA1735" i="64"/>
  <c r="CA2488" i="64"/>
  <c r="CA2505" i="64" s="1"/>
  <c r="BK1735" i="64"/>
  <c r="BK2488" i="64"/>
  <c r="BK2505" i="64" s="1"/>
  <c r="AU1735" i="64"/>
  <c r="AU2488" i="64"/>
  <c r="AU2505" i="64" s="1"/>
  <c r="AE1735" i="64"/>
  <c r="AE2488" i="64"/>
  <c r="AE2505" i="64" s="1"/>
  <c r="BS1740" i="64"/>
  <c r="BS2493" i="64"/>
  <c r="BK1740" i="64"/>
  <c r="BK2493" i="64"/>
  <c r="AU1740" i="64"/>
  <c r="AU2493" i="64"/>
  <c r="AM1740" i="64"/>
  <c r="AM2493" i="64"/>
  <c r="CB1739" i="64"/>
  <c r="CB2492" i="64"/>
  <c r="BL1739" i="64"/>
  <c r="BL2492" i="64"/>
  <c r="BD1739" i="64"/>
  <c r="BD2492" i="64"/>
  <c r="AV1739" i="64"/>
  <c r="AV2492" i="64"/>
  <c r="CC1736" i="64"/>
  <c r="CC1776" i="64" s="1"/>
  <c r="CC2489" i="64"/>
  <c r="CC2506" i="64" s="1"/>
  <c r="BU1736" i="64"/>
  <c r="BU1776" i="64" s="1"/>
  <c r="BU2489" i="64"/>
  <c r="BU2506" i="64" s="1"/>
  <c r="AW1736" i="64"/>
  <c r="AW1776" i="64" s="1"/>
  <c r="AW2489" i="64"/>
  <c r="AW2506" i="64" s="1"/>
  <c r="AO1736" i="64"/>
  <c r="AO1776" i="64" s="1"/>
  <c r="AO2489" i="64"/>
  <c r="AO2506" i="64" s="1"/>
  <c r="Y1736" i="64"/>
  <c r="Y1776" i="64" s="1"/>
  <c r="Y2489" i="64"/>
  <c r="Y2506" i="64" s="1"/>
  <c r="DD1740" i="64"/>
  <c r="DD2493" i="64"/>
  <c r="CP1740" i="64"/>
  <c r="CP2493" i="64"/>
  <c r="DF1735" i="64"/>
  <c r="DF2488" i="64"/>
  <c r="CH1735" i="64"/>
  <c r="CH2488" i="64"/>
  <c r="CH2505" i="64" s="1"/>
  <c r="BZ1735" i="64"/>
  <c r="BZ2488" i="64"/>
  <c r="BZ2505" i="64" s="1"/>
  <c r="BR1735" i="64"/>
  <c r="BR2488" i="64"/>
  <c r="BR2505" i="64" s="1"/>
  <c r="BJ1735" i="64"/>
  <c r="BJ2488" i="64"/>
  <c r="BJ2505" i="64" s="1"/>
  <c r="BB1735" i="64"/>
  <c r="BB2488" i="64"/>
  <c r="BB2505" i="64" s="1"/>
  <c r="AL1735" i="64"/>
  <c r="AL2488" i="64"/>
  <c r="AL2505" i="64" s="1"/>
  <c r="AD1735" i="64"/>
  <c r="AD2488" i="64"/>
  <c r="AD2505" i="64" s="1"/>
  <c r="V1735" i="64"/>
  <c r="V2488" i="64"/>
  <c r="V2505" i="64" s="1"/>
  <c r="BJ1740" i="64"/>
  <c r="BJ2493" i="64"/>
  <c r="CI1739" i="64"/>
  <c r="CI2492" i="64"/>
  <c r="CA1739" i="64"/>
  <c r="CA2492" i="64"/>
  <c r="BK1739" i="64"/>
  <c r="BK2492" i="64"/>
  <c r="BC1739" i="64"/>
  <c r="BC2492" i="64"/>
  <c r="AU1739" i="64"/>
  <c r="AU2492" i="64"/>
  <c r="AM1739" i="64"/>
  <c r="AM2492" i="64"/>
  <c r="AE1739" i="64"/>
  <c r="AE2492" i="64"/>
  <c r="W1739" i="64"/>
  <c r="W2492" i="64"/>
  <c r="CJ1736" i="64"/>
  <c r="CJ1776" i="64" s="1"/>
  <c r="CJ2489" i="64"/>
  <c r="CJ2506" i="64" s="1"/>
  <c r="CB1736" i="64"/>
  <c r="CB1776" i="64" s="1"/>
  <c r="CB2489" i="64"/>
  <c r="CB2506" i="64" s="1"/>
  <c r="BT1736" i="64"/>
  <c r="BT1776" i="64" s="1"/>
  <c r="BT2489" i="64"/>
  <c r="BT2506" i="64" s="1"/>
  <c r="BL1736" i="64"/>
  <c r="BL1776" i="64" s="1"/>
  <c r="BL2489" i="64"/>
  <c r="BL2506" i="64" s="1"/>
  <c r="AV1736" i="64"/>
  <c r="AV1776" i="64" s="1"/>
  <c r="AV2489" i="64"/>
  <c r="AV2506" i="64" s="1"/>
  <c r="AN1736" i="64"/>
  <c r="AN1776" i="64" s="1"/>
  <c r="AN2489" i="64"/>
  <c r="AN2506" i="64" s="1"/>
  <c r="AF1736" i="64"/>
  <c r="AF1776" i="64" s="1"/>
  <c r="AF2489" i="64"/>
  <c r="AF2506" i="64" s="1"/>
  <c r="X1736" i="64"/>
  <c r="X1776" i="64" s="1"/>
  <c r="X2489" i="64"/>
  <c r="X2506" i="64" s="1"/>
  <c r="DC1740" i="64"/>
  <c r="DC2493" i="64"/>
  <c r="CU1740" i="64"/>
  <c r="CU2493" i="64"/>
  <c r="DK1739" i="64"/>
  <c r="DK2492" i="64"/>
  <c r="DK1736" i="64"/>
  <c r="DK1776" i="64" s="1"/>
  <c r="DK2489" i="64"/>
  <c r="DC1736" i="64"/>
  <c r="DC1776" i="64" s="1"/>
  <c r="DC2489" i="64"/>
  <c r="CX1740" i="64"/>
  <c r="CX2493" i="64"/>
  <c r="DF1736" i="64"/>
  <c r="DF1776" i="64" s="1"/>
  <c r="DF2489" i="64"/>
  <c r="CG1735" i="64"/>
  <c r="CG2488" i="64"/>
  <c r="CG2505" i="64" s="1"/>
  <c r="BY1735" i="64"/>
  <c r="BY2488" i="64"/>
  <c r="BY2505" i="64" s="1"/>
  <c r="BQ1735" i="64"/>
  <c r="BQ2488" i="64"/>
  <c r="BQ2505" i="64" s="1"/>
  <c r="BI1735" i="64"/>
  <c r="BI2488" i="64"/>
  <c r="BI2505" i="64" s="1"/>
  <c r="BA1735" i="64"/>
  <c r="BA2488" i="64"/>
  <c r="BA2505" i="64" s="1"/>
  <c r="AS1735" i="64"/>
  <c r="AS2488" i="64"/>
  <c r="AS2505" i="64" s="1"/>
  <c r="AK1735" i="64"/>
  <c r="AK2488" i="64"/>
  <c r="AK2505" i="64" s="1"/>
  <c r="AC1735" i="64"/>
  <c r="AC2488" i="64"/>
  <c r="AC2505" i="64" s="1"/>
  <c r="BY1740" i="64"/>
  <c r="BY2493" i="64"/>
  <c r="BZ1739" i="64"/>
  <c r="BZ2492" i="64"/>
  <c r="BR1739" i="64"/>
  <c r="BR2492" i="64"/>
  <c r="BJ1739" i="64"/>
  <c r="BJ2492" i="64"/>
  <c r="BB1739" i="64"/>
  <c r="BB2492" i="64"/>
  <c r="AT1739" i="64"/>
  <c r="AT2492" i="64"/>
  <c r="AL1739" i="64"/>
  <c r="AL2492" i="64"/>
  <c r="AD1739" i="64"/>
  <c r="AD2492" i="64"/>
  <c r="CI1736" i="64"/>
  <c r="CI1776" i="64" s="1"/>
  <c r="CI2489" i="64"/>
  <c r="CI2506" i="64" s="1"/>
  <c r="CA1736" i="64"/>
  <c r="CA1776" i="64" s="1"/>
  <c r="CA2489" i="64"/>
  <c r="CA2506" i="64" s="1"/>
  <c r="BK1736" i="64"/>
  <c r="BK1776" i="64" s="1"/>
  <c r="BK2489" i="64"/>
  <c r="BK2506" i="64" s="1"/>
  <c r="BC1736" i="64"/>
  <c r="BC1776" i="64" s="1"/>
  <c r="BC2489" i="64"/>
  <c r="BC2506" i="64" s="1"/>
  <c r="AU1736" i="64"/>
  <c r="AU1776" i="64" s="1"/>
  <c r="AU2489" i="64"/>
  <c r="AU2506" i="64" s="1"/>
  <c r="AM1736" i="64"/>
  <c r="AM1776" i="64" s="1"/>
  <c r="AM2489" i="64"/>
  <c r="AM2506" i="64" s="1"/>
  <c r="AE1736" i="64"/>
  <c r="AE1776" i="64" s="1"/>
  <c r="AE2489" i="64"/>
  <c r="AE2506" i="64" s="1"/>
  <c r="W1736" i="64"/>
  <c r="W1776" i="64" s="1"/>
  <c r="W2489" i="64"/>
  <c r="W2506" i="64" s="1"/>
  <c r="DJ1740" i="64"/>
  <c r="DJ2493" i="64"/>
  <c r="DB1740" i="64"/>
  <c r="DB2493" i="64"/>
  <c r="CT1740" i="64"/>
  <c r="CT2493" i="64"/>
  <c r="DJ1739" i="64"/>
  <c r="DJ2492" i="64"/>
  <c r="DB1739" i="64"/>
  <c r="DB2492" i="64"/>
  <c r="CT1739" i="64"/>
  <c r="CT2492" i="64"/>
  <c r="DJ1736" i="64"/>
  <c r="DJ1776" i="64" s="1"/>
  <c r="DJ2489" i="64"/>
  <c r="DB1736" i="64"/>
  <c r="DB1776" i="64" s="1"/>
  <c r="DB2489" i="64"/>
  <c r="CT1736" i="64"/>
  <c r="CT1776" i="64" s="1"/>
  <c r="CT2489" i="64"/>
  <c r="DJ1735" i="64"/>
  <c r="DJ2488" i="64"/>
  <c r="DB1735" i="64"/>
  <c r="DB2488" i="64"/>
  <c r="CT1735" i="64"/>
  <c r="CT2488" i="64"/>
  <c r="DF1739" i="64"/>
  <c r="DF2492" i="64"/>
  <c r="CP1736" i="64"/>
  <c r="CP1776" i="64" s="1"/>
  <c r="CP2489" i="64"/>
  <c r="CF1735" i="64"/>
  <c r="CF2488" i="64"/>
  <c r="CF2505" i="64" s="1"/>
  <c r="BX1735" i="64"/>
  <c r="BX2488" i="64"/>
  <c r="BX2505" i="64" s="1"/>
  <c r="AR1735" i="64"/>
  <c r="AR2488" i="64"/>
  <c r="AR2505" i="64" s="1"/>
  <c r="AB1740" i="64"/>
  <c r="AB2493" i="64"/>
  <c r="BI1739" i="64"/>
  <c r="BI2492" i="64"/>
  <c r="U1739" i="64"/>
  <c r="U2492" i="64"/>
  <c r="CH1736" i="64"/>
  <c r="CH1776" i="64" s="1"/>
  <c r="CH2489" i="64"/>
  <c r="CH2506" i="64" s="1"/>
  <c r="BZ1736" i="64"/>
  <c r="BZ1776" i="64" s="1"/>
  <c r="BZ2489" i="64"/>
  <c r="BZ2506" i="64" s="1"/>
  <c r="BR1736" i="64"/>
  <c r="BR1776" i="64" s="1"/>
  <c r="BR2489" i="64"/>
  <c r="BR2506" i="64" s="1"/>
  <c r="BJ1736" i="64"/>
  <c r="BJ1776" i="64" s="1"/>
  <c r="BJ2489" i="64"/>
  <c r="BJ2506" i="64" s="1"/>
  <c r="AT1736" i="64"/>
  <c r="AT1776" i="64" s="1"/>
  <c r="AT2489" i="64"/>
  <c r="AT2506" i="64" s="1"/>
  <c r="AD1736" i="64"/>
  <c r="AD1776" i="64" s="1"/>
  <c r="AD2489" i="64"/>
  <c r="AD2506" i="64" s="1"/>
  <c r="V1736" i="64"/>
  <c r="V1776" i="64" s="1"/>
  <c r="V2489" i="64"/>
  <c r="V2506" i="64" s="1"/>
  <c r="DA1740" i="64"/>
  <c r="DA2493" i="64"/>
  <c r="CS1740" i="64"/>
  <c r="CS2493" i="64"/>
  <c r="CS1739" i="64"/>
  <c r="CS2492" i="64"/>
  <c r="DI1736" i="64"/>
  <c r="DI1776" i="64" s="1"/>
  <c r="DI2489" i="64"/>
  <c r="DA1736" i="64"/>
  <c r="DA1776" i="64" s="1"/>
  <c r="DA2489" i="64"/>
  <c r="CS1736" i="64"/>
  <c r="CS1776" i="64" s="1"/>
  <c r="CS2489" i="64"/>
  <c r="CS1735" i="64"/>
  <c r="CS2488" i="64"/>
  <c r="CP1739" i="64"/>
  <c r="CP2492" i="64"/>
  <c r="AQ1740" i="64"/>
  <c r="AQ2493" i="64"/>
  <c r="BX1739" i="64"/>
  <c r="BX2492" i="64"/>
  <c r="BH1739" i="64"/>
  <c r="BH2492" i="64"/>
  <c r="AJ1739" i="64"/>
  <c r="AJ2492" i="64"/>
  <c r="CG1736" i="64"/>
  <c r="CG1776" i="64" s="1"/>
  <c r="CG2489" i="64"/>
  <c r="CG2506" i="64" s="1"/>
  <c r="BI1736" i="64"/>
  <c r="BI1776" i="64" s="1"/>
  <c r="BI2489" i="64"/>
  <c r="BI2506" i="64" s="1"/>
  <c r="BA1736" i="64"/>
  <c r="BA1776" i="64" s="1"/>
  <c r="BA2489" i="64"/>
  <c r="BA2506" i="64" s="1"/>
  <c r="AS1736" i="64"/>
  <c r="AS1776" i="64" s="1"/>
  <c r="AS2489" i="64"/>
  <c r="AS2506" i="64" s="1"/>
  <c r="AK1736" i="64"/>
  <c r="AK1776" i="64" s="1"/>
  <c r="AK2489" i="64"/>
  <c r="AK2506" i="64" s="1"/>
  <c r="U1736" i="64"/>
  <c r="U1776" i="64" s="1"/>
  <c r="U2489" i="64"/>
  <c r="U2506" i="64" s="1"/>
  <c r="DH1740" i="64"/>
  <c r="DH2493" i="64"/>
  <c r="CZ1740" i="64"/>
  <c r="CZ2493" i="64"/>
  <c r="CR1740" i="64"/>
  <c r="CR2493" i="64"/>
  <c r="DH1739" i="64"/>
  <c r="DH2492" i="64"/>
  <c r="CZ1739" i="64"/>
  <c r="CZ2492" i="64"/>
  <c r="CR1739" i="64"/>
  <c r="CR2492" i="64"/>
  <c r="DH1736" i="64"/>
  <c r="DH1776" i="64" s="1"/>
  <c r="DH2489" i="64"/>
  <c r="CZ1736" i="64"/>
  <c r="CZ1776" i="64" s="1"/>
  <c r="CZ2489" i="64"/>
  <c r="CR1736" i="64"/>
  <c r="CR1776" i="64" s="1"/>
  <c r="CR2489" i="64"/>
  <c r="DH1735" i="64"/>
  <c r="DH2488" i="64"/>
  <c r="CZ1735" i="64"/>
  <c r="CZ2488" i="64"/>
  <c r="CR1735" i="64"/>
  <c r="CR2488" i="64"/>
  <c r="CX1739" i="64"/>
  <c r="CX2492" i="64"/>
  <c r="CX1735" i="64"/>
  <c r="CX2488" i="64"/>
  <c r="BF1735" i="64"/>
  <c r="BF2488" i="64"/>
  <c r="BF2505" i="64" s="1"/>
  <c r="BW1739" i="64"/>
  <c r="BW2492" i="64"/>
  <c r="AA1739" i="64"/>
  <c r="AA2492" i="64"/>
  <c r="BX1736" i="64"/>
  <c r="BX1776" i="64" s="1"/>
  <c r="BX2489" i="64"/>
  <c r="BX2506" i="64" s="1"/>
  <c r="DG1740" i="64"/>
  <c r="DG2493" i="64"/>
  <c r="CY1740" i="64"/>
  <c r="CY2493" i="64"/>
  <c r="CQ1740" i="64"/>
  <c r="CQ2493" i="64"/>
  <c r="DG1739" i="64"/>
  <c r="DG2492" i="64"/>
  <c r="CY1739" i="64"/>
  <c r="CY2492" i="64"/>
  <c r="CQ1739" i="64"/>
  <c r="CQ2492" i="64"/>
  <c r="DG1736" i="64"/>
  <c r="DG1776" i="64" s="1"/>
  <c r="DG2489" i="64"/>
  <c r="CY1736" i="64"/>
  <c r="CY1776" i="64" s="1"/>
  <c r="CY2489" i="64"/>
  <c r="CQ1736" i="64"/>
  <c r="CQ1776" i="64" s="1"/>
  <c r="CQ2489" i="64"/>
  <c r="DG1735" i="64"/>
  <c r="DG2488" i="64"/>
  <c r="CY1735" i="64"/>
  <c r="CY2488" i="64"/>
  <c r="CQ1735" i="64"/>
  <c r="CQ2488" i="64"/>
  <c r="DJ1459" i="64"/>
  <c r="DJ1486" i="64" s="1"/>
  <c r="CT1106" i="64"/>
  <c r="CT1225" i="64" s="1"/>
  <c r="CT1638" i="64"/>
  <c r="CT1652" i="64" s="1"/>
  <c r="DB2519" i="64"/>
  <c r="DB2533" i="64" s="1"/>
  <c r="DB1490" i="64"/>
  <c r="DB1525" i="64" s="1"/>
  <c r="CT2466" i="64"/>
  <c r="CT2415" i="64"/>
  <c r="CT1691" i="64"/>
  <c r="CT1637" i="64"/>
  <c r="CT2519" i="64"/>
  <c r="CT2533" i="64" s="1"/>
  <c r="DB1459" i="64"/>
  <c r="DB1486" i="64" s="1"/>
  <c r="DB637" i="64"/>
  <c r="DB2441" i="64"/>
  <c r="DB2389" i="64"/>
  <c r="DJ1687" i="64"/>
  <c r="DJ1702" i="64" s="1"/>
  <c r="CT1633" i="64"/>
  <c r="CT1647" i="64" s="1"/>
  <c r="DB2518" i="64"/>
  <c r="DJ1945" i="64"/>
  <c r="DJ1968" i="64" s="1"/>
  <c r="DB1458" i="64"/>
  <c r="CT593" i="64"/>
  <c r="DJ1691" i="64"/>
  <c r="CT2441" i="64"/>
  <c r="DB2385" i="64"/>
  <c r="CT1687" i="64"/>
  <c r="CT1702" i="64" s="1"/>
  <c r="CT1606" i="64"/>
  <c r="CT2518" i="64"/>
  <c r="DJ1944" i="64"/>
  <c r="DB1418" i="64"/>
  <c r="DB1445" i="64" s="1"/>
  <c r="CT1661" i="64"/>
  <c r="CT1605" i="64"/>
  <c r="CT1534" i="64"/>
  <c r="DB1940" i="64"/>
  <c r="DB1963" i="64" s="1"/>
  <c r="DB1387" i="64"/>
  <c r="DB2440" i="64"/>
  <c r="DJ1660" i="64"/>
  <c r="CT1601" i="64"/>
  <c r="CT1624" i="64" s="1"/>
  <c r="CT1495" i="64"/>
  <c r="CT1530" i="64" s="1"/>
  <c r="CT1940" i="64"/>
  <c r="CT1963" i="64" s="1"/>
  <c r="DB1259" i="64"/>
  <c r="DB1272" i="64" s="1"/>
  <c r="DJ2436" i="64"/>
  <c r="CT1660" i="64"/>
  <c r="DJ1789" i="64"/>
  <c r="CT1494" i="64"/>
  <c r="DJ1872" i="64"/>
  <c r="DJ1899" i="64" s="1"/>
  <c r="CT1259" i="64"/>
  <c r="CT1272" i="64" s="1"/>
  <c r="CT2416" i="64"/>
  <c r="DJ1711" i="64"/>
  <c r="DJ1726" i="64" s="1"/>
  <c r="DB1638" i="64"/>
  <c r="DB1652" i="64" s="1"/>
  <c r="CT1785" i="64"/>
  <c r="CT1798" i="64" s="1"/>
  <c r="DJ1490" i="64"/>
  <c r="DJ1525" i="64" s="1"/>
  <c r="DB1872" i="64"/>
  <c r="DB1899" i="64" s="1"/>
  <c r="DB1106" i="64"/>
  <c r="DB1225" i="64" s="1"/>
  <c r="BT2177" i="64"/>
  <c r="BT2189" i="64" s="1"/>
  <c r="BT1735" i="64"/>
  <c r="AN2177" i="64"/>
  <c r="AN2189" i="64" s="1"/>
  <c r="AN1735" i="64"/>
  <c r="CB2182" i="64"/>
  <c r="CB1740" i="64"/>
  <c r="BD2182" i="64"/>
  <c r="BD1740" i="64"/>
  <c r="X2182" i="64"/>
  <c r="X1740" i="64"/>
  <c r="BM2181" i="64"/>
  <c r="BM1739" i="64"/>
  <c r="AW2181" i="64"/>
  <c r="AW1739" i="64"/>
  <c r="Y2181" i="64"/>
  <c r="Y1739" i="64"/>
  <c r="CD2178" i="64"/>
  <c r="CD1736" i="64"/>
  <c r="CD1776" i="64" s="1"/>
  <c r="AH2178" i="64"/>
  <c r="AH1736" i="64"/>
  <c r="AH1776" i="64" s="1"/>
  <c r="CH2182" i="64"/>
  <c r="CH1740" i="64"/>
  <c r="BR2182" i="64"/>
  <c r="BR1740" i="64"/>
  <c r="BB2182" i="64"/>
  <c r="BB1740" i="64"/>
  <c r="AL2182" i="64"/>
  <c r="AL1740" i="64"/>
  <c r="V2182" i="64"/>
  <c r="V1740" i="64"/>
  <c r="U2177" i="64"/>
  <c r="U2189" i="64" s="1"/>
  <c r="U1735" i="64"/>
  <c r="CG2182" i="64"/>
  <c r="CG1740" i="64"/>
  <c r="BQ2182" i="64"/>
  <c r="BQ1740" i="64"/>
  <c r="BI2182" i="64"/>
  <c r="BI1740" i="64"/>
  <c r="BA2182" i="64"/>
  <c r="BA1740" i="64"/>
  <c r="AS2182" i="64"/>
  <c r="AS1740" i="64"/>
  <c r="AK2182" i="64"/>
  <c r="AK1740" i="64"/>
  <c r="AC2182" i="64"/>
  <c r="AC1740" i="64"/>
  <c r="U2182" i="64"/>
  <c r="U1740" i="64"/>
  <c r="CH2181" i="64"/>
  <c r="CH1739" i="64"/>
  <c r="V2181" i="64"/>
  <c r="V1739" i="64"/>
  <c r="BS2178" i="64"/>
  <c r="BS1736" i="64"/>
  <c r="BS1776" i="64" s="1"/>
  <c r="DI2182" i="64"/>
  <c r="DI1740" i="64"/>
  <c r="DI2181" i="64"/>
  <c r="DI1739" i="64"/>
  <c r="DA2181" i="64"/>
  <c r="DA1739" i="64"/>
  <c r="DI2177" i="64"/>
  <c r="DI2189" i="64" s="1"/>
  <c r="DI1735" i="64"/>
  <c r="DA1348" i="64"/>
  <c r="DA1375" i="64" s="1"/>
  <c r="DA1735" i="64"/>
  <c r="BH2177" i="64"/>
  <c r="BH2189" i="64" s="1"/>
  <c r="BH1735" i="64"/>
  <c r="AJ2177" i="64"/>
  <c r="AJ2189" i="64" s="1"/>
  <c r="AJ1735" i="64"/>
  <c r="AB2177" i="64"/>
  <c r="AB2189" i="64" s="1"/>
  <c r="AB1735" i="64"/>
  <c r="BX2182" i="64"/>
  <c r="BX1740" i="64"/>
  <c r="BH2182" i="64"/>
  <c r="BH1740" i="64"/>
  <c r="AJ2182" i="64"/>
  <c r="AJ1740" i="64"/>
  <c r="T2182" i="64"/>
  <c r="T1740" i="64"/>
  <c r="BY2181" i="64"/>
  <c r="BY1739" i="64"/>
  <c r="BA2181" i="64"/>
  <c r="BA1739" i="64"/>
  <c r="AS2181" i="64"/>
  <c r="AS1739" i="64"/>
  <c r="AC2181" i="64"/>
  <c r="AC1739" i="64"/>
  <c r="BB2178" i="64"/>
  <c r="BB1736" i="64"/>
  <c r="BB1776" i="64" s="1"/>
  <c r="BP2177" i="64"/>
  <c r="BP2189" i="64" s="1"/>
  <c r="BP1735" i="64"/>
  <c r="T2177" i="64"/>
  <c r="T2189" i="64" s="1"/>
  <c r="T1735" i="64"/>
  <c r="BP2182" i="64"/>
  <c r="BP1740" i="64"/>
  <c r="AZ2182" i="64"/>
  <c r="AZ1740" i="64"/>
  <c r="CG2181" i="64"/>
  <c r="CG1739" i="64"/>
  <c r="BQ2181" i="64"/>
  <c r="BQ1739" i="64"/>
  <c r="AK2181" i="64"/>
  <c r="AK1739" i="64"/>
  <c r="AL2178" i="64"/>
  <c r="AL1736" i="64"/>
  <c r="AL1776" i="64" s="1"/>
  <c r="CE2177" i="64"/>
  <c r="CE2189" i="64" s="1"/>
  <c r="CE1735" i="64"/>
  <c r="BW2177" i="64"/>
  <c r="BW2189" i="64" s="1"/>
  <c r="BW1735" i="64"/>
  <c r="BO2177" i="64"/>
  <c r="BO2189" i="64" s="1"/>
  <c r="BO1735" i="64"/>
  <c r="BG2177" i="64"/>
  <c r="BG2189" i="64" s="1"/>
  <c r="BG1735" i="64"/>
  <c r="AY2177" i="64"/>
  <c r="AY2189" i="64" s="1"/>
  <c r="AY1735" i="64"/>
  <c r="AQ2177" i="64"/>
  <c r="AQ2189" i="64" s="1"/>
  <c r="AQ1735" i="64"/>
  <c r="AI2177" i="64"/>
  <c r="AI2189" i="64" s="1"/>
  <c r="AI1735" i="64"/>
  <c r="AA2177" i="64"/>
  <c r="AA2189" i="64" s="1"/>
  <c r="AA1735" i="64"/>
  <c r="S2177" i="64"/>
  <c r="S2189" i="64" s="1"/>
  <c r="S1735" i="64"/>
  <c r="CE2182" i="64"/>
  <c r="CE1740" i="64"/>
  <c r="BW2182" i="64"/>
  <c r="BW1740" i="64"/>
  <c r="BO2182" i="64"/>
  <c r="BO1740" i="64"/>
  <c r="BG2182" i="64"/>
  <c r="BG1740" i="64"/>
  <c r="AY2182" i="64"/>
  <c r="AY1740" i="64"/>
  <c r="AI2182" i="64"/>
  <c r="AI1740" i="64"/>
  <c r="AA2182" i="64"/>
  <c r="AA1740" i="64"/>
  <c r="S2182" i="64"/>
  <c r="S1740" i="64"/>
  <c r="CF2181" i="64"/>
  <c r="CF1739" i="64"/>
  <c r="BP2181" i="64"/>
  <c r="BP1739" i="64"/>
  <c r="AZ2181" i="64"/>
  <c r="AZ1739" i="64"/>
  <c r="AR2181" i="64"/>
  <c r="AR1739" i="64"/>
  <c r="AB2181" i="64"/>
  <c r="AB1739" i="64"/>
  <c r="T2181" i="64"/>
  <c r="T1739" i="64"/>
  <c r="BY2178" i="64"/>
  <c r="BY1736" i="64"/>
  <c r="BY1776" i="64" s="1"/>
  <c r="BQ2178" i="64"/>
  <c r="BQ1736" i="64"/>
  <c r="BQ1776" i="64" s="1"/>
  <c r="AC2178" i="64"/>
  <c r="AC1736" i="64"/>
  <c r="AC1776" i="64" s="1"/>
  <c r="CJ2177" i="64"/>
  <c r="CJ2189" i="64" s="1"/>
  <c r="CJ1735" i="64"/>
  <c r="BD2177" i="64"/>
  <c r="BD2189" i="64" s="1"/>
  <c r="BD1735" i="64"/>
  <c r="AN2182" i="64"/>
  <c r="AN1740" i="64"/>
  <c r="AX2178" i="64"/>
  <c r="AX1736" i="64"/>
  <c r="AX1776" i="64" s="1"/>
  <c r="AZ2177" i="64"/>
  <c r="AZ2189" i="64" s="1"/>
  <c r="AZ1735" i="64"/>
  <c r="AR2182" i="64"/>
  <c r="AR1740" i="64"/>
  <c r="BV2177" i="64"/>
  <c r="BV2189" i="64" s="1"/>
  <c r="BV1735" i="64"/>
  <c r="AH2177" i="64"/>
  <c r="AH2189" i="64" s="1"/>
  <c r="AH1735" i="64"/>
  <c r="CL2182" i="64"/>
  <c r="CL1740" i="64"/>
  <c r="BV2182" i="64"/>
  <c r="BV1740" i="64"/>
  <c r="BF2182" i="64"/>
  <c r="BF1740" i="64"/>
  <c r="AP2182" i="64"/>
  <c r="AP1740" i="64"/>
  <c r="Z2182" i="64"/>
  <c r="Z1740" i="64"/>
  <c r="BG2181" i="64"/>
  <c r="BG1739" i="64"/>
  <c r="AQ2181" i="64"/>
  <c r="AQ1739" i="64"/>
  <c r="CF2178" i="64"/>
  <c r="CF1736" i="64"/>
  <c r="CF1776" i="64" s="1"/>
  <c r="BP2178" i="64"/>
  <c r="BP1736" i="64"/>
  <c r="BP1776" i="64" s="1"/>
  <c r="AZ2178" i="64"/>
  <c r="AZ1736" i="64"/>
  <c r="AZ1776" i="64" s="1"/>
  <c r="AJ2178" i="64"/>
  <c r="AJ1736" i="64"/>
  <c r="AJ1776" i="64" s="1"/>
  <c r="T2178" i="64"/>
  <c r="T1736" i="64"/>
  <c r="T1776" i="64" s="1"/>
  <c r="CB2177" i="64"/>
  <c r="CB2189" i="64" s="1"/>
  <c r="CB1735" i="64"/>
  <c r="AV2177" i="64"/>
  <c r="AV2189" i="64" s="1"/>
  <c r="AV1735" i="64"/>
  <c r="X2177" i="64"/>
  <c r="X2189" i="64" s="1"/>
  <c r="X1735" i="64"/>
  <c r="BL2182" i="64"/>
  <c r="BL1740" i="64"/>
  <c r="AV2182" i="64"/>
  <c r="AV1740" i="64"/>
  <c r="CK2181" i="64"/>
  <c r="CK1739" i="64"/>
  <c r="BU2181" i="64"/>
  <c r="BU1739" i="64"/>
  <c r="BE2181" i="64"/>
  <c r="BE1739" i="64"/>
  <c r="AO2181" i="64"/>
  <c r="AO1739" i="64"/>
  <c r="AG2181" i="64"/>
  <c r="AG1739" i="64"/>
  <c r="CL2178" i="64"/>
  <c r="CL1736" i="64"/>
  <c r="CL1776" i="64" s="1"/>
  <c r="BV2178" i="64"/>
  <c r="BV1736" i="64"/>
  <c r="BV1776" i="64" s="1"/>
  <c r="BF2178" i="64"/>
  <c r="BF1736" i="64"/>
  <c r="BF1776" i="64" s="1"/>
  <c r="Z2178" i="64"/>
  <c r="Z1736" i="64"/>
  <c r="Z1776" i="64" s="1"/>
  <c r="CF2182" i="64"/>
  <c r="CF1740" i="64"/>
  <c r="CL2177" i="64"/>
  <c r="CL2189" i="64" s="1"/>
  <c r="CL1735" i="64"/>
  <c r="CD2177" i="64"/>
  <c r="CD2189" i="64" s="1"/>
  <c r="CD1735" i="64"/>
  <c r="BN2177" i="64"/>
  <c r="BN2189" i="64" s="1"/>
  <c r="BN1735" i="64"/>
  <c r="AX2177" i="64"/>
  <c r="AX2189" i="64" s="1"/>
  <c r="AX1735" i="64"/>
  <c r="AP2177" i="64"/>
  <c r="AP2189" i="64" s="1"/>
  <c r="AP1735" i="64"/>
  <c r="Z2177" i="64"/>
  <c r="Z2189" i="64" s="1"/>
  <c r="Z1735" i="64"/>
  <c r="CD2182" i="64"/>
  <c r="CD1740" i="64"/>
  <c r="BN2182" i="64"/>
  <c r="BN1740" i="64"/>
  <c r="AX2182" i="64"/>
  <c r="AX1740" i="64"/>
  <c r="AH2182" i="64"/>
  <c r="AH1740" i="64"/>
  <c r="CE2181" i="64"/>
  <c r="CE1739" i="64"/>
  <c r="BO2181" i="64"/>
  <c r="BO1739" i="64"/>
  <c r="AY2181" i="64"/>
  <c r="AY1739" i="64"/>
  <c r="AI2181" i="64"/>
  <c r="AI1739" i="64"/>
  <c r="S2181" i="64"/>
  <c r="S1739" i="64"/>
  <c r="BH2178" i="64"/>
  <c r="BH1736" i="64"/>
  <c r="BH1776" i="64" s="1"/>
  <c r="AR2178" i="64"/>
  <c r="AR1736" i="64"/>
  <c r="AR1776" i="64" s="1"/>
  <c r="AB2178" i="64"/>
  <c r="AB1736" i="64"/>
  <c r="AB1776" i="64" s="1"/>
  <c r="CK2177" i="64"/>
  <c r="CK2189" i="64" s="1"/>
  <c r="CK1735" i="64"/>
  <c r="CC2177" i="64"/>
  <c r="CC2189" i="64" s="1"/>
  <c r="CC1735" i="64"/>
  <c r="BU2177" i="64"/>
  <c r="BU2189" i="64" s="1"/>
  <c r="BU1735" i="64"/>
  <c r="BM2177" i="64"/>
  <c r="BM2189" i="64" s="1"/>
  <c r="BM1735" i="64"/>
  <c r="BE2177" i="64"/>
  <c r="BE2189" i="64" s="1"/>
  <c r="BE1735" i="64"/>
  <c r="AW2177" i="64"/>
  <c r="AW2189" i="64" s="1"/>
  <c r="AW1735" i="64"/>
  <c r="AO2177" i="64"/>
  <c r="AO2189" i="64" s="1"/>
  <c r="AO1735" i="64"/>
  <c r="AG2177" i="64"/>
  <c r="AG2189" i="64" s="1"/>
  <c r="AG1735" i="64"/>
  <c r="Y2177" i="64"/>
  <c r="Y2189" i="64" s="1"/>
  <c r="Y1735" i="64"/>
  <c r="CK2182" i="64"/>
  <c r="CK1740" i="64"/>
  <c r="CC2182" i="64"/>
  <c r="CC1740" i="64"/>
  <c r="BU2182" i="64"/>
  <c r="BU1740" i="64"/>
  <c r="BM2182" i="64"/>
  <c r="BM1740" i="64"/>
  <c r="BE2182" i="64"/>
  <c r="BE1740" i="64"/>
  <c r="AW2182" i="64"/>
  <c r="AW1740" i="64"/>
  <c r="AO2182" i="64"/>
  <c r="AO1740" i="64"/>
  <c r="Y2182" i="64"/>
  <c r="Y1740" i="64"/>
  <c r="CL2181" i="64"/>
  <c r="CL1739" i="64"/>
  <c r="CD2181" i="64"/>
  <c r="CD1739" i="64"/>
  <c r="BV2181" i="64"/>
  <c r="BV1739" i="64"/>
  <c r="BN2181" i="64"/>
  <c r="BN1739" i="64"/>
  <c r="BF2181" i="64"/>
  <c r="BF1739" i="64"/>
  <c r="AX2181" i="64"/>
  <c r="AX1739" i="64"/>
  <c r="AP2181" i="64"/>
  <c r="AP1739" i="64"/>
  <c r="AH2181" i="64"/>
  <c r="AH1739" i="64"/>
  <c r="Z2181" i="64"/>
  <c r="Z1739" i="64"/>
  <c r="CE2178" i="64"/>
  <c r="CE1736" i="64"/>
  <c r="CE1776" i="64" s="1"/>
  <c r="BW2178" i="64"/>
  <c r="BW1736" i="64"/>
  <c r="BW1776" i="64" s="1"/>
  <c r="BO2178" i="64"/>
  <c r="BO1736" i="64"/>
  <c r="BO1776" i="64" s="1"/>
  <c r="BG2178" i="64"/>
  <c r="BG1736" i="64"/>
  <c r="BG1776" i="64" s="1"/>
  <c r="AY2178" i="64"/>
  <c r="AY1736" i="64"/>
  <c r="AY1776" i="64" s="1"/>
  <c r="AQ2178" i="64"/>
  <c r="AQ1736" i="64"/>
  <c r="AQ1776" i="64" s="1"/>
  <c r="AI2178" i="64"/>
  <c r="AI1736" i="64"/>
  <c r="AI1776" i="64" s="1"/>
  <c r="AA2178" i="64"/>
  <c r="AA1736" i="64"/>
  <c r="AA1776" i="64" s="1"/>
  <c r="S2178" i="64"/>
  <c r="S1736" i="64"/>
  <c r="S1776" i="64" s="1"/>
  <c r="CV2182" i="64"/>
  <c r="CV1740" i="64"/>
  <c r="DD2181" i="64"/>
  <c r="DD1739" i="64"/>
  <c r="CV2181" i="64"/>
  <c r="CV1739" i="64"/>
  <c r="DD2178" i="64"/>
  <c r="DD1736" i="64"/>
  <c r="DD1776" i="64" s="1"/>
  <c r="CV2178" i="64"/>
  <c r="CV1736" i="64"/>
  <c r="CV1776" i="64" s="1"/>
  <c r="DD2177" i="64"/>
  <c r="DD2189" i="64" s="1"/>
  <c r="DD1735" i="64"/>
  <c r="CV2177" i="64"/>
  <c r="CV2189" i="64" s="1"/>
  <c r="CV1735" i="64"/>
  <c r="BS2177" i="64"/>
  <c r="BS2189" i="64" s="1"/>
  <c r="BS1735" i="64"/>
  <c r="BC2177" i="64"/>
  <c r="BC2189" i="64" s="1"/>
  <c r="BC1735" i="64"/>
  <c r="AM2177" i="64"/>
  <c r="AM2189" i="64" s="1"/>
  <c r="AM1735" i="64"/>
  <c r="W2177" i="64"/>
  <c r="W2189" i="64" s="1"/>
  <c r="W1735" i="64"/>
  <c r="CI2182" i="64"/>
  <c r="CI1740" i="64"/>
  <c r="CA2182" i="64"/>
  <c r="CA1740" i="64"/>
  <c r="BC2182" i="64"/>
  <c r="BC1740" i="64"/>
  <c r="AE2182" i="64"/>
  <c r="AE1740" i="64"/>
  <c r="W2182" i="64"/>
  <c r="W1740" i="64"/>
  <c r="CJ2181" i="64"/>
  <c r="CJ1739" i="64"/>
  <c r="BT2181" i="64"/>
  <c r="BT1739" i="64"/>
  <c r="AN2181" i="64"/>
  <c r="AN1739" i="64"/>
  <c r="AF2181" i="64"/>
  <c r="AF1739" i="64"/>
  <c r="X2181" i="64"/>
  <c r="X1739" i="64"/>
  <c r="CK2178" i="64"/>
  <c r="CK1736" i="64"/>
  <c r="CK1776" i="64" s="1"/>
  <c r="BM2178" i="64"/>
  <c r="BM1736" i="64"/>
  <c r="BM1776" i="64" s="1"/>
  <c r="BE2178" i="64"/>
  <c r="BE1736" i="64"/>
  <c r="BE1776" i="64" s="1"/>
  <c r="AG2178" i="64"/>
  <c r="AG1736" i="64"/>
  <c r="AG1776" i="64" s="1"/>
  <c r="DK2182" i="64"/>
  <c r="DK1740" i="64"/>
  <c r="DC2181" i="64"/>
  <c r="DC1739" i="64"/>
  <c r="CU2181" i="64"/>
  <c r="CU1739" i="64"/>
  <c r="CU2178" i="64"/>
  <c r="CU1736" i="64"/>
  <c r="CU1776" i="64" s="1"/>
  <c r="DK2177" i="64"/>
  <c r="DK2189" i="64" s="1"/>
  <c r="DK1735" i="64"/>
  <c r="DC2177" i="64"/>
  <c r="DC2189" i="64" s="1"/>
  <c r="DC1735" i="64"/>
  <c r="CU2177" i="64"/>
  <c r="CU2189" i="64" s="1"/>
  <c r="CU1735" i="64"/>
  <c r="BL2177" i="64"/>
  <c r="BL2189" i="64" s="1"/>
  <c r="BL1735" i="64"/>
  <c r="AF2177" i="64"/>
  <c r="AF2189" i="64" s="1"/>
  <c r="AF1735" i="64"/>
  <c r="BT2182" i="64"/>
  <c r="BT1740" i="64"/>
  <c r="AF2182" i="64"/>
  <c r="AF1740" i="64"/>
  <c r="AP2178" i="64"/>
  <c r="AP1736" i="64"/>
  <c r="AP1776" i="64" s="1"/>
  <c r="AT2177" i="64"/>
  <c r="AT2189" i="64" s="1"/>
  <c r="AT1735" i="64"/>
  <c r="BZ2182" i="64"/>
  <c r="BZ1740" i="64"/>
  <c r="AT2182" i="64"/>
  <c r="AT1740" i="64"/>
  <c r="AD2182" i="64"/>
  <c r="AD1740" i="64"/>
  <c r="BS2181" i="64"/>
  <c r="BS1739" i="64"/>
  <c r="BD2178" i="64"/>
  <c r="BD1736" i="64"/>
  <c r="BD1776" i="64" s="1"/>
  <c r="CG2178" i="64"/>
  <c r="AK2178" i="64"/>
  <c r="DK2178" i="64"/>
  <c r="BW2181" i="64"/>
  <c r="AA2181" i="64"/>
  <c r="BX2178" i="64"/>
  <c r="DJ2182" i="64"/>
  <c r="DB2182" i="64"/>
  <c r="CT2182" i="64"/>
  <c r="DJ2181" i="64"/>
  <c r="DB2181" i="64"/>
  <c r="CT2181" i="64"/>
  <c r="DJ1535" i="64"/>
  <c r="DJ1570" i="64" s="1"/>
  <c r="DJ2178" i="64"/>
  <c r="DB2178" i="64"/>
  <c r="CT2178" i="64"/>
  <c r="DJ2177" i="64"/>
  <c r="DJ2189" i="64" s="1"/>
  <c r="DB2177" i="64"/>
  <c r="DB2189" i="64" s="1"/>
  <c r="CT2177" i="64"/>
  <c r="CT2189" i="64" s="1"/>
  <c r="BX2181" i="64"/>
  <c r="BF2177" i="64"/>
  <c r="BF2189" i="64" s="1"/>
  <c r="AG2182" i="64"/>
  <c r="DB1254" i="64"/>
  <c r="DB1267" i="64" s="1"/>
  <c r="CT989" i="64"/>
  <c r="CT1002" i="64" s="1"/>
  <c r="CT564" i="64"/>
  <c r="DA2467" i="64"/>
  <c r="DA2182" i="64"/>
  <c r="CS1235" i="64"/>
  <c r="CS2182" i="64"/>
  <c r="CS2181" i="64"/>
  <c r="DI1491" i="64"/>
  <c r="DI1526" i="64" s="1"/>
  <c r="DI2178" i="64"/>
  <c r="DA2437" i="64"/>
  <c r="DA2178" i="64"/>
  <c r="CS2178" i="64"/>
  <c r="DA2411" i="64"/>
  <c r="DA2177" i="64"/>
  <c r="DA2189" i="64" s="1"/>
  <c r="CS2462" i="64"/>
  <c r="CS2177" i="64"/>
  <c r="CS2189" i="64" s="1"/>
  <c r="U2178" i="64"/>
  <c r="DC2182" i="64"/>
  <c r="CJ2182" i="64"/>
  <c r="CC2181" i="64"/>
  <c r="BN2178" i="64"/>
  <c r="DB1976" i="64"/>
  <c r="CT1254" i="64"/>
  <c r="CT1267" i="64" s="1"/>
  <c r="DJ941" i="64"/>
  <c r="CT560" i="64"/>
  <c r="CT580" i="64" s="1"/>
  <c r="DH1692" i="64"/>
  <c r="DH1707" i="64" s="1"/>
  <c r="DH2182" i="64"/>
  <c r="CZ2182" i="64"/>
  <c r="CR1692" i="64"/>
  <c r="CR1707" i="64" s="1"/>
  <c r="CR2182" i="64"/>
  <c r="DH993" i="64"/>
  <c r="DH2181" i="64"/>
  <c r="CZ1258" i="64"/>
  <c r="CZ2181" i="64"/>
  <c r="CR592" i="64"/>
  <c r="CR2181" i="64"/>
  <c r="DH638" i="64"/>
  <c r="DH644" i="64" s="1"/>
  <c r="DH2178" i="64"/>
  <c r="CZ2412" i="64"/>
  <c r="CZ2178" i="64"/>
  <c r="CR1419" i="64"/>
  <c r="CR1446" i="64" s="1"/>
  <c r="CR2178" i="64"/>
  <c r="DH612" i="64"/>
  <c r="DH2177" i="64"/>
  <c r="DH2189" i="64" s="1"/>
  <c r="CZ560" i="64"/>
  <c r="CZ580" i="64" s="1"/>
  <c r="CZ2177" i="64"/>
  <c r="CZ2189" i="64" s="1"/>
  <c r="CR937" i="64"/>
  <c r="CR952" i="64" s="1"/>
  <c r="CR2177" i="64"/>
  <c r="CR2189" i="64" s="1"/>
  <c r="AS2178" i="64"/>
  <c r="CI2177" i="64"/>
  <c r="CI2189" i="64" s="1"/>
  <c r="CA2177" i="64"/>
  <c r="CA2189" i="64" s="1"/>
  <c r="BK2177" i="64"/>
  <c r="BK2189" i="64" s="1"/>
  <c r="AU2177" i="64"/>
  <c r="AU2189" i="64" s="1"/>
  <c r="AE2177" i="64"/>
  <c r="AE2189" i="64" s="1"/>
  <c r="BS2182" i="64"/>
  <c r="BK2182" i="64"/>
  <c r="AU2182" i="64"/>
  <c r="AM2182" i="64"/>
  <c r="CB2181" i="64"/>
  <c r="BL2181" i="64"/>
  <c r="BD2181" i="64"/>
  <c r="AV2181" i="64"/>
  <c r="CC2178" i="64"/>
  <c r="BU2178" i="64"/>
  <c r="AW2178" i="64"/>
  <c r="AO2178" i="64"/>
  <c r="Y2178" i="64"/>
  <c r="CT1976" i="64"/>
  <c r="CT1235" i="64"/>
  <c r="DJ666" i="64"/>
  <c r="DJ679" i="64" s="1"/>
  <c r="DG565" i="64"/>
  <c r="DG2182" i="64"/>
  <c r="CY942" i="64"/>
  <c r="CY2182" i="64"/>
  <c r="CQ617" i="64"/>
  <c r="CQ2182" i="64"/>
  <c r="DG941" i="64"/>
  <c r="DG2181" i="64"/>
  <c r="CY408" i="64"/>
  <c r="CY2181" i="64"/>
  <c r="CQ993" i="64"/>
  <c r="CQ2181" i="64"/>
  <c r="DG455" i="64"/>
  <c r="DG2178" i="64"/>
  <c r="CY382" i="64"/>
  <c r="CY395" i="64" s="1"/>
  <c r="CY2178" i="64"/>
  <c r="CQ1602" i="64"/>
  <c r="CQ1625" i="64" s="1"/>
  <c r="CQ2178" i="64"/>
  <c r="DG1324" i="64"/>
  <c r="DG1339" i="64" s="1"/>
  <c r="DG2177" i="64"/>
  <c r="DG2189" i="64" s="1"/>
  <c r="CY2514" i="64"/>
  <c r="CY2528" i="64" s="1"/>
  <c r="CY2177" i="64"/>
  <c r="CY2189" i="64" s="1"/>
  <c r="CQ661" i="64"/>
  <c r="CQ2177" i="64"/>
  <c r="CQ2189" i="64" s="1"/>
  <c r="BH2181" i="64"/>
  <c r="AJ2181" i="64"/>
  <c r="BI2178" i="64"/>
  <c r="DK2181" i="64"/>
  <c r="CH2177" i="64"/>
  <c r="CH2189" i="64" s="1"/>
  <c r="BZ2177" i="64"/>
  <c r="BZ2189" i="64" s="1"/>
  <c r="BR2177" i="64"/>
  <c r="BR2189" i="64" s="1"/>
  <c r="BJ2177" i="64"/>
  <c r="BJ2189" i="64" s="1"/>
  <c r="BB2177" i="64"/>
  <c r="BB2189" i="64" s="1"/>
  <c r="AL2177" i="64"/>
  <c r="AL2189" i="64" s="1"/>
  <c r="AD2177" i="64"/>
  <c r="AD2189" i="64" s="1"/>
  <c r="V2177" i="64"/>
  <c r="V2189" i="64" s="1"/>
  <c r="BJ2182" i="64"/>
  <c r="CI2181" i="64"/>
  <c r="CA2181" i="64"/>
  <c r="BK2181" i="64"/>
  <c r="BC2181" i="64"/>
  <c r="AU2181" i="64"/>
  <c r="AM2181" i="64"/>
  <c r="AE2181" i="64"/>
  <c r="W2181" i="64"/>
  <c r="CJ2178" i="64"/>
  <c r="CB2178" i="64"/>
  <c r="BT2178" i="64"/>
  <c r="BL2178" i="64"/>
  <c r="AV2178" i="64"/>
  <c r="AN2178" i="64"/>
  <c r="AF2178" i="64"/>
  <c r="X2178" i="64"/>
  <c r="DJ2011" i="64"/>
  <c r="DJ2036" i="64" s="1"/>
  <c r="CT1234" i="64"/>
  <c r="CT1249" i="64" s="1"/>
  <c r="DJ665" i="64"/>
  <c r="DJ678" i="64" s="1"/>
  <c r="DF2182" i="64"/>
  <c r="CX2182" i="64"/>
  <c r="CP2182" i="64"/>
  <c r="DF2181" i="64"/>
  <c r="CX2181" i="64"/>
  <c r="CP2181" i="64"/>
  <c r="DF2178" i="64"/>
  <c r="CX2178" i="64"/>
  <c r="CP2178" i="64"/>
  <c r="DF2177" i="64"/>
  <c r="DF2189" i="64" s="1"/>
  <c r="CX2177" i="64"/>
  <c r="CX2189" i="64" s="1"/>
  <c r="CP2177" i="64"/>
  <c r="CP2189" i="64" s="1"/>
  <c r="AQ2182" i="64"/>
  <c r="BA2178" i="64"/>
  <c r="DC2178" i="64"/>
  <c r="CG2177" i="64"/>
  <c r="CG2189" i="64" s="1"/>
  <c r="BY2177" i="64"/>
  <c r="BY2189" i="64" s="1"/>
  <c r="BQ2177" i="64"/>
  <c r="BQ2189" i="64" s="1"/>
  <c r="BI2177" i="64"/>
  <c r="BI2189" i="64" s="1"/>
  <c r="BA2177" i="64"/>
  <c r="BA2189" i="64" s="1"/>
  <c r="AS2177" i="64"/>
  <c r="AS2189" i="64" s="1"/>
  <c r="AK2177" i="64"/>
  <c r="AK2189" i="64" s="1"/>
  <c r="AC2177" i="64"/>
  <c r="AC2189" i="64" s="1"/>
  <c r="BY2182" i="64"/>
  <c r="BZ2181" i="64"/>
  <c r="BR2181" i="64"/>
  <c r="BJ2181" i="64"/>
  <c r="BB2181" i="64"/>
  <c r="AT2181" i="64"/>
  <c r="AL2181" i="64"/>
  <c r="AD2181" i="64"/>
  <c r="CI2178" i="64"/>
  <c r="CA2178" i="64"/>
  <c r="BK2178" i="64"/>
  <c r="BC2178" i="64"/>
  <c r="AU2178" i="64"/>
  <c r="AM2178" i="64"/>
  <c r="AE2178" i="64"/>
  <c r="W2178" i="64"/>
  <c r="DB2006" i="64"/>
  <c r="DB2031" i="64" s="1"/>
  <c r="DB1230" i="64"/>
  <c r="DB1245" i="64" s="1"/>
  <c r="DJ642" i="64"/>
  <c r="DE2390" i="64"/>
  <c r="DE2182" i="64"/>
  <c r="CW593" i="64"/>
  <c r="CW2182" i="64"/>
  <c r="CO2416" i="64"/>
  <c r="CO2182" i="64"/>
  <c r="DE665" i="64"/>
  <c r="DE678" i="64" s="1"/>
  <c r="DE2181" i="64"/>
  <c r="CW1583" i="64"/>
  <c r="CW2181" i="64"/>
  <c r="CO1715" i="64"/>
  <c r="CO2181" i="64"/>
  <c r="DE1491" i="64"/>
  <c r="DE1526" i="64" s="1"/>
  <c r="DE2178" i="64"/>
  <c r="CW1712" i="64"/>
  <c r="CW1727" i="64" s="1"/>
  <c r="CW2178" i="64"/>
  <c r="CO1325" i="64"/>
  <c r="CO1340" i="64" s="1"/>
  <c r="CO2178" i="64"/>
  <c r="DE1534" i="64"/>
  <c r="DE2177" i="64"/>
  <c r="DE2189" i="64" s="1"/>
  <c r="CW1972" i="64"/>
  <c r="CW1997" i="64" s="1"/>
  <c r="CW2177" i="64"/>
  <c r="CW2189" i="64" s="1"/>
  <c r="CO1908" i="64"/>
  <c r="CO1931" i="64" s="1"/>
  <c r="CO2177" i="64"/>
  <c r="CO2189" i="64" s="1"/>
  <c r="CU2182" i="64"/>
  <c r="CF2177" i="64"/>
  <c r="CF2189" i="64" s="1"/>
  <c r="BX2177" i="64"/>
  <c r="BX2189" i="64" s="1"/>
  <c r="AR2177" i="64"/>
  <c r="AR2189" i="64" s="1"/>
  <c r="AB2182" i="64"/>
  <c r="BI2181" i="64"/>
  <c r="U2181" i="64"/>
  <c r="CH2178" i="64"/>
  <c r="BZ2178" i="64"/>
  <c r="BR2178" i="64"/>
  <c r="BJ2178" i="64"/>
  <c r="AT2178" i="64"/>
  <c r="AD2178" i="64"/>
  <c r="V2178" i="64"/>
  <c r="CT1328" i="64"/>
  <c r="CT1230" i="64"/>
  <c r="CT1245" i="64" s="1"/>
  <c r="DJ637" i="64"/>
  <c r="DD2441" i="64"/>
  <c r="DD2182" i="64"/>
  <c r="CS2411" i="64"/>
  <c r="CS1716" i="64"/>
  <c r="DA2416" i="64"/>
  <c r="CY1661" i="64"/>
  <c r="CY2416" i="64"/>
  <c r="DG1912" i="64"/>
  <c r="CQ2385" i="64"/>
  <c r="CQ1715" i="64"/>
  <c r="CY1634" i="64"/>
  <c r="CY1648" i="64" s="1"/>
  <c r="CQ2467" i="64"/>
  <c r="CY2440" i="64"/>
  <c r="CY2412" i="64"/>
  <c r="CY2466" i="64"/>
  <c r="DG2437" i="64"/>
  <c r="CQ1660" i="64"/>
  <c r="CY2462" i="64"/>
  <c r="DG2385" i="64"/>
  <c r="CY1688" i="64"/>
  <c r="CY1703" i="64" s="1"/>
  <c r="CY1656" i="64"/>
  <c r="CY1678" i="64" s="1"/>
  <c r="CS2467" i="64"/>
  <c r="DA2386" i="64"/>
  <c r="DA1490" i="64"/>
  <c r="DA1525" i="64" s="1"/>
  <c r="CS2416" i="64"/>
  <c r="DA2462" i="64"/>
  <c r="CU2416" i="64"/>
  <c r="DB408" i="64"/>
  <c r="CX1383" i="64"/>
  <c r="CX1410" i="64" s="1"/>
  <c r="CT942" i="64"/>
  <c r="DJ592" i="64"/>
  <c r="CX1712" i="64"/>
  <c r="CX1727" i="64" s="1"/>
  <c r="CP2436" i="64"/>
  <c r="DF1579" i="64"/>
  <c r="DF1592" i="64" s="1"/>
  <c r="CP1534" i="64"/>
  <c r="CP637" i="64"/>
  <c r="DF1606" i="64"/>
  <c r="DF1455" i="64"/>
  <c r="DF1482" i="64" s="1"/>
  <c r="CP2519" i="64"/>
  <c r="CP2533" i="64" s="1"/>
  <c r="CP1873" i="64"/>
  <c r="CP1900" i="64" s="1"/>
  <c r="CX2412" i="64"/>
  <c r="CX2386" i="64"/>
  <c r="CP1692" i="64"/>
  <c r="CP1707" i="64" s="1"/>
  <c r="CX1789" i="64"/>
  <c r="CP1490" i="64"/>
  <c r="CP1525" i="64" s="1"/>
  <c r="DF1912" i="64"/>
  <c r="CP1423" i="64"/>
  <c r="CP1450" i="64" s="1"/>
  <c r="CX1349" i="64"/>
  <c r="CX1376" i="64" s="1"/>
  <c r="CP1972" i="64"/>
  <c r="CP1997" i="64" s="1"/>
  <c r="DF1258" i="64"/>
  <c r="CP941" i="64"/>
  <c r="DF2411" i="64"/>
  <c r="DF1602" i="64"/>
  <c r="DF1625" i="64" s="1"/>
  <c r="CW1786" i="64"/>
  <c r="CW1799" i="64" s="1"/>
  <c r="CP2515" i="64"/>
  <c r="CP2529" i="64" s="1"/>
  <c r="CP1912" i="64"/>
  <c r="CP1419" i="64"/>
  <c r="CP1446" i="64" s="1"/>
  <c r="DF1348" i="64"/>
  <c r="DF1375" i="64" s="1"/>
  <c r="DE589" i="64"/>
  <c r="CP2441" i="64"/>
  <c r="CX1716" i="64"/>
  <c r="DF1691" i="64"/>
  <c r="DF1785" i="64"/>
  <c r="DF1798" i="64" s="1"/>
  <c r="CX2514" i="64"/>
  <c r="CX2528" i="64" s="1"/>
  <c r="CP1494" i="64"/>
  <c r="CP1908" i="64"/>
  <c r="CP1931" i="64" s="1"/>
  <c r="DF2006" i="64"/>
  <c r="DF2031" i="64" s="1"/>
  <c r="CX1083" i="64"/>
  <c r="CX1098" i="64" s="1"/>
  <c r="CP1656" i="64"/>
  <c r="CP1678" i="64" s="1"/>
  <c r="DF1423" i="64"/>
  <c r="DF1450" i="64" s="1"/>
  <c r="DF1972" i="64"/>
  <c r="DF1997" i="64" s="1"/>
  <c r="CX2462" i="64"/>
  <c r="DF1634" i="64"/>
  <c r="DF1648" i="64" s="1"/>
  <c r="CP1601" i="64"/>
  <c r="CP1624" i="64" s="1"/>
  <c r="CX1538" i="64"/>
  <c r="CX1877" i="64"/>
  <c r="CX1904" i="64" s="1"/>
  <c r="CO1459" i="64"/>
  <c r="CO1486" i="64" s="1"/>
  <c r="DF1387" i="64"/>
  <c r="DF1976" i="64"/>
  <c r="DF993" i="64"/>
  <c r="CX1495" i="64"/>
  <c r="CX1530" i="64" s="1"/>
  <c r="DF1353" i="64"/>
  <c r="DF1380" i="64" s="1"/>
  <c r="CP2416" i="64"/>
  <c r="CX2390" i="64"/>
  <c r="CP1716" i="64"/>
  <c r="CX1584" i="64"/>
  <c r="CX1597" i="64" s="1"/>
  <c r="DF1535" i="64"/>
  <c r="DF1570" i="64" s="1"/>
  <c r="DF1491" i="64"/>
  <c r="DF1526" i="64" s="1"/>
  <c r="CX1944" i="64"/>
  <c r="CO1877" i="64"/>
  <c r="CO1904" i="64" s="1"/>
  <c r="CP2006" i="64"/>
  <c r="CP2031" i="64" s="1"/>
  <c r="DF2389" i="64"/>
  <c r="CX1688" i="64"/>
  <c r="CX1703" i="64" s="1"/>
  <c r="DF1657" i="64"/>
  <c r="DF1679" i="64" s="1"/>
  <c r="CX1580" i="64"/>
  <c r="CX1593" i="64" s="1"/>
  <c r="DF1873" i="64"/>
  <c r="DF1900" i="64" s="1"/>
  <c r="CX1458" i="64"/>
  <c r="CX1387" i="64"/>
  <c r="CX1976" i="64"/>
  <c r="CW942" i="64"/>
  <c r="DF2467" i="64"/>
  <c r="CX2466" i="64"/>
  <c r="DF2437" i="64"/>
  <c r="DF2416" i="64"/>
  <c r="DF2415" i="64"/>
  <c r="CP2412" i="64"/>
  <c r="CP2390" i="64"/>
  <c r="CP2386" i="64"/>
  <c r="CP1712" i="64"/>
  <c r="CP1727" i="64" s="1"/>
  <c r="CP1688" i="64"/>
  <c r="CP1703" i="64" s="1"/>
  <c r="CX1661" i="64"/>
  <c r="CP1660" i="64"/>
  <c r="DF1638" i="64"/>
  <c r="DF1652" i="64" s="1"/>
  <c r="CP1637" i="64"/>
  <c r="CP1633" i="64"/>
  <c r="CP1647" i="64" s="1"/>
  <c r="CP1605" i="64"/>
  <c r="DF1584" i="64"/>
  <c r="DF1597" i="64" s="1"/>
  <c r="CP1580" i="64"/>
  <c r="CP1593" i="64" s="1"/>
  <c r="DF1789" i="64"/>
  <c r="CX1785" i="64"/>
  <c r="CX1798" i="64" s="1"/>
  <c r="DF2518" i="64"/>
  <c r="DF2514" i="64"/>
  <c r="DF2528" i="64" s="1"/>
  <c r="CP1538" i="64"/>
  <c r="DF1495" i="64"/>
  <c r="DF1530" i="64" s="1"/>
  <c r="CX1490" i="64"/>
  <c r="CX1525" i="64" s="1"/>
  <c r="DF1944" i="64"/>
  <c r="CX1940" i="64"/>
  <c r="CX1963" i="64" s="1"/>
  <c r="CX1912" i="64"/>
  <c r="DF1877" i="64"/>
  <c r="DF1904" i="64" s="1"/>
  <c r="CX1873" i="64"/>
  <c r="CX1900" i="64" s="1"/>
  <c r="DF1459" i="64"/>
  <c r="DF1486" i="64" s="1"/>
  <c r="CP1458" i="64"/>
  <c r="CX1423" i="64"/>
  <c r="CX1450" i="64" s="1"/>
  <c r="DF1418" i="64"/>
  <c r="DF1445" i="64" s="1"/>
  <c r="CP1383" i="64"/>
  <c r="CP1410" i="64" s="1"/>
  <c r="CP1349" i="64"/>
  <c r="CP1376" i="64" s="1"/>
  <c r="CX1972" i="64"/>
  <c r="CX1997" i="64" s="1"/>
  <c r="CP1078" i="64"/>
  <c r="CP1093" i="64" s="1"/>
  <c r="CX2467" i="64"/>
  <c r="CP2466" i="64"/>
  <c r="DF2440" i="64"/>
  <c r="CX2437" i="64"/>
  <c r="CX2415" i="64"/>
  <c r="DF2385" i="64"/>
  <c r="DF1715" i="64"/>
  <c r="DF1711" i="64"/>
  <c r="DF1726" i="64" s="1"/>
  <c r="CX1691" i="64"/>
  <c r="DF1687" i="64"/>
  <c r="DF1702" i="64" s="1"/>
  <c r="CP1661" i="64"/>
  <c r="CX1657" i="64"/>
  <c r="CX1679" i="64" s="1"/>
  <c r="CX1638" i="64"/>
  <c r="CX1652" i="64" s="1"/>
  <c r="CX1606" i="64"/>
  <c r="CX1602" i="64"/>
  <c r="CX1625" i="64" s="1"/>
  <c r="CP1584" i="64"/>
  <c r="CP1597" i="64" s="1"/>
  <c r="CX1579" i="64"/>
  <c r="CX1592" i="64" s="1"/>
  <c r="CP1789" i="64"/>
  <c r="CP1785" i="64"/>
  <c r="CP1798" i="64" s="1"/>
  <c r="CX2518" i="64"/>
  <c r="CP2514" i="64"/>
  <c r="CP2528" i="64" s="1"/>
  <c r="CX1535" i="64"/>
  <c r="CX1570" i="64" s="1"/>
  <c r="CX1491" i="64"/>
  <c r="CX1526" i="64" s="1"/>
  <c r="CP1944" i="64"/>
  <c r="CP1940" i="64"/>
  <c r="CP1963" i="64" s="1"/>
  <c r="DF1909" i="64"/>
  <c r="DF1932" i="64" s="1"/>
  <c r="CP1877" i="64"/>
  <c r="CP1904" i="64" s="1"/>
  <c r="CX1459" i="64"/>
  <c r="CX1486" i="64" s="1"/>
  <c r="CX1455" i="64"/>
  <c r="CX1482" i="64" s="1"/>
  <c r="DF1422" i="64"/>
  <c r="CX1418" i="64"/>
  <c r="CX1445" i="64" s="1"/>
  <c r="CP1387" i="64"/>
  <c r="CX1353" i="64"/>
  <c r="CX1380" i="64" s="1"/>
  <c r="CX1329" i="64"/>
  <c r="DF1254" i="64"/>
  <c r="DF1267" i="64" s="1"/>
  <c r="CX662" i="64"/>
  <c r="CX675" i="64" s="1"/>
  <c r="DF2463" i="64"/>
  <c r="CP2462" i="64"/>
  <c r="CP2437" i="64"/>
  <c r="CX2416" i="64"/>
  <c r="CX2411" i="64"/>
  <c r="CX2389" i="64"/>
  <c r="CX1715" i="64"/>
  <c r="CX1711" i="64"/>
  <c r="CX1726" i="64" s="1"/>
  <c r="CX1687" i="64"/>
  <c r="CX1702" i="64" s="1"/>
  <c r="CP1657" i="64"/>
  <c r="CP1679" i="64" s="1"/>
  <c r="CX1634" i="64"/>
  <c r="CX1648" i="64" s="1"/>
  <c r="CP1602" i="64"/>
  <c r="CP1625" i="64" s="1"/>
  <c r="DF1583" i="64"/>
  <c r="CP1579" i="64"/>
  <c r="CP1592" i="64" s="1"/>
  <c r="DF1786" i="64"/>
  <c r="DF1799" i="64" s="1"/>
  <c r="DF2519" i="64"/>
  <c r="DF2533" i="64" s="1"/>
  <c r="DF1539" i="64"/>
  <c r="DF1574" i="64" s="1"/>
  <c r="CP1535" i="64"/>
  <c r="CP1570" i="64" s="1"/>
  <c r="CP1495" i="64"/>
  <c r="CP1530" i="64" s="1"/>
  <c r="CP1491" i="64"/>
  <c r="CP1526" i="64" s="1"/>
  <c r="DF1941" i="64"/>
  <c r="DF1964" i="64" s="1"/>
  <c r="DF1913" i="64"/>
  <c r="DF1936" i="64" s="1"/>
  <c r="CX1909" i="64"/>
  <c r="CX1932" i="64" s="1"/>
  <c r="DF1872" i="64"/>
  <c r="DF1899" i="64" s="1"/>
  <c r="CP1459" i="64"/>
  <c r="CP1486" i="64" s="1"/>
  <c r="CP1455" i="64"/>
  <c r="CP1482" i="64" s="1"/>
  <c r="CX1422" i="64"/>
  <c r="CP1418" i="64"/>
  <c r="CP1445" i="64" s="1"/>
  <c r="DF1384" i="64"/>
  <c r="DF1411" i="64" s="1"/>
  <c r="CP1353" i="64"/>
  <c r="CP1380" i="64" s="1"/>
  <c r="CX1348" i="64"/>
  <c r="CX1375" i="64" s="1"/>
  <c r="CP1976" i="64"/>
  <c r="CP2011" i="64"/>
  <c r="CP2036" i="64" s="1"/>
  <c r="DF942" i="64"/>
  <c r="CX2463" i="64"/>
  <c r="DF2441" i="64"/>
  <c r="CP2415" i="64"/>
  <c r="CP2389" i="64"/>
  <c r="CX2385" i="64"/>
  <c r="CP1711" i="64"/>
  <c r="CP1726" i="64" s="1"/>
  <c r="CP1691" i="64"/>
  <c r="DF1660" i="64"/>
  <c r="DF1656" i="64"/>
  <c r="DF1678" i="64" s="1"/>
  <c r="CP1638" i="64"/>
  <c r="CP1652" i="64" s="1"/>
  <c r="CP1634" i="64"/>
  <c r="CP1648" i="64" s="1"/>
  <c r="CP1606" i="64"/>
  <c r="DF1601" i="64"/>
  <c r="DF1624" i="64" s="1"/>
  <c r="CX1583" i="64"/>
  <c r="DF1790" i="64"/>
  <c r="DF1803" i="64" s="1"/>
  <c r="CX1786" i="64"/>
  <c r="CX1799" i="64" s="1"/>
  <c r="CP2518" i="64"/>
  <c r="CX1539" i="64"/>
  <c r="CX1574" i="64" s="1"/>
  <c r="DF1534" i="64"/>
  <c r="DF1494" i="64"/>
  <c r="DF1945" i="64"/>
  <c r="DF1968" i="64" s="1"/>
  <c r="CX1941" i="64"/>
  <c r="CX1964" i="64" s="1"/>
  <c r="CX1913" i="64"/>
  <c r="CX1936" i="64" s="1"/>
  <c r="CP1909" i="64"/>
  <c r="CP1932" i="64" s="1"/>
  <c r="DF1876" i="64"/>
  <c r="DF1454" i="64"/>
  <c r="DF1481" i="64" s="1"/>
  <c r="CP1422" i="64"/>
  <c r="DF1388" i="64"/>
  <c r="DF1415" i="64" s="1"/>
  <c r="CX1384" i="64"/>
  <c r="CX1411" i="64" s="1"/>
  <c r="CX1352" i="64"/>
  <c r="CP1348" i="64"/>
  <c r="CP1375" i="64" s="1"/>
  <c r="DF1973" i="64"/>
  <c r="DF1998" i="64" s="1"/>
  <c r="CX2010" i="64"/>
  <c r="DF1325" i="64"/>
  <c r="DF1340" i="64" s="1"/>
  <c r="CX1254" i="64"/>
  <c r="CX1267" i="64" s="1"/>
  <c r="DF641" i="64"/>
  <c r="CP2467" i="64"/>
  <c r="CP2463" i="64"/>
  <c r="CX2440" i="64"/>
  <c r="DF2436" i="64"/>
  <c r="DF2412" i="64"/>
  <c r="CP2411" i="64"/>
  <c r="DF2386" i="64"/>
  <c r="CP1715" i="64"/>
  <c r="DF1692" i="64"/>
  <c r="DF1707" i="64" s="1"/>
  <c r="DF1688" i="64"/>
  <c r="DF1703" i="64" s="1"/>
  <c r="CP1687" i="64"/>
  <c r="CP1702" i="64" s="1"/>
  <c r="CX1660" i="64"/>
  <c r="DF1637" i="64"/>
  <c r="DF1633" i="64"/>
  <c r="DF1647" i="64" s="1"/>
  <c r="DF1605" i="64"/>
  <c r="CX1601" i="64"/>
  <c r="CX1624" i="64" s="1"/>
  <c r="CP1583" i="64"/>
  <c r="CX1790" i="64"/>
  <c r="CX1803" i="64" s="1"/>
  <c r="CX2519" i="64"/>
  <c r="CX2533" i="64" s="1"/>
  <c r="DF2515" i="64"/>
  <c r="DF2529" i="64" s="1"/>
  <c r="CP1539" i="64"/>
  <c r="CP1574" i="64" s="1"/>
  <c r="CX1534" i="64"/>
  <c r="CX1494" i="64"/>
  <c r="DF1490" i="64"/>
  <c r="DF1525" i="64" s="1"/>
  <c r="CX1945" i="64"/>
  <c r="CX1968" i="64" s="1"/>
  <c r="CP1941" i="64"/>
  <c r="CP1964" i="64" s="1"/>
  <c r="CP1913" i="64"/>
  <c r="CP1936" i="64" s="1"/>
  <c r="DF1908" i="64"/>
  <c r="DF1931" i="64" s="1"/>
  <c r="CX1876" i="64"/>
  <c r="CX1872" i="64"/>
  <c r="CX1899" i="64" s="1"/>
  <c r="DF1458" i="64"/>
  <c r="CX1454" i="64"/>
  <c r="CX1481" i="64" s="1"/>
  <c r="DF1419" i="64"/>
  <c r="DF1446" i="64" s="1"/>
  <c r="CX1388" i="64"/>
  <c r="CX1415" i="64" s="1"/>
  <c r="CP1384" i="64"/>
  <c r="CP1411" i="64" s="1"/>
  <c r="CP1352" i="64"/>
  <c r="DF1977" i="64"/>
  <c r="DF2002" i="64" s="1"/>
  <c r="CX1973" i="64"/>
  <c r="CX1998" i="64" s="1"/>
  <c r="DF2007" i="64"/>
  <c r="DF2032" i="64" s="1"/>
  <c r="DF2075" i="64" s="1"/>
  <c r="DF1324" i="64"/>
  <c r="DF1339" i="64" s="1"/>
  <c r="DF2466" i="64"/>
  <c r="DF2462" i="64"/>
  <c r="CX2441" i="64"/>
  <c r="CP2440" i="64"/>
  <c r="CX2436" i="64"/>
  <c r="DF2390" i="64"/>
  <c r="CP2385" i="64"/>
  <c r="DF1716" i="64"/>
  <c r="DF1712" i="64"/>
  <c r="DF1727" i="64" s="1"/>
  <c r="CX1692" i="64"/>
  <c r="CX1707" i="64" s="1"/>
  <c r="DF1661" i="64"/>
  <c r="CX1656" i="64"/>
  <c r="CX1678" i="64" s="1"/>
  <c r="CX1637" i="64"/>
  <c r="CX1633" i="64"/>
  <c r="CX1647" i="64" s="1"/>
  <c r="CX1605" i="64"/>
  <c r="DF1580" i="64"/>
  <c r="DF1593" i="64" s="1"/>
  <c r="CP1790" i="64"/>
  <c r="CP1803" i="64" s="1"/>
  <c r="CP1786" i="64"/>
  <c r="CP1799" i="64" s="1"/>
  <c r="CX2515" i="64"/>
  <c r="CX2529" i="64" s="1"/>
  <c r="DF1538" i="64"/>
  <c r="CP1945" i="64"/>
  <c r="CP1968" i="64" s="1"/>
  <c r="DF1940" i="64"/>
  <c r="DF1963" i="64" s="1"/>
  <c r="CX1908" i="64"/>
  <c r="CX1931" i="64" s="1"/>
  <c r="CP1876" i="64"/>
  <c r="CP1872" i="64"/>
  <c r="CP1899" i="64" s="1"/>
  <c r="CP1454" i="64"/>
  <c r="CP1481" i="64" s="1"/>
  <c r="CX1419" i="64"/>
  <c r="CX1446" i="64" s="1"/>
  <c r="CP1388" i="64"/>
  <c r="CP1415" i="64" s="1"/>
  <c r="DF1383" i="64"/>
  <c r="DF1410" i="64" s="1"/>
  <c r="DF1349" i="64"/>
  <c r="DF1376" i="64" s="1"/>
  <c r="CX1977" i="64"/>
  <c r="CX2002" i="64" s="1"/>
  <c r="CP1973" i="64"/>
  <c r="CP1998" i="64" s="1"/>
  <c r="CP2007" i="64"/>
  <c r="CP2032" i="64" s="1"/>
  <c r="CP2075" i="64" s="1"/>
  <c r="CP1324" i="64"/>
  <c r="CP1339" i="64" s="1"/>
  <c r="CP1254" i="64"/>
  <c r="CP1267" i="64" s="1"/>
  <c r="DF1102" i="64"/>
  <c r="CP1977" i="64"/>
  <c r="CP2002" i="64" s="1"/>
  <c r="DF2010" i="64"/>
  <c r="CX2006" i="64"/>
  <c r="CX2031" i="64" s="1"/>
  <c r="CP1328" i="64"/>
  <c r="CX1259" i="64"/>
  <c r="CX1272" i="64" s="1"/>
  <c r="CP1235" i="64"/>
  <c r="CX1230" i="64"/>
  <c r="CX1245" i="64" s="1"/>
  <c r="CX1106" i="64"/>
  <c r="CX1225" i="64" s="1"/>
  <c r="CP1083" i="64"/>
  <c r="CP1098" i="64" s="1"/>
  <c r="CX993" i="64"/>
  <c r="CX942" i="64"/>
  <c r="DF937" i="64"/>
  <c r="DF952" i="64" s="1"/>
  <c r="DF661" i="64"/>
  <c r="CX641" i="64"/>
  <c r="CP617" i="64"/>
  <c r="CP560" i="64"/>
  <c r="CP580" i="64" s="1"/>
  <c r="DF1234" i="64"/>
  <c r="DF1249" i="64" s="1"/>
  <c r="DF1078" i="64"/>
  <c r="DF1093" i="64" s="1"/>
  <c r="CP993" i="64"/>
  <c r="CX937" i="64"/>
  <c r="CX952" i="64" s="1"/>
  <c r="CX661" i="64"/>
  <c r="CP641" i="64"/>
  <c r="DF612" i="64"/>
  <c r="CX588" i="64"/>
  <c r="CX603" i="64" s="1"/>
  <c r="CP459" i="64"/>
  <c r="CP2010" i="64"/>
  <c r="DF1329" i="64"/>
  <c r="CP1325" i="64"/>
  <c r="CP1340" i="64" s="1"/>
  <c r="CP1259" i="64"/>
  <c r="CP1272" i="64" s="1"/>
  <c r="CX1234" i="64"/>
  <c r="CX1249" i="64" s="1"/>
  <c r="CP1230" i="64"/>
  <c r="CP1245" i="64" s="1"/>
  <c r="CP1106" i="64"/>
  <c r="CP1225" i="64" s="1"/>
  <c r="CX1078" i="64"/>
  <c r="CX1093" i="64" s="1"/>
  <c r="CP990" i="64"/>
  <c r="CP1003" i="64" s="1"/>
  <c r="CP937" i="64"/>
  <c r="CP952" i="64" s="1"/>
  <c r="CP661" i="64"/>
  <c r="CP638" i="64"/>
  <c r="CP644" i="64" s="1"/>
  <c r="CX612" i="64"/>
  <c r="CP588" i="64"/>
  <c r="CP603" i="64" s="1"/>
  <c r="DF454" i="64"/>
  <c r="DF1107" i="64"/>
  <c r="DF989" i="64"/>
  <c r="DF1002" i="64" s="1"/>
  <c r="CP942" i="64"/>
  <c r="CP612" i="64"/>
  <c r="DF565" i="64"/>
  <c r="CX409" i="64"/>
  <c r="CX419" i="64" s="1"/>
  <c r="DF1352" i="64"/>
  <c r="CX2007" i="64"/>
  <c r="CX2032" i="64" s="1"/>
  <c r="CX2075" i="64" s="1"/>
  <c r="CP1329" i="64"/>
  <c r="CX1324" i="64"/>
  <c r="CX1339" i="64" s="1"/>
  <c r="CX1258" i="64"/>
  <c r="DF1235" i="64"/>
  <c r="CP1234" i="64"/>
  <c r="CP1249" i="64" s="1"/>
  <c r="CX1107" i="64"/>
  <c r="CX1102" i="64"/>
  <c r="DF994" i="64"/>
  <c r="DF1007" i="64" s="1"/>
  <c r="CX989" i="64"/>
  <c r="CX1002" i="64" s="1"/>
  <c r="CX666" i="64"/>
  <c r="CX679" i="64" s="1"/>
  <c r="DF642" i="64"/>
  <c r="DF637" i="64"/>
  <c r="DF593" i="64"/>
  <c r="CP565" i="64"/>
  <c r="DF2011" i="64"/>
  <c r="DF2036" i="64" s="1"/>
  <c r="DF1328" i="64"/>
  <c r="CP1258" i="64"/>
  <c r="CX1235" i="64"/>
  <c r="CX1231" i="64"/>
  <c r="CX1246" i="64" s="1"/>
  <c r="CP1107" i="64"/>
  <c r="CP1102" i="64"/>
  <c r="CX994" i="64"/>
  <c r="CX1007" i="64" s="1"/>
  <c r="DF941" i="64"/>
  <c r="CP666" i="64"/>
  <c r="CP679" i="64" s="1"/>
  <c r="CX642" i="64"/>
  <c r="CX593" i="64"/>
  <c r="CX404" i="64"/>
  <c r="CX2011" i="64"/>
  <c r="CX2036" i="64" s="1"/>
  <c r="CX1328" i="64"/>
  <c r="DF1259" i="64"/>
  <c r="DF1272" i="64" s="1"/>
  <c r="CP1255" i="64"/>
  <c r="CP1268" i="64" s="1"/>
  <c r="DF1230" i="64"/>
  <c r="DF1245" i="64" s="1"/>
  <c r="DF1106" i="64"/>
  <c r="DF1225" i="64" s="1"/>
  <c r="DF1083" i="64"/>
  <c r="DF1098" i="64" s="1"/>
  <c r="CP994" i="64"/>
  <c r="CP1007" i="64" s="1"/>
  <c r="CP989" i="64"/>
  <c r="CP1002" i="64" s="1"/>
  <c r="CX941" i="64"/>
  <c r="CP642" i="64"/>
  <c r="CX637" i="64"/>
  <c r="CX560" i="64"/>
  <c r="CX580" i="64" s="1"/>
  <c r="CZ2463" i="64"/>
  <c r="DG1715" i="64"/>
  <c r="CY1790" i="64"/>
  <c r="CY1803" i="64" s="1"/>
  <c r="CQ1872" i="64"/>
  <c r="CQ1899" i="64" s="1"/>
  <c r="CQ1944" i="64"/>
  <c r="CQ1454" i="64"/>
  <c r="CQ1481" i="64" s="1"/>
  <c r="DG1419" i="64"/>
  <c r="DG1446" i="64" s="1"/>
  <c r="CQ2010" i="64"/>
  <c r="CQ1657" i="64"/>
  <c r="CQ1679" i="64" s="1"/>
  <c r="CQ1605" i="64"/>
  <c r="CQ1940" i="64"/>
  <c r="CQ1963" i="64" s="1"/>
  <c r="CY1606" i="64"/>
  <c r="CY1534" i="64"/>
  <c r="CY1716" i="64"/>
  <c r="DH1656" i="64"/>
  <c r="DH1678" i="64" s="1"/>
  <c r="DG1789" i="64"/>
  <c r="CY1909" i="64"/>
  <c r="CY1932" i="64" s="1"/>
  <c r="CQ1388" i="64"/>
  <c r="CQ1415" i="64" s="1"/>
  <c r="DG2518" i="64"/>
  <c r="CQ2007" i="64"/>
  <c r="CQ2032" i="64" s="1"/>
  <c r="CQ2075" i="64" s="1"/>
  <c r="CZ1909" i="64"/>
  <c r="CZ1932" i="64" s="1"/>
  <c r="DH1711" i="64"/>
  <c r="DH1726" i="64" s="1"/>
  <c r="DH2437" i="64"/>
  <c r="CY2011" i="64"/>
  <c r="CY2036" i="64" s="1"/>
  <c r="DG458" i="64"/>
  <c r="CZ1687" i="64"/>
  <c r="CZ1702" i="64" s="1"/>
  <c r="CQ662" i="64"/>
  <c r="CQ675" i="64" s="1"/>
  <c r="DH1634" i="64"/>
  <c r="DH1648" i="64" s="1"/>
  <c r="CR1872" i="64"/>
  <c r="CR1899" i="64" s="1"/>
  <c r="DG1328" i="64"/>
  <c r="DH661" i="64"/>
  <c r="CR561" i="64"/>
  <c r="CZ1688" i="64"/>
  <c r="CZ1703" i="64" s="1"/>
  <c r="DG1231" i="64"/>
  <c r="DG1246" i="64" s="1"/>
  <c r="CQ1103" i="64"/>
  <c r="DG589" i="64"/>
  <c r="CQ561" i="64"/>
  <c r="DF666" i="64"/>
  <c r="DF679" i="64" s="1"/>
  <c r="DF617" i="64"/>
  <c r="CP593" i="64"/>
  <c r="CX564" i="64"/>
  <c r="DJ459" i="64"/>
  <c r="CP404" i="64"/>
  <c r="CY642" i="64"/>
  <c r="DF560" i="64"/>
  <c r="DF580" i="64" s="1"/>
  <c r="CX454" i="64"/>
  <c r="DH2436" i="64"/>
  <c r="CR2412" i="64"/>
  <c r="CR2411" i="64"/>
  <c r="DH2385" i="64"/>
  <c r="DH1712" i="64"/>
  <c r="DH1727" i="64" s="1"/>
  <c r="DH1657" i="64"/>
  <c r="DH1679" i="64" s="1"/>
  <c r="CZ1633" i="64"/>
  <c r="CZ1647" i="64" s="1"/>
  <c r="DH1602" i="64"/>
  <c r="DH1625" i="64" s="1"/>
  <c r="CZ1601" i="64"/>
  <c r="CZ1624" i="64" s="1"/>
  <c r="DH1579" i="64"/>
  <c r="DH1592" i="64" s="1"/>
  <c r="CZ1534" i="64"/>
  <c r="CZ1873" i="64"/>
  <c r="CZ1900" i="64" s="1"/>
  <c r="CR1973" i="64"/>
  <c r="CR1998" i="64" s="1"/>
  <c r="DH2007" i="64"/>
  <c r="DH2032" i="64" s="1"/>
  <c r="DH2075" i="64" s="1"/>
  <c r="CZ2006" i="64"/>
  <c r="CZ2031" i="64" s="1"/>
  <c r="CR1103" i="64"/>
  <c r="CZ1079" i="64"/>
  <c r="CZ1094" i="64" s="1"/>
  <c r="CR989" i="64"/>
  <c r="CR1002" i="64" s="1"/>
  <c r="DH941" i="64"/>
  <c r="CR637" i="64"/>
  <c r="DH588" i="64"/>
  <c r="DH603" i="64" s="1"/>
  <c r="CR381" i="64"/>
  <c r="CR2463" i="64"/>
  <c r="DH2386" i="64"/>
  <c r="CZ1711" i="64"/>
  <c r="CZ1726" i="64" s="1"/>
  <c r="CZ1656" i="64"/>
  <c r="CZ1678" i="64" s="1"/>
  <c r="CZ1634" i="64"/>
  <c r="CZ1648" i="64" s="1"/>
  <c r="CZ2514" i="64"/>
  <c r="CZ2528" i="64" s="1"/>
  <c r="CR1491" i="64"/>
  <c r="CR1526" i="64" s="1"/>
  <c r="DH1912" i="64"/>
  <c r="CR2462" i="64"/>
  <c r="CZ2436" i="64"/>
  <c r="DH2411" i="64"/>
  <c r="CZ1712" i="64"/>
  <c r="CZ1727" i="64" s="1"/>
  <c r="CR1688" i="64"/>
  <c r="CR1703" i="64" s="1"/>
  <c r="CR1687" i="64"/>
  <c r="CR1702" i="64" s="1"/>
  <c r="CZ1657" i="64"/>
  <c r="CZ1679" i="64" s="1"/>
  <c r="CZ1602" i="64"/>
  <c r="CZ1625" i="64" s="1"/>
  <c r="CZ1579" i="64"/>
  <c r="CZ1592" i="64" s="1"/>
  <c r="CR1786" i="64"/>
  <c r="CR1799" i="64" s="1"/>
  <c r="DH1535" i="64"/>
  <c r="DH1570" i="64" s="1"/>
  <c r="DH1419" i="64"/>
  <c r="DH1446" i="64" s="1"/>
  <c r="CZ1418" i="64"/>
  <c r="CZ1445" i="64" s="1"/>
  <c r="DH1383" i="64"/>
  <c r="DH1410" i="64" s="1"/>
  <c r="CZ1255" i="64"/>
  <c r="CZ1268" i="64" s="1"/>
  <c r="DH1106" i="64"/>
  <c r="DH1225" i="64" s="1"/>
  <c r="CZ1078" i="64"/>
  <c r="CZ1093" i="64" s="1"/>
  <c r="DH2462" i="64"/>
  <c r="CZ2437" i="64"/>
  <c r="DH2412" i="64"/>
  <c r="CR1711" i="64"/>
  <c r="CR1726" i="64" s="1"/>
  <c r="CZ1660" i="64"/>
  <c r="CR1633" i="64"/>
  <c r="CR1647" i="64" s="1"/>
  <c r="CR1601" i="64"/>
  <c r="CR1624" i="64" s="1"/>
  <c r="DH1580" i="64"/>
  <c r="DH1593" i="64" s="1"/>
  <c r="CR1940" i="64"/>
  <c r="CR1963" i="64" s="1"/>
  <c r="DH1908" i="64"/>
  <c r="DH1931" i="64" s="1"/>
  <c r="CZ1348" i="64"/>
  <c r="CZ1375" i="64" s="1"/>
  <c r="CZ1972" i="64"/>
  <c r="CZ1997" i="64" s="1"/>
  <c r="CR2007" i="64"/>
  <c r="CR2032" i="64" s="1"/>
  <c r="CR2075" i="64" s="1"/>
  <c r="DH1231" i="64"/>
  <c r="DH1246" i="64" s="1"/>
  <c r="CR1230" i="64"/>
  <c r="CR1245" i="64" s="1"/>
  <c r="CR990" i="64"/>
  <c r="CR1003" i="64" s="1"/>
  <c r="CR2436" i="64"/>
  <c r="CZ2386" i="64"/>
  <c r="CZ2385" i="64"/>
  <c r="CR1712" i="64"/>
  <c r="CR1727" i="64" s="1"/>
  <c r="CR1657" i="64"/>
  <c r="CR1679" i="64" s="1"/>
  <c r="CR1656" i="64"/>
  <c r="CR1678" i="64" s="1"/>
  <c r="CR1634" i="64"/>
  <c r="CR1648" i="64" s="1"/>
  <c r="CR1602" i="64"/>
  <c r="CR1625" i="64" s="1"/>
  <c r="CZ1941" i="64"/>
  <c r="CZ1964" i="64" s="1"/>
  <c r="CZ1325" i="64"/>
  <c r="CZ1340" i="64" s="1"/>
  <c r="DH1254" i="64"/>
  <c r="DH1267" i="64" s="1"/>
  <c r="CZ404" i="64"/>
  <c r="DH2463" i="64"/>
  <c r="CR2437" i="64"/>
  <c r="CZ2411" i="64"/>
  <c r="DH1688" i="64"/>
  <c r="DH1703" i="64" s="1"/>
  <c r="DH1687" i="64"/>
  <c r="DH1702" i="64" s="1"/>
  <c r="CR1605" i="64"/>
  <c r="CZ1785" i="64"/>
  <c r="CZ1798" i="64" s="1"/>
  <c r="CR1535" i="64"/>
  <c r="CR1570" i="64" s="1"/>
  <c r="CR1383" i="64"/>
  <c r="CR1410" i="64" s="1"/>
  <c r="DH1349" i="64"/>
  <c r="DH1376" i="64" s="1"/>
  <c r="CR1325" i="64"/>
  <c r="CR1340" i="64" s="1"/>
  <c r="CZ612" i="64"/>
  <c r="DH592" i="64"/>
  <c r="CZ2462" i="64"/>
  <c r="CR2386" i="64"/>
  <c r="CR2385" i="64"/>
  <c r="DH1633" i="64"/>
  <c r="DH1647" i="64" s="1"/>
  <c r="DH1601" i="64"/>
  <c r="DH1624" i="64" s="1"/>
  <c r="CR1580" i="64"/>
  <c r="CR1593" i="64" s="1"/>
  <c r="DH1786" i="64"/>
  <c r="DH1799" i="64" s="1"/>
  <c r="CR2515" i="64"/>
  <c r="CR2529" i="64" s="1"/>
  <c r="DH1491" i="64"/>
  <c r="DH1526" i="64" s="1"/>
  <c r="CR1908" i="64"/>
  <c r="CR1931" i="64" s="1"/>
  <c r="CR1455" i="64"/>
  <c r="CR1482" i="64" s="1"/>
  <c r="DH1384" i="64"/>
  <c r="DH1411" i="64" s="1"/>
  <c r="DH1230" i="64"/>
  <c r="DH1245" i="64" s="1"/>
  <c r="DF589" i="64"/>
  <c r="DF564" i="64"/>
  <c r="CP454" i="64"/>
  <c r="CP386" i="64"/>
  <c r="DB385" i="64"/>
  <c r="CX617" i="64"/>
  <c r="DF588" i="64"/>
  <c r="DF603" i="64" s="1"/>
  <c r="CP564" i="64"/>
  <c r="CY459" i="64"/>
  <c r="DF404" i="64"/>
  <c r="CX381" i="64"/>
  <c r="DF386" i="64"/>
  <c r="DH2415" i="64"/>
  <c r="CZ1692" i="64"/>
  <c r="CZ1707" i="64" s="1"/>
  <c r="CZ1605" i="64"/>
  <c r="CZ1583" i="64"/>
  <c r="CZ1234" i="64"/>
  <c r="CZ1249" i="64" s="1"/>
  <c r="CR1106" i="64"/>
  <c r="CR1225" i="64" s="1"/>
  <c r="DH2440" i="64"/>
  <c r="DH1715" i="64"/>
  <c r="DH1660" i="64"/>
  <c r="CR1637" i="64"/>
  <c r="CR1458" i="64"/>
  <c r="CR1976" i="64"/>
  <c r="CZ665" i="64"/>
  <c r="CZ678" i="64" s="1"/>
  <c r="DF382" i="64"/>
  <c r="DF395" i="64" s="1"/>
  <c r="CR2466" i="64"/>
  <c r="CZ2415" i="64"/>
  <c r="DH2389" i="64"/>
  <c r="CR1691" i="64"/>
  <c r="CR1583" i="64"/>
  <c r="CR1944" i="64"/>
  <c r="CR1876" i="64"/>
  <c r="DF459" i="64"/>
  <c r="DF409" i="64"/>
  <c r="DF419" i="64" s="1"/>
  <c r="DF381" i="64"/>
  <c r="DH2466" i="64"/>
  <c r="CZ2440" i="64"/>
  <c r="CZ1715" i="64"/>
  <c r="DH1637" i="64"/>
  <c r="CZ1538" i="64"/>
  <c r="CZ1387" i="64"/>
  <c r="CZ1352" i="64"/>
  <c r="DH1976" i="64"/>
  <c r="CR993" i="64"/>
  <c r="CX565" i="64"/>
  <c r="CX459" i="64"/>
  <c r="CP409" i="64"/>
  <c r="CP419" i="64" s="1"/>
  <c r="CX386" i="64"/>
  <c r="CZ2389" i="64"/>
  <c r="DH1691" i="64"/>
  <c r="CR2518" i="64"/>
  <c r="DH1458" i="64"/>
  <c r="CZ2466" i="64"/>
  <c r="CR2415" i="64"/>
  <c r="CR1715" i="64"/>
  <c r="CR1660" i="64"/>
  <c r="CZ1637" i="64"/>
  <c r="DH1605" i="64"/>
  <c r="DH1583" i="64"/>
  <c r="CR941" i="64"/>
  <c r="DH564" i="64"/>
  <c r="CR408" i="64"/>
  <c r="DH385" i="64"/>
  <c r="CR2440" i="64"/>
  <c r="CR2389" i="64"/>
  <c r="CZ1691" i="64"/>
  <c r="DH2518" i="64"/>
  <c r="CZ1494" i="64"/>
  <c r="DH1944" i="64"/>
  <c r="CR1912" i="64"/>
  <c r="DH1876" i="64"/>
  <c r="CZ1422" i="64"/>
  <c r="CR1328" i="64"/>
  <c r="CU2467" i="64"/>
  <c r="DK2437" i="64"/>
  <c r="DK2386" i="64"/>
  <c r="DK1657" i="64"/>
  <c r="DK1679" i="64" s="1"/>
  <c r="DB2467" i="64"/>
  <c r="DJ2466" i="64"/>
  <c r="DJ2462" i="64"/>
  <c r="CT2462" i="64"/>
  <c r="DJ2416" i="64"/>
  <c r="DB2390" i="64"/>
  <c r="DB1716" i="64"/>
  <c r="DJ1692" i="64"/>
  <c r="DJ1707" i="64" s="1"/>
  <c r="CT1584" i="64"/>
  <c r="CT1597" i="64" s="1"/>
  <c r="CT1583" i="64"/>
  <c r="DJ1579" i="64"/>
  <c r="DJ1592" i="64" s="1"/>
  <c r="DJ1790" i="64"/>
  <c r="DJ1803" i="64" s="1"/>
  <c r="DJ2514" i="64"/>
  <c r="DJ2528" i="64" s="1"/>
  <c r="DJ1539" i="64"/>
  <c r="DJ1574" i="64" s="1"/>
  <c r="DB1538" i="64"/>
  <c r="DB1913" i="64"/>
  <c r="DB1936" i="64" s="1"/>
  <c r="DB1912" i="64"/>
  <c r="CT1908" i="64"/>
  <c r="CT1931" i="64" s="1"/>
  <c r="CT1877" i="64"/>
  <c r="CT1904" i="64" s="1"/>
  <c r="CT1876" i="64"/>
  <c r="DJ1422" i="64"/>
  <c r="DB1388" i="64"/>
  <c r="DB1415" i="64" s="1"/>
  <c r="DJ1383" i="64"/>
  <c r="DJ1410" i="64" s="1"/>
  <c r="DJ1352" i="64"/>
  <c r="DB1977" i="64"/>
  <c r="DB2002" i="64" s="1"/>
  <c r="DJ1972" i="64"/>
  <c r="DJ1997" i="64" s="1"/>
  <c r="DJ2010" i="64"/>
  <c r="CT1329" i="64"/>
  <c r="DB1324" i="64"/>
  <c r="DB1339" i="64" s="1"/>
  <c r="CT1258" i="64"/>
  <c r="DB1107" i="64"/>
  <c r="DB1102" i="64"/>
  <c r="CT1083" i="64"/>
  <c r="CT1098" i="64" s="1"/>
  <c r="CT1078" i="64"/>
  <c r="CT1093" i="64" s="1"/>
  <c r="CT994" i="64"/>
  <c r="CT1007" i="64" s="1"/>
  <c r="DB665" i="64"/>
  <c r="DB678" i="64" s="1"/>
  <c r="DJ641" i="64"/>
  <c r="DB617" i="64"/>
  <c r="CT565" i="64"/>
  <c r="DJ458" i="64"/>
  <c r="DJ409" i="64"/>
  <c r="DJ419" i="64" s="1"/>
  <c r="CT408" i="64"/>
  <c r="DB386" i="64"/>
  <c r="CT385" i="64"/>
  <c r="DB2436" i="64"/>
  <c r="DB2416" i="64"/>
  <c r="DJ2415" i="64"/>
  <c r="CT2411" i="64"/>
  <c r="CT2390" i="64"/>
  <c r="CT2389" i="64"/>
  <c r="DB1715" i="64"/>
  <c r="DB1711" i="64"/>
  <c r="DB1726" i="64" s="1"/>
  <c r="DJ1661" i="64"/>
  <c r="CT1656" i="64"/>
  <c r="CT1678" i="64" s="1"/>
  <c r="DJ1583" i="64"/>
  <c r="DB1790" i="64"/>
  <c r="DB1803" i="64" s="1"/>
  <c r="DB1789" i="64"/>
  <c r="DB2514" i="64"/>
  <c r="DB2528" i="64" s="1"/>
  <c r="DB1539" i="64"/>
  <c r="DB1574" i="64" s="1"/>
  <c r="DJ1494" i="64"/>
  <c r="DB1944" i="64"/>
  <c r="CT1913" i="64"/>
  <c r="CT1936" i="64" s="1"/>
  <c r="CT1912" i="64"/>
  <c r="DJ1454" i="64"/>
  <c r="DJ1481" i="64" s="1"/>
  <c r="DJ1423" i="64"/>
  <c r="DJ1450" i="64" s="1"/>
  <c r="DB1422" i="64"/>
  <c r="CT1418" i="64"/>
  <c r="CT1445" i="64" s="1"/>
  <c r="CT1388" i="64"/>
  <c r="CT1415" i="64" s="1"/>
  <c r="CT1387" i="64"/>
  <c r="DJ1353" i="64"/>
  <c r="DJ1380" i="64" s="1"/>
  <c r="DB1352" i="64"/>
  <c r="CT1348" i="64"/>
  <c r="CT1375" i="64" s="1"/>
  <c r="CT1977" i="64"/>
  <c r="CT2002" i="64" s="1"/>
  <c r="DB1972" i="64"/>
  <c r="DB1997" i="64" s="1"/>
  <c r="DB2010" i="64"/>
  <c r="CT2006" i="64"/>
  <c r="CT2031" i="64" s="1"/>
  <c r="DJ1328" i="64"/>
  <c r="CT1324" i="64"/>
  <c r="CT1339" i="64" s="1"/>
  <c r="DJ1234" i="64"/>
  <c r="DJ1249" i="64" s="1"/>
  <c r="CT1107" i="64"/>
  <c r="CT1102" i="64"/>
  <c r="DJ993" i="64"/>
  <c r="DJ942" i="64"/>
  <c r="DJ937" i="64"/>
  <c r="DJ952" i="64" s="1"/>
  <c r="CT665" i="64"/>
  <c r="CT678" i="64" s="1"/>
  <c r="DB641" i="64"/>
  <c r="CT617" i="64"/>
  <c r="DJ564" i="64"/>
  <c r="DB458" i="64"/>
  <c r="DB409" i="64"/>
  <c r="DB419" i="64" s="1"/>
  <c r="CT386" i="64"/>
  <c r="DB2466" i="64"/>
  <c r="DB2462" i="64"/>
  <c r="CT2440" i="64"/>
  <c r="DJ2411" i="64"/>
  <c r="CT1716" i="64"/>
  <c r="DB1692" i="64"/>
  <c r="DB1707" i="64" s="1"/>
  <c r="DJ1656" i="64"/>
  <c r="DJ1678" i="64" s="1"/>
  <c r="DJ1637" i="64"/>
  <c r="DJ1633" i="64"/>
  <c r="DJ1647" i="64" s="1"/>
  <c r="DJ1605" i="64"/>
  <c r="DJ1601" i="64"/>
  <c r="DJ1624" i="64" s="1"/>
  <c r="DB1579" i="64"/>
  <c r="DB1592" i="64" s="1"/>
  <c r="DJ2518" i="64"/>
  <c r="CT1538" i="64"/>
  <c r="DJ1534" i="64"/>
  <c r="DJ1495" i="64"/>
  <c r="DJ1530" i="64" s="1"/>
  <c r="DB1945" i="64"/>
  <c r="DB1968" i="64" s="1"/>
  <c r="DJ1908" i="64"/>
  <c r="DJ1931" i="64" s="1"/>
  <c r="DJ1876" i="64"/>
  <c r="CT1872" i="64"/>
  <c r="CT1899" i="64" s="1"/>
  <c r="CT1459" i="64"/>
  <c r="CT1486" i="64" s="1"/>
  <c r="CT1458" i="64"/>
  <c r="DB1383" i="64"/>
  <c r="DB1410" i="64" s="1"/>
  <c r="DB2011" i="64"/>
  <c r="DB2036" i="64" s="1"/>
  <c r="DJ1258" i="64"/>
  <c r="DJ1235" i="64"/>
  <c r="DJ1078" i="64"/>
  <c r="DJ1093" i="64" s="1"/>
  <c r="DJ989" i="64"/>
  <c r="DJ1002" i="64" s="1"/>
  <c r="DB666" i="64"/>
  <c r="DB679" i="64" s="1"/>
  <c r="DB642" i="64"/>
  <c r="CT637" i="64"/>
  <c r="DJ593" i="64"/>
  <c r="DB592" i="64"/>
  <c r="DJ560" i="64"/>
  <c r="DJ580" i="64" s="1"/>
  <c r="DB459" i="64"/>
  <c r="CT458" i="64"/>
  <c r="CT2467" i="64"/>
  <c r="DJ2441" i="64"/>
  <c r="DJ2440" i="64"/>
  <c r="DJ2389" i="64"/>
  <c r="CT2385" i="64"/>
  <c r="DB1691" i="64"/>
  <c r="DB1687" i="64"/>
  <c r="DB1702" i="64" s="1"/>
  <c r="DB1661" i="64"/>
  <c r="DB1660" i="64"/>
  <c r="DJ1606" i="64"/>
  <c r="DJ1584" i="64"/>
  <c r="DJ1597" i="64" s="1"/>
  <c r="CT1789" i="64"/>
  <c r="DJ1785" i="64"/>
  <c r="DJ1798" i="64" s="1"/>
  <c r="CT1539" i="64"/>
  <c r="CT1574" i="64" s="1"/>
  <c r="DB1494" i="64"/>
  <c r="CT1490" i="64"/>
  <c r="CT1525" i="64" s="1"/>
  <c r="CT1944" i="64"/>
  <c r="DJ1912" i="64"/>
  <c r="DJ1877" i="64"/>
  <c r="DJ1904" i="64" s="1"/>
  <c r="DB1454" i="64"/>
  <c r="DB1481" i="64" s="1"/>
  <c r="DB1423" i="64"/>
  <c r="DB1450" i="64" s="1"/>
  <c r="DB1353" i="64"/>
  <c r="DB1380" i="64" s="1"/>
  <c r="DJ1348" i="64"/>
  <c r="DJ1375" i="64" s="1"/>
  <c r="DJ1976" i="64"/>
  <c r="CT2010" i="64"/>
  <c r="DJ1329" i="64"/>
  <c r="DJ1254" i="64"/>
  <c r="DJ1267" i="64" s="1"/>
  <c r="DB1234" i="64"/>
  <c r="DB1249" i="64" s="1"/>
  <c r="DJ1230" i="64"/>
  <c r="DJ1245" i="64" s="1"/>
  <c r="DJ1106" i="64"/>
  <c r="DJ1225" i="64" s="1"/>
  <c r="DJ1083" i="64"/>
  <c r="DJ1098" i="64" s="1"/>
  <c r="DJ994" i="64"/>
  <c r="DJ1007" i="64" s="1"/>
  <c r="DB993" i="64"/>
  <c r="DB942" i="64"/>
  <c r="DB941" i="64"/>
  <c r="DB937" i="64"/>
  <c r="DB952" i="64" s="1"/>
  <c r="CT641" i="64"/>
  <c r="DJ616" i="64"/>
  <c r="CT592" i="64"/>
  <c r="DJ565" i="64"/>
  <c r="CT409" i="64"/>
  <c r="CT419" i="64" s="1"/>
  <c r="DJ385" i="64"/>
  <c r="CT2436" i="64"/>
  <c r="DB2415" i="64"/>
  <c r="DJ2385" i="64"/>
  <c r="CT1715" i="64"/>
  <c r="CT1711" i="64"/>
  <c r="CT1726" i="64" s="1"/>
  <c r="DJ1638" i="64"/>
  <c r="DJ1652" i="64" s="1"/>
  <c r="DB1583" i="64"/>
  <c r="CT1790" i="64"/>
  <c r="CT1803" i="64" s="1"/>
  <c r="DJ2519" i="64"/>
  <c r="DJ2533" i="64" s="1"/>
  <c r="CT2514" i="64"/>
  <c r="CT2528" i="64" s="1"/>
  <c r="DB1534" i="64"/>
  <c r="DB1495" i="64"/>
  <c r="DB1530" i="64" s="1"/>
  <c r="CT1945" i="64"/>
  <c r="CT1968" i="64" s="1"/>
  <c r="DJ1940" i="64"/>
  <c r="DJ1963" i="64" s="1"/>
  <c r="CT1422" i="64"/>
  <c r="DJ1418" i="64"/>
  <c r="DJ1445" i="64" s="1"/>
  <c r="DJ1387" i="64"/>
  <c r="CT1383" i="64"/>
  <c r="CT1410" i="64" s="1"/>
  <c r="CT1352" i="64"/>
  <c r="CT1972" i="64"/>
  <c r="CT1997" i="64" s="1"/>
  <c r="DJ2006" i="64"/>
  <c r="DJ2031" i="64" s="1"/>
  <c r="DB1328" i="64"/>
  <c r="DJ1259" i="64"/>
  <c r="DJ1272" i="64" s="1"/>
  <c r="DB1258" i="64"/>
  <c r="DB1235" i="64"/>
  <c r="DB1078" i="64"/>
  <c r="DB1093" i="64" s="1"/>
  <c r="DB989" i="64"/>
  <c r="DB1002" i="64" s="1"/>
  <c r="CT666" i="64"/>
  <c r="CT679" i="64" s="1"/>
  <c r="DB616" i="64"/>
  <c r="DB593" i="64"/>
  <c r="DB564" i="64"/>
  <c r="DB560" i="64"/>
  <c r="DB580" i="64" s="1"/>
  <c r="DJ2467" i="64"/>
  <c r="DB2411" i="64"/>
  <c r="DJ2390" i="64"/>
  <c r="DJ1716" i="64"/>
  <c r="DJ1715" i="64"/>
  <c r="CT1692" i="64"/>
  <c r="CT1707" i="64" s="1"/>
  <c r="DB1656" i="64"/>
  <c r="DB1678" i="64" s="1"/>
  <c r="DB1637" i="64"/>
  <c r="DB1633" i="64"/>
  <c r="DB1647" i="64" s="1"/>
  <c r="DB1606" i="64"/>
  <c r="DB1605" i="64"/>
  <c r="DB1601" i="64"/>
  <c r="DB1624" i="64" s="1"/>
  <c r="DB1584" i="64"/>
  <c r="DB1597" i="64" s="1"/>
  <c r="CT1579" i="64"/>
  <c r="CT1592" i="64" s="1"/>
  <c r="DB1785" i="64"/>
  <c r="DB1798" i="64" s="1"/>
  <c r="DJ1538" i="64"/>
  <c r="DJ1913" i="64"/>
  <c r="DJ1936" i="64" s="1"/>
  <c r="DB1908" i="64"/>
  <c r="DB1931" i="64" s="1"/>
  <c r="DB1877" i="64"/>
  <c r="DB1904" i="64" s="1"/>
  <c r="DB1876" i="64"/>
  <c r="DJ1458" i="64"/>
  <c r="CT1454" i="64"/>
  <c r="CT1481" i="64" s="1"/>
  <c r="CT1423" i="64"/>
  <c r="CT1450" i="64" s="1"/>
  <c r="DJ1388" i="64"/>
  <c r="DJ1415" i="64" s="1"/>
  <c r="CT1353" i="64"/>
  <c r="CT1380" i="64" s="1"/>
  <c r="DB1348" i="64"/>
  <c r="DB1375" i="64" s="1"/>
  <c r="DJ1977" i="64"/>
  <c r="DJ2002" i="64" s="1"/>
  <c r="CT2011" i="64"/>
  <c r="CT2036" i="64" s="1"/>
  <c r="DB1329" i="64"/>
  <c r="DJ1324" i="64"/>
  <c r="DJ1339" i="64" s="1"/>
  <c r="DJ1107" i="64"/>
  <c r="DJ1102" i="64"/>
  <c r="DB1083" i="64"/>
  <c r="DB1098" i="64" s="1"/>
  <c r="DB994" i="64"/>
  <c r="DB1007" i="64" s="1"/>
  <c r="CT993" i="64"/>
  <c r="CT941" i="64"/>
  <c r="CT937" i="64"/>
  <c r="CT952" i="64" s="1"/>
  <c r="CT642" i="64"/>
  <c r="DJ617" i="64"/>
  <c r="CT616" i="64"/>
  <c r="DB565" i="64"/>
  <c r="CT459" i="64"/>
  <c r="DJ408" i="64"/>
  <c r="DJ386" i="64"/>
  <c r="DG2462" i="64"/>
  <c r="DG2436" i="64"/>
  <c r="CQ2436" i="64"/>
  <c r="DE2411" i="64"/>
  <c r="CY2390" i="64"/>
  <c r="DG2389" i="64"/>
  <c r="CQ2389" i="64"/>
  <c r="CY2386" i="64"/>
  <c r="CY1692" i="64"/>
  <c r="CY1707" i="64" s="1"/>
  <c r="DG1691" i="64"/>
  <c r="CO1687" i="64"/>
  <c r="CO1702" i="64" s="1"/>
  <c r="CQ1661" i="64"/>
  <c r="CY1660" i="64"/>
  <c r="DG1637" i="64"/>
  <c r="CO1633" i="64"/>
  <c r="CO1647" i="64" s="1"/>
  <c r="CQ1606" i="64"/>
  <c r="CY1605" i="64"/>
  <c r="DG1602" i="64"/>
  <c r="DG1625" i="64" s="1"/>
  <c r="DG1583" i="64"/>
  <c r="CW2519" i="64"/>
  <c r="CW2533" i="64" s="1"/>
  <c r="CQ2515" i="64"/>
  <c r="CQ2529" i="64" s="1"/>
  <c r="CY1539" i="64"/>
  <c r="CY1574" i="64" s="1"/>
  <c r="CQ1535" i="64"/>
  <c r="CQ1570" i="64" s="1"/>
  <c r="DG1940" i="64"/>
  <c r="DG1963" i="64" s="1"/>
  <c r="CW1913" i="64"/>
  <c r="CW1936" i="64" s="1"/>
  <c r="DE1872" i="64"/>
  <c r="DE1899" i="64" s="1"/>
  <c r="CQ1458" i="64"/>
  <c r="DG1384" i="64"/>
  <c r="DG1411" i="64" s="1"/>
  <c r="CQ1976" i="64"/>
  <c r="DG1329" i="64"/>
  <c r="CY1258" i="64"/>
  <c r="DG993" i="64"/>
  <c r="DE661" i="64"/>
  <c r="CY455" i="64"/>
  <c r="CO405" i="64"/>
  <c r="DG382" i="64"/>
  <c r="DG395" i="64" s="1"/>
  <c r="CY2463" i="64"/>
  <c r="DG2440" i="64"/>
  <c r="CQ2440" i="64"/>
  <c r="CY2437" i="64"/>
  <c r="DG2415" i="64"/>
  <c r="CQ2415" i="64"/>
  <c r="CQ2411" i="64"/>
  <c r="CQ1691" i="64"/>
  <c r="DG1657" i="64"/>
  <c r="DG1679" i="64" s="1"/>
  <c r="CY1638" i="64"/>
  <c r="CY1652" i="64" s="1"/>
  <c r="CQ1637" i="64"/>
  <c r="CY1584" i="64"/>
  <c r="CY1597" i="64" s="1"/>
  <c r="CQ1583" i="64"/>
  <c r="CQ1495" i="64"/>
  <c r="CQ1530" i="64" s="1"/>
  <c r="CQ1491" i="64"/>
  <c r="CQ1526" i="64" s="1"/>
  <c r="DG1945" i="64"/>
  <c r="DG1968" i="64" s="1"/>
  <c r="DG1944" i="64"/>
  <c r="DE1459" i="64"/>
  <c r="DE1486" i="64" s="1"/>
  <c r="DE1454" i="64"/>
  <c r="DE1481" i="64" s="1"/>
  <c r="CY1418" i="64"/>
  <c r="CY1445" i="64" s="1"/>
  <c r="CQ1349" i="64"/>
  <c r="CQ1376" i="64" s="1"/>
  <c r="CY1348" i="64"/>
  <c r="CY1375" i="64" s="1"/>
  <c r="DG1976" i="64"/>
  <c r="CY1325" i="64"/>
  <c r="CY1340" i="64" s="1"/>
  <c r="CY1102" i="64"/>
  <c r="CQ990" i="64"/>
  <c r="CQ1003" i="64" s="1"/>
  <c r="CY665" i="64"/>
  <c r="CY678" i="64" s="1"/>
  <c r="DG638" i="64"/>
  <c r="DG593" i="64"/>
  <c r="CW459" i="64"/>
  <c r="CQ455" i="64"/>
  <c r="CY2467" i="64"/>
  <c r="CQ2462" i="64"/>
  <c r="CY2441" i="64"/>
  <c r="CQ2412" i="64"/>
  <c r="CQ1712" i="64"/>
  <c r="CQ1727" i="64" s="1"/>
  <c r="CY1711" i="64"/>
  <c r="CY1726" i="64" s="1"/>
  <c r="CQ1688" i="64"/>
  <c r="CQ1703" i="64" s="1"/>
  <c r="CY1687" i="64"/>
  <c r="CY1702" i="64" s="1"/>
  <c r="DG1661" i="64"/>
  <c r="CW1660" i="64"/>
  <c r="CQ1634" i="64"/>
  <c r="CQ1648" i="64" s="1"/>
  <c r="CY1633" i="64"/>
  <c r="CY1647" i="64" s="1"/>
  <c r="DG1606" i="64"/>
  <c r="CW1605" i="64"/>
  <c r="DG1601" i="64"/>
  <c r="DG1624" i="64" s="1"/>
  <c r="CQ1601" i="64"/>
  <c r="CQ1624" i="64" s="1"/>
  <c r="CO1579" i="64"/>
  <c r="CO1592" i="64" s="1"/>
  <c r="CQ1789" i="64"/>
  <c r="CQ1490" i="64"/>
  <c r="CQ1525" i="64" s="1"/>
  <c r="CO1909" i="64"/>
  <c r="CO1932" i="64" s="1"/>
  <c r="CY1873" i="64"/>
  <c r="CY1900" i="64" s="1"/>
  <c r="DG1458" i="64"/>
  <c r="DG2010" i="64"/>
  <c r="CQ1259" i="64"/>
  <c r="CQ1272" i="64" s="1"/>
  <c r="DE1103" i="64"/>
  <c r="CY994" i="64"/>
  <c r="CY1007" i="64" s="1"/>
  <c r="CW666" i="64"/>
  <c r="CW679" i="64" s="1"/>
  <c r="CY616" i="64"/>
  <c r="DE588" i="64"/>
  <c r="DE603" i="64" s="1"/>
  <c r="DG2466" i="64"/>
  <c r="CQ2466" i="64"/>
  <c r="DG2416" i="64"/>
  <c r="CQ2390" i="64"/>
  <c r="CQ2386" i="64"/>
  <c r="CY2385" i="64"/>
  <c r="DG1716" i="64"/>
  <c r="CQ1716" i="64"/>
  <c r="CY1715" i="64"/>
  <c r="DG1712" i="64"/>
  <c r="DG1727" i="64" s="1"/>
  <c r="DG1656" i="64"/>
  <c r="DG1678" i="64" s="1"/>
  <c r="CQ1656" i="64"/>
  <c r="CQ1678" i="64" s="1"/>
  <c r="CY1602" i="64"/>
  <c r="CY1625" i="64" s="1"/>
  <c r="CO1790" i="64"/>
  <c r="CO1803" i="64" s="1"/>
  <c r="CQ2518" i="64"/>
  <c r="CO1491" i="64"/>
  <c r="CO1526" i="64" s="1"/>
  <c r="CQ1912" i="64"/>
  <c r="CY1877" i="64"/>
  <c r="CY1904" i="64" s="1"/>
  <c r="CY1459" i="64"/>
  <c r="CY1486" i="64" s="1"/>
  <c r="CY1455" i="64"/>
  <c r="CY1482" i="64" s="1"/>
  <c r="CY1423" i="64"/>
  <c r="CY1450" i="64" s="1"/>
  <c r="CQ1419" i="64"/>
  <c r="CQ1446" i="64" s="1"/>
  <c r="CW1418" i="64"/>
  <c r="CW1445" i="64" s="1"/>
  <c r="CY1387" i="64"/>
  <c r="CW1353" i="64"/>
  <c r="CW1380" i="64" s="1"/>
  <c r="CY1977" i="64"/>
  <c r="CY2002" i="64" s="1"/>
  <c r="DE1976" i="64"/>
  <c r="CY1973" i="64"/>
  <c r="CY1998" i="64" s="1"/>
  <c r="CY2006" i="64"/>
  <c r="CY2031" i="64" s="1"/>
  <c r="CW1328" i="64"/>
  <c r="DG1107" i="64"/>
  <c r="DG1106" i="64"/>
  <c r="DG1225" i="64" s="1"/>
  <c r="CY1103" i="64"/>
  <c r="DG1079" i="64"/>
  <c r="DG1094" i="64" s="1"/>
  <c r="CQ938" i="64"/>
  <c r="CQ953" i="64" s="1"/>
  <c r="DE662" i="64"/>
  <c r="DE675" i="64" s="1"/>
  <c r="CY561" i="64"/>
  <c r="CY381" i="64"/>
  <c r="CQ2463" i="64"/>
  <c r="CO2462" i="64"/>
  <c r="CQ2437" i="64"/>
  <c r="CY2436" i="64"/>
  <c r="CQ2416" i="64"/>
  <c r="DG2412" i="64"/>
  <c r="CY2411" i="64"/>
  <c r="DG2390" i="64"/>
  <c r="CY2389" i="64"/>
  <c r="DG2386" i="64"/>
  <c r="DG1692" i="64"/>
  <c r="DG1707" i="64" s="1"/>
  <c r="CQ1692" i="64"/>
  <c r="CQ1707" i="64" s="1"/>
  <c r="CY1691" i="64"/>
  <c r="DG1688" i="64"/>
  <c r="DG1703" i="64" s="1"/>
  <c r="DG1660" i="64"/>
  <c r="CY1657" i="64"/>
  <c r="CY1679" i="64" s="1"/>
  <c r="CQ1638" i="64"/>
  <c r="CQ1652" i="64" s="1"/>
  <c r="CY1637" i="64"/>
  <c r="DG1634" i="64"/>
  <c r="DG1648" i="64" s="1"/>
  <c r="DG1605" i="64"/>
  <c r="CO1601" i="64"/>
  <c r="CO1624" i="64" s="1"/>
  <c r="CQ1584" i="64"/>
  <c r="CQ1597" i="64" s="1"/>
  <c r="CY1583" i="64"/>
  <c r="DG1580" i="64"/>
  <c r="DG1593" i="64" s="1"/>
  <c r="CO1490" i="64"/>
  <c r="CO1525" i="64" s="1"/>
  <c r="CY1941" i="64"/>
  <c r="CY1964" i="64" s="1"/>
  <c r="CW1940" i="64"/>
  <c r="CW1963" i="64" s="1"/>
  <c r="CQ1908" i="64"/>
  <c r="CQ1931" i="64" s="1"/>
  <c r="DG1255" i="64"/>
  <c r="DG1268" i="64" s="1"/>
  <c r="DE1079" i="64"/>
  <c r="DE1094" i="64" s="1"/>
  <c r="CW994" i="64"/>
  <c r="CW1007" i="64" s="1"/>
  <c r="CQ592" i="64"/>
  <c r="CO2390" i="64"/>
  <c r="DE1716" i="64"/>
  <c r="DE1790" i="64"/>
  <c r="DE1803" i="64" s="1"/>
  <c r="CO1348" i="64"/>
  <c r="CO1375" i="64" s="1"/>
  <c r="DG2467" i="64"/>
  <c r="DG2463" i="64"/>
  <c r="DG2441" i="64"/>
  <c r="DG2411" i="64"/>
  <c r="CY1712" i="64"/>
  <c r="CY1727" i="64" s="1"/>
  <c r="DG1711" i="64"/>
  <c r="DG1726" i="64" s="1"/>
  <c r="CQ1711" i="64"/>
  <c r="CQ1726" i="64" s="1"/>
  <c r="CW1691" i="64"/>
  <c r="DG1687" i="64"/>
  <c r="DG1702" i="64" s="1"/>
  <c r="CQ1687" i="64"/>
  <c r="CQ1702" i="64" s="1"/>
  <c r="DG1638" i="64"/>
  <c r="DG1652" i="64" s="1"/>
  <c r="CW1637" i="64"/>
  <c r="DG1633" i="64"/>
  <c r="DG1647" i="64" s="1"/>
  <c r="CQ1633" i="64"/>
  <c r="CQ1647" i="64" s="1"/>
  <c r="CY1601" i="64"/>
  <c r="CY1624" i="64" s="1"/>
  <c r="DG1584" i="64"/>
  <c r="DG1597" i="64" s="1"/>
  <c r="CY1580" i="64"/>
  <c r="CY1593" i="64" s="1"/>
  <c r="CY2519" i="64"/>
  <c r="CY2533" i="64" s="1"/>
  <c r="CY1913" i="64"/>
  <c r="CY1936" i="64" s="1"/>
  <c r="DG1908" i="64"/>
  <c r="DG1931" i="64" s="1"/>
  <c r="DG1872" i="64"/>
  <c r="DG1899" i="64" s="1"/>
  <c r="DG1349" i="64"/>
  <c r="DG1376" i="64" s="1"/>
  <c r="CQ1972" i="64"/>
  <c r="CQ1997" i="64" s="1"/>
  <c r="DG666" i="64"/>
  <c r="DG679" i="64" s="1"/>
  <c r="BM560" i="64"/>
  <c r="BM580" i="64" s="1"/>
  <c r="Y381" i="64"/>
  <c r="BU617" i="64"/>
  <c r="AO386" i="64"/>
  <c r="BV616" i="64"/>
  <c r="AP385" i="64"/>
  <c r="BW1712" i="64"/>
  <c r="BW1727" i="64" s="1"/>
  <c r="AQ1712" i="64"/>
  <c r="AQ1727" i="64" s="1"/>
  <c r="AV454" i="64"/>
  <c r="BT459" i="64"/>
  <c r="X386" i="64"/>
  <c r="BE385" i="64"/>
  <c r="Y458" i="64"/>
  <c r="Z455" i="64"/>
  <c r="BS404" i="64"/>
  <c r="BC381" i="64"/>
  <c r="AM454" i="64"/>
  <c r="W1711" i="64"/>
  <c r="W1726" i="64" s="1"/>
  <c r="CI409" i="64"/>
  <c r="CI419" i="64" s="1"/>
  <c r="CA409" i="64"/>
  <c r="CA419" i="64" s="1"/>
  <c r="BC459" i="64"/>
  <c r="AE459" i="64"/>
  <c r="W409" i="64"/>
  <c r="W419" i="64" s="1"/>
  <c r="CJ564" i="64"/>
  <c r="BT385" i="64"/>
  <c r="AN458" i="64"/>
  <c r="AF385" i="64"/>
  <c r="X458" i="64"/>
  <c r="CK382" i="64"/>
  <c r="BM561" i="64"/>
  <c r="BE405" i="64"/>
  <c r="AG405" i="64"/>
  <c r="CR564" i="64"/>
  <c r="BU560" i="64"/>
  <c r="BU580" i="64" s="1"/>
  <c r="AO989" i="64"/>
  <c r="AO1002" i="64" s="1"/>
  <c r="CC386" i="64"/>
  <c r="AW386" i="64"/>
  <c r="CL408" i="64"/>
  <c r="AX385" i="64"/>
  <c r="CE613" i="64"/>
  <c r="AY938" i="64"/>
  <c r="AY953" i="64" s="1"/>
  <c r="BD454" i="64"/>
  <c r="CB642" i="64"/>
  <c r="AO458" i="64"/>
  <c r="CD382" i="64"/>
  <c r="AX455" i="64"/>
  <c r="AT588" i="64"/>
  <c r="AT603" i="64" s="1"/>
  <c r="CH386" i="64"/>
  <c r="BZ386" i="64"/>
  <c r="BR386" i="64"/>
  <c r="BB386" i="64"/>
  <c r="AT386" i="64"/>
  <c r="AL459" i="64"/>
  <c r="AD386" i="64"/>
  <c r="V386" i="64"/>
  <c r="BS458" i="64"/>
  <c r="BD455" i="64"/>
  <c r="CQ666" i="64"/>
  <c r="CQ679" i="64" s="1"/>
  <c r="CC560" i="64"/>
  <c r="CC580" i="64" s="1"/>
  <c r="AG454" i="64"/>
  <c r="BM386" i="64"/>
  <c r="Y386" i="64"/>
  <c r="BF616" i="64"/>
  <c r="AI1712" i="64"/>
  <c r="AI1727" i="64" s="1"/>
  <c r="BT454" i="64"/>
  <c r="AF454" i="64"/>
  <c r="AN386" i="64"/>
  <c r="U1687" i="64"/>
  <c r="U1702" i="64" s="1"/>
  <c r="CG593" i="64"/>
  <c r="BQ386" i="64"/>
  <c r="BI386" i="64"/>
  <c r="BA386" i="64"/>
  <c r="AS386" i="64"/>
  <c r="AK386" i="64"/>
  <c r="AC386" i="64"/>
  <c r="U593" i="64"/>
  <c r="CH458" i="64"/>
  <c r="V458" i="64"/>
  <c r="BS455" i="64"/>
  <c r="DI1539" i="64"/>
  <c r="DI1574" i="64" s="1"/>
  <c r="DA617" i="64"/>
  <c r="DA1388" i="64"/>
  <c r="DA1415" i="64" s="1"/>
  <c r="CS1388" i="64"/>
  <c r="CS1415" i="64" s="1"/>
  <c r="CS1877" i="64"/>
  <c r="CS1904" i="64" s="1"/>
  <c r="DI1712" i="64"/>
  <c r="DI1727" i="64" s="1"/>
  <c r="DA1103" i="64"/>
  <c r="DA1909" i="64"/>
  <c r="DA1932" i="64" s="1"/>
  <c r="DA1786" i="64"/>
  <c r="DA1799" i="64" s="1"/>
  <c r="DA638" i="64"/>
  <c r="DA644" i="64" s="1"/>
  <c r="CS2386" i="64"/>
  <c r="CS1419" i="64"/>
  <c r="CS1446" i="64" s="1"/>
  <c r="CS589" i="64"/>
  <c r="DI989" i="64"/>
  <c r="DI1002" i="64" s="1"/>
  <c r="DI381" i="64"/>
  <c r="DA1711" i="64"/>
  <c r="DA1726" i="64" s="1"/>
  <c r="DA637" i="64"/>
  <c r="CS1534" i="64"/>
  <c r="CJ381" i="64"/>
  <c r="X381" i="64"/>
  <c r="BD994" i="64"/>
  <c r="BD1007" i="64" s="1"/>
  <c r="CK458" i="64"/>
  <c r="AG385" i="64"/>
  <c r="BF455" i="64"/>
  <c r="BH1230" i="64"/>
  <c r="BH1245" i="64" s="1"/>
  <c r="AB1711" i="64"/>
  <c r="AB1726" i="64" s="1"/>
  <c r="BP386" i="64"/>
  <c r="BY385" i="64"/>
  <c r="AS993" i="64"/>
  <c r="AL589" i="64"/>
  <c r="DH1235" i="64"/>
  <c r="CR642" i="64"/>
  <c r="DH2010" i="64"/>
  <c r="DH1789" i="64"/>
  <c r="DH641" i="64"/>
  <c r="DH1234" i="64"/>
  <c r="DH1249" i="64" s="1"/>
  <c r="DH1352" i="64"/>
  <c r="DH1422" i="64"/>
  <c r="DH1494" i="64"/>
  <c r="DH1538" i="64"/>
  <c r="DH616" i="64"/>
  <c r="DH1258" i="64"/>
  <c r="DH1387" i="64"/>
  <c r="DH408" i="64"/>
  <c r="DH665" i="64"/>
  <c r="DH678" i="64" s="1"/>
  <c r="CZ408" i="64"/>
  <c r="CZ564" i="64"/>
  <c r="CZ1876" i="64"/>
  <c r="CZ592" i="64"/>
  <c r="CZ993" i="64"/>
  <c r="CZ1106" i="64"/>
  <c r="CZ1225" i="64" s="1"/>
  <c r="CZ1328" i="64"/>
  <c r="CZ1976" i="64"/>
  <c r="CZ1458" i="64"/>
  <c r="CZ1912" i="64"/>
  <c r="CZ1944" i="64"/>
  <c r="CZ941" i="64"/>
  <c r="CZ2518" i="64"/>
  <c r="CZ385" i="64"/>
  <c r="CZ458" i="64"/>
  <c r="CZ2010" i="64"/>
  <c r="CZ1789" i="64"/>
  <c r="CR2010" i="64"/>
  <c r="CR1789" i="64"/>
  <c r="CR385" i="64"/>
  <c r="CR458" i="64"/>
  <c r="CR641" i="64"/>
  <c r="CR1234" i="64"/>
  <c r="CR1249" i="64" s="1"/>
  <c r="CR1352" i="64"/>
  <c r="CR1422" i="64"/>
  <c r="CR1494" i="64"/>
  <c r="CR1538" i="64"/>
  <c r="CR1258" i="64"/>
  <c r="CR1387" i="64"/>
  <c r="CR616" i="64"/>
  <c r="CR665" i="64"/>
  <c r="CR678" i="64" s="1"/>
  <c r="DH1079" i="64"/>
  <c r="DH1094" i="64" s="1"/>
  <c r="DH561" i="64"/>
  <c r="DH1325" i="64"/>
  <c r="DH1340" i="64" s="1"/>
  <c r="DH1873" i="64"/>
  <c r="DH1900" i="64" s="1"/>
  <c r="DH1941" i="64"/>
  <c r="DH1964" i="64" s="1"/>
  <c r="DH990" i="64"/>
  <c r="DH1003" i="64" s="1"/>
  <c r="DH1103" i="64"/>
  <c r="DH1973" i="64"/>
  <c r="DH1998" i="64" s="1"/>
  <c r="DH1455" i="64"/>
  <c r="DH1482" i="64" s="1"/>
  <c r="DH1909" i="64"/>
  <c r="DH1932" i="64" s="1"/>
  <c r="DH938" i="64"/>
  <c r="DH953" i="64" s="1"/>
  <c r="DH2515" i="64"/>
  <c r="DH2529" i="64" s="1"/>
  <c r="CZ561" i="64"/>
  <c r="CZ1103" i="64"/>
  <c r="CZ1973" i="64"/>
  <c r="CZ1998" i="64" s="1"/>
  <c r="CZ1455" i="64"/>
  <c r="CZ1482" i="64" s="1"/>
  <c r="CZ1580" i="64"/>
  <c r="CZ1593" i="64" s="1"/>
  <c r="CZ990" i="64"/>
  <c r="CZ1003" i="64" s="1"/>
  <c r="CZ1491" i="64"/>
  <c r="CZ1526" i="64" s="1"/>
  <c r="CZ2515" i="64"/>
  <c r="CZ2529" i="64" s="1"/>
  <c r="CZ1786" i="64"/>
  <c r="CZ1799" i="64" s="1"/>
  <c r="CZ938" i="64"/>
  <c r="CZ953" i="64" s="1"/>
  <c r="CZ2007" i="64"/>
  <c r="CZ2032" i="64" s="1"/>
  <c r="CZ2075" i="64" s="1"/>
  <c r="CZ1535" i="64"/>
  <c r="CZ1570" i="64" s="1"/>
  <c r="CZ638" i="64"/>
  <c r="CZ644" i="64" s="1"/>
  <c r="CZ1349" i="64"/>
  <c r="CZ1376" i="64" s="1"/>
  <c r="CZ1419" i="64"/>
  <c r="CZ1446" i="64" s="1"/>
  <c r="CZ1231" i="64"/>
  <c r="CZ1246" i="64" s="1"/>
  <c r="CZ1384" i="64"/>
  <c r="CZ1411" i="64" s="1"/>
  <c r="CR938" i="64"/>
  <c r="CR953" i="64" s="1"/>
  <c r="CR1349" i="64"/>
  <c r="CR1376" i="64" s="1"/>
  <c r="CR638" i="64"/>
  <c r="CR644" i="64" s="1"/>
  <c r="CR1231" i="64"/>
  <c r="CR1246" i="64" s="1"/>
  <c r="CR1384" i="64"/>
  <c r="CR1411" i="64" s="1"/>
  <c r="CR1079" i="64"/>
  <c r="CR1094" i="64" s="1"/>
  <c r="CR1255" i="64"/>
  <c r="CR1268" i="64" s="1"/>
  <c r="CR1873" i="64"/>
  <c r="CR1900" i="64" s="1"/>
  <c r="CR1909" i="64"/>
  <c r="CR1932" i="64" s="1"/>
  <c r="CR1941" i="64"/>
  <c r="CR1964" i="64" s="1"/>
  <c r="DH1078" i="64"/>
  <c r="DH1093" i="64" s="1"/>
  <c r="DH1324" i="64"/>
  <c r="DH1339" i="64" s="1"/>
  <c r="DH1872" i="64"/>
  <c r="DH1899" i="64" s="1"/>
  <c r="DH1940" i="64"/>
  <c r="DH1963" i="64" s="1"/>
  <c r="DH1972" i="64"/>
  <c r="DH1997" i="64" s="1"/>
  <c r="DH1454" i="64"/>
  <c r="DH1481" i="64" s="1"/>
  <c r="DH1490" i="64"/>
  <c r="DH1525" i="64" s="1"/>
  <c r="DH1785" i="64"/>
  <c r="DH1798" i="64" s="1"/>
  <c r="DH381" i="64"/>
  <c r="DH2514" i="64"/>
  <c r="DH2528" i="64" s="1"/>
  <c r="DH560" i="64"/>
  <c r="DH580" i="64" s="1"/>
  <c r="DH989" i="64"/>
  <c r="DH1002" i="64" s="1"/>
  <c r="DH2430" i="64" s="1"/>
  <c r="DH1102" i="64"/>
  <c r="DH2006" i="64"/>
  <c r="DH2031" i="64" s="1"/>
  <c r="DH1348" i="64"/>
  <c r="DH1375" i="64" s="1"/>
  <c r="DH1418" i="64"/>
  <c r="DH1445" i="64" s="1"/>
  <c r="DH1534" i="64"/>
  <c r="DH454" i="64"/>
  <c r="DH937" i="64"/>
  <c r="DH952" i="64" s="1"/>
  <c r="CZ381" i="64"/>
  <c r="CZ989" i="64"/>
  <c r="CZ1002" i="64" s="1"/>
  <c r="CZ1102" i="64"/>
  <c r="CZ637" i="64"/>
  <c r="CZ937" i="64"/>
  <c r="CZ952" i="64" s="1"/>
  <c r="CZ1383" i="64"/>
  <c r="CZ1410" i="64" s="1"/>
  <c r="CZ454" i="64"/>
  <c r="CZ661" i="64"/>
  <c r="CZ1908" i="64"/>
  <c r="CZ1931" i="64" s="1"/>
  <c r="CZ1230" i="64"/>
  <c r="CZ1245" i="64" s="1"/>
  <c r="CZ1872" i="64"/>
  <c r="CZ1899" i="64" s="1"/>
  <c r="CZ588" i="64"/>
  <c r="CZ603" i="64" s="1"/>
  <c r="CZ1254" i="64"/>
  <c r="CZ1267" i="64" s="1"/>
  <c r="CZ1324" i="64"/>
  <c r="CZ1339" i="64" s="1"/>
  <c r="CZ1454" i="64"/>
  <c r="CZ1481" i="64" s="1"/>
  <c r="CZ1940" i="64"/>
  <c r="CZ1963" i="64" s="1"/>
  <c r="CZ1490" i="64"/>
  <c r="CZ1525" i="64" s="1"/>
  <c r="CR454" i="64"/>
  <c r="CR661" i="64"/>
  <c r="CR1972" i="64"/>
  <c r="CR1997" i="64" s="1"/>
  <c r="CR1454" i="64"/>
  <c r="CR1481" i="64" s="1"/>
  <c r="CR1490" i="64"/>
  <c r="CR1525" i="64" s="1"/>
  <c r="CR588" i="64"/>
  <c r="CR603" i="64" s="1"/>
  <c r="CR1078" i="64"/>
  <c r="CR1093" i="64" s="1"/>
  <c r="CR1254" i="64"/>
  <c r="CR1267" i="64" s="1"/>
  <c r="CR1324" i="64"/>
  <c r="CR1339" i="64" s="1"/>
  <c r="CR1785" i="64"/>
  <c r="CR1798" i="64" s="1"/>
  <c r="CR1579" i="64"/>
  <c r="CR1592" i="64" s="1"/>
  <c r="CR1348" i="64"/>
  <c r="CR1375" i="64" s="1"/>
  <c r="CR1418" i="64"/>
  <c r="CR1445" i="64" s="1"/>
  <c r="CR1534" i="64"/>
  <c r="CR2514" i="64"/>
  <c r="CR2528" i="64" s="1"/>
  <c r="CR404" i="64"/>
  <c r="CR612" i="64"/>
  <c r="CR2006" i="64"/>
  <c r="CR2031" i="64" s="1"/>
  <c r="CR560" i="64"/>
  <c r="CR580" i="64" s="1"/>
  <c r="CR1102" i="64"/>
  <c r="BE454" i="64"/>
  <c r="CK386" i="64"/>
  <c r="BE459" i="64"/>
  <c r="CD385" i="64"/>
  <c r="AH385" i="64"/>
  <c r="BG613" i="64"/>
  <c r="S613" i="64"/>
  <c r="CB381" i="64"/>
  <c r="AN637" i="64"/>
  <c r="BL386" i="64"/>
  <c r="AF386" i="64"/>
  <c r="BM458" i="64"/>
  <c r="CL455" i="64"/>
  <c r="AP382" i="64"/>
  <c r="BP1711" i="64"/>
  <c r="BP1726" i="64" s="1"/>
  <c r="AZ1711" i="64"/>
  <c r="AZ1726" i="64" s="1"/>
  <c r="CF386" i="64"/>
  <c r="BH386" i="64"/>
  <c r="AR386" i="64"/>
  <c r="T386" i="64"/>
  <c r="AK592" i="64"/>
  <c r="CE1711" i="64"/>
  <c r="CE1726" i="64" s="1"/>
  <c r="BW612" i="64"/>
  <c r="BO612" i="64"/>
  <c r="BG937" i="64"/>
  <c r="BG952" i="64" s="1"/>
  <c r="AY404" i="64"/>
  <c r="AQ661" i="64"/>
  <c r="AI404" i="64"/>
  <c r="AA404" i="64"/>
  <c r="S1711" i="64"/>
  <c r="S1726" i="64" s="1"/>
  <c r="CE1716" i="64"/>
  <c r="BW1692" i="64"/>
  <c r="BW1707" i="64" s="1"/>
  <c r="BO386" i="64"/>
  <c r="BG386" i="64"/>
  <c r="AY617" i="64"/>
  <c r="AI386" i="64"/>
  <c r="AA386" i="64"/>
  <c r="S1716" i="64"/>
  <c r="CF408" i="64"/>
  <c r="BP385" i="64"/>
  <c r="AZ385" i="64"/>
  <c r="AR385" i="64"/>
  <c r="AB385" i="64"/>
  <c r="T385" i="64"/>
  <c r="BY1688" i="64"/>
  <c r="BY1703" i="64" s="1"/>
  <c r="BQ638" i="64"/>
  <c r="BQ653" i="64" s="1"/>
  <c r="AC638" i="64"/>
  <c r="AC653" i="64" s="1"/>
  <c r="DG386" i="64"/>
  <c r="DG994" i="64"/>
  <c r="DG1007" i="64" s="1"/>
  <c r="DG1083" i="64"/>
  <c r="DG1098" i="64" s="1"/>
  <c r="DG1977" i="64"/>
  <c r="DG2002" i="64" s="1"/>
  <c r="DG1877" i="64"/>
  <c r="DG1904" i="64" s="1"/>
  <c r="DG1913" i="64"/>
  <c r="DG1936" i="64" s="1"/>
  <c r="DG459" i="64"/>
  <c r="DG942" i="64"/>
  <c r="DG2011" i="64"/>
  <c r="DG2036" i="64" s="1"/>
  <c r="DG1459" i="64"/>
  <c r="DG1486" i="64" s="1"/>
  <c r="DG2519" i="64"/>
  <c r="DG2533" i="64" s="1"/>
  <c r="DG642" i="64"/>
  <c r="DG1423" i="64"/>
  <c r="DG1450" i="64" s="1"/>
  <c r="DG1539" i="64"/>
  <c r="DG1574" i="64" s="1"/>
  <c r="DG617" i="64"/>
  <c r="DG1235" i="64"/>
  <c r="DG1259" i="64"/>
  <c r="DG1272" i="64" s="1"/>
  <c r="DG1353" i="64"/>
  <c r="DG1380" i="64" s="1"/>
  <c r="DG1495" i="64"/>
  <c r="DG1530" i="64" s="1"/>
  <c r="DG1790" i="64"/>
  <c r="DG1803" i="64" s="1"/>
  <c r="DG409" i="64"/>
  <c r="DG419" i="64" s="1"/>
  <c r="DG1388" i="64"/>
  <c r="DG1415" i="64" s="1"/>
  <c r="CY617" i="64"/>
  <c r="CY1235" i="64"/>
  <c r="CY1259" i="64"/>
  <c r="CY1272" i="64" s="1"/>
  <c r="CY1353" i="64"/>
  <c r="CY1380" i="64" s="1"/>
  <c r="CY1388" i="64"/>
  <c r="CY1415" i="64" s="1"/>
  <c r="CY1495" i="64"/>
  <c r="CY1530" i="64" s="1"/>
  <c r="CY409" i="64"/>
  <c r="CY419" i="64" s="1"/>
  <c r="CY666" i="64"/>
  <c r="CY679" i="64" s="1"/>
  <c r="CY565" i="64"/>
  <c r="CY593" i="64"/>
  <c r="CY1107" i="64"/>
  <c r="CY1329" i="64"/>
  <c r="CY1945" i="64"/>
  <c r="CY1968" i="64" s="1"/>
  <c r="CQ565" i="64"/>
  <c r="CQ593" i="64"/>
  <c r="CQ994" i="64"/>
  <c r="CQ1007" i="64" s="1"/>
  <c r="CQ1107" i="64"/>
  <c r="CQ1329" i="64"/>
  <c r="CQ1877" i="64"/>
  <c r="CQ1904" i="64" s="1"/>
  <c r="CQ1913" i="64"/>
  <c r="CQ1936" i="64" s="1"/>
  <c r="CQ1945" i="64"/>
  <c r="CQ1968" i="64" s="1"/>
  <c r="CQ386" i="64"/>
  <c r="CQ459" i="64"/>
  <c r="CQ942" i="64"/>
  <c r="CQ1083" i="64"/>
  <c r="CQ1098" i="64" s="1"/>
  <c r="CQ1977" i="64"/>
  <c r="CQ2002" i="64" s="1"/>
  <c r="CQ1459" i="64"/>
  <c r="CQ1486" i="64" s="1"/>
  <c r="CQ2519" i="64"/>
  <c r="CQ2533" i="64" s="1"/>
  <c r="CQ2011" i="64"/>
  <c r="CQ2036" i="64" s="1"/>
  <c r="CQ642" i="64"/>
  <c r="CQ1235" i="64"/>
  <c r="CQ1353" i="64"/>
  <c r="CQ1380" i="64" s="1"/>
  <c r="CQ1423" i="64"/>
  <c r="CQ1450" i="64" s="1"/>
  <c r="CQ1539" i="64"/>
  <c r="CQ1574" i="64" s="1"/>
  <c r="CQ1790" i="64"/>
  <c r="CQ1803" i="64" s="1"/>
  <c r="DG641" i="64"/>
  <c r="DG1234" i="64"/>
  <c r="DG1249" i="64" s="1"/>
  <c r="DG1352" i="64"/>
  <c r="DG1422" i="64"/>
  <c r="DG1494" i="64"/>
  <c r="DG1538" i="64"/>
  <c r="DG616" i="64"/>
  <c r="DG1258" i="64"/>
  <c r="DG1387" i="64"/>
  <c r="DG408" i="64"/>
  <c r="DG665" i="64"/>
  <c r="DG678" i="64" s="1"/>
  <c r="DG564" i="64"/>
  <c r="DG592" i="64"/>
  <c r="DG1876" i="64"/>
  <c r="CY564" i="64"/>
  <c r="CY1876" i="64"/>
  <c r="CY592" i="64"/>
  <c r="CY993" i="64"/>
  <c r="CY1106" i="64"/>
  <c r="CY1225" i="64" s="1"/>
  <c r="CY1328" i="64"/>
  <c r="CY1976" i="64"/>
  <c r="CY1458" i="64"/>
  <c r="CY1912" i="64"/>
  <c r="CY1944" i="64"/>
  <c r="CY941" i="64"/>
  <c r="CY2518" i="64"/>
  <c r="CY385" i="64"/>
  <c r="CY458" i="64"/>
  <c r="CY2010" i="64"/>
  <c r="CY1789" i="64"/>
  <c r="CY641" i="64"/>
  <c r="CY1234" i="64"/>
  <c r="CY1249" i="64" s="1"/>
  <c r="CY1352" i="64"/>
  <c r="CY1422" i="64"/>
  <c r="CY1494" i="64"/>
  <c r="CY1538" i="64"/>
  <c r="CQ385" i="64"/>
  <c r="CQ458" i="64"/>
  <c r="CQ641" i="64"/>
  <c r="CQ1234" i="64"/>
  <c r="CQ1249" i="64" s="1"/>
  <c r="CQ1352" i="64"/>
  <c r="CQ1422" i="64"/>
  <c r="CQ1494" i="64"/>
  <c r="CQ1538" i="64"/>
  <c r="CQ1258" i="64"/>
  <c r="CQ1387" i="64"/>
  <c r="CQ616" i="64"/>
  <c r="CQ665" i="64"/>
  <c r="CQ678" i="64" s="1"/>
  <c r="CQ408" i="64"/>
  <c r="CQ564" i="64"/>
  <c r="CQ1328" i="64"/>
  <c r="CQ1876" i="64"/>
  <c r="DG561" i="64"/>
  <c r="DG1325" i="64"/>
  <c r="DG1340" i="64" s="1"/>
  <c r="DG1873" i="64"/>
  <c r="DG1900" i="64" s="1"/>
  <c r="DG1941" i="64"/>
  <c r="DG1964" i="64" s="1"/>
  <c r="DG613" i="64"/>
  <c r="DG662" i="64"/>
  <c r="DG675" i="64" s="1"/>
  <c r="DG990" i="64"/>
  <c r="DG1003" i="64" s="1"/>
  <c r="DG1103" i="64"/>
  <c r="DG1973" i="64"/>
  <c r="DG1998" i="64" s="1"/>
  <c r="DG1455" i="64"/>
  <c r="DG1482" i="64" s="1"/>
  <c r="DG1909" i="64"/>
  <c r="DG1932" i="64" s="1"/>
  <c r="DG405" i="64"/>
  <c r="DG938" i="64"/>
  <c r="DG953" i="64" s="1"/>
  <c r="DG2515" i="64"/>
  <c r="DG2529" i="64" s="1"/>
  <c r="DG2007" i="64"/>
  <c r="DG2032" i="64" s="1"/>
  <c r="DG2075" i="64" s="1"/>
  <c r="DG1491" i="64"/>
  <c r="DG1526" i="64" s="1"/>
  <c r="DG1535" i="64"/>
  <c r="DG1570" i="64" s="1"/>
  <c r="DG1786" i="64"/>
  <c r="DG1799" i="64" s="1"/>
  <c r="CY662" i="64"/>
  <c r="CY675" i="64" s="1"/>
  <c r="CY990" i="64"/>
  <c r="CY1003" i="64" s="1"/>
  <c r="CY1491" i="64"/>
  <c r="CY1526" i="64" s="1"/>
  <c r="CY2515" i="64"/>
  <c r="CY2529" i="64" s="1"/>
  <c r="CY1786" i="64"/>
  <c r="CY1799" i="64" s="1"/>
  <c r="CY613" i="64"/>
  <c r="CY938" i="64"/>
  <c r="CY953" i="64" s="1"/>
  <c r="CY2007" i="64"/>
  <c r="CY2032" i="64" s="1"/>
  <c r="CY2075" i="64" s="1"/>
  <c r="CY1535" i="64"/>
  <c r="CY1570" i="64" s="1"/>
  <c r="CY405" i="64"/>
  <c r="CY589" i="64"/>
  <c r="CY638" i="64"/>
  <c r="CY644" i="64" s="1"/>
  <c r="CY1349" i="64"/>
  <c r="CY1376" i="64" s="1"/>
  <c r="CY1419" i="64"/>
  <c r="CY1446" i="64" s="1"/>
  <c r="CY1231" i="64"/>
  <c r="CY1246" i="64" s="1"/>
  <c r="CY1384" i="64"/>
  <c r="CY1411" i="64" s="1"/>
  <c r="CY1079" i="64"/>
  <c r="CY1094" i="64" s="1"/>
  <c r="CY1255" i="64"/>
  <c r="CY1268" i="64" s="1"/>
  <c r="CQ589" i="64"/>
  <c r="CQ613" i="64"/>
  <c r="CQ638" i="64"/>
  <c r="CQ1231" i="64"/>
  <c r="CQ1246" i="64" s="1"/>
  <c r="CQ1384" i="64"/>
  <c r="CQ1411" i="64" s="1"/>
  <c r="CQ405" i="64"/>
  <c r="CQ1079" i="64"/>
  <c r="CQ1094" i="64" s="1"/>
  <c r="CQ1255" i="64"/>
  <c r="CQ1268" i="64" s="1"/>
  <c r="CQ1873" i="64"/>
  <c r="CQ1900" i="64" s="1"/>
  <c r="CQ1909" i="64"/>
  <c r="CQ1932" i="64" s="1"/>
  <c r="CQ1941" i="64"/>
  <c r="CQ1964" i="64" s="1"/>
  <c r="CQ382" i="64"/>
  <c r="CQ395" i="64" s="1"/>
  <c r="CQ1325" i="64"/>
  <c r="CQ1340" i="64" s="1"/>
  <c r="CQ1973" i="64"/>
  <c r="CQ1998" i="64" s="1"/>
  <c r="CQ1455" i="64"/>
  <c r="CQ1482" i="64" s="1"/>
  <c r="CQ1786" i="64"/>
  <c r="CQ1799" i="64" s="1"/>
  <c r="CQ1580" i="64"/>
  <c r="CQ1593" i="64" s="1"/>
  <c r="DG1972" i="64"/>
  <c r="DG1997" i="64" s="1"/>
  <c r="DG1454" i="64"/>
  <c r="DG1481" i="64" s="1"/>
  <c r="DG1490" i="64"/>
  <c r="DG1525" i="64" s="1"/>
  <c r="DG1785" i="64"/>
  <c r="DG1798" i="64" s="1"/>
  <c r="DG1579" i="64"/>
  <c r="DG1592" i="64" s="1"/>
  <c r="DG2514" i="64"/>
  <c r="DG2528" i="64" s="1"/>
  <c r="DG560" i="64"/>
  <c r="DG580" i="64" s="1"/>
  <c r="DG2006" i="64"/>
  <c r="DG2031" i="64" s="1"/>
  <c r="DG1348" i="64"/>
  <c r="DG1375" i="64" s="1"/>
  <c r="DG1418" i="64"/>
  <c r="DG1445" i="64" s="1"/>
  <c r="DG1534" i="64"/>
  <c r="DG1383" i="64"/>
  <c r="DG1410" i="64" s="1"/>
  <c r="CY1383" i="64"/>
  <c r="CY1410" i="64" s="1"/>
  <c r="CY1908" i="64"/>
  <c r="CY1931" i="64" s="1"/>
  <c r="CY1230" i="64"/>
  <c r="CY1245" i="64" s="1"/>
  <c r="CY1872" i="64"/>
  <c r="CY1899" i="64" s="1"/>
  <c r="CY588" i="64"/>
  <c r="CY603" i="64" s="1"/>
  <c r="CY1454" i="64"/>
  <c r="CY1481" i="64" s="1"/>
  <c r="CY1940" i="64"/>
  <c r="CY1963" i="64" s="1"/>
  <c r="CY1490" i="64"/>
  <c r="CY1525" i="64" s="1"/>
  <c r="CY1078" i="64"/>
  <c r="CY1093" i="64" s="1"/>
  <c r="CY1972" i="64"/>
  <c r="CY1997" i="64" s="1"/>
  <c r="CY1785" i="64"/>
  <c r="CY1798" i="64" s="1"/>
  <c r="CY1579" i="64"/>
  <c r="CY1592" i="64" s="1"/>
  <c r="CQ1254" i="64"/>
  <c r="CQ1267" i="64" s="1"/>
  <c r="CQ1785" i="64"/>
  <c r="CQ1798" i="64" s="1"/>
  <c r="CQ1579" i="64"/>
  <c r="CQ1592" i="64" s="1"/>
  <c r="CQ1348" i="64"/>
  <c r="CQ1375" i="64" s="1"/>
  <c r="CQ1418" i="64"/>
  <c r="CQ1445" i="64" s="1"/>
  <c r="CQ1534" i="64"/>
  <c r="CQ2514" i="64"/>
  <c r="CQ2528" i="64" s="1"/>
  <c r="CQ2006" i="64"/>
  <c r="CQ2031" i="64" s="1"/>
  <c r="CQ1383" i="64"/>
  <c r="CQ1410" i="64" s="1"/>
  <c r="CK381" i="64"/>
  <c r="AW1711" i="64"/>
  <c r="AW1726" i="64" s="1"/>
  <c r="BN616" i="64"/>
  <c r="Z385" i="64"/>
  <c r="BO613" i="64"/>
  <c r="AA405" i="64"/>
  <c r="BL989" i="64"/>
  <c r="BL1002" i="64" s="1"/>
  <c r="AV386" i="64"/>
  <c r="BU385" i="64"/>
  <c r="AW385" i="64"/>
  <c r="BV455" i="64"/>
  <c r="AH455" i="64"/>
  <c r="T637" i="64"/>
  <c r="BX386" i="64"/>
  <c r="AZ386" i="64"/>
  <c r="AJ386" i="64"/>
  <c r="CG408" i="64"/>
  <c r="BQ385" i="64"/>
  <c r="BA385" i="64"/>
  <c r="AC592" i="64"/>
  <c r="BB638" i="64"/>
  <c r="BB653" i="64" s="1"/>
  <c r="CL454" i="64"/>
  <c r="CD454" i="64"/>
  <c r="BV404" i="64"/>
  <c r="BN454" i="64"/>
  <c r="AX404" i="64"/>
  <c r="AP454" i="64"/>
  <c r="AH1711" i="64"/>
  <c r="AH1726" i="64" s="1"/>
  <c r="Z454" i="64"/>
  <c r="CL386" i="64"/>
  <c r="CD386" i="64"/>
  <c r="BV386" i="64"/>
  <c r="BN386" i="64"/>
  <c r="BF386" i="64"/>
  <c r="AX386" i="64"/>
  <c r="AP386" i="64"/>
  <c r="AH942" i="64"/>
  <c r="Z386" i="64"/>
  <c r="CE941" i="64"/>
  <c r="BO408" i="64"/>
  <c r="BG408" i="64"/>
  <c r="AY1234" i="64"/>
  <c r="AY1249" i="64" s="1"/>
  <c r="AQ408" i="64"/>
  <c r="AI1691" i="64"/>
  <c r="S1691" i="64"/>
  <c r="CF405" i="64"/>
  <c r="BP1712" i="64"/>
  <c r="BP1727" i="64" s="1"/>
  <c r="BH405" i="64"/>
  <c r="AZ405" i="64"/>
  <c r="AR405" i="64"/>
  <c r="AJ1712" i="64"/>
  <c r="AJ1727" i="64" s="1"/>
  <c r="AB938" i="64"/>
  <c r="AB953" i="64" s="1"/>
  <c r="T1103" i="64"/>
  <c r="DH1328" i="64"/>
  <c r="DH1255" i="64"/>
  <c r="DH1268" i="64" s="1"/>
  <c r="CQ1106" i="64"/>
  <c r="CQ1225" i="64" s="1"/>
  <c r="CY1083" i="64"/>
  <c r="CY1098" i="64" s="1"/>
  <c r="CQ941" i="64"/>
  <c r="CZ641" i="64"/>
  <c r="DH637" i="64"/>
  <c r="CZ616" i="64"/>
  <c r="DH458" i="64"/>
  <c r="CQ409" i="64"/>
  <c r="CQ419" i="64" s="1"/>
  <c r="DH404" i="64"/>
  <c r="CY386" i="64"/>
  <c r="DE617" i="64"/>
  <c r="CW1977" i="64"/>
  <c r="CW2002" i="64" s="1"/>
  <c r="CO617" i="64"/>
  <c r="DE1422" i="64"/>
  <c r="CW2440" i="64"/>
  <c r="CO1458" i="64"/>
  <c r="DE455" i="64"/>
  <c r="CW561" i="64"/>
  <c r="CO1349" i="64"/>
  <c r="CO1376" i="64" s="1"/>
  <c r="DE560" i="64"/>
  <c r="DE580" i="64" s="1"/>
  <c r="CW637" i="64"/>
  <c r="CO560" i="64"/>
  <c r="CO580" i="64" s="1"/>
  <c r="DD1423" i="64"/>
  <c r="DD1450" i="64" s="1"/>
  <c r="CV1329" i="64"/>
  <c r="DD665" i="64"/>
  <c r="DD678" i="64" s="1"/>
  <c r="CV564" i="64"/>
  <c r="DD455" i="64"/>
  <c r="CV382" i="64"/>
  <c r="CV395" i="64" s="1"/>
  <c r="DD381" i="64"/>
  <c r="CV404" i="64"/>
  <c r="DK1945" i="64"/>
  <c r="DK1968" i="64" s="1"/>
  <c r="DC1605" i="64"/>
  <c r="CU1637" i="64"/>
  <c r="CU662" i="64"/>
  <c r="CU675" i="64" s="1"/>
  <c r="DC1078" i="64"/>
  <c r="DC1093" i="64" s="1"/>
  <c r="DJ382" i="64"/>
  <c r="DJ395" i="64" s="1"/>
  <c r="DB662" i="64"/>
  <c r="DB675" i="64" s="1"/>
  <c r="CT1349" i="64"/>
  <c r="CT1376" i="64" s="1"/>
  <c r="DE2467" i="64"/>
  <c r="DE2466" i="64"/>
  <c r="CW2441" i="64"/>
  <c r="DE2437" i="64"/>
  <c r="CO2436" i="64"/>
  <c r="CW2386" i="64"/>
  <c r="CO1716" i="64"/>
  <c r="DE1711" i="64"/>
  <c r="DE1726" i="64" s="1"/>
  <c r="CW1692" i="64"/>
  <c r="CW1707" i="64" s="1"/>
  <c r="DE1688" i="64"/>
  <c r="DE1703" i="64" s="1"/>
  <c r="CO1688" i="64"/>
  <c r="CO1703" i="64" s="1"/>
  <c r="CO1656" i="64"/>
  <c r="CO1678" i="64" s="1"/>
  <c r="DE1634" i="64"/>
  <c r="DE1648" i="64" s="1"/>
  <c r="CO1634" i="64"/>
  <c r="CO1648" i="64" s="1"/>
  <c r="DE1602" i="64"/>
  <c r="DE1625" i="64" s="1"/>
  <c r="CO1602" i="64"/>
  <c r="CO1625" i="64" s="1"/>
  <c r="DE1580" i="64"/>
  <c r="DE1593" i="64" s="1"/>
  <c r="CO1580" i="64"/>
  <c r="CO1593" i="64" s="1"/>
  <c r="DE1785" i="64"/>
  <c r="DE1798" i="64" s="1"/>
  <c r="DE2518" i="64"/>
  <c r="CW2514" i="64"/>
  <c r="CW2528" i="64" s="1"/>
  <c r="CW1538" i="64"/>
  <c r="DE1494" i="64"/>
  <c r="CO1944" i="64"/>
  <c r="DE1912" i="64"/>
  <c r="CO1422" i="64"/>
  <c r="CW1419" i="64"/>
  <c r="CW1446" i="64" s="1"/>
  <c r="CW1387" i="64"/>
  <c r="CO1383" i="64"/>
  <c r="CO1410" i="64" s="1"/>
  <c r="DE1352" i="64"/>
  <c r="CW2010" i="64"/>
  <c r="CO2006" i="64"/>
  <c r="CO2031" i="64" s="1"/>
  <c r="DE1325" i="64"/>
  <c r="DE1340" i="64" s="1"/>
  <c r="CW1324" i="64"/>
  <c r="CW1339" i="64" s="1"/>
  <c r="CO1231" i="64"/>
  <c r="CO1246" i="64" s="1"/>
  <c r="DE1107" i="64"/>
  <c r="CO1107" i="64"/>
  <c r="CW1083" i="64"/>
  <c r="CW1098" i="64" s="1"/>
  <c r="DE612" i="64"/>
  <c r="CW565" i="64"/>
  <c r="CW455" i="64"/>
  <c r="CW454" i="64"/>
  <c r="DE409" i="64"/>
  <c r="DE419" i="64" s="1"/>
  <c r="CO409" i="64"/>
  <c r="CO419" i="64" s="1"/>
  <c r="CO404" i="64"/>
  <c r="CW386" i="64"/>
  <c r="DE382" i="64"/>
  <c r="DE395" i="64" s="1"/>
  <c r="DE381" i="64"/>
  <c r="CW2462" i="64"/>
  <c r="DE2440" i="64"/>
  <c r="CO2437" i="64"/>
  <c r="CW2416" i="64"/>
  <c r="CW2415" i="64"/>
  <c r="CW2389" i="64"/>
  <c r="DE2385" i="64"/>
  <c r="CW1661" i="64"/>
  <c r="DE1657" i="64"/>
  <c r="DE1679" i="64" s="1"/>
  <c r="CO1657" i="64"/>
  <c r="CO1679" i="64" s="1"/>
  <c r="CW1638" i="64"/>
  <c r="CW1652" i="64" s="1"/>
  <c r="CW1606" i="64"/>
  <c r="CW1584" i="64"/>
  <c r="CW1597" i="64" s="1"/>
  <c r="CW1789" i="64"/>
  <c r="CO1534" i="64"/>
  <c r="DE1945" i="64"/>
  <c r="DE1968" i="64" s="1"/>
  <c r="CO1945" i="64"/>
  <c r="CO1968" i="64" s="1"/>
  <c r="CW1941" i="64"/>
  <c r="CW1964" i="64" s="1"/>
  <c r="CW1876" i="64"/>
  <c r="CO1872" i="64"/>
  <c r="CO1899" i="64" s="1"/>
  <c r="CW1458" i="64"/>
  <c r="CO1454" i="64"/>
  <c r="CO1481" i="64" s="1"/>
  <c r="DE1423" i="64"/>
  <c r="DE1450" i="64" s="1"/>
  <c r="CO1423" i="64"/>
  <c r="CO1450" i="64" s="1"/>
  <c r="DE1384" i="64"/>
  <c r="DE1411" i="64" s="1"/>
  <c r="CO1384" i="64"/>
  <c r="CO1411" i="64" s="1"/>
  <c r="CO1976" i="64"/>
  <c r="CW1973" i="64"/>
  <c r="CW1998" i="64" s="1"/>
  <c r="DE2007" i="64"/>
  <c r="DE2032" i="64" s="1"/>
  <c r="DE2075" i="64" s="1"/>
  <c r="CO2007" i="64"/>
  <c r="CO2032" i="64" s="1"/>
  <c r="CO2075" i="64" s="1"/>
  <c r="CW1329" i="64"/>
  <c r="CW1255" i="64"/>
  <c r="CW1268" i="64" s="1"/>
  <c r="DE1254" i="64"/>
  <c r="DE1267" i="64" s="1"/>
  <c r="DE1235" i="64"/>
  <c r="DE1231" i="64"/>
  <c r="DE1246" i="64" s="1"/>
  <c r="CW1230" i="64"/>
  <c r="CW1245" i="64" s="1"/>
  <c r="DE1102" i="64"/>
  <c r="DE1078" i="64"/>
  <c r="DE1093" i="64" s="1"/>
  <c r="CO990" i="64"/>
  <c r="CO1003" i="64" s="1"/>
  <c r="CW989" i="64"/>
  <c r="CW1002" i="64" s="1"/>
  <c r="CO938" i="64"/>
  <c r="CO953" i="64" s="1"/>
  <c r="CW638" i="64"/>
  <c r="DE637" i="64"/>
  <c r="DE613" i="64"/>
  <c r="CW589" i="64"/>
  <c r="CO561" i="64"/>
  <c r="CO2466" i="64"/>
  <c r="CW2463" i="64"/>
  <c r="DE2412" i="64"/>
  <c r="CO2412" i="64"/>
  <c r="CW1715" i="64"/>
  <c r="CO1711" i="64"/>
  <c r="CO1726" i="64" s="1"/>
  <c r="DE1691" i="64"/>
  <c r="CW1687" i="64"/>
  <c r="CW1702" i="64" s="1"/>
  <c r="DE1660" i="64"/>
  <c r="DE1637" i="64"/>
  <c r="CW1633" i="64"/>
  <c r="CW1647" i="64" s="1"/>
  <c r="DE1605" i="64"/>
  <c r="CW1601" i="64"/>
  <c r="CW1624" i="64" s="1"/>
  <c r="DE1583" i="64"/>
  <c r="CW1579" i="64"/>
  <c r="CW1592" i="64" s="1"/>
  <c r="DE1786" i="64"/>
  <c r="DE1799" i="64" s="1"/>
  <c r="CO1785" i="64"/>
  <c r="CO1798" i="64" s="1"/>
  <c r="CO2518" i="64"/>
  <c r="CW2515" i="64"/>
  <c r="CW2529" i="64" s="1"/>
  <c r="CW1539" i="64"/>
  <c r="CW1574" i="64" s="1"/>
  <c r="DE1535" i="64"/>
  <c r="DE1570" i="64" s="1"/>
  <c r="CO1535" i="64"/>
  <c r="CO1570" i="64" s="1"/>
  <c r="DE1495" i="64"/>
  <c r="DE1530" i="64" s="1"/>
  <c r="CO1495" i="64"/>
  <c r="CO1530" i="64" s="1"/>
  <c r="CO1494" i="64"/>
  <c r="CW1490" i="64"/>
  <c r="CW1525" i="64" s="1"/>
  <c r="DE1940" i="64"/>
  <c r="DE1963" i="64" s="1"/>
  <c r="CO1912" i="64"/>
  <c r="CW1908" i="64"/>
  <c r="CW1931" i="64" s="1"/>
  <c r="CW1877" i="64"/>
  <c r="CW1904" i="64" s="1"/>
  <c r="DE1873" i="64"/>
  <c r="DE1900" i="64" s="1"/>
  <c r="CO1873" i="64"/>
  <c r="CO1900" i="64" s="1"/>
  <c r="DE1455" i="64"/>
  <c r="DE1482" i="64" s="1"/>
  <c r="CO1455" i="64"/>
  <c r="CO1482" i="64" s="1"/>
  <c r="DE1418" i="64"/>
  <c r="DE1445" i="64" s="1"/>
  <c r="CW1388" i="64"/>
  <c r="CW1415" i="64" s="1"/>
  <c r="CO1352" i="64"/>
  <c r="CW1349" i="64"/>
  <c r="CW1376" i="64" s="1"/>
  <c r="CW1348" i="64"/>
  <c r="CW1375" i="64" s="1"/>
  <c r="DE1977" i="64"/>
  <c r="DE2002" i="64" s="1"/>
  <c r="CO1977" i="64"/>
  <c r="CO2002" i="64" s="1"/>
  <c r="DE1972" i="64"/>
  <c r="DE1997" i="64" s="1"/>
  <c r="CW2011" i="64"/>
  <c r="CW2036" i="64" s="1"/>
  <c r="DE1328" i="64"/>
  <c r="CW1259" i="64"/>
  <c r="CW1272" i="64" s="1"/>
  <c r="CO1254" i="64"/>
  <c r="CO1267" i="64" s="1"/>
  <c r="CO1235" i="64"/>
  <c r="CW1103" i="64"/>
  <c r="CO1102" i="64"/>
  <c r="CW1079" i="64"/>
  <c r="CW1094" i="64" s="1"/>
  <c r="CO1078" i="64"/>
  <c r="CO1093" i="64" s="1"/>
  <c r="DE990" i="64"/>
  <c r="DE1003" i="64" s="1"/>
  <c r="CW937" i="64"/>
  <c r="CW952" i="64" s="1"/>
  <c r="CW662" i="64"/>
  <c r="CW675" i="64" s="1"/>
  <c r="CW661" i="64"/>
  <c r="CW642" i="64"/>
  <c r="CO637" i="64"/>
  <c r="CW617" i="64"/>
  <c r="CW560" i="64"/>
  <c r="CW580" i="64" s="1"/>
  <c r="CO455" i="64"/>
  <c r="DE404" i="64"/>
  <c r="CW382" i="64"/>
  <c r="CW395" i="64" s="1"/>
  <c r="CO2467" i="64"/>
  <c r="DE2462" i="64"/>
  <c r="DE2441" i="64"/>
  <c r="CO2440" i="64"/>
  <c r="CW2436" i="64"/>
  <c r="CO2411" i="64"/>
  <c r="CW2390" i="64"/>
  <c r="DE2386" i="64"/>
  <c r="CO2385" i="64"/>
  <c r="CW1716" i="64"/>
  <c r="DE1712" i="64"/>
  <c r="DE1727" i="64" s="1"/>
  <c r="CO1712" i="64"/>
  <c r="CO1727" i="64" s="1"/>
  <c r="DE1692" i="64"/>
  <c r="DE1707" i="64" s="1"/>
  <c r="CW1656" i="64"/>
  <c r="CW1678" i="64" s="1"/>
  <c r="CW1790" i="64"/>
  <c r="CW1803" i="64" s="1"/>
  <c r="CO1786" i="64"/>
  <c r="CO1799" i="64" s="1"/>
  <c r="DE2519" i="64"/>
  <c r="DE2533" i="64" s="1"/>
  <c r="CO2519" i="64"/>
  <c r="CO2533" i="64" s="1"/>
  <c r="DE2514" i="64"/>
  <c r="DE2528" i="64" s="1"/>
  <c r="DE1538" i="64"/>
  <c r="CW1491" i="64"/>
  <c r="CW1526" i="64" s="1"/>
  <c r="CW1944" i="64"/>
  <c r="DE1913" i="64"/>
  <c r="DE1936" i="64" s="1"/>
  <c r="CO1913" i="64"/>
  <c r="CO1936" i="64" s="1"/>
  <c r="CW1909" i="64"/>
  <c r="CW1932" i="64" s="1"/>
  <c r="CW1459" i="64"/>
  <c r="CW1486" i="64" s="1"/>
  <c r="CW1422" i="64"/>
  <c r="DE1387" i="64"/>
  <c r="CW1383" i="64"/>
  <c r="CW1410" i="64" s="1"/>
  <c r="DE1353" i="64"/>
  <c r="DE1380" i="64" s="1"/>
  <c r="CO1353" i="64"/>
  <c r="CO1380" i="64" s="1"/>
  <c r="DE2010" i="64"/>
  <c r="CW2006" i="64"/>
  <c r="CW2031" i="64" s="1"/>
  <c r="CW1325" i="64"/>
  <c r="CW1340" i="64" s="1"/>
  <c r="DE1258" i="64"/>
  <c r="DE994" i="64"/>
  <c r="DE1007" i="64" s="1"/>
  <c r="CO994" i="64"/>
  <c r="CO1007" i="64" s="1"/>
  <c r="DE942" i="64"/>
  <c r="CO942" i="64"/>
  <c r="DE938" i="64"/>
  <c r="DE953" i="64" s="1"/>
  <c r="DE666" i="64"/>
  <c r="DE679" i="64" s="1"/>
  <c r="CO666" i="64"/>
  <c r="CO679" i="64" s="1"/>
  <c r="CW613" i="64"/>
  <c r="CW612" i="64"/>
  <c r="DE593" i="64"/>
  <c r="CO593" i="64"/>
  <c r="CW588" i="64"/>
  <c r="CW603" i="64" s="1"/>
  <c r="DE561" i="64"/>
  <c r="DE459" i="64"/>
  <c r="CO459" i="64"/>
  <c r="CO454" i="64"/>
  <c r="DE405" i="64"/>
  <c r="CO2441" i="64"/>
  <c r="DE2416" i="64"/>
  <c r="DE2415" i="64"/>
  <c r="DE2389" i="64"/>
  <c r="CO2386" i="64"/>
  <c r="CO1691" i="64"/>
  <c r="CW1688" i="64"/>
  <c r="CW1703" i="64" s="1"/>
  <c r="CO1660" i="64"/>
  <c r="CO1637" i="64"/>
  <c r="CW1634" i="64"/>
  <c r="CW1648" i="64" s="1"/>
  <c r="CO1605" i="64"/>
  <c r="CW1602" i="64"/>
  <c r="CW1625" i="64" s="1"/>
  <c r="CO1583" i="64"/>
  <c r="CW1580" i="64"/>
  <c r="CW1593" i="64" s="1"/>
  <c r="DE1789" i="64"/>
  <c r="CW1534" i="64"/>
  <c r="DE1490" i="64"/>
  <c r="DE1525" i="64" s="1"/>
  <c r="CO1940" i="64"/>
  <c r="CO1963" i="64" s="1"/>
  <c r="DE1876" i="64"/>
  <c r="CW1872" i="64"/>
  <c r="CW1899" i="64" s="1"/>
  <c r="DE1458" i="64"/>
  <c r="CW1454" i="64"/>
  <c r="CW1481" i="64" s="1"/>
  <c r="DE1419" i="64"/>
  <c r="DE1446" i="64" s="1"/>
  <c r="CO1418" i="64"/>
  <c r="CO1445" i="64" s="1"/>
  <c r="DE1348" i="64"/>
  <c r="DE1375" i="64" s="1"/>
  <c r="CW1976" i="64"/>
  <c r="CO1972" i="64"/>
  <c r="CO1997" i="64" s="1"/>
  <c r="CO1328" i="64"/>
  <c r="DE1324" i="64"/>
  <c r="DE1339" i="64" s="1"/>
  <c r="CO1324" i="64"/>
  <c r="CO1339" i="64" s="1"/>
  <c r="DE1230" i="64"/>
  <c r="DE1245" i="64" s="1"/>
  <c r="CW1107" i="64"/>
  <c r="DE1083" i="64"/>
  <c r="DE1098" i="64" s="1"/>
  <c r="CO1083" i="64"/>
  <c r="CO1098" i="64" s="1"/>
  <c r="CW941" i="64"/>
  <c r="CO662" i="64"/>
  <c r="CO675" i="64" s="1"/>
  <c r="CO589" i="64"/>
  <c r="DE565" i="64"/>
  <c r="CO565" i="64"/>
  <c r="CW409" i="64"/>
  <c r="CW419" i="64" s="1"/>
  <c r="DE386" i="64"/>
  <c r="CO386" i="64"/>
  <c r="CO382" i="64"/>
  <c r="CO395" i="64" s="1"/>
  <c r="CW381" i="64"/>
  <c r="CW2467" i="64"/>
  <c r="CW2466" i="64"/>
  <c r="CW2437" i="64"/>
  <c r="CW2411" i="64"/>
  <c r="DE1715" i="64"/>
  <c r="CW1711" i="64"/>
  <c r="CW1726" i="64" s="1"/>
  <c r="CO1692" i="64"/>
  <c r="CO1707" i="64" s="1"/>
  <c r="DE1687" i="64"/>
  <c r="DE1702" i="64" s="1"/>
  <c r="DE1661" i="64"/>
  <c r="CO1661" i="64"/>
  <c r="CW1657" i="64"/>
  <c r="CW1679" i="64" s="1"/>
  <c r="DE1638" i="64"/>
  <c r="DE1652" i="64" s="1"/>
  <c r="CO1638" i="64"/>
  <c r="CO1652" i="64" s="1"/>
  <c r="DE1633" i="64"/>
  <c r="DE1647" i="64" s="1"/>
  <c r="DE1606" i="64"/>
  <c r="CO1606" i="64"/>
  <c r="DE1601" i="64"/>
  <c r="DE1624" i="64" s="1"/>
  <c r="DE1584" i="64"/>
  <c r="DE1597" i="64" s="1"/>
  <c r="CO1584" i="64"/>
  <c r="CO1597" i="64" s="1"/>
  <c r="DE1579" i="64"/>
  <c r="DE1592" i="64" s="1"/>
  <c r="CW1785" i="64"/>
  <c r="CW1798" i="64" s="1"/>
  <c r="CW2518" i="64"/>
  <c r="CO2514" i="64"/>
  <c r="CO2528" i="64" s="1"/>
  <c r="CO1538" i="64"/>
  <c r="CW1494" i="64"/>
  <c r="CW1945" i="64"/>
  <c r="CW1968" i="64" s="1"/>
  <c r="DE1941" i="64"/>
  <c r="DE1964" i="64" s="1"/>
  <c r="CO1941" i="64"/>
  <c r="CO1964" i="64" s="1"/>
  <c r="CW1912" i="64"/>
  <c r="DE1908" i="64"/>
  <c r="DE1931" i="64" s="1"/>
  <c r="CW1423" i="64"/>
  <c r="CW1450" i="64" s="1"/>
  <c r="CO1419" i="64"/>
  <c r="CO1446" i="64" s="1"/>
  <c r="DE1388" i="64"/>
  <c r="DE1415" i="64" s="1"/>
  <c r="CO1387" i="64"/>
  <c r="CW1384" i="64"/>
  <c r="CW1411" i="64" s="1"/>
  <c r="CW1352" i="64"/>
  <c r="DE1973" i="64"/>
  <c r="DE1998" i="64" s="1"/>
  <c r="CO1973" i="64"/>
  <c r="CO1998" i="64" s="1"/>
  <c r="CO2010" i="64"/>
  <c r="CW2007" i="64"/>
  <c r="CW2032" i="64" s="1"/>
  <c r="CW2075" i="64" s="1"/>
  <c r="DE1329" i="64"/>
  <c r="CO1329" i="64"/>
  <c r="CO1255" i="64"/>
  <c r="CO1268" i="64" s="1"/>
  <c r="CW1254" i="64"/>
  <c r="CW1267" i="64" s="1"/>
  <c r="CW1235" i="64"/>
  <c r="CW1231" i="64"/>
  <c r="CW1246" i="64" s="1"/>
  <c r="CO1230" i="64"/>
  <c r="CO1245" i="64" s="1"/>
  <c r="CO1103" i="64"/>
  <c r="CO1079" i="64"/>
  <c r="CO1094" i="64" s="1"/>
  <c r="CW990" i="64"/>
  <c r="CW1003" i="64" s="1"/>
  <c r="DE989" i="64"/>
  <c r="DE1002" i="64" s="1"/>
  <c r="CO989" i="64"/>
  <c r="CO1002" i="64" s="1"/>
  <c r="DE638" i="64"/>
  <c r="DE653" i="64" s="1"/>
  <c r="CO638" i="64"/>
  <c r="CO653" i="64" s="1"/>
  <c r="CO613" i="64"/>
  <c r="DE454" i="64"/>
  <c r="CW405" i="64"/>
  <c r="CW404" i="64"/>
  <c r="DE2463" i="64"/>
  <c r="CO2463" i="64"/>
  <c r="DE2436" i="64"/>
  <c r="CO2415" i="64"/>
  <c r="CW2412" i="64"/>
  <c r="CO2389" i="64"/>
  <c r="CW2385" i="64"/>
  <c r="DE1656" i="64"/>
  <c r="DE1678" i="64" s="1"/>
  <c r="CO1789" i="64"/>
  <c r="DE2515" i="64"/>
  <c r="DE2529" i="64" s="1"/>
  <c r="CO2515" i="64"/>
  <c r="CO2529" i="64" s="1"/>
  <c r="DE1539" i="64"/>
  <c r="DE1574" i="64" s="1"/>
  <c r="CO1539" i="64"/>
  <c r="CO1574" i="64" s="1"/>
  <c r="CW1535" i="64"/>
  <c r="CW1570" i="64" s="1"/>
  <c r="CW1495" i="64"/>
  <c r="CW1530" i="64" s="1"/>
  <c r="DE1944" i="64"/>
  <c r="DE1909" i="64"/>
  <c r="DE1932" i="64" s="1"/>
  <c r="DE1877" i="64"/>
  <c r="DE1904" i="64" s="1"/>
  <c r="CO1876" i="64"/>
  <c r="CW1873" i="64"/>
  <c r="CW1900" i="64" s="1"/>
  <c r="CW1455" i="64"/>
  <c r="CW1482" i="64" s="1"/>
  <c r="CO1388" i="64"/>
  <c r="CO1415" i="64" s="1"/>
  <c r="DE1383" i="64"/>
  <c r="DE1410" i="64" s="1"/>
  <c r="DE1349" i="64"/>
  <c r="DE1376" i="64" s="1"/>
  <c r="DE2011" i="64"/>
  <c r="DE2036" i="64" s="1"/>
  <c r="CO2011" i="64"/>
  <c r="CO2036" i="64" s="1"/>
  <c r="DE2006" i="64"/>
  <c r="DE2031" i="64" s="1"/>
  <c r="DE1259" i="64"/>
  <c r="DE1272" i="64" s="1"/>
  <c r="CO1259" i="64"/>
  <c r="CO1272" i="64" s="1"/>
  <c r="DE1255" i="64"/>
  <c r="DE1268" i="64" s="1"/>
  <c r="CW1102" i="64"/>
  <c r="CW1078" i="64"/>
  <c r="CW1093" i="64" s="1"/>
  <c r="CW938" i="64"/>
  <c r="CW953" i="64" s="1"/>
  <c r="DE937" i="64"/>
  <c r="DE952" i="64" s="1"/>
  <c r="CO937" i="64"/>
  <c r="CO952" i="64" s="1"/>
  <c r="CO661" i="64"/>
  <c r="DE642" i="64"/>
  <c r="CO642" i="64"/>
  <c r="CO612" i="64"/>
  <c r="CO588" i="64"/>
  <c r="CO603" i="64" s="1"/>
  <c r="DD2412" i="64"/>
  <c r="DD1692" i="64"/>
  <c r="DD1707" i="64" s="1"/>
  <c r="CV1605" i="64"/>
  <c r="DD1078" i="64"/>
  <c r="DD1093" i="64" s="1"/>
  <c r="DD938" i="64"/>
  <c r="DD953" i="64" s="1"/>
  <c r="CV2519" i="64"/>
  <c r="CV2533" i="64" s="1"/>
  <c r="DD1458" i="64"/>
  <c r="CV1234" i="64"/>
  <c r="CV1249" i="64" s="1"/>
  <c r="CV990" i="64"/>
  <c r="CV1003" i="64" s="1"/>
  <c r="DD561" i="64"/>
  <c r="CV2437" i="64"/>
  <c r="DD1538" i="64"/>
  <c r="DD1490" i="64"/>
  <c r="DD1525" i="64" s="1"/>
  <c r="DD1419" i="64"/>
  <c r="DD1446" i="64" s="1"/>
  <c r="DD637" i="64"/>
  <c r="DD612" i="64"/>
  <c r="CV2390" i="64"/>
  <c r="CV1688" i="64"/>
  <c r="CV1703" i="64" s="1"/>
  <c r="CV1634" i="64"/>
  <c r="CV1648" i="64" s="1"/>
  <c r="DD1459" i="64"/>
  <c r="DD1486" i="64" s="1"/>
  <c r="CV1258" i="64"/>
  <c r="CV458" i="64"/>
  <c r="DD1660" i="64"/>
  <c r="DD1789" i="64"/>
  <c r="DD1539" i="64"/>
  <c r="DD1574" i="64" s="1"/>
  <c r="CV1534" i="64"/>
  <c r="DD1491" i="64"/>
  <c r="DD1526" i="64" s="1"/>
  <c r="CV1973" i="64"/>
  <c r="CV1998" i="64" s="1"/>
  <c r="DD2440" i="64"/>
  <c r="CV1691" i="64"/>
  <c r="CV1637" i="64"/>
  <c r="CV1259" i="64"/>
  <c r="CV1272" i="64" s="1"/>
  <c r="CV1103" i="64"/>
  <c r="DD994" i="64"/>
  <c r="DD1007" i="64" s="1"/>
  <c r="DD385" i="64"/>
  <c r="DD2411" i="64"/>
  <c r="DD1661" i="64"/>
  <c r="CV1656" i="64"/>
  <c r="CV1678" i="64" s="1"/>
  <c r="CV1602" i="64"/>
  <c r="CV1625" i="64" s="1"/>
  <c r="DD1790" i="64"/>
  <c r="DD1803" i="64" s="1"/>
  <c r="CV1785" i="64"/>
  <c r="CV1798" i="64" s="1"/>
  <c r="CV1976" i="64"/>
  <c r="CV1328" i="64"/>
  <c r="CV641" i="64"/>
  <c r="DD2467" i="64"/>
  <c r="CV2436" i="64"/>
  <c r="CV2389" i="64"/>
  <c r="CV1687" i="64"/>
  <c r="CV1702" i="64" s="1"/>
  <c r="CV1633" i="64"/>
  <c r="CV1647" i="64" s="1"/>
  <c r="CV1601" i="64"/>
  <c r="CV1624" i="64" s="1"/>
  <c r="DD1786" i="64"/>
  <c r="DD1799" i="64" s="1"/>
  <c r="CV2518" i="64"/>
  <c r="CV2515" i="64"/>
  <c r="CV2529" i="64" s="1"/>
  <c r="CV1945" i="64"/>
  <c r="CV1968" i="64" s="1"/>
  <c r="CV1913" i="64"/>
  <c r="CV1936" i="64" s="1"/>
  <c r="DD1455" i="64"/>
  <c r="DD1482" i="64" s="1"/>
  <c r="DD1454" i="64"/>
  <c r="DD1481" i="64" s="1"/>
  <c r="DD1418" i="64"/>
  <c r="DD1445" i="64" s="1"/>
  <c r="CV1388" i="64"/>
  <c r="CV1415" i="64" s="1"/>
  <c r="CV1972" i="64"/>
  <c r="CV1997" i="64" s="1"/>
  <c r="CV2011" i="64"/>
  <c r="CV2036" i="64" s="1"/>
  <c r="DD1255" i="64"/>
  <c r="DD1268" i="64" s="1"/>
  <c r="DD1231" i="64"/>
  <c r="DD1246" i="64" s="1"/>
  <c r="DD1102" i="64"/>
  <c r="DD941" i="64"/>
  <c r="CV661" i="64"/>
  <c r="CV642" i="64"/>
  <c r="DD638" i="64"/>
  <c r="CV613" i="64"/>
  <c r="CV592" i="64"/>
  <c r="DD589" i="64"/>
  <c r="CV588" i="64"/>
  <c r="CV603" i="64" s="1"/>
  <c r="DD454" i="64"/>
  <c r="DD405" i="64"/>
  <c r="CV2466" i="64"/>
  <c r="CV2463" i="64"/>
  <c r="DD2437" i="64"/>
  <c r="CV2416" i="64"/>
  <c r="CV1716" i="64"/>
  <c r="DD1691" i="64"/>
  <c r="DD1657" i="64"/>
  <c r="DD1679" i="64" s="1"/>
  <c r="DD1656" i="64"/>
  <c r="DD1678" i="64" s="1"/>
  <c r="DD1638" i="64"/>
  <c r="DD1652" i="64" s="1"/>
  <c r="DD1637" i="64"/>
  <c r="DD1606" i="64"/>
  <c r="DD1605" i="64"/>
  <c r="CV1584" i="64"/>
  <c r="CV1597" i="64" s="1"/>
  <c r="DD1785" i="64"/>
  <c r="DD1798" i="64" s="1"/>
  <c r="CV2514" i="64"/>
  <c r="CV2528" i="64" s="1"/>
  <c r="DD1535" i="64"/>
  <c r="DD1570" i="64" s="1"/>
  <c r="DD1534" i="64"/>
  <c r="CV1944" i="64"/>
  <c r="CV1941" i="64"/>
  <c r="CV1964" i="64" s="1"/>
  <c r="CV1912" i="64"/>
  <c r="CV1877" i="64"/>
  <c r="CV1904" i="64" s="1"/>
  <c r="CV1387" i="64"/>
  <c r="CV1384" i="64"/>
  <c r="CV1411" i="64" s="1"/>
  <c r="CV1353" i="64"/>
  <c r="CV1380" i="64" s="1"/>
  <c r="DD1977" i="64"/>
  <c r="DD2002" i="64" s="1"/>
  <c r="DD1976" i="64"/>
  <c r="CV2010" i="64"/>
  <c r="CV2007" i="64"/>
  <c r="CV2032" i="64" s="1"/>
  <c r="CV2075" i="64" s="1"/>
  <c r="DD1329" i="64"/>
  <c r="DD1328" i="64"/>
  <c r="DD1324" i="64"/>
  <c r="DD1339" i="64" s="1"/>
  <c r="DD989" i="64"/>
  <c r="DD1002" i="64" s="1"/>
  <c r="CV937" i="64"/>
  <c r="CV952" i="64" s="1"/>
  <c r="DD662" i="64"/>
  <c r="DD675" i="64" s="1"/>
  <c r="DD564" i="64"/>
  <c r="CV455" i="64"/>
  <c r="CV408" i="64"/>
  <c r="DD2436" i="64"/>
  <c r="DD2390" i="64"/>
  <c r="DD2389" i="64"/>
  <c r="CV2386" i="64"/>
  <c r="DD1688" i="64"/>
  <c r="DD1703" i="64" s="1"/>
  <c r="DD1687" i="64"/>
  <c r="DD1702" i="64" s="1"/>
  <c r="DD1634" i="64"/>
  <c r="DD1648" i="64" s="1"/>
  <c r="DD1633" i="64"/>
  <c r="DD1647" i="64" s="1"/>
  <c r="DD1602" i="64"/>
  <c r="DD1625" i="64" s="1"/>
  <c r="DD1601" i="64"/>
  <c r="DD1624" i="64" s="1"/>
  <c r="CV1583" i="64"/>
  <c r="CV1580" i="64"/>
  <c r="CV1593" i="64" s="1"/>
  <c r="DD2519" i="64"/>
  <c r="DD2533" i="64" s="1"/>
  <c r="DD2518" i="64"/>
  <c r="CV1495" i="64"/>
  <c r="CV1530" i="64" s="1"/>
  <c r="CV1940" i="64"/>
  <c r="CV1963" i="64" s="1"/>
  <c r="CV1909" i="64"/>
  <c r="CV1932" i="64" s="1"/>
  <c r="DD1388" i="64"/>
  <c r="DD1415" i="64" s="1"/>
  <c r="CV1383" i="64"/>
  <c r="CV1410" i="64" s="1"/>
  <c r="CV1352" i="64"/>
  <c r="CV1349" i="64"/>
  <c r="CV1376" i="64" s="1"/>
  <c r="DD1973" i="64"/>
  <c r="DD1998" i="64" s="1"/>
  <c r="DD1972" i="64"/>
  <c r="DD1997" i="64" s="1"/>
  <c r="CV2006" i="64"/>
  <c r="CV2031" i="64" s="1"/>
  <c r="DD1325" i="64"/>
  <c r="DD1340" i="64" s="1"/>
  <c r="DD1258" i="64"/>
  <c r="DD1234" i="64"/>
  <c r="DD1249" i="64" s="1"/>
  <c r="CV1106" i="64"/>
  <c r="CV1225" i="64" s="1"/>
  <c r="DD1079" i="64"/>
  <c r="DD1094" i="64" s="1"/>
  <c r="CV993" i="64"/>
  <c r="CV665" i="64"/>
  <c r="CV678" i="64" s="1"/>
  <c r="DD641" i="64"/>
  <c r="DD616" i="64"/>
  <c r="CV560" i="64"/>
  <c r="CV580" i="64" s="1"/>
  <c r="DD404" i="64"/>
  <c r="DD2466" i="64"/>
  <c r="CV2462" i="64"/>
  <c r="DD2416" i="64"/>
  <c r="CV2385" i="64"/>
  <c r="CV1715" i="64"/>
  <c r="CV1712" i="64"/>
  <c r="CV1727" i="64" s="1"/>
  <c r="CV1579" i="64"/>
  <c r="CV1592" i="64" s="1"/>
  <c r="DD2515" i="64"/>
  <c r="DD2529" i="64" s="1"/>
  <c r="DD2514" i="64"/>
  <c r="DD2528" i="64" s="1"/>
  <c r="CV1494" i="64"/>
  <c r="DD1945" i="64"/>
  <c r="DD1968" i="64" s="1"/>
  <c r="DD1944" i="64"/>
  <c r="DD1913" i="64"/>
  <c r="DD1936" i="64" s="1"/>
  <c r="DD1912" i="64"/>
  <c r="CV1908" i="64"/>
  <c r="CV1931" i="64" s="1"/>
  <c r="CV1876" i="64"/>
  <c r="CV1873" i="64"/>
  <c r="CV1900" i="64" s="1"/>
  <c r="CV1423" i="64"/>
  <c r="CV1450" i="64" s="1"/>
  <c r="DD1387" i="64"/>
  <c r="DD2011" i="64"/>
  <c r="DD2036" i="64" s="1"/>
  <c r="DD2010" i="64"/>
  <c r="CV1254" i="64"/>
  <c r="CV1267" i="64" s="1"/>
  <c r="DD1235" i="64"/>
  <c r="DD1103" i="64"/>
  <c r="DD990" i="64"/>
  <c r="DD1003" i="64" s="1"/>
  <c r="CV938" i="64"/>
  <c r="CV953" i="64" s="1"/>
  <c r="CV612" i="64"/>
  <c r="CV589" i="64"/>
  <c r="DD588" i="64"/>
  <c r="DD603" i="64" s="1"/>
  <c r="CV561" i="64"/>
  <c r="DD458" i="64"/>
  <c r="CV405" i="64"/>
  <c r="CV385" i="64"/>
  <c r="DD382" i="64"/>
  <c r="DD395" i="64" s="1"/>
  <c r="CV381" i="64"/>
  <c r="DD2463" i="64"/>
  <c r="DD2462" i="64"/>
  <c r="CV2441" i="64"/>
  <c r="CV2415" i="64"/>
  <c r="CV2412" i="64"/>
  <c r="DD2386" i="64"/>
  <c r="DD1716" i="64"/>
  <c r="CV1711" i="64"/>
  <c r="CV1726" i="64" s="1"/>
  <c r="CV1661" i="64"/>
  <c r="DD1584" i="64"/>
  <c r="DD1597" i="64" s="1"/>
  <c r="DD1583" i="64"/>
  <c r="CV1790" i="64"/>
  <c r="CV1803" i="64" s="1"/>
  <c r="CV1539" i="64"/>
  <c r="CV1574" i="64" s="1"/>
  <c r="CV1491" i="64"/>
  <c r="CV1526" i="64" s="1"/>
  <c r="DD1941" i="64"/>
  <c r="DD1964" i="64" s="1"/>
  <c r="DD1940" i="64"/>
  <c r="DD1963" i="64" s="1"/>
  <c r="DD1909" i="64"/>
  <c r="DD1932" i="64" s="1"/>
  <c r="DD1877" i="64"/>
  <c r="DD1904" i="64" s="1"/>
  <c r="CV1872" i="64"/>
  <c r="CV1899" i="64" s="1"/>
  <c r="CV1459" i="64"/>
  <c r="CV1486" i="64" s="1"/>
  <c r="CV1422" i="64"/>
  <c r="CV1419" i="64"/>
  <c r="CV1446" i="64" s="1"/>
  <c r="DD1384" i="64"/>
  <c r="DD1411" i="64" s="1"/>
  <c r="DD1383" i="64"/>
  <c r="DD1410" i="64" s="1"/>
  <c r="DD1353" i="64"/>
  <c r="DD1380" i="64" s="1"/>
  <c r="DD1352" i="64"/>
  <c r="CV1348" i="64"/>
  <c r="CV1375" i="64" s="1"/>
  <c r="DD2007" i="64"/>
  <c r="DD2032" i="64" s="1"/>
  <c r="DD2075" i="64" s="1"/>
  <c r="DD2006" i="64"/>
  <c r="DD2031" i="64" s="1"/>
  <c r="CV1255" i="64"/>
  <c r="CV1268" i="64" s="1"/>
  <c r="CV1230" i="64"/>
  <c r="CV1245" i="64" s="1"/>
  <c r="DD937" i="64"/>
  <c r="DD952" i="64" s="1"/>
  <c r="DD661" i="64"/>
  <c r="DD592" i="64"/>
  <c r="CV454" i="64"/>
  <c r="CV2440" i="64"/>
  <c r="DD2385" i="64"/>
  <c r="DD1715" i="64"/>
  <c r="CV1692" i="64"/>
  <c r="CV1707" i="64" s="1"/>
  <c r="CV1660" i="64"/>
  <c r="DD1580" i="64"/>
  <c r="DD1593" i="64" s="1"/>
  <c r="DD1579" i="64"/>
  <c r="DD1592" i="64" s="1"/>
  <c r="CV1789" i="64"/>
  <c r="CV1538" i="64"/>
  <c r="DD1495" i="64"/>
  <c r="DD1530" i="64" s="1"/>
  <c r="DD1494" i="64"/>
  <c r="DD1908" i="64"/>
  <c r="DD1931" i="64" s="1"/>
  <c r="DD1876" i="64"/>
  <c r="CV1458" i="64"/>
  <c r="CV1455" i="64"/>
  <c r="CV1482" i="64" s="1"/>
  <c r="DD1349" i="64"/>
  <c r="DD1376" i="64" s="1"/>
  <c r="DD1348" i="64"/>
  <c r="DD1375" i="64" s="1"/>
  <c r="CV1231" i="64"/>
  <c r="CV1246" i="64" s="1"/>
  <c r="DD1106" i="64"/>
  <c r="DD1225" i="64" s="1"/>
  <c r="DD1083" i="64"/>
  <c r="DD1098" i="64" s="1"/>
  <c r="CV1078" i="64"/>
  <c r="CV1093" i="64" s="1"/>
  <c r="DD993" i="64"/>
  <c r="CV662" i="64"/>
  <c r="CV675" i="64" s="1"/>
  <c r="CV638" i="64"/>
  <c r="CV637" i="64"/>
  <c r="DD613" i="64"/>
  <c r="DD560" i="64"/>
  <c r="DD580" i="64" s="1"/>
  <c r="DD408" i="64"/>
  <c r="CV2467" i="64"/>
  <c r="DD2415" i="64"/>
  <c r="CV2411" i="64"/>
  <c r="DD1712" i="64"/>
  <c r="DD1727" i="64" s="1"/>
  <c r="DD1711" i="64"/>
  <c r="DD1726" i="64" s="1"/>
  <c r="CV1657" i="64"/>
  <c r="CV1679" i="64" s="1"/>
  <c r="CV1638" i="64"/>
  <c r="CV1652" i="64" s="1"/>
  <c r="CV1606" i="64"/>
  <c r="CV1786" i="64"/>
  <c r="CV1799" i="64" s="1"/>
  <c r="CV1535" i="64"/>
  <c r="CV1570" i="64" s="1"/>
  <c r="CV1490" i="64"/>
  <c r="CV1525" i="64" s="1"/>
  <c r="DD1873" i="64"/>
  <c r="DD1900" i="64" s="1"/>
  <c r="DD1872" i="64"/>
  <c r="DD1899" i="64" s="1"/>
  <c r="CV1454" i="64"/>
  <c r="CV1481" i="64" s="1"/>
  <c r="DD1422" i="64"/>
  <c r="CV1418" i="64"/>
  <c r="CV1445" i="64" s="1"/>
  <c r="CV1977" i="64"/>
  <c r="CV2002" i="64" s="1"/>
  <c r="CV1325" i="64"/>
  <c r="CV1340" i="64" s="1"/>
  <c r="CV1324" i="64"/>
  <c r="CV1339" i="64" s="1"/>
  <c r="DD1254" i="64"/>
  <c r="DD1267" i="64" s="1"/>
  <c r="DD1230" i="64"/>
  <c r="DD1245" i="64" s="1"/>
  <c r="CV1102" i="64"/>
  <c r="CV1079" i="64"/>
  <c r="CV1094" i="64" s="1"/>
  <c r="CV989" i="64"/>
  <c r="CV1002" i="64" s="1"/>
  <c r="CV941" i="64"/>
  <c r="CV616" i="64"/>
  <c r="DI2436" i="64"/>
  <c r="DI2385" i="64"/>
  <c r="CS1711" i="64"/>
  <c r="CS1726" i="64" s="1"/>
  <c r="DI1633" i="64"/>
  <c r="DI1647" i="64" s="1"/>
  <c r="DI1579" i="64"/>
  <c r="DI1592" i="64" s="1"/>
  <c r="DA1418" i="64"/>
  <c r="DA1445" i="64" s="1"/>
  <c r="DI1383" i="64"/>
  <c r="DI1410" i="64" s="1"/>
  <c r="DA1973" i="64"/>
  <c r="DA1998" i="64" s="1"/>
  <c r="DI2011" i="64"/>
  <c r="DI2036" i="64" s="1"/>
  <c r="DI1324" i="64"/>
  <c r="DI1339" i="64" s="1"/>
  <c r="DA1255" i="64"/>
  <c r="DA1268" i="64" s="1"/>
  <c r="CS1230" i="64"/>
  <c r="CS1245" i="64" s="1"/>
  <c r="CS1079" i="64"/>
  <c r="CS1094" i="64" s="1"/>
  <c r="CS637" i="64"/>
  <c r="DI2463" i="64"/>
  <c r="DI2441" i="64"/>
  <c r="CS2437" i="64"/>
  <c r="DI2412" i="64"/>
  <c r="DI2390" i="64"/>
  <c r="CS1656" i="64"/>
  <c r="CS1678" i="64" s="1"/>
  <c r="DI1606" i="64"/>
  <c r="CS1584" i="64"/>
  <c r="CS1597" i="64" s="1"/>
  <c r="DI2519" i="64"/>
  <c r="DI2533" i="64" s="1"/>
  <c r="DA1259" i="64"/>
  <c r="DA1272" i="64" s="1"/>
  <c r="DA666" i="64"/>
  <c r="DA679" i="64" s="1"/>
  <c r="CU1584" i="64"/>
  <c r="CU1597" i="64" s="1"/>
  <c r="CU1423" i="64"/>
  <c r="CU1450" i="64" s="1"/>
  <c r="CU1716" i="64"/>
  <c r="DI1913" i="64"/>
  <c r="DI1936" i="64" s="1"/>
  <c r="DI1790" i="64"/>
  <c r="DI1803" i="64" s="1"/>
  <c r="DI1083" i="64"/>
  <c r="DI1098" i="64" s="1"/>
  <c r="DI1877" i="64"/>
  <c r="DI1904" i="64" s="1"/>
  <c r="DI1716" i="64"/>
  <c r="DI617" i="64"/>
  <c r="DI666" i="64"/>
  <c r="DI679" i="64" s="1"/>
  <c r="DI1107" i="64"/>
  <c r="DI1235" i="64"/>
  <c r="DI1259" i="64"/>
  <c r="DI1272" i="64" s="1"/>
  <c r="DI1353" i="64"/>
  <c r="DI1380" i="64" s="1"/>
  <c r="DI1459" i="64"/>
  <c r="DI1486" i="64" s="1"/>
  <c r="DI1495" i="64"/>
  <c r="DI1530" i="64" s="1"/>
  <c r="DI1661" i="64"/>
  <c r="DI1692" i="64"/>
  <c r="DI1707" i="64" s="1"/>
  <c r="DI593" i="64"/>
  <c r="DI642" i="64"/>
  <c r="DI942" i="64"/>
  <c r="DI1388" i="64"/>
  <c r="DI1415" i="64" s="1"/>
  <c r="DI409" i="64"/>
  <c r="DI419" i="64" s="1"/>
  <c r="DI459" i="64"/>
  <c r="DI1329" i="64"/>
  <c r="DI1584" i="64"/>
  <c r="DI1597" i="64" s="1"/>
  <c r="DI565" i="64"/>
  <c r="DI1977" i="64"/>
  <c r="DI2002" i="64" s="1"/>
  <c r="DI1945" i="64"/>
  <c r="DI1968" i="64" s="1"/>
  <c r="DI1638" i="64"/>
  <c r="DI1652" i="64" s="1"/>
  <c r="DA1977" i="64"/>
  <c r="DA2002" i="64" s="1"/>
  <c r="DA1945" i="64"/>
  <c r="DA1968" i="64" s="1"/>
  <c r="DA1638" i="64"/>
  <c r="DA1652" i="64" s="1"/>
  <c r="DA565" i="64"/>
  <c r="DA994" i="64"/>
  <c r="DA1007" i="64" s="1"/>
  <c r="DA2011" i="64"/>
  <c r="DA2036" i="64" s="1"/>
  <c r="DA2519" i="64"/>
  <c r="DA2533" i="64" s="1"/>
  <c r="DA1606" i="64"/>
  <c r="DA386" i="64"/>
  <c r="DA1913" i="64"/>
  <c r="DA1936" i="64" s="1"/>
  <c r="DA1790" i="64"/>
  <c r="DA1803" i="64" s="1"/>
  <c r="DA1083" i="64"/>
  <c r="DA1098" i="64" s="1"/>
  <c r="DA1877" i="64"/>
  <c r="DA1904" i="64" s="1"/>
  <c r="DA1235" i="64"/>
  <c r="DA1353" i="64"/>
  <c r="DA1380" i="64" s="1"/>
  <c r="DA1459" i="64"/>
  <c r="DA1486" i="64" s="1"/>
  <c r="DA1495" i="64"/>
  <c r="DA1530" i="64" s="1"/>
  <c r="DA1661" i="64"/>
  <c r="DA593" i="64"/>
  <c r="DA642" i="64"/>
  <c r="DA942" i="64"/>
  <c r="DA1329" i="64"/>
  <c r="DA1584" i="64"/>
  <c r="DA1597" i="64" s="1"/>
  <c r="CS617" i="64"/>
  <c r="CS642" i="64"/>
  <c r="CS666" i="64"/>
  <c r="CS679" i="64" s="1"/>
  <c r="CS1107" i="64"/>
  <c r="CS1329" i="64"/>
  <c r="CS1423" i="64"/>
  <c r="CS1450" i="64" s="1"/>
  <c r="CS593" i="64"/>
  <c r="CS942" i="64"/>
  <c r="CS1539" i="64"/>
  <c r="CS1574" i="64" s="1"/>
  <c r="CS409" i="64"/>
  <c r="CS419" i="64" s="1"/>
  <c r="CS459" i="64"/>
  <c r="CS1977" i="64"/>
  <c r="CS2002" i="64" s="1"/>
  <c r="CS1945" i="64"/>
  <c r="CS1968" i="64" s="1"/>
  <c r="CS1638" i="64"/>
  <c r="CS1652" i="64" s="1"/>
  <c r="CS2011" i="64"/>
  <c r="CS2036" i="64" s="1"/>
  <c r="CS2519" i="64"/>
  <c r="CS2533" i="64" s="1"/>
  <c r="CS1606" i="64"/>
  <c r="CS565" i="64"/>
  <c r="CS994" i="64"/>
  <c r="CS1007" i="64" s="1"/>
  <c r="CS1913" i="64"/>
  <c r="CS1936" i="64" s="1"/>
  <c r="CS1790" i="64"/>
  <c r="CS1803" i="64" s="1"/>
  <c r="CS1692" i="64"/>
  <c r="CS1707" i="64" s="1"/>
  <c r="CS1083" i="64"/>
  <c r="CS1098" i="64" s="1"/>
  <c r="CS1353" i="64"/>
  <c r="CS1380" i="64" s="1"/>
  <c r="CS1459" i="64"/>
  <c r="CS1486" i="64" s="1"/>
  <c r="CS1495" i="64"/>
  <c r="CS1530" i="64" s="1"/>
  <c r="CS1661" i="64"/>
  <c r="DI616" i="64"/>
  <c r="DI1538" i="64"/>
  <c r="DA2466" i="64"/>
  <c r="DA1538" i="64"/>
  <c r="CS2466" i="64"/>
  <c r="DI561" i="64"/>
  <c r="DI589" i="64"/>
  <c r="DI990" i="64"/>
  <c r="DI1003" i="64" s="1"/>
  <c r="DI1384" i="64"/>
  <c r="DI1411" i="64" s="1"/>
  <c r="DI1580" i="64"/>
  <c r="DI1593" i="64" s="1"/>
  <c r="DI405" i="64"/>
  <c r="DI455" i="64"/>
  <c r="DI1079" i="64"/>
  <c r="DI1094" i="64" s="1"/>
  <c r="DI1325" i="64"/>
  <c r="DI1340" i="64" s="1"/>
  <c r="DI1419" i="64"/>
  <c r="DI1446" i="64" s="1"/>
  <c r="DI1255" i="64"/>
  <c r="DI1268" i="64" s="1"/>
  <c r="DI1634" i="64"/>
  <c r="DI1648" i="64" s="1"/>
  <c r="DI1231" i="64"/>
  <c r="DI1246" i="64" s="1"/>
  <c r="DI1973" i="64"/>
  <c r="DI1998" i="64" s="1"/>
  <c r="DI1941" i="64"/>
  <c r="DI1964" i="64" s="1"/>
  <c r="DI1602" i="64"/>
  <c r="DI1625" i="64" s="1"/>
  <c r="DI382" i="64"/>
  <c r="DI395" i="64" s="1"/>
  <c r="DI638" i="64"/>
  <c r="DI653" i="64" s="1"/>
  <c r="DI938" i="64"/>
  <c r="DI953" i="64" s="1"/>
  <c r="DI1103" i="64"/>
  <c r="DI2007" i="64"/>
  <c r="DI2032" i="64" s="1"/>
  <c r="DI2075" i="64" s="1"/>
  <c r="DI2515" i="64"/>
  <c r="DI2529" i="64" s="1"/>
  <c r="DI1688" i="64"/>
  <c r="DI1703" i="64" s="1"/>
  <c r="DI662" i="64"/>
  <c r="DI675" i="64" s="1"/>
  <c r="DI1873" i="64"/>
  <c r="DI1900" i="64" s="1"/>
  <c r="DI1535" i="64"/>
  <c r="DI1570" i="64" s="1"/>
  <c r="DI1657" i="64"/>
  <c r="DI1679" i="64" s="1"/>
  <c r="DA1873" i="64"/>
  <c r="DA1900" i="64" s="1"/>
  <c r="DA1535" i="64"/>
  <c r="DA1570" i="64" s="1"/>
  <c r="DA1657" i="64"/>
  <c r="DA1679" i="64" s="1"/>
  <c r="DA1349" i="64"/>
  <c r="DA1376" i="64" s="1"/>
  <c r="DA1455" i="64"/>
  <c r="DA1482" i="64" s="1"/>
  <c r="DA1491" i="64"/>
  <c r="DA1526" i="64" s="1"/>
  <c r="DA662" i="64"/>
  <c r="DA675" i="64" s="1"/>
  <c r="DA1384" i="64"/>
  <c r="DA1411" i="64" s="1"/>
  <c r="DA1580" i="64"/>
  <c r="DA1593" i="64" s="1"/>
  <c r="DA561" i="64"/>
  <c r="DA589" i="64"/>
  <c r="DA613" i="64"/>
  <c r="DA990" i="64"/>
  <c r="DA1003" i="64" s="1"/>
  <c r="DA1325" i="64"/>
  <c r="DA1340" i="64" s="1"/>
  <c r="DA1419" i="64"/>
  <c r="DA1446" i="64" s="1"/>
  <c r="DA1079" i="64"/>
  <c r="DA1094" i="64" s="1"/>
  <c r="DA1634" i="64"/>
  <c r="DA1648" i="64" s="1"/>
  <c r="DA1231" i="64"/>
  <c r="DA1246" i="64" s="1"/>
  <c r="DA2007" i="64"/>
  <c r="DA2032" i="64" s="1"/>
  <c r="DA2075" i="64" s="1"/>
  <c r="DA2515" i="64"/>
  <c r="DA2529" i="64" s="1"/>
  <c r="DA1688" i="64"/>
  <c r="DA1703" i="64" s="1"/>
  <c r="CS1231" i="64"/>
  <c r="CS1246" i="64" s="1"/>
  <c r="CS1255" i="64"/>
  <c r="CS1268" i="64" s="1"/>
  <c r="CS2007" i="64"/>
  <c r="CS2032" i="64" s="1"/>
  <c r="CS2075" i="64" s="1"/>
  <c r="CS2515" i="64"/>
  <c r="CS2529" i="64" s="1"/>
  <c r="CS1688" i="64"/>
  <c r="CS1703" i="64" s="1"/>
  <c r="CS405" i="64"/>
  <c r="CS455" i="64"/>
  <c r="CS1909" i="64"/>
  <c r="CS1932" i="64" s="1"/>
  <c r="CS1786" i="64"/>
  <c r="CS1799" i="64" s="1"/>
  <c r="CS1712" i="64"/>
  <c r="CS1727" i="64" s="1"/>
  <c r="CS638" i="64"/>
  <c r="CS653" i="64" s="1"/>
  <c r="CS938" i="64"/>
  <c r="CS953" i="64" s="1"/>
  <c r="CS1103" i="64"/>
  <c r="CS1873" i="64"/>
  <c r="CS1900" i="64" s="1"/>
  <c r="CS1535" i="64"/>
  <c r="CS1570" i="64" s="1"/>
  <c r="CS1657" i="64"/>
  <c r="CS1679" i="64" s="1"/>
  <c r="CS382" i="64"/>
  <c r="CS395" i="64" s="1"/>
  <c r="CS1349" i="64"/>
  <c r="CS1376" i="64" s="1"/>
  <c r="CS1455" i="64"/>
  <c r="CS1482" i="64" s="1"/>
  <c r="CS1491" i="64"/>
  <c r="CS1526" i="64" s="1"/>
  <c r="CS662" i="64"/>
  <c r="CS675" i="64" s="1"/>
  <c r="CS1384" i="64"/>
  <c r="CS1411" i="64" s="1"/>
  <c r="CS1580" i="64"/>
  <c r="CS1593" i="64" s="1"/>
  <c r="CS561" i="64"/>
  <c r="CS990" i="64"/>
  <c r="CS1003" i="64" s="1"/>
  <c r="CS1325" i="64"/>
  <c r="CS1340" i="64" s="1"/>
  <c r="CS1634" i="64"/>
  <c r="CS1648" i="64" s="1"/>
  <c r="DI560" i="64"/>
  <c r="DI580" i="64" s="1"/>
  <c r="DI661" i="64"/>
  <c r="DI1972" i="64"/>
  <c r="DI1997" i="64" s="1"/>
  <c r="DI1940" i="64"/>
  <c r="DI1963" i="64" s="1"/>
  <c r="DI1601" i="64"/>
  <c r="DI1624" i="64" s="1"/>
  <c r="DI1078" i="64"/>
  <c r="DI1093" i="64" s="1"/>
  <c r="DI1254" i="64"/>
  <c r="DI1267" i="64" s="1"/>
  <c r="DI2006" i="64"/>
  <c r="DI2031" i="64" s="1"/>
  <c r="DI2514" i="64"/>
  <c r="DI2528" i="64" s="1"/>
  <c r="DI1687" i="64"/>
  <c r="DI1702" i="64" s="1"/>
  <c r="DI1230" i="64"/>
  <c r="DI1245" i="64" s="1"/>
  <c r="DI1908" i="64"/>
  <c r="DI1931" i="64" s="1"/>
  <c r="DI1785" i="64"/>
  <c r="DI1798" i="64" s="1"/>
  <c r="DI1711" i="64"/>
  <c r="DI1726" i="64" s="1"/>
  <c r="DI588" i="64"/>
  <c r="DI603" i="64" s="1"/>
  <c r="DI612" i="64"/>
  <c r="DI637" i="64"/>
  <c r="DI1872" i="64"/>
  <c r="DI1899" i="64" s="1"/>
  <c r="DI1534" i="64"/>
  <c r="DI1656" i="64"/>
  <c r="DI1678" i="64" s="1"/>
  <c r="DI937" i="64"/>
  <c r="DI952" i="64" s="1"/>
  <c r="DI1102" i="64"/>
  <c r="DI1348" i="64"/>
  <c r="DI1375" i="64" s="1"/>
  <c r="DI1454" i="64"/>
  <c r="DI1481" i="64" s="1"/>
  <c r="DI1490" i="64"/>
  <c r="DI1525" i="64" s="1"/>
  <c r="DI1418" i="64"/>
  <c r="DI1445" i="64" s="1"/>
  <c r="DA404" i="64"/>
  <c r="DA454" i="64"/>
  <c r="DA1324" i="64"/>
  <c r="DA1339" i="64" s="1"/>
  <c r="DA1633" i="64"/>
  <c r="DA1647" i="64" s="1"/>
  <c r="DA560" i="64"/>
  <c r="DA580" i="64" s="1"/>
  <c r="DA989" i="64"/>
  <c r="DA1002" i="64" s="1"/>
  <c r="DA1972" i="64"/>
  <c r="DA1997" i="64" s="1"/>
  <c r="DA1940" i="64"/>
  <c r="DA1963" i="64" s="1"/>
  <c r="DA1601" i="64"/>
  <c r="DA1624" i="64" s="1"/>
  <c r="DA381" i="64"/>
  <c r="DA2006" i="64"/>
  <c r="DA2031" i="64" s="1"/>
  <c r="DA2514" i="64"/>
  <c r="DA2528" i="64" s="1"/>
  <c r="DA1687" i="64"/>
  <c r="DA1702" i="64" s="1"/>
  <c r="DA661" i="64"/>
  <c r="DA1078" i="64"/>
  <c r="DA1093" i="64" s="1"/>
  <c r="DA1254" i="64"/>
  <c r="DA1267" i="64" s="1"/>
  <c r="DA1908" i="64"/>
  <c r="DA1931" i="64" s="1"/>
  <c r="DA1785" i="64"/>
  <c r="DA1798" i="64" s="1"/>
  <c r="DA1230" i="64"/>
  <c r="DA1245" i="64" s="1"/>
  <c r="DA1872" i="64"/>
  <c r="DA1899" i="64" s="1"/>
  <c r="DA1534" i="64"/>
  <c r="DA1656" i="64"/>
  <c r="DA1678" i="64" s="1"/>
  <c r="DA588" i="64"/>
  <c r="DA603" i="64" s="1"/>
  <c r="DA612" i="64"/>
  <c r="DA937" i="64"/>
  <c r="DA952" i="64" s="1"/>
  <c r="DA1102" i="64"/>
  <c r="DA1383" i="64"/>
  <c r="DA1410" i="64" s="1"/>
  <c r="DA1579" i="64"/>
  <c r="DA1592" i="64" s="1"/>
  <c r="CS588" i="64"/>
  <c r="CS603" i="64" s="1"/>
  <c r="CS937" i="64"/>
  <c r="CS952" i="64" s="1"/>
  <c r="CS1418" i="64"/>
  <c r="CS1445" i="64" s="1"/>
  <c r="CS612" i="64"/>
  <c r="CS1633" i="64"/>
  <c r="CS1647" i="64" s="1"/>
  <c r="CS1324" i="64"/>
  <c r="CS1339" i="64" s="1"/>
  <c r="CS1972" i="64"/>
  <c r="CS1997" i="64" s="1"/>
  <c r="CS1940" i="64"/>
  <c r="CS1963" i="64" s="1"/>
  <c r="CS1601" i="64"/>
  <c r="CS1624" i="64" s="1"/>
  <c r="CS404" i="64"/>
  <c r="CS454" i="64"/>
  <c r="CS560" i="64"/>
  <c r="CS580" i="64" s="1"/>
  <c r="CS989" i="64"/>
  <c r="CS1002" i="64" s="1"/>
  <c r="CS2006" i="64"/>
  <c r="CS2031" i="64" s="1"/>
  <c r="CS2514" i="64"/>
  <c r="CS2528" i="64" s="1"/>
  <c r="CS381" i="64"/>
  <c r="CS1078" i="64"/>
  <c r="CS1093" i="64" s="1"/>
  <c r="CS1908" i="64"/>
  <c r="CS1931" i="64" s="1"/>
  <c r="CS1785" i="64"/>
  <c r="CS1798" i="64" s="1"/>
  <c r="CS661" i="64"/>
  <c r="CS1348" i="64"/>
  <c r="CS1375" i="64" s="1"/>
  <c r="CS1454" i="64"/>
  <c r="CS1481" i="64" s="1"/>
  <c r="CS1490" i="64"/>
  <c r="CS1525" i="64" s="1"/>
  <c r="DI2462" i="64"/>
  <c r="DI2411" i="64"/>
  <c r="DA1716" i="64"/>
  <c r="CS1941" i="64"/>
  <c r="CS1964" i="64" s="1"/>
  <c r="DI1909" i="64"/>
  <c r="DI1932" i="64" s="1"/>
  <c r="DA1454" i="64"/>
  <c r="DA1481" i="64" s="1"/>
  <c r="DI1349" i="64"/>
  <c r="DI1376" i="64" s="1"/>
  <c r="DI404" i="64"/>
  <c r="DA382" i="64"/>
  <c r="DA395" i="64" s="1"/>
  <c r="DI2467" i="64"/>
  <c r="CS2463" i="64"/>
  <c r="CS2441" i="64"/>
  <c r="DI2437" i="64"/>
  <c r="DI2416" i="64"/>
  <c r="CS2412" i="64"/>
  <c r="CS2390" i="64"/>
  <c r="DI2386" i="64"/>
  <c r="DA1692" i="64"/>
  <c r="DA1707" i="64" s="1"/>
  <c r="CS1602" i="64"/>
  <c r="CS1625" i="64" s="1"/>
  <c r="CS1579" i="64"/>
  <c r="CS1592" i="64" s="1"/>
  <c r="DI1786" i="64"/>
  <c r="DI1799" i="64" s="1"/>
  <c r="DI1455" i="64"/>
  <c r="DI1482" i="64" s="1"/>
  <c r="DA1423" i="64"/>
  <c r="DA1450" i="64" s="1"/>
  <c r="CS1383" i="64"/>
  <c r="CS1410" i="64" s="1"/>
  <c r="CS1254" i="64"/>
  <c r="CS1267" i="64" s="1"/>
  <c r="DA1107" i="64"/>
  <c r="CS613" i="64"/>
  <c r="DA409" i="64"/>
  <c r="DA419" i="64" s="1"/>
  <c r="DA405" i="64"/>
  <c r="CS2436" i="64"/>
  <c r="CS2385" i="64"/>
  <c r="CS1538" i="64"/>
  <c r="DA1941" i="64"/>
  <c r="DA1964" i="64" s="1"/>
  <c r="CS1872" i="64"/>
  <c r="CS1899" i="64" s="1"/>
  <c r="CS1973" i="64"/>
  <c r="CS1998" i="64" s="1"/>
  <c r="CS1102" i="64"/>
  <c r="DI994" i="64"/>
  <c r="DI1007" i="64" s="1"/>
  <c r="DA938" i="64"/>
  <c r="DA953" i="64" s="1"/>
  <c r="DI613" i="64"/>
  <c r="DI454" i="64"/>
  <c r="DI386" i="64"/>
  <c r="DA2463" i="64"/>
  <c r="DA2441" i="64"/>
  <c r="DA2436" i="64"/>
  <c r="DA2412" i="64"/>
  <c r="DA2390" i="64"/>
  <c r="DA2385" i="64"/>
  <c r="DA1712" i="64"/>
  <c r="DA1727" i="64" s="1"/>
  <c r="CS1687" i="64"/>
  <c r="CS1702" i="64" s="1"/>
  <c r="DA1602" i="64"/>
  <c r="DA1625" i="64" s="1"/>
  <c r="DA1539" i="64"/>
  <c r="DA1574" i="64" s="1"/>
  <c r="DI1423" i="64"/>
  <c r="DI1450" i="64" s="1"/>
  <c r="CS1259" i="64"/>
  <c r="CS1272" i="64" s="1"/>
  <c r="DA459" i="64"/>
  <c r="DA455" i="64"/>
  <c r="CS386" i="64"/>
  <c r="DK942" i="64"/>
  <c r="DK2011" i="64"/>
  <c r="DK2036" i="64" s="1"/>
  <c r="DK386" i="64"/>
  <c r="DK1329" i="64"/>
  <c r="DK565" i="64"/>
  <c r="DK1259" i="64"/>
  <c r="DK1272" i="64" s="1"/>
  <c r="DK1977" i="64"/>
  <c r="DK2002" i="64" s="1"/>
  <c r="DK1353" i="64"/>
  <c r="DK1380" i="64" s="1"/>
  <c r="DK1388" i="64"/>
  <c r="DK1415" i="64" s="1"/>
  <c r="DK1877" i="64"/>
  <c r="DK1904" i="64" s="1"/>
  <c r="DK409" i="64"/>
  <c r="DK419" i="64" s="1"/>
  <c r="DK593" i="64"/>
  <c r="DK1083" i="64"/>
  <c r="DK1098" i="64" s="1"/>
  <c r="DK1235" i="64"/>
  <c r="DK1539" i="64"/>
  <c r="DK1574" i="64" s="1"/>
  <c r="DK1790" i="64"/>
  <c r="DK1803" i="64" s="1"/>
  <c r="DK617" i="64"/>
  <c r="DK1107" i="64"/>
  <c r="DK1606" i="64"/>
  <c r="DK1638" i="64"/>
  <c r="DK1652" i="64" s="1"/>
  <c r="DK459" i="64"/>
  <c r="DK666" i="64"/>
  <c r="DK679" i="64" s="1"/>
  <c r="DK1423" i="64"/>
  <c r="DK1450" i="64" s="1"/>
  <c r="DK1913" i="64"/>
  <c r="DK1936" i="64" s="1"/>
  <c r="DK1584" i="64"/>
  <c r="DK1597" i="64" s="1"/>
  <c r="DK1661" i="64"/>
  <c r="DK642" i="64"/>
  <c r="DK994" i="64"/>
  <c r="DK1007" i="64" s="1"/>
  <c r="DK1459" i="64"/>
  <c r="DK1486" i="64" s="1"/>
  <c r="DC642" i="64"/>
  <c r="DC2011" i="64"/>
  <c r="DC2036" i="64" s="1"/>
  <c r="DC1945" i="64"/>
  <c r="DC1968" i="64" s="1"/>
  <c r="DC1495" i="64"/>
  <c r="DC1530" i="64" s="1"/>
  <c r="DC942" i="64"/>
  <c r="DC1329" i="64"/>
  <c r="DC386" i="64"/>
  <c r="DC1977" i="64"/>
  <c r="DC2002" i="64" s="1"/>
  <c r="DC1353" i="64"/>
  <c r="DC1380" i="64" s="1"/>
  <c r="DC1388" i="64"/>
  <c r="DC1415" i="64" s="1"/>
  <c r="DC1877" i="64"/>
  <c r="DC1904" i="64" s="1"/>
  <c r="DC565" i="64"/>
  <c r="DC1083" i="64"/>
  <c r="DC1098" i="64" s="1"/>
  <c r="DC1235" i="64"/>
  <c r="DC1259" i="64"/>
  <c r="DC1272" i="64" s="1"/>
  <c r="DC1539" i="64"/>
  <c r="DC1574" i="64" s="1"/>
  <c r="DC1790" i="64"/>
  <c r="DC1803" i="64" s="1"/>
  <c r="DC409" i="64"/>
  <c r="DC419" i="64" s="1"/>
  <c r="DC593" i="64"/>
  <c r="DC1606" i="64"/>
  <c r="DC1638" i="64"/>
  <c r="DC1652" i="64" s="1"/>
  <c r="DC617" i="64"/>
  <c r="DC1107" i="64"/>
  <c r="DC1423" i="64"/>
  <c r="DC1450" i="64" s="1"/>
  <c r="DC1913" i="64"/>
  <c r="DC1936" i="64" s="1"/>
  <c r="DC1584" i="64"/>
  <c r="DC1597" i="64" s="1"/>
  <c r="CU617" i="64"/>
  <c r="CU1107" i="64"/>
  <c r="CU1459" i="64"/>
  <c r="CU1486" i="64" s="1"/>
  <c r="CU459" i="64"/>
  <c r="CU642" i="64"/>
  <c r="CU666" i="64"/>
  <c r="CU679" i="64" s="1"/>
  <c r="CU994" i="64"/>
  <c r="CU1007" i="64" s="1"/>
  <c r="CU2519" i="64"/>
  <c r="CU2533" i="64" s="1"/>
  <c r="CU2011" i="64"/>
  <c r="CU2036" i="64" s="1"/>
  <c r="CU1945" i="64"/>
  <c r="CU1968" i="64" s="1"/>
  <c r="CU1495" i="64"/>
  <c r="CU1530" i="64" s="1"/>
  <c r="CU1329" i="64"/>
  <c r="CU942" i="64"/>
  <c r="CU1977" i="64"/>
  <c r="CU2002" i="64" s="1"/>
  <c r="CU1353" i="64"/>
  <c r="CU1380" i="64" s="1"/>
  <c r="CU1388" i="64"/>
  <c r="CU1415" i="64" s="1"/>
  <c r="CU1877" i="64"/>
  <c r="CU1904" i="64" s="1"/>
  <c r="CU386" i="64"/>
  <c r="CU1259" i="64"/>
  <c r="CU1272" i="64" s="1"/>
  <c r="CU1539" i="64"/>
  <c r="CU1574" i="64" s="1"/>
  <c r="CU1790" i="64"/>
  <c r="CU1803" i="64" s="1"/>
  <c r="CU565" i="64"/>
  <c r="CU1083" i="64"/>
  <c r="CU1098" i="64" s="1"/>
  <c r="CU1235" i="64"/>
  <c r="CU1606" i="64"/>
  <c r="CU1638" i="64"/>
  <c r="CU1652" i="64" s="1"/>
  <c r="DK408" i="64"/>
  <c r="DK592" i="64"/>
  <c r="DK1422" i="64"/>
  <c r="DK616" i="64"/>
  <c r="DK1106" i="64"/>
  <c r="DK1225" i="64" s="1"/>
  <c r="DK1458" i="64"/>
  <c r="DK458" i="64"/>
  <c r="DK641" i="64"/>
  <c r="DK665" i="64"/>
  <c r="DK678" i="64" s="1"/>
  <c r="DK993" i="64"/>
  <c r="DK2518" i="64"/>
  <c r="DK2010" i="64"/>
  <c r="DK1944" i="64"/>
  <c r="DK1494" i="64"/>
  <c r="DK1328" i="64"/>
  <c r="DK941" i="64"/>
  <c r="DK1976" i="64"/>
  <c r="DK1352" i="64"/>
  <c r="DK1387" i="64"/>
  <c r="DK1876" i="64"/>
  <c r="DK385" i="64"/>
  <c r="DK1258" i="64"/>
  <c r="DK1538" i="64"/>
  <c r="DK1789" i="64"/>
  <c r="DC385" i="64"/>
  <c r="DC564" i="64"/>
  <c r="DC1234" i="64"/>
  <c r="DC1249" i="64" s="1"/>
  <c r="DC1422" i="64"/>
  <c r="DC1912" i="64"/>
  <c r="DC1458" i="64"/>
  <c r="DC408" i="64"/>
  <c r="DC592" i="64"/>
  <c r="DC1106" i="64"/>
  <c r="DC1225" i="64" s="1"/>
  <c r="DC2518" i="64"/>
  <c r="DC616" i="64"/>
  <c r="DC641" i="64"/>
  <c r="DC665" i="64"/>
  <c r="DC678" i="64" s="1"/>
  <c r="DC993" i="64"/>
  <c r="DC2010" i="64"/>
  <c r="DC1944" i="64"/>
  <c r="DC1494" i="64"/>
  <c r="DC458" i="64"/>
  <c r="DC1328" i="64"/>
  <c r="DC1976" i="64"/>
  <c r="DC1352" i="64"/>
  <c r="DC1387" i="64"/>
  <c r="DC1876" i="64"/>
  <c r="DC1538" i="64"/>
  <c r="CU458" i="64"/>
  <c r="CU941" i="64"/>
  <c r="CU1258" i="64"/>
  <c r="CU1422" i="64"/>
  <c r="CU1912" i="64"/>
  <c r="CU564" i="64"/>
  <c r="CU1234" i="64"/>
  <c r="CU1249" i="64" s="1"/>
  <c r="CU1458" i="64"/>
  <c r="CU385" i="64"/>
  <c r="CU2518" i="64"/>
  <c r="CU1106" i="64"/>
  <c r="CU1225" i="64" s="1"/>
  <c r="CU2010" i="64"/>
  <c r="CU1944" i="64"/>
  <c r="CU1494" i="64"/>
  <c r="CU408" i="64"/>
  <c r="CU592" i="64"/>
  <c r="CU641" i="64"/>
  <c r="CU993" i="64"/>
  <c r="CU1328" i="64"/>
  <c r="CU1538" i="64"/>
  <c r="DK638" i="64"/>
  <c r="DK990" i="64"/>
  <c r="DK1003" i="64" s="1"/>
  <c r="DK1973" i="64"/>
  <c r="DK1998" i="64" s="1"/>
  <c r="DK1349" i="64"/>
  <c r="DK1376" i="64" s="1"/>
  <c r="DK1384" i="64"/>
  <c r="DK1411" i="64" s="1"/>
  <c r="DK1873" i="64"/>
  <c r="DK1900" i="64" s="1"/>
  <c r="DK405" i="64"/>
  <c r="DK589" i="64"/>
  <c r="DK1786" i="64"/>
  <c r="DK1799" i="64" s="1"/>
  <c r="DK613" i="64"/>
  <c r="DK662" i="64"/>
  <c r="DK675" i="64" s="1"/>
  <c r="DK938" i="64"/>
  <c r="DK953" i="64" s="1"/>
  <c r="DK455" i="64"/>
  <c r="DK1255" i="64"/>
  <c r="DK1268" i="64" s="1"/>
  <c r="DK1419" i="64"/>
  <c r="DK1446" i="64" s="1"/>
  <c r="DK1909" i="64"/>
  <c r="DK1932" i="64" s="1"/>
  <c r="DK1455" i="64"/>
  <c r="DK1482" i="64" s="1"/>
  <c r="DK561" i="64"/>
  <c r="DK1231" i="64"/>
  <c r="DK1246" i="64" s="1"/>
  <c r="DK2515" i="64"/>
  <c r="DK2529" i="64" s="1"/>
  <c r="DK2007" i="64"/>
  <c r="DK2032" i="64" s="1"/>
  <c r="DK2075" i="64" s="1"/>
  <c r="DK1941" i="64"/>
  <c r="DK1964" i="64" s="1"/>
  <c r="DK1491" i="64"/>
  <c r="DK1526" i="64" s="1"/>
  <c r="DK1535" i="64"/>
  <c r="DK1570" i="64" s="1"/>
  <c r="DC1325" i="64"/>
  <c r="DC1340" i="64" s="1"/>
  <c r="DC382" i="64"/>
  <c r="DC395" i="64" s="1"/>
  <c r="DC1079" i="64"/>
  <c r="DC1094" i="64" s="1"/>
  <c r="DC1103" i="64"/>
  <c r="DC1973" i="64"/>
  <c r="DC1998" i="64" s="1"/>
  <c r="DC1349" i="64"/>
  <c r="DC1376" i="64" s="1"/>
  <c r="DC1384" i="64"/>
  <c r="DC1411" i="64" s="1"/>
  <c r="DC1873" i="64"/>
  <c r="DC1900" i="64" s="1"/>
  <c r="DC638" i="64"/>
  <c r="DC990" i="64"/>
  <c r="DC1003" i="64" s="1"/>
  <c r="DC1786" i="64"/>
  <c r="DC1799" i="64" s="1"/>
  <c r="DC589" i="64"/>
  <c r="DC405" i="64"/>
  <c r="DC938" i="64"/>
  <c r="DC953" i="64" s="1"/>
  <c r="DC1419" i="64"/>
  <c r="DC1446" i="64" s="1"/>
  <c r="DC1909" i="64"/>
  <c r="DC1932" i="64" s="1"/>
  <c r="DC1580" i="64"/>
  <c r="DC1593" i="64" s="1"/>
  <c r="DC613" i="64"/>
  <c r="DC662" i="64"/>
  <c r="DC675" i="64" s="1"/>
  <c r="DC1255" i="64"/>
  <c r="DC1268" i="64" s="1"/>
  <c r="DC1455" i="64"/>
  <c r="DC1482" i="64" s="1"/>
  <c r="DC455" i="64"/>
  <c r="DC1535" i="64"/>
  <c r="DC1570" i="64" s="1"/>
  <c r="DC2515" i="64"/>
  <c r="DC2529" i="64" s="1"/>
  <c r="CU613" i="64"/>
  <c r="CU1231" i="64"/>
  <c r="CU1246" i="64" s="1"/>
  <c r="CU2007" i="64"/>
  <c r="CU2032" i="64" s="1"/>
  <c r="CU2075" i="64" s="1"/>
  <c r="CU455" i="64"/>
  <c r="CU561" i="64"/>
  <c r="CU1325" i="64"/>
  <c r="CU1340" i="64" s="1"/>
  <c r="CU1973" i="64"/>
  <c r="CU1998" i="64" s="1"/>
  <c r="CU1349" i="64"/>
  <c r="CU1376" i="64" s="1"/>
  <c r="CU1384" i="64"/>
  <c r="CU1411" i="64" s="1"/>
  <c r="CU1873" i="64"/>
  <c r="CU1900" i="64" s="1"/>
  <c r="CU1079" i="64"/>
  <c r="CU1094" i="64" s="1"/>
  <c r="CU1103" i="64"/>
  <c r="CU1786" i="64"/>
  <c r="CU1799" i="64" s="1"/>
  <c r="CU382" i="64"/>
  <c r="CU395" i="64" s="1"/>
  <c r="CU638" i="64"/>
  <c r="CU990" i="64"/>
  <c r="CU1003" i="64" s="1"/>
  <c r="CU1602" i="64"/>
  <c r="CU1625" i="64" s="1"/>
  <c r="CU1634" i="64"/>
  <c r="CU1648" i="64" s="1"/>
  <c r="CU1419" i="64"/>
  <c r="CU1446" i="64" s="1"/>
  <c r="CU1909" i="64"/>
  <c r="CU1932" i="64" s="1"/>
  <c r="CU1580" i="64"/>
  <c r="CU1593" i="64" s="1"/>
  <c r="CU1657" i="64"/>
  <c r="CU1679" i="64" s="1"/>
  <c r="CU589" i="64"/>
  <c r="CU938" i="64"/>
  <c r="CU953" i="64" s="1"/>
  <c r="CU1455" i="64"/>
  <c r="CU1482" i="64" s="1"/>
  <c r="DC2467" i="64"/>
  <c r="CU2440" i="64"/>
  <c r="DC2416" i="64"/>
  <c r="CU2389" i="64"/>
  <c r="DC1716" i="64"/>
  <c r="CU1660" i="64"/>
  <c r="DC1637" i="64"/>
  <c r="DK1605" i="64"/>
  <c r="DK1495" i="64"/>
  <c r="DK1530" i="64" s="1"/>
  <c r="CU1352" i="64"/>
  <c r="DC941" i="64"/>
  <c r="CU409" i="64"/>
  <c r="CU419" i="64" s="1"/>
  <c r="DK2467" i="64"/>
  <c r="CU2463" i="64"/>
  <c r="DC2440" i="64"/>
  <c r="DK2416" i="64"/>
  <c r="CU2412" i="64"/>
  <c r="DC2389" i="64"/>
  <c r="DK1716" i="64"/>
  <c r="CU1712" i="64"/>
  <c r="CU1727" i="64" s="1"/>
  <c r="CU1688" i="64"/>
  <c r="CU1703" i="64" s="1"/>
  <c r="DC1660" i="64"/>
  <c r="DK1637" i="64"/>
  <c r="DC2519" i="64"/>
  <c r="DC2533" i="64" s="1"/>
  <c r="CU1941" i="64"/>
  <c r="CU1964" i="64" s="1"/>
  <c r="DC1258" i="64"/>
  <c r="CU665" i="64"/>
  <c r="CU678" i="64" s="1"/>
  <c r="DK564" i="64"/>
  <c r="DK382" i="64"/>
  <c r="DK395" i="64" s="1"/>
  <c r="DC2463" i="64"/>
  <c r="DK2440" i="64"/>
  <c r="DC2412" i="64"/>
  <c r="DK2389" i="64"/>
  <c r="DC1712" i="64"/>
  <c r="DC1727" i="64" s="1"/>
  <c r="DC1688" i="64"/>
  <c r="DC1703" i="64" s="1"/>
  <c r="DK1660" i="64"/>
  <c r="DK2519" i="64"/>
  <c r="DK2533" i="64" s="1"/>
  <c r="CU1491" i="64"/>
  <c r="CU1526" i="64" s="1"/>
  <c r="DC1941" i="64"/>
  <c r="DC1964" i="64" s="1"/>
  <c r="CU1876" i="64"/>
  <c r="DC1459" i="64"/>
  <c r="DC1486" i="64" s="1"/>
  <c r="DK1325" i="64"/>
  <c r="DK1340" i="64" s="1"/>
  <c r="DC1231" i="64"/>
  <c r="DC1246" i="64" s="1"/>
  <c r="DC459" i="64"/>
  <c r="DK2463" i="64"/>
  <c r="CU2441" i="64"/>
  <c r="DK2412" i="64"/>
  <c r="CU2390" i="64"/>
  <c r="DK1712" i="64"/>
  <c r="DK1727" i="64" s="1"/>
  <c r="DK1688" i="64"/>
  <c r="DK1703" i="64" s="1"/>
  <c r="CU1661" i="64"/>
  <c r="DK1580" i="64"/>
  <c r="DK1593" i="64" s="1"/>
  <c r="CU1789" i="64"/>
  <c r="DC1491" i="64"/>
  <c r="DC1526" i="64" s="1"/>
  <c r="DC2007" i="64"/>
  <c r="DC2032" i="64" s="1"/>
  <c r="DC2075" i="64" s="1"/>
  <c r="DK1079" i="64"/>
  <c r="DK1094" i="64" s="1"/>
  <c r="CU616" i="64"/>
  <c r="CU405" i="64"/>
  <c r="CU2466" i="64"/>
  <c r="DC2441" i="64"/>
  <c r="CU2415" i="64"/>
  <c r="DC2390" i="64"/>
  <c r="CU1715" i="64"/>
  <c r="CU1691" i="64"/>
  <c r="DC1661" i="64"/>
  <c r="DC1602" i="64"/>
  <c r="DC1625" i="64" s="1"/>
  <c r="CU1583" i="64"/>
  <c r="DC1789" i="64"/>
  <c r="CU2515" i="64"/>
  <c r="CU2529" i="64" s="1"/>
  <c r="CU1387" i="64"/>
  <c r="DC994" i="64"/>
  <c r="DC1007" i="64" s="1"/>
  <c r="DC666" i="64"/>
  <c r="DC679" i="64" s="1"/>
  <c r="DC2466" i="64"/>
  <c r="DK2441" i="64"/>
  <c r="CU2437" i="64"/>
  <c r="DC2415" i="64"/>
  <c r="DK2390" i="64"/>
  <c r="CU2386" i="64"/>
  <c r="DC1715" i="64"/>
  <c r="DC1691" i="64"/>
  <c r="DC1634" i="64"/>
  <c r="DC1648" i="64" s="1"/>
  <c r="DK1602" i="64"/>
  <c r="DK1625" i="64" s="1"/>
  <c r="DC1583" i="64"/>
  <c r="DK1912" i="64"/>
  <c r="DK1234" i="64"/>
  <c r="DK1249" i="64" s="1"/>
  <c r="CU593" i="64"/>
  <c r="DK2466" i="64"/>
  <c r="DC2437" i="64"/>
  <c r="DK2415" i="64"/>
  <c r="DC2386" i="64"/>
  <c r="DK1715" i="64"/>
  <c r="DK1692" i="64"/>
  <c r="DK1707" i="64" s="1"/>
  <c r="DC1692" i="64"/>
  <c r="DC1707" i="64" s="1"/>
  <c r="CU1692" i="64"/>
  <c r="CU1707" i="64" s="1"/>
  <c r="DK1691" i="64"/>
  <c r="DC1657" i="64"/>
  <c r="DC1679" i="64" s="1"/>
  <c r="DK1634" i="64"/>
  <c r="DK1648" i="64" s="1"/>
  <c r="CU1605" i="64"/>
  <c r="DK1583" i="64"/>
  <c r="CU1535" i="64"/>
  <c r="CU1570" i="64" s="1"/>
  <c r="CU1913" i="64"/>
  <c r="CU1936" i="64" s="1"/>
  <c r="CU1976" i="64"/>
  <c r="CU1255" i="64"/>
  <c r="CU1268" i="64" s="1"/>
  <c r="DK1103" i="64"/>
  <c r="DC561" i="64"/>
  <c r="DD942" i="64"/>
  <c r="DD1259" i="64"/>
  <c r="DD1272" i="64" s="1"/>
  <c r="DD1107" i="64"/>
  <c r="DD565" i="64"/>
  <c r="DD642" i="64"/>
  <c r="CV994" i="64"/>
  <c r="CV1007" i="64" s="1"/>
  <c r="CV1083" i="64"/>
  <c r="CV1098" i="64" s="1"/>
  <c r="CV942" i="64"/>
  <c r="CV1107" i="64"/>
  <c r="CV1235" i="64"/>
  <c r="CV565" i="64"/>
  <c r="DE1106" i="64"/>
  <c r="DE1225" i="64" s="1"/>
  <c r="DE1234" i="64"/>
  <c r="DE1249" i="64" s="1"/>
  <c r="DE385" i="64"/>
  <c r="DE564" i="64"/>
  <c r="DE592" i="64"/>
  <c r="DE641" i="64"/>
  <c r="DE993" i="64"/>
  <c r="DE408" i="64"/>
  <c r="DE458" i="64"/>
  <c r="DE616" i="64"/>
  <c r="DE941" i="64"/>
  <c r="CW616" i="64"/>
  <c r="CW1258" i="64"/>
  <c r="CW665" i="64"/>
  <c r="CW678" i="64" s="1"/>
  <c r="CW1106" i="64"/>
  <c r="CW1225" i="64" s="1"/>
  <c r="CW1234" i="64"/>
  <c r="CW1249" i="64" s="1"/>
  <c r="CW564" i="64"/>
  <c r="CW385" i="64"/>
  <c r="CW592" i="64"/>
  <c r="CW641" i="64"/>
  <c r="CW993" i="64"/>
  <c r="CW408" i="64"/>
  <c r="CW458" i="64"/>
  <c r="CO408" i="64"/>
  <c r="CO458" i="64"/>
  <c r="CO941" i="64"/>
  <c r="CO1258" i="64"/>
  <c r="CO616" i="64"/>
  <c r="CO1106" i="64"/>
  <c r="CO1225" i="64" s="1"/>
  <c r="CO1234" i="64"/>
  <c r="CO1249" i="64" s="1"/>
  <c r="CO564" i="64"/>
  <c r="CO665" i="64"/>
  <c r="CO678" i="64" s="1"/>
  <c r="CO641" i="64"/>
  <c r="CO993" i="64"/>
  <c r="CO385" i="64"/>
  <c r="CO592" i="64"/>
  <c r="DF938" i="64"/>
  <c r="DF953" i="64" s="1"/>
  <c r="DF405" i="64"/>
  <c r="DF455" i="64"/>
  <c r="DF1255" i="64"/>
  <c r="DF1268" i="64" s="1"/>
  <c r="DF1079" i="64"/>
  <c r="DF1094" i="64" s="1"/>
  <c r="DF1103" i="64"/>
  <c r="DF1231" i="64"/>
  <c r="DF1246" i="64" s="1"/>
  <c r="DF561" i="64"/>
  <c r="DF613" i="64"/>
  <c r="DF638" i="64"/>
  <c r="DF662" i="64"/>
  <c r="DF675" i="64" s="1"/>
  <c r="DF990" i="64"/>
  <c r="DF1003" i="64" s="1"/>
  <c r="CX382" i="64"/>
  <c r="CX395" i="64" s="1"/>
  <c r="CX589" i="64"/>
  <c r="CX938" i="64"/>
  <c r="CX953" i="64" s="1"/>
  <c r="CX1255" i="64"/>
  <c r="CX1268" i="64" s="1"/>
  <c r="CX405" i="64"/>
  <c r="CX455" i="64"/>
  <c r="CX1079" i="64"/>
  <c r="CX1094" i="64" s="1"/>
  <c r="CX1103" i="64"/>
  <c r="CX561" i="64"/>
  <c r="CX1325" i="64"/>
  <c r="CX1340" i="64" s="1"/>
  <c r="CX613" i="64"/>
  <c r="CX638" i="64"/>
  <c r="CX990" i="64"/>
  <c r="CX1003" i="64" s="1"/>
  <c r="CP613" i="64"/>
  <c r="CP662" i="64"/>
  <c r="CP675" i="64" s="1"/>
  <c r="CP382" i="64"/>
  <c r="CP395" i="64" s="1"/>
  <c r="CP589" i="64"/>
  <c r="CP938" i="64"/>
  <c r="CP953" i="64" s="1"/>
  <c r="CP1079" i="64"/>
  <c r="CP1094" i="64" s="1"/>
  <c r="CP1103" i="64"/>
  <c r="CP1231" i="64"/>
  <c r="CP1246" i="64" s="1"/>
  <c r="CP405" i="64"/>
  <c r="CP455" i="64"/>
  <c r="CP561" i="64"/>
  <c r="DG404" i="64"/>
  <c r="DG454" i="64"/>
  <c r="DG637" i="64"/>
  <c r="DG989" i="64"/>
  <c r="DG1002" i="64" s="1"/>
  <c r="DG612" i="64"/>
  <c r="DG661" i="64"/>
  <c r="DG937" i="64"/>
  <c r="DG952" i="64" s="1"/>
  <c r="DG381" i="64"/>
  <c r="DG588" i="64"/>
  <c r="DG603" i="64" s="1"/>
  <c r="DG1254" i="64"/>
  <c r="DG1267" i="64" s="1"/>
  <c r="DG1078" i="64"/>
  <c r="DG1093" i="64" s="1"/>
  <c r="DG1102" i="64"/>
  <c r="DG1230" i="64"/>
  <c r="DG1245" i="64" s="1"/>
  <c r="CY560" i="64"/>
  <c r="CY580" i="64" s="1"/>
  <c r="CY1324" i="64"/>
  <c r="CY1339" i="64" s="1"/>
  <c r="CY637" i="64"/>
  <c r="CY989" i="64"/>
  <c r="CY1002" i="64" s="1"/>
  <c r="CY404" i="64"/>
  <c r="CY454" i="64"/>
  <c r="CY612" i="64"/>
  <c r="CY661" i="64"/>
  <c r="CY937" i="64"/>
  <c r="CY952" i="64" s="1"/>
  <c r="CY1254" i="64"/>
  <c r="CY1267" i="64" s="1"/>
  <c r="CQ1078" i="64"/>
  <c r="CQ1093" i="64" s="1"/>
  <c r="CQ1102" i="64"/>
  <c r="CQ1230" i="64"/>
  <c r="CQ1245" i="64" s="1"/>
  <c r="CQ381" i="64"/>
  <c r="CQ560" i="64"/>
  <c r="CQ580" i="64" s="1"/>
  <c r="CQ588" i="64"/>
  <c r="CQ603" i="64" s="1"/>
  <c r="CQ1324" i="64"/>
  <c r="CQ1339" i="64" s="1"/>
  <c r="CQ637" i="64"/>
  <c r="CQ989" i="64"/>
  <c r="CQ1002" i="64" s="1"/>
  <c r="CQ404" i="64"/>
  <c r="CQ454" i="64"/>
  <c r="CQ612" i="64"/>
  <c r="CQ937" i="64"/>
  <c r="CQ952" i="64" s="1"/>
  <c r="CP1955" i="64"/>
  <c r="CZ1388" i="64"/>
  <c r="CZ1415" i="64" s="1"/>
  <c r="CZ1913" i="64"/>
  <c r="CZ1936" i="64" s="1"/>
  <c r="CZ565" i="64"/>
  <c r="CZ666" i="64"/>
  <c r="CZ679" i="64" s="1"/>
  <c r="CZ942" i="64"/>
  <c r="CZ386" i="64"/>
  <c r="CZ1945" i="64"/>
  <c r="CZ1968" i="64" s="1"/>
  <c r="CZ593" i="64"/>
  <c r="CZ1259" i="64"/>
  <c r="CZ1272" i="64" s="1"/>
  <c r="CZ1329" i="64"/>
  <c r="CZ1423" i="64"/>
  <c r="CZ1450" i="64" s="1"/>
  <c r="CZ1459" i="64"/>
  <c r="CZ1486" i="64" s="1"/>
  <c r="CZ1877" i="64"/>
  <c r="CZ1904" i="64" s="1"/>
  <c r="CZ2011" i="64"/>
  <c r="CZ2036" i="64" s="1"/>
  <c r="CZ617" i="64"/>
  <c r="CZ1107" i="64"/>
  <c r="CZ409" i="64"/>
  <c r="CZ419" i="64" s="1"/>
  <c r="CZ994" i="64"/>
  <c r="CZ1007" i="64" s="1"/>
  <c r="CZ1083" i="64"/>
  <c r="CZ1098" i="64" s="1"/>
  <c r="CZ1495" i="64"/>
  <c r="CZ1530" i="64" s="1"/>
  <c r="CU404" i="64"/>
  <c r="CU637" i="64"/>
  <c r="CU1230" i="64"/>
  <c r="CU1972" i="64"/>
  <c r="CU1997" i="64" s="1"/>
  <c r="CU454" i="64"/>
  <c r="CU937" i="64"/>
  <c r="CU952" i="64" s="1"/>
  <c r="CU1383" i="64"/>
  <c r="CU1410" i="64" s="1"/>
  <c r="CU1908" i="64"/>
  <c r="CU1931" i="64" s="1"/>
  <c r="CU560" i="64"/>
  <c r="CU1534" i="64"/>
  <c r="CU661" i="64"/>
  <c r="CU1324" i="64"/>
  <c r="CU1339" i="64" s="1"/>
  <c r="CU1872" i="64"/>
  <c r="CU1899" i="64" s="1"/>
  <c r="CU1940" i="64"/>
  <c r="CU1963" i="64" s="1"/>
  <c r="CU381" i="64"/>
  <c r="CU1254" i="64"/>
  <c r="CU1418" i="64"/>
  <c r="CU1454" i="64"/>
  <c r="CU588" i="64"/>
  <c r="CU2006" i="64"/>
  <c r="CU2031" i="64" s="1"/>
  <c r="CU989" i="64"/>
  <c r="CU1002" i="64" s="1"/>
  <c r="CU1102" i="64"/>
  <c r="CU1490" i="64"/>
  <c r="CU1525" i="64" s="1"/>
  <c r="DH1539" i="64"/>
  <c r="DH1574" i="64" s="1"/>
  <c r="CZ1539" i="64"/>
  <c r="CZ1574" i="64" s="1"/>
  <c r="CR1539" i="64"/>
  <c r="CR1574" i="64" s="1"/>
  <c r="CZ1235" i="64"/>
  <c r="CR1235" i="64"/>
  <c r="DH666" i="64"/>
  <c r="DH679" i="64" s="1"/>
  <c r="DH1388" i="64"/>
  <c r="DH1415" i="64" s="1"/>
  <c r="DH1913" i="64"/>
  <c r="DH1936" i="64" s="1"/>
  <c r="DH386" i="64"/>
  <c r="DH565" i="64"/>
  <c r="DH942" i="64"/>
  <c r="DH593" i="64"/>
  <c r="DH1945" i="64"/>
  <c r="DH1968" i="64" s="1"/>
  <c r="DH1259" i="64"/>
  <c r="DH1272" i="64" s="1"/>
  <c r="DH1329" i="64"/>
  <c r="DH1423" i="64"/>
  <c r="DH1450" i="64" s="1"/>
  <c r="DH1459" i="64"/>
  <c r="DH1486" i="64" s="1"/>
  <c r="DH1877" i="64"/>
  <c r="DH1904" i="64" s="1"/>
  <c r="DH617" i="64"/>
  <c r="DH2011" i="64"/>
  <c r="DH2036" i="64" s="1"/>
  <c r="DH409" i="64"/>
  <c r="DH419" i="64" s="1"/>
  <c r="DH1107" i="64"/>
  <c r="DH459" i="64"/>
  <c r="DH994" i="64"/>
  <c r="DH1007" i="64" s="1"/>
  <c r="DH1083" i="64"/>
  <c r="DH1098" i="64" s="1"/>
  <c r="DH1495" i="64"/>
  <c r="DH1530" i="64" s="1"/>
  <c r="DK637" i="64"/>
  <c r="DK1230" i="64"/>
  <c r="DK1972" i="64"/>
  <c r="DK1997" i="64" s="1"/>
  <c r="DK661" i="64"/>
  <c r="DK937" i="64"/>
  <c r="DK952" i="64" s="1"/>
  <c r="DK1383" i="64"/>
  <c r="DK1410" i="64" s="1"/>
  <c r="DK1908" i="64"/>
  <c r="DK1931" i="64" s="1"/>
  <c r="DK381" i="64"/>
  <c r="DK560" i="64"/>
  <c r="DK1534" i="64"/>
  <c r="DK588" i="64"/>
  <c r="DK1324" i="64"/>
  <c r="DK1339" i="64" s="1"/>
  <c r="DK1872" i="64"/>
  <c r="DK1899" i="64" s="1"/>
  <c r="DK1940" i="64"/>
  <c r="DK1963" i="64" s="1"/>
  <c r="DK1254" i="64"/>
  <c r="DK1418" i="64"/>
  <c r="DK1454" i="64"/>
  <c r="DK612" i="64"/>
  <c r="DK2006" i="64"/>
  <c r="DK2031" i="64" s="1"/>
  <c r="DK404" i="64"/>
  <c r="DK989" i="64"/>
  <c r="DK1002" i="64" s="1"/>
  <c r="DK1102" i="64"/>
  <c r="DK1490" i="64"/>
  <c r="DK1525" i="64" s="1"/>
  <c r="DH2441" i="64"/>
  <c r="CZ2441" i="64"/>
  <c r="CR2441" i="64"/>
  <c r="DI2440" i="64"/>
  <c r="DA2440" i="64"/>
  <c r="CS2440" i="64"/>
  <c r="DJ2437" i="64"/>
  <c r="DB2437" i="64"/>
  <c r="CT2437" i="64"/>
  <c r="DK2436" i="64"/>
  <c r="DC2436" i="64"/>
  <c r="CU2436" i="64"/>
  <c r="DI1715" i="64"/>
  <c r="DA1715" i="64"/>
  <c r="CS1715" i="64"/>
  <c r="DJ1712" i="64"/>
  <c r="DJ1727" i="64" s="1"/>
  <c r="DB1712" i="64"/>
  <c r="DB1727" i="64" s="1"/>
  <c r="CT1712" i="64"/>
  <c r="CT1727" i="64" s="1"/>
  <c r="DK1711" i="64"/>
  <c r="DC1711" i="64"/>
  <c r="CU1711" i="64"/>
  <c r="DI1660" i="64"/>
  <c r="DA1660" i="64"/>
  <c r="CS1660" i="64"/>
  <c r="DJ1657" i="64"/>
  <c r="DJ1679" i="64" s="1"/>
  <c r="DB1657" i="64"/>
  <c r="DB1679" i="64" s="1"/>
  <c r="CT1657" i="64"/>
  <c r="CT1679" i="64" s="1"/>
  <c r="DK1656" i="64"/>
  <c r="DC1656" i="64"/>
  <c r="CU1656" i="64"/>
  <c r="DH1638" i="64"/>
  <c r="DH1652" i="64" s="1"/>
  <c r="CZ1638" i="64"/>
  <c r="CZ1652" i="64" s="1"/>
  <c r="CR1638" i="64"/>
  <c r="CR1652" i="64" s="1"/>
  <c r="DI1637" i="64"/>
  <c r="DA1637" i="64"/>
  <c r="CS1637" i="64"/>
  <c r="DJ1634" i="64"/>
  <c r="DJ1648" i="64" s="1"/>
  <c r="DB1634" i="64"/>
  <c r="DB1648" i="64" s="1"/>
  <c r="CT1634" i="64"/>
  <c r="CT1648" i="64" s="1"/>
  <c r="DK1633" i="64"/>
  <c r="DC1633" i="64"/>
  <c r="CU1633" i="64"/>
  <c r="DJ1079" i="64"/>
  <c r="DJ1094" i="64" s="1"/>
  <c r="DB1079" i="64"/>
  <c r="DB1094" i="64" s="1"/>
  <c r="CT1079" i="64"/>
  <c r="CT1094" i="64" s="1"/>
  <c r="DK1078" i="64"/>
  <c r="DK1093" i="64" s="1"/>
  <c r="CU1078" i="64"/>
  <c r="CU1093" i="64" s="1"/>
  <c r="DH642" i="64"/>
  <c r="CZ642" i="64"/>
  <c r="CR459" i="64"/>
  <c r="CR1388" i="64"/>
  <c r="CR1415" i="64" s="1"/>
  <c r="CR1913" i="64"/>
  <c r="CR1936" i="64" s="1"/>
  <c r="CR565" i="64"/>
  <c r="CR942" i="64"/>
  <c r="CR666" i="64"/>
  <c r="CR679" i="64" s="1"/>
  <c r="CR1945" i="64"/>
  <c r="CR1968" i="64" s="1"/>
  <c r="CR386" i="64"/>
  <c r="CR1259" i="64"/>
  <c r="CR1272" i="64" s="1"/>
  <c r="CR1329" i="64"/>
  <c r="CR1423" i="64"/>
  <c r="CR1450" i="64" s="1"/>
  <c r="CR1459" i="64"/>
  <c r="CR1486" i="64" s="1"/>
  <c r="CR1877" i="64"/>
  <c r="CR1904" i="64" s="1"/>
  <c r="CR593" i="64"/>
  <c r="CR2011" i="64"/>
  <c r="CR2036" i="64" s="1"/>
  <c r="CR1107" i="64"/>
  <c r="CR617" i="64"/>
  <c r="CR994" i="64"/>
  <c r="CR1007" i="64" s="1"/>
  <c r="CR1083" i="64"/>
  <c r="CR1098" i="64" s="1"/>
  <c r="CR1495" i="64"/>
  <c r="CR1530" i="64" s="1"/>
  <c r="DC454" i="64"/>
  <c r="DC637" i="64"/>
  <c r="DC1230" i="64"/>
  <c r="DC1972" i="64"/>
  <c r="DC1997" i="64" s="1"/>
  <c r="DC937" i="64"/>
  <c r="DC952" i="64" s="1"/>
  <c r="DC1383" i="64"/>
  <c r="DC1410" i="64" s="1"/>
  <c r="DC1908" i="64"/>
  <c r="DC1931" i="64" s="1"/>
  <c r="DC560" i="64"/>
  <c r="DC661" i="64"/>
  <c r="DC1534" i="64"/>
  <c r="DC381" i="64"/>
  <c r="DC1324" i="64"/>
  <c r="DC1339" i="64" s="1"/>
  <c r="DC1872" i="64"/>
  <c r="DC1899" i="64" s="1"/>
  <c r="DC1940" i="64"/>
  <c r="DC1963" i="64" s="1"/>
  <c r="DC588" i="64"/>
  <c r="DC1254" i="64"/>
  <c r="DC1418" i="64"/>
  <c r="DC1454" i="64"/>
  <c r="DC2006" i="64"/>
  <c r="DC2031" i="64" s="1"/>
  <c r="DC612" i="64"/>
  <c r="DC989" i="64"/>
  <c r="DC1002" i="64" s="1"/>
  <c r="DC1102" i="64"/>
  <c r="DC1490" i="64"/>
  <c r="DC1525" i="64" s="1"/>
  <c r="DH2467" i="64"/>
  <c r="CZ2467" i="64"/>
  <c r="CR2467" i="64"/>
  <c r="DI2466" i="64"/>
  <c r="DJ2463" i="64"/>
  <c r="DB2463" i="64"/>
  <c r="CT2463" i="64"/>
  <c r="DK2462" i="64"/>
  <c r="DC2462" i="64"/>
  <c r="CU2462" i="64"/>
  <c r="DH1716" i="64"/>
  <c r="CZ1716" i="64"/>
  <c r="CR1716" i="64"/>
  <c r="DH1661" i="64"/>
  <c r="CZ1661" i="64"/>
  <c r="CR1661" i="64"/>
  <c r="CZ459" i="64"/>
  <c r="DA616" i="64"/>
  <c r="DA641" i="64"/>
  <c r="DA1234" i="64"/>
  <c r="DA1249" i="64" s="1"/>
  <c r="DA1976" i="64"/>
  <c r="DA408" i="64"/>
  <c r="DA941" i="64"/>
  <c r="DA1387" i="64"/>
  <c r="DA1912" i="64"/>
  <c r="DA458" i="64"/>
  <c r="DA564" i="64"/>
  <c r="DA1328" i="64"/>
  <c r="DA1876" i="64"/>
  <c r="DA1944" i="64"/>
  <c r="DA665" i="64"/>
  <c r="DA678" i="64" s="1"/>
  <c r="DA1258" i="64"/>
  <c r="DA1422" i="64"/>
  <c r="DA1458" i="64"/>
  <c r="DA385" i="64"/>
  <c r="DA2010" i="64"/>
  <c r="DA592" i="64"/>
  <c r="DA993" i="64"/>
  <c r="DA1106" i="64"/>
  <c r="DA1225" i="64" s="1"/>
  <c r="DA1494" i="64"/>
  <c r="CS641" i="64"/>
  <c r="CS1234" i="64"/>
  <c r="CS1249" i="64" s="1"/>
  <c r="CS1976" i="64"/>
  <c r="CS616" i="64"/>
  <c r="CS941" i="64"/>
  <c r="CS1387" i="64"/>
  <c r="CS1912" i="64"/>
  <c r="CS408" i="64"/>
  <c r="CS564" i="64"/>
  <c r="CS458" i="64"/>
  <c r="CS1328" i="64"/>
  <c r="CS1876" i="64"/>
  <c r="CS1944" i="64"/>
  <c r="CS1258" i="64"/>
  <c r="CS1422" i="64"/>
  <c r="CS1458" i="64"/>
  <c r="CS665" i="64"/>
  <c r="CS678" i="64" s="1"/>
  <c r="CS2010" i="64"/>
  <c r="CS385" i="64"/>
  <c r="CS993" i="64"/>
  <c r="CS1106" i="64"/>
  <c r="CS1225" i="64" s="1"/>
  <c r="CS1494" i="64"/>
  <c r="DI1789" i="64"/>
  <c r="DA1789" i="64"/>
  <c r="CS1789" i="64"/>
  <c r="DJ1786" i="64"/>
  <c r="DJ1799" i="64" s="1"/>
  <c r="DB1786" i="64"/>
  <c r="DB1799" i="64" s="1"/>
  <c r="CT1786" i="64"/>
  <c r="CT1799" i="64" s="1"/>
  <c r="DK1785" i="64"/>
  <c r="DK1798" i="64" s="1"/>
  <c r="DC1785" i="64"/>
  <c r="DC1798" i="64" s="1"/>
  <c r="CU1785" i="64"/>
  <c r="CU1798" i="64" s="1"/>
  <c r="DH1353" i="64"/>
  <c r="DH1380" i="64" s="1"/>
  <c r="CZ1353" i="64"/>
  <c r="CZ1380" i="64" s="1"/>
  <c r="CR1353" i="64"/>
  <c r="CR1380" i="64" s="1"/>
  <c r="DI1352" i="64"/>
  <c r="DA1352" i="64"/>
  <c r="CS1352" i="64"/>
  <c r="DJ1349" i="64"/>
  <c r="DB1349" i="64"/>
  <c r="DK1348" i="64"/>
  <c r="DK1375" i="64" s="1"/>
  <c r="DC1348" i="64"/>
  <c r="DC1375" i="64" s="1"/>
  <c r="CU1348" i="64"/>
  <c r="CU1375" i="64" s="1"/>
  <c r="DH1977" i="64"/>
  <c r="DH2002" i="64" s="1"/>
  <c r="CZ1977" i="64"/>
  <c r="CZ2002" i="64" s="1"/>
  <c r="CR1977" i="64"/>
  <c r="CR2002" i="64" s="1"/>
  <c r="DK454" i="64"/>
  <c r="CT638" i="64"/>
  <c r="CT662" i="64"/>
  <c r="CT1231" i="64"/>
  <c r="CT1246" i="64" s="1"/>
  <c r="CT1973" i="64"/>
  <c r="CT1998" i="64" s="1"/>
  <c r="CT382" i="64"/>
  <c r="CT938" i="64"/>
  <c r="CT953" i="64" s="1"/>
  <c r="CT1384" i="64"/>
  <c r="CT1909" i="64"/>
  <c r="CT1932" i="64" s="1"/>
  <c r="CT561" i="64"/>
  <c r="CT589" i="64"/>
  <c r="CT1535" i="64"/>
  <c r="CT1570" i="64" s="1"/>
  <c r="CT1325" i="64"/>
  <c r="CT1873" i="64"/>
  <c r="CT1900" i="64" s="1"/>
  <c r="CT1941" i="64"/>
  <c r="CT1964" i="64" s="1"/>
  <c r="CT613" i="64"/>
  <c r="CT1255" i="64"/>
  <c r="CT1268" i="64" s="1"/>
  <c r="CT1419" i="64"/>
  <c r="CT1446" i="64" s="1"/>
  <c r="CT1455" i="64"/>
  <c r="CT1482" i="64" s="1"/>
  <c r="CT405" i="64"/>
  <c r="CT2007" i="64"/>
  <c r="CT2032" i="64" s="1"/>
  <c r="CT2075" i="64" s="1"/>
  <c r="CT455" i="64"/>
  <c r="CT478" i="64" s="1"/>
  <c r="CT990" i="64"/>
  <c r="CT1103" i="64"/>
  <c r="CT1491" i="64"/>
  <c r="DI1605" i="64"/>
  <c r="DA1605" i="64"/>
  <c r="CS1605" i="64"/>
  <c r="DJ1602" i="64"/>
  <c r="DJ1625" i="64" s="1"/>
  <c r="DB1602" i="64"/>
  <c r="DB1625" i="64" s="1"/>
  <c r="CT1602" i="64"/>
  <c r="CT1625" i="64" s="1"/>
  <c r="DK1601" i="64"/>
  <c r="DC1601" i="64"/>
  <c r="CU1601" i="64"/>
  <c r="DH1790" i="64"/>
  <c r="DH1803" i="64" s="1"/>
  <c r="CZ1790" i="64"/>
  <c r="CZ1803" i="64" s="1"/>
  <c r="CR1790" i="64"/>
  <c r="CR1803" i="64" s="1"/>
  <c r="DI2518" i="64"/>
  <c r="DA2518" i="64"/>
  <c r="CS2518" i="64"/>
  <c r="DJ2515" i="64"/>
  <c r="DJ2529" i="64" s="1"/>
  <c r="DB2515" i="64"/>
  <c r="DB2529" i="64" s="1"/>
  <c r="CT2515" i="64"/>
  <c r="CT2529" i="64" s="1"/>
  <c r="DK2514" i="64"/>
  <c r="DK2528" i="64" s="1"/>
  <c r="DC2514" i="64"/>
  <c r="DC2528" i="64" s="1"/>
  <c r="CU2514" i="64"/>
  <c r="CU2528" i="64" s="1"/>
  <c r="DJ589" i="64"/>
  <c r="DJ638" i="64"/>
  <c r="DJ1231" i="64"/>
  <c r="DJ1246" i="64" s="1"/>
  <c r="DJ1973" i="64"/>
  <c r="DJ1998" i="64" s="1"/>
  <c r="DJ938" i="64"/>
  <c r="DJ953" i="64" s="1"/>
  <c r="DJ1384" i="64"/>
  <c r="DJ1909" i="64"/>
  <c r="DJ1932" i="64" s="1"/>
  <c r="DJ561" i="64"/>
  <c r="DJ613" i="64"/>
  <c r="DJ405" i="64"/>
  <c r="DJ1325" i="64"/>
  <c r="DJ1873" i="64"/>
  <c r="DJ1900" i="64" s="1"/>
  <c r="DJ1941" i="64"/>
  <c r="DJ1964" i="64" s="1"/>
  <c r="DJ455" i="64"/>
  <c r="DJ478" i="64" s="1"/>
  <c r="DJ1255" i="64"/>
  <c r="DJ1268" i="64" s="1"/>
  <c r="DJ1419" i="64"/>
  <c r="DJ1446" i="64" s="1"/>
  <c r="DJ1455" i="64"/>
  <c r="DJ1482" i="64" s="1"/>
  <c r="DJ2007" i="64"/>
  <c r="DJ2032" i="64" s="1"/>
  <c r="DJ2075" i="64" s="1"/>
  <c r="DJ662" i="64"/>
  <c r="DJ990" i="64"/>
  <c r="DJ1103" i="64"/>
  <c r="DJ1491" i="64"/>
  <c r="DH2390" i="64"/>
  <c r="CZ2390" i="64"/>
  <c r="CR2390" i="64"/>
  <c r="DI2389" i="64"/>
  <c r="DA2389" i="64"/>
  <c r="CS2389" i="64"/>
  <c r="DJ2386" i="64"/>
  <c r="DB2386" i="64"/>
  <c r="CT2386" i="64"/>
  <c r="DK2385" i="64"/>
  <c r="DC2385" i="64"/>
  <c r="CU2385" i="64"/>
  <c r="DH1606" i="64"/>
  <c r="CZ1606" i="64"/>
  <c r="CR1606" i="64"/>
  <c r="DH1584" i="64"/>
  <c r="DH1597" i="64" s="1"/>
  <c r="CZ1584" i="64"/>
  <c r="CZ1597" i="64" s="1"/>
  <c r="CR1584" i="64"/>
  <c r="CR1597" i="64" s="1"/>
  <c r="DI1583" i="64"/>
  <c r="DA1583" i="64"/>
  <c r="CS1583" i="64"/>
  <c r="DJ1580" i="64"/>
  <c r="DJ1593" i="64" s="1"/>
  <c r="DB1580" i="64"/>
  <c r="DB1593" i="64" s="1"/>
  <c r="CT1580" i="64"/>
  <c r="CT1593" i="64" s="1"/>
  <c r="DK1579" i="64"/>
  <c r="DK1592" i="64" s="1"/>
  <c r="DC1579" i="64"/>
  <c r="DC1592" i="64" s="1"/>
  <c r="CU1579" i="64"/>
  <c r="CU1592" i="64" s="1"/>
  <c r="DH2519" i="64"/>
  <c r="DH2533" i="64" s="1"/>
  <c r="CZ2519" i="64"/>
  <c r="CZ2533" i="64" s="1"/>
  <c r="CR2519" i="64"/>
  <c r="CR2533" i="64" s="1"/>
  <c r="CS592" i="64"/>
  <c r="CR409" i="64"/>
  <c r="CR419" i="64" s="1"/>
  <c r="DI408" i="64"/>
  <c r="DI641" i="64"/>
  <c r="DI1234" i="64"/>
  <c r="DI1249" i="64" s="1"/>
  <c r="DI1976" i="64"/>
  <c r="DI458" i="64"/>
  <c r="DI941" i="64"/>
  <c r="DI1387" i="64"/>
  <c r="DI1912" i="64"/>
  <c r="DI564" i="64"/>
  <c r="DI665" i="64"/>
  <c r="DI678" i="64" s="1"/>
  <c r="DI1328" i="64"/>
  <c r="DI1876" i="64"/>
  <c r="DI1944" i="64"/>
  <c r="DI385" i="64"/>
  <c r="DI1258" i="64"/>
  <c r="DI1422" i="64"/>
  <c r="DI1458" i="64"/>
  <c r="DI592" i="64"/>
  <c r="DI2010" i="64"/>
  <c r="DI993" i="64"/>
  <c r="DI1106" i="64"/>
  <c r="DI1225" i="64" s="1"/>
  <c r="DI1494" i="64"/>
  <c r="DB382" i="64"/>
  <c r="DB638" i="64"/>
  <c r="DB1231" i="64"/>
  <c r="DB1246" i="64" s="1"/>
  <c r="DB1973" i="64"/>
  <c r="DB1998" i="64" s="1"/>
  <c r="DB589" i="64"/>
  <c r="DB938" i="64"/>
  <c r="DB953" i="64" s="1"/>
  <c r="DB1384" i="64"/>
  <c r="DB1909" i="64"/>
  <c r="DB1932" i="64" s="1"/>
  <c r="DB561" i="64"/>
  <c r="DB1535" i="64"/>
  <c r="DB1570" i="64" s="1"/>
  <c r="DB613" i="64"/>
  <c r="DB1325" i="64"/>
  <c r="DB1873" i="64"/>
  <c r="DB1900" i="64" s="1"/>
  <c r="DB1941" i="64"/>
  <c r="DB1964" i="64" s="1"/>
  <c r="DB405" i="64"/>
  <c r="DB1255" i="64"/>
  <c r="DB1268" i="64" s="1"/>
  <c r="DB1419" i="64"/>
  <c r="DB1446" i="64" s="1"/>
  <c r="DB1455" i="64"/>
  <c r="DB1482" i="64" s="1"/>
  <c r="DB455" i="64"/>
  <c r="DB478" i="64" s="1"/>
  <c r="DB2007" i="64"/>
  <c r="DB2032" i="64" s="1"/>
  <c r="DB2075" i="64" s="1"/>
  <c r="DB990" i="64"/>
  <c r="DB1103" i="64"/>
  <c r="DB1491" i="64"/>
  <c r="DH2416" i="64"/>
  <c r="CZ2416" i="64"/>
  <c r="CR2416" i="64"/>
  <c r="DI2415" i="64"/>
  <c r="DA2415" i="64"/>
  <c r="CS2415" i="64"/>
  <c r="DJ2412" i="64"/>
  <c r="DB2412" i="64"/>
  <c r="CT2412" i="64"/>
  <c r="DK2411" i="64"/>
  <c r="DC2411" i="64"/>
  <c r="CU2411" i="64"/>
  <c r="DI1691" i="64"/>
  <c r="DA1691" i="64"/>
  <c r="CS1691" i="64"/>
  <c r="DJ1688" i="64"/>
  <c r="DJ1703" i="64" s="1"/>
  <c r="DB1688" i="64"/>
  <c r="DB1703" i="64" s="1"/>
  <c r="CT1688" i="64"/>
  <c r="CT1703" i="64" s="1"/>
  <c r="DK1687" i="64"/>
  <c r="DK1702" i="64" s="1"/>
  <c r="DC1687" i="64"/>
  <c r="DC1702" i="64" s="1"/>
  <c r="CU1687" i="64"/>
  <c r="CU1702" i="64" s="1"/>
  <c r="CU612" i="64"/>
  <c r="DC404" i="64"/>
  <c r="CO1792" i="64"/>
  <c r="CO1794" i="64" s="1"/>
  <c r="DD409" i="64"/>
  <c r="DD419" i="64" s="1"/>
  <c r="DD386" i="64"/>
  <c r="DD593" i="64"/>
  <c r="DD666" i="64"/>
  <c r="DD679" i="64" s="1"/>
  <c r="DD459" i="64"/>
  <c r="DD617" i="64"/>
  <c r="CV409" i="64"/>
  <c r="CV419" i="64" s="1"/>
  <c r="CV386" i="64"/>
  <c r="CV593" i="64"/>
  <c r="CV666" i="64"/>
  <c r="CV679" i="64" s="1"/>
  <c r="CV459" i="64"/>
  <c r="CV617" i="64"/>
  <c r="DF408" i="64"/>
  <c r="DF385" i="64"/>
  <c r="DF592" i="64"/>
  <c r="DF665" i="64"/>
  <c r="DF678" i="64" s="1"/>
  <c r="DF458" i="64"/>
  <c r="DF616" i="64"/>
  <c r="CX408" i="64"/>
  <c r="CX385" i="64"/>
  <c r="CX592" i="64"/>
  <c r="CX665" i="64"/>
  <c r="CX678" i="64" s="1"/>
  <c r="CX458" i="64"/>
  <c r="CX616" i="64"/>
  <c r="CP408" i="64"/>
  <c r="CP385" i="64"/>
  <c r="CP592" i="64"/>
  <c r="CP665" i="64"/>
  <c r="CP678" i="64" s="1"/>
  <c r="CP458" i="64"/>
  <c r="CP616" i="64"/>
  <c r="DH405" i="64"/>
  <c r="DH382" i="64"/>
  <c r="DH589" i="64"/>
  <c r="DH662" i="64"/>
  <c r="DH675" i="64" s="1"/>
  <c r="DH455" i="64"/>
  <c r="DH613" i="64"/>
  <c r="CZ405" i="64"/>
  <c r="CZ382" i="64"/>
  <c r="CZ589" i="64"/>
  <c r="CZ662" i="64"/>
  <c r="CZ675" i="64" s="1"/>
  <c r="CZ455" i="64"/>
  <c r="CZ613" i="64"/>
  <c r="CR405" i="64"/>
  <c r="CR382" i="64"/>
  <c r="CR589" i="64"/>
  <c r="CR662" i="64"/>
  <c r="CR675" i="64" s="1"/>
  <c r="CR455" i="64"/>
  <c r="CR613" i="64"/>
  <c r="DJ404" i="64"/>
  <c r="DJ381" i="64"/>
  <c r="DJ588" i="64"/>
  <c r="DJ661" i="64"/>
  <c r="DJ454" i="64"/>
  <c r="DJ612" i="64"/>
  <c r="DB404" i="64"/>
  <c r="DB381" i="64"/>
  <c r="DB588" i="64"/>
  <c r="DB661" i="64"/>
  <c r="DB454" i="64"/>
  <c r="DB612" i="64"/>
  <c r="CT404" i="64"/>
  <c r="CT381" i="64"/>
  <c r="CT588" i="64"/>
  <c r="CT661" i="64"/>
  <c r="CT454" i="64"/>
  <c r="CT612" i="64"/>
  <c r="E68" i="64"/>
  <c r="E1651" i="64"/>
  <c r="E1595" i="64"/>
  <c r="E1484" i="64"/>
  <c r="E1902" i="64"/>
  <c r="E1448" i="64"/>
  <c r="E955" i="64"/>
  <c r="E1005" i="64"/>
  <c r="E606" i="64"/>
  <c r="E607" i="64"/>
  <c r="E183" i="64"/>
  <c r="E619" i="64"/>
  <c r="E623" i="64"/>
  <c r="E620" i="64"/>
  <c r="B620" i="64" s="1"/>
  <c r="E654" i="64"/>
  <c r="U385" i="64"/>
  <c r="AA1712" i="64"/>
  <c r="AA1727" i="64" s="1"/>
  <c r="BP382" i="64"/>
  <c r="BW381" i="64"/>
  <c r="AH616" i="64"/>
  <c r="BA409" i="64"/>
  <c r="BA419" i="64" s="1"/>
  <c r="CJ386" i="64"/>
  <c r="CJ459" i="64"/>
  <c r="BW2011" i="64"/>
  <c r="BW2036" i="64" s="1"/>
  <c r="AA381" i="64"/>
  <c r="BY454" i="64"/>
  <c r="BQ455" i="64"/>
  <c r="U592" i="64"/>
  <c r="CC404" i="64"/>
  <c r="AT458" i="64"/>
  <c r="AO560" i="64"/>
  <c r="AO580" i="64" s="1"/>
  <c r="BI1688" i="64"/>
  <c r="BI1703" i="64" s="1"/>
  <c r="BI385" i="64"/>
  <c r="BH382" i="64"/>
  <c r="BO381" i="64"/>
  <c r="Y404" i="64"/>
  <c r="CK404" i="64"/>
  <c r="BM409" i="64"/>
  <c r="BM419" i="64" s="1"/>
  <c r="CK454" i="64"/>
  <c r="BE458" i="64"/>
  <c r="AZ1712" i="64"/>
  <c r="AZ1727" i="64" s="1"/>
  <c r="CG592" i="64"/>
  <c r="Z617" i="64"/>
  <c r="AL386" i="64"/>
  <c r="AS385" i="64"/>
  <c r="AZ382" i="64"/>
  <c r="BG381" i="64"/>
  <c r="AG404" i="64"/>
  <c r="BW409" i="64"/>
  <c r="BW419" i="64" s="1"/>
  <c r="AE455" i="64"/>
  <c r="CF1712" i="64"/>
  <c r="CF1727" i="64" s="1"/>
  <c r="BT565" i="64"/>
  <c r="BY593" i="64"/>
  <c r="AA1692" i="64"/>
  <c r="AA1707" i="64" s="1"/>
  <c r="AK385" i="64"/>
  <c r="AR382" i="64"/>
  <c r="AY381" i="64"/>
  <c r="AO404" i="64"/>
  <c r="BU408" i="64"/>
  <c r="AP455" i="64"/>
  <c r="CF458" i="64"/>
  <c r="AC385" i="64"/>
  <c r="AJ382" i="64"/>
  <c r="AQ381" i="64"/>
  <c r="AW404" i="64"/>
  <c r="CE408" i="64"/>
  <c r="X459" i="64"/>
  <c r="AA1711" i="64"/>
  <c r="BO1715" i="64"/>
  <c r="CG385" i="64"/>
  <c r="AB382" i="64"/>
  <c r="AB395" i="64" s="1"/>
  <c r="AI381" i="64"/>
  <c r="BE404" i="64"/>
  <c r="U409" i="64"/>
  <c r="U419" i="64" s="1"/>
  <c r="Y454" i="64"/>
  <c r="AO1711" i="64"/>
  <c r="BG1716" i="64"/>
  <c r="AY612" i="64"/>
  <c r="S941" i="64"/>
  <c r="CF382" i="64"/>
  <c r="T382" i="64"/>
  <c r="T395" i="64" s="1"/>
  <c r="BM404" i="64"/>
  <c r="AG409" i="64"/>
  <c r="AG419" i="64" s="1"/>
  <c r="AX454" i="64"/>
  <c r="AW459" i="64"/>
  <c r="AQ613" i="64"/>
  <c r="BJ386" i="64"/>
  <c r="BX382" i="64"/>
  <c r="CE381" i="64"/>
  <c r="BU404" i="64"/>
  <c r="AQ409" i="64"/>
  <c r="AQ419" i="64" s="1"/>
  <c r="BL454" i="64"/>
  <c r="T458" i="64"/>
  <c r="BX459" i="64"/>
  <c r="BN1711" i="64"/>
  <c r="CA1656" i="64"/>
  <c r="CA2411" i="64"/>
  <c r="CA2428" i="64" s="1"/>
  <c r="CA2462" i="64"/>
  <c r="CA2479" i="64" s="1"/>
  <c r="CA2436" i="64"/>
  <c r="CA2453" i="64" s="1"/>
  <c r="CA2385" i="64"/>
  <c r="CA2402" i="64" s="1"/>
  <c r="CA1601" i="64"/>
  <c r="CA1624" i="64" s="1"/>
  <c r="CA1785" i="64"/>
  <c r="CA1798" i="64" s="1"/>
  <c r="CA1490" i="64"/>
  <c r="CA1525" i="64" s="1"/>
  <c r="CA1633" i="64"/>
  <c r="CA1647" i="64" s="1"/>
  <c r="CA1579" i="64"/>
  <c r="CA1592" i="64" s="1"/>
  <c r="CA2514" i="64"/>
  <c r="CA2528" i="64" s="1"/>
  <c r="CA1534" i="64"/>
  <c r="CA1383" i="64"/>
  <c r="CA1410" i="64" s="1"/>
  <c r="CA1872" i="64"/>
  <c r="CA1899" i="64" s="1"/>
  <c r="CA1454" i="64"/>
  <c r="CA1481" i="64" s="1"/>
  <c r="CA1418" i="64"/>
  <c r="CA1445" i="64" s="1"/>
  <c r="CA1972" i="64"/>
  <c r="CA1997" i="64" s="1"/>
  <c r="CA2006" i="64"/>
  <c r="CA2031" i="64" s="1"/>
  <c r="CA1940" i="64"/>
  <c r="CA1963" i="64" s="1"/>
  <c r="CA1908" i="64"/>
  <c r="CA1931" i="64" s="1"/>
  <c r="CA1348" i="64"/>
  <c r="CA1375" i="64" s="1"/>
  <c r="CA1254" i="64"/>
  <c r="CA1267" i="64" s="1"/>
  <c r="CA1102" i="64"/>
  <c r="CA989" i="64"/>
  <c r="CA1002" i="64" s="1"/>
  <c r="CA1230" i="64"/>
  <c r="CA1245" i="64" s="1"/>
  <c r="CA1078" i="64"/>
  <c r="CA1093" i="64" s="1"/>
  <c r="CA937" i="64"/>
  <c r="CA952" i="64" s="1"/>
  <c r="CA1687" i="64"/>
  <c r="CA1702" i="64" s="1"/>
  <c r="CA1324" i="64"/>
  <c r="CA1339" i="64" s="1"/>
  <c r="CA661" i="64"/>
  <c r="CA560" i="64"/>
  <c r="CA580" i="64" s="1"/>
  <c r="CA612" i="64"/>
  <c r="CA637" i="64"/>
  <c r="CA588" i="64"/>
  <c r="CA603" i="64" s="1"/>
  <c r="AE1656" i="64"/>
  <c r="AE2462" i="64"/>
  <c r="AE2479" i="64" s="1"/>
  <c r="AE2436" i="64"/>
  <c r="AE2453" i="64" s="1"/>
  <c r="AE1633" i="64"/>
  <c r="AE1647" i="64" s="1"/>
  <c r="AE1601" i="64"/>
  <c r="AE1624" i="64" s="1"/>
  <c r="AE1785" i="64"/>
  <c r="AE1798" i="64" s="1"/>
  <c r="AE2411" i="64"/>
  <c r="AE2428" i="64" s="1"/>
  <c r="AE2385" i="64"/>
  <c r="AE2402" i="64" s="1"/>
  <c r="AE1579" i="64"/>
  <c r="AE1592" i="64" s="1"/>
  <c r="AE1490" i="64"/>
  <c r="AE1525" i="64" s="1"/>
  <c r="AE2514" i="64"/>
  <c r="AE2528" i="64" s="1"/>
  <c r="AE1534" i="64"/>
  <c r="AE1872" i="64"/>
  <c r="AE1899" i="64" s="1"/>
  <c r="AE1940" i="64"/>
  <c r="AE1963" i="64" s="1"/>
  <c r="AE1908" i="64"/>
  <c r="AE1931" i="64" s="1"/>
  <c r="AE1454" i="64"/>
  <c r="AE1481" i="64" s="1"/>
  <c r="AE1972" i="64"/>
  <c r="AE1997" i="64" s="1"/>
  <c r="AE2006" i="64"/>
  <c r="AE2031" i="64" s="1"/>
  <c r="AE1348" i="64"/>
  <c r="AE1375" i="64" s="1"/>
  <c r="AE1418" i="64"/>
  <c r="AE1445" i="64" s="1"/>
  <c r="AE1383" i="64"/>
  <c r="AE1410" i="64" s="1"/>
  <c r="AE1324" i="64"/>
  <c r="AE1339" i="64" s="1"/>
  <c r="AE1230" i="64"/>
  <c r="AE1245" i="64" s="1"/>
  <c r="AE989" i="64"/>
  <c r="AE1002" i="64" s="1"/>
  <c r="AE1078" i="64"/>
  <c r="AE1093" i="64" s="1"/>
  <c r="AE937" i="64"/>
  <c r="AE952" i="64" s="1"/>
  <c r="AE1102" i="64"/>
  <c r="AE1687" i="64"/>
  <c r="AE1702" i="64" s="1"/>
  <c r="AE661" i="64"/>
  <c r="AE1254" i="64"/>
  <c r="AE1267" i="64" s="1"/>
  <c r="AE560" i="64"/>
  <c r="AE580" i="64" s="1"/>
  <c r="AE612" i="64"/>
  <c r="AE637" i="64"/>
  <c r="AE588" i="64"/>
  <c r="AE603" i="64" s="1"/>
  <c r="AM1661" i="64"/>
  <c r="AM2467" i="64"/>
  <c r="AM2441" i="64"/>
  <c r="AM2416" i="64"/>
  <c r="AM1606" i="64"/>
  <c r="AM1638" i="64"/>
  <c r="AM1652" i="64" s="1"/>
  <c r="AM1584" i="64"/>
  <c r="AM1597" i="64" s="1"/>
  <c r="AM1790" i="64"/>
  <c r="AM1803" i="64" s="1"/>
  <c r="AM2390" i="64"/>
  <c r="AM2407" i="64" s="1"/>
  <c r="AM2519" i="64"/>
  <c r="AM2533" i="64" s="1"/>
  <c r="AM1495" i="64"/>
  <c r="AM1530" i="64" s="1"/>
  <c r="AM1539" i="64"/>
  <c r="AM1574" i="64" s="1"/>
  <c r="AM1945" i="64"/>
  <c r="AM1968" i="64" s="1"/>
  <c r="AM1877" i="64"/>
  <c r="AM1904" i="64" s="1"/>
  <c r="AM1459" i="64"/>
  <c r="AM1486" i="64" s="1"/>
  <c r="AM1977" i="64"/>
  <c r="AM2002" i="64" s="1"/>
  <c r="AM1913" i="64"/>
  <c r="AM1936" i="64" s="1"/>
  <c r="AM1388" i="64"/>
  <c r="AM1415" i="64" s="1"/>
  <c r="AM2011" i="64"/>
  <c r="AM2036" i="64" s="1"/>
  <c r="AM1353" i="64"/>
  <c r="AM1380" i="64" s="1"/>
  <c r="AM1423" i="64"/>
  <c r="AM1450" i="64" s="1"/>
  <c r="AM1329" i="64"/>
  <c r="AM1235" i="64"/>
  <c r="AM1107" i="64"/>
  <c r="AM1259" i="64"/>
  <c r="AM1272" i="64" s="1"/>
  <c r="AM942" i="64"/>
  <c r="AM1692" i="64"/>
  <c r="AM1707" i="64" s="1"/>
  <c r="AM666" i="64"/>
  <c r="AM679" i="64" s="1"/>
  <c r="AM565" i="64"/>
  <c r="AM617" i="64"/>
  <c r="AM1716" i="64"/>
  <c r="AM1083" i="64"/>
  <c r="AM1098" i="64" s="1"/>
  <c r="AM642" i="64"/>
  <c r="AM593" i="64"/>
  <c r="AM994" i="64"/>
  <c r="AM1007" i="64" s="1"/>
  <c r="BL1660" i="64"/>
  <c r="BL2466" i="64"/>
  <c r="BL2415" i="64"/>
  <c r="BL2440" i="64"/>
  <c r="BL2389" i="64"/>
  <c r="BL1637" i="64"/>
  <c r="BL1605" i="64"/>
  <c r="BL1583" i="64"/>
  <c r="BL1789" i="64"/>
  <c r="BL2518" i="64"/>
  <c r="BL1494" i="64"/>
  <c r="BL1876" i="64"/>
  <c r="BL1458" i="64"/>
  <c r="BL1944" i="64"/>
  <c r="BL1538" i="64"/>
  <c r="BL1912" i="64"/>
  <c r="BL2010" i="64"/>
  <c r="BL1352" i="64"/>
  <c r="BL1422" i="64"/>
  <c r="BL1976" i="64"/>
  <c r="BL1258" i="64"/>
  <c r="BL1234" i="64"/>
  <c r="BL1249" i="64" s="1"/>
  <c r="BL1387" i="64"/>
  <c r="BL1328" i="64"/>
  <c r="BL1106" i="64"/>
  <c r="BL1225" i="64" s="1"/>
  <c r="BL1691" i="64"/>
  <c r="BL665" i="64"/>
  <c r="BL678" i="64" s="1"/>
  <c r="BL616" i="64"/>
  <c r="BL1715" i="64"/>
  <c r="BL641" i="64"/>
  <c r="BL592" i="64"/>
  <c r="CC1657" i="64"/>
  <c r="CC1679" i="64" s="1"/>
  <c r="CC2463" i="64"/>
  <c r="CC2480" i="64" s="1"/>
  <c r="CC2437" i="64"/>
  <c r="CC2454" i="64" s="1"/>
  <c r="CC2412" i="64"/>
  <c r="CC2429" i="64" s="1"/>
  <c r="CC2386" i="64"/>
  <c r="CC2403" i="64" s="1"/>
  <c r="CC1634" i="64"/>
  <c r="CC1648" i="64" s="1"/>
  <c r="CC1602" i="64"/>
  <c r="CC1625" i="64" s="1"/>
  <c r="CC2515" i="64"/>
  <c r="CC2529" i="64" s="1"/>
  <c r="CC1580" i="64"/>
  <c r="CC1593" i="64" s="1"/>
  <c r="CC1786" i="64"/>
  <c r="CC1799" i="64" s="1"/>
  <c r="CC1535" i="64"/>
  <c r="CC1570" i="64" s="1"/>
  <c r="CC1873" i="64"/>
  <c r="CC1900" i="64" s="1"/>
  <c r="CC1491" i="64"/>
  <c r="CC1526" i="64" s="1"/>
  <c r="CC1941" i="64"/>
  <c r="CC1964" i="64" s="1"/>
  <c r="CC1909" i="64"/>
  <c r="CC1932" i="64" s="1"/>
  <c r="CC1455" i="64"/>
  <c r="CC1482" i="64" s="1"/>
  <c r="CC1384" i="64"/>
  <c r="CC1411" i="64" s="1"/>
  <c r="CC2007" i="64"/>
  <c r="CC2032" i="64" s="1"/>
  <c r="CC1419" i="64"/>
  <c r="CC1446" i="64" s="1"/>
  <c r="CC1349" i="64"/>
  <c r="CC1376" i="64" s="1"/>
  <c r="CC1973" i="64"/>
  <c r="CC1998" i="64" s="1"/>
  <c r="CC1231" i="64"/>
  <c r="CC1246" i="64" s="1"/>
  <c r="CC1255" i="64"/>
  <c r="CC1268" i="64" s="1"/>
  <c r="CC1103" i="64"/>
  <c r="CC1079" i="64"/>
  <c r="CC1094" i="64" s="1"/>
  <c r="CC1688" i="64"/>
  <c r="CC1703" i="64" s="1"/>
  <c r="CC662" i="64"/>
  <c r="CC675" i="64" s="1"/>
  <c r="CC638" i="64"/>
  <c r="CC613" i="64"/>
  <c r="CC1712" i="64"/>
  <c r="CC1727" i="64" s="1"/>
  <c r="CC938" i="64"/>
  <c r="CC953" i="64" s="1"/>
  <c r="CC589" i="64"/>
  <c r="CC990" i="64"/>
  <c r="CC1003" i="64" s="1"/>
  <c r="CC1325" i="64"/>
  <c r="AW1657" i="64"/>
  <c r="AW1679" i="64" s="1"/>
  <c r="AW2463" i="64"/>
  <c r="AW2480" i="64" s="1"/>
  <c r="AW2437" i="64"/>
  <c r="AW2454" i="64" s="1"/>
  <c r="AW2412" i="64"/>
  <c r="AW2429" i="64" s="1"/>
  <c r="AW2386" i="64"/>
  <c r="AW2403" i="64" s="1"/>
  <c r="AW1634" i="64"/>
  <c r="AW1648" i="64" s="1"/>
  <c r="AW1602" i="64"/>
  <c r="AW1625" i="64" s="1"/>
  <c r="AW1580" i="64"/>
  <c r="AW1593" i="64" s="1"/>
  <c r="AW1786" i="64"/>
  <c r="AW1799" i="64" s="1"/>
  <c r="AW2515" i="64"/>
  <c r="AW2529" i="64" s="1"/>
  <c r="AW1535" i="64"/>
  <c r="AW1570" i="64" s="1"/>
  <c r="AW1873" i="64"/>
  <c r="AW1900" i="64" s="1"/>
  <c r="AW1941" i="64"/>
  <c r="AW1964" i="64" s="1"/>
  <c r="AW1491" i="64"/>
  <c r="AW1526" i="64" s="1"/>
  <c r="AW1455" i="64"/>
  <c r="AW1482" i="64" s="1"/>
  <c r="AW1909" i="64"/>
  <c r="AW1932" i="64" s="1"/>
  <c r="AW1419" i="64"/>
  <c r="AW1446" i="64" s="1"/>
  <c r="AW2007" i="64"/>
  <c r="AW2032" i="64" s="1"/>
  <c r="AW1349" i="64"/>
  <c r="AW1376" i="64" s="1"/>
  <c r="AW1384" i="64"/>
  <c r="AW1411" i="64" s="1"/>
  <c r="AW1231" i="64"/>
  <c r="AW1246" i="64" s="1"/>
  <c r="AW1255" i="64"/>
  <c r="AW1268" i="64" s="1"/>
  <c r="AW1973" i="64"/>
  <c r="AW1998" i="64" s="1"/>
  <c r="AW1103" i="64"/>
  <c r="AW1079" i="64"/>
  <c r="AW1094" i="64" s="1"/>
  <c r="AW1325" i="64"/>
  <c r="AW1688" i="64"/>
  <c r="AW1703" i="64" s="1"/>
  <c r="AW662" i="64"/>
  <c r="AW675" i="64" s="1"/>
  <c r="AW938" i="64"/>
  <c r="AW953" i="64" s="1"/>
  <c r="AW990" i="64"/>
  <c r="AW1003" i="64" s="1"/>
  <c r="AW638" i="64"/>
  <c r="AW613" i="64"/>
  <c r="AW1712" i="64"/>
  <c r="AW1727" i="64" s="1"/>
  <c r="AW589" i="64"/>
  <c r="AO405" i="64"/>
  <c r="CC405" i="64"/>
  <c r="AN408" i="64"/>
  <c r="CB564" i="64"/>
  <c r="CH2462" i="64"/>
  <c r="CH2479" i="64" s="1"/>
  <c r="CH1656" i="64"/>
  <c r="CH2436" i="64"/>
  <c r="CH2453" i="64" s="1"/>
  <c r="CH2385" i="64"/>
  <c r="CH2402" i="64" s="1"/>
  <c r="CH2411" i="64"/>
  <c r="CH2428" i="64" s="1"/>
  <c r="CH1633" i="64"/>
  <c r="CH1647" i="64" s="1"/>
  <c r="CH1601" i="64"/>
  <c r="CH1624" i="64" s="1"/>
  <c r="CH1579" i="64"/>
  <c r="CH1592" i="64" s="1"/>
  <c r="CH1490" i="64"/>
  <c r="CH1525" i="64" s="1"/>
  <c r="CH1785" i="64"/>
  <c r="CH1798" i="64" s="1"/>
  <c r="CH2514" i="64"/>
  <c r="CH2528" i="64" s="1"/>
  <c r="CH1534" i="64"/>
  <c r="CH1908" i="64"/>
  <c r="CH1931" i="64" s="1"/>
  <c r="CH1872" i="64"/>
  <c r="CH1899" i="64" s="1"/>
  <c r="CH1940" i="64"/>
  <c r="CH1963" i="64" s="1"/>
  <c r="CH1383" i="64"/>
  <c r="CH1410" i="64" s="1"/>
  <c r="CH1972" i="64"/>
  <c r="CH1997" i="64" s="1"/>
  <c r="CH1254" i="64"/>
  <c r="CH1267" i="64" s="1"/>
  <c r="CH1454" i="64"/>
  <c r="CH1481" i="64" s="1"/>
  <c r="CH1418" i="64"/>
  <c r="CH1445" i="64" s="1"/>
  <c r="CH1102" i="64"/>
  <c r="CH1348" i="64"/>
  <c r="CH1375" i="64" s="1"/>
  <c r="CH1324" i="64"/>
  <c r="CH1339" i="64" s="1"/>
  <c r="CH2006" i="64"/>
  <c r="CH2031" i="64" s="1"/>
  <c r="CH1230" i="64"/>
  <c r="CH1245" i="64" s="1"/>
  <c r="CH1078" i="64"/>
  <c r="CH1093" i="64" s="1"/>
  <c r="CH937" i="64"/>
  <c r="CH952" i="64" s="1"/>
  <c r="CH637" i="64"/>
  <c r="CH560" i="64"/>
  <c r="CH580" i="64" s="1"/>
  <c r="CH454" i="64"/>
  <c r="CH612" i="64"/>
  <c r="CH1711" i="64"/>
  <c r="CH661" i="64"/>
  <c r="CH1687" i="64"/>
  <c r="CH1702" i="64" s="1"/>
  <c r="BZ2462" i="64"/>
  <c r="BZ2479" i="64" s="1"/>
  <c r="BZ1656" i="64"/>
  <c r="BZ2436" i="64"/>
  <c r="BZ2453" i="64" s="1"/>
  <c r="BZ2411" i="64"/>
  <c r="BZ2428" i="64" s="1"/>
  <c r="BZ1633" i="64"/>
  <c r="BZ1647" i="64" s="1"/>
  <c r="BZ2385" i="64"/>
  <c r="BZ2402" i="64" s="1"/>
  <c r="BZ1601" i="64"/>
  <c r="BZ1624" i="64" s="1"/>
  <c r="BZ1785" i="64"/>
  <c r="BZ1798" i="64" s="1"/>
  <c r="BZ1579" i="64"/>
  <c r="BZ1592" i="64" s="1"/>
  <c r="BZ2514" i="64"/>
  <c r="BZ2528" i="64" s="1"/>
  <c r="BZ1908" i="64"/>
  <c r="BZ1931" i="64" s="1"/>
  <c r="BZ1534" i="64"/>
  <c r="BZ1490" i="64"/>
  <c r="BZ1525" i="64" s="1"/>
  <c r="BZ1872" i="64"/>
  <c r="BZ1899" i="64" s="1"/>
  <c r="BZ1383" i="64"/>
  <c r="BZ1410" i="64" s="1"/>
  <c r="BZ1418" i="64"/>
  <c r="BZ1445" i="64" s="1"/>
  <c r="BZ1972" i="64"/>
  <c r="BZ1997" i="64" s="1"/>
  <c r="BZ1254" i="64"/>
  <c r="BZ1267" i="64" s="1"/>
  <c r="BZ1940" i="64"/>
  <c r="BZ1963" i="64" s="1"/>
  <c r="BZ1324" i="64"/>
  <c r="BZ1339" i="64" s="1"/>
  <c r="BZ1102" i="64"/>
  <c r="BZ2006" i="64"/>
  <c r="BZ2031" i="64" s="1"/>
  <c r="BZ1348" i="64"/>
  <c r="BZ1375" i="64" s="1"/>
  <c r="BZ1230" i="64"/>
  <c r="BZ1245" i="64" s="1"/>
  <c r="BZ1454" i="64"/>
  <c r="BZ1481" i="64" s="1"/>
  <c r="BZ1078" i="64"/>
  <c r="BZ1093" i="64" s="1"/>
  <c r="BZ937" i="64"/>
  <c r="BZ952" i="64" s="1"/>
  <c r="BZ661" i="64"/>
  <c r="BZ989" i="64"/>
  <c r="BZ1002" i="64" s="1"/>
  <c r="BZ1687" i="64"/>
  <c r="BZ1702" i="64" s="1"/>
  <c r="BZ560" i="64"/>
  <c r="BZ580" i="64" s="1"/>
  <c r="BZ454" i="64"/>
  <c r="BZ612" i="64"/>
  <c r="BZ637" i="64"/>
  <c r="BZ1711" i="64"/>
  <c r="BR2462" i="64"/>
  <c r="BR2479" i="64" s="1"/>
  <c r="BR1656" i="64"/>
  <c r="BR2436" i="64"/>
  <c r="BR2453" i="64" s="1"/>
  <c r="BR2411" i="64"/>
  <c r="BR2428" i="64" s="1"/>
  <c r="BR1633" i="64"/>
  <c r="BR1647" i="64" s="1"/>
  <c r="BR1601" i="64"/>
  <c r="BR1624" i="64" s="1"/>
  <c r="BR2385" i="64"/>
  <c r="BR2402" i="64" s="1"/>
  <c r="BR1785" i="64"/>
  <c r="BR1798" i="64" s="1"/>
  <c r="BR1579" i="64"/>
  <c r="BR1592" i="64" s="1"/>
  <c r="BR1490" i="64"/>
  <c r="BR1525" i="64" s="1"/>
  <c r="BR1534" i="64"/>
  <c r="BR1908" i="64"/>
  <c r="BR1931" i="64" s="1"/>
  <c r="BR2514" i="64"/>
  <c r="BR2528" i="64" s="1"/>
  <c r="BR1872" i="64"/>
  <c r="BR1899" i="64" s="1"/>
  <c r="BR1940" i="64"/>
  <c r="BR1963" i="64" s="1"/>
  <c r="BR1383" i="64"/>
  <c r="BR1410" i="64" s="1"/>
  <c r="BR1454" i="64"/>
  <c r="BR1481" i="64" s="1"/>
  <c r="BR1972" i="64"/>
  <c r="BR1997" i="64" s="1"/>
  <c r="BR1254" i="64"/>
  <c r="BR1267" i="64" s="1"/>
  <c r="BR1102" i="64"/>
  <c r="BR1348" i="64"/>
  <c r="BR1375" i="64" s="1"/>
  <c r="BR2006" i="64"/>
  <c r="BR2031" i="64" s="1"/>
  <c r="BR1230" i="64"/>
  <c r="BR1245" i="64" s="1"/>
  <c r="BR1418" i="64"/>
  <c r="BR1445" i="64" s="1"/>
  <c r="BR1324" i="64"/>
  <c r="BR1339" i="64" s="1"/>
  <c r="BR1078" i="64"/>
  <c r="BR1093" i="64" s="1"/>
  <c r="BR937" i="64"/>
  <c r="BR952" i="64" s="1"/>
  <c r="BR637" i="64"/>
  <c r="BR560" i="64"/>
  <c r="BR580" i="64" s="1"/>
  <c r="BR454" i="64"/>
  <c r="BR661" i="64"/>
  <c r="BR612" i="64"/>
  <c r="BR989" i="64"/>
  <c r="BR1002" i="64" s="1"/>
  <c r="BR1711" i="64"/>
  <c r="BR1687" i="64"/>
  <c r="BR1702" i="64" s="1"/>
  <c r="BJ2462" i="64"/>
  <c r="BJ2479" i="64" s="1"/>
  <c r="BJ1656" i="64"/>
  <c r="BJ2436" i="64"/>
  <c r="BJ2453" i="64" s="1"/>
  <c r="BJ1633" i="64"/>
  <c r="BJ1647" i="64" s="1"/>
  <c r="BJ2385" i="64"/>
  <c r="BJ2402" i="64" s="1"/>
  <c r="BJ1601" i="64"/>
  <c r="BJ1624" i="64" s="1"/>
  <c r="BJ1579" i="64"/>
  <c r="BJ1592" i="64" s="1"/>
  <c r="BJ2411" i="64"/>
  <c r="BJ2428" i="64" s="1"/>
  <c r="BJ1785" i="64"/>
  <c r="BJ1798" i="64" s="1"/>
  <c r="BJ1534" i="64"/>
  <c r="BJ1908" i="64"/>
  <c r="BJ1931" i="64" s="1"/>
  <c r="BJ1872" i="64"/>
  <c r="BJ1899" i="64" s="1"/>
  <c r="BJ1940" i="64"/>
  <c r="BJ1963" i="64" s="1"/>
  <c r="BJ2514" i="64"/>
  <c r="BJ2528" i="64" s="1"/>
  <c r="BJ1383" i="64"/>
  <c r="BJ1410" i="64" s="1"/>
  <c r="BJ1490" i="64"/>
  <c r="BJ1525" i="64" s="1"/>
  <c r="BJ1972" i="64"/>
  <c r="BJ1997" i="64" s="1"/>
  <c r="BJ1454" i="64"/>
  <c r="BJ1481" i="64" s="1"/>
  <c r="BJ1254" i="64"/>
  <c r="BJ1267" i="64" s="1"/>
  <c r="BJ1418" i="64"/>
  <c r="BJ1445" i="64" s="1"/>
  <c r="BJ1102" i="64"/>
  <c r="BJ2006" i="64"/>
  <c r="BJ2031" i="64" s="1"/>
  <c r="BJ1324" i="64"/>
  <c r="BJ1339" i="64" s="1"/>
  <c r="BJ1348" i="64"/>
  <c r="BJ1375" i="64" s="1"/>
  <c r="BJ1230" i="64"/>
  <c r="BJ1245" i="64" s="1"/>
  <c r="BJ1078" i="64"/>
  <c r="BJ1093" i="64" s="1"/>
  <c r="BJ937" i="64"/>
  <c r="BJ952" i="64" s="1"/>
  <c r="BJ989" i="64"/>
  <c r="BJ1002" i="64" s="1"/>
  <c r="BJ1687" i="64"/>
  <c r="BJ1702" i="64" s="1"/>
  <c r="BJ560" i="64"/>
  <c r="BJ580" i="64" s="1"/>
  <c r="BJ454" i="64"/>
  <c r="BJ612" i="64"/>
  <c r="BJ1711" i="64"/>
  <c r="BB2462" i="64"/>
  <c r="BB2479" i="64" s="1"/>
  <c r="BB1656" i="64"/>
  <c r="BB2436" i="64"/>
  <c r="BB2453" i="64" s="1"/>
  <c r="BB2411" i="64"/>
  <c r="BB2428" i="64" s="1"/>
  <c r="BB2385" i="64"/>
  <c r="BB2402" i="64" s="1"/>
  <c r="BB1633" i="64"/>
  <c r="BB1647" i="64" s="1"/>
  <c r="BB1601" i="64"/>
  <c r="BB1624" i="64" s="1"/>
  <c r="BB1785" i="64"/>
  <c r="BB1798" i="64" s="1"/>
  <c r="BB1579" i="64"/>
  <c r="BB1592" i="64" s="1"/>
  <c r="BB1490" i="64"/>
  <c r="BB1525" i="64" s="1"/>
  <c r="BB2514" i="64"/>
  <c r="BB2528" i="64" s="1"/>
  <c r="BB1534" i="64"/>
  <c r="BB1908" i="64"/>
  <c r="BB1931" i="64" s="1"/>
  <c r="BB1872" i="64"/>
  <c r="BB1899" i="64" s="1"/>
  <c r="BB1383" i="64"/>
  <c r="BB1410" i="64" s="1"/>
  <c r="BB1940" i="64"/>
  <c r="BB1963" i="64" s="1"/>
  <c r="BB1418" i="64"/>
  <c r="BB1445" i="64" s="1"/>
  <c r="BB1972" i="64"/>
  <c r="BB1997" i="64" s="1"/>
  <c r="BB1254" i="64"/>
  <c r="BB1267" i="64" s="1"/>
  <c r="BB1454" i="64"/>
  <c r="BB1481" i="64" s="1"/>
  <c r="BB1102" i="64"/>
  <c r="BB1324" i="64"/>
  <c r="BB1339" i="64" s="1"/>
  <c r="BB2006" i="64"/>
  <c r="BB2031" i="64" s="1"/>
  <c r="BB1230" i="64"/>
  <c r="BB1245" i="64" s="1"/>
  <c r="BB1348" i="64"/>
  <c r="BB1375" i="64" s="1"/>
  <c r="BB1078" i="64"/>
  <c r="BB1093" i="64" s="1"/>
  <c r="BB937" i="64"/>
  <c r="BB952" i="64" s="1"/>
  <c r="BB661" i="64"/>
  <c r="BB560" i="64"/>
  <c r="BB580" i="64" s="1"/>
  <c r="BB989" i="64"/>
  <c r="BB1002" i="64" s="1"/>
  <c r="BB454" i="64"/>
  <c r="BB612" i="64"/>
  <c r="BB637" i="64"/>
  <c r="BB1711" i="64"/>
  <c r="BB1687" i="64"/>
  <c r="BB1702" i="64" s="1"/>
  <c r="AT2462" i="64"/>
  <c r="AT2479" i="64" s="1"/>
  <c r="AT1656" i="64"/>
  <c r="AT2436" i="64"/>
  <c r="AT2453" i="64" s="1"/>
  <c r="AT2411" i="64"/>
  <c r="AT2428" i="64" s="1"/>
  <c r="AT2385" i="64"/>
  <c r="AT2402" i="64" s="1"/>
  <c r="AT1601" i="64"/>
  <c r="AT1624" i="64" s="1"/>
  <c r="AT1633" i="64"/>
  <c r="AT1647" i="64" s="1"/>
  <c r="AT1579" i="64"/>
  <c r="AT1592" i="64" s="1"/>
  <c r="AT1908" i="64"/>
  <c r="AT1931" i="64" s="1"/>
  <c r="AT2514" i="64"/>
  <c r="AT2528" i="64" s="1"/>
  <c r="AT1785" i="64"/>
  <c r="AT1798" i="64" s="1"/>
  <c r="AT1534" i="64"/>
  <c r="AT1872" i="64"/>
  <c r="AT1899" i="64" s="1"/>
  <c r="AT1490" i="64"/>
  <c r="AT1525" i="64" s="1"/>
  <c r="AT1940" i="64"/>
  <c r="AT1963" i="64" s="1"/>
  <c r="AT1383" i="64"/>
  <c r="AT1410" i="64" s="1"/>
  <c r="AT1972" i="64"/>
  <c r="AT1997" i="64" s="1"/>
  <c r="AT1254" i="64"/>
  <c r="AT1267" i="64" s="1"/>
  <c r="AT1418" i="64"/>
  <c r="AT1445" i="64" s="1"/>
  <c r="AT1324" i="64"/>
  <c r="AT1339" i="64" s="1"/>
  <c r="AT1102" i="64"/>
  <c r="AT2006" i="64"/>
  <c r="AT2031" i="64" s="1"/>
  <c r="AT1230" i="64"/>
  <c r="AT1245" i="64" s="1"/>
  <c r="AT1454" i="64"/>
  <c r="AT1481" i="64" s="1"/>
  <c r="AT1078" i="64"/>
  <c r="AT1093" i="64" s="1"/>
  <c r="AT1348" i="64"/>
  <c r="AT1375" i="64" s="1"/>
  <c r="AT937" i="64"/>
  <c r="AT952" i="64" s="1"/>
  <c r="AT1687" i="64"/>
  <c r="AT1702" i="64" s="1"/>
  <c r="AT560" i="64"/>
  <c r="AT580" i="64" s="1"/>
  <c r="AT637" i="64"/>
  <c r="AT454" i="64"/>
  <c r="AT612" i="64"/>
  <c r="AT661" i="64"/>
  <c r="AT1711" i="64"/>
  <c r="AT989" i="64"/>
  <c r="AT1002" i="64" s="1"/>
  <c r="AL2462" i="64"/>
  <c r="AL2479" i="64" s="1"/>
  <c r="AL1656" i="64"/>
  <c r="AL2436" i="64"/>
  <c r="AL2453" i="64" s="1"/>
  <c r="AL2385" i="64"/>
  <c r="AL2402" i="64" s="1"/>
  <c r="AL2411" i="64"/>
  <c r="AL2428" i="64" s="1"/>
  <c r="AL1633" i="64"/>
  <c r="AL1647" i="64" s="1"/>
  <c r="AL1601" i="64"/>
  <c r="AL1624" i="64" s="1"/>
  <c r="AL2514" i="64"/>
  <c r="AL2528" i="64" s="1"/>
  <c r="AL1579" i="64"/>
  <c r="AL1592" i="64" s="1"/>
  <c r="AL1785" i="64"/>
  <c r="AL1798" i="64" s="1"/>
  <c r="AL1490" i="64"/>
  <c r="AL1525" i="64" s="1"/>
  <c r="AL1908" i="64"/>
  <c r="AL1931" i="64" s="1"/>
  <c r="AL1872" i="64"/>
  <c r="AL1899" i="64" s="1"/>
  <c r="AL1940" i="64"/>
  <c r="AL1963" i="64" s="1"/>
  <c r="AL1383" i="64"/>
  <c r="AL1410" i="64" s="1"/>
  <c r="AL1534" i="64"/>
  <c r="AL1454" i="64"/>
  <c r="AL1481" i="64" s="1"/>
  <c r="AL1972" i="64"/>
  <c r="AL1997" i="64" s="1"/>
  <c r="AL1418" i="64"/>
  <c r="AL1445" i="64" s="1"/>
  <c r="AL1254" i="64"/>
  <c r="AL1267" i="64" s="1"/>
  <c r="AL1348" i="64"/>
  <c r="AL1375" i="64" s="1"/>
  <c r="AL1102" i="64"/>
  <c r="AL2006" i="64"/>
  <c r="AL2031" i="64" s="1"/>
  <c r="AL1230" i="64"/>
  <c r="AL1245" i="64" s="1"/>
  <c r="AL1324" i="64"/>
  <c r="AL1339" i="64" s="1"/>
  <c r="AL1078" i="64"/>
  <c r="AL1093" i="64" s="1"/>
  <c r="AL937" i="64"/>
  <c r="AL952" i="64" s="1"/>
  <c r="AL661" i="64"/>
  <c r="AL989" i="64"/>
  <c r="AL1002" i="64" s="1"/>
  <c r="AL637" i="64"/>
  <c r="AL560" i="64"/>
  <c r="AL580" i="64" s="1"/>
  <c r="AL454" i="64"/>
  <c r="AL612" i="64"/>
  <c r="AL1711" i="64"/>
  <c r="AL1687" i="64"/>
  <c r="AL1702" i="64" s="1"/>
  <c r="AD2462" i="64"/>
  <c r="AD2479" i="64" s="1"/>
  <c r="AD1656" i="64"/>
  <c r="AD2436" i="64"/>
  <c r="AD2453" i="64" s="1"/>
  <c r="AD1633" i="64"/>
  <c r="AD1647" i="64" s="1"/>
  <c r="AD1601" i="64"/>
  <c r="AD1624" i="64" s="1"/>
  <c r="AD2411" i="64"/>
  <c r="AD2428" i="64" s="1"/>
  <c r="AD1785" i="64"/>
  <c r="AD1798" i="64" s="1"/>
  <c r="AD2385" i="64"/>
  <c r="AD2402" i="64" s="1"/>
  <c r="AD1579" i="64"/>
  <c r="AD1592" i="64" s="1"/>
  <c r="AD1534" i="64"/>
  <c r="AD2514" i="64"/>
  <c r="AD2528" i="64" s="1"/>
  <c r="AD1908" i="64"/>
  <c r="AD1931" i="64" s="1"/>
  <c r="AD1872" i="64"/>
  <c r="AD1899" i="64" s="1"/>
  <c r="AD1383" i="64"/>
  <c r="AD1410" i="64" s="1"/>
  <c r="AD1940" i="64"/>
  <c r="AD1963" i="64" s="1"/>
  <c r="AD1418" i="64"/>
  <c r="AD1445" i="64" s="1"/>
  <c r="AD1972" i="64"/>
  <c r="AD1997" i="64" s="1"/>
  <c r="AD1490" i="64"/>
  <c r="AD1525" i="64" s="1"/>
  <c r="AD1454" i="64"/>
  <c r="AD1481" i="64" s="1"/>
  <c r="AD1254" i="64"/>
  <c r="AD1267" i="64" s="1"/>
  <c r="AD1102" i="64"/>
  <c r="AD1348" i="64"/>
  <c r="AD1375" i="64" s="1"/>
  <c r="AD2006" i="64"/>
  <c r="AD2031" i="64" s="1"/>
  <c r="AD1324" i="64"/>
  <c r="AD1339" i="64" s="1"/>
  <c r="AD1230" i="64"/>
  <c r="AD1245" i="64" s="1"/>
  <c r="AD1078" i="64"/>
  <c r="AD1093" i="64" s="1"/>
  <c r="AD937" i="64"/>
  <c r="AD952" i="64" s="1"/>
  <c r="AD1687" i="64"/>
  <c r="AD1702" i="64" s="1"/>
  <c r="AD560" i="64"/>
  <c r="AD580" i="64" s="1"/>
  <c r="AD661" i="64"/>
  <c r="AD454" i="64"/>
  <c r="AD989" i="64"/>
  <c r="AD1002" i="64" s="1"/>
  <c r="AD612" i="64"/>
  <c r="AD1711" i="64"/>
  <c r="V2462" i="64"/>
  <c r="V2479" i="64" s="1"/>
  <c r="V1656" i="64"/>
  <c r="V2436" i="64"/>
  <c r="V2453" i="64" s="1"/>
  <c r="V2385" i="64"/>
  <c r="V2402" i="64" s="1"/>
  <c r="V2411" i="64"/>
  <c r="V2428" i="64" s="1"/>
  <c r="V1633" i="64"/>
  <c r="V1647" i="64" s="1"/>
  <c r="V1601" i="64"/>
  <c r="V1624" i="64" s="1"/>
  <c r="V1579" i="64"/>
  <c r="V1592" i="64" s="1"/>
  <c r="V1785" i="64"/>
  <c r="V1798" i="64" s="1"/>
  <c r="V1490" i="64"/>
  <c r="V1525" i="64" s="1"/>
  <c r="V1908" i="64"/>
  <c r="V1931" i="64" s="1"/>
  <c r="V2514" i="64"/>
  <c r="V2528" i="64" s="1"/>
  <c r="V1872" i="64"/>
  <c r="V1899" i="64" s="1"/>
  <c r="V1940" i="64"/>
  <c r="V1963" i="64" s="1"/>
  <c r="V1383" i="64"/>
  <c r="V1410" i="64" s="1"/>
  <c r="V1972" i="64"/>
  <c r="V1997" i="64" s="1"/>
  <c r="V1254" i="64"/>
  <c r="V1267" i="64" s="1"/>
  <c r="V1454" i="64"/>
  <c r="V1481" i="64" s="1"/>
  <c r="V1418" i="64"/>
  <c r="V1445" i="64" s="1"/>
  <c r="V1534" i="64"/>
  <c r="V1102" i="64"/>
  <c r="V1348" i="64"/>
  <c r="V1375" i="64" s="1"/>
  <c r="V1324" i="64"/>
  <c r="V1339" i="64" s="1"/>
  <c r="V1230" i="64"/>
  <c r="V1245" i="64" s="1"/>
  <c r="V2006" i="64"/>
  <c r="V2031" i="64" s="1"/>
  <c r="V1078" i="64"/>
  <c r="V1093" i="64" s="1"/>
  <c r="V937" i="64"/>
  <c r="V952" i="64" s="1"/>
  <c r="V560" i="64"/>
  <c r="V580" i="64" s="1"/>
  <c r="V454" i="64"/>
  <c r="V612" i="64"/>
  <c r="V637" i="64"/>
  <c r="V1711" i="64"/>
  <c r="V661" i="64"/>
  <c r="V1687" i="64"/>
  <c r="V1702" i="64" s="1"/>
  <c r="CH1661" i="64"/>
  <c r="CH2441" i="64"/>
  <c r="CH2416" i="64"/>
  <c r="CH1638" i="64"/>
  <c r="CH1652" i="64" s="1"/>
  <c r="CH2467" i="64"/>
  <c r="CH2390" i="64"/>
  <c r="CH2407" i="64" s="1"/>
  <c r="CH1606" i="64"/>
  <c r="CH1584" i="64"/>
  <c r="CH1597" i="64" s="1"/>
  <c r="CH1790" i="64"/>
  <c r="CH1803" i="64" s="1"/>
  <c r="CH1495" i="64"/>
  <c r="CH1530" i="64" s="1"/>
  <c r="CH1945" i="64"/>
  <c r="CH1968" i="64" s="1"/>
  <c r="CH2519" i="64"/>
  <c r="CH2533" i="64" s="1"/>
  <c r="CH1539" i="64"/>
  <c r="CH1574" i="64" s="1"/>
  <c r="CH1877" i="64"/>
  <c r="CH1904" i="64" s="1"/>
  <c r="CH1423" i="64"/>
  <c r="CH1450" i="64" s="1"/>
  <c r="CH1913" i="64"/>
  <c r="CH1936" i="64" s="1"/>
  <c r="CH1388" i="64"/>
  <c r="CH1415" i="64" s="1"/>
  <c r="CH1977" i="64"/>
  <c r="CH2002" i="64" s="1"/>
  <c r="CH1459" i="64"/>
  <c r="CH1486" i="64" s="1"/>
  <c r="CH2011" i="64"/>
  <c r="CH2036" i="64" s="1"/>
  <c r="CH1353" i="64"/>
  <c r="CH1380" i="64" s="1"/>
  <c r="CH1259" i="64"/>
  <c r="CH1272" i="64" s="1"/>
  <c r="CH1235" i="64"/>
  <c r="CH1329" i="64"/>
  <c r="CH994" i="64"/>
  <c r="CH1007" i="64" s="1"/>
  <c r="CH1083" i="64"/>
  <c r="CH1098" i="64" s="1"/>
  <c r="CH942" i="64"/>
  <c r="CH1107" i="64"/>
  <c r="CH1692" i="64"/>
  <c r="CH1707" i="64" s="1"/>
  <c r="CH666" i="64"/>
  <c r="CH679" i="64" s="1"/>
  <c r="CH565" i="64"/>
  <c r="CH1716" i="64"/>
  <c r="CH642" i="64"/>
  <c r="CH409" i="64"/>
  <c r="CH419" i="64" s="1"/>
  <c r="CH617" i="64"/>
  <c r="CH593" i="64"/>
  <c r="BZ1661" i="64"/>
  <c r="BZ2467" i="64"/>
  <c r="BZ2416" i="64"/>
  <c r="BZ2441" i="64"/>
  <c r="BZ1638" i="64"/>
  <c r="BZ1652" i="64" s="1"/>
  <c r="BZ1584" i="64"/>
  <c r="BZ1597" i="64" s="1"/>
  <c r="BZ1790" i="64"/>
  <c r="BZ1803" i="64" s="1"/>
  <c r="BZ2390" i="64"/>
  <c r="BZ2407" i="64" s="1"/>
  <c r="BZ1606" i="64"/>
  <c r="BZ2519" i="64"/>
  <c r="BZ2533" i="64" s="1"/>
  <c r="BZ1495" i="64"/>
  <c r="BZ1530" i="64" s="1"/>
  <c r="BZ1539" i="64"/>
  <c r="BZ1574" i="64" s="1"/>
  <c r="BZ1945" i="64"/>
  <c r="BZ1968" i="64" s="1"/>
  <c r="BZ1423" i="64"/>
  <c r="BZ1450" i="64" s="1"/>
  <c r="BZ1388" i="64"/>
  <c r="BZ1415" i="64" s="1"/>
  <c r="BZ1459" i="64"/>
  <c r="BZ1486" i="64" s="1"/>
  <c r="BZ1877" i="64"/>
  <c r="BZ1904" i="64" s="1"/>
  <c r="BZ1977" i="64"/>
  <c r="BZ2002" i="64" s="1"/>
  <c r="BZ1913" i="64"/>
  <c r="BZ1936" i="64" s="1"/>
  <c r="BZ2011" i="64"/>
  <c r="BZ2036" i="64" s="1"/>
  <c r="BZ1353" i="64"/>
  <c r="BZ1380" i="64" s="1"/>
  <c r="BZ1259" i="64"/>
  <c r="BZ1272" i="64" s="1"/>
  <c r="BZ1329" i="64"/>
  <c r="BZ1235" i="64"/>
  <c r="BZ994" i="64"/>
  <c r="BZ1007" i="64" s="1"/>
  <c r="BZ1107" i="64"/>
  <c r="BZ1083" i="64"/>
  <c r="BZ1098" i="64" s="1"/>
  <c r="BZ942" i="64"/>
  <c r="BZ1692" i="64"/>
  <c r="BZ1707" i="64" s="1"/>
  <c r="BZ666" i="64"/>
  <c r="BZ679" i="64" s="1"/>
  <c r="BZ642" i="64"/>
  <c r="BZ565" i="64"/>
  <c r="BZ617" i="64"/>
  <c r="BZ1716" i="64"/>
  <c r="BZ409" i="64"/>
  <c r="BZ419" i="64" s="1"/>
  <c r="BZ593" i="64"/>
  <c r="BR1661" i="64"/>
  <c r="BR2441" i="64"/>
  <c r="BR2467" i="64"/>
  <c r="BR2416" i="64"/>
  <c r="BR1638" i="64"/>
  <c r="BR1652" i="64" s="1"/>
  <c r="BR2390" i="64"/>
  <c r="BR2407" i="64" s="1"/>
  <c r="BR1606" i="64"/>
  <c r="BR1790" i="64"/>
  <c r="BR1803" i="64" s="1"/>
  <c r="BR1495" i="64"/>
  <c r="BR1530" i="64" s="1"/>
  <c r="BR1584" i="64"/>
  <c r="BR1597" i="64" s="1"/>
  <c r="BR2519" i="64"/>
  <c r="BR2533" i="64" s="1"/>
  <c r="BR1539" i="64"/>
  <c r="BR1574" i="64" s="1"/>
  <c r="BR1423" i="64"/>
  <c r="BR1450" i="64" s="1"/>
  <c r="BR1459" i="64"/>
  <c r="BR1486" i="64" s="1"/>
  <c r="BR1877" i="64"/>
  <c r="BR1904" i="64" s="1"/>
  <c r="BR1388" i="64"/>
  <c r="BR1415" i="64" s="1"/>
  <c r="BR1913" i="64"/>
  <c r="BR1936" i="64" s="1"/>
  <c r="BR1977" i="64"/>
  <c r="BR2002" i="64" s="1"/>
  <c r="BR2011" i="64"/>
  <c r="BR2036" i="64" s="1"/>
  <c r="BR1353" i="64"/>
  <c r="BR1380" i="64" s="1"/>
  <c r="BR1945" i="64"/>
  <c r="BR1968" i="64" s="1"/>
  <c r="BR1329" i="64"/>
  <c r="BR1235" i="64"/>
  <c r="BR1259" i="64"/>
  <c r="BR1272" i="64" s="1"/>
  <c r="BR1083" i="64"/>
  <c r="BR1098" i="64" s="1"/>
  <c r="BR994" i="64"/>
  <c r="BR1007" i="64" s="1"/>
  <c r="BR942" i="64"/>
  <c r="BR1692" i="64"/>
  <c r="BR1707" i="64" s="1"/>
  <c r="BR666" i="64"/>
  <c r="BR679" i="64" s="1"/>
  <c r="BR565" i="64"/>
  <c r="BR617" i="64"/>
  <c r="BR1716" i="64"/>
  <c r="BR642" i="64"/>
  <c r="BR409" i="64"/>
  <c r="BR419" i="64" s="1"/>
  <c r="BR1107" i="64"/>
  <c r="BR593" i="64"/>
  <c r="BJ1661" i="64"/>
  <c r="BJ2467" i="64"/>
  <c r="BJ2416" i="64"/>
  <c r="BJ2441" i="64"/>
  <c r="BJ1638" i="64"/>
  <c r="BJ1652" i="64" s="1"/>
  <c r="BJ2390" i="64"/>
  <c r="BJ2407" i="64" s="1"/>
  <c r="BJ1790" i="64"/>
  <c r="BJ1803" i="64" s="1"/>
  <c r="BJ1606" i="64"/>
  <c r="BJ1584" i="64"/>
  <c r="BJ1597" i="64" s="1"/>
  <c r="BJ2519" i="64"/>
  <c r="BJ2533" i="64" s="1"/>
  <c r="BJ1495" i="64"/>
  <c r="BJ1530" i="64" s="1"/>
  <c r="BJ1539" i="64"/>
  <c r="BJ1574" i="64" s="1"/>
  <c r="BJ1945" i="64"/>
  <c r="BJ1968" i="64" s="1"/>
  <c r="BJ1423" i="64"/>
  <c r="BJ1450" i="64" s="1"/>
  <c r="BJ1913" i="64"/>
  <c r="BJ1936" i="64" s="1"/>
  <c r="BJ1388" i="64"/>
  <c r="BJ1415" i="64" s="1"/>
  <c r="BJ1977" i="64"/>
  <c r="BJ2002" i="64" s="1"/>
  <c r="BJ2011" i="64"/>
  <c r="BJ2036" i="64" s="1"/>
  <c r="BJ1877" i="64"/>
  <c r="BJ1904" i="64" s="1"/>
  <c r="BJ1459" i="64"/>
  <c r="BJ1486" i="64" s="1"/>
  <c r="BJ1353" i="64"/>
  <c r="BJ1380" i="64" s="1"/>
  <c r="BJ1329" i="64"/>
  <c r="BJ1235" i="64"/>
  <c r="BJ1259" i="64"/>
  <c r="BJ1272" i="64" s="1"/>
  <c r="BJ994" i="64"/>
  <c r="BJ1007" i="64" s="1"/>
  <c r="BJ1107" i="64"/>
  <c r="BJ942" i="64"/>
  <c r="BJ1692" i="64"/>
  <c r="BJ1707" i="64" s="1"/>
  <c r="BJ1083" i="64"/>
  <c r="BJ1098" i="64" s="1"/>
  <c r="BJ666" i="64"/>
  <c r="BJ679" i="64" s="1"/>
  <c r="BJ617" i="64"/>
  <c r="BJ642" i="64"/>
  <c r="BJ565" i="64"/>
  <c r="BJ1716" i="64"/>
  <c r="BJ409" i="64"/>
  <c r="BJ419" i="64" s="1"/>
  <c r="BJ593" i="64"/>
  <c r="BB1661" i="64"/>
  <c r="BB2441" i="64"/>
  <c r="BB2416" i="64"/>
  <c r="BB2467" i="64"/>
  <c r="BB1638" i="64"/>
  <c r="BB1652" i="64" s="1"/>
  <c r="BB2390" i="64"/>
  <c r="BB2407" i="64" s="1"/>
  <c r="BB1790" i="64"/>
  <c r="BB1803" i="64" s="1"/>
  <c r="BB2519" i="64"/>
  <c r="BB2533" i="64" s="1"/>
  <c r="BB1606" i="64"/>
  <c r="BB1584" i="64"/>
  <c r="BB1597" i="64" s="1"/>
  <c r="BB1495" i="64"/>
  <c r="BB1530" i="64" s="1"/>
  <c r="BB1945" i="64"/>
  <c r="BB1968" i="64" s="1"/>
  <c r="BB1539" i="64"/>
  <c r="BB1574" i="64" s="1"/>
  <c r="BB1423" i="64"/>
  <c r="BB1450" i="64" s="1"/>
  <c r="BB1459" i="64"/>
  <c r="BB1486" i="64" s="1"/>
  <c r="BB1388" i="64"/>
  <c r="BB1415" i="64" s="1"/>
  <c r="BB1877" i="64"/>
  <c r="BB1904" i="64" s="1"/>
  <c r="BB1977" i="64"/>
  <c r="BB2002" i="64" s="1"/>
  <c r="BB2011" i="64"/>
  <c r="BB2036" i="64" s="1"/>
  <c r="BB1913" i="64"/>
  <c r="BB1936" i="64" s="1"/>
  <c r="BB1353" i="64"/>
  <c r="BB1380" i="64" s="1"/>
  <c r="BB1259" i="64"/>
  <c r="BB1272" i="64" s="1"/>
  <c r="BB1235" i="64"/>
  <c r="BB1329" i="64"/>
  <c r="BB1107" i="64"/>
  <c r="BB994" i="64"/>
  <c r="BB1007" i="64" s="1"/>
  <c r="BB1083" i="64"/>
  <c r="BB1098" i="64" s="1"/>
  <c r="BB942" i="64"/>
  <c r="BB1692" i="64"/>
  <c r="BB1707" i="64" s="1"/>
  <c r="BB666" i="64"/>
  <c r="BB679" i="64" s="1"/>
  <c r="BB565" i="64"/>
  <c r="BB1716" i="64"/>
  <c r="BB642" i="64"/>
  <c r="BB409" i="64"/>
  <c r="BB419" i="64" s="1"/>
  <c r="BB617" i="64"/>
  <c r="BB593" i="64"/>
  <c r="AT1661" i="64"/>
  <c r="AT2416" i="64"/>
  <c r="AT2467" i="64"/>
  <c r="AT2441" i="64"/>
  <c r="AT1638" i="64"/>
  <c r="AT1652" i="64" s="1"/>
  <c r="AT2390" i="64"/>
  <c r="AT2407" i="64" s="1"/>
  <c r="AT1606" i="64"/>
  <c r="AT1790" i="64"/>
  <c r="AT1803" i="64" s="1"/>
  <c r="AT1495" i="64"/>
  <c r="AT1530" i="64" s="1"/>
  <c r="AT1584" i="64"/>
  <c r="AT1597" i="64" s="1"/>
  <c r="AT2519" i="64"/>
  <c r="AT2533" i="64" s="1"/>
  <c r="AT1539" i="64"/>
  <c r="AT1574" i="64" s="1"/>
  <c r="AT1459" i="64"/>
  <c r="AT1486" i="64" s="1"/>
  <c r="AT1423" i="64"/>
  <c r="AT1450" i="64" s="1"/>
  <c r="AT1877" i="64"/>
  <c r="AT1904" i="64" s="1"/>
  <c r="AT1913" i="64"/>
  <c r="AT1936" i="64" s="1"/>
  <c r="AT1388" i="64"/>
  <c r="AT1415" i="64" s="1"/>
  <c r="AT1945" i="64"/>
  <c r="AT1968" i="64" s="1"/>
  <c r="AT1977" i="64"/>
  <c r="AT2002" i="64" s="1"/>
  <c r="AT2011" i="64"/>
  <c r="AT2036" i="64" s="1"/>
  <c r="AT1353" i="64"/>
  <c r="AT1380" i="64" s="1"/>
  <c r="AT1259" i="64"/>
  <c r="AT1272" i="64" s="1"/>
  <c r="AT1329" i="64"/>
  <c r="AT1235" i="64"/>
  <c r="AT994" i="64"/>
  <c r="AT1007" i="64" s="1"/>
  <c r="AT1083" i="64"/>
  <c r="AT1098" i="64" s="1"/>
  <c r="AT942" i="64"/>
  <c r="AT1692" i="64"/>
  <c r="AT1707" i="64" s="1"/>
  <c r="AT1107" i="64"/>
  <c r="AT666" i="64"/>
  <c r="AT679" i="64" s="1"/>
  <c r="AT642" i="64"/>
  <c r="AT565" i="64"/>
  <c r="AT617" i="64"/>
  <c r="AT1716" i="64"/>
  <c r="AT409" i="64"/>
  <c r="AT419" i="64" s="1"/>
  <c r="AT593" i="64"/>
  <c r="AL1661" i="64"/>
  <c r="AL2441" i="64"/>
  <c r="AL2416" i="64"/>
  <c r="AL2467" i="64"/>
  <c r="AL1638" i="64"/>
  <c r="AL1652" i="64" s="1"/>
  <c r="AL1790" i="64"/>
  <c r="AL1803" i="64" s="1"/>
  <c r="AL1606" i="64"/>
  <c r="AL1584" i="64"/>
  <c r="AL1597" i="64" s="1"/>
  <c r="AL2390" i="64"/>
  <c r="AL2407" i="64" s="1"/>
  <c r="AL2519" i="64"/>
  <c r="AL2533" i="64" s="1"/>
  <c r="AL1495" i="64"/>
  <c r="AL1530" i="64" s="1"/>
  <c r="AL1539" i="64"/>
  <c r="AL1574" i="64" s="1"/>
  <c r="AL1945" i="64"/>
  <c r="AL1968" i="64" s="1"/>
  <c r="AL1913" i="64"/>
  <c r="AL1936" i="64" s="1"/>
  <c r="AL1423" i="64"/>
  <c r="AL1450" i="64" s="1"/>
  <c r="AL1388" i="64"/>
  <c r="AL1415" i="64" s="1"/>
  <c r="AL1459" i="64"/>
  <c r="AL1486" i="64" s="1"/>
  <c r="AL1877" i="64"/>
  <c r="AL1904" i="64" s="1"/>
  <c r="AL1977" i="64"/>
  <c r="AL2002" i="64" s="1"/>
  <c r="AL2011" i="64"/>
  <c r="AL2036" i="64" s="1"/>
  <c r="AL1353" i="64"/>
  <c r="AL1380" i="64" s="1"/>
  <c r="AL1329" i="64"/>
  <c r="AL1235" i="64"/>
  <c r="AL1083" i="64"/>
  <c r="AL1098" i="64" s="1"/>
  <c r="AL994" i="64"/>
  <c r="AL1007" i="64" s="1"/>
  <c r="AL1107" i="64"/>
  <c r="AL1259" i="64"/>
  <c r="AL1272" i="64" s="1"/>
  <c r="AL942" i="64"/>
  <c r="AL1692" i="64"/>
  <c r="AL1707" i="64" s="1"/>
  <c r="AL666" i="64"/>
  <c r="AL679" i="64" s="1"/>
  <c r="AL565" i="64"/>
  <c r="AL617" i="64"/>
  <c r="AL1716" i="64"/>
  <c r="AL642" i="64"/>
  <c r="AL409" i="64"/>
  <c r="AL419" i="64" s="1"/>
  <c r="AL593" i="64"/>
  <c r="AD1661" i="64"/>
  <c r="AD2416" i="64"/>
  <c r="AD2467" i="64"/>
  <c r="AD2441" i="64"/>
  <c r="AD1638" i="64"/>
  <c r="AD1652" i="64" s="1"/>
  <c r="AD2390" i="64"/>
  <c r="AD2407" i="64" s="1"/>
  <c r="AD1606" i="64"/>
  <c r="AD1790" i="64"/>
  <c r="AD1803" i="64" s="1"/>
  <c r="AD1584" i="64"/>
  <c r="AD1597" i="64" s="1"/>
  <c r="AD1495" i="64"/>
  <c r="AD1530" i="64" s="1"/>
  <c r="AD1539" i="64"/>
  <c r="AD1574" i="64" s="1"/>
  <c r="AD2519" i="64"/>
  <c r="AD2533" i="64" s="1"/>
  <c r="AD1459" i="64"/>
  <c r="AD1486" i="64" s="1"/>
  <c r="AD1945" i="64"/>
  <c r="AD1968" i="64" s="1"/>
  <c r="AD1877" i="64"/>
  <c r="AD1904" i="64" s="1"/>
  <c r="AD1388" i="64"/>
  <c r="AD1415" i="64" s="1"/>
  <c r="AD1913" i="64"/>
  <c r="AD1936" i="64" s="1"/>
  <c r="AD1423" i="64"/>
  <c r="AD1450" i="64" s="1"/>
  <c r="AD1977" i="64"/>
  <c r="AD2002" i="64" s="1"/>
  <c r="AD2011" i="64"/>
  <c r="AD2036" i="64" s="1"/>
  <c r="AD1353" i="64"/>
  <c r="AD1380" i="64" s="1"/>
  <c r="AD1329" i="64"/>
  <c r="AD1235" i="64"/>
  <c r="AD1259" i="64"/>
  <c r="AD1272" i="64" s="1"/>
  <c r="AD1107" i="64"/>
  <c r="AD994" i="64"/>
  <c r="AD1007" i="64" s="1"/>
  <c r="AD942" i="64"/>
  <c r="AD1692" i="64"/>
  <c r="AD1707" i="64" s="1"/>
  <c r="AD1083" i="64"/>
  <c r="AD1098" i="64" s="1"/>
  <c r="AD666" i="64"/>
  <c r="AD679" i="64" s="1"/>
  <c r="AD642" i="64"/>
  <c r="AD565" i="64"/>
  <c r="AD617" i="64"/>
  <c r="AD1716" i="64"/>
  <c r="AD409" i="64"/>
  <c r="AD419" i="64" s="1"/>
  <c r="AD593" i="64"/>
  <c r="V1661" i="64"/>
  <c r="V2416" i="64"/>
  <c r="V2441" i="64"/>
  <c r="V1638" i="64"/>
  <c r="V1652" i="64" s="1"/>
  <c r="V2467" i="64"/>
  <c r="V1606" i="64"/>
  <c r="V2390" i="64"/>
  <c r="V2407" i="64" s="1"/>
  <c r="V1790" i="64"/>
  <c r="V1803" i="64" s="1"/>
  <c r="V1495" i="64"/>
  <c r="V1530" i="64" s="1"/>
  <c r="V2519" i="64"/>
  <c r="V2533" i="64" s="1"/>
  <c r="V1945" i="64"/>
  <c r="V1968" i="64" s="1"/>
  <c r="V1584" i="64"/>
  <c r="V1597" i="64" s="1"/>
  <c r="V1539" i="64"/>
  <c r="V1574" i="64" s="1"/>
  <c r="V1877" i="64"/>
  <c r="V1904" i="64" s="1"/>
  <c r="V1913" i="64"/>
  <c r="V1936" i="64" s="1"/>
  <c r="V1388" i="64"/>
  <c r="V1415" i="64" s="1"/>
  <c r="V1977" i="64"/>
  <c r="V2002" i="64" s="1"/>
  <c r="V1423" i="64"/>
  <c r="V1450" i="64" s="1"/>
  <c r="V2011" i="64"/>
  <c r="V2036" i="64" s="1"/>
  <c r="V1459" i="64"/>
  <c r="V1486" i="64" s="1"/>
  <c r="V1353" i="64"/>
  <c r="V1380" i="64" s="1"/>
  <c r="V1259" i="64"/>
  <c r="V1272" i="64" s="1"/>
  <c r="V1235" i="64"/>
  <c r="V1329" i="64"/>
  <c r="V994" i="64"/>
  <c r="V1007" i="64" s="1"/>
  <c r="V1083" i="64"/>
  <c r="V1098" i="64" s="1"/>
  <c r="V942" i="64"/>
  <c r="V1107" i="64"/>
  <c r="V1692" i="64"/>
  <c r="V1707" i="64" s="1"/>
  <c r="V666" i="64"/>
  <c r="V679" i="64" s="1"/>
  <c r="V565" i="64"/>
  <c r="V617" i="64"/>
  <c r="V1716" i="64"/>
  <c r="V642" i="64"/>
  <c r="V409" i="64"/>
  <c r="V419" i="64" s="1"/>
  <c r="V593" i="64"/>
  <c r="CI1660" i="64"/>
  <c r="CI2466" i="64"/>
  <c r="CI2440" i="64"/>
  <c r="CI2415" i="64"/>
  <c r="CI1605" i="64"/>
  <c r="CI1637" i="64"/>
  <c r="CI1583" i="64"/>
  <c r="CI1789" i="64"/>
  <c r="CI2389" i="64"/>
  <c r="CI1494" i="64"/>
  <c r="CI1944" i="64"/>
  <c r="CI1876" i="64"/>
  <c r="CI2518" i="64"/>
  <c r="CI1538" i="64"/>
  <c r="CI1458" i="64"/>
  <c r="CI1976" i="64"/>
  <c r="CI1387" i="64"/>
  <c r="CI2010" i="64"/>
  <c r="CI1912" i="64"/>
  <c r="CI1352" i="64"/>
  <c r="CI1422" i="64"/>
  <c r="CI1258" i="64"/>
  <c r="CI1328" i="64"/>
  <c r="CI1234" i="64"/>
  <c r="CI1249" i="64" s="1"/>
  <c r="CI1106" i="64"/>
  <c r="CI1225" i="64" s="1"/>
  <c r="CI941" i="64"/>
  <c r="CI1691" i="64"/>
  <c r="CI665" i="64"/>
  <c r="CI678" i="64" s="1"/>
  <c r="CI641" i="64"/>
  <c r="CI564" i="64"/>
  <c r="CI616" i="64"/>
  <c r="CI1715" i="64"/>
  <c r="CI592" i="64"/>
  <c r="CA1660" i="64"/>
  <c r="CA2466" i="64"/>
  <c r="CA2440" i="64"/>
  <c r="CA2415" i="64"/>
  <c r="CA1605" i="64"/>
  <c r="CA2389" i="64"/>
  <c r="CA1637" i="64"/>
  <c r="CA1583" i="64"/>
  <c r="CA1789" i="64"/>
  <c r="CA1494" i="64"/>
  <c r="CA2518" i="64"/>
  <c r="CA1538" i="64"/>
  <c r="CA1876" i="64"/>
  <c r="CA1458" i="64"/>
  <c r="CA1944" i="64"/>
  <c r="CA1912" i="64"/>
  <c r="CA1976" i="64"/>
  <c r="CA1422" i="64"/>
  <c r="CA2010" i="64"/>
  <c r="CA1352" i="64"/>
  <c r="CA1387" i="64"/>
  <c r="CA1328" i="64"/>
  <c r="CA1234" i="64"/>
  <c r="CA1249" i="64" s="1"/>
  <c r="CA1258" i="64"/>
  <c r="CA941" i="64"/>
  <c r="CA1691" i="64"/>
  <c r="CA665" i="64"/>
  <c r="CA678" i="64" s="1"/>
  <c r="CA1106" i="64"/>
  <c r="CA1225" i="64" s="1"/>
  <c r="CA564" i="64"/>
  <c r="CA993" i="64"/>
  <c r="CA616" i="64"/>
  <c r="CA1715" i="64"/>
  <c r="CA641" i="64"/>
  <c r="CA592" i="64"/>
  <c r="BS1660" i="64"/>
  <c r="BS2466" i="64"/>
  <c r="BS2415" i="64"/>
  <c r="BS1637" i="64"/>
  <c r="BS1605" i="64"/>
  <c r="BS2440" i="64"/>
  <c r="BS2389" i="64"/>
  <c r="BS1583" i="64"/>
  <c r="BS1789" i="64"/>
  <c r="BS1494" i="64"/>
  <c r="BS1538" i="64"/>
  <c r="BS2518" i="64"/>
  <c r="BS1876" i="64"/>
  <c r="BS1944" i="64"/>
  <c r="BS1912" i="64"/>
  <c r="BS1458" i="64"/>
  <c r="BS1976" i="64"/>
  <c r="BS1387" i="64"/>
  <c r="BS2010" i="64"/>
  <c r="BS1422" i="64"/>
  <c r="BS1352" i="64"/>
  <c r="BS1234" i="64"/>
  <c r="BS1249" i="64" s="1"/>
  <c r="BS1258" i="64"/>
  <c r="BS1328" i="64"/>
  <c r="BS1106" i="64"/>
  <c r="BS1225" i="64" s="1"/>
  <c r="BS941" i="64"/>
  <c r="BS1691" i="64"/>
  <c r="BS665" i="64"/>
  <c r="BS678" i="64" s="1"/>
  <c r="BS641" i="64"/>
  <c r="BS564" i="64"/>
  <c r="BS616" i="64"/>
  <c r="BS1715" i="64"/>
  <c r="BS993" i="64"/>
  <c r="BS592" i="64"/>
  <c r="BK1660" i="64"/>
  <c r="BK2466" i="64"/>
  <c r="BK2415" i="64"/>
  <c r="BK2440" i="64"/>
  <c r="BK1605" i="64"/>
  <c r="BK2389" i="64"/>
  <c r="BK1583" i="64"/>
  <c r="BK1637" i="64"/>
  <c r="BK1789" i="64"/>
  <c r="BK1494" i="64"/>
  <c r="BK1538" i="64"/>
  <c r="BK1944" i="64"/>
  <c r="BK2518" i="64"/>
  <c r="BK1876" i="64"/>
  <c r="BK1458" i="64"/>
  <c r="BK1912" i="64"/>
  <c r="BK1387" i="64"/>
  <c r="BK1976" i="64"/>
  <c r="BK2010" i="64"/>
  <c r="BK1352" i="64"/>
  <c r="BK1258" i="64"/>
  <c r="BK1234" i="64"/>
  <c r="BK1249" i="64" s="1"/>
  <c r="BK1422" i="64"/>
  <c r="BK1328" i="64"/>
  <c r="BK1106" i="64"/>
  <c r="BK1225" i="64" s="1"/>
  <c r="BK941" i="64"/>
  <c r="BK1691" i="64"/>
  <c r="BK665" i="64"/>
  <c r="BK678" i="64" s="1"/>
  <c r="BK993" i="64"/>
  <c r="BK564" i="64"/>
  <c r="BK616" i="64"/>
  <c r="BK1715" i="64"/>
  <c r="BK641" i="64"/>
  <c r="BK592" i="64"/>
  <c r="BC1660" i="64"/>
  <c r="BC2466" i="64"/>
  <c r="BC2415" i="64"/>
  <c r="BC2440" i="64"/>
  <c r="BC1605" i="64"/>
  <c r="BC1637" i="64"/>
  <c r="BC1583" i="64"/>
  <c r="BC2389" i="64"/>
  <c r="BC1789" i="64"/>
  <c r="BC1494" i="64"/>
  <c r="BC1538" i="64"/>
  <c r="BC1876" i="64"/>
  <c r="BC2518" i="64"/>
  <c r="BC1912" i="64"/>
  <c r="BC1944" i="64"/>
  <c r="BC1976" i="64"/>
  <c r="BC1422" i="64"/>
  <c r="BC1458" i="64"/>
  <c r="BC2010" i="64"/>
  <c r="BC1387" i="64"/>
  <c r="BC1352" i="64"/>
  <c r="BC1258" i="64"/>
  <c r="BC1328" i="64"/>
  <c r="BC1234" i="64"/>
  <c r="BC1249" i="64" s="1"/>
  <c r="BC941" i="64"/>
  <c r="BC1691" i="64"/>
  <c r="BC1106" i="64"/>
  <c r="BC1225" i="64" s="1"/>
  <c r="BC665" i="64"/>
  <c r="BC678" i="64" s="1"/>
  <c r="BC641" i="64"/>
  <c r="BC564" i="64"/>
  <c r="BC616" i="64"/>
  <c r="BC993" i="64"/>
  <c r="BC1715" i="64"/>
  <c r="BC592" i="64"/>
  <c r="AU1660" i="64"/>
  <c r="AU2466" i="64"/>
  <c r="AU2415" i="64"/>
  <c r="AU2440" i="64"/>
  <c r="AU1605" i="64"/>
  <c r="AU1637" i="64"/>
  <c r="AU1789" i="64"/>
  <c r="AU2389" i="64"/>
  <c r="AU1583" i="64"/>
  <c r="AU1494" i="64"/>
  <c r="AU1538" i="64"/>
  <c r="AU1876" i="64"/>
  <c r="AU1458" i="64"/>
  <c r="AU2518" i="64"/>
  <c r="AU1944" i="64"/>
  <c r="AU1976" i="64"/>
  <c r="AU1387" i="64"/>
  <c r="AU1912" i="64"/>
  <c r="AU2010" i="64"/>
  <c r="AU1422" i="64"/>
  <c r="AU1352" i="64"/>
  <c r="AU1328" i="64"/>
  <c r="AU1234" i="64"/>
  <c r="AU1249" i="64" s="1"/>
  <c r="AU1106" i="64"/>
  <c r="AU1225" i="64" s="1"/>
  <c r="AU941" i="64"/>
  <c r="AU1691" i="64"/>
  <c r="AU665" i="64"/>
  <c r="AU678" i="64" s="1"/>
  <c r="AU564" i="64"/>
  <c r="AU616" i="64"/>
  <c r="AU1715" i="64"/>
  <c r="AU1258" i="64"/>
  <c r="AU641" i="64"/>
  <c r="AU592" i="64"/>
  <c r="AU993" i="64"/>
  <c r="AM1660" i="64"/>
  <c r="AM2466" i="64"/>
  <c r="AM2415" i="64"/>
  <c r="AM2440" i="64"/>
  <c r="AM1605" i="64"/>
  <c r="AM2389" i="64"/>
  <c r="AM1637" i="64"/>
  <c r="AM1789" i="64"/>
  <c r="AM1494" i="64"/>
  <c r="AM1583" i="64"/>
  <c r="AM2518" i="64"/>
  <c r="AM1876" i="64"/>
  <c r="AM1944" i="64"/>
  <c r="AM1458" i="64"/>
  <c r="AM1912" i="64"/>
  <c r="AM1538" i="64"/>
  <c r="AM1422" i="64"/>
  <c r="AM1976" i="64"/>
  <c r="AM2010" i="64"/>
  <c r="AM1352" i="64"/>
  <c r="AM1234" i="64"/>
  <c r="AM1249" i="64" s="1"/>
  <c r="AM1258" i="64"/>
  <c r="AM1387" i="64"/>
  <c r="AM1328" i="64"/>
  <c r="AM941" i="64"/>
  <c r="AM1691" i="64"/>
  <c r="AM665" i="64"/>
  <c r="AM678" i="64" s="1"/>
  <c r="AM641" i="64"/>
  <c r="AM564" i="64"/>
  <c r="AM993" i="64"/>
  <c r="AM616" i="64"/>
  <c r="AM1715" i="64"/>
  <c r="AM592" i="64"/>
  <c r="AM1106" i="64"/>
  <c r="AM1225" i="64" s="1"/>
  <c r="AE1660" i="64"/>
  <c r="AE2466" i="64"/>
  <c r="AE2415" i="64"/>
  <c r="AE2440" i="64"/>
  <c r="AE2389" i="64"/>
  <c r="AE1605" i="64"/>
  <c r="AE1637" i="64"/>
  <c r="AE1789" i="64"/>
  <c r="AE1583" i="64"/>
  <c r="AE1494" i="64"/>
  <c r="AE2518" i="64"/>
  <c r="AE1538" i="64"/>
  <c r="AE1876" i="64"/>
  <c r="AE1944" i="64"/>
  <c r="AE1912" i="64"/>
  <c r="AE1976" i="64"/>
  <c r="AE1422" i="64"/>
  <c r="AE2010" i="64"/>
  <c r="AE1387" i="64"/>
  <c r="AE1352" i="64"/>
  <c r="AE1458" i="64"/>
  <c r="AE1258" i="64"/>
  <c r="AE1234" i="64"/>
  <c r="AE1249" i="64" s="1"/>
  <c r="AE1328" i="64"/>
  <c r="AE941" i="64"/>
  <c r="AE1106" i="64"/>
  <c r="AE1225" i="64" s="1"/>
  <c r="AE1691" i="64"/>
  <c r="AE665" i="64"/>
  <c r="AE678" i="64" s="1"/>
  <c r="AE564" i="64"/>
  <c r="AE616" i="64"/>
  <c r="AE1715" i="64"/>
  <c r="AE993" i="64"/>
  <c r="AE641" i="64"/>
  <c r="AE592" i="64"/>
  <c r="W1660" i="64"/>
  <c r="W2466" i="64"/>
  <c r="W2415" i="64"/>
  <c r="W2440" i="64"/>
  <c r="W1605" i="64"/>
  <c r="W2389" i="64"/>
  <c r="W1789" i="64"/>
  <c r="W1637" i="64"/>
  <c r="W1494" i="64"/>
  <c r="W1583" i="64"/>
  <c r="W1538" i="64"/>
  <c r="W1876" i="64"/>
  <c r="W2518" i="64"/>
  <c r="W1944" i="64"/>
  <c r="W1458" i="64"/>
  <c r="W1976" i="64"/>
  <c r="W1387" i="64"/>
  <c r="W2010" i="64"/>
  <c r="W1352" i="64"/>
  <c r="W1912" i="64"/>
  <c r="W1422" i="64"/>
  <c r="W1258" i="64"/>
  <c r="W1328" i="64"/>
  <c r="W1234" i="64"/>
  <c r="W1249" i="64" s="1"/>
  <c r="W1106" i="64"/>
  <c r="W1225" i="64" s="1"/>
  <c r="W941" i="64"/>
  <c r="W1691" i="64"/>
  <c r="W665" i="64"/>
  <c r="W678" i="64" s="1"/>
  <c r="W641" i="64"/>
  <c r="W564" i="64"/>
  <c r="W616" i="64"/>
  <c r="W1715" i="64"/>
  <c r="W592" i="64"/>
  <c r="CJ1657" i="64"/>
  <c r="CJ1679" i="64" s="1"/>
  <c r="CJ2463" i="64"/>
  <c r="CJ2480" i="64" s="1"/>
  <c r="CJ2412" i="64"/>
  <c r="CJ2429" i="64" s="1"/>
  <c r="CJ2437" i="64"/>
  <c r="CJ2454" i="64" s="1"/>
  <c r="CJ1602" i="64"/>
  <c r="CJ1625" i="64" s="1"/>
  <c r="CJ2386" i="64"/>
  <c r="CJ2403" i="64" s="1"/>
  <c r="CJ1634" i="64"/>
  <c r="CJ1648" i="64" s="1"/>
  <c r="CJ1786" i="64"/>
  <c r="CJ1799" i="64" s="1"/>
  <c r="CJ1580" i="64"/>
  <c r="CJ1593" i="64" s="1"/>
  <c r="CJ1491" i="64"/>
  <c r="CJ1526" i="64" s="1"/>
  <c r="CJ1535" i="64"/>
  <c r="CJ1570" i="64" s="1"/>
  <c r="CJ2515" i="64"/>
  <c r="CJ2529" i="64" s="1"/>
  <c r="CJ1873" i="64"/>
  <c r="CJ1900" i="64" s="1"/>
  <c r="CJ1941" i="64"/>
  <c r="CJ1964" i="64" s="1"/>
  <c r="CJ1909" i="64"/>
  <c r="CJ1932" i="64" s="1"/>
  <c r="CJ1455" i="64"/>
  <c r="CJ1482" i="64" s="1"/>
  <c r="CJ1973" i="64"/>
  <c r="CJ1998" i="64" s="1"/>
  <c r="CJ1419" i="64"/>
  <c r="CJ1446" i="64" s="1"/>
  <c r="CJ2007" i="64"/>
  <c r="CJ2032" i="64" s="1"/>
  <c r="CJ1349" i="64"/>
  <c r="CJ1376" i="64" s="1"/>
  <c r="CJ1384" i="64"/>
  <c r="CJ1411" i="64" s="1"/>
  <c r="CJ1325" i="64"/>
  <c r="CJ1231" i="64"/>
  <c r="CJ1246" i="64" s="1"/>
  <c r="CJ1079" i="64"/>
  <c r="CJ1094" i="64" s="1"/>
  <c r="CJ938" i="64"/>
  <c r="CJ953" i="64" s="1"/>
  <c r="CJ1688" i="64"/>
  <c r="CJ1703" i="64" s="1"/>
  <c r="CJ662" i="64"/>
  <c r="CJ675" i="64" s="1"/>
  <c r="CJ1255" i="64"/>
  <c r="CJ1268" i="64" s="1"/>
  <c r="CJ561" i="64"/>
  <c r="CJ1103" i="64"/>
  <c r="CJ613" i="64"/>
  <c r="CJ990" i="64"/>
  <c r="CJ1003" i="64" s="1"/>
  <c r="CJ1712" i="64"/>
  <c r="CJ1727" i="64" s="1"/>
  <c r="CJ638" i="64"/>
  <c r="CJ589" i="64"/>
  <c r="CB1657" i="64"/>
  <c r="CB1679" i="64" s="1"/>
  <c r="CB2463" i="64"/>
  <c r="CB2480" i="64" s="1"/>
  <c r="CB2412" i="64"/>
  <c r="CB2429" i="64" s="1"/>
  <c r="CB2437" i="64"/>
  <c r="CB2454" i="64" s="1"/>
  <c r="CB2386" i="64"/>
  <c r="CB2403" i="64" s="1"/>
  <c r="CB1634" i="64"/>
  <c r="CB1648" i="64" s="1"/>
  <c r="CB1602" i="64"/>
  <c r="CB1625" i="64" s="1"/>
  <c r="CB1786" i="64"/>
  <c r="CB1799" i="64" s="1"/>
  <c r="CB1491" i="64"/>
  <c r="CB1526" i="64" s="1"/>
  <c r="CB1580" i="64"/>
  <c r="CB1593" i="64" s="1"/>
  <c r="CB1535" i="64"/>
  <c r="CB1570" i="64" s="1"/>
  <c r="CB2515" i="64"/>
  <c r="CB2529" i="64" s="1"/>
  <c r="CB1873" i="64"/>
  <c r="CB1900" i="64" s="1"/>
  <c r="CB1941" i="64"/>
  <c r="CB1964" i="64" s="1"/>
  <c r="CB1909" i="64"/>
  <c r="CB1932" i="64" s="1"/>
  <c r="CB1455" i="64"/>
  <c r="CB1482" i="64" s="1"/>
  <c r="CB1973" i="64"/>
  <c r="CB1998" i="64" s="1"/>
  <c r="CB1384" i="64"/>
  <c r="CB1411" i="64" s="1"/>
  <c r="CB2007" i="64"/>
  <c r="CB2032" i="64" s="1"/>
  <c r="CB1419" i="64"/>
  <c r="CB1446" i="64" s="1"/>
  <c r="CB1349" i="64"/>
  <c r="CB1376" i="64" s="1"/>
  <c r="CB1325" i="64"/>
  <c r="CB1231" i="64"/>
  <c r="CB1246" i="64" s="1"/>
  <c r="CB1255" i="64"/>
  <c r="CB1268" i="64" s="1"/>
  <c r="CB1079" i="64"/>
  <c r="CB1094" i="64" s="1"/>
  <c r="CB938" i="64"/>
  <c r="CB953" i="64" s="1"/>
  <c r="CB1103" i="64"/>
  <c r="CB1688" i="64"/>
  <c r="CB1703" i="64" s="1"/>
  <c r="CB662" i="64"/>
  <c r="CB675" i="64" s="1"/>
  <c r="CB561" i="64"/>
  <c r="CB638" i="64"/>
  <c r="CB613" i="64"/>
  <c r="CB1712" i="64"/>
  <c r="CB1727" i="64" s="1"/>
  <c r="CB589" i="64"/>
  <c r="CB990" i="64"/>
  <c r="CB1003" i="64" s="1"/>
  <c r="BT1657" i="64"/>
  <c r="BT1679" i="64" s="1"/>
  <c r="BT2463" i="64"/>
  <c r="BT2480" i="64" s="1"/>
  <c r="BT2412" i="64"/>
  <c r="BT2429" i="64" s="1"/>
  <c r="BT2437" i="64"/>
  <c r="BT2454" i="64" s="1"/>
  <c r="BT1602" i="64"/>
  <c r="BT1625" i="64" s="1"/>
  <c r="BT2386" i="64"/>
  <c r="BT2403" i="64" s="1"/>
  <c r="BT1786" i="64"/>
  <c r="BT1799" i="64" s="1"/>
  <c r="BT1634" i="64"/>
  <c r="BT1648" i="64" s="1"/>
  <c r="BT1491" i="64"/>
  <c r="BT1526" i="64" s="1"/>
  <c r="BT1580" i="64"/>
  <c r="BT1593" i="64" s="1"/>
  <c r="BT1873" i="64"/>
  <c r="BT1900" i="64" s="1"/>
  <c r="BT2515" i="64"/>
  <c r="BT2529" i="64" s="1"/>
  <c r="BT1941" i="64"/>
  <c r="BT1964" i="64" s="1"/>
  <c r="BT1535" i="64"/>
  <c r="BT1570" i="64" s="1"/>
  <c r="BT1455" i="64"/>
  <c r="BT1482" i="64" s="1"/>
  <c r="BT1419" i="64"/>
  <c r="BT1446" i="64" s="1"/>
  <c r="BT1384" i="64"/>
  <c r="BT1411" i="64" s="1"/>
  <c r="BT1973" i="64"/>
  <c r="BT1998" i="64" s="1"/>
  <c r="BT1909" i="64"/>
  <c r="BT1932" i="64" s="1"/>
  <c r="BT2007" i="64"/>
  <c r="BT2032" i="64" s="1"/>
  <c r="BT1349" i="64"/>
  <c r="BT1376" i="64" s="1"/>
  <c r="BT1255" i="64"/>
  <c r="BT1268" i="64" s="1"/>
  <c r="BT1231" i="64"/>
  <c r="BT1246" i="64" s="1"/>
  <c r="BT1325" i="64"/>
  <c r="BT1103" i="64"/>
  <c r="BT1079" i="64"/>
  <c r="BT1094" i="64" s="1"/>
  <c r="BT938" i="64"/>
  <c r="BT953" i="64" s="1"/>
  <c r="BT1688" i="64"/>
  <c r="BT1703" i="64" s="1"/>
  <c r="BT662" i="64"/>
  <c r="BT675" i="64" s="1"/>
  <c r="BT561" i="64"/>
  <c r="BT990" i="64"/>
  <c r="BT1003" i="64" s="1"/>
  <c r="BT613" i="64"/>
  <c r="BT1712" i="64"/>
  <c r="BT1727" i="64" s="1"/>
  <c r="BT638" i="64"/>
  <c r="BT589" i="64"/>
  <c r="BL1657" i="64"/>
  <c r="BL1679" i="64" s="1"/>
  <c r="BL2463" i="64"/>
  <c r="BL2480" i="64" s="1"/>
  <c r="BL2412" i="64"/>
  <c r="BL2429" i="64" s="1"/>
  <c r="BL2437" i="64"/>
  <c r="BL2454" i="64" s="1"/>
  <c r="BL1602" i="64"/>
  <c r="BL1625" i="64" s="1"/>
  <c r="BL2386" i="64"/>
  <c r="BL2403" i="64" s="1"/>
  <c r="BL1634" i="64"/>
  <c r="BL1648" i="64" s="1"/>
  <c r="BL1786" i="64"/>
  <c r="BL1799" i="64" s="1"/>
  <c r="BL1580" i="64"/>
  <c r="BL1593" i="64" s="1"/>
  <c r="BL1491" i="64"/>
  <c r="BL1526" i="64" s="1"/>
  <c r="BL2515" i="64"/>
  <c r="BL2529" i="64" s="1"/>
  <c r="BL1535" i="64"/>
  <c r="BL1570" i="64" s="1"/>
  <c r="BL1873" i="64"/>
  <c r="BL1900" i="64" s="1"/>
  <c r="BL1941" i="64"/>
  <c r="BL1964" i="64" s="1"/>
  <c r="BL1909" i="64"/>
  <c r="BL1932" i="64" s="1"/>
  <c r="BL1455" i="64"/>
  <c r="BL1482" i="64" s="1"/>
  <c r="BL1973" i="64"/>
  <c r="BL1998" i="64" s="1"/>
  <c r="BL1419" i="64"/>
  <c r="BL1446" i="64" s="1"/>
  <c r="BL2007" i="64"/>
  <c r="BL2032" i="64" s="1"/>
  <c r="BL1384" i="64"/>
  <c r="BL1411" i="64" s="1"/>
  <c r="BL1349" i="64"/>
  <c r="BL1376" i="64" s="1"/>
  <c r="BL1255" i="64"/>
  <c r="BL1268" i="64" s="1"/>
  <c r="BL1231" i="64"/>
  <c r="BL1246" i="64" s="1"/>
  <c r="BL1325" i="64"/>
  <c r="BL1079" i="64"/>
  <c r="BL1094" i="64" s="1"/>
  <c r="BL938" i="64"/>
  <c r="BL953" i="64" s="1"/>
  <c r="BL1688" i="64"/>
  <c r="BL1703" i="64" s="1"/>
  <c r="BL662" i="64"/>
  <c r="BL675" i="64" s="1"/>
  <c r="BL1103" i="64"/>
  <c r="BL561" i="64"/>
  <c r="BL638" i="64"/>
  <c r="BL613" i="64"/>
  <c r="BL1712" i="64"/>
  <c r="BL1727" i="64" s="1"/>
  <c r="BL990" i="64"/>
  <c r="BL1003" i="64" s="1"/>
  <c r="BL589" i="64"/>
  <c r="BD1657" i="64"/>
  <c r="BD1679" i="64" s="1"/>
  <c r="BD2463" i="64"/>
  <c r="BD2480" i="64" s="1"/>
  <c r="BD2412" i="64"/>
  <c r="BD2429" i="64" s="1"/>
  <c r="BD2437" i="64"/>
  <c r="BD2454" i="64" s="1"/>
  <c r="BD1602" i="64"/>
  <c r="BD1625" i="64" s="1"/>
  <c r="BD2386" i="64"/>
  <c r="BD2403" i="64" s="1"/>
  <c r="BD1634" i="64"/>
  <c r="BD1648" i="64" s="1"/>
  <c r="BD1786" i="64"/>
  <c r="BD1799" i="64" s="1"/>
  <c r="BD1491" i="64"/>
  <c r="BD1526" i="64" s="1"/>
  <c r="BD1580" i="64"/>
  <c r="BD1593" i="64" s="1"/>
  <c r="BD1535" i="64"/>
  <c r="BD1570" i="64" s="1"/>
  <c r="BD2515" i="64"/>
  <c r="BD2529" i="64" s="1"/>
  <c r="BD1873" i="64"/>
  <c r="BD1900" i="64" s="1"/>
  <c r="BD1941" i="64"/>
  <c r="BD1964" i="64" s="1"/>
  <c r="BD1909" i="64"/>
  <c r="BD1932" i="64" s="1"/>
  <c r="BD1455" i="64"/>
  <c r="BD1482" i="64" s="1"/>
  <c r="BD1973" i="64"/>
  <c r="BD1998" i="64" s="1"/>
  <c r="BD1384" i="64"/>
  <c r="BD1411" i="64" s="1"/>
  <c r="BD2007" i="64"/>
  <c r="BD2032" i="64" s="1"/>
  <c r="BD1349" i="64"/>
  <c r="BD1376" i="64" s="1"/>
  <c r="BD1419" i="64"/>
  <c r="BD1446" i="64" s="1"/>
  <c r="BD1325" i="64"/>
  <c r="BD1231" i="64"/>
  <c r="BD1246" i="64" s="1"/>
  <c r="BD1079" i="64"/>
  <c r="BD1094" i="64" s="1"/>
  <c r="BD938" i="64"/>
  <c r="BD953" i="64" s="1"/>
  <c r="BD1255" i="64"/>
  <c r="BD1268" i="64" s="1"/>
  <c r="BD1103" i="64"/>
  <c r="BD1688" i="64"/>
  <c r="BD1703" i="64" s="1"/>
  <c r="BD662" i="64"/>
  <c r="BD675" i="64" s="1"/>
  <c r="BD561" i="64"/>
  <c r="BD613" i="64"/>
  <c r="BD1712" i="64"/>
  <c r="BD1727" i="64" s="1"/>
  <c r="BD638" i="64"/>
  <c r="BD589" i="64"/>
  <c r="AV1657" i="64"/>
  <c r="AV1679" i="64" s="1"/>
  <c r="AV2463" i="64"/>
  <c r="AV2480" i="64" s="1"/>
  <c r="AV2412" i="64"/>
  <c r="AV2429" i="64" s="1"/>
  <c r="AV2437" i="64"/>
  <c r="AV2454" i="64" s="1"/>
  <c r="AV2386" i="64"/>
  <c r="AV2403" i="64" s="1"/>
  <c r="AV1634" i="64"/>
  <c r="AV1648" i="64" s="1"/>
  <c r="AV1602" i="64"/>
  <c r="AV1625" i="64" s="1"/>
  <c r="AV1786" i="64"/>
  <c r="AV1799" i="64" s="1"/>
  <c r="AV1580" i="64"/>
  <c r="AV1593" i="64" s="1"/>
  <c r="AV1491" i="64"/>
  <c r="AV1526" i="64" s="1"/>
  <c r="AV1535" i="64"/>
  <c r="AV1570" i="64" s="1"/>
  <c r="AV1873" i="64"/>
  <c r="AV1900" i="64" s="1"/>
  <c r="AV2515" i="64"/>
  <c r="AV2529" i="64" s="1"/>
  <c r="AV1941" i="64"/>
  <c r="AV1964" i="64" s="1"/>
  <c r="AV1455" i="64"/>
  <c r="AV1482" i="64" s="1"/>
  <c r="AV1909" i="64"/>
  <c r="AV1932" i="64" s="1"/>
  <c r="AV1973" i="64"/>
  <c r="AV1998" i="64" s="1"/>
  <c r="AV1419" i="64"/>
  <c r="AV1446" i="64" s="1"/>
  <c r="AV2007" i="64"/>
  <c r="AV2032" i="64" s="1"/>
  <c r="AV1349" i="64"/>
  <c r="AV1376" i="64" s="1"/>
  <c r="AV1325" i="64"/>
  <c r="AV1384" i="64"/>
  <c r="AV1411" i="64" s="1"/>
  <c r="AV1231" i="64"/>
  <c r="AV1246" i="64" s="1"/>
  <c r="AV1255" i="64"/>
  <c r="AV1268" i="64" s="1"/>
  <c r="AV1103" i="64"/>
  <c r="AV1079" i="64"/>
  <c r="AV1094" i="64" s="1"/>
  <c r="AV938" i="64"/>
  <c r="AV953" i="64" s="1"/>
  <c r="AV1688" i="64"/>
  <c r="AV1703" i="64" s="1"/>
  <c r="AV662" i="64"/>
  <c r="AV675" i="64" s="1"/>
  <c r="AV561" i="64"/>
  <c r="AV990" i="64"/>
  <c r="AV1003" i="64" s="1"/>
  <c r="AV638" i="64"/>
  <c r="AV613" i="64"/>
  <c r="AV1712" i="64"/>
  <c r="AV1727" i="64" s="1"/>
  <c r="AV589" i="64"/>
  <c r="AN1657" i="64"/>
  <c r="AN1679" i="64" s="1"/>
  <c r="AN2463" i="64"/>
  <c r="AN2480" i="64" s="1"/>
  <c r="AN2412" i="64"/>
  <c r="AN2429" i="64" s="1"/>
  <c r="AN2437" i="64"/>
  <c r="AN2454" i="64" s="1"/>
  <c r="AN1634" i="64"/>
  <c r="AN1648" i="64" s="1"/>
  <c r="AN1602" i="64"/>
  <c r="AN1625" i="64" s="1"/>
  <c r="AN2386" i="64"/>
  <c r="AN2403" i="64" s="1"/>
  <c r="AN1786" i="64"/>
  <c r="AN1799" i="64" s="1"/>
  <c r="AN1580" i="64"/>
  <c r="AN1593" i="64" s="1"/>
  <c r="AN1491" i="64"/>
  <c r="AN1526" i="64" s="1"/>
  <c r="AN1873" i="64"/>
  <c r="AN1900" i="64" s="1"/>
  <c r="AN1535" i="64"/>
  <c r="AN1570" i="64" s="1"/>
  <c r="AN1941" i="64"/>
  <c r="AN1964" i="64" s="1"/>
  <c r="AN2515" i="64"/>
  <c r="AN2529" i="64" s="1"/>
  <c r="AN1909" i="64"/>
  <c r="AN1932" i="64" s="1"/>
  <c r="AN1455" i="64"/>
  <c r="AN1482" i="64" s="1"/>
  <c r="AN1973" i="64"/>
  <c r="AN1998" i="64" s="1"/>
  <c r="AN2007" i="64"/>
  <c r="AN2032" i="64" s="1"/>
  <c r="AN1384" i="64"/>
  <c r="AN1411" i="64" s="1"/>
  <c r="AN1419" i="64"/>
  <c r="AN1446" i="64" s="1"/>
  <c r="AN1349" i="64"/>
  <c r="AN1376" i="64" s="1"/>
  <c r="AN1255" i="64"/>
  <c r="AN1268" i="64" s="1"/>
  <c r="AN1231" i="64"/>
  <c r="AN1246" i="64" s="1"/>
  <c r="AN1325" i="64"/>
  <c r="AN1103" i="64"/>
  <c r="AN1079" i="64"/>
  <c r="AN1094" i="64" s="1"/>
  <c r="AN938" i="64"/>
  <c r="AN953" i="64" s="1"/>
  <c r="AN1688" i="64"/>
  <c r="AN1703" i="64" s="1"/>
  <c r="AN662" i="64"/>
  <c r="AN675" i="64" s="1"/>
  <c r="AN561" i="64"/>
  <c r="AN613" i="64"/>
  <c r="AN1712" i="64"/>
  <c r="AN1727" i="64" s="1"/>
  <c r="AN990" i="64"/>
  <c r="AN1003" i="64" s="1"/>
  <c r="AN589" i="64"/>
  <c r="AF1657" i="64"/>
  <c r="AF1679" i="64" s="1"/>
  <c r="AF2463" i="64"/>
  <c r="AF2480" i="64" s="1"/>
  <c r="AF2412" i="64"/>
  <c r="AF2429" i="64" s="1"/>
  <c r="AF2437" i="64"/>
  <c r="AF2454" i="64" s="1"/>
  <c r="AF1602" i="64"/>
  <c r="AF1625" i="64" s="1"/>
  <c r="AF1786" i="64"/>
  <c r="AF1799" i="64" s="1"/>
  <c r="AF2386" i="64"/>
  <c r="AF2403" i="64" s="1"/>
  <c r="AF1634" i="64"/>
  <c r="AF1648" i="64" s="1"/>
  <c r="AF1491" i="64"/>
  <c r="AF1526" i="64" s="1"/>
  <c r="AF1580" i="64"/>
  <c r="AF1593" i="64" s="1"/>
  <c r="AF1535" i="64"/>
  <c r="AF1570" i="64" s="1"/>
  <c r="AF2515" i="64"/>
  <c r="AF2529" i="64" s="1"/>
  <c r="AF1873" i="64"/>
  <c r="AF1900" i="64" s="1"/>
  <c r="AF1941" i="64"/>
  <c r="AF1964" i="64" s="1"/>
  <c r="AF1455" i="64"/>
  <c r="AF1482" i="64" s="1"/>
  <c r="AF1973" i="64"/>
  <c r="AF1998" i="64" s="1"/>
  <c r="AF1419" i="64"/>
  <c r="AF1446" i="64" s="1"/>
  <c r="AF1384" i="64"/>
  <c r="AF1411" i="64" s="1"/>
  <c r="AF1909" i="64"/>
  <c r="AF1932" i="64" s="1"/>
  <c r="AF2007" i="64"/>
  <c r="AF2032" i="64" s="1"/>
  <c r="AF1349" i="64"/>
  <c r="AF1376" i="64" s="1"/>
  <c r="AF1255" i="64"/>
  <c r="AF1268" i="64" s="1"/>
  <c r="AF1231" i="64"/>
  <c r="AF1246" i="64" s="1"/>
  <c r="AF1325" i="64"/>
  <c r="AF1079" i="64"/>
  <c r="AF1094" i="64" s="1"/>
  <c r="AF938" i="64"/>
  <c r="AF953" i="64" s="1"/>
  <c r="AF1688" i="64"/>
  <c r="AF1703" i="64" s="1"/>
  <c r="AF662" i="64"/>
  <c r="AF675" i="64" s="1"/>
  <c r="AF1103" i="64"/>
  <c r="AF990" i="64"/>
  <c r="AF1003" i="64" s="1"/>
  <c r="AF561" i="64"/>
  <c r="AF613" i="64"/>
  <c r="AF1712" i="64"/>
  <c r="AF1727" i="64" s="1"/>
  <c r="AF638" i="64"/>
  <c r="AF589" i="64"/>
  <c r="X1657" i="64"/>
  <c r="X1679" i="64" s="1"/>
  <c r="X2463" i="64"/>
  <c r="X2480" i="64" s="1"/>
  <c r="X2412" i="64"/>
  <c r="X2429" i="64" s="1"/>
  <c r="X2437" i="64"/>
  <c r="X2454" i="64" s="1"/>
  <c r="X2386" i="64"/>
  <c r="X2403" i="64" s="1"/>
  <c r="X1602" i="64"/>
  <c r="X1625" i="64" s="1"/>
  <c r="X1634" i="64"/>
  <c r="X1648" i="64" s="1"/>
  <c r="X1786" i="64"/>
  <c r="X1799" i="64" s="1"/>
  <c r="X1580" i="64"/>
  <c r="X1593" i="64" s="1"/>
  <c r="X1491" i="64"/>
  <c r="X1526" i="64" s="1"/>
  <c r="X2515" i="64"/>
  <c r="X2529" i="64" s="1"/>
  <c r="X1873" i="64"/>
  <c r="X1900" i="64" s="1"/>
  <c r="X1535" i="64"/>
  <c r="X1570" i="64" s="1"/>
  <c r="X1941" i="64"/>
  <c r="X1964" i="64" s="1"/>
  <c r="X1909" i="64"/>
  <c r="X1932" i="64" s="1"/>
  <c r="X1455" i="64"/>
  <c r="X1482" i="64" s="1"/>
  <c r="X1973" i="64"/>
  <c r="X1998" i="64" s="1"/>
  <c r="X2007" i="64"/>
  <c r="X2032" i="64" s="1"/>
  <c r="X1349" i="64"/>
  <c r="X1376" i="64" s="1"/>
  <c r="X1419" i="64"/>
  <c r="X1446" i="64" s="1"/>
  <c r="X1384" i="64"/>
  <c r="X1411" i="64" s="1"/>
  <c r="X1325" i="64"/>
  <c r="X1231" i="64"/>
  <c r="X1246" i="64" s="1"/>
  <c r="X1255" i="64"/>
  <c r="X1268" i="64" s="1"/>
  <c r="X1079" i="64"/>
  <c r="X1094" i="64" s="1"/>
  <c r="X938" i="64"/>
  <c r="X953" i="64" s="1"/>
  <c r="X1103" i="64"/>
  <c r="X1688" i="64"/>
  <c r="X1703" i="64" s="1"/>
  <c r="X662" i="64"/>
  <c r="X675" i="64" s="1"/>
  <c r="X561" i="64"/>
  <c r="X638" i="64"/>
  <c r="X613" i="64"/>
  <c r="X990" i="64"/>
  <c r="X1003" i="64" s="1"/>
  <c r="X1712" i="64"/>
  <c r="X1727" i="64" s="1"/>
  <c r="X589" i="64"/>
  <c r="CG386" i="64"/>
  <c r="BY386" i="64"/>
  <c r="U386" i="64"/>
  <c r="CF385" i="64"/>
  <c r="BX385" i="64"/>
  <c r="BH385" i="64"/>
  <c r="AJ385" i="64"/>
  <c r="CE382" i="64"/>
  <c r="BW382" i="64"/>
  <c r="BO382" i="64"/>
  <c r="BG382" i="64"/>
  <c r="AY382" i="64"/>
  <c r="AQ382" i="64"/>
  <c r="AI382" i="64"/>
  <c r="AA382" i="64"/>
  <c r="AA395" i="64" s="1"/>
  <c r="CL381" i="64"/>
  <c r="CD381" i="64"/>
  <c r="BV381" i="64"/>
  <c r="BN381" i="64"/>
  <c r="BF381" i="64"/>
  <c r="AX381" i="64"/>
  <c r="AP381" i="64"/>
  <c r="AH381" i="64"/>
  <c r="Z381" i="64"/>
  <c r="Z404" i="64"/>
  <c r="AH404" i="64"/>
  <c r="AP404" i="64"/>
  <c r="BF404" i="64"/>
  <c r="BN404" i="64"/>
  <c r="CD404" i="64"/>
  <c r="CL404" i="64"/>
  <c r="Z405" i="64"/>
  <c r="AH405" i="64"/>
  <c r="AP405" i="64"/>
  <c r="AX405" i="64"/>
  <c r="BF405" i="64"/>
  <c r="BN405" i="64"/>
  <c r="BV405" i="64"/>
  <c r="CD405" i="64"/>
  <c r="CL405" i="64"/>
  <c r="Y408" i="64"/>
  <c r="AG408" i="64"/>
  <c r="AO408" i="64"/>
  <c r="AW408" i="64"/>
  <c r="BE408" i="64"/>
  <c r="BM408" i="64"/>
  <c r="BV408" i="64"/>
  <c r="AH409" i="64"/>
  <c r="AH419" i="64" s="1"/>
  <c r="AR409" i="64"/>
  <c r="AR419" i="64" s="1"/>
  <c r="BC409" i="64"/>
  <c r="BC419" i="64" s="1"/>
  <c r="BN409" i="64"/>
  <c r="BN419" i="64" s="1"/>
  <c r="BX409" i="64"/>
  <c r="BX419" i="64" s="1"/>
  <c r="CK409" i="64"/>
  <c r="CK419" i="64" s="1"/>
  <c r="AN454" i="64"/>
  <c r="BA454" i="64"/>
  <c r="BM454" i="64"/>
  <c r="CA454" i="64"/>
  <c r="AF455" i="64"/>
  <c r="AS455" i="64"/>
  <c r="BE455" i="64"/>
  <c r="CD455" i="64"/>
  <c r="AG458" i="64"/>
  <c r="AU458" i="64"/>
  <c r="BH458" i="64"/>
  <c r="BT458" i="64"/>
  <c r="Y459" i="64"/>
  <c r="AM459" i="64"/>
  <c r="AZ459" i="64"/>
  <c r="BL459" i="64"/>
  <c r="BZ459" i="64"/>
  <c r="CK459" i="64"/>
  <c r="AP1711" i="64"/>
  <c r="BC1711" i="64"/>
  <c r="BO1711" i="64"/>
  <c r="CC1711" i="64"/>
  <c r="AB1712" i="64"/>
  <c r="AB1727" i="64" s="1"/>
  <c r="BG1712" i="64"/>
  <c r="BG1727" i="64" s="1"/>
  <c r="BW1715" i="64"/>
  <c r="BO1716" i="64"/>
  <c r="AW560" i="64"/>
  <c r="AW580" i="64" s="1"/>
  <c r="AO561" i="64"/>
  <c r="X564" i="64"/>
  <c r="CB565" i="64"/>
  <c r="BB588" i="64"/>
  <c r="BB603" i="64" s="1"/>
  <c r="AT589" i="64"/>
  <c r="BG612" i="64"/>
  <c r="AY613" i="64"/>
  <c r="AP616" i="64"/>
  <c r="AH617" i="64"/>
  <c r="AN638" i="64"/>
  <c r="BT641" i="64"/>
  <c r="AQ1692" i="64"/>
  <c r="AQ1707" i="64" s="1"/>
  <c r="AJ937" i="64"/>
  <c r="AJ952" i="64" s="1"/>
  <c r="AP941" i="64"/>
  <c r="V989" i="64"/>
  <c r="V1002" i="64" s="1"/>
  <c r="W993" i="64"/>
  <c r="BI665" i="64"/>
  <c r="BI678" i="64" s="1"/>
  <c r="BK1656" i="64"/>
  <c r="BK2411" i="64"/>
  <c r="BK2428" i="64" s="1"/>
  <c r="BK2462" i="64"/>
  <c r="BK2479" i="64" s="1"/>
  <c r="BK2385" i="64"/>
  <c r="BK2402" i="64" s="1"/>
  <c r="BK2436" i="64"/>
  <c r="BK2453" i="64" s="1"/>
  <c r="BK1785" i="64"/>
  <c r="BK1798" i="64" s="1"/>
  <c r="BK1633" i="64"/>
  <c r="BK1647" i="64" s="1"/>
  <c r="BK1601" i="64"/>
  <c r="BK1624" i="64" s="1"/>
  <c r="BK1490" i="64"/>
  <c r="BK1525" i="64" s="1"/>
  <c r="BK2514" i="64"/>
  <c r="BK2528" i="64" s="1"/>
  <c r="BK1579" i="64"/>
  <c r="BK1592" i="64" s="1"/>
  <c r="BK1534" i="64"/>
  <c r="BK1940" i="64"/>
  <c r="BK1963" i="64" s="1"/>
  <c r="BK1908" i="64"/>
  <c r="BK1931" i="64" s="1"/>
  <c r="BK1383" i="64"/>
  <c r="BK1410" i="64" s="1"/>
  <c r="BK1454" i="64"/>
  <c r="BK1481" i="64" s="1"/>
  <c r="BK1872" i="64"/>
  <c r="BK1899" i="64" s="1"/>
  <c r="BK1972" i="64"/>
  <c r="BK1997" i="64" s="1"/>
  <c r="BK1418" i="64"/>
  <c r="BK1445" i="64" s="1"/>
  <c r="BK2006" i="64"/>
  <c r="BK2031" i="64" s="1"/>
  <c r="BK1348" i="64"/>
  <c r="BK1375" i="64" s="1"/>
  <c r="BK1324" i="64"/>
  <c r="BK1339" i="64" s="1"/>
  <c r="BK1254" i="64"/>
  <c r="BK1267" i="64" s="1"/>
  <c r="BK989" i="64"/>
  <c r="BK1002" i="64" s="1"/>
  <c r="BK1078" i="64"/>
  <c r="BK1093" i="64" s="1"/>
  <c r="BK937" i="64"/>
  <c r="BK952" i="64" s="1"/>
  <c r="BK1230" i="64"/>
  <c r="BK1245" i="64" s="1"/>
  <c r="BK1102" i="64"/>
  <c r="BK1687" i="64"/>
  <c r="BK1702" i="64" s="1"/>
  <c r="BK661" i="64"/>
  <c r="BK560" i="64"/>
  <c r="BK580" i="64" s="1"/>
  <c r="BK612" i="64"/>
  <c r="BK637" i="64"/>
  <c r="BK588" i="64"/>
  <c r="BK603" i="64" s="1"/>
  <c r="BS1661" i="64"/>
  <c r="BS2467" i="64"/>
  <c r="BS2416" i="64"/>
  <c r="BS2441" i="64"/>
  <c r="BS1606" i="64"/>
  <c r="BS2390" i="64"/>
  <c r="BS2407" i="64" s="1"/>
  <c r="BS1638" i="64"/>
  <c r="BS1652" i="64" s="1"/>
  <c r="BS1584" i="64"/>
  <c r="BS1597" i="64" s="1"/>
  <c r="BS1790" i="64"/>
  <c r="BS1803" i="64" s="1"/>
  <c r="BS2519" i="64"/>
  <c r="BS2533" i="64" s="1"/>
  <c r="BS1495" i="64"/>
  <c r="BS1530" i="64" s="1"/>
  <c r="BS1539" i="64"/>
  <c r="BS1574" i="64" s="1"/>
  <c r="BS1877" i="64"/>
  <c r="BS1904" i="64" s="1"/>
  <c r="BS1945" i="64"/>
  <c r="BS1968" i="64" s="1"/>
  <c r="BS1459" i="64"/>
  <c r="BS1486" i="64" s="1"/>
  <c r="BS1913" i="64"/>
  <c r="BS1936" i="64" s="1"/>
  <c r="BS1977" i="64"/>
  <c r="BS2002" i="64" s="1"/>
  <c r="BS2011" i="64"/>
  <c r="BS2036" i="64" s="1"/>
  <c r="BS1353" i="64"/>
  <c r="BS1380" i="64" s="1"/>
  <c r="BS1423" i="64"/>
  <c r="BS1450" i="64" s="1"/>
  <c r="BS1388" i="64"/>
  <c r="BS1415" i="64" s="1"/>
  <c r="BS1329" i="64"/>
  <c r="BS1235" i="64"/>
  <c r="BS1259" i="64"/>
  <c r="BS1272" i="64" s="1"/>
  <c r="BS942" i="64"/>
  <c r="BS1692" i="64"/>
  <c r="BS1707" i="64" s="1"/>
  <c r="BS666" i="64"/>
  <c r="BS679" i="64" s="1"/>
  <c r="BS1107" i="64"/>
  <c r="BS565" i="64"/>
  <c r="BS1083" i="64"/>
  <c r="BS1098" i="64" s="1"/>
  <c r="BS617" i="64"/>
  <c r="BS994" i="64"/>
  <c r="BS1007" i="64" s="1"/>
  <c r="BS1716" i="64"/>
  <c r="BS642" i="64"/>
  <c r="BS593" i="64"/>
  <c r="CJ1660" i="64"/>
  <c r="CJ2466" i="64"/>
  <c r="CJ2440" i="64"/>
  <c r="CJ2415" i="64"/>
  <c r="CJ2389" i="64"/>
  <c r="CJ1637" i="64"/>
  <c r="CJ1605" i="64"/>
  <c r="CJ1583" i="64"/>
  <c r="CJ1789" i="64"/>
  <c r="CJ2518" i="64"/>
  <c r="CJ1876" i="64"/>
  <c r="CJ1538" i="64"/>
  <c r="CJ1458" i="64"/>
  <c r="CJ1944" i="64"/>
  <c r="CJ1494" i="64"/>
  <c r="CJ1912" i="64"/>
  <c r="CJ1387" i="64"/>
  <c r="CJ2010" i="64"/>
  <c r="CJ1352" i="64"/>
  <c r="CJ1422" i="64"/>
  <c r="CJ1328" i="64"/>
  <c r="CJ1234" i="64"/>
  <c r="CJ1249" i="64" s="1"/>
  <c r="CJ1106" i="64"/>
  <c r="CJ1225" i="64" s="1"/>
  <c r="CJ1976" i="64"/>
  <c r="CJ1258" i="64"/>
  <c r="CJ1691" i="64"/>
  <c r="CJ665" i="64"/>
  <c r="CJ678" i="64" s="1"/>
  <c r="CJ616" i="64"/>
  <c r="CJ1715" i="64"/>
  <c r="CJ408" i="64"/>
  <c r="CJ592" i="64"/>
  <c r="CJ993" i="64"/>
  <c r="CJ941" i="64"/>
  <c r="AV1660" i="64"/>
  <c r="AV2466" i="64"/>
  <c r="AV2415" i="64"/>
  <c r="AV2440" i="64"/>
  <c r="AV2389" i="64"/>
  <c r="AV1605" i="64"/>
  <c r="AV1583" i="64"/>
  <c r="AV1637" i="64"/>
  <c r="AV2518" i="64"/>
  <c r="AV1789" i="64"/>
  <c r="AV1494" i="64"/>
  <c r="AV1876" i="64"/>
  <c r="AV1538" i="64"/>
  <c r="AV1944" i="64"/>
  <c r="AV1458" i="64"/>
  <c r="AV1387" i="64"/>
  <c r="AV1912" i="64"/>
  <c r="AV2010" i="64"/>
  <c r="AV1422" i="64"/>
  <c r="AV1352" i="64"/>
  <c r="AV1328" i="64"/>
  <c r="AV1234" i="64"/>
  <c r="AV1249" i="64" s="1"/>
  <c r="AV1976" i="64"/>
  <c r="AV1258" i="64"/>
  <c r="AV1106" i="64"/>
  <c r="AV1225" i="64" s="1"/>
  <c r="AV1691" i="64"/>
  <c r="AV665" i="64"/>
  <c r="AV678" i="64" s="1"/>
  <c r="AV616" i="64"/>
  <c r="AV1715" i="64"/>
  <c r="AV641" i="64"/>
  <c r="AV592" i="64"/>
  <c r="AV993" i="64"/>
  <c r="AV941" i="64"/>
  <c r="Y1657" i="64"/>
  <c r="Y1679" i="64" s="1"/>
  <c r="Y2463" i="64"/>
  <c r="Y2480" i="64" s="1"/>
  <c r="Y2437" i="64"/>
  <c r="Y2454" i="64" s="1"/>
  <c r="Y2412" i="64"/>
  <c r="Y2429" i="64" s="1"/>
  <c r="Y2386" i="64"/>
  <c r="Y2403" i="64" s="1"/>
  <c r="Y1634" i="64"/>
  <c r="Y1648" i="64" s="1"/>
  <c r="Y1602" i="64"/>
  <c r="Y1625" i="64" s="1"/>
  <c r="Y1580" i="64"/>
  <c r="Y1593" i="64" s="1"/>
  <c r="Y1786" i="64"/>
  <c r="Y1799" i="64" s="1"/>
  <c r="Y2515" i="64"/>
  <c r="Y2529" i="64" s="1"/>
  <c r="Y1873" i="64"/>
  <c r="Y1900" i="64" s="1"/>
  <c r="Y1491" i="64"/>
  <c r="Y1526" i="64" s="1"/>
  <c r="Y1535" i="64"/>
  <c r="Y1570" i="64" s="1"/>
  <c r="Y1941" i="64"/>
  <c r="Y1964" i="64" s="1"/>
  <c r="Y1909" i="64"/>
  <c r="Y1932" i="64" s="1"/>
  <c r="Y1455" i="64"/>
  <c r="Y1482" i="64" s="1"/>
  <c r="Y2007" i="64"/>
  <c r="Y2032" i="64" s="1"/>
  <c r="Y1349" i="64"/>
  <c r="Y1376" i="64" s="1"/>
  <c r="Y1419" i="64"/>
  <c r="Y1446" i="64" s="1"/>
  <c r="Y1384" i="64"/>
  <c r="Y1411" i="64" s="1"/>
  <c r="Y1973" i="64"/>
  <c r="Y1998" i="64" s="1"/>
  <c r="Y1325" i="64"/>
  <c r="Y1231" i="64"/>
  <c r="Y1246" i="64" s="1"/>
  <c r="Y1255" i="64"/>
  <c r="Y1268" i="64" s="1"/>
  <c r="Y1103" i="64"/>
  <c r="Y1079" i="64"/>
  <c r="Y1094" i="64" s="1"/>
  <c r="Y1688" i="64"/>
  <c r="Y1703" i="64" s="1"/>
  <c r="Y662" i="64"/>
  <c r="Y675" i="64" s="1"/>
  <c r="Y638" i="64"/>
  <c r="Y938" i="64"/>
  <c r="Y953" i="64" s="1"/>
  <c r="Y613" i="64"/>
  <c r="Y990" i="64"/>
  <c r="Y1003" i="64" s="1"/>
  <c r="Y1712" i="64"/>
  <c r="Y1727" i="64" s="1"/>
  <c r="Y589" i="64"/>
  <c r="CG1656" i="64"/>
  <c r="CG2436" i="64"/>
  <c r="CG2453" i="64" s="1"/>
  <c r="CG2462" i="64"/>
  <c r="CG2479" i="64" s="1"/>
  <c r="CG2411" i="64"/>
  <c r="CG2428" i="64" s="1"/>
  <c r="CG1633" i="64"/>
  <c r="CG1647" i="64" s="1"/>
  <c r="CG2385" i="64"/>
  <c r="CG2402" i="64" s="1"/>
  <c r="CG1601" i="64"/>
  <c r="CG1624" i="64" s="1"/>
  <c r="CG1579" i="64"/>
  <c r="CG1592" i="64" s="1"/>
  <c r="CG1785" i="64"/>
  <c r="CG1798" i="64" s="1"/>
  <c r="CG1534" i="64"/>
  <c r="CG2514" i="64"/>
  <c r="CG2528" i="64" s="1"/>
  <c r="CG1490" i="64"/>
  <c r="CG1525" i="64" s="1"/>
  <c r="CG1908" i="64"/>
  <c r="CG1931" i="64" s="1"/>
  <c r="CG1872" i="64"/>
  <c r="CG1899" i="64" s="1"/>
  <c r="CG1940" i="64"/>
  <c r="CG1963" i="64" s="1"/>
  <c r="CG1383" i="64"/>
  <c r="CG1410" i="64" s="1"/>
  <c r="CG1348" i="64"/>
  <c r="CG1375" i="64" s="1"/>
  <c r="CG1972" i="64"/>
  <c r="CG1997" i="64" s="1"/>
  <c r="CG1254" i="64"/>
  <c r="CG1267" i="64" s="1"/>
  <c r="CG1454" i="64"/>
  <c r="CG1481" i="64" s="1"/>
  <c r="CG1418" i="64"/>
  <c r="CG1445" i="64" s="1"/>
  <c r="CG1324" i="64"/>
  <c r="CG1339" i="64" s="1"/>
  <c r="CG2006" i="64"/>
  <c r="CG2031" i="64" s="1"/>
  <c r="CG989" i="64"/>
  <c r="CG1002" i="64" s="1"/>
  <c r="CG1102" i="64"/>
  <c r="CG1078" i="64"/>
  <c r="CG1093" i="64" s="1"/>
  <c r="CG937" i="64"/>
  <c r="CG952" i="64" s="1"/>
  <c r="CG588" i="64"/>
  <c r="CG603" i="64" s="1"/>
  <c r="CG637" i="64"/>
  <c r="CG560" i="64"/>
  <c r="CG580" i="64" s="1"/>
  <c r="CG1230" i="64"/>
  <c r="CG1245" i="64" s="1"/>
  <c r="CG612" i="64"/>
  <c r="CG1711" i="64"/>
  <c r="BY1656" i="64"/>
  <c r="BY2436" i="64"/>
  <c r="BY2453" i="64" s="1"/>
  <c r="BY2411" i="64"/>
  <c r="BY2428" i="64" s="1"/>
  <c r="BY2462" i="64"/>
  <c r="BY2479" i="64" s="1"/>
  <c r="BY2385" i="64"/>
  <c r="BY2402" i="64" s="1"/>
  <c r="BY1633" i="64"/>
  <c r="BY1647" i="64" s="1"/>
  <c r="BY1579" i="64"/>
  <c r="BY1592" i="64" s="1"/>
  <c r="BY1601" i="64"/>
  <c r="BY1624" i="64" s="1"/>
  <c r="BY1785" i="64"/>
  <c r="BY1798" i="64" s="1"/>
  <c r="BY1534" i="64"/>
  <c r="BY2514" i="64"/>
  <c r="BY2528" i="64" s="1"/>
  <c r="BY1908" i="64"/>
  <c r="BY1931" i="64" s="1"/>
  <c r="BY1940" i="64"/>
  <c r="BY1963" i="64" s="1"/>
  <c r="BY1490" i="64"/>
  <c r="BY1525" i="64" s="1"/>
  <c r="BY1872" i="64"/>
  <c r="BY1899" i="64" s="1"/>
  <c r="BY1383" i="64"/>
  <c r="BY1410" i="64" s="1"/>
  <c r="BY1454" i="64"/>
  <c r="BY1481" i="64" s="1"/>
  <c r="BY1348" i="64"/>
  <c r="BY1375" i="64" s="1"/>
  <c r="BY1418" i="64"/>
  <c r="BY1445" i="64" s="1"/>
  <c r="BY1972" i="64"/>
  <c r="BY1997" i="64" s="1"/>
  <c r="BY1254" i="64"/>
  <c r="BY1267" i="64" s="1"/>
  <c r="BY1324" i="64"/>
  <c r="BY1339" i="64" s="1"/>
  <c r="BY2006" i="64"/>
  <c r="BY2031" i="64" s="1"/>
  <c r="BY1102" i="64"/>
  <c r="BY989" i="64"/>
  <c r="BY1002" i="64" s="1"/>
  <c r="BY1230" i="64"/>
  <c r="BY1245" i="64" s="1"/>
  <c r="BY1078" i="64"/>
  <c r="BY1093" i="64" s="1"/>
  <c r="BY937" i="64"/>
  <c r="BY952" i="64" s="1"/>
  <c r="BY588" i="64"/>
  <c r="BY603" i="64" s="1"/>
  <c r="BY661" i="64"/>
  <c r="BY1687" i="64"/>
  <c r="BY1702" i="64" s="1"/>
  <c r="BY560" i="64"/>
  <c r="BY580" i="64" s="1"/>
  <c r="BY612" i="64"/>
  <c r="BY637" i="64"/>
  <c r="BY1711" i="64"/>
  <c r="BQ1656" i="64"/>
  <c r="BQ2436" i="64"/>
  <c r="BQ2453" i="64" s="1"/>
  <c r="BQ2462" i="64"/>
  <c r="BQ2479" i="64" s="1"/>
  <c r="BQ1633" i="64"/>
  <c r="BQ1647" i="64" s="1"/>
  <c r="BQ2385" i="64"/>
  <c r="BQ2402" i="64" s="1"/>
  <c r="BQ1601" i="64"/>
  <c r="BQ1624" i="64" s="1"/>
  <c r="BQ1579" i="64"/>
  <c r="BQ1592" i="64" s="1"/>
  <c r="BQ2411" i="64"/>
  <c r="BQ2428" i="64" s="1"/>
  <c r="BQ1785" i="64"/>
  <c r="BQ1798" i="64" s="1"/>
  <c r="BQ1534" i="64"/>
  <c r="BQ2514" i="64"/>
  <c r="BQ2528" i="64" s="1"/>
  <c r="BQ1490" i="64"/>
  <c r="BQ1525" i="64" s="1"/>
  <c r="BQ1908" i="64"/>
  <c r="BQ1931" i="64" s="1"/>
  <c r="BQ1872" i="64"/>
  <c r="BQ1899" i="64" s="1"/>
  <c r="BQ1940" i="64"/>
  <c r="BQ1963" i="64" s="1"/>
  <c r="BQ1383" i="64"/>
  <c r="BQ1410" i="64" s="1"/>
  <c r="BQ1418" i="64"/>
  <c r="BQ1445" i="64" s="1"/>
  <c r="BQ1348" i="64"/>
  <c r="BQ1375" i="64" s="1"/>
  <c r="BQ1454" i="64"/>
  <c r="BQ1481" i="64" s="1"/>
  <c r="BQ1972" i="64"/>
  <c r="BQ1997" i="64" s="1"/>
  <c r="BQ1254" i="64"/>
  <c r="BQ1267" i="64" s="1"/>
  <c r="BQ2006" i="64"/>
  <c r="BQ2031" i="64" s="1"/>
  <c r="BQ1102" i="64"/>
  <c r="BQ1230" i="64"/>
  <c r="BQ1245" i="64" s="1"/>
  <c r="BQ989" i="64"/>
  <c r="BQ1002" i="64" s="1"/>
  <c r="BQ1078" i="64"/>
  <c r="BQ1093" i="64" s="1"/>
  <c r="BQ937" i="64"/>
  <c r="BQ952" i="64" s="1"/>
  <c r="BQ588" i="64"/>
  <c r="BQ603" i="64" s="1"/>
  <c r="BQ637" i="64"/>
  <c r="BQ560" i="64"/>
  <c r="BQ580" i="64" s="1"/>
  <c r="BQ661" i="64"/>
  <c r="BQ612" i="64"/>
  <c r="BQ1711" i="64"/>
  <c r="BI1656" i="64"/>
  <c r="BI2436" i="64"/>
  <c r="BI2453" i="64" s="1"/>
  <c r="BI2462" i="64"/>
  <c r="BI2479" i="64" s="1"/>
  <c r="BI2411" i="64"/>
  <c r="BI2428" i="64" s="1"/>
  <c r="BI1633" i="64"/>
  <c r="BI1647" i="64" s="1"/>
  <c r="BI2385" i="64"/>
  <c r="BI2402" i="64" s="1"/>
  <c r="BI1601" i="64"/>
  <c r="BI1624" i="64" s="1"/>
  <c r="BI1579" i="64"/>
  <c r="BI1592" i="64" s="1"/>
  <c r="BI1785" i="64"/>
  <c r="BI1798" i="64" s="1"/>
  <c r="BI1534" i="64"/>
  <c r="BI2514" i="64"/>
  <c r="BI2528" i="64" s="1"/>
  <c r="BI1908" i="64"/>
  <c r="BI1931" i="64" s="1"/>
  <c r="BI1490" i="64"/>
  <c r="BI1525" i="64" s="1"/>
  <c r="BI1940" i="64"/>
  <c r="BI1963" i="64" s="1"/>
  <c r="BI1383" i="64"/>
  <c r="BI1410" i="64" s="1"/>
  <c r="BI1348" i="64"/>
  <c r="BI1375" i="64" s="1"/>
  <c r="BI1872" i="64"/>
  <c r="BI1899" i="64" s="1"/>
  <c r="BI1972" i="64"/>
  <c r="BI1997" i="64" s="1"/>
  <c r="BI1454" i="64"/>
  <c r="BI1481" i="64" s="1"/>
  <c r="BI1254" i="64"/>
  <c r="BI1267" i="64" s="1"/>
  <c r="BI1418" i="64"/>
  <c r="BI1445" i="64" s="1"/>
  <c r="BI2006" i="64"/>
  <c r="BI2031" i="64" s="1"/>
  <c r="BI1324" i="64"/>
  <c r="BI1339" i="64" s="1"/>
  <c r="BI989" i="64"/>
  <c r="BI1002" i="64" s="1"/>
  <c r="BI1078" i="64"/>
  <c r="BI1093" i="64" s="1"/>
  <c r="BI1230" i="64"/>
  <c r="BI1245" i="64" s="1"/>
  <c r="BI1102" i="64"/>
  <c r="BI937" i="64"/>
  <c r="BI952" i="64" s="1"/>
  <c r="BI661" i="64"/>
  <c r="BI637" i="64"/>
  <c r="BI588" i="64"/>
  <c r="BI603" i="64" s="1"/>
  <c r="BI1687" i="64"/>
  <c r="BI1702" i="64" s="1"/>
  <c r="BI560" i="64"/>
  <c r="BI580" i="64" s="1"/>
  <c r="BI612" i="64"/>
  <c r="BI1711" i="64"/>
  <c r="BA1656" i="64"/>
  <c r="BA2462" i="64"/>
  <c r="BA2479" i="64" s="1"/>
  <c r="BA2436" i="64"/>
  <c r="BA2453" i="64" s="1"/>
  <c r="BA2411" i="64"/>
  <c r="BA2428" i="64" s="1"/>
  <c r="BA1633" i="64"/>
  <c r="BA1647" i="64" s="1"/>
  <c r="BA2385" i="64"/>
  <c r="BA2402" i="64" s="1"/>
  <c r="BA1579" i="64"/>
  <c r="BA1592" i="64" s="1"/>
  <c r="BA1601" i="64"/>
  <c r="BA1624" i="64" s="1"/>
  <c r="BA1785" i="64"/>
  <c r="BA1798" i="64" s="1"/>
  <c r="BA1534" i="64"/>
  <c r="BA2514" i="64"/>
  <c r="BA2528" i="64" s="1"/>
  <c r="BA1490" i="64"/>
  <c r="BA1525" i="64" s="1"/>
  <c r="BA1908" i="64"/>
  <c r="BA1931" i="64" s="1"/>
  <c r="BA1872" i="64"/>
  <c r="BA1899" i="64" s="1"/>
  <c r="BA1383" i="64"/>
  <c r="BA1410" i="64" s="1"/>
  <c r="BA1348" i="64"/>
  <c r="BA1375" i="64" s="1"/>
  <c r="BA1940" i="64"/>
  <c r="BA1963" i="64" s="1"/>
  <c r="BA1418" i="64"/>
  <c r="BA1445" i="64" s="1"/>
  <c r="BA1972" i="64"/>
  <c r="BA1997" i="64" s="1"/>
  <c r="BA1254" i="64"/>
  <c r="BA1267" i="64" s="1"/>
  <c r="BA1454" i="64"/>
  <c r="BA1481" i="64" s="1"/>
  <c r="BA1324" i="64"/>
  <c r="BA1339" i="64" s="1"/>
  <c r="BA2006" i="64"/>
  <c r="BA2031" i="64" s="1"/>
  <c r="BA1230" i="64"/>
  <c r="BA1245" i="64" s="1"/>
  <c r="BA989" i="64"/>
  <c r="BA1002" i="64" s="1"/>
  <c r="BA1102" i="64"/>
  <c r="BA1078" i="64"/>
  <c r="BA1093" i="64" s="1"/>
  <c r="BA937" i="64"/>
  <c r="BA952" i="64" s="1"/>
  <c r="BA588" i="64"/>
  <c r="BA603" i="64" s="1"/>
  <c r="BA661" i="64"/>
  <c r="BA560" i="64"/>
  <c r="BA580" i="64" s="1"/>
  <c r="BA612" i="64"/>
  <c r="BA637" i="64"/>
  <c r="BA1711" i="64"/>
  <c r="AS1656" i="64"/>
  <c r="AS2436" i="64"/>
  <c r="AS2453" i="64" s="1"/>
  <c r="AS2462" i="64"/>
  <c r="AS2479" i="64" s="1"/>
  <c r="AS2411" i="64"/>
  <c r="AS2428" i="64" s="1"/>
  <c r="AS1633" i="64"/>
  <c r="AS1647" i="64" s="1"/>
  <c r="AS2385" i="64"/>
  <c r="AS2402" i="64" s="1"/>
  <c r="AS1601" i="64"/>
  <c r="AS1624" i="64" s="1"/>
  <c r="AS1579" i="64"/>
  <c r="AS1592" i="64" s="1"/>
  <c r="AS1785" i="64"/>
  <c r="AS1798" i="64" s="1"/>
  <c r="AS1534" i="64"/>
  <c r="AS2514" i="64"/>
  <c r="AS2528" i="64" s="1"/>
  <c r="AS1908" i="64"/>
  <c r="AS1931" i="64" s="1"/>
  <c r="AS1872" i="64"/>
  <c r="AS1899" i="64" s="1"/>
  <c r="AS1490" i="64"/>
  <c r="AS1525" i="64" s="1"/>
  <c r="AS1940" i="64"/>
  <c r="AS1963" i="64" s="1"/>
  <c r="AS1383" i="64"/>
  <c r="AS1410" i="64" s="1"/>
  <c r="AS1454" i="64"/>
  <c r="AS1481" i="64" s="1"/>
  <c r="AS1348" i="64"/>
  <c r="AS1375" i="64" s="1"/>
  <c r="AS1972" i="64"/>
  <c r="AS1997" i="64" s="1"/>
  <c r="AS1254" i="64"/>
  <c r="AS1267" i="64" s="1"/>
  <c r="AS1418" i="64"/>
  <c r="AS1445" i="64" s="1"/>
  <c r="AS1324" i="64"/>
  <c r="AS1339" i="64" s="1"/>
  <c r="AS2006" i="64"/>
  <c r="AS2031" i="64" s="1"/>
  <c r="AS1230" i="64"/>
  <c r="AS1245" i="64" s="1"/>
  <c r="AS1102" i="64"/>
  <c r="AS989" i="64"/>
  <c r="AS1002" i="64" s="1"/>
  <c r="AS1078" i="64"/>
  <c r="AS1093" i="64" s="1"/>
  <c r="AS937" i="64"/>
  <c r="AS952" i="64" s="1"/>
  <c r="AS588" i="64"/>
  <c r="AS603" i="64" s="1"/>
  <c r="AS1687" i="64"/>
  <c r="AS1702" i="64" s="1"/>
  <c r="AS560" i="64"/>
  <c r="AS580" i="64" s="1"/>
  <c r="AS637" i="64"/>
  <c r="AS612" i="64"/>
  <c r="AS661" i="64"/>
  <c r="AS1711" i="64"/>
  <c r="AK1656" i="64"/>
  <c r="AK2436" i="64"/>
  <c r="AK2453" i="64" s="1"/>
  <c r="AK2462" i="64"/>
  <c r="AK2479" i="64" s="1"/>
  <c r="AK2411" i="64"/>
  <c r="AK2428" i="64" s="1"/>
  <c r="AK1633" i="64"/>
  <c r="AK1647" i="64" s="1"/>
  <c r="AK1579" i="64"/>
  <c r="AK1592" i="64" s="1"/>
  <c r="AK2385" i="64"/>
  <c r="AK2402" i="64" s="1"/>
  <c r="AK1785" i="64"/>
  <c r="AK1798" i="64" s="1"/>
  <c r="AK1601" i="64"/>
  <c r="AK1624" i="64" s="1"/>
  <c r="AK1534" i="64"/>
  <c r="AK2514" i="64"/>
  <c r="AK2528" i="64" s="1"/>
  <c r="AK1908" i="64"/>
  <c r="AK1931" i="64" s="1"/>
  <c r="AK1490" i="64"/>
  <c r="AK1525" i="64" s="1"/>
  <c r="AK1940" i="64"/>
  <c r="AK1963" i="64" s="1"/>
  <c r="AK1383" i="64"/>
  <c r="AK1410" i="64" s="1"/>
  <c r="AK1348" i="64"/>
  <c r="AK1375" i="64" s="1"/>
  <c r="AK1454" i="64"/>
  <c r="AK1481" i="64" s="1"/>
  <c r="AK1972" i="64"/>
  <c r="AK1997" i="64" s="1"/>
  <c r="AK1872" i="64"/>
  <c r="AK1899" i="64" s="1"/>
  <c r="AK1418" i="64"/>
  <c r="AK1445" i="64" s="1"/>
  <c r="AK1254" i="64"/>
  <c r="AK1267" i="64" s="1"/>
  <c r="AK2006" i="64"/>
  <c r="AK2031" i="64" s="1"/>
  <c r="AK1102" i="64"/>
  <c r="AK1324" i="64"/>
  <c r="AK1339" i="64" s="1"/>
  <c r="AK989" i="64"/>
  <c r="AK1002" i="64" s="1"/>
  <c r="AK1230" i="64"/>
  <c r="AK1245" i="64" s="1"/>
  <c r="AK1078" i="64"/>
  <c r="AK1093" i="64" s="1"/>
  <c r="AK937" i="64"/>
  <c r="AK952" i="64" s="1"/>
  <c r="AK588" i="64"/>
  <c r="AK603" i="64" s="1"/>
  <c r="AK661" i="64"/>
  <c r="AK637" i="64"/>
  <c r="AK560" i="64"/>
  <c r="AK580" i="64" s="1"/>
  <c r="AK612" i="64"/>
  <c r="AK1711" i="64"/>
  <c r="AC1656" i="64"/>
  <c r="AC2462" i="64"/>
  <c r="AC2479" i="64" s="1"/>
  <c r="AC2436" i="64"/>
  <c r="AC2453" i="64" s="1"/>
  <c r="AC2411" i="64"/>
  <c r="AC2428" i="64" s="1"/>
  <c r="AC1633" i="64"/>
  <c r="AC1647" i="64" s="1"/>
  <c r="AC2385" i="64"/>
  <c r="AC2402" i="64" s="1"/>
  <c r="AC1579" i="64"/>
  <c r="AC1592" i="64" s="1"/>
  <c r="AC1601" i="64"/>
  <c r="AC1624" i="64" s="1"/>
  <c r="AC1785" i="64"/>
  <c r="AC1798" i="64" s="1"/>
  <c r="AC1534" i="64"/>
  <c r="AC1490" i="64"/>
  <c r="AC1525" i="64" s="1"/>
  <c r="AC2514" i="64"/>
  <c r="AC2528" i="64" s="1"/>
  <c r="AC1908" i="64"/>
  <c r="AC1931" i="64" s="1"/>
  <c r="AC1872" i="64"/>
  <c r="AC1899" i="64" s="1"/>
  <c r="AC1383" i="64"/>
  <c r="AC1410" i="64" s="1"/>
  <c r="AC1348" i="64"/>
  <c r="AC1375" i="64" s="1"/>
  <c r="AC1418" i="64"/>
  <c r="AC1445" i="64" s="1"/>
  <c r="AC1972" i="64"/>
  <c r="AC1997" i="64" s="1"/>
  <c r="AC1454" i="64"/>
  <c r="AC1481" i="64" s="1"/>
  <c r="AC1254" i="64"/>
  <c r="AC1267" i="64" s="1"/>
  <c r="AC1940" i="64"/>
  <c r="AC1963" i="64" s="1"/>
  <c r="AC2006" i="64"/>
  <c r="AC2031" i="64" s="1"/>
  <c r="AC1324" i="64"/>
  <c r="AC1339" i="64" s="1"/>
  <c r="AC1230" i="64"/>
  <c r="AC1245" i="64" s="1"/>
  <c r="AC989" i="64"/>
  <c r="AC1002" i="64" s="1"/>
  <c r="AC1078" i="64"/>
  <c r="AC1093" i="64" s="1"/>
  <c r="AC1102" i="64"/>
  <c r="AC937" i="64"/>
  <c r="AC952" i="64" s="1"/>
  <c r="AC637" i="64"/>
  <c r="AC588" i="64"/>
  <c r="AC603" i="64" s="1"/>
  <c r="AC1687" i="64"/>
  <c r="AC1702" i="64" s="1"/>
  <c r="AC560" i="64"/>
  <c r="AC580" i="64" s="1"/>
  <c r="AC661" i="64"/>
  <c r="AC612" i="64"/>
  <c r="AC1711" i="64"/>
  <c r="U1656" i="64"/>
  <c r="U2436" i="64"/>
  <c r="U2453" i="64" s="1"/>
  <c r="U2462" i="64"/>
  <c r="U2479" i="64" s="1"/>
  <c r="U1633" i="64"/>
  <c r="U1647" i="64" s="1"/>
  <c r="U2385" i="64"/>
  <c r="U2402" i="64" s="1"/>
  <c r="U2411" i="64"/>
  <c r="U2428" i="64" s="1"/>
  <c r="U1601" i="64"/>
  <c r="U1624" i="64" s="1"/>
  <c r="U1579" i="64"/>
  <c r="U1592" i="64" s="1"/>
  <c r="U1785" i="64"/>
  <c r="U1798" i="64" s="1"/>
  <c r="U1534" i="64"/>
  <c r="U1908" i="64"/>
  <c r="U1931" i="64" s="1"/>
  <c r="U2514" i="64"/>
  <c r="U2528" i="64" s="1"/>
  <c r="U1490" i="64"/>
  <c r="U1525" i="64" s="1"/>
  <c r="U1872" i="64"/>
  <c r="U1899" i="64" s="1"/>
  <c r="U1940" i="64"/>
  <c r="U1963" i="64" s="1"/>
  <c r="U1348" i="64"/>
  <c r="U1375" i="64" s="1"/>
  <c r="U1972" i="64"/>
  <c r="U1997" i="64" s="1"/>
  <c r="U1254" i="64"/>
  <c r="U1267" i="64" s="1"/>
  <c r="U1454" i="64"/>
  <c r="U1481" i="64" s="1"/>
  <c r="U1418" i="64"/>
  <c r="U1445" i="64" s="1"/>
  <c r="U1383" i="64"/>
  <c r="U1410" i="64" s="1"/>
  <c r="U1324" i="64"/>
  <c r="U1339" i="64" s="1"/>
  <c r="U989" i="64"/>
  <c r="U1002" i="64" s="1"/>
  <c r="U1102" i="64"/>
  <c r="U2006" i="64"/>
  <c r="U2031" i="64" s="1"/>
  <c r="U1078" i="64"/>
  <c r="U1093" i="64" s="1"/>
  <c r="U937" i="64"/>
  <c r="U952" i="64" s="1"/>
  <c r="U588" i="64"/>
  <c r="U603" i="64" s="1"/>
  <c r="U1230" i="64"/>
  <c r="U1245" i="64" s="1"/>
  <c r="U560" i="64"/>
  <c r="U580" i="64" s="1"/>
  <c r="U612" i="64"/>
  <c r="U637" i="64"/>
  <c r="U1711" i="64"/>
  <c r="CG2467" i="64"/>
  <c r="CG2441" i="64"/>
  <c r="CG1661" i="64"/>
  <c r="CG2416" i="64"/>
  <c r="CG1638" i="64"/>
  <c r="CG1652" i="64" s="1"/>
  <c r="CG1606" i="64"/>
  <c r="CG2390" i="64"/>
  <c r="CG2407" i="64" s="1"/>
  <c r="CG1790" i="64"/>
  <c r="CG1803" i="64" s="1"/>
  <c r="CG1584" i="64"/>
  <c r="CG1597" i="64" s="1"/>
  <c r="CG2519" i="64"/>
  <c r="CG2533" i="64" s="1"/>
  <c r="CG1539" i="64"/>
  <c r="CG1574" i="64" s="1"/>
  <c r="CG1913" i="64"/>
  <c r="CG1936" i="64" s="1"/>
  <c r="CG1945" i="64"/>
  <c r="CG1968" i="64" s="1"/>
  <c r="CG1495" i="64"/>
  <c r="CG1530" i="64" s="1"/>
  <c r="CG1877" i="64"/>
  <c r="CG1904" i="64" s="1"/>
  <c r="CG1459" i="64"/>
  <c r="CG1486" i="64" s="1"/>
  <c r="CG1423" i="64"/>
  <c r="CG1450" i="64" s="1"/>
  <c r="CG1388" i="64"/>
  <c r="CG1415" i="64" s="1"/>
  <c r="CG1977" i="64"/>
  <c r="CG2002" i="64" s="1"/>
  <c r="CG1259" i="64"/>
  <c r="CG1272" i="64" s="1"/>
  <c r="CG1107" i="64"/>
  <c r="CG2011" i="64"/>
  <c r="CG2036" i="64" s="1"/>
  <c r="CG1235" i="64"/>
  <c r="CG1353" i="64"/>
  <c r="CG1380" i="64" s="1"/>
  <c r="CG1329" i="64"/>
  <c r="CG642" i="64"/>
  <c r="CG617" i="64"/>
  <c r="CG1083" i="64"/>
  <c r="CG1098" i="64" s="1"/>
  <c r="CG942" i="64"/>
  <c r="CG1692" i="64"/>
  <c r="CG1707" i="64" s="1"/>
  <c r="CG565" i="64"/>
  <c r="CG666" i="64"/>
  <c r="CG679" i="64" s="1"/>
  <c r="CG459" i="64"/>
  <c r="CG994" i="64"/>
  <c r="CG1007" i="64" s="1"/>
  <c r="CG1716" i="64"/>
  <c r="CG409" i="64"/>
  <c r="CG419" i="64" s="1"/>
  <c r="BY2467" i="64"/>
  <c r="BY2441" i="64"/>
  <c r="BY1661" i="64"/>
  <c r="BY2416" i="64"/>
  <c r="BY1638" i="64"/>
  <c r="BY1652" i="64" s="1"/>
  <c r="BY1606" i="64"/>
  <c r="BY2390" i="64"/>
  <c r="BY2407" i="64" s="1"/>
  <c r="BY1584" i="64"/>
  <c r="BY1597" i="64" s="1"/>
  <c r="BY2519" i="64"/>
  <c r="BY2533" i="64" s="1"/>
  <c r="BY1790" i="64"/>
  <c r="BY1803" i="64" s="1"/>
  <c r="BY1539" i="64"/>
  <c r="BY1574" i="64" s="1"/>
  <c r="BY1495" i="64"/>
  <c r="BY1530" i="64" s="1"/>
  <c r="BY1945" i="64"/>
  <c r="BY1968" i="64" s="1"/>
  <c r="BY1913" i="64"/>
  <c r="BY1936" i="64" s="1"/>
  <c r="BY1877" i="64"/>
  <c r="BY1904" i="64" s="1"/>
  <c r="BY1423" i="64"/>
  <c r="BY1450" i="64" s="1"/>
  <c r="BY1388" i="64"/>
  <c r="BY1415" i="64" s="1"/>
  <c r="BY1459" i="64"/>
  <c r="BY1486" i="64" s="1"/>
  <c r="BY1977" i="64"/>
  <c r="BY2002" i="64" s="1"/>
  <c r="BY1259" i="64"/>
  <c r="BY1272" i="64" s="1"/>
  <c r="BY1107" i="64"/>
  <c r="BY1329" i="64"/>
  <c r="BY1235" i="64"/>
  <c r="BY2011" i="64"/>
  <c r="BY2036" i="64" s="1"/>
  <c r="BY1353" i="64"/>
  <c r="BY1380" i="64" s="1"/>
  <c r="BY642" i="64"/>
  <c r="BY1083" i="64"/>
  <c r="BY1098" i="64" s="1"/>
  <c r="BY617" i="64"/>
  <c r="BY942" i="64"/>
  <c r="BY994" i="64"/>
  <c r="BY1007" i="64" s="1"/>
  <c r="BY565" i="64"/>
  <c r="BY459" i="64"/>
  <c r="BY666" i="64"/>
  <c r="BY679" i="64" s="1"/>
  <c r="BY1692" i="64"/>
  <c r="BY1707" i="64" s="1"/>
  <c r="BY1716" i="64"/>
  <c r="BQ2467" i="64"/>
  <c r="BQ2441" i="64"/>
  <c r="BQ1661" i="64"/>
  <c r="BQ2416" i="64"/>
  <c r="BQ1638" i="64"/>
  <c r="BQ1652" i="64" s="1"/>
  <c r="BQ1606" i="64"/>
  <c r="BQ2390" i="64"/>
  <c r="BQ2407" i="64" s="1"/>
  <c r="BQ1790" i="64"/>
  <c r="BQ1803" i="64" s="1"/>
  <c r="BQ1584" i="64"/>
  <c r="BQ1597" i="64" s="1"/>
  <c r="BQ2519" i="64"/>
  <c r="BQ2533" i="64" s="1"/>
  <c r="BQ1539" i="64"/>
  <c r="BQ1574" i="64" s="1"/>
  <c r="BQ1913" i="64"/>
  <c r="BQ1936" i="64" s="1"/>
  <c r="BQ1495" i="64"/>
  <c r="BQ1530" i="64" s="1"/>
  <c r="BQ1877" i="64"/>
  <c r="BQ1904" i="64" s="1"/>
  <c r="BQ1945" i="64"/>
  <c r="BQ1968" i="64" s="1"/>
  <c r="BQ1423" i="64"/>
  <c r="BQ1450" i="64" s="1"/>
  <c r="BQ1459" i="64"/>
  <c r="BQ1486" i="64" s="1"/>
  <c r="BQ1388" i="64"/>
  <c r="BQ1415" i="64" s="1"/>
  <c r="BQ1977" i="64"/>
  <c r="BQ2002" i="64" s="1"/>
  <c r="BQ1259" i="64"/>
  <c r="BQ1272" i="64" s="1"/>
  <c r="BQ1353" i="64"/>
  <c r="BQ1380" i="64" s="1"/>
  <c r="BQ2011" i="64"/>
  <c r="BQ2036" i="64" s="1"/>
  <c r="BQ1107" i="64"/>
  <c r="BQ1329" i="64"/>
  <c r="BQ1235" i="64"/>
  <c r="BQ1083" i="64"/>
  <c r="BQ1098" i="64" s="1"/>
  <c r="BQ642" i="64"/>
  <c r="BQ617" i="64"/>
  <c r="BQ942" i="64"/>
  <c r="BQ1692" i="64"/>
  <c r="BQ1707" i="64" s="1"/>
  <c r="BQ565" i="64"/>
  <c r="BQ994" i="64"/>
  <c r="BQ1007" i="64" s="1"/>
  <c r="BQ459" i="64"/>
  <c r="BQ666" i="64"/>
  <c r="BQ679" i="64" s="1"/>
  <c r="BQ1716" i="64"/>
  <c r="BI2467" i="64"/>
  <c r="BI2441" i="64"/>
  <c r="BI1661" i="64"/>
  <c r="BI2416" i="64"/>
  <c r="BI1638" i="64"/>
  <c r="BI1652" i="64" s="1"/>
  <c r="BI1606" i="64"/>
  <c r="BI2390" i="64"/>
  <c r="BI2407" i="64" s="1"/>
  <c r="BI1584" i="64"/>
  <c r="BI1597" i="64" s="1"/>
  <c r="BI1495" i="64"/>
  <c r="BI1530" i="64" s="1"/>
  <c r="BI1913" i="64"/>
  <c r="BI1936" i="64" s="1"/>
  <c r="BI1539" i="64"/>
  <c r="BI1574" i="64" s="1"/>
  <c r="BI1945" i="64"/>
  <c r="BI1968" i="64" s="1"/>
  <c r="BI2519" i="64"/>
  <c r="BI2533" i="64" s="1"/>
  <c r="BI1877" i="64"/>
  <c r="BI1904" i="64" s="1"/>
  <c r="BI1423" i="64"/>
  <c r="BI1450" i="64" s="1"/>
  <c r="BI1790" i="64"/>
  <c r="BI1803" i="64" s="1"/>
  <c r="BI1388" i="64"/>
  <c r="BI1415" i="64" s="1"/>
  <c r="BI1977" i="64"/>
  <c r="BI2002" i="64" s="1"/>
  <c r="BI1259" i="64"/>
  <c r="BI1272" i="64" s="1"/>
  <c r="BI1459" i="64"/>
  <c r="BI1486" i="64" s="1"/>
  <c r="BI1107" i="64"/>
  <c r="BI1353" i="64"/>
  <c r="BI1380" i="64" s="1"/>
  <c r="BI1329" i="64"/>
  <c r="BI2011" i="64"/>
  <c r="BI2036" i="64" s="1"/>
  <c r="BI1235" i="64"/>
  <c r="BI642" i="64"/>
  <c r="BI617" i="64"/>
  <c r="BI942" i="64"/>
  <c r="BI1083" i="64"/>
  <c r="BI1098" i="64" s="1"/>
  <c r="BI565" i="64"/>
  <c r="BI459" i="64"/>
  <c r="BI1692" i="64"/>
  <c r="BI1707" i="64" s="1"/>
  <c r="BI1716" i="64"/>
  <c r="BI666" i="64"/>
  <c r="BI679" i="64" s="1"/>
  <c r="BI994" i="64"/>
  <c r="BI1007" i="64" s="1"/>
  <c r="BA2467" i="64"/>
  <c r="BA2441" i="64"/>
  <c r="BA1661" i="64"/>
  <c r="BA2416" i="64"/>
  <c r="BA1638" i="64"/>
  <c r="BA1652" i="64" s="1"/>
  <c r="BA1606" i="64"/>
  <c r="BA2390" i="64"/>
  <c r="BA2407" i="64" s="1"/>
  <c r="BA2519" i="64"/>
  <c r="BA2533" i="64" s="1"/>
  <c r="BA1584" i="64"/>
  <c r="BA1597" i="64" s="1"/>
  <c r="BA1790" i="64"/>
  <c r="BA1803" i="64" s="1"/>
  <c r="BA1539" i="64"/>
  <c r="BA1574" i="64" s="1"/>
  <c r="BA1945" i="64"/>
  <c r="BA1968" i="64" s="1"/>
  <c r="BA1913" i="64"/>
  <c r="BA1936" i="64" s="1"/>
  <c r="BA1495" i="64"/>
  <c r="BA1530" i="64" s="1"/>
  <c r="BA1877" i="64"/>
  <c r="BA1904" i="64" s="1"/>
  <c r="BA1423" i="64"/>
  <c r="BA1450" i="64" s="1"/>
  <c r="BA1459" i="64"/>
  <c r="BA1486" i="64" s="1"/>
  <c r="BA1388" i="64"/>
  <c r="BA1415" i="64" s="1"/>
  <c r="BA1977" i="64"/>
  <c r="BA2002" i="64" s="1"/>
  <c r="BA1259" i="64"/>
  <c r="BA1272" i="64" s="1"/>
  <c r="BA1107" i="64"/>
  <c r="BA1353" i="64"/>
  <c r="BA1380" i="64" s="1"/>
  <c r="BA2011" i="64"/>
  <c r="BA2036" i="64" s="1"/>
  <c r="BA1235" i="64"/>
  <c r="BA642" i="64"/>
  <c r="BA1329" i="64"/>
  <c r="BA617" i="64"/>
  <c r="BA1083" i="64"/>
  <c r="BA1098" i="64" s="1"/>
  <c r="BA942" i="64"/>
  <c r="BA994" i="64"/>
  <c r="BA1007" i="64" s="1"/>
  <c r="BA1692" i="64"/>
  <c r="BA1707" i="64" s="1"/>
  <c r="BA565" i="64"/>
  <c r="BA459" i="64"/>
  <c r="BA1716" i="64"/>
  <c r="AS2467" i="64"/>
  <c r="AS2441" i="64"/>
  <c r="AS1661" i="64"/>
  <c r="AS2416" i="64"/>
  <c r="AS1638" i="64"/>
  <c r="AS1652" i="64" s="1"/>
  <c r="AS1606" i="64"/>
  <c r="AS2390" i="64"/>
  <c r="AS2407" i="64" s="1"/>
  <c r="AS1790" i="64"/>
  <c r="AS1803" i="64" s="1"/>
  <c r="AS1584" i="64"/>
  <c r="AS1597" i="64" s="1"/>
  <c r="AS1495" i="64"/>
  <c r="AS1530" i="64" s="1"/>
  <c r="AS2519" i="64"/>
  <c r="AS2533" i="64" s="1"/>
  <c r="AS1539" i="64"/>
  <c r="AS1574" i="64" s="1"/>
  <c r="AS1913" i="64"/>
  <c r="AS1936" i="64" s="1"/>
  <c r="AS1877" i="64"/>
  <c r="AS1904" i="64" s="1"/>
  <c r="AS1459" i="64"/>
  <c r="AS1486" i="64" s="1"/>
  <c r="AS1423" i="64"/>
  <c r="AS1450" i="64" s="1"/>
  <c r="AS1388" i="64"/>
  <c r="AS1415" i="64" s="1"/>
  <c r="AS1945" i="64"/>
  <c r="AS1968" i="64" s="1"/>
  <c r="AS1977" i="64"/>
  <c r="AS2002" i="64" s="1"/>
  <c r="AS1259" i="64"/>
  <c r="AS1272" i="64" s="1"/>
  <c r="AS1107" i="64"/>
  <c r="AS1353" i="64"/>
  <c r="AS1380" i="64" s="1"/>
  <c r="AS1329" i="64"/>
  <c r="AS1235" i="64"/>
  <c r="AS2011" i="64"/>
  <c r="AS2036" i="64" s="1"/>
  <c r="AS642" i="64"/>
  <c r="AS1083" i="64"/>
  <c r="AS1098" i="64" s="1"/>
  <c r="AS942" i="64"/>
  <c r="AS666" i="64"/>
  <c r="AS679" i="64" s="1"/>
  <c r="AS565" i="64"/>
  <c r="AS459" i="64"/>
  <c r="AS994" i="64"/>
  <c r="AS1007" i="64" s="1"/>
  <c r="AS1692" i="64"/>
  <c r="AS1707" i="64" s="1"/>
  <c r="AS617" i="64"/>
  <c r="AS1716" i="64"/>
  <c r="AK2467" i="64"/>
  <c r="AK2441" i="64"/>
  <c r="AK1661" i="64"/>
  <c r="AK2416" i="64"/>
  <c r="AK1638" i="64"/>
  <c r="AK1652" i="64" s="1"/>
  <c r="AK2390" i="64"/>
  <c r="AK2407" i="64" s="1"/>
  <c r="AK1606" i="64"/>
  <c r="AK1584" i="64"/>
  <c r="AK1597" i="64" s="1"/>
  <c r="AK2519" i="64"/>
  <c r="AK2533" i="64" s="1"/>
  <c r="AK1790" i="64"/>
  <c r="AK1803" i="64" s="1"/>
  <c r="AK1913" i="64"/>
  <c r="AK1936" i="64" s="1"/>
  <c r="AK1495" i="64"/>
  <c r="AK1530" i="64" s="1"/>
  <c r="AK1945" i="64"/>
  <c r="AK1968" i="64" s="1"/>
  <c r="AK1539" i="64"/>
  <c r="AK1574" i="64" s="1"/>
  <c r="AK1877" i="64"/>
  <c r="AK1904" i="64" s="1"/>
  <c r="AK1423" i="64"/>
  <c r="AK1450" i="64" s="1"/>
  <c r="AK1388" i="64"/>
  <c r="AK1415" i="64" s="1"/>
  <c r="AK1459" i="64"/>
  <c r="AK1486" i="64" s="1"/>
  <c r="AK1977" i="64"/>
  <c r="AK2002" i="64" s="1"/>
  <c r="AK1259" i="64"/>
  <c r="AK1272" i="64" s="1"/>
  <c r="AK2011" i="64"/>
  <c r="AK2036" i="64" s="1"/>
  <c r="AK1107" i="64"/>
  <c r="AK1329" i="64"/>
  <c r="AK1353" i="64"/>
  <c r="AK1380" i="64" s="1"/>
  <c r="AK1235" i="64"/>
  <c r="AK1083" i="64"/>
  <c r="AK1098" i="64" s="1"/>
  <c r="AK642" i="64"/>
  <c r="AK942" i="64"/>
  <c r="AK666" i="64"/>
  <c r="AK679" i="64" s="1"/>
  <c r="AK1692" i="64"/>
  <c r="AK1707" i="64" s="1"/>
  <c r="AK565" i="64"/>
  <c r="AK459" i="64"/>
  <c r="AK617" i="64"/>
  <c r="AK1716" i="64"/>
  <c r="AC2467" i="64"/>
  <c r="AC2441" i="64"/>
  <c r="AC1661" i="64"/>
  <c r="AC2416" i="64"/>
  <c r="AC1638" i="64"/>
  <c r="AC1652" i="64" s="1"/>
  <c r="AC1606" i="64"/>
  <c r="AC2390" i="64"/>
  <c r="AC2407" i="64" s="1"/>
  <c r="AC2519" i="64"/>
  <c r="AC2533" i="64" s="1"/>
  <c r="AC1790" i="64"/>
  <c r="AC1803" i="64" s="1"/>
  <c r="AC1584" i="64"/>
  <c r="AC1597" i="64" s="1"/>
  <c r="AC1495" i="64"/>
  <c r="AC1530" i="64" s="1"/>
  <c r="AC1539" i="64"/>
  <c r="AC1574" i="64" s="1"/>
  <c r="AC1913" i="64"/>
  <c r="AC1936" i="64" s="1"/>
  <c r="AC1877" i="64"/>
  <c r="AC1904" i="64" s="1"/>
  <c r="AC1423" i="64"/>
  <c r="AC1450" i="64" s="1"/>
  <c r="AC1459" i="64"/>
  <c r="AC1486" i="64" s="1"/>
  <c r="AC1945" i="64"/>
  <c r="AC1968" i="64" s="1"/>
  <c r="AC1388" i="64"/>
  <c r="AC1415" i="64" s="1"/>
  <c r="AC1977" i="64"/>
  <c r="AC2002" i="64" s="1"/>
  <c r="AC1259" i="64"/>
  <c r="AC1272" i="64" s="1"/>
  <c r="AC1107" i="64"/>
  <c r="AC1329" i="64"/>
  <c r="AC2011" i="64"/>
  <c r="AC2036" i="64" s="1"/>
  <c r="AC1353" i="64"/>
  <c r="AC1380" i="64" s="1"/>
  <c r="AC1235" i="64"/>
  <c r="AC642" i="64"/>
  <c r="AC942" i="64"/>
  <c r="AC666" i="64"/>
  <c r="AC679" i="64" s="1"/>
  <c r="AC994" i="64"/>
  <c r="AC1007" i="64" s="1"/>
  <c r="AC565" i="64"/>
  <c r="AC459" i="64"/>
  <c r="AC617" i="64"/>
  <c r="AC1083" i="64"/>
  <c r="AC1098" i="64" s="1"/>
  <c r="AC1692" i="64"/>
  <c r="AC1707" i="64" s="1"/>
  <c r="AC1716" i="64"/>
  <c r="U2467" i="64"/>
  <c r="U2441" i="64"/>
  <c r="U1661" i="64"/>
  <c r="U2416" i="64"/>
  <c r="U1638" i="64"/>
  <c r="U1652" i="64" s="1"/>
  <c r="U2390" i="64"/>
  <c r="U2407" i="64" s="1"/>
  <c r="U1606" i="64"/>
  <c r="U1584" i="64"/>
  <c r="U1597" i="64" s="1"/>
  <c r="U1790" i="64"/>
  <c r="U1803" i="64" s="1"/>
  <c r="U2519" i="64"/>
  <c r="U2533" i="64" s="1"/>
  <c r="U1539" i="64"/>
  <c r="U1574" i="64" s="1"/>
  <c r="U1913" i="64"/>
  <c r="U1936" i="64" s="1"/>
  <c r="U1495" i="64"/>
  <c r="U1530" i="64" s="1"/>
  <c r="U1877" i="64"/>
  <c r="U1904" i="64" s="1"/>
  <c r="U1459" i="64"/>
  <c r="U1486" i="64" s="1"/>
  <c r="U1423" i="64"/>
  <c r="U1450" i="64" s="1"/>
  <c r="U1388" i="64"/>
  <c r="U1415" i="64" s="1"/>
  <c r="U1945" i="64"/>
  <c r="U1968" i="64" s="1"/>
  <c r="U1977" i="64"/>
  <c r="U2002" i="64" s="1"/>
  <c r="U1259" i="64"/>
  <c r="U1272" i="64" s="1"/>
  <c r="U1107" i="64"/>
  <c r="U2011" i="64"/>
  <c r="U2036" i="64" s="1"/>
  <c r="U1235" i="64"/>
  <c r="U1353" i="64"/>
  <c r="U1380" i="64" s="1"/>
  <c r="U642" i="64"/>
  <c r="U1083" i="64"/>
  <c r="U1098" i="64" s="1"/>
  <c r="U942" i="64"/>
  <c r="U1329" i="64"/>
  <c r="U1692" i="64"/>
  <c r="U1707" i="64" s="1"/>
  <c r="U565" i="64"/>
  <c r="U666" i="64"/>
  <c r="U679" i="64" s="1"/>
  <c r="U459" i="64"/>
  <c r="U617" i="64"/>
  <c r="U994" i="64"/>
  <c r="U1007" i="64" s="1"/>
  <c r="U1716" i="64"/>
  <c r="CH1660" i="64"/>
  <c r="CH2466" i="64"/>
  <c r="CH2440" i="64"/>
  <c r="CH2415" i="64"/>
  <c r="CH1637" i="64"/>
  <c r="CH2389" i="64"/>
  <c r="CH1789" i="64"/>
  <c r="CH1583" i="64"/>
  <c r="CH1494" i="64"/>
  <c r="CH1605" i="64"/>
  <c r="CH2518" i="64"/>
  <c r="CH1538" i="64"/>
  <c r="CH1944" i="64"/>
  <c r="CH1387" i="64"/>
  <c r="CH1458" i="64"/>
  <c r="CH1876" i="64"/>
  <c r="CH1976" i="64"/>
  <c r="CH2010" i="64"/>
  <c r="CH1912" i="64"/>
  <c r="CH1352" i="64"/>
  <c r="CH1258" i="64"/>
  <c r="CH1422" i="64"/>
  <c r="CH1328" i="64"/>
  <c r="CH1234" i="64"/>
  <c r="CH1249" i="64" s="1"/>
  <c r="CH993" i="64"/>
  <c r="CH1106" i="64"/>
  <c r="CH1225" i="64" s="1"/>
  <c r="CH941" i="64"/>
  <c r="CH1691" i="64"/>
  <c r="CH665" i="64"/>
  <c r="CH678" i="64" s="1"/>
  <c r="CH641" i="64"/>
  <c r="CH564" i="64"/>
  <c r="CH616" i="64"/>
  <c r="CH1715" i="64"/>
  <c r="CH408" i="64"/>
  <c r="CH592" i="64"/>
  <c r="BZ1660" i="64"/>
  <c r="BZ2466" i="64"/>
  <c r="BZ2440" i="64"/>
  <c r="BZ2415" i="64"/>
  <c r="BZ1637" i="64"/>
  <c r="BZ2389" i="64"/>
  <c r="BZ1605" i="64"/>
  <c r="BZ1789" i="64"/>
  <c r="BZ1494" i="64"/>
  <c r="BZ1583" i="64"/>
  <c r="BZ2518" i="64"/>
  <c r="BZ1538" i="64"/>
  <c r="BZ1458" i="64"/>
  <c r="BZ1876" i="64"/>
  <c r="BZ1944" i="64"/>
  <c r="BZ1387" i="64"/>
  <c r="BZ1912" i="64"/>
  <c r="BZ1976" i="64"/>
  <c r="BZ1422" i="64"/>
  <c r="BZ2010" i="64"/>
  <c r="BZ1352" i="64"/>
  <c r="BZ1328" i="64"/>
  <c r="BZ1234" i="64"/>
  <c r="BZ1249" i="64" s="1"/>
  <c r="BZ993" i="64"/>
  <c r="BZ1258" i="64"/>
  <c r="BZ941" i="64"/>
  <c r="BZ1691" i="64"/>
  <c r="BZ665" i="64"/>
  <c r="BZ678" i="64" s="1"/>
  <c r="BZ564" i="64"/>
  <c r="BZ1106" i="64"/>
  <c r="BZ1225" i="64" s="1"/>
  <c r="BZ616" i="64"/>
  <c r="BZ1715" i="64"/>
  <c r="BZ641" i="64"/>
  <c r="BZ408" i="64"/>
  <c r="BZ592" i="64"/>
  <c r="BR1660" i="64"/>
  <c r="BR2440" i="64"/>
  <c r="BR2466" i="64"/>
  <c r="BR2415" i="64"/>
  <c r="BR1637" i="64"/>
  <c r="BR2389" i="64"/>
  <c r="BR1789" i="64"/>
  <c r="BR1605" i="64"/>
  <c r="BR1583" i="64"/>
  <c r="BR1494" i="64"/>
  <c r="BR2518" i="64"/>
  <c r="BR1538" i="64"/>
  <c r="BR1944" i="64"/>
  <c r="BR1912" i="64"/>
  <c r="BR1387" i="64"/>
  <c r="BR1876" i="64"/>
  <c r="BR1458" i="64"/>
  <c r="BR1976" i="64"/>
  <c r="BR2010" i="64"/>
  <c r="BR1422" i="64"/>
  <c r="BR1352" i="64"/>
  <c r="BR1328" i="64"/>
  <c r="BR1234" i="64"/>
  <c r="BR1249" i="64" s="1"/>
  <c r="BR1258" i="64"/>
  <c r="BR993" i="64"/>
  <c r="BR1106" i="64"/>
  <c r="BR1225" i="64" s="1"/>
  <c r="BR941" i="64"/>
  <c r="BR1691" i="64"/>
  <c r="BR665" i="64"/>
  <c r="BR678" i="64" s="1"/>
  <c r="BR641" i="64"/>
  <c r="BR564" i="64"/>
  <c r="BR616" i="64"/>
  <c r="BR1715" i="64"/>
  <c r="BR408" i="64"/>
  <c r="BR592" i="64"/>
  <c r="BJ1660" i="64"/>
  <c r="BJ2415" i="64"/>
  <c r="BJ2466" i="64"/>
  <c r="BJ1637" i="64"/>
  <c r="BJ2440" i="64"/>
  <c r="BJ2389" i="64"/>
  <c r="BJ1605" i="64"/>
  <c r="BJ1789" i="64"/>
  <c r="BJ1583" i="64"/>
  <c r="BJ1494" i="64"/>
  <c r="BJ2518" i="64"/>
  <c r="BJ1538" i="64"/>
  <c r="BJ1944" i="64"/>
  <c r="BJ1458" i="64"/>
  <c r="BJ1387" i="64"/>
  <c r="BJ1876" i="64"/>
  <c r="BJ1912" i="64"/>
  <c r="BJ1422" i="64"/>
  <c r="BJ1976" i="64"/>
  <c r="BJ2010" i="64"/>
  <c r="BJ1352" i="64"/>
  <c r="BJ1258" i="64"/>
  <c r="BJ1234" i="64"/>
  <c r="BJ1249" i="64" s="1"/>
  <c r="BJ1328" i="64"/>
  <c r="BJ1106" i="64"/>
  <c r="BJ1225" i="64" s="1"/>
  <c r="BJ993" i="64"/>
  <c r="BJ941" i="64"/>
  <c r="BJ1691" i="64"/>
  <c r="BJ665" i="64"/>
  <c r="BJ678" i="64" s="1"/>
  <c r="BJ564" i="64"/>
  <c r="BJ616" i="64"/>
  <c r="BJ1715" i="64"/>
  <c r="BJ641" i="64"/>
  <c r="BJ592" i="64"/>
  <c r="BB1660" i="64"/>
  <c r="BB2415" i="64"/>
  <c r="BB2466" i="64"/>
  <c r="BB2440" i="64"/>
  <c r="BB1637" i="64"/>
  <c r="BB2389" i="64"/>
  <c r="BB1605" i="64"/>
  <c r="BB1789" i="64"/>
  <c r="BB1494" i="64"/>
  <c r="BB1583" i="64"/>
  <c r="BB2518" i="64"/>
  <c r="BB1538" i="64"/>
  <c r="BB1458" i="64"/>
  <c r="BB1876" i="64"/>
  <c r="BB1912" i="64"/>
  <c r="BB1387" i="64"/>
  <c r="BB1944" i="64"/>
  <c r="BB1976" i="64"/>
  <c r="BB1422" i="64"/>
  <c r="BB2010" i="64"/>
  <c r="BB1352" i="64"/>
  <c r="BB1258" i="64"/>
  <c r="BB1328" i="64"/>
  <c r="BB1234" i="64"/>
  <c r="BB1249" i="64" s="1"/>
  <c r="BB993" i="64"/>
  <c r="BB941" i="64"/>
  <c r="BB1691" i="64"/>
  <c r="BB1106" i="64"/>
  <c r="BB1225" i="64" s="1"/>
  <c r="BB665" i="64"/>
  <c r="BB678" i="64" s="1"/>
  <c r="BB641" i="64"/>
  <c r="BB564" i="64"/>
  <c r="BB616" i="64"/>
  <c r="BB1715" i="64"/>
  <c r="BB592" i="64"/>
  <c r="AT1660" i="64"/>
  <c r="AT2415" i="64"/>
  <c r="AT2466" i="64"/>
  <c r="AT1637" i="64"/>
  <c r="AT2440" i="64"/>
  <c r="AT2389" i="64"/>
  <c r="AT1789" i="64"/>
  <c r="AT1583" i="64"/>
  <c r="AT1494" i="64"/>
  <c r="AT2518" i="64"/>
  <c r="AT1538" i="64"/>
  <c r="AT1605" i="64"/>
  <c r="AT1912" i="64"/>
  <c r="AT1387" i="64"/>
  <c r="AT1458" i="64"/>
  <c r="AT1976" i="64"/>
  <c r="AT1876" i="64"/>
  <c r="AT2010" i="64"/>
  <c r="AT1944" i="64"/>
  <c r="AT1422" i="64"/>
  <c r="AT1352" i="64"/>
  <c r="AT1328" i="64"/>
  <c r="AT1234" i="64"/>
  <c r="AT1249" i="64" s="1"/>
  <c r="AT1258" i="64"/>
  <c r="AT993" i="64"/>
  <c r="AT1106" i="64"/>
  <c r="AT1225" i="64" s="1"/>
  <c r="AT941" i="64"/>
  <c r="AT1691" i="64"/>
  <c r="AT665" i="64"/>
  <c r="AT678" i="64" s="1"/>
  <c r="AT564" i="64"/>
  <c r="AT616" i="64"/>
  <c r="AT1715" i="64"/>
  <c r="AT641" i="64"/>
  <c r="AT592" i="64"/>
  <c r="AL1660" i="64"/>
  <c r="AL2415" i="64"/>
  <c r="AL2466" i="64"/>
  <c r="AL1637" i="64"/>
  <c r="AL2440" i="64"/>
  <c r="AL1605" i="64"/>
  <c r="AL1789" i="64"/>
  <c r="AL1494" i="64"/>
  <c r="AL2389" i="64"/>
  <c r="AL1583" i="64"/>
  <c r="AL2518" i="64"/>
  <c r="AL1538" i="64"/>
  <c r="AL1944" i="64"/>
  <c r="AL1458" i="64"/>
  <c r="AL1876" i="64"/>
  <c r="AL1387" i="64"/>
  <c r="AL1912" i="64"/>
  <c r="AL1422" i="64"/>
  <c r="AL1976" i="64"/>
  <c r="AL2010" i="64"/>
  <c r="AL1352" i="64"/>
  <c r="AL1328" i="64"/>
  <c r="AL1234" i="64"/>
  <c r="AL1249" i="64" s="1"/>
  <c r="AL1258" i="64"/>
  <c r="AL1106" i="64"/>
  <c r="AL1225" i="64" s="1"/>
  <c r="AL993" i="64"/>
  <c r="AL941" i="64"/>
  <c r="AL1691" i="64"/>
  <c r="AL665" i="64"/>
  <c r="AL678" i="64" s="1"/>
  <c r="AL641" i="64"/>
  <c r="AL564" i="64"/>
  <c r="AL616" i="64"/>
  <c r="AL1715" i="64"/>
  <c r="AL592" i="64"/>
  <c r="AD1660" i="64"/>
  <c r="AD2466" i="64"/>
  <c r="AD2415" i="64"/>
  <c r="AD1637" i="64"/>
  <c r="AD2440" i="64"/>
  <c r="AD1605" i="64"/>
  <c r="AD2389" i="64"/>
  <c r="AD1789" i="64"/>
  <c r="AD1583" i="64"/>
  <c r="AD1494" i="64"/>
  <c r="AD2518" i="64"/>
  <c r="AD1538" i="64"/>
  <c r="AD1876" i="64"/>
  <c r="AD1912" i="64"/>
  <c r="AD1387" i="64"/>
  <c r="AD1944" i="64"/>
  <c r="AD1976" i="64"/>
  <c r="AD1422" i="64"/>
  <c r="AD2010" i="64"/>
  <c r="AD1352" i="64"/>
  <c r="AD1458" i="64"/>
  <c r="AD1258" i="64"/>
  <c r="AD1234" i="64"/>
  <c r="AD1249" i="64" s="1"/>
  <c r="AD1328" i="64"/>
  <c r="AD993" i="64"/>
  <c r="AD941" i="64"/>
  <c r="AD1106" i="64"/>
  <c r="AD1225" i="64" s="1"/>
  <c r="AD1691" i="64"/>
  <c r="AD665" i="64"/>
  <c r="AD678" i="64" s="1"/>
  <c r="AD564" i="64"/>
  <c r="AD616" i="64"/>
  <c r="AD1715" i="64"/>
  <c r="AD641" i="64"/>
  <c r="AD592" i="64"/>
  <c r="V1660" i="64"/>
  <c r="V2415" i="64"/>
  <c r="V2466" i="64"/>
  <c r="V1637" i="64"/>
  <c r="V2389" i="64"/>
  <c r="V1605" i="64"/>
  <c r="V2440" i="64"/>
  <c r="V1789" i="64"/>
  <c r="V1494" i="64"/>
  <c r="V1583" i="64"/>
  <c r="V2518" i="64"/>
  <c r="V1538" i="64"/>
  <c r="V1944" i="64"/>
  <c r="V1387" i="64"/>
  <c r="V1876" i="64"/>
  <c r="V1458" i="64"/>
  <c r="V1976" i="64"/>
  <c r="V2010" i="64"/>
  <c r="V1352" i="64"/>
  <c r="V1912" i="64"/>
  <c r="V1258" i="64"/>
  <c r="V1328" i="64"/>
  <c r="V1234" i="64"/>
  <c r="V1249" i="64" s="1"/>
  <c r="V993" i="64"/>
  <c r="V1106" i="64"/>
  <c r="V1225" i="64" s="1"/>
  <c r="V941" i="64"/>
  <c r="V1691" i="64"/>
  <c r="V1422" i="64"/>
  <c r="V665" i="64"/>
  <c r="V678" i="64" s="1"/>
  <c r="V641" i="64"/>
  <c r="V564" i="64"/>
  <c r="V616" i="64"/>
  <c r="V1715" i="64"/>
  <c r="V592" i="64"/>
  <c r="CI1657" i="64"/>
  <c r="CI1679" i="64" s="1"/>
  <c r="CI2463" i="64"/>
  <c r="CI2480" i="64" s="1"/>
  <c r="CI2412" i="64"/>
  <c r="CI2429" i="64" s="1"/>
  <c r="CI1634" i="64"/>
  <c r="CI1648" i="64" s="1"/>
  <c r="CI2437" i="64"/>
  <c r="CI2454" i="64" s="1"/>
  <c r="CI1602" i="64"/>
  <c r="CI1625" i="64" s="1"/>
  <c r="CI1786" i="64"/>
  <c r="CI1799" i="64" s="1"/>
  <c r="CI2386" i="64"/>
  <c r="CI2403" i="64" s="1"/>
  <c r="CI1580" i="64"/>
  <c r="CI1593" i="64" s="1"/>
  <c r="CI1491" i="64"/>
  <c r="CI1526" i="64" s="1"/>
  <c r="CI2515" i="64"/>
  <c r="CI2529" i="64" s="1"/>
  <c r="CI1535" i="64"/>
  <c r="CI1570" i="64" s="1"/>
  <c r="CI1873" i="64"/>
  <c r="CI1900" i="64" s="1"/>
  <c r="CI1384" i="64"/>
  <c r="CI1411" i="64" s="1"/>
  <c r="CI1909" i="64"/>
  <c r="CI1932" i="64" s="1"/>
  <c r="CI1455" i="64"/>
  <c r="CI1482" i="64" s="1"/>
  <c r="CI1973" i="64"/>
  <c r="CI1998" i="64" s="1"/>
  <c r="CI1941" i="64"/>
  <c r="CI1964" i="64" s="1"/>
  <c r="CI1419" i="64"/>
  <c r="CI1446" i="64" s="1"/>
  <c r="CI2007" i="64"/>
  <c r="CI2032" i="64" s="1"/>
  <c r="CI1349" i="64"/>
  <c r="CI1376" i="64" s="1"/>
  <c r="CI1325" i="64"/>
  <c r="CI1231" i="64"/>
  <c r="CI1246" i="64" s="1"/>
  <c r="CI1103" i="64"/>
  <c r="CI990" i="64"/>
  <c r="CI1003" i="64" s="1"/>
  <c r="CI1079" i="64"/>
  <c r="CI1094" i="64" s="1"/>
  <c r="CI938" i="64"/>
  <c r="CI953" i="64" s="1"/>
  <c r="CI1688" i="64"/>
  <c r="CI1703" i="64" s="1"/>
  <c r="CI662" i="64"/>
  <c r="CI675" i="64" s="1"/>
  <c r="CI561" i="64"/>
  <c r="CI613" i="64"/>
  <c r="CI1712" i="64"/>
  <c r="CI1727" i="64" s="1"/>
  <c r="CI1255" i="64"/>
  <c r="CI1268" i="64" s="1"/>
  <c r="CI638" i="64"/>
  <c r="CI589" i="64"/>
  <c r="CA1657" i="64"/>
  <c r="CA1679" i="64" s="1"/>
  <c r="CA2412" i="64"/>
  <c r="CA2429" i="64" s="1"/>
  <c r="CA2463" i="64"/>
  <c r="CA2480" i="64" s="1"/>
  <c r="CA1634" i="64"/>
  <c r="CA1648" i="64" s="1"/>
  <c r="CA2386" i="64"/>
  <c r="CA2403" i="64" s="1"/>
  <c r="CA1786" i="64"/>
  <c r="CA1799" i="64" s="1"/>
  <c r="CA2437" i="64"/>
  <c r="CA2454" i="64" s="1"/>
  <c r="CA1580" i="64"/>
  <c r="CA1593" i="64" s="1"/>
  <c r="CA1602" i="64"/>
  <c r="CA1625" i="64" s="1"/>
  <c r="CA1491" i="64"/>
  <c r="CA1526" i="64" s="1"/>
  <c r="CA2515" i="64"/>
  <c r="CA2529" i="64" s="1"/>
  <c r="CA1535" i="64"/>
  <c r="CA1570" i="64" s="1"/>
  <c r="CA1941" i="64"/>
  <c r="CA1964" i="64" s="1"/>
  <c r="CA1909" i="64"/>
  <c r="CA1932" i="64" s="1"/>
  <c r="CA1384" i="64"/>
  <c r="CA1411" i="64" s="1"/>
  <c r="CA1455" i="64"/>
  <c r="CA1482" i="64" s="1"/>
  <c r="CA1973" i="64"/>
  <c r="CA1998" i="64" s="1"/>
  <c r="CA1873" i="64"/>
  <c r="CA1900" i="64" s="1"/>
  <c r="CA2007" i="64"/>
  <c r="CA2032" i="64" s="1"/>
  <c r="CA1419" i="64"/>
  <c r="CA1446" i="64" s="1"/>
  <c r="CA1349" i="64"/>
  <c r="CA1376" i="64" s="1"/>
  <c r="CA1325" i="64"/>
  <c r="CA1231" i="64"/>
  <c r="CA1246" i="64" s="1"/>
  <c r="CA1255" i="64"/>
  <c r="CA1268" i="64" s="1"/>
  <c r="CA990" i="64"/>
  <c r="CA1003" i="64" s="1"/>
  <c r="CA1079" i="64"/>
  <c r="CA1094" i="64" s="1"/>
  <c r="CA938" i="64"/>
  <c r="CA953" i="64" s="1"/>
  <c r="CA1103" i="64"/>
  <c r="CA1688" i="64"/>
  <c r="CA1703" i="64" s="1"/>
  <c r="CA662" i="64"/>
  <c r="CA675" i="64" s="1"/>
  <c r="CA561" i="64"/>
  <c r="CA638" i="64"/>
  <c r="CA613" i="64"/>
  <c r="CA1712" i="64"/>
  <c r="CA1727" i="64" s="1"/>
  <c r="CA589" i="64"/>
  <c r="BS1657" i="64"/>
  <c r="BS1679" i="64" s="1"/>
  <c r="BS2412" i="64"/>
  <c r="BS2429" i="64" s="1"/>
  <c r="BS2463" i="64"/>
  <c r="BS2480" i="64" s="1"/>
  <c r="BS2437" i="64"/>
  <c r="BS2454" i="64" s="1"/>
  <c r="BS1634" i="64"/>
  <c r="BS1648" i="64" s="1"/>
  <c r="BS2386" i="64"/>
  <c r="BS2403" i="64" s="1"/>
  <c r="BS1602" i="64"/>
  <c r="BS1625" i="64" s="1"/>
  <c r="BS1786" i="64"/>
  <c r="BS1799" i="64" s="1"/>
  <c r="BS1491" i="64"/>
  <c r="BS1526" i="64" s="1"/>
  <c r="BS1580" i="64"/>
  <c r="BS1593" i="64" s="1"/>
  <c r="BS2515" i="64"/>
  <c r="BS2529" i="64" s="1"/>
  <c r="BS1535" i="64"/>
  <c r="BS1570" i="64" s="1"/>
  <c r="BS1384" i="64"/>
  <c r="BS1411" i="64" s="1"/>
  <c r="BS1873" i="64"/>
  <c r="BS1900" i="64" s="1"/>
  <c r="BS1455" i="64"/>
  <c r="BS1482" i="64" s="1"/>
  <c r="BS1419" i="64"/>
  <c r="BS1446" i="64" s="1"/>
  <c r="BS1973" i="64"/>
  <c r="BS1998" i="64" s="1"/>
  <c r="BS1909" i="64"/>
  <c r="BS1932" i="64" s="1"/>
  <c r="BS2007" i="64"/>
  <c r="BS2032" i="64" s="1"/>
  <c r="BS1941" i="64"/>
  <c r="BS1964" i="64" s="1"/>
  <c r="BS1349" i="64"/>
  <c r="BS1376" i="64" s="1"/>
  <c r="BS1255" i="64"/>
  <c r="BS1268" i="64" s="1"/>
  <c r="BS1231" i="64"/>
  <c r="BS1246" i="64" s="1"/>
  <c r="BS1325" i="64"/>
  <c r="BS990" i="64"/>
  <c r="BS1003" i="64" s="1"/>
  <c r="BS1103" i="64"/>
  <c r="BS1079" i="64"/>
  <c r="BS1094" i="64" s="1"/>
  <c r="BS938" i="64"/>
  <c r="BS953" i="64" s="1"/>
  <c r="BS1688" i="64"/>
  <c r="BS1703" i="64" s="1"/>
  <c r="BS662" i="64"/>
  <c r="BS675" i="64" s="1"/>
  <c r="BS561" i="64"/>
  <c r="BS613" i="64"/>
  <c r="BS1712" i="64"/>
  <c r="BS1727" i="64" s="1"/>
  <c r="BS638" i="64"/>
  <c r="BS589" i="64"/>
  <c r="BK1657" i="64"/>
  <c r="BK1679" i="64" s="1"/>
  <c r="BK2463" i="64"/>
  <c r="BK2480" i="64" s="1"/>
  <c r="BK2412" i="64"/>
  <c r="BK2429" i="64" s="1"/>
  <c r="BK1634" i="64"/>
  <c r="BK1648" i="64" s="1"/>
  <c r="BK2437" i="64"/>
  <c r="BK2454" i="64" s="1"/>
  <c r="BK2386" i="64"/>
  <c r="BK2403" i="64" s="1"/>
  <c r="BK1602" i="64"/>
  <c r="BK1625" i="64" s="1"/>
  <c r="BK1786" i="64"/>
  <c r="BK1799" i="64" s="1"/>
  <c r="BK1580" i="64"/>
  <c r="BK1593" i="64" s="1"/>
  <c r="BK1491" i="64"/>
  <c r="BK1526" i="64" s="1"/>
  <c r="BK2515" i="64"/>
  <c r="BK2529" i="64" s="1"/>
  <c r="BK1535" i="64"/>
  <c r="BK1570" i="64" s="1"/>
  <c r="BK1873" i="64"/>
  <c r="BK1900" i="64" s="1"/>
  <c r="BK1941" i="64"/>
  <c r="BK1964" i="64" s="1"/>
  <c r="BK1384" i="64"/>
  <c r="BK1411" i="64" s="1"/>
  <c r="BK1909" i="64"/>
  <c r="BK1932" i="64" s="1"/>
  <c r="BK1455" i="64"/>
  <c r="BK1482" i="64" s="1"/>
  <c r="BK1973" i="64"/>
  <c r="BK1998" i="64" s="1"/>
  <c r="BK1419" i="64"/>
  <c r="BK1446" i="64" s="1"/>
  <c r="BK2007" i="64"/>
  <c r="BK2032" i="64" s="1"/>
  <c r="BK1349" i="64"/>
  <c r="BK1376" i="64" s="1"/>
  <c r="BK1255" i="64"/>
  <c r="BK1268" i="64" s="1"/>
  <c r="BK1231" i="64"/>
  <c r="BK1246" i="64" s="1"/>
  <c r="BK1325" i="64"/>
  <c r="BK990" i="64"/>
  <c r="BK1003" i="64" s="1"/>
  <c r="BK1079" i="64"/>
  <c r="BK1094" i="64" s="1"/>
  <c r="BK938" i="64"/>
  <c r="BK953" i="64" s="1"/>
  <c r="BK1688" i="64"/>
  <c r="BK1703" i="64" s="1"/>
  <c r="BK662" i="64"/>
  <c r="BK675" i="64" s="1"/>
  <c r="BK561" i="64"/>
  <c r="BK638" i="64"/>
  <c r="BK1103" i="64"/>
  <c r="BK613" i="64"/>
  <c r="BK1712" i="64"/>
  <c r="BK1727" i="64" s="1"/>
  <c r="BK589" i="64"/>
  <c r="BC1657" i="64"/>
  <c r="BC1679" i="64" s="1"/>
  <c r="BC2412" i="64"/>
  <c r="BC2429" i="64" s="1"/>
  <c r="BC2463" i="64"/>
  <c r="BC2480" i="64" s="1"/>
  <c r="BC1634" i="64"/>
  <c r="BC1648" i="64" s="1"/>
  <c r="BC2386" i="64"/>
  <c r="BC2403" i="64" s="1"/>
  <c r="BC1602" i="64"/>
  <c r="BC1625" i="64" s="1"/>
  <c r="BC1786" i="64"/>
  <c r="BC1799" i="64" s="1"/>
  <c r="BC2437" i="64"/>
  <c r="BC2454" i="64" s="1"/>
  <c r="BC1491" i="64"/>
  <c r="BC1526" i="64" s="1"/>
  <c r="BC2515" i="64"/>
  <c r="BC2529" i="64" s="1"/>
  <c r="BC1535" i="64"/>
  <c r="BC1570" i="64" s="1"/>
  <c r="BC1580" i="64"/>
  <c r="BC1593" i="64" s="1"/>
  <c r="BC1909" i="64"/>
  <c r="BC1932" i="64" s="1"/>
  <c r="BC1384" i="64"/>
  <c r="BC1411" i="64" s="1"/>
  <c r="BC1455" i="64"/>
  <c r="BC1482" i="64" s="1"/>
  <c r="BC1973" i="64"/>
  <c r="BC1998" i="64" s="1"/>
  <c r="BC2007" i="64"/>
  <c r="BC2032" i="64" s="1"/>
  <c r="BC1873" i="64"/>
  <c r="BC1900" i="64" s="1"/>
  <c r="BC1349" i="64"/>
  <c r="BC1376" i="64" s="1"/>
  <c r="BC1419" i="64"/>
  <c r="BC1446" i="64" s="1"/>
  <c r="BC1941" i="64"/>
  <c r="BC1964" i="64" s="1"/>
  <c r="BC1325" i="64"/>
  <c r="BC1231" i="64"/>
  <c r="BC1246" i="64" s="1"/>
  <c r="BC990" i="64"/>
  <c r="BC1003" i="64" s="1"/>
  <c r="BC1079" i="64"/>
  <c r="BC1094" i="64" s="1"/>
  <c r="BC938" i="64"/>
  <c r="BC953" i="64" s="1"/>
  <c r="BC1255" i="64"/>
  <c r="BC1268" i="64" s="1"/>
  <c r="BC1103" i="64"/>
  <c r="BC1688" i="64"/>
  <c r="BC1703" i="64" s="1"/>
  <c r="BC662" i="64"/>
  <c r="BC675" i="64" s="1"/>
  <c r="BC561" i="64"/>
  <c r="BC613" i="64"/>
  <c r="BC1712" i="64"/>
  <c r="BC1727" i="64" s="1"/>
  <c r="BC638" i="64"/>
  <c r="BC589" i="64"/>
  <c r="AU1657" i="64"/>
  <c r="AU1679" i="64" s="1"/>
  <c r="AU2412" i="64"/>
  <c r="AU2429" i="64" s="1"/>
  <c r="AU1634" i="64"/>
  <c r="AU1648" i="64" s="1"/>
  <c r="AU2463" i="64"/>
  <c r="AU2480" i="64" s="1"/>
  <c r="AU2437" i="64"/>
  <c r="AU2454" i="64" s="1"/>
  <c r="AU2386" i="64"/>
  <c r="AU2403" i="64" s="1"/>
  <c r="AU1602" i="64"/>
  <c r="AU1625" i="64" s="1"/>
  <c r="AU1786" i="64"/>
  <c r="AU1799" i="64" s="1"/>
  <c r="AU1580" i="64"/>
  <c r="AU1593" i="64" s="1"/>
  <c r="AU1491" i="64"/>
  <c r="AU1526" i="64" s="1"/>
  <c r="AU2515" i="64"/>
  <c r="AU2529" i="64" s="1"/>
  <c r="AU1535" i="64"/>
  <c r="AU1570" i="64" s="1"/>
  <c r="AU1941" i="64"/>
  <c r="AU1964" i="64" s="1"/>
  <c r="AU1873" i="64"/>
  <c r="AU1900" i="64" s="1"/>
  <c r="AU1384" i="64"/>
  <c r="AU1411" i="64" s="1"/>
  <c r="AU1455" i="64"/>
  <c r="AU1482" i="64" s="1"/>
  <c r="AU1973" i="64"/>
  <c r="AU1998" i="64" s="1"/>
  <c r="AU1419" i="64"/>
  <c r="AU1446" i="64" s="1"/>
  <c r="AU2007" i="64"/>
  <c r="AU2032" i="64" s="1"/>
  <c r="AU1349" i="64"/>
  <c r="AU1376" i="64" s="1"/>
  <c r="AU1325" i="64"/>
  <c r="AU1909" i="64"/>
  <c r="AU1932" i="64" s="1"/>
  <c r="AU1231" i="64"/>
  <c r="AU1246" i="64" s="1"/>
  <c r="AU1255" i="64"/>
  <c r="AU1268" i="64" s="1"/>
  <c r="AU990" i="64"/>
  <c r="AU1003" i="64" s="1"/>
  <c r="AU1103" i="64"/>
  <c r="AU1079" i="64"/>
  <c r="AU1094" i="64" s="1"/>
  <c r="AU938" i="64"/>
  <c r="AU953" i="64" s="1"/>
  <c r="AU1688" i="64"/>
  <c r="AU1703" i="64" s="1"/>
  <c r="AU662" i="64"/>
  <c r="AU675" i="64" s="1"/>
  <c r="AU561" i="64"/>
  <c r="AU638" i="64"/>
  <c r="AU613" i="64"/>
  <c r="AU1712" i="64"/>
  <c r="AU1727" i="64" s="1"/>
  <c r="AU589" i="64"/>
  <c r="AM1657" i="64"/>
  <c r="AM1679" i="64" s="1"/>
  <c r="AM2463" i="64"/>
  <c r="AM2480" i="64" s="1"/>
  <c r="AM2412" i="64"/>
  <c r="AM2429" i="64" s="1"/>
  <c r="AM1634" i="64"/>
  <c r="AM1648" i="64" s="1"/>
  <c r="AM2386" i="64"/>
  <c r="AM2403" i="64" s="1"/>
  <c r="AM1602" i="64"/>
  <c r="AM1625" i="64" s="1"/>
  <c r="AM1786" i="64"/>
  <c r="AM1799" i="64" s="1"/>
  <c r="AM2437" i="64"/>
  <c r="AM2454" i="64" s="1"/>
  <c r="AM1580" i="64"/>
  <c r="AM1593" i="64" s="1"/>
  <c r="AM1491" i="64"/>
  <c r="AM1526" i="64" s="1"/>
  <c r="AM2515" i="64"/>
  <c r="AM2529" i="64" s="1"/>
  <c r="AM1535" i="64"/>
  <c r="AM1570" i="64" s="1"/>
  <c r="AM1873" i="64"/>
  <c r="AM1900" i="64" s="1"/>
  <c r="AM1909" i="64"/>
  <c r="AM1932" i="64" s="1"/>
  <c r="AM1384" i="64"/>
  <c r="AM1411" i="64" s="1"/>
  <c r="AM1455" i="64"/>
  <c r="AM1482" i="64" s="1"/>
  <c r="AM1941" i="64"/>
  <c r="AM1964" i="64" s="1"/>
  <c r="AM1973" i="64"/>
  <c r="AM1998" i="64" s="1"/>
  <c r="AM2007" i="64"/>
  <c r="AM2032" i="64" s="1"/>
  <c r="AM1419" i="64"/>
  <c r="AM1446" i="64" s="1"/>
  <c r="AM1349" i="64"/>
  <c r="AM1376" i="64" s="1"/>
  <c r="AM1255" i="64"/>
  <c r="AM1268" i="64" s="1"/>
  <c r="AM1231" i="64"/>
  <c r="AM1246" i="64" s="1"/>
  <c r="AM1103" i="64"/>
  <c r="AM990" i="64"/>
  <c r="AM1003" i="64" s="1"/>
  <c r="AM1325" i="64"/>
  <c r="AM1079" i="64"/>
  <c r="AM1094" i="64" s="1"/>
  <c r="AM938" i="64"/>
  <c r="AM953" i="64" s="1"/>
  <c r="AM1688" i="64"/>
  <c r="AM1703" i="64" s="1"/>
  <c r="AM662" i="64"/>
  <c r="AM675" i="64" s="1"/>
  <c r="AM638" i="64"/>
  <c r="AM561" i="64"/>
  <c r="AM613" i="64"/>
  <c r="AM1712" i="64"/>
  <c r="AM1727" i="64" s="1"/>
  <c r="AM589" i="64"/>
  <c r="AE1657" i="64"/>
  <c r="AE1679" i="64" s="1"/>
  <c r="AE2412" i="64"/>
  <c r="AE2429" i="64" s="1"/>
  <c r="AE2463" i="64"/>
  <c r="AE2480" i="64" s="1"/>
  <c r="AE1634" i="64"/>
  <c r="AE1648" i="64" s="1"/>
  <c r="AE2437" i="64"/>
  <c r="AE2454" i="64" s="1"/>
  <c r="AE2386" i="64"/>
  <c r="AE2403" i="64" s="1"/>
  <c r="AE1786" i="64"/>
  <c r="AE1799" i="64" s="1"/>
  <c r="AE1602" i="64"/>
  <c r="AE1625" i="64" s="1"/>
  <c r="AE1491" i="64"/>
  <c r="AE1526" i="64" s="1"/>
  <c r="AE1580" i="64"/>
  <c r="AE1593" i="64" s="1"/>
  <c r="AE2515" i="64"/>
  <c r="AE2529" i="64" s="1"/>
  <c r="AE1535" i="64"/>
  <c r="AE1570" i="64" s="1"/>
  <c r="AE1909" i="64"/>
  <c r="AE1932" i="64" s="1"/>
  <c r="AE1941" i="64"/>
  <c r="AE1964" i="64" s="1"/>
  <c r="AE1384" i="64"/>
  <c r="AE1411" i="64" s="1"/>
  <c r="AE1873" i="64"/>
  <c r="AE1900" i="64" s="1"/>
  <c r="AE1455" i="64"/>
  <c r="AE1482" i="64" s="1"/>
  <c r="AE1973" i="64"/>
  <c r="AE1998" i="64" s="1"/>
  <c r="AE1419" i="64"/>
  <c r="AE1446" i="64" s="1"/>
  <c r="AE2007" i="64"/>
  <c r="AE2032" i="64" s="1"/>
  <c r="AE1349" i="64"/>
  <c r="AE1376" i="64" s="1"/>
  <c r="AE1255" i="64"/>
  <c r="AE1268" i="64" s="1"/>
  <c r="AE1231" i="64"/>
  <c r="AE1246" i="64" s="1"/>
  <c r="AE1325" i="64"/>
  <c r="AE990" i="64"/>
  <c r="AE1003" i="64" s="1"/>
  <c r="AE1079" i="64"/>
  <c r="AE1094" i="64" s="1"/>
  <c r="AE938" i="64"/>
  <c r="AE953" i="64" s="1"/>
  <c r="AE1688" i="64"/>
  <c r="AE1703" i="64" s="1"/>
  <c r="AE662" i="64"/>
  <c r="AE675" i="64" s="1"/>
  <c r="AE561" i="64"/>
  <c r="AE613" i="64"/>
  <c r="AE638" i="64"/>
  <c r="AE1103" i="64"/>
  <c r="AE589" i="64"/>
  <c r="W1657" i="64"/>
  <c r="W1679" i="64" s="1"/>
  <c r="W2463" i="64"/>
  <c r="W2480" i="64" s="1"/>
  <c r="W2412" i="64"/>
  <c r="W2429" i="64" s="1"/>
  <c r="W2437" i="64"/>
  <c r="W2454" i="64" s="1"/>
  <c r="W1634" i="64"/>
  <c r="W1648" i="64" s="1"/>
  <c r="W1602" i="64"/>
  <c r="W1625" i="64" s="1"/>
  <c r="W1786" i="64"/>
  <c r="W1799" i="64" s="1"/>
  <c r="W2386" i="64"/>
  <c r="W2403" i="64" s="1"/>
  <c r="W1580" i="64"/>
  <c r="W1593" i="64" s="1"/>
  <c r="W1491" i="64"/>
  <c r="W1526" i="64" s="1"/>
  <c r="W2515" i="64"/>
  <c r="W2529" i="64" s="1"/>
  <c r="W1535" i="64"/>
  <c r="W1570" i="64" s="1"/>
  <c r="W1873" i="64"/>
  <c r="W1900" i="64" s="1"/>
  <c r="W1384" i="64"/>
  <c r="W1411" i="64" s="1"/>
  <c r="W1909" i="64"/>
  <c r="W1932" i="64" s="1"/>
  <c r="W1455" i="64"/>
  <c r="W1482" i="64" s="1"/>
  <c r="W1973" i="64"/>
  <c r="W1998" i="64" s="1"/>
  <c r="W1941" i="64"/>
  <c r="W1964" i="64" s="1"/>
  <c r="W2007" i="64"/>
  <c r="W2032" i="64" s="1"/>
  <c r="W1349" i="64"/>
  <c r="W1376" i="64" s="1"/>
  <c r="W1325" i="64"/>
  <c r="W1419" i="64"/>
  <c r="W1446" i="64" s="1"/>
  <c r="W1231" i="64"/>
  <c r="W1246" i="64" s="1"/>
  <c r="W990" i="64"/>
  <c r="W1003" i="64" s="1"/>
  <c r="W1255" i="64"/>
  <c r="W1268" i="64" s="1"/>
  <c r="W1079" i="64"/>
  <c r="W1094" i="64" s="1"/>
  <c r="W938" i="64"/>
  <c r="W953" i="64" s="1"/>
  <c r="W1103" i="64"/>
  <c r="W1688" i="64"/>
  <c r="W1703" i="64" s="1"/>
  <c r="W662" i="64"/>
  <c r="W675" i="64" s="1"/>
  <c r="W561" i="64"/>
  <c r="W638" i="64"/>
  <c r="W613" i="64"/>
  <c r="W589" i="64"/>
  <c r="AB386" i="64"/>
  <c r="CE385" i="64"/>
  <c r="BW385" i="64"/>
  <c r="BO385" i="64"/>
  <c r="BG385" i="64"/>
  <c r="AY385" i="64"/>
  <c r="AQ385" i="64"/>
  <c r="AI385" i="64"/>
  <c r="AA385" i="64"/>
  <c r="CL382" i="64"/>
  <c r="BV382" i="64"/>
  <c r="BN382" i="64"/>
  <c r="BF382" i="64"/>
  <c r="AX382" i="64"/>
  <c r="AH382" i="64"/>
  <c r="Z382" i="64"/>
  <c r="Z395" i="64" s="1"/>
  <c r="CC381" i="64"/>
  <c r="BU381" i="64"/>
  <c r="BM381" i="64"/>
  <c r="BE381" i="64"/>
  <c r="AW381" i="64"/>
  <c r="AO381" i="64"/>
  <c r="AG381" i="64"/>
  <c r="S404" i="64"/>
  <c r="AQ404" i="64"/>
  <c r="BG404" i="64"/>
  <c r="BO404" i="64"/>
  <c r="BW404" i="64"/>
  <c r="CE404" i="64"/>
  <c r="S405" i="64"/>
  <c r="AI405" i="64"/>
  <c r="AQ405" i="64"/>
  <c r="AY405" i="64"/>
  <c r="BG405" i="64"/>
  <c r="BO405" i="64"/>
  <c r="BW405" i="64"/>
  <c r="CE405" i="64"/>
  <c r="Z408" i="64"/>
  <c r="AH408" i="64"/>
  <c r="AP408" i="64"/>
  <c r="AX408" i="64"/>
  <c r="BF408" i="64"/>
  <c r="BN408" i="64"/>
  <c r="BW408" i="64"/>
  <c r="Y409" i="64"/>
  <c r="Y419" i="64" s="1"/>
  <c r="AI409" i="64"/>
  <c r="AI419" i="64" s="1"/>
  <c r="AS409" i="64"/>
  <c r="AS419" i="64" s="1"/>
  <c r="BE409" i="64"/>
  <c r="BE419" i="64" s="1"/>
  <c r="BO409" i="64"/>
  <c r="BO419" i="64" s="1"/>
  <c r="BY409" i="64"/>
  <c r="BY419" i="64" s="1"/>
  <c r="CL409" i="64"/>
  <c r="CL419" i="64" s="1"/>
  <c r="AC454" i="64"/>
  <c r="AO454" i="64"/>
  <c r="BC454" i="64"/>
  <c r="CB454" i="64"/>
  <c r="U455" i="64"/>
  <c r="AG455" i="64"/>
  <c r="AU455" i="64"/>
  <c r="BT455" i="64"/>
  <c r="CG455" i="64"/>
  <c r="W458" i="64"/>
  <c r="AJ458" i="64"/>
  <c r="AV458" i="64"/>
  <c r="BJ458" i="64"/>
  <c r="BU458" i="64"/>
  <c r="CI458" i="64"/>
  <c r="AB459" i="64"/>
  <c r="AN459" i="64"/>
  <c r="BB459" i="64"/>
  <c r="BM459" i="64"/>
  <c r="CA459" i="64"/>
  <c r="AE1711" i="64"/>
  <c r="AQ1711" i="64"/>
  <c r="BE1711" i="64"/>
  <c r="AE1712" i="64"/>
  <c r="AE1727" i="64" s="1"/>
  <c r="BH1712" i="64"/>
  <c r="BH1727" i="64" s="1"/>
  <c r="S1715" i="64"/>
  <c r="CE1715" i="64"/>
  <c r="BW1716" i="64"/>
  <c r="BE560" i="64"/>
  <c r="BE580" i="64" s="1"/>
  <c r="AW561" i="64"/>
  <c r="AF564" i="64"/>
  <c r="X565" i="64"/>
  <c r="CJ565" i="64"/>
  <c r="BJ588" i="64"/>
  <c r="BJ603" i="64" s="1"/>
  <c r="BB589" i="64"/>
  <c r="AC593" i="64"/>
  <c r="AX616" i="64"/>
  <c r="AP617" i="64"/>
  <c r="AD637" i="64"/>
  <c r="CJ641" i="64"/>
  <c r="AK1687" i="64"/>
  <c r="AK1702" i="64" s="1"/>
  <c r="BG1692" i="64"/>
  <c r="BG1707" i="64" s="1"/>
  <c r="BL941" i="64"/>
  <c r="U661" i="64"/>
  <c r="BA666" i="64"/>
  <c r="BA679" i="64" s="1"/>
  <c r="CI1656" i="64"/>
  <c r="CI2411" i="64"/>
  <c r="CI2428" i="64" s="1"/>
  <c r="CI2462" i="64"/>
  <c r="CI2479" i="64" s="1"/>
  <c r="CI1633" i="64"/>
  <c r="CI1647" i="64" s="1"/>
  <c r="CI2385" i="64"/>
  <c r="CI2402" i="64" s="1"/>
  <c r="CI2436" i="64"/>
  <c r="CI2453" i="64" s="1"/>
  <c r="CI1785" i="64"/>
  <c r="CI1798" i="64" s="1"/>
  <c r="CI1579" i="64"/>
  <c r="CI1592" i="64" s="1"/>
  <c r="CI1490" i="64"/>
  <c r="CI1525" i="64" s="1"/>
  <c r="CI1601" i="64"/>
  <c r="CI1624" i="64" s="1"/>
  <c r="CI2514" i="64"/>
  <c r="CI2528" i="64" s="1"/>
  <c r="CI1534" i="64"/>
  <c r="CI1940" i="64"/>
  <c r="CI1963" i="64" s="1"/>
  <c r="CI1908" i="64"/>
  <c r="CI1931" i="64" s="1"/>
  <c r="CI1383" i="64"/>
  <c r="CI1410" i="64" s="1"/>
  <c r="CI1454" i="64"/>
  <c r="CI1481" i="64" s="1"/>
  <c r="CI1972" i="64"/>
  <c r="CI1997" i="64" s="1"/>
  <c r="CI1418" i="64"/>
  <c r="CI1445" i="64" s="1"/>
  <c r="CI2006" i="64"/>
  <c r="CI2031" i="64" s="1"/>
  <c r="CI1872" i="64"/>
  <c r="CI1899" i="64" s="1"/>
  <c r="CI1348" i="64"/>
  <c r="CI1375" i="64" s="1"/>
  <c r="CI1324" i="64"/>
  <c r="CI1339" i="64" s="1"/>
  <c r="CI1230" i="64"/>
  <c r="CI1245" i="64" s="1"/>
  <c r="CI1254" i="64"/>
  <c r="CI1267" i="64" s="1"/>
  <c r="CI989" i="64"/>
  <c r="CI1002" i="64" s="1"/>
  <c r="CI1102" i="64"/>
  <c r="CI1078" i="64"/>
  <c r="CI1093" i="64" s="1"/>
  <c r="CI937" i="64"/>
  <c r="CI952" i="64" s="1"/>
  <c r="CI1687" i="64"/>
  <c r="CI1702" i="64" s="1"/>
  <c r="CI661" i="64"/>
  <c r="CI560" i="64"/>
  <c r="CI580" i="64" s="1"/>
  <c r="CI612" i="64"/>
  <c r="CI588" i="64"/>
  <c r="CI603" i="64" s="1"/>
  <c r="AU1656" i="64"/>
  <c r="AU2462" i="64"/>
  <c r="AU2479" i="64" s="1"/>
  <c r="AU2411" i="64"/>
  <c r="AU2428" i="64" s="1"/>
  <c r="AU2385" i="64"/>
  <c r="AU2402" i="64" s="1"/>
  <c r="AU2436" i="64"/>
  <c r="AU2453" i="64" s="1"/>
  <c r="AU1633" i="64"/>
  <c r="AU1647" i="64" s="1"/>
  <c r="AU1601" i="64"/>
  <c r="AU1624" i="64" s="1"/>
  <c r="AU1785" i="64"/>
  <c r="AU1798" i="64" s="1"/>
  <c r="AU1579" i="64"/>
  <c r="AU1592" i="64" s="1"/>
  <c r="AU1490" i="64"/>
  <c r="AU1525" i="64" s="1"/>
  <c r="AU2514" i="64"/>
  <c r="AU2528" i="64" s="1"/>
  <c r="AU1534" i="64"/>
  <c r="AU1872" i="64"/>
  <c r="AU1899" i="64" s="1"/>
  <c r="AU1940" i="64"/>
  <c r="AU1963" i="64" s="1"/>
  <c r="AU1908" i="64"/>
  <c r="AU1931" i="64" s="1"/>
  <c r="AU1383" i="64"/>
  <c r="AU1410" i="64" s="1"/>
  <c r="AU1454" i="64"/>
  <c r="AU1481" i="64" s="1"/>
  <c r="AU1972" i="64"/>
  <c r="AU1997" i="64" s="1"/>
  <c r="AU2006" i="64"/>
  <c r="AU2031" i="64" s="1"/>
  <c r="AU1418" i="64"/>
  <c r="AU1445" i="64" s="1"/>
  <c r="AU1348" i="64"/>
  <c r="AU1375" i="64" s="1"/>
  <c r="AU1254" i="64"/>
  <c r="AU1267" i="64" s="1"/>
  <c r="AU1324" i="64"/>
  <c r="AU1339" i="64" s="1"/>
  <c r="AU1102" i="64"/>
  <c r="AU989" i="64"/>
  <c r="AU1002" i="64" s="1"/>
  <c r="AU1078" i="64"/>
  <c r="AU1093" i="64" s="1"/>
  <c r="AU937" i="64"/>
  <c r="AU952" i="64" s="1"/>
  <c r="AU1687" i="64"/>
  <c r="AU1702" i="64" s="1"/>
  <c r="AU661" i="64"/>
  <c r="AU1230" i="64"/>
  <c r="AU1245" i="64" s="1"/>
  <c r="AU560" i="64"/>
  <c r="AU580" i="64" s="1"/>
  <c r="AU637" i="64"/>
  <c r="AU612" i="64"/>
  <c r="AU588" i="64"/>
  <c r="AU603" i="64" s="1"/>
  <c r="AU1661" i="64"/>
  <c r="AU2467" i="64"/>
  <c r="AU2416" i="64"/>
  <c r="AU2441" i="64"/>
  <c r="AU1606" i="64"/>
  <c r="AU1638" i="64"/>
  <c r="AU1652" i="64" s="1"/>
  <c r="AU2390" i="64"/>
  <c r="AU2407" i="64" s="1"/>
  <c r="AU1584" i="64"/>
  <c r="AU1597" i="64" s="1"/>
  <c r="AU1790" i="64"/>
  <c r="AU1803" i="64" s="1"/>
  <c r="AU2519" i="64"/>
  <c r="AU2533" i="64" s="1"/>
  <c r="AU1495" i="64"/>
  <c r="AU1530" i="64" s="1"/>
  <c r="AU1539" i="64"/>
  <c r="AU1574" i="64" s="1"/>
  <c r="AU1877" i="64"/>
  <c r="AU1904" i="64" s="1"/>
  <c r="AU1945" i="64"/>
  <c r="AU1968" i="64" s="1"/>
  <c r="AU1913" i="64"/>
  <c r="AU1936" i="64" s="1"/>
  <c r="AU1977" i="64"/>
  <c r="AU2002" i="64" s="1"/>
  <c r="AU1459" i="64"/>
  <c r="AU1486" i="64" s="1"/>
  <c r="AU2011" i="64"/>
  <c r="AU2036" i="64" s="1"/>
  <c r="AU1423" i="64"/>
  <c r="AU1450" i="64" s="1"/>
  <c r="AU1388" i="64"/>
  <c r="AU1415" i="64" s="1"/>
  <c r="AU1353" i="64"/>
  <c r="AU1380" i="64" s="1"/>
  <c r="AU1259" i="64"/>
  <c r="AU1272" i="64" s="1"/>
  <c r="AU1329" i="64"/>
  <c r="AU1235" i="64"/>
  <c r="AU1083" i="64"/>
  <c r="AU1098" i="64" s="1"/>
  <c r="AU942" i="64"/>
  <c r="AU1692" i="64"/>
  <c r="AU1707" i="64" s="1"/>
  <c r="AU1107" i="64"/>
  <c r="AU666" i="64"/>
  <c r="AU679" i="64" s="1"/>
  <c r="AU642" i="64"/>
  <c r="AU565" i="64"/>
  <c r="AU994" i="64"/>
  <c r="AU1007" i="64" s="1"/>
  <c r="AU617" i="64"/>
  <c r="AU1716" i="64"/>
  <c r="AU593" i="64"/>
  <c r="BD1660" i="64"/>
  <c r="BD2466" i="64"/>
  <c r="BD2415" i="64"/>
  <c r="BD2440" i="64"/>
  <c r="BD2389" i="64"/>
  <c r="BD1605" i="64"/>
  <c r="BD1637" i="64"/>
  <c r="BD1789" i="64"/>
  <c r="BD2518" i="64"/>
  <c r="BD1583" i="64"/>
  <c r="BD1538" i="64"/>
  <c r="BD1876" i="64"/>
  <c r="BD1494" i="64"/>
  <c r="BD1458" i="64"/>
  <c r="BD1912" i="64"/>
  <c r="BD1944" i="64"/>
  <c r="BD1422" i="64"/>
  <c r="BD2010" i="64"/>
  <c r="BD1387" i="64"/>
  <c r="BD1352" i="64"/>
  <c r="BD1976" i="64"/>
  <c r="BD1328" i="64"/>
  <c r="BD1234" i="64"/>
  <c r="BD1249" i="64" s="1"/>
  <c r="BD1106" i="64"/>
  <c r="BD1225" i="64" s="1"/>
  <c r="BD1691" i="64"/>
  <c r="BD665" i="64"/>
  <c r="BD678" i="64" s="1"/>
  <c r="BD1258" i="64"/>
  <c r="BD616" i="64"/>
  <c r="BD993" i="64"/>
  <c r="BD941" i="64"/>
  <c r="BD1715" i="64"/>
  <c r="BD592" i="64"/>
  <c r="AW405" i="64"/>
  <c r="CK405" i="64"/>
  <c r="AF458" i="64"/>
  <c r="CF2436" i="64"/>
  <c r="CF2453" i="64" s="1"/>
  <c r="CF1656" i="64"/>
  <c r="CF2462" i="64"/>
  <c r="CF2479" i="64" s="1"/>
  <c r="CF2385" i="64"/>
  <c r="CF2402" i="64" s="1"/>
  <c r="CF1601" i="64"/>
  <c r="CF1624" i="64" s="1"/>
  <c r="CF2411" i="64"/>
  <c r="CF2428" i="64" s="1"/>
  <c r="CF1579" i="64"/>
  <c r="CF1592" i="64" s="1"/>
  <c r="CF1633" i="64"/>
  <c r="CF1647" i="64" s="1"/>
  <c r="CF2514" i="64"/>
  <c r="CF2528" i="64" s="1"/>
  <c r="CF1534" i="64"/>
  <c r="CF1490" i="64"/>
  <c r="CF1525" i="64" s="1"/>
  <c r="CF1454" i="64"/>
  <c r="CF1481" i="64" s="1"/>
  <c r="CF1872" i="64"/>
  <c r="CF1899" i="64" s="1"/>
  <c r="CF1908" i="64"/>
  <c r="CF1931" i="64" s="1"/>
  <c r="CF1418" i="64"/>
  <c r="CF1445" i="64" s="1"/>
  <c r="CF1940" i="64"/>
  <c r="CF1963" i="64" s="1"/>
  <c r="CF1348" i="64"/>
  <c r="CF1375" i="64" s="1"/>
  <c r="CF1785" i="64"/>
  <c r="CF1798" i="64" s="1"/>
  <c r="CF1383" i="64"/>
  <c r="CF1410" i="64" s="1"/>
  <c r="CF1972" i="64"/>
  <c r="CF1997" i="64" s="1"/>
  <c r="CF1324" i="64"/>
  <c r="CF1339" i="64" s="1"/>
  <c r="CF1230" i="64"/>
  <c r="CF1245" i="64" s="1"/>
  <c r="CF2006" i="64"/>
  <c r="CF2031" i="64" s="1"/>
  <c r="CF661" i="64"/>
  <c r="CF637" i="64"/>
  <c r="CF1254" i="64"/>
  <c r="CF1267" i="64" s="1"/>
  <c r="CF989" i="64"/>
  <c r="CF1002" i="64" s="1"/>
  <c r="CF1102" i="64"/>
  <c r="CF1078" i="64"/>
  <c r="CF1093" i="64" s="1"/>
  <c r="CF1687" i="64"/>
  <c r="CF1702" i="64" s="1"/>
  <c r="CF588" i="64"/>
  <c r="CF603" i="64" s="1"/>
  <c r="CF560" i="64"/>
  <c r="CF580" i="64" s="1"/>
  <c r="CF937" i="64"/>
  <c r="CF952" i="64" s="1"/>
  <c r="CF454" i="64"/>
  <c r="CF612" i="64"/>
  <c r="BX2462" i="64"/>
  <c r="BX2479" i="64" s="1"/>
  <c r="BX2436" i="64"/>
  <c r="BX2453" i="64" s="1"/>
  <c r="BX1656" i="64"/>
  <c r="BX2385" i="64"/>
  <c r="BX2402" i="64" s="1"/>
  <c r="BX2411" i="64"/>
  <c r="BX2428" i="64" s="1"/>
  <c r="BX1633" i="64"/>
  <c r="BX1647" i="64" s="1"/>
  <c r="BX1579" i="64"/>
  <c r="BX1592" i="64" s="1"/>
  <c r="BX2514" i="64"/>
  <c r="BX2528" i="64" s="1"/>
  <c r="BX1534" i="64"/>
  <c r="BX1490" i="64"/>
  <c r="BX1525" i="64" s="1"/>
  <c r="BX1785" i="64"/>
  <c r="BX1798" i="64" s="1"/>
  <c r="BX1601" i="64"/>
  <c r="BX1624" i="64" s="1"/>
  <c r="BX1908" i="64"/>
  <c r="BX1931" i="64" s="1"/>
  <c r="BX1454" i="64"/>
  <c r="BX1481" i="64" s="1"/>
  <c r="BX1940" i="64"/>
  <c r="BX1963" i="64" s="1"/>
  <c r="BX1418" i="64"/>
  <c r="BX1445" i="64" s="1"/>
  <c r="BX1383" i="64"/>
  <c r="BX1410" i="64" s="1"/>
  <c r="BX1348" i="64"/>
  <c r="BX1375" i="64" s="1"/>
  <c r="BX1972" i="64"/>
  <c r="BX1997" i="64" s="1"/>
  <c r="BX1872" i="64"/>
  <c r="BX1899" i="64" s="1"/>
  <c r="BX1324" i="64"/>
  <c r="BX1339" i="64" s="1"/>
  <c r="BX2006" i="64"/>
  <c r="BX2031" i="64" s="1"/>
  <c r="BX1254" i="64"/>
  <c r="BX1267" i="64" s="1"/>
  <c r="BX661" i="64"/>
  <c r="BX1102" i="64"/>
  <c r="BX637" i="64"/>
  <c r="BX989" i="64"/>
  <c r="BX1002" i="64" s="1"/>
  <c r="BX1230" i="64"/>
  <c r="BX1245" i="64" s="1"/>
  <c r="BX1078" i="64"/>
  <c r="BX1093" i="64" s="1"/>
  <c r="BX937" i="64"/>
  <c r="BX952" i="64" s="1"/>
  <c r="BX588" i="64"/>
  <c r="BX603" i="64" s="1"/>
  <c r="BX1687" i="64"/>
  <c r="BX1702" i="64" s="1"/>
  <c r="BX560" i="64"/>
  <c r="BX580" i="64" s="1"/>
  <c r="BX454" i="64"/>
  <c r="BX612" i="64"/>
  <c r="BP2436" i="64"/>
  <c r="BP2453" i="64" s="1"/>
  <c r="BP2462" i="64"/>
  <c r="BP2479" i="64" s="1"/>
  <c r="BP1656" i="64"/>
  <c r="BP2411" i="64"/>
  <c r="BP2428" i="64" s="1"/>
  <c r="BP2385" i="64"/>
  <c r="BP2402" i="64" s="1"/>
  <c r="BP1633" i="64"/>
  <c r="BP1647" i="64" s="1"/>
  <c r="BP1601" i="64"/>
  <c r="BP1624" i="64" s="1"/>
  <c r="BP1579" i="64"/>
  <c r="BP1592" i="64" s="1"/>
  <c r="BP2514" i="64"/>
  <c r="BP2528" i="64" s="1"/>
  <c r="BP1785" i="64"/>
  <c r="BP1798" i="64" s="1"/>
  <c r="BP1534" i="64"/>
  <c r="BP1490" i="64"/>
  <c r="BP1525" i="64" s="1"/>
  <c r="BP1454" i="64"/>
  <c r="BP1481" i="64" s="1"/>
  <c r="BP1872" i="64"/>
  <c r="BP1899" i="64" s="1"/>
  <c r="BP1418" i="64"/>
  <c r="BP1445" i="64" s="1"/>
  <c r="BP1908" i="64"/>
  <c r="BP1931" i="64" s="1"/>
  <c r="BP1348" i="64"/>
  <c r="BP1375" i="64" s="1"/>
  <c r="BP1972" i="64"/>
  <c r="BP1997" i="64" s="1"/>
  <c r="BP1383" i="64"/>
  <c r="BP1410" i="64" s="1"/>
  <c r="BP1324" i="64"/>
  <c r="BP1339" i="64" s="1"/>
  <c r="BP1254" i="64"/>
  <c r="BP1267" i="64" s="1"/>
  <c r="BP1940" i="64"/>
  <c r="BP1963" i="64" s="1"/>
  <c r="BP1102" i="64"/>
  <c r="BP661" i="64"/>
  <c r="BP2006" i="64"/>
  <c r="BP2031" i="64" s="1"/>
  <c r="BP1230" i="64"/>
  <c r="BP1245" i="64" s="1"/>
  <c r="BP637" i="64"/>
  <c r="BP989" i="64"/>
  <c r="BP1002" i="64" s="1"/>
  <c r="BP1078" i="64"/>
  <c r="BP1093" i="64" s="1"/>
  <c r="BP1687" i="64"/>
  <c r="BP1702" i="64" s="1"/>
  <c r="BP588" i="64"/>
  <c r="BP603" i="64" s="1"/>
  <c r="BP937" i="64"/>
  <c r="BP952" i="64" s="1"/>
  <c r="BP560" i="64"/>
  <c r="BP580" i="64" s="1"/>
  <c r="BP454" i="64"/>
  <c r="BP612" i="64"/>
  <c r="BH2436" i="64"/>
  <c r="BH2453" i="64" s="1"/>
  <c r="BH2462" i="64"/>
  <c r="BH2479" i="64" s="1"/>
  <c r="BH2385" i="64"/>
  <c r="BH2402" i="64" s="1"/>
  <c r="BH1656" i="64"/>
  <c r="BH2411" i="64"/>
  <c r="BH2428" i="64" s="1"/>
  <c r="BH1633" i="64"/>
  <c r="BH1647" i="64" s="1"/>
  <c r="BH1601" i="64"/>
  <c r="BH1624" i="64" s="1"/>
  <c r="BH1579" i="64"/>
  <c r="BH1592" i="64" s="1"/>
  <c r="BH2514" i="64"/>
  <c r="BH2528" i="64" s="1"/>
  <c r="BH1534" i="64"/>
  <c r="BH1490" i="64"/>
  <c r="BH1525" i="64" s="1"/>
  <c r="BH1785" i="64"/>
  <c r="BH1798" i="64" s="1"/>
  <c r="BH1872" i="64"/>
  <c r="BH1899" i="64" s="1"/>
  <c r="BH1454" i="64"/>
  <c r="BH1481" i="64" s="1"/>
  <c r="BH1908" i="64"/>
  <c r="BH1931" i="64" s="1"/>
  <c r="BH1940" i="64"/>
  <c r="BH1963" i="64" s="1"/>
  <c r="BH1418" i="64"/>
  <c r="BH1445" i="64" s="1"/>
  <c r="BH1348" i="64"/>
  <c r="BH1375" i="64" s="1"/>
  <c r="BH1383" i="64"/>
  <c r="BH1410" i="64" s="1"/>
  <c r="BH1972" i="64"/>
  <c r="BH1997" i="64" s="1"/>
  <c r="BH1254" i="64"/>
  <c r="BH1267" i="64" s="1"/>
  <c r="BH2006" i="64"/>
  <c r="BH2031" i="64" s="1"/>
  <c r="BH1324" i="64"/>
  <c r="BH1339" i="64" s="1"/>
  <c r="BH661" i="64"/>
  <c r="BH989" i="64"/>
  <c r="BH1002" i="64" s="1"/>
  <c r="BH1078" i="64"/>
  <c r="BH1093" i="64" s="1"/>
  <c r="BH637" i="64"/>
  <c r="BH588" i="64"/>
  <c r="BH603" i="64" s="1"/>
  <c r="BH1102" i="64"/>
  <c r="BH1687" i="64"/>
  <c r="BH1702" i="64" s="1"/>
  <c r="BH560" i="64"/>
  <c r="BH580" i="64" s="1"/>
  <c r="BH454" i="64"/>
  <c r="BH937" i="64"/>
  <c r="BH952" i="64" s="1"/>
  <c r="BH612" i="64"/>
  <c r="AZ1656" i="64"/>
  <c r="AZ2462" i="64"/>
  <c r="AZ2479" i="64" s="1"/>
  <c r="AZ2436" i="64"/>
  <c r="AZ2453" i="64" s="1"/>
  <c r="AZ2385" i="64"/>
  <c r="AZ2402" i="64" s="1"/>
  <c r="AZ2411" i="64"/>
  <c r="AZ2428" i="64" s="1"/>
  <c r="AZ1633" i="64"/>
  <c r="AZ1647" i="64" s="1"/>
  <c r="AZ1579" i="64"/>
  <c r="AZ1592" i="64" s="1"/>
  <c r="AZ1601" i="64"/>
  <c r="AZ1624" i="64" s="1"/>
  <c r="AZ2514" i="64"/>
  <c r="AZ2528" i="64" s="1"/>
  <c r="AZ1785" i="64"/>
  <c r="AZ1798" i="64" s="1"/>
  <c r="AZ1534" i="64"/>
  <c r="AZ1490" i="64"/>
  <c r="AZ1525" i="64" s="1"/>
  <c r="AZ1940" i="64"/>
  <c r="AZ1963" i="64" s="1"/>
  <c r="AZ1454" i="64"/>
  <c r="AZ1481" i="64" s="1"/>
  <c r="AZ1418" i="64"/>
  <c r="AZ1445" i="64" s="1"/>
  <c r="AZ1872" i="64"/>
  <c r="AZ1899" i="64" s="1"/>
  <c r="AZ1383" i="64"/>
  <c r="AZ1410" i="64" s="1"/>
  <c r="AZ1348" i="64"/>
  <c r="AZ1375" i="64" s="1"/>
  <c r="AZ1908" i="64"/>
  <c r="AZ1931" i="64" s="1"/>
  <c r="AZ1972" i="64"/>
  <c r="AZ1997" i="64" s="1"/>
  <c r="AZ1324" i="64"/>
  <c r="AZ1339" i="64" s="1"/>
  <c r="AZ661" i="64"/>
  <c r="AZ1254" i="64"/>
  <c r="AZ1267" i="64" s="1"/>
  <c r="AZ2006" i="64"/>
  <c r="AZ2031" i="64" s="1"/>
  <c r="AZ1230" i="64"/>
  <c r="AZ1245" i="64" s="1"/>
  <c r="AZ989" i="64"/>
  <c r="AZ1002" i="64" s="1"/>
  <c r="AZ1102" i="64"/>
  <c r="AZ1078" i="64"/>
  <c r="AZ1093" i="64" s="1"/>
  <c r="AZ1687" i="64"/>
  <c r="AZ1702" i="64" s="1"/>
  <c r="AZ937" i="64"/>
  <c r="AZ952" i="64" s="1"/>
  <c r="AZ588" i="64"/>
  <c r="AZ603" i="64" s="1"/>
  <c r="AZ560" i="64"/>
  <c r="AZ580" i="64" s="1"/>
  <c r="AZ454" i="64"/>
  <c r="AZ612" i="64"/>
  <c r="AR1656" i="64"/>
  <c r="AR2436" i="64"/>
  <c r="AR2453" i="64" s="1"/>
  <c r="AR2462" i="64"/>
  <c r="AR2479" i="64" s="1"/>
  <c r="AR2385" i="64"/>
  <c r="AR2402" i="64" s="1"/>
  <c r="AR2411" i="64"/>
  <c r="AR2428" i="64" s="1"/>
  <c r="AR1633" i="64"/>
  <c r="AR1647" i="64" s="1"/>
  <c r="AR1601" i="64"/>
  <c r="AR1624" i="64" s="1"/>
  <c r="AR1579" i="64"/>
  <c r="AR1592" i="64" s="1"/>
  <c r="AR1785" i="64"/>
  <c r="AR1798" i="64" s="1"/>
  <c r="AR1534" i="64"/>
  <c r="AR1490" i="64"/>
  <c r="AR1525" i="64" s="1"/>
  <c r="AR2514" i="64"/>
  <c r="AR2528" i="64" s="1"/>
  <c r="AR1454" i="64"/>
  <c r="AR1481" i="64" s="1"/>
  <c r="AR1872" i="64"/>
  <c r="AR1899" i="64" s="1"/>
  <c r="AR1418" i="64"/>
  <c r="AR1445" i="64" s="1"/>
  <c r="AR1908" i="64"/>
  <c r="AR1931" i="64" s="1"/>
  <c r="AR1940" i="64"/>
  <c r="AR1963" i="64" s="1"/>
  <c r="AR1348" i="64"/>
  <c r="AR1375" i="64" s="1"/>
  <c r="AR1972" i="64"/>
  <c r="AR1997" i="64" s="1"/>
  <c r="AR1383" i="64"/>
  <c r="AR1410" i="64" s="1"/>
  <c r="AR1324" i="64"/>
  <c r="AR1339" i="64" s="1"/>
  <c r="AR2006" i="64"/>
  <c r="AR2031" i="64" s="1"/>
  <c r="AR1254" i="64"/>
  <c r="AR1267" i="64" s="1"/>
  <c r="AR1230" i="64"/>
  <c r="AR1245" i="64" s="1"/>
  <c r="AR661" i="64"/>
  <c r="AR1102" i="64"/>
  <c r="AR989" i="64"/>
  <c r="AR1002" i="64" s="1"/>
  <c r="AR1078" i="64"/>
  <c r="AR1093" i="64" s="1"/>
  <c r="AR588" i="64"/>
  <c r="AR603" i="64" s="1"/>
  <c r="AR937" i="64"/>
  <c r="AR952" i="64" s="1"/>
  <c r="AR1687" i="64"/>
  <c r="AR1702" i="64" s="1"/>
  <c r="AR560" i="64"/>
  <c r="AR580" i="64" s="1"/>
  <c r="AR637" i="64"/>
  <c r="AR454" i="64"/>
  <c r="AR612" i="64"/>
  <c r="AJ1656" i="64"/>
  <c r="AJ2436" i="64"/>
  <c r="AJ2453" i="64" s="1"/>
  <c r="AJ2385" i="64"/>
  <c r="AJ2402" i="64" s="1"/>
  <c r="AJ2411" i="64"/>
  <c r="AJ2428" i="64" s="1"/>
  <c r="AJ2462" i="64"/>
  <c r="AJ2479" i="64" s="1"/>
  <c r="AJ1633" i="64"/>
  <c r="AJ1647" i="64" s="1"/>
  <c r="AJ1601" i="64"/>
  <c r="AJ1624" i="64" s="1"/>
  <c r="AJ1579" i="64"/>
  <c r="AJ1592" i="64" s="1"/>
  <c r="AJ1534" i="64"/>
  <c r="AJ1785" i="64"/>
  <c r="AJ1798" i="64" s="1"/>
  <c r="AJ2514" i="64"/>
  <c r="AJ2528" i="64" s="1"/>
  <c r="AJ1490" i="64"/>
  <c r="AJ1525" i="64" s="1"/>
  <c r="AJ1454" i="64"/>
  <c r="AJ1481" i="64" s="1"/>
  <c r="AJ1908" i="64"/>
  <c r="AJ1931" i="64" s="1"/>
  <c r="AJ1940" i="64"/>
  <c r="AJ1963" i="64" s="1"/>
  <c r="AJ1418" i="64"/>
  <c r="AJ1445" i="64" s="1"/>
  <c r="AJ1348" i="64"/>
  <c r="AJ1375" i="64" s="1"/>
  <c r="AJ1383" i="64"/>
  <c r="AJ1410" i="64" s="1"/>
  <c r="AJ1972" i="64"/>
  <c r="AJ1997" i="64" s="1"/>
  <c r="AJ1872" i="64"/>
  <c r="AJ1899" i="64" s="1"/>
  <c r="AJ1324" i="64"/>
  <c r="AJ1339" i="64" s="1"/>
  <c r="AJ1254" i="64"/>
  <c r="AJ1267" i="64" s="1"/>
  <c r="AJ1102" i="64"/>
  <c r="AJ661" i="64"/>
  <c r="AJ2006" i="64"/>
  <c r="AJ2031" i="64" s="1"/>
  <c r="AJ989" i="64"/>
  <c r="AJ1002" i="64" s="1"/>
  <c r="AJ1230" i="64"/>
  <c r="AJ1245" i="64" s="1"/>
  <c r="AJ1078" i="64"/>
  <c r="AJ1093" i="64" s="1"/>
  <c r="AJ1687" i="64"/>
  <c r="AJ1702" i="64" s="1"/>
  <c r="AJ588" i="64"/>
  <c r="AJ603" i="64" s="1"/>
  <c r="AJ637" i="64"/>
  <c r="AJ560" i="64"/>
  <c r="AJ580" i="64" s="1"/>
  <c r="AJ454" i="64"/>
  <c r="AJ612" i="64"/>
  <c r="AB2462" i="64"/>
  <c r="AB2479" i="64" s="1"/>
  <c r="AB2436" i="64"/>
  <c r="AB2453" i="64" s="1"/>
  <c r="AB1656" i="64"/>
  <c r="AB2411" i="64"/>
  <c r="AB2428" i="64" s="1"/>
  <c r="AB2385" i="64"/>
  <c r="AB2402" i="64" s="1"/>
  <c r="AB1633" i="64"/>
  <c r="AB1647" i="64" s="1"/>
  <c r="AB1579" i="64"/>
  <c r="AB1592" i="64" s="1"/>
  <c r="AB1601" i="64"/>
  <c r="AB1624" i="64" s="1"/>
  <c r="AB1785" i="64"/>
  <c r="AB1798" i="64" s="1"/>
  <c r="AB1534" i="64"/>
  <c r="AB1490" i="64"/>
  <c r="AB1525" i="64" s="1"/>
  <c r="AB2514" i="64"/>
  <c r="AB2528" i="64" s="1"/>
  <c r="AB1454" i="64"/>
  <c r="AB1481" i="64" s="1"/>
  <c r="AB1418" i="64"/>
  <c r="AB1445" i="64" s="1"/>
  <c r="AB1872" i="64"/>
  <c r="AB1899" i="64" s="1"/>
  <c r="AB1383" i="64"/>
  <c r="AB1410" i="64" s="1"/>
  <c r="AB1348" i="64"/>
  <c r="AB1375" i="64" s="1"/>
  <c r="AB1972" i="64"/>
  <c r="AB1997" i="64" s="1"/>
  <c r="AB1908" i="64"/>
  <c r="AB1931" i="64" s="1"/>
  <c r="AB1940" i="64"/>
  <c r="AB1963" i="64" s="1"/>
  <c r="AB1254" i="64"/>
  <c r="AB1267" i="64" s="1"/>
  <c r="AB2006" i="64"/>
  <c r="AB2031" i="64" s="1"/>
  <c r="AB1324" i="64"/>
  <c r="AB1339" i="64" s="1"/>
  <c r="AB661" i="64"/>
  <c r="AB1230" i="64"/>
  <c r="AB1245" i="64" s="1"/>
  <c r="AB989" i="64"/>
  <c r="AB1002" i="64" s="1"/>
  <c r="AB1078" i="64"/>
  <c r="AB1093" i="64" s="1"/>
  <c r="AB637" i="64"/>
  <c r="AB588" i="64"/>
  <c r="AB603" i="64" s="1"/>
  <c r="AB937" i="64"/>
  <c r="AB952" i="64" s="1"/>
  <c r="AB1687" i="64"/>
  <c r="AB1702" i="64" s="1"/>
  <c r="AB560" i="64"/>
  <c r="AB580" i="64" s="1"/>
  <c r="AB1102" i="64"/>
  <c r="AB454" i="64"/>
  <c r="AB612" i="64"/>
  <c r="T2436" i="64"/>
  <c r="T2453" i="64" s="1"/>
  <c r="T1656" i="64"/>
  <c r="T2462" i="64"/>
  <c r="T2479" i="64" s="1"/>
  <c r="T2385" i="64"/>
  <c r="T2402" i="64" s="1"/>
  <c r="T2411" i="64"/>
  <c r="T2428" i="64" s="1"/>
  <c r="T1601" i="64"/>
  <c r="T1624" i="64" s="1"/>
  <c r="T1579" i="64"/>
  <c r="T1592" i="64" s="1"/>
  <c r="T1633" i="64"/>
  <c r="T1647" i="64" s="1"/>
  <c r="T1534" i="64"/>
  <c r="T1785" i="64"/>
  <c r="T1798" i="64" s="1"/>
  <c r="T2514" i="64"/>
  <c r="T2528" i="64" s="1"/>
  <c r="T1490" i="64"/>
  <c r="T1525" i="64" s="1"/>
  <c r="T1454" i="64"/>
  <c r="T1481" i="64" s="1"/>
  <c r="T1872" i="64"/>
  <c r="T1899" i="64" s="1"/>
  <c r="T1908" i="64"/>
  <c r="T1931" i="64" s="1"/>
  <c r="T1418" i="64"/>
  <c r="T1445" i="64" s="1"/>
  <c r="T1940" i="64"/>
  <c r="T1963" i="64" s="1"/>
  <c r="T1348" i="64"/>
  <c r="T1375" i="64" s="1"/>
  <c r="T1972" i="64"/>
  <c r="T1997" i="64" s="1"/>
  <c r="T2006" i="64"/>
  <c r="T2031" i="64" s="1"/>
  <c r="T1383" i="64"/>
  <c r="T1410" i="64" s="1"/>
  <c r="T1324" i="64"/>
  <c r="T1339" i="64" s="1"/>
  <c r="T1254" i="64"/>
  <c r="T1267" i="64" s="1"/>
  <c r="T1230" i="64"/>
  <c r="T1245" i="64" s="1"/>
  <c r="T661" i="64"/>
  <c r="T989" i="64"/>
  <c r="T1002" i="64" s="1"/>
  <c r="T1102" i="64"/>
  <c r="T1078" i="64"/>
  <c r="T1093" i="64" s="1"/>
  <c r="T1687" i="64"/>
  <c r="T1702" i="64" s="1"/>
  <c r="T588" i="64"/>
  <c r="T603" i="64" s="1"/>
  <c r="T560" i="64"/>
  <c r="T580" i="64" s="1"/>
  <c r="T937" i="64"/>
  <c r="T952" i="64" s="1"/>
  <c r="T454" i="64"/>
  <c r="T612" i="64"/>
  <c r="CF2467" i="64"/>
  <c r="CF2441" i="64"/>
  <c r="CF1661" i="64"/>
  <c r="CF2416" i="64"/>
  <c r="CF2390" i="64"/>
  <c r="CF2407" i="64" s="1"/>
  <c r="CF1638" i="64"/>
  <c r="CF1652" i="64" s="1"/>
  <c r="CF1606" i="64"/>
  <c r="CF1584" i="64"/>
  <c r="CF1597" i="64" s="1"/>
  <c r="CF1790" i="64"/>
  <c r="CF1803" i="64" s="1"/>
  <c r="CF1539" i="64"/>
  <c r="CF1574" i="64" s="1"/>
  <c r="CF2519" i="64"/>
  <c r="CF2533" i="64" s="1"/>
  <c r="CF1913" i="64"/>
  <c r="CF1936" i="64" s="1"/>
  <c r="CF1945" i="64"/>
  <c r="CF1968" i="64" s="1"/>
  <c r="CF1877" i="64"/>
  <c r="CF1904" i="64" s="1"/>
  <c r="CF1459" i="64"/>
  <c r="CF1486" i="64" s="1"/>
  <c r="CF1495" i="64"/>
  <c r="CF1530" i="64" s="1"/>
  <c r="CF1423" i="64"/>
  <c r="CF1450" i="64" s="1"/>
  <c r="CF1388" i="64"/>
  <c r="CF1415" i="64" s="1"/>
  <c r="CF1353" i="64"/>
  <c r="CF1380" i="64" s="1"/>
  <c r="CF1977" i="64"/>
  <c r="CF2002" i="64" s="1"/>
  <c r="CF1259" i="64"/>
  <c r="CF1272" i="64" s="1"/>
  <c r="CF2011" i="64"/>
  <c r="CF2036" i="64" s="1"/>
  <c r="CF1329" i="64"/>
  <c r="CF666" i="64"/>
  <c r="CF679" i="64" s="1"/>
  <c r="CF994" i="64"/>
  <c r="CF1007" i="64" s="1"/>
  <c r="CF1235" i="64"/>
  <c r="CF617" i="64"/>
  <c r="CF1107" i="64"/>
  <c r="CF1083" i="64"/>
  <c r="CF1098" i="64" s="1"/>
  <c r="CF942" i="64"/>
  <c r="CF593" i="64"/>
  <c r="CF1692" i="64"/>
  <c r="CF1707" i="64" s="1"/>
  <c r="CF565" i="64"/>
  <c r="CF642" i="64"/>
  <c r="CF1716" i="64"/>
  <c r="BX2467" i="64"/>
  <c r="BX2441" i="64"/>
  <c r="BX1661" i="64"/>
  <c r="BX2416" i="64"/>
  <c r="BX2390" i="64"/>
  <c r="BX2407" i="64" s="1"/>
  <c r="BX1606" i="64"/>
  <c r="BX1638" i="64"/>
  <c r="BX1652" i="64" s="1"/>
  <c r="BX1584" i="64"/>
  <c r="BX1597" i="64" s="1"/>
  <c r="BX1790" i="64"/>
  <c r="BX1803" i="64" s="1"/>
  <c r="BX1539" i="64"/>
  <c r="BX1574" i="64" s="1"/>
  <c r="BX2519" i="64"/>
  <c r="BX2533" i="64" s="1"/>
  <c r="BX1945" i="64"/>
  <c r="BX1968" i="64" s="1"/>
  <c r="BX1495" i="64"/>
  <c r="BX1530" i="64" s="1"/>
  <c r="BX1913" i="64"/>
  <c r="BX1936" i="64" s="1"/>
  <c r="BX1423" i="64"/>
  <c r="BX1450" i="64" s="1"/>
  <c r="BX1388" i="64"/>
  <c r="BX1415" i="64" s="1"/>
  <c r="BX1353" i="64"/>
  <c r="BX1380" i="64" s="1"/>
  <c r="BX1877" i="64"/>
  <c r="BX1904" i="64" s="1"/>
  <c r="BX1977" i="64"/>
  <c r="BX2002" i="64" s="1"/>
  <c r="BX1459" i="64"/>
  <c r="BX1486" i="64" s="1"/>
  <c r="BX1259" i="64"/>
  <c r="BX1272" i="64" s="1"/>
  <c r="BX2011" i="64"/>
  <c r="BX2036" i="64" s="1"/>
  <c r="BX1329" i="64"/>
  <c r="BX666" i="64"/>
  <c r="BX679" i="64" s="1"/>
  <c r="BX1107" i="64"/>
  <c r="BX994" i="64"/>
  <c r="BX1007" i="64" s="1"/>
  <c r="BX1083" i="64"/>
  <c r="BX1098" i="64" s="1"/>
  <c r="BX617" i="64"/>
  <c r="BX1235" i="64"/>
  <c r="BX942" i="64"/>
  <c r="BX593" i="64"/>
  <c r="BX642" i="64"/>
  <c r="BX565" i="64"/>
  <c r="BX1692" i="64"/>
  <c r="BX1707" i="64" s="1"/>
  <c r="BX1716" i="64"/>
  <c r="BP2467" i="64"/>
  <c r="BP2441" i="64"/>
  <c r="BP1661" i="64"/>
  <c r="BP2416" i="64"/>
  <c r="BP1606" i="64"/>
  <c r="BP2390" i="64"/>
  <c r="BP2407" i="64" s="1"/>
  <c r="BP1638" i="64"/>
  <c r="BP1652" i="64" s="1"/>
  <c r="BP1584" i="64"/>
  <c r="BP1597" i="64" s="1"/>
  <c r="BP1790" i="64"/>
  <c r="BP1803" i="64" s="1"/>
  <c r="BP2519" i="64"/>
  <c r="BP2533" i="64" s="1"/>
  <c r="BP1539" i="64"/>
  <c r="BP1574" i="64" s="1"/>
  <c r="BP1913" i="64"/>
  <c r="BP1936" i="64" s="1"/>
  <c r="BP1495" i="64"/>
  <c r="BP1530" i="64" s="1"/>
  <c r="BP1945" i="64"/>
  <c r="BP1968" i="64" s="1"/>
  <c r="BP1423" i="64"/>
  <c r="BP1450" i="64" s="1"/>
  <c r="BP1877" i="64"/>
  <c r="BP1904" i="64" s="1"/>
  <c r="BP1459" i="64"/>
  <c r="BP1486" i="64" s="1"/>
  <c r="BP1388" i="64"/>
  <c r="BP1415" i="64" s="1"/>
  <c r="BP1353" i="64"/>
  <c r="BP1380" i="64" s="1"/>
  <c r="BP1977" i="64"/>
  <c r="BP2002" i="64" s="1"/>
  <c r="BP1259" i="64"/>
  <c r="BP1272" i="64" s="1"/>
  <c r="BP2011" i="64"/>
  <c r="BP2036" i="64" s="1"/>
  <c r="BP1329" i="64"/>
  <c r="BP1235" i="64"/>
  <c r="BP1107" i="64"/>
  <c r="BP666" i="64"/>
  <c r="BP679" i="64" s="1"/>
  <c r="BP1083" i="64"/>
  <c r="BP1098" i="64" s="1"/>
  <c r="BP994" i="64"/>
  <c r="BP1007" i="64" s="1"/>
  <c r="BP617" i="64"/>
  <c r="BP942" i="64"/>
  <c r="BP593" i="64"/>
  <c r="BP1692" i="64"/>
  <c r="BP1707" i="64" s="1"/>
  <c r="BP565" i="64"/>
  <c r="BP642" i="64"/>
  <c r="BP1716" i="64"/>
  <c r="BH2467" i="64"/>
  <c r="BH2441" i="64"/>
  <c r="BH1661" i="64"/>
  <c r="BH2416" i="64"/>
  <c r="BH2390" i="64"/>
  <c r="BH2407" i="64" s="1"/>
  <c r="BH1606" i="64"/>
  <c r="BH1638" i="64"/>
  <c r="BH1652" i="64" s="1"/>
  <c r="BH1584" i="64"/>
  <c r="BH1597" i="64" s="1"/>
  <c r="BH1790" i="64"/>
  <c r="BH1803" i="64" s="1"/>
  <c r="BH1539" i="64"/>
  <c r="BH1574" i="64" s="1"/>
  <c r="BH2519" i="64"/>
  <c r="BH2533" i="64" s="1"/>
  <c r="BH1495" i="64"/>
  <c r="BH1530" i="64" s="1"/>
  <c r="BH1913" i="64"/>
  <c r="BH1936" i="64" s="1"/>
  <c r="BH1945" i="64"/>
  <c r="BH1968" i="64" s="1"/>
  <c r="BH1877" i="64"/>
  <c r="BH1904" i="64" s="1"/>
  <c r="BH1459" i="64"/>
  <c r="BH1486" i="64" s="1"/>
  <c r="BH1423" i="64"/>
  <c r="BH1450" i="64" s="1"/>
  <c r="BH1388" i="64"/>
  <c r="BH1415" i="64" s="1"/>
  <c r="BH1353" i="64"/>
  <c r="BH1380" i="64" s="1"/>
  <c r="BH1977" i="64"/>
  <c r="BH2002" i="64" s="1"/>
  <c r="BH1259" i="64"/>
  <c r="BH1272" i="64" s="1"/>
  <c r="BH2011" i="64"/>
  <c r="BH2036" i="64" s="1"/>
  <c r="BH1329" i="64"/>
  <c r="BH1083" i="64"/>
  <c r="BH1098" i="64" s="1"/>
  <c r="BH666" i="64"/>
  <c r="BH679" i="64" s="1"/>
  <c r="BH1235" i="64"/>
  <c r="BH994" i="64"/>
  <c r="BH1007" i="64" s="1"/>
  <c r="BH1107" i="64"/>
  <c r="BH617" i="64"/>
  <c r="BH942" i="64"/>
  <c r="BH593" i="64"/>
  <c r="BH642" i="64"/>
  <c r="BH565" i="64"/>
  <c r="BH1692" i="64"/>
  <c r="BH1707" i="64" s="1"/>
  <c r="BH1716" i="64"/>
  <c r="AZ2467" i="64"/>
  <c r="AZ2441" i="64"/>
  <c r="AZ1661" i="64"/>
  <c r="AZ2416" i="64"/>
  <c r="AZ1606" i="64"/>
  <c r="AZ2390" i="64"/>
  <c r="AZ2407" i="64" s="1"/>
  <c r="AZ1584" i="64"/>
  <c r="AZ1597" i="64" s="1"/>
  <c r="AZ1638" i="64"/>
  <c r="AZ1652" i="64" s="1"/>
  <c r="AZ1790" i="64"/>
  <c r="AZ1803" i="64" s="1"/>
  <c r="AZ2519" i="64"/>
  <c r="AZ2533" i="64" s="1"/>
  <c r="AZ1539" i="64"/>
  <c r="AZ1574" i="64" s="1"/>
  <c r="AZ1945" i="64"/>
  <c r="AZ1968" i="64" s="1"/>
  <c r="AZ1913" i="64"/>
  <c r="AZ1936" i="64" s="1"/>
  <c r="AZ1495" i="64"/>
  <c r="AZ1530" i="64" s="1"/>
  <c r="AZ1423" i="64"/>
  <c r="AZ1450" i="64" s="1"/>
  <c r="AZ1877" i="64"/>
  <c r="AZ1904" i="64" s="1"/>
  <c r="AZ1459" i="64"/>
  <c r="AZ1486" i="64" s="1"/>
  <c r="AZ1388" i="64"/>
  <c r="AZ1415" i="64" s="1"/>
  <c r="AZ1353" i="64"/>
  <c r="AZ1380" i="64" s="1"/>
  <c r="AZ1977" i="64"/>
  <c r="AZ2002" i="64" s="1"/>
  <c r="AZ1259" i="64"/>
  <c r="AZ1272" i="64" s="1"/>
  <c r="AZ2011" i="64"/>
  <c r="AZ2036" i="64" s="1"/>
  <c r="AZ1329" i="64"/>
  <c r="AZ666" i="64"/>
  <c r="AZ679" i="64" s="1"/>
  <c r="AZ1107" i="64"/>
  <c r="AZ994" i="64"/>
  <c r="AZ1007" i="64" s="1"/>
  <c r="AZ1235" i="64"/>
  <c r="AZ617" i="64"/>
  <c r="AZ1083" i="64"/>
  <c r="AZ1098" i="64" s="1"/>
  <c r="AZ942" i="64"/>
  <c r="AZ593" i="64"/>
  <c r="AZ1692" i="64"/>
  <c r="AZ1707" i="64" s="1"/>
  <c r="AZ565" i="64"/>
  <c r="AZ642" i="64"/>
  <c r="AZ1716" i="64"/>
  <c r="AR2467" i="64"/>
  <c r="AR2441" i="64"/>
  <c r="AR1661" i="64"/>
  <c r="AR2416" i="64"/>
  <c r="AR1638" i="64"/>
  <c r="AR1652" i="64" s="1"/>
  <c r="AR1606" i="64"/>
  <c r="AR1584" i="64"/>
  <c r="AR1597" i="64" s="1"/>
  <c r="AR2390" i="64"/>
  <c r="AR2407" i="64" s="1"/>
  <c r="AR1790" i="64"/>
  <c r="AR1803" i="64" s="1"/>
  <c r="AR1539" i="64"/>
  <c r="AR1574" i="64" s="1"/>
  <c r="AR1945" i="64"/>
  <c r="AR1968" i="64" s="1"/>
  <c r="AR2519" i="64"/>
  <c r="AR2533" i="64" s="1"/>
  <c r="AR1913" i="64"/>
  <c r="AR1936" i="64" s="1"/>
  <c r="AR1877" i="64"/>
  <c r="AR1904" i="64" s="1"/>
  <c r="AR1459" i="64"/>
  <c r="AR1486" i="64" s="1"/>
  <c r="AR1423" i="64"/>
  <c r="AR1450" i="64" s="1"/>
  <c r="AR1388" i="64"/>
  <c r="AR1415" i="64" s="1"/>
  <c r="AR1353" i="64"/>
  <c r="AR1380" i="64" s="1"/>
  <c r="AR1495" i="64"/>
  <c r="AR1530" i="64" s="1"/>
  <c r="AR1977" i="64"/>
  <c r="AR2002" i="64" s="1"/>
  <c r="AR1259" i="64"/>
  <c r="AR1272" i="64" s="1"/>
  <c r="AR2011" i="64"/>
  <c r="AR2036" i="64" s="1"/>
  <c r="AR1329" i="64"/>
  <c r="AR666" i="64"/>
  <c r="AR679" i="64" s="1"/>
  <c r="AR994" i="64"/>
  <c r="AR1007" i="64" s="1"/>
  <c r="AR1083" i="64"/>
  <c r="AR1098" i="64" s="1"/>
  <c r="AR617" i="64"/>
  <c r="AR1235" i="64"/>
  <c r="AR942" i="64"/>
  <c r="AR1107" i="64"/>
  <c r="AR593" i="64"/>
  <c r="AR642" i="64"/>
  <c r="AR565" i="64"/>
  <c r="AR1692" i="64"/>
  <c r="AR1707" i="64" s="1"/>
  <c r="AR1716" i="64"/>
  <c r="AJ2467" i="64"/>
  <c r="AJ2441" i="64"/>
  <c r="AJ1661" i="64"/>
  <c r="AJ2416" i="64"/>
  <c r="AJ1638" i="64"/>
  <c r="AJ1652" i="64" s="1"/>
  <c r="AJ1606" i="64"/>
  <c r="AJ2390" i="64"/>
  <c r="AJ2407" i="64" s="1"/>
  <c r="AJ1584" i="64"/>
  <c r="AJ1597" i="64" s="1"/>
  <c r="AJ1790" i="64"/>
  <c r="AJ1803" i="64" s="1"/>
  <c r="AJ1539" i="64"/>
  <c r="AJ1574" i="64" s="1"/>
  <c r="AJ2519" i="64"/>
  <c r="AJ2533" i="64" s="1"/>
  <c r="AJ1913" i="64"/>
  <c r="AJ1936" i="64" s="1"/>
  <c r="AJ1495" i="64"/>
  <c r="AJ1530" i="64" s="1"/>
  <c r="AJ1945" i="64"/>
  <c r="AJ1968" i="64" s="1"/>
  <c r="AJ1423" i="64"/>
  <c r="AJ1450" i="64" s="1"/>
  <c r="AJ1388" i="64"/>
  <c r="AJ1415" i="64" s="1"/>
  <c r="AJ1353" i="64"/>
  <c r="AJ1380" i="64" s="1"/>
  <c r="AJ1877" i="64"/>
  <c r="AJ1904" i="64" s="1"/>
  <c r="AJ1459" i="64"/>
  <c r="AJ1486" i="64" s="1"/>
  <c r="AJ1977" i="64"/>
  <c r="AJ2002" i="64" s="1"/>
  <c r="AJ1259" i="64"/>
  <c r="AJ1272" i="64" s="1"/>
  <c r="AJ2011" i="64"/>
  <c r="AJ2036" i="64" s="1"/>
  <c r="AJ1329" i="64"/>
  <c r="AJ1235" i="64"/>
  <c r="AJ666" i="64"/>
  <c r="AJ679" i="64" s="1"/>
  <c r="AJ1083" i="64"/>
  <c r="AJ1098" i="64" s="1"/>
  <c r="AJ994" i="64"/>
  <c r="AJ1007" i="64" s="1"/>
  <c r="AJ1107" i="64"/>
  <c r="AJ942" i="64"/>
  <c r="AJ593" i="64"/>
  <c r="AJ1692" i="64"/>
  <c r="AJ1707" i="64" s="1"/>
  <c r="AJ565" i="64"/>
  <c r="AJ617" i="64"/>
  <c r="AJ642" i="64"/>
  <c r="AJ1716" i="64"/>
  <c r="AB2467" i="64"/>
  <c r="AB1661" i="64"/>
  <c r="AB2416" i="64"/>
  <c r="AB2441" i="64"/>
  <c r="AB1606" i="64"/>
  <c r="AB2390" i="64"/>
  <c r="AB2407" i="64" s="1"/>
  <c r="AB1638" i="64"/>
  <c r="AB1652" i="64" s="1"/>
  <c r="AB1584" i="64"/>
  <c r="AB1597" i="64" s="1"/>
  <c r="AB1790" i="64"/>
  <c r="AB1803" i="64" s="1"/>
  <c r="AB2519" i="64"/>
  <c r="AB2533" i="64" s="1"/>
  <c r="AB1539" i="64"/>
  <c r="AB1574" i="64" s="1"/>
  <c r="AB1495" i="64"/>
  <c r="AB1530" i="64" s="1"/>
  <c r="AB1945" i="64"/>
  <c r="AB1968" i="64" s="1"/>
  <c r="AB1913" i="64"/>
  <c r="AB1936" i="64" s="1"/>
  <c r="AB1423" i="64"/>
  <c r="AB1450" i="64" s="1"/>
  <c r="AB1877" i="64"/>
  <c r="AB1904" i="64" s="1"/>
  <c r="AB1459" i="64"/>
  <c r="AB1486" i="64" s="1"/>
  <c r="AB1388" i="64"/>
  <c r="AB1415" i="64" s="1"/>
  <c r="AB1353" i="64"/>
  <c r="AB1380" i="64" s="1"/>
  <c r="AB1977" i="64"/>
  <c r="AB2002" i="64" s="1"/>
  <c r="AB1259" i="64"/>
  <c r="AB1272" i="64" s="1"/>
  <c r="AB2011" i="64"/>
  <c r="AB2036" i="64" s="1"/>
  <c r="AB1329" i="64"/>
  <c r="AB1083" i="64"/>
  <c r="AB1098" i="64" s="1"/>
  <c r="AB666" i="64"/>
  <c r="AB679" i="64" s="1"/>
  <c r="AB1107" i="64"/>
  <c r="AB1235" i="64"/>
  <c r="AB994" i="64"/>
  <c r="AB1007" i="64" s="1"/>
  <c r="AB942" i="64"/>
  <c r="AB593" i="64"/>
  <c r="AB642" i="64"/>
  <c r="AB565" i="64"/>
  <c r="AB617" i="64"/>
  <c r="AB1692" i="64"/>
  <c r="AB1707" i="64" s="1"/>
  <c r="AB1716" i="64"/>
  <c r="T2467" i="64"/>
  <c r="T1661" i="64"/>
  <c r="T2416" i="64"/>
  <c r="T2441" i="64"/>
  <c r="T1638" i="64"/>
  <c r="T1652" i="64" s="1"/>
  <c r="T2390" i="64"/>
  <c r="T2407" i="64" s="1"/>
  <c r="T1606" i="64"/>
  <c r="T1584" i="64"/>
  <c r="T1597" i="64" s="1"/>
  <c r="T1790" i="64"/>
  <c r="T1803" i="64" s="1"/>
  <c r="T1539" i="64"/>
  <c r="T1574" i="64" s="1"/>
  <c r="T1913" i="64"/>
  <c r="T1936" i="64" s="1"/>
  <c r="T2519" i="64"/>
  <c r="T2533" i="64" s="1"/>
  <c r="T1495" i="64"/>
  <c r="T1530" i="64" s="1"/>
  <c r="T1877" i="64"/>
  <c r="T1904" i="64" s="1"/>
  <c r="T1459" i="64"/>
  <c r="T1486" i="64" s="1"/>
  <c r="T1423" i="64"/>
  <c r="T1450" i="64" s="1"/>
  <c r="T1388" i="64"/>
  <c r="T1415" i="64" s="1"/>
  <c r="T1353" i="64"/>
  <c r="T1380" i="64" s="1"/>
  <c r="T1945" i="64"/>
  <c r="T1968" i="64" s="1"/>
  <c r="T1977" i="64"/>
  <c r="T2002" i="64" s="1"/>
  <c r="T1259" i="64"/>
  <c r="T1272" i="64" s="1"/>
  <c r="T2011" i="64"/>
  <c r="T2036" i="64" s="1"/>
  <c r="T1329" i="64"/>
  <c r="T666" i="64"/>
  <c r="T679" i="64" s="1"/>
  <c r="T994" i="64"/>
  <c r="T1007" i="64" s="1"/>
  <c r="T1235" i="64"/>
  <c r="T1107" i="64"/>
  <c r="T1083" i="64"/>
  <c r="T1098" i="64" s="1"/>
  <c r="T942" i="64"/>
  <c r="T593" i="64"/>
  <c r="T1692" i="64"/>
  <c r="T1707" i="64" s="1"/>
  <c r="T565" i="64"/>
  <c r="T617" i="64"/>
  <c r="T642" i="64"/>
  <c r="T1716" i="64"/>
  <c r="CG2466" i="64"/>
  <c r="CG1660" i="64"/>
  <c r="CG2440" i="64"/>
  <c r="CG2415" i="64"/>
  <c r="CG1637" i="64"/>
  <c r="CG1605" i="64"/>
  <c r="CG2389" i="64"/>
  <c r="CG1583" i="64"/>
  <c r="CG1789" i="64"/>
  <c r="CG1538" i="64"/>
  <c r="CG1494" i="64"/>
  <c r="CG1912" i="64"/>
  <c r="CG1944" i="64"/>
  <c r="CG1876" i="64"/>
  <c r="CG1422" i="64"/>
  <c r="CG2518" i="64"/>
  <c r="CG1387" i="64"/>
  <c r="CG1458" i="64"/>
  <c r="CG1976" i="64"/>
  <c r="CG1258" i="64"/>
  <c r="CG1106" i="64"/>
  <c r="CG1225" i="64" s="1"/>
  <c r="CG1328" i="64"/>
  <c r="CG1234" i="64"/>
  <c r="CG1249" i="64" s="1"/>
  <c r="CG2010" i="64"/>
  <c r="CG1352" i="64"/>
  <c r="CG641" i="64"/>
  <c r="CG941" i="64"/>
  <c r="CG993" i="64"/>
  <c r="CG564" i="64"/>
  <c r="CG458" i="64"/>
  <c r="CG665" i="64"/>
  <c r="CG678" i="64" s="1"/>
  <c r="CG616" i="64"/>
  <c r="CG1691" i="64"/>
  <c r="CG1715" i="64"/>
  <c r="BY2466" i="64"/>
  <c r="BY1660" i="64"/>
  <c r="BY2440" i="64"/>
  <c r="BY2415" i="64"/>
  <c r="BY1637" i="64"/>
  <c r="BY1605" i="64"/>
  <c r="BY2389" i="64"/>
  <c r="BY1789" i="64"/>
  <c r="BY1583" i="64"/>
  <c r="BY2518" i="64"/>
  <c r="BY1538" i="64"/>
  <c r="BY1494" i="64"/>
  <c r="BY1912" i="64"/>
  <c r="BY1876" i="64"/>
  <c r="BY1422" i="64"/>
  <c r="BY1458" i="64"/>
  <c r="BY1944" i="64"/>
  <c r="BY1387" i="64"/>
  <c r="BY1976" i="64"/>
  <c r="BY1258" i="64"/>
  <c r="BY1352" i="64"/>
  <c r="BY2010" i="64"/>
  <c r="BY1106" i="64"/>
  <c r="BY1225" i="64" s="1"/>
  <c r="BY1328" i="64"/>
  <c r="BY1234" i="64"/>
  <c r="BY1249" i="64" s="1"/>
  <c r="BY641" i="64"/>
  <c r="BY941" i="64"/>
  <c r="BY1691" i="64"/>
  <c r="BY564" i="64"/>
  <c r="BY993" i="64"/>
  <c r="BY458" i="64"/>
  <c r="BY616" i="64"/>
  <c r="BY665" i="64"/>
  <c r="BY678" i="64" s="1"/>
  <c r="BY1715" i="64"/>
  <c r="BQ2466" i="64"/>
  <c r="BQ1660" i="64"/>
  <c r="BQ2440" i="64"/>
  <c r="BQ2415" i="64"/>
  <c r="BQ1637" i="64"/>
  <c r="BQ1605" i="64"/>
  <c r="BQ2389" i="64"/>
  <c r="BQ1583" i="64"/>
  <c r="BQ1494" i="64"/>
  <c r="BQ1789" i="64"/>
  <c r="BQ2518" i="64"/>
  <c r="BQ1912" i="64"/>
  <c r="BQ1538" i="64"/>
  <c r="BQ1876" i="64"/>
  <c r="BQ1422" i="64"/>
  <c r="BQ1387" i="64"/>
  <c r="BQ1944" i="64"/>
  <c r="BQ1458" i="64"/>
  <c r="BQ1976" i="64"/>
  <c r="BQ1258" i="64"/>
  <c r="BQ1106" i="64"/>
  <c r="BQ1225" i="64" s="1"/>
  <c r="BQ1352" i="64"/>
  <c r="BQ1328" i="64"/>
  <c r="BQ2010" i="64"/>
  <c r="BQ1234" i="64"/>
  <c r="BQ1249" i="64" s="1"/>
  <c r="BQ641" i="64"/>
  <c r="BQ941" i="64"/>
  <c r="BQ564" i="64"/>
  <c r="BQ458" i="64"/>
  <c r="BQ616" i="64"/>
  <c r="BQ1691" i="64"/>
  <c r="BQ1715" i="64"/>
  <c r="BQ665" i="64"/>
  <c r="BQ678" i="64" s="1"/>
  <c r="BQ993" i="64"/>
  <c r="BI2466" i="64"/>
  <c r="BI1660" i="64"/>
  <c r="BI2440" i="64"/>
  <c r="BI2415" i="64"/>
  <c r="BI1637" i="64"/>
  <c r="BI1605" i="64"/>
  <c r="BI2389" i="64"/>
  <c r="BI1583" i="64"/>
  <c r="BI1789" i="64"/>
  <c r="BI2518" i="64"/>
  <c r="BI1538" i="64"/>
  <c r="BI1494" i="64"/>
  <c r="BI1912" i="64"/>
  <c r="BI1944" i="64"/>
  <c r="BI1876" i="64"/>
  <c r="BI1422" i="64"/>
  <c r="BI1458" i="64"/>
  <c r="BI1387" i="64"/>
  <c r="BI1976" i="64"/>
  <c r="BI1258" i="64"/>
  <c r="BI1106" i="64"/>
  <c r="BI1225" i="64" s="1"/>
  <c r="BI1352" i="64"/>
  <c r="BI2010" i="64"/>
  <c r="BI1234" i="64"/>
  <c r="BI1249" i="64" s="1"/>
  <c r="BI1328" i="64"/>
  <c r="BI641" i="64"/>
  <c r="BI941" i="64"/>
  <c r="BI993" i="64"/>
  <c r="BI1691" i="64"/>
  <c r="BI564" i="64"/>
  <c r="BI458" i="64"/>
  <c r="BI616" i="64"/>
  <c r="BI1715" i="64"/>
  <c r="BA2466" i="64"/>
  <c r="BA1660" i="64"/>
  <c r="BA2440" i="64"/>
  <c r="BA2415" i="64"/>
  <c r="BA1637" i="64"/>
  <c r="BA1605" i="64"/>
  <c r="BA2389" i="64"/>
  <c r="BA1789" i="64"/>
  <c r="BA1583" i="64"/>
  <c r="BA1494" i="64"/>
  <c r="BA1944" i="64"/>
  <c r="BA1912" i="64"/>
  <c r="BA1538" i="64"/>
  <c r="BA2518" i="64"/>
  <c r="BA1876" i="64"/>
  <c r="BA1458" i="64"/>
  <c r="BA1422" i="64"/>
  <c r="BA1387" i="64"/>
  <c r="BA1976" i="64"/>
  <c r="BA1258" i="64"/>
  <c r="BA2010" i="64"/>
  <c r="BA1106" i="64"/>
  <c r="BA1225" i="64" s="1"/>
  <c r="BA1352" i="64"/>
  <c r="BA1328" i="64"/>
  <c r="BA1234" i="64"/>
  <c r="BA1249" i="64" s="1"/>
  <c r="BA641" i="64"/>
  <c r="BA941" i="64"/>
  <c r="BA665" i="64"/>
  <c r="BA678" i="64" s="1"/>
  <c r="BA564" i="64"/>
  <c r="BA458" i="64"/>
  <c r="BA993" i="64"/>
  <c r="BA616" i="64"/>
  <c r="BA1691" i="64"/>
  <c r="BA1715" i="64"/>
  <c r="AS2466" i="64"/>
  <c r="AS1660" i="64"/>
  <c r="AS2440" i="64"/>
  <c r="AS2415" i="64"/>
  <c r="AS1637" i="64"/>
  <c r="AS2389" i="64"/>
  <c r="AS1605" i="64"/>
  <c r="AS1583" i="64"/>
  <c r="AS1789" i="64"/>
  <c r="AS2518" i="64"/>
  <c r="AS1494" i="64"/>
  <c r="AS1912" i="64"/>
  <c r="AS1876" i="64"/>
  <c r="AS1422" i="64"/>
  <c r="AS1538" i="64"/>
  <c r="AS1387" i="64"/>
  <c r="AS1976" i="64"/>
  <c r="AS1258" i="64"/>
  <c r="AS1458" i="64"/>
  <c r="AS1106" i="64"/>
  <c r="AS1225" i="64" s="1"/>
  <c r="AS1944" i="64"/>
  <c r="AS2010" i="64"/>
  <c r="AS1328" i="64"/>
  <c r="AS1352" i="64"/>
  <c r="AS1234" i="64"/>
  <c r="AS1249" i="64" s="1"/>
  <c r="AS641" i="64"/>
  <c r="AS941" i="64"/>
  <c r="AS665" i="64"/>
  <c r="AS678" i="64" s="1"/>
  <c r="AS1691" i="64"/>
  <c r="AS564" i="64"/>
  <c r="AS458" i="64"/>
  <c r="AS616" i="64"/>
  <c r="AS1715" i="64"/>
  <c r="AK2466" i="64"/>
  <c r="AK1660" i="64"/>
  <c r="AK2440" i="64"/>
  <c r="AK2415" i="64"/>
  <c r="AK1637" i="64"/>
  <c r="AK1605" i="64"/>
  <c r="AK2389" i="64"/>
  <c r="AK1789" i="64"/>
  <c r="AK1494" i="64"/>
  <c r="AK2518" i="64"/>
  <c r="AK1538" i="64"/>
  <c r="AK1912" i="64"/>
  <c r="AK1583" i="64"/>
  <c r="AK1876" i="64"/>
  <c r="AK1422" i="64"/>
  <c r="AK1944" i="64"/>
  <c r="AK1458" i="64"/>
  <c r="AK1387" i="64"/>
  <c r="AK1976" i="64"/>
  <c r="AK1258" i="64"/>
  <c r="AK1106" i="64"/>
  <c r="AK1225" i="64" s="1"/>
  <c r="AK1328" i="64"/>
  <c r="AK1352" i="64"/>
  <c r="AK1234" i="64"/>
  <c r="AK1249" i="64" s="1"/>
  <c r="AK2010" i="64"/>
  <c r="AK641" i="64"/>
  <c r="AK941" i="64"/>
  <c r="AK665" i="64"/>
  <c r="AK678" i="64" s="1"/>
  <c r="AK993" i="64"/>
  <c r="AK564" i="64"/>
  <c r="AK458" i="64"/>
  <c r="AK616" i="64"/>
  <c r="AK1691" i="64"/>
  <c r="AK1715" i="64"/>
  <c r="AC2466" i="64"/>
  <c r="AC1660" i="64"/>
  <c r="AC2440" i="64"/>
  <c r="AC2415" i="64"/>
  <c r="AC1637" i="64"/>
  <c r="AC2389" i="64"/>
  <c r="AC1605" i="64"/>
  <c r="AC1789" i="64"/>
  <c r="AC1583" i="64"/>
  <c r="AC2518" i="64"/>
  <c r="AC1538" i="64"/>
  <c r="AC1494" i="64"/>
  <c r="AC1912" i="64"/>
  <c r="AC1876" i="64"/>
  <c r="AC1458" i="64"/>
  <c r="AC1422" i="64"/>
  <c r="AC1387" i="64"/>
  <c r="AC1944" i="64"/>
  <c r="AC1976" i="64"/>
  <c r="AC1258" i="64"/>
  <c r="AC1106" i="64"/>
  <c r="AC1225" i="64" s="1"/>
  <c r="AC2010" i="64"/>
  <c r="AC1234" i="64"/>
  <c r="AC1249" i="64" s="1"/>
  <c r="AC1352" i="64"/>
  <c r="AC641" i="64"/>
  <c r="AC1328" i="64"/>
  <c r="AC941" i="64"/>
  <c r="AC1691" i="64"/>
  <c r="AC564" i="64"/>
  <c r="AC665" i="64"/>
  <c r="AC678" i="64" s="1"/>
  <c r="AC458" i="64"/>
  <c r="AC616" i="64"/>
  <c r="AC993" i="64"/>
  <c r="AC1715" i="64"/>
  <c r="U2466" i="64"/>
  <c r="U1660" i="64"/>
  <c r="U2440" i="64"/>
  <c r="U2415" i="64"/>
  <c r="U1637" i="64"/>
  <c r="U1605" i="64"/>
  <c r="U2389" i="64"/>
  <c r="U1789" i="64"/>
  <c r="U1538" i="64"/>
  <c r="U1494" i="64"/>
  <c r="U1912" i="64"/>
  <c r="U1583" i="64"/>
  <c r="U2518" i="64"/>
  <c r="U1876" i="64"/>
  <c r="U1422" i="64"/>
  <c r="U1944" i="64"/>
  <c r="U1387" i="64"/>
  <c r="U1458" i="64"/>
  <c r="U1976" i="64"/>
  <c r="U1258" i="64"/>
  <c r="U1106" i="64"/>
  <c r="U1225" i="64" s="1"/>
  <c r="U2010" i="64"/>
  <c r="U1328" i="64"/>
  <c r="U1234" i="64"/>
  <c r="U1249" i="64" s="1"/>
  <c r="U641" i="64"/>
  <c r="U1352" i="64"/>
  <c r="U941" i="64"/>
  <c r="U993" i="64"/>
  <c r="U564" i="64"/>
  <c r="U458" i="64"/>
  <c r="U665" i="64"/>
  <c r="U678" i="64" s="1"/>
  <c r="U616" i="64"/>
  <c r="U1691" i="64"/>
  <c r="U1715" i="64"/>
  <c r="CH2463" i="64"/>
  <c r="CH2480" i="64" s="1"/>
  <c r="CH1657" i="64"/>
  <c r="CH1679" i="64" s="1"/>
  <c r="CH2437" i="64"/>
  <c r="CH2454" i="64" s="1"/>
  <c r="CH2412" i="64"/>
  <c r="CH2429" i="64" s="1"/>
  <c r="CH1634" i="64"/>
  <c r="CH1648" i="64" s="1"/>
  <c r="CH1602" i="64"/>
  <c r="CH1625" i="64" s="1"/>
  <c r="CH1786" i="64"/>
  <c r="CH1799" i="64" s="1"/>
  <c r="CH1580" i="64"/>
  <c r="CH1593" i="64" s="1"/>
  <c r="CH2386" i="64"/>
  <c r="CH2403" i="64" s="1"/>
  <c r="CH2515" i="64"/>
  <c r="CH2529" i="64" s="1"/>
  <c r="CH1909" i="64"/>
  <c r="CH1932" i="64" s="1"/>
  <c r="CH1535" i="64"/>
  <c r="CH1570" i="64" s="1"/>
  <c r="CH1873" i="64"/>
  <c r="CH1900" i="64" s="1"/>
  <c r="CH1419" i="64"/>
  <c r="CH1446" i="64" s="1"/>
  <c r="CH1491" i="64"/>
  <c r="CH1526" i="64" s="1"/>
  <c r="CH1384" i="64"/>
  <c r="CH1411" i="64" s="1"/>
  <c r="CH1973" i="64"/>
  <c r="CH1998" i="64" s="1"/>
  <c r="CH1455" i="64"/>
  <c r="CH1482" i="64" s="1"/>
  <c r="CH1255" i="64"/>
  <c r="CH1268" i="64" s="1"/>
  <c r="CH1941" i="64"/>
  <c r="CH1964" i="64" s="1"/>
  <c r="CH1103" i="64"/>
  <c r="CH1349" i="64"/>
  <c r="CH1376" i="64" s="1"/>
  <c r="CH1325" i="64"/>
  <c r="CH1231" i="64"/>
  <c r="CH1246" i="64" s="1"/>
  <c r="CH638" i="64"/>
  <c r="CH1079" i="64"/>
  <c r="CH1094" i="64" s="1"/>
  <c r="CH2007" i="64"/>
  <c r="CH2032" i="64" s="1"/>
  <c r="CH938" i="64"/>
  <c r="CH953" i="64" s="1"/>
  <c r="CH1688" i="64"/>
  <c r="CH1703" i="64" s="1"/>
  <c r="CH561" i="64"/>
  <c r="CH455" i="64"/>
  <c r="CH990" i="64"/>
  <c r="CH1003" i="64" s="1"/>
  <c r="CH613" i="64"/>
  <c r="CH1712" i="64"/>
  <c r="CH1727" i="64" s="1"/>
  <c r="CH662" i="64"/>
  <c r="CH675" i="64" s="1"/>
  <c r="BZ2463" i="64"/>
  <c r="BZ2480" i="64" s="1"/>
  <c r="BZ1657" i="64"/>
  <c r="BZ1679" i="64" s="1"/>
  <c r="BZ2437" i="64"/>
  <c r="BZ2454" i="64" s="1"/>
  <c r="BZ1634" i="64"/>
  <c r="BZ1648" i="64" s="1"/>
  <c r="BZ2386" i="64"/>
  <c r="BZ2403" i="64" s="1"/>
  <c r="BZ1602" i="64"/>
  <c r="BZ1625" i="64" s="1"/>
  <c r="BZ2412" i="64"/>
  <c r="BZ2429" i="64" s="1"/>
  <c r="BZ1580" i="64"/>
  <c r="BZ1593" i="64" s="1"/>
  <c r="BZ1491" i="64"/>
  <c r="BZ1526" i="64" s="1"/>
  <c r="BZ1909" i="64"/>
  <c r="BZ1932" i="64" s="1"/>
  <c r="BZ2515" i="64"/>
  <c r="BZ2529" i="64" s="1"/>
  <c r="BZ1786" i="64"/>
  <c r="BZ1799" i="64" s="1"/>
  <c r="BZ1873" i="64"/>
  <c r="BZ1900" i="64" s="1"/>
  <c r="BZ1535" i="64"/>
  <c r="BZ1570" i="64" s="1"/>
  <c r="BZ1419" i="64"/>
  <c r="BZ1446" i="64" s="1"/>
  <c r="BZ1941" i="64"/>
  <c r="BZ1964" i="64" s="1"/>
  <c r="BZ1384" i="64"/>
  <c r="BZ1411" i="64" s="1"/>
  <c r="BZ1973" i="64"/>
  <c r="BZ1998" i="64" s="1"/>
  <c r="BZ1255" i="64"/>
  <c r="BZ1268" i="64" s="1"/>
  <c r="BZ1455" i="64"/>
  <c r="BZ1482" i="64" s="1"/>
  <c r="BZ1103" i="64"/>
  <c r="BZ1349" i="64"/>
  <c r="BZ1376" i="64" s="1"/>
  <c r="BZ2007" i="64"/>
  <c r="BZ2032" i="64" s="1"/>
  <c r="BZ1325" i="64"/>
  <c r="BZ1231" i="64"/>
  <c r="BZ1246" i="64" s="1"/>
  <c r="BZ638" i="64"/>
  <c r="BZ1079" i="64"/>
  <c r="BZ1094" i="64" s="1"/>
  <c r="BZ938" i="64"/>
  <c r="BZ953" i="64" s="1"/>
  <c r="BZ561" i="64"/>
  <c r="BZ455" i="64"/>
  <c r="BZ613" i="64"/>
  <c r="BZ1712" i="64"/>
  <c r="BZ1727" i="64" s="1"/>
  <c r="BZ1688" i="64"/>
  <c r="BZ1703" i="64" s="1"/>
  <c r="BR2463" i="64"/>
  <c r="BR2480" i="64" s="1"/>
  <c r="BR1657" i="64"/>
  <c r="BR1679" i="64" s="1"/>
  <c r="BR2437" i="64"/>
  <c r="BR2454" i="64" s="1"/>
  <c r="BR2412" i="64"/>
  <c r="BR2429" i="64" s="1"/>
  <c r="BR1634" i="64"/>
  <c r="BR1648" i="64" s="1"/>
  <c r="BR1602" i="64"/>
  <c r="BR1625" i="64" s="1"/>
  <c r="BR2386" i="64"/>
  <c r="BR2403" i="64" s="1"/>
  <c r="BR1786" i="64"/>
  <c r="BR1799" i="64" s="1"/>
  <c r="BR1580" i="64"/>
  <c r="BR1593" i="64" s="1"/>
  <c r="BR1535" i="64"/>
  <c r="BR1570" i="64" s="1"/>
  <c r="BR1491" i="64"/>
  <c r="BR1526" i="64" s="1"/>
  <c r="BR1909" i="64"/>
  <c r="BR1932" i="64" s="1"/>
  <c r="BR2515" i="64"/>
  <c r="BR2529" i="64" s="1"/>
  <c r="BR1873" i="64"/>
  <c r="BR1900" i="64" s="1"/>
  <c r="BR1419" i="64"/>
  <c r="BR1446" i="64" s="1"/>
  <c r="BR1384" i="64"/>
  <c r="BR1411" i="64" s="1"/>
  <c r="BR1973" i="64"/>
  <c r="BR1998" i="64" s="1"/>
  <c r="BR1255" i="64"/>
  <c r="BR1268" i="64" s="1"/>
  <c r="BR1941" i="64"/>
  <c r="BR1964" i="64" s="1"/>
  <c r="BR1325" i="64"/>
  <c r="BR1103" i="64"/>
  <c r="BR1349" i="64"/>
  <c r="BR1376" i="64" s="1"/>
  <c r="BR1455" i="64"/>
  <c r="BR1482" i="64" s="1"/>
  <c r="BR2007" i="64"/>
  <c r="BR2032" i="64" s="1"/>
  <c r="BR1231" i="64"/>
  <c r="BR1246" i="64" s="1"/>
  <c r="BR638" i="64"/>
  <c r="BR1079" i="64"/>
  <c r="BR1094" i="64" s="1"/>
  <c r="BR938" i="64"/>
  <c r="BR953" i="64" s="1"/>
  <c r="BR662" i="64"/>
  <c r="BR675" i="64" s="1"/>
  <c r="BR990" i="64"/>
  <c r="BR1003" i="64" s="1"/>
  <c r="BR1688" i="64"/>
  <c r="BR1703" i="64" s="1"/>
  <c r="BR561" i="64"/>
  <c r="BR455" i="64"/>
  <c r="BR613" i="64"/>
  <c r="BR1712" i="64"/>
  <c r="BR1727" i="64" s="1"/>
  <c r="BJ2463" i="64"/>
  <c r="BJ2480" i="64" s="1"/>
  <c r="BJ1657" i="64"/>
  <c r="BJ1679" i="64" s="1"/>
  <c r="BJ2437" i="64"/>
  <c r="BJ2454" i="64" s="1"/>
  <c r="BJ1634" i="64"/>
  <c r="BJ1648" i="64" s="1"/>
  <c r="BJ1602" i="64"/>
  <c r="BJ1625" i="64" s="1"/>
  <c r="BJ2412" i="64"/>
  <c r="BJ2429" i="64" s="1"/>
  <c r="BJ2386" i="64"/>
  <c r="BJ2403" i="64" s="1"/>
  <c r="BJ1786" i="64"/>
  <c r="BJ1799" i="64" s="1"/>
  <c r="BJ1580" i="64"/>
  <c r="BJ1593" i="64" s="1"/>
  <c r="BJ1491" i="64"/>
  <c r="BJ1526" i="64" s="1"/>
  <c r="BJ2515" i="64"/>
  <c r="BJ2529" i="64" s="1"/>
  <c r="BJ1909" i="64"/>
  <c r="BJ1932" i="64" s="1"/>
  <c r="BJ1535" i="64"/>
  <c r="BJ1570" i="64" s="1"/>
  <c r="BJ1873" i="64"/>
  <c r="BJ1900" i="64" s="1"/>
  <c r="BJ1419" i="64"/>
  <c r="BJ1446" i="64" s="1"/>
  <c r="BJ1941" i="64"/>
  <c r="BJ1964" i="64" s="1"/>
  <c r="BJ1384" i="64"/>
  <c r="BJ1411" i="64" s="1"/>
  <c r="BJ1455" i="64"/>
  <c r="BJ1482" i="64" s="1"/>
  <c r="BJ1973" i="64"/>
  <c r="BJ1998" i="64" s="1"/>
  <c r="BJ1255" i="64"/>
  <c r="BJ1268" i="64" s="1"/>
  <c r="BJ2007" i="64"/>
  <c r="BJ2032" i="64" s="1"/>
  <c r="BJ1103" i="64"/>
  <c r="BJ1349" i="64"/>
  <c r="BJ1376" i="64" s="1"/>
  <c r="BJ1231" i="64"/>
  <c r="BJ1246" i="64" s="1"/>
  <c r="BJ1325" i="64"/>
  <c r="BJ638" i="64"/>
  <c r="BJ1079" i="64"/>
  <c r="BJ1094" i="64" s="1"/>
  <c r="BJ938" i="64"/>
  <c r="BJ953" i="64" s="1"/>
  <c r="BJ662" i="64"/>
  <c r="BJ675" i="64" s="1"/>
  <c r="BJ561" i="64"/>
  <c r="BJ455" i="64"/>
  <c r="BJ613" i="64"/>
  <c r="BJ990" i="64"/>
  <c r="BJ1003" i="64" s="1"/>
  <c r="BJ1712" i="64"/>
  <c r="BJ1727" i="64" s="1"/>
  <c r="BJ1688" i="64"/>
  <c r="BJ1703" i="64" s="1"/>
  <c r="BB2463" i="64"/>
  <c r="BB2480" i="64" s="1"/>
  <c r="BB1657" i="64"/>
  <c r="BB1679" i="64" s="1"/>
  <c r="BB2437" i="64"/>
  <c r="BB2454" i="64" s="1"/>
  <c r="BB1634" i="64"/>
  <c r="BB1648" i="64" s="1"/>
  <c r="BB2412" i="64"/>
  <c r="BB2429" i="64" s="1"/>
  <c r="BB1602" i="64"/>
  <c r="BB1625" i="64" s="1"/>
  <c r="BB2386" i="64"/>
  <c r="BB2403" i="64" s="1"/>
  <c r="BB1580" i="64"/>
  <c r="BB1593" i="64" s="1"/>
  <c r="BB1786" i="64"/>
  <c r="BB1799" i="64" s="1"/>
  <c r="BB1535" i="64"/>
  <c r="BB1570" i="64" s="1"/>
  <c r="BB2515" i="64"/>
  <c r="BB2529" i="64" s="1"/>
  <c r="BB1491" i="64"/>
  <c r="BB1526" i="64" s="1"/>
  <c r="BB1909" i="64"/>
  <c r="BB1932" i="64" s="1"/>
  <c r="BB1873" i="64"/>
  <c r="BB1900" i="64" s="1"/>
  <c r="BB1419" i="64"/>
  <c r="BB1446" i="64" s="1"/>
  <c r="BB1384" i="64"/>
  <c r="BB1411" i="64" s="1"/>
  <c r="BB1941" i="64"/>
  <c r="BB1964" i="64" s="1"/>
  <c r="BB1973" i="64"/>
  <c r="BB1998" i="64" s="1"/>
  <c r="BB1455" i="64"/>
  <c r="BB1482" i="64" s="1"/>
  <c r="BB1255" i="64"/>
  <c r="BB1268" i="64" s="1"/>
  <c r="BB1103" i="64"/>
  <c r="BB2007" i="64"/>
  <c r="BB2032" i="64" s="1"/>
  <c r="BB1325" i="64"/>
  <c r="BB1349" i="64"/>
  <c r="BB1376" i="64" s="1"/>
  <c r="BB1231" i="64"/>
  <c r="BB1246" i="64" s="1"/>
  <c r="BB1079" i="64"/>
  <c r="BB1094" i="64" s="1"/>
  <c r="BB938" i="64"/>
  <c r="BB953" i="64" s="1"/>
  <c r="BB990" i="64"/>
  <c r="BB1003" i="64" s="1"/>
  <c r="BB662" i="64"/>
  <c r="BB675" i="64" s="1"/>
  <c r="BB1688" i="64"/>
  <c r="BB1703" i="64" s="1"/>
  <c r="BB561" i="64"/>
  <c r="BB455" i="64"/>
  <c r="BB613" i="64"/>
  <c r="BB1712" i="64"/>
  <c r="BB1727" i="64" s="1"/>
  <c r="AT2463" i="64"/>
  <c r="AT2480" i="64" s="1"/>
  <c r="AT1657" i="64"/>
  <c r="AT1679" i="64" s="1"/>
  <c r="AT2437" i="64"/>
  <c r="AT2454" i="64" s="1"/>
  <c r="AT1634" i="64"/>
  <c r="AT1648" i="64" s="1"/>
  <c r="AT2386" i="64"/>
  <c r="AT2403" i="64" s="1"/>
  <c r="AT1602" i="64"/>
  <c r="AT1625" i="64" s="1"/>
  <c r="AT1786" i="64"/>
  <c r="AT1799" i="64" s="1"/>
  <c r="AT2412" i="64"/>
  <c r="AT2429" i="64" s="1"/>
  <c r="AT1580" i="64"/>
  <c r="AT1593" i="64" s="1"/>
  <c r="AT1491" i="64"/>
  <c r="AT1526" i="64" s="1"/>
  <c r="AT1909" i="64"/>
  <c r="AT1932" i="64" s="1"/>
  <c r="AT1535" i="64"/>
  <c r="AT1570" i="64" s="1"/>
  <c r="AT2515" i="64"/>
  <c r="AT2529" i="64" s="1"/>
  <c r="AT1873" i="64"/>
  <c r="AT1900" i="64" s="1"/>
  <c r="AT1941" i="64"/>
  <c r="AT1964" i="64" s="1"/>
  <c r="AT1384" i="64"/>
  <c r="AT1411" i="64" s="1"/>
  <c r="AT1973" i="64"/>
  <c r="AT1998" i="64" s="1"/>
  <c r="AT1419" i="64"/>
  <c r="AT1446" i="64" s="1"/>
  <c r="AT1255" i="64"/>
  <c r="AT1268" i="64" s="1"/>
  <c r="AT1455" i="64"/>
  <c r="AT1482" i="64" s="1"/>
  <c r="AT1103" i="64"/>
  <c r="AT1325" i="64"/>
  <c r="AT1231" i="64"/>
  <c r="AT1246" i="64" s="1"/>
  <c r="AT1349" i="64"/>
  <c r="AT1376" i="64" s="1"/>
  <c r="AT2007" i="64"/>
  <c r="AT2032" i="64" s="1"/>
  <c r="AT1079" i="64"/>
  <c r="AT1094" i="64" s="1"/>
  <c r="AT938" i="64"/>
  <c r="AT953" i="64" s="1"/>
  <c r="AT561" i="64"/>
  <c r="AT990" i="64"/>
  <c r="AT1003" i="64" s="1"/>
  <c r="AT455" i="64"/>
  <c r="AT662" i="64"/>
  <c r="AT675" i="64" s="1"/>
  <c r="AT638" i="64"/>
  <c r="AT613" i="64"/>
  <c r="AT1712" i="64"/>
  <c r="AT1727" i="64" s="1"/>
  <c r="AT1688" i="64"/>
  <c r="AT1703" i="64" s="1"/>
  <c r="AL2463" i="64"/>
  <c r="AL2480" i="64" s="1"/>
  <c r="AL1657" i="64"/>
  <c r="AL1679" i="64" s="1"/>
  <c r="AL2437" i="64"/>
  <c r="AL2454" i="64" s="1"/>
  <c r="AL2412" i="64"/>
  <c r="AL2429" i="64" s="1"/>
  <c r="AL1634" i="64"/>
  <c r="AL1648" i="64" s="1"/>
  <c r="AL2386" i="64"/>
  <c r="AL2403" i="64" s="1"/>
  <c r="AL1602" i="64"/>
  <c r="AL1625" i="64" s="1"/>
  <c r="AL1580" i="64"/>
  <c r="AL1593" i="64" s="1"/>
  <c r="AL1786" i="64"/>
  <c r="AL1799" i="64" s="1"/>
  <c r="AL2515" i="64"/>
  <c r="AL2529" i="64" s="1"/>
  <c r="AL1909" i="64"/>
  <c r="AL1932" i="64" s="1"/>
  <c r="AL1491" i="64"/>
  <c r="AL1526" i="64" s="1"/>
  <c r="AL1873" i="64"/>
  <c r="AL1900" i="64" s="1"/>
  <c r="AL1535" i="64"/>
  <c r="AL1570" i="64" s="1"/>
  <c r="AL1384" i="64"/>
  <c r="AL1411" i="64" s="1"/>
  <c r="AL1941" i="64"/>
  <c r="AL1964" i="64" s="1"/>
  <c r="AL1973" i="64"/>
  <c r="AL1998" i="64" s="1"/>
  <c r="AL1255" i="64"/>
  <c r="AL1268" i="64" s="1"/>
  <c r="AL1325" i="64"/>
  <c r="AL1103" i="64"/>
  <c r="AL2007" i="64"/>
  <c r="AL2032" i="64" s="1"/>
  <c r="AL1419" i="64"/>
  <c r="AL1446" i="64" s="1"/>
  <c r="AL1455" i="64"/>
  <c r="AL1482" i="64" s="1"/>
  <c r="AL1231" i="64"/>
  <c r="AL1246" i="64" s="1"/>
  <c r="AL1349" i="64"/>
  <c r="AL1376" i="64" s="1"/>
  <c r="AL1079" i="64"/>
  <c r="AL1094" i="64" s="1"/>
  <c r="AL938" i="64"/>
  <c r="AL953" i="64" s="1"/>
  <c r="AL638" i="64"/>
  <c r="AL1688" i="64"/>
  <c r="AL1703" i="64" s="1"/>
  <c r="AL561" i="64"/>
  <c r="AL455" i="64"/>
  <c r="AL613" i="64"/>
  <c r="AL1712" i="64"/>
  <c r="AL1727" i="64" s="1"/>
  <c r="AL662" i="64"/>
  <c r="AL675" i="64" s="1"/>
  <c r="AL990" i="64"/>
  <c r="AL1003" i="64" s="1"/>
  <c r="AD2463" i="64"/>
  <c r="AD2480" i="64" s="1"/>
  <c r="AD1657" i="64"/>
  <c r="AD1679" i="64" s="1"/>
  <c r="AD2437" i="64"/>
  <c r="AD2454" i="64" s="1"/>
  <c r="AD2386" i="64"/>
  <c r="AD2403" i="64" s="1"/>
  <c r="AD2412" i="64"/>
  <c r="AD2429" i="64" s="1"/>
  <c r="AD1602" i="64"/>
  <c r="AD1625" i="64" s="1"/>
  <c r="AD1634" i="64"/>
  <c r="AD1648" i="64" s="1"/>
  <c r="AD1580" i="64"/>
  <c r="AD1593" i="64" s="1"/>
  <c r="AD1491" i="64"/>
  <c r="AD1526" i="64" s="1"/>
  <c r="AD2515" i="64"/>
  <c r="AD2529" i="64" s="1"/>
  <c r="AD1535" i="64"/>
  <c r="AD1570" i="64" s="1"/>
  <c r="AD1909" i="64"/>
  <c r="AD1932" i="64" s="1"/>
  <c r="AD1786" i="64"/>
  <c r="AD1799" i="64" s="1"/>
  <c r="AD1873" i="64"/>
  <c r="AD1900" i="64" s="1"/>
  <c r="AD1941" i="64"/>
  <c r="AD1964" i="64" s="1"/>
  <c r="AD1384" i="64"/>
  <c r="AD1411" i="64" s="1"/>
  <c r="AD1455" i="64"/>
  <c r="AD1482" i="64" s="1"/>
  <c r="AD1973" i="64"/>
  <c r="AD1998" i="64" s="1"/>
  <c r="AD1419" i="64"/>
  <c r="AD1446" i="64" s="1"/>
  <c r="AD1255" i="64"/>
  <c r="AD1268" i="64" s="1"/>
  <c r="AD1349" i="64"/>
  <c r="AD1376" i="64" s="1"/>
  <c r="AD1103" i="64"/>
  <c r="AD2007" i="64"/>
  <c r="AD2032" i="64" s="1"/>
  <c r="AD1231" i="64"/>
  <c r="AD1246" i="64" s="1"/>
  <c r="AD1325" i="64"/>
  <c r="AD1079" i="64"/>
  <c r="AD1094" i="64" s="1"/>
  <c r="AD938" i="64"/>
  <c r="AD953" i="64" s="1"/>
  <c r="AD662" i="64"/>
  <c r="AD675" i="64" s="1"/>
  <c r="AD990" i="64"/>
  <c r="AD1003" i="64" s="1"/>
  <c r="AD561" i="64"/>
  <c r="AD455" i="64"/>
  <c r="AD613" i="64"/>
  <c r="AD1712" i="64"/>
  <c r="AD1727" i="64" s="1"/>
  <c r="AD1688" i="64"/>
  <c r="AD1703" i="64" s="1"/>
  <c r="AD638" i="64"/>
  <c r="V2463" i="64"/>
  <c r="V2480" i="64" s="1"/>
  <c r="V1657" i="64"/>
  <c r="V1679" i="64" s="1"/>
  <c r="V2437" i="64"/>
  <c r="V2454" i="64" s="1"/>
  <c r="V2412" i="64"/>
  <c r="V2429" i="64" s="1"/>
  <c r="V1634" i="64"/>
  <c r="V1648" i="64" s="1"/>
  <c r="V1602" i="64"/>
  <c r="V1625" i="64" s="1"/>
  <c r="V2386" i="64"/>
  <c r="V2403" i="64" s="1"/>
  <c r="V1786" i="64"/>
  <c r="V1799" i="64" s="1"/>
  <c r="V1580" i="64"/>
  <c r="V1593" i="64" s="1"/>
  <c r="V1535" i="64"/>
  <c r="V1570" i="64" s="1"/>
  <c r="V1909" i="64"/>
  <c r="V1932" i="64" s="1"/>
  <c r="V2515" i="64"/>
  <c r="V2529" i="64" s="1"/>
  <c r="V1491" i="64"/>
  <c r="V1526" i="64" s="1"/>
  <c r="V1873" i="64"/>
  <c r="V1900" i="64" s="1"/>
  <c r="V1384" i="64"/>
  <c r="V1411" i="64" s="1"/>
  <c r="V1419" i="64"/>
  <c r="V1446" i="64" s="1"/>
  <c r="V1973" i="64"/>
  <c r="V1998" i="64" s="1"/>
  <c r="V1455" i="64"/>
  <c r="V1482" i="64" s="1"/>
  <c r="V1255" i="64"/>
  <c r="V1268" i="64" s="1"/>
  <c r="V1941" i="64"/>
  <c r="V1964" i="64" s="1"/>
  <c r="V1103" i="64"/>
  <c r="V1349" i="64"/>
  <c r="V1376" i="64" s="1"/>
  <c r="V2007" i="64"/>
  <c r="V2032" i="64" s="1"/>
  <c r="V1325" i="64"/>
  <c r="V1231" i="64"/>
  <c r="V1246" i="64" s="1"/>
  <c r="V1079" i="64"/>
  <c r="V1094" i="64" s="1"/>
  <c r="V938" i="64"/>
  <c r="V953" i="64" s="1"/>
  <c r="V1688" i="64"/>
  <c r="V1703" i="64" s="1"/>
  <c r="V561" i="64"/>
  <c r="V662" i="64"/>
  <c r="V675" i="64" s="1"/>
  <c r="V638" i="64"/>
  <c r="V455" i="64"/>
  <c r="V990" i="64"/>
  <c r="V1003" i="64" s="1"/>
  <c r="V613" i="64"/>
  <c r="V1712" i="64"/>
  <c r="V1727" i="64" s="1"/>
  <c r="CE386" i="64"/>
  <c r="BW386" i="64"/>
  <c r="AY386" i="64"/>
  <c r="AQ386" i="64"/>
  <c r="CL385" i="64"/>
  <c r="BV385" i="64"/>
  <c r="BN385" i="64"/>
  <c r="BF385" i="64"/>
  <c r="CC382" i="64"/>
  <c r="BU382" i="64"/>
  <c r="BM382" i="64"/>
  <c r="BE382" i="64"/>
  <c r="AW382" i="64"/>
  <c r="AO382" i="64"/>
  <c r="AG382" i="64"/>
  <c r="Y382" i="64"/>
  <c r="Y395" i="64" s="1"/>
  <c r="BT381" i="64"/>
  <c r="BL381" i="64"/>
  <c r="BD381" i="64"/>
  <c r="AV381" i="64"/>
  <c r="AN381" i="64"/>
  <c r="AF381" i="64"/>
  <c r="T404" i="64"/>
  <c r="AB404" i="64"/>
  <c r="AJ404" i="64"/>
  <c r="AR404" i="64"/>
  <c r="AZ404" i="64"/>
  <c r="BH404" i="64"/>
  <c r="BP404" i="64"/>
  <c r="BX404" i="64"/>
  <c r="CF404" i="64"/>
  <c r="T405" i="64"/>
  <c r="AB405" i="64"/>
  <c r="AJ405" i="64"/>
  <c r="BP405" i="64"/>
  <c r="BX405" i="64"/>
  <c r="S408" i="64"/>
  <c r="AA408" i="64"/>
  <c r="AI408" i="64"/>
  <c r="AY408" i="64"/>
  <c r="BX408" i="64"/>
  <c r="CI408" i="64"/>
  <c r="Z409" i="64"/>
  <c r="Z419" i="64" s="1"/>
  <c r="AJ409" i="64"/>
  <c r="AJ419" i="64" s="1"/>
  <c r="AU409" i="64"/>
  <c r="AU419" i="64" s="1"/>
  <c r="BF409" i="64"/>
  <c r="BF419" i="64" s="1"/>
  <c r="BP409" i="64"/>
  <c r="BP419" i="64" s="1"/>
  <c r="AE454" i="64"/>
  <c r="BQ454" i="64"/>
  <c r="CC454" i="64"/>
  <c r="W455" i="64"/>
  <c r="AV455" i="64"/>
  <c r="BI455" i="64"/>
  <c r="BU455" i="64"/>
  <c r="CI455" i="64"/>
  <c r="AL458" i="64"/>
  <c r="AW458" i="64"/>
  <c r="BK458" i="64"/>
  <c r="BX458" i="64"/>
  <c r="CJ458" i="64"/>
  <c r="AD459" i="64"/>
  <c r="AO459" i="64"/>
  <c r="BP459" i="64"/>
  <c r="CB459" i="64"/>
  <c r="AG1711" i="64"/>
  <c r="AR1711" i="64"/>
  <c r="BF1711" i="64"/>
  <c r="BS1711" i="64"/>
  <c r="CF1711" i="64"/>
  <c r="BO1712" i="64"/>
  <c r="BO1727" i="64" s="1"/>
  <c r="AA1715" i="64"/>
  <c r="BE561" i="64"/>
  <c r="AN564" i="64"/>
  <c r="AF565" i="64"/>
  <c r="BR588" i="64"/>
  <c r="BR603" i="64" s="1"/>
  <c r="BJ589" i="64"/>
  <c r="AS592" i="64"/>
  <c r="AK593" i="64"/>
  <c r="AF642" i="64"/>
  <c r="BA1687" i="64"/>
  <c r="BA1702" i="64" s="1"/>
  <c r="CC937" i="64"/>
  <c r="CC952" i="64" s="1"/>
  <c r="BL993" i="64"/>
  <c r="BQ1324" i="64"/>
  <c r="BQ1339" i="64" s="1"/>
  <c r="AM1656" i="64"/>
  <c r="AM2462" i="64"/>
  <c r="AM2479" i="64" s="1"/>
  <c r="AM2411" i="64"/>
  <c r="AM2428" i="64" s="1"/>
  <c r="AM2436" i="64"/>
  <c r="AM2453" i="64" s="1"/>
  <c r="AM2385" i="64"/>
  <c r="AM2402" i="64" s="1"/>
  <c r="AM1785" i="64"/>
  <c r="AM1798" i="64" s="1"/>
  <c r="AM1601" i="64"/>
  <c r="AM1624" i="64" s="1"/>
  <c r="AM1490" i="64"/>
  <c r="AM1525" i="64" s="1"/>
  <c r="AM1579" i="64"/>
  <c r="AM1592" i="64" s="1"/>
  <c r="AM2514" i="64"/>
  <c r="AM2528" i="64" s="1"/>
  <c r="AM1633" i="64"/>
  <c r="AM1647" i="64" s="1"/>
  <c r="AM1534" i="64"/>
  <c r="AM1908" i="64"/>
  <c r="AM1931" i="64" s="1"/>
  <c r="AM1383" i="64"/>
  <c r="AM1410" i="64" s="1"/>
  <c r="AM1872" i="64"/>
  <c r="AM1899" i="64" s="1"/>
  <c r="AM1454" i="64"/>
  <c r="AM1481" i="64" s="1"/>
  <c r="AM1972" i="64"/>
  <c r="AM1997" i="64" s="1"/>
  <c r="AM1418" i="64"/>
  <c r="AM1445" i="64" s="1"/>
  <c r="AM1940" i="64"/>
  <c r="AM1963" i="64" s="1"/>
  <c r="AM2006" i="64"/>
  <c r="AM2031" i="64" s="1"/>
  <c r="AM1348" i="64"/>
  <c r="AM1375" i="64" s="1"/>
  <c r="AM1254" i="64"/>
  <c r="AM1267" i="64" s="1"/>
  <c r="AM1324" i="64"/>
  <c r="AM1339" i="64" s="1"/>
  <c r="AM989" i="64"/>
  <c r="AM1002" i="64" s="1"/>
  <c r="AM1078" i="64"/>
  <c r="AM1093" i="64" s="1"/>
  <c r="AM1230" i="64"/>
  <c r="AM1245" i="64" s="1"/>
  <c r="AM937" i="64"/>
  <c r="AM952" i="64" s="1"/>
  <c r="AM1687" i="64"/>
  <c r="AM1702" i="64" s="1"/>
  <c r="AM661" i="64"/>
  <c r="AM637" i="64"/>
  <c r="AM560" i="64"/>
  <c r="AM580" i="64" s="1"/>
  <c r="AM612" i="64"/>
  <c r="AM1102" i="64"/>
  <c r="AM588" i="64"/>
  <c r="AM603" i="64" s="1"/>
  <c r="BK1661" i="64"/>
  <c r="BK2467" i="64"/>
  <c r="BK2416" i="64"/>
  <c r="BK2441" i="64"/>
  <c r="BK1638" i="64"/>
  <c r="BK1652" i="64" s="1"/>
  <c r="BK1606" i="64"/>
  <c r="BK2390" i="64"/>
  <c r="BK2407" i="64" s="1"/>
  <c r="BK1584" i="64"/>
  <c r="BK1597" i="64" s="1"/>
  <c r="BK1790" i="64"/>
  <c r="BK1803" i="64" s="1"/>
  <c r="BK2519" i="64"/>
  <c r="BK2533" i="64" s="1"/>
  <c r="BK1495" i="64"/>
  <c r="BK1530" i="64" s="1"/>
  <c r="BK1539" i="64"/>
  <c r="BK1574" i="64" s="1"/>
  <c r="BK1945" i="64"/>
  <c r="BK1968" i="64" s="1"/>
  <c r="BK1877" i="64"/>
  <c r="BK1904" i="64" s="1"/>
  <c r="BK1913" i="64"/>
  <c r="BK1936" i="64" s="1"/>
  <c r="BK1459" i="64"/>
  <c r="BK1486" i="64" s="1"/>
  <c r="BK1423" i="64"/>
  <c r="BK1450" i="64" s="1"/>
  <c r="BK1977" i="64"/>
  <c r="BK2002" i="64" s="1"/>
  <c r="BK1388" i="64"/>
  <c r="BK1415" i="64" s="1"/>
  <c r="BK2011" i="64"/>
  <c r="BK2036" i="64" s="1"/>
  <c r="BK1353" i="64"/>
  <c r="BK1380" i="64" s="1"/>
  <c r="BK1235" i="64"/>
  <c r="BK1259" i="64"/>
  <c r="BK1272" i="64" s="1"/>
  <c r="BK1329" i="64"/>
  <c r="BK1107" i="64"/>
  <c r="BK942" i="64"/>
  <c r="BK1692" i="64"/>
  <c r="BK1707" i="64" s="1"/>
  <c r="BK1083" i="64"/>
  <c r="BK1098" i="64" s="1"/>
  <c r="BK666" i="64"/>
  <c r="BK679" i="64" s="1"/>
  <c r="BK642" i="64"/>
  <c r="BK565" i="64"/>
  <c r="BK1716" i="64"/>
  <c r="BK994" i="64"/>
  <c r="BK1007" i="64" s="1"/>
  <c r="BK593" i="64"/>
  <c r="CB1660" i="64"/>
  <c r="CB2466" i="64"/>
  <c r="CB2415" i="64"/>
  <c r="CB2389" i="64"/>
  <c r="CB1637" i="64"/>
  <c r="CB2440" i="64"/>
  <c r="CB1605" i="64"/>
  <c r="CB1789" i="64"/>
  <c r="CB1583" i="64"/>
  <c r="CB2518" i="64"/>
  <c r="CB1494" i="64"/>
  <c r="CB1538" i="64"/>
  <c r="CB1876" i="64"/>
  <c r="CB1458" i="64"/>
  <c r="CB1944" i="64"/>
  <c r="CB1912" i="64"/>
  <c r="CB1422" i="64"/>
  <c r="CB2010" i="64"/>
  <c r="CB1352" i="64"/>
  <c r="CB1387" i="64"/>
  <c r="CB1328" i="64"/>
  <c r="CB1234" i="64"/>
  <c r="CB1249" i="64" s="1"/>
  <c r="CB1258" i="64"/>
  <c r="CB1106" i="64"/>
  <c r="CB1225" i="64" s="1"/>
  <c r="CB1976" i="64"/>
  <c r="CB1691" i="64"/>
  <c r="CB665" i="64"/>
  <c r="CB678" i="64" s="1"/>
  <c r="CB993" i="64"/>
  <c r="CB941" i="64"/>
  <c r="CB616" i="64"/>
  <c r="CB1715" i="64"/>
  <c r="CB641" i="64"/>
  <c r="CB408" i="64"/>
  <c r="CB592" i="64"/>
  <c r="CK1657" i="64"/>
  <c r="CK1679" i="64" s="1"/>
  <c r="CK2463" i="64"/>
  <c r="CK2480" i="64" s="1"/>
  <c r="CK2412" i="64"/>
  <c r="CK2429" i="64" s="1"/>
  <c r="CK2437" i="64"/>
  <c r="CK2454" i="64" s="1"/>
  <c r="CK2386" i="64"/>
  <c r="CK2403" i="64" s="1"/>
  <c r="CK1634" i="64"/>
  <c r="CK1648" i="64" s="1"/>
  <c r="CK1602" i="64"/>
  <c r="CK1625" i="64" s="1"/>
  <c r="CK1580" i="64"/>
  <c r="CK1593" i="64" s="1"/>
  <c r="CK1786" i="64"/>
  <c r="CK1799" i="64" s="1"/>
  <c r="CK2515" i="64"/>
  <c r="CK2529" i="64" s="1"/>
  <c r="CK1491" i="64"/>
  <c r="CK1526" i="64" s="1"/>
  <c r="CK1535" i="64"/>
  <c r="CK1570" i="64" s="1"/>
  <c r="CK1873" i="64"/>
  <c r="CK1900" i="64" s="1"/>
  <c r="CK1941" i="64"/>
  <c r="CK1964" i="64" s="1"/>
  <c r="CK1909" i="64"/>
  <c r="CK1932" i="64" s="1"/>
  <c r="CK1455" i="64"/>
  <c r="CK1482" i="64" s="1"/>
  <c r="CK1419" i="64"/>
  <c r="CK1446" i="64" s="1"/>
  <c r="CK2007" i="64"/>
  <c r="CK2032" i="64" s="1"/>
  <c r="CK1349" i="64"/>
  <c r="CK1376" i="64" s="1"/>
  <c r="CK1384" i="64"/>
  <c r="CK1411" i="64" s="1"/>
  <c r="CK1973" i="64"/>
  <c r="CK1998" i="64" s="1"/>
  <c r="CK1325" i="64"/>
  <c r="CK1231" i="64"/>
  <c r="CK1246" i="64" s="1"/>
  <c r="CK1255" i="64"/>
  <c r="CK1268" i="64" s="1"/>
  <c r="CK1103" i="64"/>
  <c r="CK1079" i="64"/>
  <c r="CK1094" i="64" s="1"/>
  <c r="CK1688" i="64"/>
  <c r="CK1703" i="64" s="1"/>
  <c r="CK662" i="64"/>
  <c r="CK675" i="64" s="1"/>
  <c r="CK938" i="64"/>
  <c r="CK953" i="64" s="1"/>
  <c r="CK613" i="64"/>
  <c r="CK990" i="64"/>
  <c r="CK1003" i="64" s="1"/>
  <c r="CK1712" i="64"/>
  <c r="CK1727" i="64" s="1"/>
  <c r="CK638" i="64"/>
  <c r="CK589" i="64"/>
  <c r="AO1657" i="64"/>
  <c r="AO1679" i="64" s="1"/>
  <c r="AO2463" i="64"/>
  <c r="AO2480" i="64" s="1"/>
  <c r="AO2437" i="64"/>
  <c r="AO2454" i="64" s="1"/>
  <c r="AO2386" i="64"/>
  <c r="AO2403" i="64" s="1"/>
  <c r="AO2412" i="64"/>
  <c r="AO2429" i="64" s="1"/>
  <c r="AO1634" i="64"/>
  <c r="AO1648" i="64" s="1"/>
  <c r="AO1602" i="64"/>
  <c r="AO1625" i="64" s="1"/>
  <c r="AO2515" i="64"/>
  <c r="AO2529" i="64" s="1"/>
  <c r="AO1580" i="64"/>
  <c r="AO1593" i="64" s="1"/>
  <c r="AO1786" i="64"/>
  <c r="AO1799" i="64" s="1"/>
  <c r="AO1491" i="64"/>
  <c r="AO1526" i="64" s="1"/>
  <c r="AO1873" i="64"/>
  <c r="AO1900" i="64" s="1"/>
  <c r="AO1535" i="64"/>
  <c r="AO1570" i="64" s="1"/>
  <c r="AO1941" i="64"/>
  <c r="AO1964" i="64" s="1"/>
  <c r="AO1909" i="64"/>
  <c r="AO1932" i="64" s="1"/>
  <c r="AO1455" i="64"/>
  <c r="AO1482" i="64" s="1"/>
  <c r="AO2007" i="64"/>
  <c r="AO2032" i="64" s="1"/>
  <c r="AO1384" i="64"/>
  <c r="AO1411" i="64" s="1"/>
  <c r="AO1419" i="64"/>
  <c r="AO1446" i="64" s="1"/>
  <c r="AO1349" i="64"/>
  <c r="AO1376" i="64" s="1"/>
  <c r="AO1255" i="64"/>
  <c r="AO1268" i="64" s="1"/>
  <c r="AO1231" i="64"/>
  <c r="AO1246" i="64" s="1"/>
  <c r="AO1325" i="64"/>
  <c r="AO1103" i="64"/>
  <c r="AO1973" i="64"/>
  <c r="AO1998" i="64" s="1"/>
  <c r="AO1079" i="64"/>
  <c r="AO1094" i="64" s="1"/>
  <c r="AO1688" i="64"/>
  <c r="AO1703" i="64" s="1"/>
  <c r="AO662" i="64"/>
  <c r="AO675" i="64" s="1"/>
  <c r="AO613" i="64"/>
  <c r="AO1712" i="64"/>
  <c r="AO1727" i="64" s="1"/>
  <c r="AO938" i="64"/>
  <c r="AO953" i="64" s="1"/>
  <c r="AO990" i="64"/>
  <c r="AO1003" i="64" s="1"/>
  <c r="AO589" i="64"/>
  <c r="AO638" i="64"/>
  <c r="BU405" i="64"/>
  <c r="AV408" i="64"/>
  <c r="CC455" i="64"/>
  <c r="CE1656" i="64"/>
  <c r="CE2462" i="64"/>
  <c r="CE2479" i="64" s="1"/>
  <c r="CE2436" i="64"/>
  <c r="CE2453" i="64" s="1"/>
  <c r="CE2385" i="64"/>
  <c r="CE2402" i="64" s="1"/>
  <c r="CE1633" i="64"/>
  <c r="CE1647" i="64" s="1"/>
  <c r="CE1601" i="64"/>
  <c r="CE1624" i="64" s="1"/>
  <c r="CE2411" i="64"/>
  <c r="CE2428" i="64" s="1"/>
  <c r="CE1785" i="64"/>
  <c r="CE1798" i="64" s="1"/>
  <c r="CE1579" i="64"/>
  <c r="CE1592" i="64" s="1"/>
  <c r="CE1534" i="64"/>
  <c r="CE2514" i="64"/>
  <c r="CE2528" i="64" s="1"/>
  <c r="CE1940" i="64"/>
  <c r="CE1963" i="64" s="1"/>
  <c r="CE1490" i="64"/>
  <c r="CE1525" i="64" s="1"/>
  <c r="CE1908" i="64"/>
  <c r="CE1931" i="64" s="1"/>
  <c r="CE1454" i="64"/>
  <c r="CE1481" i="64" s="1"/>
  <c r="CE1872" i="64"/>
  <c r="CE1899" i="64" s="1"/>
  <c r="CE1418" i="64"/>
  <c r="CE1445" i="64" s="1"/>
  <c r="CE1348" i="64"/>
  <c r="CE1375" i="64" s="1"/>
  <c r="CE1324" i="64"/>
  <c r="CE1339" i="64" s="1"/>
  <c r="CE1383" i="64"/>
  <c r="CE1410" i="64" s="1"/>
  <c r="CE1972" i="64"/>
  <c r="CE1997" i="64" s="1"/>
  <c r="CE2006" i="64"/>
  <c r="CE2031" i="64" s="1"/>
  <c r="CE1230" i="64"/>
  <c r="CE1245" i="64" s="1"/>
  <c r="CE1687" i="64"/>
  <c r="CE1702" i="64" s="1"/>
  <c r="CE637" i="64"/>
  <c r="CE1254" i="64"/>
  <c r="CE1267" i="64" s="1"/>
  <c r="CE989" i="64"/>
  <c r="CE1002" i="64" s="1"/>
  <c r="CE1102" i="64"/>
  <c r="CE1078" i="64"/>
  <c r="CE1093" i="64" s="1"/>
  <c r="CE661" i="64"/>
  <c r="CE588" i="64"/>
  <c r="CE603" i="64" s="1"/>
  <c r="CE560" i="64"/>
  <c r="CE580" i="64" s="1"/>
  <c r="CE937" i="64"/>
  <c r="CE952" i="64" s="1"/>
  <c r="CE454" i="64"/>
  <c r="BW1656" i="64"/>
  <c r="BW2462" i="64"/>
  <c r="BW2479" i="64" s="1"/>
  <c r="BW2436" i="64"/>
  <c r="BW2453" i="64" s="1"/>
  <c r="BW2385" i="64"/>
  <c r="BW2402" i="64" s="1"/>
  <c r="BW2411" i="64"/>
  <c r="BW2428" i="64" s="1"/>
  <c r="BW1633" i="64"/>
  <c r="BW1647" i="64" s="1"/>
  <c r="BW1601" i="64"/>
  <c r="BW1624" i="64" s="1"/>
  <c r="BW1785" i="64"/>
  <c r="BW1798" i="64" s="1"/>
  <c r="BW1579" i="64"/>
  <c r="BW1592" i="64" s="1"/>
  <c r="BW2514" i="64"/>
  <c r="BW2528" i="64" s="1"/>
  <c r="BW1940" i="64"/>
  <c r="BW1963" i="64" s="1"/>
  <c r="BW1908" i="64"/>
  <c r="BW1931" i="64" s="1"/>
  <c r="BW1534" i="64"/>
  <c r="BW1454" i="64"/>
  <c r="BW1481" i="64" s="1"/>
  <c r="BW1418" i="64"/>
  <c r="BW1445" i="64" s="1"/>
  <c r="BW1490" i="64"/>
  <c r="BW1525" i="64" s="1"/>
  <c r="BW1383" i="64"/>
  <c r="BW1410" i="64" s="1"/>
  <c r="BW1348" i="64"/>
  <c r="BW1375" i="64" s="1"/>
  <c r="BW1324" i="64"/>
  <c r="BW1339" i="64" s="1"/>
  <c r="BW1972" i="64"/>
  <c r="BW1997" i="64" s="1"/>
  <c r="BW1230" i="64"/>
  <c r="BW1245" i="64" s="1"/>
  <c r="BW1872" i="64"/>
  <c r="BW1899" i="64" s="1"/>
  <c r="BW2006" i="64"/>
  <c r="BW2031" i="64" s="1"/>
  <c r="BW1254" i="64"/>
  <c r="BW1267" i="64" s="1"/>
  <c r="BW1687" i="64"/>
  <c r="BW1702" i="64" s="1"/>
  <c r="BW1102" i="64"/>
  <c r="BW637" i="64"/>
  <c r="BW989" i="64"/>
  <c r="BW1002" i="64" s="1"/>
  <c r="BW1078" i="64"/>
  <c r="BW1093" i="64" s="1"/>
  <c r="BW937" i="64"/>
  <c r="BW952" i="64" s="1"/>
  <c r="BW588" i="64"/>
  <c r="BW603" i="64" s="1"/>
  <c r="BW661" i="64"/>
  <c r="BW560" i="64"/>
  <c r="BW580" i="64" s="1"/>
  <c r="BW454" i="64"/>
  <c r="BO1656" i="64"/>
  <c r="BO2462" i="64"/>
  <c r="BO2479" i="64" s="1"/>
  <c r="BO2436" i="64"/>
  <c r="BO2453" i="64" s="1"/>
  <c r="BO2411" i="64"/>
  <c r="BO2428" i="64" s="1"/>
  <c r="BO2385" i="64"/>
  <c r="BO2402" i="64" s="1"/>
  <c r="BO1633" i="64"/>
  <c r="BO1647" i="64" s="1"/>
  <c r="BO1601" i="64"/>
  <c r="BO1624" i="64" s="1"/>
  <c r="BO1785" i="64"/>
  <c r="BO1798" i="64" s="1"/>
  <c r="BO1579" i="64"/>
  <c r="BO1592" i="64" s="1"/>
  <c r="BO2514" i="64"/>
  <c r="BO2528" i="64" s="1"/>
  <c r="BO1534" i="64"/>
  <c r="BO1940" i="64"/>
  <c r="BO1963" i="64" s="1"/>
  <c r="BO1490" i="64"/>
  <c r="BO1525" i="64" s="1"/>
  <c r="BO1908" i="64"/>
  <c r="BO1931" i="64" s="1"/>
  <c r="BO1454" i="64"/>
  <c r="BO1481" i="64" s="1"/>
  <c r="BO1872" i="64"/>
  <c r="BO1899" i="64" s="1"/>
  <c r="BO1418" i="64"/>
  <c r="BO1445" i="64" s="1"/>
  <c r="BO1348" i="64"/>
  <c r="BO1375" i="64" s="1"/>
  <c r="BO1324" i="64"/>
  <c r="BO1339" i="64" s="1"/>
  <c r="BO1972" i="64"/>
  <c r="BO1997" i="64" s="1"/>
  <c r="BO2006" i="64"/>
  <c r="BO2031" i="64" s="1"/>
  <c r="BO1230" i="64"/>
  <c r="BO1245" i="64" s="1"/>
  <c r="BO1254" i="64"/>
  <c r="BO1267" i="64" s="1"/>
  <c r="BO1687" i="64"/>
  <c r="BO1702" i="64" s="1"/>
  <c r="BO1102" i="64"/>
  <c r="BO637" i="64"/>
  <c r="BO1383" i="64"/>
  <c r="BO1410" i="64" s="1"/>
  <c r="BO989" i="64"/>
  <c r="BO1002" i="64" s="1"/>
  <c r="BO1078" i="64"/>
  <c r="BO1093" i="64" s="1"/>
  <c r="BO588" i="64"/>
  <c r="BO603" i="64" s="1"/>
  <c r="BO937" i="64"/>
  <c r="BO952" i="64" s="1"/>
  <c r="BO560" i="64"/>
  <c r="BO580" i="64" s="1"/>
  <c r="BO661" i="64"/>
  <c r="BO454" i="64"/>
  <c r="BG1656" i="64"/>
  <c r="BG2462" i="64"/>
  <c r="BG2479" i="64" s="1"/>
  <c r="BG2436" i="64"/>
  <c r="BG2453" i="64" s="1"/>
  <c r="BG2385" i="64"/>
  <c r="BG2402" i="64" s="1"/>
  <c r="BG1633" i="64"/>
  <c r="BG1647" i="64" s="1"/>
  <c r="BG1601" i="64"/>
  <c r="BG1624" i="64" s="1"/>
  <c r="BG2411" i="64"/>
  <c r="BG2428" i="64" s="1"/>
  <c r="BG1579" i="64"/>
  <c r="BG1592" i="64" s="1"/>
  <c r="BG1785" i="64"/>
  <c r="BG1798" i="64" s="1"/>
  <c r="BG2514" i="64"/>
  <c r="BG2528" i="64" s="1"/>
  <c r="BG1940" i="64"/>
  <c r="BG1963" i="64" s="1"/>
  <c r="BG1534" i="64"/>
  <c r="BG1908" i="64"/>
  <c r="BG1931" i="64" s="1"/>
  <c r="BG1490" i="64"/>
  <c r="BG1525" i="64" s="1"/>
  <c r="BG1872" i="64"/>
  <c r="BG1899" i="64" s="1"/>
  <c r="BG1454" i="64"/>
  <c r="BG1481" i="64" s="1"/>
  <c r="BG1418" i="64"/>
  <c r="BG1445" i="64" s="1"/>
  <c r="BG1348" i="64"/>
  <c r="BG1375" i="64" s="1"/>
  <c r="BG1324" i="64"/>
  <c r="BG1339" i="64" s="1"/>
  <c r="BG1383" i="64"/>
  <c r="BG1410" i="64" s="1"/>
  <c r="BG1972" i="64"/>
  <c r="BG1997" i="64" s="1"/>
  <c r="BG1230" i="64"/>
  <c r="BG1245" i="64" s="1"/>
  <c r="BG1254" i="64"/>
  <c r="BG1267" i="64" s="1"/>
  <c r="BG2006" i="64"/>
  <c r="BG2031" i="64" s="1"/>
  <c r="BG1102" i="64"/>
  <c r="BG1687" i="64"/>
  <c r="BG1702" i="64" s="1"/>
  <c r="BG637" i="64"/>
  <c r="BG989" i="64"/>
  <c r="BG1002" i="64" s="1"/>
  <c r="BG661" i="64"/>
  <c r="BG588" i="64"/>
  <c r="BG603" i="64" s="1"/>
  <c r="BG1078" i="64"/>
  <c r="BG1093" i="64" s="1"/>
  <c r="BG560" i="64"/>
  <c r="BG580" i="64" s="1"/>
  <c r="BG454" i="64"/>
  <c r="AY1656" i="64"/>
  <c r="AY2462" i="64"/>
  <c r="AY2479" i="64" s="1"/>
  <c r="AY2436" i="64"/>
  <c r="AY2453" i="64" s="1"/>
  <c r="AY2385" i="64"/>
  <c r="AY2402" i="64" s="1"/>
  <c r="AY1633" i="64"/>
  <c r="AY1647" i="64" s="1"/>
  <c r="AY1601" i="64"/>
  <c r="AY1624" i="64" s="1"/>
  <c r="AY2411" i="64"/>
  <c r="AY2428" i="64" s="1"/>
  <c r="AY1579" i="64"/>
  <c r="AY1592" i="64" s="1"/>
  <c r="AY1534" i="64"/>
  <c r="AY1785" i="64"/>
  <c r="AY1798" i="64" s="1"/>
  <c r="AY2514" i="64"/>
  <c r="AY2528" i="64" s="1"/>
  <c r="AY1940" i="64"/>
  <c r="AY1963" i="64" s="1"/>
  <c r="AY1490" i="64"/>
  <c r="AY1525" i="64" s="1"/>
  <c r="AY1908" i="64"/>
  <c r="AY1931" i="64" s="1"/>
  <c r="AY1454" i="64"/>
  <c r="AY1481" i="64" s="1"/>
  <c r="AY1418" i="64"/>
  <c r="AY1445" i="64" s="1"/>
  <c r="AY1383" i="64"/>
  <c r="AY1410" i="64" s="1"/>
  <c r="AY1872" i="64"/>
  <c r="AY1899" i="64" s="1"/>
  <c r="AY1348" i="64"/>
  <c r="AY1375" i="64" s="1"/>
  <c r="AY1324" i="64"/>
  <c r="AY1339" i="64" s="1"/>
  <c r="AY1972" i="64"/>
  <c r="AY1997" i="64" s="1"/>
  <c r="AY2006" i="64"/>
  <c r="AY2031" i="64" s="1"/>
  <c r="AY1230" i="64"/>
  <c r="AY1245" i="64" s="1"/>
  <c r="AY1687" i="64"/>
  <c r="AY1702" i="64" s="1"/>
  <c r="AY1254" i="64"/>
  <c r="AY1267" i="64" s="1"/>
  <c r="AY637" i="64"/>
  <c r="AY989" i="64"/>
  <c r="AY1002" i="64" s="1"/>
  <c r="AY1102" i="64"/>
  <c r="AY937" i="64"/>
  <c r="AY952" i="64" s="1"/>
  <c r="AY588" i="64"/>
  <c r="AY603" i="64" s="1"/>
  <c r="AY1078" i="64"/>
  <c r="AY1093" i="64" s="1"/>
  <c r="AY661" i="64"/>
  <c r="AY560" i="64"/>
  <c r="AY580" i="64" s="1"/>
  <c r="AY454" i="64"/>
  <c r="AQ1656" i="64"/>
  <c r="AQ2462" i="64"/>
  <c r="AQ2479" i="64" s="1"/>
  <c r="AQ2436" i="64"/>
  <c r="AQ2453" i="64" s="1"/>
  <c r="AQ2385" i="64"/>
  <c r="AQ2402" i="64" s="1"/>
  <c r="AQ2411" i="64"/>
  <c r="AQ2428" i="64" s="1"/>
  <c r="AQ1633" i="64"/>
  <c r="AQ1647" i="64" s="1"/>
  <c r="AQ1601" i="64"/>
  <c r="AQ1624" i="64" s="1"/>
  <c r="AQ1785" i="64"/>
  <c r="AQ1798" i="64" s="1"/>
  <c r="AQ1579" i="64"/>
  <c r="AQ1592" i="64" s="1"/>
  <c r="AQ1490" i="64"/>
  <c r="AQ1525" i="64" s="1"/>
  <c r="AQ1940" i="64"/>
  <c r="AQ1963" i="64" s="1"/>
  <c r="AQ2514" i="64"/>
  <c r="AQ2528" i="64" s="1"/>
  <c r="AQ1534" i="64"/>
  <c r="AQ1908" i="64"/>
  <c r="AQ1931" i="64" s="1"/>
  <c r="AQ1454" i="64"/>
  <c r="AQ1481" i="64" s="1"/>
  <c r="AQ1872" i="64"/>
  <c r="AQ1899" i="64" s="1"/>
  <c r="AQ1418" i="64"/>
  <c r="AQ1445" i="64" s="1"/>
  <c r="AQ1348" i="64"/>
  <c r="AQ1375" i="64" s="1"/>
  <c r="AQ1324" i="64"/>
  <c r="AQ1339" i="64" s="1"/>
  <c r="AQ1972" i="64"/>
  <c r="AQ1997" i="64" s="1"/>
  <c r="AQ1383" i="64"/>
  <c r="AQ1410" i="64" s="1"/>
  <c r="AQ1230" i="64"/>
  <c r="AQ1245" i="64" s="1"/>
  <c r="AQ2006" i="64"/>
  <c r="AQ2031" i="64" s="1"/>
  <c r="AQ1254" i="64"/>
  <c r="AQ1267" i="64" s="1"/>
  <c r="AQ1687" i="64"/>
  <c r="AQ1702" i="64" s="1"/>
  <c r="AQ1102" i="64"/>
  <c r="AQ637" i="64"/>
  <c r="AQ989" i="64"/>
  <c r="AQ1002" i="64" s="1"/>
  <c r="AQ588" i="64"/>
  <c r="AQ603" i="64" s="1"/>
  <c r="AQ1078" i="64"/>
  <c r="AQ1093" i="64" s="1"/>
  <c r="AQ937" i="64"/>
  <c r="AQ952" i="64" s="1"/>
  <c r="AQ560" i="64"/>
  <c r="AQ580" i="64" s="1"/>
  <c r="AQ454" i="64"/>
  <c r="AI1656" i="64"/>
  <c r="AI2462" i="64"/>
  <c r="AI2479" i="64" s="1"/>
  <c r="AI2436" i="64"/>
  <c r="AI2453" i="64" s="1"/>
  <c r="AI2385" i="64"/>
  <c r="AI2402" i="64" s="1"/>
  <c r="AI1633" i="64"/>
  <c r="AI1647" i="64" s="1"/>
  <c r="AI1601" i="64"/>
  <c r="AI1624" i="64" s="1"/>
  <c r="AI2411" i="64"/>
  <c r="AI2428" i="64" s="1"/>
  <c r="AI1579" i="64"/>
  <c r="AI1592" i="64" s="1"/>
  <c r="AI1534" i="64"/>
  <c r="AI2514" i="64"/>
  <c r="AI2528" i="64" s="1"/>
  <c r="AI1940" i="64"/>
  <c r="AI1963" i="64" s="1"/>
  <c r="AI1785" i="64"/>
  <c r="AI1798" i="64" s="1"/>
  <c r="AI1908" i="64"/>
  <c r="AI1931" i="64" s="1"/>
  <c r="AI1872" i="64"/>
  <c r="AI1899" i="64" s="1"/>
  <c r="AI1454" i="64"/>
  <c r="AI1481" i="64" s="1"/>
  <c r="AI1418" i="64"/>
  <c r="AI1445" i="64" s="1"/>
  <c r="AI1490" i="64"/>
  <c r="AI1525" i="64" s="1"/>
  <c r="AI1348" i="64"/>
  <c r="AI1375" i="64" s="1"/>
  <c r="AI1383" i="64"/>
  <c r="AI1410" i="64" s="1"/>
  <c r="AI1324" i="64"/>
  <c r="AI1339" i="64" s="1"/>
  <c r="AI1972" i="64"/>
  <c r="AI1997" i="64" s="1"/>
  <c r="AI2006" i="64"/>
  <c r="AI2031" i="64" s="1"/>
  <c r="AI1230" i="64"/>
  <c r="AI1245" i="64" s="1"/>
  <c r="AI1254" i="64"/>
  <c r="AI1267" i="64" s="1"/>
  <c r="AI1687" i="64"/>
  <c r="AI1702" i="64" s="1"/>
  <c r="AI1102" i="64"/>
  <c r="AI637" i="64"/>
  <c r="AI989" i="64"/>
  <c r="AI1002" i="64" s="1"/>
  <c r="AI937" i="64"/>
  <c r="AI952" i="64" s="1"/>
  <c r="AI661" i="64"/>
  <c r="AI588" i="64"/>
  <c r="AI603" i="64" s="1"/>
  <c r="AI560" i="64"/>
  <c r="AI580" i="64" s="1"/>
  <c r="AI1078" i="64"/>
  <c r="AI1093" i="64" s="1"/>
  <c r="AI454" i="64"/>
  <c r="AA1656" i="64"/>
  <c r="AA2462" i="64"/>
  <c r="AA2479" i="64" s="1"/>
  <c r="AA2436" i="64"/>
  <c r="AA2453" i="64" s="1"/>
  <c r="AA2411" i="64"/>
  <c r="AA2428" i="64" s="1"/>
  <c r="AA2385" i="64"/>
  <c r="AA2402" i="64" s="1"/>
  <c r="AA1633" i="64"/>
  <c r="AA1647" i="64" s="1"/>
  <c r="AA1601" i="64"/>
  <c r="AA1624" i="64" s="1"/>
  <c r="AA1785" i="64"/>
  <c r="AA1798" i="64" s="1"/>
  <c r="AA1579" i="64"/>
  <c r="AA1592" i="64" s="1"/>
  <c r="AA2514" i="64"/>
  <c r="AA2528" i="64" s="1"/>
  <c r="AA1490" i="64"/>
  <c r="AA1525" i="64" s="1"/>
  <c r="AA1940" i="64"/>
  <c r="AA1963" i="64" s="1"/>
  <c r="AA1534" i="64"/>
  <c r="AA1908" i="64"/>
  <c r="AA1931" i="64" s="1"/>
  <c r="AA1454" i="64"/>
  <c r="AA1481" i="64" s="1"/>
  <c r="AA1418" i="64"/>
  <c r="AA1445" i="64" s="1"/>
  <c r="AA1872" i="64"/>
  <c r="AA1899" i="64" s="1"/>
  <c r="AA1383" i="64"/>
  <c r="AA1410" i="64" s="1"/>
  <c r="AA1348" i="64"/>
  <c r="AA1375" i="64" s="1"/>
  <c r="AA1324" i="64"/>
  <c r="AA1339" i="64" s="1"/>
  <c r="AA1972" i="64"/>
  <c r="AA1997" i="64" s="1"/>
  <c r="AA1230" i="64"/>
  <c r="AA1245" i="64" s="1"/>
  <c r="AA1254" i="64"/>
  <c r="AA1267" i="64" s="1"/>
  <c r="AA2006" i="64"/>
  <c r="AA2031" i="64" s="1"/>
  <c r="AA1102" i="64"/>
  <c r="AA1687" i="64"/>
  <c r="AA1702" i="64" s="1"/>
  <c r="AA637" i="64"/>
  <c r="AA989" i="64"/>
  <c r="AA1002" i="64" s="1"/>
  <c r="AA588" i="64"/>
  <c r="AA603" i="64" s="1"/>
  <c r="AA937" i="64"/>
  <c r="AA952" i="64" s="1"/>
  <c r="AA661" i="64"/>
  <c r="AA560" i="64"/>
  <c r="AA580" i="64" s="1"/>
  <c r="AA454" i="64"/>
  <c r="S1656" i="64"/>
  <c r="S2462" i="64"/>
  <c r="S2479" i="64" s="1"/>
  <c r="S2436" i="64"/>
  <c r="S2453" i="64" s="1"/>
  <c r="S2411" i="64"/>
  <c r="S2428" i="64" s="1"/>
  <c r="S2385" i="64"/>
  <c r="S2402" i="64" s="1"/>
  <c r="S1633" i="64"/>
  <c r="S1647" i="64" s="1"/>
  <c r="S1601" i="64"/>
  <c r="S1624" i="64" s="1"/>
  <c r="S1785" i="64"/>
  <c r="S1798" i="64" s="1"/>
  <c r="S1579" i="64"/>
  <c r="S1592" i="64" s="1"/>
  <c r="S1534" i="64"/>
  <c r="S1940" i="64"/>
  <c r="S1963" i="64" s="1"/>
  <c r="S1908" i="64"/>
  <c r="S1931" i="64" s="1"/>
  <c r="S1490" i="64"/>
  <c r="S1525" i="64" s="1"/>
  <c r="S1454" i="64"/>
  <c r="S1481" i="64" s="1"/>
  <c r="S1872" i="64"/>
  <c r="S1899" i="64" s="1"/>
  <c r="S2514" i="64"/>
  <c r="S2528" i="64" s="1"/>
  <c r="S1418" i="64"/>
  <c r="S1445" i="64" s="1"/>
  <c r="S1383" i="64"/>
  <c r="S1410" i="64" s="1"/>
  <c r="S1348" i="64"/>
  <c r="S1375" i="64" s="1"/>
  <c r="S1324" i="64"/>
  <c r="S1339" i="64" s="1"/>
  <c r="S1972" i="64"/>
  <c r="S1997" i="64" s="1"/>
  <c r="S1230" i="64"/>
  <c r="S1245" i="64" s="1"/>
  <c r="S2006" i="64"/>
  <c r="S2031" i="64" s="1"/>
  <c r="S1254" i="64"/>
  <c r="S1267" i="64" s="1"/>
  <c r="S1687" i="64"/>
  <c r="S1702" i="64" s="1"/>
  <c r="S637" i="64"/>
  <c r="S989" i="64"/>
  <c r="S1002" i="64" s="1"/>
  <c r="S1102" i="64"/>
  <c r="S1078" i="64"/>
  <c r="S1093" i="64" s="1"/>
  <c r="S661" i="64"/>
  <c r="S588" i="64"/>
  <c r="S603" i="64" s="1"/>
  <c r="S560" i="64"/>
  <c r="S580" i="64" s="1"/>
  <c r="S937" i="64"/>
  <c r="S952" i="64" s="1"/>
  <c r="S454" i="64"/>
  <c r="CE2467" i="64"/>
  <c r="CE2441" i="64"/>
  <c r="CE1661" i="64"/>
  <c r="CE2416" i="64"/>
  <c r="CE2390" i="64"/>
  <c r="CE2407" i="64" s="1"/>
  <c r="CE1638" i="64"/>
  <c r="CE1652" i="64" s="1"/>
  <c r="CE1606" i="64"/>
  <c r="CE1584" i="64"/>
  <c r="CE1597" i="64" s="1"/>
  <c r="CE1790" i="64"/>
  <c r="CE1803" i="64" s="1"/>
  <c r="CE1539" i="64"/>
  <c r="CE1574" i="64" s="1"/>
  <c r="CE1495" i="64"/>
  <c r="CE1530" i="64" s="1"/>
  <c r="CE1459" i="64"/>
  <c r="CE1486" i="64" s="1"/>
  <c r="CE2519" i="64"/>
  <c r="CE2533" i="64" s="1"/>
  <c r="CE1877" i="64"/>
  <c r="CE1904" i="64" s="1"/>
  <c r="CE1913" i="64"/>
  <c r="CE1936" i="64" s="1"/>
  <c r="CE1423" i="64"/>
  <c r="CE1450" i="64" s="1"/>
  <c r="CE1945" i="64"/>
  <c r="CE1968" i="64" s="1"/>
  <c r="CE1353" i="64"/>
  <c r="CE1380" i="64" s="1"/>
  <c r="CE1977" i="64"/>
  <c r="CE2002" i="64" s="1"/>
  <c r="CE1388" i="64"/>
  <c r="CE1415" i="64" s="1"/>
  <c r="CE1329" i="64"/>
  <c r="CE1259" i="64"/>
  <c r="CE1272" i="64" s="1"/>
  <c r="CE2011" i="64"/>
  <c r="CE2036" i="64" s="1"/>
  <c r="CE1083" i="64"/>
  <c r="CE1098" i="64" s="1"/>
  <c r="CE666" i="64"/>
  <c r="CE679" i="64" s="1"/>
  <c r="CE642" i="64"/>
  <c r="CE994" i="64"/>
  <c r="CE1007" i="64" s="1"/>
  <c r="CE1235" i="64"/>
  <c r="CE593" i="64"/>
  <c r="CE1692" i="64"/>
  <c r="CE1707" i="64" s="1"/>
  <c r="CE942" i="64"/>
  <c r="CE565" i="64"/>
  <c r="CE1107" i="64"/>
  <c r="CE459" i="64"/>
  <c r="BW2467" i="64"/>
  <c r="BW2441" i="64"/>
  <c r="BW1661" i="64"/>
  <c r="BW2416" i="64"/>
  <c r="BW2390" i="64"/>
  <c r="BW2407" i="64" s="1"/>
  <c r="BW1638" i="64"/>
  <c r="BW1652" i="64" s="1"/>
  <c r="BW1584" i="64"/>
  <c r="BW1597" i="64" s="1"/>
  <c r="BW1606" i="64"/>
  <c r="BW1539" i="64"/>
  <c r="BW1574" i="64" s="1"/>
  <c r="BW1790" i="64"/>
  <c r="BW1803" i="64" s="1"/>
  <c r="BW1495" i="64"/>
  <c r="BW1530" i="64" s="1"/>
  <c r="BW1459" i="64"/>
  <c r="BW1486" i="64" s="1"/>
  <c r="BW1945" i="64"/>
  <c r="BW1968" i="64" s="1"/>
  <c r="BW2519" i="64"/>
  <c r="BW2533" i="64" s="1"/>
  <c r="BW1913" i="64"/>
  <c r="BW1936" i="64" s="1"/>
  <c r="BW1423" i="64"/>
  <c r="BW1450" i="64" s="1"/>
  <c r="BW1353" i="64"/>
  <c r="BW1380" i="64" s="1"/>
  <c r="BW1388" i="64"/>
  <c r="BW1415" i="64" s="1"/>
  <c r="BW1877" i="64"/>
  <c r="BW1904" i="64" s="1"/>
  <c r="BW1977" i="64"/>
  <c r="BW2002" i="64" s="1"/>
  <c r="BW1259" i="64"/>
  <c r="BW1272" i="64" s="1"/>
  <c r="BW1083" i="64"/>
  <c r="BW1098" i="64" s="1"/>
  <c r="BW1329" i="64"/>
  <c r="BW666" i="64"/>
  <c r="BW679" i="64" s="1"/>
  <c r="BW642" i="64"/>
  <c r="BW1107" i="64"/>
  <c r="BW994" i="64"/>
  <c r="BW1007" i="64" s="1"/>
  <c r="BW593" i="64"/>
  <c r="BW1235" i="64"/>
  <c r="BW565" i="64"/>
  <c r="BW617" i="64"/>
  <c r="BW459" i="64"/>
  <c r="BO2467" i="64"/>
  <c r="BO2441" i="64"/>
  <c r="BO1661" i="64"/>
  <c r="BO2416" i="64"/>
  <c r="BO2390" i="64"/>
  <c r="BO2407" i="64" s="1"/>
  <c r="BO1638" i="64"/>
  <c r="BO1652" i="64" s="1"/>
  <c r="BO1606" i="64"/>
  <c r="BO1584" i="64"/>
  <c r="BO1597" i="64" s="1"/>
  <c r="BO2519" i="64"/>
  <c r="BO2533" i="64" s="1"/>
  <c r="BO1790" i="64"/>
  <c r="BO1803" i="64" s="1"/>
  <c r="BO1539" i="64"/>
  <c r="BO1574" i="64" s="1"/>
  <c r="BO1495" i="64"/>
  <c r="BO1530" i="64" s="1"/>
  <c r="BO1945" i="64"/>
  <c r="BO1968" i="64" s="1"/>
  <c r="BO1459" i="64"/>
  <c r="BO1486" i="64" s="1"/>
  <c r="BO1423" i="64"/>
  <c r="BO1450" i="64" s="1"/>
  <c r="BO1877" i="64"/>
  <c r="BO1904" i="64" s="1"/>
  <c r="BO1913" i="64"/>
  <c r="BO1936" i="64" s="1"/>
  <c r="BO1353" i="64"/>
  <c r="BO1380" i="64" s="1"/>
  <c r="BO1977" i="64"/>
  <c r="BO2002" i="64" s="1"/>
  <c r="BO1259" i="64"/>
  <c r="BO1272" i="64" s="1"/>
  <c r="BO2011" i="64"/>
  <c r="BO2036" i="64" s="1"/>
  <c r="BO1388" i="64"/>
  <c r="BO1415" i="64" s="1"/>
  <c r="BO1329" i="64"/>
  <c r="BO1083" i="64"/>
  <c r="BO1098" i="64" s="1"/>
  <c r="BO1235" i="64"/>
  <c r="BO1107" i="64"/>
  <c r="BO666" i="64"/>
  <c r="BO679" i="64" s="1"/>
  <c r="BO642" i="64"/>
  <c r="BO994" i="64"/>
  <c r="BO1007" i="64" s="1"/>
  <c r="BO593" i="64"/>
  <c r="BO942" i="64"/>
  <c r="BO1692" i="64"/>
  <c r="BO1707" i="64" s="1"/>
  <c r="BO617" i="64"/>
  <c r="BO565" i="64"/>
  <c r="BO459" i="64"/>
  <c r="BG2467" i="64"/>
  <c r="BG2441" i="64"/>
  <c r="BG1661" i="64"/>
  <c r="BG2416" i="64"/>
  <c r="BG2390" i="64"/>
  <c r="BG2407" i="64" s="1"/>
  <c r="BG1638" i="64"/>
  <c r="BG1652" i="64" s="1"/>
  <c r="BG1606" i="64"/>
  <c r="BG1584" i="64"/>
  <c r="BG1597" i="64" s="1"/>
  <c r="BG1790" i="64"/>
  <c r="BG1803" i="64" s="1"/>
  <c r="BG1539" i="64"/>
  <c r="BG1574" i="64" s="1"/>
  <c r="BG1495" i="64"/>
  <c r="BG1530" i="64" s="1"/>
  <c r="BG1459" i="64"/>
  <c r="BG1486" i="64" s="1"/>
  <c r="BG1877" i="64"/>
  <c r="BG1904" i="64" s="1"/>
  <c r="BG1945" i="64"/>
  <c r="BG1968" i="64" s="1"/>
  <c r="BG1913" i="64"/>
  <c r="BG1936" i="64" s="1"/>
  <c r="BG2519" i="64"/>
  <c r="BG2533" i="64" s="1"/>
  <c r="BG1423" i="64"/>
  <c r="BG1450" i="64" s="1"/>
  <c r="BG1353" i="64"/>
  <c r="BG1380" i="64" s="1"/>
  <c r="BG1388" i="64"/>
  <c r="BG1415" i="64" s="1"/>
  <c r="BG1977" i="64"/>
  <c r="BG2002" i="64" s="1"/>
  <c r="BG2011" i="64"/>
  <c r="BG2036" i="64" s="1"/>
  <c r="BG1329" i="64"/>
  <c r="BG1083" i="64"/>
  <c r="BG1098" i="64" s="1"/>
  <c r="BG1259" i="64"/>
  <c r="BG1272" i="64" s="1"/>
  <c r="BG666" i="64"/>
  <c r="BG679" i="64" s="1"/>
  <c r="BG1235" i="64"/>
  <c r="BG642" i="64"/>
  <c r="BG994" i="64"/>
  <c r="BG1007" i="64" s="1"/>
  <c r="BG1107" i="64"/>
  <c r="BG617" i="64"/>
  <c r="BG593" i="64"/>
  <c r="BG565" i="64"/>
  <c r="BG942" i="64"/>
  <c r="BG459" i="64"/>
  <c r="AY2467" i="64"/>
  <c r="AY2441" i="64"/>
  <c r="AY1661" i="64"/>
  <c r="AY2416" i="64"/>
  <c r="AY2390" i="64"/>
  <c r="AY2407" i="64" s="1"/>
  <c r="AY1638" i="64"/>
  <c r="AY1652" i="64" s="1"/>
  <c r="AY1606" i="64"/>
  <c r="AY1584" i="64"/>
  <c r="AY1597" i="64" s="1"/>
  <c r="AY2519" i="64"/>
  <c r="AY2533" i="64" s="1"/>
  <c r="AY1539" i="64"/>
  <c r="AY1574" i="64" s="1"/>
  <c r="AY1790" i="64"/>
  <c r="AY1803" i="64" s="1"/>
  <c r="AY1495" i="64"/>
  <c r="AY1530" i="64" s="1"/>
  <c r="AY1459" i="64"/>
  <c r="AY1486" i="64" s="1"/>
  <c r="AY1945" i="64"/>
  <c r="AY1968" i="64" s="1"/>
  <c r="AY1423" i="64"/>
  <c r="AY1450" i="64" s="1"/>
  <c r="AY1388" i="64"/>
  <c r="AY1415" i="64" s="1"/>
  <c r="AY1353" i="64"/>
  <c r="AY1380" i="64" s="1"/>
  <c r="AY1977" i="64"/>
  <c r="AY2002" i="64" s="1"/>
  <c r="AY1329" i="64"/>
  <c r="AY1259" i="64"/>
  <c r="AY1272" i="64" s="1"/>
  <c r="AY2011" i="64"/>
  <c r="AY2036" i="64" s="1"/>
  <c r="AY1083" i="64"/>
  <c r="AY1098" i="64" s="1"/>
  <c r="AY666" i="64"/>
  <c r="AY679" i="64" s="1"/>
  <c r="AY1913" i="64"/>
  <c r="AY1936" i="64" s="1"/>
  <c r="AY1107" i="64"/>
  <c r="AY642" i="64"/>
  <c r="AY994" i="64"/>
  <c r="AY1007" i="64" s="1"/>
  <c r="AY1235" i="64"/>
  <c r="AY1877" i="64"/>
  <c r="AY1904" i="64" s="1"/>
  <c r="AY942" i="64"/>
  <c r="AY593" i="64"/>
  <c r="AY1692" i="64"/>
  <c r="AY1707" i="64" s="1"/>
  <c r="AY565" i="64"/>
  <c r="AY459" i="64"/>
  <c r="AQ2467" i="64"/>
  <c r="AQ1661" i="64"/>
  <c r="AQ2441" i="64"/>
  <c r="AQ2416" i="64"/>
  <c r="AQ2390" i="64"/>
  <c r="AQ2407" i="64" s="1"/>
  <c r="AQ1638" i="64"/>
  <c r="AQ1652" i="64" s="1"/>
  <c r="AQ1606" i="64"/>
  <c r="AQ1584" i="64"/>
  <c r="AQ1597" i="64" s="1"/>
  <c r="AQ2519" i="64"/>
  <c r="AQ2533" i="64" s="1"/>
  <c r="AQ1790" i="64"/>
  <c r="AQ1803" i="64" s="1"/>
  <c r="AQ1539" i="64"/>
  <c r="AQ1574" i="64" s="1"/>
  <c r="AQ1495" i="64"/>
  <c r="AQ1530" i="64" s="1"/>
  <c r="AQ1459" i="64"/>
  <c r="AQ1486" i="64" s="1"/>
  <c r="AQ1877" i="64"/>
  <c r="AQ1904" i="64" s="1"/>
  <c r="AQ1423" i="64"/>
  <c r="AQ1450" i="64" s="1"/>
  <c r="AQ1913" i="64"/>
  <c r="AQ1936" i="64" s="1"/>
  <c r="AQ1945" i="64"/>
  <c r="AQ1968" i="64" s="1"/>
  <c r="AQ1353" i="64"/>
  <c r="AQ1380" i="64" s="1"/>
  <c r="AQ1977" i="64"/>
  <c r="AQ2002" i="64" s="1"/>
  <c r="AQ1388" i="64"/>
  <c r="AQ1415" i="64" s="1"/>
  <c r="AQ1259" i="64"/>
  <c r="AQ1272" i="64" s="1"/>
  <c r="AQ1083" i="64"/>
  <c r="AQ1098" i="64" s="1"/>
  <c r="AQ2011" i="64"/>
  <c r="AQ2036" i="64" s="1"/>
  <c r="AQ1107" i="64"/>
  <c r="AQ666" i="64"/>
  <c r="AQ679" i="64" s="1"/>
  <c r="AQ642" i="64"/>
  <c r="AQ1329" i="64"/>
  <c r="AQ994" i="64"/>
  <c r="AQ1007" i="64" s="1"/>
  <c r="AQ593" i="64"/>
  <c r="AQ942" i="64"/>
  <c r="AQ565" i="64"/>
  <c r="AQ1235" i="64"/>
  <c r="AQ459" i="64"/>
  <c r="AQ617" i="64"/>
  <c r="AI2467" i="64"/>
  <c r="AI2441" i="64"/>
  <c r="AI2416" i="64"/>
  <c r="AI1661" i="64"/>
  <c r="AI2390" i="64"/>
  <c r="AI2407" i="64" s="1"/>
  <c r="AI1638" i="64"/>
  <c r="AI1652" i="64" s="1"/>
  <c r="AI1584" i="64"/>
  <c r="AI1597" i="64" s="1"/>
  <c r="AI1606" i="64"/>
  <c r="AI1539" i="64"/>
  <c r="AI1574" i="64" s="1"/>
  <c r="AI2519" i="64"/>
  <c r="AI2533" i="64" s="1"/>
  <c r="AI1790" i="64"/>
  <c r="AI1803" i="64" s="1"/>
  <c r="AI1495" i="64"/>
  <c r="AI1530" i="64" s="1"/>
  <c r="AI1459" i="64"/>
  <c r="AI1486" i="64" s="1"/>
  <c r="AI1877" i="64"/>
  <c r="AI1904" i="64" s="1"/>
  <c r="AI1945" i="64"/>
  <c r="AI1968" i="64" s="1"/>
  <c r="AI1913" i="64"/>
  <c r="AI1936" i="64" s="1"/>
  <c r="AI1423" i="64"/>
  <c r="AI1450" i="64" s="1"/>
  <c r="AI1353" i="64"/>
  <c r="AI1380" i="64" s="1"/>
  <c r="AI1388" i="64"/>
  <c r="AI1415" i="64" s="1"/>
  <c r="AI1977" i="64"/>
  <c r="AI2002" i="64" s="1"/>
  <c r="AI1259" i="64"/>
  <c r="AI1272" i="64" s="1"/>
  <c r="AI2011" i="64"/>
  <c r="AI2036" i="64" s="1"/>
  <c r="AI1329" i="64"/>
  <c r="AI1083" i="64"/>
  <c r="AI1098" i="64" s="1"/>
  <c r="AI1235" i="64"/>
  <c r="AI666" i="64"/>
  <c r="AI679" i="64" s="1"/>
  <c r="AI642" i="64"/>
  <c r="AI994" i="64"/>
  <c r="AI1007" i="64" s="1"/>
  <c r="AI1107" i="64"/>
  <c r="AI593" i="64"/>
  <c r="AI1692" i="64"/>
  <c r="AI1707" i="64" s="1"/>
  <c r="AI565" i="64"/>
  <c r="AI459" i="64"/>
  <c r="AI942" i="64"/>
  <c r="AI617" i="64"/>
  <c r="AA2467" i="64"/>
  <c r="AA2441" i="64"/>
  <c r="AA2416" i="64"/>
  <c r="AA2390" i="64"/>
  <c r="AA2407" i="64" s="1"/>
  <c r="AA1638" i="64"/>
  <c r="AA1652" i="64" s="1"/>
  <c r="AA1661" i="64"/>
  <c r="AA1606" i="64"/>
  <c r="AA1584" i="64"/>
  <c r="AA1597" i="64" s="1"/>
  <c r="AA2519" i="64"/>
  <c r="AA2533" i="64" s="1"/>
  <c r="AA1790" i="64"/>
  <c r="AA1803" i="64" s="1"/>
  <c r="AA1539" i="64"/>
  <c r="AA1574" i="64" s="1"/>
  <c r="AA1459" i="64"/>
  <c r="AA1486" i="64" s="1"/>
  <c r="AA1945" i="64"/>
  <c r="AA1968" i="64" s="1"/>
  <c r="AA1495" i="64"/>
  <c r="AA1530" i="64" s="1"/>
  <c r="AA1423" i="64"/>
  <c r="AA1450" i="64" s="1"/>
  <c r="AA1877" i="64"/>
  <c r="AA1904" i="64" s="1"/>
  <c r="AA1388" i="64"/>
  <c r="AA1415" i="64" s="1"/>
  <c r="AA1353" i="64"/>
  <c r="AA1380" i="64" s="1"/>
  <c r="AA1913" i="64"/>
  <c r="AA1936" i="64" s="1"/>
  <c r="AA1977" i="64"/>
  <c r="AA2002" i="64" s="1"/>
  <c r="AA2011" i="64"/>
  <c r="AA2036" i="64" s="1"/>
  <c r="AA1329" i="64"/>
  <c r="AA1083" i="64"/>
  <c r="AA1098" i="64" s="1"/>
  <c r="AA666" i="64"/>
  <c r="AA679" i="64" s="1"/>
  <c r="AA1107" i="64"/>
  <c r="AA1235" i="64"/>
  <c r="AA642" i="64"/>
  <c r="AA994" i="64"/>
  <c r="AA1007" i="64" s="1"/>
  <c r="AA1259" i="64"/>
  <c r="AA1272" i="64" s="1"/>
  <c r="AA942" i="64"/>
  <c r="AA593" i="64"/>
  <c r="AA565" i="64"/>
  <c r="AA459" i="64"/>
  <c r="AA617" i="64"/>
  <c r="S2467" i="64"/>
  <c r="S1661" i="64"/>
  <c r="S2416" i="64"/>
  <c r="S2441" i="64"/>
  <c r="S2390" i="64"/>
  <c r="S2407" i="64" s="1"/>
  <c r="S1638" i="64"/>
  <c r="S1652" i="64" s="1"/>
  <c r="S1606" i="64"/>
  <c r="S1584" i="64"/>
  <c r="S1597" i="64" s="1"/>
  <c r="S1790" i="64"/>
  <c r="S1803" i="64" s="1"/>
  <c r="S2519" i="64"/>
  <c r="S2533" i="64" s="1"/>
  <c r="S1539" i="64"/>
  <c r="S1574" i="64" s="1"/>
  <c r="S1495" i="64"/>
  <c r="S1530" i="64" s="1"/>
  <c r="S1459" i="64"/>
  <c r="S1486" i="64" s="1"/>
  <c r="S1877" i="64"/>
  <c r="S1904" i="64" s="1"/>
  <c r="S1913" i="64"/>
  <c r="S1936" i="64" s="1"/>
  <c r="S1423" i="64"/>
  <c r="S1450" i="64" s="1"/>
  <c r="S1353" i="64"/>
  <c r="S1380" i="64" s="1"/>
  <c r="S1945" i="64"/>
  <c r="S1968" i="64" s="1"/>
  <c r="S1977" i="64"/>
  <c r="S2002" i="64" s="1"/>
  <c r="S1388" i="64"/>
  <c r="S1415" i="64" s="1"/>
  <c r="S1329" i="64"/>
  <c r="S1259" i="64"/>
  <c r="S1272" i="64" s="1"/>
  <c r="S2011" i="64"/>
  <c r="S2036" i="64" s="1"/>
  <c r="S1083" i="64"/>
  <c r="S1098" i="64" s="1"/>
  <c r="S666" i="64"/>
  <c r="S679" i="64" s="1"/>
  <c r="S642" i="64"/>
  <c r="S994" i="64"/>
  <c r="S1007" i="64" s="1"/>
  <c r="S1235" i="64"/>
  <c r="S593" i="64"/>
  <c r="S1107" i="64"/>
  <c r="S1692" i="64"/>
  <c r="S1707" i="64" s="1"/>
  <c r="S942" i="64"/>
  <c r="S565" i="64"/>
  <c r="S459" i="64"/>
  <c r="S617" i="64"/>
  <c r="CF2466" i="64"/>
  <c r="CF1660" i="64"/>
  <c r="CF2440" i="64"/>
  <c r="CF2415" i="64"/>
  <c r="CF2389" i="64"/>
  <c r="CF1605" i="64"/>
  <c r="CF1583" i="64"/>
  <c r="CF1637" i="64"/>
  <c r="CF1789" i="64"/>
  <c r="CF1538" i="64"/>
  <c r="CF2518" i="64"/>
  <c r="CF1944" i="64"/>
  <c r="CF1494" i="64"/>
  <c r="CF1912" i="64"/>
  <c r="CF1422" i="64"/>
  <c r="CF1387" i="64"/>
  <c r="CF1352" i="64"/>
  <c r="CF1976" i="64"/>
  <c r="CF1258" i="64"/>
  <c r="CF1876" i="64"/>
  <c r="CF1458" i="64"/>
  <c r="CF2010" i="64"/>
  <c r="CF1328" i="64"/>
  <c r="CF665" i="64"/>
  <c r="CF678" i="64" s="1"/>
  <c r="CF1106" i="64"/>
  <c r="CF1225" i="64" s="1"/>
  <c r="CF993" i="64"/>
  <c r="CF1234" i="64"/>
  <c r="CF1249" i="64" s="1"/>
  <c r="CF941" i="64"/>
  <c r="CF592" i="64"/>
  <c r="CF641" i="64"/>
  <c r="CF564" i="64"/>
  <c r="CF616" i="64"/>
  <c r="CF1691" i="64"/>
  <c r="CF1715" i="64"/>
  <c r="BX2466" i="64"/>
  <c r="BX1660" i="64"/>
  <c r="BX2440" i="64"/>
  <c r="BX2415" i="64"/>
  <c r="BX1605" i="64"/>
  <c r="BX1637" i="64"/>
  <c r="BX1583" i="64"/>
  <c r="BX2389" i="64"/>
  <c r="BX1789" i="64"/>
  <c r="BX1538" i="64"/>
  <c r="BX2518" i="64"/>
  <c r="BX1944" i="64"/>
  <c r="BX1494" i="64"/>
  <c r="BX1912" i="64"/>
  <c r="BX1422" i="64"/>
  <c r="BX1876" i="64"/>
  <c r="BX1458" i="64"/>
  <c r="BX1387" i="64"/>
  <c r="BX1352" i="64"/>
  <c r="BX1976" i="64"/>
  <c r="BX1258" i="64"/>
  <c r="BX2010" i="64"/>
  <c r="BX1328" i="64"/>
  <c r="BX1234" i="64"/>
  <c r="BX1249" i="64" s="1"/>
  <c r="BX1106" i="64"/>
  <c r="BX1225" i="64" s="1"/>
  <c r="BX665" i="64"/>
  <c r="BX678" i="64" s="1"/>
  <c r="BX993" i="64"/>
  <c r="BX941" i="64"/>
  <c r="BX592" i="64"/>
  <c r="BX1691" i="64"/>
  <c r="BX564" i="64"/>
  <c r="BX616" i="64"/>
  <c r="BX641" i="64"/>
  <c r="BX1715" i="64"/>
  <c r="BP2466" i="64"/>
  <c r="BP1660" i="64"/>
  <c r="BP2440" i="64"/>
  <c r="BP2415" i="64"/>
  <c r="BP2389" i="64"/>
  <c r="BP1605" i="64"/>
  <c r="BP1637" i="64"/>
  <c r="BP1583" i="64"/>
  <c r="BP1789" i="64"/>
  <c r="BP1538" i="64"/>
  <c r="BP1494" i="64"/>
  <c r="BP2518" i="64"/>
  <c r="BP1912" i="64"/>
  <c r="BP1876" i="64"/>
  <c r="BP1458" i="64"/>
  <c r="BP1422" i="64"/>
  <c r="BP1387" i="64"/>
  <c r="BP1352" i="64"/>
  <c r="BP1976" i="64"/>
  <c r="BP1944" i="64"/>
  <c r="BP1258" i="64"/>
  <c r="BP2010" i="64"/>
  <c r="BP1328" i="64"/>
  <c r="BP665" i="64"/>
  <c r="BP678" i="64" s="1"/>
  <c r="BP1234" i="64"/>
  <c r="BP1249" i="64" s="1"/>
  <c r="BP993" i="64"/>
  <c r="BP1106" i="64"/>
  <c r="BP1225" i="64" s="1"/>
  <c r="BP941" i="64"/>
  <c r="BP592" i="64"/>
  <c r="BP641" i="64"/>
  <c r="BP564" i="64"/>
  <c r="BP616" i="64"/>
  <c r="BP1691" i="64"/>
  <c r="BP1715" i="64"/>
  <c r="BH2466" i="64"/>
  <c r="BH1660" i="64"/>
  <c r="BH2440" i="64"/>
  <c r="BH2415" i="64"/>
  <c r="BH1605" i="64"/>
  <c r="BH2389" i="64"/>
  <c r="BH1583" i="64"/>
  <c r="BH1637" i="64"/>
  <c r="BH1789" i="64"/>
  <c r="BH1538" i="64"/>
  <c r="BH2518" i="64"/>
  <c r="BH1494" i="64"/>
  <c r="BH1912" i="64"/>
  <c r="BH1944" i="64"/>
  <c r="BH1422" i="64"/>
  <c r="BH1876" i="64"/>
  <c r="BH1458" i="64"/>
  <c r="BH1387" i="64"/>
  <c r="BH1352" i="64"/>
  <c r="BH1976" i="64"/>
  <c r="BH1258" i="64"/>
  <c r="BH2010" i="64"/>
  <c r="BH1328" i="64"/>
  <c r="BH665" i="64"/>
  <c r="BH678" i="64" s="1"/>
  <c r="BH1106" i="64"/>
  <c r="BH1225" i="64" s="1"/>
  <c r="BH993" i="64"/>
  <c r="BH1234" i="64"/>
  <c r="BH1249" i="64" s="1"/>
  <c r="BH941" i="64"/>
  <c r="BH592" i="64"/>
  <c r="BH1691" i="64"/>
  <c r="BH564" i="64"/>
  <c r="BH616" i="64"/>
  <c r="BH641" i="64"/>
  <c r="BH1715" i="64"/>
  <c r="AZ2466" i="64"/>
  <c r="AZ1660" i="64"/>
  <c r="AZ2440" i="64"/>
  <c r="AZ2415" i="64"/>
  <c r="AZ1637" i="64"/>
  <c r="AZ1605" i="64"/>
  <c r="AZ1583" i="64"/>
  <c r="AZ2389" i="64"/>
  <c r="AZ1789" i="64"/>
  <c r="AZ1538" i="64"/>
  <c r="AZ2518" i="64"/>
  <c r="AZ1944" i="64"/>
  <c r="AZ1912" i="64"/>
  <c r="AZ1876" i="64"/>
  <c r="AZ1458" i="64"/>
  <c r="AZ1422" i="64"/>
  <c r="AZ1387" i="64"/>
  <c r="AZ1494" i="64"/>
  <c r="AZ1352" i="64"/>
  <c r="AZ1976" i="64"/>
  <c r="AZ1258" i="64"/>
  <c r="AZ2010" i="64"/>
  <c r="AZ1328" i="64"/>
  <c r="AZ665" i="64"/>
  <c r="AZ678" i="64" s="1"/>
  <c r="AZ993" i="64"/>
  <c r="AZ1234" i="64"/>
  <c r="AZ1249" i="64" s="1"/>
  <c r="AZ941" i="64"/>
  <c r="AZ592" i="64"/>
  <c r="AZ641" i="64"/>
  <c r="AZ564" i="64"/>
  <c r="AZ1106" i="64"/>
  <c r="AZ1225" i="64" s="1"/>
  <c r="AZ616" i="64"/>
  <c r="AZ1691" i="64"/>
  <c r="AZ1715" i="64"/>
  <c r="AR2466" i="64"/>
  <c r="AR1660" i="64"/>
  <c r="AR2440" i="64"/>
  <c r="AR1637" i="64"/>
  <c r="AR1605" i="64"/>
  <c r="AR2389" i="64"/>
  <c r="AR2415" i="64"/>
  <c r="AR1583" i="64"/>
  <c r="AR1789" i="64"/>
  <c r="AR1538" i="64"/>
  <c r="AR2518" i="64"/>
  <c r="AR1494" i="64"/>
  <c r="AR1912" i="64"/>
  <c r="AR1944" i="64"/>
  <c r="AR1422" i="64"/>
  <c r="AR1387" i="64"/>
  <c r="AR1352" i="64"/>
  <c r="AR1976" i="64"/>
  <c r="AR1876" i="64"/>
  <c r="AR1258" i="64"/>
  <c r="AR1458" i="64"/>
  <c r="AR2010" i="64"/>
  <c r="AR1328" i="64"/>
  <c r="AR1234" i="64"/>
  <c r="AR1249" i="64" s="1"/>
  <c r="AR665" i="64"/>
  <c r="AR678" i="64" s="1"/>
  <c r="AR993" i="64"/>
  <c r="AR1106" i="64"/>
  <c r="AR1225" i="64" s="1"/>
  <c r="AR941" i="64"/>
  <c r="AR592" i="64"/>
  <c r="AR1691" i="64"/>
  <c r="AR564" i="64"/>
  <c r="AR616" i="64"/>
  <c r="AR641" i="64"/>
  <c r="AR1715" i="64"/>
  <c r="AJ1660" i="64"/>
  <c r="AJ2440" i="64"/>
  <c r="AJ2415" i="64"/>
  <c r="AJ1605" i="64"/>
  <c r="AJ2389" i="64"/>
  <c r="AJ1637" i="64"/>
  <c r="AJ1583" i="64"/>
  <c r="AJ2466" i="64"/>
  <c r="AJ1789" i="64"/>
  <c r="AJ1538" i="64"/>
  <c r="AJ1494" i="64"/>
  <c r="AJ2518" i="64"/>
  <c r="AJ1912" i="64"/>
  <c r="AJ1422" i="64"/>
  <c r="AJ1944" i="64"/>
  <c r="AJ1876" i="64"/>
  <c r="AJ1458" i="64"/>
  <c r="AJ1387" i="64"/>
  <c r="AJ1352" i="64"/>
  <c r="AJ1976" i="64"/>
  <c r="AJ1258" i="64"/>
  <c r="AJ2010" i="64"/>
  <c r="AJ1328" i="64"/>
  <c r="AJ665" i="64"/>
  <c r="AJ678" i="64" s="1"/>
  <c r="AJ1106" i="64"/>
  <c r="AJ1225" i="64" s="1"/>
  <c r="AJ1234" i="64"/>
  <c r="AJ1249" i="64" s="1"/>
  <c r="AJ993" i="64"/>
  <c r="AJ941" i="64"/>
  <c r="AJ592" i="64"/>
  <c r="AJ641" i="64"/>
  <c r="AJ564" i="64"/>
  <c r="AJ616" i="64"/>
  <c r="AJ1691" i="64"/>
  <c r="AJ1715" i="64"/>
  <c r="AB1660" i="64"/>
  <c r="AB2440" i="64"/>
  <c r="AB2466" i="64"/>
  <c r="AB2415" i="64"/>
  <c r="AB1637" i="64"/>
  <c r="AB2389" i="64"/>
  <c r="AB1605" i="64"/>
  <c r="AB1583" i="64"/>
  <c r="AB1789" i="64"/>
  <c r="AB1538" i="64"/>
  <c r="AB1494" i="64"/>
  <c r="AB2518" i="64"/>
  <c r="AB1912" i="64"/>
  <c r="AB1876" i="64"/>
  <c r="AB1458" i="64"/>
  <c r="AB1422" i="64"/>
  <c r="AB1387" i="64"/>
  <c r="AB1352" i="64"/>
  <c r="AB1944" i="64"/>
  <c r="AB1976" i="64"/>
  <c r="AB1258" i="64"/>
  <c r="AB2010" i="64"/>
  <c r="AB1328" i="64"/>
  <c r="AB665" i="64"/>
  <c r="AB678" i="64" s="1"/>
  <c r="AB993" i="64"/>
  <c r="AB1234" i="64"/>
  <c r="AB1249" i="64" s="1"/>
  <c r="AB1106" i="64"/>
  <c r="AB1225" i="64" s="1"/>
  <c r="AB941" i="64"/>
  <c r="AB592" i="64"/>
  <c r="AB1691" i="64"/>
  <c r="AB564" i="64"/>
  <c r="AB616" i="64"/>
  <c r="AB641" i="64"/>
  <c r="AB1715" i="64"/>
  <c r="T1660" i="64"/>
  <c r="T2440" i="64"/>
  <c r="T2466" i="64"/>
  <c r="T2415" i="64"/>
  <c r="T2389" i="64"/>
  <c r="T1605" i="64"/>
  <c r="T1583" i="64"/>
  <c r="T1637" i="64"/>
  <c r="T1789" i="64"/>
  <c r="T1538" i="64"/>
  <c r="T2518" i="64"/>
  <c r="T1912" i="64"/>
  <c r="T1494" i="64"/>
  <c r="T1422" i="64"/>
  <c r="T1944" i="64"/>
  <c r="T1387" i="64"/>
  <c r="T1352" i="64"/>
  <c r="T1458" i="64"/>
  <c r="T1976" i="64"/>
  <c r="T1258" i="64"/>
  <c r="T2010" i="64"/>
  <c r="T1876" i="64"/>
  <c r="T1328" i="64"/>
  <c r="T1234" i="64"/>
  <c r="T1249" i="64" s="1"/>
  <c r="T665" i="64"/>
  <c r="T678" i="64" s="1"/>
  <c r="T1106" i="64"/>
  <c r="T1225" i="64" s="1"/>
  <c r="T993" i="64"/>
  <c r="T941" i="64"/>
  <c r="T592" i="64"/>
  <c r="T641" i="64"/>
  <c r="T564" i="64"/>
  <c r="T616" i="64"/>
  <c r="T1691" i="64"/>
  <c r="T1715" i="64"/>
  <c r="CG1657" i="64"/>
  <c r="CG1679" i="64" s="1"/>
  <c r="CG2463" i="64"/>
  <c r="CG2480" i="64" s="1"/>
  <c r="CG2437" i="64"/>
  <c r="CG2454" i="64" s="1"/>
  <c r="CG2412" i="64"/>
  <c r="CG2429" i="64" s="1"/>
  <c r="CG1602" i="64"/>
  <c r="CG1625" i="64" s="1"/>
  <c r="CG1634" i="64"/>
  <c r="CG1648" i="64" s="1"/>
  <c r="CG2386" i="64"/>
  <c r="CG2403" i="64" s="1"/>
  <c r="CG1580" i="64"/>
  <c r="CG1593" i="64" s="1"/>
  <c r="CG1786" i="64"/>
  <c r="CG1799" i="64" s="1"/>
  <c r="CG1535" i="64"/>
  <c r="CG1570" i="64" s="1"/>
  <c r="CG2515" i="64"/>
  <c r="CG2529" i="64" s="1"/>
  <c r="CG1491" i="64"/>
  <c r="CG1526" i="64" s="1"/>
  <c r="CG1909" i="64"/>
  <c r="CG1932" i="64" s="1"/>
  <c r="CG1941" i="64"/>
  <c r="CG1964" i="64" s="1"/>
  <c r="CG1419" i="64"/>
  <c r="CG1446" i="64" s="1"/>
  <c r="CG1873" i="64"/>
  <c r="CG1900" i="64" s="1"/>
  <c r="CG1384" i="64"/>
  <c r="CG1411" i="64" s="1"/>
  <c r="CG1349" i="64"/>
  <c r="CG1376" i="64" s="1"/>
  <c r="CG1973" i="64"/>
  <c r="CG1998" i="64" s="1"/>
  <c r="CG1455" i="64"/>
  <c r="CG1482" i="64" s="1"/>
  <c r="CG1255" i="64"/>
  <c r="CG1268" i="64" s="1"/>
  <c r="CG2007" i="64"/>
  <c r="CG2032" i="64" s="1"/>
  <c r="CG1325" i="64"/>
  <c r="CG662" i="64"/>
  <c r="CG675" i="64" s="1"/>
  <c r="CG1103" i="64"/>
  <c r="CG990" i="64"/>
  <c r="CG1003" i="64" s="1"/>
  <c r="CG1231" i="64"/>
  <c r="CG1246" i="64" s="1"/>
  <c r="CG1079" i="64"/>
  <c r="CG1094" i="64" s="1"/>
  <c r="CG938" i="64"/>
  <c r="CG953" i="64" s="1"/>
  <c r="CG589" i="64"/>
  <c r="CG1688" i="64"/>
  <c r="CG1703" i="64" s="1"/>
  <c r="CG561" i="64"/>
  <c r="CG613" i="64"/>
  <c r="CG1712" i="64"/>
  <c r="CG1727" i="64" s="1"/>
  <c r="BY1657" i="64"/>
  <c r="BY1679" i="64" s="1"/>
  <c r="BY2437" i="64"/>
  <c r="BY2454" i="64" s="1"/>
  <c r="BY2463" i="64"/>
  <c r="BY2480" i="64" s="1"/>
  <c r="BY2412" i="64"/>
  <c r="BY2429" i="64" s="1"/>
  <c r="BY2386" i="64"/>
  <c r="BY2403" i="64" s="1"/>
  <c r="BY1602" i="64"/>
  <c r="BY1625" i="64" s="1"/>
  <c r="BY1634" i="64"/>
  <c r="BY1648" i="64" s="1"/>
  <c r="BY1580" i="64"/>
  <c r="BY1593" i="64" s="1"/>
  <c r="BY1786" i="64"/>
  <c r="BY1799" i="64" s="1"/>
  <c r="BY1535" i="64"/>
  <c r="BY1570" i="64" s="1"/>
  <c r="BY2515" i="64"/>
  <c r="BY2529" i="64" s="1"/>
  <c r="BY1909" i="64"/>
  <c r="BY1932" i="64" s="1"/>
  <c r="BY1491" i="64"/>
  <c r="BY1526" i="64" s="1"/>
  <c r="BY1873" i="64"/>
  <c r="BY1900" i="64" s="1"/>
  <c r="BY1419" i="64"/>
  <c r="BY1446" i="64" s="1"/>
  <c r="BY1941" i="64"/>
  <c r="BY1964" i="64" s="1"/>
  <c r="BY1384" i="64"/>
  <c r="BY1411" i="64" s="1"/>
  <c r="BY1349" i="64"/>
  <c r="BY1376" i="64" s="1"/>
  <c r="BY1973" i="64"/>
  <c r="BY1998" i="64" s="1"/>
  <c r="BY1255" i="64"/>
  <c r="BY1268" i="64" s="1"/>
  <c r="BY1455" i="64"/>
  <c r="BY1482" i="64" s="1"/>
  <c r="BY2007" i="64"/>
  <c r="BY2032" i="64" s="1"/>
  <c r="BY1325" i="64"/>
  <c r="BY662" i="64"/>
  <c r="BY675" i="64" s="1"/>
  <c r="BY990" i="64"/>
  <c r="BY1003" i="64" s="1"/>
  <c r="BY1079" i="64"/>
  <c r="BY1094" i="64" s="1"/>
  <c r="BY1103" i="64"/>
  <c r="BY938" i="64"/>
  <c r="BY953" i="64" s="1"/>
  <c r="BY589" i="64"/>
  <c r="BY1231" i="64"/>
  <c r="BY1246" i="64" s="1"/>
  <c r="BY638" i="64"/>
  <c r="BY561" i="64"/>
  <c r="BY613" i="64"/>
  <c r="BY1712" i="64"/>
  <c r="BY1727" i="64" s="1"/>
  <c r="BQ1657" i="64"/>
  <c r="BQ1679" i="64" s="1"/>
  <c r="BQ2437" i="64"/>
  <c r="BQ2454" i="64" s="1"/>
  <c r="BQ2463" i="64"/>
  <c r="BQ2480" i="64" s="1"/>
  <c r="BQ2412" i="64"/>
  <c r="BQ2429" i="64" s="1"/>
  <c r="BQ2386" i="64"/>
  <c r="BQ2403" i="64" s="1"/>
  <c r="BQ1602" i="64"/>
  <c r="BQ1625" i="64" s="1"/>
  <c r="BQ1580" i="64"/>
  <c r="BQ1593" i="64" s="1"/>
  <c r="BQ1634" i="64"/>
  <c r="BQ1648" i="64" s="1"/>
  <c r="BQ1786" i="64"/>
  <c r="BQ1799" i="64" s="1"/>
  <c r="BQ1535" i="64"/>
  <c r="BQ1570" i="64" s="1"/>
  <c r="BQ2515" i="64"/>
  <c r="BQ2529" i="64" s="1"/>
  <c r="BQ1491" i="64"/>
  <c r="BQ1526" i="64" s="1"/>
  <c r="BQ1909" i="64"/>
  <c r="BQ1932" i="64" s="1"/>
  <c r="BQ1941" i="64"/>
  <c r="BQ1964" i="64" s="1"/>
  <c r="BQ1419" i="64"/>
  <c r="BQ1446" i="64" s="1"/>
  <c r="BQ1873" i="64"/>
  <c r="BQ1900" i="64" s="1"/>
  <c r="BQ1384" i="64"/>
  <c r="BQ1411" i="64" s="1"/>
  <c r="BQ1455" i="64"/>
  <c r="BQ1482" i="64" s="1"/>
  <c r="BQ1349" i="64"/>
  <c r="BQ1376" i="64" s="1"/>
  <c r="BQ1973" i="64"/>
  <c r="BQ1998" i="64" s="1"/>
  <c r="BQ1255" i="64"/>
  <c r="BQ1268" i="64" s="1"/>
  <c r="BQ2007" i="64"/>
  <c r="BQ2032" i="64" s="1"/>
  <c r="BQ1325" i="64"/>
  <c r="BQ662" i="64"/>
  <c r="BQ675" i="64" s="1"/>
  <c r="BQ1231" i="64"/>
  <c r="BQ1246" i="64" s="1"/>
  <c r="BQ1103" i="64"/>
  <c r="BQ990" i="64"/>
  <c r="BQ1003" i="64" s="1"/>
  <c r="BQ1079" i="64"/>
  <c r="BQ1094" i="64" s="1"/>
  <c r="BQ938" i="64"/>
  <c r="BQ953" i="64" s="1"/>
  <c r="BQ589" i="64"/>
  <c r="BQ1688" i="64"/>
  <c r="BQ1703" i="64" s="1"/>
  <c r="BQ561" i="64"/>
  <c r="BQ613" i="64"/>
  <c r="BQ1712" i="64"/>
  <c r="BQ1727" i="64" s="1"/>
  <c r="BI1657" i="64"/>
  <c r="BI1679" i="64" s="1"/>
  <c r="BI2437" i="64"/>
  <c r="BI2454" i="64" s="1"/>
  <c r="BI2463" i="64"/>
  <c r="BI2480" i="64" s="1"/>
  <c r="BI1634" i="64"/>
  <c r="BI1648" i="64" s="1"/>
  <c r="BI1602" i="64"/>
  <c r="BI1625" i="64" s="1"/>
  <c r="BI1580" i="64"/>
  <c r="BI1593" i="64" s="1"/>
  <c r="BI2412" i="64"/>
  <c r="BI2429" i="64" s="1"/>
  <c r="BI2386" i="64"/>
  <c r="BI2403" i="64" s="1"/>
  <c r="BI1786" i="64"/>
  <c r="BI1799" i="64" s="1"/>
  <c r="BI1535" i="64"/>
  <c r="BI1570" i="64" s="1"/>
  <c r="BI2515" i="64"/>
  <c r="BI2529" i="64" s="1"/>
  <c r="BI1909" i="64"/>
  <c r="BI1932" i="64" s="1"/>
  <c r="BI1491" i="64"/>
  <c r="BI1526" i="64" s="1"/>
  <c r="BI1873" i="64"/>
  <c r="BI1900" i="64" s="1"/>
  <c r="BI1419" i="64"/>
  <c r="BI1446" i="64" s="1"/>
  <c r="BI1941" i="64"/>
  <c r="BI1964" i="64" s="1"/>
  <c r="BI1384" i="64"/>
  <c r="BI1411" i="64" s="1"/>
  <c r="BI1349" i="64"/>
  <c r="BI1376" i="64" s="1"/>
  <c r="BI1455" i="64"/>
  <c r="BI1482" i="64" s="1"/>
  <c r="BI1973" i="64"/>
  <c r="BI1998" i="64" s="1"/>
  <c r="BI1255" i="64"/>
  <c r="BI1268" i="64" s="1"/>
  <c r="BI2007" i="64"/>
  <c r="BI2032" i="64" s="1"/>
  <c r="BI1103" i="64"/>
  <c r="BI662" i="64"/>
  <c r="BI675" i="64" s="1"/>
  <c r="BI1325" i="64"/>
  <c r="BI990" i="64"/>
  <c r="BI1003" i="64" s="1"/>
  <c r="BI1231" i="64"/>
  <c r="BI1246" i="64" s="1"/>
  <c r="BI1079" i="64"/>
  <c r="BI1094" i="64" s="1"/>
  <c r="BI938" i="64"/>
  <c r="BI953" i="64" s="1"/>
  <c r="BI589" i="64"/>
  <c r="BI638" i="64"/>
  <c r="BI561" i="64"/>
  <c r="BI613" i="64"/>
  <c r="BI1712" i="64"/>
  <c r="BI1727" i="64" s="1"/>
  <c r="BA1657" i="64"/>
  <c r="BA1679" i="64" s="1"/>
  <c r="BA2437" i="64"/>
  <c r="BA2454" i="64" s="1"/>
  <c r="BA2463" i="64"/>
  <c r="BA2480" i="64" s="1"/>
  <c r="BA1634" i="64"/>
  <c r="BA1648" i="64" s="1"/>
  <c r="BA2386" i="64"/>
  <c r="BA2403" i="64" s="1"/>
  <c r="BA1602" i="64"/>
  <c r="BA1625" i="64" s="1"/>
  <c r="BA1580" i="64"/>
  <c r="BA1593" i="64" s="1"/>
  <c r="BA2412" i="64"/>
  <c r="BA2429" i="64" s="1"/>
  <c r="BA1786" i="64"/>
  <c r="BA1799" i="64" s="1"/>
  <c r="BA1535" i="64"/>
  <c r="BA1570" i="64" s="1"/>
  <c r="BA2515" i="64"/>
  <c r="BA2529" i="64" s="1"/>
  <c r="BA1491" i="64"/>
  <c r="BA1526" i="64" s="1"/>
  <c r="BA1909" i="64"/>
  <c r="BA1932" i="64" s="1"/>
  <c r="BA1941" i="64"/>
  <c r="BA1964" i="64" s="1"/>
  <c r="BA1419" i="64"/>
  <c r="BA1446" i="64" s="1"/>
  <c r="BA1384" i="64"/>
  <c r="BA1411" i="64" s="1"/>
  <c r="BA1349" i="64"/>
  <c r="BA1376" i="64" s="1"/>
  <c r="BA1973" i="64"/>
  <c r="BA1998" i="64" s="1"/>
  <c r="BA1455" i="64"/>
  <c r="BA1482" i="64" s="1"/>
  <c r="BA1255" i="64"/>
  <c r="BA1268" i="64" s="1"/>
  <c r="BA2007" i="64"/>
  <c r="BA2032" i="64" s="1"/>
  <c r="BA1873" i="64"/>
  <c r="BA1900" i="64" s="1"/>
  <c r="BA1325" i="64"/>
  <c r="BA1231" i="64"/>
  <c r="BA1246" i="64" s="1"/>
  <c r="BA662" i="64"/>
  <c r="BA675" i="64" s="1"/>
  <c r="BA990" i="64"/>
  <c r="BA1003" i="64" s="1"/>
  <c r="BA1079" i="64"/>
  <c r="BA1094" i="64" s="1"/>
  <c r="BA1103" i="64"/>
  <c r="BA938" i="64"/>
  <c r="BA953" i="64" s="1"/>
  <c r="BA638" i="64"/>
  <c r="BA589" i="64"/>
  <c r="BA1688" i="64"/>
  <c r="BA1703" i="64" s="1"/>
  <c r="BA561" i="64"/>
  <c r="BA613" i="64"/>
  <c r="BA1712" i="64"/>
  <c r="BA1727" i="64" s="1"/>
  <c r="AS1657" i="64"/>
  <c r="AS1679" i="64" s="1"/>
  <c r="AS2463" i="64"/>
  <c r="AS2480" i="64" s="1"/>
  <c r="AS2437" i="64"/>
  <c r="AS2454" i="64" s="1"/>
  <c r="AS2412" i="64"/>
  <c r="AS2429" i="64" s="1"/>
  <c r="AS1602" i="64"/>
  <c r="AS1625" i="64" s="1"/>
  <c r="AS1634" i="64"/>
  <c r="AS1648" i="64" s="1"/>
  <c r="AS2386" i="64"/>
  <c r="AS2403" i="64" s="1"/>
  <c r="AS1580" i="64"/>
  <c r="AS1593" i="64" s="1"/>
  <c r="AS1786" i="64"/>
  <c r="AS1799" i="64" s="1"/>
  <c r="AS1535" i="64"/>
  <c r="AS1570" i="64" s="1"/>
  <c r="AS2515" i="64"/>
  <c r="AS2529" i="64" s="1"/>
  <c r="AS1909" i="64"/>
  <c r="AS1932" i="64" s="1"/>
  <c r="AS1419" i="64"/>
  <c r="AS1446" i="64" s="1"/>
  <c r="AS1491" i="64"/>
  <c r="AS1526" i="64" s="1"/>
  <c r="AS1941" i="64"/>
  <c r="AS1964" i="64" s="1"/>
  <c r="AS1873" i="64"/>
  <c r="AS1900" i="64" s="1"/>
  <c r="AS1384" i="64"/>
  <c r="AS1411" i="64" s="1"/>
  <c r="AS1349" i="64"/>
  <c r="AS1376" i="64" s="1"/>
  <c r="AS1973" i="64"/>
  <c r="AS1998" i="64" s="1"/>
  <c r="AS1255" i="64"/>
  <c r="AS1268" i="64" s="1"/>
  <c r="AS1455" i="64"/>
  <c r="AS1482" i="64" s="1"/>
  <c r="AS2007" i="64"/>
  <c r="AS2032" i="64" s="1"/>
  <c r="AS1325" i="64"/>
  <c r="AS662" i="64"/>
  <c r="AS675" i="64" s="1"/>
  <c r="AS1231" i="64"/>
  <c r="AS1246" i="64" s="1"/>
  <c r="AS990" i="64"/>
  <c r="AS1003" i="64" s="1"/>
  <c r="AS1103" i="64"/>
  <c r="AS1079" i="64"/>
  <c r="AS1094" i="64" s="1"/>
  <c r="AS938" i="64"/>
  <c r="AS953" i="64" s="1"/>
  <c r="AS589" i="64"/>
  <c r="AS561" i="64"/>
  <c r="AS638" i="64"/>
  <c r="AS613" i="64"/>
  <c r="AS1712" i="64"/>
  <c r="AS1727" i="64" s="1"/>
  <c r="AK1657" i="64"/>
  <c r="AK1679" i="64" s="1"/>
  <c r="AK2437" i="64"/>
  <c r="AK2454" i="64" s="1"/>
  <c r="AK2463" i="64"/>
  <c r="AK2480" i="64" s="1"/>
  <c r="AK2412" i="64"/>
  <c r="AK2429" i="64" s="1"/>
  <c r="AK1634" i="64"/>
  <c r="AK1648" i="64" s="1"/>
  <c r="AK2386" i="64"/>
  <c r="AK2403" i="64" s="1"/>
  <c r="AK1602" i="64"/>
  <c r="AK1625" i="64" s="1"/>
  <c r="AK1580" i="64"/>
  <c r="AK1593" i="64" s="1"/>
  <c r="AK1786" i="64"/>
  <c r="AK1799" i="64" s="1"/>
  <c r="AK1535" i="64"/>
  <c r="AK1570" i="64" s="1"/>
  <c r="AK2515" i="64"/>
  <c r="AK2529" i="64" s="1"/>
  <c r="AK1909" i="64"/>
  <c r="AK1932" i="64" s="1"/>
  <c r="AK1491" i="64"/>
  <c r="AK1526" i="64" s="1"/>
  <c r="AK1941" i="64"/>
  <c r="AK1964" i="64" s="1"/>
  <c r="AK1873" i="64"/>
  <c r="AK1900" i="64" s="1"/>
  <c r="AK1419" i="64"/>
  <c r="AK1446" i="64" s="1"/>
  <c r="AK1384" i="64"/>
  <c r="AK1411" i="64" s="1"/>
  <c r="AK1455" i="64"/>
  <c r="AK1482" i="64" s="1"/>
  <c r="AK1349" i="64"/>
  <c r="AK1376" i="64" s="1"/>
  <c r="AK1973" i="64"/>
  <c r="AK1998" i="64" s="1"/>
  <c r="AK1255" i="64"/>
  <c r="AK1268" i="64" s="1"/>
  <c r="AK1325" i="64"/>
  <c r="AK2007" i="64"/>
  <c r="AK2032" i="64" s="1"/>
  <c r="AK662" i="64"/>
  <c r="AK675" i="64" s="1"/>
  <c r="AK1103" i="64"/>
  <c r="AK990" i="64"/>
  <c r="AK1003" i="64" s="1"/>
  <c r="AK1079" i="64"/>
  <c r="AK1094" i="64" s="1"/>
  <c r="AK1231" i="64"/>
  <c r="AK1246" i="64" s="1"/>
  <c r="AK938" i="64"/>
  <c r="AK953" i="64" s="1"/>
  <c r="AK589" i="64"/>
  <c r="AK638" i="64"/>
  <c r="AK1688" i="64"/>
  <c r="AK1703" i="64" s="1"/>
  <c r="AK561" i="64"/>
  <c r="AK613" i="64"/>
  <c r="AK1712" i="64"/>
  <c r="AK1727" i="64" s="1"/>
  <c r="AC1657" i="64"/>
  <c r="AC1679" i="64" s="1"/>
  <c r="AC2437" i="64"/>
  <c r="AC2454" i="64" s="1"/>
  <c r="AC2463" i="64"/>
  <c r="AC2480" i="64" s="1"/>
  <c r="AC1634" i="64"/>
  <c r="AC1648" i="64" s="1"/>
  <c r="AC2412" i="64"/>
  <c r="AC2429" i="64" s="1"/>
  <c r="AC1580" i="64"/>
  <c r="AC1593" i="64" s="1"/>
  <c r="AC2386" i="64"/>
  <c r="AC2403" i="64" s="1"/>
  <c r="AC1786" i="64"/>
  <c r="AC1799" i="64" s="1"/>
  <c r="AC1535" i="64"/>
  <c r="AC1570" i="64" s="1"/>
  <c r="AC1602" i="64"/>
  <c r="AC1625" i="64" s="1"/>
  <c r="AC2515" i="64"/>
  <c r="AC2529" i="64" s="1"/>
  <c r="AC1909" i="64"/>
  <c r="AC1932" i="64" s="1"/>
  <c r="AC1491" i="64"/>
  <c r="AC1526" i="64" s="1"/>
  <c r="AC1941" i="64"/>
  <c r="AC1964" i="64" s="1"/>
  <c r="AC1384" i="64"/>
  <c r="AC1411" i="64" s="1"/>
  <c r="AC1349" i="64"/>
  <c r="AC1376" i="64" s="1"/>
  <c r="AC1873" i="64"/>
  <c r="AC1900" i="64" s="1"/>
  <c r="AC1455" i="64"/>
  <c r="AC1482" i="64" s="1"/>
  <c r="AC1973" i="64"/>
  <c r="AC1998" i="64" s="1"/>
  <c r="AC1419" i="64"/>
  <c r="AC1446" i="64" s="1"/>
  <c r="AC1255" i="64"/>
  <c r="AC1268" i="64" s="1"/>
  <c r="AC2007" i="64"/>
  <c r="AC2032" i="64" s="1"/>
  <c r="AC1103" i="64"/>
  <c r="AC1231" i="64"/>
  <c r="AC1246" i="64" s="1"/>
  <c r="AC990" i="64"/>
  <c r="AC1003" i="64" s="1"/>
  <c r="AC1325" i="64"/>
  <c r="AC1079" i="64"/>
  <c r="AC1094" i="64" s="1"/>
  <c r="AC938" i="64"/>
  <c r="AC953" i="64" s="1"/>
  <c r="AC589" i="64"/>
  <c r="AC662" i="64"/>
  <c r="AC675" i="64" s="1"/>
  <c r="AC561" i="64"/>
  <c r="AC613" i="64"/>
  <c r="AC1712" i="64"/>
  <c r="AC1727" i="64" s="1"/>
  <c r="U1657" i="64"/>
  <c r="U1679" i="64" s="1"/>
  <c r="U2463" i="64"/>
  <c r="U2480" i="64" s="1"/>
  <c r="U2437" i="64"/>
  <c r="U2454" i="64" s="1"/>
  <c r="U2412" i="64"/>
  <c r="U2429" i="64" s="1"/>
  <c r="U1634" i="64"/>
  <c r="U1648" i="64" s="1"/>
  <c r="U2386" i="64"/>
  <c r="U2403" i="64" s="1"/>
  <c r="U1580" i="64"/>
  <c r="U1593" i="64" s="1"/>
  <c r="U1602" i="64"/>
  <c r="U1625" i="64" s="1"/>
  <c r="U1786" i="64"/>
  <c r="U1799" i="64" s="1"/>
  <c r="U1535" i="64"/>
  <c r="U1570" i="64" s="1"/>
  <c r="U2515" i="64"/>
  <c r="U2529" i="64" s="1"/>
  <c r="U1909" i="64"/>
  <c r="U1932" i="64" s="1"/>
  <c r="U1491" i="64"/>
  <c r="U1526" i="64" s="1"/>
  <c r="U1941" i="64"/>
  <c r="U1964" i="64" s="1"/>
  <c r="U1873" i="64"/>
  <c r="U1900" i="64" s="1"/>
  <c r="U1384" i="64"/>
  <c r="U1411" i="64" s="1"/>
  <c r="U1349" i="64"/>
  <c r="U1376" i="64" s="1"/>
  <c r="U1419" i="64"/>
  <c r="U1446" i="64" s="1"/>
  <c r="U1973" i="64"/>
  <c r="U1998" i="64" s="1"/>
  <c r="U1455" i="64"/>
  <c r="U1482" i="64" s="1"/>
  <c r="U1255" i="64"/>
  <c r="U1268" i="64" s="1"/>
  <c r="U2007" i="64"/>
  <c r="U2032" i="64" s="1"/>
  <c r="U1325" i="64"/>
  <c r="U990" i="64"/>
  <c r="U1003" i="64" s="1"/>
  <c r="U1231" i="64"/>
  <c r="U1246" i="64" s="1"/>
  <c r="U1079" i="64"/>
  <c r="U1094" i="64" s="1"/>
  <c r="U1103" i="64"/>
  <c r="U938" i="64"/>
  <c r="U953" i="64" s="1"/>
  <c r="U589" i="64"/>
  <c r="U1688" i="64"/>
  <c r="U1703" i="64" s="1"/>
  <c r="U561" i="64"/>
  <c r="U662" i="64"/>
  <c r="U675" i="64" s="1"/>
  <c r="U638" i="64"/>
  <c r="U613" i="64"/>
  <c r="U1712" i="64"/>
  <c r="U1727" i="64" s="1"/>
  <c r="AH386" i="64"/>
  <c r="CK385" i="64"/>
  <c r="CC385" i="64"/>
  <c r="BM385" i="64"/>
  <c r="AO385" i="64"/>
  <c r="Y385" i="64"/>
  <c r="CJ382" i="64"/>
  <c r="CB382" i="64"/>
  <c r="BT382" i="64"/>
  <c r="BL382" i="64"/>
  <c r="BD382" i="64"/>
  <c r="AV382" i="64"/>
  <c r="AN382" i="64"/>
  <c r="AF382" i="64"/>
  <c r="X382" i="64"/>
  <c r="X395" i="64" s="1"/>
  <c r="CI381" i="64"/>
  <c r="CA381" i="64"/>
  <c r="BS381" i="64"/>
  <c r="BK381" i="64"/>
  <c r="AU381" i="64"/>
  <c r="AM381" i="64"/>
  <c r="AE381" i="64"/>
  <c r="W381" i="64"/>
  <c r="U404" i="64"/>
  <c r="AC404" i="64"/>
  <c r="AK404" i="64"/>
  <c r="AS404" i="64"/>
  <c r="BA404" i="64"/>
  <c r="BI404" i="64"/>
  <c r="BQ404" i="64"/>
  <c r="BY404" i="64"/>
  <c r="BY418" i="64" s="1"/>
  <c r="CG404" i="64"/>
  <c r="U405" i="64"/>
  <c r="AC405" i="64"/>
  <c r="AK405" i="64"/>
  <c r="AS405" i="64"/>
  <c r="BA405" i="64"/>
  <c r="BI405" i="64"/>
  <c r="BQ405" i="64"/>
  <c r="BY405" i="64"/>
  <c r="CG405" i="64"/>
  <c r="T408" i="64"/>
  <c r="AB408" i="64"/>
  <c r="AJ408" i="64"/>
  <c r="AR408" i="64"/>
  <c r="AZ408" i="64"/>
  <c r="BH408" i="64"/>
  <c r="BP408" i="64"/>
  <c r="BY408" i="64"/>
  <c r="CK408" i="64"/>
  <c r="AA409" i="64"/>
  <c r="AA419" i="64" s="1"/>
  <c r="AK409" i="64"/>
  <c r="AK419" i="64" s="1"/>
  <c r="AW409" i="64"/>
  <c r="AW419" i="64" s="1"/>
  <c r="BG409" i="64"/>
  <c r="BG419" i="64" s="1"/>
  <c r="BQ409" i="64"/>
  <c r="BQ419" i="64" s="1"/>
  <c r="CC409" i="64"/>
  <c r="CC419" i="64" s="1"/>
  <c r="AS454" i="64"/>
  <c r="BS454" i="64"/>
  <c r="X455" i="64"/>
  <c r="AK455" i="64"/>
  <c r="AW455" i="64"/>
  <c r="BK455" i="64"/>
  <c r="CJ455" i="64"/>
  <c r="AM458" i="64"/>
  <c r="AZ458" i="64"/>
  <c r="BL458" i="64"/>
  <c r="BZ458" i="64"/>
  <c r="AR459" i="64"/>
  <c r="BD459" i="64"/>
  <c r="BR459" i="64"/>
  <c r="CC459" i="64"/>
  <c r="T1711" i="64"/>
  <c r="AU1711" i="64"/>
  <c r="BG1711" i="64"/>
  <c r="BU1711" i="64"/>
  <c r="CI1711" i="64"/>
  <c r="AI1715" i="64"/>
  <c r="AA1716" i="64"/>
  <c r="AV564" i="64"/>
  <c r="AN565" i="64"/>
  <c r="BZ588" i="64"/>
  <c r="BZ603" i="64" s="1"/>
  <c r="BR589" i="64"/>
  <c r="BA592" i="64"/>
  <c r="AS593" i="64"/>
  <c r="S612" i="64"/>
  <c r="CE612" i="64"/>
  <c r="BW613" i="64"/>
  <c r="BK617" i="64"/>
  <c r="AZ637" i="64"/>
  <c r="CG638" i="64"/>
  <c r="AV642" i="64"/>
  <c r="BQ1687" i="64"/>
  <c r="BQ1702" i="64" s="1"/>
  <c r="CH989" i="64"/>
  <c r="CH1002" i="64" s="1"/>
  <c r="CI993" i="64"/>
  <c r="BJ661" i="64"/>
  <c r="BC1656" i="64"/>
  <c r="BC2411" i="64"/>
  <c r="BC2428" i="64" s="1"/>
  <c r="BC2436" i="64"/>
  <c r="BC2453" i="64" s="1"/>
  <c r="BC2462" i="64"/>
  <c r="BC2479" i="64" s="1"/>
  <c r="BC2385" i="64"/>
  <c r="BC2402" i="64" s="1"/>
  <c r="BC1633" i="64"/>
  <c r="BC1647" i="64" s="1"/>
  <c r="BC1601" i="64"/>
  <c r="BC1624" i="64" s="1"/>
  <c r="BC1785" i="64"/>
  <c r="BC1798" i="64" s="1"/>
  <c r="BC1579" i="64"/>
  <c r="BC1592" i="64" s="1"/>
  <c r="BC1490" i="64"/>
  <c r="BC1525" i="64" s="1"/>
  <c r="BC2514" i="64"/>
  <c r="BC2528" i="64" s="1"/>
  <c r="BC1534" i="64"/>
  <c r="BC1872" i="64"/>
  <c r="BC1899" i="64" s="1"/>
  <c r="BC1383" i="64"/>
  <c r="BC1410" i="64" s="1"/>
  <c r="BC1940" i="64"/>
  <c r="BC1963" i="64" s="1"/>
  <c r="BC1454" i="64"/>
  <c r="BC1481" i="64" s="1"/>
  <c r="BC1418" i="64"/>
  <c r="BC1445" i="64" s="1"/>
  <c r="BC1908" i="64"/>
  <c r="BC1931" i="64" s="1"/>
  <c r="BC1972" i="64"/>
  <c r="BC1997" i="64" s="1"/>
  <c r="BC2006" i="64"/>
  <c r="BC2031" i="64" s="1"/>
  <c r="BC1348" i="64"/>
  <c r="BC1375" i="64" s="1"/>
  <c r="BC1324" i="64"/>
  <c r="BC1339" i="64" s="1"/>
  <c r="BC1254" i="64"/>
  <c r="BC1267" i="64" s="1"/>
  <c r="BC989" i="64"/>
  <c r="BC1002" i="64" s="1"/>
  <c r="BC1230" i="64"/>
  <c r="BC1245" i="64" s="1"/>
  <c r="BC1102" i="64"/>
  <c r="BC1078" i="64"/>
  <c r="BC1093" i="64" s="1"/>
  <c r="BC937" i="64"/>
  <c r="BC952" i="64" s="1"/>
  <c r="BC1687" i="64"/>
  <c r="BC1702" i="64" s="1"/>
  <c r="BC661" i="64"/>
  <c r="BC560" i="64"/>
  <c r="BC580" i="64" s="1"/>
  <c r="BC612" i="64"/>
  <c r="BC637" i="64"/>
  <c r="BC588" i="64"/>
  <c r="BC603" i="64" s="1"/>
  <c r="CI1661" i="64"/>
  <c r="CI2467" i="64"/>
  <c r="CI2441" i="64"/>
  <c r="CI2416" i="64"/>
  <c r="CI1606" i="64"/>
  <c r="CI1584" i="64"/>
  <c r="CI1597" i="64" s="1"/>
  <c r="CI2390" i="64"/>
  <c r="CI2407" i="64" s="1"/>
  <c r="CI1790" i="64"/>
  <c r="CI1803" i="64" s="1"/>
  <c r="CI1638" i="64"/>
  <c r="CI1652" i="64" s="1"/>
  <c r="CI2519" i="64"/>
  <c r="CI2533" i="64" s="1"/>
  <c r="CI1495" i="64"/>
  <c r="CI1530" i="64" s="1"/>
  <c r="CI1539" i="64"/>
  <c r="CI1574" i="64" s="1"/>
  <c r="CI1945" i="64"/>
  <c r="CI1968" i="64" s="1"/>
  <c r="CI1877" i="64"/>
  <c r="CI1904" i="64" s="1"/>
  <c r="CI1913" i="64"/>
  <c r="CI1936" i="64" s="1"/>
  <c r="CI1977" i="64"/>
  <c r="CI2002" i="64" s="1"/>
  <c r="CI1459" i="64"/>
  <c r="CI1486" i="64" s="1"/>
  <c r="CI1423" i="64"/>
  <c r="CI1450" i="64" s="1"/>
  <c r="CI2011" i="64"/>
  <c r="CI2036" i="64" s="1"/>
  <c r="CI1388" i="64"/>
  <c r="CI1415" i="64" s="1"/>
  <c r="CI1235" i="64"/>
  <c r="CI1353" i="64"/>
  <c r="CI1380" i="64" s="1"/>
  <c r="CI1259" i="64"/>
  <c r="CI1272" i="64" s="1"/>
  <c r="CI1329" i="64"/>
  <c r="CI1083" i="64"/>
  <c r="CI1098" i="64" s="1"/>
  <c r="CI942" i="64"/>
  <c r="CI1107" i="64"/>
  <c r="CI1692" i="64"/>
  <c r="CI1707" i="64" s="1"/>
  <c r="CI666" i="64"/>
  <c r="CI679" i="64" s="1"/>
  <c r="CI565" i="64"/>
  <c r="CI1716" i="64"/>
  <c r="CI994" i="64"/>
  <c r="CI1007" i="64" s="1"/>
  <c r="CI642" i="64"/>
  <c r="CI617" i="64"/>
  <c r="CI593" i="64"/>
  <c r="AE1661" i="64"/>
  <c r="AE2467" i="64"/>
  <c r="AE2416" i="64"/>
  <c r="AE2441" i="64"/>
  <c r="AE1606" i="64"/>
  <c r="AE2390" i="64"/>
  <c r="AE2407" i="64" s="1"/>
  <c r="AE1584" i="64"/>
  <c r="AE1597" i="64" s="1"/>
  <c r="AE1638" i="64"/>
  <c r="AE1652" i="64" s="1"/>
  <c r="AE1790" i="64"/>
  <c r="AE1803" i="64" s="1"/>
  <c r="AE2519" i="64"/>
  <c r="AE2533" i="64" s="1"/>
  <c r="AE1495" i="64"/>
  <c r="AE1530" i="64" s="1"/>
  <c r="AE1539" i="64"/>
  <c r="AE1574" i="64" s="1"/>
  <c r="AE1877" i="64"/>
  <c r="AE1904" i="64" s="1"/>
  <c r="AE1459" i="64"/>
  <c r="AE1486" i="64" s="1"/>
  <c r="AE1945" i="64"/>
  <c r="AE1968" i="64" s="1"/>
  <c r="AE1913" i="64"/>
  <c r="AE1936" i="64" s="1"/>
  <c r="AE1423" i="64"/>
  <c r="AE1450" i="64" s="1"/>
  <c r="AE1977" i="64"/>
  <c r="AE2002" i="64" s="1"/>
  <c r="AE2011" i="64"/>
  <c r="AE2036" i="64" s="1"/>
  <c r="AE1353" i="64"/>
  <c r="AE1380" i="64" s="1"/>
  <c r="AE1388" i="64"/>
  <c r="AE1415" i="64" s="1"/>
  <c r="AE1235" i="64"/>
  <c r="AE1259" i="64"/>
  <c r="AE1272" i="64" s="1"/>
  <c r="AE942" i="64"/>
  <c r="AE1692" i="64"/>
  <c r="AE1707" i="64" s="1"/>
  <c r="AE1329" i="64"/>
  <c r="AE1083" i="64"/>
  <c r="AE1098" i="64" s="1"/>
  <c r="AE666" i="64"/>
  <c r="AE679" i="64" s="1"/>
  <c r="AE642" i="64"/>
  <c r="AE565" i="64"/>
  <c r="AE1107" i="64"/>
  <c r="AE994" i="64"/>
  <c r="AE1007" i="64" s="1"/>
  <c r="AE617" i="64"/>
  <c r="AE1716" i="64"/>
  <c r="AE593" i="64"/>
  <c r="X1660" i="64"/>
  <c r="X2466" i="64"/>
  <c r="X2415" i="64"/>
  <c r="X2440" i="64"/>
  <c r="X2389" i="64"/>
  <c r="X1637" i="64"/>
  <c r="X1605" i="64"/>
  <c r="X1583" i="64"/>
  <c r="X1789" i="64"/>
  <c r="X2518" i="64"/>
  <c r="X1876" i="64"/>
  <c r="X1494" i="64"/>
  <c r="X1944" i="64"/>
  <c r="X1458" i="64"/>
  <c r="X1912" i="64"/>
  <c r="X1538" i="64"/>
  <c r="X1387" i="64"/>
  <c r="X2010" i="64"/>
  <c r="X1352" i="64"/>
  <c r="X1422" i="64"/>
  <c r="X1328" i="64"/>
  <c r="X1234" i="64"/>
  <c r="X1249" i="64" s="1"/>
  <c r="X1106" i="64"/>
  <c r="X1225" i="64" s="1"/>
  <c r="X1976" i="64"/>
  <c r="X1691" i="64"/>
  <c r="X1258" i="64"/>
  <c r="X665" i="64"/>
  <c r="X678" i="64" s="1"/>
  <c r="X616" i="64"/>
  <c r="X1715" i="64"/>
  <c r="X592" i="64"/>
  <c r="X993" i="64"/>
  <c r="X941" i="64"/>
  <c r="AG1657" i="64"/>
  <c r="AG1679" i="64" s="1"/>
  <c r="AG2463" i="64"/>
  <c r="AG2480" i="64" s="1"/>
  <c r="AG2437" i="64"/>
  <c r="AG2454" i="64" s="1"/>
  <c r="AG2386" i="64"/>
  <c r="AG2403" i="64" s="1"/>
  <c r="AG2412" i="64"/>
  <c r="AG2429" i="64" s="1"/>
  <c r="AG1602" i="64"/>
  <c r="AG1625" i="64" s="1"/>
  <c r="AG1634" i="64"/>
  <c r="AG1648" i="64" s="1"/>
  <c r="AG1580" i="64"/>
  <c r="AG1593" i="64" s="1"/>
  <c r="AG1786" i="64"/>
  <c r="AG1799" i="64" s="1"/>
  <c r="AG2515" i="64"/>
  <c r="AG2529" i="64" s="1"/>
  <c r="AG1535" i="64"/>
  <c r="AG1570" i="64" s="1"/>
  <c r="AG1873" i="64"/>
  <c r="AG1900" i="64" s="1"/>
  <c r="AG1941" i="64"/>
  <c r="AG1964" i="64" s="1"/>
  <c r="AG1455" i="64"/>
  <c r="AG1482" i="64" s="1"/>
  <c r="AG1419" i="64"/>
  <c r="AG1446" i="64" s="1"/>
  <c r="AG1384" i="64"/>
  <c r="AG1411" i="64" s="1"/>
  <c r="AG1909" i="64"/>
  <c r="AG1932" i="64" s="1"/>
  <c r="AG2007" i="64"/>
  <c r="AG2032" i="64" s="1"/>
  <c r="AG1349" i="64"/>
  <c r="AG1376" i="64" s="1"/>
  <c r="AG1231" i="64"/>
  <c r="AG1246" i="64" s="1"/>
  <c r="AG1325" i="64"/>
  <c r="AG1491" i="64"/>
  <c r="AG1526" i="64" s="1"/>
  <c r="AG1103" i="64"/>
  <c r="AG1255" i="64"/>
  <c r="AG1268" i="64" s="1"/>
  <c r="AG1079" i="64"/>
  <c r="AG1094" i="64" s="1"/>
  <c r="AG1973" i="64"/>
  <c r="AG1998" i="64" s="1"/>
  <c r="AG1688" i="64"/>
  <c r="AG1703" i="64" s="1"/>
  <c r="AG662" i="64"/>
  <c r="AG675" i="64" s="1"/>
  <c r="AG613" i="64"/>
  <c r="AG1712" i="64"/>
  <c r="AG1727" i="64" s="1"/>
  <c r="AG638" i="64"/>
  <c r="AG589" i="64"/>
  <c r="AG938" i="64"/>
  <c r="AG953" i="64" s="1"/>
  <c r="X408" i="64"/>
  <c r="BD408" i="64"/>
  <c r="BK459" i="64"/>
  <c r="CL1656" i="64"/>
  <c r="CL2462" i="64"/>
  <c r="CL2479" i="64" s="1"/>
  <c r="CL2436" i="64"/>
  <c r="CL2453" i="64" s="1"/>
  <c r="CL2411" i="64"/>
  <c r="CL2428" i="64" s="1"/>
  <c r="CL1633" i="64"/>
  <c r="CL1647" i="64" s="1"/>
  <c r="CL2385" i="64"/>
  <c r="CL2402" i="64" s="1"/>
  <c r="CL1601" i="64"/>
  <c r="CL1624" i="64" s="1"/>
  <c r="CL1579" i="64"/>
  <c r="CL1592" i="64" s="1"/>
  <c r="CL2514" i="64"/>
  <c r="CL2528" i="64" s="1"/>
  <c r="CL1785" i="64"/>
  <c r="CL1798" i="64" s="1"/>
  <c r="CL1534" i="64"/>
  <c r="CL1940" i="64"/>
  <c r="CL1963" i="64" s="1"/>
  <c r="CL1490" i="64"/>
  <c r="CL1525" i="64" s="1"/>
  <c r="CL1454" i="64"/>
  <c r="CL1481" i="64" s="1"/>
  <c r="CL1418" i="64"/>
  <c r="CL1445" i="64" s="1"/>
  <c r="CL1383" i="64"/>
  <c r="CL1410" i="64" s="1"/>
  <c r="CL2006" i="64"/>
  <c r="CL2031" i="64" s="1"/>
  <c r="CL1348" i="64"/>
  <c r="CL1375" i="64" s="1"/>
  <c r="CL1908" i="64"/>
  <c r="CL1931" i="64" s="1"/>
  <c r="CL1872" i="64"/>
  <c r="CL1899" i="64" s="1"/>
  <c r="CL1324" i="64"/>
  <c r="CL1339" i="64" s="1"/>
  <c r="CL1972" i="64"/>
  <c r="CL1997" i="64" s="1"/>
  <c r="CL1254" i="64"/>
  <c r="CL1267" i="64" s="1"/>
  <c r="CL1078" i="64"/>
  <c r="CL1093" i="64" s="1"/>
  <c r="CL1102" i="64"/>
  <c r="CL937" i="64"/>
  <c r="CL952" i="64" s="1"/>
  <c r="CL661" i="64"/>
  <c r="CL637" i="64"/>
  <c r="CL1230" i="64"/>
  <c r="CL1245" i="64" s="1"/>
  <c r="CL989" i="64"/>
  <c r="CL1002" i="64" s="1"/>
  <c r="CL612" i="64"/>
  <c r="CL1711" i="64"/>
  <c r="CL588" i="64"/>
  <c r="CL603" i="64" s="1"/>
  <c r="CL1687" i="64"/>
  <c r="CL1702" i="64" s="1"/>
  <c r="CL560" i="64"/>
  <c r="CL580" i="64" s="1"/>
  <c r="CD1656" i="64"/>
  <c r="CD2462" i="64"/>
  <c r="CD2479" i="64" s="1"/>
  <c r="CD2436" i="64"/>
  <c r="CD2453" i="64" s="1"/>
  <c r="CD1633" i="64"/>
  <c r="CD1647" i="64" s="1"/>
  <c r="CD2411" i="64"/>
  <c r="CD2428" i="64" s="1"/>
  <c r="CD1601" i="64"/>
  <c r="CD1624" i="64" s="1"/>
  <c r="CD2385" i="64"/>
  <c r="CD2402" i="64" s="1"/>
  <c r="CD1579" i="64"/>
  <c r="CD1592" i="64" s="1"/>
  <c r="CD1785" i="64"/>
  <c r="CD1798" i="64" s="1"/>
  <c r="CD2514" i="64"/>
  <c r="CD2528" i="64" s="1"/>
  <c r="CD1534" i="64"/>
  <c r="CD1490" i="64"/>
  <c r="CD1525" i="64" s="1"/>
  <c r="CD1940" i="64"/>
  <c r="CD1963" i="64" s="1"/>
  <c r="CD1454" i="64"/>
  <c r="CD1481" i="64" s="1"/>
  <c r="CD1872" i="64"/>
  <c r="CD1899" i="64" s="1"/>
  <c r="CD1908" i="64"/>
  <c r="CD1931" i="64" s="1"/>
  <c r="CD1418" i="64"/>
  <c r="CD1445" i="64" s="1"/>
  <c r="CD2006" i="64"/>
  <c r="CD2031" i="64" s="1"/>
  <c r="CD1348" i="64"/>
  <c r="CD1375" i="64" s="1"/>
  <c r="CD1324" i="64"/>
  <c r="CD1339" i="64" s="1"/>
  <c r="CD1383" i="64"/>
  <c r="CD1410" i="64" s="1"/>
  <c r="CD1972" i="64"/>
  <c r="CD1997" i="64" s="1"/>
  <c r="CD1254" i="64"/>
  <c r="CD1267" i="64" s="1"/>
  <c r="CD1078" i="64"/>
  <c r="CD1093" i="64" s="1"/>
  <c r="CD1230" i="64"/>
  <c r="CD1245" i="64" s="1"/>
  <c r="CD937" i="64"/>
  <c r="CD952" i="64" s="1"/>
  <c r="CD661" i="64"/>
  <c r="CD637" i="64"/>
  <c r="CD989" i="64"/>
  <c r="CD1002" i="64" s="1"/>
  <c r="CD1102" i="64"/>
  <c r="CD612" i="64"/>
  <c r="CD1687" i="64"/>
  <c r="CD1702" i="64" s="1"/>
  <c r="CD1711" i="64"/>
  <c r="CD588" i="64"/>
  <c r="CD603" i="64" s="1"/>
  <c r="CD560" i="64"/>
  <c r="CD580" i="64" s="1"/>
  <c r="BV1656" i="64"/>
  <c r="BV2462" i="64"/>
  <c r="BV2479" i="64" s="1"/>
  <c r="BV2436" i="64"/>
  <c r="BV2453" i="64" s="1"/>
  <c r="BV1633" i="64"/>
  <c r="BV1647" i="64" s="1"/>
  <c r="BV2411" i="64"/>
  <c r="BV2428" i="64" s="1"/>
  <c r="BV1601" i="64"/>
  <c r="BV1624" i="64" s="1"/>
  <c r="BV2385" i="64"/>
  <c r="BV2402" i="64" s="1"/>
  <c r="BV1579" i="64"/>
  <c r="BV1592" i="64" s="1"/>
  <c r="BV2514" i="64"/>
  <c r="BV2528" i="64" s="1"/>
  <c r="BV1785" i="64"/>
  <c r="BV1798" i="64" s="1"/>
  <c r="BV1534" i="64"/>
  <c r="BV1940" i="64"/>
  <c r="BV1963" i="64" s="1"/>
  <c r="BV1872" i="64"/>
  <c r="BV1899" i="64" s="1"/>
  <c r="BV1908" i="64"/>
  <c r="BV1931" i="64" s="1"/>
  <c r="BV1454" i="64"/>
  <c r="BV1481" i="64" s="1"/>
  <c r="BV1418" i="64"/>
  <c r="BV1445" i="64" s="1"/>
  <c r="BV1490" i="64"/>
  <c r="BV1525" i="64" s="1"/>
  <c r="BV2006" i="64"/>
  <c r="BV2031" i="64" s="1"/>
  <c r="BV1383" i="64"/>
  <c r="BV1410" i="64" s="1"/>
  <c r="BV1348" i="64"/>
  <c r="BV1375" i="64" s="1"/>
  <c r="BV1324" i="64"/>
  <c r="BV1339" i="64" s="1"/>
  <c r="BV1972" i="64"/>
  <c r="BV1997" i="64" s="1"/>
  <c r="BV1078" i="64"/>
  <c r="BV1093" i="64" s="1"/>
  <c r="BV937" i="64"/>
  <c r="BV952" i="64" s="1"/>
  <c r="BV661" i="64"/>
  <c r="BV1102" i="64"/>
  <c r="BV637" i="64"/>
  <c r="BV1254" i="64"/>
  <c r="BV1267" i="64" s="1"/>
  <c r="BV1230" i="64"/>
  <c r="BV1245" i="64" s="1"/>
  <c r="BV989" i="64"/>
  <c r="BV1002" i="64" s="1"/>
  <c r="BV612" i="64"/>
  <c r="BV588" i="64"/>
  <c r="BV603" i="64" s="1"/>
  <c r="BV1687" i="64"/>
  <c r="BV1702" i="64" s="1"/>
  <c r="BV560" i="64"/>
  <c r="BV580" i="64" s="1"/>
  <c r="BN1656" i="64"/>
  <c r="BN2462" i="64"/>
  <c r="BN2479" i="64" s="1"/>
  <c r="BN2436" i="64"/>
  <c r="BN2453" i="64" s="1"/>
  <c r="BN1633" i="64"/>
  <c r="BN1647" i="64" s="1"/>
  <c r="BN2385" i="64"/>
  <c r="BN2402" i="64" s="1"/>
  <c r="BN1601" i="64"/>
  <c r="BN1624" i="64" s="1"/>
  <c r="BN2411" i="64"/>
  <c r="BN2428" i="64" s="1"/>
  <c r="BN1579" i="64"/>
  <c r="BN1592" i="64" s="1"/>
  <c r="BN2514" i="64"/>
  <c r="BN2528" i="64" s="1"/>
  <c r="BN1785" i="64"/>
  <c r="BN1798" i="64" s="1"/>
  <c r="BN1490" i="64"/>
  <c r="BN1525" i="64" s="1"/>
  <c r="BN1534" i="64"/>
  <c r="BN1940" i="64"/>
  <c r="BN1963" i="64" s="1"/>
  <c r="BN1454" i="64"/>
  <c r="BN1481" i="64" s="1"/>
  <c r="BN1872" i="64"/>
  <c r="BN1899" i="64" s="1"/>
  <c r="BN1418" i="64"/>
  <c r="BN1445" i="64" s="1"/>
  <c r="BN1383" i="64"/>
  <c r="BN1410" i="64" s="1"/>
  <c r="BN2006" i="64"/>
  <c r="BN2031" i="64" s="1"/>
  <c r="BN1348" i="64"/>
  <c r="BN1375" i="64" s="1"/>
  <c r="BN1324" i="64"/>
  <c r="BN1339" i="64" s="1"/>
  <c r="BN1972" i="64"/>
  <c r="BN1997" i="64" s="1"/>
  <c r="BN1908" i="64"/>
  <c r="BN1931" i="64" s="1"/>
  <c r="BN1254" i="64"/>
  <c r="BN1267" i="64" s="1"/>
  <c r="BN1078" i="64"/>
  <c r="BN1093" i="64" s="1"/>
  <c r="BN937" i="64"/>
  <c r="BN952" i="64" s="1"/>
  <c r="BN1230" i="64"/>
  <c r="BN1245" i="64" s="1"/>
  <c r="BN1102" i="64"/>
  <c r="BN661" i="64"/>
  <c r="BN637" i="64"/>
  <c r="BN989" i="64"/>
  <c r="BN1002" i="64" s="1"/>
  <c r="BN612" i="64"/>
  <c r="BN1687" i="64"/>
  <c r="BN1702" i="64" s="1"/>
  <c r="BN588" i="64"/>
  <c r="BN603" i="64" s="1"/>
  <c r="BN560" i="64"/>
  <c r="BN580" i="64" s="1"/>
  <c r="BF1656" i="64"/>
  <c r="BF2462" i="64"/>
  <c r="BF2479" i="64" s="1"/>
  <c r="BF2436" i="64"/>
  <c r="BF2453" i="64" s="1"/>
  <c r="BF2411" i="64"/>
  <c r="BF2428" i="64" s="1"/>
  <c r="BF2385" i="64"/>
  <c r="BF2402" i="64" s="1"/>
  <c r="BF1633" i="64"/>
  <c r="BF1647" i="64" s="1"/>
  <c r="BF1601" i="64"/>
  <c r="BF1624" i="64" s="1"/>
  <c r="BF1579" i="64"/>
  <c r="BF1592" i="64" s="1"/>
  <c r="BF1785" i="64"/>
  <c r="BF1798" i="64" s="1"/>
  <c r="BF2514" i="64"/>
  <c r="BF2528" i="64" s="1"/>
  <c r="BF1490" i="64"/>
  <c r="BF1525" i="64" s="1"/>
  <c r="BF1940" i="64"/>
  <c r="BF1963" i="64" s="1"/>
  <c r="BF1534" i="64"/>
  <c r="BF1872" i="64"/>
  <c r="BF1899" i="64" s="1"/>
  <c r="BF1454" i="64"/>
  <c r="BF1481" i="64" s="1"/>
  <c r="BF1908" i="64"/>
  <c r="BF1931" i="64" s="1"/>
  <c r="BF1418" i="64"/>
  <c r="BF1445" i="64" s="1"/>
  <c r="BF2006" i="64"/>
  <c r="BF2031" i="64" s="1"/>
  <c r="BF1348" i="64"/>
  <c r="BF1375" i="64" s="1"/>
  <c r="BF1324" i="64"/>
  <c r="BF1339" i="64" s="1"/>
  <c r="BF1383" i="64"/>
  <c r="BF1410" i="64" s="1"/>
  <c r="BF1972" i="64"/>
  <c r="BF1997" i="64" s="1"/>
  <c r="BF1254" i="64"/>
  <c r="BF1267" i="64" s="1"/>
  <c r="BF1230" i="64"/>
  <c r="BF1245" i="64" s="1"/>
  <c r="BF1078" i="64"/>
  <c r="BF1093" i="64" s="1"/>
  <c r="BF1102" i="64"/>
  <c r="BF937" i="64"/>
  <c r="BF952" i="64" s="1"/>
  <c r="BF661" i="64"/>
  <c r="BF637" i="64"/>
  <c r="BF989" i="64"/>
  <c r="BF1002" i="64" s="1"/>
  <c r="BF612" i="64"/>
  <c r="BF588" i="64"/>
  <c r="BF603" i="64" s="1"/>
  <c r="BF1687" i="64"/>
  <c r="BF1702" i="64" s="1"/>
  <c r="BF560" i="64"/>
  <c r="BF580" i="64" s="1"/>
  <c r="AX1656" i="64"/>
  <c r="AX2462" i="64"/>
  <c r="AX2479" i="64" s="1"/>
  <c r="AX2436" i="64"/>
  <c r="AX2453" i="64" s="1"/>
  <c r="AX2385" i="64"/>
  <c r="AX2402" i="64" s="1"/>
  <c r="AX1633" i="64"/>
  <c r="AX1647" i="64" s="1"/>
  <c r="AX1601" i="64"/>
  <c r="AX1624" i="64" s="1"/>
  <c r="AX2411" i="64"/>
  <c r="AX2428" i="64" s="1"/>
  <c r="AX1579" i="64"/>
  <c r="AX1592" i="64" s="1"/>
  <c r="AX2514" i="64"/>
  <c r="AX2528" i="64" s="1"/>
  <c r="AX1785" i="64"/>
  <c r="AX1798" i="64" s="1"/>
  <c r="AX1534" i="64"/>
  <c r="AX1490" i="64"/>
  <c r="AX1525" i="64" s="1"/>
  <c r="AX1940" i="64"/>
  <c r="AX1963" i="64" s="1"/>
  <c r="AX1908" i="64"/>
  <c r="AX1931" i="64" s="1"/>
  <c r="AX1454" i="64"/>
  <c r="AX1481" i="64" s="1"/>
  <c r="AX1418" i="64"/>
  <c r="AX1445" i="64" s="1"/>
  <c r="AX2006" i="64"/>
  <c r="AX2031" i="64" s="1"/>
  <c r="AX1383" i="64"/>
  <c r="AX1410" i="64" s="1"/>
  <c r="AX1872" i="64"/>
  <c r="AX1899" i="64" s="1"/>
  <c r="AX1348" i="64"/>
  <c r="AX1375" i="64" s="1"/>
  <c r="AX1324" i="64"/>
  <c r="AX1339" i="64" s="1"/>
  <c r="AX1972" i="64"/>
  <c r="AX1997" i="64" s="1"/>
  <c r="AX1254" i="64"/>
  <c r="AX1267" i="64" s="1"/>
  <c r="AX1078" i="64"/>
  <c r="AX1093" i="64" s="1"/>
  <c r="AX937" i="64"/>
  <c r="AX952" i="64" s="1"/>
  <c r="AX661" i="64"/>
  <c r="AX1230" i="64"/>
  <c r="AX1245" i="64" s="1"/>
  <c r="AX637" i="64"/>
  <c r="AX989" i="64"/>
  <c r="AX1002" i="64" s="1"/>
  <c r="AX612" i="64"/>
  <c r="AX1687" i="64"/>
  <c r="AX1702" i="64" s="1"/>
  <c r="AX1102" i="64"/>
  <c r="AX588" i="64"/>
  <c r="AX603" i="64" s="1"/>
  <c r="AX560" i="64"/>
  <c r="AX580" i="64" s="1"/>
  <c r="AP1656" i="64"/>
  <c r="AP2462" i="64"/>
  <c r="AP2479" i="64" s="1"/>
  <c r="AP2436" i="64"/>
  <c r="AP2453" i="64" s="1"/>
  <c r="AP2411" i="64"/>
  <c r="AP2428" i="64" s="1"/>
  <c r="AP1633" i="64"/>
  <c r="AP1647" i="64" s="1"/>
  <c r="AP1601" i="64"/>
  <c r="AP1624" i="64" s="1"/>
  <c r="AP2385" i="64"/>
  <c r="AP2402" i="64" s="1"/>
  <c r="AP1579" i="64"/>
  <c r="AP1592" i="64" s="1"/>
  <c r="AP1785" i="64"/>
  <c r="AP1798" i="64" s="1"/>
  <c r="AP2514" i="64"/>
  <c r="AP2528" i="64" s="1"/>
  <c r="AP1490" i="64"/>
  <c r="AP1525" i="64" s="1"/>
  <c r="AP1940" i="64"/>
  <c r="AP1963" i="64" s="1"/>
  <c r="AP1454" i="64"/>
  <c r="AP1481" i="64" s="1"/>
  <c r="AP1534" i="64"/>
  <c r="AP1872" i="64"/>
  <c r="AP1899" i="64" s="1"/>
  <c r="AP1908" i="64"/>
  <c r="AP1931" i="64" s="1"/>
  <c r="AP1418" i="64"/>
  <c r="AP1445" i="64" s="1"/>
  <c r="AP2006" i="64"/>
  <c r="AP2031" i="64" s="1"/>
  <c r="AP1348" i="64"/>
  <c r="AP1375" i="64" s="1"/>
  <c r="AP1324" i="64"/>
  <c r="AP1339" i="64" s="1"/>
  <c r="AP1972" i="64"/>
  <c r="AP1997" i="64" s="1"/>
  <c r="AP1383" i="64"/>
  <c r="AP1410" i="64" s="1"/>
  <c r="AP1078" i="64"/>
  <c r="AP1093" i="64" s="1"/>
  <c r="AP937" i="64"/>
  <c r="AP952" i="64" s="1"/>
  <c r="AP1230" i="64"/>
  <c r="AP1245" i="64" s="1"/>
  <c r="AP661" i="64"/>
  <c r="AP1254" i="64"/>
  <c r="AP1267" i="64" s="1"/>
  <c r="AP1102" i="64"/>
  <c r="AP637" i="64"/>
  <c r="AP989" i="64"/>
  <c r="AP1002" i="64" s="1"/>
  <c r="AP612" i="64"/>
  <c r="AP588" i="64"/>
  <c r="AP603" i="64" s="1"/>
  <c r="AP1687" i="64"/>
  <c r="AP1702" i="64" s="1"/>
  <c r="AP560" i="64"/>
  <c r="AP580" i="64" s="1"/>
  <c r="AH1656" i="64"/>
  <c r="AH2462" i="64"/>
  <c r="AH2479" i="64" s="1"/>
  <c r="AH2436" i="64"/>
  <c r="AH2453" i="64" s="1"/>
  <c r="AH2411" i="64"/>
  <c r="AH2428" i="64" s="1"/>
  <c r="AH2385" i="64"/>
  <c r="AH2402" i="64" s="1"/>
  <c r="AH1633" i="64"/>
  <c r="AH1647" i="64" s="1"/>
  <c r="AH1601" i="64"/>
  <c r="AH1624" i="64" s="1"/>
  <c r="AH1579" i="64"/>
  <c r="AH1592" i="64" s="1"/>
  <c r="AH2514" i="64"/>
  <c r="AH2528" i="64" s="1"/>
  <c r="AH1490" i="64"/>
  <c r="AH1525" i="64" s="1"/>
  <c r="AH1534" i="64"/>
  <c r="AH1940" i="64"/>
  <c r="AH1963" i="64" s="1"/>
  <c r="AH1785" i="64"/>
  <c r="AH1798" i="64" s="1"/>
  <c r="AH1872" i="64"/>
  <c r="AH1899" i="64" s="1"/>
  <c r="AH1908" i="64"/>
  <c r="AH1931" i="64" s="1"/>
  <c r="AH1454" i="64"/>
  <c r="AH1481" i="64" s="1"/>
  <c r="AH1418" i="64"/>
  <c r="AH1445" i="64" s="1"/>
  <c r="AH2006" i="64"/>
  <c r="AH2031" i="64" s="1"/>
  <c r="AH1348" i="64"/>
  <c r="AH1375" i="64" s="1"/>
  <c r="AH1383" i="64"/>
  <c r="AH1410" i="64" s="1"/>
  <c r="AH1324" i="64"/>
  <c r="AH1339" i="64" s="1"/>
  <c r="AH1972" i="64"/>
  <c r="AH1997" i="64" s="1"/>
  <c r="AH1254" i="64"/>
  <c r="AH1267" i="64" s="1"/>
  <c r="AH1078" i="64"/>
  <c r="AH1093" i="64" s="1"/>
  <c r="AH937" i="64"/>
  <c r="AH952" i="64" s="1"/>
  <c r="AH1102" i="64"/>
  <c r="AH661" i="64"/>
  <c r="AH637" i="64"/>
  <c r="AH989" i="64"/>
  <c r="AH1002" i="64" s="1"/>
  <c r="AH612" i="64"/>
  <c r="AH1230" i="64"/>
  <c r="AH1245" i="64" s="1"/>
  <c r="AH1687" i="64"/>
  <c r="AH1702" i="64" s="1"/>
  <c r="AH588" i="64"/>
  <c r="AH603" i="64" s="1"/>
  <c r="AH560" i="64"/>
  <c r="AH580" i="64" s="1"/>
  <c r="Z1656" i="64"/>
  <c r="Z2462" i="64"/>
  <c r="Z2479" i="64" s="1"/>
  <c r="Z2436" i="64"/>
  <c r="Z2453" i="64" s="1"/>
  <c r="Z1633" i="64"/>
  <c r="Z1647" i="64" s="1"/>
  <c r="Z2385" i="64"/>
  <c r="Z2402" i="64" s="1"/>
  <c r="Z1601" i="64"/>
  <c r="Z1624" i="64" s="1"/>
  <c r="Z1579" i="64"/>
  <c r="Z1592" i="64" s="1"/>
  <c r="Z2514" i="64"/>
  <c r="Z2528" i="64" s="1"/>
  <c r="Z2411" i="64"/>
  <c r="Z2428" i="64" s="1"/>
  <c r="Z1785" i="64"/>
  <c r="Z1798" i="64" s="1"/>
  <c r="Z1490" i="64"/>
  <c r="Z1525" i="64" s="1"/>
  <c r="Z1940" i="64"/>
  <c r="Z1963" i="64" s="1"/>
  <c r="Z1534" i="64"/>
  <c r="Z1454" i="64"/>
  <c r="Z1481" i="64" s="1"/>
  <c r="Z1418" i="64"/>
  <c r="Z1445" i="64" s="1"/>
  <c r="Z1383" i="64"/>
  <c r="Z1410" i="64" s="1"/>
  <c r="Z1348" i="64"/>
  <c r="Z1375" i="64" s="1"/>
  <c r="Z1324" i="64"/>
  <c r="Z1339" i="64" s="1"/>
  <c r="Z1908" i="64"/>
  <c r="Z1931" i="64" s="1"/>
  <c r="Z1872" i="64"/>
  <c r="Z1899" i="64" s="1"/>
  <c r="Z1972" i="64"/>
  <c r="Z1997" i="64" s="1"/>
  <c r="Z1254" i="64"/>
  <c r="Z1267" i="64" s="1"/>
  <c r="Z2006" i="64"/>
  <c r="Z2031" i="64" s="1"/>
  <c r="Z1078" i="64"/>
  <c r="Z1093" i="64" s="1"/>
  <c r="Z1102" i="64"/>
  <c r="Z937" i="64"/>
  <c r="Z952" i="64" s="1"/>
  <c r="Z661" i="64"/>
  <c r="Z1230" i="64"/>
  <c r="Z1245" i="64" s="1"/>
  <c r="Z637" i="64"/>
  <c r="Z989" i="64"/>
  <c r="Z1002" i="64" s="1"/>
  <c r="Z612" i="64"/>
  <c r="Z588" i="64"/>
  <c r="Z603" i="64" s="1"/>
  <c r="Z1687" i="64"/>
  <c r="Z1702" i="64" s="1"/>
  <c r="Z560" i="64"/>
  <c r="Z580" i="64" s="1"/>
  <c r="CL1661" i="64"/>
  <c r="CL2467" i="64"/>
  <c r="CL2441" i="64"/>
  <c r="CL2390" i="64"/>
  <c r="CL2407" i="64" s="1"/>
  <c r="CL2416" i="64"/>
  <c r="CL1606" i="64"/>
  <c r="CL1638" i="64"/>
  <c r="CL1652" i="64" s="1"/>
  <c r="CL2519" i="64"/>
  <c r="CL2533" i="64" s="1"/>
  <c r="CL1584" i="64"/>
  <c r="CL1597" i="64" s="1"/>
  <c r="CL1945" i="64"/>
  <c r="CL1968" i="64" s="1"/>
  <c r="CL1790" i="64"/>
  <c r="CL1803" i="64" s="1"/>
  <c r="CL1539" i="64"/>
  <c r="CL1574" i="64" s="1"/>
  <c r="CL1495" i="64"/>
  <c r="CL1530" i="64" s="1"/>
  <c r="CL1459" i="64"/>
  <c r="CL1486" i="64" s="1"/>
  <c r="CL1913" i="64"/>
  <c r="CL1936" i="64" s="1"/>
  <c r="CL1423" i="64"/>
  <c r="CL1450" i="64" s="1"/>
  <c r="CL2011" i="64"/>
  <c r="CL2036" i="64" s="1"/>
  <c r="CL1877" i="64"/>
  <c r="CL1904" i="64" s="1"/>
  <c r="CL1388" i="64"/>
  <c r="CL1415" i="64" s="1"/>
  <c r="CL1353" i="64"/>
  <c r="CL1380" i="64" s="1"/>
  <c r="CL1329" i="64"/>
  <c r="CL1977" i="64"/>
  <c r="CL2002" i="64" s="1"/>
  <c r="CL1235" i="64"/>
  <c r="CL1107" i="64"/>
  <c r="CL1083" i="64"/>
  <c r="CL1098" i="64" s="1"/>
  <c r="CL1692" i="64"/>
  <c r="CL1707" i="64" s="1"/>
  <c r="CL666" i="64"/>
  <c r="CL679" i="64" s="1"/>
  <c r="CL642" i="64"/>
  <c r="CL994" i="64"/>
  <c r="CL1007" i="64" s="1"/>
  <c r="CL1259" i="64"/>
  <c r="CL1272" i="64" s="1"/>
  <c r="CL1716" i="64"/>
  <c r="CL942" i="64"/>
  <c r="CL617" i="64"/>
  <c r="CL593" i="64"/>
  <c r="CL565" i="64"/>
  <c r="CL459" i="64"/>
  <c r="CD1661" i="64"/>
  <c r="CD2467" i="64"/>
  <c r="CD2441" i="64"/>
  <c r="CD2390" i="64"/>
  <c r="CD2407" i="64" s="1"/>
  <c r="CD2416" i="64"/>
  <c r="CD1638" i="64"/>
  <c r="CD1652" i="64" s="1"/>
  <c r="CD2519" i="64"/>
  <c r="CD2533" i="64" s="1"/>
  <c r="CD1606" i="64"/>
  <c r="CD1584" i="64"/>
  <c r="CD1597" i="64" s="1"/>
  <c r="CD1790" i="64"/>
  <c r="CD1803" i="64" s="1"/>
  <c r="CD1945" i="64"/>
  <c r="CD1968" i="64" s="1"/>
  <c r="CD1495" i="64"/>
  <c r="CD1530" i="64" s="1"/>
  <c r="CD1539" i="64"/>
  <c r="CD1574" i="64" s="1"/>
  <c r="CD1459" i="64"/>
  <c r="CD1486" i="64" s="1"/>
  <c r="CD1913" i="64"/>
  <c r="CD1936" i="64" s="1"/>
  <c r="CD1877" i="64"/>
  <c r="CD1904" i="64" s="1"/>
  <c r="CD1423" i="64"/>
  <c r="CD1450" i="64" s="1"/>
  <c r="CD2011" i="64"/>
  <c r="CD2036" i="64" s="1"/>
  <c r="CD1353" i="64"/>
  <c r="CD1380" i="64" s="1"/>
  <c r="CD1329" i="64"/>
  <c r="CD1977" i="64"/>
  <c r="CD2002" i="64" s="1"/>
  <c r="CD1388" i="64"/>
  <c r="CD1415" i="64" s="1"/>
  <c r="CD1235" i="64"/>
  <c r="CD1107" i="64"/>
  <c r="CD1259" i="64"/>
  <c r="CD1272" i="64" s="1"/>
  <c r="CD1692" i="64"/>
  <c r="CD1707" i="64" s="1"/>
  <c r="CD666" i="64"/>
  <c r="CD679" i="64" s="1"/>
  <c r="CD642" i="64"/>
  <c r="CD994" i="64"/>
  <c r="CD1007" i="64" s="1"/>
  <c r="CD1083" i="64"/>
  <c r="CD1098" i="64" s="1"/>
  <c r="CD617" i="64"/>
  <c r="CD1716" i="64"/>
  <c r="CD593" i="64"/>
  <c r="CD942" i="64"/>
  <c r="CD565" i="64"/>
  <c r="CD459" i="64"/>
  <c r="BV1661" i="64"/>
  <c r="BV2467" i="64"/>
  <c r="BV2441" i="64"/>
  <c r="BV2416" i="64"/>
  <c r="BV2390" i="64"/>
  <c r="BV2407" i="64" s="1"/>
  <c r="BV1638" i="64"/>
  <c r="BV1652" i="64" s="1"/>
  <c r="BV1606" i="64"/>
  <c r="BV2519" i="64"/>
  <c r="BV2533" i="64" s="1"/>
  <c r="BV1584" i="64"/>
  <c r="BV1597" i="64" s="1"/>
  <c r="BV1945" i="64"/>
  <c r="BV1968" i="64" s="1"/>
  <c r="BV1495" i="64"/>
  <c r="BV1530" i="64" s="1"/>
  <c r="BV1459" i="64"/>
  <c r="BV1486" i="64" s="1"/>
  <c r="BV1790" i="64"/>
  <c r="BV1803" i="64" s="1"/>
  <c r="BV1913" i="64"/>
  <c r="BV1936" i="64" s="1"/>
  <c r="BV1877" i="64"/>
  <c r="BV1904" i="64" s="1"/>
  <c r="BV1423" i="64"/>
  <c r="BV1450" i="64" s="1"/>
  <c r="BV2011" i="64"/>
  <c r="BV2036" i="64" s="1"/>
  <c r="BV1353" i="64"/>
  <c r="BV1380" i="64" s="1"/>
  <c r="BV1539" i="64"/>
  <c r="BV1574" i="64" s="1"/>
  <c r="BV1388" i="64"/>
  <c r="BV1415" i="64" s="1"/>
  <c r="BV1329" i="64"/>
  <c r="BV1977" i="64"/>
  <c r="BV2002" i="64" s="1"/>
  <c r="BV1235" i="64"/>
  <c r="BV1259" i="64"/>
  <c r="BV1272" i="64" s="1"/>
  <c r="BV1107" i="64"/>
  <c r="BV1692" i="64"/>
  <c r="BV1707" i="64" s="1"/>
  <c r="BV666" i="64"/>
  <c r="BV679" i="64" s="1"/>
  <c r="BV642" i="64"/>
  <c r="BV1083" i="64"/>
  <c r="BV1098" i="64" s="1"/>
  <c r="BV994" i="64"/>
  <c r="BV1007" i="64" s="1"/>
  <c r="BV942" i="64"/>
  <c r="BV1716" i="64"/>
  <c r="BV593" i="64"/>
  <c r="BV565" i="64"/>
  <c r="BV617" i="64"/>
  <c r="BV459" i="64"/>
  <c r="BN1661" i="64"/>
  <c r="BN2467" i="64"/>
  <c r="BN2441" i="64"/>
  <c r="BN2416" i="64"/>
  <c r="BN2390" i="64"/>
  <c r="BN2407" i="64" s="1"/>
  <c r="BN1638" i="64"/>
  <c r="BN1652" i="64" s="1"/>
  <c r="BN1606" i="64"/>
  <c r="BN2519" i="64"/>
  <c r="BN2533" i="64" s="1"/>
  <c r="BN1584" i="64"/>
  <c r="BN1597" i="64" s="1"/>
  <c r="BN1945" i="64"/>
  <c r="BN1968" i="64" s="1"/>
  <c r="BN1790" i="64"/>
  <c r="BN1803" i="64" s="1"/>
  <c r="BN1539" i="64"/>
  <c r="BN1574" i="64" s="1"/>
  <c r="BN1459" i="64"/>
  <c r="BN1486" i="64" s="1"/>
  <c r="BN1913" i="64"/>
  <c r="BN1936" i="64" s="1"/>
  <c r="BN1495" i="64"/>
  <c r="BN1530" i="64" s="1"/>
  <c r="BN1423" i="64"/>
  <c r="BN1450" i="64" s="1"/>
  <c r="BN1877" i="64"/>
  <c r="BN1904" i="64" s="1"/>
  <c r="BN1388" i="64"/>
  <c r="BN1415" i="64" s="1"/>
  <c r="BN2011" i="64"/>
  <c r="BN2036" i="64" s="1"/>
  <c r="BN1353" i="64"/>
  <c r="BN1380" i="64" s="1"/>
  <c r="BN1329" i="64"/>
  <c r="BN1977" i="64"/>
  <c r="BN2002" i="64" s="1"/>
  <c r="BN1235" i="64"/>
  <c r="BN1259" i="64"/>
  <c r="BN1272" i="64" s="1"/>
  <c r="BN1107" i="64"/>
  <c r="BN1692" i="64"/>
  <c r="BN1707" i="64" s="1"/>
  <c r="BN666" i="64"/>
  <c r="BN679" i="64" s="1"/>
  <c r="BN1083" i="64"/>
  <c r="BN1098" i="64" s="1"/>
  <c r="BN642" i="64"/>
  <c r="BN994" i="64"/>
  <c r="BN1007" i="64" s="1"/>
  <c r="BN1716" i="64"/>
  <c r="BN593" i="64"/>
  <c r="BN942" i="64"/>
  <c r="BN617" i="64"/>
  <c r="BN565" i="64"/>
  <c r="BN459" i="64"/>
  <c r="BF1661" i="64"/>
  <c r="BF2467" i="64"/>
  <c r="BF2441" i="64"/>
  <c r="BF2416" i="64"/>
  <c r="BF2390" i="64"/>
  <c r="BF2407" i="64" s="1"/>
  <c r="BF1638" i="64"/>
  <c r="BF1652" i="64" s="1"/>
  <c r="BF1606" i="64"/>
  <c r="BF2519" i="64"/>
  <c r="BF2533" i="64" s="1"/>
  <c r="BF1584" i="64"/>
  <c r="BF1597" i="64" s="1"/>
  <c r="BF1790" i="64"/>
  <c r="BF1803" i="64" s="1"/>
  <c r="BF1945" i="64"/>
  <c r="BF1968" i="64" s="1"/>
  <c r="BF1539" i="64"/>
  <c r="BF1574" i="64" s="1"/>
  <c r="BF1495" i="64"/>
  <c r="BF1530" i="64" s="1"/>
  <c r="BF1459" i="64"/>
  <c r="BF1486" i="64" s="1"/>
  <c r="BF1913" i="64"/>
  <c r="BF1936" i="64" s="1"/>
  <c r="BF1877" i="64"/>
  <c r="BF1904" i="64" s="1"/>
  <c r="BF1423" i="64"/>
  <c r="BF1450" i="64" s="1"/>
  <c r="BF2011" i="64"/>
  <c r="BF2036" i="64" s="1"/>
  <c r="BF1353" i="64"/>
  <c r="BF1380" i="64" s="1"/>
  <c r="BF1329" i="64"/>
  <c r="BF1388" i="64"/>
  <c r="BF1415" i="64" s="1"/>
  <c r="BF1977" i="64"/>
  <c r="BF2002" i="64" s="1"/>
  <c r="BF1235" i="64"/>
  <c r="BF1107" i="64"/>
  <c r="BF1259" i="64"/>
  <c r="BF1272" i="64" s="1"/>
  <c r="BF1083" i="64"/>
  <c r="BF1098" i="64" s="1"/>
  <c r="BF1692" i="64"/>
  <c r="BF1707" i="64" s="1"/>
  <c r="BF666" i="64"/>
  <c r="BF679" i="64" s="1"/>
  <c r="BF642" i="64"/>
  <c r="BF994" i="64"/>
  <c r="BF1007" i="64" s="1"/>
  <c r="BF1716" i="64"/>
  <c r="BF617" i="64"/>
  <c r="BF593" i="64"/>
  <c r="BF565" i="64"/>
  <c r="BF942" i="64"/>
  <c r="BF459" i="64"/>
  <c r="AX1661" i="64"/>
  <c r="AX2467" i="64"/>
  <c r="AX2441" i="64"/>
  <c r="AX2416" i="64"/>
  <c r="AX2390" i="64"/>
  <c r="AX2407" i="64" s="1"/>
  <c r="AX1606" i="64"/>
  <c r="AX2519" i="64"/>
  <c r="AX2533" i="64" s="1"/>
  <c r="AX1638" i="64"/>
  <c r="AX1652" i="64" s="1"/>
  <c r="AX1584" i="64"/>
  <c r="AX1597" i="64" s="1"/>
  <c r="AX1945" i="64"/>
  <c r="AX1968" i="64" s="1"/>
  <c r="AX1790" i="64"/>
  <c r="AX1803" i="64" s="1"/>
  <c r="AX1539" i="64"/>
  <c r="AX1574" i="64" s="1"/>
  <c r="AX1495" i="64"/>
  <c r="AX1530" i="64" s="1"/>
  <c r="AX1459" i="64"/>
  <c r="AX1486" i="64" s="1"/>
  <c r="AX1913" i="64"/>
  <c r="AX1936" i="64" s="1"/>
  <c r="AX1423" i="64"/>
  <c r="AX1450" i="64" s="1"/>
  <c r="AX1877" i="64"/>
  <c r="AX1904" i="64" s="1"/>
  <c r="AX2011" i="64"/>
  <c r="AX2036" i="64" s="1"/>
  <c r="AX1388" i="64"/>
  <c r="AX1415" i="64" s="1"/>
  <c r="AX1353" i="64"/>
  <c r="AX1380" i="64" s="1"/>
  <c r="AX1329" i="64"/>
  <c r="AX1977" i="64"/>
  <c r="AX2002" i="64" s="1"/>
  <c r="AX1235" i="64"/>
  <c r="AX1107" i="64"/>
  <c r="AX1259" i="64"/>
  <c r="AX1272" i="64" s="1"/>
  <c r="AX1692" i="64"/>
  <c r="AX1707" i="64" s="1"/>
  <c r="AX666" i="64"/>
  <c r="AX679" i="64" s="1"/>
  <c r="AX642" i="64"/>
  <c r="AX994" i="64"/>
  <c r="AX1007" i="64" s="1"/>
  <c r="AX617" i="64"/>
  <c r="AX1716" i="64"/>
  <c r="AX942" i="64"/>
  <c r="AX593" i="64"/>
  <c r="AX1083" i="64"/>
  <c r="AX1098" i="64" s="1"/>
  <c r="AX565" i="64"/>
  <c r="AX459" i="64"/>
  <c r="AP1661" i="64"/>
  <c r="AP2467" i="64"/>
  <c r="AP2441" i="64"/>
  <c r="AP2416" i="64"/>
  <c r="AP2390" i="64"/>
  <c r="AP2407" i="64" s="1"/>
  <c r="AP1606" i="64"/>
  <c r="AP2519" i="64"/>
  <c r="AP2533" i="64" s="1"/>
  <c r="AP1584" i="64"/>
  <c r="AP1597" i="64" s="1"/>
  <c r="AP1790" i="64"/>
  <c r="AP1803" i="64" s="1"/>
  <c r="AP1945" i="64"/>
  <c r="AP1968" i="64" s="1"/>
  <c r="AP1638" i="64"/>
  <c r="AP1652" i="64" s="1"/>
  <c r="AP1495" i="64"/>
  <c r="AP1530" i="64" s="1"/>
  <c r="AP1539" i="64"/>
  <c r="AP1574" i="64" s="1"/>
  <c r="AP1459" i="64"/>
  <c r="AP1486" i="64" s="1"/>
  <c r="AP1913" i="64"/>
  <c r="AP1936" i="64" s="1"/>
  <c r="AP1877" i="64"/>
  <c r="AP1904" i="64" s="1"/>
  <c r="AP1423" i="64"/>
  <c r="AP1450" i="64" s="1"/>
  <c r="AP2011" i="64"/>
  <c r="AP2036" i="64" s="1"/>
  <c r="AP1353" i="64"/>
  <c r="AP1380" i="64" s="1"/>
  <c r="AP1329" i="64"/>
  <c r="AP1977" i="64"/>
  <c r="AP2002" i="64" s="1"/>
  <c r="AP1235" i="64"/>
  <c r="AP1259" i="64"/>
  <c r="AP1272" i="64" s="1"/>
  <c r="AP1107" i="64"/>
  <c r="AP1692" i="64"/>
  <c r="AP1707" i="64" s="1"/>
  <c r="AP666" i="64"/>
  <c r="AP679" i="64" s="1"/>
  <c r="AP1388" i="64"/>
  <c r="AP1415" i="64" s="1"/>
  <c r="AP642" i="64"/>
  <c r="AP1083" i="64"/>
  <c r="AP1098" i="64" s="1"/>
  <c r="AP994" i="64"/>
  <c r="AP1007" i="64" s="1"/>
  <c r="AP1716" i="64"/>
  <c r="AP593" i="64"/>
  <c r="AP942" i="64"/>
  <c r="AP565" i="64"/>
  <c r="AP459" i="64"/>
  <c r="AH1661" i="64"/>
  <c r="AH2467" i="64"/>
  <c r="AH2441" i="64"/>
  <c r="AH2416" i="64"/>
  <c r="AH2390" i="64"/>
  <c r="AH2407" i="64" s="1"/>
  <c r="AH1606" i="64"/>
  <c r="AH1638" i="64"/>
  <c r="AH1652" i="64" s="1"/>
  <c r="AH2519" i="64"/>
  <c r="AH2533" i="64" s="1"/>
  <c r="AH1584" i="64"/>
  <c r="AH1597" i="64" s="1"/>
  <c r="AH1790" i="64"/>
  <c r="AH1803" i="64" s="1"/>
  <c r="AH1945" i="64"/>
  <c r="AH1968" i="64" s="1"/>
  <c r="AH1459" i="64"/>
  <c r="AH1486" i="64" s="1"/>
  <c r="AH1495" i="64"/>
  <c r="AH1530" i="64" s="1"/>
  <c r="AH1913" i="64"/>
  <c r="AH1936" i="64" s="1"/>
  <c r="AH1539" i="64"/>
  <c r="AH1574" i="64" s="1"/>
  <c r="AH1877" i="64"/>
  <c r="AH1904" i="64" s="1"/>
  <c r="AH1423" i="64"/>
  <c r="AH1450" i="64" s="1"/>
  <c r="AH2011" i="64"/>
  <c r="AH2036" i="64" s="1"/>
  <c r="AH1353" i="64"/>
  <c r="AH1380" i="64" s="1"/>
  <c r="AH1329" i="64"/>
  <c r="AH1388" i="64"/>
  <c r="AH1415" i="64" s="1"/>
  <c r="AH1977" i="64"/>
  <c r="AH2002" i="64" s="1"/>
  <c r="AH1235" i="64"/>
  <c r="AH1259" i="64"/>
  <c r="AH1272" i="64" s="1"/>
  <c r="AH1107" i="64"/>
  <c r="AH1692" i="64"/>
  <c r="AH1707" i="64" s="1"/>
  <c r="AH666" i="64"/>
  <c r="AH679" i="64" s="1"/>
  <c r="AH1083" i="64"/>
  <c r="AH1098" i="64" s="1"/>
  <c r="AH642" i="64"/>
  <c r="AH994" i="64"/>
  <c r="AH1007" i="64" s="1"/>
  <c r="AH1716" i="64"/>
  <c r="AH593" i="64"/>
  <c r="AH565" i="64"/>
  <c r="AH459" i="64"/>
  <c r="Z1661" i="64"/>
  <c r="Z2467" i="64"/>
  <c r="Z2441" i="64"/>
  <c r="Z2416" i="64"/>
  <c r="Z2390" i="64"/>
  <c r="Z2407" i="64" s="1"/>
  <c r="Z1606" i="64"/>
  <c r="Z1638" i="64"/>
  <c r="Z1652" i="64" s="1"/>
  <c r="Z1584" i="64"/>
  <c r="Z1597" i="64" s="1"/>
  <c r="Z1945" i="64"/>
  <c r="Z1968" i="64" s="1"/>
  <c r="Z2519" i="64"/>
  <c r="Z2533" i="64" s="1"/>
  <c r="Z1790" i="64"/>
  <c r="Z1803" i="64" s="1"/>
  <c r="Z1539" i="64"/>
  <c r="Z1574" i="64" s="1"/>
  <c r="Z1495" i="64"/>
  <c r="Z1530" i="64" s="1"/>
  <c r="Z1459" i="64"/>
  <c r="Z1486" i="64" s="1"/>
  <c r="Z1913" i="64"/>
  <c r="Z1936" i="64" s="1"/>
  <c r="Z1423" i="64"/>
  <c r="Z1450" i="64" s="1"/>
  <c r="Z2011" i="64"/>
  <c r="Z2036" i="64" s="1"/>
  <c r="Z1388" i="64"/>
  <c r="Z1415" i="64" s="1"/>
  <c r="Z1353" i="64"/>
  <c r="Z1380" i="64" s="1"/>
  <c r="Z1877" i="64"/>
  <c r="Z1904" i="64" s="1"/>
  <c r="Z1329" i="64"/>
  <c r="Z1977" i="64"/>
  <c r="Z2002" i="64" s="1"/>
  <c r="Z1235" i="64"/>
  <c r="Z1107" i="64"/>
  <c r="Z1083" i="64"/>
  <c r="Z1098" i="64" s="1"/>
  <c r="Z1692" i="64"/>
  <c r="Z1707" i="64" s="1"/>
  <c r="Z666" i="64"/>
  <c r="Z679" i="64" s="1"/>
  <c r="Z642" i="64"/>
  <c r="Z994" i="64"/>
  <c r="Z1007" i="64" s="1"/>
  <c r="Z1259" i="64"/>
  <c r="Z1272" i="64" s="1"/>
  <c r="Z1716" i="64"/>
  <c r="Z942" i="64"/>
  <c r="Z593" i="64"/>
  <c r="Z565" i="64"/>
  <c r="Z459" i="64"/>
  <c r="CE2466" i="64"/>
  <c r="CE1660" i="64"/>
  <c r="CE2440" i="64"/>
  <c r="CE2415" i="64"/>
  <c r="CE2389" i="64"/>
  <c r="CE1637" i="64"/>
  <c r="CE1605" i="64"/>
  <c r="CE1583" i="64"/>
  <c r="CE2518" i="64"/>
  <c r="CE1538" i="64"/>
  <c r="CE1789" i="64"/>
  <c r="CE1458" i="64"/>
  <c r="CE1944" i="64"/>
  <c r="CE1912" i="64"/>
  <c r="CE1494" i="64"/>
  <c r="CE1422" i="64"/>
  <c r="CE1352" i="64"/>
  <c r="CE1387" i="64"/>
  <c r="CE1976" i="64"/>
  <c r="CE1876" i="64"/>
  <c r="CE1258" i="64"/>
  <c r="CE2010" i="64"/>
  <c r="CE665" i="64"/>
  <c r="CE678" i="64" s="1"/>
  <c r="CE641" i="64"/>
  <c r="CE1106" i="64"/>
  <c r="CE1225" i="64" s="1"/>
  <c r="CE993" i="64"/>
  <c r="CE592" i="64"/>
  <c r="CE1328" i="64"/>
  <c r="CE564" i="64"/>
  <c r="CE458" i="64"/>
  <c r="CE1234" i="64"/>
  <c r="CE1249" i="64" s="1"/>
  <c r="CE616" i="64"/>
  <c r="BW2466" i="64"/>
  <c r="BW1660" i="64"/>
  <c r="BW2440" i="64"/>
  <c r="BW2415" i="64"/>
  <c r="BW2389" i="64"/>
  <c r="BW1637" i="64"/>
  <c r="BW1605" i="64"/>
  <c r="BW1583" i="64"/>
  <c r="BW2518" i="64"/>
  <c r="BW1789" i="64"/>
  <c r="BW1538" i="64"/>
  <c r="BW1494" i="64"/>
  <c r="BW1458" i="64"/>
  <c r="BW1944" i="64"/>
  <c r="BW1422" i="64"/>
  <c r="BW1876" i="64"/>
  <c r="BW1912" i="64"/>
  <c r="BW1352" i="64"/>
  <c r="BW1976" i="64"/>
  <c r="BW1258" i="64"/>
  <c r="BW2010" i="64"/>
  <c r="BW1387" i="64"/>
  <c r="BW1328" i="64"/>
  <c r="BW1234" i="64"/>
  <c r="BW1249" i="64" s="1"/>
  <c r="BW1106" i="64"/>
  <c r="BW1225" i="64" s="1"/>
  <c r="BW665" i="64"/>
  <c r="BW678" i="64" s="1"/>
  <c r="BW641" i="64"/>
  <c r="BW993" i="64"/>
  <c r="BW592" i="64"/>
  <c r="BW941" i="64"/>
  <c r="BW1691" i="64"/>
  <c r="BW564" i="64"/>
  <c r="BW458" i="64"/>
  <c r="BW616" i="64"/>
  <c r="BO2466" i="64"/>
  <c r="BO1660" i="64"/>
  <c r="BO2440" i="64"/>
  <c r="BO2415" i="64"/>
  <c r="BO2389" i="64"/>
  <c r="BO1637" i="64"/>
  <c r="BO1605" i="64"/>
  <c r="BO1583" i="64"/>
  <c r="BO1789" i="64"/>
  <c r="BO2518" i="64"/>
  <c r="BO1538" i="64"/>
  <c r="BO1494" i="64"/>
  <c r="BO1458" i="64"/>
  <c r="BO1876" i="64"/>
  <c r="BO1912" i="64"/>
  <c r="BO1422" i="64"/>
  <c r="BO1352" i="64"/>
  <c r="BO1387" i="64"/>
  <c r="BO1976" i="64"/>
  <c r="BO1944" i="64"/>
  <c r="BO2010" i="64"/>
  <c r="BO1328" i="64"/>
  <c r="BO665" i="64"/>
  <c r="BO678" i="64" s="1"/>
  <c r="BO1258" i="64"/>
  <c r="BO1234" i="64"/>
  <c r="BO1249" i="64" s="1"/>
  <c r="BO641" i="64"/>
  <c r="BO993" i="64"/>
  <c r="BO1106" i="64"/>
  <c r="BO1225" i="64" s="1"/>
  <c r="BO592" i="64"/>
  <c r="BO564" i="64"/>
  <c r="BO941" i="64"/>
  <c r="BO458" i="64"/>
  <c r="BO616" i="64"/>
  <c r="BG2466" i="64"/>
  <c r="BG2440" i="64"/>
  <c r="BG1660" i="64"/>
  <c r="BG2415" i="64"/>
  <c r="BG2389" i="64"/>
  <c r="BG1637" i="64"/>
  <c r="BG1605" i="64"/>
  <c r="BG1583" i="64"/>
  <c r="BG2518" i="64"/>
  <c r="BG1538" i="64"/>
  <c r="BG1789" i="64"/>
  <c r="BG1494" i="64"/>
  <c r="BG1458" i="64"/>
  <c r="BG1944" i="64"/>
  <c r="BG1422" i="64"/>
  <c r="BG1912" i="64"/>
  <c r="BG1876" i="64"/>
  <c r="BG1387" i="64"/>
  <c r="BG1352" i="64"/>
  <c r="BG1976" i="64"/>
  <c r="BG1328" i="64"/>
  <c r="BG1258" i="64"/>
  <c r="BG2010" i="64"/>
  <c r="BG665" i="64"/>
  <c r="BG678" i="64" s="1"/>
  <c r="BG1106" i="64"/>
  <c r="BG1225" i="64" s="1"/>
  <c r="BG641" i="64"/>
  <c r="BG993" i="64"/>
  <c r="BG1234" i="64"/>
  <c r="BG1249" i="64" s="1"/>
  <c r="BG941" i="64"/>
  <c r="BG592" i="64"/>
  <c r="BG1691" i="64"/>
  <c r="BG564" i="64"/>
  <c r="BG458" i="64"/>
  <c r="BG616" i="64"/>
  <c r="AY2466" i="64"/>
  <c r="AY2440" i="64"/>
  <c r="AY1660" i="64"/>
  <c r="AY2415" i="64"/>
  <c r="AY2389" i="64"/>
  <c r="AY1637" i="64"/>
  <c r="AY1605" i="64"/>
  <c r="AY1583" i="64"/>
  <c r="AY2518" i="64"/>
  <c r="AY1789" i="64"/>
  <c r="AY1538" i="64"/>
  <c r="AY1494" i="64"/>
  <c r="AY1458" i="64"/>
  <c r="AY1944" i="64"/>
  <c r="AY1876" i="64"/>
  <c r="AY1422" i="64"/>
  <c r="AY1912" i="64"/>
  <c r="AY1352" i="64"/>
  <c r="AY1976" i="64"/>
  <c r="AY1387" i="64"/>
  <c r="AY2010" i="64"/>
  <c r="AY1258" i="64"/>
  <c r="AY1106" i="64"/>
  <c r="AY1225" i="64" s="1"/>
  <c r="AY665" i="64"/>
  <c r="AY678" i="64" s="1"/>
  <c r="AY1328" i="64"/>
  <c r="AY641" i="64"/>
  <c r="AY993" i="64"/>
  <c r="AY592" i="64"/>
  <c r="AY941" i="64"/>
  <c r="AY564" i="64"/>
  <c r="AY458" i="64"/>
  <c r="AY616" i="64"/>
  <c r="AQ2466" i="64"/>
  <c r="AQ2440" i="64"/>
  <c r="AQ2415" i="64"/>
  <c r="AQ1660" i="64"/>
  <c r="AQ2389" i="64"/>
  <c r="AQ1637" i="64"/>
  <c r="AQ1605" i="64"/>
  <c r="AQ1583" i="64"/>
  <c r="AQ2518" i="64"/>
  <c r="AQ1538" i="64"/>
  <c r="AQ1494" i="64"/>
  <c r="AQ1789" i="64"/>
  <c r="AQ1944" i="64"/>
  <c r="AQ1458" i="64"/>
  <c r="AQ1876" i="64"/>
  <c r="AQ1912" i="64"/>
  <c r="AQ1422" i="64"/>
  <c r="AQ1352" i="64"/>
  <c r="AQ1387" i="64"/>
  <c r="AQ1976" i="64"/>
  <c r="AQ1258" i="64"/>
  <c r="AQ2010" i="64"/>
  <c r="AQ1328" i="64"/>
  <c r="AQ1234" i="64"/>
  <c r="AQ1249" i="64" s="1"/>
  <c r="AQ665" i="64"/>
  <c r="AQ678" i="64" s="1"/>
  <c r="AQ641" i="64"/>
  <c r="AQ993" i="64"/>
  <c r="AQ1106" i="64"/>
  <c r="AQ1225" i="64" s="1"/>
  <c r="AQ592" i="64"/>
  <c r="AQ1691" i="64"/>
  <c r="AQ564" i="64"/>
  <c r="AQ458" i="64"/>
  <c r="AQ941" i="64"/>
  <c r="AQ616" i="64"/>
  <c r="AI2466" i="64"/>
  <c r="AI2440" i="64"/>
  <c r="AI2415" i="64"/>
  <c r="AI2389" i="64"/>
  <c r="AI1637" i="64"/>
  <c r="AI1660" i="64"/>
  <c r="AI1605" i="64"/>
  <c r="AI1583" i="64"/>
  <c r="AI2518" i="64"/>
  <c r="AI1789" i="64"/>
  <c r="AI1538" i="64"/>
  <c r="AI1458" i="64"/>
  <c r="AI1494" i="64"/>
  <c r="AI1422" i="64"/>
  <c r="AI1944" i="64"/>
  <c r="AI1876" i="64"/>
  <c r="AI1387" i="64"/>
  <c r="AI1352" i="64"/>
  <c r="AI1912" i="64"/>
  <c r="AI1976" i="64"/>
  <c r="AI1328" i="64"/>
  <c r="AI1258" i="64"/>
  <c r="AI665" i="64"/>
  <c r="AI678" i="64" s="1"/>
  <c r="AI1106" i="64"/>
  <c r="AI1225" i="64" s="1"/>
  <c r="AI2010" i="64"/>
  <c r="AI1234" i="64"/>
  <c r="AI1249" i="64" s="1"/>
  <c r="AI641" i="64"/>
  <c r="AI993" i="64"/>
  <c r="AI941" i="64"/>
  <c r="AI592" i="64"/>
  <c r="AI564" i="64"/>
  <c r="AI458" i="64"/>
  <c r="AI616" i="64"/>
  <c r="AA1660" i="64"/>
  <c r="AA2440" i="64"/>
  <c r="AA2466" i="64"/>
  <c r="AA2415" i="64"/>
  <c r="AA2389" i="64"/>
  <c r="AA1637" i="64"/>
  <c r="AA1605" i="64"/>
  <c r="AA1583" i="64"/>
  <c r="AA1789" i="64"/>
  <c r="AA2518" i="64"/>
  <c r="AA1538" i="64"/>
  <c r="AA1494" i="64"/>
  <c r="AA1944" i="64"/>
  <c r="AA1876" i="64"/>
  <c r="AA1458" i="64"/>
  <c r="AA1912" i="64"/>
  <c r="AA1422" i="64"/>
  <c r="AA1352" i="64"/>
  <c r="AA1976" i="64"/>
  <c r="AA1387" i="64"/>
  <c r="AA1328" i="64"/>
  <c r="AA2010" i="64"/>
  <c r="AA1258" i="64"/>
  <c r="AA665" i="64"/>
  <c r="AA678" i="64" s="1"/>
  <c r="AA641" i="64"/>
  <c r="AA993" i="64"/>
  <c r="AA1234" i="64"/>
  <c r="AA1249" i="64" s="1"/>
  <c r="AA592" i="64"/>
  <c r="AA1691" i="64"/>
  <c r="AA941" i="64"/>
  <c r="AA564" i="64"/>
  <c r="AA458" i="64"/>
  <c r="AA616" i="64"/>
  <c r="S1660" i="64"/>
  <c r="S2440" i="64"/>
  <c r="S2415" i="64"/>
  <c r="S2466" i="64"/>
  <c r="S2389" i="64"/>
  <c r="S1637" i="64"/>
  <c r="S1605" i="64"/>
  <c r="S1583" i="64"/>
  <c r="S2518" i="64"/>
  <c r="S1538" i="64"/>
  <c r="S1789" i="64"/>
  <c r="S1912" i="64"/>
  <c r="S1458" i="64"/>
  <c r="S1494" i="64"/>
  <c r="S1422" i="64"/>
  <c r="S1944" i="64"/>
  <c r="S1876" i="64"/>
  <c r="S1352" i="64"/>
  <c r="S1387" i="64"/>
  <c r="S1976" i="64"/>
  <c r="S1258" i="64"/>
  <c r="S2010" i="64"/>
  <c r="S1234" i="64"/>
  <c r="S665" i="64"/>
  <c r="S678" i="64" s="1"/>
  <c r="S641" i="64"/>
  <c r="S1106" i="64"/>
  <c r="S1225" i="64" s="1"/>
  <c r="S993" i="64"/>
  <c r="S1328" i="64"/>
  <c r="S592" i="64"/>
  <c r="S564" i="64"/>
  <c r="S458" i="64"/>
  <c r="S616" i="64"/>
  <c r="CF2463" i="64"/>
  <c r="CF2480" i="64" s="1"/>
  <c r="CF2437" i="64"/>
  <c r="CF2454" i="64" s="1"/>
  <c r="CF1657" i="64"/>
  <c r="CF1679" i="64" s="1"/>
  <c r="CF2412" i="64"/>
  <c r="CF2429" i="64" s="1"/>
  <c r="CF2386" i="64"/>
  <c r="CF2403" i="64" s="1"/>
  <c r="CF1634" i="64"/>
  <c r="CF1648" i="64" s="1"/>
  <c r="CF1602" i="64"/>
  <c r="CF1625" i="64" s="1"/>
  <c r="CF1580" i="64"/>
  <c r="CF1593" i="64" s="1"/>
  <c r="CF2515" i="64"/>
  <c r="CF2529" i="64" s="1"/>
  <c r="CF1786" i="64"/>
  <c r="CF1799" i="64" s="1"/>
  <c r="CF1535" i="64"/>
  <c r="CF1570" i="64" s="1"/>
  <c r="CF1491" i="64"/>
  <c r="CF1526" i="64" s="1"/>
  <c r="CF1455" i="64"/>
  <c r="CF1482" i="64" s="1"/>
  <c r="CF1941" i="64"/>
  <c r="CF1964" i="64" s="1"/>
  <c r="CF1419" i="64"/>
  <c r="CF1446" i="64" s="1"/>
  <c r="CF1873" i="64"/>
  <c r="CF1900" i="64" s="1"/>
  <c r="CF1909" i="64"/>
  <c r="CF1932" i="64" s="1"/>
  <c r="CF1349" i="64"/>
  <c r="CF1376" i="64" s="1"/>
  <c r="CF1973" i="64"/>
  <c r="CF1998" i="64" s="1"/>
  <c r="CF1384" i="64"/>
  <c r="CF1411" i="64" s="1"/>
  <c r="CF2007" i="64"/>
  <c r="CF2032" i="64" s="1"/>
  <c r="CF1255" i="64"/>
  <c r="CF1268" i="64" s="1"/>
  <c r="CF1325" i="64"/>
  <c r="CF662" i="64"/>
  <c r="CF675" i="64" s="1"/>
  <c r="CF1103" i="64"/>
  <c r="CF638" i="64"/>
  <c r="CF990" i="64"/>
  <c r="CF1003" i="64" s="1"/>
  <c r="CF1231" i="64"/>
  <c r="CF1246" i="64" s="1"/>
  <c r="CF1079" i="64"/>
  <c r="CF1094" i="64" s="1"/>
  <c r="CF589" i="64"/>
  <c r="CF938" i="64"/>
  <c r="CF953" i="64" s="1"/>
  <c r="CF1688" i="64"/>
  <c r="CF1703" i="64" s="1"/>
  <c r="CF561" i="64"/>
  <c r="CF455" i="64"/>
  <c r="CF613" i="64"/>
  <c r="BX2437" i="64"/>
  <c r="BX2454" i="64" s="1"/>
  <c r="BX1657" i="64"/>
  <c r="BX1679" i="64" s="1"/>
  <c r="BX2463" i="64"/>
  <c r="BX2480" i="64" s="1"/>
  <c r="BX2386" i="64"/>
  <c r="BX2403" i="64" s="1"/>
  <c r="BX1634" i="64"/>
  <c r="BX1648" i="64" s="1"/>
  <c r="BX2412" i="64"/>
  <c r="BX2429" i="64" s="1"/>
  <c r="BX1602" i="64"/>
  <c r="BX1625" i="64" s="1"/>
  <c r="BX1580" i="64"/>
  <c r="BX1593" i="64" s="1"/>
  <c r="BX2515" i="64"/>
  <c r="BX2529" i="64" s="1"/>
  <c r="BX1535" i="64"/>
  <c r="BX1570" i="64" s="1"/>
  <c r="BX1786" i="64"/>
  <c r="BX1799" i="64" s="1"/>
  <c r="BX1455" i="64"/>
  <c r="BX1482" i="64" s="1"/>
  <c r="BX1873" i="64"/>
  <c r="BX1900" i="64" s="1"/>
  <c r="BX1909" i="64"/>
  <c r="BX1932" i="64" s="1"/>
  <c r="BX1419" i="64"/>
  <c r="BX1446" i="64" s="1"/>
  <c r="BX1491" i="64"/>
  <c r="BX1526" i="64" s="1"/>
  <c r="BX1941" i="64"/>
  <c r="BX1964" i="64" s="1"/>
  <c r="BX1349" i="64"/>
  <c r="BX1376" i="64" s="1"/>
  <c r="BX1384" i="64"/>
  <c r="BX1411" i="64" s="1"/>
  <c r="BX1973" i="64"/>
  <c r="BX1998" i="64" s="1"/>
  <c r="BX2007" i="64"/>
  <c r="BX2032" i="64" s="1"/>
  <c r="BX1325" i="64"/>
  <c r="BX1255" i="64"/>
  <c r="BX1268" i="64" s="1"/>
  <c r="BX1231" i="64"/>
  <c r="BX1246" i="64" s="1"/>
  <c r="BX662" i="64"/>
  <c r="BX675" i="64" s="1"/>
  <c r="BX638" i="64"/>
  <c r="BX990" i="64"/>
  <c r="BX1003" i="64" s="1"/>
  <c r="BX1079" i="64"/>
  <c r="BX1094" i="64" s="1"/>
  <c r="BX1688" i="64"/>
  <c r="BX1703" i="64" s="1"/>
  <c r="BX589" i="64"/>
  <c r="BX1103" i="64"/>
  <c r="BX561" i="64"/>
  <c r="BX938" i="64"/>
  <c r="BX953" i="64" s="1"/>
  <c r="BX455" i="64"/>
  <c r="BX613" i="64"/>
  <c r="BP2463" i="64"/>
  <c r="BP2480" i="64" s="1"/>
  <c r="BP2437" i="64"/>
  <c r="BP2454" i="64" s="1"/>
  <c r="BP1657" i="64"/>
  <c r="BP1679" i="64" s="1"/>
  <c r="BP2386" i="64"/>
  <c r="BP2403" i="64" s="1"/>
  <c r="BP1634" i="64"/>
  <c r="BP1648" i="64" s="1"/>
  <c r="BP2412" i="64"/>
  <c r="BP2429" i="64" s="1"/>
  <c r="BP1602" i="64"/>
  <c r="BP1625" i="64" s="1"/>
  <c r="BP1580" i="64"/>
  <c r="BP1593" i="64" s="1"/>
  <c r="BP2515" i="64"/>
  <c r="BP2529" i="64" s="1"/>
  <c r="BP1535" i="64"/>
  <c r="BP1570" i="64" s="1"/>
  <c r="BP1491" i="64"/>
  <c r="BP1526" i="64" s="1"/>
  <c r="BP1786" i="64"/>
  <c r="BP1799" i="64" s="1"/>
  <c r="BP1909" i="64"/>
  <c r="BP1932" i="64" s="1"/>
  <c r="BP1455" i="64"/>
  <c r="BP1482" i="64" s="1"/>
  <c r="BP1941" i="64"/>
  <c r="BP1964" i="64" s="1"/>
  <c r="BP1419" i="64"/>
  <c r="BP1446" i="64" s="1"/>
  <c r="BP1384" i="64"/>
  <c r="BP1411" i="64" s="1"/>
  <c r="BP1349" i="64"/>
  <c r="BP1376" i="64" s="1"/>
  <c r="BP1873" i="64"/>
  <c r="BP1900" i="64" s="1"/>
  <c r="BP1973" i="64"/>
  <c r="BP1998" i="64" s="1"/>
  <c r="BP1325" i="64"/>
  <c r="BP1255" i="64"/>
  <c r="BP1268" i="64" s="1"/>
  <c r="BP2007" i="64"/>
  <c r="BP2032" i="64" s="1"/>
  <c r="BP662" i="64"/>
  <c r="BP675" i="64" s="1"/>
  <c r="BP1231" i="64"/>
  <c r="BP1246" i="64" s="1"/>
  <c r="BP638" i="64"/>
  <c r="BP1103" i="64"/>
  <c r="BP990" i="64"/>
  <c r="BP1003" i="64" s="1"/>
  <c r="BP1079" i="64"/>
  <c r="BP1094" i="64" s="1"/>
  <c r="BP938" i="64"/>
  <c r="BP953" i="64" s="1"/>
  <c r="BP589" i="64"/>
  <c r="BP1688" i="64"/>
  <c r="BP1703" i="64" s="1"/>
  <c r="BP561" i="64"/>
  <c r="BP455" i="64"/>
  <c r="BP613" i="64"/>
  <c r="BH2437" i="64"/>
  <c r="BH2454" i="64" s="1"/>
  <c r="BH2463" i="64"/>
  <c r="BH2480" i="64" s="1"/>
  <c r="BH1657" i="64"/>
  <c r="BH1679" i="64" s="1"/>
  <c r="BH2412" i="64"/>
  <c r="BH2429" i="64" s="1"/>
  <c r="BH2386" i="64"/>
  <c r="BH2403" i="64" s="1"/>
  <c r="BH1634" i="64"/>
  <c r="BH1648" i="64" s="1"/>
  <c r="BH1580" i="64"/>
  <c r="BH1593" i="64" s="1"/>
  <c r="BH1602" i="64"/>
  <c r="BH1625" i="64" s="1"/>
  <c r="BH2515" i="64"/>
  <c r="BH2529" i="64" s="1"/>
  <c r="BH1786" i="64"/>
  <c r="BH1799" i="64" s="1"/>
  <c r="BH1535" i="64"/>
  <c r="BH1570" i="64" s="1"/>
  <c r="BH1455" i="64"/>
  <c r="BH1482" i="64" s="1"/>
  <c r="BH1491" i="64"/>
  <c r="BH1526" i="64" s="1"/>
  <c r="BH1873" i="64"/>
  <c r="BH1900" i="64" s="1"/>
  <c r="BH1419" i="64"/>
  <c r="BH1446" i="64" s="1"/>
  <c r="BH1941" i="64"/>
  <c r="BH1964" i="64" s="1"/>
  <c r="BH1909" i="64"/>
  <c r="BH1932" i="64" s="1"/>
  <c r="BH1349" i="64"/>
  <c r="BH1376" i="64" s="1"/>
  <c r="BH1973" i="64"/>
  <c r="BH1998" i="64" s="1"/>
  <c r="BH1384" i="64"/>
  <c r="BH1411" i="64" s="1"/>
  <c r="BH1325" i="64"/>
  <c r="BH2007" i="64"/>
  <c r="BH2032" i="64" s="1"/>
  <c r="BH1255" i="64"/>
  <c r="BH1268" i="64" s="1"/>
  <c r="BH1103" i="64"/>
  <c r="BH662" i="64"/>
  <c r="BH675" i="64" s="1"/>
  <c r="BH638" i="64"/>
  <c r="BH990" i="64"/>
  <c r="BH1003" i="64" s="1"/>
  <c r="BH1231" i="64"/>
  <c r="BH1246" i="64" s="1"/>
  <c r="BH1079" i="64"/>
  <c r="BH1094" i="64" s="1"/>
  <c r="BH1688" i="64"/>
  <c r="BH1703" i="64" s="1"/>
  <c r="BH589" i="64"/>
  <c r="BH938" i="64"/>
  <c r="BH953" i="64" s="1"/>
  <c r="BH561" i="64"/>
  <c r="BH455" i="64"/>
  <c r="BH613" i="64"/>
  <c r="AZ2437" i="64"/>
  <c r="AZ2454" i="64" s="1"/>
  <c r="AZ2463" i="64"/>
  <c r="AZ2480" i="64" s="1"/>
  <c r="AZ1657" i="64"/>
  <c r="AZ1679" i="64" s="1"/>
  <c r="AZ2386" i="64"/>
  <c r="AZ2403" i="64" s="1"/>
  <c r="AZ1634" i="64"/>
  <c r="AZ1648" i="64" s="1"/>
  <c r="AZ2412" i="64"/>
  <c r="AZ2429" i="64" s="1"/>
  <c r="AZ1602" i="64"/>
  <c r="AZ1625" i="64" s="1"/>
  <c r="AZ1580" i="64"/>
  <c r="AZ1593" i="64" s="1"/>
  <c r="AZ2515" i="64"/>
  <c r="AZ2529" i="64" s="1"/>
  <c r="AZ1535" i="64"/>
  <c r="AZ1570" i="64" s="1"/>
  <c r="AZ1786" i="64"/>
  <c r="AZ1799" i="64" s="1"/>
  <c r="AZ1491" i="64"/>
  <c r="AZ1526" i="64" s="1"/>
  <c r="AZ1873" i="64"/>
  <c r="AZ1900" i="64" s="1"/>
  <c r="AZ1455" i="64"/>
  <c r="AZ1482" i="64" s="1"/>
  <c r="AZ1941" i="64"/>
  <c r="AZ1964" i="64" s="1"/>
  <c r="AZ1909" i="64"/>
  <c r="AZ1932" i="64" s="1"/>
  <c r="AZ1419" i="64"/>
  <c r="AZ1446" i="64" s="1"/>
  <c r="AZ1349" i="64"/>
  <c r="AZ1376" i="64" s="1"/>
  <c r="AZ1384" i="64"/>
  <c r="AZ1411" i="64" s="1"/>
  <c r="AZ1973" i="64"/>
  <c r="AZ1998" i="64" s="1"/>
  <c r="AZ1255" i="64"/>
  <c r="AZ1268" i="64" s="1"/>
  <c r="AZ2007" i="64"/>
  <c r="AZ2032" i="64" s="1"/>
  <c r="AZ1325" i="64"/>
  <c r="AZ1231" i="64"/>
  <c r="AZ1246" i="64" s="1"/>
  <c r="AZ662" i="64"/>
  <c r="AZ675" i="64" s="1"/>
  <c r="AZ638" i="64"/>
  <c r="AZ990" i="64"/>
  <c r="AZ1003" i="64" s="1"/>
  <c r="AZ1079" i="64"/>
  <c r="AZ1094" i="64" s="1"/>
  <c r="AZ589" i="64"/>
  <c r="AZ1103" i="64"/>
  <c r="AZ1688" i="64"/>
  <c r="AZ1703" i="64" s="1"/>
  <c r="AZ561" i="64"/>
  <c r="AZ455" i="64"/>
  <c r="AZ938" i="64"/>
  <c r="AZ953" i="64" s="1"/>
  <c r="AZ613" i="64"/>
  <c r="AR1657" i="64"/>
  <c r="AR1679" i="64" s="1"/>
  <c r="AR2463" i="64"/>
  <c r="AR2480" i="64" s="1"/>
  <c r="AR2437" i="64"/>
  <c r="AR2454" i="64" s="1"/>
  <c r="AR2386" i="64"/>
  <c r="AR2403" i="64" s="1"/>
  <c r="AR1634" i="64"/>
  <c r="AR1648" i="64" s="1"/>
  <c r="AR2412" i="64"/>
  <c r="AR2429" i="64" s="1"/>
  <c r="AR1580" i="64"/>
  <c r="AR1593" i="64" s="1"/>
  <c r="AR1602" i="64"/>
  <c r="AR1625" i="64" s="1"/>
  <c r="AR2515" i="64"/>
  <c r="AR2529" i="64" s="1"/>
  <c r="AR1786" i="64"/>
  <c r="AR1799" i="64" s="1"/>
  <c r="AR1535" i="64"/>
  <c r="AR1570" i="64" s="1"/>
  <c r="AR1455" i="64"/>
  <c r="AR1482" i="64" s="1"/>
  <c r="AR1419" i="64"/>
  <c r="AR1446" i="64" s="1"/>
  <c r="AR1491" i="64"/>
  <c r="AR1526" i="64" s="1"/>
  <c r="AR1941" i="64"/>
  <c r="AR1964" i="64" s="1"/>
  <c r="AR1873" i="64"/>
  <c r="AR1900" i="64" s="1"/>
  <c r="AR1909" i="64"/>
  <c r="AR1932" i="64" s="1"/>
  <c r="AR1384" i="64"/>
  <c r="AR1411" i="64" s="1"/>
  <c r="AR1349" i="64"/>
  <c r="AR1376" i="64" s="1"/>
  <c r="AR1973" i="64"/>
  <c r="AR1998" i="64" s="1"/>
  <c r="AR1325" i="64"/>
  <c r="AR662" i="64"/>
  <c r="AR675" i="64" s="1"/>
  <c r="AR638" i="64"/>
  <c r="AR1231" i="64"/>
  <c r="AR1246" i="64" s="1"/>
  <c r="AR990" i="64"/>
  <c r="AR1003" i="64" s="1"/>
  <c r="AR1103" i="64"/>
  <c r="AR1255" i="64"/>
  <c r="AR1268" i="64" s="1"/>
  <c r="AR1079" i="64"/>
  <c r="AR1094" i="64" s="1"/>
  <c r="AR1688" i="64"/>
  <c r="AR1703" i="64" s="1"/>
  <c r="AR2007" i="64"/>
  <c r="AR2032" i="64" s="1"/>
  <c r="AR938" i="64"/>
  <c r="AR953" i="64" s="1"/>
  <c r="AR589" i="64"/>
  <c r="AR561" i="64"/>
  <c r="AR455" i="64"/>
  <c r="AR613" i="64"/>
  <c r="AJ1657" i="64"/>
  <c r="AJ1679" i="64" s="1"/>
  <c r="AJ2437" i="64"/>
  <c r="AJ2454" i="64" s="1"/>
  <c r="AJ2463" i="64"/>
  <c r="AJ2480" i="64" s="1"/>
  <c r="AJ2386" i="64"/>
  <c r="AJ2403" i="64" s="1"/>
  <c r="AJ1634" i="64"/>
  <c r="AJ1648" i="64" s="1"/>
  <c r="AJ2412" i="64"/>
  <c r="AJ2429" i="64" s="1"/>
  <c r="AJ1602" i="64"/>
  <c r="AJ1625" i="64" s="1"/>
  <c r="AJ1580" i="64"/>
  <c r="AJ1593" i="64" s="1"/>
  <c r="AJ1786" i="64"/>
  <c r="AJ1799" i="64" s="1"/>
  <c r="AJ2515" i="64"/>
  <c r="AJ2529" i="64" s="1"/>
  <c r="AJ1535" i="64"/>
  <c r="AJ1570" i="64" s="1"/>
  <c r="AJ1491" i="64"/>
  <c r="AJ1526" i="64" s="1"/>
  <c r="AJ1455" i="64"/>
  <c r="AJ1482" i="64" s="1"/>
  <c r="AJ1941" i="64"/>
  <c r="AJ1964" i="64" s="1"/>
  <c r="AJ1873" i="64"/>
  <c r="AJ1900" i="64" s="1"/>
  <c r="AJ1419" i="64"/>
  <c r="AJ1446" i="64" s="1"/>
  <c r="AJ1909" i="64"/>
  <c r="AJ1932" i="64" s="1"/>
  <c r="AJ1349" i="64"/>
  <c r="AJ1376" i="64" s="1"/>
  <c r="AJ1973" i="64"/>
  <c r="AJ1998" i="64" s="1"/>
  <c r="AJ1384" i="64"/>
  <c r="AJ1411" i="64" s="1"/>
  <c r="AJ1325" i="64"/>
  <c r="AJ2007" i="64"/>
  <c r="AJ2032" i="64" s="1"/>
  <c r="AJ1255" i="64"/>
  <c r="AJ1268" i="64" s="1"/>
  <c r="AJ662" i="64"/>
  <c r="AJ675" i="64" s="1"/>
  <c r="AJ1103" i="64"/>
  <c r="AJ638" i="64"/>
  <c r="AJ990" i="64"/>
  <c r="AJ1003" i="64" s="1"/>
  <c r="AJ1079" i="64"/>
  <c r="AJ1094" i="64" s="1"/>
  <c r="AJ589" i="64"/>
  <c r="AJ1231" i="64"/>
  <c r="AJ1246" i="64" s="1"/>
  <c r="AJ938" i="64"/>
  <c r="AJ953" i="64" s="1"/>
  <c r="AJ1688" i="64"/>
  <c r="AJ1703" i="64" s="1"/>
  <c r="AJ561" i="64"/>
  <c r="AJ455" i="64"/>
  <c r="AJ613" i="64"/>
  <c r="AB1657" i="64"/>
  <c r="AB1679" i="64" s="1"/>
  <c r="AB2437" i="64"/>
  <c r="AB2454" i="64" s="1"/>
  <c r="AB2412" i="64"/>
  <c r="AB2429" i="64" s="1"/>
  <c r="AB2386" i="64"/>
  <c r="AB2403" i="64" s="1"/>
  <c r="AB1634" i="64"/>
  <c r="AB1648" i="64" s="1"/>
  <c r="AB1602" i="64"/>
  <c r="AB1625" i="64" s="1"/>
  <c r="AB1580" i="64"/>
  <c r="AB1593" i="64" s="1"/>
  <c r="AB2515" i="64"/>
  <c r="AB2529" i="64" s="1"/>
  <c r="AB2463" i="64"/>
  <c r="AB2480" i="64" s="1"/>
  <c r="AB1535" i="64"/>
  <c r="AB1570" i="64" s="1"/>
  <c r="AB1786" i="64"/>
  <c r="AB1799" i="64" s="1"/>
  <c r="AB1491" i="64"/>
  <c r="AB1526" i="64" s="1"/>
  <c r="AB1455" i="64"/>
  <c r="AB1482" i="64" s="1"/>
  <c r="AB1909" i="64"/>
  <c r="AB1932" i="64" s="1"/>
  <c r="AB1419" i="64"/>
  <c r="AB1446" i="64" s="1"/>
  <c r="AB1941" i="64"/>
  <c r="AB1964" i="64" s="1"/>
  <c r="AB1349" i="64"/>
  <c r="AB1376" i="64" s="1"/>
  <c r="AB1384" i="64"/>
  <c r="AB1411" i="64" s="1"/>
  <c r="AB1873" i="64"/>
  <c r="AB1900" i="64" s="1"/>
  <c r="AB1973" i="64"/>
  <c r="AB1998" i="64" s="1"/>
  <c r="AB1325" i="64"/>
  <c r="AB1255" i="64"/>
  <c r="AB1268" i="64" s="1"/>
  <c r="AB2007" i="64"/>
  <c r="AB2032" i="64" s="1"/>
  <c r="AB1103" i="64"/>
  <c r="AB662" i="64"/>
  <c r="AB675" i="64" s="1"/>
  <c r="AB1231" i="64"/>
  <c r="AB1246" i="64" s="1"/>
  <c r="AB638" i="64"/>
  <c r="AB990" i="64"/>
  <c r="AB1003" i="64" s="1"/>
  <c r="AB1079" i="64"/>
  <c r="AB1094" i="64" s="1"/>
  <c r="AB1688" i="64"/>
  <c r="AB1703" i="64" s="1"/>
  <c r="AB589" i="64"/>
  <c r="AB561" i="64"/>
  <c r="AB455" i="64"/>
  <c r="AB613" i="64"/>
  <c r="T2463" i="64"/>
  <c r="T2480" i="64" s="1"/>
  <c r="T2437" i="64"/>
  <c r="T2454" i="64" s="1"/>
  <c r="T1657" i="64"/>
  <c r="T1679" i="64" s="1"/>
  <c r="T2386" i="64"/>
  <c r="T2403" i="64" s="1"/>
  <c r="T1634" i="64"/>
  <c r="T1648" i="64" s="1"/>
  <c r="T2412" i="64"/>
  <c r="T2429" i="64" s="1"/>
  <c r="T1580" i="64"/>
  <c r="T1593" i="64" s="1"/>
  <c r="T1602" i="64"/>
  <c r="T1625" i="64" s="1"/>
  <c r="T2515" i="64"/>
  <c r="T2529" i="64" s="1"/>
  <c r="T1786" i="64"/>
  <c r="T1799" i="64" s="1"/>
  <c r="T1535" i="64"/>
  <c r="T1570" i="64" s="1"/>
  <c r="T1491" i="64"/>
  <c r="T1526" i="64" s="1"/>
  <c r="T1455" i="64"/>
  <c r="T1482" i="64" s="1"/>
  <c r="T1941" i="64"/>
  <c r="T1964" i="64" s="1"/>
  <c r="T1419" i="64"/>
  <c r="T1446" i="64" s="1"/>
  <c r="T1873" i="64"/>
  <c r="T1900" i="64" s="1"/>
  <c r="T1349" i="64"/>
  <c r="T1376" i="64" s="1"/>
  <c r="T1909" i="64"/>
  <c r="T1932" i="64" s="1"/>
  <c r="T1973" i="64"/>
  <c r="T1998" i="64" s="1"/>
  <c r="T1255" i="64"/>
  <c r="T1268" i="64" s="1"/>
  <c r="T2007" i="64"/>
  <c r="T2032" i="64" s="1"/>
  <c r="T1384" i="64"/>
  <c r="T1411" i="64" s="1"/>
  <c r="T1325" i="64"/>
  <c r="T662" i="64"/>
  <c r="T675" i="64" s="1"/>
  <c r="T638" i="64"/>
  <c r="T990" i="64"/>
  <c r="T1003" i="64" s="1"/>
  <c r="T1231" i="64"/>
  <c r="T1246" i="64" s="1"/>
  <c r="T1079" i="64"/>
  <c r="T1094" i="64" s="1"/>
  <c r="T589" i="64"/>
  <c r="T938" i="64"/>
  <c r="T953" i="64" s="1"/>
  <c r="T1688" i="64"/>
  <c r="T1703" i="64" s="1"/>
  <c r="T561" i="64"/>
  <c r="T455" i="64"/>
  <c r="T613" i="64"/>
  <c r="BU386" i="64"/>
  <c r="BE386" i="64"/>
  <c r="AG386" i="64"/>
  <c r="CJ385" i="64"/>
  <c r="CB385" i="64"/>
  <c r="BL385" i="64"/>
  <c r="BD385" i="64"/>
  <c r="AV385" i="64"/>
  <c r="AN385" i="64"/>
  <c r="X385" i="64"/>
  <c r="CI382" i="64"/>
  <c r="CA382" i="64"/>
  <c r="BS382" i="64"/>
  <c r="BK382" i="64"/>
  <c r="BC382" i="64"/>
  <c r="AU382" i="64"/>
  <c r="AM382" i="64"/>
  <c r="AE382" i="64"/>
  <c r="W382" i="64"/>
  <c r="W395" i="64" s="1"/>
  <c r="CH381" i="64"/>
  <c r="BZ381" i="64"/>
  <c r="BR381" i="64"/>
  <c r="BJ381" i="64"/>
  <c r="BB381" i="64"/>
  <c r="AT381" i="64"/>
  <c r="AL381" i="64"/>
  <c r="AD381" i="64"/>
  <c r="V381" i="64"/>
  <c r="V404" i="64"/>
  <c r="AD404" i="64"/>
  <c r="AL404" i="64"/>
  <c r="AT404" i="64"/>
  <c r="BB404" i="64"/>
  <c r="BJ404" i="64"/>
  <c r="BR404" i="64"/>
  <c r="BZ404" i="64"/>
  <c r="CH404" i="64"/>
  <c r="V405" i="64"/>
  <c r="AD405" i="64"/>
  <c r="AL405" i="64"/>
  <c r="AT405" i="64"/>
  <c r="BB405" i="64"/>
  <c r="BJ405" i="64"/>
  <c r="BR405" i="64"/>
  <c r="BZ405" i="64"/>
  <c r="CH405" i="64"/>
  <c r="U408" i="64"/>
  <c r="AC408" i="64"/>
  <c r="AK408" i="64"/>
  <c r="AS408" i="64"/>
  <c r="BA408" i="64"/>
  <c r="BI408" i="64"/>
  <c r="BQ408" i="64"/>
  <c r="CA408" i="64"/>
  <c r="AB409" i="64"/>
  <c r="AB419" i="64" s="1"/>
  <c r="AM409" i="64"/>
  <c r="AM419" i="64" s="1"/>
  <c r="AX409" i="64"/>
  <c r="AX419" i="64" s="1"/>
  <c r="BH409" i="64"/>
  <c r="BH419" i="64" s="1"/>
  <c r="BS409" i="64"/>
  <c r="BS419" i="64" s="1"/>
  <c r="CD409" i="64"/>
  <c r="CD419" i="64" s="1"/>
  <c r="U454" i="64"/>
  <c r="AU454" i="64"/>
  <c r="BF454" i="64"/>
  <c r="CG454" i="64"/>
  <c r="Y455" i="64"/>
  <c r="AM455" i="64"/>
  <c r="BL455" i="64"/>
  <c r="BY455" i="64"/>
  <c r="CK455" i="64"/>
  <c r="AB458" i="64"/>
  <c r="BB458" i="64"/>
  <c r="CA458" i="64"/>
  <c r="T459" i="64"/>
  <c r="AF459" i="64"/>
  <c r="AT459" i="64"/>
  <c r="BS459" i="64"/>
  <c r="CF459" i="64"/>
  <c r="AI1711" i="64"/>
  <c r="BH1711" i="64"/>
  <c r="BV1711" i="64"/>
  <c r="S1712" i="64"/>
  <c r="S1727" i="64" s="1"/>
  <c r="AQ1715" i="64"/>
  <c r="AI1716" i="64"/>
  <c r="BU561" i="64"/>
  <c r="BD564" i="64"/>
  <c r="AV565" i="64"/>
  <c r="V588" i="64"/>
  <c r="V603" i="64" s="1"/>
  <c r="CH588" i="64"/>
  <c r="CH603" i="64" s="1"/>
  <c r="BZ589" i="64"/>
  <c r="BI592" i="64"/>
  <c r="BA593" i="64"/>
  <c r="AA612" i="64"/>
  <c r="BJ637" i="64"/>
  <c r="BL642" i="64"/>
  <c r="CG1687" i="64"/>
  <c r="CG1702" i="64" s="1"/>
  <c r="AY1691" i="64"/>
  <c r="BD942" i="64"/>
  <c r="AG990" i="64"/>
  <c r="AG1003" i="64" s="1"/>
  <c r="AK994" i="64"/>
  <c r="AK1007" i="64" s="1"/>
  <c r="CG661" i="64"/>
  <c r="AA1078" i="64"/>
  <c r="AA1093" i="64" s="1"/>
  <c r="W1656" i="64"/>
  <c r="W2462" i="64"/>
  <c r="W2479" i="64" s="1"/>
  <c r="W2411" i="64"/>
  <c r="W2428" i="64" s="1"/>
  <c r="W1633" i="64"/>
  <c r="W1647" i="64" s="1"/>
  <c r="W2385" i="64"/>
  <c r="W2402" i="64" s="1"/>
  <c r="W2436" i="64"/>
  <c r="W2453" i="64" s="1"/>
  <c r="W1785" i="64"/>
  <c r="W1798" i="64" s="1"/>
  <c r="W1579" i="64"/>
  <c r="W1592" i="64" s="1"/>
  <c r="W1601" i="64"/>
  <c r="W1624" i="64" s="1"/>
  <c r="W1490" i="64"/>
  <c r="W1525" i="64" s="1"/>
  <c r="W2514" i="64"/>
  <c r="W2528" i="64" s="1"/>
  <c r="W1534" i="64"/>
  <c r="W1940" i="64"/>
  <c r="W1963" i="64" s="1"/>
  <c r="W1908" i="64"/>
  <c r="W1931" i="64" s="1"/>
  <c r="W1454" i="64"/>
  <c r="W1481" i="64" s="1"/>
  <c r="W1972" i="64"/>
  <c r="W1997" i="64" s="1"/>
  <c r="W1418" i="64"/>
  <c r="W1445" i="64" s="1"/>
  <c r="W2006" i="64"/>
  <c r="W2031" i="64" s="1"/>
  <c r="W1383" i="64"/>
  <c r="W1410" i="64" s="1"/>
  <c r="W1348" i="64"/>
  <c r="W1375" i="64" s="1"/>
  <c r="W1324" i="64"/>
  <c r="W1339" i="64" s="1"/>
  <c r="W1872" i="64"/>
  <c r="W1899" i="64" s="1"/>
  <c r="W1254" i="64"/>
  <c r="W1267" i="64" s="1"/>
  <c r="W989" i="64"/>
  <c r="W1002" i="64" s="1"/>
  <c r="W1102" i="64"/>
  <c r="W1078" i="64"/>
  <c r="W1093" i="64" s="1"/>
  <c r="W937" i="64"/>
  <c r="W952" i="64" s="1"/>
  <c r="W1687" i="64"/>
  <c r="W1702" i="64" s="1"/>
  <c r="W1230" i="64"/>
  <c r="W1245" i="64" s="1"/>
  <c r="W661" i="64"/>
  <c r="W560" i="64"/>
  <c r="W580" i="64" s="1"/>
  <c r="W612" i="64"/>
  <c r="W637" i="64"/>
  <c r="W588" i="64"/>
  <c r="W603" i="64" s="1"/>
  <c r="BC1661" i="64"/>
  <c r="BC2467" i="64"/>
  <c r="BC2416" i="64"/>
  <c r="BC2441" i="64"/>
  <c r="BC1606" i="64"/>
  <c r="BC1638" i="64"/>
  <c r="BC1652" i="64" s="1"/>
  <c r="BC1584" i="64"/>
  <c r="BC1597" i="64" s="1"/>
  <c r="BC2390" i="64"/>
  <c r="BC2407" i="64" s="1"/>
  <c r="BC1790" i="64"/>
  <c r="BC1803" i="64" s="1"/>
  <c r="BC2519" i="64"/>
  <c r="BC2533" i="64" s="1"/>
  <c r="BC1495" i="64"/>
  <c r="BC1530" i="64" s="1"/>
  <c r="BC1877" i="64"/>
  <c r="BC1904" i="64" s="1"/>
  <c r="BC1539" i="64"/>
  <c r="BC1574" i="64" s="1"/>
  <c r="BC1459" i="64"/>
  <c r="BC1486" i="64" s="1"/>
  <c r="BC1945" i="64"/>
  <c r="BC1968" i="64" s="1"/>
  <c r="BC1913" i="64"/>
  <c r="BC1936" i="64" s="1"/>
  <c r="BC1388" i="64"/>
  <c r="BC1415" i="64" s="1"/>
  <c r="BC1977" i="64"/>
  <c r="BC2002" i="64" s="1"/>
  <c r="BC1423" i="64"/>
  <c r="BC1450" i="64" s="1"/>
  <c r="BC2011" i="64"/>
  <c r="BC2036" i="64" s="1"/>
  <c r="BC1353" i="64"/>
  <c r="BC1380" i="64" s="1"/>
  <c r="BC1259" i="64"/>
  <c r="BC1272" i="64" s="1"/>
  <c r="BC1235" i="64"/>
  <c r="BC1329" i="64"/>
  <c r="BC1107" i="64"/>
  <c r="BC1083" i="64"/>
  <c r="BC1098" i="64" s="1"/>
  <c r="BC942" i="64"/>
  <c r="BC1692" i="64"/>
  <c r="BC1707" i="64" s="1"/>
  <c r="BC666" i="64"/>
  <c r="BC679" i="64" s="1"/>
  <c r="BC994" i="64"/>
  <c r="BC1007" i="64" s="1"/>
  <c r="BC565" i="64"/>
  <c r="BC1716" i="64"/>
  <c r="BC642" i="64"/>
  <c r="BC617" i="64"/>
  <c r="BC593" i="64"/>
  <c r="BT1660" i="64"/>
  <c r="BT2466" i="64"/>
  <c r="BT2415" i="64"/>
  <c r="BT2440" i="64"/>
  <c r="BT2389" i="64"/>
  <c r="BT1637" i="64"/>
  <c r="BT1605" i="64"/>
  <c r="BT2518" i="64"/>
  <c r="BT1789" i="64"/>
  <c r="BT1538" i="64"/>
  <c r="BT1944" i="64"/>
  <c r="BT1583" i="64"/>
  <c r="BT1876" i="64"/>
  <c r="BT1458" i="64"/>
  <c r="BT1494" i="64"/>
  <c r="BT1387" i="64"/>
  <c r="BT2010" i="64"/>
  <c r="BT1422" i="64"/>
  <c r="BT1352" i="64"/>
  <c r="BT1912" i="64"/>
  <c r="BT1976" i="64"/>
  <c r="BT1234" i="64"/>
  <c r="BT1249" i="64" s="1"/>
  <c r="BT1258" i="64"/>
  <c r="BT1106" i="64"/>
  <c r="BT1225" i="64" s="1"/>
  <c r="BT1328" i="64"/>
  <c r="BT1691" i="64"/>
  <c r="BT665" i="64"/>
  <c r="BT678" i="64" s="1"/>
  <c r="BT616" i="64"/>
  <c r="BT1715" i="64"/>
  <c r="BT993" i="64"/>
  <c r="BT941" i="64"/>
  <c r="BT592" i="64"/>
  <c r="AN1660" i="64"/>
  <c r="AN2466" i="64"/>
  <c r="AN2415" i="64"/>
  <c r="AN2440" i="64"/>
  <c r="AN2389" i="64"/>
  <c r="AN1637" i="64"/>
  <c r="AN1605" i="64"/>
  <c r="AN1789" i="64"/>
  <c r="AN1583" i="64"/>
  <c r="AN2518" i="64"/>
  <c r="AN1538" i="64"/>
  <c r="AN1876" i="64"/>
  <c r="AN1944" i="64"/>
  <c r="AN1494" i="64"/>
  <c r="AN1458" i="64"/>
  <c r="AN1912" i="64"/>
  <c r="AN2010" i="64"/>
  <c r="AN1352" i="64"/>
  <c r="AN1387" i="64"/>
  <c r="AN1234" i="64"/>
  <c r="AN1249" i="64" s="1"/>
  <c r="AN1258" i="64"/>
  <c r="AN1976" i="64"/>
  <c r="AN1106" i="64"/>
  <c r="AN1225" i="64" s="1"/>
  <c r="AN1422" i="64"/>
  <c r="AN1328" i="64"/>
  <c r="AN1691" i="64"/>
  <c r="AN665" i="64"/>
  <c r="AN678" i="64" s="1"/>
  <c r="AN993" i="64"/>
  <c r="AN941" i="64"/>
  <c r="AN616" i="64"/>
  <c r="AN1715" i="64"/>
  <c r="AN592" i="64"/>
  <c r="BU1657" i="64"/>
  <c r="BU1679" i="64" s="1"/>
  <c r="BU2463" i="64"/>
  <c r="BU2480" i="64" s="1"/>
  <c r="BU2437" i="64"/>
  <c r="BU2454" i="64" s="1"/>
  <c r="BU2386" i="64"/>
  <c r="BU2403" i="64" s="1"/>
  <c r="BU2412" i="64"/>
  <c r="BU2429" i="64" s="1"/>
  <c r="BU1602" i="64"/>
  <c r="BU1625" i="64" s="1"/>
  <c r="BU1634" i="64"/>
  <c r="BU1648" i="64" s="1"/>
  <c r="BU1580" i="64"/>
  <c r="BU1593" i="64" s="1"/>
  <c r="BU1786" i="64"/>
  <c r="BU1799" i="64" s="1"/>
  <c r="BU2515" i="64"/>
  <c r="BU2529" i="64" s="1"/>
  <c r="BU1535" i="64"/>
  <c r="BU1570" i="64" s="1"/>
  <c r="BU1873" i="64"/>
  <c r="BU1900" i="64" s="1"/>
  <c r="BU1941" i="64"/>
  <c r="BU1964" i="64" s="1"/>
  <c r="BU1455" i="64"/>
  <c r="BU1482" i="64" s="1"/>
  <c r="BU1909" i="64"/>
  <c r="BU1932" i="64" s="1"/>
  <c r="BU2007" i="64"/>
  <c r="BU2032" i="64" s="1"/>
  <c r="BU1349" i="64"/>
  <c r="BU1376" i="64" s="1"/>
  <c r="BU1491" i="64"/>
  <c r="BU1526" i="64" s="1"/>
  <c r="BU1419" i="64"/>
  <c r="BU1446" i="64" s="1"/>
  <c r="BU1384" i="64"/>
  <c r="BU1411" i="64" s="1"/>
  <c r="BU1255" i="64"/>
  <c r="BU1268" i="64" s="1"/>
  <c r="BU1973" i="64"/>
  <c r="BU1998" i="64" s="1"/>
  <c r="BU1231" i="64"/>
  <c r="BU1246" i="64" s="1"/>
  <c r="BU1325" i="64"/>
  <c r="BU1103" i="64"/>
  <c r="BU1079" i="64"/>
  <c r="BU1094" i="64" s="1"/>
  <c r="BU1688" i="64"/>
  <c r="BU1703" i="64" s="1"/>
  <c r="BU662" i="64"/>
  <c r="BU675" i="64" s="1"/>
  <c r="BU990" i="64"/>
  <c r="BU1003" i="64" s="1"/>
  <c r="BU613" i="64"/>
  <c r="BU1712" i="64"/>
  <c r="BU1727" i="64" s="1"/>
  <c r="BU638" i="64"/>
  <c r="BU589" i="64"/>
  <c r="BM1657" i="64"/>
  <c r="BM1679" i="64" s="1"/>
  <c r="BM2463" i="64"/>
  <c r="BM2480" i="64" s="1"/>
  <c r="BM2437" i="64"/>
  <c r="BM2454" i="64" s="1"/>
  <c r="BM2386" i="64"/>
  <c r="BM2403" i="64" s="1"/>
  <c r="BM1602" i="64"/>
  <c r="BM1625" i="64" s="1"/>
  <c r="BM1634" i="64"/>
  <c r="BM1648" i="64" s="1"/>
  <c r="BM2412" i="64"/>
  <c r="BM2429" i="64" s="1"/>
  <c r="BM1580" i="64"/>
  <c r="BM1593" i="64" s="1"/>
  <c r="BM2515" i="64"/>
  <c r="BM2529" i="64" s="1"/>
  <c r="BM1786" i="64"/>
  <c r="BM1799" i="64" s="1"/>
  <c r="BM1535" i="64"/>
  <c r="BM1570" i="64" s="1"/>
  <c r="BM1873" i="64"/>
  <c r="BM1900" i="64" s="1"/>
  <c r="BM1941" i="64"/>
  <c r="BM1964" i="64" s="1"/>
  <c r="BM1491" i="64"/>
  <c r="BM1526" i="64" s="1"/>
  <c r="BM1909" i="64"/>
  <c r="BM1932" i="64" s="1"/>
  <c r="BM1455" i="64"/>
  <c r="BM1482" i="64" s="1"/>
  <c r="BM1419" i="64"/>
  <c r="BM1446" i="64" s="1"/>
  <c r="BM2007" i="64"/>
  <c r="BM2032" i="64" s="1"/>
  <c r="BM1384" i="64"/>
  <c r="BM1411" i="64" s="1"/>
  <c r="BM1349" i="64"/>
  <c r="BM1376" i="64" s="1"/>
  <c r="BM1231" i="64"/>
  <c r="BM1246" i="64" s="1"/>
  <c r="BM1973" i="64"/>
  <c r="BM1998" i="64" s="1"/>
  <c r="BM1325" i="64"/>
  <c r="BM1103" i="64"/>
  <c r="BM1079" i="64"/>
  <c r="BM1094" i="64" s="1"/>
  <c r="BM1255" i="64"/>
  <c r="BM1268" i="64" s="1"/>
  <c r="BM1688" i="64"/>
  <c r="BM1703" i="64" s="1"/>
  <c r="BM662" i="64"/>
  <c r="BM675" i="64" s="1"/>
  <c r="BM638" i="64"/>
  <c r="BM613" i="64"/>
  <c r="BM938" i="64"/>
  <c r="BM953" i="64" s="1"/>
  <c r="BM1712" i="64"/>
  <c r="BM1727" i="64" s="1"/>
  <c r="BM990" i="64"/>
  <c r="BM1003" i="64" s="1"/>
  <c r="BM589" i="64"/>
  <c r="Y405" i="64"/>
  <c r="BM405" i="64"/>
  <c r="BL408" i="64"/>
  <c r="CA1711" i="64"/>
  <c r="CK1656" i="64"/>
  <c r="CK2462" i="64"/>
  <c r="CK2479" i="64" s="1"/>
  <c r="CK2436" i="64"/>
  <c r="CK2453" i="64" s="1"/>
  <c r="CK2411" i="64"/>
  <c r="CK2428" i="64" s="1"/>
  <c r="CK2385" i="64"/>
  <c r="CK2402" i="64" s="1"/>
  <c r="CK1633" i="64"/>
  <c r="CK1647" i="64" s="1"/>
  <c r="CK1601" i="64"/>
  <c r="CK1624" i="64" s="1"/>
  <c r="CK2514" i="64"/>
  <c r="CK2528" i="64" s="1"/>
  <c r="CK1579" i="64"/>
  <c r="CK1592" i="64" s="1"/>
  <c r="CK1785" i="64"/>
  <c r="CK1798" i="64" s="1"/>
  <c r="CK1534" i="64"/>
  <c r="CK1872" i="64"/>
  <c r="CK1899" i="64" s="1"/>
  <c r="CK1940" i="64"/>
  <c r="CK1963" i="64" s="1"/>
  <c r="CK1908" i="64"/>
  <c r="CK1931" i="64" s="1"/>
  <c r="CK1490" i="64"/>
  <c r="CK1525" i="64" s="1"/>
  <c r="CK1454" i="64"/>
  <c r="CK1481" i="64" s="1"/>
  <c r="CK1418" i="64"/>
  <c r="CK1445" i="64" s="1"/>
  <c r="CK1383" i="64"/>
  <c r="CK1410" i="64" s="1"/>
  <c r="CK2006" i="64"/>
  <c r="CK2031" i="64" s="1"/>
  <c r="CK1348" i="64"/>
  <c r="CK1375" i="64" s="1"/>
  <c r="CK1972" i="64"/>
  <c r="CK1997" i="64" s="1"/>
  <c r="CK1230" i="64"/>
  <c r="CK1245" i="64" s="1"/>
  <c r="CK1254" i="64"/>
  <c r="CK1267" i="64" s="1"/>
  <c r="CK1102" i="64"/>
  <c r="CK1078" i="64"/>
  <c r="CK1093" i="64" s="1"/>
  <c r="CK1687" i="64"/>
  <c r="CK1702" i="64" s="1"/>
  <c r="CK661" i="64"/>
  <c r="CK1324" i="64"/>
  <c r="CK1339" i="64" s="1"/>
  <c r="CK612" i="64"/>
  <c r="CK1711" i="64"/>
  <c r="CK937" i="64"/>
  <c r="CK952" i="64" s="1"/>
  <c r="CK588" i="64"/>
  <c r="CK603" i="64" s="1"/>
  <c r="CK989" i="64"/>
  <c r="CK1002" i="64" s="1"/>
  <c r="CK637" i="64"/>
  <c r="CC1656" i="64"/>
  <c r="CC2462" i="64"/>
  <c r="CC2479" i="64" s="1"/>
  <c r="CC2436" i="64"/>
  <c r="CC2453" i="64" s="1"/>
  <c r="CC2385" i="64"/>
  <c r="CC2402" i="64" s="1"/>
  <c r="CC2411" i="64"/>
  <c r="CC2428" i="64" s="1"/>
  <c r="CC1633" i="64"/>
  <c r="CC1647" i="64" s="1"/>
  <c r="CC1601" i="64"/>
  <c r="CC1624" i="64" s="1"/>
  <c r="CC1579" i="64"/>
  <c r="CC1592" i="64" s="1"/>
  <c r="CC1785" i="64"/>
  <c r="CC1798" i="64" s="1"/>
  <c r="CC2514" i="64"/>
  <c r="CC2528" i="64" s="1"/>
  <c r="CC1872" i="64"/>
  <c r="CC1899" i="64" s="1"/>
  <c r="CC1534" i="64"/>
  <c r="CC1490" i="64"/>
  <c r="CC1525" i="64" s="1"/>
  <c r="CC1940" i="64"/>
  <c r="CC1963" i="64" s="1"/>
  <c r="CC1454" i="64"/>
  <c r="CC1481" i="64" s="1"/>
  <c r="CC1908" i="64"/>
  <c r="CC1931" i="64" s="1"/>
  <c r="CC2006" i="64"/>
  <c r="CC2031" i="64" s="1"/>
  <c r="CC1348" i="64"/>
  <c r="CC1375" i="64" s="1"/>
  <c r="CC1254" i="64"/>
  <c r="CC1267" i="64" s="1"/>
  <c r="CC1972" i="64"/>
  <c r="CC1997" i="64" s="1"/>
  <c r="CC1418" i="64"/>
  <c r="CC1445" i="64" s="1"/>
  <c r="CC1324" i="64"/>
  <c r="CC1339" i="64" s="1"/>
  <c r="CC1102" i="64"/>
  <c r="CC1383" i="64"/>
  <c r="CC1410" i="64" s="1"/>
  <c r="CC1078" i="64"/>
  <c r="CC1093" i="64" s="1"/>
  <c r="CC1230" i="64"/>
  <c r="CC1245" i="64" s="1"/>
  <c r="CC1687" i="64"/>
  <c r="CC1702" i="64" s="1"/>
  <c r="CC661" i="64"/>
  <c r="CC989" i="64"/>
  <c r="CC1002" i="64" s="1"/>
  <c r="CC612" i="64"/>
  <c r="CC637" i="64"/>
  <c r="CC588" i="64"/>
  <c r="CC603" i="64" s="1"/>
  <c r="BU1656" i="64"/>
  <c r="BU2462" i="64"/>
  <c r="BU2479" i="64" s="1"/>
  <c r="BU2436" i="64"/>
  <c r="BU2453" i="64" s="1"/>
  <c r="BU2385" i="64"/>
  <c r="BU2402" i="64" s="1"/>
  <c r="BU2411" i="64"/>
  <c r="BU2428" i="64" s="1"/>
  <c r="BU1633" i="64"/>
  <c r="BU1647" i="64" s="1"/>
  <c r="BU1601" i="64"/>
  <c r="BU1624" i="64" s="1"/>
  <c r="BU1579" i="64"/>
  <c r="BU1592" i="64" s="1"/>
  <c r="BU2514" i="64"/>
  <c r="BU2528" i="64" s="1"/>
  <c r="BU1534" i="64"/>
  <c r="BU1785" i="64"/>
  <c r="BU1798" i="64" s="1"/>
  <c r="BU1490" i="64"/>
  <c r="BU1525" i="64" s="1"/>
  <c r="BU1872" i="64"/>
  <c r="BU1899" i="64" s="1"/>
  <c r="BU1940" i="64"/>
  <c r="BU1963" i="64" s="1"/>
  <c r="BU1908" i="64"/>
  <c r="BU1931" i="64" s="1"/>
  <c r="BU1454" i="64"/>
  <c r="BU1481" i="64" s="1"/>
  <c r="BU2006" i="64"/>
  <c r="BU2031" i="64" s="1"/>
  <c r="BU1418" i="64"/>
  <c r="BU1445" i="64" s="1"/>
  <c r="BU1383" i="64"/>
  <c r="BU1410" i="64" s="1"/>
  <c r="BU1348" i="64"/>
  <c r="BU1375" i="64" s="1"/>
  <c r="BU1972" i="64"/>
  <c r="BU1997" i="64" s="1"/>
  <c r="BU1324" i="64"/>
  <c r="BU1339" i="64" s="1"/>
  <c r="BU1102" i="64"/>
  <c r="BU1078" i="64"/>
  <c r="BU1093" i="64" s="1"/>
  <c r="BU1687" i="64"/>
  <c r="BU1702" i="64" s="1"/>
  <c r="BU661" i="64"/>
  <c r="BU1254" i="64"/>
  <c r="BU1267" i="64" s="1"/>
  <c r="BU612" i="64"/>
  <c r="BU937" i="64"/>
  <c r="BU952" i="64" s="1"/>
  <c r="BU989" i="64"/>
  <c r="BU1002" i="64" s="1"/>
  <c r="BU588" i="64"/>
  <c r="BU603" i="64" s="1"/>
  <c r="BU1230" i="64"/>
  <c r="BU1245" i="64" s="1"/>
  <c r="BM1656" i="64"/>
  <c r="BM2462" i="64"/>
  <c r="BM2479" i="64" s="1"/>
  <c r="BM2436" i="64"/>
  <c r="BM2453" i="64" s="1"/>
  <c r="BM2411" i="64"/>
  <c r="BM2428" i="64" s="1"/>
  <c r="BM2385" i="64"/>
  <c r="BM2402" i="64" s="1"/>
  <c r="BM1633" i="64"/>
  <c r="BM1647" i="64" s="1"/>
  <c r="BM1601" i="64"/>
  <c r="BM1624" i="64" s="1"/>
  <c r="BM2514" i="64"/>
  <c r="BM2528" i="64" s="1"/>
  <c r="BM1579" i="64"/>
  <c r="BM1592" i="64" s="1"/>
  <c r="BM1785" i="64"/>
  <c r="BM1798" i="64" s="1"/>
  <c r="BM1872" i="64"/>
  <c r="BM1899" i="64" s="1"/>
  <c r="BM1534" i="64"/>
  <c r="BM1490" i="64"/>
  <c r="BM1525" i="64" s="1"/>
  <c r="BM1454" i="64"/>
  <c r="BM1481" i="64" s="1"/>
  <c r="BM1940" i="64"/>
  <c r="BM1963" i="64" s="1"/>
  <c r="BM1908" i="64"/>
  <c r="BM1931" i="64" s="1"/>
  <c r="BM1418" i="64"/>
  <c r="BM1445" i="64" s="1"/>
  <c r="BM1383" i="64"/>
  <c r="BM1410" i="64" s="1"/>
  <c r="BM2006" i="64"/>
  <c r="BM2031" i="64" s="1"/>
  <c r="BM1348" i="64"/>
  <c r="BM1375" i="64" s="1"/>
  <c r="BM1324" i="64"/>
  <c r="BM1339" i="64" s="1"/>
  <c r="BM1972" i="64"/>
  <c r="BM1997" i="64" s="1"/>
  <c r="BM1254" i="64"/>
  <c r="BM1267" i="64" s="1"/>
  <c r="BM1102" i="64"/>
  <c r="BM1078" i="64"/>
  <c r="BM1093" i="64" s="1"/>
  <c r="BM1687" i="64"/>
  <c r="BM1702" i="64" s="1"/>
  <c r="BM1230" i="64"/>
  <c r="BM1245" i="64" s="1"/>
  <c r="BM661" i="64"/>
  <c r="BM612" i="64"/>
  <c r="BM637" i="64"/>
  <c r="BM588" i="64"/>
  <c r="BM603" i="64" s="1"/>
  <c r="BM937" i="64"/>
  <c r="BM952" i="64" s="1"/>
  <c r="BM989" i="64"/>
  <c r="BM1002" i="64" s="1"/>
  <c r="BE1656" i="64"/>
  <c r="BE2462" i="64"/>
  <c r="BE2479" i="64" s="1"/>
  <c r="BE2436" i="64"/>
  <c r="BE2453" i="64" s="1"/>
  <c r="BE2411" i="64"/>
  <c r="BE2428" i="64" s="1"/>
  <c r="BE2385" i="64"/>
  <c r="BE2402" i="64" s="1"/>
  <c r="BE1601" i="64"/>
  <c r="BE1624" i="64" s="1"/>
  <c r="BE1579" i="64"/>
  <c r="BE1592" i="64" s="1"/>
  <c r="BE1785" i="64"/>
  <c r="BE1798" i="64" s="1"/>
  <c r="BE2514" i="64"/>
  <c r="BE2528" i="64" s="1"/>
  <c r="BE1633" i="64"/>
  <c r="BE1647" i="64" s="1"/>
  <c r="BE1534" i="64"/>
  <c r="BE1490" i="64"/>
  <c r="BE1525" i="64" s="1"/>
  <c r="BE1872" i="64"/>
  <c r="BE1899" i="64" s="1"/>
  <c r="BE1454" i="64"/>
  <c r="BE1481" i="64" s="1"/>
  <c r="BE1940" i="64"/>
  <c r="BE1963" i="64" s="1"/>
  <c r="BE1908" i="64"/>
  <c r="BE1931" i="64" s="1"/>
  <c r="BE2006" i="64"/>
  <c r="BE2031" i="64" s="1"/>
  <c r="BE1348" i="64"/>
  <c r="BE1375" i="64" s="1"/>
  <c r="BE1418" i="64"/>
  <c r="BE1445" i="64" s="1"/>
  <c r="BE1383" i="64"/>
  <c r="BE1410" i="64" s="1"/>
  <c r="BE1254" i="64"/>
  <c r="BE1267" i="64" s="1"/>
  <c r="BE1972" i="64"/>
  <c r="BE1997" i="64" s="1"/>
  <c r="BE1102" i="64"/>
  <c r="BE1324" i="64"/>
  <c r="BE1339" i="64" s="1"/>
  <c r="BE1230" i="64"/>
  <c r="BE1245" i="64" s="1"/>
  <c r="BE1078" i="64"/>
  <c r="BE1093" i="64" s="1"/>
  <c r="BE1687" i="64"/>
  <c r="BE1702" i="64" s="1"/>
  <c r="BE661" i="64"/>
  <c r="BE937" i="64"/>
  <c r="BE952" i="64" s="1"/>
  <c r="BE989" i="64"/>
  <c r="BE1002" i="64" s="1"/>
  <c r="BE612" i="64"/>
  <c r="BE637" i="64"/>
  <c r="BE588" i="64"/>
  <c r="BE603" i="64" s="1"/>
  <c r="AW1656" i="64"/>
  <c r="AW2462" i="64"/>
  <c r="AW2479" i="64" s="1"/>
  <c r="AW2436" i="64"/>
  <c r="AW2453" i="64" s="1"/>
  <c r="AW2385" i="64"/>
  <c r="AW2402" i="64" s="1"/>
  <c r="AW2411" i="64"/>
  <c r="AW2428" i="64" s="1"/>
  <c r="AW1633" i="64"/>
  <c r="AW1647" i="64" s="1"/>
  <c r="AW1601" i="64"/>
  <c r="AW1624" i="64" s="1"/>
  <c r="AW2514" i="64"/>
  <c r="AW2528" i="64" s="1"/>
  <c r="AW1579" i="64"/>
  <c r="AW1592" i="64" s="1"/>
  <c r="AW1534" i="64"/>
  <c r="AW1872" i="64"/>
  <c r="AW1899" i="64" s="1"/>
  <c r="AW1785" i="64"/>
  <c r="AW1798" i="64" s="1"/>
  <c r="AW1940" i="64"/>
  <c r="AW1963" i="64" s="1"/>
  <c r="AW1908" i="64"/>
  <c r="AW1931" i="64" s="1"/>
  <c r="AW1490" i="64"/>
  <c r="AW1525" i="64" s="1"/>
  <c r="AW1454" i="64"/>
  <c r="AW1481" i="64" s="1"/>
  <c r="AW2006" i="64"/>
  <c r="AW2031" i="64" s="1"/>
  <c r="AW1418" i="64"/>
  <c r="AW1445" i="64" s="1"/>
  <c r="AW1383" i="64"/>
  <c r="AW1410" i="64" s="1"/>
  <c r="AW1348" i="64"/>
  <c r="AW1375" i="64" s="1"/>
  <c r="AW1254" i="64"/>
  <c r="AW1267" i="64" s="1"/>
  <c r="AW1324" i="64"/>
  <c r="AW1339" i="64" s="1"/>
  <c r="AW1102" i="64"/>
  <c r="AW1972" i="64"/>
  <c r="AW1997" i="64" s="1"/>
  <c r="AW1078" i="64"/>
  <c r="AW1093" i="64" s="1"/>
  <c r="AW1687" i="64"/>
  <c r="AW1702" i="64" s="1"/>
  <c r="AW661" i="64"/>
  <c r="AW1230" i="64"/>
  <c r="AW1245" i="64" s="1"/>
  <c r="AW637" i="64"/>
  <c r="AW612" i="64"/>
  <c r="AW937" i="64"/>
  <c r="AW952" i="64" s="1"/>
  <c r="AW989" i="64"/>
  <c r="AW1002" i="64" s="1"/>
  <c r="AW588" i="64"/>
  <c r="AW603" i="64" s="1"/>
  <c r="AO1656" i="64"/>
  <c r="AO2462" i="64"/>
  <c r="AO2479" i="64" s="1"/>
  <c r="AO2436" i="64"/>
  <c r="AO2453" i="64" s="1"/>
  <c r="AO2385" i="64"/>
  <c r="AO2402" i="64" s="1"/>
  <c r="AO2411" i="64"/>
  <c r="AO2428" i="64" s="1"/>
  <c r="AO1601" i="64"/>
  <c r="AO1624" i="64" s="1"/>
  <c r="AO1633" i="64"/>
  <c r="AO1647" i="64" s="1"/>
  <c r="AO1579" i="64"/>
  <c r="AO1592" i="64" s="1"/>
  <c r="AO1785" i="64"/>
  <c r="AO1798" i="64" s="1"/>
  <c r="AO2514" i="64"/>
  <c r="AO2528" i="64" s="1"/>
  <c r="AO1534" i="64"/>
  <c r="AO1872" i="64"/>
  <c r="AO1899" i="64" s="1"/>
  <c r="AO1490" i="64"/>
  <c r="AO1525" i="64" s="1"/>
  <c r="AO1454" i="64"/>
  <c r="AO1481" i="64" s="1"/>
  <c r="AO1418" i="64"/>
  <c r="AO1445" i="64" s="1"/>
  <c r="AO1383" i="64"/>
  <c r="AO1410" i="64" s="1"/>
  <c r="AO2006" i="64"/>
  <c r="AO2031" i="64" s="1"/>
  <c r="AO1940" i="64"/>
  <c r="AO1963" i="64" s="1"/>
  <c r="AO1908" i="64"/>
  <c r="AO1931" i="64" s="1"/>
  <c r="AO1348" i="64"/>
  <c r="AO1375" i="64" s="1"/>
  <c r="AO1324" i="64"/>
  <c r="AO1339" i="64" s="1"/>
  <c r="AO1102" i="64"/>
  <c r="AO1078" i="64"/>
  <c r="AO1093" i="64" s="1"/>
  <c r="AO1230" i="64"/>
  <c r="AO1245" i="64" s="1"/>
  <c r="AO1687" i="64"/>
  <c r="AO1702" i="64" s="1"/>
  <c r="AO1972" i="64"/>
  <c r="AO1997" i="64" s="1"/>
  <c r="AO661" i="64"/>
  <c r="AO1254" i="64"/>
  <c r="AO1267" i="64" s="1"/>
  <c r="AO612" i="64"/>
  <c r="AO588" i="64"/>
  <c r="AO603" i="64" s="1"/>
  <c r="AO937" i="64"/>
  <c r="AO952" i="64" s="1"/>
  <c r="AO637" i="64"/>
  <c r="AG1656" i="64"/>
  <c r="AG2462" i="64"/>
  <c r="AG2479" i="64" s="1"/>
  <c r="AG2436" i="64"/>
  <c r="AG2453" i="64" s="1"/>
  <c r="AG2385" i="64"/>
  <c r="AG2402" i="64" s="1"/>
  <c r="AG1633" i="64"/>
  <c r="AG1647" i="64" s="1"/>
  <c r="AG1601" i="64"/>
  <c r="AG1624" i="64" s="1"/>
  <c r="AG2411" i="64"/>
  <c r="AG2428" i="64" s="1"/>
  <c r="AG1579" i="64"/>
  <c r="AG1592" i="64" s="1"/>
  <c r="AG1785" i="64"/>
  <c r="AG1798" i="64" s="1"/>
  <c r="AG2514" i="64"/>
  <c r="AG2528" i="64" s="1"/>
  <c r="AG1534" i="64"/>
  <c r="AG1872" i="64"/>
  <c r="AG1899" i="64" s="1"/>
  <c r="AG1940" i="64"/>
  <c r="AG1963" i="64" s="1"/>
  <c r="AG1908" i="64"/>
  <c r="AG1931" i="64" s="1"/>
  <c r="AG1454" i="64"/>
  <c r="AG1481" i="64" s="1"/>
  <c r="AG1490" i="64"/>
  <c r="AG1525" i="64" s="1"/>
  <c r="AG2006" i="64"/>
  <c r="AG2031" i="64" s="1"/>
  <c r="AG1348" i="64"/>
  <c r="AG1375" i="64" s="1"/>
  <c r="AG1418" i="64"/>
  <c r="AG1445" i="64" s="1"/>
  <c r="AG1383" i="64"/>
  <c r="AG1410" i="64" s="1"/>
  <c r="AG1972" i="64"/>
  <c r="AG1997" i="64" s="1"/>
  <c r="AG1324" i="64"/>
  <c r="AG1339" i="64" s="1"/>
  <c r="AG1254" i="64"/>
  <c r="AG1267" i="64" s="1"/>
  <c r="AG1102" i="64"/>
  <c r="AG1230" i="64"/>
  <c r="AG1245" i="64" s="1"/>
  <c r="AG1078" i="64"/>
  <c r="AG1093" i="64" s="1"/>
  <c r="AG1687" i="64"/>
  <c r="AG1702" i="64" s="1"/>
  <c r="AG661" i="64"/>
  <c r="AG937" i="64"/>
  <c r="AG952" i="64" s="1"/>
  <c r="AG612" i="64"/>
  <c r="AG989" i="64"/>
  <c r="AG1002" i="64" s="1"/>
  <c r="AG637" i="64"/>
  <c r="AG588" i="64"/>
  <c r="AG603" i="64" s="1"/>
  <c r="Y1656" i="64"/>
  <c r="Y2462" i="64"/>
  <c r="Y2479" i="64" s="1"/>
  <c r="Y2436" i="64"/>
  <c r="Y2453" i="64" s="1"/>
  <c r="Y2411" i="64"/>
  <c r="Y2428" i="64" s="1"/>
  <c r="Y2385" i="64"/>
  <c r="Y2402" i="64" s="1"/>
  <c r="Y1633" i="64"/>
  <c r="Y1647" i="64" s="1"/>
  <c r="Y1601" i="64"/>
  <c r="Y1624" i="64" s="1"/>
  <c r="Y2514" i="64"/>
  <c r="Y2528" i="64" s="1"/>
  <c r="Y1579" i="64"/>
  <c r="Y1592" i="64" s="1"/>
  <c r="Y1785" i="64"/>
  <c r="Y1798" i="64" s="1"/>
  <c r="Y1534" i="64"/>
  <c r="Y1872" i="64"/>
  <c r="Y1899" i="64" s="1"/>
  <c r="Y1490" i="64"/>
  <c r="Y1525" i="64" s="1"/>
  <c r="Y1940" i="64"/>
  <c r="Y1963" i="64" s="1"/>
  <c r="Y1908" i="64"/>
  <c r="Y1931" i="64" s="1"/>
  <c r="Y1454" i="64"/>
  <c r="Y1481" i="64" s="1"/>
  <c r="Y1418" i="64"/>
  <c r="Y1445" i="64" s="1"/>
  <c r="Y2006" i="64"/>
  <c r="Y2031" i="64" s="1"/>
  <c r="Y1383" i="64"/>
  <c r="Y1410" i="64" s="1"/>
  <c r="Y1348" i="64"/>
  <c r="Y1375" i="64" s="1"/>
  <c r="Y1972" i="64"/>
  <c r="Y1997" i="64" s="1"/>
  <c r="Y1254" i="64"/>
  <c r="Y1267" i="64" s="1"/>
  <c r="Y1102" i="64"/>
  <c r="Y1078" i="64"/>
  <c r="Y1093" i="64" s="1"/>
  <c r="Y1324" i="64"/>
  <c r="Y1339" i="64" s="1"/>
  <c r="Y1687" i="64"/>
  <c r="Y1702" i="64" s="1"/>
  <c r="Y661" i="64"/>
  <c r="Y1230" i="64"/>
  <c r="Y1245" i="64" s="1"/>
  <c r="Y612" i="64"/>
  <c r="Y637" i="64"/>
  <c r="Y937" i="64"/>
  <c r="Y952" i="64" s="1"/>
  <c r="Y588" i="64"/>
  <c r="Y603" i="64" s="1"/>
  <c r="Y989" i="64"/>
  <c r="Y1002" i="64" s="1"/>
  <c r="CK1661" i="64"/>
  <c r="CK2467" i="64"/>
  <c r="CK2441" i="64"/>
  <c r="CK2390" i="64"/>
  <c r="CK2407" i="64" s="1"/>
  <c r="CK1606" i="64"/>
  <c r="CK2416" i="64"/>
  <c r="CK1638" i="64"/>
  <c r="CK1652" i="64" s="1"/>
  <c r="CK2519" i="64"/>
  <c r="CK2533" i="64" s="1"/>
  <c r="CK1584" i="64"/>
  <c r="CK1597" i="64" s="1"/>
  <c r="CK1945" i="64"/>
  <c r="CK1968" i="64" s="1"/>
  <c r="CK1790" i="64"/>
  <c r="CK1803" i="64" s="1"/>
  <c r="CK1539" i="64"/>
  <c r="CK1574" i="64" s="1"/>
  <c r="CK1495" i="64"/>
  <c r="CK1530" i="64" s="1"/>
  <c r="CK1459" i="64"/>
  <c r="CK1486" i="64" s="1"/>
  <c r="CK1423" i="64"/>
  <c r="CK1450" i="64" s="1"/>
  <c r="CK1913" i="64"/>
  <c r="CK1936" i="64" s="1"/>
  <c r="CK2011" i="64"/>
  <c r="CK2036" i="64" s="1"/>
  <c r="CK1877" i="64"/>
  <c r="CK1904" i="64" s="1"/>
  <c r="CK1388" i="64"/>
  <c r="CK1415" i="64" s="1"/>
  <c r="CK1353" i="64"/>
  <c r="CK1380" i="64" s="1"/>
  <c r="CK1329" i="64"/>
  <c r="CK1977" i="64"/>
  <c r="CK2002" i="64" s="1"/>
  <c r="CK1259" i="64"/>
  <c r="CK1272" i="64" s="1"/>
  <c r="CK1235" i="64"/>
  <c r="CK942" i="64"/>
  <c r="CK1083" i="64"/>
  <c r="CK1098" i="64" s="1"/>
  <c r="CK1107" i="64"/>
  <c r="CK666" i="64"/>
  <c r="CK679" i="64" s="1"/>
  <c r="CK642" i="64"/>
  <c r="CK994" i="64"/>
  <c r="CK1007" i="64" s="1"/>
  <c r="CK1692" i="64"/>
  <c r="CK1707" i="64" s="1"/>
  <c r="CK1716" i="64"/>
  <c r="CK617" i="64"/>
  <c r="CK593" i="64"/>
  <c r="CK565" i="64"/>
  <c r="CC1661" i="64"/>
  <c r="CC2467" i="64"/>
  <c r="CC2441" i="64"/>
  <c r="CC2416" i="64"/>
  <c r="CC1638" i="64"/>
  <c r="CC1652" i="64" s="1"/>
  <c r="CC1606" i="64"/>
  <c r="CC2390" i="64"/>
  <c r="CC2407" i="64" s="1"/>
  <c r="CC2519" i="64"/>
  <c r="CC2533" i="64" s="1"/>
  <c r="CC1584" i="64"/>
  <c r="CC1597" i="64" s="1"/>
  <c r="CC1790" i="64"/>
  <c r="CC1803" i="64" s="1"/>
  <c r="CC1945" i="64"/>
  <c r="CC1968" i="64" s="1"/>
  <c r="CC1539" i="64"/>
  <c r="CC1574" i="64" s="1"/>
  <c r="CC1495" i="64"/>
  <c r="CC1530" i="64" s="1"/>
  <c r="CC1459" i="64"/>
  <c r="CC1486" i="64" s="1"/>
  <c r="CC1913" i="64"/>
  <c r="CC1936" i="64" s="1"/>
  <c r="CC1877" i="64"/>
  <c r="CC1904" i="64" s="1"/>
  <c r="CC1423" i="64"/>
  <c r="CC1450" i="64" s="1"/>
  <c r="CC2011" i="64"/>
  <c r="CC2036" i="64" s="1"/>
  <c r="CC1353" i="64"/>
  <c r="CC1380" i="64" s="1"/>
  <c r="CC1329" i="64"/>
  <c r="CC1977" i="64"/>
  <c r="CC2002" i="64" s="1"/>
  <c r="CC1235" i="64"/>
  <c r="CC1388" i="64"/>
  <c r="CC1415" i="64" s="1"/>
  <c r="CC1259" i="64"/>
  <c r="CC1272" i="64" s="1"/>
  <c r="CC1107" i="64"/>
  <c r="CC1083" i="64"/>
  <c r="CC1098" i="64" s="1"/>
  <c r="CC942" i="64"/>
  <c r="CC666" i="64"/>
  <c r="CC679" i="64" s="1"/>
  <c r="CC642" i="64"/>
  <c r="CC994" i="64"/>
  <c r="CC1007" i="64" s="1"/>
  <c r="CC617" i="64"/>
  <c r="CC1716" i="64"/>
  <c r="CC593" i="64"/>
  <c r="CC1692" i="64"/>
  <c r="CC1707" i="64" s="1"/>
  <c r="CC565" i="64"/>
  <c r="BU1661" i="64"/>
  <c r="BU2467" i="64"/>
  <c r="BU2441" i="64"/>
  <c r="BU2416" i="64"/>
  <c r="BU1606" i="64"/>
  <c r="BU2390" i="64"/>
  <c r="BU2407" i="64" s="1"/>
  <c r="BU2519" i="64"/>
  <c r="BU2533" i="64" s="1"/>
  <c r="BU1584" i="64"/>
  <c r="BU1597" i="64" s="1"/>
  <c r="BU1790" i="64"/>
  <c r="BU1803" i="64" s="1"/>
  <c r="BU1945" i="64"/>
  <c r="BU1968" i="64" s="1"/>
  <c r="BU1638" i="64"/>
  <c r="BU1652" i="64" s="1"/>
  <c r="BU1539" i="64"/>
  <c r="BU1574" i="64" s="1"/>
  <c r="BU1495" i="64"/>
  <c r="BU1530" i="64" s="1"/>
  <c r="BU1913" i="64"/>
  <c r="BU1936" i="64" s="1"/>
  <c r="BU1877" i="64"/>
  <c r="BU1904" i="64" s="1"/>
  <c r="BU1423" i="64"/>
  <c r="BU1450" i="64" s="1"/>
  <c r="BU2011" i="64"/>
  <c r="BU2036" i="64" s="1"/>
  <c r="BU1353" i="64"/>
  <c r="BU1380" i="64" s="1"/>
  <c r="BU1388" i="64"/>
  <c r="BU1415" i="64" s="1"/>
  <c r="BU1329" i="64"/>
  <c r="BU1459" i="64"/>
  <c r="BU1486" i="64" s="1"/>
  <c r="BU1977" i="64"/>
  <c r="BU2002" i="64" s="1"/>
  <c r="BU1235" i="64"/>
  <c r="BU1259" i="64"/>
  <c r="BU1272" i="64" s="1"/>
  <c r="BU942" i="64"/>
  <c r="BU666" i="64"/>
  <c r="BU679" i="64" s="1"/>
  <c r="BU1107" i="64"/>
  <c r="BU642" i="64"/>
  <c r="BU1083" i="64"/>
  <c r="BU1098" i="64" s="1"/>
  <c r="BU994" i="64"/>
  <c r="BU1007" i="64" s="1"/>
  <c r="BU1692" i="64"/>
  <c r="BU1707" i="64" s="1"/>
  <c r="BU1716" i="64"/>
  <c r="BU593" i="64"/>
  <c r="BU565" i="64"/>
  <c r="BM1661" i="64"/>
  <c r="BM2467" i="64"/>
  <c r="BM2441" i="64"/>
  <c r="BM2416" i="64"/>
  <c r="BM1638" i="64"/>
  <c r="BM1652" i="64" s="1"/>
  <c r="BM1606" i="64"/>
  <c r="BM2519" i="64"/>
  <c r="BM2533" i="64" s="1"/>
  <c r="BM1584" i="64"/>
  <c r="BM1597" i="64" s="1"/>
  <c r="BM2390" i="64"/>
  <c r="BM2407" i="64" s="1"/>
  <c r="BM1945" i="64"/>
  <c r="BM1968" i="64" s="1"/>
  <c r="BM1790" i="64"/>
  <c r="BM1803" i="64" s="1"/>
  <c r="BM1539" i="64"/>
  <c r="BM1574" i="64" s="1"/>
  <c r="BM1495" i="64"/>
  <c r="BM1530" i="64" s="1"/>
  <c r="BM1459" i="64"/>
  <c r="BM1486" i="64" s="1"/>
  <c r="BM1423" i="64"/>
  <c r="BM1450" i="64" s="1"/>
  <c r="BM1388" i="64"/>
  <c r="BM1415" i="64" s="1"/>
  <c r="BM2011" i="64"/>
  <c r="BM2036" i="64" s="1"/>
  <c r="BM1353" i="64"/>
  <c r="BM1380" i="64" s="1"/>
  <c r="BM1913" i="64"/>
  <c r="BM1936" i="64" s="1"/>
  <c r="BM1329" i="64"/>
  <c r="BM1877" i="64"/>
  <c r="BM1904" i="64" s="1"/>
  <c r="BM1977" i="64"/>
  <c r="BM2002" i="64" s="1"/>
  <c r="BM1235" i="64"/>
  <c r="BM1259" i="64"/>
  <c r="BM1272" i="64" s="1"/>
  <c r="BM942" i="64"/>
  <c r="BM1107" i="64"/>
  <c r="BM666" i="64"/>
  <c r="BM679" i="64" s="1"/>
  <c r="BM1083" i="64"/>
  <c r="BM1098" i="64" s="1"/>
  <c r="BM642" i="64"/>
  <c r="BM994" i="64"/>
  <c r="BM1007" i="64" s="1"/>
  <c r="BM1716" i="64"/>
  <c r="BM593" i="64"/>
  <c r="BM1692" i="64"/>
  <c r="BM1707" i="64" s="1"/>
  <c r="BM617" i="64"/>
  <c r="BM565" i="64"/>
  <c r="BE1661" i="64"/>
  <c r="BE2467" i="64"/>
  <c r="BE2441" i="64"/>
  <c r="BE2390" i="64"/>
  <c r="BE2407" i="64" s="1"/>
  <c r="BE1638" i="64"/>
  <c r="BE1652" i="64" s="1"/>
  <c r="BE2519" i="64"/>
  <c r="BE2533" i="64" s="1"/>
  <c r="BE2416" i="64"/>
  <c r="BE1606" i="64"/>
  <c r="BE1584" i="64"/>
  <c r="BE1597" i="64" s="1"/>
  <c r="BE1790" i="64"/>
  <c r="BE1803" i="64" s="1"/>
  <c r="BE1945" i="64"/>
  <c r="BE1968" i="64" s="1"/>
  <c r="BE1539" i="64"/>
  <c r="BE1574" i="64" s="1"/>
  <c r="BE1495" i="64"/>
  <c r="BE1530" i="64" s="1"/>
  <c r="BE1459" i="64"/>
  <c r="BE1486" i="64" s="1"/>
  <c r="BE1913" i="64"/>
  <c r="BE1936" i="64" s="1"/>
  <c r="BE1877" i="64"/>
  <c r="BE1904" i="64" s="1"/>
  <c r="BE1423" i="64"/>
  <c r="BE1450" i="64" s="1"/>
  <c r="BE2011" i="64"/>
  <c r="BE2036" i="64" s="1"/>
  <c r="BE1353" i="64"/>
  <c r="BE1380" i="64" s="1"/>
  <c r="BE1329" i="64"/>
  <c r="BE1388" i="64"/>
  <c r="BE1415" i="64" s="1"/>
  <c r="BE1977" i="64"/>
  <c r="BE2002" i="64" s="1"/>
  <c r="BE1259" i="64"/>
  <c r="BE1272" i="64" s="1"/>
  <c r="BE1235" i="64"/>
  <c r="BE942" i="64"/>
  <c r="BE1083" i="64"/>
  <c r="BE1098" i="64" s="1"/>
  <c r="BE666" i="64"/>
  <c r="BE679" i="64" s="1"/>
  <c r="BE642" i="64"/>
  <c r="BE994" i="64"/>
  <c r="BE1007" i="64" s="1"/>
  <c r="BE1692" i="64"/>
  <c r="BE1707" i="64" s="1"/>
  <c r="BE1716" i="64"/>
  <c r="BE617" i="64"/>
  <c r="BE593" i="64"/>
  <c r="BE565" i="64"/>
  <c r="AW1661" i="64"/>
  <c r="AW2467" i="64"/>
  <c r="AW2441" i="64"/>
  <c r="AW2390" i="64"/>
  <c r="AW2407" i="64" s="1"/>
  <c r="AW1638" i="64"/>
  <c r="AW1652" i="64" s="1"/>
  <c r="AW1606" i="64"/>
  <c r="AW2519" i="64"/>
  <c r="AW2533" i="64" s="1"/>
  <c r="AW2416" i="64"/>
  <c r="AW1584" i="64"/>
  <c r="AW1597" i="64" s="1"/>
  <c r="AW1945" i="64"/>
  <c r="AW1968" i="64" s="1"/>
  <c r="AW1539" i="64"/>
  <c r="AW1574" i="64" s="1"/>
  <c r="AW1790" i="64"/>
  <c r="AW1803" i="64" s="1"/>
  <c r="AW1913" i="64"/>
  <c r="AW1936" i="64" s="1"/>
  <c r="AW1877" i="64"/>
  <c r="AW1904" i="64" s="1"/>
  <c r="AW1423" i="64"/>
  <c r="AW1450" i="64" s="1"/>
  <c r="AW1495" i="64"/>
  <c r="AW1530" i="64" s="1"/>
  <c r="AW1459" i="64"/>
  <c r="AW1486" i="64" s="1"/>
  <c r="AW2011" i="64"/>
  <c r="AW2036" i="64" s="1"/>
  <c r="AW1388" i="64"/>
  <c r="AW1415" i="64" s="1"/>
  <c r="AW1353" i="64"/>
  <c r="AW1380" i="64" s="1"/>
  <c r="AW1329" i="64"/>
  <c r="AW1977" i="64"/>
  <c r="AW2002" i="64" s="1"/>
  <c r="AW1235" i="64"/>
  <c r="AW1259" i="64"/>
  <c r="AW1272" i="64" s="1"/>
  <c r="AW1083" i="64"/>
  <c r="AW1098" i="64" s="1"/>
  <c r="AW942" i="64"/>
  <c r="AW666" i="64"/>
  <c r="AW679" i="64" s="1"/>
  <c r="AW1107" i="64"/>
  <c r="AW642" i="64"/>
  <c r="AW994" i="64"/>
  <c r="AW1007" i="64" s="1"/>
  <c r="AW617" i="64"/>
  <c r="AW1716" i="64"/>
  <c r="AW593" i="64"/>
  <c r="AW1692" i="64"/>
  <c r="AW1707" i="64" s="1"/>
  <c r="AW565" i="64"/>
  <c r="AO1661" i="64"/>
  <c r="AO2467" i="64"/>
  <c r="AO2441" i="64"/>
  <c r="AO2416" i="64"/>
  <c r="AO1638" i="64"/>
  <c r="AO1652" i="64" s="1"/>
  <c r="AO1606" i="64"/>
  <c r="AO2519" i="64"/>
  <c r="AO2533" i="64" s="1"/>
  <c r="AO2390" i="64"/>
  <c r="AO2407" i="64" s="1"/>
  <c r="AO1584" i="64"/>
  <c r="AO1597" i="64" s="1"/>
  <c r="AO1790" i="64"/>
  <c r="AO1803" i="64" s="1"/>
  <c r="AO1945" i="64"/>
  <c r="AO1968" i="64" s="1"/>
  <c r="AO1539" i="64"/>
  <c r="AO1574" i="64" s="1"/>
  <c r="AO1495" i="64"/>
  <c r="AO1530" i="64" s="1"/>
  <c r="AO1459" i="64"/>
  <c r="AO1486" i="64" s="1"/>
  <c r="AO1913" i="64"/>
  <c r="AO1936" i="64" s="1"/>
  <c r="AO1877" i="64"/>
  <c r="AO1904" i="64" s="1"/>
  <c r="AO1423" i="64"/>
  <c r="AO1450" i="64" s="1"/>
  <c r="AO1388" i="64"/>
  <c r="AO1415" i="64" s="1"/>
  <c r="AO2011" i="64"/>
  <c r="AO2036" i="64" s="1"/>
  <c r="AO1353" i="64"/>
  <c r="AO1380" i="64" s="1"/>
  <c r="AO1329" i="64"/>
  <c r="AO1977" i="64"/>
  <c r="AO2002" i="64" s="1"/>
  <c r="AO1235" i="64"/>
  <c r="AO1259" i="64"/>
  <c r="AO1272" i="64" s="1"/>
  <c r="AO1107" i="64"/>
  <c r="AO942" i="64"/>
  <c r="AO666" i="64"/>
  <c r="AO679" i="64" s="1"/>
  <c r="AO642" i="64"/>
  <c r="AO1083" i="64"/>
  <c r="AO1098" i="64" s="1"/>
  <c r="AO994" i="64"/>
  <c r="AO1007" i="64" s="1"/>
  <c r="AO1692" i="64"/>
  <c r="AO1707" i="64" s="1"/>
  <c r="AO617" i="64"/>
  <c r="AO1716" i="64"/>
  <c r="AO593" i="64"/>
  <c r="AO565" i="64"/>
  <c r="AG1661" i="64"/>
  <c r="AG2467" i="64"/>
  <c r="AG2441" i="64"/>
  <c r="AG2416" i="64"/>
  <c r="AG2390" i="64"/>
  <c r="AG2407" i="64" s="1"/>
  <c r="AG1638" i="64"/>
  <c r="AG1652" i="64" s="1"/>
  <c r="AG1606" i="64"/>
  <c r="AG2519" i="64"/>
  <c r="AG2533" i="64" s="1"/>
  <c r="AG1584" i="64"/>
  <c r="AG1597" i="64" s="1"/>
  <c r="AG1790" i="64"/>
  <c r="AG1803" i="64" s="1"/>
  <c r="AG1945" i="64"/>
  <c r="AG1968" i="64" s="1"/>
  <c r="AG1539" i="64"/>
  <c r="AG1574" i="64" s="1"/>
  <c r="AG1495" i="64"/>
  <c r="AG1530" i="64" s="1"/>
  <c r="AG1459" i="64"/>
  <c r="AG1486" i="64" s="1"/>
  <c r="AG1913" i="64"/>
  <c r="AG1936" i="64" s="1"/>
  <c r="AG1877" i="64"/>
  <c r="AG1904" i="64" s="1"/>
  <c r="AG1423" i="64"/>
  <c r="AG1450" i="64" s="1"/>
  <c r="AG2011" i="64"/>
  <c r="AG2036" i="64" s="1"/>
  <c r="AG1353" i="64"/>
  <c r="AG1380" i="64" s="1"/>
  <c r="AG1329" i="64"/>
  <c r="AG1388" i="64"/>
  <c r="AG1415" i="64" s="1"/>
  <c r="AG1977" i="64"/>
  <c r="AG2002" i="64" s="1"/>
  <c r="AG1235" i="64"/>
  <c r="AG1259" i="64"/>
  <c r="AG1272" i="64" s="1"/>
  <c r="AG942" i="64"/>
  <c r="AG666" i="64"/>
  <c r="AG679" i="64" s="1"/>
  <c r="AG1083" i="64"/>
  <c r="AG1098" i="64" s="1"/>
  <c r="AG642" i="64"/>
  <c r="AG1107" i="64"/>
  <c r="AG994" i="64"/>
  <c r="AG1007" i="64" s="1"/>
  <c r="AG617" i="64"/>
  <c r="AG1716" i="64"/>
  <c r="AG593" i="64"/>
  <c r="AG1692" i="64"/>
  <c r="AG1707" i="64" s="1"/>
  <c r="AG565" i="64"/>
  <c r="Y1661" i="64"/>
  <c r="Y2467" i="64"/>
  <c r="Y2441" i="64"/>
  <c r="Y2416" i="64"/>
  <c r="Y2390" i="64"/>
  <c r="Y2407" i="64" s="1"/>
  <c r="Y1606" i="64"/>
  <c r="Y1638" i="64"/>
  <c r="Y1652" i="64" s="1"/>
  <c r="Y2519" i="64"/>
  <c r="Y2533" i="64" s="1"/>
  <c r="Y1584" i="64"/>
  <c r="Y1597" i="64" s="1"/>
  <c r="Y1945" i="64"/>
  <c r="Y1968" i="64" s="1"/>
  <c r="Y1790" i="64"/>
  <c r="Y1803" i="64" s="1"/>
  <c r="Y1539" i="64"/>
  <c r="Y1574" i="64" s="1"/>
  <c r="Y1495" i="64"/>
  <c r="Y1530" i="64" s="1"/>
  <c r="Y1459" i="64"/>
  <c r="Y1486" i="64" s="1"/>
  <c r="Y1423" i="64"/>
  <c r="Y1450" i="64" s="1"/>
  <c r="Y2011" i="64"/>
  <c r="Y2036" i="64" s="1"/>
  <c r="Y1388" i="64"/>
  <c r="Y1415" i="64" s="1"/>
  <c r="Y1913" i="64"/>
  <c r="Y1936" i="64" s="1"/>
  <c r="Y1353" i="64"/>
  <c r="Y1380" i="64" s="1"/>
  <c r="Y1877" i="64"/>
  <c r="Y1904" i="64" s="1"/>
  <c r="Y1329" i="64"/>
  <c r="Y1977" i="64"/>
  <c r="Y2002" i="64" s="1"/>
  <c r="Y1259" i="64"/>
  <c r="Y1272" i="64" s="1"/>
  <c r="Y1235" i="64"/>
  <c r="Y942" i="64"/>
  <c r="Y1083" i="64"/>
  <c r="Y1098" i="64" s="1"/>
  <c r="Y1107" i="64"/>
  <c r="Y666" i="64"/>
  <c r="Y679" i="64" s="1"/>
  <c r="Y642" i="64"/>
  <c r="Y994" i="64"/>
  <c r="Y1007" i="64" s="1"/>
  <c r="Y1692" i="64"/>
  <c r="Y1707" i="64" s="1"/>
  <c r="Y617" i="64"/>
  <c r="Y1716" i="64"/>
  <c r="Y593" i="64"/>
  <c r="Y565" i="64"/>
  <c r="CL1660" i="64"/>
  <c r="CL2466" i="64"/>
  <c r="CL2440" i="64"/>
  <c r="CL2415" i="64"/>
  <c r="CL2389" i="64"/>
  <c r="CL1637" i="64"/>
  <c r="CL1605" i="64"/>
  <c r="CL1583" i="64"/>
  <c r="CL1789" i="64"/>
  <c r="CL2518" i="64"/>
  <c r="CL1944" i="64"/>
  <c r="CL1494" i="64"/>
  <c r="CL1458" i="64"/>
  <c r="CL1538" i="64"/>
  <c r="CL1912" i="64"/>
  <c r="CL1876" i="64"/>
  <c r="CL1422" i="64"/>
  <c r="CL2010" i="64"/>
  <c r="CL1352" i="64"/>
  <c r="CL1328" i="64"/>
  <c r="CL1976" i="64"/>
  <c r="CL1387" i="64"/>
  <c r="CL1234" i="64"/>
  <c r="CL1249" i="64" s="1"/>
  <c r="CL1106" i="64"/>
  <c r="CL1225" i="64" s="1"/>
  <c r="CL1258" i="64"/>
  <c r="CL1691" i="64"/>
  <c r="CL665" i="64"/>
  <c r="CL678" i="64" s="1"/>
  <c r="CL641" i="64"/>
  <c r="CL993" i="64"/>
  <c r="CL1715" i="64"/>
  <c r="CL592" i="64"/>
  <c r="CL941" i="64"/>
  <c r="CL564" i="64"/>
  <c r="CL458" i="64"/>
  <c r="CD1660" i="64"/>
  <c r="CD2466" i="64"/>
  <c r="CD2440" i="64"/>
  <c r="CD2415" i="64"/>
  <c r="CD2389" i="64"/>
  <c r="CD1637" i="64"/>
  <c r="CD1605" i="64"/>
  <c r="CD1583" i="64"/>
  <c r="CD2518" i="64"/>
  <c r="CD1944" i="64"/>
  <c r="CD1789" i="64"/>
  <c r="CD1538" i="64"/>
  <c r="CD1494" i="64"/>
  <c r="CD1458" i="64"/>
  <c r="CD1912" i="64"/>
  <c r="CD1876" i="64"/>
  <c r="CD1422" i="64"/>
  <c r="CD2010" i="64"/>
  <c r="CD1352" i="64"/>
  <c r="CD1387" i="64"/>
  <c r="CD1328" i="64"/>
  <c r="CD1976" i="64"/>
  <c r="CD1234" i="64"/>
  <c r="CD1249" i="64" s="1"/>
  <c r="CD1258" i="64"/>
  <c r="CD1106" i="64"/>
  <c r="CD1225" i="64" s="1"/>
  <c r="CD1691" i="64"/>
  <c r="CD665" i="64"/>
  <c r="CD678" i="64" s="1"/>
  <c r="CD641" i="64"/>
  <c r="CD993" i="64"/>
  <c r="CD941" i="64"/>
  <c r="CD1715" i="64"/>
  <c r="CD592" i="64"/>
  <c r="CD564" i="64"/>
  <c r="CD458" i="64"/>
  <c r="BV1660" i="64"/>
  <c r="BV2466" i="64"/>
  <c r="BV2440" i="64"/>
  <c r="BV2415" i="64"/>
  <c r="BV2389" i="64"/>
  <c r="BV1637" i="64"/>
  <c r="BV1605" i="64"/>
  <c r="BV1583" i="64"/>
  <c r="BV2518" i="64"/>
  <c r="BV1944" i="64"/>
  <c r="BV1789" i="64"/>
  <c r="BV1538" i="64"/>
  <c r="BV1458" i="64"/>
  <c r="BV1494" i="64"/>
  <c r="BV1912" i="64"/>
  <c r="BV1422" i="64"/>
  <c r="BV1876" i="64"/>
  <c r="BV1387" i="64"/>
  <c r="BV2010" i="64"/>
  <c r="BV1352" i="64"/>
  <c r="BV1328" i="64"/>
  <c r="BV1976" i="64"/>
  <c r="BV1234" i="64"/>
  <c r="BV1249" i="64" s="1"/>
  <c r="BV1258" i="64"/>
  <c r="BV1106" i="64"/>
  <c r="BV1225" i="64" s="1"/>
  <c r="BV1691" i="64"/>
  <c r="BV665" i="64"/>
  <c r="BV678" i="64" s="1"/>
  <c r="BV641" i="64"/>
  <c r="BV993" i="64"/>
  <c r="BV1715" i="64"/>
  <c r="BV592" i="64"/>
  <c r="BV941" i="64"/>
  <c r="BV564" i="64"/>
  <c r="BV458" i="64"/>
  <c r="BN1660" i="64"/>
  <c r="BN2466" i="64"/>
  <c r="BN2440" i="64"/>
  <c r="BN2415" i="64"/>
  <c r="BN2389" i="64"/>
  <c r="BN1637" i="64"/>
  <c r="BN1605" i="64"/>
  <c r="BN1583" i="64"/>
  <c r="BN1789" i="64"/>
  <c r="BN2518" i="64"/>
  <c r="BN1944" i="64"/>
  <c r="BN1538" i="64"/>
  <c r="BN1458" i="64"/>
  <c r="BN1912" i="64"/>
  <c r="BN1876" i="64"/>
  <c r="BN1422" i="64"/>
  <c r="BN1494" i="64"/>
  <c r="BN1352" i="64"/>
  <c r="BN1328" i="64"/>
  <c r="BN1387" i="64"/>
  <c r="BN1976" i="64"/>
  <c r="BN1234" i="64"/>
  <c r="BN1249" i="64" s="1"/>
  <c r="BN1106" i="64"/>
  <c r="BN1225" i="64" s="1"/>
  <c r="BN2010" i="64"/>
  <c r="BN1691" i="64"/>
  <c r="BN665" i="64"/>
  <c r="BN678" i="64" s="1"/>
  <c r="BN1258" i="64"/>
  <c r="BN641" i="64"/>
  <c r="BN993" i="64"/>
  <c r="BN1715" i="64"/>
  <c r="BN592" i="64"/>
  <c r="BN564" i="64"/>
  <c r="BN941" i="64"/>
  <c r="BN458" i="64"/>
  <c r="BF1660" i="64"/>
  <c r="BF2466" i="64"/>
  <c r="BF2440" i="64"/>
  <c r="BF2415" i="64"/>
  <c r="BF2389" i="64"/>
  <c r="BF1605" i="64"/>
  <c r="BF1637" i="64"/>
  <c r="BF1583" i="64"/>
  <c r="BF2518" i="64"/>
  <c r="BF1944" i="64"/>
  <c r="BF1789" i="64"/>
  <c r="BF1538" i="64"/>
  <c r="BF1494" i="64"/>
  <c r="BF1458" i="64"/>
  <c r="BF1912" i="64"/>
  <c r="BF1422" i="64"/>
  <c r="BF1876" i="64"/>
  <c r="BF1387" i="64"/>
  <c r="BF1352" i="64"/>
  <c r="BF1328" i="64"/>
  <c r="BF1976" i="64"/>
  <c r="BF1234" i="64"/>
  <c r="BF1249" i="64" s="1"/>
  <c r="BF1106" i="64"/>
  <c r="BF1225" i="64" s="1"/>
  <c r="BF1258" i="64"/>
  <c r="BF1691" i="64"/>
  <c r="BF2010" i="64"/>
  <c r="BF665" i="64"/>
  <c r="BF678" i="64" s="1"/>
  <c r="BF641" i="64"/>
  <c r="BF993" i="64"/>
  <c r="BF1715" i="64"/>
  <c r="BF941" i="64"/>
  <c r="BF592" i="64"/>
  <c r="BF564" i="64"/>
  <c r="BF458" i="64"/>
  <c r="AX1660" i="64"/>
  <c r="AX2466" i="64"/>
  <c r="AX2440" i="64"/>
  <c r="AX2415" i="64"/>
  <c r="AX2389" i="64"/>
  <c r="AX1637" i="64"/>
  <c r="AX1605" i="64"/>
  <c r="AX1583" i="64"/>
  <c r="AX2518" i="64"/>
  <c r="AX1789" i="64"/>
  <c r="AX1944" i="64"/>
  <c r="AX1458" i="64"/>
  <c r="AX1538" i="64"/>
  <c r="AX1912" i="64"/>
  <c r="AX1876" i="64"/>
  <c r="AX1422" i="64"/>
  <c r="AX1494" i="64"/>
  <c r="AX1352" i="64"/>
  <c r="AX1328" i="64"/>
  <c r="AX1976" i="64"/>
  <c r="AX1234" i="64"/>
  <c r="AX1249" i="64" s="1"/>
  <c r="AX2010" i="64"/>
  <c r="AX1258" i="64"/>
  <c r="AX1106" i="64"/>
  <c r="AX1225" i="64" s="1"/>
  <c r="AX1387" i="64"/>
  <c r="AX1691" i="64"/>
  <c r="AX665" i="64"/>
  <c r="AX678" i="64" s="1"/>
  <c r="AX641" i="64"/>
  <c r="AX993" i="64"/>
  <c r="AX1715" i="64"/>
  <c r="AX592" i="64"/>
  <c r="AX941" i="64"/>
  <c r="AX564" i="64"/>
  <c r="AX458" i="64"/>
  <c r="AP1660" i="64"/>
  <c r="AP2466" i="64"/>
  <c r="AP2440" i="64"/>
  <c r="AP2415" i="64"/>
  <c r="AP2389" i="64"/>
  <c r="AP1605" i="64"/>
  <c r="AP1637" i="64"/>
  <c r="AP1583" i="64"/>
  <c r="AP1789" i="64"/>
  <c r="AP2518" i="64"/>
  <c r="AP1538" i="64"/>
  <c r="AP1494" i="64"/>
  <c r="AP1944" i="64"/>
  <c r="AP1458" i="64"/>
  <c r="AP1912" i="64"/>
  <c r="AP1876" i="64"/>
  <c r="AP1422" i="64"/>
  <c r="AP1352" i="64"/>
  <c r="AP1328" i="64"/>
  <c r="AP1387" i="64"/>
  <c r="AP1976" i="64"/>
  <c r="AP1234" i="64"/>
  <c r="AP1249" i="64" s="1"/>
  <c r="AP1258" i="64"/>
  <c r="AP1106" i="64"/>
  <c r="AP1225" i="64" s="1"/>
  <c r="AP2010" i="64"/>
  <c r="AP1691" i="64"/>
  <c r="AP665" i="64"/>
  <c r="AP678" i="64" s="1"/>
  <c r="AP641" i="64"/>
  <c r="AP993" i="64"/>
  <c r="AP1715" i="64"/>
  <c r="AP592" i="64"/>
  <c r="AP564" i="64"/>
  <c r="AP458" i="64"/>
  <c r="AH1660" i="64"/>
  <c r="AH2466" i="64"/>
  <c r="AH2440" i="64"/>
  <c r="AH2415" i="64"/>
  <c r="AH2389" i="64"/>
  <c r="AH1637" i="64"/>
  <c r="AH1605" i="64"/>
  <c r="AH1583" i="64"/>
  <c r="AH2518" i="64"/>
  <c r="AH1789" i="64"/>
  <c r="AH1538" i="64"/>
  <c r="AH1494" i="64"/>
  <c r="AH1944" i="64"/>
  <c r="AH1458" i="64"/>
  <c r="AH1912" i="64"/>
  <c r="AH1422" i="64"/>
  <c r="AH1387" i="64"/>
  <c r="AH1352" i="64"/>
  <c r="AH1328" i="64"/>
  <c r="AH1876" i="64"/>
  <c r="AH1976" i="64"/>
  <c r="AH2010" i="64"/>
  <c r="AH1234" i="64"/>
  <c r="AH1249" i="64" s="1"/>
  <c r="AH1106" i="64"/>
  <c r="AH1225" i="64" s="1"/>
  <c r="AH1691" i="64"/>
  <c r="AH1258" i="64"/>
  <c r="AH665" i="64"/>
  <c r="AH678" i="64" s="1"/>
  <c r="AH641" i="64"/>
  <c r="AH993" i="64"/>
  <c r="AH1715" i="64"/>
  <c r="AH941" i="64"/>
  <c r="AH592" i="64"/>
  <c r="AH564" i="64"/>
  <c r="AH458" i="64"/>
  <c r="Z1660" i="64"/>
  <c r="Z2466" i="64"/>
  <c r="Z2440" i="64"/>
  <c r="Z2415" i="64"/>
  <c r="Z2389" i="64"/>
  <c r="Z1637" i="64"/>
  <c r="Z1583" i="64"/>
  <c r="Z1605" i="64"/>
  <c r="Z1789" i="64"/>
  <c r="Z2518" i="64"/>
  <c r="Z1494" i="64"/>
  <c r="Z1944" i="64"/>
  <c r="Z1458" i="64"/>
  <c r="Z1538" i="64"/>
  <c r="Z1912" i="64"/>
  <c r="Z1876" i="64"/>
  <c r="Z1422" i="64"/>
  <c r="Z1352" i="64"/>
  <c r="Z1328" i="64"/>
  <c r="Z1976" i="64"/>
  <c r="Z1387" i="64"/>
  <c r="Z1234" i="64"/>
  <c r="Z1249" i="64" s="1"/>
  <c r="Z2010" i="64"/>
  <c r="Z1106" i="64"/>
  <c r="Z1225" i="64" s="1"/>
  <c r="Z1258" i="64"/>
  <c r="Z1691" i="64"/>
  <c r="Z665" i="64"/>
  <c r="Z678" i="64" s="1"/>
  <c r="Z641" i="64"/>
  <c r="Z993" i="64"/>
  <c r="Z1715" i="64"/>
  <c r="Z592" i="64"/>
  <c r="Z941" i="64"/>
  <c r="Z564" i="64"/>
  <c r="Z458" i="64"/>
  <c r="CE1657" i="64"/>
  <c r="CE1679" i="64" s="1"/>
  <c r="CE2463" i="64"/>
  <c r="CE2480" i="64" s="1"/>
  <c r="CE2437" i="64"/>
  <c r="CE2454" i="64" s="1"/>
  <c r="CE2386" i="64"/>
  <c r="CE2403" i="64" s="1"/>
  <c r="CE1634" i="64"/>
  <c r="CE1648" i="64" s="1"/>
  <c r="CE2412" i="64"/>
  <c r="CE2429" i="64" s="1"/>
  <c r="CE1602" i="64"/>
  <c r="CE1625" i="64" s="1"/>
  <c r="CE1786" i="64"/>
  <c r="CE1799" i="64" s="1"/>
  <c r="CE1580" i="64"/>
  <c r="CE1593" i="64" s="1"/>
  <c r="CE2515" i="64"/>
  <c r="CE2529" i="64" s="1"/>
  <c r="CE1491" i="64"/>
  <c r="CE1526" i="64" s="1"/>
  <c r="CE1941" i="64"/>
  <c r="CE1964" i="64" s="1"/>
  <c r="CE1535" i="64"/>
  <c r="CE1570" i="64" s="1"/>
  <c r="CE1909" i="64"/>
  <c r="CE1932" i="64" s="1"/>
  <c r="CE1455" i="64"/>
  <c r="CE1482" i="64" s="1"/>
  <c r="CE1419" i="64"/>
  <c r="CE1446" i="64" s="1"/>
  <c r="CE1873" i="64"/>
  <c r="CE1900" i="64" s="1"/>
  <c r="CE1384" i="64"/>
  <c r="CE1411" i="64" s="1"/>
  <c r="CE1349" i="64"/>
  <c r="CE1376" i="64" s="1"/>
  <c r="CE1325" i="64"/>
  <c r="CE1973" i="64"/>
  <c r="CE1998" i="64" s="1"/>
  <c r="CE1231" i="64"/>
  <c r="CE1246" i="64" s="1"/>
  <c r="CE2007" i="64"/>
  <c r="CE2032" i="64" s="1"/>
  <c r="CE1255" i="64"/>
  <c r="CE1268" i="64" s="1"/>
  <c r="CE1103" i="64"/>
  <c r="CE1688" i="64"/>
  <c r="CE1703" i="64" s="1"/>
  <c r="CE662" i="64"/>
  <c r="CE675" i="64" s="1"/>
  <c r="CE638" i="64"/>
  <c r="CE990" i="64"/>
  <c r="CE1003" i="64" s="1"/>
  <c r="CE589" i="64"/>
  <c r="CE938" i="64"/>
  <c r="CE953" i="64" s="1"/>
  <c r="CE561" i="64"/>
  <c r="CE455" i="64"/>
  <c r="BW1657" i="64"/>
  <c r="BW1679" i="64" s="1"/>
  <c r="BW2463" i="64"/>
  <c r="BW2480" i="64" s="1"/>
  <c r="BW2437" i="64"/>
  <c r="BW2454" i="64" s="1"/>
  <c r="BW2386" i="64"/>
  <c r="BW2403" i="64" s="1"/>
  <c r="BW2412" i="64"/>
  <c r="BW2429" i="64" s="1"/>
  <c r="BW1634" i="64"/>
  <c r="BW1648" i="64" s="1"/>
  <c r="BW1602" i="64"/>
  <c r="BW1625" i="64" s="1"/>
  <c r="BW1786" i="64"/>
  <c r="BW1799" i="64" s="1"/>
  <c r="BW1580" i="64"/>
  <c r="BW1593" i="64" s="1"/>
  <c r="BW2515" i="64"/>
  <c r="BW2529" i="64" s="1"/>
  <c r="BW1535" i="64"/>
  <c r="BW1570" i="64" s="1"/>
  <c r="BW1941" i="64"/>
  <c r="BW1964" i="64" s="1"/>
  <c r="BW1909" i="64"/>
  <c r="BW1932" i="64" s="1"/>
  <c r="BW1455" i="64"/>
  <c r="BW1482" i="64" s="1"/>
  <c r="BW1873" i="64"/>
  <c r="BW1900" i="64" s="1"/>
  <c r="BW1419" i="64"/>
  <c r="BW1446" i="64" s="1"/>
  <c r="BW1349" i="64"/>
  <c r="BW1376" i="64" s="1"/>
  <c r="BW1325" i="64"/>
  <c r="BW1491" i="64"/>
  <c r="BW1526" i="64" s="1"/>
  <c r="BW1384" i="64"/>
  <c r="BW1411" i="64" s="1"/>
  <c r="BW1973" i="64"/>
  <c r="BW1998" i="64" s="1"/>
  <c r="BW1231" i="64"/>
  <c r="BW1246" i="64" s="1"/>
  <c r="BW1103" i="64"/>
  <c r="BW2007" i="64"/>
  <c r="BW2032" i="64" s="1"/>
  <c r="BW1255" i="64"/>
  <c r="BW1268" i="64" s="1"/>
  <c r="BW1688" i="64"/>
  <c r="BW1703" i="64" s="1"/>
  <c r="BW662" i="64"/>
  <c r="BW675" i="64" s="1"/>
  <c r="BW638" i="64"/>
  <c r="BW990" i="64"/>
  <c r="BW1003" i="64" s="1"/>
  <c r="BW1079" i="64"/>
  <c r="BW1094" i="64" s="1"/>
  <c r="BW589" i="64"/>
  <c r="BW561" i="64"/>
  <c r="BW938" i="64"/>
  <c r="BW953" i="64" s="1"/>
  <c r="BW455" i="64"/>
  <c r="BO1657" i="64"/>
  <c r="BO1679" i="64" s="1"/>
  <c r="BO2463" i="64"/>
  <c r="BO2480" i="64" s="1"/>
  <c r="BO2437" i="64"/>
  <c r="BO2454" i="64" s="1"/>
  <c r="BO2386" i="64"/>
  <c r="BO2403" i="64" s="1"/>
  <c r="BO2412" i="64"/>
  <c r="BO2429" i="64" s="1"/>
  <c r="BO1634" i="64"/>
  <c r="BO1648" i="64" s="1"/>
  <c r="BO1602" i="64"/>
  <c r="BO1625" i="64" s="1"/>
  <c r="BO1786" i="64"/>
  <c r="BO1799" i="64" s="1"/>
  <c r="BO1580" i="64"/>
  <c r="BO1593" i="64" s="1"/>
  <c r="BO1535" i="64"/>
  <c r="BO1570" i="64" s="1"/>
  <c r="BO1941" i="64"/>
  <c r="BO1964" i="64" s="1"/>
  <c r="BO1491" i="64"/>
  <c r="BO1526" i="64" s="1"/>
  <c r="BO1909" i="64"/>
  <c r="BO1932" i="64" s="1"/>
  <c r="BO1455" i="64"/>
  <c r="BO1482" i="64" s="1"/>
  <c r="BO1419" i="64"/>
  <c r="BO1446" i="64" s="1"/>
  <c r="BO2515" i="64"/>
  <c r="BO2529" i="64" s="1"/>
  <c r="BO1384" i="64"/>
  <c r="BO1411" i="64" s="1"/>
  <c r="BO1349" i="64"/>
  <c r="BO1376" i="64" s="1"/>
  <c r="BO1325" i="64"/>
  <c r="BO1873" i="64"/>
  <c r="BO1900" i="64" s="1"/>
  <c r="BO1973" i="64"/>
  <c r="BO1998" i="64" s="1"/>
  <c r="BO1231" i="64"/>
  <c r="BO1246" i="64" s="1"/>
  <c r="BO1103" i="64"/>
  <c r="BO1255" i="64"/>
  <c r="BO1268" i="64" s="1"/>
  <c r="BO1688" i="64"/>
  <c r="BO1703" i="64" s="1"/>
  <c r="BO662" i="64"/>
  <c r="BO675" i="64" s="1"/>
  <c r="BO638" i="64"/>
  <c r="BO990" i="64"/>
  <c r="BO1003" i="64" s="1"/>
  <c r="BO2007" i="64"/>
  <c r="BO2032" i="64" s="1"/>
  <c r="BO1079" i="64"/>
  <c r="BO1094" i="64" s="1"/>
  <c r="BO938" i="64"/>
  <c r="BO953" i="64" s="1"/>
  <c r="BO589" i="64"/>
  <c r="BO561" i="64"/>
  <c r="BO455" i="64"/>
  <c r="BG1657" i="64"/>
  <c r="BG1679" i="64" s="1"/>
  <c r="BG2463" i="64"/>
  <c r="BG2480" i="64" s="1"/>
  <c r="BG2437" i="64"/>
  <c r="BG2454" i="64" s="1"/>
  <c r="BG2412" i="64"/>
  <c r="BG2429" i="64" s="1"/>
  <c r="BG2386" i="64"/>
  <c r="BG2403" i="64" s="1"/>
  <c r="BG1602" i="64"/>
  <c r="BG1625" i="64" s="1"/>
  <c r="BG1634" i="64"/>
  <c r="BG1648" i="64" s="1"/>
  <c r="BG1786" i="64"/>
  <c r="BG1799" i="64" s="1"/>
  <c r="BG1580" i="64"/>
  <c r="BG1593" i="64" s="1"/>
  <c r="BG2515" i="64"/>
  <c r="BG2529" i="64" s="1"/>
  <c r="BG1941" i="64"/>
  <c r="BG1964" i="64" s="1"/>
  <c r="BG1535" i="64"/>
  <c r="BG1570" i="64" s="1"/>
  <c r="BG1909" i="64"/>
  <c r="BG1932" i="64" s="1"/>
  <c r="BG1455" i="64"/>
  <c r="BG1482" i="64" s="1"/>
  <c r="BG1491" i="64"/>
  <c r="BG1526" i="64" s="1"/>
  <c r="BG1873" i="64"/>
  <c r="BG1900" i="64" s="1"/>
  <c r="BG1419" i="64"/>
  <c r="BG1446" i="64" s="1"/>
  <c r="BG1349" i="64"/>
  <c r="BG1376" i="64" s="1"/>
  <c r="BG1325" i="64"/>
  <c r="BG1973" i="64"/>
  <c r="BG1998" i="64" s="1"/>
  <c r="BG1231" i="64"/>
  <c r="BG1246" i="64" s="1"/>
  <c r="BG1384" i="64"/>
  <c r="BG1411" i="64" s="1"/>
  <c r="BG2007" i="64"/>
  <c r="BG2032" i="64" s="1"/>
  <c r="BG1255" i="64"/>
  <c r="BG1268" i="64" s="1"/>
  <c r="BG1688" i="64"/>
  <c r="BG1703" i="64" s="1"/>
  <c r="BG1103" i="64"/>
  <c r="BG662" i="64"/>
  <c r="BG675" i="64" s="1"/>
  <c r="BG638" i="64"/>
  <c r="BG990" i="64"/>
  <c r="BG1003" i="64" s="1"/>
  <c r="BG1079" i="64"/>
  <c r="BG1094" i="64" s="1"/>
  <c r="BG589" i="64"/>
  <c r="BG938" i="64"/>
  <c r="BG953" i="64" s="1"/>
  <c r="BG561" i="64"/>
  <c r="BG455" i="64"/>
  <c r="AY1657" i="64"/>
  <c r="AY1679" i="64" s="1"/>
  <c r="AY2463" i="64"/>
  <c r="AY2480" i="64" s="1"/>
  <c r="AY2437" i="64"/>
  <c r="AY2454" i="64" s="1"/>
  <c r="AY2386" i="64"/>
  <c r="AY2403" i="64" s="1"/>
  <c r="AY2412" i="64"/>
  <c r="AY2429" i="64" s="1"/>
  <c r="AY1602" i="64"/>
  <c r="AY1625" i="64" s="1"/>
  <c r="AY1634" i="64"/>
  <c r="AY1648" i="64" s="1"/>
  <c r="AY1580" i="64"/>
  <c r="AY1593" i="64" s="1"/>
  <c r="AY1786" i="64"/>
  <c r="AY1799" i="64" s="1"/>
  <c r="AY1941" i="64"/>
  <c r="AY1964" i="64" s="1"/>
  <c r="AY2515" i="64"/>
  <c r="AY2529" i="64" s="1"/>
  <c r="AY1491" i="64"/>
  <c r="AY1526" i="64" s="1"/>
  <c r="AY1909" i="64"/>
  <c r="AY1932" i="64" s="1"/>
  <c r="AY1873" i="64"/>
  <c r="AY1900" i="64" s="1"/>
  <c r="AY1455" i="64"/>
  <c r="AY1482" i="64" s="1"/>
  <c r="AY1535" i="64"/>
  <c r="AY1570" i="64" s="1"/>
  <c r="AY1419" i="64"/>
  <c r="AY1446" i="64" s="1"/>
  <c r="AY1349" i="64"/>
  <c r="AY1376" i="64" s="1"/>
  <c r="AY1325" i="64"/>
  <c r="AY1384" i="64"/>
  <c r="AY1411" i="64" s="1"/>
  <c r="AY1973" i="64"/>
  <c r="AY1998" i="64" s="1"/>
  <c r="AY1231" i="64"/>
  <c r="AY1246" i="64" s="1"/>
  <c r="AY1255" i="64"/>
  <c r="AY1268" i="64" s="1"/>
  <c r="AY2007" i="64"/>
  <c r="AY2032" i="64" s="1"/>
  <c r="AY1103" i="64"/>
  <c r="AY1688" i="64"/>
  <c r="AY1703" i="64" s="1"/>
  <c r="AY638" i="64"/>
  <c r="AY990" i="64"/>
  <c r="AY1003" i="64" s="1"/>
  <c r="AY589" i="64"/>
  <c r="AY1079" i="64"/>
  <c r="AY1094" i="64" s="1"/>
  <c r="AY662" i="64"/>
  <c r="AY675" i="64" s="1"/>
  <c r="AY561" i="64"/>
  <c r="AY455" i="64"/>
  <c r="AQ1657" i="64"/>
  <c r="AQ1679" i="64" s="1"/>
  <c r="AQ2463" i="64"/>
  <c r="AQ2480" i="64" s="1"/>
  <c r="AQ2437" i="64"/>
  <c r="AQ2454" i="64" s="1"/>
  <c r="AQ2386" i="64"/>
  <c r="AQ2403" i="64" s="1"/>
  <c r="AQ2412" i="64"/>
  <c r="AQ2429" i="64" s="1"/>
  <c r="AQ1602" i="64"/>
  <c r="AQ1625" i="64" s="1"/>
  <c r="AQ1634" i="64"/>
  <c r="AQ1648" i="64" s="1"/>
  <c r="AQ1580" i="64"/>
  <c r="AQ1593" i="64" s="1"/>
  <c r="AQ1535" i="64"/>
  <c r="AQ1570" i="64" s="1"/>
  <c r="AQ2515" i="64"/>
  <c r="AQ2529" i="64" s="1"/>
  <c r="AQ1786" i="64"/>
  <c r="AQ1799" i="64" s="1"/>
  <c r="AQ1491" i="64"/>
  <c r="AQ1526" i="64" s="1"/>
  <c r="AQ1941" i="64"/>
  <c r="AQ1964" i="64" s="1"/>
  <c r="AQ1909" i="64"/>
  <c r="AQ1932" i="64" s="1"/>
  <c r="AQ1455" i="64"/>
  <c r="AQ1482" i="64" s="1"/>
  <c r="AQ1419" i="64"/>
  <c r="AQ1446" i="64" s="1"/>
  <c r="AQ1873" i="64"/>
  <c r="AQ1900" i="64" s="1"/>
  <c r="AQ1384" i="64"/>
  <c r="AQ1411" i="64" s="1"/>
  <c r="AQ1349" i="64"/>
  <c r="AQ1376" i="64" s="1"/>
  <c r="AQ1325" i="64"/>
  <c r="AQ1973" i="64"/>
  <c r="AQ1998" i="64" s="1"/>
  <c r="AQ2007" i="64"/>
  <c r="AQ2032" i="64" s="1"/>
  <c r="AQ1231" i="64"/>
  <c r="AQ1246" i="64" s="1"/>
  <c r="AQ1688" i="64"/>
  <c r="AQ1703" i="64" s="1"/>
  <c r="AQ638" i="64"/>
  <c r="AQ990" i="64"/>
  <c r="AQ1003" i="64" s="1"/>
  <c r="AQ1103" i="64"/>
  <c r="AQ938" i="64"/>
  <c r="AQ953" i="64" s="1"/>
  <c r="AQ589" i="64"/>
  <c r="AQ1079" i="64"/>
  <c r="AQ1094" i="64" s="1"/>
  <c r="AQ662" i="64"/>
  <c r="AQ675" i="64" s="1"/>
  <c r="AQ561" i="64"/>
  <c r="AQ455" i="64"/>
  <c r="AI1657" i="64"/>
  <c r="AI1679" i="64" s="1"/>
  <c r="AI2463" i="64"/>
  <c r="AI2480" i="64" s="1"/>
  <c r="AI2437" i="64"/>
  <c r="AI2454" i="64" s="1"/>
  <c r="AI2386" i="64"/>
  <c r="AI2403" i="64" s="1"/>
  <c r="AI2412" i="64"/>
  <c r="AI2429" i="64" s="1"/>
  <c r="AI1634" i="64"/>
  <c r="AI1648" i="64" s="1"/>
  <c r="AI1602" i="64"/>
  <c r="AI1625" i="64" s="1"/>
  <c r="AI1786" i="64"/>
  <c r="AI1799" i="64" s="1"/>
  <c r="AI1580" i="64"/>
  <c r="AI1593" i="64" s="1"/>
  <c r="AI1535" i="64"/>
  <c r="AI1570" i="64" s="1"/>
  <c r="AI2515" i="64"/>
  <c r="AI2529" i="64" s="1"/>
  <c r="AI1941" i="64"/>
  <c r="AI1964" i="64" s="1"/>
  <c r="AI1491" i="64"/>
  <c r="AI1526" i="64" s="1"/>
  <c r="AI1909" i="64"/>
  <c r="AI1932" i="64" s="1"/>
  <c r="AI1455" i="64"/>
  <c r="AI1482" i="64" s="1"/>
  <c r="AI1873" i="64"/>
  <c r="AI1900" i="64" s="1"/>
  <c r="AI1419" i="64"/>
  <c r="AI1446" i="64" s="1"/>
  <c r="AI1349" i="64"/>
  <c r="AI1376" i="64" s="1"/>
  <c r="AI1325" i="64"/>
  <c r="AI1973" i="64"/>
  <c r="AI1998" i="64" s="1"/>
  <c r="AI1384" i="64"/>
  <c r="AI1411" i="64" s="1"/>
  <c r="AI1231" i="64"/>
  <c r="AI1246" i="64" s="1"/>
  <c r="AI2007" i="64"/>
  <c r="AI2032" i="64" s="1"/>
  <c r="AI1255" i="64"/>
  <c r="AI1268" i="64" s="1"/>
  <c r="AI1688" i="64"/>
  <c r="AI1703" i="64" s="1"/>
  <c r="AI1103" i="64"/>
  <c r="AI638" i="64"/>
  <c r="AI990" i="64"/>
  <c r="AI1003" i="64" s="1"/>
  <c r="AI589" i="64"/>
  <c r="AI1079" i="64"/>
  <c r="AI1094" i="64" s="1"/>
  <c r="AI938" i="64"/>
  <c r="AI953" i="64" s="1"/>
  <c r="AI561" i="64"/>
  <c r="AI455" i="64"/>
  <c r="AA1657" i="64"/>
  <c r="AA1679" i="64" s="1"/>
  <c r="AA2463" i="64"/>
  <c r="AA2480" i="64" s="1"/>
  <c r="AA2437" i="64"/>
  <c r="AA2454" i="64" s="1"/>
  <c r="AA2412" i="64"/>
  <c r="AA2429" i="64" s="1"/>
  <c r="AA2386" i="64"/>
  <c r="AA2403" i="64" s="1"/>
  <c r="AA1634" i="64"/>
  <c r="AA1648" i="64" s="1"/>
  <c r="AA1602" i="64"/>
  <c r="AA1625" i="64" s="1"/>
  <c r="AA1580" i="64"/>
  <c r="AA1593" i="64" s="1"/>
  <c r="AA2515" i="64"/>
  <c r="AA2529" i="64" s="1"/>
  <c r="AA1535" i="64"/>
  <c r="AA1570" i="64" s="1"/>
  <c r="AA1491" i="64"/>
  <c r="AA1526" i="64" s="1"/>
  <c r="AA1941" i="64"/>
  <c r="AA1964" i="64" s="1"/>
  <c r="AA1786" i="64"/>
  <c r="AA1799" i="64" s="1"/>
  <c r="AA1909" i="64"/>
  <c r="AA1932" i="64" s="1"/>
  <c r="AA1873" i="64"/>
  <c r="AA1900" i="64" s="1"/>
  <c r="AA1455" i="64"/>
  <c r="AA1482" i="64" s="1"/>
  <c r="AA1419" i="64"/>
  <c r="AA1446" i="64" s="1"/>
  <c r="AA1349" i="64"/>
  <c r="AA1376" i="64" s="1"/>
  <c r="AA1384" i="64"/>
  <c r="AA1411" i="64" s="1"/>
  <c r="AA1325" i="64"/>
  <c r="AA1973" i="64"/>
  <c r="AA1998" i="64" s="1"/>
  <c r="AA2007" i="64"/>
  <c r="AA2032" i="64" s="1"/>
  <c r="AA1231" i="64"/>
  <c r="AA1246" i="64" s="1"/>
  <c r="AA1255" i="64"/>
  <c r="AA1268" i="64" s="1"/>
  <c r="AA1688" i="64"/>
  <c r="AA1703" i="64" s="1"/>
  <c r="AA1103" i="64"/>
  <c r="AA638" i="64"/>
  <c r="AA990" i="64"/>
  <c r="AA1003" i="64" s="1"/>
  <c r="AA938" i="64"/>
  <c r="AA953" i="64" s="1"/>
  <c r="AA662" i="64"/>
  <c r="AA675" i="64" s="1"/>
  <c r="AA589" i="64"/>
  <c r="AA561" i="64"/>
  <c r="AA1079" i="64"/>
  <c r="AA1094" i="64" s="1"/>
  <c r="AA455" i="64"/>
  <c r="S1657" i="64"/>
  <c r="S1679" i="64" s="1"/>
  <c r="S2463" i="64"/>
  <c r="S2480" i="64" s="1"/>
  <c r="S2437" i="64"/>
  <c r="S2454" i="64" s="1"/>
  <c r="S2386" i="64"/>
  <c r="S2403" i="64" s="1"/>
  <c r="S2412" i="64"/>
  <c r="S2429" i="64" s="1"/>
  <c r="S1634" i="64"/>
  <c r="S1648" i="64" s="1"/>
  <c r="S1602" i="64"/>
  <c r="S1625" i="64" s="1"/>
  <c r="S1786" i="64"/>
  <c r="S1799" i="64" s="1"/>
  <c r="S1580" i="64"/>
  <c r="S1593" i="64" s="1"/>
  <c r="S1941" i="64"/>
  <c r="S1964" i="64" s="1"/>
  <c r="S2515" i="64"/>
  <c r="S2529" i="64" s="1"/>
  <c r="S1909" i="64"/>
  <c r="S1932" i="64" s="1"/>
  <c r="S1491" i="64"/>
  <c r="S1526" i="64" s="1"/>
  <c r="S1455" i="64"/>
  <c r="S1482" i="64" s="1"/>
  <c r="S1419" i="64"/>
  <c r="S1446" i="64" s="1"/>
  <c r="S1873" i="64"/>
  <c r="S1900" i="64" s="1"/>
  <c r="S1535" i="64"/>
  <c r="S1570" i="64" s="1"/>
  <c r="S1384" i="64"/>
  <c r="S1411" i="64" s="1"/>
  <c r="S1349" i="64"/>
  <c r="S1376" i="64" s="1"/>
  <c r="S1325" i="64"/>
  <c r="S1973" i="64"/>
  <c r="S1998" i="64" s="1"/>
  <c r="S1231" i="64"/>
  <c r="S1246" i="64" s="1"/>
  <c r="S1255" i="64"/>
  <c r="S1268" i="64" s="1"/>
  <c r="S2007" i="64"/>
  <c r="S2032" i="64" s="1"/>
  <c r="S1103" i="64"/>
  <c r="S1688" i="64"/>
  <c r="S1703" i="64" s="1"/>
  <c r="S638" i="64"/>
  <c r="S990" i="64"/>
  <c r="S1003" i="64" s="1"/>
  <c r="S589" i="64"/>
  <c r="S938" i="64"/>
  <c r="S953" i="64" s="1"/>
  <c r="S662" i="64"/>
  <c r="S675" i="64" s="1"/>
  <c r="S561" i="64"/>
  <c r="S455" i="64"/>
  <c r="CB386" i="64"/>
  <c r="BT386" i="64"/>
  <c r="BD386" i="64"/>
  <c r="CI385" i="64"/>
  <c r="CA385" i="64"/>
  <c r="BS385" i="64"/>
  <c r="BK385" i="64"/>
  <c r="BC385" i="64"/>
  <c r="AU385" i="64"/>
  <c r="AM385" i="64"/>
  <c r="AE385" i="64"/>
  <c r="W385" i="64"/>
  <c r="CH382" i="64"/>
  <c r="BZ382" i="64"/>
  <c r="BR382" i="64"/>
  <c r="BJ382" i="64"/>
  <c r="BB382" i="64"/>
  <c r="AT382" i="64"/>
  <c r="AL382" i="64"/>
  <c r="AD382" i="64"/>
  <c r="V382" i="64"/>
  <c r="V395" i="64" s="1"/>
  <c r="CG381" i="64"/>
  <c r="BY381" i="64"/>
  <c r="BQ381" i="64"/>
  <c r="BI381" i="64"/>
  <c r="BA381" i="64"/>
  <c r="AS381" i="64"/>
  <c r="AK381" i="64"/>
  <c r="AC381" i="64"/>
  <c r="U381" i="64"/>
  <c r="W404" i="64"/>
  <c r="AE404" i="64"/>
  <c r="AM404" i="64"/>
  <c r="AU404" i="64"/>
  <c r="BC404" i="64"/>
  <c r="BK404" i="64"/>
  <c r="CA404" i="64"/>
  <c r="CI404" i="64"/>
  <c r="W405" i="64"/>
  <c r="AE405" i="64"/>
  <c r="AM405" i="64"/>
  <c r="AU405" i="64"/>
  <c r="BC405" i="64"/>
  <c r="BK405" i="64"/>
  <c r="BS405" i="64"/>
  <c r="CA405" i="64"/>
  <c r="CI405" i="64"/>
  <c r="V408" i="64"/>
  <c r="AD408" i="64"/>
  <c r="AL408" i="64"/>
  <c r="AT408" i="64"/>
  <c r="BB408" i="64"/>
  <c r="BJ408" i="64"/>
  <c r="BS408" i="64"/>
  <c r="CC408" i="64"/>
  <c r="S409" i="64"/>
  <c r="S419" i="64" s="1"/>
  <c r="AC409" i="64"/>
  <c r="AC419" i="64" s="1"/>
  <c r="AO409" i="64"/>
  <c r="AO419" i="64" s="1"/>
  <c r="AY409" i="64"/>
  <c r="AY419" i="64" s="1"/>
  <c r="BI409" i="64"/>
  <c r="BI419" i="64" s="1"/>
  <c r="BU409" i="64"/>
  <c r="BU419" i="64" s="1"/>
  <c r="CE409" i="64"/>
  <c r="CE419" i="64" s="1"/>
  <c r="W454" i="64"/>
  <c r="AH454" i="64"/>
  <c r="BI454" i="64"/>
  <c r="BU454" i="64"/>
  <c r="CI454" i="64"/>
  <c r="AN455" i="64"/>
  <c r="BA455" i="64"/>
  <c r="BM455" i="64"/>
  <c r="CA455" i="64"/>
  <c r="AD458" i="64"/>
  <c r="BC458" i="64"/>
  <c r="BP458" i="64"/>
  <c r="CB458" i="64"/>
  <c r="V459" i="64"/>
  <c r="AG459" i="64"/>
  <c r="AU459" i="64"/>
  <c r="BH459" i="64"/>
  <c r="CH459" i="64"/>
  <c r="Y1711" i="64"/>
  <c r="AJ1711" i="64"/>
  <c r="AX1711" i="64"/>
  <c r="BK1711" i="64"/>
  <c r="BW1711" i="64"/>
  <c r="T1712" i="64"/>
  <c r="T1727" i="64" s="1"/>
  <c r="AR1712" i="64"/>
  <c r="AR1727" i="64" s="1"/>
  <c r="BX1712" i="64"/>
  <c r="BX1727" i="64" s="1"/>
  <c r="AY1715" i="64"/>
  <c r="AQ1716" i="64"/>
  <c r="Y560" i="64"/>
  <c r="Y580" i="64" s="1"/>
  <c r="CK560" i="64"/>
  <c r="CK580" i="64" s="1"/>
  <c r="CC561" i="64"/>
  <c r="BL564" i="64"/>
  <c r="BD565" i="64"/>
  <c r="AD588" i="64"/>
  <c r="AD603" i="64" s="1"/>
  <c r="V589" i="64"/>
  <c r="CH589" i="64"/>
  <c r="BQ592" i="64"/>
  <c r="BI593" i="64"/>
  <c r="AI612" i="64"/>
  <c r="AA613" i="64"/>
  <c r="CD616" i="64"/>
  <c r="CE617" i="64"/>
  <c r="BU637" i="64"/>
  <c r="X641" i="64"/>
  <c r="AC1688" i="64"/>
  <c r="AC1703" i="64" s="1"/>
  <c r="BO1691" i="64"/>
  <c r="BU938" i="64"/>
  <c r="BU953" i="64" s="1"/>
  <c r="BW942" i="64"/>
  <c r="BD990" i="64"/>
  <c r="BD1003" i="64" s="1"/>
  <c r="AI662" i="64"/>
  <c r="AI675" i="64" s="1"/>
  <c r="S1079" i="64"/>
  <c r="S1094" i="64" s="1"/>
  <c r="AA1106" i="64"/>
  <c r="AA1225" i="64" s="1"/>
  <c r="BS1656" i="64"/>
  <c r="BS2462" i="64"/>
  <c r="BS2479" i="64" s="1"/>
  <c r="BS2411" i="64"/>
  <c r="BS2428" i="64" s="1"/>
  <c r="BS2436" i="64"/>
  <c r="BS2453" i="64" s="1"/>
  <c r="BS2385" i="64"/>
  <c r="BS2402" i="64" s="1"/>
  <c r="BS1601" i="64"/>
  <c r="BS1624" i="64" s="1"/>
  <c r="BS1633" i="64"/>
  <c r="BS1647" i="64" s="1"/>
  <c r="BS1785" i="64"/>
  <c r="BS1798" i="64" s="1"/>
  <c r="BS1579" i="64"/>
  <c r="BS1592" i="64" s="1"/>
  <c r="BS1490" i="64"/>
  <c r="BS1525" i="64" s="1"/>
  <c r="BS2514" i="64"/>
  <c r="BS2528" i="64" s="1"/>
  <c r="BS1534" i="64"/>
  <c r="BS1872" i="64"/>
  <c r="BS1899" i="64" s="1"/>
  <c r="BS1940" i="64"/>
  <c r="BS1963" i="64" s="1"/>
  <c r="BS1383" i="64"/>
  <c r="BS1410" i="64" s="1"/>
  <c r="BS1908" i="64"/>
  <c r="BS1931" i="64" s="1"/>
  <c r="BS1454" i="64"/>
  <c r="BS1481" i="64" s="1"/>
  <c r="BS1972" i="64"/>
  <c r="BS1997" i="64" s="1"/>
  <c r="BS2006" i="64"/>
  <c r="BS2031" i="64" s="1"/>
  <c r="BS1418" i="64"/>
  <c r="BS1445" i="64" s="1"/>
  <c r="BS1348" i="64"/>
  <c r="BS1375" i="64" s="1"/>
  <c r="BS1254" i="64"/>
  <c r="BS1267" i="64" s="1"/>
  <c r="BS1324" i="64"/>
  <c r="BS1339" i="64" s="1"/>
  <c r="BS1230" i="64"/>
  <c r="BS1245" i="64" s="1"/>
  <c r="BS989" i="64"/>
  <c r="BS1002" i="64" s="1"/>
  <c r="BS1078" i="64"/>
  <c r="BS1093" i="64" s="1"/>
  <c r="BS937" i="64"/>
  <c r="BS952" i="64" s="1"/>
  <c r="BS1687" i="64"/>
  <c r="BS1702" i="64" s="1"/>
  <c r="BS661" i="64"/>
  <c r="BS1102" i="64"/>
  <c r="BS637" i="64"/>
  <c r="BS560" i="64"/>
  <c r="BS580" i="64" s="1"/>
  <c r="BS612" i="64"/>
  <c r="BS588" i="64"/>
  <c r="BS603" i="64" s="1"/>
  <c r="CA1661" i="64"/>
  <c r="CA2467" i="64"/>
  <c r="CA2416" i="64"/>
  <c r="CA2441" i="64"/>
  <c r="CA1606" i="64"/>
  <c r="CA1584" i="64"/>
  <c r="CA1597" i="64" s="1"/>
  <c r="CA1790" i="64"/>
  <c r="CA1803" i="64" s="1"/>
  <c r="CA2390" i="64"/>
  <c r="CA2407" i="64" s="1"/>
  <c r="CA1638" i="64"/>
  <c r="CA1652" i="64" s="1"/>
  <c r="CA2519" i="64"/>
  <c r="CA2533" i="64" s="1"/>
  <c r="CA1495" i="64"/>
  <c r="CA1530" i="64" s="1"/>
  <c r="CA1877" i="64"/>
  <c r="CA1904" i="64" s="1"/>
  <c r="CA1539" i="64"/>
  <c r="CA1574" i="64" s="1"/>
  <c r="CA1459" i="64"/>
  <c r="CA1486" i="64" s="1"/>
  <c r="CA1977" i="64"/>
  <c r="CA2002" i="64" s="1"/>
  <c r="CA1388" i="64"/>
  <c r="CA1415" i="64" s="1"/>
  <c r="CA1913" i="64"/>
  <c r="CA1936" i="64" s="1"/>
  <c r="CA2011" i="64"/>
  <c r="CA2036" i="64" s="1"/>
  <c r="CA1423" i="64"/>
  <c r="CA1450" i="64" s="1"/>
  <c r="CA1353" i="64"/>
  <c r="CA1380" i="64" s="1"/>
  <c r="CA1945" i="64"/>
  <c r="CA1968" i="64" s="1"/>
  <c r="CA1259" i="64"/>
  <c r="CA1272" i="64" s="1"/>
  <c r="CA1329" i="64"/>
  <c r="CA1235" i="64"/>
  <c r="CA1107" i="64"/>
  <c r="CA1083" i="64"/>
  <c r="CA1098" i="64" s="1"/>
  <c r="CA942" i="64"/>
  <c r="CA1692" i="64"/>
  <c r="CA1707" i="64" s="1"/>
  <c r="CA666" i="64"/>
  <c r="CA679" i="64" s="1"/>
  <c r="CA642" i="64"/>
  <c r="CA565" i="64"/>
  <c r="CA617" i="64"/>
  <c r="CA1716" i="64"/>
  <c r="CA593" i="64"/>
  <c r="W1661" i="64"/>
  <c r="W2467" i="64"/>
  <c r="W2416" i="64"/>
  <c r="W2441" i="64"/>
  <c r="W2390" i="64"/>
  <c r="W2407" i="64" s="1"/>
  <c r="W1606" i="64"/>
  <c r="W1638" i="64"/>
  <c r="W1652" i="64" s="1"/>
  <c r="W1584" i="64"/>
  <c r="W1597" i="64" s="1"/>
  <c r="W1790" i="64"/>
  <c r="W1803" i="64" s="1"/>
  <c r="W2519" i="64"/>
  <c r="W2533" i="64" s="1"/>
  <c r="W1495" i="64"/>
  <c r="W1530" i="64" s="1"/>
  <c r="W1539" i="64"/>
  <c r="W1574" i="64" s="1"/>
  <c r="W1877" i="64"/>
  <c r="W1904" i="64" s="1"/>
  <c r="W1945" i="64"/>
  <c r="W1968" i="64" s="1"/>
  <c r="W1913" i="64"/>
  <c r="W1936" i="64" s="1"/>
  <c r="W1977" i="64"/>
  <c r="W2002" i="64" s="1"/>
  <c r="W1423" i="64"/>
  <c r="W1450" i="64" s="1"/>
  <c r="W2011" i="64"/>
  <c r="W2036" i="64" s="1"/>
  <c r="W1459" i="64"/>
  <c r="W1486" i="64" s="1"/>
  <c r="W1388" i="64"/>
  <c r="W1415" i="64" s="1"/>
  <c r="W1353" i="64"/>
  <c r="W1380" i="64" s="1"/>
  <c r="W1259" i="64"/>
  <c r="W1272" i="64" s="1"/>
  <c r="W1235" i="64"/>
  <c r="W1329" i="64"/>
  <c r="W1083" i="64"/>
  <c r="W1098" i="64" s="1"/>
  <c r="W942" i="64"/>
  <c r="W1107" i="64"/>
  <c r="W1692" i="64"/>
  <c r="W1707" i="64" s="1"/>
  <c r="W666" i="64"/>
  <c r="W679" i="64" s="1"/>
  <c r="W565" i="64"/>
  <c r="W617" i="64"/>
  <c r="W1716" i="64"/>
  <c r="W994" i="64"/>
  <c r="W1007" i="64" s="1"/>
  <c r="W642" i="64"/>
  <c r="W593" i="64"/>
  <c r="AF1660" i="64"/>
  <c r="AF2466" i="64"/>
  <c r="AF2415" i="64"/>
  <c r="AF2440" i="64"/>
  <c r="AF2389" i="64"/>
  <c r="AF1637" i="64"/>
  <c r="AF1605" i="64"/>
  <c r="AF1583" i="64"/>
  <c r="AF2518" i="64"/>
  <c r="AF1538" i="64"/>
  <c r="AF1789" i="64"/>
  <c r="AF1876" i="64"/>
  <c r="AF1944" i="64"/>
  <c r="AF1458" i="64"/>
  <c r="AF1912" i="64"/>
  <c r="AF1494" i="64"/>
  <c r="AF1422" i="64"/>
  <c r="AF2010" i="64"/>
  <c r="AF1387" i="64"/>
  <c r="AF1352" i="64"/>
  <c r="AF1258" i="64"/>
  <c r="AF1234" i="64"/>
  <c r="AF1249" i="64" s="1"/>
  <c r="AF1328" i="64"/>
  <c r="AF1976" i="64"/>
  <c r="AF1106" i="64"/>
  <c r="AF1225" i="64" s="1"/>
  <c r="AF1691" i="64"/>
  <c r="AF665" i="64"/>
  <c r="AF678" i="64" s="1"/>
  <c r="AF616" i="64"/>
  <c r="AF1715" i="64"/>
  <c r="AF993" i="64"/>
  <c r="AF941" i="64"/>
  <c r="AF641" i="64"/>
  <c r="AF592" i="64"/>
  <c r="BE1657" i="64"/>
  <c r="BE1679" i="64" s="1"/>
  <c r="BE2463" i="64"/>
  <c r="BE2480" i="64" s="1"/>
  <c r="BE2437" i="64"/>
  <c r="BE2454" i="64" s="1"/>
  <c r="BE2412" i="64"/>
  <c r="BE2429" i="64" s="1"/>
  <c r="BE2386" i="64"/>
  <c r="BE2403" i="64" s="1"/>
  <c r="BE1634" i="64"/>
  <c r="BE1648" i="64" s="1"/>
  <c r="BE1602" i="64"/>
  <c r="BE1625" i="64" s="1"/>
  <c r="BE2515" i="64"/>
  <c r="BE2529" i="64" s="1"/>
  <c r="BE1580" i="64"/>
  <c r="BE1593" i="64" s="1"/>
  <c r="BE1786" i="64"/>
  <c r="BE1799" i="64" s="1"/>
  <c r="BE1491" i="64"/>
  <c r="BE1526" i="64" s="1"/>
  <c r="BE1873" i="64"/>
  <c r="BE1900" i="64" s="1"/>
  <c r="BE1941" i="64"/>
  <c r="BE1964" i="64" s="1"/>
  <c r="BE1535" i="64"/>
  <c r="BE1570" i="64" s="1"/>
  <c r="BE1455" i="64"/>
  <c r="BE1482" i="64" s="1"/>
  <c r="BE1384" i="64"/>
  <c r="BE1411" i="64" s="1"/>
  <c r="BE2007" i="64"/>
  <c r="BE2032" i="64" s="1"/>
  <c r="BE1349" i="64"/>
  <c r="BE1376" i="64" s="1"/>
  <c r="BE1419" i="64"/>
  <c r="BE1446" i="64" s="1"/>
  <c r="BE1909" i="64"/>
  <c r="BE1932" i="64" s="1"/>
  <c r="BE1325" i="64"/>
  <c r="BE1231" i="64"/>
  <c r="BE1246" i="64" s="1"/>
  <c r="BE1973" i="64"/>
  <c r="BE1998" i="64" s="1"/>
  <c r="BE1255" i="64"/>
  <c r="BE1268" i="64" s="1"/>
  <c r="BE1103" i="64"/>
  <c r="BE1079" i="64"/>
  <c r="BE1094" i="64" s="1"/>
  <c r="BE1688" i="64"/>
  <c r="BE1703" i="64" s="1"/>
  <c r="BE662" i="64"/>
  <c r="BE675" i="64" s="1"/>
  <c r="BE613" i="64"/>
  <c r="BE1712" i="64"/>
  <c r="BE1727" i="64" s="1"/>
  <c r="BE638" i="64"/>
  <c r="BE589" i="64"/>
  <c r="BE938" i="64"/>
  <c r="BE953" i="64" s="1"/>
  <c r="BE990" i="64"/>
  <c r="BE1003" i="64" s="1"/>
  <c r="AF408" i="64"/>
  <c r="AG561" i="64"/>
  <c r="BD641" i="64"/>
  <c r="CJ1656" i="64"/>
  <c r="CJ2462" i="64"/>
  <c r="CJ2479" i="64" s="1"/>
  <c r="CJ2411" i="64"/>
  <c r="CJ2428" i="64" s="1"/>
  <c r="CJ2436" i="64"/>
  <c r="CJ2453" i="64" s="1"/>
  <c r="CJ2385" i="64"/>
  <c r="CJ2402" i="64" s="1"/>
  <c r="CJ1601" i="64"/>
  <c r="CJ1624" i="64" s="1"/>
  <c r="CJ1785" i="64"/>
  <c r="CJ1798" i="64" s="1"/>
  <c r="CJ1633" i="64"/>
  <c r="CJ1647" i="64" s="1"/>
  <c r="CJ1490" i="64"/>
  <c r="CJ1525" i="64" s="1"/>
  <c r="CJ1579" i="64"/>
  <c r="CJ1592" i="64" s="1"/>
  <c r="CJ1872" i="64"/>
  <c r="CJ1899" i="64" s="1"/>
  <c r="CJ1940" i="64"/>
  <c r="CJ1963" i="64" s="1"/>
  <c r="CJ2514" i="64"/>
  <c r="CJ2528" i="64" s="1"/>
  <c r="CJ1908" i="64"/>
  <c r="CJ1931" i="64" s="1"/>
  <c r="CJ1454" i="64"/>
  <c r="CJ1481" i="64" s="1"/>
  <c r="CJ1972" i="64"/>
  <c r="CJ1997" i="64" s="1"/>
  <c r="CJ1418" i="64"/>
  <c r="CJ1445" i="64" s="1"/>
  <c r="CJ1383" i="64"/>
  <c r="CJ1410" i="64" s="1"/>
  <c r="CJ2006" i="64"/>
  <c r="CJ2031" i="64" s="1"/>
  <c r="CJ1534" i="64"/>
  <c r="CJ1348" i="64"/>
  <c r="CJ1375" i="64" s="1"/>
  <c r="CJ1324" i="64"/>
  <c r="CJ1339" i="64" s="1"/>
  <c r="CJ1230" i="64"/>
  <c r="CJ1245" i="64" s="1"/>
  <c r="CJ1254" i="64"/>
  <c r="CJ1267" i="64" s="1"/>
  <c r="CJ1102" i="64"/>
  <c r="CJ1078" i="64"/>
  <c r="CJ1093" i="64" s="1"/>
  <c r="CJ937" i="64"/>
  <c r="CJ952" i="64" s="1"/>
  <c r="CJ1687" i="64"/>
  <c r="CJ1702" i="64" s="1"/>
  <c r="CJ661" i="64"/>
  <c r="CJ560" i="64"/>
  <c r="CJ580" i="64" s="1"/>
  <c r="CJ612" i="64"/>
  <c r="CJ1711" i="64"/>
  <c r="CJ588" i="64"/>
  <c r="CJ603" i="64" s="1"/>
  <c r="CJ989" i="64"/>
  <c r="CJ1002" i="64" s="1"/>
  <c r="CJ637" i="64"/>
  <c r="CB1656" i="64"/>
  <c r="CB2462" i="64"/>
  <c r="CB2479" i="64" s="1"/>
  <c r="CB2411" i="64"/>
  <c r="CB2428" i="64" s="1"/>
  <c r="CB2436" i="64"/>
  <c r="CB2453" i="64" s="1"/>
  <c r="CB2385" i="64"/>
  <c r="CB2402" i="64" s="1"/>
  <c r="CB1601" i="64"/>
  <c r="CB1624" i="64" s="1"/>
  <c r="CB1785" i="64"/>
  <c r="CB1798" i="64" s="1"/>
  <c r="CB1633" i="64"/>
  <c r="CB1647" i="64" s="1"/>
  <c r="CB1490" i="64"/>
  <c r="CB1525" i="64" s="1"/>
  <c r="CB1579" i="64"/>
  <c r="CB1592" i="64" s="1"/>
  <c r="CB2514" i="64"/>
  <c r="CB2528" i="64" s="1"/>
  <c r="CB1872" i="64"/>
  <c r="CB1899" i="64" s="1"/>
  <c r="CB1534" i="64"/>
  <c r="CB1940" i="64"/>
  <c r="CB1963" i="64" s="1"/>
  <c r="CB1454" i="64"/>
  <c r="CB1481" i="64" s="1"/>
  <c r="CB1418" i="64"/>
  <c r="CB1445" i="64" s="1"/>
  <c r="CB1383" i="64"/>
  <c r="CB1410" i="64" s="1"/>
  <c r="CB1972" i="64"/>
  <c r="CB1997" i="64" s="1"/>
  <c r="CB2006" i="64"/>
  <c r="CB2031" i="64" s="1"/>
  <c r="CB1908" i="64"/>
  <c r="CB1931" i="64" s="1"/>
  <c r="CB1348" i="64"/>
  <c r="CB1375" i="64" s="1"/>
  <c r="CB1254" i="64"/>
  <c r="CB1267" i="64" s="1"/>
  <c r="CB1230" i="64"/>
  <c r="CB1245" i="64" s="1"/>
  <c r="CB1324" i="64"/>
  <c r="CB1339" i="64" s="1"/>
  <c r="CB1102" i="64"/>
  <c r="CB1078" i="64"/>
  <c r="CB1093" i="64" s="1"/>
  <c r="CB937" i="64"/>
  <c r="CB952" i="64" s="1"/>
  <c r="CB1687" i="64"/>
  <c r="CB1702" i="64" s="1"/>
  <c r="CB661" i="64"/>
  <c r="CB560" i="64"/>
  <c r="CB580" i="64" s="1"/>
  <c r="CB989" i="64"/>
  <c r="CB1002" i="64" s="1"/>
  <c r="CB612" i="64"/>
  <c r="CB637" i="64"/>
  <c r="CB1711" i="64"/>
  <c r="CB588" i="64"/>
  <c r="CB603" i="64" s="1"/>
  <c r="BT1656" i="64"/>
  <c r="BT2462" i="64"/>
  <c r="BT2479" i="64" s="1"/>
  <c r="BT2411" i="64"/>
  <c r="BT2428" i="64" s="1"/>
  <c r="BT2436" i="64"/>
  <c r="BT2453" i="64" s="1"/>
  <c r="BT2385" i="64"/>
  <c r="BT2402" i="64" s="1"/>
  <c r="BT1633" i="64"/>
  <c r="BT1647" i="64" s="1"/>
  <c r="BT1601" i="64"/>
  <c r="BT1624" i="64" s="1"/>
  <c r="BT1785" i="64"/>
  <c r="BT1798" i="64" s="1"/>
  <c r="BT1579" i="64"/>
  <c r="BT1592" i="64" s="1"/>
  <c r="BT1490" i="64"/>
  <c r="BT1525" i="64" s="1"/>
  <c r="BT1534" i="64"/>
  <c r="BT2514" i="64"/>
  <c r="BT2528" i="64" s="1"/>
  <c r="BT1872" i="64"/>
  <c r="BT1899" i="64" s="1"/>
  <c r="BT1940" i="64"/>
  <c r="BT1963" i="64" s="1"/>
  <c r="BT1908" i="64"/>
  <c r="BT1931" i="64" s="1"/>
  <c r="BT1454" i="64"/>
  <c r="BT1481" i="64" s="1"/>
  <c r="BT1972" i="64"/>
  <c r="BT1997" i="64" s="1"/>
  <c r="BT2006" i="64"/>
  <c r="BT2031" i="64" s="1"/>
  <c r="BT1418" i="64"/>
  <c r="BT1445" i="64" s="1"/>
  <c r="BT1383" i="64"/>
  <c r="BT1410" i="64" s="1"/>
  <c r="BT1348" i="64"/>
  <c r="BT1375" i="64" s="1"/>
  <c r="BT1254" i="64"/>
  <c r="BT1267" i="64" s="1"/>
  <c r="BT1230" i="64"/>
  <c r="BT1245" i="64" s="1"/>
  <c r="BT1324" i="64"/>
  <c r="BT1339" i="64" s="1"/>
  <c r="BT1078" i="64"/>
  <c r="BT1093" i="64" s="1"/>
  <c r="BT937" i="64"/>
  <c r="BT952" i="64" s="1"/>
  <c r="BT1687" i="64"/>
  <c r="BT1702" i="64" s="1"/>
  <c r="BT661" i="64"/>
  <c r="BT1102" i="64"/>
  <c r="BT637" i="64"/>
  <c r="BT560" i="64"/>
  <c r="BT580" i="64" s="1"/>
  <c r="BT612" i="64"/>
  <c r="BT1711" i="64"/>
  <c r="BT989" i="64"/>
  <c r="BT1002" i="64" s="1"/>
  <c r="BT588" i="64"/>
  <c r="BT603" i="64" s="1"/>
  <c r="BL1656" i="64"/>
  <c r="BL2462" i="64"/>
  <c r="BL2479" i="64" s="1"/>
  <c r="BL2411" i="64"/>
  <c r="BL2428" i="64" s="1"/>
  <c r="BL2436" i="64"/>
  <c r="BL2453" i="64" s="1"/>
  <c r="BL1601" i="64"/>
  <c r="BL1624" i="64" s="1"/>
  <c r="BL1785" i="64"/>
  <c r="BL1798" i="64" s="1"/>
  <c r="BL1633" i="64"/>
  <c r="BL1647" i="64" s="1"/>
  <c r="BL2385" i="64"/>
  <c r="BL2402" i="64" s="1"/>
  <c r="BL1490" i="64"/>
  <c r="BL1525" i="64" s="1"/>
  <c r="BL1579" i="64"/>
  <c r="BL1592" i="64" s="1"/>
  <c r="BL1872" i="64"/>
  <c r="BL1899" i="64" s="1"/>
  <c r="BL1534" i="64"/>
  <c r="BL2514" i="64"/>
  <c r="BL2528" i="64" s="1"/>
  <c r="BL1940" i="64"/>
  <c r="BL1963" i="64" s="1"/>
  <c r="BL1908" i="64"/>
  <c r="BL1931" i="64" s="1"/>
  <c r="BL1454" i="64"/>
  <c r="BL1481" i="64" s="1"/>
  <c r="BL1972" i="64"/>
  <c r="BL1997" i="64" s="1"/>
  <c r="BL1418" i="64"/>
  <c r="BL1445" i="64" s="1"/>
  <c r="BL1383" i="64"/>
  <c r="BL1410" i="64" s="1"/>
  <c r="BL2006" i="64"/>
  <c r="BL2031" i="64" s="1"/>
  <c r="BL1348" i="64"/>
  <c r="BL1375" i="64" s="1"/>
  <c r="BL1324" i="64"/>
  <c r="BL1339" i="64" s="1"/>
  <c r="BL1230" i="64"/>
  <c r="BL1245" i="64" s="1"/>
  <c r="BL1254" i="64"/>
  <c r="BL1267" i="64" s="1"/>
  <c r="BL1078" i="64"/>
  <c r="BL1093" i="64" s="1"/>
  <c r="BL937" i="64"/>
  <c r="BL952" i="64" s="1"/>
  <c r="BL1102" i="64"/>
  <c r="BL1687" i="64"/>
  <c r="BL1702" i="64" s="1"/>
  <c r="BL661" i="64"/>
  <c r="BL560" i="64"/>
  <c r="BL580" i="64" s="1"/>
  <c r="BL612" i="64"/>
  <c r="BL1711" i="64"/>
  <c r="BL637" i="64"/>
  <c r="BL588" i="64"/>
  <c r="BL603" i="64" s="1"/>
  <c r="BD1656" i="64"/>
  <c r="BD2462" i="64"/>
  <c r="BD2479" i="64" s="1"/>
  <c r="BD2411" i="64"/>
  <c r="BD2428" i="64" s="1"/>
  <c r="BD2436" i="64"/>
  <c r="BD2453" i="64" s="1"/>
  <c r="BD1633" i="64"/>
  <c r="BD1647" i="64" s="1"/>
  <c r="BD1601" i="64"/>
  <c r="BD1624" i="64" s="1"/>
  <c r="BD1785" i="64"/>
  <c r="BD1798" i="64" s="1"/>
  <c r="BD2385" i="64"/>
  <c r="BD2402" i="64" s="1"/>
  <c r="BD1579" i="64"/>
  <c r="BD1592" i="64" s="1"/>
  <c r="BD1490" i="64"/>
  <c r="BD1525" i="64" s="1"/>
  <c r="BD1534" i="64"/>
  <c r="BD2514" i="64"/>
  <c r="BD2528" i="64" s="1"/>
  <c r="BD1872" i="64"/>
  <c r="BD1899" i="64" s="1"/>
  <c r="BD1940" i="64"/>
  <c r="BD1963" i="64" s="1"/>
  <c r="BD1454" i="64"/>
  <c r="BD1481" i="64" s="1"/>
  <c r="BD1908" i="64"/>
  <c r="BD1931" i="64" s="1"/>
  <c r="BD1972" i="64"/>
  <c r="BD1997" i="64" s="1"/>
  <c r="BD2006" i="64"/>
  <c r="BD2031" i="64" s="1"/>
  <c r="BD1348" i="64"/>
  <c r="BD1375" i="64" s="1"/>
  <c r="BD1383" i="64"/>
  <c r="BD1410" i="64" s="1"/>
  <c r="BD1324" i="64"/>
  <c r="BD1339" i="64" s="1"/>
  <c r="BD1230" i="64"/>
  <c r="BD1245" i="64" s="1"/>
  <c r="BD1254" i="64"/>
  <c r="BD1267" i="64" s="1"/>
  <c r="BD1418" i="64"/>
  <c r="BD1445" i="64" s="1"/>
  <c r="BD1102" i="64"/>
  <c r="BD1078" i="64"/>
  <c r="BD1093" i="64" s="1"/>
  <c r="BD937" i="64"/>
  <c r="BD952" i="64" s="1"/>
  <c r="BD1687" i="64"/>
  <c r="BD1702" i="64" s="1"/>
  <c r="BD661" i="64"/>
  <c r="BD560" i="64"/>
  <c r="BD580" i="64" s="1"/>
  <c r="BD989" i="64"/>
  <c r="BD1002" i="64" s="1"/>
  <c r="BD612" i="64"/>
  <c r="BD637" i="64"/>
  <c r="BD1711" i="64"/>
  <c r="BD588" i="64"/>
  <c r="BD603" i="64" s="1"/>
  <c r="AV1656" i="64"/>
  <c r="AV2462" i="64"/>
  <c r="AV2479" i="64" s="1"/>
  <c r="AV2411" i="64"/>
  <c r="AV2428" i="64" s="1"/>
  <c r="AV2436" i="64"/>
  <c r="AV2453" i="64" s="1"/>
  <c r="AV2385" i="64"/>
  <c r="AV2402" i="64" s="1"/>
  <c r="AV1633" i="64"/>
  <c r="AV1647" i="64" s="1"/>
  <c r="AV1601" i="64"/>
  <c r="AV1624" i="64" s="1"/>
  <c r="AV1785" i="64"/>
  <c r="AV1798" i="64" s="1"/>
  <c r="AV1579" i="64"/>
  <c r="AV1592" i="64" s="1"/>
  <c r="AV1490" i="64"/>
  <c r="AV1525" i="64" s="1"/>
  <c r="AV2514" i="64"/>
  <c r="AV2528" i="64" s="1"/>
  <c r="AV1534" i="64"/>
  <c r="AV1872" i="64"/>
  <c r="AV1899" i="64" s="1"/>
  <c r="AV1940" i="64"/>
  <c r="AV1963" i="64" s="1"/>
  <c r="AV1908" i="64"/>
  <c r="AV1931" i="64" s="1"/>
  <c r="AV1454" i="64"/>
  <c r="AV1481" i="64" s="1"/>
  <c r="AV1972" i="64"/>
  <c r="AV1997" i="64" s="1"/>
  <c r="AV2006" i="64"/>
  <c r="AV2031" i="64" s="1"/>
  <c r="AV1418" i="64"/>
  <c r="AV1445" i="64" s="1"/>
  <c r="AV1383" i="64"/>
  <c r="AV1410" i="64" s="1"/>
  <c r="AV1348" i="64"/>
  <c r="AV1375" i="64" s="1"/>
  <c r="AV1254" i="64"/>
  <c r="AV1267" i="64" s="1"/>
  <c r="AV1230" i="64"/>
  <c r="AV1245" i="64" s="1"/>
  <c r="AV1324" i="64"/>
  <c r="AV1339" i="64" s="1"/>
  <c r="AV1102" i="64"/>
  <c r="AV1078" i="64"/>
  <c r="AV1093" i="64" s="1"/>
  <c r="AV937" i="64"/>
  <c r="AV952" i="64" s="1"/>
  <c r="AV1687" i="64"/>
  <c r="AV1702" i="64" s="1"/>
  <c r="AV661" i="64"/>
  <c r="AV560" i="64"/>
  <c r="AV580" i="64" s="1"/>
  <c r="AV637" i="64"/>
  <c r="AV612" i="64"/>
  <c r="AV1711" i="64"/>
  <c r="AV989" i="64"/>
  <c r="AV1002" i="64" s="1"/>
  <c r="AV588" i="64"/>
  <c r="AV603" i="64" s="1"/>
  <c r="AN1656" i="64"/>
  <c r="AN2462" i="64"/>
  <c r="AN2479" i="64" s="1"/>
  <c r="AN2411" i="64"/>
  <c r="AN2428" i="64" s="1"/>
  <c r="AN2436" i="64"/>
  <c r="AN2453" i="64" s="1"/>
  <c r="AN2385" i="64"/>
  <c r="AN2402" i="64" s="1"/>
  <c r="AN1601" i="64"/>
  <c r="AN1624" i="64" s="1"/>
  <c r="AN1785" i="64"/>
  <c r="AN1798" i="64" s="1"/>
  <c r="AN1633" i="64"/>
  <c r="AN1647" i="64" s="1"/>
  <c r="AN1490" i="64"/>
  <c r="AN1525" i="64" s="1"/>
  <c r="AN1579" i="64"/>
  <c r="AN1592" i="64" s="1"/>
  <c r="AN1534" i="64"/>
  <c r="AN1872" i="64"/>
  <c r="AN1899" i="64" s="1"/>
  <c r="AN1940" i="64"/>
  <c r="AN1963" i="64" s="1"/>
  <c r="AN2514" i="64"/>
  <c r="AN2528" i="64" s="1"/>
  <c r="AN1454" i="64"/>
  <c r="AN1481" i="64" s="1"/>
  <c r="AN1972" i="64"/>
  <c r="AN1997" i="64" s="1"/>
  <c r="AN1418" i="64"/>
  <c r="AN1445" i="64" s="1"/>
  <c r="AN1383" i="64"/>
  <c r="AN1410" i="64" s="1"/>
  <c r="AN2006" i="64"/>
  <c r="AN2031" i="64" s="1"/>
  <c r="AN1908" i="64"/>
  <c r="AN1931" i="64" s="1"/>
  <c r="AN1348" i="64"/>
  <c r="AN1375" i="64" s="1"/>
  <c r="AN1254" i="64"/>
  <c r="AN1267" i="64" s="1"/>
  <c r="AN1230" i="64"/>
  <c r="AN1245" i="64" s="1"/>
  <c r="AN1324" i="64"/>
  <c r="AN1339" i="64" s="1"/>
  <c r="AN1078" i="64"/>
  <c r="AN1093" i="64" s="1"/>
  <c r="AN937" i="64"/>
  <c r="AN952" i="64" s="1"/>
  <c r="AN1687" i="64"/>
  <c r="AN1702" i="64" s="1"/>
  <c r="AN661" i="64"/>
  <c r="AN1102" i="64"/>
  <c r="AN989" i="64"/>
  <c r="AN1002" i="64" s="1"/>
  <c r="AN560" i="64"/>
  <c r="AN580" i="64" s="1"/>
  <c r="AN612" i="64"/>
  <c r="AN1711" i="64"/>
  <c r="AN588" i="64"/>
  <c r="AN603" i="64" s="1"/>
  <c r="AF1656" i="64"/>
  <c r="AF2462" i="64"/>
  <c r="AF2479" i="64" s="1"/>
  <c r="AF2411" i="64"/>
  <c r="AF2428" i="64" s="1"/>
  <c r="AF2436" i="64"/>
  <c r="AF2453" i="64" s="1"/>
  <c r="AF2385" i="64"/>
  <c r="AF2402" i="64" s="1"/>
  <c r="AF1601" i="64"/>
  <c r="AF1624" i="64" s="1"/>
  <c r="AF1633" i="64"/>
  <c r="AF1647" i="64" s="1"/>
  <c r="AF1785" i="64"/>
  <c r="AF1798" i="64" s="1"/>
  <c r="AF1579" i="64"/>
  <c r="AF1592" i="64" s="1"/>
  <c r="AF1490" i="64"/>
  <c r="AF1525" i="64" s="1"/>
  <c r="AF2514" i="64"/>
  <c r="AF2528" i="64" s="1"/>
  <c r="AF1534" i="64"/>
  <c r="AF1872" i="64"/>
  <c r="AF1899" i="64" s="1"/>
  <c r="AF1940" i="64"/>
  <c r="AF1963" i="64" s="1"/>
  <c r="AF1908" i="64"/>
  <c r="AF1931" i="64" s="1"/>
  <c r="AF1454" i="64"/>
  <c r="AF1481" i="64" s="1"/>
  <c r="AF1972" i="64"/>
  <c r="AF1997" i="64" s="1"/>
  <c r="AF2006" i="64"/>
  <c r="AF2031" i="64" s="1"/>
  <c r="AF1348" i="64"/>
  <c r="AF1375" i="64" s="1"/>
  <c r="AF1418" i="64"/>
  <c r="AF1445" i="64" s="1"/>
  <c r="AF1383" i="64"/>
  <c r="AF1410" i="64" s="1"/>
  <c r="AF1324" i="64"/>
  <c r="AF1339" i="64" s="1"/>
  <c r="AF1230" i="64"/>
  <c r="AF1245" i="64" s="1"/>
  <c r="AF1078" i="64"/>
  <c r="AF1093" i="64" s="1"/>
  <c r="AF937" i="64"/>
  <c r="AF952" i="64" s="1"/>
  <c r="AF1102" i="64"/>
  <c r="AF1687" i="64"/>
  <c r="AF1702" i="64" s="1"/>
  <c r="AF661" i="64"/>
  <c r="AF1254" i="64"/>
  <c r="AF1267" i="64" s="1"/>
  <c r="AF560" i="64"/>
  <c r="AF580" i="64" s="1"/>
  <c r="AF612" i="64"/>
  <c r="AF989" i="64"/>
  <c r="AF1002" i="64" s="1"/>
  <c r="AF1711" i="64"/>
  <c r="AF637" i="64"/>
  <c r="AF588" i="64"/>
  <c r="AF603" i="64" s="1"/>
  <c r="X1656" i="64"/>
  <c r="X2462" i="64"/>
  <c r="X2479" i="64" s="1"/>
  <c r="X2411" i="64"/>
  <c r="X2428" i="64" s="1"/>
  <c r="X2436" i="64"/>
  <c r="X2453" i="64" s="1"/>
  <c r="X2385" i="64"/>
  <c r="X2402" i="64" s="1"/>
  <c r="X1601" i="64"/>
  <c r="X1624" i="64" s="1"/>
  <c r="X1785" i="64"/>
  <c r="X1798" i="64" s="1"/>
  <c r="X1633" i="64"/>
  <c r="X1647" i="64" s="1"/>
  <c r="X1490" i="64"/>
  <c r="X1525" i="64" s="1"/>
  <c r="X2514" i="64"/>
  <c r="X2528" i="64" s="1"/>
  <c r="X1579" i="64"/>
  <c r="X1592" i="64" s="1"/>
  <c r="X1872" i="64"/>
  <c r="X1899" i="64" s="1"/>
  <c r="X1940" i="64"/>
  <c r="X1963" i="64" s="1"/>
  <c r="X1908" i="64"/>
  <c r="X1931" i="64" s="1"/>
  <c r="X1454" i="64"/>
  <c r="X1481" i="64" s="1"/>
  <c r="X1534" i="64"/>
  <c r="X1972" i="64"/>
  <c r="X1997" i="64" s="1"/>
  <c r="X1418" i="64"/>
  <c r="X1445" i="64" s="1"/>
  <c r="X2006" i="64"/>
  <c r="X2031" i="64" s="1"/>
  <c r="X1383" i="64"/>
  <c r="X1410" i="64" s="1"/>
  <c r="X1348" i="64"/>
  <c r="X1375" i="64" s="1"/>
  <c r="X1324" i="64"/>
  <c r="X1339" i="64" s="1"/>
  <c r="X1230" i="64"/>
  <c r="X1245" i="64" s="1"/>
  <c r="X1254" i="64"/>
  <c r="X1267" i="64" s="1"/>
  <c r="X1102" i="64"/>
  <c r="X1078" i="64"/>
  <c r="X1093" i="64" s="1"/>
  <c r="X937" i="64"/>
  <c r="X952" i="64" s="1"/>
  <c r="X1687" i="64"/>
  <c r="X1702" i="64" s="1"/>
  <c r="X661" i="64"/>
  <c r="X560" i="64"/>
  <c r="X580" i="64" s="1"/>
  <c r="X612" i="64"/>
  <c r="X637" i="64"/>
  <c r="X1711" i="64"/>
  <c r="X588" i="64"/>
  <c r="X603" i="64" s="1"/>
  <c r="X989" i="64"/>
  <c r="X1002" i="64" s="1"/>
  <c r="CJ2441" i="64"/>
  <c r="CJ1661" i="64"/>
  <c r="CJ2467" i="64"/>
  <c r="CJ2416" i="64"/>
  <c r="CJ2390" i="64"/>
  <c r="CJ2407" i="64" s="1"/>
  <c r="CJ1638" i="64"/>
  <c r="CJ1652" i="64" s="1"/>
  <c r="CJ1606" i="64"/>
  <c r="CJ1584" i="64"/>
  <c r="CJ1597" i="64" s="1"/>
  <c r="CJ2519" i="64"/>
  <c r="CJ2533" i="64" s="1"/>
  <c r="CJ1539" i="64"/>
  <c r="CJ1574" i="64" s="1"/>
  <c r="CJ1945" i="64"/>
  <c r="CJ1968" i="64" s="1"/>
  <c r="CJ1877" i="64"/>
  <c r="CJ1904" i="64" s="1"/>
  <c r="CJ1790" i="64"/>
  <c r="CJ1803" i="64" s="1"/>
  <c r="CJ1495" i="64"/>
  <c r="CJ1530" i="64" s="1"/>
  <c r="CJ1459" i="64"/>
  <c r="CJ1486" i="64" s="1"/>
  <c r="CJ1913" i="64"/>
  <c r="CJ1936" i="64" s="1"/>
  <c r="CJ1353" i="64"/>
  <c r="CJ1380" i="64" s="1"/>
  <c r="CJ1423" i="64"/>
  <c r="CJ1450" i="64" s="1"/>
  <c r="CJ2011" i="64"/>
  <c r="CJ2036" i="64" s="1"/>
  <c r="CJ1388" i="64"/>
  <c r="CJ1415" i="64" s="1"/>
  <c r="CJ1235" i="64"/>
  <c r="CJ1083" i="64"/>
  <c r="CJ1098" i="64" s="1"/>
  <c r="CJ1259" i="64"/>
  <c r="CJ1272" i="64" s="1"/>
  <c r="CJ1329" i="64"/>
  <c r="CJ1977" i="64"/>
  <c r="CJ2002" i="64" s="1"/>
  <c r="CJ1107" i="64"/>
  <c r="CJ1692" i="64"/>
  <c r="CJ1707" i="64" s="1"/>
  <c r="CJ666" i="64"/>
  <c r="CJ679" i="64" s="1"/>
  <c r="CJ1716" i="64"/>
  <c r="CJ994" i="64"/>
  <c r="CJ1007" i="64" s="1"/>
  <c r="CJ942" i="64"/>
  <c r="CJ642" i="64"/>
  <c r="CJ409" i="64"/>
  <c r="CJ419" i="64" s="1"/>
  <c r="CJ617" i="64"/>
  <c r="CJ593" i="64"/>
  <c r="CB2441" i="64"/>
  <c r="CB1661" i="64"/>
  <c r="CB2467" i="64"/>
  <c r="CB2416" i="64"/>
  <c r="CB2390" i="64"/>
  <c r="CB2407" i="64" s="1"/>
  <c r="CB1638" i="64"/>
  <c r="CB1652" i="64" s="1"/>
  <c r="CB1606" i="64"/>
  <c r="CB2519" i="64"/>
  <c r="CB2533" i="64" s="1"/>
  <c r="CB1584" i="64"/>
  <c r="CB1597" i="64" s="1"/>
  <c r="CB1790" i="64"/>
  <c r="CB1803" i="64" s="1"/>
  <c r="CB1877" i="64"/>
  <c r="CB1904" i="64" s="1"/>
  <c r="CB1539" i="64"/>
  <c r="CB1574" i="64" s="1"/>
  <c r="CB1459" i="64"/>
  <c r="CB1486" i="64" s="1"/>
  <c r="CB1495" i="64"/>
  <c r="CB1530" i="64" s="1"/>
  <c r="CB1945" i="64"/>
  <c r="CB1968" i="64" s="1"/>
  <c r="CB1913" i="64"/>
  <c r="CB1936" i="64" s="1"/>
  <c r="CB1388" i="64"/>
  <c r="CB1415" i="64" s="1"/>
  <c r="CB2011" i="64"/>
  <c r="CB2036" i="64" s="1"/>
  <c r="CB1423" i="64"/>
  <c r="CB1450" i="64" s="1"/>
  <c r="CB1353" i="64"/>
  <c r="CB1380" i="64" s="1"/>
  <c r="CB1083" i="64"/>
  <c r="CB1098" i="64" s="1"/>
  <c r="CB1329" i="64"/>
  <c r="CB1235" i="64"/>
  <c r="CB1107" i="64"/>
  <c r="CB1977" i="64"/>
  <c r="CB2002" i="64" s="1"/>
  <c r="CB1692" i="64"/>
  <c r="CB1707" i="64" s="1"/>
  <c r="CB666" i="64"/>
  <c r="CB679" i="64" s="1"/>
  <c r="CB1259" i="64"/>
  <c r="CB1272" i="64" s="1"/>
  <c r="CB617" i="64"/>
  <c r="CB1716" i="64"/>
  <c r="CB409" i="64"/>
  <c r="CB419" i="64" s="1"/>
  <c r="CB593" i="64"/>
  <c r="CB994" i="64"/>
  <c r="CB1007" i="64" s="1"/>
  <c r="CB942" i="64"/>
  <c r="BT2441" i="64"/>
  <c r="BT1661" i="64"/>
  <c r="BT2467" i="64"/>
  <c r="BT2416" i="64"/>
  <c r="BT2390" i="64"/>
  <c r="BT2407" i="64" s="1"/>
  <c r="BT1638" i="64"/>
  <c r="BT1652" i="64" s="1"/>
  <c r="BT1606" i="64"/>
  <c r="BT1790" i="64"/>
  <c r="BT1803" i="64" s="1"/>
  <c r="BT1584" i="64"/>
  <c r="BT1597" i="64" s="1"/>
  <c r="BT2519" i="64"/>
  <c r="BT2533" i="64" s="1"/>
  <c r="BT1495" i="64"/>
  <c r="BT1530" i="64" s="1"/>
  <c r="BT1539" i="64"/>
  <c r="BT1574" i="64" s="1"/>
  <c r="BT1877" i="64"/>
  <c r="BT1904" i="64" s="1"/>
  <c r="BT1945" i="64"/>
  <c r="BT1968" i="64" s="1"/>
  <c r="BT1459" i="64"/>
  <c r="BT1486" i="64" s="1"/>
  <c r="BT1913" i="64"/>
  <c r="BT1936" i="64" s="1"/>
  <c r="BT2011" i="64"/>
  <c r="BT2036" i="64" s="1"/>
  <c r="BT1353" i="64"/>
  <c r="BT1380" i="64" s="1"/>
  <c r="BT1423" i="64"/>
  <c r="BT1450" i="64" s="1"/>
  <c r="BT1388" i="64"/>
  <c r="BT1415" i="64" s="1"/>
  <c r="BT1329" i="64"/>
  <c r="BT1083" i="64"/>
  <c r="BT1098" i="64" s="1"/>
  <c r="BT1235" i="64"/>
  <c r="BT1259" i="64"/>
  <c r="BT1272" i="64" s="1"/>
  <c r="BT1107" i="64"/>
  <c r="BT1977" i="64"/>
  <c r="BT2002" i="64" s="1"/>
  <c r="BT1692" i="64"/>
  <c r="BT1707" i="64" s="1"/>
  <c r="BT666" i="64"/>
  <c r="BT679" i="64" s="1"/>
  <c r="BT617" i="64"/>
  <c r="BT994" i="64"/>
  <c r="BT1007" i="64" s="1"/>
  <c r="BT942" i="64"/>
  <c r="BT1716" i="64"/>
  <c r="BT642" i="64"/>
  <c r="BT409" i="64"/>
  <c r="BT419" i="64" s="1"/>
  <c r="BT593" i="64"/>
  <c r="BL1661" i="64"/>
  <c r="BL2467" i="64"/>
  <c r="BL2416" i="64"/>
  <c r="BL2441" i="64"/>
  <c r="BL2390" i="64"/>
  <c r="BL2407" i="64" s="1"/>
  <c r="BL1638" i="64"/>
  <c r="BL1652" i="64" s="1"/>
  <c r="BL1606" i="64"/>
  <c r="BL2519" i="64"/>
  <c r="BL2533" i="64" s="1"/>
  <c r="BL1790" i="64"/>
  <c r="BL1803" i="64" s="1"/>
  <c r="BL1584" i="64"/>
  <c r="BL1597" i="64" s="1"/>
  <c r="BL1539" i="64"/>
  <c r="BL1574" i="64" s="1"/>
  <c r="BL1945" i="64"/>
  <c r="BL1968" i="64" s="1"/>
  <c r="BL1877" i="64"/>
  <c r="BL1904" i="64" s="1"/>
  <c r="BL1459" i="64"/>
  <c r="BL1486" i="64" s="1"/>
  <c r="BL1495" i="64"/>
  <c r="BL1530" i="64" s="1"/>
  <c r="BL1388" i="64"/>
  <c r="BL1415" i="64" s="1"/>
  <c r="BL2011" i="64"/>
  <c r="BL2036" i="64" s="1"/>
  <c r="BL1353" i="64"/>
  <c r="BL1380" i="64" s="1"/>
  <c r="BL1913" i="64"/>
  <c r="BL1936" i="64" s="1"/>
  <c r="BL1977" i="64"/>
  <c r="BL2002" i="64" s="1"/>
  <c r="BL1083" i="64"/>
  <c r="BL1098" i="64" s="1"/>
  <c r="BL1423" i="64"/>
  <c r="BL1450" i="64" s="1"/>
  <c r="BL1235" i="64"/>
  <c r="BL1259" i="64"/>
  <c r="BL1272" i="64" s="1"/>
  <c r="BL1107" i="64"/>
  <c r="BL1329" i="64"/>
  <c r="BL1692" i="64"/>
  <c r="BL1707" i="64" s="1"/>
  <c r="BL666" i="64"/>
  <c r="BL679" i="64" s="1"/>
  <c r="BL1716" i="64"/>
  <c r="BL409" i="64"/>
  <c r="BL419" i="64" s="1"/>
  <c r="BL994" i="64"/>
  <c r="BL1007" i="64" s="1"/>
  <c r="BL942" i="64"/>
  <c r="BL593" i="64"/>
  <c r="BL617" i="64"/>
  <c r="BD1661" i="64"/>
  <c r="BD2467" i="64"/>
  <c r="BD2416" i="64"/>
  <c r="BD2441" i="64"/>
  <c r="BD2390" i="64"/>
  <c r="BD2407" i="64" s="1"/>
  <c r="BD1606" i="64"/>
  <c r="BD1638" i="64"/>
  <c r="BD1652" i="64" s="1"/>
  <c r="BD1584" i="64"/>
  <c r="BD1597" i="64" s="1"/>
  <c r="BD1790" i="64"/>
  <c r="BD1803" i="64" s="1"/>
  <c r="BD2519" i="64"/>
  <c r="BD2533" i="64" s="1"/>
  <c r="BD1877" i="64"/>
  <c r="BD1904" i="64" s="1"/>
  <c r="BD1495" i="64"/>
  <c r="BD1530" i="64" s="1"/>
  <c r="BD1539" i="64"/>
  <c r="BD1574" i="64" s="1"/>
  <c r="BD1459" i="64"/>
  <c r="BD1486" i="64" s="1"/>
  <c r="BD1945" i="64"/>
  <c r="BD1968" i="64" s="1"/>
  <c r="BD1913" i="64"/>
  <c r="BD1936" i="64" s="1"/>
  <c r="BD1423" i="64"/>
  <c r="BD1450" i="64" s="1"/>
  <c r="BD2011" i="64"/>
  <c r="BD2036" i="64" s="1"/>
  <c r="BD1353" i="64"/>
  <c r="BD1380" i="64" s="1"/>
  <c r="BD1083" i="64"/>
  <c r="BD1098" i="64" s="1"/>
  <c r="BD1977" i="64"/>
  <c r="BD2002" i="64" s="1"/>
  <c r="BD1259" i="64"/>
  <c r="BD1272" i="64" s="1"/>
  <c r="BD1235" i="64"/>
  <c r="BD1329" i="64"/>
  <c r="BD1107" i="64"/>
  <c r="BD1388" i="64"/>
  <c r="BD1415" i="64" s="1"/>
  <c r="BD1692" i="64"/>
  <c r="BD1707" i="64" s="1"/>
  <c r="BD666" i="64"/>
  <c r="BD679" i="64" s="1"/>
  <c r="BD1716" i="64"/>
  <c r="BD642" i="64"/>
  <c r="BD409" i="64"/>
  <c r="BD419" i="64" s="1"/>
  <c r="BD617" i="64"/>
  <c r="BD593" i="64"/>
  <c r="AV1661" i="64"/>
  <c r="AV2467" i="64"/>
  <c r="AV2416" i="64"/>
  <c r="AV2441" i="64"/>
  <c r="AV2390" i="64"/>
  <c r="AV2407" i="64" s="1"/>
  <c r="AV1606" i="64"/>
  <c r="AV1638" i="64"/>
  <c r="AV1652" i="64" s="1"/>
  <c r="AV1790" i="64"/>
  <c r="AV1803" i="64" s="1"/>
  <c r="AV1584" i="64"/>
  <c r="AV1597" i="64" s="1"/>
  <c r="AV2519" i="64"/>
  <c r="AV2533" i="64" s="1"/>
  <c r="AV1495" i="64"/>
  <c r="AV1530" i="64" s="1"/>
  <c r="AV1539" i="64"/>
  <c r="AV1574" i="64" s="1"/>
  <c r="AV1877" i="64"/>
  <c r="AV1904" i="64" s="1"/>
  <c r="AV1945" i="64"/>
  <c r="AV1968" i="64" s="1"/>
  <c r="AV1459" i="64"/>
  <c r="AV1486" i="64" s="1"/>
  <c r="AV1913" i="64"/>
  <c r="AV1936" i="64" s="1"/>
  <c r="AV2011" i="64"/>
  <c r="AV2036" i="64" s="1"/>
  <c r="AV1423" i="64"/>
  <c r="AV1450" i="64" s="1"/>
  <c r="AV1388" i="64"/>
  <c r="AV1415" i="64" s="1"/>
  <c r="AV1353" i="64"/>
  <c r="AV1380" i="64" s="1"/>
  <c r="AV1083" i="64"/>
  <c r="AV1098" i="64" s="1"/>
  <c r="AV1977" i="64"/>
  <c r="AV2002" i="64" s="1"/>
  <c r="AV1329" i="64"/>
  <c r="AV1235" i="64"/>
  <c r="AV1107" i="64"/>
  <c r="AV1259" i="64"/>
  <c r="AV1272" i="64" s="1"/>
  <c r="AV1692" i="64"/>
  <c r="AV1707" i="64" s="1"/>
  <c r="AV666" i="64"/>
  <c r="AV679" i="64" s="1"/>
  <c r="AV994" i="64"/>
  <c r="AV1007" i="64" s="1"/>
  <c r="AV942" i="64"/>
  <c r="AV617" i="64"/>
  <c r="AV1716" i="64"/>
  <c r="AV409" i="64"/>
  <c r="AV419" i="64" s="1"/>
  <c r="AV593" i="64"/>
  <c r="AN1661" i="64"/>
  <c r="AN2467" i="64"/>
  <c r="AN2416" i="64"/>
  <c r="AN2390" i="64"/>
  <c r="AN2407" i="64" s="1"/>
  <c r="AN2441" i="64"/>
  <c r="AN1638" i="64"/>
  <c r="AN1652" i="64" s="1"/>
  <c r="AN1606" i="64"/>
  <c r="AN1584" i="64"/>
  <c r="AN1597" i="64" s="1"/>
  <c r="AN2519" i="64"/>
  <c r="AN2533" i="64" s="1"/>
  <c r="AN1790" i="64"/>
  <c r="AN1803" i="64" s="1"/>
  <c r="AN1495" i="64"/>
  <c r="AN1530" i="64" s="1"/>
  <c r="AN1877" i="64"/>
  <c r="AN1904" i="64" s="1"/>
  <c r="AN1539" i="64"/>
  <c r="AN1574" i="64" s="1"/>
  <c r="AN1459" i="64"/>
  <c r="AN1486" i="64" s="1"/>
  <c r="AN1945" i="64"/>
  <c r="AN1968" i="64" s="1"/>
  <c r="AN1913" i="64"/>
  <c r="AN1936" i="64" s="1"/>
  <c r="AN1388" i="64"/>
  <c r="AN1415" i="64" s="1"/>
  <c r="AN2011" i="64"/>
  <c r="AN2036" i="64" s="1"/>
  <c r="AN1353" i="64"/>
  <c r="AN1380" i="64" s="1"/>
  <c r="AN1423" i="64"/>
  <c r="AN1450" i="64" s="1"/>
  <c r="AN1329" i="64"/>
  <c r="AN1083" i="64"/>
  <c r="AN1098" i="64" s="1"/>
  <c r="AN1235" i="64"/>
  <c r="AN1977" i="64"/>
  <c r="AN2002" i="64" s="1"/>
  <c r="AN1259" i="64"/>
  <c r="AN1272" i="64" s="1"/>
  <c r="AN1107" i="64"/>
  <c r="AN1692" i="64"/>
  <c r="AN1707" i="64" s="1"/>
  <c r="AN666" i="64"/>
  <c r="AN679" i="64" s="1"/>
  <c r="AN617" i="64"/>
  <c r="AN1716" i="64"/>
  <c r="AN642" i="64"/>
  <c r="AN409" i="64"/>
  <c r="AN419" i="64" s="1"/>
  <c r="AN593" i="64"/>
  <c r="AN994" i="64"/>
  <c r="AN1007" i="64" s="1"/>
  <c r="AN942" i="64"/>
  <c r="AF1661" i="64"/>
  <c r="AF2467" i="64"/>
  <c r="AF2416" i="64"/>
  <c r="AF2441" i="64"/>
  <c r="AF2390" i="64"/>
  <c r="AF2407" i="64" s="1"/>
  <c r="AF1638" i="64"/>
  <c r="AF1652" i="64" s="1"/>
  <c r="AF1606" i="64"/>
  <c r="AF1790" i="64"/>
  <c r="AF1803" i="64" s="1"/>
  <c r="AF1584" i="64"/>
  <c r="AF1597" i="64" s="1"/>
  <c r="AF1945" i="64"/>
  <c r="AF1968" i="64" s="1"/>
  <c r="AF2519" i="64"/>
  <c r="AF2533" i="64" s="1"/>
  <c r="AF1539" i="64"/>
  <c r="AF1574" i="64" s="1"/>
  <c r="AF1495" i="64"/>
  <c r="AF1530" i="64" s="1"/>
  <c r="AF1877" i="64"/>
  <c r="AF1904" i="64" s="1"/>
  <c r="AF1459" i="64"/>
  <c r="AF1486" i="64" s="1"/>
  <c r="AF1913" i="64"/>
  <c r="AF1936" i="64" s="1"/>
  <c r="AF2011" i="64"/>
  <c r="AF2036" i="64" s="1"/>
  <c r="AF1353" i="64"/>
  <c r="AF1380" i="64" s="1"/>
  <c r="AF1388" i="64"/>
  <c r="AF1415" i="64" s="1"/>
  <c r="AF1083" i="64"/>
  <c r="AF1098" i="64" s="1"/>
  <c r="AF1235" i="64"/>
  <c r="AF1423" i="64"/>
  <c r="AF1450" i="64" s="1"/>
  <c r="AF1259" i="64"/>
  <c r="AF1272" i="64" s="1"/>
  <c r="AF1977" i="64"/>
  <c r="AF2002" i="64" s="1"/>
  <c r="AF1107" i="64"/>
  <c r="AF1329" i="64"/>
  <c r="AF1692" i="64"/>
  <c r="AF1707" i="64" s="1"/>
  <c r="AF666" i="64"/>
  <c r="AF679" i="64" s="1"/>
  <c r="AF994" i="64"/>
  <c r="AF1007" i="64" s="1"/>
  <c r="AF942" i="64"/>
  <c r="AF617" i="64"/>
  <c r="AF1716" i="64"/>
  <c r="AF409" i="64"/>
  <c r="AF419" i="64" s="1"/>
  <c r="AF593" i="64"/>
  <c r="X1661" i="64"/>
  <c r="X2467" i="64"/>
  <c r="X2416" i="64"/>
  <c r="X2441" i="64"/>
  <c r="X2390" i="64"/>
  <c r="X2407" i="64" s="1"/>
  <c r="X1638" i="64"/>
  <c r="X1652" i="64" s="1"/>
  <c r="X1606" i="64"/>
  <c r="X1584" i="64"/>
  <c r="X1597" i="64" s="1"/>
  <c r="X1539" i="64"/>
  <c r="X1574" i="64" s="1"/>
  <c r="X1790" i="64"/>
  <c r="X1803" i="64" s="1"/>
  <c r="X1495" i="64"/>
  <c r="X1530" i="64" s="1"/>
  <c r="X1877" i="64"/>
  <c r="X1904" i="64" s="1"/>
  <c r="X2519" i="64"/>
  <c r="X2533" i="64" s="1"/>
  <c r="X1945" i="64"/>
  <c r="X1968" i="64" s="1"/>
  <c r="X1459" i="64"/>
  <c r="X1486" i="64" s="1"/>
  <c r="X1913" i="64"/>
  <c r="X1936" i="64" s="1"/>
  <c r="X1423" i="64"/>
  <c r="X1450" i="64" s="1"/>
  <c r="X2011" i="64"/>
  <c r="X2036" i="64" s="1"/>
  <c r="X1388" i="64"/>
  <c r="X1415" i="64" s="1"/>
  <c r="X1353" i="64"/>
  <c r="X1380" i="64" s="1"/>
  <c r="X1083" i="64"/>
  <c r="X1098" i="64" s="1"/>
  <c r="X1259" i="64"/>
  <c r="X1272" i="64" s="1"/>
  <c r="X1235" i="64"/>
  <c r="X1329" i="64"/>
  <c r="X1977" i="64"/>
  <c r="X2002" i="64" s="1"/>
  <c r="X1107" i="64"/>
  <c r="X1692" i="64"/>
  <c r="X1707" i="64" s="1"/>
  <c r="X666" i="64"/>
  <c r="X679" i="64" s="1"/>
  <c r="X617" i="64"/>
  <c r="X1716" i="64"/>
  <c r="X994" i="64"/>
  <c r="X1007" i="64" s="1"/>
  <c r="X942" i="64"/>
  <c r="X642" i="64"/>
  <c r="X409" i="64"/>
  <c r="X419" i="64" s="1"/>
  <c r="X593" i="64"/>
  <c r="CK1660" i="64"/>
  <c r="CK2466" i="64"/>
  <c r="CK2415" i="64"/>
  <c r="CK1637" i="64"/>
  <c r="CK1605" i="64"/>
  <c r="CK2440" i="64"/>
  <c r="CK2389" i="64"/>
  <c r="CK1583" i="64"/>
  <c r="CK1789" i="64"/>
  <c r="CK2518" i="64"/>
  <c r="CK1944" i="64"/>
  <c r="CK1538" i="64"/>
  <c r="CK1494" i="64"/>
  <c r="CK1458" i="64"/>
  <c r="CK1912" i="64"/>
  <c r="CK1876" i="64"/>
  <c r="CK1422" i="64"/>
  <c r="CK2010" i="64"/>
  <c r="CK1352" i="64"/>
  <c r="CK1328" i="64"/>
  <c r="CK1976" i="64"/>
  <c r="CK1387" i="64"/>
  <c r="CK1234" i="64"/>
  <c r="CK1249" i="64" s="1"/>
  <c r="CK1106" i="64"/>
  <c r="CK1225" i="64" s="1"/>
  <c r="CK941" i="64"/>
  <c r="CK665" i="64"/>
  <c r="CK678" i="64" s="1"/>
  <c r="CK641" i="64"/>
  <c r="CK993" i="64"/>
  <c r="CK616" i="64"/>
  <c r="CK1715" i="64"/>
  <c r="CK1258" i="64"/>
  <c r="CK592" i="64"/>
  <c r="CK1691" i="64"/>
  <c r="CK564" i="64"/>
  <c r="CC1660" i="64"/>
  <c r="CC2466" i="64"/>
  <c r="CC2440" i="64"/>
  <c r="CC2415" i="64"/>
  <c r="CC1605" i="64"/>
  <c r="CC2389" i="64"/>
  <c r="CC1583" i="64"/>
  <c r="CC1637" i="64"/>
  <c r="CC1789" i="64"/>
  <c r="CC2518" i="64"/>
  <c r="CC1944" i="64"/>
  <c r="CC1538" i="64"/>
  <c r="CC1494" i="64"/>
  <c r="CC1912" i="64"/>
  <c r="CC1876" i="64"/>
  <c r="CC1422" i="64"/>
  <c r="CC2010" i="64"/>
  <c r="CC1352" i="64"/>
  <c r="CC1387" i="64"/>
  <c r="CC1328" i="64"/>
  <c r="CC1976" i="64"/>
  <c r="CC1458" i="64"/>
  <c r="CC1234" i="64"/>
  <c r="CC1249" i="64" s="1"/>
  <c r="CC1258" i="64"/>
  <c r="CC941" i="64"/>
  <c r="CC665" i="64"/>
  <c r="CC678" i="64" s="1"/>
  <c r="CC1106" i="64"/>
  <c r="CC1225" i="64" s="1"/>
  <c r="CC641" i="64"/>
  <c r="CC993" i="64"/>
  <c r="CC1691" i="64"/>
  <c r="CC616" i="64"/>
  <c r="CC1715" i="64"/>
  <c r="CC592" i="64"/>
  <c r="CC564" i="64"/>
  <c r="BU1660" i="64"/>
  <c r="BU2466" i="64"/>
  <c r="BU2440" i="64"/>
  <c r="BU1637" i="64"/>
  <c r="BU2415" i="64"/>
  <c r="BU1605" i="64"/>
  <c r="BU1583" i="64"/>
  <c r="BU2518" i="64"/>
  <c r="BU2389" i="64"/>
  <c r="BU1944" i="64"/>
  <c r="BU1789" i="64"/>
  <c r="BU1538" i="64"/>
  <c r="BU1494" i="64"/>
  <c r="BU1458" i="64"/>
  <c r="BU1422" i="64"/>
  <c r="BU1387" i="64"/>
  <c r="BU2010" i="64"/>
  <c r="BU1352" i="64"/>
  <c r="BU1328" i="64"/>
  <c r="BU1912" i="64"/>
  <c r="BU1976" i="64"/>
  <c r="BU1876" i="64"/>
  <c r="BU1234" i="64"/>
  <c r="BU1249" i="64" s="1"/>
  <c r="BU1258" i="64"/>
  <c r="BU941" i="64"/>
  <c r="BU1106" i="64"/>
  <c r="BU1225" i="64" s="1"/>
  <c r="BU665" i="64"/>
  <c r="BU678" i="64" s="1"/>
  <c r="BU641" i="64"/>
  <c r="BU993" i="64"/>
  <c r="BU616" i="64"/>
  <c r="BU1715" i="64"/>
  <c r="BU592" i="64"/>
  <c r="BU1691" i="64"/>
  <c r="BU564" i="64"/>
  <c r="BM1660" i="64"/>
  <c r="BM2466" i="64"/>
  <c r="BM2440" i="64"/>
  <c r="BM2415" i="64"/>
  <c r="BM2389" i="64"/>
  <c r="BM1637" i="64"/>
  <c r="BM1583" i="64"/>
  <c r="BM1789" i="64"/>
  <c r="BM2518" i="64"/>
  <c r="BM1944" i="64"/>
  <c r="BM1605" i="64"/>
  <c r="BM1538" i="64"/>
  <c r="BM1494" i="64"/>
  <c r="BM1458" i="64"/>
  <c r="BM1912" i="64"/>
  <c r="BM1876" i="64"/>
  <c r="BM1422" i="64"/>
  <c r="BM2010" i="64"/>
  <c r="BM1352" i="64"/>
  <c r="BM1328" i="64"/>
  <c r="BM1387" i="64"/>
  <c r="BM1976" i="64"/>
  <c r="BM1258" i="64"/>
  <c r="BM1234" i="64"/>
  <c r="BM1249" i="64" s="1"/>
  <c r="BM941" i="64"/>
  <c r="BM665" i="64"/>
  <c r="BM678" i="64" s="1"/>
  <c r="BM641" i="64"/>
  <c r="BM993" i="64"/>
  <c r="BM1691" i="64"/>
  <c r="BM616" i="64"/>
  <c r="BM1715" i="64"/>
  <c r="BM592" i="64"/>
  <c r="BM1106" i="64"/>
  <c r="BM1225" i="64" s="1"/>
  <c r="BM564" i="64"/>
  <c r="BE1660" i="64"/>
  <c r="BE2466" i="64"/>
  <c r="BE2440" i="64"/>
  <c r="BE2389" i="64"/>
  <c r="BE1637" i="64"/>
  <c r="BE2415" i="64"/>
  <c r="BE1605" i="64"/>
  <c r="BE1583" i="64"/>
  <c r="BE2518" i="64"/>
  <c r="BE1944" i="64"/>
  <c r="BE1538" i="64"/>
  <c r="BE1789" i="64"/>
  <c r="BE1494" i="64"/>
  <c r="BE1912" i="64"/>
  <c r="BE1876" i="64"/>
  <c r="BE1422" i="64"/>
  <c r="BE2010" i="64"/>
  <c r="BE1458" i="64"/>
  <c r="BE1387" i="64"/>
  <c r="BE1352" i="64"/>
  <c r="BE1328" i="64"/>
  <c r="BE1976" i="64"/>
  <c r="BE1234" i="64"/>
  <c r="BE1249" i="64" s="1"/>
  <c r="BE941" i="64"/>
  <c r="BE665" i="64"/>
  <c r="BE678" i="64" s="1"/>
  <c r="BE1106" i="64"/>
  <c r="BE1225" i="64" s="1"/>
  <c r="BE1258" i="64"/>
  <c r="BE641" i="64"/>
  <c r="BE993" i="64"/>
  <c r="BE616" i="64"/>
  <c r="BE1715" i="64"/>
  <c r="BE592" i="64"/>
  <c r="BE1691" i="64"/>
  <c r="BE564" i="64"/>
  <c r="AW1660" i="64"/>
  <c r="AW2466" i="64"/>
  <c r="AW2440" i="64"/>
  <c r="AW1637" i="64"/>
  <c r="AW2389" i="64"/>
  <c r="AW1605" i="64"/>
  <c r="AW1583" i="64"/>
  <c r="AW2415" i="64"/>
  <c r="AW2518" i="64"/>
  <c r="AW1789" i="64"/>
  <c r="AW1944" i="64"/>
  <c r="AW1538" i="64"/>
  <c r="AW1494" i="64"/>
  <c r="AW1458" i="64"/>
  <c r="AW1912" i="64"/>
  <c r="AW1876" i="64"/>
  <c r="AW1422" i="64"/>
  <c r="AW1387" i="64"/>
  <c r="AW2010" i="64"/>
  <c r="AW1352" i="64"/>
  <c r="AW1328" i="64"/>
  <c r="AW1976" i="64"/>
  <c r="AW1234" i="64"/>
  <c r="AW1249" i="64" s="1"/>
  <c r="AW1258" i="64"/>
  <c r="AW1106" i="64"/>
  <c r="AW1225" i="64" s="1"/>
  <c r="AW941" i="64"/>
  <c r="AW665" i="64"/>
  <c r="AW678" i="64" s="1"/>
  <c r="AW641" i="64"/>
  <c r="AW993" i="64"/>
  <c r="AW1691" i="64"/>
  <c r="AW616" i="64"/>
  <c r="AW1715" i="64"/>
  <c r="AW592" i="64"/>
  <c r="AW564" i="64"/>
  <c r="AO1660" i="64"/>
  <c r="AO2466" i="64"/>
  <c r="AO2440" i="64"/>
  <c r="AO2389" i="64"/>
  <c r="AO1637" i="64"/>
  <c r="AO1605" i="64"/>
  <c r="AO2415" i="64"/>
  <c r="AO1583" i="64"/>
  <c r="AO1789" i="64"/>
  <c r="AO2518" i="64"/>
  <c r="AO1944" i="64"/>
  <c r="AO1538" i="64"/>
  <c r="AO1494" i="64"/>
  <c r="AO1458" i="64"/>
  <c r="AO1912" i="64"/>
  <c r="AO1876" i="64"/>
  <c r="AO1422" i="64"/>
  <c r="AO2010" i="64"/>
  <c r="AO1352" i="64"/>
  <c r="AO1328" i="64"/>
  <c r="AO1387" i="64"/>
  <c r="AO1976" i="64"/>
  <c r="AO1234" i="64"/>
  <c r="AO1249" i="64" s="1"/>
  <c r="AO1258" i="64"/>
  <c r="AO941" i="64"/>
  <c r="AO665" i="64"/>
  <c r="AO678" i="64" s="1"/>
  <c r="AO641" i="64"/>
  <c r="AO1106" i="64"/>
  <c r="AO1225" i="64" s="1"/>
  <c r="AO993" i="64"/>
  <c r="AO616" i="64"/>
  <c r="AO1715" i="64"/>
  <c r="AO592" i="64"/>
  <c r="AO1691" i="64"/>
  <c r="AO564" i="64"/>
  <c r="AG1660" i="64"/>
  <c r="AG2466" i="64"/>
  <c r="AG2440" i="64"/>
  <c r="AG2415" i="64"/>
  <c r="AG1637" i="64"/>
  <c r="AG2389" i="64"/>
  <c r="AG1605" i="64"/>
  <c r="AG1583" i="64"/>
  <c r="AG2518" i="64"/>
  <c r="AG1789" i="64"/>
  <c r="AG1538" i="64"/>
  <c r="AG1494" i="64"/>
  <c r="AG1944" i="64"/>
  <c r="AG1458" i="64"/>
  <c r="AG1422" i="64"/>
  <c r="AG2010" i="64"/>
  <c r="AG1387" i="64"/>
  <c r="AG1352" i="64"/>
  <c r="AG1328" i="64"/>
  <c r="AG1912" i="64"/>
  <c r="AG1876" i="64"/>
  <c r="AG1976" i="64"/>
  <c r="AG1258" i="64"/>
  <c r="AG941" i="64"/>
  <c r="AG1106" i="64"/>
  <c r="AG1225" i="64" s="1"/>
  <c r="AG665" i="64"/>
  <c r="AG678" i="64" s="1"/>
  <c r="AG1234" i="64"/>
  <c r="AG1249" i="64" s="1"/>
  <c r="AG641" i="64"/>
  <c r="AG993" i="64"/>
  <c r="AG1691" i="64"/>
  <c r="AG616" i="64"/>
  <c r="AG1715" i="64"/>
  <c r="AG592" i="64"/>
  <c r="AG564" i="64"/>
  <c r="Y1660" i="64"/>
  <c r="Y2466" i="64"/>
  <c r="Y2440" i="64"/>
  <c r="Y2415" i="64"/>
  <c r="Y1605" i="64"/>
  <c r="Y2389" i="64"/>
  <c r="Y1637" i="64"/>
  <c r="Y1583" i="64"/>
  <c r="Y1789" i="64"/>
  <c r="Y2518" i="64"/>
  <c r="Y1538" i="64"/>
  <c r="Y1494" i="64"/>
  <c r="Y1944" i="64"/>
  <c r="Y1458" i="64"/>
  <c r="Y1912" i="64"/>
  <c r="Y1876" i="64"/>
  <c r="Y1422" i="64"/>
  <c r="Y2010" i="64"/>
  <c r="Y1352" i="64"/>
  <c r="Y1328" i="64"/>
  <c r="Y1976" i="64"/>
  <c r="Y1387" i="64"/>
  <c r="Y1106" i="64"/>
  <c r="Y1225" i="64" s="1"/>
  <c r="Y941" i="64"/>
  <c r="Y1258" i="64"/>
  <c r="Y665" i="64"/>
  <c r="Y678" i="64" s="1"/>
  <c r="Y641" i="64"/>
  <c r="Y993" i="64"/>
  <c r="Y1234" i="64"/>
  <c r="Y1249" i="64" s="1"/>
  <c r="Y616" i="64"/>
  <c r="Y1715" i="64"/>
  <c r="Y592" i="64"/>
  <c r="Y1691" i="64"/>
  <c r="Y564" i="64"/>
  <c r="CL1657" i="64"/>
  <c r="CL1679" i="64" s="1"/>
  <c r="CL2463" i="64"/>
  <c r="CL2480" i="64" s="1"/>
  <c r="CL2437" i="64"/>
  <c r="CL2454" i="64" s="1"/>
  <c r="CL2412" i="64"/>
  <c r="CL2429" i="64" s="1"/>
  <c r="CL2386" i="64"/>
  <c r="CL2403" i="64" s="1"/>
  <c r="CL1602" i="64"/>
  <c r="CL1625" i="64" s="1"/>
  <c r="CL1634" i="64"/>
  <c r="CL1648" i="64" s="1"/>
  <c r="CL1580" i="64"/>
  <c r="CL1593" i="64" s="1"/>
  <c r="CL1786" i="64"/>
  <c r="CL1799" i="64" s="1"/>
  <c r="CL2515" i="64"/>
  <c r="CL2529" i="64" s="1"/>
  <c r="CL1535" i="64"/>
  <c r="CL1570" i="64" s="1"/>
  <c r="CL1491" i="64"/>
  <c r="CL1526" i="64" s="1"/>
  <c r="CL1941" i="64"/>
  <c r="CL1964" i="64" s="1"/>
  <c r="CL1873" i="64"/>
  <c r="CL1900" i="64" s="1"/>
  <c r="CL1909" i="64"/>
  <c r="CL1932" i="64" s="1"/>
  <c r="CL1455" i="64"/>
  <c r="CL1482" i="64" s="1"/>
  <c r="CL1419" i="64"/>
  <c r="CL1446" i="64" s="1"/>
  <c r="CL2007" i="64"/>
  <c r="CL2032" i="64" s="1"/>
  <c r="CL1349" i="64"/>
  <c r="CL1376" i="64" s="1"/>
  <c r="CL1384" i="64"/>
  <c r="CL1411" i="64" s="1"/>
  <c r="CL1325" i="64"/>
  <c r="CL1973" i="64"/>
  <c r="CL1998" i="64" s="1"/>
  <c r="CL1255" i="64"/>
  <c r="CL1268" i="64" s="1"/>
  <c r="CL1079" i="64"/>
  <c r="CL1094" i="64" s="1"/>
  <c r="CL938" i="64"/>
  <c r="CL953" i="64" s="1"/>
  <c r="CL1231" i="64"/>
  <c r="CL1246" i="64" s="1"/>
  <c r="CL662" i="64"/>
  <c r="CL675" i="64" s="1"/>
  <c r="CL638" i="64"/>
  <c r="CL1103" i="64"/>
  <c r="CL990" i="64"/>
  <c r="CL1003" i="64" s="1"/>
  <c r="CL613" i="64"/>
  <c r="CL1688" i="64"/>
  <c r="CL1703" i="64" s="1"/>
  <c r="CL1712" i="64"/>
  <c r="CL1727" i="64" s="1"/>
  <c r="CL589" i="64"/>
  <c r="CL561" i="64"/>
  <c r="CD1657" i="64"/>
  <c r="CD1679" i="64" s="1"/>
  <c r="CD2463" i="64"/>
  <c r="CD2480" i="64" s="1"/>
  <c r="CD2437" i="64"/>
  <c r="CD2454" i="64" s="1"/>
  <c r="CD2412" i="64"/>
  <c r="CD2429" i="64" s="1"/>
  <c r="CD2386" i="64"/>
  <c r="CD2403" i="64" s="1"/>
  <c r="CD1634" i="64"/>
  <c r="CD1648" i="64" s="1"/>
  <c r="CD1602" i="64"/>
  <c r="CD1625" i="64" s="1"/>
  <c r="CD1580" i="64"/>
  <c r="CD1593" i="64" s="1"/>
  <c r="CD2515" i="64"/>
  <c r="CD2529" i="64" s="1"/>
  <c r="CD1535" i="64"/>
  <c r="CD1570" i="64" s="1"/>
  <c r="CD1786" i="64"/>
  <c r="CD1799" i="64" s="1"/>
  <c r="CD1491" i="64"/>
  <c r="CD1526" i="64" s="1"/>
  <c r="CD1941" i="64"/>
  <c r="CD1964" i="64" s="1"/>
  <c r="CD1455" i="64"/>
  <c r="CD1482" i="64" s="1"/>
  <c r="CD1419" i="64"/>
  <c r="CD1446" i="64" s="1"/>
  <c r="CD1384" i="64"/>
  <c r="CD1411" i="64" s="1"/>
  <c r="CD2007" i="64"/>
  <c r="CD2032" i="64" s="1"/>
  <c r="CD1909" i="64"/>
  <c r="CD1932" i="64" s="1"/>
  <c r="CD1873" i="64"/>
  <c r="CD1900" i="64" s="1"/>
  <c r="CD1349" i="64"/>
  <c r="CD1376" i="64" s="1"/>
  <c r="CD1325" i="64"/>
  <c r="CD1973" i="64"/>
  <c r="CD1998" i="64" s="1"/>
  <c r="CD1255" i="64"/>
  <c r="CD1268" i="64" s="1"/>
  <c r="CD1079" i="64"/>
  <c r="CD1094" i="64" s="1"/>
  <c r="CD938" i="64"/>
  <c r="CD953" i="64" s="1"/>
  <c r="CD1103" i="64"/>
  <c r="CD662" i="64"/>
  <c r="CD675" i="64" s="1"/>
  <c r="CD638" i="64"/>
  <c r="CD1231" i="64"/>
  <c r="CD1246" i="64" s="1"/>
  <c r="CD990" i="64"/>
  <c r="CD1003" i="64" s="1"/>
  <c r="CD613" i="64"/>
  <c r="CD1712" i="64"/>
  <c r="CD1727" i="64" s="1"/>
  <c r="CD589" i="64"/>
  <c r="CD1688" i="64"/>
  <c r="CD1703" i="64" s="1"/>
  <c r="CD561" i="64"/>
  <c r="BV1657" i="64"/>
  <c r="BV1679" i="64" s="1"/>
  <c r="BV2463" i="64"/>
  <c r="BV2480" i="64" s="1"/>
  <c r="BV2437" i="64"/>
  <c r="BV2454" i="64" s="1"/>
  <c r="BV2412" i="64"/>
  <c r="BV2429" i="64" s="1"/>
  <c r="BV1634" i="64"/>
  <c r="BV1648" i="64" s="1"/>
  <c r="BV2386" i="64"/>
  <c r="BV2403" i="64" s="1"/>
  <c r="BV1602" i="64"/>
  <c r="BV1625" i="64" s="1"/>
  <c r="BV1580" i="64"/>
  <c r="BV1593" i="64" s="1"/>
  <c r="BV1786" i="64"/>
  <c r="BV1799" i="64" s="1"/>
  <c r="BV2515" i="64"/>
  <c r="BV2529" i="64" s="1"/>
  <c r="BV1535" i="64"/>
  <c r="BV1570" i="64" s="1"/>
  <c r="BV1491" i="64"/>
  <c r="BV1526" i="64" s="1"/>
  <c r="BV1941" i="64"/>
  <c r="BV1964" i="64" s="1"/>
  <c r="BV1455" i="64"/>
  <c r="BV1482" i="64" s="1"/>
  <c r="BV1873" i="64"/>
  <c r="BV1900" i="64" s="1"/>
  <c r="BV1909" i="64"/>
  <c r="BV1932" i="64" s="1"/>
  <c r="BV1419" i="64"/>
  <c r="BV1446" i="64" s="1"/>
  <c r="BV2007" i="64"/>
  <c r="BV2032" i="64" s="1"/>
  <c r="BV1349" i="64"/>
  <c r="BV1376" i="64" s="1"/>
  <c r="BV1325" i="64"/>
  <c r="BV1384" i="64"/>
  <c r="BV1411" i="64" s="1"/>
  <c r="BV1973" i="64"/>
  <c r="BV1998" i="64" s="1"/>
  <c r="BV1255" i="64"/>
  <c r="BV1268" i="64" s="1"/>
  <c r="BV1103" i="64"/>
  <c r="BV1079" i="64"/>
  <c r="BV1094" i="64" s="1"/>
  <c r="BV1231" i="64"/>
  <c r="BV1246" i="64" s="1"/>
  <c r="BV938" i="64"/>
  <c r="BV953" i="64" s="1"/>
  <c r="BV662" i="64"/>
  <c r="BV675" i="64" s="1"/>
  <c r="BV638" i="64"/>
  <c r="BV990" i="64"/>
  <c r="BV1003" i="64" s="1"/>
  <c r="BV613" i="64"/>
  <c r="BV1688" i="64"/>
  <c r="BV1703" i="64" s="1"/>
  <c r="BV1712" i="64"/>
  <c r="BV1727" i="64" s="1"/>
  <c r="BV589" i="64"/>
  <c r="BV561" i="64"/>
  <c r="BN1657" i="64"/>
  <c r="BN1679" i="64" s="1"/>
  <c r="BN2463" i="64"/>
  <c r="BN2480" i="64" s="1"/>
  <c r="BN2437" i="64"/>
  <c r="BN2454" i="64" s="1"/>
  <c r="BN1634" i="64"/>
  <c r="BN1648" i="64" s="1"/>
  <c r="BN2412" i="64"/>
  <c r="BN2429" i="64" s="1"/>
  <c r="BN2386" i="64"/>
  <c r="BN2403" i="64" s="1"/>
  <c r="BN1602" i="64"/>
  <c r="BN1625" i="64" s="1"/>
  <c r="BN1580" i="64"/>
  <c r="BN1593" i="64" s="1"/>
  <c r="BN2515" i="64"/>
  <c r="BN2529" i="64" s="1"/>
  <c r="BN1535" i="64"/>
  <c r="BN1570" i="64" s="1"/>
  <c r="BN1941" i="64"/>
  <c r="BN1964" i="64" s="1"/>
  <c r="BN1491" i="64"/>
  <c r="BN1526" i="64" s="1"/>
  <c r="BN1873" i="64"/>
  <c r="BN1900" i="64" s="1"/>
  <c r="BN1909" i="64"/>
  <c r="BN1932" i="64" s="1"/>
  <c r="BN1455" i="64"/>
  <c r="BN1482" i="64" s="1"/>
  <c r="BN1419" i="64"/>
  <c r="BN1446" i="64" s="1"/>
  <c r="BN1786" i="64"/>
  <c r="BN1799" i="64" s="1"/>
  <c r="BN2007" i="64"/>
  <c r="BN2032" i="64" s="1"/>
  <c r="BN1384" i="64"/>
  <c r="BN1411" i="64" s="1"/>
  <c r="BN1349" i="64"/>
  <c r="BN1376" i="64" s="1"/>
  <c r="BN1325" i="64"/>
  <c r="BN1973" i="64"/>
  <c r="BN1998" i="64" s="1"/>
  <c r="BN1079" i="64"/>
  <c r="BN1094" i="64" s="1"/>
  <c r="BN938" i="64"/>
  <c r="BN953" i="64" s="1"/>
  <c r="BN1255" i="64"/>
  <c r="BN1268" i="64" s="1"/>
  <c r="BN662" i="64"/>
  <c r="BN675" i="64" s="1"/>
  <c r="BN1231" i="64"/>
  <c r="BN1246" i="64" s="1"/>
  <c r="BN1103" i="64"/>
  <c r="BN638" i="64"/>
  <c r="BN990" i="64"/>
  <c r="BN1003" i="64" s="1"/>
  <c r="BN613" i="64"/>
  <c r="BN1712" i="64"/>
  <c r="BN1727" i="64" s="1"/>
  <c r="BN589" i="64"/>
  <c r="BN1688" i="64"/>
  <c r="BN1703" i="64" s="1"/>
  <c r="BN561" i="64"/>
  <c r="BF1657" i="64"/>
  <c r="BF1679" i="64" s="1"/>
  <c r="BF2463" i="64"/>
  <c r="BF2480" i="64" s="1"/>
  <c r="BF2437" i="64"/>
  <c r="BF2454" i="64" s="1"/>
  <c r="BF2412" i="64"/>
  <c r="BF2429" i="64" s="1"/>
  <c r="BF2386" i="64"/>
  <c r="BF2403" i="64" s="1"/>
  <c r="BF1634" i="64"/>
  <c r="BF1648" i="64" s="1"/>
  <c r="BF1602" i="64"/>
  <c r="BF1625" i="64" s="1"/>
  <c r="BF1580" i="64"/>
  <c r="BF1593" i="64" s="1"/>
  <c r="BF2515" i="64"/>
  <c r="BF2529" i="64" s="1"/>
  <c r="BF1786" i="64"/>
  <c r="BF1799" i="64" s="1"/>
  <c r="BF1535" i="64"/>
  <c r="BF1570" i="64" s="1"/>
  <c r="BF1491" i="64"/>
  <c r="BF1526" i="64" s="1"/>
  <c r="BF1941" i="64"/>
  <c r="BF1964" i="64" s="1"/>
  <c r="BF1455" i="64"/>
  <c r="BF1482" i="64" s="1"/>
  <c r="BF1873" i="64"/>
  <c r="BF1900" i="64" s="1"/>
  <c r="BF1419" i="64"/>
  <c r="BF1446" i="64" s="1"/>
  <c r="BF1384" i="64"/>
  <c r="BF1411" i="64" s="1"/>
  <c r="BF2007" i="64"/>
  <c r="BF2032" i="64" s="1"/>
  <c r="BF1349" i="64"/>
  <c r="BF1376" i="64" s="1"/>
  <c r="BF1325" i="64"/>
  <c r="BF1909" i="64"/>
  <c r="BF1932" i="64" s="1"/>
  <c r="BF1973" i="64"/>
  <c r="BF1998" i="64" s="1"/>
  <c r="BF1255" i="64"/>
  <c r="BF1268" i="64" s="1"/>
  <c r="BF1079" i="64"/>
  <c r="BF1094" i="64" s="1"/>
  <c r="BF938" i="64"/>
  <c r="BF953" i="64" s="1"/>
  <c r="BF1103" i="64"/>
  <c r="BF662" i="64"/>
  <c r="BF675" i="64" s="1"/>
  <c r="BF638" i="64"/>
  <c r="BF990" i="64"/>
  <c r="BF1003" i="64" s="1"/>
  <c r="BF613" i="64"/>
  <c r="BF1688" i="64"/>
  <c r="BF1703" i="64" s="1"/>
  <c r="BF1712" i="64"/>
  <c r="BF1727" i="64" s="1"/>
  <c r="BF1231" i="64"/>
  <c r="BF1246" i="64" s="1"/>
  <c r="BF589" i="64"/>
  <c r="BF561" i="64"/>
  <c r="AX1657" i="64"/>
  <c r="AX1679" i="64" s="1"/>
  <c r="AX2463" i="64"/>
  <c r="AX2480" i="64" s="1"/>
  <c r="AX2437" i="64"/>
  <c r="AX2454" i="64" s="1"/>
  <c r="AX2412" i="64"/>
  <c r="AX2429" i="64" s="1"/>
  <c r="AX1634" i="64"/>
  <c r="AX1648" i="64" s="1"/>
  <c r="AX2386" i="64"/>
  <c r="AX2403" i="64" s="1"/>
  <c r="AX1602" i="64"/>
  <c r="AX1625" i="64" s="1"/>
  <c r="AX1580" i="64"/>
  <c r="AX1593" i="64" s="1"/>
  <c r="AX1786" i="64"/>
  <c r="AX1799" i="64" s="1"/>
  <c r="AX2515" i="64"/>
  <c r="AX2529" i="64" s="1"/>
  <c r="AX1535" i="64"/>
  <c r="AX1570" i="64" s="1"/>
  <c r="AX1941" i="64"/>
  <c r="AX1964" i="64" s="1"/>
  <c r="AX1491" i="64"/>
  <c r="AX1526" i="64" s="1"/>
  <c r="AX1873" i="64"/>
  <c r="AX1900" i="64" s="1"/>
  <c r="AX1455" i="64"/>
  <c r="AX1482" i="64" s="1"/>
  <c r="AX1909" i="64"/>
  <c r="AX1932" i="64" s="1"/>
  <c r="AX1419" i="64"/>
  <c r="AX1446" i="64" s="1"/>
  <c r="AX2007" i="64"/>
  <c r="AX2032" i="64" s="1"/>
  <c r="AX1349" i="64"/>
  <c r="AX1376" i="64" s="1"/>
  <c r="AX1325" i="64"/>
  <c r="AX1384" i="64"/>
  <c r="AX1411" i="64" s="1"/>
  <c r="AX1973" i="64"/>
  <c r="AX1998" i="64" s="1"/>
  <c r="AX1255" i="64"/>
  <c r="AX1268" i="64" s="1"/>
  <c r="AX1079" i="64"/>
  <c r="AX1094" i="64" s="1"/>
  <c r="AX1103" i="64"/>
  <c r="AX938" i="64"/>
  <c r="AX953" i="64" s="1"/>
  <c r="AX1231" i="64"/>
  <c r="AX1246" i="64" s="1"/>
  <c r="AX662" i="64"/>
  <c r="AX675" i="64" s="1"/>
  <c r="AX638" i="64"/>
  <c r="AX990" i="64"/>
  <c r="AX1003" i="64" s="1"/>
  <c r="AX613" i="64"/>
  <c r="AX1712" i="64"/>
  <c r="AX1727" i="64" s="1"/>
  <c r="AX589" i="64"/>
  <c r="AX1688" i="64"/>
  <c r="AX1703" i="64" s="1"/>
  <c r="AX561" i="64"/>
  <c r="AP1657" i="64"/>
  <c r="AP1679" i="64" s="1"/>
  <c r="AP2463" i="64"/>
  <c r="AP2480" i="64" s="1"/>
  <c r="AP2437" i="64"/>
  <c r="AP2454" i="64" s="1"/>
  <c r="AP2412" i="64"/>
  <c r="AP2429" i="64" s="1"/>
  <c r="AP2386" i="64"/>
  <c r="AP2403" i="64" s="1"/>
  <c r="AP1602" i="64"/>
  <c r="AP1625" i="64" s="1"/>
  <c r="AP1634" i="64"/>
  <c r="AP1648" i="64" s="1"/>
  <c r="AP1580" i="64"/>
  <c r="AP1593" i="64" s="1"/>
  <c r="AP2515" i="64"/>
  <c r="AP2529" i="64" s="1"/>
  <c r="AP1786" i="64"/>
  <c r="AP1799" i="64" s="1"/>
  <c r="AP1535" i="64"/>
  <c r="AP1570" i="64" s="1"/>
  <c r="AP1491" i="64"/>
  <c r="AP1526" i="64" s="1"/>
  <c r="AP1941" i="64"/>
  <c r="AP1964" i="64" s="1"/>
  <c r="AP1909" i="64"/>
  <c r="AP1932" i="64" s="1"/>
  <c r="AP1455" i="64"/>
  <c r="AP1482" i="64" s="1"/>
  <c r="AP1419" i="64"/>
  <c r="AP1446" i="64" s="1"/>
  <c r="AP1873" i="64"/>
  <c r="AP1900" i="64" s="1"/>
  <c r="AP2007" i="64"/>
  <c r="AP2032" i="64" s="1"/>
  <c r="AP1384" i="64"/>
  <c r="AP1411" i="64" s="1"/>
  <c r="AP1349" i="64"/>
  <c r="AP1376" i="64" s="1"/>
  <c r="AP1325" i="64"/>
  <c r="AP1973" i="64"/>
  <c r="AP1998" i="64" s="1"/>
  <c r="AP1255" i="64"/>
  <c r="AP1268" i="64" s="1"/>
  <c r="AP1079" i="64"/>
  <c r="AP1094" i="64" s="1"/>
  <c r="AP938" i="64"/>
  <c r="AP953" i="64" s="1"/>
  <c r="AP662" i="64"/>
  <c r="AP675" i="64" s="1"/>
  <c r="AP1231" i="64"/>
  <c r="AP1246" i="64" s="1"/>
  <c r="AP638" i="64"/>
  <c r="AP990" i="64"/>
  <c r="AP1003" i="64" s="1"/>
  <c r="AP613" i="64"/>
  <c r="AP1688" i="64"/>
  <c r="AP1703" i="64" s="1"/>
  <c r="AP1712" i="64"/>
  <c r="AP1727" i="64" s="1"/>
  <c r="AP589" i="64"/>
  <c r="AP1103" i="64"/>
  <c r="AP561" i="64"/>
  <c r="AH1657" i="64"/>
  <c r="AH1679" i="64" s="1"/>
  <c r="AH2463" i="64"/>
  <c r="AH2480" i="64" s="1"/>
  <c r="AH2437" i="64"/>
  <c r="AH2454" i="64" s="1"/>
  <c r="AH2412" i="64"/>
  <c r="AH2429" i="64" s="1"/>
  <c r="AH2386" i="64"/>
  <c r="AH2403" i="64" s="1"/>
  <c r="AH1602" i="64"/>
  <c r="AH1625" i="64" s="1"/>
  <c r="AH1634" i="64"/>
  <c r="AH1648" i="64" s="1"/>
  <c r="AH1580" i="64"/>
  <c r="AH1593" i="64" s="1"/>
  <c r="AH1786" i="64"/>
  <c r="AH1799" i="64" s="1"/>
  <c r="AH2515" i="64"/>
  <c r="AH2529" i="64" s="1"/>
  <c r="AH1941" i="64"/>
  <c r="AH1964" i="64" s="1"/>
  <c r="AH1455" i="64"/>
  <c r="AH1482" i="64" s="1"/>
  <c r="AH1873" i="64"/>
  <c r="AH1900" i="64" s="1"/>
  <c r="AH1535" i="64"/>
  <c r="AH1570" i="64" s="1"/>
  <c r="AH1909" i="64"/>
  <c r="AH1932" i="64" s="1"/>
  <c r="AH1419" i="64"/>
  <c r="AH1446" i="64" s="1"/>
  <c r="AH2007" i="64"/>
  <c r="AH2032" i="64" s="1"/>
  <c r="AH1349" i="64"/>
  <c r="AH1376" i="64" s="1"/>
  <c r="AH1325" i="64"/>
  <c r="AH1491" i="64"/>
  <c r="AH1526" i="64" s="1"/>
  <c r="AH1973" i="64"/>
  <c r="AH1998" i="64" s="1"/>
  <c r="AH1384" i="64"/>
  <c r="AH1411" i="64" s="1"/>
  <c r="AH1255" i="64"/>
  <c r="AH1268" i="64" s="1"/>
  <c r="AH1231" i="64"/>
  <c r="AH1246" i="64" s="1"/>
  <c r="AH1079" i="64"/>
  <c r="AH1094" i="64" s="1"/>
  <c r="AH938" i="64"/>
  <c r="AH953" i="64" s="1"/>
  <c r="AH662" i="64"/>
  <c r="AH675" i="64" s="1"/>
  <c r="AH1103" i="64"/>
  <c r="AH638" i="64"/>
  <c r="AH990" i="64"/>
  <c r="AH1003" i="64" s="1"/>
  <c r="AH613" i="64"/>
  <c r="AH1712" i="64"/>
  <c r="AH1727" i="64" s="1"/>
  <c r="AH589" i="64"/>
  <c r="AH1688" i="64"/>
  <c r="AH1703" i="64" s="1"/>
  <c r="AH561" i="64"/>
  <c r="Z1657" i="64"/>
  <c r="Z1679" i="64" s="1"/>
  <c r="Z2463" i="64"/>
  <c r="Z2480" i="64" s="1"/>
  <c r="Z2437" i="64"/>
  <c r="Z2454" i="64" s="1"/>
  <c r="Z2386" i="64"/>
  <c r="Z2403" i="64" s="1"/>
  <c r="Z1634" i="64"/>
  <c r="Z1648" i="64" s="1"/>
  <c r="Z1602" i="64"/>
  <c r="Z1625" i="64" s="1"/>
  <c r="Z2412" i="64"/>
  <c r="Z2429" i="64" s="1"/>
  <c r="Z1580" i="64"/>
  <c r="Z1593" i="64" s="1"/>
  <c r="Z2515" i="64"/>
  <c r="Z2529" i="64" s="1"/>
  <c r="Z1491" i="64"/>
  <c r="Z1526" i="64" s="1"/>
  <c r="Z1535" i="64"/>
  <c r="Z1570" i="64" s="1"/>
  <c r="Z1941" i="64"/>
  <c r="Z1964" i="64" s="1"/>
  <c r="Z1786" i="64"/>
  <c r="Z1799" i="64" s="1"/>
  <c r="Z1873" i="64"/>
  <c r="Z1900" i="64" s="1"/>
  <c r="Z1909" i="64"/>
  <c r="Z1932" i="64" s="1"/>
  <c r="Z1455" i="64"/>
  <c r="Z1482" i="64" s="1"/>
  <c r="Z1419" i="64"/>
  <c r="Z1446" i="64" s="1"/>
  <c r="Z2007" i="64"/>
  <c r="Z2032" i="64" s="1"/>
  <c r="Z1349" i="64"/>
  <c r="Z1376" i="64" s="1"/>
  <c r="Z1384" i="64"/>
  <c r="Z1411" i="64" s="1"/>
  <c r="Z1325" i="64"/>
  <c r="Z1973" i="64"/>
  <c r="Z1998" i="64" s="1"/>
  <c r="Z1255" i="64"/>
  <c r="Z1268" i="64" s="1"/>
  <c r="Z1079" i="64"/>
  <c r="Z1094" i="64" s="1"/>
  <c r="Z938" i="64"/>
  <c r="Z953" i="64" s="1"/>
  <c r="Z1231" i="64"/>
  <c r="Z1246" i="64" s="1"/>
  <c r="Z1103" i="64"/>
  <c r="Z662" i="64"/>
  <c r="Z675" i="64" s="1"/>
  <c r="Z638" i="64"/>
  <c r="Z990" i="64"/>
  <c r="Z1003" i="64" s="1"/>
  <c r="Z613" i="64"/>
  <c r="Z1688" i="64"/>
  <c r="Z1703" i="64" s="1"/>
  <c r="Z1712" i="64"/>
  <c r="Z1727" i="64" s="1"/>
  <c r="Z589" i="64"/>
  <c r="Z561" i="64"/>
  <c r="CI386" i="64"/>
  <c r="CA386" i="64"/>
  <c r="BS386" i="64"/>
  <c r="BK386" i="64"/>
  <c r="BC386" i="64"/>
  <c r="AU386" i="64"/>
  <c r="AM386" i="64"/>
  <c r="AE386" i="64"/>
  <c r="W386" i="64"/>
  <c r="CH385" i="64"/>
  <c r="BZ385" i="64"/>
  <c r="BR385" i="64"/>
  <c r="BJ385" i="64"/>
  <c r="BB385" i="64"/>
  <c r="AT385" i="64"/>
  <c r="AL385" i="64"/>
  <c r="AD385" i="64"/>
  <c r="V385" i="64"/>
  <c r="CG382" i="64"/>
  <c r="BY382" i="64"/>
  <c r="BQ382" i="64"/>
  <c r="BI382" i="64"/>
  <c r="BA382" i="64"/>
  <c r="AS382" i="64"/>
  <c r="AK382" i="64"/>
  <c r="AC382" i="64"/>
  <c r="AC395" i="64" s="1"/>
  <c r="U382" i="64"/>
  <c r="U395" i="64" s="1"/>
  <c r="CF381" i="64"/>
  <c r="BX381" i="64"/>
  <c r="BP381" i="64"/>
  <c r="BH381" i="64"/>
  <c r="AZ381" i="64"/>
  <c r="AR381" i="64"/>
  <c r="AJ381" i="64"/>
  <c r="AB381" i="64"/>
  <c r="T381" i="64"/>
  <c r="X404" i="64"/>
  <c r="AF404" i="64"/>
  <c r="AN404" i="64"/>
  <c r="AV404" i="64"/>
  <c r="BD404" i="64"/>
  <c r="BL404" i="64"/>
  <c r="BT404" i="64"/>
  <c r="CB404" i="64"/>
  <c r="CJ404" i="64"/>
  <c r="X405" i="64"/>
  <c r="AF405" i="64"/>
  <c r="AN405" i="64"/>
  <c r="AV405" i="64"/>
  <c r="BD405" i="64"/>
  <c r="BL405" i="64"/>
  <c r="BT405" i="64"/>
  <c r="CB405" i="64"/>
  <c r="CJ405" i="64"/>
  <c r="W408" i="64"/>
  <c r="AE408" i="64"/>
  <c r="AM408" i="64"/>
  <c r="AU408" i="64"/>
  <c r="BC408" i="64"/>
  <c r="BK408" i="64"/>
  <c r="BT408" i="64"/>
  <c r="CD408" i="64"/>
  <c r="T409" i="64"/>
  <c r="T419" i="64" s="1"/>
  <c r="AE409" i="64"/>
  <c r="AE419" i="64" s="1"/>
  <c r="AP409" i="64"/>
  <c r="AP419" i="64" s="1"/>
  <c r="AZ409" i="64"/>
  <c r="AZ419" i="64" s="1"/>
  <c r="BK409" i="64"/>
  <c r="BK419" i="64" s="1"/>
  <c r="BV409" i="64"/>
  <c r="BV419" i="64" s="1"/>
  <c r="CF409" i="64"/>
  <c r="CF419" i="64" s="1"/>
  <c r="X454" i="64"/>
  <c r="AK454" i="64"/>
  <c r="AW454" i="64"/>
  <c r="BK454" i="64"/>
  <c r="BV454" i="64"/>
  <c r="CJ454" i="64"/>
  <c r="AC455" i="64"/>
  <c r="AO455" i="64"/>
  <c r="BC455" i="64"/>
  <c r="BN455" i="64"/>
  <c r="CB455" i="64"/>
  <c r="AE458" i="64"/>
  <c r="AR458" i="64"/>
  <c r="BD458" i="64"/>
  <c r="BR458" i="64"/>
  <c r="CC458" i="64"/>
  <c r="W459" i="64"/>
  <c r="AJ459" i="64"/>
  <c r="AV459" i="64"/>
  <c r="BJ459" i="64"/>
  <c r="BU459" i="64"/>
  <c r="CI459" i="64"/>
  <c r="Z1711" i="64"/>
  <c r="AM1711" i="64"/>
  <c r="AY1711" i="64"/>
  <c r="BM1711" i="64"/>
  <c r="BX1711" i="64"/>
  <c r="W1712" i="64"/>
  <c r="W1727" i="64" s="1"/>
  <c r="AY1712" i="64"/>
  <c r="AY1727" i="64" s="1"/>
  <c r="CE1712" i="64"/>
  <c r="CE1727" i="64" s="1"/>
  <c r="BG1715" i="64"/>
  <c r="AY1716" i="64"/>
  <c r="AG560" i="64"/>
  <c r="AG580" i="64" s="1"/>
  <c r="Y561" i="64"/>
  <c r="CK561" i="64"/>
  <c r="BT564" i="64"/>
  <c r="BL565" i="64"/>
  <c r="AL588" i="64"/>
  <c r="AL603" i="64" s="1"/>
  <c r="AD589" i="64"/>
  <c r="BY592" i="64"/>
  <c r="BQ593" i="64"/>
  <c r="AQ612" i="64"/>
  <c r="AI613" i="64"/>
  <c r="Z616" i="64"/>
  <c r="CL616" i="64"/>
  <c r="CI637" i="64"/>
  <c r="AN641" i="64"/>
  <c r="AS1688" i="64"/>
  <c r="AS1703" i="64" s="1"/>
  <c r="CE1691" i="64"/>
  <c r="BZ990" i="64"/>
  <c r="BZ1003" i="64" s="1"/>
  <c r="CA994" i="64"/>
  <c r="CA1007" i="64" s="1"/>
  <c r="BZ662" i="64"/>
  <c r="BZ675" i="64" s="1"/>
  <c r="CE1079" i="64"/>
  <c r="CE1094" i="64" s="1"/>
  <c r="BE1107" i="64"/>
  <c r="AQ1255" i="64"/>
  <c r="AQ1268" i="64" s="1"/>
  <c r="S385" i="64"/>
  <c r="S386" i="64"/>
  <c r="S381" i="64"/>
  <c r="S382" i="64"/>
  <c r="S395" i="64" s="1"/>
  <c r="E252" i="64"/>
  <c r="E2404" i="64"/>
  <c r="E676" i="64"/>
  <c r="E1447" i="64"/>
  <c r="E954" i="64"/>
  <c r="E656" i="64"/>
  <c r="E83" i="64"/>
  <c r="E1597" i="64"/>
  <c r="E1596" i="64"/>
  <c r="E957" i="64"/>
  <c r="E956" i="64"/>
  <c r="E584" i="64"/>
  <c r="E678" i="64"/>
  <c r="E1594" i="64"/>
  <c r="E2455" i="64"/>
  <c r="E1483" i="64"/>
  <c r="E1904" i="64"/>
  <c r="E70" i="64"/>
  <c r="E1004" i="64"/>
  <c r="E1095" i="64"/>
  <c r="E201" i="64"/>
  <c r="E200" i="64"/>
  <c r="E605" i="64"/>
  <c r="E1486" i="64"/>
  <c r="E1485" i="64"/>
  <c r="E1450" i="64"/>
  <c r="E1449" i="64"/>
  <c r="E2456" i="64"/>
  <c r="E2432" i="64"/>
  <c r="E2431" i="64"/>
  <c r="E2481" i="64"/>
  <c r="E2430" i="64"/>
  <c r="E423" i="64"/>
  <c r="E101" i="64"/>
  <c r="E100" i="64"/>
  <c r="E482" i="64"/>
  <c r="BE968" i="64" a="1"/>
  <c r="AH968" i="64" a="1"/>
  <c r="DA968" i="64" a="1"/>
  <c r="BX968" i="64" a="1"/>
  <c r="CV968" i="64" a="1"/>
  <c r="AO968" i="64" a="1"/>
  <c r="BC968" i="64" a="1"/>
  <c r="CR968" i="64" a="1"/>
  <c r="BQ968" i="64" a="1"/>
  <c r="T968" i="64" a="1"/>
  <c r="CE968" i="64" a="1"/>
  <c r="BK968" i="64" a="1"/>
  <c r="CC968" i="64" a="1"/>
  <c r="X968" i="64" a="1"/>
  <c r="BS968" i="64" a="1"/>
  <c r="CG968" i="64" a="1"/>
  <c r="AJ968" i="64" a="1"/>
  <c r="BJ968" i="64" a="1"/>
  <c r="BH968" i="64" a="1"/>
  <c r="CL968" i="64" a="1"/>
  <c r="Y968" i="64" a="1"/>
  <c r="AD968" i="64" a="1"/>
  <c r="DJ968" i="64" a="1"/>
  <c r="AM968" i="64" a="1"/>
  <c r="CH968" i="64" a="1"/>
  <c r="CB968" i="64" a="1"/>
  <c r="BA968" i="64" a="1"/>
  <c r="BO968" i="64" a="1"/>
  <c r="BM968" i="64" a="1"/>
  <c r="DH968" i="64" a="1"/>
  <c r="CY968" i="64" a="1"/>
  <c r="AR968" i="64" a="1"/>
  <c r="BV968" i="64" a="1"/>
  <c r="CT968" i="64" a="1"/>
  <c r="W968" i="64" a="1"/>
  <c r="BR968" i="64" a="1"/>
  <c r="AK968" i="64" a="1"/>
  <c r="DF968" i="64" a="1"/>
  <c r="AY968" i="64" a="1"/>
  <c r="DD968" i="64" a="1"/>
  <c r="AW968" i="64" a="1"/>
  <c r="BL968" i="64" a="1"/>
  <c r="BY968" i="64" a="1"/>
  <c r="AB968" i="64" a="1"/>
  <c r="CW968" i="64" a="1"/>
  <c r="BF968" i="64" a="1"/>
  <c r="CJ968" i="64" a="1"/>
  <c r="BB968" i="64" a="1"/>
  <c r="AU968" i="64" a="1"/>
  <c r="U968" i="64" a="1"/>
  <c r="CP968" i="64" a="1"/>
  <c r="AI968" i="64" a="1"/>
  <c r="AF968" i="64" a="1"/>
  <c r="AG968" i="64" a="1"/>
  <c r="CX968" i="64" a="1"/>
  <c r="BI968" i="64" a="1"/>
  <c r="DB968" i="64" a="1"/>
  <c r="BW968" i="64" a="1"/>
  <c r="AP968" i="64" a="1"/>
  <c r="DK968" i="64" a="1"/>
  <c r="BT968" i="64" a="1"/>
  <c r="DI968" i="64" a="1"/>
  <c r="AL968" i="64" a="1"/>
  <c r="CF968" i="64" a="1"/>
  <c r="AV968" i="64" a="1"/>
  <c r="S968" i="64" a="1"/>
  <c r="CD968" i="64" a="1"/>
  <c r="AA968" i="64" a="1"/>
  <c r="CZ968" i="64" a="1"/>
  <c r="AS968" i="64" a="1"/>
  <c r="BG968" i="64" a="1"/>
  <c r="CA968" i="64" a="1"/>
  <c r="Z968" i="64" a="1"/>
  <c r="CK968" i="64" a="1"/>
  <c r="CU968" i="64" a="1"/>
  <c r="BD968" i="64" a="1"/>
  <c r="CS968" i="64" a="1"/>
  <c r="V968" i="64" a="1"/>
  <c r="DG968" i="64" a="1"/>
  <c r="BP968" i="64" a="1"/>
  <c r="DE968" i="64" a="1"/>
  <c r="BN968" i="64" a="1"/>
  <c r="DC968" i="64" a="1"/>
  <c r="AE968" i="64" a="1"/>
  <c r="AC968" i="64" a="1"/>
  <c r="AT968" i="64" a="1"/>
  <c r="AQ968" i="64" a="1"/>
  <c r="BU968" i="64" a="1"/>
  <c r="AN968" i="64" a="1"/>
  <c r="CI968" i="64" a="1"/>
  <c r="CQ968" i="64" a="1"/>
  <c r="AZ968" i="64" a="1"/>
  <c r="CO968" i="64" a="1"/>
  <c r="AX968" i="64" a="1"/>
  <c r="BZ968" i="64" a="1"/>
  <c r="DI497" i="64" a="1"/>
  <c r="AM497" i="64" a="1"/>
  <c r="BA497" i="64" a="1"/>
  <c r="CT497" i="64" a="1"/>
  <c r="CE497" i="64" a="1"/>
  <c r="DD497" i="64" a="1"/>
  <c r="AX497" i="64" a="1"/>
  <c r="CL497" i="64" a="1"/>
  <c r="DB497" i="64" a="1"/>
  <c r="BJ497" i="64" a="1"/>
  <c r="BT497" i="64" a="1"/>
  <c r="BH497" i="64" a="1"/>
  <c r="BV497" i="64" a="1"/>
  <c r="CS497" i="64" a="1"/>
  <c r="W497" i="64" a="1"/>
  <c r="AK497" i="64" a="1"/>
  <c r="BO497" i="64" a="1"/>
  <c r="AH497" i="64" a="1"/>
  <c r="CK497" i="64" a="1"/>
  <c r="CC497" i="64" a="1"/>
  <c r="BE497" i="64" a="1"/>
  <c r="CZ497" i="64" a="1"/>
  <c r="AT497" i="64" a="1"/>
  <c r="CX497" i="64" a="1"/>
  <c r="AR497" i="64" a="1"/>
  <c r="CV497" i="64" a="1"/>
  <c r="CH497" i="64" a="1"/>
  <c r="DG497" i="64" a="1"/>
  <c r="U497" i="64" a="1"/>
  <c r="AY497" i="64" a="1"/>
  <c r="BM497" i="64" a="1"/>
  <c r="CA497" i="64" a="1"/>
  <c r="AD497" i="64" a="1"/>
  <c r="AP497" i="64" a="1"/>
  <c r="AB497" i="64" a="1"/>
  <c r="DJ497" i="64" a="1"/>
  <c r="BW497" i="64" a="1"/>
  <c r="BR497" i="64" a="1"/>
  <c r="CQ497" i="64" a="1"/>
  <c r="BU497" i="64" a="1"/>
  <c r="CF497" i="64" a="1"/>
  <c r="DE497" i="64" a="1"/>
  <c r="AI497" i="64" a="1"/>
  <c r="AW497" i="64" a="1"/>
  <c r="DA497" i="64" a="1"/>
  <c r="BK497" i="64" a="1"/>
  <c r="BY497" i="64" a="1"/>
  <c r="BG497" i="64" a="1"/>
  <c r="Y497" i="64" a="1"/>
  <c r="X497" i="64" a="1"/>
  <c r="BB497" i="64" a="1"/>
  <c r="BP497" i="64" a="1"/>
  <c r="CO497" i="64" a="1"/>
  <c r="S497" i="64" a="1"/>
  <c r="Z497" i="64" a="1"/>
  <c r="AG497" i="64" a="1"/>
  <c r="CB497" i="64" a="1"/>
  <c r="AU497" i="64" a="1"/>
  <c r="BI497" i="64" a="1"/>
  <c r="CJ497" i="64" a="1"/>
  <c r="AQ497" i="64" a="1"/>
  <c r="CI497" i="64" a="1"/>
  <c r="DH497" i="64" a="1"/>
  <c r="AL497" i="64" a="1"/>
  <c r="AZ497" i="64" a="1"/>
  <c r="DC497" i="64" a="1"/>
  <c r="BL497" i="64" a="1"/>
  <c r="AE497" i="64" a="1"/>
  <c r="BF497" i="64" a="1"/>
  <c r="AS497" i="64" a="1"/>
  <c r="AA497" i="64" a="1"/>
  <c r="BS497" i="64" a="1"/>
  <c r="CR497" i="64" a="1"/>
  <c r="V497" i="64" a="1"/>
  <c r="CU497" i="64" a="1"/>
  <c r="CG497" i="64" a="1"/>
  <c r="DF497" i="64" a="1"/>
  <c r="AJ497" i="64" a="1"/>
  <c r="CD497" i="64" a="1"/>
  <c r="AV497" i="64" a="1"/>
  <c r="DK497" i="64" a="1"/>
  <c r="CY497" i="64" a="1"/>
  <c r="AC497" i="64" a="1"/>
  <c r="AO497" i="64" a="1"/>
  <c r="CW497" i="64" a="1"/>
  <c r="AN497" i="64" a="1"/>
  <c r="BC497" i="64" a="1"/>
  <c r="BQ497" i="64" a="1"/>
  <c r="CP497" i="64" a="1"/>
  <c r="T497" i="64" a="1"/>
  <c r="BD497" i="64" a="1"/>
  <c r="BN497" i="64" a="1"/>
  <c r="AF497" i="64" a="1"/>
  <c r="BZ497" i="64" a="1"/>
  <c r="BX497" i="64" a="1"/>
  <c r="BQ2330" i="64" a="1"/>
  <c r="DH693" i="64" a="1"/>
  <c r="W732" i="64" a="1"/>
  <c r="BL810" i="64" a="1"/>
  <c r="AO810" i="64" a="1"/>
  <c r="CB810" i="64" a="1"/>
  <c r="CQ2275" i="64" a="1"/>
  <c r="CF1551" i="64" a="1"/>
  <c r="AN465" i="64" a="1"/>
  <c r="CP2275" i="64" a="1"/>
  <c r="BE810" i="64" a="1"/>
  <c r="AZ730" i="64" a="1"/>
  <c r="AS810" i="64" a="1"/>
  <c r="AN730" i="64" a="1"/>
  <c r="Z810" i="64" a="1"/>
  <c r="BJ2330" i="64" a="1"/>
  <c r="DK730" i="64" a="1"/>
  <c r="CP1021" i="64" a="1"/>
  <c r="AJ810" i="64" a="1"/>
  <c r="CO1046" i="64"/>
  <c r="CC1551" i="64" a="1"/>
  <c r="V1021" i="64" a="1"/>
  <c r="BO730" i="64" a="1"/>
  <c r="AB2330" i="64" a="1"/>
  <c r="CI2330" i="64" a="1"/>
  <c r="AB1551" i="64" a="1"/>
  <c r="AE730" i="64" a="1"/>
  <c r="W2330" i="64" a="1"/>
  <c r="DK693" i="64" a="1"/>
  <c r="AA1046" i="64"/>
  <c r="CS465" i="64" a="1"/>
  <c r="AF1551" i="64" a="1"/>
  <c r="BZ730" i="64" a="1"/>
  <c r="CI730" i="64" a="1"/>
  <c r="BR1551" i="64" a="1"/>
  <c r="AC1046" i="64"/>
  <c r="DD691" i="64" a="1"/>
  <c r="AO730" i="64" a="1"/>
  <c r="BT465" i="64" a="1"/>
  <c r="DI691" i="64" a="1"/>
  <c r="BN2330" i="64" a="1"/>
  <c r="DA1046" i="64"/>
  <c r="CS693" i="64" a="1"/>
  <c r="BM730" i="64" a="1"/>
  <c r="AT1551" i="64" a="1"/>
  <c r="CX1046" i="64"/>
  <c r="CH810" i="64" a="1"/>
  <c r="CW1021" i="64" a="1"/>
  <c r="DB693" i="64" a="1"/>
  <c r="AR730" i="64" a="1"/>
  <c r="AP1551" i="64" a="1"/>
  <c r="CP691" i="64" a="1"/>
  <c r="BR465" i="64" a="1"/>
  <c r="AC1021" i="64" a="1"/>
  <c r="DF693" i="64" a="1"/>
  <c r="AH1551" i="64" a="1"/>
  <c r="CT691" i="64" a="1"/>
  <c r="T1551" i="64" a="1"/>
  <c r="BS465" i="64" a="1"/>
  <c r="AV730" i="64" a="1"/>
  <c r="CG465" i="64" a="1"/>
  <c r="CV465" i="64" a="1"/>
  <c r="AD810" i="64" a="1"/>
  <c r="W465" i="64" a="1"/>
  <c r="AJ730" i="64" a="1"/>
  <c r="BG730" i="64" a="1"/>
  <c r="CY691" i="64" a="1"/>
  <c r="AD465" i="64" a="1"/>
  <c r="AH2330" i="64" a="1"/>
  <c r="BS810" i="64" a="1"/>
  <c r="BT730" i="64" a="1"/>
  <c r="AT465" i="64" a="1"/>
  <c r="CB730" i="64" a="1"/>
  <c r="AJ465" i="64" a="1"/>
  <c r="AN2330" i="64" a="1"/>
  <c r="CT465" i="64" a="1"/>
  <c r="AL1551" i="64" a="1"/>
  <c r="CY1046" i="64"/>
  <c r="AK810" i="64" a="1"/>
  <c r="BA1551" i="64" a="1"/>
  <c r="CO1021" i="64" a="1"/>
  <c r="AV2330" i="64" a="1"/>
  <c r="CZ1046" i="64"/>
  <c r="AB1021" i="64" a="1"/>
  <c r="BA730" i="64" a="1"/>
  <c r="CH2330" i="64" a="1"/>
  <c r="CA1551" i="64" a="1"/>
  <c r="CJ465" i="64" a="1"/>
  <c r="AX465" i="64" a="1"/>
  <c r="CE2330" i="64" a="1"/>
  <c r="AC2330" i="64" a="1"/>
  <c r="AG465" i="64" a="1"/>
  <c r="AL730" i="64" a="1"/>
  <c r="BJ810" i="64" a="1"/>
  <c r="BR2330" i="64" a="1"/>
  <c r="CO2275" i="64" a="1"/>
  <c r="CQ693" i="64" a="1"/>
  <c r="BL730" i="64" a="1"/>
  <c r="BC1551" i="64" a="1"/>
  <c r="BC730" i="64" a="1"/>
  <c r="CP732" i="64" a="1"/>
  <c r="DE465" i="64" a="1"/>
  <c r="DH730" i="64" a="1"/>
  <c r="W1046" i="64"/>
  <c r="BD730" i="64" a="1"/>
  <c r="CU465" i="64" a="1"/>
  <c r="BY2330" i="64" a="1"/>
  <c r="V810" i="64" a="1"/>
  <c r="BH730" i="64" a="1"/>
  <c r="CL2330" i="64" a="1"/>
  <c r="BI465" i="64" a="1"/>
  <c r="CL1551" i="64" a="1"/>
  <c r="BN1551" i="64" a="1"/>
  <c r="AU810" i="64" a="1"/>
  <c r="BF1551" i="64" a="1"/>
  <c r="BW730" i="64" a="1"/>
  <c r="X1046" i="64"/>
  <c r="BV465" i="64" a="1"/>
  <c r="S1021" i="64" a="1"/>
  <c r="CU1021" i="64" a="1"/>
  <c r="CB2330" i="64" a="1"/>
  <c r="DJ730" i="64" a="1"/>
  <c r="AA730" i="64" a="1"/>
  <c r="CQ732" i="64" a="1"/>
  <c r="CT732" i="64" a="1"/>
  <c r="V2330" i="64" a="1"/>
  <c r="BO1551" i="64" a="1"/>
  <c r="BJ465" i="64" a="1"/>
  <c r="U810" i="64" a="1"/>
  <c r="DJ465" i="64" a="1"/>
  <c r="Y1046" i="64"/>
  <c r="AQ465" i="64" a="1"/>
  <c r="DH691" i="64" a="1"/>
  <c r="AI2330" i="64" a="1"/>
  <c r="AN810" i="64" a="1"/>
  <c r="AH730" i="64" a="1"/>
  <c r="AZ465" i="64" a="1"/>
  <c r="W730" i="64" a="1"/>
  <c r="DI465" i="64" a="1"/>
  <c r="T1021" i="64" a="1"/>
  <c r="CI465" i="64" a="1"/>
  <c r="CJ2330" i="64" a="1"/>
  <c r="CX732" i="64" a="1"/>
  <c r="BZ2330" i="64" a="1"/>
  <c r="Z1021" i="64" a="1"/>
  <c r="CQ691" i="64" a="1"/>
  <c r="BS730" i="64" a="1"/>
  <c r="BI2330" i="64" a="1"/>
  <c r="AM2330" i="64" a="1"/>
  <c r="BL1551" i="64" a="1"/>
  <c r="AP465" i="64" a="1"/>
  <c r="CT693" i="64" a="1"/>
  <c r="CT730" i="64" a="1"/>
  <c r="CS730" i="64" a="1"/>
  <c r="BD465" i="64" a="1"/>
  <c r="AC465" i="64" a="1"/>
  <c r="BX810" i="64" a="1"/>
  <c r="DG691" i="64" a="1"/>
  <c r="AV465" i="64" a="1"/>
  <c r="CO732" i="64" a="1"/>
  <c r="CY1021" i="64" a="1"/>
  <c r="T1046" i="64"/>
  <c r="CY730" i="64" a="1"/>
  <c r="DA691" i="64" a="1"/>
  <c r="CA810" i="64" a="1"/>
  <c r="DC465" i="64" a="1"/>
  <c r="AR1551" i="64" a="1"/>
  <c r="S1551" i="64" a="1"/>
  <c r="S732" i="64" a="1"/>
  <c r="CQ465" i="64" a="1"/>
  <c r="CG730" i="64" a="1"/>
  <c r="CD730" i="64" a="1"/>
  <c r="BA465" i="64" a="1"/>
  <c r="DE730" i="64" a="1"/>
  <c r="CX465" i="64" a="1"/>
  <c r="BF730" i="64" a="1"/>
  <c r="BS2330" i="64" a="1"/>
  <c r="Y465" i="64" a="1"/>
  <c r="CJ810" i="64" a="1"/>
  <c r="Z730" i="64" a="1"/>
  <c r="Y1021" i="64" a="1"/>
  <c r="AX810" i="64" a="1"/>
  <c r="BI810" i="64" a="1"/>
  <c r="DA1021" i="64" a="1"/>
  <c r="AO2330" i="64" a="1"/>
  <c r="BF810" i="64" a="1"/>
  <c r="BU1551" i="64" a="1"/>
  <c r="CO465" i="64" a="1"/>
  <c r="BB730" i="64" a="1"/>
  <c r="CP2302" i="64" a="1"/>
  <c r="BY810" i="64" a="1"/>
  <c r="AF730" i="64" a="1"/>
  <c r="U1551" i="64" a="1"/>
  <c r="BG1551" i="64" a="1"/>
  <c r="BE465" i="64" a="1"/>
  <c r="CY465" i="64" a="1"/>
  <c r="U730" i="64" a="1"/>
  <c r="BE2330" i="64" a="1"/>
  <c r="AP2330" i="64" a="1"/>
  <c r="X2330" i="64" a="1"/>
  <c r="CP1046" i="64"/>
  <c r="AM465" i="64" a="1"/>
  <c r="X1021" i="64" a="1"/>
  <c r="Z1551" i="64" a="1"/>
  <c r="AE810" i="64" a="1"/>
  <c r="CV693" i="64" a="1"/>
  <c r="CS1046" i="64"/>
  <c r="AA465" i="64" a="1"/>
  <c r="CX691" i="64" a="1"/>
  <c r="CL810" i="64" a="1"/>
  <c r="AF810" i="64" a="1"/>
  <c r="DE693" i="64" a="1"/>
  <c r="AE465" i="64" a="1"/>
  <c r="AW1551" i="64" a="1"/>
  <c r="BW2330" i="64" a="1"/>
  <c r="AA1551" i="64" a="1"/>
  <c r="AG730" i="64" a="1"/>
  <c r="AZ1551" i="64" a="1"/>
  <c r="CB1551" i="64" a="1"/>
  <c r="BD1551" i="64" a="1"/>
  <c r="AS1551" i="64" a="1"/>
  <c r="BW465" i="64" a="1"/>
  <c r="AM1551" i="64" a="1"/>
  <c r="AB810" i="64" a="1"/>
  <c r="BT1551" i="64" a="1"/>
  <c r="BR810" i="64" a="1"/>
  <c r="BZ465" i="64" a="1"/>
  <c r="AO465" i="64" a="1"/>
  <c r="BK2330" i="64" a="1"/>
  <c r="CG2330" i="64" a="1"/>
  <c r="AB730" i="64" a="1"/>
  <c r="CX1021" i="64" a="1"/>
  <c r="CJ730" i="64" a="1"/>
  <c r="AD730" i="64" a="1"/>
  <c r="CJ1551" i="64" a="1"/>
  <c r="DD465" i="64" a="1"/>
  <c r="BH465" i="64" a="1"/>
  <c r="AD1551" i="64" a="1"/>
  <c r="W1021" i="64" a="1"/>
  <c r="AQ1551" i="64" a="1"/>
  <c r="BY1551" i="64" a="1"/>
  <c r="CW1046" i="64"/>
  <c r="BK810" i="64" a="1"/>
  <c r="BQ465" i="64" a="1"/>
  <c r="CH465" i="64" a="1"/>
  <c r="CQ2302" i="64" a="1"/>
  <c r="BV730" i="64" a="1"/>
  <c r="U1046" i="64"/>
  <c r="AB732" i="64" a="1"/>
  <c r="DK465" i="64" a="1"/>
  <c r="CY693" i="64" a="1"/>
  <c r="CQ1021" i="64" a="1"/>
  <c r="AV1551" i="64" a="1"/>
  <c r="CY732" i="64" a="1"/>
  <c r="X810" i="64" a="1"/>
  <c r="AC1136" i="64" a="1"/>
  <c r="CD2330" i="64" a="1"/>
  <c r="DA693" i="64" a="1"/>
  <c r="CK2330" i="64" a="1"/>
  <c r="AZ810" i="64" a="1"/>
  <c r="CO693" i="64" a="1"/>
  <c r="AG810" i="64" a="1"/>
  <c r="DC730" i="64" a="1"/>
  <c r="BV810" i="64" a="1"/>
  <c r="CP465" i="64" a="1"/>
  <c r="AA732" i="64" a="1"/>
  <c r="BN810" i="64" a="1"/>
  <c r="CI1551" i="64" a="1"/>
  <c r="AL465" i="64" a="1"/>
  <c r="CV732" i="64" a="1"/>
  <c r="CU730" i="64" a="1"/>
  <c r="AS730" i="64" a="1"/>
  <c r="AY810" i="64" a="1"/>
  <c r="CR732" i="64" a="1"/>
  <c r="CK730" i="64" a="1"/>
  <c r="DF730" i="64" a="1"/>
  <c r="CI810" i="64" a="1"/>
  <c r="CZ730" i="64" a="1"/>
  <c r="BI730" i="64" a="1"/>
  <c r="AW2330" i="64" a="1"/>
  <c r="AU465" i="64" a="1"/>
  <c r="BM465" i="64" a="1"/>
  <c r="BG465" i="64" a="1"/>
  <c r="AU2330" i="64" a="1"/>
  <c r="AI1551" i="64" a="1"/>
  <c r="DE691" i="64" a="1"/>
  <c r="CF810" i="64" a="1"/>
  <c r="CB465" i="64" a="1"/>
  <c r="AB465" i="64" a="1"/>
  <c r="S2330" i="64" a="1"/>
  <c r="CS732" i="64" a="1"/>
  <c r="CV730" i="64" a="1"/>
  <c r="CV1046" i="64"/>
  <c r="AP730" i="64" a="1"/>
  <c r="U465" i="64" a="1"/>
  <c r="AH810" i="64" a="1"/>
  <c r="AR2330" i="64" a="1"/>
  <c r="T730" i="64" a="1"/>
  <c r="Y1551" i="64" a="1"/>
  <c r="CE1551" i="64" a="1"/>
  <c r="BO2330" i="64" a="1"/>
  <c r="CE730" i="64" a="1"/>
  <c r="BX465" i="64" a="1"/>
  <c r="AW465" i="64" a="1"/>
  <c r="BK1551" i="64" a="1"/>
  <c r="BB1551" i="64" a="1"/>
  <c r="BF465" i="64" a="1"/>
  <c r="CR1046" i="64"/>
  <c r="AY465" i="64" a="1"/>
  <c r="DI730" i="64" a="1"/>
  <c r="AC1551" i="64" a="1"/>
  <c r="DD693" i="64" a="1"/>
  <c r="DB730" i="64" a="1"/>
  <c r="BC2330" i="64" a="1"/>
  <c r="T810" i="64" a="1"/>
  <c r="CE465" i="64" a="1"/>
  <c r="X730" i="64" a="1"/>
  <c r="AC730" i="64" a="1"/>
  <c r="BX730" i="64" a="1"/>
  <c r="Y2330" i="64" a="1"/>
  <c r="CD810" i="64" a="1"/>
  <c r="AR810" i="64" a="1"/>
  <c r="X465" i="64" a="1"/>
  <c r="BB2330" i="64" a="1"/>
  <c r="AI465" i="64" a="1"/>
  <c r="DB465" i="64" a="1"/>
  <c r="U732" i="64" a="1"/>
  <c r="BQ730" i="64" a="1"/>
  <c r="BP465" i="64" a="1"/>
  <c r="U1021" i="64" a="1"/>
  <c r="CR691" i="64" a="1"/>
  <c r="BU2330" i="64" a="1"/>
  <c r="BL465" i="64" a="1"/>
  <c r="CO2302" i="64" a="1"/>
  <c r="X1551" i="64" a="1"/>
  <c r="AK465" i="64" a="1"/>
  <c r="W1551" i="64" a="1"/>
  <c r="AX1551" i="64" a="1"/>
  <c r="BI1551" i="64" a="1"/>
  <c r="S810" i="64" a="1"/>
  <c r="CW732" i="64" a="1"/>
  <c r="AB1046" i="64"/>
  <c r="CV810" i="64" a="1"/>
  <c r="Z465" i="64" a="1"/>
  <c r="AA2330" i="64" a="1"/>
  <c r="DA772" i="64" a="1"/>
  <c r="CF2330" i="64" a="1"/>
  <c r="CV691" i="64" a="1"/>
  <c r="CW1136" i="64" a="1"/>
  <c r="BR730" i="64" a="1"/>
  <c r="BG2330" i="64" a="1"/>
  <c r="BA2330" i="64" a="1"/>
  <c r="BQ810" i="64" a="1"/>
  <c r="BD2330" i="64" a="1"/>
  <c r="AG2330" i="64" a="1"/>
  <c r="Y732" i="64" a="1"/>
  <c r="AJ1551" i="64" a="1"/>
  <c r="CZ693" i="64" a="1"/>
  <c r="X732" i="64" a="1"/>
  <c r="DG465" i="64" a="1"/>
  <c r="BC465" i="64" a="1"/>
  <c r="CW465" i="64" a="1"/>
  <c r="BY730" i="64" a="1"/>
  <c r="BJ730" i="64" a="1"/>
  <c r="BA810" i="64" a="1"/>
  <c r="AF465" i="64" a="1"/>
  <c r="AE1551" i="64" a="1"/>
  <c r="AU730" i="64" a="1"/>
  <c r="CZ732" i="64" a="1"/>
  <c r="AM730" i="64" a="1"/>
  <c r="AM810" i="64" a="1"/>
  <c r="AY1551" i="64" a="1"/>
  <c r="CD465" i="64" a="1"/>
  <c r="BM1551" i="64" a="1"/>
  <c r="AX730" i="64" a="1"/>
  <c r="CR693" i="64" a="1"/>
  <c r="AX2330" i="64" a="1"/>
  <c r="CK465" i="64" a="1"/>
  <c r="CA730" i="64" a="1"/>
  <c r="CT1046" i="64"/>
  <c r="AF2330" i="64" a="1"/>
  <c r="CL465" i="64" a="1"/>
  <c r="CH730" i="64" a="1"/>
  <c r="T465" i="64" a="1"/>
  <c r="BO810" i="64" a="1"/>
  <c r="BU730" i="64" a="1"/>
  <c r="BP730" i="64" a="1"/>
  <c r="AE2330" i="64" a="1"/>
  <c r="AH465" i="64" a="1"/>
  <c r="BC810" i="64" a="1"/>
  <c r="AS2330" i="64" a="1"/>
  <c r="AZ2330" i="64" a="1"/>
  <c r="BJ1551" i="64" a="1"/>
  <c r="AK2330" i="64" a="1"/>
  <c r="AC732" i="64" a="1"/>
  <c r="AQ810" i="64" a="1"/>
  <c r="BL2330" i="64" a="1"/>
  <c r="CT1021" i="64" a="1"/>
  <c r="CH1551" i="64" a="1"/>
  <c r="BE730" i="64" a="1"/>
  <c r="BN465" i="64" a="1"/>
  <c r="BN730" i="64" a="1"/>
  <c r="CV1021" i="64" a="1"/>
  <c r="AY2330" i="64" a="1"/>
  <c r="BM810" i="64" a="1"/>
  <c r="Y810" i="64" a="1"/>
  <c r="CK810" i="64" a="1"/>
  <c r="BB465" i="64" a="1"/>
  <c r="AC772" i="64" a="1"/>
  <c r="BO465" i="64" a="1"/>
  <c r="DB691" i="64" a="1"/>
  <c r="CA465" i="64" a="1"/>
  <c r="BG810" i="64" a="1"/>
  <c r="DG730" i="64" a="1"/>
  <c r="AJ2330" i="64" a="1"/>
  <c r="AK1551" i="64" a="1"/>
  <c r="CC2330" i="64" a="1"/>
  <c r="BH2330" i="64" a="1"/>
  <c r="AT2330" i="64" a="1"/>
  <c r="BK465" i="64" a="1"/>
  <c r="DA465" i="64" a="1"/>
  <c r="CG1551" i="64" a="1"/>
  <c r="CG810" i="64" a="1"/>
  <c r="BW810" i="64" a="1"/>
  <c r="CX693" i="64" a="1"/>
  <c r="S730" i="64" a="1"/>
  <c r="CU732" i="64" a="1"/>
  <c r="AY730" i="64" a="1"/>
  <c r="DC693" i="64" a="1"/>
  <c r="V730" i="64" a="1"/>
  <c r="AO1551" i="64" a="1"/>
  <c r="V1551" i="64" a="1"/>
  <c r="CQ1046" i="64"/>
  <c r="AS465" i="64" a="1"/>
  <c r="BT810" i="64" a="1"/>
  <c r="AT730" i="64" a="1"/>
  <c r="BF2330" i="64" a="1"/>
  <c r="DF465" i="64" a="1"/>
  <c r="AW730" i="64" a="1"/>
  <c r="CW730" i="64" a="1"/>
  <c r="T732" i="64" a="1"/>
  <c r="DA732" i="64" a="1"/>
  <c r="BP2330" i="64" a="1"/>
  <c r="BV2330" i="64" a="1"/>
  <c r="AI810" i="64" a="1"/>
  <c r="CP693" i="64" a="1"/>
  <c r="CC810" i="64" a="1"/>
  <c r="Y730" i="64" a="1"/>
  <c r="CO691" i="64" a="1"/>
  <c r="CC730" i="64" a="1"/>
  <c r="AK730" i="64" a="1"/>
  <c r="CK1551" i="64" a="1"/>
  <c r="BH810" i="64" a="1"/>
  <c r="CD1551" i="64" a="1"/>
  <c r="AN1551" i="64" a="1"/>
  <c r="DA730" i="64" a="1"/>
  <c r="DD730" i="64" a="1"/>
  <c r="BX2330" i="64" a="1"/>
  <c r="BU465" i="64" a="1"/>
  <c r="CS1021" i="64" a="1"/>
  <c r="DK691" i="64" a="1"/>
  <c r="CZ691" i="64" a="1"/>
  <c r="BM2330" i="64" a="1"/>
  <c r="CF730" i="64" a="1"/>
  <c r="AR465" i="64" a="1"/>
  <c r="CA2330" i="64" a="1"/>
  <c r="BT2330" i="64" a="1"/>
  <c r="Z1046" i="64"/>
  <c r="AA810" i="64" a="1"/>
  <c r="CO1551" i="64" a="1"/>
  <c r="V465" i="64" a="1"/>
  <c r="AI730" i="64" a="1"/>
  <c r="BS1551" i="64" a="1"/>
  <c r="DF691" i="64" a="1"/>
  <c r="CM1021" i="64" a="1"/>
  <c r="BH1551" i="64" a="1"/>
  <c r="CC465" i="64" a="1"/>
  <c r="CE810" i="64" a="1"/>
  <c r="AA1021" i="64" a="1"/>
  <c r="CQ730" i="64" a="1"/>
  <c r="CF465" i="64" a="1"/>
  <c r="CL730" i="64" a="1"/>
  <c r="AV810" i="64" a="1"/>
  <c r="AC810" i="64" a="1"/>
  <c r="Z2330" i="64" a="1"/>
  <c r="BZ810" i="64" a="1"/>
  <c r="AG1551" i="64" a="1"/>
  <c r="BD810" i="64" a="1"/>
  <c r="S1046" i="64"/>
  <c r="BE1551" i="64" a="1"/>
  <c r="DG693" i="64" a="1"/>
  <c r="AQ2330" i="64" a="1"/>
  <c r="V732" i="64" a="1"/>
  <c r="BP1551" i="64" a="1"/>
  <c r="AL810" i="64" a="1"/>
  <c r="W810" i="64" a="1"/>
  <c r="CS691" i="64" a="1"/>
  <c r="BV1551" i="64" a="1"/>
  <c r="CX730" i="64" a="1"/>
  <c r="BU810" i="64" a="1"/>
  <c r="AP810" i="64" a="1"/>
  <c r="U2330" i="64" a="1"/>
  <c r="DI693" i="64" a="1"/>
  <c r="AW810" i="64" a="1"/>
  <c r="AD2330" i="64" a="1"/>
  <c r="AT810" i="64" a="1"/>
  <c r="AL2330" i="64" a="1"/>
  <c r="BB810" i="64" a="1"/>
  <c r="CU1046" i="64"/>
  <c r="CR1021" i="64" a="1"/>
  <c r="BZ1551" i="64" a="1"/>
  <c r="DC691" i="64" a="1"/>
  <c r="BQ1551" i="64" a="1"/>
  <c r="AQ730" i="64" a="1"/>
  <c r="CR730" i="64" a="1"/>
  <c r="BK730" i="64" a="1"/>
  <c r="CP730" i="64" a="1"/>
  <c r="CO730" i="64" a="1"/>
  <c r="T2330" i="64" a="1"/>
  <c r="BX1551" i="64" a="1"/>
  <c r="CZ1021" i="64" a="1"/>
  <c r="BY465" i="64" a="1"/>
  <c r="AU1551" i="64" a="1"/>
  <c r="BP810" i="64" a="1"/>
  <c r="V1046" i="64"/>
  <c r="BW1551" i="64" a="1"/>
  <c r="S465" i="64" a="1"/>
  <c r="Z732" i="64" a="1"/>
  <c r="BI985" i="64" l="1"/>
  <c r="BL985" i="64"/>
  <c r="BZ968" i="64"/>
  <c r="AX968" i="64"/>
  <c r="CO968" i="64"/>
  <c r="CO974" i="64" s="1"/>
  <c r="CO976" i="64" s="1"/>
  <c r="AZ968" i="64"/>
  <c r="CQ968" i="64"/>
  <c r="CQ974" i="64" s="1"/>
  <c r="CQ976" i="64" s="1"/>
  <c r="CI968" i="64"/>
  <c r="AN968" i="64"/>
  <c r="BU968" i="64"/>
  <c r="AQ968" i="64"/>
  <c r="AT968" i="64"/>
  <c r="AC968" i="64"/>
  <c r="AE968" i="64"/>
  <c r="DC968" i="64"/>
  <c r="BN968" i="64"/>
  <c r="DE968" i="64"/>
  <c r="BP968" i="64"/>
  <c r="DG968" i="64"/>
  <c r="V968" i="64"/>
  <c r="V974" i="64" s="1"/>
  <c r="V976" i="64" s="1"/>
  <c r="CS968" i="64"/>
  <c r="CS974" i="64" s="1"/>
  <c r="CS976" i="64" s="1"/>
  <c r="BD968" i="64"/>
  <c r="CU968" i="64"/>
  <c r="CU974" i="64" s="1"/>
  <c r="CU976" i="64" s="1"/>
  <c r="CK968" i="64"/>
  <c r="Z968" i="64"/>
  <c r="Z974" i="64" s="1"/>
  <c r="Z976" i="64" s="1"/>
  <c r="CA968" i="64"/>
  <c r="BG968" i="64"/>
  <c r="AS968" i="64"/>
  <c r="CZ968" i="64"/>
  <c r="CZ974" i="64" s="1"/>
  <c r="CZ976" i="64" s="1"/>
  <c r="AA968" i="64"/>
  <c r="AA974" i="64" s="1"/>
  <c r="AA976" i="64" s="1"/>
  <c r="CD968" i="64"/>
  <c r="S968" i="64"/>
  <c r="S974" i="64" s="1"/>
  <c r="S976" i="64" s="1"/>
  <c r="AV968" i="64"/>
  <c r="CF968" i="64"/>
  <c r="AL968" i="64"/>
  <c r="DI968" i="64"/>
  <c r="BT968" i="64"/>
  <c r="DK968" i="64"/>
  <c r="AP968" i="64"/>
  <c r="BW968" i="64"/>
  <c r="DB968" i="64"/>
  <c r="BI968" i="64"/>
  <c r="CX968" i="64"/>
  <c r="CX974" i="64" s="1"/>
  <c r="CX976" i="64" s="1"/>
  <c r="AG968" i="64"/>
  <c r="AF968" i="64"/>
  <c r="AI968" i="64"/>
  <c r="CP968" i="64"/>
  <c r="CP974" i="64" s="1"/>
  <c r="CP976" i="64" s="1"/>
  <c r="U968" i="64"/>
  <c r="U974" i="64" s="1"/>
  <c r="U976" i="64" s="1"/>
  <c r="AU968" i="64"/>
  <c r="BB968" i="64"/>
  <c r="CJ968" i="64"/>
  <c r="BF968" i="64"/>
  <c r="CW968" i="64"/>
  <c r="CW974" i="64" s="1"/>
  <c r="CW976" i="64" s="1"/>
  <c r="AB968" i="64"/>
  <c r="AB974" i="64" s="1"/>
  <c r="AB976" i="64" s="1"/>
  <c r="BY968" i="64"/>
  <c r="BL968" i="64"/>
  <c r="AW968" i="64"/>
  <c r="DD968" i="64"/>
  <c r="AY968" i="64"/>
  <c r="DF968" i="64"/>
  <c r="AK968" i="64"/>
  <c r="BR968" i="64"/>
  <c r="W968" i="64"/>
  <c r="W974" i="64" s="1"/>
  <c r="W976" i="64" s="1"/>
  <c r="CT968" i="64"/>
  <c r="CT974" i="64" s="1"/>
  <c r="CT976" i="64" s="1"/>
  <c r="BV968" i="64"/>
  <c r="AR968" i="64"/>
  <c r="CY968" i="64"/>
  <c r="CY974" i="64" s="1"/>
  <c r="CY976" i="64" s="1"/>
  <c r="DH968" i="64"/>
  <c r="BM968" i="64"/>
  <c r="BO968" i="64"/>
  <c r="BA968" i="64"/>
  <c r="CB968" i="64"/>
  <c r="CH968" i="64"/>
  <c r="AM968" i="64"/>
  <c r="DJ968" i="64"/>
  <c r="AD968" i="64"/>
  <c r="Y968" i="64"/>
  <c r="Y974" i="64" s="1"/>
  <c r="Y976" i="64" s="1"/>
  <c r="CL968" i="64"/>
  <c r="BH968" i="64"/>
  <c r="BJ968" i="64"/>
  <c r="AJ968" i="64"/>
  <c r="CG968" i="64"/>
  <c r="BS968" i="64"/>
  <c r="X968" i="64"/>
  <c r="X974" i="64" s="1"/>
  <c r="X976" i="64" s="1"/>
  <c r="CC968" i="64"/>
  <c r="BK968" i="64"/>
  <c r="CE968" i="64"/>
  <c r="T968" i="64"/>
  <c r="T974" i="64" s="1"/>
  <c r="T976" i="64" s="1"/>
  <c r="BQ968" i="64"/>
  <c r="CR968" i="64"/>
  <c r="CR974" i="64" s="1"/>
  <c r="CR976" i="64" s="1"/>
  <c r="BC968" i="64"/>
  <c r="AO968" i="64"/>
  <c r="CV968" i="64"/>
  <c r="CV974" i="64" s="1"/>
  <c r="CV976" i="64" s="1"/>
  <c r="BX968" i="64"/>
  <c r="DA968" i="64"/>
  <c r="AH968" i="64"/>
  <c r="BE968" i="64"/>
  <c r="BZ980" i="64"/>
  <c r="AX980" i="64"/>
  <c r="CO980" i="64"/>
  <c r="AZ980" i="64"/>
  <c r="CQ980" i="64"/>
  <c r="CI980" i="64"/>
  <c r="AN980" i="64"/>
  <c r="BU980" i="64"/>
  <c r="AQ980" i="64"/>
  <c r="AT980" i="64"/>
  <c r="AC980" i="64"/>
  <c r="AE980" i="64"/>
  <c r="DC980" i="64"/>
  <c r="BN980" i="64"/>
  <c r="DE980" i="64"/>
  <c r="BP980" i="64"/>
  <c r="DG980" i="64"/>
  <c r="V980" i="64"/>
  <c r="CS980" i="64"/>
  <c r="BD980" i="64"/>
  <c r="CU980" i="64"/>
  <c r="CK980" i="64"/>
  <c r="Z980" i="64"/>
  <c r="CA980" i="64"/>
  <c r="BG980" i="64"/>
  <c r="AS980" i="64"/>
  <c r="CZ980" i="64"/>
  <c r="AA980" i="64"/>
  <c r="CD980" i="64"/>
  <c r="S980" i="64"/>
  <c r="AV980" i="64"/>
  <c r="CF980" i="64"/>
  <c r="AL980" i="64"/>
  <c r="DI980" i="64"/>
  <c r="BT980" i="64"/>
  <c r="DK980" i="64"/>
  <c r="AP980" i="64"/>
  <c r="BW980" i="64"/>
  <c r="DB980" i="64"/>
  <c r="BI980" i="64"/>
  <c r="CX980" i="64"/>
  <c r="AG980" i="64"/>
  <c r="AF980" i="64"/>
  <c r="AI980" i="64"/>
  <c r="CP980" i="64"/>
  <c r="U980" i="64"/>
  <c r="AU980" i="64"/>
  <c r="BB980" i="64"/>
  <c r="CJ980" i="64"/>
  <c r="BF980" i="64"/>
  <c r="CW980" i="64"/>
  <c r="AB980" i="64"/>
  <c r="BY980" i="64"/>
  <c r="BL980" i="64"/>
  <c r="AW980" i="64"/>
  <c r="DD980" i="64"/>
  <c r="AY980" i="64"/>
  <c r="DF980" i="64"/>
  <c r="AK980" i="64"/>
  <c r="BR980" i="64"/>
  <c r="W980" i="64"/>
  <c r="CT980" i="64"/>
  <c r="BV980" i="64"/>
  <c r="AR980" i="64"/>
  <c r="CY980" i="64"/>
  <c r="DH980" i="64"/>
  <c r="DA973" i="64"/>
  <c r="BM980" i="64"/>
  <c r="BO980" i="64"/>
  <c r="BA980" i="64"/>
  <c r="CB980" i="64"/>
  <c r="CH980" i="64"/>
  <c r="AM980" i="64"/>
  <c r="DJ980" i="64"/>
  <c r="AD980" i="64"/>
  <c r="Y980" i="64"/>
  <c r="CL980" i="64"/>
  <c r="BH980" i="64"/>
  <c r="BJ980" i="64"/>
  <c r="AJ980" i="64"/>
  <c r="CG980" i="64"/>
  <c r="BS980" i="64"/>
  <c r="X980" i="64"/>
  <c r="CC980" i="64"/>
  <c r="BK980" i="64"/>
  <c r="CE980" i="64"/>
  <c r="T980" i="64"/>
  <c r="BQ980" i="64"/>
  <c r="CR980" i="64"/>
  <c r="BC980" i="64"/>
  <c r="AO980" i="64"/>
  <c r="CV980" i="64"/>
  <c r="BX980" i="64"/>
  <c r="DA980" i="64"/>
  <c r="AH980" i="64"/>
  <c r="BE980" i="64"/>
  <c r="CH985" i="64"/>
  <c r="AE985" i="64"/>
  <c r="DC985" i="64"/>
  <c r="AX981" i="64"/>
  <c r="AF985" i="64"/>
  <c r="CE981" i="64"/>
  <c r="BA981" i="64"/>
  <c r="V985" i="64"/>
  <c r="AM981" i="64"/>
  <c r="CV985" i="64"/>
  <c r="DA985" i="64"/>
  <c r="BK981" i="64"/>
  <c r="AW981" i="64"/>
  <c r="CO985" i="64"/>
  <c r="BT985" i="64"/>
  <c r="AI981" i="64"/>
  <c r="DE981" i="64"/>
  <c r="CF981" i="64"/>
  <c r="CD985" i="64"/>
  <c r="BU981" i="64"/>
  <c r="DH985" i="64"/>
  <c r="BR981" i="64"/>
  <c r="AZ985" i="64"/>
  <c r="CT985" i="64"/>
  <c r="BM981" i="64"/>
  <c r="BB985" i="64"/>
  <c r="DE985" i="64"/>
  <c r="AY981" i="64"/>
  <c r="AG985" i="64"/>
  <c r="DG981" i="64"/>
  <c r="CH981" i="64"/>
  <c r="BP985" i="64"/>
  <c r="AM985" i="64"/>
  <c r="DJ985" i="64"/>
  <c r="CW985" i="64"/>
  <c r="BE981" i="64"/>
  <c r="CC981" i="64"/>
  <c r="BK985" i="64"/>
  <c r="CK981" i="64"/>
  <c r="AH981" i="64"/>
  <c r="BO981" i="64"/>
  <c r="AW985" i="64"/>
  <c r="CQ985" i="64"/>
  <c r="AK981" i="64"/>
  <c r="S985" i="64"/>
  <c r="CF985" i="64"/>
  <c r="BV981" i="64"/>
  <c r="AR985" i="64"/>
  <c r="DD981" i="64"/>
  <c r="AI985" i="64"/>
  <c r="CS985" i="64"/>
  <c r="U985" i="64"/>
  <c r="DI981" i="64"/>
  <c r="BZ981" i="64"/>
  <c r="BS985" i="64"/>
  <c r="AF981" i="64"/>
  <c r="BN981" i="64"/>
  <c r="AV985" i="64"/>
  <c r="BD981" i="64"/>
  <c r="W985" i="64"/>
  <c r="BQ981" i="64"/>
  <c r="AY985" i="64"/>
  <c r="DI985" i="64"/>
  <c r="BC981" i="64"/>
  <c r="AK985" i="64"/>
  <c r="AN981" i="64"/>
  <c r="BV985" i="64"/>
  <c r="AV981" i="64"/>
  <c r="AD985" i="64"/>
  <c r="CD981" i="64"/>
  <c r="CP985" i="64"/>
  <c r="BD985" i="64"/>
  <c r="AJ981" i="64"/>
  <c r="AH985" i="64"/>
  <c r="DF981" i="64"/>
  <c r="CG981" i="64"/>
  <c r="BO985" i="64"/>
  <c r="BS981" i="64"/>
  <c r="BA985" i="64"/>
  <c r="CU985" i="64"/>
  <c r="BF981" i="64"/>
  <c r="DD985" i="64"/>
  <c r="DC981" i="64"/>
  <c r="CB985" i="64"/>
  <c r="BC985" i="64"/>
  <c r="DF985" i="64"/>
  <c r="AZ981" i="64"/>
  <c r="AX985" i="64"/>
  <c r="CE985" i="64"/>
  <c r="AN985" i="64"/>
  <c r="AL981" i="64"/>
  <c r="T985" i="64"/>
  <c r="DH981" i="64"/>
  <c r="CI981" i="64"/>
  <c r="BQ985" i="64"/>
  <c r="DK985" i="64"/>
  <c r="DB971" i="64" a="1"/>
  <c r="DB971" i="64" s="1"/>
  <c r="DB972" i="64" a="1"/>
  <c r="DB972" i="64" s="1"/>
  <c r="AD971" i="64" a="1"/>
  <c r="AD971" i="64" s="1"/>
  <c r="AD972" i="64" a="1"/>
  <c r="AD972" i="64" s="1"/>
  <c r="AC973" i="64"/>
  <c r="BX497" i="64"/>
  <c r="BZ497" i="64"/>
  <c r="AF497" i="64"/>
  <c r="BN497" i="64"/>
  <c r="BD497" i="64"/>
  <c r="T497" i="64"/>
  <c r="CP497" i="64"/>
  <c r="BQ497" i="64"/>
  <c r="BC497" i="64"/>
  <c r="AN497" i="64"/>
  <c r="CW497" i="64"/>
  <c r="AO497" i="64"/>
  <c r="AC497" i="64"/>
  <c r="CY497" i="64"/>
  <c r="DK497" i="64"/>
  <c r="AV497" i="64"/>
  <c r="CD497" i="64"/>
  <c r="AJ497" i="64"/>
  <c r="DF497" i="64"/>
  <c r="CG497" i="64"/>
  <c r="CU497" i="64"/>
  <c r="V497" i="64"/>
  <c r="CR497" i="64"/>
  <c r="BS497" i="64"/>
  <c r="AA497" i="64"/>
  <c r="AS497" i="64"/>
  <c r="BF497" i="64"/>
  <c r="AE497" i="64"/>
  <c r="BL497" i="64"/>
  <c r="DC497" i="64"/>
  <c r="AZ497" i="64"/>
  <c r="AL497" i="64"/>
  <c r="DH497" i="64"/>
  <c r="CI497" i="64"/>
  <c r="AQ497" i="64"/>
  <c r="CJ497" i="64"/>
  <c r="BI497" i="64"/>
  <c r="AU497" i="64"/>
  <c r="CB497" i="64"/>
  <c r="AG497" i="64"/>
  <c r="Z497" i="64"/>
  <c r="S497" i="64"/>
  <c r="S499" i="64" s="1"/>
  <c r="CO497" i="64"/>
  <c r="BP497" i="64"/>
  <c r="BB497" i="64"/>
  <c r="X497" i="64"/>
  <c r="Y497" i="64"/>
  <c r="BG497" i="64"/>
  <c r="BY497" i="64"/>
  <c r="BK497" i="64"/>
  <c r="DA497" i="64"/>
  <c r="AW497" i="64"/>
  <c r="AI497" i="64"/>
  <c r="DE497" i="64"/>
  <c r="CF497" i="64"/>
  <c r="BU497" i="64"/>
  <c r="CQ497" i="64"/>
  <c r="BR497" i="64"/>
  <c r="BW497" i="64"/>
  <c r="DJ497" i="64"/>
  <c r="AB497" i="64"/>
  <c r="AP497" i="64"/>
  <c r="AD497" i="64"/>
  <c r="CA497" i="64"/>
  <c r="BM497" i="64"/>
  <c r="AY497" i="64"/>
  <c r="U497" i="64"/>
  <c r="DG497" i="64"/>
  <c r="CH497" i="64"/>
  <c r="CV497" i="64"/>
  <c r="AR497" i="64"/>
  <c r="CX497" i="64"/>
  <c r="AT497" i="64"/>
  <c r="CZ497" i="64"/>
  <c r="BE497" i="64"/>
  <c r="CC497" i="64"/>
  <c r="CK497" i="64"/>
  <c r="AH497" i="64"/>
  <c r="BO497" i="64"/>
  <c r="AK497" i="64"/>
  <c r="W497" i="64"/>
  <c r="CS497" i="64"/>
  <c r="BV497" i="64"/>
  <c r="BH497" i="64"/>
  <c r="BT497" i="64"/>
  <c r="BJ497" i="64"/>
  <c r="DB497" i="64"/>
  <c r="CL497" i="64"/>
  <c r="AX497" i="64"/>
  <c r="DD497" i="64"/>
  <c r="CE497" i="64"/>
  <c r="CT497" i="64"/>
  <c r="BA497" i="64"/>
  <c r="AM497" i="64"/>
  <c r="DI497" i="64"/>
  <c r="T981" i="64"/>
  <c r="CP981" i="64"/>
  <c r="CW981" i="64"/>
  <c r="AC981" i="64"/>
  <c r="CY981" i="64"/>
  <c r="CU981" i="64"/>
  <c r="V981" i="64"/>
  <c r="CR981" i="64"/>
  <c r="AA981" i="64"/>
  <c r="Z981" i="64"/>
  <c r="S981" i="64"/>
  <c r="CO981" i="64"/>
  <c r="X981" i="64"/>
  <c r="Y981" i="64"/>
  <c r="DA981" i="64"/>
  <c r="CQ981" i="64"/>
  <c r="AB981" i="64"/>
  <c r="U981" i="64"/>
  <c r="CV981" i="64"/>
  <c r="CX981" i="64"/>
  <c r="CZ981" i="64"/>
  <c r="W981" i="64"/>
  <c r="CS981" i="64"/>
  <c r="CT981" i="64"/>
  <c r="AC126" i="64"/>
  <c r="AD509" i="64" a="1"/>
  <c r="AD509" i="64" s="1"/>
  <c r="AD498" i="64" a="1"/>
  <c r="AD498" i="64" s="1"/>
  <c r="DB509" i="64" a="1"/>
  <c r="DB509" i="64" s="1"/>
  <c r="DB498" i="64" a="1"/>
  <c r="DB498" i="64" s="1"/>
  <c r="DG1222" i="64"/>
  <c r="CQ2430" i="64"/>
  <c r="CZ1222" i="64"/>
  <c r="DA141" i="64"/>
  <c r="CW1226" i="64"/>
  <c r="CZ2430" i="64"/>
  <c r="CW1136" i="64"/>
  <c r="CW1138" i="64" s="1"/>
  <c r="AD515" i="64" a="1"/>
  <c r="AD515" i="64" s="1"/>
  <c r="AD501" i="64" a="1"/>
  <c r="AD501" i="64" s="1"/>
  <c r="CV1138" i="64"/>
  <c r="DB515" i="64" a="1"/>
  <c r="DB515" i="64" s="1"/>
  <c r="DB501" i="64" a="1"/>
  <c r="DB501" i="64" s="1"/>
  <c r="CH1226" i="64"/>
  <c r="AW1222" i="64"/>
  <c r="CT1226" i="64"/>
  <c r="CX2430" i="64"/>
  <c r="DF1226" i="64"/>
  <c r="AN1226" i="64"/>
  <c r="AP1226" i="64"/>
  <c r="AI1226" i="64"/>
  <c r="BB1222" i="64"/>
  <c r="W1222" i="64"/>
  <c r="BA1226" i="64"/>
  <c r="BS1226" i="64"/>
  <c r="V1226" i="64"/>
  <c r="CP1222" i="64"/>
  <c r="DI1226" i="64"/>
  <c r="CO2430" i="64"/>
  <c r="AF1222" i="64"/>
  <c r="AU1226" i="64"/>
  <c r="DG2430" i="64"/>
  <c r="CS1222" i="64"/>
  <c r="DK2430" i="64"/>
  <c r="DC2430" i="64"/>
  <c r="BH1226" i="64"/>
  <c r="BK1147" i="64"/>
  <c r="CP2430" i="64"/>
  <c r="AV1226" i="64"/>
  <c r="CX1226" i="64"/>
  <c r="BU1226" i="64"/>
  <c r="BQ1222" i="64"/>
  <c r="DD1222" i="64"/>
  <c r="CY2430" i="64"/>
  <c r="DD1226" i="64"/>
  <c r="AE1222" i="64"/>
  <c r="CK1222" i="64"/>
  <c r="CU2430" i="64"/>
  <c r="CV2430" i="64"/>
  <c r="DH1222" i="64"/>
  <c r="BF1226" i="64"/>
  <c r="CL1226" i="64"/>
  <c r="DJ1226" i="64"/>
  <c r="BF1222" i="64"/>
  <c r="BO1226" i="64"/>
  <c r="AL1222" i="64"/>
  <c r="AJ1226" i="64"/>
  <c r="BV1222" i="64"/>
  <c r="CO1222" i="64"/>
  <c r="BH1222" i="64"/>
  <c r="BP1222" i="64"/>
  <c r="AX1222" i="64"/>
  <c r="AA1222" i="64"/>
  <c r="BE1226" i="64"/>
  <c r="CG1222" i="64"/>
  <c r="CX1222" i="64"/>
  <c r="BC1226" i="64"/>
  <c r="AA1226" i="64"/>
  <c r="BD1222" i="64"/>
  <c r="BR1226" i="64"/>
  <c r="CV1222" i="64"/>
  <c r="DE2430" i="64"/>
  <c r="DB1226" i="64"/>
  <c r="DI1222" i="64"/>
  <c r="DK1226" i="64"/>
  <c r="Y1226" i="64"/>
  <c r="BX1222" i="64"/>
  <c r="AZ1226" i="64"/>
  <c r="DH1226" i="64"/>
  <c r="CV1226" i="64"/>
  <c r="AD1222" i="64"/>
  <c r="X1222" i="64"/>
  <c r="CZ1226" i="64"/>
  <c r="BK1226" i="64"/>
  <c r="AC1226" i="64"/>
  <c r="BY1226" i="64"/>
  <c r="DJ2430" i="64"/>
  <c r="AU1222" i="64"/>
  <c r="DF1222" i="64"/>
  <c r="CK1226" i="64"/>
  <c r="BM1222" i="64"/>
  <c r="BU1222" i="64"/>
  <c r="Z1226" i="64"/>
  <c r="AT1226" i="64"/>
  <c r="CO1226" i="64"/>
  <c r="AP1222" i="64"/>
  <c r="DE1226" i="64"/>
  <c r="AH1222" i="64"/>
  <c r="BV1226" i="64"/>
  <c r="AG1222" i="64"/>
  <c r="AV1222" i="64"/>
  <c r="CR2430" i="64"/>
  <c r="CA1226" i="64"/>
  <c r="BO1222" i="64"/>
  <c r="BJ1222" i="64"/>
  <c r="BL1222" i="64"/>
  <c r="CC1222" i="64"/>
  <c r="DC1226" i="64"/>
  <c r="CS1226" i="64"/>
  <c r="CW1222" i="64"/>
  <c r="CE1222" i="64"/>
  <c r="CI1226" i="64"/>
  <c r="BS1222" i="64"/>
  <c r="BI1226" i="64"/>
  <c r="BB1226" i="64"/>
  <c r="DA1222" i="64"/>
  <c r="CR1222" i="64"/>
  <c r="W1147" i="64"/>
  <c r="X1147" i="64"/>
  <c r="CE1147" i="64"/>
  <c r="CD1222" i="64"/>
  <c r="CL1222" i="64"/>
  <c r="BD1226" i="64"/>
  <c r="BW1222" i="64"/>
  <c r="BM1226" i="64"/>
  <c r="AX1226" i="64"/>
  <c r="CD1226" i="64"/>
  <c r="AO1222" i="64"/>
  <c r="CA1222" i="64"/>
  <c r="BQ1226" i="64"/>
  <c r="AM1226" i="64"/>
  <c r="DA1226" i="64"/>
  <c r="V1222" i="64"/>
  <c r="CU1222" i="64"/>
  <c r="DC1222" i="64"/>
  <c r="CP1226" i="64"/>
  <c r="BL1147" i="64"/>
  <c r="BL1226" i="64"/>
  <c r="AG1226" i="64"/>
  <c r="BI1222" i="64"/>
  <c r="BY1222" i="64"/>
  <c r="BG1226" i="64"/>
  <c r="BR1222" i="64"/>
  <c r="U1226" i="64"/>
  <c r="BJ1226" i="64"/>
  <c r="AV1147" i="64"/>
  <c r="AN1147" i="64"/>
  <c r="CB1147" i="64"/>
  <c r="AA1147" i="64"/>
  <c r="S1222" i="64"/>
  <c r="U1222" i="64"/>
  <c r="AQ1226" i="64"/>
  <c r="CE1226" i="64"/>
  <c r="BZ1222" i="64"/>
  <c r="T1226" i="64"/>
  <c r="AD1226" i="64"/>
  <c r="CT1143" i="64"/>
  <c r="DK1143" i="64"/>
  <c r="BI1143" i="64"/>
  <c r="DC1143" i="64"/>
  <c r="AM1143" i="64"/>
  <c r="AY1226" i="64"/>
  <c r="CS2430" i="64"/>
  <c r="DD2430" i="64"/>
  <c r="CW2430" i="64"/>
  <c r="T1222" i="64"/>
  <c r="BT1226" i="64"/>
  <c r="AI1222" i="64"/>
  <c r="AQ1222" i="64"/>
  <c r="AM1222" i="64"/>
  <c r="BT1222" i="64"/>
  <c r="CQ1226" i="64"/>
  <c r="CT2430" i="64"/>
  <c r="BC1147" i="64"/>
  <c r="CC1226" i="64"/>
  <c r="AB1222" i="64"/>
  <c r="S1226" i="64"/>
  <c r="CH1222" i="64"/>
  <c r="BK1222" i="64"/>
  <c r="AK1226" i="64"/>
  <c r="CB1222" i="64"/>
  <c r="CJ1222" i="64"/>
  <c r="AL1226" i="64"/>
  <c r="CR1226" i="64"/>
  <c r="CY1222" i="64"/>
  <c r="DA1147" i="64"/>
  <c r="DK1222" i="64"/>
  <c r="BN1222" i="64"/>
  <c r="X1226" i="64"/>
  <c r="BN1226" i="64"/>
  <c r="AB1226" i="64"/>
  <c r="BP1226" i="64"/>
  <c r="BC1222" i="64"/>
  <c r="CI1222" i="64"/>
  <c r="DA2430" i="64"/>
  <c r="CB1226" i="64"/>
  <c r="BE1222" i="64"/>
  <c r="AY1222" i="64"/>
  <c r="AJ1222" i="64"/>
  <c r="AH1226" i="64"/>
  <c r="AE1226" i="64"/>
  <c r="AC1222" i="64"/>
  <c r="BW1226" i="64"/>
  <c r="DI2430" i="64"/>
  <c r="DG1226" i="64"/>
  <c r="DB2430" i="64"/>
  <c r="BS1147" i="64"/>
  <c r="CZ1147" i="64"/>
  <c r="Z1222" i="64"/>
  <c r="CJ1226" i="64"/>
  <c r="BG1222" i="64"/>
  <c r="AO1226" i="64"/>
  <c r="AW1226" i="64"/>
  <c r="AZ1222" i="64"/>
  <c r="AK1222" i="64"/>
  <c r="AS1222" i="64"/>
  <c r="AR1226" i="64"/>
  <c r="CG1226" i="64"/>
  <c r="CU1226" i="64"/>
  <c r="AE1147" i="64"/>
  <c r="AY1147" i="64"/>
  <c r="AF1226" i="64"/>
  <c r="W1226" i="64"/>
  <c r="AR1222" i="64"/>
  <c r="CF1222" i="64"/>
  <c r="AT1222" i="64"/>
  <c r="BX1226" i="64"/>
  <c r="CF1226" i="64"/>
  <c r="AS1226" i="64"/>
  <c r="Y1222" i="64"/>
  <c r="AN1222" i="64"/>
  <c r="BZ1226" i="64"/>
  <c r="CQ1222" i="64"/>
  <c r="BA1222" i="64"/>
  <c r="CY1226" i="64"/>
  <c r="DE1222" i="64"/>
  <c r="DF2430" i="64"/>
  <c r="CJ1147" i="64"/>
  <c r="BU1143" i="64"/>
  <c r="BV1143" i="64"/>
  <c r="BM1143" i="64"/>
  <c r="BO1143" i="64"/>
  <c r="CX1143" i="64"/>
  <c r="CC1143" i="64"/>
  <c r="CD1143" i="64"/>
  <c r="AV1143" i="64"/>
  <c r="CO1143" i="64"/>
  <c r="CQ1143" i="64"/>
  <c r="CK1143" i="64"/>
  <c r="DJ1143" i="64"/>
  <c r="CL1143" i="64"/>
  <c r="BY1143" i="64"/>
  <c r="CE1143" i="64"/>
  <c r="BC1143" i="64"/>
  <c r="BA1143" i="64"/>
  <c r="BR1143" i="64"/>
  <c r="AB1143" i="64"/>
  <c r="AX1143" i="64"/>
  <c r="BL1143" i="64"/>
  <c r="DG1143" i="64"/>
  <c r="AG1143" i="64"/>
  <c r="CW1143" i="64"/>
  <c r="AL1143" i="64"/>
  <c r="BQ1143" i="64"/>
  <c r="BS1143" i="64"/>
  <c r="AK1143" i="64"/>
  <c r="AR1143" i="64"/>
  <c r="AE1143" i="64"/>
  <c r="CB1143" i="64"/>
  <c r="X1143" i="64"/>
  <c r="DD1143" i="64"/>
  <c r="CI1143" i="64"/>
  <c r="AH1143" i="64"/>
  <c r="BH1143" i="64"/>
  <c r="AU1143" i="64"/>
  <c r="CZ1143" i="64"/>
  <c r="AN1143" i="64"/>
  <c r="V1143" i="64"/>
  <c r="AA1143" i="64"/>
  <c r="AD1143" i="64"/>
  <c r="DA1143" i="64"/>
  <c r="CV1143" i="64"/>
  <c r="BX1143" i="64"/>
  <c r="BK1143" i="64"/>
  <c r="CP1143" i="64"/>
  <c r="S1143" i="64"/>
  <c r="CR1143" i="64"/>
  <c r="BD1143" i="64"/>
  <c r="Y1143" i="64"/>
  <c r="Z1143" i="64"/>
  <c r="AQ1143" i="64"/>
  <c r="AT1143" i="64"/>
  <c r="AW1143" i="64"/>
  <c r="CG1143" i="64"/>
  <c r="BJ1143" i="64"/>
  <c r="CA1143" i="64"/>
  <c r="AI1143" i="64"/>
  <c r="AJ1143" i="64"/>
  <c r="T1143" i="64"/>
  <c r="DH1143" i="64"/>
  <c r="BT1143" i="64"/>
  <c r="AO1143" i="64"/>
  <c r="AP1143" i="64"/>
  <c r="BG1143" i="64"/>
  <c r="BP1143" i="64"/>
  <c r="AZ1143" i="64"/>
  <c r="CH1143" i="64"/>
  <c r="CS1143" i="64"/>
  <c r="BN1143" i="64"/>
  <c r="AC1143" i="64"/>
  <c r="BZ1143" i="64"/>
  <c r="CY1143" i="64"/>
  <c r="AY1143" i="64"/>
  <c r="CJ1143" i="64"/>
  <c r="BE1143" i="64"/>
  <c r="BF1143" i="64"/>
  <c r="CU1143" i="64"/>
  <c r="BW1143" i="64"/>
  <c r="U1143" i="64"/>
  <c r="AS1143" i="64"/>
  <c r="BB1143" i="64"/>
  <c r="DB1143" i="64"/>
  <c r="W1143" i="64"/>
  <c r="DF1143" i="64"/>
  <c r="DI1143" i="64"/>
  <c r="AF1143" i="64"/>
  <c r="DE1143" i="64"/>
  <c r="CF1143" i="64"/>
  <c r="CX1147" i="64"/>
  <c r="AJ1147" i="64"/>
  <c r="DH1147" i="64"/>
  <c r="CG1147" i="64"/>
  <c r="T1147" i="64"/>
  <c r="CQ1147" i="64"/>
  <c r="AI1147" i="64"/>
  <c r="CA1147" i="64"/>
  <c r="AT1147" i="64"/>
  <c r="CO1147" i="64"/>
  <c r="BT1147" i="64"/>
  <c r="CF1147" i="64"/>
  <c r="Z1147" i="64"/>
  <c r="AF1147" i="64"/>
  <c r="CD1147" i="64"/>
  <c r="CC1147" i="64"/>
  <c r="CY1147" i="64"/>
  <c r="S1147" i="64"/>
  <c r="BH1147" i="64"/>
  <c r="AW1147" i="64"/>
  <c r="U1147" i="64"/>
  <c r="BR1147" i="64"/>
  <c r="CR1147" i="64"/>
  <c r="BD1147" i="64"/>
  <c r="CK1147" i="64"/>
  <c r="AH1147" i="64"/>
  <c r="DG1147" i="64"/>
  <c r="CV1147" i="64"/>
  <c r="BA1147" i="64"/>
  <c r="AX1221" i="64"/>
  <c r="AX1223" i="64"/>
  <c r="BG1221" i="64"/>
  <c r="BG1223" i="64"/>
  <c r="CV1221" i="64"/>
  <c r="CV1223" i="64"/>
  <c r="BU1147" i="64"/>
  <c r="CL1147" i="64"/>
  <c r="BY1147" i="64"/>
  <c r="AD1147" i="64"/>
  <c r="DJ1147" i="64"/>
  <c r="DA1221" i="64"/>
  <c r="DA1223" i="64"/>
  <c r="DJ1221" i="64"/>
  <c r="DJ1223" i="64"/>
  <c r="AV1221" i="64"/>
  <c r="AV1223" i="64"/>
  <c r="Z1221" i="64"/>
  <c r="Z1223" i="64"/>
  <c r="V1221" i="64"/>
  <c r="V1223" i="64"/>
  <c r="BR1221" i="64"/>
  <c r="BR1223" i="64"/>
  <c r="CA1221" i="64"/>
  <c r="CA1223" i="64"/>
  <c r="DF1221" i="64"/>
  <c r="DF1223" i="64"/>
  <c r="AQ1147" i="64"/>
  <c r="AX1147" i="64"/>
  <c r="AH1221" i="64"/>
  <c r="AH1223" i="64"/>
  <c r="AP1221" i="64"/>
  <c r="AP1223" i="64"/>
  <c r="BO1221" i="64"/>
  <c r="BO1223" i="64"/>
  <c r="AJ1221" i="64"/>
  <c r="AJ1223" i="64"/>
  <c r="AR1221" i="64"/>
  <c r="AR1223" i="64"/>
  <c r="BQ1221" i="64"/>
  <c r="BQ1223" i="64"/>
  <c r="CS1221" i="64"/>
  <c r="CS1223" i="64"/>
  <c r="DH1221" i="64"/>
  <c r="DH1223" i="64"/>
  <c r="CU1147" i="64"/>
  <c r="BX1147" i="64"/>
  <c r="AU1147" i="64"/>
  <c r="BM1147" i="64"/>
  <c r="AK1147" i="64"/>
  <c r="CH1147" i="64"/>
  <c r="CL1221" i="64"/>
  <c r="CL1223" i="64"/>
  <c r="BW1221" i="64"/>
  <c r="BW1223" i="64"/>
  <c r="CE1221" i="64"/>
  <c r="CE1223" i="64"/>
  <c r="AZ1221" i="64"/>
  <c r="AZ1223" i="64"/>
  <c r="BH1221" i="64"/>
  <c r="BH1223" i="64"/>
  <c r="U1221" i="64"/>
  <c r="U1223" i="64"/>
  <c r="AC1221" i="64"/>
  <c r="AC1223" i="64"/>
  <c r="AD1221" i="64"/>
  <c r="AD1223" i="64"/>
  <c r="BZ1221" i="64"/>
  <c r="BZ1223" i="64"/>
  <c r="CW1221" i="64"/>
  <c r="CW1223" i="64"/>
  <c r="DE1221" i="64"/>
  <c r="DE1223" i="64"/>
  <c r="BD1221" i="64"/>
  <c r="BD1223" i="64"/>
  <c r="BL1221" i="64"/>
  <c r="BL1223" i="64"/>
  <c r="BY1221" i="64"/>
  <c r="BY1223" i="64"/>
  <c r="CG1221" i="64"/>
  <c r="CG1223" i="64"/>
  <c r="DK1221" i="64"/>
  <c r="DK1223" i="64"/>
  <c r="CW1147" i="64"/>
  <c r="BG1147" i="64"/>
  <c r="DC1147" i="64"/>
  <c r="AZ1147" i="64"/>
  <c r="BO1147" i="64"/>
  <c r="BT1221" i="64"/>
  <c r="BT1223" i="64"/>
  <c r="AL1221" i="64"/>
  <c r="AL1223" i="64"/>
  <c r="CH1221" i="64"/>
  <c r="CH1223" i="64"/>
  <c r="CU1221" i="64"/>
  <c r="CU1223" i="64"/>
  <c r="DK1147" i="64"/>
  <c r="S1221" i="64"/>
  <c r="S1223" i="64"/>
  <c r="AB1221" i="64"/>
  <c r="AB1223" i="64"/>
  <c r="CY1221" i="64"/>
  <c r="CY1223" i="64"/>
  <c r="AC1147" i="64"/>
  <c r="DE1147" i="64"/>
  <c r="BN1147" i="64"/>
  <c r="CS1147" i="64"/>
  <c r="V1147" i="64"/>
  <c r="BS1221" i="64"/>
  <c r="BS1223" i="64"/>
  <c r="CR1221" i="64"/>
  <c r="CR1223" i="64"/>
  <c r="CT1221" i="64"/>
  <c r="CT1223" i="64"/>
  <c r="CI1147" i="64"/>
  <c r="Y1147" i="64"/>
  <c r="AP1147" i="64"/>
  <c r="BW1147" i="64"/>
  <c r="BJ1147" i="64"/>
  <c r="CP1147" i="64"/>
  <c r="DF1147" i="64"/>
  <c r="Y1221" i="64"/>
  <c r="Y1223" i="64"/>
  <c r="AG1221" i="64"/>
  <c r="AG1223" i="64"/>
  <c r="W1221" i="64"/>
  <c r="W1223" i="64"/>
  <c r="BF1221" i="64"/>
  <c r="BF1223" i="64"/>
  <c r="CI1221" i="64"/>
  <c r="CI1223" i="64"/>
  <c r="DC1221" i="64"/>
  <c r="DC1223" i="64"/>
  <c r="DG1221" i="64"/>
  <c r="DG1223" i="64"/>
  <c r="DB1221" i="64"/>
  <c r="DB1223" i="64"/>
  <c r="BQ1147" i="64"/>
  <c r="X1221" i="64"/>
  <c r="X1223" i="64"/>
  <c r="BN1221" i="64"/>
  <c r="BN1223" i="64"/>
  <c r="T1221" i="64"/>
  <c r="T1223" i="64"/>
  <c r="AU1221" i="64"/>
  <c r="AU1223" i="64"/>
  <c r="AK1221" i="64"/>
  <c r="AK1223" i="64"/>
  <c r="AT1221" i="64"/>
  <c r="AT1223" i="64"/>
  <c r="CO1221" i="64"/>
  <c r="CO1223" i="64"/>
  <c r="CZ1221" i="64"/>
  <c r="CZ1223" i="64"/>
  <c r="BP1147" i="64"/>
  <c r="AB1147" i="64"/>
  <c r="DI1147" i="64"/>
  <c r="AL1147" i="64"/>
  <c r="CJ1221" i="64"/>
  <c r="CJ1223" i="64"/>
  <c r="AO1221" i="64"/>
  <c r="AO1223" i="64"/>
  <c r="AW1221" i="64"/>
  <c r="AW1223" i="64"/>
  <c r="AA1221" i="64"/>
  <c r="AA1223" i="64"/>
  <c r="AS1221" i="64"/>
  <c r="AS1223" i="64"/>
  <c r="BK1221" i="64"/>
  <c r="BK1223" i="64"/>
  <c r="DD1221" i="64"/>
  <c r="DD1223" i="64"/>
  <c r="CX1221" i="64"/>
  <c r="CX1223" i="64"/>
  <c r="DD1147" i="64"/>
  <c r="AO1147" i="64"/>
  <c r="BF1147" i="64"/>
  <c r="AS1147" i="64"/>
  <c r="BZ1147" i="64"/>
  <c r="AF1221" i="64"/>
  <c r="AF1223" i="64"/>
  <c r="BE1221" i="64"/>
  <c r="BE1223" i="64"/>
  <c r="BM1221" i="64"/>
  <c r="BM1223" i="64"/>
  <c r="CD1221" i="64"/>
  <c r="CD1223" i="64"/>
  <c r="AI1221" i="64"/>
  <c r="AI1223" i="64"/>
  <c r="AM1221" i="64"/>
  <c r="AM1223" i="64"/>
  <c r="BA1221" i="64"/>
  <c r="BA1223" i="64"/>
  <c r="AE1221" i="64"/>
  <c r="AE1223" i="64"/>
  <c r="CQ1221" i="64"/>
  <c r="CQ1223" i="64"/>
  <c r="AN1221" i="64"/>
  <c r="AN1223" i="64"/>
  <c r="CB1221" i="64"/>
  <c r="CB1223" i="64"/>
  <c r="BU1221" i="64"/>
  <c r="BU1223" i="64"/>
  <c r="CC1221" i="64"/>
  <c r="CC1223" i="64"/>
  <c r="BV1221" i="64"/>
  <c r="BV1223" i="64"/>
  <c r="AQ1221" i="64"/>
  <c r="AQ1223" i="64"/>
  <c r="AY1221" i="64"/>
  <c r="AY1223" i="64"/>
  <c r="BP1221" i="64"/>
  <c r="BP1223" i="64"/>
  <c r="BB1221" i="64"/>
  <c r="BB1223" i="64"/>
  <c r="CP1221" i="64"/>
  <c r="CP1223" i="64"/>
  <c r="AR1147" i="64"/>
  <c r="DB1147" i="64"/>
  <c r="AG1147" i="64"/>
  <c r="BB1147" i="64"/>
  <c r="CK1221" i="64"/>
  <c r="CK1223" i="64"/>
  <c r="BX1221" i="64"/>
  <c r="BX1223" i="64"/>
  <c r="CF1221" i="64"/>
  <c r="CF1223" i="64"/>
  <c r="BI1221" i="64"/>
  <c r="BI1223" i="64"/>
  <c r="BJ1221" i="64"/>
  <c r="BJ1223" i="64"/>
  <c r="DI1221" i="64"/>
  <c r="DI1223" i="64"/>
  <c r="BE1147" i="64"/>
  <c r="BV1147" i="64"/>
  <c r="BI1147" i="64"/>
  <c r="CT1147" i="64"/>
  <c r="BC1221" i="64"/>
  <c r="BC1223" i="64"/>
  <c r="AM1147" i="64"/>
  <c r="AC141" i="64"/>
  <c r="DA126" i="64"/>
  <c r="AG1142" i="64"/>
  <c r="AG1144" i="64"/>
  <c r="T1142" i="64"/>
  <c r="T1144" i="64"/>
  <c r="CS1142" i="64"/>
  <c r="CS1144" i="64"/>
  <c r="AK1142" i="64"/>
  <c r="AK1144" i="64"/>
  <c r="CH1142" i="64"/>
  <c r="CH1144" i="64"/>
  <c r="BW1142" i="64"/>
  <c r="BW1144" i="64"/>
  <c r="AD1142" i="64"/>
  <c r="AD1144" i="64"/>
  <c r="BN1142" i="64"/>
  <c r="BN1144" i="64"/>
  <c r="CY1142" i="64"/>
  <c r="CY1144" i="64"/>
  <c r="AT1142" i="64"/>
  <c r="AT1144" i="64"/>
  <c r="AW1142" i="64"/>
  <c r="AW1144" i="64"/>
  <c r="DC1142" i="64"/>
  <c r="DC1144" i="64"/>
  <c r="AJ1142" i="64"/>
  <c r="AJ1144" i="64"/>
  <c r="BA1142" i="64"/>
  <c r="BA1144" i="64"/>
  <c r="CW1142" i="64"/>
  <c r="CW1144" i="64"/>
  <c r="CI1142" i="64"/>
  <c r="CI1144" i="64"/>
  <c r="CD1142" i="64"/>
  <c r="CD1144" i="64"/>
  <c r="BT1142" i="64"/>
  <c r="BT1144" i="64"/>
  <c r="AZ1142" i="64"/>
  <c r="AZ1144" i="64"/>
  <c r="CP1142" i="64"/>
  <c r="CP1144" i="64"/>
  <c r="AP1142" i="64"/>
  <c r="AP1144" i="64"/>
  <c r="AE1142" i="64"/>
  <c r="AE1144" i="64"/>
  <c r="BS1142" i="64"/>
  <c r="BS1144" i="64"/>
  <c r="AF1142" i="64"/>
  <c r="AF1144" i="64"/>
  <c r="BM1142" i="64"/>
  <c r="BM1144" i="64"/>
  <c r="S1142" i="64"/>
  <c r="S1144" i="64"/>
  <c r="BQ1142" i="64"/>
  <c r="BQ1144" i="64"/>
  <c r="BX1142" i="64"/>
  <c r="BX1144" i="64"/>
  <c r="Y1142" i="64"/>
  <c r="Y1144" i="64"/>
  <c r="AA1142" i="64"/>
  <c r="AA1144" i="64"/>
  <c r="BJ1142" i="64"/>
  <c r="BJ1144" i="64"/>
  <c r="BP1142" i="64"/>
  <c r="BP1144" i="64"/>
  <c r="X1142" i="64"/>
  <c r="X1144" i="64"/>
  <c r="DF1142" i="64"/>
  <c r="DF1144" i="64"/>
  <c r="CT1142" i="64"/>
  <c r="CT1144" i="64"/>
  <c r="BV1142" i="64"/>
  <c r="BV1144" i="64"/>
  <c r="Z1142" i="64"/>
  <c r="Z1144" i="64"/>
  <c r="BZ1142" i="64"/>
  <c r="BZ1144" i="64"/>
  <c r="CZ1142" i="64"/>
  <c r="CZ1144" i="64"/>
  <c r="AU1142" i="64"/>
  <c r="AU1144" i="64"/>
  <c r="AV1142" i="64"/>
  <c r="AV1144" i="64"/>
  <c r="CC1142" i="64"/>
  <c r="CC1144" i="64"/>
  <c r="BD1142" i="64"/>
  <c r="BD1144" i="64"/>
  <c r="AI1142" i="64"/>
  <c r="AI1144" i="64"/>
  <c r="CG1142" i="64"/>
  <c r="CG1144" i="64"/>
  <c r="AM1142" i="64"/>
  <c r="AM1144" i="64"/>
  <c r="AO1142" i="64"/>
  <c r="AO1144" i="64"/>
  <c r="CV1142" i="64"/>
  <c r="CV1144" i="64"/>
  <c r="DB1142" i="64"/>
  <c r="DB1144" i="64"/>
  <c r="CO1142" i="64"/>
  <c r="CO1144" i="64"/>
  <c r="CF1142" i="64"/>
  <c r="CF1144" i="64"/>
  <c r="DJ1142" i="64"/>
  <c r="DJ1144" i="64"/>
  <c r="BF1142" i="64"/>
  <c r="BF1144" i="64"/>
  <c r="BK1142" i="64"/>
  <c r="BK1144" i="64"/>
  <c r="BL1142" i="64"/>
  <c r="BL1144" i="64"/>
  <c r="CR1142" i="64"/>
  <c r="CR1144" i="64"/>
  <c r="BC1142" i="64"/>
  <c r="BC1144" i="64"/>
  <c r="V1142" i="64"/>
  <c r="V1144" i="64"/>
  <c r="BE1142" i="64"/>
  <c r="BE1144" i="64"/>
  <c r="AR1142" i="64"/>
  <c r="AR1144" i="64"/>
  <c r="DA1142" i="64"/>
  <c r="DA1144" i="64"/>
  <c r="AY1142" i="64"/>
  <c r="AY1144" i="64"/>
  <c r="DE1142" i="64"/>
  <c r="DE1144" i="64"/>
  <c r="BG1142" i="64"/>
  <c r="BG1144" i="64"/>
  <c r="DI1142" i="64"/>
  <c r="DI1144" i="64"/>
  <c r="CL1142" i="64"/>
  <c r="CL1144" i="64"/>
  <c r="CX1142" i="64"/>
  <c r="CX1144" i="64"/>
  <c r="AC1142" i="64"/>
  <c r="AC1144" i="64"/>
  <c r="CA1142" i="64"/>
  <c r="CA1144" i="64"/>
  <c r="CB1142" i="64"/>
  <c r="CB1144" i="64"/>
  <c r="W1142" i="64"/>
  <c r="W1144" i="64"/>
  <c r="AB1142" i="64"/>
  <c r="AB1144" i="64"/>
  <c r="DH1142" i="64"/>
  <c r="DH1144" i="64"/>
  <c r="AL1142" i="64"/>
  <c r="AL1144" i="64"/>
  <c r="BU1142" i="64"/>
  <c r="BU1144" i="64"/>
  <c r="AS1142" i="64"/>
  <c r="AS1144" i="64"/>
  <c r="BO1142" i="64"/>
  <c r="BO1144" i="64"/>
  <c r="DD1142" i="64"/>
  <c r="DD1144" i="64"/>
  <c r="CE1142" i="64"/>
  <c r="CE1144" i="64"/>
  <c r="BB1142" i="64"/>
  <c r="BB1144" i="64"/>
  <c r="AN1142" i="64"/>
  <c r="AN1144" i="64"/>
  <c r="CK1142" i="64"/>
  <c r="CK1144" i="64"/>
  <c r="BI1142" i="64"/>
  <c r="BI1144" i="64"/>
  <c r="BH1142" i="64"/>
  <c r="BH1144" i="64"/>
  <c r="AX1142" i="64"/>
  <c r="AX1144" i="64"/>
  <c r="DG1142" i="64"/>
  <c r="DG1144" i="64"/>
  <c r="CJ1142" i="64"/>
  <c r="CJ1144" i="64"/>
  <c r="AH1142" i="64"/>
  <c r="AH1144" i="64"/>
  <c r="CQ1142" i="64"/>
  <c r="CQ1144" i="64"/>
  <c r="CU1142" i="64"/>
  <c r="CU1144" i="64"/>
  <c r="DK1142" i="64"/>
  <c r="DK1144" i="64"/>
  <c r="AQ1142" i="64"/>
  <c r="AQ1144" i="64"/>
  <c r="U1142" i="64"/>
  <c r="U1144" i="64"/>
  <c r="BR1142" i="64"/>
  <c r="BR1144" i="64"/>
  <c r="BY1142" i="64"/>
  <c r="BY1144" i="64"/>
  <c r="AC1136" i="64"/>
  <c r="AC1138" i="64" s="1"/>
  <c r="AD111" i="64" a="1"/>
  <c r="AD111" i="64" s="1"/>
  <c r="AD1121" i="64" a="1"/>
  <c r="AD1121" i="64" s="1"/>
  <c r="DB111" i="64" a="1"/>
  <c r="DB111" i="64" s="1"/>
  <c r="DB1121" i="64" a="1"/>
  <c r="DB1121" i="64" s="1"/>
  <c r="AB1138" i="64"/>
  <c r="AC137" i="64"/>
  <c r="DA138" i="64"/>
  <c r="DA140" i="64"/>
  <c r="DA124" i="64"/>
  <c r="DA139" i="64"/>
  <c r="AC123" i="64"/>
  <c r="AC138" i="64"/>
  <c r="AC139" i="64"/>
  <c r="AC125" i="64"/>
  <c r="AC140" i="64"/>
  <c r="DA137" i="64"/>
  <c r="AC124" i="64"/>
  <c r="AB127" i="64"/>
  <c r="DA125" i="64"/>
  <c r="DA112" i="64"/>
  <c r="DA122" i="64"/>
  <c r="DA127" i="64" s="1"/>
  <c r="DA123" i="64"/>
  <c r="AC122" i="64"/>
  <c r="DB130" i="64" a="1"/>
  <c r="DB130" i="64" s="1"/>
  <c r="DB115" i="64" a="1"/>
  <c r="DB115" i="64" s="1"/>
  <c r="DB134" i="64" a="1"/>
  <c r="DB134" i="64" s="1"/>
  <c r="DB117" i="64" a="1"/>
  <c r="DB117" i="64" s="1"/>
  <c r="DB131" i="64" a="1"/>
  <c r="DB131" i="64" s="1"/>
  <c r="DB133" i="64" a="1"/>
  <c r="DB133" i="64" s="1"/>
  <c r="DB119" i="64" a="1"/>
  <c r="DB119" i="64" s="1"/>
  <c r="DB116" i="64" a="1"/>
  <c r="DB116" i="64" s="1"/>
  <c r="DB118" i="64" a="1"/>
  <c r="DB118" i="64" s="1"/>
  <c r="DB132" i="64" a="1"/>
  <c r="DB132" i="64" s="1"/>
  <c r="AD131" i="64" a="1"/>
  <c r="AD131" i="64" s="1"/>
  <c r="AD130" i="64" a="1"/>
  <c r="AD130" i="64" s="1"/>
  <c r="AD132" i="64" a="1"/>
  <c r="AD132" i="64" s="1"/>
  <c r="AD133" i="64" a="1"/>
  <c r="AD133" i="64" s="1"/>
  <c r="AD134" i="64" a="1"/>
  <c r="AD134" i="64" s="1"/>
  <c r="AD119" i="64" a="1"/>
  <c r="AD119" i="64" s="1"/>
  <c r="AD117" i="64" a="1"/>
  <c r="AD117" i="64" s="1"/>
  <c r="AD116" i="64" a="1"/>
  <c r="AD116" i="64" s="1"/>
  <c r="AD118" i="64" a="1"/>
  <c r="AD118" i="64" s="1"/>
  <c r="AD115" i="64" a="1"/>
  <c r="AD115" i="64" s="1"/>
  <c r="CX144" i="64"/>
  <c r="CX145" i="64" s="1"/>
  <c r="Z144" i="64"/>
  <c r="DB346" i="64" a="1"/>
  <c r="DB346" i="64" s="1"/>
  <c r="DB108" i="64" a="1"/>
  <c r="DB108" i="64" s="1"/>
  <c r="DB107" i="64" a="1"/>
  <c r="DB107" i="64" s="1"/>
  <c r="DB109" i="64" a="1"/>
  <c r="DB109" i="64" s="1"/>
  <c r="DB110" i="64" a="1"/>
  <c r="DB110" i="64" s="1"/>
  <c r="AC112" i="64"/>
  <c r="AD346" i="64" a="1"/>
  <c r="AD346" i="64" s="1"/>
  <c r="AF347" i="64" s="1"/>
  <c r="AD109" i="64" a="1"/>
  <c r="AD109" i="64" s="1"/>
  <c r="AD110" i="64" a="1"/>
  <c r="AD110" i="64" s="1"/>
  <c r="AD108" i="64" a="1"/>
  <c r="AD108" i="64" s="1"/>
  <c r="AD107" i="64" a="1"/>
  <c r="AD107" i="64" s="1"/>
  <c r="DB1045" i="64" a="1"/>
  <c r="DB1045" i="64" s="1"/>
  <c r="AD1045" i="64" a="1"/>
  <c r="AD1045" i="64" s="1"/>
  <c r="CT21" i="861"/>
  <c r="CM1021" i="64"/>
  <c r="AA1021" i="64"/>
  <c r="U1021" i="64"/>
  <c r="X1021" i="64"/>
  <c r="CV1021" i="64"/>
  <c r="CX1021" i="64"/>
  <c r="T1021" i="64"/>
  <c r="CQ1021" i="64"/>
  <c r="CT1021" i="64"/>
  <c r="AB1021" i="64"/>
  <c r="S1021" i="64"/>
  <c r="CZ1021" i="64"/>
  <c r="W1021" i="64"/>
  <c r="Z1021" i="64"/>
  <c r="CS1021" i="64"/>
  <c r="CP1021" i="64"/>
  <c r="Y1021" i="64"/>
  <c r="CW1021" i="64"/>
  <c r="CU1021" i="64"/>
  <c r="CY1021" i="64"/>
  <c r="CO1021" i="64"/>
  <c r="V1021" i="64"/>
  <c r="CR1021" i="64"/>
  <c r="CL1051" i="64"/>
  <c r="AA1051" i="64"/>
  <c r="DA1051" i="64"/>
  <c r="U1051" i="64"/>
  <c r="X1051" i="64"/>
  <c r="CV1051" i="64"/>
  <c r="CX1051" i="64"/>
  <c r="T1051" i="64"/>
  <c r="CQ1051" i="64"/>
  <c r="CT1051" i="64"/>
  <c r="AB1051" i="64"/>
  <c r="S1051" i="64"/>
  <c r="AB1029" i="64"/>
  <c r="CZ1051" i="64"/>
  <c r="W1051" i="64"/>
  <c r="CZ1029" i="64"/>
  <c r="CL1029" i="64"/>
  <c r="Z1051" i="64"/>
  <c r="CS1051" i="64"/>
  <c r="CP1051" i="64"/>
  <c r="Y1051" i="64"/>
  <c r="AA1029" i="64"/>
  <c r="CW1051" i="64"/>
  <c r="CU1051" i="64"/>
  <c r="AC1051" i="64"/>
  <c r="CY1051" i="64"/>
  <c r="CO1051" i="64"/>
  <c r="V1051" i="64"/>
  <c r="CR1051" i="64"/>
  <c r="U1029" i="64"/>
  <c r="X1029" i="64"/>
  <c r="DB828" i="64" a="1"/>
  <c r="DB828" i="64" s="1"/>
  <c r="DB832" i="64" a="1"/>
  <c r="DB832" i="64" s="1"/>
  <c r="DB831" i="64" a="1"/>
  <c r="DB831" i="64" s="1"/>
  <c r="DB830" i="64" a="1"/>
  <c r="DB830" i="64" s="1"/>
  <c r="DB829" i="64" a="1"/>
  <c r="DB829" i="64" s="1"/>
  <c r="AD831" i="64" a="1"/>
  <c r="AD831" i="64" s="1"/>
  <c r="AD830" i="64" a="1"/>
  <c r="AD830" i="64" s="1"/>
  <c r="AD829" i="64" a="1"/>
  <c r="AD829" i="64" s="1"/>
  <c r="AD832" i="64" a="1"/>
  <c r="AD832" i="64" s="1"/>
  <c r="AD828" i="64" a="1"/>
  <c r="AD828" i="64" s="1"/>
  <c r="AN810" i="64"/>
  <c r="BN810" i="64"/>
  <c r="AW810" i="64"/>
  <c r="BV810" i="64"/>
  <c r="CD810" i="64"/>
  <c r="AQ810" i="64"/>
  <c r="AD810" i="64"/>
  <c r="AZ810" i="64"/>
  <c r="W810" i="64"/>
  <c r="AV810" i="64"/>
  <c r="CL810" i="64"/>
  <c r="BE810" i="64"/>
  <c r="BA810" i="64"/>
  <c r="AC810" i="64"/>
  <c r="AC809" i="64" s="1"/>
  <c r="AY810" i="64"/>
  <c r="CH810" i="64"/>
  <c r="BH810" i="64"/>
  <c r="CA810" i="64"/>
  <c r="BD810" i="64"/>
  <c r="U810" i="64"/>
  <c r="BM810" i="64"/>
  <c r="V810" i="64"/>
  <c r="BQ810" i="64"/>
  <c r="BG810" i="64"/>
  <c r="AU810" i="64"/>
  <c r="BP810" i="64"/>
  <c r="BL810" i="64"/>
  <c r="BY810" i="64"/>
  <c r="BU810" i="64"/>
  <c r="BR810" i="64"/>
  <c r="BB810" i="64"/>
  <c r="BO810" i="64"/>
  <c r="CI810" i="64"/>
  <c r="BX810" i="64"/>
  <c r="BT810" i="64"/>
  <c r="BJ810" i="64"/>
  <c r="CC810" i="64"/>
  <c r="AM810" i="64"/>
  <c r="BC810" i="64"/>
  <c r="BW810" i="64"/>
  <c r="T810" i="64"/>
  <c r="CF810" i="64"/>
  <c r="BI810" i="64"/>
  <c r="CV810" i="64"/>
  <c r="CB810" i="64"/>
  <c r="Y810" i="64"/>
  <c r="CK810" i="64"/>
  <c r="BS810" i="64"/>
  <c r="CE810" i="64"/>
  <c r="AB810" i="64"/>
  <c r="AK810" i="64"/>
  <c r="AT810" i="64"/>
  <c r="X810" i="64"/>
  <c r="CJ810" i="64"/>
  <c r="AG810" i="64"/>
  <c r="AH810" i="64"/>
  <c r="Z810" i="64"/>
  <c r="AA810" i="64"/>
  <c r="AS810" i="64"/>
  <c r="AJ810" i="64"/>
  <c r="AL810" i="64"/>
  <c r="AE810" i="64"/>
  <c r="AF810" i="64"/>
  <c r="AP810" i="64"/>
  <c r="AO810" i="64"/>
  <c r="AX810" i="64"/>
  <c r="BF810" i="64"/>
  <c r="AI810" i="64"/>
  <c r="CG810" i="64"/>
  <c r="AR810" i="64"/>
  <c r="BZ810" i="64"/>
  <c r="BK810" i="64"/>
  <c r="AN848" i="64"/>
  <c r="BN848" i="64"/>
  <c r="AW848" i="64"/>
  <c r="BV848" i="64"/>
  <c r="CD848" i="64"/>
  <c r="AQ848" i="64"/>
  <c r="AD848" i="64"/>
  <c r="AZ848" i="64"/>
  <c r="AV848" i="64"/>
  <c r="CL848" i="64"/>
  <c r="BE848" i="64"/>
  <c r="BA848" i="64"/>
  <c r="AC848" i="64"/>
  <c r="AY848" i="64"/>
  <c r="CH848" i="64"/>
  <c r="BH848" i="64"/>
  <c r="CA848" i="64"/>
  <c r="DB815" i="64" a="1"/>
  <c r="DB815" i="64" s="1"/>
  <c r="DB816" i="64" a="1"/>
  <c r="DB816" i="64" s="1"/>
  <c r="DB801" i="64" a="1"/>
  <c r="DB801" i="64" s="1"/>
  <c r="DB817" i="64" a="1"/>
  <c r="DB817" i="64" s="1"/>
  <c r="DB797" i="64" a="1"/>
  <c r="DB797" i="64" s="1"/>
  <c r="DB798" i="64" a="1"/>
  <c r="DB798" i="64" s="1"/>
  <c r="DB814" i="64" a="1"/>
  <c r="DB814" i="64" s="1"/>
  <c r="DB813" i="64" a="1"/>
  <c r="DB813" i="64" s="1"/>
  <c r="DB799" i="64" a="1"/>
  <c r="DB799" i="64" s="1"/>
  <c r="DB800" i="64" a="1"/>
  <c r="DB800" i="64" s="1"/>
  <c r="BD848" i="64"/>
  <c r="BM848" i="64"/>
  <c r="BQ848" i="64"/>
  <c r="BG848" i="64"/>
  <c r="AU848" i="64"/>
  <c r="BP848" i="64"/>
  <c r="BL848" i="64"/>
  <c r="BY848" i="64"/>
  <c r="BU848" i="64"/>
  <c r="BR848" i="64"/>
  <c r="BB848" i="64"/>
  <c r="BO848" i="64"/>
  <c r="CI848" i="64"/>
  <c r="BX848" i="64"/>
  <c r="BT848" i="64"/>
  <c r="BJ848" i="64"/>
  <c r="CC848" i="64"/>
  <c r="AM848" i="64"/>
  <c r="BC848" i="64"/>
  <c r="BW848" i="64"/>
  <c r="CF848" i="64"/>
  <c r="BI848" i="64"/>
  <c r="AD814" i="64" a="1"/>
  <c r="AD814" i="64" s="1"/>
  <c r="AD798" i="64" a="1"/>
  <c r="AD798" i="64" s="1"/>
  <c r="AD799" i="64" a="1"/>
  <c r="AD799" i="64" s="1"/>
  <c r="AD800" i="64" a="1"/>
  <c r="AD800" i="64" s="1"/>
  <c r="AD801" i="64" a="1"/>
  <c r="AD801" i="64" s="1"/>
  <c r="AD815" i="64" a="1"/>
  <c r="AD815" i="64" s="1"/>
  <c r="AD816" i="64" a="1"/>
  <c r="AD816" i="64" s="1"/>
  <c r="AD797" i="64" a="1"/>
  <c r="AD797" i="64" s="1"/>
  <c r="AD813" i="64" a="1"/>
  <c r="AD813" i="64" s="1"/>
  <c r="AD817" i="64" a="1"/>
  <c r="AD817" i="64" s="1"/>
  <c r="CB848" i="64"/>
  <c r="CK848" i="64"/>
  <c r="BS848" i="64"/>
  <c r="CE848" i="64"/>
  <c r="AK848" i="64"/>
  <c r="AT848" i="64"/>
  <c r="CJ848" i="64"/>
  <c r="AG848" i="64"/>
  <c r="AH848" i="64"/>
  <c r="AS848" i="64"/>
  <c r="AJ848" i="64"/>
  <c r="AL848" i="64"/>
  <c r="AE848" i="64"/>
  <c r="AF848" i="64"/>
  <c r="AP848" i="64"/>
  <c r="AO848" i="64"/>
  <c r="AX848" i="64"/>
  <c r="BF848" i="64"/>
  <c r="AI848" i="64"/>
  <c r="CG848" i="64"/>
  <c r="AR848" i="64"/>
  <c r="BZ848" i="64"/>
  <c r="BK848" i="64"/>
  <c r="S810" i="64"/>
  <c r="DC745" i="64"/>
  <c r="DC788" i="64"/>
  <c r="CX745" i="64"/>
  <c r="CX788" i="64"/>
  <c r="X848" i="64"/>
  <c r="V848" i="64"/>
  <c r="Z848" i="64"/>
  <c r="DK745" i="64"/>
  <c r="DK788" i="64"/>
  <c r="CO745" i="64"/>
  <c r="CO788" i="64"/>
  <c r="DF745" i="64"/>
  <c r="DF788" i="64"/>
  <c r="CW745" i="64"/>
  <c r="CW788" i="64"/>
  <c r="CR745" i="64"/>
  <c r="CR788" i="64"/>
  <c r="DE745" i="64"/>
  <c r="DE788" i="64"/>
  <c r="CQ745" i="64"/>
  <c r="CQ788" i="64"/>
  <c r="CZ745" i="64"/>
  <c r="CZ788" i="64"/>
  <c r="AA848" i="64"/>
  <c r="T848" i="64"/>
  <c r="W848" i="64"/>
  <c r="CV848" i="64"/>
  <c r="CY745" i="64"/>
  <c r="CY788" i="64"/>
  <c r="DH745" i="64"/>
  <c r="DH788" i="64"/>
  <c r="CT745" i="64"/>
  <c r="CT788" i="64"/>
  <c r="DD745" i="64"/>
  <c r="DD788" i="64"/>
  <c r="DG745" i="64"/>
  <c r="DG788" i="64"/>
  <c r="CS745" i="64"/>
  <c r="CS788" i="64"/>
  <c r="DB745" i="64"/>
  <c r="DB788" i="64"/>
  <c r="U848" i="64"/>
  <c r="Y848" i="64"/>
  <c r="S848" i="64"/>
  <c r="AB848" i="64"/>
  <c r="DA745" i="64"/>
  <c r="DA788" i="64"/>
  <c r="DJ745" i="64"/>
  <c r="DJ788" i="64"/>
  <c r="CU745" i="64"/>
  <c r="CU788" i="64"/>
  <c r="CP745" i="64"/>
  <c r="CP788" i="64"/>
  <c r="DI745" i="64"/>
  <c r="DI788" i="64"/>
  <c r="CZ207" i="64"/>
  <c r="CZ210" i="64" s="1"/>
  <c r="CZ212" i="64" s="1"/>
  <c r="AC210" i="64"/>
  <c r="AC212" i="64" s="1"/>
  <c r="AD208" i="64" a="1"/>
  <c r="AD208" i="64" s="1"/>
  <c r="AD207" i="64" s="1"/>
  <c r="AD209" i="64" a="1"/>
  <c r="AD209" i="64" s="1"/>
  <c r="DB209" i="64" a="1"/>
  <c r="DB209" i="64" s="1"/>
  <c r="DB208" i="64" a="1"/>
  <c r="DB208" i="64" s="1"/>
  <c r="AC772" i="64"/>
  <c r="AC774" i="64" s="1"/>
  <c r="DA1021" i="64"/>
  <c r="AC1021" i="64"/>
  <c r="DB331" i="64" a="1"/>
  <c r="DB331" i="64" s="1"/>
  <c r="DB1020" i="64" a="1"/>
  <c r="DB1020" i="64" s="1"/>
  <c r="AD331" i="64" a="1"/>
  <c r="AD331" i="64" s="1"/>
  <c r="AD1020" i="64" a="1"/>
  <c r="AD1020" i="64" s="1"/>
  <c r="DA772" i="64"/>
  <c r="DA774" i="64" s="1"/>
  <c r="DC730" i="64"/>
  <c r="DE730" i="64"/>
  <c r="CP732" i="64"/>
  <c r="CP740" i="64" s="1"/>
  <c r="CP730" i="64"/>
  <c r="CR732" i="64"/>
  <c r="CR740" i="64" s="1"/>
  <c r="CR730" i="64"/>
  <c r="DI730" i="64"/>
  <c r="DK730" i="64"/>
  <c r="CV732" i="64"/>
  <c r="CV740" i="64" s="1"/>
  <c r="CV730" i="64"/>
  <c r="CX732" i="64"/>
  <c r="CX740" i="64" s="1"/>
  <c r="CX730" i="64"/>
  <c r="CQ732" i="64"/>
  <c r="CQ740" i="64" s="1"/>
  <c r="CQ730" i="64"/>
  <c r="CZ730" i="64"/>
  <c r="CZ732" i="64"/>
  <c r="CZ740" i="64" s="1"/>
  <c r="CT732" i="64"/>
  <c r="CT740" i="64" s="1"/>
  <c r="CT730" i="64"/>
  <c r="DD730" i="64"/>
  <c r="CO732" i="64"/>
  <c r="CO736" i="64" s="1"/>
  <c r="CO730" i="64"/>
  <c r="DF730" i="64"/>
  <c r="CY732" i="64"/>
  <c r="CY740" i="64" s="1"/>
  <c r="CY730" i="64"/>
  <c r="DH730" i="64"/>
  <c r="CS732" i="64"/>
  <c r="CS740" i="64" s="1"/>
  <c r="CS730" i="64"/>
  <c r="DB730" i="64"/>
  <c r="CU732" i="64"/>
  <c r="CU740" i="64" s="1"/>
  <c r="CU730" i="64"/>
  <c r="CW732" i="64"/>
  <c r="CW740" i="64" s="1"/>
  <c r="CW730" i="64"/>
  <c r="DG730" i="64"/>
  <c r="DA730" i="64"/>
  <c r="DJ730" i="64"/>
  <c r="AD312" i="64" a="1"/>
  <c r="AD312" i="64" s="1"/>
  <c r="AD773" i="64" a="1"/>
  <c r="AD773" i="64" s="1"/>
  <c r="DB312" i="64" a="1"/>
  <c r="DB312" i="64" s="1"/>
  <c r="DB773" i="64" a="1"/>
  <c r="DB773" i="64" s="1"/>
  <c r="CV745" i="64"/>
  <c r="AD739" i="64" a="1"/>
  <c r="AD739" i="64" s="1"/>
  <c r="AD299" i="64" a="1"/>
  <c r="AD299" i="64" s="1"/>
  <c r="DB739" i="64" a="1"/>
  <c r="DB739" i="64" s="1"/>
  <c r="DB299" i="64" a="1"/>
  <c r="DB299" i="64" s="1"/>
  <c r="X730" i="64"/>
  <c r="X732" i="64"/>
  <c r="BD730" i="64"/>
  <c r="CJ730" i="64"/>
  <c r="U730" i="64"/>
  <c r="U732" i="64"/>
  <c r="Y730" i="64"/>
  <c r="Y732" i="64"/>
  <c r="BE730" i="64"/>
  <c r="CK730" i="64"/>
  <c r="BA730" i="64"/>
  <c r="BS730" i="64"/>
  <c r="AQ730" i="64"/>
  <c r="BW730" i="64"/>
  <c r="AD730" i="64"/>
  <c r="AR730" i="64"/>
  <c r="BX730" i="64"/>
  <c r="BZ730" i="64"/>
  <c r="AE730" i="64"/>
  <c r="AC730" i="64"/>
  <c r="AF730" i="64"/>
  <c r="BL730" i="64"/>
  <c r="AP730" i="64"/>
  <c r="BY730" i="64"/>
  <c r="AG730" i="64"/>
  <c r="BM730" i="64"/>
  <c r="AH730" i="64"/>
  <c r="V730" i="64"/>
  <c r="V732" i="64"/>
  <c r="S730" i="64"/>
  <c r="S732" i="64"/>
  <c r="AY730" i="64"/>
  <c r="CE730" i="64"/>
  <c r="CH730" i="64"/>
  <c r="T730" i="64"/>
  <c r="T732" i="64"/>
  <c r="AZ730" i="64"/>
  <c r="CF730" i="64"/>
  <c r="W730" i="64"/>
  <c r="W732" i="64"/>
  <c r="BK730" i="64"/>
  <c r="Z730" i="64"/>
  <c r="Z732" i="64"/>
  <c r="BQ730" i="64"/>
  <c r="AN730" i="64"/>
  <c r="BT730" i="64"/>
  <c r="BN730" i="64"/>
  <c r="BJ730" i="64"/>
  <c r="AO730" i="64"/>
  <c r="BU730" i="64"/>
  <c r="AX730" i="64"/>
  <c r="BR730" i="64"/>
  <c r="AA730" i="64"/>
  <c r="AA732" i="64"/>
  <c r="BG730" i="64"/>
  <c r="AS730" i="64"/>
  <c r="AU730" i="64"/>
  <c r="AB730" i="64"/>
  <c r="AB732" i="64"/>
  <c r="AB740" i="64" s="1"/>
  <c r="BH730" i="64"/>
  <c r="AK730" i="64"/>
  <c r="CA730" i="64"/>
  <c r="BI730" i="64"/>
  <c r="BF730" i="64"/>
  <c r="BB730" i="64"/>
  <c r="AV730" i="64"/>
  <c r="CB730" i="64"/>
  <c r="CL730" i="64"/>
  <c r="AW730" i="64"/>
  <c r="CC730" i="64"/>
  <c r="BV730" i="64"/>
  <c r="AM730" i="64"/>
  <c r="AI730" i="64"/>
  <c r="BO730" i="64"/>
  <c r="CG730" i="64"/>
  <c r="CI730" i="64"/>
  <c r="AJ730" i="64"/>
  <c r="BP730" i="64"/>
  <c r="AL730" i="64"/>
  <c r="AT730" i="64"/>
  <c r="CD730" i="64"/>
  <c r="BC730" i="64"/>
  <c r="BD745" i="64"/>
  <c r="CJ745" i="64"/>
  <c r="BE745" i="64"/>
  <c r="CK745" i="64"/>
  <c r="BA745" i="64"/>
  <c r="BS745" i="64"/>
  <c r="AQ745" i="64"/>
  <c r="BW745" i="64"/>
  <c r="AD745" i="64"/>
  <c r="AR745" i="64"/>
  <c r="BX745" i="64"/>
  <c r="BZ745" i="64"/>
  <c r="AE745" i="64"/>
  <c r="AC745" i="64"/>
  <c r="AF745" i="64"/>
  <c r="BL745" i="64"/>
  <c r="AP745" i="64"/>
  <c r="BY745" i="64"/>
  <c r="AG745" i="64"/>
  <c r="BM745" i="64"/>
  <c r="AH745" i="64"/>
  <c r="AY745" i="64"/>
  <c r="CE745" i="64"/>
  <c r="CH745" i="64"/>
  <c r="AZ745" i="64"/>
  <c r="CF745" i="64"/>
  <c r="BK745" i="64"/>
  <c r="BQ745" i="64"/>
  <c r="AN745" i="64"/>
  <c r="BT745" i="64"/>
  <c r="BN745" i="64"/>
  <c r="BJ745" i="64"/>
  <c r="AO745" i="64"/>
  <c r="BU745" i="64"/>
  <c r="AX745" i="64"/>
  <c r="BR745" i="64"/>
  <c r="BG745" i="64"/>
  <c r="AS745" i="64"/>
  <c r="AU745" i="64"/>
  <c r="BH745" i="64"/>
  <c r="AK745" i="64"/>
  <c r="CA745" i="64"/>
  <c r="BI745" i="64"/>
  <c r="BF745" i="64"/>
  <c r="BB745" i="64"/>
  <c r="AV745" i="64"/>
  <c r="CB745" i="64"/>
  <c r="CL745" i="64"/>
  <c r="AW745" i="64"/>
  <c r="CC745" i="64"/>
  <c r="BV745" i="64"/>
  <c r="AM745" i="64"/>
  <c r="AI745" i="64"/>
  <c r="BO745" i="64"/>
  <c r="CG745" i="64"/>
  <c r="CI745" i="64"/>
  <c r="AJ745" i="64"/>
  <c r="BP745" i="64"/>
  <c r="AL745" i="64"/>
  <c r="AT745" i="64"/>
  <c r="CD745" i="64"/>
  <c r="BC745" i="64"/>
  <c r="AC732" i="64"/>
  <c r="AC740" i="64" s="1"/>
  <c r="DA732" i="64"/>
  <c r="DA740" i="64" s="1"/>
  <c r="AD735" i="64" a="1"/>
  <c r="AD735" i="64" s="1"/>
  <c r="DB735" i="64" a="1"/>
  <c r="DB735" i="64" s="1"/>
  <c r="DB4" i="64"/>
  <c r="DB731" i="64" a="1"/>
  <c r="DB731" i="64" s="1"/>
  <c r="AA745" i="64"/>
  <c r="X745" i="64"/>
  <c r="U745" i="64"/>
  <c r="Y745" i="64"/>
  <c r="AB745" i="64"/>
  <c r="AD4" i="64"/>
  <c r="AD731" i="64" a="1"/>
  <c r="AD731" i="64" s="1"/>
  <c r="V745" i="64"/>
  <c r="S745" i="64"/>
  <c r="T745" i="64"/>
  <c r="W745" i="64"/>
  <c r="Z745" i="64"/>
  <c r="DC41" i="863"/>
  <c r="DC40" i="863"/>
  <c r="AE259" i="64"/>
  <c r="AE7" i="64"/>
  <c r="X44" i="861"/>
  <c r="X85" i="861" s="1"/>
  <c r="CT65" i="861"/>
  <c r="DB42" i="863"/>
  <c r="DB21" i="863" s="1"/>
  <c r="DB30" i="861" s="1"/>
  <c r="DB43" i="863"/>
  <c r="DC38" i="863"/>
  <c r="DC52" i="863" a="1"/>
  <c r="DC52" i="863" s="1"/>
  <c r="DC54" i="863" a="1"/>
  <c r="DC54" i="863" s="1"/>
  <c r="DC55" i="863" a="1"/>
  <c r="DC55" i="863" s="1"/>
  <c r="DD2" i="863"/>
  <c r="DC56" i="863" a="1"/>
  <c r="DC56" i="863" s="1"/>
  <c r="DC3" i="863"/>
  <c r="DC70" i="863" s="1" a="1"/>
  <c r="DC70" i="863" s="1"/>
  <c r="DC39" i="863"/>
  <c r="DC7" i="863"/>
  <c r="DC8" i="863"/>
  <c r="DC53" i="863" a="1"/>
  <c r="DC53" i="863" s="1"/>
  <c r="DB1" i="863"/>
  <c r="DB70" i="863" a="1"/>
  <c r="DB70" i="863" s="1"/>
  <c r="DB57" i="863"/>
  <c r="DB4" i="863"/>
  <c r="DB66" i="863" a="1"/>
  <c r="DB66" i="863" s="1"/>
  <c r="AF2" i="64"/>
  <c r="AE3" i="64"/>
  <c r="AE975" i="64" s="1" a="1"/>
  <c r="AE975" i="64" s="1"/>
  <c r="AE1" i="64"/>
  <c r="DB263" i="64"/>
  <c r="DB281" i="64"/>
  <c r="DC8" i="64"/>
  <c r="DC277" i="64"/>
  <c r="DC3" i="64"/>
  <c r="DC975" i="64" s="1" a="1"/>
  <c r="DC975" i="64" s="1"/>
  <c r="DC259" i="64"/>
  <c r="DC7" i="64"/>
  <c r="DD2" i="64"/>
  <c r="DC260" i="64"/>
  <c r="DC278" i="64"/>
  <c r="DC261" i="64"/>
  <c r="DC279" i="64"/>
  <c r="DC280" i="64"/>
  <c r="DC262" i="64"/>
  <c r="DB1" i="64"/>
  <c r="DB24" i="864"/>
  <c r="DB1" i="864"/>
  <c r="AD24" i="864"/>
  <c r="AD92" i="861" s="1"/>
  <c r="AD57" i="863"/>
  <c r="AG4" i="861"/>
  <c r="AG5" i="861" s="1"/>
  <c r="AG8" i="861"/>
  <c r="AH3" i="861"/>
  <c r="AG1" i="861"/>
  <c r="AE22" i="864"/>
  <c r="AE21" i="864"/>
  <c r="AE20" i="864"/>
  <c r="AE1" i="864"/>
  <c r="AE3" i="864"/>
  <c r="AF2" i="864"/>
  <c r="AF23" i="864" s="1"/>
  <c r="DB2" i="861"/>
  <c r="DB1" i="861" s="1"/>
  <c r="AE55" i="863" a="1"/>
  <c r="AE55" i="863" s="1"/>
  <c r="AE54" i="863" a="1"/>
  <c r="AE54" i="863" s="1"/>
  <c r="AE53" i="863" a="1"/>
  <c r="AE53" i="863" s="1"/>
  <c r="AE52" i="863" a="1"/>
  <c r="AE52" i="863" s="1"/>
  <c r="AE56" i="863" a="1"/>
  <c r="AE56" i="863" s="1"/>
  <c r="AE38" i="863"/>
  <c r="AE39" i="863"/>
  <c r="AE41" i="863"/>
  <c r="AF2" i="863"/>
  <c r="AF40" i="863" s="1"/>
  <c r="AE1" i="863"/>
  <c r="AE3" i="863"/>
  <c r="AC30" i="861"/>
  <c r="DC4" i="861"/>
  <c r="DC5" i="861" s="1"/>
  <c r="DD3" i="861"/>
  <c r="DC9" i="861"/>
  <c r="DC8" i="861"/>
  <c r="DC22" i="864"/>
  <c r="DC21" i="864"/>
  <c r="DC20" i="864"/>
  <c r="DC3" i="864"/>
  <c r="DC4" i="864" s="1"/>
  <c r="DD2" i="864"/>
  <c r="DD23" i="864" s="1"/>
  <c r="DC8" i="864"/>
  <c r="DC7" i="864"/>
  <c r="AD70" i="863" a="1"/>
  <c r="AD70" i="863" s="1"/>
  <c r="AD68" i="863" a="1"/>
  <c r="AD68" i="863" s="1"/>
  <c r="AD66" i="863" a="1"/>
  <c r="AD66" i="863" s="1"/>
  <c r="AD4" i="863"/>
  <c r="AD43" i="863"/>
  <c r="AD42" i="863"/>
  <c r="AD21" i="863" s="1"/>
  <c r="R3" i="860"/>
  <c r="R4" i="860" s="1"/>
  <c r="R1" i="860"/>
  <c r="S2" i="860"/>
  <c r="Q2" i="860"/>
  <c r="R7" i="860"/>
  <c r="CW9" i="860"/>
  <c r="CW8" i="860"/>
  <c r="CW3" i="860"/>
  <c r="CX2" i="860"/>
  <c r="CV4" i="860"/>
  <c r="CV1" i="860"/>
  <c r="CO691" i="64"/>
  <c r="CO693" i="64"/>
  <c r="DF691" i="64"/>
  <c r="DF693" i="64"/>
  <c r="CQ693" i="64"/>
  <c r="CQ691" i="64"/>
  <c r="CS691" i="64"/>
  <c r="CS693" i="64"/>
  <c r="DB691" i="64"/>
  <c r="DB693" i="64"/>
  <c r="DD693" i="64"/>
  <c r="DD691" i="64"/>
  <c r="CY693" i="64"/>
  <c r="CY691" i="64"/>
  <c r="CR693" i="64"/>
  <c r="CR691" i="64"/>
  <c r="DA691" i="64"/>
  <c r="DA693" i="64"/>
  <c r="DE691" i="64"/>
  <c r="DE693" i="64"/>
  <c r="CP691" i="64"/>
  <c r="CP693" i="64"/>
  <c r="DG693" i="64"/>
  <c r="DG691" i="64"/>
  <c r="CZ693" i="64"/>
  <c r="CZ691" i="64"/>
  <c r="DI691" i="64"/>
  <c r="DI693" i="64"/>
  <c r="DC693" i="64"/>
  <c r="DC691" i="64"/>
  <c r="CX691" i="64"/>
  <c r="CX693" i="64"/>
  <c r="DH693" i="64"/>
  <c r="DH691" i="64"/>
  <c r="CT691" i="64"/>
  <c r="CT693" i="64"/>
  <c r="DK693" i="64"/>
  <c r="DK691" i="64"/>
  <c r="CV693" i="64"/>
  <c r="CV691" i="64"/>
  <c r="CO713" i="64"/>
  <c r="DF713" i="64"/>
  <c r="CQ713" i="64"/>
  <c r="DG713" i="64"/>
  <c r="CS713" i="64"/>
  <c r="AI2330" i="64"/>
  <c r="AX2330" i="64"/>
  <c r="BQ2330" i="64"/>
  <c r="CB2330" i="64"/>
  <c r="BV2330" i="64"/>
  <c r="BR2330" i="64"/>
  <c r="BD2330" i="64"/>
  <c r="AP2330" i="64"/>
  <c r="BS2330" i="64"/>
  <c r="BE2330" i="64"/>
  <c r="BG2330" i="64"/>
  <c r="BL2330" i="64"/>
  <c r="BX2330" i="64"/>
  <c r="AC2330" i="64"/>
  <c r="AD2330" i="64"/>
  <c r="AE2330" i="64"/>
  <c r="CC2330" i="64"/>
  <c r="S2330" i="64"/>
  <c r="CE2330" i="64"/>
  <c r="AJ2330" i="64"/>
  <c r="BA2330" i="64"/>
  <c r="BB2330" i="64"/>
  <c r="BC2330" i="64"/>
  <c r="CJ2330" i="64"/>
  <c r="AO2330" i="64"/>
  <c r="BM2330" i="64"/>
  <c r="AQ2330" i="64"/>
  <c r="BH2330" i="64"/>
  <c r="AF2330" i="64"/>
  <c r="CL2330" i="64"/>
  <c r="BY2330" i="64"/>
  <c r="BZ2330" i="64"/>
  <c r="CA2330" i="64"/>
  <c r="AH2330" i="64"/>
  <c r="BO2330" i="64"/>
  <c r="T2330" i="64"/>
  <c r="CF2330" i="64"/>
  <c r="AK2330" i="64"/>
  <c r="AL2330" i="64"/>
  <c r="AM2330" i="64"/>
  <c r="BF2330" i="64"/>
  <c r="Y2330" i="64"/>
  <c r="CK2330" i="64"/>
  <c r="AA2330" i="64"/>
  <c r="AR2330" i="64"/>
  <c r="BP2330" i="64"/>
  <c r="BI2330" i="64"/>
  <c r="AV2330" i="64"/>
  <c r="Z2330" i="64"/>
  <c r="BJ2330" i="64"/>
  <c r="CH2330" i="64"/>
  <c r="X2330" i="64"/>
  <c r="BK2330" i="64"/>
  <c r="AW2330" i="64"/>
  <c r="AY2330" i="64"/>
  <c r="AN2330" i="64"/>
  <c r="BN2330" i="64"/>
  <c r="BT2330" i="64"/>
  <c r="U2330" i="64"/>
  <c r="CG2330" i="64"/>
  <c r="V2330" i="64"/>
  <c r="W2330" i="64"/>
  <c r="CI2330" i="64"/>
  <c r="BU2330" i="64"/>
  <c r="CD2330" i="64"/>
  <c r="BW2330" i="64"/>
  <c r="AB2330" i="64"/>
  <c r="AZ2330" i="64"/>
  <c r="AS2330" i="64"/>
  <c r="AT2330" i="64"/>
  <c r="AU2330" i="64"/>
  <c r="AG2330" i="64"/>
  <c r="AI442" i="64"/>
  <c r="AX442" i="64"/>
  <c r="BQ442" i="64"/>
  <c r="CB442" i="64"/>
  <c r="BV442" i="64"/>
  <c r="BR442" i="64"/>
  <c r="BD442" i="64"/>
  <c r="AP442" i="64"/>
  <c r="BS442" i="64"/>
  <c r="DJ442" i="64"/>
  <c r="BE442" i="64"/>
  <c r="BG442" i="64"/>
  <c r="BL442" i="64"/>
  <c r="CP442" i="64"/>
  <c r="AZ442" i="64"/>
  <c r="BX442" i="64"/>
  <c r="DG442" i="64"/>
  <c r="AC442" i="64"/>
  <c r="DH442" i="64"/>
  <c r="AD442" i="64"/>
  <c r="DI442" i="64"/>
  <c r="AE442" i="64"/>
  <c r="CC442" i="64"/>
  <c r="CW442" i="64"/>
  <c r="S442" i="64"/>
  <c r="CE442" i="64"/>
  <c r="AJ442" i="64"/>
  <c r="BA442" i="64"/>
  <c r="BB442" i="64"/>
  <c r="BC442" i="64"/>
  <c r="CT442" i="64"/>
  <c r="CJ442" i="64"/>
  <c r="DK442" i="64"/>
  <c r="AO442" i="64"/>
  <c r="AQ442" i="64"/>
  <c r="BH442" i="64"/>
  <c r="AF442" i="64"/>
  <c r="CL442" i="64"/>
  <c r="CQ442" i="64"/>
  <c r="BY442" i="64"/>
  <c r="CR442" i="64"/>
  <c r="BZ442" i="64"/>
  <c r="CS442" i="64"/>
  <c r="CA442" i="64"/>
  <c r="CV442" i="64"/>
  <c r="AH442" i="64"/>
  <c r="BO442" i="64"/>
  <c r="CX442" i="64"/>
  <c r="T442" i="64"/>
  <c r="CF442" i="64"/>
  <c r="AK442" i="64"/>
  <c r="AL442" i="64"/>
  <c r="AM442" i="64"/>
  <c r="BF442" i="64"/>
  <c r="CU442" i="64"/>
  <c r="Y442" i="64"/>
  <c r="BM442" i="64"/>
  <c r="CK442" i="64"/>
  <c r="DE442" i="64"/>
  <c r="AA442" i="64"/>
  <c r="AR442" i="64"/>
  <c r="BI442" i="64"/>
  <c r="AV442" i="64"/>
  <c r="Z442" i="64"/>
  <c r="BJ442" i="64"/>
  <c r="X442" i="64"/>
  <c r="BK442" i="64"/>
  <c r="DB442" i="64"/>
  <c r="AW442" i="64"/>
  <c r="AY442" i="64"/>
  <c r="AN442" i="64"/>
  <c r="BN442" i="64"/>
  <c r="BT442" i="64"/>
  <c r="CY442" i="64"/>
  <c r="U442" i="64"/>
  <c r="CG442" i="64"/>
  <c r="CZ442" i="64"/>
  <c r="V442" i="64"/>
  <c r="DA442" i="64"/>
  <c r="W442" i="64"/>
  <c r="CI442" i="64"/>
  <c r="BU442" i="64"/>
  <c r="DD442" i="64"/>
  <c r="CD442" i="64"/>
  <c r="CO442" i="64"/>
  <c r="BW442" i="64"/>
  <c r="DF442" i="64"/>
  <c r="AB442" i="64"/>
  <c r="BP442" i="64"/>
  <c r="AS442" i="64"/>
  <c r="AT442" i="64"/>
  <c r="CH442" i="64"/>
  <c r="AU442" i="64"/>
  <c r="DC442" i="64"/>
  <c r="AG442" i="64"/>
  <c r="CO2302" i="64"/>
  <c r="CO2313" i="64"/>
  <c r="CP2302" i="64"/>
  <c r="CQ2302" i="64"/>
  <c r="CO2275" i="64"/>
  <c r="CQ2275" i="64"/>
  <c r="CP2275" i="64"/>
  <c r="X1814" i="64"/>
  <c r="X1816" i="64" s="1"/>
  <c r="W1859" i="64"/>
  <c r="X1857" i="64"/>
  <c r="CX1857" i="64"/>
  <c r="CX1859" i="64" s="1"/>
  <c r="X1836" i="64"/>
  <c r="CU1836" i="64"/>
  <c r="W1838" i="64"/>
  <c r="CT1814" i="64"/>
  <c r="CT1816" i="64" s="1"/>
  <c r="CT1569" i="64"/>
  <c r="DG465" i="64"/>
  <c r="DE1569" i="64"/>
  <c r="DH653" i="64"/>
  <c r="DG478" i="64"/>
  <c r="AC644" i="64"/>
  <c r="CP653" i="64"/>
  <c r="DA653" i="64"/>
  <c r="BB644" i="64"/>
  <c r="CS644" i="64"/>
  <c r="CP1569" i="64"/>
  <c r="CO644" i="64"/>
  <c r="CX1569" i="64"/>
  <c r="DF1569" i="64"/>
  <c r="CY1569" i="64"/>
  <c r="DI644" i="64"/>
  <c r="CZ1569" i="64"/>
  <c r="DE644" i="64"/>
  <c r="CR653" i="64"/>
  <c r="CZ653" i="64"/>
  <c r="DB1569" i="64"/>
  <c r="DJ1569" i="64"/>
  <c r="CQ465" i="64"/>
  <c r="CY465" i="64"/>
  <c r="CQ478" i="64"/>
  <c r="CY478" i="64"/>
  <c r="DG644" i="64"/>
  <c r="DG653" i="64"/>
  <c r="DE465" i="64"/>
  <c r="BF465" i="64"/>
  <c r="BV465" i="64"/>
  <c r="CL465" i="64"/>
  <c r="BD465" i="64"/>
  <c r="BS465" i="64"/>
  <c r="Z465" i="64"/>
  <c r="AH465" i="64"/>
  <c r="AX465" i="64"/>
  <c r="DD465" i="64"/>
  <c r="DE478" i="64"/>
  <c r="BF478" i="64"/>
  <c r="BV478" i="64"/>
  <c r="CY653" i="64"/>
  <c r="CR1569" i="64"/>
  <c r="CQ1569" i="64"/>
  <c r="CL478" i="64"/>
  <c r="BD478" i="64"/>
  <c r="DG1569" i="64"/>
  <c r="BS478" i="64"/>
  <c r="Z478" i="64"/>
  <c r="AH478" i="64"/>
  <c r="DH1569" i="64"/>
  <c r="CS1569" i="64"/>
  <c r="AX478" i="64"/>
  <c r="BQ644" i="64"/>
  <c r="DD478" i="64"/>
  <c r="CQ653" i="64"/>
  <c r="CQ644" i="64"/>
  <c r="CO465" i="64"/>
  <c r="CO1551" i="64"/>
  <c r="CW465" i="64"/>
  <c r="CO478" i="64"/>
  <c r="CW644" i="64"/>
  <c r="CW653" i="64"/>
  <c r="CO1569" i="64"/>
  <c r="CW478" i="64"/>
  <c r="CW1569" i="64"/>
  <c r="CV1569" i="64"/>
  <c r="CV465" i="64"/>
  <c r="CV644" i="64"/>
  <c r="CV653" i="64"/>
  <c r="CV478" i="64"/>
  <c r="DD644" i="64"/>
  <c r="DD653" i="64"/>
  <c r="DD1569" i="64"/>
  <c r="CS465" i="64"/>
  <c r="DI465" i="64"/>
  <c r="DA465" i="64"/>
  <c r="DI1569" i="64"/>
  <c r="CS478" i="64"/>
  <c r="DI478" i="64"/>
  <c r="DA478" i="64"/>
  <c r="DA1569" i="64"/>
  <c r="DC465" i="64"/>
  <c r="DK465" i="64"/>
  <c r="CU465" i="64"/>
  <c r="DC644" i="64"/>
  <c r="DC653" i="64"/>
  <c r="DK653" i="64"/>
  <c r="DK644" i="64"/>
  <c r="CU644" i="64"/>
  <c r="CU653" i="64"/>
  <c r="DC478" i="64"/>
  <c r="DK478" i="64"/>
  <c r="CU478" i="64"/>
  <c r="CP465" i="64"/>
  <c r="DF465" i="64"/>
  <c r="CX465" i="64"/>
  <c r="CP478" i="64"/>
  <c r="DF478" i="64"/>
  <c r="CX478" i="64"/>
  <c r="DF644" i="64"/>
  <c r="DF653" i="64"/>
  <c r="CX644" i="64"/>
  <c r="CX653" i="64"/>
  <c r="CQ1955" i="64"/>
  <c r="DK603" i="64"/>
  <c r="DB653" i="64"/>
  <c r="DB644" i="64"/>
  <c r="DK1624" i="64"/>
  <c r="CT1222" i="64"/>
  <c r="CT1411" i="64"/>
  <c r="DB1376" i="64"/>
  <c r="DK1726" i="64"/>
  <c r="DK1569" i="64"/>
  <c r="DK1245" i="64"/>
  <c r="CU603" i="64"/>
  <c r="CU1245" i="64"/>
  <c r="DC1624" i="64"/>
  <c r="DK1678" i="64"/>
  <c r="DB395" i="64"/>
  <c r="CT1003" i="64"/>
  <c r="DJ1376" i="64"/>
  <c r="CU1647" i="64"/>
  <c r="DK1481" i="64"/>
  <c r="DK580" i="64"/>
  <c r="CU1481" i="64"/>
  <c r="CU1569" i="64"/>
  <c r="CT1526" i="64"/>
  <c r="DJ1526" i="64"/>
  <c r="DJ1411" i="64"/>
  <c r="CT395" i="64"/>
  <c r="DC1647" i="64"/>
  <c r="DK1445" i="64"/>
  <c r="CU1445" i="64"/>
  <c r="CU580" i="64"/>
  <c r="DB1526" i="64"/>
  <c r="DB1411" i="64"/>
  <c r="DJ1222" i="64"/>
  <c r="CT1340" i="64"/>
  <c r="DC1245" i="64"/>
  <c r="DK1647" i="64"/>
  <c r="DK1267" i="64"/>
  <c r="CU1267" i="64"/>
  <c r="DB1222" i="64"/>
  <c r="DJ1003" i="64"/>
  <c r="DC1481" i="64"/>
  <c r="DC1569" i="64"/>
  <c r="DC603" i="64"/>
  <c r="DB1003" i="64"/>
  <c r="DJ675" i="64"/>
  <c r="DJ1340" i="64"/>
  <c r="CT675" i="64"/>
  <c r="DC1445" i="64"/>
  <c r="CU1678" i="64"/>
  <c r="DC1726" i="64"/>
  <c r="DB1340" i="64"/>
  <c r="DJ644" i="64"/>
  <c r="DJ653" i="64"/>
  <c r="CU1624" i="64"/>
  <c r="CT653" i="64"/>
  <c r="CT644" i="64"/>
  <c r="DC1267" i="64"/>
  <c r="DC580" i="64"/>
  <c r="DC1678" i="64"/>
  <c r="CU1726" i="64"/>
  <c r="DJ465" i="64"/>
  <c r="DB465" i="64"/>
  <c r="CT465" i="64"/>
  <c r="CZ395" i="64"/>
  <c r="CR395" i="64"/>
  <c r="CP1792" i="64"/>
  <c r="CP1794" i="64" s="1"/>
  <c r="DJ603" i="64"/>
  <c r="DH478" i="64"/>
  <c r="DB603" i="64"/>
  <c r="CZ478" i="64"/>
  <c r="DH395" i="64"/>
  <c r="CT603" i="64"/>
  <c r="CR478" i="64"/>
  <c r="BH1551" i="64"/>
  <c r="BH1564" i="64" s="1"/>
  <c r="X1551" i="64"/>
  <c r="X1564" i="64" s="1"/>
  <c r="AF1551" i="64"/>
  <c r="AF1564" i="64" s="1"/>
  <c r="AO1551" i="64"/>
  <c r="AO1564" i="64" s="1"/>
  <c r="BU1551" i="64"/>
  <c r="BU1564" i="64" s="1"/>
  <c r="Z1551" i="64"/>
  <c r="Z1564" i="64" s="1"/>
  <c r="BN1551" i="64"/>
  <c r="BN1564" i="64" s="1"/>
  <c r="CD1551" i="64"/>
  <c r="CD1564" i="64" s="1"/>
  <c r="AQ1551" i="64"/>
  <c r="T1551" i="64"/>
  <c r="T1564" i="64" s="1"/>
  <c r="BX1551" i="64"/>
  <c r="BX1564" i="64" s="1"/>
  <c r="AL1551" i="64"/>
  <c r="AL1564" i="64" s="1"/>
  <c r="AT1551" i="64"/>
  <c r="AT1564" i="64" s="1"/>
  <c r="BJ1551" i="64"/>
  <c r="BJ1564" i="64" s="1"/>
  <c r="CH1551" i="64"/>
  <c r="CH1564" i="64" s="1"/>
  <c r="CE1551" i="64"/>
  <c r="CE1564" i="64" s="1"/>
  <c r="AM1551" i="64"/>
  <c r="AM1564" i="64" s="1"/>
  <c r="AR1551" i="64"/>
  <c r="AR1564" i="64" s="1"/>
  <c r="AG1551" i="64"/>
  <c r="AG1564" i="64" s="1"/>
  <c r="CJ1551" i="64"/>
  <c r="CJ1564" i="64" s="1"/>
  <c r="AI1551" i="64"/>
  <c r="AI1564" i="64" s="1"/>
  <c r="BO1551" i="64"/>
  <c r="BP1551" i="64"/>
  <c r="BP1564" i="64" s="1"/>
  <c r="AY1551" i="64"/>
  <c r="AY1564" i="64" s="1"/>
  <c r="BT1551" i="64"/>
  <c r="BT1564" i="64" s="1"/>
  <c r="AW1551" i="64"/>
  <c r="AW1564" i="64" s="1"/>
  <c r="CK1551" i="64"/>
  <c r="CK1564" i="64" s="1"/>
  <c r="AX1551" i="64"/>
  <c r="AX1564" i="64" s="1"/>
  <c r="BC1551" i="64"/>
  <c r="AA1551" i="64"/>
  <c r="AA1564" i="64" s="1"/>
  <c r="BW1551" i="64"/>
  <c r="BW1564" i="64" s="1"/>
  <c r="AB1551" i="64"/>
  <c r="AB1564" i="64" s="1"/>
  <c r="AZ1551" i="64"/>
  <c r="AZ1564" i="64" s="1"/>
  <c r="CF1551" i="64"/>
  <c r="CF1564" i="64" s="1"/>
  <c r="AV1551" i="64"/>
  <c r="AV1564" i="64" s="1"/>
  <c r="AN1551" i="64"/>
  <c r="AN1564" i="64" s="1"/>
  <c r="BD1551" i="64"/>
  <c r="BD1564" i="64" s="1"/>
  <c r="BS1551" i="64"/>
  <c r="BS1564" i="64" s="1"/>
  <c r="BE1551" i="64"/>
  <c r="BE1564" i="64" s="1"/>
  <c r="W1551" i="64"/>
  <c r="W1564" i="64" s="1"/>
  <c r="BF1551" i="64"/>
  <c r="BF1564" i="64" s="1"/>
  <c r="BV1551" i="64"/>
  <c r="BV1564" i="64" s="1"/>
  <c r="CL1551" i="64"/>
  <c r="CL1564" i="64" s="1"/>
  <c r="S1551" i="64"/>
  <c r="AU1551" i="64"/>
  <c r="AU1564" i="64" s="1"/>
  <c r="CB1551" i="64"/>
  <c r="CB1564" i="64" s="1"/>
  <c r="Y1551" i="64"/>
  <c r="Y1564" i="64" s="1"/>
  <c r="BM1551" i="64"/>
  <c r="BM1564" i="64" s="1"/>
  <c r="AH1551" i="64"/>
  <c r="AH1564" i="64" s="1"/>
  <c r="AP1551" i="64"/>
  <c r="AP1564" i="64" s="1"/>
  <c r="CC1551" i="64"/>
  <c r="CC1564" i="64" s="1"/>
  <c r="BL1551" i="64"/>
  <c r="BL1564" i="64" s="1"/>
  <c r="BG1551" i="64"/>
  <c r="BG1564" i="64" s="1"/>
  <c r="AJ1551" i="64"/>
  <c r="AJ1564" i="64" s="1"/>
  <c r="BA1551" i="64"/>
  <c r="BA1564" i="64" s="1"/>
  <c r="BK1551" i="64"/>
  <c r="BK1564" i="64" s="1"/>
  <c r="AE1551" i="64"/>
  <c r="AK1551" i="64"/>
  <c r="AK1564" i="64" s="1"/>
  <c r="AD1551" i="64"/>
  <c r="AD1564" i="64" s="1"/>
  <c r="U1551" i="64"/>
  <c r="U1564" i="64" s="1"/>
  <c r="BY1551" i="64"/>
  <c r="BY1564" i="64" s="1"/>
  <c r="BR1551" i="64"/>
  <c r="BR1564" i="64" s="1"/>
  <c r="BB1551" i="64"/>
  <c r="BB1564" i="64" s="1"/>
  <c r="CA1551" i="64"/>
  <c r="BI1551" i="64"/>
  <c r="BI1564" i="64" s="1"/>
  <c r="CG1551" i="64"/>
  <c r="CG1564" i="64" s="1"/>
  <c r="V1551" i="64"/>
  <c r="V1564" i="64" s="1"/>
  <c r="BZ1551" i="64"/>
  <c r="BZ1564" i="64" s="1"/>
  <c r="CI1551" i="64"/>
  <c r="CI1564" i="64" s="1"/>
  <c r="AS1551" i="64"/>
  <c r="AS1564" i="64" s="1"/>
  <c r="AC1551" i="64"/>
  <c r="AC1564" i="64" s="1"/>
  <c r="BQ1551" i="64"/>
  <c r="BQ1564" i="64" s="1"/>
  <c r="T1678" i="64"/>
  <c r="BH1569" i="64"/>
  <c r="AU1678" i="64"/>
  <c r="W1678" i="64"/>
  <c r="BH1340" i="64"/>
  <c r="X1569" i="64"/>
  <c r="AF1569" i="64"/>
  <c r="AI1340" i="64"/>
  <c r="AO1569" i="64"/>
  <c r="BM1678" i="64"/>
  <c r="BU1569" i="64"/>
  <c r="Z1569" i="64"/>
  <c r="BF1678" i="64"/>
  <c r="BN1569" i="64"/>
  <c r="CD1569" i="64"/>
  <c r="BQ1340" i="64"/>
  <c r="AQ1569" i="64"/>
  <c r="BJ1340" i="64"/>
  <c r="BR1340" i="64"/>
  <c r="T1569" i="64"/>
  <c r="BX1569" i="64"/>
  <c r="BK1340" i="64"/>
  <c r="AC1678" i="64"/>
  <c r="BQ1678" i="64"/>
  <c r="AL1569" i="64"/>
  <c r="AT1569" i="64"/>
  <c r="BJ1569" i="64"/>
  <c r="BJ1678" i="64"/>
  <c r="CH1569" i="64"/>
  <c r="AQ1340" i="64"/>
  <c r="AG1678" i="64"/>
  <c r="BU1678" i="64"/>
  <c r="AZ1340" i="64"/>
  <c r="CF1340" i="64"/>
  <c r="BG1678" i="64"/>
  <c r="CE1569" i="64"/>
  <c r="AM1569" i="64"/>
  <c r="AD1340" i="64"/>
  <c r="AR1569" i="64"/>
  <c r="BF1340" i="64"/>
  <c r="AG1569" i="64"/>
  <c r="BN1340" i="64"/>
  <c r="CD1340" i="64"/>
  <c r="AV1678" i="64"/>
  <c r="CJ1569" i="64"/>
  <c r="S1340" i="64"/>
  <c r="BO1340" i="64"/>
  <c r="AO1678" i="64"/>
  <c r="CC1678" i="64"/>
  <c r="AP1678" i="64"/>
  <c r="CD1678" i="64"/>
  <c r="BA1340" i="64"/>
  <c r="AI1569" i="64"/>
  <c r="AI1678" i="64"/>
  <c r="BO1569" i="64"/>
  <c r="CE1678" i="64"/>
  <c r="AO1340" i="64"/>
  <c r="AB1678" i="64"/>
  <c r="AR1678" i="64"/>
  <c r="BP1569" i="64"/>
  <c r="BP1678" i="64"/>
  <c r="Y1678" i="64"/>
  <c r="BU1340" i="64"/>
  <c r="AR1340" i="64"/>
  <c r="AY1569" i="64"/>
  <c r="AX1340" i="64"/>
  <c r="AF1678" i="64"/>
  <c r="BT1569" i="64"/>
  <c r="AW1569" i="64"/>
  <c r="CK1569" i="64"/>
  <c r="T1340" i="64"/>
  <c r="AJ1340" i="64"/>
  <c r="BP1340" i="64"/>
  <c r="AX1569" i="64"/>
  <c r="BN1678" i="64"/>
  <c r="BC1569" i="64"/>
  <c r="AC1340" i="64"/>
  <c r="BI1340" i="64"/>
  <c r="BY1340" i="64"/>
  <c r="AA1569" i="64"/>
  <c r="BW1569" i="64"/>
  <c r="AL1340" i="64"/>
  <c r="CH1340" i="64"/>
  <c r="AB1569" i="64"/>
  <c r="AZ1569" i="64"/>
  <c r="CF1569" i="64"/>
  <c r="CF1678" i="64"/>
  <c r="X1678" i="64"/>
  <c r="AV1569" i="64"/>
  <c r="BG1340" i="64"/>
  <c r="AA1678" i="64"/>
  <c r="AY1678" i="64"/>
  <c r="CB1678" i="64"/>
  <c r="AH1340" i="64"/>
  <c r="AN1569" i="64"/>
  <c r="BD1569" i="64"/>
  <c r="BS1569" i="64"/>
  <c r="AY1340" i="64"/>
  <c r="AW1678" i="64"/>
  <c r="BE1569" i="64"/>
  <c r="W1569" i="64"/>
  <c r="Z1678" i="64"/>
  <c r="BF1569" i="64"/>
  <c r="BV1569" i="64"/>
  <c r="CL1569" i="64"/>
  <c r="AK1340" i="64"/>
  <c r="S1569" i="64"/>
  <c r="AQ1678" i="64"/>
  <c r="BO1678" i="64"/>
  <c r="AM1678" i="64"/>
  <c r="AT1340" i="64"/>
  <c r="AU1569" i="64"/>
  <c r="BV1340" i="64"/>
  <c r="BE1340" i="64"/>
  <c r="AG1340" i="64"/>
  <c r="BW1678" i="64"/>
  <c r="BT1678" i="64"/>
  <c r="CB1569" i="64"/>
  <c r="CJ1678" i="64"/>
  <c r="AA1340" i="64"/>
  <c r="Y1569" i="64"/>
  <c r="BM1569" i="64"/>
  <c r="CK1678" i="64"/>
  <c r="AH1569" i="64"/>
  <c r="AP1569" i="64"/>
  <c r="AX1678" i="64"/>
  <c r="U1340" i="64"/>
  <c r="S1678" i="64"/>
  <c r="AZ1678" i="64"/>
  <c r="BH1678" i="64"/>
  <c r="BS1678" i="64"/>
  <c r="CC1569" i="64"/>
  <c r="AB1340" i="64"/>
  <c r="AH1678" i="64"/>
  <c r="BL1678" i="64"/>
  <c r="Z1340" i="64"/>
  <c r="AP1340" i="64"/>
  <c r="CL1340" i="64"/>
  <c r="AN1678" i="64"/>
  <c r="BD1678" i="64"/>
  <c r="BL1569" i="64"/>
  <c r="BW1340" i="64"/>
  <c r="CE1340" i="64"/>
  <c r="BE1678" i="64"/>
  <c r="BM1340" i="64"/>
  <c r="BX1340" i="64"/>
  <c r="BV1678" i="64"/>
  <c r="CL1678" i="64"/>
  <c r="BC1678" i="64"/>
  <c r="AS1340" i="64"/>
  <c r="CG1340" i="64"/>
  <c r="BG1569" i="64"/>
  <c r="CK1340" i="64"/>
  <c r="V1340" i="64"/>
  <c r="BB1340" i="64"/>
  <c r="BZ1340" i="64"/>
  <c r="AJ1569" i="64"/>
  <c r="AJ1678" i="64"/>
  <c r="BX1678" i="64"/>
  <c r="CI1678" i="64"/>
  <c r="W1340" i="64"/>
  <c r="AE1340" i="64"/>
  <c r="BA1569" i="64"/>
  <c r="BK1569" i="64"/>
  <c r="AV1340" i="64"/>
  <c r="BT1340" i="64"/>
  <c r="AW1340" i="64"/>
  <c r="AE1569" i="64"/>
  <c r="CA1340" i="64"/>
  <c r="AK1569" i="64"/>
  <c r="BA1678" i="64"/>
  <c r="AN1340" i="64"/>
  <c r="AD1569" i="64"/>
  <c r="AD1678" i="64"/>
  <c r="AT1678" i="64"/>
  <c r="CH1678" i="64"/>
  <c r="AM1340" i="64"/>
  <c r="AU1340" i="64"/>
  <c r="U1569" i="64"/>
  <c r="AK1678" i="64"/>
  <c r="BY1569" i="64"/>
  <c r="BD1340" i="64"/>
  <c r="CJ1340" i="64"/>
  <c r="BR1569" i="64"/>
  <c r="CC1340" i="64"/>
  <c r="BS1340" i="64"/>
  <c r="U1678" i="64"/>
  <c r="BY1678" i="64"/>
  <c r="Y1340" i="64"/>
  <c r="BK1678" i="64"/>
  <c r="BB1569" i="64"/>
  <c r="BR1678" i="64"/>
  <c r="AE1678" i="64"/>
  <c r="CA1569" i="64"/>
  <c r="BI1569" i="64"/>
  <c r="CG1569" i="64"/>
  <c r="X1340" i="64"/>
  <c r="BL1340" i="64"/>
  <c r="V1569" i="64"/>
  <c r="BZ1569" i="64"/>
  <c r="CI1569" i="64"/>
  <c r="BC1340" i="64"/>
  <c r="CI1340" i="64"/>
  <c r="AS1569" i="64"/>
  <c r="BI1678" i="64"/>
  <c r="CG1678" i="64"/>
  <c r="AL1678" i="64"/>
  <c r="BB1678" i="64"/>
  <c r="AC1569" i="64"/>
  <c r="AS1678" i="64"/>
  <c r="BQ1569" i="64"/>
  <c r="AF1340" i="64"/>
  <c r="CB1340" i="64"/>
  <c r="V1678" i="64"/>
  <c r="BZ1678" i="64"/>
  <c r="CA1678" i="64"/>
  <c r="E2457" i="64"/>
  <c r="E2458" i="64"/>
  <c r="E2406" i="64"/>
  <c r="E2407" i="64"/>
  <c r="Z1726" i="64"/>
  <c r="BR1726" i="64"/>
  <c r="BD1726" i="64"/>
  <c r="BT1726" i="64"/>
  <c r="CI1726" i="64"/>
  <c r="AS1726" i="64"/>
  <c r="CC1726" i="64"/>
  <c r="CH1726" i="64"/>
  <c r="AA1726" i="64"/>
  <c r="AN1726" i="64"/>
  <c r="CJ1726" i="64"/>
  <c r="BU1726" i="64"/>
  <c r="CF1726" i="64"/>
  <c r="AC1726" i="64"/>
  <c r="CG1726" i="64"/>
  <c r="BO1726" i="64"/>
  <c r="BB1726" i="64"/>
  <c r="Y1726" i="64"/>
  <c r="X1726" i="64"/>
  <c r="CA1726" i="64"/>
  <c r="CL1726" i="64"/>
  <c r="BG1726" i="64"/>
  <c r="BS1726" i="64"/>
  <c r="BC1726" i="64"/>
  <c r="AL1726" i="64"/>
  <c r="BZ1726" i="64"/>
  <c r="BI1726" i="64"/>
  <c r="BX1726" i="64"/>
  <c r="CB1726" i="64"/>
  <c r="BW1726" i="64"/>
  <c r="CK1726" i="64"/>
  <c r="BV1726" i="64"/>
  <c r="AU1726" i="64"/>
  <c r="BF1726" i="64"/>
  <c r="BQ1726" i="64"/>
  <c r="AP1726" i="64"/>
  <c r="U1726" i="64"/>
  <c r="AO1726" i="64"/>
  <c r="BM1726" i="64"/>
  <c r="BK1726" i="64"/>
  <c r="BH1726" i="64"/>
  <c r="T1726" i="64"/>
  <c r="AR1726" i="64"/>
  <c r="BA1726" i="64"/>
  <c r="V1726" i="64"/>
  <c r="BJ1726" i="64"/>
  <c r="BN1726" i="64"/>
  <c r="AY1726" i="64"/>
  <c r="AV1726" i="64"/>
  <c r="BL1726" i="64"/>
  <c r="AX1726" i="64"/>
  <c r="AI1726" i="64"/>
  <c r="CD1726" i="64"/>
  <c r="AG1726" i="64"/>
  <c r="BE1726" i="64"/>
  <c r="AK1726" i="64"/>
  <c r="BY1726" i="64"/>
  <c r="AD1726" i="64"/>
  <c r="AT1726" i="64"/>
  <c r="AE1726" i="64"/>
  <c r="AM1726" i="64"/>
  <c r="AF1726" i="64"/>
  <c r="AJ1726" i="64"/>
  <c r="AQ1726" i="64"/>
  <c r="E608" i="64"/>
  <c r="BN465" i="64"/>
  <c r="BX465" i="64"/>
  <c r="BM465" i="64"/>
  <c r="AQ465" i="64"/>
  <c r="CI465" i="64"/>
  <c r="AU465" i="64"/>
  <c r="AS465" i="64"/>
  <c r="BA465" i="64"/>
  <c r="AA465" i="64"/>
  <c r="CK465" i="64"/>
  <c r="BU465" i="64"/>
  <c r="AD465" i="64"/>
  <c r="AG465" i="64"/>
  <c r="AF465" i="64"/>
  <c r="AC465" i="64"/>
  <c r="AN465" i="64"/>
  <c r="BO465" i="64"/>
  <c r="CE465" i="64"/>
  <c r="BY465" i="64"/>
  <c r="AZ465" i="64"/>
  <c r="BP465" i="64"/>
  <c r="CC465" i="64"/>
  <c r="BI465" i="64"/>
  <c r="V465" i="64"/>
  <c r="U465" i="64"/>
  <c r="AP465" i="64"/>
  <c r="AY465" i="64"/>
  <c r="BL465" i="64"/>
  <c r="AB465" i="64"/>
  <c r="AR465" i="64"/>
  <c r="CJ465" i="64"/>
  <c r="AV465" i="64"/>
  <c r="AT465" i="64"/>
  <c r="BJ465" i="64"/>
  <c r="BQ465" i="64"/>
  <c r="AM465" i="64"/>
  <c r="CF465" i="64"/>
  <c r="BK465" i="64"/>
  <c r="W465" i="64"/>
  <c r="BZ465" i="64"/>
  <c r="AE465" i="64"/>
  <c r="T465" i="64"/>
  <c r="X465" i="64"/>
  <c r="BT465" i="64"/>
  <c r="AO465" i="64"/>
  <c r="AI465" i="64"/>
  <c r="Y465" i="64"/>
  <c r="BH465" i="64"/>
  <c r="AW465" i="64"/>
  <c r="AL465" i="64"/>
  <c r="CA465" i="64"/>
  <c r="CH465" i="64"/>
  <c r="BE465" i="64"/>
  <c r="BC465" i="64"/>
  <c r="CB465" i="64"/>
  <c r="S465" i="64"/>
  <c r="BG465" i="64"/>
  <c r="BW465" i="64"/>
  <c r="AJ465" i="64"/>
  <c r="AK465" i="64"/>
  <c r="BB465" i="64"/>
  <c r="BR465" i="64"/>
  <c r="CG465" i="64"/>
  <c r="CD465" i="64"/>
  <c r="BN478" i="64"/>
  <c r="BX478" i="64"/>
  <c r="AM653" i="64"/>
  <c r="AM644" i="64"/>
  <c r="BE653" i="64"/>
  <c r="BE644" i="64"/>
  <c r="BM478" i="64"/>
  <c r="AA653" i="64"/>
  <c r="AA644" i="64"/>
  <c r="AQ478" i="64"/>
  <c r="AQ653" i="64"/>
  <c r="AQ644" i="64"/>
  <c r="T653" i="64"/>
  <c r="T644" i="64"/>
  <c r="BX653" i="64"/>
  <c r="BX644" i="64"/>
  <c r="AG653" i="64"/>
  <c r="AG644" i="64"/>
  <c r="CG653" i="64"/>
  <c r="CG644" i="64"/>
  <c r="BA653" i="64"/>
  <c r="BA644" i="64"/>
  <c r="CI478" i="64"/>
  <c r="BZ653" i="64"/>
  <c r="BZ644" i="64"/>
  <c r="AU478" i="64"/>
  <c r="AE653" i="64"/>
  <c r="AE644" i="64"/>
  <c r="CI653" i="64"/>
  <c r="CI644" i="64"/>
  <c r="Y653" i="64"/>
  <c r="Y644" i="64"/>
  <c r="AS478" i="64"/>
  <c r="BT653" i="64"/>
  <c r="BT644" i="64"/>
  <c r="CB653" i="64"/>
  <c r="CB644" i="64"/>
  <c r="AR653" i="64"/>
  <c r="AR644" i="64"/>
  <c r="BA478" i="64"/>
  <c r="AA478" i="64"/>
  <c r="AY653" i="64"/>
  <c r="AY644" i="64"/>
  <c r="BO653" i="64"/>
  <c r="BO644" i="64"/>
  <c r="CK478" i="64"/>
  <c r="AB653" i="64"/>
  <c r="AB644" i="64"/>
  <c r="AZ653" i="64"/>
  <c r="AZ644" i="64"/>
  <c r="AS653" i="64"/>
  <c r="AS644" i="64"/>
  <c r="BU478" i="64"/>
  <c r="AD478" i="64"/>
  <c r="AL653" i="64"/>
  <c r="AL644" i="64"/>
  <c r="AT653" i="64"/>
  <c r="AT644" i="64"/>
  <c r="BJ653" i="64"/>
  <c r="BJ644" i="64"/>
  <c r="AG478" i="64"/>
  <c r="AN653" i="64"/>
  <c r="AN644" i="64"/>
  <c r="AF478" i="64"/>
  <c r="AF653" i="64"/>
  <c r="AF644" i="64"/>
  <c r="CE653" i="64"/>
  <c r="CE644" i="64"/>
  <c r="AH653" i="64"/>
  <c r="AH644" i="64"/>
  <c r="AC478" i="64"/>
  <c r="BV653" i="64"/>
  <c r="BV644" i="64"/>
  <c r="AN478" i="64"/>
  <c r="BO478" i="64"/>
  <c r="CE478" i="64"/>
  <c r="BY478" i="64"/>
  <c r="AZ478" i="64"/>
  <c r="BP478" i="64"/>
  <c r="CC478" i="64"/>
  <c r="CK653" i="64"/>
  <c r="CK644" i="64"/>
  <c r="BI478" i="64"/>
  <c r="V478" i="64"/>
  <c r="U478" i="64"/>
  <c r="AU653" i="64"/>
  <c r="AU644" i="64"/>
  <c r="CJ653" i="64"/>
  <c r="CJ644" i="64"/>
  <c r="CC653" i="64"/>
  <c r="CC644" i="64"/>
  <c r="AP478" i="64"/>
  <c r="AI653" i="64"/>
  <c r="AI644" i="64"/>
  <c r="AY478" i="64"/>
  <c r="BL478" i="64"/>
  <c r="AB478" i="64"/>
  <c r="AR478" i="64"/>
  <c r="BP653" i="64"/>
  <c r="BP644" i="64"/>
  <c r="CJ478" i="64"/>
  <c r="BI653" i="64"/>
  <c r="BI644" i="64"/>
  <c r="BY653" i="64"/>
  <c r="BY644" i="64"/>
  <c r="AV478" i="64"/>
  <c r="V653" i="64"/>
  <c r="V644" i="64"/>
  <c r="AT478" i="64"/>
  <c r="BJ478" i="64"/>
  <c r="AW653" i="64"/>
  <c r="AW644" i="64"/>
  <c r="BQ478" i="64"/>
  <c r="AP653" i="64"/>
  <c r="AP644" i="64"/>
  <c r="X653" i="64"/>
  <c r="X644" i="64"/>
  <c r="BD653" i="64"/>
  <c r="BD644" i="64"/>
  <c r="AX653" i="64"/>
  <c r="AX644" i="64"/>
  <c r="Z653" i="64"/>
  <c r="Z644" i="64"/>
  <c r="S653" i="64"/>
  <c r="S644" i="64"/>
  <c r="BG653" i="64"/>
  <c r="BG644" i="64"/>
  <c r="BW653" i="64"/>
  <c r="BW644" i="64"/>
  <c r="AM478" i="64"/>
  <c r="CF478" i="64"/>
  <c r="BK478" i="64"/>
  <c r="U653" i="64"/>
  <c r="U644" i="64"/>
  <c r="W478" i="64"/>
  <c r="AD653" i="64"/>
  <c r="AD644" i="64"/>
  <c r="BZ478" i="64"/>
  <c r="W653" i="64"/>
  <c r="W644" i="64"/>
  <c r="BC653" i="64"/>
  <c r="BC644" i="64"/>
  <c r="BK653" i="64"/>
  <c r="BK644" i="64"/>
  <c r="AV653" i="64"/>
  <c r="AV644" i="64"/>
  <c r="AE478" i="64"/>
  <c r="T478" i="64"/>
  <c r="X478" i="64"/>
  <c r="BT478" i="64"/>
  <c r="AO478" i="64"/>
  <c r="BN653" i="64"/>
  <c r="BN644" i="64"/>
  <c r="CL653" i="64"/>
  <c r="CL644" i="64"/>
  <c r="AI478" i="64"/>
  <c r="Y478" i="64"/>
  <c r="BH478" i="64"/>
  <c r="CF653" i="64"/>
  <c r="CF644" i="64"/>
  <c r="AW478" i="64"/>
  <c r="AO653" i="64"/>
  <c r="AO644" i="64"/>
  <c r="AL478" i="64"/>
  <c r="BR653" i="64"/>
  <c r="BR644" i="64"/>
  <c r="CA478" i="64"/>
  <c r="AJ653" i="64"/>
  <c r="AJ644" i="64"/>
  <c r="CH478" i="64"/>
  <c r="BE478" i="64"/>
  <c r="BC478" i="64"/>
  <c r="CD653" i="64"/>
  <c r="CD644" i="64"/>
  <c r="BF653" i="64"/>
  <c r="BF644" i="64"/>
  <c r="CB478" i="64"/>
  <c r="S478" i="64"/>
  <c r="BG478" i="64"/>
  <c r="BW478" i="64"/>
  <c r="BM653" i="64"/>
  <c r="BM644" i="64"/>
  <c r="BU653" i="64"/>
  <c r="BU644" i="64"/>
  <c r="AJ478" i="64"/>
  <c r="BH653" i="64"/>
  <c r="BH644" i="64"/>
  <c r="AK478" i="64"/>
  <c r="AK653" i="64"/>
  <c r="AK644" i="64"/>
  <c r="BB478" i="64"/>
  <c r="BR478" i="64"/>
  <c r="CH653" i="64"/>
  <c r="CH644" i="64"/>
  <c r="CG478" i="64"/>
  <c r="BS653" i="64"/>
  <c r="BS644" i="64"/>
  <c r="CA653" i="64"/>
  <c r="CA644" i="64"/>
  <c r="CD478" i="64"/>
  <c r="BL653" i="64"/>
  <c r="BL644" i="64"/>
  <c r="E621" i="64"/>
  <c r="B621" i="64" s="1"/>
  <c r="E1652" i="64"/>
  <c r="E253" i="64"/>
  <c r="E657" i="64"/>
  <c r="E1903" i="64"/>
  <c r="E69" i="64"/>
  <c r="E184" i="64"/>
  <c r="E185" i="64"/>
  <c r="E1006" i="64"/>
  <c r="E1007" i="64"/>
  <c r="E2482" i="64"/>
  <c r="E1097" i="64"/>
  <c r="E1098" i="64"/>
  <c r="E598" i="64"/>
  <c r="E599" i="64"/>
  <c r="E602" i="64"/>
  <c r="G598" i="64"/>
  <c r="E595" i="64"/>
  <c r="E601" i="64"/>
  <c r="E603" i="64"/>
  <c r="E604" i="64"/>
  <c r="E594" i="64"/>
  <c r="G2447" i="64"/>
  <c r="G2449" i="64" s="1"/>
  <c r="E2480" i="64"/>
  <c r="E2479" i="64"/>
  <c r="E2478" i="64"/>
  <c r="E2477" i="64"/>
  <c r="E2476" i="64"/>
  <c r="B2476" i="64" s="1"/>
  <c r="E2475" i="64"/>
  <c r="B2475" i="64" s="1"/>
  <c r="E2474" i="64"/>
  <c r="B2474" i="64" s="1"/>
  <c r="G2475" i="64"/>
  <c r="E2473" i="64"/>
  <c r="B2473" i="64" s="1"/>
  <c r="E2472" i="64"/>
  <c r="B2472" i="64" s="1"/>
  <c r="G2471" i="64"/>
  <c r="E2471" i="64"/>
  <c r="B2471" i="64" s="1"/>
  <c r="E2470" i="64"/>
  <c r="B2470" i="64" s="1"/>
  <c r="E2469" i="64"/>
  <c r="B2469" i="64" s="1"/>
  <c r="E2468" i="64"/>
  <c r="E2454" i="64"/>
  <c r="E2453" i="64"/>
  <c r="E2452" i="64"/>
  <c r="E2451" i="64"/>
  <c r="E2450" i="64"/>
  <c r="B2450" i="64" s="1"/>
  <c r="E2449" i="64"/>
  <c r="B2449" i="64" s="1"/>
  <c r="E2448" i="64"/>
  <c r="B2448" i="64" s="1"/>
  <c r="E2447" i="64"/>
  <c r="B2447" i="64" s="1"/>
  <c r="E2446" i="64"/>
  <c r="B2446" i="64" s="1"/>
  <c r="E2445" i="64"/>
  <c r="B2445" i="64" s="1"/>
  <c r="E2444" i="64"/>
  <c r="B2444" i="64" s="1"/>
  <c r="E2443" i="64"/>
  <c r="B2443" i="64" s="1"/>
  <c r="E2442" i="64"/>
  <c r="E2429" i="64"/>
  <c r="E2428" i="64"/>
  <c r="E2427" i="64"/>
  <c r="E2426" i="64"/>
  <c r="E2425" i="64"/>
  <c r="B2425" i="64" s="1"/>
  <c r="G2424" i="64"/>
  <c r="E2424" i="64"/>
  <c r="B2424" i="64" s="1"/>
  <c r="E2423" i="64"/>
  <c r="B2423" i="64" s="1"/>
  <c r="E2422" i="64"/>
  <c r="B2422" i="64" s="1"/>
  <c r="E2421" i="64"/>
  <c r="B2421" i="64" s="1"/>
  <c r="E2420" i="64"/>
  <c r="B2420" i="64" s="1"/>
  <c r="E2419" i="64"/>
  <c r="B2419" i="64" s="1"/>
  <c r="E2418" i="64"/>
  <c r="B2418" i="64" s="1"/>
  <c r="G2396" i="64"/>
  <c r="E2392" i="64"/>
  <c r="B2392" i="64" s="1"/>
  <c r="E2393" i="64"/>
  <c r="B2393" i="64" s="1"/>
  <c r="E2403" i="64"/>
  <c r="E2402" i="64"/>
  <c r="E2401" i="64"/>
  <c r="E2400" i="64"/>
  <c r="E2399" i="64"/>
  <c r="B2399" i="64" s="1"/>
  <c r="E2398" i="64"/>
  <c r="B2398" i="64" s="1"/>
  <c r="E2397" i="64"/>
  <c r="B2397" i="64" s="1"/>
  <c r="E2396" i="64"/>
  <c r="B2396" i="64" s="1"/>
  <c r="E2395" i="64"/>
  <c r="B2395" i="64" s="1"/>
  <c r="E2394" i="64"/>
  <c r="B2394" i="64" s="1"/>
  <c r="E2391" i="64"/>
  <c r="E1645" i="64"/>
  <c r="E1644" i="64"/>
  <c r="E1643" i="64"/>
  <c r="B1643" i="64" s="1"/>
  <c r="E1642" i="64"/>
  <c r="B1642" i="64" s="1"/>
  <c r="E1641" i="64"/>
  <c r="CP810" i="64" a="1"/>
  <c r="CS1023" i="64" a="1"/>
  <c r="CU1023" i="64" a="1"/>
  <c r="DG810" i="64" a="1"/>
  <c r="DJ693" i="64" a="1"/>
  <c r="AC1023" i="64" a="1"/>
  <c r="CS810" i="64" a="1"/>
  <c r="CW693" i="64" a="1"/>
  <c r="DD810" i="64" a="1"/>
  <c r="CY1023" i="64" a="1"/>
  <c r="CX810" i="64" a="1"/>
  <c r="AD772" i="64" a="1"/>
  <c r="DA1023" i="64" a="1"/>
  <c r="CO810" i="64" a="1"/>
  <c r="S1023" i="64" a="1"/>
  <c r="Y1023" i="64" a="1"/>
  <c r="AD1021" i="64" a="1"/>
  <c r="CY810" i="64" a="1"/>
  <c r="DC810" i="64" a="1"/>
  <c r="CR810" i="64" a="1"/>
  <c r="CP1023" i="64" a="1"/>
  <c r="X1023" i="64" a="1"/>
  <c r="DB810" i="64" a="1"/>
  <c r="CW691" i="64" a="1"/>
  <c r="DI810" i="64" a="1"/>
  <c r="DA810" i="64" a="1"/>
  <c r="AB1023" i="64" a="1"/>
  <c r="V1023" i="64" a="1"/>
  <c r="CW810" i="64" a="1"/>
  <c r="CO1023" i="64" a="1"/>
  <c r="CU693" i="64" a="1"/>
  <c r="DH810" i="64" a="1"/>
  <c r="CV1023" i="64" a="1"/>
  <c r="CR1023" i="64" a="1"/>
  <c r="DJ810" i="64" a="1"/>
  <c r="CU691" i="64" a="1"/>
  <c r="AD1046" i="64"/>
  <c r="T1023" i="64" a="1"/>
  <c r="AD1136" i="64" a="1"/>
  <c r="DB1046" i="64"/>
  <c r="DK810" i="64" a="1"/>
  <c r="DE810" i="64" a="1"/>
  <c r="U1023" i="64" a="1"/>
  <c r="CT810" i="64" a="1"/>
  <c r="DF810" i="64" a="1"/>
  <c r="CU810" i="64" a="1"/>
  <c r="DB1021" i="64" a="1"/>
  <c r="DJ691" i="64" a="1"/>
  <c r="CZ810" i="64" a="1"/>
  <c r="CW1023" i="64" a="1"/>
  <c r="DB772" i="64" a="1"/>
  <c r="CQ1023" i="64" a="1"/>
  <c r="CQ810" i="64" a="1"/>
  <c r="CX1023" i="64" a="1"/>
  <c r="Z1023" i="64" a="1"/>
  <c r="CX1136" i="64" a="1"/>
  <c r="W1023" i="64" a="1"/>
  <c r="CZ1023" i="64" a="1"/>
  <c r="CT1023" i="64" a="1"/>
  <c r="AA1023" i="64" a="1"/>
  <c r="DA974" i="64" l="1"/>
  <c r="DA976" i="64" s="1"/>
  <c r="AC974" i="64"/>
  <c r="AC976" i="64" s="1"/>
  <c r="AE971" i="64" a="1"/>
  <c r="AE971" i="64" s="1"/>
  <c r="AE972" i="64" a="1"/>
  <c r="AE972" i="64" s="1"/>
  <c r="AD973" i="64"/>
  <c r="AD974" i="64" s="1"/>
  <c r="AD976" i="64" s="1"/>
  <c r="DC971" i="64" a="1"/>
  <c r="DC971" i="64" s="1"/>
  <c r="DC972" i="64" a="1"/>
  <c r="DC972" i="64" s="1"/>
  <c r="DB973" i="64"/>
  <c r="DB974" i="64" s="1"/>
  <c r="DB976" i="64" s="1"/>
  <c r="DB139" i="64"/>
  <c r="S508" i="64"/>
  <c r="DC509" i="64" a="1"/>
  <c r="DC509" i="64" s="1"/>
  <c r="DC498" i="64" a="1"/>
  <c r="DC498" i="64" s="1"/>
  <c r="AE509" i="64" a="1"/>
  <c r="AE509" i="64" s="1"/>
  <c r="AE498" i="64" a="1"/>
  <c r="AE498" i="64" s="1"/>
  <c r="CX1136" i="64"/>
  <c r="CX1138" i="64" s="1"/>
  <c r="DC501" i="64" a="1"/>
  <c r="DC501" i="64" s="1"/>
  <c r="DC515" i="64" a="1"/>
  <c r="DC515" i="64" s="1"/>
  <c r="AE515" i="64" a="1"/>
  <c r="AE515" i="64" s="1"/>
  <c r="AE501" i="64" a="1"/>
  <c r="AE501" i="64" s="1"/>
  <c r="CU691" i="64"/>
  <c r="CW691" i="64"/>
  <c r="CW693" i="64"/>
  <c r="DJ693" i="64"/>
  <c r="CU693" i="64"/>
  <c r="DJ691" i="64"/>
  <c r="DB126" i="64"/>
  <c r="DB141" i="64"/>
  <c r="AD141" i="64"/>
  <c r="AD126" i="64"/>
  <c r="AD1136" i="64"/>
  <c r="AD1138" i="64" s="1"/>
  <c r="AE111" i="64" a="1"/>
  <c r="AE111" i="64" s="1"/>
  <c r="AE1121" i="64" a="1"/>
  <c r="AE1121" i="64" s="1"/>
  <c r="DC111" i="64" a="1"/>
  <c r="DC111" i="64" s="1"/>
  <c r="DC1121" i="64" a="1"/>
  <c r="DC1121" i="64" s="1"/>
  <c r="AD124" i="64"/>
  <c r="AD139" i="64"/>
  <c r="AC127" i="64"/>
  <c r="AD125" i="64"/>
  <c r="AD140" i="64"/>
  <c r="DB140" i="64"/>
  <c r="DB137" i="64"/>
  <c r="DB138" i="64"/>
  <c r="Z145" i="64"/>
  <c r="AD137" i="64"/>
  <c r="AD123" i="64"/>
  <c r="AD138" i="64"/>
  <c r="DB125" i="64"/>
  <c r="DB124" i="64"/>
  <c r="DB112" i="64"/>
  <c r="DB122" i="64"/>
  <c r="DB127" i="64" s="1"/>
  <c r="DB123" i="64"/>
  <c r="AD122" i="64"/>
  <c r="AE132" i="64" a="1"/>
  <c r="AE132" i="64" s="1"/>
  <c r="AE133" i="64" a="1"/>
  <c r="AE133" i="64" s="1"/>
  <c r="AE134" i="64" a="1"/>
  <c r="AE134" i="64" s="1"/>
  <c r="AE119" i="64" a="1"/>
  <c r="AE119" i="64" s="1"/>
  <c r="AE117" i="64" a="1"/>
  <c r="AE117" i="64" s="1"/>
  <c r="AE116" i="64" a="1"/>
  <c r="AE116" i="64" s="1"/>
  <c r="AE118" i="64" a="1"/>
  <c r="AE118" i="64" s="1"/>
  <c r="AE130" i="64" a="1"/>
  <c r="AE130" i="64" s="1"/>
  <c r="AE131" i="64" a="1"/>
  <c r="AE131" i="64" s="1"/>
  <c r="AE115" i="64" a="1"/>
  <c r="AE115" i="64" s="1"/>
  <c r="DC117" i="64" a="1"/>
  <c r="DC117" i="64" s="1"/>
  <c r="DC134" i="64" a="1"/>
  <c r="DC134" i="64" s="1"/>
  <c r="DC131" i="64" a="1"/>
  <c r="DC131" i="64" s="1"/>
  <c r="DC133" i="64" a="1"/>
  <c r="DC133" i="64" s="1"/>
  <c r="DC119" i="64" a="1"/>
  <c r="DC119" i="64" s="1"/>
  <c r="DC116" i="64" a="1"/>
  <c r="DC116" i="64" s="1"/>
  <c r="DC118" i="64" a="1"/>
  <c r="DC118" i="64" s="1"/>
  <c r="DC132" i="64" a="1"/>
  <c r="DC132" i="64" s="1"/>
  <c r="DC115" i="64" a="1"/>
  <c r="DC115" i="64" s="1"/>
  <c r="DC130" i="64" a="1"/>
  <c r="DC130" i="64" s="1"/>
  <c r="AA142" i="64"/>
  <c r="CY142" i="64"/>
  <c r="AE346" i="64" a="1"/>
  <c r="AE346" i="64" s="1"/>
  <c r="AG347" i="64" s="1"/>
  <c r="AE108" i="64" a="1"/>
  <c r="AE108" i="64" s="1"/>
  <c r="AE109" i="64" a="1"/>
  <c r="AE109" i="64" s="1"/>
  <c r="AE110" i="64" a="1"/>
  <c r="AE110" i="64" s="1"/>
  <c r="AE107" i="64" a="1"/>
  <c r="AE107" i="64" s="1"/>
  <c r="AD112" i="64"/>
  <c r="DC346" i="64" a="1"/>
  <c r="DC346" i="64" s="1"/>
  <c r="DC107" i="64" a="1"/>
  <c r="DC107" i="64" s="1"/>
  <c r="DC108" i="64" a="1"/>
  <c r="DC108" i="64" s="1"/>
  <c r="DC109" i="64" a="1"/>
  <c r="DC109" i="64" s="1"/>
  <c r="DC110" i="64" a="1"/>
  <c r="DC110" i="64" s="1"/>
  <c r="DC1045" i="64" a="1"/>
  <c r="DC1045" i="64" s="1"/>
  <c r="AE1045" i="64" a="1"/>
  <c r="AE1045" i="64" s="1"/>
  <c r="CU21" i="861"/>
  <c r="BO1564" i="64"/>
  <c r="CA1564" i="64"/>
  <c r="BC1564" i="64"/>
  <c r="AE1564" i="64"/>
  <c r="AQ1564" i="64"/>
  <c r="CO1023" i="64"/>
  <c r="CX1023" i="64"/>
  <c r="CY1023" i="64"/>
  <c r="CV1023" i="64"/>
  <c r="CU1023" i="64"/>
  <c r="W1023" i="64"/>
  <c r="CZ1023" i="64"/>
  <c r="X1023" i="64"/>
  <c r="S1023" i="64"/>
  <c r="U1023" i="64"/>
  <c r="CW1023" i="64"/>
  <c r="AB1023" i="64"/>
  <c r="AA1023" i="64"/>
  <c r="CT1023" i="64"/>
  <c r="Y1023" i="64"/>
  <c r="CP1023" i="64"/>
  <c r="CS1023" i="64"/>
  <c r="CR1023" i="64"/>
  <c r="Z1023" i="64"/>
  <c r="CQ1023" i="64"/>
  <c r="V1023" i="64"/>
  <c r="T1023" i="64"/>
  <c r="AD805" i="64"/>
  <c r="AD835" i="64" s="1"/>
  <c r="AD809" i="64"/>
  <c r="AD839" i="64" s="1"/>
  <c r="AD808" i="64"/>
  <c r="AD838" i="64" s="1"/>
  <c r="AD807" i="64"/>
  <c r="AD837" i="64" s="1"/>
  <c r="AD806" i="64"/>
  <c r="AD836" i="64" s="1"/>
  <c r="AC808" i="64"/>
  <c r="AC838" i="64" s="1"/>
  <c r="AC806" i="64"/>
  <c r="AC836" i="64" s="1"/>
  <c r="AA808" i="64"/>
  <c r="AA838" i="64" s="1"/>
  <c r="AA809" i="64"/>
  <c r="AA839" i="64" s="1"/>
  <c r="AA807" i="64"/>
  <c r="AA837" i="64" s="1"/>
  <c r="AA806" i="64"/>
  <c r="AA836" i="64" s="1"/>
  <c r="AA805" i="64"/>
  <c r="AA835" i="64" s="1"/>
  <c r="Z805" i="64"/>
  <c r="Z835" i="64" s="1"/>
  <c r="Z809" i="64"/>
  <c r="Z839" i="64" s="1"/>
  <c r="Z808" i="64"/>
  <c r="Z838" i="64" s="1"/>
  <c r="Z807" i="64"/>
  <c r="Z837" i="64" s="1"/>
  <c r="Z806" i="64"/>
  <c r="Z836" i="64" s="1"/>
  <c r="T809" i="64"/>
  <c r="T839" i="64" s="1"/>
  <c r="T808" i="64"/>
  <c r="T838" i="64" s="1"/>
  <c r="T807" i="64"/>
  <c r="T837" i="64" s="1"/>
  <c r="T806" i="64"/>
  <c r="T836" i="64" s="1"/>
  <c r="T805" i="64"/>
  <c r="T835" i="64" s="1"/>
  <c r="W807" i="64"/>
  <c r="W837" i="64" s="1"/>
  <c r="W805" i="64"/>
  <c r="W835" i="64" s="1"/>
  <c r="W809" i="64"/>
  <c r="W839" i="64" s="1"/>
  <c r="W808" i="64"/>
  <c r="W838" i="64" s="1"/>
  <c r="W806" i="64"/>
  <c r="W836" i="64" s="1"/>
  <c r="V809" i="64"/>
  <c r="V839" i="64" s="1"/>
  <c r="V808" i="64"/>
  <c r="V838" i="64" s="1"/>
  <c r="V807" i="64"/>
  <c r="V837" i="64" s="1"/>
  <c r="V806" i="64"/>
  <c r="V836" i="64" s="1"/>
  <c r="V805" i="64"/>
  <c r="V835" i="64" s="1"/>
  <c r="X809" i="64"/>
  <c r="X839" i="64" s="1"/>
  <c r="X808" i="64"/>
  <c r="X838" i="64" s="1"/>
  <c r="X806" i="64"/>
  <c r="X836" i="64" s="1"/>
  <c r="X807" i="64"/>
  <c r="X837" i="64" s="1"/>
  <c r="X805" i="64"/>
  <c r="X835" i="64" s="1"/>
  <c r="U806" i="64"/>
  <c r="U836" i="64" s="1"/>
  <c r="U805" i="64"/>
  <c r="U835" i="64" s="1"/>
  <c r="U809" i="64"/>
  <c r="U839" i="64" s="1"/>
  <c r="U808" i="64"/>
  <c r="U838" i="64" s="1"/>
  <c r="U807" i="64"/>
  <c r="U837" i="64" s="1"/>
  <c r="AC807" i="64"/>
  <c r="AC837" i="64" s="1"/>
  <c r="AB806" i="64"/>
  <c r="AB836" i="64" s="1"/>
  <c r="AB805" i="64"/>
  <c r="AB835" i="64" s="1"/>
  <c r="AB807" i="64"/>
  <c r="AB837" i="64" s="1"/>
  <c r="AB809" i="64"/>
  <c r="AB839" i="64" s="1"/>
  <c r="AB808" i="64"/>
  <c r="AB838" i="64" s="1"/>
  <c r="Y809" i="64"/>
  <c r="Y839" i="64" s="1"/>
  <c r="Y808" i="64"/>
  <c r="Y838" i="64" s="1"/>
  <c r="Y807" i="64"/>
  <c r="Y837" i="64" s="1"/>
  <c r="Y805" i="64"/>
  <c r="Y835" i="64" s="1"/>
  <c r="Y806" i="64"/>
  <c r="Y836" i="64" s="1"/>
  <c r="AC805" i="64"/>
  <c r="AC820" i="64" s="1"/>
  <c r="CV806" i="64"/>
  <c r="CV836" i="64" s="1"/>
  <c r="CV805" i="64"/>
  <c r="CV835" i="64" s="1"/>
  <c r="CV840" i="64" s="1"/>
  <c r="CV809" i="64"/>
  <c r="CV839" i="64" s="1"/>
  <c r="CV808" i="64"/>
  <c r="CV838" i="64" s="1"/>
  <c r="CV807" i="64"/>
  <c r="CV837" i="64" s="1"/>
  <c r="S809" i="64"/>
  <c r="S839" i="64" s="1"/>
  <c r="S808" i="64"/>
  <c r="S838" i="64" s="1"/>
  <c r="S807" i="64"/>
  <c r="S837" i="64" s="1"/>
  <c r="S806" i="64"/>
  <c r="S836" i="64" s="1"/>
  <c r="S805" i="64"/>
  <c r="S835" i="64" s="1"/>
  <c r="DC832" i="64" a="1"/>
  <c r="DC832" i="64" s="1"/>
  <c r="DC831" i="64" a="1"/>
  <c r="DC831" i="64" s="1"/>
  <c r="DC830" i="64" a="1"/>
  <c r="DC830" i="64" s="1"/>
  <c r="DC828" i="64" a="1"/>
  <c r="DC828" i="64" s="1"/>
  <c r="DC829" i="64" a="1"/>
  <c r="DC829" i="64" s="1"/>
  <c r="AE831" i="64" a="1"/>
  <c r="AE831" i="64" s="1"/>
  <c r="AE830" i="64" a="1"/>
  <c r="AE830" i="64" s="1"/>
  <c r="AE829" i="64" a="1"/>
  <c r="AE829" i="64" s="1"/>
  <c r="AE832" i="64" a="1"/>
  <c r="AE832" i="64" s="1"/>
  <c r="AE828" i="64" a="1"/>
  <c r="AE828" i="64" s="1"/>
  <c r="AC839" i="64"/>
  <c r="CY810" i="64"/>
  <c r="DF810" i="64"/>
  <c r="CO810" i="64"/>
  <c r="DB810" i="64"/>
  <c r="DK810" i="64"/>
  <c r="DI810" i="64"/>
  <c r="CS810" i="64"/>
  <c r="CZ810" i="64"/>
  <c r="CP810" i="64"/>
  <c r="DG810" i="64"/>
  <c r="CQ810" i="64"/>
  <c r="CX810" i="64"/>
  <c r="CU810" i="64"/>
  <c r="DD810" i="64"/>
  <c r="DE810" i="64"/>
  <c r="DC810" i="64"/>
  <c r="DJ810" i="64"/>
  <c r="CT810" i="64"/>
  <c r="CR810" i="64"/>
  <c r="DA810" i="64"/>
  <c r="DH810" i="64"/>
  <c r="CW810" i="64"/>
  <c r="DF848" i="64"/>
  <c r="DC801" i="64" a="1"/>
  <c r="DC801" i="64" s="1"/>
  <c r="DC815" i="64" a="1"/>
  <c r="DC815" i="64" s="1"/>
  <c r="DC800" i="64" a="1"/>
  <c r="DC800" i="64" s="1"/>
  <c r="DC816" i="64" a="1"/>
  <c r="DC816" i="64" s="1"/>
  <c r="DC817" i="64" a="1"/>
  <c r="DC817" i="64" s="1"/>
  <c r="DC813" i="64" a="1"/>
  <c r="DC813" i="64" s="1"/>
  <c r="DC797" i="64" a="1"/>
  <c r="DC797" i="64" s="1"/>
  <c r="DC798" i="64" a="1"/>
  <c r="DC798" i="64" s="1"/>
  <c r="DC814" i="64" a="1"/>
  <c r="DC814" i="64" s="1"/>
  <c r="DC799" i="64" a="1"/>
  <c r="DC799" i="64" s="1"/>
  <c r="DB848" i="64"/>
  <c r="DK848" i="64"/>
  <c r="DI848" i="64"/>
  <c r="AE797" i="64" a="1"/>
  <c r="AE797" i="64" s="1"/>
  <c r="AE805" i="64" s="1"/>
  <c r="AE814" i="64" a="1"/>
  <c r="AE814" i="64" s="1"/>
  <c r="AE798" i="64" a="1"/>
  <c r="AE798" i="64" s="1"/>
  <c r="AE806" i="64" s="1"/>
  <c r="AE799" i="64" a="1"/>
  <c r="AE799" i="64" s="1"/>
  <c r="AE807" i="64" s="1"/>
  <c r="AE800" i="64" a="1"/>
  <c r="AE800" i="64" s="1"/>
  <c r="AE808" i="64" s="1"/>
  <c r="AE801" i="64" a="1"/>
  <c r="AE801" i="64" s="1"/>
  <c r="AE809" i="64" s="1"/>
  <c r="AE815" i="64" a="1"/>
  <c r="AE815" i="64" s="1"/>
  <c r="AE816" i="64" a="1"/>
  <c r="AE816" i="64" s="1"/>
  <c r="AE813" i="64" a="1"/>
  <c r="AE813" i="64" s="1"/>
  <c r="AE817" i="64" a="1"/>
  <c r="AE817" i="64" s="1"/>
  <c r="DG848" i="64"/>
  <c r="DD848" i="64"/>
  <c r="DE848" i="64"/>
  <c r="DC848" i="64"/>
  <c r="DJ848" i="64"/>
  <c r="DH848" i="64"/>
  <c r="CX848" i="64"/>
  <c r="CU848" i="64"/>
  <c r="CO848" i="64"/>
  <c r="CY848" i="64"/>
  <c r="CP848" i="64"/>
  <c r="CT848" i="64"/>
  <c r="CR848" i="64"/>
  <c r="CQ848" i="64"/>
  <c r="DA848" i="64"/>
  <c r="CS848" i="64"/>
  <c r="CZ848" i="64"/>
  <c r="CW848" i="64"/>
  <c r="DA207" i="64"/>
  <c r="DA210" i="64" s="1"/>
  <c r="DA212" i="64" s="1"/>
  <c r="AE208" i="64" a="1"/>
  <c r="AE208" i="64" s="1"/>
  <c r="AE207" i="64" s="1"/>
  <c r="AE209" i="64" a="1"/>
  <c r="AE209" i="64" s="1"/>
  <c r="AD210" i="64"/>
  <c r="AD212" i="64" s="1"/>
  <c r="DC209" i="64" a="1"/>
  <c r="DC209" i="64" s="1"/>
  <c r="DC208" i="64" a="1"/>
  <c r="DC208" i="64" s="1"/>
  <c r="AC1023" i="64"/>
  <c r="AD1021" i="64"/>
  <c r="AD772" i="64"/>
  <c r="AD774" i="64" s="1"/>
  <c r="DA1023" i="64"/>
  <c r="DB1021" i="64"/>
  <c r="DC331" i="64" a="1"/>
  <c r="DC331" i="64" s="1"/>
  <c r="DC1020" i="64" a="1"/>
  <c r="DC1020" i="64" s="1"/>
  <c r="AE331" i="64" a="1"/>
  <c r="AE331" i="64" s="1"/>
  <c r="AE1020" i="64" a="1"/>
  <c r="AE1020" i="64" s="1"/>
  <c r="DB772" i="64"/>
  <c r="DB774" i="64" s="1"/>
  <c r="AA1024" i="64" a="1"/>
  <c r="AD1023" i="64" a="1"/>
  <c r="AE1136" i="64" a="1"/>
  <c r="AE1046" i="64"/>
  <c r="CY1136" i="64" a="1"/>
  <c r="DC1021" i="64" a="1"/>
  <c r="AC1024" i="64" a="1"/>
  <c r="CW1024" i="64" a="1"/>
  <c r="DB732" i="64" a="1"/>
  <c r="CU1024" i="64" a="1"/>
  <c r="T1024" i="64" a="1"/>
  <c r="AE772" i="64" a="1"/>
  <c r="V1024" i="64" a="1"/>
  <c r="X1024" i="64" a="1"/>
  <c r="S1024" i="64" a="1"/>
  <c r="DC1046" i="64"/>
  <c r="AD732" i="64" a="1"/>
  <c r="CX1024" i="64" a="1"/>
  <c r="CP1024" i="64" a="1"/>
  <c r="W1024" i="64" a="1"/>
  <c r="DB1023" i="64" a="1"/>
  <c r="CR465" i="64" a="1"/>
  <c r="DH465" i="64" a="1"/>
  <c r="CZ465" i="64" a="1"/>
  <c r="U1024" i="64" a="1"/>
  <c r="Y1024" i="64" a="1"/>
  <c r="AE1021" i="64" a="1"/>
  <c r="CZ1024" i="64" a="1"/>
  <c r="CR1024" i="64" a="1"/>
  <c r="AB1024" i="64" a="1"/>
  <c r="DA1024" i="64" a="1"/>
  <c r="CT1024" i="64" a="1"/>
  <c r="CY1024" i="64" a="1"/>
  <c r="CV1024" i="64" a="1"/>
  <c r="CO1024" i="64" a="1"/>
  <c r="CS1024" i="64" a="1"/>
  <c r="Z1024" i="64" a="1"/>
  <c r="CQ1024" i="64" a="1"/>
  <c r="DC973" i="64" l="1"/>
  <c r="DC974" i="64" s="1"/>
  <c r="DC976" i="64" s="1"/>
  <c r="AE973" i="64"/>
  <c r="AE974" i="64" s="1"/>
  <c r="AE976" i="64" s="1"/>
  <c r="S510" i="64"/>
  <c r="CY1136" i="64"/>
  <c r="CY1138" i="64" s="1"/>
  <c r="DC141" i="64"/>
  <c r="DC126" i="64"/>
  <c r="AE1136" i="64"/>
  <c r="AE1138" i="64" s="1"/>
  <c r="AE126" i="64"/>
  <c r="AE141" i="64"/>
  <c r="AE138" i="64"/>
  <c r="AE137" i="64"/>
  <c r="DC140" i="64"/>
  <c r="AE125" i="64"/>
  <c r="AE140" i="64"/>
  <c r="AE139" i="64"/>
  <c r="DC124" i="64"/>
  <c r="DC139" i="64"/>
  <c r="DC138" i="64"/>
  <c r="DC137" i="64"/>
  <c r="AD127" i="64"/>
  <c r="AE124" i="64"/>
  <c r="AE123" i="64"/>
  <c r="DC125" i="64"/>
  <c r="DC123" i="64"/>
  <c r="DC112" i="64"/>
  <c r="DC122" i="64"/>
  <c r="DC127" i="64" s="1"/>
  <c r="AE122" i="64"/>
  <c r="CY144" i="64"/>
  <c r="CY145" i="64" s="1"/>
  <c r="AB142" i="64"/>
  <c r="CZ142" i="64"/>
  <c r="AA144" i="64"/>
  <c r="AE112" i="64"/>
  <c r="CV21" i="861"/>
  <c r="CT1024" i="64"/>
  <c r="AA1024" i="64"/>
  <c r="AB1024" i="64"/>
  <c r="CW1024" i="64"/>
  <c r="U1024" i="64"/>
  <c r="S1024" i="64"/>
  <c r="X1024" i="64"/>
  <c r="T1024" i="64"/>
  <c r="CZ1024" i="64"/>
  <c r="V1024" i="64"/>
  <c r="W1024" i="64"/>
  <c r="CQ1024" i="64"/>
  <c r="CU1024" i="64"/>
  <c r="Z1024" i="64"/>
  <c r="CV1024" i="64"/>
  <c r="CR1024" i="64"/>
  <c r="CY1024" i="64"/>
  <c r="CS1024" i="64"/>
  <c r="CP1024" i="64"/>
  <c r="CX1024" i="64"/>
  <c r="Y1024" i="64"/>
  <c r="CO1024" i="64"/>
  <c r="AC835" i="64"/>
  <c r="AC840" i="64" s="1"/>
  <c r="DC806" i="64"/>
  <c r="DC836" i="64" s="1"/>
  <c r="DC805" i="64"/>
  <c r="DC835" i="64" s="1"/>
  <c r="DC840" i="64" s="1"/>
  <c r="DC808" i="64"/>
  <c r="DC838" i="64" s="1"/>
  <c r="DC809" i="64"/>
  <c r="DC839" i="64" s="1"/>
  <c r="DC807" i="64"/>
  <c r="DC837" i="64" s="1"/>
  <c r="DA809" i="64"/>
  <c r="DA839" i="64" s="1"/>
  <c r="DA808" i="64"/>
  <c r="DA838" i="64" s="1"/>
  <c r="DA807" i="64"/>
  <c r="DA837" i="64" s="1"/>
  <c r="DA806" i="64"/>
  <c r="DA836" i="64" s="1"/>
  <c r="DA805" i="64"/>
  <c r="DA835" i="64" s="1"/>
  <c r="DA840" i="64" s="1"/>
  <c r="CX809" i="64"/>
  <c r="CX839" i="64" s="1"/>
  <c r="CX808" i="64"/>
  <c r="CX838" i="64" s="1"/>
  <c r="CX807" i="64"/>
  <c r="CX837" i="64" s="1"/>
  <c r="CX805" i="64"/>
  <c r="CX835" i="64" s="1"/>
  <c r="CX840" i="64" s="1"/>
  <c r="CX806" i="64"/>
  <c r="CX836" i="64" s="1"/>
  <c r="CQ806" i="64"/>
  <c r="CQ836" i="64" s="1"/>
  <c r="CQ809" i="64"/>
  <c r="CQ839" i="64" s="1"/>
  <c r="CQ805" i="64"/>
  <c r="CQ835" i="64" s="1"/>
  <c r="CQ840" i="64" s="1"/>
  <c r="CQ807" i="64"/>
  <c r="CQ837" i="64" s="1"/>
  <c r="CQ808" i="64"/>
  <c r="CQ838" i="64" s="1"/>
  <c r="CP805" i="64"/>
  <c r="CP835" i="64" s="1"/>
  <c r="CP840" i="64" s="1"/>
  <c r="CP809" i="64"/>
  <c r="CP839" i="64" s="1"/>
  <c r="CP808" i="64"/>
  <c r="CP838" i="64" s="1"/>
  <c r="CP806" i="64"/>
  <c r="CP836" i="64" s="1"/>
  <c r="CP807" i="64"/>
  <c r="CP837" i="64" s="1"/>
  <c r="DB805" i="64"/>
  <c r="DB835" i="64" s="1"/>
  <c r="DB840" i="64" s="1"/>
  <c r="CZ809" i="64"/>
  <c r="CZ839" i="64" s="1"/>
  <c r="CZ808" i="64"/>
  <c r="CZ838" i="64" s="1"/>
  <c r="CZ807" i="64"/>
  <c r="CZ837" i="64" s="1"/>
  <c r="CZ806" i="64"/>
  <c r="CZ836" i="64" s="1"/>
  <c r="CZ805" i="64"/>
  <c r="CZ835" i="64" s="1"/>
  <c r="CZ840" i="64" s="1"/>
  <c r="DB806" i="64"/>
  <c r="DB836" i="64" s="1"/>
  <c r="CS809" i="64"/>
  <c r="CS839" i="64" s="1"/>
  <c r="CS805" i="64"/>
  <c r="CS835" i="64" s="1"/>
  <c r="CS840" i="64" s="1"/>
  <c r="CS808" i="64"/>
  <c r="CS838" i="64" s="1"/>
  <c r="CS806" i="64"/>
  <c r="CS836" i="64" s="1"/>
  <c r="CS807" i="64"/>
  <c r="CS837" i="64" s="1"/>
  <c r="CW809" i="64"/>
  <c r="CW839" i="64" s="1"/>
  <c r="CW807" i="64"/>
  <c r="CW837" i="64" s="1"/>
  <c r="CW808" i="64"/>
  <c r="CW838" i="64" s="1"/>
  <c r="CW806" i="64"/>
  <c r="CW836" i="64" s="1"/>
  <c r="CW805" i="64"/>
  <c r="CW835" i="64" s="1"/>
  <c r="CW840" i="64" s="1"/>
  <c r="CR808" i="64"/>
  <c r="CR838" i="64" s="1"/>
  <c r="CR809" i="64"/>
  <c r="CR839" i="64" s="1"/>
  <c r="CR805" i="64"/>
  <c r="CR835" i="64" s="1"/>
  <c r="CR840" i="64" s="1"/>
  <c r="CR807" i="64"/>
  <c r="CR837" i="64" s="1"/>
  <c r="CR806" i="64"/>
  <c r="CR836" i="64" s="1"/>
  <c r="CO809" i="64"/>
  <c r="CO839" i="64" s="1"/>
  <c r="CO807" i="64"/>
  <c r="CO837" i="64" s="1"/>
  <c r="CO808" i="64"/>
  <c r="CO838" i="64" s="1"/>
  <c r="CO806" i="64"/>
  <c r="CO836" i="64" s="1"/>
  <c r="CO805" i="64"/>
  <c r="CO835" i="64" s="1"/>
  <c r="CO840" i="64" s="1"/>
  <c r="CT808" i="64"/>
  <c r="CT838" i="64" s="1"/>
  <c r="CT809" i="64"/>
  <c r="CT839" i="64" s="1"/>
  <c r="CT807" i="64"/>
  <c r="CT837" i="64" s="1"/>
  <c r="CT805" i="64"/>
  <c r="CT835" i="64" s="1"/>
  <c r="CT840" i="64" s="1"/>
  <c r="CT806" i="64"/>
  <c r="CT836" i="64" s="1"/>
  <c r="DB807" i="64"/>
  <c r="DB837" i="64" s="1"/>
  <c r="CY809" i="64"/>
  <c r="CY839" i="64" s="1"/>
  <c r="CY808" i="64"/>
  <c r="CY838" i="64" s="1"/>
  <c r="CY807" i="64"/>
  <c r="CY837" i="64" s="1"/>
  <c r="CY806" i="64"/>
  <c r="CY836" i="64" s="1"/>
  <c r="CY805" i="64"/>
  <c r="CY835" i="64" s="1"/>
  <c r="CY840" i="64" s="1"/>
  <c r="DB809" i="64"/>
  <c r="DB839" i="64" s="1"/>
  <c r="DB808" i="64"/>
  <c r="DB838" i="64" s="1"/>
  <c r="CU805" i="64"/>
  <c r="CU835" i="64" s="1"/>
  <c r="CU840" i="64" s="1"/>
  <c r="CU807" i="64"/>
  <c r="CU837" i="64" s="1"/>
  <c r="CU809" i="64"/>
  <c r="CU839" i="64" s="1"/>
  <c r="CU808" i="64"/>
  <c r="CU838" i="64" s="1"/>
  <c r="CU806" i="64"/>
  <c r="CU836" i="64" s="1"/>
  <c r="AE836" i="64"/>
  <c r="AE839" i="64"/>
  <c r="AE838" i="64"/>
  <c r="AE835" i="64"/>
  <c r="AE837" i="64"/>
  <c r="AB840" i="64"/>
  <c r="Y840" i="64"/>
  <c r="V840" i="64"/>
  <c r="AA840" i="64"/>
  <c r="U840" i="64"/>
  <c r="W840" i="64"/>
  <c r="AD840" i="64"/>
  <c r="X840" i="64"/>
  <c r="T840" i="64"/>
  <c r="Z840" i="64"/>
  <c r="W821" i="64"/>
  <c r="T823" i="64"/>
  <c r="AD824" i="64"/>
  <c r="AB822" i="64"/>
  <c r="X821" i="64"/>
  <c r="AB820" i="64"/>
  <c r="Z822" i="64"/>
  <c r="Y821" i="64"/>
  <c r="AA823" i="64"/>
  <c r="W823" i="64"/>
  <c r="U820" i="64"/>
  <c r="AC822" i="64"/>
  <c r="X823" i="64"/>
  <c r="CV824" i="64"/>
  <c r="X824" i="64"/>
  <c r="Z824" i="64"/>
  <c r="Z820" i="64"/>
  <c r="AB823" i="64"/>
  <c r="V823" i="64"/>
  <c r="Z823" i="64"/>
  <c r="Y822" i="64"/>
  <c r="U821" i="64"/>
  <c r="U823" i="64"/>
  <c r="AA821" i="64"/>
  <c r="AD822" i="64"/>
  <c r="X822" i="64"/>
  <c r="T820" i="64"/>
  <c r="CV823" i="64"/>
  <c r="AB821" i="64"/>
  <c r="V821" i="64"/>
  <c r="Z821" i="64"/>
  <c r="Y824" i="64"/>
  <c r="AB824" i="64"/>
  <c r="V822" i="64"/>
  <c r="AA824" i="64"/>
  <c r="Y820" i="64"/>
  <c r="V820" i="64"/>
  <c r="W824" i="64"/>
  <c r="AA820" i="64"/>
  <c r="Y823" i="64"/>
  <c r="AD821" i="64"/>
  <c r="AA822" i="64"/>
  <c r="U822" i="64"/>
  <c r="W822" i="64"/>
  <c r="AD823" i="64"/>
  <c r="W820" i="64"/>
  <c r="AD820" i="64"/>
  <c r="U824" i="64"/>
  <c r="T821" i="64"/>
  <c r="CV821" i="64"/>
  <c r="AC824" i="64"/>
  <c r="T822" i="64"/>
  <c r="CV820" i="64"/>
  <c r="AC821" i="64"/>
  <c r="X820" i="64"/>
  <c r="T824" i="64"/>
  <c r="CV822" i="64"/>
  <c r="AC823" i="64"/>
  <c r="V824" i="64"/>
  <c r="S820" i="64"/>
  <c r="AE820" i="64"/>
  <c r="AE823" i="64"/>
  <c r="AE824" i="64"/>
  <c r="AE822" i="64"/>
  <c r="AE821" i="64"/>
  <c r="S821" i="64"/>
  <c r="S824" i="64"/>
  <c r="S822" i="64"/>
  <c r="S823" i="64"/>
  <c r="DB207" i="64"/>
  <c r="DB210" i="64" s="1"/>
  <c r="DB212" i="64" s="1"/>
  <c r="AE210" i="64"/>
  <c r="AE212" i="64" s="1"/>
  <c r="AE772" i="64"/>
  <c r="DC1021" i="64"/>
  <c r="AE1021" i="64"/>
  <c r="AD1023" i="64"/>
  <c r="AC1024" i="64"/>
  <c r="DB1023" i="64"/>
  <c r="DA1024" i="64"/>
  <c r="CX736" i="64"/>
  <c r="CO740" i="64"/>
  <c r="CR736" i="64"/>
  <c r="CZ736" i="64"/>
  <c r="CS736" i="64"/>
  <c r="CQ736" i="64"/>
  <c r="CY736" i="64"/>
  <c r="CP736" i="64"/>
  <c r="DC312" i="64" a="1"/>
  <c r="DC312" i="64" s="1"/>
  <c r="DC773" i="64" a="1"/>
  <c r="DC773" i="64" s="1"/>
  <c r="CV736" i="64"/>
  <c r="CW736" i="64"/>
  <c r="CT736" i="64"/>
  <c r="CU736" i="64"/>
  <c r="AE312" i="64" a="1"/>
  <c r="AE312" i="64" s="1"/>
  <c r="AE773" i="64" a="1"/>
  <c r="AE773" i="64" s="1"/>
  <c r="DC739" i="64" a="1"/>
  <c r="DC739" i="64" s="1"/>
  <c r="DC299" i="64" a="1"/>
  <c r="DC299" i="64" s="1"/>
  <c r="AE739" i="64" a="1"/>
  <c r="AE739" i="64" s="1"/>
  <c r="AE299" i="64" a="1"/>
  <c r="AE299" i="64" s="1"/>
  <c r="W740" i="64"/>
  <c r="W736" i="64"/>
  <c r="Y740" i="64"/>
  <c r="Y736" i="64"/>
  <c r="S740" i="64"/>
  <c r="S736" i="64"/>
  <c r="AA740" i="64"/>
  <c r="AA736" i="64"/>
  <c r="U740" i="64"/>
  <c r="U736" i="64"/>
  <c r="V740" i="64"/>
  <c r="V736" i="64"/>
  <c r="T740" i="64"/>
  <c r="T736" i="64"/>
  <c r="Z740" i="64"/>
  <c r="Z736" i="64"/>
  <c r="AB736" i="64"/>
  <c r="X740" i="64"/>
  <c r="X736" i="64"/>
  <c r="DA736" i="64"/>
  <c r="AC736" i="64"/>
  <c r="DB732" i="64"/>
  <c r="DB740" i="64" s="1"/>
  <c r="AD732" i="64"/>
  <c r="AD740" i="64" s="1"/>
  <c r="DC735" i="64" a="1"/>
  <c r="DC735" i="64" s="1"/>
  <c r="AE735" i="64" a="1"/>
  <c r="AE735" i="64" s="1"/>
  <c r="DC4" i="64"/>
  <c r="DC731" i="64" a="1"/>
  <c r="DC731" i="64" s="1"/>
  <c r="AE4" i="64"/>
  <c r="AE731" i="64" a="1"/>
  <c r="AE731" i="64" s="1"/>
  <c r="DD52" i="863" a="1"/>
  <c r="DD52" i="863" s="1"/>
  <c r="DD40" i="863"/>
  <c r="U68" i="861"/>
  <c r="AF259" i="64"/>
  <c r="AF7" i="64"/>
  <c r="AE8" i="64" s="1"/>
  <c r="AD8" i="64"/>
  <c r="Y44" i="861"/>
  <c r="Y85" i="861" s="1"/>
  <c r="CU65" i="861"/>
  <c r="DD53" i="863" a="1"/>
  <c r="DD53" i="863" s="1"/>
  <c r="DD7" i="863"/>
  <c r="DD41" i="863"/>
  <c r="DD3" i="863"/>
  <c r="DD68" i="863" s="1" a="1"/>
  <c r="DD68" i="863" s="1"/>
  <c r="DD38" i="863"/>
  <c r="DD39" i="863"/>
  <c r="DD54" i="863" a="1"/>
  <c r="DD54" i="863" s="1"/>
  <c r="DE2" i="863"/>
  <c r="DD55" i="863" a="1"/>
  <c r="DD55" i="863" s="1"/>
  <c r="DD8" i="863"/>
  <c r="DD56" i="863" a="1"/>
  <c r="DD56" i="863" s="1"/>
  <c r="DC42" i="863"/>
  <c r="DC21" i="863" s="1"/>
  <c r="DC30" i="861" s="1"/>
  <c r="DC4" i="863"/>
  <c r="DC66" i="863" a="1"/>
  <c r="DC66" i="863" s="1"/>
  <c r="DC57" i="863"/>
  <c r="DC68" i="863" a="1"/>
  <c r="DC68" i="863" s="1"/>
  <c r="DC1" i="863"/>
  <c r="DC43" i="863"/>
  <c r="AF1" i="64"/>
  <c r="AG2" i="64"/>
  <c r="AF3" i="64"/>
  <c r="DC1" i="64"/>
  <c r="DC263" i="64"/>
  <c r="DC281" i="64"/>
  <c r="DD8" i="64"/>
  <c r="DD277" i="64"/>
  <c r="DD3" i="64"/>
  <c r="DD975" i="64" s="1" a="1"/>
  <c r="DD975" i="64" s="1"/>
  <c r="DD259" i="64"/>
  <c r="DD7" i="64"/>
  <c r="DE2" i="64"/>
  <c r="DD278" i="64"/>
  <c r="DD260" i="64"/>
  <c r="DD261" i="64"/>
  <c r="DD279" i="64"/>
  <c r="DD262" i="64"/>
  <c r="DD280" i="64"/>
  <c r="DC1" i="864"/>
  <c r="AD30" i="861"/>
  <c r="DC2" i="861"/>
  <c r="DC1" i="861" s="1"/>
  <c r="DC24" i="864"/>
  <c r="AE43" i="863"/>
  <c r="AE42" i="863"/>
  <c r="AE21" i="863" s="1"/>
  <c r="AE24" i="864"/>
  <c r="AE92" i="861" s="1"/>
  <c r="DD9" i="861"/>
  <c r="DD8" i="861"/>
  <c r="DD4" i="861"/>
  <c r="DD5" i="861" s="1"/>
  <c r="DE3" i="861"/>
  <c r="AE57" i="863"/>
  <c r="AE70" i="863" a="1"/>
  <c r="AE70" i="863" s="1"/>
  <c r="AE68" i="863" a="1"/>
  <c r="AE68" i="863" s="1"/>
  <c r="AE66" i="863" a="1"/>
  <c r="AE66" i="863" s="1"/>
  <c r="AE4" i="863"/>
  <c r="AH1" i="861"/>
  <c r="AH8" i="861"/>
  <c r="AI3" i="861"/>
  <c r="AH4" i="861"/>
  <c r="AH5" i="861" s="1"/>
  <c r="AF56" i="863" a="1"/>
  <c r="AF56" i="863" s="1"/>
  <c r="AF55" i="863" a="1"/>
  <c r="AF55" i="863" s="1"/>
  <c r="AF39" i="863"/>
  <c r="AF41" i="863"/>
  <c r="AF54" i="863" a="1"/>
  <c r="AF54" i="863" s="1"/>
  <c r="AF53" i="863" a="1"/>
  <c r="AF53" i="863" s="1"/>
  <c r="AF52" i="863" a="1"/>
  <c r="AF52" i="863" s="1"/>
  <c r="AF3" i="863"/>
  <c r="AF1" i="863"/>
  <c r="AF38" i="863"/>
  <c r="AG2" i="863"/>
  <c r="AG40" i="863" s="1"/>
  <c r="AF22" i="864"/>
  <c r="AF20" i="864"/>
  <c r="AF21" i="864"/>
  <c r="AF1" i="864"/>
  <c r="AF3" i="864"/>
  <c r="AF4" i="864" s="1"/>
  <c r="AG2" i="864"/>
  <c r="AG23" i="864" s="1"/>
  <c r="DD7" i="864"/>
  <c r="DD22" i="864"/>
  <c r="DD21" i="864"/>
  <c r="DD20" i="864"/>
  <c r="DD3" i="864"/>
  <c r="DD4" i="864" s="1"/>
  <c r="DD8" i="864"/>
  <c r="DE2" i="864"/>
  <c r="DE23" i="864" s="1"/>
  <c r="AE4" i="864"/>
  <c r="Q1" i="860"/>
  <c r="Q7" i="860"/>
  <c r="Q3" i="860"/>
  <c r="Q4" i="860" s="1"/>
  <c r="S1" i="860"/>
  <c r="T2" i="860"/>
  <c r="S3" i="860"/>
  <c r="S4" i="860" s="1"/>
  <c r="S7" i="860"/>
  <c r="CW4" i="860"/>
  <c r="CW1" i="860"/>
  <c r="CX9" i="860"/>
  <c r="CX8" i="860"/>
  <c r="CX3" i="860"/>
  <c r="CY2" i="860"/>
  <c r="Y1814" i="64"/>
  <c r="Y1816" i="64" s="1"/>
  <c r="X1859" i="64"/>
  <c r="Y1857" i="64"/>
  <c r="CV1836" i="64"/>
  <c r="Y1836" i="64"/>
  <c r="Y1838" i="64" s="1"/>
  <c r="X1838" i="64"/>
  <c r="CY1857" i="64"/>
  <c r="CY1859" i="64" s="1"/>
  <c r="CU1838" i="64"/>
  <c r="CU1814" i="64"/>
  <c r="CU1816" i="64" s="1"/>
  <c r="CS1955" i="64"/>
  <c r="CR1955" i="64"/>
  <c r="CZ465" i="64"/>
  <c r="CR465" i="64"/>
  <c r="DH465" i="64"/>
  <c r="CQ1792" i="64"/>
  <c r="CQ1794" i="64" s="1"/>
  <c r="E2483" i="64"/>
  <c r="E2484" i="64"/>
  <c r="E624" i="64"/>
  <c r="G2398" i="64"/>
  <c r="G2394" i="64"/>
  <c r="E1646" i="64"/>
  <c r="AE1023" i="64" a="1"/>
  <c r="AD1024" i="64" a="1"/>
  <c r="CR2302" i="64" a="1"/>
  <c r="CS2302" i="64" a="1"/>
  <c r="CS2275" i="64" a="1"/>
  <c r="CZ1136" i="64" a="1"/>
  <c r="DC772" i="64" a="1"/>
  <c r="CR2275" i="64" a="1"/>
  <c r="DC1023" i="64" a="1"/>
  <c r="DC732" i="64" a="1"/>
  <c r="DB1024" i="64" a="1"/>
  <c r="AE732" i="64" a="1"/>
  <c r="AF972" i="64" l="1" a="1"/>
  <c r="AF972" i="64" s="1"/>
  <c r="AF975" i="64" a="1"/>
  <c r="AF975" i="64" s="1"/>
  <c r="DD971" i="64" a="1"/>
  <c r="DD971" i="64" s="1"/>
  <c r="DD972" i="64" a="1"/>
  <c r="DD972" i="64" s="1"/>
  <c r="AF971" i="64" a="1"/>
  <c r="AF971" i="64" s="1"/>
  <c r="S511" i="64"/>
  <c r="S516" i="64" s="1"/>
  <c r="S500" i="64"/>
  <c r="DD509" i="64" a="1"/>
  <c r="DD509" i="64" s="1"/>
  <c r="DD498" i="64" a="1"/>
  <c r="DD498" i="64" s="1"/>
  <c r="AF509" i="64" a="1"/>
  <c r="AF509" i="64" s="1"/>
  <c r="AF498" i="64" a="1"/>
  <c r="AF498" i="64" s="1"/>
  <c r="CZ1136" i="64"/>
  <c r="CZ1138" i="64" s="1"/>
  <c r="DD501" i="64" a="1"/>
  <c r="DD501" i="64" s="1"/>
  <c r="DD515" i="64" a="1"/>
  <c r="DD515" i="64" s="1"/>
  <c r="AF515" i="64" a="1"/>
  <c r="AF515" i="64" s="1"/>
  <c r="AF501" i="64" a="1"/>
  <c r="AF501" i="64" s="1"/>
  <c r="AF111" i="64" a="1"/>
  <c r="AF111" i="64" s="1"/>
  <c r="AF1121" i="64" a="1"/>
  <c r="AF1121" i="64" s="1"/>
  <c r="DD111" i="64" a="1"/>
  <c r="DD111" i="64" s="1"/>
  <c r="DD1121" i="64" a="1"/>
  <c r="DD1121" i="64" s="1"/>
  <c r="AE127" i="64"/>
  <c r="AA145" i="64"/>
  <c r="DD134" i="64" a="1"/>
  <c r="DD134" i="64" s="1"/>
  <c r="DD131" i="64" a="1"/>
  <c r="DD131" i="64" s="1"/>
  <c r="DD133" i="64" a="1"/>
  <c r="DD133" i="64" s="1"/>
  <c r="DD119" i="64" a="1"/>
  <c r="DD119" i="64" s="1"/>
  <c r="DD116" i="64" a="1"/>
  <c r="DD116" i="64" s="1"/>
  <c r="DD118" i="64" a="1"/>
  <c r="DD118" i="64" s="1"/>
  <c r="DD132" i="64" a="1"/>
  <c r="DD132" i="64" s="1"/>
  <c r="DD130" i="64" a="1"/>
  <c r="DD130" i="64" s="1"/>
  <c r="DD115" i="64" a="1"/>
  <c r="DD115" i="64" s="1"/>
  <c r="DD117" i="64" a="1"/>
  <c r="DD117" i="64" s="1"/>
  <c r="AF133" i="64" a="1"/>
  <c r="AF133" i="64" s="1"/>
  <c r="AF134" i="64" a="1"/>
  <c r="AF134" i="64" s="1"/>
  <c r="AF119" i="64" a="1"/>
  <c r="AF119" i="64" s="1"/>
  <c r="AF117" i="64" a="1"/>
  <c r="AF117" i="64" s="1"/>
  <c r="AF116" i="64" a="1"/>
  <c r="AF116" i="64" s="1"/>
  <c r="AF118" i="64" a="1"/>
  <c r="AF118" i="64" s="1"/>
  <c r="AF131" i="64" a="1"/>
  <c r="AF131" i="64" s="1"/>
  <c r="AF130" i="64" a="1"/>
  <c r="AF130" i="64" s="1"/>
  <c r="AF132" i="64" a="1"/>
  <c r="AF132" i="64" s="1"/>
  <c r="AF115" i="64" a="1"/>
  <c r="AF115" i="64" s="1"/>
  <c r="AC142" i="64"/>
  <c r="CZ144" i="64"/>
  <c r="CZ145" i="64" s="1"/>
  <c r="DA142" i="64"/>
  <c r="AB144" i="64"/>
  <c r="AB145" i="64" s="1"/>
  <c r="AF108" i="64" a="1"/>
  <c r="AF108" i="64" s="1"/>
  <c r="AF107" i="64" a="1"/>
  <c r="AF107" i="64" s="1"/>
  <c r="AF110" i="64" a="1"/>
  <c r="AF110" i="64" s="1"/>
  <c r="AF109" i="64" a="1"/>
  <c r="AF109" i="64" s="1"/>
  <c r="DD346" i="64" a="1"/>
  <c r="DD346" i="64" s="1"/>
  <c r="DD110" i="64" a="1"/>
  <c r="DD110" i="64" s="1"/>
  <c r="DD109" i="64" a="1"/>
  <c r="DD109" i="64" s="1"/>
  <c r="DD108" i="64" a="1"/>
  <c r="DD108" i="64" s="1"/>
  <c r="DD107" i="64" a="1"/>
  <c r="DD107" i="64" s="1"/>
  <c r="AF346" i="64" a="1"/>
  <c r="AF346" i="64" s="1"/>
  <c r="AH347" i="64" s="1"/>
  <c r="DD1045" i="64" a="1"/>
  <c r="DD1045" i="64" s="1"/>
  <c r="CW21" i="861"/>
  <c r="AF1045" i="64" a="1"/>
  <c r="AF1045" i="64" s="1"/>
  <c r="DB821" i="64"/>
  <c r="AE840" i="64"/>
  <c r="DD832" i="64" a="1"/>
  <c r="DD832" i="64" s="1"/>
  <c r="DD831" i="64" a="1"/>
  <c r="DD831" i="64" s="1"/>
  <c r="DD830" i="64" a="1"/>
  <c r="DD830" i="64" s="1"/>
  <c r="DD829" i="64" a="1"/>
  <c r="DD829" i="64" s="1"/>
  <c r="DD828" i="64" a="1"/>
  <c r="DD828" i="64" s="1"/>
  <c r="AF831" i="64" a="1"/>
  <c r="AF831" i="64" s="1"/>
  <c r="AF830" i="64" a="1"/>
  <c r="AF830" i="64" s="1"/>
  <c r="AF829" i="64" a="1"/>
  <c r="AF829" i="64" s="1"/>
  <c r="AF832" i="64" a="1"/>
  <c r="AF832" i="64" s="1"/>
  <c r="AF828" i="64" a="1"/>
  <c r="AF828" i="64" s="1"/>
  <c r="Z825" i="64"/>
  <c r="Z842" i="64" s="1"/>
  <c r="Z843" i="64" s="1"/>
  <c r="AA825" i="64"/>
  <c r="AA842" i="64" s="1"/>
  <c r="AA843" i="64" s="1"/>
  <c r="V825" i="64"/>
  <c r="V842" i="64" s="1"/>
  <c r="V843" i="64" s="1"/>
  <c r="AB825" i="64"/>
  <c r="AB842" i="64" s="1"/>
  <c r="AB843" i="64" s="1"/>
  <c r="Y825" i="64"/>
  <c r="Y842" i="64" s="1"/>
  <c r="Y843" i="64" s="1"/>
  <c r="T825" i="64"/>
  <c r="T842" i="64" s="1"/>
  <c r="T843" i="64" s="1"/>
  <c r="AD825" i="64"/>
  <c r="AD842" i="64" s="1"/>
  <c r="AD843" i="64" s="1"/>
  <c r="W825" i="64"/>
  <c r="W842" i="64" s="1"/>
  <c r="W843" i="64" s="1"/>
  <c r="AC825" i="64"/>
  <c r="AC842" i="64" s="1"/>
  <c r="AC843" i="64" s="1"/>
  <c r="U825" i="64"/>
  <c r="U842" i="64" s="1"/>
  <c r="U843" i="64" s="1"/>
  <c r="X825" i="64"/>
  <c r="X842" i="64" s="1"/>
  <c r="X843" i="64" s="1"/>
  <c r="CS820" i="64"/>
  <c r="CT822" i="64"/>
  <c r="DA820" i="64"/>
  <c r="DA825" i="64" s="1"/>
  <c r="DA842" i="64" s="1"/>
  <c r="DA843" i="64" s="1"/>
  <c r="CQ822" i="64"/>
  <c r="DB823" i="64"/>
  <c r="CQ820" i="64"/>
  <c r="CT824" i="64"/>
  <c r="DA821" i="64"/>
  <c r="CZ821" i="64"/>
  <c r="CQ824" i="64"/>
  <c r="DB822" i="64"/>
  <c r="DA824" i="64"/>
  <c r="CZ823" i="64"/>
  <c r="DB820" i="64"/>
  <c r="DB825" i="64" s="1"/>
  <c r="DB842" i="64" s="1"/>
  <c r="DB843" i="64" s="1"/>
  <c r="DA823" i="64"/>
  <c r="CZ824" i="64"/>
  <c r="CO824" i="64"/>
  <c r="DA822" i="64"/>
  <c r="CZ820" i="64"/>
  <c r="CX820" i="64"/>
  <c r="DC823" i="64"/>
  <c r="CO823" i="64"/>
  <c r="CW820" i="64"/>
  <c r="CZ822" i="64"/>
  <c r="CX821" i="64"/>
  <c r="CY822" i="64"/>
  <c r="CW821" i="64"/>
  <c r="DC821" i="64"/>
  <c r="CX822" i="64"/>
  <c r="CO821" i="64"/>
  <c r="CY823" i="64"/>
  <c r="CO822" i="64"/>
  <c r="CW823" i="64"/>
  <c r="CP820" i="64"/>
  <c r="CP825" i="64" s="1"/>
  <c r="CP842" i="64" s="1"/>
  <c r="CP843" i="64" s="1"/>
  <c r="CX824" i="64"/>
  <c r="DB824" i="64"/>
  <c r="CY821" i="64"/>
  <c r="CO820" i="64"/>
  <c r="CO825" i="64" s="1"/>
  <c r="CO842" i="64" s="1"/>
  <c r="CO843" i="64" s="1"/>
  <c r="CW824" i="64"/>
  <c r="CP824" i="64"/>
  <c r="CX823" i="64"/>
  <c r="CY824" i="64"/>
  <c r="CR824" i="64"/>
  <c r="CW822" i="64"/>
  <c r="CP821" i="64"/>
  <c r="CR822" i="64"/>
  <c r="CS822" i="64"/>
  <c r="CP822" i="64"/>
  <c r="CU823" i="64"/>
  <c r="CY820" i="64"/>
  <c r="CY825" i="64" s="1"/>
  <c r="CY842" i="64" s="1"/>
  <c r="CY843" i="64" s="1"/>
  <c r="DC824" i="64"/>
  <c r="CR821" i="64"/>
  <c r="CS823" i="64"/>
  <c r="CP823" i="64"/>
  <c r="CU824" i="64"/>
  <c r="CV825" i="64"/>
  <c r="CV842" i="64" s="1"/>
  <c r="CV843" i="64" s="1"/>
  <c r="CR820" i="64"/>
  <c r="CS824" i="64"/>
  <c r="DC822" i="64"/>
  <c r="CU821" i="64"/>
  <c r="CT820" i="64"/>
  <c r="CT825" i="64" s="1"/>
  <c r="CT842" i="64" s="1"/>
  <c r="CT843" i="64" s="1"/>
  <c r="CR823" i="64"/>
  <c r="CS821" i="64"/>
  <c r="CQ823" i="64"/>
  <c r="CU822" i="64"/>
  <c r="CT821" i="64"/>
  <c r="CU820" i="64"/>
  <c r="CU825" i="64" s="1"/>
  <c r="CU842" i="64" s="1"/>
  <c r="CU843" i="64" s="1"/>
  <c r="CT823" i="64"/>
  <c r="DC820" i="64"/>
  <c r="CQ821" i="64"/>
  <c r="S840" i="64"/>
  <c r="AE825" i="64"/>
  <c r="DD800" i="64" a="1"/>
  <c r="DD800" i="64" s="1"/>
  <c r="DD808" i="64" s="1"/>
  <c r="DD801" i="64" a="1"/>
  <c r="DD801" i="64" s="1"/>
  <c r="DD809" i="64" s="1"/>
  <c r="DD815" i="64" a="1"/>
  <c r="DD815" i="64" s="1"/>
  <c r="DD816" i="64" a="1"/>
  <c r="DD816" i="64" s="1"/>
  <c r="DD814" i="64" a="1"/>
  <c r="DD814" i="64" s="1"/>
  <c r="DD799" i="64" a="1"/>
  <c r="DD799" i="64" s="1"/>
  <c r="DD817" i="64" a="1"/>
  <c r="DD817" i="64" s="1"/>
  <c r="DD813" i="64" a="1"/>
  <c r="DD813" i="64" s="1"/>
  <c r="DD797" i="64" a="1"/>
  <c r="DD797" i="64" s="1"/>
  <c r="DD805" i="64" s="1"/>
  <c r="DD798" i="64" a="1"/>
  <c r="DD798" i="64" s="1"/>
  <c r="DD806" i="64" s="1"/>
  <c r="AF797" i="64" a="1"/>
  <c r="AF797" i="64" s="1"/>
  <c r="AF805" i="64" s="1"/>
  <c r="AF814" i="64" a="1"/>
  <c r="AF814" i="64" s="1"/>
  <c r="AF798" i="64" a="1"/>
  <c r="AF798" i="64" s="1"/>
  <c r="AF806" i="64" s="1"/>
  <c r="AF799" i="64" a="1"/>
  <c r="AF799" i="64" s="1"/>
  <c r="AF807" i="64" s="1"/>
  <c r="AF800" i="64" a="1"/>
  <c r="AF800" i="64" s="1"/>
  <c r="AF808" i="64" s="1"/>
  <c r="AF801" i="64" a="1"/>
  <c r="AF801" i="64" s="1"/>
  <c r="AF809" i="64" s="1"/>
  <c r="AF815" i="64" a="1"/>
  <c r="AF815" i="64" s="1"/>
  <c r="AF813" i="64" a="1"/>
  <c r="AF813" i="64" s="1"/>
  <c r="AF816" i="64" a="1"/>
  <c r="AF816" i="64" s="1"/>
  <c r="AF817" i="64" a="1"/>
  <c r="AF817" i="64" s="1"/>
  <c r="S825" i="64"/>
  <c r="DC207" i="64"/>
  <c r="DC210" i="64" s="1"/>
  <c r="DC212" i="64" s="1"/>
  <c r="AF208" i="64" a="1"/>
  <c r="AF208" i="64" s="1"/>
  <c r="AF207" i="64" s="1"/>
  <c r="AF209" i="64" a="1"/>
  <c r="AF209" i="64" s="1"/>
  <c r="DD209" i="64" a="1"/>
  <c r="DD209" i="64" s="1"/>
  <c r="DD208" i="64" a="1"/>
  <c r="DD208" i="64" s="1"/>
  <c r="AE774" i="64"/>
  <c r="DB1024" i="64"/>
  <c r="AD1024" i="64"/>
  <c r="AE1023" i="64"/>
  <c r="DC1023" i="64"/>
  <c r="AF331" i="64" a="1"/>
  <c r="AF331" i="64" s="1"/>
  <c r="AF1020" i="64" a="1"/>
  <c r="AF1020" i="64" s="1"/>
  <c r="DD331" i="64" a="1"/>
  <c r="DD331" i="64" s="1"/>
  <c r="DD1020" i="64" a="1"/>
  <c r="DD1020" i="64" s="1"/>
  <c r="DC772" i="64"/>
  <c r="DC774" i="64" s="1"/>
  <c r="AF312" i="64" a="1"/>
  <c r="AF312" i="64" s="1"/>
  <c r="AF773" i="64" a="1"/>
  <c r="AF773" i="64" s="1"/>
  <c r="DD312" i="64" a="1"/>
  <c r="DD312" i="64" s="1"/>
  <c r="DD773" i="64" a="1"/>
  <c r="DD773" i="64" s="1"/>
  <c r="AF739" i="64" a="1"/>
  <c r="AF739" i="64" s="1"/>
  <c r="AF299" i="64" a="1"/>
  <c r="AF299" i="64" s="1"/>
  <c r="DD739" i="64" a="1"/>
  <c r="DD739" i="64" s="1"/>
  <c r="DD299" i="64" a="1"/>
  <c r="DD299" i="64" s="1"/>
  <c r="AD736" i="64"/>
  <c r="DB736" i="64"/>
  <c r="AE732" i="64"/>
  <c r="AE740" i="64" s="1"/>
  <c r="DC732" i="64"/>
  <c r="DC740" i="64" s="1"/>
  <c r="AF735" i="64" a="1"/>
  <c r="AF735" i="64" s="1"/>
  <c r="DD735" i="64" a="1"/>
  <c r="DD735" i="64" s="1"/>
  <c r="AF4" i="64"/>
  <c r="AF731" i="64" a="1"/>
  <c r="AF731" i="64" s="1"/>
  <c r="DD4" i="64"/>
  <c r="DD731" i="64" a="1"/>
  <c r="DD731" i="64" s="1"/>
  <c r="DE39" i="863"/>
  <c r="DE40" i="863"/>
  <c r="AG259" i="64"/>
  <c r="AG7" i="64"/>
  <c r="AF8" i="64" s="1"/>
  <c r="Z44" i="861"/>
  <c r="Z85" i="861" s="1"/>
  <c r="CV65" i="861"/>
  <c r="DE3" i="863"/>
  <c r="DE70" i="863" s="1" a="1"/>
  <c r="DE70" i="863" s="1"/>
  <c r="DD43" i="863"/>
  <c r="DE8" i="863"/>
  <c r="DE54" i="863" a="1"/>
  <c r="DE54" i="863" s="1"/>
  <c r="DE55" i="863" a="1"/>
  <c r="DE55" i="863" s="1"/>
  <c r="DE38" i="863"/>
  <c r="DE53" i="863" a="1"/>
  <c r="DE53" i="863" s="1"/>
  <c r="DE52" i="863" a="1"/>
  <c r="DE52" i="863" s="1"/>
  <c r="DE7" i="863"/>
  <c r="DE41" i="863"/>
  <c r="DF2" i="863"/>
  <c r="DE56" i="863" a="1"/>
  <c r="DE56" i="863" s="1"/>
  <c r="DD42" i="863"/>
  <c r="DD21" i="863" s="1"/>
  <c r="DD30" i="861" s="1"/>
  <c r="DD1" i="863"/>
  <c r="DD66" i="863" a="1"/>
  <c r="DD66" i="863" s="1"/>
  <c r="DD70" i="863" a="1"/>
  <c r="DD70" i="863" s="1"/>
  <c r="DD57" i="863"/>
  <c r="DD4" i="863"/>
  <c r="AG3" i="64"/>
  <c r="AG975" i="64" s="1" a="1"/>
  <c r="AG975" i="64" s="1"/>
  <c r="AH2" i="64"/>
  <c r="AG1" i="64"/>
  <c r="DD1" i="64"/>
  <c r="DD263" i="64"/>
  <c r="DD281" i="64"/>
  <c r="DE3" i="64"/>
  <c r="DE975" i="64" s="1" a="1"/>
  <c r="DE975" i="64" s="1"/>
  <c r="DE259" i="64"/>
  <c r="DE7" i="64"/>
  <c r="DF2" i="64"/>
  <c r="DE8" i="64"/>
  <c r="DE277" i="64"/>
  <c r="DE278" i="64"/>
  <c r="DE260" i="64"/>
  <c r="DE279" i="64"/>
  <c r="DE261" i="64"/>
  <c r="DE262" i="64"/>
  <c r="DE280" i="64"/>
  <c r="DD2" i="861"/>
  <c r="DD1" i="861" s="1"/>
  <c r="DD1" i="864"/>
  <c r="AG56" i="863" a="1"/>
  <c r="AG56" i="863" s="1"/>
  <c r="AG54" i="863" a="1"/>
  <c r="AG54" i="863" s="1"/>
  <c r="AG53" i="863" a="1"/>
  <c r="AG53" i="863" s="1"/>
  <c r="AG52" i="863" a="1"/>
  <c r="AG52" i="863" s="1"/>
  <c r="AG55" i="863" a="1"/>
  <c r="AG55" i="863" s="1"/>
  <c r="AG41" i="863"/>
  <c r="AG39" i="863"/>
  <c r="AG38" i="863"/>
  <c r="AH2" i="863"/>
  <c r="AH40" i="863" s="1"/>
  <c r="AG1" i="863"/>
  <c r="AG3" i="863"/>
  <c r="AF43" i="863"/>
  <c r="AF42" i="863"/>
  <c r="AF21" i="863" s="1"/>
  <c r="AE30" i="861"/>
  <c r="DD24" i="864"/>
  <c r="AF70" i="863" a="1"/>
  <c r="AF70" i="863" s="1"/>
  <c r="AF68" i="863" a="1"/>
  <c r="AF68" i="863" s="1"/>
  <c r="AF66" i="863" a="1"/>
  <c r="AF66" i="863" s="1"/>
  <c r="AF4" i="863"/>
  <c r="AF57" i="863"/>
  <c r="AI1" i="861"/>
  <c r="AI8" i="861"/>
  <c r="AJ3" i="861"/>
  <c r="AI4" i="861"/>
  <c r="AI5" i="861" s="1"/>
  <c r="AF24" i="864"/>
  <c r="AF92" i="861" s="1"/>
  <c r="DE22" i="864"/>
  <c r="DE21" i="864"/>
  <c r="DE3" i="864"/>
  <c r="DE4" i="864" s="1"/>
  <c r="DE8" i="864"/>
  <c r="DF2" i="864"/>
  <c r="DF23" i="864" s="1"/>
  <c r="DE20" i="864"/>
  <c r="DE7" i="864"/>
  <c r="AG20" i="864"/>
  <c r="AG1" i="864"/>
  <c r="AG3" i="864"/>
  <c r="AG4" i="864" s="1"/>
  <c r="AG22" i="864"/>
  <c r="AH2" i="864"/>
  <c r="AH23" i="864" s="1"/>
  <c r="AG21" i="864"/>
  <c r="DF3" i="861"/>
  <c r="DE4" i="861"/>
  <c r="DE5" i="861" s="1"/>
  <c r="DE9" i="861"/>
  <c r="DE8" i="861"/>
  <c r="T7" i="860"/>
  <c r="T3" i="860"/>
  <c r="T4" i="860" s="1"/>
  <c r="U2" i="860"/>
  <c r="T1" i="860"/>
  <c r="CX1" i="860"/>
  <c r="CX4" i="860"/>
  <c r="CY9" i="860"/>
  <c r="CY8" i="860"/>
  <c r="CY3" i="860"/>
  <c r="CZ2" i="860"/>
  <c r="CR2302" i="64"/>
  <c r="CS2302" i="64"/>
  <c r="CS2275" i="64"/>
  <c r="CR2275" i="64"/>
  <c r="Z1814" i="64"/>
  <c r="Z1816" i="64" s="1"/>
  <c r="Y1859" i="64"/>
  <c r="Z1857" i="64"/>
  <c r="CZ1857" i="64"/>
  <c r="CZ1859" i="64" s="1"/>
  <c r="Z1836" i="64"/>
  <c r="CW1836" i="64"/>
  <c r="CW1838" i="64" s="1"/>
  <c r="CV1838" i="64"/>
  <c r="CV1814" i="64"/>
  <c r="CT1955" i="64"/>
  <c r="CR1792" i="64"/>
  <c r="E625" i="64"/>
  <c r="E627" i="64"/>
  <c r="E1649" i="64"/>
  <c r="E1648" i="64"/>
  <c r="DD1021" i="64" a="1"/>
  <c r="AE1024" i="64" a="1"/>
  <c r="CT2302" i="64" a="1"/>
  <c r="DA1136" i="64" a="1"/>
  <c r="AF1136" i="64" a="1"/>
  <c r="AF1021" i="64" a="1"/>
  <c r="CT2275" i="64" a="1"/>
  <c r="DD732" i="64" a="1"/>
  <c r="AF1046" i="64"/>
  <c r="DD772" i="64" a="1"/>
  <c r="AF772" i="64" a="1"/>
  <c r="DC1024" i="64" a="1"/>
  <c r="DD1046" i="64"/>
  <c r="AF732" i="64" a="1"/>
  <c r="AF973" i="64" l="1"/>
  <c r="AF974" i="64" s="1"/>
  <c r="AF976" i="64" s="1"/>
  <c r="AG971" i="64" a="1"/>
  <c r="AG971" i="64" s="1"/>
  <c r="AG972" i="64" a="1"/>
  <c r="AG972" i="64" s="1"/>
  <c r="DE971" i="64" a="1"/>
  <c r="DE971" i="64" s="1"/>
  <c r="DE972" i="64" a="1"/>
  <c r="DE972" i="64" s="1"/>
  <c r="DD973" i="64"/>
  <c r="DD974" i="64" s="1"/>
  <c r="DD976" i="64" s="1"/>
  <c r="S502" i="64"/>
  <c r="S503" i="64" s="1"/>
  <c r="S504" i="64" s="1"/>
  <c r="S512" i="64"/>
  <c r="T507" i="64"/>
  <c r="AG509" i="64" a="1"/>
  <c r="AG509" i="64" s="1"/>
  <c r="AG498" i="64" a="1"/>
  <c r="AG498" i="64" s="1"/>
  <c r="DE509" i="64" a="1"/>
  <c r="DE509" i="64" s="1"/>
  <c r="DE498" i="64" a="1"/>
  <c r="DE498" i="64" s="1"/>
  <c r="DA1136" i="64"/>
  <c r="DA1138" i="64" s="1"/>
  <c r="DE515" i="64" a="1"/>
  <c r="DE515" i="64" s="1"/>
  <c r="DE501" i="64" a="1"/>
  <c r="DE501" i="64" s="1"/>
  <c r="AG515" i="64" a="1"/>
  <c r="AG515" i="64" s="1"/>
  <c r="AG501" i="64" a="1"/>
  <c r="AG501" i="64" s="1"/>
  <c r="DD141" i="64"/>
  <c r="AF1136" i="64"/>
  <c r="AF1138" i="64" s="1"/>
  <c r="AF126" i="64"/>
  <c r="AF141" i="64"/>
  <c r="DE111" i="64" a="1"/>
  <c r="DE111" i="64" s="1"/>
  <c r="DE1121" i="64" a="1"/>
  <c r="DE1121" i="64" s="1"/>
  <c r="AG111" i="64" a="1"/>
  <c r="AG111" i="64" s="1"/>
  <c r="AG1121" i="64" a="1"/>
  <c r="AG1121" i="64" s="1"/>
  <c r="DD126" i="64"/>
  <c r="AF140" i="64"/>
  <c r="DD138" i="64"/>
  <c r="DD137" i="64"/>
  <c r="AF124" i="64"/>
  <c r="AF139" i="64"/>
  <c r="AF122" i="64"/>
  <c r="AF137" i="64"/>
  <c r="AF138" i="64"/>
  <c r="DD124" i="64"/>
  <c r="DD139" i="64"/>
  <c r="DD125" i="64"/>
  <c r="DD140" i="64"/>
  <c r="AF125" i="64"/>
  <c r="AF123" i="64"/>
  <c r="DD112" i="64"/>
  <c r="DD122" i="64"/>
  <c r="DD127" i="64" s="1"/>
  <c r="DD123" i="64"/>
  <c r="AC144" i="64"/>
  <c r="AC145" i="64" s="1"/>
  <c r="AG134" i="64" a="1"/>
  <c r="AG134" i="64" s="1"/>
  <c r="AG119" i="64" a="1"/>
  <c r="AG119" i="64" s="1"/>
  <c r="AG117" i="64" a="1"/>
  <c r="AG117" i="64" s="1"/>
  <c r="AG118" i="64" a="1"/>
  <c r="AG118" i="64" s="1"/>
  <c r="AG116" i="64" a="1"/>
  <c r="AG116" i="64" s="1"/>
  <c r="AG131" i="64" a="1"/>
  <c r="AG131" i="64" s="1"/>
  <c r="AG130" i="64" a="1"/>
  <c r="AG130" i="64" s="1"/>
  <c r="AG132" i="64" a="1"/>
  <c r="AG132" i="64" s="1"/>
  <c r="AG133" i="64" a="1"/>
  <c r="AG133" i="64" s="1"/>
  <c r="AG115" i="64" a="1"/>
  <c r="AG115" i="64" s="1"/>
  <c r="DE133" i="64" a="1"/>
  <c r="DE133" i="64" s="1"/>
  <c r="DE119" i="64" a="1"/>
  <c r="DE119" i="64" s="1"/>
  <c r="DE118" i="64" a="1"/>
  <c r="DE118" i="64" s="1"/>
  <c r="DE116" i="64" a="1"/>
  <c r="DE116" i="64" s="1"/>
  <c r="DE115" i="64" a="1"/>
  <c r="DE115" i="64" s="1"/>
  <c r="DE132" i="64" a="1"/>
  <c r="DE132" i="64" s="1"/>
  <c r="DE130" i="64" a="1"/>
  <c r="DE130" i="64" s="1"/>
  <c r="DE117" i="64" a="1"/>
  <c r="DE117" i="64" s="1"/>
  <c r="DE131" i="64" a="1"/>
  <c r="DE131" i="64" s="1"/>
  <c r="DE134" i="64" a="1"/>
  <c r="DE134" i="64" s="1"/>
  <c r="DA144" i="64"/>
  <c r="DA145" i="64" s="1"/>
  <c r="DB142" i="64"/>
  <c r="AD142" i="64"/>
  <c r="AF112" i="64"/>
  <c r="AG346" i="64" a="1"/>
  <c r="AG346" i="64" s="1"/>
  <c r="AI347" i="64" s="1"/>
  <c r="AG107" i="64" a="1"/>
  <c r="AG107" i="64" s="1"/>
  <c r="AG110" i="64" a="1"/>
  <c r="AG110" i="64" s="1"/>
  <c r="AG109" i="64" a="1"/>
  <c r="AG109" i="64" s="1"/>
  <c r="AG108" i="64" a="1"/>
  <c r="AG108" i="64" s="1"/>
  <c r="DE346" i="64" a="1"/>
  <c r="DE346" i="64" s="1"/>
  <c r="DE107" i="64" a="1"/>
  <c r="DE107" i="64" s="1"/>
  <c r="DE110" i="64" a="1"/>
  <c r="DE110" i="64" s="1"/>
  <c r="DE109" i="64" a="1"/>
  <c r="DE109" i="64" s="1"/>
  <c r="DE108" i="64" a="1"/>
  <c r="DE108" i="64" s="1"/>
  <c r="DE1045" i="64" a="1"/>
  <c r="DE1045" i="64" s="1"/>
  <c r="AG1045" i="64" a="1"/>
  <c r="AG1045" i="64" s="1"/>
  <c r="CX21" i="861"/>
  <c r="DD807" i="64"/>
  <c r="DD837" i="64" s="1"/>
  <c r="AE842" i="64"/>
  <c r="S842" i="64"/>
  <c r="DD838" i="64"/>
  <c r="AF838" i="64"/>
  <c r="DD839" i="64"/>
  <c r="AF839" i="64"/>
  <c r="AF837" i="64"/>
  <c r="AF835" i="64"/>
  <c r="AG830" i="64" a="1"/>
  <c r="AG830" i="64" s="1"/>
  <c r="AG829" i="64" a="1"/>
  <c r="AG829" i="64" s="1"/>
  <c r="AG832" i="64" a="1"/>
  <c r="AG832" i="64" s="1"/>
  <c r="AG828" i="64" a="1"/>
  <c r="AG828" i="64" s="1"/>
  <c r="AG831" i="64" a="1"/>
  <c r="AG831" i="64" s="1"/>
  <c r="AF836" i="64"/>
  <c r="DD836" i="64"/>
  <c r="DD835" i="64"/>
  <c r="DD840" i="64" s="1"/>
  <c r="DE831" i="64" a="1"/>
  <c r="DE831" i="64" s="1"/>
  <c r="DE830" i="64" a="1"/>
  <c r="DE830" i="64" s="1"/>
  <c r="DE832" i="64" a="1"/>
  <c r="DE832" i="64" s="1"/>
  <c r="DE829" i="64" a="1"/>
  <c r="DE829" i="64" s="1"/>
  <c r="DE828" i="64" a="1"/>
  <c r="DE828" i="64" s="1"/>
  <c r="CZ825" i="64"/>
  <c r="CZ842" i="64" s="1"/>
  <c r="CZ843" i="64" s="1"/>
  <c r="CW825" i="64"/>
  <c r="CW842" i="64" s="1"/>
  <c r="CW843" i="64" s="1"/>
  <c r="CX825" i="64"/>
  <c r="CX842" i="64" s="1"/>
  <c r="CX843" i="64" s="1"/>
  <c r="DC825" i="64"/>
  <c r="DC842" i="64" s="1"/>
  <c r="DC843" i="64" s="1"/>
  <c r="CQ825" i="64"/>
  <c r="CQ842" i="64" s="1"/>
  <c r="CQ843" i="64" s="1"/>
  <c r="CS825" i="64"/>
  <c r="CS842" i="64" s="1"/>
  <c r="CS843" i="64" s="1"/>
  <c r="CR825" i="64"/>
  <c r="CR842" i="64" s="1"/>
  <c r="CR843" i="64" s="1"/>
  <c r="AF821" i="64"/>
  <c r="AF823" i="64"/>
  <c r="DD823" i="64"/>
  <c r="AF822" i="64"/>
  <c r="AF820" i="64"/>
  <c r="DD821" i="64"/>
  <c r="DD820" i="64"/>
  <c r="DE814" i="64" a="1"/>
  <c r="DE814" i="64" s="1"/>
  <c r="DE799" i="64" a="1"/>
  <c r="DE799" i="64" s="1"/>
  <c r="DE807" i="64" s="1"/>
  <c r="DE798" i="64" a="1"/>
  <c r="DE798" i="64" s="1"/>
  <c r="DE806" i="64" s="1"/>
  <c r="DE800" i="64" a="1"/>
  <c r="DE800" i="64" s="1"/>
  <c r="DE808" i="64" s="1"/>
  <c r="DE801" i="64" a="1"/>
  <c r="DE801" i="64" s="1"/>
  <c r="DE809" i="64" s="1"/>
  <c r="DE815" i="64" a="1"/>
  <c r="DE815" i="64" s="1"/>
  <c r="DE816" i="64" a="1"/>
  <c r="DE816" i="64" s="1"/>
  <c r="DE813" i="64" a="1"/>
  <c r="DE813" i="64" s="1"/>
  <c r="DE817" i="64" a="1"/>
  <c r="DE817" i="64" s="1"/>
  <c r="DE797" i="64" a="1"/>
  <c r="DE797" i="64" s="1"/>
  <c r="DE805" i="64" s="1"/>
  <c r="AG797" i="64" a="1"/>
  <c r="AG797" i="64" s="1"/>
  <c r="AG805" i="64" s="1"/>
  <c r="AG814" i="64" a="1"/>
  <c r="AG814" i="64" s="1"/>
  <c r="AG798" i="64" a="1"/>
  <c r="AG798" i="64" s="1"/>
  <c r="AG806" i="64" s="1"/>
  <c r="AG799" i="64" a="1"/>
  <c r="AG799" i="64" s="1"/>
  <c r="AG807" i="64" s="1"/>
  <c r="AG800" i="64" a="1"/>
  <c r="AG800" i="64" s="1"/>
  <c r="AG808" i="64" s="1"/>
  <c r="AG813" i="64" a="1"/>
  <c r="AG813" i="64" s="1"/>
  <c r="AG801" i="64" a="1"/>
  <c r="AG801" i="64" s="1"/>
  <c r="AG809" i="64" s="1"/>
  <c r="AG815" i="64" a="1"/>
  <c r="AG815" i="64" s="1"/>
  <c r="AG816" i="64" a="1"/>
  <c r="AG816" i="64" s="1"/>
  <c r="AG817" i="64" a="1"/>
  <c r="AG817" i="64" s="1"/>
  <c r="AF824" i="64"/>
  <c r="DD824" i="64"/>
  <c r="DD207" i="64"/>
  <c r="DD210" i="64" s="1"/>
  <c r="DD212" i="64" s="1"/>
  <c r="AF210" i="64"/>
  <c r="AF212" i="64" s="1"/>
  <c r="AG208" i="64" a="1"/>
  <c r="AG208" i="64" s="1"/>
  <c r="AG207" i="64" s="1"/>
  <c r="AG209" i="64" a="1"/>
  <c r="AG209" i="64" s="1"/>
  <c r="DE209" i="64" a="1"/>
  <c r="DE209" i="64" s="1"/>
  <c r="DE208" i="64" a="1"/>
  <c r="DE208" i="64" s="1"/>
  <c r="AE1024" i="64"/>
  <c r="DD1021" i="64"/>
  <c r="AF1021" i="64"/>
  <c r="AF772" i="64"/>
  <c r="AF774" i="64" s="1"/>
  <c r="DC1024" i="64"/>
  <c r="AG331" i="64" a="1"/>
  <c r="AG331" i="64" s="1"/>
  <c r="AG1020" i="64" a="1"/>
  <c r="AG1020" i="64" s="1"/>
  <c r="DE331" i="64" a="1"/>
  <c r="DE331" i="64" s="1"/>
  <c r="DE1020" i="64" a="1"/>
  <c r="DE1020" i="64" s="1"/>
  <c r="DD772" i="64"/>
  <c r="DD774" i="64" s="1"/>
  <c r="AG312" i="64" a="1"/>
  <c r="AG312" i="64" s="1"/>
  <c r="AG773" i="64" a="1"/>
  <c r="AG773" i="64" s="1"/>
  <c r="DE312" i="64" a="1"/>
  <c r="DE312" i="64" s="1"/>
  <c r="DE773" i="64" a="1"/>
  <c r="DE773" i="64" s="1"/>
  <c r="AG739" i="64" a="1"/>
  <c r="AG739" i="64" s="1"/>
  <c r="AG299" i="64" a="1"/>
  <c r="AG299" i="64" s="1"/>
  <c r="DE739" i="64" a="1"/>
  <c r="DE739" i="64" s="1"/>
  <c r="DE299" i="64" a="1"/>
  <c r="DE299" i="64" s="1"/>
  <c r="DC736" i="64"/>
  <c r="AE736" i="64"/>
  <c r="AF732" i="64"/>
  <c r="AF740" i="64" s="1"/>
  <c r="DD732" i="64"/>
  <c r="DD740" i="64" s="1"/>
  <c r="DE735" i="64" a="1"/>
  <c r="DE735" i="64" s="1"/>
  <c r="AG735" i="64" a="1"/>
  <c r="AG735" i="64" s="1"/>
  <c r="DE4" i="64"/>
  <c r="DE731" i="64" a="1"/>
  <c r="DE731" i="64" s="1"/>
  <c r="AG4" i="64"/>
  <c r="AG731" i="64" a="1"/>
  <c r="AG731" i="64" s="1"/>
  <c r="DF56" i="863" a="1"/>
  <c r="DF56" i="863" s="1"/>
  <c r="DF40" i="863"/>
  <c r="V93" i="861"/>
  <c r="V41" i="861"/>
  <c r="AH259" i="64"/>
  <c r="AH7" i="64"/>
  <c r="AG8" i="64" s="1"/>
  <c r="AA44" i="861"/>
  <c r="AA85" i="861" s="1"/>
  <c r="CW65" i="861"/>
  <c r="DE1" i="863"/>
  <c r="DE4" i="863"/>
  <c r="DE66" i="863" a="1"/>
  <c r="DE66" i="863" s="1"/>
  <c r="DE68" i="863" a="1"/>
  <c r="DE68" i="863" s="1"/>
  <c r="DF8" i="863"/>
  <c r="DE43" i="863"/>
  <c r="DG2" i="863"/>
  <c r="DF38" i="863"/>
  <c r="DF41" i="863"/>
  <c r="DF53" i="863" a="1"/>
  <c r="DF53" i="863" s="1"/>
  <c r="DF55" i="863" a="1"/>
  <c r="DF55" i="863" s="1"/>
  <c r="DF52" i="863" a="1"/>
  <c r="DF52" i="863" s="1"/>
  <c r="DF3" i="863"/>
  <c r="DF68" i="863" s="1" a="1"/>
  <c r="DF68" i="863" s="1"/>
  <c r="DF7" i="863"/>
  <c r="DE57" i="863"/>
  <c r="DF54" i="863" a="1"/>
  <c r="DF54" i="863" s="1"/>
  <c r="DF39" i="863"/>
  <c r="DE42" i="863"/>
  <c r="DE21" i="863" s="1"/>
  <c r="DE30" i="861" s="1"/>
  <c r="AI2" i="64"/>
  <c r="AH1" i="64"/>
  <c r="AH3" i="64"/>
  <c r="AH975" i="64" s="1" a="1"/>
  <c r="AH975" i="64" s="1"/>
  <c r="DE263" i="64"/>
  <c r="DE281" i="64"/>
  <c r="DE1" i="64"/>
  <c r="DF7" i="64"/>
  <c r="DG2" i="64"/>
  <c r="DF8" i="64"/>
  <c r="DF277" i="64"/>
  <c r="DF259" i="64"/>
  <c r="DF3" i="64"/>
  <c r="DF975" i="64" s="1" a="1"/>
  <c r="DF975" i="64" s="1"/>
  <c r="DF278" i="64"/>
  <c r="DF260" i="64"/>
  <c r="DF261" i="64"/>
  <c r="DF279" i="64"/>
  <c r="DF280" i="64"/>
  <c r="DF262" i="64"/>
  <c r="DE1" i="864"/>
  <c r="DE24" i="864"/>
  <c r="AG43" i="863"/>
  <c r="AG42" i="863"/>
  <c r="AG21" i="863" s="1"/>
  <c r="AJ8" i="861"/>
  <c r="AJ4" i="861"/>
  <c r="AJ5" i="861" s="1"/>
  <c r="AK3" i="861"/>
  <c r="AJ1" i="861"/>
  <c r="AG24" i="864"/>
  <c r="AG92" i="861" s="1"/>
  <c r="DF22" i="864"/>
  <c r="DF21" i="864"/>
  <c r="DF20" i="864"/>
  <c r="DF8" i="864"/>
  <c r="DG2" i="864"/>
  <c r="DG23" i="864" s="1"/>
  <c r="DF3" i="864"/>
  <c r="DF4" i="864" s="1"/>
  <c r="DF7" i="864"/>
  <c r="DE2" i="861"/>
  <c r="DE1" i="861" s="1"/>
  <c r="AH22" i="864"/>
  <c r="AH21" i="864"/>
  <c r="AH20" i="864"/>
  <c r="AH3" i="864"/>
  <c r="AI2" i="864"/>
  <c r="AI23" i="864" s="1"/>
  <c r="AH1" i="864"/>
  <c r="AG57" i="863"/>
  <c r="AF30" i="861"/>
  <c r="AG68" i="863" a="1"/>
  <c r="AG68" i="863" s="1"/>
  <c r="AG66" i="863" a="1"/>
  <c r="AG66" i="863" s="1"/>
  <c r="AG70" i="863" a="1"/>
  <c r="AG70" i="863" s="1"/>
  <c r="AG4" i="863"/>
  <c r="DF4" i="861"/>
  <c r="DF5" i="861" s="1"/>
  <c r="DG3" i="861"/>
  <c r="DF9" i="861"/>
  <c r="DF8" i="861"/>
  <c r="AH56" i="863" a="1"/>
  <c r="AH56" i="863" s="1"/>
  <c r="AH55" i="863" a="1"/>
  <c r="AH55" i="863" s="1"/>
  <c r="AH54" i="863" a="1"/>
  <c r="AH54" i="863" s="1"/>
  <c r="AH52" i="863" a="1"/>
  <c r="AH52" i="863" s="1"/>
  <c r="AH53" i="863" a="1"/>
  <c r="AH53" i="863" s="1"/>
  <c r="AH41" i="863"/>
  <c r="AH39" i="863"/>
  <c r="AH38" i="863"/>
  <c r="AH3" i="863"/>
  <c r="AH1" i="863"/>
  <c r="AI2" i="863"/>
  <c r="AI40" i="863" s="1"/>
  <c r="U7" i="860"/>
  <c r="U3" i="860"/>
  <c r="U4" i="860" s="1"/>
  <c r="V2" i="860"/>
  <c r="U1" i="860"/>
  <c r="CY1" i="860"/>
  <c r="CZ9" i="860"/>
  <c r="CZ8" i="860"/>
  <c r="CZ3" i="860"/>
  <c r="DA2" i="860"/>
  <c r="CY4" i="860"/>
  <c r="CT2302" i="64"/>
  <c r="AA1814" i="64"/>
  <c r="AA1816" i="64" s="1"/>
  <c r="CT2275" i="64"/>
  <c r="Z1859" i="64"/>
  <c r="AA1857" i="64"/>
  <c r="AA1836" i="64"/>
  <c r="AA1838" i="64" s="1"/>
  <c r="Z1838" i="64"/>
  <c r="CX1836" i="64"/>
  <c r="CX1838" i="64" s="1"/>
  <c r="DA1857" i="64"/>
  <c r="DA1859" i="64" s="1"/>
  <c r="CW1814" i="64"/>
  <c r="CW1816" i="64" s="1"/>
  <c r="CV1816" i="64"/>
  <c r="CU1955" i="64"/>
  <c r="CS1792" i="64"/>
  <c r="CR1794" i="64"/>
  <c r="E626" i="64"/>
  <c r="E1677" i="64"/>
  <c r="E1724" i="64"/>
  <c r="E1729" i="64"/>
  <c r="E1224" i="64"/>
  <c r="E1248" i="64"/>
  <c r="E1270" i="64"/>
  <c r="E1342" i="64"/>
  <c r="E2034" i="64"/>
  <c r="E2000" i="64"/>
  <c r="E1378" i="64"/>
  <c r="E1413" i="64"/>
  <c r="E1934" i="64"/>
  <c r="E1966" i="64"/>
  <c r="E1528" i="64"/>
  <c r="E1572" i="64"/>
  <c r="E2531" i="64"/>
  <c r="E1801" i="64"/>
  <c r="E1627" i="64"/>
  <c r="E1001" i="64"/>
  <c r="E951" i="64"/>
  <c r="DB1136" i="64" a="1"/>
  <c r="CU2302" i="64" a="1"/>
  <c r="CU2275" i="64" a="1"/>
  <c r="DD1023" i="64" a="1"/>
  <c r="AG1021" i="64" a="1"/>
  <c r="DE772" i="64" a="1"/>
  <c r="AG1046" i="64"/>
  <c r="DE1021" i="64" a="1"/>
  <c r="AG1136" i="64" a="1"/>
  <c r="AG772" i="64" a="1"/>
  <c r="AF1023" i="64" a="1"/>
  <c r="DE732" i="64" a="1"/>
  <c r="DE1046" i="64"/>
  <c r="AG732" i="64" a="1"/>
  <c r="DF971" i="64" l="1" a="1"/>
  <c r="DF971" i="64" s="1"/>
  <c r="DF972" i="64" a="1"/>
  <c r="DF972" i="64" s="1"/>
  <c r="AH971" i="64" a="1"/>
  <c r="AH971" i="64" s="1"/>
  <c r="AH972" i="64" a="1"/>
  <c r="AH972" i="64" s="1"/>
  <c r="DE973" i="64"/>
  <c r="DE974" i="64" s="1"/>
  <c r="DE976" i="64" s="1"/>
  <c r="AG973" i="64"/>
  <c r="AG974" i="64" s="1"/>
  <c r="AG976" i="64" s="1"/>
  <c r="T496" i="64"/>
  <c r="T499" i="64" s="1"/>
  <c r="DF509" i="64" a="1"/>
  <c r="DF509" i="64" s="1"/>
  <c r="DF498" i="64" a="1"/>
  <c r="DF498" i="64" s="1"/>
  <c r="AH509" i="64" a="1"/>
  <c r="AH509" i="64" s="1"/>
  <c r="AH498" i="64" a="1"/>
  <c r="AH498" i="64" s="1"/>
  <c r="DB1136" i="64"/>
  <c r="DB1138" i="64" s="1"/>
  <c r="AH515" i="64" a="1"/>
  <c r="AH515" i="64" s="1"/>
  <c r="AH501" i="64" a="1"/>
  <c r="AH501" i="64" s="1"/>
  <c r="DF515" i="64" a="1"/>
  <c r="DF515" i="64" s="1"/>
  <c r="DF501" i="64" a="1"/>
  <c r="DF501" i="64" s="1"/>
  <c r="AG141" i="64"/>
  <c r="AG126" i="64"/>
  <c r="DE126" i="64"/>
  <c r="DE141" i="64"/>
  <c r="AG1136" i="64"/>
  <c r="AG1138" i="64" s="1"/>
  <c r="DF111" i="64" a="1"/>
  <c r="DF111" i="64" s="1"/>
  <c r="DF1121" i="64" a="1"/>
  <c r="DF1121" i="64" s="1"/>
  <c r="AH111" i="64" a="1"/>
  <c r="AH111" i="64" s="1"/>
  <c r="AH1121" i="64" a="1"/>
  <c r="AH1121" i="64" s="1"/>
  <c r="DE137" i="64"/>
  <c r="AF127" i="64"/>
  <c r="AG138" i="64"/>
  <c r="AG124" i="64"/>
  <c r="AG139" i="64"/>
  <c r="AG125" i="64"/>
  <c r="AG140" i="64"/>
  <c r="AG122" i="64"/>
  <c r="AG137" i="64"/>
  <c r="DE138" i="64"/>
  <c r="DE124" i="64"/>
  <c r="DE139" i="64"/>
  <c r="DE140" i="64"/>
  <c r="AG123" i="64"/>
  <c r="DE125" i="64"/>
  <c r="DE112" i="64"/>
  <c r="DE122" i="64"/>
  <c r="DE127" i="64" s="1"/>
  <c r="DE123" i="64"/>
  <c r="AH134" i="64" a="1"/>
  <c r="AH134" i="64" s="1"/>
  <c r="AH117" i="64" a="1"/>
  <c r="AH117" i="64" s="1"/>
  <c r="AH119" i="64" a="1"/>
  <c r="AH119" i="64" s="1"/>
  <c r="AH118" i="64" a="1"/>
  <c r="AH118" i="64" s="1"/>
  <c r="AH116" i="64" a="1"/>
  <c r="AH116" i="64" s="1"/>
  <c r="AH131" i="64" a="1"/>
  <c r="AH131" i="64" s="1"/>
  <c r="AH130" i="64" a="1"/>
  <c r="AH130" i="64" s="1"/>
  <c r="AH133" i="64" a="1"/>
  <c r="AH133" i="64" s="1"/>
  <c r="AH132" i="64" a="1"/>
  <c r="AH132" i="64" s="1"/>
  <c r="AH115" i="64" a="1"/>
  <c r="AH115" i="64" s="1"/>
  <c r="DF133" i="64" a="1"/>
  <c r="DF133" i="64" s="1"/>
  <c r="DF119" i="64" a="1"/>
  <c r="DF119" i="64" s="1"/>
  <c r="DF118" i="64" a="1"/>
  <c r="DF118" i="64" s="1"/>
  <c r="DF116" i="64" a="1"/>
  <c r="DF116" i="64" s="1"/>
  <c r="DF115" i="64" a="1"/>
  <c r="DF115" i="64" s="1"/>
  <c r="DF132" i="64" a="1"/>
  <c r="DF132" i="64" s="1"/>
  <c r="DF130" i="64" a="1"/>
  <c r="DF130" i="64" s="1"/>
  <c r="DF117" i="64" a="1"/>
  <c r="DF117" i="64" s="1"/>
  <c r="DF131" i="64" a="1"/>
  <c r="DF131" i="64" s="1"/>
  <c r="DF134" i="64" a="1"/>
  <c r="DF134" i="64" s="1"/>
  <c r="AD144" i="64"/>
  <c r="AD145" i="64" s="1"/>
  <c r="DB144" i="64"/>
  <c r="DB145" i="64" s="1"/>
  <c r="DC142" i="64"/>
  <c r="AG112" i="64"/>
  <c r="DF346" i="64" a="1"/>
  <c r="DF346" i="64" s="1"/>
  <c r="DF110" i="64" a="1"/>
  <c r="DF110" i="64" s="1"/>
  <c r="DF109" i="64" a="1"/>
  <c r="DF109" i="64" s="1"/>
  <c r="DF108" i="64" a="1"/>
  <c r="DF108" i="64" s="1"/>
  <c r="DF107" i="64" a="1"/>
  <c r="DF107" i="64" s="1"/>
  <c r="AH110" i="64" a="1"/>
  <c r="AH110" i="64" s="1"/>
  <c r="AH109" i="64" a="1"/>
  <c r="AH109" i="64" s="1"/>
  <c r="AH108" i="64" a="1"/>
  <c r="AH108" i="64" s="1"/>
  <c r="AH107" i="64" a="1"/>
  <c r="AH107" i="64" s="1"/>
  <c r="AH346" i="64" a="1"/>
  <c r="AH346" i="64" s="1"/>
  <c r="AJ347" i="64" s="1"/>
  <c r="DF1045" i="64" a="1"/>
  <c r="DF1045" i="64" s="1"/>
  <c r="CY21" i="861"/>
  <c r="AH1045" i="64" a="1"/>
  <c r="AH1045" i="64" s="1"/>
  <c r="DD822" i="64"/>
  <c r="S843" i="64"/>
  <c r="AE843" i="64"/>
  <c r="DE836" i="64"/>
  <c r="AG838" i="64"/>
  <c r="AG837" i="64"/>
  <c r="AG835" i="64"/>
  <c r="DE837" i="64"/>
  <c r="AF840" i="64"/>
  <c r="DF831" i="64" a="1"/>
  <c r="DF831" i="64" s="1"/>
  <c r="DF830" i="64" a="1"/>
  <c r="DF830" i="64" s="1"/>
  <c r="DF829" i="64" a="1"/>
  <c r="DF829" i="64" s="1"/>
  <c r="DF828" i="64" a="1"/>
  <c r="DF828" i="64" s="1"/>
  <c r="DF832" i="64" a="1"/>
  <c r="DF832" i="64" s="1"/>
  <c r="AG836" i="64"/>
  <c r="DE835" i="64"/>
  <c r="DE840" i="64" s="1"/>
  <c r="DE839" i="64"/>
  <c r="AH830" i="64" a="1"/>
  <c r="AH830" i="64" s="1"/>
  <c r="AH829" i="64" a="1"/>
  <c r="AH829" i="64" s="1"/>
  <c r="AH832" i="64" a="1"/>
  <c r="AH832" i="64" s="1"/>
  <c r="AH828" i="64" a="1"/>
  <c r="AH828" i="64" s="1"/>
  <c r="AH831" i="64" a="1"/>
  <c r="AH831" i="64" s="1"/>
  <c r="DE838" i="64"/>
  <c r="AG839" i="64"/>
  <c r="DD825" i="64"/>
  <c r="DD842" i="64" s="1"/>
  <c r="DD843" i="64" s="1"/>
  <c r="DE820" i="64"/>
  <c r="DE822" i="64"/>
  <c r="AG820" i="64"/>
  <c r="DE821" i="64"/>
  <c r="AG821" i="64"/>
  <c r="DE824" i="64"/>
  <c r="DE823" i="64"/>
  <c r="DF798" i="64" a="1"/>
  <c r="DF798" i="64" s="1"/>
  <c r="DF806" i="64" s="1"/>
  <c r="DF814" i="64" a="1"/>
  <c r="DF814" i="64" s="1"/>
  <c r="DF799" i="64" a="1"/>
  <c r="DF799" i="64" s="1"/>
  <c r="DF807" i="64" s="1"/>
  <c r="DF800" i="64" a="1"/>
  <c r="DF800" i="64" s="1"/>
  <c r="DF808" i="64" s="1"/>
  <c r="DF797" i="64" a="1"/>
  <c r="DF797" i="64" s="1"/>
  <c r="DF805" i="64" s="1"/>
  <c r="DF801" i="64" a="1"/>
  <c r="DF801" i="64" s="1"/>
  <c r="DF809" i="64" s="1"/>
  <c r="DF815" i="64" a="1"/>
  <c r="DF815" i="64" s="1"/>
  <c r="DF816" i="64" a="1"/>
  <c r="DF816" i="64" s="1"/>
  <c r="DF813" i="64" a="1"/>
  <c r="DF813" i="64" s="1"/>
  <c r="DF817" i="64" a="1"/>
  <c r="DF817" i="64" s="1"/>
  <c r="AG824" i="64"/>
  <c r="AG823" i="64"/>
  <c r="AG822" i="64"/>
  <c r="AH797" i="64" a="1"/>
  <c r="AH797" i="64" s="1"/>
  <c r="AH805" i="64" s="1"/>
  <c r="AH814" i="64" a="1"/>
  <c r="AH814" i="64" s="1"/>
  <c r="AH798" i="64" a="1"/>
  <c r="AH798" i="64" s="1"/>
  <c r="AH806" i="64" s="1"/>
  <c r="AH813" i="64" a="1"/>
  <c r="AH813" i="64" s="1"/>
  <c r="AH799" i="64" a="1"/>
  <c r="AH799" i="64" s="1"/>
  <c r="AH800" i="64" a="1"/>
  <c r="AH800" i="64" s="1"/>
  <c r="AH808" i="64" s="1"/>
  <c r="AH801" i="64" a="1"/>
  <c r="AH801" i="64" s="1"/>
  <c r="AH815" i="64" a="1"/>
  <c r="AH815" i="64" s="1"/>
  <c r="AH816" i="64" a="1"/>
  <c r="AH816" i="64" s="1"/>
  <c r="AH817" i="64" a="1"/>
  <c r="AH817" i="64" s="1"/>
  <c r="AF825" i="64"/>
  <c r="DE207" i="64"/>
  <c r="DE210" i="64" s="1"/>
  <c r="DE212" i="64" s="1"/>
  <c r="AG210" i="64"/>
  <c r="AG212" i="64" s="1"/>
  <c r="AH208" i="64" a="1"/>
  <c r="AH208" i="64" s="1"/>
  <c r="AH207" i="64" s="1"/>
  <c r="AH209" i="64" a="1"/>
  <c r="AH209" i="64" s="1"/>
  <c r="DF208" i="64" a="1"/>
  <c r="DF208" i="64" s="1"/>
  <c r="DF209" i="64" a="1"/>
  <c r="DF209" i="64" s="1"/>
  <c r="DD1023" i="64"/>
  <c r="DE1021" i="64"/>
  <c r="AG1021" i="64"/>
  <c r="AG772" i="64"/>
  <c r="AG774" i="64" s="1"/>
  <c r="AF1023" i="64"/>
  <c r="DF331" i="64" a="1"/>
  <c r="DF331" i="64" s="1"/>
  <c r="DF1020" i="64" a="1"/>
  <c r="DF1020" i="64" s="1"/>
  <c r="AH331" i="64" a="1"/>
  <c r="AH331" i="64" s="1"/>
  <c r="AH1020" i="64" a="1"/>
  <c r="AH1020" i="64" s="1"/>
  <c r="DE772" i="64"/>
  <c r="DE774" i="64" s="1"/>
  <c r="AH773" i="64" a="1"/>
  <c r="AH773" i="64" s="1"/>
  <c r="DF312" i="64" a="1"/>
  <c r="DF312" i="64" s="1"/>
  <c r="DF773" i="64" a="1"/>
  <c r="DF773" i="64" s="1"/>
  <c r="AH299" i="64" a="1"/>
  <c r="AH299" i="64" s="1"/>
  <c r="AH312" i="64" a="1"/>
  <c r="AH312" i="64" s="1"/>
  <c r="DF739" i="64" a="1"/>
  <c r="DF739" i="64" s="1"/>
  <c r="DF299" i="64" a="1"/>
  <c r="DF299" i="64" s="1"/>
  <c r="DD736" i="64"/>
  <c r="AF736" i="64"/>
  <c r="DE732" i="64"/>
  <c r="DE740" i="64" s="1"/>
  <c r="AG732" i="64"/>
  <c r="AG740" i="64" s="1"/>
  <c r="AH735" i="64" a="1"/>
  <c r="AH735" i="64" s="1"/>
  <c r="AH739" i="64" a="1"/>
  <c r="AH739" i="64" s="1"/>
  <c r="DF735" i="64" a="1"/>
  <c r="DF735" i="64" s="1"/>
  <c r="AH731" i="64" a="1"/>
  <c r="AH731" i="64" s="1"/>
  <c r="DF4" i="64"/>
  <c r="DF731" i="64" a="1"/>
  <c r="DF731" i="64" s="1"/>
  <c r="DG41" i="863"/>
  <c r="DG40" i="863"/>
  <c r="AH4" i="864"/>
  <c r="AI259" i="64"/>
  <c r="AI7" i="64"/>
  <c r="AB44" i="861"/>
  <c r="AB85" i="861" s="1"/>
  <c r="AH4" i="64"/>
  <c r="CX65" i="861"/>
  <c r="DG56" i="863" a="1"/>
  <c r="DG56" i="863" s="1"/>
  <c r="DG38" i="863"/>
  <c r="DG53" i="863" a="1"/>
  <c r="DG53" i="863" s="1"/>
  <c r="DG55" i="863" a="1"/>
  <c r="DG55" i="863" s="1"/>
  <c r="DG8" i="863"/>
  <c r="DH2" i="863"/>
  <c r="DG3" i="863"/>
  <c r="DG70" i="863" s="1" a="1"/>
  <c r="DG70" i="863" s="1"/>
  <c r="DG52" i="863" a="1"/>
  <c r="DG52" i="863" s="1"/>
  <c r="DG39" i="863"/>
  <c r="DF1" i="863"/>
  <c r="DG7" i="863"/>
  <c r="DG54" i="863" a="1"/>
  <c r="DG54" i="863" s="1"/>
  <c r="DF43" i="863"/>
  <c r="DF42" i="863"/>
  <c r="DF21" i="863" s="1"/>
  <c r="DF30" i="861" s="1"/>
  <c r="DF57" i="863"/>
  <c r="DF4" i="863"/>
  <c r="DF66" i="863" a="1"/>
  <c r="DF66" i="863" s="1"/>
  <c r="DF70" i="863" a="1"/>
  <c r="DF70" i="863" s="1"/>
  <c r="AJ2" i="64"/>
  <c r="AI1" i="64"/>
  <c r="AI3" i="64"/>
  <c r="AI975" i="64" s="1" a="1"/>
  <c r="AI975" i="64" s="1"/>
  <c r="DF263" i="64"/>
  <c r="DF281" i="64"/>
  <c r="DF1" i="64"/>
  <c r="DG7" i="64"/>
  <c r="DG8" i="64"/>
  <c r="DG277" i="64"/>
  <c r="DG3" i="64"/>
  <c r="DG975" i="64" s="1" a="1"/>
  <c r="DG975" i="64" s="1"/>
  <c r="DG259" i="64"/>
  <c r="DH2" i="64"/>
  <c r="DG260" i="64"/>
  <c r="DG278" i="64"/>
  <c r="DG261" i="64"/>
  <c r="DG279" i="64"/>
  <c r="DG280" i="64"/>
  <c r="DG262" i="64"/>
  <c r="DF2" i="861"/>
  <c r="DF1" i="861" s="1"/>
  <c r="AH57" i="863"/>
  <c r="DG22" i="864"/>
  <c r="DG21" i="864"/>
  <c r="DG20" i="864"/>
  <c r="DG8" i="864"/>
  <c r="DH2" i="864"/>
  <c r="DH23" i="864" s="1"/>
  <c r="DG3" i="864"/>
  <c r="DG4" i="864" s="1"/>
  <c r="DG7" i="864"/>
  <c r="DG4" i="861"/>
  <c r="DG5" i="861" s="1"/>
  <c r="DH3" i="861"/>
  <c r="DG9" i="861"/>
  <c r="DG8" i="861"/>
  <c r="DF24" i="864"/>
  <c r="AH68" i="863" a="1"/>
  <c r="AH68" i="863" s="1"/>
  <c r="AH70" i="863" a="1"/>
  <c r="AH70" i="863" s="1"/>
  <c r="AH66" i="863" a="1"/>
  <c r="AH66" i="863" s="1"/>
  <c r="AH4" i="863"/>
  <c r="AH43" i="863"/>
  <c r="AH42" i="863"/>
  <c r="AH21" i="863" s="1"/>
  <c r="AH24" i="864"/>
  <c r="AH92" i="861" s="1"/>
  <c r="DF1" i="864"/>
  <c r="AL3" i="861"/>
  <c r="AK1" i="861"/>
  <c r="AK4" i="861"/>
  <c r="AK5" i="861" s="1"/>
  <c r="AK8" i="861"/>
  <c r="AI22" i="864"/>
  <c r="AI3" i="864"/>
  <c r="AI4" i="864" s="1"/>
  <c r="AI21" i="864"/>
  <c r="AJ2" i="864"/>
  <c r="AJ23" i="864" s="1"/>
  <c r="AI20" i="864"/>
  <c r="AI1" i="864"/>
  <c r="AI55" i="863" a="1"/>
  <c r="AI55" i="863" s="1"/>
  <c r="AI56" i="863" a="1"/>
  <c r="AI56" i="863" s="1"/>
  <c r="AI39" i="863"/>
  <c r="AI52" i="863" a="1"/>
  <c r="AI52" i="863" s="1"/>
  <c r="AI53" i="863" a="1"/>
  <c r="AI53" i="863" s="1"/>
  <c r="AI54" i="863" a="1"/>
  <c r="AI54" i="863" s="1"/>
  <c r="AI38" i="863"/>
  <c r="AJ2" i="863"/>
  <c r="AJ40" i="863" s="1"/>
  <c r="AI41" i="863"/>
  <c r="AI1" i="863"/>
  <c r="AI3" i="863"/>
  <c r="AG30" i="861"/>
  <c r="V7" i="860"/>
  <c r="V3" i="860"/>
  <c r="V4" i="860" s="1"/>
  <c r="W2" i="860"/>
  <c r="V1" i="860"/>
  <c r="DA3" i="860"/>
  <c r="DB2" i="860"/>
  <c r="DA9" i="860"/>
  <c r="DA8" i="860"/>
  <c r="CZ4" i="860"/>
  <c r="CZ1" i="860"/>
  <c r="CU2302" i="64"/>
  <c r="AB1814" i="64"/>
  <c r="AB1816" i="64" s="1"/>
  <c r="CU2275" i="64"/>
  <c r="AA1859" i="64"/>
  <c r="AB1857" i="64"/>
  <c r="CY1836" i="64"/>
  <c r="DB1857" i="64"/>
  <c r="DB1859" i="64" s="1"/>
  <c r="AB1836" i="64"/>
  <c r="CX1814" i="64"/>
  <c r="CX1816" i="64" s="1"/>
  <c r="CV1955" i="64"/>
  <c r="CT1792" i="64"/>
  <c r="CT1794" i="64" s="1"/>
  <c r="CS1794" i="64"/>
  <c r="E629" i="64"/>
  <c r="E628" i="64"/>
  <c r="E2530" i="64"/>
  <c r="E1412" i="64"/>
  <c r="E1341" i="64"/>
  <c r="E1933" i="64"/>
  <c r="E1571" i="64"/>
  <c r="E1527" i="64"/>
  <c r="E1377" i="64"/>
  <c r="E1269" i="64"/>
  <c r="E1728" i="64"/>
  <c r="E1626" i="64"/>
  <c r="E1247" i="64"/>
  <c r="E2033" i="64"/>
  <c r="E1800" i="64"/>
  <c r="E1965" i="64"/>
  <c r="E1999" i="64"/>
  <c r="E1223" i="64"/>
  <c r="E1680" i="64"/>
  <c r="E1705" i="64"/>
  <c r="AG1023" i="64" a="1"/>
  <c r="AH732" i="64" a="1"/>
  <c r="AH1136" i="64" a="1"/>
  <c r="DE1023" i="64" a="1"/>
  <c r="DC1136" i="64" a="1"/>
  <c r="CV2275" i="64" a="1"/>
  <c r="DF772" i="64" a="1"/>
  <c r="AH772" i="64" a="1"/>
  <c r="CV2302" i="64" a="1"/>
  <c r="DF732" i="64" a="1"/>
  <c r="DF1046" i="64"/>
  <c r="DF1021" i="64" a="1"/>
  <c r="AH1021" i="64" a="1"/>
  <c r="DD1024" i="64" a="1"/>
  <c r="AH1046" i="64"/>
  <c r="AF1024" i="64" a="1"/>
  <c r="AI971" i="64" l="1" a="1"/>
  <c r="AI971" i="64" s="1"/>
  <c r="AI972" i="64" a="1"/>
  <c r="AI972" i="64" s="1"/>
  <c r="AH973" i="64"/>
  <c r="AH974" i="64" s="1"/>
  <c r="AH976" i="64" s="1"/>
  <c r="DF973" i="64"/>
  <c r="DF974" i="64" s="1"/>
  <c r="DF976" i="64" s="1"/>
  <c r="DG971" i="64" a="1"/>
  <c r="DG971" i="64" s="1"/>
  <c r="DG972" i="64" a="1"/>
  <c r="DG972" i="64" s="1"/>
  <c r="T508" i="64"/>
  <c r="AI509" i="64" a="1"/>
  <c r="AI509" i="64" s="1"/>
  <c r="AI498" i="64" a="1"/>
  <c r="AI498" i="64" s="1"/>
  <c r="DG509" i="64" a="1"/>
  <c r="DG509" i="64" s="1"/>
  <c r="DG498" i="64" a="1"/>
  <c r="DG498" i="64" s="1"/>
  <c r="DC1136" i="64"/>
  <c r="DG515" i="64" a="1"/>
  <c r="DG515" i="64" s="1"/>
  <c r="DG501" i="64" a="1"/>
  <c r="DG501" i="64" s="1"/>
  <c r="AI515" i="64" a="1"/>
  <c r="AI515" i="64" s="1"/>
  <c r="AI501" i="64" a="1"/>
  <c r="AI501" i="64" s="1"/>
  <c r="AH141" i="64"/>
  <c r="AH126" i="64"/>
  <c r="AH1136" i="64"/>
  <c r="AH1138" i="64" s="1"/>
  <c r="DF126" i="64"/>
  <c r="AI111" i="64" a="1"/>
  <c r="AI111" i="64" s="1"/>
  <c r="AI1121" i="64" a="1"/>
  <c r="AI1121" i="64" s="1"/>
  <c r="DF141" i="64"/>
  <c r="DG111" i="64" a="1"/>
  <c r="DG111" i="64" s="1"/>
  <c r="DG1121" i="64" a="1"/>
  <c r="DG1121" i="64" s="1"/>
  <c r="AH137" i="64"/>
  <c r="DF137" i="64"/>
  <c r="AG127" i="64"/>
  <c r="DF138" i="64"/>
  <c r="DF140" i="64"/>
  <c r="AH138" i="64"/>
  <c r="AH124" i="64"/>
  <c r="AH139" i="64"/>
  <c r="AH125" i="64"/>
  <c r="AH140" i="64"/>
  <c r="DF124" i="64"/>
  <c r="DF139" i="64"/>
  <c r="DF125" i="64"/>
  <c r="AH122" i="64"/>
  <c r="AH123" i="64"/>
  <c r="DF123" i="64"/>
  <c r="DF112" i="64"/>
  <c r="DF122" i="64"/>
  <c r="DF127" i="64" s="1"/>
  <c r="DG133" i="64" a="1"/>
  <c r="DG133" i="64" s="1"/>
  <c r="DG119" i="64" a="1"/>
  <c r="DG119" i="64" s="1"/>
  <c r="DG118" i="64" a="1"/>
  <c r="DG118" i="64" s="1"/>
  <c r="DG116" i="64" a="1"/>
  <c r="DG116" i="64" s="1"/>
  <c r="DG115" i="64" a="1"/>
  <c r="DG115" i="64" s="1"/>
  <c r="DG132" i="64" a="1"/>
  <c r="DG132" i="64" s="1"/>
  <c r="DG130" i="64" a="1"/>
  <c r="DG130" i="64" s="1"/>
  <c r="DG117" i="64" a="1"/>
  <c r="DG117" i="64" s="1"/>
  <c r="DG131" i="64" a="1"/>
  <c r="DG131" i="64" s="1"/>
  <c r="DG134" i="64" a="1"/>
  <c r="DG134" i="64" s="1"/>
  <c r="AI117" i="64" a="1"/>
  <c r="AI117" i="64" s="1"/>
  <c r="AI119" i="64" a="1"/>
  <c r="AI119" i="64" s="1"/>
  <c r="AI118" i="64" a="1"/>
  <c r="AI118" i="64" s="1"/>
  <c r="AI116" i="64" a="1"/>
  <c r="AI116" i="64" s="1"/>
  <c r="AI131" i="64" a="1"/>
  <c r="AI131" i="64" s="1"/>
  <c r="AI130" i="64" a="1"/>
  <c r="AI130" i="64" s="1"/>
  <c r="AI133" i="64" a="1"/>
  <c r="AI133" i="64" s="1"/>
  <c r="AI132" i="64" a="1"/>
  <c r="AI132" i="64" s="1"/>
  <c r="AI115" i="64" a="1"/>
  <c r="AI115" i="64" s="1"/>
  <c r="AI134" i="64" a="1"/>
  <c r="AI134" i="64" s="1"/>
  <c r="DC144" i="64"/>
  <c r="DC145" i="64" s="1"/>
  <c r="AE142" i="64"/>
  <c r="AI110" i="64" a="1"/>
  <c r="AI110" i="64" s="1"/>
  <c r="AI109" i="64" a="1"/>
  <c r="AI109" i="64" s="1"/>
  <c r="AI108" i="64" a="1"/>
  <c r="AI108" i="64" s="1"/>
  <c r="AI107" i="64" a="1"/>
  <c r="AI107" i="64" s="1"/>
  <c r="DG346" i="64" a="1"/>
  <c r="DG346" i="64" s="1"/>
  <c r="DG110" i="64" a="1"/>
  <c r="DG110" i="64" s="1"/>
  <c r="DG109" i="64" a="1"/>
  <c r="DG109" i="64" s="1"/>
  <c r="DG108" i="64" a="1"/>
  <c r="DG108" i="64" s="1"/>
  <c r="DG107" i="64" a="1"/>
  <c r="DG107" i="64" s="1"/>
  <c r="AH112" i="64"/>
  <c r="AI346" i="64" a="1"/>
  <c r="AI346" i="64" s="1"/>
  <c r="AK347" i="64" s="1"/>
  <c r="DG1045" i="64" a="1"/>
  <c r="DG1045" i="64" s="1"/>
  <c r="CZ21" i="861"/>
  <c r="AI1045" i="64" a="1"/>
  <c r="AI1045" i="64" s="1"/>
  <c r="AH807" i="64"/>
  <c r="AH837" i="64" s="1"/>
  <c r="AH809" i="64"/>
  <c r="AH839" i="64" s="1"/>
  <c r="AF842" i="64"/>
  <c r="DF837" i="64"/>
  <c r="DF835" i="64"/>
  <c r="DF840" i="64" s="1"/>
  <c r="DF836" i="64"/>
  <c r="DF839" i="64"/>
  <c r="DF838" i="64"/>
  <c r="AH838" i="64"/>
  <c r="AH836" i="64"/>
  <c r="AH835" i="64"/>
  <c r="AG840" i="64"/>
  <c r="DG831" i="64" a="1"/>
  <c r="DG831" i="64" s="1"/>
  <c r="DG830" i="64" a="1"/>
  <c r="DG830" i="64" s="1"/>
  <c r="DG829" i="64" a="1"/>
  <c r="DG829" i="64" s="1"/>
  <c r="DG828" i="64" a="1"/>
  <c r="DG828" i="64" s="1"/>
  <c r="DG832" i="64" a="1"/>
  <c r="DG832" i="64" s="1"/>
  <c r="AI830" i="64" a="1"/>
  <c r="AI830" i="64" s="1"/>
  <c r="AI829" i="64" a="1"/>
  <c r="AI829" i="64" s="1"/>
  <c r="AI832" i="64" a="1"/>
  <c r="AI832" i="64" s="1"/>
  <c r="AI828" i="64" a="1"/>
  <c r="AI828" i="64" s="1"/>
  <c r="AI831" i="64" a="1"/>
  <c r="AI831" i="64" s="1"/>
  <c r="DE825" i="64"/>
  <c r="DE842" i="64" s="1"/>
  <c r="DE843" i="64" s="1"/>
  <c r="AG825" i="64"/>
  <c r="DF824" i="64"/>
  <c r="DF821" i="64"/>
  <c r="AH821" i="64"/>
  <c r="DF820" i="64"/>
  <c r="DG797" i="64" a="1"/>
  <c r="DG797" i="64" s="1"/>
  <c r="DG805" i="64" s="1"/>
  <c r="DG798" i="64" a="1"/>
  <c r="DG798" i="64" s="1"/>
  <c r="DG806" i="64" s="1"/>
  <c r="DG814" i="64" a="1"/>
  <c r="DG814" i="64" s="1"/>
  <c r="DG799" i="64" a="1"/>
  <c r="DG799" i="64" s="1"/>
  <c r="DG807" i="64" s="1"/>
  <c r="DG800" i="64" a="1"/>
  <c r="DG800" i="64" s="1"/>
  <c r="DG808" i="64" s="1"/>
  <c r="DG801" i="64" a="1"/>
  <c r="DG801" i="64" s="1"/>
  <c r="DG809" i="64" s="1"/>
  <c r="DG815" i="64" a="1"/>
  <c r="DG815" i="64" s="1"/>
  <c r="DG813" i="64" a="1"/>
  <c r="DG813" i="64" s="1"/>
  <c r="DG816" i="64" a="1"/>
  <c r="DG816" i="64" s="1"/>
  <c r="DG817" i="64" a="1"/>
  <c r="DG817" i="64" s="1"/>
  <c r="AH823" i="64"/>
  <c r="DF823" i="64"/>
  <c r="DF822" i="64"/>
  <c r="AH820" i="64"/>
  <c r="AI813" i="64" a="1"/>
  <c r="AI813" i="64" s="1"/>
  <c r="AI797" i="64" a="1"/>
  <c r="AI797" i="64" s="1"/>
  <c r="AI805" i="64" s="1"/>
  <c r="AI814" i="64" a="1"/>
  <c r="AI814" i="64" s="1"/>
  <c r="AI798" i="64" a="1"/>
  <c r="AI798" i="64" s="1"/>
  <c r="AI806" i="64" s="1"/>
  <c r="AI799" i="64" a="1"/>
  <c r="AI799" i="64" s="1"/>
  <c r="AI807" i="64" s="1"/>
  <c r="AI800" i="64" a="1"/>
  <c r="AI800" i="64" s="1"/>
  <c r="AI808" i="64" s="1"/>
  <c r="AI801" i="64" a="1"/>
  <c r="AI801" i="64" s="1"/>
  <c r="AI809" i="64" s="1"/>
  <c r="AI815" i="64" a="1"/>
  <c r="AI815" i="64" s="1"/>
  <c r="AI816" i="64" a="1"/>
  <c r="AI816" i="64" s="1"/>
  <c r="AI817" i="64" a="1"/>
  <c r="AI817" i="64" s="1"/>
  <c r="DF207" i="64"/>
  <c r="DF210" i="64" s="1"/>
  <c r="DF212" i="64" s="1"/>
  <c r="AI208" i="64" a="1"/>
  <c r="AI208" i="64" s="1"/>
  <c r="AI207" i="64" s="1"/>
  <c r="AI209" i="64" a="1"/>
  <c r="AI209" i="64" s="1"/>
  <c r="DG208" i="64" a="1"/>
  <c r="DG208" i="64" s="1"/>
  <c r="DG209" i="64" a="1"/>
  <c r="DG209" i="64" s="1"/>
  <c r="AH210" i="64"/>
  <c r="AH212" i="64" s="1"/>
  <c r="AG1023" i="64"/>
  <c r="DE1023" i="64"/>
  <c r="AH1021" i="64"/>
  <c r="DD1024" i="64"/>
  <c r="AH772" i="64"/>
  <c r="AH774" i="64" s="1"/>
  <c r="DF1021" i="64"/>
  <c r="AF1024" i="64"/>
  <c r="AI331" i="64" a="1"/>
  <c r="AI331" i="64" s="1"/>
  <c r="AI1020" i="64" a="1"/>
  <c r="AI1020" i="64" s="1"/>
  <c r="DG331" i="64" a="1"/>
  <c r="DG331" i="64" s="1"/>
  <c r="DG1020" i="64" a="1"/>
  <c r="DG1020" i="64" s="1"/>
  <c r="DF772" i="64"/>
  <c r="DF774" i="64" s="1"/>
  <c r="AI773" i="64" a="1"/>
  <c r="AI773" i="64" s="1"/>
  <c r="DG312" i="64" a="1"/>
  <c r="DG312" i="64" s="1"/>
  <c r="DG773" i="64" a="1"/>
  <c r="DG773" i="64" s="1"/>
  <c r="AI299" i="64" a="1"/>
  <c r="AI299" i="64" s="1"/>
  <c r="AI312" i="64" a="1"/>
  <c r="AI312" i="64" s="1"/>
  <c r="DG739" i="64" a="1"/>
  <c r="DG739" i="64" s="1"/>
  <c r="DG299" i="64" a="1"/>
  <c r="DG299" i="64" s="1"/>
  <c r="AG736" i="64"/>
  <c r="DE736" i="64"/>
  <c r="AH732" i="64"/>
  <c r="AH740" i="64" s="1"/>
  <c r="DF732" i="64"/>
  <c r="DF740" i="64" s="1"/>
  <c r="AI735" i="64" a="1"/>
  <c r="AI735" i="64" s="1"/>
  <c r="AI739" i="64" a="1"/>
  <c r="AI739" i="64" s="1"/>
  <c r="DG735" i="64" a="1"/>
  <c r="DG735" i="64" s="1"/>
  <c r="AI731" i="64" a="1"/>
  <c r="AI731" i="64" s="1"/>
  <c r="DG4" i="64"/>
  <c r="DG731" i="64" a="1"/>
  <c r="DG731" i="64" s="1"/>
  <c r="DH41" i="863"/>
  <c r="DH40" i="863"/>
  <c r="V68" i="861"/>
  <c r="AJ259" i="64"/>
  <c r="AJ7" i="64"/>
  <c r="AI8" i="64" s="1"/>
  <c r="AH8" i="64"/>
  <c r="AC44" i="861"/>
  <c r="AC85" i="861" s="1"/>
  <c r="AI4" i="64"/>
  <c r="CY65" i="861"/>
  <c r="DH54" i="863" a="1"/>
  <c r="DH54" i="863" s="1"/>
  <c r="DG42" i="863"/>
  <c r="DG21" i="863" s="1"/>
  <c r="DG30" i="861" s="1"/>
  <c r="DG43" i="863"/>
  <c r="DH39" i="863"/>
  <c r="DH38" i="863"/>
  <c r="DH3" i="863"/>
  <c r="DH66" i="863" s="1" a="1"/>
  <c r="DH66" i="863" s="1"/>
  <c r="DG4" i="863"/>
  <c r="DG1" i="863"/>
  <c r="DG68" i="863" a="1"/>
  <c r="DG68" i="863" s="1"/>
  <c r="DG57" i="863"/>
  <c r="DG66" i="863" a="1"/>
  <c r="DG66" i="863" s="1"/>
  <c r="DH52" i="863" a="1"/>
  <c r="DH52" i="863" s="1"/>
  <c r="DI2" i="863"/>
  <c r="DH53" i="863" a="1"/>
  <c r="DH53" i="863" s="1"/>
  <c r="DH7" i="863"/>
  <c r="DH55" i="863" a="1"/>
  <c r="DH55" i="863" s="1"/>
  <c r="DH8" i="863"/>
  <c r="DH56" i="863" a="1"/>
  <c r="DH56" i="863" s="1"/>
  <c r="AJ1" i="64"/>
  <c r="AK2" i="64"/>
  <c r="AJ3" i="64"/>
  <c r="AJ975" i="64" s="1" a="1"/>
  <c r="AJ975" i="64" s="1"/>
  <c r="DG281" i="64"/>
  <c r="DG1" i="64"/>
  <c r="DH8" i="64"/>
  <c r="DH277" i="64"/>
  <c r="DH3" i="64"/>
  <c r="DH975" i="64" s="1" a="1"/>
  <c r="DH975" i="64" s="1"/>
  <c r="DH259" i="64"/>
  <c r="DH7" i="64"/>
  <c r="DI2" i="64"/>
  <c r="DH260" i="64"/>
  <c r="DH278" i="64"/>
  <c r="DH279" i="64"/>
  <c r="DH261" i="64"/>
  <c r="DH280" i="64"/>
  <c r="DH262" i="64"/>
  <c r="DG263" i="64"/>
  <c r="AI24" i="864"/>
  <c r="AI92" i="861" s="1"/>
  <c r="AI70" i="863" a="1"/>
  <c r="AI70" i="863" s="1"/>
  <c r="AI66" i="863" a="1"/>
  <c r="AI66" i="863" s="1"/>
  <c r="AI68" i="863" a="1"/>
  <c r="AI68" i="863" s="1"/>
  <c r="AI4" i="863"/>
  <c r="AM3" i="861"/>
  <c r="AL4" i="861"/>
  <c r="AL5" i="861" s="1"/>
  <c r="AL1" i="861"/>
  <c r="AL8" i="861"/>
  <c r="DG2" i="861"/>
  <c r="DG1" i="861" s="1"/>
  <c r="DG1" i="864"/>
  <c r="AI43" i="863"/>
  <c r="AI42" i="863"/>
  <c r="AI21" i="863" s="1"/>
  <c r="DH4" i="861"/>
  <c r="DH5" i="861" s="1"/>
  <c r="DI3" i="861"/>
  <c r="DH9" i="861"/>
  <c r="DH8" i="861"/>
  <c r="DH22" i="864"/>
  <c r="DH21" i="864"/>
  <c r="DH20" i="864"/>
  <c r="DH7" i="864"/>
  <c r="DH3" i="864"/>
  <c r="DH4" i="864" s="1"/>
  <c r="DH8" i="864"/>
  <c r="DI2" i="864"/>
  <c r="DI23" i="864" s="1"/>
  <c r="AJ22" i="864"/>
  <c r="AJ20" i="864"/>
  <c r="AJ3" i="864"/>
  <c r="AK2" i="864"/>
  <c r="AK23" i="864" s="1"/>
  <c r="AJ21" i="864"/>
  <c r="AJ1" i="864"/>
  <c r="AH30" i="861"/>
  <c r="DG24" i="864"/>
  <c r="AI57" i="863"/>
  <c r="AJ55" i="863" a="1"/>
  <c r="AJ55" i="863" s="1"/>
  <c r="AJ52" i="863" a="1"/>
  <c r="AJ52" i="863" s="1"/>
  <c r="AJ41" i="863"/>
  <c r="AJ56" i="863" a="1"/>
  <c r="AJ56" i="863" s="1"/>
  <c r="AJ53" i="863" a="1"/>
  <c r="AJ53" i="863" s="1"/>
  <c r="AJ54" i="863" a="1"/>
  <c r="AJ54" i="863" s="1"/>
  <c r="AJ39" i="863"/>
  <c r="AJ38" i="863"/>
  <c r="AJ3" i="863"/>
  <c r="AJ1" i="863"/>
  <c r="AK2" i="863"/>
  <c r="AK40" i="863" s="1"/>
  <c r="W3" i="860"/>
  <c r="W4" i="860" s="1"/>
  <c r="X2" i="860"/>
  <c r="W1" i="860"/>
  <c r="W7" i="860"/>
  <c r="DA1" i="860"/>
  <c r="DB3" i="860"/>
  <c r="DC2" i="860"/>
  <c r="DB9" i="860"/>
  <c r="DB8" i="860"/>
  <c r="DA4" i="860"/>
  <c r="AC1814" i="64"/>
  <c r="AC1816" i="64" s="1"/>
  <c r="CV2302" i="64"/>
  <c r="CV2275" i="64"/>
  <c r="AC1857" i="64"/>
  <c r="AB1859" i="64"/>
  <c r="AC1836" i="64"/>
  <c r="DC1857" i="64"/>
  <c r="AB1838" i="64"/>
  <c r="CZ1836" i="64"/>
  <c r="CY1838" i="64"/>
  <c r="CY1814" i="64"/>
  <c r="CY1816" i="64" s="1"/>
  <c r="CW1955" i="64"/>
  <c r="CU1792" i="64"/>
  <c r="CU1794" i="64" s="1"/>
  <c r="E1226" i="64"/>
  <c r="E1225" i="64"/>
  <c r="E1935" i="64"/>
  <c r="E1936" i="64"/>
  <c r="E1250" i="64"/>
  <c r="E1249" i="64"/>
  <c r="E1968" i="64"/>
  <c r="E1967" i="64"/>
  <c r="E1628" i="64"/>
  <c r="E1629" i="64"/>
  <c r="E1529" i="64"/>
  <c r="E1530" i="64"/>
  <c r="E1344" i="64"/>
  <c r="E1343" i="64"/>
  <c r="E2035" i="64"/>
  <c r="E2036" i="64"/>
  <c r="E1704" i="64"/>
  <c r="E1380" i="64"/>
  <c r="E1379" i="64"/>
  <c r="E2002" i="64"/>
  <c r="E2001" i="64"/>
  <c r="E1803" i="64"/>
  <c r="E1802" i="64"/>
  <c r="E1731" i="64"/>
  <c r="E1730" i="64"/>
  <c r="E1415" i="64"/>
  <c r="E1414" i="64"/>
  <c r="E1271" i="64"/>
  <c r="E1573" i="64"/>
  <c r="E1574" i="64"/>
  <c r="E2532" i="64"/>
  <c r="E2533" i="64"/>
  <c r="E1683" i="64"/>
  <c r="E1682" i="64"/>
  <c r="E1700" i="64"/>
  <c r="E1623" i="64"/>
  <c r="E1591" i="64"/>
  <c r="E1797" i="64"/>
  <c r="E2527" i="64"/>
  <c r="E1568" i="64"/>
  <c r="E1524" i="64"/>
  <c r="E1962" i="64"/>
  <c r="E1930" i="64"/>
  <c r="E1898" i="64"/>
  <c r="E1480" i="64"/>
  <c r="E1444" i="64"/>
  <c r="E1409" i="64"/>
  <c r="E1374" i="64"/>
  <c r="E1996" i="64"/>
  <c r="E2030" i="64"/>
  <c r="AG1024" i="64" a="1"/>
  <c r="AH1023" i="64" a="1"/>
  <c r="AI772" i="64" a="1"/>
  <c r="DG772" i="64" a="1"/>
  <c r="DF1023" i="64" a="1"/>
  <c r="DE1024" i="64" a="1"/>
  <c r="AI1136" i="64" a="1"/>
  <c r="DG1046" i="64"/>
  <c r="DD1136" i="64" a="1"/>
  <c r="AI1021" i="64" a="1"/>
  <c r="AI1046" i="64"/>
  <c r="DG1021" i="64" a="1"/>
  <c r="DH971" i="64" l="1" a="1"/>
  <c r="DH971" i="64" s="1"/>
  <c r="DH972" i="64" a="1"/>
  <c r="DH972" i="64" s="1"/>
  <c r="AJ971" i="64" a="1"/>
  <c r="AJ971" i="64" s="1"/>
  <c r="AJ972" i="64" a="1"/>
  <c r="AJ972" i="64" s="1"/>
  <c r="DG973" i="64"/>
  <c r="DG974" i="64" s="1"/>
  <c r="DG976" i="64" s="1"/>
  <c r="AI973" i="64"/>
  <c r="AI974" i="64" s="1"/>
  <c r="AI976" i="64" s="1"/>
  <c r="T510" i="64"/>
  <c r="T500" i="64" s="1"/>
  <c r="T502" i="64" s="1"/>
  <c r="T503" i="64" s="1"/>
  <c r="DH509" i="64" a="1"/>
  <c r="DH509" i="64" s="1"/>
  <c r="DH498" i="64" a="1"/>
  <c r="DH498" i="64" s="1"/>
  <c r="AJ509" i="64" a="1"/>
  <c r="AJ509" i="64" s="1"/>
  <c r="AJ498" i="64" a="1"/>
  <c r="AJ498" i="64" s="1"/>
  <c r="DD1136" i="64"/>
  <c r="DD1138" i="64" s="1"/>
  <c r="DH515" i="64" a="1"/>
  <c r="DH515" i="64" s="1"/>
  <c r="DH501" i="64" a="1"/>
  <c r="DH501" i="64" s="1"/>
  <c r="AJ515" i="64" a="1"/>
  <c r="AJ515" i="64" s="1"/>
  <c r="AJ501" i="64" a="1"/>
  <c r="AJ501" i="64" s="1"/>
  <c r="DC1138" i="64"/>
  <c r="DG141" i="64"/>
  <c r="DG126" i="64"/>
  <c r="AI126" i="64"/>
  <c r="AI141" i="64"/>
  <c r="AI1136" i="64"/>
  <c r="AI1138" i="64" s="1"/>
  <c r="DH111" i="64" a="1"/>
  <c r="DH111" i="64" s="1"/>
  <c r="DH1121" i="64" a="1"/>
  <c r="DH1121" i="64" s="1"/>
  <c r="AJ111" i="64" a="1"/>
  <c r="AJ111" i="64" s="1"/>
  <c r="AJ1121" i="64" a="1"/>
  <c r="AJ1121" i="64" s="1"/>
  <c r="DG138" i="64"/>
  <c r="DG139" i="64"/>
  <c r="DG137" i="64"/>
  <c r="DG125" i="64"/>
  <c r="DG140" i="64"/>
  <c r="AI122" i="64"/>
  <c r="AI137" i="64"/>
  <c r="AH127" i="64"/>
  <c r="AI123" i="64"/>
  <c r="AI138" i="64"/>
  <c r="AI124" i="64"/>
  <c r="AI139" i="64"/>
  <c r="AI140" i="64"/>
  <c r="AI125" i="64"/>
  <c r="DG112" i="64"/>
  <c r="DG122" i="64"/>
  <c r="DG127" i="64" s="1"/>
  <c r="DG123" i="64"/>
  <c r="DG124" i="64"/>
  <c r="AJ117" i="64" a="1"/>
  <c r="AJ117" i="64" s="1"/>
  <c r="AJ119" i="64" a="1"/>
  <c r="AJ119" i="64" s="1"/>
  <c r="AJ118" i="64" a="1"/>
  <c r="AJ118" i="64" s="1"/>
  <c r="AJ116" i="64" a="1"/>
  <c r="AJ116" i="64" s="1"/>
  <c r="AJ131" i="64" a="1"/>
  <c r="AJ131" i="64" s="1"/>
  <c r="AJ130" i="64" a="1"/>
  <c r="AJ130" i="64" s="1"/>
  <c r="AJ133" i="64" a="1"/>
  <c r="AJ133" i="64" s="1"/>
  <c r="AJ132" i="64" a="1"/>
  <c r="AJ132" i="64" s="1"/>
  <c r="AJ134" i="64" a="1"/>
  <c r="AJ134" i="64" s="1"/>
  <c r="AJ115" i="64" a="1"/>
  <c r="AJ115" i="64" s="1"/>
  <c r="DH119" i="64" a="1"/>
  <c r="DH119" i="64" s="1"/>
  <c r="DH118" i="64" a="1"/>
  <c r="DH118" i="64" s="1"/>
  <c r="DH116" i="64" a="1"/>
  <c r="DH116" i="64" s="1"/>
  <c r="DH115" i="64" a="1"/>
  <c r="DH115" i="64" s="1"/>
  <c r="DH132" i="64" a="1"/>
  <c r="DH132" i="64" s="1"/>
  <c r="DH130" i="64" a="1"/>
  <c r="DH130" i="64" s="1"/>
  <c r="DH117" i="64" a="1"/>
  <c r="DH117" i="64" s="1"/>
  <c r="DH131" i="64" a="1"/>
  <c r="DH131" i="64" s="1"/>
  <c r="DH134" i="64" a="1"/>
  <c r="DH134" i="64" s="1"/>
  <c r="DH133" i="64" a="1"/>
  <c r="DH133" i="64" s="1"/>
  <c r="AF142" i="64"/>
  <c r="AE144" i="64"/>
  <c r="DD142" i="64"/>
  <c r="AJ110" i="64" a="1"/>
  <c r="AJ110" i="64" s="1"/>
  <c r="AJ109" i="64" a="1"/>
  <c r="AJ109" i="64" s="1"/>
  <c r="AJ108" i="64" a="1"/>
  <c r="AJ108" i="64" s="1"/>
  <c r="AJ107" i="64" a="1"/>
  <c r="AJ107" i="64" s="1"/>
  <c r="AI112" i="64"/>
  <c r="DH346" i="64" a="1"/>
  <c r="DH346" i="64" s="1"/>
  <c r="DH109" i="64" a="1"/>
  <c r="DH109" i="64" s="1"/>
  <c r="DH110" i="64" a="1"/>
  <c r="DH110" i="64" s="1"/>
  <c r="DH108" i="64" a="1"/>
  <c r="DH108" i="64" s="1"/>
  <c r="DH107" i="64" a="1"/>
  <c r="DH107" i="64" s="1"/>
  <c r="AJ346" i="64" a="1"/>
  <c r="AJ346" i="64" s="1"/>
  <c r="AL347" i="64" s="1"/>
  <c r="DH1045" i="64" a="1"/>
  <c r="DH1045" i="64" s="1"/>
  <c r="DA21" i="861"/>
  <c r="AJ1045" i="64" a="1"/>
  <c r="AJ1045" i="64" s="1"/>
  <c r="AH824" i="64"/>
  <c r="AH822" i="64"/>
  <c r="AF843" i="64"/>
  <c r="AG842" i="64"/>
  <c r="AG843" i="64" s="1"/>
  <c r="DG839" i="64"/>
  <c r="AI837" i="64"/>
  <c r="AI836" i="64"/>
  <c r="AH840" i="64"/>
  <c r="AI838" i="64"/>
  <c r="DG838" i="64"/>
  <c r="DG837" i="64"/>
  <c r="AI835" i="64"/>
  <c r="DH830" i="64" a="1"/>
  <c r="DH830" i="64" s="1"/>
  <c r="DH829" i="64" a="1"/>
  <c r="DH829" i="64" s="1"/>
  <c r="DH828" i="64" a="1"/>
  <c r="DH828" i="64" s="1"/>
  <c r="DH832" i="64" a="1"/>
  <c r="DH832" i="64" s="1"/>
  <c r="DH831" i="64" a="1"/>
  <c r="DH831" i="64" s="1"/>
  <c r="AI839" i="64"/>
  <c r="AJ829" i="64" a="1"/>
  <c r="AJ829" i="64" s="1"/>
  <c r="AJ830" i="64" a="1"/>
  <c r="AJ830" i="64" s="1"/>
  <c r="AJ832" i="64" a="1"/>
  <c r="AJ832" i="64" s="1"/>
  <c r="AJ828" i="64" a="1"/>
  <c r="AJ828" i="64" s="1"/>
  <c r="AJ831" i="64" a="1"/>
  <c r="AJ831" i="64" s="1"/>
  <c r="DG836" i="64"/>
  <c r="DG835" i="64"/>
  <c r="DG840" i="64" s="1"/>
  <c r="AI821" i="64"/>
  <c r="DF825" i="64"/>
  <c r="DF842" i="64" s="1"/>
  <c r="DF843" i="64" s="1"/>
  <c r="DG824" i="64"/>
  <c r="AI823" i="64"/>
  <c r="DG821" i="64"/>
  <c r="AJ817" i="64" a="1"/>
  <c r="AJ817" i="64" s="1"/>
  <c r="AJ813" i="64" a="1"/>
  <c r="AJ813" i="64" s="1"/>
  <c r="AJ797" i="64" a="1"/>
  <c r="AJ797" i="64" s="1"/>
  <c r="AJ805" i="64" s="1"/>
  <c r="AJ814" i="64" a="1"/>
  <c r="AJ814" i="64" s="1"/>
  <c r="AJ798" i="64" a="1"/>
  <c r="AJ798" i="64" s="1"/>
  <c r="AJ806" i="64" s="1"/>
  <c r="AJ799" i="64" a="1"/>
  <c r="AJ799" i="64" s="1"/>
  <c r="AJ807" i="64" s="1"/>
  <c r="AJ800" i="64" a="1"/>
  <c r="AJ800" i="64" s="1"/>
  <c r="AJ808" i="64" s="1"/>
  <c r="AJ801" i="64" a="1"/>
  <c r="AJ801" i="64" s="1"/>
  <c r="AJ809" i="64" s="1"/>
  <c r="AJ815" i="64" a="1"/>
  <c r="AJ815" i="64" s="1"/>
  <c r="AJ816" i="64" a="1"/>
  <c r="AJ816" i="64" s="1"/>
  <c r="AI824" i="64"/>
  <c r="DG823" i="64"/>
  <c r="AI822" i="64"/>
  <c r="DG822" i="64"/>
  <c r="DH797" i="64" a="1"/>
  <c r="DH797" i="64" s="1"/>
  <c r="DH805" i="64" s="1"/>
  <c r="DH798" i="64" a="1"/>
  <c r="DH798" i="64" s="1"/>
  <c r="DH806" i="64" s="1"/>
  <c r="DH814" i="64" a="1"/>
  <c r="DH814" i="64" s="1"/>
  <c r="DH799" i="64" a="1"/>
  <c r="DH799" i="64" s="1"/>
  <c r="DH807" i="64" s="1"/>
  <c r="DH800" i="64" a="1"/>
  <c r="DH800" i="64" s="1"/>
  <c r="DH808" i="64" s="1"/>
  <c r="DH801" i="64" a="1"/>
  <c r="DH801" i="64" s="1"/>
  <c r="DH809" i="64" s="1"/>
  <c r="DH815" i="64" a="1"/>
  <c r="DH815" i="64" s="1"/>
  <c r="DH813" i="64" a="1"/>
  <c r="DH813" i="64" s="1"/>
  <c r="DH816" i="64" a="1"/>
  <c r="DH816" i="64" s="1"/>
  <c r="DH817" i="64" a="1"/>
  <c r="DH817" i="64" s="1"/>
  <c r="AI820" i="64"/>
  <c r="DG820" i="64"/>
  <c r="DG207" i="64"/>
  <c r="DG210" i="64" s="1"/>
  <c r="DG212" i="64" s="1"/>
  <c r="AI210" i="64"/>
  <c r="AI212" i="64" s="1"/>
  <c r="AJ208" i="64" a="1"/>
  <c r="AJ208" i="64" s="1"/>
  <c r="AJ207" i="64" s="1"/>
  <c r="AJ209" i="64" a="1"/>
  <c r="AJ209" i="64" s="1"/>
  <c r="DH209" i="64" a="1"/>
  <c r="DH209" i="64" s="1"/>
  <c r="DH208" i="64" a="1"/>
  <c r="DH208" i="64" s="1"/>
  <c r="DE1024" i="64"/>
  <c r="AI1021" i="64"/>
  <c r="AI772" i="64"/>
  <c r="AI774" i="64" s="1"/>
  <c r="DF1023" i="64"/>
  <c r="DG1021" i="64"/>
  <c r="AH1023" i="64"/>
  <c r="AG1024" i="64"/>
  <c r="DH331" i="64" a="1"/>
  <c r="DH331" i="64" s="1"/>
  <c r="DH1020" i="64" a="1"/>
  <c r="DH1020" i="64" s="1"/>
  <c r="AJ331" i="64" a="1"/>
  <c r="AJ331" i="64" s="1"/>
  <c r="AJ1020" i="64" a="1"/>
  <c r="AJ1020" i="64" s="1"/>
  <c r="DG772" i="64"/>
  <c r="DG774" i="64" s="1"/>
  <c r="DG732" i="64" a="1"/>
  <c r="AJ1021" i="64" a="1"/>
  <c r="AI1023" i="64" a="1"/>
  <c r="AH1024" i="64" a="1"/>
  <c r="DF1024" i="64" a="1"/>
  <c r="CW2302" i="64" a="1"/>
  <c r="CW2275" i="64" a="1"/>
  <c r="AJ1136" i="64" a="1"/>
  <c r="DG1023" i="64" a="1"/>
  <c r="DH1046" i="64"/>
  <c r="AJ1046" i="64"/>
  <c r="DE1136" i="64" a="1"/>
  <c r="AI732" i="64" a="1"/>
  <c r="AJ772" i="64" a="1"/>
  <c r="DH1021" i="64" a="1"/>
  <c r="AJ973" i="64" l="1"/>
  <c r="AJ974" i="64" s="1"/>
  <c r="AJ976" i="64" s="1"/>
  <c r="DH973" i="64"/>
  <c r="DH974" i="64" s="1"/>
  <c r="DH976" i="64" s="1"/>
  <c r="T511" i="64"/>
  <c r="T516" i="64" s="1"/>
  <c r="T504" i="64"/>
  <c r="U496" i="64"/>
  <c r="U499" i="64" s="1"/>
  <c r="DE1136" i="64"/>
  <c r="DE1138" i="64" s="1"/>
  <c r="AJ1136" i="64"/>
  <c r="AJ1138" i="64" s="1"/>
  <c r="DH126" i="64"/>
  <c r="AJ141" i="64"/>
  <c r="DH141" i="64"/>
  <c r="AJ126" i="64"/>
  <c r="DH138" i="64"/>
  <c r="AJ137" i="64"/>
  <c r="AI127" i="64"/>
  <c r="AJ124" i="64"/>
  <c r="AJ139" i="64"/>
  <c r="AJ123" i="64"/>
  <c r="AJ138" i="64"/>
  <c r="AJ125" i="64"/>
  <c r="AJ140" i="64"/>
  <c r="DH137" i="64"/>
  <c r="DH140" i="64"/>
  <c r="DH124" i="64"/>
  <c r="DH139" i="64"/>
  <c r="DH123" i="64"/>
  <c r="AJ122" i="64"/>
  <c r="DH112" i="64"/>
  <c r="DH122" i="64"/>
  <c r="DH127" i="64" s="1"/>
  <c r="DH125" i="64"/>
  <c r="AF144" i="64"/>
  <c r="AF145" i="64" s="1"/>
  <c r="DE142" i="64"/>
  <c r="DD144" i="64"/>
  <c r="DD145" i="64" s="1"/>
  <c r="AE145" i="64"/>
  <c r="AG142" i="64"/>
  <c r="AJ112" i="64"/>
  <c r="DB21" i="861"/>
  <c r="AH825" i="64"/>
  <c r="AH842" i="64" s="1"/>
  <c r="AH843" i="64" s="1"/>
  <c r="AJ837" i="64"/>
  <c r="AJ839" i="64"/>
  <c r="DH836" i="64"/>
  <c r="DH838" i="64"/>
  <c r="DH837" i="64"/>
  <c r="AJ836" i="64"/>
  <c r="AJ838" i="64"/>
  <c r="DH835" i="64"/>
  <c r="DH840" i="64" s="1"/>
  <c r="DH839" i="64"/>
  <c r="AI840" i="64"/>
  <c r="AJ835" i="64"/>
  <c r="DG825" i="64"/>
  <c r="DG842" i="64" s="1"/>
  <c r="DG843" i="64" s="1"/>
  <c r="AJ824" i="64"/>
  <c r="AJ820" i="64"/>
  <c r="DH821" i="64"/>
  <c r="AI825" i="64"/>
  <c r="DH823" i="64"/>
  <c r="AJ823" i="64"/>
  <c r="DH822" i="64"/>
  <c r="AJ822" i="64"/>
  <c r="AJ821" i="64"/>
  <c r="DH820" i="64"/>
  <c r="DH824" i="64"/>
  <c r="DH207" i="64"/>
  <c r="DH210" i="64" s="1"/>
  <c r="DH212" i="64" s="1"/>
  <c r="AJ210" i="64"/>
  <c r="AJ212" i="64" s="1"/>
  <c r="AJ772" i="64"/>
  <c r="DH1021" i="64"/>
  <c r="AJ1021" i="64"/>
  <c r="AI1023" i="64"/>
  <c r="AH1024" i="64"/>
  <c r="DG1023" i="64"/>
  <c r="DF1024" i="64"/>
  <c r="DH312" i="64" a="1"/>
  <c r="DH312" i="64" s="1"/>
  <c r="DH773" i="64" a="1"/>
  <c r="DH773" i="64" s="1"/>
  <c r="AJ773" i="64" a="1"/>
  <c r="AJ773" i="64" s="1"/>
  <c r="AJ299" i="64" a="1"/>
  <c r="AJ299" i="64" s="1"/>
  <c r="AJ312" i="64" a="1"/>
  <c r="AJ312" i="64" s="1"/>
  <c r="DH739" i="64" a="1"/>
  <c r="DH739" i="64" s="1"/>
  <c r="DH299" i="64" a="1"/>
  <c r="DH299" i="64" s="1"/>
  <c r="DF736" i="64"/>
  <c r="AH736" i="64"/>
  <c r="DG732" i="64"/>
  <c r="DG740" i="64" s="1"/>
  <c r="AI732" i="64"/>
  <c r="AI740" i="64" s="1"/>
  <c r="AJ735" i="64" a="1"/>
  <c r="AJ735" i="64" s="1"/>
  <c r="AJ739" i="64" a="1"/>
  <c r="AJ739" i="64" s="1"/>
  <c r="DH735" i="64" a="1"/>
  <c r="DH735" i="64" s="1"/>
  <c r="AJ731" i="64" a="1"/>
  <c r="AJ731" i="64" s="1"/>
  <c r="DH4" i="64"/>
  <c r="DH731" i="64" a="1"/>
  <c r="DH731" i="64" s="1"/>
  <c r="DI55" i="863" a="1"/>
  <c r="DI55" i="863" s="1"/>
  <c r="DI40" i="863"/>
  <c r="AJ4" i="864"/>
  <c r="AK259" i="64"/>
  <c r="AK7" i="64"/>
  <c r="AJ8" i="64" s="1"/>
  <c r="AD44" i="861"/>
  <c r="AD85" i="861" s="1"/>
  <c r="AJ4" i="64"/>
  <c r="CZ65" i="861"/>
  <c r="DH43" i="863"/>
  <c r="DI38" i="863"/>
  <c r="DI54" i="863" a="1"/>
  <c r="DI54" i="863" s="1"/>
  <c r="DI7" i="863"/>
  <c r="DI8" i="863"/>
  <c r="DI56" i="863" a="1"/>
  <c r="DI56" i="863" s="1"/>
  <c r="DI53" i="863" a="1"/>
  <c r="DI53" i="863" s="1"/>
  <c r="DJ2" i="863"/>
  <c r="DI41" i="863"/>
  <c r="DI52" i="863" a="1"/>
  <c r="DI52" i="863" s="1"/>
  <c r="DH70" i="863" a="1"/>
  <c r="DH70" i="863" s="1"/>
  <c r="DH4" i="863"/>
  <c r="DH68" i="863" a="1"/>
  <c r="DH68" i="863" s="1"/>
  <c r="DH42" i="863"/>
  <c r="DH21" i="863" s="1"/>
  <c r="DH30" i="861" s="1"/>
  <c r="DH1" i="863"/>
  <c r="DI39" i="863"/>
  <c r="DI3" i="863"/>
  <c r="DH57" i="863"/>
  <c r="AK3" i="64"/>
  <c r="AK975" i="64" s="1" a="1"/>
  <c r="AK975" i="64" s="1"/>
  <c r="AL2" i="64"/>
  <c r="AK1" i="64"/>
  <c r="DH281" i="64"/>
  <c r="DH263" i="64"/>
  <c r="DH1" i="64"/>
  <c r="DI8" i="64"/>
  <c r="DI277" i="64"/>
  <c r="DI3" i="64"/>
  <c r="DI975" i="64" s="1" a="1"/>
  <c r="DI975" i="64" s="1"/>
  <c r="DI259" i="64"/>
  <c r="DI7" i="64"/>
  <c r="DJ2" i="64"/>
  <c r="DI278" i="64"/>
  <c r="DI260" i="64"/>
  <c r="DI261" i="64"/>
  <c r="DI279" i="64"/>
  <c r="DI280" i="64"/>
  <c r="DI262" i="64"/>
  <c r="DI20" i="864"/>
  <c r="DI7" i="864"/>
  <c r="DI22" i="864"/>
  <c r="DI3" i="864"/>
  <c r="DI4" i="864" s="1"/>
  <c r="DI8" i="864"/>
  <c r="DI21" i="864"/>
  <c r="DJ2" i="864"/>
  <c r="DJ23" i="864" s="1"/>
  <c r="AN3" i="861"/>
  <c r="AM4" i="861"/>
  <c r="AM5" i="861" s="1"/>
  <c r="AM1" i="861"/>
  <c r="AM8" i="861"/>
  <c r="AK56" i="863" a="1"/>
  <c r="AK56" i="863" s="1"/>
  <c r="AK54" i="863" a="1"/>
  <c r="AK54" i="863" s="1"/>
  <c r="AK53" i="863" a="1"/>
  <c r="AK53" i="863" s="1"/>
  <c r="AK52" i="863" a="1"/>
  <c r="AK52" i="863" s="1"/>
  <c r="AK55" i="863" a="1"/>
  <c r="AK55" i="863" s="1"/>
  <c r="AK41" i="863"/>
  <c r="AK38" i="863"/>
  <c r="AK39" i="863"/>
  <c r="AL2" i="863"/>
  <c r="AL40" i="863" s="1"/>
  <c r="AK3" i="863"/>
  <c r="AK1" i="863"/>
  <c r="AJ43" i="863"/>
  <c r="AJ42" i="863"/>
  <c r="AJ21" i="863" s="1"/>
  <c r="AJ57" i="863"/>
  <c r="AJ24" i="864"/>
  <c r="AJ92" i="861" s="1"/>
  <c r="DH1" i="864"/>
  <c r="DH2" i="861"/>
  <c r="DH1" i="861" s="1"/>
  <c r="AJ70" i="863" a="1"/>
  <c r="AJ70" i="863" s="1"/>
  <c r="AJ68" i="863" a="1"/>
  <c r="AJ68" i="863" s="1"/>
  <c r="AJ66" i="863" a="1"/>
  <c r="AJ66" i="863" s="1"/>
  <c r="AJ4" i="863"/>
  <c r="DH24" i="864"/>
  <c r="DI4" i="861"/>
  <c r="DI5" i="861" s="1"/>
  <c r="DJ3" i="861"/>
  <c r="DI9" i="861"/>
  <c r="DI8" i="861"/>
  <c r="AI30" i="861"/>
  <c r="AK22" i="864"/>
  <c r="AK21" i="864"/>
  <c r="AK20" i="864"/>
  <c r="AK3" i="864"/>
  <c r="AK4" i="864" s="1"/>
  <c r="AL2" i="864"/>
  <c r="AL23" i="864" s="1"/>
  <c r="AK1" i="864"/>
  <c r="X1" i="860"/>
  <c r="X7" i="860"/>
  <c r="X3" i="860"/>
  <c r="X4" i="860" s="1"/>
  <c r="Y2" i="860"/>
  <c r="DB1" i="860"/>
  <c r="DC9" i="860"/>
  <c r="DC8" i="860"/>
  <c r="DC3" i="860"/>
  <c r="DD2" i="860"/>
  <c r="DB4" i="860"/>
  <c r="AD1814" i="64"/>
  <c r="AD1816" i="64" s="1"/>
  <c r="CW2302" i="64"/>
  <c r="CW2275" i="64"/>
  <c r="AC1859" i="64"/>
  <c r="AD1857" i="64"/>
  <c r="DD1857" i="64"/>
  <c r="DC1859" i="64"/>
  <c r="DA1836" i="64"/>
  <c r="AD1836" i="64"/>
  <c r="AD1838" i="64" s="1"/>
  <c r="CZ1838" i="64"/>
  <c r="AC1838" i="64"/>
  <c r="CZ1814" i="64"/>
  <c r="CX1955" i="64"/>
  <c r="CV1792" i="64"/>
  <c r="CV1794" i="64" s="1"/>
  <c r="E1707" i="64"/>
  <c r="E1706" i="64"/>
  <c r="E1331" i="64"/>
  <c r="B1331" i="64" s="1"/>
  <c r="DF1136" i="64" a="1"/>
  <c r="CX2275" i="64" a="1"/>
  <c r="DH1023" i="64" a="1"/>
  <c r="DH772" i="64" a="1"/>
  <c r="CX2302" i="64" a="1"/>
  <c r="AJ1023" i="64" a="1"/>
  <c r="DH732" i="64" a="1"/>
  <c r="AJ732" i="64" a="1"/>
  <c r="AI1024" i="64" a="1"/>
  <c r="DG1024" i="64" a="1"/>
  <c r="DI971" i="64" l="1" a="1"/>
  <c r="DI971" i="64" s="1"/>
  <c r="DI972" i="64" a="1"/>
  <c r="DI972" i="64" s="1"/>
  <c r="AK971" i="64" a="1"/>
  <c r="AK971" i="64" s="1"/>
  <c r="AK972" i="64" a="1"/>
  <c r="AK972" i="64" s="1"/>
  <c r="T512" i="64"/>
  <c r="U507" i="64"/>
  <c r="U508" i="64"/>
  <c r="U510" i="64" s="1"/>
  <c r="U500" i="64" s="1"/>
  <c r="U502" i="64" s="1"/>
  <c r="U503" i="64" s="1"/>
  <c r="DI509" i="64" a="1"/>
  <c r="DI509" i="64" s="1"/>
  <c r="DI498" i="64" a="1"/>
  <c r="DI498" i="64" s="1"/>
  <c r="AK509" i="64" a="1"/>
  <c r="AK509" i="64" s="1"/>
  <c r="AK498" i="64" a="1"/>
  <c r="AK498" i="64" s="1"/>
  <c r="DF1136" i="64"/>
  <c r="DF1138" i="64" s="1"/>
  <c r="DI515" i="64" a="1"/>
  <c r="DI515" i="64" s="1"/>
  <c r="DI501" i="64" a="1"/>
  <c r="DI501" i="64" s="1"/>
  <c r="AK515" i="64" a="1"/>
  <c r="AK515" i="64" s="1"/>
  <c r="AK501" i="64" a="1"/>
  <c r="AK501" i="64" s="1"/>
  <c r="DI111" i="64" a="1"/>
  <c r="DI111" i="64" s="1"/>
  <c r="DI1121" i="64" a="1"/>
  <c r="DI1121" i="64" s="1"/>
  <c r="AK111" i="64" a="1"/>
  <c r="AK111" i="64" s="1"/>
  <c r="AK1121" i="64" a="1"/>
  <c r="AK1121" i="64" s="1"/>
  <c r="AJ127" i="64"/>
  <c r="AG144" i="64"/>
  <c r="AG145" i="64" s="1"/>
  <c r="AK118" i="64" a="1"/>
  <c r="AK118" i="64" s="1"/>
  <c r="AK116" i="64" a="1"/>
  <c r="AK116" i="64" s="1"/>
  <c r="AK131" i="64" a="1"/>
  <c r="AK131" i="64" s="1"/>
  <c r="AK130" i="64" a="1"/>
  <c r="AK130" i="64" s="1"/>
  <c r="AK133" i="64" a="1"/>
  <c r="AK133" i="64" s="1"/>
  <c r="AK132" i="64" a="1"/>
  <c r="AK132" i="64" s="1"/>
  <c r="AK134" i="64" a="1"/>
  <c r="AK134" i="64" s="1"/>
  <c r="AK117" i="64" a="1"/>
  <c r="AK117" i="64" s="1"/>
  <c r="AK115" i="64" a="1"/>
  <c r="AK115" i="64" s="1"/>
  <c r="AK119" i="64" a="1"/>
  <c r="AK119" i="64" s="1"/>
  <c r="DI119" i="64" a="1"/>
  <c r="DI119" i="64" s="1"/>
  <c r="DI116" i="64" a="1"/>
  <c r="DI116" i="64" s="1"/>
  <c r="DI115" i="64" a="1"/>
  <c r="DI115" i="64" s="1"/>
  <c r="DI130" i="64" a="1"/>
  <c r="DI130" i="64" s="1"/>
  <c r="DI132" i="64" a="1"/>
  <c r="DI132" i="64" s="1"/>
  <c r="DI117" i="64" a="1"/>
  <c r="DI117" i="64" s="1"/>
  <c r="DI131" i="64" a="1"/>
  <c r="DI131" i="64" s="1"/>
  <c r="DI134" i="64" a="1"/>
  <c r="DI134" i="64" s="1"/>
  <c r="DI133" i="64" a="1"/>
  <c r="DI133" i="64" s="1"/>
  <c r="DI118" i="64" a="1"/>
  <c r="DI118" i="64" s="1"/>
  <c r="AH142" i="64"/>
  <c r="DE144" i="64"/>
  <c r="DE145" i="64" s="1"/>
  <c r="DF142" i="64"/>
  <c r="DI346" i="64" a="1"/>
  <c r="DI346" i="64" s="1"/>
  <c r="DI109" i="64" a="1"/>
  <c r="DI109" i="64" s="1"/>
  <c r="DI108" i="64" a="1"/>
  <c r="DI108" i="64" s="1"/>
  <c r="DI110" i="64" a="1"/>
  <c r="DI110" i="64" s="1"/>
  <c r="DI107" i="64" a="1"/>
  <c r="DI107" i="64" s="1"/>
  <c r="AK110" i="64" a="1"/>
  <c r="AK110" i="64" s="1"/>
  <c r="AK109" i="64" a="1"/>
  <c r="AK109" i="64" s="1"/>
  <c r="AK108" i="64" a="1"/>
  <c r="AK108" i="64" s="1"/>
  <c r="AK107" i="64" a="1"/>
  <c r="AK107" i="64" s="1"/>
  <c r="AK346" i="64" a="1"/>
  <c r="AK346" i="64" s="1"/>
  <c r="AM347" i="64" s="1"/>
  <c r="DI1045" i="64" a="1"/>
  <c r="DI1045" i="64" s="1"/>
  <c r="DC21" i="861"/>
  <c r="AK1045" i="64" a="1"/>
  <c r="AK1045" i="64" s="1"/>
  <c r="AI842" i="64"/>
  <c r="AJ840" i="64"/>
  <c r="AK829" i="64" a="1"/>
  <c r="AK829" i="64" s="1"/>
  <c r="AK832" i="64" a="1"/>
  <c r="AK832" i="64" s="1"/>
  <c r="AK828" i="64" a="1"/>
  <c r="AK828" i="64" s="1"/>
  <c r="AK831" i="64" a="1"/>
  <c r="AK831" i="64" s="1"/>
  <c r="AK830" i="64" a="1"/>
  <c r="AK830" i="64" s="1"/>
  <c r="DI830" i="64" a="1"/>
  <c r="DI830" i="64" s="1"/>
  <c r="DI829" i="64" a="1"/>
  <c r="DI829" i="64" s="1"/>
  <c r="DI828" i="64" a="1"/>
  <c r="DI828" i="64" s="1"/>
  <c r="DI832" i="64" a="1"/>
  <c r="DI832" i="64" s="1"/>
  <c r="DI831" i="64" a="1"/>
  <c r="DI831" i="64" s="1"/>
  <c r="DH825" i="64"/>
  <c r="DH842" i="64" s="1"/>
  <c r="DH843" i="64" s="1"/>
  <c r="AJ825" i="64"/>
  <c r="DI797" i="64" a="1"/>
  <c r="DI797" i="64" s="1"/>
  <c r="DI805" i="64" s="1"/>
  <c r="DI798" i="64" a="1"/>
  <c r="DI798" i="64" s="1"/>
  <c r="DI806" i="64" s="1"/>
  <c r="DI814" i="64" a="1"/>
  <c r="DI814" i="64" s="1"/>
  <c r="DI799" i="64" a="1"/>
  <c r="DI799" i="64" s="1"/>
  <c r="DI807" i="64" s="1"/>
  <c r="DI800" i="64" a="1"/>
  <c r="DI800" i="64" s="1"/>
  <c r="DI808" i="64" s="1"/>
  <c r="DI813" i="64" a="1"/>
  <c r="DI813" i="64" s="1"/>
  <c r="DI801" i="64" a="1"/>
  <c r="DI801" i="64" s="1"/>
  <c r="DI809" i="64" s="1"/>
  <c r="DI815" i="64" a="1"/>
  <c r="DI815" i="64" s="1"/>
  <c r="DI816" i="64" a="1"/>
  <c r="DI816" i="64" s="1"/>
  <c r="DI817" i="64" a="1"/>
  <c r="DI817" i="64" s="1"/>
  <c r="AK817" i="64" a="1"/>
  <c r="AK817" i="64" s="1"/>
  <c r="AK813" i="64" a="1"/>
  <c r="AK813" i="64" s="1"/>
  <c r="AK797" i="64" a="1"/>
  <c r="AK797" i="64" s="1"/>
  <c r="AK805" i="64" s="1"/>
  <c r="AK814" i="64" a="1"/>
  <c r="AK814" i="64" s="1"/>
  <c r="AK798" i="64" a="1"/>
  <c r="AK798" i="64" s="1"/>
  <c r="AK806" i="64" s="1"/>
  <c r="AK799" i="64" a="1"/>
  <c r="AK799" i="64" s="1"/>
  <c r="AK807" i="64" s="1"/>
  <c r="AK800" i="64" a="1"/>
  <c r="AK800" i="64" s="1"/>
  <c r="AK808" i="64" s="1"/>
  <c r="AK801" i="64" a="1"/>
  <c r="AK801" i="64" s="1"/>
  <c r="AK809" i="64" s="1"/>
  <c r="AK815" i="64" a="1"/>
  <c r="AK815" i="64" s="1"/>
  <c r="AK816" i="64" a="1"/>
  <c r="AK816" i="64" s="1"/>
  <c r="AK208" i="64" a="1"/>
  <c r="AK208" i="64" s="1"/>
  <c r="AK207" i="64" s="1"/>
  <c r="AK209" i="64" a="1"/>
  <c r="AK209" i="64" s="1"/>
  <c r="DI209" i="64" a="1"/>
  <c r="DI209" i="64" s="1"/>
  <c r="DI208" i="64" a="1"/>
  <c r="DI208" i="64" s="1"/>
  <c r="DI207" i="64" s="1"/>
  <c r="AJ774" i="64"/>
  <c r="DG1024" i="64"/>
  <c r="AI1024" i="64"/>
  <c r="AJ1023" i="64"/>
  <c r="DH1023" i="64"/>
  <c r="DI331" i="64" a="1"/>
  <c r="DI331" i="64" s="1"/>
  <c r="DI1020" i="64" a="1"/>
  <c r="DI1020" i="64" s="1"/>
  <c r="AK331" i="64" a="1"/>
  <c r="AK331" i="64" s="1"/>
  <c r="AK1020" i="64" a="1"/>
  <c r="AK1020" i="64" s="1"/>
  <c r="DH772" i="64"/>
  <c r="DH774" i="64" s="1"/>
  <c r="DI312" i="64" a="1"/>
  <c r="DI312" i="64" s="1"/>
  <c r="DI773" i="64" a="1"/>
  <c r="DI773" i="64" s="1"/>
  <c r="AK312" i="64" a="1"/>
  <c r="AK312" i="64" s="1"/>
  <c r="AK773" i="64" a="1"/>
  <c r="AK773" i="64" s="1"/>
  <c r="DI739" i="64" a="1"/>
  <c r="DI739" i="64" s="1"/>
  <c r="DI299" i="64" a="1"/>
  <c r="DI299" i="64" s="1"/>
  <c r="AK739" i="64" a="1"/>
  <c r="AK739" i="64" s="1"/>
  <c r="AK299" i="64" a="1"/>
  <c r="AK299" i="64" s="1"/>
  <c r="AI736" i="64"/>
  <c r="DG736" i="64"/>
  <c r="DH732" i="64"/>
  <c r="DH740" i="64" s="1"/>
  <c r="AJ732" i="64"/>
  <c r="AJ740" i="64" s="1"/>
  <c r="DI735" i="64" a="1"/>
  <c r="DI735" i="64" s="1"/>
  <c r="AK735" i="64" a="1"/>
  <c r="AK735" i="64" s="1"/>
  <c r="DI4" i="64"/>
  <c r="DI731" i="64" a="1"/>
  <c r="DI731" i="64" s="1"/>
  <c r="AK4" i="64"/>
  <c r="AK731" i="64" a="1"/>
  <c r="AK731" i="64" s="1"/>
  <c r="DJ55" i="863" a="1"/>
  <c r="DJ55" i="863" s="1"/>
  <c r="DJ40" i="863"/>
  <c r="W41" i="861"/>
  <c r="W93" i="861"/>
  <c r="AL259" i="64"/>
  <c r="AL7" i="64"/>
  <c r="AK8" i="64" s="1"/>
  <c r="AE44" i="861"/>
  <c r="AE85" i="861" s="1"/>
  <c r="DA65" i="861"/>
  <c r="DJ3" i="863"/>
  <c r="DJ39" i="863"/>
  <c r="DJ8" i="863"/>
  <c r="DJ54" i="863" a="1"/>
  <c r="DJ54" i="863" s="1"/>
  <c r="DJ7" i="863"/>
  <c r="DJ56" i="863" a="1"/>
  <c r="DJ56" i="863" s="1"/>
  <c r="DJ38" i="863"/>
  <c r="DJ52" i="863" a="1"/>
  <c r="DJ52" i="863" s="1"/>
  <c r="DJ53" i="863" a="1"/>
  <c r="DJ53" i="863" s="1"/>
  <c r="DJ41" i="863"/>
  <c r="DI43" i="863"/>
  <c r="DI42" i="863"/>
  <c r="DI21" i="863" s="1"/>
  <c r="DI30" i="861" s="1"/>
  <c r="DI1" i="863"/>
  <c r="DI57" i="863"/>
  <c r="DK2" i="863"/>
  <c r="DI70" i="863" a="1"/>
  <c r="DI70" i="863" s="1"/>
  <c r="DI68" i="863" a="1"/>
  <c r="DI68" i="863" s="1"/>
  <c r="DI4" i="863"/>
  <c r="DI66" i="863" a="1"/>
  <c r="DI66" i="863" s="1"/>
  <c r="AL1" i="64"/>
  <c r="AL3" i="64"/>
  <c r="AL975" i="64" s="1" a="1"/>
  <c r="AL975" i="64" s="1"/>
  <c r="AM2" i="64"/>
  <c r="DI1" i="64"/>
  <c r="DI263" i="64"/>
  <c r="DJ8" i="64"/>
  <c r="DJ277" i="64"/>
  <c r="DJ3" i="64"/>
  <c r="DJ975" i="64" s="1" a="1"/>
  <c r="DJ975" i="64" s="1"/>
  <c r="DJ259" i="64"/>
  <c r="DJ7" i="64"/>
  <c r="DK2" i="64"/>
  <c r="DJ260" i="64"/>
  <c r="DJ278" i="64"/>
  <c r="DJ261" i="64"/>
  <c r="DJ279" i="64"/>
  <c r="DJ280" i="64"/>
  <c r="DJ262" i="64"/>
  <c r="DI281" i="64"/>
  <c r="DI2" i="861"/>
  <c r="DI1" i="861" s="1"/>
  <c r="DI1" i="864"/>
  <c r="AK57" i="863"/>
  <c r="AK68" i="863" a="1"/>
  <c r="AK68" i="863" s="1"/>
  <c r="AK66" i="863" a="1"/>
  <c r="AK66" i="863" s="1"/>
  <c r="AK70" i="863" a="1"/>
  <c r="AK70" i="863" s="1"/>
  <c r="AK4" i="863"/>
  <c r="AO3" i="861"/>
  <c r="AN4" i="861"/>
  <c r="AN5" i="861" s="1"/>
  <c r="AN1" i="861"/>
  <c r="AN8" i="861"/>
  <c r="DI24" i="864"/>
  <c r="AL22" i="864"/>
  <c r="AL21" i="864"/>
  <c r="AL20" i="864"/>
  <c r="AL3" i="864"/>
  <c r="AM2" i="864"/>
  <c r="AM23" i="864" s="1"/>
  <c r="AL1" i="864"/>
  <c r="AJ30" i="861"/>
  <c r="AL56" i="863" a="1"/>
  <c r="AL56" i="863" s="1"/>
  <c r="AL55" i="863" a="1"/>
  <c r="AL55" i="863" s="1"/>
  <c r="AL54" i="863" a="1"/>
  <c r="AL54" i="863" s="1"/>
  <c r="AL38" i="863"/>
  <c r="AL52" i="863" a="1"/>
  <c r="AL52" i="863" s="1"/>
  <c r="AL53" i="863" a="1"/>
  <c r="AL53" i="863" s="1"/>
  <c r="AL39" i="863"/>
  <c r="AL3" i="863"/>
  <c r="AL1" i="863"/>
  <c r="AL41" i="863"/>
  <c r="AM2" i="863"/>
  <c r="AM40" i="863" s="1"/>
  <c r="AK24" i="864"/>
  <c r="AK92" i="861" s="1"/>
  <c r="DJ22" i="864"/>
  <c r="DJ21" i="864"/>
  <c r="DJ8" i="864"/>
  <c r="DJ20" i="864"/>
  <c r="DJ7" i="864"/>
  <c r="DK2" i="864"/>
  <c r="DK23" i="864" s="1"/>
  <c r="DJ3" i="864"/>
  <c r="DJ4" i="864" s="1"/>
  <c r="AK42" i="863"/>
  <c r="AK21" i="863" s="1"/>
  <c r="AK43" i="863"/>
  <c r="DJ4" i="861"/>
  <c r="DJ5" i="861" s="1"/>
  <c r="DK3" i="861"/>
  <c r="DJ9" i="861"/>
  <c r="DJ8" i="861"/>
  <c r="Y1" i="860"/>
  <c r="Y7" i="860"/>
  <c r="Y3" i="860"/>
  <c r="Y4" i="860" s="1"/>
  <c r="Z2" i="860"/>
  <c r="DD9" i="860"/>
  <c r="DD8" i="860"/>
  <c r="DD3" i="860"/>
  <c r="DE2" i="860"/>
  <c r="DC4" i="860"/>
  <c r="DC1" i="860"/>
  <c r="AE1814" i="64"/>
  <c r="AE1816" i="64" s="1"/>
  <c r="CX2302" i="64"/>
  <c r="CX2275" i="64"/>
  <c r="AE1857" i="64"/>
  <c r="AD1859" i="64"/>
  <c r="DB1836" i="64"/>
  <c r="DA1838" i="64"/>
  <c r="DE1857" i="64"/>
  <c r="AE1836" i="64"/>
  <c r="DD1859" i="64"/>
  <c r="DA1814" i="64"/>
  <c r="CZ1816" i="64"/>
  <c r="CY1955" i="64"/>
  <c r="CW1792" i="64"/>
  <c r="CW1794" i="64" s="1"/>
  <c r="E1338" i="64"/>
  <c r="E651" i="64"/>
  <c r="E1237" i="64"/>
  <c r="B1237" i="64" s="1"/>
  <c r="E1261" i="64"/>
  <c r="B1261" i="64" s="1"/>
  <c r="E1266" i="64"/>
  <c r="E1244" i="64"/>
  <c r="E1213" i="64"/>
  <c r="B1213" i="64" s="1"/>
  <c r="E1220" i="64"/>
  <c r="E1092" i="64"/>
  <c r="G1214" i="64"/>
  <c r="E673" i="64"/>
  <c r="E1718" i="64"/>
  <c r="E1694" i="64"/>
  <c r="E996" i="64"/>
  <c r="AK1021" i="64" a="1"/>
  <c r="DI732" i="64" a="1"/>
  <c r="DG1136" i="64" a="1"/>
  <c r="DI772" i="64" a="1"/>
  <c r="DI1046" i="64"/>
  <c r="AK732" i="64" a="1"/>
  <c r="CY2302" i="64" a="1"/>
  <c r="CY2275" i="64" a="1"/>
  <c r="AK772" i="64" a="1"/>
  <c r="DI1021" i="64" a="1"/>
  <c r="DH1024" i="64" a="1"/>
  <c r="AJ1024" i="64" a="1"/>
  <c r="AK1046" i="64"/>
  <c r="AK1136" i="64" a="1"/>
  <c r="AL971" i="64" l="1" a="1"/>
  <c r="AL971" i="64" s="1"/>
  <c r="AL972" i="64" a="1"/>
  <c r="AL972" i="64" s="1"/>
  <c r="DJ971" i="64" a="1"/>
  <c r="DJ971" i="64" s="1"/>
  <c r="DJ972" i="64" a="1"/>
  <c r="DJ972" i="64" s="1"/>
  <c r="AK973" i="64"/>
  <c r="AK974" i="64" s="1"/>
  <c r="AK976" i="64" s="1"/>
  <c r="DI973" i="64"/>
  <c r="DI974" i="64" s="1"/>
  <c r="DI976" i="64" s="1"/>
  <c r="U511" i="64"/>
  <c r="U516" i="64" s="1"/>
  <c r="U504" i="64"/>
  <c r="V496" i="64"/>
  <c r="V499" i="64" s="1"/>
  <c r="V508" i="64" s="1"/>
  <c r="V510" i="64" s="1"/>
  <c r="V500" i="64" s="1"/>
  <c r="DJ509" i="64" a="1"/>
  <c r="DJ509" i="64" s="1"/>
  <c r="DJ498" i="64" a="1"/>
  <c r="DJ498" i="64" s="1"/>
  <c r="AL509" i="64" a="1"/>
  <c r="AL509" i="64" s="1"/>
  <c r="AL498" i="64" a="1"/>
  <c r="AL498" i="64" s="1"/>
  <c r="DG1136" i="64"/>
  <c r="DG1138" i="64" s="1"/>
  <c r="DJ515" i="64" a="1"/>
  <c r="DJ515" i="64" s="1"/>
  <c r="DJ501" i="64" a="1"/>
  <c r="DJ501" i="64" s="1"/>
  <c r="AL515" i="64" a="1"/>
  <c r="AL515" i="64" s="1"/>
  <c r="AL501" i="64" a="1"/>
  <c r="AL501" i="64" s="1"/>
  <c r="AK141" i="64"/>
  <c r="DI141" i="64"/>
  <c r="DI126" i="64"/>
  <c r="AK126" i="64"/>
  <c r="AK1136" i="64"/>
  <c r="AK1138" i="64" s="1"/>
  <c r="DJ111" i="64" a="1"/>
  <c r="DJ111" i="64" s="1"/>
  <c r="DJ1121" i="64" a="1"/>
  <c r="DJ1121" i="64" s="1"/>
  <c r="AL111" i="64" a="1"/>
  <c r="AL111" i="64" s="1"/>
  <c r="AL1121" i="64" a="1"/>
  <c r="AL1121" i="64" s="1"/>
  <c r="DI140" i="64"/>
  <c r="AK138" i="64"/>
  <c r="AK137" i="64"/>
  <c r="DI138" i="64"/>
  <c r="DI124" i="64"/>
  <c r="DI139" i="64"/>
  <c r="AK139" i="64"/>
  <c r="AK125" i="64"/>
  <c r="AK140" i="64"/>
  <c r="DI137" i="64"/>
  <c r="AK123" i="64"/>
  <c r="AK122" i="64"/>
  <c r="AK124" i="64"/>
  <c r="DI112" i="64"/>
  <c r="DI122" i="64"/>
  <c r="DI127" i="64" s="1"/>
  <c r="DI125" i="64"/>
  <c r="DI123" i="64"/>
  <c r="AL118" i="64" a="1"/>
  <c r="AL118" i="64" s="1"/>
  <c r="AL116" i="64" a="1"/>
  <c r="AL116" i="64" s="1"/>
  <c r="AL130" i="64" a="1"/>
  <c r="AL130" i="64" s="1"/>
  <c r="AL131" i="64" a="1"/>
  <c r="AL131" i="64" s="1"/>
  <c r="AL132" i="64" a="1"/>
  <c r="AL132" i="64" s="1"/>
  <c r="AL133" i="64" a="1"/>
  <c r="AL133" i="64" s="1"/>
  <c r="AL134" i="64" a="1"/>
  <c r="AL134" i="64" s="1"/>
  <c r="AL117" i="64" a="1"/>
  <c r="AL117" i="64" s="1"/>
  <c r="AL119" i="64" a="1"/>
  <c r="AL119" i="64" s="1"/>
  <c r="AL115" i="64" a="1"/>
  <c r="AL115" i="64" s="1"/>
  <c r="DJ116" i="64" a="1"/>
  <c r="DJ116" i="64" s="1"/>
  <c r="DJ115" i="64" a="1"/>
  <c r="DJ115" i="64" s="1"/>
  <c r="DJ130" i="64" a="1"/>
  <c r="DJ130" i="64" s="1"/>
  <c r="DJ132" i="64" a="1"/>
  <c r="DJ132" i="64" s="1"/>
  <c r="DJ117" i="64" a="1"/>
  <c r="DJ117" i="64" s="1"/>
  <c r="DJ131" i="64" a="1"/>
  <c r="DJ131" i="64" s="1"/>
  <c r="DJ134" i="64" a="1"/>
  <c r="DJ134" i="64" s="1"/>
  <c r="DJ133" i="64" a="1"/>
  <c r="DJ133" i="64" s="1"/>
  <c r="DJ118" i="64" a="1"/>
  <c r="DJ118" i="64" s="1"/>
  <c r="DJ119" i="64" a="1"/>
  <c r="DJ119" i="64" s="1"/>
  <c r="AI142" i="64"/>
  <c r="DG142" i="64"/>
  <c r="AH144" i="64"/>
  <c r="DF144" i="64"/>
  <c r="DF145" i="64" s="1"/>
  <c r="DJ346" i="64" a="1"/>
  <c r="DJ346" i="64" s="1"/>
  <c r="DJ110" i="64" a="1"/>
  <c r="DJ110" i="64" s="1"/>
  <c r="DJ107" i="64" a="1"/>
  <c r="DJ107" i="64" s="1"/>
  <c r="DJ109" i="64" a="1"/>
  <c r="DJ109" i="64" s="1"/>
  <c r="DJ108" i="64" a="1"/>
  <c r="DJ108" i="64" s="1"/>
  <c r="AK112" i="64"/>
  <c r="AL346" i="64" a="1"/>
  <c r="AL346" i="64" s="1"/>
  <c r="AN347" i="64" s="1"/>
  <c r="AL109" i="64" a="1"/>
  <c r="AL109" i="64" s="1"/>
  <c r="AL108" i="64" a="1"/>
  <c r="AL108" i="64" s="1"/>
  <c r="AL107" i="64" a="1"/>
  <c r="AL107" i="64" s="1"/>
  <c r="AL110" i="64" a="1"/>
  <c r="AL110" i="64" s="1"/>
  <c r="DJ1045" i="64" a="1"/>
  <c r="DJ1045" i="64" s="1"/>
  <c r="AL1045" i="64" a="1"/>
  <c r="AL1045" i="64" s="1"/>
  <c r="DD21" i="861"/>
  <c r="AI843" i="64"/>
  <c r="AJ842" i="64"/>
  <c r="AJ843" i="64" s="1"/>
  <c r="AK839" i="64"/>
  <c r="AK836" i="64"/>
  <c r="AK835" i="64"/>
  <c r="AK837" i="64"/>
  <c r="DJ830" i="64" a="1"/>
  <c r="DJ830" i="64" s="1"/>
  <c r="DJ829" i="64" a="1"/>
  <c r="DJ829" i="64" s="1"/>
  <c r="DJ828" i="64" a="1"/>
  <c r="DJ828" i="64" s="1"/>
  <c r="DJ832" i="64" a="1"/>
  <c r="DJ832" i="64" s="1"/>
  <c r="DJ831" i="64" a="1"/>
  <c r="DJ831" i="64" s="1"/>
  <c r="AL829" i="64" a="1"/>
  <c r="AL829" i="64" s="1"/>
  <c r="AL832" i="64" a="1"/>
  <c r="AL832" i="64" s="1"/>
  <c r="AL828" i="64" a="1"/>
  <c r="AL828" i="64" s="1"/>
  <c r="AL831" i="64" a="1"/>
  <c r="AL831" i="64" s="1"/>
  <c r="AL830" i="64" a="1"/>
  <c r="AL830" i="64" s="1"/>
  <c r="DI839" i="64"/>
  <c r="DI838" i="64"/>
  <c r="DI837" i="64"/>
  <c r="DI836" i="64"/>
  <c r="AK838" i="64"/>
  <c r="DI835" i="64"/>
  <c r="DI840" i="64" s="1"/>
  <c r="AK820" i="64"/>
  <c r="AK821" i="64"/>
  <c r="DI824" i="64"/>
  <c r="AK822" i="64"/>
  <c r="DI823" i="64"/>
  <c r="DI822" i="64"/>
  <c r="DJ817" i="64" a="1"/>
  <c r="DJ817" i="64" s="1"/>
  <c r="DJ797" i="64" a="1"/>
  <c r="DJ797" i="64" s="1"/>
  <c r="DJ805" i="64" s="1"/>
  <c r="DJ798" i="64" a="1"/>
  <c r="DJ798" i="64" s="1"/>
  <c r="DJ806" i="64" s="1"/>
  <c r="DJ814" i="64" a="1"/>
  <c r="DJ814" i="64" s="1"/>
  <c r="DJ813" i="64" a="1"/>
  <c r="DJ813" i="64" s="1"/>
  <c r="DJ799" i="64" a="1"/>
  <c r="DJ799" i="64" s="1"/>
  <c r="DJ807" i="64" s="1"/>
  <c r="DJ800" i="64" a="1"/>
  <c r="DJ800" i="64" s="1"/>
  <c r="DJ808" i="64" s="1"/>
  <c r="DJ801" i="64" a="1"/>
  <c r="DJ801" i="64" s="1"/>
  <c r="DJ809" i="64" s="1"/>
  <c r="DJ815" i="64" a="1"/>
  <c r="DJ815" i="64" s="1"/>
  <c r="DJ816" i="64" a="1"/>
  <c r="DJ816" i="64" s="1"/>
  <c r="AK824" i="64"/>
  <c r="DI821" i="64"/>
  <c r="AL813" i="64" a="1"/>
  <c r="AL813" i="64" s="1"/>
  <c r="AL817" i="64" a="1"/>
  <c r="AL817" i="64" s="1"/>
  <c r="AL797" i="64" a="1"/>
  <c r="AL797" i="64" s="1"/>
  <c r="AL805" i="64" s="1"/>
  <c r="AL814" i="64" a="1"/>
  <c r="AL814" i="64" s="1"/>
  <c r="AL798" i="64" a="1"/>
  <c r="AL798" i="64" s="1"/>
  <c r="AL806" i="64" s="1"/>
  <c r="AL799" i="64" a="1"/>
  <c r="AL799" i="64" s="1"/>
  <c r="AL807" i="64" s="1"/>
  <c r="AL800" i="64" a="1"/>
  <c r="AL800" i="64" s="1"/>
  <c r="AL808" i="64" s="1"/>
  <c r="AL801" i="64" a="1"/>
  <c r="AL801" i="64" s="1"/>
  <c r="AL809" i="64" s="1"/>
  <c r="AL815" i="64" a="1"/>
  <c r="AL815" i="64" s="1"/>
  <c r="AL816" i="64" a="1"/>
  <c r="AL816" i="64" s="1"/>
  <c r="AK823" i="64"/>
  <c r="DI820" i="64"/>
  <c r="AL208" i="64" a="1"/>
  <c r="AL208" i="64" s="1"/>
  <c r="AL207" i="64" s="1"/>
  <c r="AL209" i="64" a="1"/>
  <c r="AL209" i="64" s="1"/>
  <c r="DJ209" i="64" a="1"/>
  <c r="DJ209" i="64" s="1"/>
  <c r="DJ208" i="64" a="1"/>
  <c r="DJ208" i="64" s="1"/>
  <c r="DJ207" i="64" s="1"/>
  <c r="DI210" i="64"/>
  <c r="DI212" i="64" s="1"/>
  <c r="AK210" i="64"/>
  <c r="AK212" i="64" s="1"/>
  <c r="AK772" i="64"/>
  <c r="AK774" i="64" s="1"/>
  <c r="AK1021" i="64"/>
  <c r="DI1021" i="64"/>
  <c r="DH1024" i="64"/>
  <c r="AJ1024" i="64"/>
  <c r="AL331" i="64" a="1"/>
  <c r="AL331" i="64" s="1"/>
  <c r="AL1020" i="64" a="1"/>
  <c r="AL1020" i="64" s="1"/>
  <c r="DJ331" i="64" a="1"/>
  <c r="DJ331" i="64" s="1"/>
  <c r="DJ1020" i="64" a="1"/>
  <c r="DJ1020" i="64" s="1"/>
  <c r="DI772" i="64"/>
  <c r="DI774" i="64" s="1"/>
  <c r="AL312" i="64" a="1"/>
  <c r="AL312" i="64" s="1"/>
  <c r="AL773" i="64" a="1"/>
  <c r="AL773" i="64" s="1"/>
  <c r="DJ312" i="64" a="1"/>
  <c r="DJ312" i="64" s="1"/>
  <c r="DJ773" i="64" a="1"/>
  <c r="DJ773" i="64" s="1"/>
  <c r="DJ739" i="64" a="1"/>
  <c r="DJ739" i="64" s="1"/>
  <c r="DJ299" i="64" a="1"/>
  <c r="DJ299" i="64" s="1"/>
  <c r="AL739" i="64" a="1"/>
  <c r="AL739" i="64" s="1"/>
  <c r="AL299" i="64" a="1"/>
  <c r="AL299" i="64" s="1"/>
  <c r="AJ736" i="64"/>
  <c r="DH736" i="64"/>
  <c r="DI732" i="64"/>
  <c r="DI740" i="64" s="1"/>
  <c r="AK732" i="64"/>
  <c r="AK740" i="64" s="1"/>
  <c r="AL735" i="64" a="1"/>
  <c r="AL735" i="64" s="1"/>
  <c r="DJ735" i="64" a="1"/>
  <c r="DJ735" i="64" s="1"/>
  <c r="AL4" i="64"/>
  <c r="AL731" i="64" a="1"/>
  <c r="AL731" i="64" s="1"/>
  <c r="DJ4" i="64"/>
  <c r="DJ731" i="64" a="1"/>
  <c r="DJ731" i="64" s="1"/>
  <c r="DK39" i="863"/>
  <c r="DK40" i="863"/>
  <c r="AL4" i="864"/>
  <c r="AM259" i="64"/>
  <c r="AM7" i="64"/>
  <c r="AL8" i="64" s="1"/>
  <c r="AF44" i="861"/>
  <c r="AF85" i="861" s="1"/>
  <c r="DB65" i="861"/>
  <c r="DJ1" i="863"/>
  <c r="DJ42" i="863"/>
  <c r="DJ21" i="863" s="1"/>
  <c r="DJ30" i="861" s="1"/>
  <c r="DJ66" i="863" a="1"/>
  <c r="DJ66" i="863" s="1"/>
  <c r="DJ70" i="863" a="1"/>
  <c r="DJ70" i="863" s="1"/>
  <c r="DJ4" i="863"/>
  <c r="DJ68" i="863" a="1"/>
  <c r="DJ68" i="863" s="1"/>
  <c r="DJ57" i="863"/>
  <c r="DJ43" i="863"/>
  <c r="DK56" i="863" a="1"/>
  <c r="DK56" i="863" s="1"/>
  <c r="DL2" i="863"/>
  <c r="DK52" i="863" a="1"/>
  <c r="DK52" i="863" s="1"/>
  <c r="DK7" i="863"/>
  <c r="DK53" i="863" a="1"/>
  <c r="DK53" i="863" s="1"/>
  <c r="DK55" i="863" a="1"/>
  <c r="DK55" i="863" s="1"/>
  <c r="DK41" i="863"/>
  <c r="DK54" i="863" a="1"/>
  <c r="DK54" i="863" s="1"/>
  <c r="DK3" i="863"/>
  <c r="DK70" i="863" s="1" a="1"/>
  <c r="DK70" i="863" s="1"/>
  <c r="DK8" i="863"/>
  <c r="DK38" i="863"/>
  <c r="AM3" i="64"/>
  <c r="AM975" i="64" s="1" a="1"/>
  <c r="AM975" i="64" s="1"/>
  <c r="AN2" i="64"/>
  <c r="AM1" i="64"/>
  <c r="AF1814" i="64"/>
  <c r="AF1816" i="64" s="1"/>
  <c r="DJ263" i="64"/>
  <c r="DJ281" i="64"/>
  <c r="DK8" i="64"/>
  <c r="DK277" i="64"/>
  <c r="DK259" i="64"/>
  <c r="DK3" i="64"/>
  <c r="DK975" i="64" s="1" a="1"/>
  <c r="DK975" i="64" s="1"/>
  <c r="DK7" i="64"/>
  <c r="DL2" i="64"/>
  <c r="DK278" i="64"/>
  <c r="DK260" i="64"/>
  <c r="DK279" i="64"/>
  <c r="DK261" i="64"/>
  <c r="DK262" i="64"/>
  <c r="DK280" i="64"/>
  <c r="DJ1" i="64"/>
  <c r="DJ1" i="864"/>
  <c r="AL57" i="863"/>
  <c r="AL43" i="863"/>
  <c r="AL42" i="863"/>
  <c r="AL21" i="863" s="1"/>
  <c r="AM55" i="863" a="1"/>
  <c r="AM55" i="863" s="1"/>
  <c r="AM56" i="863" a="1"/>
  <c r="AM56" i="863" s="1"/>
  <c r="AM54" i="863" a="1"/>
  <c r="AM54" i="863" s="1"/>
  <c r="AM38" i="863"/>
  <c r="AM52" i="863" a="1"/>
  <c r="AM52" i="863" s="1"/>
  <c r="AM39" i="863"/>
  <c r="AM53" i="863" a="1"/>
  <c r="AM53" i="863" s="1"/>
  <c r="AN2" i="863"/>
  <c r="AN40" i="863" s="1"/>
  <c r="AM41" i="863"/>
  <c r="AM3" i="863"/>
  <c r="AM1" i="863"/>
  <c r="AM22" i="864"/>
  <c r="AM21" i="864"/>
  <c r="AM20" i="864"/>
  <c r="AM1" i="864"/>
  <c r="AN2" i="864"/>
  <c r="AN23" i="864" s="1"/>
  <c r="AM3" i="864"/>
  <c r="AM4" i="864" s="1"/>
  <c r="DJ2" i="861"/>
  <c r="DJ1" i="861" s="1"/>
  <c r="AK30" i="861"/>
  <c r="AL24" i="864"/>
  <c r="AL92" i="861" s="1"/>
  <c r="AL70" i="863" a="1"/>
  <c r="AL70" i="863" s="1"/>
  <c r="AL68" i="863" a="1"/>
  <c r="AL68" i="863" s="1"/>
  <c r="AL66" i="863" a="1"/>
  <c r="AL66" i="863" s="1"/>
  <c r="AL4" i="863"/>
  <c r="DK9" i="861"/>
  <c r="DK8" i="861"/>
  <c r="DK4" i="861"/>
  <c r="DK5" i="861" s="1"/>
  <c r="DL3" i="861"/>
  <c r="DJ24" i="864"/>
  <c r="DK22" i="864"/>
  <c r="DK21" i="864"/>
  <c r="DK20" i="864"/>
  <c r="DK7" i="864"/>
  <c r="DK3" i="864"/>
  <c r="DK4" i="864" s="1"/>
  <c r="DK8" i="864"/>
  <c r="DL2" i="864"/>
  <c r="DL23" i="864" s="1"/>
  <c r="AP3" i="861"/>
  <c r="AO4" i="861"/>
  <c r="AO5" i="861" s="1"/>
  <c r="AO1" i="861"/>
  <c r="AO8" i="861"/>
  <c r="Z1" i="860"/>
  <c r="Z7" i="860"/>
  <c r="Z3" i="860"/>
  <c r="Z4" i="860" s="1"/>
  <c r="AA2" i="860"/>
  <c r="DE9" i="860"/>
  <c r="DE8" i="860"/>
  <c r="DE3" i="860"/>
  <c r="DF2" i="860"/>
  <c r="DD4" i="860"/>
  <c r="DD1" i="860"/>
  <c r="CY2302" i="64"/>
  <c r="CY2275" i="64"/>
  <c r="AE1859" i="64"/>
  <c r="AF1857" i="64"/>
  <c r="DF1857" i="64"/>
  <c r="DF1859" i="64" s="1"/>
  <c r="AF1836" i="64"/>
  <c r="DC1836" i="64"/>
  <c r="DC1838" i="64" s="1"/>
  <c r="DE1859" i="64"/>
  <c r="AE1838" i="64"/>
  <c r="DB1838" i="64"/>
  <c r="DB1814" i="64"/>
  <c r="DA1816" i="64"/>
  <c r="CZ1955" i="64"/>
  <c r="CX1792" i="64"/>
  <c r="CX1794" i="64" s="1"/>
  <c r="G648" i="64"/>
  <c r="G646" i="64"/>
  <c r="E1246" i="64"/>
  <c r="E1245" i="64"/>
  <c r="E1243" i="64"/>
  <c r="T44" i="64"/>
  <c r="U44" i="64"/>
  <c r="V44" i="64"/>
  <c r="W44" i="64"/>
  <c r="X44" i="64"/>
  <c r="Y44" i="64"/>
  <c r="Z44" i="64"/>
  <c r="AA44" i="64"/>
  <c r="AB44" i="64"/>
  <c r="AC44" i="64"/>
  <c r="AD44" i="64"/>
  <c r="AD395" i="64" s="1"/>
  <c r="AE44" i="64"/>
  <c r="AE395" i="64" s="1"/>
  <c r="AF44" i="64"/>
  <c r="AF395" i="64" s="1"/>
  <c r="AG44" i="64"/>
  <c r="AG395" i="64" s="1"/>
  <c r="AH44" i="64"/>
  <c r="AH395" i="64" s="1"/>
  <c r="AI44" i="64"/>
  <c r="AI395" i="64" s="1"/>
  <c r="AJ44" i="64"/>
  <c r="AJ395" i="64" s="1"/>
  <c r="AK44" i="64"/>
  <c r="AK395" i="64" s="1"/>
  <c r="AL44" i="64"/>
  <c r="AL395" i="64" s="1"/>
  <c r="AM44" i="64"/>
  <c r="AM395" i="64" s="1"/>
  <c r="AN44" i="64"/>
  <c r="AN395" i="64" s="1"/>
  <c r="AO44" i="64"/>
  <c r="AO395" i="64" s="1"/>
  <c r="AP44" i="64"/>
  <c r="AP395" i="64" s="1"/>
  <c r="AQ44" i="64"/>
  <c r="AQ395" i="64" s="1"/>
  <c r="AR44" i="64"/>
  <c r="AR395" i="64" s="1"/>
  <c r="AS44" i="64"/>
  <c r="AS395" i="64" s="1"/>
  <c r="AT44" i="64"/>
  <c r="AT395" i="64" s="1"/>
  <c r="AU44" i="64"/>
  <c r="AU395" i="64" s="1"/>
  <c r="AV44" i="64"/>
  <c r="AV395" i="64" s="1"/>
  <c r="AW44" i="64"/>
  <c r="AW395" i="64" s="1"/>
  <c r="AX44" i="64"/>
  <c r="AX395" i="64" s="1"/>
  <c r="AY44" i="64"/>
  <c r="AY395" i="64" s="1"/>
  <c r="AZ44" i="64"/>
  <c r="AZ395" i="64" s="1"/>
  <c r="BA44" i="64"/>
  <c r="BA395" i="64" s="1"/>
  <c r="BB44" i="64"/>
  <c r="BB395" i="64" s="1"/>
  <c r="BC44" i="64"/>
  <c r="BC395" i="64" s="1"/>
  <c r="BD44" i="64"/>
  <c r="BD395" i="64" s="1"/>
  <c r="BE44" i="64"/>
  <c r="BE395" i="64" s="1"/>
  <c r="BF44" i="64"/>
  <c r="BF395" i="64" s="1"/>
  <c r="BG44" i="64"/>
  <c r="BG395" i="64" s="1"/>
  <c r="BH44" i="64"/>
  <c r="BH395" i="64" s="1"/>
  <c r="BI44" i="64"/>
  <c r="BI395" i="64" s="1"/>
  <c r="BJ44" i="64"/>
  <c r="BJ395" i="64" s="1"/>
  <c r="BK44" i="64"/>
  <c r="BK395" i="64" s="1"/>
  <c r="BL44" i="64"/>
  <c r="BL395" i="64" s="1"/>
  <c r="BM44" i="64"/>
  <c r="BM395" i="64" s="1"/>
  <c r="BN44" i="64"/>
  <c r="BN395" i="64" s="1"/>
  <c r="BO44" i="64"/>
  <c r="BO395" i="64" s="1"/>
  <c r="BP44" i="64"/>
  <c r="BP395" i="64" s="1"/>
  <c r="BQ44" i="64"/>
  <c r="BQ395" i="64" s="1"/>
  <c r="BR44" i="64"/>
  <c r="BR395" i="64" s="1"/>
  <c r="BS44" i="64"/>
  <c r="BS395" i="64" s="1"/>
  <c r="BT44" i="64"/>
  <c r="BT395" i="64" s="1"/>
  <c r="BU44" i="64"/>
  <c r="BU395" i="64" s="1"/>
  <c r="BV44" i="64"/>
  <c r="BV395" i="64" s="1"/>
  <c r="BW44" i="64"/>
  <c r="BW395" i="64" s="1"/>
  <c r="BX44" i="64"/>
  <c r="BX395" i="64" s="1"/>
  <c r="BY44" i="64"/>
  <c r="BY395" i="64" s="1"/>
  <c r="BZ44" i="64"/>
  <c r="BZ395" i="64" s="1"/>
  <c r="CA44" i="64"/>
  <c r="CA395" i="64" s="1"/>
  <c r="CB44" i="64"/>
  <c r="CB395" i="64" s="1"/>
  <c r="CC44" i="64"/>
  <c r="CC395" i="64" s="1"/>
  <c r="CD44" i="64"/>
  <c r="CD395" i="64" s="1"/>
  <c r="CE44" i="64"/>
  <c r="CE395" i="64" s="1"/>
  <c r="CF44" i="64"/>
  <c r="CF395" i="64" s="1"/>
  <c r="CG44" i="64"/>
  <c r="CG395" i="64" s="1"/>
  <c r="CH44" i="64"/>
  <c r="CH395" i="64" s="1"/>
  <c r="CI44" i="64"/>
  <c r="CI395" i="64" s="1"/>
  <c r="CJ44" i="64"/>
  <c r="CJ395" i="64" s="1"/>
  <c r="CK44" i="64"/>
  <c r="CK395" i="64" s="1"/>
  <c r="CL44" i="64"/>
  <c r="CL395" i="64" s="1"/>
  <c r="S44" i="64"/>
  <c r="E43" i="64"/>
  <c r="E42" i="64"/>
  <c r="E41" i="64"/>
  <c r="E94" i="64"/>
  <c r="E1622" i="64"/>
  <c r="E194" i="64"/>
  <c r="E193" i="64"/>
  <c r="B193" i="64" s="1"/>
  <c r="E181" i="64"/>
  <c r="E180" i="64"/>
  <c r="E178" i="64"/>
  <c r="E246" i="64"/>
  <c r="E1000" i="64"/>
  <c r="E1091" i="64"/>
  <c r="E950" i="64"/>
  <c r="E672" i="64"/>
  <c r="E674" i="64"/>
  <c r="E944" i="64"/>
  <c r="B944" i="64" s="1"/>
  <c r="E1586" i="64"/>
  <c r="G1586" i="64"/>
  <c r="AL732" i="64" a="1"/>
  <c r="DI1023" i="64" a="1"/>
  <c r="AL772" i="64" a="1"/>
  <c r="DJ1046" i="64"/>
  <c r="AL1046" i="64"/>
  <c r="DJ772" i="64" a="1"/>
  <c r="CZ2302" i="64" a="1"/>
  <c r="AL1021" i="64" a="1"/>
  <c r="DJ1021" i="64" a="1"/>
  <c r="DJ732" i="64" a="1"/>
  <c r="AL1136" i="64" a="1"/>
  <c r="DH1136" i="64" a="1"/>
  <c r="CZ2275" i="64" a="1"/>
  <c r="AK1023" i="64" a="1"/>
  <c r="AM971" i="64" l="1" a="1"/>
  <c r="AM971" i="64" s="1"/>
  <c r="AM972" i="64" a="1"/>
  <c r="AM972" i="64" s="1"/>
  <c r="DJ973" i="64"/>
  <c r="DJ974" i="64" s="1"/>
  <c r="DJ976" i="64" s="1"/>
  <c r="DK971" i="64" a="1"/>
  <c r="DK971" i="64" s="1"/>
  <c r="DK972" i="64" a="1"/>
  <c r="DK972" i="64" s="1"/>
  <c r="AL973" i="64"/>
  <c r="AL974" i="64" s="1"/>
  <c r="AL976" i="64" s="1"/>
  <c r="V507" i="64"/>
  <c r="V511" i="64" s="1"/>
  <c r="U512" i="64"/>
  <c r="V502" i="64"/>
  <c r="V503" i="64" s="1"/>
  <c r="DK509" i="64" a="1"/>
  <c r="DK509" i="64" s="1"/>
  <c r="DK498" i="64" a="1"/>
  <c r="DK498" i="64" s="1"/>
  <c r="AM509" i="64" a="1"/>
  <c r="AM509" i="64" s="1"/>
  <c r="AM498" i="64" a="1"/>
  <c r="AM498" i="64" s="1"/>
  <c r="DH1136" i="64"/>
  <c r="DH1138" i="64" s="1"/>
  <c r="DK515" i="64" a="1"/>
  <c r="DK515" i="64" s="1"/>
  <c r="DK501" i="64" a="1"/>
  <c r="DK501" i="64" s="1"/>
  <c r="AM515" i="64" a="1"/>
  <c r="AM515" i="64" s="1"/>
  <c r="AM501" i="64" a="1"/>
  <c r="AM501" i="64" s="1"/>
  <c r="AL126" i="64"/>
  <c r="AL141" i="64"/>
  <c r="AL1136" i="64"/>
  <c r="AL1138" i="64" s="1"/>
  <c r="DJ141" i="64"/>
  <c r="DK111" i="64" a="1"/>
  <c r="DK111" i="64" s="1"/>
  <c r="DK1121" i="64" a="1"/>
  <c r="DK1121" i="64" s="1"/>
  <c r="AM111" i="64" a="1"/>
  <c r="AM111" i="64" s="1"/>
  <c r="AM1121" i="64" a="1"/>
  <c r="AM1121" i="64" s="1"/>
  <c r="DJ126" i="64"/>
  <c r="DJ138" i="64"/>
  <c r="AL138" i="64"/>
  <c r="AL139" i="64"/>
  <c r="DJ137" i="64"/>
  <c r="DJ124" i="64"/>
  <c r="DJ139" i="64"/>
  <c r="DJ125" i="64"/>
  <c r="DJ140" i="64"/>
  <c r="AH145" i="64"/>
  <c r="AL125" i="64"/>
  <c r="AL140" i="64"/>
  <c r="AL122" i="64"/>
  <c r="AL137" i="64"/>
  <c r="DJ123" i="64"/>
  <c r="DJ112" i="64"/>
  <c r="DJ122" i="64"/>
  <c r="DJ127" i="64" s="1"/>
  <c r="AL123" i="64"/>
  <c r="AL124" i="64"/>
  <c r="AK127" i="64"/>
  <c r="DK130" i="64" a="1"/>
  <c r="DK130" i="64" s="1"/>
  <c r="DK132" i="64" a="1"/>
  <c r="DK132" i="64" s="1"/>
  <c r="DK117" i="64" a="1"/>
  <c r="DK117" i="64" s="1"/>
  <c r="DK131" i="64" a="1"/>
  <c r="DK131" i="64" s="1"/>
  <c r="DK134" i="64" a="1"/>
  <c r="DK134" i="64" s="1"/>
  <c r="DK133" i="64" a="1"/>
  <c r="DK133" i="64" s="1"/>
  <c r="DK118" i="64" a="1"/>
  <c r="DK118" i="64" s="1"/>
  <c r="DK119" i="64" a="1"/>
  <c r="DK119" i="64" s="1"/>
  <c r="DK116" i="64" a="1"/>
  <c r="DK116" i="64" s="1"/>
  <c r="DK115" i="64" a="1"/>
  <c r="DK115" i="64" s="1"/>
  <c r="AM116" i="64" a="1"/>
  <c r="AM116" i="64" s="1"/>
  <c r="AM131" i="64" a="1"/>
  <c r="AM131" i="64" s="1"/>
  <c r="AM130" i="64" a="1"/>
  <c r="AM130" i="64" s="1"/>
  <c r="AM132" i="64" a="1"/>
  <c r="AM132" i="64" s="1"/>
  <c r="AM133" i="64" a="1"/>
  <c r="AM133" i="64" s="1"/>
  <c r="AM117" i="64" a="1"/>
  <c r="AM117" i="64" s="1"/>
  <c r="AM134" i="64" a="1"/>
  <c r="AM134" i="64" s="1"/>
  <c r="AM119" i="64" a="1"/>
  <c r="AM119" i="64" s="1"/>
  <c r="AM115" i="64" a="1"/>
  <c r="AM115" i="64" s="1"/>
  <c r="AM118" i="64" a="1"/>
  <c r="AM118" i="64" s="1"/>
  <c r="AI144" i="64"/>
  <c r="AI145" i="64" s="1"/>
  <c r="AJ142" i="64"/>
  <c r="DG144" i="64"/>
  <c r="DG145" i="64" s="1"/>
  <c r="DH142" i="64"/>
  <c r="AM346" i="64" a="1"/>
  <c r="AM346" i="64" s="1"/>
  <c r="AO347" i="64" s="1"/>
  <c r="AM109" i="64" a="1"/>
  <c r="AM109" i="64" s="1"/>
  <c r="AM108" i="64" a="1"/>
  <c r="AM108" i="64" s="1"/>
  <c r="AM107" i="64" a="1"/>
  <c r="AM107" i="64" s="1"/>
  <c r="AM110" i="64" a="1"/>
  <c r="AM110" i="64" s="1"/>
  <c r="AL112" i="64"/>
  <c r="DK346" i="64" a="1"/>
  <c r="DK346" i="64" s="1"/>
  <c r="DK110" i="64" a="1"/>
  <c r="DK110" i="64" s="1"/>
  <c r="DK109" i="64" a="1"/>
  <c r="DK109" i="64" s="1"/>
  <c r="DK107" i="64" a="1"/>
  <c r="DK107" i="64" s="1"/>
  <c r="DK108" i="64" a="1"/>
  <c r="DK108" i="64" s="1"/>
  <c r="AM1045" i="64" a="1"/>
  <c r="AM1045" i="64" s="1"/>
  <c r="DK1045" i="64" a="1"/>
  <c r="DK1045" i="64" s="1"/>
  <c r="DE21" i="861"/>
  <c r="AL835" i="64"/>
  <c r="DJ837" i="64"/>
  <c r="AL838" i="64"/>
  <c r="DJ835" i="64"/>
  <c r="DJ840" i="64" s="1"/>
  <c r="AK840" i="64"/>
  <c r="AL837" i="64"/>
  <c r="AL836" i="64"/>
  <c r="DJ838" i="64"/>
  <c r="AL839" i="64"/>
  <c r="DJ836" i="64"/>
  <c r="AM829" i="64" a="1"/>
  <c r="AM829" i="64" s="1"/>
  <c r="AM832" i="64" a="1"/>
  <c r="AM832" i="64" s="1"/>
  <c r="AM828" i="64" a="1"/>
  <c r="AM828" i="64" s="1"/>
  <c r="AM831" i="64" a="1"/>
  <c r="AM831" i="64" s="1"/>
  <c r="AM830" i="64" a="1"/>
  <c r="AM830" i="64" s="1"/>
  <c r="DJ839" i="64"/>
  <c r="DK830" i="64" a="1"/>
  <c r="DK830" i="64" s="1"/>
  <c r="DK829" i="64" a="1"/>
  <c r="DK829" i="64" s="1"/>
  <c r="DK828" i="64" a="1"/>
  <c r="DK828" i="64" s="1"/>
  <c r="DK832" i="64" a="1"/>
  <c r="DK832" i="64" s="1"/>
  <c r="DK831" i="64" a="1"/>
  <c r="DK831" i="64" s="1"/>
  <c r="DI825" i="64"/>
  <c r="DI842" i="64" s="1"/>
  <c r="DI843" i="64" s="1"/>
  <c r="DJ824" i="64"/>
  <c r="AL824" i="64"/>
  <c r="DJ823" i="64"/>
  <c r="DJ821" i="64"/>
  <c r="AL822" i="64"/>
  <c r="DJ820" i="64"/>
  <c r="AL821" i="64"/>
  <c r="AL820" i="64"/>
  <c r="AK825" i="64"/>
  <c r="DK817" i="64" a="1"/>
  <c r="DK817" i="64" s="1"/>
  <c r="DK813" i="64" a="1"/>
  <c r="DK813" i="64" s="1"/>
  <c r="DK797" i="64" a="1"/>
  <c r="DK797" i="64" s="1"/>
  <c r="DK805" i="64" s="1"/>
  <c r="DK798" i="64" a="1"/>
  <c r="DK798" i="64" s="1"/>
  <c r="DK806" i="64" s="1"/>
  <c r="DK799" i="64" a="1"/>
  <c r="DK799" i="64" s="1"/>
  <c r="DK807" i="64" s="1"/>
  <c r="DK814" i="64" a="1"/>
  <c r="DK814" i="64" s="1"/>
  <c r="DK800" i="64" a="1"/>
  <c r="DK800" i="64" s="1"/>
  <c r="DK808" i="64" s="1"/>
  <c r="DK801" i="64" a="1"/>
  <c r="DK801" i="64" s="1"/>
  <c r="DK809" i="64" s="1"/>
  <c r="DK815" i="64" a="1"/>
  <c r="DK815" i="64" s="1"/>
  <c r="DK816" i="64" a="1"/>
  <c r="DK816" i="64" s="1"/>
  <c r="DJ822" i="64"/>
  <c r="AL823" i="64"/>
  <c r="AM813" i="64" a="1"/>
  <c r="AM813" i="64" s="1"/>
  <c r="AM817" i="64" a="1"/>
  <c r="AM817" i="64" s="1"/>
  <c r="AM797" i="64" a="1"/>
  <c r="AM797" i="64" s="1"/>
  <c r="AM805" i="64" s="1"/>
  <c r="AM814" i="64" a="1"/>
  <c r="AM814" i="64" s="1"/>
  <c r="AM798" i="64" a="1"/>
  <c r="AM798" i="64" s="1"/>
  <c r="AM806" i="64" s="1"/>
  <c r="AM799" i="64" a="1"/>
  <c r="AM799" i="64" s="1"/>
  <c r="AM807" i="64" s="1"/>
  <c r="AM800" i="64" a="1"/>
  <c r="AM800" i="64" s="1"/>
  <c r="AM808" i="64" s="1"/>
  <c r="AM801" i="64" a="1"/>
  <c r="AM801" i="64" s="1"/>
  <c r="AM809" i="64" s="1"/>
  <c r="AM815" i="64" a="1"/>
  <c r="AM815" i="64" s="1"/>
  <c r="AM816" i="64" a="1"/>
  <c r="AM816" i="64" s="1"/>
  <c r="DJ210" i="64"/>
  <c r="DJ212" i="64" s="1"/>
  <c r="AM208" i="64" a="1"/>
  <c r="AM208" i="64" s="1"/>
  <c r="AM207" i="64" s="1"/>
  <c r="AM209" i="64" a="1"/>
  <c r="AM209" i="64" s="1"/>
  <c r="AL210" i="64"/>
  <c r="AL212" i="64" s="1"/>
  <c r="DK209" i="64" a="1"/>
  <c r="DK209" i="64" s="1"/>
  <c r="DK208" i="64" a="1"/>
  <c r="DK208" i="64" s="1"/>
  <c r="DK207" i="64" s="1"/>
  <c r="DJ1021" i="64"/>
  <c r="AL1021" i="64"/>
  <c r="AL772" i="64"/>
  <c r="AL774" i="64" s="1"/>
  <c r="DI1023" i="64"/>
  <c r="AK1023" i="64"/>
  <c r="DK331" i="64" a="1"/>
  <c r="DK331" i="64" s="1"/>
  <c r="DK1020" i="64" a="1"/>
  <c r="DK1020" i="64" s="1"/>
  <c r="AM331" i="64" a="1"/>
  <c r="AM331" i="64" s="1"/>
  <c r="AM1020" i="64" a="1"/>
  <c r="AM1020" i="64" s="1"/>
  <c r="DJ772" i="64"/>
  <c r="DJ774" i="64" s="1"/>
  <c r="AM773" i="64" a="1"/>
  <c r="AM773" i="64" s="1"/>
  <c r="DK312" i="64" a="1"/>
  <c r="DK312" i="64" s="1"/>
  <c r="DK773" i="64" a="1"/>
  <c r="DK773" i="64" s="1"/>
  <c r="AM299" i="64" a="1"/>
  <c r="AM299" i="64" s="1"/>
  <c r="AM312" i="64" a="1"/>
  <c r="AM312" i="64" s="1"/>
  <c r="DK739" i="64" a="1"/>
  <c r="DK739" i="64" s="1"/>
  <c r="DK299" i="64" a="1"/>
  <c r="DK299" i="64" s="1"/>
  <c r="AK736" i="64"/>
  <c r="DI736" i="64"/>
  <c r="AL732" i="64"/>
  <c r="AL740" i="64" s="1"/>
  <c r="DJ732" i="64"/>
  <c r="DJ740" i="64" s="1"/>
  <c r="AM735" i="64" a="1"/>
  <c r="AM735" i="64" s="1"/>
  <c r="AM739" i="64" a="1"/>
  <c r="AM739" i="64" s="1"/>
  <c r="DK735" i="64" a="1"/>
  <c r="DK735" i="64" s="1"/>
  <c r="AM731" i="64" a="1"/>
  <c r="AM731" i="64" s="1"/>
  <c r="DK4" i="64"/>
  <c r="DK731" i="64" a="1"/>
  <c r="DK731" i="64" s="1"/>
  <c r="DL52" i="863" a="1"/>
  <c r="DL52" i="863" s="1"/>
  <c r="DL40" i="863"/>
  <c r="W68" i="861"/>
  <c r="AN259" i="64"/>
  <c r="AN7" i="64"/>
  <c r="AM4" i="64"/>
  <c r="AG44" i="861"/>
  <c r="AG85" i="861" s="1"/>
  <c r="DC65" i="861"/>
  <c r="DL56" i="863" a="1"/>
  <c r="DL56" i="863" s="1"/>
  <c r="DL53" i="863" a="1"/>
  <c r="DL53" i="863" s="1"/>
  <c r="DL8" i="863"/>
  <c r="DL7" i="863"/>
  <c r="DL41" i="863"/>
  <c r="DL38" i="863"/>
  <c r="DL39" i="863"/>
  <c r="DL55" i="863" a="1"/>
  <c r="DL55" i="863" s="1"/>
  <c r="DL3" i="863"/>
  <c r="DL54" i="863" a="1"/>
  <c r="DL54" i="863" s="1"/>
  <c r="DK57" i="863"/>
  <c r="DK66" i="863" a="1"/>
  <c r="DK66" i="863" s="1"/>
  <c r="DK1" i="863"/>
  <c r="DK68" i="863" a="1"/>
  <c r="DK68" i="863" s="1"/>
  <c r="DK42" i="863"/>
  <c r="DK21" i="863" s="1"/>
  <c r="DK30" i="861" s="1"/>
  <c r="DK4" i="863"/>
  <c r="DK43" i="863"/>
  <c r="AN3" i="64"/>
  <c r="AN975" i="64" s="1" a="1"/>
  <c r="AN975" i="64" s="1"/>
  <c r="AN1" i="64"/>
  <c r="AO2" i="64"/>
  <c r="AG1814" i="64"/>
  <c r="AG1816" i="64" s="1"/>
  <c r="DK24" i="864"/>
  <c r="DK1" i="64"/>
  <c r="DK281" i="64"/>
  <c r="DK263" i="64"/>
  <c r="DL8" i="64"/>
  <c r="DL277" i="64"/>
  <c r="DL3" i="64"/>
  <c r="DL278" i="64"/>
  <c r="DL259" i="64"/>
  <c r="DL7" i="64"/>
  <c r="DL260" i="64"/>
  <c r="DL279" i="64"/>
  <c r="DL261" i="64"/>
  <c r="DL280" i="64"/>
  <c r="DL262" i="64"/>
  <c r="DK2" i="861"/>
  <c r="DK1" i="861" s="1"/>
  <c r="DK1" i="864"/>
  <c r="AM57" i="863"/>
  <c r="AM43" i="863"/>
  <c r="AM42" i="863"/>
  <c r="AM21" i="863" s="1"/>
  <c r="AP4" i="861"/>
  <c r="AP5" i="861" s="1"/>
  <c r="AP1" i="861"/>
  <c r="AP8" i="861"/>
  <c r="AQ3" i="861"/>
  <c r="DL7" i="864"/>
  <c r="DL22" i="864"/>
  <c r="DL3" i="864"/>
  <c r="DL21" i="864"/>
  <c r="DL20" i="864"/>
  <c r="DL8" i="864"/>
  <c r="AN21" i="864"/>
  <c r="AN20" i="864"/>
  <c r="AN1" i="864"/>
  <c r="AN22" i="864"/>
  <c r="AN3" i="864"/>
  <c r="AN4" i="864" s="1"/>
  <c r="AO2" i="864"/>
  <c r="AO23" i="864" s="1"/>
  <c r="AM68" i="863" a="1"/>
  <c r="AM68" i="863" s="1"/>
  <c r="AM70" i="863" a="1"/>
  <c r="AM70" i="863" s="1"/>
  <c r="AM66" i="863" a="1"/>
  <c r="AM66" i="863" s="1"/>
  <c r="AM4" i="863"/>
  <c r="DL9" i="861"/>
  <c r="DL8" i="861"/>
  <c r="DL4" i="861"/>
  <c r="AM24" i="864"/>
  <c r="AM92" i="861" s="1"/>
  <c r="AN56" i="863" a="1"/>
  <c r="AN56" i="863" s="1"/>
  <c r="AN52" i="863" a="1"/>
  <c r="AN52" i="863" s="1"/>
  <c r="AN39" i="863"/>
  <c r="AN53" i="863" a="1"/>
  <c r="AN53" i="863" s="1"/>
  <c r="AN41" i="863"/>
  <c r="AN55" i="863" a="1"/>
  <c r="AN55" i="863" s="1"/>
  <c r="AN54" i="863" a="1"/>
  <c r="AN54" i="863" s="1"/>
  <c r="AN38" i="863"/>
  <c r="AN3" i="863"/>
  <c r="AN1" i="863"/>
  <c r="AO2" i="863"/>
  <c r="AO40" i="863" s="1"/>
  <c r="AL30" i="861"/>
  <c r="AA1" i="860"/>
  <c r="AA7" i="860"/>
  <c r="AA3" i="860"/>
  <c r="AA4" i="860" s="1"/>
  <c r="AB2" i="860"/>
  <c r="DE1" i="860"/>
  <c r="DF9" i="860"/>
  <c r="DF8" i="860"/>
  <c r="DF3" i="860"/>
  <c r="DG2" i="860"/>
  <c r="DE4" i="860"/>
  <c r="CZ2302" i="64"/>
  <c r="CZ2275" i="64"/>
  <c r="AF1859" i="64"/>
  <c r="AG1857" i="64"/>
  <c r="DD1836" i="64"/>
  <c r="DD1838" i="64" s="1"/>
  <c r="AG1836" i="64"/>
  <c r="AG1838" i="64" s="1"/>
  <c r="AF1838" i="64"/>
  <c r="DG1857" i="64"/>
  <c r="DC1814" i="64"/>
  <c r="DC1816" i="64" s="1"/>
  <c r="DB1816" i="64"/>
  <c r="DA1955" i="64"/>
  <c r="CY1792" i="64"/>
  <c r="CY1794" i="64" s="1"/>
  <c r="E1590" i="64"/>
  <c r="E1929" i="64"/>
  <c r="E1796" i="64"/>
  <c r="E1567" i="64"/>
  <c r="E1593" i="64"/>
  <c r="E1592" i="64"/>
  <c r="E1799" i="64"/>
  <c r="E1798" i="64"/>
  <c r="E1523" i="64"/>
  <c r="E2526" i="64"/>
  <c r="E2529" i="64"/>
  <c r="E2528" i="64"/>
  <c r="E1961" i="64"/>
  <c r="E1570" i="64"/>
  <c r="E1569" i="64"/>
  <c r="E1526" i="64"/>
  <c r="E1525" i="64"/>
  <c r="E1964" i="64"/>
  <c r="E1963" i="64"/>
  <c r="E2029" i="64"/>
  <c r="E1932" i="64"/>
  <c r="E1931" i="64"/>
  <c r="E1900" i="64"/>
  <c r="E1899" i="64"/>
  <c r="E1897" i="64"/>
  <c r="E1408" i="64"/>
  <c r="E1482" i="64"/>
  <c r="E1481" i="64"/>
  <c r="E1479" i="64"/>
  <c r="E1446" i="64"/>
  <c r="E1445" i="64"/>
  <c r="E1443" i="64"/>
  <c r="E1411" i="64"/>
  <c r="E1410" i="64"/>
  <c r="E1376" i="64"/>
  <c r="E1375" i="64"/>
  <c r="E1373" i="64"/>
  <c r="E1998" i="64"/>
  <c r="E1997" i="64"/>
  <c r="E1995" i="64"/>
  <c r="E1337" i="64"/>
  <c r="E2032" i="64"/>
  <c r="E2031" i="64"/>
  <c r="CI668" i="64"/>
  <c r="CA668" i="64"/>
  <c r="BS668" i="64"/>
  <c r="BK668" i="64"/>
  <c r="BC668" i="64"/>
  <c r="AU668" i="64"/>
  <c r="AM668" i="64"/>
  <c r="AE668" i="64"/>
  <c r="W668" i="64"/>
  <c r="E1340" i="64"/>
  <c r="E1339" i="64"/>
  <c r="E653" i="64"/>
  <c r="E652" i="64"/>
  <c r="E650" i="64"/>
  <c r="CJ668" i="64"/>
  <c r="CB668" i="64"/>
  <c r="BT668" i="64"/>
  <c r="BL668" i="64"/>
  <c r="BD668" i="64"/>
  <c r="AV668" i="64"/>
  <c r="AN668" i="64"/>
  <c r="AF668" i="64"/>
  <c r="X668" i="64"/>
  <c r="E1268" i="64"/>
  <c r="E1267" i="64"/>
  <c r="E1265" i="64"/>
  <c r="E1727" i="64"/>
  <c r="E1726" i="64"/>
  <c r="E1725" i="64"/>
  <c r="E392" i="64"/>
  <c r="E1676" i="64"/>
  <c r="E1222" i="64"/>
  <c r="E1221" i="64"/>
  <c r="E1219" i="64"/>
  <c r="CL668" i="64"/>
  <c r="CD668" i="64"/>
  <c r="BV668" i="64"/>
  <c r="BN668" i="64"/>
  <c r="BF668" i="64"/>
  <c r="AX668" i="64"/>
  <c r="AP668" i="64"/>
  <c r="AH668" i="64"/>
  <c r="Z668" i="64"/>
  <c r="AS668" i="64"/>
  <c r="BQ668" i="64"/>
  <c r="AK668" i="64"/>
  <c r="BY668" i="64"/>
  <c r="U668" i="64"/>
  <c r="BA668" i="64"/>
  <c r="BI668" i="64"/>
  <c r="AC668" i="64"/>
  <c r="S668" i="64"/>
  <c r="CE668" i="64"/>
  <c r="BW668" i="64"/>
  <c r="BO668" i="64"/>
  <c r="BG668" i="64"/>
  <c r="AY668" i="64"/>
  <c r="AQ668" i="64"/>
  <c r="AI668" i="64"/>
  <c r="AA668" i="64"/>
  <c r="CH668" i="64"/>
  <c r="BZ668" i="64"/>
  <c r="BR668" i="64"/>
  <c r="BJ668" i="64"/>
  <c r="BB668" i="64"/>
  <c r="AT668" i="64"/>
  <c r="AL668" i="64"/>
  <c r="AD668" i="64"/>
  <c r="V668" i="64"/>
  <c r="CG668" i="64"/>
  <c r="CF668" i="64"/>
  <c r="BX668" i="64"/>
  <c r="BP668" i="64"/>
  <c r="BH668" i="64"/>
  <c r="AZ668" i="64"/>
  <c r="AR668" i="64"/>
  <c r="AJ668" i="64"/>
  <c r="AB668" i="64"/>
  <c r="T668" i="64"/>
  <c r="CK668" i="64"/>
  <c r="CC668" i="64"/>
  <c r="BU668" i="64"/>
  <c r="BM668" i="64"/>
  <c r="BE668" i="64"/>
  <c r="AW668" i="64"/>
  <c r="AO668" i="64"/>
  <c r="AG668" i="64"/>
  <c r="Y668" i="64"/>
  <c r="E1701" i="64"/>
  <c r="E1679" i="64"/>
  <c r="E1678" i="64"/>
  <c r="E1703" i="64"/>
  <c r="E1702" i="64"/>
  <c r="E1589" i="64"/>
  <c r="G1587" i="64"/>
  <c r="T477" i="64"/>
  <c r="U477" i="64"/>
  <c r="V477" i="64"/>
  <c r="W477" i="64"/>
  <c r="X477" i="64"/>
  <c r="Y477" i="64"/>
  <c r="Z477" i="64"/>
  <c r="AA477" i="64"/>
  <c r="AB477" i="64"/>
  <c r="AC477" i="64"/>
  <c r="AD477" i="64"/>
  <c r="AE477" i="64"/>
  <c r="AF477" i="64"/>
  <c r="AG477" i="64"/>
  <c r="AH477" i="64"/>
  <c r="AI477" i="64"/>
  <c r="AJ477" i="64"/>
  <c r="AK477" i="64"/>
  <c r="AL477" i="64"/>
  <c r="AM477" i="64"/>
  <c r="AN477" i="64"/>
  <c r="AO477" i="64"/>
  <c r="AP477" i="64"/>
  <c r="AQ477" i="64"/>
  <c r="AR477" i="64"/>
  <c r="AS477" i="64"/>
  <c r="AT477" i="64"/>
  <c r="AU477" i="64"/>
  <c r="AV477" i="64"/>
  <c r="AW477" i="64"/>
  <c r="AX477" i="64"/>
  <c r="AY477" i="64"/>
  <c r="AZ477" i="64"/>
  <c r="BA477" i="64"/>
  <c r="BB477" i="64"/>
  <c r="BC477" i="64"/>
  <c r="BD477" i="64"/>
  <c r="BE477" i="64"/>
  <c r="BF477" i="64"/>
  <c r="BG477" i="64"/>
  <c r="BH477" i="64"/>
  <c r="BI477" i="64"/>
  <c r="BJ477" i="64"/>
  <c r="BK477" i="64"/>
  <c r="BL477" i="64"/>
  <c r="BM477" i="64"/>
  <c r="BN477" i="64"/>
  <c r="BO477" i="64"/>
  <c r="BP477" i="64"/>
  <c r="BQ477" i="64"/>
  <c r="BR477" i="64"/>
  <c r="BS477" i="64"/>
  <c r="BT477" i="64"/>
  <c r="BU477" i="64"/>
  <c r="BV477" i="64"/>
  <c r="BW477" i="64"/>
  <c r="BX477" i="64"/>
  <c r="BY477" i="64"/>
  <c r="BZ477" i="64"/>
  <c r="CA477" i="64"/>
  <c r="CB477" i="64"/>
  <c r="CC477" i="64"/>
  <c r="CD477" i="64"/>
  <c r="CE477" i="64"/>
  <c r="CF477" i="64"/>
  <c r="CG477" i="64"/>
  <c r="CH477" i="64"/>
  <c r="CI477" i="64"/>
  <c r="CJ477" i="64"/>
  <c r="CK477" i="64"/>
  <c r="CL477" i="64"/>
  <c r="E1085" i="64"/>
  <c r="B1085" i="64" s="1"/>
  <c r="AL1023" i="64" a="1"/>
  <c r="AM772" i="64" a="1"/>
  <c r="DA2302" i="64" a="1"/>
  <c r="AM1021" i="64" a="1"/>
  <c r="DI1136" i="64" a="1"/>
  <c r="DK1046" i="64"/>
  <c r="DK732" i="64" a="1"/>
  <c r="AK1024" i="64" a="1"/>
  <c r="DA2275" i="64" a="1"/>
  <c r="DJ1023" i="64" a="1"/>
  <c r="DI1024" i="64" a="1"/>
  <c r="AM732" i="64" a="1"/>
  <c r="AM1136" i="64" a="1"/>
  <c r="DK772" i="64" a="1"/>
  <c r="DK1021" i="64" a="1"/>
  <c r="AM1046" i="64"/>
  <c r="DL972" i="64" l="1" a="1"/>
  <c r="DL972" i="64" s="1"/>
  <c r="DL975" i="64" a="1"/>
  <c r="DL975" i="64" s="1"/>
  <c r="AN971" i="64" a="1"/>
  <c r="AN971" i="64" s="1"/>
  <c r="AN972" i="64" a="1"/>
  <c r="AN972" i="64" s="1"/>
  <c r="DK973" i="64"/>
  <c r="DK974" i="64" s="1"/>
  <c r="DK976" i="64" s="1"/>
  <c r="AM973" i="64"/>
  <c r="AM974" i="64" s="1"/>
  <c r="AM976" i="64" s="1"/>
  <c r="DL971" i="64" a="1"/>
  <c r="DL971" i="64" s="1"/>
  <c r="V516" i="64"/>
  <c r="W507" i="64"/>
  <c r="V512" i="64"/>
  <c r="V504" i="64"/>
  <c r="W496" i="64"/>
  <c r="W499" i="64" s="1"/>
  <c r="W508" i="64" s="1"/>
  <c r="W510" i="64" s="1"/>
  <c r="W500" i="64" s="1"/>
  <c r="DL498" i="64" a="1"/>
  <c r="DL498" i="64" s="1"/>
  <c r="AN509" i="64" a="1"/>
  <c r="AN509" i="64" s="1"/>
  <c r="AN498" i="64" a="1"/>
  <c r="AN498" i="64" s="1"/>
  <c r="DL509" i="64" a="1"/>
  <c r="DL509" i="64" s="1"/>
  <c r="DI1136" i="64"/>
  <c r="DI1138" i="64" s="1"/>
  <c r="DL1121" i="64" a="1"/>
  <c r="DL1121" i="64" s="1"/>
  <c r="DL515" i="64" a="1"/>
  <c r="DL515" i="64" s="1"/>
  <c r="DL501" i="64" a="1"/>
  <c r="DL501" i="64" s="1"/>
  <c r="AN515" i="64" a="1"/>
  <c r="AN515" i="64" s="1"/>
  <c r="AN501" i="64" a="1"/>
  <c r="AN501" i="64" s="1"/>
  <c r="DK126" i="64"/>
  <c r="AM126" i="64"/>
  <c r="AM141" i="64"/>
  <c r="AM1136" i="64"/>
  <c r="AM1138" i="64" s="1"/>
  <c r="AN111" i="64" a="1"/>
  <c r="AN111" i="64" s="1"/>
  <c r="AN1121" i="64" a="1"/>
  <c r="AN1121" i="64" s="1"/>
  <c r="DK141" i="64"/>
  <c r="DK139" i="64"/>
  <c r="AM138" i="64"/>
  <c r="DK138" i="64"/>
  <c r="AM140" i="64"/>
  <c r="DL111" i="64" a="1"/>
  <c r="DL111" i="64" s="1"/>
  <c r="AM124" i="64"/>
  <c r="AM139" i="64"/>
  <c r="DK137" i="64"/>
  <c r="DK140" i="64"/>
  <c r="AM137" i="64"/>
  <c r="AL127" i="64"/>
  <c r="AM122" i="64"/>
  <c r="AM123" i="64"/>
  <c r="DK123" i="64"/>
  <c r="AM125" i="64"/>
  <c r="DK124" i="64"/>
  <c r="DK112" i="64"/>
  <c r="DK122" i="64"/>
  <c r="DK127" i="64" s="1"/>
  <c r="DK125" i="64"/>
  <c r="AN116" i="64" a="1"/>
  <c r="AN116" i="64" s="1"/>
  <c r="AN131" i="64" a="1"/>
  <c r="AN131" i="64" s="1"/>
  <c r="AN130" i="64" a="1"/>
  <c r="AN130" i="64" s="1"/>
  <c r="AN133" i="64" a="1"/>
  <c r="AN133" i="64" s="1"/>
  <c r="AN132" i="64" a="1"/>
  <c r="AN132" i="64" s="1"/>
  <c r="AN117" i="64" a="1"/>
  <c r="AN117" i="64" s="1"/>
  <c r="AN134" i="64" a="1"/>
  <c r="AN134" i="64" s="1"/>
  <c r="AN119" i="64" a="1"/>
  <c r="AN119" i="64" s="1"/>
  <c r="AN118" i="64" a="1"/>
  <c r="AN118" i="64" s="1"/>
  <c r="AN115" i="64" a="1"/>
  <c r="AN115" i="64" s="1"/>
  <c r="DL132" i="64" a="1"/>
  <c r="DL132" i="64" s="1"/>
  <c r="DL131" i="64" a="1"/>
  <c r="DL131" i="64" s="1"/>
  <c r="DL117" i="64" a="1"/>
  <c r="DL117" i="64" s="1"/>
  <c r="DL134" i="64" a="1"/>
  <c r="DL134" i="64" s="1"/>
  <c r="DL133" i="64" a="1"/>
  <c r="DL133" i="64" s="1"/>
  <c r="DL118" i="64" a="1"/>
  <c r="DL118" i="64" s="1"/>
  <c r="DL119" i="64" a="1"/>
  <c r="DL119" i="64" s="1"/>
  <c r="DL115" i="64" a="1"/>
  <c r="DL115" i="64" s="1"/>
  <c r="DL116" i="64" a="1"/>
  <c r="DL116" i="64" s="1"/>
  <c r="DL130" i="64" a="1"/>
  <c r="DL130" i="64" s="1"/>
  <c r="AJ144" i="64"/>
  <c r="AJ145" i="64" s="1"/>
  <c r="DH144" i="64"/>
  <c r="DH145" i="64" s="1"/>
  <c r="AM112" i="64"/>
  <c r="AN346" i="64" a="1"/>
  <c r="AN346" i="64" s="1"/>
  <c r="AP347" i="64" s="1"/>
  <c r="AN108" i="64" a="1"/>
  <c r="AN108" i="64" s="1"/>
  <c r="AN107" i="64" a="1"/>
  <c r="AN107" i="64" s="1"/>
  <c r="AN110" i="64" a="1"/>
  <c r="AN110" i="64" s="1"/>
  <c r="AN109" i="64" a="1"/>
  <c r="AN109" i="64" s="1"/>
  <c r="DL110" i="64" a="1"/>
  <c r="DL110" i="64" s="1"/>
  <c r="DL109" i="64" a="1"/>
  <c r="DL109" i="64" s="1"/>
  <c r="DL108" i="64" a="1"/>
  <c r="DL108" i="64" s="1"/>
  <c r="DL107" i="64" a="1"/>
  <c r="DL107" i="64" s="1"/>
  <c r="DL346" i="64" a="1"/>
  <c r="DL346" i="64" s="1"/>
  <c r="AN1045" i="64" a="1"/>
  <c r="AN1045" i="64" s="1"/>
  <c r="DF21" i="861"/>
  <c r="DL1045" i="64" a="1"/>
  <c r="DL1045" i="64" s="1"/>
  <c r="AK842" i="64"/>
  <c r="AK843" i="64" s="1"/>
  <c r="AM837" i="64"/>
  <c r="AM835" i="64"/>
  <c r="AM839" i="64"/>
  <c r="AM838" i="64"/>
  <c r="AL840" i="64"/>
  <c r="DK838" i="64"/>
  <c r="DK837" i="64"/>
  <c r="DK836" i="64"/>
  <c r="DK835" i="64"/>
  <c r="DK840" i="64" s="1"/>
  <c r="DK839" i="64"/>
  <c r="DL830" i="64" a="1"/>
  <c r="DL830" i="64" s="1"/>
  <c r="DL829" i="64" a="1"/>
  <c r="DL829" i="64" s="1"/>
  <c r="DL828" i="64" a="1"/>
  <c r="DL828" i="64" s="1"/>
  <c r="DL832" i="64" a="1"/>
  <c r="DL832" i="64" s="1"/>
  <c r="DL831" i="64" a="1"/>
  <c r="DL831" i="64" s="1"/>
  <c r="AM836" i="64"/>
  <c r="AN832" i="64" a="1"/>
  <c r="AN832" i="64" s="1"/>
  <c r="AN828" i="64" a="1"/>
  <c r="AN828" i="64" s="1"/>
  <c r="AN831" i="64" a="1"/>
  <c r="AN831" i="64" s="1"/>
  <c r="AN830" i="64" a="1"/>
  <c r="AN830" i="64" s="1"/>
  <c r="AN829" i="64" a="1"/>
  <c r="AN829" i="64" s="1"/>
  <c r="DJ825" i="64"/>
  <c r="DJ842" i="64" s="1"/>
  <c r="DJ843" i="64" s="1"/>
  <c r="DK824" i="64"/>
  <c r="AM820" i="64"/>
  <c r="AL825" i="64"/>
  <c r="AM821" i="64"/>
  <c r="DK820" i="64"/>
  <c r="AN816" i="64" a="1"/>
  <c r="AN816" i="64" s="1"/>
  <c r="AN817" i="64" a="1"/>
  <c r="AN817" i="64" s="1"/>
  <c r="AN797" i="64" a="1"/>
  <c r="AN797" i="64" s="1"/>
  <c r="AN805" i="64" s="1"/>
  <c r="AN813" i="64" a="1"/>
  <c r="AN813" i="64" s="1"/>
  <c r="AN814" i="64" a="1"/>
  <c r="AN814" i="64" s="1"/>
  <c r="AN798" i="64" a="1"/>
  <c r="AN798" i="64" s="1"/>
  <c r="AN806" i="64" s="1"/>
  <c r="AN799" i="64" a="1"/>
  <c r="AN799" i="64" s="1"/>
  <c r="AN807" i="64" s="1"/>
  <c r="AN800" i="64" a="1"/>
  <c r="AN800" i="64" s="1"/>
  <c r="AN808" i="64" s="1"/>
  <c r="AN801" i="64" a="1"/>
  <c r="AN801" i="64" s="1"/>
  <c r="AN809" i="64" s="1"/>
  <c r="AN815" i="64" a="1"/>
  <c r="AN815" i="64" s="1"/>
  <c r="DK823" i="64"/>
  <c r="DL817" i="64" a="1"/>
  <c r="DL817" i="64" s="1"/>
  <c r="DL813" i="64" a="1"/>
  <c r="DL813" i="64" s="1"/>
  <c r="DL797" i="64" a="1"/>
  <c r="DL797" i="64" s="1"/>
  <c r="DL805" i="64" s="1"/>
  <c r="DL798" i="64" a="1"/>
  <c r="DL798" i="64" s="1"/>
  <c r="DL806" i="64" s="1"/>
  <c r="DL799" i="64" a="1"/>
  <c r="DL799" i="64" s="1"/>
  <c r="DL807" i="64" s="1"/>
  <c r="DL814" i="64" a="1"/>
  <c r="DL814" i="64" s="1"/>
  <c r="DL800" i="64" a="1"/>
  <c r="DL800" i="64" s="1"/>
  <c r="DL808" i="64" s="1"/>
  <c r="DL801" i="64" a="1"/>
  <c r="DL801" i="64" s="1"/>
  <c r="DL809" i="64" s="1"/>
  <c r="DL815" i="64" a="1"/>
  <c r="DL815" i="64" s="1"/>
  <c r="DL816" i="64" a="1"/>
  <c r="DL816" i="64" s="1"/>
  <c r="AM824" i="64"/>
  <c r="DK822" i="64"/>
  <c r="AM823" i="64"/>
  <c r="DK821" i="64"/>
  <c r="AM822" i="64"/>
  <c r="DL209" i="64" a="1"/>
  <c r="DL209" i="64" s="1"/>
  <c r="DL208" i="64" a="1"/>
  <c r="DL208" i="64" s="1"/>
  <c r="DL207" i="64" s="1"/>
  <c r="AN208" i="64" a="1"/>
  <c r="AN208" i="64" s="1"/>
  <c r="AN207" i="64" s="1"/>
  <c r="AN209" i="64" a="1"/>
  <c r="AN209" i="64" s="1"/>
  <c r="AM210" i="64"/>
  <c r="AM212" i="64" s="1"/>
  <c r="DK210" i="64"/>
  <c r="DK212" i="64" s="1"/>
  <c r="AM1021" i="64"/>
  <c r="DJ1023" i="64"/>
  <c r="AM772" i="64"/>
  <c r="AM774" i="64" s="1"/>
  <c r="DK1021" i="64"/>
  <c r="AK1024" i="64"/>
  <c r="DI1024" i="64"/>
  <c r="AL1023" i="64"/>
  <c r="DL331" i="64" a="1"/>
  <c r="DL331" i="64" s="1"/>
  <c r="DL1020" i="64" a="1"/>
  <c r="DL1020" i="64" s="1"/>
  <c r="AN331" i="64" a="1"/>
  <c r="AN331" i="64" s="1"/>
  <c r="AN1020" i="64" a="1"/>
  <c r="AN1020" i="64" s="1"/>
  <c r="DK772" i="64"/>
  <c r="DK774" i="64" s="1"/>
  <c r="DL773" i="64" a="1"/>
  <c r="DL773" i="64" s="1"/>
  <c r="AN312" i="64" a="1"/>
  <c r="AN312" i="64" s="1"/>
  <c r="AN773" i="64" a="1"/>
  <c r="AN773" i="64" s="1"/>
  <c r="DL299" i="64" a="1"/>
  <c r="DL299" i="64" s="1"/>
  <c r="DL312" i="64" a="1"/>
  <c r="DL312" i="64" s="1"/>
  <c r="AN739" i="64" a="1"/>
  <c r="AN739" i="64" s="1"/>
  <c r="AN299" i="64" a="1"/>
  <c r="AN299" i="64" s="1"/>
  <c r="DJ736" i="64"/>
  <c r="AL736" i="64"/>
  <c r="DL739" i="64" a="1"/>
  <c r="DL739" i="64" s="1"/>
  <c r="AM732" i="64"/>
  <c r="AM740" i="64" s="1"/>
  <c r="DK732" i="64"/>
  <c r="DK740" i="64" s="1"/>
  <c r="DL735" i="64" a="1"/>
  <c r="DL735" i="64" s="1"/>
  <c r="AN735" i="64" a="1"/>
  <c r="AN735" i="64" s="1"/>
  <c r="AN4" i="64"/>
  <c r="AN731" i="64" a="1"/>
  <c r="AN731" i="64" s="1"/>
  <c r="DL731" i="64" a="1"/>
  <c r="DL731" i="64" s="1"/>
  <c r="DL66" i="863" a="1"/>
  <c r="DL66" i="863" s="1"/>
  <c r="AO259" i="64"/>
  <c r="AO7" i="64"/>
  <c r="AN8" i="64" s="1"/>
  <c r="AM8" i="64"/>
  <c r="AH44" i="861"/>
  <c r="AH85" i="861" s="1"/>
  <c r="AH1814" i="64"/>
  <c r="AH1816" i="64" s="1"/>
  <c r="DD65" i="861"/>
  <c r="DL42" i="863"/>
  <c r="DL21" i="863" s="1"/>
  <c r="DL30" i="861" s="1"/>
  <c r="DL43" i="863"/>
  <c r="DL68" i="863" a="1"/>
  <c r="DL68" i="863" s="1"/>
  <c r="DL57" i="863"/>
  <c r="DL70" i="863" a="1"/>
  <c r="DL70" i="863" s="1"/>
  <c r="DL1" i="863"/>
  <c r="DL4" i="863"/>
  <c r="AO1" i="64"/>
  <c r="AP2" i="64"/>
  <c r="AO3" i="64"/>
  <c r="AO975" i="64" s="1" a="1"/>
  <c r="AO975" i="64" s="1"/>
  <c r="DL4" i="64"/>
  <c r="DL281" i="64"/>
  <c r="DL1" i="64"/>
  <c r="DL263" i="64"/>
  <c r="DL1" i="864"/>
  <c r="DL2" i="861"/>
  <c r="DL1" i="861" s="1"/>
  <c r="AN57" i="863"/>
  <c r="AN42" i="863"/>
  <c r="AN21" i="863" s="1"/>
  <c r="AN43" i="863"/>
  <c r="DL5" i="861"/>
  <c r="AN24" i="864"/>
  <c r="AN92" i="861" s="1"/>
  <c r="AM30" i="861"/>
  <c r="AO21" i="864"/>
  <c r="AO20" i="864"/>
  <c r="AO22" i="864"/>
  <c r="AO1" i="864"/>
  <c r="AO3" i="864"/>
  <c r="AO4" i="864" s="1"/>
  <c r="AP2" i="864"/>
  <c r="AP23" i="864" s="1"/>
  <c r="AQ8" i="861"/>
  <c r="AR3" i="861"/>
  <c r="AQ4" i="861"/>
  <c r="AQ5" i="861" s="1"/>
  <c r="AQ1" i="861"/>
  <c r="AO56" i="863" a="1"/>
  <c r="AO56" i="863" s="1"/>
  <c r="AO55" i="863" a="1"/>
  <c r="AO55" i="863" s="1"/>
  <c r="AO54" i="863" a="1"/>
  <c r="AO54" i="863" s="1"/>
  <c r="AO53" i="863" a="1"/>
  <c r="AO53" i="863" s="1"/>
  <c r="AO52" i="863" a="1"/>
  <c r="AO52" i="863" s="1"/>
  <c r="AO41" i="863"/>
  <c r="AO38" i="863"/>
  <c r="AO39" i="863"/>
  <c r="AP2" i="863"/>
  <c r="AP40" i="863" s="1"/>
  <c r="AO3" i="863"/>
  <c r="AO1" i="863"/>
  <c r="DL24" i="864"/>
  <c r="AN70" i="863" a="1"/>
  <c r="AN70" i="863" s="1"/>
  <c r="AN68" i="863" a="1"/>
  <c r="AN68" i="863" s="1"/>
  <c r="AN66" i="863" a="1"/>
  <c r="AN66" i="863" s="1"/>
  <c r="AN4" i="863"/>
  <c r="DL4" i="864"/>
  <c r="AB7" i="860"/>
  <c r="AB3" i="860"/>
  <c r="AB4" i="860" s="1"/>
  <c r="AC2" i="860"/>
  <c r="AB1" i="860"/>
  <c r="DF4" i="860"/>
  <c r="DF1" i="860"/>
  <c r="DG9" i="860"/>
  <c r="DG8" i="860"/>
  <c r="DG3" i="860"/>
  <c r="DH2" i="860"/>
  <c r="DA2302" i="64"/>
  <c r="DA2275" i="64"/>
  <c r="AG1859" i="64"/>
  <c r="AH1857" i="64"/>
  <c r="DH1857" i="64"/>
  <c r="DH1859" i="64" s="1"/>
  <c r="AH1836" i="64"/>
  <c r="DG1859" i="64"/>
  <c r="DE1836" i="64"/>
  <c r="DE1838" i="64" s="1"/>
  <c r="DD1814" i="64"/>
  <c r="DB1955" i="64"/>
  <c r="CZ1792" i="64"/>
  <c r="G570" i="64"/>
  <c r="G595" i="64"/>
  <c r="G1237" i="64"/>
  <c r="G670" i="64"/>
  <c r="E1624" i="64"/>
  <c r="DL772" i="64" a="1"/>
  <c r="DK1023" i="64" a="1"/>
  <c r="DL1046" i="64"/>
  <c r="AN772" i="64" a="1"/>
  <c r="AM1023" i="64" a="1"/>
  <c r="AN1021" i="64" a="1"/>
  <c r="DB2302" i="64" a="1"/>
  <c r="AN1136" i="64" a="1"/>
  <c r="DJ1136" i="64" a="1"/>
  <c r="DL1021" i="64" a="1"/>
  <c r="AN732" i="64" a="1"/>
  <c r="DL732" i="64" a="1"/>
  <c r="AL1024" i="64" a="1"/>
  <c r="DB2275" i="64" a="1"/>
  <c r="AN1046" i="64"/>
  <c r="DJ1024" i="64" a="1"/>
  <c r="DL973" i="64" l="1"/>
  <c r="DL974" i="64" s="1"/>
  <c r="DL976" i="64" s="1"/>
  <c r="AN973" i="64"/>
  <c r="AN974" i="64" s="1"/>
  <c r="AN976" i="64" s="1"/>
  <c r="AO971" i="64" a="1"/>
  <c r="AO971" i="64" s="1"/>
  <c r="AO972" i="64" a="1"/>
  <c r="AO972" i="64" s="1"/>
  <c r="W502" i="64"/>
  <c r="W503" i="64" s="1"/>
  <c r="X496" i="64" s="1"/>
  <c r="X499" i="64" s="1"/>
  <c r="W511" i="64"/>
  <c r="W512" i="64" s="1"/>
  <c r="AO509" i="64" a="1"/>
  <c r="AO509" i="64" s="1"/>
  <c r="AO498" i="64" a="1"/>
  <c r="AO498" i="64" s="1"/>
  <c r="DJ1136" i="64"/>
  <c r="DJ1138" i="64" s="1"/>
  <c r="AO501" i="64" a="1"/>
  <c r="AO501" i="64" s="1"/>
  <c r="AO515" i="64" a="1"/>
  <c r="AO515" i="64" s="1"/>
  <c r="AN1136" i="64"/>
  <c r="AN1138" i="64" s="1"/>
  <c r="AO111" i="64" a="1"/>
  <c r="AO111" i="64" s="1"/>
  <c r="AO1121" i="64" a="1"/>
  <c r="AO1121" i="64" s="1"/>
  <c r="AN126" i="64"/>
  <c r="AN141" i="64"/>
  <c r="AN137" i="64"/>
  <c r="AN139" i="64"/>
  <c r="AN140" i="64"/>
  <c r="AN138" i="64"/>
  <c r="DL126" i="64"/>
  <c r="DL141" i="64"/>
  <c r="DL140" i="64"/>
  <c r="AM127" i="64"/>
  <c r="DL124" i="64"/>
  <c r="DL139" i="64"/>
  <c r="DL137" i="64"/>
  <c r="DL123" i="64"/>
  <c r="DL138" i="64"/>
  <c r="AN125" i="64"/>
  <c r="AN122" i="64"/>
  <c r="AN123" i="64"/>
  <c r="DL112" i="64"/>
  <c r="DL122" i="64"/>
  <c r="DL127" i="64" s="1"/>
  <c r="DL125" i="64"/>
  <c r="AN124" i="64"/>
  <c r="AO116" i="64" a="1"/>
  <c r="AO116" i="64" s="1"/>
  <c r="AO131" i="64" a="1"/>
  <c r="AO131" i="64" s="1"/>
  <c r="AO130" i="64" a="1"/>
  <c r="AO130" i="64" s="1"/>
  <c r="AO133" i="64" a="1"/>
  <c r="AO133" i="64" s="1"/>
  <c r="AO132" i="64" a="1"/>
  <c r="AO132" i="64" s="1"/>
  <c r="AO117" i="64" a="1"/>
  <c r="AO117" i="64" s="1"/>
  <c r="AO134" i="64" a="1"/>
  <c r="AO134" i="64" s="1"/>
  <c r="AO119" i="64" a="1"/>
  <c r="AO119" i="64" s="1"/>
  <c r="AO118" i="64" a="1"/>
  <c r="AO118" i="64" s="1"/>
  <c r="AO115" i="64" a="1"/>
  <c r="AO115" i="64" s="1"/>
  <c r="AK142" i="64"/>
  <c r="DI142" i="64"/>
  <c r="AO346" i="64" a="1"/>
  <c r="AO346" i="64" s="1"/>
  <c r="AQ347" i="64" s="1"/>
  <c r="AO107" i="64" a="1"/>
  <c r="AO107" i="64" s="1"/>
  <c r="AO109" i="64" a="1"/>
  <c r="AO109" i="64" s="1"/>
  <c r="AO108" i="64" a="1"/>
  <c r="AO108" i="64" s="1"/>
  <c r="AO110" i="64" a="1"/>
  <c r="AO110" i="64" s="1"/>
  <c r="AN112" i="64"/>
  <c r="AO1045" i="64" a="1"/>
  <c r="AO1045" i="64" s="1"/>
  <c r="DG21" i="861"/>
  <c r="AL842" i="64"/>
  <c r="AL843" i="64" s="1"/>
  <c r="DL837" i="64"/>
  <c r="AN838" i="64"/>
  <c r="DL839" i="64"/>
  <c r="AM840" i="64"/>
  <c r="AN837" i="64"/>
  <c r="DL836" i="64"/>
  <c r="DL835" i="64"/>
  <c r="DL840" i="64" s="1"/>
  <c r="AN835" i="64"/>
  <c r="DL838" i="64"/>
  <c r="AN836" i="64"/>
  <c r="AO832" i="64" a="1"/>
  <c r="AO832" i="64" s="1"/>
  <c r="AO828" i="64" a="1"/>
  <c r="AO828" i="64" s="1"/>
  <c r="AO831" i="64" a="1"/>
  <c r="AO831" i="64" s="1"/>
  <c r="AO830" i="64" a="1"/>
  <c r="AO830" i="64" s="1"/>
  <c r="AO829" i="64" a="1"/>
  <c r="AO829" i="64" s="1"/>
  <c r="AN839" i="64"/>
  <c r="DK825" i="64"/>
  <c r="DK842" i="64" s="1"/>
  <c r="DK843" i="64" s="1"/>
  <c r="DL820" i="64"/>
  <c r="AN824" i="64"/>
  <c r="AN823" i="64"/>
  <c r="AN820" i="64"/>
  <c r="AN821" i="64"/>
  <c r="AM825" i="64"/>
  <c r="AO816" i="64" a="1"/>
  <c r="AO816" i="64" s="1"/>
  <c r="AO815" i="64" a="1"/>
  <c r="AO815" i="64" s="1"/>
  <c r="AO817" i="64" a="1"/>
  <c r="AO817" i="64" s="1"/>
  <c r="AO797" i="64" a="1"/>
  <c r="AO797" i="64" s="1"/>
  <c r="AO805" i="64" s="1"/>
  <c r="AO814" i="64" a="1"/>
  <c r="AO814" i="64" s="1"/>
  <c r="AO798" i="64" a="1"/>
  <c r="AO798" i="64" s="1"/>
  <c r="AO806" i="64" s="1"/>
  <c r="AO799" i="64" a="1"/>
  <c r="AO799" i="64" s="1"/>
  <c r="AO807" i="64" s="1"/>
  <c r="AO800" i="64" a="1"/>
  <c r="AO800" i="64" s="1"/>
  <c r="AO808" i="64" s="1"/>
  <c r="AO813" i="64" a="1"/>
  <c r="AO813" i="64" s="1"/>
  <c r="AO801" i="64" a="1"/>
  <c r="AO801" i="64" s="1"/>
  <c r="AO809" i="64" s="1"/>
  <c r="AN822" i="64"/>
  <c r="DL824" i="64"/>
  <c r="DL823" i="64"/>
  <c r="DL822" i="64"/>
  <c r="DL821" i="64"/>
  <c r="AO208" i="64" a="1"/>
  <c r="AO208" i="64" s="1"/>
  <c r="AO207" i="64" s="1"/>
  <c r="AO209" i="64" a="1"/>
  <c r="AO209" i="64" s="1"/>
  <c r="DL210" i="64"/>
  <c r="DL212" i="64" s="1"/>
  <c r="AN210" i="64"/>
  <c r="AN212" i="64" s="1"/>
  <c r="AM1023" i="64"/>
  <c r="AN1021" i="64"/>
  <c r="AL1024" i="64"/>
  <c r="AN772" i="64"/>
  <c r="AN774" i="64" s="1"/>
  <c r="DK1023" i="64"/>
  <c r="DJ1024" i="64"/>
  <c r="DL1021" i="64"/>
  <c r="AO331" i="64" a="1"/>
  <c r="AO331" i="64" s="1"/>
  <c r="AO1020" i="64" a="1"/>
  <c r="AO1020" i="64" s="1"/>
  <c r="DL772" i="64"/>
  <c r="DL774" i="64" s="1"/>
  <c r="AO312" i="64" a="1"/>
  <c r="AO312" i="64" s="1"/>
  <c r="AO773" i="64" a="1"/>
  <c r="AO773" i="64" s="1"/>
  <c r="AO739" i="64" a="1"/>
  <c r="AO739" i="64" s="1"/>
  <c r="AO299" i="64" a="1"/>
  <c r="AO299" i="64" s="1"/>
  <c r="AM736" i="64"/>
  <c r="DK736" i="64"/>
  <c r="AN732" i="64"/>
  <c r="AN740" i="64" s="1"/>
  <c r="DL732" i="64"/>
  <c r="DL740" i="64" s="1"/>
  <c r="AO735" i="64" a="1"/>
  <c r="AO735" i="64" s="1"/>
  <c r="AO4" i="64"/>
  <c r="AO731" i="64" a="1"/>
  <c r="AO731" i="64" s="1"/>
  <c r="X41" i="861"/>
  <c r="X93" i="861"/>
  <c r="AP259" i="64"/>
  <c r="AP7" i="64"/>
  <c r="AO8" i="64" s="1"/>
  <c r="AI44" i="861"/>
  <c r="AI85" i="861" s="1"/>
  <c r="AI1814" i="64"/>
  <c r="AI1816" i="64" s="1"/>
  <c r="DE65" i="861"/>
  <c r="AQ2" i="64"/>
  <c r="AP1" i="64"/>
  <c r="AP3" i="64"/>
  <c r="AP975" i="64" s="1" a="1"/>
  <c r="AP975" i="64" s="1"/>
  <c r="AO24" i="864"/>
  <c r="AO92" i="861" s="1"/>
  <c r="AO70" i="863" a="1"/>
  <c r="AO70" i="863" s="1"/>
  <c r="AO68" i="863" a="1"/>
  <c r="AO68" i="863" s="1"/>
  <c r="AO66" i="863" a="1"/>
  <c r="AO66" i="863" s="1"/>
  <c r="AO4" i="863"/>
  <c r="AP22" i="864"/>
  <c r="AP21" i="864"/>
  <c r="AP20" i="864"/>
  <c r="AP3" i="864"/>
  <c r="AQ2" i="864"/>
  <c r="AQ23" i="864" s="1"/>
  <c r="AP1" i="864"/>
  <c r="AP56" i="863" a="1"/>
  <c r="AP56" i="863" s="1"/>
  <c r="AP55" i="863" a="1"/>
  <c r="AP55" i="863" s="1"/>
  <c r="AP54" i="863" a="1"/>
  <c r="AP54" i="863" s="1"/>
  <c r="AP53" i="863" a="1"/>
  <c r="AP53" i="863" s="1"/>
  <c r="AP52" i="863" a="1"/>
  <c r="AP52" i="863" s="1"/>
  <c r="AP39" i="863"/>
  <c r="AP41" i="863"/>
  <c r="AP38" i="863"/>
  <c r="AP3" i="863"/>
  <c r="AP1" i="863"/>
  <c r="AQ2" i="863"/>
  <c r="AQ40" i="863" s="1"/>
  <c r="AO42" i="863"/>
  <c r="AO21" i="863" s="1"/>
  <c r="AO43" i="863"/>
  <c r="AN30" i="861"/>
  <c r="AR8" i="861"/>
  <c r="AS3" i="861"/>
  <c r="AR4" i="861"/>
  <c r="AR1" i="861"/>
  <c r="AO57" i="863"/>
  <c r="AD2" i="860"/>
  <c r="AC7" i="860"/>
  <c r="AC1" i="860"/>
  <c r="AC3" i="860"/>
  <c r="AC4" i="860" s="1"/>
  <c r="DG1" i="860"/>
  <c r="DG4" i="860"/>
  <c r="DH9" i="860"/>
  <c r="DH8" i="860"/>
  <c r="DH3" i="860"/>
  <c r="DI2" i="860"/>
  <c r="DB2302" i="64"/>
  <c r="DB2275" i="64"/>
  <c r="AH1859" i="64"/>
  <c r="AI1857" i="64"/>
  <c r="AI1836" i="64"/>
  <c r="AI1838" i="64" s="1"/>
  <c r="AH1838" i="64"/>
  <c r="DI1857" i="64"/>
  <c r="DF1836" i="64"/>
  <c r="DF1838" i="64" s="1"/>
  <c r="DE1814" i="64"/>
  <c r="DE1816" i="64" s="1"/>
  <c r="DD1816" i="64"/>
  <c r="DC1955" i="64"/>
  <c r="DA1792" i="64"/>
  <c r="CZ1794" i="64"/>
  <c r="L93" i="64"/>
  <c r="M93" i="64"/>
  <c r="N93" i="64"/>
  <c r="O93" i="64"/>
  <c r="P93" i="64"/>
  <c r="K93" i="64"/>
  <c r="E1588" i="64"/>
  <c r="E1587" i="64"/>
  <c r="B1587" i="64" s="1"/>
  <c r="E1585" i="64"/>
  <c r="AO772" i="64" a="1"/>
  <c r="DL1023" i="64" a="1"/>
  <c r="DC2275" i="64" a="1"/>
  <c r="DC2302" i="64" a="1"/>
  <c r="AO1136" i="64" a="1"/>
  <c r="DK1024" i="64" a="1"/>
  <c r="AN1023" i="64" a="1"/>
  <c r="DK1136" i="64" a="1"/>
  <c r="AO1021" i="64" a="1"/>
  <c r="AO1046" i="64"/>
  <c r="AO732" i="64" a="1"/>
  <c r="AM1024" i="64" a="1"/>
  <c r="AP971" i="64" l="1" a="1"/>
  <c r="AP971" i="64" s="1"/>
  <c r="AP972" i="64" a="1"/>
  <c r="AP972" i="64" s="1"/>
  <c r="AO973" i="64"/>
  <c r="AO974" i="64" s="1"/>
  <c r="AO976" i="64" s="1"/>
  <c r="W504" i="64"/>
  <c r="W516" i="64"/>
  <c r="X507" i="64"/>
  <c r="X508" i="64"/>
  <c r="AP509" i="64" a="1"/>
  <c r="AP509" i="64" s="1"/>
  <c r="AP498" i="64" a="1"/>
  <c r="AP498" i="64" s="1"/>
  <c r="DK1136" i="64"/>
  <c r="DK1138" i="64" s="1"/>
  <c r="AP515" i="64" a="1"/>
  <c r="AP515" i="64" s="1"/>
  <c r="AP501" i="64" a="1"/>
  <c r="AP501" i="64" s="1"/>
  <c r="AO141" i="64"/>
  <c r="AO126" i="64"/>
  <c r="AO1136" i="64"/>
  <c r="AO1138" i="64" s="1"/>
  <c r="AP111" i="64" a="1"/>
  <c r="AP111" i="64" s="1"/>
  <c r="AP1121" i="64" a="1"/>
  <c r="AP1121" i="64" s="1"/>
  <c r="AO137" i="64"/>
  <c r="AN127" i="64"/>
  <c r="AO125" i="64"/>
  <c r="AO140" i="64"/>
  <c r="AO123" i="64"/>
  <c r="AO138" i="64"/>
  <c r="AO139" i="64"/>
  <c r="AO122" i="64"/>
  <c r="AO124" i="64"/>
  <c r="DI144" i="64"/>
  <c r="DI145" i="64" s="1"/>
  <c r="AK144" i="64"/>
  <c r="AP131" i="64" a="1"/>
  <c r="AP131" i="64" s="1"/>
  <c r="AP116" i="64" a="1"/>
  <c r="AP116" i="64" s="1"/>
  <c r="AP133" i="64" a="1"/>
  <c r="AP133" i="64" s="1"/>
  <c r="AP130" i="64" a="1"/>
  <c r="AP130" i="64" s="1"/>
  <c r="AP132" i="64" a="1"/>
  <c r="AP132" i="64" s="1"/>
  <c r="AP117" i="64" a="1"/>
  <c r="AP117" i="64" s="1"/>
  <c r="AP134" i="64" a="1"/>
  <c r="AP134" i="64" s="1"/>
  <c r="AP119" i="64" a="1"/>
  <c r="AP119" i="64" s="1"/>
  <c r="AP118" i="64" a="1"/>
  <c r="AP118" i="64" s="1"/>
  <c r="AP115" i="64" a="1"/>
  <c r="AP115" i="64" s="1"/>
  <c r="AL142" i="64"/>
  <c r="DJ142" i="64"/>
  <c r="AO112" i="64"/>
  <c r="AP108" i="64" a="1"/>
  <c r="AP108" i="64" s="1"/>
  <c r="AP110" i="64" a="1"/>
  <c r="AP110" i="64" s="1"/>
  <c r="AP107" i="64" a="1"/>
  <c r="AP107" i="64" s="1"/>
  <c r="AP109" i="64" a="1"/>
  <c r="AP109" i="64" s="1"/>
  <c r="AP346" i="64" a="1"/>
  <c r="AP346" i="64" s="1"/>
  <c r="AR347" i="64" s="1"/>
  <c r="DH21" i="861"/>
  <c r="AP1045" i="64" a="1"/>
  <c r="AP1045" i="64" s="1"/>
  <c r="AM842" i="64"/>
  <c r="AM843" i="64" s="1"/>
  <c r="AO837" i="64"/>
  <c r="AO835" i="64"/>
  <c r="AO838" i="64"/>
  <c r="AO839" i="64"/>
  <c r="AO836" i="64"/>
  <c r="AN840" i="64"/>
  <c r="AP832" i="64" a="1"/>
  <c r="AP832" i="64" s="1"/>
  <c r="AP828" i="64" a="1"/>
  <c r="AP828" i="64" s="1"/>
  <c r="AP831" i="64" a="1"/>
  <c r="AP831" i="64" s="1"/>
  <c r="AP830" i="64" a="1"/>
  <c r="AP830" i="64" s="1"/>
  <c r="AP829" i="64" a="1"/>
  <c r="AP829" i="64" s="1"/>
  <c r="AO821" i="64"/>
  <c r="DL825" i="64"/>
  <c r="DL842" i="64" s="1"/>
  <c r="AO824" i="64"/>
  <c r="AP815" i="64" a="1"/>
  <c r="AP815" i="64" s="1"/>
  <c r="AP816" i="64" a="1"/>
  <c r="AP816" i="64" s="1"/>
  <c r="AP801" i="64" a="1"/>
  <c r="AP801" i="64" s="1"/>
  <c r="AP809" i="64" s="1"/>
  <c r="AP817" i="64" a="1"/>
  <c r="AP817" i="64" s="1"/>
  <c r="AP797" i="64" a="1"/>
  <c r="AP797" i="64" s="1"/>
  <c r="AP805" i="64" s="1"/>
  <c r="AP814" i="64" a="1"/>
  <c r="AP814" i="64" s="1"/>
  <c r="AP798" i="64" a="1"/>
  <c r="AP798" i="64" s="1"/>
  <c r="AP806" i="64" s="1"/>
  <c r="AP813" i="64" a="1"/>
  <c r="AP813" i="64" s="1"/>
  <c r="AP799" i="64" a="1"/>
  <c r="AP799" i="64" s="1"/>
  <c r="AP807" i="64" s="1"/>
  <c r="AP800" i="64" a="1"/>
  <c r="AP800" i="64" s="1"/>
  <c r="AP808" i="64" s="1"/>
  <c r="AO823" i="64"/>
  <c r="AO822" i="64"/>
  <c r="AN825" i="64"/>
  <c r="AO820" i="64"/>
  <c r="AO210" i="64"/>
  <c r="AO212" i="64" s="1"/>
  <c r="AP208" i="64" a="1"/>
  <c r="AP208" i="64" s="1"/>
  <c r="AP207" i="64" s="1"/>
  <c r="AP209" i="64" a="1"/>
  <c r="AP209" i="64" s="1"/>
  <c r="AN1023" i="64"/>
  <c r="AM1024" i="64"/>
  <c r="DL1023" i="64"/>
  <c r="DK1024" i="64"/>
  <c r="AO1021" i="64"/>
  <c r="AO772" i="64"/>
  <c r="AO774" i="64" s="1"/>
  <c r="AP331" i="64" a="1"/>
  <c r="AP331" i="64" s="1"/>
  <c r="AP1020" i="64" a="1"/>
  <c r="AP1020" i="64" s="1"/>
  <c r="AP312" i="64" a="1"/>
  <c r="AP312" i="64" s="1"/>
  <c r="AP773" i="64" a="1"/>
  <c r="AP773" i="64" s="1"/>
  <c r="AP739" i="64" a="1"/>
  <c r="AP739" i="64" s="1"/>
  <c r="AP299" i="64" a="1"/>
  <c r="AP299" i="64" s="1"/>
  <c r="DL736" i="64"/>
  <c r="AN736" i="64"/>
  <c r="AO732" i="64"/>
  <c r="AO740" i="64" s="1"/>
  <c r="AP735" i="64" a="1"/>
  <c r="AP735" i="64" s="1"/>
  <c r="AP731" i="64" a="1"/>
  <c r="AP731" i="64" s="1"/>
  <c r="AQ259" i="64"/>
  <c r="AQ7" i="64"/>
  <c r="AP8" i="64" s="1"/>
  <c r="AJ44" i="861"/>
  <c r="AJ85" i="861" s="1"/>
  <c r="AP4" i="64"/>
  <c r="AJ1814" i="64"/>
  <c r="AJ1816" i="64" s="1"/>
  <c r="DF65" i="861"/>
  <c r="AQ3" i="64"/>
  <c r="AQ975" i="64" s="1" a="1"/>
  <c r="AQ975" i="64" s="1"/>
  <c r="AR2" i="64"/>
  <c r="AQ1" i="64"/>
  <c r="AP68" i="863" a="1"/>
  <c r="AP68" i="863" s="1"/>
  <c r="AP66" i="863" a="1"/>
  <c r="AP66" i="863" s="1"/>
  <c r="AP70" i="863" a="1"/>
  <c r="AP70" i="863" s="1"/>
  <c r="AP4" i="863"/>
  <c r="AP42" i="863"/>
  <c r="AP21" i="863" s="1"/>
  <c r="AP43" i="863"/>
  <c r="AP24" i="864"/>
  <c r="AP92" i="861" s="1"/>
  <c r="AO30" i="861"/>
  <c r="AQ22" i="864"/>
  <c r="AQ21" i="864"/>
  <c r="AQ20" i="864"/>
  <c r="AQ3" i="864"/>
  <c r="AR2" i="864"/>
  <c r="AR23" i="864" s="1"/>
  <c r="AQ1" i="864"/>
  <c r="AR5" i="861"/>
  <c r="AP4" i="864"/>
  <c r="AT3" i="861"/>
  <c r="AS4" i="861"/>
  <c r="AS1" i="861"/>
  <c r="AS8" i="861"/>
  <c r="AP57" i="863"/>
  <c r="AQ55" i="863" a="1"/>
  <c r="AQ55" i="863" s="1"/>
  <c r="AQ56" i="863" a="1"/>
  <c r="AQ56" i="863" s="1"/>
  <c r="AQ39" i="863"/>
  <c r="AQ53" i="863" a="1"/>
  <c r="AQ53" i="863" s="1"/>
  <c r="AQ54" i="863" a="1"/>
  <c r="AQ54" i="863" s="1"/>
  <c r="AQ52" i="863" a="1"/>
  <c r="AQ52" i="863" s="1"/>
  <c r="AQ38" i="863"/>
  <c r="AQ41" i="863"/>
  <c r="AR2" i="863"/>
  <c r="AR40" i="863" s="1"/>
  <c r="AQ1" i="863"/>
  <c r="AQ3" i="863"/>
  <c r="AE2" i="860"/>
  <c r="AD1" i="860"/>
  <c r="AD7" i="860"/>
  <c r="AD3" i="860"/>
  <c r="AD4" i="860" s="1"/>
  <c r="DI3" i="860"/>
  <c r="DJ2" i="860"/>
  <c r="DI9" i="860"/>
  <c r="DI8" i="860"/>
  <c r="DH4" i="860"/>
  <c r="DH1" i="860"/>
  <c r="DC2302" i="64"/>
  <c r="DC2275" i="64"/>
  <c r="AJ1857" i="64"/>
  <c r="AI1859" i="64"/>
  <c r="DJ1857" i="64"/>
  <c r="DJ1859" i="64" s="1"/>
  <c r="DI1859" i="64"/>
  <c r="AJ1836" i="64"/>
  <c r="AJ1838" i="64" s="1"/>
  <c r="DG1836" i="64"/>
  <c r="DG1838" i="64" s="1"/>
  <c r="DF1814" i="64"/>
  <c r="DF1816" i="64" s="1"/>
  <c r="DD1955" i="64"/>
  <c r="DB1792" i="64"/>
  <c r="DA1794" i="64"/>
  <c r="G946" i="64"/>
  <c r="G944" i="64" s="1"/>
  <c r="G1085" i="64"/>
  <c r="E388" i="64"/>
  <c r="E390" i="64"/>
  <c r="E389" i="64"/>
  <c r="B389" i="64" s="1"/>
  <c r="E387" i="64"/>
  <c r="E88" i="64"/>
  <c r="B88" i="64" s="1"/>
  <c r="E89" i="64"/>
  <c r="B89" i="64" s="1"/>
  <c r="E90" i="64"/>
  <c r="B90" i="64" s="1"/>
  <c r="E91" i="64"/>
  <c r="B91" i="64" s="1"/>
  <c r="E92" i="64"/>
  <c r="B92" i="64" s="1"/>
  <c r="E93" i="64"/>
  <c r="B93" i="64" s="1"/>
  <c r="E87" i="64"/>
  <c r="DL1024" i="64" a="1"/>
  <c r="AP772" i="64" a="1"/>
  <c r="AP1046" i="64"/>
  <c r="AO1023" i="64" a="1"/>
  <c r="DL1136" i="64" a="1"/>
  <c r="DD2302" i="64" a="1"/>
  <c r="DD2275" i="64" a="1"/>
  <c r="AP1021" i="64" a="1"/>
  <c r="AP1136" i="64" a="1"/>
  <c r="AN1024" i="64" a="1"/>
  <c r="AP732" i="64" a="1"/>
  <c r="AP973" i="64" l="1"/>
  <c r="AP974" i="64" s="1"/>
  <c r="AP976" i="64" s="1"/>
  <c r="AQ971" i="64" a="1"/>
  <c r="AQ971" i="64" s="1"/>
  <c r="AQ972" i="64" a="1"/>
  <c r="AQ972" i="64" s="1"/>
  <c r="X510" i="64"/>
  <c r="X500" i="64" s="1"/>
  <c r="X502" i="64" s="1"/>
  <c r="X503" i="64" s="1"/>
  <c r="AQ509" i="64" a="1"/>
  <c r="AQ509" i="64" s="1"/>
  <c r="AQ498" i="64" a="1"/>
  <c r="AQ498" i="64" s="1"/>
  <c r="DL1136" i="64"/>
  <c r="DL1138" i="64" s="1"/>
  <c r="AQ1121" i="64" a="1"/>
  <c r="AQ1121" i="64" s="1"/>
  <c r="AQ501" i="64" a="1"/>
  <c r="AQ501" i="64" s="1"/>
  <c r="AQ515" i="64" a="1"/>
  <c r="AQ515" i="64" s="1"/>
  <c r="AP141" i="64"/>
  <c r="AP126" i="64"/>
  <c r="AP1136" i="64"/>
  <c r="AQ111" i="64" a="1"/>
  <c r="AQ111" i="64" s="1"/>
  <c r="AO127" i="64"/>
  <c r="AP139" i="64"/>
  <c r="AP137" i="64"/>
  <c r="AP140" i="64"/>
  <c r="AK145" i="64"/>
  <c r="AP138" i="64"/>
  <c r="AP123" i="64"/>
  <c r="AP125" i="64"/>
  <c r="AP122" i="64"/>
  <c r="AP124" i="64"/>
  <c r="AQ132" i="64" a="1"/>
  <c r="AQ132" i="64" s="1"/>
  <c r="AQ117" i="64" a="1"/>
  <c r="AQ117" i="64" s="1"/>
  <c r="AQ134" i="64" a="1"/>
  <c r="AQ134" i="64" s="1"/>
  <c r="AQ119" i="64" a="1"/>
  <c r="AQ119" i="64" s="1"/>
  <c r="AQ118" i="64" a="1"/>
  <c r="AQ118" i="64" s="1"/>
  <c r="AQ130" i="64" a="1"/>
  <c r="AQ130" i="64" s="1"/>
  <c r="AQ133" i="64" a="1"/>
  <c r="AQ133" i="64" s="1"/>
  <c r="AQ116" i="64" a="1"/>
  <c r="AQ116" i="64" s="1"/>
  <c r="AQ131" i="64" a="1"/>
  <c r="AQ131" i="64" s="1"/>
  <c r="AQ115" i="64" a="1"/>
  <c r="AQ115" i="64" s="1"/>
  <c r="AL144" i="64"/>
  <c r="AL145" i="64" s="1"/>
  <c r="DJ144" i="64"/>
  <c r="DJ145" i="64" s="1"/>
  <c r="AM142" i="64"/>
  <c r="DK142" i="64"/>
  <c r="AP112" i="64"/>
  <c r="AQ107" i="64" a="1"/>
  <c r="AQ107" i="64" s="1"/>
  <c r="AQ110" i="64" a="1"/>
  <c r="AQ110" i="64" s="1"/>
  <c r="AQ109" i="64" a="1"/>
  <c r="AQ109" i="64" s="1"/>
  <c r="AQ108" i="64" a="1"/>
  <c r="AQ108" i="64" s="1"/>
  <c r="AQ346" i="64" a="1"/>
  <c r="AQ346" i="64" s="1"/>
  <c r="AS347" i="64" s="1"/>
  <c r="DI21" i="861"/>
  <c r="AQ1045" i="64" a="1"/>
  <c r="AQ1045" i="64" s="1"/>
  <c r="AN842" i="64"/>
  <c r="AN843" i="64" s="1"/>
  <c r="DL843" i="64"/>
  <c r="AP839" i="64"/>
  <c r="AP835" i="64"/>
  <c r="AP837" i="64"/>
  <c r="AP838" i="64"/>
  <c r="AP836" i="64"/>
  <c r="AO840" i="64"/>
  <c r="AQ832" i="64" a="1"/>
  <c r="AQ832" i="64" s="1"/>
  <c r="AQ828" i="64" a="1"/>
  <c r="AQ828" i="64" s="1"/>
  <c r="AQ831" i="64" a="1"/>
  <c r="AQ831" i="64" s="1"/>
  <c r="AQ830" i="64" a="1"/>
  <c r="AQ830" i="64" s="1"/>
  <c r="AQ829" i="64" a="1"/>
  <c r="AQ829" i="64" s="1"/>
  <c r="AP821" i="64"/>
  <c r="AP822" i="64"/>
  <c r="AP824" i="64"/>
  <c r="AP823" i="64"/>
  <c r="AQ801" i="64" a="1"/>
  <c r="AQ801" i="64" s="1"/>
  <c r="AQ809" i="64" s="1"/>
  <c r="AQ815" i="64" a="1"/>
  <c r="AQ815" i="64" s="1"/>
  <c r="AQ816" i="64" a="1"/>
  <c r="AQ816" i="64" s="1"/>
  <c r="AQ817" i="64" a="1"/>
  <c r="AQ817" i="64" s="1"/>
  <c r="AQ800" i="64" a="1"/>
  <c r="AQ800" i="64" s="1"/>
  <c r="AQ808" i="64" s="1"/>
  <c r="AQ813" i="64" a="1"/>
  <c r="AQ813" i="64" s="1"/>
  <c r="AQ797" i="64" a="1"/>
  <c r="AQ797" i="64" s="1"/>
  <c r="AQ805" i="64" s="1"/>
  <c r="AQ814" i="64" a="1"/>
  <c r="AQ814" i="64" s="1"/>
  <c r="AQ798" i="64" a="1"/>
  <c r="AQ798" i="64" s="1"/>
  <c r="AQ806" i="64" s="1"/>
  <c r="AQ799" i="64" a="1"/>
  <c r="AQ799" i="64" s="1"/>
  <c r="AQ807" i="64" s="1"/>
  <c r="AP820" i="64"/>
  <c r="AO825" i="64"/>
  <c r="AQ208" i="64" a="1"/>
  <c r="AQ208" i="64" s="1"/>
  <c r="AQ207" i="64" s="1"/>
  <c r="AQ209" i="64" a="1"/>
  <c r="AQ209" i="64" s="1"/>
  <c r="AP210" i="64"/>
  <c r="AP212" i="64" s="1"/>
  <c r="AO1023" i="64"/>
  <c r="AP772" i="64"/>
  <c r="AP774" i="64" s="1"/>
  <c r="AP1021" i="64"/>
  <c r="DL1024" i="64"/>
  <c r="AN1024" i="64"/>
  <c r="AQ331" i="64" a="1"/>
  <c r="AQ331" i="64" s="1"/>
  <c r="AQ1020" i="64" a="1"/>
  <c r="AQ1020" i="64" s="1"/>
  <c r="AQ773" i="64" a="1"/>
  <c r="AQ773" i="64" s="1"/>
  <c r="AQ299" i="64" a="1"/>
  <c r="AQ299" i="64" s="1"/>
  <c r="AQ312" i="64" a="1"/>
  <c r="AQ312" i="64" s="1"/>
  <c r="AO736" i="64"/>
  <c r="AQ739" i="64" a="1"/>
  <c r="AQ739" i="64" s="1"/>
  <c r="AP732" i="64"/>
  <c r="AP740" i="64" s="1"/>
  <c r="AQ735" i="64" a="1"/>
  <c r="AQ735" i="64" s="1"/>
  <c r="AQ731" i="64" a="1"/>
  <c r="AQ731" i="64" s="1"/>
  <c r="X68" i="861"/>
  <c r="AQ4" i="864"/>
  <c r="AR259" i="64"/>
  <c r="AR7" i="64"/>
  <c r="AQ8" i="64" s="1"/>
  <c r="AK44" i="861"/>
  <c r="AK85" i="861" s="1"/>
  <c r="AQ4" i="64"/>
  <c r="AK1814" i="64"/>
  <c r="AK1816" i="64" s="1"/>
  <c r="DG65" i="861"/>
  <c r="AR1" i="64"/>
  <c r="AR3" i="64"/>
  <c r="AR975" i="64" s="1" a="1"/>
  <c r="AR975" i="64" s="1"/>
  <c r="AS2" i="64"/>
  <c r="AQ70" i="863" a="1"/>
  <c r="AQ70" i="863" s="1"/>
  <c r="AQ68" i="863" a="1"/>
  <c r="AQ68" i="863" s="1"/>
  <c r="AQ66" i="863" a="1"/>
  <c r="AQ66" i="863" s="1"/>
  <c r="AQ4" i="863"/>
  <c r="AR56" i="863" a="1"/>
  <c r="AR56" i="863" s="1"/>
  <c r="AR41" i="863"/>
  <c r="AR55" i="863" a="1"/>
  <c r="AR55" i="863" s="1"/>
  <c r="AR54" i="863" a="1"/>
  <c r="AR54" i="863" s="1"/>
  <c r="AR52" i="863" a="1"/>
  <c r="AR52" i="863" s="1"/>
  <c r="AR53" i="863" a="1"/>
  <c r="AR53" i="863" s="1"/>
  <c r="AR39" i="863"/>
  <c r="AR3" i="863"/>
  <c r="AR1" i="863"/>
  <c r="AR38" i="863"/>
  <c r="AS2" i="863"/>
  <c r="AS40" i="863" s="1"/>
  <c r="AU3" i="861"/>
  <c r="AT4" i="861"/>
  <c r="AT1" i="861"/>
  <c r="AT8" i="861"/>
  <c r="AP30" i="861"/>
  <c r="AQ43" i="863"/>
  <c r="AQ42" i="863"/>
  <c r="AQ21" i="863" s="1"/>
  <c r="AR22" i="864"/>
  <c r="AR21" i="864"/>
  <c r="AR3" i="864"/>
  <c r="AS2" i="864"/>
  <c r="AS23" i="864" s="1"/>
  <c r="AR20" i="864"/>
  <c r="AR1" i="864"/>
  <c r="AQ57" i="863"/>
  <c r="AQ24" i="864"/>
  <c r="AQ92" i="861" s="1"/>
  <c r="AS5" i="861"/>
  <c r="AE1" i="860"/>
  <c r="AE7" i="860"/>
  <c r="AF2" i="860"/>
  <c r="AE3" i="860"/>
  <c r="AE4" i="860" s="1"/>
  <c r="DI1" i="860"/>
  <c r="DI4" i="860"/>
  <c r="DJ3" i="860"/>
  <c r="DK2" i="860"/>
  <c r="DJ9" i="860"/>
  <c r="DJ8" i="860"/>
  <c r="DD2302" i="64"/>
  <c r="DD2275" i="64"/>
  <c r="AK1857" i="64"/>
  <c r="AJ1859" i="64"/>
  <c r="DH1836" i="64"/>
  <c r="DK1857" i="64"/>
  <c r="AK1836" i="64"/>
  <c r="AK1838" i="64" s="1"/>
  <c r="DG1814" i="64"/>
  <c r="DG1816" i="64" s="1"/>
  <c r="DE1955" i="64"/>
  <c r="DC1792" i="64"/>
  <c r="DC1794" i="64" s="1"/>
  <c r="DB1794" i="64"/>
  <c r="G996" i="64"/>
  <c r="DE2302" i="64" a="1"/>
  <c r="AQ1021" i="64" a="1"/>
  <c r="AP1023" i="64" a="1"/>
  <c r="AQ772" i="64" a="1"/>
  <c r="DE2275" i="64" a="1"/>
  <c r="AQ1136" i="64" a="1"/>
  <c r="AO1024" i="64" a="1"/>
  <c r="AQ1046" i="64"/>
  <c r="AQ732" i="64" a="1"/>
  <c r="AR971" i="64" l="1" a="1"/>
  <c r="AR971" i="64" s="1"/>
  <c r="AR972" i="64" a="1"/>
  <c r="AR972" i="64" s="1"/>
  <c r="AQ973" i="64"/>
  <c r="AQ974" i="64" s="1"/>
  <c r="AQ976" i="64" s="1"/>
  <c r="X511" i="64"/>
  <c r="Y507" i="64" s="1"/>
  <c r="X504" i="64"/>
  <c r="Y496" i="64"/>
  <c r="AR509" i="64" a="1"/>
  <c r="AR509" i="64" s="1"/>
  <c r="AR498" i="64" a="1"/>
  <c r="AR498" i="64" s="1"/>
  <c r="AR1121" i="64" a="1"/>
  <c r="AR1121" i="64" s="1"/>
  <c r="AR501" i="64" a="1"/>
  <c r="AR501" i="64" s="1"/>
  <c r="AR515" i="64" a="1"/>
  <c r="AR515" i="64" s="1"/>
  <c r="AQ1136" i="64"/>
  <c r="AP1138" i="64"/>
  <c r="AQ141" i="64"/>
  <c r="AQ126" i="64"/>
  <c r="AQ137" i="64"/>
  <c r="AR111" i="64" a="1"/>
  <c r="AR111" i="64" s="1"/>
  <c r="AQ125" i="64"/>
  <c r="AQ140" i="64"/>
  <c r="AQ123" i="64"/>
  <c r="AQ138" i="64"/>
  <c r="AQ124" i="64"/>
  <c r="AQ139" i="64"/>
  <c r="AQ122" i="64"/>
  <c r="AP127" i="64"/>
  <c r="AM144" i="64"/>
  <c r="AM145" i="64" s="1"/>
  <c r="AR132" i="64" a="1"/>
  <c r="AR132" i="64" s="1"/>
  <c r="AR117" i="64" a="1"/>
  <c r="AR117" i="64" s="1"/>
  <c r="AR134" i="64" a="1"/>
  <c r="AR134" i="64" s="1"/>
  <c r="AR119" i="64" a="1"/>
  <c r="AR119" i="64" s="1"/>
  <c r="AR118" i="64" a="1"/>
  <c r="AR118" i="64" s="1"/>
  <c r="AR131" i="64" a="1"/>
  <c r="AR131" i="64" s="1"/>
  <c r="AR133" i="64" a="1"/>
  <c r="AR133" i="64" s="1"/>
  <c r="AR130" i="64" a="1"/>
  <c r="AR130" i="64" s="1"/>
  <c r="AR116" i="64" a="1"/>
  <c r="AR116" i="64" s="1"/>
  <c r="AR115" i="64" a="1"/>
  <c r="AR115" i="64" s="1"/>
  <c r="DK144" i="64"/>
  <c r="DK145" i="64" s="1"/>
  <c r="AN142" i="64"/>
  <c r="DL142" i="64"/>
  <c r="AR110" i="64" a="1"/>
  <c r="AR110" i="64" s="1"/>
  <c r="AR109" i="64" a="1"/>
  <c r="AR109" i="64" s="1"/>
  <c r="AR108" i="64" a="1"/>
  <c r="AR108" i="64" s="1"/>
  <c r="AR107" i="64" a="1"/>
  <c r="AR107" i="64" s="1"/>
  <c r="AQ112" i="64"/>
  <c r="AR346" i="64" a="1"/>
  <c r="AR346" i="64" s="1"/>
  <c r="AT347" i="64" s="1"/>
  <c r="DJ21" i="861"/>
  <c r="AR1045" i="64" a="1"/>
  <c r="AR1045" i="64" s="1"/>
  <c r="AO842" i="64"/>
  <c r="AQ837" i="64"/>
  <c r="AQ836" i="64"/>
  <c r="AP840" i="64"/>
  <c r="AQ838" i="64"/>
  <c r="AQ835" i="64"/>
  <c r="AQ839" i="64"/>
  <c r="AR832" i="64" a="1"/>
  <c r="AR832" i="64" s="1"/>
  <c r="AR831" i="64" a="1"/>
  <c r="AR831" i="64" s="1"/>
  <c r="AR828" i="64" a="1"/>
  <c r="AR828" i="64" s="1"/>
  <c r="AR830" i="64" a="1"/>
  <c r="AR830" i="64" s="1"/>
  <c r="AR829" i="64" a="1"/>
  <c r="AR829" i="64" s="1"/>
  <c r="AP825" i="64"/>
  <c r="AQ821" i="64"/>
  <c r="AQ823" i="64"/>
  <c r="AQ824" i="64"/>
  <c r="AQ822" i="64"/>
  <c r="AQ820" i="64"/>
  <c r="AR800" i="64" a="1"/>
  <c r="AR800" i="64" s="1"/>
  <c r="AR808" i="64" s="1"/>
  <c r="AR801" i="64" a="1"/>
  <c r="AR801" i="64" s="1"/>
  <c r="AR809" i="64" s="1"/>
  <c r="AR815" i="64" a="1"/>
  <c r="AR815" i="64" s="1"/>
  <c r="AR816" i="64" a="1"/>
  <c r="AR816" i="64" s="1"/>
  <c r="AR799" i="64" a="1"/>
  <c r="AR799" i="64" s="1"/>
  <c r="AR807" i="64" s="1"/>
  <c r="AR817" i="64" a="1"/>
  <c r="AR817" i="64" s="1"/>
  <c r="AR813" i="64" a="1"/>
  <c r="AR813" i="64" s="1"/>
  <c r="AR797" i="64" a="1"/>
  <c r="AR797" i="64" s="1"/>
  <c r="AR805" i="64" s="1"/>
  <c r="AR814" i="64" a="1"/>
  <c r="AR814" i="64" s="1"/>
  <c r="AR798" i="64" a="1"/>
  <c r="AR798" i="64" s="1"/>
  <c r="AR806" i="64" s="1"/>
  <c r="AQ210" i="64"/>
  <c r="AQ212" i="64" s="1"/>
  <c r="AR208" i="64" a="1"/>
  <c r="AR208" i="64" s="1"/>
  <c r="AR207" i="64" s="1"/>
  <c r="AR209" i="64" a="1"/>
  <c r="AR209" i="64" s="1"/>
  <c r="AQ1021" i="64"/>
  <c r="AQ772" i="64"/>
  <c r="AQ774" i="64" s="1"/>
  <c r="AP1023" i="64"/>
  <c r="AO1024" i="64"/>
  <c r="AR331" i="64" a="1"/>
  <c r="AR331" i="64" s="1"/>
  <c r="AR1020" i="64" a="1"/>
  <c r="AR1020" i="64" s="1"/>
  <c r="AR773" i="64" a="1"/>
  <c r="AR773" i="64" s="1"/>
  <c r="AR299" i="64" a="1"/>
  <c r="AR299" i="64" s="1"/>
  <c r="AR312" i="64" a="1"/>
  <c r="AR312" i="64" s="1"/>
  <c r="AP736" i="64"/>
  <c r="AQ732" i="64"/>
  <c r="AQ740" i="64" s="1"/>
  <c r="AR739" i="64" a="1"/>
  <c r="AR739" i="64" s="1"/>
  <c r="AR735" i="64" a="1"/>
  <c r="AR735" i="64" s="1"/>
  <c r="AR731" i="64" a="1"/>
  <c r="AR731" i="64" s="1"/>
  <c r="AS259" i="64"/>
  <c r="AS7" i="64"/>
  <c r="AR8" i="64" s="1"/>
  <c r="AR4" i="64"/>
  <c r="AL1814" i="64"/>
  <c r="AL1816" i="64" s="1"/>
  <c r="AL44" i="861"/>
  <c r="AL85" i="861" s="1"/>
  <c r="DH65" i="861"/>
  <c r="AT2" i="64"/>
  <c r="AS1" i="64"/>
  <c r="AS3" i="64"/>
  <c r="AT5" i="861"/>
  <c r="AS22" i="864"/>
  <c r="AS21" i="864"/>
  <c r="AS20" i="864"/>
  <c r="AT2" i="864"/>
  <c r="AT23" i="864" s="1"/>
  <c r="AS3" i="864"/>
  <c r="AS1" i="864"/>
  <c r="AQ30" i="861"/>
  <c r="AR4" i="864"/>
  <c r="AS56" i="863" a="1"/>
  <c r="AS56" i="863" s="1"/>
  <c r="AS55" i="863" a="1"/>
  <c r="AS55" i="863" s="1"/>
  <c r="AS54" i="863" a="1"/>
  <c r="AS54" i="863" s="1"/>
  <c r="AS53" i="863" a="1"/>
  <c r="AS53" i="863" s="1"/>
  <c r="AS52" i="863" a="1"/>
  <c r="AS52" i="863" s="1"/>
  <c r="AS41" i="863"/>
  <c r="AT2" i="863"/>
  <c r="AT40" i="863" s="1"/>
  <c r="AS38" i="863"/>
  <c r="AS39" i="863"/>
  <c r="AS1" i="863"/>
  <c r="AS3" i="863"/>
  <c r="AU4" i="861"/>
  <c r="AU1" i="861"/>
  <c r="AU8" i="861"/>
  <c r="AV3" i="861"/>
  <c r="AR70" i="863" a="1"/>
  <c r="AR70" i="863" s="1"/>
  <c r="AR68" i="863" a="1"/>
  <c r="AR68" i="863" s="1"/>
  <c r="AR66" i="863" a="1"/>
  <c r="AR66" i="863" s="1"/>
  <c r="AR4" i="863"/>
  <c r="AR42" i="863"/>
  <c r="AR21" i="863" s="1"/>
  <c r="AR43" i="863"/>
  <c r="AR24" i="864"/>
  <c r="AR92" i="861" s="1"/>
  <c r="AR57" i="863"/>
  <c r="AF3" i="860"/>
  <c r="AF4" i="860" s="1"/>
  <c r="AG2" i="860"/>
  <c r="AF1" i="860"/>
  <c r="AF7" i="860"/>
  <c r="DJ4" i="860"/>
  <c r="DJ1" i="860"/>
  <c r="DK9" i="860"/>
  <c r="DK8" i="860"/>
  <c r="DK3" i="860"/>
  <c r="DE2302" i="64"/>
  <c r="DE2275" i="64"/>
  <c r="DK1859" i="64"/>
  <c r="DL1857" i="64"/>
  <c r="DL1859" i="64" s="1"/>
  <c r="AK1859" i="64"/>
  <c r="AL1857" i="64"/>
  <c r="DI1836" i="64"/>
  <c r="DH1838" i="64"/>
  <c r="AL1836" i="64"/>
  <c r="AL1838" i="64" s="1"/>
  <c r="DH1814" i="64"/>
  <c r="DH1816" i="64" s="1"/>
  <c r="DF1955" i="64"/>
  <c r="DD1792" i="64"/>
  <c r="DD1794" i="64" s="1"/>
  <c r="G471" i="64"/>
  <c r="G463" i="64"/>
  <c r="AR772" i="64" a="1"/>
  <c r="AQ1023" i="64" a="1"/>
  <c r="DF2275" i="64" a="1"/>
  <c r="DF2302" i="64" a="1"/>
  <c r="AR1021" i="64" a="1"/>
  <c r="AR732" i="64" a="1"/>
  <c r="AR1136" i="64" a="1"/>
  <c r="AP1024" i="64" a="1"/>
  <c r="AR1046" i="64"/>
  <c r="AS972" i="64" l="1" a="1"/>
  <c r="AS972" i="64" s="1"/>
  <c r="AS975" i="64" a="1"/>
  <c r="AS975" i="64" s="1"/>
  <c r="AR973" i="64"/>
  <c r="AR974" i="64" s="1"/>
  <c r="AR976" i="64" s="1"/>
  <c r="AS971" i="64" a="1"/>
  <c r="AS971" i="64" s="1"/>
  <c r="X516" i="64"/>
  <c r="X512" i="64"/>
  <c r="Y499" i="64"/>
  <c r="AS509" i="64" a="1"/>
  <c r="AS509" i="64" s="1"/>
  <c r="AS498" i="64" a="1"/>
  <c r="AS498" i="64" s="1"/>
  <c r="AS501" i="64" a="1"/>
  <c r="AS501" i="64" s="1"/>
  <c r="AS515" i="64" a="1"/>
  <c r="AS515" i="64" s="1"/>
  <c r="AR1136" i="64"/>
  <c r="AR1138" i="64" s="1"/>
  <c r="AS111" i="64" a="1"/>
  <c r="AS111" i="64" s="1"/>
  <c r="AS1121" i="64" a="1"/>
  <c r="AS1121" i="64" s="1"/>
  <c r="AQ1138" i="64"/>
  <c r="AQ127" i="64"/>
  <c r="AR126" i="64"/>
  <c r="AR141" i="64"/>
  <c r="AR122" i="64"/>
  <c r="AR137" i="64"/>
  <c r="AR123" i="64"/>
  <c r="AR138" i="64"/>
  <c r="AR124" i="64"/>
  <c r="AR139" i="64"/>
  <c r="AR125" i="64"/>
  <c r="AR140" i="64"/>
  <c r="AN144" i="64"/>
  <c r="AN145" i="64" s="1"/>
  <c r="AS132" i="64" a="1"/>
  <c r="AS132" i="64" s="1"/>
  <c r="AS117" i="64" a="1"/>
  <c r="AS117" i="64" s="1"/>
  <c r="AS134" i="64" a="1"/>
  <c r="AS134" i="64" s="1"/>
  <c r="AS119" i="64" a="1"/>
  <c r="AS119" i="64" s="1"/>
  <c r="AS118" i="64" a="1"/>
  <c r="AS118" i="64" s="1"/>
  <c r="AS131" i="64" a="1"/>
  <c r="AS131" i="64" s="1"/>
  <c r="AS130" i="64" a="1"/>
  <c r="AS130" i="64" s="1"/>
  <c r="AS133" i="64" a="1"/>
  <c r="AS133" i="64" s="1"/>
  <c r="AS116" i="64" a="1"/>
  <c r="AS116" i="64" s="1"/>
  <c r="AS115" i="64" a="1"/>
  <c r="AS115" i="64" s="1"/>
  <c r="DL144" i="64"/>
  <c r="AO142" i="64"/>
  <c r="AS110" i="64" a="1"/>
  <c r="AS110" i="64" s="1"/>
  <c r="AS109" i="64" a="1"/>
  <c r="AS109" i="64" s="1"/>
  <c r="AS108" i="64" a="1"/>
  <c r="AS108" i="64" s="1"/>
  <c r="AS107" i="64" a="1"/>
  <c r="AS107" i="64" s="1"/>
  <c r="AR112" i="64"/>
  <c r="AS346" i="64" a="1"/>
  <c r="AS346" i="64" s="1"/>
  <c r="AU347" i="64" s="1"/>
  <c r="DL21" i="861"/>
  <c r="DK21" i="861"/>
  <c r="AS1045" i="64" a="1"/>
  <c r="AS1045" i="64" s="1"/>
  <c r="AO843" i="64"/>
  <c r="AP842" i="64"/>
  <c r="AP843" i="64" s="1"/>
  <c r="AR836" i="64"/>
  <c r="AR835" i="64"/>
  <c r="AQ840" i="64"/>
  <c r="AR837" i="64"/>
  <c r="AR839" i="64"/>
  <c r="AR838" i="64"/>
  <c r="AS830" i="64" a="1"/>
  <c r="AS830" i="64" s="1"/>
  <c r="AS831" i="64" a="1"/>
  <c r="AS831" i="64" s="1"/>
  <c r="AS832" i="64" a="1"/>
  <c r="AS832" i="64" s="1"/>
  <c r="AS829" i="64" a="1"/>
  <c r="AS829" i="64" s="1"/>
  <c r="AS828" i="64" a="1"/>
  <c r="AS828" i="64" s="1"/>
  <c r="AR820" i="64"/>
  <c r="AR821" i="64"/>
  <c r="AR824" i="64"/>
  <c r="AR823" i="64"/>
  <c r="AR822" i="64"/>
  <c r="AQ825" i="64"/>
  <c r="AS799" i="64" a="1"/>
  <c r="AS799" i="64" s="1"/>
  <c r="AS807" i="64" s="1"/>
  <c r="AS800" i="64" a="1"/>
  <c r="AS800" i="64" s="1"/>
  <c r="AS808" i="64" s="1"/>
  <c r="AS801" i="64" a="1"/>
  <c r="AS801" i="64" s="1"/>
  <c r="AS809" i="64" s="1"/>
  <c r="AS815" i="64" a="1"/>
  <c r="AS815" i="64" s="1"/>
  <c r="AS798" i="64" a="1"/>
  <c r="AS798" i="64" s="1"/>
  <c r="AS806" i="64" s="1"/>
  <c r="AS816" i="64" a="1"/>
  <c r="AS816" i="64" s="1"/>
  <c r="AS814" i="64" a="1"/>
  <c r="AS814" i="64" s="1"/>
  <c r="AS817" i="64" a="1"/>
  <c r="AS817" i="64" s="1"/>
  <c r="AS813" i="64" a="1"/>
  <c r="AS813" i="64" s="1"/>
  <c r="AS797" i="64" a="1"/>
  <c r="AS797" i="64" s="1"/>
  <c r="AS805" i="64" s="1"/>
  <c r="AR210" i="64"/>
  <c r="AR212" i="64" s="1"/>
  <c r="AS208" i="64" a="1"/>
  <c r="AS208" i="64" s="1"/>
  <c r="AS207" i="64" s="1"/>
  <c r="AS209" i="64" a="1"/>
  <c r="AS209" i="64" s="1"/>
  <c r="AQ1023" i="64"/>
  <c r="AR1021" i="64"/>
  <c r="AR772" i="64"/>
  <c r="AR774" i="64" s="1"/>
  <c r="AP1024" i="64"/>
  <c r="AS331" i="64" a="1"/>
  <c r="AS331" i="64" s="1"/>
  <c r="AS1020" i="64" a="1"/>
  <c r="AS1020" i="64" s="1"/>
  <c r="AS773" i="64" a="1"/>
  <c r="AS773" i="64" s="1"/>
  <c r="AS299" i="64" a="1"/>
  <c r="AS299" i="64" s="1"/>
  <c r="AS312" i="64" a="1"/>
  <c r="AS312" i="64" s="1"/>
  <c r="AQ736" i="64"/>
  <c r="AS739" i="64" a="1"/>
  <c r="AS739" i="64" s="1"/>
  <c r="AR732" i="64"/>
  <c r="AR740" i="64" s="1"/>
  <c r="AS735" i="64" a="1"/>
  <c r="AS735" i="64" s="1"/>
  <c r="AS731" i="64" a="1"/>
  <c r="AS731" i="64" s="1"/>
  <c r="Y41" i="861"/>
  <c r="Y93" i="861"/>
  <c r="AT259" i="64"/>
  <c r="AT7" i="64"/>
  <c r="AS8" i="64" s="1"/>
  <c r="AM44" i="861"/>
  <c r="AM85" i="861" s="1"/>
  <c r="AS4" i="64"/>
  <c r="AM1814" i="64"/>
  <c r="AM1816" i="64" s="1"/>
  <c r="DI65" i="861"/>
  <c r="AT3" i="64"/>
  <c r="AT975" i="64" s="1" a="1"/>
  <c r="AT975" i="64" s="1"/>
  <c r="AU2" i="64"/>
  <c r="AT1" i="64"/>
  <c r="AT56" i="863" a="1"/>
  <c r="AT56" i="863" s="1"/>
  <c r="AT55" i="863" a="1"/>
  <c r="AT55" i="863" s="1"/>
  <c r="AT54" i="863" a="1"/>
  <c r="AT54" i="863" s="1"/>
  <c r="AT52" i="863" a="1"/>
  <c r="AT52" i="863" s="1"/>
  <c r="AT38" i="863"/>
  <c r="AT53" i="863" a="1"/>
  <c r="AT53" i="863" s="1"/>
  <c r="AT41" i="863"/>
  <c r="AT3" i="863"/>
  <c r="AT1" i="863"/>
  <c r="AT39" i="863"/>
  <c r="AU2" i="863"/>
  <c r="AU40" i="863" s="1"/>
  <c r="AS4" i="864"/>
  <c r="AS42" i="863"/>
  <c r="AS21" i="863" s="1"/>
  <c r="AS43" i="863"/>
  <c r="AT22" i="864"/>
  <c r="AT21" i="864"/>
  <c r="AT20" i="864"/>
  <c r="AU2" i="864"/>
  <c r="AU23" i="864" s="1"/>
  <c r="AT3" i="864"/>
  <c r="AT1" i="864"/>
  <c r="AS57" i="863"/>
  <c r="AS24" i="864"/>
  <c r="AS92" i="861" s="1"/>
  <c r="AW3" i="861"/>
  <c r="AV4" i="861"/>
  <c r="AV1" i="861"/>
  <c r="AV8" i="861"/>
  <c r="AS70" i="863" a="1"/>
  <c r="AS70" i="863" s="1"/>
  <c r="AS68" i="863" a="1"/>
  <c r="AS68" i="863" s="1"/>
  <c r="AS66" i="863" a="1"/>
  <c r="AS66" i="863" s="1"/>
  <c r="AS4" i="863"/>
  <c r="AR30" i="861"/>
  <c r="AU5" i="861"/>
  <c r="K2" i="860"/>
  <c r="K1" i="860"/>
  <c r="AG1" i="860"/>
  <c r="AG7" i="860"/>
  <c r="AG3" i="860"/>
  <c r="AG4" i="860" s="1"/>
  <c r="AH2" i="860"/>
  <c r="DK4" i="860"/>
  <c r="DK1" i="860"/>
  <c r="DF2302" i="64"/>
  <c r="DF2275" i="64"/>
  <c r="AL1859" i="64"/>
  <c r="AM1857" i="64"/>
  <c r="AM1836" i="64"/>
  <c r="DJ1836" i="64"/>
  <c r="DI1838" i="64"/>
  <c r="DI1814" i="64"/>
  <c r="DG1955" i="64"/>
  <c r="DE1792" i="64"/>
  <c r="DE1794" i="64" s="1"/>
  <c r="G1694" i="64"/>
  <c r="E1793" i="64"/>
  <c r="E1794" i="64"/>
  <c r="E1792" i="64"/>
  <c r="B1792" i="64" s="1"/>
  <c r="E1791" i="64"/>
  <c r="M3" i="206" a="1"/>
  <c r="G2522" i="64"/>
  <c r="E2525" i="64"/>
  <c r="E2524" i="64"/>
  <c r="E2522" i="64"/>
  <c r="B2522" i="64" s="1"/>
  <c r="E2521" i="64"/>
  <c r="E2520" i="64"/>
  <c r="E1552" i="64"/>
  <c r="E1565" i="64"/>
  <c r="E1564" i="64"/>
  <c r="E1563" i="64"/>
  <c r="E1562" i="64"/>
  <c r="E1561" i="64"/>
  <c r="E1560" i="64"/>
  <c r="CL1560" i="64"/>
  <c r="CK1560" i="64"/>
  <c r="CJ1560" i="64"/>
  <c r="CI1560" i="64"/>
  <c r="CH1560" i="64"/>
  <c r="CG1560" i="64"/>
  <c r="CF1560" i="64"/>
  <c r="CE1560" i="64"/>
  <c r="CD1560" i="64"/>
  <c r="CC1560" i="64"/>
  <c r="CB1560" i="64"/>
  <c r="CA1560" i="64"/>
  <c r="BZ1560" i="64"/>
  <c r="BY1560" i="64"/>
  <c r="BX1560" i="64"/>
  <c r="BW1560" i="64"/>
  <c r="BV1560" i="64"/>
  <c r="BU1560" i="64"/>
  <c r="BT1560" i="64"/>
  <c r="BS1560" i="64"/>
  <c r="BR1560" i="64"/>
  <c r="BQ1560" i="64"/>
  <c r="BP1560" i="64"/>
  <c r="BO1560" i="64"/>
  <c r="BN1560" i="64"/>
  <c r="BM1560" i="64"/>
  <c r="BL1560" i="64"/>
  <c r="BK1560" i="64"/>
  <c r="BJ1560" i="64"/>
  <c r="BI1560" i="64"/>
  <c r="BH1560" i="64"/>
  <c r="BG1560" i="64"/>
  <c r="BF1560" i="64"/>
  <c r="BE1560" i="64"/>
  <c r="BD1560" i="64"/>
  <c r="BC1560" i="64"/>
  <c r="BB1560" i="64"/>
  <c r="BA1560" i="64"/>
  <c r="AZ1560" i="64"/>
  <c r="AY1560" i="64"/>
  <c r="AX1560" i="64"/>
  <c r="AW1560" i="64"/>
  <c r="AV1560" i="64"/>
  <c r="AU1560" i="64"/>
  <c r="AT1560" i="64"/>
  <c r="AS1560" i="64"/>
  <c r="AR1560" i="64"/>
  <c r="AQ1560" i="64"/>
  <c r="AP1560" i="64"/>
  <c r="AO1560" i="64"/>
  <c r="AN1560" i="64"/>
  <c r="AM1560" i="64"/>
  <c r="AL1560" i="64"/>
  <c r="AK1560" i="64"/>
  <c r="AJ1560" i="64"/>
  <c r="AI1560" i="64"/>
  <c r="AH1560" i="64"/>
  <c r="AG1560" i="64"/>
  <c r="AF1560" i="64"/>
  <c r="AE1560" i="64"/>
  <c r="AD1560" i="64"/>
  <c r="AC1560" i="64"/>
  <c r="AB1560" i="64"/>
  <c r="AA1560" i="64"/>
  <c r="Z1560" i="64"/>
  <c r="Y1560" i="64"/>
  <c r="X1560" i="64"/>
  <c r="W1560" i="64"/>
  <c r="V1560" i="64"/>
  <c r="U1560" i="64"/>
  <c r="T1560" i="64"/>
  <c r="S1560" i="64"/>
  <c r="E1559" i="64"/>
  <c r="E1558" i="64"/>
  <c r="E1557" i="64"/>
  <c r="E1556" i="64"/>
  <c r="E1555" i="64"/>
  <c r="E1554" i="64"/>
  <c r="G1559" i="64"/>
  <c r="E1553" i="64"/>
  <c r="E1551" i="64"/>
  <c r="B1551" i="64" s="1"/>
  <c r="E1550" i="64"/>
  <c r="S1550" i="64"/>
  <c r="S1564" i="64" s="1"/>
  <c r="E1549" i="64"/>
  <c r="E1548" i="64"/>
  <c r="E1547" i="64"/>
  <c r="E1546" i="64"/>
  <c r="E1545" i="64"/>
  <c r="E1544" i="64"/>
  <c r="B1544" i="64" s="1"/>
  <c r="E1543" i="64"/>
  <c r="B1543" i="64" s="1"/>
  <c r="E1542" i="64"/>
  <c r="B1542" i="64" s="1"/>
  <c r="T1516" i="64"/>
  <c r="U1516" i="64"/>
  <c r="V1516" i="64"/>
  <c r="W1516" i="64"/>
  <c r="X1516" i="64"/>
  <c r="Y1516" i="64"/>
  <c r="Z1516" i="64"/>
  <c r="AA1516" i="64"/>
  <c r="AB1516" i="64"/>
  <c r="AC1516" i="64"/>
  <c r="AD1516" i="64"/>
  <c r="AE1516" i="64"/>
  <c r="AF1516" i="64"/>
  <c r="AG1516" i="64"/>
  <c r="AH1516" i="64"/>
  <c r="AI1516" i="64"/>
  <c r="AJ1516" i="64"/>
  <c r="AK1516" i="64"/>
  <c r="AL1516" i="64"/>
  <c r="AM1516" i="64"/>
  <c r="AN1516" i="64"/>
  <c r="AO1516" i="64"/>
  <c r="AP1516" i="64"/>
  <c r="AQ1516" i="64"/>
  <c r="AR1516" i="64"/>
  <c r="AS1516" i="64"/>
  <c r="AT1516" i="64"/>
  <c r="AU1516" i="64"/>
  <c r="AV1516" i="64"/>
  <c r="AW1516" i="64"/>
  <c r="AX1516" i="64"/>
  <c r="AY1516" i="64"/>
  <c r="AZ1516" i="64"/>
  <c r="BA1516" i="64"/>
  <c r="BB1516" i="64"/>
  <c r="BC1516" i="64"/>
  <c r="BD1516" i="64"/>
  <c r="BE1516" i="64"/>
  <c r="BF1516" i="64"/>
  <c r="BG1516" i="64"/>
  <c r="BH1516" i="64"/>
  <c r="BI1516" i="64"/>
  <c r="BJ1516" i="64"/>
  <c r="BK1516" i="64"/>
  <c r="BL1516" i="64"/>
  <c r="BM1516" i="64"/>
  <c r="BN1516" i="64"/>
  <c r="BO1516" i="64"/>
  <c r="BP1516" i="64"/>
  <c r="BQ1516" i="64"/>
  <c r="BR1516" i="64"/>
  <c r="BS1516" i="64"/>
  <c r="BT1516" i="64"/>
  <c r="BU1516" i="64"/>
  <c r="BV1516" i="64"/>
  <c r="BW1516" i="64"/>
  <c r="BX1516" i="64"/>
  <c r="BY1516" i="64"/>
  <c r="BZ1516" i="64"/>
  <c r="CA1516" i="64"/>
  <c r="CB1516" i="64"/>
  <c r="CC1516" i="64"/>
  <c r="CD1516" i="64"/>
  <c r="CE1516" i="64"/>
  <c r="CF1516" i="64"/>
  <c r="CG1516" i="64"/>
  <c r="CH1516" i="64"/>
  <c r="CI1516" i="64"/>
  <c r="CJ1516" i="64"/>
  <c r="CK1516" i="64"/>
  <c r="CL1516" i="64"/>
  <c r="S1516" i="64"/>
  <c r="E1498" i="64"/>
  <c r="B1498" i="64" s="1"/>
  <c r="E1499" i="64"/>
  <c r="B1499" i="64" s="1"/>
  <c r="E1500" i="64"/>
  <c r="B1500" i="64" s="1"/>
  <c r="E1501" i="64"/>
  <c r="E1502" i="64"/>
  <c r="E1503" i="64"/>
  <c r="E1504" i="64"/>
  <c r="E1505" i="64"/>
  <c r="E1506" i="64"/>
  <c r="E1507" i="64"/>
  <c r="B1507" i="64" s="1"/>
  <c r="E1508" i="64"/>
  <c r="E1509" i="64"/>
  <c r="E1510" i="64"/>
  <c r="E1511" i="64"/>
  <c r="E1512" i="64"/>
  <c r="E1513" i="64"/>
  <c r="E1514" i="64"/>
  <c r="E1515" i="64"/>
  <c r="E1516" i="64"/>
  <c r="E1517" i="64"/>
  <c r="E1518" i="64"/>
  <c r="E1519" i="64"/>
  <c r="E1520" i="64"/>
  <c r="E1521" i="64"/>
  <c r="E1522" i="64"/>
  <c r="S1505" i="64"/>
  <c r="E1496" i="64"/>
  <c r="AS772" i="64" a="1"/>
  <c r="DG2302" i="64" a="1"/>
  <c r="DG2275" i="64" a="1"/>
  <c r="AS732" i="64" a="1"/>
  <c r="AR1023" i="64" a="1"/>
  <c r="AS1021" i="64" a="1"/>
  <c r="AS1136" i="64" a="1"/>
  <c r="AQ1024" i="64" a="1"/>
  <c r="AS1046" i="64"/>
  <c r="AS973" i="64" l="1"/>
  <c r="AS974" i="64" s="1"/>
  <c r="AS976" i="64" s="1"/>
  <c r="AT971" i="64" a="1"/>
  <c r="AT971" i="64" s="1"/>
  <c r="AT972" i="64" a="1"/>
  <c r="AT972" i="64" s="1"/>
  <c r="Y508" i="64"/>
  <c r="AT509" i="64" a="1"/>
  <c r="AT509" i="64" s="1"/>
  <c r="AT498" i="64" a="1"/>
  <c r="AT498" i="64" s="1"/>
  <c r="AT1121" i="64" a="1"/>
  <c r="AT1121" i="64" s="1"/>
  <c r="AT501" i="64" a="1"/>
  <c r="AT501" i="64" s="1"/>
  <c r="AT515" i="64" a="1"/>
  <c r="AT515" i="64" s="1"/>
  <c r="AS126" i="64"/>
  <c r="AS141" i="64"/>
  <c r="AS1136" i="64"/>
  <c r="AS140" i="64"/>
  <c r="AS138" i="64"/>
  <c r="AT111" i="64" a="1"/>
  <c r="AT111" i="64" s="1"/>
  <c r="AS137" i="64"/>
  <c r="AS124" i="64"/>
  <c r="AS139" i="64"/>
  <c r="DL145" i="64"/>
  <c r="AR127" i="64"/>
  <c r="AS122" i="64"/>
  <c r="AS123" i="64"/>
  <c r="AS125" i="64"/>
  <c r="AT134" i="64" a="1"/>
  <c r="AT134" i="64" s="1"/>
  <c r="AT119" i="64" a="1"/>
  <c r="AT119" i="64" s="1"/>
  <c r="AT118" i="64" a="1"/>
  <c r="AT118" i="64" s="1"/>
  <c r="AT131" i="64" a="1"/>
  <c r="AT131" i="64" s="1"/>
  <c r="AT130" i="64" a="1"/>
  <c r="AT130" i="64" s="1"/>
  <c r="AT133" i="64" a="1"/>
  <c r="AT133" i="64" s="1"/>
  <c r="AT116" i="64" a="1"/>
  <c r="AT116" i="64" s="1"/>
  <c r="AT132" i="64" a="1"/>
  <c r="AT132" i="64" s="1"/>
  <c r="AT115" i="64" a="1"/>
  <c r="AT115" i="64" s="1"/>
  <c r="AT117" i="64" a="1"/>
  <c r="AT117" i="64" s="1"/>
  <c r="AO144" i="64"/>
  <c r="AO145" i="64" s="1"/>
  <c r="AP142" i="64"/>
  <c r="AT109" i="64" a="1"/>
  <c r="AT109" i="64" s="1"/>
  <c r="AT110" i="64" a="1"/>
  <c r="AT110" i="64" s="1"/>
  <c r="AT108" i="64" a="1"/>
  <c r="AT108" i="64" s="1"/>
  <c r="AT107" i="64" a="1"/>
  <c r="AT107" i="64" s="1"/>
  <c r="AS112" i="64"/>
  <c r="AT346" i="64" a="1"/>
  <c r="AT346" i="64" s="1"/>
  <c r="AV347" i="64" s="1"/>
  <c r="AT1045" i="64" a="1"/>
  <c r="AT1045" i="64" s="1"/>
  <c r="AQ842" i="64"/>
  <c r="AS837" i="64"/>
  <c r="AR840" i="64"/>
  <c r="AS838" i="64"/>
  <c r="AS839" i="64"/>
  <c r="AS835" i="64"/>
  <c r="AS836" i="64"/>
  <c r="AT830" i="64" a="1"/>
  <c r="AT830" i="64" s="1"/>
  <c r="AT829" i="64" a="1"/>
  <c r="AT829" i="64" s="1"/>
  <c r="AT832" i="64" a="1"/>
  <c r="AT832" i="64" s="1"/>
  <c r="AT831" i="64" a="1"/>
  <c r="AT831" i="64" s="1"/>
  <c r="AT828" i="64" a="1"/>
  <c r="AT828" i="64" s="1"/>
  <c r="AS820" i="64"/>
  <c r="AR825" i="64"/>
  <c r="AS824" i="64"/>
  <c r="AS822" i="64"/>
  <c r="AS823" i="64"/>
  <c r="AT814" i="64" a="1"/>
  <c r="AT814" i="64" s="1"/>
  <c r="AT798" i="64" a="1"/>
  <c r="AT798" i="64" s="1"/>
  <c r="AT806" i="64" s="1"/>
  <c r="AT799" i="64" a="1"/>
  <c r="AT799" i="64" s="1"/>
  <c r="AT807" i="64" s="1"/>
  <c r="AT800" i="64" a="1"/>
  <c r="AT800" i="64" s="1"/>
  <c r="AT808" i="64" s="1"/>
  <c r="AT801" i="64" a="1"/>
  <c r="AT801" i="64" s="1"/>
  <c r="AT809" i="64" s="1"/>
  <c r="AT815" i="64" a="1"/>
  <c r="AT815" i="64" s="1"/>
  <c r="AT816" i="64" a="1"/>
  <c r="AT816" i="64" s="1"/>
  <c r="AT813" i="64" a="1"/>
  <c r="AT813" i="64" s="1"/>
  <c r="AT817" i="64" a="1"/>
  <c r="AT817" i="64" s="1"/>
  <c r="AT797" i="64" a="1"/>
  <c r="AT797" i="64" s="1"/>
  <c r="AT805" i="64" s="1"/>
  <c r="AS821" i="64"/>
  <c r="AS210" i="64"/>
  <c r="AS212" i="64" s="1"/>
  <c r="AT208" i="64" a="1"/>
  <c r="AT208" i="64" s="1"/>
  <c r="AT207" i="64" s="1"/>
  <c r="AT209" i="64" a="1"/>
  <c r="AT209" i="64" s="1"/>
  <c r="AS1021" i="64"/>
  <c r="AS772" i="64"/>
  <c r="AS774" i="64" s="1"/>
  <c r="AR1023" i="64"/>
  <c r="AQ1024" i="64"/>
  <c r="AT331" i="64" a="1"/>
  <c r="AT331" i="64" s="1"/>
  <c r="AT1020" i="64" a="1"/>
  <c r="AT1020" i="64" s="1"/>
  <c r="AT773" i="64" a="1"/>
  <c r="AT773" i="64" s="1"/>
  <c r="AT299" i="64" a="1"/>
  <c r="AT299" i="64" s="1"/>
  <c r="AT312" i="64" a="1"/>
  <c r="AT312" i="64" s="1"/>
  <c r="AR736" i="64"/>
  <c r="AS732" i="64"/>
  <c r="AS740" i="64" s="1"/>
  <c r="AT739" i="64" a="1"/>
  <c r="AT739" i="64" s="1"/>
  <c r="AT735" i="64" a="1"/>
  <c r="AT735" i="64" s="1"/>
  <c r="AT731" i="64" a="1"/>
  <c r="AT731" i="64" s="1"/>
  <c r="AU259" i="64"/>
  <c r="AU7" i="64"/>
  <c r="AT8" i="64" s="1"/>
  <c r="AN44" i="861"/>
  <c r="AN85" i="861" s="1"/>
  <c r="AT4" i="64"/>
  <c r="AN1814" i="64"/>
  <c r="AN1816" i="64" s="1"/>
  <c r="DJ65" i="861"/>
  <c r="AV2" i="64"/>
  <c r="AU3" i="64"/>
  <c r="AU975" i="64" s="1" a="1"/>
  <c r="AU975" i="64" s="1"/>
  <c r="AU1" i="64"/>
  <c r="AW4" i="861"/>
  <c r="AW8" i="861"/>
  <c r="AX3" i="861"/>
  <c r="AW1" i="861"/>
  <c r="AT43" i="863"/>
  <c r="AT42" i="863"/>
  <c r="AT21" i="863" s="1"/>
  <c r="AT57" i="863"/>
  <c r="AU55" i="863" a="1"/>
  <c r="AU55" i="863" s="1"/>
  <c r="AU54" i="863" a="1"/>
  <c r="AU54" i="863" s="1"/>
  <c r="AU52" i="863" a="1"/>
  <c r="AU52" i="863" s="1"/>
  <c r="AU38" i="863"/>
  <c r="AU53" i="863" a="1"/>
  <c r="AU53" i="863" s="1"/>
  <c r="AU39" i="863"/>
  <c r="AU56" i="863" a="1"/>
  <c r="AU56" i="863" s="1"/>
  <c r="AU41" i="863"/>
  <c r="AV2" i="863"/>
  <c r="AV40" i="863" s="1"/>
  <c r="AU1" i="863"/>
  <c r="AU3" i="863"/>
  <c r="AT4" i="864"/>
  <c r="AS30" i="861"/>
  <c r="AT68" i="863" a="1"/>
  <c r="AT68" i="863" s="1"/>
  <c r="AT70" i="863" a="1"/>
  <c r="AT70" i="863" s="1"/>
  <c r="AT66" i="863" a="1"/>
  <c r="AT66" i="863" s="1"/>
  <c r="AT4" i="863"/>
  <c r="AU22" i="864"/>
  <c r="AU21" i="864"/>
  <c r="AU20" i="864"/>
  <c r="AV2" i="864"/>
  <c r="AV23" i="864" s="1"/>
  <c r="AU3" i="864"/>
  <c r="AU1" i="864"/>
  <c r="AV5" i="861"/>
  <c r="AT24" i="864"/>
  <c r="AT92" i="861" s="1"/>
  <c r="AH1" i="860"/>
  <c r="AH7" i="860"/>
  <c r="AH3" i="860"/>
  <c r="AH4" i="860" s="1"/>
  <c r="AI2" i="860"/>
  <c r="L2" i="860"/>
  <c r="L1" i="860"/>
  <c r="DG2302" i="64"/>
  <c r="DG2275" i="64"/>
  <c r="AM1859" i="64"/>
  <c r="AN1857" i="64"/>
  <c r="DK1836" i="64"/>
  <c r="DJ1838" i="64"/>
  <c r="AN1836" i="64"/>
  <c r="AN1838" i="64" s="1"/>
  <c r="AM1838" i="64"/>
  <c r="DJ1814" i="64"/>
  <c r="DI1816" i="64"/>
  <c r="DH1955" i="64"/>
  <c r="DF1792" i="64"/>
  <c r="DF1794" i="64" s="1"/>
  <c r="R1554" i="64"/>
  <c r="M3" i="206"/>
  <c r="R1792" i="64"/>
  <c r="G1560" i="64"/>
  <c r="G1515" i="64"/>
  <c r="G1561" i="64"/>
  <c r="R1510" i="64"/>
  <c r="G1516" i="64"/>
  <c r="G1517" i="64"/>
  <c r="DH2302" i="64" a="1"/>
  <c r="AT772" i="64" a="1"/>
  <c r="AS1023" i="64" a="1"/>
  <c r="DH2275" i="64" a="1"/>
  <c r="AT1136" i="64" a="1"/>
  <c r="AT732" i="64" a="1"/>
  <c r="AT1046" i="64"/>
  <c r="AR1024" i="64" a="1"/>
  <c r="AT1021" i="64" a="1"/>
  <c r="AU971" i="64" l="1" a="1"/>
  <c r="AU971" i="64" s="1"/>
  <c r="AU972" i="64" a="1"/>
  <c r="AU972" i="64" s="1"/>
  <c r="AT973" i="64"/>
  <c r="AT974" i="64" s="1"/>
  <c r="AT976" i="64" s="1"/>
  <c r="Y510" i="64"/>
  <c r="Y500" i="64" s="1"/>
  <c r="Y502" i="64" s="1"/>
  <c r="Y503" i="64" s="1"/>
  <c r="AU509" i="64" a="1"/>
  <c r="AU509" i="64" s="1"/>
  <c r="AU498" i="64" a="1"/>
  <c r="AU498" i="64" s="1"/>
  <c r="AU1121" i="64" a="1"/>
  <c r="AU1121" i="64" s="1"/>
  <c r="AU501" i="64" a="1"/>
  <c r="AU501" i="64" s="1"/>
  <c r="AU515" i="64" a="1"/>
  <c r="AU515" i="64" s="1"/>
  <c r="AT1136" i="64"/>
  <c r="AS1138" i="64"/>
  <c r="AT126" i="64"/>
  <c r="AT141" i="64"/>
  <c r="AT139" i="64"/>
  <c r="AU111" i="64" a="1"/>
  <c r="AU111" i="64" s="1"/>
  <c r="AT138" i="64"/>
  <c r="AT137" i="64"/>
  <c r="AT125" i="64"/>
  <c r="AT140" i="64"/>
  <c r="AT122" i="64"/>
  <c r="AT123" i="64"/>
  <c r="AT124" i="64"/>
  <c r="AS127" i="64"/>
  <c r="AU134" i="64" a="1"/>
  <c r="AU134" i="64" s="1"/>
  <c r="AU119" i="64" a="1"/>
  <c r="AU119" i="64" s="1"/>
  <c r="AU118" i="64" a="1"/>
  <c r="AU118" i="64" s="1"/>
  <c r="AU131" i="64" a="1"/>
  <c r="AU131" i="64" s="1"/>
  <c r="AU130" i="64" a="1"/>
  <c r="AU130" i="64" s="1"/>
  <c r="AU133" i="64" a="1"/>
  <c r="AU133" i="64" s="1"/>
  <c r="AU116" i="64" a="1"/>
  <c r="AU116" i="64" s="1"/>
  <c r="AU132" i="64" a="1"/>
  <c r="AU132" i="64" s="1"/>
  <c r="AU117" i="64" a="1"/>
  <c r="AU117" i="64" s="1"/>
  <c r="AU115" i="64" a="1"/>
  <c r="AU115" i="64" s="1"/>
  <c r="AP144" i="64"/>
  <c r="AP145" i="64" s="1"/>
  <c r="AT112" i="64"/>
  <c r="AU108" i="64" a="1"/>
  <c r="AU108" i="64" s="1"/>
  <c r="AU109" i="64" a="1"/>
  <c r="AU109" i="64" s="1"/>
  <c r="AU110" i="64" a="1"/>
  <c r="AU110" i="64" s="1"/>
  <c r="AU107" i="64" a="1"/>
  <c r="AU107" i="64" s="1"/>
  <c r="AU346" i="64" a="1"/>
  <c r="AU346" i="64" s="1"/>
  <c r="AW347" i="64" s="1"/>
  <c r="AU1045" i="64" a="1"/>
  <c r="AU1045" i="64" s="1"/>
  <c r="AQ843" i="64"/>
  <c r="AR842" i="64"/>
  <c r="AR843" i="64" s="1"/>
  <c r="AT837" i="64"/>
  <c r="AS840" i="64"/>
  <c r="AT836" i="64"/>
  <c r="AT835" i="64"/>
  <c r="AT839" i="64"/>
  <c r="AU830" i="64" a="1"/>
  <c r="AU830" i="64" s="1"/>
  <c r="AU829" i="64" a="1"/>
  <c r="AU829" i="64" s="1"/>
  <c r="AU832" i="64" a="1"/>
  <c r="AU832" i="64" s="1"/>
  <c r="AU831" i="64" a="1"/>
  <c r="AU831" i="64" s="1"/>
  <c r="AU828" i="64" a="1"/>
  <c r="AU828" i="64" s="1"/>
  <c r="AT838" i="64"/>
  <c r="AT821" i="64"/>
  <c r="AS825" i="64"/>
  <c r="AT824" i="64"/>
  <c r="AU797" i="64" a="1"/>
  <c r="AU797" i="64" s="1"/>
  <c r="AU805" i="64" s="1"/>
  <c r="AU814" i="64" a="1"/>
  <c r="AU814" i="64" s="1"/>
  <c r="AU798" i="64" a="1"/>
  <c r="AU798" i="64" s="1"/>
  <c r="AU806" i="64" s="1"/>
  <c r="AU799" i="64" a="1"/>
  <c r="AU799" i="64" s="1"/>
  <c r="AU807" i="64" s="1"/>
  <c r="AU800" i="64" a="1"/>
  <c r="AU800" i="64" s="1"/>
  <c r="AU808" i="64" s="1"/>
  <c r="AU801" i="64" a="1"/>
  <c r="AU801" i="64" s="1"/>
  <c r="AU809" i="64" s="1"/>
  <c r="AU815" i="64" a="1"/>
  <c r="AU815" i="64" s="1"/>
  <c r="AU816" i="64" a="1"/>
  <c r="AU816" i="64" s="1"/>
  <c r="AU813" i="64" a="1"/>
  <c r="AU813" i="64" s="1"/>
  <c r="AU817" i="64" a="1"/>
  <c r="AU817" i="64" s="1"/>
  <c r="AT823" i="64"/>
  <c r="AT822" i="64"/>
  <c r="AT820" i="64"/>
  <c r="AT210" i="64"/>
  <c r="AT212" i="64" s="1"/>
  <c r="AU208" i="64" a="1"/>
  <c r="AU208" i="64" s="1"/>
  <c r="AU207" i="64" s="1"/>
  <c r="AU209" i="64" a="1"/>
  <c r="AU209" i="64" s="1"/>
  <c r="AT1021" i="64"/>
  <c r="AT772" i="64"/>
  <c r="AT774" i="64" s="1"/>
  <c r="AR1024" i="64"/>
  <c r="AS1023" i="64"/>
  <c r="AU331" i="64" a="1"/>
  <c r="AU331" i="64" s="1"/>
  <c r="AU1020" i="64" a="1"/>
  <c r="AU1020" i="64" s="1"/>
  <c r="AU312" i="64" a="1"/>
  <c r="AU312" i="64" s="1"/>
  <c r="AU773" i="64" a="1"/>
  <c r="AU773" i="64" s="1"/>
  <c r="AU739" i="64" a="1"/>
  <c r="AU739" i="64" s="1"/>
  <c r="AU299" i="64" a="1"/>
  <c r="AU299" i="64" s="1"/>
  <c r="AS736" i="64"/>
  <c r="AT732" i="64"/>
  <c r="AT740" i="64" s="1"/>
  <c r="AU735" i="64" a="1"/>
  <c r="AU735" i="64" s="1"/>
  <c r="AU4" i="64"/>
  <c r="AU731" i="64" a="1"/>
  <c r="AU731" i="64" s="1"/>
  <c r="Y68" i="861"/>
  <c r="AV259" i="64"/>
  <c r="AV7" i="64"/>
  <c r="AU8" i="64" s="1"/>
  <c r="AO44" i="861"/>
  <c r="AO85" i="861" s="1"/>
  <c r="AO1814" i="64"/>
  <c r="AO1816" i="64" s="1"/>
  <c r="DK65" i="861"/>
  <c r="AV1" i="64"/>
  <c r="AW2" i="64"/>
  <c r="AV3" i="64"/>
  <c r="AV975" i="64" s="1" a="1"/>
  <c r="AV975" i="64" s="1"/>
  <c r="AU43" i="863"/>
  <c r="AU42" i="863"/>
  <c r="AU21" i="863" s="1"/>
  <c r="AX1" i="861"/>
  <c r="AX8" i="861"/>
  <c r="AY3" i="861"/>
  <c r="AX4" i="861"/>
  <c r="AU68" i="863" a="1"/>
  <c r="AU68" i="863" s="1"/>
  <c r="AU70" i="863" a="1"/>
  <c r="AU70" i="863" s="1"/>
  <c r="AU66" i="863" a="1"/>
  <c r="AU66" i="863" s="1"/>
  <c r="AU4" i="863"/>
  <c r="AU57" i="863"/>
  <c r="AW5" i="861"/>
  <c r="AV56" i="863" a="1"/>
  <c r="AV56" i="863" s="1"/>
  <c r="AV55" i="863" a="1"/>
  <c r="AV55" i="863" s="1"/>
  <c r="AV53" i="863" a="1"/>
  <c r="AV53" i="863" s="1"/>
  <c r="AV39" i="863"/>
  <c r="AV41" i="863"/>
  <c r="AV54" i="863" a="1"/>
  <c r="AV54" i="863" s="1"/>
  <c r="AV52" i="863" a="1"/>
  <c r="AV52" i="863" s="1"/>
  <c r="AV3" i="863"/>
  <c r="AV1" i="863"/>
  <c r="AV38" i="863"/>
  <c r="AW2" i="863"/>
  <c r="AW40" i="863" s="1"/>
  <c r="AU4" i="864"/>
  <c r="AV22" i="864"/>
  <c r="AV20" i="864"/>
  <c r="AW2" i="864"/>
  <c r="AW23" i="864" s="1"/>
  <c r="AV3" i="864"/>
  <c r="AV1" i="864"/>
  <c r="AV21" i="864"/>
  <c r="AT30" i="861"/>
  <c r="AU24" i="864"/>
  <c r="AU92" i="861" s="1"/>
  <c r="AI7" i="860"/>
  <c r="AI3" i="860"/>
  <c r="AI4" i="860" s="1"/>
  <c r="AJ2" i="860"/>
  <c r="AI1" i="860"/>
  <c r="M2" i="860"/>
  <c r="M1" i="860"/>
  <c r="DH2302" i="64"/>
  <c r="DH2275" i="64"/>
  <c r="DK1838" i="64"/>
  <c r="DL1836" i="64"/>
  <c r="DL1838" i="64" s="1"/>
  <c r="AN1859" i="64"/>
  <c r="AO1857" i="64"/>
  <c r="AO1836" i="64"/>
  <c r="AO1838" i="64" s="1"/>
  <c r="DK1814" i="64"/>
  <c r="DJ1816" i="64"/>
  <c r="DI1955" i="64"/>
  <c r="DG1792" i="64"/>
  <c r="DG1794" i="64" s="1"/>
  <c r="S1792" i="64"/>
  <c r="DI2275" i="64" a="1"/>
  <c r="AU1136" i="64" a="1"/>
  <c r="AU1046" i="64"/>
  <c r="AU772" i="64" a="1"/>
  <c r="AT1023" i="64" a="1"/>
  <c r="DI2302" i="64" a="1"/>
  <c r="AS1024" i="64" a="1"/>
  <c r="AU1021" i="64" a="1"/>
  <c r="AU732" i="64" a="1"/>
  <c r="AU973" i="64" l="1"/>
  <c r="AU974" i="64" s="1"/>
  <c r="AU976" i="64" s="1"/>
  <c r="AV971" i="64" a="1"/>
  <c r="AV971" i="64" s="1"/>
  <c r="AV972" i="64" a="1"/>
  <c r="AV972" i="64" s="1"/>
  <c r="Y511" i="64"/>
  <c r="Z507" i="64" s="1"/>
  <c r="Y504" i="64"/>
  <c r="Z496" i="64"/>
  <c r="Z499" i="64" s="1"/>
  <c r="AV509" i="64" a="1"/>
  <c r="AV509" i="64" s="1"/>
  <c r="AV498" i="64" a="1"/>
  <c r="AV498" i="64" s="1"/>
  <c r="AV1121" i="64" a="1"/>
  <c r="AV1121" i="64" s="1"/>
  <c r="AV501" i="64" a="1"/>
  <c r="AV501" i="64" s="1"/>
  <c r="AV515" i="64" a="1"/>
  <c r="AV515" i="64" s="1"/>
  <c r="AU1136" i="64"/>
  <c r="AT1138" i="64"/>
  <c r="AU141" i="64"/>
  <c r="AU126" i="64"/>
  <c r="AU137" i="64"/>
  <c r="AV111" i="64" a="1"/>
  <c r="AV111" i="64" s="1"/>
  <c r="AU139" i="64"/>
  <c r="AU138" i="64"/>
  <c r="AU125" i="64"/>
  <c r="AU140" i="64"/>
  <c r="AU122" i="64"/>
  <c r="AU124" i="64"/>
  <c r="AU123" i="64"/>
  <c r="AT127" i="64"/>
  <c r="AV134" i="64" a="1"/>
  <c r="AV134" i="64" s="1"/>
  <c r="AV119" i="64" a="1"/>
  <c r="AV119" i="64" s="1"/>
  <c r="AV118" i="64" a="1"/>
  <c r="AV118" i="64" s="1"/>
  <c r="AV131" i="64" a="1"/>
  <c r="AV131" i="64" s="1"/>
  <c r="AV133" i="64" a="1"/>
  <c r="AV133" i="64" s="1"/>
  <c r="AV130" i="64" a="1"/>
  <c r="AV130" i="64" s="1"/>
  <c r="AV116" i="64" a="1"/>
  <c r="AV116" i="64" s="1"/>
  <c r="AV132" i="64" a="1"/>
  <c r="AV132" i="64" s="1"/>
  <c r="AV117" i="64" a="1"/>
  <c r="AV117" i="64" s="1"/>
  <c r="AV115" i="64" a="1"/>
  <c r="AV115" i="64" s="1"/>
  <c r="AQ142" i="64"/>
  <c r="AR142" i="64"/>
  <c r="AU112" i="64"/>
  <c r="AV108" i="64" a="1"/>
  <c r="AV108" i="64" s="1"/>
  <c r="AV110" i="64" a="1"/>
  <c r="AV110" i="64" s="1"/>
  <c r="AV107" i="64" a="1"/>
  <c r="AV107" i="64" s="1"/>
  <c r="AV109" i="64" a="1"/>
  <c r="AV109" i="64" s="1"/>
  <c r="AV346" i="64" a="1"/>
  <c r="AV346" i="64" s="1"/>
  <c r="AX347" i="64" s="1"/>
  <c r="AV1045" i="64" a="1"/>
  <c r="AV1045" i="64" s="1"/>
  <c r="AS842" i="64"/>
  <c r="AU836" i="64"/>
  <c r="AU835" i="64"/>
  <c r="AU839" i="64"/>
  <c r="AU838" i="64"/>
  <c r="AU837" i="64"/>
  <c r="AT840" i="64"/>
  <c r="AV830" i="64" a="1"/>
  <c r="AV830" i="64" s="1"/>
  <c r="AV829" i="64" a="1"/>
  <c r="AV829" i="64" s="1"/>
  <c r="AV832" i="64" a="1"/>
  <c r="AV832" i="64" s="1"/>
  <c r="AV831" i="64" a="1"/>
  <c r="AV831" i="64" s="1"/>
  <c r="AV828" i="64" a="1"/>
  <c r="AV828" i="64" s="1"/>
  <c r="AU821" i="64"/>
  <c r="AT825" i="64"/>
  <c r="AU824" i="64"/>
  <c r="AU823" i="64"/>
  <c r="AU822" i="64"/>
  <c r="AV797" i="64" a="1"/>
  <c r="AV797" i="64" s="1"/>
  <c r="AV805" i="64" s="1"/>
  <c r="AV814" i="64" a="1"/>
  <c r="AV814" i="64" s="1"/>
  <c r="AV798" i="64" a="1"/>
  <c r="AV798" i="64" s="1"/>
  <c r="AV806" i="64" s="1"/>
  <c r="AV799" i="64" a="1"/>
  <c r="AV799" i="64" s="1"/>
  <c r="AV807" i="64" s="1"/>
  <c r="AV800" i="64" a="1"/>
  <c r="AV800" i="64" s="1"/>
  <c r="AV808" i="64" s="1"/>
  <c r="AV801" i="64" a="1"/>
  <c r="AV801" i="64" s="1"/>
  <c r="AV809" i="64" s="1"/>
  <c r="AV815" i="64" a="1"/>
  <c r="AV815" i="64" s="1"/>
  <c r="AV813" i="64" a="1"/>
  <c r="AV813" i="64" s="1"/>
  <c r="AV816" i="64" a="1"/>
  <c r="AV816" i="64" s="1"/>
  <c r="AV817" i="64" a="1"/>
  <c r="AV817" i="64" s="1"/>
  <c r="AU820" i="64"/>
  <c r="AU210" i="64"/>
  <c r="AU212" i="64" s="1"/>
  <c r="AV208" i="64" a="1"/>
  <c r="AV208" i="64" s="1"/>
  <c r="AV207" i="64" s="1"/>
  <c r="AV209" i="64" a="1"/>
  <c r="AV209" i="64" s="1"/>
  <c r="AU1021" i="64"/>
  <c r="AU772" i="64"/>
  <c r="AU774" i="64" s="1"/>
  <c r="AS1024" i="64"/>
  <c r="AT1023" i="64"/>
  <c r="AV331" i="64" a="1"/>
  <c r="AV331" i="64" s="1"/>
  <c r="AV1020" i="64" a="1"/>
  <c r="AV1020" i="64" s="1"/>
  <c r="AV773" i="64" a="1"/>
  <c r="AV773" i="64" s="1"/>
  <c r="AV299" i="64" a="1"/>
  <c r="AV299" i="64" s="1"/>
  <c r="AV312" i="64" a="1"/>
  <c r="AV312" i="64" s="1"/>
  <c r="AT736" i="64"/>
  <c r="AU732" i="64"/>
  <c r="AU740" i="64" s="1"/>
  <c r="AV739" i="64" a="1"/>
  <c r="AV739" i="64" s="1"/>
  <c r="AV735" i="64" a="1"/>
  <c r="AV735" i="64" s="1"/>
  <c r="AV4" i="64"/>
  <c r="AV731" i="64" a="1"/>
  <c r="AV731" i="64" s="1"/>
  <c r="AW259" i="64"/>
  <c r="AW7" i="64"/>
  <c r="AV8" i="64" s="1"/>
  <c r="AP1814" i="64"/>
  <c r="AP1816" i="64" s="1"/>
  <c r="AP44" i="861"/>
  <c r="AP85" i="861" s="1"/>
  <c r="DL65" i="861"/>
  <c r="AW1" i="64"/>
  <c r="AX2" i="64"/>
  <c r="AW3" i="64"/>
  <c r="AW975" i="64" s="1" a="1"/>
  <c r="AW975" i="64" s="1"/>
  <c r="AV24" i="864"/>
  <c r="AV92" i="861" s="1"/>
  <c r="AW54" i="863" a="1"/>
  <c r="AW54" i="863" s="1"/>
  <c r="AW53" i="863" a="1"/>
  <c r="AW53" i="863" s="1"/>
  <c r="AW52" i="863" a="1"/>
  <c r="AW52" i="863" s="1"/>
  <c r="AW55" i="863" a="1"/>
  <c r="AW55" i="863" s="1"/>
  <c r="AW41" i="863"/>
  <c r="AW56" i="863" a="1"/>
  <c r="AW56" i="863" s="1"/>
  <c r="AW38" i="863"/>
  <c r="AW39" i="863"/>
  <c r="AX2" i="863"/>
  <c r="AX40" i="863" s="1"/>
  <c r="AW1" i="863"/>
  <c r="AW3" i="863"/>
  <c r="AV42" i="863"/>
  <c r="AV21" i="863" s="1"/>
  <c r="AV43" i="863"/>
  <c r="AV4" i="864"/>
  <c r="AV68" i="863" a="1"/>
  <c r="AV68" i="863" s="1"/>
  <c r="AV66" i="863" a="1"/>
  <c r="AV66" i="863" s="1"/>
  <c r="AV70" i="863" a="1"/>
  <c r="AV70" i="863" s="1"/>
  <c r="AV4" i="863"/>
  <c r="AX5" i="861"/>
  <c r="AU30" i="861"/>
  <c r="AW20" i="864"/>
  <c r="AW21" i="864"/>
  <c r="AW22" i="864"/>
  <c r="AW3" i="864"/>
  <c r="AW4" i="864" s="1"/>
  <c r="AW1" i="864"/>
  <c r="AX2" i="864"/>
  <c r="AX23" i="864" s="1"/>
  <c r="AV57" i="863"/>
  <c r="AY1" i="861"/>
  <c r="AY8" i="861"/>
  <c r="AZ3" i="861"/>
  <c r="AY4" i="861"/>
  <c r="N2" i="860"/>
  <c r="N1" i="860"/>
  <c r="AJ3" i="860"/>
  <c r="AJ4" i="860" s="1"/>
  <c r="AK2" i="860"/>
  <c r="AJ1" i="860"/>
  <c r="AJ7" i="860"/>
  <c r="DI2302" i="64"/>
  <c r="DI2275" i="64"/>
  <c r="DL1814" i="64"/>
  <c r="DL1816" i="64" s="1"/>
  <c r="AP1857" i="64"/>
  <c r="AO1859" i="64"/>
  <c r="AP1836" i="64"/>
  <c r="AP1838" i="64" s="1"/>
  <c r="DK1816" i="64"/>
  <c r="DJ1955" i="64"/>
  <c r="DH1792" i="64"/>
  <c r="T1792" i="64"/>
  <c r="T1794" i="64" s="1"/>
  <c r="S1794" i="64"/>
  <c r="DJ2275" i="64" a="1"/>
  <c r="AV1136" i="64" a="1"/>
  <c r="AU1023" i="64" a="1"/>
  <c r="AV1021" i="64" a="1"/>
  <c r="AV772" i="64" a="1"/>
  <c r="AV1046" i="64"/>
  <c r="DJ2302" i="64" a="1"/>
  <c r="AV732" i="64" a="1"/>
  <c r="AT1024" i="64" a="1"/>
  <c r="AW971" i="64" l="1" a="1"/>
  <c r="AW971" i="64" s="1"/>
  <c r="AW972" i="64" a="1"/>
  <c r="AW972" i="64" s="1"/>
  <c r="AV973" i="64"/>
  <c r="AV974" i="64" s="1"/>
  <c r="AV976" i="64" s="1"/>
  <c r="Y512" i="64"/>
  <c r="Y516" i="64"/>
  <c r="Z508" i="64"/>
  <c r="Z510" i="64" s="1"/>
  <c r="Z500" i="64" s="1"/>
  <c r="Z502" i="64" s="1"/>
  <c r="Z503" i="64" s="1"/>
  <c r="AW509" i="64" a="1"/>
  <c r="AW509" i="64" s="1"/>
  <c r="AW498" i="64" a="1"/>
  <c r="AW498" i="64" s="1"/>
  <c r="AW1121" i="64" a="1"/>
  <c r="AW1121" i="64" s="1"/>
  <c r="AW501" i="64" a="1"/>
  <c r="AW501" i="64" s="1"/>
  <c r="AW515" i="64" a="1"/>
  <c r="AW515" i="64" s="1"/>
  <c r="AV1136" i="64"/>
  <c r="AU1138" i="64"/>
  <c r="AV141" i="64"/>
  <c r="AV126" i="64"/>
  <c r="AU127" i="64"/>
  <c r="AW111" i="64" a="1"/>
  <c r="AW111" i="64" s="1"/>
  <c r="AV124" i="64"/>
  <c r="AV139" i="64"/>
  <c r="AV137" i="64"/>
  <c r="AV125" i="64"/>
  <c r="AV140" i="64"/>
  <c r="AV123" i="64"/>
  <c r="AV138" i="64"/>
  <c r="AV122" i="64"/>
  <c r="AR144" i="64"/>
  <c r="AR145" i="64" s="1"/>
  <c r="AW119" i="64" a="1"/>
  <c r="AW119" i="64" s="1"/>
  <c r="AW131" i="64" a="1"/>
  <c r="AW131" i="64" s="1"/>
  <c r="AW133" i="64" a="1"/>
  <c r="AW133" i="64" s="1"/>
  <c r="AW130" i="64" a="1"/>
  <c r="AW130" i="64" s="1"/>
  <c r="AW116" i="64" a="1"/>
  <c r="AW116" i="64" s="1"/>
  <c r="AW132" i="64" a="1"/>
  <c r="AW132" i="64" s="1"/>
  <c r="AW117" i="64" a="1"/>
  <c r="AW117" i="64" s="1"/>
  <c r="AW134" i="64" a="1"/>
  <c r="AW134" i="64" s="1"/>
  <c r="AW115" i="64" a="1"/>
  <c r="AW115" i="64" s="1"/>
  <c r="AW118" i="64" a="1"/>
  <c r="AW118" i="64" s="1"/>
  <c r="AS142" i="64"/>
  <c r="AQ144" i="64"/>
  <c r="AW110" i="64" a="1"/>
  <c r="AW110" i="64" s="1"/>
  <c r="AW109" i="64" a="1"/>
  <c r="AW109" i="64" s="1"/>
  <c r="AW108" i="64" a="1"/>
  <c r="AW108" i="64" s="1"/>
  <c r="AW107" i="64" a="1"/>
  <c r="AW107" i="64" s="1"/>
  <c r="AV112" i="64"/>
  <c r="AW346" i="64" a="1"/>
  <c r="AW346" i="64" s="1"/>
  <c r="AY347" i="64" s="1"/>
  <c r="AW1045" i="64" a="1"/>
  <c r="AW1045" i="64" s="1"/>
  <c r="AT842" i="64"/>
  <c r="AT843" i="64" s="1"/>
  <c r="AS843" i="64"/>
  <c r="AU840" i="64"/>
  <c r="AV837" i="64"/>
  <c r="AV836" i="64"/>
  <c r="AV835" i="64"/>
  <c r="AV839" i="64"/>
  <c r="AV838" i="64"/>
  <c r="AW830" i="64" a="1"/>
  <c r="AW830" i="64" s="1"/>
  <c r="AW829" i="64" a="1"/>
  <c r="AW829" i="64" s="1"/>
  <c r="AW832" i="64" a="1"/>
  <c r="AW832" i="64" s="1"/>
  <c r="AW831" i="64" a="1"/>
  <c r="AW831" i="64" s="1"/>
  <c r="AW828" i="64" a="1"/>
  <c r="AW828" i="64" s="1"/>
  <c r="AV821" i="64"/>
  <c r="AU825" i="64"/>
  <c r="AV824" i="64"/>
  <c r="AV823" i="64"/>
  <c r="AV822" i="64"/>
  <c r="AW797" i="64" a="1"/>
  <c r="AW797" i="64" s="1"/>
  <c r="AW805" i="64" s="1"/>
  <c r="AW814" i="64" a="1"/>
  <c r="AW814" i="64" s="1"/>
  <c r="AW798" i="64" a="1"/>
  <c r="AW798" i="64" s="1"/>
  <c r="AW806" i="64" s="1"/>
  <c r="AW799" i="64" a="1"/>
  <c r="AW799" i="64" s="1"/>
  <c r="AW807" i="64" s="1"/>
  <c r="AW800" i="64" a="1"/>
  <c r="AW800" i="64" s="1"/>
  <c r="AW808" i="64" s="1"/>
  <c r="AW813" i="64" a="1"/>
  <c r="AW813" i="64" s="1"/>
  <c r="AW801" i="64" a="1"/>
  <c r="AW801" i="64" s="1"/>
  <c r="AW809" i="64" s="1"/>
  <c r="AW815" i="64" a="1"/>
  <c r="AW815" i="64" s="1"/>
  <c r="AW816" i="64" a="1"/>
  <c r="AW816" i="64" s="1"/>
  <c r="AW817" i="64" a="1"/>
  <c r="AW817" i="64" s="1"/>
  <c r="AV820" i="64"/>
  <c r="AV210" i="64"/>
  <c r="AV212" i="64" s="1"/>
  <c r="AW208" i="64" a="1"/>
  <c r="AW208" i="64" s="1"/>
  <c r="AW207" i="64" s="1"/>
  <c r="AW209" i="64" a="1"/>
  <c r="AW209" i="64" s="1"/>
  <c r="AV1021" i="64"/>
  <c r="AV772" i="64"/>
  <c r="AV774" i="64" s="1"/>
  <c r="AT1024" i="64"/>
  <c r="AU1023" i="64"/>
  <c r="AW331" i="64" a="1"/>
  <c r="AW331" i="64" s="1"/>
  <c r="AW1020" i="64" a="1"/>
  <c r="AW1020" i="64" s="1"/>
  <c r="AW312" i="64" a="1"/>
  <c r="AW312" i="64" s="1"/>
  <c r="AW773" i="64" a="1"/>
  <c r="AW773" i="64" s="1"/>
  <c r="AW739" i="64" a="1"/>
  <c r="AW739" i="64" s="1"/>
  <c r="AW299" i="64" a="1"/>
  <c r="AW299" i="64" s="1"/>
  <c r="AU736" i="64"/>
  <c r="AV732" i="64"/>
  <c r="AV740" i="64" s="1"/>
  <c r="AW735" i="64" a="1"/>
  <c r="AW735" i="64" s="1"/>
  <c r="AW731" i="64" a="1"/>
  <c r="AW731" i="64" s="1"/>
  <c r="Z41" i="861"/>
  <c r="Z93" i="861"/>
  <c r="AX259" i="64"/>
  <c r="AX7" i="64"/>
  <c r="AW8" i="64" s="1"/>
  <c r="AW4" i="64"/>
  <c r="AQ44" i="861"/>
  <c r="AQ85" i="861" s="1"/>
  <c r="AQ1814" i="64"/>
  <c r="AQ1816" i="64" s="1"/>
  <c r="AX1" i="64"/>
  <c r="AY2" i="64"/>
  <c r="AX3" i="64"/>
  <c r="AX975" i="64" s="1" a="1"/>
  <c r="AX975" i="64" s="1"/>
  <c r="AZ8" i="861"/>
  <c r="BA3" i="861"/>
  <c r="AZ4" i="861"/>
  <c r="AZ1" i="861"/>
  <c r="AX22" i="864"/>
  <c r="AX21" i="864"/>
  <c r="AX20" i="864"/>
  <c r="AX3" i="864"/>
  <c r="AX4" i="864" s="1"/>
  <c r="AY2" i="864"/>
  <c r="AY23" i="864" s="1"/>
  <c r="AX1" i="864"/>
  <c r="AW70" i="863" a="1"/>
  <c r="AW70" i="863" s="1"/>
  <c r="AW68" i="863" a="1"/>
  <c r="AW68" i="863" s="1"/>
  <c r="AW66" i="863" a="1"/>
  <c r="AW66" i="863" s="1"/>
  <c r="AW4" i="863"/>
  <c r="AW57" i="863"/>
  <c r="AY5" i="861"/>
  <c r="AW24" i="864"/>
  <c r="AW92" i="861" s="1"/>
  <c r="AV30" i="861"/>
  <c r="AX56" i="863" a="1"/>
  <c r="AX56" i="863" s="1"/>
  <c r="AX54" i="863" a="1"/>
  <c r="AX54" i="863" s="1"/>
  <c r="AX53" i="863" a="1"/>
  <c r="AX53" i="863" s="1"/>
  <c r="AX52" i="863" a="1"/>
  <c r="AX52" i="863" s="1"/>
  <c r="AX55" i="863" a="1"/>
  <c r="AX55" i="863" s="1"/>
  <c r="AX41" i="863"/>
  <c r="AX38" i="863"/>
  <c r="AX39" i="863"/>
  <c r="AX3" i="863"/>
  <c r="AX1" i="863"/>
  <c r="AY2" i="863"/>
  <c r="AY40" i="863" s="1"/>
  <c r="AW42" i="863"/>
  <c r="AW21" i="863" s="1"/>
  <c r="AW43" i="863"/>
  <c r="O1" i="860"/>
  <c r="O2" i="860"/>
  <c r="AL2" i="860"/>
  <c r="AK7" i="860"/>
  <c r="AK3" i="860"/>
  <c r="AK4" i="860" s="1"/>
  <c r="AK1" i="860"/>
  <c r="DJ2302" i="64"/>
  <c r="DJ2275" i="64"/>
  <c r="DL1955" i="64"/>
  <c r="AP1859" i="64"/>
  <c r="AQ1857" i="64"/>
  <c r="AQ1836" i="64"/>
  <c r="AQ1838" i="64" s="1"/>
  <c r="DK1955" i="64"/>
  <c r="DI1792" i="64"/>
  <c r="DH1794" i="64"/>
  <c r="U1792" i="64"/>
  <c r="U1794" i="64" s="1"/>
  <c r="E189" i="64"/>
  <c r="E1951" i="64"/>
  <c r="B1951" i="64" s="1"/>
  <c r="E1959" i="64"/>
  <c r="E1958" i="64"/>
  <c r="E1957" i="64"/>
  <c r="G1956" i="64"/>
  <c r="E1956" i="64"/>
  <c r="G1955" i="64"/>
  <c r="E1955" i="64"/>
  <c r="B1955" i="64" s="1"/>
  <c r="S1954" i="64"/>
  <c r="E1954" i="64"/>
  <c r="E1953" i="64"/>
  <c r="E1952" i="64"/>
  <c r="B1952" i="64" s="1"/>
  <c r="E1950" i="64"/>
  <c r="B1950" i="64" s="1"/>
  <c r="E1949" i="64"/>
  <c r="B1949" i="64" s="1"/>
  <c r="E1948" i="64"/>
  <c r="B1948" i="64" s="1"/>
  <c r="E1946" i="64"/>
  <c r="E1927" i="64"/>
  <c r="E1926" i="64"/>
  <c r="E1925" i="64"/>
  <c r="G1924" i="64"/>
  <c r="E1924" i="64"/>
  <c r="R1923" i="64"/>
  <c r="G1923" i="64"/>
  <c r="E1923" i="64"/>
  <c r="B1923" i="64" s="1"/>
  <c r="S1922" i="64"/>
  <c r="K1922" i="64"/>
  <c r="E1922" i="64"/>
  <c r="E1921" i="64"/>
  <c r="E1920" i="64"/>
  <c r="E1919" i="64"/>
  <c r="B1919" i="64" s="1"/>
  <c r="E1918" i="64"/>
  <c r="B1918" i="64" s="1"/>
  <c r="E1917" i="64"/>
  <c r="B1917" i="64" s="1"/>
  <c r="E1916" i="64"/>
  <c r="B1916" i="64" s="1"/>
  <c r="E1914" i="64"/>
  <c r="E1895" i="64"/>
  <c r="E1894" i="64"/>
  <c r="E1893" i="64"/>
  <c r="E1892" i="64"/>
  <c r="E1891" i="64"/>
  <c r="E1890" i="64"/>
  <c r="E1889" i="64"/>
  <c r="E1888" i="64"/>
  <c r="E1887" i="64"/>
  <c r="B1887" i="64" s="1"/>
  <c r="E1886" i="64"/>
  <c r="B1886" i="64" s="1"/>
  <c r="S1885" i="64"/>
  <c r="K1885" i="64"/>
  <c r="E1885" i="64"/>
  <c r="E1884" i="64"/>
  <c r="E1883" i="64"/>
  <c r="E1882" i="64"/>
  <c r="B1882" i="64" s="1"/>
  <c r="E1881" i="64"/>
  <c r="B1881" i="64" s="1"/>
  <c r="E1880" i="64"/>
  <c r="B1880" i="64" s="1"/>
  <c r="AW1046" i="64"/>
  <c r="AW772" i="64" a="1"/>
  <c r="DL2302" i="64" a="1"/>
  <c r="DK2275" i="64" a="1"/>
  <c r="DK2302" i="64" a="1"/>
  <c r="AW1136" i="64" a="1"/>
  <c r="DL2275" i="64" a="1"/>
  <c r="AV1023" i="64" a="1"/>
  <c r="AW1021" i="64" a="1"/>
  <c r="AU1024" i="64" a="1"/>
  <c r="AW732" i="64" a="1"/>
  <c r="AW973" i="64" l="1"/>
  <c r="AW974" i="64" s="1"/>
  <c r="AW976" i="64" s="1"/>
  <c r="AX971" i="64" a="1"/>
  <c r="AX971" i="64" s="1"/>
  <c r="AX972" i="64" a="1"/>
  <c r="AX972" i="64" s="1"/>
  <c r="Z511" i="64"/>
  <c r="AA507" i="64" s="1"/>
  <c r="Z504" i="64"/>
  <c r="AA496" i="64"/>
  <c r="AA499" i="64" s="1"/>
  <c r="AX509" i="64" a="1"/>
  <c r="AX509" i="64" s="1"/>
  <c r="AX498" i="64" a="1"/>
  <c r="AX498" i="64" s="1"/>
  <c r="AX501" i="64" a="1"/>
  <c r="AX501" i="64" s="1"/>
  <c r="AX515" i="64" a="1"/>
  <c r="AX515" i="64" s="1"/>
  <c r="AW1136" i="64"/>
  <c r="AW1138" i="64" s="1"/>
  <c r="AX111" i="64" a="1"/>
  <c r="AX111" i="64" s="1"/>
  <c r="AX1121" i="64" a="1"/>
  <c r="AX1121" i="64" s="1"/>
  <c r="AV1138" i="64"/>
  <c r="AW126" i="64"/>
  <c r="AW141" i="64"/>
  <c r="AW137" i="64"/>
  <c r="AW139" i="64"/>
  <c r="AW140" i="64"/>
  <c r="AW123" i="64"/>
  <c r="AW138" i="64"/>
  <c r="AW122" i="64"/>
  <c r="AW124" i="64"/>
  <c r="AW125" i="64"/>
  <c r="AV127" i="64"/>
  <c r="AX131" i="64" a="1"/>
  <c r="AX131" i="64" s="1"/>
  <c r="AX133" i="64" a="1"/>
  <c r="AX133" i="64" s="1"/>
  <c r="AX130" i="64" a="1"/>
  <c r="AX130" i="64" s="1"/>
  <c r="AX117" i="64" a="1"/>
  <c r="AX117" i="64" s="1"/>
  <c r="AX116" i="64" a="1"/>
  <c r="AX116" i="64" s="1"/>
  <c r="AX132" i="64" a="1"/>
  <c r="AX132" i="64" s="1"/>
  <c r="AX134" i="64" a="1"/>
  <c r="AX134" i="64" s="1"/>
  <c r="AX118" i="64" a="1"/>
  <c r="AX118" i="64" s="1"/>
  <c r="AX119" i="64" a="1"/>
  <c r="AX119" i="64" s="1"/>
  <c r="AX115" i="64" a="1"/>
  <c r="AX115" i="64" s="1"/>
  <c r="AS144" i="64"/>
  <c r="AS145" i="64" s="1"/>
  <c r="AQ145" i="64"/>
  <c r="AT142" i="64"/>
  <c r="AX346" i="64" a="1"/>
  <c r="AX346" i="64" s="1"/>
  <c r="AZ347" i="64" s="1"/>
  <c r="AX110" i="64" a="1"/>
  <c r="AX110" i="64" s="1"/>
  <c r="AX109" i="64" a="1"/>
  <c r="AX109" i="64" s="1"/>
  <c r="AX108" i="64" a="1"/>
  <c r="AX108" i="64" s="1"/>
  <c r="AX107" i="64" a="1"/>
  <c r="AX107" i="64" s="1"/>
  <c r="AW112" i="64"/>
  <c r="AX1045" i="64" a="1"/>
  <c r="AX1045" i="64" s="1"/>
  <c r="AU842" i="64"/>
  <c r="AW838" i="64"/>
  <c r="AW837" i="64"/>
  <c r="AW836" i="64"/>
  <c r="AV840" i="64"/>
  <c r="AW835" i="64"/>
  <c r="AW839" i="64"/>
  <c r="AX830" i="64" a="1"/>
  <c r="AX830" i="64" s="1"/>
  <c r="AX829" i="64" a="1"/>
  <c r="AX829" i="64" s="1"/>
  <c r="AX832" i="64" a="1"/>
  <c r="AX832" i="64" s="1"/>
  <c r="AX831" i="64" a="1"/>
  <c r="AX831" i="64" s="1"/>
  <c r="AX828" i="64" a="1"/>
  <c r="AX828" i="64" s="1"/>
  <c r="AV825" i="64"/>
  <c r="AW821" i="64"/>
  <c r="AW824" i="64"/>
  <c r="AW823" i="64"/>
  <c r="AW822" i="64"/>
  <c r="AX797" i="64" a="1"/>
  <c r="AX797" i="64" s="1"/>
  <c r="AX805" i="64" s="1"/>
  <c r="AX814" i="64" a="1"/>
  <c r="AX814" i="64" s="1"/>
  <c r="AX798" i="64" a="1"/>
  <c r="AX798" i="64" s="1"/>
  <c r="AX806" i="64" s="1"/>
  <c r="AX813" i="64" a="1"/>
  <c r="AX813" i="64" s="1"/>
  <c r="AX799" i="64" a="1"/>
  <c r="AX799" i="64" s="1"/>
  <c r="AX807" i="64" s="1"/>
  <c r="AX800" i="64" a="1"/>
  <c r="AX800" i="64" s="1"/>
  <c r="AX808" i="64" s="1"/>
  <c r="AX801" i="64" a="1"/>
  <c r="AX801" i="64" s="1"/>
  <c r="AX809" i="64" s="1"/>
  <c r="AX815" i="64" a="1"/>
  <c r="AX815" i="64" s="1"/>
  <c r="AX816" i="64" a="1"/>
  <c r="AX816" i="64" s="1"/>
  <c r="AX817" i="64" a="1"/>
  <c r="AX817" i="64" s="1"/>
  <c r="AW820" i="64"/>
  <c r="AW210" i="64"/>
  <c r="AW212" i="64" s="1"/>
  <c r="AX208" i="64" a="1"/>
  <c r="AX208" i="64" s="1"/>
  <c r="AX207" i="64" s="1"/>
  <c r="AX209" i="64" a="1"/>
  <c r="AX209" i="64" s="1"/>
  <c r="AU1024" i="64"/>
  <c r="AW1021" i="64"/>
  <c r="AW772" i="64"/>
  <c r="AW774" i="64" s="1"/>
  <c r="AV1023" i="64"/>
  <c r="AX331" i="64" a="1"/>
  <c r="AX331" i="64" s="1"/>
  <c r="AX1020" i="64" a="1"/>
  <c r="AX1020" i="64" s="1"/>
  <c r="AX773" i="64" a="1"/>
  <c r="AX773" i="64" s="1"/>
  <c r="AX299" i="64" a="1"/>
  <c r="AX299" i="64" s="1"/>
  <c r="AX312" i="64" a="1"/>
  <c r="AX312" i="64" s="1"/>
  <c r="AV736" i="64"/>
  <c r="AW732" i="64"/>
  <c r="AW740" i="64" s="1"/>
  <c r="AX739" i="64" a="1"/>
  <c r="AX739" i="64" s="1"/>
  <c r="AX735" i="64" a="1"/>
  <c r="AX735" i="64" s="1"/>
  <c r="AX4" i="64"/>
  <c r="AX731" i="64" a="1"/>
  <c r="AX731" i="64" s="1"/>
  <c r="AY259" i="64"/>
  <c r="AY7" i="64"/>
  <c r="AX8" i="64" s="1"/>
  <c r="AR44" i="861"/>
  <c r="AR85" i="861" s="1"/>
  <c r="AR1814" i="64"/>
  <c r="AR1816" i="64" s="1"/>
  <c r="AY3" i="64"/>
  <c r="AY975" i="64" s="1" a="1"/>
  <c r="AY975" i="64" s="1"/>
  <c r="AY1" i="64"/>
  <c r="AZ2" i="64"/>
  <c r="AW30" i="861"/>
  <c r="AX70" i="863" a="1"/>
  <c r="AX70" i="863" s="1"/>
  <c r="AX68" i="863" a="1"/>
  <c r="AX68" i="863" s="1"/>
  <c r="AX66" i="863" a="1"/>
  <c r="AX66" i="863" s="1"/>
  <c r="AX4" i="863"/>
  <c r="AY22" i="864"/>
  <c r="AY20" i="864"/>
  <c r="AY3" i="864"/>
  <c r="AY4" i="864" s="1"/>
  <c r="AY21" i="864"/>
  <c r="AZ2" i="864"/>
  <c r="AZ23" i="864" s="1"/>
  <c r="AY1" i="864"/>
  <c r="AZ5" i="861"/>
  <c r="AY56" i="863" a="1"/>
  <c r="AY56" i="863" s="1"/>
  <c r="AY55" i="863" a="1"/>
  <c r="AY55" i="863" s="1"/>
  <c r="AY39" i="863"/>
  <c r="AY52" i="863" a="1"/>
  <c r="AY52" i="863" s="1"/>
  <c r="AY54" i="863" a="1"/>
  <c r="AY54" i="863" s="1"/>
  <c r="AY53" i="863" a="1"/>
  <c r="AY53" i="863" s="1"/>
  <c r="AY38" i="863"/>
  <c r="AZ2" i="863"/>
  <c r="AZ40" i="863" s="1"/>
  <c r="AY41" i="863"/>
  <c r="AY1" i="863"/>
  <c r="AY3" i="863"/>
  <c r="AX42" i="863"/>
  <c r="AX21" i="863" s="1"/>
  <c r="AX43" i="863"/>
  <c r="BB3" i="861"/>
  <c r="BA4" i="861"/>
  <c r="BA1" i="861"/>
  <c r="BA8" i="861"/>
  <c r="AX24" i="864"/>
  <c r="AX92" i="861" s="1"/>
  <c r="AX57" i="863"/>
  <c r="DA697" i="64" a="1"/>
  <c r="DA697" i="64" s="1"/>
  <c r="DA699" i="64" s="1"/>
  <c r="AM2" i="860"/>
  <c r="AL1" i="860"/>
  <c r="AL7" i="860"/>
  <c r="AL3" i="860"/>
  <c r="AL4" i="860" s="1"/>
  <c r="CQ697" i="64" a="1"/>
  <c r="CQ697" i="64" s="1"/>
  <c r="CQ699" i="64" s="1"/>
  <c r="CS702" i="64" a="1"/>
  <c r="CS702" i="64" s="1"/>
  <c r="CS703" i="64" s="1"/>
  <c r="DJ702" i="64" a="1"/>
  <c r="DJ702" i="64" s="1"/>
  <c r="DJ703" i="64" s="1"/>
  <c r="CP702" i="64" a="1"/>
  <c r="CP702" i="64" s="1"/>
  <c r="CP703" i="64" s="1"/>
  <c r="CY697" i="64" a="1"/>
  <c r="CY697" i="64" s="1"/>
  <c r="CY699" i="64" s="1"/>
  <c r="DB702" i="64" a="1"/>
  <c r="DB702" i="64" s="1"/>
  <c r="DB703" i="64" s="1"/>
  <c r="CQ702" i="64" a="1"/>
  <c r="CQ702" i="64" s="1"/>
  <c r="CQ703" i="64" s="1"/>
  <c r="CN697" i="64" a="1"/>
  <c r="CN697" i="64" s="1"/>
  <c r="CN699" i="64" s="1"/>
  <c r="CY702" i="64" a="1"/>
  <c r="CY702" i="64" s="1"/>
  <c r="CY703" i="64" s="1"/>
  <c r="CV697" i="64" a="1"/>
  <c r="CV697" i="64" s="1"/>
  <c r="CX697" i="64" a="1"/>
  <c r="CX697" i="64" s="1"/>
  <c r="DJ697" i="64" a="1"/>
  <c r="DJ697" i="64" s="1"/>
  <c r="CW702" i="64" a="1"/>
  <c r="CW702" i="64" s="1"/>
  <c r="CW703" i="64" s="1"/>
  <c r="DC697" i="64" a="1"/>
  <c r="DC697" i="64" s="1"/>
  <c r="CP697" i="64" a="1"/>
  <c r="CP697" i="64" s="1"/>
  <c r="DI697" i="64" a="1"/>
  <c r="DI697" i="64" s="1"/>
  <c r="DE702" i="64" a="1"/>
  <c r="DE702" i="64" s="1"/>
  <c r="DE703" i="64" s="1"/>
  <c r="CN702" i="64" a="1"/>
  <c r="CN702" i="64" s="1"/>
  <c r="CN703" i="64" s="1"/>
  <c r="DA702" i="64" a="1"/>
  <c r="DA702" i="64" s="1"/>
  <c r="DA703" i="64" s="1"/>
  <c r="DH697" i="64" a="1"/>
  <c r="DH697" i="64" s="1"/>
  <c r="DL702" i="64" a="1"/>
  <c r="DL702" i="64" s="1"/>
  <c r="DL703" i="64" s="1"/>
  <c r="DL697" i="64" a="1"/>
  <c r="DL697" i="64" s="1"/>
  <c r="CS697" i="64" a="1"/>
  <c r="CS697" i="64" s="1"/>
  <c r="DE697" i="64" a="1"/>
  <c r="DE697" i="64" s="1"/>
  <c r="CT697" i="64" a="1"/>
  <c r="CT697" i="64" s="1"/>
  <c r="DK697" i="64" a="1"/>
  <c r="DK697" i="64" s="1"/>
  <c r="DK702" i="64" a="1"/>
  <c r="DK702" i="64" s="1"/>
  <c r="DK703" i="64" s="1"/>
  <c r="DG702" i="64" a="1"/>
  <c r="DG702" i="64" s="1"/>
  <c r="DG703" i="64" s="1"/>
  <c r="DC702" i="64" a="1"/>
  <c r="DC702" i="64" s="1"/>
  <c r="DC703" i="64" s="1"/>
  <c r="CW697" i="64" a="1"/>
  <c r="CW697" i="64" s="1"/>
  <c r="DD697" i="64" a="1"/>
  <c r="DD697" i="64" s="1"/>
  <c r="CR697" i="64" a="1"/>
  <c r="CR697" i="64" s="1"/>
  <c r="CO697" i="64" a="1"/>
  <c r="CO697" i="64" s="1"/>
  <c r="CZ697" i="64" a="1"/>
  <c r="CZ697" i="64" s="1"/>
  <c r="DH702" i="64" a="1"/>
  <c r="DH702" i="64" s="1"/>
  <c r="DH703" i="64" s="1"/>
  <c r="CO702" i="64" a="1"/>
  <c r="CO702" i="64" s="1"/>
  <c r="CO703" i="64" s="1"/>
  <c r="CX702" i="64" a="1"/>
  <c r="CX702" i="64" s="1"/>
  <c r="CX703" i="64" s="1"/>
  <c r="CR702" i="64" a="1"/>
  <c r="CR702" i="64" s="1"/>
  <c r="CR703" i="64" s="1"/>
  <c r="CU702" i="64" a="1"/>
  <c r="CU702" i="64" s="1"/>
  <c r="CU703" i="64" s="1"/>
  <c r="CT702" i="64" a="1"/>
  <c r="CT702" i="64" s="1"/>
  <c r="CT703" i="64" s="1"/>
  <c r="CV702" i="64" a="1"/>
  <c r="CV702" i="64" s="1"/>
  <c r="CV703" i="64" s="1"/>
  <c r="DG697" i="64" a="1"/>
  <c r="DG697" i="64" s="1"/>
  <c r="DF702" i="64" a="1"/>
  <c r="DF702" i="64" s="1"/>
  <c r="DF703" i="64" s="1"/>
  <c r="DI702" i="64" a="1"/>
  <c r="DI702" i="64" s="1"/>
  <c r="DI703" i="64" s="1"/>
  <c r="DD702" i="64" a="1"/>
  <c r="DD702" i="64" s="1"/>
  <c r="DD703" i="64" s="1"/>
  <c r="DB697" i="64" a="1"/>
  <c r="DB697" i="64" s="1"/>
  <c r="CZ702" i="64" a="1"/>
  <c r="CZ702" i="64" s="1"/>
  <c r="CZ703" i="64" s="1"/>
  <c r="CU697" i="64" a="1"/>
  <c r="CU697" i="64" s="1"/>
  <c r="DF697" i="64" a="1"/>
  <c r="DF697" i="64" s="1"/>
  <c r="CZ2052" i="64" a="1"/>
  <c r="CZ2052" i="64" s="1"/>
  <c r="CV2329" i="64" a="1"/>
  <c r="CV2329" i="64" s="1"/>
  <c r="DA2057" i="64" a="1"/>
  <c r="DA2057" i="64" s="1"/>
  <c r="CZ2060" i="64" a="1"/>
  <c r="CZ2060" i="64" s="1"/>
  <c r="DJ2060" i="64" a="1"/>
  <c r="DJ2060" i="64" s="1"/>
  <c r="CZ2055" i="64" a="1"/>
  <c r="CZ2055" i="64" s="1"/>
  <c r="DD2052" i="64" a="1"/>
  <c r="DD2052" i="64" s="1"/>
  <c r="DI436" i="64" a="1"/>
  <c r="DI436" i="64" s="1"/>
  <c r="DJ436" i="64" a="1"/>
  <c r="DJ436" i="64" s="1"/>
  <c r="DI2055" i="64" a="1"/>
  <c r="DI2055" i="64" s="1"/>
  <c r="DA2053" i="64" a="1"/>
  <c r="DA2053" i="64" s="1"/>
  <c r="DJ2055" i="64" a="1"/>
  <c r="DJ2055" i="64" s="1"/>
  <c r="DJ2057" i="64" a="1"/>
  <c r="DJ2057" i="64" s="1"/>
  <c r="CX2053" i="64" a="1"/>
  <c r="CX2053" i="64" s="1"/>
  <c r="CQ2059" i="64" a="1"/>
  <c r="CQ2059" i="64" s="1"/>
  <c r="DH436" i="64" a="1"/>
  <c r="DH436" i="64" s="1"/>
  <c r="DJ2329" i="64" a="1"/>
  <c r="DJ2329" i="64" s="1"/>
  <c r="CV2054" i="64" a="1"/>
  <c r="CV2054" i="64" s="1"/>
  <c r="CP2056" i="64" a="1"/>
  <c r="CP2056" i="64" s="1"/>
  <c r="DJ2059" i="64" a="1"/>
  <c r="DJ2059" i="64" s="1"/>
  <c r="DF2055" i="64" a="1"/>
  <c r="DF2055" i="64" s="1"/>
  <c r="CY2054" i="64" a="1"/>
  <c r="CY2054" i="64" s="1"/>
  <c r="CS2060" i="64" a="1"/>
  <c r="CS2060" i="64" s="1"/>
  <c r="CW436" i="64" a="1"/>
  <c r="CW436" i="64" s="1"/>
  <c r="DH2052" i="64" a="1"/>
  <c r="DH2052" i="64" s="1"/>
  <c r="CV2056" i="64" a="1"/>
  <c r="CV2056" i="64" s="1"/>
  <c r="CX2060" i="64" a="1"/>
  <c r="CX2060" i="64" s="1"/>
  <c r="DJ2058" i="64" a="1"/>
  <c r="DJ2058" i="64" s="1"/>
  <c r="DF2054" i="64" a="1"/>
  <c r="DF2054" i="64" s="1"/>
  <c r="CU2055" i="64" a="1"/>
  <c r="CU2055" i="64" s="1"/>
  <c r="CY2059" i="64" a="1"/>
  <c r="CY2059" i="64" s="1"/>
  <c r="DC435" i="64" a="1"/>
  <c r="DC435" i="64" s="1"/>
  <c r="DC2060" i="64" a="1"/>
  <c r="DC2060" i="64" s="1"/>
  <c r="DA2055" i="64" a="1"/>
  <c r="DA2055" i="64" s="1"/>
  <c r="CW2055" i="64" a="1"/>
  <c r="CW2055" i="64" s="1"/>
  <c r="DJ2053" i="64" a="1"/>
  <c r="DJ2053" i="64" s="1"/>
  <c r="CS2052" i="64" a="1"/>
  <c r="CS2052" i="64" s="1"/>
  <c r="CT2053" i="64" a="1"/>
  <c r="CT2053" i="64" s="1"/>
  <c r="DK2053" i="64" a="1"/>
  <c r="DK2053" i="64" s="1"/>
  <c r="DK2054" i="64" a="1"/>
  <c r="DK2054" i="64" s="1"/>
  <c r="DK2055" i="64" a="1"/>
  <c r="DK2055" i="64" s="1"/>
  <c r="DK2056" i="64" a="1"/>
  <c r="DK2056" i="64" s="1"/>
  <c r="DK2052" i="64" a="1"/>
  <c r="DK2052" i="64" s="1"/>
  <c r="DK2060" i="64" a="1"/>
  <c r="DK2060" i="64" s="1"/>
  <c r="DK2058" i="64" a="1"/>
  <c r="DK2058" i="64" s="1"/>
  <c r="DK2059" i="64" a="1"/>
  <c r="DK2059" i="64" s="1"/>
  <c r="DK2057" i="64" a="1"/>
  <c r="DK2057" i="64" s="1"/>
  <c r="CW2329" i="64" a="1"/>
  <c r="CW2329" i="64" s="1"/>
  <c r="DF2053" i="64" a="1"/>
  <c r="DF2053" i="64" s="1"/>
  <c r="CO2052" i="64" a="1"/>
  <c r="CO2052" i="64" s="1"/>
  <c r="CY2055" i="64" a="1"/>
  <c r="CY2055" i="64" s="1"/>
  <c r="CT2056" i="64" a="1"/>
  <c r="CT2056" i="64" s="1"/>
  <c r="CT2054" i="64" a="1"/>
  <c r="CT2054" i="64" s="1"/>
  <c r="CY2056" i="64" a="1"/>
  <c r="CY2056" i="64" s="1"/>
  <c r="CP2055" i="64" a="1"/>
  <c r="CP2055" i="64" s="1"/>
  <c r="CQ2054" i="64" a="1"/>
  <c r="CQ2054" i="64" s="1"/>
  <c r="DI2056" i="64" a="1"/>
  <c r="DI2056" i="64" s="1"/>
  <c r="DH2059" i="64" a="1"/>
  <c r="DH2059" i="64" s="1"/>
  <c r="DE2054" i="64" a="1"/>
  <c r="DE2054" i="64" s="1"/>
  <c r="DG2052" i="64" a="1"/>
  <c r="DG2052" i="64" s="1"/>
  <c r="DB2053" i="64" a="1"/>
  <c r="DB2053" i="64" s="1"/>
  <c r="DA2054" i="64" a="1"/>
  <c r="DA2054" i="64" s="1"/>
  <c r="DC2054" i="64" a="1"/>
  <c r="DC2054" i="64" s="1"/>
  <c r="CQ2060" i="64" a="1"/>
  <c r="CQ2060" i="64" s="1"/>
  <c r="CO2059" i="64" a="1"/>
  <c r="CO2059" i="64" s="1"/>
  <c r="CY2060" i="64" a="1"/>
  <c r="CY2060" i="64" s="1"/>
  <c r="CW2057" i="64" a="1"/>
  <c r="CW2057" i="64" s="1"/>
  <c r="DG2057" i="64" a="1"/>
  <c r="DG2057" i="64" s="1"/>
  <c r="CU2060" i="64" a="1"/>
  <c r="CU2060" i="64" s="1"/>
  <c r="DC2053" i="64" a="1"/>
  <c r="DC2053" i="64" s="1"/>
  <c r="CQ2056" i="64" a="1"/>
  <c r="CQ2056" i="64" s="1"/>
  <c r="DA2058" i="64" a="1"/>
  <c r="DA2058" i="64" s="1"/>
  <c r="DB2057" i="64" a="1"/>
  <c r="DB2057" i="64" s="1"/>
  <c r="DH2057" i="64" a="1"/>
  <c r="DH2057" i="64" s="1"/>
  <c r="CW2054" i="64" a="1"/>
  <c r="CW2054" i="64" s="1"/>
  <c r="CX2059" i="64" a="1"/>
  <c r="CX2059" i="64" s="1"/>
  <c r="DI2054" i="64" a="1"/>
  <c r="DI2054" i="64" s="1"/>
  <c r="DF2056" i="64" a="1"/>
  <c r="DF2056" i="64" s="1"/>
  <c r="CR2056" i="64" a="1"/>
  <c r="CR2056" i="64" s="1"/>
  <c r="CU2059" i="64" a="1"/>
  <c r="CU2059" i="64" s="1"/>
  <c r="CP2060" i="64" a="1"/>
  <c r="CP2060" i="64" s="1"/>
  <c r="CO2054" i="64" a="1"/>
  <c r="CO2054" i="64" s="1"/>
  <c r="DG2053" i="64" a="1"/>
  <c r="DG2053" i="64" s="1"/>
  <c r="CX2052" i="64" a="1"/>
  <c r="CX2052" i="64" s="1"/>
  <c r="CX2058" i="64" a="1"/>
  <c r="CX2058" i="64" s="1"/>
  <c r="CV2052" i="64" a="1"/>
  <c r="CV2052" i="64" s="1"/>
  <c r="DF2060" i="64" a="1"/>
  <c r="DF2060" i="64" s="1"/>
  <c r="DG2060" i="64" a="1"/>
  <c r="DG2060" i="64" s="1"/>
  <c r="DD2053" i="64" a="1"/>
  <c r="DD2053" i="64" s="1"/>
  <c r="CT2055" i="64" a="1"/>
  <c r="CT2055" i="64" s="1"/>
  <c r="CU2058" i="64" a="1"/>
  <c r="CU2058" i="64" s="1"/>
  <c r="DH2053" i="64" a="1"/>
  <c r="DH2053" i="64" s="1"/>
  <c r="DB2056" i="64" a="1"/>
  <c r="DB2056" i="64" s="1"/>
  <c r="DC2052" i="64" a="1"/>
  <c r="DC2052" i="64" s="1"/>
  <c r="CX2056" i="64" a="1"/>
  <c r="CX2056" i="64" s="1"/>
  <c r="CP2058" i="64" a="1"/>
  <c r="CP2058" i="64" s="1"/>
  <c r="CP2053" i="64" a="1"/>
  <c r="CP2053" i="64" s="1"/>
  <c r="DH2060" i="64" a="1"/>
  <c r="DH2060" i="64" s="1"/>
  <c r="DD2057" i="64" a="1"/>
  <c r="DD2057" i="64" s="1"/>
  <c r="DE2058" i="64" a="1"/>
  <c r="DE2058" i="64" s="1"/>
  <c r="DI2058" i="64" a="1"/>
  <c r="DI2058" i="64" s="1"/>
  <c r="CT2052" i="64" a="1"/>
  <c r="CT2052" i="64" s="1"/>
  <c r="DA2060" i="64" a="1"/>
  <c r="DA2060" i="64" s="1"/>
  <c r="DB2052" i="64" a="1"/>
  <c r="DB2052" i="64" s="1"/>
  <c r="CW2053" i="64" a="1"/>
  <c r="CW2053" i="64" s="1"/>
  <c r="CW2056" i="64" a="1"/>
  <c r="CW2056" i="64" s="1"/>
  <c r="CU2054" i="64" a="1"/>
  <c r="CU2054" i="64" s="1"/>
  <c r="DE2053" i="64" a="1"/>
  <c r="DE2053" i="64" s="1"/>
  <c r="DE2056" i="64" a="1"/>
  <c r="DE2056" i="64" s="1"/>
  <c r="DC2055" i="64" a="1"/>
  <c r="DC2055" i="64" s="1"/>
  <c r="CS2059" i="64" a="1"/>
  <c r="CS2059" i="64" s="1"/>
  <c r="CU2053" i="64" a="1"/>
  <c r="CU2053" i="64" s="1"/>
  <c r="DE2060" i="64" a="1"/>
  <c r="DE2060" i="64" s="1"/>
  <c r="CV2055" i="64" a="1"/>
  <c r="CV2055" i="64" s="1"/>
  <c r="CW2058" i="64" a="1"/>
  <c r="CW2058" i="64" s="1"/>
  <c r="CS2058" i="64" a="1"/>
  <c r="CS2058" i="64" s="1"/>
  <c r="CS2055" i="64" a="1"/>
  <c r="CS2055" i="64" s="1"/>
  <c r="CT2058" i="64" a="1"/>
  <c r="CT2058" i="64" s="1"/>
  <c r="DI2059" i="64" a="1"/>
  <c r="DI2059" i="64" s="1"/>
  <c r="DA2056" i="64" a="1"/>
  <c r="DA2056" i="64" s="1"/>
  <c r="CP2059" i="64" a="1"/>
  <c r="CP2059" i="64" s="1"/>
  <c r="CT2060" i="64" a="1"/>
  <c r="CT2060" i="64" s="1"/>
  <c r="DD2055" i="64" a="1"/>
  <c r="DD2055" i="64" s="1"/>
  <c r="DD2058" i="64" a="1"/>
  <c r="DD2058" i="64" s="1"/>
  <c r="DB2054" i="64" a="1"/>
  <c r="DB2054" i="64" s="1"/>
  <c r="CR2055" i="64" a="1"/>
  <c r="CR2055" i="64" s="1"/>
  <c r="CT2059" i="64" a="1"/>
  <c r="CT2059" i="64" s="1"/>
  <c r="DH2055" i="64" a="1"/>
  <c r="DH2055" i="64" s="1"/>
  <c r="CZ2058" i="64" a="1"/>
  <c r="CZ2058" i="64" s="1"/>
  <c r="DB2060" i="64" a="1"/>
  <c r="DB2060" i="64" s="1"/>
  <c r="CO2058" i="64" a="1"/>
  <c r="CO2058" i="64" s="1"/>
  <c r="CP2052" i="64" a="1"/>
  <c r="CP2052" i="64" s="1"/>
  <c r="CQ2055" i="64" a="1"/>
  <c r="CQ2055" i="64" s="1"/>
  <c r="CX2054" i="64" a="1"/>
  <c r="CX2054" i="64" s="1"/>
  <c r="CX2057" i="64" a="1"/>
  <c r="CX2057" i="64" s="1"/>
  <c r="CO2060" i="64" a="1"/>
  <c r="CO2060" i="64" s="1"/>
  <c r="CO2053" i="64" a="1"/>
  <c r="CO2053" i="64" s="1"/>
  <c r="CO2057" i="64" a="1"/>
  <c r="CO2057" i="64" s="1"/>
  <c r="CV2057" i="64" a="1"/>
  <c r="CV2057" i="64" s="1"/>
  <c r="DE2052" i="64" a="1"/>
  <c r="DE2052" i="64" s="1"/>
  <c r="DE2059" i="64" a="1"/>
  <c r="DE2059" i="64" s="1"/>
  <c r="CR2058" i="64" a="1"/>
  <c r="CR2058" i="64" s="1"/>
  <c r="DH2054" i="64" a="1"/>
  <c r="DH2054" i="64" s="1"/>
  <c r="CR2053" i="64" a="1"/>
  <c r="CR2053" i="64" s="1"/>
  <c r="CR2052" i="64" a="1"/>
  <c r="CR2052" i="64" s="1"/>
  <c r="CR2059" i="64" a="1"/>
  <c r="CR2059" i="64" s="1"/>
  <c r="DG2055" i="64" a="1"/>
  <c r="DG2055" i="64" s="1"/>
  <c r="DG2059" i="64" a="1"/>
  <c r="DG2059" i="64" s="1"/>
  <c r="DI2060" i="64" a="1"/>
  <c r="DI2060" i="64" s="1"/>
  <c r="DI2057" i="64" a="1"/>
  <c r="DI2057" i="64" s="1"/>
  <c r="DC2057" i="64" a="1"/>
  <c r="DC2057" i="64" s="1"/>
  <c r="DC2059" i="64" a="1"/>
  <c r="DC2059" i="64" s="1"/>
  <c r="DH2058" i="64" a="1"/>
  <c r="DH2058" i="64" s="1"/>
  <c r="CY2057" i="64" a="1"/>
  <c r="CY2057" i="64" s="1"/>
  <c r="CZ2053" i="64" a="1"/>
  <c r="CZ2053" i="64" s="1"/>
  <c r="DG2058" i="64" a="1"/>
  <c r="DG2058" i="64" s="1"/>
  <c r="CP2054" i="64" a="1"/>
  <c r="CP2054" i="64" s="1"/>
  <c r="CW2052" i="64" a="1"/>
  <c r="CW2052" i="64" s="1"/>
  <c r="CW2059" i="64" a="1"/>
  <c r="CW2059" i="64" s="1"/>
  <c r="DD2056" i="64" a="1"/>
  <c r="DD2056" i="64" s="1"/>
  <c r="CT2057" i="64" a="1"/>
  <c r="CT2057" i="64" s="1"/>
  <c r="CQ2052" i="64" a="1"/>
  <c r="CQ2052" i="64" s="1"/>
  <c r="CY2058" i="64" a="1"/>
  <c r="CY2058" i="64" s="1"/>
  <c r="CY2052" i="64" a="1"/>
  <c r="CY2052" i="64" s="1"/>
  <c r="CZ2054" i="64" a="1"/>
  <c r="CZ2054" i="64" s="1"/>
  <c r="CU2056" i="64" a="1"/>
  <c r="CU2056" i="64" s="1"/>
  <c r="CU2052" i="64" a="1"/>
  <c r="CU2052" i="64" s="1"/>
  <c r="DI2052" i="64" a="1"/>
  <c r="DI2052" i="64" s="1"/>
  <c r="CS2057" i="64" a="1"/>
  <c r="CS2057" i="64" s="1"/>
  <c r="CQ2058" i="64" a="1"/>
  <c r="CQ2058" i="64" s="1"/>
  <c r="CS2056" i="64" a="1"/>
  <c r="CS2056" i="64" s="1"/>
  <c r="DG2054" i="64" a="1"/>
  <c r="DG2054" i="64" s="1"/>
  <c r="DF2058" i="64" a="1"/>
  <c r="DF2058" i="64" s="1"/>
  <c r="DF2057" i="64" a="1"/>
  <c r="DF2057" i="64" s="1"/>
  <c r="CV2053" i="64" a="1"/>
  <c r="CV2053" i="64" s="1"/>
  <c r="CU2057" i="64" a="1"/>
  <c r="CU2057" i="64" s="1"/>
  <c r="CV2059" i="64" a="1"/>
  <c r="CV2059" i="64" s="1"/>
  <c r="DD2054" i="64" a="1"/>
  <c r="DD2054" i="64" s="1"/>
  <c r="DC2058" i="64" a="1"/>
  <c r="DC2058" i="64" s="1"/>
  <c r="DD2059" i="64" a="1"/>
  <c r="DD2059" i="64" s="1"/>
  <c r="CR2054" i="64" a="1"/>
  <c r="CR2054" i="64" s="1"/>
  <c r="CR2057" i="64" a="1"/>
  <c r="CR2057" i="64" s="1"/>
  <c r="CP2057" i="64" a="1"/>
  <c r="CP2057" i="64" s="1"/>
  <c r="CZ2056" i="64" a="1"/>
  <c r="CZ2056" i="64" s="1"/>
  <c r="DA2052" i="64" a="1"/>
  <c r="DA2052" i="64" s="1"/>
  <c r="CQ2057" i="64" a="1"/>
  <c r="CQ2057" i="64" s="1"/>
  <c r="CO2055" i="64" a="1"/>
  <c r="CO2055" i="64" s="1"/>
  <c r="CO2056" i="64" a="1"/>
  <c r="CO2056" i="64" s="1"/>
  <c r="CQ2053" i="64" a="1"/>
  <c r="CQ2053" i="64" s="1"/>
  <c r="CY2053" i="64" a="1"/>
  <c r="CY2053" i="64" s="1"/>
  <c r="DF2059" i="64" a="1"/>
  <c r="DF2059" i="64" s="1"/>
  <c r="DE2057" i="64" a="1"/>
  <c r="DE2057" i="64" s="1"/>
  <c r="CV2058" i="64" a="1"/>
  <c r="CV2058" i="64" s="1"/>
  <c r="DA2059" i="64" a="1"/>
  <c r="DA2059" i="64" s="1"/>
  <c r="DL2060" i="64" a="1"/>
  <c r="DL2060" i="64" s="1"/>
  <c r="DL2052" i="64" a="1"/>
  <c r="DL2052" i="64" s="1"/>
  <c r="DL2053" i="64" a="1"/>
  <c r="DL2053" i="64" s="1"/>
  <c r="DL2054" i="64" a="1"/>
  <c r="DL2054" i="64" s="1"/>
  <c r="DL2055" i="64" a="1"/>
  <c r="DL2055" i="64" s="1"/>
  <c r="DL2057" i="64" a="1"/>
  <c r="DL2057" i="64" s="1"/>
  <c r="DL2056" i="64" a="1"/>
  <c r="DL2056" i="64" s="1"/>
  <c r="DL2058" i="64" a="1"/>
  <c r="DL2058" i="64" s="1"/>
  <c r="DL2059" i="64" a="1"/>
  <c r="DL2059" i="64" s="1"/>
  <c r="DE436" i="64" a="1"/>
  <c r="DE436" i="64" s="1"/>
  <c r="DD2060" i="64" a="1"/>
  <c r="DD2060" i="64" s="1"/>
  <c r="CR2060" i="64" a="1"/>
  <c r="CR2060" i="64" s="1"/>
  <c r="CX2055" i="64" a="1"/>
  <c r="CX2055" i="64" s="1"/>
  <c r="DJ2054" i="64" a="1"/>
  <c r="DJ2054" i="64" s="1"/>
  <c r="DB2055" i="64" a="1"/>
  <c r="DB2055" i="64" s="1"/>
  <c r="CV2060" i="64" a="1"/>
  <c r="CV2060" i="64" s="1"/>
  <c r="CW2060" i="64" a="1"/>
  <c r="CW2060" i="64" s="1"/>
  <c r="CS436" i="64" a="1"/>
  <c r="CS436" i="64" s="1"/>
  <c r="CZ2057" i="64" a="1"/>
  <c r="CZ2057" i="64" s="1"/>
  <c r="CS2054" i="64" a="1"/>
  <c r="CS2054" i="64" s="1"/>
  <c r="DF2052" i="64" a="1"/>
  <c r="DF2052" i="64" s="1"/>
  <c r="DJ2056" i="64" a="1"/>
  <c r="DJ2056" i="64" s="1"/>
  <c r="DB2059" i="64" a="1"/>
  <c r="DB2059" i="64" s="1"/>
  <c r="DC2056" i="64" a="1"/>
  <c r="DC2056" i="64" s="1"/>
  <c r="DG2056" i="64" a="1"/>
  <c r="DG2056" i="64" s="1"/>
  <c r="CZ435" i="64" a="1"/>
  <c r="CZ435" i="64" s="1"/>
  <c r="CZ2059" i="64" a="1"/>
  <c r="CZ2059" i="64" s="1"/>
  <c r="DH2056" i="64" a="1"/>
  <c r="DH2056" i="64" s="1"/>
  <c r="DE2055" i="64" a="1"/>
  <c r="DE2055" i="64" s="1"/>
  <c r="DJ2052" i="64" a="1"/>
  <c r="DJ2052" i="64" s="1"/>
  <c r="DI2053" i="64" a="1"/>
  <c r="DI2053" i="64" s="1"/>
  <c r="DB2058" i="64" a="1"/>
  <c r="DB2058" i="64" s="1"/>
  <c r="CS2053" i="64" a="1"/>
  <c r="CS2053" i="64" s="1"/>
  <c r="DF2329" i="64" a="1"/>
  <c r="DF2329" i="64" s="1"/>
  <c r="DK2329" i="64" a="1"/>
  <c r="DK2329" i="64" s="1"/>
  <c r="DK436" i="64" a="1"/>
  <c r="DK436" i="64" s="1"/>
  <c r="DK435" i="64" a="1"/>
  <c r="DK435" i="64" s="1"/>
  <c r="DE435" i="64" a="1"/>
  <c r="DE435" i="64" s="1"/>
  <c r="DE2329" i="64" a="1"/>
  <c r="DE2329" i="64" s="1"/>
  <c r="CX2329" i="64" a="1"/>
  <c r="CX2329" i="64" s="1"/>
  <c r="DI2329" i="64" a="1"/>
  <c r="DI2329" i="64" s="1"/>
  <c r="CT436" i="64" a="1"/>
  <c r="CT436" i="64" s="1"/>
  <c r="CV435" i="64" a="1"/>
  <c r="CV435" i="64" s="1"/>
  <c r="CU2329" i="64" a="1"/>
  <c r="CU2329" i="64" s="1"/>
  <c r="CO435" i="64" a="1"/>
  <c r="CO435" i="64" s="1"/>
  <c r="DD2329" i="64" a="1"/>
  <c r="DD2329" i="64" s="1"/>
  <c r="DI435" i="64" a="1"/>
  <c r="DI435" i="64" s="1"/>
  <c r="CU435" i="64" a="1"/>
  <c r="CU435" i="64" s="1"/>
  <c r="CS2329" i="64" a="1"/>
  <c r="CS2329" i="64" s="1"/>
  <c r="CQ435" i="64" a="1"/>
  <c r="CQ435" i="64" s="1"/>
  <c r="CY2329" i="64" a="1"/>
  <c r="CY2329" i="64" s="1"/>
  <c r="CV436" i="64" a="1"/>
  <c r="CV436" i="64" s="1"/>
  <c r="CX436" i="64" a="1"/>
  <c r="CX436" i="64" s="1"/>
  <c r="CY436" i="64" a="1"/>
  <c r="CY436" i="64" s="1"/>
  <c r="DA436" i="64" a="1"/>
  <c r="DA436" i="64" s="1"/>
  <c r="CR2329" i="64" a="1"/>
  <c r="CR2329" i="64" s="1"/>
  <c r="CS435" i="64" a="1"/>
  <c r="CS435" i="64" s="1"/>
  <c r="CQ2329" i="64" a="1"/>
  <c r="CQ2329" i="64" s="1"/>
  <c r="DH2329" i="64" a="1"/>
  <c r="DH2329" i="64" s="1"/>
  <c r="CT2329" i="64" a="1"/>
  <c r="CT2329" i="64" s="1"/>
  <c r="CP435" i="64" a="1"/>
  <c r="CP435" i="64" s="1"/>
  <c r="CW435" i="64" a="1"/>
  <c r="CW435" i="64" s="1"/>
  <c r="CQ436" i="64" a="1"/>
  <c r="CQ436" i="64" s="1"/>
  <c r="DG435" i="64" a="1"/>
  <c r="DG435" i="64" s="1"/>
  <c r="DH435" i="64" a="1"/>
  <c r="DH435" i="64" s="1"/>
  <c r="CR435" i="64" a="1"/>
  <c r="CR435" i="64" s="1"/>
  <c r="DA435" i="64" a="1"/>
  <c r="DA435" i="64" s="1"/>
  <c r="CX435" i="64" a="1"/>
  <c r="CX435" i="64" s="1"/>
  <c r="DC2329" i="64" a="1"/>
  <c r="DC2329" i="64" s="1"/>
  <c r="CR436" i="64" a="1"/>
  <c r="CR436" i="64" s="1"/>
  <c r="CZ2329" i="64" a="1"/>
  <c r="CZ2329" i="64" s="1"/>
  <c r="CY435" i="64" a="1"/>
  <c r="CY435" i="64" s="1"/>
  <c r="CP436" i="64" a="1"/>
  <c r="CP436" i="64" s="1"/>
  <c r="DA2329" i="64" a="1"/>
  <c r="DA2329" i="64" s="1"/>
  <c r="DF436" i="64" a="1"/>
  <c r="DF436" i="64" s="1"/>
  <c r="CP2329" i="64" a="1"/>
  <c r="CP2329" i="64" s="1"/>
  <c r="CO2329" i="64" a="1"/>
  <c r="CO2329" i="64" s="1"/>
  <c r="CT435" i="64" a="1"/>
  <c r="CT435" i="64" s="1"/>
  <c r="DG436" i="64" a="1"/>
  <c r="DG436" i="64" s="1"/>
  <c r="DG2329" i="64" a="1"/>
  <c r="DG2329" i="64" s="1"/>
  <c r="DB436" i="64" a="1"/>
  <c r="DB436" i="64" s="1"/>
  <c r="CZ436" i="64" a="1"/>
  <c r="CZ436" i="64" s="1"/>
  <c r="DB2329" i="64" a="1"/>
  <c r="DB2329" i="64" s="1"/>
  <c r="CU436" i="64" a="1"/>
  <c r="CU436" i="64" s="1"/>
  <c r="CO436" i="64" a="1"/>
  <c r="CO436" i="64" s="1"/>
  <c r="DB435" i="64" a="1"/>
  <c r="DB435" i="64" s="1"/>
  <c r="DD436" i="64" a="1"/>
  <c r="DD436" i="64" s="1"/>
  <c r="DL2329" i="64" a="1"/>
  <c r="DL2329" i="64" s="1"/>
  <c r="DL436" i="64" a="1"/>
  <c r="DL436" i="64" s="1"/>
  <c r="DL435" i="64" a="1"/>
  <c r="DL435" i="64" s="1"/>
  <c r="DD435" i="64" a="1"/>
  <c r="DD435" i="64" s="1"/>
  <c r="DC436" i="64" a="1"/>
  <c r="DC436" i="64" s="1"/>
  <c r="DF435" i="64" a="1"/>
  <c r="DF435" i="64" s="1"/>
  <c r="DJ435" i="64" a="1"/>
  <c r="DJ435" i="64" s="1"/>
  <c r="DK2302" i="64"/>
  <c r="DL2302" i="64"/>
  <c r="DK2275" i="64"/>
  <c r="DL2275" i="64"/>
  <c r="CP89" i="64" a="1"/>
  <c r="CP89" i="64" s="1"/>
  <c r="DF1721" i="64" a="1"/>
  <c r="DF1721" i="64" s="1"/>
  <c r="DG1745" i="64" a="1"/>
  <c r="DG1745" i="64" s="1"/>
  <c r="CV1746" i="64" a="1"/>
  <c r="CV1746" i="64" s="1"/>
  <c r="CX2017" i="64" a="1"/>
  <c r="CX2017" i="64" s="1"/>
  <c r="CW245" i="64" a="1"/>
  <c r="CW245" i="64" s="1"/>
  <c r="DH2185" i="64" a="1"/>
  <c r="DH2185" i="64" s="1"/>
  <c r="CT40" i="64" a="1"/>
  <c r="CT40" i="64" s="1"/>
  <c r="CT668" i="64" s="1"/>
  <c r="CY1719" i="64" a="1"/>
  <c r="CY1719" i="64" s="1"/>
  <c r="CX175" i="64" a="1"/>
  <c r="CX175" i="64" s="1"/>
  <c r="DE1721" i="64" a="1"/>
  <c r="DE1721" i="64" s="1"/>
  <c r="CV40" i="64" a="1"/>
  <c r="CV40" i="64" s="1"/>
  <c r="CV668" i="64" s="1"/>
  <c r="DA1719" i="64" a="1"/>
  <c r="DA1719" i="64" s="1"/>
  <c r="CO89" i="64" a="1"/>
  <c r="CO89" i="64" s="1"/>
  <c r="CT59" i="64" a="1"/>
  <c r="CT59" i="64" s="1"/>
  <c r="DC40" i="64" a="1"/>
  <c r="DC40" i="64" s="1"/>
  <c r="DC668" i="64" s="1"/>
  <c r="CW2144" i="64" a="1"/>
  <c r="CW2144" i="64" s="1"/>
  <c r="DF245" i="64" a="1"/>
  <c r="DF245" i="64" s="1"/>
  <c r="DH59" i="64" a="1"/>
  <c r="DH59" i="64" s="1"/>
  <c r="CT90" i="64" a="1"/>
  <c r="CT90" i="64" s="1"/>
  <c r="CS175" i="64" a="1"/>
  <c r="CS175" i="64" s="1"/>
  <c r="CO1755" i="64" a="1"/>
  <c r="CO1755" i="64" s="1"/>
  <c r="CP1764" i="64" a="1"/>
  <c r="CP1764" i="64" s="1"/>
  <c r="CS92" i="64" a="1"/>
  <c r="CS92" i="64" s="1"/>
  <c r="CX1238" i="64" a="1"/>
  <c r="CX1238" i="64" s="1"/>
  <c r="DG90" i="64" a="1"/>
  <c r="DG90" i="64" s="1"/>
  <c r="DE175" i="64" a="1"/>
  <c r="DE175" i="64" s="1"/>
  <c r="CZ1719" i="64" a="1"/>
  <c r="CZ1719" i="64" s="1"/>
  <c r="CZ1746" i="64" a="1"/>
  <c r="CZ1746" i="64" s="1"/>
  <c r="CO1763" i="64" a="1"/>
  <c r="CO1763" i="64" s="1"/>
  <c r="DA1755" i="64" a="1"/>
  <c r="DA1755" i="64" s="1"/>
  <c r="CR1746" i="64" a="1"/>
  <c r="CR1746" i="64" s="1"/>
  <c r="CY2144" i="64" a="1"/>
  <c r="CY2144" i="64" s="1"/>
  <c r="DF75" i="64" a="1"/>
  <c r="DF75" i="64" s="1"/>
  <c r="DF1755" i="64" a="1"/>
  <c r="DF1755" i="64" s="1"/>
  <c r="DF1886" i="64" a="1"/>
  <c r="DF1886" i="64" s="1"/>
  <c r="DF1894" i="64" s="1"/>
  <c r="CV1721" i="64" a="1"/>
  <c r="CV1721" i="64" s="1"/>
  <c r="CV175" i="64" a="1"/>
  <c r="CV175" i="64" s="1"/>
  <c r="DA1886" i="64" a="1"/>
  <c r="DA1886" i="64" s="1"/>
  <c r="DA1894" i="64" s="1"/>
  <c r="CU91" i="64" a="1"/>
  <c r="CU91" i="64" s="1"/>
  <c r="CO59" i="64" a="1"/>
  <c r="CO59" i="64" s="1"/>
  <c r="CZ245" i="64" a="1"/>
  <c r="CZ245" i="64" s="1"/>
  <c r="DG2185" i="64" a="1"/>
  <c r="DG2185" i="64" s="1"/>
  <c r="DF1764" i="64" a="1"/>
  <c r="DF1764" i="64" s="1"/>
  <c r="DF1745" i="64" a="1"/>
  <c r="DF1745" i="64" s="1"/>
  <c r="CQ1746" i="64" a="1"/>
  <c r="CQ1746" i="64" s="1"/>
  <c r="CT92" i="64" a="1"/>
  <c r="CT92" i="64" s="1"/>
  <c r="DC1745" i="64" a="1"/>
  <c r="DC1745" i="64" s="1"/>
  <c r="CT1745" i="64" a="1"/>
  <c r="CT1745" i="64" s="1"/>
  <c r="CP92" i="64" a="1"/>
  <c r="CP92" i="64" s="1"/>
  <c r="CV1886" i="64" a="1"/>
  <c r="CV1886" i="64" s="1"/>
  <c r="CV1894" i="64" s="1"/>
  <c r="DE245" i="64" a="1"/>
  <c r="DE245" i="64" s="1"/>
  <c r="CW59" i="64" a="1"/>
  <c r="CW59" i="64" s="1"/>
  <c r="CT1240" i="64" a="1"/>
  <c r="CT1240" i="64" s="1"/>
  <c r="CT1746" i="64" a="1"/>
  <c r="CT1746" i="64" s="1"/>
  <c r="DD1983" i="64" a="1"/>
  <c r="DD1983" i="64" s="1"/>
  <c r="DA1240" i="64" a="1"/>
  <c r="DA1240" i="64" s="1"/>
  <c r="DH1240" i="64" a="1"/>
  <c r="DH1240" i="64" s="1"/>
  <c r="CZ75" i="64" a="1"/>
  <c r="CZ75" i="64" s="1"/>
  <c r="CP75" i="64" a="1"/>
  <c r="CP75" i="64" s="1"/>
  <c r="CQ59" i="64" a="1"/>
  <c r="CQ59" i="64" s="1"/>
  <c r="CS89" i="64" a="1"/>
  <c r="CS89" i="64" s="1"/>
  <c r="CZ1755" i="64" a="1"/>
  <c r="CZ1755" i="64" s="1"/>
  <c r="CW1240" i="64" a="1"/>
  <c r="CW1240" i="64" s="1"/>
  <c r="DG2144" i="64" a="1"/>
  <c r="DG2144" i="64" s="1"/>
  <c r="DE2164" i="64" a="1"/>
  <c r="DE2164" i="64" s="1"/>
  <c r="DH1719" i="64" a="1"/>
  <c r="DH1719" i="64" s="1"/>
  <c r="DE1755" i="64" a="1"/>
  <c r="DE1755" i="64" s="1"/>
  <c r="DE89" i="64" a="1"/>
  <c r="DE89" i="64" s="1"/>
  <c r="DH1755" i="64" a="1"/>
  <c r="DH1755" i="64" s="1"/>
  <c r="DF1754" i="64" a="1"/>
  <c r="DF1754" i="64" s="1"/>
  <c r="DE1719" i="64" a="1"/>
  <c r="DE1719" i="64" s="1"/>
  <c r="DE1754" i="64" a="1"/>
  <c r="DE1754" i="64" s="1"/>
  <c r="DH2017" i="64" a="1"/>
  <c r="DH2017" i="64" s="1"/>
  <c r="DG1240" i="64" a="1"/>
  <c r="DG1240" i="64" s="1"/>
  <c r="DF91" i="64" a="1"/>
  <c r="DF91" i="64" s="1"/>
  <c r="CQ2144" i="64" a="1"/>
  <c r="CQ2144" i="64" s="1"/>
  <c r="CP2164" i="64" a="1"/>
  <c r="CP2164" i="64" s="1"/>
  <c r="CT1983" i="64" a="1"/>
  <c r="CT1983" i="64" s="1"/>
  <c r="CV245" i="64" a="1"/>
  <c r="CV245" i="64" s="1"/>
  <c r="CX1763" i="64" a="1"/>
  <c r="CX1763" i="64" s="1"/>
  <c r="CS54" i="64" a="1"/>
  <c r="CS54" i="64" s="1"/>
  <c r="CT1764" i="64" a="1"/>
  <c r="CT1764" i="64" s="1"/>
  <c r="CS1238" i="64" a="1"/>
  <c r="CS1238" i="64" s="1"/>
  <c r="CU92" i="64" a="1"/>
  <c r="CU92" i="64" s="1"/>
  <c r="DA1238" i="64" a="1"/>
  <c r="DA1238" i="64" s="1"/>
  <c r="CY2185" i="64" a="1"/>
  <c r="CY2185" i="64" s="1"/>
  <c r="CS1886" i="64" a="1"/>
  <c r="CS1886" i="64" s="1"/>
  <c r="CS1894" i="64" s="1"/>
  <c r="CP59" i="64" a="1"/>
  <c r="CP59" i="64" s="1"/>
  <c r="CX2164" i="64" a="1"/>
  <c r="CX2164" i="64" s="1"/>
  <c r="CP1923" i="64" a="1"/>
  <c r="CP1923" i="64" s="1"/>
  <c r="DA1983" i="64" a="1"/>
  <c r="DA1983" i="64" s="1"/>
  <c r="CO245" i="64" a="1"/>
  <c r="CO245" i="64" s="1"/>
  <c r="CX1746" i="64" a="1"/>
  <c r="CX1746" i="64" s="1"/>
  <c r="CW2164" i="64" a="1"/>
  <c r="CW2164" i="64" s="1"/>
  <c r="CP40" i="64" a="1"/>
  <c r="CP40" i="64" s="1"/>
  <c r="CP668" i="64" s="1"/>
  <c r="CQ2017" i="64" a="1"/>
  <c r="CQ2017" i="64" s="1"/>
  <c r="DA89" i="64" a="1"/>
  <c r="DA89" i="64" s="1"/>
  <c r="DB2164" i="64" a="1"/>
  <c r="DB2164" i="64" s="1"/>
  <c r="CU1719" i="64" a="1"/>
  <c r="CU1719" i="64" s="1"/>
  <c r="CQ1983" i="64" a="1"/>
  <c r="CQ1983" i="64" s="1"/>
  <c r="CY1764" i="64" a="1"/>
  <c r="CY1764" i="64" s="1"/>
  <c r="CQ1755" i="64" a="1"/>
  <c r="CQ1755" i="64" s="1"/>
  <c r="DA1754" i="64" a="1"/>
  <c r="DA1754" i="64" s="1"/>
  <c r="CP1240" i="64" a="1"/>
  <c r="CP1240" i="64" s="1"/>
  <c r="CX1745" i="64" a="1"/>
  <c r="CX1745" i="64" s="1"/>
  <c r="CZ1745" i="64" a="1"/>
  <c r="CZ1745" i="64" s="1"/>
  <c r="CT91" i="64" a="1"/>
  <c r="CT91" i="64" s="1"/>
  <c r="CR2017" i="64" a="1"/>
  <c r="CR2017" i="64" s="1"/>
  <c r="DB1754" i="64" a="1"/>
  <c r="DB1754" i="64" s="1"/>
  <c r="CZ1764" i="64" a="1"/>
  <c r="CZ1764" i="64" s="1"/>
  <c r="CO54" i="64" a="1"/>
  <c r="CO54" i="64" s="1"/>
  <c r="CO1238" i="64" a="1"/>
  <c r="CO1238" i="64" s="1"/>
  <c r="CY40" i="64" a="1"/>
  <c r="CY40" i="64" s="1"/>
  <c r="CY668" i="64" s="1"/>
  <c r="CQ54" i="64" a="1"/>
  <c r="CQ54" i="64" s="1"/>
  <c r="DB245" i="64" a="1"/>
  <c r="DB245" i="64" s="1"/>
  <c r="CZ2185" i="64" a="1"/>
  <c r="CZ2185" i="64" s="1"/>
  <c r="CY2164" i="64" a="1"/>
  <c r="CY2164" i="64" s="1"/>
  <c r="CW1764" i="64" a="1"/>
  <c r="CW1764" i="64" s="1"/>
  <c r="CW2185" i="64" a="1"/>
  <c r="CW2185" i="64" s="1"/>
  <c r="CZ1240" i="64" a="1"/>
  <c r="CZ1240" i="64" s="1"/>
  <c r="CS40" i="64" a="1"/>
  <c r="CS40" i="64" s="1"/>
  <c r="CS668" i="64" s="1"/>
  <c r="CP1746" i="64" a="1"/>
  <c r="CP1746" i="64" s="1"/>
  <c r="DE2144" i="64" a="1"/>
  <c r="DE2144" i="64" s="1"/>
  <c r="DF2164" i="64" a="1"/>
  <c r="DF2164" i="64" s="1"/>
  <c r="DG1754" i="64" a="1"/>
  <c r="DG1754" i="64" s="1"/>
  <c r="DE91" i="64" a="1"/>
  <c r="DE91" i="64" s="1"/>
  <c r="DF40" i="64" a="1"/>
  <c r="DF40" i="64" s="1"/>
  <c r="DF668" i="64" s="1"/>
  <c r="DG59" i="64" a="1"/>
  <c r="DG59" i="64" s="1"/>
  <c r="DG75" i="64" a="1"/>
  <c r="DG75" i="64" s="1"/>
  <c r="DF1238" i="64" a="1"/>
  <c r="DF1238" i="64" s="1"/>
  <c r="DE92" i="64" a="1"/>
  <c r="DE92" i="64" s="1"/>
  <c r="DE1746" i="64" a="1"/>
  <c r="DE1746" i="64" s="1"/>
  <c r="DG1763" i="64" a="1"/>
  <c r="DG1763" i="64" s="1"/>
  <c r="DG175" i="64" a="1"/>
  <c r="DG175" i="64" s="1"/>
  <c r="DG1755" i="64" a="1"/>
  <c r="DG1755" i="64" s="1"/>
  <c r="CV1983" i="64" a="1"/>
  <c r="CV1983" i="64" s="1"/>
  <c r="CO413" i="64" a="1"/>
  <c r="CO413" i="64" s="1"/>
  <c r="CU1764" i="64" a="1"/>
  <c r="CU1764" i="64" s="1"/>
  <c r="CO175" i="64" a="1"/>
  <c r="CO175" i="64" s="1"/>
  <c r="CP91" i="64" a="1"/>
  <c r="CP91" i="64" s="1"/>
  <c r="CX1983" i="64" a="1"/>
  <c r="CX1983" i="64" s="1"/>
  <c r="CT2185" i="64" a="1"/>
  <c r="CT2185" i="64" s="1"/>
  <c r="CR1755" i="64" a="1"/>
  <c r="CR1755" i="64" s="1"/>
  <c r="CV89" i="64" a="1"/>
  <c r="CV89" i="64" s="1"/>
  <c r="DA1745" i="64" a="1"/>
  <c r="DA1745" i="64" s="1"/>
  <c r="CW90" i="64" a="1"/>
  <c r="CW90" i="64" s="1"/>
  <c r="CS1719" i="64" a="1"/>
  <c r="CS1719" i="64" s="1"/>
  <c r="CS1721" i="64" a="1"/>
  <c r="CS1721" i="64" s="1"/>
  <c r="CX59" i="64" a="1"/>
  <c r="CX59" i="64" s="1"/>
  <c r="CU40" i="64" a="1"/>
  <c r="CU40" i="64" s="1"/>
  <c r="CU668" i="64" s="1"/>
  <c r="DC90" i="64" a="1"/>
  <c r="DC90" i="64" s="1"/>
  <c r="CU1240" i="64" a="1"/>
  <c r="CU1240" i="64" s="1"/>
  <c r="CR75" i="64" a="1"/>
  <c r="CR75" i="64" s="1"/>
  <c r="CW75" i="64" a="1"/>
  <c r="CW75" i="64" s="1"/>
  <c r="CP1745" i="64" a="1"/>
  <c r="CP1745" i="64" s="1"/>
  <c r="CO1983" i="64" a="1"/>
  <c r="CO1983" i="64" s="1"/>
  <c r="DB1238" i="64" a="1"/>
  <c r="DB1238" i="64" s="1"/>
  <c r="DA2144" i="64" a="1"/>
  <c r="DA2144" i="64" s="1"/>
  <c r="CV1719" i="64" a="1"/>
  <c r="CV1719" i="64" s="1"/>
  <c r="CQ1721" i="64" a="1"/>
  <c r="CQ1721" i="64" s="1"/>
  <c r="CZ413" i="64" a="1"/>
  <c r="CZ413" i="64" s="1"/>
  <c r="CP1238" i="64" a="1"/>
  <c r="CP1238" i="64" s="1"/>
  <c r="DD1886" i="64" a="1"/>
  <c r="DD1886" i="64" s="1"/>
  <c r="DD1894" i="64" s="1"/>
  <c r="CQ2164" i="64" a="1"/>
  <c r="CQ2164" i="64" s="1"/>
  <c r="CO1721" i="64" a="1"/>
  <c r="CO1721" i="64" s="1"/>
  <c r="CX91" i="64" a="1"/>
  <c r="CX91" i="64" s="1"/>
  <c r="CU1238" i="64" a="1"/>
  <c r="CU1238" i="64" s="1"/>
  <c r="CR1721" i="64" a="1"/>
  <c r="CR1721" i="64" s="1"/>
  <c r="DA92" i="64" a="1"/>
  <c r="DA92" i="64" s="1"/>
  <c r="CZ90" i="64" a="1"/>
  <c r="CZ90" i="64" s="1"/>
  <c r="CS1755" i="64" a="1"/>
  <c r="CS1755" i="64" s="1"/>
  <c r="CP175" i="64" a="1"/>
  <c r="CP175" i="64" s="1"/>
  <c r="CZ89" i="64" a="1"/>
  <c r="CZ89" i="64" s="1"/>
  <c r="DC1719" i="64" a="1"/>
  <c r="DC1719" i="64" s="1"/>
  <c r="DD54" i="64" a="1"/>
  <c r="DD54" i="64" s="1"/>
  <c r="CZ1754" i="64" a="1"/>
  <c r="CZ1754" i="64" s="1"/>
  <c r="CY59" i="64" a="1"/>
  <c r="CY59" i="64" s="1"/>
  <c r="CY1763" i="64" a="1"/>
  <c r="CY1763" i="64" s="1"/>
  <c r="CZ1886" i="64" a="1"/>
  <c r="CZ1886" i="64" s="1"/>
  <c r="CZ1894" i="64" s="1"/>
  <c r="CX1240" i="64" a="1"/>
  <c r="CX1240" i="64" s="1"/>
  <c r="CS90" i="64" a="1"/>
  <c r="CS90" i="64" s="1"/>
  <c r="CR2185" i="64" a="1"/>
  <c r="CR2185" i="64" s="1"/>
  <c r="DF54" i="64" a="1"/>
  <c r="DF54" i="64" s="1"/>
  <c r="DF90" i="64" a="1"/>
  <c r="DF90" i="64" s="1"/>
  <c r="DF413" i="64" a="1"/>
  <c r="DF413" i="64" s="1"/>
  <c r="DH91" i="64" a="1"/>
  <c r="DH91" i="64" s="1"/>
  <c r="DH1763" i="64" a="1"/>
  <c r="DH1763" i="64" s="1"/>
  <c r="DE1240" i="64" a="1"/>
  <c r="DE1240" i="64" s="1"/>
  <c r="DE90" i="64" a="1"/>
  <c r="DE90" i="64" s="1"/>
  <c r="DH1886" i="64" a="1"/>
  <c r="DH1886" i="64" s="1"/>
  <c r="DH1894" i="64" s="1"/>
  <c r="DH54" i="64" a="1"/>
  <c r="DH54" i="64" s="1"/>
  <c r="DG89" i="64" a="1"/>
  <c r="DG89" i="64" s="1"/>
  <c r="DF59" i="64" a="1"/>
  <c r="DF59" i="64" s="1"/>
  <c r="CU2017" i="64" a="1"/>
  <c r="CU2017" i="64" s="1"/>
  <c r="CV2017" i="64" a="1"/>
  <c r="CV2017" i="64" s="1"/>
  <c r="CY1238" i="64" a="1"/>
  <c r="CY1238" i="64" s="1"/>
  <c r="CQ1764" i="64" a="1"/>
  <c r="CQ1764" i="64" s="1"/>
  <c r="CO1764" i="64" a="1"/>
  <c r="CO1764" i="64" s="1"/>
  <c r="CW1754" i="64" a="1"/>
  <c r="CW1754" i="64" s="1"/>
  <c r="CZ59" i="64" a="1"/>
  <c r="CZ59" i="64" s="1"/>
  <c r="CT75" i="64" a="1"/>
  <c r="CT75" i="64" s="1"/>
  <c r="CO1240" i="64" a="1"/>
  <c r="CO1240" i="64" s="1"/>
  <c r="DD1754" i="64" a="1"/>
  <c r="DD1754" i="64" s="1"/>
  <c r="CO1754" i="64" a="1"/>
  <c r="CO1754" i="64" s="1"/>
  <c r="CT1238" i="64" a="1"/>
  <c r="CT1238" i="64" s="1"/>
  <c r="CP1983" i="64" a="1"/>
  <c r="CP1983" i="64" s="1"/>
  <c r="CQ1754" i="64" a="1"/>
  <c r="CQ1754" i="64" s="1"/>
  <c r="DB1240" i="64" a="1"/>
  <c r="DB1240" i="64" s="1"/>
  <c r="DC75" i="64" a="1"/>
  <c r="DC75" i="64" s="1"/>
  <c r="CW1755" i="64" a="1"/>
  <c r="CW1755" i="64" s="1"/>
  <c r="CV1764" i="64" a="1"/>
  <c r="CV1764" i="64" s="1"/>
  <c r="CO1746" i="64" a="1"/>
  <c r="CO1746" i="64" s="1"/>
  <c r="CX413" i="64" a="1"/>
  <c r="CX413" i="64" s="1"/>
  <c r="CR1745" i="64" a="1"/>
  <c r="CR1745" i="64" s="1"/>
  <c r="DD1763" i="64" a="1"/>
  <c r="DD1763" i="64" s="1"/>
  <c r="CQ75" i="64" a="1"/>
  <c r="CQ75" i="64" s="1"/>
  <c r="CT1755" i="64" a="1"/>
  <c r="CT1755" i="64" s="1"/>
  <c r="CR1240" i="64" a="1"/>
  <c r="CR1240" i="64" s="1"/>
  <c r="CR1983" i="64" a="1"/>
  <c r="CR1983" i="64" s="1"/>
  <c r="CX1754" i="64" a="1"/>
  <c r="CX1754" i="64" s="1"/>
  <c r="DC2017" i="64" a="1"/>
  <c r="DC2017" i="64" s="1"/>
  <c r="CW1983" i="64" a="1"/>
  <c r="CW1983" i="64" s="1"/>
  <c r="CV1754" i="64" a="1"/>
  <c r="CV1754" i="64" s="1"/>
  <c r="CV91" i="64" a="1"/>
  <c r="CV91" i="64" s="1"/>
  <c r="CW413" i="64" a="1"/>
  <c r="CW413" i="64" s="1"/>
  <c r="CS91" i="64" a="1"/>
  <c r="CS91" i="64" s="1"/>
  <c r="DC92" i="64" a="1"/>
  <c r="DC92" i="64" s="1"/>
  <c r="CQ1238" i="64" a="1"/>
  <c r="CQ1238" i="64" s="1"/>
  <c r="CR1923" i="64" a="1"/>
  <c r="CR1923" i="64" s="1"/>
  <c r="CO2185" i="64" a="1"/>
  <c r="CO2185" i="64" s="1"/>
  <c r="CR92" i="64" a="1"/>
  <c r="CR92" i="64" s="1"/>
  <c r="DB1745" i="64" a="1"/>
  <c r="DB1745" i="64" s="1"/>
  <c r="DA413" i="64" a="1"/>
  <c r="DA413" i="64" s="1"/>
  <c r="CZ54" i="64" a="1"/>
  <c r="CZ54" i="64" s="1"/>
  <c r="CW1886" i="64" a="1"/>
  <c r="CW1886" i="64" s="1"/>
  <c r="CW1894" i="64" s="1"/>
  <c r="CW1719" i="64" a="1"/>
  <c r="CW1719" i="64" s="1"/>
  <c r="CX90" i="64" a="1"/>
  <c r="CX90" i="64" s="1"/>
  <c r="CW89" i="64" a="1"/>
  <c r="CW89" i="64" s="1"/>
  <c r="CT245" i="64" a="1"/>
  <c r="CT245" i="64" s="1"/>
  <c r="DL466" i="64" a="1"/>
  <c r="DL466" i="64" s="1"/>
  <c r="DL467" i="64" s="1"/>
  <c r="DB90" i="64" a="1"/>
  <c r="DB90" i="64" s="1"/>
  <c r="DA54" i="64" a="1"/>
  <c r="DA54" i="64" s="1"/>
  <c r="DB54" i="64" a="1"/>
  <c r="DB54" i="64" s="1"/>
  <c r="DA2164" i="64" a="1"/>
  <c r="DA2164" i="64" s="1"/>
  <c r="DC2144" i="64" a="1"/>
  <c r="DC2144" i="64" s="1"/>
  <c r="DD1755" i="64" a="1"/>
  <c r="DD1755" i="64" s="1"/>
  <c r="DA91" i="64" a="1"/>
  <c r="DA91" i="64" s="1"/>
  <c r="DA1721" i="64" a="1"/>
  <c r="DA1721" i="64" s="1"/>
  <c r="DC1721" i="64" a="1"/>
  <c r="DC1721" i="64" s="1"/>
  <c r="DD40" i="64" a="1"/>
  <c r="DD40" i="64" s="1"/>
  <c r="DD668" i="64" s="1"/>
  <c r="DC91" i="64" a="1"/>
  <c r="DC91" i="64" s="1"/>
  <c r="DB2144" i="64" a="1"/>
  <c r="DB2144" i="64" s="1"/>
  <c r="DC2185" i="64" a="1"/>
  <c r="DC2185" i="64" s="1"/>
  <c r="DA75" i="64" a="1"/>
  <c r="DA75" i="64" s="1"/>
  <c r="DC1763" i="64" a="1"/>
  <c r="DC1763" i="64" s="1"/>
  <c r="DB2185" i="64" a="1"/>
  <c r="DB2185" i="64" s="1"/>
  <c r="DC1754" i="64" a="1"/>
  <c r="DC1754" i="64" s="1"/>
  <c r="DD1764" i="64" a="1"/>
  <c r="DD1764" i="64" s="1"/>
  <c r="DB40" i="64" a="1"/>
  <c r="DB40" i="64" s="1"/>
  <c r="DB668" i="64" s="1"/>
  <c r="DB1764" i="64" a="1"/>
  <c r="DB1764" i="64" s="1"/>
  <c r="DB1886" i="64" a="1"/>
  <c r="DB1886" i="64" s="1"/>
  <c r="DB1894" i="64" s="1"/>
  <c r="DC175" i="64" a="1"/>
  <c r="DC175" i="64" s="1"/>
  <c r="DA2017" i="64" a="1"/>
  <c r="DA2017" i="64" s="1"/>
  <c r="DA90" i="64" a="1"/>
  <c r="DA90" i="64" s="1"/>
  <c r="DB1755" i="64" a="1"/>
  <c r="DB1755" i="64" s="1"/>
  <c r="DD2164" i="64" a="1"/>
  <c r="DD2164" i="64" s="1"/>
  <c r="DA1746" i="64" a="1"/>
  <c r="DA1746" i="64" s="1"/>
  <c r="DB1983" i="64" a="1"/>
  <c r="DB1983" i="64" s="1"/>
  <c r="DB1721" i="64" a="1"/>
  <c r="DB1721" i="64" s="1"/>
  <c r="DA2185" i="64" a="1"/>
  <c r="DA2185" i="64" s="1"/>
  <c r="CZ1721" i="64" a="1"/>
  <c r="CZ1721" i="64" s="1"/>
  <c r="CX1719" i="64" a="1"/>
  <c r="CX1719" i="64" s="1"/>
  <c r="CU75" i="64" a="1"/>
  <c r="CU75" i="64" s="1"/>
  <c r="CU1755" i="64" a="1"/>
  <c r="CU1755" i="64" s="1"/>
  <c r="CW1763" i="64" a="1"/>
  <c r="CW1763" i="64" s="1"/>
  <c r="CR1764" i="64" a="1"/>
  <c r="CR1764" i="64" s="1"/>
  <c r="DA175" i="64" a="1"/>
  <c r="DA175" i="64" s="1"/>
  <c r="DD2017" i="64" a="1"/>
  <c r="DD2017" i="64" s="1"/>
  <c r="DD89" i="64" a="1"/>
  <c r="DD89" i="64" s="1"/>
  <c r="DB89" i="64" a="1"/>
  <c r="DB89" i="64" s="1"/>
  <c r="DC1240" i="64" a="1"/>
  <c r="DC1240" i="64" s="1"/>
  <c r="DD91" i="64" a="1"/>
  <c r="DD91" i="64" s="1"/>
  <c r="CQ1745" i="64" a="1"/>
  <c r="CQ1745" i="64" s="1"/>
  <c r="CQ1719" i="64" a="1"/>
  <c r="CQ1719" i="64" s="1"/>
  <c r="CR1238" i="64" a="1"/>
  <c r="CR1238" i="64" s="1"/>
  <c r="CR2164" i="64" a="1"/>
  <c r="CR2164" i="64" s="1"/>
  <c r="CS245" i="64" a="1"/>
  <c r="CS245" i="64" s="1"/>
  <c r="CO2164" i="64" a="1"/>
  <c r="CO2164" i="64" s="1"/>
  <c r="CT413" i="64" a="1"/>
  <c r="CT413" i="64" s="1"/>
  <c r="CO1719" i="64" a="1"/>
  <c r="CO1719" i="64" s="1"/>
  <c r="CT54" i="64" a="1"/>
  <c r="CT54" i="64" s="1"/>
  <c r="CR90" i="64" a="1"/>
  <c r="CR90" i="64" s="1"/>
  <c r="CS413" i="64" a="1"/>
  <c r="CS413" i="64" s="1"/>
  <c r="DB1763" i="64" a="1"/>
  <c r="DB1763" i="64" s="1"/>
  <c r="DD413" i="64" a="1"/>
  <c r="DD413" i="64" s="1"/>
  <c r="DA1763" i="64" a="1"/>
  <c r="DA1763" i="64" s="1"/>
  <c r="DC59" i="64" a="1"/>
  <c r="DC59" i="64" s="1"/>
  <c r="DH2144" i="64" a="1"/>
  <c r="DH2144" i="64" s="1"/>
  <c r="DG2164" i="64" a="1"/>
  <c r="DG2164" i="64" s="1"/>
  <c r="DE1764" i="64" a="1"/>
  <c r="DE1764" i="64" s="1"/>
  <c r="DE2185" i="64" a="1"/>
  <c r="DE2185" i="64" s="1"/>
  <c r="DF92" i="64" a="1"/>
  <c r="DF92" i="64" s="1"/>
  <c r="DH1745" i="64" a="1"/>
  <c r="DH1745" i="64" s="1"/>
  <c r="DG54" i="64" a="1"/>
  <c r="DG54" i="64" s="1"/>
  <c r="DG92" i="64" a="1"/>
  <c r="DG92" i="64" s="1"/>
  <c r="DH75" i="64" a="1"/>
  <c r="DH75" i="64" s="1"/>
  <c r="DF1983" i="64" a="1"/>
  <c r="DF1983" i="64" s="1"/>
  <c r="DF2017" i="64" a="1"/>
  <c r="DF2017" i="64" s="1"/>
  <c r="DH1721" i="64" a="1"/>
  <c r="DH1721" i="64" s="1"/>
  <c r="DF1746" i="64" a="1"/>
  <c r="DF1746" i="64" s="1"/>
  <c r="DH175" i="64" a="1"/>
  <c r="DH175" i="64" s="1"/>
  <c r="DH1764" i="64" a="1"/>
  <c r="DH1764" i="64" s="1"/>
  <c r="DE1886" i="64" a="1"/>
  <c r="DE1886" i="64" s="1"/>
  <c r="DE1894" i="64" s="1"/>
  <c r="DH40" i="64" a="1"/>
  <c r="DH40" i="64" s="1"/>
  <c r="DH668" i="64" s="1"/>
  <c r="CT2144" i="64" a="1"/>
  <c r="CT2144" i="64" s="1"/>
  <c r="CV90" i="64" a="1"/>
  <c r="CV90" i="64" s="1"/>
  <c r="CQ1240" i="64" a="1"/>
  <c r="CQ1240" i="64" s="1"/>
  <c r="CO75" i="64" a="1"/>
  <c r="CO75" i="64" s="1"/>
  <c r="CQ1763" i="64" a="1"/>
  <c r="CQ1763" i="64" s="1"/>
  <c r="CV92" i="64" a="1"/>
  <c r="CV92" i="64" s="1"/>
  <c r="CQ2185" i="64" a="1"/>
  <c r="CQ2185" i="64" s="1"/>
  <c r="CT1719" i="64" a="1"/>
  <c r="CT1719" i="64" s="1"/>
  <c r="CZ2144" i="64" a="1"/>
  <c r="CZ2144" i="64" s="1"/>
  <c r="CS1745" i="64" a="1"/>
  <c r="CS1745" i="64" s="1"/>
  <c r="DC413" i="64" a="1"/>
  <c r="DC413" i="64" s="1"/>
  <c r="CU59" i="64" a="1"/>
  <c r="CU59" i="64" s="1"/>
  <c r="CU89" i="64" a="1"/>
  <c r="CU89" i="64" s="1"/>
  <c r="CT1721" i="64" a="1"/>
  <c r="CT1721" i="64" s="1"/>
  <c r="CT1886" i="64" a="1"/>
  <c r="CT1886" i="64" s="1"/>
  <c r="CT1894" i="64" s="1"/>
  <c r="DC245" i="64" a="1"/>
  <c r="DC245" i="64" s="1"/>
  <c r="DD1240" i="64" a="1"/>
  <c r="DD1240" i="64" s="1"/>
  <c r="CZ2017" i="64" a="1"/>
  <c r="CZ2017" i="64" s="1"/>
  <c r="CV1755" i="64" a="1"/>
  <c r="CV1755" i="64" s="1"/>
  <c r="CP1755" i="64" a="1"/>
  <c r="CP1755" i="64" s="1"/>
  <c r="CZ1238" i="64" a="1"/>
  <c r="CZ1238" i="64" s="1"/>
  <c r="CP413" i="64" a="1"/>
  <c r="CP413" i="64" s="1"/>
  <c r="DC54" i="64" a="1"/>
  <c r="DC54" i="64" s="1"/>
  <c r="CS1764" i="64" a="1"/>
  <c r="CS1764" i="64" s="1"/>
  <c r="CY1754" i="64" a="1"/>
  <c r="CY1754" i="64" s="1"/>
  <c r="CX245" i="64" a="1"/>
  <c r="CX245" i="64" s="1"/>
  <c r="CR413" i="64" a="1"/>
  <c r="CR413" i="64" s="1"/>
  <c r="CS1983" i="64" a="1"/>
  <c r="CS1983" i="64" s="1"/>
  <c r="DD175" i="64" a="1"/>
  <c r="DD175" i="64" s="1"/>
  <c r="CX1886" i="64" a="1"/>
  <c r="CX1886" i="64" s="1"/>
  <c r="CX1894" i="64" s="1"/>
  <c r="CQ413" i="64" a="1"/>
  <c r="CQ413" i="64" s="1"/>
  <c r="CV2144" i="64" a="1"/>
  <c r="CV2144" i="64" s="1"/>
  <c r="CY1886" i="64" a="1"/>
  <c r="CY1886" i="64" s="1"/>
  <c r="CY1894" i="64" s="1"/>
  <c r="DA40" i="64" a="1"/>
  <c r="DA40" i="64" s="1"/>
  <c r="DA668" i="64" s="1"/>
  <c r="DB1746" i="64" a="1"/>
  <c r="DB1746" i="64" s="1"/>
  <c r="CP90" i="64" a="1"/>
  <c r="CP90" i="64" s="1"/>
  <c r="CV1745" i="64" a="1"/>
  <c r="CV1745" i="64" s="1"/>
  <c r="CW1238" i="64" a="1"/>
  <c r="CW1238" i="64" s="1"/>
  <c r="CR1719" i="64" a="1"/>
  <c r="CR1719" i="64" s="1"/>
  <c r="DC1983" i="64" a="1"/>
  <c r="DC1983" i="64" s="1"/>
  <c r="DD1745" i="64" a="1"/>
  <c r="DD1745" i="64" s="1"/>
  <c r="CZ1763" i="64" a="1"/>
  <c r="CZ1763" i="64" s="1"/>
  <c r="CX1721" i="64" a="1"/>
  <c r="CX1721" i="64" s="1"/>
  <c r="CW1746" i="64" a="1"/>
  <c r="CW1746" i="64" s="1"/>
  <c r="CX2185" i="64" a="1"/>
  <c r="CX2185" i="64" s="1"/>
  <c r="DE2017" i="64" a="1"/>
  <c r="DE2017" i="64" s="1"/>
  <c r="CW2017" i="64" a="1"/>
  <c r="CW2017" i="64" s="1"/>
  <c r="CS1746" i="64" a="1"/>
  <c r="CS1746" i="64" s="1"/>
  <c r="DF89" i="64" a="1"/>
  <c r="DF89" i="64" s="1"/>
  <c r="DG1719" i="64" a="1"/>
  <c r="DG1719" i="64" s="1"/>
  <c r="DG245" i="64" a="1"/>
  <c r="DG245" i="64" s="1"/>
  <c r="DH1746" i="64" a="1"/>
  <c r="DH1746" i="64" s="1"/>
  <c r="DF175" i="64" a="1"/>
  <c r="DF175" i="64" s="1"/>
  <c r="DG1721" i="64" a="1"/>
  <c r="DG1721" i="64" s="1"/>
  <c r="DH1238" i="64" a="1"/>
  <c r="DH1238" i="64" s="1"/>
  <c r="DE1238" i="64" a="1"/>
  <c r="DE1238" i="64" s="1"/>
  <c r="DE59" i="64" a="1"/>
  <c r="DE59" i="64" s="1"/>
  <c r="DG2017" i="64" a="1"/>
  <c r="DG2017" i="64" s="1"/>
  <c r="DH1754" i="64" a="1"/>
  <c r="DH1754" i="64" s="1"/>
  <c r="DH413" i="64" a="1"/>
  <c r="DH413" i="64" s="1"/>
  <c r="DE1983" i="64" a="1"/>
  <c r="DE1983" i="64" s="1"/>
  <c r="DG1886" i="64" a="1"/>
  <c r="DG1886" i="64" s="1"/>
  <c r="DG1894" i="64" s="1"/>
  <c r="CU1763" i="64" a="1"/>
  <c r="CU1763" i="64" s="1"/>
  <c r="CZ1983" i="64" a="1"/>
  <c r="CZ1983" i="64" s="1"/>
  <c r="DB59" i="64" a="1"/>
  <c r="DB59" i="64" s="1"/>
  <c r="CR89" i="64" a="1"/>
  <c r="CR89" i="64" s="1"/>
  <c r="CO1923" i="64" a="1"/>
  <c r="CO1923" i="64" s="1"/>
  <c r="CY1240" i="64" a="1"/>
  <c r="CY1240" i="64" s="1"/>
  <c r="CQ1886" i="64" a="1"/>
  <c r="CQ1886" i="64" s="1"/>
  <c r="CQ1894" i="64" s="1"/>
  <c r="CV2185" i="64" a="1"/>
  <c r="CV2185" i="64" s="1"/>
  <c r="CY1721" i="64" a="1"/>
  <c r="CY1721" i="64" s="1"/>
  <c r="CQ40" i="64" a="1"/>
  <c r="CQ40" i="64" s="1"/>
  <c r="CQ668" i="64" s="1"/>
  <c r="DB75" i="64" a="1"/>
  <c r="DB75" i="64" s="1"/>
  <c r="CQ90" i="64" a="1"/>
  <c r="CQ90" i="64" s="1"/>
  <c r="CS2164" i="64" a="1"/>
  <c r="CS2164" i="64" s="1"/>
  <c r="CZ175" i="64" a="1"/>
  <c r="CZ175" i="64" s="1"/>
  <c r="CR175" i="64" a="1"/>
  <c r="CR175" i="64" s="1"/>
  <c r="DD90" i="64" a="1"/>
  <c r="DD90" i="64" s="1"/>
  <c r="DD1746" i="64" a="1"/>
  <c r="DD1746" i="64" s="1"/>
  <c r="CQ92" i="64" a="1"/>
  <c r="CQ92" i="64" s="1"/>
  <c r="CU2185" i="64" a="1"/>
  <c r="CU2185" i="64" s="1"/>
  <c r="CR1754" i="64" a="1"/>
  <c r="CR1754" i="64" s="1"/>
  <c r="CS2017" i="64" a="1"/>
  <c r="CS2017" i="64" s="1"/>
  <c r="DC89" i="64" a="1"/>
  <c r="DC89" i="64" s="1"/>
  <c r="DD59" i="64" a="1"/>
  <c r="DD59" i="64" s="1"/>
  <c r="CP54" i="64" a="1"/>
  <c r="CP54" i="64" s="1"/>
  <c r="CU1721" i="64" a="1"/>
  <c r="CU1721" i="64" s="1"/>
  <c r="CZ91" i="64" a="1"/>
  <c r="CZ91" i="64" s="1"/>
  <c r="CR2144" i="64" a="1"/>
  <c r="CR2144" i="64" s="1"/>
  <c r="CT1763" i="64" a="1"/>
  <c r="CT1763" i="64" s="1"/>
  <c r="DB1719" i="64" a="1"/>
  <c r="DB1719" i="64" s="1"/>
  <c r="CU245" i="64" a="1"/>
  <c r="CU245" i="64" s="1"/>
  <c r="CV413" i="64" a="1"/>
  <c r="CV413" i="64" s="1"/>
  <c r="CT2164" i="64" a="1"/>
  <c r="CT2164" i="64" s="1"/>
  <c r="CO91" i="64" a="1"/>
  <c r="CO91" i="64" s="1"/>
  <c r="DC1755" i="64" a="1"/>
  <c r="DC1755" i="64" s="1"/>
  <c r="DA59" i="64" a="1"/>
  <c r="DA59" i="64" s="1"/>
  <c r="CQ245" i="64" a="1"/>
  <c r="CQ245" i="64" s="1"/>
  <c r="CV1240" i="64" a="1"/>
  <c r="CV1240" i="64" s="1"/>
  <c r="CU1746" i="64" a="1"/>
  <c r="CU1746" i="64" s="1"/>
  <c r="CS59" i="64" a="1"/>
  <c r="CS59" i="64" s="1"/>
  <c r="DB2017" i="64" a="1"/>
  <c r="DB2017" i="64" s="1"/>
  <c r="DD75" i="64" a="1"/>
  <c r="DD75" i="64" s="1"/>
  <c r="CU2164" i="64" a="1"/>
  <c r="CU2164" i="64" s="1"/>
  <c r="CX1764" i="64" a="1"/>
  <c r="CX1764" i="64" s="1"/>
  <c r="CY245" i="64" a="1"/>
  <c r="CY245" i="64" s="1"/>
  <c r="CY92" i="64" a="1"/>
  <c r="CY92" i="64" s="1"/>
  <c r="CU413" i="64" a="1"/>
  <c r="CU413" i="64" s="1"/>
  <c r="CY1746" i="64" a="1"/>
  <c r="CY1746" i="64" s="1"/>
  <c r="CY1983" i="64" a="1"/>
  <c r="CY1983" i="64" s="1"/>
  <c r="DH2164" i="64" a="1"/>
  <c r="DH2164" i="64" s="1"/>
  <c r="DF1763" i="64" a="1"/>
  <c r="DF1763" i="64" s="1"/>
  <c r="DE1745" i="64" a="1"/>
  <c r="DE1745" i="64" s="1"/>
  <c r="DE1763" i="64" a="1"/>
  <c r="DE1763" i="64" s="1"/>
  <c r="DG413" i="64" a="1"/>
  <c r="DG413" i="64" s="1"/>
  <c r="DG1746" i="64" a="1"/>
  <c r="DG1746" i="64" s="1"/>
  <c r="DF1240" i="64" a="1"/>
  <c r="DF1240" i="64" s="1"/>
  <c r="DE40" i="64" a="1"/>
  <c r="DE40" i="64" s="1"/>
  <c r="DE668" i="64" s="1"/>
  <c r="DH1983" i="64" a="1"/>
  <c r="DH1983" i="64" s="1"/>
  <c r="DH90" i="64" a="1"/>
  <c r="DH90" i="64" s="1"/>
  <c r="DG1238" i="64" a="1"/>
  <c r="DG1238" i="64" s="1"/>
  <c r="DE54" i="64" a="1"/>
  <c r="DE54" i="64" s="1"/>
  <c r="CU1745" i="64" a="1"/>
  <c r="CU1745" i="64" s="1"/>
  <c r="CY1755" i="64" a="1"/>
  <c r="CY1755" i="64" s="1"/>
  <c r="CW1745" i="64" a="1"/>
  <c r="CW1745" i="64" s="1"/>
  <c r="CR91" i="64" a="1"/>
  <c r="CR91" i="64" s="1"/>
  <c r="CU90" i="64" a="1"/>
  <c r="CU90" i="64" s="1"/>
  <c r="CS2144" i="64" a="1"/>
  <c r="CS2144" i="64" s="1"/>
  <c r="CR40" i="64" a="1"/>
  <c r="CR40" i="64" s="1"/>
  <c r="CR668" i="64" s="1"/>
  <c r="CV54" i="64" a="1"/>
  <c r="CV54" i="64" s="1"/>
  <c r="CU1754" i="64" a="1"/>
  <c r="CU1754" i="64" s="1"/>
  <c r="DC1238" i="64" a="1"/>
  <c r="DC1238" i="64" s="1"/>
  <c r="CY90" i="64" a="1"/>
  <c r="CY90" i="64" s="1"/>
  <c r="CU1886" i="64" a="1"/>
  <c r="CU1886" i="64" s="1"/>
  <c r="CU1894" i="64" s="1"/>
  <c r="CV75" i="64" a="1"/>
  <c r="CV75" i="64" s="1"/>
  <c r="CV2164" i="64" a="1"/>
  <c r="CV2164" i="64" s="1"/>
  <c r="CV1763" i="64" a="1"/>
  <c r="CV1763" i="64" s="1"/>
  <c r="DB175" i="64" a="1"/>
  <c r="DB175" i="64" s="1"/>
  <c r="DD2185" i="64" a="1"/>
  <c r="DD2185" i="64" s="1"/>
  <c r="CP1719" i="64" a="1"/>
  <c r="CP1719" i="64" s="1"/>
  <c r="CO90" i="64" a="1"/>
  <c r="CO90" i="64" s="1"/>
  <c r="CP245" i="64" a="1"/>
  <c r="CP245" i="64" s="1"/>
  <c r="CR59" i="64" a="1"/>
  <c r="CR59" i="64" s="1"/>
  <c r="DA245" i="64" a="1"/>
  <c r="DA245" i="64" s="1"/>
  <c r="DD1238" i="64" a="1"/>
  <c r="DD1238" i="64" s="1"/>
  <c r="CY175" i="64" a="1"/>
  <c r="CY175" i="64" s="1"/>
  <c r="CQ91" i="64" a="1"/>
  <c r="CQ91" i="64" s="1"/>
  <c r="CR1886" i="64" a="1"/>
  <c r="CR1886" i="64" s="1"/>
  <c r="CR1894" i="64" s="1"/>
  <c r="CY54" i="64" a="1"/>
  <c r="CY54" i="64" s="1"/>
  <c r="CU175" i="64" a="1"/>
  <c r="CU175" i="64" s="1"/>
  <c r="DD1721" i="64" a="1"/>
  <c r="DD1721" i="64" s="1"/>
  <c r="CT1754" i="64" a="1"/>
  <c r="CT1754" i="64" s="1"/>
  <c r="CT175" i="64" a="1"/>
  <c r="CT175" i="64" s="1"/>
  <c r="CY1745" i="64" a="1"/>
  <c r="CY1745" i="64" s="1"/>
  <c r="CP1763" i="64" a="1"/>
  <c r="CP1763" i="64" s="1"/>
  <c r="DD92" i="64" a="1"/>
  <c r="DD92" i="64" s="1"/>
  <c r="CO1886" i="64" a="1"/>
  <c r="CO1886" i="64" s="1"/>
  <c r="CZ2164" i="64" a="1"/>
  <c r="CZ2164" i="64" s="1"/>
  <c r="CP2144" i="64" a="1"/>
  <c r="CP2144" i="64" s="1"/>
  <c r="CU2144" i="64" a="1"/>
  <c r="CU2144" i="64" s="1"/>
  <c r="CW40" i="64" a="1"/>
  <c r="CW40" i="64" s="1"/>
  <c r="CW668" i="64" s="1"/>
  <c r="DA1764" i="64" a="1"/>
  <c r="DA1764" i="64" s="1"/>
  <c r="DC2164" i="64" a="1"/>
  <c r="DC2164" i="64" s="1"/>
  <c r="CW91" i="64" a="1"/>
  <c r="CW91" i="64" s="1"/>
  <c r="CW1721" i="64" a="1"/>
  <c r="CW1721" i="64" s="1"/>
  <c r="CX1755" i="64" a="1"/>
  <c r="CX1755" i="64" s="1"/>
  <c r="CW54" i="64" a="1"/>
  <c r="CW54" i="64" s="1"/>
  <c r="CV59" i="64" a="1"/>
  <c r="CV59" i="64" s="1"/>
  <c r="CT89" i="64" a="1"/>
  <c r="CT89" i="64" s="1"/>
  <c r="CX75" i="64" a="1"/>
  <c r="CX75" i="64" s="1"/>
  <c r="DE413" i="64" a="1"/>
  <c r="DE413" i="64" s="1"/>
  <c r="DE75" i="64" a="1"/>
  <c r="DE75" i="64" s="1"/>
  <c r="DH245" i="64" a="1"/>
  <c r="DH245" i="64" s="1"/>
  <c r="DG1764" i="64" a="1"/>
  <c r="DG1764" i="64" s="1"/>
  <c r="DG1983" i="64" a="1"/>
  <c r="DG1983" i="64" s="1"/>
  <c r="DH89" i="64" a="1"/>
  <c r="DH89" i="64" s="1"/>
  <c r="DH92" i="64" a="1"/>
  <c r="DH92" i="64" s="1"/>
  <c r="DF1719" i="64" a="1"/>
  <c r="DF1719" i="64" s="1"/>
  <c r="DG91" i="64" a="1"/>
  <c r="DG91" i="64" s="1"/>
  <c r="DG40" i="64" a="1"/>
  <c r="DG40" i="64" s="1"/>
  <c r="DG668" i="64" s="1"/>
  <c r="CR245" i="64" a="1"/>
  <c r="CR245" i="64" s="1"/>
  <c r="CO2017" i="64" a="1"/>
  <c r="CO2017" i="64" s="1"/>
  <c r="CO92" i="64" a="1"/>
  <c r="CO92" i="64" s="1"/>
  <c r="CQ89" i="64" a="1"/>
  <c r="CQ89" i="64" s="1"/>
  <c r="CU1983" i="64" a="1"/>
  <c r="CU1983" i="64" s="1"/>
  <c r="CQ1923" i="64" a="1"/>
  <c r="CQ1923" i="64" s="1"/>
  <c r="CR1763" i="64" a="1"/>
  <c r="CR1763" i="64" s="1"/>
  <c r="CP1886" i="64" a="1"/>
  <c r="CP1886" i="64" s="1"/>
  <c r="CP1894" i="64" s="1"/>
  <c r="CS1240" i="64" a="1"/>
  <c r="CS1240" i="64" s="1"/>
  <c r="DB92" i="64" a="1"/>
  <c r="DB92" i="64" s="1"/>
  <c r="CT2017" i="64" a="1"/>
  <c r="CT2017" i="64" s="1"/>
  <c r="CZ40" i="64" a="1"/>
  <c r="CZ40" i="64" s="1"/>
  <c r="CZ668" i="64" s="1"/>
  <c r="CX2144" i="64" a="1"/>
  <c r="CX2144" i="64" s="1"/>
  <c r="CP1754" i="64" a="1"/>
  <c r="CP1754" i="64" s="1"/>
  <c r="CO1745" i="64" a="1"/>
  <c r="CO1745" i="64" s="1"/>
  <c r="DC1886" i="64" a="1"/>
  <c r="DC1886" i="64" s="1"/>
  <c r="DC1894" i="64" s="1"/>
  <c r="DD2144" i="64" a="1"/>
  <c r="DD2144" i="64" s="1"/>
  <c r="CS75" i="64" a="1"/>
  <c r="CS75" i="64" s="1"/>
  <c r="CP1721" i="64" a="1"/>
  <c r="CP1721" i="64" s="1"/>
  <c r="CY75" i="64" a="1"/>
  <c r="CY75" i="64" s="1"/>
  <c r="CU54" i="64" a="1"/>
  <c r="CU54" i="64" s="1"/>
  <c r="DC1746" i="64" a="1"/>
  <c r="DC1746" i="64" s="1"/>
  <c r="DB91" i="64" a="1"/>
  <c r="DB91" i="64" s="1"/>
  <c r="CY91" i="64" a="1"/>
  <c r="CY91" i="64" s="1"/>
  <c r="CX92" i="64" a="1"/>
  <c r="CX92" i="64" s="1"/>
  <c r="CQ175" i="64" a="1"/>
  <c r="CQ175" i="64" s="1"/>
  <c r="CY89" i="64" a="1"/>
  <c r="CY89" i="64" s="1"/>
  <c r="DC1764" i="64" a="1"/>
  <c r="DC1764" i="64" s="1"/>
  <c r="DB413" i="64" a="1"/>
  <c r="DB413" i="64" s="1"/>
  <c r="CP2185" i="64" a="1"/>
  <c r="CP2185" i="64" s="1"/>
  <c r="CS1754" i="64" a="1"/>
  <c r="CS1754" i="64" s="1"/>
  <c r="CO2144" i="64" a="1"/>
  <c r="CO2144" i="64" s="1"/>
  <c r="CP2017" i="64" a="1"/>
  <c r="CP2017" i="64" s="1"/>
  <c r="DD1719" i="64" a="1"/>
  <c r="DD1719" i="64" s="1"/>
  <c r="CR54" i="64" a="1"/>
  <c r="CR54" i="64" s="1"/>
  <c r="CZ92" i="64" a="1"/>
  <c r="CZ92" i="64" s="1"/>
  <c r="CX54" i="64" a="1"/>
  <c r="CX54" i="64" s="1"/>
  <c r="CS2185" i="64" a="1"/>
  <c r="CS2185" i="64" s="1"/>
  <c r="CO40" i="64" a="1"/>
  <c r="CO40" i="64" s="1"/>
  <c r="CO668" i="64" s="1"/>
  <c r="DD245" i="64" a="1"/>
  <c r="DD245" i="64" s="1"/>
  <c r="CW92" i="64" a="1"/>
  <c r="CW92" i="64" s="1"/>
  <c r="CX89" i="64" a="1"/>
  <c r="CX89" i="64" s="1"/>
  <c r="CY413" i="64" a="1"/>
  <c r="CY413" i="64" s="1"/>
  <c r="CW175" i="64" a="1"/>
  <c r="CW175" i="64" s="1"/>
  <c r="CY2017" i="64" a="1"/>
  <c r="CY2017" i="64" s="1"/>
  <c r="CX40" i="64" a="1"/>
  <c r="CX40" i="64" s="1"/>
  <c r="CX668" i="64" s="1"/>
  <c r="CV1238" i="64" a="1"/>
  <c r="CV1238" i="64" s="1"/>
  <c r="CS1763" i="64" a="1"/>
  <c r="CS1763" i="64" s="1"/>
  <c r="DJ2185" i="64" a="1"/>
  <c r="DJ2185" i="64" s="1"/>
  <c r="DJ1983" i="64" a="1"/>
  <c r="DJ1983" i="64" s="1"/>
  <c r="DJ40" i="64" a="1"/>
  <c r="DJ40" i="64" s="1"/>
  <c r="DJ668" i="64" s="1"/>
  <c r="DL54" i="64" a="1"/>
  <c r="DL54" i="64" s="1"/>
  <c r="DJ2164" i="64" a="1"/>
  <c r="DJ2164" i="64" s="1"/>
  <c r="DJ175" i="64" a="1"/>
  <c r="DJ175" i="64" s="1"/>
  <c r="DL1763" i="64" a="1"/>
  <c r="DL1763" i="64" s="1"/>
  <c r="DL2395" i="64" a="1"/>
  <c r="DL2395" i="64" s="1"/>
  <c r="DJ1240" i="64" a="1"/>
  <c r="DJ1240" i="64" s="1"/>
  <c r="DJ75" i="64" a="1"/>
  <c r="DJ75" i="64" s="1"/>
  <c r="DL1642" i="64" a="1"/>
  <c r="DL1642" i="64" s="1"/>
  <c r="DJ1764" i="64" a="1"/>
  <c r="DJ1764" i="64" s="1"/>
  <c r="DJ89" i="64" a="1"/>
  <c r="DJ89" i="64" s="1"/>
  <c r="DI1240" i="64" a="1"/>
  <c r="DI1240" i="64" s="1"/>
  <c r="DJ1238" i="64" a="1"/>
  <c r="DJ1238" i="64" s="1"/>
  <c r="DL1619" i="64" a="1"/>
  <c r="DL1619" i="64" s="1"/>
  <c r="DI59" i="64" a="1"/>
  <c r="DI59" i="64" s="1"/>
  <c r="DL1667" i="64" a="1"/>
  <c r="DL1667" i="64" s="1"/>
  <c r="DJ1763" i="64" a="1"/>
  <c r="DJ1763" i="64" s="1"/>
  <c r="DJ1746" i="64" a="1"/>
  <c r="DJ1746" i="64" s="1"/>
  <c r="DJ1719" i="64" a="1"/>
  <c r="DJ1719" i="64" s="1"/>
  <c r="DL1214" i="64" a="1"/>
  <c r="DL1214" i="64" s="1"/>
  <c r="DL1086" i="64" a="1"/>
  <c r="DL1086" i="64" s="1"/>
  <c r="DL2453" i="64" s="1"/>
  <c r="DL1395" i="64" a="1"/>
  <c r="DL1395" i="64" s="1"/>
  <c r="DI40" i="64" a="1"/>
  <c r="DI40" i="64" s="1"/>
  <c r="DI668" i="64" s="1"/>
  <c r="DI1754" i="64" a="1"/>
  <c r="DI1754" i="64" s="1"/>
  <c r="DL1983" i="64" a="1"/>
  <c r="DL1983" i="64" s="1"/>
  <c r="DL2421" i="64" a="1"/>
  <c r="DL2421" i="64" s="1"/>
  <c r="DL1613" i="64" a="1"/>
  <c r="DL1613" i="64" s="1"/>
  <c r="DL40" i="64" a="1"/>
  <c r="DL40" i="64" s="1"/>
  <c r="DL668" i="64" s="1"/>
  <c r="DL1886" i="64" a="1"/>
  <c r="DL1886" i="64" s="1"/>
  <c r="DL1894" i="64" s="1"/>
  <c r="DI89" i="64" a="1"/>
  <c r="DI89" i="64" s="1"/>
  <c r="DL645" i="64" a="1"/>
  <c r="DL645" i="64" s="1"/>
  <c r="DL1334" i="64" a="1"/>
  <c r="DL1334" i="64" s="1"/>
  <c r="DI92" i="64" a="1"/>
  <c r="DI92" i="64" s="1"/>
  <c r="DL389" i="64" a="1"/>
  <c r="DL389" i="64" s="1"/>
  <c r="DL1216" i="64" a="1"/>
  <c r="DL1216" i="64" s="1"/>
  <c r="DL1240" i="64" a="1"/>
  <c r="DL1240" i="64" s="1"/>
  <c r="DL412" i="64" a="1"/>
  <c r="DL412" i="64" s="1"/>
  <c r="DL2446" i="64" a="1"/>
  <c r="DL2446" i="64" s="1"/>
  <c r="DI245" i="64" a="1"/>
  <c r="DI245" i="64" s="1"/>
  <c r="DL472" i="64" a="1"/>
  <c r="DL472" i="64" s="1"/>
  <c r="DL568" i="64" a="1"/>
  <c r="DL568" i="64" s="1"/>
  <c r="DL1721" i="64" a="1"/>
  <c r="DL1721" i="64" s="1"/>
  <c r="DL60" i="64" a="1"/>
  <c r="DL60" i="64" s="1"/>
  <c r="DL91" i="64" a="1"/>
  <c r="DL91" i="64" s="1"/>
  <c r="DJ245" i="64" a="1"/>
  <c r="DJ245" i="64" s="1"/>
  <c r="DL2472" i="64" a="1"/>
  <c r="DL2472" i="64" s="1"/>
  <c r="DL1587" i="64" a="1"/>
  <c r="DL1587" i="64" s="1"/>
  <c r="DL1588" i="64" s="1"/>
  <c r="DL1746" i="64" a="1"/>
  <c r="DL1746" i="64" s="1"/>
  <c r="DL413" i="64" a="1"/>
  <c r="DL413" i="64" s="1"/>
  <c r="DL573" i="64" a="1"/>
  <c r="DL573" i="64" s="1"/>
  <c r="DL1507" i="64" a="1"/>
  <c r="DL1507" i="64" s="1"/>
  <c r="DL1466" i="64" a="1"/>
  <c r="DL1466" i="64" s="1"/>
  <c r="DL2185" i="64" a="1"/>
  <c r="DL2185" i="64" s="1"/>
  <c r="DL997" i="64" a="1"/>
  <c r="DL997" i="64" s="1"/>
  <c r="DL245" i="64" a="1"/>
  <c r="DL245" i="64" s="1"/>
  <c r="DI2164" i="64" a="1"/>
  <c r="DI2164" i="64" s="1"/>
  <c r="DJ1755" i="64" a="1"/>
  <c r="DJ1755" i="64" s="1"/>
  <c r="DJ1721" i="64" a="1"/>
  <c r="DJ1721" i="64" s="1"/>
  <c r="DJ1754" i="64" a="1"/>
  <c r="DJ1754" i="64" s="1"/>
  <c r="DJ54" i="64" a="1"/>
  <c r="DJ54" i="64" s="1"/>
  <c r="DJ2017" i="64" a="1"/>
  <c r="DJ2017" i="64" s="1"/>
  <c r="DL647" i="64" a="1"/>
  <c r="DL647" i="64" s="1"/>
  <c r="DL89" i="64" a="1"/>
  <c r="DL89" i="64" s="1"/>
  <c r="DL59" i="64" a="1"/>
  <c r="DL59" i="64" s="1"/>
  <c r="DL175" i="64" a="1"/>
  <c r="DL175" i="64" s="1"/>
  <c r="DI175" i="64" a="1"/>
  <c r="DI175" i="64" s="1"/>
  <c r="DL53" i="64" a="1"/>
  <c r="DL53" i="64" s="1"/>
  <c r="DL945" i="64" a="1"/>
  <c r="DL945" i="64" s="1"/>
  <c r="DL2404" i="64" s="1"/>
  <c r="DL1608" i="64" a="1"/>
  <c r="DL1608" i="64" s="1"/>
  <c r="DI1719" i="64" a="1"/>
  <c r="DI1719" i="64" s="1"/>
  <c r="DL2144" i="64" a="1"/>
  <c r="DL2144" i="64" s="1"/>
  <c r="DI54" i="64" a="1"/>
  <c r="DI54" i="64" s="1"/>
  <c r="DL55" i="64" a="1"/>
  <c r="DL55" i="64" s="1"/>
  <c r="DL1332" i="64" a="1"/>
  <c r="DL1332" i="64" s="1"/>
  <c r="DL1719" i="64" a="1"/>
  <c r="DL1719" i="64" s="1"/>
  <c r="DI413" i="64" a="1"/>
  <c r="DI413" i="64" s="1"/>
  <c r="DL2017" i="64" a="1"/>
  <c r="DL2017" i="64" s="1"/>
  <c r="DL1695" i="64" a="1"/>
  <c r="DL1695" i="64" s="1"/>
  <c r="DL2522" i="64" a="1"/>
  <c r="DL2522" i="64" s="1"/>
  <c r="DL176" i="64" a="1"/>
  <c r="DL176" i="64" s="1"/>
  <c r="DI1745" i="64" a="1"/>
  <c r="DI1745" i="64" s="1"/>
  <c r="DL598" i="64" a="1"/>
  <c r="DL598" i="64" s="1"/>
  <c r="DL1262" i="64" a="1"/>
  <c r="DL1262" i="64" s="1"/>
  <c r="DL2164" i="64" a="1"/>
  <c r="DL2164" i="64" s="1"/>
  <c r="DJ1745" i="64" a="1"/>
  <c r="DJ1745" i="64" s="1"/>
  <c r="DJ1886" i="64" a="1"/>
  <c r="DJ1886" i="64" s="1"/>
  <c r="DJ1894" i="64" s="1"/>
  <c r="DJ413" i="64" a="1"/>
  <c r="DJ413" i="64" s="1"/>
  <c r="DI91" i="64" a="1"/>
  <c r="DI91" i="64" s="1"/>
  <c r="DL2498" i="64" a="1"/>
  <c r="DL2498" i="64" s="1"/>
  <c r="DI1238" i="64" a="1"/>
  <c r="DI1238" i="64" s="1"/>
  <c r="DI2017" i="64" a="1"/>
  <c r="DI2017" i="64" s="1"/>
  <c r="DL1360" i="64" a="1"/>
  <c r="DL1360" i="64" s="1"/>
  <c r="DL1238" i="64" a="1"/>
  <c r="DL1238" i="64" s="1"/>
  <c r="DI75" i="64" a="1"/>
  <c r="DI75" i="64" s="1"/>
  <c r="DL1754" i="64" a="1"/>
  <c r="DL1754" i="64" s="1"/>
  <c r="DI1764" i="64" a="1"/>
  <c r="DI1764" i="64" s="1"/>
  <c r="DI1721" i="64" a="1"/>
  <c r="DI1721" i="64" s="1"/>
  <c r="DI90" i="64" a="1"/>
  <c r="DI90" i="64" s="1"/>
  <c r="DL92" i="64" a="1"/>
  <c r="DL92" i="64" s="1"/>
  <c r="DL1764" i="64" a="1"/>
  <c r="DL1764" i="64" s="1"/>
  <c r="DI1746" i="64" a="1"/>
  <c r="DI1746" i="64" s="1"/>
  <c r="DI1983" i="64" a="1"/>
  <c r="DI1983" i="64" s="1"/>
  <c r="DJ91" i="64" a="1"/>
  <c r="DJ91" i="64" s="1"/>
  <c r="DJ92" i="64" a="1"/>
  <c r="DJ92" i="64" s="1"/>
  <c r="DJ59" i="64" a="1"/>
  <c r="DJ59" i="64" s="1"/>
  <c r="DJ90" i="64" a="1"/>
  <c r="DJ90" i="64" s="1"/>
  <c r="DL1755" i="64" a="1"/>
  <c r="DL1755" i="64" s="1"/>
  <c r="DL1673" i="64" a="1"/>
  <c r="DL1673" i="64" s="1"/>
  <c r="DI1886" i="64" a="1"/>
  <c r="DI1886" i="64" s="1"/>
  <c r="DI1894" i="64" s="1"/>
  <c r="DL1665" i="64" a="1"/>
  <c r="DL1665" i="64" s="1"/>
  <c r="DI1755" i="64" a="1"/>
  <c r="DI1755" i="64" s="1"/>
  <c r="DL90" i="64" a="1"/>
  <c r="DL90" i="64" s="1"/>
  <c r="DI1763" i="64" a="1"/>
  <c r="DI1763" i="64" s="1"/>
  <c r="DL669" i="64" a="1"/>
  <c r="DL669" i="64" s="1"/>
  <c r="DL75" i="64" a="1"/>
  <c r="DL75" i="64" s="1"/>
  <c r="DL1745" i="64" a="1"/>
  <c r="DL1745" i="64" s="1"/>
  <c r="DL1430" i="64" a="1"/>
  <c r="DL1430" i="64" s="1"/>
  <c r="DK1745" i="64" a="1"/>
  <c r="DK1745" i="64" s="1"/>
  <c r="DK1746" i="64" a="1"/>
  <c r="DK1746" i="64" s="1"/>
  <c r="DK1754" i="64" a="1"/>
  <c r="DK1754" i="64" s="1"/>
  <c r="DK1755" i="64" a="1"/>
  <c r="DK1755" i="64" s="1"/>
  <c r="DK1763" i="64" a="1"/>
  <c r="DK1763" i="64" s="1"/>
  <c r="DK1764" i="64" a="1"/>
  <c r="DK1764" i="64" s="1"/>
  <c r="DK1886" i="64" a="1"/>
  <c r="DK1886" i="64" s="1"/>
  <c r="DK1894" i="64" s="1"/>
  <c r="DK54" i="64" a="1"/>
  <c r="DK54" i="64" s="1"/>
  <c r="DK1721" i="64" a="1"/>
  <c r="DK1721" i="64" s="1"/>
  <c r="DK175" i="64" a="1"/>
  <c r="DK175" i="64" s="1"/>
  <c r="DK40" i="64" a="1"/>
  <c r="DK40" i="64" s="1"/>
  <c r="DK668" i="64" s="1"/>
  <c r="DK1719" i="64" a="1"/>
  <c r="DK1719" i="64" s="1"/>
  <c r="DK92" i="64" a="1"/>
  <c r="DK92" i="64" s="1"/>
  <c r="DK1240" i="64" a="1"/>
  <c r="DK1240" i="64" s="1"/>
  <c r="DK91" i="64" a="1"/>
  <c r="DK91" i="64" s="1"/>
  <c r="DK1238" i="64" a="1"/>
  <c r="DK1238" i="64" s="1"/>
  <c r="DK90" i="64" a="1"/>
  <c r="DK90" i="64" s="1"/>
  <c r="DK413" i="64" a="1"/>
  <c r="DK413" i="64" s="1"/>
  <c r="DK89" i="64" a="1"/>
  <c r="DK89" i="64" s="1"/>
  <c r="DK2017" i="64" a="1"/>
  <c r="DK2017" i="64" s="1"/>
  <c r="DK245" i="64" a="1"/>
  <c r="DK245" i="64" s="1"/>
  <c r="DK75" i="64" a="1"/>
  <c r="DK75" i="64" s="1"/>
  <c r="DK1983" i="64" a="1"/>
  <c r="DK1983" i="64" s="1"/>
  <c r="DK59" i="64" a="1"/>
  <c r="DK59" i="64" s="1"/>
  <c r="DK2185" i="64" a="1"/>
  <c r="DK2185" i="64" s="1"/>
  <c r="DK2164" i="64" a="1"/>
  <c r="DK2164" i="64" s="1"/>
  <c r="DF2185" i="64" a="1"/>
  <c r="DF2185" i="64" s="1"/>
  <c r="DI2185" i="64" a="1"/>
  <c r="DI2185" i="64" s="1"/>
  <c r="DI2144" i="64" a="1"/>
  <c r="DI2144" i="64" s="1"/>
  <c r="DK2144" i="64" a="1"/>
  <c r="DK2144" i="64" s="1"/>
  <c r="DJ2144" i="64" a="1"/>
  <c r="DJ2144" i="64" s="1"/>
  <c r="DF2144" i="64" a="1"/>
  <c r="DF2144" i="64" s="1"/>
  <c r="AR1857" i="64"/>
  <c r="AQ1859" i="64"/>
  <c r="AR1836" i="64"/>
  <c r="AR1838" i="64" s="1"/>
  <c r="CP2498" i="64" a="1"/>
  <c r="CP2498" i="64" s="1"/>
  <c r="DF2498" i="64" a="1"/>
  <c r="DF2498" i="64" s="1"/>
  <c r="DA2498" i="64" a="1"/>
  <c r="DA2498" i="64" s="1"/>
  <c r="CU2498" i="64" a="1"/>
  <c r="CU2498" i="64" s="1"/>
  <c r="DC2498" i="64" a="1"/>
  <c r="DC2498" i="64" s="1"/>
  <c r="DH2498" i="64" a="1"/>
  <c r="DH2498" i="64" s="1"/>
  <c r="DE2498" i="64" a="1"/>
  <c r="DE2498" i="64" s="1"/>
  <c r="DI2498" i="64" a="1"/>
  <c r="DI2498" i="64" s="1"/>
  <c r="CV2498" i="64" a="1"/>
  <c r="CV2498" i="64" s="1"/>
  <c r="CS2498" i="64" a="1"/>
  <c r="CS2498" i="64" s="1"/>
  <c r="CR2498" i="64" a="1"/>
  <c r="CR2498" i="64" s="1"/>
  <c r="CO2498" i="64" a="1"/>
  <c r="CO2498" i="64" s="1"/>
  <c r="CX2498" i="64" a="1"/>
  <c r="CX2498" i="64" s="1"/>
  <c r="DB2498" i="64" a="1"/>
  <c r="DB2498" i="64" s="1"/>
  <c r="CY2498" i="64" a="1"/>
  <c r="CY2498" i="64" s="1"/>
  <c r="CT2498" i="64" a="1"/>
  <c r="CT2498" i="64" s="1"/>
  <c r="CZ2498" i="64" a="1"/>
  <c r="CZ2498" i="64" s="1"/>
  <c r="CW2498" i="64" a="1"/>
  <c r="CW2498" i="64" s="1"/>
  <c r="DJ2498" i="64" a="1"/>
  <c r="DJ2498" i="64" s="1"/>
  <c r="DG2498" i="64" a="1"/>
  <c r="DG2498" i="64" s="1"/>
  <c r="DK2498" i="64" a="1"/>
  <c r="DK2498" i="64" s="1"/>
  <c r="CQ2498" i="64" a="1"/>
  <c r="CQ2498" i="64" s="1"/>
  <c r="DD2498" i="64" a="1"/>
  <c r="DD2498" i="64" s="1"/>
  <c r="DJ1792" i="64"/>
  <c r="DJ1794" i="64" s="1"/>
  <c r="DI1794" i="64"/>
  <c r="V1792" i="64"/>
  <c r="R1957" i="64"/>
  <c r="R1889" i="64"/>
  <c r="R1925" i="64"/>
  <c r="DE437" i="64" a="1"/>
  <c r="CY2330" i="64" a="1"/>
  <c r="DB698" i="64" a="1"/>
  <c r="CQ698" i="64" a="1"/>
  <c r="CS2186" i="64" a="1"/>
  <c r="CX2143" i="64" a="1"/>
  <c r="AW1023" i="64" a="1"/>
  <c r="DA1720" i="64" a="1"/>
  <c r="DI2165" i="64" a="1"/>
  <c r="DJ1720" i="64" a="1"/>
  <c r="DC2165" i="64" a="1"/>
  <c r="CX1720" i="64" a="1"/>
  <c r="DJ437" i="64" a="1"/>
  <c r="DG437" i="64" a="1"/>
  <c r="CW437" i="64" a="1"/>
  <c r="DJ2186" i="64" a="1"/>
  <c r="DB2143" i="64" a="1"/>
  <c r="CP1751" i="64" a="1"/>
  <c r="AX732" i="64" a="1"/>
  <c r="DC2186" i="64" a="1"/>
  <c r="DH1751" i="64" a="1"/>
  <c r="CW2165" i="64" a="1"/>
  <c r="DL698" i="64" a="1"/>
  <c r="DF1750" i="64" a="1"/>
  <c r="CX1750" i="64" a="1"/>
  <c r="CW2186" i="64" a="1"/>
  <c r="DG698" i="64" a="1"/>
  <c r="CR1720" i="64" a="1"/>
  <c r="DG2186" i="64" a="1"/>
  <c r="CQ437" i="64" a="1"/>
  <c r="DL1506" i="64" a="1"/>
  <c r="DJ1750" i="64" a="1"/>
  <c r="DL575" i="64" a="1"/>
  <c r="DL998" i="64" a="1"/>
  <c r="DL599" i="64" a="1"/>
  <c r="CW1750" i="64" a="1"/>
  <c r="CO2186" i="64" a="1"/>
  <c r="DA1751" i="64" a="1"/>
  <c r="DD698" i="64" a="1"/>
  <c r="DD437" i="64" a="1"/>
  <c r="DJ2330" i="64" a="1"/>
  <c r="DD1751" i="64" a="1"/>
  <c r="CY2165" i="64" a="1"/>
  <c r="DD2143" i="64" a="1"/>
  <c r="CR1750" i="64" a="1"/>
  <c r="DI2330" i="64" a="1"/>
  <c r="DC698" i="64" a="1"/>
  <c r="DD2165" i="64" a="1"/>
  <c r="CT2165" i="64" a="1"/>
  <c r="DI698" i="64" a="1"/>
  <c r="DI2143" i="64" a="1"/>
  <c r="DC1720" i="64" a="1"/>
  <c r="CS437" i="64" a="1"/>
  <c r="CX2165" i="64" a="1"/>
  <c r="DK1751" i="64" a="1"/>
  <c r="DL2143" i="64" a="1"/>
  <c r="DG1751" i="64" a="1"/>
  <c r="CO1720" i="64" a="1"/>
  <c r="CO698" i="64" a="1"/>
  <c r="CU698" i="64" a="1"/>
  <c r="CO2165" i="64" a="1"/>
  <c r="CY1720" i="64" a="1"/>
  <c r="CZ2143" i="64" a="1"/>
  <c r="DH698" i="64" a="1"/>
  <c r="CW1751" i="64" a="1"/>
  <c r="CW698" i="64" a="1"/>
  <c r="CT2143" i="64" a="1"/>
  <c r="CV2165" i="64" a="1"/>
  <c r="CQ2165" i="64" a="1"/>
  <c r="DB437" i="64" a="1"/>
  <c r="CT2186" i="64" a="1"/>
  <c r="DG2143" i="64" a="1"/>
  <c r="DD1750" i="64" a="1"/>
  <c r="DL1333" i="64" a="1"/>
  <c r="DL1666" i="64" a="1"/>
  <c r="DG2165" i="64" a="1"/>
  <c r="DB1720" i="64" a="1"/>
  <c r="CP2330" i="64" a="1"/>
  <c r="DB2330" i="64" a="1"/>
  <c r="CR2330" i="64" a="1"/>
  <c r="CP1750" i="64" a="1"/>
  <c r="DB1751" i="64" a="1"/>
  <c r="CX2330" i="64" a="1"/>
  <c r="DL1396" i="64" a="1"/>
  <c r="DF1720" i="64" a="1"/>
  <c r="CY2143" i="64" a="1"/>
  <c r="CU2165" i="64" a="1"/>
  <c r="DH2330" i="64" a="1"/>
  <c r="CQ1720" i="64" a="1"/>
  <c r="CP2186" i="64" a="1"/>
  <c r="DK1750" i="64" a="1"/>
  <c r="DI1750" i="64" a="1"/>
  <c r="DK2186" i="64" a="1"/>
  <c r="CV2143" i="64" a="1"/>
  <c r="CX1751" i="64" a="1"/>
  <c r="DH2186" i="64" a="1"/>
  <c r="CR437" i="64" a="1"/>
  <c r="CQ2186" i="64" a="1"/>
  <c r="DA1750" i="64" a="1"/>
  <c r="CP698" i="64" a="1"/>
  <c r="DJ2165" i="64" a="1"/>
  <c r="DL670" i="64" a="1"/>
  <c r="DK2330" i="64" a="1"/>
  <c r="DI1720" i="64" a="1"/>
  <c r="CR1751" i="64" a="1"/>
  <c r="DA2330" i="64" a="1"/>
  <c r="DL1215" i="64" a="1"/>
  <c r="CQ2330" i="64" a="1"/>
  <c r="DL390" i="64" a="1"/>
  <c r="DF698" i="64" a="1"/>
  <c r="CO437" i="64" a="1"/>
  <c r="DL414" i="64" a="1"/>
  <c r="DA2186" i="64" a="1"/>
  <c r="CT1750" i="64" a="1"/>
  <c r="CV2330" i="64" a="1"/>
  <c r="CV1720" i="64" a="1"/>
  <c r="DL646" i="64" a="1"/>
  <c r="CZ698" i="64" a="1"/>
  <c r="DL1361" i="64" a="1"/>
  <c r="CT2330" i="64" a="1"/>
  <c r="DL2330" i="64" a="1"/>
  <c r="DG2330" i="64" a="1"/>
  <c r="CV2186" i="64" a="1"/>
  <c r="DJ2143" i="64" a="1"/>
  <c r="CU437" i="64" a="1"/>
  <c r="CO2330" i="64" a="1"/>
  <c r="CR698" i="64" a="1"/>
  <c r="DE2330" i="64" a="1"/>
  <c r="DB2186" i="64" a="1"/>
  <c r="CW1720" i="64" a="1"/>
  <c r="CX2186" i="64" a="1"/>
  <c r="DE2186" i="64" a="1"/>
  <c r="CZ437" i="64" a="1"/>
  <c r="CR2143" i="64" a="1"/>
  <c r="CR2186" i="64" a="1"/>
  <c r="CX437" i="64" a="1"/>
  <c r="DA2143" i="64" a="1"/>
  <c r="CY437" i="64" a="1"/>
  <c r="CV698" i="64" a="1"/>
  <c r="DL437" i="64" a="1"/>
  <c r="DH1720" i="64" a="1"/>
  <c r="DH437" i="64" a="1"/>
  <c r="CZ1751" i="64" a="1"/>
  <c r="CT698" i="64" a="1"/>
  <c r="DC2330" i="64" a="1"/>
  <c r="CY2186" i="64" a="1"/>
  <c r="CS2165" i="64" a="1"/>
  <c r="CS2330" i="64" a="1"/>
  <c r="DC1750" i="64" a="1"/>
  <c r="CU2186" i="64" a="1"/>
  <c r="DH2143" i="64" a="1"/>
  <c r="CQ1750" i="64" a="1"/>
  <c r="CZ2330" i="64" a="1"/>
  <c r="DK437" i="64" a="1"/>
  <c r="DH1750" i="64" a="1"/>
  <c r="CV1750" i="64" a="1"/>
  <c r="DE1750" i="64" a="1"/>
  <c r="DL1263" i="64" a="1"/>
  <c r="DF2330" i="64" a="1"/>
  <c r="CT1751" i="64" a="1"/>
  <c r="CZ2165" i="64" a="1"/>
  <c r="DA2165" i="64" a="1"/>
  <c r="DA437" i="64" a="1"/>
  <c r="CZ2186" i="64" a="1"/>
  <c r="DE698" i="64" a="1"/>
  <c r="DL2186" i="64" a="1"/>
  <c r="CU1751" i="64" a="1"/>
  <c r="DI2186" i="64" a="1"/>
  <c r="DK698" i="64" a="1"/>
  <c r="DE2165" i="64" a="1"/>
  <c r="DI437" i="64" a="1"/>
  <c r="DL2165" i="64" a="1"/>
  <c r="DH2165" i="64" a="1"/>
  <c r="CS698" i="64" a="1"/>
  <c r="DK2165" i="64" a="1"/>
  <c r="DB1750" i="64" a="1"/>
  <c r="CO1750" i="64" a="1"/>
  <c r="CV437" i="64" a="1"/>
  <c r="CQ1751" i="64" a="1"/>
  <c r="DF437" i="64" a="1"/>
  <c r="CN698" i="64" a="1"/>
  <c r="CS2143" i="64" a="1"/>
  <c r="CY1751" i="64" a="1"/>
  <c r="CY698" i="64" a="1"/>
  <c r="DF2186" i="64" a="1"/>
  <c r="CZ1720" i="64" a="1"/>
  <c r="CP437" i="64" a="1"/>
  <c r="CV1751" i="64" a="1"/>
  <c r="CS1751" i="64" a="1"/>
  <c r="CU2330" i="64" a="1"/>
  <c r="CP1720" i="64" a="1"/>
  <c r="DD2186" i="64" a="1"/>
  <c r="DK2143" i="64" a="1"/>
  <c r="DL1720" i="64" a="1"/>
  <c r="DF1751" i="64" a="1"/>
  <c r="CR2165" i="64" a="1"/>
  <c r="AX772" i="64" a="1"/>
  <c r="CX698" i="64" a="1"/>
  <c r="DB2165" i="64" a="1"/>
  <c r="DD2330" i="64" a="1"/>
  <c r="DL1612" i="64" a="1"/>
  <c r="DL1643" i="64" a="1"/>
  <c r="AX1136" i="64" a="1"/>
  <c r="AX1046" i="64"/>
  <c r="DJ698" i="64" a="1"/>
  <c r="DJ1751" i="64" a="1"/>
  <c r="DG1720" i="64" a="1"/>
  <c r="CT437" i="64" a="1"/>
  <c r="CT1720" i="64" a="1"/>
  <c r="CW2143" i="64" a="1"/>
  <c r="DA698" i="64" a="1"/>
  <c r="CZ1750" i="64" a="1"/>
  <c r="CU1720" i="64" a="1"/>
  <c r="CS1720" i="64" a="1"/>
  <c r="DF2143" i="64" a="1"/>
  <c r="DF2165" i="64" a="1"/>
  <c r="DL1751" i="64" a="1"/>
  <c r="DE2143" i="64" a="1"/>
  <c r="CQ2143" i="64" a="1"/>
  <c r="DK1720" i="64" a="1"/>
  <c r="DC2143" i="64" a="1"/>
  <c r="DC437" i="64" a="1"/>
  <c r="DE1720" i="64" a="1"/>
  <c r="CP2143" i="64" a="1"/>
  <c r="CW2330" i="64" a="1"/>
  <c r="CU1750" i="64" a="1"/>
  <c r="DL1239" i="64" a="1"/>
  <c r="CP2165" i="64" a="1"/>
  <c r="DD1720" i="64" a="1"/>
  <c r="DG1750" i="64" a="1"/>
  <c r="AX1021" i="64" a="1"/>
  <c r="CU2143" i="64" a="1"/>
  <c r="CO2143" i="64" a="1"/>
  <c r="DI1751" i="64" a="1"/>
  <c r="DL1750" i="64" a="1"/>
  <c r="CO1751" i="64" a="1"/>
  <c r="DL1431" i="64" a="1"/>
  <c r="AV1024" i="64" a="1"/>
  <c r="CS1750" i="64" a="1"/>
  <c r="DC1751" i="64" a="1"/>
  <c r="CY1750" i="64" a="1"/>
  <c r="DE1751" i="64" a="1"/>
  <c r="DL1467" i="64" a="1"/>
  <c r="AY971" i="64" l="1" a="1"/>
  <c r="AY971" i="64" s="1"/>
  <c r="AY972" i="64" a="1"/>
  <c r="AY972" i="64" s="1"/>
  <c r="AX973" i="64"/>
  <c r="AX974" i="64" s="1"/>
  <c r="AX976" i="64" s="1"/>
  <c r="Z512" i="64"/>
  <c r="Z516" i="64"/>
  <c r="AA508" i="64"/>
  <c r="AA510" i="64" s="1"/>
  <c r="AA500" i="64" s="1"/>
  <c r="AA502" i="64" s="1"/>
  <c r="AA503" i="64" s="1"/>
  <c r="AY509" i="64" a="1"/>
  <c r="AY509" i="64" s="1"/>
  <c r="AY498" i="64" a="1"/>
  <c r="AY498" i="64" s="1"/>
  <c r="AY1121" i="64" a="1"/>
  <c r="AY1121" i="64" s="1"/>
  <c r="AY515" i="64" a="1"/>
  <c r="AY515" i="64" s="1"/>
  <c r="AY501" i="64" a="1"/>
  <c r="AY501" i="64" s="1"/>
  <c r="AX126" i="64"/>
  <c r="AX141" i="64"/>
  <c r="AX1136" i="64"/>
  <c r="AY111" i="64" a="1"/>
  <c r="AY111" i="64" s="1"/>
  <c r="AX137" i="64"/>
  <c r="AX140" i="64"/>
  <c r="AX123" i="64"/>
  <c r="AX138" i="64"/>
  <c r="AX124" i="64"/>
  <c r="AX139" i="64"/>
  <c r="AX122" i="64"/>
  <c r="AX125" i="64"/>
  <c r="AW127" i="64"/>
  <c r="AT144" i="64"/>
  <c r="AY133" i="64" a="1"/>
  <c r="AY133" i="64" s="1"/>
  <c r="AY131" i="64" a="1"/>
  <c r="AY131" i="64" s="1"/>
  <c r="AY130" i="64" a="1"/>
  <c r="AY130" i="64" s="1"/>
  <c r="AY117" i="64" a="1"/>
  <c r="AY117" i="64" s="1"/>
  <c r="AY116" i="64" a="1"/>
  <c r="AY116" i="64" s="1"/>
  <c r="AY132" i="64" a="1"/>
  <c r="AY132" i="64" s="1"/>
  <c r="AY134" i="64" a="1"/>
  <c r="AY134" i="64" s="1"/>
  <c r="AY118" i="64" a="1"/>
  <c r="AY118" i="64" s="1"/>
  <c r="AY119" i="64" a="1"/>
  <c r="AY119" i="64" s="1"/>
  <c r="AY115" i="64" a="1"/>
  <c r="AY115" i="64" s="1"/>
  <c r="AU142" i="64"/>
  <c r="AY110" i="64" a="1"/>
  <c r="AY110" i="64" s="1"/>
  <c r="AY109" i="64" a="1"/>
  <c r="AY109" i="64" s="1"/>
  <c r="AY108" i="64" a="1"/>
  <c r="AY108" i="64" s="1"/>
  <c r="AY107" i="64" a="1"/>
  <c r="AY107" i="64" s="1"/>
  <c r="AX112" i="64"/>
  <c r="AY346" i="64" a="1"/>
  <c r="AY346" i="64" s="1"/>
  <c r="BA347" i="64" s="1"/>
  <c r="AY1045" i="64" a="1"/>
  <c r="AY1045" i="64" s="1"/>
  <c r="AU843" i="64"/>
  <c r="AV842" i="64"/>
  <c r="AV843" i="64" s="1"/>
  <c r="AW840" i="64"/>
  <c r="AX839" i="64"/>
  <c r="AX837" i="64"/>
  <c r="AX836" i="64"/>
  <c r="AX835" i="64"/>
  <c r="AX838" i="64"/>
  <c r="AY830" i="64" a="1"/>
  <c r="AY830" i="64" s="1"/>
  <c r="AY829" i="64" a="1"/>
  <c r="AY829" i="64" s="1"/>
  <c r="AY832" i="64" a="1"/>
  <c r="AY832" i="64" s="1"/>
  <c r="AY831" i="64" a="1"/>
  <c r="AY831" i="64" s="1"/>
  <c r="AY828" i="64" a="1"/>
  <c r="AY828" i="64" s="1"/>
  <c r="AX821" i="64"/>
  <c r="AW825" i="64"/>
  <c r="AX820" i="64"/>
  <c r="AX824" i="64"/>
  <c r="AX823" i="64"/>
  <c r="AX822" i="64"/>
  <c r="AY813" i="64" a="1"/>
  <c r="AY813" i="64" s="1"/>
  <c r="AY797" i="64" a="1"/>
  <c r="AY797" i="64" s="1"/>
  <c r="AY805" i="64" s="1"/>
  <c r="AY798" i="64" a="1"/>
  <c r="AY798" i="64" s="1"/>
  <c r="AY806" i="64" s="1"/>
  <c r="AY814" i="64" a="1"/>
  <c r="AY814" i="64" s="1"/>
  <c r="AY799" i="64" a="1"/>
  <c r="AY799" i="64" s="1"/>
  <c r="AY807" i="64" s="1"/>
  <c r="AY800" i="64" a="1"/>
  <c r="AY800" i="64" s="1"/>
  <c r="AY808" i="64" s="1"/>
  <c r="AY801" i="64" a="1"/>
  <c r="AY801" i="64" s="1"/>
  <c r="AY809" i="64" s="1"/>
  <c r="AY815" i="64" a="1"/>
  <c r="AY815" i="64" s="1"/>
  <c r="AY816" i="64" a="1"/>
  <c r="AY816" i="64" s="1"/>
  <c r="AY817" i="64" a="1"/>
  <c r="AY817" i="64" s="1"/>
  <c r="AY208" i="64" a="1"/>
  <c r="AY208" i="64" s="1"/>
  <c r="AY207" i="64" s="1"/>
  <c r="AY209" i="64" a="1"/>
  <c r="AY209" i="64" s="1"/>
  <c r="AX210" i="64"/>
  <c r="AX212" i="64" s="1"/>
  <c r="AX1021" i="64"/>
  <c r="AX772" i="64"/>
  <c r="AX774" i="64" s="1"/>
  <c r="AV1024" i="64"/>
  <c r="AW1023" i="64"/>
  <c r="AY331" i="64" a="1"/>
  <c r="AY331" i="64" s="1"/>
  <c r="AY1020" i="64" a="1"/>
  <c r="AY1020" i="64" s="1"/>
  <c r="AY312" i="64" a="1"/>
  <c r="AY312" i="64" s="1"/>
  <c r="AY773" i="64" a="1"/>
  <c r="AY773" i="64" s="1"/>
  <c r="AY739" i="64" a="1"/>
  <c r="AY739" i="64" s="1"/>
  <c r="AY299" i="64" a="1"/>
  <c r="AY299" i="64" s="1"/>
  <c r="AW736" i="64"/>
  <c r="AX732" i="64"/>
  <c r="AX740" i="64" s="1"/>
  <c r="AY735" i="64" a="1"/>
  <c r="AY735" i="64" s="1"/>
  <c r="AY4" i="64"/>
  <c r="AY731" i="64" a="1"/>
  <c r="AY731" i="64" s="1"/>
  <c r="DL177" i="64"/>
  <c r="DL1704" i="64" s="1"/>
  <c r="Z68" i="861"/>
  <c r="DF1720" i="64"/>
  <c r="DG1720" i="64"/>
  <c r="CQ1720" i="64"/>
  <c r="CW1720" i="64"/>
  <c r="DA1720" i="64"/>
  <c r="DL1720" i="64"/>
  <c r="DL1722" i="64" s="1"/>
  <c r="DJ1720" i="64"/>
  <c r="CS1720" i="64"/>
  <c r="CU1720" i="64"/>
  <c r="CZ1720" i="64"/>
  <c r="CT1720" i="64"/>
  <c r="CO1720" i="64"/>
  <c r="DH1720" i="64"/>
  <c r="DK1720" i="64"/>
  <c r="CR1720" i="64"/>
  <c r="DD1720" i="64"/>
  <c r="CX1720" i="64"/>
  <c r="CY1720" i="64"/>
  <c r="CV1720" i="64"/>
  <c r="DE1720" i="64"/>
  <c r="DI1720" i="64"/>
  <c r="CP1720" i="64"/>
  <c r="DC1720" i="64"/>
  <c r="DB1720" i="64"/>
  <c r="AS1814" i="64"/>
  <c r="AS1816" i="64" s="1"/>
  <c r="AZ259" i="64"/>
  <c r="AZ7" i="64"/>
  <c r="AS44" i="861"/>
  <c r="AS85" i="861" s="1"/>
  <c r="AZ1" i="64"/>
  <c r="AZ3" i="64"/>
  <c r="AZ975" i="64" s="1" a="1"/>
  <c r="AZ975" i="64" s="1"/>
  <c r="BA2" i="64"/>
  <c r="CY2061" i="64"/>
  <c r="CW2061" i="64"/>
  <c r="DJ2061" i="64"/>
  <c r="DL2061" i="64"/>
  <c r="DE2061" i="64"/>
  <c r="CP2061" i="64"/>
  <c r="DF2061" i="64"/>
  <c r="CU2061" i="64"/>
  <c r="DD2061" i="64"/>
  <c r="CT2061" i="64"/>
  <c r="DC2061" i="64"/>
  <c r="CV2061" i="64"/>
  <c r="CS2061" i="64"/>
  <c r="CX2061" i="64"/>
  <c r="DG2061" i="64"/>
  <c r="DK2061" i="64"/>
  <c r="CQ2061" i="64"/>
  <c r="DA2061" i="64"/>
  <c r="CR2061" i="64"/>
  <c r="DH2061" i="64"/>
  <c r="CZ2061" i="64"/>
  <c r="DI2061" i="64"/>
  <c r="DB2061" i="64"/>
  <c r="CO2061" i="64"/>
  <c r="AY24" i="864"/>
  <c r="AY92" i="861" s="1"/>
  <c r="AY57" i="863"/>
  <c r="BA5" i="861"/>
  <c r="AY70" i="863" a="1"/>
  <c r="AY70" i="863" s="1"/>
  <c r="AY68" i="863" a="1"/>
  <c r="AY68" i="863" s="1"/>
  <c r="AY66" i="863" a="1"/>
  <c r="AY66" i="863" s="1"/>
  <c r="AY4" i="863"/>
  <c r="BC3" i="861"/>
  <c r="BB4" i="861"/>
  <c r="BB1" i="861"/>
  <c r="BB8" i="861"/>
  <c r="AZ55" i="863" a="1"/>
  <c r="AZ55" i="863" s="1"/>
  <c r="AZ52" i="863" a="1"/>
  <c r="AZ52" i="863" s="1"/>
  <c r="AZ41" i="863"/>
  <c r="AZ54" i="863" a="1"/>
  <c r="AZ54" i="863" s="1"/>
  <c r="AZ56" i="863" a="1"/>
  <c r="AZ56" i="863" s="1"/>
  <c r="AZ53" i="863" a="1"/>
  <c r="AZ53" i="863" s="1"/>
  <c r="AZ39" i="863"/>
  <c r="AZ38" i="863"/>
  <c r="AZ3" i="863"/>
  <c r="AZ1" i="863"/>
  <c r="BA2" i="863"/>
  <c r="BA40" i="863" s="1"/>
  <c r="AZ22" i="864"/>
  <c r="AZ20" i="864"/>
  <c r="AZ21" i="864"/>
  <c r="AZ3" i="864"/>
  <c r="AZ4" i="864" s="1"/>
  <c r="BA2" i="864"/>
  <c r="BA23" i="864" s="1"/>
  <c r="AZ1" i="864"/>
  <c r="AX30" i="861"/>
  <c r="AY43" i="863"/>
  <c r="AY42" i="863"/>
  <c r="AY21" i="863" s="1"/>
  <c r="DA698" i="64"/>
  <c r="AM3" i="860"/>
  <c r="AM4" i="860" s="1"/>
  <c r="AM1" i="860"/>
  <c r="AN2" i="860"/>
  <c r="AM7" i="860"/>
  <c r="CQ706" i="64"/>
  <c r="CQ698" i="64"/>
  <c r="CN698" i="64"/>
  <c r="CN708" i="64" s="1"/>
  <c r="CY698" i="64"/>
  <c r="CQ707" i="64"/>
  <c r="DB698" i="64"/>
  <c r="CW698" i="64"/>
  <c r="DI698" i="64"/>
  <c r="CV698" i="64"/>
  <c r="CT698" i="64"/>
  <c r="CP698" i="64"/>
  <c r="DE698" i="64"/>
  <c r="DH698" i="64"/>
  <c r="DC698" i="64"/>
  <c r="CS698" i="64"/>
  <c r="DG698" i="64"/>
  <c r="CZ698" i="64"/>
  <c r="DK698" i="64"/>
  <c r="DL698" i="64"/>
  <c r="DF698" i="64"/>
  <c r="CO698" i="64"/>
  <c r="CU698" i="64"/>
  <c r="CR698" i="64"/>
  <c r="DJ698" i="64"/>
  <c r="DD698" i="64"/>
  <c r="CX698" i="64"/>
  <c r="DB699" i="64"/>
  <c r="CW699" i="64"/>
  <c r="CW707" i="64" s="1"/>
  <c r="DI699" i="64"/>
  <c r="DI706" i="64" s="1"/>
  <c r="CV699" i="64"/>
  <c r="CV707" i="64" s="1"/>
  <c r="CT699" i="64"/>
  <c r="CT707" i="64" s="1"/>
  <c r="CP699" i="64"/>
  <c r="CY706" i="64"/>
  <c r="CY707" i="64"/>
  <c r="DE699" i="64"/>
  <c r="DE707" i="64" s="1"/>
  <c r="DH699" i="64"/>
  <c r="DH706" i="64" s="1"/>
  <c r="DC699" i="64"/>
  <c r="DC707" i="64" s="1"/>
  <c r="CS699" i="64"/>
  <c r="DA706" i="64"/>
  <c r="DA707" i="64"/>
  <c r="DG699" i="64"/>
  <c r="DG706" i="64" s="1"/>
  <c r="CZ699" i="64"/>
  <c r="CZ707" i="64" s="1"/>
  <c r="DK699" i="64"/>
  <c r="DK707" i="64" s="1"/>
  <c r="DL699" i="64"/>
  <c r="DL706" i="64" s="1"/>
  <c r="CN707" i="64"/>
  <c r="CN706" i="64"/>
  <c r="DF699" i="64"/>
  <c r="DF707" i="64" s="1"/>
  <c r="CO699" i="64"/>
  <c r="CO706" i="64" s="1"/>
  <c r="CU699" i="64"/>
  <c r="CU706" i="64" s="1"/>
  <c r="CR699" i="64"/>
  <c r="CR707" i="64" s="1"/>
  <c r="DJ699" i="64"/>
  <c r="DD699" i="64"/>
  <c r="DD707" i="64" s="1"/>
  <c r="CX699" i="64"/>
  <c r="CX706" i="64" s="1"/>
  <c r="CX437" i="64"/>
  <c r="DD437" i="64"/>
  <c r="DA437" i="64"/>
  <c r="CV437" i="64"/>
  <c r="DL437" i="64"/>
  <c r="CR437" i="64"/>
  <c r="CQ437" i="64"/>
  <c r="CZ437" i="64"/>
  <c r="DH437" i="64"/>
  <c r="CS437" i="64"/>
  <c r="CY437" i="64"/>
  <c r="DG437" i="64"/>
  <c r="CU437" i="64"/>
  <c r="DI437" i="64"/>
  <c r="DJ437" i="64"/>
  <c r="DB437" i="64"/>
  <c r="CT437" i="64"/>
  <c r="CW437" i="64"/>
  <c r="DE437" i="64"/>
  <c r="DC437" i="64"/>
  <c r="DF437" i="64"/>
  <c r="CP437" i="64"/>
  <c r="CO437" i="64"/>
  <c r="DK437" i="64"/>
  <c r="DJ2330" i="64"/>
  <c r="CW2330" i="64"/>
  <c r="CV2330" i="64"/>
  <c r="CP2330" i="64"/>
  <c r="CZ2330" i="64"/>
  <c r="CR2330" i="64"/>
  <c r="CY2330" i="64"/>
  <c r="CU2330" i="64"/>
  <c r="DC2330" i="64"/>
  <c r="DG2330" i="64"/>
  <c r="CS2330" i="64"/>
  <c r="DF2330" i="64"/>
  <c r="CT2330" i="64"/>
  <c r="DB2330" i="64"/>
  <c r="DA2330" i="64"/>
  <c r="DH2330" i="64"/>
  <c r="DI2330" i="64"/>
  <c r="DL2330" i="64"/>
  <c r="DD2330" i="64"/>
  <c r="CX2330" i="64"/>
  <c r="CO2330" i="64"/>
  <c r="CQ2330" i="64"/>
  <c r="DE2330" i="64"/>
  <c r="DK2330" i="64"/>
  <c r="CV1751" i="64"/>
  <c r="CV1768" i="64" s="1"/>
  <c r="DG1750" i="64"/>
  <c r="DG1767" i="64" s="1"/>
  <c r="DH2186" i="64"/>
  <c r="DC1750" i="64"/>
  <c r="DC1767" i="64" s="1"/>
  <c r="CT1751" i="64"/>
  <c r="CT1759" i="64" s="1"/>
  <c r="CY2143" i="64"/>
  <c r="CW2143" i="64"/>
  <c r="CQ1751" i="64"/>
  <c r="CQ1759" i="64" s="1"/>
  <c r="CR1751" i="64"/>
  <c r="CR1759" i="64" s="1"/>
  <c r="DF1750" i="64"/>
  <c r="DF1767" i="64" s="1"/>
  <c r="DG2186" i="64"/>
  <c r="CZ1751" i="64"/>
  <c r="CZ1768" i="64" s="1"/>
  <c r="CT1750" i="64"/>
  <c r="CT1758" i="64" s="1"/>
  <c r="CU1751" i="64"/>
  <c r="CR2165" i="64"/>
  <c r="CT2186" i="64"/>
  <c r="CW2165" i="64"/>
  <c r="CO1750" i="64"/>
  <c r="DC2165" i="64"/>
  <c r="DD2186" i="64"/>
  <c r="CU1750" i="64"/>
  <c r="CS2165" i="64"/>
  <c r="DB1751" i="64"/>
  <c r="DE2186" i="64"/>
  <c r="DC2186" i="64"/>
  <c r="DC2143" i="64"/>
  <c r="CY2165" i="64"/>
  <c r="CX1751" i="64"/>
  <c r="CP2165" i="64"/>
  <c r="DG1751" i="64"/>
  <c r="DG1759" i="64" s="1"/>
  <c r="DH1751" i="64"/>
  <c r="DH1759" i="64" s="1"/>
  <c r="CO2186" i="64"/>
  <c r="CS2186" i="64"/>
  <c r="CP2186" i="64"/>
  <c r="DC1751" i="64"/>
  <c r="CY1750" i="64"/>
  <c r="CS1750" i="64"/>
  <c r="DB2143" i="64"/>
  <c r="DA2165" i="64"/>
  <c r="CO1751" i="64"/>
  <c r="CQ2165" i="64"/>
  <c r="DE1751" i="64"/>
  <c r="DE1759" i="64" s="1"/>
  <c r="DF2165" i="64"/>
  <c r="CZ2186" i="64"/>
  <c r="CQ2143" i="64"/>
  <c r="DF1751" i="64"/>
  <c r="DF1768" i="64" s="1"/>
  <c r="CR1750" i="64"/>
  <c r="CR2186" i="64"/>
  <c r="CY2186" i="64"/>
  <c r="CX2143" i="64"/>
  <c r="DE1750" i="64"/>
  <c r="DE1758" i="64" s="1"/>
  <c r="CR2143" i="64"/>
  <c r="CU2186" i="64"/>
  <c r="DD1750" i="64"/>
  <c r="CZ2143" i="64"/>
  <c r="CT2143" i="64"/>
  <c r="DG2165" i="64"/>
  <c r="CQ1750" i="64"/>
  <c r="DA1751" i="64"/>
  <c r="CP1750" i="64"/>
  <c r="DE2143" i="64"/>
  <c r="CO2143" i="64"/>
  <c r="CW1751" i="64"/>
  <c r="DA2186" i="64"/>
  <c r="DA2143" i="64"/>
  <c r="CU2143" i="64"/>
  <c r="CV2165" i="64"/>
  <c r="CS2143" i="64"/>
  <c r="CU2165" i="64"/>
  <c r="CS1751" i="64"/>
  <c r="CV2143" i="64"/>
  <c r="DH2143" i="64"/>
  <c r="DD2165" i="64"/>
  <c r="CP1751" i="64"/>
  <c r="CZ1750" i="64"/>
  <c r="DB2165" i="64"/>
  <c r="CP2143" i="64"/>
  <c r="DH2165" i="64"/>
  <c r="DD1751" i="64"/>
  <c r="CQ2186" i="64"/>
  <c r="DA1750" i="64"/>
  <c r="CX1750" i="64"/>
  <c r="CX2165" i="64"/>
  <c r="DE2165" i="64"/>
  <c r="CZ2165" i="64"/>
  <c r="CT2165" i="64"/>
  <c r="CV2186" i="64"/>
  <c r="CO2165" i="64"/>
  <c r="DB2186" i="64"/>
  <c r="DB1750" i="64"/>
  <c r="DG2143" i="64"/>
  <c r="DD2143" i="64"/>
  <c r="CW1750" i="64"/>
  <c r="CY1751" i="64"/>
  <c r="CX2186" i="64"/>
  <c r="CV1750" i="64"/>
  <c r="DH1750" i="64"/>
  <c r="DH1767" i="64" s="1"/>
  <c r="CW2186" i="64"/>
  <c r="CO1894" i="64"/>
  <c r="DL56" i="64"/>
  <c r="DL62" i="64" s="1"/>
  <c r="DJ2186" i="64"/>
  <c r="DJ1751" i="64"/>
  <c r="DJ1768" i="64" s="1"/>
  <c r="DL1215" i="64"/>
  <c r="DL1217" i="64" s="1"/>
  <c r="DL2479" i="64" s="1"/>
  <c r="DL1643" i="64"/>
  <c r="DJ2165" i="64"/>
  <c r="DI1751" i="64"/>
  <c r="DL2165" i="64"/>
  <c r="DI1750" i="64"/>
  <c r="DL1333" i="64"/>
  <c r="DL1335" i="64" s="1"/>
  <c r="DL646" i="64"/>
  <c r="DL648" i="64" s="1"/>
  <c r="DL1750" i="64"/>
  <c r="DL599" i="64"/>
  <c r="DL998" i="64"/>
  <c r="DL2428" i="64" s="1"/>
  <c r="DL1239" i="64"/>
  <c r="DL1241" i="64" s="1"/>
  <c r="DL670" i="64"/>
  <c r="DL1263" i="64"/>
  <c r="DI2165" i="64"/>
  <c r="DL390" i="64"/>
  <c r="DL1506" i="64"/>
  <c r="DL1396" i="64"/>
  <c r="DL1361" i="64"/>
  <c r="DJ1750" i="64"/>
  <c r="DJ1758" i="64" s="1"/>
  <c r="DL2143" i="64"/>
  <c r="DL2186" i="64"/>
  <c r="DL1467" i="64"/>
  <c r="DL1612" i="64"/>
  <c r="DL1614" i="64" s="1"/>
  <c r="DL1751" i="64"/>
  <c r="DL1666" i="64"/>
  <c r="DL414" i="64"/>
  <c r="DL1431" i="64"/>
  <c r="DL575" i="64"/>
  <c r="DL574" i="64" s="1"/>
  <c r="DL93" i="64"/>
  <c r="DK1751" i="64"/>
  <c r="DK1750" i="64"/>
  <c r="DI2186" i="64"/>
  <c r="DF2186" i="64"/>
  <c r="DK2165" i="64"/>
  <c r="DK2186" i="64"/>
  <c r="DI2143" i="64"/>
  <c r="DK2143" i="64"/>
  <c r="DJ2143" i="64"/>
  <c r="DF2143" i="64"/>
  <c r="AS1857" i="64"/>
  <c r="AR1859" i="64"/>
  <c r="AS1836" i="64"/>
  <c r="AS1838" i="64" s="1"/>
  <c r="DK1792" i="64"/>
  <c r="W1792" i="64"/>
  <c r="W1794" i="64" s="1"/>
  <c r="V1794" i="64"/>
  <c r="E1674" i="64"/>
  <c r="E1673" i="64"/>
  <c r="B1673" i="64" s="1"/>
  <c r="E1672" i="64"/>
  <c r="E1671" i="64"/>
  <c r="E1670" i="64"/>
  <c r="E1669" i="64"/>
  <c r="E1668" i="64"/>
  <c r="E1667" i="64"/>
  <c r="B1667" i="64" s="1"/>
  <c r="E1666" i="64"/>
  <c r="S1664" i="64"/>
  <c r="E1664" i="64"/>
  <c r="E1663" i="64"/>
  <c r="E1665" i="64"/>
  <c r="B1665" i="64" s="1"/>
  <c r="E1662" i="64"/>
  <c r="G1239" i="64"/>
  <c r="G1720" i="64"/>
  <c r="AY1136" i="64" a="1"/>
  <c r="S2206" i="64" a="1"/>
  <c r="AX1023" i="64" a="1"/>
  <c r="S2240" i="64" a="1"/>
  <c r="AY1021" i="64" a="1"/>
  <c r="AY1046" i="64"/>
  <c r="AY772" i="64" a="1"/>
  <c r="AY732" i="64" a="1"/>
  <c r="AW1024" i="64" a="1"/>
  <c r="AZ971" i="64" l="1" a="1"/>
  <c r="AZ971" i="64" s="1"/>
  <c r="AZ972" i="64" a="1"/>
  <c r="AZ972" i="64" s="1"/>
  <c r="AY973" i="64"/>
  <c r="AY974" i="64" s="1"/>
  <c r="AY976" i="64" s="1"/>
  <c r="AA504" i="64"/>
  <c r="AB496" i="64"/>
  <c r="AB499" i="64" s="1"/>
  <c r="AA511" i="64"/>
  <c r="AZ509" i="64" a="1"/>
  <c r="AZ509" i="64" s="1"/>
  <c r="AZ498" i="64" a="1"/>
  <c r="AZ498" i="64" s="1"/>
  <c r="AZ515" i="64" a="1"/>
  <c r="AZ515" i="64" s="1"/>
  <c r="AZ501" i="64" a="1"/>
  <c r="AZ501" i="64" s="1"/>
  <c r="AY1136" i="64"/>
  <c r="AY1138" i="64" s="1"/>
  <c r="AZ111" i="64" a="1"/>
  <c r="AZ111" i="64" s="1"/>
  <c r="AZ1121" i="64" a="1"/>
  <c r="AZ1121" i="64" s="1"/>
  <c r="AX1138" i="64"/>
  <c r="AY126" i="64"/>
  <c r="AY141" i="64"/>
  <c r="AX127" i="64"/>
  <c r="AY140" i="64"/>
  <c r="AY137" i="64"/>
  <c r="AT145" i="64"/>
  <c r="AY138" i="64"/>
  <c r="AY124" i="64"/>
  <c r="AY139" i="64"/>
  <c r="AY122" i="64"/>
  <c r="AY123" i="64"/>
  <c r="AY125" i="64"/>
  <c r="AU144" i="64"/>
  <c r="AU145" i="64" s="1"/>
  <c r="AZ131" i="64" a="1"/>
  <c r="AZ131" i="64" s="1"/>
  <c r="AZ133" i="64" a="1"/>
  <c r="AZ133" i="64" s="1"/>
  <c r="AZ130" i="64" a="1"/>
  <c r="AZ130" i="64" s="1"/>
  <c r="AZ117" i="64" a="1"/>
  <c r="AZ117" i="64" s="1"/>
  <c r="AZ116" i="64" a="1"/>
  <c r="AZ116" i="64" s="1"/>
  <c r="AZ132" i="64" a="1"/>
  <c r="AZ132" i="64" s="1"/>
  <c r="AZ134" i="64" a="1"/>
  <c r="AZ134" i="64" s="1"/>
  <c r="AZ118" i="64" a="1"/>
  <c r="AZ118" i="64" s="1"/>
  <c r="AZ119" i="64" a="1"/>
  <c r="AZ119" i="64" s="1"/>
  <c r="AZ115" i="64" a="1"/>
  <c r="AZ115" i="64" s="1"/>
  <c r="AV142" i="64"/>
  <c r="AY112" i="64"/>
  <c r="AZ346" i="64" a="1"/>
  <c r="AZ346" i="64" s="1"/>
  <c r="BB347" i="64" s="1"/>
  <c r="AZ110" i="64" a="1"/>
  <c r="AZ110" i="64" s="1"/>
  <c r="AZ109" i="64" a="1"/>
  <c r="AZ109" i="64" s="1"/>
  <c r="AZ108" i="64" a="1"/>
  <c r="AZ108" i="64" s="1"/>
  <c r="AZ107" i="64" a="1"/>
  <c r="AZ107" i="64" s="1"/>
  <c r="AZ1045" i="64" a="1"/>
  <c r="AZ1045" i="64" s="1"/>
  <c r="AW842" i="64"/>
  <c r="AY837" i="64"/>
  <c r="AX840" i="64"/>
  <c r="AY839" i="64"/>
  <c r="AY838" i="64"/>
  <c r="AY836" i="64"/>
  <c r="AY835" i="64"/>
  <c r="AZ829" i="64" a="1"/>
  <c r="AZ829" i="64" s="1"/>
  <c r="AZ830" i="64" a="1"/>
  <c r="AZ830" i="64" s="1"/>
  <c r="AZ831" i="64" a="1"/>
  <c r="AZ831" i="64" s="1"/>
  <c r="AZ832" i="64" a="1"/>
  <c r="AZ832" i="64" s="1"/>
  <c r="AZ828" i="64" a="1"/>
  <c r="AZ828" i="64" s="1"/>
  <c r="AX825" i="64"/>
  <c r="AZ817" i="64" a="1"/>
  <c r="AZ817" i="64" s="1"/>
  <c r="AZ813" i="64" a="1"/>
  <c r="AZ813" i="64" s="1"/>
  <c r="AZ797" i="64" a="1"/>
  <c r="AZ797" i="64" s="1"/>
  <c r="AZ805" i="64" s="1"/>
  <c r="AZ798" i="64" a="1"/>
  <c r="AZ798" i="64" s="1"/>
  <c r="AZ806" i="64" s="1"/>
  <c r="AZ814" i="64" a="1"/>
  <c r="AZ814" i="64" s="1"/>
  <c r="AZ799" i="64" a="1"/>
  <c r="AZ799" i="64" s="1"/>
  <c r="AZ807" i="64" s="1"/>
  <c r="AZ800" i="64" a="1"/>
  <c r="AZ800" i="64" s="1"/>
  <c r="AZ808" i="64" s="1"/>
  <c r="AZ801" i="64" a="1"/>
  <c r="AZ801" i="64" s="1"/>
  <c r="AZ809" i="64" s="1"/>
  <c r="AZ815" i="64" a="1"/>
  <c r="AZ815" i="64" s="1"/>
  <c r="AZ816" i="64" a="1"/>
  <c r="AZ816" i="64" s="1"/>
  <c r="AY824" i="64"/>
  <c r="AY823" i="64"/>
  <c r="AY822" i="64"/>
  <c r="AY821" i="64"/>
  <c r="AY820" i="64"/>
  <c r="AZ208" i="64" a="1"/>
  <c r="AZ208" i="64" s="1"/>
  <c r="AZ207" i="64" s="1"/>
  <c r="AZ209" i="64" a="1"/>
  <c r="AZ209" i="64" s="1"/>
  <c r="AY210" i="64"/>
  <c r="AY212" i="64" s="1"/>
  <c r="AY1021" i="64"/>
  <c r="AY772" i="64"/>
  <c r="AY774" i="64" s="1"/>
  <c r="AW1024" i="64"/>
  <c r="AX1023" i="64"/>
  <c r="AZ331" i="64" a="1"/>
  <c r="AZ331" i="64" s="1"/>
  <c r="AZ1020" i="64" a="1"/>
  <c r="AZ1020" i="64" s="1"/>
  <c r="AZ312" i="64" a="1"/>
  <c r="AZ312" i="64" s="1"/>
  <c r="AZ773" i="64" a="1"/>
  <c r="AZ773" i="64" s="1"/>
  <c r="AZ739" i="64" a="1"/>
  <c r="AZ739" i="64" s="1"/>
  <c r="AZ299" i="64" a="1"/>
  <c r="AZ299" i="64" s="1"/>
  <c r="AX736" i="64"/>
  <c r="AY732" i="64"/>
  <c r="AY740" i="64" s="1"/>
  <c r="AZ735" i="64" a="1"/>
  <c r="AZ735" i="64" s="1"/>
  <c r="AZ4" i="64"/>
  <c r="AZ731" i="64" a="1"/>
  <c r="AZ731" i="64" s="1"/>
  <c r="AT1814" i="64"/>
  <c r="AT1816" i="64" s="1"/>
  <c r="BA259" i="64"/>
  <c r="BA7" i="64"/>
  <c r="AZ8" i="64" s="1"/>
  <c r="AY8" i="64"/>
  <c r="AT44" i="861"/>
  <c r="AT85" i="861" s="1"/>
  <c r="BB2" i="64"/>
  <c r="BA3" i="64"/>
  <c r="BA975" i="64" s="1" a="1"/>
  <c r="BA975" i="64" s="1"/>
  <c r="BA1" i="64"/>
  <c r="CO2069" i="64"/>
  <c r="CP2069" i="64" s="1"/>
  <c r="AZ24" i="864"/>
  <c r="AZ92" i="861" s="1"/>
  <c r="AY30" i="861"/>
  <c r="BA22" i="864"/>
  <c r="BA21" i="864"/>
  <c r="BA20" i="864"/>
  <c r="BA1" i="864"/>
  <c r="BB2" i="864"/>
  <c r="BB23" i="864" s="1"/>
  <c r="BA3" i="864"/>
  <c r="BA4" i="864" s="1"/>
  <c r="AZ57" i="863"/>
  <c r="BA55" i="863" a="1"/>
  <c r="BA55" i="863" s="1"/>
  <c r="BA54" i="863" a="1"/>
  <c r="BA54" i="863" s="1"/>
  <c r="BA53" i="863" a="1"/>
  <c r="BA53" i="863" s="1"/>
  <c r="BA52" i="863" a="1"/>
  <c r="BA52" i="863" s="1"/>
  <c r="BA56" i="863" a="1"/>
  <c r="BA56" i="863" s="1"/>
  <c r="BA41" i="863"/>
  <c r="BA38" i="863"/>
  <c r="BA39" i="863"/>
  <c r="BB2" i="863"/>
  <c r="BB40" i="863" s="1"/>
  <c r="BA3" i="863"/>
  <c r="BA1" i="863"/>
  <c r="AZ70" i="863" a="1"/>
  <c r="AZ70" i="863" s="1"/>
  <c r="AZ68" i="863" a="1"/>
  <c r="AZ68" i="863" s="1"/>
  <c r="AZ66" i="863" a="1"/>
  <c r="AZ66" i="863" s="1"/>
  <c r="AZ4" i="863"/>
  <c r="AZ42" i="863"/>
  <c r="AZ21" i="863" s="1"/>
  <c r="AZ43" i="863"/>
  <c r="BB5" i="861"/>
  <c r="BD3" i="861"/>
  <c r="BC4" i="861"/>
  <c r="BC1" i="861"/>
  <c r="BC8" i="861"/>
  <c r="DA708" i="64"/>
  <c r="AO2" i="860"/>
  <c r="AN1" i="860"/>
  <c r="AN7" i="860"/>
  <c r="AN3" i="860"/>
  <c r="AN4" i="860" s="1"/>
  <c r="CT706" i="64"/>
  <c r="CY708" i="64"/>
  <c r="CQ708" i="64"/>
  <c r="CN700" i="64"/>
  <c r="CO696" i="64" s="1"/>
  <c r="CO700" i="64" s="1"/>
  <c r="CP696" i="64" s="1"/>
  <c r="CP700" i="64" s="1"/>
  <c r="CQ696" i="64" s="1"/>
  <c r="CQ700" i="64" s="1"/>
  <c r="CR696" i="64" s="1"/>
  <c r="CR700" i="64" s="1"/>
  <c r="CS696" i="64" s="1"/>
  <c r="CS700" i="64" s="1"/>
  <c r="CT696" i="64" s="1"/>
  <c r="CT700" i="64" s="1"/>
  <c r="CU696" i="64" s="1"/>
  <c r="CU700" i="64" s="1"/>
  <c r="CV696" i="64" s="1"/>
  <c r="CV700" i="64" s="1"/>
  <c r="CW696" i="64" s="1"/>
  <c r="CW700" i="64" s="1"/>
  <c r="CX696" i="64" s="1"/>
  <c r="CX700" i="64" s="1"/>
  <c r="CY696" i="64" s="1"/>
  <c r="CY700" i="64" s="1"/>
  <c r="CZ696" i="64" s="1"/>
  <c r="CZ700" i="64" s="1"/>
  <c r="DA696" i="64" s="1"/>
  <c r="DA700" i="64" s="1"/>
  <c r="DB696" i="64" s="1"/>
  <c r="DB700" i="64" s="1"/>
  <c r="DC696" i="64" s="1"/>
  <c r="DC700" i="64" s="1"/>
  <c r="DD696" i="64" s="1"/>
  <c r="DD700" i="64" s="1"/>
  <c r="DE696" i="64" s="1"/>
  <c r="DE700" i="64" s="1"/>
  <c r="DF696" i="64" s="1"/>
  <c r="DF700" i="64" s="1"/>
  <c r="DG696" i="64" s="1"/>
  <c r="DG700" i="64" s="1"/>
  <c r="DH696" i="64" s="1"/>
  <c r="DH700" i="64" s="1"/>
  <c r="DI696" i="64" s="1"/>
  <c r="DI700" i="64" s="1"/>
  <c r="DJ696" i="64" s="1"/>
  <c r="DJ700" i="64" s="1"/>
  <c r="DK696" i="64" s="1"/>
  <c r="DK700" i="64" s="1"/>
  <c r="DL696" i="64" s="1"/>
  <c r="DL700" i="64" s="1"/>
  <c r="CV706" i="64"/>
  <c r="DI707" i="64"/>
  <c r="DF706" i="64"/>
  <c r="DD706" i="64"/>
  <c r="DK706" i="64"/>
  <c r="CW706" i="64"/>
  <c r="DG707" i="64"/>
  <c r="DE706" i="64"/>
  <c r="CO707" i="64"/>
  <c r="DC706" i="64"/>
  <c r="CR706" i="64"/>
  <c r="CO708" i="64"/>
  <c r="DH708" i="64"/>
  <c r="CU707" i="64"/>
  <c r="DL707" i="64"/>
  <c r="CX707" i="64"/>
  <c r="DF708" i="64"/>
  <c r="DE708" i="64"/>
  <c r="DB706" i="64"/>
  <c r="DB707" i="64"/>
  <c r="DL708" i="64"/>
  <c r="CP708" i="64"/>
  <c r="CZ706" i="64"/>
  <c r="CS707" i="64"/>
  <c r="CS706" i="64"/>
  <c r="CX708" i="64"/>
  <c r="DK708" i="64"/>
  <c r="CT708" i="64"/>
  <c r="DD708" i="64"/>
  <c r="CZ708" i="64"/>
  <c r="CV708" i="64"/>
  <c r="CP706" i="64"/>
  <c r="CP707" i="64"/>
  <c r="DJ708" i="64"/>
  <c r="DG708" i="64"/>
  <c r="DI708" i="64"/>
  <c r="DH707" i="64"/>
  <c r="CR708" i="64"/>
  <c r="CS708" i="64"/>
  <c r="CW708" i="64"/>
  <c r="DJ706" i="64"/>
  <c r="DJ707" i="64"/>
  <c r="CU708" i="64"/>
  <c r="DC708" i="64"/>
  <c r="DB708" i="64"/>
  <c r="S702" i="64" a="1"/>
  <c r="S702" i="64" s="1"/>
  <c r="S697" i="64" a="1"/>
  <c r="S697" i="64" s="1"/>
  <c r="S2052" i="64" a="1"/>
  <c r="S2052" i="64" s="1"/>
  <c r="S2053" i="64" a="1"/>
  <c r="S2053" i="64" s="1"/>
  <c r="S2054" i="64" a="1"/>
  <c r="S2054" i="64" s="1"/>
  <c r="S2055" i="64" a="1"/>
  <c r="S2055" i="64" s="1"/>
  <c r="S2056" i="64" a="1"/>
  <c r="S2056" i="64" s="1"/>
  <c r="S2057" i="64" a="1"/>
  <c r="S2057" i="64" s="1"/>
  <c r="S2058" i="64" a="1"/>
  <c r="S2058" i="64" s="1"/>
  <c r="S2059" i="64" a="1"/>
  <c r="S2059" i="64" s="1"/>
  <c r="S2060" i="64" a="1"/>
  <c r="S2060" i="64" s="1"/>
  <c r="S435" i="64" a="1"/>
  <c r="S435" i="64" s="1"/>
  <c r="S413" i="64" a="1"/>
  <c r="S413" i="64" s="1"/>
  <c r="S436" i="64" a="1"/>
  <c r="S436" i="64" s="1"/>
  <c r="S2206" i="64"/>
  <c r="S2240" i="64"/>
  <c r="CT1760" i="64"/>
  <c r="DG1758" i="64"/>
  <c r="DG1760" i="64" s="1"/>
  <c r="CQ1768" i="64"/>
  <c r="CV1759" i="64"/>
  <c r="CT1767" i="64"/>
  <c r="CT1768" i="64"/>
  <c r="DC1758" i="64"/>
  <c r="CZ1759" i="64"/>
  <c r="CR1768" i="64"/>
  <c r="DF1758" i="64"/>
  <c r="DF1759" i="64"/>
  <c r="DE1767" i="64"/>
  <c r="DH1768" i="64"/>
  <c r="DH1769" i="64" s="1"/>
  <c r="DH1758" i="64"/>
  <c r="DH1760" i="64" s="1"/>
  <c r="DG1768" i="64"/>
  <c r="DG1769" i="64" s="1"/>
  <c r="DE1768" i="64"/>
  <c r="CW1767" i="64"/>
  <c r="CW1758" i="64"/>
  <c r="CS1767" i="64"/>
  <c r="CS1758" i="64"/>
  <c r="CU1758" i="64"/>
  <c r="CU1767" i="64"/>
  <c r="CP1767" i="64"/>
  <c r="CP1758" i="64"/>
  <c r="CY1767" i="64"/>
  <c r="CY1758" i="64"/>
  <c r="CX1759" i="64"/>
  <c r="CX1768" i="64"/>
  <c r="CZ1767" i="64"/>
  <c r="CZ1769" i="64" s="1"/>
  <c r="CZ1758" i="64"/>
  <c r="DA1768" i="64"/>
  <c r="DA1759" i="64"/>
  <c r="DC1768" i="64"/>
  <c r="DC1769" i="64" s="1"/>
  <c r="DC1759" i="64"/>
  <c r="DB1767" i="64"/>
  <c r="DB1758" i="64"/>
  <c r="CX1758" i="64"/>
  <c r="CX1767" i="64"/>
  <c r="CP1768" i="64"/>
  <c r="CP1759" i="64"/>
  <c r="CQ1758" i="64"/>
  <c r="CQ1760" i="64" s="1"/>
  <c r="CQ1767" i="64"/>
  <c r="CO1767" i="64"/>
  <c r="CO1758" i="64"/>
  <c r="DA1767" i="64"/>
  <c r="DA1758" i="64"/>
  <c r="CV1758" i="64"/>
  <c r="CV1767" i="64"/>
  <c r="CV1769" i="64" s="1"/>
  <c r="CO1768" i="64"/>
  <c r="CO1759" i="64"/>
  <c r="DD1759" i="64"/>
  <c r="DD1768" i="64"/>
  <c r="CW1759" i="64"/>
  <c r="CW1768" i="64"/>
  <c r="CR1767" i="64"/>
  <c r="CR1758" i="64"/>
  <c r="CR1760" i="64" s="1"/>
  <c r="DB1759" i="64"/>
  <c r="DB1768" i="64"/>
  <c r="CY1768" i="64"/>
  <c r="CY1759" i="64"/>
  <c r="CS1768" i="64"/>
  <c r="CS1759" i="64"/>
  <c r="DD1767" i="64"/>
  <c r="DD1758" i="64"/>
  <c r="CU1768" i="64"/>
  <c r="CU1759" i="64"/>
  <c r="DJ1759" i="64"/>
  <c r="DJ1760" i="64" s="1"/>
  <c r="DJ1767" i="64"/>
  <c r="DJ1769" i="64" s="1"/>
  <c r="DE1760" i="64"/>
  <c r="DL1768" i="64"/>
  <c r="DL1759" i="64"/>
  <c r="DL1520" i="64"/>
  <c r="DL1515" i="64"/>
  <c r="DL1758" i="64"/>
  <c r="DL1767" i="64"/>
  <c r="DF1769" i="64"/>
  <c r="DI1767" i="64"/>
  <c r="DI1758" i="64"/>
  <c r="DI1759" i="64"/>
  <c r="DI1768" i="64"/>
  <c r="DK1758" i="64"/>
  <c r="DK1767" i="64"/>
  <c r="DK1759" i="64"/>
  <c r="DK1768" i="64"/>
  <c r="DK1794" i="64"/>
  <c r="DL1792" i="64"/>
  <c r="DL1794" i="64" s="1"/>
  <c r="S2498" i="64" a="1"/>
  <c r="S2498" i="64" s="1"/>
  <c r="S2144" i="64" a="1"/>
  <c r="S2144" i="64" s="1"/>
  <c r="S2164" i="64" a="1"/>
  <c r="S2164" i="64" s="1"/>
  <c r="AS1859" i="64"/>
  <c r="AT1857" i="64"/>
  <c r="AT1836" i="64"/>
  <c r="AT1838" i="64" s="1"/>
  <c r="S1764" i="64" a="1"/>
  <c r="S1764" i="64" s="1"/>
  <c r="S1763" i="64" a="1"/>
  <c r="S1763" i="64" s="1"/>
  <c r="S1755" i="64" a="1"/>
  <c r="S1755" i="64" s="1"/>
  <c r="S1754" i="64" a="1"/>
  <c r="S1754" i="64" s="1"/>
  <c r="S1745" i="64" a="1"/>
  <c r="S1745" i="64" s="1"/>
  <c r="S1746" i="64" a="1"/>
  <c r="S1746" i="64" s="1"/>
  <c r="S2185" i="64" a="1"/>
  <c r="S2185" i="64" s="1"/>
  <c r="G88" i="64"/>
  <c r="X1792" i="64"/>
  <c r="X1794" i="64" s="1"/>
  <c r="B8" i="206"/>
  <c r="AY1023" i="64" a="1"/>
  <c r="S2165" i="64" a="1"/>
  <c r="AZ1046" i="64"/>
  <c r="S2186" i="64" a="1"/>
  <c r="AZ1136" i="64" a="1"/>
  <c r="AZ732" i="64" a="1"/>
  <c r="AZ772" i="64" a="1"/>
  <c r="S437" i="64" a="1"/>
  <c r="S1751" i="64" a="1"/>
  <c r="S2143" i="64" a="1"/>
  <c r="AZ1021" i="64" a="1"/>
  <c r="S698" i="64" a="1"/>
  <c r="S1750" i="64" a="1"/>
  <c r="AX1024" i="64" a="1"/>
  <c r="BA971" i="64" l="1" a="1"/>
  <c r="BA971" i="64" s="1"/>
  <c r="BA972" i="64" a="1"/>
  <c r="BA972" i="64" s="1"/>
  <c r="AZ973" i="64"/>
  <c r="AZ974" i="64" s="1"/>
  <c r="AZ976" i="64" s="1"/>
  <c r="AA516" i="64"/>
  <c r="AB507" i="64"/>
  <c r="AA512" i="64"/>
  <c r="AB508" i="64"/>
  <c r="AB510" i="64" s="1"/>
  <c r="AB500" i="64" s="1"/>
  <c r="AB502" i="64" s="1"/>
  <c r="AB503" i="64" s="1"/>
  <c r="BA509" i="64" a="1"/>
  <c r="BA509" i="64" s="1"/>
  <c r="BA498" i="64" a="1"/>
  <c r="BA498" i="64" s="1"/>
  <c r="BA501" i="64" a="1"/>
  <c r="BA501" i="64" s="1"/>
  <c r="BA515" i="64" a="1"/>
  <c r="BA515" i="64" s="1"/>
  <c r="AZ141" i="64"/>
  <c r="AZ126" i="64"/>
  <c r="AZ1136" i="64"/>
  <c r="BA111" i="64" a="1"/>
  <c r="BA111" i="64" s="1"/>
  <c r="BA1121" i="64" a="1"/>
  <c r="BA1121" i="64" s="1"/>
  <c r="AZ137" i="64"/>
  <c r="AZ140" i="64"/>
  <c r="AZ123" i="64"/>
  <c r="AZ138" i="64"/>
  <c r="AZ124" i="64"/>
  <c r="AZ139" i="64"/>
  <c r="AZ122" i="64"/>
  <c r="AY127" i="64"/>
  <c r="AZ125" i="64"/>
  <c r="AV144" i="64"/>
  <c r="AV145" i="64" s="1"/>
  <c r="BA130" i="64" a="1"/>
  <c r="BA130" i="64" s="1"/>
  <c r="BA117" i="64" a="1"/>
  <c r="BA117" i="64" s="1"/>
  <c r="BA116" i="64" a="1"/>
  <c r="BA116" i="64" s="1"/>
  <c r="BA132" i="64" a="1"/>
  <c r="BA132" i="64" s="1"/>
  <c r="BA118" i="64" a="1"/>
  <c r="BA118" i="64" s="1"/>
  <c r="BA134" i="64" a="1"/>
  <c r="BA134" i="64" s="1"/>
  <c r="BA119" i="64" a="1"/>
  <c r="BA119" i="64" s="1"/>
  <c r="BA131" i="64" a="1"/>
  <c r="BA131" i="64" s="1"/>
  <c r="BA133" i="64" a="1"/>
  <c r="BA133" i="64" s="1"/>
  <c r="BA115" i="64" a="1"/>
  <c r="BA115" i="64" s="1"/>
  <c r="AW142" i="64"/>
  <c r="AZ112" i="64"/>
  <c r="BA346" i="64" a="1"/>
  <c r="BA346" i="64" s="1"/>
  <c r="BC347" i="64" s="1"/>
  <c r="BA110" i="64" a="1"/>
  <c r="BA110" i="64" s="1"/>
  <c r="BA109" i="64" a="1"/>
  <c r="BA109" i="64" s="1"/>
  <c r="BA108" i="64" a="1"/>
  <c r="BA108" i="64" s="1"/>
  <c r="BA107" i="64" a="1"/>
  <c r="BA107" i="64" s="1"/>
  <c r="BA1045" i="64" a="1"/>
  <c r="BA1045" i="64" s="1"/>
  <c r="AW843" i="64"/>
  <c r="AX842" i="64"/>
  <c r="AX843" i="64" s="1"/>
  <c r="AZ836" i="64"/>
  <c r="AZ835" i="64"/>
  <c r="AZ839" i="64"/>
  <c r="AY840" i="64"/>
  <c r="AZ838" i="64"/>
  <c r="AZ837" i="64"/>
  <c r="BA831" i="64" a="1"/>
  <c r="BA831" i="64" s="1"/>
  <c r="BA832" i="64" a="1"/>
  <c r="BA832" i="64" s="1"/>
  <c r="BA828" i="64" a="1"/>
  <c r="BA828" i="64" s="1"/>
  <c r="BA830" i="64" a="1"/>
  <c r="BA830" i="64" s="1"/>
  <c r="BA829" i="64" a="1"/>
  <c r="BA829" i="64" s="1"/>
  <c r="AZ821" i="64"/>
  <c r="AZ820" i="64"/>
  <c r="AY825" i="64"/>
  <c r="AZ824" i="64"/>
  <c r="AZ822" i="64"/>
  <c r="BA817" i="64" a="1"/>
  <c r="BA817" i="64" s="1"/>
  <c r="BA813" i="64" a="1"/>
  <c r="BA813" i="64" s="1"/>
  <c r="BA797" i="64" a="1"/>
  <c r="BA797" i="64" s="1"/>
  <c r="BA805" i="64" s="1"/>
  <c r="BA798" i="64" a="1"/>
  <c r="BA798" i="64" s="1"/>
  <c r="BA806" i="64" s="1"/>
  <c r="BA814" i="64" a="1"/>
  <c r="BA814" i="64" s="1"/>
  <c r="BA799" i="64" a="1"/>
  <c r="BA799" i="64" s="1"/>
  <c r="BA807" i="64" s="1"/>
  <c r="BA800" i="64" a="1"/>
  <c r="BA800" i="64" s="1"/>
  <c r="BA801" i="64" a="1"/>
  <c r="BA801" i="64" s="1"/>
  <c r="BA815" i="64" a="1"/>
  <c r="BA815" i="64" s="1"/>
  <c r="BA816" i="64" a="1"/>
  <c r="BA816" i="64" s="1"/>
  <c r="AZ823" i="64"/>
  <c r="AZ210" i="64"/>
  <c r="AZ212" i="64" s="1"/>
  <c r="BA208" i="64" a="1"/>
  <c r="BA208" i="64" s="1"/>
  <c r="BA207" i="64" s="1"/>
  <c r="BA209" i="64" a="1"/>
  <c r="BA209" i="64" s="1"/>
  <c r="AZ1021" i="64"/>
  <c r="AZ772" i="64"/>
  <c r="AZ774" i="64" s="1"/>
  <c r="AX1024" i="64"/>
  <c r="AY1023" i="64"/>
  <c r="BA331" i="64" a="1"/>
  <c r="BA331" i="64" s="1"/>
  <c r="BA1020" i="64" a="1"/>
  <c r="BA1020" i="64" s="1"/>
  <c r="BA312" i="64" a="1"/>
  <c r="BA312" i="64" s="1"/>
  <c r="BA773" i="64" a="1"/>
  <c r="BA773" i="64" s="1"/>
  <c r="BA739" i="64" a="1"/>
  <c r="BA739" i="64" s="1"/>
  <c r="BA299" i="64" a="1"/>
  <c r="BA299" i="64" s="1"/>
  <c r="AY736" i="64"/>
  <c r="AZ732" i="64"/>
  <c r="AZ740" i="64" s="1"/>
  <c r="BA735" i="64" a="1"/>
  <c r="BA735" i="64" s="1"/>
  <c r="BA4" i="64"/>
  <c r="BA731" i="64" a="1"/>
  <c r="BA731" i="64" s="1"/>
  <c r="AU1814" i="64"/>
  <c r="AU1816" i="64" s="1"/>
  <c r="AA93" i="861"/>
  <c r="AA41" i="861"/>
  <c r="BB259" i="64"/>
  <c r="BB7" i="64"/>
  <c r="BA8" i="64" s="1"/>
  <c r="AU44" i="861"/>
  <c r="AU85" i="861" s="1"/>
  <c r="BB3" i="64"/>
  <c r="BB975" i="64" s="1" a="1"/>
  <c r="BB975" i="64" s="1"/>
  <c r="BB1" i="64"/>
  <c r="BC2" i="64"/>
  <c r="CO2071" i="64"/>
  <c r="BA24" i="864"/>
  <c r="BA92" i="861" s="1"/>
  <c r="BC5" i="861"/>
  <c r="BA70" i="863" a="1"/>
  <c r="BA70" i="863" s="1"/>
  <c r="BA68" i="863" a="1"/>
  <c r="BA68" i="863" s="1"/>
  <c r="BA66" i="863" a="1"/>
  <c r="BA66" i="863" s="1"/>
  <c r="BA4" i="863"/>
  <c r="BE3" i="861"/>
  <c r="BD4" i="861"/>
  <c r="BD1" i="861"/>
  <c r="BD8" i="861"/>
  <c r="BB56" i="863" a="1"/>
  <c r="BB56" i="863" s="1"/>
  <c r="BB55" i="863" a="1"/>
  <c r="BB55" i="863" s="1"/>
  <c r="BB54" i="863" a="1"/>
  <c r="BB54" i="863" s="1"/>
  <c r="BB53" i="863" a="1"/>
  <c r="BB53" i="863" s="1"/>
  <c r="BB38" i="863"/>
  <c r="BB52" i="863" a="1"/>
  <c r="BB52" i="863" s="1"/>
  <c r="BB39" i="863"/>
  <c r="BB3" i="863"/>
  <c r="BB1" i="863"/>
  <c r="BB41" i="863"/>
  <c r="BC2" i="863"/>
  <c r="BC40" i="863" s="1"/>
  <c r="BA42" i="863"/>
  <c r="BA21" i="863" s="1"/>
  <c r="BA43" i="863"/>
  <c r="BB22" i="864"/>
  <c r="BB21" i="864"/>
  <c r="BB20" i="864"/>
  <c r="BB1" i="864"/>
  <c r="BC2" i="864"/>
  <c r="BC23" i="864" s="1"/>
  <c r="BB3" i="864"/>
  <c r="BB4" i="864" s="1"/>
  <c r="AZ30" i="861"/>
  <c r="BA57" i="863"/>
  <c r="AO1" i="860"/>
  <c r="AO3" i="860"/>
  <c r="AO4" i="860" s="1"/>
  <c r="AO7" i="860"/>
  <c r="AP2" i="860"/>
  <c r="S698" i="64"/>
  <c r="S437" i="64"/>
  <c r="S2061" i="64"/>
  <c r="CP2071" i="64"/>
  <c r="CQ2069" i="64"/>
  <c r="CZ1760" i="64"/>
  <c r="CZ1771" i="64" s="1"/>
  <c r="CZ1772" i="64" s="1"/>
  <c r="CQ1769" i="64"/>
  <c r="CQ1771" i="64" s="1"/>
  <c r="CQ1772" i="64" s="1"/>
  <c r="CY1760" i="64"/>
  <c r="CW1760" i="64"/>
  <c r="CY1769" i="64"/>
  <c r="DD1769" i="64"/>
  <c r="CR1769" i="64"/>
  <c r="CR1771" i="64" s="1"/>
  <c r="CR1772" i="64" s="1"/>
  <c r="DB1769" i="64"/>
  <c r="CV1760" i="64"/>
  <c r="CV1771" i="64" s="1"/>
  <c r="CV1772" i="64" s="1"/>
  <c r="CX1769" i="64"/>
  <c r="CU1760" i="64"/>
  <c r="CP1769" i="64"/>
  <c r="DF1760" i="64"/>
  <c r="DF1771" i="64" s="1"/>
  <c r="DF1772" i="64" s="1"/>
  <c r="DA1760" i="64"/>
  <c r="CU1769" i="64"/>
  <c r="CW1769" i="64"/>
  <c r="CT1769" i="64"/>
  <c r="CT1771" i="64" s="1"/>
  <c r="CT1772" i="64" s="1"/>
  <c r="CX1760" i="64"/>
  <c r="DA1769" i="64"/>
  <c r="DD1760" i="64"/>
  <c r="CO1760" i="64"/>
  <c r="DB1760" i="64"/>
  <c r="CS1760" i="64"/>
  <c r="DE1769" i="64"/>
  <c r="DE1771" i="64" s="1"/>
  <c r="DE1772" i="64" s="1"/>
  <c r="CO1769" i="64"/>
  <c r="CS1769" i="64"/>
  <c r="DC1760" i="64"/>
  <c r="DC1771" i="64" s="1"/>
  <c r="DC1772" i="64" s="1"/>
  <c r="CP1760" i="64"/>
  <c r="DG1771" i="64"/>
  <c r="DG1772" i="64" s="1"/>
  <c r="DL1760" i="64"/>
  <c r="DI1760" i="64"/>
  <c r="DH1771" i="64"/>
  <c r="DH1772" i="64" s="1"/>
  <c r="DI1769" i="64"/>
  <c r="DL1769" i="64"/>
  <c r="DJ1771" i="64"/>
  <c r="DJ1772" i="64" s="1"/>
  <c r="DK1760" i="64"/>
  <c r="DK1769" i="64"/>
  <c r="S2165" i="64"/>
  <c r="S2143" i="64"/>
  <c r="AT1859" i="64"/>
  <c r="AU1857" i="64"/>
  <c r="AU1836" i="64"/>
  <c r="AU1838" i="64" s="1"/>
  <c r="S1751" i="64"/>
  <c r="S1750" i="64"/>
  <c r="S2186" i="64"/>
  <c r="CR2418" i="64"/>
  <c r="CS2418" i="64"/>
  <c r="CO2418" i="64"/>
  <c r="CP2418" i="64"/>
  <c r="Y1792" i="64"/>
  <c r="G2017" i="64"/>
  <c r="AZ1023" i="64" a="1"/>
  <c r="BA772" i="64" a="1"/>
  <c r="BA1046" i="64"/>
  <c r="BA732" i="64" a="1"/>
  <c r="BA1021" i="64" a="1"/>
  <c r="BA1136" i="64" a="1"/>
  <c r="AY1024" i="64" a="1"/>
  <c r="BA973" i="64" l="1"/>
  <c r="BA974" i="64" s="1"/>
  <c r="BA976" i="64" s="1"/>
  <c r="BB971" i="64" a="1"/>
  <c r="BB971" i="64" s="1"/>
  <c r="BB972" i="64" a="1"/>
  <c r="BB972" i="64" s="1"/>
  <c r="AC496" i="64"/>
  <c r="AB504" i="64"/>
  <c r="AB511" i="64"/>
  <c r="BB509" i="64" a="1"/>
  <c r="BB509" i="64" s="1"/>
  <c r="BB498" i="64" a="1"/>
  <c r="BB498" i="64" s="1"/>
  <c r="BB501" i="64" a="1"/>
  <c r="BB501" i="64" s="1"/>
  <c r="BB515" i="64" a="1"/>
  <c r="BB515" i="64" s="1"/>
  <c r="BA126" i="64"/>
  <c r="BA141" i="64"/>
  <c r="BA1136" i="64"/>
  <c r="BA1138" i="64" s="1"/>
  <c r="BB111" i="64" a="1"/>
  <c r="BB111" i="64" s="1"/>
  <c r="BB1121" i="64" a="1"/>
  <c r="BB1121" i="64" s="1"/>
  <c r="AZ1138" i="64"/>
  <c r="BA137" i="64"/>
  <c r="BA140" i="64"/>
  <c r="AZ127" i="64"/>
  <c r="BA123" i="64"/>
  <c r="BA138" i="64"/>
  <c r="BA124" i="64"/>
  <c r="BA139" i="64"/>
  <c r="BA122" i="64"/>
  <c r="BA125" i="64"/>
  <c r="BB117" i="64" a="1"/>
  <c r="BB117" i="64" s="1"/>
  <c r="BB132" i="64" a="1"/>
  <c r="BB132" i="64" s="1"/>
  <c r="BB116" i="64" a="1"/>
  <c r="BB116" i="64" s="1"/>
  <c r="BB118" i="64" a="1"/>
  <c r="BB118" i="64" s="1"/>
  <c r="BB134" i="64" a="1"/>
  <c r="BB134" i="64" s="1"/>
  <c r="BB119" i="64" a="1"/>
  <c r="BB119" i="64" s="1"/>
  <c r="BB131" i="64" a="1"/>
  <c r="BB131" i="64" s="1"/>
  <c r="BB133" i="64" a="1"/>
  <c r="BB133" i="64" s="1"/>
  <c r="BB130" i="64" a="1"/>
  <c r="BB130" i="64" s="1"/>
  <c r="BB115" i="64" a="1"/>
  <c r="BB115" i="64" s="1"/>
  <c r="AX142" i="64"/>
  <c r="AW144" i="64"/>
  <c r="AW145" i="64" s="1"/>
  <c r="BA112" i="64"/>
  <c r="BB346" i="64" a="1"/>
  <c r="BB346" i="64" s="1"/>
  <c r="BD347" i="64" s="1"/>
  <c r="BB109" i="64" a="1"/>
  <c r="BB109" i="64" s="1"/>
  <c r="BB108" i="64" a="1"/>
  <c r="BB108" i="64" s="1"/>
  <c r="BB107" i="64" a="1"/>
  <c r="BB107" i="64" s="1"/>
  <c r="BB110" i="64" a="1"/>
  <c r="BB110" i="64" s="1"/>
  <c r="BB1045" i="64" a="1"/>
  <c r="BB1045" i="64" s="1"/>
  <c r="S2069" i="64"/>
  <c r="S1767" i="64"/>
  <c r="AY842" i="64"/>
  <c r="AY843" i="64" s="1"/>
  <c r="BA809" i="64"/>
  <c r="BA839" i="64" s="1"/>
  <c r="BA808" i="64"/>
  <c r="BA838" i="64" s="1"/>
  <c r="AZ840" i="64"/>
  <c r="BA837" i="64"/>
  <c r="BA835" i="64"/>
  <c r="BA836" i="64"/>
  <c r="BB831" i="64" a="1"/>
  <c r="BB831" i="64" s="1"/>
  <c r="BB832" i="64" a="1"/>
  <c r="BB832" i="64" s="1"/>
  <c r="BB828" i="64" a="1"/>
  <c r="BB828" i="64" s="1"/>
  <c r="BB830" i="64" a="1"/>
  <c r="BB830" i="64" s="1"/>
  <c r="BB829" i="64" a="1"/>
  <c r="BB829" i="64" s="1"/>
  <c r="AZ825" i="64"/>
  <c r="BA820" i="64"/>
  <c r="BA821" i="64"/>
  <c r="BA822" i="64"/>
  <c r="BB813" i="64" a="1"/>
  <c r="BB813" i="64" s="1"/>
  <c r="BB817" i="64" a="1"/>
  <c r="BB817" i="64" s="1"/>
  <c r="BB797" i="64" a="1"/>
  <c r="BB797" i="64" s="1"/>
  <c r="BB805" i="64" s="1"/>
  <c r="BB798" i="64" a="1"/>
  <c r="BB798" i="64" s="1"/>
  <c r="BB806" i="64" s="1"/>
  <c r="BB814" i="64" a="1"/>
  <c r="BB814" i="64" s="1"/>
  <c r="BB799" i="64" a="1"/>
  <c r="BB799" i="64" s="1"/>
  <c r="BB807" i="64" s="1"/>
  <c r="BB800" i="64" a="1"/>
  <c r="BB800" i="64" s="1"/>
  <c r="BB808" i="64" s="1"/>
  <c r="BB801" i="64" a="1"/>
  <c r="BB801" i="64" s="1"/>
  <c r="BB809" i="64" s="1"/>
  <c r="BB815" i="64" a="1"/>
  <c r="BB815" i="64" s="1"/>
  <c r="BB816" i="64" a="1"/>
  <c r="BB816" i="64" s="1"/>
  <c r="BA210" i="64"/>
  <c r="BA212" i="64" s="1"/>
  <c r="BB208" i="64" a="1"/>
  <c r="BB208" i="64" s="1"/>
  <c r="BB207" i="64" s="1"/>
  <c r="BB209" i="64" a="1"/>
  <c r="BB209" i="64" s="1"/>
  <c r="BA1021" i="64"/>
  <c r="BA772" i="64"/>
  <c r="BA774" i="64" s="1"/>
  <c r="AY1024" i="64"/>
  <c r="AZ1023" i="64"/>
  <c r="BB331" i="64" a="1"/>
  <c r="BB331" i="64" s="1"/>
  <c r="BB1020" i="64" a="1"/>
  <c r="BB1020" i="64" s="1"/>
  <c r="BB312" i="64" a="1"/>
  <c r="BB312" i="64" s="1"/>
  <c r="BB773" i="64" a="1"/>
  <c r="BB773" i="64" s="1"/>
  <c r="BB739" i="64" a="1"/>
  <c r="BB739" i="64" s="1"/>
  <c r="BB299" i="64" a="1"/>
  <c r="BB299" i="64" s="1"/>
  <c r="AZ736" i="64"/>
  <c r="BA732" i="64"/>
  <c r="BA740" i="64" s="1"/>
  <c r="BB735" i="64" a="1"/>
  <c r="BB735" i="64" s="1"/>
  <c r="BB4" i="64"/>
  <c r="BB731" i="64" a="1"/>
  <c r="BB731" i="64" s="1"/>
  <c r="AV1814" i="64"/>
  <c r="AV1816" i="64" s="1"/>
  <c r="BC259" i="64"/>
  <c r="BC7" i="64"/>
  <c r="AV44" i="861"/>
  <c r="AV85" i="861" s="1"/>
  <c r="BC1" i="64"/>
  <c r="BC3" i="64"/>
  <c r="BC975" i="64" s="1" a="1"/>
  <c r="BC975" i="64" s="1"/>
  <c r="BD2" i="64"/>
  <c r="BB24" i="864"/>
  <c r="BB92" i="861" s="1"/>
  <c r="BC55" i="863" a="1"/>
  <c r="BC55" i="863" s="1"/>
  <c r="BC56" i="863" a="1"/>
  <c r="BC56" i="863" s="1"/>
  <c r="BC54" i="863" a="1"/>
  <c r="BC54" i="863" s="1"/>
  <c r="BC53" i="863" a="1"/>
  <c r="BC53" i="863" s="1"/>
  <c r="BC38" i="863"/>
  <c r="BC52" i="863" a="1"/>
  <c r="BC52" i="863" s="1"/>
  <c r="BC39" i="863"/>
  <c r="BD2" i="863"/>
  <c r="BD40" i="863" s="1"/>
  <c r="BC41" i="863"/>
  <c r="BC3" i="863"/>
  <c r="BC1" i="863"/>
  <c r="BF3" i="861"/>
  <c r="BE4" i="861"/>
  <c r="BE5" i="861" s="1"/>
  <c r="BE1" i="861"/>
  <c r="BE8" i="861"/>
  <c r="BB43" i="863"/>
  <c r="BB42" i="863"/>
  <c r="BB21" i="863" s="1"/>
  <c r="BA30" i="861"/>
  <c r="BB70" i="863" a="1"/>
  <c r="BB70" i="863" s="1"/>
  <c r="BB68" i="863" a="1"/>
  <c r="BB68" i="863" s="1"/>
  <c r="BB66" i="863" a="1"/>
  <c r="BB66" i="863" s="1"/>
  <c r="BB4" i="863"/>
  <c r="BC22" i="864"/>
  <c r="BC21" i="864"/>
  <c r="BC20" i="864"/>
  <c r="BC1" i="864"/>
  <c r="BD2" i="864"/>
  <c r="BD23" i="864" s="1"/>
  <c r="BC3" i="864"/>
  <c r="BC4" i="864" s="1"/>
  <c r="BB57" i="863"/>
  <c r="BD5" i="861"/>
  <c r="AP3" i="860"/>
  <c r="AP4" i="860" s="1"/>
  <c r="AQ2" i="860"/>
  <c r="AP1" i="860"/>
  <c r="AP7" i="860"/>
  <c r="S708" i="64"/>
  <c r="CQ2071" i="64"/>
  <c r="CR2069" i="64"/>
  <c r="DB1771" i="64"/>
  <c r="DB1772" i="64" s="1"/>
  <c r="CY1771" i="64"/>
  <c r="CY1772" i="64" s="1"/>
  <c r="CP1771" i="64"/>
  <c r="CP1772" i="64" s="1"/>
  <c r="DA1771" i="64"/>
  <c r="DA1772" i="64" s="1"/>
  <c r="CU1771" i="64"/>
  <c r="CU1772" i="64" s="1"/>
  <c r="CO1771" i="64"/>
  <c r="CO1772" i="64" s="1"/>
  <c r="CX1771" i="64"/>
  <c r="CX1772" i="64" s="1"/>
  <c r="CW1771" i="64"/>
  <c r="CW1772" i="64" s="1"/>
  <c r="DD1771" i="64"/>
  <c r="DD1772" i="64" s="1"/>
  <c r="CS1771" i="64"/>
  <c r="CS1772" i="64" s="1"/>
  <c r="CX2418" i="64"/>
  <c r="DL1771" i="64"/>
  <c r="DL1772" i="64" s="1"/>
  <c r="DI1771" i="64"/>
  <c r="DI1772" i="64" s="1"/>
  <c r="DK1771" i="64"/>
  <c r="DK1772" i="64" s="1"/>
  <c r="AU1859" i="64"/>
  <c r="AV1857" i="64"/>
  <c r="CQ2418" i="64"/>
  <c r="CT2418" i="64"/>
  <c r="AV1836" i="64"/>
  <c r="AV1838" i="64" s="1"/>
  <c r="CY2418" i="64"/>
  <c r="S1759" i="64"/>
  <c r="S1768" i="64"/>
  <c r="S1758" i="64"/>
  <c r="CU2418" i="64"/>
  <c r="CW2418" i="64"/>
  <c r="CV2418" i="64"/>
  <c r="CZ2418" i="64"/>
  <c r="Z1792" i="64"/>
  <c r="Y1794" i="64"/>
  <c r="BA1023" i="64" a="1"/>
  <c r="BB1046" i="64"/>
  <c r="BB1021" i="64" a="1"/>
  <c r="BB772" i="64" a="1"/>
  <c r="BB1136" i="64" a="1"/>
  <c r="BB732" i="64" a="1"/>
  <c r="AZ1024" i="64" a="1"/>
  <c r="BC971" i="64" l="1" a="1"/>
  <c r="BC971" i="64" s="1"/>
  <c r="BC972" i="64" a="1"/>
  <c r="BC972" i="64" s="1"/>
  <c r="BB973" i="64"/>
  <c r="BB974" i="64" s="1"/>
  <c r="BB976" i="64" s="1"/>
  <c r="AB516" i="64"/>
  <c r="AB512" i="64"/>
  <c r="AC507" i="64"/>
  <c r="AC499" i="64"/>
  <c r="BC509" i="64" a="1"/>
  <c r="BC509" i="64" s="1"/>
  <c r="BC498" i="64" a="1"/>
  <c r="BC498" i="64" s="1"/>
  <c r="BC501" i="64" a="1"/>
  <c r="BC501" i="64" s="1"/>
  <c r="BC515" i="64" a="1"/>
  <c r="BC515" i="64" s="1"/>
  <c r="BB141" i="64"/>
  <c r="BB126" i="64"/>
  <c r="BB1136" i="64"/>
  <c r="BB1138" i="64" s="1"/>
  <c r="BC111" i="64" a="1"/>
  <c r="BC111" i="64" s="1"/>
  <c r="BC1121" i="64" a="1"/>
  <c r="BC1121" i="64" s="1"/>
  <c r="BB125" i="64"/>
  <c r="BB140" i="64"/>
  <c r="BB137" i="64"/>
  <c r="BB123" i="64"/>
  <c r="BB138" i="64"/>
  <c r="BB139" i="64"/>
  <c r="BB122" i="64"/>
  <c r="BB124" i="64"/>
  <c r="BA127" i="64"/>
  <c r="AX144" i="64"/>
  <c r="BC132" i="64" a="1"/>
  <c r="BC132" i="64" s="1"/>
  <c r="BC118" i="64" a="1"/>
  <c r="BC118" i="64" s="1"/>
  <c r="BC116" i="64" a="1"/>
  <c r="BC116" i="64" s="1"/>
  <c r="BC134" i="64" a="1"/>
  <c r="BC134" i="64" s="1"/>
  <c r="BC119" i="64" a="1"/>
  <c r="BC119" i="64" s="1"/>
  <c r="BC131" i="64" a="1"/>
  <c r="BC131" i="64" s="1"/>
  <c r="BC133" i="64" a="1"/>
  <c r="BC133" i="64" s="1"/>
  <c r="BC130" i="64" a="1"/>
  <c r="BC130" i="64" s="1"/>
  <c r="BC115" i="64" a="1"/>
  <c r="BC115" i="64" s="1"/>
  <c r="BC117" i="64" a="1"/>
  <c r="BC117" i="64" s="1"/>
  <c r="AY142" i="64"/>
  <c r="BC346" i="64" a="1"/>
  <c r="BC346" i="64" s="1"/>
  <c r="BE347" i="64" s="1"/>
  <c r="BC109" i="64" a="1"/>
  <c r="BC109" i="64" s="1"/>
  <c r="BC108" i="64" a="1"/>
  <c r="BC108" i="64" s="1"/>
  <c r="BC107" i="64" a="1"/>
  <c r="BC107" i="64" s="1"/>
  <c r="BC110" i="64" a="1"/>
  <c r="BC110" i="64" s="1"/>
  <c r="BB112" i="64"/>
  <c r="BC1045" i="64" a="1"/>
  <c r="BC1045" i="64" s="1"/>
  <c r="BA823" i="64"/>
  <c r="BA824" i="64"/>
  <c r="AZ842" i="64"/>
  <c r="AZ843" i="64" s="1"/>
  <c r="BB838" i="64"/>
  <c r="BB839" i="64"/>
  <c r="BB837" i="64"/>
  <c r="BA840" i="64"/>
  <c r="BB836" i="64"/>
  <c r="BB835" i="64"/>
  <c r="BC831" i="64" a="1"/>
  <c r="BC831" i="64" s="1"/>
  <c r="BC832" i="64" a="1"/>
  <c r="BC832" i="64" s="1"/>
  <c r="BC828" i="64" a="1"/>
  <c r="BC828" i="64" s="1"/>
  <c r="BC830" i="64" a="1"/>
  <c r="BC830" i="64" s="1"/>
  <c r="BC829" i="64" a="1"/>
  <c r="BC829" i="64" s="1"/>
  <c r="BB820" i="64"/>
  <c r="BB824" i="64"/>
  <c r="BB823" i="64"/>
  <c r="BB822" i="64"/>
  <c r="BB821" i="64"/>
  <c r="BC816" i="64" a="1"/>
  <c r="BC816" i="64" s="1"/>
  <c r="BC813" i="64" a="1"/>
  <c r="BC813" i="64" s="1"/>
  <c r="BC817" i="64" a="1"/>
  <c r="BC817" i="64" s="1"/>
  <c r="BC797" i="64" a="1"/>
  <c r="BC797" i="64" s="1"/>
  <c r="BC805" i="64" s="1"/>
  <c r="BC798" i="64" a="1"/>
  <c r="BC798" i="64" s="1"/>
  <c r="BC806" i="64" s="1"/>
  <c r="BC814" i="64" a="1"/>
  <c r="BC814" i="64" s="1"/>
  <c r="BC799" i="64" a="1"/>
  <c r="BC799" i="64" s="1"/>
  <c r="BC807" i="64" s="1"/>
  <c r="BC800" i="64" a="1"/>
  <c r="BC800" i="64" s="1"/>
  <c r="BC808" i="64" s="1"/>
  <c r="BC801" i="64" a="1"/>
  <c r="BC801" i="64" s="1"/>
  <c r="BC809" i="64" s="1"/>
  <c r="BC815" i="64" a="1"/>
  <c r="BC815" i="64" s="1"/>
  <c r="BB210" i="64"/>
  <c r="BB212" i="64" s="1"/>
  <c r="BC208" i="64" a="1"/>
  <c r="BC208" i="64" s="1"/>
  <c r="BC207" i="64" s="1"/>
  <c r="BC209" i="64" a="1"/>
  <c r="BC209" i="64" s="1"/>
  <c r="AZ1024" i="64"/>
  <c r="BB1021" i="64"/>
  <c r="BB772" i="64"/>
  <c r="BB774" i="64" s="1"/>
  <c r="BA1023" i="64"/>
  <c r="BC331" i="64" a="1"/>
  <c r="BC331" i="64" s="1"/>
  <c r="BC1020" i="64" a="1"/>
  <c r="BC1020" i="64" s="1"/>
  <c r="BC312" i="64" a="1"/>
  <c r="BC312" i="64" s="1"/>
  <c r="BC773" i="64" a="1"/>
  <c r="BC773" i="64" s="1"/>
  <c r="BC739" i="64" a="1"/>
  <c r="BC739" i="64" s="1"/>
  <c r="BC299" i="64" a="1"/>
  <c r="BC299" i="64" s="1"/>
  <c r="BA736" i="64"/>
  <c r="BB732" i="64"/>
  <c r="BB740" i="64" s="1"/>
  <c r="BC735" i="64" a="1"/>
  <c r="BC735" i="64" s="1"/>
  <c r="BC4" i="64"/>
  <c r="BC731" i="64" a="1"/>
  <c r="BC731" i="64" s="1"/>
  <c r="AW1814" i="64"/>
  <c r="AW1816" i="64" s="1"/>
  <c r="AA68" i="861"/>
  <c r="BD259" i="64"/>
  <c r="BD7" i="64"/>
  <c r="BC8" i="64" s="1"/>
  <c r="BB8" i="64"/>
  <c r="AW44" i="861"/>
  <c r="AW85" i="861" s="1"/>
  <c r="BD3" i="64"/>
  <c r="BD975" i="64" s="1" a="1"/>
  <c r="BD975" i="64" s="1"/>
  <c r="BD1" i="64"/>
  <c r="BE2" i="64"/>
  <c r="BC24" i="864"/>
  <c r="BC92" i="861" s="1"/>
  <c r="BC43" i="863"/>
  <c r="BC42" i="863"/>
  <c r="BC21" i="863" s="1"/>
  <c r="BC70" i="863" a="1"/>
  <c r="BC70" i="863" s="1"/>
  <c r="BC66" i="863" a="1"/>
  <c r="BC66" i="863" s="1"/>
  <c r="BC68" i="863" a="1"/>
  <c r="BC68" i="863" s="1"/>
  <c r="BC4" i="863"/>
  <c r="BB30" i="861"/>
  <c r="BF1" i="861"/>
  <c r="BF8" i="861"/>
  <c r="BG3" i="861"/>
  <c r="BF4" i="861"/>
  <c r="BD55" i="863" a="1"/>
  <c r="BD55" i="863" s="1"/>
  <c r="BD56" i="863" a="1"/>
  <c r="BD56" i="863" s="1"/>
  <c r="BD53" i="863" a="1"/>
  <c r="BD53" i="863" s="1"/>
  <c r="BD52" i="863" a="1"/>
  <c r="BD52" i="863" s="1"/>
  <c r="BD39" i="863"/>
  <c r="BD41" i="863"/>
  <c r="BD54" i="863" a="1"/>
  <c r="BD54" i="863" s="1"/>
  <c r="BD3" i="863"/>
  <c r="BD1" i="863"/>
  <c r="BD38" i="863"/>
  <c r="BE2" i="863"/>
  <c r="BE40" i="863" s="1"/>
  <c r="BD21" i="864"/>
  <c r="BD22" i="864"/>
  <c r="BD1" i="864"/>
  <c r="BD20" i="864"/>
  <c r="BE2" i="864"/>
  <c r="BE23" i="864" s="1"/>
  <c r="BD3" i="864"/>
  <c r="BD4" i="864" s="1"/>
  <c r="BC57" i="863"/>
  <c r="AQ1" i="860"/>
  <c r="AQ7" i="860"/>
  <c r="AQ3" i="860"/>
  <c r="AQ4" i="860" s="1"/>
  <c r="AR2" i="860"/>
  <c r="DB2418" i="64"/>
  <c r="CR2071" i="64"/>
  <c r="CS2069" i="64"/>
  <c r="DD2418" i="64"/>
  <c r="DA2418" i="64"/>
  <c r="DC2418" i="64"/>
  <c r="AV1859" i="64"/>
  <c r="AW1857" i="64"/>
  <c r="AW1836" i="64"/>
  <c r="AW1838" i="64" s="1"/>
  <c r="S1760" i="64"/>
  <c r="S1769" i="64"/>
  <c r="AA1792" i="64"/>
  <c r="Z1794" i="64"/>
  <c r="BC772" i="64" a="1"/>
  <c r="BC1046" i="64"/>
  <c r="BB1023" i="64" a="1"/>
  <c r="BC732" i="64" a="1"/>
  <c r="BC1021" i="64" a="1"/>
  <c r="BA1024" i="64" a="1"/>
  <c r="BC1136" i="64" a="1"/>
  <c r="BD971" i="64" l="1" a="1"/>
  <c r="BD971" i="64" s="1"/>
  <c r="BD972" i="64" a="1"/>
  <c r="BD972" i="64" s="1"/>
  <c r="BC973" i="64"/>
  <c r="BC974" i="64" s="1"/>
  <c r="BC976" i="64" s="1"/>
  <c r="AC508" i="64"/>
  <c r="AC510" i="64" s="1"/>
  <c r="AC500" i="64" s="1"/>
  <c r="AC502" i="64" s="1"/>
  <c r="AC503" i="64" s="1"/>
  <c r="BD509" i="64" a="1"/>
  <c r="BD509" i="64" s="1"/>
  <c r="BD498" i="64" a="1"/>
  <c r="BD498" i="64" s="1"/>
  <c r="BD501" i="64" a="1"/>
  <c r="BD501" i="64" s="1"/>
  <c r="BD515" i="64" a="1"/>
  <c r="BD515" i="64" s="1"/>
  <c r="BC141" i="64"/>
  <c r="BC126" i="64"/>
  <c r="BC1136" i="64"/>
  <c r="BC1138" i="64" s="1"/>
  <c r="BD111" i="64" a="1"/>
  <c r="BD111" i="64" s="1"/>
  <c r="BD1121" i="64" a="1"/>
  <c r="BD1121" i="64" s="1"/>
  <c r="BC137" i="64"/>
  <c r="BC125" i="64"/>
  <c r="BC140" i="64"/>
  <c r="AX145" i="64"/>
  <c r="BC139" i="64"/>
  <c r="BC123" i="64"/>
  <c r="BC138" i="64"/>
  <c r="BB127" i="64"/>
  <c r="BC122" i="64"/>
  <c r="BC124" i="64"/>
  <c r="BD132" i="64" a="1"/>
  <c r="BD132" i="64" s="1"/>
  <c r="BD118" i="64" a="1"/>
  <c r="BD118" i="64" s="1"/>
  <c r="BD116" i="64" a="1"/>
  <c r="BD116" i="64" s="1"/>
  <c r="BD134" i="64" a="1"/>
  <c r="BD134" i="64" s="1"/>
  <c r="BD119" i="64" a="1"/>
  <c r="BD119" i="64" s="1"/>
  <c r="BD131" i="64" a="1"/>
  <c r="BD131" i="64" s="1"/>
  <c r="BD133" i="64" a="1"/>
  <c r="BD133" i="64" s="1"/>
  <c r="BD130" i="64" a="1"/>
  <c r="BD130" i="64" s="1"/>
  <c r="BD117" i="64" a="1"/>
  <c r="BD117" i="64" s="1"/>
  <c r="BD115" i="64" a="1"/>
  <c r="BD115" i="64" s="1"/>
  <c r="AY144" i="64"/>
  <c r="AY145" i="64" s="1"/>
  <c r="AZ142" i="64"/>
  <c r="BD346" i="64" a="1"/>
  <c r="BD346" i="64" s="1"/>
  <c r="BF347" i="64" s="1"/>
  <c r="BD108" i="64" a="1"/>
  <c r="BD108" i="64" s="1"/>
  <c r="BD107" i="64" a="1"/>
  <c r="BD107" i="64" s="1"/>
  <c r="BD109" i="64" a="1"/>
  <c r="BD109" i="64" s="1"/>
  <c r="BD110" i="64" a="1"/>
  <c r="BD110" i="64" s="1"/>
  <c r="BC112" i="64"/>
  <c r="BD1045" i="64" a="1"/>
  <c r="BD1045" i="64" s="1"/>
  <c r="BA825" i="64"/>
  <c r="BA842" i="64" s="1"/>
  <c r="BA843" i="64" s="1"/>
  <c r="BC839" i="64"/>
  <c r="BC838" i="64"/>
  <c r="BC837" i="64"/>
  <c r="BC835" i="64"/>
  <c r="BB840" i="64"/>
  <c r="BD831" i="64" a="1"/>
  <c r="BD831" i="64" s="1"/>
  <c r="BD832" i="64" a="1"/>
  <c r="BD832" i="64" s="1"/>
  <c r="BD828" i="64" a="1"/>
  <c r="BD828" i="64" s="1"/>
  <c r="BD829" i="64" a="1"/>
  <c r="BD829" i="64" s="1"/>
  <c r="BD830" i="64" a="1"/>
  <c r="BD830" i="64" s="1"/>
  <c r="BC836" i="64"/>
  <c r="BC820" i="64"/>
  <c r="BC824" i="64"/>
  <c r="BC823" i="64"/>
  <c r="BB825" i="64"/>
  <c r="BC822" i="64"/>
  <c r="BC821" i="64"/>
  <c r="BD816" i="64" a="1"/>
  <c r="BD816" i="64" s="1"/>
  <c r="BD817" i="64" a="1"/>
  <c r="BD817" i="64" s="1"/>
  <c r="BD797" i="64" a="1"/>
  <c r="BD797" i="64" s="1"/>
  <c r="BD805" i="64" s="1"/>
  <c r="BD798" i="64" a="1"/>
  <c r="BD798" i="64" s="1"/>
  <c r="BD806" i="64" s="1"/>
  <c r="BD814" i="64" a="1"/>
  <c r="BD814" i="64" s="1"/>
  <c r="BD799" i="64" a="1"/>
  <c r="BD799" i="64" s="1"/>
  <c r="BD807" i="64" s="1"/>
  <c r="BD800" i="64" a="1"/>
  <c r="BD800" i="64" s="1"/>
  <c r="BD808" i="64" s="1"/>
  <c r="BD801" i="64" a="1"/>
  <c r="BD801" i="64" s="1"/>
  <c r="BD809" i="64" s="1"/>
  <c r="BD815" i="64" a="1"/>
  <c r="BD815" i="64" s="1"/>
  <c r="BD813" i="64" a="1"/>
  <c r="BD813" i="64" s="1"/>
  <c r="BC210" i="64"/>
  <c r="BC212" i="64" s="1"/>
  <c r="BD208" i="64" a="1"/>
  <c r="BD208" i="64" s="1"/>
  <c r="BD207" i="64" s="1"/>
  <c r="BD209" i="64" a="1"/>
  <c r="BD209" i="64" s="1"/>
  <c r="BA1024" i="64"/>
  <c r="BC1021" i="64"/>
  <c r="BC772" i="64"/>
  <c r="BC774" i="64" s="1"/>
  <c r="BB1023" i="64"/>
  <c r="BD331" i="64" a="1"/>
  <c r="BD331" i="64" s="1"/>
  <c r="BD1020" i="64" a="1"/>
  <c r="BD1020" i="64" s="1"/>
  <c r="BD312" i="64" a="1"/>
  <c r="BD312" i="64" s="1"/>
  <c r="BD773" i="64" a="1"/>
  <c r="BD773" i="64" s="1"/>
  <c r="BD739" i="64" a="1"/>
  <c r="BD739" i="64" s="1"/>
  <c r="BD299" i="64" a="1"/>
  <c r="BD299" i="64" s="1"/>
  <c r="BB736" i="64"/>
  <c r="BC732" i="64"/>
  <c r="BC740" i="64" s="1"/>
  <c r="BD735" i="64" a="1"/>
  <c r="BD735" i="64" s="1"/>
  <c r="BD4" i="64"/>
  <c r="BD731" i="64" a="1"/>
  <c r="BD731" i="64" s="1"/>
  <c r="AX1814" i="64"/>
  <c r="AX1816" i="64" s="1"/>
  <c r="BE259" i="64"/>
  <c r="BE7" i="64"/>
  <c r="BD8" i="64" s="1"/>
  <c r="AX44" i="861"/>
  <c r="AX85" i="861" s="1"/>
  <c r="BF2" i="64"/>
  <c r="BE3" i="64"/>
  <c r="BE975" i="64" s="1" a="1"/>
  <c r="BE975" i="64" s="1"/>
  <c r="BE1" i="64"/>
  <c r="BD24" i="864"/>
  <c r="BD92" i="861" s="1"/>
  <c r="BE21" i="864"/>
  <c r="BE20" i="864"/>
  <c r="BE1" i="864"/>
  <c r="BE22" i="864"/>
  <c r="BF2" i="864"/>
  <c r="BF23" i="864" s="1"/>
  <c r="BE3" i="864"/>
  <c r="BE4" i="864" s="1"/>
  <c r="BD57" i="863"/>
  <c r="BF5" i="861"/>
  <c r="BD43" i="863"/>
  <c r="BD42" i="863"/>
  <c r="BD21" i="863" s="1"/>
  <c r="BD68" i="863" a="1"/>
  <c r="BD68" i="863" s="1"/>
  <c r="BD70" i="863" a="1"/>
  <c r="BD70" i="863" s="1"/>
  <c r="BD66" i="863" a="1"/>
  <c r="BD66" i="863" s="1"/>
  <c r="BD4" i="863"/>
  <c r="BG8" i="861"/>
  <c r="BH3" i="861"/>
  <c r="BG4" i="861"/>
  <c r="BG5" i="861" s="1"/>
  <c r="BG1" i="861"/>
  <c r="BC30" i="861"/>
  <c r="BE56" i="863" a="1"/>
  <c r="BE56" i="863" s="1"/>
  <c r="BE54" i="863" a="1"/>
  <c r="BE54" i="863" s="1"/>
  <c r="BE53" i="863" a="1"/>
  <c r="BE53" i="863" s="1"/>
  <c r="BE52" i="863" a="1"/>
  <c r="BE52" i="863" s="1"/>
  <c r="BE41" i="863"/>
  <c r="BE55" i="863" a="1"/>
  <c r="BE55" i="863" s="1"/>
  <c r="BE39" i="863"/>
  <c r="BE38" i="863"/>
  <c r="BF2" i="863"/>
  <c r="BF40" i="863" s="1"/>
  <c r="BE3" i="863"/>
  <c r="BE1" i="863"/>
  <c r="AR7" i="860"/>
  <c r="AR3" i="860"/>
  <c r="AR4" i="860" s="1"/>
  <c r="AS2" i="860"/>
  <c r="AR1" i="860"/>
  <c r="DH2418" i="64"/>
  <c r="CS2071" i="64"/>
  <c r="CT2069" i="64"/>
  <c r="DK2418" i="64"/>
  <c r="DG2418" i="64"/>
  <c r="DE2418" i="64"/>
  <c r="DI2418" i="64"/>
  <c r="DF2418" i="64"/>
  <c r="DJ2418" i="64"/>
  <c r="AW1859" i="64"/>
  <c r="AX1857" i="64"/>
  <c r="AX1836" i="64"/>
  <c r="AX1838" i="64" s="1"/>
  <c r="S1771" i="64"/>
  <c r="AB1792" i="64"/>
  <c r="AB1794" i="64" s="1"/>
  <c r="AA1794" i="64"/>
  <c r="BC1023" i="64" a="1"/>
  <c r="BD1136" i="64" a="1"/>
  <c r="BD772" i="64" a="1"/>
  <c r="BD1046" i="64"/>
  <c r="BB1024" i="64" a="1"/>
  <c r="BD1021" i="64" a="1"/>
  <c r="BD732" i="64" a="1"/>
  <c r="BE971" i="64" l="1" a="1"/>
  <c r="BE971" i="64" s="1"/>
  <c r="BE972" i="64" a="1"/>
  <c r="BE972" i="64" s="1"/>
  <c r="BD973" i="64"/>
  <c r="BD974" i="64" s="1"/>
  <c r="BD976" i="64" s="1"/>
  <c r="AC511" i="64"/>
  <c r="AC516" i="64" s="1"/>
  <c r="AC504" i="64"/>
  <c r="AD496" i="64"/>
  <c r="AD499" i="64" s="1"/>
  <c r="BE509" i="64" a="1"/>
  <c r="BE509" i="64" s="1"/>
  <c r="BE498" i="64" a="1"/>
  <c r="BE498" i="64" s="1"/>
  <c r="BE501" i="64" a="1"/>
  <c r="BE501" i="64" s="1"/>
  <c r="BE515" i="64" a="1"/>
  <c r="BE515" i="64" s="1"/>
  <c r="BD1136" i="64"/>
  <c r="BE111" i="64" a="1"/>
  <c r="BE111" i="64" s="1"/>
  <c r="BE1121" i="64" a="1"/>
  <c r="BE1121" i="64" s="1"/>
  <c r="BD126" i="64"/>
  <c r="BD141" i="64"/>
  <c r="BD137" i="64"/>
  <c r="BD139" i="64"/>
  <c r="BD125" i="64"/>
  <c r="BD140" i="64"/>
  <c r="BD123" i="64"/>
  <c r="BD138" i="64"/>
  <c r="BD124" i="64"/>
  <c r="BD122" i="64"/>
  <c r="BC127" i="64"/>
  <c r="BE116" i="64" a="1"/>
  <c r="BE116" i="64" s="1"/>
  <c r="BE134" i="64" a="1"/>
  <c r="BE134" i="64" s="1"/>
  <c r="BE119" i="64" a="1"/>
  <c r="BE119" i="64" s="1"/>
  <c r="BE131" i="64" a="1"/>
  <c r="BE131" i="64" s="1"/>
  <c r="BE133" i="64" a="1"/>
  <c r="BE133" i="64" s="1"/>
  <c r="BE130" i="64" a="1"/>
  <c r="BE130" i="64" s="1"/>
  <c r="BE117" i="64" a="1"/>
  <c r="BE117" i="64" s="1"/>
  <c r="BE118" i="64" a="1"/>
  <c r="BE118" i="64" s="1"/>
  <c r="BE115" i="64" a="1"/>
  <c r="BE115" i="64" s="1"/>
  <c r="BE132" i="64" a="1"/>
  <c r="BE132" i="64" s="1"/>
  <c r="BA142" i="64"/>
  <c r="BA144" i="64" s="1"/>
  <c r="BA145" i="64" s="1"/>
  <c r="AZ144" i="64"/>
  <c r="BE346" i="64" a="1"/>
  <c r="BE346" i="64" s="1"/>
  <c r="BG347" i="64" s="1"/>
  <c r="BE107" i="64" a="1"/>
  <c r="BE107" i="64" s="1"/>
  <c r="BE108" i="64" a="1"/>
  <c r="BE108" i="64" s="1"/>
  <c r="BE109" i="64" a="1"/>
  <c r="BE109" i="64" s="1"/>
  <c r="BE110" i="64" a="1"/>
  <c r="BE110" i="64" s="1"/>
  <c r="BD112" i="64"/>
  <c r="BE1045" i="64" a="1"/>
  <c r="BE1045" i="64" s="1"/>
  <c r="S1772" i="64"/>
  <c r="BB842" i="64"/>
  <c r="BB843" i="64" s="1"/>
  <c r="BD838" i="64"/>
  <c r="BD839" i="64"/>
  <c r="BC840" i="64"/>
  <c r="BD837" i="64"/>
  <c r="BD835" i="64"/>
  <c r="BE831" i="64" a="1"/>
  <c r="BE831" i="64" s="1"/>
  <c r="BE832" i="64" a="1"/>
  <c r="BE832" i="64" s="1"/>
  <c r="BE828" i="64" a="1"/>
  <c r="BE828" i="64" s="1"/>
  <c r="BE829" i="64" a="1"/>
  <c r="BE829" i="64" s="1"/>
  <c r="BE830" i="64" a="1"/>
  <c r="BE830" i="64" s="1"/>
  <c r="BD836" i="64"/>
  <c r="BD821" i="64"/>
  <c r="BD824" i="64"/>
  <c r="BD823" i="64"/>
  <c r="BC825" i="64"/>
  <c r="BD822" i="64"/>
  <c r="BD820" i="64"/>
  <c r="BE816" i="64" a="1"/>
  <c r="BE816" i="64" s="1"/>
  <c r="BE817" i="64" a="1"/>
  <c r="BE817" i="64" s="1"/>
  <c r="BE797" i="64" a="1"/>
  <c r="BE797" i="64" s="1"/>
  <c r="BE805" i="64" s="1"/>
  <c r="BE798" i="64" a="1"/>
  <c r="BE798" i="64" s="1"/>
  <c r="BE806" i="64" s="1"/>
  <c r="BE814" i="64" a="1"/>
  <c r="BE814" i="64" s="1"/>
  <c r="BE799" i="64" a="1"/>
  <c r="BE799" i="64" s="1"/>
  <c r="BE807" i="64" s="1"/>
  <c r="BE800" i="64" a="1"/>
  <c r="BE800" i="64" s="1"/>
  <c r="BE808" i="64" s="1"/>
  <c r="BE815" i="64" a="1"/>
  <c r="BE815" i="64" s="1"/>
  <c r="BE813" i="64" a="1"/>
  <c r="BE813" i="64" s="1"/>
  <c r="BE801" i="64" a="1"/>
  <c r="BE801" i="64" s="1"/>
  <c r="BE809" i="64" s="1"/>
  <c r="BE208" i="64" a="1"/>
  <c r="BE208" i="64" s="1"/>
  <c r="BE207" i="64" s="1"/>
  <c r="BE209" i="64" a="1"/>
  <c r="BE209" i="64" s="1"/>
  <c r="BD210" i="64"/>
  <c r="BD212" i="64" s="1"/>
  <c r="BD1021" i="64"/>
  <c r="BD772" i="64"/>
  <c r="BD774" i="64" s="1"/>
  <c r="BB1024" i="64"/>
  <c r="BC1023" i="64"/>
  <c r="BE331" i="64" a="1"/>
  <c r="BE331" i="64" s="1"/>
  <c r="BE1020" i="64" a="1"/>
  <c r="BE1020" i="64" s="1"/>
  <c r="BE312" i="64" a="1"/>
  <c r="BE312" i="64" s="1"/>
  <c r="BE773" i="64" a="1"/>
  <c r="BE773" i="64" s="1"/>
  <c r="BE739" i="64" a="1"/>
  <c r="BE739" i="64" s="1"/>
  <c r="BE299" i="64" a="1"/>
  <c r="BE299" i="64" s="1"/>
  <c r="BC736" i="64"/>
  <c r="BD732" i="64"/>
  <c r="BD740" i="64" s="1"/>
  <c r="BE735" i="64" a="1"/>
  <c r="BE735" i="64" s="1"/>
  <c r="BE4" i="64"/>
  <c r="BE731" i="64" a="1"/>
  <c r="BE731" i="64" s="1"/>
  <c r="AY1814" i="64"/>
  <c r="AY1816" i="64" s="1"/>
  <c r="AB41" i="861"/>
  <c r="AB93" i="861"/>
  <c r="BF259" i="64"/>
  <c r="BF7" i="64"/>
  <c r="BE8" i="64" s="1"/>
  <c r="AY44" i="861"/>
  <c r="AY85" i="861" s="1"/>
  <c r="BF1" i="64"/>
  <c r="BG2" i="64"/>
  <c r="BF3" i="64"/>
  <c r="BF975" i="64" s="1" a="1"/>
  <c r="BF975" i="64" s="1"/>
  <c r="BE24" i="864"/>
  <c r="BE92" i="861" s="1"/>
  <c r="BF56" i="863" a="1"/>
  <c r="BF56" i="863" s="1"/>
  <c r="BF54" i="863" a="1"/>
  <c r="BF54" i="863" s="1"/>
  <c r="BF55" i="863" a="1"/>
  <c r="BF55" i="863" s="1"/>
  <c r="BF53" i="863" a="1"/>
  <c r="BF53" i="863" s="1"/>
  <c r="BF52" i="863" a="1"/>
  <c r="BF52" i="863" s="1"/>
  <c r="BF39" i="863"/>
  <c r="BF41" i="863"/>
  <c r="BF38" i="863"/>
  <c r="BF3" i="863"/>
  <c r="BF1" i="863"/>
  <c r="BG2" i="863"/>
  <c r="BG40" i="863" s="1"/>
  <c r="BD30" i="861"/>
  <c r="BE42" i="863"/>
  <c r="BE21" i="863" s="1"/>
  <c r="BE43" i="863"/>
  <c r="BF22" i="864"/>
  <c r="BF21" i="864"/>
  <c r="BF20" i="864"/>
  <c r="BF3" i="864"/>
  <c r="BG2" i="864"/>
  <c r="BG23" i="864" s="1"/>
  <c r="BF1" i="864"/>
  <c r="BE68" i="863" a="1"/>
  <c r="BE68" i="863" s="1"/>
  <c r="BE66" i="863" a="1"/>
  <c r="BE66" i="863" s="1"/>
  <c r="BE70" i="863" a="1"/>
  <c r="BE70" i="863" s="1"/>
  <c r="BE4" i="863"/>
  <c r="BH8" i="861"/>
  <c r="BI3" i="861"/>
  <c r="BH4" i="861"/>
  <c r="BH5" i="861" s="1"/>
  <c r="BH1" i="861"/>
  <c r="BE57" i="863"/>
  <c r="AS1" i="860"/>
  <c r="AS3" i="860"/>
  <c r="AS4" i="860" s="1"/>
  <c r="AS7" i="860"/>
  <c r="AT2" i="860"/>
  <c r="CT2071" i="64"/>
  <c r="CU2069" i="64"/>
  <c r="DL2418" i="64"/>
  <c r="AX1859" i="64"/>
  <c r="AY1857" i="64"/>
  <c r="AY1836" i="64"/>
  <c r="AY1838" i="64" s="1"/>
  <c r="AC1792" i="64"/>
  <c r="BE1021" i="64" a="1"/>
  <c r="BE732" i="64" a="1"/>
  <c r="BE772" i="64" a="1"/>
  <c r="BD1023" i="64" a="1"/>
  <c r="BE1046" i="64"/>
  <c r="BE1136" i="64" a="1"/>
  <c r="BC1024" i="64" a="1"/>
  <c r="BF971" i="64" l="1" a="1"/>
  <c r="BF971" i="64" s="1"/>
  <c r="BF972" i="64" a="1"/>
  <c r="BF972" i="64" s="1"/>
  <c r="BE973" i="64"/>
  <c r="BE974" i="64" s="1"/>
  <c r="BE976" i="64" s="1"/>
  <c r="AC512" i="64"/>
  <c r="AD507" i="64"/>
  <c r="AD508" i="64"/>
  <c r="AD510" i="64" s="1"/>
  <c r="AD500" i="64" s="1"/>
  <c r="AD502" i="64" s="1"/>
  <c r="AD503" i="64" s="1"/>
  <c r="BF509" i="64" a="1"/>
  <c r="BF509" i="64" s="1"/>
  <c r="BF498" i="64" a="1"/>
  <c r="BF498" i="64" s="1"/>
  <c r="BF501" i="64" a="1"/>
  <c r="BF501" i="64" s="1"/>
  <c r="BF515" i="64" a="1"/>
  <c r="BF515" i="64" s="1"/>
  <c r="BE126" i="64"/>
  <c r="BE141" i="64"/>
  <c r="BE1136" i="64"/>
  <c r="BE1138" i="64" s="1"/>
  <c r="BF111" i="64" a="1"/>
  <c r="BF111" i="64" s="1"/>
  <c r="BF1121" i="64" a="1"/>
  <c r="BF1121" i="64" s="1"/>
  <c r="BD1138" i="64"/>
  <c r="BE140" i="64"/>
  <c r="BE139" i="64"/>
  <c r="BD127" i="64"/>
  <c r="BE123" i="64"/>
  <c r="BE138" i="64"/>
  <c r="BE137" i="64"/>
  <c r="AZ145" i="64"/>
  <c r="BE125" i="64"/>
  <c r="BE124" i="64"/>
  <c r="BE122" i="64"/>
  <c r="BF116" i="64" a="1"/>
  <c r="BF116" i="64" s="1"/>
  <c r="BF134" i="64" a="1"/>
  <c r="BF134" i="64" s="1"/>
  <c r="BF119" i="64" a="1"/>
  <c r="BF119" i="64" s="1"/>
  <c r="BF133" i="64" a="1"/>
  <c r="BF133" i="64" s="1"/>
  <c r="BF131" i="64" a="1"/>
  <c r="BF131" i="64" s="1"/>
  <c r="BF117" i="64" a="1"/>
  <c r="BF117" i="64" s="1"/>
  <c r="BF130" i="64" a="1"/>
  <c r="BF130" i="64" s="1"/>
  <c r="BF118" i="64" a="1"/>
  <c r="BF118" i="64" s="1"/>
  <c r="BF132" i="64" a="1"/>
  <c r="BF132" i="64" s="1"/>
  <c r="BF115" i="64" a="1"/>
  <c r="BF115" i="64" s="1"/>
  <c r="BB142" i="64"/>
  <c r="BF346" i="64" a="1"/>
  <c r="BF346" i="64" s="1"/>
  <c r="BH347" i="64" s="1"/>
  <c r="BF108" i="64" a="1"/>
  <c r="BF108" i="64" s="1"/>
  <c r="BF107" i="64" a="1"/>
  <c r="BF107" i="64" s="1"/>
  <c r="BF110" i="64" a="1"/>
  <c r="BF110" i="64" s="1"/>
  <c r="BF109" i="64" a="1"/>
  <c r="BF109" i="64" s="1"/>
  <c r="BE112" i="64"/>
  <c r="BF1045" i="64" a="1"/>
  <c r="BF1045" i="64" s="1"/>
  <c r="BC842" i="64"/>
  <c r="BE839" i="64"/>
  <c r="BE838" i="64"/>
  <c r="BD840" i="64"/>
  <c r="BE837" i="64"/>
  <c r="BE835" i="64"/>
  <c r="BE836" i="64"/>
  <c r="BF831" i="64" a="1"/>
  <c r="BF831" i="64" s="1"/>
  <c r="BF832" i="64" a="1"/>
  <c r="BF832" i="64" s="1"/>
  <c r="BF828" i="64" a="1"/>
  <c r="BF828" i="64" s="1"/>
  <c r="BF829" i="64" a="1"/>
  <c r="BF829" i="64" s="1"/>
  <c r="BF830" i="64" a="1"/>
  <c r="BF830" i="64" s="1"/>
  <c r="BE824" i="64"/>
  <c r="BE823" i="64"/>
  <c r="BD825" i="64"/>
  <c r="BE821" i="64"/>
  <c r="BE822" i="64"/>
  <c r="BE820" i="64"/>
  <c r="BF815" i="64" a="1"/>
  <c r="BF815" i="64" s="1"/>
  <c r="BF816" i="64" a="1"/>
  <c r="BF816" i="64" s="1"/>
  <c r="BF817" i="64" a="1"/>
  <c r="BF817" i="64" s="1"/>
  <c r="BF797" i="64" a="1"/>
  <c r="BF797" i="64" s="1"/>
  <c r="BF805" i="64" s="1"/>
  <c r="BF798" i="64" a="1"/>
  <c r="BF798" i="64" s="1"/>
  <c r="BF806" i="64" s="1"/>
  <c r="BF801" i="64" a="1"/>
  <c r="BF801" i="64" s="1"/>
  <c r="BF809" i="64" s="1"/>
  <c r="BF814" i="64" a="1"/>
  <c r="BF814" i="64" s="1"/>
  <c r="BF813" i="64" a="1"/>
  <c r="BF813" i="64" s="1"/>
  <c r="BF799" i="64" a="1"/>
  <c r="BF799" i="64" s="1"/>
  <c r="BF807" i="64" s="1"/>
  <c r="BF800" i="64" a="1"/>
  <c r="BF800" i="64" s="1"/>
  <c r="BF808" i="64" s="1"/>
  <c r="BF208" i="64" a="1"/>
  <c r="BF208" i="64" s="1"/>
  <c r="BF207" i="64" s="1"/>
  <c r="BF209" i="64" a="1"/>
  <c r="BF209" i="64" s="1"/>
  <c r="BE210" i="64"/>
  <c r="BE212" i="64" s="1"/>
  <c r="BE1021" i="64"/>
  <c r="BE772" i="64"/>
  <c r="BE774" i="64" s="1"/>
  <c r="BC1024" i="64"/>
  <c r="BD1023" i="64"/>
  <c r="BF331" i="64" a="1"/>
  <c r="BF331" i="64" s="1"/>
  <c r="BF1020" i="64" a="1"/>
  <c r="BF1020" i="64" s="1"/>
  <c r="BF312" i="64" a="1"/>
  <c r="BF312" i="64" s="1"/>
  <c r="BF773" i="64" a="1"/>
  <c r="BF773" i="64" s="1"/>
  <c r="BF739" i="64" a="1"/>
  <c r="BF739" i="64" s="1"/>
  <c r="BF299" i="64" a="1"/>
  <c r="BF299" i="64" s="1"/>
  <c r="BD736" i="64"/>
  <c r="BE732" i="64"/>
  <c r="BE740" i="64" s="1"/>
  <c r="BF735" i="64" a="1"/>
  <c r="BF735" i="64" s="1"/>
  <c r="BF4" i="64"/>
  <c r="BF731" i="64" a="1"/>
  <c r="BF731" i="64" s="1"/>
  <c r="AZ1814" i="64"/>
  <c r="AZ1816" i="64" s="1"/>
  <c r="BF4" i="864"/>
  <c r="BG259" i="64"/>
  <c r="BG7" i="64"/>
  <c r="BF8" i="64" s="1"/>
  <c r="AZ44" i="861"/>
  <c r="AZ85" i="861" s="1"/>
  <c r="BH2" i="64"/>
  <c r="BG3" i="64"/>
  <c r="BG975" i="64" s="1" a="1"/>
  <c r="BG975" i="64" s="1"/>
  <c r="BG1" i="64"/>
  <c r="BF24" i="864"/>
  <c r="BF92" i="861" s="1"/>
  <c r="BE30" i="861"/>
  <c r="BJ3" i="861"/>
  <c r="BI1" i="861"/>
  <c r="BI4" i="861"/>
  <c r="BI5" i="861" s="1"/>
  <c r="BI8" i="861"/>
  <c r="BG22" i="864"/>
  <c r="BG3" i="864"/>
  <c r="BG4" i="864" s="1"/>
  <c r="BH2" i="864"/>
  <c r="BH23" i="864" s="1"/>
  <c r="BG20" i="864"/>
  <c r="BG21" i="864"/>
  <c r="BG1" i="864"/>
  <c r="BF68" i="863" a="1"/>
  <c r="BF68" i="863" s="1"/>
  <c r="BF70" i="863" a="1"/>
  <c r="BF70" i="863" s="1"/>
  <c r="BF66" i="863" a="1"/>
  <c r="BF66" i="863" s="1"/>
  <c r="BF4" i="863"/>
  <c r="BG56" i="863" a="1"/>
  <c r="BG56" i="863" s="1"/>
  <c r="BG54" i="863" a="1"/>
  <c r="BG54" i="863" s="1"/>
  <c r="BG55" i="863" a="1"/>
  <c r="BG55" i="863" s="1"/>
  <c r="BG39" i="863"/>
  <c r="BG53" i="863" a="1"/>
  <c r="BG53" i="863" s="1"/>
  <c r="BG52" i="863" a="1"/>
  <c r="BG52" i="863" s="1"/>
  <c r="BG38" i="863"/>
  <c r="BG41" i="863"/>
  <c r="BH2" i="863"/>
  <c r="BH40" i="863" s="1"/>
  <c r="BG1" i="863"/>
  <c r="BG3" i="863"/>
  <c r="BF42" i="863"/>
  <c r="BF21" i="863" s="1"/>
  <c r="BF43" i="863"/>
  <c r="BF57" i="863"/>
  <c r="AT1" i="860"/>
  <c r="AT3" i="860"/>
  <c r="AT4" i="860" s="1"/>
  <c r="AT7" i="860"/>
  <c r="AU2" i="860"/>
  <c r="CU2071" i="64"/>
  <c r="CV2069" i="64"/>
  <c r="AZ1857" i="64"/>
  <c r="AY1859" i="64"/>
  <c r="AZ1836" i="64"/>
  <c r="AZ1838" i="64" s="1"/>
  <c r="AD1792" i="64"/>
  <c r="AC1794" i="64"/>
  <c r="E1003" i="64"/>
  <c r="E1002" i="64"/>
  <c r="E999" i="64"/>
  <c r="E998" i="64"/>
  <c r="E997" i="64"/>
  <c r="E995" i="64"/>
  <c r="E12" i="64"/>
  <c r="E11" i="64"/>
  <c r="BF772" i="64" a="1"/>
  <c r="BF1021" i="64" a="1"/>
  <c r="BF1136" i="64" a="1"/>
  <c r="BE1023" i="64" a="1"/>
  <c r="BD1024" i="64" a="1"/>
  <c r="BF732" i="64" a="1"/>
  <c r="BF1046" i="64"/>
  <c r="BG971" i="64" l="1" a="1"/>
  <c r="BG971" i="64" s="1"/>
  <c r="BG972" i="64" a="1"/>
  <c r="BG972" i="64" s="1"/>
  <c r="BF973" i="64"/>
  <c r="BF974" i="64" s="1"/>
  <c r="BF976" i="64" s="1"/>
  <c r="AD504" i="64"/>
  <c r="AE496" i="64"/>
  <c r="AE499" i="64" s="1"/>
  <c r="AD511" i="64"/>
  <c r="BG509" i="64" a="1"/>
  <c r="BG509" i="64" s="1"/>
  <c r="BG498" i="64" a="1"/>
  <c r="BG498" i="64" s="1"/>
  <c r="BG501" i="64" a="1"/>
  <c r="BG501" i="64" s="1"/>
  <c r="BG515" i="64" a="1"/>
  <c r="BG515" i="64" s="1"/>
  <c r="BF126" i="64"/>
  <c r="BF141" i="64"/>
  <c r="BF1136" i="64"/>
  <c r="BF1138" i="64" s="1"/>
  <c r="BG111" i="64" a="1"/>
  <c r="BG111" i="64" s="1"/>
  <c r="BG1121" i="64" a="1"/>
  <c r="BG1121" i="64" s="1"/>
  <c r="BF139" i="64"/>
  <c r="BE127" i="64"/>
  <c r="BF140" i="64"/>
  <c r="BF137" i="64"/>
  <c r="BF123" i="64"/>
  <c r="BF138" i="64"/>
  <c r="BF124" i="64"/>
  <c r="BF125" i="64"/>
  <c r="BF122" i="64"/>
  <c r="BG134" i="64" a="1"/>
  <c r="BG134" i="64" s="1"/>
  <c r="BG133" i="64" a="1"/>
  <c r="BG133" i="64" s="1"/>
  <c r="BG119" i="64" a="1"/>
  <c r="BG119" i="64" s="1"/>
  <c r="BG131" i="64" a="1"/>
  <c r="BG131" i="64" s="1"/>
  <c r="BG117" i="64" a="1"/>
  <c r="BG117" i="64" s="1"/>
  <c r="BG130" i="64" a="1"/>
  <c r="BG130" i="64" s="1"/>
  <c r="BG118" i="64" a="1"/>
  <c r="BG118" i="64" s="1"/>
  <c r="BG132" i="64" a="1"/>
  <c r="BG132" i="64" s="1"/>
  <c r="BG115" i="64" a="1"/>
  <c r="BG115" i="64" s="1"/>
  <c r="BG116" i="64" a="1"/>
  <c r="BG116" i="64" s="1"/>
  <c r="BB144" i="64"/>
  <c r="BB145" i="64" s="1"/>
  <c r="BG346" i="64" a="1"/>
  <c r="BG346" i="64" s="1"/>
  <c r="BI347" i="64" s="1"/>
  <c r="BG107" i="64" a="1"/>
  <c r="BG107" i="64" s="1"/>
  <c r="BG110" i="64" a="1"/>
  <c r="BG110" i="64" s="1"/>
  <c r="BG109" i="64" a="1"/>
  <c r="BG109" i="64" s="1"/>
  <c r="BG108" i="64" a="1"/>
  <c r="BG108" i="64" s="1"/>
  <c r="BF112" i="64"/>
  <c r="BG1045" i="64" a="1"/>
  <c r="BG1045" i="64" s="1"/>
  <c r="BD842" i="64"/>
  <c r="BD843" i="64" s="1"/>
  <c r="BC843" i="64"/>
  <c r="BF838" i="64"/>
  <c r="BF839" i="64"/>
  <c r="BF837" i="64"/>
  <c r="BE840" i="64"/>
  <c r="BF835" i="64"/>
  <c r="BG832" i="64" a="1"/>
  <c r="BG832" i="64" s="1"/>
  <c r="BG828" i="64" a="1"/>
  <c r="BG828" i="64" s="1"/>
  <c r="BG831" i="64" a="1"/>
  <c r="BG831" i="64" s="1"/>
  <c r="BG829" i="64" a="1"/>
  <c r="BG829" i="64" s="1"/>
  <c r="BG830" i="64" a="1"/>
  <c r="BG830" i="64" s="1"/>
  <c r="BF836" i="64"/>
  <c r="BF823" i="64"/>
  <c r="BF822" i="64"/>
  <c r="BF824" i="64"/>
  <c r="BE825" i="64"/>
  <c r="BF821" i="64"/>
  <c r="BF820" i="64"/>
  <c r="BG801" i="64" a="1"/>
  <c r="BG801" i="64" s="1"/>
  <c r="BG809" i="64" s="1"/>
  <c r="BG815" i="64" a="1"/>
  <c r="BG815" i="64" s="1"/>
  <c r="BG816" i="64" a="1"/>
  <c r="BG816" i="64" s="1"/>
  <c r="BG817" i="64" a="1"/>
  <c r="BG817" i="64" s="1"/>
  <c r="BG813" i="64" a="1"/>
  <c r="BG813" i="64" s="1"/>
  <c r="BG797" i="64" a="1"/>
  <c r="BG797" i="64" s="1"/>
  <c r="BG800" i="64" a="1"/>
  <c r="BG800" i="64" s="1"/>
  <c r="BG808" i="64" s="1"/>
  <c r="BG798" i="64" a="1"/>
  <c r="BG798" i="64" s="1"/>
  <c r="BG806" i="64" s="1"/>
  <c r="BG814" i="64" a="1"/>
  <c r="BG814" i="64" s="1"/>
  <c r="BG799" i="64" a="1"/>
  <c r="BG799" i="64" s="1"/>
  <c r="BG807" i="64" s="1"/>
  <c r="BF210" i="64"/>
  <c r="BF212" i="64" s="1"/>
  <c r="BG208" i="64" a="1"/>
  <c r="BG208" i="64" s="1"/>
  <c r="BG207" i="64" s="1"/>
  <c r="BG209" i="64" a="1"/>
  <c r="BG209" i="64" s="1"/>
  <c r="BF1021" i="64"/>
  <c r="BF772" i="64"/>
  <c r="BF774" i="64" s="1"/>
  <c r="BD1024" i="64"/>
  <c r="BE1023" i="64"/>
  <c r="BG331" i="64" a="1"/>
  <c r="BG331" i="64" s="1"/>
  <c r="BG1020" i="64" a="1"/>
  <c r="BG1020" i="64" s="1"/>
  <c r="BG312" i="64" a="1"/>
  <c r="BG312" i="64" s="1"/>
  <c r="BG773" i="64" a="1"/>
  <c r="BG773" i="64" s="1"/>
  <c r="BG739" i="64" a="1"/>
  <c r="BG739" i="64" s="1"/>
  <c r="BG299" i="64" a="1"/>
  <c r="BG299" i="64" s="1"/>
  <c r="BE736" i="64"/>
  <c r="BF732" i="64"/>
  <c r="BF740" i="64" s="1"/>
  <c r="BG735" i="64" a="1"/>
  <c r="BG735" i="64" s="1"/>
  <c r="BG4" i="64"/>
  <c r="BG731" i="64" a="1"/>
  <c r="BG731" i="64" s="1"/>
  <c r="BA1814" i="64"/>
  <c r="BA1816" i="64" s="1"/>
  <c r="AB68" i="861"/>
  <c r="BH259" i="64"/>
  <c r="BH7" i="64"/>
  <c r="BG8" i="64" s="1"/>
  <c r="BA44" i="861"/>
  <c r="BA85" i="861" s="1"/>
  <c r="BI2" i="64"/>
  <c r="BH1" i="64"/>
  <c r="BH3" i="64"/>
  <c r="BH975" i="64" s="1" a="1"/>
  <c r="BH975" i="64" s="1"/>
  <c r="BG57" i="863"/>
  <c r="BH22" i="864"/>
  <c r="BH21" i="864"/>
  <c r="BH3" i="864"/>
  <c r="BH4" i="864" s="1"/>
  <c r="BI2" i="864"/>
  <c r="BI23" i="864" s="1"/>
  <c r="BH20" i="864"/>
  <c r="BH1" i="864"/>
  <c r="BG70" i="863" a="1"/>
  <c r="BG70" i="863" s="1"/>
  <c r="BG66" i="863" a="1"/>
  <c r="BG66" i="863" s="1"/>
  <c r="BG68" i="863" a="1"/>
  <c r="BG68" i="863" s="1"/>
  <c r="BG4" i="863"/>
  <c r="BG43" i="863"/>
  <c r="BG42" i="863"/>
  <c r="BG21" i="863" s="1"/>
  <c r="BK3" i="861"/>
  <c r="BJ4" i="861"/>
  <c r="BJ1" i="861"/>
  <c r="BJ8" i="861"/>
  <c r="BG24" i="864"/>
  <c r="BG92" i="861" s="1"/>
  <c r="BH55" i="863" a="1"/>
  <c r="BH55" i="863" s="1"/>
  <c r="BH56" i="863" a="1"/>
  <c r="BH56" i="863" s="1"/>
  <c r="BH41" i="863"/>
  <c r="BH54" i="863" a="1"/>
  <c r="BH54" i="863" s="1"/>
  <c r="BH53" i="863" a="1"/>
  <c r="BH53" i="863" s="1"/>
  <c r="BH52" i="863" a="1"/>
  <c r="BH52" i="863" s="1"/>
  <c r="BH39" i="863"/>
  <c r="BH38" i="863"/>
  <c r="BH3" i="863"/>
  <c r="BH1" i="863"/>
  <c r="BI2" i="863"/>
  <c r="BI40" i="863" s="1"/>
  <c r="BF30" i="861"/>
  <c r="AU1" i="860"/>
  <c r="AU7" i="860"/>
  <c r="AU3" i="860"/>
  <c r="AU4" i="860" s="1"/>
  <c r="AV2" i="860"/>
  <c r="CV2071" i="64"/>
  <c r="CW2069" i="64"/>
  <c r="AZ1859" i="64"/>
  <c r="BA1857" i="64"/>
  <c r="BA1836" i="64"/>
  <c r="BA1838" i="64" s="1"/>
  <c r="AE1792" i="64"/>
  <c r="AE1794" i="64" s="1"/>
  <c r="AD1794" i="64"/>
  <c r="B12" i="64"/>
  <c r="B997" i="64"/>
  <c r="S1955" i="64"/>
  <c r="BG1046" i="64"/>
  <c r="BG772" i="64" a="1"/>
  <c r="BG732" i="64" a="1"/>
  <c r="BF1023" i="64" a="1"/>
  <c r="BG1136" i="64" a="1"/>
  <c r="BG1021" i="64" a="1"/>
  <c r="BE1024" i="64" a="1"/>
  <c r="BH971" i="64" l="1" a="1"/>
  <c r="BH971" i="64" s="1"/>
  <c r="BH972" i="64" a="1"/>
  <c r="BH972" i="64" s="1"/>
  <c r="BG973" i="64"/>
  <c r="BG974" i="64" s="1"/>
  <c r="BG976" i="64" s="1"/>
  <c r="AD516" i="64"/>
  <c r="AE507" i="64"/>
  <c r="AD512" i="64"/>
  <c r="AE508" i="64"/>
  <c r="BH509" i="64" a="1"/>
  <c r="BH509" i="64" s="1"/>
  <c r="BH498" i="64" a="1"/>
  <c r="BH498" i="64" s="1"/>
  <c r="BH501" i="64" a="1"/>
  <c r="BH501" i="64" s="1"/>
  <c r="BH515" i="64" a="1"/>
  <c r="BH515" i="64" s="1"/>
  <c r="BG141" i="64"/>
  <c r="BG126" i="64"/>
  <c r="BG1136" i="64"/>
  <c r="BH111" i="64" a="1"/>
  <c r="BH111" i="64" s="1"/>
  <c r="BH1121" i="64" a="1"/>
  <c r="BH1121" i="64" s="1"/>
  <c r="BF127" i="64"/>
  <c r="BG138" i="64"/>
  <c r="BG140" i="64"/>
  <c r="BG124" i="64"/>
  <c r="BG139" i="64"/>
  <c r="BG137" i="64"/>
  <c r="BG123" i="64"/>
  <c r="BG125" i="64"/>
  <c r="BG122" i="64"/>
  <c r="BH133" i="64" a="1"/>
  <c r="BH133" i="64" s="1"/>
  <c r="BH131" i="64" a="1"/>
  <c r="BH131" i="64" s="1"/>
  <c r="BH119" i="64" a="1"/>
  <c r="BH119" i="64" s="1"/>
  <c r="BH117" i="64" a="1"/>
  <c r="BH117" i="64" s="1"/>
  <c r="BH130" i="64" a="1"/>
  <c r="BH130" i="64" s="1"/>
  <c r="BH118" i="64" a="1"/>
  <c r="BH118" i="64" s="1"/>
  <c r="BH132" i="64" a="1"/>
  <c r="BH132" i="64" s="1"/>
  <c r="BH116" i="64" a="1"/>
  <c r="BH116" i="64" s="1"/>
  <c r="BH134" i="64" a="1"/>
  <c r="BH134" i="64" s="1"/>
  <c r="BH115" i="64" a="1"/>
  <c r="BH115" i="64" s="1"/>
  <c r="BD142" i="64"/>
  <c r="BC142" i="64"/>
  <c r="BH346" i="64" a="1"/>
  <c r="BH346" i="64" s="1"/>
  <c r="BJ347" i="64" s="1"/>
  <c r="BH110" i="64" a="1"/>
  <c r="BH110" i="64" s="1"/>
  <c r="BH109" i="64" a="1"/>
  <c r="BH109" i="64" s="1"/>
  <c r="BH108" i="64" a="1"/>
  <c r="BH108" i="64" s="1"/>
  <c r="BH107" i="64" a="1"/>
  <c r="BH107" i="64" s="1"/>
  <c r="BG112" i="64"/>
  <c r="BH1045" i="64" a="1"/>
  <c r="BH1045" i="64" s="1"/>
  <c r="BG805" i="64"/>
  <c r="BG835" i="64" s="1"/>
  <c r="BE842" i="64"/>
  <c r="BG837" i="64"/>
  <c r="BG836" i="64"/>
  <c r="BF840" i="64"/>
  <c r="BG839" i="64"/>
  <c r="BG838" i="64"/>
  <c r="BH832" i="64" a="1"/>
  <c r="BH832" i="64" s="1"/>
  <c r="BH828" i="64" a="1"/>
  <c r="BH828" i="64" s="1"/>
  <c r="BH829" i="64" a="1"/>
  <c r="BH829" i="64" s="1"/>
  <c r="BH830" i="64" a="1"/>
  <c r="BH830" i="64" s="1"/>
  <c r="BH831" i="64" a="1"/>
  <c r="BH831" i="64" s="1"/>
  <c r="BG822" i="64"/>
  <c r="BG823" i="64"/>
  <c r="BF825" i="64"/>
  <c r="BG821" i="64"/>
  <c r="BH800" i="64" a="1"/>
  <c r="BH800" i="64" s="1"/>
  <c r="BH808" i="64" s="1"/>
  <c r="BH814" i="64" a="1"/>
  <c r="BH814" i="64" s="1"/>
  <c r="BH801" i="64" a="1"/>
  <c r="BH801" i="64" s="1"/>
  <c r="BH809" i="64" s="1"/>
  <c r="BH815" i="64" a="1"/>
  <c r="BH815" i="64" s="1"/>
  <c r="BH816" i="64" a="1"/>
  <c r="BH816" i="64" s="1"/>
  <c r="BH817" i="64" a="1"/>
  <c r="BH817" i="64" s="1"/>
  <c r="BH813" i="64" a="1"/>
  <c r="BH813" i="64" s="1"/>
  <c r="BH799" i="64" a="1"/>
  <c r="BH799" i="64" s="1"/>
  <c r="BH807" i="64" s="1"/>
  <c r="BH797" i="64" a="1"/>
  <c r="BH797" i="64" s="1"/>
  <c r="BH798" i="64" a="1"/>
  <c r="BH798" i="64" s="1"/>
  <c r="BH806" i="64" s="1"/>
  <c r="BG824" i="64"/>
  <c r="BG210" i="64"/>
  <c r="BG212" i="64" s="1"/>
  <c r="BH208" i="64" a="1"/>
  <c r="BH208" i="64" s="1"/>
  <c r="BH207" i="64" s="1"/>
  <c r="BH209" i="64" a="1"/>
  <c r="BH209" i="64" s="1"/>
  <c r="BE1024" i="64"/>
  <c r="BG1021" i="64"/>
  <c r="BG772" i="64"/>
  <c r="BG774" i="64" s="1"/>
  <c r="BF1023" i="64"/>
  <c r="BH331" i="64" a="1"/>
  <c r="BH331" i="64" s="1"/>
  <c r="BH1020" i="64" a="1"/>
  <c r="BH1020" i="64" s="1"/>
  <c r="BH312" i="64" a="1"/>
  <c r="BH312" i="64" s="1"/>
  <c r="BH773" i="64" a="1"/>
  <c r="BH773" i="64" s="1"/>
  <c r="BH739" i="64" a="1"/>
  <c r="BH739" i="64" s="1"/>
  <c r="BH299" i="64" a="1"/>
  <c r="BH299" i="64" s="1"/>
  <c r="BF736" i="64"/>
  <c r="BG732" i="64"/>
  <c r="BG740" i="64" s="1"/>
  <c r="BH735" i="64" a="1"/>
  <c r="BH735" i="64" s="1"/>
  <c r="BB1814" i="64"/>
  <c r="BB1816" i="64" s="1"/>
  <c r="BH4" i="64"/>
  <c r="BH731" i="64" a="1"/>
  <c r="BH731" i="64" s="1"/>
  <c r="BI259" i="64"/>
  <c r="BI7" i="64"/>
  <c r="BH8" i="64" s="1"/>
  <c r="BB44" i="861"/>
  <c r="BB85" i="861" s="1"/>
  <c r="BI3" i="64"/>
  <c r="BI975" i="64" s="1" a="1"/>
  <c r="BI975" i="64" s="1"/>
  <c r="BI1" i="64"/>
  <c r="BJ2" i="64"/>
  <c r="BH68" i="863" a="1"/>
  <c r="BH68" i="863" s="1"/>
  <c r="BH66" i="863" a="1"/>
  <c r="BH66" i="863" s="1"/>
  <c r="BH70" i="863" a="1"/>
  <c r="BH70" i="863" s="1"/>
  <c r="BH4" i="863"/>
  <c r="BH24" i="864"/>
  <c r="BH92" i="861" s="1"/>
  <c r="BH57" i="863"/>
  <c r="BH42" i="863"/>
  <c r="BH21" i="863" s="1"/>
  <c r="BH43" i="863"/>
  <c r="BJ5" i="861"/>
  <c r="BL3" i="861"/>
  <c r="BK4" i="861"/>
  <c r="BK1" i="861"/>
  <c r="BK8" i="861"/>
  <c r="BG30" i="861"/>
  <c r="BI22" i="864"/>
  <c r="BI21" i="864"/>
  <c r="BI20" i="864"/>
  <c r="BJ2" i="864"/>
  <c r="BJ23" i="864" s="1"/>
  <c r="BI3" i="864"/>
  <c r="BI1" i="864"/>
  <c r="BI55" i="863" a="1"/>
  <c r="BI55" i="863" s="1"/>
  <c r="BI56" i="863" a="1"/>
  <c r="BI56" i="863" s="1"/>
  <c r="BI54" i="863" a="1"/>
  <c r="BI54" i="863" s="1"/>
  <c r="BI53" i="863" a="1"/>
  <c r="BI53" i="863" s="1"/>
  <c r="BI52" i="863" a="1"/>
  <c r="BI52" i="863" s="1"/>
  <c r="BI41" i="863"/>
  <c r="BI38" i="863"/>
  <c r="BJ2" i="863"/>
  <c r="BJ40" i="863" s="1"/>
  <c r="BI39" i="863"/>
  <c r="BI1" i="863"/>
  <c r="BI3" i="863"/>
  <c r="AV3" i="860"/>
  <c r="AV4" i="860" s="1"/>
  <c r="AW2" i="860"/>
  <c r="AV1" i="860"/>
  <c r="AV7" i="860"/>
  <c r="CW2071" i="64"/>
  <c r="CX2069" i="64"/>
  <c r="BA1859" i="64"/>
  <c r="BB1857" i="64"/>
  <c r="BB1836" i="64"/>
  <c r="BB1838" i="64" s="1"/>
  <c r="AF1792" i="64"/>
  <c r="AF1794" i="64" s="1"/>
  <c r="B1" i="84" a="1"/>
  <c r="E1474" i="64"/>
  <c r="E1473" i="64"/>
  <c r="E1472" i="64"/>
  <c r="E1471" i="64"/>
  <c r="E1470" i="64"/>
  <c r="E1469" i="64"/>
  <c r="E1468" i="64"/>
  <c r="E1467" i="64"/>
  <c r="E1466" i="64"/>
  <c r="E1464" i="64"/>
  <c r="E1463" i="64"/>
  <c r="E1462" i="64"/>
  <c r="E1437" i="64"/>
  <c r="E1436" i="64"/>
  <c r="E1435" i="64"/>
  <c r="E1434" i="64"/>
  <c r="E1433" i="64"/>
  <c r="E1432" i="64"/>
  <c r="E1431" i="64"/>
  <c r="E1430" i="64"/>
  <c r="E1428" i="64"/>
  <c r="E1427" i="64"/>
  <c r="E1426" i="64"/>
  <c r="E1424" i="64"/>
  <c r="E1402" i="64"/>
  <c r="E1401" i="64"/>
  <c r="E1400" i="64"/>
  <c r="E1399" i="64"/>
  <c r="E1398" i="64"/>
  <c r="E1397" i="64"/>
  <c r="E1396" i="64"/>
  <c r="E1395" i="64"/>
  <c r="E1393" i="64"/>
  <c r="E1392" i="64"/>
  <c r="E1391" i="64"/>
  <c r="E1371" i="64"/>
  <c r="B1371" i="64" s="1"/>
  <c r="E1370" i="64"/>
  <c r="B1370" i="64" s="1"/>
  <c r="E1369" i="64"/>
  <c r="B1369" i="64" s="1"/>
  <c r="E1368" i="64"/>
  <c r="B1368" i="64" s="1"/>
  <c r="E1367" i="64"/>
  <c r="B1367" i="64" s="1"/>
  <c r="E1366" i="64"/>
  <c r="E1365" i="64"/>
  <c r="B1365" i="64" s="1"/>
  <c r="E1364" i="64"/>
  <c r="B1364" i="64" s="1"/>
  <c r="E1363" i="64"/>
  <c r="B1363" i="64" s="1"/>
  <c r="E1362" i="64"/>
  <c r="B1362" i="64" s="1"/>
  <c r="E1361" i="64"/>
  <c r="B1361" i="64" s="1"/>
  <c r="E1360" i="64"/>
  <c r="E1358" i="64"/>
  <c r="B1358" i="64" s="1"/>
  <c r="E1357" i="64"/>
  <c r="E1356" i="64"/>
  <c r="E1354" i="64"/>
  <c r="E1993" i="64"/>
  <c r="E1990" i="64"/>
  <c r="E1989" i="64"/>
  <c r="E1988" i="64"/>
  <c r="E1987" i="64"/>
  <c r="E1986" i="64"/>
  <c r="E1985" i="64"/>
  <c r="E1984" i="64"/>
  <c r="E1983" i="64"/>
  <c r="E1982" i="64"/>
  <c r="E1981" i="64"/>
  <c r="E1980" i="64"/>
  <c r="E1978" i="64"/>
  <c r="E2024" i="64"/>
  <c r="E2023" i="64"/>
  <c r="E2022" i="64"/>
  <c r="E2021" i="64"/>
  <c r="E2020" i="64"/>
  <c r="E2019" i="64"/>
  <c r="E2018" i="64"/>
  <c r="E2017" i="64"/>
  <c r="E2016" i="64"/>
  <c r="E2015" i="64"/>
  <c r="E2014" i="64"/>
  <c r="E2012" i="64"/>
  <c r="E1336" i="64"/>
  <c r="E1335" i="64"/>
  <c r="E1334" i="64"/>
  <c r="E1333" i="64"/>
  <c r="E1332" i="64"/>
  <c r="E1330" i="64"/>
  <c r="E648" i="64"/>
  <c r="E647" i="64"/>
  <c r="E646" i="64"/>
  <c r="E645" i="64"/>
  <c r="E644" i="64"/>
  <c r="E643" i="64"/>
  <c r="E1264" i="64"/>
  <c r="E1263" i="64"/>
  <c r="E1262" i="64"/>
  <c r="E1260" i="64"/>
  <c r="E1241" i="64"/>
  <c r="E1240" i="64"/>
  <c r="E1239" i="64"/>
  <c r="E1238" i="64"/>
  <c r="E1236" i="64"/>
  <c r="E1723" i="64"/>
  <c r="E1722" i="64"/>
  <c r="E1721" i="64"/>
  <c r="E1720" i="64"/>
  <c r="E1719" i="64"/>
  <c r="E1217" i="64"/>
  <c r="E1216" i="64"/>
  <c r="E1215" i="64"/>
  <c r="E1214" i="64"/>
  <c r="E1699" i="64"/>
  <c r="E1698" i="64"/>
  <c r="E1697" i="64"/>
  <c r="E1696" i="64"/>
  <c r="E1695" i="64"/>
  <c r="E1693" i="64"/>
  <c r="E1625" i="64"/>
  <c r="E1621" i="64"/>
  <c r="E1620" i="64"/>
  <c r="E1619" i="64"/>
  <c r="E1618" i="64"/>
  <c r="E1617" i="64"/>
  <c r="E1616" i="64"/>
  <c r="E1615" i="64"/>
  <c r="E1614" i="64"/>
  <c r="E1613" i="64"/>
  <c r="E1612" i="64"/>
  <c r="E1611" i="64"/>
  <c r="E1610" i="64"/>
  <c r="E1609" i="64"/>
  <c r="E1608" i="64"/>
  <c r="E1607" i="64"/>
  <c r="E473" i="64"/>
  <c r="E472" i="64"/>
  <c r="E471" i="64"/>
  <c r="E470" i="64"/>
  <c r="E469" i="64"/>
  <c r="E468" i="64"/>
  <c r="E467" i="64"/>
  <c r="E466" i="64"/>
  <c r="E465" i="64"/>
  <c r="E464" i="64"/>
  <c r="E463" i="64"/>
  <c r="E462" i="64"/>
  <c r="E461" i="64"/>
  <c r="E1094" i="64"/>
  <c r="E1093" i="64"/>
  <c r="E1089" i="64"/>
  <c r="E1088" i="64"/>
  <c r="E1087" i="64"/>
  <c r="E1086" i="64"/>
  <c r="E953" i="64"/>
  <c r="E952" i="64"/>
  <c r="E948" i="64"/>
  <c r="B948" i="64" s="1"/>
  <c r="E947" i="64"/>
  <c r="B947" i="64" s="1"/>
  <c r="E946" i="64"/>
  <c r="B946" i="64" s="1"/>
  <c r="E945" i="64"/>
  <c r="E943" i="64"/>
  <c r="E675" i="64"/>
  <c r="E670" i="64"/>
  <c r="E669" i="64"/>
  <c r="E668" i="64"/>
  <c r="E192" i="64"/>
  <c r="E191" i="64"/>
  <c r="E190" i="64"/>
  <c r="E176" i="64"/>
  <c r="E175" i="64"/>
  <c r="E174" i="64"/>
  <c r="E245" i="64"/>
  <c r="E244" i="64"/>
  <c r="E40" i="64"/>
  <c r="E39" i="64"/>
  <c r="I1475" i="64"/>
  <c r="R1472" i="64"/>
  <c r="I1439" i="64"/>
  <c r="R1436" i="64"/>
  <c r="R1401" i="64"/>
  <c r="J1369" i="64"/>
  <c r="R1366" i="64"/>
  <c r="J1991" i="64"/>
  <c r="R1988" i="64"/>
  <c r="R2022" i="64"/>
  <c r="BH772" i="64" a="1"/>
  <c r="BG1023" i="64" a="1"/>
  <c r="BF1024" i="64" a="1"/>
  <c r="BH1046" i="64"/>
  <c r="BH732" i="64" a="1"/>
  <c r="BH1021" i="64" a="1"/>
  <c r="BH1136" i="64" a="1"/>
  <c r="BI971" i="64" l="1" a="1"/>
  <c r="BI971" i="64" s="1"/>
  <c r="BI972" i="64" a="1"/>
  <c r="BI972" i="64" s="1"/>
  <c r="BH973" i="64"/>
  <c r="BH974" i="64" s="1"/>
  <c r="BH976" i="64" s="1"/>
  <c r="AE510" i="64"/>
  <c r="AE500" i="64" s="1"/>
  <c r="AE502" i="64" s="1"/>
  <c r="AE503" i="64" s="1"/>
  <c r="BI509" i="64" a="1"/>
  <c r="BI509" i="64" s="1"/>
  <c r="BI498" i="64" a="1"/>
  <c r="BI498" i="64" s="1"/>
  <c r="BI515" i="64" a="1"/>
  <c r="BI515" i="64" s="1"/>
  <c r="BI501" i="64" a="1"/>
  <c r="BI501" i="64" s="1"/>
  <c r="BH141" i="64"/>
  <c r="BH126" i="64"/>
  <c r="BH1136" i="64"/>
  <c r="BH1138" i="64" s="1"/>
  <c r="BI111" i="64" a="1"/>
  <c r="BI111" i="64" s="1"/>
  <c r="BI1121" i="64" a="1"/>
  <c r="BI1121" i="64" s="1"/>
  <c r="BG1138" i="64"/>
  <c r="BH137" i="64"/>
  <c r="BG127" i="64"/>
  <c r="BH140" i="64"/>
  <c r="BH123" i="64"/>
  <c r="BH138" i="64"/>
  <c r="BH124" i="64"/>
  <c r="BH139" i="64"/>
  <c r="BH125" i="64"/>
  <c r="BH122" i="64"/>
  <c r="BD144" i="64"/>
  <c r="BD145" i="64" s="1"/>
  <c r="BI131" i="64" a="1"/>
  <c r="BI131" i="64" s="1"/>
  <c r="BI119" i="64" a="1"/>
  <c r="BI119" i="64" s="1"/>
  <c r="BI133" i="64" a="1"/>
  <c r="BI133" i="64" s="1"/>
  <c r="BI117" i="64" a="1"/>
  <c r="BI117" i="64" s="1"/>
  <c r="BI130" i="64" a="1"/>
  <c r="BI130" i="64" s="1"/>
  <c r="BI118" i="64" a="1"/>
  <c r="BI118" i="64" s="1"/>
  <c r="BI132" i="64" a="1"/>
  <c r="BI132" i="64" s="1"/>
  <c r="BI116" i="64" a="1"/>
  <c r="BI116" i="64" s="1"/>
  <c r="BI134" i="64" a="1"/>
  <c r="BI134" i="64" s="1"/>
  <c r="BI115" i="64" a="1"/>
  <c r="BI115" i="64" s="1"/>
  <c r="BC144" i="64"/>
  <c r="BE142" i="64"/>
  <c r="BI346" i="64" a="1"/>
  <c r="BI346" i="64" s="1"/>
  <c r="BK347" i="64" s="1"/>
  <c r="BI110" i="64" a="1"/>
  <c r="BI110" i="64" s="1"/>
  <c r="BI109" i="64" a="1"/>
  <c r="BI109" i="64" s="1"/>
  <c r="BI108" i="64" a="1"/>
  <c r="BI108" i="64" s="1"/>
  <c r="BI107" i="64" a="1"/>
  <c r="BI107" i="64" s="1"/>
  <c r="BH112" i="64"/>
  <c r="BI1045" i="64" a="1"/>
  <c r="BI1045" i="64" s="1"/>
  <c r="BG820" i="64"/>
  <c r="BG825" i="64" s="1"/>
  <c r="BH805" i="64"/>
  <c r="BH835" i="64" s="1"/>
  <c r="BE843" i="64"/>
  <c r="BF842" i="64"/>
  <c r="BF843" i="64" s="1"/>
  <c r="BH837" i="64"/>
  <c r="BG840" i="64"/>
  <c r="BH838" i="64"/>
  <c r="BH839" i="64"/>
  <c r="BH836" i="64"/>
  <c r="BI828" i="64" a="1"/>
  <c r="BI828" i="64" s="1"/>
  <c r="BI829" i="64" a="1"/>
  <c r="BI829" i="64" s="1"/>
  <c r="BI830" i="64" a="1"/>
  <c r="BI830" i="64" s="1"/>
  <c r="BI832" i="64" a="1"/>
  <c r="BI832" i="64" s="1"/>
  <c r="BI831" i="64" a="1"/>
  <c r="BI831" i="64" s="1"/>
  <c r="BH821" i="64"/>
  <c r="BH822" i="64"/>
  <c r="BI814" i="64" a="1"/>
  <c r="BI814" i="64" s="1"/>
  <c r="BI799" i="64" a="1"/>
  <c r="BI799" i="64" s="1"/>
  <c r="BI807" i="64" s="1"/>
  <c r="BI800" i="64" a="1"/>
  <c r="BI800" i="64" s="1"/>
  <c r="BI808" i="64" s="1"/>
  <c r="BI801" i="64" a="1"/>
  <c r="BI801" i="64" s="1"/>
  <c r="BI809" i="64" s="1"/>
  <c r="BI815" i="64" a="1"/>
  <c r="BI815" i="64" s="1"/>
  <c r="BI816" i="64" a="1"/>
  <c r="BI816" i="64" s="1"/>
  <c r="BI798" i="64" a="1"/>
  <c r="BI798" i="64" s="1"/>
  <c r="BI806" i="64" s="1"/>
  <c r="BI817" i="64" a="1"/>
  <c r="BI817" i="64" s="1"/>
  <c r="BI813" i="64" a="1"/>
  <c r="BI813" i="64" s="1"/>
  <c r="BI797" i="64" a="1"/>
  <c r="BI797" i="64" s="1"/>
  <c r="BI805" i="64" s="1"/>
  <c r="BH824" i="64"/>
  <c r="BH823" i="64"/>
  <c r="BI208" i="64" a="1"/>
  <c r="BI208" i="64" s="1"/>
  <c r="BI207" i="64" s="1"/>
  <c r="BI209" i="64" a="1"/>
  <c r="BI209" i="64" s="1"/>
  <c r="BH210" i="64"/>
  <c r="BH212" i="64" s="1"/>
  <c r="BH1021" i="64"/>
  <c r="BF1024" i="64"/>
  <c r="BH772" i="64"/>
  <c r="BH774" i="64" s="1"/>
  <c r="BG1023" i="64"/>
  <c r="BI331" i="64" a="1"/>
  <c r="BI331" i="64" s="1"/>
  <c r="BI1020" i="64" a="1"/>
  <c r="BI1020" i="64" s="1"/>
  <c r="BI312" i="64" a="1"/>
  <c r="BI312" i="64" s="1"/>
  <c r="BI773" i="64" a="1"/>
  <c r="BI773" i="64" s="1"/>
  <c r="BI739" i="64" a="1"/>
  <c r="BI739" i="64" s="1"/>
  <c r="BI299" i="64" a="1"/>
  <c r="BI299" i="64" s="1"/>
  <c r="BC1814" i="64"/>
  <c r="BC1816" i="64" s="1"/>
  <c r="BG736" i="64"/>
  <c r="BH732" i="64"/>
  <c r="BH740" i="64" s="1"/>
  <c r="BI735" i="64" a="1"/>
  <c r="BI735" i="64" s="1"/>
  <c r="BI4" i="64"/>
  <c r="BI731" i="64" a="1"/>
  <c r="BI731" i="64" s="1"/>
  <c r="AC41" i="861"/>
  <c r="AC93" i="861"/>
  <c r="BI4" i="864"/>
  <c r="BJ259" i="64"/>
  <c r="BJ7" i="64"/>
  <c r="BC44" i="861"/>
  <c r="BC85" i="861" s="1"/>
  <c r="BJ3" i="64"/>
  <c r="BJ975" i="64" s="1" a="1"/>
  <c r="BJ975" i="64" s="1"/>
  <c r="BJ1" i="64"/>
  <c r="BK2" i="64"/>
  <c r="BJ22" i="864"/>
  <c r="BJ21" i="864"/>
  <c r="BJ20" i="864"/>
  <c r="BJ3" i="864"/>
  <c r="BJ4" i="864" s="1"/>
  <c r="BJ1" i="864"/>
  <c r="BK2" i="864"/>
  <c r="BK23" i="864" s="1"/>
  <c r="BH30" i="861"/>
  <c r="BI70" i="863" a="1"/>
  <c r="BI70" i="863" s="1"/>
  <c r="BI68" i="863" a="1"/>
  <c r="BI68" i="863" s="1"/>
  <c r="BI66" i="863" a="1"/>
  <c r="BI66" i="863" s="1"/>
  <c r="BI4" i="863"/>
  <c r="BJ56" i="863" a="1"/>
  <c r="BJ56" i="863" s="1"/>
  <c r="BJ54" i="863" a="1"/>
  <c r="BJ54" i="863" s="1"/>
  <c r="BJ55" i="863" a="1"/>
  <c r="BJ55" i="863" s="1"/>
  <c r="BJ53" i="863" a="1"/>
  <c r="BJ53" i="863" s="1"/>
  <c r="BJ52" i="863" a="1"/>
  <c r="BJ52" i="863" s="1"/>
  <c r="BJ38" i="863"/>
  <c r="BJ41" i="863"/>
  <c r="BJ3" i="863"/>
  <c r="BJ1" i="863"/>
  <c r="BJ39" i="863"/>
  <c r="BK2" i="863"/>
  <c r="BK40" i="863" s="1"/>
  <c r="BK5" i="861"/>
  <c r="BI42" i="863"/>
  <c r="BI21" i="863" s="1"/>
  <c r="BI43" i="863"/>
  <c r="BM3" i="861"/>
  <c r="BL4" i="861"/>
  <c r="BL5" i="861" s="1"/>
  <c r="BL1" i="861"/>
  <c r="BL8" i="861"/>
  <c r="BI57" i="863"/>
  <c r="BI24" i="864"/>
  <c r="BI92" i="861" s="1"/>
  <c r="T278" i="64"/>
  <c r="T260" i="64"/>
  <c r="T261" i="64"/>
  <c r="T279" i="64"/>
  <c r="T280" i="64"/>
  <c r="T262" i="64"/>
  <c r="AW1" i="860"/>
  <c r="AW7" i="860"/>
  <c r="AW3" i="860"/>
  <c r="AW4" i="860" s="1"/>
  <c r="AX2" i="860"/>
  <c r="CX2071" i="64"/>
  <c r="CY2069" i="64"/>
  <c r="K42" i="206"/>
  <c r="K47" i="206"/>
  <c r="BB1859" i="64"/>
  <c r="BC1857" i="64"/>
  <c r="BC1836" i="64"/>
  <c r="BC1838" i="64" s="1"/>
  <c r="T1955" i="64"/>
  <c r="R1955" i="64"/>
  <c r="AG1792" i="64"/>
  <c r="AG1794" i="64" s="1"/>
  <c r="B176" i="64"/>
  <c r="B192" i="64"/>
  <c r="B945" i="64"/>
  <c r="B466" i="64"/>
  <c r="B2015" i="64"/>
  <c r="B1981" i="64"/>
  <c r="B1357" i="64"/>
  <c r="B1366" i="64"/>
  <c r="R1439" i="64"/>
  <c r="B669" i="64"/>
  <c r="B40" i="64"/>
  <c r="B1086" i="64"/>
  <c r="B1613" i="64"/>
  <c r="B647" i="64"/>
  <c r="B1334" i="64"/>
  <c r="B1426" i="64"/>
  <c r="B1466" i="64"/>
  <c r="B2017" i="64"/>
  <c r="B1427" i="64"/>
  <c r="B1214" i="64"/>
  <c r="B1983" i="64"/>
  <c r="B1360" i="64"/>
  <c r="B1436" i="64"/>
  <c r="J1992" i="64"/>
  <c r="J1993" i="64" s="1"/>
  <c r="B1608" i="64"/>
  <c r="B1216" i="64"/>
  <c r="B1721" i="64"/>
  <c r="B1238" i="64"/>
  <c r="B1391" i="64"/>
  <c r="B1430" i="64"/>
  <c r="B175" i="64"/>
  <c r="B190" i="64"/>
  <c r="B1695" i="64"/>
  <c r="B1392" i="64"/>
  <c r="B1401" i="64"/>
  <c r="B1719" i="64"/>
  <c r="R1475" i="64"/>
  <c r="B191" i="64"/>
  <c r="B472" i="64"/>
  <c r="B1240" i="64"/>
  <c r="B1262" i="64"/>
  <c r="B1462" i="64"/>
  <c r="J1370" i="64"/>
  <c r="B245" i="64"/>
  <c r="B1619" i="64"/>
  <c r="B645" i="64"/>
  <c r="B1332" i="64"/>
  <c r="B2014" i="64"/>
  <c r="B2022" i="64"/>
  <c r="B1980" i="64"/>
  <c r="B1988" i="64"/>
  <c r="B1356" i="64"/>
  <c r="B1395" i="64"/>
  <c r="B1463" i="64"/>
  <c r="B1472" i="64"/>
  <c r="J2064" i="64"/>
  <c r="I1440" i="64"/>
  <c r="I1441" i="64" s="1"/>
  <c r="I1476" i="64"/>
  <c r="B1" i="84"/>
  <c r="R1369" i="64"/>
  <c r="R1991" i="64"/>
  <c r="BH1023" i="64" a="1"/>
  <c r="BI1021" i="64" a="1"/>
  <c r="BI1136" i="64" a="1"/>
  <c r="BI1046" i="64"/>
  <c r="BI732" i="64" a="1"/>
  <c r="T2240" i="64" a="1"/>
  <c r="BI772" i="64" a="1"/>
  <c r="T2206" i="64" a="1"/>
  <c r="BG1024" i="64" a="1"/>
  <c r="BI973" i="64" l="1"/>
  <c r="BI974" i="64" s="1"/>
  <c r="BI976" i="64" s="1"/>
  <c r="BJ971" i="64" a="1"/>
  <c r="BJ971" i="64" s="1"/>
  <c r="BJ972" i="64" a="1"/>
  <c r="BJ972" i="64" s="1"/>
  <c r="AE511" i="64"/>
  <c r="AE516" i="64" s="1"/>
  <c r="AE504" i="64"/>
  <c r="AF496" i="64"/>
  <c r="AF499" i="64" s="1"/>
  <c r="BJ509" i="64" a="1"/>
  <c r="BJ509" i="64" s="1"/>
  <c r="BJ498" i="64" a="1"/>
  <c r="BJ498" i="64" s="1"/>
  <c r="BJ501" i="64" a="1"/>
  <c r="BJ501" i="64" s="1"/>
  <c r="BJ515" i="64" a="1"/>
  <c r="BJ515" i="64" s="1"/>
  <c r="BI141" i="64"/>
  <c r="BI126" i="64"/>
  <c r="BI1136" i="64"/>
  <c r="BI1138" i="64" s="1"/>
  <c r="BJ111" i="64" a="1"/>
  <c r="BJ111" i="64" s="1"/>
  <c r="BJ1121" i="64" a="1"/>
  <c r="BJ1121" i="64" s="1"/>
  <c r="BI137" i="64"/>
  <c r="BI123" i="64"/>
  <c r="BI138" i="64"/>
  <c r="BI124" i="64"/>
  <c r="BI139" i="64"/>
  <c r="BI140" i="64"/>
  <c r="BI122" i="64"/>
  <c r="BI125" i="64"/>
  <c r="BH127" i="64"/>
  <c r="BE144" i="64"/>
  <c r="BE145" i="64" s="1"/>
  <c r="BJ133" i="64" a="1"/>
  <c r="BJ133" i="64" s="1"/>
  <c r="BJ117" i="64" a="1"/>
  <c r="BJ117" i="64" s="1"/>
  <c r="BJ130" i="64" a="1"/>
  <c r="BJ130" i="64" s="1"/>
  <c r="BJ118" i="64" a="1"/>
  <c r="BJ118" i="64" s="1"/>
  <c r="BJ132" i="64" a="1"/>
  <c r="BJ132" i="64" s="1"/>
  <c r="BJ116" i="64" a="1"/>
  <c r="BJ116" i="64" s="1"/>
  <c r="BJ134" i="64" a="1"/>
  <c r="BJ134" i="64" s="1"/>
  <c r="BJ119" i="64" a="1"/>
  <c r="BJ119" i="64" s="1"/>
  <c r="BJ131" i="64" a="1"/>
  <c r="BJ131" i="64" s="1"/>
  <c r="BJ115" i="64" a="1"/>
  <c r="BJ115" i="64" s="1"/>
  <c r="BF142" i="64"/>
  <c r="BC145" i="64"/>
  <c r="BI112" i="64"/>
  <c r="BJ346" i="64" a="1"/>
  <c r="BJ346" i="64" s="1"/>
  <c r="BL347" i="64" s="1"/>
  <c r="BJ110" i="64" a="1"/>
  <c r="BJ110" i="64" s="1"/>
  <c r="BJ109" i="64" a="1"/>
  <c r="BJ109" i="64" s="1"/>
  <c r="BJ108" i="64" a="1"/>
  <c r="BJ108" i="64" s="1"/>
  <c r="BJ107" i="64" a="1"/>
  <c r="BJ107" i="64" s="1"/>
  <c r="BJ1045" i="64" a="1"/>
  <c r="BJ1045" i="64" s="1"/>
  <c r="BH820" i="64"/>
  <c r="BH825" i="64" s="1"/>
  <c r="BG842" i="64"/>
  <c r="BI835" i="64"/>
  <c r="BI839" i="64"/>
  <c r="BI837" i="64"/>
  <c r="BH840" i="64"/>
  <c r="BI836" i="64"/>
  <c r="BI838" i="64"/>
  <c r="BJ829" i="64" a="1"/>
  <c r="BJ829" i="64" s="1"/>
  <c r="BJ830" i="64" a="1"/>
  <c r="BJ830" i="64" s="1"/>
  <c r="BJ831" i="64" a="1"/>
  <c r="BJ831" i="64" s="1"/>
  <c r="BJ832" i="64" a="1"/>
  <c r="BJ832" i="64" s="1"/>
  <c r="BJ828" i="64" a="1"/>
  <c r="BJ828" i="64" s="1"/>
  <c r="BI821" i="64"/>
  <c r="BI820" i="64"/>
  <c r="BJ798" i="64" a="1"/>
  <c r="BJ798" i="64" s="1"/>
  <c r="BJ806" i="64" s="1"/>
  <c r="BJ814" i="64" a="1"/>
  <c r="BJ814" i="64" s="1"/>
  <c r="BJ799" i="64" a="1"/>
  <c r="BJ799" i="64" s="1"/>
  <c r="BJ807" i="64" s="1"/>
  <c r="BJ800" i="64" a="1"/>
  <c r="BJ800" i="64" s="1"/>
  <c r="BJ808" i="64" s="1"/>
  <c r="BJ801" i="64" a="1"/>
  <c r="BJ801" i="64" s="1"/>
  <c r="BJ809" i="64" s="1"/>
  <c r="BJ815" i="64" a="1"/>
  <c r="BJ815" i="64" s="1"/>
  <c r="BJ816" i="64" a="1"/>
  <c r="BJ816" i="64" s="1"/>
  <c r="BJ813" i="64" a="1"/>
  <c r="BJ813" i="64" s="1"/>
  <c r="BJ817" i="64" a="1"/>
  <c r="BJ817" i="64" s="1"/>
  <c r="BJ797" i="64" a="1"/>
  <c r="BJ797" i="64" s="1"/>
  <c r="BJ805" i="64" s="1"/>
  <c r="BI824" i="64"/>
  <c r="BI823" i="64"/>
  <c r="BI822" i="64"/>
  <c r="BJ208" i="64" a="1"/>
  <c r="BJ208" i="64" s="1"/>
  <c r="BJ207" i="64" s="1"/>
  <c r="BJ209" i="64" a="1"/>
  <c r="BJ209" i="64" s="1"/>
  <c r="BI210" i="64"/>
  <c r="BI212" i="64" s="1"/>
  <c r="BI1021" i="64"/>
  <c r="BI772" i="64"/>
  <c r="BI774" i="64" s="1"/>
  <c r="BG1024" i="64"/>
  <c r="BH1023" i="64"/>
  <c r="BJ331" i="64" a="1"/>
  <c r="BJ331" i="64" s="1"/>
  <c r="BJ1020" i="64" a="1"/>
  <c r="BJ1020" i="64" s="1"/>
  <c r="BD1814" i="64"/>
  <c r="BD1816" i="64" s="1"/>
  <c r="BJ312" i="64" a="1"/>
  <c r="BJ312" i="64" s="1"/>
  <c r="BJ773" i="64" a="1"/>
  <c r="BJ773" i="64" s="1"/>
  <c r="BJ739" i="64" a="1"/>
  <c r="BJ739" i="64" s="1"/>
  <c r="BJ299" i="64" a="1"/>
  <c r="BJ299" i="64" s="1"/>
  <c r="BH736" i="64"/>
  <c r="BI732" i="64"/>
  <c r="BI740" i="64" s="1"/>
  <c r="BJ735" i="64" a="1"/>
  <c r="BJ735" i="64" s="1"/>
  <c r="BJ4" i="64"/>
  <c r="BJ731" i="64" a="1"/>
  <c r="BJ731" i="64" s="1"/>
  <c r="BK259" i="64"/>
  <c r="BK7" i="64"/>
  <c r="BI8" i="64"/>
  <c r="BD44" i="861"/>
  <c r="BD85" i="861" s="1"/>
  <c r="BK1" i="64"/>
  <c r="BL2" i="64"/>
  <c r="BK3" i="64"/>
  <c r="BK975" i="64" s="1" a="1"/>
  <c r="BK975" i="64" s="1"/>
  <c r="BJ24" i="864"/>
  <c r="BJ92" i="861" s="1"/>
  <c r="BI30" i="861"/>
  <c r="BJ68" i="863" a="1"/>
  <c r="BJ68" i="863" s="1"/>
  <c r="BJ70" i="863" a="1"/>
  <c r="BJ70" i="863" s="1"/>
  <c r="BJ66" i="863" a="1"/>
  <c r="BJ66" i="863" s="1"/>
  <c r="BJ4" i="863"/>
  <c r="BJ43" i="863"/>
  <c r="BJ42" i="863"/>
  <c r="BJ21" i="863" s="1"/>
  <c r="BJ57" i="863"/>
  <c r="BM4" i="861"/>
  <c r="BM5" i="861" s="1"/>
  <c r="BM8" i="861"/>
  <c r="BN3" i="861"/>
  <c r="BM1" i="861"/>
  <c r="BK54" i="863" a="1"/>
  <c r="BK54" i="863" s="1"/>
  <c r="BK55" i="863" a="1"/>
  <c r="BK55" i="863" s="1"/>
  <c r="BK53" i="863" a="1"/>
  <c r="BK53" i="863" s="1"/>
  <c r="BK52" i="863" a="1"/>
  <c r="BK52" i="863" s="1"/>
  <c r="BK38" i="863"/>
  <c r="BK39" i="863"/>
  <c r="BK56" i="863" a="1"/>
  <c r="BK56" i="863" s="1"/>
  <c r="BK41" i="863"/>
  <c r="BL2" i="863"/>
  <c r="BL40" i="863" s="1"/>
  <c r="BK1" i="863"/>
  <c r="BK3" i="863"/>
  <c r="BK22" i="864"/>
  <c r="BK21" i="864"/>
  <c r="BK20" i="864"/>
  <c r="BK3" i="864"/>
  <c r="BK1" i="864"/>
  <c r="BL2" i="864"/>
  <c r="BL23" i="864" s="1"/>
  <c r="T281" i="64"/>
  <c r="T263" i="64"/>
  <c r="U277" i="64"/>
  <c r="U278" i="64"/>
  <c r="U260" i="64"/>
  <c r="U261" i="64"/>
  <c r="U279" i="64"/>
  <c r="U262" i="64"/>
  <c r="U280" i="64"/>
  <c r="AX7" i="860"/>
  <c r="AX3" i="860"/>
  <c r="AX4" i="860" s="1"/>
  <c r="AY2" i="860"/>
  <c r="AX1" i="860"/>
  <c r="K16" i="206"/>
  <c r="K17" i="206"/>
  <c r="K35" i="206"/>
  <c r="K45" i="206"/>
  <c r="K44" i="206"/>
  <c r="K46" i="206"/>
  <c r="K34" i="206"/>
  <c r="K43" i="206"/>
  <c r="T702" i="64" a="1"/>
  <c r="T702" i="64" s="1"/>
  <c r="T697" i="64" a="1"/>
  <c r="T697" i="64" s="1"/>
  <c r="T2052" i="64" a="1"/>
  <c r="T2052" i="64" s="1"/>
  <c r="T2053" i="64" a="1"/>
  <c r="T2053" i="64" s="1"/>
  <c r="T2054" i="64" a="1"/>
  <c r="T2054" i="64" s="1"/>
  <c r="T2058" i="64" a="1"/>
  <c r="T2058" i="64" s="1"/>
  <c r="T2056" i="64" a="1"/>
  <c r="T2056" i="64" s="1"/>
  <c r="T2059" i="64" a="1"/>
  <c r="T2059" i="64" s="1"/>
  <c r="T2060" i="64" a="1"/>
  <c r="T2060" i="64" s="1"/>
  <c r="T2055" i="64" a="1"/>
  <c r="T2055" i="64" s="1"/>
  <c r="T2057" i="64" a="1"/>
  <c r="T2057" i="64" s="1"/>
  <c r="T435" i="64" a="1"/>
  <c r="T435" i="64" s="1"/>
  <c r="T413" i="64" a="1"/>
  <c r="T413" i="64" s="1"/>
  <c r="T436" i="64" a="1"/>
  <c r="T436" i="64" s="1"/>
  <c r="CY2071" i="64"/>
  <c r="CZ2069" i="64"/>
  <c r="T2206" i="64"/>
  <c r="T2240" i="64"/>
  <c r="CO192" i="64" a="1"/>
  <c r="CO192" i="64" s="1"/>
  <c r="CP192" i="64" a="1"/>
  <c r="CP192" i="64" s="1"/>
  <c r="CQ192" i="64" a="1"/>
  <c r="CQ192" i="64" s="1"/>
  <c r="CS192" i="64" a="1"/>
  <c r="CS192" i="64" s="1"/>
  <c r="CR192" i="64" a="1"/>
  <c r="CR192" i="64" s="1"/>
  <c r="CT192" i="64" a="1"/>
  <c r="CT192" i="64" s="1"/>
  <c r="CU192" i="64" a="1"/>
  <c r="CU192" i="64" s="1"/>
  <c r="CV192" i="64" a="1"/>
  <c r="CV192" i="64" s="1"/>
  <c r="CW192" i="64" a="1"/>
  <c r="CW192" i="64" s="1"/>
  <c r="CX192" i="64" a="1"/>
  <c r="CX192" i="64" s="1"/>
  <c r="CY192" i="64" a="1"/>
  <c r="CY192" i="64" s="1"/>
  <c r="CZ192" i="64" a="1"/>
  <c r="CZ192" i="64" s="1"/>
  <c r="DA192" i="64" a="1"/>
  <c r="DA192" i="64" s="1"/>
  <c r="DB192" i="64" a="1"/>
  <c r="DB192" i="64" s="1"/>
  <c r="DC192" i="64" a="1"/>
  <c r="DC192" i="64" s="1"/>
  <c r="DD192" i="64" a="1"/>
  <c r="DD192" i="64" s="1"/>
  <c r="DE192" i="64" a="1"/>
  <c r="DE192" i="64" s="1"/>
  <c r="DF192" i="64" a="1"/>
  <c r="DF192" i="64" s="1"/>
  <c r="DG192" i="64" a="1"/>
  <c r="DG192" i="64" s="1"/>
  <c r="DH192" i="64" a="1"/>
  <c r="DH192" i="64" s="1"/>
  <c r="DI192" i="64" a="1"/>
  <c r="DI192" i="64" s="1"/>
  <c r="DJ192" i="64" a="1"/>
  <c r="DJ192" i="64" s="1"/>
  <c r="DK192" i="64" a="1"/>
  <c r="DK192" i="64" s="1"/>
  <c r="DL192" i="64" a="1"/>
  <c r="DL192" i="64" s="1"/>
  <c r="DL191" i="64" a="1"/>
  <c r="DL191" i="64" s="1"/>
  <c r="CO620" i="64" a="1"/>
  <c r="CO620" i="64" s="1"/>
  <c r="CP620" i="64" s="1" a="1"/>
  <c r="CP620" i="64" s="1"/>
  <c r="CQ620" i="64" s="1" a="1"/>
  <c r="CQ620" i="64" s="1"/>
  <c r="CR620" i="64" s="1" a="1"/>
  <c r="CR620" i="64" s="1"/>
  <c r="CS620" i="64" s="1" a="1"/>
  <c r="CS620" i="64" s="1"/>
  <c r="CT620" i="64" s="1" a="1"/>
  <c r="CT620" i="64" s="1"/>
  <c r="CU620" i="64" s="1" a="1"/>
  <c r="CU620" i="64" s="1"/>
  <c r="CV620" i="64" s="1" a="1"/>
  <c r="CV620" i="64" s="1"/>
  <c r="CW620" i="64" s="1" a="1"/>
  <c r="CW620" i="64" s="1"/>
  <c r="CX620" i="64" s="1" a="1"/>
  <c r="CX620" i="64" s="1"/>
  <c r="CY620" i="64" s="1" a="1"/>
  <c r="CY620" i="64" s="1"/>
  <c r="CZ620" i="64" s="1" a="1"/>
  <c r="CZ620" i="64" s="1"/>
  <c r="DA620" i="64" s="1" a="1"/>
  <c r="DA620" i="64" s="1"/>
  <c r="DB620" i="64" s="1" a="1"/>
  <c r="DB620" i="64" s="1"/>
  <c r="DC620" i="64" s="1" a="1"/>
  <c r="DC620" i="64" s="1"/>
  <c r="DD620" i="64" s="1" a="1"/>
  <c r="DD620" i="64" s="1"/>
  <c r="DE620" i="64" s="1" a="1"/>
  <c r="DE620" i="64" s="1"/>
  <c r="DF620" i="64" s="1" a="1"/>
  <c r="DF620" i="64" s="1"/>
  <c r="DG620" i="64" s="1" a="1"/>
  <c r="DG620" i="64" s="1"/>
  <c r="DH620" i="64" s="1" a="1"/>
  <c r="DH620" i="64" s="1"/>
  <c r="DI620" i="64" s="1" a="1"/>
  <c r="DI620" i="64" s="1"/>
  <c r="DJ620" i="64" s="1" a="1"/>
  <c r="DJ620" i="64" s="1"/>
  <c r="DK620" i="64" s="1" a="1"/>
  <c r="DK620" i="64" s="1"/>
  <c r="DL620" i="64" s="1" a="1"/>
  <c r="DL620" i="64" s="1"/>
  <c r="CO191" i="64" a="1"/>
  <c r="CO191" i="64" s="1"/>
  <c r="CO190" i="64" s="1"/>
  <c r="CP191" i="64" a="1"/>
  <c r="CP191" i="64" s="1"/>
  <c r="CQ191" i="64" a="1"/>
  <c r="CQ191" i="64" s="1"/>
  <c r="CS191" i="64" a="1"/>
  <c r="CS191" i="64" s="1"/>
  <c r="CR191" i="64" a="1"/>
  <c r="CR191" i="64" s="1"/>
  <c r="CT191" i="64" a="1"/>
  <c r="CT191" i="64" s="1"/>
  <c r="CU191" i="64" a="1"/>
  <c r="CU191" i="64" s="1"/>
  <c r="CV191" i="64" a="1"/>
  <c r="CV191" i="64" s="1"/>
  <c r="CW191" i="64" a="1"/>
  <c r="CW191" i="64" s="1"/>
  <c r="CX191" i="64" a="1"/>
  <c r="CX191" i="64" s="1"/>
  <c r="CY191" i="64" a="1"/>
  <c r="CY191" i="64" s="1"/>
  <c r="CZ191" i="64" a="1"/>
  <c r="CZ191" i="64" s="1"/>
  <c r="DA191" i="64" a="1"/>
  <c r="DA191" i="64" s="1"/>
  <c r="DB191" i="64" a="1"/>
  <c r="DB191" i="64" s="1"/>
  <c r="DC191" i="64" a="1"/>
  <c r="DC191" i="64" s="1"/>
  <c r="DD191" i="64" a="1"/>
  <c r="DD191" i="64" s="1"/>
  <c r="DE191" i="64" a="1"/>
  <c r="DE191" i="64" s="1"/>
  <c r="DF191" i="64" a="1"/>
  <c r="DF191" i="64" s="1"/>
  <c r="DG191" i="64" a="1"/>
  <c r="DG191" i="64" s="1"/>
  <c r="DH191" i="64" a="1"/>
  <c r="DH191" i="64" s="1"/>
  <c r="DI191" i="64" a="1"/>
  <c r="DI191" i="64" s="1"/>
  <c r="DJ191" i="64" a="1"/>
  <c r="DJ191" i="64" s="1"/>
  <c r="DK191" i="64" a="1"/>
  <c r="DK191" i="64" s="1"/>
  <c r="S1956" i="64"/>
  <c r="K37" i="206"/>
  <c r="T2498" i="64" a="1"/>
  <c r="T2498" i="64" s="1"/>
  <c r="T2144" i="64" a="1"/>
  <c r="T2144" i="64" s="1"/>
  <c r="T2164" i="64" a="1"/>
  <c r="T2164" i="64" s="1"/>
  <c r="BD1857" i="64"/>
  <c r="BC1859" i="64"/>
  <c r="BD1836" i="64"/>
  <c r="BD1838" i="64" s="1"/>
  <c r="T1763" i="64" a="1"/>
  <c r="T1763" i="64" s="1"/>
  <c r="T1764" i="64" a="1"/>
  <c r="T1764" i="64" s="1"/>
  <c r="T1755" i="64" a="1"/>
  <c r="T1755" i="64" s="1"/>
  <c r="T1754" i="64" a="1"/>
  <c r="T1754" i="64" s="1"/>
  <c r="T1745" i="64" a="1"/>
  <c r="T1745" i="64" s="1"/>
  <c r="T1746" i="64" a="1"/>
  <c r="T1746" i="64" s="1"/>
  <c r="T2185" i="64" a="1"/>
  <c r="T2185" i="64" s="1"/>
  <c r="T1956" i="64"/>
  <c r="U1955" i="64"/>
  <c r="U1956" i="64" s="1"/>
  <c r="K33" i="206"/>
  <c r="K32" i="206"/>
  <c r="K31" i="206"/>
  <c r="K30" i="206"/>
  <c r="AH1792" i="64"/>
  <c r="AH1794" i="64" s="1"/>
  <c r="S1959" i="64"/>
  <c r="R1370" i="64"/>
  <c r="R1440" i="64"/>
  <c r="R1993" i="64"/>
  <c r="R1992" i="64"/>
  <c r="R1476" i="64"/>
  <c r="I1477" i="64"/>
  <c r="U2206" i="64" a="1"/>
  <c r="BJ1046" i="64"/>
  <c r="T2143" i="64" a="1"/>
  <c r="T437" i="64" a="1"/>
  <c r="U2240" i="64" a="1"/>
  <c r="BJ772" i="64" a="1"/>
  <c r="T2186" i="64" a="1"/>
  <c r="T698" i="64" a="1"/>
  <c r="BI1023" i="64" a="1"/>
  <c r="BJ1021" i="64" a="1"/>
  <c r="T2165" i="64" a="1"/>
  <c r="DL621" i="64" a="1"/>
  <c r="T1750" i="64" a="1"/>
  <c r="T1751" i="64" a="1"/>
  <c r="BJ1136" i="64" a="1"/>
  <c r="BJ732" i="64" a="1"/>
  <c r="BH1024" i="64" a="1"/>
  <c r="BJ973" i="64" l="1"/>
  <c r="BJ974" i="64" s="1"/>
  <c r="BJ976" i="64" s="1"/>
  <c r="BK971" i="64" a="1"/>
  <c r="BK971" i="64" s="1"/>
  <c r="BK972" i="64" a="1"/>
  <c r="BK972" i="64" s="1"/>
  <c r="AE512" i="64"/>
  <c r="AF507" i="64"/>
  <c r="AF508" i="64"/>
  <c r="BK509" i="64" a="1"/>
  <c r="BK509" i="64" s="1"/>
  <c r="BK498" i="64" a="1"/>
  <c r="BK498" i="64" s="1"/>
  <c r="BK515" i="64" a="1"/>
  <c r="BK515" i="64" s="1"/>
  <c r="BK501" i="64" a="1"/>
  <c r="BK501" i="64" s="1"/>
  <c r="BJ126" i="64"/>
  <c r="BJ141" i="64"/>
  <c r="BJ1136" i="64"/>
  <c r="BJ1138" i="64" s="1"/>
  <c r="BK111" i="64" a="1"/>
  <c r="BK111" i="64" s="1"/>
  <c r="BK1121" i="64" a="1"/>
  <c r="BK1121" i="64" s="1"/>
  <c r="BJ125" i="64"/>
  <c r="BJ140" i="64"/>
  <c r="BJ124" i="64"/>
  <c r="BJ139" i="64"/>
  <c r="BJ123" i="64"/>
  <c r="BJ138" i="64"/>
  <c r="BJ137" i="64"/>
  <c r="BJ122" i="64"/>
  <c r="BI127" i="64"/>
  <c r="BK117" i="64" a="1"/>
  <c r="BK117" i="64" s="1"/>
  <c r="BK130" i="64" a="1"/>
  <c r="BK130" i="64" s="1"/>
  <c r="BK118" i="64" a="1"/>
  <c r="BK118" i="64" s="1"/>
  <c r="BK132" i="64" a="1"/>
  <c r="BK132" i="64" s="1"/>
  <c r="BK116" i="64" a="1"/>
  <c r="BK116" i="64" s="1"/>
  <c r="BK134" i="64" a="1"/>
  <c r="BK134" i="64" s="1"/>
  <c r="BK131" i="64" a="1"/>
  <c r="BK131" i="64" s="1"/>
  <c r="BK119" i="64" a="1"/>
  <c r="BK119" i="64" s="1"/>
  <c r="BK133" i="64" a="1"/>
  <c r="BK133" i="64" s="1"/>
  <c r="BK115" i="64" a="1"/>
  <c r="BK115" i="64" s="1"/>
  <c r="BF144" i="64"/>
  <c r="BG142" i="64"/>
  <c r="BJ112" i="64"/>
  <c r="BK346" i="64" a="1"/>
  <c r="BK346" i="64" s="1"/>
  <c r="BM347" i="64" s="1"/>
  <c r="BK109" i="64" a="1"/>
  <c r="BK109" i="64" s="1"/>
  <c r="BK110" i="64" a="1"/>
  <c r="BK110" i="64" s="1"/>
  <c r="BK108" i="64" a="1"/>
  <c r="BK108" i="64" s="1"/>
  <c r="BK107" i="64" a="1"/>
  <c r="BK107" i="64" s="1"/>
  <c r="BK1045" i="64" a="1"/>
  <c r="BK1045" i="64" s="1"/>
  <c r="S1957" i="64"/>
  <c r="T1954" i="64" s="1"/>
  <c r="T1959" i="64" s="1"/>
  <c r="BE1814" i="64"/>
  <c r="BE1816" i="64" s="1"/>
  <c r="BH842" i="64"/>
  <c r="BH843" i="64" s="1"/>
  <c r="BG843" i="64"/>
  <c r="BI840" i="64"/>
  <c r="BJ839" i="64"/>
  <c r="BJ837" i="64"/>
  <c r="BJ835" i="64"/>
  <c r="BJ838" i="64"/>
  <c r="BJ836" i="64"/>
  <c r="BK829" i="64" a="1"/>
  <c r="BK829" i="64" s="1"/>
  <c r="BK830" i="64" a="1"/>
  <c r="BK830" i="64" s="1"/>
  <c r="BK831" i="64" a="1"/>
  <c r="BK831" i="64" s="1"/>
  <c r="BK832" i="64" a="1"/>
  <c r="BK832" i="64" s="1"/>
  <c r="BK828" i="64" a="1"/>
  <c r="BK828" i="64" s="1"/>
  <c r="BJ820" i="64"/>
  <c r="BI825" i="64"/>
  <c r="BK797" i="64" a="1"/>
  <c r="BK797" i="64" s="1"/>
  <c r="BK805" i="64" s="1"/>
  <c r="BK798" i="64" a="1"/>
  <c r="BK798" i="64" s="1"/>
  <c r="BK806" i="64" s="1"/>
  <c r="BK814" i="64" a="1"/>
  <c r="BK814" i="64" s="1"/>
  <c r="BK799" i="64" a="1"/>
  <c r="BK799" i="64" s="1"/>
  <c r="BK807" i="64" s="1"/>
  <c r="BK800" i="64" a="1"/>
  <c r="BK800" i="64" s="1"/>
  <c r="BK808" i="64" s="1"/>
  <c r="BK801" i="64" a="1"/>
  <c r="BK801" i="64" s="1"/>
  <c r="BK809" i="64" s="1"/>
  <c r="BK815" i="64" a="1"/>
  <c r="BK815" i="64" s="1"/>
  <c r="BK816" i="64" a="1"/>
  <c r="BK816" i="64" s="1"/>
  <c r="BK813" i="64" a="1"/>
  <c r="BK813" i="64" s="1"/>
  <c r="BK817" i="64" a="1"/>
  <c r="BK817" i="64" s="1"/>
  <c r="BJ824" i="64"/>
  <c r="BJ823" i="64"/>
  <c r="BJ822" i="64"/>
  <c r="BJ821" i="64"/>
  <c r="BJ210" i="64"/>
  <c r="BJ212" i="64" s="1"/>
  <c r="BK208" i="64" a="1"/>
  <c r="BK208" i="64" s="1"/>
  <c r="BK207" i="64" s="1"/>
  <c r="BK209" i="64" a="1"/>
  <c r="BK209" i="64" s="1"/>
  <c r="BJ1021" i="64"/>
  <c r="BJ772" i="64"/>
  <c r="BJ774" i="64" s="1"/>
  <c r="BH1024" i="64"/>
  <c r="BI1023" i="64"/>
  <c r="BK331" i="64" a="1"/>
  <c r="BK331" i="64" s="1"/>
  <c r="BK1020" i="64" a="1"/>
  <c r="BK1020" i="64" s="1"/>
  <c r="BK312" i="64" a="1"/>
  <c r="BK312" i="64" s="1"/>
  <c r="BK773" i="64" a="1"/>
  <c r="BK773" i="64" s="1"/>
  <c r="BK739" i="64" a="1"/>
  <c r="BK739" i="64" s="1"/>
  <c r="BK299" i="64" a="1"/>
  <c r="BK299" i="64" s="1"/>
  <c r="BI736" i="64"/>
  <c r="BJ732" i="64"/>
  <c r="BJ740" i="64" s="1"/>
  <c r="BK735" i="64" a="1"/>
  <c r="BK735" i="64" s="1"/>
  <c r="BK4" i="64"/>
  <c r="BK731" i="64" a="1"/>
  <c r="BK731" i="64" s="1"/>
  <c r="AC68" i="861"/>
  <c r="BK4" i="864"/>
  <c r="BL259" i="64"/>
  <c r="BL7" i="64"/>
  <c r="BK8" i="64" s="1"/>
  <c r="BJ8" i="64"/>
  <c r="BE44" i="861"/>
  <c r="BE85" i="861" s="1"/>
  <c r="BL1" i="64"/>
  <c r="BM2" i="64"/>
  <c r="BL3" i="64"/>
  <c r="BL975" i="64" s="1" a="1"/>
  <c r="BL975" i="64" s="1"/>
  <c r="BK24" i="864"/>
  <c r="BK92" i="861" s="1"/>
  <c r="BK43" i="863"/>
  <c r="BK42" i="863"/>
  <c r="BK21" i="863" s="1"/>
  <c r="BN4" i="861"/>
  <c r="BN5" i="861" s="1"/>
  <c r="BN1" i="861"/>
  <c r="BN8" i="861"/>
  <c r="BO3" i="861"/>
  <c r="BK57" i="863"/>
  <c r="BK70" i="863" a="1"/>
  <c r="BK70" i="863" s="1"/>
  <c r="BK68" i="863" a="1"/>
  <c r="BK68" i="863" s="1"/>
  <c r="BK66" i="863" a="1"/>
  <c r="BK66" i="863" s="1"/>
  <c r="BK4" i="863"/>
  <c r="BL55" i="863" a="1"/>
  <c r="BL55" i="863" s="1"/>
  <c r="BL56" i="863" a="1"/>
  <c r="BL56" i="863" s="1"/>
  <c r="BL54" i="863" a="1"/>
  <c r="BL54" i="863" s="1"/>
  <c r="BL39" i="863"/>
  <c r="BL41" i="863"/>
  <c r="BL53" i="863" a="1"/>
  <c r="BL53" i="863" s="1"/>
  <c r="BL52" i="863" a="1"/>
  <c r="BL52" i="863" s="1"/>
  <c r="BL3" i="863"/>
  <c r="BL1" i="863"/>
  <c r="BL38" i="863"/>
  <c r="BM2" i="863"/>
  <c r="BM40" i="863" s="1"/>
  <c r="BJ30" i="861"/>
  <c r="BL20" i="864"/>
  <c r="BL21" i="864"/>
  <c r="BL22" i="864"/>
  <c r="BL1" i="864"/>
  <c r="BM2" i="864"/>
  <c r="BM23" i="864" s="1"/>
  <c r="BL3" i="864"/>
  <c r="BL4" i="864" s="1"/>
  <c r="U281" i="64"/>
  <c r="U263" i="64"/>
  <c r="V277" i="64"/>
  <c r="V260" i="64"/>
  <c r="V278" i="64"/>
  <c r="V261" i="64"/>
  <c r="V279" i="64"/>
  <c r="V280" i="64"/>
  <c r="V262" i="64"/>
  <c r="AY1" i="860"/>
  <c r="AY7" i="860"/>
  <c r="AY3" i="860"/>
  <c r="AY4" i="860" s="1"/>
  <c r="AZ2" i="860"/>
  <c r="T698" i="64"/>
  <c r="U702" i="64" a="1"/>
  <c r="U702" i="64" s="1"/>
  <c r="U697" i="64" a="1"/>
  <c r="U697" i="64" s="1"/>
  <c r="T437" i="64"/>
  <c r="T2061" i="64"/>
  <c r="U2052" i="64" a="1"/>
  <c r="U2052" i="64" s="1"/>
  <c r="U2053" i="64" a="1"/>
  <c r="U2053" i="64" s="1"/>
  <c r="U2054" i="64" a="1"/>
  <c r="U2054" i="64" s="1"/>
  <c r="U2055" i="64" a="1"/>
  <c r="U2055" i="64" s="1"/>
  <c r="U2056" i="64" a="1"/>
  <c r="U2056" i="64" s="1"/>
  <c r="U2057" i="64" a="1"/>
  <c r="U2057" i="64" s="1"/>
  <c r="U2058" i="64" a="1"/>
  <c r="U2058" i="64" s="1"/>
  <c r="U2059" i="64" a="1"/>
  <c r="U2059" i="64" s="1"/>
  <c r="U2060" i="64" a="1"/>
  <c r="U2060" i="64" s="1"/>
  <c r="CZ2071" i="64"/>
  <c r="DA2069" i="64"/>
  <c r="U436" i="64" a="1"/>
  <c r="U436" i="64" s="1"/>
  <c r="U435" i="64" a="1"/>
  <c r="U435" i="64" s="1"/>
  <c r="U413" i="64" a="1"/>
  <c r="U413" i="64" s="1"/>
  <c r="U2206" i="64"/>
  <c r="U2240" i="64"/>
  <c r="CO193" i="64"/>
  <c r="CP190" i="64"/>
  <c r="DL621" i="64"/>
  <c r="T2165" i="64"/>
  <c r="T2143" i="64"/>
  <c r="U2498" i="64" a="1"/>
  <c r="U2498" i="64" s="1"/>
  <c r="U2144" i="64" a="1"/>
  <c r="U2144" i="64" s="1"/>
  <c r="U2164" i="64" a="1"/>
  <c r="U2164" i="64" s="1"/>
  <c r="BD1859" i="64"/>
  <c r="BE1857" i="64"/>
  <c r="BE1836" i="64"/>
  <c r="BE1838" i="64" s="1"/>
  <c r="U1764" i="64" a="1"/>
  <c r="U1764" i="64" s="1"/>
  <c r="U1763" i="64" a="1"/>
  <c r="U1763" i="64" s="1"/>
  <c r="U1754" i="64" a="1"/>
  <c r="U1754" i="64" s="1"/>
  <c r="U1755" i="64" a="1"/>
  <c r="U1755" i="64" s="1"/>
  <c r="T1751" i="64"/>
  <c r="T1750" i="64"/>
  <c r="U1745" i="64" a="1"/>
  <c r="U1745" i="64" s="1"/>
  <c r="U1746" i="64" a="1"/>
  <c r="U1746" i="64" s="1"/>
  <c r="T2186" i="64"/>
  <c r="U2185" i="64" a="1"/>
  <c r="U2185" i="64" s="1"/>
  <c r="V1955" i="64"/>
  <c r="V1956" i="64" s="1"/>
  <c r="AI1792" i="64"/>
  <c r="AI1794" i="64" s="1"/>
  <c r="R1477" i="64"/>
  <c r="U698" i="64" a="1"/>
  <c r="BJ1023" i="64" a="1"/>
  <c r="BK1046" i="64"/>
  <c r="V2240" i="64" a="1"/>
  <c r="U437" i="64" a="1"/>
  <c r="U2143" i="64" a="1"/>
  <c r="V2206" i="64" a="1"/>
  <c r="U2165" i="64" a="1"/>
  <c r="U2186" i="64" a="1"/>
  <c r="U1750" i="64" a="1"/>
  <c r="BI1024" i="64" a="1"/>
  <c r="BK732" i="64" a="1"/>
  <c r="BK772" i="64" a="1"/>
  <c r="BK1021" i="64" a="1"/>
  <c r="U1751" i="64" a="1"/>
  <c r="BK1136" i="64" a="1"/>
  <c r="BK973" i="64" l="1"/>
  <c r="BK974" i="64" s="1"/>
  <c r="BK976" i="64" s="1"/>
  <c r="BL971" i="64" a="1"/>
  <c r="BL971" i="64" s="1"/>
  <c r="BL972" i="64" a="1"/>
  <c r="BL972" i="64" s="1"/>
  <c r="AF510" i="64"/>
  <c r="BL509" i="64" a="1"/>
  <c r="BL509" i="64" s="1"/>
  <c r="BL498" i="64" a="1"/>
  <c r="BL498" i="64" s="1"/>
  <c r="BL515" i="64" a="1"/>
  <c r="BL515" i="64" s="1"/>
  <c r="BL501" i="64" a="1"/>
  <c r="BL501" i="64" s="1"/>
  <c r="BK126" i="64"/>
  <c r="BK141" i="64"/>
  <c r="BK1136" i="64"/>
  <c r="BK1138" i="64" s="1"/>
  <c r="BL111" i="64" a="1"/>
  <c r="BL111" i="64" s="1"/>
  <c r="BL1121" i="64" a="1"/>
  <c r="BL1121" i="64" s="1"/>
  <c r="BK137" i="64"/>
  <c r="BJ127" i="64"/>
  <c r="BK125" i="64"/>
  <c r="BK140" i="64"/>
  <c r="BK124" i="64"/>
  <c r="BK139" i="64"/>
  <c r="BK123" i="64"/>
  <c r="BK138" i="64"/>
  <c r="BF145" i="64"/>
  <c r="BK122" i="64"/>
  <c r="BL118" i="64" a="1"/>
  <c r="BL118" i="64" s="1"/>
  <c r="BL130" i="64" a="1"/>
  <c r="BL130" i="64" s="1"/>
  <c r="BL132" i="64" a="1"/>
  <c r="BL132" i="64" s="1"/>
  <c r="BL116" i="64" a="1"/>
  <c r="BL116" i="64" s="1"/>
  <c r="BL134" i="64" a="1"/>
  <c r="BL134" i="64" s="1"/>
  <c r="BL131" i="64" a="1"/>
  <c r="BL131" i="64" s="1"/>
  <c r="BL133" i="64" a="1"/>
  <c r="BL133" i="64" s="1"/>
  <c r="BL119" i="64" a="1"/>
  <c r="BL119" i="64" s="1"/>
  <c r="BL115" i="64" a="1"/>
  <c r="BL115" i="64" s="1"/>
  <c r="BL117" i="64" a="1"/>
  <c r="BL117" i="64" s="1"/>
  <c r="BG144" i="64"/>
  <c r="BG145" i="64" s="1"/>
  <c r="BH142" i="64"/>
  <c r="BL346" i="64" a="1"/>
  <c r="BL346" i="64" s="1"/>
  <c r="BN347" i="64" s="1"/>
  <c r="BL108" i="64" a="1"/>
  <c r="BL108" i="64" s="1"/>
  <c r="BL107" i="64" a="1"/>
  <c r="BL107" i="64" s="1"/>
  <c r="BL110" i="64" a="1"/>
  <c r="BL110" i="64" s="1"/>
  <c r="BL109" i="64" a="1"/>
  <c r="BL109" i="64" s="1"/>
  <c r="BK112" i="64"/>
  <c r="BL1045" i="64" a="1"/>
  <c r="BL1045" i="64" s="1"/>
  <c r="T2069" i="64"/>
  <c r="T1957" i="64"/>
  <c r="U1954" i="64" s="1"/>
  <c r="U1959" i="64" s="1"/>
  <c r="BF1814" i="64"/>
  <c r="BF1816" i="64" s="1"/>
  <c r="BI842" i="64"/>
  <c r="BK835" i="64"/>
  <c r="BK839" i="64"/>
  <c r="BK838" i="64"/>
  <c r="BK836" i="64"/>
  <c r="BJ840" i="64"/>
  <c r="BK837" i="64"/>
  <c r="BL829" i="64" a="1"/>
  <c r="BL829" i="64" s="1"/>
  <c r="BL830" i="64" a="1"/>
  <c r="BL830" i="64" s="1"/>
  <c r="BL831" i="64" a="1"/>
  <c r="BL831" i="64" s="1"/>
  <c r="BL832" i="64" a="1"/>
  <c r="BL832" i="64" s="1"/>
  <c r="BL828" i="64" a="1"/>
  <c r="BL828" i="64" s="1"/>
  <c r="BJ825" i="64"/>
  <c r="BL797" i="64" a="1"/>
  <c r="BL797" i="64" s="1"/>
  <c r="BL805" i="64" s="1"/>
  <c r="BL798" i="64" a="1"/>
  <c r="BL798" i="64" s="1"/>
  <c r="BL806" i="64" s="1"/>
  <c r="BL814" i="64" a="1"/>
  <c r="BL814" i="64" s="1"/>
  <c r="BL799" i="64" a="1"/>
  <c r="BL799" i="64" s="1"/>
  <c r="BL807" i="64" s="1"/>
  <c r="BL800" i="64" a="1"/>
  <c r="BL800" i="64" s="1"/>
  <c r="BL808" i="64" s="1"/>
  <c r="BL801" i="64" a="1"/>
  <c r="BL801" i="64" s="1"/>
  <c r="BL809" i="64" s="1"/>
  <c r="BL815" i="64" a="1"/>
  <c r="BL815" i="64" s="1"/>
  <c r="BL813" i="64" a="1"/>
  <c r="BL813" i="64" s="1"/>
  <c r="BL816" i="64" a="1"/>
  <c r="BL816" i="64" s="1"/>
  <c r="BL817" i="64" a="1"/>
  <c r="BL817" i="64" s="1"/>
  <c r="BK824" i="64"/>
  <c r="BK823" i="64"/>
  <c r="BK822" i="64"/>
  <c r="BK821" i="64"/>
  <c r="BK820" i="64"/>
  <c r="BK210" i="64"/>
  <c r="BK212" i="64" s="1"/>
  <c r="BL208" i="64" a="1"/>
  <c r="BL208" i="64" s="1"/>
  <c r="BL207" i="64" s="1"/>
  <c r="BL209" i="64" a="1"/>
  <c r="BL209" i="64" s="1"/>
  <c r="BK1021" i="64"/>
  <c r="BK772" i="64"/>
  <c r="BK774" i="64" s="1"/>
  <c r="BI1024" i="64"/>
  <c r="BJ1023" i="64"/>
  <c r="BL331" i="64" a="1"/>
  <c r="BL331" i="64" s="1"/>
  <c r="BL1020" i="64" a="1"/>
  <c r="BL1020" i="64" s="1"/>
  <c r="BL312" i="64" a="1"/>
  <c r="BL312" i="64" s="1"/>
  <c r="BL773" i="64" a="1"/>
  <c r="BL773" i="64" s="1"/>
  <c r="BL739" i="64" a="1"/>
  <c r="BL739" i="64" s="1"/>
  <c r="BL299" i="64" a="1"/>
  <c r="BL299" i="64" s="1"/>
  <c r="BJ736" i="64"/>
  <c r="BK732" i="64"/>
  <c r="BK740" i="64" s="1"/>
  <c r="BL735" i="64" a="1"/>
  <c r="BL735" i="64" s="1"/>
  <c r="BL4" i="64"/>
  <c r="BL731" i="64" a="1"/>
  <c r="BL731" i="64" s="1"/>
  <c r="BM259" i="64"/>
  <c r="BM7" i="64"/>
  <c r="BF44" i="861"/>
  <c r="BF85" i="861" s="1"/>
  <c r="BN2" i="64"/>
  <c r="BM1" i="64"/>
  <c r="BM3" i="64"/>
  <c r="BM975" i="64" s="1" a="1"/>
  <c r="BM975" i="64" s="1"/>
  <c r="BL24" i="864"/>
  <c r="BL92" i="861" s="1"/>
  <c r="BM55" i="863" a="1"/>
  <c r="BM55" i="863" s="1"/>
  <c r="BM56" i="863" a="1"/>
  <c r="BM56" i="863" s="1"/>
  <c r="BM53" i="863" a="1"/>
  <c r="BM53" i="863" s="1"/>
  <c r="BM52" i="863" a="1"/>
  <c r="BM52" i="863" s="1"/>
  <c r="BM41" i="863"/>
  <c r="BM54" i="863" a="1"/>
  <c r="BM54" i="863" s="1"/>
  <c r="BM38" i="863"/>
  <c r="BM39" i="863"/>
  <c r="BN2" i="863"/>
  <c r="BN40" i="863" s="1"/>
  <c r="BM1" i="863"/>
  <c r="BM3" i="863"/>
  <c r="BL43" i="863"/>
  <c r="BL42" i="863"/>
  <c r="BL21" i="863" s="1"/>
  <c r="BK30" i="861"/>
  <c r="BM20" i="864"/>
  <c r="BM22" i="864"/>
  <c r="BM21" i="864"/>
  <c r="BM1" i="864"/>
  <c r="BN2" i="864"/>
  <c r="BN23" i="864" s="1"/>
  <c r="BM3" i="864"/>
  <c r="BM4" i="864" s="1"/>
  <c r="BL68" i="863" a="1"/>
  <c r="BL68" i="863" s="1"/>
  <c r="BL70" i="863" a="1"/>
  <c r="BL70" i="863" s="1"/>
  <c r="BL66" i="863" a="1"/>
  <c r="BL66" i="863" s="1"/>
  <c r="BL4" i="863"/>
  <c r="BL57" i="863"/>
  <c r="BO1" i="861"/>
  <c r="BO8" i="861"/>
  <c r="BP3" i="861"/>
  <c r="BO4" i="861"/>
  <c r="BO5" i="861" s="1"/>
  <c r="V281" i="64"/>
  <c r="W277" i="64"/>
  <c r="W260" i="64"/>
  <c r="W278" i="64"/>
  <c r="W279" i="64"/>
  <c r="W261" i="64"/>
  <c r="W262" i="64"/>
  <c r="W280" i="64"/>
  <c r="V263" i="64"/>
  <c r="AZ3" i="860"/>
  <c r="AZ4" i="860" s="1"/>
  <c r="BA2" i="860"/>
  <c r="AZ1" i="860"/>
  <c r="AZ7" i="860"/>
  <c r="U698" i="64"/>
  <c r="U708" i="64" s="1"/>
  <c r="T708" i="64"/>
  <c r="V702" i="64" a="1"/>
  <c r="V702" i="64" s="1"/>
  <c r="V697" i="64" a="1"/>
  <c r="V697" i="64" s="1"/>
  <c r="U437" i="64"/>
  <c r="V2052" i="64" a="1"/>
  <c r="V2052" i="64" s="1"/>
  <c r="V2053" i="64" a="1"/>
  <c r="V2053" i="64" s="1"/>
  <c r="V2054" i="64" a="1"/>
  <c r="V2054" i="64" s="1"/>
  <c r="V2055" i="64" a="1"/>
  <c r="V2055" i="64" s="1"/>
  <c r="V2056" i="64" a="1"/>
  <c r="V2056" i="64" s="1"/>
  <c r="V2058" i="64" a="1"/>
  <c r="V2058" i="64" s="1"/>
  <c r="V2059" i="64" a="1"/>
  <c r="V2059" i="64" s="1"/>
  <c r="V2060" i="64" a="1"/>
  <c r="V2060" i="64" s="1"/>
  <c r="V2057" i="64" a="1"/>
  <c r="V2057" i="64" s="1"/>
  <c r="U2061" i="64"/>
  <c r="DA2071" i="64"/>
  <c r="DB2069" i="64"/>
  <c r="V436" i="64" a="1"/>
  <c r="V436" i="64" s="1"/>
  <c r="V435" i="64" a="1"/>
  <c r="V435" i="64" s="1"/>
  <c r="V413" i="64" a="1"/>
  <c r="V413" i="64" s="1"/>
  <c r="V2206" i="64"/>
  <c r="V2240" i="64"/>
  <c r="CQ190" i="64"/>
  <c r="CQ193" i="64" s="1"/>
  <c r="CP193" i="64"/>
  <c r="U2165" i="64"/>
  <c r="U2143" i="64"/>
  <c r="V2144" i="64" a="1"/>
  <c r="V2144" i="64" s="1"/>
  <c r="V2164" i="64" a="1"/>
  <c r="V2164" i="64" s="1"/>
  <c r="BF1857" i="64"/>
  <c r="BE1859" i="64"/>
  <c r="BF1836" i="64"/>
  <c r="BF1838" i="64" s="1"/>
  <c r="V2498" i="64" a="1"/>
  <c r="V2498" i="64" s="1"/>
  <c r="T1758" i="64"/>
  <c r="T1767" i="64"/>
  <c r="T1759" i="64"/>
  <c r="T1768" i="64"/>
  <c r="V1764" i="64" a="1"/>
  <c r="V1764" i="64" s="1"/>
  <c r="V1763" i="64" a="1"/>
  <c r="V1763" i="64" s="1"/>
  <c r="V1746" i="64" a="1"/>
  <c r="V1746" i="64" s="1"/>
  <c r="V1754" i="64" a="1"/>
  <c r="V1754" i="64" s="1"/>
  <c r="V1755" i="64" a="1"/>
  <c r="V1755" i="64" s="1"/>
  <c r="U1751" i="64"/>
  <c r="U1750" i="64"/>
  <c r="V2185" i="64" a="1"/>
  <c r="V2185" i="64" s="1"/>
  <c r="V1745" i="64" a="1"/>
  <c r="V1745" i="64" s="1"/>
  <c r="U2186" i="64"/>
  <c r="W1955" i="64"/>
  <c r="W1956" i="64" s="1"/>
  <c r="AJ1792" i="64"/>
  <c r="AJ1794" i="64" s="1"/>
  <c r="BL772" i="64" a="1"/>
  <c r="V2143" i="64" a="1"/>
  <c r="BL1136" i="64" a="1"/>
  <c r="BL1046" i="64"/>
  <c r="BL1021" i="64" a="1"/>
  <c r="V437" i="64" a="1"/>
  <c r="BL732" i="64" a="1"/>
  <c r="BK1023" i="64" a="1"/>
  <c r="V698" i="64" a="1"/>
  <c r="V2186" i="64" a="1"/>
  <c r="V2165" i="64" a="1"/>
  <c r="W2206" i="64" a="1"/>
  <c r="W2240" i="64" a="1"/>
  <c r="V1750" i="64" a="1"/>
  <c r="V1751" i="64" a="1"/>
  <c r="BJ1024" i="64" a="1"/>
  <c r="BL973" i="64" l="1"/>
  <c r="BL974" i="64" s="1"/>
  <c r="BL976" i="64" s="1"/>
  <c r="BM971" i="64" a="1"/>
  <c r="BM971" i="64" s="1"/>
  <c r="BM972" i="64" a="1"/>
  <c r="BM972" i="64" s="1"/>
  <c r="AF500" i="64"/>
  <c r="AF502" i="64" s="1"/>
  <c r="AF503" i="64" s="1"/>
  <c r="AF511" i="64"/>
  <c r="BM509" i="64" a="1"/>
  <c r="BM509" i="64" s="1"/>
  <c r="BM498" i="64" a="1"/>
  <c r="BM498" i="64" s="1"/>
  <c r="BM501" i="64" a="1"/>
  <c r="BM501" i="64" s="1"/>
  <c r="BM515" i="64" a="1"/>
  <c r="BM515" i="64" s="1"/>
  <c r="BL126" i="64"/>
  <c r="BL141" i="64"/>
  <c r="BL1136" i="64"/>
  <c r="BL1138" i="64" s="1"/>
  <c r="BM111" i="64" a="1"/>
  <c r="BM111" i="64" s="1"/>
  <c r="BM1121" i="64" a="1"/>
  <c r="BM1121" i="64" s="1"/>
  <c r="BK127" i="64"/>
  <c r="BL137" i="64"/>
  <c r="BL139" i="64"/>
  <c r="BL125" i="64"/>
  <c r="BL140" i="64"/>
  <c r="BL123" i="64"/>
  <c r="BL138" i="64"/>
  <c r="BL124" i="64"/>
  <c r="BL122" i="64"/>
  <c r="BM130" i="64" a="1"/>
  <c r="BM130" i="64" s="1"/>
  <c r="BM132" i="64" a="1"/>
  <c r="BM132" i="64" s="1"/>
  <c r="BM134" i="64" a="1"/>
  <c r="BM134" i="64" s="1"/>
  <c r="BM116" i="64" a="1"/>
  <c r="BM116" i="64" s="1"/>
  <c r="BM131" i="64" a="1"/>
  <c r="BM131" i="64" s="1"/>
  <c r="BM133" i="64" a="1"/>
  <c r="BM133" i="64" s="1"/>
  <c r="BM119" i="64" a="1"/>
  <c r="BM119" i="64" s="1"/>
  <c r="BM117" i="64" a="1"/>
  <c r="BM117" i="64" s="1"/>
  <c r="BM118" i="64" a="1"/>
  <c r="BM118" i="64" s="1"/>
  <c r="BM115" i="64" a="1"/>
  <c r="BM115" i="64" s="1"/>
  <c r="BI142" i="64"/>
  <c r="BH144" i="64"/>
  <c r="BM346" i="64" a="1"/>
  <c r="BM346" i="64" s="1"/>
  <c r="BO347" i="64" s="1"/>
  <c r="BM110" i="64" a="1"/>
  <c r="BM110" i="64" s="1"/>
  <c r="BM109" i="64" a="1"/>
  <c r="BM109" i="64" s="1"/>
  <c r="BM107" i="64" a="1"/>
  <c r="BM107" i="64" s="1"/>
  <c r="BM108" i="64" a="1"/>
  <c r="BM108" i="64" s="1"/>
  <c r="BL112" i="64"/>
  <c r="BG1814" i="64"/>
  <c r="BG1816" i="64" s="1"/>
  <c r="BM1045" i="64" a="1"/>
  <c r="BM1045" i="64" s="1"/>
  <c r="U2069" i="64"/>
  <c r="U1957" i="64"/>
  <c r="V1954" i="64" s="1"/>
  <c r="V1959" i="64" s="1"/>
  <c r="BJ842" i="64"/>
  <c r="BJ843" i="64" s="1"/>
  <c r="BI843" i="64"/>
  <c r="BK840" i="64"/>
  <c r="BL839" i="64"/>
  <c r="BL838" i="64"/>
  <c r="BL837" i="64"/>
  <c r="BL836" i="64"/>
  <c r="BL835" i="64"/>
  <c r="BM830" i="64" a="1"/>
  <c r="BM830" i="64" s="1"/>
  <c r="BM829" i="64" a="1"/>
  <c r="BM829" i="64" s="1"/>
  <c r="BM831" i="64" a="1"/>
  <c r="BM831" i="64" s="1"/>
  <c r="BM832" i="64" a="1"/>
  <c r="BM832" i="64" s="1"/>
  <c r="BM828" i="64" a="1"/>
  <c r="BM828" i="64" s="1"/>
  <c r="BK825" i="64"/>
  <c r="BM797" i="64" a="1"/>
  <c r="BM797" i="64" s="1"/>
  <c r="BM805" i="64" s="1"/>
  <c r="BM798" i="64" a="1"/>
  <c r="BM798" i="64" s="1"/>
  <c r="BM806" i="64" s="1"/>
  <c r="BM814" i="64" a="1"/>
  <c r="BM814" i="64" s="1"/>
  <c r="BM799" i="64" a="1"/>
  <c r="BM799" i="64" s="1"/>
  <c r="BM807" i="64" s="1"/>
  <c r="BM800" i="64" a="1"/>
  <c r="BM800" i="64" s="1"/>
  <c r="BM808" i="64" s="1"/>
  <c r="BM813" i="64" a="1"/>
  <c r="BM813" i="64" s="1"/>
  <c r="BM801" i="64" a="1"/>
  <c r="BM801" i="64" s="1"/>
  <c r="BM809" i="64" s="1"/>
  <c r="BM815" i="64" a="1"/>
  <c r="BM815" i="64" s="1"/>
  <c r="BM816" i="64" a="1"/>
  <c r="BM816" i="64" s="1"/>
  <c r="BM817" i="64" a="1"/>
  <c r="BM817" i="64" s="1"/>
  <c r="BL824" i="64"/>
  <c r="BL823" i="64"/>
  <c r="BL822" i="64"/>
  <c r="BL821" i="64"/>
  <c r="BL820" i="64"/>
  <c r="BM208" i="64" a="1"/>
  <c r="BM208" i="64" s="1"/>
  <c r="BM207" i="64" s="1"/>
  <c r="BM209" i="64" a="1"/>
  <c r="BM209" i="64" s="1"/>
  <c r="BL210" i="64"/>
  <c r="BL212" i="64" s="1"/>
  <c r="BL1021" i="64"/>
  <c r="BL772" i="64"/>
  <c r="BL774" i="64" s="1"/>
  <c r="BJ1024" i="64"/>
  <c r="BK1023" i="64"/>
  <c r="BM331" i="64" a="1"/>
  <c r="BM331" i="64" s="1"/>
  <c r="BM1020" i="64" a="1"/>
  <c r="BM1020" i="64" s="1"/>
  <c r="BM312" i="64" a="1"/>
  <c r="BM312" i="64" s="1"/>
  <c r="BM773" i="64" a="1"/>
  <c r="BM773" i="64" s="1"/>
  <c r="BM739" i="64" a="1"/>
  <c r="BM739" i="64" s="1"/>
  <c r="BM299" i="64" a="1"/>
  <c r="BM299" i="64" s="1"/>
  <c r="BK736" i="64"/>
  <c r="BL732" i="64"/>
  <c r="BL740" i="64" s="1"/>
  <c r="BM735" i="64" a="1"/>
  <c r="BM735" i="64" s="1"/>
  <c r="BM4" i="64"/>
  <c r="BM731" i="64" a="1"/>
  <c r="BM731" i="64" s="1"/>
  <c r="AD41" i="861"/>
  <c r="AD93" i="861"/>
  <c r="BN259" i="64"/>
  <c r="BN7" i="64"/>
  <c r="BM8" i="64" s="1"/>
  <c r="BL8" i="64"/>
  <c r="BG44" i="861"/>
  <c r="BG85" i="861" s="1"/>
  <c r="BN1" i="64"/>
  <c r="BN3" i="64"/>
  <c r="BN975" i="64" s="1" a="1"/>
  <c r="BN975" i="64" s="1"/>
  <c r="BO2" i="64"/>
  <c r="BM57" i="863"/>
  <c r="BM68" i="863" a="1"/>
  <c r="BM68" i="863" s="1"/>
  <c r="BM66" i="863" a="1"/>
  <c r="BM66" i="863" s="1"/>
  <c r="BM70" i="863" a="1"/>
  <c r="BM70" i="863" s="1"/>
  <c r="BM4" i="863"/>
  <c r="BN22" i="864"/>
  <c r="BN21" i="864"/>
  <c r="BN20" i="864"/>
  <c r="BN3" i="864"/>
  <c r="BN4" i="864" s="1"/>
  <c r="BO2" i="864"/>
  <c r="BO23" i="864" s="1"/>
  <c r="BN1" i="864"/>
  <c r="BN56" i="863" a="1"/>
  <c r="BN56" i="863" s="1"/>
  <c r="BN54" i="863" a="1"/>
  <c r="BN54" i="863" s="1"/>
  <c r="BN52" i="863" a="1"/>
  <c r="BN52" i="863" s="1"/>
  <c r="BN53" i="863" a="1"/>
  <c r="BN53" i="863" s="1"/>
  <c r="BN55" i="863" a="1"/>
  <c r="BN55" i="863" s="1"/>
  <c r="BN41" i="863"/>
  <c r="BN38" i="863"/>
  <c r="BN39" i="863"/>
  <c r="BN3" i="863"/>
  <c r="BN1" i="863"/>
  <c r="BO2" i="863"/>
  <c r="BO40" i="863" s="1"/>
  <c r="BM43" i="863"/>
  <c r="BM42" i="863"/>
  <c r="BM21" i="863" s="1"/>
  <c r="BP8" i="861"/>
  <c r="BQ3" i="861"/>
  <c r="BP4" i="861"/>
  <c r="BP5" i="861" s="1"/>
  <c r="BP1" i="861"/>
  <c r="BM24" i="864"/>
  <c r="BM92" i="861" s="1"/>
  <c r="BL30" i="861"/>
  <c r="W281" i="64"/>
  <c r="X277" i="64"/>
  <c r="X278" i="64"/>
  <c r="X260" i="64"/>
  <c r="X261" i="64"/>
  <c r="X279" i="64"/>
  <c r="X262" i="64"/>
  <c r="X280" i="64"/>
  <c r="W263" i="64"/>
  <c r="BA3" i="860"/>
  <c r="BA4" i="860" s="1"/>
  <c r="BB2" i="860"/>
  <c r="BA1" i="860"/>
  <c r="BA7" i="860"/>
  <c r="V698" i="64"/>
  <c r="V708" i="64" s="1"/>
  <c r="W702" i="64" a="1"/>
  <c r="W702" i="64" s="1"/>
  <c r="W697" i="64" a="1"/>
  <c r="W697" i="64" s="1"/>
  <c r="V437" i="64"/>
  <c r="W2052" i="64" a="1"/>
  <c r="W2052" i="64" s="1"/>
  <c r="W2053" i="64" a="1"/>
  <c r="W2053" i="64" s="1"/>
  <c r="W2054" i="64" a="1"/>
  <c r="W2054" i="64" s="1"/>
  <c r="W2056" i="64" a="1"/>
  <c r="W2056" i="64" s="1"/>
  <c r="W2058" i="64" a="1"/>
  <c r="W2058" i="64" s="1"/>
  <c r="W2059" i="64" a="1"/>
  <c r="W2059" i="64" s="1"/>
  <c r="W2060" i="64" a="1"/>
  <c r="W2060" i="64" s="1"/>
  <c r="W2055" i="64" a="1"/>
  <c r="W2055" i="64" s="1"/>
  <c r="W2057" i="64" a="1"/>
  <c r="W2057" i="64" s="1"/>
  <c r="V2061" i="64"/>
  <c r="W413" i="64" a="1"/>
  <c r="W413" i="64" s="1"/>
  <c r="W436" i="64" a="1"/>
  <c r="W436" i="64" s="1"/>
  <c r="W435" i="64" a="1"/>
  <c r="W435" i="64" s="1"/>
  <c r="DB2071" i="64"/>
  <c r="DC2069" i="64"/>
  <c r="W2206" i="64"/>
  <c r="W2240" i="64"/>
  <c r="CR190" i="64"/>
  <c r="CR193" i="64" s="1"/>
  <c r="V2143" i="64"/>
  <c r="V2165" i="64"/>
  <c r="W2144" i="64" a="1"/>
  <c r="W2144" i="64" s="1"/>
  <c r="W2164" i="64" a="1"/>
  <c r="W2164" i="64" s="1"/>
  <c r="BF1859" i="64"/>
  <c r="BG1857" i="64"/>
  <c r="W2498" i="64" a="1"/>
  <c r="W2498" i="64" s="1"/>
  <c r="BG1836" i="64"/>
  <c r="BG1838" i="64" s="1"/>
  <c r="T1760" i="64"/>
  <c r="U1759" i="64"/>
  <c r="U1768" i="64"/>
  <c r="U1758" i="64"/>
  <c r="U1767" i="64"/>
  <c r="W1764" i="64" a="1"/>
  <c r="W1764" i="64" s="1"/>
  <c r="W1763" i="64" a="1"/>
  <c r="W1763" i="64" s="1"/>
  <c r="V1751" i="64"/>
  <c r="W1754" i="64" a="1"/>
  <c r="W1754" i="64" s="1"/>
  <c r="W1755" i="64" a="1"/>
  <c r="W1755" i="64" s="1"/>
  <c r="V1750" i="64"/>
  <c r="W1745" i="64" a="1"/>
  <c r="W1745" i="64" s="1"/>
  <c r="W1746" i="64" a="1"/>
  <c r="W1746" i="64" s="1"/>
  <c r="V2186" i="64"/>
  <c r="W2185" i="64" a="1"/>
  <c r="W2185" i="64" s="1"/>
  <c r="S620" i="64" a="1"/>
  <c r="S620" i="64" s="1"/>
  <c r="X1955" i="64"/>
  <c r="X1956" i="64" s="1"/>
  <c r="AK1792" i="64"/>
  <c r="DA2421" i="64" a="1"/>
  <c r="DA2421" i="64" s="1"/>
  <c r="BL1023" i="64" a="1"/>
  <c r="BK1024" i="64" a="1"/>
  <c r="W437" i="64" a="1"/>
  <c r="X2206" i="64" a="1"/>
  <c r="X2240" i="64" a="1"/>
  <c r="W698" i="64" a="1"/>
  <c r="BM1021" i="64" a="1"/>
  <c r="W2143" i="64" a="1"/>
  <c r="W2165" i="64" a="1"/>
  <c r="BM1046" i="64"/>
  <c r="W2186" i="64" a="1"/>
  <c r="W1751" i="64" a="1"/>
  <c r="BM772" i="64" a="1"/>
  <c r="BM732" i="64" a="1"/>
  <c r="BM1136" i="64" a="1"/>
  <c r="W1750" i="64" a="1"/>
  <c r="S621" i="64" a="1"/>
  <c r="BM973" i="64" l="1"/>
  <c r="BM974" i="64" s="1"/>
  <c r="BM976" i="64" s="1"/>
  <c r="BN971" i="64" a="1"/>
  <c r="BN971" i="64" s="1"/>
  <c r="BN972" i="64" a="1"/>
  <c r="BN972" i="64" s="1"/>
  <c r="BM141" i="64"/>
  <c r="AF516" i="64"/>
  <c r="AG507" i="64"/>
  <c r="AF512" i="64"/>
  <c r="AF504" i="64"/>
  <c r="AG496" i="64"/>
  <c r="AG499" i="64" s="1"/>
  <c r="BN509" i="64" a="1"/>
  <c r="BN509" i="64" s="1"/>
  <c r="BN498" i="64" a="1"/>
  <c r="BN498" i="64" s="1"/>
  <c r="BN501" i="64" a="1"/>
  <c r="BN501" i="64" s="1"/>
  <c r="BN515" i="64" a="1"/>
  <c r="BN515" i="64" s="1"/>
  <c r="BM126" i="64"/>
  <c r="BM1136" i="64"/>
  <c r="BM1138" i="64" s="1"/>
  <c r="BN111" i="64" a="1"/>
  <c r="BN111" i="64" s="1"/>
  <c r="BN1121" i="64" a="1"/>
  <c r="BN1121" i="64" s="1"/>
  <c r="BM137" i="64"/>
  <c r="BM123" i="64"/>
  <c r="BM138" i="64"/>
  <c r="BM139" i="64"/>
  <c r="BM140" i="64"/>
  <c r="BH145" i="64"/>
  <c r="BM122" i="64"/>
  <c r="BM124" i="64"/>
  <c r="BM125" i="64"/>
  <c r="BL127" i="64"/>
  <c r="BI144" i="64"/>
  <c r="BI145" i="64" s="1"/>
  <c r="BN130" i="64" a="1"/>
  <c r="BN130" i="64" s="1"/>
  <c r="BN132" i="64" a="1"/>
  <c r="BN132" i="64" s="1"/>
  <c r="BN134" i="64" a="1"/>
  <c r="BN134" i="64" s="1"/>
  <c r="BN131" i="64" a="1"/>
  <c r="BN131" i="64" s="1"/>
  <c r="BN116" i="64" a="1"/>
  <c r="BN116" i="64" s="1"/>
  <c r="BN133" i="64" a="1"/>
  <c r="BN133" i="64" s="1"/>
  <c r="BN119" i="64" a="1"/>
  <c r="BN119" i="64" s="1"/>
  <c r="BN117" i="64" a="1"/>
  <c r="BN117" i="64" s="1"/>
  <c r="BN118" i="64" a="1"/>
  <c r="BN118" i="64" s="1"/>
  <c r="BN115" i="64" a="1"/>
  <c r="BN115" i="64" s="1"/>
  <c r="BJ142" i="64"/>
  <c r="BH1814" i="64"/>
  <c r="BH1816" i="64" s="1"/>
  <c r="BM112" i="64"/>
  <c r="BN346" i="64" a="1"/>
  <c r="BN346" i="64" s="1"/>
  <c r="BP347" i="64" s="1"/>
  <c r="BN110" i="64" a="1"/>
  <c r="BN110" i="64" s="1"/>
  <c r="BN109" i="64" a="1"/>
  <c r="BN109" i="64" s="1"/>
  <c r="BN108" i="64" a="1"/>
  <c r="BN108" i="64" s="1"/>
  <c r="BN107" i="64" a="1"/>
  <c r="BN107" i="64" s="1"/>
  <c r="BN1045" i="64" a="1"/>
  <c r="BN1045" i="64" s="1"/>
  <c r="V2069" i="64"/>
  <c r="V1957" i="64"/>
  <c r="W1954" i="64" s="1"/>
  <c r="W1957" i="64" s="1"/>
  <c r="X1954" i="64" s="1"/>
  <c r="BK842" i="64"/>
  <c r="BL840" i="64"/>
  <c r="BM838" i="64"/>
  <c r="BM837" i="64"/>
  <c r="BM835" i="64"/>
  <c r="BM839" i="64"/>
  <c r="BM836" i="64"/>
  <c r="BN830" i="64" a="1"/>
  <c r="BN830" i="64" s="1"/>
  <c r="BN831" i="64" a="1"/>
  <c r="BN831" i="64" s="1"/>
  <c r="BN832" i="64" a="1"/>
  <c r="BN832" i="64" s="1"/>
  <c r="BN828" i="64" a="1"/>
  <c r="BN828" i="64" s="1"/>
  <c r="BN829" i="64" a="1"/>
  <c r="BN829" i="64" s="1"/>
  <c r="BL825" i="64"/>
  <c r="BM824" i="64"/>
  <c r="BN797" i="64" a="1"/>
  <c r="BN797" i="64" s="1"/>
  <c r="BN805" i="64" s="1"/>
  <c r="BN798" i="64" a="1"/>
  <c r="BN798" i="64" s="1"/>
  <c r="BN806" i="64" s="1"/>
  <c r="BN814" i="64" a="1"/>
  <c r="BN814" i="64" s="1"/>
  <c r="BN813" i="64" a="1"/>
  <c r="BN813" i="64" s="1"/>
  <c r="BN799" i="64" a="1"/>
  <c r="BN799" i="64" s="1"/>
  <c r="BN807" i="64" s="1"/>
  <c r="BN800" i="64" a="1"/>
  <c r="BN800" i="64" s="1"/>
  <c r="BN808" i="64" s="1"/>
  <c r="BN801" i="64" a="1"/>
  <c r="BN801" i="64" s="1"/>
  <c r="BN809" i="64" s="1"/>
  <c r="BN815" i="64" a="1"/>
  <c r="BN815" i="64" s="1"/>
  <c r="BN816" i="64" a="1"/>
  <c r="BN816" i="64" s="1"/>
  <c r="BN817" i="64" a="1"/>
  <c r="BN817" i="64" s="1"/>
  <c r="BM823" i="64"/>
  <c r="BM822" i="64"/>
  <c r="BM821" i="64"/>
  <c r="BM820" i="64"/>
  <c r="BN208" i="64" a="1"/>
  <c r="BN208" i="64" s="1"/>
  <c r="BN207" i="64" s="1"/>
  <c r="BN209" i="64" a="1"/>
  <c r="BN209" i="64" s="1"/>
  <c r="BM210" i="64"/>
  <c r="BM212" i="64" s="1"/>
  <c r="BM1021" i="64"/>
  <c r="BM772" i="64"/>
  <c r="BM774" i="64" s="1"/>
  <c r="BK1024" i="64"/>
  <c r="BL1023" i="64"/>
  <c r="BN331" i="64" a="1"/>
  <c r="BN331" i="64" s="1"/>
  <c r="BN1020" i="64" a="1"/>
  <c r="BN1020" i="64" s="1"/>
  <c r="BN312" i="64" a="1"/>
  <c r="BN312" i="64" s="1"/>
  <c r="BN773" i="64" a="1"/>
  <c r="BN773" i="64" s="1"/>
  <c r="BN739" i="64" a="1"/>
  <c r="BN739" i="64" s="1"/>
  <c r="BN299" i="64" a="1"/>
  <c r="BN299" i="64" s="1"/>
  <c r="BL736" i="64"/>
  <c r="BM732" i="64"/>
  <c r="BM740" i="64" s="1"/>
  <c r="BN735" i="64" a="1"/>
  <c r="BN735" i="64" s="1"/>
  <c r="BN4" i="64"/>
  <c r="BN731" i="64" a="1"/>
  <c r="BN731" i="64" s="1"/>
  <c r="BO259" i="64"/>
  <c r="BO7" i="64"/>
  <c r="BN8" i="64" s="1"/>
  <c r="BH44" i="861"/>
  <c r="BH85" i="861" s="1"/>
  <c r="BO3" i="64"/>
  <c r="BO975" i="64" s="1" a="1"/>
  <c r="BO975" i="64" s="1"/>
  <c r="BP2" i="64"/>
  <c r="BO1" i="64"/>
  <c r="BN24" i="864"/>
  <c r="BN92" i="861" s="1"/>
  <c r="BN57" i="863"/>
  <c r="BN68" i="863" a="1"/>
  <c r="BN68" i="863" s="1"/>
  <c r="BN66" i="863" a="1"/>
  <c r="BN66" i="863" s="1"/>
  <c r="BN70" i="863" a="1"/>
  <c r="BN70" i="863" s="1"/>
  <c r="BN4" i="863"/>
  <c r="BM30" i="861"/>
  <c r="BO56" i="863" a="1"/>
  <c r="BO56" i="863" s="1"/>
  <c r="BO55" i="863" a="1"/>
  <c r="BO55" i="863" s="1"/>
  <c r="BO39" i="863"/>
  <c r="BO52" i="863" a="1"/>
  <c r="BO52" i="863" s="1"/>
  <c r="BO53" i="863" a="1"/>
  <c r="BO53" i="863" s="1"/>
  <c r="BO54" i="863" a="1"/>
  <c r="BO54" i="863" s="1"/>
  <c r="BO38" i="863"/>
  <c r="BP2" i="863"/>
  <c r="BP40" i="863" s="1"/>
  <c r="BO41" i="863"/>
  <c r="BO1" i="863"/>
  <c r="BO3" i="863"/>
  <c r="BR3" i="861"/>
  <c r="BQ4" i="861"/>
  <c r="BQ5" i="861" s="1"/>
  <c r="BQ1" i="861"/>
  <c r="BQ8" i="861"/>
  <c r="BN42" i="863"/>
  <c r="BN21" i="863" s="1"/>
  <c r="BN43" i="863"/>
  <c r="BO22" i="864"/>
  <c r="BO21" i="864"/>
  <c r="BO20" i="864"/>
  <c r="BO3" i="864"/>
  <c r="BO4" i="864" s="1"/>
  <c r="BP2" i="864"/>
  <c r="BP23" i="864" s="1"/>
  <c r="BO1" i="864"/>
  <c r="X281" i="64"/>
  <c r="Y277" i="64"/>
  <c r="Y260" i="64"/>
  <c r="Y278" i="64"/>
  <c r="Y279" i="64"/>
  <c r="Y261" i="64"/>
  <c r="Y280" i="64"/>
  <c r="Y262" i="64"/>
  <c r="X263" i="64"/>
  <c r="BB7" i="860"/>
  <c r="BB3" i="860"/>
  <c r="BB4" i="860" s="1"/>
  <c r="BC2" i="860"/>
  <c r="BB1" i="860"/>
  <c r="X697" i="64" a="1"/>
  <c r="X697" i="64" s="1"/>
  <c r="W698" i="64"/>
  <c r="W708" i="64" s="1"/>
  <c r="X702" i="64" a="1"/>
  <c r="X702" i="64" s="1"/>
  <c r="W437" i="64"/>
  <c r="X2058" i="64" a="1"/>
  <c r="X2058" i="64" s="1"/>
  <c r="X2052" i="64" a="1"/>
  <c r="X2052" i="64" s="1"/>
  <c r="X2053" i="64" a="1"/>
  <c r="X2053" i="64" s="1"/>
  <c r="X2056" i="64" a="1"/>
  <c r="X2056" i="64" s="1"/>
  <c r="X2054" i="64" a="1"/>
  <c r="X2054" i="64" s="1"/>
  <c r="X2059" i="64" a="1"/>
  <c r="X2059" i="64" s="1"/>
  <c r="X2060" i="64" a="1"/>
  <c r="X2060" i="64" s="1"/>
  <c r="X2055" i="64" a="1"/>
  <c r="X2055" i="64" s="1"/>
  <c r="X2057" i="64" a="1"/>
  <c r="X2057" i="64" s="1"/>
  <c r="W2061" i="64"/>
  <c r="DC2071" i="64"/>
  <c r="DD2069" i="64"/>
  <c r="X413" i="64" a="1"/>
  <c r="X413" i="64" s="1"/>
  <c r="X436" i="64" a="1"/>
  <c r="X436" i="64" s="1"/>
  <c r="X435" i="64" a="1"/>
  <c r="X435" i="64" s="1"/>
  <c r="X2240" i="64"/>
  <c r="X2206" i="64"/>
  <c r="CS190" i="64"/>
  <c r="CS193" i="64" s="1"/>
  <c r="W2165" i="64"/>
  <c r="W2143" i="64"/>
  <c r="X2144" i="64" a="1"/>
  <c r="X2144" i="64" s="1"/>
  <c r="X2164" i="64" a="1"/>
  <c r="X2164" i="64" s="1"/>
  <c r="BG1859" i="64"/>
  <c r="BH1857" i="64"/>
  <c r="BH1836" i="64"/>
  <c r="BH1838" i="64" s="1"/>
  <c r="X2498" i="64" a="1"/>
  <c r="X2498" i="64" s="1"/>
  <c r="U1760" i="64"/>
  <c r="T1769" i="64"/>
  <c r="U1769" i="64"/>
  <c r="V1758" i="64"/>
  <c r="V1767" i="64"/>
  <c r="V1759" i="64"/>
  <c r="V1768" i="64"/>
  <c r="X1763" i="64" a="1"/>
  <c r="X1763" i="64" s="1"/>
  <c r="X1764" i="64" a="1"/>
  <c r="X1764" i="64" s="1"/>
  <c r="X1755" i="64" a="1"/>
  <c r="X1755" i="64" s="1"/>
  <c r="X1754" i="64" a="1"/>
  <c r="X1754" i="64" s="1"/>
  <c r="W1751" i="64"/>
  <c r="W1750" i="64"/>
  <c r="X1745" i="64" a="1"/>
  <c r="X1745" i="64" s="1"/>
  <c r="X1746" i="64" a="1"/>
  <c r="X1746" i="64" s="1"/>
  <c r="W2186" i="64"/>
  <c r="X2185" i="64" a="1"/>
  <c r="X2185" i="64" s="1"/>
  <c r="S53" i="64" a="1"/>
  <c r="S53" i="64" s="1"/>
  <c r="CR1216" i="64" a="1"/>
  <c r="CR1216" i="64" s="1"/>
  <c r="DF60" i="64" a="1"/>
  <c r="DF60" i="64" s="1"/>
  <c r="DE60" i="64" a="1"/>
  <c r="DE60" i="64" s="1"/>
  <c r="CY1395" i="64" a="1"/>
  <c r="CY1395" i="64" s="1"/>
  <c r="CU1086" i="64" a="1"/>
  <c r="CU1086" i="64" s="1"/>
  <c r="CU2453" i="64" s="1"/>
  <c r="DE1360" i="64" a="1"/>
  <c r="DE1360" i="64" s="1"/>
  <c r="CZ1667" i="64" a="1"/>
  <c r="CZ1667" i="64" s="1"/>
  <c r="DH1619" i="64" a="1"/>
  <c r="DH1619" i="64" s="1"/>
  <c r="DG1507" i="64" a="1"/>
  <c r="DG1507" i="64" s="1"/>
  <c r="DG945" i="64" a="1"/>
  <c r="DG945" i="64" s="1"/>
  <c r="DG2404" i="64" s="1"/>
  <c r="DF1695" i="64" a="1"/>
  <c r="DF1695" i="64" s="1"/>
  <c r="DG2522" i="64" a="1"/>
  <c r="DG2522" i="64" s="1"/>
  <c r="DE2421" i="64" a="1"/>
  <c r="DE2421" i="64" s="1"/>
  <c r="CO53" i="64" a="1"/>
  <c r="CO53" i="64" s="1"/>
  <c r="CS1667" i="64" a="1"/>
  <c r="CS1667" i="64" s="1"/>
  <c r="CP2421" i="64" a="1"/>
  <c r="CP2421" i="64" s="1"/>
  <c r="CO598" i="64" a="1"/>
  <c r="CO598" i="64" s="1"/>
  <c r="DB1430" i="64" a="1"/>
  <c r="DB1430" i="64" s="1"/>
  <c r="DF2472" i="64" a="1"/>
  <c r="DF2472" i="64" s="1"/>
  <c r="DE1642" i="64" a="1"/>
  <c r="DE1642" i="64" s="1"/>
  <c r="DG466" i="64" a="1"/>
  <c r="DG466" i="64" s="1"/>
  <c r="DG467" i="64" s="1"/>
  <c r="DH389" i="64" a="1"/>
  <c r="DH389" i="64" s="1"/>
  <c r="DH2395" i="64" a="1"/>
  <c r="DH2395" i="64" s="1"/>
  <c r="DG1695" i="64" a="1"/>
  <c r="DG1695" i="64" s="1"/>
  <c r="DH647" i="64" a="1"/>
  <c r="DH647" i="64" s="1"/>
  <c r="CV598" i="64" a="1"/>
  <c r="CV598" i="64" s="1"/>
  <c r="CV60" i="64" a="1"/>
  <c r="CV60" i="64" s="1"/>
  <c r="DC1608" i="64" a="1"/>
  <c r="DC1608" i="64" s="1"/>
  <c r="DE412" i="64" a="1"/>
  <c r="DE412" i="64" s="1"/>
  <c r="DF997" i="64" a="1"/>
  <c r="DF997" i="64" s="1"/>
  <c r="DH1332" i="64" a="1"/>
  <c r="DH1332" i="64" s="1"/>
  <c r="DF1334" i="64" a="1"/>
  <c r="DF1334" i="64" s="1"/>
  <c r="DH669" i="64" a="1"/>
  <c r="DH669" i="64" s="1"/>
  <c r="CR598" i="64" a="1"/>
  <c r="CR598" i="64" s="1"/>
  <c r="CP1608" i="64" a="1"/>
  <c r="CP1608" i="64" s="1"/>
  <c r="CR2421" i="64" a="1"/>
  <c r="CR2421" i="64" s="1"/>
  <c r="DF1619" i="64" a="1"/>
  <c r="DF1619" i="64" s="1"/>
  <c r="DE2446" i="64" a="1"/>
  <c r="DE2446" i="64" s="1"/>
  <c r="DF573" i="64" a="1"/>
  <c r="DF573" i="64" s="1"/>
  <c r="DG2472" i="64" a="1"/>
  <c r="DG2472" i="64" s="1"/>
  <c r="DF176" i="64" a="1"/>
  <c r="DF176" i="64" s="1"/>
  <c r="DF177" i="64" s="1"/>
  <c r="DF1704" i="64" s="1"/>
  <c r="CT466" i="64" a="1"/>
  <c r="CT466" i="64" s="1"/>
  <c r="CT467" i="64" s="1"/>
  <c r="CX2395" i="64" a="1"/>
  <c r="CX2395" i="64" s="1"/>
  <c r="CW1665" i="64" a="1"/>
  <c r="CW1665" i="64" s="1"/>
  <c r="DC472" i="64" a="1"/>
  <c r="DC472" i="64" s="1"/>
  <c r="DE647" i="64" a="1"/>
  <c r="DE647" i="64" s="1"/>
  <c r="DG598" i="64" a="1"/>
  <c r="DG598" i="64" s="1"/>
  <c r="CS1466" i="64" a="1"/>
  <c r="CS1466" i="64" s="1"/>
  <c r="CQ1086" i="64" a="1"/>
  <c r="CQ1086" i="64" s="1"/>
  <c r="CQ2453" i="64" s="1"/>
  <c r="CR1608" i="64" a="1"/>
  <c r="CR1608" i="64" s="1"/>
  <c r="CX1332" i="64" a="1"/>
  <c r="CX1332" i="64" s="1"/>
  <c r="DH2522" i="64" a="1"/>
  <c r="DH2522" i="64" s="1"/>
  <c r="DG1430" i="64" a="1"/>
  <c r="DG1430" i="64" s="1"/>
  <c r="DH1673" i="64" a="1"/>
  <c r="DH1673" i="64" s="1"/>
  <c r="DH1613" i="64" a="1"/>
  <c r="DH1613" i="64" s="1"/>
  <c r="DH1086" i="64" a="1"/>
  <c r="DH1086" i="64" s="1"/>
  <c r="DH2453" i="64" s="1"/>
  <c r="DE1673" i="64" a="1"/>
  <c r="DE1673" i="64" s="1"/>
  <c r="DA1360" i="64" a="1"/>
  <c r="DA1360" i="64" s="1"/>
  <c r="CT1360" i="64" a="1"/>
  <c r="CT1360" i="64" s="1"/>
  <c r="CU176" i="64" a="1"/>
  <c r="CU176" i="64" s="1"/>
  <c r="CU177" i="64" s="1"/>
  <c r="CU1704" i="64" s="1"/>
  <c r="DG53" i="64" a="1"/>
  <c r="DG53" i="64" s="1"/>
  <c r="DE1587" i="64" a="1"/>
  <c r="DE1587" i="64" s="1"/>
  <c r="DE1588" i="64" s="1"/>
  <c r="DG1619" i="64" a="1"/>
  <c r="DG1619" i="64" s="1"/>
  <c r="DH598" i="64" a="1"/>
  <c r="DH598" i="64" s="1"/>
  <c r="DG669" i="64" a="1"/>
  <c r="DG669" i="64" s="1"/>
  <c r="DE1608" i="64" a="1"/>
  <c r="DE1608" i="64" s="1"/>
  <c r="CP1665" i="64" a="1"/>
  <c r="CP1665" i="64" s="1"/>
  <c r="CY55" i="64" a="1"/>
  <c r="CY55" i="64" s="1"/>
  <c r="CY60" i="64" a="1"/>
  <c r="CY60" i="64" s="1"/>
  <c r="CX55" i="64" a="1"/>
  <c r="CX55" i="64" s="1"/>
  <c r="CY1613" i="64" a="1"/>
  <c r="CY1613" i="64" s="1"/>
  <c r="DE1216" i="64" a="1"/>
  <c r="DE1216" i="64" s="1"/>
  <c r="DH2446" i="64" a="1"/>
  <c r="DH2446" i="64" s="1"/>
  <c r="DH2472" i="64" a="1"/>
  <c r="DH2472" i="64" s="1"/>
  <c r="DE1613" i="64" a="1"/>
  <c r="DE1613" i="64" s="1"/>
  <c r="DH1587" i="64" a="1"/>
  <c r="DH1587" i="64" s="1"/>
  <c r="DH1588" i="64" s="1"/>
  <c r="DF1262" i="64" a="1"/>
  <c r="DF1262" i="64" s="1"/>
  <c r="DE389" i="64" a="1"/>
  <c r="DE389" i="64" s="1"/>
  <c r="DH573" i="64" a="1"/>
  <c r="DH573" i="64" s="1"/>
  <c r="DG1332" i="64" a="1"/>
  <c r="DG1332" i="64" s="1"/>
  <c r="DH945" i="64" a="1"/>
  <c r="DH945" i="64" s="1"/>
  <c r="DH2404" i="64" s="1"/>
  <c r="DG573" i="64" a="1"/>
  <c r="DG573" i="64" s="1"/>
  <c r="DF55" i="64" a="1"/>
  <c r="DF55" i="64" s="1"/>
  <c r="DE1086" i="64" a="1"/>
  <c r="DE1086" i="64" s="1"/>
  <c r="DE2453" i="64" s="1"/>
  <c r="DF669" i="64" a="1"/>
  <c r="DF669" i="64" s="1"/>
  <c r="DG568" i="64" a="1"/>
  <c r="DG568" i="64" s="1"/>
  <c r="DH1262" i="64" a="1"/>
  <c r="DH1262" i="64" s="1"/>
  <c r="DF2522" i="64" a="1"/>
  <c r="DF2522" i="64" s="1"/>
  <c r="DG412" i="64" a="1"/>
  <c r="DG412" i="64" s="1"/>
  <c r="DH2421" i="64" a="1"/>
  <c r="DH2421" i="64" s="1"/>
  <c r="DF1332" i="64" a="1"/>
  <c r="DF1332" i="64" s="1"/>
  <c r="CS598" i="64" a="1"/>
  <c r="CS598" i="64" s="1"/>
  <c r="DA1608" i="64" a="1"/>
  <c r="DA1608" i="64" s="1"/>
  <c r="DD1334" i="64" a="1"/>
  <c r="DD1334" i="64" s="1"/>
  <c r="DD1587" i="64" a="1"/>
  <c r="DD1587" i="64" s="1"/>
  <c r="DD1588" i="64" s="1"/>
  <c r="DB1619" i="64" a="1"/>
  <c r="DB1619" i="64" s="1"/>
  <c r="CT1642" i="64" a="1"/>
  <c r="CT1642" i="64" s="1"/>
  <c r="CS945" i="64" a="1"/>
  <c r="CS945" i="64" s="1"/>
  <c r="CS2404" i="64" s="1"/>
  <c r="CR1613" i="64" a="1"/>
  <c r="CR1613" i="64" s="1"/>
  <c r="CV1695" i="64" a="1"/>
  <c r="CV1695" i="64" s="1"/>
  <c r="CT60" i="64" a="1"/>
  <c r="CT60" i="64" s="1"/>
  <c r="CU1334" i="64" a="1"/>
  <c r="CU1334" i="64" s="1"/>
  <c r="CU1642" i="64" a="1"/>
  <c r="CU1642" i="64" s="1"/>
  <c r="CZ945" i="64" a="1"/>
  <c r="CZ945" i="64" s="1"/>
  <c r="CZ2404" i="64" s="1"/>
  <c r="CZ1430" i="64" a="1"/>
  <c r="CZ1430" i="64" s="1"/>
  <c r="CS1360" i="64" a="1"/>
  <c r="CS1360" i="64" s="1"/>
  <c r="CO55" i="64" a="1"/>
  <c r="CO55" i="64" s="1"/>
  <c r="CV1642" i="64" a="1"/>
  <c r="CV1642" i="64" s="1"/>
  <c r="CP645" i="64" a="1"/>
  <c r="CP645" i="64" s="1"/>
  <c r="CW1216" i="64" a="1"/>
  <c r="CW1216" i="64" s="1"/>
  <c r="CZ1360" i="64" a="1"/>
  <c r="CZ1360" i="64" s="1"/>
  <c r="CP1086" i="64" a="1"/>
  <c r="CP1086" i="64" s="1"/>
  <c r="CP2453" i="64" s="1"/>
  <c r="CQ573" i="64" a="1"/>
  <c r="CQ573" i="64" s="1"/>
  <c r="CT1667" i="64" a="1"/>
  <c r="CT1667" i="64" s="1"/>
  <c r="CP2446" i="64" a="1"/>
  <c r="CP2446" i="64" s="1"/>
  <c r="CR2472" i="64" a="1"/>
  <c r="CR2472" i="64" s="1"/>
  <c r="CV1332" i="64" a="1"/>
  <c r="CV1332" i="64" s="1"/>
  <c r="DA1642" i="64" a="1"/>
  <c r="DA1642" i="64" s="1"/>
  <c r="CU2421" i="64" a="1"/>
  <c r="CU2421" i="64" s="1"/>
  <c r="CT1430" i="64" a="1"/>
  <c r="CT1430" i="64" s="1"/>
  <c r="DF1642" i="64" a="1"/>
  <c r="DF1642" i="64" s="1"/>
  <c r="DE1332" i="64" a="1"/>
  <c r="DE1332" i="64" s="1"/>
  <c r="DE2472" i="64" a="1"/>
  <c r="DE2472" i="64" s="1"/>
  <c r="DF568" i="64" a="1"/>
  <c r="DF568" i="64" s="1"/>
  <c r="DG1395" i="64" a="1"/>
  <c r="DG1395" i="64" s="1"/>
  <c r="DG1673" i="64" a="1"/>
  <c r="DG1673" i="64" s="1"/>
  <c r="DF2395" i="64" a="1"/>
  <c r="DF2395" i="64" s="1"/>
  <c r="DH1667" i="64" a="1"/>
  <c r="DH1667" i="64" s="1"/>
  <c r="CP1619" i="64" a="1"/>
  <c r="CP1619" i="64" s="1"/>
  <c r="CV1507" i="64" a="1"/>
  <c r="CV1507" i="64" s="1"/>
  <c r="CZ2421" i="64" a="1"/>
  <c r="CZ2421" i="64" s="1"/>
  <c r="DB1334" i="64" a="1"/>
  <c r="DB1334" i="64" s="1"/>
  <c r="DC1430" i="64" a="1"/>
  <c r="DC1430" i="64" s="1"/>
  <c r="DB1507" i="64" a="1"/>
  <c r="DB1507" i="64" s="1"/>
  <c r="DD1673" i="64" a="1"/>
  <c r="DD1673" i="64" s="1"/>
  <c r="CQ1430" i="64" a="1"/>
  <c r="CQ1430" i="64" s="1"/>
  <c r="CV1466" i="64" a="1"/>
  <c r="CV1466" i="64" s="1"/>
  <c r="CP1360" i="64" a="1"/>
  <c r="CP1360" i="64" s="1"/>
  <c r="CR945" i="64" a="1"/>
  <c r="CR945" i="64" s="1"/>
  <c r="CR2404" i="64" s="1"/>
  <c r="CP945" i="64" a="1"/>
  <c r="CP945" i="64" s="1"/>
  <c r="CP2404" i="64" s="1"/>
  <c r="CT412" i="64" a="1"/>
  <c r="CT412" i="64" s="1"/>
  <c r="CP1667" i="64" a="1"/>
  <c r="CP1667" i="64" s="1"/>
  <c r="CZ1466" i="64" a="1"/>
  <c r="CZ1466" i="64" s="1"/>
  <c r="CU1430" i="64" a="1"/>
  <c r="CU1430" i="64" s="1"/>
  <c r="CQ2395" i="64" a="1"/>
  <c r="CQ2395" i="64" s="1"/>
  <c r="CY1086" i="64" a="1"/>
  <c r="CY1086" i="64" s="1"/>
  <c r="CY2453" i="64" s="1"/>
  <c r="CW472" i="64" a="1"/>
  <c r="CW472" i="64" s="1"/>
  <c r="CQ1642" i="64" a="1"/>
  <c r="CQ1642" i="64" s="1"/>
  <c r="CV1665" i="64" a="1"/>
  <c r="CV1665" i="64" s="1"/>
  <c r="CP1332" i="64" a="1"/>
  <c r="CP1332" i="64" s="1"/>
  <c r="CP176" i="64" a="1"/>
  <c r="CP176" i="64" s="1"/>
  <c r="CP177" i="64" s="1"/>
  <c r="CP1704" i="64" s="1"/>
  <c r="CU1665" i="64" a="1"/>
  <c r="CU1665" i="64" s="1"/>
  <c r="CP1430" i="64" a="1"/>
  <c r="CP1430" i="64" s="1"/>
  <c r="CS466" i="64" a="1"/>
  <c r="CS466" i="64" s="1"/>
  <c r="CS467" i="64" s="1"/>
  <c r="CW1507" i="64" a="1"/>
  <c r="CW1507" i="64" s="1"/>
  <c r="CY1216" i="64" a="1"/>
  <c r="CY1216" i="64" s="1"/>
  <c r="CS2446" i="64" a="1"/>
  <c r="CS2446" i="64" s="1"/>
  <c r="CP647" i="64" a="1"/>
  <c r="CP647" i="64" s="1"/>
  <c r="CQ55" i="64" a="1"/>
  <c r="CQ55" i="64" s="1"/>
  <c r="CT1587" i="64" a="1"/>
  <c r="CT1587" i="64" s="1"/>
  <c r="CT1588" i="64" s="1"/>
  <c r="CR472" i="64" a="1"/>
  <c r="CR472" i="64" s="1"/>
  <c r="DE573" i="64" a="1"/>
  <c r="DE573" i="64" s="1"/>
  <c r="DG389" i="64" a="1"/>
  <c r="DG389" i="64" s="1"/>
  <c r="DH1466" i="64" a="1"/>
  <c r="DH1466" i="64" s="1"/>
  <c r="DE472" i="64" a="1"/>
  <c r="DE472" i="64" s="1"/>
  <c r="DG2395" i="64" a="1"/>
  <c r="DG2395" i="64" s="1"/>
  <c r="DE1507" i="64" a="1"/>
  <c r="DE1507" i="64" s="1"/>
  <c r="DF1667" i="64" a="1"/>
  <c r="DF1667" i="64" s="1"/>
  <c r="DG1613" i="64" a="1"/>
  <c r="DG1613" i="64" s="1"/>
  <c r="DE176" i="64" a="1"/>
  <c r="DE176" i="64" s="1"/>
  <c r="DE177" i="64" s="1"/>
  <c r="DE1704" i="64" s="1"/>
  <c r="DE55" i="64" a="1"/>
  <c r="DE55" i="64" s="1"/>
  <c r="DE1334" i="64" a="1"/>
  <c r="DE1334" i="64" s="1"/>
  <c r="DF945" i="64" a="1"/>
  <c r="DF945" i="64" s="1"/>
  <c r="DF2404" i="64" s="1"/>
  <c r="DG2421" i="64" a="1"/>
  <c r="DG2421" i="64" s="1"/>
  <c r="DH1216" i="64" a="1"/>
  <c r="DH1216" i="64" s="1"/>
  <c r="DF645" i="64" a="1"/>
  <c r="DF645" i="64" s="1"/>
  <c r="CS2472" i="64" a="1"/>
  <c r="CS2472" i="64" s="1"/>
  <c r="CU389" i="64" a="1"/>
  <c r="CU389" i="64" s="1"/>
  <c r="CO1507" i="64" a="1"/>
  <c r="CO1507" i="64" s="1"/>
  <c r="CY669" i="64" a="1"/>
  <c r="CY669" i="64" s="1"/>
  <c r="DC1466" i="64" a="1"/>
  <c r="DC1466" i="64" s="1"/>
  <c r="DC60" i="64" a="1"/>
  <c r="DC60" i="64" s="1"/>
  <c r="DA1619" i="64" a="1"/>
  <c r="DA1619" i="64" s="1"/>
  <c r="CT2472" i="64" a="1"/>
  <c r="CT2472" i="64" s="1"/>
  <c r="CR1642" i="64" a="1"/>
  <c r="CR1642" i="64" s="1"/>
  <c r="CR60" i="64" a="1"/>
  <c r="CR60" i="64" s="1"/>
  <c r="CQ1395" i="64" a="1"/>
  <c r="CQ1395" i="64" s="1"/>
  <c r="CP1673" i="64" a="1"/>
  <c r="CP1673" i="64" s="1"/>
  <c r="CZ55" i="64" a="1"/>
  <c r="CZ55" i="64" s="1"/>
  <c r="CY1608" i="64" a="1"/>
  <c r="CY1608" i="64" s="1"/>
  <c r="CQ1673" i="64" a="1"/>
  <c r="CQ1673" i="64" s="1"/>
  <c r="CR1507" i="64" a="1"/>
  <c r="CR1507" i="64" s="1"/>
  <c r="CS1587" i="64" a="1"/>
  <c r="CS1587" i="64" s="1"/>
  <c r="CS1588" i="64" s="1"/>
  <c r="CQ1665" i="64" a="1"/>
  <c r="CQ1665" i="64" s="1"/>
  <c r="CQ472" i="64" a="1"/>
  <c r="CQ472" i="64" s="1"/>
  <c r="CT1466" i="64" a="1"/>
  <c r="CT1466" i="64" s="1"/>
  <c r="CY2421" i="64" a="1"/>
  <c r="CY2421" i="64" s="1"/>
  <c r="CS1695" i="64" a="1"/>
  <c r="CS1695" i="64" s="1"/>
  <c r="CS573" i="64" a="1"/>
  <c r="CS573" i="64" s="1"/>
  <c r="CW1695" i="64" a="1"/>
  <c r="CW1695" i="64" s="1"/>
  <c r="CY1667" i="64" a="1"/>
  <c r="CY1667" i="64" s="1"/>
  <c r="CU669" i="64" a="1"/>
  <c r="CU669" i="64" s="1"/>
  <c r="CR1466" i="64" a="1"/>
  <c r="CR1466" i="64" s="1"/>
  <c r="CU1587" i="64" a="1"/>
  <c r="CU1587" i="64" s="1"/>
  <c r="CU1588" i="64" s="1"/>
  <c r="CP573" i="64" a="1"/>
  <c r="CP573" i="64" s="1"/>
  <c r="CU1214" i="64" a="1"/>
  <c r="CU1214" i="64" s="1"/>
  <c r="CQ389" i="64" a="1"/>
  <c r="CQ389" i="64" s="1"/>
  <c r="CO1262" i="64" a="1"/>
  <c r="CO1262" i="64" s="1"/>
  <c r="DE2522" i="64" a="1"/>
  <c r="DE2522" i="64" s="1"/>
  <c r="DF1608" i="64" a="1"/>
  <c r="DF1608" i="64" s="1"/>
  <c r="DG1216" i="64" a="1"/>
  <c r="DG1216" i="64" s="1"/>
  <c r="DH1665" i="64" a="1"/>
  <c r="DH1665" i="64" s="1"/>
  <c r="DF2446" i="64" a="1"/>
  <c r="DF2446" i="64" s="1"/>
  <c r="DF53" i="64" a="1"/>
  <c r="DF53" i="64" s="1"/>
  <c r="DF1086" i="64" a="1"/>
  <c r="DF1086" i="64" s="1"/>
  <c r="DF2453" i="64" s="1"/>
  <c r="DH1214" i="64" a="1"/>
  <c r="DH1214" i="64" s="1"/>
  <c r="DG1334" i="64" a="1"/>
  <c r="DG1334" i="64" s="1"/>
  <c r="DH1430" i="64" a="1"/>
  <c r="DH1430" i="64" s="1"/>
  <c r="DH1334" i="64" a="1"/>
  <c r="DH1334" i="64" s="1"/>
  <c r="DH1642" i="64" a="1"/>
  <c r="DH1642" i="64" s="1"/>
  <c r="DH55" i="64" a="1"/>
  <c r="DH55" i="64" s="1"/>
  <c r="DF466" i="64" a="1"/>
  <c r="DF466" i="64" s="1"/>
  <c r="DF467" i="64" s="1"/>
  <c r="DE1466" i="64" a="1"/>
  <c r="DE1466" i="64" s="1"/>
  <c r="DG60" i="64" a="1"/>
  <c r="DG60" i="64" s="1"/>
  <c r="DG2446" i="64" a="1"/>
  <c r="DG2446" i="64" s="1"/>
  <c r="DF1466" i="64" a="1"/>
  <c r="DF1466" i="64" s="1"/>
  <c r="DE997" i="64" a="1"/>
  <c r="DE997" i="64" s="1"/>
  <c r="DF412" i="64" a="1"/>
  <c r="DF412" i="64" s="1"/>
  <c r="DF1507" i="64" a="1"/>
  <c r="DF1507" i="64" s="1"/>
  <c r="DF1360" i="64" a="1"/>
  <c r="DF1360" i="64" s="1"/>
  <c r="DF389" i="64" a="1"/>
  <c r="DF389" i="64" s="1"/>
  <c r="DH472" i="64" a="1"/>
  <c r="DH472" i="64" s="1"/>
  <c r="CZ1214" i="64" a="1"/>
  <c r="CZ1214" i="64" s="1"/>
  <c r="CY645" i="64" a="1"/>
  <c r="CY645" i="64" s="1"/>
  <c r="CX1214" i="64" a="1"/>
  <c r="CX1214" i="64" s="1"/>
  <c r="DB1262" i="64" a="1"/>
  <c r="DB1262" i="64" s="1"/>
  <c r="DD645" i="64" a="1"/>
  <c r="DD645" i="64" s="1"/>
  <c r="DA997" i="64" a="1"/>
  <c r="DA997" i="64" s="1"/>
  <c r="CQ568" i="64" a="1"/>
  <c r="CQ568" i="64" s="1"/>
  <c r="CQ1608" i="64" a="1"/>
  <c r="CQ1608" i="64" s="1"/>
  <c r="CP1334" i="64" a="1"/>
  <c r="CP1334" i="64" s="1"/>
  <c r="CO60" i="64" a="1"/>
  <c r="CO60" i="64" s="1"/>
  <c r="CO412" i="64" a="1"/>
  <c r="CO412" i="64" s="1"/>
  <c r="CY598" i="64" a="1"/>
  <c r="CY598" i="64" s="1"/>
  <c r="CS647" i="64" a="1"/>
  <c r="CS647" i="64" s="1"/>
  <c r="CU945" i="64" a="1"/>
  <c r="CU945" i="64" s="1"/>
  <c r="CU2404" i="64" s="1"/>
  <c r="CR1262" i="64" a="1"/>
  <c r="CR1262" i="64" s="1"/>
  <c r="CW1587" i="64" a="1"/>
  <c r="CW1587" i="64" s="1"/>
  <c r="CW1588" i="64" s="1"/>
  <c r="CW176" i="64" a="1"/>
  <c r="CW176" i="64" s="1"/>
  <c r="CW177" i="64" s="1"/>
  <c r="CW1704" i="64" s="1"/>
  <c r="CW1430" i="64" a="1"/>
  <c r="CW1430" i="64" s="1"/>
  <c r="CV55" i="64" a="1"/>
  <c r="CV55" i="64" s="1"/>
  <c r="CU1619" i="64" a="1"/>
  <c r="CU1619" i="64" s="1"/>
  <c r="CZ1608" i="64" a="1"/>
  <c r="CZ1608" i="64" s="1"/>
  <c r="CP389" i="64" a="1"/>
  <c r="CP389" i="64" s="1"/>
  <c r="CT647" i="64" a="1"/>
  <c r="CT647" i="64" s="1"/>
  <c r="CP466" i="64" a="1"/>
  <c r="CP466" i="64" s="1"/>
  <c r="CP467" i="64" s="1"/>
  <c r="CU1507" i="64" a="1"/>
  <c r="CU1507" i="64" s="1"/>
  <c r="CS1262" i="64" a="1"/>
  <c r="CS1262" i="64" s="1"/>
  <c r="CT945" i="64" a="1"/>
  <c r="CT945" i="64" s="1"/>
  <c r="CT2404" i="64" s="1"/>
  <c r="CP669" i="64" a="1"/>
  <c r="CP669" i="64" s="1"/>
  <c r="CZ1262" i="64" a="1"/>
  <c r="CZ1262" i="64" s="1"/>
  <c r="DG1086" i="64" a="1"/>
  <c r="DG1086" i="64" s="1"/>
  <c r="DG2453" i="64" s="1"/>
  <c r="DF1214" i="64" a="1"/>
  <c r="DF1214" i="64" s="1"/>
  <c r="DE466" i="64" a="1"/>
  <c r="DE466" i="64" s="1"/>
  <c r="DE467" i="64" s="1"/>
  <c r="DF1587" i="64" a="1"/>
  <c r="DF1587" i="64" s="1"/>
  <c r="DF1588" i="64" s="1"/>
  <c r="DE645" i="64" a="1"/>
  <c r="DE645" i="64" s="1"/>
  <c r="DE1214" i="64" a="1"/>
  <c r="DE1214" i="64" s="1"/>
  <c r="DH645" i="64" a="1"/>
  <c r="DH645" i="64" s="1"/>
  <c r="DE1667" i="64" a="1"/>
  <c r="DE1667" i="64" s="1"/>
  <c r="DE1430" i="64" a="1"/>
  <c r="DE1430" i="64" s="1"/>
  <c r="DH1507" i="64" a="1"/>
  <c r="DH1507" i="64" s="1"/>
  <c r="DH53" i="64" a="1"/>
  <c r="DH53" i="64" s="1"/>
  <c r="DF472" i="64" a="1"/>
  <c r="DF472" i="64" s="1"/>
  <c r="DG176" i="64" a="1"/>
  <c r="DG176" i="64" s="1"/>
  <c r="DG177" i="64" s="1"/>
  <c r="DG1704" i="64" s="1"/>
  <c r="DG1214" i="64" a="1"/>
  <c r="DG1214" i="64" s="1"/>
  <c r="DG1642" i="64" a="1"/>
  <c r="DG1642" i="64" s="1"/>
  <c r="DH60" i="64" a="1"/>
  <c r="DH60" i="64" s="1"/>
  <c r="DH466" i="64" a="1"/>
  <c r="DH466" i="64" s="1"/>
  <c r="DH467" i="64" s="1"/>
  <c r="DH1360" i="64" a="1"/>
  <c r="DH1360" i="64" s="1"/>
  <c r="DF1430" i="64" a="1"/>
  <c r="DF1430" i="64" s="1"/>
  <c r="DE1665" i="64" a="1"/>
  <c r="DE1665" i="64" s="1"/>
  <c r="DG1608" i="64" a="1"/>
  <c r="DG1608" i="64" s="1"/>
  <c r="DD1642" i="64" a="1"/>
  <c r="DD1642" i="64" s="1"/>
  <c r="DD1086" i="64" a="1"/>
  <c r="DD1086" i="64" s="1"/>
  <c r="DD2453" i="64" s="1"/>
  <c r="DB466" i="64" a="1"/>
  <c r="DB466" i="64" s="1"/>
  <c r="DB467" i="64" s="1"/>
  <c r="CR53" i="64" a="1"/>
  <c r="CR53" i="64" s="1"/>
  <c r="CR647" i="64" a="1"/>
  <c r="CR647" i="64" s="1"/>
  <c r="CO1395" i="64" a="1"/>
  <c r="CO1395" i="64" s="1"/>
  <c r="CT1673" i="64" a="1"/>
  <c r="CT1673" i="64" s="1"/>
  <c r="CX1334" i="64" a="1"/>
  <c r="CX1334" i="64" s="1"/>
  <c r="CU2395" i="64" a="1"/>
  <c r="CU2395" i="64" s="1"/>
  <c r="CU1466" i="64" a="1"/>
  <c r="CU1466" i="64" s="1"/>
  <c r="CU466" i="64" a="1"/>
  <c r="CU466" i="64" s="1"/>
  <c r="CU467" i="64" s="1"/>
  <c r="CT2522" i="64" a="1"/>
  <c r="CT2522" i="64" s="1"/>
  <c r="CY2395" i="64" a="1"/>
  <c r="CY2395" i="64" s="1"/>
  <c r="CZ53" i="64" a="1"/>
  <c r="CZ53" i="64" s="1"/>
  <c r="CR1667" i="64" a="1"/>
  <c r="CR1667" i="64" s="1"/>
  <c r="CV176" i="64" a="1"/>
  <c r="CV176" i="64" s="1"/>
  <c r="CV177" i="64" s="1"/>
  <c r="CV1704" i="64" s="1"/>
  <c r="CU645" i="64" a="1"/>
  <c r="CU645" i="64" s="1"/>
  <c r="CT1216" i="64" a="1"/>
  <c r="CT1216" i="64" s="1"/>
  <c r="CO472" i="64" a="1"/>
  <c r="CO472" i="64" s="1"/>
  <c r="CX53" i="64" a="1"/>
  <c r="CX53" i="64" s="1"/>
  <c r="CZ176" i="64" a="1"/>
  <c r="CZ176" i="64" s="1"/>
  <c r="CZ177" i="64" s="1"/>
  <c r="CZ1704" i="64" s="1"/>
  <c r="DA1262" i="64" a="1"/>
  <c r="DA1262" i="64" s="1"/>
  <c r="DC1334" i="64" a="1"/>
  <c r="DC1334" i="64" s="1"/>
  <c r="CQ1695" i="64" a="1"/>
  <c r="CQ1695" i="64" s="1"/>
  <c r="V1673" i="64" a="1"/>
  <c r="V1673" i="64" s="1"/>
  <c r="DB647" i="64" a="1"/>
  <c r="DB647" i="64" s="1"/>
  <c r="DA647" i="64" a="1"/>
  <c r="DA647" i="64" s="1"/>
  <c r="CW1214" i="64" a="1"/>
  <c r="CW1214" i="64" s="1"/>
  <c r="CS1613" i="64" a="1"/>
  <c r="CS1613" i="64" s="1"/>
  <c r="CW1395" i="64" a="1"/>
  <c r="CW1395" i="64" s="1"/>
  <c r="CU2522" i="64" a="1"/>
  <c r="CU2522" i="64" s="1"/>
  <c r="CX1395" i="64" a="1"/>
  <c r="CX1395" i="64" s="1"/>
  <c r="CY1360" i="64" a="1"/>
  <c r="CY1360" i="64" s="1"/>
  <c r="CU598" i="64" a="1"/>
  <c r="CU598" i="64" s="1"/>
  <c r="CQ1360" i="64" a="1"/>
  <c r="CQ1360" i="64" s="1"/>
  <c r="CR1360" i="64" a="1"/>
  <c r="CR1360" i="64" s="1"/>
  <c r="DB1608" i="64" a="1"/>
  <c r="DB1608" i="64" s="1"/>
  <c r="DD2522" i="64" a="1"/>
  <c r="DD2522" i="64" s="1"/>
  <c r="DA60" i="64" a="1"/>
  <c r="DA60" i="64" s="1"/>
  <c r="DD1695" i="64" a="1"/>
  <c r="DD1695" i="64" s="1"/>
  <c r="CW412" i="64" a="1"/>
  <c r="CW412" i="64" s="1"/>
  <c r="DC176" i="64" a="1"/>
  <c r="DC176" i="64" s="1"/>
  <c r="DC177" i="64" s="1"/>
  <c r="DC1704" i="64" s="1"/>
  <c r="DD598" i="64" a="1"/>
  <c r="DD598" i="64" s="1"/>
  <c r="DC598" i="64" a="1"/>
  <c r="DC598" i="64" s="1"/>
  <c r="DC1086" i="64" a="1"/>
  <c r="DC1086" i="64" s="1"/>
  <c r="DC2453" i="64" s="1"/>
  <c r="DB472" i="64" a="1"/>
  <c r="DB472" i="64" s="1"/>
  <c r="CO1608" i="64" a="1"/>
  <c r="CO1608" i="64" s="1"/>
  <c r="DB55" i="64" a="1"/>
  <c r="DB55" i="64" s="1"/>
  <c r="DC1613" i="64" a="1"/>
  <c r="DC1613" i="64" s="1"/>
  <c r="CQ1334" i="64" a="1"/>
  <c r="CQ1334" i="64" s="1"/>
  <c r="CY1695" i="64" a="1"/>
  <c r="CY1695" i="64" s="1"/>
  <c r="DC2395" i="64" a="1"/>
  <c r="DC2395" i="64" s="1"/>
  <c r="CW55" i="64" a="1"/>
  <c r="CW55" i="64" s="1"/>
  <c r="CT389" i="64" a="1"/>
  <c r="CT389" i="64" s="1"/>
  <c r="CW1608" i="64" a="1"/>
  <c r="CW1608" i="64" s="1"/>
  <c r="DC1673" i="64" a="1"/>
  <c r="DC1673" i="64" s="1"/>
  <c r="DC1262" i="64" a="1"/>
  <c r="DC1262" i="64" s="1"/>
  <c r="DA472" i="64" a="1"/>
  <c r="DA472" i="64" s="1"/>
  <c r="DD60" i="64" a="1"/>
  <c r="DD60" i="64" s="1"/>
  <c r="CQ2522" i="64" a="1"/>
  <c r="CQ2522" i="64" s="1"/>
  <c r="CZ669" i="64" a="1"/>
  <c r="CZ669" i="64" s="1"/>
  <c r="DD1667" i="64" a="1"/>
  <c r="DD1667" i="64" s="1"/>
  <c r="DD573" i="64" a="1"/>
  <c r="DD573" i="64" s="1"/>
  <c r="DC55" i="64" a="1"/>
  <c r="DC55" i="64" s="1"/>
  <c r="DA1667" i="64" a="1"/>
  <c r="DA1667" i="64" s="1"/>
  <c r="DB389" i="64" a="1"/>
  <c r="DB389" i="64" s="1"/>
  <c r="CU1395" i="64" a="1"/>
  <c r="CU1395" i="64" s="1"/>
  <c r="CO2472" i="64" a="1"/>
  <c r="CO2472" i="64" s="1"/>
  <c r="CO568" i="64" a="1"/>
  <c r="CO568" i="64" s="1"/>
  <c r="CV1360" i="64" a="1"/>
  <c r="CV1360" i="64" s="1"/>
  <c r="DD53" i="64" a="1"/>
  <c r="DD53" i="64" s="1"/>
  <c r="DA53" i="64" a="1"/>
  <c r="DA53" i="64" s="1"/>
  <c r="DA1587" i="64" a="1"/>
  <c r="DA1587" i="64" s="1"/>
  <c r="DA1588" i="64" s="1"/>
  <c r="DA1214" i="64" a="1"/>
  <c r="DA1214" i="64" s="1"/>
  <c r="CU412" i="64" a="1"/>
  <c r="CU412" i="64" s="1"/>
  <c r="CS472" i="64" a="1"/>
  <c r="CS472" i="64" s="1"/>
  <c r="DB1466" i="64" a="1"/>
  <c r="DB1466" i="64" s="1"/>
  <c r="DB1216" i="64" a="1"/>
  <c r="DB1216" i="64" s="1"/>
  <c r="DD412" i="64" a="1"/>
  <c r="DD412" i="64" s="1"/>
  <c r="CR412" i="64" a="1"/>
  <c r="CR412" i="64" s="1"/>
  <c r="CQ1262" i="64" a="1"/>
  <c r="CQ1262" i="64" s="1"/>
  <c r="CV1619" i="64" a="1"/>
  <c r="CV1619" i="64" s="1"/>
  <c r="CW1332" i="64" a="1"/>
  <c r="CW1332" i="64" s="1"/>
  <c r="DD2446" i="64" a="1"/>
  <c r="DD2446" i="64" s="1"/>
  <c r="DC53" i="64" a="1"/>
  <c r="DC53" i="64" s="1"/>
  <c r="DB1086" i="64" a="1"/>
  <c r="DB1086" i="64" s="1"/>
  <c r="DB2453" i="64" s="1"/>
  <c r="CQ1466" i="64" a="1"/>
  <c r="CQ1466" i="64" s="1"/>
  <c r="CR2522" i="64" a="1"/>
  <c r="CR2522" i="64" s="1"/>
  <c r="DB1214" i="64" a="1"/>
  <c r="DB1214" i="64" s="1"/>
  <c r="DB573" i="64" a="1"/>
  <c r="DB573" i="64" s="1"/>
  <c r="DB176" i="64" a="1"/>
  <c r="DB176" i="64" s="1"/>
  <c r="DB177" i="64" s="1"/>
  <c r="DB1704" i="64" s="1"/>
  <c r="CV1667" i="64" a="1"/>
  <c r="CV1667" i="64" s="1"/>
  <c r="CO1665" i="64" a="1"/>
  <c r="CO1665" i="64" s="1"/>
  <c r="DC1642" i="64" a="1"/>
  <c r="DC1642" i="64" s="1"/>
  <c r="DB1665" i="64" a="1"/>
  <c r="DB1665" i="64" s="1"/>
  <c r="CX1466" i="64" a="1"/>
  <c r="CX1466" i="64" s="1"/>
  <c r="CQ1613" i="64" a="1"/>
  <c r="CQ1613" i="64" s="1"/>
  <c r="CX945" i="64" a="1"/>
  <c r="CX945" i="64" s="1"/>
  <c r="CX2404" i="64" s="1"/>
  <c r="CX1695" i="64" a="1"/>
  <c r="CX1695" i="64" s="1"/>
  <c r="CX1430" i="64" a="1"/>
  <c r="CX1430" i="64" s="1"/>
  <c r="CR669" i="64" a="1"/>
  <c r="CR669" i="64" s="1"/>
  <c r="CO1334" i="64" a="1"/>
  <c r="CO1334" i="64" s="1"/>
  <c r="CZ1395" i="64" a="1"/>
  <c r="CZ1395" i="64" s="1"/>
  <c r="CZ2522" i="64" a="1"/>
  <c r="CZ2522" i="64" s="1"/>
  <c r="CT472" i="64" a="1"/>
  <c r="CT472" i="64" s="1"/>
  <c r="CY472" i="64" a="1"/>
  <c r="CY472" i="64" s="1"/>
  <c r="CY1587" i="64" a="1"/>
  <c r="CY1587" i="64" s="1"/>
  <c r="CY1588" i="64" s="1"/>
  <c r="CY1262" i="64" a="1"/>
  <c r="CY1262" i="64" s="1"/>
  <c r="CW1619" i="64" a="1"/>
  <c r="CW1619" i="64" s="1"/>
  <c r="DA412" i="64" a="1"/>
  <c r="DA412" i="64" s="1"/>
  <c r="DA1430" i="64" a="1"/>
  <c r="DA1430" i="64" s="1"/>
  <c r="DB945" i="64" a="1"/>
  <c r="DB945" i="64" s="1"/>
  <c r="DB2404" i="64" s="1"/>
  <c r="CZ1332" i="64" a="1"/>
  <c r="CZ1332" i="64" s="1"/>
  <c r="CT1507" i="64" a="1"/>
  <c r="CT1507" i="64" s="1"/>
  <c r="DD1332" i="64" a="1"/>
  <c r="DD1332" i="64" s="1"/>
  <c r="DB2421" i="64" a="1"/>
  <c r="DB2421" i="64" s="1"/>
  <c r="CW1613" i="64" a="1"/>
  <c r="CW1613" i="64" s="1"/>
  <c r="CV669" i="64" a="1"/>
  <c r="CV669" i="64" s="1"/>
  <c r="CU1216" i="64" a="1"/>
  <c r="CU1216" i="64" s="1"/>
  <c r="CZ389" i="64" a="1"/>
  <c r="CZ389" i="64" s="1"/>
  <c r="DD2421" i="64" a="1"/>
  <c r="DD2421" i="64" s="1"/>
  <c r="DB1395" i="64" a="1"/>
  <c r="DB1395" i="64" s="1"/>
  <c r="CX573" i="64" a="1"/>
  <c r="CX573" i="64" s="1"/>
  <c r="CR1334" i="64" a="1"/>
  <c r="CR1334" i="64" s="1"/>
  <c r="CP412" i="64" a="1"/>
  <c r="CP412" i="64" s="1"/>
  <c r="DC647" i="64" a="1"/>
  <c r="DC647" i="64" s="1"/>
  <c r="DC412" i="64" a="1"/>
  <c r="DC412" i="64" s="1"/>
  <c r="DA1673" i="64" a="1"/>
  <c r="DA1673" i="64" s="1"/>
  <c r="CX1667" i="64" a="1"/>
  <c r="CX1667" i="64" s="1"/>
  <c r="CR573" i="64" a="1"/>
  <c r="CR573" i="64" s="1"/>
  <c r="CR1665" i="64" a="1"/>
  <c r="CR1665" i="64" s="1"/>
  <c r="DA55" i="64" a="1"/>
  <c r="DA55" i="64" s="1"/>
  <c r="DC2522" i="64" a="1"/>
  <c r="DC2522" i="64" s="1"/>
  <c r="DD669" i="64" a="1"/>
  <c r="DD669" i="64" s="1"/>
  <c r="CR1395" i="64" a="1"/>
  <c r="CR1395" i="64" s="1"/>
  <c r="CO647" i="64" a="1"/>
  <c r="CO647" i="64" s="1"/>
  <c r="CU1262" i="64" a="1"/>
  <c r="CU1262" i="64" s="1"/>
  <c r="CQ669" i="64" a="1"/>
  <c r="CQ669" i="64" s="1"/>
  <c r="DC1695" i="64" a="1"/>
  <c r="DC1695" i="64" s="1"/>
  <c r="CW2446" i="64" a="1"/>
  <c r="CW2446" i="64" s="1"/>
  <c r="CT1665" i="64" a="1"/>
  <c r="CT1665" i="64" s="1"/>
  <c r="CV1334" i="64" a="1"/>
  <c r="CV1334" i="64" s="1"/>
  <c r="CY1334" i="64" a="1"/>
  <c r="CY1334" i="64" s="1"/>
  <c r="CZ466" i="64" a="1"/>
  <c r="CZ466" i="64" s="1"/>
  <c r="CZ467" i="64" s="1"/>
  <c r="CY2472" i="64" a="1"/>
  <c r="CY2472" i="64" s="1"/>
  <c r="CP1214" i="64" a="1"/>
  <c r="CP1214" i="64" s="1"/>
  <c r="CY568" i="64" a="1"/>
  <c r="CY568" i="64" s="1"/>
  <c r="CV466" i="64" a="1"/>
  <c r="CV466" i="64" s="1"/>
  <c r="CV467" i="64" s="1"/>
  <c r="CZ1334" i="64" a="1"/>
  <c r="CZ1334" i="64" s="1"/>
  <c r="CS1608" i="64" a="1"/>
  <c r="CS1608" i="64" s="1"/>
  <c r="CW2395" i="64" a="1"/>
  <c r="CW2395" i="64" s="1"/>
  <c r="CV1395" i="64" a="1"/>
  <c r="CV1395" i="64" s="1"/>
  <c r="CS60" i="64" a="1"/>
  <c r="CS60" i="64" s="1"/>
  <c r="CU997" i="64" a="1"/>
  <c r="CU997" i="64" s="1"/>
  <c r="CV1608" i="64" a="1"/>
  <c r="CV1608" i="64" s="1"/>
  <c r="CT176" i="64" a="1"/>
  <c r="CT176" i="64" s="1"/>
  <c r="CT177" i="64" s="1"/>
  <c r="CT1704" i="64" s="1"/>
  <c r="CY1665" i="64" a="1"/>
  <c r="CY1665" i="64" s="1"/>
  <c r="CT1695" i="64" a="1"/>
  <c r="CT1695" i="64" s="1"/>
  <c r="CZ1642" i="64" a="1"/>
  <c r="CZ1642" i="64" s="1"/>
  <c r="CR1695" i="64" a="1"/>
  <c r="CR1695" i="64" s="1"/>
  <c r="CO1360" i="64" a="1"/>
  <c r="CO1360" i="64" s="1"/>
  <c r="CS997" i="64" a="1"/>
  <c r="CS997" i="64" s="1"/>
  <c r="CW598" i="64" a="1"/>
  <c r="CW598" i="64" s="1"/>
  <c r="CQ412" i="64" a="1"/>
  <c r="CQ412" i="64" s="1"/>
  <c r="CO1466" i="64" a="1"/>
  <c r="CO1466" i="64" s="1"/>
  <c r="CP1216" i="64" a="1"/>
  <c r="CP1216" i="64" s="1"/>
  <c r="CQ176" i="64" a="1"/>
  <c r="CQ176" i="64" s="1"/>
  <c r="CQ177" i="64" s="1"/>
  <c r="CQ1704" i="64" s="1"/>
  <c r="CX1608" i="64" a="1"/>
  <c r="CX1608" i="64" s="1"/>
  <c r="CY176" i="64" a="1"/>
  <c r="CY176" i="64" s="1"/>
  <c r="CY177" i="64" s="1"/>
  <c r="CY1704" i="64" s="1"/>
  <c r="DD945" i="64" a="1"/>
  <c r="DD945" i="64" s="1"/>
  <c r="DD2404" i="64" s="1"/>
  <c r="DD2472" i="64" a="1"/>
  <c r="DD2472" i="64" s="1"/>
  <c r="CW1667" i="64" a="1"/>
  <c r="CW1667" i="64" s="1"/>
  <c r="CO669" i="64" a="1"/>
  <c r="CO669" i="64" s="1"/>
  <c r="CU472" i="64" a="1"/>
  <c r="CU472" i="64" s="1"/>
  <c r="DA2472" i="64" a="1"/>
  <c r="DA2472" i="64" s="1"/>
  <c r="DB1360" i="64" a="1"/>
  <c r="DB1360" i="64" s="1"/>
  <c r="DC573" i="64" a="1"/>
  <c r="DC573" i="64" s="1"/>
  <c r="DC568" i="64" a="1"/>
  <c r="DC568" i="64" s="1"/>
  <c r="CO176" i="64" a="1"/>
  <c r="CO176" i="64" s="1"/>
  <c r="CO177" i="64" s="1"/>
  <c r="CO1704" i="64" s="1"/>
  <c r="CW2522" i="64" a="1"/>
  <c r="CW2522" i="64" s="1"/>
  <c r="DD1360" i="64" a="1"/>
  <c r="DD1360" i="64" s="1"/>
  <c r="CW1673" i="64" a="1"/>
  <c r="CW1673" i="64" s="1"/>
  <c r="CP1466" i="64" a="1"/>
  <c r="CP1466" i="64" s="1"/>
  <c r="CO945" i="64" a="1"/>
  <c r="CO945" i="64" s="1"/>
  <c r="CO2404" i="64" s="1"/>
  <c r="CV2421" i="64" a="1"/>
  <c r="CV2421" i="64" s="1"/>
  <c r="DC389" i="64" a="1"/>
  <c r="DC389" i="64" s="1"/>
  <c r="DD647" i="64" a="1"/>
  <c r="DD647" i="64" s="1"/>
  <c r="CV2522" i="64" a="1"/>
  <c r="CV2522" i="64" s="1"/>
  <c r="DB1642" i="64" a="1"/>
  <c r="DB1642" i="64" s="1"/>
  <c r="DB412" i="64" a="1"/>
  <c r="DB412" i="64" s="1"/>
  <c r="DD1395" i="64" a="1"/>
  <c r="DD1395" i="64" s="1"/>
  <c r="CZ2472" i="64" a="1"/>
  <c r="CZ2472" i="64" s="1"/>
  <c r="CP60" i="64" a="1"/>
  <c r="CP60" i="64" s="1"/>
  <c r="DC2446" i="64" a="1"/>
  <c r="DC2446" i="64" s="1"/>
  <c r="DD568" i="64" a="1"/>
  <c r="DD568" i="64" s="1"/>
  <c r="CS2421" i="64" a="1"/>
  <c r="CS2421" i="64" s="1"/>
  <c r="CW1360" i="64" a="1"/>
  <c r="CW1360" i="64" s="1"/>
  <c r="CW2421" i="64" a="1"/>
  <c r="CW2421" i="64" s="1"/>
  <c r="CW1466" i="64" a="1"/>
  <c r="CW1466" i="64" s="1"/>
  <c r="CU1673" i="64" a="1"/>
  <c r="CU1673" i="64" s="1"/>
  <c r="CS53" i="64" a="1"/>
  <c r="CS53" i="64" s="1"/>
  <c r="CU1332" i="64" a="1"/>
  <c r="CU1332" i="64" s="1"/>
  <c r="CO1613" i="64" a="1"/>
  <c r="CO1613" i="64" s="1"/>
  <c r="CW1642" i="64" a="1"/>
  <c r="CW1642" i="64" s="1"/>
  <c r="CO1216" i="64" a="1"/>
  <c r="CO1216" i="64" s="1"/>
  <c r="CO1430" i="64" a="1"/>
  <c r="CO1430" i="64" s="1"/>
  <c r="CY2446" i="64" a="1"/>
  <c r="CY2446" i="64" s="1"/>
  <c r="CU1667" i="64" a="1"/>
  <c r="CU1667" i="64" s="1"/>
  <c r="CW997" i="64" a="1"/>
  <c r="CW997" i="64" s="1"/>
  <c r="CW647" i="64" a="1"/>
  <c r="CW647" i="64" s="1"/>
  <c r="CT1619" i="64" a="1"/>
  <c r="CT1619" i="64" s="1"/>
  <c r="CP1262" i="64" a="1"/>
  <c r="CP1262" i="64" s="1"/>
  <c r="CP1642" i="64" a="1"/>
  <c r="CP1642" i="64" s="1"/>
  <c r="CS176" i="64" a="1"/>
  <c r="CS176" i="64" s="1"/>
  <c r="CS177" i="64" s="1"/>
  <c r="CS1704" i="64" s="1"/>
  <c r="CO1642" i="64" a="1"/>
  <c r="CO1642" i="64" s="1"/>
  <c r="CZ1619" i="64" a="1"/>
  <c r="CZ1619" i="64" s="1"/>
  <c r="CQ60" i="64" a="1"/>
  <c r="CQ60" i="64" s="1"/>
  <c r="CO2446" i="64" a="1"/>
  <c r="CO2446" i="64" s="1"/>
  <c r="CT2446" i="64" a="1"/>
  <c r="CT2446" i="64" s="1"/>
  <c r="CV645" i="64" a="1"/>
  <c r="CV645" i="64" s="1"/>
  <c r="CZ2395" i="64" a="1"/>
  <c r="CZ2395" i="64" s="1"/>
  <c r="CT1214" i="64" a="1"/>
  <c r="CT1214" i="64" s="1"/>
  <c r="CX1613" i="64" a="1"/>
  <c r="CX1613" i="64" s="1"/>
  <c r="CS1673" i="64" a="1"/>
  <c r="CS1673" i="64" s="1"/>
  <c r="DC945" i="64" a="1"/>
  <c r="DC945" i="64" s="1"/>
  <c r="DC2404" i="64" s="1"/>
  <c r="CX1086" i="64" a="1"/>
  <c r="CX1086" i="64" s="1"/>
  <c r="CX2453" i="64" s="1"/>
  <c r="DD1507" i="64" a="1"/>
  <c r="DD1507" i="64" s="1"/>
  <c r="DC1507" i="64" a="1"/>
  <c r="DC1507" i="64" s="1"/>
  <c r="DA2446" i="64" a="1"/>
  <c r="DA2446" i="64" s="1"/>
  <c r="CX1587" i="64" a="1"/>
  <c r="CX1587" i="64" s="1"/>
  <c r="CX1588" i="64" s="1"/>
  <c r="CQ645" i="64" a="1"/>
  <c r="CQ645" i="64" s="1"/>
  <c r="DC1360" i="64" a="1"/>
  <c r="DC1360" i="64" s="1"/>
  <c r="DB2472" i="64" a="1"/>
  <c r="DB2472" i="64" s="1"/>
  <c r="CU2446" i="64" a="1"/>
  <c r="CU2446" i="64" s="1"/>
  <c r="CX1673" i="64" a="1"/>
  <c r="CX1673" i="64" s="1"/>
  <c r="DA1332" i="64" a="1"/>
  <c r="DA1332" i="64" s="1"/>
  <c r="DB598" i="64" a="1"/>
  <c r="DB598" i="64" s="1"/>
  <c r="CT573" i="64" a="1"/>
  <c r="CT573" i="64" s="1"/>
  <c r="DA2395" i="64" a="1"/>
  <c r="DA2395" i="64" s="1"/>
  <c r="DB645" i="64" a="1"/>
  <c r="DB645" i="64" s="1"/>
  <c r="CR55" i="64" a="1"/>
  <c r="CR55" i="64" s="1"/>
  <c r="CQ598" i="64" a="1"/>
  <c r="CQ598" i="64" s="1"/>
  <c r="CO1086" i="64" a="1"/>
  <c r="CO1086" i="64" s="1"/>
  <c r="CO2453" i="64" s="1"/>
  <c r="DD1466" i="64" a="1"/>
  <c r="DD1466" i="64" s="1"/>
  <c r="DD1608" i="64" a="1"/>
  <c r="DD1608" i="64" s="1"/>
  <c r="CW945" i="64" a="1"/>
  <c r="CW945" i="64" s="1"/>
  <c r="CW2404" i="64" s="1"/>
  <c r="CP997" i="64" a="1"/>
  <c r="CP997" i="64" s="1"/>
  <c r="CU568" i="64" a="1"/>
  <c r="CU568" i="64" s="1"/>
  <c r="CY53" i="64" a="1"/>
  <c r="CY53" i="64" s="1"/>
  <c r="CZ1695" i="64" a="1"/>
  <c r="CZ1695" i="64" s="1"/>
  <c r="CX466" i="64" a="1"/>
  <c r="CX466" i="64" s="1"/>
  <c r="CX467" i="64" s="1"/>
  <c r="CW1086" i="64" a="1"/>
  <c r="CW1086" i="64" s="1"/>
  <c r="CW2453" i="64" s="1"/>
  <c r="CU53" i="64" a="1"/>
  <c r="CU53" i="64" s="1"/>
  <c r="CP1507" i="64" a="1"/>
  <c r="CP1507" i="64" s="1"/>
  <c r="CZ573" i="64" a="1"/>
  <c r="CZ573" i="64" s="1"/>
  <c r="CW645" i="64" a="1"/>
  <c r="CW645" i="64" s="1"/>
  <c r="CX472" i="64" a="1"/>
  <c r="CX472" i="64" s="1"/>
  <c r="CT1395" i="64" a="1"/>
  <c r="CT1395" i="64" s="1"/>
  <c r="CO1587" i="64" a="1"/>
  <c r="CO1587" i="64" s="1"/>
  <c r="CO1588" i="64" s="1"/>
  <c r="CR466" i="64" a="1"/>
  <c r="CR466" i="64" s="1"/>
  <c r="CR467" i="64" s="1"/>
  <c r="CQ53" i="64" a="1"/>
  <c r="CQ53" i="64" s="1"/>
  <c r="CO997" i="64" a="1"/>
  <c r="CO997" i="64" s="1"/>
  <c r="CX2472" i="64" a="1"/>
  <c r="CX2472" i="64" s="1"/>
  <c r="CS1619" i="64" a="1"/>
  <c r="CS1619" i="64" s="1"/>
  <c r="CP2522" i="64" a="1"/>
  <c r="CP2522" i="64" s="1"/>
  <c r="CT598" i="64" a="1"/>
  <c r="CT598" i="64" s="1"/>
  <c r="CZ598" i="64" a="1"/>
  <c r="CZ598" i="64" s="1"/>
  <c r="CZ412" i="64" a="1"/>
  <c r="CZ412" i="64" s="1"/>
  <c r="CP2395" i="64" a="1"/>
  <c r="CP2395" i="64" s="1"/>
  <c r="CV1673" i="64" a="1"/>
  <c r="CV1673" i="64" s="1"/>
  <c r="CX1619" i="64" a="1"/>
  <c r="CX1619" i="64" s="1"/>
  <c r="CT1332" i="64" a="1"/>
  <c r="CT1332" i="64" s="1"/>
  <c r="CV1430" i="64" a="1"/>
  <c r="CV1430" i="64" s="1"/>
  <c r="CX568" i="64" a="1"/>
  <c r="CX568" i="64" s="1"/>
  <c r="CV945" i="64" a="1"/>
  <c r="CV945" i="64" s="1"/>
  <c r="CV2404" i="64" s="1"/>
  <c r="CU647" i="64" a="1"/>
  <c r="CU647" i="64" s="1"/>
  <c r="CU1695" i="64" a="1"/>
  <c r="CU1695" i="64" s="1"/>
  <c r="CT1334" i="64" a="1"/>
  <c r="CT1334" i="64" s="1"/>
  <c r="CO1673" i="64" a="1"/>
  <c r="CO1673" i="64" s="1"/>
  <c r="CX645" i="64" a="1"/>
  <c r="CX645" i="64" s="1"/>
  <c r="DB60" i="64" a="1"/>
  <c r="DB60" i="64" s="1"/>
  <c r="DD466" i="64" a="1"/>
  <c r="DD466" i="64" s="1"/>
  <c r="DD467" i="64" s="1"/>
  <c r="CY466" i="64" a="1"/>
  <c r="CY466" i="64" s="1"/>
  <c r="CY467" i="64" s="1"/>
  <c r="CP53" i="64" a="1"/>
  <c r="CP53" i="64" s="1"/>
  <c r="CZ645" i="64" a="1"/>
  <c r="CZ645" i="64" s="1"/>
  <c r="DC1214" i="64" a="1"/>
  <c r="DC1214" i="64" s="1"/>
  <c r="DA1216" i="64" a="1"/>
  <c r="DA1216" i="64" s="1"/>
  <c r="DD1216" i="64" a="1"/>
  <c r="DD1216" i="64" s="1"/>
  <c r="CV1613" i="64" a="1"/>
  <c r="CV1613" i="64" s="1"/>
  <c r="CT1262" i="64" a="1"/>
  <c r="CT1262" i="64" s="1"/>
  <c r="CU2472" i="64" a="1"/>
  <c r="CU2472" i="64" s="1"/>
  <c r="DB2446" i="64" a="1"/>
  <c r="DB2446" i="64" s="1"/>
  <c r="DC1665" i="64" a="1"/>
  <c r="DC1665" i="64" s="1"/>
  <c r="CT997" i="64" a="1"/>
  <c r="CT997" i="64" s="1"/>
  <c r="CS2395" i="64" a="1"/>
  <c r="CS2395" i="64" s="1"/>
  <c r="DC1667" i="64" a="1"/>
  <c r="DC1667" i="64" s="1"/>
  <c r="DA645" i="64" a="1"/>
  <c r="DA645" i="64" s="1"/>
  <c r="DB2522" i="64" a="1"/>
  <c r="DB2522" i="64" s="1"/>
  <c r="DC1332" i="64" a="1"/>
  <c r="DC1332" i="64" s="1"/>
  <c r="CY1430" i="64" a="1"/>
  <c r="CY1430" i="64" s="1"/>
  <c r="CP1587" i="64" a="1"/>
  <c r="CP1587" i="64" s="1"/>
  <c r="CP1588" i="64" s="1"/>
  <c r="CY1642" i="64" a="1"/>
  <c r="CY1642" i="64" s="1"/>
  <c r="CZ472" i="64" a="1"/>
  <c r="CZ472" i="64" s="1"/>
  <c r="DD1619" i="64" a="1"/>
  <c r="DD1619" i="64" s="1"/>
  <c r="DA1695" i="64" a="1"/>
  <c r="DA1695" i="64" s="1"/>
  <c r="DB53" i="64" a="1"/>
  <c r="DB53" i="64" s="1"/>
  <c r="DA1086" i="64" a="1"/>
  <c r="DA1086" i="64" s="1"/>
  <c r="DA2453" i="64" s="1"/>
  <c r="CX1507" i="64" a="1"/>
  <c r="CX1507" i="64" s="1"/>
  <c r="CV389" i="64" a="1"/>
  <c r="CV389" i="64" s="1"/>
  <c r="CX598" i="64" a="1"/>
  <c r="CX598" i="64" s="1"/>
  <c r="DA176" i="64" a="1"/>
  <c r="DA176" i="64" s="1"/>
  <c r="DA177" i="64" s="1"/>
  <c r="DA1704" i="64" s="1"/>
  <c r="DA466" i="64" a="1"/>
  <c r="DA466" i="64" s="1"/>
  <c r="DA467" i="64" s="1"/>
  <c r="CZ1086" i="64" a="1"/>
  <c r="CZ1086" i="64" s="1"/>
  <c r="CZ2453" i="64" s="1"/>
  <c r="CO1667" i="64" a="1"/>
  <c r="CO1667" i="64" s="1"/>
  <c r="CQ647" i="64" a="1"/>
  <c r="CQ647" i="64" s="1"/>
  <c r="CV412" i="64" a="1"/>
  <c r="CV412" i="64" s="1"/>
  <c r="CR176" i="64" a="1"/>
  <c r="CR176" i="64" s="1"/>
  <c r="CR177" i="64" s="1"/>
  <c r="CR1704" i="64" s="1"/>
  <c r="CY1466" i="64" a="1"/>
  <c r="CY1466" i="64" s="1"/>
  <c r="CS2522" i="64" a="1"/>
  <c r="CS2522" i="64" s="1"/>
  <c r="CO466" i="64" a="1"/>
  <c r="CO466" i="64" s="1"/>
  <c r="CO467" i="64" s="1"/>
  <c r="CQ1587" i="64" a="1"/>
  <c r="CQ1587" i="64" s="1"/>
  <c r="CQ1588" i="64" s="1"/>
  <c r="CX1665" i="64" a="1"/>
  <c r="CX1665" i="64" s="1"/>
  <c r="CQ997" i="64" a="1"/>
  <c r="CQ997" i="64" s="1"/>
  <c r="CS1332" i="64" a="1"/>
  <c r="CS1332" i="64" s="1"/>
  <c r="CP472" i="64" a="1"/>
  <c r="CP472" i="64" s="1"/>
  <c r="CO1619" i="64" a="1"/>
  <c r="CO1619" i="64" s="1"/>
  <c r="CR568" i="64" a="1"/>
  <c r="CR568" i="64" s="1"/>
  <c r="CQ2446" i="64" a="1"/>
  <c r="CQ2446" i="64" s="1"/>
  <c r="CR1332" i="64" a="1"/>
  <c r="CR1332" i="64" s="1"/>
  <c r="DC1216" i="64" a="1"/>
  <c r="DC1216" i="64" s="1"/>
  <c r="DD1214" i="64" a="1"/>
  <c r="DD1214" i="64" s="1"/>
  <c r="CW466" i="64" a="1"/>
  <c r="CW466" i="64" s="1"/>
  <c r="CW467" i="64" s="1"/>
  <c r="CS1430" i="64" a="1"/>
  <c r="CS1430" i="64" s="1"/>
  <c r="DD389" i="64" a="1"/>
  <c r="DD389" i="64" s="1"/>
  <c r="DA1507" i="64" a="1"/>
  <c r="DA1507" i="64" s="1"/>
  <c r="DD176" i="64" a="1"/>
  <c r="DD176" i="64" s="1"/>
  <c r="DD177" i="64" s="1"/>
  <c r="DD1704" i="64" s="1"/>
  <c r="CS1395" i="64" a="1"/>
  <c r="CS1395" i="64" s="1"/>
  <c r="CR2395" i="64" a="1"/>
  <c r="CR2395" i="64" s="1"/>
  <c r="DC2472" i="64" a="1"/>
  <c r="DC2472" i="64" s="1"/>
  <c r="DD472" i="64" a="1"/>
  <c r="DD472" i="64" s="1"/>
  <c r="DD1665" i="64" a="1"/>
  <c r="DD1665" i="64" s="1"/>
  <c r="CW568" i="64" a="1"/>
  <c r="CW568" i="64" s="1"/>
  <c r="CX1216" i="64" a="1"/>
  <c r="CX1216" i="64" s="1"/>
  <c r="CZ568" i="64" a="1"/>
  <c r="CZ568" i="64" s="1"/>
  <c r="DA1334" i="64" a="1"/>
  <c r="DA1334" i="64" s="1"/>
  <c r="DA669" i="64" a="1"/>
  <c r="DA669" i="64" s="1"/>
  <c r="DD1430" i="64" a="1"/>
  <c r="DD1430" i="64" s="1"/>
  <c r="CP1395" i="64" a="1"/>
  <c r="CP1395" i="64" s="1"/>
  <c r="CP55" i="64" a="1"/>
  <c r="CP55" i="64" s="1"/>
  <c r="DB997" i="64" a="1"/>
  <c r="DB997" i="64" s="1"/>
  <c r="DB1695" i="64" a="1"/>
  <c r="DB1695" i="64" s="1"/>
  <c r="CT53" i="64" a="1"/>
  <c r="CT53" i="64" s="1"/>
  <c r="CX2522" i="64" a="1"/>
  <c r="CX2522" i="64" s="1"/>
  <c r="DA945" i="64" a="1"/>
  <c r="DA945" i="64" s="1"/>
  <c r="DA2404" i="64" s="1"/>
  <c r="DB1587" i="64" a="1"/>
  <c r="DB1587" i="64" s="1"/>
  <c r="DB1588" i="64" s="1"/>
  <c r="DD55" i="64" a="1"/>
  <c r="DD55" i="64" s="1"/>
  <c r="DC645" i="64" a="1"/>
  <c r="DC645" i="64" s="1"/>
  <c r="CS669" i="64" a="1"/>
  <c r="CS669" i="64" s="1"/>
  <c r="CS1665" i="64" a="1"/>
  <c r="CS1665" i="64" s="1"/>
  <c r="CP1695" i="64" a="1"/>
  <c r="CP1695" i="64" s="1"/>
  <c r="CZ647" i="64" a="1"/>
  <c r="CZ647" i="64" s="1"/>
  <c r="CP568" i="64" a="1"/>
  <c r="CP568" i="64" s="1"/>
  <c r="CV2446" i="64" a="1"/>
  <c r="CV2446" i="64" s="1"/>
  <c r="CX60" i="64" a="1"/>
  <c r="CX60" i="64" s="1"/>
  <c r="CW1334" i="64" a="1"/>
  <c r="CW1334" i="64" s="1"/>
  <c r="CU1608" i="64" a="1"/>
  <c r="CU1608" i="64" s="1"/>
  <c r="CQ1507" i="64" a="1"/>
  <c r="CQ1507" i="64" s="1"/>
  <c r="CZ1587" i="64" a="1"/>
  <c r="CZ1587" i="64" s="1"/>
  <c r="CZ1588" i="64" s="1"/>
  <c r="CX1642" i="64" a="1"/>
  <c r="CX1642" i="64" s="1"/>
  <c r="CS645" i="64" a="1"/>
  <c r="CS645" i="64" s="1"/>
  <c r="CQ1216" i="64" a="1"/>
  <c r="CQ1216" i="64" s="1"/>
  <c r="CQ466" i="64" a="1"/>
  <c r="CQ466" i="64" s="1"/>
  <c r="CQ467" i="64" s="1"/>
  <c r="CY1214" i="64" a="1"/>
  <c r="CY1214" i="64" s="1"/>
  <c r="CU1613" i="64" a="1"/>
  <c r="CU1613" i="64" s="1"/>
  <c r="CX1262" i="64" a="1"/>
  <c r="CX1262" i="64" s="1"/>
  <c r="CX669" i="64" a="1"/>
  <c r="CX669" i="64" s="1"/>
  <c r="DD2395" i="64" a="1"/>
  <c r="DD2395" i="64" s="1"/>
  <c r="DC2421" i="64" a="1"/>
  <c r="DC2421" i="64" s="1"/>
  <c r="DA389" i="64" a="1"/>
  <c r="DA389" i="64" s="1"/>
  <c r="CV1214" i="64" a="1"/>
  <c r="CV1214" i="64" s="1"/>
  <c r="CS1214" i="64" a="1"/>
  <c r="CS1214" i="64" s="1"/>
  <c r="CU55" i="64" a="1"/>
  <c r="CU55" i="64" s="1"/>
  <c r="DB1667" i="64" a="1"/>
  <c r="DB1667" i="64" s="1"/>
  <c r="DB2395" i="64" a="1"/>
  <c r="DB2395" i="64" s="1"/>
  <c r="DD997" i="64" a="1"/>
  <c r="DD997" i="64" s="1"/>
  <c r="CQ1667" i="64" a="1"/>
  <c r="CQ1667" i="64" s="1"/>
  <c r="CR645" i="64" a="1"/>
  <c r="CR645" i="64" s="1"/>
  <c r="CV53" i="64" a="1"/>
  <c r="CV53" i="64" s="1"/>
  <c r="DA573" i="64" a="1"/>
  <c r="DA573" i="64" s="1"/>
  <c r="DA1395" i="64" a="1"/>
  <c r="DA1395" i="64" s="1"/>
  <c r="DA2522" i="64" a="1"/>
  <c r="DA2522" i="64" s="1"/>
  <c r="DA568" i="64" a="1"/>
  <c r="DA568" i="64" s="1"/>
  <c r="DA1665" i="64" a="1"/>
  <c r="DA1665" i="64" s="1"/>
  <c r="DB669" i="64" a="1"/>
  <c r="DB669" i="64" s="1"/>
  <c r="CV1216" i="64" a="1"/>
  <c r="CV1216" i="64" s="1"/>
  <c r="DB1673" i="64" a="1"/>
  <c r="DB1673" i="64" s="1"/>
  <c r="DB1613" i="64" a="1"/>
  <c r="DB1613" i="64" s="1"/>
  <c r="DD1613" i="64" a="1"/>
  <c r="DD1613" i="64" s="1"/>
  <c r="CX412" i="64" a="1"/>
  <c r="CX412" i="64" s="1"/>
  <c r="CQ945" i="64" a="1"/>
  <c r="CQ945" i="64" s="1"/>
  <c r="CQ2404" i="64" s="1"/>
  <c r="CW53" i="64" a="1"/>
  <c r="CW53" i="64" s="1"/>
  <c r="CX389" i="64" a="1"/>
  <c r="CX389" i="64" s="1"/>
  <c r="DC1587" i="64" a="1"/>
  <c r="DC1587" i="64" s="1"/>
  <c r="DC1588" i="64" s="1"/>
  <c r="CP598" i="64" a="1"/>
  <c r="CP598" i="64" s="1"/>
  <c r="CY1619" i="64" a="1"/>
  <c r="CY1619" i="64" s="1"/>
  <c r="CY997" i="64" a="1"/>
  <c r="CY997" i="64" s="1"/>
  <c r="CW669" i="64" a="1"/>
  <c r="CW669" i="64" s="1"/>
  <c r="CX997" i="64" a="1"/>
  <c r="CX997" i="64" s="1"/>
  <c r="CT55" i="64" a="1"/>
  <c r="CT55" i="64" s="1"/>
  <c r="CR1430" i="64" a="1"/>
  <c r="CR1430" i="64" s="1"/>
  <c r="CY1332" i="64" a="1"/>
  <c r="CY1332" i="64" s="1"/>
  <c r="CX2446" i="64" a="1"/>
  <c r="CX2446" i="64" s="1"/>
  <c r="CW573" i="64" a="1"/>
  <c r="CW573" i="64" s="1"/>
  <c r="CY1507" i="64" a="1"/>
  <c r="CY1507" i="64" s="1"/>
  <c r="CO2522" i="64" a="1"/>
  <c r="CO2522" i="64" s="1"/>
  <c r="CS568" i="64" a="1"/>
  <c r="CS568" i="64" s="1"/>
  <c r="CS1216" i="64" a="1"/>
  <c r="CS1216" i="64" s="1"/>
  <c r="CW1262" i="64" a="1"/>
  <c r="CW1262" i="64" s="1"/>
  <c r="CY573" i="64" a="1"/>
  <c r="CY573" i="64" s="1"/>
  <c r="CV1086" i="64" a="1"/>
  <c r="CV1086" i="64" s="1"/>
  <c r="CV2453" i="64" s="1"/>
  <c r="CR997" i="64" a="1"/>
  <c r="CR997" i="64" s="1"/>
  <c r="CS1334" i="64" a="1"/>
  <c r="CS1334" i="64" s="1"/>
  <c r="CV1587" i="64" a="1"/>
  <c r="CV1587" i="64" s="1"/>
  <c r="CV1588" i="64" s="1"/>
  <c r="CV573" i="64" a="1"/>
  <c r="CV573" i="64" s="1"/>
  <c r="CS389" i="64" a="1"/>
  <c r="CS389" i="64" s="1"/>
  <c r="CW60" i="64" a="1"/>
  <c r="CW60" i="64" s="1"/>
  <c r="CW2472" i="64" a="1"/>
  <c r="CW2472" i="64" s="1"/>
  <c r="CO573" i="64" a="1"/>
  <c r="CO573" i="64" s="1"/>
  <c r="CV1262" i="64" a="1"/>
  <c r="CV1262" i="64" s="1"/>
  <c r="CQ1214" i="64" a="1"/>
  <c r="CQ1214" i="64" s="1"/>
  <c r="CQ2421" i="64" a="1"/>
  <c r="CQ2421" i="64" s="1"/>
  <c r="CO1695" i="64" a="1"/>
  <c r="CO1695" i="64" s="1"/>
  <c r="CV647" i="64" a="1"/>
  <c r="CV647" i="64" s="1"/>
  <c r="CY945" i="64" a="1"/>
  <c r="CY945" i="64" s="1"/>
  <c r="CY2404" i="64" s="1"/>
  <c r="CV2395" i="64" a="1"/>
  <c r="CV2395" i="64" s="1"/>
  <c r="CR1619" i="64" a="1"/>
  <c r="CR1619" i="64" s="1"/>
  <c r="CR1587" i="64" a="1"/>
  <c r="CR1587" i="64" s="1"/>
  <c r="CR1588" i="64" s="1"/>
  <c r="CO1332" i="64" a="1"/>
  <c r="CO1332" i="64" s="1"/>
  <c r="CU60" i="64" a="1"/>
  <c r="CU60" i="64" s="1"/>
  <c r="CO1214" i="64" a="1"/>
  <c r="CO1214" i="64" s="1"/>
  <c r="CQ1332" i="64" a="1"/>
  <c r="CQ1332" i="64" s="1"/>
  <c r="CY1673" i="64" a="1"/>
  <c r="CY1673" i="64" s="1"/>
  <c r="CZ1507" i="64" a="1"/>
  <c r="CZ1507" i="64" s="1"/>
  <c r="CU1360" i="64" a="1"/>
  <c r="CU1360" i="64" s="1"/>
  <c r="DG472" i="64" a="1"/>
  <c r="DG472" i="64" s="1"/>
  <c r="DG1360" i="64" a="1"/>
  <c r="DG1360" i="64" s="1"/>
  <c r="DG1667" i="64" a="1"/>
  <c r="DG1667" i="64" s="1"/>
  <c r="DG1466" i="64" a="1"/>
  <c r="DG1466" i="64" s="1"/>
  <c r="DE1262" i="64" a="1"/>
  <c r="DE1262" i="64" s="1"/>
  <c r="DE1619" i="64" a="1"/>
  <c r="DE1619" i="64" s="1"/>
  <c r="DE568" i="64" a="1"/>
  <c r="DE568" i="64" s="1"/>
  <c r="DE2395" i="64" a="1"/>
  <c r="DE2395" i="64" s="1"/>
  <c r="DF1673" i="64" a="1"/>
  <c r="DF1673" i="64" s="1"/>
  <c r="DF1613" i="64" a="1"/>
  <c r="DF1613" i="64" s="1"/>
  <c r="DE53" i="64" a="1"/>
  <c r="DE53" i="64" s="1"/>
  <c r="DE1695" i="64" a="1"/>
  <c r="DE1695" i="64" s="1"/>
  <c r="DH1695" i="64" a="1"/>
  <c r="DH1695" i="64" s="1"/>
  <c r="DH176" i="64" a="1"/>
  <c r="DH176" i="64" s="1"/>
  <c r="DH177" i="64" s="1"/>
  <c r="DH1704" i="64" s="1"/>
  <c r="DE598" i="64" a="1"/>
  <c r="DE598" i="64" s="1"/>
  <c r="DE669" i="64" a="1"/>
  <c r="DE669" i="64" s="1"/>
  <c r="DF1395" i="64" a="1"/>
  <c r="DF1395" i="64" s="1"/>
  <c r="DG1262" i="64" a="1"/>
  <c r="DG1262" i="64" s="1"/>
  <c r="DH568" i="64" a="1"/>
  <c r="DH568" i="64" s="1"/>
  <c r="DF1216" i="64" a="1"/>
  <c r="DF1216" i="64" s="1"/>
  <c r="DG55" i="64" a="1"/>
  <c r="DG55" i="64" s="1"/>
  <c r="CO2421" i="64" a="1"/>
  <c r="CO2421" i="64" s="1"/>
  <c r="CO2422" i="64" s="1"/>
  <c r="CX2421" i="64" a="1"/>
  <c r="CX2421" i="64" s="1"/>
  <c r="DC466" i="64" a="1"/>
  <c r="DC466" i="64" s="1"/>
  <c r="DC467" i="64" s="1"/>
  <c r="CO389" i="64" a="1"/>
  <c r="CO389" i="64" s="1"/>
  <c r="CT645" i="64" a="1"/>
  <c r="CT645" i="64" s="1"/>
  <c r="CP2472" i="64" a="1"/>
  <c r="CP2472" i="64" s="1"/>
  <c r="CT568" i="64" a="1"/>
  <c r="CT568" i="64" s="1"/>
  <c r="CR1673" i="64" a="1"/>
  <c r="CR1673" i="64" s="1"/>
  <c r="CT2421" i="64" a="1"/>
  <c r="CT2421" i="64" s="1"/>
  <c r="CS412" i="64" a="1"/>
  <c r="CS412" i="64" s="1"/>
  <c r="CR1214" i="64" a="1"/>
  <c r="CR1214" i="64" s="1"/>
  <c r="CT2395" i="64" a="1"/>
  <c r="CT2395" i="64" s="1"/>
  <c r="CZ1673" i="64" a="1"/>
  <c r="CZ1673" i="64" s="1"/>
  <c r="CQ1619" i="64" a="1"/>
  <c r="CQ1619" i="64" s="1"/>
  <c r="CT669" i="64" a="1"/>
  <c r="CT669" i="64" s="1"/>
  <c r="CR1086" i="64" a="1"/>
  <c r="CR1086" i="64" s="1"/>
  <c r="CR2453" i="64" s="1"/>
  <c r="CZ60" i="64" a="1"/>
  <c r="CZ60" i="64" s="1"/>
  <c r="CX176" i="64" a="1"/>
  <c r="CX176" i="64" s="1"/>
  <c r="CX177" i="64" s="1"/>
  <c r="CX1704" i="64" s="1"/>
  <c r="CT1608" i="64" a="1"/>
  <c r="CT1608" i="64" s="1"/>
  <c r="CZ1216" i="64" a="1"/>
  <c r="CZ1216" i="64" s="1"/>
  <c r="CY412" i="64" a="1"/>
  <c r="CY412" i="64" s="1"/>
  <c r="CO645" i="64" a="1"/>
  <c r="CO645" i="64" s="1"/>
  <c r="CX647" i="64" a="1"/>
  <c r="CX647" i="64" s="1"/>
  <c r="DB568" i="64" a="1"/>
  <c r="DB568" i="64" s="1"/>
  <c r="DA598" i="64" a="1"/>
  <c r="DA598" i="64" s="1"/>
  <c r="DC1395" i="64" a="1"/>
  <c r="DC1395" i="64" s="1"/>
  <c r="DG1665" i="64" a="1"/>
  <c r="DG1665" i="64" s="1"/>
  <c r="DG997" i="64" a="1"/>
  <c r="DG997" i="64" s="1"/>
  <c r="DH1608" i="64" a="1"/>
  <c r="DH1608" i="64" s="1"/>
  <c r="DH997" i="64" a="1"/>
  <c r="DH997" i="64" s="1"/>
  <c r="DH1395" i="64" a="1"/>
  <c r="DH1395" i="64" s="1"/>
  <c r="DF598" i="64" a="1"/>
  <c r="DF598" i="64" s="1"/>
  <c r="DE945" i="64" a="1"/>
  <c r="DE945" i="64" s="1"/>
  <c r="DE2404" i="64" s="1"/>
  <c r="DF2421" i="64" a="1"/>
  <c r="DF2421" i="64" s="1"/>
  <c r="DF647" i="64" a="1"/>
  <c r="DF647" i="64" s="1"/>
  <c r="DG1587" i="64" a="1"/>
  <c r="DG1587" i="64" s="1"/>
  <c r="DG1588" i="64" s="1"/>
  <c r="DG645" i="64" a="1"/>
  <c r="DG645" i="64" s="1"/>
  <c r="DF1665" i="64" a="1"/>
  <c r="DF1665" i="64" s="1"/>
  <c r="DG647" i="64" a="1"/>
  <c r="DG647" i="64" s="1"/>
  <c r="DE1395" i="64" a="1"/>
  <c r="DE1395" i="64" s="1"/>
  <c r="DH412" i="64" a="1"/>
  <c r="DH412" i="64" s="1"/>
  <c r="CU573" i="64" a="1"/>
  <c r="CU573" i="64" s="1"/>
  <c r="CO2395" i="64" a="1"/>
  <c r="CO2395" i="64" s="1"/>
  <c r="CP1613" i="64" a="1"/>
  <c r="CP1613" i="64" s="1"/>
  <c r="DC1619" i="64" a="1"/>
  <c r="DC1619" i="64" s="1"/>
  <c r="DC997" i="64" a="1"/>
  <c r="DC997" i="64" s="1"/>
  <c r="DA1613" i="64" a="1"/>
  <c r="DA1613" i="64" s="1"/>
  <c r="DC669" i="64" a="1"/>
  <c r="DC669" i="64" s="1"/>
  <c r="CT1613" i="64" a="1"/>
  <c r="CT1613" i="64" s="1"/>
  <c r="CS1507" i="64" a="1"/>
  <c r="CS1507" i="64" s="1"/>
  <c r="CV568" i="64" a="1"/>
  <c r="CV568" i="64" s="1"/>
  <c r="CY647" i="64" a="1"/>
  <c r="CY647" i="64" s="1"/>
  <c r="CZ2446" i="64" a="1"/>
  <c r="CZ2446" i="64" s="1"/>
  <c r="CR389" i="64" a="1"/>
  <c r="CR389" i="64" s="1"/>
  <c r="CY389" i="64" a="1"/>
  <c r="CY389" i="64" s="1"/>
  <c r="CR2446" i="64" a="1"/>
  <c r="CR2446" i="64" s="1"/>
  <c r="CT1086" i="64" a="1"/>
  <c r="CT1086" i="64" s="1"/>
  <c r="CT2453" i="64" s="1"/>
  <c r="CS1642" i="64" a="1"/>
  <c r="CS1642" i="64" s="1"/>
  <c r="CV472" i="64" a="1"/>
  <c r="CV472" i="64" s="1"/>
  <c r="CW389" i="64" a="1"/>
  <c r="CW389" i="64" s="1"/>
  <c r="CZ1665" i="64" a="1"/>
  <c r="CZ1665" i="64" s="1"/>
  <c r="CQ2472" i="64" a="1"/>
  <c r="CQ2472" i="64" s="1"/>
  <c r="CS55" i="64" a="1"/>
  <c r="CS55" i="64" s="1"/>
  <c r="CV2472" i="64" a="1"/>
  <c r="CV2472" i="64" s="1"/>
  <c r="CY2522" i="64" a="1"/>
  <c r="CY2522" i="64" s="1"/>
  <c r="CS1086" i="64" a="1"/>
  <c r="CS1086" i="64" s="1"/>
  <c r="CS2453" i="64" s="1"/>
  <c r="CV997" i="64" a="1"/>
  <c r="CV997" i="64" s="1"/>
  <c r="CZ1613" i="64" a="1"/>
  <c r="CZ1613" i="64" s="1"/>
  <c r="CZ997" i="64" a="1"/>
  <c r="CZ997" i="64" s="1"/>
  <c r="CX1360" i="64" a="1"/>
  <c r="CX1360" i="64" s="1"/>
  <c r="DB1332" i="64" a="1"/>
  <c r="DB1332" i="64" s="1"/>
  <c r="DA1466" i="64" a="1"/>
  <c r="DA1466" i="64" s="1"/>
  <c r="DD1262" i="64" a="1"/>
  <c r="DD1262" i="64" s="1"/>
  <c r="W412" i="64" a="1"/>
  <c r="W412" i="64" s="1"/>
  <c r="U412" i="64" a="1"/>
  <c r="U412" i="64" s="1"/>
  <c r="DK1695" i="64" a="1"/>
  <c r="DK1695" i="64" s="1"/>
  <c r="W598" i="64" a="1"/>
  <c r="W598" i="64" s="1"/>
  <c r="W997" i="64" a="1"/>
  <c r="W997" i="64" s="1"/>
  <c r="U59" i="64" a="1"/>
  <c r="U59" i="64" s="1"/>
  <c r="W55" i="64" a="1"/>
  <c r="W55" i="64" s="1"/>
  <c r="DJ1086" i="64" a="1"/>
  <c r="DJ1086" i="64" s="1"/>
  <c r="DJ2453" i="64" s="1"/>
  <c r="W389" i="64" a="1"/>
  <c r="W389" i="64" s="1"/>
  <c r="X573" i="64" a="1"/>
  <c r="X573" i="64" s="1"/>
  <c r="T2446" i="64" a="1"/>
  <c r="T2446" i="64" s="1"/>
  <c r="S621" i="64"/>
  <c r="W1214" i="64" a="1"/>
  <c r="W1214" i="64" s="1"/>
  <c r="W1587" i="64" a="1"/>
  <c r="W1587" i="64" s="1"/>
  <c r="W1588" i="64" s="1"/>
  <c r="U1923" i="64" a="1"/>
  <c r="U1923" i="64" s="1"/>
  <c r="T2472" i="64" a="1"/>
  <c r="T2472" i="64" s="1"/>
  <c r="W1665" i="64" a="1"/>
  <c r="W1665" i="64" s="1"/>
  <c r="W1642" i="64" a="1"/>
  <c r="W1642" i="64" s="1"/>
  <c r="W75" i="64" a="1"/>
  <c r="W75" i="64" s="1"/>
  <c r="DI2395" i="64" a="1"/>
  <c r="DI2395" i="64" s="1"/>
  <c r="DI1613" i="64" a="1"/>
  <c r="DI1613" i="64" s="1"/>
  <c r="DI53" i="64" a="1"/>
  <c r="DI53" i="64" s="1"/>
  <c r="U1642" i="64" a="1"/>
  <c r="U1642" i="64" s="1"/>
  <c r="DI1430" i="64" a="1"/>
  <c r="DI1430" i="64" s="1"/>
  <c r="DK2421" i="64" a="1"/>
  <c r="DK2421" i="64" s="1"/>
  <c r="DJ2472" i="64" a="1"/>
  <c r="DJ2472" i="64" s="1"/>
  <c r="DJ389" i="64" a="1"/>
  <c r="DJ389" i="64" s="1"/>
  <c r="U997" i="64" a="1"/>
  <c r="U997" i="64" s="1"/>
  <c r="DJ1619" i="64" a="1"/>
  <c r="DJ1619" i="64" s="1"/>
  <c r="W573" i="64" a="1"/>
  <c r="W573" i="64" s="1"/>
  <c r="DK573" i="64" a="1"/>
  <c r="DK573" i="64" s="1"/>
  <c r="DJ472" i="64" a="1"/>
  <c r="DJ472" i="64" s="1"/>
  <c r="DJ2522" i="64" a="1"/>
  <c r="DJ2522" i="64" s="1"/>
  <c r="S1886" i="64" a="1"/>
  <c r="S1886" i="64" s="1"/>
  <c r="DI176" i="64" a="1"/>
  <c r="DI176" i="64" s="1"/>
  <c r="DI177" i="64" s="1"/>
  <c r="DI1704" i="64" s="1"/>
  <c r="T997" i="64" a="1"/>
  <c r="T997" i="64" s="1"/>
  <c r="U75" i="64" a="1"/>
  <c r="U75" i="64" s="1"/>
  <c r="DK997" i="64" a="1"/>
  <c r="DK997" i="64" s="1"/>
  <c r="U90" i="64" a="1"/>
  <c r="U90" i="64" s="1"/>
  <c r="T2395" i="64" a="1"/>
  <c r="T2395" i="64" s="1"/>
  <c r="DK1214" i="64" a="1"/>
  <c r="DK1214" i="64" s="1"/>
  <c r="DI1673" i="64" a="1"/>
  <c r="DI1673" i="64" s="1"/>
  <c r="V997" i="64" a="1"/>
  <c r="V997" i="64" s="1"/>
  <c r="DJ1262" i="64" a="1"/>
  <c r="DJ1262" i="64" s="1"/>
  <c r="S1667" i="64" a="1"/>
  <c r="S1667" i="64" s="1"/>
  <c r="DK1619" i="64" a="1"/>
  <c r="DK1619" i="64" s="1"/>
  <c r="T54" i="64" a="1"/>
  <c r="T54" i="64" s="1"/>
  <c r="T1923" i="64" a="1"/>
  <c r="T1923" i="64" s="1"/>
  <c r="DK1395" i="64" a="1"/>
  <c r="DK1395" i="64" s="1"/>
  <c r="DK1262" i="64" a="1"/>
  <c r="DK1262" i="64" s="1"/>
  <c r="DI1332" i="64" a="1"/>
  <c r="DI1332" i="64" s="1"/>
  <c r="V1642" i="64" a="1"/>
  <c r="V1642" i="64" s="1"/>
  <c r="W54" i="64" a="1"/>
  <c r="W54" i="64" s="1"/>
  <c r="W1667" i="64" a="1"/>
  <c r="W1667" i="64" s="1"/>
  <c r="W1507" i="64" a="1"/>
  <c r="W1507" i="64" s="1"/>
  <c r="W90" i="64" a="1"/>
  <c r="W90" i="64" s="1"/>
  <c r="W2421" i="64" a="1"/>
  <c r="W2421" i="64" s="1"/>
  <c r="W53" i="64" a="1"/>
  <c r="W53" i="64" s="1"/>
  <c r="W568" i="64" a="1"/>
  <c r="W568" i="64" s="1"/>
  <c r="S59" i="64" a="1"/>
  <c r="S59" i="64" s="1"/>
  <c r="U1673" i="64" a="1"/>
  <c r="U1673" i="64" s="1"/>
  <c r="DJ176" i="64" a="1"/>
  <c r="DJ176" i="64" s="1"/>
  <c r="DJ177" i="64" s="1"/>
  <c r="DJ1704" i="64" s="1"/>
  <c r="DJ645" i="64" a="1"/>
  <c r="DJ645" i="64" s="1"/>
  <c r="DI1360" i="64" a="1"/>
  <c r="DI1360" i="64" s="1"/>
  <c r="DJ53" i="64" a="1"/>
  <c r="DJ53" i="64" s="1"/>
  <c r="T55" i="64" a="1"/>
  <c r="T55" i="64" s="1"/>
  <c r="DK1430" i="64" a="1"/>
  <c r="DK1430" i="64" s="1"/>
  <c r="T1886" i="64" a="1"/>
  <c r="T1886" i="64" s="1"/>
  <c r="T1894" i="64" s="1"/>
  <c r="DK945" i="64" a="1"/>
  <c r="DK945" i="64" s="1"/>
  <c r="DK2404" i="64" s="1"/>
  <c r="DI1334" i="64" a="1"/>
  <c r="DI1334" i="64" s="1"/>
  <c r="DJ412" i="64" a="1"/>
  <c r="DJ412" i="64" s="1"/>
  <c r="T573" i="64" a="1"/>
  <c r="T573" i="64" s="1"/>
  <c r="U2522" i="64" a="1"/>
  <c r="U2522" i="64" s="1"/>
  <c r="DK2395" i="64" a="1"/>
  <c r="DK2395" i="64" s="1"/>
  <c r="DK1332" i="64" a="1"/>
  <c r="DK1332" i="64" s="1"/>
  <c r="DK389" i="64" a="1"/>
  <c r="DK389" i="64" s="1"/>
  <c r="V60" i="64" a="1"/>
  <c r="V60" i="64" s="1"/>
  <c r="T90" i="64" a="1"/>
  <c r="T90" i="64" s="1"/>
  <c r="DJ1665" i="64" a="1"/>
  <c r="DJ1665" i="64" s="1"/>
  <c r="V2395" i="64" a="1"/>
  <c r="V2395" i="64" s="1"/>
  <c r="U1886" i="64" a="1"/>
  <c r="U1886" i="64" s="1"/>
  <c r="U1894" i="64" s="1"/>
  <c r="S91" i="64" a="1"/>
  <c r="S91" i="64" s="1"/>
  <c r="DK568" i="64" a="1"/>
  <c r="DK568" i="64" s="1"/>
  <c r="DK645" i="64" a="1"/>
  <c r="DK645" i="64" s="1"/>
  <c r="V568" i="64" a="1"/>
  <c r="V568" i="64" s="1"/>
  <c r="DJ1466" i="64" a="1"/>
  <c r="DJ1466" i="64" s="1"/>
  <c r="DI1587" i="64" a="1"/>
  <c r="DI1587" i="64" s="1"/>
  <c r="DI1588" i="64" s="1"/>
  <c r="V1507" i="64" a="1"/>
  <c r="V1507" i="64" s="1"/>
  <c r="U389" i="64" a="1"/>
  <c r="U389" i="64" s="1"/>
  <c r="DK1507" i="64" a="1"/>
  <c r="DK1507" i="64" s="1"/>
  <c r="W1673" i="64" a="1"/>
  <c r="W1673" i="64" s="1"/>
  <c r="W89" i="64" a="1"/>
  <c r="W89" i="64" s="1"/>
  <c r="W2446" i="64" a="1"/>
  <c r="W2446" i="64" s="1"/>
  <c r="DJ1507" i="64" a="1"/>
  <c r="DJ1507" i="64" s="1"/>
  <c r="U1507" i="64" a="1"/>
  <c r="U1507" i="64" s="1"/>
  <c r="DK412" i="64" a="1"/>
  <c r="DK412" i="64" s="1"/>
  <c r="T2421" i="64" a="1"/>
  <c r="T2421" i="64" s="1"/>
  <c r="S1507" i="64" a="1"/>
  <c r="S1507" i="64" s="1"/>
  <c r="DK60" i="64" a="1"/>
  <c r="DK60" i="64" s="1"/>
  <c r="DJ2421" i="64" a="1"/>
  <c r="DJ2421" i="64" s="1"/>
  <c r="V2446" i="64" a="1"/>
  <c r="V2446" i="64" s="1"/>
  <c r="DJ60" i="64" a="1"/>
  <c r="DJ60" i="64" s="1"/>
  <c r="DJ1395" i="64" a="1"/>
  <c r="DJ1395" i="64" s="1"/>
  <c r="T53" i="64" a="1"/>
  <c r="T53" i="64" s="1"/>
  <c r="S2472" i="64" a="1"/>
  <c r="S2472" i="64" s="1"/>
  <c r="V2472" i="64" a="1"/>
  <c r="V2472" i="64" s="1"/>
  <c r="U573" i="64" a="1"/>
  <c r="U573" i="64" s="1"/>
  <c r="U1214" i="64" a="1"/>
  <c r="U1214" i="64" s="1"/>
  <c r="DI2522" i="64" a="1"/>
  <c r="DI2522" i="64" s="1"/>
  <c r="DK2472" i="64" a="1"/>
  <c r="DK2472" i="64" s="1"/>
  <c r="S75" i="64" a="1"/>
  <c r="S75" i="64" s="1"/>
  <c r="DK1086" i="64" a="1"/>
  <c r="DK1086" i="64" s="1"/>
  <c r="DK2453" i="64" s="1"/>
  <c r="DK1334" i="64" a="1"/>
  <c r="DK1334" i="64" s="1"/>
  <c r="S2522" i="64" a="1"/>
  <c r="S2522" i="64" s="1"/>
  <c r="T1667" i="64" a="1"/>
  <c r="T1667" i="64" s="1"/>
  <c r="DI55" i="64" a="1"/>
  <c r="DI55" i="64" s="1"/>
  <c r="DJ598" i="64" a="1"/>
  <c r="DJ598" i="64" s="1"/>
  <c r="DK669" i="64" a="1"/>
  <c r="DK669" i="64" s="1"/>
  <c r="DI598" i="64" a="1"/>
  <c r="DI598" i="64" s="1"/>
  <c r="V53" i="64" a="1"/>
  <c r="V53" i="64" s="1"/>
  <c r="S1673" i="64" a="1"/>
  <c r="S1673" i="64" s="1"/>
  <c r="DI412" i="64" a="1"/>
  <c r="DI412" i="64" s="1"/>
  <c r="V412" i="64" a="1"/>
  <c r="V412" i="64" s="1"/>
  <c r="S2446" i="64" a="1"/>
  <c r="S2446" i="64" s="1"/>
  <c r="V1667" i="64" a="1"/>
  <c r="V1667" i="64" s="1"/>
  <c r="DK1667" i="64" a="1"/>
  <c r="DK1667" i="64" s="1"/>
  <c r="V1587" i="64" a="1"/>
  <c r="V1587" i="64" s="1"/>
  <c r="V1588" i="64" s="1"/>
  <c r="W92" i="64" a="1"/>
  <c r="W92" i="64" s="1"/>
  <c r="U2395" i="64" a="1"/>
  <c r="U2395" i="64" s="1"/>
  <c r="DI1466" i="64" a="1"/>
  <c r="DI1466" i="64" s="1"/>
  <c r="DJ1608" i="64" a="1"/>
  <c r="DJ1608" i="64" s="1"/>
  <c r="T59" i="64" a="1"/>
  <c r="T59" i="64" s="1"/>
  <c r="DJ2395" i="64" a="1"/>
  <c r="DJ2395" i="64" s="1"/>
  <c r="V598" i="64" a="1"/>
  <c r="V598" i="64" s="1"/>
  <c r="U91" i="64" a="1"/>
  <c r="U91" i="64" s="1"/>
  <c r="DI472" i="64" a="1"/>
  <c r="DI472" i="64" s="1"/>
  <c r="T598" i="64" a="1"/>
  <c r="T598" i="64" s="1"/>
  <c r="S2421" i="64" a="1"/>
  <c r="S2421" i="64" s="1"/>
  <c r="V89" i="64" a="1"/>
  <c r="V89" i="64" s="1"/>
  <c r="V573" i="64" a="1"/>
  <c r="V573" i="64" s="1"/>
  <c r="DK2446" i="64" a="1"/>
  <c r="DK2446" i="64" s="1"/>
  <c r="T620" i="64" a="1"/>
  <c r="T620" i="64" s="1"/>
  <c r="T91" i="64" a="1"/>
  <c r="T91" i="64" s="1"/>
  <c r="DK1642" i="64" a="1"/>
  <c r="DK1642" i="64" s="1"/>
  <c r="U2472" i="64" a="1"/>
  <c r="U2472" i="64" s="1"/>
  <c r="S89" i="64" a="1"/>
  <c r="S89" i="64" s="1"/>
  <c r="DK1587" i="64" a="1"/>
  <c r="DK1587" i="64" s="1"/>
  <c r="DK1588" i="64" s="1"/>
  <c r="V90" i="64" a="1"/>
  <c r="V90" i="64" s="1"/>
  <c r="DJ1430" i="64" a="1"/>
  <c r="DJ1430" i="64" s="1"/>
  <c r="W1886" i="64" a="1"/>
  <c r="W1886" i="64" s="1"/>
  <c r="W1894" i="64" s="1"/>
  <c r="W2472" i="64" a="1"/>
  <c r="W2472" i="64" s="1"/>
  <c r="W59" i="64" a="1"/>
  <c r="W59" i="64" s="1"/>
  <c r="DI568" i="64" a="1"/>
  <c r="DI568" i="64" s="1"/>
  <c r="T568" i="64" a="1"/>
  <c r="T568" i="64" s="1"/>
  <c r="T2522" i="64" a="1"/>
  <c r="T2522" i="64" s="1"/>
  <c r="Y1955" i="64"/>
  <c r="Y1956" i="64" s="1"/>
  <c r="W1923" i="64" a="1"/>
  <c r="W1923" i="64" s="1"/>
  <c r="W2522" i="64" a="1"/>
  <c r="W2522" i="64" s="1"/>
  <c r="W91" i="64" a="1"/>
  <c r="W91" i="64" s="1"/>
  <c r="W2395" i="64" a="1"/>
  <c r="W2395" i="64" s="1"/>
  <c r="W60" i="64" a="1"/>
  <c r="W60" i="64" s="1"/>
  <c r="DK466" i="64" a="1"/>
  <c r="DK466" i="64" s="1"/>
  <c r="DK467" i="64" s="1"/>
  <c r="DI60" i="64" a="1"/>
  <c r="DI60" i="64" s="1"/>
  <c r="T389" i="64" a="1"/>
  <c r="T389" i="64" s="1"/>
  <c r="U1587" i="64" a="1"/>
  <c r="U1587" i="64" s="1"/>
  <c r="U1588" i="64" s="1"/>
  <c r="T89" i="64" a="1"/>
  <c r="T89" i="64" s="1"/>
  <c r="DI1667" i="64" a="1"/>
  <c r="DI1667" i="64" s="1"/>
  <c r="V389" i="64" a="1"/>
  <c r="V389" i="64" s="1"/>
  <c r="U92" i="64" a="1"/>
  <c r="U92" i="64" s="1"/>
  <c r="DJ647" i="64" a="1"/>
  <c r="DJ647" i="64" s="1"/>
  <c r="S412" i="64" a="1"/>
  <c r="S412" i="64" s="1"/>
  <c r="DK1673" i="64" a="1"/>
  <c r="DK1673" i="64" s="1"/>
  <c r="DI1262" i="64" a="1"/>
  <c r="DI1262" i="64" s="1"/>
  <c r="U53" i="64" a="1"/>
  <c r="U53" i="64" s="1"/>
  <c r="V1923" i="64" a="1"/>
  <c r="V1923" i="64" s="1"/>
  <c r="U54" i="64" a="1"/>
  <c r="U54" i="64" s="1"/>
  <c r="DK647" i="64" a="1"/>
  <c r="DK647" i="64" s="1"/>
  <c r="S1587" i="64" a="1"/>
  <c r="S1587" i="64" s="1"/>
  <c r="S1588" i="64" s="1"/>
  <c r="DI1642" i="64" a="1"/>
  <c r="DI1642" i="64" s="1"/>
  <c r="DI1695" i="64" a="1"/>
  <c r="DI1695" i="64" s="1"/>
  <c r="DI1214" i="64" a="1"/>
  <c r="DI1214" i="64" s="1"/>
  <c r="DJ997" i="64" a="1"/>
  <c r="DJ997" i="64" s="1"/>
  <c r="S54" i="64" a="1"/>
  <c r="S54" i="64" s="1"/>
  <c r="DJ669" i="64" a="1"/>
  <c r="DJ669" i="64" s="1"/>
  <c r="DJ573" i="64" a="1"/>
  <c r="DJ573" i="64" s="1"/>
  <c r="DI466" i="64" a="1"/>
  <c r="DI466" i="64" s="1"/>
  <c r="DI467" i="64" s="1"/>
  <c r="U1665" i="64" a="1"/>
  <c r="U1665" i="64" s="1"/>
  <c r="T1507" i="64" a="1"/>
  <c r="T1507" i="64" s="1"/>
  <c r="DK1608" i="64" a="1"/>
  <c r="DK1608" i="64" s="1"/>
  <c r="DI1619" i="64" a="1"/>
  <c r="DI1619" i="64" s="1"/>
  <c r="S1923" i="64" a="1"/>
  <c r="S1923" i="64" s="1"/>
  <c r="S573" i="64" a="1"/>
  <c r="S573" i="64" s="1"/>
  <c r="DK55" i="64" a="1"/>
  <c r="DK55" i="64" s="1"/>
  <c r="DJ1360" i="64" a="1"/>
  <c r="DJ1360" i="64" s="1"/>
  <c r="DJ2446" i="64" a="1"/>
  <c r="DJ2446" i="64" s="1"/>
  <c r="V1665" i="64" a="1"/>
  <c r="V1665" i="64" s="1"/>
  <c r="DJ1587" i="64" a="1"/>
  <c r="DJ1587" i="64" s="1"/>
  <c r="DJ1588" i="64" s="1"/>
  <c r="DI647" i="64" a="1"/>
  <c r="DI647" i="64" s="1"/>
  <c r="V55" i="64" a="1"/>
  <c r="V55" i="64" s="1"/>
  <c r="DI669" i="64" a="1"/>
  <c r="DI669" i="64" s="1"/>
  <c r="DK53" i="64" a="1"/>
  <c r="DK53" i="64" s="1"/>
  <c r="DJ1642" i="64" a="1"/>
  <c r="DJ1642" i="64" s="1"/>
  <c r="S1665" i="64" a="1"/>
  <c r="S1665" i="64" s="1"/>
  <c r="S389" i="64" a="1"/>
  <c r="S389" i="64" s="1"/>
  <c r="S90" i="64" a="1"/>
  <c r="S90" i="64" s="1"/>
  <c r="DK1665" i="64" a="1"/>
  <c r="DK1665" i="64" s="1"/>
  <c r="DJ1673" i="64" a="1"/>
  <c r="DJ1673" i="64" s="1"/>
  <c r="U89" i="64" a="1"/>
  <c r="U89" i="64" s="1"/>
  <c r="DK598" i="64" a="1"/>
  <c r="DK598" i="64" s="1"/>
  <c r="U568" i="64" a="1"/>
  <c r="U568" i="64" s="1"/>
  <c r="DI945" i="64" a="1"/>
  <c r="DI945" i="64" s="1"/>
  <c r="DI2404" i="64" s="1"/>
  <c r="T1214" i="64" a="1"/>
  <c r="T1214" i="64" s="1"/>
  <c r="DJ1667" i="64" a="1"/>
  <c r="DJ1667" i="64" s="1"/>
  <c r="DI573" i="64" a="1"/>
  <c r="DI573" i="64" s="1"/>
  <c r="U598" i="64" a="1"/>
  <c r="U598" i="64" s="1"/>
  <c r="DI645" i="64" a="1"/>
  <c r="DI645" i="64" s="1"/>
  <c r="S60" i="64" a="1"/>
  <c r="S60" i="64" s="1"/>
  <c r="DK472" i="64" a="1"/>
  <c r="DK472" i="64" s="1"/>
  <c r="S997" i="64" a="1"/>
  <c r="S997" i="64" s="1"/>
  <c r="DI997" i="64" a="1"/>
  <c r="DI997" i="64" s="1"/>
  <c r="DJ1216" i="64" a="1"/>
  <c r="DJ1216" i="64" s="1"/>
  <c r="V91" i="64" a="1"/>
  <c r="V91" i="64" s="1"/>
  <c r="DJ1695" i="64" a="1"/>
  <c r="DJ1695" i="64" s="1"/>
  <c r="DI389" i="64" a="1"/>
  <c r="DI389" i="64" s="1"/>
  <c r="DI2472" i="64" a="1"/>
  <c r="DI2472" i="64" s="1"/>
  <c r="DJ568" i="64" a="1"/>
  <c r="DJ568" i="64" s="1"/>
  <c r="T92" i="64" a="1"/>
  <c r="T92" i="64" s="1"/>
  <c r="S1214" i="64" a="1"/>
  <c r="S1214" i="64" s="1"/>
  <c r="T1642" i="64" a="1"/>
  <c r="T1642" i="64" s="1"/>
  <c r="DJ1613" i="64" a="1"/>
  <c r="DJ1613" i="64" s="1"/>
  <c r="DJ1214" i="64" a="1"/>
  <c r="DJ1214" i="64" s="1"/>
  <c r="V59" i="64" a="1"/>
  <c r="V59" i="64" s="1"/>
  <c r="DJ945" i="64" a="1"/>
  <c r="DJ945" i="64" s="1"/>
  <c r="DJ2404" i="64" s="1"/>
  <c r="DK1466" i="64" a="1"/>
  <c r="DK1466" i="64" s="1"/>
  <c r="T1673" i="64" a="1"/>
  <c r="T1673" i="64" s="1"/>
  <c r="V2421" i="64" a="1"/>
  <c r="V2421" i="64" s="1"/>
  <c r="DI2421" i="64" a="1"/>
  <c r="DI2421" i="64" s="1"/>
  <c r="S55" i="64" a="1"/>
  <c r="S55" i="64" s="1"/>
  <c r="U60" i="64" a="1"/>
  <c r="U60" i="64" s="1"/>
  <c r="S92" i="64" a="1"/>
  <c r="S92" i="64" s="1"/>
  <c r="DK1360" i="64" a="1"/>
  <c r="DK1360" i="64" s="1"/>
  <c r="T75" i="64" a="1"/>
  <c r="T75" i="64" s="1"/>
  <c r="DK176" i="64" a="1"/>
  <c r="DK176" i="64" s="1"/>
  <c r="DK177" i="64" s="1"/>
  <c r="DK1704" i="64" s="1"/>
  <c r="V75" i="64" a="1"/>
  <c r="V75" i="64" s="1"/>
  <c r="DI1608" i="64" a="1"/>
  <c r="DI1608" i="64" s="1"/>
  <c r="DI1086" i="64" a="1"/>
  <c r="DI1086" i="64" s="1"/>
  <c r="DI2453" i="64" s="1"/>
  <c r="DI2446" i="64" a="1"/>
  <c r="DI2446" i="64" s="1"/>
  <c r="V1886" i="64" a="1"/>
  <c r="V1886" i="64" s="1"/>
  <c r="V1894" i="64" s="1"/>
  <c r="DI1216" i="64" a="1"/>
  <c r="DI1216" i="64" s="1"/>
  <c r="DJ466" i="64" a="1"/>
  <c r="DJ466" i="64" s="1"/>
  <c r="DJ467" i="64" s="1"/>
  <c r="T1587" i="64" a="1"/>
  <c r="T1587" i="64" s="1"/>
  <c r="T1588" i="64" s="1"/>
  <c r="V1214" i="64" a="1"/>
  <c r="V1214" i="64" s="1"/>
  <c r="DJ1334" i="64" a="1"/>
  <c r="DJ1334" i="64" s="1"/>
  <c r="U2421" i="64" a="1"/>
  <c r="U2421" i="64" s="1"/>
  <c r="DK2522" i="64" a="1"/>
  <c r="DK2522" i="64" s="1"/>
  <c r="DJ1332" i="64" a="1"/>
  <c r="DJ1332" i="64" s="1"/>
  <c r="DI1507" i="64" a="1"/>
  <c r="DI1507" i="64" s="1"/>
  <c r="S2395" i="64" a="1"/>
  <c r="S2395" i="64" s="1"/>
  <c r="DI1395" i="64" a="1"/>
  <c r="DI1395" i="64" s="1"/>
  <c r="U2446" i="64" a="1"/>
  <c r="U2446" i="64" s="1"/>
  <c r="T412" i="64" a="1"/>
  <c r="T412" i="64" s="1"/>
  <c r="DK1613" i="64" a="1"/>
  <c r="DK1613" i="64" s="1"/>
  <c r="V2522" i="64" a="1"/>
  <c r="V2522" i="64" s="1"/>
  <c r="DI1665" i="64" a="1"/>
  <c r="DI1665" i="64" s="1"/>
  <c r="U55" i="64" a="1"/>
  <c r="U55" i="64" s="1"/>
  <c r="T1665" i="64" a="1"/>
  <c r="T1665" i="64" s="1"/>
  <c r="S598" i="64" a="1"/>
  <c r="S598" i="64" s="1"/>
  <c r="DJ55" i="64" a="1"/>
  <c r="DJ55" i="64" s="1"/>
  <c r="V92" i="64" a="1"/>
  <c r="V92" i="64" s="1"/>
  <c r="DK1216" i="64" a="1"/>
  <c r="DK1216" i="64" s="1"/>
  <c r="U1667" i="64" a="1"/>
  <c r="U1667" i="64" s="1"/>
  <c r="S568" i="64" a="1"/>
  <c r="S568" i="64" s="1"/>
  <c r="S1642" i="64" a="1"/>
  <c r="S1642" i="64" s="1"/>
  <c r="T60" i="64" a="1"/>
  <c r="T60" i="64" s="1"/>
  <c r="V54" i="64" a="1"/>
  <c r="V54" i="64" s="1"/>
  <c r="X568" i="64" a="1"/>
  <c r="X568" i="64" s="1"/>
  <c r="X75" i="64" a="1"/>
  <c r="X75" i="64" s="1"/>
  <c r="X412" i="64" a="1"/>
  <c r="X412" i="64" s="1"/>
  <c r="X55" i="64" a="1"/>
  <c r="X55" i="64" s="1"/>
  <c r="X60" i="64" a="1"/>
  <c r="X60" i="64" s="1"/>
  <c r="X59" i="64" a="1"/>
  <c r="X59" i="64" s="1"/>
  <c r="X54" i="64" a="1"/>
  <c r="X54" i="64" s="1"/>
  <c r="X53" i="64" a="1"/>
  <c r="X53" i="64" s="1"/>
  <c r="X598" i="64" a="1"/>
  <c r="X598" i="64" s="1"/>
  <c r="X2472" i="64" a="1"/>
  <c r="X2472" i="64" s="1"/>
  <c r="X2446" i="64" a="1"/>
  <c r="X2446" i="64" s="1"/>
  <c r="X2421" i="64" a="1"/>
  <c r="X2421" i="64" s="1"/>
  <c r="X2395" i="64" a="1"/>
  <c r="X2395" i="64" s="1"/>
  <c r="X1642" i="64" a="1"/>
  <c r="X1642" i="64" s="1"/>
  <c r="X90" i="64" a="1"/>
  <c r="X90" i="64" s="1"/>
  <c r="X89" i="64" a="1"/>
  <c r="X89" i="64" s="1"/>
  <c r="X91" i="64" a="1"/>
  <c r="X91" i="64" s="1"/>
  <c r="X92" i="64" a="1"/>
  <c r="X92" i="64" s="1"/>
  <c r="X1587" i="64" a="1"/>
  <c r="X1587" i="64" s="1"/>
  <c r="X1588" i="64" s="1"/>
  <c r="X389" i="64" a="1"/>
  <c r="X389" i="64" s="1"/>
  <c r="AL1792" i="64"/>
  <c r="AL1794" i="64" s="1"/>
  <c r="AK1794" i="64"/>
  <c r="X2522" i="64" a="1"/>
  <c r="X2522" i="64" s="1"/>
  <c r="X1507" i="64" a="1"/>
  <c r="X1507" i="64" s="1"/>
  <c r="X1923" i="64" a="1"/>
  <c r="X1923" i="64" s="1"/>
  <c r="X1886" i="64" a="1"/>
  <c r="X1886" i="64" s="1"/>
  <c r="X1894" i="64" s="1"/>
  <c r="X1673" i="64" a="1"/>
  <c r="X1673" i="64" s="1"/>
  <c r="X1667" i="64" a="1"/>
  <c r="X1667" i="64" s="1"/>
  <c r="X1665" i="64" a="1"/>
  <c r="X1665" i="64" s="1"/>
  <c r="X1214" i="64" a="1"/>
  <c r="X1214" i="64" s="1"/>
  <c r="X997" i="64" a="1"/>
  <c r="X997" i="64" s="1"/>
  <c r="DB998" i="64" a="1"/>
  <c r="DA1333" i="64" a="1"/>
  <c r="DE390" i="64" a="1"/>
  <c r="CW1263" i="64" a="1"/>
  <c r="DK1506" i="64" a="1"/>
  <c r="DD1506" i="64" a="1"/>
  <c r="CR1431" i="64" a="1"/>
  <c r="CO1361" i="64" a="1"/>
  <c r="DF1263" i="64" a="1"/>
  <c r="CZ1215" i="64" a="1"/>
  <c r="DB414" i="64" a="1"/>
  <c r="DE414" i="64" a="1"/>
  <c r="DB1431" i="64" a="1"/>
  <c r="W414" i="64" a="1"/>
  <c r="CQ670" i="64" a="1"/>
  <c r="DA1361" i="64" a="1"/>
  <c r="DI1643" i="64" a="1"/>
  <c r="DK670" i="64" a="1"/>
  <c r="CT1396" i="64" a="1"/>
  <c r="W1666" i="64" a="1"/>
  <c r="DI1215" i="64" a="1"/>
  <c r="V575" i="64" a="1"/>
  <c r="CX1263" i="64" a="1"/>
  <c r="CU414" i="64" a="1"/>
  <c r="X575" i="64" a="1"/>
  <c r="CW414" i="64" a="1"/>
  <c r="CU1643" i="64" a="1"/>
  <c r="DC1643" i="64" a="1"/>
  <c r="CQ646" i="64" a="1"/>
  <c r="DG646" i="64" a="1"/>
  <c r="CY998" i="64" a="1"/>
  <c r="CW390" i="64" a="1"/>
  <c r="CX414" i="64" a="1"/>
  <c r="CX390" i="64" a="1"/>
  <c r="DF1333" i="64" a="1"/>
  <c r="CT1506" i="64" a="1"/>
  <c r="DA1396" i="64" a="1"/>
  <c r="CV998" i="64" a="1"/>
  <c r="CO414" i="64" a="1"/>
  <c r="CU575" i="64" a="1"/>
  <c r="X1751" i="64" a="1"/>
  <c r="DH1263" i="64" a="1"/>
  <c r="CZ1666" i="64" a="1"/>
  <c r="DE1612" i="64" a="1"/>
  <c r="CO1215" i="64" a="1"/>
  <c r="CR1643" i="64" a="1"/>
  <c r="CQ1239" i="64" a="1"/>
  <c r="CZ1239" i="64" a="1"/>
  <c r="CO1333" i="64" a="1"/>
  <c r="DH1643" i="64" a="1"/>
  <c r="X1666" i="64" a="1"/>
  <c r="CX1239" i="64" a="1"/>
  <c r="CW1431" i="64" a="1"/>
  <c r="DB1263" i="64" a="1"/>
  <c r="DH1431" i="64" a="1"/>
  <c r="CQ1612" i="64" a="1"/>
  <c r="CX670" i="64" a="1"/>
  <c r="DE1239" i="64" a="1"/>
  <c r="DF1215" i="64" a="1"/>
  <c r="X998" i="64" a="1"/>
  <c r="CT1643" i="64" a="1"/>
  <c r="CU646" i="64" a="1"/>
  <c r="V1215" i="64" a="1"/>
  <c r="CP1666" i="64" a="1"/>
  <c r="CR670" i="64" a="1"/>
  <c r="DC1333" i="64" a="1"/>
  <c r="CP599" i="64" a="1"/>
  <c r="CT599" i="64" a="1"/>
  <c r="S599" i="64" a="1"/>
  <c r="DH1215" i="64" a="1"/>
  <c r="BL1024" i="64" a="1"/>
  <c r="DG1431" i="64" a="1"/>
  <c r="DD1431" i="64" a="1"/>
  <c r="DJ1506" i="64" a="1"/>
  <c r="DI1263" i="64" a="1"/>
  <c r="CU390" i="64" a="1"/>
  <c r="CR1239" i="64" a="1"/>
  <c r="X1750" i="64" a="1"/>
  <c r="DK1643" i="64" a="1"/>
  <c r="CY575" i="64" a="1"/>
  <c r="DB670" i="64" a="1"/>
  <c r="T575" i="64" a="1"/>
  <c r="DA1431" i="64" a="1"/>
  <c r="V1506" i="64" a="1"/>
  <c r="CY1361" i="64" a="1"/>
  <c r="CT1361" i="64" a="1"/>
  <c r="DK414" i="64" a="1"/>
  <c r="CP1431" i="64" a="1"/>
  <c r="DJ1467" i="64" a="1"/>
  <c r="CQ1361" i="64" a="1"/>
  <c r="CQ1333" i="64" a="1"/>
  <c r="CW670" i="64" a="1"/>
  <c r="DC599" i="64" a="1"/>
  <c r="DC1612" i="64" a="1"/>
  <c r="CS1643" i="64" a="1"/>
  <c r="DD670" i="64" a="1"/>
  <c r="CO1263" i="64" a="1"/>
  <c r="CR1215" i="64" a="1"/>
  <c r="CP998" i="64" a="1"/>
  <c r="DG998" i="64" a="1"/>
  <c r="BM1023" i="64" a="1"/>
  <c r="CQ414" i="64" a="1"/>
  <c r="DH1467" i="64" a="1"/>
  <c r="CX1361" i="64" a="1"/>
  <c r="CP414" i="64" a="1"/>
  <c r="CP1239" i="64" a="1"/>
  <c r="X414" i="64" a="1"/>
  <c r="DE1506" i="64" a="1"/>
  <c r="CQ998" i="64" a="1"/>
  <c r="DD1396" i="64" a="1"/>
  <c r="DC390" i="64" a="1"/>
  <c r="CP670" i="64" a="1"/>
  <c r="W599" i="64" a="1"/>
  <c r="CT575" i="64" a="1"/>
  <c r="DJ1666" i="64" a="1"/>
  <c r="V599" i="64" a="1"/>
  <c r="CT1612" i="64" a="1"/>
  <c r="DD1333" i="64" a="1"/>
  <c r="CR1333" i="64" a="1"/>
  <c r="DD998" i="64" a="1"/>
  <c r="CO646" i="64" a="1"/>
  <c r="DD414" i="64" a="1"/>
  <c r="DB599" i="64" a="1"/>
  <c r="DK1612" i="64" a="1"/>
  <c r="V1666" i="64" a="1"/>
  <c r="CR1467" i="64" a="1"/>
  <c r="CT1666" i="64" a="1"/>
  <c r="CZ1506" i="64" a="1"/>
  <c r="CX646" i="64" a="1"/>
  <c r="CT646" i="64" a="1"/>
  <c r="DF1396" i="64" a="1"/>
  <c r="CY1666" i="64" a="1"/>
  <c r="DD1239" i="64" a="1"/>
  <c r="CS1333" i="64" a="1"/>
  <c r="DH575" i="64" a="1"/>
  <c r="V390" i="64" a="1"/>
  <c r="DD1467" i="64" a="1"/>
  <c r="CV1643" i="64" a="1"/>
  <c r="DF1239" i="64" a="1"/>
  <c r="DJ414" i="64" a="1"/>
  <c r="DE575" i="64" a="1"/>
  <c r="CS1506" i="64" a="1"/>
  <c r="CZ1431" i="64" a="1"/>
  <c r="CW1333" i="64" a="1"/>
  <c r="DB1215" i="64" a="1"/>
  <c r="CT1215" i="64" a="1"/>
  <c r="DB1612" i="64" a="1"/>
  <c r="DH390" i="64" a="1"/>
  <c r="CS1396" i="64" a="1"/>
  <c r="DI1506" i="64" a="1"/>
  <c r="CQ1467" i="64" a="1"/>
  <c r="CV1666" i="64" a="1"/>
  <c r="CV1263" i="64" a="1"/>
  <c r="DJ1612" i="64" a="1"/>
  <c r="DG1506" i="64" a="1"/>
  <c r="CO1506" i="64" a="1"/>
  <c r="DJ1215" i="64" a="1"/>
  <c r="DF390" i="64" a="1"/>
  <c r="CP1263" i="64" a="1"/>
  <c r="DI1431" i="64" a="1"/>
  <c r="DK1666" i="64" a="1"/>
  <c r="CU1467" i="64" a="1"/>
  <c r="CS670" i="64" a="1"/>
  <c r="DJ599" i="64" a="1"/>
  <c r="DG670" i="64" a="1"/>
  <c r="CV1361" i="64" a="1"/>
  <c r="DJ575" i="64" a="1"/>
  <c r="CZ1396" i="64" a="1"/>
  <c r="U414" i="64" a="1"/>
  <c r="DG575" i="64" a="1"/>
  <c r="DC1239" i="64" a="1"/>
  <c r="DH646" i="64" a="1"/>
  <c r="S1506" i="64" a="1"/>
  <c r="DI390" i="64" a="1"/>
  <c r="S1643" i="64" a="1"/>
  <c r="X437" i="64" a="1"/>
  <c r="CS1431" i="64" a="1"/>
  <c r="CW1215" i="64" a="1"/>
  <c r="CY1643" i="64" a="1"/>
  <c r="DK1333" i="64" a="1"/>
  <c r="DD1666" i="64" a="1"/>
  <c r="CY670" i="64" a="1"/>
  <c r="X1643" i="64" a="1"/>
  <c r="CP1361" i="64" a="1"/>
  <c r="T599" i="64" a="1"/>
  <c r="DI1666" i="64" a="1"/>
  <c r="CW1643" i="64" a="1"/>
  <c r="DC414" i="64" a="1"/>
  <c r="CS1215" i="64" a="1"/>
  <c r="CV414" i="64" a="1"/>
  <c r="DC1431" i="64" a="1"/>
  <c r="CP1396" i="64" a="1"/>
  <c r="DG1666" i="64" a="1"/>
  <c r="CO670" i="64" a="1"/>
  <c r="CZ998" i="64" a="1"/>
  <c r="CW1396" i="64" a="1"/>
  <c r="DH1396" i="64" a="1"/>
  <c r="W998" i="64" a="1"/>
  <c r="CW1612" i="64" a="1"/>
  <c r="DH998" i="64" a="1"/>
  <c r="CZ646" i="64" a="1"/>
  <c r="CO1239" i="64" a="1"/>
  <c r="CV1239" i="64" a="1"/>
  <c r="DJ1333" i="64" a="1"/>
  <c r="CS1666" i="64" a="1"/>
  <c r="DG1333" i="64" a="1"/>
  <c r="DB1666" i="64" a="1"/>
  <c r="DI1361" i="64" a="1"/>
  <c r="DF414" i="64" a="1"/>
  <c r="DC670" i="64" a="1"/>
  <c r="DJ1396" i="64" a="1"/>
  <c r="DF998" i="64" a="1"/>
  <c r="Y2206" i="64" a="1"/>
  <c r="DJ1643" i="64" a="1"/>
  <c r="DK1239" i="64" a="1"/>
  <c r="V414" i="64" a="1"/>
  <c r="CQ1506" i="64" a="1"/>
  <c r="CY1431" i="64" a="1"/>
  <c r="CX575" i="64" a="1"/>
  <c r="CS575" i="64" a="1"/>
  <c r="DH1239" i="64" a="1"/>
  <c r="CT414" i="64" a="1"/>
  <c r="DC1666" i="64" a="1"/>
  <c r="BN1021" i="64" a="1"/>
  <c r="CV1467" i="64" a="1"/>
  <c r="CW646" i="64" a="1"/>
  <c r="DI1612" i="64" a="1"/>
  <c r="DA1263" i="64" a="1"/>
  <c r="T1506" i="64" a="1"/>
  <c r="CO1643" i="64" a="1"/>
  <c r="CR1666" i="64" a="1"/>
  <c r="CP1612" i="64" a="1"/>
  <c r="CY1215" i="64" a="1"/>
  <c r="CW1666" i="64" a="1"/>
  <c r="DF1506" i="64" a="1"/>
  <c r="CX1467" i="64" a="1"/>
  <c r="CU1361" i="64" a="1"/>
  <c r="DI646" i="64" a="1"/>
  <c r="DC1361" i="64" a="1"/>
  <c r="CP390" i="64" a="1"/>
  <c r="DA1506" i="64" a="1"/>
  <c r="CX599" i="64" a="1"/>
  <c r="DI1333" i="64" a="1"/>
  <c r="DC1506" i="64" a="1"/>
  <c r="X2165" i="64" a="1"/>
  <c r="CX998" i="64" a="1"/>
  <c r="CU1612" i="64" a="1"/>
  <c r="CT1467" i="64" a="1"/>
  <c r="DG1467" i="64" a="1"/>
  <c r="DK1361" i="64" a="1"/>
  <c r="CQ1263" i="64" a="1"/>
  <c r="CX1506" i="64" a="1"/>
  <c r="CZ670" i="64" a="1"/>
  <c r="CW1506" i="64" a="1"/>
  <c r="CY1239" i="64" a="1"/>
  <c r="DF1361" i="64" a="1"/>
  <c r="CQ575" i="64" a="1"/>
  <c r="DD390" i="64" a="1"/>
  <c r="CO1666" i="64" a="1"/>
  <c r="DF1431" i="64" a="1"/>
  <c r="CU1239" i="64" a="1"/>
  <c r="DG1215" i="64" a="1"/>
  <c r="U998" i="64" a="1"/>
  <c r="BN1136" i="64" a="1"/>
  <c r="CX1666" i="64" a="1"/>
  <c r="DJ390" i="64" a="1"/>
  <c r="CS599" i="64" a="1"/>
  <c r="DA390" i="64" a="1"/>
  <c r="CT1431" i="64" a="1"/>
  <c r="DA998" i="64" a="1"/>
  <c r="CU1396" i="64" a="1"/>
  <c r="CZ1612" i="64" a="1"/>
  <c r="T1643" i="64" a="1"/>
  <c r="DC1215" i="64" a="1"/>
  <c r="CR414" i="64" a="1"/>
  <c r="DI670" i="64" a="1"/>
  <c r="DD1263" i="64" a="1"/>
  <c r="CX1612" i="64" a="1"/>
  <c r="DF1467" i="64" a="1"/>
  <c r="DD1643" i="64" a="1"/>
  <c r="W390" i="64" a="1"/>
  <c r="DJ1361" i="64" a="1"/>
  <c r="CY1396" i="64" a="1"/>
  <c r="CR1361" i="64" a="1"/>
  <c r="DE1431" i="64" a="1"/>
  <c r="U599" i="64" a="1"/>
  <c r="CX1643" i="64" a="1"/>
  <c r="CW1467" i="64" a="1"/>
  <c r="T998" i="64" a="1"/>
  <c r="DJ646" i="64" a="1"/>
  <c r="DH670" i="64" a="1"/>
  <c r="CR646" i="64" a="1"/>
  <c r="S414" i="64" a="1"/>
  <c r="DE1361" i="64" a="1"/>
  <c r="X1215" i="64" a="1"/>
  <c r="DJ1263" i="64" a="1"/>
  <c r="DB390" i="64" a="1"/>
  <c r="CV670" i="64" a="1"/>
  <c r="X599" i="64" a="1"/>
  <c r="V998" i="64" a="1"/>
  <c r="DK998" i="64" a="1"/>
  <c r="CP1506" i="64" a="1"/>
  <c r="DB1361" i="64" a="1"/>
  <c r="CW998" i="64" a="1"/>
  <c r="CU1333" i="64" a="1"/>
  <c r="CR1263" i="64" a="1"/>
  <c r="CX1333" i="64" a="1"/>
  <c r="DE646" i="64" a="1"/>
  <c r="CP1467" i="64" a="1"/>
  <c r="CO575" i="64" a="1"/>
  <c r="CQ1215" i="64" a="1"/>
  <c r="CV646" i="64" a="1"/>
  <c r="DJ1431" i="64" a="1"/>
  <c r="U1643" i="64" a="1"/>
  <c r="CX1431" i="64" a="1"/>
  <c r="DD646" i="64" a="1"/>
  <c r="CR575" i="64" a="1"/>
  <c r="T390" i="64" a="1"/>
  <c r="CY1506" i="64" a="1"/>
  <c r="DA1215" i="64" a="1"/>
  <c r="DH1666" i="64" a="1"/>
  <c r="W1215" i="64" a="1"/>
  <c r="CQ1643" i="64" a="1"/>
  <c r="DB1333" i="64" a="1"/>
  <c r="W1643" i="64" a="1"/>
  <c r="DK599" i="64" a="1"/>
  <c r="DF1612" i="64" a="1"/>
  <c r="DD1612" i="64" a="1"/>
  <c r="DK575" i="64" a="1"/>
  <c r="CT1239" i="64" a="1"/>
  <c r="CW575" i="64" a="1"/>
  <c r="CY599" i="64" a="1"/>
  <c r="DH1612" i="64" a="1"/>
  <c r="DC575" i="64" a="1"/>
  <c r="DH1333" i="64" a="1"/>
  <c r="CU1666" i="64" a="1"/>
  <c r="U1506" i="64" a="1"/>
  <c r="CV1612" i="64" a="1"/>
  <c r="CQ1396" i="64" a="1"/>
  <c r="DA1239" i="64" a="1"/>
  <c r="DI1239" i="64" a="1"/>
  <c r="DD575" i="64" a="1"/>
  <c r="DH599" i="64" a="1"/>
  <c r="DE1666" i="64" a="1"/>
  <c r="CV1396" i="64" a="1"/>
  <c r="DJ1239" i="64" a="1"/>
  <c r="CV1215" i="64" a="1"/>
  <c r="DG1361" i="64" a="1"/>
  <c r="T1666" i="64" a="1"/>
  <c r="DD1215" i="64" a="1"/>
  <c r="CS646" i="64" a="1"/>
  <c r="S575" i="64" a="1"/>
  <c r="CR1506" i="64" a="1"/>
  <c r="CO998" i="64" a="1"/>
  <c r="DK1396" i="64" a="1"/>
  <c r="CY1467" i="64" a="1"/>
  <c r="DC998" i="64" a="1"/>
  <c r="CU1506" i="64" a="1"/>
  <c r="CU998" i="64" a="1"/>
  <c r="DH1361" i="64" a="1"/>
  <c r="V1643" i="64" a="1"/>
  <c r="T414" i="64" a="1"/>
  <c r="CY414" i="64" a="1"/>
  <c r="W1506" i="64" a="1"/>
  <c r="CU670" i="64" a="1"/>
  <c r="DA1467" i="64" a="1"/>
  <c r="DF599" i="64" a="1"/>
  <c r="DC1396" i="64" a="1"/>
  <c r="CY646" i="64" a="1"/>
  <c r="CZ599" i="64" a="1"/>
  <c r="CY390" i="64" a="1"/>
  <c r="DI599" i="64" a="1"/>
  <c r="X698" i="64" a="1"/>
  <c r="CU1263" i="64" a="1"/>
  <c r="DB1467" i="64" a="1"/>
  <c r="DI414" i="64" a="1"/>
  <c r="CS1239" i="64" a="1"/>
  <c r="DG414" i="64" a="1"/>
  <c r="CV1431" i="64" a="1"/>
  <c r="CZ575" i="64" a="1"/>
  <c r="DK1215" i="64" a="1"/>
  <c r="DE599" i="64" a="1"/>
  <c r="DF1643" i="64" a="1"/>
  <c r="CW599" i="64" a="1"/>
  <c r="CS1263" i="64" a="1"/>
  <c r="CT390" i="64" a="1"/>
  <c r="CS1467" i="64" a="1"/>
  <c r="CV1333" i="64" a="1"/>
  <c r="CQ1666" i="64" a="1"/>
  <c r="DG599" i="64" a="1"/>
  <c r="CP646" i="64" a="1"/>
  <c r="CR1612" i="64" a="1"/>
  <c r="CR1396" i="64" a="1"/>
  <c r="DD599" i="64" a="1"/>
  <c r="DA575" i="64" a="1"/>
  <c r="DA646" i="64" a="1"/>
  <c r="CZ414" i="64" a="1"/>
  <c r="DA414" i="64" a="1"/>
  <c r="CR599" i="64" a="1"/>
  <c r="CO1431" i="64" a="1"/>
  <c r="DC1263" i="64" a="1"/>
  <c r="CP1215" i="64" a="1"/>
  <c r="Y2240" i="64" a="1"/>
  <c r="BN772" i="64" a="1"/>
  <c r="CY1333" i="64" a="1"/>
  <c r="DK1431" i="64" a="1"/>
  <c r="CS1612" i="64" a="1"/>
  <c r="DE1215" i="64" a="1"/>
  <c r="DB1396" i="64" a="1"/>
  <c r="CT1333" i="64" a="1"/>
  <c r="CZ390" i="64" a="1"/>
  <c r="DB1643" i="64" a="1"/>
  <c r="T1215" i="64" a="1"/>
  <c r="DE1263" i="64" a="1"/>
  <c r="DK646" i="64" a="1"/>
  <c r="CR390" i="64" a="1"/>
  <c r="S1666" i="64" a="1"/>
  <c r="DF670" i="64" a="1"/>
  <c r="CT998" i="64" a="1"/>
  <c r="X390" i="64" a="1"/>
  <c r="CU1431" i="64" a="1"/>
  <c r="CS1361" i="64" a="1"/>
  <c r="DA670" i="64" a="1"/>
  <c r="CS998" i="64" a="1"/>
  <c r="DB1506" i="64" a="1"/>
  <c r="DK1467" i="64" a="1"/>
  <c r="DA1612" i="64" a="1"/>
  <c r="DE670" i="64" a="1"/>
  <c r="DK1263" i="64" a="1"/>
  <c r="DA1666" i="64" a="1"/>
  <c r="CZ1333" i="64" a="1"/>
  <c r="CV1506" i="64" a="1"/>
  <c r="CS414" i="64" a="1"/>
  <c r="CZ1263" i="64" a="1"/>
  <c r="DE998" i="64" a="1"/>
  <c r="DH414" i="64" a="1"/>
  <c r="DG1239" i="64" a="1"/>
  <c r="CY1612" i="64" a="1"/>
  <c r="DF575" i="64" a="1"/>
  <c r="DG390" i="64" a="1"/>
  <c r="DG1396" i="64" a="1"/>
  <c r="CP1333" i="64" a="1"/>
  <c r="DA599" i="64" a="1"/>
  <c r="DB575" i="64" a="1"/>
  <c r="DE1396" i="64" a="1"/>
  <c r="CU599" i="64" a="1"/>
  <c r="CQ599" i="64" a="1"/>
  <c r="CW1239" i="64" a="1"/>
  <c r="CZ1643" i="64" a="1"/>
  <c r="DG1643" i="64" a="1"/>
  <c r="CY1263" i="64" a="1"/>
  <c r="U575" i="64" a="1"/>
  <c r="DK390" i="64" a="1"/>
  <c r="DF646" i="64" a="1"/>
  <c r="CO1612" i="64" a="1"/>
  <c r="U390" i="64" a="1"/>
  <c r="CQ1431" i="64" a="1"/>
  <c r="DI1396" i="64" a="1"/>
  <c r="DI1467" i="64" a="1"/>
  <c r="T621" i="64" a="1"/>
  <c r="X2186" i="64" a="1"/>
  <c r="CT670" i="64" a="1"/>
  <c r="CV575" i="64" a="1"/>
  <c r="CT1263" i="64" a="1"/>
  <c r="DJ998" i="64" a="1"/>
  <c r="DF1666" i="64" a="1"/>
  <c r="CS390" i="64" a="1"/>
  <c r="DA1643" i="64" a="1"/>
  <c r="CP575" i="64" a="1"/>
  <c r="S1215" i="64" a="1"/>
  <c r="CX1396" i="64" a="1"/>
  <c r="DG1263" i="64" a="1"/>
  <c r="W575" i="64" a="1"/>
  <c r="DG1612" i="64" a="1"/>
  <c r="DJ670" i="64" a="1"/>
  <c r="DE1643" i="64" a="1"/>
  <c r="DB1239" i="64" a="1"/>
  <c r="DB646" i="64" a="1"/>
  <c r="U1666" i="64" a="1"/>
  <c r="DI575" i="64" a="1"/>
  <c r="CO599" i="64" a="1"/>
  <c r="X2143" i="64" a="1"/>
  <c r="DC1467" i="64" a="1"/>
  <c r="DE1333" i="64" a="1"/>
  <c r="CV599" i="64" a="1"/>
  <c r="S390" i="64" a="1"/>
  <c r="U1215" i="64" a="1"/>
  <c r="CO1396" i="64" a="1"/>
  <c r="CU1215" i="64" a="1"/>
  <c r="CX1215" i="64" a="1"/>
  <c r="X1506" i="64" a="1"/>
  <c r="CW1361" i="64" a="1"/>
  <c r="CO390" i="64" a="1"/>
  <c r="CR998" i="64" a="1"/>
  <c r="CO1467" i="64" a="1"/>
  <c r="DD1361" i="64" a="1"/>
  <c r="S998" i="64" a="1"/>
  <c r="DH1506" i="64" a="1"/>
  <c r="DI998" i="64" a="1"/>
  <c r="BN1046" i="64"/>
  <c r="BN732" i="64" a="1"/>
  <c r="CZ1361" i="64" a="1"/>
  <c r="CZ1467" i="64" a="1"/>
  <c r="CQ390" i="64" a="1"/>
  <c r="DE1467" i="64" a="1"/>
  <c r="CP1643" i="64" a="1"/>
  <c r="CV390" i="64" a="1"/>
  <c r="DC646" i="64" a="1"/>
  <c r="BN973" i="64" l="1"/>
  <c r="BN974" i="64" s="1"/>
  <c r="BN976" i="64" s="1"/>
  <c r="BO971" i="64" a="1"/>
  <c r="BO971" i="64" s="1"/>
  <c r="BO972" i="64" a="1"/>
  <c r="BO972" i="64" s="1"/>
  <c r="AG508" i="64"/>
  <c r="BO509" i="64" a="1"/>
  <c r="BO509" i="64" s="1"/>
  <c r="BO498" i="64" a="1"/>
  <c r="BO498" i="64" s="1"/>
  <c r="BO501" i="64" a="1"/>
  <c r="BO501" i="64" s="1"/>
  <c r="BO515" i="64" a="1"/>
  <c r="BO515" i="64" s="1"/>
  <c r="BN126" i="64"/>
  <c r="BN141" i="64"/>
  <c r="BN1136" i="64"/>
  <c r="BN1138" i="64" s="1"/>
  <c r="BO111" i="64" a="1"/>
  <c r="BO111" i="64" s="1"/>
  <c r="BO1121" i="64" a="1"/>
  <c r="BO1121" i="64" s="1"/>
  <c r="BI1814" i="64"/>
  <c r="BI1816" i="64" s="1"/>
  <c r="BN137" i="64"/>
  <c r="BN139" i="64"/>
  <c r="BN140" i="64"/>
  <c r="BN123" i="64"/>
  <c r="BN138" i="64"/>
  <c r="BN122" i="64"/>
  <c r="BN124" i="64"/>
  <c r="BN125" i="64"/>
  <c r="BM127" i="64"/>
  <c r="BO132" i="64" a="1"/>
  <c r="BO132" i="64" s="1"/>
  <c r="BO134" i="64" a="1"/>
  <c r="BO134" i="64" s="1"/>
  <c r="BO133" i="64" a="1"/>
  <c r="BO133" i="64" s="1"/>
  <c r="BO131" i="64" a="1"/>
  <c r="BO131" i="64" s="1"/>
  <c r="BO116" i="64" a="1"/>
  <c r="BO116" i="64" s="1"/>
  <c r="BO117" i="64" a="1"/>
  <c r="BO117" i="64" s="1"/>
  <c r="BO119" i="64" a="1"/>
  <c r="BO119" i="64" s="1"/>
  <c r="BO118" i="64" a="1"/>
  <c r="BO118" i="64" s="1"/>
  <c r="BO130" i="64" a="1"/>
  <c r="BO130" i="64" s="1"/>
  <c r="BO115" i="64" a="1"/>
  <c r="BO115" i="64" s="1"/>
  <c r="BJ144" i="64"/>
  <c r="BK142" i="64"/>
  <c r="BN112" i="64"/>
  <c r="BO346" i="64" a="1"/>
  <c r="BO346" i="64" s="1"/>
  <c r="BQ347" i="64" s="1"/>
  <c r="BO110" i="64" a="1"/>
  <c r="BO110" i="64" s="1"/>
  <c r="BO109" i="64" a="1"/>
  <c r="BO109" i="64" s="1"/>
  <c r="BO108" i="64" a="1"/>
  <c r="BO108" i="64" s="1"/>
  <c r="BO107" i="64" a="1"/>
  <c r="BO107" i="64" s="1"/>
  <c r="BO1045" i="64" a="1"/>
  <c r="BO1045" i="64" s="1"/>
  <c r="W1959" i="64"/>
  <c r="T1771" i="64"/>
  <c r="T1772" i="64" s="1"/>
  <c r="BK843" i="64"/>
  <c r="BL842" i="64"/>
  <c r="BL843" i="64" s="1"/>
  <c r="BN838" i="64"/>
  <c r="BN837" i="64"/>
  <c r="BN836" i="64"/>
  <c r="BN835" i="64"/>
  <c r="BM840" i="64"/>
  <c r="BN839" i="64"/>
  <c r="BO830" i="64" a="1"/>
  <c r="BO830" i="64" s="1"/>
  <c r="BO831" i="64" a="1"/>
  <c r="BO831" i="64" s="1"/>
  <c r="BO832" i="64" a="1"/>
  <c r="BO832" i="64" s="1"/>
  <c r="BO828" i="64" a="1"/>
  <c r="BO828" i="64" s="1"/>
  <c r="BO829" i="64" a="1"/>
  <c r="BO829" i="64" s="1"/>
  <c r="BM825" i="64"/>
  <c r="BN824" i="64"/>
  <c r="BO817" i="64" a="1"/>
  <c r="BO817" i="64" s="1"/>
  <c r="BO813" i="64" a="1"/>
  <c r="BO813" i="64" s="1"/>
  <c r="BO797" i="64" a="1"/>
  <c r="BO797" i="64" s="1"/>
  <c r="BO805" i="64" s="1"/>
  <c r="BO798" i="64" a="1"/>
  <c r="BO798" i="64" s="1"/>
  <c r="BO806" i="64" s="1"/>
  <c r="BO814" i="64" a="1"/>
  <c r="BO814" i="64" s="1"/>
  <c r="BO799" i="64" a="1"/>
  <c r="BO799" i="64" s="1"/>
  <c r="BO807" i="64" s="1"/>
  <c r="BO800" i="64" a="1"/>
  <c r="BO800" i="64" s="1"/>
  <c r="BO808" i="64" s="1"/>
  <c r="BO801" i="64" a="1"/>
  <c r="BO801" i="64" s="1"/>
  <c r="BO809" i="64" s="1"/>
  <c r="BO815" i="64" a="1"/>
  <c r="BO815" i="64" s="1"/>
  <c r="BO816" i="64" a="1"/>
  <c r="BO816" i="64" s="1"/>
  <c r="BN823" i="64"/>
  <c r="BN822" i="64"/>
  <c r="BN821" i="64"/>
  <c r="BN820" i="64"/>
  <c r="BO208" i="64" a="1"/>
  <c r="BO208" i="64" s="1"/>
  <c r="BO207" i="64" s="1"/>
  <c r="BO209" i="64" a="1"/>
  <c r="BO209" i="64" s="1"/>
  <c r="BN210" i="64"/>
  <c r="BN212" i="64" s="1"/>
  <c r="BN1021" i="64"/>
  <c r="BN772" i="64"/>
  <c r="BN774" i="64" s="1"/>
  <c r="BL1024" i="64"/>
  <c r="BM1023" i="64"/>
  <c r="BO331" i="64" a="1"/>
  <c r="BO331" i="64" s="1"/>
  <c r="BO1020" i="64" a="1"/>
  <c r="BO1020" i="64" s="1"/>
  <c r="BO312" i="64" a="1"/>
  <c r="BO312" i="64" s="1"/>
  <c r="BO773" i="64" a="1"/>
  <c r="BO773" i="64" s="1"/>
  <c r="BO739" i="64" a="1"/>
  <c r="BO739" i="64" s="1"/>
  <c r="BO299" i="64" a="1"/>
  <c r="BO299" i="64" s="1"/>
  <c r="BM736" i="64"/>
  <c r="BN732" i="64"/>
  <c r="BN740" i="64" s="1"/>
  <c r="BO735" i="64" a="1"/>
  <c r="BO735" i="64" s="1"/>
  <c r="BO4" i="64"/>
  <c r="BO731" i="64" a="1"/>
  <c r="BO731" i="64" s="1"/>
  <c r="AD68" i="861"/>
  <c r="BP259" i="64"/>
  <c r="BP7" i="64"/>
  <c r="BO8" i="64" s="1"/>
  <c r="BI44" i="861"/>
  <c r="BI85" i="861" s="1"/>
  <c r="BP3" i="64"/>
  <c r="BP975" i="64" s="1" a="1"/>
  <c r="BP975" i="64" s="1"/>
  <c r="BP1" i="64"/>
  <c r="BQ2" i="64"/>
  <c r="BO43" i="863"/>
  <c r="BO42" i="863"/>
  <c r="BO21" i="863" s="1"/>
  <c r="BP22" i="864"/>
  <c r="BP20" i="864"/>
  <c r="BP3" i="864"/>
  <c r="BP4" i="864" s="1"/>
  <c r="BQ2" i="864"/>
  <c r="BQ23" i="864" s="1"/>
  <c r="BP21" i="864"/>
  <c r="BP1" i="864"/>
  <c r="BN30" i="861"/>
  <c r="BS3" i="861"/>
  <c r="BR4" i="861"/>
  <c r="BR5" i="861" s="1"/>
  <c r="BR1" i="861"/>
  <c r="BR8" i="861"/>
  <c r="BO57" i="863"/>
  <c r="BP54" i="863" a="1"/>
  <c r="BP54" i="863" s="1"/>
  <c r="BP55" i="863" a="1"/>
  <c r="BP55" i="863" s="1"/>
  <c r="BP52" i="863" a="1"/>
  <c r="BP52" i="863" s="1"/>
  <c r="BP41" i="863"/>
  <c r="BP53" i="863" a="1"/>
  <c r="BP53" i="863" s="1"/>
  <c r="BP56" i="863" a="1"/>
  <c r="BP56" i="863" s="1"/>
  <c r="BP39" i="863"/>
  <c r="BP3" i="863"/>
  <c r="BP1" i="863"/>
  <c r="BP38" i="863"/>
  <c r="BQ2" i="863"/>
  <c r="BQ40" i="863" s="1"/>
  <c r="BO24" i="864"/>
  <c r="BO92" i="861" s="1"/>
  <c r="BO70" i="863" a="1"/>
  <c r="BO70" i="863" s="1"/>
  <c r="BO68" i="863" a="1"/>
  <c r="BO68" i="863" s="1"/>
  <c r="BO66" i="863" a="1"/>
  <c r="BO66" i="863" s="1"/>
  <c r="BO4" i="863"/>
  <c r="Y281" i="64"/>
  <c r="Z277" i="64"/>
  <c r="Z278" i="64"/>
  <c r="Z260" i="64"/>
  <c r="Z261" i="64"/>
  <c r="Z279" i="64"/>
  <c r="Z262" i="64"/>
  <c r="Z280" i="64"/>
  <c r="Y263" i="64"/>
  <c r="BC3" i="860"/>
  <c r="BC4" i="860" s="1"/>
  <c r="BC1" i="860"/>
  <c r="BD2" i="860"/>
  <c r="BC7" i="860"/>
  <c r="X698" i="64"/>
  <c r="X708" i="64" s="1"/>
  <c r="Y702" i="64" a="1"/>
  <c r="Y702" i="64" s="1"/>
  <c r="Y697" i="64" a="1"/>
  <c r="Y697" i="64" s="1"/>
  <c r="X437" i="64"/>
  <c r="W2069" i="64"/>
  <c r="Y2054" i="64" a="1"/>
  <c r="Y2054" i="64" s="1"/>
  <c r="Y2055" i="64" a="1"/>
  <c r="Y2055" i="64" s="1"/>
  <c r="Y2056" i="64" a="1"/>
  <c r="Y2056" i="64" s="1"/>
  <c r="Y2057" i="64" a="1"/>
  <c r="Y2057" i="64" s="1"/>
  <c r="Y2053" i="64" a="1"/>
  <c r="Y2053" i="64" s="1"/>
  <c r="Y2058" i="64" a="1"/>
  <c r="Y2058" i="64" s="1"/>
  <c r="Y2052" i="64" a="1"/>
  <c r="Y2052" i="64" s="1"/>
  <c r="Y2059" i="64" a="1"/>
  <c r="Y2059" i="64" s="1"/>
  <c r="Y2060" i="64" a="1"/>
  <c r="Y2060" i="64" s="1"/>
  <c r="X2061" i="64"/>
  <c r="DD2071" i="64"/>
  <c r="DE2069" i="64"/>
  <c r="Y413" i="64" a="1"/>
  <c r="Y413" i="64" s="1"/>
  <c r="Y436" i="64" a="1"/>
  <c r="Y436" i="64" s="1"/>
  <c r="Y435" i="64" a="1"/>
  <c r="Y435" i="64" s="1"/>
  <c r="V414" i="64"/>
  <c r="U414" i="64"/>
  <c r="X414" i="64"/>
  <c r="W414" i="64"/>
  <c r="T414" i="64"/>
  <c r="Y2240" i="64"/>
  <c r="Y2206" i="64"/>
  <c r="CT190" i="64"/>
  <c r="CT193" i="64" s="1"/>
  <c r="CO2424" i="64"/>
  <c r="CP2422" i="64"/>
  <c r="DF1506" i="64"/>
  <c r="DF1520" i="64" s="1"/>
  <c r="CR1506" i="64"/>
  <c r="CR1520" i="64" s="1"/>
  <c r="DI1506" i="64"/>
  <c r="DI1520" i="64" s="1"/>
  <c r="CQ1506" i="64"/>
  <c r="CQ1520" i="64" s="1"/>
  <c r="CV1506" i="64"/>
  <c r="CV1520" i="64" s="1"/>
  <c r="DJ1506" i="64"/>
  <c r="DJ1520" i="64" s="1"/>
  <c r="DA1506" i="64"/>
  <c r="DA1520" i="64" s="1"/>
  <c r="DH1506" i="64"/>
  <c r="DH1520" i="64" s="1"/>
  <c r="DE1506" i="64"/>
  <c r="DE1520" i="64" s="1"/>
  <c r="CP1506" i="64"/>
  <c r="CP1520" i="64" s="1"/>
  <c r="CT1506" i="64"/>
  <c r="CT1520" i="64" s="1"/>
  <c r="CU1506" i="64"/>
  <c r="CU1520" i="64" s="1"/>
  <c r="DG1506" i="64"/>
  <c r="DG1520" i="64" s="1"/>
  <c r="CZ1506" i="64"/>
  <c r="CZ1520" i="64" s="1"/>
  <c r="CY1506" i="64"/>
  <c r="CY1520" i="64" s="1"/>
  <c r="CX1506" i="64"/>
  <c r="CX1520" i="64" s="1"/>
  <c r="CW1506" i="64"/>
  <c r="CW1520" i="64" s="1"/>
  <c r="DB1506" i="64"/>
  <c r="DB1520" i="64" s="1"/>
  <c r="DC1506" i="64"/>
  <c r="DC1520" i="64" s="1"/>
  <c r="DK1506" i="64"/>
  <c r="DK1520" i="64" s="1"/>
  <c r="CS1506" i="64"/>
  <c r="CS1520" i="64" s="1"/>
  <c r="DD1506" i="64"/>
  <c r="DD1520" i="64" s="1"/>
  <c r="CW1467" i="64"/>
  <c r="CX1467" i="64"/>
  <c r="DI1467" i="64"/>
  <c r="CR1467" i="64"/>
  <c r="CZ1467" i="64"/>
  <c r="CS1467" i="64"/>
  <c r="DD1467" i="64"/>
  <c r="DA1467" i="64"/>
  <c r="DB1467" i="64"/>
  <c r="CT1467" i="64"/>
  <c r="DJ1467" i="64"/>
  <c r="DF1467" i="64"/>
  <c r="CY1467" i="64"/>
  <c r="CP1467" i="64"/>
  <c r="CU1467" i="64"/>
  <c r="DE1467" i="64"/>
  <c r="CV1467" i="64"/>
  <c r="DK1467" i="64"/>
  <c r="DG1467" i="64"/>
  <c r="DC1467" i="64"/>
  <c r="CQ1467" i="64"/>
  <c r="DH1467" i="64"/>
  <c r="DF1431" i="64"/>
  <c r="DJ1431" i="64"/>
  <c r="DI1431" i="64"/>
  <c r="DA1431" i="64"/>
  <c r="CU1431" i="64"/>
  <c r="CR1431" i="64"/>
  <c r="DD1431" i="64"/>
  <c r="CX1431" i="64"/>
  <c r="CQ1431" i="64"/>
  <c r="CZ1431" i="64"/>
  <c r="DK1431" i="64"/>
  <c r="CS1431" i="64"/>
  <c r="CY1431" i="64"/>
  <c r="CV1431" i="64"/>
  <c r="DE1431" i="64"/>
  <c r="CW1431" i="64"/>
  <c r="DH1431" i="64"/>
  <c r="DG1431" i="64"/>
  <c r="DC1431" i="64"/>
  <c r="CT1431" i="64"/>
  <c r="CP1431" i="64"/>
  <c r="DB1431" i="64"/>
  <c r="DG1361" i="64"/>
  <c r="CY1361" i="64"/>
  <c r="DH1361" i="64"/>
  <c r="CS1361" i="64"/>
  <c r="CU1361" i="64"/>
  <c r="CW1361" i="64"/>
  <c r="CV1361" i="64"/>
  <c r="CR1361" i="64"/>
  <c r="DK1361" i="64"/>
  <c r="CQ1361" i="64"/>
  <c r="CZ1361" i="64"/>
  <c r="DI1361" i="64"/>
  <c r="CT1361" i="64"/>
  <c r="DJ1361" i="64"/>
  <c r="DA1361" i="64"/>
  <c r="DE1361" i="64"/>
  <c r="DC1361" i="64"/>
  <c r="CX1361" i="64"/>
  <c r="DD1361" i="64"/>
  <c r="DB1361" i="64"/>
  <c r="DF1361" i="64"/>
  <c r="CP1361" i="64"/>
  <c r="X2165" i="64"/>
  <c r="X2143" i="64"/>
  <c r="Y2498" i="64" a="1"/>
  <c r="Y2498" i="64" s="1"/>
  <c r="Y2144" i="64" a="1"/>
  <c r="Y2144" i="64" s="1"/>
  <c r="Y2164" i="64" a="1"/>
  <c r="Y2164" i="64" s="1"/>
  <c r="BI1857" i="64"/>
  <c r="BH1859" i="64"/>
  <c r="BI1836" i="64"/>
  <c r="BI1838" i="64" s="1"/>
  <c r="U1771" i="64"/>
  <c r="U1772" i="64" s="1"/>
  <c r="V1760" i="64"/>
  <c r="W1758" i="64"/>
  <c r="W1767" i="64"/>
  <c r="W1759" i="64"/>
  <c r="W1768" i="64"/>
  <c r="Y1764" i="64" a="1"/>
  <c r="Y1764" i="64" s="1"/>
  <c r="Y1763" i="64" a="1"/>
  <c r="Y1763" i="64" s="1"/>
  <c r="V1769" i="64"/>
  <c r="Y1754" i="64" a="1"/>
  <c r="Y1754" i="64" s="1"/>
  <c r="Y1755" i="64" a="1"/>
  <c r="Y1755" i="64" s="1"/>
  <c r="X1751" i="64"/>
  <c r="X1750" i="64"/>
  <c r="Y1745" i="64" a="1"/>
  <c r="Y1745" i="64" s="1"/>
  <c r="Y1746" i="64" a="1"/>
  <c r="Y1746" i="64" s="1"/>
  <c r="X2186" i="64"/>
  <c r="Y2185" i="64" a="1"/>
  <c r="Y2185" i="64" s="1"/>
  <c r="Y573" i="64" a="1"/>
  <c r="Y573" i="64" s="1"/>
  <c r="DF56" i="64"/>
  <c r="DF62" i="64" s="1"/>
  <c r="CT56" i="64"/>
  <c r="CT62" i="64" s="1"/>
  <c r="DD93" i="64"/>
  <c r="DF93" i="64"/>
  <c r="DE93" i="64"/>
  <c r="DB93" i="64"/>
  <c r="DG93" i="64"/>
  <c r="CP93" i="64"/>
  <c r="DA93" i="64"/>
  <c r="CQ93" i="64"/>
  <c r="CX93" i="64"/>
  <c r="DC93" i="64"/>
  <c r="CW93" i="64"/>
  <c r="CV93" i="64"/>
  <c r="CT93" i="64"/>
  <c r="DH93" i="64"/>
  <c r="CU93" i="64"/>
  <c r="CO93" i="64"/>
  <c r="CR93" i="64"/>
  <c r="CS93" i="64"/>
  <c r="CZ93" i="64"/>
  <c r="CY93" i="64"/>
  <c r="DB56" i="64"/>
  <c r="DB62" i="64" s="1"/>
  <c r="DH56" i="64"/>
  <c r="DH62" i="64" s="1"/>
  <c r="CQ56" i="64"/>
  <c r="CQ62" i="64" s="1"/>
  <c r="CO56" i="64"/>
  <c r="CO62" i="64" s="1"/>
  <c r="DG56" i="64"/>
  <c r="DG62" i="64" s="1"/>
  <c r="CY1396" i="64"/>
  <c r="DG1722" i="64"/>
  <c r="DE56" i="64"/>
  <c r="DE62" i="64" s="1"/>
  <c r="CZ56" i="64"/>
  <c r="CZ62" i="64" s="1"/>
  <c r="DA56" i="64"/>
  <c r="DA62" i="64" s="1"/>
  <c r="DG670" i="64"/>
  <c r="CR1612" i="64"/>
  <c r="CR1614" i="64" s="1"/>
  <c r="DE1722" i="64"/>
  <c r="DH390" i="64"/>
  <c r="DH599" i="64"/>
  <c r="DH1333" i="64"/>
  <c r="DH1335" i="64" s="1"/>
  <c r="CV599" i="64"/>
  <c r="DF998" i="64"/>
  <c r="DF2428" i="64" s="1"/>
  <c r="DE1643" i="64"/>
  <c r="CO599" i="64"/>
  <c r="CP1612" i="64"/>
  <c r="CP1614" i="64" s="1"/>
  <c r="DH1239" i="64"/>
  <c r="DH1241" i="64" s="1"/>
  <c r="CR1722" i="64"/>
  <c r="DF1722" i="64"/>
  <c r="CP1666" i="64"/>
  <c r="DF1239" i="64"/>
  <c r="DF1241" i="64" s="1"/>
  <c r="CW1666" i="64"/>
  <c r="DE1612" i="64"/>
  <c r="DE1614" i="64" s="1"/>
  <c r="DG599" i="64"/>
  <c r="CR599" i="64"/>
  <c r="CS1722" i="64"/>
  <c r="CX1333" i="64"/>
  <c r="CX1335" i="64" s="1"/>
  <c r="DH670" i="64"/>
  <c r="DC1612" i="64"/>
  <c r="DC1614" i="64" s="1"/>
  <c r="CS56" i="64"/>
  <c r="CS62" i="64" s="1"/>
  <c r="CR390" i="64"/>
  <c r="DF1666" i="64"/>
  <c r="DC1396" i="64"/>
  <c r="CR1215" i="64"/>
  <c r="CR1217" i="64" s="1"/>
  <c r="CR2479" i="64" s="1"/>
  <c r="DE599" i="64"/>
  <c r="CO1333" i="64"/>
  <c r="CO1335" i="64" s="1"/>
  <c r="CX998" i="64"/>
  <c r="CX2428" i="64" s="1"/>
  <c r="DA1666" i="64"/>
  <c r="DA1396" i="64"/>
  <c r="CU1612" i="64"/>
  <c r="CU1614" i="64" s="1"/>
  <c r="CS670" i="64"/>
  <c r="DA1722" i="64"/>
  <c r="DD1666" i="64"/>
  <c r="DD1215" i="64"/>
  <c r="DD1217" i="64" s="1"/>
  <c r="DD2479" i="64" s="1"/>
  <c r="CS1333" i="64"/>
  <c r="CS1335" i="64" s="1"/>
  <c r="DC1239" i="64"/>
  <c r="DC1241" i="64" s="1"/>
  <c r="CX575" i="64"/>
  <c r="DB646" i="64"/>
  <c r="DB648" i="64" s="1"/>
  <c r="CV646" i="64"/>
  <c r="CV648" i="64" s="1"/>
  <c r="CO1643" i="64"/>
  <c r="CV1612" i="64"/>
  <c r="CV1614" i="64" s="1"/>
  <c r="CY575" i="64"/>
  <c r="CU1263" i="64"/>
  <c r="CR1666" i="64"/>
  <c r="CP414" i="64"/>
  <c r="CV670" i="64"/>
  <c r="CT1239" i="64"/>
  <c r="CT1241" i="64" s="1"/>
  <c r="CW1396" i="64"/>
  <c r="DE646" i="64"/>
  <c r="DE648" i="64" s="1"/>
  <c r="CZ1612" i="64"/>
  <c r="CZ1614" i="64" s="1"/>
  <c r="DD646" i="64"/>
  <c r="DD648" i="64" s="1"/>
  <c r="CU1215" i="64"/>
  <c r="CU1217" i="64" s="1"/>
  <c r="CU2479" i="64" s="1"/>
  <c r="CU670" i="64"/>
  <c r="CO1506" i="64"/>
  <c r="CT414" i="64"/>
  <c r="DE414" i="64"/>
  <c r="DH1263" i="64"/>
  <c r="CZ1666" i="64"/>
  <c r="DG646" i="64"/>
  <c r="DG648" i="64" s="1"/>
  <c r="DH1396" i="64"/>
  <c r="CO646" i="64"/>
  <c r="CO648" i="64" s="1"/>
  <c r="CS414" i="64"/>
  <c r="CY1239" i="64"/>
  <c r="CY1241" i="64" s="1"/>
  <c r="DA575" i="64"/>
  <c r="CS646" i="64"/>
  <c r="CS648" i="64" s="1"/>
  <c r="DC646" i="64"/>
  <c r="DC648" i="64" s="1"/>
  <c r="CW1722" i="64"/>
  <c r="CV414" i="64"/>
  <c r="DC1333" i="64"/>
  <c r="DC1335" i="64" s="1"/>
  <c r="DC1722" i="64"/>
  <c r="CT599" i="64"/>
  <c r="CW646" i="64"/>
  <c r="CW648" i="64" s="1"/>
  <c r="DD1612" i="64"/>
  <c r="DD1614" i="64" s="1"/>
  <c r="DB599" i="64"/>
  <c r="DB1643" i="64"/>
  <c r="DC390" i="64"/>
  <c r="CQ414" i="64"/>
  <c r="CU998" i="64"/>
  <c r="CU2428" i="64" s="1"/>
  <c r="CP1215" i="64"/>
  <c r="CP1217" i="64" s="1"/>
  <c r="CP2479" i="64" s="1"/>
  <c r="CT1666" i="64"/>
  <c r="CZ1333" i="64"/>
  <c r="CZ1335" i="64" s="1"/>
  <c r="CZ1396" i="64"/>
  <c r="DC1643" i="64"/>
  <c r="DB1215" i="64"/>
  <c r="DB1217" i="64" s="1"/>
  <c r="DB2479" i="64" s="1"/>
  <c r="CO1612" i="64"/>
  <c r="CO1614" i="64" s="1"/>
  <c r="DB1612" i="64"/>
  <c r="DB1614" i="64" s="1"/>
  <c r="CU599" i="64"/>
  <c r="DG1643" i="64"/>
  <c r="CR1263" i="64"/>
  <c r="CO414" i="64"/>
  <c r="DB1263" i="64"/>
  <c r="DH1666" i="64"/>
  <c r="CR1643" i="64"/>
  <c r="CU390" i="64"/>
  <c r="DG390" i="64"/>
  <c r="CV1333" i="64"/>
  <c r="CV1335" i="64" s="1"/>
  <c r="DG575" i="64"/>
  <c r="DG574" i="64" s="1"/>
  <c r="DB1333" i="64"/>
  <c r="DB1335" i="64" s="1"/>
  <c r="CV998" i="64"/>
  <c r="CV2428" i="64" s="1"/>
  <c r="CW390" i="64"/>
  <c r="DC670" i="64"/>
  <c r="DH414" i="64"/>
  <c r="DH998" i="64"/>
  <c r="DH2428" i="64" s="1"/>
  <c r="CV1722" i="64"/>
  <c r="CQ1333" i="64"/>
  <c r="CQ1335" i="64" s="1"/>
  <c r="CP1722" i="64"/>
  <c r="CS390" i="64"/>
  <c r="CW670" i="64"/>
  <c r="DB1722" i="64"/>
  <c r="CX670" i="64"/>
  <c r="CX1643" i="64"/>
  <c r="DA670" i="64"/>
  <c r="CQ998" i="64"/>
  <c r="CQ2428" i="64" s="1"/>
  <c r="DC1666" i="64"/>
  <c r="CU1333" i="64"/>
  <c r="CU1335" i="64" s="1"/>
  <c r="CW599" i="64"/>
  <c r="CR1396" i="64"/>
  <c r="CO1666" i="64"/>
  <c r="CW1333" i="64"/>
  <c r="CW1335" i="64" s="1"/>
  <c r="CO575" i="64"/>
  <c r="DC1263" i="64"/>
  <c r="DD1239" i="64"/>
  <c r="DD1241" i="64" s="1"/>
  <c r="CW1215" i="64"/>
  <c r="CW1217" i="64" s="1"/>
  <c r="CW2479" i="64" s="1"/>
  <c r="DA1263" i="64"/>
  <c r="DG1612" i="64"/>
  <c r="DG1614" i="64" s="1"/>
  <c r="DG1215" i="64"/>
  <c r="DG1217" i="64" s="1"/>
  <c r="DG2479" i="64" s="1"/>
  <c r="CZ1263" i="64"/>
  <c r="CS1263" i="64"/>
  <c r="CX1215" i="64"/>
  <c r="CX1217" i="64" s="1"/>
  <c r="CX2479" i="64" s="1"/>
  <c r="CY1612" i="64"/>
  <c r="CY1614" i="64" s="1"/>
  <c r="CU1666" i="64"/>
  <c r="CU1643" i="64"/>
  <c r="DA1612" i="64"/>
  <c r="DA1614" i="64" s="1"/>
  <c r="DF670" i="64"/>
  <c r="DG1333" i="64"/>
  <c r="DG1335" i="64" s="1"/>
  <c r="DH1612" i="64"/>
  <c r="DH1614" i="64" s="1"/>
  <c r="CY414" i="64"/>
  <c r="CT670" i="64"/>
  <c r="CT646" i="64"/>
  <c r="CT648" i="64" s="1"/>
  <c r="DH575" i="64"/>
  <c r="DI571" i="64" s="1"/>
  <c r="DE575" i="64"/>
  <c r="DF571" i="64" s="1"/>
  <c r="CQ1239" i="64"/>
  <c r="CQ1241" i="64" s="1"/>
  <c r="CY998" i="64"/>
  <c r="CY2428" i="64" s="1"/>
  <c r="CX1263" i="64"/>
  <c r="CX1722" i="64"/>
  <c r="DB998" i="64"/>
  <c r="DB2428" i="64" s="1"/>
  <c r="DD390" i="64"/>
  <c r="CR1333" i="64"/>
  <c r="CR1335" i="64" s="1"/>
  <c r="DA646" i="64"/>
  <c r="DA648" i="64" s="1"/>
  <c r="DC1215" i="64"/>
  <c r="DC1217" i="64" s="1"/>
  <c r="DC2479" i="64" s="1"/>
  <c r="CO998" i="64"/>
  <c r="CO2428" i="64" s="1"/>
  <c r="DA1333" i="64"/>
  <c r="DA1335" i="64" s="1"/>
  <c r="CP1643" i="64"/>
  <c r="CO1431" i="64"/>
  <c r="CO670" i="64"/>
  <c r="CV1396" i="64"/>
  <c r="DD670" i="64"/>
  <c r="DB1396" i="64"/>
  <c r="CU414" i="64"/>
  <c r="CX1396" i="64"/>
  <c r="DE1666" i="64"/>
  <c r="DF1612" i="64"/>
  <c r="DF1614" i="64" s="1"/>
  <c r="DF646" i="64"/>
  <c r="DF648" i="64" s="1"/>
  <c r="DF575" i="64"/>
  <c r="DF574" i="64" s="1"/>
  <c r="CP646" i="64"/>
  <c r="CP648" i="64" s="1"/>
  <c r="CT1643" i="64"/>
  <c r="DF1333" i="64"/>
  <c r="DF1335" i="64" s="1"/>
  <c r="CS1643" i="64"/>
  <c r="CV575" i="64"/>
  <c r="DC998" i="64"/>
  <c r="DC2428" i="64" s="1"/>
  <c r="DG998" i="64"/>
  <c r="DG2428" i="64" s="1"/>
  <c r="DA599" i="64"/>
  <c r="CT575" i="64"/>
  <c r="CO390" i="64"/>
  <c r="DG1263" i="64"/>
  <c r="CO1215" i="64"/>
  <c r="CO1217" i="64" s="1"/>
  <c r="CO2479" i="64" s="1"/>
  <c r="CQ1215" i="64"/>
  <c r="CQ1217" i="64" s="1"/>
  <c r="CQ2479" i="64" s="1"/>
  <c r="CW1263" i="64"/>
  <c r="CY1333" i="64"/>
  <c r="CY1335" i="64" s="1"/>
  <c r="CX390" i="64"/>
  <c r="CR646" i="64"/>
  <c r="CR648" i="64" s="1"/>
  <c r="CS1215" i="64"/>
  <c r="CS1217" i="64" s="1"/>
  <c r="CS2479" i="64" s="1"/>
  <c r="CP575" i="64"/>
  <c r="CZ575" i="64"/>
  <c r="CX1666" i="64"/>
  <c r="CT1333" i="64"/>
  <c r="CT1335" i="64" s="1"/>
  <c r="CQ646" i="64"/>
  <c r="CQ648" i="64" s="1"/>
  <c r="CU1239" i="64"/>
  <c r="CU1241" i="64" s="1"/>
  <c r="CP1263" i="64"/>
  <c r="CS1239" i="64"/>
  <c r="CS1241" i="64" s="1"/>
  <c r="CX1612" i="64"/>
  <c r="CX1614" i="64" s="1"/>
  <c r="CZ1643" i="64"/>
  <c r="DB1239" i="64"/>
  <c r="DB1241" i="64" s="1"/>
  <c r="CQ1263" i="64"/>
  <c r="CW1239" i="64"/>
  <c r="CW1241" i="64" s="1"/>
  <c r="CU1396" i="64"/>
  <c r="CW1612" i="64"/>
  <c r="CW1614" i="64" s="1"/>
  <c r="DC599" i="64"/>
  <c r="DD1643" i="64"/>
  <c r="CP670" i="64"/>
  <c r="CQ1612" i="64"/>
  <c r="CQ1614" i="64" s="1"/>
  <c r="CY646" i="64"/>
  <c r="CY648" i="64" s="1"/>
  <c r="DF414" i="64"/>
  <c r="DH1215" i="64"/>
  <c r="DH1217" i="64" s="1"/>
  <c r="DH2479" i="64" s="1"/>
  <c r="CZ1722" i="64"/>
  <c r="CP1333" i="64"/>
  <c r="CP1335" i="64" s="1"/>
  <c r="CV1643" i="64"/>
  <c r="CS599" i="64"/>
  <c r="DE390" i="64"/>
  <c r="DG1239" i="64"/>
  <c r="DG1241" i="64" s="1"/>
  <c r="DG1666" i="64"/>
  <c r="DB575" i="64"/>
  <c r="CT1612" i="64"/>
  <c r="CT1614" i="64" s="1"/>
  <c r="CT1722" i="64"/>
  <c r="DF1396" i="64"/>
  <c r="CV1263" i="64"/>
  <c r="CP599" i="64"/>
  <c r="CV1215" i="64"/>
  <c r="CV1217" i="64" s="1"/>
  <c r="CV2479" i="64" s="1"/>
  <c r="CY1215" i="64"/>
  <c r="CY1217" i="64" s="1"/>
  <c r="CY2479" i="64" s="1"/>
  <c r="CR575" i="64"/>
  <c r="CX599" i="64"/>
  <c r="CZ646" i="64"/>
  <c r="CZ648" i="64" s="1"/>
  <c r="CX646" i="64"/>
  <c r="CX648" i="64" s="1"/>
  <c r="CU575" i="64"/>
  <c r="CQ599" i="64"/>
  <c r="CT1215" i="64"/>
  <c r="CT1217" i="64" s="1"/>
  <c r="CT2479" i="64" s="1"/>
  <c r="DC575" i="64"/>
  <c r="CO1239" i="64"/>
  <c r="CO1241" i="64" s="1"/>
  <c r="CS1612" i="64"/>
  <c r="CS1614" i="64" s="1"/>
  <c r="DC414" i="64"/>
  <c r="DD1333" i="64"/>
  <c r="DD1335" i="64" s="1"/>
  <c r="DA414" i="64"/>
  <c r="CR670" i="64"/>
  <c r="CX1239" i="64"/>
  <c r="CX1241" i="64" s="1"/>
  <c r="CR414" i="64"/>
  <c r="DA1215" i="64"/>
  <c r="DA1217" i="64" s="1"/>
  <c r="DA2479" i="64" s="1"/>
  <c r="CT390" i="64"/>
  <c r="DD599" i="64"/>
  <c r="CP1239" i="64"/>
  <c r="CP1241" i="64" s="1"/>
  <c r="CU646" i="64"/>
  <c r="CU648" i="64" s="1"/>
  <c r="DH646" i="64"/>
  <c r="DH648" i="64" s="1"/>
  <c r="DF1215" i="64"/>
  <c r="DF1217" i="64" s="1"/>
  <c r="DF2479" i="64" s="1"/>
  <c r="CQ575" i="64"/>
  <c r="CZ1215" i="64"/>
  <c r="CZ1217" i="64" s="1"/>
  <c r="CZ2479" i="64" s="1"/>
  <c r="DE998" i="64"/>
  <c r="DE2428" i="64" s="1"/>
  <c r="CQ1722" i="64"/>
  <c r="CQ1666" i="64"/>
  <c r="CV1666" i="64"/>
  <c r="DG1396" i="64"/>
  <c r="DE1333" i="64"/>
  <c r="DE1335" i="64" s="1"/>
  <c r="DA1643" i="64"/>
  <c r="CV1239" i="64"/>
  <c r="CV1241" i="64" s="1"/>
  <c r="DE1239" i="64"/>
  <c r="DE1241" i="64" s="1"/>
  <c r="DF1263" i="64"/>
  <c r="DE1396" i="64"/>
  <c r="DE670" i="64"/>
  <c r="DE1263" i="64"/>
  <c r="CS575" i="64"/>
  <c r="DA390" i="64"/>
  <c r="CP1396" i="64"/>
  <c r="CV390" i="64"/>
  <c r="CY1643" i="64"/>
  <c r="CT1263" i="64"/>
  <c r="CZ414" i="64"/>
  <c r="CP998" i="64"/>
  <c r="CP2428" i="64" s="1"/>
  <c r="DD575" i="64"/>
  <c r="DD1396" i="64"/>
  <c r="CS998" i="64"/>
  <c r="CS2428" i="64" s="1"/>
  <c r="CY1666" i="64"/>
  <c r="CZ390" i="64"/>
  <c r="CY1722" i="64"/>
  <c r="DB1666" i="64"/>
  <c r="DD414" i="64"/>
  <c r="DB390" i="64"/>
  <c r="CZ670" i="64"/>
  <c r="DA1239" i="64"/>
  <c r="DA1241" i="64" s="1"/>
  <c r="CR1239" i="64"/>
  <c r="CR1241" i="64" s="1"/>
  <c r="CO1396" i="64"/>
  <c r="CO1404" i="64" s="1"/>
  <c r="CY599" i="64"/>
  <c r="DH1643" i="64"/>
  <c r="CO1263" i="64"/>
  <c r="CQ1643" i="64"/>
  <c r="DH1722" i="64"/>
  <c r="CZ1239" i="64"/>
  <c r="CZ1241" i="64" s="1"/>
  <c r="DG414" i="64"/>
  <c r="DD1263" i="64"/>
  <c r="CZ998" i="64"/>
  <c r="CZ2428" i="64" s="1"/>
  <c r="CY390" i="64"/>
  <c r="DF599" i="64"/>
  <c r="CR998" i="64"/>
  <c r="CR2428" i="64" s="1"/>
  <c r="CX414" i="64"/>
  <c r="DB670" i="64"/>
  <c r="DD998" i="64"/>
  <c r="DD2428" i="64" s="1"/>
  <c r="CS1666" i="64"/>
  <c r="CW575" i="64"/>
  <c r="CS1396" i="64"/>
  <c r="CO1722" i="64"/>
  <c r="CT998" i="64"/>
  <c r="CT2428" i="64" s="1"/>
  <c r="CZ599" i="64"/>
  <c r="CT1396" i="64"/>
  <c r="CU1722" i="64"/>
  <c r="CW998" i="64"/>
  <c r="CW2428" i="64" s="1"/>
  <c r="CW1643" i="64"/>
  <c r="DB414" i="64"/>
  <c r="CO1467" i="64"/>
  <c r="CO1361" i="64"/>
  <c r="CQ670" i="64"/>
  <c r="CY1263" i="64"/>
  <c r="CW414" i="64"/>
  <c r="DD1722" i="64"/>
  <c r="DE1215" i="64"/>
  <c r="DE1217" i="64" s="1"/>
  <c r="DE2479" i="64" s="1"/>
  <c r="CP390" i="64"/>
  <c r="DA998" i="64"/>
  <c r="DA2428" i="64" s="1"/>
  <c r="DF390" i="64"/>
  <c r="CQ390" i="64"/>
  <c r="CQ1396" i="64"/>
  <c r="CY670" i="64"/>
  <c r="DF1643" i="64"/>
  <c r="CU56" i="64"/>
  <c r="CU62" i="64" s="1"/>
  <c r="DD56" i="64"/>
  <c r="DD62" i="64" s="1"/>
  <c r="CR56" i="64"/>
  <c r="CR62" i="64" s="1"/>
  <c r="CW56" i="64"/>
  <c r="CW62" i="64" s="1"/>
  <c r="CV56" i="64"/>
  <c r="CV62" i="64" s="1"/>
  <c r="CY56" i="64"/>
  <c r="CY62" i="64" s="1"/>
  <c r="DC56" i="64"/>
  <c r="DC62" i="64" s="1"/>
  <c r="CP56" i="64"/>
  <c r="CP62" i="64" s="1"/>
  <c r="CX56" i="64"/>
  <c r="CX62" i="64" s="1"/>
  <c r="S93" i="64"/>
  <c r="U93" i="64"/>
  <c r="W93" i="64"/>
  <c r="T93" i="64"/>
  <c r="V93" i="64"/>
  <c r="W56" i="64"/>
  <c r="W62" i="64" s="1"/>
  <c r="DK56" i="64"/>
  <c r="DK62" i="64" s="1"/>
  <c r="W1924" i="64"/>
  <c r="W998" i="64"/>
  <c r="W599" i="64"/>
  <c r="W390" i="64"/>
  <c r="V56" i="64"/>
  <c r="V62" i="64" s="1"/>
  <c r="DI414" i="64"/>
  <c r="DJ599" i="64"/>
  <c r="V575" i="64"/>
  <c r="DK1396" i="64"/>
  <c r="T1215" i="64"/>
  <c r="U1666" i="64"/>
  <c r="DI1263" i="64"/>
  <c r="T390" i="64"/>
  <c r="DJ1239" i="64"/>
  <c r="DJ1241" i="64" s="1"/>
  <c r="DJ1396" i="64"/>
  <c r="DK646" i="64"/>
  <c r="DK648" i="64" s="1"/>
  <c r="DK575" i="64"/>
  <c r="DL571" i="64" s="1"/>
  <c r="DK390" i="64"/>
  <c r="DJ646" i="64"/>
  <c r="DJ648" i="64" s="1"/>
  <c r="S1643" i="64"/>
  <c r="S599" i="64"/>
  <c r="U599" i="64"/>
  <c r="DK1666" i="64"/>
  <c r="S414" i="64"/>
  <c r="DJ1722" i="64"/>
  <c r="S1506" i="64"/>
  <c r="DK1722" i="64"/>
  <c r="DK1263" i="64"/>
  <c r="DK1612" i="64"/>
  <c r="DK1614" i="64" s="1"/>
  <c r="DJ670" i="64"/>
  <c r="T621" i="64"/>
  <c r="DK1239" i="64"/>
  <c r="DK1241" i="64" s="1"/>
  <c r="U1215" i="64"/>
  <c r="U1506" i="64"/>
  <c r="DK1333" i="64"/>
  <c r="DK1335" i="64" s="1"/>
  <c r="DJ414" i="64"/>
  <c r="W1506" i="64"/>
  <c r="W1215" i="64"/>
  <c r="DI575" i="64"/>
  <c r="DI1612" i="64"/>
  <c r="DI1614" i="64" s="1"/>
  <c r="DI390" i="64"/>
  <c r="DI998" i="64"/>
  <c r="DI2428" i="64" s="1"/>
  <c r="DI670" i="64"/>
  <c r="T599" i="64"/>
  <c r="DJ1612" i="64"/>
  <c r="DJ1614" i="64" s="1"/>
  <c r="V1643" i="64"/>
  <c r="DJ1263" i="64"/>
  <c r="DK998" i="64"/>
  <c r="DK2428" i="64" s="1"/>
  <c r="DI1396" i="64"/>
  <c r="DJ1333" i="64"/>
  <c r="DJ1335" i="64" s="1"/>
  <c r="DJ1215" i="64"/>
  <c r="DJ1217" i="64" s="1"/>
  <c r="DJ2479" i="64" s="1"/>
  <c r="T1666" i="64"/>
  <c r="DI1239" i="64"/>
  <c r="DI1241" i="64" s="1"/>
  <c r="S998" i="64"/>
  <c r="S390" i="64"/>
  <c r="DI1643" i="64"/>
  <c r="V390" i="64"/>
  <c r="U390" i="64"/>
  <c r="V998" i="64"/>
  <c r="U998" i="64"/>
  <c r="U1643" i="64"/>
  <c r="W1643" i="64"/>
  <c r="S1215" i="64"/>
  <c r="U575" i="64"/>
  <c r="V1666" i="64"/>
  <c r="T1506" i="64"/>
  <c r="V599" i="64"/>
  <c r="DI599" i="64"/>
  <c r="V1506" i="64"/>
  <c r="DI1333" i="64"/>
  <c r="DI1335" i="64" s="1"/>
  <c r="DJ390" i="64"/>
  <c r="W1666" i="64"/>
  <c r="V1215" i="64"/>
  <c r="DJ1643" i="64"/>
  <c r="DI1215" i="64"/>
  <c r="DI1217" i="64" s="1"/>
  <c r="DI2479" i="64" s="1"/>
  <c r="DK1643" i="64"/>
  <c r="S575" i="64"/>
  <c r="DI1666" i="64"/>
  <c r="T1643" i="64"/>
  <c r="DJ575" i="64"/>
  <c r="DI646" i="64"/>
  <c r="DI648" i="64" s="1"/>
  <c r="DK599" i="64"/>
  <c r="S1666" i="64"/>
  <c r="DJ998" i="64"/>
  <c r="DJ2428" i="64" s="1"/>
  <c r="T575" i="64"/>
  <c r="DK670" i="64"/>
  <c r="DK414" i="64"/>
  <c r="DJ1666" i="64"/>
  <c r="W575" i="64"/>
  <c r="DK1215" i="64"/>
  <c r="DK1217" i="64" s="1"/>
  <c r="DK2479" i="64" s="1"/>
  <c r="T998" i="64"/>
  <c r="DI1722" i="64"/>
  <c r="S1894" i="64"/>
  <c r="S1891" i="64"/>
  <c r="DJ93" i="64"/>
  <c r="U620" i="64" a="1"/>
  <c r="U620" i="64" s="1"/>
  <c r="DI93" i="64"/>
  <c r="S1927" i="64"/>
  <c r="S1924" i="64"/>
  <c r="T1924" i="64"/>
  <c r="U1924" i="64"/>
  <c r="V1924" i="64"/>
  <c r="U56" i="64"/>
  <c r="U62" i="64" s="1"/>
  <c r="S56" i="64"/>
  <c r="S62" i="64" s="1"/>
  <c r="DK93" i="64"/>
  <c r="Z1955" i="64"/>
  <c r="Z1956" i="64" s="1"/>
  <c r="DJ56" i="64"/>
  <c r="DJ62" i="64" s="1"/>
  <c r="DI56" i="64"/>
  <c r="DI62" i="64" s="1"/>
  <c r="T56" i="64"/>
  <c r="T62" i="64" s="1"/>
  <c r="X1215" i="64"/>
  <c r="X1666" i="64"/>
  <c r="X1506" i="64"/>
  <c r="X1643" i="64"/>
  <c r="X998" i="64"/>
  <c r="X599" i="64"/>
  <c r="X390" i="64"/>
  <c r="X575" i="64"/>
  <c r="X1959" i="64"/>
  <c r="X1924" i="64"/>
  <c r="Y568" i="64" a="1"/>
  <c r="Y568" i="64" s="1"/>
  <c r="Y75" i="64" a="1"/>
  <c r="Y75" i="64" s="1"/>
  <c r="Y412" i="64" a="1"/>
  <c r="Y412" i="64" s="1"/>
  <c r="Y55" i="64" a="1"/>
  <c r="Y55" i="64" s="1"/>
  <c r="Y59" i="64" a="1"/>
  <c r="Y59" i="64" s="1"/>
  <c r="Y60" i="64" a="1"/>
  <c r="Y60" i="64" s="1"/>
  <c r="X56" i="64"/>
  <c r="Y54" i="64" a="1"/>
  <c r="Y54" i="64" s="1"/>
  <c r="Y53" i="64" a="1"/>
  <c r="Y53" i="64" s="1"/>
  <c r="Y598" i="64" a="1"/>
  <c r="Y598" i="64" s="1"/>
  <c r="Y2395" i="64" a="1"/>
  <c r="Y2395" i="64" s="1"/>
  <c r="Y2472" i="64" a="1"/>
  <c r="Y2472" i="64" s="1"/>
  <c r="Y2446" i="64" a="1"/>
  <c r="Y2446" i="64" s="1"/>
  <c r="Y2421" i="64" a="1"/>
  <c r="Y2421" i="64" s="1"/>
  <c r="Y1642" i="64" a="1"/>
  <c r="Y1642" i="64" s="1"/>
  <c r="X93" i="64"/>
  <c r="Y90" i="64" a="1"/>
  <c r="Y90" i="64" s="1"/>
  <c r="Y91" i="64" a="1"/>
  <c r="Y91" i="64" s="1"/>
  <c r="Y92" i="64" a="1"/>
  <c r="Y92" i="64" s="1"/>
  <c r="Y89" i="64" a="1"/>
  <c r="Y89" i="64" s="1"/>
  <c r="Y1587" i="64" a="1"/>
  <c r="Y1587" i="64" s="1"/>
  <c r="Y1588" i="64" s="1"/>
  <c r="Y389" i="64" a="1"/>
  <c r="Y389" i="64" s="1"/>
  <c r="AM1792" i="64"/>
  <c r="AM1794" i="64" s="1"/>
  <c r="Y2522" i="64" a="1"/>
  <c r="Y2522" i="64" s="1"/>
  <c r="Y1507" i="64" a="1"/>
  <c r="Y1507" i="64" s="1"/>
  <c r="X1957" i="64"/>
  <c r="Y1954" i="64" s="1"/>
  <c r="Y1886" i="64" a="1"/>
  <c r="Y1886" i="64" s="1"/>
  <c r="Y1894" i="64" s="1"/>
  <c r="Y1923" i="64" a="1"/>
  <c r="Y1923" i="64" s="1"/>
  <c r="Y1667" i="64" a="1"/>
  <c r="Y1667" i="64" s="1"/>
  <c r="Y1665" i="64" a="1"/>
  <c r="Y1665" i="64" s="1"/>
  <c r="Y1673" i="64" a="1"/>
  <c r="Y1673" i="64" s="1"/>
  <c r="Y1214" i="64" a="1"/>
  <c r="Y1214" i="64" s="1"/>
  <c r="Y997" i="64" a="1"/>
  <c r="Y997" i="64" s="1"/>
  <c r="BO1046" i="64"/>
  <c r="BO772" i="64" a="1"/>
  <c r="Y437" i="64" a="1"/>
  <c r="Z2240" i="64" a="1"/>
  <c r="Y390" i="64" a="1"/>
  <c r="BO1136" i="64" a="1"/>
  <c r="Y2165" i="64" a="1"/>
  <c r="Y2143" i="64" a="1"/>
  <c r="Y1215" i="64" a="1"/>
  <c r="U621" i="64" a="1"/>
  <c r="Z2206" i="64" a="1"/>
  <c r="BO732" i="64" a="1"/>
  <c r="Y1750" i="64" a="1"/>
  <c r="Y698" i="64" a="1"/>
  <c r="Y2186" i="64" a="1"/>
  <c r="Y1666" i="64" a="1"/>
  <c r="Y575" i="64" a="1"/>
  <c r="BO1021" i="64" a="1"/>
  <c r="Y1751" i="64" a="1"/>
  <c r="Y414" i="64" a="1"/>
  <c r="BN1023" i="64" a="1"/>
  <c r="Y599" i="64" a="1"/>
  <c r="BM1024" i="64" a="1"/>
  <c r="Y1643" i="64" a="1"/>
  <c r="Y998" i="64" a="1"/>
  <c r="Y1506" i="64" a="1"/>
  <c r="BO973" i="64" l="1"/>
  <c r="BO974" i="64" s="1"/>
  <c r="BO976" i="64" s="1"/>
  <c r="BP971" i="64" a="1"/>
  <c r="BP971" i="64" s="1"/>
  <c r="BP972" i="64" a="1"/>
  <c r="BP972" i="64" s="1"/>
  <c r="AG510" i="64"/>
  <c r="BP509" i="64" a="1"/>
  <c r="BP509" i="64" s="1"/>
  <c r="BP498" i="64" a="1"/>
  <c r="BP498" i="64" s="1"/>
  <c r="BP501" i="64" a="1"/>
  <c r="BP501" i="64" s="1"/>
  <c r="BP515" i="64" a="1"/>
  <c r="BP515" i="64" s="1"/>
  <c r="BJ1814" i="64"/>
  <c r="BJ1816" i="64" s="1"/>
  <c r="BO126" i="64"/>
  <c r="BO141" i="64"/>
  <c r="BO1136" i="64"/>
  <c r="BO1138" i="64" s="1"/>
  <c r="BP111" i="64" a="1"/>
  <c r="BP111" i="64" s="1"/>
  <c r="BP1121" i="64" a="1"/>
  <c r="BP1121" i="64" s="1"/>
  <c r="BO137" i="64"/>
  <c r="BO123" i="64"/>
  <c r="BO138" i="64"/>
  <c r="BO124" i="64"/>
  <c r="BO139" i="64"/>
  <c r="BO140" i="64"/>
  <c r="BN127" i="64"/>
  <c r="BJ145" i="64"/>
  <c r="BO122" i="64"/>
  <c r="BO125" i="64"/>
  <c r="BP132" i="64" a="1"/>
  <c r="BP132" i="64" s="1"/>
  <c r="BP134" i="64" a="1"/>
  <c r="BP134" i="64" s="1"/>
  <c r="BP131" i="64" a="1"/>
  <c r="BP131" i="64" s="1"/>
  <c r="BP133" i="64" a="1"/>
  <c r="BP133" i="64" s="1"/>
  <c r="BP116" i="64" a="1"/>
  <c r="BP116" i="64" s="1"/>
  <c r="BP117" i="64" a="1"/>
  <c r="BP117" i="64" s="1"/>
  <c r="BP119" i="64" a="1"/>
  <c r="BP119" i="64" s="1"/>
  <c r="BP118" i="64" a="1"/>
  <c r="BP118" i="64" s="1"/>
  <c r="BP130" i="64" a="1"/>
  <c r="BP130" i="64" s="1"/>
  <c r="BP115" i="64" a="1"/>
  <c r="BP115" i="64" s="1"/>
  <c r="BK144" i="64"/>
  <c r="BK145" i="64" s="1"/>
  <c r="BL142" i="64"/>
  <c r="BO112" i="64"/>
  <c r="BP346" i="64" a="1"/>
  <c r="BP346" i="64" s="1"/>
  <c r="BR347" i="64" s="1"/>
  <c r="BP110" i="64" a="1"/>
  <c r="BP110" i="64" s="1"/>
  <c r="BP109" i="64" a="1"/>
  <c r="BP109" i="64" s="1"/>
  <c r="BP108" i="64" a="1"/>
  <c r="BP108" i="64" s="1"/>
  <c r="BP107" i="64" a="1"/>
  <c r="BP107" i="64" s="1"/>
  <c r="BP1045" i="64" a="1"/>
  <c r="BP1045" i="64" s="1"/>
  <c r="S1925" i="64"/>
  <c r="T1922" i="64" s="1"/>
  <c r="T1927" i="64" s="1"/>
  <c r="BM842" i="64"/>
  <c r="BM843" i="64" s="1"/>
  <c r="BO836" i="64"/>
  <c r="BN840" i="64"/>
  <c r="BO839" i="64"/>
  <c r="BO838" i="64"/>
  <c r="BO835" i="64"/>
  <c r="BO837" i="64"/>
  <c r="BP831" i="64" a="1"/>
  <c r="BP831" i="64" s="1"/>
  <c r="BP830" i="64" a="1"/>
  <c r="BP830" i="64" s="1"/>
  <c r="BP832" i="64" a="1"/>
  <c r="BP832" i="64" s="1"/>
  <c r="BP828" i="64" a="1"/>
  <c r="BP828" i="64" s="1"/>
  <c r="BP829" i="64" a="1"/>
  <c r="BP829" i="64" s="1"/>
  <c r="BO824" i="64"/>
  <c r="BO821" i="64"/>
  <c r="BN825" i="64"/>
  <c r="BO823" i="64"/>
  <c r="BO822" i="64"/>
  <c r="BP817" i="64" a="1"/>
  <c r="BP817" i="64" s="1"/>
  <c r="BP813" i="64" a="1"/>
  <c r="BP813" i="64" s="1"/>
  <c r="BP797" i="64" a="1"/>
  <c r="BP797" i="64" s="1"/>
  <c r="BP805" i="64" s="1"/>
  <c r="BP798" i="64" a="1"/>
  <c r="BP798" i="64" s="1"/>
  <c r="BP806" i="64" s="1"/>
  <c r="BP814" i="64" a="1"/>
  <c r="BP814" i="64" s="1"/>
  <c r="BP799" i="64" a="1"/>
  <c r="BP799" i="64" s="1"/>
  <c r="BP807" i="64" s="1"/>
  <c r="BP800" i="64" a="1"/>
  <c r="BP800" i="64" s="1"/>
  <c r="BP808" i="64" s="1"/>
  <c r="BP801" i="64" a="1"/>
  <c r="BP801" i="64" s="1"/>
  <c r="BP809" i="64" s="1"/>
  <c r="BP815" i="64" a="1"/>
  <c r="BP815" i="64" s="1"/>
  <c r="BP816" i="64" a="1"/>
  <c r="BP816" i="64" s="1"/>
  <c r="BO820" i="64"/>
  <c r="BP208" i="64" a="1"/>
  <c r="BP208" i="64" s="1"/>
  <c r="BP207" i="64" s="1"/>
  <c r="BP209" i="64" a="1"/>
  <c r="BP209" i="64" s="1"/>
  <c r="BO210" i="64"/>
  <c r="BO212" i="64" s="1"/>
  <c r="BO1021" i="64"/>
  <c r="BO772" i="64"/>
  <c r="BO774" i="64" s="1"/>
  <c r="BM1024" i="64"/>
  <c r="BN1023" i="64"/>
  <c r="BP331" i="64" a="1"/>
  <c r="BP331" i="64" s="1"/>
  <c r="BP1020" i="64" a="1"/>
  <c r="BP1020" i="64" s="1"/>
  <c r="BP312" i="64" a="1"/>
  <c r="BP312" i="64" s="1"/>
  <c r="BP773" i="64" a="1"/>
  <c r="BP773" i="64" s="1"/>
  <c r="BP739" i="64" a="1"/>
  <c r="BP739" i="64" s="1"/>
  <c r="BP299" i="64" a="1"/>
  <c r="BP299" i="64" s="1"/>
  <c r="BN736" i="64"/>
  <c r="BO732" i="64"/>
  <c r="BO740" i="64" s="1"/>
  <c r="BP735" i="64" a="1"/>
  <c r="BP735" i="64" s="1"/>
  <c r="BP4" i="64"/>
  <c r="BP731" i="64" a="1"/>
  <c r="BP731" i="64" s="1"/>
  <c r="BQ259" i="64"/>
  <c r="BQ7" i="64"/>
  <c r="BP8" i="64" s="1"/>
  <c r="BJ44" i="861"/>
  <c r="BJ85" i="861" s="1"/>
  <c r="BQ3" i="64"/>
  <c r="BQ975" i="64" s="1" a="1"/>
  <c r="BQ975" i="64" s="1"/>
  <c r="BR2" i="64"/>
  <c r="BQ1" i="64"/>
  <c r="BP68" i="863" a="1"/>
  <c r="BP68" i="863" s="1"/>
  <c r="BP70" i="863" a="1"/>
  <c r="BP70" i="863" s="1"/>
  <c r="BP66" i="863" a="1"/>
  <c r="BP66" i="863" s="1"/>
  <c r="BP4" i="863"/>
  <c r="BS4" i="861"/>
  <c r="BS5" i="861" s="1"/>
  <c r="BS1" i="861"/>
  <c r="BS8" i="861"/>
  <c r="BT3" i="861"/>
  <c r="BP24" i="864"/>
  <c r="BP92" i="861" s="1"/>
  <c r="BQ22" i="864"/>
  <c r="BQ21" i="864"/>
  <c r="BQ20" i="864"/>
  <c r="BR2" i="864"/>
  <c r="BR23" i="864" s="1"/>
  <c r="BQ1" i="864"/>
  <c r="BQ3" i="864"/>
  <c r="BO30" i="861"/>
  <c r="BQ55" i="863" a="1"/>
  <c r="BQ55" i="863" s="1"/>
  <c r="BQ56" i="863" a="1"/>
  <c r="BQ56" i="863" s="1"/>
  <c r="BQ53" i="863" a="1"/>
  <c r="BQ53" i="863" s="1"/>
  <c r="BQ52" i="863" a="1"/>
  <c r="BQ52" i="863" s="1"/>
  <c r="BQ54" i="863" a="1"/>
  <c r="BQ54" i="863" s="1"/>
  <c r="BQ41" i="863"/>
  <c r="BQ39" i="863"/>
  <c r="BR2" i="863"/>
  <c r="BR40" i="863" s="1"/>
  <c r="BQ38" i="863"/>
  <c r="BQ3" i="863"/>
  <c r="BQ1" i="863"/>
  <c r="BP57" i="863"/>
  <c r="BP42" i="863"/>
  <c r="BP21" i="863" s="1"/>
  <c r="BP43" i="863"/>
  <c r="Z281" i="64"/>
  <c r="Z263" i="64"/>
  <c r="AA277" i="64"/>
  <c r="AA278" i="64"/>
  <c r="AA260" i="64"/>
  <c r="AA279" i="64"/>
  <c r="AA261" i="64"/>
  <c r="AA262" i="64"/>
  <c r="AA280" i="64"/>
  <c r="BD3" i="860"/>
  <c r="BD4" i="860" s="1"/>
  <c r="BE2" i="860"/>
  <c r="BD1" i="860"/>
  <c r="BD7" i="860"/>
  <c r="Y698" i="64"/>
  <c r="Y708" i="64" s="1"/>
  <c r="Z702" i="64" a="1"/>
  <c r="Z702" i="64" s="1"/>
  <c r="Z697" i="64" a="1"/>
  <c r="Z697" i="64" s="1"/>
  <c r="Y437" i="64"/>
  <c r="X2069" i="64"/>
  <c r="Y2061" i="64"/>
  <c r="Z2052" i="64" a="1"/>
  <c r="Z2052" i="64" s="1"/>
  <c r="Z2053" i="64" a="1"/>
  <c r="Z2053" i="64" s="1"/>
  <c r="Z2054" i="64" a="1"/>
  <c r="Z2054" i="64" s="1"/>
  <c r="Z2055" i="64" a="1"/>
  <c r="Z2055" i="64" s="1"/>
  <c r="Z2056" i="64" a="1"/>
  <c r="Z2056" i="64" s="1"/>
  <c r="Z2058" i="64" a="1"/>
  <c r="Z2058" i="64" s="1"/>
  <c r="Z2057" i="64" a="1"/>
  <c r="Z2057" i="64" s="1"/>
  <c r="Z2059" i="64" a="1"/>
  <c r="Z2059" i="64" s="1"/>
  <c r="Z2060" i="64" a="1"/>
  <c r="Z2060" i="64" s="1"/>
  <c r="DE2071" i="64"/>
  <c r="DF2069" i="64"/>
  <c r="Z435" i="64" a="1"/>
  <c r="Z435" i="64" s="1"/>
  <c r="Z413" i="64" a="1"/>
  <c r="Z413" i="64" s="1"/>
  <c r="Z436" i="64" a="1"/>
  <c r="Z436" i="64" s="1"/>
  <c r="Y414" i="64"/>
  <c r="Z2206" i="64"/>
  <c r="Z2240" i="64"/>
  <c r="CU190" i="64"/>
  <c r="CU193" i="64" s="1"/>
  <c r="CP1404" i="64"/>
  <c r="CQ2422" i="64"/>
  <c r="CQ2424" i="64" s="1"/>
  <c r="CP2424" i="64"/>
  <c r="DL572" i="64"/>
  <c r="DL576" i="64" s="1"/>
  <c r="DL1399" i="64" a="1"/>
  <c r="DL1399" i="64" s="1"/>
  <c r="CO1520" i="64"/>
  <c r="DG1515" i="64"/>
  <c r="CO1475" i="64"/>
  <c r="CO1439" i="64"/>
  <c r="DJ1399" i="64" a="1"/>
  <c r="DJ1399" i="64" s="1"/>
  <c r="CP1399" i="64" a="1"/>
  <c r="CP1399" i="64" s="1"/>
  <c r="CT1399" i="64" a="1"/>
  <c r="CT1399" i="64" s="1"/>
  <c r="CX1399" i="64" a="1"/>
  <c r="CX1399" i="64" s="1"/>
  <c r="DB1399" i="64" a="1"/>
  <c r="DB1399" i="64" s="1"/>
  <c r="DF1399" i="64" a="1"/>
  <c r="DF1399" i="64" s="1"/>
  <c r="CQ1399" i="64" a="1"/>
  <c r="CQ1399" i="64" s="1"/>
  <c r="CU1399" i="64" a="1"/>
  <c r="CU1399" i="64" s="1"/>
  <c r="CY1399" i="64" a="1"/>
  <c r="CY1399" i="64" s="1"/>
  <c r="DC1399" i="64" a="1"/>
  <c r="DC1399" i="64" s="1"/>
  <c r="DG1399" i="64" a="1"/>
  <c r="DG1399" i="64" s="1"/>
  <c r="CR1399" i="64" a="1"/>
  <c r="CR1399" i="64" s="1"/>
  <c r="CV1399" i="64" a="1"/>
  <c r="CV1399" i="64" s="1"/>
  <c r="CZ1399" i="64" a="1"/>
  <c r="CZ1399" i="64" s="1"/>
  <c r="DD1399" i="64" a="1"/>
  <c r="DD1399" i="64" s="1"/>
  <c r="DH1399" i="64" a="1"/>
  <c r="DH1399" i="64" s="1"/>
  <c r="CS1399" i="64" a="1"/>
  <c r="CS1399" i="64" s="1"/>
  <c r="CW1399" i="64" a="1"/>
  <c r="CW1399" i="64" s="1"/>
  <c r="DA1399" i="64" a="1"/>
  <c r="DA1399" i="64" s="1"/>
  <c r="DE1399" i="64" a="1"/>
  <c r="DE1399" i="64" s="1"/>
  <c r="DK1399" i="64" a="1"/>
  <c r="DK1399" i="64" s="1"/>
  <c r="DI1399" i="64" a="1"/>
  <c r="DI1399" i="64" s="1"/>
  <c r="CO1399" i="64" a="1"/>
  <c r="CO1399" i="64" s="1"/>
  <c r="CO1405" i="64" s="1"/>
  <c r="CO1369" i="64"/>
  <c r="Y2165" i="64"/>
  <c r="Y2143" i="64"/>
  <c r="Z2498" i="64" a="1"/>
  <c r="Z2498" i="64" s="1"/>
  <c r="Z2144" i="64" a="1"/>
  <c r="Z2144" i="64" s="1"/>
  <c r="Z2164" i="64" a="1"/>
  <c r="Z2164" i="64" s="1"/>
  <c r="BJ1857" i="64"/>
  <c r="BI1859" i="64"/>
  <c r="BJ1836" i="64"/>
  <c r="BJ1838" i="64" s="1"/>
  <c r="W1760" i="64"/>
  <c r="V1771" i="64"/>
  <c r="W1769" i="64"/>
  <c r="X1758" i="64"/>
  <c r="X1767" i="64"/>
  <c r="X1759" i="64"/>
  <c r="X1768" i="64"/>
  <c r="Z1764" i="64" a="1"/>
  <c r="Z1764" i="64" s="1"/>
  <c r="Z1763" i="64" a="1"/>
  <c r="Z1763" i="64" s="1"/>
  <c r="Z1755" i="64" a="1"/>
  <c r="Z1755" i="64" s="1"/>
  <c r="Z1754" i="64" a="1"/>
  <c r="Z1754" i="64" s="1"/>
  <c r="Y1751" i="64"/>
  <c r="Y1750" i="64"/>
  <c r="Z1745" i="64" a="1"/>
  <c r="Z1745" i="64" s="1"/>
  <c r="Z1746" i="64" a="1"/>
  <c r="Z1746" i="64" s="1"/>
  <c r="Y2186" i="64"/>
  <c r="Z2185" i="64" a="1"/>
  <c r="Z2185" i="64" s="1"/>
  <c r="Z573" i="64" a="1"/>
  <c r="Z573" i="64" s="1"/>
  <c r="DH571" i="64"/>
  <c r="DG571" i="64"/>
  <c r="DG572" i="64" s="1"/>
  <c r="DG576" i="64" s="1"/>
  <c r="DH1515" i="64"/>
  <c r="DF1515" i="64"/>
  <c r="DE574" i="64"/>
  <c r="DH574" i="64"/>
  <c r="CQ1515" i="64"/>
  <c r="CT1515" i="64"/>
  <c r="CS574" i="64"/>
  <c r="CT571" i="64"/>
  <c r="CV571" i="64"/>
  <c r="CU574" i="64"/>
  <c r="CO574" i="64"/>
  <c r="CP571" i="64"/>
  <c r="DB1515" i="64"/>
  <c r="CW1515" i="64"/>
  <c r="CQ574" i="64"/>
  <c r="CR571" i="64"/>
  <c r="CU571" i="64"/>
  <c r="CT574" i="64"/>
  <c r="DA574" i="64"/>
  <c r="DB571" i="64"/>
  <c r="CZ1515" i="64"/>
  <c r="CP1515" i="64"/>
  <c r="CY1515" i="64"/>
  <c r="DC1515" i="64"/>
  <c r="CV1515" i="64"/>
  <c r="DE1515" i="64"/>
  <c r="CR1515" i="64"/>
  <c r="CS1515" i="64"/>
  <c r="DD1515" i="64"/>
  <c r="CY571" i="64"/>
  <c r="CX574" i="64"/>
  <c r="DC574" i="64"/>
  <c r="DD571" i="64"/>
  <c r="CR574" i="64"/>
  <c r="CS571" i="64"/>
  <c r="DA571" i="64"/>
  <c r="CZ574" i="64"/>
  <c r="CW571" i="64"/>
  <c r="CV574" i="64"/>
  <c r="CU1515" i="64"/>
  <c r="DA1515" i="64"/>
  <c r="CW574" i="64"/>
  <c r="CX571" i="64"/>
  <c r="DE571" i="64"/>
  <c r="DD574" i="64"/>
  <c r="DC571" i="64"/>
  <c r="DB574" i="64"/>
  <c r="CP574" i="64"/>
  <c r="CQ571" i="64"/>
  <c r="CO1515" i="64"/>
  <c r="CZ571" i="64"/>
  <c r="CY574" i="64"/>
  <c r="CX1515" i="64"/>
  <c r="DF572" i="64"/>
  <c r="DF576" i="64" s="1"/>
  <c r="U621" i="64"/>
  <c r="DK1515" i="64"/>
  <c r="V620" i="64" a="1"/>
  <c r="V620" i="64" s="1"/>
  <c r="DK574" i="64"/>
  <c r="S1895" i="64" a="1"/>
  <c r="S1895" i="64" s="1"/>
  <c r="S1888" i="64" s="1"/>
  <c r="DI574" i="64"/>
  <c r="DI572" i="64" s="1"/>
  <c r="DI576" i="64" s="1"/>
  <c r="DJ571" i="64"/>
  <c r="DJ574" i="64"/>
  <c r="DK571" i="64"/>
  <c r="AA1955" i="64"/>
  <c r="AA1956" i="64" s="1"/>
  <c r="CO571" i="64"/>
  <c r="DJ1515" i="64"/>
  <c r="DI1515" i="64"/>
  <c r="Y1666" i="64"/>
  <c r="Y1215" i="64"/>
  <c r="Y1506" i="64"/>
  <c r="Y1643" i="64"/>
  <c r="Y998" i="64"/>
  <c r="Y599" i="64"/>
  <c r="Y390" i="64"/>
  <c r="Y575" i="64"/>
  <c r="Y1959" i="64"/>
  <c r="X62" i="64"/>
  <c r="Z568" i="64" a="1"/>
  <c r="Z568" i="64" s="1"/>
  <c r="Z75" i="64" a="1"/>
  <c r="Z75" i="64" s="1"/>
  <c r="Z412" i="64" a="1"/>
  <c r="Z412" i="64" s="1"/>
  <c r="Z55" i="64" a="1"/>
  <c r="Z55" i="64" s="1"/>
  <c r="Z59" i="64" a="1"/>
  <c r="Z59" i="64" s="1"/>
  <c r="Z60" i="64" a="1"/>
  <c r="Z60" i="64" s="1"/>
  <c r="Y56" i="64"/>
  <c r="Z53" i="64" a="1"/>
  <c r="Z53" i="64" s="1"/>
  <c r="Z54" i="64" a="1"/>
  <c r="Z54" i="64" s="1"/>
  <c r="Z598" i="64" a="1"/>
  <c r="Z598" i="64" s="1"/>
  <c r="Z2395" i="64" a="1"/>
  <c r="Z2395" i="64" s="1"/>
  <c r="Z2421" i="64" a="1"/>
  <c r="Z2421" i="64" s="1"/>
  <c r="Z2472" i="64" a="1"/>
  <c r="Z2472" i="64" s="1"/>
  <c r="Z2446" i="64" a="1"/>
  <c r="Z2446" i="64" s="1"/>
  <c r="Z1642" i="64" a="1"/>
  <c r="Z1642" i="64" s="1"/>
  <c r="Y93" i="64"/>
  <c r="Z90" i="64" a="1"/>
  <c r="Z90" i="64" s="1"/>
  <c r="Z91" i="64" a="1"/>
  <c r="Z91" i="64" s="1"/>
  <c r="Z92" i="64" a="1"/>
  <c r="Z92" i="64" s="1"/>
  <c r="Z89" i="64" a="1"/>
  <c r="Z89" i="64" s="1"/>
  <c r="Z1587" i="64" a="1"/>
  <c r="Z1587" i="64" s="1"/>
  <c r="Z1588" i="64" s="1"/>
  <c r="Z389" i="64" a="1"/>
  <c r="Z389" i="64" s="1"/>
  <c r="AN1792" i="64"/>
  <c r="AN1794" i="64" s="1"/>
  <c r="Z2522" i="64" a="1"/>
  <c r="Z2522" i="64" s="1"/>
  <c r="Z1507" i="64" a="1"/>
  <c r="Z1507" i="64" s="1"/>
  <c r="Y1957" i="64"/>
  <c r="Z1954" i="64" s="1"/>
  <c r="Z1886" i="64" a="1"/>
  <c r="Z1886" i="64" s="1"/>
  <c r="Z1894" i="64" s="1"/>
  <c r="Z1923" i="64" a="1"/>
  <c r="Z1923" i="64" s="1"/>
  <c r="Y1924" i="64"/>
  <c r="Z1665" i="64" a="1"/>
  <c r="Z1665" i="64" s="1"/>
  <c r="Z1667" i="64" a="1"/>
  <c r="Z1667" i="64" s="1"/>
  <c r="Z1673" i="64" a="1"/>
  <c r="Z1673" i="64" s="1"/>
  <c r="Z1214" i="64" a="1"/>
  <c r="Z1214" i="64" s="1"/>
  <c r="Z997" i="64" a="1"/>
  <c r="Z997" i="64" s="1"/>
  <c r="Z414" i="64" a="1"/>
  <c r="Z1666" i="64" a="1"/>
  <c r="Z2143" i="64" a="1"/>
  <c r="BP772" i="64" a="1"/>
  <c r="BP1046" i="64"/>
  <c r="Z1751" i="64" a="1"/>
  <c r="AA2240" i="64" a="1"/>
  <c r="Z2186" i="64" a="1"/>
  <c r="BP732" i="64" a="1"/>
  <c r="Z2165" i="64" a="1"/>
  <c r="AA2206" i="64" a="1"/>
  <c r="Z1506" i="64" a="1"/>
  <c r="Z1750" i="64" a="1"/>
  <c r="Z437" i="64" a="1"/>
  <c r="BO1023" i="64" a="1"/>
  <c r="Z575" i="64" a="1"/>
  <c r="BP1136" i="64" a="1"/>
  <c r="BP1021" i="64" a="1"/>
  <c r="Z599" i="64" a="1"/>
  <c r="V621" i="64" a="1"/>
  <c r="Z698" i="64" a="1"/>
  <c r="Z1643" i="64" a="1"/>
  <c r="Z390" i="64" a="1"/>
  <c r="BN1024" i="64" a="1"/>
  <c r="Z998" i="64" a="1"/>
  <c r="Z1215" i="64" a="1"/>
  <c r="BP973" i="64" l="1"/>
  <c r="BP974" i="64" s="1"/>
  <c r="BP976" i="64" s="1"/>
  <c r="BQ971" i="64" a="1"/>
  <c r="BQ971" i="64" s="1"/>
  <c r="BQ972" i="64" a="1"/>
  <c r="BQ972" i="64" s="1"/>
  <c r="AG500" i="64"/>
  <c r="AG502" i="64" s="1"/>
  <c r="AG503" i="64" s="1"/>
  <c r="AG511" i="64"/>
  <c r="BQ509" i="64" a="1"/>
  <c r="BQ509" i="64" s="1"/>
  <c r="BQ498" i="64" a="1"/>
  <c r="BQ498" i="64" s="1"/>
  <c r="BQ501" i="64" a="1"/>
  <c r="BQ501" i="64" s="1"/>
  <c r="BQ515" i="64" a="1"/>
  <c r="BQ515" i="64" s="1"/>
  <c r="BK1814" i="64"/>
  <c r="BK1816" i="64" s="1"/>
  <c r="BP126" i="64"/>
  <c r="BP141" i="64"/>
  <c r="BP1136" i="64"/>
  <c r="BP1138" i="64" s="1"/>
  <c r="BQ111" i="64" a="1"/>
  <c r="BQ111" i="64" s="1"/>
  <c r="BQ1121" i="64" a="1"/>
  <c r="BQ1121" i="64" s="1"/>
  <c r="BP137" i="64"/>
  <c r="BP139" i="64"/>
  <c r="BP123" i="64"/>
  <c r="BP138" i="64"/>
  <c r="BP140" i="64"/>
  <c r="BO127" i="64"/>
  <c r="BP122" i="64"/>
  <c r="BP124" i="64"/>
  <c r="BP125" i="64"/>
  <c r="BL144" i="64"/>
  <c r="BQ132" i="64" a="1"/>
  <c r="BQ132" i="64" s="1"/>
  <c r="BQ134" i="64" a="1"/>
  <c r="BQ134" i="64" s="1"/>
  <c r="BQ131" i="64" a="1"/>
  <c r="BQ131" i="64" s="1"/>
  <c r="BQ116" i="64" a="1"/>
  <c r="BQ116" i="64" s="1"/>
  <c r="BQ133" i="64" a="1"/>
  <c r="BQ133" i="64" s="1"/>
  <c r="BQ117" i="64" a="1"/>
  <c r="BQ117" i="64" s="1"/>
  <c r="BQ119" i="64" a="1"/>
  <c r="BQ119" i="64" s="1"/>
  <c r="BQ118" i="64" a="1"/>
  <c r="BQ118" i="64" s="1"/>
  <c r="BQ130" i="64" a="1"/>
  <c r="BQ130" i="64" s="1"/>
  <c r="BQ115" i="64" a="1"/>
  <c r="BQ115" i="64" s="1"/>
  <c r="BM142" i="64"/>
  <c r="BQ346" i="64" a="1"/>
  <c r="BQ346" i="64" s="1"/>
  <c r="BS347" i="64" s="1"/>
  <c r="BQ110" i="64" a="1"/>
  <c r="BQ110" i="64" s="1"/>
  <c r="BQ109" i="64" a="1"/>
  <c r="BQ109" i="64" s="1"/>
  <c r="BQ108" i="64" a="1"/>
  <c r="BQ108" i="64" s="1"/>
  <c r="BQ107" i="64" a="1"/>
  <c r="BQ107" i="64" s="1"/>
  <c r="BP112" i="64"/>
  <c r="BQ1045" i="64" a="1"/>
  <c r="BQ1045" i="64" s="1"/>
  <c r="S1889" i="64"/>
  <c r="T1885" i="64" s="1"/>
  <c r="T1891" i="64" s="1"/>
  <c r="T1925" i="64"/>
  <c r="U1922" i="64" s="1"/>
  <c r="U1927" i="64" s="1"/>
  <c r="T1895" i="64" a="1"/>
  <c r="T1895" i="64" s="1"/>
  <c r="BN842" i="64"/>
  <c r="BN843" i="64" s="1"/>
  <c r="BP839" i="64"/>
  <c r="BP837" i="64"/>
  <c r="BO840" i="64"/>
  <c r="BP836" i="64"/>
  <c r="BP835" i="64"/>
  <c r="BP838" i="64"/>
  <c r="BQ831" i="64" a="1"/>
  <c r="BQ831" i="64" s="1"/>
  <c r="BQ832" i="64" a="1"/>
  <c r="BQ832" i="64" s="1"/>
  <c r="BQ828" i="64" a="1"/>
  <c r="BQ828" i="64" s="1"/>
  <c r="BQ829" i="64" a="1"/>
  <c r="BQ829" i="64" s="1"/>
  <c r="BQ830" i="64" a="1"/>
  <c r="BQ830" i="64" s="1"/>
  <c r="BP820" i="64"/>
  <c r="BP824" i="64"/>
  <c r="BO825" i="64"/>
  <c r="BP823" i="64"/>
  <c r="BP822" i="64"/>
  <c r="BP821" i="64"/>
  <c r="BQ817" i="64" a="1"/>
  <c r="BQ817" i="64" s="1"/>
  <c r="BQ813" i="64" a="1"/>
  <c r="BQ813" i="64" s="1"/>
  <c r="BQ797" i="64" a="1"/>
  <c r="BQ797" i="64" s="1"/>
  <c r="BQ805" i="64" s="1"/>
  <c r="BQ798" i="64" a="1"/>
  <c r="BQ798" i="64" s="1"/>
  <c r="BQ806" i="64" s="1"/>
  <c r="BQ814" i="64" a="1"/>
  <c r="BQ814" i="64" s="1"/>
  <c r="BQ799" i="64" a="1"/>
  <c r="BQ799" i="64" s="1"/>
  <c r="BQ807" i="64" s="1"/>
  <c r="BQ800" i="64" a="1"/>
  <c r="BQ800" i="64" s="1"/>
  <c r="BQ808" i="64" s="1"/>
  <c r="BQ801" i="64" a="1"/>
  <c r="BQ801" i="64" s="1"/>
  <c r="BQ809" i="64" s="1"/>
  <c r="BQ815" i="64" a="1"/>
  <c r="BQ815" i="64" s="1"/>
  <c r="BQ816" i="64" a="1"/>
  <c r="BQ816" i="64" s="1"/>
  <c r="BQ208" i="64" a="1"/>
  <c r="BQ208" i="64" s="1"/>
  <c r="BQ207" i="64" s="1"/>
  <c r="BQ209" i="64" a="1"/>
  <c r="BQ209" i="64" s="1"/>
  <c r="BP210" i="64"/>
  <c r="BP212" i="64" s="1"/>
  <c r="BP1021" i="64"/>
  <c r="BP772" i="64"/>
  <c r="BP774" i="64" s="1"/>
  <c r="BN1024" i="64"/>
  <c r="BO1023" i="64"/>
  <c r="BQ331" i="64" a="1"/>
  <c r="BQ331" i="64" s="1"/>
  <c r="BQ1020" i="64" a="1"/>
  <c r="BQ1020" i="64" s="1"/>
  <c r="BQ312" i="64" a="1"/>
  <c r="BQ312" i="64" s="1"/>
  <c r="BQ773" i="64" a="1"/>
  <c r="BQ773" i="64" s="1"/>
  <c r="BQ739" i="64" a="1"/>
  <c r="BQ739" i="64" s="1"/>
  <c r="BQ299" i="64" a="1"/>
  <c r="BQ299" i="64" s="1"/>
  <c r="BO736" i="64"/>
  <c r="BP732" i="64"/>
  <c r="BP740" i="64" s="1"/>
  <c r="BQ735" i="64" a="1"/>
  <c r="BQ735" i="64" s="1"/>
  <c r="BQ4" i="64"/>
  <c r="BQ731" i="64" a="1"/>
  <c r="BQ731" i="64" s="1"/>
  <c r="BQ4" i="864"/>
  <c r="BR259" i="64"/>
  <c r="BR7" i="64"/>
  <c r="BQ8" i="64" s="1"/>
  <c r="BK44" i="861"/>
  <c r="BK85" i="861" s="1"/>
  <c r="BR3" i="64"/>
  <c r="BR975" i="64" s="1" a="1"/>
  <c r="BR975" i="64" s="1"/>
  <c r="BS2" i="64"/>
  <c r="BR1" i="64"/>
  <c r="BQ57" i="863"/>
  <c r="BR22" i="864"/>
  <c r="BR21" i="864"/>
  <c r="BR20" i="864"/>
  <c r="BS2" i="864"/>
  <c r="BS23" i="864" s="1"/>
  <c r="BR1" i="864"/>
  <c r="BR3" i="864"/>
  <c r="BR4" i="864" s="1"/>
  <c r="BU3" i="861"/>
  <c r="BT4" i="861"/>
  <c r="BT5" i="861" s="1"/>
  <c r="BT1" i="861"/>
  <c r="BT8" i="861"/>
  <c r="BQ68" i="863" a="1"/>
  <c r="BQ68" i="863" s="1"/>
  <c r="BQ66" i="863" a="1"/>
  <c r="BQ66" i="863" s="1"/>
  <c r="BQ70" i="863" a="1"/>
  <c r="BQ70" i="863" s="1"/>
  <c r="BQ4" i="863"/>
  <c r="BQ24" i="864"/>
  <c r="BQ92" i="861" s="1"/>
  <c r="BQ42" i="863"/>
  <c r="BQ21" i="863" s="1"/>
  <c r="BQ43" i="863"/>
  <c r="BP30" i="861"/>
  <c r="BR56" i="863" a="1"/>
  <c r="BR56" i="863" s="1"/>
  <c r="BR55" i="863" a="1"/>
  <c r="BR55" i="863" s="1"/>
  <c r="BR54" i="863" a="1"/>
  <c r="BR54" i="863" s="1"/>
  <c r="BR38" i="863"/>
  <c r="BR52" i="863" a="1"/>
  <c r="BR52" i="863" s="1"/>
  <c r="BR53" i="863" a="1"/>
  <c r="BR53" i="863" s="1"/>
  <c r="BR39" i="863"/>
  <c r="BR3" i="863"/>
  <c r="BR1" i="863"/>
  <c r="BR41" i="863"/>
  <c r="BS2" i="863"/>
  <c r="BS40" i="863" s="1"/>
  <c r="AA281" i="64"/>
  <c r="AB277" i="64"/>
  <c r="AB278" i="64"/>
  <c r="AB260" i="64"/>
  <c r="AB261" i="64"/>
  <c r="AB279" i="64"/>
  <c r="AB262" i="64"/>
  <c r="AB280" i="64"/>
  <c r="AA263" i="64"/>
  <c r="BE1" i="860"/>
  <c r="BE7" i="860"/>
  <c r="BF2" i="860"/>
  <c r="BE3" i="860"/>
  <c r="BE4" i="860" s="1"/>
  <c r="Z698" i="64"/>
  <c r="Z708" i="64" s="1"/>
  <c r="AA702" i="64" a="1"/>
  <c r="AA702" i="64" s="1"/>
  <c r="AA697" i="64" a="1"/>
  <c r="AA697" i="64" s="1"/>
  <c r="Z437" i="64"/>
  <c r="Y2069" i="64"/>
  <c r="AA2052" i="64" a="1"/>
  <c r="AA2052" i="64" s="1"/>
  <c r="AA2053" i="64" a="1"/>
  <c r="AA2053" i="64" s="1"/>
  <c r="AA2054" i="64" a="1"/>
  <c r="AA2054" i="64" s="1"/>
  <c r="AA2055" i="64" a="1"/>
  <c r="AA2055" i="64" s="1"/>
  <c r="AA2056" i="64" a="1"/>
  <c r="AA2056" i="64" s="1"/>
  <c r="AA2057" i="64" a="1"/>
  <c r="AA2057" i="64" s="1"/>
  <c r="AA2059" i="64" a="1"/>
  <c r="AA2059" i="64" s="1"/>
  <c r="AA2060" i="64" a="1"/>
  <c r="AA2060" i="64" s="1"/>
  <c r="AA2058" i="64" a="1"/>
  <c r="AA2058" i="64" s="1"/>
  <c r="Z2061" i="64"/>
  <c r="DF2071" i="64"/>
  <c r="DG2069" i="64"/>
  <c r="AA435" i="64" a="1"/>
  <c r="AA435" i="64" s="1"/>
  <c r="AA413" i="64" a="1"/>
  <c r="AA413" i="64" s="1"/>
  <c r="AA436" i="64" a="1"/>
  <c r="AA436" i="64" s="1"/>
  <c r="Z414" i="64"/>
  <c r="AA2240" i="64"/>
  <c r="AA2206" i="64"/>
  <c r="CV190" i="64"/>
  <c r="CV193" i="64" s="1"/>
  <c r="CP1405" i="64"/>
  <c r="CQ1405" i="64" s="1"/>
  <c r="CR1405" i="64" s="1"/>
  <c r="CO1406" i="64"/>
  <c r="CQ1404" i="64"/>
  <c r="CR2422" i="64"/>
  <c r="CR2424" i="64" s="1"/>
  <c r="CO1477" i="64"/>
  <c r="CO1441" i="64"/>
  <c r="CO1371" i="64"/>
  <c r="Z2165" i="64"/>
  <c r="Z2143" i="64"/>
  <c r="AA2498" i="64" a="1"/>
  <c r="AA2498" i="64" s="1"/>
  <c r="AA2144" i="64" a="1"/>
  <c r="AA2144" i="64" s="1"/>
  <c r="AA2164" i="64" a="1"/>
  <c r="AA2164" i="64" s="1"/>
  <c r="BJ1859" i="64"/>
  <c r="BK1857" i="64"/>
  <c r="BK1836" i="64"/>
  <c r="BK1838" i="64" s="1"/>
  <c r="W1771" i="64"/>
  <c r="W1772" i="64" s="1"/>
  <c r="V1772" i="64"/>
  <c r="X1760" i="64"/>
  <c r="Y1758" i="64"/>
  <c r="Y1767" i="64"/>
  <c r="Y1759" i="64"/>
  <c r="Y1768" i="64"/>
  <c r="AA1764" i="64" a="1"/>
  <c r="AA1764" i="64" s="1"/>
  <c r="AA1763" i="64" a="1"/>
  <c r="AA1763" i="64" s="1"/>
  <c r="AA1755" i="64" a="1"/>
  <c r="AA1755" i="64" s="1"/>
  <c r="AA1754" i="64" a="1"/>
  <c r="AA1754" i="64" s="1"/>
  <c r="Z1751" i="64"/>
  <c r="Z1750" i="64"/>
  <c r="AA1745" i="64" a="1"/>
  <c r="AA1745" i="64" s="1"/>
  <c r="AA1746" i="64" a="1"/>
  <c r="AA1746" i="64" s="1"/>
  <c r="Z2186" i="64"/>
  <c r="AA2185" i="64" a="1"/>
  <c r="AA2185" i="64" s="1"/>
  <c r="AA573" i="64" a="1"/>
  <c r="AA573" i="64" s="1"/>
  <c r="DB572" i="64"/>
  <c r="DB576" i="64" s="1"/>
  <c r="DH572" i="64"/>
  <c r="DH576" i="64" s="1"/>
  <c r="CT572" i="64"/>
  <c r="CT576" i="64" s="1"/>
  <c r="CV572" i="64"/>
  <c r="CV576" i="64" s="1"/>
  <c r="DE572" i="64"/>
  <c r="DE576" i="64" s="1"/>
  <c r="CP572" i="64"/>
  <c r="CP576" i="64" s="1"/>
  <c r="CU572" i="64"/>
  <c r="CU576" i="64" s="1"/>
  <c r="CQ572" i="64"/>
  <c r="CQ576" i="64" s="1"/>
  <c r="CZ572" i="64"/>
  <c r="CZ576" i="64" s="1"/>
  <c r="CR572" i="64"/>
  <c r="CR576" i="64" s="1"/>
  <c r="CS572" i="64"/>
  <c r="CS576" i="64" s="1"/>
  <c r="DD572" i="64"/>
  <c r="DD576" i="64" s="1"/>
  <c r="DC572" i="64"/>
  <c r="DC576" i="64" s="1"/>
  <c r="CW572" i="64"/>
  <c r="CW576" i="64" s="1"/>
  <c r="DA572" i="64"/>
  <c r="DA576" i="64" s="1"/>
  <c r="CY572" i="64"/>
  <c r="CY576" i="64" s="1"/>
  <c r="CX572" i="64"/>
  <c r="CX576" i="64" s="1"/>
  <c r="DJ572" i="64"/>
  <c r="DJ576" i="64" s="1"/>
  <c r="DK572" i="64"/>
  <c r="DK576" i="64" s="1"/>
  <c r="V621" i="64"/>
  <c r="AB1955" i="64"/>
  <c r="AB1956" i="64" s="1"/>
  <c r="CO572" i="64"/>
  <c r="CO576" i="64" s="1"/>
  <c r="W620" i="64" a="1"/>
  <c r="W620" i="64" s="1"/>
  <c r="Z1215" i="64"/>
  <c r="Z1666" i="64"/>
  <c r="Z1506" i="64"/>
  <c r="Z1643" i="64"/>
  <c r="Z998" i="64"/>
  <c r="Z390" i="64"/>
  <c r="Z599" i="64"/>
  <c r="Z575" i="64"/>
  <c r="Z1924" i="64"/>
  <c r="Z1959" i="64"/>
  <c r="Y62" i="64"/>
  <c r="AA568" i="64" a="1"/>
  <c r="AA568" i="64" s="1"/>
  <c r="AA75" i="64" a="1"/>
  <c r="AA75" i="64" s="1"/>
  <c r="AA412" i="64" a="1"/>
  <c r="AA412" i="64" s="1"/>
  <c r="AA55" i="64" a="1"/>
  <c r="AA55" i="64" s="1"/>
  <c r="AA59" i="64" a="1"/>
  <c r="AA59" i="64" s="1"/>
  <c r="AA60" i="64" a="1"/>
  <c r="AA60" i="64" s="1"/>
  <c r="Z56" i="64"/>
  <c r="AA53" i="64" a="1"/>
  <c r="AA53" i="64" s="1"/>
  <c r="AA54" i="64" a="1"/>
  <c r="AA54" i="64" s="1"/>
  <c r="AA598" i="64" a="1"/>
  <c r="AA598" i="64" s="1"/>
  <c r="AA2395" i="64" a="1"/>
  <c r="AA2395" i="64" s="1"/>
  <c r="AA2421" i="64" a="1"/>
  <c r="AA2421" i="64" s="1"/>
  <c r="AA2472" i="64" a="1"/>
  <c r="AA2472" i="64" s="1"/>
  <c r="AA2446" i="64" a="1"/>
  <c r="AA2446" i="64" s="1"/>
  <c r="AA1642" i="64" a="1"/>
  <c r="AA1642" i="64" s="1"/>
  <c r="Z93" i="64"/>
  <c r="AA90" i="64" a="1"/>
  <c r="AA90" i="64" s="1"/>
  <c r="AA91" i="64" a="1"/>
  <c r="AA91" i="64" s="1"/>
  <c r="AA92" i="64" a="1"/>
  <c r="AA92" i="64" s="1"/>
  <c r="AA89" i="64" a="1"/>
  <c r="AA89" i="64" s="1"/>
  <c r="AA1587" i="64" a="1"/>
  <c r="AA1587" i="64" s="1"/>
  <c r="AA1588" i="64" s="1"/>
  <c r="AA389" i="64" a="1"/>
  <c r="AA389" i="64" s="1"/>
  <c r="AO1792" i="64"/>
  <c r="AO1794" i="64" s="1"/>
  <c r="AA2522" i="64" a="1"/>
  <c r="AA2522" i="64" s="1"/>
  <c r="AA1507" i="64" a="1"/>
  <c r="AA1507" i="64" s="1"/>
  <c r="Z1957" i="64"/>
  <c r="AA1954" i="64" s="1"/>
  <c r="AA1886" i="64" a="1"/>
  <c r="AA1886" i="64" s="1"/>
  <c r="AA1894" i="64" s="1"/>
  <c r="AA1923" i="64" a="1"/>
  <c r="AA1923" i="64" s="1"/>
  <c r="AA1665" i="64" a="1"/>
  <c r="AA1665" i="64" s="1"/>
  <c r="AA1673" i="64" a="1"/>
  <c r="AA1673" i="64" s="1"/>
  <c r="AA1667" i="64" a="1"/>
  <c r="AA1667" i="64" s="1"/>
  <c r="AA1214" i="64" a="1"/>
  <c r="AA1214" i="64" s="1"/>
  <c r="AA997" i="64" a="1"/>
  <c r="AA997" i="64" s="1"/>
  <c r="AA437" i="64" a="1"/>
  <c r="AA2186" i="64" a="1"/>
  <c r="AA2165" i="64" a="1"/>
  <c r="AA998" i="64" a="1"/>
  <c r="AA1643" i="64" a="1"/>
  <c r="AA698" i="64" a="1"/>
  <c r="AB2240" i="64" a="1"/>
  <c r="AA1215" i="64" a="1"/>
  <c r="BP1023" i="64" a="1"/>
  <c r="AA1666" i="64" a="1"/>
  <c r="AA599" i="64" a="1"/>
  <c r="AA1506" i="64" a="1"/>
  <c r="BQ1046" i="64"/>
  <c r="W621" i="64" a="1"/>
  <c r="AA2143" i="64" a="1"/>
  <c r="AA575" i="64" a="1"/>
  <c r="BQ772" i="64" a="1"/>
  <c r="AA1751" i="64" a="1"/>
  <c r="AA414" i="64" a="1"/>
  <c r="AB2206" i="64" a="1"/>
  <c r="BO1024" i="64" a="1"/>
  <c r="AA1750" i="64" a="1"/>
  <c r="BQ1021" i="64" a="1"/>
  <c r="BQ732" i="64" a="1"/>
  <c r="AA390" i="64" a="1"/>
  <c r="BQ1136" i="64" a="1"/>
  <c r="BQ973" i="64" l="1"/>
  <c r="BQ974" i="64" s="1"/>
  <c r="BQ976" i="64" s="1"/>
  <c r="BR971" i="64" a="1"/>
  <c r="BR971" i="64" s="1"/>
  <c r="BR972" i="64" a="1"/>
  <c r="BR972" i="64" s="1"/>
  <c r="BQ141" i="64"/>
  <c r="AH507" i="64"/>
  <c r="AG512" i="64"/>
  <c r="AG516" i="64"/>
  <c r="AG504" i="64"/>
  <c r="AH496" i="64"/>
  <c r="AH499" i="64" s="1"/>
  <c r="BR509" i="64" a="1"/>
  <c r="BR509" i="64" s="1"/>
  <c r="BR498" i="64" a="1"/>
  <c r="BR498" i="64" s="1"/>
  <c r="BR501" i="64" a="1"/>
  <c r="BR501" i="64" s="1"/>
  <c r="BR515" i="64" a="1"/>
  <c r="BR515" i="64" s="1"/>
  <c r="BL1814" i="64"/>
  <c r="BL1816" i="64" s="1"/>
  <c r="BQ126" i="64"/>
  <c r="BQ1136" i="64"/>
  <c r="BQ1138" i="64" s="1"/>
  <c r="BR111" i="64" a="1"/>
  <c r="BR111" i="64" s="1"/>
  <c r="BR1121" i="64" a="1"/>
  <c r="BR1121" i="64" s="1"/>
  <c r="BQ122" i="64"/>
  <c r="BQ137" i="64"/>
  <c r="BQ123" i="64"/>
  <c r="BQ138" i="64"/>
  <c r="BL145" i="64"/>
  <c r="BQ139" i="64"/>
  <c r="BQ140" i="64"/>
  <c r="BP127" i="64"/>
  <c r="BQ124" i="64"/>
  <c r="BQ125" i="64"/>
  <c r="BR131" i="64" a="1"/>
  <c r="BR131" i="64" s="1"/>
  <c r="BR134" i="64" a="1"/>
  <c r="BR134" i="64" s="1"/>
  <c r="BR117" i="64" a="1"/>
  <c r="BR117" i="64" s="1"/>
  <c r="BR116" i="64" a="1"/>
  <c r="BR116" i="64" s="1"/>
  <c r="BR133" i="64" a="1"/>
  <c r="BR133" i="64" s="1"/>
  <c r="BR119" i="64" a="1"/>
  <c r="BR119" i="64" s="1"/>
  <c r="BR118" i="64" a="1"/>
  <c r="BR118" i="64" s="1"/>
  <c r="BR130" i="64" a="1"/>
  <c r="BR130" i="64" s="1"/>
  <c r="BR132" i="64" a="1"/>
  <c r="BR132" i="64" s="1"/>
  <c r="BR115" i="64" a="1"/>
  <c r="BR115" i="64" s="1"/>
  <c r="BN142" i="64"/>
  <c r="BM144" i="64"/>
  <c r="BM145" i="64" s="1"/>
  <c r="BR346" i="64" a="1"/>
  <c r="BR346" i="64" s="1"/>
  <c r="BT347" i="64" s="1"/>
  <c r="BR109" i="64" a="1"/>
  <c r="BR109" i="64" s="1"/>
  <c r="BR108" i="64" a="1"/>
  <c r="BR108" i="64" s="1"/>
  <c r="BR107" i="64" a="1"/>
  <c r="BR107" i="64" s="1"/>
  <c r="BR110" i="64" a="1"/>
  <c r="BR110" i="64" s="1"/>
  <c r="BQ112" i="64"/>
  <c r="BR1045" i="64" a="1"/>
  <c r="BR1045" i="64" s="1"/>
  <c r="U1925" i="64"/>
  <c r="V1922" i="64" s="1"/>
  <c r="V1925" i="64" s="1"/>
  <c r="W1922" i="64" s="1"/>
  <c r="T1888" i="64"/>
  <c r="U1895" i="64" a="1"/>
  <c r="U1895" i="64" s="1"/>
  <c r="BO842" i="64"/>
  <c r="BQ839" i="64"/>
  <c r="BQ835" i="64"/>
  <c r="BP840" i="64"/>
  <c r="BQ836" i="64"/>
  <c r="BQ838" i="64"/>
  <c r="BR831" i="64" a="1"/>
  <c r="BR831" i="64" s="1"/>
  <c r="BR832" i="64" a="1"/>
  <c r="BR832" i="64" s="1"/>
  <c r="BR828" i="64" a="1"/>
  <c r="BR828" i="64" s="1"/>
  <c r="BR829" i="64" a="1"/>
  <c r="BR829" i="64" s="1"/>
  <c r="BR830" i="64" a="1"/>
  <c r="BR830" i="64" s="1"/>
  <c r="BQ837" i="64"/>
  <c r="BQ820" i="64"/>
  <c r="BP825" i="64"/>
  <c r="BQ824" i="64"/>
  <c r="BQ823" i="64"/>
  <c r="BQ822" i="64"/>
  <c r="BQ821" i="64"/>
  <c r="BR813" i="64" a="1"/>
  <c r="BR813" i="64" s="1"/>
  <c r="BR817" i="64" a="1"/>
  <c r="BR817" i="64" s="1"/>
  <c r="BR797" i="64" a="1"/>
  <c r="BR797" i="64" s="1"/>
  <c r="BR805" i="64" s="1"/>
  <c r="BR798" i="64" a="1"/>
  <c r="BR798" i="64" s="1"/>
  <c r="BR806" i="64" s="1"/>
  <c r="BR814" i="64" a="1"/>
  <c r="BR814" i="64" s="1"/>
  <c r="BR799" i="64" a="1"/>
  <c r="BR799" i="64" s="1"/>
  <c r="BR807" i="64" s="1"/>
  <c r="BR800" i="64" a="1"/>
  <c r="BR800" i="64" s="1"/>
  <c r="BR808" i="64" s="1"/>
  <c r="BR801" i="64" a="1"/>
  <c r="BR801" i="64" s="1"/>
  <c r="BR809" i="64" s="1"/>
  <c r="BR815" i="64" a="1"/>
  <c r="BR815" i="64" s="1"/>
  <c r="BR816" i="64" a="1"/>
  <c r="BR816" i="64" s="1"/>
  <c r="BR208" i="64" a="1"/>
  <c r="BR208" i="64" s="1"/>
  <c r="BR207" i="64" s="1"/>
  <c r="BR209" i="64" a="1"/>
  <c r="BR209" i="64" s="1"/>
  <c r="BQ210" i="64"/>
  <c r="BQ212" i="64" s="1"/>
  <c r="BP1023" i="64"/>
  <c r="BQ1021" i="64"/>
  <c r="BQ772" i="64"/>
  <c r="BQ774" i="64" s="1"/>
  <c r="BO1024" i="64"/>
  <c r="BR331" i="64" a="1"/>
  <c r="BR331" i="64" s="1"/>
  <c r="BR1020" i="64" a="1"/>
  <c r="BR1020" i="64" s="1"/>
  <c r="BR312" i="64" a="1"/>
  <c r="BR312" i="64" s="1"/>
  <c r="BR773" i="64" a="1"/>
  <c r="BR773" i="64" s="1"/>
  <c r="BR739" i="64" a="1"/>
  <c r="BR739" i="64" s="1"/>
  <c r="BR299" i="64" a="1"/>
  <c r="BR299" i="64" s="1"/>
  <c r="BP736" i="64"/>
  <c r="BQ732" i="64"/>
  <c r="BQ740" i="64" s="1"/>
  <c r="BR735" i="64" a="1"/>
  <c r="BR735" i="64" s="1"/>
  <c r="BR4" i="64"/>
  <c r="BR731" i="64" a="1"/>
  <c r="BR731" i="64" s="1"/>
  <c r="BS259" i="64"/>
  <c r="BS7" i="64"/>
  <c r="BR8" i="64" s="1"/>
  <c r="BM44" i="861"/>
  <c r="BM85" i="861" s="1"/>
  <c r="BL44" i="861"/>
  <c r="BL85" i="861" s="1"/>
  <c r="BS1" i="64"/>
  <c r="BT2" i="64"/>
  <c r="BS3" i="64"/>
  <c r="BS975" i="64" s="1" a="1"/>
  <c r="BS975" i="64" s="1"/>
  <c r="BR24" i="864"/>
  <c r="BR92" i="861" s="1"/>
  <c r="BV3" i="861"/>
  <c r="BU4" i="861"/>
  <c r="BU5" i="861" s="1"/>
  <c r="BU1" i="861"/>
  <c r="BU8" i="861"/>
  <c r="BR70" i="863" a="1"/>
  <c r="BR70" i="863" s="1"/>
  <c r="BR68" i="863" a="1"/>
  <c r="BR68" i="863" s="1"/>
  <c r="BR66" i="863" a="1"/>
  <c r="BR66" i="863" s="1"/>
  <c r="BR4" i="863"/>
  <c r="BR57" i="863"/>
  <c r="BQ30" i="861"/>
  <c r="BR43" i="863"/>
  <c r="BR42" i="863"/>
  <c r="BR21" i="863" s="1"/>
  <c r="BS56" i="863" a="1"/>
  <c r="BS56" i="863" s="1"/>
  <c r="BS54" i="863" a="1"/>
  <c r="BS54" i="863" s="1"/>
  <c r="BS38" i="863"/>
  <c r="BS55" i="863" a="1"/>
  <c r="BS55" i="863" s="1"/>
  <c r="BS52" i="863" a="1"/>
  <c r="BS52" i="863" s="1"/>
  <c r="BS39" i="863"/>
  <c r="BS53" i="863" a="1"/>
  <c r="BS53" i="863" s="1"/>
  <c r="BT2" i="863"/>
  <c r="BT40" i="863" s="1"/>
  <c r="BS41" i="863"/>
  <c r="BS3" i="863"/>
  <c r="BS1" i="863"/>
  <c r="BS22" i="864"/>
  <c r="BS21" i="864"/>
  <c r="BS20" i="864"/>
  <c r="BT2" i="864"/>
  <c r="BT23" i="864" s="1"/>
  <c r="BS1" i="864"/>
  <c r="BS3" i="864"/>
  <c r="AB263" i="64"/>
  <c r="AC277" i="64"/>
  <c r="AC260" i="64"/>
  <c r="AC278" i="64"/>
  <c r="AC279" i="64"/>
  <c r="AC261" i="64"/>
  <c r="AC262" i="64"/>
  <c r="AC280" i="64"/>
  <c r="AB281" i="64"/>
  <c r="BF1" i="860"/>
  <c r="BF7" i="860"/>
  <c r="BF3" i="860"/>
  <c r="BF4" i="860" s="1"/>
  <c r="BG2" i="860"/>
  <c r="AA698" i="64"/>
  <c r="AA708" i="64" s="1"/>
  <c r="AB702" i="64" a="1"/>
  <c r="AB702" i="64" s="1"/>
  <c r="AB697" i="64" a="1"/>
  <c r="AB697" i="64" s="1"/>
  <c r="Z2069" i="64"/>
  <c r="AA437" i="64"/>
  <c r="AB2052" i="64" a="1"/>
  <c r="AB2052" i="64" s="1"/>
  <c r="AB2053" i="64" a="1"/>
  <c r="AB2053" i="64" s="1"/>
  <c r="AB2054" i="64" a="1"/>
  <c r="AB2054" i="64" s="1"/>
  <c r="AB2058" i="64" a="1"/>
  <c r="AB2058" i="64" s="1"/>
  <c r="AB2057" i="64" a="1"/>
  <c r="AB2057" i="64" s="1"/>
  <c r="AB2059" i="64" a="1"/>
  <c r="AB2059" i="64" s="1"/>
  <c r="AB2060" i="64" a="1"/>
  <c r="AB2060" i="64" s="1"/>
  <c r="AB2056" i="64" a="1"/>
  <c r="AB2056" i="64" s="1"/>
  <c r="AB2055" i="64" a="1"/>
  <c r="AB2055" i="64" s="1"/>
  <c r="AA2061" i="64"/>
  <c r="AB435" i="64" a="1"/>
  <c r="AB435" i="64" s="1"/>
  <c r="AB413" i="64" a="1"/>
  <c r="AB413" i="64" s="1"/>
  <c r="AB436" i="64" a="1"/>
  <c r="AB436" i="64" s="1"/>
  <c r="DG2071" i="64"/>
  <c r="DH2069" i="64"/>
  <c r="AA414" i="64"/>
  <c r="AB2206" i="64"/>
  <c r="AB2240" i="64"/>
  <c r="CW190" i="64"/>
  <c r="CW193" i="64" s="1"/>
  <c r="CP1406" i="64"/>
  <c r="CQ1406" i="64"/>
  <c r="CR1404" i="64"/>
  <c r="CS1405" i="64"/>
  <c r="CT1405" i="64" s="1"/>
  <c r="CU1405" i="64" s="1"/>
  <c r="CV1405" i="64" s="1"/>
  <c r="CS2422" i="64"/>
  <c r="CS2424" i="64" s="1"/>
  <c r="AA2165" i="64"/>
  <c r="AA2143" i="64"/>
  <c r="AB2498" i="64" a="1"/>
  <c r="AB2498" i="64" s="1"/>
  <c r="AB2144" i="64" a="1"/>
  <c r="AB2144" i="64" s="1"/>
  <c r="AB2164" i="64" a="1"/>
  <c r="AB2164" i="64" s="1"/>
  <c r="BL1857" i="64"/>
  <c r="BK1859" i="64"/>
  <c r="BL1836" i="64"/>
  <c r="BL1838" i="64" s="1"/>
  <c r="X1769" i="64"/>
  <c r="X1771" i="64" s="1"/>
  <c r="Y1760" i="64"/>
  <c r="Z1759" i="64"/>
  <c r="Z1768" i="64"/>
  <c r="Z1758" i="64"/>
  <c r="Z1767" i="64"/>
  <c r="AB1763" i="64" a="1"/>
  <c r="AB1763" i="64" s="1"/>
  <c r="AB1764" i="64" a="1"/>
  <c r="AB1764" i="64" s="1"/>
  <c r="AB1754" i="64" a="1"/>
  <c r="AB1754" i="64" s="1"/>
  <c r="AB1755" i="64" a="1"/>
  <c r="AB1755" i="64" s="1"/>
  <c r="AA1751" i="64"/>
  <c r="AA1750" i="64"/>
  <c r="AB1745" i="64" a="1"/>
  <c r="AB1745" i="64" s="1"/>
  <c r="AB1746" i="64" a="1"/>
  <c r="AB1746" i="64" s="1"/>
  <c r="AA2186" i="64"/>
  <c r="AB2185" i="64" a="1"/>
  <c r="AB2185" i="64" s="1"/>
  <c r="AB573" i="64" a="1"/>
  <c r="AB573" i="64" s="1"/>
  <c r="W621" i="64"/>
  <c r="AC1955" i="64"/>
  <c r="AC1956" i="64" s="1"/>
  <c r="X620" i="64" a="1"/>
  <c r="X620" i="64" s="1"/>
  <c r="AA1215" i="64"/>
  <c r="AA1506" i="64"/>
  <c r="AA1666" i="64"/>
  <c r="AA1643" i="64"/>
  <c r="AA998" i="64"/>
  <c r="AA390" i="64"/>
  <c r="AA599" i="64"/>
  <c r="AA575" i="64"/>
  <c r="AA1924" i="64"/>
  <c r="AA1959" i="64"/>
  <c r="Z62" i="64"/>
  <c r="AB568" i="64" a="1"/>
  <c r="AB568" i="64" s="1"/>
  <c r="AB75" i="64" a="1"/>
  <c r="AB75" i="64" s="1"/>
  <c r="AB412" i="64" a="1"/>
  <c r="AB412" i="64" s="1"/>
  <c r="AB55" i="64" a="1"/>
  <c r="AB55" i="64" s="1"/>
  <c r="AB60" i="64" a="1"/>
  <c r="AB60" i="64" s="1"/>
  <c r="AB59" i="64" a="1"/>
  <c r="AB59" i="64" s="1"/>
  <c r="AA56" i="64"/>
  <c r="AB53" i="64" a="1"/>
  <c r="AB53" i="64" s="1"/>
  <c r="AB54" i="64" a="1"/>
  <c r="AB54" i="64" s="1"/>
  <c r="AB598" i="64" a="1"/>
  <c r="AB598" i="64" s="1"/>
  <c r="AB2472" i="64" a="1"/>
  <c r="AB2472" i="64" s="1"/>
  <c r="AB2446" i="64" a="1"/>
  <c r="AB2446" i="64" s="1"/>
  <c r="AB2421" i="64" a="1"/>
  <c r="AB2421" i="64" s="1"/>
  <c r="AB2395" i="64" a="1"/>
  <c r="AB2395" i="64" s="1"/>
  <c r="AB1642" i="64" a="1"/>
  <c r="AB1642" i="64" s="1"/>
  <c r="AB90" i="64" a="1"/>
  <c r="AB90" i="64" s="1"/>
  <c r="AB89" i="64" a="1"/>
  <c r="AB89" i="64" s="1"/>
  <c r="AB91" i="64" a="1"/>
  <c r="AB91" i="64" s="1"/>
  <c r="AB92" i="64" a="1"/>
  <c r="AB92" i="64" s="1"/>
  <c r="AA93" i="64"/>
  <c r="AB1587" i="64" a="1"/>
  <c r="AB1587" i="64" s="1"/>
  <c r="AB1588" i="64" s="1"/>
  <c r="AB389" i="64" a="1"/>
  <c r="AB389" i="64" s="1"/>
  <c r="AP1792" i="64"/>
  <c r="AP1794" i="64" s="1"/>
  <c r="AB2522" i="64" a="1"/>
  <c r="AB2522" i="64" s="1"/>
  <c r="AB1507" i="64" a="1"/>
  <c r="AB1507" i="64" s="1"/>
  <c r="AA1957" i="64"/>
  <c r="AB1954" i="64" s="1"/>
  <c r="AB1886" i="64" a="1"/>
  <c r="AB1886" i="64" s="1"/>
  <c r="AB1894" i="64" s="1"/>
  <c r="AB1923" i="64" a="1"/>
  <c r="AB1923" i="64" s="1"/>
  <c r="AB1673" i="64" a="1"/>
  <c r="AB1673" i="64" s="1"/>
  <c r="AB1667" i="64" a="1"/>
  <c r="AB1667" i="64" s="1"/>
  <c r="AB1665" i="64" a="1"/>
  <c r="AB1665" i="64" s="1"/>
  <c r="AB1214" i="64" a="1"/>
  <c r="AB1214" i="64" s="1"/>
  <c r="AB997" i="64" a="1"/>
  <c r="AB997" i="64" s="1"/>
  <c r="BQ1023" i="64" a="1"/>
  <c r="AB1750" i="64" a="1"/>
  <c r="AB698" i="64" a="1"/>
  <c r="AC2240" i="64" a="1"/>
  <c r="AB998" i="64" a="1"/>
  <c r="AB1666" i="64" a="1"/>
  <c r="AB575" i="64" a="1"/>
  <c r="AB414" i="64" a="1"/>
  <c r="BR772" i="64" a="1"/>
  <c r="AB437" i="64" a="1"/>
  <c r="AB599" i="64" a="1"/>
  <c r="AB1643" i="64" a="1"/>
  <c r="AB1751" i="64" a="1"/>
  <c r="BR1136" i="64" a="1"/>
  <c r="AB2165" i="64" a="1"/>
  <c r="BR1021" i="64" a="1"/>
  <c r="AB2143" i="64" a="1"/>
  <c r="BR732" i="64" a="1"/>
  <c r="AC2206" i="64" a="1"/>
  <c r="AB2186" i="64" a="1"/>
  <c r="BP1024" i="64" a="1"/>
  <c r="BR1046" i="64"/>
  <c r="AB1215" i="64" a="1"/>
  <c r="AB1506" i="64" a="1"/>
  <c r="X621" i="64" a="1"/>
  <c r="AB390" i="64" a="1"/>
  <c r="BR973" i="64" l="1"/>
  <c r="BR974" i="64" s="1"/>
  <c r="BR976" i="64" s="1"/>
  <c r="BS971" i="64" a="1"/>
  <c r="BS971" i="64" s="1"/>
  <c r="BS972" i="64" a="1"/>
  <c r="BS972" i="64" s="1"/>
  <c r="AH508" i="64"/>
  <c r="BS509" i="64" a="1"/>
  <c r="BS509" i="64" s="1"/>
  <c r="BS498" i="64" a="1"/>
  <c r="BS498" i="64" s="1"/>
  <c r="BS515" i="64" a="1"/>
  <c r="BS515" i="64" s="1"/>
  <c r="BS501" i="64" a="1"/>
  <c r="BS501" i="64" s="1"/>
  <c r="BM1814" i="64"/>
  <c r="BM1816" i="64" s="1"/>
  <c r="BR126" i="64"/>
  <c r="BR141" i="64"/>
  <c r="BR1136" i="64"/>
  <c r="BR1138" i="64" s="1"/>
  <c r="BS111" i="64" a="1"/>
  <c r="BS111" i="64" s="1"/>
  <c r="BS1121" i="64" a="1"/>
  <c r="BS1121" i="64" s="1"/>
  <c r="BR137" i="64"/>
  <c r="BQ127" i="64"/>
  <c r="BR125" i="64"/>
  <c r="BR140" i="64"/>
  <c r="BR123" i="64"/>
  <c r="BR138" i="64"/>
  <c r="BR124" i="64"/>
  <c r="BR139" i="64"/>
  <c r="BR122" i="64"/>
  <c r="BN144" i="64"/>
  <c r="BS134" i="64" a="1"/>
  <c r="BS134" i="64" s="1"/>
  <c r="BS117" i="64" a="1"/>
  <c r="BS117" i="64" s="1"/>
  <c r="BS133" i="64" a="1"/>
  <c r="BS133" i="64" s="1"/>
  <c r="BS116" i="64" a="1"/>
  <c r="BS116" i="64" s="1"/>
  <c r="BS118" i="64" a="1"/>
  <c r="BS118" i="64" s="1"/>
  <c r="BS119" i="64" a="1"/>
  <c r="BS119" i="64" s="1"/>
  <c r="BS130" i="64" a="1"/>
  <c r="BS130" i="64" s="1"/>
  <c r="BS132" i="64" a="1"/>
  <c r="BS132" i="64" s="1"/>
  <c r="BS131" i="64" a="1"/>
  <c r="BS131" i="64" s="1"/>
  <c r="BS115" i="64" a="1"/>
  <c r="BS115" i="64" s="1"/>
  <c r="BS346" i="64" a="1"/>
  <c r="BS346" i="64" s="1"/>
  <c r="BU347" i="64" s="1"/>
  <c r="BS109" i="64" a="1"/>
  <c r="BS109" i="64" s="1"/>
  <c r="BS108" i="64" a="1"/>
  <c r="BS108" i="64" s="1"/>
  <c r="BS107" i="64" a="1"/>
  <c r="BS107" i="64" s="1"/>
  <c r="BS110" i="64" a="1"/>
  <c r="BS110" i="64" s="1"/>
  <c r="BR112" i="64"/>
  <c r="BS1045" i="64" a="1"/>
  <c r="BS1045" i="64" s="1"/>
  <c r="V1927" i="64"/>
  <c r="T1889" i="64"/>
  <c r="U1885" i="64" s="1"/>
  <c r="U1891" i="64" s="1"/>
  <c r="U1888" i="64" s="1"/>
  <c r="U1889" i="64" s="1"/>
  <c r="BO843" i="64"/>
  <c r="BP842" i="64"/>
  <c r="BP843" i="64" s="1"/>
  <c r="BR839" i="64"/>
  <c r="BQ840" i="64"/>
  <c r="BR835" i="64"/>
  <c r="BR838" i="64"/>
  <c r="BR837" i="64"/>
  <c r="BS831" i="64" a="1"/>
  <c r="BS831" i="64" s="1"/>
  <c r="BS832" i="64" a="1"/>
  <c r="BS832" i="64" s="1"/>
  <c r="BS828" i="64" a="1"/>
  <c r="BS828" i="64" s="1"/>
  <c r="BS829" i="64" a="1"/>
  <c r="BS829" i="64" s="1"/>
  <c r="BS830" i="64" a="1"/>
  <c r="BS830" i="64" s="1"/>
  <c r="BR836" i="64"/>
  <c r="BR820" i="64"/>
  <c r="BR824" i="64"/>
  <c r="BQ825" i="64"/>
  <c r="BR823" i="64"/>
  <c r="BR822" i="64"/>
  <c r="BS816" i="64" a="1"/>
  <c r="BS816" i="64" s="1"/>
  <c r="BS813" i="64" a="1"/>
  <c r="BS813" i="64" s="1"/>
  <c r="BS817" i="64" a="1"/>
  <c r="BS817" i="64" s="1"/>
  <c r="BS797" i="64" a="1"/>
  <c r="BS797" i="64" s="1"/>
  <c r="BS805" i="64" s="1"/>
  <c r="BS798" i="64" a="1"/>
  <c r="BS798" i="64" s="1"/>
  <c r="BS806" i="64" s="1"/>
  <c r="BS814" i="64" a="1"/>
  <c r="BS814" i="64" s="1"/>
  <c r="BS799" i="64" a="1"/>
  <c r="BS799" i="64" s="1"/>
  <c r="BS807" i="64" s="1"/>
  <c r="BS800" i="64" a="1"/>
  <c r="BS800" i="64" s="1"/>
  <c r="BS808" i="64" s="1"/>
  <c r="BS801" i="64" a="1"/>
  <c r="BS801" i="64" s="1"/>
  <c r="BS809" i="64" s="1"/>
  <c r="BS815" i="64" a="1"/>
  <c r="BS815" i="64" s="1"/>
  <c r="BR821" i="64"/>
  <c r="BR210" i="64"/>
  <c r="BR212" i="64" s="1"/>
  <c r="BS208" i="64" a="1"/>
  <c r="BS208" i="64" s="1"/>
  <c r="BS207" i="64" s="1"/>
  <c r="BS209" i="64" a="1"/>
  <c r="BS209" i="64" s="1"/>
  <c r="BP1024" i="64"/>
  <c r="BR1021" i="64"/>
  <c r="BR772" i="64"/>
  <c r="BR774" i="64" s="1"/>
  <c r="BQ1023" i="64"/>
  <c r="BS331" i="64" a="1"/>
  <c r="BS331" i="64" s="1"/>
  <c r="BS1020" i="64" a="1"/>
  <c r="BS1020" i="64" s="1"/>
  <c r="BS312" i="64" a="1"/>
  <c r="BS312" i="64" s="1"/>
  <c r="BS773" i="64" a="1"/>
  <c r="BS773" i="64" s="1"/>
  <c r="BS739" i="64" a="1"/>
  <c r="BS739" i="64" s="1"/>
  <c r="BS299" i="64" a="1"/>
  <c r="BS299" i="64" s="1"/>
  <c r="BQ736" i="64"/>
  <c r="BR732" i="64"/>
  <c r="BR740" i="64" s="1"/>
  <c r="BS735" i="64" a="1"/>
  <c r="BS735" i="64" s="1"/>
  <c r="BS4" i="64"/>
  <c r="BS731" i="64" a="1"/>
  <c r="BS731" i="64" s="1"/>
  <c r="BS4" i="864"/>
  <c r="BT259" i="64"/>
  <c r="BT7" i="64"/>
  <c r="BS8" i="64" s="1"/>
  <c r="BT1" i="64"/>
  <c r="BU2" i="64"/>
  <c r="BT3" i="64"/>
  <c r="BT975" i="64" s="1" a="1"/>
  <c r="BT975" i="64" s="1"/>
  <c r="BT21" i="864"/>
  <c r="BT22" i="864"/>
  <c r="BT20" i="864"/>
  <c r="BU2" i="864"/>
  <c r="BU23" i="864" s="1"/>
  <c r="BT1" i="864"/>
  <c r="BT3" i="864"/>
  <c r="BT4" i="864" s="1"/>
  <c r="BT56" i="863" a="1"/>
  <c r="BT56" i="863" s="1"/>
  <c r="BT54" i="863" a="1"/>
  <c r="BT54" i="863" s="1"/>
  <c r="BT55" i="863" a="1"/>
  <c r="BT55" i="863" s="1"/>
  <c r="BT52" i="863" a="1"/>
  <c r="BT52" i="863" s="1"/>
  <c r="BT39" i="863"/>
  <c r="BT53" i="863" a="1"/>
  <c r="BT53" i="863" s="1"/>
  <c r="BT41" i="863"/>
  <c r="BT3" i="863"/>
  <c r="BT1" i="863"/>
  <c r="BT38" i="863"/>
  <c r="BU2" i="863"/>
  <c r="BU40" i="863" s="1"/>
  <c r="BS57" i="863"/>
  <c r="BR30" i="861"/>
  <c r="BS43" i="863"/>
  <c r="BS42" i="863"/>
  <c r="BS21" i="863" s="1"/>
  <c r="BS24" i="864"/>
  <c r="BS92" i="861" s="1"/>
  <c r="BS68" i="863" a="1"/>
  <c r="BS68" i="863" s="1"/>
  <c r="BS70" i="863" a="1"/>
  <c r="BS70" i="863" s="1"/>
  <c r="BS66" i="863" a="1"/>
  <c r="BS66" i="863" s="1"/>
  <c r="BS4" i="863"/>
  <c r="BV1" i="861"/>
  <c r="BV8" i="861"/>
  <c r="BW3" i="861"/>
  <c r="BV4" i="861"/>
  <c r="BV5" i="861" s="1"/>
  <c r="AC263" i="64"/>
  <c r="AD277" i="64"/>
  <c r="AD278" i="64"/>
  <c r="AD260" i="64"/>
  <c r="AD279" i="64"/>
  <c r="AD261" i="64"/>
  <c r="AD262" i="64"/>
  <c r="AD280" i="64"/>
  <c r="AC281" i="64"/>
  <c r="BG1" i="860"/>
  <c r="BG7" i="860"/>
  <c r="BG3" i="860"/>
  <c r="BG4" i="860" s="1"/>
  <c r="BH2" i="860"/>
  <c r="AB698" i="64"/>
  <c r="AB708" i="64" s="1"/>
  <c r="AC702" i="64" a="1"/>
  <c r="AC702" i="64" s="1"/>
  <c r="AC697" i="64" a="1"/>
  <c r="AC697" i="64" s="1"/>
  <c r="AB437" i="64"/>
  <c r="AA2069" i="64"/>
  <c r="AC2052" i="64" a="1"/>
  <c r="AC2052" i="64" s="1"/>
  <c r="AC2053" i="64" a="1"/>
  <c r="AC2053" i="64" s="1"/>
  <c r="AC2054" i="64" a="1"/>
  <c r="AC2054" i="64" s="1"/>
  <c r="AC2055" i="64" a="1"/>
  <c r="AC2055" i="64" s="1"/>
  <c r="AC2056" i="64" a="1"/>
  <c r="AC2056" i="64" s="1"/>
  <c r="AC2057" i="64" a="1"/>
  <c r="AC2057" i="64" s="1"/>
  <c r="AC2059" i="64" a="1"/>
  <c r="AC2059" i="64" s="1"/>
  <c r="AC2060" i="64" a="1"/>
  <c r="AC2060" i="64" s="1"/>
  <c r="AC2058" i="64" a="1"/>
  <c r="AC2058" i="64" s="1"/>
  <c r="AB2061" i="64"/>
  <c r="DH2071" i="64"/>
  <c r="DI2069" i="64"/>
  <c r="AC413" i="64" a="1"/>
  <c r="AC413" i="64" s="1"/>
  <c r="AC436" i="64" a="1"/>
  <c r="AC436" i="64" s="1"/>
  <c r="AC435" i="64" a="1"/>
  <c r="AC435" i="64" s="1"/>
  <c r="AB414" i="64"/>
  <c r="AC2240" i="64"/>
  <c r="AC2206" i="64"/>
  <c r="CX190" i="64"/>
  <c r="CX193" i="64" s="1"/>
  <c r="CW1405" i="64"/>
  <c r="CX1405" i="64" s="1"/>
  <c r="CY1405" i="64" s="1"/>
  <c r="CZ1405" i="64" s="1"/>
  <c r="CR1406" i="64"/>
  <c r="CS1404" i="64"/>
  <c r="CT2422" i="64"/>
  <c r="CT2424" i="64" s="1"/>
  <c r="AB2165" i="64"/>
  <c r="AB2143" i="64"/>
  <c r="AC2498" i="64" a="1"/>
  <c r="AC2498" i="64" s="1"/>
  <c r="AC2144" i="64" a="1"/>
  <c r="AC2144" i="64" s="1"/>
  <c r="AC2164" i="64" a="1"/>
  <c r="AC2164" i="64" s="1"/>
  <c r="BL1859" i="64"/>
  <c r="BM1857" i="64"/>
  <c r="BM1836" i="64"/>
  <c r="BM1838" i="64" s="1"/>
  <c r="Z1760" i="64"/>
  <c r="X1772" i="64"/>
  <c r="Y1769" i="64"/>
  <c r="Y1771" i="64" s="1"/>
  <c r="Y1772" i="64" s="1"/>
  <c r="Z1769" i="64"/>
  <c r="AA1758" i="64"/>
  <c r="AA1767" i="64"/>
  <c r="AA1759" i="64"/>
  <c r="AA1768" i="64"/>
  <c r="AC1764" i="64" a="1"/>
  <c r="AC1764" i="64" s="1"/>
  <c r="AC1763" i="64" a="1"/>
  <c r="AC1763" i="64" s="1"/>
  <c r="AC1754" i="64" a="1"/>
  <c r="AC1754" i="64" s="1"/>
  <c r="AC1755" i="64" a="1"/>
  <c r="AC1755" i="64" s="1"/>
  <c r="AB1751" i="64"/>
  <c r="AB1750" i="64"/>
  <c r="AC1745" i="64" a="1"/>
  <c r="AC1745" i="64" s="1"/>
  <c r="AC1746" i="64" a="1"/>
  <c r="AC1746" i="64" s="1"/>
  <c r="AB2186" i="64"/>
  <c r="AC2185" i="64" a="1"/>
  <c r="AC2185" i="64" s="1"/>
  <c r="AC573" i="64" a="1"/>
  <c r="AC573" i="64" s="1"/>
  <c r="X621" i="64"/>
  <c r="AD1955" i="64"/>
  <c r="AD1956" i="64" s="1"/>
  <c r="Y620" i="64" a="1"/>
  <c r="Y620" i="64" s="1"/>
  <c r="W1925" i="64"/>
  <c r="X1922" i="64" s="1"/>
  <c r="W1927" i="64"/>
  <c r="AB1215" i="64"/>
  <c r="AB1506" i="64"/>
  <c r="AB1666" i="64"/>
  <c r="AB1643" i="64"/>
  <c r="AB998" i="64"/>
  <c r="AB390" i="64"/>
  <c r="AB599" i="64"/>
  <c r="AB575" i="64"/>
  <c r="AB1959" i="64"/>
  <c r="AB1924" i="64"/>
  <c r="AA62" i="64"/>
  <c r="AC568" i="64" a="1"/>
  <c r="AC568" i="64" s="1"/>
  <c r="AC75" i="64" a="1"/>
  <c r="AC75" i="64" s="1"/>
  <c r="AC412" i="64" a="1"/>
  <c r="AC412" i="64" s="1"/>
  <c r="AC55" i="64" a="1"/>
  <c r="AC55" i="64" s="1"/>
  <c r="AC60" i="64" a="1"/>
  <c r="AC60" i="64" s="1"/>
  <c r="AC59" i="64" a="1"/>
  <c r="AC59" i="64" s="1"/>
  <c r="AB56" i="64"/>
  <c r="AC53" i="64" a="1"/>
  <c r="AC53" i="64" s="1"/>
  <c r="AC54" i="64" a="1"/>
  <c r="AC54" i="64" s="1"/>
  <c r="AC598" i="64" a="1"/>
  <c r="AC598" i="64" s="1"/>
  <c r="AC2395" i="64" a="1"/>
  <c r="AC2395" i="64" s="1"/>
  <c r="AC2472" i="64" a="1"/>
  <c r="AC2472" i="64" s="1"/>
  <c r="AC2446" i="64" a="1"/>
  <c r="AC2446" i="64" s="1"/>
  <c r="AC2421" i="64" a="1"/>
  <c r="AC2421" i="64" s="1"/>
  <c r="AC1642" i="64" a="1"/>
  <c r="AC1642" i="64" s="1"/>
  <c r="AB93" i="64"/>
  <c r="AC89" i="64" a="1"/>
  <c r="AC89" i="64" s="1"/>
  <c r="AC90" i="64" a="1"/>
  <c r="AC90" i="64" s="1"/>
  <c r="AC91" i="64" a="1"/>
  <c r="AC91" i="64" s="1"/>
  <c r="AC92" i="64" a="1"/>
  <c r="AC92" i="64" s="1"/>
  <c r="AC1587" i="64" a="1"/>
  <c r="AC1587" i="64" s="1"/>
  <c r="AC1588" i="64" s="1"/>
  <c r="AC389" i="64" a="1"/>
  <c r="AC389" i="64" s="1"/>
  <c r="AQ1792" i="64"/>
  <c r="AQ1794" i="64" s="1"/>
  <c r="AC2522" i="64" a="1"/>
  <c r="AC2522" i="64" s="1"/>
  <c r="AC1507" i="64" a="1"/>
  <c r="AC1507" i="64" s="1"/>
  <c r="AB1957" i="64"/>
  <c r="AC1954" i="64" s="1"/>
  <c r="AC1886" i="64" a="1"/>
  <c r="AC1886" i="64" s="1"/>
  <c r="AC1894" i="64" s="1"/>
  <c r="AC1923" i="64" a="1"/>
  <c r="AC1923" i="64" s="1"/>
  <c r="AC1673" i="64" a="1"/>
  <c r="AC1673" i="64" s="1"/>
  <c r="AC1667" i="64" a="1"/>
  <c r="AC1667" i="64" s="1"/>
  <c r="AC1665" i="64" a="1"/>
  <c r="AC1665" i="64" s="1"/>
  <c r="AC1214" i="64" a="1"/>
  <c r="AC1214" i="64" s="1"/>
  <c r="AC997" i="64" a="1"/>
  <c r="AC997" i="64" s="1"/>
  <c r="BS1136" i="64" a="1"/>
  <c r="AC437" i="64" a="1"/>
  <c r="BS1021" i="64" a="1"/>
  <c r="AC1750" i="64" a="1"/>
  <c r="AD2240" i="64" a="1"/>
  <c r="AC1215" i="64" a="1"/>
  <c r="AC2143" i="64" a="1"/>
  <c r="AC2186" i="64" a="1"/>
  <c r="Y621" i="64" a="1"/>
  <c r="AC1666" i="64" a="1"/>
  <c r="BS732" i="64" a="1"/>
  <c r="BS1046" i="64"/>
  <c r="AD2206" i="64" a="1"/>
  <c r="AC1643" i="64" a="1"/>
  <c r="AC599" i="64" a="1"/>
  <c r="AC698" i="64" a="1"/>
  <c r="AC575" i="64" a="1"/>
  <c r="BR1023" i="64" a="1"/>
  <c r="BQ1024" i="64" a="1"/>
  <c r="AC414" i="64" a="1"/>
  <c r="BS772" i="64" a="1"/>
  <c r="AC2165" i="64" a="1"/>
  <c r="AC998" i="64" a="1"/>
  <c r="AC1506" i="64" a="1"/>
  <c r="AC1751" i="64" a="1"/>
  <c r="AC390" i="64" a="1"/>
  <c r="BS973" i="64" l="1"/>
  <c r="BS974" i="64" s="1"/>
  <c r="BS976" i="64" s="1"/>
  <c r="BT971" i="64" a="1"/>
  <c r="BT971" i="64" s="1"/>
  <c r="BT972" i="64" a="1"/>
  <c r="BT972" i="64" s="1"/>
  <c r="AH510" i="64"/>
  <c r="BT509" i="64" a="1"/>
  <c r="BT509" i="64" s="1"/>
  <c r="BT498" i="64" a="1"/>
  <c r="BT498" i="64" s="1"/>
  <c r="BT515" i="64" a="1"/>
  <c r="BT515" i="64" s="1"/>
  <c r="BT501" i="64" a="1"/>
  <c r="BT501" i="64" s="1"/>
  <c r="BN1814" i="64"/>
  <c r="BN1816" i="64" s="1"/>
  <c r="BS126" i="64"/>
  <c r="BS141" i="64"/>
  <c r="BS1136" i="64"/>
  <c r="BS1138" i="64" s="1"/>
  <c r="BT111" i="64" a="1"/>
  <c r="BT111" i="64" s="1"/>
  <c r="BT1121" i="64" a="1"/>
  <c r="BT1121" i="64" s="1"/>
  <c r="BS125" i="64"/>
  <c r="BS140" i="64"/>
  <c r="BS137" i="64"/>
  <c r="BS123" i="64"/>
  <c r="BS138" i="64"/>
  <c r="BS124" i="64"/>
  <c r="BS139" i="64"/>
  <c r="BN145" i="64"/>
  <c r="BR127" i="64"/>
  <c r="BS122" i="64"/>
  <c r="BT134" i="64" a="1"/>
  <c r="BT134" i="64" s="1"/>
  <c r="BT133" i="64" a="1"/>
  <c r="BT133" i="64" s="1"/>
  <c r="BT118" i="64" a="1"/>
  <c r="BT118" i="64" s="1"/>
  <c r="BT116" i="64" a="1"/>
  <c r="BT116" i="64" s="1"/>
  <c r="BT119" i="64" a="1"/>
  <c r="BT119" i="64" s="1"/>
  <c r="BT130" i="64" a="1"/>
  <c r="BT130" i="64" s="1"/>
  <c r="BT132" i="64" a="1"/>
  <c r="BT132" i="64" s="1"/>
  <c r="BT131" i="64" a="1"/>
  <c r="BT131" i="64" s="1"/>
  <c r="BT115" i="64" a="1"/>
  <c r="BT115" i="64" s="1"/>
  <c r="BT117" i="64" a="1"/>
  <c r="BT117" i="64" s="1"/>
  <c r="BO142" i="64"/>
  <c r="BP142" i="64"/>
  <c r="BS112" i="64"/>
  <c r="BT346" i="64" a="1"/>
  <c r="BT346" i="64" s="1"/>
  <c r="BV347" i="64" s="1"/>
  <c r="BT108" i="64" a="1"/>
  <c r="BT108" i="64" s="1"/>
  <c r="BT107" i="64" a="1"/>
  <c r="BT107" i="64" s="1"/>
  <c r="BT109" i="64" a="1"/>
  <c r="BT109" i="64" s="1"/>
  <c r="BT110" i="64" a="1"/>
  <c r="BT110" i="64" s="1"/>
  <c r="BT1045" i="64" a="1"/>
  <c r="BT1045" i="64" s="1"/>
  <c r="V1885" i="64"/>
  <c r="V1891" i="64" s="1"/>
  <c r="V1895" i="64" a="1"/>
  <c r="V1895" i="64" s="1"/>
  <c r="BQ842" i="64"/>
  <c r="BS838" i="64"/>
  <c r="BS839" i="64"/>
  <c r="BS835" i="64"/>
  <c r="BR840" i="64"/>
  <c r="BS837" i="64"/>
  <c r="BT831" i="64" a="1"/>
  <c r="BT831" i="64" s="1"/>
  <c r="BT832" i="64" a="1"/>
  <c r="BT832" i="64" s="1"/>
  <c r="BT828" i="64" a="1"/>
  <c r="BT828" i="64" s="1"/>
  <c r="BT829" i="64" a="1"/>
  <c r="BT829" i="64" s="1"/>
  <c r="BT830" i="64" a="1"/>
  <c r="BT830" i="64" s="1"/>
  <c r="BS836" i="64"/>
  <c r="BS820" i="64"/>
  <c r="BR825" i="64"/>
  <c r="BS824" i="64"/>
  <c r="BS823" i="64"/>
  <c r="BS821" i="64"/>
  <c r="BS822" i="64"/>
  <c r="BT816" i="64" a="1"/>
  <c r="BT816" i="64" s="1"/>
  <c r="BT817" i="64" a="1"/>
  <c r="BT817" i="64" s="1"/>
  <c r="BT797" i="64" a="1"/>
  <c r="BT797" i="64" s="1"/>
  <c r="BT805" i="64" s="1"/>
  <c r="BT798" i="64" a="1"/>
  <c r="BT798" i="64" s="1"/>
  <c r="BT806" i="64" s="1"/>
  <c r="BT813" i="64" a="1"/>
  <c r="BT813" i="64" s="1"/>
  <c r="BT814" i="64" a="1"/>
  <c r="BT814" i="64" s="1"/>
  <c r="BT799" i="64" a="1"/>
  <c r="BT799" i="64" s="1"/>
  <c r="BT807" i="64" s="1"/>
  <c r="BT800" i="64" a="1"/>
  <c r="BT800" i="64" s="1"/>
  <c r="BT801" i="64" a="1"/>
  <c r="BT801" i="64" s="1"/>
  <c r="BT809" i="64" s="1"/>
  <c r="BT815" i="64" a="1"/>
  <c r="BT815" i="64" s="1"/>
  <c r="BT208" i="64" a="1"/>
  <c r="BT208" i="64" s="1"/>
  <c r="BT207" i="64" s="1"/>
  <c r="BT209" i="64" a="1"/>
  <c r="BT209" i="64" s="1"/>
  <c r="BS210" i="64"/>
  <c r="BS212" i="64" s="1"/>
  <c r="BS1021" i="64"/>
  <c r="BQ1024" i="64"/>
  <c r="BS772" i="64"/>
  <c r="BS774" i="64" s="1"/>
  <c r="BR1023" i="64"/>
  <c r="BT331" i="64" a="1"/>
  <c r="BT331" i="64" s="1"/>
  <c r="BT1020" i="64" a="1"/>
  <c r="BT1020" i="64" s="1"/>
  <c r="BT312" i="64" a="1"/>
  <c r="BT312" i="64" s="1"/>
  <c r="BT773" i="64" a="1"/>
  <c r="BT773" i="64" s="1"/>
  <c r="BT739" i="64" a="1"/>
  <c r="BT739" i="64" s="1"/>
  <c r="BT299" i="64" a="1"/>
  <c r="BT299" i="64" s="1"/>
  <c r="BR736" i="64"/>
  <c r="BS732" i="64"/>
  <c r="BS740" i="64" s="1"/>
  <c r="BT735" i="64" a="1"/>
  <c r="BT735" i="64" s="1"/>
  <c r="BT4" i="64"/>
  <c r="BT731" i="64" a="1"/>
  <c r="BT731" i="64" s="1"/>
  <c r="BU259" i="64"/>
  <c r="BU7" i="64"/>
  <c r="BT8" i="64" s="1"/>
  <c r="BN44" i="861"/>
  <c r="BN85" i="861" s="1"/>
  <c r="BV2" i="64"/>
  <c r="BU1" i="64"/>
  <c r="BU3" i="64"/>
  <c r="BU975" i="64" s="1" a="1"/>
  <c r="BU975" i="64" s="1"/>
  <c r="BT24" i="864"/>
  <c r="BT92" i="861" s="1"/>
  <c r="BW8" i="861"/>
  <c r="BX3" i="861"/>
  <c r="BW4" i="861"/>
  <c r="BW5" i="861" s="1"/>
  <c r="BW1" i="861"/>
  <c r="BU22" i="864"/>
  <c r="BU21" i="864"/>
  <c r="BU20" i="864"/>
  <c r="BU1" i="864"/>
  <c r="BU3" i="864"/>
  <c r="BU4" i="864" s="1"/>
  <c r="BV2" i="864"/>
  <c r="BV23" i="864" s="1"/>
  <c r="BS30" i="861"/>
  <c r="BT57" i="863"/>
  <c r="BU56" i="863" a="1"/>
  <c r="BU56" i="863" s="1"/>
  <c r="BU55" i="863" a="1"/>
  <c r="BU55" i="863" s="1"/>
  <c r="BU53" i="863" a="1"/>
  <c r="BU53" i="863" s="1"/>
  <c r="BU52" i="863" a="1"/>
  <c r="BU52" i="863" s="1"/>
  <c r="BU54" i="863" a="1"/>
  <c r="BU54" i="863" s="1"/>
  <c r="BU41" i="863"/>
  <c r="BU39" i="863"/>
  <c r="BU38" i="863"/>
  <c r="BV2" i="863"/>
  <c r="BV40" i="863" s="1"/>
  <c r="BU3" i="863"/>
  <c r="BU1" i="863"/>
  <c r="BT43" i="863"/>
  <c r="BT42" i="863"/>
  <c r="BT21" i="863" s="1"/>
  <c r="BT68" i="863" a="1"/>
  <c r="BT68" i="863" s="1"/>
  <c r="BT70" i="863" a="1"/>
  <c r="BT70" i="863" s="1"/>
  <c r="BT66" i="863" a="1"/>
  <c r="BT66" i="863" s="1"/>
  <c r="BT4" i="863"/>
  <c r="AD263" i="64"/>
  <c r="AE277" i="64"/>
  <c r="AE260" i="64"/>
  <c r="AE278" i="64"/>
  <c r="AE279" i="64"/>
  <c r="AE261" i="64"/>
  <c r="AE262" i="64"/>
  <c r="AE280" i="64"/>
  <c r="AD281" i="64"/>
  <c r="BH7" i="860"/>
  <c r="BH3" i="860"/>
  <c r="BH4" i="860" s="1"/>
  <c r="BI2" i="860"/>
  <c r="BH1" i="860"/>
  <c r="AC698" i="64"/>
  <c r="AC708" i="64" s="1"/>
  <c r="AD702" i="64" a="1"/>
  <c r="AD702" i="64" s="1"/>
  <c r="AD697" i="64" a="1"/>
  <c r="AD697" i="64" s="1"/>
  <c r="AB2069" i="64"/>
  <c r="AC437" i="64"/>
  <c r="AD2052" i="64" a="1"/>
  <c r="AD2052" i="64" s="1"/>
  <c r="AD2053" i="64" a="1"/>
  <c r="AD2053" i="64" s="1"/>
  <c r="AD2054" i="64" a="1"/>
  <c r="AD2054" i="64" s="1"/>
  <c r="AD2055" i="64" a="1"/>
  <c r="AD2055" i="64" s="1"/>
  <c r="AD2056" i="64" a="1"/>
  <c r="AD2056" i="64" s="1"/>
  <c r="AD2057" i="64" a="1"/>
  <c r="AD2057" i="64" s="1"/>
  <c r="AD2059" i="64" a="1"/>
  <c r="AD2059" i="64" s="1"/>
  <c r="AD2060" i="64" a="1"/>
  <c r="AD2060" i="64" s="1"/>
  <c r="AD2058" i="64" a="1"/>
  <c r="AD2058" i="64" s="1"/>
  <c r="AC2061" i="64"/>
  <c r="AD413" i="64" a="1"/>
  <c r="AD413" i="64" s="1"/>
  <c r="AD435" i="64" a="1"/>
  <c r="AD435" i="64" s="1"/>
  <c r="AD436" i="64" a="1"/>
  <c r="AD436" i="64" s="1"/>
  <c r="DI2071" i="64"/>
  <c r="DJ2069" i="64"/>
  <c r="AC414" i="64"/>
  <c r="AD2240" i="64"/>
  <c r="AD2206" i="64"/>
  <c r="CY190" i="64"/>
  <c r="CY193" i="64" s="1"/>
  <c r="DA1405" i="64"/>
  <c r="DB1405" i="64" s="1"/>
  <c r="DC1405" i="64" s="1"/>
  <c r="DD1405" i="64" s="1"/>
  <c r="CS1406" i="64"/>
  <c r="CT1404" i="64"/>
  <c r="CU2422" i="64"/>
  <c r="CU2424" i="64" s="1"/>
  <c r="AC2165" i="64"/>
  <c r="AC2143" i="64"/>
  <c r="AD2498" i="64" a="1"/>
  <c r="AD2498" i="64" s="1"/>
  <c r="AD2144" i="64" a="1"/>
  <c r="AD2144" i="64" s="1"/>
  <c r="AD2164" i="64" a="1"/>
  <c r="AD2164" i="64" s="1"/>
  <c r="BN1857" i="64"/>
  <c r="BM1859" i="64"/>
  <c r="BN1836" i="64"/>
  <c r="BN1838" i="64" s="1"/>
  <c r="AA1760" i="64"/>
  <c r="Z1771" i="64"/>
  <c r="Z1772" i="64" s="1"/>
  <c r="AB1758" i="64"/>
  <c r="AB1767" i="64"/>
  <c r="AB1759" i="64"/>
  <c r="AB1768" i="64"/>
  <c r="AA1769" i="64"/>
  <c r="AD1764" i="64" a="1"/>
  <c r="AD1764" i="64" s="1"/>
  <c r="AD1763" i="64" a="1"/>
  <c r="AD1763" i="64" s="1"/>
  <c r="AD1754" i="64" a="1"/>
  <c r="AD1754" i="64" s="1"/>
  <c r="AD1755" i="64" a="1"/>
  <c r="AD1755" i="64" s="1"/>
  <c r="AC1751" i="64"/>
  <c r="AC1750" i="64"/>
  <c r="AD1745" i="64" a="1"/>
  <c r="AD1745" i="64" s="1"/>
  <c r="AD1746" i="64" a="1"/>
  <c r="AD1746" i="64" s="1"/>
  <c r="AC2186" i="64"/>
  <c r="AD2185" i="64" a="1"/>
  <c r="AD2185" i="64" s="1"/>
  <c r="AD573" i="64" a="1"/>
  <c r="AD573" i="64" s="1"/>
  <c r="Y621" i="64"/>
  <c r="Z620" i="64" a="1"/>
  <c r="Z620" i="64" s="1"/>
  <c r="AE1955" i="64"/>
  <c r="X1925" i="64"/>
  <c r="Y1922" i="64" s="1"/>
  <c r="X1927" i="64"/>
  <c r="AC1215" i="64"/>
  <c r="AC1666" i="64"/>
  <c r="AC1506" i="64"/>
  <c r="AC1643" i="64"/>
  <c r="AC998" i="64"/>
  <c r="AC390" i="64"/>
  <c r="AC575" i="64"/>
  <c r="AC599" i="64"/>
  <c r="AC1924" i="64"/>
  <c r="AC1959" i="64"/>
  <c r="AB62" i="64"/>
  <c r="AD568" i="64" a="1"/>
  <c r="AD568" i="64" s="1"/>
  <c r="AD75" i="64" a="1"/>
  <c r="AD75" i="64" s="1"/>
  <c r="AD412" i="64" a="1"/>
  <c r="AD412" i="64" s="1"/>
  <c r="AD55" i="64" a="1"/>
  <c r="AD55" i="64" s="1"/>
  <c r="AD60" i="64" a="1"/>
  <c r="AD60" i="64" s="1"/>
  <c r="AD59" i="64" a="1"/>
  <c r="AD59" i="64" s="1"/>
  <c r="AC56" i="64"/>
  <c r="AD54" i="64" a="1"/>
  <c r="AD54" i="64" s="1"/>
  <c r="AD53" i="64" a="1"/>
  <c r="AD53" i="64" s="1"/>
  <c r="AD598" i="64" a="1"/>
  <c r="AD598" i="64" s="1"/>
  <c r="AD2395" i="64" a="1"/>
  <c r="AD2395" i="64" s="1"/>
  <c r="AD2472" i="64" a="1"/>
  <c r="AD2472" i="64" s="1"/>
  <c r="AD2446" i="64" a="1"/>
  <c r="AD2446" i="64" s="1"/>
  <c r="AD2421" i="64" a="1"/>
  <c r="AD2421" i="64" s="1"/>
  <c r="AD1642" i="64" a="1"/>
  <c r="AD1642" i="64" s="1"/>
  <c r="AD91" i="64" a="1"/>
  <c r="AD91" i="64" s="1"/>
  <c r="AD92" i="64" a="1"/>
  <c r="AD92" i="64" s="1"/>
  <c r="AD89" i="64" a="1"/>
  <c r="AD89" i="64" s="1"/>
  <c r="AD90" i="64" a="1"/>
  <c r="AD90" i="64" s="1"/>
  <c r="AC93" i="64"/>
  <c r="AD1587" i="64" a="1"/>
  <c r="AD1587" i="64" s="1"/>
  <c r="AD1588" i="64" s="1"/>
  <c r="AD389" i="64" a="1"/>
  <c r="AD389" i="64" s="1"/>
  <c r="AR1792" i="64"/>
  <c r="AR1794" i="64" s="1"/>
  <c r="AD2522" i="64" a="1"/>
  <c r="AD2522" i="64" s="1"/>
  <c r="AD1507" i="64" a="1"/>
  <c r="AD1507" i="64" s="1"/>
  <c r="AC1957" i="64"/>
  <c r="AD1954" i="64" s="1"/>
  <c r="AD1886" i="64" a="1"/>
  <c r="AD1886" i="64" s="1"/>
  <c r="AD1894" i="64" s="1"/>
  <c r="AD1923" i="64" a="1"/>
  <c r="AD1923" i="64" s="1"/>
  <c r="AD1673" i="64" a="1"/>
  <c r="AD1673" i="64" s="1"/>
  <c r="AD1667" i="64" a="1"/>
  <c r="AD1667" i="64" s="1"/>
  <c r="AD1665" i="64" a="1"/>
  <c r="AD1665" i="64" s="1"/>
  <c r="AD1214" i="64" a="1"/>
  <c r="AD1214" i="64" s="1"/>
  <c r="AD997" i="64" a="1"/>
  <c r="AD997" i="64" s="1"/>
  <c r="AD414" i="64" a="1"/>
  <c r="AD575" i="64" a="1"/>
  <c r="BT732" i="64" a="1"/>
  <c r="BR1024" i="64" a="1"/>
  <c r="AD1215" i="64" a="1"/>
  <c r="AD2165" i="64" a="1"/>
  <c r="BT1021" i="64" a="1"/>
  <c r="BT1136" i="64" a="1"/>
  <c r="AD599" i="64" a="1"/>
  <c r="AD2186" i="64" a="1"/>
  <c r="BT772" i="64" a="1"/>
  <c r="AD437" i="64" a="1"/>
  <c r="Z621" i="64" a="1"/>
  <c r="AE2206" i="64" a="1"/>
  <c r="AD1643" i="64" a="1"/>
  <c r="AD698" i="64" a="1"/>
  <c r="BT1046" i="64"/>
  <c r="AD390" i="64" a="1"/>
  <c r="BS1023" i="64" a="1"/>
  <c r="AE2240" i="64" a="1"/>
  <c r="AD1666" i="64" a="1"/>
  <c r="AD2143" i="64" a="1"/>
  <c r="AD998" i="64" a="1"/>
  <c r="AD1751" i="64" a="1"/>
  <c r="AD1750" i="64" a="1"/>
  <c r="AD1506" i="64" a="1"/>
  <c r="BT973" i="64" l="1"/>
  <c r="BT974" i="64" s="1"/>
  <c r="BT976" i="64" s="1"/>
  <c r="BU971" i="64" a="1"/>
  <c r="BU971" i="64" s="1"/>
  <c r="BU972" i="64" a="1"/>
  <c r="BU972" i="64" s="1"/>
  <c r="AH500" i="64"/>
  <c r="AH502" i="64" s="1"/>
  <c r="AH503" i="64" s="1"/>
  <c r="AH511" i="64"/>
  <c r="BU509" i="64" a="1"/>
  <c r="BU509" i="64" s="1"/>
  <c r="BU498" i="64" a="1"/>
  <c r="BU498" i="64" s="1"/>
  <c r="BU515" i="64" a="1"/>
  <c r="BU515" i="64" s="1"/>
  <c r="BU501" i="64" a="1"/>
  <c r="BU501" i="64" s="1"/>
  <c r="BO1814" i="64"/>
  <c r="BO1816" i="64" s="1"/>
  <c r="BT126" i="64"/>
  <c r="BT141" i="64"/>
  <c r="BT1136" i="64"/>
  <c r="BT1138" i="64" s="1"/>
  <c r="BU111" i="64" a="1"/>
  <c r="BU111" i="64" s="1"/>
  <c r="BU1121" i="64" a="1"/>
  <c r="BU1121" i="64" s="1"/>
  <c r="BS127" i="64"/>
  <c r="BT124" i="64"/>
  <c r="BT139" i="64"/>
  <c r="BT122" i="64"/>
  <c r="BT137" i="64"/>
  <c r="BT123" i="64"/>
  <c r="BT138" i="64"/>
  <c r="BT125" i="64"/>
  <c r="BT140" i="64"/>
  <c r="BU116" i="64" a="1"/>
  <c r="BU116" i="64" s="1"/>
  <c r="BU119" i="64" a="1"/>
  <c r="BU119" i="64" s="1"/>
  <c r="BU130" i="64" a="1"/>
  <c r="BU130" i="64" s="1"/>
  <c r="BU132" i="64" a="1"/>
  <c r="BU132" i="64" s="1"/>
  <c r="BU131" i="64" a="1"/>
  <c r="BU131" i="64" s="1"/>
  <c r="BU134" i="64" a="1"/>
  <c r="BU134" i="64" s="1"/>
  <c r="BU133" i="64" a="1"/>
  <c r="BU133" i="64" s="1"/>
  <c r="BU117" i="64" a="1"/>
  <c r="BU117" i="64" s="1"/>
  <c r="BU118" i="64" a="1"/>
  <c r="BU118" i="64" s="1"/>
  <c r="BU115" i="64" a="1"/>
  <c r="BU115" i="64" s="1"/>
  <c r="BP144" i="64"/>
  <c r="BP145" i="64" s="1"/>
  <c r="BO144" i="64"/>
  <c r="BQ142" i="64"/>
  <c r="BU346" i="64" a="1"/>
  <c r="BU346" i="64" s="1"/>
  <c r="BW347" i="64" s="1"/>
  <c r="BU107" i="64" a="1"/>
  <c r="BU107" i="64" s="1"/>
  <c r="BU109" i="64" a="1"/>
  <c r="BU109" i="64" s="1"/>
  <c r="BU108" i="64" a="1"/>
  <c r="BU108" i="64" s="1"/>
  <c r="BU110" i="64" a="1"/>
  <c r="BU110" i="64" s="1"/>
  <c r="BT112" i="64"/>
  <c r="BU1045" i="64" a="1"/>
  <c r="BU1045" i="64" s="1"/>
  <c r="AE1956" i="64"/>
  <c r="V1888" i="64"/>
  <c r="BR842" i="64"/>
  <c r="BR843" i="64" s="1"/>
  <c r="BT808" i="64"/>
  <c r="BT838" i="64" s="1"/>
  <c r="BQ843" i="64"/>
  <c r="BT839" i="64"/>
  <c r="BS840" i="64"/>
  <c r="BT836" i="64"/>
  <c r="BT835" i="64"/>
  <c r="BT837" i="64"/>
  <c r="BU832" i="64" a="1"/>
  <c r="BU832" i="64" s="1"/>
  <c r="BU828" i="64" a="1"/>
  <c r="BU828" i="64" s="1"/>
  <c r="BU829" i="64" a="1"/>
  <c r="BU829" i="64" s="1"/>
  <c r="BU830" i="64" a="1"/>
  <c r="BU830" i="64" s="1"/>
  <c r="BU831" i="64" a="1"/>
  <c r="BU831" i="64" s="1"/>
  <c r="BS825" i="64"/>
  <c r="BT824" i="64"/>
  <c r="BT821" i="64"/>
  <c r="BT822" i="64"/>
  <c r="BU816" i="64" a="1"/>
  <c r="BU816" i="64" s="1"/>
  <c r="BU815" i="64" a="1"/>
  <c r="BU815" i="64" s="1"/>
  <c r="BU817" i="64" a="1"/>
  <c r="BU817" i="64" s="1"/>
  <c r="BU797" i="64" a="1"/>
  <c r="BU797" i="64" s="1"/>
  <c r="BU805" i="64" s="1"/>
  <c r="BU798" i="64" a="1"/>
  <c r="BU798" i="64" s="1"/>
  <c r="BU806" i="64" s="1"/>
  <c r="BU814" i="64" a="1"/>
  <c r="BU814" i="64" s="1"/>
  <c r="BU799" i="64" a="1"/>
  <c r="BU799" i="64" s="1"/>
  <c r="BU807" i="64" s="1"/>
  <c r="BU800" i="64" a="1"/>
  <c r="BU800" i="64" s="1"/>
  <c r="BU808" i="64" s="1"/>
  <c r="BU813" i="64" a="1"/>
  <c r="BU813" i="64" s="1"/>
  <c r="BU801" i="64" a="1"/>
  <c r="BU801" i="64" s="1"/>
  <c r="BU809" i="64" s="1"/>
  <c r="BT820" i="64"/>
  <c r="BT210" i="64"/>
  <c r="BT212" i="64" s="1"/>
  <c r="BU208" i="64" a="1"/>
  <c r="BU208" i="64" s="1"/>
  <c r="BU207" i="64" s="1"/>
  <c r="BU209" i="64" a="1"/>
  <c r="BU209" i="64" s="1"/>
  <c r="BT1021" i="64"/>
  <c r="BT772" i="64"/>
  <c r="BT774" i="64" s="1"/>
  <c r="BR1024" i="64"/>
  <c r="BS1023" i="64"/>
  <c r="BU331" i="64" a="1"/>
  <c r="BU331" i="64" s="1"/>
  <c r="BU1020" i="64" a="1"/>
  <c r="BU1020" i="64" s="1"/>
  <c r="BU312" i="64" a="1"/>
  <c r="BU312" i="64" s="1"/>
  <c r="BU773" i="64" a="1"/>
  <c r="BU773" i="64" s="1"/>
  <c r="BU739" i="64" a="1"/>
  <c r="BU739" i="64" s="1"/>
  <c r="BU299" i="64" a="1"/>
  <c r="BU299" i="64" s="1"/>
  <c r="BS736" i="64"/>
  <c r="BT732" i="64"/>
  <c r="BT740" i="64" s="1"/>
  <c r="BU735" i="64" a="1"/>
  <c r="BU735" i="64" s="1"/>
  <c r="BU4" i="64"/>
  <c r="BU731" i="64" a="1"/>
  <c r="BU731" i="64" s="1"/>
  <c r="BV259" i="64"/>
  <c r="BV7" i="64"/>
  <c r="BU8" i="64" s="1"/>
  <c r="BO44" i="861"/>
  <c r="BO85" i="861" s="1"/>
  <c r="BV1" i="64"/>
  <c r="BW2" i="64"/>
  <c r="BV3" i="64"/>
  <c r="BV975" i="64" s="1" a="1"/>
  <c r="BV975" i="64" s="1"/>
  <c r="BU24" i="864"/>
  <c r="BU92" i="861" s="1"/>
  <c r="BV56" i="863" a="1"/>
  <c r="BV56" i="863" s="1"/>
  <c r="BV55" i="863" a="1"/>
  <c r="BV55" i="863" s="1"/>
  <c r="BV54" i="863" a="1"/>
  <c r="BV54" i="863" s="1"/>
  <c r="BV38" i="863"/>
  <c r="BV53" i="863" a="1"/>
  <c r="BV53" i="863" s="1"/>
  <c r="BV52" i="863" a="1"/>
  <c r="BV52" i="863" s="1"/>
  <c r="BV39" i="863"/>
  <c r="BV41" i="863"/>
  <c r="BV3" i="863"/>
  <c r="BV1" i="863"/>
  <c r="BW2" i="863"/>
  <c r="BW40" i="863" s="1"/>
  <c r="BV22" i="864"/>
  <c r="BV21" i="864"/>
  <c r="BV20" i="864"/>
  <c r="BV3" i="864"/>
  <c r="BV4" i="864" s="1"/>
  <c r="BW2" i="864"/>
  <c r="BW23" i="864" s="1"/>
  <c r="BV1" i="864"/>
  <c r="BU43" i="863"/>
  <c r="BU42" i="863"/>
  <c r="BU21" i="863" s="1"/>
  <c r="BT30" i="861"/>
  <c r="BX8" i="861"/>
  <c r="BX4" i="861"/>
  <c r="BX5" i="861" s="1"/>
  <c r="BY3" i="861"/>
  <c r="BX1" i="861"/>
  <c r="BU57" i="863"/>
  <c r="BU70" i="863" a="1"/>
  <c r="BU70" i="863" s="1"/>
  <c r="BU68" i="863" a="1"/>
  <c r="BU68" i="863" s="1"/>
  <c r="BU66" i="863" a="1"/>
  <c r="BU66" i="863" s="1"/>
  <c r="BU4" i="863"/>
  <c r="AE263" i="64"/>
  <c r="AF277" i="64"/>
  <c r="AF260" i="64"/>
  <c r="AF278" i="64"/>
  <c r="AF279" i="64"/>
  <c r="AF261" i="64"/>
  <c r="AF262" i="64"/>
  <c r="AF280" i="64"/>
  <c r="AE281" i="64"/>
  <c r="BI7" i="860"/>
  <c r="BI3" i="860"/>
  <c r="BI4" i="860" s="1"/>
  <c r="BJ2" i="860"/>
  <c r="BI1" i="860"/>
  <c r="AD698" i="64"/>
  <c r="AD708" i="64" s="1"/>
  <c r="AC2069" i="64"/>
  <c r="AE702" i="64" a="1"/>
  <c r="AE702" i="64" s="1"/>
  <c r="AE697" i="64" a="1"/>
  <c r="AE697" i="64" s="1"/>
  <c r="AD437" i="64"/>
  <c r="AE2052" i="64" a="1"/>
  <c r="AE2052" i="64" s="1"/>
  <c r="AE2053" i="64" a="1"/>
  <c r="AE2053" i="64" s="1"/>
  <c r="AE2054" i="64" a="1"/>
  <c r="AE2054" i="64" s="1"/>
  <c r="AE2055" i="64" a="1"/>
  <c r="AE2055" i="64" s="1"/>
  <c r="AE2058" i="64" a="1"/>
  <c r="AE2058" i="64" s="1"/>
  <c r="AE2057" i="64" a="1"/>
  <c r="AE2057" i="64" s="1"/>
  <c r="AE2056" i="64" a="1"/>
  <c r="AE2056" i="64" s="1"/>
  <c r="AE2059" i="64" a="1"/>
  <c r="AE2059" i="64" s="1"/>
  <c r="AE2060" i="64" a="1"/>
  <c r="AE2060" i="64" s="1"/>
  <c r="AD2061" i="64"/>
  <c r="AE413" i="64" a="1"/>
  <c r="AE413" i="64" s="1"/>
  <c r="AE436" i="64" a="1"/>
  <c r="AE436" i="64" s="1"/>
  <c r="AE435" i="64" a="1"/>
  <c r="AE435" i="64" s="1"/>
  <c r="DJ2071" i="64"/>
  <c r="DK2069" i="64"/>
  <c r="AD414" i="64"/>
  <c r="AE2206" i="64"/>
  <c r="AE2240" i="64"/>
  <c r="CZ190" i="64"/>
  <c r="CZ193" i="64" s="1"/>
  <c r="DE1405" i="64"/>
  <c r="DF1405" i="64" s="1"/>
  <c r="DG1405" i="64" s="1"/>
  <c r="DH1405" i="64" s="1"/>
  <c r="CT1406" i="64"/>
  <c r="CU1404" i="64"/>
  <c r="CV2422" i="64"/>
  <c r="CV2424" i="64" s="1"/>
  <c r="AD2165" i="64"/>
  <c r="AD2143" i="64"/>
  <c r="AE2498" i="64" a="1"/>
  <c r="AE2498" i="64" s="1"/>
  <c r="AE2144" i="64" a="1"/>
  <c r="AE2144" i="64" s="1"/>
  <c r="AE2164" i="64" a="1"/>
  <c r="AE2164" i="64" s="1"/>
  <c r="BN1859" i="64"/>
  <c r="BO1857" i="64"/>
  <c r="BO1836" i="64"/>
  <c r="BO1838" i="64" s="1"/>
  <c r="AA1771" i="64"/>
  <c r="AA1772" i="64" s="1"/>
  <c r="AB1760" i="64"/>
  <c r="AC1759" i="64"/>
  <c r="AC1768" i="64"/>
  <c r="AB1769" i="64"/>
  <c r="AC1758" i="64"/>
  <c r="AC1767" i="64"/>
  <c r="AE1764" i="64" a="1"/>
  <c r="AE1764" i="64" s="1"/>
  <c r="AE1763" i="64" a="1"/>
  <c r="AE1763" i="64" s="1"/>
  <c r="AE1755" i="64" a="1"/>
  <c r="AE1755" i="64" s="1"/>
  <c r="AE1754" i="64" a="1"/>
  <c r="AE1754" i="64" s="1"/>
  <c r="AD1751" i="64"/>
  <c r="AD1750" i="64"/>
  <c r="AE1745" i="64" a="1"/>
  <c r="AE1745" i="64" s="1"/>
  <c r="AE1746" i="64" a="1"/>
  <c r="AE1746" i="64" s="1"/>
  <c r="AD2186" i="64"/>
  <c r="AE2185" i="64" a="1"/>
  <c r="AE2185" i="64" s="1"/>
  <c r="AE573" i="64" a="1"/>
  <c r="AE573" i="64" s="1"/>
  <c r="Z621" i="64"/>
  <c r="AF1955" i="64"/>
  <c r="AF1956" i="64" s="1"/>
  <c r="Y1927" i="64"/>
  <c r="Y1925" i="64"/>
  <c r="Z1922" i="64" s="1"/>
  <c r="AA620" i="64" a="1"/>
  <c r="AA620" i="64" s="1"/>
  <c r="AD1666" i="64"/>
  <c r="AD1506" i="64"/>
  <c r="AD1215" i="64"/>
  <c r="AD1643" i="64"/>
  <c r="AD998" i="64"/>
  <c r="AD390" i="64"/>
  <c r="AD599" i="64"/>
  <c r="AD575" i="64"/>
  <c r="AD1959" i="64"/>
  <c r="AD1924" i="64"/>
  <c r="AC62" i="64"/>
  <c r="AE568" i="64" a="1"/>
  <c r="AE568" i="64" s="1"/>
  <c r="AE75" i="64" a="1"/>
  <c r="AE75" i="64" s="1"/>
  <c r="AE412" i="64" a="1"/>
  <c r="AE412" i="64" s="1"/>
  <c r="AE55" i="64" a="1"/>
  <c r="AE55" i="64" s="1"/>
  <c r="AE60" i="64" a="1"/>
  <c r="AE60" i="64" s="1"/>
  <c r="AE59" i="64" a="1"/>
  <c r="AE59" i="64" s="1"/>
  <c r="AD56" i="64"/>
  <c r="AE54" i="64" a="1"/>
  <c r="AE54" i="64" s="1"/>
  <c r="AE53" i="64" a="1"/>
  <c r="AE53" i="64" s="1"/>
  <c r="AE598" i="64" a="1"/>
  <c r="AE598" i="64" s="1"/>
  <c r="AE2395" i="64" a="1"/>
  <c r="AE2395" i="64" s="1"/>
  <c r="AE2472" i="64" a="1"/>
  <c r="AE2472" i="64" s="1"/>
  <c r="AE2446" i="64" a="1"/>
  <c r="AE2446" i="64" s="1"/>
  <c r="AE2421" i="64" a="1"/>
  <c r="AE2421" i="64" s="1"/>
  <c r="AE1642" i="64" a="1"/>
  <c r="AE1642" i="64" s="1"/>
  <c r="AD93" i="64"/>
  <c r="AE91" i="64" a="1"/>
  <c r="AE91" i="64" s="1"/>
  <c r="AE92" i="64" a="1"/>
  <c r="AE92" i="64" s="1"/>
  <c r="AE89" i="64" a="1"/>
  <c r="AE89" i="64" s="1"/>
  <c r="AE90" i="64" a="1"/>
  <c r="AE90" i="64" s="1"/>
  <c r="AE1587" i="64" a="1"/>
  <c r="AE1587" i="64" s="1"/>
  <c r="AE1588" i="64" s="1"/>
  <c r="AE389" i="64" a="1"/>
  <c r="AE389" i="64" s="1"/>
  <c r="AS1792" i="64"/>
  <c r="AS1794" i="64" s="1"/>
  <c r="AE2522" i="64" a="1"/>
  <c r="AE2522" i="64" s="1"/>
  <c r="AE1507" i="64" a="1"/>
  <c r="AE1507" i="64" s="1"/>
  <c r="AE1886" i="64" a="1"/>
  <c r="AE1886" i="64" s="1"/>
  <c r="AE1894" i="64" s="1"/>
  <c r="AD1957" i="64"/>
  <c r="AE1667" i="64" a="1"/>
  <c r="AE1667" i="64" s="1"/>
  <c r="AE1665" i="64" a="1"/>
  <c r="AE1665" i="64" s="1"/>
  <c r="AE1673" i="64" a="1"/>
  <c r="AE1673" i="64" s="1"/>
  <c r="AE1214" i="64" a="1"/>
  <c r="AE1214" i="64" s="1"/>
  <c r="AE997" i="64" a="1"/>
  <c r="AE997" i="64" s="1"/>
  <c r="AE2143" i="64" a="1"/>
  <c r="AE2186" i="64" a="1"/>
  <c r="BS1024" i="64" a="1"/>
  <c r="AE414" i="64" a="1"/>
  <c r="AE437" i="64" a="1"/>
  <c r="AF2206" i="64" a="1"/>
  <c r="AF2240" i="64" a="1"/>
  <c r="BU732" i="64" a="1"/>
  <c r="AE1751" i="64" a="1"/>
  <c r="AE998" i="64" a="1"/>
  <c r="BU1046" i="64"/>
  <c r="BT1023" i="64" a="1"/>
  <c r="BU1021" i="64" a="1"/>
  <c r="AE599" i="64" a="1"/>
  <c r="BU772" i="64" a="1"/>
  <c r="AE2165" i="64" a="1"/>
  <c r="AE1215" i="64" a="1"/>
  <c r="AE575" i="64" a="1"/>
  <c r="AE1643" i="64" a="1"/>
  <c r="AE698" i="64" a="1"/>
  <c r="AE1666" i="64" a="1"/>
  <c r="AA621" i="64" a="1"/>
  <c r="AE1750" i="64" a="1"/>
  <c r="AE390" i="64" a="1"/>
  <c r="BU1136" i="64" a="1"/>
  <c r="AE1506" i="64" a="1"/>
  <c r="BU973" i="64" l="1"/>
  <c r="BU974" i="64" s="1"/>
  <c r="BU976" i="64" s="1"/>
  <c r="BV971" i="64" a="1"/>
  <c r="BV971" i="64" s="1"/>
  <c r="BV972" i="64" a="1"/>
  <c r="BV972" i="64" s="1"/>
  <c r="AI507" i="64"/>
  <c r="AH516" i="64"/>
  <c r="AH512" i="64"/>
  <c r="AH504" i="64"/>
  <c r="AI496" i="64"/>
  <c r="AI499" i="64" s="1"/>
  <c r="BV509" i="64" a="1"/>
  <c r="BV509" i="64" s="1"/>
  <c r="BV498" i="64" a="1"/>
  <c r="BV498" i="64" s="1"/>
  <c r="BV515" i="64" a="1"/>
  <c r="BV515" i="64" s="1"/>
  <c r="BV501" i="64" a="1"/>
  <c r="BV501" i="64" s="1"/>
  <c r="BP1814" i="64"/>
  <c r="BP1816" i="64" s="1"/>
  <c r="BU141" i="64"/>
  <c r="BU126" i="64"/>
  <c r="BU1136" i="64"/>
  <c r="BV111" i="64" a="1"/>
  <c r="BV111" i="64" s="1"/>
  <c r="BV1121" i="64" a="1"/>
  <c r="BV1121" i="64" s="1"/>
  <c r="BT127" i="64"/>
  <c r="BU138" i="64"/>
  <c r="BU139" i="64"/>
  <c r="BU137" i="64"/>
  <c r="BU125" i="64"/>
  <c r="BU140" i="64"/>
  <c r="BU123" i="64"/>
  <c r="BU124" i="64"/>
  <c r="BU122" i="64"/>
  <c r="BV119" i="64" a="1"/>
  <c r="BV119" i="64" s="1"/>
  <c r="BV130" i="64" a="1"/>
  <c r="BV130" i="64" s="1"/>
  <c r="BV132" i="64" a="1"/>
  <c r="BV132" i="64" s="1"/>
  <c r="BV131" i="64" a="1"/>
  <c r="BV131" i="64" s="1"/>
  <c r="BV134" i="64" a="1"/>
  <c r="BV134" i="64" s="1"/>
  <c r="BV133" i="64" a="1"/>
  <c r="BV133" i="64" s="1"/>
  <c r="BV118" i="64" a="1"/>
  <c r="BV118" i="64" s="1"/>
  <c r="BV117" i="64" a="1"/>
  <c r="BV117" i="64" s="1"/>
  <c r="BV116" i="64" a="1"/>
  <c r="BV116" i="64" s="1"/>
  <c r="BV115" i="64" a="1"/>
  <c r="BV115" i="64" s="1"/>
  <c r="BQ144" i="64"/>
  <c r="BQ145" i="64" s="1"/>
  <c r="BO145" i="64"/>
  <c r="BR142" i="64"/>
  <c r="BV346" i="64" a="1"/>
  <c r="BV346" i="64" s="1"/>
  <c r="BX347" i="64" s="1"/>
  <c r="BV107" i="64" a="1"/>
  <c r="BV107" i="64" s="1"/>
  <c r="BV108" i="64" a="1"/>
  <c r="BV108" i="64" s="1"/>
  <c r="BV110" i="64" a="1"/>
  <c r="BV110" i="64" s="1"/>
  <c r="BV109" i="64" a="1"/>
  <c r="BV109" i="64" s="1"/>
  <c r="BU112" i="64"/>
  <c r="BV1045" i="64" a="1"/>
  <c r="BV1045" i="64" s="1"/>
  <c r="V1889" i="64"/>
  <c r="W1885" i="64" s="1"/>
  <c r="W1891" i="64" s="1"/>
  <c r="W1895" i="64" a="1"/>
  <c r="W1895" i="64" s="1"/>
  <c r="BT823" i="64"/>
  <c r="BT825" i="64" s="1"/>
  <c r="BS842" i="64"/>
  <c r="BT840" i="64"/>
  <c r="BU838" i="64"/>
  <c r="BU836" i="64"/>
  <c r="BU835" i="64"/>
  <c r="BU839" i="64"/>
  <c r="BU837" i="64"/>
  <c r="BV832" i="64" a="1"/>
  <c r="BV832" i="64" s="1"/>
  <c r="BV828" i="64" a="1"/>
  <c r="BV828" i="64" s="1"/>
  <c r="BV829" i="64" a="1"/>
  <c r="BV829" i="64" s="1"/>
  <c r="BV830" i="64" a="1"/>
  <c r="BV830" i="64" s="1"/>
  <c r="BV831" i="64" a="1"/>
  <c r="BV831" i="64" s="1"/>
  <c r="BU822" i="64"/>
  <c r="BU824" i="64"/>
  <c r="BU823" i="64"/>
  <c r="BU821" i="64"/>
  <c r="BU820" i="64"/>
  <c r="BV815" i="64" a="1"/>
  <c r="BV815" i="64" s="1"/>
  <c r="BV816" i="64" a="1"/>
  <c r="BV816" i="64" s="1"/>
  <c r="BV817" i="64" a="1"/>
  <c r="BV817" i="64" s="1"/>
  <c r="BV797" i="64" a="1"/>
  <c r="BV797" i="64" s="1"/>
  <c r="BV805" i="64" s="1"/>
  <c r="BV798" i="64" a="1"/>
  <c r="BV798" i="64" s="1"/>
  <c r="BV806" i="64" s="1"/>
  <c r="BV814" i="64" a="1"/>
  <c r="BV814" i="64" s="1"/>
  <c r="BV813" i="64" a="1"/>
  <c r="BV813" i="64" s="1"/>
  <c r="BV799" i="64" a="1"/>
  <c r="BV799" i="64" s="1"/>
  <c r="BV807" i="64" s="1"/>
  <c r="BV800" i="64" a="1"/>
  <c r="BV800" i="64" s="1"/>
  <c r="BV808" i="64" s="1"/>
  <c r="BV801" i="64" a="1"/>
  <c r="BV801" i="64" s="1"/>
  <c r="BV809" i="64" s="1"/>
  <c r="BV208" i="64" a="1"/>
  <c r="BV208" i="64" s="1"/>
  <c r="BV207" i="64" s="1"/>
  <c r="BV209" i="64" a="1"/>
  <c r="BV209" i="64" s="1"/>
  <c r="BU210" i="64"/>
  <c r="BU212" i="64" s="1"/>
  <c r="BU1021" i="64"/>
  <c r="BU772" i="64"/>
  <c r="BU774" i="64" s="1"/>
  <c r="BS1024" i="64"/>
  <c r="BT1023" i="64"/>
  <c r="BV331" i="64" a="1"/>
  <c r="BV331" i="64" s="1"/>
  <c r="BV1020" i="64" a="1"/>
  <c r="BV1020" i="64" s="1"/>
  <c r="BV312" i="64" a="1"/>
  <c r="BV312" i="64" s="1"/>
  <c r="BV773" i="64" a="1"/>
  <c r="BV773" i="64" s="1"/>
  <c r="BV739" i="64" a="1"/>
  <c r="BV739" i="64" s="1"/>
  <c r="BV299" i="64" a="1"/>
  <c r="BV299" i="64" s="1"/>
  <c r="BT736" i="64"/>
  <c r="BU732" i="64"/>
  <c r="BU740" i="64" s="1"/>
  <c r="BV735" i="64" a="1"/>
  <c r="BV735" i="64" s="1"/>
  <c r="BV4" i="64"/>
  <c r="BV731" i="64" a="1"/>
  <c r="BV731" i="64" s="1"/>
  <c r="BW259" i="64"/>
  <c r="BW7" i="64"/>
  <c r="BV8" i="64" s="1"/>
  <c r="BP44" i="861"/>
  <c r="BP85" i="861" s="1"/>
  <c r="BW1" i="64"/>
  <c r="BX2" i="64"/>
  <c r="BW3" i="64"/>
  <c r="BW975" i="64" s="1" a="1"/>
  <c r="BW975" i="64" s="1"/>
  <c r="BV57" i="863"/>
  <c r="BU30" i="861"/>
  <c r="BV43" i="863"/>
  <c r="BV42" i="863"/>
  <c r="BV21" i="863" s="1"/>
  <c r="BW56" i="863" a="1"/>
  <c r="BW56" i="863" s="1"/>
  <c r="BW54" i="863" a="1"/>
  <c r="BW54" i="863" s="1"/>
  <c r="BW55" i="863" a="1"/>
  <c r="BW55" i="863" s="1"/>
  <c r="BW39" i="863"/>
  <c r="BW53" i="863" a="1"/>
  <c r="BW53" i="863" s="1"/>
  <c r="BW52" i="863" a="1"/>
  <c r="BW52" i="863" s="1"/>
  <c r="BW38" i="863"/>
  <c r="BW41" i="863"/>
  <c r="BX2" i="863"/>
  <c r="BX40" i="863" s="1"/>
  <c r="BW1" i="863"/>
  <c r="BW3" i="863"/>
  <c r="BW21" i="864"/>
  <c r="BW20" i="864"/>
  <c r="BW3" i="864"/>
  <c r="BW4" i="864" s="1"/>
  <c r="BX2" i="864"/>
  <c r="BX23" i="864" s="1"/>
  <c r="BW1" i="864"/>
  <c r="BW22" i="864"/>
  <c r="BY1" i="861"/>
  <c r="BZ3" i="861"/>
  <c r="BY4" i="861"/>
  <c r="BY5" i="861" s="1"/>
  <c r="BY8" i="861"/>
  <c r="BV68" i="863" a="1"/>
  <c r="BV68" i="863" s="1"/>
  <c r="BV70" i="863" a="1"/>
  <c r="BV70" i="863" s="1"/>
  <c r="BV66" i="863" a="1"/>
  <c r="BV66" i="863" s="1"/>
  <c r="BV4" i="863"/>
  <c r="BV24" i="864"/>
  <c r="BV92" i="861" s="1"/>
  <c r="AG277" i="64"/>
  <c r="AG260" i="64"/>
  <c r="AG278" i="64"/>
  <c r="AG261" i="64"/>
  <c r="AG279" i="64"/>
  <c r="AG280" i="64"/>
  <c r="AG262" i="64"/>
  <c r="AF263" i="64"/>
  <c r="AF281" i="64"/>
  <c r="BJ7" i="860"/>
  <c r="BJ3" i="860"/>
  <c r="BJ4" i="860" s="1"/>
  <c r="BK2" i="860"/>
  <c r="BJ1" i="860"/>
  <c r="AE698" i="64"/>
  <c r="AD2069" i="64"/>
  <c r="AF702" i="64" a="1"/>
  <c r="AF702" i="64" s="1"/>
  <c r="AF697" i="64" a="1"/>
  <c r="AF697" i="64" s="1"/>
  <c r="AE437" i="64"/>
  <c r="AF2058" i="64" a="1"/>
  <c r="AF2058" i="64" s="1"/>
  <c r="AF2052" i="64" a="1"/>
  <c r="AF2052" i="64" s="1"/>
  <c r="AF2053" i="64" a="1"/>
  <c r="AF2053" i="64" s="1"/>
  <c r="AF2055" i="64" a="1"/>
  <c r="AF2055" i="64" s="1"/>
  <c r="AF2057" i="64" a="1"/>
  <c r="AF2057" i="64" s="1"/>
  <c r="AF2056" i="64" a="1"/>
  <c r="AF2056" i="64" s="1"/>
  <c r="AF2059" i="64" a="1"/>
  <c r="AF2059" i="64" s="1"/>
  <c r="AF2060" i="64" a="1"/>
  <c r="AF2060" i="64" s="1"/>
  <c r="AF2054" i="64" a="1"/>
  <c r="AF2054" i="64" s="1"/>
  <c r="AE2061" i="64"/>
  <c r="DK2071" i="64"/>
  <c r="DL2069" i="64"/>
  <c r="DL2071" i="64" s="1"/>
  <c r="AF413" i="64" a="1"/>
  <c r="AF413" i="64" s="1"/>
  <c r="AF436" i="64" a="1"/>
  <c r="AF436" i="64" s="1"/>
  <c r="AF435" i="64" a="1"/>
  <c r="AF435" i="64" s="1"/>
  <c r="AE414" i="64"/>
  <c r="AF2206" i="64"/>
  <c r="AF2240" i="64"/>
  <c r="DA190" i="64"/>
  <c r="DA193" i="64" s="1"/>
  <c r="CU1406" i="64"/>
  <c r="CV1404" i="64"/>
  <c r="DI1405" i="64"/>
  <c r="DJ1405" i="64" s="1"/>
  <c r="DK1405" i="64" s="1"/>
  <c r="DL1405" i="64" s="1"/>
  <c r="CW2422" i="64"/>
  <c r="CW2424" i="64" s="1"/>
  <c r="AE2165" i="64"/>
  <c r="AE2143" i="64"/>
  <c r="AF2498" i="64" a="1"/>
  <c r="AF2498" i="64" s="1"/>
  <c r="AF2144" i="64" a="1"/>
  <c r="AF2144" i="64" s="1"/>
  <c r="AF2164" i="64" a="1"/>
  <c r="AF2164" i="64" s="1"/>
  <c r="BO1859" i="64"/>
  <c r="BP1857" i="64"/>
  <c r="BP1836" i="64"/>
  <c r="BP1838" i="64" s="1"/>
  <c r="AB1771" i="64"/>
  <c r="AB1772" i="64" s="1"/>
  <c r="AC1760" i="64"/>
  <c r="AD1758" i="64"/>
  <c r="AD1767" i="64"/>
  <c r="AD1759" i="64"/>
  <c r="AD1768" i="64"/>
  <c r="AF1763" i="64" a="1"/>
  <c r="AF1763" i="64" s="1"/>
  <c r="AF1764" i="64" a="1"/>
  <c r="AF1764" i="64" s="1"/>
  <c r="AF1755" i="64" a="1"/>
  <c r="AF1755" i="64" s="1"/>
  <c r="AF1754" i="64" a="1"/>
  <c r="AF1754" i="64" s="1"/>
  <c r="AE1751" i="64"/>
  <c r="AE1750" i="64"/>
  <c r="AF1745" i="64" a="1"/>
  <c r="AF1745" i="64" s="1"/>
  <c r="AF1746" i="64" a="1"/>
  <c r="AF1746" i="64" s="1"/>
  <c r="AE2186" i="64"/>
  <c r="AF2185" i="64" a="1"/>
  <c r="AF2185" i="64" s="1"/>
  <c r="AF573" i="64" a="1"/>
  <c r="AF573" i="64" s="1"/>
  <c r="AA621" i="64"/>
  <c r="Z1925" i="64"/>
  <c r="AA1922" i="64" s="1"/>
  <c r="Z1927" i="64"/>
  <c r="AB620" i="64" a="1"/>
  <c r="AB620" i="64" s="1"/>
  <c r="AG1955" i="64"/>
  <c r="AE1954" i="64"/>
  <c r="AE1959" i="64" s="1"/>
  <c r="AE1666" i="64"/>
  <c r="AE1506" i="64"/>
  <c r="AE1215" i="64"/>
  <c r="AE1643" i="64"/>
  <c r="AE998" i="64"/>
  <c r="AE390" i="64"/>
  <c r="AE599" i="64"/>
  <c r="AE575" i="64"/>
  <c r="AD62" i="64"/>
  <c r="AF568" i="64" a="1"/>
  <c r="AF568" i="64" s="1"/>
  <c r="AF75" i="64" a="1"/>
  <c r="AF75" i="64" s="1"/>
  <c r="AF412" i="64" a="1"/>
  <c r="AF412" i="64" s="1"/>
  <c r="AF55" i="64" a="1"/>
  <c r="AF55" i="64" s="1"/>
  <c r="AF60" i="64" a="1"/>
  <c r="AF60" i="64" s="1"/>
  <c r="AF59" i="64" a="1"/>
  <c r="AF59" i="64" s="1"/>
  <c r="AE56" i="64"/>
  <c r="AF54" i="64" a="1"/>
  <c r="AF54" i="64" s="1"/>
  <c r="AF53" i="64" a="1"/>
  <c r="AF53" i="64" s="1"/>
  <c r="AF598" i="64" a="1"/>
  <c r="AF598" i="64" s="1"/>
  <c r="AF2395" i="64" a="1"/>
  <c r="AF2395" i="64" s="1"/>
  <c r="AF2472" i="64" a="1"/>
  <c r="AF2472" i="64" s="1"/>
  <c r="AF2446" i="64" a="1"/>
  <c r="AF2446" i="64" s="1"/>
  <c r="AF2421" i="64" a="1"/>
  <c r="AF2421" i="64" s="1"/>
  <c r="AF1642" i="64" a="1"/>
  <c r="AF1642" i="64" s="1"/>
  <c r="AE93" i="64"/>
  <c r="AF90" i="64" a="1"/>
  <c r="AF90" i="64" s="1"/>
  <c r="AF89" i="64" a="1"/>
  <c r="AF89" i="64" s="1"/>
  <c r="AF91" i="64" a="1"/>
  <c r="AF91" i="64" s="1"/>
  <c r="AF92" i="64" a="1"/>
  <c r="AF92" i="64" s="1"/>
  <c r="AF1587" i="64" a="1"/>
  <c r="AF1587" i="64" s="1"/>
  <c r="AF1588" i="64" s="1"/>
  <c r="AF389" i="64" a="1"/>
  <c r="AF389" i="64" s="1"/>
  <c r="AT1792" i="64"/>
  <c r="AT1794" i="64" s="1"/>
  <c r="AF2522" i="64" a="1"/>
  <c r="AF2522" i="64" s="1"/>
  <c r="AF1507" i="64" a="1"/>
  <c r="AF1507" i="64" s="1"/>
  <c r="AF1886" i="64" a="1"/>
  <c r="AF1886" i="64" s="1"/>
  <c r="AF1894" i="64" s="1"/>
  <c r="AF1667" i="64" a="1"/>
  <c r="AF1667" i="64" s="1"/>
  <c r="AF1665" i="64" a="1"/>
  <c r="AF1665" i="64" s="1"/>
  <c r="AF1673" i="64" a="1"/>
  <c r="AF1673" i="64" s="1"/>
  <c r="AF1214" i="64" a="1"/>
  <c r="AF1214" i="64" s="1"/>
  <c r="AF997" i="64" a="1"/>
  <c r="AF997" i="64" s="1"/>
  <c r="AF1643" i="64" a="1"/>
  <c r="AF2143" i="64" a="1"/>
  <c r="AF1750" i="64" a="1"/>
  <c r="AG2240" i="64" a="1"/>
  <c r="AF998" i="64" a="1"/>
  <c r="AF698" i="64" a="1"/>
  <c r="BV1136" i="64" a="1"/>
  <c r="AF2186" i="64" a="1"/>
  <c r="AF1666" i="64" a="1"/>
  <c r="AG2206" i="64" a="1"/>
  <c r="AF599" i="64" a="1"/>
  <c r="AF437" i="64" a="1"/>
  <c r="AF414" i="64" a="1"/>
  <c r="AF2165" i="64" a="1"/>
  <c r="BT1024" i="64" a="1"/>
  <c r="BU1023" i="64" a="1"/>
  <c r="BV772" i="64" a="1"/>
  <c r="AF575" i="64" a="1"/>
  <c r="BV1021" i="64" a="1"/>
  <c r="AF390" i="64" a="1"/>
  <c r="AF1215" i="64" a="1"/>
  <c r="AF1751" i="64" a="1"/>
  <c r="AB621" i="64" a="1"/>
  <c r="AF1506" i="64" a="1"/>
  <c r="BV1046" i="64"/>
  <c r="BV732" i="64" a="1"/>
  <c r="BV973" i="64" l="1"/>
  <c r="BV974" i="64" s="1"/>
  <c r="BV976" i="64" s="1"/>
  <c r="BW971" i="64" a="1"/>
  <c r="BW971" i="64" s="1"/>
  <c r="BW972" i="64" a="1"/>
  <c r="BW972" i="64" s="1"/>
  <c r="AI508" i="64"/>
  <c r="BW509" i="64" a="1"/>
  <c r="BW509" i="64" s="1"/>
  <c r="BW498" i="64" a="1"/>
  <c r="BW498" i="64" s="1"/>
  <c r="BW515" i="64" a="1"/>
  <c r="BW515" i="64" s="1"/>
  <c r="BW501" i="64" a="1"/>
  <c r="BW501" i="64" s="1"/>
  <c r="BQ1814" i="64"/>
  <c r="BQ1816" i="64" s="1"/>
  <c r="BV141" i="64"/>
  <c r="BV126" i="64"/>
  <c r="BV1136" i="64"/>
  <c r="BV1138" i="64" s="1"/>
  <c r="BW111" i="64" a="1"/>
  <c r="BW111" i="64" s="1"/>
  <c r="BW1121" i="64" a="1"/>
  <c r="BW1121" i="64" s="1"/>
  <c r="BU1138" i="64"/>
  <c r="BV138" i="64"/>
  <c r="BV137" i="64"/>
  <c r="BV124" i="64"/>
  <c r="BV139" i="64"/>
  <c r="BV125" i="64"/>
  <c r="BV140" i="64"/>
  <c r="BV123" i="64"/>
  <c r="BV122" i="64"/>
  <c r="BU127" i="64"/>
  <c r="BR144" i="64"/>
  <c r="BW119" i="64" a="1"/>
  <c r="BW119" i="64" s="1"/>
  <c r="BW130" i="64" a="1"/>
  <c r="BW130" i="64" s="1"/>
  <c r="BW132" i="64" a="1"/>
  <c r="BW132" i="64" s="1"/>
  <c r="BW131" i="64" a="1"/>
  <c r="BW131" i="64" s="1"/>
  <c r="BW133" i="64" a="1"/>
  <c r="BW133" i="64" s="1"/>
  <c r="BW134" i="64" a="1"/>
  <c r="BW134" i="64" s="1"/>
  <c r="BW118" i="64" a="1"/>
  <c r="BW118" i="64" s="1"/>
  <c r="BW117" i="64" a="1"/>
  <c r="BW117" i="64" s="1"/>
  <c r="BW116" i="64" a="1"/>
  <c r="BW116" i="64" s="1"/>
  <c r="BW115" i="64" a="1"/>
  <c r="BW115" i="64" s="1"/>
  <c r="BS142" i="64"/>
  <c r="BW346" i="64" a="1"/>
  <c r="BW346" i="64" s="1"/>
  <c r="BY347" i="64" s="1"/>
  <c r="BW107" i="64" a="1"/>
  <c r="BW107" i="64" s="1"/>
  <c r="BW110" i="64" a="1"/>
  <c r="BW110" i="64" s="1"/>
  <c r="BW109" i="64" a="1"/>
  <c r="BW109" i="64" s="1"/>
  <c r="BW108" i="64" a="1"/>
  <c r="BW108" i="64" s="1"/>
  <c r="BV112" i="64"/>
  <c r="BW1045" i="64" a="1"/>
  <c r="BW1045" i="64" s="1"/>
  <c r="AG1956" i="64"/>
  <c r="W1888" i="64"/>
  <c r="W1889" i="64" s="1"/>
  <c r="X1885" i="64" s="1"/>
  <c r="X1891" i="64" s="1"/>
  <c r="BS843" i="64"/>
  <c r="BT842" i="64"/>
  <c r="BT843" i="64" s="1"/>
  <c r="BV837" i="64"/>
  <c r="BV838" i="64"/>
  <c r="BV839" i="64"/>
  <c r="BU840" i="64"/>
  <c r="BV835" i="64"/>
  <c r="BW832" i="64" a="1"/>
  <c r="BW832" i="64" s="1"/>
  <c r="BW828" i="64" a="1"/>
  <c r="BW828" i="64" s="1"/>
  <c r="BW829" i="64" a="1"/>
  <c r="BW829" i="64" s="1"/>
  <c r="BW830" i="64" a="1"/>
  <c r="BW830" i="64" s="1"/>
  <c r="BW831" i="64" a="1"/>
  <c r="BW831" i="64" s="1"/>
  <c r="BV836" i="64"/>
  <c r="BU825" i="64"/>
  <c r="BV824" i="64"/>
  <c r="BV823" i="64"/>
  <c r="BV822" i="64"/>
  <c r="BV821" i="64"/>
  <c r="BW801" i="64" a="1"/>
  <c r="BW801" i="64" s="1"/>
  <c r="BW809" i="64" s="1"/>
  <c r="BW815" i="64" a="1"/>
  <c r="BW815" i="64" s="1"/>
  <c r="BW816" i="64" a="1"/>
  <c r="BW816" i="64" s="1"/>
  <c r="BW817" i="64" a="1"/>
  <c r="BW817" i="64" s="1"/>
  <c r="BW813" i="64" a="1"/>
  <c r="BW813" i="64" s="1"/>
  <c r="BW797" i="64" a="1"/>
  <c r="BW797" i="64" s="1"/>
  <c r="BW805" i="64" s="1"/>
  <c r="BW798" i="64" a="1"/>
  <c r="BW798" i="64" s="1"/>
  <c r="BW806" i="64" s="1"/>
  <c r="BW814" i="64" a="1"/>
  <c r="BW814" i="64" s="1"/>
  <c r="BW799" i="64" a="1"/>
  <c r="BW799" i="64" s="1"/>
  <c r="BW800" i="64" a="1"/>
  <c r="BW800" i="64" s="1"/>
  <c r="BW808" i="64" s="1"/>
  <c r="BV820" i="64"/>
  <c r="BV210" i="64"/>
  <c r="BV212" i="64" s="1"/>
  <c r="BW208" i="64" a="1"/>
  <c r="BW208" i="64" s="1"/>
  <c r="BW207" i="64" s="1"/>
  <c r="BW209" i="64" a="1"/>
  <c r="BW209" i="64" s="1"/>
  <c r="BV1021" i="64"/>
  <c r="BV772" i="64"/>
  <c r="BV774" i="64" s="1"/>
  <c r="BT1024" i="64"/>
  <c r="BU1023" i="64"/>
  <c r="BW331" i="64" a="1"/>
  <c r="BW331" i="64" s="1"/>
  <c r="BW1020" i="64" a="1"/>
  <c r="BW1020" i="64" s="1"/>
  <c r="BW312" i="64" a="1"/>
  <c r="BW312" i="64" s="1"/>
  <c r="BW773" i="64" a="1"/>
  <c r="BW773" i="64" s="1"/>
  <c r="BW739" i="64" a="1"/>
  <c r="BW739" i="64" s="1"/>
  <c r="BW299" i="64" a="1"/>
  <c r="BW299" i="64" s="1"/>
  <c r="BU736" i="64"/>
  <c r="BV732" i="64"/>
  <c r="BV740" i="64" s="1"/>
  <c r="BW735" i="64" a="1"/>
  <c r="BW735" i="64" s="1"/>
  <c r="BW4" i="64"/>
  <c r="BW731" i="64" a="1"/>
  <c r="BW731" i="64" s="1"/>
  <c r="BX259" i="64"/>
  <c r="BX7" i="64"/>
  <c r="BW8" i="64" s="1"/>
  <c r="BQ44" i="861"/>
  <c r="BQ85" i="861" s="1"/>
  <c r="BX1" i="64"/>
  <c r="BY2" i="64"/>
  <c r="BX3" i="64"/>
  <c r="BX975" i="64" s="1" a="1"/>
  <c r="BX975" i="64" s="1"/>
  <c r="CA3" i="861"/>
  <c r="BZ4" i="861"/>
  <c r="BZ5" i="861" s="1"/>
  <c r="BZ1" i="861"/>
  <c r="BZ8" i="861"/>
  <c r="BW43" i="863"/>
  <c r="BW42" i="863"/>
  <c r="BW21" i="863" s="1"/>
  <c r="BW24" i="864"/>
  <c r="BW92" i="861" s="1"/>
  <c r="BW57" i="863"/>
  <c r="BV30" i="861"/>
  <c r="BX22" i="864"/>
  <c r="BX21" i="864"/>
  <c r="BX3" i="864"/>
  <c r="BX4" i="864" s="1"/>
  <c r="BY2" i="864"/>
  <c r="BY23" i="864" s="1"/>
  <c r="BX1" i="864"/>
  <c r="BX20" i="864"/>
  <c r="BW70" i="863" a="1"/>
  <c r="BW70" i="863" s="1"/>
  <c r="BW68" i="863" a="1"/>
  <c r="BW68" i="863" s="1"/>
  <c r="BW66" i="863" a="1"/>
  <c r="BW66" i="863" s="1"/>
  <c r="BW4" i="863"/>
  <c r="BX56" i="863" a="1"/>
  <c r="BX56" i="863" s="1"/>
  <c r="BX55" i="863" a="1"/>
  <c r="BX55" i="863" s="1"/>
  <c r="BX41" i="863"/>
  <c r="BX52" i="863" a="1"/>
  <c r="BX52" i="863" s="1"/>
  <c r="BX54" i="863" a="1"/>
  <c r="BX54" i="863" s="1"/>
  <c r="BX53" i="863" a="1"/>
  <c r="BX53" i="863" s="1"/>
  <c r="BX39" i="863"/>
  <c r="BX38" i="863"/>
  <c r="BX3" i="863"/>
  <c r="BX1" i="863"/>
  <c r="BY2" i="863"/>
  <c r="BY40" i="863" s="1"/>
  <c r="AG281" i="64"/>
  <c r="AH278" i="64"/>
  <c r="AH277" i="64"/>
  <c r="AH260" i="64"/>
  <c r="AH261" i="64"/>
  <c r="AH279" i="64"/>
  <c r="AH262" i="64"/>
  <c r="AH280" i="64"/>
  <c r="AG263" i="64"/>
  <c r="BK3" i="860"/>
  <c r="BK4" i="860" s="1"/>
  <c r="BL2" i="860"/>
  <c r="BK1" i="860"/>
  <c r="BK7" i="860"/>
  <c r="AF698" i="64"/>
  <c r="AF708" i="64" s="1"/>
  <c r="AE708" i="64"/>
  <c r="AE2069" i="64"/>
  <c r="AG702" i="64" a="1"/>
  <c r="AG702" i="64" s="1"/>
  <c r="AG697" i="64" a="1"/>
  <c r="AG697" i="64" s="1"/>
  <c r="AF437" i="64"/>
  <c r="AF2061" i="64"/>
  <c r="AG2054" i="64" a="1"/>
  <c r="AG2054" i="64" s="1"/>
  <c r="AG2055" i="64" a="1"/>
  <c r="AG2055" i="64" s="1"/>
  <c r="AG2056" i="64" a="1"/>
  <c r="AG2056" i="64" s="1"/>
  <c r="AG2057" i="64" a="1"/>
  <c r="AG2057" i="64" s="1"/>
  <c r="AG2058" i="64" a="1"/>
  <c r="AG2058" i="64" s="1"/>
  <c r="AG2053" i="64" a="1"/>
  <c r="AG2053" i="64" s="1"/>
  <c r="AG2052" i="64" a="1"/>
  <c r="AG2052" i="64" s="1"/>
  <c r="AG2059" i="64" a="1"/>
  <c r="AG2059" i="64" s="1"/>
  <c r="AG2060" i="64" a="1"/>
  <c r="AG2060" i="64" s="1"/>
  <c r="AG413" i="64" a="1"/>
  <c r="AG413" i="64" s="1"/>
  <c r="AG436" i="64" a="1"/>
  <c r="AG436" i="64" s="1"/>
  <c r="AG435" i="64" a="1"/>
  <c r="AG435" i="64" s="1"/>
  <c r="AF414" i="64"/>
  <c r="AG2240" i="64"/>
  <c r="AG2206" i="64"/>
  <c r="DB190" i="64"/>
  <c r="DB193" i="64" s="1"/>
  <c r="CY2495" i="64"/>
  <c r="CY2469" i="64"/>
  <c r="CY2392" i="64"/>
  <c r="CV1406" i="64"/>
  <c r="CW1404" i="64"/>
  <c r="CX2422" i="64"/>
  <c r="CX2424" i="64" s="1"/>
  <c r="AF2165" i="64"/>
  <c r="AF2143" i="64"/>
  <c r="AG2498" i="64" a="1"/>
  <c r="AG2498" i="64" s="1"/>
  <c r="AG2144" i="64" a="1"/>
  <c r="AG2144" i="64" s="1"/>
  <c r="AG2164" i="64" a="1"/>
  <c r="AG2164" i="64" s="1"/>
  <c r="BQ1857" i="64"/>
  <c r="BP1859" i="64"/>
  <c r="BQ1836" i="64"/>
  <c r="BQ1838" i="64" s="1"/>
  <c r="AC1769" i="64"/>
  <c r="AC1771" i="64" s="1"/>
  <c r="AC1772" i="64" s="1"/>
  <c r="AD1760" i="64"/>
  <c r="AE1758" i="64"/>
  <c r="AE1767" i="64"/>
  <c r="AE1759" i="64"/>
  <c r="AE1768" i="64"/>
  <c r="AG1764" i="64" a="1"/>
  <c r="AG1764" i="64" s="1"/>
  <c r="AG1763" i="64" a="1"/>
  <c r="AG1763" i="64" s="1"/>
  <c r="AG1755" i="64" a="1"/>
  <c r="AG1755" i="64" s="1"/>
  <c r="AG1754" i="64" a="1"/>
  <c r="AG1754" i="64" s="1"/>
  <c r="AF1751" i="64"/>
  <c r="AF1750" i="64"/>
  <c r="AG1745" i="64" a="1"/>
  <c r="AG1745" i="64" s="1"/>
  <c r="AG1746" i="64" a="1"/>
  <c r="AG1746" i="64" s="1"/>
  <c r="AF2186" i="64"/>
  <c r="AG2185" i="64" a="1"/>
  <c r="AG2185" i="64" s="1"/>
  <c r="AG573" i="64" a="1"/>
  <c r="AG573" i="64" s="1"/>
  <c r="AB621" i="64"/>
  <c r="AH1955" i="64"/>
  <c r="AH1956" i="64" s="1"/>
  <c r="AC620" i="64" a="1"/>
  <c r="AC620" i="64" s="1"/>
  <c r="AA1925" i="64"/>
  <c r="AB1922" i="64" s="1"/>
  <c r="AA1927" i="64"/>
  <c r="AF1506" i="64"/>
  <c r="AF1215" i="64"/>
  <c r="AF1666" i="64"/>
  <c r="AF1643" i="64"/>
  <c r="AF998" i="64"/>
  <c r="AF390" i="64"/>
  <c r="AF599" i="64"/>
  <c r="AF575" i="64"/>
  <c r="AE62" i="64"/>
  <c r="AG568" i="64" a="1"/>
  <c r="AG568" i="64" s="1"/>
  <c r="AG75" i="64" a="1"/>
  <c r="AG75" i="64" s="1"/>
  <c r="AG412" i="64" a="1"/>
  <c r="AG412" i="64" s="1"/>
  <c r="AG55" i="64" a="1"/>
  <c r="AG55" i="64" s="1"/>
  <c r="AG59" i="64" a="1"/>
  <c r="AG59" i="64" s="1"/>
  <c r="AG60" i="64" a="1"/>
  <c r="AG60" i="64" s="1"/>
  <c r="AF56" i="64"/>
  <c r="AG53" i="64" a="1"/>
  <c r="AG53" i="64" s="1"/>
  <c r="AG54" i="64" a="1"/>
  <c r="AG54" i="64" s="1"/>
  <c r="AG598" i="64" a="1"/>
  <c r="AG598" i="64" s="1"/>
  <c r="AG2395" i="64" a="1"/>
  <c r="AG2395" i="64" s="1"/>
  <c r="AG2472" i="64" a="1"/>
  <c r="AG2472" i="64" s="1"/>
  <c r="AG2446" i="64" a="1"/>
  <c r="AG2446" i="64" s="1"/>
  <c r="AG2421" i="64" a="1"/>
  <c r="AG2421" i="64" s="1"/>
  <c r="AG1642" i="64" a="1"/>
  <c r="AG1642" i="64" s="1"/>
  <c r="AF93" i="64"/>
  <c r="AG89" i="64" a="1"/>
  <c r="AG89" i="64" s="1"/>
  <c r="AG90" i="64" a="1"/>
  <c r="AG90" i="64" s="1"/>
  <c r="AG91" i="64" a="1"/>
  <c r="AG91" i="64" s="1"/>
  <c r="AG92" i="64" a="1"/>
  <c r="AG92" i="64" s="1"/>
  <c r="AG1587" i="64" a="1"/>
  <c r="AG1587" i="64" s="1"/>
  <c r="AG1588" i="64" s="1"/>
  <c r="AG389" i="64" a="1"/>
  <c r="AG389" i="64" s="1"/>
  <c r="AU1792" i="64"/>
  <c r="AU1794" i="64" s="1"/>
  <c r="AG2522" i="64" a="1"/>
  <c r="AG2522" i="64" s="1"/>
  <c r="AG1507" i="64" a="1"/>
  <c r="AG1507" i="64" s="1"/>
  <c r="AG1886" i="64" a="1"/>
  <c r="AG1886" i="64" s="1"/>
  <c r="AG1894" i="64" s="1"/>
  <c r="AG1665" i="64" a="1"/>
  <c r="AG1665" i="64" s="1"/>
  <c r="AG1667" i="64" a="1"/>
  <c r="AG1667" i="64" s="1"/>
  <c r="AG1673" i="64" a="1"/>
  <c r="AG1673" i="64" s="1"/>
  <c r="AG1214" i="64" a="1"/>
  <c r="AG1214" i="64" s="1"/>
  <c r="AG997" i="64" a="1"/>
  <c r="AG997" i="64" s="1"/>
  <c r="AG414" i="64" a="1"/>
  <c r="AG1666" i="64" a="1"/>
  <c r="AG698" i="64" a="1"/>
  <c r="BV1023" i="64" a="1"/>
  <c r="AG599" i="64" a="1"/>
  <c r="AG1643" i="64" a="1"/>
  <c r="AG575" i="64" a="1"/>
  <c r="BW1021" i="64" a="1"/>
  <c r="BW772" i="64" a="1"/>
  <c r="AH2240" i="64" a="1"/>
  <c r="AG2143" i="64" a="1"/>
  <c r="AG1751" i="64" a="1"/>
  <c r="AG998" i="64" a="1"/>
  <c r="AH2206" i="64" a="1"/>
  <c r="BW1136" i="64" a="1"/>
  <c r="AG2165" i="64" a="1"/>
  <c r="AG2186" i="64" a="1"/>
  <c r="AG437" i="64" a="1"/>
  <c r="BW1046" i="64"/>
  <c r="BU1024" i="64" a="1"/>
  <c r="AG1506" i="64" a="1"/>
  <c r="AC621" i="64" a="1"/>
  <c r="AG390" i="64" a="1"/>
  <c r="AG1215" i="64" a="1"/>
  <c r="BW732" i="64" a="1"/>
  <c r="AG1750" i="64" a="1"/>
  <c r="BW973" i="64" l="1"/>
  <c r="BW974" i="64" s="1"/>
  <c r="BW976" i="64" s="1"/>
  <c r="BX971" i="64" a="1"/>
  <c r="BX971" i="64" s="1"/>
  <c r="BX972" i="64" a="1"/>
  <c r="BX972" i="64" s="1"/>
  <c r="AI510" i="64"/>
  <c r="BX509" i="64" a="1"/>
  <c r="BX509" i="64" s="1"/>
  <c r="BX498" i="64" a="1"/>
  <c r="BX498" i="64" s="1"/>
  <c r="BX515" i="64" a="1"/>
  <c r="BX515" i="64" s="1"/>
  <c r="BX501" i="64" a="1"/>
  <c r="BX501" i="64" s="1"/>
  <c r="BR1814" i="64"/>
  <c r="BR1816" i="64" s="1"/>
  <c r="BW1136" i="64"/>
  <c r="BW1138" i="64" s="1"/>
  <c r="BX111" i="64" a="1"/>
  <c r="BX111" i="64" s="1"/>
  <c r="BX1121" i="64" a="1"/>
  <c r="BX1121" i="64" s="1"/>
  <c r="BW141" i="64"/>
  <c r="BW126" i="64"/>
  <c r="BV127" i="64"/>
  <c r="BW140" i="64"/>
  <c r="BW137" i="64"/>
  <c r="BW138" i="64"/>
  <c r="BW139" i="64"/>
  <c r="BR145" i="64"/>
  <c r="BW123" i="64"/>
  <c r="BW124" i="64"/>
  <c r="BW125" i="64"/>
  <c r="BW122" i="64"/>
  <c r="BS144" i="64"/>
  <c r="BS145" i="64" s="1"/>
  <c r="BX130" i="64" a="1"/>
  <c r="BX130" i="64" s="1"/>
  <c r="BX132" i="64" a="1"/>
  <c r="BX132" i="64" s="1"/>
  <c r="BX131" i="64" a="1"/>
  <c r="BX131" i="64" s="1"/>
  <c r="BX133" i="64" a="1"/>
  <c r="BX133" i="64" s="1"/>
  <c r="BX118" i="64" a="1"/>
  <c r="BX118" i="64" s="1"/>
  <c r="BX134" i="64" a="1"/>
  <c r="BX134" i="64" s="1"/>
  <c r="BX117" i="64" a="1"/>
  <c r="BX117" i="64" s="1"/>
  <c r="BX116" i="64" a="1"/>
  <c r="BX116" i="64" s="1"/>
  <c r="BX115" i="64" a="1"/>
  <c r="BX115" i="64" s="1"/>
  <c r="BX119" i="64" a="1"/>
  <c r="BX119" i="64" s="1"/>
  <c r="BT142" i="64"/>
  <c r="BT144" i="64" s="1"/>
  <c r="BT145" i="64" s="1"/>
  <c r="BX346" i="64" a="1"/>
  <c r="BX346" i="64" s="1"/>
  <c r="BZ347" i="64" s="1"/>
  <c r="BX110" i="64" a="1"/>
  <c r="BX110" i="64" s="1"/>
  <c r="BX109" i="64" a="1"/>
  <c r="BX109" i="64" s="1"/>
  <c r="BX108" i="64" a="1"/>
  <c r="BX108" i="64" s="1"/>
  <c r="BX107" i="64" a="1"/>
  <c r="BX107" i="64" s="1"/>
  <c r="BW112" i="64"/>
  <c r="BX1045" i="64" a="1"/>
  <c r="BX1045" i="64" s="1"/>
  <c r="X1895" i="64" a="1"/>
  <c r="X1895" i="64" s="1"/>
  <c r="X1888" i="64" s="1"/>
  <c r="BW807" i="64"/>
  <c r="BW837" i="64" s="1"/>
  <c r="BU842" i="64"/>
  <c r="BW836" i="64"/>
  <c r="BW838" i="64"/>
  <c r="BW835" i="64"/>
  <c r="BV840" i="64"/>
  <c r="BW839" i="64"/>
  <c r="BX832" i="64" a="1"/>
  <c r="BX832" i="64" s="1"/>
  <c r="BX828" i="64" a="1"/>
  <c r="BX828" i="64" s="1"/>
  <c r="BX829" i="64" a="1"/>
  <c r="BX829" i="64" s="1"/>
  <c r="BX830" i="64" a="1"/>
  <c r="BX830" i="64" s="1"/>
  <c r="BX831" i="64" a="1"/>
  <c r="BX831" i="64" s="1"/>
  <c r="BW820" i="64"/>
  <c r="BV825" i="64"/>
  <c r="BW823" i="64"/>
  <c r="BW821" i="64"/>
  <c r="BX800" i="64" a="1"/>
  <c r="BX800" i="64" s="1"/>
  <c r="BX808" i="64" s="1"/>
  <c r="BX801" i="64" a="1"/>
  <c r="BX801" i="64" s="1"/>
  <c r="BX809" i="64" s="1"/>
  <c r="BX815" i="64" a="1"/>
  <c r="BX815" i="64" s="1"/>
  <c r="BX816" i="64" a="1"/>
  <c r="BX816" i="64" s="1"/>
  <c r="BX817" i="64" a="1"/>
  <c r="BX817" i="64" s="1"/>
  <c r="BX799" i="64" a="1"/>
  <c r="BX799" i="64" s="1"/>
  <c r="BX807" i="64" s="1"/>
  <c r="BX813" i="64" a="1"/>
  <c r="BX813" i="64" s="1"/>
  <c r="BX797" i="64" a="1"/>
  <c r="BX797" i="64" s="1"/>
  <c r="BX798" i="64" a="1"/>
  <c r="BX798" i="64" s="1"/>
  <c r="BX814" i="64" a="1"/>
  <c r="BX814" i="64" s="1"/>
  <c r="BW824" i="64"/>
  <c r="BX208" i="64" a="1"/>
  <c r="BX208" i="64" s="1"/>
  <c r="BX207" i="64" s="1"/>
  <c r="BX209" i="64" a="1"/>
  <c r="BX209" i="64" s="1"/>
  <c r="BW210" i="64"/>
  <c r="BW212" i="64" s="1"/>
  <c r="BW1021" i="64"/>
  <c r="BW772" i="64"/>
  <c r="BW774" i="64" s="1"/>
  <c r="BU1024" i="64"/>
  <c r="BV1023" i="64"/>
  <c r="BX331" i="64" a="1"/>
  <c r="BX331" i="64" s="1"/>
  <c r="BX1020" i="64" a="1"/>
  <c r="BX1020" i="64" s="1"/>
  <c r="BX312" i="64" a="1"/>
  <c r="BX312" i="64" s="1"/>
  <c r="BX773" i="64" a="1"/>
  <c r="BX773" i="64" s="1"/>
  <c r="BX739" i="64" a="1"/>
  <c r="BX739" i="64" s="1"/>
  <c r="BX299" i="64" a="1"/>
  <c r="BX299" i="64" s="1"/>
  <c r="BV736" i="64"/>
  <c r="BW732" i="64"/>
  <c r="BW740" i="64" s="1"/>
  <c r="BX735" i="64" a="1"/>
  <c r="BX735" i="64" s="1"/>
  <c r="BX4" i="64"/>
  <c r="BX731" i="64" a="1"/>
  <c r="BX731" i="64" s="1"/>
  <c r="BY259" i="64"/>
  <c r="BY7" i="64"/>
  <c r="BX8" i="64" s="1"/>
  <c r="BR44" i="861"/>
  <c r="BR85" i="861" s="1"/>
  <c r="BY3" i="64"/>
  <c r="BY975" i="64" s="1" a="1"/>
  <c r="BY975" i="64" s="1"/>
  <c r="BY1" i="64"/>
  <c r="BZ2" i="64"/>
  <c r="BY56" i="863" a="1"/>
  <c r="BY56" i="863" s="1"/>
  <c r="BY55" i="863" a="1"/>
  <c r="BY55" i="863" s="1"/>
  <c r="BY54" i="863" a="1"/>
  <c r="BY54" i="863" s="1"/>
  <c r="BY53" i="863" a="1"/>
  <c r="BY53" i="863" s="1"/>
  <c r="BY52" i="863" a="1"/>
  <c r="BY52" i="863" s="1"/>
  <c r="BY41" i="863"/>
  <c r="BY38" i="863"/>
  <c r="BZ2" i="863"/>
  <c r="BZ40" i="863" s="1"/>
  <c r="BY39" i="863"/>
  <c r="BY1" i="863"/>
  <c r="BY3" i="863"/>
  <c r="BW30" i="861"/>
  <c r="BX68" i="863" a="1"/>
  <c r="BX68" i="863" s="1"/>
  <c r="BX70" i="863" a="1"/>
  <c r="BX70" i="863" s="1"/>
  <c r="BX66" i="863" a="1"/>
  <c r="BX66" i="863" s="1"/>
  <c r="BX4" i="863"/>
  <c r="BX24" i="864"/>
  <c r="BX92" i="861" s="1"/>
  <c r="BX43" i="863"/>
  <c r="BX42" i="863"/>
  <c r="BX21" i="863" s="1"/>
  <c r="BY22" i="864"/>
  <c r="BY21" i="864"/>
  <c r="BY20" i="864"/>
  <c r="BY3" i="864"/>
  <c r="BY4" i="864" s="1"/>
  <c r="BY1" i="864"/>
  <c r="BZ2" i="864"/>
  <c r="BZ23" i="864" s="1"/>
  <c r="CB3" i="861"/>
  <c r="CA4" i="861"/>
  <c r="CA5" i="861" s="1"/>
  <c r="CA1" i="861"/>
  <c r="CA8" i="861"/>
  <c r="BX57" i="863"/>
  <c r="AH263" i="64"/>
  <c r="AI278" i="64"/>
  <c r="AI277" i="64"/>
  <c r="AI260" i="64"/>
  <c r="AI261" i="64"/>
  <c r="AI279" i="64"/>
  <c r="AI262" i="64"/>
  <c r="AI280" i="64"/>
  <c r="AH281" i="64"/>
  <c r="BL3" i="860"/>
  <c r="BL4" i="860" s="1"/>
  <c r="BM2" i="860"/>
  <c r="BL1" i="860"/>
  <c r="BL7" i="860"/>
  <c r="AG698" i="64"/>
  <c r="AG708" i="64" s="1"/>
  <c r="AF2069" i="64"/>
  <c r="AH702" i="64" a="1"/>
  <c r="AH702" i="64" s="1"/>
  <c r="AH697" i="64" a="1"/>
  <c r="AH697" i="64" s="1"/>
  <c r="AG437" i="64"/>
  <c r="AG2061" i="64"/>
  <c r="AH2052" i="64" a="1"/>
  <c r="AH2052" i="64" s="1"/>
  <c r="AH2053" i="64" a="1"/>
  <c r="AH2053" i="64" s="1"/>
  <c r="AH2054" i="64" a="1"/>
  <c r="AH2054" i="64" s="1"/>
  <c r="AH2055" i="64" a="1"/>
  <c r="AH2055" i="64" s="1"/>
  <c r="AH2056" i="64" a="1"/>
  <c r="AH2056" i="64" s="1"/>
  <c r="AH2058" i="64" a="1"/>
  <c r="AH2058" i="64" s="1"/>
  <c r="AH2057" i="64" a="1"/>
  <c r="AH2057" i="64" s="1"/>
  <c r="AH2059" i="64" a="1"/>
  <c r="AH2059" i="64" s="1"/>
  <c r="AH2060" i="64" a="1"/>
  <c r="AH2060" i="64" s="1"/>
  <c r="AH435" i="64" a="1"/>
  <c r="AH435" i="64" s="1"/>
  <c r="AH413" i="64" a="1"/>
  <c r="AH413" i="64" s="1"/>
  <c r="AH436" i="64" a="1"/>
  <c r="AH436" i="64" s="1"/>
  <c r="AG414" i="64"/>
  <c r="AH2206" i="64"/>
  <c r="AH2240" i="64"/>
  <c r="DC190" i="64"/>
  <c r="DC193" i="64" s="1"/>
  <c r="CW1406" i="64"/>
  <c r="CX1404" i="64"/>
  <c r="CY2422" i="64"/>
  <c r="CY2424" i="64" s="1"/>
  <c r="AG2165" i="64"/>
  <c r="AG2143" i="64"/>
  <c r="AH2498" i="64" a="1"/>
  <c r="AH2498" i="64" s="1"/>
  <c r="AH2144" i="64" a="1"/>
  <c r="AH2144" i="64" s="1"/>
  <c r="AH2164" i="64" a="1"/>
  <c r="AH2164" i="64" s="1"/>
  <c r="BQ1859" i="64"/>
  <c r="BR1857" i="64"/>
  <c r="BR1836" i="64"/>
  <c r="BR1838" i="64" s="1"/>
  <c r="AD1769" i="64"/>
  <c r="AD1771" i="64" s="1"/>
  <c r="AD1772" i="64" s="1"/>
  <c r="AE1760" i="64"/>
  <c r="AE1769" i="64"/>
  <c r="AF1759" i="64"/>
  <c r="AF1768" i="64"/>
  <c r="AF1758" i="64"/>
  <c r="AF1767" i="64"/>
  <c r="AH1764" i="64" a="1"/>
  <c r="AH1764" i="64" s="1"/>
  <c r="AH1763" i="64" a="1"/>
  <c r="AH1763" i="64" s="1"/>
  <c r="AH1755" i="64" a="1"/>
  <c r="AH1755" i="64" s="1"/>
  <c r="AH1754" i="64" a="1"/>
  <c r="AH1754" i="64" s="1"/>
  <c r="AG1751" i="64"/>
  <c r="AG1750" i="64"/>
  <c r="AH1745" i="64" a="1"/>
  <c r="AH1745" i="64" s="1"/>
  <c r="AH1746" i="64" a="1"/>
  <c r="AH1746" i="64" s="1"/>
  <c r="AG2186" i="64"/>
  <c r="AH2185" i="64" a="1"/>
  <c r="AH2185" i="64" s="1"/>
  <c r="AH573" i="64" a="1"/>
  <c r="AH573" i="64" s="1"/>
  <c r="AC621" i="64"/>
  <c r="AB1927" i="64"/>
  <c r="AB1925" i="64"/>
  <c r="AC1922" i="64" s="1"/>
  <c r="AD620" i="64" a="1"/>
  <c r="AD620" i="64" s="1"/>
  <c r="AI1955" i="64"/>
  <c r="AI1956" i="64" s="1"/>
  <c r="AG1215" i="64"/>
  <c r="AG1506" i="64"/>
  <c r="AG1666" i="64"/>
  <c r="AG1643" i="64"/>
  <c r="AG998" i="64"/>
  <c r="AG599" i="64"/>
  <c r="AG390" i="64"/>
  <c r="AG575" i="64"/>
  <c r="AF62" i="64"/>
  <c r="AH568" i="64" a="1"/>
  <c r="AH568" i="64" s="1"/>
  <c r="AH75" i="64" a="1"/>
  <c r="AH75" i="64" s="1"/>
  <c r="AH412" i="64" a="1"/>
  <c r="AH412" i="64" s="1"/>
  <c r="AH55" i="64" a="1"/>
  <c r="AH55" i="64" s="1"/>
  <c r="AH59" i="64" a="1"/>
  <c r="AH59" i="64" s="1"/>
  <c r="AH60" i="64" a="1"/>
  <c r="AH60" i="64" s="1"/>
  <c r="AG56" i="64"/>
  <c r="AH53" i="64" a="1"/>
  <c r="AH53" i="64" s="1"/>
  <c r="AH54" i="64" a="1"/>
  <c r="AH54" i="64" s="1"/>
  <c r="AH598" i="64" a="1"/>
  <c r="AH598" i="64" s="1"/>
  <c r="AH2395" i="64" a="1"/>
  <c r="AH2395" i="64" s="1"/>
  <c r="AH2421" i="64" a="1"/>
  <c r="AH2421" i="64" s="1"/>
  <c r="AH2472" i="64" a="1"/>
  <c r="AH2472" i="64" s="1"/>
  <c r="AH2446" i="64" a="1"/>
  <c r="AH2446" i="64" s="1"/>
  <c r="AH1642" i="64" a="1"/>
  <c r="AH1642" i="64" s="1"/>
  <c r="AH90" i="64" a="1"/>
  <c r="AH90" i="64" s="1"/>
  <c r="AH91" i="64" a="1"/>
  <c r="AH91" i="64" s="1"/>
  <c r="AH92" i="64" a="1"/>
  <c r="AH92" i="64" s="1"/>
  <c r="AH89" i="64" a="1"/>
  <c r="AH89" i="64" s="1"/>
  <c r="AG93" i="64"/>
  <c r="AH1587" i="64" a="1"/>
  <c r="AH1587" i="64" s="1"/>
  <c r="AH1588" i="64" s="1"/>
  <c r="AH389" i="64" a="1"/>
  <c r="AH389" i="64" s="1"/>
  <c r="AV1792" i="64"/>
  <c r="AV1794" i="64" s="1"/>
  <c r="AH2522" i="64" a="1"/>
  <c r="AH2522" i="64" s="1"/>
  <c r="AH1507" i="64" a="1"/>
  <c r="AH1507" i="64" s="1"/>
  <c r="AH1886" i="64" a="1"/>
  <c r="AH1886" i="64" s="1"/>
  <c r="AH1894" i="64" s="1"/>
  <c r="AH1665" i="64" a="1"/>
  <c r="AH1665" i="64" s="1"/>
  <c r="AH1673" i="64" a="1"/>
  <c r="AH1673" i="64" s="1"/>
  <c r="AH1667" i="64" a="1"/>
  <c r="AH1667" i="64" s="1"/>
  <c r="AH1214" i="64" a="1"/>
  <c r="AH1214" i="64" s="1"/>
  <c r="AH997" i="64" a="1"/>
  <c r="AH997" i="64" s="1"/>
  <c r="BX1136" i="64" a="1"/>
  <c r="BX732" i="64" a="1"/>
  <c r="AH390" i="64" a="1"/>
  <c r="AH599" i="64" a="1"/>
  <c r="AH998" i="64" a="1"/>
  <c r="AH2165" i="64" a="1"/>
  <c r="AH698" i="64" a="1"/>
  <c r="AH575" i="64" a="1"/>
  <c r="AD621" i="64" a="1"/>
  <c r="AH1643" i="64" a="1"/>
  <c r="AH414" i="64" a="1"/>
  <c r="BW1023" i="64" a="1"/>
  <c r="AI2206" i="64" a="1"/>
  <c r="BV1024" i="64" a="1"/>
  <c r="BX772" i="64" a="1"/>
  <c r="AH2143" i="64" a="1"/>
  <c r="AH1750" i="64" a="1"/>
  <c r="BX1046" i="64"/>
  <c r="AH1506" i="64" a="1"/>
  <c r="AI2240" i="64" a="1"/>
  <c r="AH437" i="64" a="1"/>
  <c r="AH1751" i="64" a="1"/>
  <c r="AH1215" i="64" a="1"/>
  <c r="AH2186" i="64" a="1"/>
  <c r="AH1666" i="64" a="1"/>
  <c r="BX1021" i="64" a="1"/>
  <c r="BX973" i="64" l="1"/>
  <c r="BX974" i="64" s="1"/>
  <c r="BX976" i="64" s="1"/>
  <c r="BY971" i="64" a="1"/>
  <c r="BY971" i="64" s="1"/>
  <c r="BY972" i="64" a="1"/>
  <c r="BY972" i="64" s="1"/>
  <c r="AI500" i="64"/>
  <c r="AI502" i="64" s="1"/>
  <c r="AI503" i="64" s="1"/>
  <c r="AI511" i="64"/>
  <c r="BY509" i="64" a="1"/>
  <c r="BY509" i="64" s="1"/>
  <c r="BY498" i="64" a="1"/>
  <c r="BY498" i="64" s="1"/>
  <c r="BY515" i="64" a="1"/>
  <c r="BY515" i="64" s="1"/>
  <c r="BY501" i="64" a="1"/>
  <c r="BY501" i="64" s="1"/>
  <c r="BS1814" i="64"/>
  <c r="BS1816" i="64" s="1"/>
  <c r="BX126" i="64"/>
  <c r="BX141" i="64"/>
  <c r="BX1136" i="64"/>
  <c r="BX1138" i="64" s="1"/>
  <c r="BY111" i="64" a="1"/>
  <c r="BY111" i="64" s="1"/>
  <c r="BY1121" i="64" a="1"/>
  <c r="BY1121" i="64" s="1"/>
  <c r="BX138" i="64"/>
  <c r="BX139" i="64"/>
  <c r="BX125" i="64"/>
  <c r="BX140" i="64"/>
  <c r="BX122" i="64"/>
  <c r="BX137" i="64"/>
  <c r="BX123" i="64"/>
  <c r="BX124" i="64"/>
  <c r="BW127" i="64"/>
  <c r="BY131" i="64" a="1"/>
  <c r="BY131" i="64" s="1"/>
  <c r="BY132" i="64" a="1"/>
  <c r="BY132" i="64" s="1"/>
  <c r="BY133" i="64" a="1"/>
  <c r="BY133" i="64" s="1"/>
  <c r="BY118" i="64" a="1"/>
  <c r="BY118" i="64" s="1"/>
  <c r="BY134" i="64" a="1"/>
  <c r="BY134" i="64" s="1"/>
  <c r="BY117" i="64" a="1"/>
  <c r="BY117" i="64" s="1"/>
  <c r="BY116" i="64" a="1"/>
  <c r="BY116" i="64" s="1"/>
  <c r="BY119" i="64" a="1"/>
  <c r="BY119" i="64" s="1"/>
  <c r="BY130" i="64" a="1"/>
  <c r="BY130" i="64" s="1"/>
  <c r="BY115" i="64" a="1"/>
  <c r="BY115" i="64" s="1"/>
  <c r="BU142" i="64"/>
  <c r="BY346" i="64" a="1"/>
  <c r="BY346" i="64" s="1"/>
  <c r="CA347" i="64" s="1"/>
  <c r="BY110" i="64" a="1"/>
  <c r="BY110" i="64" s="1"/>
  <c r="BY109" i="64" a="1"/>
  <c r="BY109" i="64" s="1"/>
  <c r="BY108" i="64" a="1"/>
  <c r="BY108" i="64" s="1"/>
  <c r="BY107" i="64" a="1"/>
  <c r="BY107" i="64" s="1"/>
  <c r="BX112" i="64"/>
  <c r="BY1045" i="64" a="1"/>
  <c r="BY1045" i="64" s="1"/>
  <c r="X1889" i="64"/>
  <c r="Y1885" i="64" s="1"/>
  <c r="Y1891" i="64" s="1"/>
  <c r="BW822" i="64"/>
  <c r="BW825" i="64" s="1"/>
  <c r="BX806" i="64"/>
  <c r="BX836" i="64" s="1"/>
  <c r="BX805" i="64"/>
  <c r="BX835" i="64" s="1"/>
  <c r="BV842" i="64"/>
  <c r="BV843" i="64" s="1"/>
  <c r="BU843" i="64"/>
  <c r="BW840" i="64"/>
  <c r="BX837" i="64"/>
  <c r="BX838" i="64"/>
  <c r="BX839" i="64"/>
  <c r="BY829" i="64" a="1"/>
  <c r="BY829" i="64" s="1"/>
  <c r="BY828" i="64" a="1"/>
  <c r="BY828" i="64" s="1"/>
  <c r="BY830" i="64" a="1"/>
  <c r="BY830" i="64" s="1"/>
  <c r="BY831" i="64" a="1"/>
  <c r="BY831" i="64" s="1"/>
  <c r="BY832" i="64" a="1"/>
  <c r="BY832" i="64" s="1"/>
  <c r="BX822" i="64"/>
  <c r="BY814" i="64" a="1"/>
  <c r="BY814" i="64" s="1"/>
  <c r="BY799" i="64" a="1"/>
  <c r="BY799" i="64" s="1"/>
  <c r="BY807" i="64" s="1"/>
  <c r="BY800" i="64" a="1"/>
  <c r="BY800" i="64" s="1"/>
  <c r="BY808" i="64" s="1"/>
  <c r="BY801" i="64" a="1"/>
  <c r="BY801" i="64" s="1"/>
  <c r="BY809" i="64" s="1"/>
  <c r="BY815" i="64" a="1"/>
  <c r="BY815" i="64" s="1"/>
  <c r="BY816" i="64" a="1"/>
  <c r="BY816" i="64" s="1"/>
  <c r="BY813" i="64" a="1"/>
  <c r="BY813" i="64" s="1"/>
  <c r="BY817" i="64" a="1"/>
  <c r="BY817" i="64" s="1"/>
  <c r="BY798" i="64" a="1"/>
  <c r="BY798" i="64" s="1"/>
  <c r="BY806" i="64" s="1"/>
  <c r="BY797" i="64" a="1"/>
  <c r="BY797" i="64" s="1"/>
  <c r="BY805" i="64" s="1"/>
  <c r="BX824" i="64"/>
  <c r="BX823" i="64"/>
  <c r="BY208" i="64" a="1"/>
  <c r="BY208" i="64" s="1"/>
  <c r="BY207" i="64" s="1"/>
  <c r="BY209" i="64" a="1"/>
  <c r="BY209" i="64" s="1"/>
  <c r="BX210" i="64"/>
  <c r="BX212" i="64" s="1"/>
  <c r="BX1021" i="64"/>
  <c r="BX772" i="64"/>
  <c r="BX774" i="64" s="1"/>
  <c r="BV1024" i="64"/>
  <c r="BW1023" i="64"/>
  <c r="BY331" i="64" a="1"/>
  <c r="BY331" i="64" s="1"/>
  <c r="BY1020" i="64" a="1"/>
  <c r="BY1020" i="64" s="1"/>
  <c r="BY312" i="64" a="1"/>
  <c r="BY312" i="64" s="1"/>
  <c r="BY773" i="64" a="1"/>
  <c r="BY773" i="64" s="1"/>
  <c r="BY739" i="64" a="1"/>
  <c r="BY739" i="64" s="1"/>
  <c r="BY299" i="64" a="1"/>
  <c r="BY299" i="64" s="1"/>
  <c r="BW736" i="64"/>
  <c r="BX732" i="64"/>
  <c r="BX740" i="64" s="1"/>
  <c r="BY735" i="64" a="1"/>
  <c r="BY735" i="64" s="1"/>
  <c r="BY4" i="64"/>
  <c r="BY731" i="64" a="1"/>
  <c r="BY731" i="64" s="1"/>
  <c r="BZ259" i="64"/>
  <c r="BZ7" i="64"/>
  <c r="BY8" i="64" s="1"/>
  <c r="BS44" i="861"/>
  <c r="BS85" i="861" s="1"/>
  <c r="CA2" i="64"/>
  <c r="BZ1" i="64"/>
  <c r="BZ3" i="64"/>
  <c r="BZ975" i="64" s="1" a="1"/>
  <c r="BZ975" i="64" s="1"/>
  <c r="BY57" i="863"/>
  <c r="BY24" i="864"/>
  <c r="BY92" i="861" s="1"/>
  <c r="BY70" i="863" a="1"/>
  <c r="BY70" i="863" s="1"/>
  <c r="BY68" i="863" a="1"/>
  <c r="BY68" i="863" s="1"/>
  <c r="BY66" i="863" a="1"/>
  <c r="BY66" i="863" s="1"/>
  <c r="BY4" i="863"/>
  <c r="CC3" i="861"/>
  <c r="CB4" i="861"/>
  <c r="CB5" i="861" s="1"/>
  <c r="CB1" i="861"/>
  <c r="CB8" i="861"/>
  <c r="BX30" i="861"/>
  <c r="BZ56" i="863" a="1"/>
  <c r="BZ56" i="863" s="1"/>
  <c r="BZ55" i="863" a="1"/>
  <c r="BZ55" i="863" s="1"/>
  <c r="BZ54" i="863" a="1"/>
  <c r="BZ54" i="863" s="1"/>
  <c r="BZ52" i="863" a="1"/>
  <c r="BZ52" i="863" s="1"/>
  <c r="BZ38" i="863"/>
  <c r="BZ53" i="863" a="1"/>
  <c r="BZ53" i="863" s="1"/>
  <c r="BZ41" i="863"/>
  <c r="BZ3" i="863"/>
  <c r="BZ1" i="863"/>
  <c r="BZ39" i="863"/>
  <c r="CA2" i="863"/>
  <c r="CA40" i="863" s="1"/>
  <c r="BZ22" i="864"/>
  <c r="BZ21" i="864"/>
  <c r="BZ20" i="864"/>
  <c r="BZ1" i="864"/>
  <c r="CA2" i="864"/>
  <c r="CA23" i="864" s="1"/>
  <c r="BZ3" i="864"/>
  <c r="BZ4" i="864" s="1"/>
  <c r="BY42" i="863"/>
  <c r="BY21" i="863" s="1"/>
  <c r="BY43" i="863"/>
  <c r="AI263" i="64"/>
  <c r="AJ277" i="64"/>
  <c r="AJ278" i="64"/>
  <c r="AJ260" i="64"/>
  <c r="AJ279" i="64"/>
  <c r="AJ261" i="64"/>
  <c r="AJ262" i="64"/>
  <c r="AJ280" i="64"/>
  <c r="AI281" i="64"/>
  <c r="BM1" i="860"/>
  <c r="BM7" i="860"/>
  <c r="BM3" i="860"/>
  <c r="BM4" i="860" s="1"/>
  <c r="BN2" i="860"/>
  <c r="AH698" i="64"/>
  <c r="AH708" i="64" s="1"/>
  <c r="AI702" i="64" a="1"/>
  <c r="AI702" i="64" s="1"/>
  <c r="AI697" i="64" a="1"/>
  <c r="AI697" i="64" s="1"/>
  <c r="AH437" i="64"/>
  <c r="AG2069" i="64"/>
  <c r="AI2052" i="64" a="1"/>
  <c r="AI2052" i="64" s="1"/>
  <c r="AI2053" i="64" a="1"/>
  <c r="AI2053" i="64" s="1"/>
  <c r="AI2054" i="64" a="1"/>
  <c r="AI2054" i="64" s="1"/>
  <c r="AI2055" i="64" a="1"/>
  <c r="AI2055" i="64" s="1"/>
  <c r="AI2056" i="64" a="1"/>
  <c r="AI2056" i="64" s="1"/>
  <c r="AI2057" i="64" a="1"/>
  <c r="AI2057" i="64" s="1"/>
  <c r="AI2059" i="64" a="1"/>
  <c r="AI2059" i="64" s="1"/>
  <c r="AI2060" i="64" a="1"/>
  <c r="AI2060" i="64" s="1"/>
  <c r="AI2058" i="64" a="1"/>
  <c r="AI2058" i="64" s="1"/>
  <c r="AH2061" i="64"/>
  <c r="AI435" i="64" a="1"/>
  <c r="AI435" i="64" s="1"/>
  <c r="AI413" i="64" a="1"/>
  <c r="AI413" i="64" s="1"/>
  <c r="AI436" i="64" a="1"/>
  <c r="AI436" i="64" s="1"/>
  <c r="AH414" i="64"/>
  <c r="AI2206" i="64"/>
  <c r="AI2240" i="64"/>
  <c r="DD190" i="64"/>
  <c r="DD193" i="64" s="1"/>
  <c r="CZ2469" i="64"/>
  <c r="CZ2392" i="64"/>
  <c r="CZ2495" i="64"/>
  <c r="CX1406" i="64"/>
  <c r="CY1404" i="64"/>
  <c r="CZ2422" i="64"/>
  <c r="CZ2424" i="64" s="1"/>
  <c r="AH2165" i="64"/>
  <c r="AH2143" i="64"/>
  <c r="AI2498" i="64" a="1"/>
  <c r="AI2498" i="64" s="1"/>
  <c r="AI2144" i="64" a="1"/>
  <c r="AI2144" i="64" s="1"/>
  <c r="AI2164" i="64" a="1"/>
  <c r="AI2164" i="64" s="1"/>
  <c r="BR1859" i="64"/>
  <c r="BS1857" i="64"/>
  <c r="BS1836" i="64"/>
  <c r="BS1838" i="64" s="1"/>
  <c r="AE1771" i="64"/>
  <c r="AF1760" i="64"/>
  <c r="AG1758" i="64"/>
  <c r="AG1767" i="64"/>
  <c r="AG1759" i="64"/>
  <c r="AG1768" i="64"/>
  <c r="AI1764" i="64" a="1"/>
  <c r="AI1764" i="64" s="1"/>
  <c r="AI1763" i="64" a="1"/>
  <c r="AI1763" i="64" s="1"/>
  <c r="AI1754" i="64" a="1"/>
  <c r="AI1754" i="64" s="1"/>
  <c r="AI1755" i="64" a="1"/>
  <c r="AI1755" i="64" s="1"/>
  <c r="AH1751" i="64"/>
  <c r="AH1750" i="64"/>
  <c r="AI1745" i="64" a="1"/>
  <c r="AI1745" i="64" s="1"/>
  <c r="AI1746" i="64" a="1"/>
  <c r="AI1746" i="64" s="1"/>
  <c r="AH2186" i="64"/>
  <c r="AI2185" i="64" a="1"/>
  <c r="AI2185" i="64" s="1"/>
  <c r="AI573" i="64" a="1"/>
  <c r="AI573" i="64" s="1"/>
  <c r="AD621" i="64"/>
  <c r="AE620" i="64" a="1"/>
  <c r="AE620" i="64" s="1"/>
  <c r="AC1927" i="64"/>
  <c r="AC1925" i="64"/>
  <c r="AD1922" i="64" s="1"/>
  <c r="AJ1955" i="64"/>
  <c r="AJ1956" i="64" s="1"/>
  <c r="AH1666" i="64"/>
  <c r="AH1215" i="64"/>
  <c r="AH1506" i="64"/>
  <c r="AH1643" i="64"/>
  <c r="AH998" i="64"/>
  <c r="AH599" i="64"/>
  <c r="AH390" i="64"/>
  <c r="AH575" i="64"/>
  <c r="AG62" i="64"/>
  <c r="AI568" i="64" a="1"/>
  <c r="AI568" i="64" s="1"/>
  <c r="AI75" i="64" a="1"/>
  <c r="AI75" i="64" s="1"/>
  <c r="AI412" i="64" a="1"/>
  <c r="AI412" i="64" s="1"/>
  <c r="AI55" i="64" a="1"/>
  <c r="AI55" i="64" s="1"/>
  <c r="AI59" i="64" a="1"/>
  <c r="AI59" i="64" s="1"/>
  <c r="AI60" i="64" a="1"/>
  <c r="AI60" i="64" s="1"/>
  <c r="AH56" i="64"/>
  <c r="AI54" i="64" a="1"/>
  <c r="AI54" i="64" s="1"/>
  <c r="AI53" i="64" a="1"/>
  <c r="AI53" i="64" s="1"/>
  <c r="AI598" i="64" a="1"/>
  <c r="AI598" i="64" s="1"/>
  <c r="AI2395" i="64" a="1"/>
  <c r="AI2395" i="64" s="1"/>
  <c r="AI2421" i="64" a="1"/>
  <c r="AI2421" i="64" s="1"/>
  <c r="AI2472" i="64" a="1"/>
  <c r="AI2472" i="64" s="1"/>
  <c r="AI2446" i="64" a="1"/>
  <c r="AI2446" i="64" s="1"/>
  <c r="AI1642" i="64" a="1"/>
  <c r="AI1642" i="64" s="1"/>
  <c r="AH93" i="64"/>
  <c r="AI90" i="64" a="1"/>
  <c r="AI90" i="64" s="1"/>
  <c r="AI91" i="64" a="1"/>
  <c r="AI91" i="64" s="1"/>
  <c r="AI92" i="64" a="1"/>
  <c r="AI92" i="64" s="1"/>
  <c r="AI89" i="64" a="1"/>
  <c r="AI89" i="64" s="1"/>
  <c r="AI1587" i="64" a="1"/>
  <c r="AI1587" i="64" s="1"/>
  <c r="AI1588" i="64" s="1"/>
  <c r="AI389" i="64" a="1"/>
  <c r="AI389" i="64" s="1"/>
  <c r="AW1792" i="64"/>
  <c r="AW1794" i="64" s="1"/>
  <c r="AI2522" i="64" a="1"/>
  <c r="AI2522" i="64" s="1"/>
  <c r="AI1507" i="64" a="1"/>
  <c r="AI1507" i="64" s="1"/>
  <c r="AI1886" i="64" a="1"/>
  <c r="AI1886" i="64" s="1"/>
  <c r="AI1894" i="64" s="1"/>
  <c r="AI1665" i="64" a="1"/>
  <c r="AI1665" i="64" s="1"/>
  <c r="AI1673" i="64" a="1"/>
  <c r="AI1673" i="64" s="1"/>
  <c r="AI1667" i="64" a="1"/>
  <c r="AI1667" i="64" s="1"/>
  <c r="AI1214" i="64" a="1"/>
  <c r="AI1214" i="64" s="1"/>
  <c r="AI997" i="64" a="1"/>
  <c r="AI997" i="64" s="1"/>
  <c r="AI599" i="64" a="1"/>
  <c r="AI1750" i="64" a="1"/>
  <c r="AI1215" i="64" a="1"/>
  <c r="AI575" i="64" a="1"/>
  <c r="AI2165" i="64" a="1"/>
  <c r="BY1021" i="64" a="1"/>
  <c r="AE621" i="64" a="1"/>
  <c r="AI437" i="64" a="1"/>
  <c r="AI414" i="64" a="1"/>
  <c r="AI2143" i="64" a="1"/>
  <c r="AI1666" i="64" a="1"/>
  <c r="BW1024" i="64" a="1"/>
  <c r="AI698" i="64" a="1"/>
  <c r="AJ2240" i="64" a="1"/>
  <c r="AI2186" i="64" a="1"/>
  <c r="BY732" i="64" a="1"/>
  <c r="BY772" i="64" a="1"/>
  <c r="AI390" i="64" a="1"/>
  <c r="BY1046" i="64"/>
  <c r="AI1506" i="64" a="1"/>
  <c r="AJ2206" i="64" a="1"/>
  <c r="AI998" i="64" a="1"/>
  <c r="BX1023" i="64" a="1"/>
  <c r="BY1136" i="64" a="1"/>
  <c r="AI1751" i="64" a="1"/>
  <c r="AI1643" i="64" a="1"/>
  <c r="BY973" i="64" l="1"/>
  <c r="BY974" i="64" s="1"/>
  <c r="BY976" i="64" s="1"/>
  <c r="BZ971" i="64" a="1"/>
  <c r="BZ971" i="64" s="1"/>
  <c r="BZ972" i="64" a="1"/>
  <c r="BZ972" i="64" s="1"/>
  <c r="AI516" i="64"/>
  <c r="AJ507" i="64"/>
  <c r="AI512" i="64"/>
  <c r="AI504" i="64"/>
  <c r="AJ496" i="64"/>
  <c r="AJ499" i="64" s="1"/>
  <c r="BZ509" i="64" a="1"/>
  <c r="BZ509" i="64" s="1"/>
  <c r="BZ498" i="64" a="1"/>
  <c r="BZ498" i="64" s="1"/>
  <c r="BT1814" i="64"/>
  <c r="BT1816" i="64" s="1"/>
  <c r="BZ515" i="64" a="1"/>
  <c r="BZ515" i="64" s="1"/>
  <c r="BZ501" i="64" a="1"/>
  <c r="BZ501" i="64" s="1"/>
  <c r="BY126" i="64"/>
  <c r="BY141" i="64"/>
  <c r="BY1136" i="64"/>
  <c r="BY1138" i="64" s="1"/>
  <c r="BZ111" i="64" a="1"/>
  <c r="BZ111" i="64" s="1"/>
  <c r="BZ1121" i="64" a="1"/>
  <c r="BZ1121" i="64" s="1"/>
  <c r="BY137" i="64"/>
  <c r="BY138" i="64"/>
  <c r="BY139" i="64"/>
  <c r="BY140" i="64"/>
  <c r="BY124" i="64"/>
  <c r="BX127" i="64"/>
  <c r="BY122" i="64"/>
  <c r="BY123" i="64"/>
  <c r="BY125" i="64"/>
  <c r="BZ131" i="64" a="1"/>
  <c r="BZ131" i="64" s="1"/>
  <c r="BZ132" i="64" a="1"/>
  <c r="BZ132" i="64" s="1"/>
  <c r="BZ118" i="64" a="1"/>
  <c r="BZ118" i="64" s="1"/>
  <c r="BZ133" i="64" a="1"/>
  <c r="BZ133" i="64" s="1"/>
  <c r="BZ134" i="64" a="1"/>
  <c r="BZ134" i="64" s="1"/>
  <c r="BZ117" i="64" a="1"/>
  <c r="BZ117" i="64" s="1"/>
  <c r="BZ119" i="64" a="1"/>
  <c r="BZ119" i="64" s="1"/>
  <c r="BZ116" i="64" a="1"/>
  <c r="BZ116" i="64" s="1"/>
  <c r="BZ130" i="64" a="1"/>
  <c r="BZ130" i="64" s="1"/>
  <c r="BZ115" i="64" a="1"/>
  <c r="BZ115" i="64" s="1"/>
  <c r="BU144" i="64"/>
  <c r="BV142" i="64"/>
  <c r="BY112" i="64"/>
  <c r="BZ346" i="64" a="1"/>
  <c r="BZ346" i="64" s="1"/>
  <c r="CB347" i="64" s="1"/>
  <c r="BZ109" i="64" a="1"/>
  <c r="BZ109" i="64" s="1"/>
  <c r="BZ110" i="64" a="1"/>
  <c r="BZ110" i="64" s="1"/>
  <c r="BZ108" i="64" a="1"/>
  <c r="BZ108" i="64" s="1"/>
  <c r="BZ107" i="64" a="1"/>
  <c r="BZ107" i="64" s="1"/>
  <c r="BZ1045" i="64" a="1"/>
  <c r="BZ1045" i="64" s="1"/>
  <c r="Y1895" i="64" a="1"/>
  <c r="Y1895" i="64" s="1"/>
  <c r="Y1888" i="64" s="1"/>
  <c r="Y1889" i="64" s="1"/>
  <c r="BX821" i="64"/>
  <c r="BX820" i="64"/>
  <c r="BW842" i="64"/>
  <c r="BW843" i="64" s="1"/>
  <c r="BY835" i="64"/>
  <c r="BY838" i="64"/>
  <c r="BX840" i="64"/>
  <c r="BY839" i="64"/>
  <c r="BY837" i="64"/>
  <c r="BY836" i="64"/>
  <c r="BZ830" i="64" a="1"/>
  <c r="BZ830" i="64" s="1"/>
  <c r="BZ829" i="64" a="1"/>
  <c r="BZ829" i="64" s="1"/>
  <c r="BZ831" i="64" a="1"/>
  <c r="BZ831" i="64" s="1"/>
  <c r="BZ832" i="64" a="1"/>
  <c r="BZ832" i="64" s="1"/>
  <c r="BZ828" i="64" a="1"/>
  <c r="BZ828" i="64" s="1"/>
  <c r="BY820" i="64"/>
  <c r="BY821" i="64"/>
  <c r="BY824" i="64"/>
  <c r="BZ798" i="64" a="1"/>
  <c r="BZ798" i="64" s="1"/>
  <c r="BZ806" i="64" s="1"/>
  <c r="BZ814" i="64" a="1"/>
  <c r="BZ814" i="64" s="1"/>
  <c r="BZ799" i="64" a="1"/>
  <c r="BZ799" i="64" s="1"/>
  <c r="BZ807" i="64" s="1"/>
  <c r="BZ800" i="64" a="1"/>
  <c r="BZ800" i="64" s="1"/>
  <c r="BZ808" i="64" s="1"/>
  <c r="BZ801" i="64" a="1"/>
  <c r="BZ801" i="64" s="1"/>
  <c r="BZ809" i="64" s="1"/>
  <c r="BZ797" i="64" a="1"/>
  <c r="BZ797" i="64" s="1"/>
  <c r="BZ805" i="64" s="1"/>
  <c r="BZ815" i="64" a="1"/>
  <c r="BZ815" i="64" s="1"/>
  <c r="BZ816" i="64" a="1"/>
  <c r="BZ816" i="64" s="1"/>
  <c r="BZ813" i="64" a="1"/>
  <c r="BZ813" i="64" s="1"/>
  <c r="BZ817" i="64" a="1"/>
  <c r="BZ817" i="64" s="1"/>
  <c r="BY823" i="64"/>
  <c r="BY822" i="64"/>
  <c r="BY210" i="64"/>
  <c r="BY212" i="64" s="1"/>
  <c r="BZ208" i="64" a="1"/>
  <c r="BZ208" i="64" s="1"/>
  <c r="BZ207" i="64" s="1"/>
  <c r="BZ209" i="64" a="1"/>
  <c r="BZ209" i="64" s="1"/>
  <c r="BY1021" i="64"/>
  <c r="BY772" i="64"/>
  <c r="BY774" i="64" s="1"/>
  <c r="BW1024" i="64"/>
  <c r="BX1023" i="64"/>
  <c r="BZ331" i="64" a="1"/>
  <c r="BZ331" i="64" s="1"/>
  <c r="BZ1020" i="64" a="1"/>
  <c r="BZ1020" i="64" s="1"/>
  <c r="BZ312" i="64" a="1"/>
  <c r="BZ312" i="64" s="1"/>
  <c r="BZ773" i="64" a="1"/>
  <c r="BZ773" i="64" s="1"/>
  <c r="BZ739" i="64" a="1"/>
  <c r="BZ739" i="64" s="1"/>
  <c r="BZ299" i="64" a="1"/>
  <c r="BZ299" i="64" s="1"/>
  <c r="BX736" i="64"/>
  <c r="BY732" i="64"/>
  <c r="BY740" i="64" s="1"/>
  <c r="BZ735" i="64" a="1"/>
  <c r="BZ735" i="64" s="1"/>
  <c r="BZ4" i="64"/>
  <c r="BZ731" i="64" a="1"/>
  <c r="BZ731" i="64" s="1"/>
  <c r="CA259" i="64"/>
  <c r="CA7" i="64"/>
  <c r="BZ8" i="64" s="1"/>
  <c r="BT44" i="861"/>
  <c r="BT85" i="861" s="1"/>
  <c r="CA1" i="64"/>
  <c r="CB2" i="64"/>
  <c r="CA3" i="64"/>
  <c r="CA975" i="64" s="1" a="1"/>
  <c r="CA975" i="64" s="1"/>
  <c r="BZ24" i="864"/>
  <c r="BZ92" i="861" s="1"/>
  <c r="BY30" i="861"/>
  <c r="BZ43" i="863"/>
  <c r="BZ42" i="863"/>
  <c r="BZ21" i="863" s="1"/>
  <c r="BZ57" i="863"/>
  <c r="CA55" i="863" a="1"/>
  <c r="CA55" i="863" s="1"/>
  <c r="CA54" i="863" a="1"/>
  <c r="CA54" i="863" s="1"/>
  <c r="CA52" i="863" a="1"/>
  <c r="CA52" i="863" s="1"/>
  <c r="CA56" i="863" a="1"/>
  <c r="CA56" i="863" s="1"/>
  <c r="CA38" i="863"/>
  <c r="CA53" i="863" a="1"/>
  <c r="CA53" i="863" s="1"/>
  <c r="CA39" i="863"/>
  <c r="CA41" i="863"/>
  <c r="CB2" i="863"/>
  <c r="CB40" i="863" s="1"/>
  <c r="CA1" i="863"/>
  <c r="CA3" i="863"/>
  <c r="CA22" i="864"/>
  <c r="CA21" i="864"/>
  <c r="CA20" i="864"/>
  <c r="CA1" i="864"/>
  <c r="CB2" i="864"/>
  <c r="CB23" i="864" s="1"/>
  <c r="CA3" i="864"/>
  <c r="CA4" i="864" s="1"/>
  <c r="CC4" i="861"/>
  <c r="CC5" i="861" s="1"/>
  <c r="CC8" i="861"/>
  <c r="CD3" i="861"/>
  <c r="CC1" i="861"/>
  <c r="BZ68" i="863" a="1"/>
  <c r="BZ68" i="863" s="1"/>
  <c r="BZ70" i="863" a="1"/>
  <c r="BZ70" i="863" s="1"/>
  <c r="BZ66" i="863" a="1"/>
  <c r="BZ66" i="863" s="1"/>
  <c r="BZ4" i="863"/>
  <c r="AJ263" i="64"/>
  <c r="AJ281" i="64"/>
  <c r="AK277" i="64"/>
  <c r="AK260" i="64"/>
  <c r="AK278" i="64"/>
  <c r="AK279" i="64"/>
  <c r="AK261" i="64"/>
  <c r="AK280" i="64"/>
  <c r="AK262" i="64"/>
  <c r="BN1" i="860"/>
  <c r="BN7" i="860"/>
  <c r="BN3" i="860"/>
  <c r="BN4" i="860" s="1"/>
  <c r="BO2" i="860"/>
  <c r="AI698" i="64"/>
  <c r="AJ702" i="64" a="1"/>
  <c r="AJ702" i="64" s="1"/>
  <c r="AJ697" i="64" a="1"/>
  <c r="AJ697" i="64" s="1"/>
  <c r="AI437" i="64"/>
  <c r="AH2069" i="64"/>
  <c r="AJ2052" i="64" a="1"/>
  <c r="AJ2052" i="64" s="1"/>
  <c r="AJ2053" i="64" a="1"/>
  <c r="AJ2053" i="64" s="1"/>
  <c r="AJ2054" i="64" a="1"/>
  <c r="AJ2054" i="64" s="1"/>
  <c r="AJ2058" i="64" a="1"/>
  <c r="AJ2058" i="64" s="1"/>
  <c r="AJ2059" i="64" a="1"/>
  <c r="AJ2059" i="64" s="1"/>
  <c r="AJ2060" i="64" a="1"/>
  <c r="AJ2060" i="64" s="1"/>
  <c r="AJ2055" i="64" a="1"/>
  <c r="AJ2055" i="64" s="1"/>
  <c r="AJ2056" i="64" a="1"/>
  <c r="AJ2056" i="64" s="1"/>
  <c r="AJ2057" i="64" a="1"/>
  <c r="AJ2057" i="64" s="1"/>
  <c r="AI2061" i="64"/>
  <c r="AJ435" i="64" a="1"/>
  <c r="AJ435" i="64" s="1"/>
  <c r="AJ413" i="64" a="1"/>
  <c r="AJ413" i="64" s="1"/>
  <c r="AJ436" i="64" a="1"/>
  <c r="AJ436" i="64" s="1"/>
  <c r="AI414" i="64"/>
  <c r="AJ2206" i="64"/>
  <c r="AJ2240" i="64"/>
  <c r="DE190" i="64"/>
  <c r="DE193" i="64" s="1"/>
  <c r="CY2443" i="64"/>
  <c r="CY1406" i="64"/>
  <c r="CZ1404" i="64"/>
  <c r="DA2422" i="64"/>
  <c r="DA2424" i="64" s="1"/>
  <c r="AI2165" i="64"/>
  <c r="AI2143" i="64"/>
  <c r="AJ2498" i="64" a="1"/>
  <c r="AJ2498" i="64" s="1"/>
  <c r="AJ2144" i="64" a="1"/>
  <c r="AJ2144" i="64" s="1"/>
  <c r="AJ2164" i="64" a="1"/>
  <c r="AJ2164" i="64" s="1"/>
  <c r="BS1859" i="64"/>
  <c r="BT1857" i="64"/>
  <c r="BT1836" i="64"/>
  <c r="BT1838" i="64" s="1"/>
  <c r="AE1772" i="64"/>
  <c r="AF1769" i="64"/>
  <c r="AG1760" i="64"/>
  <c r="AH1758" i="64"/>
  <c r="AH1767" i="64"/>
  <c r="AH1759" i="64"/>
  <c r="AH1768" i="64"/>
  <c r="AJ1763" i="64" a="1"/>
  <c r="AJ1763" i="64" s="1"/>
  <c r="AJ1764" i="64" a="1"/>
  <c r="AJ1764" i="64" s="1"/>
  <c r="AJ1754" i="64" a="1"/>
  <c r="AJ1754" i="64" s="1"/>
  <c r="AJ1755" i="64" a="1"/>
  <c r="AJ1755" i="64" s="1"/>
  <c r="AI1751" i="64"/>
  <c r="AI1750" i="64"/>
  <c r="AJ1745" i="64" a="1"/>
  <c r="AJ1745" i="64" s="1"/>
  <c r="AJ1746" i="64" a="1"/>
  <c r="AJ1746" i="64" s="1"/>
  <c r="AI2186" i="64"/>
  <c r="AJ2185" i="64" a="1"/>
  <c r="AJ2185" i="64" s="1"/>
  <c r="AJ573" i="64" a="1"/>
  <c r="AJ573" i="64" s="1"/>
  <c r="AE621" i="64"/>
  <c r="AD1925" i="64"/>
  <c r="AD1927" i="64"/>
  <c r="AF620" i="64" a="1"/>
  <c r="AF620" i="64" s="1"/>
  <c r="AK1955" i="64"/>
  <c r="AK1956" i="64" s="1"/>
  <c r="AI1506" i="64"/>
  <c r="AI1666" i="64"/>
  <c r="AI1215" i="64"/>
  <c r="AI1643" i="64"/>
  <c r="AI998" i="64"/>
  <c r="AI575" i="64"/>
  <c r="AI390" i="64"/>
  <c r="AI599" i="64"/>
  <c r="AH62" i="64"/>
  <c r="AJ568" i="64" a="1"/>
  <c r="AJ568" i="64" s="1"/>
  <c r="AJ75" i="64" a="1"/>
  <c r="AJ75" i="64" s="1"/>
  <c r="AJ412" i="64" a="1"/>
  <c r="AJ412" i="64" s="1"/>
  <c r="AJ55" i="64" a="1"/>
  <c r="AJ55" i="64" s="1"/>
  <c r="AJ60" i="64" a="1"/>
  <c r="AJ60" i="64" s="1"/>
  <c r="AJ59" i="64" a="1"/>
  <c r="AJ59" i="64" s="1"/>
  <c r="AI56" i="64"/>
  <c r="AJ54" i="64" a="1"/>
  <c r="AJ54" i="64" s="1"/>
  <c r="AJ53" i="64" a="1"/>
  <c r="AJ53" i="64" s="1"/>
  <c r="AJ598" i="64" a="1"/>
  <c r="AJ598" i="64" s="1"/>
  <c r="AJ2395" i="64" a="1"/>
  <c r="AJ2395" i="64" s="1"/>
  <c r="AJ2472" i="64" a="1"/>
  <c r="AJ2472" i="64" s="1"/>
  <c r="AJ2446" i="64" a="1"/>
  <c r="AJ2446" i="64" s="1"/>
  <c r="AJ2421" i="64" a="1"/>
  <c r="AJ2421" i="64" s="1"/>
  <c r="AJ1642" i="64" a="1"/>
  <c r="AJ1642" i="64" s="1"/>
  <c r="AJ90" i="64" a="1"/>
  <c r="AJ90" i="64" s="1"/>
  <c r="AJ89" i="64" a="1"/>
  <c r="AJ89" i="64" s="1"/>
  <c r="AJ91" i="64" a="1"/>
  <c r="AJ91" i="64" s="1"/>
  <c r="AJ92" i="64" a="1"/>
  <c r="AJ92" i="64" s="1"/>
  <c r="AI93" i="64"/>
  <c r="AJ1587" i="64" a="1"/>
  <c r="AJ1587" i="64" s="1"/>
  <c r="AJ1588" i="64" s="1"/>
  <c r="AJ389" i="64" a="1"/>
  <c r="AJ389" i="64" s="1"/>
  <c r="AX1792" i="64"/>
  <c r="AX1794" i="64" s="1"/>
  <c r="AJ2522" i="64" a="1"/>
  <c r="AJ2522" i="64" s="1"/>
  <c r="AJ1507" i="64" a="1"/>
  <c r="AJ1507" i="64" s="1"/>
  <c r="AJ1886" i="64" a="1"/>
  <c r="AJ1886" i="64" s="1"/>
  <c r="AJ1894" i="64" s="1"/>
  <c r="AJ1673" i="64" a="1"/>
  <c r="AJ1673" i="64" s="1"/>
  <c r="AJ1667" i="64" a="1"/>
  <c r="AJ1667" i="64" s="1"/>
  <c r="AJ1665" i="64" a="1"/>
  <c r="AJ1665" i="64" s="1"/>
  <c r="AJ1214" i="64" a="1"/>
  <c r="AJ1214" i="64" s="1"/>
  <c r="AJ997" i="64" a="1"/>
  <c r="AJ997" i="64" s="1"/>
  <c r="AJ599" i="64" a="1"/>
  <c r="AJ1751" i="64" a="1"/>
  <c r="AJ1643" i="64" a="1"/>
  <c r="AJ998" i="64" a="1"/>
  <c r="BY1023" i="64" a="1"/>
  <c r="AJ698" i="64" a="1"/>
  <c r="BZ1021" i="64" a="1"/>
  <c r="BX1024" i="64" a="1"/>
  <c r="AK2240" i="64" a="1"/>
  <c r="AJ414" i="64" a="1"/>
  <c r="AJ1666" i="64" a="1"/>
  <c r="AJ437" i="64" a="1"/>
  <c r="BZ1136" i="64" a="1"/>
  <c r="BZ1046" i="64"/>
  <c r="AJ390" i="64" a="1"/>
  <c r="AJ575" i="64" a="1"/>
  <c r="AK2206" i="64" a="1"/>
  <c r="AJ2165" i="64" a="1"/>
  <c r="AJ2143" i="64" a="1"/>
  <c r="AF621" i="64" a="1"/>
  <c r="AJ2186" i="64" a="1"/>
  <c r="BZ772" i="64" a="1"/>
  <c r="BZ732" i="64" a="1"/>
  <c r="AJ1506" i="64" a="1"/>
  <c r="AJ1215" i="64" a="1"/>
  <c r="AJ1750" i="64" a="1"/>
  <c r="BZ973" i="64" l="1"/>
  <c r="BZ974" i="64" s="1"/>
  <c r="BZ976" i="64" s="1"/>
  <c r="CA971" i="64" a="1"/>
  <c r="CA971" i="64" s="1"/>
  <c r="CA972" i="64" a="1"/>
  <c r="CA972" i="64" s="1"/>
  <c r="AJ508" i="64"/>
  <c r="AJ510" i="64" s="1"/>
  <c r="AJ500" i="64" s="1"/>
  <c r="AJ502" i="64" s="1"/>
  <c r="AJ503" i="64" s="1"/>
  <c r="BU1814" i="64"/>
  <c r="BU1816" i="64" s="1"/>
  <c r="CA509" i="64" a="1"/>
  <c r="CA509" i="64" s="1"/>
  <c r="CA498" i="64" a="1"/>
  <c r="CA498" i="64" s="1"/>
  <c r="CA501" i="64" a="1"/>
  <c r="CA501" i="64" s="1"/>
  <c r="CA515" i="64" a="1"/>
  <c r="CA515" i="64" s="1"/>
  <c r="BZ141" i="64"/>
  <c r="BZ126" i="64"/>
  <c r="BZ1136" i="64"/>
  <c r="BZ1138" i="64" s="1"/>
  <c r="CA111" i="64" a="1"/>
  <c r="CA111" i="64" s="1"/>
  <c r="CA1121" i="64" a="1"/>
  <c r="CA1121" i="64" s="1"/>
  <c r="BZ137" i="64"/>
  <c r="BZ123" i="64"/>
  <c r="BZ138" i="64"/>
  <c r="BZ125" i="64"/>
  <c r="BZ140" i="64"/>
  <c r="BZ124" i="64"/>
  <c r="BZ139" i="64"/>
  <c r="BU145" i="64"/>
  <c r="BZ122" i="64"/>
  <c r="BY127" i="64"/>
  <c r="CA131" i="64" a="1"/>
  <c r="CA131" i="64" s="1"/>
  <c r="CA132" i="64" a="1"/>
  <c r="CA132" i="64" s="1"/>
  <c r="CA118" i="64" a="1"/>
  <c r="CA118" i="64" s="1"/>
  <c r="CA133" i="64" a="1"/>
  <c r="CA133" i="64" s="1"/>
  <c r="CA117" i="64" a="1"/>
  <c r="CA117" i="64" s="1"/>
  <c r="CA134" i="64" a="1"/>
  <c r="CA134" i="64" s="1"/>
  <c r="CA116" i="64" a="1"/>
  <c r="CA116" i="64" s="1"/>
  <c r="CA119" i="64" a="1"/>
  <c r="CA119" i="64" s="1"/>
  <c r="CA130" i="64" a="1"/>
  <c r="CA130" i="64" s="1"/>
  <c r="CA115" i="64" a="1"/>
  <c r="CA115" i="64" s="1"/>
  <c r="BW142" i="64"/>
  <c r="BV144" i="64"/>
  <c r="BV145" i="64" s="1"/>
  <c r="CA346" i="64" a="1"/>
  <c r="CA346" i="64" s="1"/>
  <c r="CC347" i="64" s="1"/>
  <c r="CA108" i="64" a="1"/>
  <c r="CA108" i="64" s="1"/>
  <c r="CA110" i="64" a="1"/>
  <c r="CA110" i="64" s="1"/>
  <c r="CA109" i="64" a="1"/>
  <c r="CA109" i="64" s="1"/>
  <c r="CA107" i="64" a="1"/>
  <c r="CA107" i="64" s="1"/>
  <c r="BZ112" i="64"/>
  <c r="CA1045" i="64" a="1"/>
  <c r="CA1045" i="64" s="1"/>
  <c r="AF1771" i="64"/>
  <c r="AE1922" i="64"/>
  <c r="BX825" i="64"/>
  <c r="BX842" i="64" s="1"/>
  <c r="BX843" i="64" s="1"/>
  <c r="BY840" i="64"/>
  <c r="BZ835" i="64"/>
  <c r="BZ839" i="64"/>
  <c r="BZ838" i="64"/>
  <c r="BZ836" i="64"/>
  <c r="BZ837" i="64"/>
  <c r="CA830" i="64" a="1"/>
  <c r="CA830" i="64" s="1"/>
  <c r="CA831" i="64" a="1"/>
  <c r="CA831" i="64" s="1"/>
  <c r="CA832" i="64" a="1"/>
  <c r="CA832" i="64" s="1"/>
  <c r="CA828" i="64" a="1"/>
  <c r="CA828" i="64" s="1"/>
  <c r="CA829" i="64" a="1"/>
  <c r="CA829" i="64" s="1"/>
  <c r="BY825" i="64"/>
  <c r="BZ820" i="64"/>
  <c r="CA797" i="64" a="1"/>
  <c r="CA797" i="64" s="1"/>
  <c r="CA805" i="64" s="1"/>
  <c r="CA798" i="64" a="1"/>
  <c r="CA798" i="64" s="1"/>
  <c r="CA806" i="64" s="1"/>
  <c r="CA814" i="64" a="1"/>
  <c r="CA814" i="64" s="1"/>
  <c r="CA799" i="64" a="1"/>
  <c r="CA799" i="64" s="1"/>
  <c r="CA807" i="64" s="1"/>
  <c r="CA800" i="64" a="1"/>
  <c r="CA800" i="64" s="1"/>
  <c r="CA808" i="64" s="1"/>
  <c r="CA801" i="64" a="1"/>
  <c r="CA801" i="64" s="1"/>
  <c r="CA809" i="64" s="1"/>
  <c r="CA815" i="64" a="1"/>
  <c r="CA815" i="64" s="1"/>
  <c r="CA816" i="64" a="1"/>
  <c r="CA816" i="64" s="1"/>
  <c r="CA813" i="64" a="1"/>
  <c r="CA813" i="64" s="1"/>
  <c r="CA817" i="64" a="1"/>
  <c r="CA817" i="64" s="1"/>
  <c r="BZ824" i="64"/>
  <c r="BZ823" i="64"/>
  <c r="BZ822" i="64"/>
  <c r="BZ821" i="64"/>
  <c r="BZ210" i="64"/>
  <c r="BZ212" i="64" s="1"/>
  <c r="CA208" i="64" a="1"/>
  <c r="CA208" i="64" s="1"/>
  <c r="CA207" i="64" s="1"/>
  <c r="CA209" i="64" a="1"/>
  <c r="CA209" i="64" s="1"/>
  <c r="BZ1021" i="64"/>
  <c r="BZ772" i="64"/>
  <c r="BZ774" i="64" s="1"/>
  <c r="BX1024" i="64"/>
  <c r="BY1023" i="64"/>
  <c r="CA331" i="64" a="1"/>
  <c r="CA331" i="64" s="1"/>
  <c r="CA1020" i="64" a="1"/>
  <c r="CA1020" i="64" s="1"/>
  <c r="CA312" i="64" a="1"/>
  <c r="CA312" i="64" s="1"/>
  <c r="CA773" i="64" a="1"/>
  <c r="CA773" i="64" s="1"/>
  <c r="CA739" i="64" a="1"/>
  <c r="CA739" i="64" s="1"/>
  <c r="CA299" i="64" a="1"/>
  <c r="CA299" i="64" s="1"/>
  <c r="BY736" i="64"/>
  <c r="BZ732" i="64"/>
  <c r="BZ740" i="64" s="1"/>
  <c r="CA735" i="64" a="1"/>
  <c r="CA735" i="64" s="1"/>
  <c r="CA4" i="64"/>
  <c r="CA731" i="64" a="1"/>
  <c r="CA731" i="64" s="1"/>
  <c r="CB259" i="64"/>
  <c r="CB7" i="64"/>
  <c r="CA8" i="64" s="1"/>
  <c r="BU44" i="861"/>
  <c r="BU85" i="861" s="1"/>
  <c r="CB1" i="64"/>
  <c r="CB3" i="64"/>
  <c r="CB975" i="64" s="1" a="1"/>
  <c r="CB975" i="64" s="1"/>
  <c r="CC2" i="64"/>
  <c r="CB54" i="863" a="1"/>
  <c r="CB54" i="863" s="1"/>
  <c r="CB56" i="863" a="1"/>
  <c r="CB56" i="863" s="1"/>
  <c r="CB53" i="863" a="1"/>
  <c r="CB53" i="863" s="1"/>
  <c r="CB39" i="863"/>
  <c r="CB41" i="863"/>
  <c r="CB55" i="863" a="1"/>
  <c r="CB55" i="863" s="1"/>
  <c r="CB52" i="863" a="1"/>
  <c r="CB52" i="863" s="1"/>
  <c r="CB38" i="863"/>
  <c r="CB3" i="863"/>
  <c r="CB1" i="863"/>
  <c r="CC2" i="863"/>
  <c r="CC40" i="863" s="1"/>
  <c r="CD4" i="861"/>
  <c r="CD5" i="861" s="1"/>
  <c r="CD1" i="861"/>
  <c r="CD8" i="861"/>
  <c r="CE3" i="861"/>
  <c r="BZ30" i="861"/>
  <c r="CA24" i="864"/>
  <c r="CA92" i="861" s="1"/>
  <c r="CA43" i="863"/>
  <c r="CA42" i="863"/>
  <c r="CA21" i="863" s="1"/>
  <c r="CB20" i="864"/>
  <c r="CB22" i="864"/>
  <c r="CB1" i="864"/>
  <c r="CB21" i="864"/>
  <c r="CC2" i="864"/>
  <c r="CC23" i="864" s="1"/>
  <c r="CB3" i="864"/>
  <c r="CB4" i="864" s="1"/>
  <c r="CA68" i="863" a="1"/>
  <c r="CA68" i="863" s="1"/>
  <c r="CA66" i="863" a="1"/>
  <c r="CA66" i="863" s="1"/>
  <c r="CA70" i="863" a="1"/>
  <c r="CA70" i="863" s="1"/>
  <c r="CA4" i="863"/>
  <c r="CA57" i="863"/>
  <c r="AK263" i="64"/>
  <c r="AK281" i="64"/>
  <c r="AL277" i="64"/>
  <c r="AL278" i="64"/>
  <c r="AL260" i="64"/>
  <c r="AL279" i="64"/>
  <c r="AL261" i="64"/>
  <c r="AL262" i="64"/>
  <c r="AL280" i="64"/>
  <c r="BO1" i="860"/>
  <c r="BO7" i="860"/>
  <c r="BO3" i="860"/>
  <c r="BO4" i="860" s="1"/>
  <c r="BP2" i="860"/>
  <c r="AJ698" i="64"/>
  <c r="AJ708" i="64" s="1"/>
  <c r="AI708" i="64"/>
  <c r="AK702" i="64" a="1"/>
  <c r="AK702" i="64" s="1"/>
  <c r="AK697" i="64" a="1"/>
  <c r="AK697" i="64" s="1"/>
  <c r="AJ437" i="64"/>
  <c r="AI2069" i="64"/>
  <c r="AK2052" i="64" a="1"/>
  <c r="AK2052" i="64" s="1"/>
  <c r="AK2053" i="64" a="1"/>
  <c r="AK2053" i="64" s="1"/>
  <c r="AK2054" i="64" a="1"/>
  <c r="AK2054" i="64" s="1"/>
  <c r="AK2055" i="64" a="1"/>
  <c r="AK2055" i="64" s="1"/>
  <c r="AK2056" i="64" a="1"/>
  <c r="AK2056" i="64" s="1"/>
  <c r="AK2057" i="64" a="1"/>
  <c r="AK2057" i="64" s="1"/>
  <c r="AK2059" i="64" a="1"/>
  <c r="AK2059" i="64" s="1"/>
  <c r="AK2060" i="64" a="1"/>
  <c r="AK2060" i="64" s="1"/>
  <c r="AK2058" i="64" a="1"/>
  <c r="AK2058" i="64" s="1"/>
  <c r="AJ2061" i="64"/>
  <c r="AK435" i="64" a="1"/>
  <c r="AK435" i="64" s="1"/>
  <c r="AK413" i="64" a="1"/>
  <c r="AK413" i="64" s="1"/>
  <c r="AK436" i="64" a="1"/>
  <c r="AK436" i="64" s="1"/>
  <c r="AJ414" i="64"/>
  <c r="AK2240" i="64"/>
  <c r="AK2206" i="64"/>
  <c r="DF190" i="64"/>
  <c r="DF193" i="64" s="1"/>
  <c r="DA2495" i="64"/>
  <c r="DA2469" i="64"/>
  <c r="DA2392" i="64"/>
  <c r="CZ1406" i="64"/>
  <c r="DA1404" i="64"/>
  <c r="DB2422" i="64"/>
  <c r="DB2424" i="64" s="1"/>
  <c r="AJ2165" i="64"/>
  <c r="AJ2143" i="64"/>
  <c r="AK2498" i="64" a="1"/>
  <c r="AK2498" i="64" s="1"/>
  <c r="AK2144" i="64" a="1"/>
  <c r="AK2144" i="64" s="1"/>
  <c r="AK2164" i="64" a="1"/>
  <c r="AK2164" i="64" s="1"/>
  <c r="BT1859" i="64"/>
  <c r="BU1857" i="64"/>
  <c r="BU1836" i="64"/>
  <c r="BU1838" i="64" s="1"/>
  <c r="AG1769" i="64"/>
  <c r="AG1771" i="64" s="1"/>
  <c r="AH1760" i="64"/>
  <c r="AH1769" i="64"/>
  <c r="AI1759" i="64"/>
  <c r="AI1768" i="64"/>
  <c r="AI1758" i="64"/>
  <c r="AI1767" i="64"/>
  <c r="AK1764" i="64" a="1"/>
  <c r="AK1764" i="64" s="1"/>
  <c r="AK1763" i="64" a="1"/>
  <c r="AK1763" i="64" s="1"/>
  <c r="AK1754" i="64" a="1"/>
  <c r="AK1754" i="64" s="1"/>
  <c r="AK1755" i="64" a="1"/>
  <c r="AK1755" i="64" s="1"/>
  <c r="AJ1751" i="64"/>
  <c r="AJ1750" i="64"/>
  <c r="AK1745" i="64" a="1"/>
  <c r="AK1745" i="64" s="1"/>
  <c r="AK1746" i="64" a="1"/>
  <c r="AK1746" i="64" s="1"/>
  <c r="AJ2186" i="64"/>
  <c r="AK2185" i="64" a="1"/>
  <c r="AK2185" i="64" s="1"/>
  <c r="AK573" i="64" a="1"/>
  <c r="AK573" i="64" s="1"/>
  <c r="AF621" i="64"/>
  <c r="AG620" i="64" a="1"/>
  <c r="AG620" i="64" s="1"/>
  <c r="AL1955" i="64"/>
  <c r="AL1956" i="64" s="1"/>
  <c r="AJ1215" i="64"/>
  <c r="AJ1666" i="64"/>
  <c r="AJ1506" i="64"/>
  <c r="AJ1643" i="64"/>
  <c r="AJ998" i="64"/>
  <c r="AJ575" i="64"/>
  <c r="AJ390" i="64"/>
  <c r="AJ599" i="64"/>
  <c r="Z1885" i="64"/>
  <c r="Z1891" i="64" s="1"/>
  <c r="AI62" i="64"/>
  <c r="AK568" i="64" a="1"/>
  <c r="AK568" i="64" s="1"/>
  <c r="AK75" i="64" a="1"/>
  <c r="AK75" i="64" s="1"/>
  <c r="AK412" i="64" a="1"/>
  <c r="AK412" i="64" s="1"/>
  <c r="AK55" i="64" a="1"/>
  <c r="AK55" i="64" s="1"/>
  <c r="AK60" i="64" a="1"/>
  <c r="AK60" i="64" s="1"/>
  <c r="AK59" i="64" a="1"/>
  <c r="AK59" i="64" s="1"/>
  <c r="AJ56" i="64"/>
  <c r="AK54" i="64" a="1"/>
  <c r="AK54" i="64" s="1"/>
  <c r="AK53" i="64" a="1"/>
  <c r="AK53" i="64" s="1"/>
  <c r="AK598" i="64" a="1"/>
  <c r="AK598" i="64" s="1"/>
  <c r="AK2395" i="64" a="1"/>
  <c r="AK2395" i="64" s="1"/>
  <c r="AK2472" i="64" a="1"/>
  <c r="AK2472" i="64" s="1"/>
  <c r="AK2446" i="64" a="1"/>
  <c r="AK2446" i="64" s="1"/>
  <c r="AK2421" i="64" a="1"/>
  <c r="AK2421" i="64" s="1"/>
  <c r="AK1642" i="64" a="1"/>
  <c r="AK1642" i="64" s="1"/>
  <c r="AK89" i="64" a="1"/>
  <c r="AK89" i="64" s="1"/>
  <c r="AK90" i="64" a="1"/>
  <c r="AK90" i="64" s="1"/>
  <c r="AK91" i="64" a="1"/>
  <c r="AK91" i="64" s="1"/>
  <c r="AK92" i="64" a="1"/>
  <c r="AK92" i="64" s="1"/>
  <c r="AJ93" i="64"/>
  <c r="AK1587" i="64" a="1"/>
  <c r="AK1587" i="64" s="1"/>
  <c r="AK1588" i="64" s="1"/>
  <c r="AK389" i="64" a="1"/>
  <c r="AK389" i="64" s="1"/>
  <c r="AY1792" i="64"/>
  <c r="AY1794" i="64" s="1"/>
  <c r="AK2522" i="64" a="1"/>
  <c r="AK2522" i="64" s="1"/>
  <c r="AK1507" i="64" a="1"/>
  <c r="AK1507" i="64" s="1"/>
  <c r="AK1886" i="64" a="1"/>
  <c r="AK1886" i="64" s="1"/>
  <c r="AK1894" i="64" s="1"/>
  <c r="AK1673" i="64" a="1"/>
  <c r="AK1673" i="64" s="1"/>
  <c r="AK1667" i="64" a="1"/>
  <c r="AK1667" i="64" s="1"/>
  <c r="AK1665" i="64" a="1"/>
  <c r="AK1665" i="64" s="1"/>
  <c r="AK1214" i="64" a="1"/>
  <c r="AK1214" i="64" s="1"/>
  <c r="AK997" i="64" a="1"/>
  <c r="AK997" i="64" s="1"/>
  <c r="AK1750" i="64" a="1"/>
  <c r="CA1046" i="64"/>
  <c r="AL2240" i="64" a="1"/>
  <c r="AL2206" i="64" a="1"/>
  <c r="AK2186" i="64" a="1"/>
  <c r="AK2165" i="64" a="1"/>
  <c r="AK437" i="64" a="1"/>
  <c r="AK1643" i="64" a="1"/>
  <c r="AG621" i="64" a="1"/>
  <c r="AK1751" i="64" a="1"/>
  <c r="AK575" i="64" a="1"/>
  <c r="AK414" i="64" a="1"/>
  <c r="AK2143" i="64" a="1"/>
  <c r="CA1136" i="64" a="1"/>
  <c r="AK1666" i="64" a="1"/>
  <c r="CA772" i="64" a="1"/>
  <c r="BY1024" i="64" a="1"/>
  <c r="AK998" i="64" a="1"/>
  <c r="CA732" i="64" a="1"/>
  <c r="BZ1023" i="64" a="1"/>
  <c r="AK698" i="64" a="1"/>
  <c r="AK599" i="64" a="1"/>
  <c r="CA1021" i="64" a="1"/>
  <c r="AK1506" i="64" a="1"/>
  <c r="AK390" i="64" a="1"/>
  <c r="AK1215" i="64" a="1"/>
  <c r="CA973" i="64" l="1"/>
  <c r="CA974" i="64" s="1"/>
  <c r="CA976" i="64" s="1"/>
  <c r="CB971" i="64" a="1"/>
  <c r="CB971" i="64" s="1"/>
  <c r="CB972" i="64" a="1"/>
  <c r="CB972" i="64" s="1"/>
  <c r="BV1814" i="64"/>
  <c r="BV1816" i="64" s="1"/>
  <c r="AJ504" i="64"/>
  <c r="AK496" i="64"/>
  <c r="AJ511" i="64"/>
  <c r="CB509" i="64" a="1"/>
  <c r="CB509" i="64" s="1"/>
  <c r="CB498" i="64" a="1"/>
  <c r="CB498" i="64" s="1"/>
  <c r="CB501" i="64" a="1"/>
  <c r="CB501" i="64" s="1"/>
  <c r="CB515" i="64" a="1"/>
  <c r="CB515" i="64" s="1"/>
  <c r="CA126" i="64"/>
  <c r="CA141" i="64"/>
  <c r="CA1136" i="64"/>
  <c r="CA1138" i="64" s="1"/>
  <c r="CB111" i="64" a="1"/>
  <c r="CB111" i="64" s="1"/>
  <c r="CB1121" i="64" a="1"/>
  <c r="CB1121" i="64" s="1"/>
  <c r="CA137" i="64"/>
  <c r="BZ127" i="64"/>
  <c r="CA138" i="64"/>
  <c r="CA124" i="64"/>
  <c r="CA139" i="64"/>
  <c r="CA125" i="64"/>
  <c r="CA140" i="64"/>
  <c r="CA122" i="64"/>
  <c r="CA123" i="64"/>
  <c r="BW144" i="64"/>
  <c r="CB132" i="64" a="1"/>
  <c r="CB132" i="64" s="1"/>
  <c r="CB118" i="64" a="1"/>
  <c r="CB118" i="64" s="1"/>
  <c r="CB133" i="64" a="1"/>
  <c r="CB133" i="64" s="1"/>
  <c r="CB117" i="64" a="1"/>
  <c r="CB117" i="64" s="1"/>
  <c r="CB134" i="64" a="1"/>
  <c r="CB134" i="64" s="1"/>
  <c r="CB116" i="64" a="1"/>
  <c r="CB116" i="64" s="1"/>
  <c r="CB119" i="64" a="1"/>
  <c r="CB119" i="64" s="1"/>
  <c r="CB130" i="64" a="1"/>
  <c r="CB130" i="64" s="1"/>
  <c r="CB131" i="64" a="1"/>
  <c r="CB131" i="64" s="1"/>
  <c r="CB115" i="64" a="1"/>
  <c r="CB115" i="64" s="1"/>
  <c r="BX142" i="64"/>
  <c r="CB346" i="64" a="1"/>
  <c r="CB346" i="64" s="1"/>
  <c r="CD347" i="64" s="1"/>
  <c r="CB110" i="64" a="1"/>
  <c r="CB110" i="64" s="1"/>
  <c r="CB109" i="64" a="1"/>
  <c r="CB109" i="64" s="1"/>
  <c r="CB108" i="64" a="1"/>
  <c r="CB108" i="64" s="1"/>
  <c r="CB107" i="64" a="1"/>
  <c r="CB107" i="64" s="1"/>
  <c r="CA112" i="64"/>
  <c r="CB1045" i="64" a="1"/>
  <c r="CB1045" i="64" s="1"/>
  <c r="AF1772" i="64"/>
  <c r="Z1895" i="64" a="1"/>
  <c r="Z1895" i="64" s="1"/>
  <c r="Z1888" i="64" s="1"/>
  <c r="Z1889" i="64" s="1"/>
  <c r="BY842" i="64"/>
  <c r="BY843" i="64" s="1"/>
  <c r="CA836" i="64"/>
  <c r="BZ840" i="64"/>
  <c r="CA839" i="64"/>
  <c r="CA838" i="64"/>
  <c r="CA835" i="64"/>
  <c r="CA837" i="64"/>
  <c r="CB830" i="64" a="1"/>
  <c r="CB830" i="64" s="1"/>
  <c r="CB831" i="64" a="1"/>
  <c r="CB831" i="64" s="1"/>
  <c r="CB832" i="64" a="1"/>
  <c r="CB832" i="64" s="1"/>
  <c r="CB828" i="64" a="1"/>
  <c r="CB828" i="64" s="1"/>
  <c r="CB829" i="64" a="1"/>
  <c r="CB829" i="64" s="1"/>
  <c r="CA821" i="64"/>
  <c r="CA822" i="64"/>
  <c r="CA824" i="64"/>
  <c r="CB797" i="64" a="1"/>
  <c r="CB797" i="64" s="1"/>
  <c r="CB805" i="64" s="1"/>
  <c r="CB798" i="64" a="1"/>
  <c r="CB798" i="64" s="1"/>
  <c r="CB806" i="64" s="1"/>
  <c r="CB814" i="64" a="1"/>
  <c r="CB814" i="64" s="1"/>
  <c r="CB799" i="64" a="1"/>
  <c r="CB799" i="64" s="1"/>
  <c r="CB807" i="64" s="1"/>
  <c r="CB800" i="64" a="1"/>
  <c r="CB800" i="64" s="1"/>
  <c r="CB808" i="64" s="1"/>
  <c r="CB801" i="64" a="1"/>
  <c r="CB801" i="64" s="1"/>
  <c r="CB809" i="64" s="1"/>
  <c r="CB815" i="64" a="1"/>
  <c r="CB815" i="64" s="1"/>
  <c r="CB813" i="64" a="1"/>
  <c r="CB813" i="64" s="1"/>
  <c r="CB816" i="64" a="1"/>
  <c r="CB816" i="64" s="1"/>
  <c r="CB817" i="64" a="1"/>
  <c r="CB817" i="64" s="1"/>
  <c r="CA823" i="64"/>
  <c r="CA820" i="64"/>
  <c r="BZ825" i="64"/>
  <c r="CB208" i="64" a="1"/>
  <c r="CB208" i="64" s="1"/>
  <c r="CB207" i="64" s="1"/>
  <c r="CB209" i="64" a="1"/>
  <c r="CB209" i="64" s="1"/>
  <c r="CA210" i="64"/>
  <c r="CA212" i="64" s="1"/>
  <c r="CA1021" i="64"/>
  <c r="CA772" i="64"/>
  <c r="CA774" i="64" s="1"/>
  <c r="BY1024" i="64"/>
  <c r="BZ1023" i="64"/>
  <c r="CB331" i="64" a="1"/>
  <c r="CB331" i="64" s="1"/>
  <c r="CB1020" i="64" a="1"/>
  <c r="CB1020" i="64" s="1"/>
  <c r="CB312" i="64" a="1"/>
  <c r="CB312" i="64" s="1"/>
  <c r="CB773" i="64" a="1"/>
  <c r="CB773" i="64" s="1"/>
  <c r="CB739" i="64" a="1"/>
  <c r="CB739" i="64" s="1"/>
  <c r="CB299" i="64" a="1"/>
  <c r="CB299" i="64" s="1"/>
  <c r="BZ736" i="64"/>
  <c r="CA732" i="64"/>
  <c r="CA740" i="64" s="1"/>
  <c r="CB735" i="64" a="1"/>
  <c r="CB735" i="64" s="1"/>
  <c r="CB4" i="64"/>
  <c r="CB731" i="64" a="1"/>
  <c r="CB731" i="64" s="1"/>
  <c r="CC259" i="64"/>
  <c r="CC7" i="64"/>
  <c r="CB8" i="64" s="1"/>
  <c r="BV44" i="861"/>
  <c r="BV85" i="861" s="1"/>
  <c r="CC1" i="64"/>
  <c r="CD2" i="64"/>
  <c r="CC3" i="64"/>
  <c r="CC975" i="64" s="1" a="1"/>
  <c r="CC975" i="64" s="1"/>
  <c r="CB24" i="864"/>
  <c r="CB92" i="861" s="1"/>
  <c r="CC55" i="863" a="1"/>
  <c r="CC55" i="863" s="1"/>
  <c r="CC53" i="863" a="1"/>
  <c r="CC53" i="863" s="1"/>
  <c r="CC52" i="863" a="1"/>
  <c r="CC52" i="863" s="1"/>
  <c r="CC56" i="863" a="1"/>
  <c r="CC56" i="863" s="1"/>
  <c r="CC54" i="863" a="1"/>
  <c r="CC54" i="863" s="1"/>
  <c r="CC41" i="863"/>
  <c r="CC38" i="863"/>
  <c r="CC39" i="863"/>
  <c r="CD2" i="863"/>
  <c r="CD40" i="863" s="1"/>
  <c r="CC1" i="863"/>
  <c r="CC3" i="863"/>
  <c r="CA30" i="861"/>
  <c r="CE1" i="861"/>
  <c r="CE8" i="861"/>
  <c r="CF3" i="861"/>
  <c r="CE4" i="861"/>
  <c r="CE5" i="861" s="1"/>
  <c r="CB68" i="863" a="1"/>
  <c r="CB68" i="863" s="1"/>
  <c r="CB70" i="863" a="1"/>
  <c r="CB70" i="863" s="1"/>
  <c r="CB66" i="863" a="1"/>
  <c r="CB66" i="863" s="1"/>
  <c r="CB4" i="863"/>
  <c r="CB43" i="863"/>
  <c r="CB42" i="863"/>
  <c r="CB21" i="863" s="1"/>
  <c r="CC20" i="864"/>
  <c r="CC21" i="864"/>
  <c r="CC22" i="864"/>
  <c r="CC1" i="864"/>
  <c r="CD2" i="864"/>
  <c r="CD23" i="864" s="1"/>
  <c r="CC3" i="864"/>
  <c r="CC4" i="864" s="1"/>
  <c r="CB57" i="863"/>
  <c r="AL281" i="64"/>
  <c r="AL263" i="64"/>
  <c r="AM277" i="64"/>
  <c r="AM260" i="64"/>
  <c r="AM278" i="64"/>
  <c r="AM279" i="64"/>
  <c r="AM261" i="64"/>
  <c r="AM280" i="64"/>
  <c r="AM262" i="64"/>
  <c r="BP7" i="860"/>
  <c r="BP3" i="860"/>
  <c r="BP4" i="860" s="1"/>
  <c r="BQ2" i="860"/>
  <c r="BP1" i="860"/>
  <c r="AK698" i="64"/>
  <c r="AL702" i="64" a="1"/>
  <c r="AL702" i="64" s="1"/>
  <c r="AL697" i="64" a="1"/>
  <c r="AL697" i="64" s="1"/>
  <c r="AK437" i="64"/>
  <c r="AJ2069" i="64"/>
  <c r="AL2052" i="64" a="1"/>
  <c r="AL2052" i="64" s="1"/>
  <c r="AL2053" i="64" a="1"/>
  <c r="AL2053" i="64" s="1"/>
  <c r="AL2054" i="64" a="1"/>
  <c r="AL2054" i="64" s="1"/>
  <c r="AL2055" i="64" a="1"/>
  <c r="AL2055" i="64" s="1"/>
  <c r="AL2059" i="64" a="1"/>
  <c r="AL2059" i="64" s="1"/>
  <c r="AL2060" i="64" a="1"/>
  <c r="AL2060" i="64" s="1"/>
  <c r="AL2058" i="64" a="1"/>
  <c r="AL2058" i="64" s="1"/>
  <c r="AL2056" i="64" a="1"/>
  <c r="AL2056" i="64" s="1"/>
  <c r="AL2057" i="64" a="1"/>
  <c r="AL2057" i="64" s="1"/>
  <c r="AK2061" i="64"/>
  <c r="AL435" i="64" a="1"/>
  <c r="AL435" i="64" s="1"/>
  <c r="AL413" i="64" a="1"/>
  <c r="AL413" i="64" s="1"/>
  <c r="AL436" i="64" a="1"/>
  <c r="AL436" i="64" s="1"/>
  <c r="AK414" i="64"/>
  <c r="AL2206" i="64"/>
  <c r="AL2240" i="64"/>
  <c r="DG190" i="64"/>
  <c r="DG193" i="64" s="1"/>
  <c r="CZ2443" i="64"/>
  <c r="DA1406" i="64"/>
  <c r="DB1404" i="64"/>
  <c r="DC2422" i="64"/>
  <c r="DC2424" i="64" s="1"/>
  <c r="AK2165" i="64"/>
  <c r="AK2143" i="64"/>
  <c r="AL2498" i="64" a="1"/>
  <c r="AL2498" i="64" s="1"/>
  <c r="AL2144" i="64" a="1"/>
  <c r="AL2144" i="64" s="1"/>
  <c r="AL2164" i="64" a="1"/>
  <c r="AL2164" i="64" s="1"/>
  <c r="BV1857" i="64"/>
  <c r="BU1859" i="64"/>
  <c r="BV1836" i="64"/>
  <c r="BV1838" i="64" s="1"/>
  <c r="AG1772" i="64"/>
  <c r="AI1760" i="64"/>
  <c r="AH1771" i="64"/>
  <c r="AH1772" i="64" s="1"/>
  <c r="AI1769" i="64"/>
  <c r="AJ1758" i="64"/>
  <c r="AJ1767" i="64"/>
  <c r="AJ1759" i="64"/>
  <c r="AJ1768" i="64"/>
  <c r="AL1764" i="64" a="1"/>
  <c r="AL1764" i="64" s="1"/>
  <c r="AL1763" i="64" a="1"/>
  <c r="AL1763" i="64" s="1"/>
  <c r="AL1754" i="64" a="1"/>
  <c r="AL1754" i="64" s="1"/>
  <c r="AL1755" i="64" a="1"/>
  <c r="AL1755" i="64" s="1"/>
  <c r="AK1751" i="64"/>
  <c r="AK1750" i="64"/>
  <c r="AL1745" i="64" a="1"/>
  <c r="AL1745" i="64" s="1"/>
  <c r="AL1746" i="64" a="1"/>
  <c r="AL1746" i="64" s="1"/>
  <c r="AK2186" i="64"/>
  <c r="AL2185" i="64" a="1"/>
  <c r="AL2185" i="64" s="1"/>
  <c r="AL573" i="64" a="1"/>
  <c r="AL573" i="64" s="1"/>
  <c r="AG621" i="64"/>
  <c r="AM1955" i="64"/>
  <c r="AM1956" i="64" s="1"/>
  <c r="AH620" i="64" a="1"/>
  <c r="AH620" i="64" s="1"/>
  <c r="AK1215" i="64"/>
  <c r="AK1506" i="64"/>
  <c r="AK1666" i="64"/>
  <c r="AK1643" i="64"/>
  <c r="AK998" i="64"/>
  <c r="AK390" i="64"/>
  <c r="AK599" i="64"/>
  <c r="AK575" i="64"/>
  <c r="AJ62" i="64"/>
  <c r="AL568" i="64" a="1"/>
  <c r="AL568" i="64" s="1"/>
  <c r="AL75" i="64" a="1"/>
  <c r="AL75" i="64" s="1"/>
  <c r="AL412" i="64" a="1"/>
  <c r="AL412" i="64" s="1"/>
  <c r="AL55" i="64" a="1"/>
  <c r="AL55" i="64" s="1"/>
  <c r="AL60" i="64" a="1"/>
  <c r="AL60" i="64" s="1"/>
  <c r="AL59" i="64" a="1"/>
  <c r="AL59" i="64" s="1"/>
  <c r="AK56" i="64"/>
  <c r="AL54" i="64" a="1"/>
  <c r="AL54" i="64" s="1"/>
  <c r="AL53" i="64" a="1"/>
  <c r="AL53" i="64" s="1"/>
  <c r="AL598" i="64" a="1"/>
  <c r="AL598" i="64" s="1"/>
  <c r="AL2395" i="64" a="1"/>
  <c r="AL2395" i="64" s="1"/>
  <c r="AL2472" i="64" a="1"/>
  <c r="AL2472" i="64" s="1"/>
  <c r="AL2446" i="64" a="1"/>
  <c r="AL2446" i="64" s="1"/>
  <c r="AL2421" i="64" a="1"/>
  <c r="AL2421" i="64" s="1"/>
  <c r="AL1642" i="64" a="1"/>
  <c r="AL1642" i="64" s="1"/>
  <c r="AL89" i="64" a="1"/>
  <c r="AL89" i="64" s="1"/>
  <c r="AL91" i="64" a="1"/>
  <c r="AL91" i="64" s="1"/>
  <c r="AL90" i="64" a="1"/>
  <c r="AL90" i="64" s="1"/>
  <c r="AL92" i="64" a="1"/>
  <c r="AL92" i="64" s="1"/>
  <c r="AK93" i="64"/>
  <c r="AL1587" i="64" a="1"/>
  <c r="AL1587" i="64" s="1"/>
  <c r="AL1588" i="64" s="1"/>
  <c r="AL389" i="64" a="1"/>
  <c r="AL389" i="64" s="1"/>
  <c r="AZ1792" i="64"/>
  <c r="AZ1794" i="64" s="1"/>
  <c r="AL2522" i="64" a="1"/>
  <c r="AL2522" i="64" s="1"/>
  <c r="AL1507" i="64" a="1"/>
  <c r="AL1507" i="64" s="1"/>
  <c r="AL1886" i="64" a="1"/>
  <c r="AL1886" i="64" s="1"/>
  <c r="AL1894" i="64" s="1"/>
  <c r="AL1667" i="64" a="1"/>
  <c r="AL1667" i="64" s="1"/>
  <c r="AL1665" i="64" a="1"/>
  <c r="AL1665" i="64" s="1"/>
  <c r="AL1673" i="64" a="1"/>
  <c r="AL1673" i="64" s="1"/>
  <c r="AL1214" i="64" a="1"/>
  <c r="AL1214" i="64" s="1"/>
  <c r="AL997" i="64" a="1"/>
  <c r="AL997" i="64" s="1"/>
  <c r="BZ1024" i="64" a="1"/>
  <c r="AL2165" i="64" a="1"/>
  <c r="AM2206" i="64" a="1"/>
  <c r="AL1643" i="64" a="1"/>
  <c r="AL998" i="64" a="1"/>
  <c r="CB1046" i="64"/>
  <c r="AL414" i="64" a="1"/>
  <c r="AL1751" i="64" a="1"/>
  <c r="CB1021" i="64" a="1"/>
  <c r="AL1215" i="64" a="1"/>
  <c r="CB1136" i="64" a="1"/>
  <c r="AL2186" i="64" a="1"/>
  <c r="CB732" i="64" a="1"/>
  <c r="CB772" i="64" a="1"/>
  <c r="AL2143" i="64" a="1"/>
  <c r="AL698" i="64" a="1"/>
  <c r="AL1666" i="64" a="1"/>
  <c r="AL599" i="64" a="1"/>
  <c r="CA1023" i="64" a="1"/>
  <c r="AL575" i="64" a="1"/>
  <c r="AL437" i="64" a="1"/>
  <c r="AM2240" i="64" a="1"/>
  <c r="AL1506" i="64" a="1"/>
  <c r="AL390" i="64" a="1"/>
  <c r="AH621" i="64" a="1"/>
  <c r="AL1750" i="64" a="1"/>
  <c r="BW1814" i="64" l="1"/>
  <c r="BW1816" i="64" s="1"/>
  <c r="CB973" i="64"/>
  <c r="CB974" i="64" s="1"/>
  <c r="CB976" i="64" s="1"/>
  <c r="CC971" i="64" a="1"/>
  <c r="CC971" i="64" s="1"/>
  <c r="CC972" i="64" a="1"/>
  <c r="CC972" i="64" s="1"/>
  <c r="AK507" i="64"/>
  <c r="AJ516" i="64"/>
  <c r="AJ512" i="64"/>
  <c r="AK499" i="64"/>
  <c r="CC509" i="64" a="1"/>
  <c r="CC509" i="64" s="1"/>
  <c r="CC498" i="64" a="1"/>
  <c r="CC498" i="64" s="1"/>
  <c r="CC515" i="64" a="1"/>
  <c r="CC515" i="64" s="1"/>
  <c r="CC501" i="64" a="1"/>
  <c r="CC501" i="64" s="1"/>
  <c r="CB126" i="64"/>
  <c r="CB141" i="64"/>
  <c r="CB1136" i="64"/>
  <c r="CB1138" i="64" s="1"/>
  <c r="CC111" i="64" a="1"/>
  <c r="CC111" i="64" s="1"/>
  <c r="CC1121" i="64" a="1"/>
  <c r="CC1121" i="64" s="1"/>
  <c r="CB138" i="64"/>
  <c r="CB137" i="64"/>
  <c r="BW145" i="64"/>
  <c r="CB124" i="64"/>
  <c r="CB139" i="64"/>
  <c r="CB125" i="64"/>
  <c r="CB140" i="64"/>
  <c r="CB122" i="64"/>
  <c r="CB123" i="64"/>
  <c r="CA127" i="64"/>
  <c r="CC133" i="64" a="1"/>
  <c r="CC133" i="64" s="1"/>
  <c r="CC132" i="64" a="1"/>
  <c r="CC132" i="64" s="1"/>
  <c r="CC117" i="64" a="1"/>
  <c r="CC117" i="64" s="1"/>
  <c r="CC134" i="64" a="1"/>
  <c r="CC134" i="64" s="1"/>
  <c r="CC116" i="64" a="1"/>
  <c r="CC116" i="64" s="1"/>
  <c r="CC130" i="64" a="1"/>
  <c r="CC130" i="64" s="1"/>
  <c r="CC119" i="64" a="1"/>
  <c r="CC119" i="64" s="1"/>
  <c r="CC131" i="64" a="1"/>
  <c r="CC131" i="64" s="1"/>
  <c r="CC118" i="64" a="1"/>
  <c r="CC118" i="64" s="1"/>
  <c r="CC115" i="64" a="1"/>
  <c r="CC115" i="64" s="1"/>
  <c r="BX144" i="64"/>
  <c r="BX145" i="64" s="1"/>
  <c r="BY142" i="64"/>
  <c r="CB112" i="64"/>
  <c r="CC346" i="64" a="1"/>
  <c r="CC346" i="64" s="1"/>
  <c r="CE347" i="64" s="1"/>
  <c r="CC110" i="64" a="1"/>
  <c r="CC110" i="64" s="1"/>
  <c r="CC107" i="64" a="1"/>
  <c r="CC107" i="64" s="1"/>
  <c r="CC109" i="64" a="1"/>
  <c r="CC109" i="64" s="1"/>
  <c r="CC108" i="64" a="1"/>
  <c r="CC108" i="64" s="1"/>
  <c r="CC1045" i="64" a="1"/>
  <c r="CC1045" i="64" s="1"/>
  <c r="BZ842" i="64"/>
  <c r="BZ843" i="64" s="1"/>
  <c r="CA840" i="64"/>
  <c r="CB839" i="64"/>
  <c r="CB838" i="64"/>
  <c r="CB836" i="64"/>
  <c r="CB835" i="64"/>
  <c r="CB837" i="64"/>
  <c r="CC830" i="64" a="1"/>
  <c r="CC830" i="64" s="1"/>
  <c r="CC831" i="64" a="1"/>
  <c r="CC831" i="64" s="1"/>
  <c r="CC832" i="64" a="1"/>
  <c r="CC832" i="64" s="1"/>
  <c r="CC829" i="64" a="1"/>
  <c r="CC829" i="64" s="1"/>
  <c r="CC828" i="64" a="1"/>
  <c r="CC828" i="64" s="1"/>
  <c r="CB822" i="64"/>
  <c r="CA825" i="64"/>
  <c r="CC797" i="64" a="1"/>
  <c r="CC797" i="64" s="1"/>
  <c r="CC805" i="64" s="1"/>
  <c r="CC798" i="64" a="1"/>
  <c r="CC798" i="64" s="1"/>
  <c r="CC806" i="64" s="1"/>
  <c r="CC814" i="64" a="1"/>
  <c r="CC814" i="64" s="1"/>
  <c r="CC799" i="64" a="1"/>
  <c r="CC799" i="64" s="1"/>
  <c r="CC807" i="64" s="1"/>
  <c r="CC800" i="64" a="1"/>
  <c r="CC800" i="64" s="1"/>
  <c r="CC808" i="64" s="1"/>
  <c r="CC813" i="64" a="1"/>
  <c r="CC813" i="64" s="1"/>
  <c r="CC801" i="64" a="1"/>
  <c r="CC801" i="64" s="1"/>
  <c r="CC809" i="64" s="1"/>
  <c r="CC815" i="64" a="1"/>
  <c r="CC815" i="64" s="1"/>
  <c r="CC816" i="64" a="1"/>
  <c r="CC816" i="64" s="1"/>
  <c r="CC817" i="64" a="1"/>
  <c r="CC817" i="64" s="1"/>
  <c r="CB824" i="64"/>
  <c r="CB823" i="64"/>
  <c r="CB821" i="64"/>
  <c r="CB820" i="64"/>
  <c r="CB210" i="64"/>
  <c r="CB212" i="64" s="1"/>
  <c r="CC208" i="64" a="1"/>
  <c r="CC208" i="64" s="1"/>
  <c r="CC207" i="64" s="1"/>
  <c r="CC209" i="64" a="1"/>
  <c r="CC209" i="64" s="1"/>
  <c r="CB1021" i="64"/>
  <c r="CB772" i="64"/>
  <c r="CB774" i="64" s="1"/>
  <c r="BZ1024" i="64"/>
  <c r="CA1023" i="64"/>
  <c r="CC331" i="64" a="1"/>
  <c r="CC331" i="64" s="1"/>
  <c r="CC1020" i="64" a="1"/>
  <c r="CC1020" i="64" s="1"/>
  <c r="CC312" i="64" a="1"/>
  <c r="CC312" i="64" s="1"/>
  <c r="CC773" i="64" a="1"/>
  <c r="CC773" i="64" s="1"/>
  <c r="CC739" i="64" a="1"/>
  <c r="CC739" i="64" s="1"/>
  <c r="CC299" i="64" a="1"/>
  <c r="CC299" i="64" s="1"/>
  <c r="CA736" i="64"/>
  <c r="CB732" i="64"/>
  <c r="CB740" i="64" s="1"/>
  <c r="CC735" i="64" a="1"/>
  <c r="CC735" i="64" s="1"/>
  <c r="CC4" i="64"/>
  <c r="CC731" i="64" a="1"/>
  <c r="CC731" i="64" s="1"/>
  <c r="CD259" i="64"/>
  <c r="CD7" i="64"/>
  <c r="CC8" i="64" s="1"/>
  <c r="BW44" i="861"/>
  <c r="BW85" i="861" s="1"/>
  <c r="CD1" i="64"/>
  <c r="CE2" i="64"/>
  <c r="CD3" i="64"/>
  <c r="CD975" i="64" s="1" a="1"/>
  <c r="CD975" i="64" s="1"/>
  <c r="CC24" i="864"/>
  <c r="CC92" i="861" s="1"/>
  <c r="CC70" i="863" a="1"/>
  <c r="CC70" i="863" s="1"/>
  <c r="CC68" i="863" a="1"/>
  <c r="CC68" i="863" s="1"/>
  <c r="CC66" i="863" a="1"/>
  <c r="CC66" i="863" s="1"/>
  <c r="CC4" i="863"/>
  <c r="CC57" i="863"/>
  <c r="CD56" i="863" a="1"/>
  <c r="CD56" i="863" s="1"/>
  <c r="CD54" i="863" a="1"/>
  <c r="CD54" i="863" s="1"/>
  <c r="CD55" i="863" a="1"/>
  <c r="CD55" i="863" s="1"/>
  <c r="CD53" i="863" a="1"/>
  <c r="CD53" i="863" s="1"/>
  <c r="CD38" i="863"/>
  <c r="CD52" i="863" a="1"/>
  <c r="CD52" i="863" s="1"/>
  <c r="CD41" i="863"/>
  <c r="CD39" i="863"/>
  <c r="CD3" i="863"/>
  <c r="CD1" i="863"/>
  <c r="CE2" i="863"/>
  <c r="CE40" i="863" s="1"/>
  <c r="CB30" i="861"/>
  <c r="CC43" i="863"/>
  <c r="CC42" i="863"/>
  <c r="CC21" i="863" s="1"/>
  <c r="CD22" i="864"/>
  <c r="CD21" i="864"/>
  <c r="CD20" i="864"/>
  <c r="CD3" i="864"/>
  <c r="CD4" i="864" s="1"/>
  <c r="CE2" i="864"/>
  <c r="CE23" i="864" s="1"/>
  <c r="CD1" i="864"/>
  <c r="CF8" i="861"/>
  <c r="CG3" i="861"/>
  <c r="CF4" i="861"/>
  <c r="CF5" i="861" s="1"/>
  <c r="CF1" i="861"/>
  <c r="AM281" i="64"/>
  <c r="AM263" i="64"/>
  <c r="AN277" i="64"/>
  <c r="AN260" i="64"/>
  <c r="AN278" i="64"/>
  <c r="AN261" i="64"/>
  <c r="AN279" i="64"/>
  <c r="AN262" i="64"/>
  <c r="AN280" i="64"/>
  <c r="BQ7" i="860"/>
  <c r="BQ3" i="860"/>
  <c r="BQ4" i="860" s="1"/>
  <c r="BR2" i="860"/>
  <c r="BQ1" i="860"/>
  <c r="AL698" i="64"/>
  <c r="AL708" i="64" s="1"/>
  <c r="AK708" i="64"/>
  <c r="AM702" i="64" a="1"/>
  <c r="AM702" i="64" s="1"/>
  <c r="AM697" i="64" a="1"/>
  <c r="AM697" i="64" s="1"/>
  <c r="AL437" i="64"/>
  <c r="AK2069" i="64"/>
  <c r="AM2052" i="64" a="1"/>
  <c r="AM2052" i="64" s="1"/>
  <c r="AM2053" i="64" a="1"/>
  <c r="AM2053" i="64" s="1"/>
  <c r="AM2056" i="64" a="1"/>
  <c r="AM2056" i="64" s="1"/>
  <c r="AM2057" i="64" a="1"/>
  <c r="AM2057" i="64" s="1"/>
  <c r="AM2055" i="64" a="1"/>
  <c r="AM2055" i="64" s="1"/>
  <c r="AM2059" i="64" a="1"/>
  <c r="AM2059" i="64" s="1"/>
  <c r="AM2060" i="64" a="1"/>
  <c r="AM2060" i="64" s="1"/>
  <c r="AM2058" i="64" a="1"/>
  <c r="AM2058" i="64" s="1"/>
  <c r="AM2054" i="64" a="1"/>
  <c r="AM2054" i="64" s="1"/>
  <c r="AL2061" i="64"/>
  <c r="AM413" i="64" a="1"/>
  <c r="AM413" i="64" s="1"/>
  <c r="AM436" i="64" a="1"/>
  <c r="AM436" i="64" s="1"/>
  <c r="AM435" i="64" a="1"/>
  <c r="AM435" i="64" s="1"/>
  <c r="AL414" i="64"/>
  <c r="AM2240" i="64"/>
  <c r="AM2206" i="64"/>
  <c r="DH190" i="64"/>
  <c r="DH193" i="64" s="1"/>
  <c r="DB2392" i="64"/>
  <c r="DB2469" i="64"/>
  <c r="DB2495" i="64"/>
  <c r="DB1406" i="64"/>
  <c r="DC1404" i="64"/>
  <c r="DD2422" i="64"/>
  <c r="DD2424" i="64" s="1"/>
  <c r="AL2165" i="64"/>
  <c r="AL2143" i="64"/>
  <c r="AM2498" i="64" a="1"/>
  <c r="AM2498" i="64" s="1"/>
  <c r="AM2144" i="64" a="1"/>
  <c r="AM2144" i="64" s="1"/>
  <c r="AM2164" i="64" a="1"/>
  <c r="AM2164" i="64" s="1"/>
  <c r="BV1859" i="64"/>
  <c r="BW1857" i="64"/>
  <c r="BW1836" i="64"/>
  <c r="BW1838" i="64" s="1"/>
  <c r="BX1814" i="64"/>
  <c r="BX1816" i="64" s="1"/>
  <c r="AI1771" i="64"/>
  <c r="AJ1760" i="64"/>
  <c r="AK1759" i="64"/>
  <c r="AK1768" i="64"/>
  <c r="AK1758" i="64"/>
  <c r="AK1767" i="64"/>
  <c r="AM1764" i="64" a="1"/>
  <c r="AM1764" i="64" s="1"/>
  <c r="AM1763" i="64" a="1"/>
  <c r="AM1763" i="64" s="1"/>
  <c r="AM1755" i="64" a="1"/>
  <c r="AM1755" i="64" s="1"/>
  <c r="AM1754" i="64" a="1"/>
  <c r="AM1754" i="64" s="1"/>
  <c r="AL1751" i="64"/>
  <c r="AL1750" i="64"/>
  <c r="AM1745" i="64" a="1"/>
  <c r="AM1745" i="64" s="1"/>
  <c r="AM1746" i="64" a="1"/>
  <c r="AM1746" i="64" s="1"/>
  <c r="AL2186" i="64"/>
  <c r="AM2185" i="64" a="1"/>
  <c r="AM2185" i="64" s="1"/>
  <c r="AM573" i="64" a="1"/>
  <c r="AM573" i="64" s="1"/>
  <c r="AH621" i="64"/>
  <c r="AN1955" i="64"/>
  <c r="AN1956" i="64" s="1"/>
  <c r="AI620" i="64" a="1"/>
  <c r="AI620" i="64" s="1"/>
  <c r="AL1666" i="64"/>
  <c r="AL1215" i="64"/>
  <c r="AL1506" i="64"/>
  <c r="AL1643" i="64"/>
  <c r="AL998" i="64"/>
  <c r="AL575" i="64"/>
  <c r="AL599" i="64"/>
  <c r="AL390" i="64"/>
  <c r="AA1885" i="64"/>
  <c r="AA1891" i="64" s="1"/>
  <c r="AK62" i="64"/>
  <c r="AM568" i="64" a="1"/>
  <c r="AM568" i="64" s="1"/>
  <c r="AM75" i="64" a="1"/>
  <c r="AM75" i="64" s="1"/>
  <c r="AM412" i="64" a="1"/>
  <c r="AM412" i="64" s="1"/>
  <c r="AM55" i="64" a="1"/>
  <c r="AM55" i="64" s="1"/>
  <c r="AM60" i="64" a="1"/>
  <c r="AM60" i="64" s="1"/>
  <c r="AM59" i="64" a="1"/>
  <c r="AM59" i="64" s="1"/>
  <c r="AL56" i="64"/>
  <c r="AM53" i="64" a="1"/>
  <c r="AM53" i="64" s="1"/>
  <c r="AM54" i="64" a="1"/>
  <c r="AM54" i="64" s="1"/>
  <c r="AM598" i="64" a="1"/>
  <c r="AM598" i="64" s="1"/>
  <c r="AM2395" i="64" a="1"/>
  <c r="AM2395" i="64" s="1"/>
  <c r="AM2472" i="64" a="1"/>
  <c r="AM2472" i="64" s="1"/>
  <c r="AM2446" i="64" a="1"/>
  <c r="AM2446" i="64" s="1"/>
  <c r="AM2421" i="64" a="1"/>
  <c r="AM2421" i="64" s="1"/>
  <c r="AM1642" i="64" a="1"/>
  <c r="AM1642" i="64" s="1"/>
  <c r="AM91" i="64" a="1"/>
  <c r="AM91" i="64" s="1"/>
  <c r="AM92" i="64" a="1"/>
  <c r="AM92" i="64" s="1"/>
  <c r="AM89" i="64" a="1"/>
  <c r="AM89" i="64" s="1"/>
  <c r="AM90" i="64" a="1"/>
  <c r="AM90" i="64" s="1"/>
  <c r="AL93" i="64"/>
  <c r="AM1587" i="64" a="1"/>
  <c r="AM1587" i="64" s="1"/>
  <c r="AM1588" i="64" s="1"/>
  <c r="AM389" i="64" a="1"/>
  <c r="AM389" i="64" s="1"/>
  <c r="BA1792" i="64"/>
  <c r="BA1794" i="64" s="1"/>
  <c r="AM2522" i="64" a="1"/>
  <c r="AM2522" i="64" s="1"/>
  <c r="AM1507" i="64" a="1"/>
  <c r="AM1507" i="64" s="1"/>
  <c r="AM1886" i="64" a="1"/>
  <c r="AM1886" i="64" s="1"/>
  <c r="AM1894" i="64" s="1"/>
  <c r="AM1667" i="64" a="1"/>
  <c r="AM1667" i="64" s="1"/>
  <c r="AM1665" i="64" a="1"/>
  <c r="AM1665" i="64" s="1"/>
  <c r="AM1673" i="64" a="1"/>
  <c r="AM1673" i="64" s="1"/>
  <c r="AM1214" i="64" a="1"/>
  <c r="AM1214" i="64" s="1"/>
  <c r="AM997" i="64" a="1"/>
  <c r="AM997" i="64" s="1"/>
  <c r="CC1021" i="64" a="1"/>
  <c r="AM2143" i="64" a="1"/>
  <c r="AN2206" i="64" a="1"/>
  <c r="CC1136" i="64" a="1"/>
  <c r="CC732" i="64" a="1"/>
  <c r="AM1666" i="64" a="1"/>
  <c r="AM599" i="64" a="1"/>
  <c r="AM575" i="64" a="1"/>
  <c r="AI621" i="64" a="1"/>
  <c r="AM390" i="64" a="1"/>
  <c r="AM698" i="64" a="1"/>
  <c r="CB1023" i="64" a="1"/>
  <c r="AM414" i="64" a="1"/>
  <c r="CA1024" i="64" a="1"/>
  <c r="CC1046" i="64"/>
  <c r="AM2165" i="64" a="1"/>
  <c r="CC772" i="64" a="1"/>
  <c r="AN2240" i="64" a="1"/>
  <c r="AM437" i="64" a="1"/>
  <c r="AM1751" i="64" a="1"/>
  <c r="AM2186" i="64" a="1"/>
  <c r="AM1506" i="64" a="1"/>
  <c r="AM1215" i="64" a="1"/>
  <c r="AM1750" i="64" a="1"/>
  <c r="AM998" i="64" a="1"/>
  <c r="AM1643" i="64" a="1"/>
  <c r="CC973" i="64" l="1"/>
  <c r="CC974" i="64" s="1"/>
  <c r="CC976" i="64" s="1"/>
  <c r="CD971" i="64" a="1"/>
  <c r="CD971" i="64" s="1"/>
  <c r="CD972" i="64" a="1"/>
  <c r="CD972" i="64" s="1"/>
  <c r="AK508" i="64"/>
  <c r="AK510" i="64" s="1"/>
  <c r="AK500" i="64" s="1"/>
  <c r="AK502" i="64" s="1"/>
  <c r="AK503" i="64" s="1"/>
  <c r="CD509" i="64" a="1"/>
  <c r="CD509" i="64" s="1"/>
  <c r="CD498" i="64" a="1"/>
  <c r="CD498" i="64" s="1"/>
  <c r="CD515" i="64" a="1"/>
  <c r="CD515" i="64" s="1"/>
  <c r="CD501" i="64" a="1"/>
  <c r="CD501" i="64" s="1"/>
  <c r="CC126" i="64"/>
  <c r="CC141" i="64"/>
  <c r="CC1136" i="64"/>
  <c r="CD111" i="64" a="1"/>
  <c r="CD111" i="64" s="1"/>
  <c r="CD1121" i="64" a="1"/>
  <c r="CD1121" i="64" s="1"/>
  <c r="CC123" i="64"/>
  <c r="CC138" i="64"/>
  <c r="CC124" i="64"/>
  <c r="CC139" i="64"/>
  <c r="CC137" i="64"/>
  <c r="CC140" i="64"/>
  <c r="CC122" i="64"/>
  <c r="CC125" i="64"/>
  <c r="CB127" i="64"/>
  <c r="CD134" i="64" a="1"/>
  <c r="CD134" i="64" s="1"/>
  <c r="CD117" i="64" a="1"/>
  <c r="CD117" i="64" s="1"/>
  <c r="CD116" i="64" a="1"/>
  <c r="CD116" i="64" s="1"/>
  <c r="CD130" i="64" a="1"/>
  <c r="CD130" i="64" s="1"/>
  <c r="CD119" i="64" a="1"/>
  <c r="CD119" i="64" s="1"/>
  <c r="CD131" i="64" a="1"/>
  <c r="CD131" i="64" s="1"/>
  <c r="CD118" i="64" a="1"/>
  <c r="CD118" i="64" s="1"/>
  <c r="CD133" i="64" a="1"/>
  <c r="CD133" i="64" s="1"/>
  <c r="CD115" i="64" a="1"/>
  <c r="CD115" i="64" s="1"/>
  <c r="CD132" i="64" a="1"/>
  <c r="CD132" i="64" s="1"/>
  <c r="BY144" i="64"/>
  <c r="BZ142" i="64"/>
  <c r="CD346" i="64" a="1"/>
  <c r="CD346" i="64" s="1"/>
  <c r="CF347" i="64" s="1"/>
  <c r="CD110" i="64" a="1"/>
  <c r="CD110" i="64" s="1"/>
  <c r="CD109" i="64" a="1"/>
  <c r="CD109" i="64" s="1"/>
  <c r="CD108" i="64" a="1"/>
  <c r="CD108" i="64" s="1"/>
  <c r="CD107" i="64" a="1"/>
  <c r="CD107" i="64" s="1"/>
  <c r="CC112" i="64"/>
  <c r="CD1045" i="64" a="1"/>
  <c r="CD1045" i="64" s="1"/>
  <c r="AA1895" i="64" a="1"/>
  <c r="AA1895" i="64" s="1"/>
  <c r="AA1888" i="64" s="1"/>
  <c r="AA1889" i="64" s="1"/>
  <c r="CA842" i="64"/>
  <c r="CC835" i="64"/>
  <c r="CB840" i="64"/>
  <c r="CC839" i="64"/>
  <c r="CC838" i="64"/>
  <c r="CC836" i="64"/>
  <c r="CC837" i="64"/>
  <c r="CD830" i="64" a="1"/>
  <c r="CD830" i="64" s="1"/>
  <c r="CD831" i="64" a="1"/>
  <c r="CD831" i="64" s="1"/>
  <c r="CD832" i="64" a="1"/>
  <c r="CD832" i="64" s="1"/>
  <c r="CD829" i="64" a="1"/>
  <c r="CD829" i="64" s="1"/>
  <c r="CD828" i="64" a="1"/>
  <c r="CD828" i="64" s="1"/>
  <c r="CB825" i="64"/>
  <c r="CC824" i="64"/>
  <c r="CD817" i="64" a="1"/>
  <c r="CD817" i="64" s="1"/>
  <c r="CD797" i="64" a="1"/>
  <c r="CD797" i="64" s="1"/>
  <c r="CD805" i="64" s="1"/>
  <c r="CD798" i="64" a="1"/>
  <c r="CD798" i="64" s="1"/>
  <c r="CD806" i="64" s="1"/>
  <c r="CD814" i="64" a="1"/>
  <c r="CD814" i="64" s="1"/>
  <c r="CD813" i="64" a="1"/>
  <c r="CD813" i="64" s="1"/>
  <c r="CD799" i="64" a="1"/>
  <c r="CD799" i="64" s="1"/>
  <c r="CD807" i="64" s="1"/>
  <c r="CD800" i="64" a="1"/>
  <c r="CD800" i="64" s="1"/>
  <c r="CD808" i="64" s="1"/>
  <c r="CD801" i="64" a="1"/>
  <c r="CD801" i="64" s="1"/>
  <c r="CD809" i="64" s="1"/>
  <c r="CD815" i="64" a="1"/>
  <c r="CD815" i="64" s="1"/>
  <c r="CD816" i="64" a="1"/>
  <c r="CD816" i="64" s="1"/>
  <c r="CC823" i="64"/>
  <c r="CC822" i="64"/>
  <c r="CC821" i="64"/>
  <c r="CC820" i="64"/>
  <c r="CD208" i="64" a="1"/>
  <c r="CD208" i="64" s="1"/>
  <c r="CD207" i="64" s="1"/>
  <c r="CD209" i="64" a="1"/>
  <c r="CD209" i="64" s="1"/>
  <c r="CC210" i="64"/>
  <c r="CC212" i="64" s="1"/>
  <c r="CC1021" i="64"/>
  <c r="CC772" i="64"/>
  <c r="CC774" i="64" s="1"/>
  <c r="CA1024" i="64"/>
  <c r="CB1023" i="64"/>
  <c r="CD331" i="64" a="1"/>
  <c r="CD331" i="64" s="1"/>
  <c r="CD1020" i="64" a="1"/>
  <c r="CD1020" i="64" s="1"/>
  <c r="CD312" i="64" a="1"/>
  <c r="CD312" i="64" s="1"/>
  <c r="CD773" i="64" a="1"/>
  <c r="CD773" i="64" s="1"/>
  <c r="CD739" i="64" a="1"/>
  <c r="CD739" i="64" s="1"/>
  <c r="CD299" i="64" a="1"/>
  <c r="CD299" i="64" s="1"/>
  <c r="CB736" i="64"/>
  <c r="CC732" i="64"/>
  <c r="CC740" i="64" s="1"/>
  <c r="CD735" i="64" a="1"/>
  <c r="CD735" i="64" s="1"/>
  <c r="CD4" i="64"/>
  <c r="CD731" i="64" a="1"/>
  <c r="CD731" i="64" s="1"/>
  <c r="CE259" i="64"/>
  <c r="CE7" i="64"/>
  <c r="CD8" i="64" s="1"/>
  <c r="BX44" i="861"/>
  <c r="BX85" i="861" s="1"/>
  <c r="CF2" i="64"/>
  <c r="CE3" i="64"/>
  <c r="CE975" i="64" s="1" a="1"/>
  <c r="CE975" i="64" s="1"/>
  <c r="CE1" i="64"/>
  <c r="CH3" i="861"/>
  <c r="CG1" i="861"/>
  <c r="CG4" i="861"/>
  <c r="CG5" i="861" s="1"/>
  <c r="CG8" i="861"/>
  <c r="CD57" i="863"/>
  <c r="CD42" i="863"/>
  <c r="CD21" i="863" s="1"/>
  <c r="CD43" i="863"/>
  <c r="CE20" i="864"/>
  <c r="CE22" i="864"/>
  <c r="CE3" i="864"/>
  <c r="CE4" i="864" s="1"/>
  <c r="CF2" i="864"/>
  <c r="CF23" i="864" s="1"/>
  <c r="CE21" i="864"/>
  <c r="CE1" i="864"/>
  <c r="CE54" i="863" a="1"/>
  <c r="CE54" i="863" s="1"/>
  <c r="CE56" i="863" a="1"/>
  <c r="CE56" i="863" s="1"/>
  <c r="CE55" i="863" a="1"/>
  <c r="CE55" i="863" s="1"/>
  <c r="CE39" i="863"/>
  <c r="CE52" i="863" a="1"/>
  <c r="CE52" i="863" s="1"/>
  <c r="CE53" i="863" a="1"/>
  <c r="CE53" i="863" s="1"/>
  <c r="CE38" i="863"/>
  <c r="CF2" i="863"/>
  <c r="CF40" i="863" s="1"/>
  <c r="CE41" i="863"/>
  <c r="CE1" i="863"/>
  <c r="CE3" i="863"/>
  <c r="CD24" i="864"/>
  <c r="CD92" i="861" s="1"/>
  <c r="CD70" i="863" a="1"/>
  <c r="CD70" i="863" s="1"/>
  <c r="CD68" i="863" a="1"/>
  <c r="CD68" i="863" s="1"/>
  <c r="CD66" i="863" a="1"/>
  <c r="CD66" i="863" s="1"/>
  <c r="CD4" i="863"/>
  <c r="CC30" i="861"/>
  <c r="AN281" i="64"/>
  <c r="AN263" i="64"/>
  <c r="AO277" i="64"/>
  <c r="AO260" i="64"/>
  <c r="AO278" i="64"/>
  <c r="AO279" i="64"/>
  <c r="AO261" i="64"/>
  <c r="AO280" i="64"/>
  <c r="AO262" i="64"/>
  <c r="BR7" i="860"/>
  <c r="BR3" i="860"/>
  <c r="BR4" i="860" s="1"/>
  <c r="BS2" i="860"/>
  <c r="BR1" i="860"/>
  <c r="AM698" i="64"/>
  <c r="AM708" i="64" s="1"/>
  <c r="AN702" i="64" a="1"/>
  <c r="AN702" i="64" s="1"/>
  <c r="AN697" i="64" a="1"/>
  <c r="AN697" i="64" s="1"/>
  <c r="AM437" i="64"/>
  <c r="AL2069" i="64"/>
  <c r="AN2058" i="64" a="1"/>
  <c r="AN2058" i="64" s="1"/>
  <c r="AN2052" i="64" a="1"/>
  <c r="AN2052" i="64" s="1"/>
  <c r="AN2054" i="64" a="1"/>
  <c r="AN2054" i="64" s="1"/>
  <c r="AN2056" i="64" a="1"/>
  <c r="AN2056" i="64" s="1"/>
  <c r="AN2057" i="64" a="1"/>
  <c r="AN2057" i="64" s="1"/>
  <c r="AN2053" i="64" a="1"/>
  <c r="AN2053" i="64" s="1"/>
  <c r="AN2055" i="64" a="1"/>
  <c r="AN2055" i="64" s="1"/>
  <c r="AN2059" i="64" a="1"/>
  <c r="AN2059" i="64" s="1"/>
  <c r="AN2060" i="64" a="1"/>
  <c r="AN2060" i="64" s="1"/>
  <c r="AM2061" i="64"/>
  <c r="AN413" i="64" a="1"/>
  <c r="AN413" i="64" s="1"/>
  <c r="AN436" i="64" a="1"/>
  <c r="AN436" i="64" s="1"/>
  <c r="AN435" i="64" a="1"/>
  <c r="AN435" i="64" s="1"/>
  <c r="AM414" i="64"/>
  <c r="AN2240" i="64"/>
  <c r="AN2206" i="64"/>
  <c r="DI190" i="64"/>
  <c r="DI193" i="64" s="1"/>
  <c r="DA2443" i="64"/>
  <c r="DC1406" i="64"/>
  <c r="DD1404" i="64"/>
  <c r="DE2422" i="64"/>
  <c r="DE2424" i="64" s="1"/>
  <c r="AM2165" i="64"/>
  <c r="AM2143" i="64"/>
  <c r="AN2498" i="64" a="1"/>
  <c r="AN2498" i="64" s="1"/>
  <c r="AN2144" i="64" a="1"/>
  <c r="AN2144" i="64" s="1"/>
  <c r="AN2164" i="64" a="1"/>
  <c r="AN2164" i="64" s="1"/>
  <c r="BW1859" i="64"/>
  <c r="BX1857" i="64"/>
  <c r="BX1836" i="64"/>
  <c r="BX1838" i="64" s="1"/>
  <c r="BY1814" i="64"/>
  <c r="BY1816" i="64" s="1"/>
  <c r="AI1772" i="64"/>
  <c r="AK1760" i="64"/>
  <c r="AJ1769" i="64"/>
  <c r="AJ1771" i="64" s="1"/>
  <c r="AK1769" i="64"/>
  <c r="AL1758" i="64"/>
  <c r="AL1767" i="64"/>
  <c r="AL1759" i="64"/>
  <c r="AL1768" i="64"/>
  <c r="AN1763" i="64" a="1"/>
  <c r="AN1763" i="64" s="1"/>
  <c r="AN1764" i="64" a="1"/>
  <c r="AN1764" i="64" s="1"/>
  <c r="AN1755" i="64" a="1"/>
  <c r="AN1755" i="64" s="1"/>
  <c r="AN1754" i="64" a="1"/>
  <c r="AN1754" i="64" s="1"/>
  <c r="AM1751" i="64"/>
  <c r="AM1750" i="64"/>
  <c r="AN1745" i="64" a="1"/>
  <c r="AN1745" i="64" s="1"/>
  <c r="AN1746" i="64" a="1"/>
  <c r="AN1746" i="64" s="1"/>
  <c r="AM2186" i="64"/>
  <c r="AN2185" i="64" a="1"/>
  <c r="AN2185" i="64" s="1"/>
  <c r="AN573" i="64" a="1"/>
  <c r="AN573" i="64" s="1"/>
  <c r="AI621" i="64"/>
  <c r="AO1955" i="64"/>
  <c r="AO1956" i="64" s="1"/>
  <c r="AJ620" i="64" a="1"/>
  <c r="AJ620" i="64" s="1"/>
  <c r="AM1215" i="64"/>
  <c r="AM1666" i="64"/>
  <c r="AM1506" i="64"/>
  <c r="AM1643" i="64"/>
  <c r="AM998" i="64"/>
  <c r="AM390" i="64"/>
  <c r="AM599" i="64"/>
  <c r="AM575" i="64"/>
  <c r="AL62" i="64"/>
  <c r="AN568" i="64" a="1"/>
  <c r="AN568" i="64" s="1"/>
  <c r="AN75" i="64" a="1"/>
  <c r="AN75" i="64" s="1"/>
  <c r="AN412" i="64" a="1"/>
  <c r="AN412" i="64" s="1"/>
  <c r="AN55" i="64" a="1"/>
  <c r="AN55" i="64" s="1"/>
  <c r="AN59" i="64" a="1"/>
  <c r="AN59" i="64" s="1"/>
  <c r="AN60" i="64" a="1"/>
  <c r="AN60" i="64" s="1"/>
  <c r="AM56" i="64"/>
  <c r="AN54" i="64" a="1"/>
  <c r="AN54" i="64" s="1"/>
  <c r="AN53" i="64" a="1"/>
  <c r="AN53" i="64" s="1"/>
  <c r="AN598" i="64" a="1"/>
  <c r="AN598" i="64" s="1"/>
  <c r="AN2395" i="64" a="1"/>
  <c r="AN2395" i="64" s="1"/>
  <c r="AN2472" i="64" a="1"/>
  <c r="AN2472" i="64" s="1"/>
  <c r="AN2446" i="64" a="1"/>
  <c r="AN2446" i="64" s="1"/>
  <c r="AN2421" i="64" a="1"/>
  <c r="AN2421" i="64" s="1"/>
  <c r="AN1642" i="64" a="1"/>
  <c r="AN1642" i="64" s="1"/>
  <c r="AN90" i="64" a="1"/>
  <c r="AN90" i="64" s="1"/>
  <c r="AN89" i="64" a="1"/>
  <c r="AN89" i="64" s="1"/>
  <c r="AN91" i="64" a="1"/>
  <c r="AN91" i="64" s="1"/>
  <c r="AN92" i="64" a="1"/>
  <c r="AN92" i="64" s="1"/>
  <c r="AM93" i="64"/>
  <c r="AN1587" i="64" a="1"/>
  <c r="AN1587" i="64" s="1"/>
  <c r="AN1588" i="64" s="1"/>
  <c r="AN389" i="64" a="1"/>
  <c r="AN389" i="64" s="1"/>
  <c r="BB1792" i="64"/>
  <c r="BB1794" i="64" s="1"/>
  <c r="AN2522" i="64" a="1"/>
  <c r="AN2522" i="64" s="1"/>
  <c r="AN1507" i="64" a="1"/>
  <c r="AN1507" i="64" s="1"/>
  <c r="AN1886" i="64" a="1"/>
  <c r="AN1886" i="64" s="1"/>
  <c r="AN1894" i="64" s="1"/>
  <c r="AN1665" i="64" a="1"/>
  <c r="AN1665" i="64" s="1"/>
  <c r="AN1673" i="64" a="1"/>
  <c r="AN1673" i="64" s="1"/>
  <c r="AN1667" i="64" a="1"/>
  <c r="AN1667" i="64" s="1"/>
  <c r="AN1214" i="64" a="1"/>
  <c r="AN1214" i="64" s="1"/>
  <c r="AN997" i="64" a="1"/>
  <c r="AN997" i="64" s="1"/>
  <c r="CD1046" i="64"/>
  <c r="AN437" i="64" a="1"/>
  <c r="AN414" i="64" a="1"/>
  <c r="CD1136" i="64" a="1"/>
  <c r="CD732" i="64" a="1"/>
  <c r="AN390" i="64" a="1"/>
  <c r="AN575" i="64" a="1"/>
  <c r="AN2143" i="64" a="1"/>
  <c r="AN1666" i="64" a="1"/>
  <c r="CD772" i="64" a="1"/>
  <c r="AN2165" i="64" a="1"/>
  <c r="AJ621" i="64" a="1"/>
  <c r="CC1023" i="64" a="1"/>
  <c r="CD1021" i="64" a="1"/>
  <c r="AN1751" i="64" a="1"/>
  <c r="AO2240" i="64" a="1"/>
  <c r="CB1024" i="64" a="1"/>
  <c r="AN2186" i="64" a="1"/>
  <c r="AN698" i="64" a="1"/>
  <c r="AN599" i="64" a="1"/>
  <c r="AO2206" i="64" a="1"/>
  <c r="AN998" i="64" a="1"/>
  <c r="AN1506" i="64" a="1"/>
  <c r="AN1215" i="64" a="1"/>
  <c r="AN1643" i="64" a="1"/>
  <c r="AN1750" i="64" a="1"/>
  <c r="CD973" i="64" l="1"/>
  <c r="CD974" i="64" s="1"/>
  <c r="CD976" i="64" s="1"/>
  <c r="CE971" i="64" a="1"/>
  <c r="CE971" i="64" s="1"/>
  <c r="CE972" i="64" a="1"/>
  <c r="CE972" i="64" s="1"/>
  <c r="AK511" i="64"/>
  <c r="AK516" i="64" s="1"/>
  <c r="AK504" i="64"/>
  <c r="AL496" i="64"/>
  <c r="CE509" i="64" a="1"/>
  <c r="CE509" i="64" s="1"/>
  <c r="CE498" i="64" a="1"/>
  <c r="CE498" i="64" s="1"/>
  <c r="CE515" i="64" a="1"/>
  <c r="CE515" i="64" s="1"/>
  <c r="CE501" i="64" a="1"/>
  <c r="CE501" i="64" s="1"/>
  <c r="CD126" i="64"/>
  <c r="CD141" i="64"/>
  <c r="CD1136" i="64"/>
  <c r="CD1138" i="64" s="1"/>
  <c r="CE111" i="64" a="1"/>
  <c r="CE111" i="64" s="1"/>
  <c r="CE1121" i="64" a="1"/>
  <c r="CE1121" i="64" s="1"/>
  <c r="CC1138" i="64"/>
  <c r="CD140" i="64"/>
  <c r="CD137" i="64"/>
  <c r="CD123" i="64"/>
  <c r="CD138" i="64"/>
  <c r="CD124" i="64"/>
  <c r="CD139" i="64"/>
  <c r="BY145" i="64"/>
  <c r="CD122" i="64"/>
  <c r="CD125" i="64"/>
  <c r="CC127" i="64"/>
  <c r="CE134" i="64" a="1"/>
  <c r="CE134" i="64" s="1"/>
  <c r="CE117" i="64" a="1"/>
  <c r="CE117" i="64" s="1"/>
  <c r="CE130" i="64" a="1"/>
  <c r="CE130" i="64" s="1"/>
  <c r="CE116" i="64" a="1"/>
  <c r="CE116" i="64" s="1"/>
  <c r="CE119" i="64" a="1"/>
  <c r="CE119" i="64" s="1"/>
  <c r="CE118" i="64" a="1"/>
  <c r="CE118" i="64" s="1"/>
  <c r="CE133" i="64" a="1"/>
  <c r="CE133" i="64" s="1"/>
  <c r="CE131" i="64" a="1"/>
  <c r="CE131" i="64" s="1"/>
  <c r="CE132" i="64" a="1"/>
  <c r="CE132" i="64" s="1"/>
  <c r="CE115" i="64" a="1"/>
  <c r="CE115" i="64" s="1"/>
  <c r="BZ144" i="64"/>
  <c r="BZ145" i="64" s="1"/>
  <c r="CD112" i="64"/>
  <c r="CE346" i="64" a="1"/>
  <c r="CE346" i="64" s="1"/>
  <c r="CG347" i="64" s="1"/>
  <c r="CE110" i="64" a="1"/>
  <c r="CE110" i="64" s="1"/>
  <c r="CE109" i="64" a="1"/>
  <c r="CE109" i="64" s="1"/>
  <c r="CE108" i="64" a="1"/>
  <c r="CE108" i="64" s="1"/>
  <c r="CE107" i="64" a="1"/>
  <c r="CE107" i="64" s="1"/>
  <c r="CE1045" i="64" a="1"/>
  <c r="CE1045" i="64" s="1"/>
  <c r="CA843" i="64"/>
  <c r="CB842" i="64"/>
  <c r="CB843" i="64" s="1"/>
  <c r="CC840" i="64"/>
  <c r="CD838" i="64"/>
  <c r="CD836" i="64"/>
  <c r="CD835" i="64"/>
  <c r="CD837" i="64"/>
  <c r="CD839" i="64"/>
  <c r="CE830" i="64" a="1"/>
  <c r="CE830" i="64" s="1"/>
  <c r="CE831" i="64" a="1"/>
  <c r="CE831" i="64" s="1"/>
  <c r="CE832" i="64" a="1"/>
  <c r="CE832" i="64" s="1"/>
  <c r="CE829" i="64" a="1"/>
  <c r="CE829" i="64" s="1"/>
  <c r="CE828" i="64" a="1"/>
  <c r="CE828" i="64" s="1"/>
  <c r="CD824" i="64"/>
  <c r="CC825" i="64"/>
  <c r="CE817" i="64" a="1"/>
  <c r="CE817" i="64" s="1"/>
  <c r="CE813" i="64" a="1"/>
  <c r="CE813" i="64" s="1"/>
  <c r="CE797" i="64" a="1"/>
  <c r="CE797" i="64" s="1"/>
  <c r="CE805" i="64" s="1"/>
  <c r="CE798" i="64" a="1"/>
  <c r="CE798" i="64" s="1"/>
  <c r="CE806" i="64" s="1"/>
  <c r="CE814" i="64" a="1"/>
  <c r="CE814" i="64" s="1"/>
  <c r="CE799" i="64" a="1"/>
  <c r="CE799" i="64" s="1"/>
  <c r="CE807" i="64" s="1"/>
  <c r="CE800" i="64" a="1"/>
  <c r="CE800" i="64" s="1"/>
  <c r="CE808" i="64" s="1"/>
  <c r="CE801" i="64" a="1"/>
  <c r="CE801" i="64" s="1"/>
  <c r="CE809" i="64" s="1"/>
  <c r="CE815" i="64" a="1"/>
  <c r="CE815" i="64" s="1"/>
  <c r="CE816" i="64" a="1"/>
  <c r="CE816" i="64" s="1"/>
  <c r="CD823" i="64"/>
  <c r="CD822" i="64"/>
  <c r="CD821" i="64"/>
  <c r="CD820" i="64"/>
  <c r="CE208" i="64" a="1"/>
  <c r="CE208" i="64" s="1"/>
  <c r="CE207" i="64" s="1"/>
  <c r="CE209" i="64" a="1"/>
  <c r="CE209" i="64" s="1"/>
  <c r="CD210" i="64"/>
  <c r="CD212" i="64" s="1"/>
  <c r="CD1021" i="64"/>
  <c r="CD772" i="64"/>
  <c r="CD774" i="64" s="1"/>
  <c r="CB1024" i="64"/>
  <c r="CC1023" i="64"/>
  <c r="CE331" i="64" a="1"/>
  <c r="CE331" i="64" s="1"/>
  <c r="CE1020" i="64" a="1"/>
  <c r="CE1020" i="64" s="1"/>
  <c r="CE312" i="64" a="1"/>
  <c r="CE312" i="64" s="1"/>
  <c r="CE773" i="64" a="1"/>
  <c r="CE773" i="64" s="1"/>
  <c r="CE739" i="64" a="1"/>
  <c r="CE739" i="64" s="1"/>
  <c r="CE299" i="64" a="1"/>
  <c r="CE299" i="64" s="1"/>
  <c r="CC736" i="64"/>
  <c r="CD732" i="64"/>
  <c r="CD740" i="64" s="1"/>
  <c r="CE735" i="64" a="1"/>
  <c r="CE735" i="64" s="1"/>
  <c r="CE4" i="64"/>
  <c r="CE731" i="64" a="1"/>
  <c r="CE731" i="64" s="1"/>
  <c r="CF259" i="64"/>
  <c r="CF7" i="64"/>
  <c r="CE8" i="64" s="1"/>
  <c r="BY44" i="861"/>
  <c r="BY85" i="861" s="1"/>
  <c r="CF1" i="64"/>
  <c r="CF3" i="64"/>
  <c r="CF975" i="64" s="1" a="1"/>
  <c r="CF975" i="64" s="1"/>
  <c r="CG2" i="64"/>
  <c r="CE43" i="863"/>
  <c r="CE42" i="863"/>
  <c r="CE21" i="863" s="1"/>
  <c r="CE24" i="864"/>
  <c r="CE92" i="861" s="1"/>
  <c r="CD30" i="861"/>
  <c r="CE57" i="863"/>
  <c r="CF22" i="864"/>
  <c r="CF20" i="864"/>
  <c r="CF3" i="864"/>
  <c r="CF4" i="864" s="1"/>
  <c r="CG2" i="864"/>
  <c r="CG23" i="864" s="1"/>
  <c r="CF21" i="864"/>
  <c r="CF1" i="864"/>
  <c r="CE70" i="863" a="1"/>
  <c r="CE70" i="863" s="1"/>
  <c r="CE66" i="863" a="1"/>
  <c r="CE66" i="863" s="1"/>
  <c r="CE68" i="863" a="1"/>
  <c r="CE68" i="863" s="1"/>
  <c r="CE4" i="863"/>
  <c r="CF52" i="863" a="1"/>
  <c r="CF52" i="863" s="1"/>
  <c r="CF41" i="863"/>
  <c r="CF55" i="863" a="1"/>
  <c r="CF55" i="863" s="1"/>
  <c r="CF53" i="863" a="1"/>
  <c r="CF53" i="863" s="1"/>
  <c r="CF56" i="863" a="1"/>
  <c r="CF56" i="863" s="1"/>
  <c r="CF54" i="863" a="1"/>
  <c r="CF54" i="863" s="1"/>
  <c r="CF39" i="863"/>
  <c r="CF3" i="863"/>
  <c r="CF1" i="863"/>
  <c r="CF38" i="863"/>
  <c r="CG2" i="863"/>
  <c r="CG40" i="863" s="1"/>
  <c r="CI3" i="861"/>
  <c r="CH4" i="861"/>
  <c r="CH5" i="861" s="1"/>
  <c r="CH1" i="861"/>
  <c r="CH8" i="861"/>
  <c r="AO281" i="64"/>
  <c r="AP277" i="64"/>
  <c r="AP278" i="64"/>
  <c r="AP260" i="64"/>
  <c r="AP261" i="64"/>
  <c r="AP279" i="64"/>
  <c r="AP262" i="64"/>
  <c r="AP280" i="64"/>
  <c r="AO263" i="64"/>
  <c r="BS3" i="860"/>
  <c r="BS4" i="860" s="1"/>
  <c r="BT2" i="860"/>
  <c r="BS1" i="860"/>
  <c r="BS7" i="860"/>
  <c r="AN698" i="64"/>
  <c r="AN708" i="64" s="1"/>
  <c r="AO702" i="64" a="1"/>
  <c r="AO702" i="64" s="1"/>
  <c r="AO697" i="64" a="1"/>
  <c r="AO697" i="64" s="1"/>
  <c r="AN437" i="64"/>
  <c r="AM2069" i="64"/>
  <c r="AO2053" i="64" a="1"/>
  <c r="AO2053" i="64" s="1"/>
  <c r="AO2054" i="64" a="1"/>
  <c r="AO2054" i="64" s="1"/>
  <c r="AO2055" i="64" a="1"/>
  <c r="AO2055" i="64" s="1"/>
  <c r="AO2056" i="64" a="1"/>
  <c r="AO2056" i="64" s="1"/>
  <c r="AO2057" i="64" a="1"/>
  <c r="AO2057" i="64" s="1"/>
  <c r="AO2058" i="64" a="1"/>
  <c r="AO2058" i="64" s="1"/>
  <c r="AO2059" i="64" a="1"/>
  <c r="AO2059" i="64" s="1"/>
  <c r="AO2060" i="64" a="1"/>
  <c r="AO2060" i="64" s="1"/>
  <c r="AO2052" i="64" a="1"/>
  <c r="AO2052" i="64" s="1"/>
  <c r="AN2061" i="64"/>
  <c r="AO413" i="64" a="1"/>
  <c r="AO413" i="64" s="1"/>
  <c r="AO436" i="64" a="1"/>
  <c r="AO436" i="64" s="1"/>
  <c r="AO435" i="64" a="1"/>
  <c r="AO435" i="64" s="1"/>
  <c r="AN414" i="64"/>
  <c r="AO2240" i="64"/>
  <c r="AO2206" i="64"/>
  <c r="DJ190" i="64"/>
  <c r="DJ193" i="64" s="1"/>
  <c r="DC2469" i="64"/>
  <c r="DC2392" i="64"/>
  <c r="DC2495" i="64"/>
  <c r="DD1406" i="64"/>
  <c r="DE1404" i="64"/>
  <c r="DF2422" i="64"/>
  <c r="DF2424" i="64" s="1"/>
  <c r="AN2165" i="64"/>
  <c r="AN2143" i="64"/>
  <c r="AO2498" i="64" a="1"/>
  <c r="AO2498" i="64" s="1"/>
  <c r="AO2144" i="64" a="1"/>
  <c r="AO2144" i="64" s="1"/>
  <c r="AO2164" i="64" a="1"/>
  <c r="AO2164" i="64" s="1"/>
  <c r="BX1859" i="64"/>
  <c r="BY1857" i="64"/>
  <c r="BY1836" i="64"/>
  <c r="BY1838" i="64" s="1"/>
  <c r="BZ1814" i="64"/>
  <c r="BZ1816" i="64" s="1"/>
  <c r="AJ1772" i="64"/>
  <c r="AK1771" i="64"/>
  <c r="AK1772" i="64" s="1"/>
  <c r="AL1760" i="64"/>
  <c r="AM1758" i="64"/>
  <c r="AM1767" i="64"/>
  <c r="AM1759" i="64"/>
  <c r="AM1768" i="64"/>
  <c r="AO1764" i="64" a="1"/>
  <c r="AO1764" i="64" s="1"/>
  <c r="AO1763" i="64" a="1"/>
  <c r="AO1763" i="64" s="1"/>
  <c r="AO1755" i="64" a="1"/>
  <c r="AO1755" i="64" s="1"/>
  <c r="AO1754" i="64" a="1"/>
  <c r="AO1754" i="64" s="1"/>
  <c r="AN1751" i="64"/>
  <c r="AN1750" i="64"/>
  <c r="AO1745" i="64" a="1"/>
  <c r="AO1745" i="64" s="1"/>
  <c r="AO1746" i="64" a="1"/>
  <c r="AO1746" i="64" s="1"/>
  <c r="AN2186" i="64"/>
  <c r="AO2185" i="64" a="1"/>
  <c r="AO2185" i="64" s="1"/>
  <c r="AO573" i="64" a="1"/>
  <c r="AO573" i="64" s="1"/>
  <c r="AJ621" i="64"/>
  <c r="AP1955" i="64"/>
  <c r="AP1956" i="64" s="1"/>
  <c r="AK620" i="64" a="1"/>
  <c r="AK620" i="64" s="1"/>
  <c r="AN1666" i="64"/>
  <c r="AN1506" i="64"/>
  <c r="AN1215" i="64"/>
  <c r="AN1643" i="64"/>
  <c r="AN998" i="64"/>
  <c r="AN390" i="64"/>
  <c r="AN599" i="64"/>
  <c r="AN575" i="64"/>
  <c r="AB1885" i="64"/>
  <c r="AB1891" i="64" s="1"/>
  <c r="AM62" i="64"/>
  <c r="AO568" i="64" a="1"/>
  <c r="AO568" i="64" s="1"/>
  <c r="AO75" i="64" a="1"/>
  <c r="AO75" i="64" s="1"/>
  <c r="AO412" i="64" a="1"/>
  <c r="AO412" i="64" s="1"/>
  <c r="AO55" i="64" a="1"/>
  <c r="AO55" i="64" s="1"/>
  <c r="AO59" i="64" a="1"/>
  <c r="AO59" i="64" s="1"/>
  <c r="AO60" i="64" a="1"/>
  <c r="AO60" i="64" s="1"/>
  <c r="AN56" i="64"/>
  <c r="AO54" i="64" a="1"/>
  <c r="AO54" i="64" s="1"/>
  <c r="AO53" i="64" a="1"/>
  <c r="AO53" i="64" s="1"/>
  <c r="AO598" i="64" a="1"/>
  <c r="AO598" i="64" s="1"/>
  <c r="AO2395" i="64" a="1"/>
  <c r="AO2395" i="64" s="1"/>
  <c r="AO2472" i="64" a="1"/>
  <c r="AO2472" i="64" s="1"/>
  <c r="AO2446" i="64" a="1"/>
  <c r="AO2446" i="64" s="1"/>
  <c r="AO2421" i="64" a="1"/>
  <c r="AO2421" i="64" s="1"/>
  <c r="AO1642" i="64" a="1"/>
  <c r="AO1642" i="64" s="1"/>
  <c r="AO90" i="64" a="1"/>
  <c r="AO90" i="64" s="1"/>
  <c r="AO91" i="64" a="1"/>
  <c r="AO91" i="64" s="1"/>
  <c r="AO92" i="64" a="1"/>
  <c r="AO92" i="64" s="1"/>
  <c r="AO89" i="64" a="1"/>
  <c r="AO89" i="64" s="1"/>
  <c r="AN93" i="64"/>
  <c r="AO1587" i="64" a="1"/>
  <c r="AO1587" i="64" s="1"/>
  <c r="AO1588" i="64" s="1"/>
  <c r="AO389" i="64" a="1"/>
  <c r="AO389" i="64" s="1"/>
  <c r="BC1792" i="64"/>
  <c r="BC1794" i="64" s="1"/>
  <c r="AO2522" i="64" a="1"/>
  <c r="AO2522" i="64" s="1"/>
  <c r="AO1507" i="64" a="1"/>
  <c r="AO1507" i="64" s="1"/>
  <c r="AO1886" i="64" a="1"/>
  <c r="AO1886" i="64" s="1"/>
  <c r="AO1894" i="64" s="1"/>
  <c r="AO1665" i="64" a="1"/>
  <c r="AO1665" i="64" s="1"/>
  <c r="AO1673" i="64" a="1"/>
  <c r="AO1673" i="64" s="1"/>
  <c r="AO1667" i="64" a="1"/>
  <c r="AO1667" i="64" s="1"/>
  <c r="AO1214" i="64" a="1"/>
  <c r="AO1214" i="64" s="1"/>
  <c r="AO997" i="64" a="1"/>
  <c r="AO997" i="64" s="1"/>
  <c r="AO437" i="64" a="1"/>
  <c r="AO2143" i="64" a="1"/>
  <c r="CE1046" i="64"/>
  <c r="AO2165" i="64" a="1"/>
  <c r="AO1506" i="64" a="1"/>
  <c r="AP2240" i="64" a="1"/>
  <c r="AP2206" i="64" a="1"/>
  <c r="CE1136" i="64" a="1"/>
  <c r="AK621" i="64" a="1"/>
  <c r="AO2186" i="64" a="1"/>
  <c r="CD1023" i="64" a="1"/>
  <c r="CE732" i="64" a="1"/>
  <c r="AO599" i="64" a="1"/>
  <c r="AO1751" i="64" a="1"/>
  <c r="AO698" i="64" a="1"/>
  <c r="CC1024" i="64" a="1"/>
  <c r="AO575" i="64" a="1"/>
  <c r="AO414" i="64" a="1"/>
  <c r="CE772" i="64" a="1"/>
  <c r="AO1666" i="64" a="1"/>
  <c r="CE1021" i="64" a="1"/>
  <c r="AO1643" i="64" a="1"/>
  <c r="AO390" i="64" a="1"/>
  <c r="AO1750" i="64" a="1"/>
  <c r="AO1215" i="64" a="1"/>
  <c r="AO998" i="64" a="1"/>
  <c r="CE973" i="64" l="1"/>
  <c r="CE974" i="64" s="1"/>
  <c r="CE976" i="64" s="1"/>
  <c r="CF971" i="64" a="1"/>
  <c r="CF971" i="64" s="1"/>
  <c r="CF972" i="64" a="1"/>
  <c r="CF972" i="64" s="1"/>
  <c r="AK512" i="64"/>
  <c r="AL507" i="64"/>
  <c r="AL499" i="64"/>
  <c r="CF509" i="64" a="1"/>
  <c r="CF509" i="64" s="1"/>
  <c r="CF498" i="64" a="1"/>
  <c r="CF498" i="64" s="1"/>
  <c r="CF501" i="64" a="1"/>
  <c r="CF501" i="64" s="1"/>
  <c r="CF515" i="64" a="1"/>
  <c r="CF515" i="64" s="1"/>
  <c r="CE126" i="64"/>
  <c r="CE141" i="64"/>
  <c r="CE1136" i="64"/>
  <c r="CE1138" i="64" s="1"/>
  <c r="CF111" i="64" a="1"/>
  <c r="CF111" i="64" s="1"/>
  <c r="CF1121" i="64" a="1"/>
  <c r="CF1121" i="64" s="1"/>
  <c r="CE137" i="64"/>
  <c r="CE124" i="64"/>
  <c r="CE139" i="64"/>
  <c r="CE140" i="64"/>
  <c r="CE123" i="64"/>
  <c r="CE138" i="64"/>
  <c r="CE122" i="64"/>
  <c r="CE125" i="64"/>
  <c r="CD127" i="64"/>
  <c r="CF117" i="64" a="1"/>
  <c r="CF117" i="64" s="1"/>
  <c r="CF130" i="64" a="1"/>
  <c r="CF130" i="64" s="1"/>
  <c r="CF116" i="64" a="1"/>
  <c r="CF116" i="64" s="1"/>
  <c r="CF119" i="64" a="1"/>
  <c r="CF119" i="64" s="1"/>
  <c r="CF118" i="64" a="1"/>
  <c r="CF118" i="64" s="1"/>
  <c r="CF131" i="64" a="1"/>
  <c r="CF131" i="64" s="1"/>
  <c r="CF133" i="64" a="1"/>
  <c r="CF133" i="64" s="1"/>
  <c r="CF132" i="64" a="1"/>
  <c r="CF132" i="64" s="1"/>
  <c r="CF115" i="64" a="1"/>
  <c r="CF115" i="64" s="1"/>
  <c r="CF134" i="64" a="1"/>
  <c r="CF134" i="64" s="1"/>
  <c r="CA142" i="64"/>
  <c r="CB142" i="64"/>
  <c r="CE112" i="64"/>
  <c r="CF346" i="64" a="1"/>
  <c r="CF346" i="64" s="1"/>
  <c r="CH347" i="64" s="1"/>
  <c r="CF110" i="64" a="1"/>
  <c r="CF110" i="64" s="1"/>
  <c r="CF109" i="64" a="1"/>
  <c r="CF109" i="64" s="1"/>
  <c r="CF108" i="64" a="1"/>
  <c r="CF108" i="64" s="1"/>
  <c r="CF107" i="64" a="1"/>
  <c r="CF107" i="64" s="1"/>
  <c r="CF1045" i="64" a="1"/>
  <c r="CF1045" i="64" s="1"/>
  <c r="AB1895" i="64" a="1"/>
  <c r="AB1895" i="64" s="1"/>
  <c r="AB1888" i="64" s="1"/>
  <c r="AB1889" i="64" s="1"/>
  <c r="CC842" i="64"/>
  <c r="CD840" i="64"/>
  <c r="CE837" i="64"/>
  <c r="CE836" i="64"/>
  <c r="CE835" i="64"/>
  <c r="CE839" i="64"/>
  <c r="CE838" i="64"/>
  <c r="CF831" i="64" a="1"/>
  <c r="CF831" i="64" s="1"/>
  <c r="CF832" i="64" a="1"/>
  <c r="CF832" i="64" s="1"/>
  <c r="CF829" i="64" a="1"/>
  <c r="CF829" i="64" s="1"/>
  <c r="CF828" i="64" a="1"/>
  <c r="CF828" i="64" s="1"/>
  <c r="CF830" i="64" a="1"/>
  <c r="CF830" i="64" s="1"/>
  <c r="CE824" i="64"/>
  <c r="CE820" i="64"/>
  <c r="CD825" i="64"/>
  <c r="CE823" i="64"/>
  <c r="CE822" i="64"/>
  <c r="CF817" i="64" a="1"/>
  <c r="CF817" i="64" s="1"/>
  <c r="CF813" i="64" a="1"/>
  <c r="CF813" i="64" s="1"/>
  <c r="CF797" i="64" a="1"/>
  <c r="CF797" i="64" s="1"/>
  <c r="CF805" i="64" s="1"/>
  <c r="CF798" i="64" a="1"/>
  <c r="CF798" i="64" s="1"/>
  <c r="CF806" i="64" s="1"/>
  <c r="CF814" i="64" a="1"/>
  <c r="CF814" i="64" s="1"/>
  <c r="CF799" i="64" a="1"/>
  <c r="CF799" i="64" s="1"/>
  <c r="CF807" i="64" s="1"/>
  <c r="CF800" i="64" a="1"/>
  <c r="CF800" i="64" s="1"/>
  <c r="CF801" i="64" a="1"/>
  <c r="CF801" i="64" s="1"/>
  <c r="CF815" i="64" a="1"/>
  <c r="CF815" i="64" s="1"/>
  <c r="CF816" i="64" a="1"/>
  <c r="CF816" i="64" s="1"/>
  <c r="CE821" i="64"/>
  <c r="CE210" i="64"/>
  <c r="CE212" i="64" s="1"/>
  <c r="CF208" i="64" a="1"/>
  <c r="CF208" i="64" s="1"/>
  <c r="CF207" i="64" s="1"/>
  <c r="CF209" i="64" a="1"/>
  <c r="CF209" i="64" s="1"/>
  <c r="CE1021" i="64"/>
  <c r="CE772" i="64"/>
  <c r="CE774" i="64" s="1"/>
  <c r="CC1024" i="64"/>
  <c r="CD1023" i="64"/>
  <c r="CF331" i="64" a="1"/>
  <c r="CF331" i="64" s="1"/>
  <c r="CF1020" i="64" a="1"/>
  <c r="CF1020" i="64" s="1"/>
  <c r="CF312" i="64" a="1"/>
  <c r="CF312" i="64" s="1"/>
  <c r="CF773" i="64" a="1"/>
  <c r="CF773" i="64" s="1"/>
  <c r="CF739" i="64" a="1"/>
  <c r="CF739" i="64" s="1"/>
  <c r="CF299" i="64" a="1"/>
  <c r="CF299" i="64" s="1"/>
  <c r="CD736" i="64"/>
  <c r="CE732" i="64"/>
  <c r="CE740" i="64" s="1"/>
  <c r="CF735" i="64" a="1"/>
  <c r="CF735" i="64" s="1"/>
  <c r="CF4" i="64"/>
  <c r="CF731" i="64" a="1"/>
  <c r="CF731" i="64" s="1"/>
  <c r="CG259" i="64"/>
  <c r="CG7" i="64"/>
  <c r="CF8" i="64" s="1"/>
  <c r="BZ44" i="861"/>
  <c r="BZ85" i="861" s="1"/>
  <c r="CG1" i="64"/>
  <c r="CH2" i="64"/>
  <c r="CG3" i="64"/>
  <c r="CG975" i="64" s="1" a="1"/>
  <c r="CG975" i="64" s="1"/>
  <c r="CJ3" i="861"/>
  <c r="CI4" i="861"/>
  <c r="CI5" i="861" s="1"/>
  <c r="CI1" i="861"/>
  <c r="CI8" i="861"/>
  <c r="CG54" i="863" a="1"/>
  <c r="CG54" i="863" s="1"/>
  <c r="CG55" i="863" a="1"/>
  <c r="CG55" i="863" s="1"/>
  <c r="CG53" i="863" a="1"/>
  <c r="CG53" i="863" s="1"/>
  <c r="CG52" i="863" a="1"/>
  <c r="CG52" i="863" s="1"/>
  <c r="CG56" i="863" a="1"/>
  <c r="CG56" i="863" s="1"/>
  <c r="CG41" i="863"/>
  <c r="CG39" i="863"/>
  <c r="CH2" i="863"/>
  <c r="CH40" i="863" s="1"/>
  <c r="CG38" i="863"/>
  <c r="CG3" i="863"/>
  <c r="CG1" i="863"/>
  <c r="CE30" i="861"/>
  <c r="CF43" i="863"/>
  <c r="CF42" i="863"/>
  <c r="CF21" i="863" s="1"/>
  <c r="CF57" i="863"/>
  <c r="CF24" i="864"/>
  <c r="CF92" i="861" s="1"/>
  <c r="CF70" i="863" a="1"/>
  <c r="CF70" i="863" s="1"/>
  <c r="CF68" i="863" a="1"/>
  <c r="CF68" i="863" s="1"/>
  <c r="CF66" i="863" a="1"/>
  <c r="CF66" i="863" s="1"/>
  <c r="CF4" i="863"/>
  <c r="CG22" i="864"/>
  <c r="CG21" i="864"/>
  <c r="CG20" i="864"/>
  <c r="CH2" i="864"/>
  <c r="CH23" i="864" s="1"/>
  <c r="CG3" i="864"/>
  <c r="CG4" i="864" s="1"/>
  <c r="CG1" i="864"/>
  <c r="AP281" i="64"/>
  <c r="AP263" i="64"/>
  <c r="AQ277" i="64"/>
  <c r="AQ260" i="64"/>
  <c r="AQ278" i="64"/>
  <c r="AQ279" i="64"/>
  <c r="AQ261" i="64"/>
  <c r="AQ280" i="64"/>
  <c r="AQ262" i="64"/>
  <c r="BT3" i="860"/>
  <c r="BT4" i="860" s="1"/>
  <c r="BU2" i="860"/>
  <c r="BT1" i="860"/>
  <c r="BT7" i="860"/>
  <c r="AO698" i="64"/>
  <c r="AO708" i="64" s="1"/>
  <c r="AP702" i="64" a="1"/>
  <c r="AP702" i="64" s="1"/>
  <c r="AP697" i="64" a="1"/>
  <c r="AP697" i="64" s="1"/>
  <c r="AO437" i="64"/>
  <c r="AN2069" i="64"/>
  <c r="AP2052" i="64" a="1"/>
  <c r="AP2052" i="64" s="1"/>
  <c r="AP2053" i="64" a="1"/>
  <c r="AP2053" i="64" s="1"/>
  <c r="AP2054" i="64" a="1"/>
  <c r="AP2054" i="64" s="1"/>
  <c r="AP2055" i="64" a="1"/>
  <c r="AP2055" i="64" s="1"/>
  <c r="AP2056" i="64" a="1"/>
  <c r="AP2056" i="64" s="1"/>
  <c r="AP2058" i="64" a="1"/>
  <c r="AP2058" i="64" s="1"/>
  <c r="AP2057" i="64" a="1"/>
  <c r="AP2057" i="64" s="1"/>
  <c r="AP2059" i="64" a="1"/>
  <c r="AP2059" i="64" s="1"/>
  <c r="AP2060" i="64" a="1"/>
  <c r="AP2060" i="64" s="1"/>
  <c r="AO2061" i="64"/>
  <c r="AP435" i="64" a="1"/>
  <c r="AP435" i="64" s="1"/>
  <c r="AP413" i="64" a="1"/>
  <c r="AP413" i="64" s="1"/>
  <c r="AP436" i="64" a="1"/>
  <c r="AP436" i="64" s="1"/>
  <c r="AO414" i="64"/>
  <c r="AP2240" i="64"/>
  <c r="AP2206" i="64"/>
  <c r="DK190" i="64"/>
  <c r="DK193" i="64" s="1"/>
  <c r="DB2443" i="64"/>
  <c r="DE1406" i="64"/>
  <c r="DF1404" i="64"/>
  <c r="DG2422" i="64"/>
  <c r="DG2424" i="64" s="1"/>
  <c r="AO2165" i="64"/>
  <c r="AO2143" i="64"/>
  <c r="AP2498" i="64" a="1"/>
  <c r="AP2498" i="64" s="1"/>
  <c r="AP2144" i="64" a="1"/>
  <c r="AP2144" i="64" s="1"/>
  <c r="AP2164" i="64" a="1"/>
  <c r="AP2164" i="64" s="1"/>
  <c r="BY1859" i="64"/>
  <c r="BZ1857" i="64"/>
  <c r="BZ1836" i="64"/>
  <c r="BZ1838" i="64" s="1"/>
  <c r="CA1814" i="64"/>
  <c r="CA1816" i="64" s="1"/>
  <c r="AL1769" i="64"/>
  <c r="AL1771" i="64" s="1"/>
  <c r="AL1772" i="64" s="1"/>
  <c r="AM1760" i="64"/>
  <c r="AN1758" i="64"/>
  <c r="AN1767" i="64"/>
  <c r="AN1759" i="64"/>
  <c r="AN1768" i="64"/>
  <c r="AP1764" i="64" a="1"/>
  <c r="AP1764" i="64" s="1"/>
  <c r="AP1763" i="64" a="1"/>
  <c r="AP1763" i="64" s="1"/>
  <c r="AP1755" i="64" a="1"/>
  <c r="AP1755" i="64" s="1"/>
  <c r="AP1754" i="64" a="1"/>
  <c r="AP1754" i="64" s="1"/>
  <c r="AO1751" i="64"/>
  <c r="AO1750" i="64"/>
  <c r="AP1745" i="64" a="1"/>
  <c r="AP1745" i="64" s="1"/>
  <c r="AP1746" i="64" a="1"/>
  <c r="AP1746" i="64" s="1"/>
  <c r="AO2186" i="64"/>
  <c r="AP2185" i="64" a="1"/>
  <c r="AP2185" i="64" s="1"/>
  <c r="AP573" i="64" a="1"/>
  <c r="AP573" i="64" s="1"/>
  <c r="AK621" i="64"/>
  <c r="AL620" i="64" a="1"/>
  <c r="AL620" i="64" s="1"/>
  <c r="AQ1955" i="64"/>
  <c r="AO1506" i="64"/>
  <c r="AO1215" i="64"/>
  <c r="AO1666" i="64"/>
  <c r="AO1643" i="64"/>
  <c r="AO998" i="64"/>
  <c r="AO390" i="64"/>
  <c r="AO599" i="64"/>
  <c r="AO575" i="64"/>
  <c r="AN62" i="64"/>
  <c r="AP568" i="64" a="1"/>
  <c r="AP568" i="64" s="1"/>
  <c r="AP75" i="64" a="1"/>
  <c r="AP75" i="64" s="1"/>
  <c r="AP412" i="64" a="1"/>
  <c r="AP412" i="64" s="1"/>
  <c r="AP55" i="64" a="1"/>
  <c r="AP55" i="64" s="1"/>
  <c r="AP59" i="64" a="1"/>
  <c r="AP59" i="64" s="1"/>
  <c r="AP60" i="64" a="1"/>
  <c r="AP60" i="64" s="1"/>
  <c r="AO56" i="64"/>
  <c r="AP54" i="64" a="1"/>
  <c r="AP54" i="64" s="1"/>
  <c r="AP53" i="64" a="1"/>
  <c r="AP53" i="64" s="1"/>
  <c r="AP598" i="64" a="1"/>
  <c r="AP598" i="64" s="1"/>
  <c r="AP2395" i="64" a="1"/>
  <c r="AP2395" i="64" s="1"/>
  <c r="AP2421" i="64" a="1"/>
  <c r="AP2421" i="64" s="1"/>
  <c r="AP2472" i="64" a="1"/>
  <c r="AP2472" i="64" s="1"/>
  <c r="AP2446" i="64" a="1"/>
  <c r="AP2446" i="64" s="1"/>
  <c r="AP1642" i="64" a="1"/>
  <c r="AP1642" i="64" s="1"/>
  <c r="AO93" i="64"/>
  <c r="AP90" i="64" a="1"/>
  <c r="AP90" i="64" s="1"/>
  <c r="AP91" i="64" a="1"/>
  <c r="AP91" i="64" s="1"/>
  <c r="AP92" i="64" a="1"/>
  <c r="AP92" i="64" s="1"/>
  <c r="AP89" i="64" a="1"/>
  <c r="AP89" i="64" s="1"/>
  <c r="AP1587" i="64" a="1"/>
  <c r="AP1587" i="64" s="1"/>
  <c r="AP1588" i="64" s="1"/>
  <c r="AP389" i="64" a="1"/>
  <c r="AP389" i="64" s="1"/>
  <c r="BD1792" i="64"/>
  <c r="BD1794" i="64" s="1"/>
  <c r="AP2522" i="64" a="1"/>
  <c r="AP2522" i="64" s="1"/>
  <c r="AP1507" i="64" a="1"/>
  <c r="AP1507" i="64" s="1"/>
  <c r="AP1886" i="64" a="1"/>
  <c r="AP1886" i="64" s="1"/>
  <c r="AP1894" i="64" s="1"/>
  <c r="AP1665" i="64" a="1"/>
  <c r="AP1665" i="64" s="1"/>
  <c r="AP1673" i="64" a="1"/>
  <c r="AP1673" i="64" s="1"/>
  <c r="AP1667" i="64" a="1"/>
  <c r="AP1667" i="64" s="1"/>
  <c r="AP1214" i="64" a="1"/>
  <c r="AP1214" i="64" s="1"/>
  <c r="AP997" i="64" a="1"/>
  <c r="AP997" i="64" s="1"/>
  <c r="CF1046" i="64"/>
  <c r="CE1023" i="64" a="1"/>
  <c r="CF732" i="64" a="1"/>
  <c r="AP1751" i="64" a="1"/>
  <c r="AP1666" i="64" a="1"/>
  <c r="AP2186" i="64" a="1"/>
  <c r="AP575" i="64" a="1"/>
  <c r="AP414" i="64" a="1"/>
  <c r="AQ2206" i="64" a="1"/>
  <c r="AP1643" i="64" a="1"/>
  <c r="CF1136" i="64" a="1"/>
  <c r="AP2143" i="64" a="1"/>
  <c r="AP599" i="64" a="1"/>
  <c r="CD1024" i="64" a="1"/>
  <c r="AQ2240" i="64" a="1"/>
  <c r="AP437" i="64" a="1"/>
  <c r="AP698" i="64" a="1"/>
  <c r="CF1021" i="64" a="1"/>
  <c r="AP1506" i="64" a="1"/>
  <c r="AP2165" i="64" a="1"/>
  <c r="CF772" i="64" a="1"/>
  <c r="AP390" i="64" a="1"/>
  <c r="AL621" i="64" a="1"/>
  <c r="AP1215" i="64" a="1"/>
  <c r="AP998" i="64" a="1"/>
  <c r="AP1750" i="64" a="1"/>
  <c r="CF973" i="64" l="1"/>
  <c r="CF974" i="64" s="1"/>
  <c r="CF976" i="64" s="1"/>
  <c r="CG971" i="64" a="1"/>
  <c r="CG971" i="64" s="1"/>
  <c r="CG972" i="64" a="1"/>
  <c r="CG972" i="64" s="1"/>
  <c r="AL508" i="64"/>
  <c r="CG509" i="64" a="1"/>
  <c r="CG509" i="64" s="1"/>
  <c r="CG498" i="64" a="1"/>
  <c r="CG498" i="64" s="1"/>
  <c r="CG501" i="64" a="1"/>
  <c r="CG501" i="64" s="1"/>
  <c r="CG515" i="64" a="1"/>
  <c r="CG515" i="64" s="1"/>
  <c r="CF141" i="64"/>
  <c r="CF126" i="64"/>
  <c r="CF1136" i="64"/>
  <c r="CF1138" i="64" s="1"/>
  <c r="CG111" i="64" a="1"/>
  <c r="CG111" i="64" s="1"/>
  <c r="CG1121" i="64" a="1"/>
  <c r="CG1121" i="64" s="1"/>
  <c r="CF137" i="64"/>
  <c r="CF123" i="64"/>
  <c r="CF138" i="64"/>
  <c r="CF139" i="64"/>
  <c r="CF125" i="64"/>
  <c r="CF140" i="64"/>
  <c r="CF122" i="64"/>
  <c r="CF124" i="64"/>
  <c r="CE127" i="64"/>
  <c r="CG130" i="64" a="1"/>
  <c r="CG130" i="64" s="1"/>
  <c r="CG116" i="64" a="1"/>
  <c r="CG116" i="64" s="1"/>
  <c r="CG119" i="64" a="1"/>
  <c r="CG119" i="64" s="1"/>
  <c r="CG118" i="64" a="1"/>
  <c r="CG118" i="64" s="1"/>
  <c r="CG131" i="64" a="1"/>
  <c r="CG131" i="64" s="1"/>
  <c r="CG133" i="64" a="1"/>
  <c r="CG133" i="64" s="1"/>
  <c r="CG132" i="64" a="1"/>
  <c r="CG132" i="64" s="1"/>
  <c r="CG134" i="64" a="1"/>
  <c r="CG134" i="64" s="1"/>
  <c r="CG115" i="64" a="1"/>
  <c r="CG115" i="64" s="1"/>
  <c r="CG117" i="64" a="1"/>
  <c r="CG117" i="64" s="1"/>
  <c r="CA144" i="64"/>
  <c r="CC142" i="64"/>
  <c r="CB144" i="64"/>
  <c r="CB145" i="64" s="1"/>
  <c r="CF112" i="64"/>
  <c r="CG346" i="64" a="1"/>
  <c r="CG346" i="64" s="1"/>
  <c r="CI347" i="64" s="1"/>
  <c r="CG110" i="64" a="1"/>
  <c r="CG110" i="64" s="1"/>
  <c r="CG109" i="64" a="1"/>
  <c r="CG109" i="64" s="1"/>
  <c r="CG108" i="64" a="1"/>
  <c r="CG108" i="64" s="1"/>
  <c r="CG107" i="64" a="1"/>
  <c r="CG107" i="64" s="1"/>
  <c r="CG1045" i="64" a="1"/>
  <c r="CG1045" i="64" s="1"/>
  <c r="AQ1956" i="64"/>
  <c r="CF809" i="64"/>
  <c r="CF839" i="64" s="1"/>
  <c r="CF808" i="64"/>
  <c r="CF838" i="64" s="1"/>
  <c r="CC843" i="64"/>
  <c r="CD842" i="64"/>
  <c r="CD843" i="64" s="1"/>
  <c r="CF835" i="64"/>
  <c r="CE840" i="64"/>
  <c r="CF836" i="64"/>
  <c r="CG831" i="64" a="1"/>
  <c r="CG831" i="64" s="1"/>
  <c r="CG832" i="64" a="1"/>
  <c r="CG832" i="64" s="1"/>
  <c r="CG829" i="64" a="1"/>
  <c r="CG829" i="64" s="1"/>
  <c r="CG828" i="64" a="1"/>
  <c r="CG828" i="64" s="1"/>
  <c r="CG830" i="64" a="1"/>
  <c r="CG830" i="64" s="1"/>
  <c r="CF837" i="64"/>
  <c r="CF820" i="64"/>
  <c r="CE825" i="64"/>
  <c r="CF821" i="64"/>
  <c r="CG813" i="64" a="1"/>
  <c r="CG813" i="64" s="1"/>
  <c r="CG817" i="64" a="1"/>
  <c r="CG817" i="64" s="1"/>
  <c r="CG797" i="64" a="1"/>
  <c r="CG797" i="64" s="1"/>
  <c r="CG805" i="64" s="1"/>
  <c r="CG798" i="64" a="1"/>
  <c r="CG798" i="64" s="1"/>
  <c r="CG806" i="64" s="1"/>
  <c r="CG814" i="64" a="1"/>
  <c r="CG814" i="64" s="1"/>
  <c r="CG799" i="64" a="1"/>
  <c r="CG799" i="64" s="1"/>
  <c r="CG807" i="64" s="1"/>
  <c r="CG800" i="64" a="1"/>
  <c r="CG800" i="64" s="1"/>
  <c r="CG808" i="64" s="1"/>
  <c r="CG801" i="64" a="1"/>
  <c r="CG801" i="64" s="1"/>
  <c r="CG809" i="64" s="1"/>
  <c r="CG815" i="64" a="1"/>
  <c r="CG815" i="64" s="1"/>
  <c r="CG816" i="64" a="1"/>
  <c r="CG816" i="64" s="1"/>
  <c r="CF822" i="64"/>
  <c r="CG208" i="64" a="1"/>
  <c r="CG208" i="64" s="1"/>
  <c r="CG207" i="64" s="1"/>
  <c r="CG209" i="64" a="1"/>
  <c r="CG209" i="64" s="1"/>
  <c r="CF210" i="64"/>
  <c r="CF212" i="64" s="1"/>
  <c r="CF1021" i="64"/>
  <c r="CF772" i="64"/>
  <c r="CF774" i="64" s="1"/>
  <c r="CD1024" i="64"/>
  <c r="CE1023" i="64"/>
  <c r="CG331" i="64" a="1"/>
  <c r="CG331" i="64" s="1"/>
  <c r="CG1020" i="64" a="1"/>
  <c r="CG1020" i="64" s="1"/>
  <c r="CG312" i="64" a="1"/>
  <c r="CG312" i="64" s="1"/>
  <c r="CG773" i="64" a="1"/>
  <c r="CG773" i="64" s="1"/>
  <c r="CG739" i="64" a="1"/>
  <c r="CG739" i="64" s="1"/>
  <c r="CG299" i="64" a="1"/>
  <c r="CG299" i="64" s="1"/>
  <c r="CE736" i="64"/>
  <c r="CF732" i="64"/>
  <c r="CF740" i="64" s="1"/>
  <c r="CG735" i="64" a="1"/>
  <c r="CG735" i="64" s="1"/>
  <c r="CG4" i="64"/>
  <c r="CG731" i="64" a="1"/>
  <c r="CG731" i="64" s="1"/>
  <c r="CH259" i="64"/>
  <c r="CH7" i="64"/>
  <c r="CG8" i="64" s="1"/>
  <c r="CA44" i="861"/>
  <c r="CA85" i="861" s="1"/>
  <c r="CH3" i="64"/>
  <c r="CH975" i="64" s="1" a="1"/>
  <c r="CH975" i="64" s="1"/>
  <c r="CH1" i="64"/>
  <c r="CI2" i="64"/>
  <c r="CG24" i="864"/>
  <c r="CG92" i="861" s="1"/>
  <c r="CF30" i="861"/>
  <c r="CH22" i="864"/>
  <c r="CH21" i="864"/>
  <c r="CH20" i="864"/>
  <c r="CI2" i="864"/>
  <c r="CI23" i="864" s="1"/>
  <c r="CH3" i="864"/>
  <c r="CH4" i="864" s="1"/>
  <c r="CH1" i="864"/>
  <c r="CG57" i="863"/>
  <c r="CG70" i="863" a="1"/>
  <c r="CG70" i="863" s="1"/>
  <c r="CG68" i="863" a="1"/>
  <c r="CG68" i="863" s="1"/>
  <c r="CG66" i="863" a="1"/>
  <c r="CG66" i="863" s="1"/>
  <c r="CG4" i="863"/>
  <c r="CK3" i="861"/>
  <c r="CJ4" i="861"/>
  <c r="CJ5" i="861" s="1"/>
  <c r="CJ1" i="861"/>
  <c r="CJ8" i="861"/>
  <c r="CG43" i="863"/>
  <c r="CG42" i="863"/>
  <c r="CG21" i="863" s="1"/>
  <c r="CH56" i="863" a="1"/>
  <c r="CH56" i="863" s="1"/>
  <c r="CH54" i="863" a="1"/>
  <c r="CH54" i="863" s="1"/>
  <c r="CH53" i="863" a="1"/>
  <c r="CH53" i="863" s="1"/>
  <c r="CH55" i="863" a="1"/>
  <c r="CH55" i="863" s="1"/>
  <c r="CH38" i="863"/>
  <c r="CH52" i="863" a="1"/>
  <c r="CH52" i="863" s="1"/>
  <c r="CH39" i="863"/>
  <c r="CH3" i="863"/>
  <c r="CH1" i="863"/>
  <c r="CH41" i="863"/>
  <c r="CI2" i="863"/>
  <c r="CI40" i="863" s="1"/>
  <c r="AQ263" i="64"/>
  <c r="AQ281" i="64"/>
  <c r="AR277" i="64"/>
  <c r="AR260" i="64"/>
  <c r="AR278" i="64"/>
  <c r="AR279" i="64"/>
  <c r="AR261" i="64"/>
  <c r="AR280" i="64"/>
  <c r="AR262" i="64"/>
  <c r="BU1" i="860"/>
  <c r="BU7" i="860"/>
  <c r="BU3" i="860"/>
  <c r="BU4" i="860" s="1"/>
  <c r="BV2" i="860"/>
  <c r="AP698" i="64"/>
  <c r="AP708" i="64" s="1"/>
  <c r="AQ702" i="64" a="1"/>
  <c r="AQ702" i="64" s="1"/>
  <c r="AQ697" i="64" a="1"/>
  <c r="AQ697" i="64" s="1"/>
  <c r="AP437" i="64"/>
  <c r="AO2069" i="64"/>
  <c r="AQ2052" i="64" a="1"/>
  <c r="AQ2052" i="64" s="1"/>
  <c r="AQ2053" i="64" a="1"/>
  <c r="AQ2053" i="64" s="1"/>
  <c r="AQ2054" i="64" a="1"/>
  <c r="AQ2054" i="64" s="1"/>
  <c r="AQ2055" i="64" a="1"/>
  <c r="AQ2055" i="64" s="1"/>
  <c r="AQ2056" i="64" a="1"/>
  <c r="AQ2056" i="64" s="1"/>
  <c r="AQ2057" i="64" a="1"/>
  <c r="AQ2057" i="64" s="1"/>
  <c r="AQ2059" i="64" a="1"/>
  <c r="AQ2059" i="64" s="1"/>
  <c r="AQ2060" i="64" a="1"/>
  <c r="AQ2060" i="64" s="1"/>
  <c r="AQ2058" i="64" a="1"/>
  <c r="AQ2058" i="64" s="1"/>
  <c r="AP2061" i="64"/>
  <c r="AQ435" i="64" a="1"/>
  <c r="AQ435" i="64" s="1"/>
  <c r="AQ413" i="64" a="1"/>
  <c r="AQ413" i="64" s="1"/>
  <c r="AQ436" i="64" a="1"/>
  <c r="AQ436" i="64" s="1"/>
  <c r="AP414" i="64"/>
  <c r="AQ2206" i="64"/>
  <c r="AQ2240" i="64"/>
  <c r="DL190" i="64"/>
  <c r="DL193" i="64" s="1"/>
  <c r="DD2469" i="64"/>
  <c r="DD2392" i="64"/>
  <c r="DD2495" i="64"/>
  <c r="DF1406" i="64"/>
  <c r="DG1404" i="64"/>
  <c r="DH2422" i="64"/>
  <c r="DH2424" i="64" s="1"/>
  <c r="AP2165" i="64"/>
  <c r="AP2143" i="64"/>
  <c r="AQ2498" i="64" a="1"/>
  <c r="AQ2498" i="64" s="1"/>
  <c r="AQ2144" i="64" a="1"/>
  <c r="AQ2144" i="64" s="1"/>
  <c r="AQ2164" i="64" a="1"/>
  <c r="AQ2164" i="64" s="1"/>
  <c r="BZ1859" i="64"/>
  <c r="CA1857" i="64"/>
  <c r="CA1836" i="64"/>
  <c r="CA1838" i="64" s="1"/>
  <c r="CB1814" i="64"/>
  <c r="CB1816" i="64" s="1"/>
  <c r="AM1769" i="64"/>
  <c r="AM1771" i="64" s="1"/>
  <c r="AM1772" i="64" s="1"/>
  <c r="AN1760" i="64"/>
  <c r="AO1758" i="64"/>
  <c r="AO1767" i="64"/>
  <c r="AO1759" i="64"/>
  <c r="AO1768" i="64"/>
  <c r="AQ1764" i="64" a="1"/>
  <c r="AQ1764" i="64" s="1"/>
  <c r="AQ1763" i="64" a="1"/>
  <c r="AQ1763" i="64" s="1"/>
  <c r="AQ1754" i="64" a="1"/>
  <c r="AQ1754" i="64" s="1"/>
  <c r="AQ1755" i="64" a="1"/>
  <c r="AQ1755" i="64" s="1"/>
  <c r="AP1751" i="64"/>
  <c r="AP1750" i="64"/>
  <c r="AQ1745" i="64" a="1"/>
  <c r="AQ1745" i="64" s="1"/>
  <c r="AQ1746" i="64" a="1"/>
  <c r="AQ1746" i="64" s="1"/>
  <c r="AP2186" i="64"/>
  <c r="AQ2185" i="64" a="1"/>
  <c r="AQ2185" i="64" s="1"/>
  <c r="AQ573" i="64" a="1"/>
  <c r="AQ573" i="64" s="1"/>
  <c r="AL621" i="64"/>
  <c r="AM620" i="64" a="1"/>
  <c r="AM620" i="64" s="1"/>
  <c r="AR1955" i="64"/>
  <c r="AR1956" i="64" s="1"/>
  <c r="AP1506" i="64"/>
  <c r="AP1215" i="64"/>
  <c r="AP1666" i="64"/>
  <c r="AP1643" i="64"/>
  <c r="AP998" i="64"/>
  <c r="AP390" i="64"/>
  <c r="AP599" i="64"/>
  <c r="AP575" i="64"/>
  <c r="AC1885" i="64"/>
  <c r="AC1891" i="64" s="1"/>
  <c r="AO62" i="64"/>
  <c r="AQ568" i="64" a="1"/>
  <c r="AQ568" i="64" s="1"/>
  <c r="AQ75" i="64" a="1"/>
  <c r="AQ75" i="64" s="1"/>
  <c r="AQ412" i="64" a="1"/>
  <c r="AQ412" i="64" s="1"/>
  <c r="AQ55" i="64" a="1"/>
  <c r="AQ55" i="64" s="1"/>
  <c r="AQ59" i="64" a="1"/>
  <c r="AQ59" i="64" s="1"/>
  <c r="AQ60" i="64" a="1"/>
  <c r="AQ60" i="64" s="1"/>
  <c r="AP56" i="64"/>
  <c r="AQ54" i="64" a="1"/>
  <c r="AQ54" i="64" s="1"/>
  <c r="AQ53" i="64" a="1"/>
  <c r="AQ53" i="64" s="1"/>
  <c r="AQ598" i="64" a="1"/>
  <c r="AQ598" i="64" s="1"/>
  <c r="AQ2395" i="64" a="1"/>
  <c r="AQ2395" i="64" s="1"/>
  <c r="AQ2421" i="64" a="1"/>
  <c r="AQ2421" i="64" s="1"/>
  <c r="AQ2472" i="64" a="1"/>
  <c r="AQ2472" i="64" s="1"/>
  <c r="AQ2446" i="64" a="1"/>
  <c r="AQ2446" i="64" s="1"/>
  <c r="AQ1642" i="64" a="1"/>
  <c r="AQ1642" i="64" s="1"/>
  <c r="AP93" i="64"/>
  <c r="AQ90" i="64" a="1"/>
  <c r="AQ90" i="64" s="1"/>
  <c r="AQ91" i="64" a="1"/>
  <c r="AQ91" i="64" s="1"/>
  <c r="AQ92" i="64" a="1"/>
  <c r="AQ92" i="64" s="1"/>
  <c r="AQ89" i="64" a="1"/>
  <c r="AQ89" i="64" s="1"/>
  <c r="AQ1587" i="64" a="1"/>
  <c r="AQ1587" i="64" s="1"/>
  <c r="AQ1588" i="64" s="1"/>
  <c r="AQ389" i="64" a="1"/>
  <c r="AQ389" i="64" s="1"/>
  <c r="BE1792" i="64"/>
  <c r="BE1794" i="64" s="1"/>
  <c r="AQ2522" i="64" a="1"/>
  <c r="AQ2522" i="64" s="1"/>
  <c r="AQ1507" i="64" a="1"/>
  <c r="AQ1507" i="64" s="1"/>
  <c r="AQ1886" i="64" a="1"/>
  <c r="AQ1886" i="64" s="1"/>
  <c r="AQ1894" i="64" s="1"/>
  <c r="AQ1673" i="64" a="1"/>
  <c r="AQ1673" i="64" s="1"/>
  <c r="AQ1665" i="64" a="1"/>
  <c r="AQ1665" i="64" s="1"/>
  <c r="AQ1667" i="64" a="1"/>
  <c r="AQ1667" i="64" s="1"/>
  <c r="AQ1214" i="64" a="1"/>
  <c r="AQ1214" i="64" s="1"/>
  <c r="AQ997" i="64" a="1"/>
  <c r="AQ997" i="64" s="1"/>
  <c r="CG732" i="64" a="1"/>
  <c r="AQ1751" i="64" a="1"/>
  <c r="AQ575" i="64" a="1"/>
  <c r="AM621" i="64" a="1"/>
  <c r="AQ698" i="64" a="1"/>
  <c r="AQ599" i="64" a="1"/>
  <c r="CG1136" i="64" a="1"/>
  <c r="AQ437" i="64" a="1"/>
  <c r="CG1046" i="64"/>
  <c r="AQ414" i="64" a="1"/>
  <c r="CF1023" i="64" a="1"/>
  <c r="CG772" i="64" a="1"/>
  <c r="AQ390" i="64" a="1"/>
  <c r="AQ2186" i="64" a="1"/>
  <c r="AR2240" i="64" a="1"/>
  <c r="AR2206" i="64" a="1"/>
  <c r="AQ2165" i="64" a="1"/>
  <c r="AQ1666" i="64" a="1"/>
  <c r="AQ2143" i="64" a="1"/>
  <c r="CG1021" i="64" a="1"/>
  <c r="CE1024" i="64" a="1"/>
  <c r="AQ1215" i="64" a="1"/>
  <c r="AQ1643" i="64" a="1"/>
  <c r="AQ1750" i="64" a="1"/>
  <c r="AQ998" i="64" a="1"/>
  <c r="AQ1506" i="64" a="1"/>
  <c r="CG973" i="64" l="1"/>
  <c r="CG974" i="64" s="1"/>
  <c r="CG976" i="64" s="1"/>
  <c r="CH971" i="64" a="1"/>
  <c r="CH971" i="64" s="1"/>
  <c r="CH972" i="64" a="1"/>
  <c r="CH972" i="64" s="1"/>
  <c r="AL510" i="64"/>
  <c r="AL500" i="64" s="1"/>
  <c r="AL502" i="64" s="1"/>
  <c r="AL503" i="64" s="1"/>
  <c r="CH509" i="64" a="1"/>
  <c r="CH509" i="64" s="1"/>
  <c r="CH498" i="64" a="1"/>
  <c r="CH498" i="64" s="1"/>
  <c r="CH501" i="64" a="1"/>
  <c r="CH501" i="64" s="1"/>
  <c r="CH515" i="64" a="1"/>
  <c r="CH515" i="64" s="1"/>
  <c r="CG126" i="64"/>
  <c r="CG141" i="64"/>
  <c r="CG1136" i="64"/>
  <c r="CG1138" i="64" s="1"/>
  <c r="CH111" i="64" a="1"/>
  <c r="CH111" i="64" s="1"/>
  <c r="CH1121" i="64" a="1"/>
  <c r="CH1121" i="64" s="1"/>
  <c r="CG125" i="64"/>
  <c r="CG140" i="64"/>
  <c r="CG124" i="64"/>
  <c r="CG139" i="64"/>
  <c r="CG137" i="64"/>
  <c r="CG123" i="64"/>
  <c r="CG138" i="64"/>
  <c r="CG122" i="64"/>
  <c r="CF127" i="64"/>
  <c r="CH130" i="64" a="1"/>
  <c r="CH130" i="64" s="1"/>
  <c r="CH119" i="64" a="1"/>
  <c r="CH119" i="64" s="1"/>
  <c r="CH116" i="64" a="1"/>
  <c r="CH116" i="64" s="1"/>
  <c r="CH118" i="64" a="1"/>
  <c r="CH118" i="64" s="1"/>
  <c r="CH131" i="64" a="1"/>
  <c r="CH131" i="64" s="1"/>
  <c r="CH133" i="64" a="1"/>
  <c r="CH133" i="64" s="1"/>
  <c r="CH132" i="64" a="1"/>
  <c r="CH132" i="64" s="1"/>
  <c r="CH134" i="64" a="1"/>
  <c r="CH134" i="64" s="1"/>
  <c r="CH117" i="64" a="1"/>
  <c r="CH117" i="64" s="1"/>
  <c r="CH115" i="64" a="1"/>
  <c r="CH115" i="64" s="1"/>
  <c r="CC144" i="64"/>
  <c r="CC145" i="64" s="1"/>
  <c r="CA145" i="64"/>
  <c r="CD142" i="64"/>
  <c r="CG112" i="64"/>
  <c r="CH346" i="64" a="1"/>
  <c r="CH346" i="64" s="1"/>
  <c r="CJ347" i="64" s="1"/>
  <c r="CH109" i="64" a="1"/>
  <c r="CH109" i="64" s="1"/>
  <c r="CH110" i="64" a="1"/>
  <c r="CH110" i="64" s="1"/>
  <c r="CH108" i="64" a="1"/>
  <c r="CH108" i="64" s="1"/>
  <c r="CH107" i="64" a="1"/>
  <c r="CH107" i="64" s="1"/>
  <c r="CO17" i="861"/>
  <c r="CH1045" i="64" a="1"/>
  <c r="CH1045" i="64" s="1"/>
  <c r="AC1895" i="64" a="1"/>
  <c r="AC1895" i="64" s="1"/>
  <c r="AC1888" i="64" s="1"/>
  <c r="AC1889" i="64" s="1"/>
  <c r="CF823" i="64"/>
  <c r="CF824" i="64"/>
  <c r="CE842" i="64"/>
  <c r="CE843" i="64" s="1"/>
  <c r="CG838" i="64"/>
  <c r="CG839" i="64"/>
  <c r="CG836" i="64"/>
  <c r="CF840" i="64"/>
  <c r="CG837" i="64"/>
  <c r="CG835" i="64"/>
  <c r="CH832" i="64" a="1"/>
  <c r="CH832" i="64" s="1"/>
  <c r="CH829" i="64" a="1"/>
  <c r="CH829" i="64" s="1"/>
  <c r="CH828" i="64" a="1"/>
  <c r="CH828" i="64" s="1"/>
  <c r="CH830" i="64" a="1"/>
  <c r="CH830" i="64" s="1"/>
  <c r="CH831" i="64" a="1"/>
  <c r="CH831" i="64" s="1"/>
  <c r="CG824" i="64"/>
  <c r="CG822" i="64"/>
  <c r="CG820" i="64"/>
  <c r="CG821" i="64"/>
  <c r="CG823" i="64"/>
  <c r="CH813" i="64" a="1"/>
  <c r="CH813" i="64" s="1"/>
  <c r="CH817" i="64" a="1"/>
  <c r="CH817" i="64" s="1"/>
  <c r="CH797" i="64" a="1"/>
  <c r="CH797" i="64" s="1"/>
  <c r="CH805" i="64" s="1"/>
  <c r="CH798" i="64" a="1"/>
  <c r="CH798" i="64" s="1"/>
  <c r="CH806" i="64" s="1"/>
  <c r="CH814" i="64" a="1"/>
  <c r="CH814" i="64" s="1"/>
  <c r="CH799" i="64" a="1"/>
  <c r="CH799" i="64" s="1"/>
  <c r="CH807" i="64" s="1"/>
  <c r="CH800" i="64" a="1"/>
  <c r="CH800" i="64" s="1"/>
  <c r="CH808" i="64" s="1"/>
  <c r="CH801" i="64" a="1"/>
  <c r="CH801" i="64" s="1"/>
  <c r="CH809" i="64" s="1"/>
  <c r="CH815" i="64" a="1"/>
  <c r="CH815" i="64" s="1"/>
  <c r="CH816" i="64" a="1"/>
  <c r="CH816" i="64" s="1"/>
  <c r="CG210" i="64"/>
  <c r="CG212" i="64" s="1"/>
  <c r="CH208" i="64" a="1"/>
  <c r="CH208" i="64" s="1"/>
  <c r="CH207" i="64" s="1"/>
  <c r="CH209" i="64" a="1"/>
  <c r="CH209" i="64" s="1"/>
  <c r="CG1021" i="64"/>
  <c r="CG772" i="64"/>
  <c r="CG774" i="64" s="1"/>
  <c r="CE1024" i="64"/>
  <c r="CF1023" i="64"/>
  <c r="CH331" i="64" a="1"/>
  <c r="CH331" i="64" s="1"/>
  <c r="CH1020" i="64" a="1"/>
  <c r="CH1020" i="64" s="1"/>
  <c r="CH312" i="64" a="1"/>
  <c r="CH312" i="64" s="1"/>
  <c r="CH773" i="64" a="1"/>
  <c r="CH773" i="64" s="1"/>
  <c r="CH739" i="64" a="1"/>
  <c r="CH739" i="64" s="1"/>
  <c r="CH299" i="64" a="1"/>
  <c r="CH299" i="64" s="1"/>
  <c r="CF736" i="64"/>
  <c r="CG732" i="64"/>
  <c r="CG740" i="64" s="1"/>
  <c r="CH735" i="64" a="1"/>
  <c r="CH735" i="64" s="1"/>
  <c r="CH4" i="64"/>
  <c r="CH731" i="64" a="1"/>
  <c r="CH731" i="64" s="1"/>
  <c r="CI259" i="64"/>
  <c r="CI7" i="64"/>
  <c r="CB44" i="861"/>
  <c r="CB85" i="861" s="1"/>
  <c r="CI3" i="64"/>
  <c r="CI975" i="64" s="1" a="1"/>
  <c r="CI975" i="64" s="1"/>
  <c r="CI1" i="64"/>
  <c r="CJ2" i="64"/>
  <c r="CH24" i="864"/>
  <c r="CH92" i="861" s="1"/>
  <c r="CH70" i="863" a="1"/>
  <c r="CH70" i="863" s="1"/>
  <c r="CH68" i="863" a="1"/>
  <c r="CH68" i="863" s="1"/>
  <c r="CH66" i="863" a="1"/>
  <c r="CH66" i="863" s="1"/>
  <c r="CH4" i="863"/>
  <c r="CH57" i="863"/>
  <c r="CH43" i="863"/>
  <c r="CH42" i="863"/>
  <c r="CH21" i="863" s="1"/>
  <c r="CL3" i="861"/>
  <c r="CK4" i="861"/>
  <c r="CK5" i="861" s="1"/>
  <c r="CK1" i="861"/>
  <c r="CK8" i="861"/>
  <c r="CI22" i="864"/>
  <c r="CI21" i="864"/>
  <c r="CI20" i="864"/>
  <c r="CI3" i="864"/>
  <c r="CI4" i="864" s="1"/>
  <c r="CI1" i="864"/>
  <c r="CJ2" i="864"/>
  <c r="CJ23" i="864" s="1"/>
  <c r="CG30" i="861"/>
  <c r="CI54" i="863" a="1"/>
  <c r="CI54" i="863" s="1"/>
  <c r="CI55" i="863" a="1"/>
  <c r="CI55" i="863" s="1"/>
  <c r="CI56" i="863" a="1"/>
  <c r="CI56" i="863" s="1"/>
  <c r="CI53" i="863" a="1"/>
  <c r="CI53" i="863" s="1"/>
  <c r="CI38" i="863"/>
  <c r="CI52" i="863" a="1"/>
  <c r="CI52" i="863" s="1"/>
  <c r="CI39" i="863"/>
  <c r="CJ2" i="863"/>
  <c r="CJ40" i="863" s="1"/>
  <c r="CI41" i="863"/>
  <c r="CI3" i="863"/>
  <c r="CI1" i="863"/>
  <c r="AR281" i="64"/>
  <c r="AS277" i="64"/>
  <c r="AS278" i="64"/>
  <c r="AS260" i="64"/>
  <c r="AS261" i="64"/>
  <c r="AS279" i="64"/>
  <c r="AS280" i="64"/>
  <c r="AS262" i="64"/>
  <c r="AR263" i="64"/>
  <c r="BV1" i="860"/>
  <c r="BV7" i="860"/>
  <c r="BV3" i="860"/>
  <c r="BV4" i="860" s="1"/>
  <c r="BW2" i="860"/>
  <c r="AQ698" i="64"/>
  <c r="AR702" i="64" a="1"/>
  <c r="AR702" i="64" s="1"/>
  <c r="AR697" i="64" a="1"/>
  <c r="AR697" i="64" s="1"/>
  <c r="AP2069" i="64"/>
  <c r="AQ437" i="64"/>
  <c r="AR2052" i="64" a="1"/>
  <c r="AR2052" i="64" s="1"/>
  <c r="AR2053" i="64" a="1"/>
  <c r="AR2053" i="64" s="1"/>
  <c r="AR2058" i="64" a="1"/>
  <c r="AR2058" i="64" s="1"/>
  <c r="AR2054" i="64" a="1"/>
  <c r="AR2054" i="64" s="1"/>
  <c r="AR2059" i="64" a="1"/>
  <c r="AR2059" i="64" s="1"/>
  <c r="AR2060" i="64" a="1"/>
  <c r="AR2060" i="64" s="1"/>
  <c r="AR2056" i="64" a="1"/>
  <c r="AR2056" i="64" s="1"/>
  <c r="AR2057" i="64" a="1"/>
  <c r="AR2057" i="64" s="1"/>
  <c r="AR2055" i="64" a="1"/>
  <c r="AR2055" i="64" s="1"/>
  <c r="AQ2061" i="64"/>
  <c r="AR435" i="64" a="1"/>
  <c r="AR435" i="64" s="1"/>
  <c r="AR413" i="64" a="1"/>
  <c r="AR413" i="64" s="1"/>
  <c r="AR436" i="64" a="1"/>
  <c r="AR436" i="64" s="1"/>
  <c r="AQ414" i="64"/>
  <c r="AR2240" i="64"/>
  <c r="AR2206" i="64"/>
  <c r="DC2443" i="64"/>
  <c r="DG1406" i="64"/>
  <c r="DH1404" i="64"/>
  <c r="DI2422" i="64"/>
  <c r="DI2424" i="64" s="1"/>
  <c r="AQ2165" i="64"/>
  <c r="AQ2143" i="64"/>
  <c r="AR2498" i="64" a="1"/>
  <c r="AR2498" i="64" s="1"/>
  <c r="AR2144" i="64" a="1"/>
  <c r="AR2144" i="64" s="1"/>
  <c r="AR2164" i="64" a="1"/>
  <c r="AR2164" i="64" s="1"/>
  <c r="CA1859" i="64"/>
  <c r="CB1857" i="64"/>
  <c r="CB1836" i="64"/>
  <c r="CB1838" i="64" s="1"/>
  <c r="CC1814" i="64"/>
  <c r="CC1816" i="64" s="1"/>
  <c r="AN1769" i="64"/>
  <c r="AN1771" i="64" s="1"/>
  <c r="AN1772" i="64" s="1"/>
  <c r="AO1760" i="64"/>
  <c r="AP1758" i="64"/>
  <c r="AP1767" i="64"/>
  <c r="AP1759" i="64"/>
  <c r="AP1768" i="64"/>
  <c r="AR1763" i="64" a="1"/>
  <c r="AR1763" i="64" s="1"/>
  <c r="AR1764" i="64" a="1"/>
  <c r="AR1764" i="64" s="1"/>
  <c r="AR1754" i="64" a="1"/>
  <c r="AR1754" i="64" s="1"/>
  <c r="AR1755" i="64" a="1"/>
  <c r="AR1755" i="64" s="1"/>
  <c r="AQ1751" i="64"/>
  <c r="AQ1750" i="64"/>
  <c r="AR1745" i="64" a="1"/>
  <c r="AR1745" i="64" s="1"/>
  <c r="AR1746" i="64" a="1"/>
  <c r="AR1746" i="64" s="1"/>
  <c r="AQ2186" i="64"/>
  <c r="AR2185" i="64" a="1"/>
  <c r="AR2185" i="64" s="1"/>
  <c r="AR573" i="64" a="1"/>
  <c r="AR573" i="64" s="1"/>
  <c r="AM621" i="64"/>
  <c r="AN620" i="64" a="1"/>
  <c r="AN620" i="64" s="1"/>
  <c r="AS1955" i="64"/>
  <c r="AS1956" i="64" s="1"/>
  <c r="AQ1506" i="64"/>
  <c r="AQ1215" i="64"/>
  <c r="AQ1666" i="64"/>
  <c r="AQ1643" i="64"/>
  <c r="AQ998" i="64"/>
  <c r="AQ575" i="64"/>
  <c r="AQ390" i="64"/>
  <c r="AQ599" i="64"/>
  <c r="AP62" i="64"/>
  <c r="AR568" i="64" a="1"/>
  <c r="AR568" i="64" s="1"/>
  <c r="AR75" i="64" a="1"/>
  <c r="AR75" i="64" s="1"/>
  <c r="AR412" i="64" a="1"/>
  <c r="AR412" i="64" s="1"/>
  <c r="AR55" i="64" a="1"/>
  <c r="AR55" i="64" s="1"/>
  <c r="AR60" i="64" a="1"/>
  <c r="AR60" i="64" s="1"/>
  <c r="AR59" i="64" a="1"/>
  <c r="AR59" i="64" s="1"/>
  <c r="AQ56" i="64"/>
  <c r="AR53" i="64" a="1"/>
  <c r="AR53" i="64" s="1"/>
  <c r="AR54" i="64" a="1"/>
  <c r="AR54" i="64" s="1"/>
  <c r="AR598" i="64" a="1"/>
  <c r="AR598" i="64" s="1"/>
  <c r="AR2395" i="64" a="1"/>
  <c r="AR2395" i="64" s="1"/>
  <c r="AR2472" i="64" a="1"/>
  <c r="AR2472" i="64" s="1"/>
  <c r="AR2446" i="64" a="1"/>
  <c r="AR2446" i="64" s="1"/>
  <c r="AR2421" i="64" a="1"/>
  <c r="AR2421" i="64" s="1"/>
  <c r="AR1642" i="64" a="1"/>
  <c r="AR1642" i="64" s="1"/>
  <c r="AR89" i="64" a="1"/>
  <c r="AR89" i="64" s="1"/>
  <c r="AR90" i="64" a="1"/>
  <c r="AR90" i="64" s="1"/>
  <c r="AR91" i="64" a="1"/>
  <c r="AR91" i="64" s="1"/>
  <c r="AR92" i="64" a="1"/>
  <c r="AR92" i="64" s="1"/>
  <c r="AQ93" i="64"/>
  <c r="AR1587" i="64" a="1"/>
  <c r="AR1587" i="64" s="1"/>
  <c r="AR1588" i="64" s="1"/>
  <c r="AR389" i="64" a="1"/>
  <c r="AR389" i="64" s="1"/>
  <c r="BF1792" i="64"/>
  <c r="BF1794" i="64" s="1"/>
  <c r="AR2522" i="64" a="1"/>
  <c r="AR2522" i="64" s="1"/>
  <c r="AR1507" i="64" a="1"/>
  <c r="AR1507" i="64" s="1"/>
  <c r="AR1886" i="64" a="1"/>
  <c r="AR1886" i="64" s="1"/>
  <c r="AR1894" i="64" s="1"/>
  <c r="AR1673" i="64" a="1"/>
  <c r="AR1673" i="64" s="1"/>
  <c r="AR1667" i="64" a="1"/>
  <c r="AR1667" i="64" s="1"/>
  <c r="AR1665" i="64" a="1"/>
  <c r="AR1665" i="64" s="1"/>
  <c r="AR1214" i="64" a="1"/>
  <c r="AR1214" i="64" s="1"/>
  <c r="AR997" i="64" a="1"/>
  <c r="AR997" i="64" s="1"/>
  <c r="AN621" i="64" a="1"/>
  <c r="AR698" i="64" a="1"/>
  <c r="AR437" i="64" a="1"/>
  <c r="CH1046" i="64"/>
  <c r="AR575" i="64" a="1"/>
  <c r="AR2143" i="64" a="1"/>
  <c r="AS2206" i="64" a="1"/>
  <c r="CH732" i="64" a="1"/>
  <c r="CH1021" i="64" a="1"/>
  <c r="AR599" i="64" a="1"/>
  <c r="CH772" i="64" a="1"/>
  <c r="CH1136" i="64" a="1"/>
  <c r="CF1024" i="64" a="1"/>
  <c r="AR1666" i="64" a="1"/>
  <c r="AR414" i="64" a="1"/>
  <c r="AR2165" i="64" a="1"/>
  <c r="AR390" i="64" a="1"/>
  <c r="AS2240" i="64" a="1"/>
  <c r="CG1023" i="64" a="1"/>
  <c r="AR2186" i="64" a="1"/>
  <c r="AR1506" i="64" a="1"/>
  <c r="AR1750" i="64" a="1"/>
  <c r="AR1215" i="64" a="1"/>
  <c r="AR1751" i="64" a="1"/>
  <c r="AR1643" i="64" a="1"/>
  <c r="AR998" i="64" a="1"/>
  <c r="CH973" i="64" l="1"/>
  <c r="CH974" i="64" s="1"/>
  <c r="CH976" i="64" s="1"/>
  <c r="CI971" i="64" a="1"/>
  <c r="CI971" i="64" s="1"/>
  <c r="CI972" i="64" a="1"/>
  <c r="CI972" i="64" s="1"/>
  <c r="AL511" i="64"/>
  <c r="AL516" i="64" s="1"/>
  <c r="AL504" i="64"/>
  <c r="AM496" i="64"/>
  <c r="AM499" i="64" s="1"/>
  <c r="CI509" i="64" a="1"/>
  <c r="CI509" i="64" s="1"/>
  <c r="CI498" i="64" a="1"/>
  <c r="CI498" i="64" s="1"/>
  <c r="CI501" i="64" a="1"/>
  <c r="CI501" i="64" s="1"/>
  <c r="CI515" i="64" a="1"/>
  <c r="CI515" i="64" s="1"/>
  <c r="CH141" i="64"/>
  <c r="CH126" i="64"/>
  <c r="CH1136" i="64"/>
  <c r="CH1138" i="64" s="1"/>
  <c r="CI111" i="64" a="1"/>
  <c r="CI111" i="64" s="1"/>
  <c r="CI1121" i="64" a="1"/>
  <c r="CI1121" i="64" s="1"/>
  <c r="CH139" i="64"/>
  <c r="CG127" i="64"/>
  <c r="CH123" i="64"/>
  <c r="CH138" i="64"/>
  <c r="CH125" i="64"/>
  <c r="CH140" i="64"/>
  <c r="CH122" i="64"/>
  <c r="CH137" i="64"/>
  <c r="CH124" i="64"/>
  <c r="CI119" i="64" a="1"/>
  <c r="CI119" i="64" s="1"/>
  <c r="CI118" i="64" a="1"/>
  <c r="CI118" i="64" s="1"/>
  <c r="CI131" i="64" a="1"/>
  <c r="CI131" i="64" s="1"/>
  <c r="CI133" i="64" a="1"/>
  <c r="CI133" i="64" s="1"/>
  <c r="CI132" i="64" a="1"/>
  <c r="CI132" i="64" s="1"/>
  <c r="CI134" i="64" a="1"/>
  <c r="CI134" i="64" s="1"/>
  <c r="CI117" i="64" a="1"/>
  <c r="CI117" i="64" s="1"/>
  <c r="CI130" i="64" a="1"/>
  <c r="CI130" i="64" s="1"/>
  <c r="CI115" i="64" a="1"/>
  <c r="CI115" i="64" s="1"/>
  <c r="CI116" i="64" a="1"/>
  <c r="CI116" i="64" s="1"/>
  <c r="CD144" i="64"/>
  <c r="CE142" i="64"/>
  <c r="CH112" i="64"/>
  <c r="CI346" i="64" a="1"/>
  <c r="CI346" i="64" s="1"/>
  <c r="CK347" i="64" s="1"/>
  <c r="CI109" i="64" a="1"/>
  <c r="CI109" i="64" s="1"/>
  <c r="CI108" i="64" a="1"/>
  <c r="CI108" i="64" s="1"/>
  <c r="CI107" i="64" a="1"/>
  <c r="CI107" i="64" s="1"/>
  <c r="CI110" i="64" a="1"/>
  <c r="CI110" i="64" s="1"/>
  <c r="CO12" i="863"/>
  <c r="CO26" i="861"/>
  <c r="CO27" i="861" s="1"/>
  <c r="CI1045" i="64" a="1"/>
  <c r="CI1045" i="64" s="1"/>
  <c r="CF825" i="64"/>
  <c r="CF842" i="64" s="1"/>
  <c r="CH839" i="64"/>
  <c r="CG840" i="64"/>
  <c r="CH837" i="64"/>
  <c r="CH838" i="64"/>
  <c r="CH835" i="64"/>
  <c r="CH836" i="64"/>
  <c r="CI832" i="64" a="1"/>
  <c r="CI832" i="64" s="1"/>
  <c r="CI829" i="64" a="1"/>
  <c r="CI829" i="64" s="1"/>
  <c r="CI828" i="64" a="1"/>
  <c r="CI828" i="64" s="1"/>
  <c r="CI830" i="64" a="1"/>
  <c r="CI830" i="64" s="1"/>
  <c r="CI831" i="64" a="1"/>
  <c r="CI831" i="64" s="1"/>
  <c r="CH820" i="64"/>
  <c r="CG825" i="64"/>
  <c r="CH824" i="64"/>
  <c r="CH822" i="64"/>
  <c r="CH821" i="64"/>
  <c r="CH823" i="64"/>
  <c r="CI816" i="64" a="1"/>
  <c r="CI816" i="64" s="1"/>
  <c r="CI813" i="64" a="1"/>
  <c r="CI813" i="64" s="1"/>
  <c r="CI817" i="64" a="1"/>
  <c r="CI817" i="64" s="1"/>
  <c r="CI797" i="64" a="1"/>
  <c r="CI797" i="64" s="1"/>
  <c r="CI805" i="64" s="1"/>
  <c r="CI798" i="64" a="1"/>
  <c r="CI798" i="64" s="1"/>
  <c r="CI806" i="64" s="1"/>
  <c r="CI814" i="64" a="1"/>
  <c r="CI814" i="64" s="1"/>
  <c r="CI799" i="64" a="1"/>
  <c r="CI799" i="64" s="1"/>
  <c r="CI807" i="64" s="1"/>
  <c r="CI800" i="64" a="1"/>
  <c r="CI800" i="64" s="1"/>
  <c r="CI808" i="64" s="1"/>
  <c r="CI801" i="64" a="1"/>
  <c r="CI801" i="64" s="1"/>
  <c r="CI809" i="64" s="1"/>
  <c r="CI815" i="64" a="1"/>
  <c r="CI815" i="64" s="1"/>
  <c r="CH210" i="64"/>
  <c r="CH212" i="64" s="1"/>
  <c r="CI208" i="64" a="1"/>
  <c r="CI208" i="64" s="1"/>
  <c r="CI207" i="64" s="1"/>
  <c r="CI209" i="64" a="1"/>
  <c r="CI209" i="64" s="1"/>
  <c r="CH1021" i="64"/>
  <c r="CH772" i="64"/>
  <c r="CH774" i="64" s="1"/>
  <c r="CF1024" i="64"/>
  <c r="CG1023" i="64"/>
  <c r="CI331" i="64" a="1"/>
  <c r="CI331" i="64" s="1"/>
  <c r="CI1020" i="64" a="1"/>
  <c r="CI1020" i="64" s="1"/>
  <c r="CI312" i="64" a="1"/>
  <c r="CI312" i="64" s="1"/>
  <c r="CI773" i="64" a="1"/>
  <c r="CI773" i="64" s="1"/>
  <c r="CI739" i="64" a="1"/>
  <c r="CI739" i="64" s="1"/>
  <c r="CI299" i="64" a="1"/>
  <c r="CI299" i="64" s="1"/>
  <c r="CG736" i="64"/>
  <c r="CH732" i="64"/>
  <c r="CH740" i="64" s="1"/>
  <c r="CI735" i="64" a="1"/>
  <c r="CI735" i="64" s="1"/>
  <c r="CI4" i="64"/>
  <c r="CI731" i="64" a="1"/>
  <c r="CI731" i="64" s="1"/>
  <c r="CJ259" i="64"/>
  <c r="CJ7" i="64"/>
  <c r="CI8" i="64" s="1"/>
  <c r="CH8" i="64"/>
  <c r="CC44" i="861"/>
  <c r="CC85" i="861" s="1"/>
  <c r="CJ1" i="64"/>
  <c r="CK2" i="64"/>
  <c r="CJ3" i="64"/>
  <c r="CJ975" i="64" s="1" a="1"/>
  <c r="CJ975" i="64" s="1"/>
  <c r="CI70" i="863" a="1"/>
  <c r="CI70" i="863" s="1"/>
  <c r="CI66" i="863" a="1"/>
  <c r="CI66" i="863" s="1"/>
  <c r="CI68" i="863" a="1"/>
  <c r="CI68" i="863" s="1"/>
  <c r="CI4" i="863"/>
  <c r="CJ22" i="864"/>
  <c r="CJ21" i="864"/>
  <c r="CJ3" i="864"/>
  <c r="CJ4" i="864" s="1"/>
  <c r="CJ1" i="864"/>
  <c r="CJ20" i="864"/>
  <c r="CK2" i="864"/>
  <c r="CK23" i="864" s="1"/>
  <c r="CI24" i="864"/>
  <c r="CI92" i="861" s="1"/>
  <c r="CL1" i="861"/>
  <c r="CL8" i="861"/>
  <c r="CL4" i="861"/>
  <c r="CI57" i="863"/>
  <c r="CH30" i="861"/>
  <c r="CJ55" i="863" a="1"/>
  <c r="CJ55" i="863" s="1"/>
  <c r="CJ56" i="863" a="1"/>
  <c r="CJ56" i="863" s="1"/>
  <c r="CJ54" i="863" a="1"/>
  <c r="CJ54" i="863" s="1"/>
  <c r="CJ53" i="863" a="1"/>
  <c r="CJ53" i="863" s="1"/>
  <c r="CJ52" i="863" a="1"/>
  <c r="CJ52" i="863" s="1"/>
  <c r="CJ39" i="863"/>
  <c r="CJ41" i="863"/>
  <c r="CJ3" i="863"/>
  <c r="CJ1" i="863"/>
  <c r="CJ38" i="863"/>
  <c r="CK2" i="863"/>
  <c r="CK40" i="863" s="1"/>
  <c r="CI43" i="863"/>
  <c r="CI42" i="863"/>
  <c r="CI21" i="863" s="1"/>
  <c r="AS263" i="64"/>
  <c r="AS281" i="64"/>
  <c r="AT277" i="64"/>
  <c r="AT260" i="64"/>
  <c r="AT278" i="64"/>
  <c r="AT261" i="64"/>
  <c r="AT279" i="64"/>
  <c r="AT262" i="64"/>
  <c r="AT280" i="64"/>
  <c r="BW1" i="860"/>
  <c r="BW7" i="860"/>
  <c r="BW3" i="860"/>
  <c r="BW4" i="860" s="1"/>
  <c r="BX2" i="860"/>
  <c r="AR698" i="64"/>
  <c r="AR708" i="64" s="1"/>
  <c r="AQ708" i="64"/>
  <c r="AS702" i="64" a="1"/>
  <c r="AS702" i="64" s="1"/>
  <c r="AS697" i="64" a="1"/>
  <c r="AS697" i="64" s="1"/>
  <c r="AQ2069" i="64"/>
  <c r="AR437" i="64"/>
  <c r="AS2052" i="64" a="1"/>
  <c r="AS2052" i="64" s="1"/>
  <c r="AS2053" i="64" a="1"/>
  <c r="AS2053" i="64" s="1"/>
  <c r="AS2054" i="64" a="1"/>
  <c r="AS2054" i="64" s="1"/>
  <c r="AS2055" i="64" a="1"/>
  <c r="AS2055" i="64" s="1"/>
  <c r="AS2056" i="64" a="1"/>
  <c r="AS2056" i="64" s="1"/>
  <c r="AS2057" i="64" a="1"/>
  <c r="AS2057" i="64" s="1"/>
  <c r="AS2058" i="64" a="1"/>
  <c r="AS2058" i="64" s="1"/>
  <c r="AS2059" i="64" a="1"/>
  <c r="AS2059" i="64" s="1"/>
  <c r="AS2060" i="64" a="1"/>
  <c r="AS2060" i="64" s="1"/>
  <c r="AR2061" i="64"/>
  <c r="AS413" i="64" a="1"/>
  <c r="AS413" i="64" s="1"/>
  <c r="AS436" i="64" a="1"/>
  <c r="AS436" i="64" s="1"/>
  <c r="AS435" i="64" a="1"/>
  <c r="AS435" i="64" s="1"/>
  <c r="AR414" i="64"/>
  <c r="AS2240" i="64"/>
  <c r="AS2206" i="64"/>
  <c r="DE2392" i="64"/>
  <c r="DE2469" i="64"/>
  <c r="DE2495" i="64"/>
  <c r="DH1406" i="64"/>
  <c r="DI1404" i="64"/>
  <c r="DJ2422" i="64"/>
  <c r="DJ2424" i="64" s="1"/>
  <c r="AR2165" i="64"/>
  <c r="AR2143" i="64"/>
  <c r="AS2498" i="64" a="1"/>
  <c r="AS2498" i="64" s="1"/>
  <c r="AS2164" i="64" a="1"/>
  <c r="AS2164" i="64" s="1"/>
  <c r="AS2144" i="64" a="1"/>
  <c r="AS2144" i="64" s="1"/>
  <c r="CB1859" i="64"/>
  <c r="CC1857" i="64"/>
  <c r="CC1836" i="64"/>
  <c r="CC1838" i="64" s="1"/>
  <c r="CD1814" i="64"/>
  <c r="CD1816" i="64" s="1"/>
  <c r="AO1769" i="64"/>
  <c r="AO1771" i="64" s="1"/>
  <c r="AO1772" i="64" s="1"/>
  <c r="AP1760" i="64"/>
  <c r="AQ1758" i="64"/>
  <c r="AQ1767" i="64"/>
  <c r="AQ1759" i="64"/>
  <c r="AQ1768" i="64"/>
  <c r="AS1764" i="64" a="1"/>
  <c r="AS1764" i="64" s="1"/>
  <c r="AS1763" i="64" a="1"/>
  <c r="AS1763" i="64" s="1"/>
  <c r="AS1755" i="64" a="1"/>
  <c r="AS1755" i="64" s="1"/>
  <c r="AS1754" i="64" a="1"/>
  <c r="AS1754" i="64" s="1"/>
  <c r="AR1751" i="64"/>
  <c r="AR1750" i="64"/>
  <c r="AS1745" i="64" a="1"/>
  <c r="AS1745" i="64" s="1"/>
  <c r="AS1746" i="64" a="1"/>
  <c r="AS1746" i="64" s="1"/>
  <c r="AR2186" i="64"/>
  <c r="AS2185" i="64" a="1"/>
  <c r="AS2185" i="64" s="1"/>
  <c r="AS573" i="64" a="1"/>
  <c r="AS573" i="64" s="1"/>
  <c r="AN621" i="64"/>
  <c r="AO620" i="64" a="1"/>
  <c r="AO620" i="64" s="1"/>
  <c r="AT1955" i="64"/>
  <c r="AT1956" i="64" s="1"/>
  <c r="AR1215" i="64"/>
  <c r="AR1666" i="64"/>
  <c r="AR1506" i="64"/>
  <c r="AR1643" i="64"/>
  <c r="AR998" i="64"/>
  <c r="AR575" i="64"/>
  <c r="AR390" i="64"/>
  <c r="AR599" i="64"/>
  <c r="AD1885" i="64"/>
  <c r="AD1891" i="64" s="1"/>
  <c r="AQ62" i="64"/>
  <c r="AS568" i="64" a="1"/>
  <c r="AS568" i="64" s="1"/>
  <c r="AS75" i="64" a="1"/>
  <c r="AS75" i="64" s="1"/>
  <c r="AS412" i="64" a="1"/>
  <c r="AS412" i="64" s="1"/>
  <c r="AS55" i="64" a="1"/>
  <c r="AS55" i="64" s="1"/>
  <c r="AS60" i="64" a="1"/>
  <c r="AS60" i="64" s="1"/>
  <c r="AS59" i="64" a="1"/>
  <c r="AS59" i="64" s="1"/>
  <c r="AR56" i="64"/>
  <c r="AS54" i="64" a="1"/>
  <c r="AS54" i="64" s="1"/>
  <c r="AS53" i="64" a="1"/>
  <c r="AS53" i="64" s="1"/>
  <c r="AS598" i="64" a="1"/>
  <c r="AS598" i="64" s="1"/>
  <c r="AS2395" i="64" a="1"/>
  <c r="AS2395" i="64" s="1"/>
  <c r="AS2472" i="64" a="1"/>
  <c r="AS2472" i="64" s="1"/>
  <c r="AS2446" i="64" a="1"/>
  <c r="AS2446" i="64" s="1"/>
  <c r="AS2421" i="64" a="1"/>
  <c r="AS2421" i="64" s="1"/>
  <c r="AS1642" i="64" a="1"/>
  <c r="AS1642" i="64" s="1"/>
  <c r="AS89" i="64" a="1"/>
  <c r="AS89" i="64" s="1"/>
  <c r="AS90" i="64" a="1"/>
  <c r="AS90" i="64" s="1"/>
  <c r="AS91" i="64" a="1"/>
  <c r="AS91" i="64" s="1"/>
  <c r="AS92" i="64" a="1"/>
  <c r="AS92" i="64" s="1"/>
  <c r="AR93" i="64"/>
  <c r="AS1587" i="64" a="1"/>
  <c r="AS1587" i="64" s="1"/>
  <c r="AS1588" i="64" s="1"/>
  <c r="AS389" i="64" a="1"/>
  <c r="AS389" i="64" s="1"/>
  <c r="BG1792" i="64"/>
  <c r="BG1794" i="64" s="1"/>
  <c r="AS2522" i="64" a="1"/>
  <c r="AS2522" i="64" s="1"/>
  <c r="AS1507" i="64" a="1"/>
  <c r="AS1507" i="64" s="1"/>
  <c r="AS1886" i="64" a="1"/>
  <c r="AS1886" i="64" s="1"/>
  <c r="AS1894" i="64" s="1"/>
  <c r="AS1667" i="64" a="1"/>
  <c r="AS1667" i="64" s="1"/>
  <c r="AS1673" i="64" a="1"/>
  <c r="AS1673" i="64" s="1"/>
  <c r="AS1665" i="64" a="1"/>
  <c r="AS1665" i="64" s="1"/>
  <c r="AS1214" i="64" a="1"/>
  <c r="AS1214" i="64" s="1"/>
  <c r="AS997" i="64" a="1"/>
  <c r="AS997" i="64" s="1"/>
  <c r="CH1023" i="64" a="1"/>
  <c r="AS1506" i="64" a="1"/>
  <c r="AT2206" i="64" a="1"/>
  <c r="AT2240" i="64" a="1"/>
  <c r="CI1136" i="64" a="1"/>
  <c r="CI1046" i="64"/>
  <c r="AS599" i="64" a="1"/>
  <c r="AS575" i="64" a="1"/>
  <c r="AS390" i="64" a="1"/>
  <c r="CG1024" i="64" a="1"/>
  <c r="AS1215" i="64" a="1"/>
  <c r="AS1750" i="64" a="1"/>
  <c r="AS698" i="64" a="1"/>
  <c r="AS414" i="64" a="1"/>
  <c r="AS1666" i="64" a="1"/>
  <c r="CI1021" i="64" a="1"/>
  <c r="AS437" i="64" a="1"/>
  <c r="CI772" i="64" a="1"/>
  <c r="AS2165" i="64" a="1"/>
  <c r="AS2186" i="64" a="1"/>
  <c r="AS2143" i="64" a="1"/>
  <c r="CI732" i="64" a="1"/>
  <c r="AS998" i="64" a="1"/>
  <c r="AO621" i="64" a="1"/>
  <c r="AS1643" i="64" a="1"/>
  <c r="AS1751" i="64" a="1"/>
  <c r="CI973" i="64" l="1"/>
  <c r="CI974" i="64" s="1"/>
  <c r="CI976" i="64" s="1"/>
  <c r="CJ971" i="64" a="1"/>
  <c r="CJ971" i="64" s="1"/>
  <c r="CJ972" i="64" a="1"/>
  <c r="CJ972" i="64" s="1"/>
  <c r="AM507" i="64"/>
  <c r="AL512" i="64"/>
  <c r="AM508" i="64"/>
  <c r="AM510" i="64" s="1"/>
  <c r="AM500" i="64" s="1"/>
  <c r="AM502" i="64" s="1"/>
  <c r="AM503" i="64" s="1"/>
  <c r="CJ509" i="64" a="1"/>
  <c r="CJ509" i="64" s="1"/>
  <c r="CJ498" i="64" a="1"/>
  <c r="CJ498" i="64" s="1"/>
  <c r="CJ501" i="64" a="1"/>
  <c r="CJ501" i="64" s="1"/>
  <c r="CJ515" i="64" a="1"/>
  <c r="CJ515" i="64" s="1"/>
  <c r="CI126" i="64"/>
  <c r="CI141" i="64"/>
  <c r="CI1136" i="64"/>
  <c r="CI1138" i="64" s="1"/>
  <c r="CJ111" i="64" a="1"/>
  <c r="CJ111" i="64" s="1"/>
  <c r="CJ1121" i="64" a="1"/>
  <c r="CJ1121" i="64" s="1"/>
  <c r="CH127" i="64"/>
  <c r="CI139" i="64"/>
  <c r="CI122" i="64"/>
  <c r="CI137" i="64"/>
  <c r="CI138" i="64"/>
  <c r="CD145" i="64"/>
  <c r="CI125" i="64"/>
  <c r="CI140" i="64"/>
  <c r="CI123" i="64"/>
  <c r="CI124" i="64"/>
  <c r="CJ118" i="64" a="1"/>
  <c r="CJ118" i="64" s="1"/>
  <c r="CJ131" i="64" a="1"/>
  <c r="CJ131" i="64" s="1"/>
  <c r="CJ133" i="64" a="1"/>
  <c r="CJ133" i="64" s="1"/>
  <c r="CJ132" i="64" a="1"/>
  <c r="CJ132" i="64" s="1"/>
  <c r="CJ134" i="64" a="1"/>
  <c r="CJ134" i="64" s="1"/>
  <c r="CJ117" i="64" a="1"/>
  <c r="CJ117" i="64" s="1"/>
  <c r="CJ130" i="64" a="1"/>
  <c r="CJ130" i="64" s="1"/>
  <c r="CJ116" i="64" a="1"/>
  <c r="CJ116" i="64" s="1"/>
  <c r="CJ115" i="64" a="1"/>
  <c r="CJ115" i="64" s="1"/>
  <c r="CJ119" i="64" a="1"/>
  <c r="CJ119" i="64" s="1"/>
  <c r="CE144" i="64"/>
  <c r="CE145" i="64" s="1"/>
  <c r="CF142" i="64"/>
  <c r="CI112" i="64"/>
  <c r="CJ346" i="64" a="1"/>
  <c r="CJ346" i="64" s="1"/>
  <c r="CL347" i="64" s="1"/>
  <c r="CJ108" i="64" a="1"/>
  <c r="CJ108" i="64" s="1"/>
  <c r="CJ107" i="64" a="1"/>
  <c r="CJ107" i="64" s="1"/>
  <c r="CJ109" i="64" a="1"/>
  <c r="CJ109" i="64" s="1"/>
  <c r="CJ110" i="64" a="1"/>
  <c r="CJ110" i="64" s="1"/>
  <c r="CO71" i="863"/>
  <c r="CO25" i="863" s="1"/>
  <c r="CO34" i="861" s="1"/>
  <c r="CO69" i="863"/>
  <c r="CO23" i="863" s="1"/>
  <c r="CO32" i="861" s="1"/>
  <c r="CO67" i="863"/>
  <c r="CJ1045" i="64" a="1"/>
  <c r="CJ1045" i="64" s="1"/>
  <c r="AD1895" i="64" a="1"/>
  <c r="AD1895" i="64" s="1"/>
  <c r="AD1888" i="64" s="1"/>
  <c r="AD1889" i="64" s="1"/>
  <c r="CF843" i="64"/>
  <c r="CG842" i="64"/>
  <c r="CG843" i="64" s="1"/>
  <c r="CI839" i="64"/>
  <c r="CI838" i="64"/>
  <c r="CH840" i="64"/>
  <c r="CI837" i="64"/>
  <c r="CI836" i="64"/>
  <c r="CI835" i="64"/>
  <c r="CJ832" i="64" a="1"/>
  <c r="CJ832" i="64" s="1"/>
  <c r="CJ829" i="64" a="1"/>
  <c r="CJ829" i="64" s="1"/>
  <c r="CJ828" i="64" a="1"/>
  <c r="CJ828" i="64" s="1"/>
  <c r="CJ830" i="64" a="1"/>
  <c r="CJ830" i="64" s="1"/>
  <c r="CJ831" i="64" a="1"/>
  <c r="CJ831" i="64" s="1"/>
  <c r="CH825" i="64"/>
  <c r="CI823" i="64"/>
  <c r="CI824" i="64"/>
  <c r="CI821" i="64"/>
  <c r="CI820" i="64"/>
  <c r="CI822" i="64"/>
  <c r="CJ816" i="64" a="1"/>
  <c r="CJ816" i="64" s="1"/>
  <c r="CJ817" i="64" a="1"/>
  <c r="CJ817" i="64" s="1"/>
  <c r="CJ797" i="64" a="1"/>
  <c r="CJ797" i="64" s="1"/>
  <c r="CJ805" i="64" s="1"/>
  <c r="CJ798" i="64" a="1"/>
  <c r="CJ798" i="64" s="1"/>
  <c r="CJ806" i="64" s="1"/>
  <c r="CJ814" i="64" a="1"/>
  <c r="CJ814" i="64" s="1"/>
  <c r="CJ799" i="64" a="1"/>
  <c r="CJ799" i="64" s="1"/>
  <c r="CJ807" i="64" s="1"/>
  <c r="CJ800" i="64" a="1"/>
  <c r="CJ800" i="64" s="1"/>
  <c r="CJ808" i="64" s="1"/>
  <c r="CJ813" i="64" a="1"/>
  <c r="CJ813" i="64" s="1"/>
  <c r="CJ801" i="64" a="1"/>
  <c r="CJ801" i="64" s="1"/>
  <c r="CJ809" i="64" s="1"/>
  <c r="CJ815" i="64" a="1"/>
  <c r="CJ815" i="64" s="1"/>
  <c r="CJ208" i="64" a="1"/>
  <c r="CJ208" i="64" s="1"/>
  <c r="CJ207" i="64" s="1"/>
  <c r="CJ209" i="64" a="1"/>
  <c r="CJ209" i="64" s="1"/>
  <c r="CI210" i="64"/>
  <c r="CI212" i="64" s="1"/>
  <c r="CI1021" i="64"/>
  <c r="CI772" i="64"/>
  <c r="CI774" i="64" s="1"/>
  <c r="CG1024" i="64"/>
  <c r="CH1023" i="64"/>
  <c r="CJ331" i="64" a="1"/>
  <c r="CJ331" i="64" s="1"/>
  <c r="CJ1020" i="64" a="1"/>
  <c r="CJ1020" i="64" s="1"/>
  <c r="CJ312" i="64" a="1"/>
  <c r="CJ312" i="64" s="1"/>
  <c r="CJ773" i="64" a="1"/>
  <c r="CJ773" i="64" s="1"/>
  <c r="CJ739" i="64" a="1"/>
  <c r="CJ739" i="64" s="1"/>
  <c r="CJ299" i="64" a="1"/>
  <c r="CJ299" i="64" s="1"/>
  <c r="CH736" i="64"/>
  <c r="CI732" i="64"/>
  <c r="CI740" i="64" s="1"/>
  <c r="CJ735" i="64" a="1"/>
  <c r="CJ735" i="64" s="1"/>
  <c r="CJ4" i="64"/>
  <c r="CJ731" i="64" a="1"/>
  <c r="CJ731" i="64" s="1"/>
  <c r="K33" i="861"/>
  <c r="N33" i="861"/>
  <c r="O33" i="861"/>
  <c r="M33" i="861"/>
  <c r="L33" i="861"/>
  <c r="P33" i="861"/>
  <c r="CK259" i="64"/>
  <c r="CK7" i="64"/>
  <c r="CJ8" i="64" s="1"/>
  <c r="CD44" i="861"/>
  <c r="CD85" i="861" s="1"/>
  <c r="CK1" i="64"/>
  <c r="CL2" i="64"/>
  <c r="CK3" i="64"/>
  <c r="CK975" i="64" s="1" a="1"/>
  <c r="CK975" i="64" s="1"/>
  <c r="CI30" i="861"/>
  <c r="CL5" i="861"/>
  <c r="M47" i="861"/>
  <c r="M44" i="861"/>
  <c r="M85" i="861" s="1"/>
  <c r="K47" i="861"/>
  <c r="K24" i="861"/>
  <c r="P24" i="861"/>
  <c r="O44" i="861"/>
  <c r="O85" i="861" s="1"/>
  <c r="M24" i="861"/>
  <c r="N47" i="861"/>
  <c r="L44" i="861"/>
  <c r="L85" i="861" s="1"/>
  <c r="L30" i="861"/>
  <c r="L24" i="861"/>
  <c r="K44" i="861"/>
  <c r="K85" i="861" s="1"/>
  <c r="N30" i="861"/>
  <c r="P47" i="861"/>
  <c r="N44" i="861"/>
  <c r="N85" i="861" s="1"/>
  <c r="O30" i="861"/>
  <c r="K41" i="861"/>
  <c r="N24" i="861"/>
  <c r="K30" i="861"/>
  <c r="O47" i="861"/>
  <c r="K93" i="861"/>
  <c r="L47" i="861"/>
  <c r="O24" i="861"/>
  <c r="CJ57" i="863"/>
  <c r="CK56" i="863" a="1"/>
  <c r="CK56" i="863" s="1"/>
  <c r="CK53" i="863" a="1"/>
  <c r="CK53" i="863" s="1"/>
  <c r="CK52" i="863" a="1"/>
  <c r="CK52" i="863" s="1"/>
  <c r="CK55" i="863" a="1"/>
  <c r="CK55" i="863" s="1"/>
  <c r="CK54" i="863" a="1"/>
  <c r="CK54" i="863" s="1"/>
  <c r="CK41" i="863"/>
  <c r="CK39" i="863"/>
  <c r="CK38" i="863"/>
  <c r="CL2" i="863"/>
  <c r="CL40" i="863" s="1"/>
  <c r="CK3" i="863"/>
  <c r="CK1" i="863"/>
  <c r="CK22" i="864"/>
  <c r="CK21" i="864"/>
  <c r="CK20" i="864"/>
  <c r="CK1" i="864"/>
  <c r="CL2" i="864"/>
  <c r="CL23" i="864" s="1"/>
  <c r="CK3" i="864"/>
  <c r="CK4" i="864" s="1"/>
  <c r="CJ43" i="863"/>
  <c r="CJ42" i="863"/>
  <c r="CJ21" i="863" s="1"/>
  <c r="CJ24" i="864"/>
  <c r="CJ92" i="861" s="1"/>
  <c r="CJ68" i="863" a="1"/>
  <c r="CJ68" i="863" s="1"/>
  <c r="CJ66" i="863" a="1"/>
  <c r="CJ66" i="863" s="1"/>
  <c r="CJ70" i="863" a="1"/>
  <c r="CJ70" i="863" s="1"/>
  <c r="CJ4" i="863"/>
  <c r="AT281" i="64"/>
  <c r="AU277" i="64"/>
  <c r="AU260" i="64"/>
  <c r="AU278" i="64"/>
  <c r="AU261" i="64"/>
  <c r="AU279" i="64"/>
  <c r="AU280" i="64"/>
  <c r="AU262" i="64"/>
  <c r="AT263" i="64"/>
  <c r="BX7" i="860"/>
  <c r="BX3" i="860"/>
  <c r="BX4" i="860" s="1"/>
  <c r="BY2" i="860"/>
  <c r="BX1" i="860"/>
  <c r="AS698" i="64"/>
  <c r="AS708" i="64" s="1"/>
  <c r="AT702" i="64" a="1"/>
  <c r="AT702" i="64" s="1"/>
  <c r="AT697" i="64" a="1"/>
  <c r="AT697" i="64" s="1"/>
  <c r="AR2069" i="64"/>
  <c r="AS437" i="64"/>
  <c r="AT2052" i="64" a="1"/>
  <c r="AT2052" i="64" s="1"/>
  <c r="AT2053" i="64" a="1"/>
  <c r="AT2053" i="64" s="1"/>
  <c r="AT2054" i="64" a="1"/>
  <c r="AT2054" i="64" s="1"/>
  <c r="AT2055" i="64" a="1"/>
  <c r="AT2055" i="64" s="1"/>
  <c r="AT2058" i="64" a="1"/>
  <c r="AT2058" i="64" s="1"/>
  <c r="AT2056" i="64" a="1"/>
  <c r="AT2056" i="64" s="1"/>
  <c r="AT2059" i="64" a="1"/>
  <c r="AT2059" i="64" s="1"/>
  <c r="AT2060" i="64" a="1"/>
  <c r="AT2060" i="64" s="1"/>
  <c r="AT2057" i="64" a="1"/>
  <c r="AT2057" i="64" s="1"/>
  <c r="AS2061" i="64"/>
  <c r="AT436" i="64" a="1"/>
  <c r="AT436" i="64" s="1"/>
  <c r="AT413" i="64" a="1"/>
  <c r="AT413" i="64" s="1"/>
  <c r="AT435" i="64" a="1"/>
  <c r="AT435" i="64" s="1"/>
  <c r="AS414" i="64"/>
  <c r="AT2240" i="64"/>
  <c r="AT2206" i="64"/>
  <c r="DD2443" i="64"/>
  <c r="DI1406" i="64"/>
  <c r="DJ1404" i="64"/>
  <c r="DK2422" i="64"/>
  <c r="DK2424" i="64" s="1"/>
  <c r="AS2143" i="64"/>
  <c r="AS2165" i="64"/>
  <c r="AT2498" i="64" a="1"/>
  <c r="AT2498" i="64" s="1"/>
  <c r="AT2144" i="64" a="1"/>
  <c r="AT2144" i="64" s="1"/>
  <c r="AT2164" i="64" a="1"/>
  <c r="AT2164" i="64" s="1"/>
  <c r="CC1859" i="64"/>
  <c r="CD1857" i="64"/>
  <c r="CD1836" i="64"/>
  <c r="CD1838" i="64" s="1"/>
  <c r="CE1814" i="64"/>
  <c r="CE1816" i="64" s="1"/>
  <c r="AP1769" i="64"/>
  <c r="AP1771" i="64" s="1"/>
  <c r="AP1772" i="64" s="1"/>
  <c r="AQ1760" i="64"/>
  <c r="AR1758" i="64"/>
  <c r="AR1767" i="64"/>
  <c r="AR1759" i="64"/>
  <c r="AR1768" i="64"/>
  <c r="AT1764" i="64" a="1"/>
  <c r="AT1764" i="64" s="1"/>
  <c r="AT1763" i="64" a="1"/>
  <c r="AT1763" i="64" s="1"/>
  <c r="AT1754" i="64" a="1"/>
  <c r="AT1754" i="64" s="1"/>
  <c r="AT1755" i="64" a="1"/>
  <c r="AT1755" i="64" s="1"/>
  <c r="AS1751" i="64"/>
  <c r="AS1750" i="64"/>
  <c r="AT1745" i="64" a="1"/>
  <c r="AT1745" i="64" s="1"/>
  <c r="AT1746" i="64" a="1"/>
  <c r="AT1746" i="64" s="1"/>
  <c r="AS2186" i="64"/>
  <c r="AT2185" i="64" a="1"/>
  <c r="AT2185" i="64" s="1"/>
  <c r="AT573" i="64" a="1"/>
  <c r="AT573" i="64" s="1"/>
  <c r="AO621" i="64"/>
  <c r="AU1955" i="64"/>
  <c r="AU1956" i="64" s="1"/>
  <c r="AP620" i="64" a="1"/>
  <c r="AP620" i="64" s="1"/>
  <c r="AS1666" i="64"/>
  <c r="AS1506" i="64"/>
  <c r="AS1215" i="64"/>
  <c r="AS1643" i="64"/>
  <c r="AS998" i="64"/>
  <c r="AS390" i="64"/>
  <c r="AS599" i="64"/>
  <c r="AS575" i="64"/>
  <c r="AR62" i="64"/>
  <c r="AT568" i="64" a="1"/>
  <c r="AT568" i="64" s="1"/>
  <c r="AT75" i="64" a="1"/>
  <c r="AT75" i="64" s="1"/>
  <c r="AT412" i="64" a="1"/>
  <c r="AT412" i="64" s="1"/>
  <c r="AT55" i="64" a="1"/>
  <c r="AT55" i="64" s="1"/>
  <c r="AT60" i="64" a="1"/>
  <c r="AT60" i="64" s="1"/>
  <c r="AT59" i="64" a="1"/>
  <c r="AT59" i="64" s="1"/>
  <c r="AS56" i="64"/>
  <c r="AT54" i="64" a="1"/>
  <c r="AT54" i="64" s="1"/>
  <c r="AT53" i="64" a="1"/>
  <c r="AT53" i="64" s="1"/>
  <c r="AT598" i="64" a="1"/>
  <c r="AT598" i="64" s="1"/>
  <c r="AT2395" i="64" a="1"/>
  <c r="AT2395" i="64" s="1"/>
  <c r="AT2472" i="64" a="1"/>
  <c r="AT2472" i="64" s="1"/>
  <c r="AT2446" i="64" a="1"/>
  <c r="AT2446" i="64" s="1"/>
  <c r="AT2421" i="64" a="1"/>
  <c r="AT2421" i="64" s="1"/>
  <c r="AT1642" i="64" a="1"/>
  <c r="AT1642" i="64" s="1"/>
  <c r="AT91" i="64" a="1"/>
  <c r="AT91" i="64" s="1"/>
  <c r="AT89" i="64" a="1"/>
  <c r="AT89" i="64" s="1"/>
  <c r="AT90" i="64" a="1"/>
  <c r="AT90" i="64" s="1"/>
  <c r="AT92" i="64" a="1"/>
  <c r="AT92" i="64" s="1"/>
  <c r="AS93" i="64"/>
  <c r="AT1587" i="64" a="1"/>
  <c r="AT1587" i="64" s="1"/>
  <c r="AT1588" i="64" s="1"/>
  <c r="AT389" i="64" a="1"/>
  <c r="AT389" i="64" s="1"/>
  <c r="BH1792" i="64"/>
  <c r="BH1794" i="64" s="1"/>
  <c r="AT2522" i="64" a="1"/>
  <c r="AT2522" i="64" s="1"/>
  <c r="AT1507" i="64" a="1"/>
  <c r="AT1507" i="64" s="1"/>
  <c r="AT1886" i="64" a="1"/>
  <c r="AT1886" i="64" s="1"/>
  <c r="AT1894" i="64" s="1"/>
  <c r="AT1667" i="64" a="1"/>
  <c r="AT1667" i="64" s="1"/>
  <c r="AT1673" i="64" a="1"/>
  <c r="AT1673" i="64" s="1"/>
  <c r="AT1665" i="64" a="1"/>
  <c r="AT1665" i="64" s="1"/>
  <c r="AT1214" i="64" a="1"/>
  <c r="AT1214" i="64" s="1"/>
  <c r="AT997" i="64" a="1"/>
  <c r="AT997" i="64" s="1"/>
  <c r="CJ1046" i="64"/>
  <c r="AT1643" i="64" a="1"/>
  <c r="AP621" i="64" a="1"/>
  <c r="CJ732" i="64" a="1"/>
  <c r="CI1023" i="64" a="1"/>
  <c r="CJ1136" i="64" a="1"/>
  <c r="AT414" i="64" a="1"/>
  <c r="AT575" i="64" a="1"/>
  <c r="AT2186" i="64" a="1"/>
  <c r="CJ772" i="64" a="1"/>
  <c r="AT599" i="64" a="1"/>
  <c r="AT1751" i="64" a="1"/>
  <c r="AT2165" i="64" a="1"/>
  <c r="CJ1021" i="64" a="1"/>
  <c r="AU2240" i="64" a="1"/>
  <c r="AT698" i="64" a="1"/>
  <c r="AU2206" i="64" a="1"/>
  <c r="AT1666" i="64" a="1"/>
  <c r="AT2143" i="64" a="1"/>
  <c r="CH1024" i="64" a="1"/>
  <c r="AT1215" i="64" a="1"/>
  <c r="AT437" i="64" a="1"/>
  <c r="AT1750" i="64" a="1"/>
  <c r="AT1506" i="64" a="1"/>
  <c r="AT998" i="64" a="1"/>
  <c r="AT390" i="64" a="1"/>
  <c r="CJ973" i="64" l="1"/>
  <c r="CJ974" i="64" s="1"/>
  <c r="CJ976" i="64" s="1"/>
  <c r="CK971" i="64" a="1"/>
  <c r="CK971" i="64" s="1"/>
  <c r="CK972" i="64" a="1"/>
  <c r="CK972" i="64" s="1"/>
  <c r="AM511" i="64"/>
  <c r="AM516" i="64" s="1"/>
  <c r="AN496" i="64"/>
  <c r="AN499" i="64" s="1"/>
  <c r="AM504" i="64"/>
  <c r="CK509" i="64" a="1"/>
  <c r="CK509" i="64" s="1"/>
  <c r="CK498" i="64" a="1"/>
  <c r="CK498" i="64" s="1"/>
  <c r="CK515" i="64" a="1"/>
  <c r="CK515" i="64" s="1"/>
  <c r="CK501" i="64" a="1"/>
  <c r="CK501" i="64" s="1"/>
  <c r="CJ126" i="64"/>
  <c r="CJ141" i="64"/>
  <c r="CJ1136" i="64"/>
  <c r="CJ1138" i="64" s="1"/>
  <c r="CK111" i="64" a="1"/>
  <c r="CK111" i="64" s="1"/>
  <c r="CK1121" i="64" a="1"/>
  <c r="CK1121" i="64" s="1"/>
  <c r="CJ125" i="64"/>
  <c r="CJ140" i="64"/>
  <c r="CJ124" i="64"/>
  <c r="CJ139" i="64"/>
  <c r="CJ137" i="64"/>
  <c r="CJ138" i="64"/>
  <c r="CI127" i="64"/>
  <c r="CJ122" i="64"/>
  <c r="CJ123" i="64"/>
  <c r="CK131" i="64" a="1"/>
  <c r="CK131" i="64" s="1"/>
  <c r="CK133" i="64" a="1"/>
  <c r="CK133" i="64" s="1"/>
  <c r="CK132" i="64" a="1"/>
  <c r="CK132" i="64" s="1"/>
  <c r="CK134" i="64" a="1"/>
  <c r="CK134" i="64" s="1"/>
  <c r="CK130" i="64" a="1"/>
  <c r="CK130" i="64" s="1"/>
  <c r="CK117" i="64" a="1"/>
  <c r="CK117" i="64" s="1"/>
  <c r="CK116" i="64" a="1"/>
  <c r="CK116" i="64" s="1"/>
  <c r="CK119" i="64" a="1"/>
  <c r="CK119" i="64" s="1"/>
  <c r="CK115" i="64" a="1"/>
  <c r="CK115" i="64" s="1"/>
  <c r="CK118" i="64" a="1"/>
  <c r="CK118" i="64" s="1"/>
  <c r="CF144" i="64"/>
  <c r="CG142" i="64"/>
  <c r="CK346" i="64" a="1"/>
  <c r="CK346" i="64" s="1"/>
  <c r="CM347" i="64" s="1"/>
  <c r="CK107" i="64" a="1"/>
  <c r="CK107" i="64" s="1"/>
  <c r="CK109" i="64" a="1"/>
  <c r="CK109" i="64" s="1"/>
  <c r="CK110" i="64" a="1"/>
  <c r="CK110" i="64" s="1"/>
  <c r="CK108" i="64" a="1"/>
  <c r="CK108" i="64" s="1"/>
  <c r="CJ112" i="64"/>
  <c r="CO22" i="863"/>
  <c r="CO72" i="863"/>
  <c r="CK1045" i="64" a="1"/>
  <c r="CK1045" i="64" s="1"/>
  <c r="CH842" i="64"/>
  <c r="CH843" i="64" s="1"/>
  <c r="CJ839" i="64"/>
  <c r="CI840" i="64"/>
  <c r="CJ837" i="64"/>
  <c r="CJ836" i="64"/>
  <c r="CJ835" i="64"/>
  <c r="CK829" i="64" a="1"/>
  <c r="CK829" i="64" s="1"/>
  <c r="CK832" i="64" a="1"/>
  <c r="CK832" i="64" s="1"/>
  <c r="CK828" i="64" a="1"/>
  <c r="CK828" i="64" s="1"/>
  <c r="CK831" i="64" a="1"/>
  <c r="CK831" i="64" s="1"/>
  <c r="CK830" i="64" a="1"/>
  <c r="CK830" i="64" s="1"/>
  <c r="CJ838" i="64"/>
  <c r="CI825" i="64"/>
  <c r="CJ824" i="64"/>
  <c r="CJ823" i="64"/>
  <c r="CJ822" i="64"/>
  <c r="CJ821" i="64"/>
  <c r="CJ820" i="64"/>
  <c r="CK816" i="64" a="1"/>
  <c r="CK816" i="64" s="1"/>
  <c r="CK817" i="64" a="1"/>
  <c r="CK817" i="64" s="1"/>
  <c r="CK815" i="64" a="1"/>
  <c r="CK815" i="64" s="1"/>
  <c r="CK797" i="64" a="1"/>
  <c r="CK797" i="64" s="1"/>
  <c r="CK805" i="64" s="1"/>
  <c r="CK798" i="64" a="1"/>
  <c r="CK798" i="64" s="1"/>
  <c r="CK814" i="64" a="1"/>
  <c r="CK814" i="64" s="1"/>
  <c r="CK799" i="64" a="1"/>
  <c r="CK799" i="64" s="1"/>
  <c r="CK807" i="64" s="1"/>
  <c r="CK800" i="64" a="1"/>
  <c r="CK800" i="64" s="1"/>
  <c r="CK813" i="64" a="1"/>
  <c r="CK813" i="64" s="1"/>
  <c r="CK801" i="64" a="1"/>
  <c r="CK801" i="64" s="1"/>
  <c r="CK809" i="64" s="1"/>
  <c r="CJ210" i="64"/>
  <c r="CJ212" i="64" s="1"/>
  <c r="CK208" i="64" a="1"/>
  <c r="CK208" i="64" s="1"/>
  <c r="CK207" i="64" s="1"/>
  <c r="CK209" i="64" a="1"/>
  <c r="CK209" i="64" s="1"/>
  <c r="CJ1021" i="64"/>
  <c r="CJ772" i="64"/>
  <c r="CJ774" i="64" s="1"/>
  <c r="CH1024" i="64"/>
  <c r="CI1023" i="64"/>
  <c r="CK331" i="64" a="1"/>
  <c r="CK331" i="64" s="1"/>
  <c r="CK1020" i="64" a="1"/>
  <c r="CK1020" i="64" s="1"/>
  <c r="CK312" i="64" a="1"/>
  <c r="CK312" i="64" s="1"/>
  <c r="CK773" i="64" a="1"/>
  <c r="CK773" i="64" s="1"/>
  <c r="CK739" i="64" a="1"/>
  <c r="CK739" i="64" s="1"/>
  <c r="CK299" i="64" a="1"/>
  <c r="CK299" i="64" s="1"/>
  <c r="CI736" i="64"/>
  <c r="CJ732" i="64"/>
  <c r="CJ740" i="64" s="1"/>
  <c r="CK735" i="64" a="1"/>
  <c r="CK735" i="64" s="1"/>
  <c r="CK4" i="64"/>
  <c r="CK731" i="64" a="1"/>
  <c r="CK731" i="64" s="1"/>
  <c r="CL259" i="64"/>
  <c r="CL7" i="64"/>
  <c r="CL8" i="64" s="1"/>
  <c r="CE44" i="861"/>
  <c r="CE85" i="861" s="1"/>
  <c r="CL1" i="64"/>
  <c r="CL3" i="64"/>
  <c r="CK24" i="864"/>
  <c r="CK92" i="861" s="1"/>
  <c r="CL56" i="863" a="1"/>
  <c r="CL56" i="863" s="1"/>
  <c r="CL54" i="863" a="1"/>
  <c r="CL54" i="863" s="1"/>
  <c r="CL55" i="863" a="1"/>
  <c r="CL55" i="863" s="1"/>
  <c r="CL38" i="863"/>
  <c r="CL53" i="863" a="1"/>
  <c r="CL53" i="863" s="1"/>
  <c r="CL52" i="863" a="1"/>
  <c r="CL52" i="863" s="1"/>
  <c r="CL39" i="863"/>
  <c r="CL41" i="863"/>
  <c r="CL3" i="863"/>
  <c r="CL1" i="863"/>
  <c r="K68" i="861"/>
  <c r="CK42" i="863"/>
  <c r="CK21" i="863" s="1"/>
  <c r="CK43" i="863"/>
  <c r="CJ30" i="861"/>
  <c r="CK68" i="863" a="1"/>
  <c r="CK68" i="863" s="1"/>
  <c r="CK66" i="863" a="1"/>
  <c r="CK66" i="863" s="1"/>
  <c r="CK70" i="863" a="1"/>
  <c r="CK70" i="863" s="1"/>
  <c r="CK4" i="863"/>
  <c r="CL22" i="864"/>
  <c r="CL21" i="864"/>
  <c r="CL20" i="864"/>
  <c r="CL3" i="864"/>
  <c r="CL1" i="864"/>
  <c r="CK57" i="863"/>
  <c r="AU281" i="64"/>
  <c r="AV277" i="64"/>
  <c r="AV278" i="64"/>
  <c r="AV260" i="64"/>
  <c r="AV261" i="64"/>
  <c r="AV279" i="64"/>
  <c r="AV280" i="64"/>
  <c r="AV262" i="64"/>
  <c r="AU263" i="64"/>
  <c r="BY7" i="860"/>
  <c r="BY3" i="860"/>
  <c r="BY4" i="860" s="1"/>
  <c r="BZ2" i="860"/>
  <c r="BY1" i="860"/>
  <c r="AT698" i="64"/>
  <c r="AU702" i="64" a="1"/>
  <c r="AU702" i="64" s="1"/>
  <c r="AU697" i="64" a="1"/>
  <c r="AU697" i="64" s="1"/>
  <c r="AT437" i="64"/>
  <c r="AU2052" i="64" a="1"/>
  <c r="AU2052" i="64" s="1"/>
  <c r="AU2053" i="64" a="1"/>
  <c r="AU2053" i="64" s="1"/>
  <c r="AU2054" i="64" a="1"/>
  <c r="AU2054" i="64" s="1"/>
  <c r="AU2058" i="64" a="1"/>
  <c r="AU2058" i="64" s="1"/>
  <c r="AU2056" i="64" a="1"/>
  <c r="AU2056" i="64" s="1"/>
  <c r="AU2059" i="64" a="1"/>
  <c r="AU2059" i="64" s="1"/>
  <c r="AU2060" i="64" a="1"/>
  <c r="AU2060" i="64" s="1"/>
  <c r="AU2057" i="64" a="1"/>
  <c r="AU2057" i="64" s="1"/>
  <c r="AU2055" i="64" a="1"/>
  <c r="AU2055" i="64" s="1"/>
  <c r="AS2069" i="64"/>
  <c r="AT2061" i="64"/>
  <c r="AU413" i="64" a="1"/>
  <c r="AU413" i="64" s="1"/>
  <c r="AU436" i="64" a="1"/>
  <c r="AU436" i="64" s="1"/>
  <c r="AU435" i="64" a="1"/>
  <c r="AU435" i="64" s="1"/>
  <c r="AT414" i="64"/>
  <c r="AU2206" i="64"/>
  <c r="AU2240" i="64"/>
  <c r="DF2469" i="64"/>
  <c r="DF2495" i="64"/>
  <c r="DF2392" i="64"/>
  <c r="DJ1406" i="64"/>
  <c r="DK1404" i="64"/>
  <c r="DL2422" i="64"/>
  <c r="DL2424" i="64" s="1"/>
  <c r="AT2165" i="64"/>
  <c r="AT2143" i="64"/>
  <c r="AU2498" i="64" a="1"/>
  <c r="AU2498" i="64" s="1"/>
  <c r="AU2144" i="64" a="1"/>
  <c r="AU2144" i="64" s="1"/>
  <c r="AU2164" i="64" a="1"/>
  <c r="AU2164" i="64" s="1"/>
  <c r="CE1857" i="64"/>
  <c r="CD1859" i="64"/>
  <c r="CE1836" i="64"/>
  <c r="CE1838" i="64" s="1"/>
  <c r="CF1814" i="64"/>
  <c r="CF1816" i="64" s="1"/>
  <c r="AR1760" i="64"/>
  <c r="AQ1769" i="64"/>
  <c r="AR1769" i="64"/>
  <c r="AS1759" i="64"/>
  <c r="AS1768" i="64"/>
  <c r="AS1758" i="64"/>
  <c r="AS1767" i="64"/>
  <c r="AU1764" i="64" a="1"/>
  <c r="AU1764" i="64" s="1"/>
  <c r="AU1763" i="64" a="1"/>
  <c r="AU1763" i="64" s="1"/>
  <c r="AU1755" i="64" a="1"/>
  <c r="AU1755" i="64" s="1"/>
  <c r="AU1754" i="64" a="1"/>
  <c r="AU1754" i="64" s="1"/>
  <c r="AT1751" i="64"/>
  <c r="AT1750" i="64"/>
  <c r="AU1745" i="64" a="1"/>
  <c r="AU1745" i="64" s="1"/>
  <c r="AU1746" i="64" a="1"/>
  <c r="AU1746" i="64" s="1"/>
  <c r="AT2186" i="64"/>
  <c r="AU2185" i="64" a="1"/>
  <c r="AU2185" i="64" s="1"/>
  <c r="AU573" i="64" a="1"/>
  <c r="AU573" i="64" s="1"/>
  <c r="AP621" i="64"/>
  <c r="AQ620" i="64" a="1"/>
  <c r="AQ620" i="64" s="1"/>
  <c r="AV1955" i="64"/>
  <c r="AV1956" i="64" s="1"/>
  <c r="AT1506" i="64"/>
  <c r="AT1215" i="64"/>
  <c r="AT1666" i="64"/>
  <c r="AT1643" i="64"/>
  <c r="AT998" i="64"/>
  <c r="AT390" i="64"/>
  <c r="AT599" i="64"/>
  <c r="AT575" i="64"/>
  <c r="AE1885" i="64"/>
  <c r="AE1891" i="64" s="1"/>
  <c r="AS62" i="64"/>
  <c r="AU568" i="64" a="1"/>
  <c r="AU568" i="64" s="1"/>
  <c r="AU75" i="64" a="1"/>
  <c r="AU75" i="64" s="1"/>
  <c r="AU412" i="64" a="1"/>
  <c r="AU412" i="64" s="1"/>
  <c r="AU55" i="64" a="1"/>
  <c r="AU55" i="64" s="1"/>
  <c r="AU60" i="64" a="1"/>
  <c r="AU60" i="64" s="1"/>
  <c r="AU59" i="64" a="1"/>
  <c r="AU59" i="64" s="1"/>
  <c r="AT56" i="64"/>
  <c r="AU53" i="64" a="1"/>
  <c r="AU53" i="64" s="1"/>
  <c r="AU54" i="64" a="1"/>
  <c r="AU54" i="64" s="1"/>
  <c r="AU598" i="64" a="1"/>
  <c r="AU598" i="64" s="1"/>
  <c r="AU2395" i="64" a="1"/>
  <c r="AU2395" i="64" s="1"/>
  <c r="AU2472" i="64" a="1"/>
  <c r="AU2472" i="64" s="1"/>
  <c r="AU2446" i="64" a="1"/>
  <c r="AU2446" i="64" s="1"/>
  <c r="AU2421" i="64" a="1"/>
  <c r="AU2421" i="64" s="1"/>
  <c r="AU1642" i="64" a="1"/>
  <c r="AU1642" i="64" s="1"/>
  <c r="AT93" i="64"/>
  <c r="AU90" i="64" a="1"/>
  <c r="AU90" i="64" s="1"/>
  <c r="AU91" i="64" a="1"/>
  <c r="AU91" i="64" s="1"/>
  <c r="AU92" i="64" a="1"/>
  <c r="AU92" i="64" s="1"/>
  <c r="AU89" i="64" a="1"/>
  <c r="AU89" i="64" s="1"/>
  <c r="AU1587" i="64" a="1"/>
  <c r="AU1587" i="64" s="1"/>
  <c r="AU1588" i="64" s="1"/>
  <c r="AU389" i="64" a="1"/>
  <c r="AU389" i="64" s="1"/>
  <c r="BI1792" i="64"/>
  <c r="BI1794" i="64" s="1"/>
  <c r="AU2522" i="64" a="1"/>
  <c r="AU2522" i="64" s="1"/>
  <c r="AU1507" i="64" a="1"/>
  <c r="AU1507" i="64" s="1"/>
  <c r="AU1886" i="64" a="1"/>
  <c r="AU1886" i="64" s="1"/>
  <c r="AU1894" i="64" s="1"/>
  <c r="AU1667" i="64" a="1"/>
  <c r="AU1667" i="64" s="1"/>
  <c r="AU1673" i="64" a="1"/>
  <c r="AU1673" i="64" s="1"/>
  <c r="AU1665" i="64" a="1"/>
  <c r="AU1665" i="64" s="1"/>
  <c r="AU1214" i="64" a="1"/>
  <c r="AU1214" i="64" s="1"/>
  <c r="AU997" i="64" a="1"/>
  <c r="AU997" i="64" s="1"/>
  <c r="CI1024" i="64" a="1"/>
  <c r="AU1751" i="64" a="1"/>
  <c r="CK1021" i="64" a="1"/>
  <c r="CK772" i="64" a="1"/>
  <c r="AU575" i="64" a="1"/>
  <c r="AU414" i="64" a="1"/>
  <c r="CJ1023" i="64" a="1"/>
  <c r="AU2143" i="64" a="1"/>
  <c r="AU2186" i="64" a="1"/>
  <c r="AU1215" i="64" a="1"/>
  <c r="CK1046" i="64"/>
  <c r="AV2206" i="64" a="1"/>
  <c r="AU698" i="64" a="1"/>
  <c r="AU437" i="64" a="1"/>
  <c r="AV2240" i="64" a="1"/>
  <c r="AU1750" i="64" a="1"/>
  <c r="AU1666" i="64" a="1"/>
  <c r="AU998" i="64" a="1"/>
  <c r="AU1643" i="64" a="1"/>
  <c r="AU1506" i="64" a="1"/>
  <c r="CK1136" i="64" a="1"/>
  <c r="AU599" i="64" a="1"/>
  <c r="AU2165" i="64" a="1"/>
  <c r="AU390" i="64" a="1"/>
  <c r="CK732" i="64" a="1"/>
  <c r="AQ621" i="64" a="1"/>
  <c r="CL972" i="64" l="1" a="1"/>
  <c r="CL972" i="64" s="1"/>
  <c r="CL975" i="64" a="1"/>
  <c r="CL975" i="64" s="1"/>
  <c r="CK973" i="64"/>
  <c r="CK974" i="64" s="1"/>
  <c r="CK976" i="64" s="1"/>
  <c r="CL971" i="64" a="1"/>
  <c r="CL971" i="64" s="1"/>
  <c r="L976" i="64"/>
  <c r="K976" i="64"/>
  <c r="M976" i="64"/>
  <c r="O976" i="64"/>
  <c r="AM512" i="64"/>
  <c r="AN507" i="64"/>
  <c r="AN508" i="64"/>
  <c r="AN510" i="64" s="1"/>
  <c r="AN500" i="64" s="1"/>
  <c r="AN502" i="64" s="1"/>
  <c r="CL498" i="64" a="1"/>
  <c r="CL498" i="64" s="1"/>
  <c r="K499" i="64"/>
  <c r="CL509" i="64" a="1"/>
  <c r="CL509" i="64" s="1"/>
  <c r="CL515" i="64" a="1"/>
  <c r="CL515" i="64" s="1"/>
  <c r="CL501" i="64" a="1"/>
  <c r="CL501" i="64" s="1"/>
  <c r="K516" i="64"/>
  <c r="O497" i="64"/>
  <c r="L497" i="64"/>
  <c r="K502" i="64"/>
  <c r="M497" i="64"/>
  <c r="P497" i="64"/>
  <c r="K497" i="64"/>
  <c r="N497" i="64"/>
  <c r="CK126" i="64"/>
  <c r="CK141" i="64"/>
  <c r="CK1136" i="64"/>
  <c r="CK1138" i="64" s="1"/>
  <c r="CL1121" i="64" a="1"/>
  <c r="CL1121" i="64" s="1"/>
  <c r="K1138" i="64"/>
  <c r="L1138" i="64"/>
  <c r="O1138" i="64"/>
  <c r="N1138" i="64"/>
  <c r="M1138" i="64"/>
  <c r="CK138" i="64"/>
  <c r="CK140" i="64"/>
  <c r="CK137" i="64"/>
  <c r="CL111" i="64" a="1"/>
  <c r="CL111" i="64" s="1"/>
  <c r="K127" i="64"/>
  <c r="K137" i="64"/>
  <c r="K141" i="64"/>
  <c r="K126" i="64"/>
  <c r="L122" i="64"/>
  <c r="K139" i="64"/>
  <c r="L126" i="64"/>
  <c r="K112" i="64"/>
  <c r="K124" i="64"/>
  <c r="K140" i="64"/>
  <c r="L125" i="64"/>
  <c r="L141" i="64"/>
  <c r="L137" i="64"/>
  <c r="K138" i="64"/>
  <c r="K123" i="64"/>
  <c r="L112" i="64"/>
  <c r="L124" i="64"/>
  <c r="L140" i="64"/>
  <c r="L139" i="64"/>
  <c r="K125" i="64"/>
  <c r="L138" i="64"/>
  <c r="K142" i="64"/>
  <c r="L123" i="64"/>
  <c r="L142" i="64"/>
  <c r="K144" i="64"/>
  <c r="L144" i="64"/>
  <c r="M122" i="64"/>
  <c r="N122" i="64"/>
  <c r="N144" i="64"/>
  <c r="O122" i="64"/>
  <c r="O127" i="64"/>
  <c r="O144" i="64"/>
  <c r="CK139" i="64"/>
  <c r="CF145" i="64"/>
  <c r="CK124" i="64"/>
  <c r="CK123" i="64"/>
  <c r="CK125" i="64"/>
  <c r="CK122" i="64"/>
  <c r="CJ127" i="64"/>
  <c r="CL133" i="64" a="1"/>
  <c r="CL133" i="64" s="1"/>
  <c r="CL132" i="64" a="1"/>
  <c r="CL132" i="64" s="1"/>
  <c r="CL134" i="64" a="1"/>
  <c r="CL134" i="64" s="1"/>
  <c r="CL117" i="64" a="1"/>
  <c r="CL117" i="64" s="1"/>
  <c r="CL130" i="64" a="1"/>
  <c r="CL130" i="64" s="1"/>
  <c r="CL116" i="64" a="1"/>
  <c r="CL116" i="64" s="1"/>
  <c r="CL119" i="64" a="1"/>
  <c r="CL119" i="64" s="1"/>
  <c r="CL118" i="64" a="1"/>
  <c r="CL118" i="64" s="1"/>
  <c r="CL115" i="64" a="1"/>
  <c r="CL115" i="64" s="1"/>
  <c r="CL131" i="64" a="1"/>
  <c r="CL131" i="64" s="1"/>
  <c r="CG144" i="64"/>
  <c r="CG145" i="64" s="1"/>
  <c r="CH142" i="64"/>
  <c r="CL108" i="64" a="1"/>
  <c r="CL108" i="64" s="1"/>
  <c r="CL107" i="64" a="1"/>
  <c r="CL107" i="64" s="1"/>
  <c r="CL110" i="64" a="1"/>
  <c r="CL110" i="64" s="1"/>
  <c r="CL109" i="64" a="1"/>
  <c r="CL109" i="64" s="1"/>
  <c r="CK112" i="64"/>
  <c r="CO31" i="861"/>
  <c r="CO35" i="861" s="1"/>
  <c r="CO37" i="861" s="1"/>
  <c r="CO38" i="861" s="1"/>
  <c r="CO26" i="863"/>
  <c r="CL346" i="64" a="1"/>
  <c r="CL346" i="64" s="1"/>
  <c r="CN347" i="64" s="1"/>
  <c r="CO347" i="64" s="1"/>
  <c r="CP347" i="64" s="1"/>
  <c r="CQ347" i="64" s="1"/>
  <c r="CR347" i="64" s="1"/>
  <c r="CS347" i="64" s="1"/>
  <c r="CT347" i="64" s="1"/>
  <c r="CU347" i="64" s="1"/>
  <c r="CV347" i="64" s="1"/>
  <c r="CW347" i="64" s="1"/>
  <c r="CX347" i="64" s="1"/>
  <c r="CY347" i="64" s="1"/>
  <c r="CZ347" i="64" s="1"/>
  <c r="DA347" i="64" s="1"/>
  <c r="DB347" i="64" s="1"/>
  <c r="DC347" i="64" s="1"/>
  <c r="DD347" i="64" s="1"/>
  <c r="DE347" i="64" s="1"/>
  <c r="DF347" i="64" s="1"/>
  <c r="DG347" i="64" s="1"/>
  <c r="DH347" i="64" s="1"/>
  <c r="DI347" i="64" s="1"/>
  <c r="DJ347" i="64" s="1"/>
  <c r="DK347" i="64" s="1"/>
  <c r="DL347" i="64" s="1"/>
  <c r="O1816" i="64"/>
  <c r="L1551" i="64"/>
  <c r="O1551" i="64"/>
  <c r="L1794" i="64"/>
  <c r="L1560" i="64"/>
  <c r="N1887" i="64"/>
  <c r="L1887" i="64"/>
  <c r="N1859" i="64"/>
  <c r="O1859" i="64"/>
  <c r="M1564" i="64"/>
  <c r="O1887" i="64"/>
  <c r="K1794" i="64"/>
  <c r="O1516" i="64"/>
  <c r="O1838" i="64"/>
  <c r="K1516" i="64"/>
  <c r="K1859" i="64"/>
  <c r="M1551" i="64"/>
  <c r="P1516" i="64"/>
  <c r="N1551" i="64"/>
  <c r="P1887" i="64"/>
  <c r="N1816" i="64"/>
  <c r="O1552" i="64"/>
  <c r="M1838" i="64"/>
  <c r="O1560" i="64"/>
  <c r="P1564" i="64"/>
  <c r="K1887" i="64"/>
  <c r="K1838" i="64"/>
  <c r="K1552" i="64"/>
  <c r="N1560" i="64"/>
  <c r="L1516" i="64"/>
  <c r="M1816" i="64"/>
  <c r="M1516" i="64"/>
  <c r="K1816" i="64"/>
  <c r="L1816" i="64"/>
  <c r="L1564" i="64"/>
  <c r="P1551" i="64"/>
  <c r="L1838" i="64"/>
  <c r="M1859" i="64"/>
  <c r="M1560" i="64"/>
  <c r="M1794" i="64"/>
  <c r="P1552" i="64"/>
  <c r="L1552" i="64"/>
  <c r="K1560" i="64"/>
  <c r="M1552" i="64"/>
  <c r="N1552" i="64"/>
  <c r="L1859" i="64"/>
  <c r="M1887" i="64"/>
  <c r="O1564" i="64"/>
  <c r="N1838" i="64"/>
  <c r="N1516" i="64"/>
  <c r="N1564" i="64"/>
  <c r="K1551" i="64"/>
  <c r="P1560" i="64"/>
  <c r="K1564" i="64"/>
  <c r="AQ1771" i="64"/>
  <c r="AQ1772" i="64" s="1"/>
  <c r="K1023" i="64"/>
  <c r="K1021" i="64"/>
  <c r="K1046" i="64"/>
  <c r="K1024" i="64"/>
  <c r="L1023" i="64"/>
  <c r="L1021" i="64"/>
  <c r="L1046" i="64"/>
  <c r="L1024" i="64"/>
  <c r="CL1045" i="64" a="1"/>
  <c r="CL1045" i="64" s="1"/>
  <c r="AE1895" i="64" a="1"/>
  <c r="AE1895" i="64" s="1"/>
  <c r="AE1888" i="64" s="1"/>
  <c r="CI842" i="64"/>
  <c r="CI843" i="64" s="1"/>
  <c r="K842" i="64"/>
  <c r="L842" i="64"/>
  <c r="CK808" i="64"/>
  <c r="CK838" i="64" s="1"/>
  <c r="CK806" i="64"/>
  <c r="CK836" i="64" s="1"/>
  <c r="CK839" i="64"/>
  <c r="CK837" i="64"/>
  <c r="CJ840" i="64"/>
  <c r="CL829" i="64" a="1"/>
  <c r="CL829" i="64" s="1"/>
  <c r="CL832" i="64" a="1"/>
  <c r="CL832" i="64" s="1"/>
  <c r="CL828" i="64" a="1"/>
  <c r="CL828" i="64" s="1"/>
  <c r="CL831" i="64" a="1"/>
  <c r="CL831" i="64" s="1"/>
  <c r="CL830" i="64" a="1"/>
  <c r="CL830" i="64" s="1"/>
  <c r="K838" i="64"/>
  <c r="K839" i="64"/>
  <c r="K836" i="64"/>
  <c r="K837" i="64"/>
  <c r="K835" i="64"/>
  <c r="K840" i="64"/>
  <c r="L838" i="64"/>
  <c r="L836" i="64"/>
  <c r="L840" i="64"/>
  <c r="L835" i="64"/>
  <c r="L837" i="64"/>
  <c r="L839" i="64"/>
  <c r="CK835" i="64"/>
  <c r="CK824" i="64"/>
  <c r="CK822" i="64"/>
  <c r="CJ825" i="64"/>
  <c r="CL815" i="64" a="1"/>
  <c r="CL815" i="64" s="1"/>
  <c r="CL801" i="64" a="1"/>
  <c r="CL801" i="64" s="1"/>
  <c r="CL809" i="64" s="1"/>
  <c r="CL816" i="64" a="1"/>
  <c r="CL816" i="64" s="1"/>
  <c r="CL817" i="64" a="1"/>
  <c r="CL817" i="64" s="1"/>
  <c r="CL797" i="64" a="1"/>
  <c r="CL797" i="64" s="1"/>
  <c r="CL805" i="64" s="1"/>
  <c r="CL798" i="64" a="1"/>
  <c r="CL798" i="64" s="1"/>
  <c r="CL806" i="64" s="1"/>
  <c r="CL814" i="64" a="1"/>
  <c r="CL814" i="64" s="1"/>
  <c r="CL813" i="64" a="1"/>
  <c r="CL813" i="64" s="1"/>
  <c r="CL799" i="64" a="1"/>
  <c r="CL799" i="64" s="1"/>
  <c r="CL800" i="64" a="1"/>
  <c r="CL800" i="64" s="1"/>
  <c r="CL808" i="64" s="1"/>
  <c r="K821" i="64"/>
  <c r="L821" i="64"/>
  <c r="O822" i="64"/>
  <c r="L825" i="64"/>
  <c r="L824" i="64"/>
  <c r="L823" i="64"/>
  <c r="O825" i="64"/>
  <c r="N824" i="64"/>
  <c r="K822" i="64"/>
  <c r="K824" i="64"/>
  <c r="O821" i="64"/>
  <c r="K806" i="64"/>
  <c r="O805" i="64"/>
  <c r="L806" i="64"/>
  <c r="O823" i="64"/>
  <c r="O807" i="64"/>
  <c r="O820" i="64"/>
  <c r="O809" i="64"/>
  <c r="O824" i="64"/>
  <c r="N822" i="64"/>
  <c r="L805" i="64"/>
  <c r="K808" i="64"/>
  <c r="N825" i="64"/>
  <c r="K809" i="64"/>
  <c r="M808" i="64"/>
  <c r="L807" i="64"/>
  <c r="M806" i="64"/>
  <c r="N820" i="64"/>
  <c r="K823" i="64"/>
  <c r="K805" i="64"/>
  <c r="K807" i="64"/>
  <c r="N823" i="64"/>
  <c r="O808" i="64"/>
  <c r="L820" i="64"/>
  <c r="N809" i="64"/>
  <c r="L808" i="64"/>
  <c r="K820" i="64"/>
  <c r="N808" i="64"/>
  <c r="L809" i="64"/>
  <c r="O806" i="64"/>
  <c r="K825" i="64"/>
  <c r="N806" i="64"/>
  <c r="N805" i="64"/>
  <c r="N807" i="64"/>
  <c r="CK820" i="64"/>
  <c r="K810" i="64"/>
  <c r="L810" i="64"/>
  <c r="N210" i="64"/>
  <c r="M210" i="64"/>
  <c r="K212" i="64"/>
  <c r="L212" i="64"/>
  <c r="CK210" i="64"/>
  <c r="CK212" i="64" s="1"/>
  <c r="CL208" i="64" a="1"/>
  <c r="CL208" i="64" s="1"/>
  <c r="CL207" i="64" s="1"/>
  <c r="K210" i="64"/>
  <c r="L210" i="64"/>
  <c r="CL209" i="64" a="1"/>
  <c r="CL209" i="64" s="1"/>
  <c r="O210" i="64"/>
  <c r="CK1021" i="64"/>
  <c r="CK772" i="64"/>
  <c r="CK774" i="64" s="1"/>
  <c r="CI1024" i="64"/>
  <c r="CJ1023" i="64"/>
  <c r="CL331" i="64" a="1"/>
  <c r="CL331" i="64" s="1"/>
  <c r="CL1020" i="64" a="1"/>
  <c r="CL1020" i="64" s="1"/>
  <c r="CL773" i="64" a="1"/>
  <c r="CL773" i="64" s="1"/>
  <c r="O774" i="64"/>
  <c r="L774" i="64"/>
  <c r="K774" i="64"/>
  <c r="CL299" i="64" a="1"/>
  <c r="CL299" i="64" s="1"/>
  <c r="CL312" i="64" a="1"/>
  <c r="CL312" i="64" s="1"/>
  <c r="CJ736" i="64"/>
  <c r="K730" i="64"/>
  <c r="N730" i="64"/>
  <c r="P730" i="64"/>
  <c r="O730" i="64"/>
  <c r="M730" i="64"/>
  <c r="L730" i="64"/>
  <c r="CK732" i="64"/>
  <c r="CK740" i="64" s="1"/>
  <c r="CL739" i="64" a="1"/>
  <c r="CL739" i="64" s="1"/>
  <c r="L740" i="64"/>
  <c r="K740" i="64"/>
  <c r="CL735" i="64" a="1"/>
  <c r="CL735" i="64" s="1"/>
  <c r="K732" i="64"/>
  <c r="L732" i="64"/>
  <c r="CL731" i="64" a="1"/>
  <c r="CL731" i="64" s="1"/>
  <c r="L736" i="64"/>
  <c r="K736" i="64"/>
  <c r="N736" i="64"/>
  <c r="O736" i="64"/>
  <c r="M24" i="863"/>
  <c r="K24" i="863"/>
  <c r="N24" i="863"/>
  <c r="O24" i="863"/>
  <c r="L24" i="863"/>
  <c r="P24" i="863"/>
  <c r="P40" i="863"/>
  <c r="M40" i="863"/>
  <c r="K40" i="863"/>
  <c r="L40" i="863"/>
  <c r="N40" i="863"/>
  <c r="O40" i="863"/>
  <c r="K23" i="864"/>
  <c r="P23" i="864"/>
  <c r="L23" i="864"/>
  <c r="M23" i="864"/>
  <c r="N23" i="864"/>
  <c r="O23" i="864"/>
  <c r="CK8" i="64"/>
  <c r="K259" i="64"/>
  <c r="CF44" i="861"/>
  <c r="CF85" i="861" s="1"/>
  <c r="CL4" i="64"/>
  <c r="CL68" i="863" a="1"/>
  <c r="CL68" i="863" s="1"/>
  <c r="CL70" i="863" a="1"/>
  <c r="CL70" i="863" s="1"/>
  <c r="CL66" i="863" a="1"/>
  <c r="CL66" i="863" s="1"/>
  <c r="CL4" i="863"/>
  <c r="L39" i="863"/>
  <c r="N57" i="863"/>
  <c r="K57" i="863"/>
  <c r="N21" i="863"/>
  <c r="O38" i="863"/>
  <c r="L42" i="863"/>
  <c r="N38" i="863"/>
  <c r="K39" i="863"/>
  <c r="L38" i="863"/>
  <c r="K42" i="863"/>
  <c r="K21" i="863"/>
  <c r="M41" i="863"/>
  <c r="K38" i="863"/>
  <c r="O39" i="863"/>
  <c r="K41" i="863"/>
  <c r="N42" i="863"/>
  <c r="O57" i="863"/>
  <c r="O41" i="863"/>
  <c r="P41" i="863"/>
  <c r="P39" i="863"/>
  <c r="N39" i="863"/>
  <c r="L41" i="863"/>
  <c r="L21" i="863"/>
  <c r="M39" i="863"/>
  <c r="O21" i="863"/>
  <c r="O42" i="863"/>
  <c r="P38" i="863"/>
  <c r="N41" i="863"/>
  <c r="CK30" i="861"/>
  <c r="CL57" i="863"/>
  <c r="P57" i="863" s="1"/>
  <c r="CL24" i="864"/>
  <c r="CL4" i="864"/>
  <c r="O22" i="864"/>
  <c r="N24" i="864"/>
  <c r="N92" i="861" s="1"/>
  <c r="M21" i="864"/>
  <c r="L20" i="864"/>
  <c r="M20" i="864"/>
  <c r="K24" i="864"/>
  <c r="K92" i="861" s="1"/>
  <c r="L22" i="864"/>
  <c r="P22" i="864"/>
  <c r="N22" i="864"/>
  <c r="P20" i="864"/>
  <c r="L24" i="864"/>
  <c r="L92" i="861" s="1"/>
  <c r="N20" i="864"/>
  <c r="O21" i="864"/>
  <c r="M22" i="864"/>
  <c r="K22" i="864"/>
  <c r="N21" i="864"/>
  <c r="L21" i="864"/>
  <c r="K20" i="864"/>
  <c r="P21" i="864"/>
  <c r="K21" i="864"/>
  <c r="O20" i="864"/>
  <c r="O24" i="864"/>
  <c r="O92" i="861" s="1"/>
  <c r="CL42" i="863"/>
  <c r="CL43" i="863"/>
  <c r="M38" i="863"/>
  <c r="AV281" i="64"/>
  <c r="AV263" i="64"/>
  <c r="AW277" i="64"/>
  <c r="AW278" i="64"/>
  <c r="AW260" i="64"/>
  <c r="AW261" i="64"/>
  <c r="AW279" i="64"/>
  <c r="AW280" i="64"/>
  <c r="AW262" i="64"/>
  <c r="BZ7" i="860"/>
  <c r="BZ3" i="860"/>
  <c r="BZ4" i="860" s="1"/>
  <c r="CA2" i="860"/>
  <c r="BZ1" i="860"/>
  <c r="AU698" i="64"/>
  <c r="AU708" i="64" s="1"/>
  <c r="AT708" i="64"/>
  <c r="AV702" i="64" a="1"/>
  <c r="AV702" i="64" s="1"/>
  <c r="AV697" i="64" a="1"/>
  <c r="AV697" i="64" s="1"/>
  <c r="AT2069" i="64"/>
  <c r="AU437" i="64"/>
  <c r="AV2058" i="64" a="1"/>
  <c r="AV2058" i="64" s="1"/>
  <c r="AV2052" i="64" a="1"/>
  <c r="AV2052" i="64" s="1"/>
  <c r="AV2054" i="64" a="1"/>
  <c r="AV2054" i="64" s="1"/>
  <c r="AV2053" i="64" a="1"/>
  <c r="AV2053" i="64" s="1"/>
  <c r="AV2056" i="64" a="1"/>
  <c r="AV2056" i="64" s="1"/>
  <c r="AV2059" i="64" a="1"/>
  <c r="AV2059" i="64" s="1"/>
  <c r="AV2060" i="64" a="1"/>
  <c r="AV2060" i="64" s="1"/>
  <c r="AV2057" i="64" a="1"/>
  <c r="AV2057" i="64" s="1"/>
  <c r="AV2055" i="64" a="1"/>
  <c r="AV2055" i="64" s="1"/>
  <c r="AU2061" i="64"/>
  <c r="AV413" i="64" a="1"/>
  <c r="AV413" i="64" s="1"/>
  <c r="AV436" i="64" a="1"/>
  <c r="AV436" i="64" s="1"/>
  <c r="AV435" i="64" a="1"/>
  <c r="AV435" i="64" s="1"/>
  <c r="AU414" i="64"/>
  <c r="AV2206" i="64"/>
  <c r="AV2240" i="64"/>
  <c r="DE2443" i="64"/>
  <c r="DK1406" i="64"/>
  <c r="DL1404" i="64"/>
  <c r="AU2165" i="64"/>
  <c r="AU2143" i="64"/>
  <c r="AV2498" i="64" a="1"/>
  <c r="AV2498" i="64" s="1"/>
  <c r="AV2144" i="64" a="1"/>
  <c r="AV2144" i="64" s="1"/>
  <c r="AV2164" i="64" a="1"/>
  <c r="AV2164" i="64" s="1"/>
  <c r="CE1859" i="64"/>
  <c r="CF1857" i="64"/>
  <c r="CF1836" i="64"/>
  <c r="CF1838" i="64" s="1"/>
  <c r="CG1814" i="64"/>
  <c r="CG1816" i="64" s="1"/>
  <c r="AS1760" i="64"/>
  <c r="AR1771" i="64"/>
  <c r="AR1772" i="64" s="1"/>
  <c r="AS1769" i="64"/>
  <c r="AT1758" i="64"/>
  <c r="AT1767" i="64"/>
  <c r="AT1759" i="64"/>
  <c r="AT1768" i="64"/>
  <c r="AV1763" i="64" a="1"/>
  <c r="AV1763" i="64" s="1"/>
  <c r="AV1764" i="64" a="1"/>
  <c r="AV1764" i="64" s="1"/>
  <c r="AV1755" i="64" a="1"/>
  <c r="AV1755" i="64" s="1"/>
  <c r="AV1754" i="64" a="1"/>
  <c r="AV1754" i="64" s="1"/>
  <c r="AU1751" i="64"/>
  <c r="AU1750" i="64"/>
  <c r="AV1745" i="64" a="1"/>
  <c r="AV1745" i="64" s="1"/>
  <c r="AV1746" i="64" a="1"/>
  <c r="AV1746" i="64" s="1"/>
  <c r="AU2186" i="64"/>
  <c r="AV2185" i="64" a="1"/>
  <c r="AV2185" i="64" s="1"/>
  <c r="AV573" i="64" a="1"/>
  <c r="AV573" i="64" s="1"/>
  <c r="AQ621" i="64"/>
  <c r="AW1955" i="64"/>
  <c r="AW1956" i="64" s="1"/>
  <c r="AR620" i="64" a="1"/>
  <c r="AR620" i="64" s="1"/>
  <c r="AU1215" i="64"/>
  <c r="AU1666" i="64"/>
  <c r="AU1506" i="64"/>
  <c r="AU1643" i="64"/>
  <c r="AU998" i="64"/>
  <c r="AU390" i="64"/>
  <c r="AU599" i="64"/>
  <c r="AU575" i="64"/>
  <c r="AT62" i="64"/>
  <c r="AV568" i="64" a="1"/>
  <c r="AV568" i="64" s="1"/>
  <c r="AV75" i="64" a="1"/>
  <c r="AV75" i="64" s="1"/>
  <c r="AV412" i="64" a="1"/>
  <c r="AV412" i="64" s="1"/>
  <c r="AV55" i="64" a="1"/>
  <c r="AV55" i="64" s="1"/>
  <c r="AV59" i="64" a="1"/>
  <c r="AV59" i="64" s="1"/>
  <c r="AV60" i="64" a="1"/>
  <c r="AV60" i="64" s="1"/>
  <c r="AU56" i="64"/>
  <c r="AV53" i="64" a="1"/>
  <c r="AV53" i="64" s="1"/>
  <c r="AV54" i="64" a="1"/>
  <c r="AV54" i="64" s="1"/>
  <c r="AV598" i="64" a="1"/>
  <c r="AV598" i="64" s="1"/>
  <c r="AV2395" i="64" a="1"/>
  <c r="AV2395" i="64" s="1"/>
  <c r="AV2472" i="64" a="1"/>
  <c r="AV2472" i="64" s="1"/>
  <c r="AV2446" i="64" a="1"/>
  <c r="AV2446" i="64" s="1"/>
  <c r="AV2421" i="64" a="1"/>
  <c r="AV2421" i="64" s="1"/>
  <c r="AV1642" i="64" a="1"/>
  <c r="AV1642" i="64" s="1"/>
  <c r="AU93" i="64"/>
  <c r="AV89" i="64" a="1"/>
  <c r="AV89" i="64" s="1"/>
  <c r="AV90" i="64" a="1"/>
  <c r="AV90" i="64" s="1"/>
  <c r="AV91" i="64" a="1"/>
  <c r="AV91" i="64" s="1"/>
  <c r="AV92" i="64" a="1"/>
  <c r="AV92" i="64" s="1"/>
  <c r="AV1587" i="64" a="1"/>
  <c r="AV1587" i="64" s="1"/>
  <c r="AV1588" i="64" s="1"/>
  <c r="AV389" i="64" a="1"/>
  <c r="AV389" i="64" s="1"/>
  <c r="BJ1792" i="64"/>
  <c r="BJ1794" i="64" s="1"/>
  <c r="AV2522" i="64" a="1"/>
  <c r="AV2522" i="64" s="1"/>
  <c r="AV1507" i="64" a="1"/>
  <c r="AV1507" i="64" s="1"/>
  <c r="AV1886" i="64" a="1"/>
  <c r="AV1886" i="64" s="1"/>
  <c r="AV1894" i="64" s="1"/>
  <c r="AV1673" i="64" a="1"/>
  <c r="AV1673" i="64" s="1"/>
  <c r="AV1665" i="64" a="1"/>
  <c r="AV1665" i="64" s="1"/>
  <c r="AV1667" i="64" a="1"/>
  <c r="AV1667" i="64" s="1"/>
  <c r="AV1214" i="64" a="1"/>
  <c r="AV1214" i="64" s="1"/>
  <c r="AV997" i="64" a="1"/>
  <c r="AV997" i="64" s="1"/>
  <c r="AV698" i="64" a="1"/>
  <c r="AV2143" i="64" a="1"/>
  <c r="AV390" i="64" a="1"/>
  <c r="AV2165" i="64" a="1"/>
  <c r="AW2206" i="64" a="1"/>
  <c r="AV575" i="64" a="1"/>
  <c r="AV2186" i="64" a="1"/>
  <c r="CL1136" i="64" a="1"/>
  <c r="AV437" i="64" a="1"/>
  <c r="AV599" i="64" a="1"/>
  <c r="AV1506" i="64" a="1"/>
  <c r="AV998" i="64" a="1"/>
  <c r="CK1023" i="64" a="1"/>
  <c r="AV1666" i="64" a="1"/>
  <c r="AV414" i="64" a="1"/>
  <c r="CJ1024" i="64" a="1"/>
  <c r="CL732" i="64" a="1"/>
  <c r="AV1643" i="64" a="1"/>
  <c r="CL772" i="64" a="1"/>
  <c r="AW2240" i="64" a="1"/>
  <c r="CL1046" i="64"/>
  <c r="AV1751" i="64" a="1"/>
  <c r="CL1021" i="64" a="1"/>
  <c r="AR621" i="64" a="1"/>
  <c r="AV1215" i="64" a="1"/>
  <c r="AV1750" i="64" a="1"/>
  <c r="K511" i="64" l="1"/>
  <c r="L507" i="64" s="1"/>
  <c r="K974" i="64"/>
  <c r="L974" i="64"/>
  <c r="M974" i="64"/>
  <c r="N974" i="64"/>
  <c r="O974" i="64"/>
  <c r="CL973" i="64"/>
  <c r="CL974" i="64" s="1"/>
  <c r="CL976" i="64" s="1"/>
  <c r="AN503" i="64"/>
  <c r="AN511" i="64"/>
  <c r="K507" i="64"/>
  <c r="K496" i="64"/>
  <c r="K503" i="64"/>
  <c r="CL1136" i="64"/>
  <c r="P1136" i="64" s="1"/>
  <c r="K1136" i="64"/>
  <c r="L1136" i="64"/>
  <c r="M1136" i="64"/>
  <c r="N1136" i="64"/>
  <c r="O1136" i="64"/>
  <c r="K145" i="64"/>
  <c r="CL126" i="64"/>
  <c r="P126" i="64" s="1"/>
  <c r="CL141" i="64"/>
  <c r="P141" i="64" s="1"/>
  <c r="O145" i="64"/>
  <c r="CL139" i="64"/>
  <c r="P139" i="64" s="1"/>
  <c r="CL140" i="64"/>
  <c r="P140" i="64" s="1"/>
  <c r="CL138" i="64"/>
  <c r="P138" i="64" s="1"/>
  <c r="M141" i="64"/>
  <c r="N141" i="64"/>
  <c r="O141" i="64"/>
  <c r="M139" i="64"/>
  <c r="N139" i="64"/>
  <c r="O139" i="64"/>
  <c r="M140" i="64"/>
  <c r="N140" i="64"/>
  <c r="O140" i="64"/>
  <c r="CL137" i="64"/>
  <c r="CK127" i="64"/>
  <c r="M138" i="64"/>
  <c r="N138" i="64"/>
  <c r="O138" i="64"/>
  <c r="CL124" i="64"/>
  <c r="P124" i="64" s="1"/>
  <c r="M126" i="64"/>
  <c r="N126" i="64"/>
  <c r="O126" i="64"/>
  <c r="M124" i="64"/>
  <c r="N124" i="64"/>
  <c r="O124" i="64"/>
  <c r="CL125" i="64"/>
  <c r="CL122" i="64"/>
  <c r="CL123" i="64"/>
  <c r="CH144" i="64"/>
  <c r="CH145" i="64" s="1"/>
  <c r="CI142" i="64"/>
  <c r="CL112" i="64"/>
  <c r="K347" i="64"/>
  <c r="L347" i="64"/>
  <c r="M347" i="64"/>
  <c r="N347" i="64"/>
  <c r="O347" i="64"/>
  <c r="P347" i="64"/>
  <c r="M1508" i="64"/>
  <c r="N1836" i="64"/>
  <c r="O2330" i="64"/>
  <c r="N1857" i="64"/>
  <c r="K1814" i="64"/>
  <c r="O1895" i="64"/>
  <c r="M1857" i="64"/>
  <c r="L1792" i="64"/>
  <c r="K1836" i="64"/>
  <c r="M1814" i="64"/>
  <c r="M1792" i="64"/>
  <c r="O1508" i="64"/>
  <c r="L1836" i="64"/>
  <c r="O1836" i="64"/>
  <c r="N1814" i="64"/>
  <c r="L1857" i="64"/>
  <c r="O1857" i="64"/>
  <c r="K2330" i="64"/>
  <c r="L2330" i="64"/>
  <c r="L1895" i="64"/>
  <c r="M1836" i="64"/>
  <c r="P1508" i="64"/>
  <c r="M1895" i="64"/>
  <c r="K1792" i="64"/>
  <c r="M2330" i="64"/>
  <c r="P2330" i="64"/>
  <c r="L1814" i="64"/>
  <c r="K1857" i="64"/>
  <c r="L1508" i="64"/>
  <c r="N1895" i="64"/>
  <c r="P1895" i="64"/>
  <c r="N1508" i="64"/>
  <c r="N2330" i="64"/>
  <c r="K1508" i="64"/>
  <c r="O1814" i="64"/>
  <c r="K1895" i="64"/>
  <c r="K2069" i="64"/>
  <c r="K1957" i="64"/>
  <c r="K1506" i="64"/>
  <c r="K1925" i="64"/>
  <c r="K1889" i="64"/>
  <c r="L1506" i="64"/>
  <c r="L2069" i="64"/>
  <c r="M1046" i="64"/>
  <c r="N1046" i="64"/>
  <c r="O1046" i="64"/>
  <c r="P1046" i="64"/>
  <c r="K843" i="64"/>
  <c r="CK821" i="64"/>
  <c r="CJ842" i="64"/>
  <c r="CJ843" i="64" s="1"/>
  <c r="L843" i="64"/>
  <c r="CK823" i="64"/>
  <c r="CL807" i="64"/>
  <c r="CL837" i="64" s="1"/>
  <c r="CL836" i="64"/>
  <c r="CL835" i="64"/>
  <c r="CK840" i="64"/>
  <c r="CL839" i="64"/>
  <c r="CL838" i="64"/>
  <c r="P808" i="64"/>
  <c r="P806" i="64"/>
  <c r="P805" i="64"/>
  <c r="P809" i="64"/>
  <c r="CL823" i="64"/>
  <c r="M807" i="64"/>
  <c r="CL821" i="64"/>
  <c r="CL820" i="64"/>
  <c r="M805" i="64"/>
  <c r="CL824" i="64"/>
  <c r="M809" i="64"/>
  <c r="P207" i="64"/>
  <c r="CL210" i="64"/>
  <c r="L207" i="64"/>
  <c r="K207" i="64"/>
  <c r="O207" i="64"/>
  <c r="N207" i="64"/>
  <c r="M207" i="64"/>
  <c r="CL1021" i="64"/>
  <c r="CL772" i="64"/>
  <c r="CL774" i="64" s="1"/>
  <c r="CJ1024" i="64"/>
  <c r="CK1023" i="64"/>
  <c r="CK736" i="64"/>
  <c r="CL732" i="64"/>
  <c r="CL740" i="64" s="1"/>
  <c r="M740" i="64"/>
  <c r="N740" i="64"/>
  <c r="O740" i="64"/>
  <c r="M732" i="64"/>
  <c r="N732" i="64"/>
  <c r="O732" i="64"/>
  <c r="M736" i="64"/>
  <c r="M24" i="864"/>
  <c r="M92" i="861" s="1"/>
  <c r="CL92" i="861"/>
  <c r="CG44" i="861"/>
  <c r="CG85" i="861" s="1"/>
  <c r="P24" i="864"/>
  <c r="P92" i="861" s="1"/>
  <c r="L57" i="863"/>
  <c r="M57" i="863"/>
  <c r="CL21" i="863"/>
  <c r="M42" i="863"/>
  <c r="P42" i="863"/>
  <c r="AW281" i="64"/>
  <c r="AX278" i="64"/>
  <c r="AX277" i="64"/>
  <c r="AX260" i="64"/>
  <c r="AX261" i="64"/>
  <c r="AX279" i="64"/>
  <c r="AX280" i="64"/>
  <c r="AX262" i="64"/>
  <c r="AW263" i="64"/>
  <c r="CA3" i="860"/>
  <c r="CA4" i="860" s="1"/>
  <c r="CB2" i="860"/>
  <c r="CA1" i="860"/>
  <c r="CA7" i="860"/>
  <c r="AV698" i="64"/>
  <c r="AW702" i="64" a="1"/>
  <c r="AW702" i="64" s="1"/>
  <c r="AW697" i="64" a="1"/>
  <c r="AW697" i="64" s="1"/>
  <c r="AU2069" i="64"/>
  <c r="AV437" i="64"/>
  <c r="AV2061" i="64"/>
  <c r="AW2053" i="64" a="1"/>
  <c r="AW2053" i="64" s="1"/>
  <c r="AW2054" i="64" a="1"/>
  <c r="AW2054" i="64" s="1"/>
  <c r="AW2055" i="64" a="1"/>
  <c r="AW2055" i="64" s="1"/>
  <c r="AW2056" i="64" a="1"/>
  <c r="AW2056" i="64" s="1"/>
  <c r="AW2057" i="64" a="1"/>
  <c r="AW2057" i="64" s="1"/>
  <c r="AW2052" i="64" a="1"/>
  <c r="AW2052" i="64" s="1"/>
  <c r="AW2058" i="64" a="1"/>
  <c r="AW2058" i="64" s="1"/>
  <c r="AW2059" i="64" a="1"/>
  <c r="AW2059" i="64" s="1"/>
  <c r="AW2060" i="64" a="1"/>
  <c r="AW2060" i="64" s="1"/>
  <c r="AW413" i="64" a="1"/>
  <c r="AW413" i="64" s="1"/>
  <c r="AW436" i="64" a="1"/>
  <c r="AW436" i="64" s="1"/>
  <c r="AW435" i="64" a="1"/>
  <c r="AW435" i="64" s="1"/>
  <c r="AV414" i="64"/>
  <c r="AW2240" i="64"/>
  <c r="AW2206" i="64"/>
  <c r="DG2495" i="64"/>
  <c r="DG2392" i="64"/>
  <c r="DG2469" i="64"/>
  <c r="DL1406" i="64"/>
  <c r="AV2165" i="64"/>
  <c r="AV2143" i="64"/>
  <c r="AW2498" i="64" a="1"/>
  <c r="AW2498" i="64" s="1"/>
  <c r="AW2144" i="64" a="1"/>
  <c r="AW2144" i="64" s="1"/>
  <c r="AW2164" i="64" a="1"/>
  <c r="AW2164" i="64" s="1"/>
  <c r="CF1859" i="64"/>
  <c r="CG1857" i="64"/>
  <c r="CG1836" i="64"/>
  <c r="CG1838" i="64" s="1"/>
  <c r="CH1814" i="64"/>
  <c r="CH1816" i="64" s="1"/>
  <c r="AS1771" i="64"/>
  <c r="AS1772" i="64" s="1"/>
  <c r="AT1760" i="64"/>
  <c r="AU1758" i="64"/>
  <c r="AU1767" i="64"/>
  <c r="AU1759" i="64"/>
  <c r="AU1768" i="64"/>
  <c r="AW1764" i="64" a="1"/>
  <c r="AW1764" i="64" s="1"/>
  <c r="AW1763" i="64" a="1"/>
  <c r="AW1763" i="64" s="1"/>
  <c r="AW1755" i="64" a="1"/>
  <c r="AW1755" i="64" s="1"/>
  <c r="AW1754" i="64" a="1"/>
  <c r="AW1754" i="64" s="1"/>
  <c r="AV1751" i="64"/>
  <c r="AV1750" i="64"/>
  <c r="AW1745" i="64" a="1"/>
  <c r="AW1745" i="64" s="1"/>
  <c r="AW1746" i="64" a="1"/>
  <c r="AW1746" i="64" s="1"/>
  <c r="AV2186" i="64"/>
  <c r="AW2185" i="64" a="1"/>
  <c r="AW2185" i="64" s="1"/>
  <c r="AW573" i="64" a="1"/>
  <c r="AW573" i="64" s="1"/>
  <c r="AR621" i="64"/>
  <c r="AS620" i="64" a="1"/>
  <c r="AS620" i="64" s="1"/>
  <c r="AX1955" i="64"/>
  <c r="AX1956" i="64" s="1"/>
  <c r="AE1889" i="64"/>
  <c r="AF1885" i="64" s="1"/>
  <c r="AF1891" i="64" s="1"/>
  <c r="AV1215" i="64"/>
  <c r="AV1506" i="64"/>
  <c r="AV1666" i="64"/>
  <c r="AV1643" i="64"/>
  <c r="AV998" i="64"/>
  <c r="AV575" i="64"/>
  <c r="AV390" i="64"/>
  <c r="AV599" i="64"/>
  <c r="AU62" i="64"/>
  <c r="AW568" i="64" a="1"/>
  <c r="AW568" i="64" s="1"/>
  <c r="AW75" i="64" a="1"/>
  <c r="AW75" i="64" s="1"/>
  <c r="AW412" i="64" a="1"/>
  <c r="AW412" i="64" s="1"/>
  <c r="AW55" i="64" a="1"/>
  <c r="AW55" i="64" s="1"/>
  <c r="AW59" i="64" a="1"/>
  <c r="AW59" i="64" s="1"/>
  <c r="AW60" i="64" a="1"/>
  <c r="AW60" i="64" s="1"/>
  <c r="AV56" i="64"/>
  <c r="AW53" i="64" a="1"/>
  <c r="AW53" i="64" s="1"/>
  <c r="AW54" i="64" a="1"/>
  <c r="AW54" i="64" s="1"/>
  <c r="AW598" i="64" a="1"/>
  <c r="AW598" i="64" s="1"/>
  <c r="AW2395" i="64" a="1"/>
  <c r="AW2395" i="64" s="1"/>
  <c r="AW2472" i="64" a="1"/>
  <c r="AW2472" i="64" s="1"/>
  <c r="AW2446" i="64" a="1"/>
  <c r="AW2446" i="64" s="1"/>
  <c r="AW2421" i="64" a="1"/>
  <c r="AW2421" i="64" s="1"/>
  <c r="AW1642" i="64" a="1"/>
  <c r="AW1642" i="64" s="1"/>
  <c r="AW90" i="64" a="1"/>
  <c r="AW90" i="64" s="1"/>
  <c r="AW91" i="64" a="1"/>
  <c r="AW91" i="64" s="1"/>
  <c r="AW92" i="64" a="1"/>
  <c r="AW92" i="64" s="1"/>
  <c r="AW89" i="64" a="1"/>
  <c r="AW89" i="64" s="1"/>
  <c r="AV93" i="64"/>
  <c r="AW1587" i="64" a="1"/>
  <c r="AW1587" i="64" s="1"/>
  <c r="AW1588" i="64" s="1"/>
  <c r="AW389" i="64" a="1"/>
  <c r="AW389" i="64" s="1"/>
  <c r="BK1792" i="64"/>
  <c r="BK1794" i="64" s="1"/>
  <c r="AW2522" i="64" a="1"/>
  <c r="AW2522" i="64" s="1"/>
  <c r="AW1507" i="64" a="1"/>
  <c r="AW1507" i="64" s="1"/>
  <c r="AW1886" i="64" a="1"/>
  <c r="AW1886" i="64" s="1"/>
  <c r="AW1894" i="64" s="1"/>
  <c r="AW1673" i="64" a="1"/>
  <c r="AW1673" i="64" s="1"/>
  <c r="AW1665" i="64" a="1"/>
  <c r="AW1665" i="64" s="1"/>
  <c r="AW1667" i="64" a="1"/>
  <c r="AW1667" i="64" s="1"/>
  <c r="AW1214" i="64" a="1"/>
  <c r="AW1214" i="64" s="1"/>
  <c r="AW997" i="64" a="1"/>
  <c r="AW997" i="64" s="1"/>
  <c r="AW1643" i="64" a="1"/>
  <c r="AW698" i="64" a="1"/>
  <c r="AW1666" i="64" a="1"/>
  <c r="CK1024" i="64" a="1"/>
  <c r="AX2240" i="64" a="1"/>
  <c r="AW2143" i="64" a="1"/>
  <c r="AX2206" i="64" a="1"/>
  <c r="CL1023" i="64" a="1"/>
  <c r="AW437" i="64" a="1"/>
  <c r="AW2186" i="64" a="1"/>
  <c r="AW2165" i="64" a="1"/>
  <c r="AW1750" i="64" a="1"/>
  <c r="AW599" i="64" a="1"/>
  <c r="AW575" i="64" a="1"/>
  <c r="AW414" i="64" a="1"/>
  <c r="AW998" i="64" a="1"/>
  <c r="AW1751" i="64" a="1"/>
  <c r="AW1215" i="64" a="1"/>
  <c r="AW390" i="64" a="1"/>
  <c r="AS621" i="64" a="1"/>
  <c r="AW1506" i="64" a="1"/>
  <c r="P974" i="64" l="1"/>
  <c r="N976" i="64"/>
  <c r="P976" i="64"/>
  <c r="K504" i="64"/>
  <c r="AN512" i="64"/>
  <c r="AN516" i="64"/>
  <c r="AO507" i="64"/>
  <c r="AO496" i="64"/>
  <c r="AO499" i="64" s="1"/>
  <c r="AN504" i="64"/>
  <c r="L496" i="64"/>
  <c r="CL1138" i="64"/>
  <c r="P1138" i="64" s="1"/>
  <c r="M137" i="64"/>
  <c r="N137" i="64"/>
  <c r="O137" i="64"/>
  <c r="P137" i="64"/>
  <c r="M123" i="64"/>
  <c r="N123" i="64"/>
  <c r="O123" i="64"/>
  <c r="P123" i="64"/>
  <c r="CL127" i="64"/>
  <c r="P122" i="64"/>
  <c r="M125" i="64"/>
  <c r="N125" i="64"/>
  <c r="O125" i="64"/>
  <c r="P125" i="64"/>
  <c r="M112" i="64"/>
  <c r="N112" i="64"/>
  <c r="O112" i="64"/>
  <c r="P112" i="64"/>
  <c r="CI144" i="64"/>
  <c r="CI145" i="64" s="1"/>
  <c r="CJ142" i="64"/>
  <c r="M1021" i="64"/>
  <c r="N1021" i="64"/>
  <c r="O1021" i="64"/>
  <c r="P1021" i="64"/>
  <c r="AF1895" i="64" a="1"/>
  <c r="AF1895" i="64" s="1"/>
  <c r="AF1888" i="64" s="1"/>
  <c r="CK825" i="64"/>
  <c r="CK842" i="64" s="1"/>
  <c r="CK843" i="64" s="1"/>
  <c r="CL822" i="64"/>
  <c r="CL825" i="64" s="1"/>
  <c r="P807" i="64"/>
  <c r="CL840" i="64"/>
  <c r="M839" i="64"/>
  <c r="N839" i="64"/>
  <c r="O839" i="64"/>
  <c r="P839" i="64"/>
  <c r="M835" i="64"/>
  <c r="N835" i="64"/>
  <c r="O835" i="64"/>
  <c r="P835" i="64"/>
  <c r="M836" i="64"/>
  <c r="N836" i="64"/>
  <c r="O836" i="64"/>
  <c r="P836" i="64"/>
  <c r="M837" i="64"/>
  <c r="N837" i="64"/>
  <c r="O837" i="64"/>
  <c r="P837" i="64"/>
  <c r="M838" i="64"/>
  <c r="N838" i="64"/>
  <c r="O838" i="64"/>
  <c r="P838" i="64"/>
  <c r="M823" i="64"/>
  <c r="P823" i="64"/>
  <c r="M824" i="64"/>
  <c r="P824" i="64"/>
  <c r="M820" i="64"/>
  <c r="P820" i="64"/>
  <c r="M821" i="64"/>
  <c r="N821" i="64"/>
  <c r="P821" i="64"/>
  <c r="L822" i="64"/>
  <c r="M822" i="64"/>
  <c r="M810" i="64"/>
  <c r="N810" i="64"/>
  <c r="O810" i="64"/>
  <c r="P810" i="64"/>
  <c r="P210" i="64"/>
  <c r="CL212" i="64"/>
  <c r="CM212" i="64"/>
  <c r="CK1024" i="64"/>
  <c r="CL1023" i="64"/>
  <c r="M774" i="64"/>
  <c r="N774" i="64"/>
  <c r="P774" i="64"/>
  <c r="CL736" i="64"/>
  <c r="P736" i="64" s="1"/>
  <c r="P732" i="64"/>
  <c r="CH44" i="861"/>
  <c r="CH85" i="861" s="1"/>
  <c r="CL30" i="861"/>
  <c r="M21" i="863"/>
  <c r="P21" i="863"/>
  <c r="AX281" i="64"/>
  <c r="AY277" i="64"/>
  <c r="AY278" i="64"/>
  <c r="AY260" i="64"/>
  <c r="AY261" i="64"/>
  <c r="AY279" i="64"/>
  <c r="AY280" i="64"/>
  <c r="AY262" i="64"/>
  <c r="AX263" i="64"/>
  <c r="CB3" i="860"/>
  <c r="CB4" i="860" s="1"/>
  <c r="CC2" i="860"/>
  <c r="CB1" i="860"/>
  <c r="CB7" i="860"/>
  <c r="AW698" i="64"/>
  <c r="AW708" i="64" s="1"/>
  <c r="AV708" i="64"/>
  <c r="AX702" i="64" a="1"/>
  <c r="AX702" i="64" s="1"/>
  <c r="AX697" i="64" a="1"/>
  <c r="AX697" i="64" s="1"/>
  <c r="AV2069" i="64"/>
  <c r="AW437" i="64"/>
  <c r="AW2061" i="64"/>
  <c r="AX2052" i="64" a="1"/>
  <c r="AX2052" i="64" s="1"/>
  <c r="AX2053" i="64" a="1"/>
  <c r="AX2053" i="64" s="1"/>
  <c r="AX2054" i="64" a="1"/>
  <c r="AX2054" i="64" s="1"/>
  <c r="AX2055" i="64" a="1"/>
  <c r="AX2055" i="64" s="1"/>
  <c r="AX2056" i="64" a="1"/>
  <c r="AX2056" i="64" s="1"/>
  <c r="AX2058" i="64" a="1"/>
  <c r="AX2058" i="64" s="1"/>
  <c r="AX2057" i="64" a="1"/>
  <c r="AX2057" i="64" s="1"/>
  <c r="AX2059" i="64" a="1"/>
  <c r="AX2059" i="64" s="1"/>
  <c r="AX2060" i="64" a="1"/>
  <c r="AX2060" i="64" s="1"/>
  <c r="AX435" i="64" a="1"/>
  <c r="AX435" i="64" s="1"/>
  <c r="AX413" i="64" a="1"/>
  <c r="AX413" i="64" s="1"/>
  <c r="AX436" i="64" a="1"/>
  <c r="AX436" i="64" s="1"/>
  <c r="AW414" i="64"/>
  <c r="AX2206" i="64"/>
  <c r="AX2240" i="64"/>
  <c r="DF2443" i="64"/>
  <c r="AW2165" i="64"/>
  <c r="AW2143" i="64"/>
  <c r="AX2498" i="64" a="1"/>
  <c r="AX2498" i="64" s="1"/>
  <c r="AX2144" i="64" a="1"/>
  <c r="AX2144" i="64" s="1"/>
  <c r="AX2164" i="64" a="1"/>
  <c r="AX2164" i="64" s="1"/>
  <c r="CG1859" i="64"/>
  <c r="CH1857" i="64"/>
  <c r="CH1836" i="64"/>
  <c r="CH1838" i="64" s="1"/>
  <c r="CI1814" i="64"/>
  <c r="CI1816" i="64" s="1"/>
  <c r="AT1769" i="64"/>
  <c r="AU1760" i="64"/>
  <c r="AV1758" i="64"/>
  <c r="AV1767" i="64"/>
  <c r="AV1759" i="64"/>
  <c r="AV1768" i="64"/>
  <c r="AX1764" i="64" a="1"/>
  <c r="AX1764" i="64" s="1"/>
  <c r="AX1763" i="64" a="1"/>
  <c r="AX1763" i="64" s="1"/>
  <c r="AX1754" i="64" a="1"/>
  <c r="AX1754" i="64" s="1"/>
  <c r="AX1755" i="64" a="1"/>
  <c r="AX1755" i="64" s="1"/>
  <c r="AW1751" i="64"/>
  <c r="AW1750" i="64"/>
  <c r="AX1745" i="64" a="1"/>
  <c r="AX1745" i="64" s="1"/>
  <c r="AX1746" i="64" a="1"/>
  <c r="AX1746" i="64" s="1"/>
  <c r="AW2186" i="64"/>
  <c r="AX2185" i="64" a="1"/>
  <c r="AX2185" i="64" s="1"/>
  <c r="AX573" i="64" a="1"/>
  <c r="AX573" i="64" s="1"/>
  <c r="AS621" i="64"/>
  <c r="AY1955" i="64"/>
  <c r="AY1956" i="64" s="1"/>
  <c r="AT620" i="64" a="1"/>
  <c r="AT620" i="64" s="1"/>
  <c r="AW1506" i="64"/>
  <c r="AW1215" i="64"/>
  <c r="AW1666" i="64"/>
  <c r="AW1643" i="64"/>
  <c r="AW998" i="64"/>
  <c r="AW390" i="64"/>
  <c r="AW599" i="64"/>
  <c r="AW575" i="64"/>
  <c r="AV62" i="64"/>
  <c r="AX568" i="64" a="1"/>
  <c r="AX568" i="64" s="1"/>
  <c r="AX75" i="64" a="1"/>
  <c r="AX75" i="64" s="1"/>
  <c r="AX412" i="64" a="1"/>
  <c r="AX412" i="64" s="1"/>
  <c r="AX55" i="64" a="1"/>
  <c r="AX55" i="64" s="1"/>
  <c r="AX59" i="64" a="1"/>
  <c r="AX59" i="64" s="1"/>
  <c r="AX60" i="64" a="1"/>
  <c r="AX60" i="64" s="1"/>
  <c r="AW56" i="64"/>
  <c r="AX53" i="64" a="1"/>
  <c r="AX53" i="64" s="1"/>
  <c r="AX54" i="64" a="1"/>
  <c r="AX54" i="64" s="1"/>
  <c r="AX598" i="64" a="1"/>
  <c r="AX598" i="64" s="1"/>
  <c r="AX2395" i="64" a="1"/>
  <c r="AX2395" i="64" s="1"/>
  <c r="AX2421" i="64" a="1"/>
  <c r="AX2421" i="64" s="1"/>
  <c r="AX2446" i="64" a="1"/>
  <c r="AX2446" i="64" s="1"/>
  <c r="AX2472" i="64" a="1"/>
  <c r="AX2472" i="64" s="1"/>
  <c r="AX1642" i="64" a="1"/>
  <c r="AX1642" i="64" s="1"/>
  <c r="AW93" i="64"/>
  <c r="AX90" i="64" a="1"/>
  <c r="AX90" i="64" s="1"/>
  <c r="AX91" i="64" a="1"/>
  <c r="AX91" i="64" s="1"/>
  <c r="AX92" i="64" a="1"/>
  <c r="AX92" i="64" s="1"/>
  <c r="AX89" i="64" a="1"/>
  <c r="AX89" i="64" s="1"/>
  <c r="AX1587" i="64" a="1"/>
  <c r="AX1587" i="64" s="1"/>
  <c r="AX1588" i="64" s="1"/>
  <c r="AX389" i="64" a="1"/>
  <c r="AX389" i="64" s="1"/>
  <c r="BL1792" i="64"/>
  <c r="BL1794" i="64" s="1"/>
  <c r="AX2522" i="64" a="1"/>
  <c r="AX2522" i="64" s="1"/>
  <c r="AX1507" i="64" a="1"/>
  <c r="AX1507" i="64" s="1"/>
  <c r="AX1886" i="64" a="1"/>
  <c r="AX1886" i="64" s="1"/>
  <c r="AX1894" i="64" s="1"/>
  <c r="AX1665" i="64" a="1"/>
  <c r="AX1665" i="64" s="1"/>
  <c r="AX1673" i="64" a="1"/>
  <c r="AX1673" i="64" s="1"/>
  <c r="AX1667" i="64" a="1"/>
  <c r="AX1667" i="64" s="1"/>
  <c r="AX1214" i="64" a="1"/>
  <c r="AX1214" i="64" s="1"/>
  <c r="AX997" i="64" a="1"/>
  <c r="AX997" i="64" s="1"/>
  <c r="AX599" i="64" a="1"/>
  <c r="AX414" i="64" a="1"/>
  <c r="CL1024" i="64" a="1"/>
  <c r="AX437" i="64" a="1"/>
  <c r="AX2186" i="64" a="1"/>
  <c r="AX1506" i="64" a="1"/>
  <c r="AY2240" i="64" a="1"/>
  <c r="AY2206" i="64" a="1"/>
  <c r="AX698" i="64" a="1"/>
  <c r="AX2165" i="64" a="1"/>
  <c r="AX1751" i="64" a="1"/>
  <c r="AX2143" i="64" a="1"/>
  <c r="AX575" i="64" a="1"/>
  <c r="AT621" i="64" a="1"/>
  <c r="AX1666" i="64" a="1"/>
  <c r="AX390" i="64" a="1"/>
  <c r="AX1643" i="64" a="1"/>
  <c r="AX1750" i="64" a="1"/>
  <c r="AX998" i="64" a="1"/>
  <c r="AX1215" i="64" a="1"/>
  <c r="AO508" i="64" l="1"/>
  <c r="AO510" i="64" s="1"/>
  <c r="AO500" i="64" s="1"/>
  <c r="AO502" i="64" s="1"/>
  <c r="L127" i="64"/>
  <c r="L145" i="64" s="1"/>
  <c r="M127" i="64"/>
  <c r="N127" i="64"/>
  <c r="N145" i="64" s="1"/>
  <c r="P127" i="64"/>
  <c r="CK142" i="64"/>
  <c r="CJ144" i="64"/>
  <c r="CJ145" i="64" s="1"/>
  <c r="AT1771" i="64"/>
  <c r="AT1772" i="64" s="1"/>
  <c r="M1023" i="64"/>
  <c r="N1023" i="64"/>
  <c r="O1023" i="64"/>
  <c r="P1023" i="64"/>
  <c r="P822" i="64"/>
  <c r="CL842" i="64"/>
  <c r="CL843" i="64" s="1"/>
  <c r="M842" i="64"/>
  <c r="N842" i="64"/>
  <c r="N843" i="64" s="1"/>
  <c r="O842" i="64"/>
  <c r="O843" i="64" s="1"/>
  <c r="M840" i="64"/>
  <c r="N840" i="64"/>
  <c r="O840" i="64"/>
  <c r="P840" i="64"/>
  <c r="M825" i="64"/>
  <c r="P825" i="64"/>
  <c r="M212" i="64"/>
  <c r="N212" i="64"/>
  <c r="O212" i="64"/>
  <c r="P212" i="64"/>
  <c r="CL1024" i="64"/>
  <c r="P740" i="64"/>
  <c r="CI44" i="861"/>
  <c r="CI85" i="861" s="1"/>
  <c r="M30" i="861"/>
  <c r="P30" i="861"/>
  <c r="AY263" i="64"/>
  <c r="AY281" i="64"/>
  <c r="AZ277" i="64"/>
  <c r="AZ260" i="64"/>
  <c r="AZ278" i="64"/>
  <c r="AZ261" i="64"/>
  <c r="AZ279" i="64"/>
  <c r="AZ262" i="64"/>
  <c r="AZ280" i="64"/>
  <c r="CC1" i="860"/>
  <c r="CC7" i="860"/>
  <c r="CC3" i="860"/>
  <c r="CC4" i="860" s="1"/>
  <c r="CD2" i="860"/>
  <c r="AX698" i="64"/>
  <c r="AY702" i="64" a="1"/>
  <c r="AY702" i="64" s="1"/>
  <c r="AY697" i="64" a="1"/>
  <c r="AY697" i="64" s="1"/>
  <c r="AX437" i="64"/>
  <c r="AW2069" i="64"/>
  <c r="AX2061" i="64"/>
  <c r="AY2052" i="64" a="1"/>
  <c r="AY2052" i="64" s="1"/>
  <c r="AY2053" i="64" a="1"/>
  <c r="AY2053" i="64" s="1"/>
  <c r="AY2054" i="64" a="1"/>
  <c r="AY2054" i="64" s="1"/>
  <c r="AY2055" i="64" a="1"/>
  <c r="AY2055" i="64" s="1"/>
  <c r="AY2056" i="64" a="1"/>
  <c r="AY2056" i="64" s="1"/>
  <c r="AY2057" i="64" a="1"/>
  <c r="AY2057" i="64" s="1"/>
  <c r="AY2059" i="64" a="1"/>
  <c r="AY2059" i="64" s="1"/>
  <c r="AY2060" i="64" a="1"/>
  <c r="AY2060" i="64" s="1"/>
  <c r="AY2058" i="64" a="1"/>
  <c r="AY2058" i="64" s="1"/>
  <c r="AY435" i="64" a="1"/>
  <c r="AY435" i="64" s="1"/>
  <c r="AY413" i="64" a="1"/>
  <c r="AY413" i="64" s="1"/>
  <c r="AY436" i="64" a="1"/>
  <c r="AY436" i="64" s="1"/>
  <c r="AX414" i="64"/>
  <c r="AY2240" i="64"/>
  <c r="AY2206" i="64"/>
  <c r="DH2495" i="64"/>
  <c r="DH2392" i="64"/>
  <c r="DH2469" i="64"/>
  <c r="AX2165" i="64"/>
  <c r="AX2143" i="64"/>
  <c r="AY2498" i="64" a="1"/>
  <c r="AY2498" i="64" s="1"/>
  <c r="AY2144" i="64" a="1"/>
  <c r="AY2144" i="64" s="1"/>
  <c r="AY2164" i="64" a="1"/>
  <c r="AY2164" i="64" s="1"/>
  <c r="CI1857" i="64"/>
  <c r="CH1859" i="64"/>
  <c r="CI1836" i="64"/>
  <c r="CI1838" i="64" s="1"/>
  <c r="CJ1814" i="64"/>
  <c r="CJ1816" i="64" s="1"/>
  <c r="AU1769" i="64"/>
  <c r="AU1771" i="64" s="1"/>
  <c r="AU1772" i="64" s="1"/>
  <c r="AV1760" i="64"/>
  <c r="AW1758" i="64"/>
  <c r="AW1767" i="64"/>
  <c r="AW1759" i="64"/>
  <c r="AW1768" i="64"/>
  <c r="AY1764" i="64" a="1"/>
  <c r="AY1764" i="64" s="1"/>
  <c r="AY1763" i="64" a="1"/>
  <c r="AY1763" i="64" s="1"/>
  <c r="AY1755" i="64" a="1"/>
  <c r="AY1755" i="64" s="1"/>
  <c r="AY1754" i="64" a="1"/>
  <c r="AY1754" i="64" s="1"/>
  <c r="AX1751" i="64"/>
  <c r="AX1750" i="64"/>
  <c r="AY1745" i="64" a="1"/>
  <c r="AY1745" i="64" s="1"/>
  <c r="AY1746" i="64" a="1"/>
  <c r="AY1746" i="64" s="1"/>
  <c r="AX2186" i="64"/>
  <c r="AY2185" i="64" a="1"/>
  <c r="AY2185" i="64" s="1"/>
  <c r="AY573" i="64" a="1"/>
  <c r="AY573" i="64" s="1"/>
  <c r="AT621" i="64"/>
  <c r="AU620" i="64" a="1"/>
  <c r="AU620" i="64" s="1"/>
  <c r="AZ1955" i="64"/>
  <c r="AZ1956" i="64" s="1"/>
  <c r="AF1889" i="64"/>
  <c r="AG1885" i="64" s="1"/>
  <c r="AG1891" i="64" s="1"/>
  <c r="AX1506" i="64"/>
  <c r="AX1215" i="64"/>
  <c r="AX1666" i="64"/>
  <c r="AX1643" i="64"/>
  <c r="AX998" i="64"/>
  <c r="AX390" i="64"/>
  <c r="AX599" i="64"/>
  <c r="AX575" i="64"/>
  <c r="AW62" i="64"/>
  <c r="AY568" i="64" a="1"/>
  <c r="AY568" i="64" s="1"/>
  <c r="AY75" i="64" a="1"/>
  <c r="AY75" i="64" s="1"/>
  <c r="AY412" i="64" a="1"/>
  <c r="AY412" i="64" s="1"/>
  <c r="AY55" i="64" a="1"/>
  <c r="AY55" i="64" s="1"/>
  <c r="AY59" i="64" a="1"/>
  <c r="AY59" i="64" s="1"/>
  <c r="AY60" i="64" a="1"/>
  <c r="AY60" i="64" s="1"/>
  <c r="AX56" i="64"/>
  <c r="AY54" i="64" a="1"/>
  <c r="AY54" i="64" s="1"/>
  <c r="AY53" i="64" a="1"/>
  <c r="AY53" i="64" s="1"/>
  <c r="AY598" i="64" a="1"/>
  <c r="AY598" i="64" s="1"/>
  <c r="AY2395" i="64" a="1"/>
  <c r="AY2395" i="64" s="1"/>
  <c r="AY2421" i="64" a="1"/>
  <c r="AY2421" i="64" s="1"/>
  <c r="AY2472" i="64" a="1"/>
  <c r="AY2472" i="64" s="1"/>
  <c r="AY2446" i="64" a="1"/>
  <c r="AY2446" i="64" s="1"/>
  <c r="AY1642" i="64" a="1"/>
  <c r="AY1642" i="64" s="1"/>
  <c r="AX93" i="64"/>
  <c r="AY90" i="64" a="1"/>
  <c r="AY90" i="64" s="1"/>
  <c r="AY91" i="64" a="1"/>
  <c r="AY91" i="64" s="1"/>
  <c r="AY92" i="64" a="1"/>
  <c r="AY92" i="64" s="1"/>
  <c r="AY89" i="64" a="1"/>
  <c r="AY89" i="64" s="1"/>
  <c r="AY1587" i="64" a="1"/>
  <c r="AY1587" i="64" s="1"/>
  <c r="AY1588" i="64" s="1"/>
  <c r="AY389" i="64" a="1"/>
  <c r="AY389" i="64" s="1"/>
  <c r="BM1792" i="64"/>
  <c r="BM1794" i="64" s="1"/>
  <c r="AY2522" i="64" a="1"/>
  <c r="AY2522" i="64" s="1"/>
  <c r="AY1507" i="64" a="1"/>
  <c r="AY1507" i="64" s="1"/>
  <c r="AY1886" i="64" a="1"/>
  <c r="AY1886" i="64" s="1"/>
  <c r="AY1894" i="64" s="1"/>
  <c r="AY1667" i="64" a="1"/>
  <c r="AY1667" i="64" s="1"/>
  <c r="AY1665" i="64" a="1"/>
  <c r="AY1665" i="64" s="1"/>
  <c r="AY1673" i="64" a="1"/>
  <c r="AY1673" i="64" s="1"/>
  <c r="AY1214" i="64" a="1"/>
  <c r="AY1214" i="64" s="1"/>
  <c r="AY997" i="64" a="1"/>
  <c r="AY997" i="64" s="1"/>
  <c r="AY437" i="64" a="1"/>
  <c r="AY599" i="64" a="1"/>
  <c r="AU621" i="64" a="1"/>
  <c r="AY2143" i="64" a="1"/>
  <c r="AY575" i="64" a="1"/>
  <c r="AZ2240" i="64" a="1"/>
  <c r="AZ2206" i="64" a="1"/>
  <c r="AY2165" i="64" a="1"/>
  <c r="AY1666" i="64" a="1"/>
  <c r="AY1751" i="64" a="1"/>
  <c r="AY390" i="64" a="1"/>
  <c r="AY414" i="64" a="1"/>
  <c r="AY698" i="64" a="1"/>
  <c r="AY1506" i="64" a="1"/>
  <c r="AY2186" i="64" a="1"/>
  <c r="AY1750" i="64" a="1"/>
  <c r="AY998" i="64" a="1"/>
  <c r="AY1215" i="64" a="1"/>
  <c r="AY1643" i="64" a="1"/>
  <c r="AO511" i="64" l="1"/>
  <c r="AO516" i="64" s="1"/>
  <c r="AO503" i="64"/>
  <c r="CK144" i="64"/>
  <c r="CK145" i="64" s="1"/>
  <c r="CL142" i="64"/>
  <c r="M1024" i="64"/>
  <c r="N1024" i="64"/>
  <c r="O1024" i="64"/>
  <c r="P1024" i="64"/>
  <c r="AG1895" i="64" a="1"/>
  <c r="AG1895" i="64" s="1"/>
  <c r="AG1888" i="64" s="1"/>
  <c r="P842" i="64"/>
  <c r="P843" i="64" s="1"/>
  <c r="M843" i="64"/>
  <c r="CP89" i="861"/>
  <c r="CO60" i="861"/>
  <c r="CJ44" i="861"/>
  <c r="CJ85" i="861" s="1"/>
  <c r="CO84" i="861"/>
  <c r="CP17" i="861"/>
  <c r="CP26" i="861" s="1"/>
  <c r="CP27" i="861" s="1"/>
  <c r="AZ281" i="64"/>
  <c r="BA277" i="64"/>
  <c r="BA278" i="64"/>
  <c r="BA260" i="64"/>
  <c r="BA261" i="64"/>
  <c r="BA279" i="64"/>
  <c r="BA280" i="64"/>
  <c r="BA262" i="64"/>
  <c r="AZ263" i="64"/>
  <c r="CD1" i="860"/>
  <c r="CD7" i="860"/>
  <c r="CD3" i="860"/>
  <c r="CD4" i="860" s="1"/>
  <c r="CE2" i="860"/>
  <c r="AY698" i="64"/>
  <c r="AY708" i="64" s="1"/>
  <c r="AX708" i="64"/>
  <c r="AZ702" i="64" a="1"/>
  <c r="AZ702" i="64" s="1"/>
  <c r="AZ697" i="64" a="1"/>
  <c r="AZ697" i="64" s="1"/>
  <c r="AX2069" i="64"/>
  <c r="AY437" i="64"/>
  <c r="AY2061" i="64"/>
  <c r="AZ2052" i="64" a="1"/>
  <c r="AZ2052" i="64" s="1"/>
  <c r="AZ2053" i="64" a="1"/>
  <c r="AZ2053" i="64" s="1"/>
  <c r="AZ2058" i="64" a="1"/>
  <c r="AZ2058" i="64" s="1"/>
  <c r="AZ2055" i="64" a="1"/>
  <c r="AZ2055" i="64" s="1"/>
  <c r="AZ2057" i="64" a="1"/>
  <c r="AZ2057" i="64" s="1"/>
  <c r="AZ2059" i="64" a="1"/>
  <c r="AZ2059" i="64" s="1"/>
  <c r="AZ2060" i="64" a="1"/>
  <c r="AZ2060" i="64" s="1"/>
  <c r="AZ2054" i="64" a="1"/>
  <c r="AZ2054" i="64" s="1"/>
  <c r="AZ2056" i="64" a="1"/>
  <c r="AZ2056" i="64" s="1"/>
  <c r="AZ435" i="64" a="1"/>
  <c r="AZ435" i="64" s="1"/>
  <c r="AZ413" i="64" a="1"/>
  <c r="AZ413" i="64" s="1"/>
  <c r="AZ436" i="64" a="1"/>
  <c r="AZ436" i="64" s="1"/>
  <c r="AY414" i="64"/>
  <c r="AZ2206" i="64"/>
  <c r="AZ2240" i="64"/>
  <c r="DG2443" i="64"/>
  <c r="AY2165" i="64"/>
  <c r="AY2143" i="64"/>
  <c r="AZ2498" i="64" a="1"/>
  <c r="AZ2498" i="64" s="1"/>
  <c r="AZ2144" i="64" a="1"/>
  <c r="AZ2144" i="64" s="1"/>
  <c r="AZ2164" i="64" a="1"/>
  <c r="AZ2164" i="64" s="1"/>
  <c r="CI1859" i="64"/>
  <c r="CJ1857" i="64"/>
  <c r="CJ1836" i="64"/>
  <c r="CJ1838" i="64" s="1"/>
  <c r="CK1814" i="64"/>
  <c r="CK1816" i="64" s="1"/>
  <c r="AV1769" i="64"/>
  <c r="AV1771" i="64" s="1"/>
  <c r="AW1760" i="64"/>
  <c r="AX1759" i="64"/>
  <c r="AX1768" i="64"/>
  <c r="AX1758" i="64"/>
  <c r="AX1767" i="64"/>
  <c r="AZ1763" i="64" a="1"/>
  <c r="AZ1763" i="64" s="1"/>
  <c r="AZ1764" i="64" a="1"/>
  <c r="AZ1764" i="64" s="1"/>
  <c r="AZ1755" i="64" a="1"/>
  <c r="AZ1755" i="64" s="1"/>
  <c r="AZ1754" i="64" a="1"/>
  <c r="AZ1754" i="64" s="1"/>
  <c r="AY1751" i="64"/>
  <c r="AY1750" i="64"/>
  <c r="AZ1745" i="64" a="1"/>
  <c r="AZ1745" i="64" s="1"/>
  <c r="AZ1746" i="64" a="1"/>
  <c r="AZ1746" i="64" s="1"/>
  <c r="AY2186" i="64"/>
  <c r="AZ2185" i="64" a="1"/>
  <c r="AZ2185" i="64" s="1"/>
  <c r="AZ573" i="64" a="1"/>
  <c r="AZ573" i="64" s="1"/>
  <c r="AU621" i="64"/>
  <c r="BA1955" i="64"/>
  <c r="BA1956" i="64" s="1"/>
  <c r="AV620" i="64" a="1"/>
  <c r="AV620" i="64" s="1"/>
  <c r="AY1666" i="64"/>
  <c r="AY1506" i="64"/>
  <c r="AY1215" i="64"/>
  <c r="AY1643" i="64"/>
  <c r="AY998" i="64"/>
  <c r="AY575" i="64"/>
  <c r="AY390" i="64"/>
  <c r="AY599" i="64"/>
  <c r="AX62" i="64"/>
  <c r="AZ568" i="64" a="1"/>
  <c r="AZ568" i="64" s="1"/>
  <c r="AZ75" i="64" a="1"/>
  <c r="AZ75" i="64" s="1"/>
  <c r="AZ412" i="64" a="1"/>
  <c r="AZ412" i="64" s="1"/>
  <c r="AZ55" i="64" a="1"/>
  <c r="AZ55" i="64" s="1"/>
  <c r="AZ60" i="64" a="1"/>
  <c r="AZ60" i="64" s="1"/>
  <c r="AZ59" i="64" a="1"/>
  <c r="AZ59" i="64" s="1"/>
  <c r="AY56" i="64"/>
  <c r="AZ53" i="64" a="1"/>
  <c r="AZ53" i="64" s="1"/>
  <c r="AZ54" i="64" a="1"/>
  <c r="AZ54" i="64" s="1"/>
  <c r="AZ598" i="64" a="1"/>
  <c r="AZ598" i="64" s="1"/>
  <c r="AZ2395" i="64" a="1"/>
  <c r="AZ2395" i="64" s="1"/>
  <c r="AZ2472" i="64" a="1"/>
  <c r="AZ2472" i="64" s="1"/>
  <c r="AZ2446" i="64" a="1"/>
  <c r="AZ2446" i="64" s="1"/>
  <c r="AZ2421" i="64" a="1"/>
  <c r="AZ2421" i="64" s="1"/>
  <c r="AZ1642" i="64" a="1"/>
  <c r="AZ1642" i="64" s="1"/>
  <c r="AY93" i="64"/>
  <c r="AZ89" i="64" a="1"/>
  <c r="AZ89" i="64" s="1"/>
  <c r="AZ90" i="64" a="1"/>
  <c r="AZ90" i="64" s="1"/>
  <c r="AZ91" i="64" a="1"/>
  <c r="AZ91" i="64" s="1"/>
  <c r="AZ92" i="64" a="1"/>
  <c r="AZ92" i="64" s="1"/>
  <c r="AZ1587" i="64" a="1"/>
  <c r="AZ1587" i="64" s="1"/>
  <c r="AZ1588" i="64" s="1"/>
  <c r="AZ389" i="64" a="1"/>
  <c r="AZ389" i="64" s="1"/>
  <c r="BN1792" i="64"/>
  <c r="AZ2522" i="64" a="1"/>
  <c r="AZ2522" i="64" s="1"/>
  <c r="AZ1507" i="64" a="1"/>
  <c r="AZ1507" i="64" s="1"/>
  <c r="AZ1886" i="64" a="1"/>
  <c r="AZ1886" i="64" s="1"/>
  <c r="AZ1894" i="64" s="1"/>
  <c r="AZ1667" i="64" a="1"/>
  <c r="AZ1667" i="64" s="1"/>
  <c r="AZ1673" i="64" a="1"/>
  <c r="AZ1673" i="64" s="1"/>
  <c r="AZ1665" i="64" a="1"/>
  <c r="AZ1665" i="64" s="1"/>
  <c r="AZ1214" i="64" a="1"/>
  <c r="AZ1214" i="64" s="1"/>
  <c r="AZ997" i="64" a="1"/>
  <c r="AZ997" i="64" s="1"/>
  <c r="AZ1666" i="64" a="1"/>
  <c r="AZ575" i="64" a="1"/>
  <c r="AV621" i="64" a="1"/>
  <c r="AZ437" i="64" a="1"/>
  <c r="AZ2143" i="64" a="1"/>
  <c r="AZ414" i="64" a="1"/>
  <c r="AZ1751" i="64" a="1"/>
  <c r="AZ599" i="64" a="1"/>
  <c r="BA2206" i="64" a="1"/>
  <c r="AZ698" i="64" a="1"/>
  <c r="AZ2165" i="64" a="1"/>
  <c r="AZ1643" i="64" a="1"/>
  <c r="AZ2186" i="64" a="1"/>
  <c r="AZ1506" i="64" a="1"/>
  <c r="BA2240" i="64" a="1"/>
  <c r="AZ998" i="64" a="1"/>
  <c r="AZ1750" i="64" a="1"/>
  <c r="AZ1215" i="64" a="1"/>
  <c r="AZ390" i="64" a="1"/>
  <c r="AO512" i="64" l="1"/>
  <c r="AP507" i="64"/>
  <c r="AO504" i="64"/>
  <c r="AP496" i="64"/>
  <c r="M142" i="64"/>
  <c r="N142" i="64"/>
  <c r="O142" i="64"/>
  <c r="P142" i="64"/>
  <c r="CL144" i="64"/>
  <c r="BN1794" i="64"/>
  <c r="N1792" i="64"/>
  <c r="CO89" i="861"/>
  <c r="CP84" i="861"/>
  <c r="CK44" i="861"/>
  <c r="CP12" i="863"/>
  <c r="CP67" i="863" s="1"/>
  <c r="BA281" i="64"/>
  <c r="BB277" i="64"/>
  <c r="BB260" i="64"/>
  <c r="BB278" i="64"/>
  <c r="BB261" i="64"/>
  <c r="BB279" i="64"/>
  <c r="BB262" i="64"/>
  <c r="BB280" i="64"/>
  <c r="BA263" i="64"/>
  <c r="CE1" i="860"/>
  <c r="CE7" i="860"/>
  <c r="CE3" i="860"/>
  <c r="CE4" i="860" s="1"/>
  <c r="CF2" i="860"/>
  <c r="AZ698" i="64"/>
  <c r="AZ708" i="64" s="1"/>
  <c r="BA702" i="64" a="1"/>
  <c r="BA702" i="64" s="1"/>
  <c r="BA697" i="64" a="1"/>
  <c r="BA697" i="64" s="1"/>
  <c r="AZ437" i="64"/>
  <c r="AY2069" i="64"/>
  <c r="BA2052" i="64" a="1"/>
  <c r="BA2052" i="64" s="1"/>
  <c r="BA2053" i="64" a="1"/>
  <c r="BA2053" i="64" s="1"/>
  <c r="BA2054" i="64" a="1"/>
  <c r="BA2054" i="64" s="1"/>
  <c r="BA2055" i="64" a="1"/>
  <c r="BA2055" i="64" s="1"/>
  <c r="BA2056" i="64" a="1"/>
  <c r="BA2056" i="64" s="1"/>
  <c r="BA2057" i="64" a="1"/>
  <c r="BA2057" i="64" s="1"/>
  <c r="BA2059" i="64" a="1"/>
  <c r="BA2059" i="64" s="1"/>
  <c r="BA2060" i="64" a="1"/>
  <c r="BA2060" i="64" s="1"/>
  <c r="BA2058" i="64" a="1"/>
  <c r="BA2058" i="64" s="1"/>
  <c r="AZ2061" i="64"/>
  <c r="BA436" i="64" a="1"/>
  <c r="BA436" i="64" s="1"/>
  <c r="BA435" i="64" a="1"/>
  <c r="BA435" i="64" s="1"/>
  <c r="BA413" i="64" a="1"/>
  <c r="BA413" i="64" s="1"/>
  <c r="AZ414" i="64"/>
  <c r="BA2240" i="64"/>
  <c r="BA2206" i="64"/>
  <c r="DI2495" i="64"/>
  <c r="DI2469" i="64"/>
  <c r="DI2392" i="64"/>
  <c r="AZ2165" i="64"/>
  <c r="AZ2143" i="64"/>
  <c r="BA2498" i="64" a="1"/>
  <c r="BA2498" i="64" s="1"/>
  <c r="BA2144" i="64" a="1"/>
  <c r="BA2144" i="64" s="1"/>
  <c r="BA2164" i="64" a="1"/>
  <c r="BA2164" i="64" s="1"/>
  <c r="CJ1859" i="64"/>
  <c r="CK1857" i="64"/>
  <c r="CK1836" i="64"/>
  <c r="CK1838" i="64" s="1"/>
  <c r="CL1814" i="64"/>
  <c r="AV1772" i="64"/>
  <c r="AW1769" i="64"/>
  <c r="AW1771" i="64" s="1"/>
  <c r="AX1760" i="64"/>
  <c r="AY1758" i="64"/>
  <c r="AY1767" i="64"/>
  <c r="AY1759" i="64"/>
  <c r="AY1768" i="64"/>
  <c r="BA1764" i="64" a="1"/>
  <c r="BA1764" i="64" s="1"/>
  <c r="BA1763" i="64" a="1"/>
  <c r="BA1763" i="64" s="1"/>
  <c r="BA1754" i="64" a="1"/>
  <c r="BA1754" i="64" s="1"/>
  <c r="BA1755" i="64" a="1"/>
  <c r="BA1755" i="64" s="1"/>
  <c r="AZ1751" i="64"/>
  <c r="AZ1750" i="64"/>
  <c r="BA1745" i="64" a="1"/>
  <c r="BA1745" i="64" s="1"/>
  <c r="BA1746" i="64" a="1"/>
  <c r="BA1746" i="64" s="1"/>
  <c r="AZ2186" i="64"/>
  <c r="BA2185" i="64" a="1"/>
  <c r="BA2185" i="64" s="1"/>
  <c r="BA573" i="64" a="1"/>
  <c r="BA573" i="64" s="1"/>
  <c r="AV621" i="64"/>
  <c r="AW620" i="64" a="1"/>
  <c r="AW620" i="64" s="1"/>
  <c r="BB1955" i="64"/>
  <c r="BB1956" i="64" s="1"/>
  <c r="AG1889" i="64"/>
  <c r="AH1885" i="64" s="1"/>
  <c r="AH1891" i="64" s="1"/>
  <c r="AZ1506" i="64"/>
  <c r="AZ1215" i="64"/>
  <c r="AZ1666" i="64"/>
  <c r="AZ1643" i="64"/>
  <c r="AZ998" i="64"/>
  <c r="AZ575" i="64"/>
  <c r="AZ390" i="64"/>
  <c r="AZ599" i="64"/>
  <c r="AY62" i="64"/>
  <c r="BA568" i="64" a="1"/>
  <c r="BA568" i="64" s="1"/>
  <c r="BA75" i="64" a="1"/>
  <c r="BA75" i="64" s="1"/>
  <c r="BA412" i="64" a="1"/>
  <c r="BA412" i="64" s="1"/>
  <c r="BA55" i="64" a="1"/>
  <c r="BA55" i="64" s="1"/>
  <c r="BA60" i="64" a="1"/>
  <c r="BA60" i="64" s="1"/>
  <c r="BA59" i="64" a="1"/>
  <c r="BA59" i="64" s="1"/>
  <c r="AZ56" i="64"/>
  <c r="BA53" i="64" a="1"/>
  <c r="BA53" i="64" s="1"/>
  <c r="BA54" i="64" a="1"/>
  <c r="BA54" i="64" s="1"/>
  <c r="BA598" i="64" a="1"/>
  <c r="BA598" i="64" s="1"/>
  <c r="BA2395" i="64" a="1"/>
  <c r="BA2395" i="64" s="1"/>
  <c r="BA2472" i="64" a="1"/>
  <c r="BA2472" i="64" s="1"/>
  <c r="BA2446" i="64" a="1"/>
  <c r="BA2446" i="64" s="1"/>
  <c r="BA2421" i="64" a="1"/>
  <c r="BA2421" i="64" s="1"/>
  <c r="BA1642" i="64" a="1"/>
  <c r="BA1642" i="64" s="1"/>
  <c r="BA89" i="64" a="1"/>
  <c r="BA89" i="64" s="1"/>
  <c r="BA90" i="64" a="1"/>
  <c r="BA90" i="64" s="1"/>
  <c r="BA91" i="64" a="1"/>
  <c r="BA91" i="64" s="1"/>
  <c r="BA92" i="64" a="1"/>
  <c r="BA92" i="64" s="1"/>
  <c r="AZ93" i="64"/>
  <c r="BA1587" i="64" a="1"/>
  <c r="BA1587" i="64" s="1"/>
  <c r="BA1588" i="64" s="1"/>
  <c r="BA389" i="64" a="1"/>
  <c r="BA389" i="64" s="1"/>
  <c r="BO1792" i="64"/>
  <c r="BO1794" i="64" s="1"/>
  <c r="BA2522" i="64" a="1"/>
  <c r="BA2522" i="64" s="1"/>
  <c r="BA1507" i="64" a="1"/>
  <c r="BA1507" i="64" s="1"/>
  <c r="BA1886" i="64" a="1"/>
  <c r="BA1886" i="64" s="1"/>
  <c r="BA1894" i="64" s="1"/>
  <c r="BA1667" i="64" a="1"/>
  <c r="BA1667" i="64" s="1"/>
  <c r="BA1673" i="64" a="1"/>
  <c r="BA1673" i="64" s="1"/>
  <c r="BA1665" i="64" a="1"/>
  <c r="BA1665" i="64" s="1"/>
  <c r="BA1214" i="64" a="1"/>
  <c r="BA1214" i="64" s="1"/>
  <c r="BA997" i="64" a="1"/>
  <c r="BA997" i="64" s="1"/>
  <c r="BA2186" i="64" a="1"/>
  <c r="BA2165" i="64" a="1"/>
  <c r="BA1666" i="64" a="1"/>
  <c r="BA1750" i="64" a="1"/>
  <c r="AW621" i="64" a="1"/>
  <c r="BA437" i="64" a="1"/>
  <c r="BA1643" i="64" a="1"/>
  <c r="BA599" i="64" a="1"/>
  <c r="BA698" i="64" a="1"/>
  <c r="BA575" i="64" a="1"/>
  <c r="BA1215" i="64" a="1"/>
  <c r="BA414" i="64" a="1"/>
  <c r="BA1751" i="64" a="1"/>
  <c r="BB2206" i="64" a="1"/>
  <c r="BB2240" i="64" a="1"/>
  <c r="BA998" i="64" a="1"/>
  <c r="BA2143" i="64" a="1"/>
  <c r="BA390" i="64" a="1"/>
  <c r="BA1506" i="64" a="1"/>
  <c r="AP499" i="64" l="1"/>
  <c r="CL145" i="64"/>
  <c r="M144" i="64"/>
  <c r="M145" i="64" s="1"/>
  <c r="P144" i="64"/>
  <c r="P145" i="64" s="1"/>
  <c r="CL1816" i="64"/>
  <c r="P1816" i="64" s="1"/>
  <c r="P1814" i="64"/>
  <c r="AH1895" i="64" a="1"/>
  <c r="AH1895" i="64" s="1"/>
  <c r="AH1888" i="64" s="1"/>
  <c r="CL44" i="861"/>
  <c r="CL85" i="861" s="1"/>
  <c r="CK85" i="861"/>
  <c r="CQ89" i="861"/>
  <c r="CP71" i="863"/>
  <c r="CP69" i="863"/>
  <c r="CP23" i="863" s="1"/>
  <c r="CP32" i="861" s="1"/>
  <c r="CQ17" i="861"/>
  <c r="CQ26" i="861" s="1"/>
  <c r="CQ27" i="861" s="1"/>
  <c r="CP22" i="863"/>
  <c r="BC277" i="64"/>
  <c r="BC260" i="64"/>
  <c r="BC278" i="64"/>
  <c r="BC261" i="64"/>
  <c r="BC279" i="64"/>
  <c r="BC262" i="64"/>
  <c r="BC280" i="64"/>
  <c r="BB263" i="64"/>
  <c r="BB281" i="64"/>
  <c r="CF7" i="860"/>
  <c r="CF3" i="860"/>
  <c r="CF4" i="860" s="1"/>
  <c r="CG2" i="860"/>
  <c r="CF1" i="860"/>
  <c r="BA698" i="64"/>
  <c r="BA708" i="64" s="1"/>
  <c r="BB702" i="64" a="1"/>
  <c r="BB702" i="64" s="1"/>
  <c r="BB697" i="64" a="1"/>
  <c r="BB697" i="64" s="1"/>
  <c r="BA437" i="64"/>
  <c r="AZ2069" i="64"/>
  <c r="BA2061" i="64"/>
  <c r="BB2052" i="64" a="1"/>
  <c r="BB2052" i="64" s="1"/>
  <c r="BB2053" i="64" a="1"/>
  <c r="BB2053" i="64" s="1"/>
  <c r="BB2054" i="64" a="1"/>
  <c r="BB2054" i="64" s="1"/>
  <c r="BB2055" i="64" a="1"/>
  <c r="BB2055" i="64" s="1"/>
  <c r="BB2057" i="64" a="1"/>
  <c r="BB2057" i="64" s="1"/>
  <c r="BB2059" i="64" a="1"/>
  <c r="BB2059" i="64" s="1"/>
  <c r="BB2060" i="64" a="1"/>
  <c r="BB2060" i="64" s="1"/>
  <c r="BB2058" i="64" a="1"/>
  <c r="BB2058" i="64" s="1"/>
  <c r="BB2056" i="64" a="1"/>
  <c r="BB2056" i="64" s="1"/>
  <c r="BB436" i="64" a="1"/>
  <c r="BB436" i="64" s="1"/>
  <c r="BB435" i="64" a="1"/>
  <c r="BB435" i="64" s="1"/>
  <c r="BB413" i="64" a="1"/>
  <c r="BB413" i="64" s="1"/>
  <c r="BA414" i="64"/>
  <c r="BB2240" i="64"/>
  <c r="BB2206" i="64"/>
  <c r="DH2443" i="64"/>
  <c r="BA2165" i="64"/>
  <c r="BA2143" i="64"/>
  <c r="BB2498" i="64" a="1"/>
  <c r="BB2498" i="64" s="1"/>
  <c r="BB2144" i="64" a="1"/>
  <c r="BB2144" i="64" s="1"/>
  <c r="BB2164" i="64" a="1"/>
  <c r="BB2164" i="64" s="1"/>
  <c r="CK1859" i="64"/>
  <c r="CL1857" i="64"/>
  <c r="CL1836" i="64"/>
  <c r="P1836" i="64" s="1"/>
  <c r="AW1772" i="64"/>
  <c r="AX1769" i="64"/>
  <c r="AX1771" i="64" s="1"/>
  <c r="AX1772" i="64" s="1"/>
  <c r="AY1760" i="64"/>
  <c r="AZ1758" i="64"/>
  <c r="AZ1767" i="64"/>
  <c r="AZ1759" i="64"/>
  <c r="AZ1768" i="64"/>
  <c r="BB1764" i="64" a="1"/>
  <c r="BB1764" i="64" s="1"/>
  <c r="BB1763" i="64" a="1"/>
  <c r="BB1763" i="64" s="1"/>
  <c r="BB1754" i="64" a="1"/>
  <c r="BB1754" i="64" s="1"/>
  <c r="BB1755" i="64" a="1"/>
  <c r="BB1755" i="64" s="1"/>
  <c r="BA1751" i="64"/>
  <c r="BA1750" i="64"/>
  <c r="BB1745" i="64" a="1"/>
  <c r="BB1745" i="64" s="1"/>
  <c r="BB1746" i="64" a="1"/>
  <c r="BB1746" i="64" s="1"/>
  <c r="BA2186" i="64"/>
  <c r="BB2185" i="64" a="1"/>
  <c r="BB2185" i="64" s="1"/>
  <c r="BB573" i="64" a="1"/>
  <c r="BB573" i="64" s="1"/>
  <c r="AW621" i="64"/>
  <c r="BC1955" i="64"/>
  <c r="AX620" i="64" a="1"/>
  <c r="AX620" i="64" s="1"/>
  <c r="BA1506" i="64"/>
  <c r="BA1215" i="64"/>
  <c r="BA1666" i="64"/>
  <c r="BA1643" i="64"/>
  <c r="BA998" i="64"/>
  <c r="BA390" i="64"/>
  <c r="BA599" i="64"/>
  <c r="BA575" i="64"/>
  <c r="AZ62" i="64"/>
  <c r="BB568" i="64" a="1"/>
  <c r="BB568" i="64" s="1"/>
  <c r="BB75" i="64" a="1"/>
  <c r="BB75" i="64" s="1"/>
  <c r="BB412" i="64" a="1"/>
  <c r="BB412" i="64" s="1"/>
  <c r="BB55" i="64" a="1"/>
  <c r="BB55" i="64" s="1"/>
  <c r="BB60" i="64" a="1"/>
  <c r="BB60" i="64" s="1"/>
  <c r="BB59" i="64" a="1"/>
  <c r="BB59" i="64" s="1"/>
  <c r="BA56" i="64"/>
  <c r="BB53" i="64" a="1"/>
  <c r="BB53" i="64" s="1"/>
  <c r="BB54" i="64" a="1"/>
  <c r="BB54" i="64" s="1"/>
  <c r="BB598" i="64" a="1"/>
  <c r="BB598" i="64" s="1"/>
  <c r="BB2395" i="64" a="1"/>
  <c r="BB2395" i="64" s="1"/>
  <c r="BB2472" i="64" a="1"/>
  <c r="BB2472" i="64" s="1"/>
  <c r="BB2446" i="64" a="1"/>
  <c r="BB2446" i="64" s="1"/>
  <c r="BB2421" i="64" a="1"/>
  <c r="BB2421" i="64" s="1"/>
  <c r="BB1642" i="64" a="1"/>
  <c r="BB1642" i="64" s="1"/>
  <c r="BB90" i="64" a="1"/>
  <c r="BB90" i="64" s="1"/>
  <c r="BB89" i="64" a="1"/>
  <c r="BB89" i="64" s="1"/>
  <c r="BB91" i="64" a="1"/>
  <c r="BB91" i="64" s="1"/>
  <c r="BB92" i="64" a="1"/>
  <c r="BB92" i="64" s="1"/>
  <c r="BA93" i="64"/>
  <c r="BB1587" i="64" a="1"/>
  <c r="BB1587" i="64" s="1"/>
  <c r="BB1588" i="64" s="1"/>
  <c r="BB389" i="64" a="1"/>
  <c r="BB389" i="64" s="1"/>
  <c r="BP1792" i="64"/>
  <c r="BP1794" i="64" s="1"/>
  <c r="BB2522" i="64" a="1"/>
  <c r="BB2522" i="64" s="1"/>
  <c r="BB1507" i="64" a="1"/>
  <c r="BB1507" i="64" s="1"/>
  <c r="BB1886" i="64" a="1"/>
  <c r="BB1886" i="64" s="1"/>
  <c r="BB1894" i="64" s="1"/>
  <c r="BB1673" i="64" a="1"/>
  <c r="BB1673" i="64" s="1"/>
  <c r="BB1665" i="64" a="1"/>
  <c r="BB1665" i="64" s="1"/>
  <c r="BB1667" i="64" a="1"/>
  <c r="BB1667" i="64" s="1"/>
  <c r="BB1214" i="64" a="1"/>
  <c r="BB1214" i="64" s="1"/>
  <c r="BB997" i="64" a="1"/>
  <c r="BB997" i="64" s="1"/>
  <c r="BB998" i="64" a="1"/>
  <c r="BB1666" i="64" a="1"/>
  <c r="BB1215" i="64" a="1"/>
  <c r="BB698" i="64" a="1"/>
  <c r="BB1750" i="64" a="1"/>
  <c r="BB2165" i="64" a="1"/>
  <c r="BC2206" i="64" a="1"/>
  <c r="BB575" i="64" a="1"/>
  <c r="BB437" i="64" a="1"/>
  <c r="BB2186" i="64" a="1"/>
  <c r="BB414" i="64" a="1"/>
  <c r="BC2240" i="64" a="1"/>
  <c r="BB599" i="64" a="1"/>
  <c r="BB1643" i="64" a="1"/>
  <c r="BB2143" i="64" a="1"/>
  <c r="BB1751" i="64" a="1"/>
  <c r="AX621" i="64" a="1"/>
  <c r="BB390" i="64" a="1"/>
  <c r="BB1506" i="64" a="1"/>
  <c r="AP508" i="64" l="1"/>
  <c r="L499" i="64"/>
  <c r="CL1859" i="64"/>
  <c r="P1859" i="64" s="1"/>
  <c r="P1857" i="64"/>
  <c r="BC1956" i="64"/>
  <c r="CP25" i="863"/>
  <c r="CP34" i="861" s="1"/>
  <c r="CP60" i="861"/>
  <c r="CR89" i="861"/>
  <c r="P44" i="861"/>
  <c r="P85" i="861" s="1"/>
  <c r="CP72" i="863"/>
  <c r="CQ12" i="863"/>
  <c r="CQ71" i="863" s="1"/>
  <c r="CP31" i="861"/>
  <c r="CP35" i="861" s="1"/>
  <c r="CP37" i="861" s="1"/>
  <c r="CP26" i="863"/>
  <c r="BC263" i="64"/>
  <c r="BD277" i="64"/>
  <c r="BD260" i="64"/>
  <c r="BD278" i="64"/>
  <c r="BD261" i="64"/>
  <c r="BD279" i="64"/>
  <c r="BD262" i="64"/>
  <c r="BD280" i="64"/>
  <c r="BC281" i="64"/>
  <c r="CG7" i="860"/>
  <c r="CG3" i="860"/>
  <c r="CG4" i="860" s="1"/>
  <c r="CH2" i="860"/>
  <c r="CG1" i="860"/>
  <c r="CO2495" i="64"/>
  <c r="CO2392" i="64"/>
  <c r="CO2396" i="64" s="1"/>
  <c r="CO2469" i="64"/>
  <c r="BB698" i="64"/>
  <c r="BB708" i="64" s="1"/>
  <c r="BC702" i="64" a="1"/>
  <c r="BC702" i="64" s="1"/>
  <c r="BC697" i="64" a="1"/>
  <c r="BC697" i="64" s="1"/>
  <c r="BB437" i="64"/>
  <c r="BA2069" i="64"/>
  <c r="BC2052" i="64" a="1"/>
  <c r="BC2052" i="64" s="1"/>
  <c r="BC2053" i="64" a="1"/>
  <c r="BC2053" i="64" s="1"/>
  <c r="BC2056" i="64" a="1"/>
  <c r="BC2056" i="64" s="1"/>
  <c r="BC2055" i="64" a="1"/>
  <c r="BC2055" i="64" s="1"/>
  <c r="BC2057" i="64" a="1"/>
  <c r="BC2057" i="64" s="1"/>
  <c r="BC2059" i="64" a="1"/>
  <c r="BC2059" i="64" s="1"/>
  <c r="BC2060" i="64" a="1"/>
  <c r="BC2060" i="64" s="1"/>
  <c r="BC2054" i="64" a="1"/>
  <c r="BC2054" i="64" s="1"/>
  <c r="BC2058" i="64" a="1"/>
  <c r="BC2058" i="64" s="1"/>
  <c r="BB2061" i="64"/>
  <c r="BC413" i="64" a="1"/>
  <c r="BC413" i="64" s="1"/>
  <c r="BC436" i="64" a="1"/>
  <c r="BC436" i="64" s="1"/>
  <c r="BC435" i="64" a="1"/>
  <c r="BC435" i="64" s="1"/>
  <c r="BB414" i="64"/>
  <c r="BC2240" i="64"/>
  <c r="BC2206" i="64"/>
  <c r="DJ2495" i="64"/>
  <c r="DJ2469" i="64"/>
  <c r="DJ2392" i="64"/>
  <c r="BB2143" i="64"/>
  <c r="BB2165" i="64"/>
  <c r="BC2144" i="64" a="1"/>
  <c r="BC2144" i="64" s="1"/>
  <c r="BC2164" i="64" a="1"/>
  <c r="BC2164" i="64" s="1"/>
  <c r="CL1838" i="64"/>
  <c r="P1838" i="64" s="1"/>
  <c r="BC2498" i="64" a="1"/>
  <c r="BC2498" i="64" s="1"/>
  <c r="AZ1760" i="64"/>
  <c r="AY1769" i="64"/>
  <c r="AY1771" i="64" s="1"/>
  <c r="AZ1769" i="64"/>
  <c r="BA1758" i="64"/>
  <c r="BA1767" i="64"/>
  <c r="BA1759" i="64"/>
  <c r="BA1768" i="64"/>
  <c r="BC1764" i="64" a="1"/>
  <c r="BC1764" i="64" s="1"/>
  <c r="BC1763" i="64" a="1"/>
  <c r="BC1763" i="64" s="1"/>
  <c r="BC1754" i="64" a="1"/>
  <c r="BC1754" i="64" s="1"/>
  <c r="BC1755" i="64" a="1"/>
  <c r="BC1755" i="64" s="1"/>
  <c r="BB1751" i="64"/>
  <c r="BB1750" i="64"/>
  <c r="BC1745" i="64" a="1"/>
  <c r="BC1745" i="64" s="1"/>
  <c r="BC1746" i="64" a="1"/>
  <c r="BC1746" i="64" s="1"/>
  <c r="BB2186" i="64"/>
  <c r="BC2185" i="64" a="1"/>
  <c r="BC2185" i="64" s="1"/>
  <c r="BC573" i="64" a="1"/>
  <c r="BC573" i="64" s="1"/>
  <c r="AX621" i="64"/>
  <c r="AY620" i="64" a="1"/>
  <c r="AY620" i="64" s="1"/>
  <c r="BD1955" i="64"/>
  <c r="BD1956" i="64" s="1"/>
  <c r="AH1889" i="64"/>
  <c r="AI1885" i="64" s="1"/>
  <c r="AI1891" i="64" s="1"/>
  <c r="BB1215" i="64"/>
  <c r="BB1666" i="64"/>
  <c r="BB1506" i="64"/>
  <c r="M1506" i="64" s="1"/>
  <c r="BB1643" i="64"/>
  <c r="BB998" i="64"/>
  <c r="BB575" i="64"/>
  <c r="BB390" i="64"/>
  <c r="BB599" i="64"/>
  <c r="BA62" i="64"/>
  <c r="BC568" i="64" a="1"/>
  <c r="BC568" i="64" s="1"/>
  <c r="BC75" i="64" a="1"/>
  <c r="BC75" i="64" s="1"/>
  <c r="BC412" i="64" a="1"/>
  <c r="BC412" i="64" s="1"/>
  <c r="BC55" i="64" a="1"/>
  <c r="BC55" i="64" s="1"/>
  <c r="BC60" i="64" a="1"/>
  <c r="BC60" i="64" s="1"/>
  <c r="BC59" i="64" a="1"/>
  <c r="BC59" i="64" s="1"/>
  <c r="BB56" i="64"/>
  <c r="BC53" i="64" a="1"/>
  <c r="BC53" i="64" s="1"/>
  <c r="BC54" i="64" a="1"/>
  <c r="BC54" i="64" s="1"/>
  <c r="BC598" i="64" a="1"/>
  <c r="BC598" i="64" s="1"/>
  <c r="BC2395" i="64" a="1"/>
  <c r="BC2395" i="64" s="1"/>
  <c r="BC2472" i="64" a="1"/>
  <c r="BC2472" i="64" s="1"/>
  <c r="BC2446" i="64" a="1"/>
  <c r="BC2446" i="64" s="1"/>
  <c r="BC2421" i="64" a="1"/>
  <c r="BC2421" i="64" s="1"/>
  <c r="BC1642" i="64" a="1"/>
  <c r="BC1642" i="64" s="1"/>
  <c r="BC90" i="64" a="1"/>
  <c r="BC90" i="64" s="1"/>
  <c r="BC91" i="64" a="1"/>
  <c r="BC91" i="64" s="1"/>
  <c r="BC92" i="64" a="1"/>
  <c r="BC92" i="64" s="1"/>
  <c r="BC89" i="64" a="1"/>
  <c r="BC89" i="64" s="1"/>
  <c r="BB93" i="64"/>
  <c r="BC1587" i="64" a="1"/>
  <c r="BC1587" i="64" s="1"/>
  <c r="BC1588" i="64" s="1"/>
  <c r="BC389" i="64" a="1"/>
  <c r="BC389" i="64" s="1"/>
  <c r="BQ1792" i="64"/>
  <c r="BQ1794" i="64" s="1"/>
  <c r="BC2522" i="64" a="1"/>
  <c r="BC2522" i="64" s="1"/>
  <c r="BC1507" i="64" a="1"/>
  <c r="BC1507" i="64" s="1"/>
  <c r="BC1886" i="64" a="1"/>
  <c r="BC1886" i="64" s="1"/>
  <c r="BC1894" i="64" s="1"/>
  <c r="BC1673" i="64" a="1"/>
  <c r="BC1673" i="64" s="1"/>
  <c r="BC1665" i="64" a="1"/>
  <c r="BC1665" i="64" s="1"/>
  <c r="BC1667" i="64" a="1"/>
  <c r="BC1667" i="64" s="1"/>
  <c r="BC1214" i="64" a="1"/>
  <c r="BC1214" i="64" s="1"/>
  <c r="BC997" i="64" a="1"/>
  <c r="BC997" i="64" s="1"/>
  <c r="BC599" i="64" a="1"/>
  <c r="BC437" i="64" a="1"/>
  <c r="BC2143" i="64" a="1"/>
  <c r="BC698" i="64" a="1"/>
  <c r="BD2206" i="64" a="1"/>
  <c r="AY621" i="64" a="1"/>
  <c r="BC414" i="64" a="1"/>
  <c r="BC2186" i="64" a="1"/>
  <c r="BC1666" i="64" a="1"/>
  <c r="BC1215" i="64" a="1"/>
  <c r="BC2165" i="64" a="1"/>
  <c r="BD2240" i="64" a="1"/>
  <c r="BC575" i="64" a="1"/>
  <c r="BC1506" i="64" a="1"/>
  <c r="BC1750" i="64" a="1"/>
  <c r="BC390" i="64" a="1"/>
  <c r="BC1751" i="64" a="1"/>
  <c r="BC998" i="64" a="1"/>
  <c r="BC1643" i="64" a="1"/>
  <c r="AP510" i="64" l="1"/>
  <c r="AP500" i="64" s="1"/>
  <c r="AP502" i="64" s="1"/>
  <c r="AI1895" i="64" a="1"/>
  <c r="AI1895" i="64" s="1"/>
  <c r="AI1888" i="64" s="1"/>
  <c r="CQ25" i="863"/>
  <c r="CQ34" i="861" s="1"/>
  <c r="CQ60" i="861"/>
  <c r="CQ84" i="861"/>
  <c r="CQ67" i="863"/>
  <c r="CQ22" i="863" s="1"/>
  <c r="CQ69" i="863"/>
  <c r="CQ23" i="863" s="1"/>
  <c r="CQ32" i="861" s="1"/>
  <c r="CR17" i="861"/>
  <c r="CR12" i="863" s="1"/>
  <c r="CP38" i="861"/>
  <c r="BD263" i="64"/>
  <c r="BD281" i="64"/>
  <c r="BE277" i="64"/>
  <c r="BE260" i="64"/>
  <c r="BE278" i="64"/>
  <c r="BE279" i="64"/>
  <c r="BE261" i="64"/>
  <c r="BE280" i="64"/>
  <c r="BE262" i="64"/>
  <c r="CH7" i="860"/>
  <c r="CH3" i="860"/>
  <c r="CH4" i="860" s="1"/>
  <c r="CI2" i="860"/>
  <c r="CH1" i="860"/>
  <c r="CO2398" i="64"/>
  <c r="CP2469" i="64"/>
  <c r="CP2392" i="64"/>
  <c r="CP2396" i="64" s="1"/>
  <c r="CP2398" i="64" s="1"/>
  <c r="CP2495" i="64"/>
  <c r="BC698" i="64"/>
  <c r="BD702" i="64" a="1"/>
  <c r="BD702" i="64" s="1"/>
  <c r="BD697" i="64" a="1"/>
  <c r="BD697" i="64" s="1"/>
  <c r="BB2069" i="64"/>
  <c r="M2069" i="64" s="1"/>
  <c r="BC437" i="64"/>
  <c r="BD2058" i="64" a="1"/>
  <c r="BD2058" i="64" s="1"/>
  <c r="BD2052" i="64" a="1"/>
  <c r="BD2052" i="64" s="1"/>
  <c r="BD2056" i="64" a="1"/>
  <c r="BD2056" i="64" s="1"/>
  <c r="BD2055" i="64" a="1"/>
  <c r="BD2055" i="64" s="1"/>
  <c r="BD2057" i="64" a="1"/>
  <c r="BD2057" i="64" s="1"/>
  <c r="BD2053" i="64" a="1"/>
  <c r="BD2053" i="64" s="1"/>
  <c r="BD2059" i="64" a="1"/>
  <c r="BD2059" i="64" s="1"/>
  <c r="BD2060" i="64" a="1"/>
  <c r="BD2060" i="64" s="1"/>
  <c r="BD2054" i="64" a="1"/>
  <c r="BD2054" i="64" s="1"/>
  <c r="BC2061" i="64"/>
  <c r="BD413" i="64" a="1"/>
  <c r="BD413" i="64" s="1"/>
  <c r="BD436" i="64" a="1"/>
  <c r="BD436" i="64" s="1"/>
  <c r="BD435" i="64" a="1"/>
  <c r="BD435" i="64" s="1"/>
  <c r="BC414" i="64"/>
  <c r="BD2206" i="64"/>
  <c r="BD2240" i="64"/>
  <c r="DI2443" i="64"/>
  <c r="BC2165" i="64"/>
  <c r="BC2143" i="64"/>
  <c r="BD2144" i="64" a="1"/>
  <c r="BD2144" i="64" s="1"/>
  <c r="BD2164" i="64" a="1"/>
  <c r="BD2164" i="64" s="1"/>
  <c r="BD2498" i="64" a="1"/>
  <c r="BD2498" i="64" s="1"/>
  <c r="AZ1771" i="64"/>
  <c r="AZ1772" i="64" s="1"/>
  <c r="AY1772" i="64"/>
  <c r="BA1760" i="64"/>
  <c r="BB1758" i="64"/>
  <c r="BB1767" i="64"/>
  <c r="BB1759" i="64"/>
  <c r="BB1768" i="64"/>
  <c r="BD1763" i="64" a="1"/>
  <c r="BD1763" i="64" s="1"/>
  <c r="BD1764" i="64" a="1"/>
  <c r="BD1764" i="64" s="1"/>
  <c r="BD1755" i="64" a="1"/>
  <c r="BD1755" i="64" s="1"/>
  <c r="BD1754" i="64" a="1"/>
  <c r="BD1754" i="64" s="1"/>
  <c r="BC1751" i="64"/>
  <c r="BC1750" i="64"/>
  <c r="BD1745" i="64" a="1"/>
  <c r="BD1745" i="64" s="1"/>
  <c r="BD1746" i="64" a="1"/>
  <c r="BD1746" i="64" s="1"/>
  <c r="BC2186" i="64"/>
  <c r="BD2185" i="64" a="1"/>
  <c r="BD2185" i="64" s="1"/>
  <c r="BD573" i="64" a="1"/>
  <c r="BD573" i="64" s="1"/>
  <c r="AY621" i="64"/>
  <c r="BE1955" i="64"/>
  <c r="AZ620" i="64" a="1"/>
  <c r="AZ620" i="64" s="1"/>
  <c r="BC1666" i="64"/>
  <c r="BC1506" i="64"/>
  <c r="BC1215" i="64"/>
  <c r="BC1643" i="64"/>
  <c r="BC998" i="64"/>
  <c r="BC390" i="64"/>
  <c r="BC599" i="64"/>
  <c r="BC575" i="64"/>
  <c r="BB62" i="64"/>
  <c r="BD568" i="64" a="1"/>
  <c r="BD568" i="64" s="1"/>
  <c r="BD75" i="64" a="1"/>
  <c r="BD75" i="64" s="1"/>
  <c r="BD412" i="64" a="1"/>
  <c r="BD412" i="64" s="1"/>
  <c r="BD55" i="64" a="1"/>
  <c r="BD55" i="64" s="1"/>
  <c r="BD59" i="64" a="1"/>
  <c r="BD59" i="64" s="1"/>
  <c r="BD60" i="64" a="1"/>
  <c r="BD60" i="64" s="1"/>
  <c r="BC56" i="64"/>
  <c r="BD54" i="64" a="1"/>
  <c r="BD54" i="64" s="1"/>
  <c r="BD53" i="64" a="1"/>
  <c r="BD53" i="64" s="1"/>
  <c r="BD598" i="64" a="1"/>
  <c r="BD598" i="64" s="1"/>
  <c r="BD2395" i="64" a="1"/>
  <c r="BD2395" i="64" s="1"/>
  <c r="BD2472" i="64" a="1"/>
  <c r="BD2472" i="64" s="1"/>
  <c r="BD2446" i="64" a="1"/>
  <c r="BD2446" i="64" s="1"/>
  <c r="BD2421" i="64" a="1"/>
  <c r="BD2421" i="64" s="1"/>
  <c r="BD1642" i="64" a="1"/>
  <c r="BD1642" i="64" s="1"/>
  <c r="BC93" i="64"/>
  <c r="BD89" i="64" a="1"/>
  <c r="BD89" i="64" s="1"/>
  <c r="BD90" i="64" a="1"/>
  <c r="BD90" i="64" s="1"/>
  <c r="BD91" i="64" a="1"/>
  <c r="BD91" i="64" s="1"/>
  <c r="BD92" i="64" a="1"/>
  <c r="BD92" i="64" s="1"/>
  <c r="BD1587" i="64" a="1"/>
  <c r="BD1587" i="64" s="1"/>
  <c r="BD1588" i="64" s="1"/>
  <c r="BD389" i="64" a="1"/>
  <c r="BD389" i="64" s="1"/>
  <c r="BR1792" i="64"/>
  <c r="BR1794" i="64" s="1"/>
  <c r="BD2522" i="64" a="1"/>
  <c r="BD2522" i="64" s="1"/>
  <c r="BD1507" i="64" a="1"/>
  <c r="BD1507" i="64" s="1"/>
  <c r="BD1886" i="64" a="1"/>
  <c r="BD1886" i="64" s="1"/>
  <c r="BD1894" i="64" s="1"/>
  <c r="BD1673" i="64" a="1"/>
  <c r="BD1673" i="64" s="1"/>
  <c r="BD1665" i="64" a="1"/>
  <c r="BD1665" i="64" s="1"/>
  <c r="BD1667" i="64" a="1"/>
  <c r="BD1667" i="64" s="1"/>
  <c r="BD1214" i="64" a="1"/>
  <c r="BD1214" i="64" s="1"/>
  <c r="BD997" i="64" a="1"/>
  <c r="BD997" i="64" s="1"/>
  <c r="BE2206" i="64" a="1"/>
  <c r="BD1215" i="64" a="1"/>
  <c r="BE2240" i="64" a="1"/>
  <c r="BD1666" i="64" a="1"/>
  <c r="AZ621" i="64" a="1"/>
  <c r="BD390" i="64" a="1"/>
  <c r="BD599" i="64" a="1"/>
  <c r="BD1751" i="64" a="1"/>
  <c r="BD998" i="64" a="1"/>
  <c r="BD1506" i="64" a="1"/>
  <c r="BD437" i="64" a="1"/>
  <c r="BD698" i="64" a="1"/>
  <c r="BD2186" i="64" a="1"/>
  <c r="BD1643" i="64" a="1"/>
  <c r="BD2165" i="64" a="1"/>
  <c r="BD575" i="64" a="1"/>
  <c r="BD2143" i="64" a="1"/>
  <c r="BD1750" i="64" a="1"/>
  <c r="BD414" i="64" a="1"/>
  <c r="AP511" i="64" l="1"/>
  <c r="AQ507" i="64" s="1"/>
  <c r="L502" i="64"/>
  <c r="AP503" i="64"/>
  <c r="BE1956" i="64"/>
  <c r="CR84" i="861"/>
  <c r="CQ72" i="863"/>
  <c r="CR26" i="861"/>
  <c r="CR27" i="861" s="1"/>
  <c r="CQ31" i="861"/>
  <c r="CQ35" i="861" s="1"/>
  <c r="CQ37" i="861" s="1"/>
  <c r="CQ26" i="863"/>
  <c r="CR71" i="863"/>
  <c r="CR69" i="863"/>
  <c r="CR23" i="863" s="1"/>
  <c r="CR32" i="861" s="1"/>
  <c r="CR67" i="863"/>
  <c r="BE263" i="64"/>
  <c r="BE281" i="64"/>
  <c r="BF278" i="64"/>
  <c r="BF277" i="64"/>
  <c r="BF260" i="64"/>
  <c r="BF279" i="64"/>
  <c r="BF261" i="64"/>
  <c r="BF280" i="64"/>
  <c r="BF262" i="64"/>
  <c r="CI3" i="860"/>
  <c r="CI4" i="860" s="1"/>
  <c r="CJ2" i="860"/>
  <c r="CI1" i="860"/>
  <c r="CI7" i="860"/>
  <c r="CQ2495" i="64"/>
  <c r="CQ2469" i="64"/>
  <c r="CQ2392" i="64"/>
  <c r="CQ2396" i="64" s="1"/>
  <c r="CQ2398" i="64" s="1"/>
  <c r="BD698" i="64"/>
  <c r="BD708" i="64" s="1"/>
  <c r="BC708" i="64"/>
  <c r="BE702" i="64" a="1"/>
  <c r="BE702" i="64" s="1"/>
  <c r="BE697" i="64" a="1"/>
  <c r="BE697" i="64" s="1"/>
  <c r="BD437" i="64"/>
  <c r="BC2069" i="64"/>
  <c r="BE2053" i="64" a="1"/>
  <c r="BE2053" i="64" s="1"/>
  <c r="BE2054" i="64" a="1"/>
  <c r="BE2054" i="64" s="1"/>
  <c r="BE2055" i="64" a="1"/>
  <c r="BE2055" i="64" s="1"/>
  <c r="BE2056" i="64" a="1"/>
  <c r="BE2056" i="64" s="1"/>
  <c r="BE2057" i="64" a="1"/>
  <c r="BE2057" i="64" s="1"/>
  <c r="BE2058" i="64" a="1"/>
  <c r="BE2058" i="64" s="1"/>
  <c r="BE2052" i="64" a="1"/>
  <c r="BE2052" i="64" s="1"/>
  <c r="BE2059" i="64" a="1"/>
  <c r="BE2059" i="64" s="1"/>
  <c r="BE2060" i="64" a="1"/>
  <c r="BE2060" i="64" s="1"/>
  <c r="BD2061" i="64"/>
  <c r="BE413" i="64" a="1"/>
  <c r="BE413" i="64" s="1"/>
  <c r="BE436" i="64" a="1"/>
  <c r="BE436" i="64" s="1"/>
  <c r="BE435" i="64" a="1"/>
  <c r="BE435" i="64" s="1"/>
  <c r="BD414" i="64"/>
  <c r="BE2240" i="64"/>
  <c r="BE2206" i="64"/>
  <c r="DK2495" i="64"/>
  <c r="DK2469" i="64"/>
  <c r="DK2392" i="64"/>
  <c r="BD2165" i="64"/>
  <c r="BD2143" i="64"/>
  <c r="BE2144" i="64" a="1"/>
  <c r="BE2144" i="64" s="1"/>
  <c r="BE2164" i="64" a="1"/>
  <c r="BE2164" i="64" s="1"/>
  <c r="BE2498" i="64" a="1"/>
  <c r="BE2498" i="64" s="1"/>
  <c r="BB1760" i="64"/>
  <c r="BA1769" i="64"/>
  <c r="BA1771" i="64" s="1"/>
  <c r="BA1772" i="64" s="1"/>
  <c r="BC1759" i="64"/>
  <c r="BC1768" i="64"/>
  <c r="BB1769" i="64"/>
  <c r="BC1758" i="64"/>
  <c r="BC1767" i="64"/>
  <c r="BE1764" i="64" a="1"/>
  <c r="BE1764" i="64" s="1"/>
  <c r="BE1763" i="64" a="1"/>
  <c r="BE1763" i="64" s="1"/>
  <c r="BE1754" i="64" a="1"/>
  <c r="BE1754" i="64" s="1"/>
  <c r="BE1755" i="64" a="1"/>
  <c r="BE1755" i="64" s="1"/>
  <c r="BD1751" i="64"/>
  <c r="BD1750" i="64"/>
  <c r="BE1745" i="64" a="1"/>
  <c r="BE1745" i="64" s="1"/>
  <c r="BE1746" i="64" a="1"/>
  <c r="BE1746" i="64" s="1"/>
  <c r="BD2186" i="64"/>
  <c r="BE2185" i="64" a="1"/>
  <c r="BE2185" i="64" s="1"/>
  <c r="BE573" i="64" a="1"/>
  <c r="BE573" i="64" s="1"/>
  <c r="AZ621" i="64"/>
  <c r="BA620" i="64" a="1"/>
  <c r="BA620" i="64" s="1"/>
  <c r="BF1955" i="64"/>
  <c r="BF1956" i="64" s="1"/>
  <c r="AI1889" i="64"/>
  <c r="AJ1885" i="64" s="1"/>
  <c r="AJ1891" i="64" s="1"/>
  <c r="BD1215" i="64"/>
  <c r="BD1666" i="64"/>
  <c r="BD1506" i="64"/>
  <c r="BD1643" i="64"/>
  <c r="BD998" i="64"/>
  <c r="BD575" i="64"/>
  <c r="BD390" i="64"/>
  <c r="BD599" i="64"/>
  <c r="BC62" i="64"/>
  <c r="BE568" i="64" a="1"/>
  <c r="BE568" i="64" s="1"/>
  <c r="BE75" i="64" a="1"/>
  <c r="BE75" i="64" s="1"/>
  <c r="BE412" i="64" a="1"/>
  <c r="BE412" i="64" s="1"/>
  <c r="BE55" i="64" a="1"/>
  <c r="BE55" i="64" s="1"/>
  <c r="BE59" i="64" a="1"/>
  <c r="BE59" i="64" s="1"/>
  <c r="BE60" i="64" a="1"/>
  <c r="BE60" i="64" s="1"/>
  <c r="BD56" i="64"/>
  <c r="BE54" i="64" a="1"/>
  <c r="BE54" i="64" s="1"/>
  <c r="BE53" i="64" a="1"/>
  <c r="BE53" i="64" s="1"/>
  <c r="BE598" i="64" a="1"/>
  <c r="BE598" i="64" s="1"/>
  <c r="BE2395" i="64" a="1"/>
  <c r="BE2395" i="64" s="1"/>
  <c r="BE2472" i="64" a="1"/>
  <c r="BE2472" i="64" s="1"/>
  <c r="BE2446" i="64" a="1"/>
  <c r="BE2446" i="64" s="1"/>
  <c r="BE2421" i="64" a="1"/>
  <c r="BE2421" i="64" s="1"/>
  <c r="BE1642" i="64" a="1"/>
  <c r="BE1642" i="64" s="1"/>
  <c r="BE89" i="64" a="1"/>
  <c r="BE89" i="64" s="1"/>
  <c r="BE90" i="64" a="1"/>
  <c r="BE90" i="64" s="1"/>
  <c r="BE91" i="64" a="1"/>
  <c r="BE91" i="64" s="1"/>
  <c r="BE92" i="64" a="1"/>
  <c r="BE92" i="64" s="1"/>
  <c r="BD93" i="64"/>
  <c r="BE1587" i="64" a="1"/>
  <c r="BE1587" i="64" s="1"/>
  <c r="BE1588" i="64" s="1"/>
  <c r="BE389" i="64" a="1"/>
  <c r="BE389" i="64" s="1"/>
  <c r="BS1792" i="64"/>
  <c r="BS1794" i="64" s="1"/>
  <c r="BE2522" i="64" a="1"/>
  <c r="BE2522" i="64" s="1"/>
  <c r="BE1507" i="64" a="1"/>
  <c r="BE1507" i="64" s="1"/>
  <c r="BE1886" i="64" a="1"/>
  <c r="BE1886" i="64" s="1"/>
  <c r="BE1894" i="64" s="1"/>
  <c r="BE1665" i="64" a="1"/>
  <c r="BE1665" i="64" s="1"/>
  <c r="BE1667" i="64" a="1"/>
  <c r="BE1667" i="64" s="1"/>
  <c r="BE1673" i="64" a="1"/>
  <c r="BE1673" i="64" s="1"/>
  <c r="BE1214" i="64" a="1"/>
  <c r="BE1214" i="64" s="1"/>
  <c r="BE997" i="64" a="1"/>
  <c r="BE997" i="64" s="1"/>
  <c r="BF2240" i="64" a="1"/>
  <c r="BE2165" i="64" a="1"/>
  <c r="BF2206" i="64" a="1"/>
  <c r="BE1750" i="64" a="1"/>
  <c r="BE575" i="64" a="1"/>
  <c r="BE2143" i="64" a="1"/>
  <c r="BE437" i="64" a="1"/>
  <c r="BE1666" i="64" a="1"/>
  <c r="BE998" i="64" a="1"/>
  <c r="BE599" i="64" a="1"/>
  <c r="BE1643" i="64" a="1"/>
  <c r="BE2186" i="64" a="1"/>
  <c r="BE414" i="64" a="1"/>
  <c r="BE698" i="64" a="1"/>
  <c r="BE1506" i="64" a="1"/>
  <c r="BA621" i="64" a="1"/>
  <c r="BE390" i="64" a="1"/>
  <c r="BE1215" i="64" a="1"/>
  <c r="BE1751" i="64" a="1"/>
  <c r="L511" i="64" l="1"/>
  <c r="M507" i="64" s="1"/>
  <c r="AP512" i="64"/>
  <c r="AP516" i="64"/>
  <c r="L516" i="64" s="1"/>
  <c r="AQ496" i="64"/>
  <c r="AQ499" i="64" s="1"/>
  <c r="AP504" i="64"/>
  <c r="L503" i="64"/>
  <c r="AJ1895" i="64" a="1"/>
  <c r="AJ1895" i="64" s="1"/>
  <c r="AJ1888" i="64" s="1"/>
  <c r="AJ1889" i="64" s="1"/>
  <c r="CR25" i="863"/>
  <c r="CR34" i="861" s="1"/>
  <c r="CR60" i="861"/>
  <c r="CS89" i="861"/>
  <c r="CS17" i="861"/>
  <c r="CS12" i="863" s="1"/>
  <c r="CQ38" i="861"/>
  <c r="CR22" i="863"/>
  <c r="CR72" i="863"/>
  <c r="BF281" i="64"/>
  <c r="BG277" i="64"/>
  <c r="BG278" i="64"/>
  <c r="BG260" i="64"/>
  <c r="BG261" i="64"/>
  <c r="BG279" i="64"/>
  <c r="BG280" i="64"/>
  <c r="BG262" i="64"/>
  <c r="BF263" i="64"/>
  <c r="CJ3" i="860"/>
  <c r="CJ4" i="860" s="1"/>
  <c r="CK2" i="860"/>
  <c r="CJ1" i="860"/>
  <c r="CJ7" i="860"/>
  <c r="CR2469" i="64"/>
  <c r="CR2392" i="64"/>
  <c r="CR2396" i="64" s="1"/>
  <c r="CR2398" i="64" s="1"/>
  <c r="CR2495" i="64"/>
  <c r="BE698" i="64"/>
  <c r="BF702" i="64" a="1"/>
  <c r="BF702" i="64" s="1"/>
  <c r="BF697" i="64" a="1"/>
  <c r="BF697" i="64" s="1"/>
  <c r="BE437" i="64"/>
  <c r="BD2069" i="64"/>
  <c r="BE2061" i="64"/>
  <c r="BF2052" i="64" a="1"/>
  <c r="BF2052" i="64" s="1"/>
  <c r="BF2053" i="64" a="1"/>
  <c r="BF2053" i="64" s="1"/>
  <c r="BF2054" i="64" a="1"/>
  <c r="BF2054" i="64" s="1"/>
  <c r="BF2055" i="64" a="1"/>
  <c r="BF2055" i="64" s="1"/>
  <c r="BF2056" i="64" a="1"/>
  <c r="BF2056" i="64" s="1"/>
  <c r="BF2058" i="64" a="1"/>
  <c r="BF2058" i="64" s="1"/>
  <c r="BF2057" i="64" a="1"/>
  <c r="BF2057" i="64" s="1"/>
  <c r="BF2059" i="64" a="1"/>
  <c r="BF2059" i="64" s="1"/>
  <c r="BF2060" i="64" a="1"/>
  <c r="BF2060" i="64" s="1"/>
  <c r="BF435" i="64" a="1"/>
  <c r="BF435" i="64" s="1"/>
  <c r="BF413" i="64" a="1"/>
  <c r="BF413" i="64" s="1"/>
  <c r="BF436" i="64" a="1"/>
  <c r="BF436" i="64" s="1"/>
  <c r="BE414" i="64"/>
  <c r="BF2240" i="64"/>
  <c r="BF2206" i="64"/>
  <c r="DJ2443" i="64"/>
  <c r="BE2165" i="64"/>
  <c r="BE2143" i="64"/>
  <c r="BF2144" i="64" a="1"/>
  <c r="BF2144" i="64" s="1"/>
  <c r="BF2164" i="64" a="1"/>
  <c r="BF2164" i="64" s="1"/>
  <c r="BF2498" i="64" a="1"/>
  <c r="BF2498" i="64" s="1"/>
  <c r="BB1771" i="64"/>
  <c r="BB1772" i="64" s="1"/>
  <c r="BC1760" i="64"/>
  <c r="BD1758" i="64"/>
  <c r="BD1767" i="64"/>
  <c r="BD1759" i="64"/>
  <c r="BD1768" i="64"/>
  <c r="BF1764" i="64" a="1"/>
  <c r="BF1764" i="64" s="1"/>
  <c r="BF1763" i="64" a="1"/>
  <c r="BF1763" i="64" s="1"/>
  <c r="BF1755" i="64" a="1"/>
  <c r="BF1755" i="64" s="1"/>
  <c r="BF1754" i="64" a="1"/>
  <c r="BF1754" i="64" s="1"/>
  <c r="BE1751" i="64"/>
  <c r="BE1750" i="64"/>
  <c r="BF1745" i="64" a="1"/>
  <c r="BF1745" i="64" s="1"/>
  <c r="BF1746" i="64" a="1"/>
  <c r="BF1746" i="64" s="1"/>
  <c r="BE2186" i="64"/>
  <c r="BF2185" i="64" a="1"/>
  <c r="BF2185" i="64" s="1"/>
  <c r="BF573" i="64" a="1"/>
  <c r="BF573" i="64" s="1"/>
  <c r="BA621" i="64"/>
  <c r="BG1955" i="64"/>
  <c r="BB620" i="64" a="1"/>
  <c r="BB620" i="64" s="1"/>
  <c r="BE1215" i="64"/>
  <c r="BE1666" i="64"/>
  <c r="BE1506" i="64"/>
  <c r="BE1643" i="64"/>
  <c r="BE998" i="64"/>
  <c r="BE599" i="64"/>
  <c r="BE390" i="64"/>
  <c r="BE575" i="64"/>
  <c r="BD62" i="64"/>
  <c r="BF568" i="64" a="1"/>
  <c r="BF568" i="64" s="1"/>
  <c r="BF75" i="64" a="1"/>
  <c r="BF75" i="64" s="1"/>
  <c r="BF412" i="64" a="1"/>
  <c r="BF412" i="64" s="1"/>
  <c r="BF55" i="64" a="1"/>
  <c r="BF55" i="64" s="1"/>
  <c r="BF59" i="64" a="1"/>
  <c r="BF59" i="64" s="1"/>
  <c r="BF60" i="64" a="1"/>
  <c r="BF60" i="64" s="1"/>
  <c r="BE56" i="64"/>
  <c r="BF53" i="64" a="1"/>
  <c r="BF53" i="64" s="1"/>
  <c r="BF54" i="64" a="1"/>
  <c r="BF54" i="64" s="1"/>
  <c r="BF598" i="64" a="1"/>
  <c r="BF598" i="64" s="1"/>
  <c r="BF2395" i="64" a="1"/>
  <c r="BF2395" i="64" s="1"/>
  <c r="BF2421" i="64" a="1"/>
  <c r="BF2421" i="64" s="1"/>
  <c r="BF2472" i="64" a="1"/>
  <c r="BF2472" i="64" s="1"/>
  <c r="BF2446" i="64" a="1"/>
  <c r="BF2446" i="64" s="1"/>
  <c r="BF1642" i="64" a="1"/>
  <c r="BF1642" i="64" s="1"/>
  <c r="BF90" i="64" a="1"/>
  <c r="BF90" i="64" s="1"/>
  <c r="BF91" i="64" a="1"/>
  <c r="BF91" i="64" s="1"/>
  <c r="BF92" i="64" a="1"/>
  <c r="BF92" i="64" s="1"/>
  <c r="BF89" i="64" a="1"/>
  <c r="BF89" i="64" s="1"/>
  <c r="BE93" i="64"/>
  <c r="BF1587" i="64" a="1"/>
  <c r="BF1587" i="64" s="1"/>
  <c r="BF1588" i="64" s="1"/>
  <c r="BF389" i="64" a="1"/>
  <c r="BF389" i="64" s="1"/>
  <c r="BT1792" i="64"/>
  <c r="BT1794" i="64" s="1"/>
  <c r="BF2522" i="64" a="1"/>
  <c r="BF2522" i="64" s="1"/>
  <c r="BF1507" i="64" a="1"/>
  <c r="BF1507" i="64" s="1"/>
  <c r="BF1886" i="64" a="1"/>
  <c r="BF1886" i="64" s="1"/>
  <c r="BF1894" i="64" s="1"/>
  <c r="BF1665" i="64" a="1"/>
  <c r="BF1665" i="64" s="1"/>
  <c r="BF1667" i="64" a="1"/>
  <c r="BF1667" i="64" s="1"/>
  <c r="BF1673" i="64" a="1"/>
  <c r="BF1673" i="64" s="1"/>
  <c r="BF1214" i="64" a="1"/>
  <c r="BF1214" i="64" s="1"/>
  <c r="BF997" i="64" a="1"/>
  <c r="BF997" i="64" s="1"/>
  <c r="BF1666" i="64" a="1"/>
  <c r="BF1750" i="64" a="1"/>
  <c r="BG2240" i="64" a="1"/>
  <c r="BF2165" i="64" a="1"/>
  <c r="BF698" i="64" a="1"/>
  <c r="BF414" i="64" a="1"/>
  <c r="BF437" i="64" a="1"/>
  <c r="BF998" i="64" a="1"/>
  <c r="BF575" i="64" a="1"/>
  <c r="BF2143" i="64" a="1"/>
  <c r="BG2206" i="64" a="1"/>
  <c r="BF599" i="64" a="1"/>
  <c r="BF1215" i="64" a="1"/>
  <c r="BF1643" i="64" a="1"/>
  <c r="BF2186" i="64" a="1"/>
  <c r="BF1751" i="64" a="1"/>
  <c r="BB621" i="64" a="1"/>
  <c r="BF1506" i="64" a="1"/>
  <c r="BF390" i="64" a="1"/>
  <c r="M496" i="64" l="1"/>
  <c r="L504" i="64"/>
  <c r="AQ508" i="64"/>
  <c r="BG1956" i="64"/>
  <c r="CS84" i="861"/>
  <c r="CS26" i="861"/>
  <c r="CS27" i="861" s="1"/>
  <c r="CR31" i="861"/>
  <c r="CR35" i="861" s="1"/>
  <c r="CR37" i="861" s="1"/>
  <c r="CR26" i="863"/>
  <c r="CS67" i="863"/>
  <c r="CS71" i="863"/>
  <c r="CS69" i="863"/>
  <c r="CS23" i="863" s="1"/>
  <c r="CS32" i="861" s="1"/>
  <c r="BG263" i="64"/>
  <c r="BG281" i="64"/>
  <c r="BH277" i="64"/>
  <c r="BH260" i="64"/>
  <c r="BH278" i="64"/>
  <c r="BH279" i="64"/>
  <c r="BH261" i="64"/>
  <c r="BH280" i="64"/>
  <c r="BH262" i="64"/>
  <c r="CK1" i="860"/>
  <c r="CK7" i="860"/>
  <c r="CK3" i="860"/>
  <c r="CK4" i="860" s="1"/>
  <c r="CS2392" i="64"/>
  <c r="CS2396" i="64" s="1"/>
  <c r="CS2398" i="64" s="1"/>
  <c r="CS2495" i="64"/>
  <c r="CS2469" i="64"/>
  <c r="CO2443" i="64"/>
  <c r="CO2447" i="64" s="1"/>
  <c r="CO2449" i="64" s="1"/>
  <c r="BF698" i="64"/>
  <c r="BF708" i="64" s="1"/>
  <c r="BE708" i="64"/>
  <c r="BG702" i="64" a="1"/>
  <c r="BG702" i="64" s="1"/>
  <c r="BG697" i="64" a="1"/>
  <c r="BG697" i="64" s="1"/>
  <c r="BF437" i="64"/>
  <c r="BE2069" i="64"/>
  <c r="BG2052" i="64" a="1"/>
  <c r="BG2052" i="64" s="1"/>
  <c r="BG2053" i="64" a="1"/>
  <c r="BG2053" i="64" s="1"/>
  <c r="BG2054" i="64" a="1"/>
  <c r="BG2054" i="64" s="1"/>
  <c r="BG2055" i="64" a="1"/>
  <c r="BG2055" i="64" s="1"/>
  <c r="BG2056" i="64" a="1"/>
  <c r="BG2056" i="64" s="1"/>
  <c r="BG2057" i="64" a="1"/>
  <c r="BG2057" i="64" s="1"/>
  <c r="BG2059" i="64" a="1"/>
  <c r="BG2059" i="64" s="1"/>
  <c r="BG2060" i="64" a="1"/>
  <c r="BG2060" i="64" s="1"/>
  <c r="BG2058" i="64" a="1"/>
  <c r="BG2058" i="64" s="1"/>
  <c r="BF2061" i="64"/>
  <c r="BG435" i="64" a="1"/>
  <c r="BG435" i="64" s="1"/>
  <c r="BG413" i="64" a="1"/>
  <c r="BG413" i="64" s="1"/>
  <c r="BG436" i="64" a="1"/>
  <c r="BG436" i="64" s="1"/>
  <c r="BF414" i="64"/>
  <c r="BG2206" i="64"/>
  <c r="BG2240" i="64"/>
  <c r="DL2469" i="64"/>
  <c r="DL2392" i="64"/>
  <c r="DL2495" i="64"/>
  <c r="BF2165" i="64"/>
  <c r="BF2143" i="64"/>
  <c r="BG2144" i="64" a="1"/>
  <c r="BG2144" i="64" s="1"/>
  <c r="BG2164" i="64" a="1"/>
  <c r="BG2164" i="64" s="1"/>
  <c r="BG2498" i="64" a="1"/>
  <c r="BG2498" i="64" s="1"/>
  <c r="BC1769" i="64"/>
  <c r="BD1760" i="64"/>
  <c r="BE1759" i="64"/>
  <c r="BE1768" i="64"/>
  <c r="BE1758" i="64"/>
  <c r="BE1767" i="64"/>
  <c r="BG1764" i="64" a="1"/>
  <c r="BG1764" i="64" s="1"/>
  <c r="BG1763" i="64" a="1"/>
  <c r="BG1763" i="64" s="1"/>
  <c r="BG1755" i="64" a="1"/>
  <c r="BG1755" i="64" s="1"/>
  <c r="BG1754" i="64" a="1"/>
  <c r="BG1754" i="64" s="1"/>
  <c r="BF1751" i="64"/>
  <c r="BF1750" i="64"/>
  <c r="BG1745" i="64" a="1"/>
  <c r="BG1745" i="64" s="1"/>
  <c r="BG1746" i="64" a="1"/>
  <c r="BG1746" i="64" s="1"/>
  <c r="BF2186" i="64"/>
  <c r="BG2185" i="64" a="1"/>
  <c r="BG2185" i="64" s="1"/>
  <c r="BG573" i="64" a="1"/>
  <c r="BG573" i="64" s="1"/>
  <c r="BB621" i="64"/>
  <c r="BC620" i="64" a="1"/>
  <c r="BC620" i="64" s="1"/>
  <c r="BH1955" i="64"/>
  <c r="BH1956" i="64" s="1"/>
  <c r="BF1666" i="64"/>
  <c r="BF1506" i="64"/>
  <c r="BF1215" i="64"/>
  <c r="BF1643" i="64"/>
  <c r="BF998" i="64"/>
  <c r="BF575" i="64"/>
  <c r="BF390" i="64"/>
  <c r="BF599" i="64"/>
  <c r="AK1885" i="64"/>
  <c r="AK1891" i="64" s="1"/>
  <c r="BE62" i="64"/>
  <c r="BG568" i="64" a="1"/>
  <c r="BG568" i="64" s="1"/>
  <c r="BG75" i="64" a="1"/>
  <c r="BG75" i="64" s="1"/>
  <c r="BG412" i="64" a="1"/>
  <c r="BG412" i="64" s="1"/>
  <c r="BG55" i="64" a="1"/>
  <c r="BG55" i="64" s="1"/>
  <c r="BG59" i="64" a="1"/>
  <c r="BG59" i="64" s="1"/>
  <c r="BG60" i="64" a="1"/>
  <c r="BG60" i="64" s="1"/>
  <c r="BF56" i="64"/>
  <c r="BG53" i="64" a="1"/>
  <c r="BG53" i="64" s="1"/>
  <c r="BG54" i="64" a="1"/>
  <c r="BG54" i="64" s="1"/>
  <c r="BG598" i="64" a="1"/>
  <c r="BG598" i="64" s="1"/>
  <c r="BG2395" i="64" a="1"/>
  <c r="BG2395" i="64" s="1"/>
  <c r="BG2472" i="64" a="1"/>
  <c r="BG2472" i="64" s="1"/>
  <c r="BG2446" i="64" a="1"/>
  <c r="BG2446" i="64" s="1"/>
  <c r="BG2421" i="64" a="1"/>
  <c r="BG2421" i="64" s="1"/>
  <c r="BG1642" i="64" a="1"/>
  <c r="BG1642" i="64" s="1"/>
  <c r="BF93" i="64"/>
  <c r="BG90" i="64" a="1"/>
  <c r="BG90" i="64" s="1"/>
  <c r="BG91" i="64" a="1"/>
  <c r="BG91" i="64" s="1"/>
  <c r="BG92" i="64" a="1"/>
  <c r="BG92" i="64" s="1"/>
  <c r="BG89" i="64" a="1"/>
  <c r="BG89" i="64" s="1"/>
  <c r="BG1587" i="64" a="1"/>
  <c r="BG1587" i="64" s="1"/>
  <c r="BG1588" i="64" s="1"/>
  <c r="BG389" i="64" a="1"/>
  <c r="BG389" i="64" s="1"/>
  <c r="BU1792" i="64"/>
  <c r="BU1794" i="64" s="1"/>
  <c r="BG2522" i="64" a="1"/>
  <c r="BG2522" i="64" s="1"/>
  <c r="BG1507" i="64" a="1"/>
  <c r="BG1507" i="64" s="1"/>
  <c r="BG1886" i="64" a="1"/>
  <c r="BG1886" i="64" s="1"/>
  <c r="BG1894" i="64" s="1"/>
  <c r="BG1667" i="64" a="1"/>
  <c r="BG1667" i="64" s="1"/>
  <c r="BG1673" i="64" a="1"/>
  <c r="BG1673" i="64" s="1"/>
  <c r="BG1665" i="64" a="1"/>
  <c r="BG1665" i="64" s="1"/>
  <c r="BG1214" i="64" a="1"/>
  <c r="BG1214" i="64" s="1"/>
  <c r="BG997" i="64" a="1"/>
  <c r="BG997" i="64" s="1"/>
  <c r="BG414" i="64" a="1"/>
  <c r="BG2165" i="64" a="1"/>
  <c r="BG599" i="64" a="1"/>
  <c r="BH2206" i="64" a="1"/>
  <c r="BG2143" i="64" a="1"/>
  <c r="BG1643" i="64" a="1"/>
  <c r="BG698" i="64" a="1"/>
  <c r="BG437" i="64" a="1"/>
  <c r="BG1666" i="64" a="1"/>
  <c r="BG2186" i="64" a="1"/>
  <c r="BG1215" i="64" a="1"/>
  <c r="BH2240" i="64" a="1"/>
  <c r="BG1751" i="64" a="1"/>
  <c r="BG1750" i="64" a="1"/>
  <c r="BG575" i="64" a="1"/>
  <c r="BG998" i="64" a="1"/>
  <c r="BC621" i="64" a="1"/>
  <c r="BG390" i="64" a="1"/>
  <c r="BG1506" i="64" a="1"/>
  <c r="AQ510" i="64" l="1"/>
  <c r="AQ500" i="64" s="1"/>
  <c r="AQ502" i="64" s="1"/>
  <c r="AQ503" i="64" s="1"/>
  <c r="BC1771" i="64"/>
  <c r="BC1772" i="64" s="1"/>
  <c r="AK1895" i="64" a="1"/>
  <c r="AK1895" i="64" s="1"/>
  <c r="AK1888" i="64" s="1"/>
  <c r="AK1889" i="64" s="1"/>
  <c r="CS25" i="863"/>
  <c r="CS34" i="861" s="1"/>
  <c r="CS60" i="861"/>
  <c r="CT89" i="861"/>
  <c r="CT17" i="861"/>
  <c r="CT26" i="861" s="1"/>
  <c r="CT27" i="861" s="1"/>
  <c r="CS22" i="863"/>
  <c r="CS72" i="863"/>
  <c r="CR38" i="861"/>
  <c r="BH263" i="64"/>
  <c r="BI277" i="64"/>
  <c r="BI278" i="64"/>
  <c r="BI260" i="64"/>
  <c r="BI279" i="64"/>
  <c r="BI261" i="64"/>
  <c r="BI262" i="64"/>
  <c r="BI280" i="64"/>
  <c r="BH281" i="64"/>
  <c r="CT2392" i="64"/>
  <c r="CT2396" i="64" s="1"/>
  <c r="CT2398" i="64" s="1"/>
  <c r="CT2469" i="64"/>
  <c r="CT2495" i="64"/>
  <c r="CP2443" i="64"/>
  <c r="CP2447" i="64" s="1"/>
  <c r="CP2449" i="64" s="1"/>
  <c r="CQ2443" i="64"/>
  <c r="BG698" i="64"/>
  <c r="BH702" i="64" a="1"/>
  <c r="BH702" i="64" s="1"/>
  <c r="BH697" i="64" a="1"/>
  <c r="BH697" i="64" s="1"/>
  <c r="BF2069" i="64"/>
  <c r="BG437" i="64"/>
  <c r="BH2052" i="64" a="1"/>
  <c r="BH2052" i="64" s="1"/>
  <c r="BH2053" i="64" a="1"/>
  <c r="BH2053" i="64" s="1"/>
  <c r="BH2058" i="64" a="1"/>
  <c r="BH2058" i="64" s="1"/>
  <c r="BH2059" i="64" a="1"/>
  <c r="BH2059" i="64" s="1"/>
  <c r="BH2060" i="64" a="1"/>
  <c r="BH2060" i="64" s="1"/>
  <c r="BH2056" i="64" a="1"/>
  <c r="BH2056" i="64" s="1"/>
  <c r="BH2055" i="64" a="1"/>
  <c r="BH2055" i="64" s="1"/>
  <c r="BH2057" i="64" a="1"/>
  <c r="BH2057" i="64" s="1"/>
  <c r="BH2054" i="64" a="1"/>
  <c r="BH2054" i="64" s="1"/>
  <c r="BG2061" i="64"/>
  <c r="BH435" i="64" a="1"/>
  <c r="BH435" i="64" s="1"/>
  <c r="BH413" i="64" a="1"/>
  <c r="BH413" i="64" s="1"/>
  <c r="BH436" i="64" a="1"/>
  <c r="BH436" i="64" s="1"/>
  <c r="BG414" i="64"/>
  <c r="BH2240" i="64"/>
  <c r="BH2206" i="64"/>
  <c r="DK2443" i="64"/>
  <c r="BG2165" i="64"/>
  <c r="BG2143" i="64"/>
  <c r="BH2144" i="64" a="1"/>
  <c r="BH2144" i="64" s="1"/>
  <c r="BH2164" i="64" a="1"/>
  <c r="BH2164" i="64" s="1"/>
  <c r="BH2498" i="64" a="1"/>
  <c r="BH2498" i="64" s="1"/>
  <c r="BE1760" i="64"/>
  <c r="BE1769" i="64"/>
  <c r="BD1769" i="64"/>
  <c r="BD1771" i="64" s="1"/>
  <c r="BD1772" i="64" s="1"/>
  <c r="BF1758" i="64"/>
  <c r="BF1767" i="64"/>
  <c r="BF1759" i="64"/>
  <c r="BF1768" i="64"/>
  <c r="BH1763" i="64" a="1"/>
  <c r="BH1763" i="64" s="1"/>
  <c r="BH1764" i="64" a="1"/>
  <c r="BH1764" i="64" s="1"/>
  <c r="BH1754" i="64" a="1"/>
  <c r="BH1754" i="64" s="1"/>
  <c r="BH1755" i="64" a="1"/>
  <c r="BH1755" i="64" s="1"/>
  <c r="BG1751" i="64"/>
  <c r="BG1750" i="64"/>
  <c r="BH1745" i="64" a="1"/>
  <c r="BH1745" i="64" s="1"/>
  <c r="BH1746" i="64" a="1"/>
  <c r="BH1746" i="64" s="1"/>
  <c r="BG2186" i="64"/>
  <c r="BH2185" i="64" a="1"/>
  <c r="BH2185" i="64" s="1"/>
  <c r="BH573" i="64" a="1"/>
  <c r="BH573" i="64" s="1"/>
  <c r="BC621" i="64"/>
  <c r="BD620" i="64" a="1"/>
  <c r="BD620" i="64" s="1"/>
  <c r="BI1955" i="64"/>
  <c r="BG1215" i="64"/>
  <c r="BG1666" i="64"/>
  <c r="BG1506" i="64"/>
  <c r="BG1643" i="64"/>
  <c r="BG998" i="64"/>
  <c r="BG575" i="64"/>
  <c r="BG390" i="64"/>
  <c r="BG599" i="64"/>
  <c r="BF62" i="64"/>
  <c r="BH568" i="64" a="1"/>
  <c r="BH568" i="64" s="1"/>
  <c r="BH75" i="64" a="1"/>
  <c r="BH75" i="64" s="1"/>
  <c r="BH412" i="64" a="1"/>
  <c r="BH412" i="64" s="1"/>
  <c r="BH55" i="64" a="1"/>
  <c r="BH55" i="64" s="1"/>
  <c r="BH60" i="64" a="1"/>
  <c r="BH60" i="64" s="1"/>
  <c r="BH59" i="64" a="1"/>
  <c r="BH59" i="64" s="1"/>
  <c r="BG56" i="64"/>
  <c r="BH53" i="64" a="1"/>
  <c r="BH53" i="64" s="1"/>
  <c r="BH54" i="64" a="1"/>
  <c r="BH54" i="64" s="1"/>
  <c r="BH598" i="64" a="1"/>
  <c r="BH598" i="64" s="1"/>
  <c r="BH2395" i="64" a="1"/>
  <c r="BH2395" i="64" s="1"/>
  <c r="BH2472" i="64" a="1"/>
  <c r="BH2472" i="64" s="1"/>
  <c r="BH2446" i="64" a="1"/>
  <c r="BH2446" i="64" s="1"/>
  <c r="BH2421" i="64" a="1"/>
  <c r="BH2421" i="64" s="1"/>
  <c r="BH1642" i="64" a="1"/>
  <c r="BH1642" i="64" s="1"/>
  <c r="BH89" i="64" a="1"/>
  <c r="BH89" i="64" s="1"/>
  <c r="BH90" i="64" a="1"/>
  <c r="BH90" i="64" s="1"/>
  <c r="BH91" i="64" a="1"/>
  <c r="BH91" i="64" s="1"/>
  <c r="BH92" i="64" a="1"/>
  <c r="BH92" i="64" s="1"/>
  <c r="BG93" i="64"/>
  <c r="BH1587" i="64" a="1"/>
  <c r="BH1587" i="64" s="1"/>
  <c r="BH1588" i="64" s="1"/>
  <c r="BH389" i="64" a="1"/>
  <c r="BH389" i="64" s="1"/>
  <c r="BV1792" i="64"/>
  <c r="BV1794" i="64" s="1"/>
  <c r="BH2522" i="64" a="1"/>
  <c r="BH2522" i="64" s="1"/>
  <c r="BH1507" i="64" a="1"/>
  <c r="BH1507" i="64" s="1"/>
  <c r="BH1886" i="64" a="1"/>
  <c r="BH1886" i="64" s="1"/>
  <c r="BH1894" i="64" s="1"/>
  <c r="BH1667" i="64" a="1"/>
  <c r="BH1667" i="64" s="1"/>
  <c r="BH1673" i="64" a="1"/>
  <c r="BH1673" i="64" s="1"/>
  <c r="BH1665" i="64" a="1"/>
  <c r="BH1665" i="64" s="1"/>
  <c r="BH1214" i="64" a="1"/>
  <c r="BH1214" i="64" s="1"/>
  <c r="BH997" i="64" a="1"/>
  <c r="BH997" i="64" s="1"/>
  <c r="BH1666" i="64" a="1"/>
  <c r="BH414" i="64" a="1"/>
  <c r="BH599" i="64" a="1"/>
  <c r="BH2186" i="64" a="1"/>
  <c r="BH2143" i="64" a="1"/>
  <c r="BI2240" i="64" a="1"/>
  <c r="BH698" i="64" a="1"/>
  <c r="BI2206" i="64" a="1"/>
  <c r="BH1751" i="64" a="1"/>
  <c r="BH437" i="64" a="1"/>
  <c r="BH2165" i="64" a="1"/>
  <c r="BH390" i="64" a="1"/>
  <c r="BH575" i="64" a="1"/>
  <c r="BH1750" i="64" a="1"/>
  <c r="BD621" i="64" a="1"/>
  <c r="BH1643" i="64" a="1"/>
  <c r="BH1506" i="64" a="1"/>
  <c r="BH998" i="64" a="1"/>
  <c r="BH1215" i="64" a="1"/>
  <c r="AQ511" i="64" l="1"/>
  <c r="AQ516" i="64" s="1"/>
  <c r="AQ504" i="64"/>
  <c r="AR496" i="64"/>
  <c r="BI1956" i="64"/>
  <c r="CT84" i="861"/>
  <c r="CU89" i="861"/>
  <c r="CT12" i="863"/>
  <c r="CT71" i="863" s="1"/>
  <c r="CS26" i="863"/>
  <c r="CS31" i="861"/>
  <c r="CS35" i="861" s="1"/>
  <c r="CS37" i="861" s="1"/>
  <c r="BI263" i="64"/>
  <c r="BJ277" i="64"/>
  <c r="BJ260" i="64"/>
  <c r="BJ278" i="64"/>
  <c r="BJ261" i="64"/>
  <c r="BJ279" i="64"/>
  <c r="BJ262" i="64"/>
  <c r="BJ280" i="64"/>
  <c r="BI281" i="64"/>
  <c r="CU2495" i="64"/>
  <c r="CU2469" i="64"/>
  <c r="CU2392" i="64"/>
  <c r="CU2396" i="64" s="1"/>
  <c r="CU2398" i="64" s="1"/>
  <c r="CR2443" i="64"/>
  <c r="CQ2447" i="64"/>
  <c r="CQ2449" i="64" s="1"/>
  <c r="BH698" i="64"/>
  <c r="BH708" i="64" s="1"/>
  <c r="BG708" i="64"/>
  <c r="BI702" i="64" a="1"/>
  <c r="BI702" i="64" s="1"/>
  <c r="BI697" i="64" a="1"/>
  <c r="BI697" i="64" s="1"/>
  <c r="BG2069" i="64"/>
  <c r="BH437" i="64"/>
  <c r="BI2052" i="64" a="1"/>
  <c r="BI2052" i="64" s="1"/>
  <c r="BI2053" i="64" a="1"/>
  <c r="BI2053" i="64" s="1"/>
  <c r="BI2054" i="64" a="1"/>
  <c r="BI2054" i="64" s="1"/>
  <c r="BI2055" i="64" a="1"/>
  <c r="BI2055" i="64" s="1"/>
  <c r="BI2056" i="64" a="1"/>
  <c r="BI2056" i="64" s="1"/>
  <c r="BI2057" i="64" a="1"/>
  <c r="BI2057" i="64" s="1"/>
  <c r="BI2059" i="64" a="1"/>
  <c r="BI2059" i="64" s="1"/>
  <c r="BI2060" i="64" a="1"/>
  <c r="BI2060" i="64" s="1"/>
  <c r="BI2058" i="64" a="1"/>
  <c r="BI2058" i="64" s="1"/>
  <c r="BH2061" i="64"/>
  <c r="BI413" i="64" a="1"/>
  <c r="BI413" i="64" s="1"/>
  <c r="BI436" i="64" a="1"/>
  <c r="BI436" i="64" s="1"/>
  <c r="BI435" i="64" a="1"/>
  <c r="BI435" i="64" s="1"/>
  <c r="BH414" i="64"/>
  <c r="BI2240" i="64"/>
  <c r="BI2206" i="64"/>
  <c r="BH2165" i="64"/>
  <c r="BH2143" i="64"/>
  <c r="BI2498" i="64" a="1"/>
  <c r="BI2498" i="64" s="1"/>
  <c r="BI2144" i="64" a="1"/>
  <c r="BI2144" i="64" s="1"/>
  <c r="BI2164" i="64" a="1"/>
  <c r="BI2164" i="64" s="1"/>
  <c r="BE1771" i="64"/>
  <c r="BF1760" i="64"/>
  <c r="BG1758" i="64"/>
  <c r="BG1767" i="64"/>
  <c r="BG1759" i="64"/>
  <c r="BG1768" i="64"/>
  <c r="BI1764" i="64" a="1"/>
  <c r="BI1764" i="64" s="1"/>
  <c r="BI1763" i="64" a="1"/>
  <c r="BI1763" i="64" s="1"/>
  <c r="BI1754" i="64" a="1"/>
  <c r="BI1754" i="64" s="1"/>
  <c r="BI1755" i="64" a="1"/>
  <c r="BI1755" i="64" s="1"/>
  <c r="BH1751" i="64"/>
  <c r="BH1750" i="64"/>
  <c r="BI1745" i="64" a="1"/>
  <c r="BI1745" i="64" s="1"/>
  <c r="BI1746" i="64" a="1"/>
  <c r="BI1746" i="64" s="1"/>
  <c r="BH2186" i="64"/>
  <c r="BI2185" i="64" a="1"/>
  <c r="BI2185" i="64" s="1"/>
  <c r="BI573" i="64" a="1"/>
  <c r="BI573" i="64" s="1"/>
  <c r="BD621" i="64"/>
  <c r="BJ1955" i="64"/>
  <c r="BJ1956" i="64" s="1"/>
  <c r="BE620" i="64" a="1"/>
  <c r="BE620" i="64" s="1"/>
  <c r="BH1506" i="64"/>
  <c r="BH1215" i="64"/>
  <c r="BH1666" i="64"/>
  <c r="BH1643" i="64"/>
  <c r="BH998" i="64"/>
  <c r="BH599" i="64"/>
  <c r="BH575" i="64"/>
  <c r="BH390" i="64"/>
  <c r="AL1885" i="64"/>
  <c r="AL1891" i="64" s="1"/>
  <c r="BG62" i="64"/>
  <c r="BI568" i="64" a="1"/>
  <c r="BI568" i="64" s="1"/>
  <c r="BI75" i="64" a="1"/>
  <c r="BI75" i="64" s="1"/>
  <c r="BI412" i="64" a="1"/>
  <c r="BI412" i="64" s="1"/>
  <c r="BI55" i="64" a="1"/>
  <c r="BI55" i="64" s="1"/>
  <c r="BI60" i="64" a="1"/>
  <c r="BI60" i="64" s="1"/>
  <c r="BI59" i="64" a="1"/>
  <c r="BI59" i="64" s="1"/>
  <c r="BH56" i="64"/>
  <c r="BI53" i="64" a="1"/>
  <c r="BI53" i="64" s="1"/>
  <c r="BI54" i="64" a="1"/>
  <c r="BI54" i="64" s="1"/>
  <c r="BI598" i="64" a="1"/>
  <c r="BI598" i="64" s="1"/>
  <c r="BI2395" i="64" a="1"/>
  <c r="BI2395" i="64" s="1"/>
  <c r="BI2472" i="64" a="1"/>
  <c r="BI2472" i="64" s="1"/>
  <c r="BI2446" i="64" a="1"/>
  <c r="BI2446" i="64" s="1"/>
  <c r="BI2421" i="64" a="1"/>
  <c r="BI2421" i="64" s="1"/>
  <c r="BI1642" i="64" a="1"/>
  <c r="BI1642" i="64" s="1"/>
  <c r="BI92" i="64" a="1"/>
  <c r="BI92" i="64" s="1"/>
  <c r="BI89" i="64" a="1"/>
  <c r="BI89" i="64" s="1"/>
  <c r="BI90" i="64" a="1"/>
  <c r="BI90" i="64" s="1"/>
  <c r="BI91" i="64" a="1"/>
  <c r="BI91" i="64" s="1"/>
  <c r="BH93" i="64"/>
  <c r="BI1587" i="64" a="1"/>
  <c r="BI1587" i="64" s="1"/>
  <c r="BI1588" i="64" s="1"/>
  <c r="BI389" i="64" a="1"/>
  <c r="BI389" i="64" s="1"/>
  <c r="BW1792" i="64"/>
  <c r="BW1794" i="64" s="1"/>
  <c r="BI2522" i="64" a="1"/>
  <c r="BI2522" i="64" s="1"/>
  <c r="BI1507" i="64" a="1"/>
  <c r="BI1507" i="64" s="1"/>
  <c r="BI1886" i="64" a="1"/>
  <c r="BI1886" i="64" s="1"/>
  <c r="BI1894" i="64" s="1"/>
  <c r="BI1667" i="64" a="1"/>
  <c r="BI1667" i="64" s="1"/>
  <c r="BI1673" i="64" a="1"/>
  <c r="BI1673" i="64" s="1"/>
  <c r="BI1665" i="64" a="1"/>
  <c r="BI1665" i="64" s="1"/>
  <c r="BI1214" i="64" a="1"/>
  <c r="BI1214" i="64" s="1"/>
  <c r="BI997" i="64" a="1"/>
  <c r="BI997" i="64" s="1"/>
  <c r="BI437" i="64" a="1"/>
  <c r="BI1666" i="64" a="1"/>
  <c r="BI2186" i="64" a="1"/>
  <c r="BI2143" i="64" a="1"/>
  <c r="BI599" i="64" a="1"/>
  <c r="BI575" i="64" a="1"/>
  <c r="BI2165" i="64" a="1"/>
  <c r="BI1750" i="64" a="1"/>
  <c r="BI698" i="64" a="1"/>
  <c r="BI414" i="64" a="1"/>
  <c r="BJ2206" i="64" a="1"/>
  <c r="BI1215" i="64" a="1"/>
  <c r="BJ2240" i="64" a="1"/>
  <c r="BE621" i="64" a="1"/>
  <c r="BI390" i="64" a="1"/>
  <c r="BI998" i="64" a="1"/>
  <c r="BI1506" i="64" a="1"/>
  <c r="BI1643" i="64" a="1"/>
  <c r="BI1751" i="64" a="1"/>
  <c r="AR507" i="64" l="1"/>
  <c r="AQ512" i="64"/>
  <c r="AR499" i="64"/>
  <c r="AL1895" i="64" a="1"/>
  <c r="AL1895" i="64" s="1"/>
  <c r="AL1888" i="64" s="1"/>
  <c r="AL1889" i="64" s="1"/>
  <c r="CT25" i="863"/>
  <c r="CT34" i="861" s="1"/>
  <c r="CT60" i="861"/>
  <c r="CT67" i="863"/>
  <c r="CT22" i="863" s="1"/>
  <c r="CT69" i="863"/>
  <c r="CT23" i="863" s="1"/>
  <c r="CT32" i="861" s="1"/>
  <c r="CU17" i="861"/>
  <c r="CU26" i="861" s="1"/>
  <c r="CU27" i="861" s="1"/>
  <c r="CS38" i="861"/>
  <c r="BK277" i="64"/>
  <c r="BK278" i="64"/>
  <c r="BK260" i="64"/>
  <c r="BK261" i="64"/>
  <c r="BK279" i="64"/>
  <c r="BK262" i="64"/>
  <c r="BK280" i="64"/>
  <c r="BJ281" i="64"/>
  <c r="BJ263" i="64"/>
  <c r="CR2447" i="64"/>
  <c r="CR2449" i="64" s="1"/>
  <c r="CS2443" i="64"/>
  <c r="CV2392" i="64"/>
  <c r="CV2396" i="64" s="1"/>
  <c r="CV2398" i="64" s="1"/>
  <c r="CV2495" i="64"/>
  <c r="CV2469" i="64"/>
  <c r="BI698" i="64"/>
  <c r="BJ702" i="64" a="1"/>
  <c r="BJ702" i="64" s="1"/>
  <c r="BJ697" i="64" a="1"/>
  <c r="BJ697" i="64" s="1"/>
  <c r="BH2069" i="64"/>
  <c r="BI437" i="64"/>
  <c r="BJ2052" i="64" a="1"/>
  <c r="BJ2052" i="64" s="1"/>
  <c r="BJ2053" i="64" a="1"/>
  <c r="BJ2053" i="64" s="1"/>
  <c r="BJ2054" i="64" a="1"/>
  <c r="BJ2054" i="64" s="1"/>
  <c r="BJ2055" i="64" a="1"/>
  <c r="BJ2055" i="64" s="1"/>
  <c r="BJ2056" i="64" a="1"/>
  <c r="BJ2056" i="64" s="1"/>
  <c r="BJ2059" i="64" a="1"/>
  <c r="BJ2059" i="64" s="1"/>
  <c r="BJ2060" i="64" a="1"/>
  <c r="BJ2060" i="64" s="1"/>
  <c r="BJ2058" i="64" a="1"/>
  <c r="BJ2058" i="64" s="1"/>
  <c r="BJ2057" i="64" a="1"/>
  <c r="BJ2057" i="64" s="1"/>
  <c r="BI2061" i="64"/>
  <c r="BJ413" i="64" a="1"/>
  <c r="BJ413" i="64" s="1"/>
  <c r="BJ435" i="64" a="1"/>
  <c r="BJ435" i="64" s="1"/>
  <c r="BJ436" i="64" a="1"/>
  <c r="BJ436" i="64" s="1"/>
  <c r="BI414" i="64"/>
  <c r="BJ2206" i="64"/>
  <c r="BJ2240" i="64"/>
  <c r="DL2443" i="64"/>
  <c r="BI2165" i="64"/>
  <c r="BI2143" i="64"/>
  <c r="BJ2498" i="64" a="1"/>
  <c r="BJ2498" i="64" s="1"/>
  <c r="BJ2144" i="64" a="1"/>
  <c r="BJ2144" i="64" s="1"/>
  <c r="BJ2164" i="64" a="1"/>
  <c r="BJ2164" i="64" s="1"/>
  <c r="BE1772" i="64"/>
  <c r="BF1769" i="64"/>
  <c r="BG1760" i="64"/>
  <c r="BH1758" i="64"/>
  <c r="BH1767" i="64"/>
  <c r="BH1759" i="64"/>
  <c r="BH1768" i="64"/>
  <c r="BJ1764" i="64" a="1"/>
  <c r="BJ1764" i="64" s="1"/>
  <c r="BJ1763" i="64" a="1"/>
  <c r="BJ1763" i="64" s="1"/>
  <c r="BJ1754" i="64" a="1"/>
  <c r="BJ1754" i="64" s="1"/>
  <c r="BJ1755" i="64" a="1"/>
  <c r="BJ1755" i="64" s="1"/>
  <c r="BI1751" i="64"/>
  <c r="BI1750" i="64"/>
  <c r="BJ1745" i="64" a="1"/>
  <c r="BJ1745" i="64" s="1"/>
  <c r="BJ1746" i="64" a="1"/>
  <c r="BJ1746" i="64" s="1"/>
  <c r="BI2186" i="64"/>
  <c r="BJ2185" i="64" a="1"/>
  <c r="BJ2185" i="64" s="1"/>
  <c r="BJ573" i="64" a="1"/>
  <c r="BJ573" i="64" s="1"/>
  <c r="BE621" i="64"/>
  <c r="BK1955" i="64"/>
  <c r="BK1956" i="64" s="1"/>
  <c r="BF620" i="64" a="1"/>
  <c r="BF620" i="64" s="1"/>
  <c r="BI1215" i="64"/>
  <c r="BI1666" i="64"/>
  <c r="BI1506" i="64"/>
  <c r="BI1643" i="64"/>
  <c r="BI998" i="64"/>
  <c r="BI390" i="64"/>
  <c r="BI599" i="64"/>
  <c r="BI575" i="64"/>
  <c r="BH62" i="64"/>
  <c r="BJ568" i="64" a="1"/>
  <c r="BJ568" i="64" s="1"/>
  <c r="BJ75" i="64" a="1"/>
  <c r="BJ75" i="64" s="1"/>
  <c r="BJ412" i="64" a="1"/>
  <c r="BJ412" i="64" s="1"/>
  <c r="BJ55" i="64" a="1"/>
  <c r="BJ55" i="64" s="1"/>
  <c r="BJ60" i="64" a="1"/>
  <c r="BJ60" i="64" s="1"/>
  <c r="BJ59" i="64" a="1"/>
  <c r="BJ59" i="64" s="1"/>
  <c r="BI56" i="64"/>
  <c r="BJ54" i="64" a="1"/>
  <c r="BJ54" i="64" s="1"/>
  <c r="BJ53" i="64" a="1"/>
  <c r="BJ53" i="64" s="1"/>
  <c r="BJ598" i="64" a="1"/>
  <c r="BJ598" i="64" s="1"/>
  <c r="BJ2395" i="64" a="1"/>
  <c r="BJ2395" i="64" s="1"/>
  <c r="BJ2472" i="64" a="1"/>
  <c r="BJ2472" i="64" s="1"/>
  <c r="BJ2446" i="64" a="1"/>
  <c r="BJ2446" i="64" s="1"/>
  <c r="BJ2421" i="64" a="1"/>
  <c r="BJ2421" i="64" s="1"/>
  <c r="BJ1642" i="64" a="1"/>
  <c r="BJ1642" i="64" s="1"/>
  <c r="BI93" i="64"/>
  <c r="BJ92" i="64" a="1"/>
  <c r="BJ92" i="64" s="1"/>
  <c r="BJ91" i="64" a="1"/>
  <c r="BJ91" i="64" s="1"/>
  <c r="BJ89" i="64" a="1"/>
  <c r="BJ89" i="64" s="1"/>
  <c r="BJ90" i="64" a="1"/>
  <c r="BJ90" i="64" s="1"/>
  <c r="BJ1587" i="64" a="1"/>
  <c r="BJ1587" i="64" s="1"/>
  <c r="BJ1588" i="64" s="1"/>
  <c r="BJ389" i="64" a="1"/>
  <c r="BJ389" i="64" s="1"/>
  <c r="BX1792" i="64"/>
  <c r="BX1794" i="64" s="1"/>
  <c r="BJ2522" i="64" a="1"/>
  <c r="BJ2522" i="64" s="1"/>
  <c r="BJ1507" i="64" a="1"/>
  <c r="BJ1507" i="64" s="1"/>
  <c r="BJ1886" i="64" a="1"/>
  <c r="BJ1886" i="64" s="1"/>
  <c r="BJ1894" i="64" s="1"/>
  <c r="BJ1673" i="64" a="1"/>
  <c r="BJ1673" i="64" s="1"/>
  <c r="BJ1665" i="64" a="1"/>
  <c r="BJ1665" i="64" s="1"/>
  <c r="BJ1667" i="64" a="1"/>
  <c r="BJ1667" i="64" s="1"/>
  <c r="BJ1214" i="64" a="1"/>
  <c r="BJ1214" i="64" s="1"/>
  <c r="BJ997" i="64" a="1"/>
  <c r="BJ997" i="64" s="1"/>
  <c r="BJ698" i="64" a="1"/>
  <c r="BJ414" i="64" a="1"/>
  <c r="BJ599" i="64" a="1"/>
  <c r="BJ1751" i="64" a="1"/>
  <c r="BJ2143" i="64" a="1"/>
  <c r="BJ1666" i="64" a="1"/>
  <c r="BK2240" i="64" a="1"/>
  <c r="BJ2165" i="64" a="1"/>
  <c r="BJ437" i="64" a="1"/>
  <c r="BK2206" i="64" a="1"/>
  <c r="BJ575" i="64" a="1"/>
  <c r="BJ1750" i="64" a="1"/>
  <c r="BJ1215" i="64" a="1"/>
  <c r="BJ2186" i="64" a="1"/>
  <c r="BJ390" i="64" a="1"/>
  <c r="BF621" i="64" a="1"/>
  <c r="BJ1643" i="64" a="1"/>
  <c r="BJ1506" i="64" a="1"/>
  <c r="BJ998" i="64" a="1"/>
  <c r="AR508" i="64" l="1"/>
  <c r="BF1771" i="64"/>
  <c r="CU84" i="861"/>
  <c r="CV89" i="861"/>
  <c r="CT72" i="863"/>
  <c r="CU12" i="863"/>
  <c r="CU71" i="863" s="1"/>
  <c r="CT31" i="861"/>
  <c r="CT35" i="861" s="1"/>
  <c r="CT37" i="861" s="1"/>
  <c r="CT26" i="863"/>
  <c r="BL277" i="64"/>
  <c r="BL260" i="64"/>
  <c r="BL278" i="64"/>
  <c r="BL279" i="64"/>
  <c r="BL261" i="64"/>
  <c r="BL280" i="64"/>
  <c r="BL262" i="64"/>
  <c r="BK281" i="64"/>
  <c r="BK263" i="64"/>
  <c r="CS2447" i="64"/>
  <c r="CS2449" i="64" s="1"/>
  <c r="CW2469" i="64"/>
  <c r="CW2392" i="64"/>
  <c r="CW2396" i="64" s="1"/>
  <c r="CW2398" i="64" s="1"/>
  <c r="CW2495" i="64"/>
  <c r="CT2443" i="64"/>
  <c r="BJ698" i="64"/>
  <c r="BJ708" i="64" s="1"/>
  <c r="BI708" i="64"/>
  <c r="BK702" i="64" a="1"/>
  <c r="BK702" i="64" s="1"/>
  <c r="BK697" i="64" a="1"/>
  <c r="BK697" i="64" s="1"/>
  <c r="BI2069" i="64"/>
  <c r="BJ437" i="64"/>
  <c r="BK2052" i="64" a="1"/>
  <c r="BK2052" i="64" s="1"/>
  <c r="BK2053" i="64" a="1"/>
  <c r="BK2053" i="64" s="1"/>
  <c r="BK2054" i="64" a="1"/>
  <c r="BK2054" i="64" s="1"/>
  <c r="BK2055" i="64" a="1"/>
  <c r="BK2055" i="64" s="1"/>
  <c r="BK2056" i="64" a="1"/>
  <c r="BK2056" i="64" s="1"/>
  <c r="BK2059" i="64" a="1"/>
  <c r="BK2059" i="64" s="1"/>
  <c r="BK2060" i="64" a="1"/>
  <c r="BK2060" i="64" s="1"/>
  <c r="BK2058" i="64" a="1"/>
  <c r="BK2058" i="64" s="1"/>
  <c r="BK2057" i="64" a="1"/>
  <c r="BK2057" i="64" s="1"/>
  <c r="BJ2061" i="64"/>
  <c r="BK413" i="64" a="1"/>
  <c r="BK413" i="64" s="1"/>
  <c r="BK436" i="64" a="1"/>
  <c r="BK436" i="64" s="1"/>
  <c r="BK435" i="64" a="1"/>
  <c r="BK435" i="64" s="1"/>
  <c r="BJ414" i="64"/>
  <c r="BK2240" i="64"/>
  <c r="BK2206" i="64"/>
  <c r="BJ2165" i="64"/>
  <c r="BJ2143" i="64"/>
  <c r="BK2498" i="64" a="1"/>
  <c r="BK2498" i="64" s="1"/>
  <c r="BK2144" i="64" a="1"/>
  <c r="BK2144" i="64" s="1"/>
  <c r="BK2164" i="64" a="1"/>
  <c r="BK2164" i="64" s="1"/>
  <c r="BH1760" i="64"/>
  <c r="BH1769" i="64"/>
  <c r="BG1769" i="64"/>
  <c r="BG1771" i="64" s="1"/>
  <c r="BI1758" i="64"/>
  <c r="BI1767" i="64"/>
  <c r="BI1759" i="64"/>
  <c r="BI1768" i="64"/>
  <c r="BK1764" i="64" a="1"/>
  <c r="BK1764" i="64" s="1"/>
  <c r="BK1763" i="64" a="1"/>
  <c r="BK1763" i="64" s="1"/>
  <c r="BK1755" i="64" a="1"/>
  <c r="BK1755" i="64" s="1"/>
  <c r="BK1754" i="64" a="1"/>
  <c r="BK1754" i="64" s="1"/>
  <c r="BJ1751" i="64"/>
  <c r="BJ1750" i="64"/>
  <c r="BK1745" i="64" a="1"/>
  <c r="BK1745" i="64" s="1"/>
  <c r="BK1746" i="64" a="1"/>
  <c r="BK1746" i="64" s="1"/>
  <c r="BJ2186" i="64"/>
  <c r="BK2185" i="64" a="1"/>
  <c r="BK2185" i="64" s="1"/>
  <c r="BK573" i="64" a="1"/>
  <c r="BK573" i="64" s="1"/>
  <c r="BF621" i="64"/>
  <c r="BG620" i="64" a="1"/>
  <c r="BG620" i="64" s="1"/>
  <c r="BL1955" i="64"/>
  <c r="BL1956" i="64" s="1"/>
  <c r="BJ1666" i="64"/>
  <c r="BJ1506" i="64"/>
  <c r="BJ1215" i="64"/>
  <c r="BJ1643" i="64"/>
  <c r="BJ998" i="64"/>
  <c r="BJ390" i="64"/>
  <c r="BJ599" i="64"/>
  <c r="BJ575" i="64"/>
  <c r="AM1885" i="64"/>
  <c r="AM1891" i="64" s="1"/>
  <c r="BI62" i="64"/>
  <c r="BK568" i="64" a="1"/>
  <c r="BK568" i="64" s="1"/>
  <c r="BK75" i="64" a="1"/>
  <c r="BK75" i="64" s="1"/>
  <c r="BK412" i="64" a="1"/>
  <c r="BK412" i="64" s="1"/>
  <c r="BK55" i="64" a="1"/>
  <c r="BK55" i="64" s="1"/>
  <c r="BK60" i="64" a="1"/>
  <c r="BK60" i="64" s="1"/>
  <c r="BK59" i="64" a="1"/>
  <c r="BK59" i="64" s="1"/>
  <c r="BJ56" i="64"/>
  <c r="BK54" i="64" a="1"/>
  <c r="BK54" i="64" s="1"/>
  <c r="BK53" i="64" a="1"/>
  <c r="BK53" i="64" s="1"/>
  <c r="BK598" i="64" a="1"/>
  <c r="BK598" i="64" s="1"/>
  <c r="BK2395" i="64" a="1"/>
  <c r="BK2395" i="64" s="1"/>
  <c r="BK2472" i="64" a="1"/>
  <c r="BK2472" i="64" s="1"/>
  <c r="BK2446" i="64" a="1"/>
  <c r="BK2446" i="64" s="1"/>
  <c r="BK2421" i="64" a="1"/>
  <c r="BK2421" i="64" s="1"/>
  <c r="BK1642" i="64" a="1"/>
  <c r="BK1642" i="64" s="1"/>
  <c r="BJ93" i="64"/>
  <c r="BK90" i="64" a="1"/>
  <c r="BK90" i="64" s="1"/>
  <c r="BK91" i="64" a="1"/>
  <c r="BK91" i="64" s="1"/>
  <c r="BK92" i="64" a="1"/>
  <c r="BK92" i="64" s="1"/>
  <c r="BK89" i="64" a="1"/>
  <c r="BK89" i="64" s="1"/>
  <c r="BK1587" i="64" a="1"/>
  <c r="BK1587" i="64" s="1"/>
  <c r="BK1588" i="64" s="1"/>
  <c r="BK389" i="64" a="1"/>
  <c r="BK389" i="64" s="1"/>
  <c r="BY1792" i="64"/>
  <c r="BY1794" i="64" s="1"/>
  <c r="BK2522" i="64" a="1"/>
  <c r="BK2522" i="64" s="1"/>
  <c r="BK1507" i="64" a="1"/>
  <c r="BK1507" i="64" s="1"/>
  <c r="BK1886" i="64" a="1"/>
  <c r="BK1886" i="64" s="1"/>
  <c r="BK1894" i="64" s="1"/>
  <c r="BK1665" i="64" a="1"/>
  <c r="BK1665" i="64" s="1"/>
  <c r="BK1673" i="64" a="1"/>
  <c r="BK1673" i="64" s="1"/>
  <c r="BK1667" i="64" a="1"/>
  <c r="BK1667" i="64" s="1"/>
  <c r="BK1214" i="64" a="1"/>
  <c r="BK1214" i="64" s="1"/>
  <c r="BK997" i="64" a="1"/>
  <c r="BK997" i="64" s="1"/>
  <c r="BK2143" i="64" a="1"/>
  <c r="BL2240" i="64" a="1"/>
  <c r="BK437" i="64" a="1"/>
  <c r="BK599" i="64" a="1"/>
  <c r="BK390" i="64" a="1"/>
  <c r="BK2165" i="64" a="1"/>
  <c r="BK2186" i="64" a="1"/>
  <c r="BK1506" i="64" a="1"/>
  <c r="BK698" i="64" a="1"/>
  <c r="BG621" i="64" a="1"/>
  <c r="BK414" i="64" a="1"/>
  <c r="BL2206" i="64" a="1"/>
  <c r="BK575" i="64" a="1"/>
  <c r="BK1750" i="64" a="1"/>
  <c r="BK1666" i="64" a="1"/>
  <c r="BK998" i="64" a="1"/>
  <c r="BK1215" i="64" a="1"/>
  <c r="BK1643" i="64" a="1"/>
  <c r="BK1751" i="64" a="1"/>
  <c r="AR510" i="64" l="1"/>
  <c r="AR500" i="64" s="1"/>
  <c r="AR502" i="64" s="1"/>
  <c r="BF1772" i="64"/>
  <c r="AM1895" i="64" a="1"/>
  <c r="AM1895" i="64" s="1"/>
  <c r="AM1888" i="64" s="1"/>
  <c r="AM1889" i="64" s="1"/>
  <c r="CU25" i="863"/>
  <c r="CU34" i="861" s="1"/>
  <c r="CU60" i="861"/>
  <c r="CV17" i="861"/>
  <c r="CV26" i="861" s="1"/>
  <c r="CV27" i="861" s="1"/>
  <c r="CU67" i="863"/>
  <c r="CU22" i="863" s="1"/>
  <c r="CU69" i="863"/>
  <c r="CU23" i="863" s="1"/>
  <c r="CU32" i="861" s="1"/>
  <c r="CT38" i="861"/>
  <c r="BL263" i="64"/>
  <c r="BL281" i="64"/>
  <c r="BM277" i="64"/>
  <c r="BM278" i="64"/>
  <c r="BM260" i="64"/>
  <c r="BM279" i="64"/>
  <c r="BM261" i="64"/>
  <c r="BM262" i="64"/>
  <c r="BM280" i="64"/>
  <c r="CX2392" i="64"/>
  <c r="CX2396" i="64" s="1"/>
  <c r="CT2447" i="64"/>
  <c r="CT2449" i="64" s="1"/>
  <c r="CX2495" i="64"/>
  <c r="CX2469" i="64"/>
  <c r="CU2443" i="64"/>
  <c r="BK698" i="64"/>
  <c r="BL702" i="64" a="1"/>
  <c r="BL702" i="64" s="1"/>
  <c r="BL697" i="64" a="1"/>
  <c r="BL697" i="64" s="1"/>
  <c r="BJ2069" i="64"/>
  <c r="BK437" i="64"/>
  <c r="BL2058" i="64" a="1"/>
  <c r="BL2058" i="64" s="1"/>
  <c r="BL2052" i="64" a="1"/>
  <c r="BL2052" i="64" s="1"/>
  <c r="BL2057" i="64" a="1"/>
  <c r="BL2057" i="64" s="1"/>
  <c r="BL2054" i="64" a="1"/>
  <c r="BL2054" i="64" s="1"/>
  <c r="BL2055" i="64" a="1"/>
  <c r="BL2055" i="64" s="1"/>
  <c r="BL2056" i="64" a="1"/>
  <c r="BL2056" i="64" s="1"/>
  <c r="BL2059" i="64" a="1"/>
  <c r="BL2059" i="64" s="1"/>
  <c r="BL2060" i="64" a="1"/>
  <c r="BL2060" i="64" s="1"/>
  <c r="BL2053" i="64" a="1"/>
  <c r="BL2053" i="64" s="1"/>
  <c r="BK2061" i="64"/>
  <c r="BL413" i="64" a="1"/>
  <c r="BL413" i="64" s="1"/>
  <c r="BL436" i="64" a="1"/>
  <c r="BL436" i="64" s="1"/>
  <c r="BL435" i="64" a="1"/>
  <c r="BL435" i="64" s="1"/>
  <c r="BK414" i="64"/>
  <c r="BL2240" i="64"/>
  <c r="BL2206" i="64"/>
  <c r="BK2165" i="64"/>
  <c r="BK2143" i="64"/>
  <c r="BL2144" i="64" a="1"/>
  <c r="BL2144" i="64" s="1"/>
  <c r="BL2164" i="64" a="1"/>
  <c r="BL2164" i="64" s="1"/>
  <c r="BL2498" i="64" a="1"/>
  <c r="BL2498" i="64" s="1"/>
  <c r="BH1771" i="64"/>
  <c r="BH1772" i="64" s="1"/>
  <c r="BG1772" i="64"/>
  <c r="BI1760" i="64"/>
  <c r="BJ1758" i="64"/>
  <c r="BJ1767" i="64"/>
  <c r="BJ1759" i="64"/>
  <c r="BJ1768" i="64"/>
  <c r="BL1763" i="64" a="1"/>
  <c r="BL1763" i="64" s="1"/>
  <c r="BL1764" i="64" a="1"/>
  <c r="BL1764" i="64" s="1"/>
  <c r="BL1755" i="64" a="1"/>
  <c r="BL1755" i="64" s="1"/>
  <c r="BL1754" i="64" a="1"/>
  <c r="BL1754" i="64" s="1"/>
  <c r="BK1751" i="64"/>
  <c r="BK1750" i="64"/>
  <c r="BL1745" i="64" a="1"/>
  <c r="BL1745" i="64" s="1"/>
  <c r="BL1746" i="64" a="1"/>
  <c r="BL1746" i="64" s="1"/>
  <c r="BK2186" i="64"/>
  <c r="BL2185" i="64" a="1"/>
  <c r="BL2185" i="64" s="1"/>
  <c r="BL573" i="64" a="1"/>
  <c r="BL573" i="64" s="1"/>
  <c r="BG621" i="64"/>
  <c r="BM1955" i="64"/>
  <c r="BM1956" i="64" s="1"/>
  <c r="BH620" i="64" a="1"/>
  <c r="BH620" i="64" s="1"/>
  <c r="BK1666" i="64"/>
  <c r="BK1506" i="64"/>
  <c r="BK1215" i="64"/>
  <c r="BK1643" i="64"/>
  <c r="BK998" i="64"/>
  <c r="BK390" i="64"/>
  <c r="BK599" i="64"/>
  <c r="BK575" i="64"/>
  <c r="BJ62" i="64"/>
  <c r="BL568" i="64" a="1"/>
  <c r="BL568" i="64" s="1"/>
  <c r="BL75" i="64" a="1"/>
  <c r="BL75" i="64" s="1"/>
  <c r="BL412" i="64" a="1"/>
  <c r="BL412" i="64" s="1"/>
  <c r="BL55" i="64" a="1"/>
  <c r="BL55" i="64" s="1"/>
  <c r="BL59" i="64" a="1"/>
  <c r="BL59" i="64" s="1"/>
  <c r="BL60" i="64" a="1"/>
  <c r="BL60" i="64" s="1"/>
  <c r="BK56" i="64"/>
  <c r="BL54" i="64" a="1"/>
  <c r="BL54" i="64" s="1"/>
  <c r="BL53" i="64" a="1"/>
  <c r="BL53" i="64" s="1"/>
  <c r="BL598" i="64" a="1"/>
  <c r="BL598" i="64" s="1"/>
  <c r="BL2395" i="64" a="1"/>
  <c r="BL2395" i="64" s="1"/>
  <c r="BL2472" i="64" a="1"/>
  <c r="BL2472" i="64" s="1"/>
  <c r="BL2446" i="64" a="1"/>
  <c r="BL2446" i="64" s="1"/>
  <c r="BL2421" i="64" a="1"/>
  <c r="BL2421" i="64" s="1"/>
  <c r="BL1642" i="64" a="1"/>
  <c r="BL1642" i="64" s="1"/>
  <c r="BK93" i="64"/>
  <c r="BL89" i="64" a="1"/>
  <c r="BL89" i="64" s="1"/>
  <c r="BL90" i="64" a="1"/>
  <c r="BL90" i="64" s="1"/>
  <c r="BL91" i="64" a="1"/>
  <c r="BL91" i="64" s="1"/>
  <c r="BL92" i="64" a="1"/>
  <c r="BL92" i="64" s="1"/>
  <c r="BL1587" i="64" a="1"/>
  <c r="BL1587" i="64" s="1"/>
  <c r="BL1588" i="64" s="1"/>
  <c r="BL389" i="64" a="1"/>
  <c r="BL389" i="64" s="1"/>
  <c r="BZ1792" i="64"/>
  <c r="BL2522" i="64" a="1"/>
  <c r="BL2522" i="64" s="1"/>
  <c r="BL1507" i="64" a="1"/>
  <c r="BL1507" i="64" s="1"/>
  <c r="BL1886" i="64" a="1"/>
  <c r="BL1886" i="64" s="1"/>
  <c r="BL1894" i="64" s="1"/>
  <c r="BL1665" i="64" a="1"/>
  <c r="BL1665" i="64" s="1"/>
  <c r="BL1667" i="64" a="1"/>
  <c r="BL1667" i="64" s="1"/>
  <c r="BL1673" i="64" a="1"/>
  <c r="BL1673" i="64" s="1"/>
  <c r="BL1214" i="64" a="1"/>
  <c r="BL1214" i="64" s="1"/>
  <c r="BL997" i="64" a="1"/>
  <c r="BL997" i="64" s="1"/>
  <c r="BM2240" i="64" a="1"/>
  <c r="BL698" i="64" a="1"/>
  <c r="BL1666" i="64" a="1"/>
  <c r="BL437" i="64" a="1"/>
  <c r="BL599" i="64" a="1"/>
  <c r="BL1215" i="64" a="1"/>
  <c r="BM2206" i="64" a="1"/>
  <c r="BL1643" i="64" a="1"/>
  <c r="BL414" i="64" a="1"/>
  <c r="BL2165" i="64" a="1"/>
  <c r="BL575" i="64" a="1"/>
  <c r="BL2143" i="64" a="1"/>
  <c r="BL2186" i="64" a="1"/>
  <c r="BH621" i="64" a="1"/>
  <c r="BL1750" i="64" a="1"/>
  <c r="BL1751" i="64" a="1"/>
  <c r="BL390" i="64" a="1"/>
  <c r="BL1506" i="64" a="1"/>
  <c r="BL998" i="64" a="1"/>
  <c r="AR511" i="64" l="1"/>
  <c r="AR516" i="64" s="1"/>
  <c r="AR503" i="64"/>
  <c r="BZ1794" i="64"/>
  <c r="O1792" i="64"/>
  <c r="CV84" i="861"/>
  <c r="CW89" i="861"/>
  <c r="CU72" i="863"/>
  <c r="CV12" i="863"/>
  <c r="CV71" i="863" s="1"/>
  <c r="CU26" i="863"/>
  <c r="CU31" i="861"/>
  <c r="CU35" i="861" s="1"/>
  <c r="CU37" i="861" s="1"/>
  <c r="BM281" i="64"/>
  <c r="BN278" i="64"/>
  <c r="BN277" i="64"/>
  <c r="BN260" i="64"/>
  <c r="BN261" i="64"/>
  <c r="BN279" i="64"/>
  <c r="BN262" i="64"/>
  <c r="BN280" i="64"/>
  <c r="BM263" i="64"/>
  <c r="CU2447" i="64"/>
  <c r="CU2449" i="64" s="1"/>
  <c r="CX2398" i="64"/>
  <c r="CY2396" i="64"/>
  <c r="BL698" i="64"/>
  <c r="BL708" i="64" s="1"/>
  <c r="BK708" i="64"/>
  <c r="BM702" i="64" a="1"/>
  <c r="BM702" i="64" s="1"/>
  <c r="BM697" i="64" a="1"/>
  <c r="BM697" i="64" s="1"/>
  <c r="BK2069" i="64"/>
  <c r="BL437" i="64"/>
  <c r="BM2053" i="64" a="1"/>
  <c r="BM2053" i="64" s="1"/>
  <c r="BM2054" i="64" a="1"/>
  <c r="BM2054" i="64" s="1"/>
  <c r="BM2055" i="64" a="1"/>
  <c r="BM2055" i="64" s="1"/>
  <c r="BM2056" i="64" a="1"/>
  <c r="BM2056" i="64" s="1"/>
  <c r="BM2057" i="64" a="1"/>
  <c r="BM2057" i="64" s="1"/>
  <c r="BM2052" i="64" a="1"/>
  <c r="BM2052" i="64" s="1"/>
  <c r="BM2058" i="64" a="1"/>
  <c r="BM2058" i="64" s="1"/>
  <c r="BM2059" i="64" a="1"/>
  <c r="BM2059" i="64" s="1"/>
  <c r="BM2060" i="64" a="1"/>
  <c r="BM2060" i="64" s="1"/>
  <c r="BL2061" i="64"/>
  <c r="BM413" i="64" a="1"/>
  <c r="BM413" i="64" s="1"/>
  <c r="BM436" i="64" a="1"/>
  <c r="BM436" i="64" s="1"/>
  <c r="BM435" i="64" a="1"/>
  <c r="BM435" i="64" s="1"/>
  <c r="BL414" i="64"/>
  <c r="BM2240" i="64"/>
  <c r="BM2206" i="64"/>
  <c r="BL2165" i="64"/>
  <c r="BL2143" i="64"/>
  <c r="BM2498" i="64" a="1"/>
  <c r="BM2498" i="64" s="1"/>
  <c r="BM2144" i="64" a="1"/>
  <c r="BM2144" i="64" s="1"/>
  <c r="BM2164" i="64" a="1"/>
  <c r="BM2164" i="64" s="1"/>
  <c r="BI1769" i="64"/>
  <c r="BJ1760" i="64"/>
  <c r="BK1758" i="64"/>
  <c r="BK1767" i="64"/>
  <c r="BK1759" i="64"/>
  <c r="BK1768" i="64"/>
  <c r="BM1764" i="64" a="1"/>
  <c r="BM1764" i="64" s="1"/>
  <c r="BM1763" i="64" a="1"/>
  <c r="BM1763" i="64" s="1"/>
  <c r="BM1755" i="64" a="1"/>
  <c r="BM1755" i="64" s="1"/>
  <c r="BM1754" i="64" a="1"/>
  <c r="BM1754" i="64" s="1"/>
  <c r="BL1751" i="64"/>
  <c r="BL1750" i="64"/>
  <c r="BM1745" i="64" a="1"/>
  <c r="BM1745" i="64" s="1"/>
  <c r="BM1746" i="64" a="1"/>
  <c r="BM1746" i="64" s="1"/>
  <c r="BL2186" i="64"/>
  <c r="BM2185" i="64" a="1"/>
  <c r="BM2185" i="64" s="1"/>
  <c r="BM573" i="64" a="1"/>
  <c r="BM573" i="64" s="1"/>
  <c r="BH621" i="64"/>
  <c r="BI620" i="64" a="1"/>
  <c r="BI620" i="64" s="1"/>
  <c r="BN1955" i="64"/>
  <c r="BN1956" i="64" s="1"/>
  <c r="BL1215" i="64"/>
  <c r="BL1666" i="64"/>
  <c r="BL1506" i="64"/>
  <c r="BL1643" i="64"/>
  <c r="BL998" i="64"/>
  <c r="BL599" i="64"/>
  <c r="BL575" i="64"/>
  <c r="BL390" i="64"/>
  <c r="AN1885" i="64"/>
  <c r="AN1891" i="64" s="1"/>
  <c r="BK62" i="64"/>
  <c r="BM568" i="64" a="1"/>
  <c r="BM568" i="64" s="1"/>
  <c r="BM75" i="64" a="1"/>
  <c r="BM75" i="64" s="1"/>
  <c r="BM412" i="64" a="1"/>
  <c r="BM412" i="64" s="1"/>
  <c r="BM55" i="64" a="1"/>
  <c r="BM55" i="64" s="1"/>
  <c r="BM59" i="64" a="1"/>
  <c r="BM59" i="64" s="1"/>
  <c r="BM60" i="64" a="1"/>
  <c r="BM60" i="64" s="1"/>
  <c r="BL56" i="64"/>
  <c r="BM53" i="64" a="1"/>
  <c r="BM53" i="64" s="1"/>
  <c r="BM54" i="64" a="1"/>
  <c r="BM54" i="64" s="1"/>
  <c r="BM598" i="64" a="1"/>
  <c r="BM598" i="64" s="1"/>
  <c r="BM2395" i="64" a="1"/>
  <c r="BM2395" i="64" s="1"/>
  <c r="BM2472" i="64" a="1"/>
  <c r="BM2472" i="64" s="1"/>
  <c r="BM2446" i="64" a="1"/>
  <c r="BM2446" i="64" s="1"/>
  <c r="BM2421" i="64" a="1"/>
  <c r="BM2421" i="64" s="1"/>
  <c r="BM1642" i="64" a="1"/>
  <c r="BM1642" i="64" s="1"/>
  <c r="BL93" i="64"/>
  <c r="BM90" i="64" a="1"/>
  <c r="BM90" i="64" s="1"/>
  <c r="BM91" i="64" a="1"/>
  <c r="BM91" i="64" s="1"/>
  <c r="BM92" i="64" a="1"/>
  <c r="BM92" i="64" s="1"/>
  <c r="BM89" i="64" a="1"/>
  <c r="BM89" i="64" s="1"/>
  <c r="BM1587" i="64" a="1"/>
  <c r="BM1587" i="64" s="1"/>
  <c r="BM1588" i="64" s="1"/>
  <c r="BM389" i="64" a="1"/>
  <c r="BM389" i="64" s="1"/>
  <c r="CA1792" i="64"/>
  <c r="CA1794" i="64" s="1"/>
  <c r="BM2522" i="64" a="1"/>
  <c r="BM2522" i="64" s="1"/>
  <c r="BM1507" i="64" a="1"/>
  <c r="BM1507" i="64" s="1"/>
  <c r="BM1886" i="64" a="1"/>
  <c r="BM1886" i="64" s="1"/>
  <c r="BM1894" i="64" s="1"/>
  <c r="BM1665" i="64" a="1"/>
  <c r="BM1665" i="64" s="1"/>
  <c r="BM1667" i="64" a="1"/>
  <c r="BM1667" i="64" s="1"/>
  <c r="BM1673" i="64" a="1"/>
  <c r="BM1673" i="64" s="1"/>
  <c r="BM1214" i="64" a="1"/>
  <c r="BM1214" i="64" s="1"/>
  <c r="BM997" i="64" a="1"/>
  <c r="BM997" i="64" s="1"/>
  <c r="BM437" i="64" a="1"/>
  <c r="BM2186" i="64" a="1"/>
  <c r="BI621" i="64" a="1"/>
  <c r="BM698" i="64" a="1"/>
  <c r="BM2165" i="64" a="1"/>
  <c r="BM599" i="64" a="1"/>
  <c r="BN2240" i="64" a="1"/>
  <c r="BN2206" i="64" a="1"/>
  <c r="BM998" i="64" a="1"/>
  <c r="BM1666" i="64" a="1"/>
  <c r="BM2143" i="64" a="1"/>
  <c r="BM390" i="64" a="1"/>
  <c r="BM1750" i="64" a="1"/>
  <c r="BM414" i="64" a="1"/>
  <c r="BM575" i="64" a="1"/>
  <c r="BM1506" i="64" a="1"/>
  <c r="BM1215" i="64" a="1"/>
  <c r="BM1751" i="64" a="1"/>
  <c r="BM1643" i="64" a="1"/>
  <c r="AS507" i="64" l="1"/>
  <c r="AR512" i="64"/>
  <c r="AR504" i="64"/>
  <c r="AS496" i="64"/>
  <c r="BI1771" i="64"/>
  <c r="BI1772" i="64" s="1"/>
  <c r="AN1895" i="64" a="1"/>
  <c r="AN1895" i="64" s="1"/>
  <c r="AN1888" i="64" s="1"/>
  <c r="AN1889" i="64" s="1"/>
  <c r="CV25" i="863"/>
  <c r="CV34" i="861" s="1"/>
  <c r="CV60" i="861"/>
  <c r="CV69" i="863"/>
  <c r="CV23" i="863" s="1"/>
  <c r="CV32" i="861" s="1"/>
  <c r="CV67" i="863"/>
  <c r="CV22" i="863" s="1"/>
  <c r="CW17" i="861"/>
  <c r="CW12" i="863" s="1"/>
  <c r="CU38" i="861"/>
  <c r="BN263" i="64"/>
  <c r="BN281" i="64"/>
  <c r="BO277" i="64"/>
  <c r="BO278" i="64"/>
  <c r="BO260" i="64"/>
  <c r="BO261" i="64"/>
  <c r="BO279" i="64"/>
  <c r="BO262" i="64"/>
  <c r="BO280" i="64"/>
  <c r="CY2398" i="64"/>
  <c r="CZ2396" i="64"/>
  <c r="CV2443" i="64"/>
  <c r="CV2447" i="64" s="1"/>
  <c r="CV2449" i="64" s="1"/>
  <c r="BM698" i="64"/>
  <c r="BM708" i="64" s="1"/>
  <c r="BN702" i="64" a="1"/>
  <c r="BN702" i="64" s="1"/>
  <c r="BN697" i="64" a="1"/>
  <c r="BN697" i="64" s="1"/>
  <c r="BM437" i="64"/>
  <c r="BL2069" i="64"/>
  <c r="BN2052" i="64" a="1"/>
  <c r="BN2052" i="64" s="1"/>
  <c r="BN2053" i="64" a="1"/>
  <c r="BN2053" i="64" s="1"/>
  <c r="BN2054" i="64" a="1"/>
  <c r="BN2054" i="64" s="1"/>
  <c r="BN2055" i="64" a="1"/>
  <c r="BN2055" i="64" s="1"/>
  <c r="BN2056" i="64" a="1"/>
  <c r="BN2056" i="64" s="1"/>
  <c r="BN2057" i="64" a="1"/>
  <c r="BN2057" i="64" s="1"/>
  <c r="BN2058" i="64" a="1"/>
  <c r="BN2058" i="64" s="1"/>
  <c r="BN2059" i="64" a="1"/>
  <c r="BN2059" i="64" s="1"/>
  <c r="BN2060" i="64" a="1"/>
  <c r="BN2060" i="64" s="1"/>
  <c r="BM2061" i="64"/>
  <c r="BN435" i="64" a="1"/>
  <c r="BN435" i="64" s="1"/>
  <c r="BN413" i="64" a="1"/>
  <c r="BN413" i="64" s="1"/>
  <c r="BN436" i="64" a="1"/>
  <c r="BN436" i="64" s="1"/>
  <c r="BM414" i="64"/>
  <c r="BN2240" i="64"/>
  <c r="BN2206" i="64"/>
  <c r="BM2165" i="64"/>
  <c r="BM2143" i="64"/>
  <c r="BN2498" i="64" a="1"/>
  <c r="BN2498" i="64" s="1"/>
  <c r="BN2144" i="64" a="1"/>
  <c r="BN2144" i="64" s="1"/>
  <c r="BN2164" i="64" a="1"/>
  <c r="BN2164" i="64" s="1"/>
  <c r="BJ1769" i="64"/>
  <c r="BJ1771" i="64" s="1"/>
  <c r="BK1760" i="64"/>
  <c r="BL1758" i="64"/>
  <c r="BL1767" i="64"/>
  <c r="BL1759" i="64"/>
  <c r="BL1768" i="64"/>
  <c r="BN1764" i="64" a="1"/>
  <c r="BN1764" i="64" s="1"/>
  <c r="BN1763" i="64" a="1"/>
  <c r="BN1763" i="64" s="1"/>
  <c r="BN1755" i="64" a="1"/>
  <c r="BN1755" i="64" s="1"/>
  <c r="BN1754" i="64" a="1"/>
  <c r="BN1754" i="64" s="1"/>
  <c r="BM1751" i="64"/>
  <c r="BM1750" i="64"/>
  <c r="BN1745" i="64" a="1"/>
  <c r="BN1745" i="64" s="1"/>
  <c r="BN1746" i="64" a="1"/>
  <c r="BN1746" i="64" s="1"/>
  <c r="BM2186" i="64"/>
  <c r="BN2185" i="64" a="1"/>
  <c r="BN2185" i="64" s="1"/>
  <c r="BN573" i="64" a="1"/>
  <c r="BN573" i="64" s="1"/>
  <c r="BI621" i="64"/>
  <c r="BO1955" i="64"/>
  <c r="BJ620" i="64" a="1"/>
  <c r="BJ620" i="64" s="1"/>
  <c r="BM1215" i="64"/>
  <c r="BM1666" i="64"/>
  <c r="BM1506" i="64"/>
  <c r="BM1643" i="64"/>
  <c r="BM998" i="64"/>
  <c r="BM599" i="64"/>
  <c r="BM575" i="64"/>
  <c r="BM390" i="64"/>
  <c r="BL62" i="64"/>
  <c r="BN568" i="64" a="1"/>
  <c r="BN568" i="64" s="1"/>
  <c r="BN75" i="64" a="1"/>
  <c r="BN75" i="64" s="1"/>
  <c r="BN412" i="64" a="1"/>
  <c r="BN412" i="64" s="1"/>
  <c r="BN55" i="64" a="1"/>
  <c r="BN55" i="64" s="1"/>
  <c r="BN59" i="64" a="1"/>
  <c r="BN59" i="64" s="1"/>
  <c r="BN60" i="64" a="1"/>
  <c r="BN60" i="64" s="1"/>
  <c r="BM56" i="64"/>
  <c r="BN53" i="64" a="1"/>
  <c r="BN53" i="64" s="1"/>
  <c r="BN54" i="64" a="1"/>
  <c r="BN54" i="64" s="1"/>
  <c r="BN598" i="64" a="1"/>
  <c r="BN598" i="64" s="1"/>
  <c r="BN2395" i="64" a="1"/>
  <c r="BN2395" i="64" s="1"/>
  <c r="BN2421" i="64" a="1"/>
  <c r="BN2421" i="64" s="1"/>
  <c r="BN2472" i="64" a="1"/>
  <c r="BN2472" i="64" s="1"/>
  <c r="BN2446" i="64" a="1"/>
  <c r="BN2446" i="64" s="1"/>
  <c r="BN1642" i="64" a="1"/>
  <c r="BN1642" i="64" s="1"/>
  <c r="BM93" i="64"/>
  <c r="BN90" i="64" a="1"/>
  <c r="BN90" i="64" s="1"/>
  <c r="BN91" i="64" a="1"/>
  <c r="BN91" i="64" s="1"/>
  <c r="BN92" i="64" a="1"/>
  <c r="BN92" i="64" s="1"/>
  <c r="BN89" i="64" a="1"/>
  <c r="BN89" i="64" s="1"/>
  <c r="BN1587" i="64" a="1"/>
  <c r="BN1587" i="64" s="1"/>
  <c r="BN1588" i="64" s="1"/>
  <c r="BN389" i="64" a="1"/>
  <c r="BN389" i="64" s="1"/>
  <c r="CB1792" i="64"/>
  <c r="CB1794" i="64" s="1"/>
  <c r="BN2522" i="64" a="1"/>
  <c r="BN2522" i="64" s="1"/>
  <c r="BN1507" i="64" a="1"/>
  <c r="BN1507" i="64" s="1"/>
  <c r="BN1886" i="64" a="1"/>
  <c r="BN1886" i="64" s="1"/>
  <c r="BN1894" i="64" s="1"/>
  <c r="BN1665" i="64" a="1"/>
  <c r="BN1665" i="64" s="1"/>
  <c r="BN1667" i="64" a="1"/>
  <c r="BN1667" i="64" s="1"/>
  <c r="BN1673" i="64" a="1"/>
  <c r="BN1673" i="64" s="1"/>
  <c r="BN1214" i="64" a="1"/>
  <c r="BN1214" i="64" s="1"/>
  <c r="BN997" i="64" a="1"/>
  <c r="BN997" i="64" s="1"/>
  <c r="BN2186" i="64" a="1"/>
  <c r="BO2240" i="64" a="1"/>
  <c r="BN575" i="64" a="1"/>
  <c r="BN414" i="64" a="1"/>
  <c r="BN1215" i="64" a="1"/>
  <c r="BN390" i="64" a="1"/>
  <c r="BN1666" i="64" a="1"/>
  <c r="BN2143" i="64" a="1"/>
  <c r="BN1750" i="64" a="1"/>
  <c r="BN698" i="64" a="1"/>
  <c r="BN998" i="64" a="1"/>
  <c r="BN599" i="64" a="1"/>
  <c r="BN437" i="64" a="1"/>
  <c r="BN2165" i="64" a="1"/>
  <c r="BO2206" i="64" a="1"/>
  <c r="BJ621" i="64" a="1"/>
  <c r="BN1506" i="64" a="1"/>
  <c r="BN1643" i="64" a="1"/>
  <c r="BN1751" i="64" a="1"/>
  <c r="AS499" i="64" l="1"/>
  <c r="BO1956" i="64"/>
  <c r="CW84" i="861"/>
  <c r="CX89" i="861"/>
  <c r="CV72" i="863"/>
  <c r="CW26" i="861"/>
  <c r="CW27" i="861" s="1"/>
  <c r="CV26" i="863"/>
  <c r="CV31" i="861"/>
  <c r="CV35" i="861" s="1"/>
  <c r="CV37" i="861" s="1"/>
  <c r="CW69" i="863"/>
  <c r="CW23" i="863" s="1"/>
  <c r="CW32" i="861" s="1"/>
  <c r="CW71" i="863"/>
  <c r="CW67" i="863"/>
  <c r="BO281" i="64"/>
  <c r="BO263" i="64"/>
  <c r="BP277" i="64"/>
  <c r="BP260" i="64"/>
  <c r="BP278" i="64"/>
  <c r="BP279" i="64"/>
  <c r="BP261" i="64"/>
  <c r="BP280" i="64"/>
  <c r="BP262" i="64"/>
  <c r="CX2443" i="64"/>
  <c r="CZ2398" i="64"/>
  <c r="DA2396" i="64"/>
  <c r="CW2443" i="64"/>
  <c r="CW2447" i="64" s="1"/>
  <c r="CW2449" i="64" s="1"/>
  <c r="BN698" i="64"/>
  <c r="BN708" i="64" s="1"/>
  <c r="BO702" i="64" a="1"/>
  <c r="BO702" i="64" s="1"/>
  <c r="BO697" i="64" a="1"/>
  <c r="BO697" i="64" s="1"/>
  <c r="BN437" i="64"/>
  <c r="BM2069" i="64"/>
  <c r="BO2052" i="64" a="1"/>
  <c r="BO2052" i="64" s="1"/>
  <c r="BO2053" i="64" a="1"/>
  <c r="BO2053" i="64" s="1"/>
  <c r="BO2054" i="64" a="1"/>
  <c r="BO2054" i="64" s="1"/>
  <c r="BO2055" i="64" a="1"/>
  <c r="BO2055" i="64" s="1"/>
  <c r="BO2056" i="64" a="1"/>
  <c r="BO2056" i="64" s="1"/>
  <c r="BO2057" i="64" a="1"/>
  <c r="BO2057" i="64" s="1"/>
  <c r="BO2058" i="64" a="1"/>
  <c r="BO2058" i="64" s="1"/>
  <c r="BO2059" i="64" a="1"/>
  <c r="BO2059" i="64" s="1"/>
  <c r="BO2060" i="64" a="1"/>
  <c r="BO2060" i="64" s="1"/>
  <c r="BN2061" i="64"/>
  <c r="BO435" i="64" a="1"/>
  <c r="BO435" i="64" s="1"/>
  <c r="BO413" i="64" a="1"/>
  <c r="BO413" i="64" s="1"/>
  <c r="BO436" i="64" a="1"/>
  <c r="BO436" i="64" s="1"/>
  <c r="BN414" i="64"/>
  <c r="BO2240" i="64"/>
  <c r="BO2206" i="64"/>
  <c r="BN2165" i="64"/>
  <c r="BN2143" i="64"/>
  <c r="BO2498" i="64" a="1"/>
  <c r="BO2498" i="64" s="1"/>
  <c r="BO2144" i="64" a="1"/>
  <c r="BO2144" i="64" s="1"/>
  <c r="BO2164" i="64" a="1"/>
  <c r="BO2164" i="64" s="1"/>
  <c r="BJ1772" i="64"/>
  <c r="BK1769" i="64"/>
  <c r="BK1771" i="64" s="1"/>
  <c r="BK1772" i="64" s="1"/>
  <c r="BL1760" i="64"/>
  <c r="BM1759" i="64"/>
  <c r="BM1768" i="64"/>
  <c r="BM1758" i="64"/>
  <c r="BM1767" i="64"/>
  <c r="BO1764" i="64" a="1"/>
  <c r="BO1764" i="64" s="1"/>
  <c r="BO1763" i="64" a="1"/>
  <c r="BO1763" i="64" s="1"/>
  <c r="BO1754" i="64" a="1"/>
  <c r="BO1754" i="64" s="1"/>
  <c r="BO1755" i="64" a="1"/>
  <c r="BO1755" i="64" s="1"/>
  <c r="BN1751" i="64"/>
  <c r="BN1750" i="64"/>
  <c r="BO1745" i="64" a="1"/>
  <c r="BO1745" i="64" s="1"/>
  <c r="BO1746" i="64" a="1"/>
  <c r="BO1746" i="64" s="1"/>
  <c r="BN2186" i="64"/>
  <c r="BO2185" i="64" a="1"/>
  <c r="BO2185" i="64" s="1"/>
  <c r="BO573" i="64" a="1"/>
  <c r="BO573" i="64" s="1"/>
  <c r="BJ621" i="64"/>
  <c r="BP1955" i="64"/>
  <c r="BP1956" i="64" s="1"/>
  <c r="BK620" i="64" a="1"/>
  <c r="BK620" i="64" s="1"/>
  <c r="BN1215" i="64"/>
  <c r="BN1666" i="64"/>
  <c r="BN1506" i="64"/>
  <c r="N1506" i="64" s="1"/>
  <c r="BN1643" i="64"/>
  <c r="BN998" i="64"/>
  <c r="BN390" i="64"/>
  <c r="BN599" i="64"/>
  <c r="BN575" i="64"/>
  <c r="AO1885" i="64"/>
  <c r="AO1891" i="64" s="1"/>
  <c r="BM62" i="64"/>
  <c r="BO568" i="64" a="1"/>
  <c r="BO568" i="64" s="1"/>
  <c r="BO75" i="64" a="1"/>
  <c r="BO75" i="64" s="1"/>
  <c r="BO412" i="64" a="1"/>
  <c r="BO412" i="64" s="1"/>
  <c r="BO55" i="64" a="1"/>
  <c r="BO55" i="64" s="1"/>
  <c r="BO59" i="64" a="1"/>
  <c r="BO59" i="64" s="1"/>
  <c r="BO60" i="64" a="1"/>
  <c r="BO60" i="64" s="1"/>
  <c r="BN56" i="64"/>
  <c r="BO54" i="64" a="1"/>
  <c r="BO54" i="64" s="1"/>
  <c r="BO53" i="64" a="1"/>
  <c r="BO53" i="64" s="1"/>
  <c r="BO598" i="64" a="1"/>
  <c r="BO598" i="64" s="1"/>
  <c r="BO2395" i="64" a="1"/>
  <c r="BO2395" i="64" s="1"/>
  <c r="BO2421" i="64" a="1"/>
  <c r="BO2421" i="64" s="1"/>
  <c r="BO2472" i="64" a="1"/>
  <c r="BO2472" i="64" s="1"/>
  <c r="BO2446" i="64" a="1"/>
  <c r="BO2446" i="64" s="1"/>
  <c r="BO1642" i="64" a="1"/>
  <c r="BO1642" i="64" s="1"/>
  <c r="BN93" i="64"/>
  <c r="BO90" i="64" a="1"/>
  <c r="BO90" i="64" s="1"/>
  <c r="BO91" i="64" a="1"/>
  <c r="BO91" i="64" s="1"/>
  <c r="BO92" i="64" a="1"/>
  <c r="BO92" i="64" s="1"/>
  <c r="BO89" i="64" a="1"/>
  <c r="BO89" i="64" s="1"/>
  <c r="BO1587" i="64" a="1"/>
  <c r="BO1587" i="64" s="1"/>
  <c r="BO1588" i="64" s="1"/>
  <c r="BO389" i="64" a="1"/>
  <c r="BO389" i="64" s="1"/>
  <c r="CC1792" i="64"/>
  <c r="CC1794" i="64" s="1"/>
  <c r="BO2522" i="64" a="1"/>
  <c r="BO2522" i="64" s="1"/>
  <c r="BO1507" i="64" a="1"/>
  <c r="BO1507" i="64" s="1"/>
  <c r="BO1886" i="64" a="1"/>
  <c r="BO1886" i="64" s="1"/>
  <c r="BO1894" i="64" s="1"/>
  <c r="BO1667" i="64" a="1"/>
  <c r="BO1667" i="64" s="1"/>
  <c r="BO1665" i="64" a="1"/>
  <c r="BO1665" i="64" s="1"/>
  <c r="BO1673" i="64" a="1"/>
  <c r="BO1673" i="64" s="1"/>
  <c r="BO1214" i="64" a="1"/>
  <c r="BO1214" i="64" s="1"/>
  <c r="BO997" i="64" a="1"/>
  <c r="BO997" i="64" s="1"/>
  <c r="BO2186" i="64" a="1"/>
  <c r="BO414" i="64" a="1"/>
  <c r="BO437" i="64" a="1"/>
  <c r="BO1751" i="64" a="1"/>
  <c r="BO698" i="64" a="1"/>
  <c r="BO2165" i="64" a="1"/>
  <c r="BO599" i="64" a="1"/>
  <c r="BO1666" i="64" a="1"/>
  <c r="BO575" i="64" a="1"/>
  <c r="BP2206" i="64" a="1"/>
  <c r="BK621" i="64" a="1"/>
  <c r="BO2143" i="64" a="1"/>
  <c r="BP2240" i="64" a="1"/>
  <c r="BO1750" i="64" a="1"/>
  <c r="BO1506" i="64" a="1"/>
  <c r="BO1215" i="64" a="1"/>
  <c r="BO390" i="64" a="1"/>
  <c r="BO1643" i="64" a="1"/>
  <c r="BO998" i="64" a="1"/>
  <c r="AS508" i="64" l="1"/>
  <c r="AO1895" i="64" a="1"/>
  <c r="AO1895" i="64" s="1"/>
  <c r="AO1888" i="64" s="1"/>
  <c r="AO1889" i="64" s="1"/>
  <c r="CW25" i="863"/>
  <c r="CW34" i="861" s="1"/>
  <c r="CW60" i="861"/>
  <c r="CX17" i="861"/>
  <c r="CX26" i="861" s="1"/>
  <c r="CX27" i="861" s="1"/>
  <c r="CW72" i="863"/>
  <c r="CW22" i="863"/>
  <c r="CV38" i="861"/>
  <c r="BP281" i="64"/>
  <c r="BP263" i="64"/>
  <c r="BQ277" i="64"/>
  <c r="BQ278" i="64"/>
  <c r="BQ260" i="64"/>
  <c r="BQ261" i="64"/>
  <c r="BQ279" i="64"/>
  <c r="BQ262" i="64"/>
  <c r="BQ280" i="64"/>
  <c r="DA2398" i="64"/>
  <c r="DB2396" i="64"/>
  <c r="CX2447" i="64"/>
  <c r="BO698" i="64"/>
  <c r="BP702" i="64" a="1"/>
  <c r="BP702" i="64" s="1"/>
  <c r="BP697" i="64" a="1"/>
  <c r="BP697" i="64" s="1"/>
  <c r="BO437" i="64"/>
  <c r="BN2069" i="64"/>
  <c r="N2069" i="64" s="1"/>
  <c r="BP2052" i="64" a="1"/>
  <c r="BP2052" i="64" s="1"/>
  <c r="BP2053" i="64" a="1"/>
  <c r="BP2053" i="64" s="1"/>
  <c r="BP2058" i="64" a="1"/>
  <c r="BP2058" i="64" s="1"/>
  <c r="BP2059" i="64" a="1"/>
  <c r="BP2059" i="64" s="1"/>
  <c r="BP2060" i="64" a="1"/>
  <c r="BP2060" i="64" s="1"/>
  <c r="BP2054" i="64" a="1"/>
  <c r="BP2054" i="64" s="1"/>
  <c r="BP2057" i="64" a="1"/>
  <c r="BP2057" i="64" s="1"/>
  <c r="BP2055" i="64" a="1"/>
  <c r="BP2055" i="64" s="1"/>
  <c r="BP2056" i="64" a="1"/>
  <c r="BP2056" i="64" s="1"/>
  <c r="BO2061" i="64"/>
  <c r="BP435" i="64" a="1"/>
  <c r="BP435" i="64" s="1"/>
  <c r="BP413" i="64" a="1"/>
  <c r="BP413" i="64" s="1"/>
  <c r="BP436" i="64" a="1"/>
  <c r="BP436" i="64" s="1"/>
  <c r="BO414" i="64"/>
  <c r="BP2240" i="64"/>
  <c r="BP2206" i="64"/>
  <c r="BO2143" i="64"/>
  <c r="BO2165" i="64"/>
  <c r="BP2498" i="64" a="1"/>
  <c r="BP2498" i="64" s="1"/>
  <c r="BP2144" i="64" a="1"/>
  <c r="BP2144" i="64" s="1"/>
  <c r="BP2164" i="64" a="1"/>
  <c r="BP2164" i="64" s="1"/>
  <c r="BL1769" i="64"/>
  <c r="BL1771" i="64" s="1"/>
  <c r="BL1772" i="64" s="1"/>
  <c r="BM1760" i="64"/>
  <c r="BN1759" i="64"/>
  <c r="BN1768" i="64"/>
  <c r="BN1758" i="64"/>
  <c r="BN1767" i="64"/>
  <c r="BP1763" i="64" a="1"/>
  <c r="BP1763" i="64" s="1"/>
  <c r="BP1764" i="64" a="1"/>
  <c r="BP1764" i="64" s="1"/>
  <c r="BP1754" i="64" a="1"/>
  <c r="BP1754" i="64" s="1"/>
  <c r="BP1755" i="64" a="1"/>
  <c r="BP1755" i="64" s="1"/>
  <c r="BO1751" i="64"/>
  <c r="BO1750" i="64"/>
  <c r="BP1745" i="64" a="1"/>
  <c r="BP1745" i="64" s="1"/>
  <c r="BP1746" i="64" a="1"/>
  <c r="BP1746" i="64" s="1"/>
  <c r="BO2186" i="64"/>
  <c r="BP2185" i="64" a="1"/>
  <c r="BP2185" i="64" s="1"/>
  <c r="BP573" i="64" a="1"/>
  <c r="BP573" i="64" s="1"/>
  <c r="BK621" i="64"/>
  <c r="BL620" i="64" a="1"/>
  <c r="BL620" i="64" s="1"/>
  <c r="BQ1955" i="64"/>
  <c r="BQ1956" i="64" s="1"/>
  <c r="BO1215" i="64"/>
  <c r="BO1666" i="64"/>
  <c r="BO1506" i="64"/>
  <c r="BO1643" i="64"/>
  <c r="BO998" i="64"/>
  <c r="BO390" i="64"/>
  <c r="BO599" i="64"/>
  <c r="BO575" i="64"/>
  <c r="BN62" i="64"/>
  <c r="BP568" i="64" a="1"/>
  <c r="BP568" i="64" s="1"/>
  <c r="BP75" i="64" a="1"/>
  <c r="BP75" i="64" s="1"/>
  <c r="BP412" i="64" a="1"/>
  <c r="BP412" i="64" s="1"/>
  <c r="BP55" i="64" a="1"/>
  <c r="BP55" i="64" s="1"/>
  <c r="BP60" i="64" a="1"/>
  <c r="BP60" i="64" s="1"/>
  <c r="BP59" i="64" a="1"/>
  <c r="BP59" i="64" s="1"/>
  <c r="BO56" i="64"/>
  <c r="BP54" i="64" a="1"/>
  <c r="BP54" i="64" s="1"/>
  <c r="BP53" i="64" a="1"/>
  <c r="BP53" i="64" s="1"/>
  <c r="BP598" i="64" a="1"/>
  <c r="BP598" i="64" s="1"/>
  <c r="BP2395" i="64" a="1"/>
  <c r="BP2395" i="64" s="1"/>
  <c r="BP2472" i="64" a="1"/>
  <c r="BP2472" i="64" s="1"/>
  <c r="BP2446" i="64" a="1"/>
  <c r="BP2446" i="64" s="1"/>
  <c r="BP2421" i="64" a="1"/>
  <c r="BP2421" i="64" s="1"/>
  <c r="BP1642" i="64" a="1"/>
  <c r="BP1642" i="64" s="1"/>
  <c r="BO93" i="64"/>
  <c r="BP89" i="64" a="1"/>
  <c r="BP89" i="64" s="1"/>
  <c r="BP90" i="64" a="1"/>
  <c r="BP90" i="64" s="1"/>
  <c r="BP91" i="64" a="1"/>
  <c r="BP91" i="64" s="1"/>
  <c r="BP92" i="64" a="1"/>
  <c r="BP92" i="64" s="1"/>
  <c r="BP1587" i="64" a="1"/>
  <c r="BP1587" i="64" s="1"/>
  <c r="BP1588" i="64" s="1"/>
  <c r="BP389" i="64" a="1"/>
  <c r="BP389" i="64" s="1"/>
  <c r="CD1792" i="64"/>
  <c r="CD1794" i="64" s="1"/>
  <c r="BP2522" i="64" a="1"/>
  <c r="BP2522" i="64" s="1"/>
  <c r="BP1507" i="64" a="1"/>
  <c r="BP1507" i="64" s="1"/>
  <c r="BP1886" i="64" a="1"/>
  <c r="BP1886" i="64" s="1"/>
  <c r="BP1894" i="64" s="1"/>
  <c r="BP1667" i="64" a="1"/>
  <c r="BP1667" i="64" s="1"/>
  <c r="BP1673" i="64" a="1"/>
  <c r="BP1673" i="64" s="1"/>
  <c r="BP1665" i="64" a="1"/>
  <c r="BP1665" i="64" s="1"/>
  <c r="BP1214" i="64" a="1"/>
  <c r="BP1214" i="64" s="1"/>
  <c r="BP997" i="64" a="1"/>
  <c r="BP997" i="64" s="1"/>
  <c r="BP599" i="64" a="1"/>
  <c r="BP998" i="64" a="1"/>
  <c r="BP437" i="64" a="1"/>
  <c r="BQ2240" i="64" a="1"/>
  <c r="BP1750" i="64" a="1"/>
  <c r="BP575" i="64" a="1"/>
  <c r="BP414" i="64" a="1"/>
  <c r="BP2186" i="64" a="1"/>
  <c r="BP2165" i="64" a="1"/>
  <c r="BP1666" i="64" a="1"/>
  <c r="BQ2206" i="64" a="1"/>
  <c r="BL621" i="64" a="1"/>
  <c r="BP2143" i="64" a="1"/>
  <c r="BP1643" i="64" a="1"/>
  <c r="BP390" i="64" a="1"/>
  <c r="BP698" i="64" a="1"/>
  <c r="BP1751" i="64" a="1"/>
  <c r="BP1215" i="64" a="1"/>
  <c r="BP1506" i="64" a="1"/>
  <c r="AS510" i="64" l="1"/>
  <c r="AS500" i="64" s="1"/>
  <c r="AS502" i="64" s="1"/>
  <c r="CX84" i="861"/>
  <c r="CY89" i="861"/>
  <c r="CX12" i="863"/>
  <c r="CX69" i="863" s="1"/>
  <c r="CX23" i="863" s="1"/>
  <c r="CX32" i="861" s="1"/>
  <c r="CW31" i="861"/>
  <c r="CW35" i="861" s="1"/>
  <c r="CW37" i="861" s="1"/>
  <c r="CW26" i="863"/>
  <c r="BQ263" i="64"/>
  <c r="BR277" i="64"/>
  <c r="BR260" i="64"/>
  <c r="BR278" i="64"/>
  <c r="BR261" i="64"/>
  <c r="BR279" i="64"/>
  <c r="BR280" i="64"/>
  <c r="BR262" i="64"/>
  <c r="BQ281" i="64"/>
  <c r="DB2398" i="64"/>
  <c r="DC2396" i="64"/>
  <c r="CX2449" i="64"/>
  <c r="CY2447" i="64"/>
  <c r="BP698" i="64"/>
  <c r="BP708" i="64" s="1"/>
  <c r="BO708" i="64"/>
  <c r="BQ702" i="64" a="1"/>
  <c r="BQ702" i="64" s="1"/>
  <c r="BQ697" i="64" a="1"/>
  <c r="BQ697" i="64" s="1"/>
  <c r="BP437" i="64"/>
  <c r="BO2069" i="64"/>
  <c r="BQ2052" i="64" a="1"/>
  <c r="BQ2052" i="64" s="1"/>
  <c r="BQ2053" i="64" a="1"/>
  <c r="BQ2053" i="64" s="1"/>
  <c r="BQ2054" i="64" a="1"/>
  <c r="BQ2054" i="64" s="1"/>
  <c r="BQ2055" i="64" a="1"/>
  <c r="BQ2055" i="64" s="1"/>
  <c r="BQ2056" i="64" a="1"/>
  <c r="BQ2056" i="64" s="1"/>
  <c r="BQ2057" i="64" a="1"/>
  <c r="BQ2057" i="64" s="1"/>
  <c r="BQ2058" i="64" a="1"/>
  <c r="BQ2058" i="64" s="1"/>
  <c r="BQ2059" i="64" a="1"/>
  <c r="BQ2059" i="64" s="1"/>
  <c r="BQ2060" i="64" a="1"/>
  <c r="BQ2060" i="64" s="1"/>
  <c r="BP2061" i="64"/>
  <c r="BQ435" i="64" a="1"/>
  <c r="BQ435" i="64" s="1"/>
  <c r="BQ413" i="64" a="1"/>
  <c r="BQ413" i="64" s="1"/>
  <c r="BQ436" i="64" a="1"/>
  <c r="BQ436" i="64" s="1"/>
  <c r="BP414" i="64"/>
  <c r="BQ2240" i="64"/>
  <c r="BQ2206" i="64"/>
  <c r="BP2165" i="64"/>
  <c r="BP2143" i="64"/>
  <c r="BQ2498" i="64" a="1"/>
  <c r="BQ2498" i="64" s="1"/>
  <c r="BQ2144" i="64" a="1"/>
  <c r="BQ2144" i="64" s="1"/>
  <c r="BQ2164" i="64" a="1"/>
  <c r="BQ2164" i="64" s="1"/>
  <c r="BN1760" i="64"/>
  <c r="BN1769" i="64"/>
  <c r="BM1769" i="64"/>
  <c r="BM1771" i="64" s="1"/>
  <c r="BM1772" i="64" s="1"/>
  <c r="BO1758" i="64"/>
  <c r="BO1767" i="64"/>
  <c r="BO1759" i="64"/>
  <c r="BO1768" i="64"/>
  <c r="BQ1764" i="64" a="1"/>
  <c r="BQ1764" i="64" s="1"/>
  <c r="BQ1763" i="64" a="1"/>
  <c r="BQ1763" i="64" s="1"/>
  <c r="BQ1754" i="64" a="1"/>
  <c r="BQ1754" i="64" s="1"/>
  <c r="BQ1755" i="64" a="1"/>
  <c r="BQ1755" i="64" s="1"/>
  <c r="BP1751" i="64"/>
  <c r="BP1750" i="64"/>
  <c r="BQ1745" i="64" a="1"/>
  <c r="BQ1745" i="64" s="1"/>
  <c r="BQ1746" i="64" a="1"/>
  <c r="BQ1746" i="64" s="1"/>
  <c r="BP2186" i="64"/>
  <c r="BQ2185" i="64" a="1"/>
  <c r="BQ2185" i="64" s="1"/>
  <c r="BQ573" i="64" a="1"/>
  <c r="BQ573" i="64" s="1"/>
  <c r="BL621" i="64"/>
  <c r="BR1955" i="64"/>
  <c r="BR1956" i="64" s="1"/>
  <c r="BM620" i="64" a="1"/>
  <c r="BM620" i="64" s="1"/>
  <c r="BP1666" i="64"/>
  <c r="BP1215" i="64"/>
  <c r="BP1506" i="64"/>
  <c r="BP1643" i="64"/>
  <c r="BP998" i="64"/>
  <c r="BP390" i="64"/>
  <c r="BP599" i="64"/>
  <c r="BP575" i="64"/>
  <c r="AP1885" i="64"/>
  <c r="BO62" i="64"/>
  <c r="BQ568" i="64" a="1"/>
  <c r="BQ568" i="64" s="1"/>
  <c r="BQ75" i="64" a="1"/>
  <c r="BQ75" i="64" s="1"/>
  <c r="BQ412" i="64" a="1"/>
  <c r="BQ412" i="64" s="1"/>
  <c r="BQ55" i="64" a="1"/>
  <c r="BQ55" i="64" s="1"/>
  <c r="BQ60" i="64" a="1"/>
  <c r="BQ60" i="64" s="1"/>
  <c r="BQ59" i="64" a="1"/>
  <c r="BQ59" i="64" s="1"/>
  <c r="BP56" i="64"/>
  <c r="BQ54" i="64" a="1"/>
  <c r="BQ54" i="64" s="1"/>
  <c r="BQ53" i="64" a="1"/>
  <c r="BQ53" i="64" s="1"/>
  <c r="BQ598" i="64" a="1"/>
  <c r="BQ598" i="64" s="1"/>
  <c r="BQ2395" i="64" a="1"/>
  <c r="BQ2395" i="64" s="1"/>
  <c r="BQ2472" i="64" a="1"/>
  <c r="BQ2472" i="64" s="1"/>
  <c r="BQ2446" i="64" a="1"/>
  <c r="BQ2446" i="64" s="1"/>
  <c r="BQ2421" i="64" a="1"/>
  <c r="BQ2421" i="64" s="1"/>
  <c r="BQ1642" i="64" a="1"/>
  <c r="BQ1642" i="64" s="1"/>
  <c r="BQ89" i="64" a="1"/>
  <c r="BQ89" i="64" s="1"/>
  <c r="BQ92" i="64" a="1"/>
  <c r="BQ92" i="64" s="1"/>
  <c r="BQ90" i="64" a="1"/>
  <c r="BQ90" i="64" s="1"/>
  <c r="BQ91" i="64" a="1"/>
  <c r="BQ91" i="64" s="1"/>
  <c r="BP93" i="64"/>
  <c r="BQ1587" i="64" a="1"/>
  <c r="BQ1587" i="64" s="1"/>
  <c r="BQ1588" i="64" s="1"/>
  <c r="BQ389" i="64" a="1"/>
  <c r="BQ389" i="64" s="1"/>
  <c r="CE1792" i="64"/>
  <c r="CE1794" i="64" s="1"/>
  <c r="BQ2522" i="64" a="1"/>
  <c r="BQ2522" i="64" s="1"/>
  <c r="BQ1507" i="64" a="1"/>
  <c r="BQ1507" i="64" s="1"/>
  <c r="BQ1886" i="64" a="1"/>
  <c r="BQ1886" i="64" s="1"/>
  <c r="BQ1894" i="64" s="1"/>
  <c r="BQ1673" i="64" a="1"/>
  <c r="BQ1673" i="64" s="1"/>
  <c r="BQ1665" i="64" a="1"/>
  <c r="BQ1665" i="64" s="1"/>
  <c r="BQ1667" i="64" a="1"/>
  <c r="BQ1667" i="64" s="1"/>
  <c r="BQ1214" i="64" a="1"/>
  <c r="BQ1214" i="64" s="1"/>
  <c r="BQ997" i="64" a="1"/>
  <c r="BQ997" i="64" s="1"/>
  <c r="BQ2143" i="64" a="1"/>
  <c r="BQ575" i="64" a="1"/>
  <c r="BQ1506" i="64" a="1"/>
  <c r="BQ414" i="64" a="1"/>
  <c r="BQ1666" i="64" a="1"/>
  <c r="BQ437" i="64" a="1"/>
  <c r="BQ2165" i="64" a="1"/>
  <c r="BR2206" i="64" a="1"/>
  <c r="BQ599" i="64" a="1"/>
  <c r="BQ2186" i="64" a="1"/>
  <c r="BQ698" i="64" a="1"/>
  <c r="BQ1751" i="64" a="1"/>
  <c r="BQ1643" i="64" a="1"/>
  <c r="BR2240" i="64" a="1"/>
  <c r="BQ1215" i="64" a="1"/>
  <c r="BQ390" i="64" a="1"/>
  <c r="BM621" i="64" a="1"/>
  <c r="BQ998" i="64" a="1"/>
  <c r="BQ1750" i="64" a="1"/>
  <c r="AS511" i="64" l="1"/>
  <c r="AS512" i="64" s="1"/>
  <c r="AS503" i="64"/>
  <c r="CX60" i="861"/>
  <c r="CX71" i="863"/>
  <c r="CX67" i="863"/>
  <c r="CX22" i="863" s="1"/>
  <c r="CY17" i="861"/>
  <c r="CY12" i="863" s="1"/>
  <c r="CW38" i="861"/>
  <c r="BR263" i="64"/>
  <c r="BR281" i="64"/>
  <c r="BS277" i="64"/>
  <c r="BS260" i="64"/>
  <c r="BS278" i="64"/>
  <c r="BS279" i="64"/>
  <c r="BS261" i="64"/>
  <c r="BS262" i="64"/>
  <c r="BS280" i="64"/>
  <c r="CY2449" i="64"/>
  <c r="CZ2447" i="64"/>
  <c r="DC2398" i="64"/>
  <c r="DD2396" i="64"/>
  <c r="BQ698" i="64"/>
  <c r="BR702" i="64" a="1"/>
  <c r="BR702" i="64" s="1"/>
  <c r="BR697" i="64" a="1"/>
  <c r="BR697" i="64" s="1"/>
  <c r="BQ437" i="64"/>
  <c r="BP2069" i="64"/>
  <c r="BR2052" i="64" a="1"/>
  <c r="BR2052" i="64" s="1"/>
  <c r="BR2053" i="64" a="1"/>
  <c r="BR2053" i="64" s="1"/>
  <c r="BR2054" i="64" a="1"/>
  <c r="BR2054" i="64" s="1"/>
  <c r="BR2055" i="64" a="1"/>
  <c r="BR2055" i="64" s="1"/>
  <c r="BR2058" i="64" a="1"/>
  <c r="BR2058" i="64" s="1"/>
  <c r="BR2057" i="64" a="1"/>
  <c r="BR2057" i="64" s="1"/>
  <c r="BR2059" i="64" a="1"/>
  <c r="BR2059" i="64" s="1"/>
  <c r="BR2060" i="64" a="1"/>
  <c r="BR2060" i="64" s="1"/>
  <c r="BR2056" i="64" a="1"/>
  <c r="BR2056" i="64" s="1"/>
  <c r="BQ2061" i="64"/>
  <c r="BR435" i="64" a="1"/>
  <c r="BR435" i="64" s="1"/>
  <c r="BR413" i="64" a="1"/>
  <c r="BR413" i="64" s="1"/>
  <c r="BR436" i="64" a="1"/>
  <c r="BR436" i="64" s="1"/>
  <c r="BQ414" i="64"/>
  <c r="BR2206" i="64"/>
  <c r="BR2240" i="64"/>
  <c r="BQ2165" i="64"/>
  <c r="BQ2143" i="64"/>
  <c r="BR2498" i="64" a="1"/>
  <c r="BR2498" i="64" s="1"/>
  <c r="BR2144" i="64" a="1"/>
  <c r="BR2144" i="64" s="1"/>
  <c r="BR2164" i="64" a="1"/>
  <c r="BR2164" i="64" s="1"/>
  <c r="BN1771" i="64"/>
  <c r="BN1772" i="64" s="1"/>
  <c r="BO1760" i="64"/>
  <c r="BP1758" i="64"/>
  <c r="BP1767" i="64"/>
  <c r="BP1759" i="64"/>
  <c r="BP1768" i="64"/>
  <c r="BR1764" i="64" a="1"/>
  <c r="BR1764" i="64" s="1"/>
  <c r="BR1763" i="64" a="1"/>
  <c r="BR1763" i="64" s="1"/>
  <c r="BR1754" i="64" a="1"/>
  <c r="BR1754" i="64" s="1"/>
  <c r="BR1755" i="64" a="1"/>
  <c r="BR1755" i="64" s="1"/>
  <c r="BQ1751" i="64"/>
  <c r="BQ1750" i="64"/>
  <c r="BR1745" i="64" a="1"/>
  <c r="BR1745" i="64" s="1"/>
  <c r="BR1746" i="64" a="1"/>
  <c r="BR1746" i="64" s="1"/>
  <c r="BQ2186" i="64"/>
  <c r="BR2185" i="64" a="1"/>
  <c r="BR2185" i="64" s="1"/>
  <c r="BR573" i="64" a="1"/>
  <c r="BR573" i="64" s="1"/>
  <c r="BM621" i="64"/>
  <c r="BS1955" i="64"/>
  <c r="BS1956" i="64" s="1"/>
  <c r="BN620" i="64" a="1"/>
  <c r="BN620" i="64" s="1"/>
  <c r="AP1891" i="64"/>
  <c r="BQ1506" i="64"/>
  <c r="BQ1666" i="64"/>
  <c r="BQ1215" i="64"/>
  <c r="BQ1643" i="64"/>
  <c r="BQ998" i="64"/>
  <c r="BQ390" i="64"/>
  <c r="BQ599" i="64"/>
  <c r="BQ575" i="64"/>
  <c r="BP62" i="64"/>
  <c r="BR568" i="64" a="1"/>
  <c r="BR568" i="64" s="1"/>
  <c r="BR75" i="64" a="1"/>
  <c r="BR75" i="64" s="1"/>
  <c r="BR412" i="64" a="1"/>
  <c r="BR412" i="64" s="1"/>
  <c r="BR55" i="64" a="1"/>
  <c r="BR55" i="64" s="1"/>
  <c r="BR60" i="64" a="1"/>
  <c r="BR60" i="64" s="1"/>
  <c r="BR59" i="64" a="1"/>
  <c r="BR59" i="64" s="1"/>
  <c r="BQ56" i="64"/>
  <c r="BR54" i="64" a="1"/>
  <c r="BR54" i="64" s="1"/>
  <c r="BR53" i="64" a="1"/>
  <c r="BR53" i="64" s="1"/>
  <c r="BR598" i="64" a="1"/>
  <c r="BR598" i="64" s="1"/>
  <c r="BR2395" i="64" a="1"/>
  <c r="BR2395" i="64" s="1"/>
  <c r="BR2472" i="64" a="1"/>
  <c r="BR2472" i="64" s="1"/>
  <c r="BR2446" i="64" a="1"/>
  <c r="BR2446" i="64" s="1"/>
  <c r="BR2421" i="64" a="1"/>
  <c r="BR2421" i="64" s="1"/>
  <c r="BR1642" i="64" a="1"/>
  <c r="BR1642" i="64" s="1"/>
  <c r="BR92" i="64" a="1"/>
  <c r="BR92" i="64" s="1"/>
  <c r="BR89" i="64" a="1"/>
  <c r="BR89" i="64" s="1"/>
  <c r="BR91" i="64" a="1"/>
  <c r="BR91" i="64" s="1"/>
  <c r="BR90" i="64" a="1"/>
  <c r="BR90" i="64" s="1"/>
  <c r="BQ93" i="64"/>
  <c r="BR1587" i="64" a="1"/>
  <c r="BR1587" i="64" s="1"/>
  <c r="BR1588" i="64" s="1"/>
  <c r="BR389" i="64" a="1"/>
  <c r="BR389" i="64" s="1"/>
  <c r="CF1792" i="64"/>
  <c r="CF1794" i="64" s="1"/>
  <c r="BR2522" i="64" a="1"/>
  <c r="BR2522" i="64" s="1"/>
  <c r="BR1507" i="64" a="1"/>
  <c r="BR1507" i="64" s="1"/>
  <c r="BR1886" i="64" a="1"/>
  <c r="BR1886" i="64" s="1"/>
  <c r="BR1894" i="64" s="1"/>
  <c r="BR1665" i="64" a="1"/>
  <c r="BR1665" i="64" s="1"/>
  <c r="BR1667" i="64" a="1"/>
  <c r="BR1667" i="64" s="1"/>
  <c r="BR1673" i="64" a="1"/>
  <c r="BR1673" i="64" s="1"/>
  <c r="BR1214" i="64" a="1"/>
  <c r="BR1214" i="64" s="1"/>
  <c r="BR997" i="64" a="1"/>
  <c r="BR997" i="64" s="1"/>
  <c r="BS2206" i="64" a="1"/>
  <c r="BR1750" i="64" a="1"/>
  <c r="BR998" i="64" a="1"/>
  <c r="BR390" i="64" a="1"/>
  <c r="BR2143" i="64" a="1"/>
  <c r="BN621" i="64" a="1"/>
  <c r="BR575" i="64" a="1"/>
  <c r="BR414" i="64" a="1"/>
  <c r="BR1215" i="64" a="1"/>
  <c r="BR437" i="64" a="1"/>
  <c r="BR1666" i="64" a="1"/>
  <c r="BS2240" i="64" a="1"/>
  <c r="BR599" i="64" a="1"/>
  <c r="BR2186" i="64" a="1"/>
  <c r="BR2165" i="64" a="1"/>
  <c r="BR698" i="64" a="1"/>
  <c r="BR1643" i="64" a="1"/>
  <c r="BR1751" i="64" a="1"/>
  <c r="BR1506" i="64" a="1"/>
  <c r="AT507" i="64" l="1"/>
  <c r="AS516" i="64"/>
  <c r="AS504" i="64"/>
  <c r="AT496" i="64"/>
  <c r="AT499" i="64" s="1"/>
  <c r="AP1895" i="64" a="1"/>
  <c r="AP1895" i="64" s="1"/>
  <c r="AP1888" i="64" s="1"/>
  <c r="AP1889" i="64" s="1"/>
  <c r="CX25" i="863"/>
  <c r="CX34" i="861" s="1"/>
  <c r="CY84" i="861"/>
  <c r="CZ89" i="861"/>
  <c r="CX72" i="863"/>
  <c r="CY26" i="861"/>
  <c r="CY27" i="861" s="1"/>
  <c r="CY71" i="863"/>
  <c r="CY67" i="863"/>
  <c r="CY69" i="863"/>
  <c r="CY23" i="863" s="1"/>
  <c r="CY32" i="861" s="1"/>
  <c r="CX26" i="863"/>
  <c r="CX31" i="861"/>
  <c r="CX35" i="861" s="1"/>
  <c r="CX37" i="861" s="1"/>
  <c r="BT277" i="64"/>
  <c r="BT278" i="64"/>
  <c r="BT260" i="64"/>
  <c r="BT261" i="64"/>
  <c r="BT279" i="64"/>
  <c r="BT280" i="64"/>
  <c r="BT262" i="64"/>
  <c r="BS281" i="64"/>
  <c r="BS263" i="64"/>
  <c r="DD2398" i="64"/>
  <c r="DE2396" i="64"/>
  <c r="CZ2449" i="64"/>
  <c r="DA2447" i="64"/>
  <c r="BR698" i="64"/>
  <c r="BR708" i="64" s="1"/>
  <c r="BQ708" i="64"/>
  <c r="BS702" i="64" a="1"/>
  <c r="BS702" i="64" s="1"/>
  <c r="BS697" i="64" a="1"/>
  <c r="BS697" i="64" s="1"/>
  <c r="BR437" i="64"/>
  <c r="BQ2069" i="64"/>
  <c r="BS2052" i="64" a="1"/>
  <c r="BS2052" i="64" s="1"/>
  <c r="BS2053" i="64" a="1"/>
  <c r="BS2053" i="64" s="1"/>
  <c r="BS2056" i="64" a="1"/>
  <c r="BS2056" i="64" s="1"/>
  <c r="BS2054" i="64" a="1"/>
  <c r="BS2054" i="64" s="1"/>
  <c r="BS2058" i="64" a="1"/>
  <c r="BS2058" i="64" s="1"/>
  <c r="BS2057" i="64" a="1"/>
  <c r="BS2057" i="64" s="1"/>
  <c r="BS2059" i="64" a="1"/>
  <c r="BS2059" i="64" s="1"/>
  <c r="BS2060" i="64" a="1"/>
  <c r="BS2060" i="64" s="1"/>
  <c r="BS2055" i="64" a="1"/>
  <c r="BS2055" i="64" s="1"/>
  <c r="BR2061" i="64"/>
  <c r="BS413" i="64" a="1"/>
  <c r="BS413" i="64" s="1"/>
  <c r="BS436" i="64" a="1"/>
  <c r="BS436" i="64" s="1"/>
  <c r="BS435" i="64" a="1"/>
  <c r="BS435" i="64" s="1"/>
  <c r="BR414" i="64"/>
  <c r="BS2240" i="64"/>
  <c r="BS2206" i="64"/>
  <c r="BR2143" i="64"/>
  <c r="BR2165" i="64"/>
  <c r="BS2498" i="64" a="1"/>
  <c r="BS2498" i="64" s="1"/>
  <c r="BS2144" i="64" a="1"/>
  <c r="BS2144" i="64" s="1"/>
  <c r="BS2164" i="64" a="1"/>
  <c r="BS2164" i="64" s="1"/>
  <c r="BP1760" i="64"/>
  <c r="BP1769" i="64"/>
  <c r="BO1769" i="64"/>
  <c r="BQ1758" i="64"/>
  <c r="BQ1767" i="64"/>
  <c r="BQ1759" i="64"/>
  <c r="BQ1768" i="64"/>
  <c r="BS1764" i="64" a="1"/>
  <c r="BS1764" i="64" s="1"/>
  <c r="BS1763" i="64" a="1"/>
  <c r="BS1763" i="64" s="1"/>
  <c r="BS1755" i="64" a="1"/>
  <c r="BS1755" i="64" s="1"/>
  <c r="BS1754" i="64" a="1"/>
  <c r="BS1754" i="64" s="1"/>
  <c r="BR1751" i="64"/>
  <c r="BR1750" i="64"/>
  <c r="BS1745" i="64" a="1"/>
  <c r="BS1745" i="64" s="1"/>
  <c r="BS1746" i="64" a="1"/>
  <c r="BS1746" i="64" s="1"/>
  <c r="BR2186" i="64"/>
  <c r="BS2185" i="64" a="1"/>
  <c r="BS2185" i="64" s="1"/>
  <c r="BS573" i="64" a="1"/>
  <c r="BS573" i="64" s="1"/>
  <c r="BN621" i="64"/>
  <c r="BT1955" i="64"/>
  <c r="BT1956" i="64" s="1"/>
  <c r="BO620" i="64" a="1"/>
  <c r="BO620" i="64" s="1"/>
  <c r="BR1666" i="64"/>
  <c r="BR1215" i="64"/>
  <c r="BR1506" i="64"/>
  <c r="BR1643" i="64"/>
  <c r="BR998" i="64"/>
  <c r="BR575" i="64"/>
  <c r="BR599" i="64"/>
  <c r="BR390" i="64"/>
  <c r="BQ62" i="64"/>
  <c r="BS568" i="64" a="1"/>
  <c r="BS568" i="64" s="1"/>
  <c r="BS75" i="64" a="1"/>
  <c r="BS75" i="64" s="1"/>
  <c r="BS412" i="64" a="1"/>
  <c r="BS412" i="64" s="1"/>
  <c r="BS55" i="64" a="1"/>
  <c r="BS55" i="64" s="1"/>
  <c r="BS60" i="64" a="1"/>
  <c r="BS60" i="64" s="1"/>
  <c r="BS59" i="64" a="1"/>
  <c r="BS59" i="64" s="1"/>
  <c r="BR56" i="64"/>
  <c r="BS53" i="64" a="1"/>
  <c r="BS53" i="64" s="1"/>
  <c r="BS54" i="64" a="1"/>
  <c r="BS54" i="64" s="1"/>
  <c r="BS598" i="64" a="1"/>
  <c r="BS598" i="64" s="1"/>
  <c r="BS2395" i="64" a="1"/>
  <c r="BS2395" i="64" s="1"/>
  <c r="BS2472" i="64" a="1"/>
  <c r="BS2472" i="64" s="1"/>
  <c r="BS2446" i="64" a="1"/>
  <c r="BS2446" i="64" s="1"/>
  <c r="BS2421" i="64" a="1"/>
  <c r="BS2421" i="64" s="1"/>
  <c r="BS1642" i="64" a="1"/>
  <c r="BS1642" i="64" s="1"/>
  <c r="BR93" i="64"/>
  <c r="BS90" i="64" a="1"/>
  <c r="BS90" i="64" s="1"/>
  <c r="BS91" i="64" a="1"/>
  <c r="BS91" i="64" s="1"/>
  <c r="BS92" i="64" a="1"/>
  <c r="BS92" i="64" s="1"/>
  <c r="BS89" i="64" a="1"/>
  <c r="BS89" i="64" s="1"/>
  <c r="BS1587" i="64" a="1"/>
  <c r="BS1587" i="64" s="1"/>
  <c r="BS1588" i="64" s="1"/>
  <c r="BS389" i="64" a="1"/>
  <c r="BS389" i="64" s="1"/>
  <c r="CG1792" i="64"/>
  <c r="CG1794" i="64" s="1"/>
  <c r="BS2522" i="64" a="1"/>
  <c r="BS2522" i="64" s="1"/>
  <c r="BS1507" i="64" a="1"/>
  <c r="BS1507" i="64" s="1"/>
  <c r="BS1886" i="64" a="1"/>
  <c r="BS1886" i="64" s="1"/>
  <c r="BS1894" i="64" s="1"/>
  <c r="BS1665" i="64" a="1"/>
  <c r="BS1665" i="64" s="1"/>
  <c r="BS1667" i="64" a="1"/>
  <c r="BS1667" i="64" s="1"/>
  <c r="BS1673" i="64" a="1"/>
  <c r="BS1673" i="64" s="1"/>
  <c r="BS1214" i="64" a="1"/>
  <c r="BS1214" i="64" s="1"/>
  <c r="BS997" i="64" a="1"/>
  <c r="BS997" i="64" s="1"/>
  <c r="BT2206" i="64" a="1"/>
  <c r="BS1215" i="64" a="1"/>
  <c r="BS1666" i="64" a="1"/>
  <c r="BS437" i="64" a="1"/>
  <c r="BS2165" i="64" a="1"/>
  <c r="BS599" i="64" a="1"/>
  <c r="BS414" i="64" a="1"/>
  <c r="BS1751" i="64" a="1"/>
  <c r="BS2186" i="64" a="1"/>
  <c r="BS1643" i="64" a="1"/>
  <c r="BS2143" i="64" a="1"/>
  <c r="BS575" i="64" a="1"/>
  <c r="BT2240" i="64" a="1"/>
  <c r="BS998" i="64" a="1"/>
  <c r="BS698" i="64" a="1"/>
  <c r="BS1506" i="64" a="1"/>
  <c r="BO621" i="64" a="1"/>
  <c r="BS1750" i="64" a="1"/>
  <c r="BS390" i="64" a="1"/>
  <c r="AT508" i="64" l="1"/>
  <c r="BO1771" i="64"/>
  <c r="BO1772" i="64" s="1"/>
  <c r="AQ1885" i="64"/>
  <c r="AQ1891" i="64" s="1"/>
  <c r="L1889" i="64"/>
  <c r="AQ1895" i="64" a="1"/>
  <c r="AQ1895" i="64" s="1"/>
  <c r="CY25" i="863"/>
  <c r="CY34" i="861" s="1"/>
  <c r="CY60" i="861"/>
  <c r="CZ17" i="861"/>
  <c r="CZ12" i="863" s="1"/>
  <c r="CX38" i="861"/>
  <c r="CY72" i="863"/>
  <c r="CY22" i="863"/>
  <c r="BT263" i="64"/>
  <c r="BU277" i="64"/>
  <c r="BU278" i="64"/>
  <c r="BU260" i="64"/>
  <c r="BU261" i="64"/>
  <c r="BU279" i="64"/>
  <c r="BU262" i="64"/>
  <c r="BU280" i="64"/>
  <c r="BT281" i="64"/>
  <c r="DA2449" i="64"/>
  <c r="DB2447" i="64"/>
  <c r="DE2398" i="64"/>
  <c r="DF2396" i="64"/>
  <c r="BS698" i="64"/>
  <c r="BT702" i="64" a="1"/>
  <c r="BT702" i="64" s="1"/>
  <c r="BT697" i="64" a="1"/>
  <c r="BT697" i="64" s="1"/>
  <c r="BS437" i="64"/>
  <c r="BR2069" i="64"/>
  <c r="BT2058" i="64" a="1"/>
  <c r="BT2058" i="64" s="1"/>
  <c r="BT2052" i="64" a="1"/>
  <c r="BT2052" i="64" s="1"/>
  <c r="BT2055" i="64" a="1"/>
  <c r="BT2055" i="64" s="1"/>
  <c r="BT2056" i="64" a="1"/>
  <c r="BT2056" i="64" s="1"/>
  <c r="BT2054" i="64" a="1"/>
  <c r="BT2054" i="64" s="1"/>
  <c r="BT2057" i="64" a="1"/>
  <c r="BT2057" i="64" s="1"/>
  <c r="BT2059" i="64" a="1"/>
  <c r="BT2059" i="64" s="1"/>
  <c r="BT2060" i="64" a="1"/>
  <c r="BT2060" i="64" s="1"/>
  <c r="BT2053" i="64" a="1"/>
  <c r="BT2053" i="64" s="1"/>
  <c r="BS2061" i="64"/>
  <c r="BT413" i="64" a="1"/>
  <c r="BT413" i="64" s="1"/>
  <c r="BT436" i="64" a="1"/>
  <c r="BT436" i="64" s="1"/>
  <c r="BT435" i="64" a="1"/>
  <c r="BT435" i="64" s="1"/>
  <c r="BS414" i="64"/>
  <c r="BT2240" i="64"/>
  <c r="BT2206" i="64"/>
  <c r="BS2165" i="64"/>
  <c r="BS2143" i="64"/>
  <c r="BT2498" i="64" a="1"/>
  <c r="BT2498" i="64" s="1"/>
  <c r="BT2144" i="64" a="1"/>
  <c r="BT2144" i="64" s="1"/>
  <c r="BT2164" i="64" a="1"/>
  <c r="BT2164" i="64" s="1"/>
  <c r="BP1771" i="64"/>
  <c r="BP1772" i="64" s="1"/>
  <c r="BQ1760" i="64"/>
  <c r="BR1759" i="64"/>
  <c r="BR1768" i="64"/>
  <c r="BR1758" i="64"/>
  <c r="BR1767" i="64"/>
  <c r="BT1763" i="64" a="1"/>
  <c r="BT1763" i="64" s="1"/>
  <c r="BT1764" i="64" a="1"/>
  <c r="BT1764" i="64" s="1"/>
  <c r="BT1755" i="64" a="1"/>
  <c r="BT1755" i="64" s="1"/>
  <c r="BT1754" i="64" a="1"/>
  <c r="BT1754" i="64" s="1"/>
  <c r="BS1751" i="64"/>
  <c r="BS1750" i="64"/>
  <c r="BT1745" i="64" a="1"/>
  <c r="BT1745" i="64" s="1"/>
  <c r="BT1746" i="64" a="1"/>
  <c r="BT1746" i="64" s="1"/>
  <c r="BS2186" i="64"/>
  <c r="BT2185" i="64" a="1"/>
  <c r="BT2185" i="64" s="1"/>
  <c r="BT573" i="64" a="1"/>
  <c r="BT573" i="64" s="1"/>
  <c r="BO621" i="64"/>
  <c r="BP620" i="64" a="1"/>
  <c r="BP620" i="64" s="1"/>
  <c r="BU1955" i="64"/>
  <c r="BU1956" i="64" s="1"/>
  <c r="BS1215" i="64"/>
  <c r="BS1666" i="64"/>
  <c r="BS1506" i="64"/>
  <c r="BS1643" i="64"/>
  <c r="BS998" i="64"/>
  <c r="BS390" i="64"/>
  <c r="BS599" i="64"/>
  <c r="BS575" i="64"/>
  <c r="BR62" i="64"/>
  <c r="BT568" i="64" a="1"/>
  <c r="BT568" i="64" s="1"/>
  <c r="BT75" i="64" a="1"/>
  <c r="BT75" i="64" s="1"/>
  <c r="BT412" i="64" a="1"/>
  <c r="BT412" i="64" s="1"/>
  <c r="BT55" i="64" a="1"/>
  <c r="BT55" i="64" s="1"/>
  <c r="BT59" i="64" a="1"/>
  <c r="BT59" i="64" s="1"/>
  <c r="BT60" i="64" a="1"/>
  <c r="BT60" i="64" s="1"/>
  <c r="BS56" i="64"/>
  <c r="BT54" i="64" a="1"/>
  <c r="BT54" i="64" s="1"/>
  <c r="BT53" i="64" a="1"/>
  <c r="BT53" i="64" s="1"/>
  <c r="BT598" i="64" a="1"/>
  <c r="BT598" i="64" s="1"/>
  <c r="BT2395" i="64" a="1"/>
  <c r="BT2395" i="64" s="1"/>
  <c r="BT2472" i="64" a="1"/>
  <c r="BT2472" i="64" s="1"/>
  <c r="BT2446" i="64" a="1"/>
  <c r="BT2446" i="64" s="1"/>
  <c r="BT2421" i="64" a="1"/>
  <c r="BT2421" i="64" s="1"/>
  <c r="BT1642" i="64" a="1"/>
  <c r="BT1642" i="64" s="1"/>
  <c r="BS93" i="64"/>
  <c r="BT89" i="64" a="1"/>
  <c r="BT89" i="64" s="1"/>
  <c r="BT90" i="64" a="1"/>
  <c r="BT90" i="64" s="1"/>
  <c r="BT91" i="64" a="1"/>
  <c r="BT91" i="64" s="1"/>
  <c r="BT92" i="64" a="1"/>
  <c r="BT92" i="64" s="1"/>
  <c r="BT1587" i="64" a="1"/>
  <c r="BT1587" i="64" s="1"/>
  <c r="BT1588" i="64" s="1"/>
  <c r="BT389" i="64" a="1"/>
  <c r="BT389" i="64" s="1"/>
  <c r="CH1792" i="64"/>
  <c r="CH1794" i="64" s="1"/>
  <c r="BT2522" i="64" a="1"/>
  <c r="BT2522" i="64" s="1"/>
  <c r="BT1507" i="64" a="1"/>
  <c r="BT1507" i="64" s="1"/>
  <c r="BT1886" i="64" a="1"/>
  <c r="BT1886" i="64" s="1"/>
  <c r="BT1894" i="64" s="1"/>
  <c r="BT1665" i="64" a="1"/>
  <c r="BT1665" i="64" s="1"/>
  <c r="BT1667" i="64" a="1"/>
  <c r="BT1667" i="64" s="1"/>
  <c r="BT1673" i="64" a="1"/>
  <c r="BT1673" i="64" s="1"/>
  <c r="BT1214" i="64" a="1"/>
  <c r="BT1214" i="64" s="1"/>
  <c r="BT997" i="64" a="1"/>
  <c r="BT997" i="64" s="1"/>
  <c r="BT2165" i="64" a="1"/>
  <c r="BT2143" i="64" a="1"/>
  <c r="BU2206" i="64" a="1"/>
  <c r="BT414" i="64" a="1"/>
  <c r="BT575" i="64" a="1"/>
  <c r="BT698" i="64" a="1"/>
  <c r="BT599" i="64" a="1"/>
  <c r="BT437" i="64" a="1"/>
  <c r="BT1666" i="64" a="1"/>
  <c r="BT390" i="64" a="1"/>
  <c r="BP621" i="64" a="1"/>
  <c r="BU2240" i="64" a="1"/>
  <c r="BT1215" i="64" a="1"/>
  <c r="BT1750" i="64" a="1"/>
  <c r="BT2186" i="64" a="1"/>
  <c r="BT1506" i="64" a="1"/>
  <c r="BT1643" i="64" a="1"/>
  <c r="BT998" i="64" a="1"/>
  <c r="BT1751" i="64" a="1"/>
  <c r="AT510" i="64" l="1"/>
  <c r="AT500" i="64" s="1"/>
  <c r="AT502" i="64" s="1"/>
  <c r="AQ1888" i="64"/>
  <c r="CZ84" i="861"/>
  <c r="DA89" i="861"/>
  <c r="CZ26" i="861"/>
  <c r="CZ27" i="861" s="1"/>
  <c r="CZ69" i="863"/>
  <c r="CZ23" i="863" s="1"/>
  <c r="CZ32" i="861" s="1"/>
  <c r="CZ67" i="863"/>
  <c r="CZ71" i="863"/>
  <c r="CY31" i="861"/>
  <c r="CY35" i="861" s="1"/>
  <c r="CY37" i="861" s="1"/>
  <c r="CY26" i="863"/>
  <c r="BV277" i="64"/>
  <c r="BV278" i="64"/>
  <c r="BV260" i="64"/>
  <c r="BV261" i="64"/>
  <c r="BV279" i="64"/>
  <c r="BV262" i="64"/>
  <c r="BV280" i="64"/>
  <c r="BU263" i="64"/>
  <c r="BU281" i="64"/>
  <c r="DF2398" i="64"/>
  <c r="DG2396" i="64"/>
  <c r="DB2449" i="64"/>
  <c r="DC2447" i="64"/>
  <c r="BT698" i="64"/>
  <c r="BT708" i="64" s="1"/>
  <c r="BS708" i="64"/>
  <c r="BU702" i="64" a="1"/>
  <c r="BU702" i="64" s="1"/>
  <c r="BU697" i="64" a="1"/>
  <c r="BU697" i="64" s="1"/>
  <c r="BS2069" i="64"/>
  <c r="BT437" i="64"/>
  <c r="BU2053" i="64" a="1"/>
  <c r="BU2053" i="64" s="1"/>
  <c r="BU2054" i="64" a="1"/>
  <c r="BU2054" i="64" s="1"/>
  <c r="BU2055" i="64" a="1"/>
  <c r="BU2055" i="64" s="1"/>
  <c r="BU2056" i="64" a="1"/>
  <c r="BU2056" i="64" s="1"/>
  <c r="BU2057" i="64" a="1"/>
  <c r="BU2057" i="64" s="1"/>
  <c r="BU2052" i="64" a="1"/>
  <c r="BU2052" i="64" s="1"/>
  <c r="BU2058" i="64" a="1"/>
  <c r="BU2058" i="64" s="1"/>
  <c r="BU2059" i="64" a="1"/>
  <c r="BU2059" i="64" s="1"/>
  <c r="BU2060" i="64" a="1"/>
  <c r="BU2060" i="64" s="1"/>
  <c r="BT2061" i="64"/>
  <c r="BU413" i="64" a="1"/>
  <c r="BU413" i="64" s="1"/>
  <c r="BU436" i="64" a="1"/>
  <c r="BU436" i="64" s="1"/>
  <c r="BU435" i="64" a="1"/>
  <c r="BU435" i="64" s="1"/>
  <c r="BT414" i="64"/>
  <c r="BU2240" i="64"/>
  <c r="BU2206" i="64"/>
  <c r="BT2165" i="64"/>
  <c r="BT2143" i="64"/>
  <c r="BU2498" i="64" a="1"/>
  <c r="BU2498" i="64" s="1"/>
  <c r="BU2144" i="64" a="1"/>
  <c r="BU2144" i="64" s="1"/>
  <c r="BU2164" i="64" a="1"/>
  <c r="BU2164" i="64" s="1"/>
  <c r="BR1760" i="64"/>
  <c r="BQ1769" i="64"/>
  <c r="BR1769" i="64"/>
  <c r="BS1758" i="64"/>
  <c r="BS1767" i="64"/>
  <c r="BS1759" i="64"/>
  <c r="BS1768" i="64"/>
  <c r="BU1764" i="64" a="1"/>
  <c r="BU1764" i="64" s="1"/>
  <c r="BU1763" i="64" a="1"/>
  <c r="BU1763" i="64" s="1"/>
  <c r="BU1755" i="64" a="1"/>
  <c r="BU1755" i="64" s="1"/>
  <c r="BU1754" i="64" a="1"/>
  <c r="BU1754" i="64" s="1"/>
  <c r="BT1751" i="64"/>
  <c r="BT1750" i="64"/>
  <c r="BU1745" i="64" a="1"/>
  <c r="BU1745" i="64" s="1"/>
  <c r="BU1746" i="64" a="1"/>
  <c r="BU1746" i="64" s="1"/>
  <c r="BT2186" i="64"/>
  <c r="BU2185" i="64" a="1"/>
  <c r="BU2185" i="64" s="1"/>
  <c r="BU573" i="64" a="1"/>
  <c r="BU573" i="64" s="1"/>
  <c r="BP621" i="64"/>
  <c r="BV1955" i="64"/>
  <c r="BV1956" i="64" s="1"/>
  <c r="BQ620" i="64" a="1"/>
  <c r="BQ620" i="64" s="1"/>
  <c r="BT1215" i="64"/>
  <c r="BT1506" i="64"/>
  <c r="BT1666" i="64"/>
  <c r="BT1643" i="64"/>
  <c r="BT998" i="64"/>
  <c r="BT390" i="64"/>
  <c r="BT599" i="64"/>
  <c r="BT575" i="64"/>
  <c r="BS62" i="64"/>
  <c r="BU568" i="64" a="1"/>
  <c r="BU568" i="64" s="1"/>
  <c r="BU75" i="64" a="1"/>
  <c r="BU75" i="64" s="1"/>
  <c r="BU412" i="64" a="1"/>
  <c r="BU412" i="64" s="1"/>
  <c r="BU55" i="64" a="1"/>
  <c r="BU55" i="64" s="1"/>
  <c r="BU59" i="64" a="1"/>
  <c r="BU59" i="64" s="1"/>
  <c r="BU60" i="64" a="1"/>
  <c r="BU60" i="64" s="1"/>
  <c r="BT56" i="64"/>
  <c r="BU54" i="64" a="1"/>
  <c r="BU54" i="64" s="1"/>
  <c r="BU53" i="64" a="1"/>
  <c r="BU53" i="64" s="1"/>
  <c r="BU598" i="64" a="1"/>
  <c r="BU598" i="64" s="1"/>
  <c r="BU2395" i="64" a="1"/>
  <c r="BU2395" i="64" s="1"/>
  <c r="BU2472" i="64" a="1"/>
  <c r="BU2472" i="64" s="1"/>
  <c r="BU2446" i="64" a="1"/>
  <c r="BU2446" i="64" s="1"/>
  <c r="BU2421" i="64" a="1"/>
  <c r="BU2421" i="64" s="1"/>
  <c r="BU1642" i="64" a="1"/>
  <c r="BU1642" i="64" s="1"/>
  <c r="BU90" i="64" a="1"/>
  <c r="BU90" i="64" s="1"/>
  <c r="BU91" i="64" a="1"/>
  <c r="BU91" i="64" s="1"/>
  <c r="BU92" i="64" a="1"/>
  <c r="BU92" i="64" s="1"/>
  <c r="BU89" i="64" a="1"/>
  <c r="BU89" i="64" s="1"/>
  <c r="BT93" i="64"/>
  <c r="BU1587" i="64" a="1"/>
  <c r="BU1587" i="64" s="1"/>
  <c r="BU1588" i="64" s="1"/>
  <c r="BU389" i="64" a="1"/>
  <c r="BU389" i="64" s="1"/>
  <c r="CI1792" i="64"/>
  <c r="CI1794" i="64" s="1"/>
  <c r="BU2522" i="64" a="1"/>
  <c r="BU2522" i="64" s="1"/>
  <c r="BU1507" i="64" a="1"/>
  <c r="BU1507" i="64" s="1"/>
  <c r="BU1886" i="64" a="1"/>
  <c r="BU1886" i="64" s="1"/>
  <c r="BU1894" i="64" s="1"/>
  <c r="BU1665" i="64" a="1"/>
  <c r="BU1665" i="64" s="1"/>
  <c r="BU1673" i="64" a="1"/>
  <c r="BU1673" i="64" s="1"/>
  <c r="BU1667" i="64" a="1"/>
  <c r="BU1667" i="64" s="1"/>
  <c r="BU1214" i="64" a="1"/>
  <c r="BU1214" i="64" s="1"/>
  <c r="BU997" i="64" a="1"/>
  <c r="BU997" i="64" s="1"/>
  <c r="BU2186" i="64" a="1"/>
  <c r="BV2206" i="64" a="1"/>
  <c r="BU698" i="64" a="1"/>
  <c r="BU575" i="64" a="1"/>
  <c r="BU599" i="64" a="1"/>
  <c r="BU2143" i="64" a="1"/>
  <c r="BU1666" i="64" a="1"/>
  <c r="BU2165" i="64" a="1"/>
  <c r="BU414" i="64" a="1"/>
  <c r="BU1751" i="64" a="1"/>
  <c r="BV2240" i="64" a="1"/>
  <c r="BU1643" i="64" a="1"/>
  <c r="BU437" i="64" a="1"/>
  <c r="BU998" i="64" a="1"/>
  <c r="BU390" i="64" a="1"/>
  <c r="BU1215" i="64" a="1"/>
  <c r="BQ621" i="64" a="1"/>
  <c r="BU1506" i="64" a="1"/>
  <c r="BU1750" i="64" a="1"/>
  <c r="AT511" i="64" l="1"/>
  <c r="AT512" i="64" s="1"/>
  <c r="AT503" i="64"/>
  <c r="AQ1889" i="64"/>
  <c r="AR1885" i="64" s="1"/>
  <c r="AR1891" i="64" s="1"/>
  <c r="BQ1771" i="64"/>
  <c r="BQ1772" i="64" s="1"/>
  <c r="AR1895" i="64" a="1"/>
  <c r="AR1895" i="64" s="1"/>
  <c r="CZ25" i="863"/>
  <c r="CZ34" i="861" s="1"/>
  <c r="CZ60" i="861"/>
  <c r="DA17" i="861"/>
  <c r="DA26" i="861" s="1"/>
  <c r="DA27" i="861" s="1"/>
  <c r="CY38" i="861"/>
  <c r="CZ72" i="863"/>
  <c r="CZ22" i="863"/>
  <c r="BV281" i="64"/>
  <c r="BV263" i="64"/>
  <c r="BW277" i="64"/>
  <c r="BW278" i="64"/>
  <c r="BW260" i="64"/>
  <c r="BW261" i="64"/>
  <c r="BW279" i="64"/>
  <c r="BW262" i="64"/>
  <c r="BW280" i="64"/>
  <c r="DC2449" i="64"/>
  <c r="DD2447" i="64"/>
  <c r="DG2398" i="64"/>
  <c r="DH2396" i="64"/>
  <c r="BU698" i="64"/>
  <c r="BV702" i="64" a="1"/>
  <c r="BV702" i="64" s="1"/>
  <c r="BV697" i="64" a="1"/>
  <c r="BV697" i="64" s="1"/>
  <c r="BU437" i="64"/>
  <c r="BT2069" i="64"/>
  <c r="BU2061" i="64"/>
  <c r="BV2052" i="64" a="1"/>
  <c r="BV2052" i="64" s="1"/>
  <c r="BV2053" i="64" a="1"/>
  <c r="BV2053" i="64" s="1"/>
  <c r="BV2054" i="64" a="1"/>
  <c r="BV2054" i="64" s="1"/>
  <c r="BV2055" i="64" a="1"/>
  <c r="BV2055" i="64" s="1"/>
  <c r="BV2056" i="64" a="1"/>
  <c r="BV2056" i="64" s="1"/>
  <c r="BV2058" i="64" a="1"/>
  <c r="BV2058" i="64" s="1"/>
  <c r="BV2057" i="64" a="1"/>
  <c r="BV2057" i="64" s="1"/>
  <c r="BV2059" i="64" a="1"/>
  <c r="BV2059" i="64" s="1"/>
  <c r="BV2060" i="64" a="1"/>
  <c r="BV2060" i="64" s="1"/>
  <c r="BV435" i="64" a="1"/>
  <c r="BV435" i="64" s="1"/>
  <c r="BV413" i="64" a="1"/>
  <c r="BV413" i="64" s="1"/>
  <c r="BV436" i="64" a="1"/>
  <c r="BV436" i="64" s="1"/>
  <c r="BU414" i="64"/>
  <c r="BV2206" i="64"/>
  <c r="BV2240" i="64"/>
  <c r="BU2165" i="64"/>
  <c r="BU2143" i="64"/>
  <c r="BV2498" i="64" a="1"/>
  <c r="BV2498" i="64" s="1"/>
  <c r="BV2144" i="64" a="1"/>
  <c r="BV2144" i="64" s="1"/>
  <c r="BV2164" i="64" a="1"/>
  <c r="BV2164" i="64" s="1"/>
  <c r="BR1771" i="64"/>
  <c r="BR1772" i="64" s="1"/>
  <c r="BS1760" i="64"/>
  <c r="BT1758" i="64"/>
  <c r="BT1767" i="64"/>
  <c r="BT1759" i="64"/>
  <c r="BT1768" i="64"/>
  <c r="BV1764" i="64" a="1"/>
  <c r="BV1764" i="64" s="1"/>
  <c r="BV1763" i="64" a="1"/>
  <c r="BV1763" i="64" s="1"/>
  <c r="BV1755" i="64" a="1"/>
  <c r="BV1755" i="64" s="1"/>
  <c r="BV1754" i="64" a="1"/>
  <c r="BV1754" i="64" s="1"/>
  <c r="BU1751" i="64"/>
  <c r="BU1750" i="64"/>
  <c r="BV1745" i="64" a="1"/>
  <c r="BV1745" i="64" s="1"/>
  <c r="BV1746" i="64" a="1"/>
  <c r="BV1746" i="64" s="1"/>
  <c r="BU2186" i="64"/>
  <c r="BV2185" i="64" a="1"/>
  <c r="BV2185" i="64" s="1"/>
  <c r="BV573" i="64" a="1"/>
  <c r="BV573" i="64" s="1"/>
  <c r="BQ621" i="64"/>
  <c r="BW1955" i="64"/>
  <c r="BW1956" i="64" s="1"/>
  <c r="BR620" i="64" a="1"/>
  <c r="BR620" i="64" s="1"/>
  <c r="BU1666" i="64"/>
  <c r="BU1506" i="64"/>
  <c r="BU1215" i="64"/>
  <c r="BU1643" i="64"/>
  <c r="BU998" i="64"/>
  <c r="BU390" i="64"/>
  <c r="BU599" i="64"/>
  <c r="BU575" i="64"/>
  <c r="BT62" i="64"/>
  <c r="BV568" i="64" a="1"/>
  <c r="BV568" i="64" s="1"/>
  <c r="BV75" i="64" a="1"/>
  <c r="BV75" i="64" s="1"/>
  <c r="BV412" i="64" a="1"/>
  <c r="BV412" i="64" s="1"/>
  <c r="BV55" i="64" a="1"/>
  <c r="BV55" i="64" s="1"/>
  <c r="BV59" i="64" a="1"/>
  <c r="BV59" i="64" s="1"/>
  <c r="BV60" i="64" a="1"/>
  <c r="BV60" i="64" s="1"/>
  <c r="BU56" i="64"/>
  <c r="BV54" i="64" a="1"/>
  <c r="BV54" i="64" s="1"/>
  <c r="BV53" i="64" a="1"/>
  <c r="BV53" i="64" s="1"/>
  <c r="BV598" i="64" a="1"/>
  <c r="BV598" i="64" s="1"/>
  <c r="BV2395" i="64" a="1"/>
  <c r="BV2395" i="64" s="1"/>
  <c r="BV2421" i="64" a="1"/>
  <c r="BV2421" i="64" s="1"/>
  <c r="BV2446" i="64" a="1"/>
  <c r="BV2446" i="64" s="1"/>
  <c r="BV2472" i="64" a="1"/>
  <c r="BV2472" i="64" s="1"/>
  <c r="BV1642" i="64" a="1"/>
  <c r="BV1642" i="64" s="1"/>
  <c r="BU93" i="64"/>
  <c r="BV90" i="64" a="1"/>
  <c r="BV90" i="64" s="1"/>
  <c r="BV91" i="64" a="1"/>
  <c r="BV91" i="64" s="1"/>
  <c r="BV92" i="64" a="1"/>
  <c r="BV92" i="64" s="1"/>
  <c r="BV89" i="64" a="1"/>
  <c r="BV89" i="64" s="1"/>
  <c r="BV1587" i="64" a="1"/>
  <c r="BV1587" i="64" s="1"/>
  <c r="BV1588" i="64" s="1"/>
  <c r="BV389" i="64" a="1"/>
  <c r="BV389" i="64" s="1"/>
  <c r="CJ1792" i="64"/>
  <c r="CJ1794" i="64" s="1"/>
  <c r="BV2522" i="64" a="1"/>
  <c r="BV2522" i="64" s="1"/>
  <c r="BV1507" i="64" a="1"/>
  <c r="BV1507" i="64" s="1"/>
  <c r="BV1886" i="64" a="1"/>
  <c r="BV1886" i="64" s="1"/>
  <c r="BV1894" i="64" s="1"/>
  <c r="BV1667" i="64" a="1"/>
  <c r="BV1667" i="64" s="1"/>
  <c r="BV1665" i="64" a="1"/>
  <c r="BV1665" i="64" s="1"/>
  <c r="BV1673" i="64" a="1"/>
  <c r="BV1673" i="64" s="1"/>
  <c r="BV1214" i="64" a="1"/>
  <c r="BV1214" i="64" s="1"/>
  <c r="BV997" i="64" a="1"/>
  <c r="BV997" i="64" s="1"/>
  <c r="BW2240" i="64" a="1"/>
  <c r="BW2206" i="64" a="1"/>
  <c r="BR621" i="64" a="1"/>
  <c r="BV414" i="64" a="1"/>
  <c r="BV1215" i="64" a="1"/>
  <c r="BV2186" i="64" a="1"/>
  <c r="BV437" i="64" a="1"/>
  <c r="BV2165" i="64" a="1"/>
  <c r="BV2143" i="64" a="1"/>
  <c r="BV698" i="64" a="1"/>
  <c r="BV599" i="64" a="1"/>
  <c r="BV1750" i="64" a="1"/>
  <c r="BV575" i="64" a="1"/>
  <c r="BV1666" i="64" a="1"/>
  <c r="BV998" i="64" a="1"/>
  <c r="BV390" i="64" a="1"/>
  <c r="BV1506" i="64" a="1"/>
  <c r="BV1643" i="64" a="1"/>
  <c r="BV1751" i="64" a="1"/>
  <c r="AT516" i="64" l="1"/>
  <c r="AU507" i="64"/>
  <c r="AT504" i="64"/>
  <c r="AU496" i="64"/>
  <c r="AU499" i="64" s="1"/>
  <c r="AR1888" i="64"/>
  <c r="AR1889" i="64" s="1"/>
  <c r="AS1885" i="64" s="1"/>
  <c r="AS1891" i="64" s="1"/>
  <c r="DB89" i="861"/>
  <c r="DA12" i="863"/>
  <c r="DA71" i="863" s="1"/>
  <c r="CZ26" i="863"/>
  <c r="CZ31" i="861"/>
  <c r="CZ35" i="861" s="1"/>
  <c r="CZ37" i="861" s="1"/>
  <c r="BX277" i="64"/>
  <c r="BX278" i="64"/>
  <c r="BX260" i="64"/>
  <c r="BX279" i="64"/>
  <c r="BX261" i="64"/>
  <c r="BX280" i="64"/>
  <c r="BX262" i="64"/>
  <c r="BW281" i="64"/>
  <c r="BW263" i="64"/>
  <c r="DH2398" i="64"/>
  <c r="DI2396" i="64"/>
  <c r="DD2449" i="64"/>
  <c r="DE2447" i="64"/>
  <c r="BV698" i="64"/>
  <c r="BV708" i="64" s="1"/>
  <c r="BU708" i="64"/>
  <c r="BW702" i="64" a="1"/>
  <c r="BW702" i="64" s="1"/>
  <c r="BW697" i="64" a="1"/>
  <c r="BW697" i="64" s="1"/>
  <c r="BV437" i="64"/>
  <c r="BU2069" i="64"/>
  <c r="BW2052" i="64" a="1"/>
  <c r="BW2052" i="64" s="1"/>
  <c r="BW2053" i="64" a="1"/>
  <c r="BW2053" i="64" s="1"/>
  <c r="BW2054" i="64" a="1"/>
  <c r="BW2054" i="64" s="1"/>
  <c r="BW2055" i="64" a="1"/>
  <c r="BW2055" i="64" s="1"/>
  <c r="BW2056" i="64" a="1"/>
  <c r="BW2056" i="64" s="1"/>
  <c r="BW2057" i="64" a="1"/>
  <c r="BW2057" i="64" s="1"/>
  <c r="BW2059" i="64" a="1"/>
  <c r="BW2059" i="64" s="1"/>
  <c r="BW2060" i="64" a="1"/>
  <c r="BW2060" i="64" s="1"/>
  <c r="BW2058" i="64" a="1"/>
  <c r="BW2058" i="64" s="1"/>
  <c r="BV2061" i="64"/>
  <c r="BW435" i="64" a="1"/>
  <c r="BW435" i="64" s="1"/>
  <c r="BW413" i="64" a="1"/>
  <c r="BW413" i="64" s="1"/>
  <c r="BW436" i="64" a="1"/>
  <c r="BW436" i="64" s="1"/>
  <c r="BV414" i="64"/>
  <c r="BW2240" i="64"/>
  <c r="BW2206" i="64"/>
  <c r="BV2165" i="64"/>
  <c r="BV2143" i="64"/>
  <c r="BW2498" i="64" a="1"/>
  <c r="BW2498" i="64" s="1"/>
  <c r="BW2144" i="64" a="1"/>
  <c r="BW2144" i="64" s="1"/>
  <c r="BW2164" i="64" a="1"/>
  <c r="BW2164" i="64" s="1"/>
  <c r="BT1760" i="64"/>
  <c r="BT1769" i="64"/>
  <c r="BS1769" i="64"/>
  <c r="BU1758" i="64"/>
  <c r="BU1767" i="64"/>
  <c r="BU1759" i="64"/>
  <c r="BU1768" i="64"/>
  <c r="BW1764" i="64" a="1"/>
  <c r="BW1764" i="64" s="1"/>
  <c r="BW1763" i="64" a="1"/>
  <c r="BW1763" i="64" s="1"/>
  <c r="BW1754" i="64" a="1"/>
  <c r="BW1754" i="64" s="1"/>
  <c r="BW1755" i="64" a="1"/>
  <c r="BW1755" i="64" s="1"/>
  <c r="BV1751" i="64"/>
  <c r="BV1750" i="64"/>
  <c r="BW1745" i="64" a="1"/>
  <c r="BW1745" i="64" s="1"/>
  <c r="BW1746" i="64" a="1"/>
  <c r="BW1746" i="64" s="1"/>
  <c r="BV2186" i="64"/>
  <c r="BW2185" i="64" a="1"/>
  <c r="BW2185" i="64" s="1"/>
  <c r="BW573" i="64" a="1"/>
  <c r="BW573" i="64" s="1"/>
  <c r="BR621" i="64"/>
  <c r="BX1955" i="64"/>
  <c r="BX1956" i="64" s="1"/>
  <c r="BS620" i="64" a="1"/>
  <c r="BS620" i="64" s="1"/>
  <c r="BV1666" i="64"/>
  <c r="BV1506" i="64"/>
  <c r="BV1215" i="64"/>
  <c r="BV1643" i="64"/>
  <c r="BV998" i="64"/>
  <c r="BV599" i="64"/>
  <c r="BV390" i="64"/>
  <c r="BV575" i="64"/>
  <c r="BU62" i="64"/>
  <c r="BW568" i="64" a="1"/>
  <c r="BW568" i="64" s="1"/>
  <c r="BW75" i="64" a="1"/>
  <c r="BW75" i="64" s="1"/>
  <c r="BW412" i="64" a="1"/>
  <c r="BW412" i="64" s="1"/>
  <c r="BW55" i="64" a="1"/>
  <c r="BW55" i="64" s="1"/>
  <c r="BW60" i="64" a="1"/>
  <c r="BW60" i="64" s="1"/>
  <c r="BW59" i="64" a="1"/>
  <c r="BW59" i="64" s="1"/>
  <c r="BV56" i="64"/>
  <c r="BW54" i="64" a="1"/>
  <c r="BW54" i="64" s="1"/>
  <c r="BW53" i="64" a="1"/>
  <c r="BW53" i="64" s="1"/>
  <c r="BW598" i="64" a="1"/>
  <c r="BW598" i="64" s="1"/>
  <c r="BW2395" i="64" a="1"/>
  <c r="BW2395" i="64" s="1"/>
  <c r="BW2421" i="64" a="1"/>
  <c r="BW2421" i="64" s="1"/>
  <c r="BW2472" i="64" a="1"/>
  <c r="BW2472" i="64" s="1"/>
  <c r="BW2446" i="64" a="1"/>
  <c r="BW2446" i="64" s="1"/>
  <c r="BW1642" i="64" a="1"/>
  <c r="BW1642" i="64" s="1"/>
  <c r="BV93" i="64"/>
  <c r="BW90" i="64" a="1"/>
  <c r="BW90" i="64" s="1"/>
  <c r="BW91" i="64" a="1"/>
  <c r="BW91" i="64" s="1"/>
  <c r="BW92" i="64" a="1"/>
  <c r="BW92" i="64" s="1"/>
  <c r="BW89" i="64" a="1"/>
  <c r="BW89" i="64" s="1"/>
  <c r="BW1587" i="64" a="1"/>
  <c r="BW1587" i="64" s="1"/>
  <c r="BW1588" i="64" s="1"/>
  <c r="BW389" i="64" a="1"/>
  <c r="BW389" i="64" s="1"/>
  <c r="CK1792" i="64"/>
  <c r="CK1794" i="64" s="1"/>
  <c r="BW2522" i="64" a="1"/>
  <c r="BW2522" i="64" s="1"/>
  <c r="BW1507" i="64" a="1"/>
  <c r="BW1507" i="64" s="1"/>
  <c r="BW1886" i="64" a="1"/>
  <c r="BW1886" i="64" s="1"/>
  <c r="BW1894" i="64" s="1"/>
  <c r="BW1673" i="64" a="1"/>
  <c r="BW1673" i="64" s="1"/>
  <c r="BW1665" i="64" a="1"/>
  <c r="BW1665" i="64" s="1"/>
  <c r="BW1667" i="64" a="1"/>
  <c r="BW1667" i="64" s="1"/>
  <c r="BW1214" i="64" a="1"/>
  <c r="BW1214" i="64" s="1"/>
  <c r="BW997" i="64" a="1"/>
  <c r="BW997" i="64" s="1"/>
  <c r="BX2206" i="64" a="1"/>
  <c r="BW575" i="64" a="1"/>
  <c r="BW414" i="64" a="1"/>
  <c r="BW2186" i="64" a="1"/>
  <c r="BW2165" i="64" a="1"/>
  <c r="BW1643" i="64" a="1"/>
  <c r="BW437" i="64" a="1"/>
  <c r="BW1666" i="64" a="1"/>
  <c r="BW599" i="64" a="1"/>
  <c r="BX2240" i="64" a="1"/>
  <c r="BW1750" i="64" a="1"/>
  <c r="BW698" i="64" a="1"/>
  <c r="BW2143" i="64" a="1"/>
  <c r="BS621" i="64" a="1"/>
  <c r="BW390" i="64" a="1"/>
  <c r="BW1506" i="64" a="1"/>
  <c r="BW1751" i="64" a="1"/>
  <c r="BW1215" i="64" a="1"/>
  <c r="BW998" i="64" a="1"/>
  <c r="AU508" i="64" l="1"/>
  <c r="BS1771" i="64"/>
  <c r="BS1772" i="64" s="1"/>
  <c r="AS1895" i="64" a="1"/>
  <c r="AS1895" i="64" s="1"/>
  <c r="AS1888" i="64" s="1"/>
  <c r="DA25" i="863"/>
  <c r="DA34" i="861" s="1"/>
  <c r="DA60" i="861"/>
  <c r="DA84" i="861"/>
  <c r="DA67" i="863"/>
  <c r="DA22" i="863" s="1"/>
  <c r="DA69" i="863"/>
  <c r="DA23" i="863" s="1"/>
  <c r="DA32" i="861" s="1"/>
  <c r="DB17" i="861"/>
  <c r="DB12" i="863" s="1"/>
  <c r="CZ38" i="861"/>
  <c r="BX281" i="64"/>
  <c r="BY277" i="64"/>
  <c r="BY278" i="64"/>
  <c r="BY260" i="64"/>
  <c r="BY261" i="64"/>
  <c r="BY279" i="64"/>
  <c r="BY262" i="64"/>
  <c r="BY280" i="64"/>
  <c r="BX263" i="64"/>
  <c r="DE2449" i="64"/>
  <c r="DF2447" i="64"/>
  <c r="DI2398" i="64"/>
  <c r="DJ2396" i="64"/>
  <c r="BW698" i="64"/>
  <c r="BX702" i="64" a="1"/>
  <c r="BX702" i="64" s="1"/>
  <c r="BX697" i="64" a="1"/>
  <c r="BX697" i="64" s="1"/>
  <c r="BW437" i="64"/>
  <c r="BV2069" i="64"/>
  <c r="BX2052" i="64" a="1"/>
  <c r="BX2052" i="64" s="1"/>
  <c r="BX2053" i="64" a="1"/>
  <c r="BX2053" i="64" s="1"/>
  <c r="BX2058" i="64" a="1"/>
  <c r="BX2058" i="64" s="1"/>
  <c r="BX2055" i="64" a="1"/>
  <c r="BX2055" i="64" s="1"/>
  <c r="BX2059" i="64" a="1"/>
  <c r="BX2059" i="64" s="1"/>
  <c r="BX2060" i="64" a="1"/>
  <c r="BX2060" i="64" s="1"/>
  <c r="BX2056" i="64" a="1"/>
  <c r="BX2056" i="64" s="1"/>
  <c r="BX2054" i="64" a="1"/>
  <c r="BX2054" i="64" s="1"/>
  <c r="BX2057" i="64" a="1"/>
  <c r="BX2057" i="64" s="1"/>
  <c r="BW2061" i="64"/>
  <c r="BX435" i="64" a="1"/>
  <c r="BX435" i="64" s="1"/>
  <c r="BX413" i="64" a="1"/>
  <c r="BX413" i="64" s="1"/>
  <c r="BX436" i="64" a="1"/>
  <c r="BX436" i="64" s="1"/>
  <c r="BW414" i="64"/>
  <c r="BX2240" i="64"/>
  <c r="BX2206" i="64"/>
  <c r="BW2165" i="64"/>
  <c r="BW2143" i="64"/>
  <c r="BX2498" i="64" a="1"/>
  <c r="BX2498" i="64" s="1"/>
  <c r="BX2144" i="64" a="1"/>
  <c r="BX2144" i="64" s="1"/>
  <c r="BX2164" i="64" a="1"/>
  <c r="BX2164" i="64" s="1"/>
  <c r="BT1771" i="64"/>
  <c r="BT1772" i="64" s="1"/>
  <c r="BU1760" i="64"/>
  <c r="BV1758" i="64"/>
  <c r="BV1767" i="64"/>
  <c r="BV1759" i="64"/>
  <c r="BV1768" i="64"/>
  <c r="BX1763" i="64" a="1"/>
  <c r="BX1763" i="64" s="1"/>
  <c r="BX1764" i="64" a="1"/>
  <c r="BX1764" i="64" s="1"/>
  <c r="BX1754" i="64" a="1"/>
  <c r="BX1754" i="64" s="1"/>
  <c r="BX1755" i="64" a="1"/>
  <c r="BX1755" i="64" s="1"/>
  <c r="BW1751" i="64"/>
  <c r="BW1750" i="64"/>
  <c r="BX1745" i="64" a="1"/>
  <c r="BX1745" i="64" s="1"/>
  <c r="BX1746" i="64" a="1"/>
  <c r="BX1746" i="64" s="1"/>
  <c r="BW2186" i="64"/>
  <c r="BX2185" i="64" a="1"/>
  <c r="BX2185" i="64" s="1"/>
  <c r="BX573" i="64" a="1"/>
  <c r="BX573" i="64" s="1"/>
  <c r="BS621" i="64"/>
  <c r="BT620" i="64" a="1"/>
  <c r="BT620" i="64" s="1"/>
  <c r="BY1955" i="64"/>
  <c r="BY1956" i="64" s="1"/>
  <c r="BW1666" i="64"/>
  <c r="BW1506" i="64"/>
  <c r="BW1215" i="64"/>
  <c r="BW1643" i="64"/>
  <c r="BW998" i="64"/>
  <c r="BW390" i="64"/>
  <c r="BW599" i="64"/>
  <c r="BW575" i="64"/>
  <c r="BV62" i="64"/>
  <c r="BX568" i="64" a="1"/>
  <c r="BX568" i="64" s="1"/>
  <c r="BX75" i="64" a="1"/>
  <c r="BX75" i="64" s="1"/>
  <c r="BX412" i="64" a="1"/>
  <c r="BX412" i="64" s="1"/>
  <c r="BX55" i="64" a="1"/>
  <c r="BX55" i="64" s="1"/>
  <c r="BX60" i="64" a="1"/>
  <c r="BX60" i="64" s="1"/>
  <c r="BX59" i="64" a="1"/>
  <c r="BX59" i="64" s="1"/>
  <c r="BW56" i="64"/>
  <c r="BX53" i="64" a="1"/>
  <c r="BX53" i="64" s="1"/>
  <c r="BX54" i="64" a="1"/>
  <c r="BX54" i="64" s="1"/>
  <c r="BX598" i="64" a="1"/>
  <c r="BX598" i="64" s="1"/>
  <c r="BX2395" i="64" a="1"/>
  <c r="BX2395" i="64" s="1"/>
  <c r="BX2472" i="64" a="1"/>
  <c r="BX2472" i="64" s="1"/>
  <c r="BX2446" i="64" a="1"/>
  <c r="BX2446" i="64" s="1"/>
  <c r="BX2421" i="64" a="1"/>
  <c r="BX2421" i="64" s="1"/>
  <c r="BX1642" i="64" a="1"/>
  <c r="BX1642" i="64" s="1"/>
  <c r="BW93" i="64"/>
  <c r="BX89" i="64" a="1"/>
  <c r="BX89" i="64" s="1"/>
  <c r="BX90" i="64" a="1"/>
  <c r="BX90" i="64" s="1"/>
  <c r="BX91" i="64" a="1"/>
  <c r="BX91" i="64" s="1"/>
  <c r="BX92" i="64" a="1"/>
  <c r="BX92" i="64" s="1"/>
  <c r="BX1587" i="64" a="1"/>
  <c r="BX1587" i="64" s="1"/>
  <c r="BX1588" i="64" s="1"/>
  <c r="BX389" i="64" a="1"/>
  <c r="BX389" i="64" s="1"/>
  <c r="CL1792" i="64"/>
  <c r="BX2522" i="64" a="1"/>
  <c r="BX2522" i="64" s="1"/>
  <c r="BX1507" i="64" a="1"/>
  <c r="BX1507" i="64" s="1"/>
  <c r="BX1886" i="64" a="1"/>
  <c r="BX1886" i="64" s="1"/>
  <c r="BX1894" i="64" s="1"/>
  <c r="BX1673" i="64" a="1"/>
  <c r="BX1673" i="64" s="1"/>
  <c r="BX1667" i="64" a="1"/>
  <c r="BX1667" i="64" s="1"/>
  <c r="BX1665" i="64" a="1"/>
  <c r="BX1665" i="64" s="1"/>
  <c r="BX1214" i="64" a="1"/>
  <c r="BX1214" i="64" s="1"/>
  <c r="BX997" i="64" a="1"/>
  <c r="BX997" i="64" s="1"/>
  <c r="BX599" i="64" a="1"/>
  <c r="BX437" i="64" a="1"/>
  <c r="BX698" i="64" a="1"/>
  <c r="BY2206" i="64" a="1"/>
  <c r="BX1751" i="64" a="1"/>
  <c r="BT621" i="64" a="1"/>
  <c r="BX2165" i="64" a="1"/>
  <c r="BX998" i="64" a="1"/>
  <c r="BX1666" i="64" a="1"/>
  <c r="BX575" i="64" a="1"/>
  <c r="BX1215" i="64" a="1"/>
  <c r="BY2240" i="64" a="1"/>
  <c r="BX1643" i="64" a="1"/>
  <c r="BX2143" i="64" a="1"/>
  <c r="BX1506" i="64" a="1"/>
  <c r="BX2186" i="64" a="1"/>
  <c r="BX1750" i="64" a="1"/>
  <c r="BX414" i="64" a="1"/>
  <c r="BX390" i="64" a="1"/>
  <c r="AU510" i="64" l="1"/>
  <c r="AU500" i="64" s="1"/>
  <c r="AU502" i="64" s="1"/>
  <c r="CL1794" i="64"/>
  <c r="P1792" i="64"/>
  <c r="DB84" i="861"/>
  <c r="DA72" i="863"/>
  <c r="DB26" i="861"/>
  <c r="DB27" i="861" s="1"/>
  <c r="DA31" i="861"/>
  <c r="DA35" i="861" s="1"/>
  <c r="DA37" i="861" s="1"/>
  <c r="DA26" i="863"/>
  <c r="DB69" i="863"/>
  <c r="DB23" i="863" s="1"/>
  <c r="DB32" i="861" s="1"/>
  <c r="DB71" i="863"/>
  <c r="DB67" i="863"/>
  <c r="DC89" i="861"/>
  <c r="BY263" i="64"/>
  <c r="BY281" i="64"/>
  <c r="BZ277" i="64"/>
  <c r="BZ260" i="64"/>
  <c r="BZ278" i="64"/>
  <c r="BZ261" i="64"/>
  <c r="BZ279" i="64"/>
  <c r="BZ280" i="64"/>
  <c r="BZ262" i="64"/>
  <c r="DJ2398" i="64"/>
  <c r="DK2396" i="64"/>
  <c r="DF2449" i="64"/>
  <c r="DG2447" i="64"/>
  <c r="BX698" i="64"/>
  <c r="BX708" i="64" s="1"/>
  <c r="BW708" i="64"/>
  <c r="BY702" i="64" a="1"/>
  <c r="BY702" i="64" s="1"/>
  <c r="BY697" i="64" a="1"/>
  <c r="BY697" i="64" s="1"/>
  <c r="BX437" i="64"/>
  <c r="BW2069" i="64"/>
  <c r="BY2052" i="64" a="1"/>
  <c r="BY2052" i="64" s="1"/>
  <c r="BY2053" i="64" a="1"/>
  <c r="BY2053" i="64" s="1"/>
  <c r="BY2054" i="64" a="1"/>
  <c r="BY2054" i="64" s="1"/>
  <c r="BY2055" i="64" a="1"/>
  <c r="BY2055" i="64" s="1"/>
  <c r="BY2056" i="64" a="1"/>
  <c r="BY2056" i="64" s="1"/>
  <c r="BY2057" i="64" a="1"/>
  <c r="BY2057" i="64" s="1"/>
  <c r="BY2059" i="64" a="1"/>
  <c r="BY2059" i="64" s="1"/>
  <c r="BY2060" i="64" a="1"/>
  <c r="BY2060" i="64" s="1"/>
  <c r="BY2058" i="64" a="1"/>
  <c r="BY2058" i="64" s="1"/>
  <c r="BX2061" i="64"/>
  <c r="BY413" i="64" a="1"/>
  <c r="BY413" i="64" s="1"/>
  <c r="BY435" i="64" a="1"/>
  <c r="BY435" i="64" s="1"/>
  <c r="BY436" i="64" a="1"/>
  <c r="BY436" i="64" s="1"/>
  <c r="BX414" i="64"/>
  <c r="BY2240" i="64"/>
  <c r="BY2206" i="64"/>
  <c r="BX2165" i="64"/>
  <c r="BX2143" i="64"/>
  <c r="BY2498" i="64" a="1"/>
  <c r="BY2498" i="64" s="1"/>
  <c r="BY2164" i="64" a="1"/>
  <c r="BY2164" i="64" s="1"/>
  <c r="BY2144" i="64" a="1"/>
  <c r="BY2144" i="64" s="1"/>
  <c r="BU1769" i="64"/>
  <c r="BV1760" i="64"/>
  <c r="BW1758" i="64"/>
  <c r="BW1767" i="64"/>
  <c r="BW1759" i="64"/>
  <c r="BW1768" i="64"/>
  <c r="BY1764" i="64" a="1"/>
  <c r="BY1764" i="64" s="1"/>
  <c r="BY1763" i="64" a="1"/>
  <c r="BY1763" i="64" s="1"/>
  <c r="BY1755" i="64" a="1"/>
  <c r="BY1755" i="64" s="1"/>
  <c r="BY1754" i="64" a="1"/>
  <c r="BY1754" i="64" s="1"/>
  <c r="BX1751" i="64"/>
  <c r="BX1750" i="64"/>
  <c r="BY1745" i="64" a="1"/>
  <c r="BY1745" i="64" s="1"/>
  <c r="BY1746" i="64" a="1"/>
  <c r="BY1746" i="64" s="1"/>
  <c r="BX2186" i="64"/>
  <c r="BY2185" i="64" a="1"/>
  <c r="BY2185" i="64" s="1"/>
  <c r="BY573" i="64" a="1"/>
  <c r="BY573" i="64" s="1"/>
  <c r="BT621" i="64"/>
  <c r="BZ1955" i="64"/>
  <c r="BZ1956" i="64" s="1"/>
  <c r="BU620" i="64" a="1"/>
  <c r="BU620" i="64" s="1"/>
  <c r="AS1889" i="64"/>
  <c r="AT1885" i="64" s="1"/>
  <c r="AT1891" i="64" s="1"/>
  <c r="BX1506" i="64"/>
  <c r="BX1215" i="64"/>
  <c r="BX1666" i="64"/>
  <c r="BX1643" i="64"/>
  <c r="BX998" i="64"/>
  <c r="BX599" i="64"/>
  <c r="BX575" i="64"/>
  <c r="BX390" i="64"/>
  <c r="BW62" i="64"/>
  <c r="BY568" i="64" a="1"/>
  <c r="BY568" i="64" s="1"/>
  <c r="BY75" i="64" a="1"/>
  <c r="BY75" i="64" s="1"/>
  <c r="BY412" i="64" a="1"/>
  <c r="BY412" i="64" s="1"/>
  <c r="BY55" i="64" a="1"/>
  <c r="BY55" i="64" s="1"/>
  <c r="BY60" i="64" a="1"/>
  <c r="BY60" i="64" s="1"/>
  <c r="BY59" i="64" a="1"/>
  <c r="BY59" i="64" s="1"/>
  <c r="BX56" i="64"/>
  <c r="BY53" i="64" a="1"/>
  <c r="BY53" i="64" s="1"/>
  <c r="BY54" i="64" a="1"/>
  <c r="BY54" i="64" s="1"/>
  <c r="BY598" i="64" a="1"/>
  <c r="BY598" i="64" s="1"/>
  <c r="BY2395" i="64" a="1"/>
  <c r="BY2395" i="64" s="1"/>
  <c r="BY2472" i="64" a="1"/>
  <c r="BY2472" i="64" s="1"/>
  <c r="BY2446" i="64" a="1"/>
  <c r="BY2446" i="64" s="1"/>
  <c r="BY2421" i="64" a="1"/>
  <c r="BY2421" i="64" s="1"/>
  <c r="BY1642" i="64" a="1"/>
  <c r="BY1642" i="64" s="1"/>
  <c r="BY92" i="64" a="1"/>
  <c r="BY92" i="64" s="1"/>
  <c r="BY89" i="64" a="1"/>
  <c r="BY89" i="64" s="1"/>
  <c r="BY90" i="64" a="1"/>
  <c r="BY90" i="64" s="1"/>
  <c r="BY91" i="64" a="1"/>
  <c r="BY91" i="64" s="1"/>
  <c r="BX93" i="64"/>
  <c r="BY1587" i="64" a="1"/>
  <c r="BY1587" i="64" s="1"/>
  <c r="BY1588" i="64" s="1"/>
  <c r="BY389" i="64" a="1"/>
  <c r="BY389" i="64" s="1"/>
  <c r="BY2522" i="64" a="1"/>
  <c r="BY2522" i="64" s="1"/>
  <c r="BY1507" i="64" a="1"/>
  <c r="BY1507" i="64" s="1"/>
  <c r="BY1886" i="64" a="1"/>
  <c r="BY1886" i="64" s="1"/>
  <c r="BY1894" i="64" s="1"/>
  <c r="BY1673" i="64" a="1"/>
  <c r="BY1673" i="64" s="1"/>
  <c r="BY1667" i="64" a="1"/>
  <c r="BY1667" i="64" s="1"/>
  <c r="BY1665" i="64" a="1"/>
  <c r="BY1665" i="64" s="1"/>
  <c r="BY1214" i="64" a="1"/>
  <c r="BY1214" i="64" s="1"/>
  <c r="BY997" i="64" a="1"/>
  <c r="BY997" i="64" s="1"/>
  <c r="S464" i="64"/>
  <c r="BY437" i="64" a="1"/>
  <c r="BY599" i="64" a="1"/>
  <c r="BY1643" i="64" a="1"/>
  <c r="BY414" i="64" a="1"/>
  <c r="BY698" i="64" a="1"/>
  <c r="BY575" i="64" a="1"/>
  <c r="BZ2240" i="64" a="1"/>
  <c r="BZ2206" i="64" a="1"/>
  <c r="BY1666" i="64" a="1"/>
  <c r="BY2165" i="64" a="1"/>
  <c r="BY1751" i="64" a="1"/>
  <c r="BY2143" i="64" a="1"/>
  <c r="BY1750" i="64" a="1"/>
  <c r="BY2186" i="64" a="1"/>
  <c r="BY1506" i="64" a="1"/>
  <c r="BY390" i="64" a="1"/>
  <c r="BU621" i="64" a="1"/>
  <c r="BY998" i="64" a="1"/>
  <c r="BY1215" i="64" a="1"/>
  <c r="AU511" i="64" l="1"/>
  <c r="AV507" i="64" s="1"/>
  <c r="AU503" i="64"/>
  <c r="N1794" i="64"/>
  <c r="O1794" i="64"/>
  <c r="P1794" i="64"/>
  <c r="BU1771" i="64"/>
  <c r="BU1772" i="64" s="1"/>
  <c r="AT1895" i="64" a="1"/>
  <c r="AT1895" i="64" s="1"/>
  <c r="AT1888" i="64" s="1"/>
  <c r="DB25" i="863"/>
  <c r="DB34" i="861" s="1"/>
  <c r="DB60" i="861"/>
  <c r="DC17" i="861"/>
  <c r="DC26" i="861" s="1"/>
  <c r="DC27" i="861" s="1"/>
  <c r="DB22" i="863"/>
  <c r="DB72" i="863"/>
  <c r="DA38" i="861"/>
  <c r="BZ281" i="64"/>
  <c r="CA277" i="64"/>
  <c r="CA260" i="64"/>
  <c r="CA278" i="64"/>
  <c r="CA279" i="64"/>
  <c r="CA261" i="64"/>
  <c r="CA262" i="64"/>
  <c r="CA280" i="64"/>
  <c r="BZ263" i="64"/>
  <c r="DG2449" i="64"/>
  <c r="DH2447" i="64"/>
  <c r="DK2398" i="64"/>
  <c r="DL2396" i="64"/>
  <c r="DL2398" i="64" s="1"/>
  <c r="BY698" i="64"/>
  <c r="BY708" i="64" s="1"/>
  <c r="BZ702" i="64" a="1"/>
  <c r="BZ702" i="64" s="1"/>
  <c r="BZ697" i="64" a="1"/>
  <c r="BZ697" i="64" s="1"/>
  <c r="BY437" i="64"/>
  <c r="BX2069" i="64"/>
  <c r="BZ2052" i="64" a="1"/>
  <c r="BZ2052" i="64" s="1"/>
  <c r="BZ2053" i="64" a="1"/>
  <c r="BZ2053" i="64" s="1"/>
  <c r="BZ2054" i="64" a="1"/>
  <c r="BZ2054" i="64" s="1"/>
  <c r="BZ2055" i="64" a="1"/>
  <c r="BZ2055" i="64" s="1"/>
  <c r="BZ2058" i="64" a="1"/>
  <c r="BZ2058" i="64" s="1"/>
  <c r="BZ2057" i="64" a="1"/>
  <c r="BZ2057" i="64" s="1"/>
  <c r="BZ2059" i="64" a="1"/>
  <c r="BZ2059" i="64" s="1"/>
  <c r="BZ2060" i="64" a="1"/>
  <c r="BZ2060" i="64" s="1"/>
  <c r="BZ2056" i="64" a="1"/>
  <c r="BZ2056" i="64" s="1"/>
  <c r="BY2061" i="64"/>
  <c r="BZ413" i="64" a="1"/>
  <c r="BZ413" i="64" s="1"/>
  <c r="BZ435" i="64" a="1"/>
  <c r="BZ435" i="64" s="1"/>
  <c r="BZ436" i="64" a="1"/>
  <c r="BZ436" i="64" s="1"/>
  <c r="BY414" i="64"/>
  <c r="BZ2240" i="64"/>
  <c r="BZ2206" i="64"/>
  <c r="BY2143" i="64"/>
  <c r="BY2165" i="64"/>
  <c r="BZ2498" i="64" a="1"/>
  <c r="BZ2498" i="64" s="1"/>
  <c r="BZ2144" i="64" a="1"/>
  <c r="BZ2144" i="64" s="1"/>
  <c r="BZ2164" i="64" a="1"/>
  <c r="BZ2164" i="64" s="1"/>
  <c r="BV1769" i="64"/>
  <c r="BV1771" i="64" s="1"/>
  <c r="BV1772" i="64" s="1"/>
  <c r="BW1760" i="64"/>
  <c r="BX1758" i="64"/>
  <c r="BX1767" i="64"/>
  <c r="BX1759" i="64"/>
  <c r="BX1768" i="64"/>
  <c r="BZ1764" i="64" a="1"/>
  <c r="BZ1764" i="64" s="1"/>
  <c r="BZ1763" i="64" a="1"/>
  <c r="BZ1763" i="64" s="1"/>
  <c r="BZ1754" i="64" a="1"/>
  <c r="BZ1754" i="64" s="1"/>
  <c r="BZ1755" i="64" a="1"/>
  <c r="BZ1755" i="64" s="1"/>
  <c r="BY1751" i="64"/>
  <c r="BY1750" i="64"/>
  <c r="BZ1745" i="64" a="1"/>
  <c r="BZ1745" i="64" s="1"/>
  <c r="BZ1746" i="64" a="1"/>
  <c r="BZ1746" i="64" s="1"/>
  <c r="BY2186" i="64"/>
  <c r="BZ2185" i="64" a="1"/>
  <c r="BZ2185" i="64" s="1"/>
  <c r="BZ573" i="64" a="1"/>
  <c r="BZ573" i="64" s="1"/>
  <c r="BU621" i="64"/>
  <c r="CA1955" i="64"/>
  <c r="BV620" i="64" a="1"/>
  <c r="BV620" i="64" s="1"/>
  <c r="BY1506" i="64"/>
  <c r="BY1215" i="64"/>
  <c r="BY1666" i="64"/>
  <c r="BY1643" i="64"/>
  <c r="BY998" i="64"/>
  <c r="BY599" i="64"/>
  <c r="BY575" i="64"/>
  <c r="BY390" i="64"/>
  <c r="BX62" i="64"/>
  <c r="BZ568" i="64" a="1"/>
  <c r="BZ568" i="64" s="1"/>
  <c r="BZ75" i="64" a="1"/>
  <c r="BZ75" i="64" s="1"/>
  <c r="BZ412" i="64" a="1"/>
  <c r="BZ412" i="64" s="1"/>
  <c r="BZ55" i="64" a="1"/>
  <c r="BZ55" i="64" s="1"/>
  <c r="BZ60" i="64" a="1"/>
  <c r="BZ60" i="64" s="1"/>
  <c r="BZ59" i="64" a="1"/>
  <c r="BZ59" i="64" s="1"/>
  <c r="BY56" i="64"/>
  <c r="BZ54" i="64" a="1"/>
  <c r="BZ54" i="64" s="1"/>
  <c r="BZ53" i="64" a="1"/>
  <c r="BZ53" i="64" s="1"/>
  <c r="BZ598" i="64" a="1"/>
  <c r="BZ598" i="64" s="1"/>
  <c r="BZ2395" i="64" a="1"/>
  <c r="BZ2395" i="64" s="1"/>
  <c r="BZ2472" i="64" a="1"/>
  <c r="BZ2472" i="64" s="1"/>
  <c r="BZ2446" i="64" a="1"/>
  <c r="BZ2446" i="64" s="1"/>
  <c r="BZ2421" i="64" a="1"/>
  <c r="BZ2421" i="64" s="1"/>
  <c r="BZ1642" i="64" a="1"/>
  <c r="BZ1642" i="64" s="1"/>
  <c r="BZ92" i="64" a="1"/>
  <c r="BZ92" i="64" s="1"/>
  <c r="BZ90" i="64" a="1"/>
  <c r="BZ90" i="64" s="1"/>
  <c r="BZ89" i="64" a="1"/>
  <c r="BZ89" i="64" s="1"/>
  <c r="BZ91" i="64" a="1"/>
  <c r="BZ91" i="64" s="1"/>
  <c r="BY93" i="64"/>
  <c r="BZ1587" i="64" a="1"/>
  <c r="BZ1587" i="64" s="1"/>
  <c r="BZ1588" i="64" s="1"/>
  <c r="BZ389" i="64" a="1"/>
  <c r="BZ389" i="64" s="1"/>
  <c r="BZ2522" i="64" a="1"/>
  <c r="BZ2522" i="64" s="1"/>
  <c r="BZ1507" i="64" a="1"/>
  <c r="BZ1507" i="64" s="1"/>
  <c r="BZ1886" i="64" a="1"/>
  <c r="BZ1886" i="64" s="1"/>
  <c r="BZ1894" i="64" s="1"/>
  <c r="BZ1667" i="64" a="1"/>
  <c r="BZ1667" i="64" s="1"/>
  <c r="BZ1673" i="64" a="1"/>
  <c r="BZ1673" i="64" s="1"/>
  <c r="BZ1665" i="64" a="1"/>
  <c r="BZ1665" i="64" s="1"/>
  <c r="BZ1214" i="64" a="1"/>
  <c r="BZ1214" i="64" s="1"/>
  <c r="BZ997" i="64" a="1"/>
  <c r="BZ997" i="64" s="1"/>
  <c r="BZ575" i="64" a="1"/>
  <c r="CA2240" i="64" a="1"/>
  <c r="BZ1750" i="64" a="1"/>
  <c r="BV621" i="64" a="1"/>
  <c r="BZ414" i="64" a="1"/>
  <c r="BZ2165" i="64" a="1"/>
  <c r="BZ437" i="64" a="1"/>
  <c r="BZ2143" i="64" a="1"/>
  <c r="BZ390" i="64" a="1"/>
  <c r="BZ2186" i="64" a="1"/>
  <c r="BZ698" i="64" a="1"/>
  <c r="BZ1666" i="64" a="1"/>
  <c r="CA2206" i="64" a="1"/>
  <c r="BZ1506" i="64" a="1"/>
  <c r="BZ599" i="64" a="1"/>
  <c r="BZ1751" i="64" a="1"/>
  <c r="BZ1643" i="64" a="1"/>
  <c r="BZ1215" i="64" a="1"/>
  <c r="BZ998" i="64" a="1"/>
  <c r="AU516" i="64" l="1"/>
  <c r="AU512" i="64"/>
  <c r="AU504" i="64"/>
  <c r="AV496" i="64"/>
  <c r="CA1956" i="64"/>
  <c r="DC12" i="863"/>
  <c r="DC71" i="863" s="1"/>
  <c r="DB31" i="861"/>
  <c r="DB35" i="861" s="1"/>
  <c r="DB37" i="861" s="1"/>
  <c r="DB26" i="863"/>
  <c r="DD89" i="861"/>
  <c r="CB277" i="64"/>
  <c r="CB278" i="64"/>
  <c r="CB260" i="64"/>
  <c r="CB261" i="64"/>
  <c r="CB279" i="64"/>
  <c r="CB262" i="64"/>
  <c r="CB280" i="64"/>
  <c r="CA263" i="64"/>
  <c r="CA281" i="64"/>
  <c r="DH2449" i="64"/>
  <c r="DI2447" i="64"/>
  <c r="BZ698" i="64"/>
  <c r="BZ708" i="64" s="1"/>
  <c r="CA702" i="64" a="1"/>
  <c r="CA702" i="64" s="1"/>
  <c r="CA697" i="64" a="1"/>
  <c r="CA697" i="64" s="1"/>
  <c r="BZ437" i="64"/>
  <c r="BY2069" i="64"/>
  <c r="CA2052" i="64" a="1"/>
  <c r="CA2052" i="64" s="1"/>
  <c r="CA2053" i="64" a="1"/>
  <c r="CA2053" i="64" s="1"/>
  <c r="CA2058" i="64" a="1"/>
  <c r="CA2058" i="64" s="1"/>
  <c r="CA2055" i="64" a="1"/>
  <c r="CA2055" i="64" s="1"/>
  <c r="CA2057" i="64" a="1"/>
  <c r="CA2057" i="64" s="1"/>
  <c r="CA2059" i="64" a="1"/>
  <c r="CA2059" i="64" s="1"/>
  <c r="CA2060" i="64" a="1"/>
  <c r="CA2060" i="64" s="1"/>
  <c r="CA2056" i="64" a="1"/>
  <c r="CA2056" i="64" s="1"/>
  <c r="CA2054" i="64" a="1"/>
  <c r="CA2054" i="64" s="1"/>
  <c r="BZ2061" i="64"/>
  <c r="CA413" i="64" a="1"/>
  <c r="CA413" i="64" s="1"/>
  <c r="CA436" i="64" a="1"/>
  <c r="CA436" i="64" s="1"/>
  <c r="CA435" i="64" a="1"/>
  <c r="CA435" i="64" s="1"/>
  <c r="BZ414" i="64"/>
  <c r="CA2206" i="64"/>
  <c r="CA2240" i="64"/>
  <c r="BZ2165" i="64"/>
  <c r="BZ2143" i="64"/>
  <c r="CA2498" i="64" a="1"/>
  <c r="CA2498" i="64" s="1"/>
  <c r="CA2144" i="64" a="1"/>
  <c r="CA2144" i="64" s="1"/>
  <c r="CA2164" i="64" a="1"/>
  <c r="CA2164" i="64" s="1"/>
  <c r="BW1769" i="64"/>
  <c r="BW1771" i="64" s="1"/>
  <c r="BX1760" i="64"/>
  <c r="BY1758" i="64"/>
  <c r="BY1767" i="64"/>
  <c r="BY1759" i="64"/>
  <c r="BY1768" i="64"/>
  <c r="CA1764" i="64" a="1"/>
  <c r="CA1764" i="64" s="1"/>
  <c r="CA1763" i="64" a="1"/>
  <c r="CA1763" i="64" s="1"/>
  <c r="CA1755" i="64" a="1"/>
  <c r="CA1755" i="64" s="1"/>
  <c r="CA1754" i="64" a="1"/>
  <c r="CA1754" i="64" s="1"/>
  <c r="BZ1751" i="64"/>
  <c r="BZ1750" i="64"/>
  <c r="CA1745" i="64" a="1"/>
  <c r="CA1745" i="64" s="1"/>
  <c r="CA1746" i="64" a="1"/>
  <c r="CA1746" i="64" s="1"/>
  <c r="BZ2186" i="64"/>
  <c r="CA2185" i="64" a="1"/>
  <c r="CA2185" i="64" s="1"/>
  <c r="CA573" i="64" a="1"/>
  <c r="CA573" i="64" s="1"/>
  <c r="BV621" i="64"/>
  <c r="CB1955" i="64"/>
  <c r="CB1956" i="64" s="1"/>
  <c r="BW620" i="64" a="1"/>
  <c r="BW620" i="64" s="1"/>
  <c r="AT1889" i="64"/>
  <c r="AU1885" i="64" s="1"/>
  <c r="AU1891" i="64" s="1"/>
  <c r="BZ1666" i="64"/>
  <c r="BZ1506" i="64"/>
  <c r="O1506" i="64" s="1"/>
  <c r="BZ1215" i="64"/>
  <c r="BZ1643" i="64"/>
  <c r="BZ998" i="64"/>
  <c r="BZ575" i="64"/>
  <c r="BZ599" i="64"/>
  <c r="BZ390" i="64"/>
  <c r="BY62" i="64"/>
  <c r="CA568" i="64" a="1"/>
  <c r="CA568" i="64" s="1"/>
  <c r="CA75" i="64" a="1"/>
  <c r="CA75" i="64" s="1"/>
  <c r="CA412" i="64" a="1"/>
  <c r="CA412" i="64" s="1"/>
  <c r="CA55" i="64" a="1"/>
  <c r="CA55" i="64" s="1"/>
  <c r="CA60" i="64" a="1"/>
  <c r="CA60" i="64" s="1"/>
  <c r="CA59" i="64" a="1"/>
  <c r="CA59" i="64" s="1"/>
  <c r="BZ56" i="64"/>
  <c r="CA53" i="64" a="1"/>
  <c r="CA53" i="64" s="1"/>
  <c r="CA54" i="64" a="1"/>
  <c r="CA54" i="64" s="1"/>
  <c r="CA598" i="64" a="1"/>
  <c r="CA598" i="64" s="1"/>
  <c r="CA2395" i="64" a="1"/>
  <c r="CA2395" i="64" s="1"/>
  <c r="CA2472" i="64" a="1"/>
  <c r="CA2472" i="64" s="1"/>
  <c r="CA2446" i="64" a="1"/>
  <c r="CA2446" i="64" s="1"/>
  <c r="CA2421" i="64" a="1"/>
  <c r="CA2421" i="64" s="1"/>
  <c r="CA1642" i="64" a="1"/>
  <c r="CA1642" i="64" s="1"/>
  <c r="CA90" i="64" a="1"/>
  <c r="CA90" i="64" s="1"/>
  <c r="CA91" i="64" a="1"/>
  <c r="CA91" i="64" s="1"/>
  <c r="CA92" i="64" a="1"/>
  <c r="CA92" i="64" s="1"/>
  <c r="CA89" i="64" a="1"/>
  <c r="CA89" i="64" s="1"/>
  <c r="BZ93" i="64"/>
  <c r="CA1587" i="64" a="1"/>
  <c r="CA1587" i="64" s="1"/>
  <c r="CA1588" i="64" s="1"/>
  <c r="CA389" i="64" a="1"/>
  <c r="CA389" i="64" s="1"/>
  <c r="CA2522" i="64" a="1"/>
  <c r="CA2522" i="64" s="1"/>
  <c r="CA1507" i="64" a="1"/>
  <c r="CA1507" i="64" s="1"/>
  <c r="CA1886" i="64" a="1"/>
  <c r="CA1886" i="64" s="1"/>
  <c r="CA1894" i="64" s="1"/>
  <c r="CA1667" i="64" a="1"/>
  <c r="CA1667" i="64" s="1"/>
  <c r="CA1673" i="64" a="1"/>
  <c r="CA1673" i="64" s="1"/>
  <c r="CA1665" i="64" a="1"/>
  <c r="CA1665" i="64" s="1"/>
  <c r="CA1214" i="64" a="1"/>
  <c r="CA1214" i="64" s="1"/>
  <c r="CA997" i="64" a="1"/>
  <c r="CA997" i="64" s="1"/>
  <c r="CA698" i="64" a="1"/>
  <c r="CA998" i="64" a="1"/>
  <c r="CA1666" i="64" a="1"/>
  <c r="CB2240" i="64" a="1"/>
  <c r="CA2143" i="64" a="1"/>
  <c r="CB2206" i="64" a="1"/>
  <c r="CA2186" i="64" a="1"/>
  <c r="CA599" i="64" a="1"/>
  <c r="BW621" i="64" a="1"/>
  <c r="CA2165" i="64" a="1"/>
  <c r="CA414" i="64" a="1"/>
  <c r="CA437" i="64" a="1"/>
  <c r="CA575" i="64" a="1"/>
  <c r="CA1506" i="64" a="1"/>
  <c r="CA1751" i="64" a="1"/>
  <c r="CA390" i="64" a="1"/>
  <c r="CA1643" i="64" a="1"/>
  <c r="CA1750" i="64" a="1"/>
  <c r="CA1215" i="64" a="1"/>
  <c r="AV499" i="64" l="1"/>
  <c r="AU1895" i="64" a="1"/>
  <c r="AU1895" i="64" s="1"/>
  <c r="AU1888" i="64" s="1"/>
  <c r="DC25" i="863"/>
  <c r="DC34" i="861" s="1"/>
  <c r="DC60" i="861"/>
  <c r="DC84" i="861"/>
  <c r="DC69" i="863"/>
  <c r="DC23" i="863" s="1"/>
  <c r="DC32" i="861" s="1"/>
  <c r="DC67" i="863"/>
  <c r="DC22" i="863" s="1"/>
  <c r="DD17" i="861"/>
  <c r="DD12" i="863" s="1"/>
  <c r="DB38" i="861"/>
  <c r="CB263" i="64"/>
  <c r="CC277" i="64"/>
  <c r="CC278" i="64"/>
  <c r="CC260" i="64"/>
  <c r="CC261" i="64"/>
  <c r="CC279" i="64"/>
  <c r="CC262" i="64"/>
  <c r="CC280" i="64"/>
  <c r="CB281" i="64"/>
  <c r="DI2449" i="64"/>
  <c r="DJ2447" i="64"/>
  <c r="CA698" i="64"/>
  <c r="CB702" i="64" a="1"/>
  <c r="CB702" i="64" s="1"/>
  <c r="CB697" i="64" a="1"/>
  <c r="CB697" i="64" s="1"/>
  <c r="CA437" i="64"/>
  <c r="BZ2069" i="64"/>
  <c r="O2069" i="64" s="1"/>
  <c r="CB2057" i="64" a="1"/>
  <c r="CB2057" i="64" s="1"/>
  <c r="CB2058" i="64" a="1"/>
  <c r="CB2058" i="64" s="1"/>
  <c r="CB2052" i="64" a="1"/>
  <c r="CB2052" i="64" s="1"/>
  <c r="CB2053" i="64" a="1"/>
  <c r="CB2053" i="64" s="1"/>
  <c r="CB2055" i="64" a="1"/>
  <c r="CB2055" i="64" s="1"/>
  <c r="CB2059" i="64" a="1"/>
  <c r="CB2059" i="64" s="1"/>
  <c r="CB2060" i="64" a="1"/>
  <c r="CB2060" i="64" s="1"/>
  <c r="CB2056" i="64" a="1"/>
  <c r="CB2056" i="64" s="1"/>
  <c r="CB2054" i="64" a="1"/>
  <c r="CB2054" i="64" s="1"/>
  <c r="CA2061" i="64"/>
  <c r="CB413" i="64" a="1"/>
  <c r="CB413" i="64" s="1"/>
  <c r="CB436" i="64" a="1"/>
  <c r="CB436" i="64" s="1"/>
  <c r="CB435" i="64" a="1"/>
  <c r="CB435" i="64" s="1"/>
  <c r="CA414" i="64"/>
  <c r="CB2240" i="64"/>
  <c r="CB2206" i="64"/>
  <c r="CA2165" i="64"/>
  <c r="CA2143" i="64"/>
  <c r="CB2498" i="64" a="1"/>
  <c r="CB2498" i="64" s="1"/>
  <c r="CB2144" i="64" a="1"/>
  <c r="CB2144" i="64" s="1"/>
  <c r="CB2164" i="64" a="1"/>
  <c r="CB2164" i="64" s="1"/>
  <c r="BW1772" i="64"/>
  <c r="BX1769" i="64"/>
  <c r="BX1771" i="64" s="1"/>
  <c r="BX1772" i="64" s="1"/>
  <c r="BY1760" i="64"/>
  <c r="BZ1758" i="64"/>
  <c r="BZ1767" i="64"/>
  <c r="BZ1759" i="64"/>
  <c r="BZ1768" i="64"/>
  <c r="CB1763" i="64" a="1"/>
  <c r="CB1763" i="64" s="1"/>
  <c r="CB1764" i="64" a="1"/>
  <c r="CB1764" i="64" s="1"/>
  <c r="CB1755" i="64" a="1"/>
  <c r="CB1755" i="64" s="1"/>
  <c r="CB1754" i="64" a="1"/>
  <c r="CB1754" i="64" s="1"/>
  <c r="CA1751" i="64"/>
  <c r="CA1750" i="64"/>
  <c r="CB1745" i="64" a="1"/>
  <c r="CB1745" i="64" s="1"/>
  <c r="CB1746" i="64" a="1"/>
  <c r="CB1746" i="64" s="1"/>
  <c r="CA2186" i="64"/>
  <c r="CB2185" i="64" a="1"/>
  <c r="CB2185" i="64" s="1"/>
  <c r="CB573" i="64" a="1"/>
  <c r="CB573" i="64" s="1"/>
  <c r="BW621" i="64"/>
  <c r="CC1955" i="64"/>
  <c r="CC1956" i="64" s="1"/>
  <c r="BX620" i="64" a="1"/>
  <c r="BX620" i="64" s="1"/>
  <c r="CA1506" i="64"/>
  <c r="CA1215" i="64"/>
  <c r="CA1666" i="64"/>
  <c r="CA1643" i="64"/>
  <c r="CA998" i="64"/>
  <c r="CA575" i="64"/>
  <c r="CA390" i="64"/>
  <c r="CA599" i="64"/>
  <c r="BZ62" i="64"/>
  <c r="CB568" i="64" a="1"/>
  <c r="CB568" i="64" s="1"/>
  <c r="CB75" i="64" a="1"/>
  <c r="CB75" i="64" s="1"/>
  <c r="CB412" i="64" a="1"/>
  <c r="CB412" i="64" s="1"/>
  <c r="CB55" i="64" a="1"/>
  <c r="CB55" i="64" s="1"/>
  <c r="CB59" i="64" a="1"/>
  <c r="CB59" i="64" s="1"/>
  <c r="CB60" i="64" a="1"/>
  <c r="CB60" i="64" s="1"/>
  <c r="CA56" i="64"/>
  <c r="CB53" i="64" a="1"/>
  <c r="CB53" i="64" s="1"/>
  <c r="CB54" i="64" a="1"/>
  <c r="CB54" i="64" s="1"/>
  <c r="CB598" i="64" a="1"/>
  <c r="CB598" i="64" s="1"/>
  <c r="CB2395" i="64" a="1"/>
  <c r="CB2395" i="64" s="1"/>
  <c r="CB2472" i="64" a="1"/>
  <c r="CB2472" i="64" s="1"/>
  <c r="CB2446" i="64" a="1"/>
  <c r="CB2446" i="64" s="1"/>
  <c r="CB2421" i="64" a="1"/>
  <c r="CB2421" i="64" s="1"/>
  <c r="CB1642" i="64" a="1"/>
  <c r="CB1642" i="64" s="1"/>
  <c r="CA93" i="64"/>
  <c r="CB89" i="64" a="1"/>
  <c r="CB89" i="64" s="1"/>
  <c r="CB90" i="64" a="1"/>
  <c r="CB90" i="64" s="1"/>
  <c r="CB91" i="64" a="1"/>
  <c r="CB91" i="64" s="1"/>
  <c r="CB92" i="64" a="1"/>
  <c r="CB92" i="64" s="1"/>
  <c r="CB1587" i="64" a="1"/>
  <c r="CB1587" i="64" s="1"/>
  <c r="CB1588" i="64" s="1"/>
  <c r="CB389" i="64" a="1"/>
  <c r="CB389" i="64" s="1"/>
  <c r="CB2522" i="64" a="1"/>
  <c r="CB2522" i="64" s="1"/>
  <c r="CB1507" i="64" a="1"/>
  <c r="CB1507" i="64" s="1"/>
  <c r="CB1886" i="64" a="1"/>
  <c r="CB1886" i="64" s="1"/>
  <c r="CB1894" i="64" s="1"/>
  <c r="CB1667" i="64" a="1"/>
  <c r="CB1667" i="64" s="1"/>
  <c r="CB1673" i="64" a="1"/>
  <c r="CB1673" i="64" s="1"/>
  <c r="CB1665" i="64" a="1"/>
  <c r="CB1665" i="64" s="1"/>
  <c r="CB1214" i="64" a="1"/>
  <c r="CB1214" i="64" s="1"/>
  <c r="CB997" i="64" a="1"/>
  <c r="CB997" i="64" s="1"/>
  <c r="CB437" i="64" a="1"/>
  <c r="CB698" i="64" a="1"/>
  <c r="CB998" i="64" a="1"/>
  <c r="CB2186" i="64" a="1"/>
  <c r="CB2165" i="64" a="1"/>
  <c r="CB390" i="64" a="1"/>
  <c r="CB1506" i="64" a="1"/>
  <c r="CB1643" i="64" a="1"/>
  <c r="CC2240" i="64" a="1"/>
  <c r="CB414" i="64" a="1"/>
  <c r="CB1750" i="64" a="1"/>
  <c r="CB2143" i="64" a="1"/>
  <c r="CB599" i="64" a="1"/>
  <c r="CB575" i="64" a="1"/>
  <c r="CC2206" i="64" a="1"/>
  <c r="CB1666" i="64" a="1"/>
  <c r="BX621" i="64" a="1"/>
  <c r="CB1215" i="64" a="1"/>
  <c r="CB1751" i="64" a="1"/>
  <c r="AV508" i="64" l="1"/>
  <c r="DD84" i="861"/>
  <c r="DE89" i="861"/>
  <c r="DC72" i="863"/>
  <c r="DD26" i="861"/>
  <c r="DD27" i="861" s="1"/>
  <c r="DD69" i="863"/>
  <c r="DD23" i="863" s="1"/>
  <c r="DD32" i="861" s="1"/>
  <c r="DD67" i="863"/>
  <c r="DD71" i="863"/>
  <c r="DC26" i="863"/>
  <c r="DC31" i="861"/>
  <c r="DC35" i="861" s="1"/>
  <c r="DC37" i="861" s="1"/>
  <c r="CC263" i="64"/>
  <c r="CD277" i="64"/>
  <c r="CD278" i="64"/>
  <c r="CD260" i="64"/>
  <c r="CD261" i="64"/>
  <c r="CD279" i="64"/>
  <c r="CD280" i="64"/>
  <c r="CD262" i="64"/>
  <c r="CC281" i="64"/>
  <c r="DJ2449" i="64"/>
  <c r="DK2447" i="64"/>
  <c r="CB698" i="64"/>
  <c r="CB708" i="64" s="1"/>
  <c r="CA708" i="64"/>
  <c r="CC702" i="64" a="1"/>
  <c r="CC702" i="64" s="1"/>
  <c r="CC697" i="64" a="1"/>
  <c r="CC697" i="64" s="1"/>
  <c r="CB437" i="64"/>
  <c r="CA2069" i="64"/>
  <c r="CC2053" i="64" a="1"/>
  <c r="CC2053" i="64" s="1"/>
  <c r="CC2054" i="64" a="1"/>
  <c r="CC2054" i="64" s="1"/>
  <c r="CC2055" i="64" a="1"/>
  <c r="CC2055" i="64" s="1"/>
  <c r="CC2056" i="64" a="1"/>
  <c r="CC2056" i="64" s="1"/>
  <c r="CC2058" i="64" a="1"/>
  <c r="CC2058" i="64" s="1"/>
  <c r="CC2057" i="64" a="1"/>
  <c r="CC2057" i="64" s="1"/>
  <c r="CC2052" i="64" a="1"/>
  <c r="CC2052" i="64" s="1"/>
  <c r="CC2059" i="64" a="1"/>
  <c r="CC2059" i="64" s="1"/>
  <c r="CC2060" i="64" a="1"/>
  <c r="CC2060" i="64" s="1"/>
  <c r="CB2061" i="64"/>
  <c r="CC413" i="64" a="1"/>
  <c r="CC413" i="64" s="1"/>
  <c r="CC436" i="64" a="1"/>
  <c r="CC436" i="64" s="1"/>
  <c r="CC435" i="64" a="1"/>
  <c r="CC435" i="64" s="1"/>
  <c r="CB414" i="64"/>
  <c r="CC2240" i="64"/>
  <c r="CC2206" i="64"/>
  <c r="CB2165" i="64"/>
  <c r="CB2143" i="64"/>
  <c r="CC2498" i="64" a="1"/>
  <c r="CC2498" i="64" s="1"/>
  <c r="CC2144" i="64" a="1"/>
  <c r="CC2144" i="64" s="1"/>
  <c r="CC2164" i="64" a="1"/>
  <c r="CC2164" i="64" s="1"/>
  <c r="BY1769" i="64"/>
  <c r="BY1771" i="64" s="1"/>
  <c r="BY1772" i="64" s="1"/>
  <c r="BZ1760" i="64"/>
  <c r="CA1758" i="64"/>
  <c r="CA1767" i="64"/>
  <c r="CA1759" i="64"/>
  <c r="CA1768" i="64"/>
  <c r="CC1764" i="64" a="1"/>
  <c r="CC1764" i="64" s="1"/>
  <c r="CC1763" i="64" a="1"/>
  <c r="CC1763" i="64" s="1"/>
  <c r="CC1755" i="64" a="1"/>
  <c r="CC1755" i="64" s="1"/>
  <c r="CC1754" i="64" a="1"/>
  <c r="CC1754" i="64" s="1"/>
  <c r="CB1751" i="64"/>
  <c r="CB1750" i="64"/>
  <c r="CC1745" i="64" a="1"/>
  <c r="CC1745" i="64" s="1"/>
  <c r="CC1746" i="64" a="1"/>
  <c r="CC1746" i="64" s="1"/>
  <c r="CB2186" i="64"/>
  <c r="CC2185" i="64" a="1"/>
  <c r="CC2185" i="64" s="1"/>
  <c r="CC573" i="64" a="1"/>
  <c r="CC573" i="64" s="1"/>
  <c r="BX621" i="64"/>
  <c r="BY620" i="64" a="1"/>
  <c r="BY620" i="64" s="1"/>
  <c r="CD1955" i="64"/>
  <c r="CD1956" i="64" s="1"/>
  <c r="AU1889" i="64"/>
  <c r="AV1885" i="64" s="1"/>
  <c r="AV1891" i="64" s="1"/>
  <c r="CB1506" i="64"/>
  <c r="CB1666" i="64"/>
  <c r="CB1215" i="64"/>
  <c r="CB1643" i="64"/>
  <c r="CB998" i="64"/>
  <c r="CB599" i="64"/>
  <c r="CB575" i="64"/>
  <c r="CB390" i="64"/>
  <c r="CA62" i="64"/>
  <c r="CC568" i="64" a="1"/>
  <c r="CC568" i="64" s="1"/>
  <c r="CC75" i="64" a="1"/>
  <c r="CC75" i="64" s="1"/>
  <c r="CC412" i="64" a="1"/>
  <c r="CC412" i="64" s="1"/>
  <c r="CC55" i="64" a="1"/>
  <c r="CC55" i="64" s="1"/>
  <c r="CC59" i="64" a="1"/>
  <c r="CC59" i="64" s="1"/>
  <c r="CC60" i="64" a="1"/>
  <c r="CC60" i="64" s="1"/>
  <c r="CB56" i="64"/>
  <c r="CC53" i="64" a="1"/>
  <c r="CC53" i="64" s="1"/>
  <c r="CC54" i="64" a="1"/>
  <c r="CC54" i="64" s="1"/>
  <c r="CC598" i="64" a="1"/>
  <c r="CC598" i="64" s="1"/>
  <c r="CC2395" i="64" a="1"/>
  <c r="CC2395" i="64" s="1"/>
  <c r="CC2472" i="64" a="1"/>
  <c r="CC2472" i="64" s="1"/>
  <c r="CC2446" i="64" a="1"/>
  <c r="CC2446" i="64" s="1"/>
  <c r="CC2421" i="64" a="1"/>
  <c r="CC2421" i="64" s="1"/>
  <c r="CC1642" i="64" a="1"/>
  <c r="CC1642" i="64" s="1"/>
  <c r="CC89" i="64" a="1"/>
  <c r="CC89" i="64" s="1"/>
  <c r="CC90" i="64" a="1"/>
  <c r="CC90" i="64" s="1"/>
  <c r="CC91" i="64" a="1"/>
  <c r="CC91" i="64" s="1"/>
  <c r="CC92" i="64" a="1"/>
  <c r="CC92" i="64" s="1"/>
  <c r="CB93" i="64"/>
  <c r="CC1587" i="64" a="1"/>
  <c r="CC1587" i="64" s="1"/>
  <c r="CC1588" i="64" s="1"/>
  <c r="CC389" i="64" a="1"/>
  <c r="CC389" i="64" s="1"/>
  <c r="CC2522" i="64" a="1"/>
  <c r="CC2522" i="64" s="1"/>
  <c r="CC1507" i="64" a="1"/>
  <c r="CC1507" i="64" s="1"/>
  <c r="CC1886" i="64" a="1"/>
  <c r="CC1886" i="64" s="1"/>
  <c r="CC1894" i="64" s="1"/>
  <c r="CC1673" i="64" a="1"/>
  <c r="CC1673" i="64" s="1"/>
  <c r="CC1667" i="64" a="1"/>
  <c r="CC1667" i="64" s="1"/>
  <c r="CC1665" i="64" a="1"/>
  <c r="CC1665" i="64" s="1"/>
  <c r="CC1214" i="64" a="1"/>
  <c r="CC1214" i="64" s="1"/>
  <c r="CC997" i="64" a="1"/>
  <c r="CC997" i="64" s="1"/>
  <c r="CC437" i="64" a="1"/>
  <c r="CC1750" i="64" a="1"/>
  <c r="CC2143" i="64" a="1"/>
  <c r="CC599" i="64" a="1"/>
  <c r="CC698" i="64" a="1"/>
  <c r="CC2165" i="64" a="1"/>
  <c r="BY621" i="64" a="1"/>
  <c r="CC1666" i="64" a="1"/>
  <c r="CC390" i="64" a="1"/>
  <c r="CC414" i="64" a="1"/>
  <c r="CC1751" i="64" a="1"/>
  <c r="CC575" i="64" a="1"/>
  <c r="CD2240" i="64" a="1"/>
  <c r="CD2206" i="64" a="1"/>
  <c r="CC1506" i="64" a="1"/>
  <c r="CC2186" i="64" a="1"/>
  <c r="CC998" i="64" a="1"/>
  <c r="CC1643" i="64" a="1"/>
  <c r="CC1215" i="64" a="1"/>
  <c r="AV510" i="64" l="1"/>
  <c r="AV500" i="64" s="1"/>
  <c r="AV502" i="64" s="1"/>
  <c r="AV1895" i="64" a="1"/>
  <c r="AV1895" i="64" s="1"/>
  <c r="AV1888" i="64" s="1"/>
  <c r="AV1889" i="64" s="1"/>
  <c r="DD25" i="863"/>
  <c r="DD34" i="861" s="1"/>
  <c r="DD60" i="861"/>
  <c r="DE17" i="861"/>
  <c r="DE12" i="863" s="1"/>
  <c r="DD72" i="863"/>
  <c r="DD22" i="863"/>
  <c r="DC38" i="861"/>
  <c r="CD281" i="64"/>
  <c r="CE277" i="64"/>
  <c r="CE260" i="64"/>
  <c r="CE278" i="64"/>
  <c r="CE261" i="64"/>
  <c r="CE279" i="64"/>
  <c r="CE262" i="64"/>
  <c r="CE280" i="64"/>
  <c r="CD263" i="64"/>
  <c r="DK2449" i="64"/>
  <c r="DL2447" i="64"/>
  <c r="DL2449" i="64" s="1"/>
  <c r="CC698" i="64"/>
  <c r="CD702" i="64" a="1"/>
  <c r="CD702" i="64" s="1"/>
  <c r="CD697" i="64" a="1"/>
  <c r="CD697" i="64" s="1"/>
  <c r="CC437" i="64"/>
  <c r="CB2069" i="64"/>
  <c r="CC2061" i="64"/>
  <c r="CD2052" i="64" a="1"/>
  <c r="CD2052" i="64" s="1"/>
  <c r="CD2053" i="64" a="1"/>
  <c r="CD2053" i="64" s="1"/>
  <c r="CD2054" i="64" a="1"/>
  <c r="CD2054" i="64" s="1"/>
  <c r="CD2055" i="64" a="1"/>
  <c r="CD2055" i="64" s="1"/>
  <c r="CD2057" i="64" a="1"/>
  <c r="CD2057" i="64" s="1"/>
  <c r="CD2058" i="64" a="1"/>
  <c r="CD2058" i="64" s="1"/>
  <c r="CD2056" i="64" a="1"/>
  <c r="CD2056" i="64" s="1"/>
  <c r="CD2059" i="64" a="1"/>
  <c r="CD2059" i="64" s="1"/>
  <c r="CD2060" i="64" a="1"/>
  <c r="CD2060" i="64" s="1"/>
  <c r="CD435" i="64" a="1"/>
  <c r="CD435" i="64" s="1"/>
  <c r="CD413" i="64" a="1"/>
  <c r="CD413" i="64" s="1"/>
  <c r="CD436" i="64" a="1"/>
  <c r="CD436" i="64" s="1"/>
  <c r="CC414" i="64"/>
  <c r="CD2240" i="64"/>
  <c r="CD2206" i="64"/>
  <c r="CC2165" i="64"/>
  <c r="CC2143" i="64"/>
  <c r="CD2498" i="64" a="1"/>
  <c r="CD2498" i="64" s="1"/>
  <c r="CD2144" i="64" a="1"/>
  <c r="CD2144" i="64" s="1"/>
  <c r="CD2164" i="64" a="1"/>
  <c r="CD2164" i="64" s="1"/>
  <c r="CA1760" i="64"/>
  <c r="BZ1769" i="64"/>
  <c r="BZ1771" i="64" s="1"/>
  <c r="BZ1772" i="64" s="1"/>
  <c r="CA1769" i="64"/>
  <c r="CB1758" i="64"/>
  <c r="CB1767" i="64"/>
  <c r="CB1759" i="64"/>
  <c r="CB1768" i="64"/>
  <c r="CD1764" i="64" a="1"/>
  <c r="CD1764" i="64" s="1"/>
  <c r="CD1763" i="64" a="1"/>
  <c r="CD1763" i="64" s="1"/>
  <c r="CD1754" i="64" a="1"/>
  <c r="CD1754" i="64" s="1"/>
  <c r="CD1755" i="64" a="1"/>
  <c r="CD1755" i="64" s="1"/>
  <c r="CC1751" i="64"/>
  <c r="CC1750" i="64"/>
  <c r="CD1745" i="64" a="1"/>
  <c r="CD1745" i="64" s="1"/>
  <c r="CD1746" i="64" a="1"/>
  <c r="CD1746" i="64" s="1"/>
  <c r="CC2186" i="64"/>
  <c r="CD2185" i="64" a="1"/>
  <c r="CD2185" i="64" s="1"/>
  <c r="CD573" i="64" a="1"/>
  <c r="CD573" i="64" s="1"/>
  <c r="BY621" i="64"/>
  <c r="CE1955" i="64"/>
  <c r="CE1956" i="64" s="1"/>
  <c r="BZ620" i="64" a="1"/>
  <c r="BZ620" i="64" s="1"/>
  <c r="CC1506" i="64"/>
  <c r="CC1666" i="64"/>
  <c r="CC1215" i="64"/>
  <c r="CC1643" i="64"/>
  <c r="CC998" i="64"/>
  <c r="CC390" i="64"/>
  <c r="CC599" i="64"/>
  <c r="CC575" i="64"/>
  <c r="CB62" i="64"/>
  <c r="CD568" i="64" a="1"/>
  <c r="CD568" i="64" s="1"/>
  <c r="CD75" i="64" a="1"/>
  <c r="CD75" i="64" s="1"/>
  <c r="CD412" i="64" a="1"/>
  <c r="CD412" i="64" s="1"/>
  <c r="CD55" i="64" a="1"/>
  <c r="CD55" i="64" s="1"/>
  <c r="CD59" i="64" a="1"/>
  <c r="CD59" i="64" s="1"/>
  <c r="CD60" i="64" a="1"/>
  <c r="CD60" i="64" s="1"/>
  <c r="CC56" i="64"/>
  <c r="CD53" i="64" a="1"/>
  <c r="CD53" i="64" s="1"/>
  <c r="CD54" i="64" a="1"/>
  <c r="CD54" i="64" s="1"/>
  <c r="CD598" i="64" a="1"/>
  <c r="CD598" i="64" s="1"/>
  <c r="CD2395" i="64" a="1"/>
  <c r="CD2395" i="64" s="1"/>
  <c r="CD2421" i="64" a="1"/>
  <c r="CD2421" i="64" s="1"/>
  <c r="CD2472" i="64" a="1"/>
  <c r="CD2472" i="64" s="1"/>
  <c r="CD2446" i="64" a="1"/>
  <c r="CD2446" i="64" s="1"/>
  <c r="CD1642" i="64" a="1"/>
  <c r="CD1642" i="64" s="1"/>
  <c r="CD90" i="64" a="1"/>
  <c r="CD90" i="64" s="1"/>
  <c r="CD91" i="64" a="1"/>
  <c r="CD91" i="64" s="1"/>
  <c r="CD92" i="64" a="1"/>
  <c r="CD92" i="64" s="1"/>
  <c r="CD89" i="64" a="1"/>
  <c r="CD89" i="64" s="1"/>
  <c r="CC93" i="64"/>
  <c r="CD1587" i="64" a="1"/>
  <c r="CD1587" i="64" s="1"/>
  <c r="CD1588" i="64" s="1"/>
  <c r="CD389" i="64" a="1"/>
  <c r="CD389" i="64" s="1"/>
  <c r="CD2522" i="64" a="1"/>
  <c r="CD2522" i="64" s="1"/>
  <c r="CD1507" i="64" a="1"/>
  <c r="CD1507" i="64" s="1"/>
  <c r="CD1886" i="64" a="1"/>
  <c r="CD1886" i="64" s="1"/>
  <c r="CD1894" i="64" s="1"/>
  <c r="CD1665" i="64" a="1"/>
  <c r="CD1665" i="64" s="1"/>
  <c r="CD1667" i="64" a="1"/>
  <c r="CD1667" i="64" s="1"/>
  <c r="CD1673" i="64" a="1"/>
  <c r="CD1673" i="64" s="1"/>
  <c r="CD1214" i="64" a="1"/>
  <c r="CD1214" i="64" s="1"/>
  <c r="CD997" i="64" a="1"/>
  <c r="CD997" i="64" s="1"/>
  <c r="CD1643" i="64" a="1"/>
  <c r="CD390" i="64" a="1"/>
  <c r="CD1751" i="64" a="1"/>
  <c r="CE2240" i="64" a="1"/>
  <c r="BZ621" i="64" a="1"/>
  <c r="CD1666" i="64" a="1"/>
  <c r="CD575" i="64" a="1"/>
  <c r="CD414" i="64" a="1"/>
  <c r="CD599" i="64" a="1"/>
  <c r="CD2165" i="64" a="1"/>
  <c r="CE2206" i="64" a="1"/>
  <c r="CD2143" i="64" a="1"/>
  <c r="CD998" i="64" a="1"/>
  <c r="CD437" i="64" a="1"/>
  <c r="CD2186" i="64" a="1"/>
  <c r="CD698" i="64" a="1"/>
  <c r="CD1215" i="64" a="1"/>
  <c r="CD1506" i="64" a="1"/>
  <c r="CD1750" i="64" a="1"/>
  <c r="AV511" i="64" l="1"/>
  <c r="AW507" i="64" s="1"/>
  <c r="AV503" i="64"/>
  <c r="DF89" i="861"/>
  <c r="DE26" i="861"/>
  <c r="DE27" i="861" s="1"/>
  <c r="DD31" i="861"/>
  <c r="DD35" i="861" s="1"/>
  <c r="DD37" i="861" s="1"/>
  <c r="DD26" i="863"/>
  <c r="DE69" i="863"/>
  <c r="DE23" i="863" s="1"/>
  <c r="DE32" i="861" s="1"/>
  <c r="DE71" i="863"/>
  <c r="DE67" i="863"/>
  <c r="CE281" i="64"/>
  <c r="CE263" i="64"/>
  <c r="CF277" i="64"/>
  <c r="CF278" i="64"/>
  <c r="CF260" i="64"/>
  <c r="CF261" i="64"/>
  <c r="CF279" i="64"/>
  <c r="CF262" i="64"/>
  <c r="CF280" i="64"/>
  <c r="CD698" i="64"/>
  <c r="CD708" i="64" s="1"/>
  <c r="CC708" i="64"/>
  <c r="CE702" i="64" a="1"/>
  <c r="CE702" i="64" s="1"/>
  <c r="CE697" i="64" a="1"/>
  <c r="CE697" i="64" s="1"/>
  <c r="CD437" i="64"/>
  <c r="CC2069" i="64"/>
  <c r="CE2052" i="64" a="1"/>
  <c r="CE2052" i="64" s="1"/>
  <c r="CE2053" i="64" a="1"/>
  <c r="CE2053" i="64" s="1"/>
  <c r="CE2054" i="64" a="1"/>
  <c r="CE2054" i="64" s="1"/>
  <c r="CE2055" i="64" a="1"/>
  <c r="CE2055" i="64" s="1"/>
  <c r="CE2056" i="64" a="1"/>
  <c r="CE2056" i="64" s="1"/>
  <c r="CE2059" i="64" a="1"/>
  <c r="CE2059" i="64" s="1"/>
  <c r="CE2060" i="64" a="1"/>
  <c r="CE2060" i="64" s="1"/>
  <c r="CE2057" i="64" a="1"/>
  <c r="CE2057" i="64" s="1"/>
  <c r="CE2058" i="64" a="1"/>
  <c r="CE2058" i="64" s="1"/>
  <c r="CD2061" i="64"/>
  <c r="CE435" i="64" a="1"/>
  <c r="CE435" i="64" s="1"/>
  <c r="CE413" i="64" a="1"/>
  <c r="CE413" i="64" s="1"/>
  <c r="CE436" i="64" a="1"/>
  <c r="CE436" i="64" s="1"/>
  <c r="CD414" i="64"/>
  <c r="CE2206" i="64"/>
  <c r="CE2240" i="64"/>
  <c r="CD2165" i="64"/>
  <c r="CD2143" i="64"/>
  <c r="CE2498" i="64" a="1"/>
  <c r="CE2498" i="64" s="1"/>
  <c r="CE2144" i="64" a="1"/>
  <c r="CE2144" i="64" s="1"/>
  <c r="CE2164" i="64" a="1"/>
  <c r="CE2164" i="64" s="1"/>
  <c r="CA1771" i="64"/>
  <c r="CB1760" i="64"/>
  <c r="CC1758" i="64"/>
  <c r="CC1767" i="64"/>
  <c r="CC1759" i="64"/>
  <c r="CC1768" i="64"/>
  <c r="CE1764" i="64" a="1"/>
  <c r="CE1764" i="64" s="1"/>
  <c r="CE1763" i="64" a="1"/>
  <c r="CE1763" i="64" s="1"/>
  <c r="CE1755" i="64" a="1"/>
  <c r="CE1755" i="64" s="1"/>
  <c r="CE1754" i="64" a="1"/>
  <c r="CE1754" i="64" s="1"/>
  <c r="CD1751" i="64"/>
  <c r="CD1750" i="64"/>
  <c r="CE1745" i="64" a="1"/>
  <c r="CE1745" i="64" s="1"/>
  <c r="CE1746" i="64" a="1"/>
  <c r="CE1746" i="64" s="1"/>
  <c r="CD2186" i="64"/>
  <c r="CE2185" i="64" a="1"/>
  <c r="CE2185" i="64" s="1"/>
  <c r="CE573" i="64" a="1"/>
  <c r="CE573" i="64" s="1"/>
  <c r="BZ621" i="64"/>
  <c r="CF1955" i="64"/>
  <c r="CF1956" i="64" s="1"/>
  <c r="CA620" i="64" a="1"/>
  <c r="CA620" i="64" s="1"/>
  <c r="CD1215" i="64"/>
  <c r="CD1666" i="64"/>
  <c r="CD1506" i="64"/>
  <c r="CD1643" i="64"/>
  <c r="CD998" i="64"/>
  <c r="CD599" i="64"/>
  <c r="CD390" i="64"/>
  <c r="CD575" i="64"/>
  <c r="AW1885" i="64"/>
  <c r="AW1891" i="64" s="1"/>
  <c r="CC62" i="64"/>
  <c r="CE568" i="64" a="1"/>
  <c r="CE568" i="64" s="1"/>
  <c r="CE75" i="64" a="1"/>
  <c r="CE75" i="64" s="1"/>
  <c r="CE412" i="64" a="1"/>
  <c r="CE412" i="64" s="1"/>
  <c r="CE55" i="64" a="1"/>
  <c r="CE55" i="64" s="1"/>
  <c r="CE60" i="64" a="1"/>
  <c r="CE60" i="64" s="1"/>
  <c r="CE59" i="64" a="1"/>
  <c r="CE59" i="64" s="1"/>
  <c r="CD56" i="64"/>
  <c r="CE54" i="64" a="1"/>
  <c r="CE54" i="64" s="1"/>
  <c r="CE53" i="64" a="1"/>
  <c r="CE53" i="64" s="1"/>
  <c r="CE598" i="64" a="1"/>
  <c r="CE598" i="64" s="1"/>
  <c r="CE2395" i="64" a="1"/>
  <c r="CE2395" i="64" s="1"/>
  <c r="CE2421" i="64" a="1"/>
  <c r="CE2421" i="64" s="1"/>
  <c r="CE2472" i="64" a="1"/>
  <c r="CE2472" i="64" s="1"/>
  <c r="CE2446" i="64" a="1"/>
  <c r="CE2446" i="64" s="1"/>
  <c r="CE1642" i="64" a="1"/>
  <c r="CE1642" i="64" s="1"/>
  <c r="CD93" i="64"/>
  <c r="CE90" i="64" a="1"/>
  <c r="CE90" i="64" s="1"/>
  <c r="CE91" i="64" a="1"/>
  <c r="CE91" i="64" s="1"/>
  <c r="CE92" i="64" a="1"/>
  <c r="CE92" i="64" s="1"/>
  <c r="CE89" i="64" a="1"/>
  <c r="CE89" i="64" s="1"/>
  <c r="CE1587" i="64" a="1"/>
  <c r="CE1587" i="64" s="1"/>
  <c r="CE1588" i="64" s="1"/>
  <c r="CE389" i="64" a="1"/>
  <c r="CE389" i="64" s="1"/>
  <c r="CE2522" i="64" a="1"/>
  <c r="CE2522" i="64" s="1"/>
  <c r="CE1507" i="64" a="1"/>
  <c r="CE1507" i="64" s="1"/>
  <c r="CE1886" i="64" a="1"/>
  <c r="CE1886" i="64" s="1"/>
  <c r="CE1894" i="64" s="1"/>
  <c r="CE1665" i="64" a="1"/>
  <c r="CE1665" i="64" s="1"/>
  <c r="CE1673" i="64" a="1"/>
  <c r="CE1673" i="64" s="1"/>
  <c r="CE1667" i="64" a="1"/>
  <c r="CE1667" i="64" s="1"/>
  <c r="CE1214" i="64" a="1"/>
  <c r="CE1214" i="64" s="1"/>
  <c r="CE997" i="64" a="1"/>
  <c r="CE997" i="64" s="1"/>
  <c r="CE575" i="64" a="1"/>
  <c r="CE2186" i="64" a="1"/>
  <c r="CE1750" i="64" a="1"/>
  <c r="CF2240" i="64" a="1"/>
  <c r="CE1643" i="64" a="1"/>
  <c r="CE414" i="64" a="1"/>
  <c r="CE390" i="64" a="1"/>
  <c r="CE1506" i="64" a="1"/>
  <c r="CE998" i="64" a="1"/>
  <c r="CE2165" i="64" a="1"/>
  <c r="CA621" i="64" a="1"/>
  <c r="CE437" i="64" a="1"/>
  <c r="CE1215" i="64" a="1"/>
  <c r="CF2206" i="64" a="1"/>
  <c r="CE599" i="64" a="1"/>
  <c r="CE1666" i="64" a="1"/>
  <c r="CE698" i="64" a="1"/>
  <c r="CE2143" i="64" a="1"/>
  <c r="CE1751" i="64" a="1"/>
  <c r="AV512" i="64" l="1"/>
  <c r="AV516" i="64"/>
  <c r="AV504" i="64"/>
  <c r="AW496" i="64"/>
  <c r="AW499" i="64" s="1"/>
  <c r="CA1772" i="64"/>
  <c r="AW1895" i="64" a="1"/>
  <c r="AW1895" i="64" s="1"/>
  <c r="AW1888" i="64" s="1"/>
  <c r="AW1889" i="64" s="1"/>
  <c r="DE25" i="863"/>
  <c r="DE34" i="861" s="1"/>
  <c r="DE60" i="861"/>
  <c r="DE84" i="861"/>
  <c r="DF17" i="861"/>
  <c r="DF12" i="863" s="1"/>
  <c r="DD38" i="861"/>
  <c r="DE22" i="863"/>
  <c r="DE72" i="863"/>
  <c r="CF263" i="64"/>
  <c r="CG277" i="64"/>
  <c r="CG260" i="64"/>
  <c r="CG278" i="64"/>
  <c r="CG261" i="64"/>
  <c r="CG279" i="64"/>
  <c r="CG262" i="64"/>
  <c r="CG280" i="64"/>
  <c r="CF281" i="64"/>
  <c r="CE698" i="64"/>
  <c r="CF702" i="64" a="1"/>
  <c r="CF702" i="64" s="1"/>
  <c r="CF697" i="64" a="1"/>
  <c r="CF697" i="64" s="1"/>
  <c r="CD2069" i="64"/>
  <c r="CE437" i="64"/>
  <c r="CF2052" i="64" a="1"/>
  <c r="CF2052" i="64" s="1"/>
  <c r="CF2053" i="64" a="1"/>
  <c r="CF2053" i="64" s="1"/>
  <c r="CF2057" i="64" a="1"/>
  <c r="CF2057" i="64" s="1"/>
  <c r="CF2058" i="64" a="1"/>
  <c r="CF2058" i="64" s="1"/>
  <c r="CF2054" i="64" a="1"/>
  <c r="CF2054" i="64" s="1"/>
  <c r="CF2056" i="64" a="1"/>
  <c r="CF2056" i="64" s="1"/>
  <c r="CF2059" i="64" a="1"/>
  <c r="CF2059" i="64" s="1"/>
  <c r="CF2060" i="64" a="1"/>
  <c r="CF2060" i="64" s="1"/>
  <c r="CF2055" i="64" a="1"/>
  <c r="CF2055" i="64" s="1"/>
  <c r="CE2061" i="64"/>
  <c r="CF435" i="64" a="1"/>
  <c r="CF435" i="64" s="1"/>
  <c r="CF413" i="64" a="1"/>
  <c r="CF413" i="64" s="1"/>
  <c r="CF436" i="64" a="1"/>
  <c r="CF436" i="64" s="1"/>
  <c r="CE414" i="64"/>
  <c r="CF2206" i="64"/>
  <c r="CF2240" i="64"/>
  <c r="CE2165" i="64"/>
  <c r="CE2143" i="64"/>
  <c r="CF2498" i="64" a="1"/>
  <c r="CF2498" i="64" s="1"/>
  <c r="CF2144" i="64" a="1"/>
  <c r="CF2144" i="64" s="1"/>
  <c r="CF2164" i="64" a="1"/>
  <c r="CF2164" i="64" s="1"/>
  <c r="CB1769" i="64"/>
  <c r="CC1760" i="64"/>
  <c r="CD1759" i="64"/>
  <c r="CD1768" i="64"/>
  <c r="CD1758" i="64"/>
  <c r="CD1767" i="64"/>
  <c r="CF1763" i="64" a="1"/>
  <c r="CF1763" i="64" s="1"/>
  <c r="CF1764" i="64" a="1"/>
  <c r="CF1764" i="64" s="1"/>
  <c r="CF1755" i="64" a="1"/>
  <c r="CF1755" i="64" s="1"/>
  <c r="CF1754" i="64" a="1"/>
  <c r="CF1754" i="64" s="1"/>
  <c r="CE1751" i="64"/>
  <c r="CE1750" i="64"/>
  <c r="CF1745" i="64" a="1"/>
  <c r="CF1745" i="64" s="1"/>
  <c r="CF1746" i="64" a="1"/>
  <c r="CF1746" i="64" s="1"/>
  <c r="CE2186" i="64"/>
  <c r="CF2185" i="64" a="1"/>
  <c r="CF2185" i="64" s="1"/>
  <c r="CF573" i="64" a="1"/>
  <c r="CF573" i="64" s="1"/>
  <c r="CA621" i="64"/>
  <c r="CB620" i="64" a="1"/>
  <c r="CB620" i="64" s="1"/>
  <c r="CG1955" i="64"/>
  <c r="CG1956" i="64" s="1"/>
  <c r="CE1666" i="64"/>
  <c r="CE1506" i="64"/>
  <c r="CE1215" i="64"/>
  <c r="CE1643" i="64"/>
  <c r="CE998" i="64"/>
  <c r="CE599" i="64"/>
  <c r="CE575" i="64"/>
  <c r="CE390" i="64"/>
  <c r="CD62" i="64"/>
  <c r="CF568" i="64" a="1"/>
  <c r="CF568" i="64" s="1"/>
  <c r="CF75" i="64" a="1"/>
  <c r="CF75" i="64" s="1"/>
  <c r="CF412" i="64" a="1"/>
  <c r="CF412" i="64" s="1"/>
  <c r="CF55" i="64" a="1"/>
  <c r="CF55" i="64" s="1"/>
  <c r="CF60" i="64" a="1"/>
  <c r="CF60" i="64" s="1"/>
  <c r="CF59" i="64" a="1"/>
  <c r="CF59" i="64" s="1"/>
  <c r="CE56" i="64"/>
  <c r="CF53" i="64" a="1"/>
  <c r="CF53" i="64" s="1"/>
  <c r="CF54" i="64" a="1"/>
  <c r="CF54" i="64" s="1"/>
  <c r="CF598" i="64" a="1"/>
  <c r="CF598" i="64" s="1"/>
  <c r="CF2395" i="64" a="1"/>
  <c r="CF2395" i="64" s="1"/>
  <c r="CF2472" i="64" a="1"/>
  <c r="CF2472" i="64" s="1"/>
  <c r="CF2446" i="64" a="1"/>
  <c r="CF2446" i="64" s="1"/>
  <c r="CF2421" i="64" a="1"/>
  <c r="CF2421" i="64" s="1"/>
  <c r="CF1642" i="64" a="1"/>
  <c r="CF1642" i="64" s="1"/>
  <c r="CE93" i="64"/>
  <c r="CF89" i="64" a="1"/>
  <c r="CF89" i="64" s="1"/>
  <c r="CF90" i="64" a="1"/>
  <c r="CF90" i="64" s="1"/>
  <c r="CF91" i="64" a="1"/>
  <c r="CF91" i="64" s="1"/>
  <c r="CF92" i="64" a="1"/>
  <c r="CF92" i="64" s="1"/>
  <c r="CF1587" i="64" a="1"/>
  <c r="CF1587" i="64" s="1"/>
  <c r="CF1588" i="64" s="1"/>
  <c r="CF389" i="64" a="1"/>
  <c r="CF389" i="64" s="1"/>
  <c r="CF2522" i="64" a="1"/>
  <c r="CF2522" i="64" s="1"/>
  <c r="CF1507" i="64" a="1"/>
  <c r="CF1507" i="64" s="1"/>
  <c r="CF1886" i="64" a="1"/>
  <c r="CF1886" i="64" s="1"/>
  <c r="CF1894" i="64" s="1"/>
  <c r="CF1673" i="64" a="1"/>
  <c r="CF1673" i="64" s="1"/>
  <c r="CF1667" i="64" a="1"/>
  <c r="CF1667" i="64" s="1"/>
  <c r="CF1665" i="64" a="1"/>
  <c r="CF1665" i="64" s="1"/>
  <c r="CF1214" i="64" a="1"/>
  <c r="CF1214" i="64" s="1"/>
  <c r="CF997" i="64" a="1"/>
  <c r="CF997" i="64" s="1"/>
  <c r="CF1666" i="64" a="1"/>
  <c r="CF2143" i="64" a="1"/>
  <c r="CG2240" i="64" a="1"/>
  <c r="CF698" i="64" a="1"/>
  <c r="CF998" i="64" a="1"/>
  <c r="CF599" i="64" a="1"/>
  <c r="CF1751" i="64" a="1"/>
  <c r="CF414" i="64" a="1"/>
  <c r="CF437" i="64" a="1"/>
  <c r="CF2186" i="64" a="1"/>
  <c r="CG2206" i="64" a="1"/>
  <c r="CB621" i="64" a="1"/>
  <c r="CF2165" i="64" a="1"/>
  <c r="CF575" i="64" a="1"/>
  <c r="CF1506" i="64" a="1"/>
  <c r="CF390" i="64" a="1"/>
  <c r="CF1215" i="64" a="1"/>
  <c r="CF1643" i="64" a="1"/>
  <c r="CF1750" i="64" a="1"/>
  <c r="AW508" i="64" l="1"/>
  <c r="CB1771" i="64"/>
  <c r="CB1772" i="64" s="1"/>
  <c r="DF84" i="861"/>
  <c r="DG89" i="861"/>
  <c r="DF26" i="861"/>
  <c r="DF27" i="861" s="1"/>
  <c r="DF69" i="863"/>
  <c r="DF23" i="863" s="1"/>
  <c r="DF32" i="861" s="1"/>
  <c r="DF71" i="863"/>
  <c r="DF67" i="863"/>
  <c r="DE31" i="861"/>
  <c r="DE35" i="861" s="1"/>
  <c r="DE37" i="861" s="1"/>
  <c r="DE26" i="863"/>
  <c r="CG263" i="64"/>
  <c r="CG281" i="64"/>
  <c r="CH277" i="64"/>
  <c r="CH278" i="64"/>
  <c r="CH260" i="64"/>
  <c r="CH261" i="64"/>
  <c r="CH279" i="64"/>
  <c r="CH280" i="64"/>
  <c r="CH262" i="64"/>
  <c r="CF698" i="64"/>
  <c r="CF708" i="64" s="1"/>
  <c r="CE708" i="64"/>
  <c r="CG702" i="64" a="1"/>
  <c r="CG702" i="64" s="1"/>
  <c r="CG697" i="64" a="1"/>
  <c r="CG697" i="64" s="1"/>
  <c r="CE2069" i="64"/>
  <c r="CF437" i="64"/>
  <c r="CG2052" i="64" a="1"/>
  <c r="CG2052" i="64" s="1"/>
  <c r="CG2053" i="64" a="1"/>
  <c r="CG2053" i="64" s="1"/>
  <c r="CG2054" i="64" a="1"/>
  <c r="CG2054" i="64" s="1"/>
  <c r="CG2055" i="64" a="1"/>
  <c r="CG2055" i="64" s="1"/>
  <c r="CG2056" i="64" a="1"/>
  <c r="CG2056" i="64" s="1"/>
  <c r="CG2059" i="64" a="1"/>
  <c r="CG2059" i="64" s="1"/>
  <c r="CG2060" i="64" a="1"/>
  <c r="CG2060" i="64" s="1"/>
  <c r="CG2057" i="64" a="1"/>
  <c r="CG2057" i="64" s="1"/>
  <c r="CG2058" i="64" a="1"/>
  <c r="CG2058" i="64" s="1"/>
  <c r="CF2061" i="64"/>
  <c r="CG436" i="64" a="1"/>
  <c r="CG436" i="64" s="1"/>
  <c r="CG435" i="64" a="1"/>
  <c r="CG435" i="64" s="1"/>
  <c r="CG413" i="64" a="1"/>
  <c r="CG413" i="64" s="1"/>
  <c r="CF414" i="64"/>
  <c r="CG2240" i="64"/>
  <c r="CG2206" i="64"/>
  <c r="CF2165" i="64"/>
  <c r="CF2143" i="64"/>
  <c r="CG2498" i="64" a="1"/>
  <c r="CG2498" i="64" s="1"/>
  <c r="CG2144" i="64" a="1"/>
  <c r="CG2144" i="64" s="1"/>
  <c r="CG2164" i="64" a="1"/>
  <c r="CG2164" i="64" s="1"/>
  <c r="CD1760" i="64"/>
  <c r="CD1769" i="64"/>
  <c r="CC1769" i="64"/>
  <c r="CC1771" i="64" s="1"/>
  <c r="CE1758" i="64"/>
  <c r="CE1767" i="64"/>
  <c r="CE1759" i="64"/>
  <c r="CE1768" i="64"/>
  <c r="CG1764" i="64" a="1"/>
  <c r="CG1764" i="64" s="1"/>
  <c r="CG1763" i="64" a="1"/>
  <c r="CG1763" i="64" s="1"/>
  <c r="CG1754" i="64" a="1"/>
  <c r="CG1754" i="64" s="1"/>
  <c r="CG1755" i="64" a="1"/>
  <c r="CG1755" i="64" s="1"/>
  <c r="CF1751" i="64"/>
  <c r="CF1750" i="64"/>
  <c r="CG1745" i="64" a="1"/>
  <c r="CG1745" i="64" s="1"/>
  <c r="CG1746" i="64" a="1"/>
  <c r="CG1746" i="64" s="1"/>
  <c r="CF2186" i="64"/>
  <c r="CG2185" i="64" a="1"/>
  <c r="CG2185" i="64" s="1"/>
  <c r="CG573" i="64" a="1"/>
  <c r="CG573" i="64" s="1"/>
  <c r="CB621" i="64"/>
  <c r="CH1955" i="64"/>
  <c r="CH1956" i="64" s="1"/>
  <c r="CC620" i="64" a="1"/>
  <c r="CC620" i="64" s="1"/>
  <c r="CF1215" i="64"/>
  <c r="CF1506" i="64"/>
  <c r="CF1666" i="64"/>
  <c r="CF1643" i="64"/>
  <c r="CF998" i="64"/>
  <c r="CF575" i="64"/>
  <c r="CF390" i="64"/>
  <c r="CF599" i="64"/>
  <c r="AX1885" i="64"/>
  <c r="AX1891" i="64" s="1"/>
  <c r="CE62" i="64"/>
  <c r="CG568" i="64" a="1"/>
  <c r="CG568" i="64" s="1"/>
  <c r="CG75" i="64" a="1"/>
  <c r="CG75" i="64" s="1"/>
  <c r="CG412" i="64" a="1"/>
  <c r="CG412" i="64" s="1"/>
  <c r="CG55" i="64" a="1"/>
  <c r="CG55" i="64" s="1"/>
  <c r="CG60" i="64" a="1"/>
  <c r="CG60" i="64" s="1"/>
  <c r="CG59" i="64" a="1"/>
  <c r="CG59" i="64" s="1"/>
  <c r="CF56" i="64"/>
  <c r="CG53" i="64" a="1"/>
  <c r="CG53" i="64" s="1"/>
  <c r="CG54" i="64" a="1"/>
  <c r="CG54" i="64" s="1"/>
  <c r="CG598" i="64" a="1"/>
  <c r="CG598" i="64" s="1"/>
  <c r="CG2395" i="64" a="1"/>
  <c r="CG2395" i="64" s="1"/>
  <c r="CG2472" i="64" a="1"/>
  <c r="CG2472" i="64" s="1"/>
  <c r="CG2446" i="64" a="1"/>
  <c r="CG2446" i="64" s="1"/>
  <c r="CG2421" i="64" a="1"/>
  <c r="CG2421" i="64" s="1"/>
  <c r="CG1642" i="64" a="1"/>
  <c r="CG1642" i="64" s="1"/>
  <c r="CF93" i="64"/>
  <c r="CG89" i="64" a="1"/>
  <c r="CG89" i="64" s="1"/>
  <c r="CG92" i="64" a="1"/>
  <c r="CG92" i="64" s="1"/>
  <c r="CG90" i="64" a="1"/>
  <c r="CG90" i="64" s="1"/>
  <c r="CG91" i="64" a="1"/>
  <c r="CG91" i="64" s="1"/>
  <c r="CG1587" i="64" a="1"/>
  <c r="CG1587" i="64" s="1"/>
  <c r="CG1588" i="64" s="1"/>
  <c r="CG389" i="64" a="1"/>
  <c r="CG389" i="64" s="1"/>
  <c r="CG2522" i="64" a="1"/>
  <c r="CG2522" i="64" s="1"/>
  <c r="CG1507" i="64" a="1"/>
  <c r="CG1507" i="64" s="1"/>
  <c r="CG1886" i="64" a="1"/>
  <c r="CG1886" i="64" s="1"/>
  <c r="CG1894" i="64" s="1"/>
  <c r="CG1673" i="64" a="1"/>
  <c r="CG1673" i="64" s="1"/>
  <c r="CG1667" i="64" a="1"/>
  <c r="CG1667" i="64" s="1"/>
  <c r="CG1665" i="64" a="1"/>
  <c r="CG1665" i="64" s="1"/>
  <c r="CG1214" i="64" a="1"/>
  <c r="CG1214" i="64" s="1"/>
  <c r="CG997" i="64" a="1"/>
  <c r="CG997" i="64" s="1"/>
  <c r="CG599" i="64" a="1"/>
  <c r="CG2165" i="64" a="1"/>
  <c r="CG1643" i="64" a="1"/>
  <c r="CG414" i="64" a="1"/>
  <c r="CG698" i="64" a="1"/>
  <c r="CG2143" i="64" a="1"/>
  <c r="CG1215" i="64" a="1"/>
  <c r="CG575" i="64" a="1"/>
  <c r="CG437" i="64" a="1"/>
  <c r="CG390" i="64" a="1"/>
  <c r="CG2186" i="64" a="1"/>
  <c r="CG1666" i="64" a="1"/>
  <c r="CG998" i="64" a="1"/>
  <c r="CH2206" i="64" a="1"/>
  <c r="CH2240" i="64" a="1"/>
  <c r="CC621" i="64" a="1"/>
  <c r="CG1506" i="64" a="1"/>
  <c r="CG1750" i="64" a="1"/>
  <c r="CG1751" i="64" a="1"/>
  <c r="AW510" i="64" l="1"/>
  <c r="AW500" i="64" s="1"/>
  <c r="AW502" i="64" s="1"/>
  <c r="AW503" i="64" s="1"/>
  <c r="AX1895" i="64" a="1"/>
  <c r="AX1895" i="64" s="1"/>
  <c r="AX1888" i="64" s="1"/>
  <c r="AX1889" i="64" s="1"/>
  <c r="DF25" i="863"/>
  <c r="DF34" i="861" s="1"/>
  <c r="DF60" i="861"/>
  <c r="DG17" i="861"/>
  <c r="DG12" i="863" s="1"/>
  <c r="DE38" i="861"/>
  <c r="DF22" i="863"/>
  <c r="DF72" i="863"/>
  <c r="CI277" i="64"/>
  <c r="CI260" i="64"/>
  <c r="CI278" i="64"/>
  <c r="CI279" i="64"/>
  <c r="CI261" i="64"/>
  <c r="CI262" i="64"/>
  <c r="CI280" i="64"/>
  <c r="CH281" i="64"/>
  <c r="CH263" i="64"/>
  <c r="CG698" i="64"/>
  <c r="CG708" i="64" s="1"/>
  <c r="CH702" i="64" a="1"/>
  <c r="CH702" i="64" s="1"/>
  <c r="CH697" i="64" a="1"/>
  <c r="CH697" i="64" s="1"/>
  <c r="CG437" i="64"/>
  <c r="CH2052" i="64" a="1"/>
  <c r="CH2052" i="64" s="1"/>
  <c r="CH2053" i="64" a="1"/>
  <c r="CH2053" i="64" s="1"/>
  <c r="CH2054" i="64" a="1"/>
  <c r="CH2054" i="64" s="1"/>
  <c r="CH2055" i="64" a="1"/>
  <c r="CH2055" i="64" s="1"/>
  <c r="CH2056" i="64" a="1"/>
  <c r="CH2056" i="64" s="1"/>
  <c r="CH2059" i="64" a="1"/>
  <c r="CH2059" i="64" s="1"/>
  <c r="CH2060" i="64" a="1"/>
  <c r="CH2060" i="64" s="1"/>
  <c r="CH2057" i="64" a="1"/>
  <c r="CH2057" i="64" s="1"/>
  <c r="CH2058" i="64" a="1"/>
  <c r="CH2058" i="64" s="1"/>
  <c r="CF2069" i="64"/>
  <c r="CG2061" i="64"/>
  <c r="CH436" i="64" a="1"/>
  <c r="CH436" i="64" s="1"/>
  <c r="CH413" i="64" a="1"/>
  <c r="CH413" i="64" s="1"/>
  <c r="CH435" i="64" a="1"/>
  <c r="CH435" i="64" s="1"/>
  <c r="CG414" i="64"/>
  <c r="CH2240" i="64"/>
  <c r="CH2206" i="64"/>
  <c r="CG2165" i="64"/>
  <c r="CG2143" i="64"/>
  <c r="CH2498" i="64" a="1"/>
  <c r="CH2498" i="64" s="1"/>
  <c r="CH2144" i="64" a="1"/>
  <c r="CH2144" i="64" s="1"/>
  <c r="CH2164" i="64" a="1"/>
  <c r="CH2164" i="64" s="1"/>
  <c r="CD1771" i="64"/>
  <c r="CD1772" i="64" s="1"/>
  <c r="CC1772" i="64"/>
  <c r="CE1760" i="64"/>
  <c r="CF1758" i="64"/>
  <c r="CF1767" i="64"/>
  <c r="CF1759" i="64"/>
  <c r="CF1768" i="64"/>
  <c r="CH1764" i="64" a="1"/>
  <c r="CH1764" i="64" s="1"/>
  <c r="CH1763" i="64" a="1"/>
  <c r="CH1763" i="64" s="1"/>
  <c r="CH1754" i="64" a="1"/>
  <c r="CH1754" i="64" s="1"/>
  <c r="CH1755" i="64" a="1"/>
  <c r="CH1755" i="64" s="1"/>
  <c r="CG1751" i="64"/>
  <c r="CG1750" i="64"/>
  <c r="CH1745" i="64" a="1"/>
  <c r="CH1745" i="64" s="1"/>
  <c r="CH1746" i="64" a="1"/>
  <c r="CH1746" i="64" s="1"/>
  <c r="CG2186" i="64"/>
  <c r="CH2185" i="64" a="1"/>
  <c r="CH2185" i="64" s="1"/>
  <c r="CH573" i="64" a="1"/>
  <c r="CH573" i="64" s="1"/>
  <c r="CC621" i="64"/>
  <c r="CD620" i="64" a="1"/>
  <c r="CD620" i="64" s="1"/>
  <c r="CI1955" i="64"/>
  <c r="CI1956" i="64" s="1"/>
  <c r="CG1215" i="64"/>
  <c r="CG1506" i="64"/>
  <c r="CG1666" i="64"/>
  <c r="CG1643" i="64"/>
  <c r="CG998" i="64"/>
  <c r="CG599" i="64"/>
  <c r="CG390" i="64"/>
  <c r="CG575" i="64"/>
  <c r="CF62" i="64"/>
  <c r="CH568" i="64" a="1"/>
  <c r="CH568" i="64" s="1"/>
  <c r="CH75" i="64" a="1"/>
  <c r="CH75" i="64" s="1"/>
  <c r="CH412" i="64" a="1"/>
  <c r="CH412" i="64" s="1"/>
  <c r="CH55" i="64" a="1"/>
  <c r="CH55" i="64" s="1"/>
  <c r="CH60" i="64" a="1"/>
  <c r="CH60" i="64" s="1"/>
  <c r="CH59" i="64" a="1"/>
  <c r="CH59" i="64" s="1"/>
  <c r="CG56" i="64"/>
  <c r="CH53" i="64" a="1"/>
  <c r="CH53" i="64" s="1"/>
  <c r="CH54" i="64" a="1"/>
  <c r="CH54" i="64" s="1"/>
  <c r="CH598" i="64" a="1"/>
  <c r="CH598" i="64" s="1"/>
  <c r="CH2395" i="64" a="1"/>
  <c r="CH2395" i="64" s="1"/>
  <c r="CH2472" i="64" a="1"/>
  <c r="CH2472" i="64" s="1"/>
  <c r="CH2446" i="64" a="1"/>
  <c r="CH2446" i="64" s="1"/>
  <c r="CH2421" i="64" a="1"/>
  <c r="CH2421" i="64" s="1"/>
  <c r="CH1642" i="64" a="1"/>
  <c r="CH1642" i="64" s="1"/>
  <c r="CH92" i="64" a="1"/>
  <c r="CH92" i="64" s="1"/>
  <c r="CH91" i="64" a="1"/>
  <c r="CH91" i="64" s="1"/>
  <c r="CH89" i="64" a="1"/>
  <c r="CH89" i="64" s="1"/>
  <c r="CH90" i="64" a="1"/>
  <c r="CH90" i="64" s="1"/>
  <c r="CG93" i="64"/>
  <c r="CH1587" i="64" a="1"/>
  <c r="CH1587" i="64" s="1"/>
  <c r="CH1588" i="64" s="1"/>
  <c r="CH389" i="64" a="1"/>
  <c r="CH389" i="64" s="1"/>
  <c r="CH2522" i="64" a="1"/>
  <c r="CH2522" i="64" s="1"/>
  <c r="CH1507" i="64" a="1"/>
  <c r="CH1507" i="64" s="1"/>
  <c r="CH1886" i="64" a="1"/>
  <c r="CH1886" i="64" s="1"/>
  <c r="CH1894" i="64" s="1"/>
  <c r="CH1673" i="64" a="1"/>
  <c r="CH1673" i="64" s="1"/>
  <c r="CH1667" i="64" a="1"/>
  <c r="CH1667" i="64" s="1"/>
  <c r="CH1665" i="64" a="1"/>
  <c r="CH1665" i="64" s="1"/>
  <c r="CH1214" i="64" a="1"/>
  <c r="CH1214" i="64" s="1"/>
  <c r="CH997" i="64" a="1"/>
  <c r="CH997" i="64" s="1"/>
  <c r="CH2186" i="64" a="1"/>
  <c r="CH1751" i="64" a="1"/>
  <c r="CH2165" i="64" a="1"/>
  <c r="CH1750" i="64" a="1"/>
  <c r="CI2206" i="64" a="1"/>
  <c r="CH2143" i="64" a="1"/>
  <c r="CH599" i="64" a="1"/>
  <c r="CH1643" i="64" a="1"/>
  <c r="CH698" i="64" a="1"/>
  <c r="CI2240" i="64" a="1"/>
  <c r="CH1506" i="64" a="1"/>
  <c r="CH414" i="64" a="1"/>
  <c r="CH575" i="64" a="1"/>
  <c r="CH437" i="64" a="1"/>
  <c r="CH1215" i="64" a="1"/>
  <c r="CH1666" i="64" a="1"/>
  <c r="CH998" i="64" a="1"/>
  <c r="CD621" i="64" a="1"/>
  <c r="CH390" i="64" a="1"/>
  <c r="AW511" i="64" l="1"/>
  <c r="AW516" i="64" s="1"/>
  <c r="AX496" i="64"/>
  <c r="AX499" i="64" s="1"/>
  <c r="AW504" i="64"/>
  <c r="DG84" i="861"/>
  <c r="DG26" i="861"/>
  <c r="DG27" i="861" s="1"/>
  <c r="DF31" i="861"/>
  <c r="DF35" i="861" s="1"/>
  <c r="DF37" i="861" s="1"/>
  <c r="DF26" i="863"/>
  <c r="DG69" i="863"/>
  <c r="DG23" i="863" s="1"/>
  <c r="DG32" i="861" s="1"/>
  <c r="DG71" i="863"/>
  <c r="DG67" i="863"/>
  <c r="DH89" i="861"/>
  <c r="CI263" i="64"/>
  <c r="CI281" i="64"/>
  <c r="CJ277" i="64"/>
  <c r="CJ278" i="64"/>
  <c r="CJ260" i="64"/>
  <c r="CJ261" i="64"/>
  <c r="CJ279" i="64"/>
  <c r="CJ262" i="64"/>
  <c r="CJ280" i="64"/>
  <c r="CH698" i="64"/>
  <c r="CI702" i="64" a="1"/>
  <c r="CI702" i="64" s="1"/>
  <c r="CI697" i="64" a="1"/>
  <c r="CI697" i="64" s="1"/>
  <c r="CH437" i="64"/>
  <c r="CG2069" i="64"/>
  <c r="CI2052" i="64" a="1"/>
  <c r="CI2052" i="64" s="1"/>
  <c r="CI2053" i="64" a="1"/>
  <c r="CI2053" i="64" s="1"/>
  <c r="CI2054" i="64" a="1"/>
  <c r="CI2054" i="64" s="1"/>
  <c r="CI2056" i="64" a="1"/>
  <c r="CI2056" i="64" s="1"/>
  <c r="CI2059" i="64" a="1"/>
  <c r="CI2059" i="64" s="1"/>
  <c r="CI2060" i="64" a="1"/>
  <c r="CI2060" i="64" s="1"/>
  <c r="CI2055" i="64" a="1"/>
  <c r="CI2055" i="64" s="1"/>
  <c r="CI2057" i="64" a="1"/>
  <c r="CI2057" i="64" s="1"/>
  <c r="CI2058" i="64" a="1"/>
  <c r="CI2058" i="64" s="1"/>
  <c r="CH2061" i="64"/>
  <c r="CI413" i="64" a="1"/>
  <c r="CI413" i="64" s="1"/>
  <c r="CI436" i="64" a="1"/>
  <c r="CI436" i="64" s="1"/>
  <c r="CI435" i="64" a="1"/>
  <c r="CI435" i="64" s="1"/>
  <c r="CH414" i="64"/>
  <c r="CI2240" i="64"/>
  <c r="CI2206" i="64"/>
  <c r="CH2165" i="64"/>
  <c r="CH2143" i="64"/>
  <c r="CI2498" i="64" a="1"/>
  <c r="CI2498" i="64" s="1"/>
  <c r="CI2144" i="64" a="1"/>
  <c r="CI2144" i="64" s="1"/>
  <c r="CI2164" i="64" a="1"/>
  <c r="CI2164" i="64" s="1"/>
  <c r="CE1769" i="64"/>
  <c r="CF1760" i="64"/>
  <c r="CG1758" i="64"/>
  <c r="CG1767" i="64"/>
  <c r="CG1759" i="64"/>
  <c r="CG1768" i="64"/>
  <c r="CI1764" i="64" a="1"/>
  <c r="CI1764" i="64" s="1"/>
  <c r="CI1763" i="64" a="1"/>
  <c r="CI1763" i="64" s="1"/>
  <c r="CI1755" i="64" a="1"/>
  <c r="CI1755" i="64" s="1"/>
  <c r="CI1754" i="64" a="1"/>
  <c r="CI1754" i="64" s="1"/>
  <c r="CH1751" i="64"/>
  <c r="CH1750" i="64"/>
  <c r="CI1745" i="64" a="1"/>
  <c r="CI1745" i="64" s="1"/>
  <c r="CI1746" i="64" a="1"/>
  <c r="CI1746" i="64" s="1"/>
  <c r="CH2186" i="64"/>
  <c r="CI2185" i="64" a="1"/>
  <c r="CI2185" i="64" s="1"/>
  <c r="CD621" i="64"/>
  <c r="CI573" i="64" a="1"/>
  <c r="CI573" i="64" s="1"/>
  <c r="CJ1955" i="64"/>
  <c r="CJ1956" i="64" s="1"/>
  <c r="CE620" i="64" a="1"/>
  <c r="CE620" i="64" s="1"/>
  <c r="CH1506" i="64"/>
  <c r="CH1215" i="64"/>
  <c r="CH1666" i="64"/>
  <c r="CH1643" i="64"/>
  <c r="CH998" i="64"/>
  <c r="CH390" i="64"/>
  <c r="CH599" i="64"/>
  <c r="CH575" i="64"/>
  <c r="AY1885" i="64"/>
  <c r="AY1891" i="64" s="1"/>
  <c r="CG62" i="64"/>
  <c r="CI568" i="64" a="1"/>
  <c r="CI568" i="64" s="1"/>
  <c r="CI75" i="64" a="1"/>
  <c r="CI75" i="64" s="1"/>
  <c r="CI412" i="64" a="1"/>
  <c r="CI412" i="64" s="1"/>
  <c r="CI55" i="64" a="1"/>
  <c r="CI55" i="64" s="1"/>
  <c r="CI60" i="64" a="1"/>
  <c r="CI60" i="64" s="1"/>
  <c r="CI59" i="64" a="1"/>
  <c r="CI59" i="64" s="1"/>
  <c r="CH56" i="64"/>
  <c r="CI53" i="64" a="1"/>
  <c r="CI53" i="64" s="1"/>
  <c r="CI54" i="64" a="1"/>
  <c r="CI54" i="64" s="1"/>
  <c r="CI598" i="64" a="1"/>
  <c r="CI598" i="64" s="1"/>
  <c r="CI2395" i="64" a="1"/>
  <c r="CI2395" i="64" s="1"/>
  <c r="CI2472" i="64" a="1"/>
  <c r="CI2472" i="64" s="1"/>
  <c r="CI2446" i="64" a="1"/>
  <c r="CI2446" i="64" s="1"/>
  <c r="CI2421" i="64" a="1"/>
  <c r="CI2421" i="64" s="1"/>
  <c r="CI1642" i="64" a="1"/>
  <c r="CI1642" i="64" s="1"/>
  <c r="CI90" i="64" a="1"/>
  <c r="CI90" i="64" s="1"/>
  <c r="CI91" i="64" a="1"/>
  <c r="CI91" i="64" s="1"/>
  <c r="CI89" i="64" a="1"/>
  <c r="CI89" i="64" s="1"/>
  <c r="CI92" i="64" a="1"/>
  <c r="CI92" i="64" s="1"/>
  <c r="CH93" i="64"/>
  <c r="CI1587" i="64" a="1"/>
  <c r="CI1587" i="64" s="1"/>
  <c r="CI1588" i="64" s="1"/>
  <c r="CI389" i="64" a="1"/>
  <c r="CI389" i="64" s="1"/>
  <c r="CI2522" i="64" a="1"/>
  <c r="CI2522" i="64" s="1"/>
  <c r="CI1507" i="64" a="1"/>
  <c r="CI1507" i="64" s="1"/>
  <c r="CI1886" i="64" a="1"/>
  <c r="CI1886" i="64" s="1"/>
  <c r="CI1894" i="64" s="1"/>
  <c r="CI1673" i="64" a="1"/>
  <c r="CI1673" i="64" s="1"/>
  <c r="CI1667" i="64" a="1"/>
  <c r="CI1667" i="64" s="1"/>
  <c r="CI1665" i="64" a="1"/>
  <c r="CI1665" i="64" s="1"/>
  <c r="CI1214" i="64" a="1"/>
  <c r="CI1214" i="64" s="1"/>
  <c r="CI997" i="64" a="1"/>
  <c r="CI997" i="64" s="1"/>
  <c r="CI2186" i="64" a="1"/>
  <c r="CI1666" i="64" a="1"/>
  <c r="CJ2240" i="64" a="1"/>
  <c r="CI437" i="64" a="1"/>
  <c r="CE621" i="64" a="1"/>
  <c r="CI414" i="64" a="1"/>
  <c r="CI1751" i="64" a="1"/>
  <c r="CI390" i="64" a="1"/>
  <c r="CJ2206" i="64" a="1"/>
  <c r="CI599" i="64" a="1"/>
  <c r="CI698" i="64" a="1"/>
  <c r="CI2143" i="64" a="1"/>
  <c r="CI1506" i="64" a="1"/>
  <c r="CI2165" i="64" a="1"/>
  <c r="CI575" i="64" a="1"/>
  <c r="CI1215" i="64" a="1"/>
  <c r="CI1750" i="64" a="1"/>
  <c r="CI998" i="64" a="1"/>
  <c r="CI1643" i="64" a="1"/>
  <c r="AW512" i="64" l="1"/>
  <c r="AX507" i="64"/>
  <c r="AX508" i="64"/>
  <c r="AX510" i="64" s="1"/>
  <c r="AX500" i="64" s="1"/>
  <c r="AX502" i="64" s="1"/>
  <c r="AX503" i="64" s="1"/>
  <c r="CE1771" i="64"/>
  <c r="CE1772" i="64" s="1"/>
  <c r="AY1895" i="64" a="1"/>
  <c r="AY1895" i="64" s="1"/>
  <c r="AY1888" i="64" s="1"/>
  <c r="AY1889" i="64" s="1"/>
  <c r="DG25" i="863"/>
  <c r="DG34" i="861" s="1"/>
  <c r="DG60" i="861"/>
  <c r="DH17" i="861"/>
  <c r="DH12" i="863" s="1"/>
  <c r="DF38" i="861"/>
  <c r="DG22" i="863"/>
  <c r="DG72" i="863"/>
  <c r="CJ263" i="64"/>
  <c r="CK277" i="64"/>
  <c r="CK260" i="64"/>
  <c r="CK278" i="64"/>
  <c r="CK261" i="64"/>
  <c r="CK279" i="64"/>
  <c r="CK262" i="64"/>
  <c r="CK280" i="64"/>
  <c r="CJ281" i="64"/>
  <c r="CI698" i="64"/>
  <c r="CI708" i="64" s="1"/>
  <c r="CH708" i="64"/>
  <c r="CJ702" i="64" a="1"/>
  <c r="CJ702" i="64" s="1"/>
  <c r="CJ697" i="64" a="1"/>
  <c r="CJ697" i="64" s="1"/>
  <c r="CI437" i="64"/>
  <c r="CH2069" i="64"/>
  <c r="CI2061" i="64"/>
  <c r="CJ2057" i="64" a="1"/>
  <c r="CJ2057" i="64" s="1"/>
  <c r="CJ2058" i="64" a="1"/>
  <c r="CJ2058" i="64" s="1"/>
  <c r="CJ2052" i="64" a="1"/>
  <c r="CJ2052" i="64" s="1"/>
  <c r="CJ2053" i="64" a="1"/>
  <c r="CJ2053" i="64" s="1"/>
  <c r="CJ2054" i="64" a="1"/>
  <c r="CJ2054" i="64" s="1"/>
  <c r="CJ2056" i="64" a="1"/>
  <c r="CJ2056" i="64" s="1"/>
  <c r="CJ2059" i="64" a="1"/>
  <c r="CJ2059" i="64" s="1"/>
  <c r="CJ2060" i="64" a="1"/>
  <c r="CJ2060" i="64" s="1"/>
  <c r="CJ2055" i="64" a="1"/>
  <c r="CJ2055" i="64" s="1"/>
  <c r="CJ413" i="64" a="1"/>
  <c r="CJ413" i="64" s="1"/>
  <c r="CJ436" i="64" a="1"/>
  <c r="CJ436" i="64" s="1"/>
  <c r="CJ435" i="64" a="1"/>
  <c r="CJ435" i="64" s="1"/>
  <c r="CI414" i="64"/>
  <c r="CJ2240" i="64"/>
  <c r="CJ2206" i="64"/>
  <c r="CI2165" i="64"/>
  <c r="CI2143" i="64"/>
  <c r="CJ2498" i="64" a="1"/>
  <c r="CJ2498" i="64" s="1"/>
  <c r="CJ2144" i="64" a="1"/>
  <c r="CJ2144" i="64" s="1"/>
  <c r="CJ2164" i="64" a="1"/>
  <c r="CJ2164" i="64" s="1"/>
  <c r="CF1769" i="64"/>
  <c r="CF1771" i="64" s="1"/>
  <c r="CF1772" i="64" s="1"/>
  <c r="CG1760" i="64"/>
  <c r="CH1758" i="64"/>
  <c r="CH1767" i="64"/>
  <c r="CH1759" i="64"/>
  <c r="CH1768" i="64"/>
  <c r="CJ1763" i="64" a="1"/>
  <c r="CJ1763" i="64" s="1"/>
  <c r="CJ1764" i="64" a="1"/>
  <c r="CJ1764" i="64" s="1"/>
  <c r="CJ1755" i="64" a="1"/>
  <c r="CJ1755" i="64" s="1"/>
  <c r="CJ1754" i="64" a="1"/>
  <c r="CJ1754" i="64" s="1"/>
  <c r="CI1751" i="64"/>
  <c r="CI1750" i="64"/>
  <c r="CJ1745" i="64" a="1"/>
  <c r="CJ1745" i="64" s="1"/>
  <c r="CJ1746" i="64" a="1"/>
  <c r="CJ1746" i="64" s="1"/>
  <c r="CI2186" i="64"/>
  <c r="CJ2185" i="64" a="1"/>
  <c r="CJ2185" i="64" s="1"/>
  <c r="CJ573" i="64" a="1"/>
  <c r="CJ573" i="64" s="1"/>
  <c r="CE621" i="64"/>
  <c r="CK1955" i="64"/>
  <c r="CK1956" i="64" s="1"/>
  <c r="CF620" i="64" a="1"/>
  <c r="CF620" i="64" s="1"/>
  <c r="CI1215" i="64"/>
  <c r="CI1666" i="64"/>
  <c r="CI1506" i="64"/>
  <c r="CI1643" i="64"/>
  <c r="CI998" i="64"/>
  <c r="CI599" i="64"/>
  <c r="CI390" i="64"/>
  <c r="CI575" i="64"/>
  <c r="CH62" i="64"/>
  <c r="CJ568" i="64" a="1"/>
  <c r="CJ568" i="64" s="1"/>
  <c r="CJ75" i="64" a="1"/>
  <c r="CJ75" i="64" s="1"/>
  <c r="CJ412" i="64" a="1"/>
  <c r="CJ412" i="64" s="1"/>
  <c r="CJ55" i="64" a="1"/>
  <c r="CJ55" i="64" s="1"/>
  <c r="CJ59" i="64" a="1"/>
  <c r="CJ59" i="64" s="1"/>
  <c r="CJ60" i="64" a="1"/>
  <c r="CJ60" i="64" s="1"/>
  <c r="CI56" i="64"/>
  <c r="CJ54" i="64" a="1"/>
  <c r="CJ54" i="64" s="1"/>
  <c r="CJ53" i="64" a="1"/>
  <c r="CJ53" i="64" s="1"/>
  <c r="CJ598" i="64" a="1"/>
  <c r="CJ598" i="64" s="1"/>
  <c r="CJ2395" i="64" a="1"/>
  <c r="CJ2395" i="64" s="1"/>
  <c r="CJ2472" i="64" a="1"/>
  <c r="CJ2472" i="64" s="1"/>
  <c r="CJ2446" i="64" a="1"/>
  <c r="CJ2446" i="64" s="1"/>
  <c r="CJ2421" i="64" a="1"/>
  <c r="CJ2421" i="64" s="1"/>
  <c r="CJ1642" i="64" a="1"/>
  <c r="CJ1642" i="64" s="1"/>
  <c r="CI93" i="64"/>
  <c r="CJ89" i="64" a="1"/>
  <c r="CJ89" i="64" s="1"/>
  <c r="CJ90" i="64" a="1"/>
  <c r="CJ90" i="64" s="1"/>
  <c r="CJ91" i="64" a="1"/>
  <c r="CJ91" i="64" s="1"/>
  <c r="CJ92" i="64" a="1"/>
  <c r="CJ92" i="64" s="1"/>
  <c r="CJ1587" i="64" a="1"/>
  <c r="CJ1587" i="64" s="1"/>
  <c r="CJ1588" i="64" s="1"/>
  <c r="CJ389" i="64" a="1"/>
  <c r="CJ389" i="64" s="1"/>
  <c r="CJ2522" i="64" a="1"/>
  <c r="CJ2522" i="64" s="1"/>
  <c r="CJ1507" i="64" a="1"/>
  <c r="CJ1507" i="64" s="1"/>
  <c r="CJ1886" i="64" a="1"/>
  <c r="CJ1886" i="64" s="1"/>
  <c r="CJ1894" i="64" s="1"/>
  <c r="CJ1673" i="64" a="1"/>
  <c r="CJ1673" i="64" s="1"/>
  <c r="CJ1667" i="64" a="1"/>
  <c r="CJ1667" i="64" s="1"/>
  <c r="CJ1665" i="64" a="1"/>
  <c r="CJ1665" i="64" s="1"/>
  <c r="CJ1214" i="64" a="1"/>
  <c r="CJ1214" i="64" s="1"/>
  <c r="CJ997" i="64" a="1"/>
  <c r="CJ997" i="64" s="1"/>
  <c r="CJ2186" i="64" a="1"/>
  <c r="CJ1506" i="64" a="1"/>
  <c r="CJ1750" i="64" a="1"/>
  <c r="CK2240" i="64" a="1"/>
  <c r="CF621" i="64" a="1"/>
  <c r="CJ575" i="64" a="1"/>
  <c r="CK2206" i="64" a="1"/>
  <c r="CJ414" i="64" a="1"/>
  <c r="CJ599" i="64" a="1"/>
  <c r="CJ1666" i="64" a="1"/>
  <c r="CJ390" i="64" a="1"/>
  <c r="CJ2165" i="64" a="1"/>
  <c r="CJ1751" i="64" a="1"/>
  <c r="CJ698" i="64" a="1"/>
  <c r="CJ437" i="64" a="1"/>
  <c r="CJ2143" i="64" a="1"/>
  <c r="CJ998" i="64" a="1"/>
  <c r="CJ1215" i="64" a="1"/>
  <c r="CJ1643" i="64" a="1"/>
  <c r="AX511" i="64" l="1"/>
  <c r="AX512" i="64" s="1"/>
  <c r="AX504" i="64"/>
  <c r="AY496" i="64"/>
  <c r="AY499" i="64" s="1"/>
  <c r="DH84" i="861"/>
  <c r="DI89" i="861"/>
  <c r="DH26" i="861"/>
  <c r="DH27" i="861" s="1"/>
  <c r="DH69" i="863"/>
  <c r="DH23" i="863" s="1"/>
  <c r="DH32" i="861" s="1"/>
  <c r="DH71" i="863"/>
  <c r="DH67" i="863"/>
  <c r="DG26" i="863"/>
  <c r="DG31" i="861"/>
  <c r="DG35" i="861" s="1"/>
  <c r="DG37" i="861" s="1"/>
  <c r="CK263" i="64"/>
  <c r="CL278" i="64"/>
  <c r="K278" i="64" s="1"/>
  <c r="CL277" i="64"/>
  <c r="K277" i="64" s="1"/>
  <c r="CL260" i="64"/>
  <c r="K260" i="64" s="1"/>
  <c r="CL261" i="64"/>
  <c r="K261" i="64" s="1"/>
  <c r="CL279" i="64"/>
  <c r="K279" i="64" s="1"/>
  <c r="CL262" i="64"/>
  <c r="K262" i="64" s="1"/>
  <c r="CL280" i="64"/>
  <c r="K280" i="64" s="1"/>
  <c r="CK281" i="64"/>
  <c r="CJ698" i="64"/>
  <c r="CJ708" i="64" s="1"/>
  <c r="CK702" i="64" a="1"/>
  <c r="CK702" i="64" s="1"/>
  <c r="CK697" i="64" a="1"/>
  <c r="CK697" i="64" s="1"/>
  <c r="CJ437" i="64"/>
  <c r="CI2069" i="64"/>
  <c r="CJ2061" i="64"/>
  <c r="CK2053" i="64" a="1"/>
  <c r="CK2053" i="64" s="1"/>
  <c r="CK2054" i="64" a="1"/>
  <c r="CK2054" i="64" s="1"/>
  <c r="CK2055" i="64" a="1"/>
  <c r="CK2055" i="64" s="1"/>
  <c r="CK2056" i="64" a="1"/>
  <c r="CK2056" i="64" s="1"/>
  <c r="CK2057" i="64" a="1"/>
  <c r="CK2057" i="64" s="1"/>
  <c r="CK2058" i="64" a="1"/>
  <c r="CK2058" i="64" s="1"/>
  <c r="CK2052" i="64" a="1"/>
  <c r="CK2052" i="64" s="1"/>
  <c r="CK2059" i="64" a="1"/>
  <c r="CK2059" i="64" s="1"/>
  <c r="CK2060" i="64" a="1"/>
  <c r="CK2060" i="64" s="1"/>
  <c r="CK413" i="64" a="1"/>
  <c r="CK413" i="64" s="1"/>
  <c r="CK436" i="64" a="1"/>
  <c r="CK436" i="64" s="1"/>
  <c r="CK435" i="64" a="1"/>
  <c r="CK435" i="64" s="1"/>
  <c r="CJ414" i="64"/>
  <c r="CK2240" i="64"/>
  <c r="CK2206" i="64"/>
  <c r="CJ2165" i="64"/>
  <c r="CJ2143" i="64"/>
  <c r="CK2498" i="64" a="1"/>
  <c r="CK2498" i="64" s="1"/>
  <c r="CK2144" i="64" a="1"/>
  <c r="CK2144" i="64" s="1"/>
  <c r="CK2164" i="64" a="1"/>
  <c r="CK2164" i="64" s="1"/>
  <c r="CG1769" i="64"/>
  <c r="CG1771" i="64" s="1"/>
  <c r="CH1760" i="64"/>
  <c r="CI1758" i="64"/>
  <c r="CI1767" i="64"/>
  <c r="CI1759" i="64"/>
  <c r="CI1768" i="64"/>
  <c r="CK1764" i="64" a="1"/>
  <c r="CK1764" i="64" s="1"/>
  <c r="CK1763" i="64" a="1"/>
  <c r="CK1763" i="64" s="1"/>
  <c r="CK1755" i="64" a="1"/>
  <c r="CK1755" i="64" s="1"/>
  <c r="CK1754" i="64" a="1"/>
  <c r="CK1754" i="64" s="1"/>
  <c r="CJ1751" i="64"/>
  <c r="CJ1750" i="64"/>
  <c r="CK1745" i="64" a="1"/>
  <c r="CK1745" i="64" s="1"/>
  <c r="CK1746" i="64" a="1"/>
  <c r="CK1746" i="64" s="1"/>
  <c r="CJ2186" i="64"/>
  <c r="CK2185" i="64" a="1"/>
  <c r="CK2185" i="64" s="1"/>
  <c r="CK573" i="64" a="1"/>
  <c r="CK573" i="64" s="1"/>
  <c r="CF621" i="64"/>
  <c r="CL1955" i="64"/>
  <c r="CG620" i="64" a="1"/>
  <c r="CG620" i="64" s="1"/>
  <c r="CJ1666" i="64"/>
  <c r="CJ1506" i="64"/>
  <c r="CJ1215" i="64"/>
  <c r="CJ1643" i="64"/>
  <c r="CJ998" i="64"/>
  <c r="CJ390" i="64"/>
  <c r="CJ575" i="64"/>
  <c r="CJ599" i="64"/>
  <c r="AZ1885" i="64"/>
  <c r="AZ1891" i="64" s="1"/>
  <c r="CI62" i="64"/>
  <c r="CK568" i="64" a="1"/>
  <c r="CK568" i="64" s="1"/>
  <c r="CK75" i="64" a="1"/>
  <c r="CK75" i="64" s="1"/>
  <c r="CK412" i="64" a="1"/>
  <c r="CK412" i="64" s="1"/>
  <c r="CK55" i="64" a="1"/>
  <c r="CK55" i="64" s="1"/>
  <c r="CK59" i="64" a="1"/>
  <c r="CK59" i="64" s="1"/>
  <c r="CK60" i="64" a="1"/>
  <c r="CK60" i="64" s="1"/>
  <c r="CJ56" i="64"/>
  <c r="CK54" i="64" a="1"/>
  <c r="CK54" i="64" s="1"/>
  <c r="CK53" i="64" a="1"/>
  <c r="CK53" i="64" s="1"/>
  <c r="CK598" i="64" a="1"/>
  <c r="CK598" i="64" s="1"/>
  <c r="CK2395" i="64" a="1"/>
  <c r="CK2395" i="64" s="1"/>
  <c r="CK2472" i="64" a="1"/>
  <c r="CK2472" i="64" s="1"/>
  <c r="CK2446" i="64" a="1"/>
  <c r="CK2446" i="64" s="1"/>
  <c r="CK2421" i="64" a="1"/>
  <c r="CK2421" i="64" s="1"/>
  <c r="CK1642" i="64" a="1"/>
  <c r="CK1642" i="64" s="1"/>
  <c r="CJ93" i="64"/>
  <c r="CK90" i="64" a="1"/>
  <c r="CK90" i="64" s="1"/>
  <c r="CK91" i="64" a="1"/>
  <c r="CK91" i="64" s="1"/>
  <c r="CK89" i="64" a="1"/>
  <c r="CK89" i="64" s="1"/>
  <c r="CK92" i="64" a="1"/>
  <c r="CK92" i="64" s="1"/>
  <c r="CK1587" i="64" a="1"/>
  <c r="CK1587" i="64" s="1"/>
  <c r="CK1588" i="64" s="1"/>
  <c r="CK389" i="64" a="1"/>
  <c r="CK389" i="64" s="1"/>
  <c r="CK2522" i="64" a="1"/>
  <c r="CK2522" i="64" s="1"/>
  <c r="CK1507" i="64" a="1"/>
  <c r="CK1507" i="64" s="1"/>
  <c r="CK1886" i="64" a="1"/>
  <c r="CK1886" i="64" s="1"/>
  <c r="CK1894" i="64" s="1"/>
  <c r="CK1667" i="64" a="1"/>
  <c r="CK1667" i="64" s="1"/>
  <c r="CK1665" i="64" a="1"/>
  <c r="CK1665" i="64" s="1"/>
  <c r="CK1673" i="64" a="1"/>
  <c r="CK1673" i="64" s="1"/>
  <c r="CK1214" i="64" a="1"/>
  <c r="CK1214" i="64" s="1"/>
  <c r="CK997" i="64" a="1"/>
  <c r="CK997" i="64" s="1"/>
  <c r="CK437" i="64" a="1"/>
  <c r="CK414" i="64" a="1"/>
  <c r="CK998" i="64" a="1"/>
  <c r="CK2186" i="64" a="1"/>
  <c r="CL2240" i="64" a="1"/>
  <c r="CK390" i="64" a="1"/>
  <c r="CK698" i="64" a="1"/>
  <c r="CK599" i="64" a="1"/>
  <c r="CK1506" i="64" a="1"/>
  <c r="CK2165" i="64" a="1"/>
  <c r="CK2143" i="64" a="1"/>
  <c r="CG621" i="64" a="1"/>
  <c r="CK575" i="64" a="1"/>
  <c r="CK1666" i="64" a="1"/>
  <c r="CK1751" i="64" a="1"/>
  <c r="CL2206" i="64" a="1"/>
  <c r="CK1750" i="64" a="1"/>
  <c r="CK1215" i="64" a="1"/>
  <c r="CK1643" i="64" a="1"/>
  <c r="AY507" i="64" l="1"/>
  <c r="AX516" i="64"/>
  <c r="AY508" i="64"/>
  <c r="AY510" i="64" s="1"/>
  <c r="AY500" i="64" s="1"/>
  <c r="AY502" i="64" s="1"/>
  <c r="AY503" i="64" s="1"/>
  <c r="K1955" i="64"/>
  <c r="L1955" i="64"/>
  <c r="M1955" i="64"/>
  <c r="N1955" i="64"/>
  <c r="O1955" i="64"/>
  <c r="P1955" i="64"/>
  <c r="AZ1895" i="64" a="1"/>
  <c r="AZ1895" i="64" s="1"/>
  <c r="AZ1888" i="64" s="1"/>
  <c r="AZ1889" i="64" s="1"/>
  <c r="DH25" i="863"/>
  <c r="DH34" i="861" s="1"/>
  <c r="DH60" i="861"/>
  <c r="DI17" i="861"/>
  <c r="DI12" i="863" s="1"/>
  <c r="DH22" i="863"/>
  <c r="DH72" i="863"/>
  <c r="DG38" i="861"/>
  <c r="CL263" i="64"/>
  <c r="K263" i="64" s="1"/>
  <c r="O279" i="64"/>
  <c r="O278" i="64"/>
  <c r="O280" i="64"/>
  <c r="O261" i="64"/>
  <c r="L280" i="64"/>
  <c r="P280" i="64"/>
  <c r="P260" i="64"/>
  <c r="P262" i="64"/>
  <c r="N279" i="64"/>
  <c r="M260" i="64"/>
  <c r="N277" i="64"/>
  <c r="P279" i="64"/>
  <c r="L277" i="64"/>
  <c r="N278" i="64"/>
  <c r="L279" i="64"/>
  <c r="P259" i="64"/>
  <c r="M279" i="64"/>
  <c r="O259" i="64"/>
  <c r="M277" i="64"/>
  <c r="M261" i="64"/>
  <c r="P261" i="64"/>
  <c r="O277" i="64"/>
  <c r="N260" i="64"/>
  <c r="P277" i="64"/>
  <c r="O262" i="64"/>
  <c r="N261" i="64"/>
  <c r="L262" i="64"/>
  <c r="N262" i="64"/>
  <c r="P278" i="64"/>
  <c r="M262" i="64"/>
  <c r="L260" i="64"/>
  <c r="L281" i="64"/>
  <c r="M278" i="64"/>
  <c r="O260" i="64"/>
  <c r="L278" i="64"/>
  <c r="L261" i="64"/>
  <c r="L263" i="64"/>
  <c r="L259" i="64"/>
  <c r="M259" i="64"/>
  <c r="M281" i="64"/>
  <c r="M280" i="64"/>
  <c r="M263" i="64"/>
  <c r="N280" i="64"/>
  <c r="N263" i="64"/>
  <c r="N259" i="64"/>
  <c r="O263" i="64"/>
  <c r="CL281" i="64"/>
  <c r="CL697" i="64" a="1"/>
  <c r="CL697" i="64" s="1"/>
  <c r="CK698" i="64"/>
  <c r="CK708" i="64" s="1"/>
  <c r="CL702" i="64" a="1"/>
  <c r="CL702" i="64" s="1"/>
  <c r="L691" i="64"/>
  <c r="P691" i="64"/>
  <c r="O691" i="64"/>
  <c r="N691" i="64"/>
  <c r="K691" i="64"/>
  <c r="M691" i="64"/>
  <c r="CK437" i="64"/>
  <c r="CK2061" i="64"/>
  <c r="CJ2069" i="64"/>
  <c r="CL2052" i="64" a="1"/>
  <c r="CL2052" i="64" s="1"/>
  <c r="CL2053" i="64" a="1"/>
  <c r="CL2053" i="64" s="1"/>
  <c r="CL2054" i="64" a="1"/>
  <c r="CL2054" i="64" s="1"/>
  <c r="CL2055" i="64" a="1"/>
  <c r="CL2055" i="64" s="1"/>
  <c r="CL2057" i="64" a="1"/>
  <c r="CL2057" i="64" s="1"/>
  <c r="CL2058" i="64" a="1"/>
  <c r="CL2058" i="64" s="1"/>
  <c r="CL2056" i="64" a="1"/>
  <c r="CL2056" i="64" s="1"/>
  <c r="CL2059" i="64" a="1"/>
  <c r="CL2059" i="64" s="1"/>
  <c r="CL2060" i="64" a="1"/>
  <c r="CL2060" i="64" s="1"/>
  <c r="CL435" i="64" a="1"/>
  <c r="CL435" i="64" s="1"/>
  <c r="CL413" i="64" a="1"/>
  <c r="CL413" i="64" s="1"/>
  <c r="CL436" i="64" a="1"/>
  <c r="CL436" i="64" s="1"/>
  <c r="N437" i="64"/>
  <c r="L437" i="64"/>
  <c r="M437" i="64"/>
  <c r="O437" i="64"/>
  <c r="CK414" i="64"/>
  <c r="CL2240" i="64"/>
  <c r="CL2206" i="64"/>
  <c r="CL1956" i="64"/>
  <c r="DL1956" i="64"/>
  <c r="CK2165" i="64"/>
  <c r="CK2143" i="64"/>
  <c r="CL2144" i="64" a="1"/>
  <c r="CL2144" i="64" s="1"/>
  <c r="CL2164" i="64" a="1"/>
  <c r="CL2164" i="64" s="1"/>
  <c r="CL2498" i="64" a="1"/>
  <c r="CL2498" i="64" s="1"/>
  <c r="CI1760" i="64"/>
  <c r="CG1772" i="64"/>
  <c r="CH1769" i="64"/>
  <c r="CH1771" i="64" s="1"/>
  <c r="CH1772" i="64" s="1"/>
  <c r="CI1769" i="64"/>
  <c r="CJ1758" i="64"/>
  <c r="CJ1767" i="64"/>
  <c r="CJ1759" i="64"/>
  <c r="CJ1768" i="64"/>
  <c r="CL1764" i="64" a="1"/>
  <c r="CL1764" i="64" s="1"/>
  <c r="CL1763" i="64" a="1"/>
  <c r="CL1763" i="64" s="1"/>
  <c r="CL1746" i="64" a="1"/>
  <c r="CL1746" i="64" s="1"/>
  <c r="CL1755" i="64" a="1"/>
  <c r="CL1755" i="64" s="1"/>
  <c r="CL1754" i="64" a="1"/>
  <c r="CL1754" i="64" s="1"/>
  <c r="CK1751" i="64"/>
  <c r="CK1750" i="64"/>
  <c r="CL1745" i="64" a="1"/>
  <c r="CL1745" i="64" s="1"/>
  <c r="CK2186" i="64"/>
  <c r="CL2185" i="64" a="1"/>
  <c r="CL2185" i="64" s="1"/>
  <c r="CL573" i="64" a="1"/>
  <c r="CL573" i="64" s="1"/>
  <c r="CG621" i="64"/>
  <c r="CH620" i="64" a="1"/>
  <c r="CH620" i="64" s="1"/>
  <c r="L465" i="64"/>
  <c r="M465" i="64"/>
  <c r="N668" i="64"/>
  <c r="K465" i="64"/>
  <c r="M668" i="64"/>
  <c r="L668" i="64"/>
  <c r="K668" i="64"/>
  <c r="N465" i="64"/>
  <c r="O668" i="64"/>
  <c r="O465" i="64"/>
  <c r="P465" i="64"/>
  <c r="P668" i="64"/>
  <c r="DK1956" i="64"/>
  <c r="CW1956" i="64"/>
  <c r="CS1956" i="64"/>
  <c r="DG1956" i="64"/>
  <c r="DD1956" i="64"/>
  <c r="DH1956" i="64"/>
  <c r="DI1956" i="64"/>
  <c r="DC1956" i="64"/>
  <c r="DF1956" i="64"/>
  <c r="DB1956" i="64"/>
  <c r="CV1956" i="64"/>
  <c r="CQ1956" i="64"/>
  <c r="CY1956" i="64"/>
  <c r="CT1956" i="64"/>
  <c r="CO1956" i="64"/>
  <c r="DE1956" i="64"/>
  <c r="CP1956" i="64"/>
  <c r="CU1956" i="64"/>
  <c r="DJ1956" i="64"/>
  <c r="CZ1956" i="64"/>
  <c r="CR1956" i="64"/>
  <c r="CX1956" i="64"/>
  <c r="DA1956" i="64"/>
  <c r="CK1506" i="64"/>
  <c r="CK1666" i="64"/>
  <c r="CK1215" i="64"/>
  <c r="CK1643" i="64"/>
  <c r="CK998" i="64"/>
  <c r="CK599" i="64"/>
  <c r="CK390" i="64"/>
  <c r="CK575" i="64"/>
  <c r="CJ62" i="64"/>
  <c r="CL568" i="64" a="1"/>
  <c r="CL568" i="64" s="1"/>
  <c r="CL75" i="64" a="1"/>
  <c r="CL75" i="64" s="1"/>
  <c r="CL412" i="64" a="1"/>
  <c r="CL412" i="64" s="1"/>
  <c r="CL55" i="64" a="1"/>
  <c r="CL55" i="64" s="1"/>
  <c r="CL59" i="64" a="1"/>
  <c r="CL59" i="64" s="1"/>
  <c r="CL60" i="64" a="1"/>
  <c r="CL60" i="64" s="1"/>
  <c r="CK56" i="64"/>
  <c r="CL53" i="64" a="1"/>
  <c r="CL53" i="64" s="1"/>
  <c r="CL54" i="64" a="1"/>
  <c r="CL54" i="64" s="1"/>
  <c r="CL598" i="64" a="1"/>
  <c r="CL598" i="64" s="1"/>
  <c r="CL2421" i="64" a="1"/>
  <c r="CL2421" i="64" s="1"/>
  <c r="CL2472" i="64" a="1"/>
  <c r="CL2472" i="64" s="1"/>
  <c r="CL2446" i="64" a="1"/>
  <c r="CL2446" i="64" s="1"/>
  <c r="CL2395" i="64" a="1"/>
  <c r="CL2395" i="64" s="1"/>
  <c r="CL1642" i="64" a="1"/>
  <c r="CL1642" i="64" s="1"/>
  <c r="CL90" i="64" a="1"/>
  <c r="CL90" i="64" s="1"/>
  <c r="CL91" i="64" a="1"/>
  <c r="CL91" i="64" s="1"/>
  <c r="CL92" i="64" a="1"/>
  <c r="CL92" i="64" s="1"/>
  <c r="CL89" i="64" a="1"/>
  <c r="CL89" i="64" s="1"/>
  <c r="CK93" i="64"/>
  <c r="CL1587" i="64" a="1"/>
  <c r="CL1587" i="64" s="1"/>
  <c r="CL1588" i="64" s="1"/>
  <c r="CL389" i="64" a="1"/>
  <c r="CL389" i="64" s="1"/>
  <c r="CL2522" i="64" a="1"/>
  <c r="CL2522" i="64" s="1"/>
  <c r="CL1507" i="64" a="1"/>
  <c r="CL1507" i="64" s="1"/>
  <c r="J1959" i="64"/>
  <c r="CL1886" i="64" a="1"/>
  <c r="CL1886" i="64" s="1"/>
  <c r="CL1894" i="64" s="1"/>
  <c r="J1894" i="64"/>
  <c r="CL1665" i="64" a="1"/>
  <c r="CL1665" i="64" s="1"/>
  <c r="CL1667" i="64" a="1"/>
  <c r="CL1667" i="64" s="1"/>
  <c r="CL1673" i="64" a="1"/>
  <c r="CL1673" i="64" s="1"/>
  <c r="CL1214" i="64" a="1"/>
  <c r="CL1214" i="64" s="1"/>
  <c r="CL997" i="64" a="1"/>
  <c r="CL997" i="64" s="1"/>
  <c r="CL2186" i="64" a="1"/>
  <c r="CL1751" i="64" a="1"/>
  <c r="CL575" i="64" a="1"/>
  <c r="CL698" i="64" a="1"/>
  <c r="CL414" i="64" a="1"/>
  <c r="CL437" i="64" a="1"/>
  <c r="CL2165" i="64" a="1"/>
  <c r="CL1750" i="64" a="1"/>
  <c r="CL1666" i="64" a="1"/>
  <c r="CL2143" i="64" a="1"/>
  <c r="CL599" i="64" a="1"/>
  <c r="CL1643" i="64" a="1"/>
  <c r="CL1215" i="64" a="1"/>
  <c r="CL998" i="64" a="1"/>
  <c r="CL1506" i="64" a="1"/>
  <c r="CL390" i="64" a="1"/>
  <c r="CH621" i="64" a="1"/>
  <c r="AY504" i="64" l="1"/>
  <c r="AZ496" i="64"/>
  <c r="AY511" i="64"/>
  <c r="K1956" i="64"/>
  <c r="L1956" i="64"/>
  <c r="M1956" i="64"/>
  <c r="N1956" i="64"/>
  <c r="O1956" i="64"/>
  <c r="P1956" i="64"/>
  <c r="K1894" i="64"/>
  <c r="L1894" i="64"/>
  <c r="M1894" i="64"/>
  <c r="N1894" i="64"/>
  <c r="O1894" i="64"/>
  <c r="P1894" i="64"/>
  <c r="K1588" i="64"/>
  <c r="L1588" i="64"/>
  <c r="M1588" i="64"/>
  <c r="N1588" i="64"/>
  <c r="O1588" i="64"/>
  <c r="P1588" i="64"/>
  <c r="DI84" i="861"/>
  <c r="DJ89" i="861"/>
  <c r="DI26" i="861"/>
  <c r="DI27" i="861" s="1"/>
  <c r="DH31" i="861"/>
  <c r="DH35" i="861" s="1"/>
  <c r="DH37" i="861" s="1"/>
  <c r="DH26" i="863"/>
  <c r="DI69" i="863"/>
  <c r="DI23" i="863" s="1"/>
  <c r="DI32" i="861" s="1"/>
  <c r="DI71" i="863"/>
  <c r="DI67" i="863"/>
  <c r="P281" i="64"/>
  <c r="K281" i="64"/>
  <c r="P263" i="64"/>
  <c r="N281" i="64"/>
  <c r="O281" i="64"/>
  <c r="CL698" i="64"/>
  <c r="CL708" i="64" s="1"/>
  <c r="K698" i="64"/>
  <c r="L698" i="64"/>
  <c r="M698" i="64"/>
  <c r="N698" i="64"/>
  <c r="O698" i="64"/>
  <c r="CK2069" i="64"/>
  <c r="CL437" i="64"/>
  <c r="CL2061" i="64"/>
  <c r="CL414" i="64"/>
  <c r="CL2165" i="64"/>
  <c r="CL2143" i="64"/>
  <c r="CJ1760" i="64"/>
  <c r="CI1771" i="64"/>
  <c r="CI1772" i="64" s="1"/>
  <c r="CJ1769" i="64"/>
  <c r="CK1759" i="64"/>
  <c r="CK1768" i="64"/>
  <c r="CK1758" i="64"/>
  <c r="CK1767" i="64"/>
  <c r="CL1751" i="64"/>
  <c r="CL1750" i="64"/>
  <c r="CL2186" i="64"/>
  <c r="CH621" i="64"/>
  <c r="K575" i="64"/>
  <c r="L575" i="64"/>
  <c r="M575" i="64"/>
  <c r="N575" i="64"/>
  <c r="O575" i="64"/>
  <c r="CI620" i="64" a="1"/>
  <c r="CI620" i="64" s="1"/>
  <c r="J1895" i="64"/>
  <c r="CL1215" i="64"/>
  <c r="CL1506" i="64"/>
  <c r="P1506" i="64" s="1"/>
  <c r="CL1666" i="64"/>
  <c r="CL1643" i="64"/>
  <c r="CL998" i="64"/>
  <c r="CL390" i="64"/>
  <c r="CL599" i="64"/>
  <c r="CL575" i="64"/>
  <c r="P575" i="64" s="1"/>
  <c r="BA1885" i="64"/>
  <c r="CK62" i="64"/>
  <c r="CL56" i="64"/>
  <c r="CL93" i="64"/>
  <c r="CI621" i="64" a="1"/>
  <c r="AY516" i="64" l="1"/>
  <c r="AZ507" i="64"/>
  <c r="AY512" i="64"/>
  <c r="AZ499" i="64"/>
  <c r="AZ508" i="64" s="1"/>
  <c r="AZ510" i="64" s="1"/>
  <c r="AZ500" i="64" s="1"/>
  <c r="AZ502" i="64" s="1"/>
  <c r="AZ503" i="64" s="1"/>
  <c r="K2186" i="64"/>
  <c r="L2186" i="64"/>
  <c r="M2186" i="64"/>
  <c r="N2186" i="64"/>
  <c r="O2186" i="64"/>
  <c r="P2186" i="64"/>
  <c r="K2143" i="64"/>
  <c r="L2143" i="64"/>
  <c r="M2143" i="64"/>
  <c r="N2143" i="64"/>
  <c r="O2143" i="64"/>
  <c r="P2143" i="64"/>
  <c r="L2165" i="64"/>
  <c r="M2165" i="64"/>
  <c r="N2165" i="64"/>
  <c r="O2165" i="64"/>
  <c r="P2165" i="64"/>
  <c r="K2165" i="64"/>
  <c r="K2061" i="64"/>
  <c r="L2061" i="64"/>
  <c r="M2061" i="64"/>
  <c r="N2061" i="64"/>
  <c r="O2061" i="64"/>
  <c r="P2061" i="64"/>
  <c r="K1750" i="64"/>
  <c r="L1750" i="64"/>
  <c r="M1750" i="64"/>
  <c r="N1750" i="64"/>
  <c r="O1750" i="64"/>
  <c r="P1750" i="64"/>
  <c r="K1751" i="64"/>
  <c r="L1751" i="64"/>
  <c r="M1751" i="64"/>
  <c r="N1751" i="64"/>
  <c r="O1751" i="64"/>
  <c r="P1751" i="64"/>
  <c r="K1666" i="64"/>
  <c r="L1666" i="64"/>
  <c r="M1666" i="64"/>
  <c r="N1666" i="64"/>
  <c r="O1666" i="64"/>
  <c r="P1666" i="64"/>
  <c r="K1643" i="64"/>
  <c r="L1643" i="64"/>
  <c r="M1643" i="64"/>
  <c r="N1643" i="64"/>
  <c r="O1643" i="64"/>
  <c r="P1643" i="64"/>
  <c r="K998" i="64"/>
  <c r="L998" i="64"/>
  <c r="M998" i="64"/>
  <c r="N998" i="64"/>
  <c r="O998" i="64"/>
  <c r="P998" i="64"/>
  <c r="BA1891" i="64"/>
  <c r="DI25" i="863"/>
  <c r="DI34" i="861" s="1"/>
  <c r="DI60" i="861"/>
  <c r="DJ17" i="861"/>
  <c r="DJ12" i="863" s="1"/>
  <c r="DI22" i="863"/>
  <c r="DI72" i="863"/>
  <c r="DH38" i="861"/>
  <c r="P698" i="64"/>
  <c r="K708" i="64"/>
  <c r="L708" i="64"/>
  <c r="M708" i="64"/>
  <c r="N708" i="64"/>
  <c r="O708" i="64"/>
  <c r="P708" i="64"/>
  <c r="CL2069" i="64"/>
  <c r="P2069" i="64" s="1"/>
  <c r="K437" i="64"/>
  <c r="P437" i="64"/>
  <c r="L414" i="64"/>
  <c r="M414" i="64"/>
  <c r="N414" i="64"/>
  <c r="O414" i="64"/>
  <c r="P414" i="64"/>
  <c r="K414" i="64"/>
  <c r="CJ1771" i="64"/>
  <c r="CJ1772" i="64" s="1"/>
  <c r="CK1760" i="64"/>
  <c r="CL1758" i="64"/>
  <c r="CL1767" i="64"/>
  <c r="CL1759" i="64"/>
  <c r="CL1768" i="64"/>
  <c r="CI621" i="64"/>
  <c r="CJ620" i="64" a="1"/>
  <c r="CJ620" i="64" s="1"/>
  <c r="K56" i="64"/>
  <c r="L56" i="64"/>
  <c r="M56" i="64"/>
  <c r="N56" i="64"/>
  <c r="O56" i="64"/>
  <c r="P56" i="64"/>
  <c r="K390" i="64"/>
  <c r="L390" i="64"/>
  <c r="M390" i="64"/>
  <c r="N390" i="64"/>
  <c r="O390" i="64"/>
  <c r="P390" i="64"/>
  <c r="K599" i="64"/>
  <c r="L599" i="64"/>
  <c r="M599" i="64"/>
  <c r="N599" i="64"/>
  <c r="O599" i="64"/>
  <c r="P599" i="64"/>
  <c r="K1215" i="64"/>
  <c r="L1215" i="64"/>
  <c r="M1215" i="64"/>
  <c r="N1215" i="64"/>
  <c r="O1215" i="64"/>
  <c r="P1215" i="64"/>
  <c r="CL62" i="64"/>
  <c r="J1891" i="64"/>
  <c r="CJ621" i="64" a="1"/>
  <c r="BA496" i="64" l="1"/>
  <c r="AZ504" i="64"/>
  <c r="AZ511" i="64"/>
  <c r="K1758" i="64"/>
  <c r="L1758" i="64"/>
  <c r="M1758" i="64"/>
  <c r="N1758" i="64"/>
  <c r="O1758" i="64"/>
  <c r="P1758" i="64"/>
  <c r="K1759" i="64"/>
  <c r="L1759" i="64"/>
  <c r="M1759" i="64"/>
  <c r="N1759" i="64"/>
  <c r="O1759" i="64"/>
  <c r="P1759" i="64"/>
  <c r="K1768" i="64"/>
  <c r="L1768" i="64"/>
  <c r="M1768" i="64"/>
  <c r="N1768" i="64"/>
  <c r="O1768" i="64"/>
  <c r="P1768" i="64"/>
  <c r="K1767" i="64"/>
  <c r="L1767" i="64"/>
  <c r="M1767" i="64"/>
  <c r="N1767" i="64"/>
  <c r="O1767" i="64"/>
  <c r="P1767" i="64"/>
  <c r="BA1895" i="64" a="1"/>
  <c r="BA1895" i="64" s="1"/>
  <c r="BA1888" i="64" s="1"/>
  <c r="BA1889" i="64" s="1"/>
  <c r="BB1885" i="64" s="1"/>
  <c r="DJ84" i="861"/>
  <c r="DK89" i="861"/>
  <c r="DJ26" i="861"/>
  <c r="DJ27" i="861" s="1"/>
  <c r="DJ67" i="863"/>
  <c r="DJ69" i="863"/>
  <c r="DJ23" i="863" s="1"/>
  <c r="DJ32" i="861" s="1"/>
  <c r="DJ71" i="863"/>
  <c r="DI31" i="861"/>
  <c r="DI35" i="861" s="1"/>
  <c r="DI37" i="861" s="1"/>
  <c r="DI26" i="863"/>
  <c r="CK1769" i="64"/>
  <c r="CK1771" i="64" s="1"/>
  <c r="CK1772" i="64" s="1"/>
  <c r="CL1760" i="64"/>
  <c r="CJ621" i="64"/>
  <c r="CK620" i="64" a="1"/>
  <c r="CK620" i="64" s="1"/>
  <c r="K62" i="64"/>
  <c r="L62" i="64"/>
  <c r="M62" i="64"/>
  <c r="N62" i="64"/>
  <c r="O62" i="64"/>
  <c r="P62" i="64"/>
  <c r="CO621" i="64" a="1"/>
  <c r="CK621" i="64" a="1"/>
  <c r="AZ516" i="64" l="1"/>
  <c r="BA507" i="64"/>
  <c r="AZ512" i="64"/>
  <c r="BA499" i="64"/>
  <c r="BA508" i="64" s="1"/>
  <c r="BA510" i="64" s="1"/>
  <c r="BA500" i="64" s="1"/>
  <c r="BA502" i="64" s="1"/>
  <c r="BA503" i="64" s="1"/>
  <c r="K1760" i="64"/>
  <c r="L1760" i="64"/>
  <c r="M1760" i="64"/>
  <c r="N1760" i="64"/>
  <c r="O1760" i="64"/>
  <c r="P1760" i="64"/>
  <c r="DJ25" i="863"/>
  <c r="DJ34" i="861" s="1"/>
  <c r="DJ60" i="861"/>
  <c r="DK17" i="861"/>
  <c r="DK12" i="863" s="1"/>
  <c r="DI38" i="861"/>
  <c r="DJ22" i="863"/>
  <c r="DJ72" i="863"/>
  <c r="CL1769" i="64"/>
  <c r="CK621" i="64"/>
  <c r="CL620" i="64" a="1"/>
  <c r="CL620" i="64" s="1"/>
  <c r="CO621" i="64"/>
  <c r="BB1891" i="64"/>
  <c r="CP621" i="64" a="1"/>
  <c r="CL621" i="64" a="1"/>
  <c r="BB496" i="64" l="1"/>
  <c r="BB499" i="64" s="1"/>
  <c r="BB508" i="64" s="1"/>
  <c r="BB510" i="64" s="1"/>
  <c r="BB500" i="64" s="1"/>
  <c r="BB502" i="64" s="1"/>
  <c r="BB503" i="64" s="1"/>
  <c r="BA504" i="64"/>
  <c r="BA511" i="64"/>
  <c r="CL1771" i="64"/>
  <c r="CL1772" i="64" s="1"/>
  <c r="K1769" i="64"/>
  <c r="L1769" i="64"/>
  <c r="M1769" i="64"/>
  <c r="N1769" i="64"/>
  <c r="O1769" i="64"/>
  <c r="P1769" i="64"/>
  <c r="BB1895" i="64" a="1"/>
  <c r="BB1895" i="64" s="1"/>
  <c r="BB1888" i="64" s="1"/>
  <c r="DK84" i="861"/>
  <c r="DL89" i="861"/>
  <c r="DK26" i="861"/>
  <c r="DK27" i="861" s="1"/>
  <c r="DJ31" i="861"/>
  <c r="DJ35" i="861" s="1"/>
  <c r="DJ37" i="861" s="1"/>
  <c r="DJ26" i="863"/>
  <c r="DK67" i="863"/>
  <c r="DK69" i="863"/>
  <c r="DK23" i="863" s="1"/>
  <c r="DK32" i="861" s="1"/>
  <c r="DK71" i="863"/>
  <c r="CL621" i="64"/>
  <c r="CP621" i="64"/>
  <c r="CQ621" i="64" a="1"/>
  <c r="BA516" i="64" l="1"/>
  <c r="BB507" i="64"/>
  <c r="BB511" i="64" s="1"/>
  <c r="BA512" i="64"/>
  <c r="BB504" i="64"/>
  <c r="BC496" i="64"/>
  <c r="BC499" i="64" s="1"/>
  <c r="M503" i="64"/>
  <c r="K1771" i="64"/>
  <c r="K1772" i="64" s="1"/>
  <c r="L1771" i="64"/>
  <c r="L1772" i="64" s="1"/>
  <c r="M1771" i="64"/>
  <c r="M1772" i="64" s="1"/>
  <c r="N1771" i="64"/>
  <c r="N1772" i="64" s="1"/>
  <c r="O1771" i="64"/>
  <c r="O1772" i="64" s="1"/>
  <c r="P1771" i="64"/>
  <c r="P1772" i="64" s="1"/>
  <c r="DK25" i="863"/>
  <c r="DK34" i="861" s="1"/>
  <c r="DK60" i="861"/>
  <c r="DL17" i="861"/>
  <c r="DL26" i="861" s="1"/>
  <c r="DL27" i="861" s="1"/>
  <c r="DK22" i="863"/>
  <c r="DK72" i="863"/>
  <c r="DJ38" i="861"/>
  <c r="CQ621" i="64"/>
  <c r="BB1889" i="64"/>
  <c r="M1889" i="64" s="1"/>
  <c r="CR621" i="64" a="1"/>
  <c r="N496" i="64" l="1"/>
  <c r="BC508" i="64"/>
  <c r="BB516" i="64"/>
  <c r="BC507" i="64"/>
  <c r="BB512" i="64"/>
  <c r="M511" i="64"/>
  <c r="N507" i="64" s="1"/>
  <c r="DL84" i="861"/>
  <c r="DL12" i="863"/>
  <c r="DL71" i="863" s="1"/>
  <c r="DK31" i="861"/>
  <c r="DK35" i="861" s="1"/>
  <c r="DK37" i="861" s="1"/>
  <c r="DK26" i="863"/>
  <c r="CR621" i="64"/>
  <c r="BC1885" i="64"/>
  <c r="CS621" i="64" a="1"/>
  <c r="BC510" i="64" l="1"/>
  <c r="BC500" i="64" s="1"/>
  <c r="BC502" i="64" s="1"/>
  <c r="BC503" i="64" s="1"/>
  <c r="BC1891" i="64"/>
  <c r="DL25" i="863"/>
  <c r="DL34" i="861" s="1"/>
  <c r="DL60" i="861"/>
  <c r="DL69" i="863"/>
  <c r="DL23" i="863" s="1"/>
  <c r="DL32" i="861" s="1"/>
  <c r="DL67" i="863"/>
  <c r="DK38" i="861"/>
  <c r="CS621" i="64"/>
  <c r="G1698" i="64"/>
  <c r="G948" i="64"/>
  <c r="G1089" i="64"/>
  <c r="CT621" i="64" a="1"/>
  <c r="BC511" i="64" l="1"/>
  <c r="BD507" i="64" s="1"/>
  <c r="BC504" i="64"/>
  <c r="BD496" i="64"/>
  <c r="BD499" i="64" s="1"/>
  <c r="BC1895" i="64" a="1"/>
  <c r="BC1895" i="64" s="1"/>
  <c r="BC1888" i="64" s="1"/>
  <c r="DL72" i="863"/>
  <c r="DL22" i="863"/>
  <c r="DL26" i="863" s="1"/>
  <c r="CT621" i="64"/>
  <c r="CU621" i="64" a="1"/>
  <c r="BC512" i="64" l="1"/>
  <c r="BC516" i="64"/>
  <c r="BD508" i="64"/>
  <c r="BC1889" i="64"/>
  <c r="BD1885" i="64" s="1"/>
  <c r="DL31" i="861"/>
  <c r="DL35" i="861" s="1"/>
  <c r="DL37" i="861" s="1"/>
  <c r="DL38" i="861" s="1"/>
  <c r="K12" i="206"/>
  <c r="K29" i="206"/>
  <c r="CU621" i="64"/>
  <c r="CV621" i="64" a="1"/>
  <c r="BD510" i="64" l="1"/>
  <c r="BD1891" i="64"/>
  <c r="CV621" i="64"/>
  <c r="E228" i="69"/>
  <c r="E221" i="69"/>
  <c r="CI220" i="69"/>
  <c r="CH220" i="69"/>
  <c r="CG220" i="69"/>
  <c r="CF220" i="69"/>
  <c r="CE220" i="69"/>
  <c r="CD220" i="69"/>
  <c r="CC220" i="69"/>
  <c r="CB220" i="69"/>
  <c r="CA220" i="69"/>
  <c r="BZ220" i="69"/>
  <c r="BY220" i="69"/>
  <c r="BX220" i="69"/>
  <c r="BW220" i="69"/>
  <c r="BV220" i="69"/>
  <c r="BU220" i="69"/>
  <c r="BT220" i="69"/>
  <c r="BS220" i="69"/>
  <c r="BR220" i="69"/>
  <c r="BQ220" i="69"/>
  <c r="BP220" i="69"/>
  <c r="BO220" i="69"/>
  <c r="BN220" i="69"/>
  <c r="BM220" i="69"/>
  <c r="BL220" i="69"/>
  <c r="BK220" i="69"/>
  <c r="BJ220" i="69"/>
  <c r="BI220" i="69"/>
  <c r="BH220" i="69"/>
  <c r="BG220" i="69"/>
  <c r="BF220" i="69"/>
  <c r="BE220" i="69"/>
  <c r="BD220" i="69"/>
  <c r="BC220" i="69"/>
  <c r="BB220" i="69"/>
  <c r="BA220" i="69"/>
  <c r="AZ220" i="69"/>
  <c r="AY220" i="69"/>
  <c r="AX220" i="69"/>
  <c r="AW220" i="69"/>
  <c r="AV220" i="69"/>
  <c r="AU220" i="69"/>
  <c r="AT220" i="69"/>
  <c r="AS220" i="69"/>
  <c r="AR220" i="69"/>
  <c r="AQ220" i="69"/>
  <c r="AP220" i="69"/>
  <c r="AO220" i="69"/>
  <c r="AN220" i="69"/>
  <c r="AM220" i="69"/>
  <c r="AL220" i="69"/>
  <c r="AK220" i="69"/>
  <c r="AJ220" i="69"/>
  <c r="AI220" i="69"/>
  <c r="AH220" i="69"/>
  <c r="AG220" i="69"/>
  <c r="AF220" i="69"/>
  <c r="AE220" i="69"/>
  <c r="AD220" i="69"/>
  <c r="AC220" i="69"/>
  <c r="AB220" i="69"/>
  <c r="AA220" i="69"/>
  <c r="Z220" i="69"/>
  <c r="Y220" i="69"/>
  <c r="X220" i="69"/>
  <c r="W220" i="69"/>
  <c r="V220" i="69"/>
  <c r="U220" i="69"/>
  <c r="T220" i="69"/>
  <c r="S220" i="69"/>
  <c r="R220" i="69"/>
  <c r="Q220" i="69"/>
  <c r="P220" i="69"/>
  <c r="E217" i="69"/>
  <c r="E209" i="69"/>
  <c r="E219" i="69" s="1"/>
  <c r="E202" i="69"/>
  <c r="E198" i="69"/>
  <c r="E197" i="69"/>
  <c r="E192" i="69"/>
  <c r="E200" i="69" s="1"/>
  <c r="E187" i="69"/>
  <c r="P183" i="69"/>
  <c r="E179" i="69"/>
  <c r="E175" i="69"/>
  <c r="E173" i="69"/>
  <c r="E167" i="69"/>
  <c r="E177" i="69" s="1"/>
  <c r="E162" i="69"/>
  <c r="P156" i="69"/>
  <c r="E152" i="69"/>
  <c r="E148" i="69"/>
  <c r="E146" i="69"/>
  <c r="E140" i="69"/>
  <c r="E150" i="69" s="1"/>
  <c r="E135" i="69"/>
  <c r="CI130" i="69"/>
  <c r="CH130" i="69"/>
  <c r="CG130" i="69"/>
  <c r="CF130" i="69"/>
  <c r="CE130" i="69"/>
  <c r="CD130" i="69"/>
  <c r="CC130" i="69"/>
  <c r="CB130" i="69"/>
  <c r="CA130" i="69"/>
  <c r="BZ130" i="69"/>
  <c r="BY130" i="69"/>
  <c r="BX130" i="69"/>
  <c r="BW130" i="69"/>
  <c r="BV130" i="69"/>
  <c r="BU130" i="69"/>
  <c r="BT130" i="69"/>
  <c r="BS130" i="69"/>
  <c r="BR130" i="69"/>
  <c r="BQ130" i="69"/>
  <c r="BP130" i="69"/>
  <c r="BO130" i="69"/>
  <c r="BN130" i="69"/>
  <c r="BM130" i="69"/>
  <c r="BL130" i="69"/>
  <c r="BK130" i="69"/>
  <c r="BJ130" i="69"/>
  <c r="BI130" i="69"/>
  <c r="BH130" i="69"/>
  <c r="BG130" i="69"/>
  <c r="BF130" i="69"/>
  <c r="BE130" i="69"/>
  <c r="BD130" i="69"/>
  <c r="BC130" i="69"/>
  <c r="BB130" i="69"/>
  <c r="BA130" i="69"/>
  <c r="AZ130" i="69"/>
  <c r="AY130" i="69"/>
  <c r="AX130" i="69"/>
  <c r="AW130" i="69"/>
  <c r="AV130" i="69"/>
  <c r="AU130" i="69"/>
  <c r="AT130" i="69"/>
  <c r="AS130" i="69"/>
  <c r="AR130" i="69"/>
  <c r="AQ130" i="69"/>
  <c r="AP130" i="69"/>
  <c r="AO130" i="69"/>
  <c r="AN130" i="69"/>
  <c r="AM130" i="69"/>
  <c r="AL130" i="69"/>
  <c r="AK130" i="69"/>
  <c r="AJ130" i="69"/>
  <c r="AI130" i="69"/>
  <c r="AH130" i="69"/>
  <c r="AG130" i="69"/>
  <c r="AF130" i="69"/>
  <c r="AE130" i="69"/>
  <c r="AD130" i="69"/>
  <c r="AC130" i="69"/>
  <c r="AB130" i="69"/>
  <c r="AA130" i="69"/>
  <c r="Z130" i="69"/>
  <c r="Y130" i="69"/>
  <c r="X130" i="69"/>
  <c r="W130" i="69"/>
  <c r="V130" i="69"/>
  <c r="U130" i="69"/>
  <c r="T130" i="69"/>
  <c r="S130" i="69"/>
  <c r="R130" i="69"/>
  <c r="Q130" i="69"/>
  <c r="P130" i="69"/>
  <c r="P129" i="69"/>
  <c r="E123" i="69"/>
  <c r="E118" i="69"/>
  <c r="P112" i="69"/>
  <c r="E104" i="69"/>
  <c r="E99" i="69"/>
  <c r="P93" i="69"/>
  <c r="M93" i="69"/>
  <c r="L93" i="69"/>
  <c r="K93" i="69"/>
  <c r="J93" i="69"/>
  <c r="I93" i="69"/>
  <c r="E87" i="69"/>
  <c r="M83" i="69"/>
  <c r="L83" i="69"/>
  <c r="K83" i="69"/>
  <c r="J83" i="69"/>
  <c r="I83" i="69"/>
  <c r="H83" i="69"/>
  <c r="E83" i="69"/>
  <c r="E77" i="69"/>
  <c r="E85" i="69" s="1"/>
  <c r="E69" i="69"/>
  <c r="E64" i="69"/>
  <c r="P60" i="69"/>
  <c r="E54" i="69"/>
  <c r="E49" i="69"/>
  <c r="P45" i="69"/>
  <c r="E37" i="69"/>
  <c r="E32" i="69"/>
  <c r="P28" i="69"/>
  <c r="E22" i="69"/>
  <c r="E16" i="69"/>
  <c r="E10" i="69"/>
  <c r="E20" i="69" s="1"/>
  <c r="E5" i="69"/>
  <c r="P1" i="69"/>
  <c r="H1" i="69" s="1"/>
  <c r="S1611" i="64"/>
  <c r="CW621" i="64" a="1"/>
  <c r="BD500" i="64" l="1"/>
  <c r="BD502" i="64" s="1"/>
  <c r="BD503" i="64" s="1"/>
  <c r="BD511" i="64"/>
  <c r="BD1895" i="64" a="1"/>
  <c r="BD1895" i="64" s="1"/>
  <c r="BD1888" i="64" s="1"/>
  <c r="CW621" i="64"/>
  <c r="I1" i="69"/>
  <c r="G1" i="69"/>
  <c r="P2" i="69"/>
  <c r="H130" i="69" s="1"/>
  <c r="Q1" i="69"/>
  <c r="CX621" i="64" a="1"/>
  <c r="BD516" i="64" l="1"/>
  <c r="BE507" i="64"/>
  <c r="BD512" i="64"/>
  <c r="BD504" i="64"/>
  <c r="BE496" i="64"/>
  <c r="BE499" i="64" s="1"/>
  <c r="BD1889" i="64"/>
  <c r="BE1885" i="64" s="1"/>
  <c r="CX621" i="64"/>
  <c r="K15" i="206"/>
  <c r="K18" i="206"/>
  <c r="S1466" i="64" a="1"/>
  <c r="S1466" i="64" s="1"/>
  <c r="S1430" i="64" a="1"/>
  <c r="S1430" i="64" s="1"/>
  <c r="S1395" i="64" a="1"/>
  <c r="S1395" i="64" s="1"/>
  <c r="S1983" i="64" a="1"/>
  <c r="S1983" i="64" s="1"/>
  <c r="S1360" i="64" a="1"/>
  <c r="S1360" i="64" s="1"/>
  <c r="S2017" i="64" a="1"/>
  <c r="S2017" i="64" s="1"/>
  <c r="S472" i="64" a="1"/>
  <c r="S472" i="64" s="1"/>
  <c r="S466" i="64" a="1"/>
  <c r="S466" i="64" s="1"/>
  <c r="S1695" i="64" a="1"/>
  <c r="S1695" i="64" s="1"/>
  <c r="S1608" i="64" a="1"/>
  <c r="S1608" i="64" s="1"/>
  <c r="S1086" i="64" a="1"/>
  <c r="S1086" i="64" s="1"/>
  <c r="S669" i="64" a="1"/>
  <c r="S669" i="64" s="1"/>
  <c r="S176" i="64" a="1"/>
  <c r="S176" i="64" s="1"/>
  <c r="S40" i="64" a="1"/>
  <c r="S40" i="64" s="1"/>
  <c r="S175" i="64" a="1"/>
  <c r="S175" i="64" s="1"/>
  <c r="S945" i="64" a="1"/>
  <c r="S945" i="64" s="1"/>
  <c r="S647" i="64" a="1"/>
  <c r="S647" i="64" s="1"/>
  <c r="S1613" i="64" a="1"/>
  <c r="S1613" i="64" s="1"/>
  <c r="J1" i="69"/>
  <c r="R1" i="69"/>
  <c r="Q2" i="69"/>
  <c r="P225" i="69" a="1"/>
  <c r="P225" i="69" s="1"/>
  <c r="P227" i="69" a="1"/>
  <c r="P227" i="69" s="1"/>
  <c r="P208" i="69" a="1"/>
  <c r="P208" i="69" s="1"/>
  <c r="P216" i="69" a="1"/>
  <c r="P216" i="69" s="1"/>
  <c r="P214" i="69" a="1"/>
  <c r="P214" i="69" s="1"/>
  <c r="P206" i="69" a="1"/>
  <c r="P206" i="69" s="1"/>
  <c r="P197" i="69" a="1"/>
  <c r="P197" i="69" s="1"/>
  <c r="P191" i="69" a="1"/>
  <c r="P191" i="69" s="1"/>
  <c r="P185" i="69" a="1"/>
  <c r="P185" i="69" s="1"/>
  <c r="P186" i="69" s="1"/>
  <c r="P166" i="69" a="1"/>
  <c r="P166" i="69" s="1"/>
  <c r="P172" i="69" a="1"/>
  <c r="P172" i="69" s="1"/>
  <c r="P174" i="69" a="1"/>
  <c r="P174" i="69" s="1"/>
  <c r="P160" i="69" a="1"/>
  <c r="P160" i="69" s="1"/>
  <c r="P161" i="69" s="1"/>
  <c r="P147" i="69" a="1"/>
  <c r="P147" i="69" s="1"/>
  <c r="P158" i="69" a="1"/>
  <c r="P158" i="69" s="1"/>
  <c r="P159" i="69" s="1"/>
  <c r="P133" i="69" a="1"/>
  <c r="P133" i="69" s="1"/>
  <c r="P134" i="69" s="1"/>
  <c r="P139" i="69" a="1"/>
  <c r="P139" i="69" s="1"/>
  <c r="P145" i="69" a="1"/>
  <c r="P145" i="69" s="1"/>
  <c r="P131" i="69" a="1"/>
  <c r="P131" i="69" s="1"/>
  <c r="P132" i="69" s="1"/>
  <c r="P157" i="69" s="1"/>
  <c r="P122" i="69" a="1"/>
  <c r="P122" i="69" s="1"/>
  <c r="P114" i="69" a="1"/>
  <c r="P114" i="69" s="1"/>
  <c r="P115" i="69" s="1"/>
  <c r="P116" i="69" a="1"/>
  <c r="P116" i="69" s="1"/>
  <c r="P117" i="69" s="1"/>
  <c r="P95" i="69" a="1"/>
  <c r="P95" i="69" s="1"/>
  <c r="P96" i="69" s="1"/>
  <c r="P97" i="69" a="1"/>
  <c r="P97" i="69" s="1"/>
  <c r="P109" i="69" a="1"/>
  <c r="P109" i="69" s="1"/>
  <c r="P103" i="69" a="1"/>
  <c r="P103" i="69" s="1"/>
  <c r="P74" i="69" a="1"/>
  <c r="P74" i="69" s="1"/>
  <c r="P90" i="69" a="1"/>
  <c r="P90" i="69" s="1"/>
  <c r="P76" i="69" a="1"/>
  <c r="P76" i="69" s="1"/>
  <c r="P82" i="69" a="1"/>
  <c r="P82" i="69" s="1"/>
  <c r="P62" i="69" a="1"/>
  <c r="P62" i="69" s="1"/>
  <c r="P53" i="69" a="1"/>
  <c r="P53" i="69" s="1"/>
  <c r="P36" i="69" a="1"/>
  <c r="P36" i="69" s="1"/>
  <c r="P42" i="69" a="1"/>
  <c r="P42" i="69" s="1"/>
  <c r="P25" i="69" a="1"/>
  <c r="P25" i="69" s="1"/>
  <c r="P68" i="69" a="1"/>
  <c r="P68" i="69" s="1"/>
  <c r="P47" i="69" a="1"/>
  <c r="P47" i="69" s="1"/>
  <c r="P30" i="69" a="1"/>
  <c r="P30" i="69" s="1"/>
  <c r="P9" i="69" a="1"/>
  <c r="P9" i="69" s="1"/>
  <c r="P15" i="69" a="1"/>
  <c r="P15" i="69" s="1"/>
  <c r="P5" i="69" a="1"/>
  <c r="P5" i="69" s="1"/>
  <c r="P3" i="69"/>
  <c r="S1216" i="64" a="1"/>
  <c r="S1216" i="64" s="1"/>
  <c r="S1238" i="64" a="1"/>
  <c r="S1238" i="64" s="1"/>
  <c r="S1240" i="64" a="1"/>
  <c r="S1240" i="64" s="1"/>
  <c r="S1721" i="64" a="1"/>
  <c r="S1721" i="64" s="1"/>
  <c r="S645" i="64" a="1"/>
  <c r="S645" i="64" s="1"/>
  <c r="S1719" i="64" a="1"/>
  <c r="S1719" i="64" s="1"/>
  <c r="S1619" i="64" a="1"/>
  <c r="S1619" i="64" s="1"/>
  <c r="S1262" i="64" a="1"/>
  <c r="S1262" i="64" s="1"/>
  <c r="S1334" i="64" a="1"/>
  <c r="S1334" i="64" s="1"/>
  <c r="S1332" i="64" a="1"/>
  <c r="S1332" i="64" s="1"/>
  <c r="S1696" i="64" a="1"/>
  <c r="S670" i="64" a="1"/>
  <c r="S1720" i="64" a="1"/>
  <c r="CY621" i="64" a="1"/>
  <c r="S1612" i="64" a="1"/>
  <c r="S1239" i="64" a="1"/>
  <c r="S1333" i="64" a="1"/>
  <c r="S1087" i="64" a="1"/>
  <c r="S1396" i="64" a="1"/>
  <c r="S946" i="64" a="1"/>
  <c r="S1263" i="64" a="1"/>
  <c r="S1431" i="64" a="1"/>
  <c r="S1361" i="64" a="1"/>
  <c r="S1467" i="64" a="1"/>
  <c r="BE508" i="64" l="1"/>
  <c r="BE1891" i="64"/>
  <c r="S177" i="64"/>
  <c r="S1720" i="64"/>
  <c r="CY621" i="64"/>
  <c r="S1396" i="64"/>
  <c r="S1333" i="64"/>
  <c r="S1431" i="64"/>
  <c r="S1696" i="64"/>
  <c r="S1467" i="64"/>
  <c r="S1361" i="64"/>
  <c r="S1239" i="64"/>
  <c r="S1263" i="64"/>
  <c r="S1612" i="64"/>
  <c r="S1087" i="64"/>
  <c r="S946" i="64"/>
  <c r="S670" i="64"/>
  <c r="T1430" i="64" a="1"/>
  <c r="T1430" i="64" s="1"/>
  <c r="T1466" i="64" a="1"/>
  <c r="T1466" i="64" s="1"/>
  <c r="T1395" i="64" a="1"/>
  <c r="T1395" i="64" s="1"/>
  <c r="T1983" i="64" a="1"/>
  <c r="T1983" i="64" s="1"/>
  <c r="T1360" i="64" a="1"/>
  <c r="T1360" i="64" s="1"/>
  <c r="S191" i="64" a="1"/>
  <c r="S191" i="64" s="1"/>
  <c r="S1991" i="64"/>
  <c r="T2017" i="64" a="1"/>
  <c r="T2017" i="64" s="1"/>
  <c r="T466" i="64" a="1"/>
  <c r="T466" i="64" s="1"/>
  <c r="T472" i="64" a="1"/>
  <c r="T472" i="64" s="1"/>
  <c r="T1695" i="64" a="1"/>
  <c r="T1695" i="64" s="1"/>
  <c r="T1608" i="64" a="1"/>
  <c r="T1608" i="64" s="1"/>
  <c r="T1086" i="64" a="1"/>
  <c r="T1086" i="64" s="1"/>
  <c r="S192" i="64" a="1"/>
  <c r="S192" i="64" s="1"/>
  <c r="T669" i="64" a="1"/>
  <c r="T669" i="64" s="1"/>
  <c r="T191" i="64" a="1"/>
  <c r="T191" i="64" s="1"/>
  <c r="T40" i="64" a="1"/>
  <c r="T40" i="64" s="1"/>
  <c r="T176" i="64" a="1"/>
  <c r="T176" i="64" s="1"/>
  <c r="T245" i="64" a="1"/>
  <c r="T245" i="64" s="1"/>
  <c r="T175" i="64" a="1"/>
  <c r="T175" i="64" s="1"/>
  <c r="T945" i="64" a="1"/>
  <c r="T945" i="64" s="1"/>
  <c r="P162" i="69"/>
  <c r="P169" i="69" s="1"/>
  <c r="P179" i="69" s="1"/>
  <c r="Q225" i="69" a="1"/>
  <c r="Q225" i="69" s="1"/>
  <c r="Q227" i="69" a="1"/>
  <c r="Q227" i="69" s="1"/>
  <c r="Q216" i="69" a="1"/>
  <c r="Q216" i="69" s="1"/>
  <c r="Q214" i="69" a="1"/>
  <c r="Q214" i="69" s="1"/>
  <c r="Q208" i="69" a="1"/>
  <c r="Q208" i="69" s="1"/>
  <c r="Q197" i="69" a="1"/>
  <c r="Q197" i="69" s="1"/>
  <c r="Q206" i="69" a="1"/>
  <c r="Q206" i="69" s="1"/>
  <c r="Q191" i="69" a="1"/>
  <c r="Q191" i="69" s="1"/>
  <c r="Q185" i="69" a="1"/>
  <c r="Q185" i="69" s="1"/>
  <c r="Q174" i="69" a="1"/>
  <c r="Q174" i="69" s="1"/>
  <c r="Q166" i="69" a="1"/>
  <c r="Q166" i="69" s="1"/>
  <c r="Q172" i="69" a="1"/>
  <c r="Q172" i="69" s="1"/>
  <c r="Q147" i="69" a="1"/>
  <c r="Q147" i="69" s="1"/>
  <c r="Q160" i="69" a="1"/>
  <c r="Q160" i="69" s="1"/>
  <c r="Q139" i="69" a="1"/>
  <c r="Q139" i="69" s="1"/>
  <c r="Q145" i="69" a="1"/>
  <c r="Q145" i="69" s="1"/>
  <c r="Q158" i="69" a="1"/>
  <c r="Q158" i="69" s="1"/>
  <c r="Q133" i="69" a="1"/>
  <c r="Q133" i="69" s="1"/>
  <c r="Q131" i="69" a="1"/>
  <c r="Q131" i="69" s="1"/>
  <c r="Q122" i="69" a="1"/>
  <c r="Q122" i="69" s="1"/>
  <c r="Q114" i="69" a="1"/>
  <c r="Q114" i="69" s="1"/>
  <c r="Q116" i="69" a="1"/>
  <c r="Q116" i="69" s="1"/>
  <c r="Q97" i="69" a="1"/>
  <c r="Q97" i="69" s="1"/>
  <c r="R93" i="69" s="1"/>
  <c r="Q109" i="69" a="1"/>
  <c r="Q109" i="69" s="1"/>
  <c r="Q103" i="69" a="1"/>
  <c r="Q103" i="69" s="1"/>
  <c r="Q95" i="69" a="1"/>
  <c r="Q95" i="69" s="1"/>
  <c r="Q76" i="69" a="1"/>
  <c r="Q76" i="69" s="1"/>
  <c r="Q90" i="69" a="1"/>
  <c r="Q90" i="69" s="1"/>
  <c r="Q82" i="69" a="1"/>
  <c r="Q82" i="69" s="1"/>
  <c r="Q62" i="69" a="1"/>
  <c r="Q62" i="69" s="1"/>
  <c r="Q68" i="69" a="1"/>
  <c r="Q68" i="69" s="1"/>
  <c r="Q74" i="69" a="1"/>
  <c r="Q74" i="69" s="1"/>
  <c r="Q47" i="69" a="1"/>
  <c r="Q47" i="69" s="1"/>
  <c r="Q30" i="69" a="1"/>
  <c r="Q30" i="69" s="1"/>
  <c r="Q53" i="69" a="1"/>
  <c r="Q53" i="69" s="1"/>
  <c r="Q36" i="69" a="1"/>
  <c r="Q36" i="69" s="1"/>
  <c r="Q42" i="69" a="1"/>
  <c r="Q42" i="69" s="1"/>
  <c r="Q5" i="69" a="1"/>
  <c r="Q5" i="69" s="1"/>
  <c r="Q25" i="69" a="1"/>
  <c r="Q25" i="69" s="1"/>
  <c r="Q9" i="69" a="1"/>
  <c r="Q9" i="69" s="1"/>
  <c r="Q3" i="69"/>
  <c r="Q15" i="69" a="1"/>
  <c r="Q15" i="69" s="1"/>
  <c r="S1" i="69"/>
  <c r="R2" i="69"/>
  <c r="P205" i="69"/>
  <c r="P207" i="69" s="1"/>
  <c r="P209" i="69" s="1"/>
  <c r="P61" i="69"/>
  <c r="P8" i="69"/>
  <c r="P10" i="69" s="1"/>
  <c r="Q93" i="69"/>
  <c r="P98" i="69"/>
  <c r="P135" i="69"/>
  <c r="P140" i="69" s="1"/>
  <c r="K1" i="69"/>
  <c r="P184" i="69"/>
  <c r="T1216" i="64" a="1"/>
  <c r="T1216" i="64" s="1"/>
  <c r="T647" i="64" a="1"/>
  <c r="T647" i="64" s="1"/>
  <c r="T1240" i="64" a="1"/>
  <c r="T1240" i="64" s="1"/>
  <c r="T645" i="64" a="1"/>
  <c r="T645" i="64" s="1"/>
  <c r="T1619" i="64" a="1"/>
  <c r="T1619" i="64" s="1"/>
  <c r="T1719" i="64" a="1"/>
  <c r="T1719" i="64" s="1"/>
  <c r="T1238" i="64" a="1"/>
  <c r="T1238" i="64" s="1"/>
  <c r="T1332" i="64" a="1"/>
  <c r="T1332" i="64" s="1"/>
  <c r="T1613" i="64" a="1"/>
  <c r="T1613" i="64" s="1"/>
  <c r="T1334" i="64" a="1"/>
  <c r="T1334" i="64" s="1"/>
  <c r="T1721" i="64" a="1"/>
  <c r="T1721" i="64" s="1"/>
  <c r="T1262" i="64" a="1"/>
  <c r="T1262" i="64" s="1"/>
  <c r="T1431" i="64" a="1"/>
  <c r="T1361" i="64" a="1"/>
  <c r="T1263" i="64" a="1"/>
  <c r="T1087" i="64" a="1"/>
  <c r="T670" i="64" a="1"/>
  <c r="T1612" i="64" a="1"/>
  <c r="T1467" i="64" a="1"/>
  <c r="T1696" i="64" a="1"/>
  <c r="T1333" i="64" a="1"/>
  <c r="T1239" i="64" a="1"/>
  <c r="CZ621" i="64" a="1"/>
  <c r="T1396" i="64" a="1"/>
  <c r="T1720" i="64" a="1"/>
  <c r="T946" i="64" a="1"/>
  <c r="BE510" i="64" l="1"/>
  <c r="BE1895" i="64" a="1"/>
  <c r="BE1895" i="64" s="1"/>
  <c r="BE1888" i="64" s="1"/>
  <c r="T177" i="64"/>
  <c r="T1720" i="64"/>
  <c r="S1404" i="64"/>
  <c r="CZ621" i="64"/>
  <c r="T1467" i="64"/>
  <c r="T1361" i="64"/>
  <c r="T1696" i="64"/>
  <c r="T1431" i="64"/>
  <c r="T1396" i="64"/>
  <c r="T1333" i="64"/>
  <c r="T1239" i="64"/>
  <c r="T1263" i="64"/>
  <c r="T1612" i="64"/>
  <c r="T1087" i="64"/>
  <c r="T946" i="64"/>
  <c r="T670" i="64"/>
  <c r="T192" i="64" a="1"/>
  <c r="T192" i="64" s="1"/>
  <c r="U1466" i="64" a="1"/>
  <c r="U1466" i="64" s="1"/>
  <c r="U1430" i="64" a="1"/>
  <c r="U1430" i="64" s="1"/>
  <c r="U1395" i="64" a="1"/>
  <c r="U1395" i="64" s="1"/>
  <c r="T1991" i="64"/>
  <c r="U1983" i="64" a="1"/>
  <c r="U1983" i="64" s="1"/>
  <c r="U1360" i="64" a="1"/>
  <c r="U1360" i="64" s="1"/>
  <c r="U2017" i="64" a="1"/>
  <c r="U2017" i="64" s="1"/>
  <c r="U1332" i="64" a="1"/>
  <c r="U1332" i="64" s="1"/>
  <c r="U176" i="64" a="1"/>
  <c r="U176" i="64" s="1"/>
  <c r="U1262" i="64" a="1"/>
  <c r="U1262" i="64" s="1"/>
  <c r="U1695" i="64" a="1"/>
  <c r="U1695" i="64" s="1"/>
  <c r="U1619" i="64" a="1"/>
  <c r="U1619" i="64" s="1"/>
  <c r="U1334" i="64" a="1"/>
  <c r="U1334" i="64" s="1"/>
  <c r="U647" i="64" a="1"/>
  <c r="U647" i="64" s="1"/>
  <c r="U1238" i="64" a="1"/>
  <c r="U1238" i="64" s="1"/>
  <c r="U945" i="64" a="1"/>
  <c r="U945" i="64" s="1"/>
  <c r="U175" i="64" a="1"/>
  <c r="U175" i="64" s="1"/>
  <c r="U245" i="64" a="1"/>
  <c r="U245" i="64" s="1"/>
  <c r="U1086" i="64" a="1"/>
  <c r="U1086" i="64" s="1"/>
  <c r="U472" i="64" a="1"/>
  <c r="U472" i="64" s="1"/>
  <c r="U191" i="64" a="1"/>
  <c r="U191" i="64" s="1"/>
  <c r="U1608" i="64" a="1"/>
  <c r="U1608" i="64" s="1"/>
  <c r="U466" i="64" a="1"/>
  <c r="U466" i="64" s="1"/>
  <c r="U645" i="64" a="1"/>
  <c r="U645" i="64" s="1"/>
  <c r="U1240" i="64" a="1"/>
  <c r="U1240" i="64" s="1"/>
  <c r="U40" i="64" a="1"/>
  <c r="U40" i="64" s="1"/>
  <c r="U1613" i="64" a="1"/>
  <c r="U1613" i="64" s="1"/>
  <c r="U1216" i="64" a="1"/>
  <c r="U1216" i="64" s="1"/>
  <c r="U1721" i="64" a="1"/>
  <c r="U1721" i="64" s="1"/>
  <c r="U669" i="64" a="1"/>
  <c r="U669" i="64" s="1"/>
  <c r="U1719" i="64" a="1"/>
  <c r="U1719" i="64" s="1"/>
  <c r="P167" i="69"/>
  <c r="P177" i="69" s="1"/>
  <c r="Q156" i="69"/>
  <c r="Q159" i="69" s="1"/>
  <c r="P163" i="69"/>
  <c r="P16" i="69"/>
  <c r="P17" i="69" s="1"/>
  <c r="P219" i="69"/>
  <c r="P150" i="69"/>
  <c r="H140" i="69"/>
  <c r="P211" i="69"/>
  <c r="P187" i="69"/>
  <c r="P20" i="69"/>
  <c r="L1" i="69"/>
  <c r="P136" i="69"/>
  <c r="P142" i="69"/>
  <c r="Q129" i="69"/>
  <c r="Q205" i="69"/>
  <c r="Q211" i="69" s="1"/>
  <c r="Q61" i="69"/>
  <c r="Q63" i="69" s="1"/>
  <c r="Q8" i="69"/>
  <c r="Q12" i="69" s="1"/>
  <c r="Q22" i="69" s="1"/>
  <c r="Q29" i="69" s="1"/>
  <c r="Q31" i="69" s="1"/>
  <c r="P12" i="69"/>
  <c r="P22" i="69" s="1"/>
  <c r="P29" i="69" s="1"/>
  <c r="R225" i="69" a="1"/>
  <c r="R225" i="69" s="1"/>
  <c r="R227" i="69" a="1"/>
  <c r="R227" i="69" s="1"/>
  <c r="R216" i="69" a="1"/>
  <c r="R216" i="69" s="1"/>
  <c r="R208" i="69" a="1"/>
  <c r="R208" i="69" s="1"/>
  <c r="R214" i="69" a="1"/>
  <c r="R214" i="69" s="1"/>
  <c r="R206" i="69" a="1"/>
  <c r="R206" i="69" s="1"/>
  <c r="R197" i="69" a="1"/>
  <c r="R197" i="69" s="1"/>
  <c r="R191" i="69" a="1"/>
  <c r="R191" i="69" s="1"/>
  <c r="R174" i="69" a="1"/>
  <c r="R174" i="69" s="1"/>
  <c r="R185" i="69" a="1"/>
  <c r="R185" i="69" s="1"/>
  <c r="R166" i="69" a="1"/>
  <c r="R166" i="69" s="1"/>
  <c r="R147" i="69" a="1"/>
  <c r="R147" i="69" s="1"/>
  <c r="R172" i="69" a="1"/>
  <c r="R172" i="69" s="1"/>
  <c r="R158" i="69" a="1"/>
  <c r="R158" i="69" s="1"/>
  <c r="R160" i="69" a="1"/>
  <c r="R160" i="69" s="1"/>
  <c r="R145" i="69" a="1"/>
  <c r="R145" i="69" s="1"/>
  <c r="R131" i="69" a="1"/>
  <c r="R131" i="69" s="1"/>
  <c r="R139" i="69" a="1"/>
  <c r="R139" i="69" s="1"/>
  <c r="R133" i="69" a="1"/>
  <c r="R133" i="69" s="1"/>
  <c r="R116" i="69" a="1"/>
  <c r="R116" i="69" s="1"/>
  <c r="R122" i="69" a="1"/>
  <c r="R122" i="69" s="1"/>
  <c r="R97" i="69" a="1"/>
  <c r="R97" i="69" s="1"/>
  <c r="S93" i="69" s="1"/>
  <c r="R114" i="69" a="1"/>
  <c r="R114" i="69" s="1"/>
  <c r="R103" i="69" a="1"/>
  <c r="R103" i="69" s="1"/>
  <c r="R109" i="69" a="1"/>
  <c r="R109" i="69" s="1"/>
  <c r="R95" i="69" a="1"/>
  <c r="R95" i="69" s="1"/>
  <c r="R96" i="69" s="1"/>
  <c r="R82" i="69" a="1"/>
  <c r="R82" i="69" s="1"/>
  <c r="R90" i="69" a="1"/>
  <c r="R90" i="69" s="1"/>
  <c r="R74" i="69" a="1"/>
  <c r="R74" i="69" s="1"/>
  <c r="R76" i="69" a="1"/>
  <c r="R76" i="69" s="1"/>
  <c r="R47" i="69" a="1"/>
  <c r="R47" i="69" s="1"/>
  <c r="R30" i="69" a="1"/>
  <c r="R30" i="69" s="1"/>
  <c r="R62" i="69" a="1"/>
  <c r="R62" i="69" s="1"/>
  <c r="R68" i="69" a="1"/>
  <c r="R68" i="69" s="1"/>
  <c r="R53" i="69" a="1"/>
  <c r="R53" i="69" s="1"/>
  <c r="R36" i="69" a="1"/>
  <c r="R36" i="69" s="1"/>
  <c r="R42" i="69" a="1"/>
  <c r="R42" i="69" s="1"/>
  <c r="R25" i="69" a="1"/>
  <c r="R25" i="69" s="1"/>
  <c r="R5" i="69" a="1"/>
  <c r="R5" i="69" s="1"/>
  <c r="R9" i="69" a="1"/>
  <c r="R9" i="69" s="1"/>
  <c r="R15" i="69" a="1"/>
  <c r="R15" i="69" s="1"/>
  <c r="R3" i="69"/>
  <c r="Q96" i="69"/>
  <c r="Q98" i="69"/>
  <c r="P63" i="69"/>
  <c r="P64" i="69" s="1"/>
  <c r="T1" i="69"/>
  <c r="S2" i="69"/>
  <c r="U1696" i="64" a="1"/>
  <c r="U1087" i="64" a="1"/>
  <c r="U1333" i="64" a="1"/>
  <c r="U1396" i="64" a="1"/>
  <c r="U1431" i="64" a="1"/>
  <c r="U1612" i="64" a="1"/>
  <c r="U1720" i="64" a="1"/>
  <c r="U670" i="64" a="1"/>
  <c r="U1361" i="64" a="1"/>
  <c r="U1467" i="64" a="1"/>
  <c r="U946" i="64" a="1"/>
  <c r="DA621" i="64" a="1"/>
  <c r="U1239" i="64" a="1"/>
  <c r="U1263" i="64" a="1"/>
  <c r="BE500" i="64" l="1"/>
  <c r="BE502" i="64" s="1"/>
  <c r="BE503" i="64" s="1"/>
  <c r="BE511" i="64"/>
  <c r="BE1889" i="64"/>
  <c r="BF1885" i="64" s="1"/>
  <c r="U177" i="64"/>
  <c r="U1720" i="64"/>
  <c r="T1404" i="64"/>
  <c r="DA621" i="64"/>
  <c r="U1396" i="64"/>
  <c r="U1431" i="64"/>
  <c r="U1467" i="64"/>
  <c r="U1361" i="64"/>
  <c r="U1696" i="64"/>
  <c r="U1333" i="64"/>
  <c r="U1239" i="64"/>
  <c r="U1263" i="64"/>
  <c r="U1612" i="64"/>
  <c r="U1087" i="64"/>
  <c r="U946" i="64"/>
  <c r="U670" i="64"/>
  <c r="S1241" i="64"/>
  <c r="U192" i="64" a="1"/>
  <c r="U192" i="64" s="1"/>
  <c r="V192" i="64" s="1" a="1"/>
  <c r="V192" i="64" s="1"/>
  <c r="U1991" i="64"/>
  <c r="V1430" i="64" a="1"/>
  <c r="V1430" i="64" s="1"/>
  <c r="V1466" i="64" a="1"/>
  <c r="V1466" i="64" s="1"/>
  <c r="V1395" i="64" a="1"/>
  <c r="V1395" i="64" s="1"/>
  <c r="V1983" i="64" a="1"/>
  <c r="V1983" i="64" s="1"/>
  <c r="V1360" i="64" a="1"/>
  <c r="V1360" i="64" s="1"/>
  <c r="V2017" i="64" a="1"/>
  <c r="V2017" i="64" s="1"/>
  <c r="V472" i="64" a="1"/>
  <c r="V472" i="64" s="1"/>
  <c r="V466" i="64" a="1"/>
  <c r="V466" i="64" s="1"/>
  <c r="V1695" i="64" a="1"/>
  <c r="V1695" i="64" s="1"/>
  <c r="V1608" i="64" a="1"/>
  <c r="V1608" i="64" s="1"/>
  <c r="V1086" i="64" a="1"/>
  <c r="V1086" i="64" s="1"/>
  <c r="Q161" i="69"/>
  <c r="P173" i="69"/>
  <c r="P175" i="69" s="1"/>
  <c r="V669" i="64" a="1"/>
  <c r="V669" i="64" s="1"/>
  <c r="V245" i="64" a="1"/>
  <c r="V245" i="64" s="1"/>
  <c r="V175" i="64" a="1"/>
  <c r="V175" i="64" s="1"/>
  <c r="V176" i="64" a="1"/>
  <c r="V176" i="64" s="1"/>
  <c r="V191" i="64" a="1"/>
  <c r="V191" i="64" s="1"/>
  <c r="V40" i="64" a="1"/>
  <c r="V40" i="64" s="1"/>
  <c r="V945" i="64" a="1"/>
  <c r="V945" i="64" s="1"/>
  <c r="V1332" i="64" a="1"/>
  <c r="V1332" i="64" s="1"/>
  <c r="V1262" i="64" a="1"/>
  <c r="V1262" i="64" s="1"/>
  <c r="V1334" i="64" a="1"/>
  <c r="V1334" i="64" s="1"/>
  <c r="V647" i="64" a="1"/>
  <c r="V647" i="64" s="1"/>
  <c r="V1238" i="64" a="1"/>
  <c r="V1238" i="64" s="1"/>
  <c r="V1619" i="64" a="1"/>
  <c r="V1619" i="64" s="1"/>
  <c r="V1240" i="64" a="1"/>
  <c r="V1240" i="64" s="1"/>
  <c r="V1719" i="64" a="1"/>
  <c r="V1719" i="64" s="1"/>
  <c r="V1216" i="64" a="1"/>
  <c r="V1216" i="64" s="1"/>
  <c r="V645" i="64" a="1"/>
  <c r="V645" i="64" s="1"/>
  <c r="V1613" i="64" a="1"/>
  <c r="V1613" i="64" s="1"/>
  <c r="V1721" i="64" a="1"/>
  <c r="V1721" i="64" s="1"/>
  <c r="Q221" i="69"/>
  <c r="Q224" i="69" s="1"/>
  <c r="Q226" i="69" s="1"/>
  <c r="Q228" i="69" s="1"/>
  <c r="Q215" i="69"/>
  <c r="Q217" i="69" s="1"/>
  <c r="P18" i="69"/>
  <c r="Q207" i="69"/>
  <c r="R98" i="69"/>
  <c r="Q10" i="69"/>
  <c r="Q16" i="69"/>
  <c r="S227" i="69" a="1"/>
  <c r="S227" i="69" s="1"/>
  <c r="S225" i="69" a="1"/>
  <c r="S225" i="69" s="1"/>
  <c r="S216" i="69" a="1"/>
  <c r="S216" i="69" s="1"/>
  <c r="S208" i="69" a="1"/>
  <c r="S208" i="69" s="1"/>
  <c r="S214" i="69" a="1"/>
  <c r="S214" i="69" s="1"/>
  <c r="S197" i="69" a="1"/>
  <c r="S197" i="69" s="1"/>
  <c r="S191" i="69" a="1"/>
  <c r="S191" i="69" s="1"/>
  <c r="S206" i="69" a="1"/>
  <c r="S206" i="69" s="1"/>
  <c r="S185" i="69" a="1"/>
  <c r="S185" i="69" s="1"/>
  <c r="S174" i="69" a="1"/>
  <c r="S174" i="69" s="1"/>
  <c r="S166" i="69" a="1"/>
  <c r="S166" i="69" s="1"/>
  <c r="S172" i="69" a="1"/>
  <c r="S172" i="69" s="1"/>
  <c r="S158" i="69" a="1"/>
  <c r="S158" i="69" s="1"/>
  <c r="S160" i="69" a="1"/>
  <c r="S160" i="69" s="1"/>
  <c r="S147" i="69" a="1"/>
  <c r="S147" i="69" s="1"/>
  <c r="S131" i="69" a="1"/>
  <c r="S131" i="69" s="1"/>
  <c r="S133" i="69" a="1"/>
  <c r="S133" i="69" s="1"/>
  <c r="S145" i="69" a="1"/>
  <c r="S145" i="69" s="1"/>
  <c r="S122" i="69" a="1"/>
  <c r="S122" i="69" s="1"/>
  <c r="S139" i="69" a="1"/>
  <c r="S139" i="69" s="1"/>
  <c r="S114" i="69" a="1"/>
  <c r="S114" i="69" s="1"/>
  <c r="S103" i="69" a="1"/>
  <c r="S103" i="69" s="1"/>
  <c r="S116" i="69" a="1"/>
  <c r="S116" i="69" s="1"/>
  <c r="S109" i="69" a="1"/>
  <c r="S109" i="69" s="1"/>
  <c r="S95" i="69" a="1"/>
  <c r="S95" i="69" s="1"/>
  <c r="S96" i="69" s="1"/>
  <c r="S97" i="69" a="1"/>
  <c r="S97" i="69" s="1"/>
  <c r="T93" i="69" s="1"/>
  <c r="S74" i="69" a="1"/>
  <c r="S74" i="69" s="1"/>
  <c r="S76" i="69" a="1"/>
  <c r="S76" i="69" s="1"/>
  <c r="S82" i="69" a="1"/>
  <c r="S82" i="69" s="1"/>
  <c r="S90" i="69" a="1"/>
  <c r="S90" i="69" s="1"/>
  <c r="S62" i="69" a="1"/>
  <c r="S62" i="69" s="1"/>
  <c r="S68" i="69" a="1"/>
  <c r="S68" i="69" s="1"/>
  <c r="S53" i="69" a="1"/>
  <c r="S53" i="69" s="1"/>
  <c r="S36" i="69" a="1"/>
  <c r="S36" i="69" s="1"/>
  <c r="S42" i="69" a="1"/>
  <c r="S42" i="69" s="1"/>
  <c r="S25" i="69" a="1"/>
  <c r="S25" i="69" s="1"/>
  <c r="S5" i="69" a="1"/>
  <c r="S5" i="69" s="1"/>
  <c r="S47" i="69" a="1"/>
  <c r="S47" i="69" s="1"/>
  <c r="S9" i="69" a="1"/>
  <c r="S9" i="69" s="1"/>
  <c r="S15" i="69" a="1"/>
  <c r="S15" i="69" s="1"/>
  <c r="S3" i="69"/>
  <c r="S30" i="69" a="1"/>
  <c r="S30" i="69" s="1"/>
  <c r="P31" i="69"/>
  <c r="Q184" i="69"/>
  <c r="U1" i="69"/>
  <c r="T2" i="69"/>
  <c r="Q134" i="69"/>
  <c r="H134" i="69" s="1"/>
  <c r="Q132" i="69"/>
  <c r="P221" i="69"/>
  <c r="P224" i="69" s="1"/>
  <c r="P215" i="69"/>
  <c r="P152" i="69"/>
  <c r="P146" i="69"/>
  <c r="P148" i="69" s="1"/>
  <c r="H148" i="69" s="1"/>
  <c r="M1" i="69"/>
  <c r="P71" i="69"/>
  <c r="P75" i="69" s="1"/>
  <c r="P65" i="69"/>
  <c r="Q60" i="69"/>
  <c r="Q64" i="69" s="1"/>
  <c r="P69" i="69"/>
  <c r="R205" i="69"/>
  <c r="R211" i="69" s="1"/>
  <c r="R61" i="69"/>
  <c r="R8" i="69"/>
  <c r="R16" i="69" s="1"/>
  <c r="P194" i="69"/>
  <c r="P202" i="69" s="1"/>
  <c r="P188" i="69"/>
  <c r="Q183" i="69"/>
  <c r="P192" i="69"/>
  <c r="V1333" i="64" a="1"/>
  <c r="V1396" i="64" a="1"/>
  <c r="V1361" i="64" a="1"/>
  <c r="V1239" i="64" a="1"/>
  <c r="V1431" i="64" a="1"/>
  <c r="V1087" i="64" a="1"/>
  <c r="V946" i="64" a="1"/>
  <c r="V1612" i="64" a="1"/>
  <c r="DB621" i="64" a="1"/>
  <c r="V1720" i="64" a="1"/>
  <c r="V1696" i="64" a="1"/>
  <c r="V1263" i="64" a="1"/>
  <c r="V1467" i="64" a="1"/>
  <c r="V670" i="64" a="1"/>
  <c r="BE516" i="64" l="1"/>
  <c r="BF507" i="64"/>
  <c r="BE512" i="64"/>
  <c r="BE504" i="64"/>
  <c r="BF496" i="64"/>
  <c r="BF499" i="64" s="1"/>
  <c r="BF1891" i="64"/>
  <c r="V177" i="64"/>
  <c r="V1720" i="64"/>
  <c r="U1404" i="64"/>
  <c r="DB621" i="64"/>
  <c r="V1431" i="64"/>
  <c r="V1467" i="64"/>
  <c r="V1333" i="64"/>
  <c r="V1361" i="64"/>
  <c r="V1696" i="64"/>
  <c r="V1396" i="64"/>
  <c r="V1239" i="64"/>
  <c r="V1263" i="64"/>
  <c r="V1612" i="64"/>
  <c r="V1087" i="64"/>
  <c r="V946" i="64"/>
  <c r="V670" i="64"/>
  <c r="V1991" i="64"/>
  <c r="W1466" i="64" a="1"/>
  <c r="W1466" i="64" s="1"/>
  <c r="W1395" i="64" a="1"/>
  <c r="W1395" i="64" s="1"/>
  <c r="W1430" i="64" a="1"/>
  <c r="W1430" i="64" s="1"/>
  <c r="W1983" i="64" a="1"/>
  <c r="W1983" i="64" s="1"/>
  <c r="W1360" i="64" a="1"/>
  <c r="W1360" i="64" s="1"/>
  <c r="W2017" i="64" a="1"/>
  <c r="W2017" i="64" s="1"/>
  <c r="W472" i="64" a="1"/>
  <c r="W472" i="64" s="1"/>
  <c r="W466" i="64" a="1"/>
  <c r="W466" i="64" s="1"/>
  <c r="W1695" i="64" a="1"/>
  <c r="W1695" i="64" s="1"/>
  <c r="W1608" i="64" a="1"/>
  <c r="W1608" i="64" s="1"/>
  <c r="W1086" i="64" a="1"/>
  <c r="W1086" i="64" s="1"/>
  <c r="W669" i="64" a="1"/>
  <c r="W669" i="64" s="1"/>
  <c r="W245" i="64" a="1"/>
  <c r="W245" i="64" s="1"/>
  <c r="W176" i="64" a="1"/>
  <c r="W176" i="64" s="1"/>
  <c r="W175" i="64" a="1"/>
  <c r="W175" i="64" s="1"/>
  <c r="W191" i="64" a="1"/>
  <c r="W191" i="64" s="1"/>
  <c r="W40" i="64" a="1"/>
  <c r="W40" i="64" s="1"/>
  <c r="W192" i="64" a="1"/>
  <c r="W192" i="64" s="1"/>
  <c r="R191" i="64" a="1"/>
  <c r="R191" i="64" s="1"/>
  <c r="W945" i="64" a="1"/>
  <c r="W945" i="64" s="1"/>
  <c r="W1332" i="64" a="1"/>
  <c r="W1332" i="64" s="1"/>
  <c r="W1613" i="64" a="1"/>
  <c r="W1613" i="64" s="1"/>
  <c r="W1262" i="64" a="1"/>
  <c r="W1262" i="64" s="1"/>
  <c r="W1619" i="64" a="1"/>
  <c r="W1619" i="64" s="1"/>
  <c r="W645" i="64" a="1"/>
  <c r="W645" i="64" s="1"/>
  <c r="W1721" i="64" a="1"/>
  <c r="W1721" i="64" s="1"/>
  <c r="W1238" i="64" a="1"/>
  <c r="W1238" i="64" s="1"/>
  <c r="W1216" i="64" a="1"/>
  <c r="W1216" i="64" s="1"/>
  <c r="W647" i="64" a="1"/>
  <c r="W647" i="64" s="1"/>
  <c r="W1240" i="64" a="1"/>
  <c r="W1240" i="64" s="1"/>
  <c r="W1719" i="64" a="1"/>
  <c r="W1719" i="64" s="1"/>
  <c r="W1334" i="64" a="1"/>
  <c r="W1334" i="64" s="1"/>
  <c r="Q135" i="69"/>
  <c r="Q136" i="69" s="1"/>
  <c r="P200" i="69"/>
  <c r="P198" i="69"/>
  <c r="Q17" i="69"/>
  <c r="Q186" i="69"/>
  <c r="Q20" i="69"/>
  <c r="Q209" i="69"/>
  <c r="Q65" i="69"/>
  <c r="Q71" i="69"/>
  <c r="Q75" i="69" s="1"/>
  <c r="R60" i="69"/>
  <c r="Q69" i="69"/>
  <c r="Q157" i="69"/>
  <c r="H132" i="69"/>
  <c r="S205" i="69"/>
  <c r="S211" i="69" s="1"/>
  <c r="S61" i="69"/>
  <c r="S63" i="69" s="1"/>
  <c r="S8" i="69"/>
  <c r="S12" i="69" s="1"/>
  <c r="S22" i="69" s="1"/>
  <c r="S29" i="69" s="1"/>
  <c r="S31" i="69" s="1"/>
  <c r="R207" i="69"/>
  <c r="R209" i="69" s="1"/>
  <c r="R219" i="69" s="1"/>
  <c r="T225" i="69" a="1"/>
  <c r="T225" i="69" s="1"/>
  <c r="T227" i="69" a="1"/>
  <c r="T227" i="69" s="1"/>
  <c r="T208" i="69" a="1"/>
  <c r="T208" i="69" s="1"/>
  <c r="T214" i="69" a="1"/>
  <c r="T214" i="69" s="1"/>
  <c r="T216" i="69" a="1"/>
  <c r="T216" i="69" s="1"/>
  <c r="T206" i="69" a="1"/>
  <c r="T206" i="69" s="1"/>
  <c r="T197" i="69" a="1"/>
  <c r="T197" i="69" s="1"/>
  <c r="T191" i="69" a="1"/>
  <c r="T191" i="69" s="1"/>
  <c r="T185" i="69" a="1"/>
  <c r="T185" i="69" s="1"/>
  <c r="T166" i="69" a="1"/>
  <c r="T166" i="69" s="1"/>
  <c r="T172" i="69" a="1"/>
  <c r="T172" i="69" s="1"/>
  <c r="T174" i="69" a="1"/>
  <c r="T174" i="69" s="1"/>
  <c r="T160" i="69" a="1"/>
  <c r="T160" i="69" s="1"/>
  <c r="T147" i="69" a="1"/>
  <c r="T147" i="69" s="1"/>
  <c r="T158" i="69" a="1"/>
  <c r="T158" i="69" s="1"/>
  <c r="T133" i="69" a="1"/>
  <c r="T133" i="69" s="1"/>
  <c r="T139" i="69" a="1"/>
  <c r="T139" i="69" s="1"/>
  <c r="T145" i="69" a="1"/>
  <c r="T145" i="69" s="1"/>
  <c r="T131" i="69" a="1"/>
  <c r="T131" i="69" s="1"/>
  <c r="T122" i="69" a="1"/>
  <c r="T122" i="69" s="1"/>
  <c r="T114" i="69" a="1"/>
  <c r="T114" i="69" s="1"/>
  <c r="T116" i="69" a="1"/>
  <c r="T116" i="69" s="1"/>
  <c r="T109" i="69" a="1"/>
  <c r="T109" i="69" s="1"/>
  <c r="T95" i="69" a="1"/>
  <c r="T95" i="69" s="1"/>
  <c r="T96" i="69" s="1"/>
  <c r="T97" i="69" a="1"/>
  <c r="T97" i="69" s="1"/>
  <c r="U93" i="69" s="1"/>
  <c r="T103" i="69" a="1"/>
  <c r="T103" i="69" s="1"/>
  <c r="T74" i="69" a="1"/>
  <c r="T74" i="69" s="1"/>
  <c r="T76" i="69" a="1"/>
  <c r="T76" i="69" s="1"/>
  <c r="T82" i="69" a="1"/>
  <c r="T82" i="69" s="1"/>
  <c r="T90" i="69" a="1"/>
  <c r="T90" i="69" s="1"/>
  <c r="T62" i="69" a="1"/>
  <c r="T62" i="69" s="1"/>
  <c r="T53" i="69" a="1"/>
  <c r="T53" i="69" s="1"/>
  <c r="T36" i="69" a="1"/>
  <c r="T36" i="69" s="1"/>
  <c r="T68" i="69" a="1"/>
  <c r="T68" i="69" s="1"/>
  <c r="T42" i="69" a="1"/>
  <c r="T42" i="69" s="1"/>
  <c r="T25" i="69" a="1"/>
  <c r="T25" i="69" s="1"/>
  <c r="T47" i="69" a="1"/>
  <c r="T47" i="69" s="1"/>
  <c r="T30" i="69" a="1"/>
  <c r="T30" i="69" s="1"/>
  <c r="T9" i="69" a="1"/>
  <c r="T9" i="69" s="1"/>
  <c r="T15" i="69" a="1"/>
  <c r="T15" i="69" s="1"/>
  <c r="T3" i="69"/>
  <c r="T5" i="69" a="1"/>
  <c r="T5" i="69" s="1"/>
  <c r="S98" i="69"/>
  <c r="R12" i="69"/>
  <c r="R22" i="69" s="1"/>
  <c r="R29" i="69" s="1"/>
  <c r="P79" i="69"/>
  <c r="P77" i="69"/>
  <c r="V1" i="69"/>
  <c r="U2" i="69"/>
  <c r="R63" i="69"/>
  <c r="P217" i="69"/>
  <c r="P32" i="69"/>
  <c r="R221" i="69"/>
  <c r="R224" i="69" s="1"/>
  <c r="R226" i="69" s="1"/>
  <c r="R228" i="69" s="1"/>
  <c r="R215" i="69"/>
  <c r="R217" i="69" s="1"/>
  <c r="R10" i="69"/>
  <c r="R20" i="69" s="1"/>
  <c r="P226" i="69"/>
  <c r="W946" i="64" a="1"/>
  <c r="W1431" i="64" a="1"/>
  <c r="W1467" i="64" a="1"/>
  <c r="W670" i="64" a="1"/>
  <c r="W1333" i="64" a="1"/>
  <c r="DC621" i="64" a="1"/>
  <c r="W1239" i="64" a="1"/>
  <c r="W1720" i="64" a="1"/>
  <c r="W1612" i="64" a="1"/>
  <c r="W1361" i="64" a="1"/>
  <c r="W1696" i="64" a="1"/>
  <c r="W1396" i="64" a="1"/>
  <c r="W1263" i="64" a="1"/>
  <c r="W1087" i="64" a="1"/>
  <c r="BF508" i="64" l="1"/>
  <c r="BF1895" i="64" a="1"/>
  <c r="BF1895" i="64" s="1"/>
  <c r="BF1888" i="64" s="1"/>
  <c r="W177" i="64"/>
  <c r="W1720" i="64"/>
  <c r="V1404" i="64"/>
  <c r="DC621" i="64"/>
  <c r="W1333" i="64"/>
  <c r="W1431" i="64"/>
  <c r="W1361" i="64"/>
  <c r="W1696" i="64"/>
  <c r="W1396" i="64"/>
  <c r="W1467" i="64"/>
  <c r="W1239" i="64"/>
  <c r="W1263" i="64"/>
  <c r="W1612" i="64"/>
  <c r="W1087" i="64"/>
  <c r="W946" i="64"/>
  <c r="W670" i="64"/>
  <c r="X1466" i="64" a="1"/>
  <c r="X1466" i="64" s="1"/>
  <c r="X1430" i="64" a="1"/>
  <c r="X1430" i="64" s="1"/>
  <c r="X1395" i="64" a="1"/>
  <c r="X1395" i="64" s="1"/>
  <c r="W1991" i="64"/>
  <c r="X1983" i="64" a="1"/>
  <c r="X1983" i="64" s="1"/>
  <c r="X1360" i="64" a="1"/>
  <c r="X1360" i="64" s="1"/>
  <c r="X2017" i="64" a="1"/>
  <c r="X2017" i="64" s="1"/>
  <c r="X472" i="64" a="1"/>
  <c r="X472" i="64" s="1"/>
  <c r="X466" i="64" a="1"/>
  <c r="X466" i="64" s="1"/>
  <c r="X1695" i="64" a="1"/>
  <c r="X1695" i="64" s="1"/>
  <c r="X1608" i="64" a="1"/>
  <c r="X1608" i="64" s="1"/>
  <c r="X1086" i="64" a="1"/>
  <c r="X1086" i="64" s="1"/>
  <c r="X669" i="64" a="1"/>
  <c r="X669" i="64" s="1"/>
  <c r="X176" i="64" a="1"/>
  <c r="X176" i="64" s="1"/>
  <c r="X175" i="64" a="1"/>
  <c r="X175" i="64" s="1"/>
  <c r="X40" i="64" a="1"/>
  <c r="X40" i="64" s="1"/>
  <c r="X191" i="64" a="1"/>
  <c r="X191" i="64" s="1"/>
  <c r="X245" i="64" a="1"/>
  <c r="X245" i="64" s="1"/>
  <c r="X192" i="64" a="1"/>
  <c r="X192" i="64" s="1"/>
  <c r="S190" i="64"/>
  <c r="X945" i="64" a="1"/>
  <c r="X945" i="64" s="1"/>
  <c r="X1262" i="64" a="1"/>
  <c r="X1262" i="64" s="1"/>
  <c r="X1240" i="64" a="1"/>
  <c r="X1240" i="64" s="1"/>
  <c r="X1216" i="64" a="1"/>
  <c r="X1216" i="64" s="1"/>
  <c r="X647" i="64" a="1"/>
  <c r="X647" i="64" s="1"/>
  <c r="X1721" i="64" a="1"/>
  <c r="X1721" i="64" s="1"/>
  <c r="X645" i="64" a="1"/>
  <c r="X645" i="64" s="1"/>
  <c r="X1719" i="64" a="1"/>
  <c r="X1719" i="64" s="1"/>
  <c r="X1613" i="64" a="1"/>
  <c r="X1613" i="64" s="1"/>
  <c r="X1619" i="64" a="1"/>
  <c r="X1619" i="64" s="1"/>
  <c r="X1334" i="64" a="1"/>
  <c r="X1334" i="64" s="1"/>
  <c r="X1238" i="64" a="1"/>
  <c r="X1238" i="64" s="1"/>
  <c r="X1332" i="64" a="1"/>
  <c r="X1332" i="64" s="1"/>
  <c r="T98" i="69"/>
  <c r="Q140" i="69"/>
  <c r="Q150" i="69" s="1"/>
  <c r="R129" i="69"/>
  <c r="R134" i="69" s="1"/>
  <c r="Q142" i="69"/>
  <c r="Q152" i="69" s="1"/>
  <c r="R64" i="69"/>
  <c r="Q18" i="69"/>
  <c r="Q79" i="69"/>
  <c r="Q77" i="69"/>
  <c r="Q85" i="69" s="1"/>
  <c r="Q94" i="69" s="1"/>
  <c r="Q99" i="69" s="1"/>
  <c r="S207" i="69"/>
  <c r="S209" i="69" s="1"/>
  <c r="S219" i="69" s="1"/>
  <c r="S10" i="69"/>
  <c r="S20" i="69" s="1"/>
  <c r="P85" i="69"/>
  <c r="P94" i="69" s="1"/>
  <c r="U225" i="69" a="1"/>
  <c r="U225" i="69" s="1"/>
  <c r="U227" i="69" a="1"/>
  <c r="U227" i="69" s="1"/>
  <c r="U216" i="69" a="1"/>
  <c r="U216" i="69" s="1"/>
  <c r="U214" i="69" a="1"/>
  <c r="U214" i="69" s="1"/>
  <c r="U208" i="69" a="1"/>
  <c r="U208" i="69" s="1"/>
  <c r="U197" i="69" a="1"/>
  <c r="U197" i="69" s="1"/>
  <c r="U206" i="69" a="1"/>
  <c r="U206" i="69" s="1"/>
  <c r="U191" i="69" a="1"/>
  <c r="U191" i="69" s="1"/>
  <c r="U185" i="69" a="1"/>
  <c r="U185" i="69" s="1"/>
  <c r="U174" i="69" a="1"/>
  <c r="U174" i="69" s="1"/>
  <c r="U166" i="69" a="1"/>
  <c r="U166" i="69" s="1"/>
  <c r="U172" i="69" a="1"/>
  <c r="U172" i="69" s="1"/>
  <c r="U147" i="69" a="1"/>
  <c r="U147" i="69" s="1"/>
  <c r="U160" i="69" a="1"/>
  <c r="U160" i="69" s="1"/>
  <c r="U139" i="69" a="1"/>
  <c r="U139" i="69" s="1"/>
  <c r="U145" i="69" a="1"/>
  <c r="U145" i="69" s="1"/>
  <c r="U158" i="69" a="1"/>
  <c r="U158" i="69" s="1"/>
  <c r="U133" i="69" a="1"/>
  <c r="U133" i="69" s="1"/>
  <c r="U122" i="69" a="1"/>
  <c r="U122" i="69" s="1"/>
  <c r="U114" i="69" a="1"/>
  <c r="U114" i="69" s="1"/>
  <c r="U116" i="69" a="1"/>
  <c r="U116" i="69" s="1"/>
  <c r="U131" i="69" a="1"/>
  <c r="U131" i="69" s="1"/>
  <c r="U109" i="69" a="1"/>
  <c r="U109" i="69" s="1"/>
  <c r="U97" i="69" a="1"/>
  <c r="U97" i="69" s="1"/>
  <c r="V93" i="69" s="1"/>
  <c r="U103" i="69" a="1"/>
  <c r="U103" i="69" s="1"/>
  <c r="U76" i="69" a="1"/>
  <c r="U76" i="69" s="1"/>
  <c r="U82" i="69" a="1"/>
  <c r="U82" i="69" s="1"/>
  <c r="U62" i="69" a="1"/>
  <c r="U62" i="69" s="1"/>
  <c r="U90" i="69" a="1"/>
  <c r="U90" i="69" s="1"/>
  <c r="U95" i="69" a="1"/>
  <c r="U95" i="69" s="1"/>
  <c r="U96" i="69" s="1"/>
  <c r="U68" i="69" a="1"/>
  <c r="U68" i="69" s="1"/>
  <c r="U74" i="69" a="1"/>
  <c r="U74" i="69" s="1"/>
  <c r="U47" i="69" a="1"/>
  <c r="U47" i="69" s="1"/>
  <c r="U30" i="69" a="1"/>
  <c r="U30" i="69" s="1"/>
  <c r="U53" i="69" a="1"/>
  <c r="U53" i="69" s="1"/>
  <c r="U36" i="69" a="1"/>
  <c r="U36" i="69" s="1"/>
  <c r="U42" i="69" a="1"/>
  <c r="U42" i="69" s="1"/>
  <c r="U3" i="69"/>
  <c r="U25" i="69" a="1"/>
  <c r="U25" i="69" s="1"/>
  <c r="U5" i="69" a="1"/>
  <c r="U5" i="69" s="1"/>
  <c r="U9" i="69" a="1"/>
  <c r="U9" i="69" s="1"/>
  <c r="U15" i="69" a="1"/>
  <c r="U15" i="69" s="1"/>
  <c r="H157" i="69"/>
  <c r="Q162" i="69"/>
  <c r="S16" i="69"/>
  <c r="P228" i="69"/>
  <c r="P33" i="69"/>
  <c r="P39" i="69"/>
  <c r="Q28" i="69"/>
  <c r="Q32" i="69" s="1"/>
  <c r="P37" i="69"/>
  <c r="W1" i="69"/>
  <c r="V2" i="69"/>
  <c r="P87" i="69"/>
  <c r="P83" i="69"/>
  <c r="S221" i="69"/>
  <c r="S224" i="69" s="1"/>
  <c r="S215" i="69"/>
  <c r="S217" i="69" s="1"/>
  <c r="Q187" i="69"/>
  <c r="T205" i="69"/>
  <c r="T61" i="69"/>
  <c r="T8" i="69"/>
  <c r="T16" i="69" s="1"/>
  <c r="R17" i="69"/>
  <c r="R18" i="69" s="1"/>
  <c r="R31" i="69"/>
  <c r="Q219" i="69"/>
  <c r="X1467" i="64" a="1"/>
  <c r="DD621" i="64" a="1"/>
  <c r="X1696" i="64" a="1"/>
  <c r="X1333" i="64" a="1"/>
  <c r="X1720" i="64" a="1"/>
  <c r="X1612" i="64" a="1"/>
  <c r="X1396" i="64" a="1"/>
  <c r="X1431" i="64" a="1"/>
  <c r="X1239" i="64" a="1"/>
  <c r="X946" i="64" a="1"/>
  <c r="X1361" i="64" a="1"/>
  <c r="X1263" i="64" a="1"/>
  <c r="X1087" i="64" a="1"/>
  <c r="X670" i="64" a="1"/>
  <c r="BF510" i="64" l="1"/>
  <c r="BF1889" i="64"/>
  <c r="BG1885" i="64" s="1"/>
  <c r="X177" i="64"/>
  <c r="X1720" i="64"/>
  <c r="S193" i="64"/>
  <c r="W1404" i="64"/>
  <c r="DD621" i="64"/>
  <c r="X1696" i="64"/>
  <c r="X1396" i="64"/>
  <c r="X1333" i="64"/>
  <c r="X1431" i="64"/>
  <c r="X1467" i="64"/>
  <c r="X1361" i="64"/>
  <c r="X1239" i="64"/>
  <c r="X1263" i="64"/>
  <c r="X1612" i="64"/>
  <c r="X1087" i="64"/>
  <c r="X946" i="64"/>
  <c r="X670" i="64"/>
  <c r="Y1466" i="64" a="1"/>
  <c r="Y1466" i="64" s="1"/>
  <c r="Y1430" i="64" a="1"/>
  <c r="Y1430" i="64" s="1"/>
  <c r="Y1395" i="64" a="1"/>
  <c r="Y1395" i="64" s="1"/>
  <c r="X1991" i="64"/>
  <c r="Y1983" i="64" a="1"/>
  <c r="Y1983" i="64" s="1"/>
  <c r="Y1360" i="64" a="1"/>
  <c r="Y1360" i="64" s="1"/>
  <c r="Y2017" i="64" a="1"/>
  <c r="Y2017" i="64" s="1"/>
  <c r="Y472" i="64" a="1"/>
  <c r="Y472" i="64" s="1"/>
  <c r="Y466" i="64" a="1"/>
  <c r="Y466" i="64" s="1"/>
  <c r="U98" i="69"/>
  <c r="R132" i="69"/>
  <c r="R157" i="69" s="1"/>
  <c r="Y1695" i="64" a="1"/>
  <c r="Y1695" i="64" s="1"/>
  <c r="Y1608" i="64" a="1"/>
  <c r="Y1608" i="64" s="1"/>
  <c r="Y1086" i="64" a="1"/>
  <c r="Y1086" i="64" s="1"/>
  <c r="Y669" i="64" a="1"/>
  <c r="Y669" i="64" s="1"/>
  <c r="Y176" i="64" a="1"/>
  <c r="Y176" i="64" s="1"/>
  <c r="Y175" i="64" a="1"/>
  <c r="Y175" i="64" s="1"/>
  <c r="Y40" i="64" a="1"/>
  <c r="Y40" i="64" s="1"/>
  <c r="Y191" i="64" a="1"/>
  <c r="Y191" i="64" s="1"/>
  <c r="Y245" i="64" a="1"/>
  <c r="Y245" i="64" s="1"/>
  <c r="Y192" i="64" a="1"/>
  <c r="Y192" i="64" s="1"/>
  <c r="T190" i="64"/>
  <c r="T193" i="64" s="1"/>
  <c r="Y945" i="64" a="1"/>
  <c r="Y945" i="64" s="1"/>
  <c r="Y645" i="64" a="1"/>
  <c r="Y645" i="64" s="1"/>
  <c r="Y647" i="64" a="1"/>
  <c r="Y647" i="64" s="1"/>
  <c r="Y1721" i="64" a="1"/>
  <c r="Y1721" i="64" s="1"/>
  <c r="Y1240" i="64" a="1"/>
  <c r="Y1240" i="64" s="1"/>
  <c r="Y1262" i="64" a="1"/>
  <c r="Y1262" i="64" s="1"/>
  <c r="Y1334" i="64" a="1"/>
  <c r="Y1334" i="64" s="1"/>
  <c r="Y1719" i="64" a="1"/>
  <c r="Y1719" i="64" s="1"/>
  <c r="Y1613" i="64" a="1"/>
  <c r="Y1613" i="64" s="1"/>
  <c r="Y1238" i="64" a="1"/>
  <c r="Y1238" i="64" s="1"/>
  <c r="Y1619" i="64" a="1"/>
  <c r="Y1619" i="64" s="1"/>
  <c r="Y1332" i="64" a="1"/>
  <c r="Y1332" i="64" s="1"/>
  <c r="Y1216" i="64" a="1"/>
  <c r="Y1216" i="64" s="1"/>
  <c r="Q146" i="69"/>
  <c r="Q148" i="69" s="1"/>
  <c r="T63" i="69"/>
  <c r="Q194" i="69"/>
  <c r="Q202" i="69" s="1"/>
  <c r="R183" i="69"/>
  <c r="Q188" i="69"/>
  <c r="Q192" i="69"/>
  <c r="S226" i="69"/>
  <c r="W2" i="69"/>
  <c r="X1" i="69"/>
  <c r="T211" i="69"/>
  <c r="T207" i="69"/>
  <c r="T209" i="69" s="1"/>
  <c r="Q106" i="69"/>
  <c r="Q113" i="69" s="1"/>
  <c r="Q100" i="69"/>
  <c r="Q104" i="69"/>
  <c r="T10" i="69"/>
  <c r="T20" i="69" s="1"/>
  <c r="U205" i="69"/>
  <c r="U211" i="69" s="1"/>
  <c r="U61" i="69"/>
  <c r="U63" i="69" s="1"/>
  <c r="U8" i="69"/>
  <c r="U12" i="69" s="1"/>
  <c r="U22" i="69" s="1"/>
  <c r="U29" i="69" s="1"/>
  <c r="U31" i="69" s="1"/>
  <c r="Q87" i="69"/>
  <c r="Q83" i="69"/>
  <c r="Q169" i="69"/>
  <c r="Q179" i="69" s="1"/>
  <c r="Q163" i="69"/>
  <c r="R156" i="69"/>
  <c r="Q167" i="69"/>
  <c r="P46" i="69"/>
  <c r="S17" i="69"/>
  <c r="S18" i="69" s="1"/>
  <c r="R65" i="69"/>
  <c r="R71" i="69"/>
  <c r="R75" i="69" s="1"/>
  <c r="S60" i="69"/>
  <c r="S64" i="69" s="1"/>
  <c r="R69" i="69"/>
  <c r="T12" i="69"/>
  <c r="T22" i="69" s="1"/>
  <c r="T29" i="69" s="1"/>
  <c r="V225" i="69" a="1"/>
  <c r="V225" i="69" s="1"/>
  <c r="V227" i="69" a="1"/>
  <c r="V227" i="69" s="1"/>
  <c r="V216" i="69" a="1"/>
  <c r="V216" i="69" s="1"/>
  <c r="V214" i="69" a="1"/>
  <c r="V214" i="69" s="1"/>
  <c r="V208" i="69" a="1"/>
  <c r="V208" i="69" s="1"/>
  <c r="V206" i="69" a="1"/>
  <c r="V206" i="69" s="1"/>
  <c r="V197" i="69" a="1"/>
  <c r="V197" i="69" s="1"/>
  <c r="V191" i="69" a="1"/>
  <c r="V191" i="69" s="1"/>
  <c r="V185" i="69" a="1"/>
  <c r="V185" i="69" s="1"/>
  <c r="V166" i="69" a="1"/>
  <c r="V166" i="69" s="1"/>
  <c r="V147" i="69" a="1"/>
  <c r="V147" i="69" s="1"/>
  <c r="V174" i="69" a="1"/>
  <c r="V174" i="69" s="1"/>
  <c r="V172" i="69" a="1"/>
  <c r="V172" i="69" s="1"/>
  <c r="V158" i="69" a="1"/>
  <c r="V158" i="69" s="1"/>
  <c r="V145" i="69" a="1"/>
  <c r="V145" i="69" s="1"/>
  <c r="V131" i="69" a="1"/>
  <c r="V131" i="69" s="1"/>
  <c r="V160" i="69" a="1"/>
  <c r="V160" i="69" s="1"/>
  <c r="V139" i="69" a="1"/>
  <c r="V139" i="69" s="1"/>
  <c r="V116" i="69" a="1"/>
  <c r="V116" i="69" s="1"/>
  <c r="V133" i="69" a="1"/>
  <c r="V133" i="69" s="1"/>
  <c r="V122" i="69" a="1"/>
  <c r="V122" i="69" s="1"/>
  <c r="V114" i="69" a="1"/>
  <c r="V114" i="69" s="1"/>
  <c r="V97" i="69" a="1"/>
  <c r="V97" i="69" s="1"/>
  <c r="W93" i="69" s="1"/>
  <c r="V103" i="69" a="1"/>
  <c r="V103" i="69" s="1"/>
  <c r="V95" i="69" a="1"/>
  <c r="V95" i="69" s="1"/>
  <c r="V96" i="69" s="1"/>
  <c r="V109" i="69" a="1"/>
  <c r="V109" i="69" s="1"/>
  <c r="V82" i="69" a="1"/>
  <c r="V82" i="69" s="1"/>
  <c r="V90" i="69" a="1"/>
  <c r="V90" i="69" s="1"/>
  <c r="V74" i="69" a="1"/>
  <c r="V74" i="69" s="1"/>
  <c r="V76" i="69" a="1"/>
  <c r="V76" i="69" s="1"/>
  <c r="V68" i="69" a="1"/>
  <c r="V68" i="69" s="1"/>
  <c r="V47" i="69" a="1"/>
  <c r="V47" i="69" s="1"/>
  <c r="V30" i="69" a="1"/>
  <c r="V30" i="69" s="1"/>
  <c r="V53" i="69" a="1"/>
  <c r="V53" i="69" s="1"/>
  <c r="V36" i="69" a="1"/>
  <c r="V36" i="69" s="1"/>
  <c r="V42" i="69" a="1"/>
  <c r="V42" i="69" s="1"/>
  <c r="V25" i="69" a="1"/>
  <c r="V25" i="69" s="1"/>
  <c r="V62" i="69" a="1"/>
  <c r="V62" i="69" s="1"/>
  <c r="V3" i="69"/>
  <c r="V5" i="69" a="1"/>
  <c r="V5" i="69" s="1"/>
  <c r="V9" i="69" a="1"/>
  <c r="V9" i="69" s="1"/>
  <c r="V15" i="69" a="1"/>
  <c r="V15" i="69" s="1"/>
  <c r="Q39" i="69"/>
  <c r="R28" i="69"/>
  <c r="R32" i="69" s="1"/>
  <c r="Q33" i="69"/>
  <c r="Q37" i="69"/>
  <c r="Q46" i="69" s="1"/>
  <c r="Q48" i="69" s="1"/>
  <c r="P99" i="69"/>
  <c r="Y1696" i="64" a="1"/>
  <c r="Y1431" i="64" a="1"/>
  <c r="DE621" i="64" a="1"/>
  <c r="Y1239" i="64" a="1"/>
  <c r="Y1396" i="64" a="1"/>
  <c r="Y1361" i="64" a="1"/>
  <c r="Y1612" i="64" a="1"/>
  <c r="Y670" i="64" a="1"/>
  <c r="Y1333" i="64" a="1"/>
  <c r="Y1467" i="64" a="1"/>
  <c r="Y1720" i="64" a="1"/>
  <c r="Y946" i="64" a="1"/>
  <c r="Y1087" i="64" a="1"/>
  <c r="Y1263" i="64" a="1"/>
  <c r="BF500" i="64" l="1"/>
  <c r="BF502" i="64" s="1"/>
  <c r="BF503" i="64" s="1"/>
  <c r="BF511" i="64"/>
  <c r="BG1891" i="64"/>
  <c r="Y177" i="64"/>
  <c r="Y1720" i="64"/>
  <c r="X1404" i="64"/>
  <c r="DE621" i="64"/>
  <c r="Y1467" i="64"/>
  <c r="Y1361" i="64"/>
  <c r="Y1696" i="64"/>
  <c r="Y1333" i="64"/>
  <c r="Y1396" i="64"/>
  <c r="Y1431" i="64"/>
  <c r="Y1239" i="64"/>
  <c r="Y1263" i="64"/>
  <c r="Y1612" i="64"/>
  <c r="Y1087" i="64"/>
  <c r="Y946" i="64"/>
  <c r="Y670" i="64"/>
  <c r="Y1991" i="64"/>
  <c r="Z1466" i="64" a="1"/>
  <c r="Z1466" i="64" s="1"/>
  <c r="Z1430" i="64" a="1"/>
  <c r="Z1430" i="64" s="1"/>
  <c r="Z1395" i="64" a="1"/>
  <c r="Z1395" i="64" s="1"/>
  <c r="Z1983" i="64" a="1"/>
  <c r="Z1983" i="64" s="1"/>
  <c r="Z1360" i="64" a="1"/>
  <c r="Z1360" i="64" s="1"/>
  <c r="Z2017" i="64" a="1"/>
  <c r="Z2017" i="64" s="1"/>
  <c r="Z472" i="64" a="1"/>
  <c r="Z472" i="64" s="1"/>
  <c r="Z466" i="64" a="1"/>
  <c r="Z466" i="64" s="1"/>
  <c r="R135" i="69"/>
  <c r="R140" i="69" s="1"/>
  <c r="R150" i="69" s="1"/>
  <c r="Z1695" i="64" a="1"/>
  <c r="Z1695" i="64" s="1"/>
  <c r="Z1608" i="64" a="1"/>
  <c r="Z1608" i="64" s="1"/>
  <c r="Z1086" i="64" a="1"/>
  <c r="Z1086" i="64" s="1"/>
  <c r="Z669" i="64" a="1"/>
  <c r="Z669" i="64" s="1"/>
  <c r="Z176" i="64" a="1"/>
  <c r="Z176" i="64" s="1"/>
  <c r="Z175" i="64" a="1"/>
  <c r="Z175" i="64" s="1"/>
  <c r="Z191" i="64" a="1"/>
  <c r="Z191" i="64" s="1"/>
  <c r="Z245" i="64" a="1"/>
  <c r="Z245" i="64" s="1"/>
  <c r="Z40" i="64" a="1"/>
  <c r="Z40" i="64" s="1"/>
  <c r="Z192" i="64" a="1"/>
  <c r="Z192" i="64" s="1"/>
  <c r="U190" i="64"/>
  <c r="Z945" i="64" a="1"/>
  <c r="Z945" i="64" s="1"/>
  <c r="Z1332" i="64" a="1"/>
  <c r="Z1332" i="64" s="1"/>
  <c r="Z1721" i="64" a="1"/>
  <c r="Z1721" i="64" s="1"/>
  <c r="Z1262" i="64" a="1"/>
  <c r="Z1262" i="64" s="1"/>
  <c r="Z1238" i="64" a="1"/>
  <c r="Z1238" i="64" s="1"/>
  <c r="Z1619" i="64" a="1"/>
  <c r="Z1619" i="64" s="1"/>
  <c r="Z645" i="64" a="1"/>
  <c r="Z645" i="64" s="1"/>
  <c r="Z1334" i="64" a="1"/>
  <c r="Z1334" i="64" s="1"/>
  <c r="Z1240" i="64" a="1"/>
  <c r="Z1240" i="64" s="1"/>
  <c r="Z1719" i="64" a="1"/>
  <c r="Z1719" i="64" s="1"/>
  <c r="Z1216" i="64" a="1"/>
  <c r="Z1216" i="64" s="1"/>
  <c r="Z647" i="64" a="1"/>
  <c r="Z647" i="64" s="1"/>
  <c r="Z1613" i="64" a="1"/>
  <c r="Z1613" i="64" s="1"/>
  <c r="U207" i="69"/>
  <c r="U209" i="69" s="1"/>
  <c r="U219" i="69" s="1"/>
  <c r="V205" i="69"/>
  <c r="V211" i="69" s="1"/>
  <c r="V61" i="69"/>
  <c r="V63" i="69" s="1"/>
  <c r="V8" i="69"/>
  <c r="V16" i="69" s="1"/>
  <c r="P106" i="69"/>
  <c r="P113" i="69" s="1"/>
  <c r="P100" i="69"/>
  <c r="P104" i="69"/>
  <c r="T31" i="69"/>
  <c r="P48" i="69"/>
  <c r="P49" i="69" s="1"/>
  <c r="U221" i="69"/>
  <c r="U224" i="69" s="1"/>
  <c r="U226" i="69" s="1"/>
  <c r="U228" i="69" s="1"/>
  <c r="U215" i="69"/>
  <c r="U217" i="69" s="1"/>
  <c r="U16" i="69"/>
  <c r="Q200" i="69"/>
  <c r="Q198" i="69"/>
  <c r="T221" i="69"/>
  <c r="T224" i="69" s="1"/>
  <c r="T215" i="69"/>
  <c r="T217" i="69" s="1"/>
  <c r="R33" i="69"/>
  <c r="R39" i="69"/>
  <c r="S28" i="69"/>
  <c r="S32" i="69" s="1"/>
  <c r="R37" i="69"/>
  <c r="R46" i="69" s="1"/>
  <c r="R48" i="69" s="1"/>
  <c r="U10" i="69"/>
  <c r="U20" i="69" s="1"/>
  <c r="R186" i="69"/>
  <c r="Q177" i="69"/>
  <c r="Q173" i="69"/>
  <c r="Q175" i="69" s="1"/>
  <c r="H175" i="69" s="1"/>
  <c r="H167" i="69"/>
  <c r="V98" i="69"/>
  <c r="Y1" i="69"/>
  <c r="X2" i="69"/>
  <c r="S65" i="69"/>
  <c r="S71" i="69"/>
  <c r="S75" i="69" s="1"/>
  <c r="T60" i="69"/>
  <c r="T64" i="69" s="1"/>
  <c r="S69" i="69"/>
  <c r="W227" i="69" a="1"/>
  <c r="W227" i="69" s="1"/>
  <c r="W225" i="69" a="1"/>
  <c r="W225" i="69" s="1"/>
  <c r="W216" i="69" a="1"/>
  <c r="W216" i="69" s="1"/>
  <c r="W214" i="69" a="1"/>
  <c r="W214" i="69" s="1"/>
  <c r="W208" i="69" a="1"/>
  <c r="W208" i="69" s="1"/>
  <c r="W206" i="69" a="1"/>
  <c r="W206" i="69" s="1"/>
  <c r="W197" i="69" a="1"/>
  <c r="W197" i="69" s="1"/>
  <c r="W191" i="69" a="1"/>
  <c r="W191" i="69" s="1"/>
  <c r="W185" i="69" a="1"/>
  <c r="W185" i="69" s="1"/>
  <c r="W166" i="69" a="1"/>
  <c r="W166" i="69" s="1"/>
  <c r="W172" i="69" a="1"/>
  <c r="W172" i="69" s="1"/>
  <c r="W174" i="69" a="1"/>
  <c r="W174" i="69" s="1"/>
  <c r="W158" i="69" a="1"/>
  <c r="W158" i="69" s="1"/>
  <c r="W160" i="69" a="1"/>
  <c r="W160" i="69" s="1"/>
  <c r="W147" i="69" a="1"/>
  <c r="W147" i="69" s="1"/>
  <c r="W145" i="69" a="1"/>
  <c r="W145" i="69" s="1"/>
  <c r="W131" i="69" a="1"/>
  <c r="W131" i="69" s="1"/>
  <c r="W133" i="69" a="1"/>
  <c r="W133" i="69" s="1"/>
  <c r="W122" i="69" a="1"/>
  <c r="W122" i="69" s="1"/>
  <c r="W139" i="69" a="1"/>
  <c r="W139" i="69" s="1"/>
  <c r="W114" i="69" a="1"/>
  <c r="W114" i="69" s="1"/>
  <c r="W116" i="69" a="1"/>
  <c r="W116" i="69" s="1"/>
  <c r="W103" i="69" a="1"/>
  <c r="W103" i="69" s="1"/>
  <c r="W95" i="69" a="1"/>
  <c r="W95" i="69" s="1"/>
  <c r="W96" i="69" s="1"/>
  <c r="W109" i="69" a="1"/>
  <c r="W109" i="69" s="1"/>
  <c r="W97" i="69" a="1"/>
  <c r="W97" i="69" s="1"/>
  <c r="X93" i="69" s="1"/>
  <c r="W90" i="69" a="1"/>
  <c r="W90" i="69" s="1"/>
  <c r="W74" i="69" a="1"/>
  <c r="W74" i="69" s="1"/>
  <c r="W76" i="69" a="1"/>
  <c r="W76" i="69" s="1"/>
  <c r="W82" i="69" a="1"/>
  <c r="W82" i="69" s="1"/>
  <c r="W62" i="69" a="1"/>
  <c r="W62" i="69" s="1"/>
  <c r="W53" i="69" a="1"/>
  <c r="W53" i="69" s="1"/>
  <c r="W36" i="69" a="1"/>
  <c r="W36" i="69" s="1"/>
  <c r="W42" i="69" a="1"/>
  <c r="W42" i="69" s="1"/>
  <c r="W25" i="69" a="1"/>
  <c r="W25" i="69" s="1"/>
  <c r="W5" i="69" a="1"/>
  <c r="W5" i="69" s="1"/>
  <c r="W3" i="69"/>
  <c r="W47" i="69" a="1"/>
  <c r="W47" i="69" s="1"/>
  <c r="W9" i="69" a="1"/>
  <c r="W9" i="69" s="1"/>
  <c r="W68" i="69" a="1"/>
  <c r="W68" i="69" s="1"/>
  <c r="W15" i="69" a="1"/>
  <c r="W15" i="69" s="1"/>
  <c r="W30" i="69" a="1"/>
  <c r="W30" i="69" s="1"/>
  <c r="T17" i="69"/>
  <c r="T18" i="69" s="1"/>
  <c r="R79" i="69"/>
  <c r="R77" i="69"/>
  <c r="R161" i="69"/>
  <c r="H161" i="69" s="1"/>
  <c r="R159" i="69"/>
  <c r="T219" i="69"/>
  <c r="S228" i="69"/>
  <c r="Z946" i="64" a="1"/>
  <c r="Z1696" i="64" a="1"/>
  <c r="Z1263" i="64" a="1"/>
  <c r="Z1087" i="64" a="1"/>
  <c r="Z1333" i="64" a="1"/>
  <c r="Z670" i="64" a="1"/>
  <c r="Z1239" i="64" a="1"/>
  <c r="DF621" i="64" a="1"/>
  <c r="Z1467" i="64" a="1"/>
  <c r="Z1720" i="64" a="1"/>
  <c r="Z1431" i="64" a="1"/>
  <c r="Z1396" i="64" a="1"/>
  <c r="Z1612" i="64" a="1"/>
  <c r="Z1361" i="64" a="1"/>
  <c r="BF516" i="64" l="1"/>
  <c r="BG507" i="64"/>
  <c r="BF512" i="64"/>
  <c r="BF504" i="64"/>
  <c r="BG496" i="64"/>
  <c r="BG1895" i="64" a="1"/>
  <c r="BG1895" i="64" s="1"/>
  <c r="BG1888" i="64" s="1"/>
  <c r="Z177" i="64"/>
  <c r="Z1720" i="64"/>
  <c r="U193" i="64"/>
  <c r="Y1404" i="64"/>
  <c r="DF621" i="64"/>
  <c r="Z1361" i="64"/>
  <c r="Z1696" i="64"/>
  <c r="Z1396" i="64"/>
  <c r="Z1431" i="64"/>
  <c r="Z1467" i="64"/>
  <c r="Z1333" i="64"/>
  <c r="Z1239" i="64"/>
  <c r="Z1263" i="64"/>
  <c r="Z1612" i="64"/>
  <c r="Z1087" i="64"/>
  <c r="Z946" i="64"/>
  <c r="Z670" i="64"/>
  <c r="Z1991" i="64"/>
  <c r="AA1466" i="64" a="1"/>
  <c r="AA1466" i="64" s="1"/>
  <c r="AA1430" i="64" a="1"/>
  <c r="AA1430" i="64" s="1"/>
  <c r="AA1395" i="64" a="1"/>
  <c r="AA1395" i="64" s="1"/>
  <c r="AA1983" i="64" a="1"/>
  <c r="AA1983" i="64" s="1"/>
  <c r="AA1360" i="64" a="1"/>
  <c r="AA1360" i="64" s="1"/>
  <c r="AA2017" i="64" a="1"/>
  <c r="AA2017" i="64" s="1"/>
  <c r="R142" i="69"/>
  <c r="R146" i="69" s="1"/>
  <c r="R148" i="69" s="1"/>
  <c r="R136" i="69"/>
  <c r="S129" i="69"/>
  <c r="S134" i="69" s="1"/>
  <c r="AA472" i="64" a="1"/>
  <c r="AA472" i="64" s="1"/>
  <c r="AA466" i="64" a="1"/>
  <c r="AA466" i="64" s="1"/>
  <c r="AA1695" i="64" a="1"/>
  <c r="AA1695" i="64" s="1"/>
  <c r="AA1608" i="64" a="1"/>
  <c r="AA1608" i="64" s="1"/>
  <c r="AA1086" i="64" a="1"/>
  <c r="AA1086" i="64" s="1"/>
  <c r="AA669" i="64" a="1"/>
  <c r="AA669" i="64" s="1"/>
  <c r="AA191" i="64" a="1"/>
  <c r="AA191" i="64" s="1"/>
  <c r="AA245" i="64" a="1"/>
  <c r="AA245" i="64" s="1"/>
  <c r="AA175" i="64" a="1"/>
  <c r="AA175" i="64" s="1"/>
  <c r="AA176" i="64" a="1"/>
  <c r="AA176" i="64" s="1"/>
  <c r="AA40" i="64" a="1"/>
  <c r="AA40" i="64" s="1"/>
  <c r="AA192" i="64" a="1"/>
  <c r="AA192" i="64" s="1"/>
  <c r="V190" i="64"/>
  <c r="V193" i="64" s="1"/>
  <c r="AA945" i="64" a="1"/>
  <c r="AA945" i="64" s="1"/>
  <c r="AA1262" i="64" a="1"/>
  <c r="AA1262" i="64" s="1"/>
  <c r="AA1619" i="64" a="1"/>
  <c r="AA1619" i="64" s="1"/>
  <c r="AA1334" i="64" a="1"/>
  <c r="AA1334" i="64" s="1"/>
  <c r="AA1721" i="64" a="1"/>
  <c r="AA1721" i="64" s="1"/>
  <c r="AA1238" i="64" a="1"/>
  <c r="AA1238" i="64" s="1"/>
  <c r="AA1216" i="64" a="1"/>
  <c r="AA1216" i="64" s="1"/>
  <c r="AA1240" i="64" a="1"/>
  <c r="AA1240" i="64" s="1"/>
  <c r="AA1613" i="64" a="1"/>
  <c r="AA1613" i="64" s="1"/>
  <c r="AA647" i="64" a="1"/>
  <c r="AA647" i="64" s="1"/>
  <c r="AA1719" i="64" a="1"/>
  <c r="AA1719" i="64" s="1"/>
  <c r="AA645" i="64" a="1"/>
  <c r="AA645" i="64" s="1"/>
  <c r="AA1332" i="64" a="1"/>
  <c r="AA1332" i="64" s="1"/>
  <c r="V207" i="69"/>
  <c r="V209" i="69" s="1"/>
  <c r="V219" i="69" s="1"/>
  <c r="V10" i="69"/>
  <c r="V20" i="69" s="1"/>
  <c r="P50" i="69"/>
  <c r="P56" i="69"/>
  <c r="Q45" i="69"/>
  <c r="Q49" i="69" s="1"/>
  <c r="P54" i="69"/>
  <c r="T71" i="69"/>
  <c r="T75" i="69" s="1"/>
  <c r="U60" i="69"/>
  <c r="U64" i="69" s="1"/>
  <c r="T65" i="69"/>
  <c r="T69" i="69"/>
  <c r="R184" i="69"/>
  <c r="H159" i="69"/>
  <c r="R85" i="69"/>
  <c r="R94" i="69" s="1"/>
  <c r="S79" i="69"/>
  <c r="S77" i="69"/>
  <c r="S85" i="69" s="1"/>
  <c r="S94" i="69" s="1"/>
  <c r="S99" i="69" s="1"/>
  <c r="X225" i="69" a="1"/>
  <c r="X225" i="69" s="1"/>
  <c r="X227" i="69" a="1"/>
  <c r="X227" i="69" s="1"/>
  <c r="X208" i="69" a="1"/>
  <c r="X208" i="69" s="1"/>
  <c r="X216" i="69" a="1"/>
  <c r="X216" i="69" s="1"/>
  <c r="X214" i="69" a="1"/>
  <c r="X214" i="69" s="1"/>
  <c r="X206" i="69" a="1"/>
  <c r="X206" i="69" s="1"/>
  <c r="X197" i="69" a="1"/>
  <c r="X197" i="69" s="1"/>
  <c r="X191" i="69" a="1"/>
  <c r="X191" i="69" s="1"/>
  <c r="X185" i="69" a="1"/>
  <c r="X185" i="69" s="1"/>
  <c r="X166" i="69" a="1"/>
  <c r="X166" i="69" s="1"/>
  <c r="X172" i="69" a="1"/>
  <c r="X172" i="69" s="1"/>
  <c r="X174" i="69" a="1"/>
  <c r="X174" i="69" s="1"/>
  <c r="X160" i="69" a="1"/>
  <c r="X160" i="69" s="1"/>
  <c r="X147" i="69" a="1"/>
  <c r="X147" i="69" s="1"/>
  <c r="X158" i="69" a="1"/>
  <c r="X158" i="69" s="1"/>
  <c r="X133" i="69" a="1"/>
  <c r="X133" i="69" s="1"/>
  <c r="X139" i="69" a="1"/>
  <c r="X139" i="69" s="1"/>
  <c r="X145" i="69" a="1"/>
  <c r="X145" i="69" s="1"/>
  <c r="X131" i="69" a="1"/>
  <c r="X131" i="69" s="1"/>
  <c r="X122" i="69" a="1"/>
  <c r="X122" i="69" s="1"/>
  <c r="X114" i="69" a="1"/>
  <c r="X114" i="69" s="1"/>
  <c r="X116" i="69" a="1"/>
  <c r="X116" i="69" s="1"/>
  <c r="X95" i="69" a="1"/>
  <c r="X95" i="69" s="1"/>
  <c r="X96" i="69" s="1"/>
  <c r="X97" i="69" a="1"/>
  <c r="X97" i="69" s="1"/>
  <c r="Y93" i="69" s="1"/>
  <c r="X109" i="69" a="1"/>
  <c r="X109" i="69" s="1"/>
  <c r="X103" i="69" a="1"/>
  <c r="X103" i="69" s="1"/>
  <c r="X74" i="69" a="1"/>
  <c r="X74" i="69" s="1"/>
  <c r="X76" i="69" a="1"/>
  <c r="X76" i="69" s="1"/>
  <c r="X82" i="69" a="1"/>
  <c r="X82" i="69" s="1"/>
  <c r="X62" i="69" a="1"/>
  <c r="X62" i="69" s="1"/>
  <c r="X90" i="69" a="1"/>
  <c r="X90" i="69" s="1"/>
  <c r="X53" i="69" a="1"/>
  <c r="X53" i="69" s="1"/>
  <c r="X36" i="69" a="1"/>
  <c r="X36" i="69" s="1"/>
  <c r="X42" i="69" a="1"/>
  <c r="X42" i="69" s="1"/>
  <c r="X25" i="69" a="1"/>
  <c r="X25" i="69" s="1"/>
  <c r="X47" i="69" a="1"/>
  <c r="X47" i="69" s="1"/>
  <c r="X30" i="69" a="1"/>
  <c r="X30" i="69" s="1"/>
  <c r="X68" i="69" a="1"/>
  <c r="X68" i="69" s="1"/>
  <c r="X9" i="69" a="1"/>
  <c r="X9" i="69" s="1"/>
  <c r="X15" i="69" a="1"/>
  <c r="X15" i="69" s="1"/>
  <c r="X5" i="69" a="1"/>
  <c r="X5" i="69" s="1"/>
  <c r="X3" i="69"/>
  <c r="S33" i="69"/>
  <c r="S39" i="69"/>
  <c r="T28" i="69"/>
  <c r="T32" i="69" s="1"/>
  <c r="S37" i="69"/>
  <c r="S46" i="69" s="1"/>
  <c r="S48" i="69" s="1"/>
  <c r="V12" i="69"/>
  <c r="V22" i="69" s="1"/>
  <c r="V29" i="69" s="1"/>
  <c r="V31" i="69" s="1"/>
  <c r="R87" i="69"/>
  <c r="R83" i="69"/>
  <c r="Z1" i="69"/>
  <c r="Y2" i="69"/>
  <c r="R162" i="69"/>
  <c r="W98" i="69"/>
  <c r="V221" i="69"/>
  <c r="V224" i="69" s="1"/>
  <c r="V226" i="69" s="1"/>
  <c r="V228" i="69" s="1"/>
  <c r="V215" i="69"/>
  <c r="V217" i="69" s="1"/>
  <c r="U17" i="69"/>
  <c r="U18" i="69" s="1"/>
  <c r="P118" i="69"/>
  <c r="W205" i="69"/>
  <c r="W211" i="69" s="1"/>
  <c r="W61" i="69"/>
  <c r="W63" i="69" s="1"/>
  <c r="W8" i="69"/>
  <c r="W12" i="69" s="1"/>
  <c r="W22" i="69" s="1"/>
  <c r="W29" i="69" s="1"/>
  <c r="W31" i="69" s="1"/>
  <c r="T226" i="69"/>
  <c r="AA1467" i="64" a="1"/>
  <c r="AA1696" i="64" a="1"/>
  <c r="AA1612" i="64" a="1"/>
  <c r="AA1396" i="64" a="1"/>
  <c r="AA1239" i="64" a="1"/>
  <c r="AA1333" i="64" a="1"/>
  <c r="AA1431" i="64" a="1"/>
  <c r="AA670" i="64" a="1"/>
  <c r="AA1720" i="64" a="1"/>
  <c r="DG621" i="64" a="1"/>
  <c r="AA1087" i="64" a="1"/>
  <c r="AA946" i="64" a="1"/>
  <c r="AA1263" i="64" a="1"/>
  <c r="AA1361" i="64" a="1"/>
  <c r="BG499" i="64" l="1"/>
  <c r="BG1889" i="64"/>
  <c r="BH1885" i="64" s="1"/>
  <c r="BH1891" i="64" s="1"/>
  <c r="AA177" i="64"/>
  <c r="AA1720" i="64"/>
  <c r="Z1404" i="64"/>
  <c r="DG621" i="64"/>
  <c r="AA1696" i="64"/>
  <c r="AA1361" i="64"/>
  <c r="AA1333" i="64"/>
  <c r="AA1396" i="64"/>
  <c r="AA1431" i="64"/>
  <c r="AA1467" i="64"/>
  <c r="AA1239" i="64"/>
  <c r="AA1263" i="64"/>
  <c r="AA1612" i="64"/>
  <c r="AA1087" i="64"/>
  <c r="AA946" i="64"/>
  <c r="AA670" i="64"/>
  <c r="AA1991" i="64"/>
  <c r="AB1430" i="64" a="1"/>
  <c r="AB1430" i="64" s="1"/>
  <c r="AB1466" i="64" a="1"/>
  <c r="AB1466" i="64" s="1"/>
  <c r="AB1395" i="64" a="1"/>
  <c r="AB1395" i="64" s="1"/>
  <c r="AB1983" i="64" a="1"/>
  <c r="AB1983" i="64" s="1"/>
  <c r="AB1360" i="64" a="1"/>
  <c r="AB1360" i="64" s="1"/>
  <c r="AB2017" i="64" a="1"/>
  <c r="AB2017" i="64" s="1"/>
  <c r="R152" i="69"/>
  <c r="S132" i="69"/>
  <c r="S157" i="69" s="1"/>
  <c r="AB466" i="64" a="1"/>
  <c r="AB466" i="64" s="1"/>
  <c r="AB472" i="64" a="1"/>
  <c r="AB472" i="64" s="1"/>
  <c r="AB1695" i="64" a="1"/>
  <c r="AB1695" i="64" s="1"/>
  <c r="AB1608" i="64" a="1"/>
  <c r="AB1608" i="64" s="1"/>
  <c r="AB1086" i="64" a="1"/>
  <c r="AB1086" i="64" s="1"/>
  <c r="AB669" i="64" a="1"/>
  <c r="AB669" i="64" s="1"/>
  <c r="AB191" i="64" a="1"/>
  <c r="AB191" i="64" s="1"/>
  <c r="AB245" i="64" a="1"/>
  <c r="AB245" i="64" s="1"/>
  <c r="AB40" i="64" a="1"/>
  <c r="AB40" i="64" s="1"/>
  <c r="AB176" i="64" a="1"/>
  <c r="AB176" i="64" s="1"/>
  <c r="AB175" i="64" a="1"/>
  <c r="AB175" i="64" s="1"/>
  <c r="AB192" i="64" a="1"/>
  <c r="AB192" i="64" s="1"/>
  <c r="W190" i="64"/>
  <c r="W193" i="64" s="1"/>
  <c r="AB945" i="64" a="1"/>
  <c r="AB945" i="64" s="1"/>
  <c r="AB645" i="64" a="1"/>
  <c r="AB645" i="64" s="1"/>
  <c r="AB1240" i="64" a="1"/>
  <c r="AB1240" i="64" s="1"/>
  <c r="AB1262" i="64" a="1"/>
  <c r="AB1262" i="64" s="1"/>
  <c r="AB1216" i="64" a="1"/>
  <c r="AB1216" i="64" s="1"/>
  <c r="AB1721" i="64" a="1"/>
  <c r="AB1721" i="64" s="1"/>
  <c r="AB647" i="64" a="1"/>
  <c r="AB647" i="64" s="1"/>
  <c r="AB1613" i="64" a="1"/>
  <c r="AB1613" i="64" s="1"/>
  <c r="AB1332" i="64" a="1"/>
  <c r="AB1332" i="64" s="1"/>
  <c r="AB1334" i="64" a="1"/>
  <c r="AB1334" i="64" s="1"/>
  <c r="AB1238" i="64" a="1"/>
  <c r="AB1238" i="64" s="1"/>
  <c r="AB1719" i="64" a="1"/>
  <c r="AB1719" i="64" s="1"/>
  <c r="AB1619" i="64" a="1"/>
  <c r="AB1619" i="64" s="1"/>
  <c r="X98" i="69"/>
  <c r="V17" i="69"/>
  <c r="V18" i="69" s="1"/>
  <c r="T33" i="69"/>
  <c r="T39" i="69"/>
  <c r="U28" i="69"/>
  <c r="U32" i="69" s="1"/>
  <c r="T37" i="69"/>
  <c r="T46" i="69" s="1"/>
  <c r="W16" i="69"/>
  <c r="P125" i="69"/>
  <c r="P119" i="69"/>
  <c r="Q112" i="69"/>
  <c r="P123" i="69"/>
  <c r="W207" i="69"/>
  <c r="W209" i="69" s="1"/>
  <c r="W219" i="69" s="1"/>
  <c r="W10" i="69"/>
  <c r="W20" i="69" s="1"/>
  <c r="W221" i="69"/>
  <c r="W224" i="69" s="1"/>
  <c r="W226" i="69" s="1"/>
  <c r="W228" i="69" s="1"/>
  <c r="W215" i="69"/>
  <c r="W217" i="69" s="1"/>
  <c r="R163" i="69"/>
  <c r="R169" i="69"/>
  <c r="R179" i="69" s="1"/>
  <c r="S156" i="69"/>
  <c r="R167" i="69"/>
  <c r="X205" i="69"/>
  <c r="X211" i="69" s="1"/>
  <c r="X8" i="69"/>
  <c r="X12" i="69" s="1"/>
  <c r="X22" i="69" s="1"/>
  <c r="X29" i="69" s="1"/>
  <c r="X31" i="69" s="1"/>
  <c r="X61" i="69"/>
  <c r="X63" i="69" s="1"/>
  <c r="R99" i="69"/>
  <c r="Q56" i="69"/>
  <c r="R45" i="69"/>
  <c r="R49" i="69" s="1"/>
  <c r="Q50" i="69"/>
  <c r="Q54" i="69"/>
  <c r="T228" i="69"/>
  <c r="Y225" i="69" a="1"/>
  <c r="Y225" i="69" s="1"/>
  <c r="Y227" i="69" a="1"/>
  <c r="Y227" i="69" s="1"/>
  <c r="Y216" i="69" a="1"/>
  <c r="Y216" i="69" s="1"/>
  <c r="Y214" i="69" a="1"/>
  <c r="Y214" i="69" s="1"/>
  <c r="Y208" i="69" a="1"/>
  <c r="Y208" i="69" s="1"/>
  <c r="Y197" i="69" a="1"/>
  <c r="Y197" i="69" s="1"/>
  <c r="Y206" i="69" a="1"/>
  <c r="Y206" i="69" s="1"/>
  <c r="Y191" i="69" a="1"/>
  <c r="Y191" i="69" s="1"/>
  <c r="Y185" i="69" a="1"/>
  <c r="Y185" i="69" s="1"/>
  <c r="Y174" i="69" a="1"/>
  <c r="Y174" i="69" s="1"/>
  <c r="Y166" i="69" a="1"/>
  <c r="Y166" i="69" s="1"/>
  <c r="Y172" i="69" a="1"/>
  <c r="Y172" i="69" s="1"/>
  <c r="Y147" i="69" a="1"/>
  <c r="Y147" i="69" s="1"/>
  <c r="Y160" i="69" a="1"/>
  <c r="Y160" i="69" s="1"/>
  <c r="Y139" i="69" a="1"/>
  <c r="Y139" i="69" s="1"/>
  <c r="Y158" i="69" a="1"/>
  <c r="Y158" i="69" s="1"/>
  <c r="Y145" i="69" a="1"/>
  <c r="Y145" i="69" s="1"/>
  <c r="Y133" i="69" a="1"/>
  <c r="Y133" i="69" s="1"/>
  <c r="Y122" i="69" a="1"/>
  <c r="Y122" i="69" s="1"/>
  <c r="Y114" i="69" a="1"/>
  <c r="Y114" i="69" s="1"/>
  <c r="Y131" i="69" a="1"/>
  <c r="Y131" i="69" s="1"/>
  <c r="Y116" i="69" a="1"/>
  <c r="Y116" i="69" s="1"/>
  <c r="Y97" i="69" a="1"/>
  <c r="Y97" i="69" s="1"/>
  <c r="Z93" i="69" s="1"/>
  <c r="Y109" i="69" a="1"/>
  <c r="Y109" i="69" s="1"/>
  <c r="Y103" i="69" a="1"/>
  <c r="Y103" i="69" s="1"/>
  <c r="Y76" i="69" a="1"/>
  <c r="Y76" i="69" s="1"/>
  <c r="Y82" i="69" a="1"/>
  <c r="Y82" i="69" s="1"/>
  <c r="Y62" i="69" a="1"/>
  <c r="Y62" i="69" s="1"/>
  <c r="Y95" i="69" a="1"/>
  <c r="Y95" i="69" s="1"/>
  <c r="Y96" i="69" s="1"/>
  <c r="Y90" i="69" a="1"/>
  <c r="Y90" i="69" s="1"/>
  <c r="Y68" i="69" a="1"/>
  <c r="Y68" i="69" s="1"/>
  <c r="Y74" i="69" a="1"/>
  <c r="Y74" i="69" s="1"/>
  <c r="Y47" i="69" a="1"/>
  <c r="Y47" i="69" s="1"/>
  <c r="Y30" i="69" a="1"/>
  <c r="Y30" i="69" s="1"/>
  <c r="Y53" i="69" a="1"/>
  <c r="Y53" i="69" s="1"/>
  <c r="Y36" i="69" a="1"/>
  <c r="Y36" i="69" s="1"/>
  <c r="Y25" i="69" a="1"/>
  <c r="Y25" i="69" s="1"/>
  <c r="Y5" i="69" a="1"/>
  <c r="Y5" i="69" s="1"/>
  <c r="Y9" i="69" a="1"/>
  <c r="Y9" i="69" s="1"/>
  <c r="Y3" i="69"/>
  <c r="Y42" i="69" a="1"/>
  <c r="Y42" i="69" s="1"/>
  <c r="Y15" i="69" a="1"/>
  <c r="Y15" i="69" s="1"/>
  <c r="S100" i="69"/>
  <c r="S106" i="69"/>
  <c r="S113" i="69" s="1"/>
  <c r="S104" i="69"/>
  <c r="AA1" i="69"/>
  <c r="Z2" i="69"/>
  <c r="S87" i="69"/>
  <c r="S83" i="69"/>
  <c r="H184" i="69"/>
  <c r="R187" i="69"/>
  <c r="U65" i="69"/>
  <c r="U71" i="69"/>
  <c r="U75" i="69" s="1"/>
  <c r="V60" i="69"/>
  <c r="V64" i="69" s="1"/>
  <c r="U69" i="69"/>
  <c r="T79" i="69"/>
  <c r="T77" i="69"/>
  <c r="T85" i="69" s="1"/>
  <c r="T94" i="69" s="1"/>
  <c r="T99" i="69" s="1"/>
  <c r="AB1333" i="64" a="1"/>
  <c r="AB1396" i="64" a="1"/>
  <c r="AB1361" i="64" a="1"/>
  <c r="AB1612" i="64" a="1"/>
  <c r="AB670" i="64" a="1"/>
  <c r="AB1467" i="64" a="1"/>
  <c r="AB946" i="64" a="1"/>
  <c r="DH621" i="64" a="1"/>
  <c r="AB1087" i="64" a="1"/>
  <c r="AB1431" i="64" a="1"/>
  <c r="AB1239" i="64" a="1"/>
  <c r="AB1720" i="64" a="1"/>
  <c r="AB1696" i="64" a="1"/>
  <c r="AB1263" i="64" a="1"/>
  <c r="BG508" i="64" l="1"/>
  <c r="BH1895" i="64" a="1"/>
  <c r="BH1895" i="64" s="1"/>
  <c r="BH1888" i="64" s="1"/>
  <c r="BH1889" i="64" s="1"/>
  <c r="AB177" i="64"/>
  <c r="AB1720" i="64"/>
  <c r="AA1404" i="64"/>
  <c r="DH621" i="64"/>
  <c r="AB1396" i="64"/>
  <c r="AB1431" i="64"/>
  <c r="AB1467" i="64"/>
  <c r="AB1361" i="64"/>
  <c r="AB1333" i="64"/>
  <c r="AB1696" i="64"/>
  <c r="AB1239" i="64"/>
  <c r="AB1263" i="64"/>
  <c r="AB1612" i="64"/>
  <c r="AB1087" i="64"/>
  <c r="AB946" i="64"/>
  <c r="AB670" i="64"/>
  <c r="AB1991" i="64"/>
  <c r="AC1466" i="64" a="1"/>
  <c r="AC1466" i="64" s="1"/>
  <c r="AC1430" i="64" a="1"/>
  <c r="AC1430" i="64" s="1"/>
  <c r="AC1395" i="64" a="1"/>
  <c r="AC1395" i="64" s="1"/>
  <c r="AC1983" i="64" a="1"/>
  <c r="AC1983" i="64" s="1"/>
  <c r="AC1360" i="64" a="1"/>
  <c r="AC1360" i="64" s="1"/>
  <c r="AC2017" i="64" a="1"/>
  <c r="AC2017" i="64" s="1"/>
  <c r="S135" i="69"/>
  <c r="S140" i="69" s="1"/>
  <c r="S150" i="69" s="1"/>
  <c r="AC466" i="64" a="1"/>
  <c r="AC466" i="64" s="1"/>
  <c r="AC472" i="64" a="1"/>
  <c r="AC472" i="64" s="1"/>
  <c r="AC1695" i="64" a="1"/>
  <c r="AC1695" i="64" s="1"/>
  <c r="AC1608" i="64" a="1"/>
  <c r="AC1608" i="64" s="1"/>
  <c r="AC1086" i="64" a="1"/>
  <c r="AC1086" i="64" s="1"/>
  <c r="AC669" i="64" a="1"/>
  <c r="AC669" i="64" s="1"/>
  <c r="AC40" i="64" a="1"/>
  <c r="AC40" i="64" s="1"/>
  <c r="AC176" i="64" a="1"/>
  <c r="AC176" i="64" s="1"/>
  <c r="AC175" i="64" a="1"/>
  <c r="AC175" i="64" s="1"/>
  <c r="AC245" i="64" a="1"/>
  <c r="AC245" i="64" s="1"/>
  <c r="AC191" i="64" a="1"/>
  <c r="AC191" i="64" s="1"/>
  <c r="AC192" i="64" a="1"/>
  <c r="AC192" i="64" s="1"/>
  <c r="X190" i="64"/>
  <c r="X193" i="64" s="1"/>
  <c r="AC945" i="64" a="1"/>
  <c r="AC945" i="64" s="1"/>
  <c r="AC1262" i="64" a="1"/>
  <c r="AC1262" i="64" s="1"/>
  <c r="AC1719" i="64" a="1"/>
  <c r="AC1719" i="64" s="1"/>
  <c r="AC1613" i="64" a="1"/>
  <c r="AC1613" i="64" s="1"/>
  <c r="AC645" i="64" a="1"/>
  <c r="AC645" i="64" s="1"/>
  <c r="AC1238" i="64" a="1"/>
  <c r="AC1238" i="64" s="1"/>
  <c r="AC1334" i="64" a="1"/>
  <c r="AC1334" i="64" s="1"/>
  <c r="AC1240" i="64" a="1"/>
  <c r="AC1240" i="64" s="1"/>
  <c r="AC1721" i="64" a="1"/>
  <c r="AC1721" i="64" s="1"/>
  <c r="AC1332" i="64" a="1"/>
  <c r="AC1332" i="64" s="1"/>
  <c r="AC1619" i="64" a="1"/>
  <c r="AC1619" i="64" s="1"/>
  <c r="AC647" i="64" a="1"/>
  <c r="AC647" i="64" s="1"/>
  <c r="AC1216" i="64" a="1"/>
  <c r="AC1216" i="64" s="1"/>
  <c r="X16" i="69"/>
  <c r="X10" i="69"/>
  <c r="X20" i="69" s="1"/>
  <c r="X207" i="69"/>
  <c r="X209" i="69" s="1"/>
  <c r="X219" i="69" s="1"/>
  <c r="Y98" i="69"/>
  <c r="R194" i="69"/>
  <c r="R202" i="69" s="1"/>
  <c r="R188" i="69"/>
  <c r="S183" i="69"/>
  <c r="R192" i="69"/>
  <c r="AB1" i="69"/>
  <c r="AA2" i="69"/>
  <c r="Q117" i="69"/>
  <c r="Q115" i="69"/>
  <c r="U33" i="69"/>
  <c r="U39" i="69"/>
  <c r="V28" i="69"/>
  <c r="V32" i="69" s="1"/>
  <c r="U37" i="69"/>
  <c r="U46" i="69" s="1"/>
  <c r="U48" i="69" s="1"/>
  <c r="X221" i="69"/>
  <c r="X224" i="69" s="1"/>
  <c r="X226" i="69" s="1"/>
  <c r="X228" i="69" s="1"/>
  <c r="X215" i="69"/>
  <c r="X217" i="69" s="1"/>
  <c r="R177" i="69"/>
  <c r="R173" i="69"/>
  <c r="R175" i="69" s="1"/>
  <c r="R106" i="69"/>
  <c r="R113" i="69" s="1"/>
  <c r="R100" i="69"/>
  <c r="R104" i="69"/>
  <c r="S161" i="69"/>
  <c r="S159" i="69"/>
  <c r="S184" i="69" s="1"/>
  <c r="V71" i="69"/>
  <c r="V75" i="69" s="1"/>
  <c r="W60" i="69"/>
  <c r="W64" i="69" s="1"/>
  <c r="V65" i="69"/>
  <c r="V69" i="69"/>
  <c r="Y205" i="69"/>
  <c r="Y211" i="69" s="1"/>
  <c r="Y61" i="69"/>
  <c r="Y63" i="69" s="1"/>
  <c r="Y8" i="69"/>
  <c r="Y12" i="69" s="1"/>
  <c r="Y22" i="69" s="1"/>
  <c r="Y29" i="69" s="1"/>
  <c r="Y31" i="69" s="1"/>
  <c r="T100" i="69"/>
  <c r="T106" i="69"/>
  <c r="T113" i="69" s="1"/>
  <c r="T104" i="69"/>
  <c r="U79" i="69"/>
  <c r="U77" i="69"/>
  <c r="U85" i="69" s="1"/>
  <c r="U94" i="69" s="1"/>
  <c r="U99" i="69" s="1"/>
  <c r="T87" i="69"/>
  <c r="T83" i="69"/>
  <c r="Z225" i="69" a="1"/>
  <c r="Z225" i="69" s="1"/>
  <c r="Z227" i="69" a="1"/>
  <c r="Z227" i="69" s="1"/>
  <c r="Z216" i="69" a="1"/>
  <c r="Z216" i="69" s="1"/>
  <c r="Z214" i="69" a="1"/>
  <c r="Z214" i="69" s="1"/>
  <c r="Z208" i="69" a="1"/>
  <c r="Z208" i="69" s="1"/>
  <c r="Z206" i="69" a="1"/>
  <c r="Z206" i="69" s="1"/>
  <c r="Z197" i="69" a="1"/>
  <c r="Z197" i="69" s="1"/>
  <c r="Z191" i="69" a="1"/>
  <c r="Z191" i="69" s="1"/>
  <c r="Z185" i="69" a="1"/>
  <c r="Z185" i="69" s="1"/>
  <c r="Z174" i="69" a="1"/>
  <c r="Z174" i="69" s="1"/>
  <c r="Z166" i="69" a="1"/>
  <c r="Z166" i="69" s="1"/>
  <c r="Z147" i="69" a="1"/>
  <c r="Z147" i="69" s="1"/>
  <c r="Z172" i="69" a="1"/>
  <c r="Z172" i="69" s="1"/>
  <c r="Z158" i="69" a="1"/>
  <c r="Z158" i="69" s="1"/>
  <c r="Z131" i="69" a="1"/>
  <c r="Z131" i="69" s="1"/>
  <c r="Z145" i="69" a="1"/>
  <c r="Z145" i="69" s="1"/>
  <c r="Z160" i="69" a="1"/>
  <c r="Z160" i="69" s="1"/>
  <c r="Z139" i="69" a="1"/>
  <c r="Z139" i="69" s="1"/>
  <c r="Z116" i="69" a="1"/>
  <c r="Z116" i="69" s="1"/>
  <c r="Z133" i="69" a="1"/>
  <c r="Z133" i="69" s="1"/>
  <c r="Z122" i="69" a="1"/>
  <c r="Z122" i="69" s="1"/>
  <c r="Z97" i="69" a="1"/>
  <c r="Z97" i="69" s="1"/>
  <c r="AA93" i="69" s="1"/>
  <c r="Z109" i="69" a="1"/>
  <c r="Z109" i="69" s="1"/>
  <c r="Z103" i="69" a="1"/>
  <c r="Z103" i="69" s="1"/>
  <c r="Z114" i="69" a="1"/>
  <c r="Z114" i="69" s="1"/>
  <c r="Z95" i="69" a="1"/>
  <c r="Z95" i="69" s="1"/>
  <c r="Z96" i="69" s="1"/>
  <c r="Z82" i="69" a="1"/>
  <c r="Z82" i="69" s="1"/>
  <c r="Z90" i="69" a="1"/>
  <c r="Z90" i="69" s="1"/>
  <c r="Z74" i="69" a="1"/>
  <c r="Z74" i="69" s="1"/>
  <c r="Z76" i="69" a="1"/>
  <c r="Z76" i="69" s="1"/>
  <c r="Z47" i="69" a="1"/>
  <c r="Z47" i="69" s="1"/>
  <c r="Z30" i="69" a="1"/>
  <c r="Z30" i="69" s="1"/>
  <c r="Z62" i="69" a="1"/>
  <c r="Z62" i="69" s="1"/>
  <c r="Z53" i="69" a="1"/>
  <c r="Z53" i="69" s="1"/>
  <c r="Z36" i="69" a="1"/>
  <c r="Z36" i="69" s="1"/>
  <c r="Z68" i="69" a="1"/>
  <c r="Z68" i="69" s="1"/>
  <c r="Z42" i="69" a="1"/>
  <c r="Z42" i="69" s="1"/>
  <c r="Z25" i="69" a="1"/>
  <c r="Z25" i="69" s="1"/>
  <c r="Z5" i="69" a="1"/>
  <c r="Z5" i="69" s="1"/>
  <c r="Z9" i="69" a="1"/>
  <c r="Z9" i="69" s="1"/>
  <c r="Z15" i="69" a="1"/>
  <c r="Z15" i="69" s="1"/>
  <c r="Z3" i="69"/>
  <c r="S45" i="69"/>
  <c r="S49" i="69" s="1"/>
  <c r="R50" i="69"/>
  <c r="R56" i="69"/>
  <c r="R54" i="69"/>
  <c r="W17" i="69"/>
  <c r="W18" i="69" s="1"/>
  <c r="T48" i="69"/>
  <c r="AC1467" i="64" a="1"/>
  <c r="AC1431" i="64" a="1"/>
  <c r="DI621" i="64" a="1"/>
  <c r="AC1720" i="64" a="1"/>
  <c r="AC1333" i="64" a="1"/>
  <c r="AC1263" i="64" a="1"/>
  <c r="AC1696" i="64" a="1"/>
  <c r="AC1612" i="64" a="1"/>
  <c r="AC1239" i="64" a="1"/>
  <c r="AC1361" i="64" a="1"/>
  <c r="AC1396" i="64" a="1"/>
  <c r="AC946" i="64" a="1"/>
  <c r="AC670" i="64" a="1"/>
  <c r="AC1087" i="64" a="1"/>
  <c r="BG510" i="64" l="1"/>
  <c r="BG500" i="64" s="1"/>
  <c r="BG502" i="64" s="1"/>
  <c r="BG503" i="64" s="1"/>
  <c r="AC177" i="64"/>
  <c r="AC1720" i="64"/>
  <c r="AB1404" i="64"/>
  <c r="DI621" i="64"/>
  <c r="AC1333" i="64"/>
  <c r="AC1467" i="64"/>
  <c r="AC1696" i="64"/>
  <c r="AC1396" i="64"/>
  <c r="AC1361" i="64"/>
  <c r="AC1431" i="64"/>
  <c r="AC1239" i="64"/>
  <c r="AC1263" i="64"/>
  <c r="AC1612" i="64"/>
  <c r="AC1087" i="64"/>
  <c r="AC946" i="64"/>
  <c r="AC670" i="64"/>
  <c r="BI1885" i="64"/>
  <c r="BI1891" i="64" s="1"/>
  <c r="AD1430" i="64" a="1"/>
  <c r="AD1430" i="64" s="1"/>
  <c r="AD1466" i="64" a="1"/>
  <c r="AD1466" i="64" s="1"/>
  <c r="AD1395" i="64" a="1"/>
  <c r="AD1395" i="64" s="1"/>
  <c r="AC1991" i="64"/>
  <c r="AD1983" i="64" a="1"/>
  <c r="AD1983" i="64" s="1"/>
  <c r="AD1360" i="64" a="1"/>
  <c r="AD1360" i="64" s="1"/>
  <c r="AD2017" i="64" a="1"/>
  <c r="AD2017" i="64" s="1"/>
  <c r="T129" i="69"/>
  <c r="T134" i="69" s="1"/>
  <c r="S136" i="69"/>
  <c r="S142" i="69"/>
  <c r="S146" i="69" s="1"/>
  <c r="S148" i="69" s="1"/>
  <c r="AD472" i="64" a="1"/>
  <c r="AD472" i="64" s="1"/>
  <c r="AD466" i="64" a="1"/>
  <c r="AD466" i="64" s="1"/>
  <c r="AD1695" i="64" a="1"/>
  <c r="AD1695" i="64" s="1"/>
  <c r="X17" i="69"/>
  <c r="X18" i="69" s="1"/>
  <c r="AD1608" i="64" a="1"/>
  <c r="AD1608" i="64" s="1"/>
  <c r="AD1086" i="64" a="1"/>
  <c r="AD1086" i="64" s="1"/>
  <c r="AD669" i="64" a="1"/>
  <c r="AD669" i="64" s="1"/>
  <c r="AD40" i="64" a="1"/>
  <c r="AD40" i="64" s="1"/>
  <c r="AD176" i="64" a="1"/>
  <c r="AD176" i="64" s="1"/>
  <c r="AD175" i="64" a="1"/>
  <c r="AD175" i="64" s="1"/>
  <c r="AD245" i="64" a="1"/>
  <c r="AD245" i="64" s="1"/>
  <c r="AD191" i="64" a="1"/>
  <c r="AD191" i="64" s="1"/>
  <c r="AD192" i="64" a="1"/>
  <c r="AD192" i="64" s="1"/>
  <c r="Y190" i="64"/>
  <c r="Y193" i="64" s="1"/>
  <c r="AD945" i="64" a="1"/>
  <c r="AD945" i="64" s="1"/>
  <c r="AD1721" i="64" a="1"/>
  <c r="AD1721" i="64" s="1"/>
  <c r="AD1334" i="64" a="1"/>
  <c r="AD1334" i="64" s="1"/>
  <c r="AD645" i="64" a="1"/>
  <c r="AD645" i="64" s="1"/>
  <c r="AD647" i="64" a="1"/>
  <c r="AD647" i="64" s="1"/>
  <c r="AD1216" i="64" a="1"/>
  <c r="AD1216" i="64" s="1"/>
  <c r="AD1332" i="64" a="1"/>
  <c r="AD1332" i="64" s="1"/>
  <c r="AD1613" i="64" a="1"/>
  <c r="AD1613" i="64" s="1"/>
  <c r="AD1240" i="64" a="1"/>
  <c r="AD1240" i="64" s="1"/>
  <c r="AD1262" i="64" a="1"/>
  <c r="AD1262" i="64" s="1"/>
  <c r="AD1719" i="64" a="1"/>
  <c r="AD1719" i="64" s="1"/>
  <c r="AD1238" i="64" a="1"/>
  <c r="AD1238" i="64" s="1"/>
  <c r="AD1619" i="64" a="1"/>
  <c r="AD1619" i="64" s="1"/>
  <c r="Y10" i="69"/>
  <c r="Y20" i="69" s="1"/>
  <c r="S162" i="69"/>
  <c r="S169" i="69" s="1"/>
  <c r="S179" i="69" s="1"/>
  <c r="Q118" i="69"/>
  <c r="Q123" i="69" s="1"/>
  <c r="Y207" i="69"/>
  <c r="Y209" i="69" s="1"/>
  <c r="Y219" i="69" s="1"/>
  <c r="Y16" i="69"/>
  <c r="Z98" i="69"/>
  <c r="AA227" i="69" a="1"/>
  <c r="AA227" i="69" s="1"/>
  <c r="AA216" i="69" a="1"/>
  <c r="AA216" i="69" s="1"/>
  <c r="AA225" i="69" a="1"/>
  <c r="AA225" i="69" s="1"/>
  <c r="AA214" i="69" a="1"/>
  <c r="AA214" i="69" s="1"/>
  <c r="AA208" i="69" a="1"/>
  <c r="AA208" i="69" s="1"/>
  <c r="AA206" i="69" a="1"/>
  <c r="AA206" i="69" s="1"/>
  <c r="AA197" i="69" a="1"/>
  <c r="AA197" i="69" s="1"/>
  <c r="AA191" i="69" a="1"/>
  <c r="AA191" i="69" s="1"/>
  <c r="AA185" i="69" a="1"/>
  <c r="AA185" i="69" s="1"/>
  <c r="AA174" i="69" a="1"/>
  <c r="AA174" i="69" s="1"/>
  <c r="AA166" i="69" a="1"/>
  <c r="AA166" i="69" s="1"/>
  <c r="AA172" i="69" a="1"/>
  <c r="AA172" i="69" s="1"/>
  <c r="AA158" i="69" a="1"/>
  <c r="AA158" i="69" s="1"/>
  <c r="AA160" i="69" a="1"/>
  <c r="AA160" i="69" s="1"/>
  <c r="AA147" i="69" a="1"/>
  <c r="AA147" i="69" s="1"/>
  <c r="AA131" i="69" a="1"/>
  <c r="AA131" i="69" s="1"/>
  <c r="AA133" i="69" a="1"/>
  <c r="AA133" i="69" s="1"/>
  <c r="AA145" i="69" a="1"/>
  <c r="AA145" i="69" s="1"/>
  <c r="AA122" i="69" a="1"/>
  <c r="AA122" i="69" s="1"/>
  <c r="AA139" i="69" a="1"/>
  <c r="AA139" i="69" s="1"/>
  <c r="AA114" i="69" a="1"/>
  <c r="AA114" i="69" s="1"/>
  <c r="AA109" i="69" a="1"/>
  <c r="AA109" i="69" s="1"/>
  <c r="AA103" i="69" a="1"/>
  <c r="AA103" i="69" s="1"/>
  <c r="AA95" i="69" a="1"/>
  <c r="AA95" i="69" s="1"/>
  <c r="AA96" i="69" s="1"/>
  <c r="AA116" i="69" a="1"/>
  <c r="AA116" i="69" s="1"/>
  <c r="AA97" i="69" a="1"/>
  <c r="AA97" i="69" s="1"/>
  <c r="AB93" i="69" s="1"/>
  <c r="AA90" i="69" a="1"/>
  <c r="AA90" i="69" s="1"/>
  <c r="AA74" i="69" a="1"/>
  <c r="AA74" i="69" s="1"/>
  <c r="AA76" i="69" a="1"/>
  <c r="AA76" i="69" s="1"/>
  <c r="AA82" i="69" a="1"/>
  <c r="AA82" i="69" s="1"/>
  <c r="AA62" i="69" a="1"/>
  <c r="AA62" i="69" s="1"/>
  <c r="AA53" i="69" a="1"/>
  <c r="AA53" i="69" s="1"/>
  <c r="AA36" i="69" a="1"/>
  <c r="AA36" i="69" s="1"/>
  <c r="AA42" i="69" a="1"/>
  <c r="AA42" i="69" s="1"/>
  <c r="AA25" i="69" a="1"/>
  <c r="AA25" i="69" s="1"/>
  <c r="AA68" i="69" a="1"/>
  <c r="AA68" i="69" s="1"/>
  <c r="AA47" i="69" a="1"/>
  <c r="AA47" i="69" s="1"/>
  <c r="AA5" i="69" a="1"/>
  <c r="AA5" i="69" s="1"/>
  <c r="AA9" i="69" a="1"/>
  <c r="AA9" i="69" s="1"/>
  <c r="AA15" i="69" a="1"/>
  <c r="AA15" i="69" s="1"/>
  <c r="AA30" i="69" a="1"/>
  <c r="AA30" i="69" s="1"/>
  <c r="AA3" i="69"/>
  <c r="V33" i="69"/>
  <c r="V39" i="69"/>
  <c r="W28" i="69"/>
  <c r="W32" i="69" s="1"/>
  <c r="V37" i="69"/>
  <c r="V46" i="69" s="1"/>
  <c r="V48" i="69" s="1"/>
  <c r="AC1" i="69"/>
  <c r="AB2" i="69"/>
  <c r="U100" i="69"/>
  <c r="U106" i="69"/>
  <c r="U113" i="69" s="1"/>
  <c r="U104" i="69"/>
  <c r="W71" i="69"/>
  <c r="W75" i="69" s="1"/>
  <c r="X60" i="69"/>
  <c r="X64" i="69" s="1"/>
  <c r="W65" i="69"/>
  <c r="W69" i="69"/>
  <c r="S50" i="69"/>
  <c r="S56" i="69"/>
  <c r="T45" i="69"/>
  <c r="T49" i="69" s="1"/>
  <c r="S54" i="69"/>
  <c r="U87" i="69"/>
  <c r="U83" i="69"/>
  <c r="V79" i="69"/>
  <c r="V77" i="69"/>
  <c r="V85" i="69" s="1"/>
  <c r="V94" i="69" s="1"/>
  <c r="V99" i="69" s="1"/>
  <c r="R200" i="69"/>
  <c r="R198" i="69"/>
  <c r="H192" i="69"/>
  <c r="Z205" i="69"/>
  <c r="Z211" i="69" s="1"/>
  <c r="Z61" i="69"/>
  <c r="Z63" i="69" s="1"/>
  <c r="Z8" i="69"/>
  <c r="Z12" i="69" s="1"/>
  <c r="Z22" i="69" s="1"/>
  <c r="Z29" i="69" s="1"/>
  <c r="Z31" i="69" s="1"/>
  <c r="Y221" i="69"/>
  <c r="Y224" i="69" s="1"/>
  <c r="Y226" i="69" s="1"/>
  <c r="Y228" i="69" s="1"/>
  <c r="Y215" i="69"/>
  <c r="Y217" i="69" s="1"/>
  <c r="S186" i="69"/>
  <c r="S187" i="69" s="1"/>
  <c r="AD1361" i="64" a="1"/>
  <c r="AD946" i="64" a="1"/>
  <c r="AD1696" i="64" a="1"/>
  <c r="AD1263" i="64" a="1"/>
  <c r="AD1467" i="64" a="1"/>
  <c r="AD670" i="64" a="1"/>
  <c r="AD1720" i="64" a="1"/>
  <c r="AD1612" i="64" a="1"/>
  <c r="AD1396" i="64" a="1"/>
  <c r="AD1239" i="64" a="1"/>
  <c r="AD1087" i="64" a="1"/>
  <c r="AD1333" i="64" a="1"/>
  <c r="DJ621" i="64" a="1"/>
  <c r="AD1431" i="64" a="1"/>
  <c r="BG511" i="64" l="1"/>
  <c r="BG516" i="64" s="1"/>
  <c r="BH496" i="64"/>
  <c r="BH499" i="64" s="1"/>
  <c r="BH508" i="64" s="1"/>
  <c r="BH510" i="64" s="1"/>
  <c r="BH500" i="64" s="1"/>
  <c r="BH502" i="64" s="1"/>
  <c r="BH503" i="64" s="1"/>
  <c r="BG504" i="64"/>
  <c r="BI1895" i="64" a="1"/>
  <c r="BI1895" i="64" s="1"/>
  <c r="BI1888" i="64" s="1"/>
  <c r="BI1889" i="64" s="1"/>
  <c r="AD177" i="64"/>
  <c r="AD1720" i="64"/>
  <c r="AC1404" i="64"/>
  <c r="DJ621" i="64"/>
  <c r="AD1333" i="64"/>
  <c r="AD1696" i="64"/>
  <c r="K1696" i="64" s="1"/>
  <c r="AD1361" i="64"/>
  <c r="K1361" i="64" s="1"/>
  <c r="AD1396" i="64"/>
  <c r="AD1467" i="64"/>
  <c r="AD1431" i="64"/>
  <c r="K1431" i="64" s="1"/>
  <c r="AD1239" i="64"/>
  <c r="K1239" i="64" s="1"/>
  <c r="AD1263" i="64"/>
  <c r="AD1612" i="64"/>
  <c r="AD1087" i="64"/>
  <c r="K1087" i="64" s="1"/>
  <c r="AD946" i="64"/>
  <c r="K946" i="64" s="1"/>
  <c r="AD670" i="64"/>
  <c r="AD1991" i="64"/>
  <c r="K1991" i="64" s="1"/>
  <c r="AE1466" i="64" a="1"/>
  <c r="AE1466" i="64" s="1"/>
  <c r="AE1395" i="64" a="1"/>
  <c r="AE1395" i="64" s="1"/>
  <c r="AE1430" i="64" a="1"/>
  <c r="AE1430" i="64" s="1"/>
  <c r="AE1983" i="64" a="1"/>
  <c r="AE1983" i="64" s="1"/>
  <c r="AE1360" i="64" a="1"/>
  <c r="AE1360" i="64" s="1"/>
  <c r="AE2017" i="64" a="1"/>
  <c r="AE2017" i="64" s="1"/>
  <c r="T132" i="69"/>
  <c r="T157" i="69" s="1"/>
  <c r="S152" i="69"/>
  <c r="AE472" i="64" a="1"/>
  <c r="AE472" i="64" s="1"/>
  <c r="AE466" i="64" a="1"/>
  <c r="AE466" i="64" s="1"/>
  <c r="AE1695" i="64" a="1"/>
  <c r="AE1695" i="64" s="1"/>
  <c r="AE1608" i="64" a="1"/>
  <c r="AE1608" i="64" s="1"/>
  <c r="AE1086" i="64" a="1"/>
  <c r="AE1086" i="64" s="1"/>
  <c r="AE669" i="64" a="1"/>
  <c r="AE669" i="64" s="1"/>
  <c r="AE40" i="64" a="1"/>
  <c r="AE40" i="64" s="1"/>
  <c r="AE176" i="64" a="1"/>
  <c r="AE176" i="64" s="1"/>
  <c r="AE175" i="64" a="1"/>
  <c r="AE175" i="64" s="1"/>
  <c r="AE245" i="64" a="1"/>
  <c r="AE245" i="64" s="1"/>
  <c r="AE191" i="64" a="1"/>
  <c r="AE191" i="64" s="1"/>
  <c r="AE192" i="64" a="1"/>
  <c r="AE192" i="64" s="1"/>
  <c r="Z190" i="64"/>
  <c r="Z193" i="64" s="1"/>
  <c r="AE945" i="64" a="1"/>
  <c r="AE945" i="64" s="1"/>
  <c r="AE645" i="64" a="1"/>
  <c r="AE645" i="64" s="1"/>
  <c r="AE1619" i="64" a="1"/>
  <c r="AE1619" i="64" s="1"/>
  <c r="AE1238" i="64" a="1"/>
  <c r="AE1238" i="64" s="1"/>
  <c r="AE1719" i="64" a="1"/>
  <c r="AE1719" i="64" s="1"/>
  <c r="AE1262" i="64" a="1"/>
  <c r="AE1262" i="64" s="1"/>
  <c r="AE1721" i="64" a="1"/>
  <c r="AE1721" i="64" s="1"/>
  <c r="AE1240" i="64" a="1"/>
  <c r="AE1240" i="64" s="1"/>
  <c r="AE1334" i="64" a="1"/>
  <c r="AE1334" i="64" s="1"/>
  <c r="AE1332" i="64" a="1"/>
  <c r="AE1332" i="64" s="1"/>
  <c r="AE1216" i="64" a="1"/>
  <c r="AE1216" i="64" s="1"/>
  <c r="AE647" i="64" a="1"/>
  <c r="AE647" i="64" s="1"/>
  <c r="AE1613" i="64" a="1"/>
  <c r="AE1613" i="64" s="1"/>
  <c r="Q119" i="69"/>
  <c r="S167" i="69"/>
  <c r="S177" i="69" s="1"/>
  <c r="S163" i="69"/>
  <c r="T156" i="69"/>
  <c r="T159" i="69" s="1"/>
  <c r="T184" i="69" s="1"/>
  <c r="Y17" i="69"/>
  <c r="Y18" i="69" s="1"/>
  <c r="R112" i="69"/>
  <c r="R117" i="69" s="1"/>
  <c r="Q125" i="69"/>
  <c r="AA98" i="69"/>
  <c r="S194" i="69"/>
  <c r="S202" i="69" s="1"/>
  <c r="S188" i="69"/>
  <c r="T183" i="69"/>
  <c r="S192" i="69"/>
  <c r="V100" i="69"/>
  <c r="V106" i="69"/>
  <c r="V113" i="69" s="1"/>
  <c r="V104" i="69"/>
  <c r="T50" i="69"/>
  <c r="T56" i="69"/>
  <c r="U45" i="69"/>
  <c r="U49" i="69" s="1"/>
  <c r="T54" i="69"/>
  <c r="AB225" i="69" a="1"/>
  <c r="AB225" i="69" s="1"/>
  <c r="AB227" i="69" a="1"/>
  <c r="AB227" i="69" s="1"/>
  <c r="AB214" i="69" a="1"/>
  <c r="AB214" i="69" s="1"/>
  <c r="AB208" i="69" a="1"/>
  <c r="AB208" i="69" s="1"/>
  <c r="AB216" i="69" a="1"/>
  <c r="AB216" i="69" s="1"/>
  <c r="AB206" i="69" a="1"/>
  <c r="AB206" i="69" s="1"/>
  <c r="AB197" i="69" a="1"/>
  <c r="AB197" i="69" s="1"/>
  <c r="AB191" i="69" a="1"/>
  <c r="AB191" i="69" s="1"/>
  <c r="AB166" i="69" a="1"/>
  <c r="AB166" i="69" s="1"/>
  <c r="AB185" i="69" a="1"/>
  <c r="AB185" i="69" s="1"/>
  <c r="AB172" i="69" a="1"/>
  <c r="AB172" i="69" s="1"/>
  <c r="AB174" i="69" a="1"/>
  <c r="AB174" i="69" s="1"/>
  <c r="AB160" i="69" a="1"/>
  <c r="AB160" i="69" s="1"/>
  <c r="AB147" i="69" a="1"/>
  <c r="AB147" i="69" s="1"/>
  <c r="AB158" i="69" a="1"/>
  <c r="AB158" i="69" s="1"/>
  <c r="AB133" i="69" a="1"/>
  <c r="AB133" i="69" s="1"/>
  <c r="AB145" i="69" a="1"/>
  <c r="AB145" i="69" s="1"/>
  <c r="AB139" i="69" a="1"/>
  <c r="AB139" i="69" s="1"/>
  <c r="AB131" i="69" a="1"/>
  <c r="AB131" i="69" s="1"/>
  <c r="AB122" i="69" a="1"/>
  <c r="AB122" i="69" s="1"/>
  <c r="AB114" i="69" a="1"/>
  <c r="AB114" i="69" s="1"/>
  <c r="AB116" i="69" a="1"/>
  <c r="AB116" i="69" s="1"/>
  <c r="AB109" i="69" a="1"/>
  <c r="AB109" i="69" s="1"/>
  <c r="AB95" i="69" a="1"/>
  <c r="AB95" i="69" s="1"/>
  <c r="AB96" i="69" s="1"/>
  <c r="AB97" i="69" a="1"/>
  <c r="AB97" i="69" s="1"/>
  <c r="AC93" i="69" s="1"/>
  <c r="AB103" i="69" a="1"/>
  <c r="AB103" i="69" s="1"/>
  <c r="AB90" i="69" a="1"/>
  <c r="AB90" i="69" s="1"/>
  <c r="AB74" i="69" a="1"/>
  <c r="AB74" i="69" s="1"/>
  <c r="AB76" i="69" a="1"/>
  <c r="AB76" i="69" s="1"/>
  <c r="AB82" i="69" a="1"/>
  <c r="AB82" i="69" s="1"/>
  <c r="AB62" i="69" a="1"/>
  <c r="AB62" i="69" s="1"/>
  <c r="AB53" i="69" a="1"/>
  <c r="AB53" i="69" s="1"/>
  <c r="AB36" i="69" a="1"/>
  <c r="AB36" i="69" s="1"/>
  <c r="AB42" i="69" a="1"/>
  <c r="AB42" i="69" s="1"/>
  <c r="AB25" i="69" a="1"/>
  <c r="AB25" i="69" s="1"/>
  <c r="AB68" i="69" a="1"/>
  <c r="AB68" i="69" s="1"/>
  <c r="AB47" i="69" a="1"/>
  <c r="AB47" i="69" s="1"/>
  <c r="AB30" i="69" a="1"/>
  <c r="AB30" i="69" s="1"/>
  <c r="AB9" i="69" a="1"/>
  <c r="AB9" i="69" s="1"/>
  <c r="AB15" i="69" a="1"/>
  <c r="AB15" i="69" s="1"/>
  <c r="AB3" i="69"/>
  <c r="AB5" i="69" a="1"/>
  <c r="AB5" i="69" s="1"/>
  <c r="AA205" i="69"/>
  <c r="AA211" i="69" s="1"/>
  <c r="AA61" i="69"/>
  <c r="AA63" i="69" s="1"/>
  <c r="AA8" i="69"/>
  <c r="AA12" i="69" s="1"/>
  <c r="AA22" i="69" s="1"/>
  <c r="AA29" i="69" s="1"/>
  <c r="AA31" i="69" s="1"/>
  <c r="V87" i="69"/>
  <c r="V83" i="69"/>
  <c r="AD1" i="69"/>
  <c r="AC2" i="69"/>
  <c r="Z221" i="69"/>
  <c r="Z224" i="69" s="1"/>
  <c r="Z226" i="69" s="1"/>
  <c r="Z228" i="69" s="1"/>
  <c r="Z215" i="69"/>
  <c r="Z217" i="69" s="1"/>
  <c r="Z207" i="69"/>
  <c r="Z209" i="69" s="1"/>
  <c r="Z219" i="69" s="1"/>
  <c r="Z16" i="69"/>
  <c r="W33" i="69"/>
  <c r="W39" i="69"/>
  <c r="X28" i="69"/>
  <c r="X32" i="69" s="1"/>
  <c r="W37" i="69"/>
  <c r="W46" i="69" s="1"/>
  <c r="W48" i="69" s="1"/>
  <c r="Z10" i="69"/>
  <c r="Z20" i="69" s="1"/>
  <c r="X71" i="69"/>
  <c r="X75" i="69" s="1"/>
  <c r="Y60" i="69"/>
  <c r="Y64" i="69" s="1"/>
  <c r="X65" i="69"/>
  <c r="X69" i="69"/>
  <c r="W79" i="69"/>
  <c r="W77" i="69"/>
  <c r="W85" i="69" s="1"/>
  <c r="W94" i="69" s="1"/>
  <c r="W99" i="69" s="1"/>
  <c r="AE1087" i="64" a="1"/>
  <c r="AE1396" i="64" a="1"/>
  <c r="DK621" i="64" a="1"/>
  <c r="AE670" i="64" a="1"/>
  <c r="AE1333" i="64" a="1"/>
  <c r="AE1263" i="64" a="1"/>
  <c r="AE1361" i="64" a="1"/>
  <c r="AE1696" i="64" a="1"/>
  <c r="AE1720" i="64" a="1"/>
  <c r="AE1239" i="64" a="1"/>
  <c r="AE1431" i="64" a="1"/>
  <c r="AE1612" i="64" a="1"/>
  <c r="AE1467" i="64" a="1"/>
  <c r="AE946" i="64" a="1"/>
  <c r="BH507" i="64" l="1"/>
  <c r="BH511" i="64" s="1"/>
  <c r="BG512" i="64"/>
  <c r="BH504" i="64"/>
  <c r="BI496" i="64"/>
  <c r="AE177" i="64"/>
  <c r="AE1720" i="64"/>
  <c r="AD1404" i="64"/>
  <c r="K1404" i="64" s="1"/>
  <c r="DK621" i="64"/>
  <c r="AE1696" i="64"/>
  <c r="AE1396" i="64"/>
  <c r="AE1431" i="64"/>
  <c r="AE1467" i="64"/>
  <c r="AE1333" i="64"/>
  <c r="AE1361" i="64"/>
  <c r="AE1239" i="64"/>
  <c r="AE1263" i="64"/>
  <c r="AE1612" i="64"/>
  <c r="AE1087" i="64"/>
  <c r="AE946" i="64"/>
  <c r="AE670" i="64"/>
  <c r="BJ1885" i="64"/>
  <c r="BJ1891" i="64" s="1"/>
  <c r="AE1991" i="64"/>
  <c r="AF1466" i="64" a="1"/>
  <c r="AF1466" i="64" s="1"/>
  <c r="AF1430" i="64" a="1"/>
  <c r="AF1430" i="64" s="1"/>
  <c r="AF1395" i="64" a="1"/>
  <c r="AF1395" i="64" s="1"/>
  <c r="AF1983" i="64" a="1"/>
  <c r="AF1983" i="64" s="1"/>
  <c r="AF1360" i="64" a="1"/>
  <c r="AF1360" i="64" s="1"/>
  <c r="AF2017" i="64" a="1"/>
  <c r="AF2017" i="64" s="1"/>
  <c r="T135" i="69"/>
  <c r="T140" i="69" s="1"/>
  <c r="T150" i="69" s="1"/>
  <c r="T161" i="69"/>
  <c r="T162" i="69" s="1"/>
  <c r="T167" i="69" s="1"/>
  <c r="AF472" i="64" a="1"/>
  <c r="AF472" i="64" s="1"/>
  <c r="AF466" i="64" a="1"/>
  <c r="AF466" i="64" s="1"/>
  <c r="S173" i="69"/>
  <c r="S175" i="69" s="1"/>
  <c r="AF1695" i="64" a="1"/>
  <c r="AF1695" i="64" s="1"/>
  <c r="R115" i="69"/>
  <c r="R118" i="69" s="1"/>
  <c r="R125" i="69" s="1"/>
  <c r="AF1608" i="64" a="1"/>
  <c r="AF1608" i="64" s="1"/>
  <c r="AF1086" i="64" a="1"/>
  <c r="AF1086" i="64" s="1"/>
  <c r="AF669" i="64" a="1"/>
  <c r="AF669" i="64" s="1"/>
  <c r="AF176" i="64" a="1"/>
  <c r="AF176" i="64" s="1"/>
  <c r="AF245" i="64" a="1"/>
  <c r="AF245" i="64" s="1"/>
  <c r="AF175" i="64" a="1"/>
  <c r="AF175" i="64" s="1"/>
  <c r="AF191" i="64" a="1"/>
  <c r="AF191" i="64" s="1"/>
  <c r="AF40" i="64" a="1"/>
  <c r="AF40" i="64" s="1"/>
  <c r="AF192" i="64" a="1"/>
  <c r="AF192" i="64" s="1"/>
  <c r="AA190" i="64"/>
  <c r="AA193" i="64" s="1"/>
  <c r="AF945" i="64" a="1"/>
  <c r="AF945" i="64" s="1"/>
  <c r="AF1262" i="64" a="1"/>
  <c r="AF1262" i="64" s="1"/>
  <c r="AF1721" i="64" a="1"/>
  <c r="AF1721" i="64" s="1"/>
  <c r="AF1719" i="64" a="1"/>
  <c r="AF1719" i="64" s="1"/>
  <c r="AF1613" i="64" a="1"/>
  <c r="AF1613" i="64" s="1"/>
  <c r="AF1216" i="64" a="1"/>
  <c r="AF1216" i="64" s="1"/>
  <c r="AF1238" i="64" a="1"/>
  <c r="AF1238" i="64" s="1"/>
  <c r="AF1334" i="64" a="1"/>
  <c r="AF1334" i="64" s="1"/>
  <c r="AF1240" i="64" a="1"/>
  <c r="AF1240" i="64" s="1"/>
  <c r="AF647" i="64" a="1"/>
  <c r="AF647" i="64" s="1"/>
  <c r="AF1332" i="64" a="1"/>
  <c r="AF1332" i="64" s="1"/>
  <c r="AF1619" i="64" a="1"/>
  <c r="AF1619" i="64" s="1"/>
  <c r="AF645" i="64" a="1"/>
  <c r="AF645" i="64" s="1"/>
  <c r="AA16" i="69"/>
  <c r="AB98" i="69"/>
  <c r="AA10" i="69"/>
  <c r="AA20" i="69" s="1"/>
  <c r="AA207" i="69"/>
  <c r="AA209" i="69" s="1"/>
  <c r="AA219" i="69" s="1"/>
  <c r="W100" i="69"/>
  <c r="W106" i="69"/>
  <c r="W113" i="69" s="1"/>
  <c r="W104" i="69"/>
  <c r="Y65" i="69"/>
  <c r="Z60" i="69"/>
  <c r="Z64" i="69" s="1"/>
  <c r="Y71" i="69"/>
  <c r="Y75" i="69" s="1"/>
  <c r="Y69" i="69"/>
  <c r="X33" i="69"/>
  <c r="X39" i="69"/>
  <c r="Y28" i="69"/>
  <c r="Y32" i="69" s="1"/>
  <c r="X37" i="69"/>
  <c r="X46" i="69" s="1"/>
  <c r="X48" i="69" s="1"/>
  <c r="S200" i="69"/>
  <c r="S198" i="69"/>
  <c r="W87" i="69"/>
  <c r="W83" i="69"/>
  <c r="X79" i="69"/>
  <c r="X77" i="69"/>
  <c r="X85" i="69" s="1"/>
  <c r="X94" i="69" s="1"/>
  <c r="X99" i="69" s="1"/>
  <c r="U50" i="69"/>
  <c r="U56" i="69"/>
  <c r="V45" i="69"/>
  <c r="V49" i="69" s="1"/>
  <c r="U54" i="69"/>
  <c r="T186" i="69"/>
  <c r="T187" i="69" s="1"/>
  <c r="Z17" i="69"/>
  <c r="Z18" i="69" s="1"/>
  <c r="AC225" i="69" a="1"/>
  <c r="AC225" i="69" s="1"/>
  <c r="AC227" i="69" a="1"/>
  <c r="AC227" i="69" s="1"/>
  <c r="AC216" i="69" a="1"/>
  <c r="AC216" i="69" s="1"/>
  <c r="AC206" i="69" a="1"/>
  <c r="AC206" i="69" s="1"/>
  <c r="AC214" i="69" a="1"/>
  <c r="AC214" i="69" s="1"/>
  <c r="AC208" i="69" a="1"/>
  <c r="AC208" i="69" s="1"/>
  <c r="AC197" i="69" a="1"/>
  <c r="AC197" i="69" s="1"/>
  <c r="AC191" i="69" a="1"/>
  <c r="AC191" i="69" s="1"/>
  <c r="AC185" i="69" a="1"/>
  <c r="AC185" i="69" s="1"/>
  <c r="AC174" i="69" a="1"/>
  <c r="AC174" i="69" s="1"/>
  <c r="AC166" i="69" a="1"/>
  <c r="AC166" i="69" s="1"/>
  <c r="AC172" i="69" a="1"/>
  <c r="AC172" i="69" s="1"/>
  <c r="AC147" i="69" a="1"/>
  <c r="AC147" i="69" s="1"/>
  <c r="AC160" i="69" a="1"/>
  <c r="AC160" i="69" s="1"/>
  <c r="AC145" i="69" a="1"/>
  <c r="AC145" i="69" s="1"/>
  <c r="AC158" i="69" a="1"/>
  <c r="AC158" i="69" s="1"/>
  <c r="AC139" i="69" a="1"/>
  <c r="AC139" i="69" s="1"/>
  <c r="AC133" i="69" a="1"/>
  <c r="AC133" i="69" s="1"/>
  <c r="AC122" i="69" a="1"/>
  <c r="AC122" i="69" s="1"/>
  <c r="AC131" i="69" a="1"/>
  <c r="AC131" i="69" s="1"/>
  <c r="AC114" i="69" a="1"/>
  <c r="AC114" i="69" s="1"/>
  <c r="AC116" i="69" a="1"/>
  <c r="AC116" i="69" s="1"/>
  <c r="AC109" i="69" a="1"/>
  <c r="AC109" i="69" s="1"/>
  <c r="AC97" i="69" a="1"/>
  <c r="AC97" i="69" s="1"/>
  <c r="AD93" i="69" s="1"/>
  <c r="AC90" i="69" a="1"/>
  <c r="AC90" i="69" s="1"/>
  <c r="AC103" i="69" a="1"/>
  <c r="AC103" i="69" s="1"/>
  <c r="AC76" i="69" a="1"/>
  <c r="AC76" i="69" s="1"/>
  <c r="AC95" i="69" a="1"/>
  <c r="AC95" i="69" s="1"/>
  <c r="AC96" i="69" s="1"/>
  <c r="AC82" i="69" a="1"/>
  <c r="AC82" i="69" s="1"/>
  <c r="AC62" i="69" a="1"/>
  <c r="AC62" i="69" s="1"/>
  <c r="AC68" i="69" a="1"/>
  <c r="AC68" i="69" s="1"/>
  <c r="AC74" i="69" a="1"/>
  <c r="AC74" i="69" s="1"/>
  <c r="AC47" i="69" a="1"/>
  <c r="AC47" i="69" s="1"/>
  <c r="AC30" i="69" a="1"/>
  <c r="AC30" i="69" s="1"/>
  <c r="AC53" i="69" a="1"/>
  <c r="AC53" i="69" s="1"/>
  <c r="AC36" i="69" a="1"/>
  <c r="AC36" i="69" s="1"/>
  <c r="AC3" i="69"/>
  <c r="AC5" i="69" a="1"/>
  <c r="AC5" i="69" s="1"/>
  <c r="AC25" i="69" a="1"/>
  <c r="AC25" i="69" s="1"/>
  <c r="AC42" i="69" a="1"/>
  <c r="AC42" i="69" s="1"/>
  <c r="AC9" i="69" a="1"/>
  <c r="AC9" i="69" s="1"/>
  <c r="AC15" i="69" a="1"/>
  <c r="AC15" i="69" s="1"/>
  <c r="AE1" i="69"/>
  <c r="AD2" i="69"/>
  <c r="AA215" i="69"/>
  <c r="AA217" i="69" s="1"/>
  <c r="AA221" i="69"/>
  <c r="AA224" i="69" s="1"/>
  <c r="AA226" i="69" s="1"/>
  <c r="AA228" i="69" s="1"/>
  <c r="AB205" i="69"/>
  <c r="AB211" i="69" s="1"/>
  <c r="AB61" i="69"/>
  <c r="AB63" i="69" s="1"/>
  <c r="AB8" i="69"/>
  <c r="AB12" i="69" s="1"/>
  <c r="AB22" i="69" s="1"/>
  <c r="AB29" i="69" s="1"/>
  <c r="AB31" i="69" s="1"/>
  <c r="AF1396" i="64" a="1"/>
  <c r="AF1361" i="64" a="1"/>
  <c r="AF1467" i="64" a="1"/>
  <c r="AF1087" i="64" a="1"/>
  <c r="AF1612" i="64" a="1"/>
  <c r="AF1696" i="64" a="1"/>
  <c r="AF1333" i="64" a="1"/>
  <c r="AF670" i="64" a="1"/>
  <c r="AF946" i="64" a="1"/>
  <c r="AF1431" i="64" a="1"/>
  <c r="AF1720" i="64" a="1"/>
  <c r="AF1239" i="64" a="1"/>
  <c r="AF1263" i="64" a="1"/>
  <c r="BH516" i="64" l="1"/>
  <c r="BH512" i="64"/>
  <c r="BI507" i="64"/>
  <c r="BI499" i="64"/>
  <c r="BJ1895" i="64" a="1"/>
  <c r="BJ1895" i="64" s="1"/>
  <c r="BJ1888" i="64" s="1"/>
  <c r="BJ1889" i="64" s="1"/>
  <c r="AF177" i="64"/>
  <c r="AF1720" i="64"/>
  <c r="AE1404" i="64"/>
  <c r="K621" i="64"/>
  <c r="L621" i="64"/>
  <c r="M621" i="64"/>
  <c r="N621" i="64"/>
  <c r="O621" i="64"/>
  <c r="P621" i="64"/>
  <c r="AF1696" i="64"/>
  <c r="AF1361" i="64"/>
  <c r="AF1333" i="64"/>
  <c r="AF1396" i="64"/>
  <c r="AF1467" i="64"/>
  <c r="AF1431" i="64"/>
  <c r="AF1239" i="64"/>
  <c r="AF1263" i="64"/>
  <c r="AF1612" i="64"/>
  <c r="AF1087" i="64"/>
  <c r="AF946" i="64"/>
  <c r="AF670" i="64"/>
  <c r="AF1991" i="64"/>
  <c r="AG1466" i="64" a="1"/>
  <c r="AG1466" i="64" s="1"/>
  <c r="AG1430" i="64" a="1"/>
  <c r="AG1430" i="64" s="1"/>
  <c r="AG1395" i="64" a="1"/>
  <c r="AG1395" i="64" s="1"/>
  <c r="AG1983" i="64" a="1"/>
  <c r="AG1983" i="64" s="1"/>
  <c r="AG1360" i="64" a="1"/>
  <c r="AG1360" i="64" s="1"/>
  <c r="AG2017" i="64" a="1"/>
  <c r="AG2017" i="64" s="1"/>
  <c r="U129" i="69"/>
  <c r="U132" i="69" s="1"/>
  <c r="U157" i="69" s="1"/>
  <c r="T142" i="69"/>
  <c r="T146" i="69" s="1"/>
  <c r="T148" i="69" s="1"/>
  <c r="T136" i="69"/>
  <c r="AG472" i="64" a="1"/>
  <c r="AG472" i="64" s="1"/>
  <c r="AG466" i="64" a="1"/>
  <c r="AG466" i="64" s="1"/>
  <c r="AG1695" i="64" a="1"/>
  <c r="AG1695" i="64" s="1"/>
  <c r="R119" i="69"/>
  <c r="AG1608" i="64" a="1"/>
  <c r="AG1608" i="64" s="1"/>
  <c r="AG1086" i="64" a="1"/>
  <c r="AG1086" i="64" s="1"/>
  <c r="AB190" i="64"/>
  <c r="AB193" i="64" s="1"/>
  <c r="AG669" i="64" a="1"/>
  <c r="AG669" i="64" s="1"/>
  <c r="AG175" i="64" a="1"/>
  <c r="AG175" i="64" s="1"/>
  <c r="AG191" i="64" a="1"/>
  <c r="AG191" i="64" s="1"/>
  <c r="AG176" i="64" a="1"/>
  <c r="AG176" i="64" s="1"/>
  <c r="AG40" i="64" a="1"/>
  <c r="AG40" i="64" s="1"/>
  <c r="AG245" i="64" a="1"/>
  <c r="AG245" i="64" s="1"/>
  <c r="AG192" i="64" a="1"/>
  <c r="AG192" i="64" s="1"/>
  <c r="AG945" i="64" a="1"/>
  <c r="AG945" i="64" s="1"/>
  <c r="AG1334" i="64" a="1"/>
  <c r="AG1334" i="64" s="1"/>
  <c r="AG1216" i="64" a="1"/>
  <c r="AG1216" i="64" s="1"/>
  <c r="AG645" i="64" a="1"/>
  <c r="AG645" i="64" s="1"/>
  <c r="AG1719" i="64" a="1"/>
  <c r="AG1719" i="64" s="1"/>
  <c r="AG1240" i="64" a="1"/>
  <c r="AG1240" i="64" s="1"/>
  <c r="AG647" i="64" a="1"/>
  <c r="AG647" i="64" s="1"/>
  <c r="AG1262" i="64" a="1"/>
  <c r="AG1262" i="64" s="1"/>
  <c r="AG1238" i="64" a="1"/>
  <c r="AG1238" i="64" s="1"/>
  <c r="AG1613" i="64" a="1"/>
  <c r="AG1613" i="64" s="1"/>
  <c r="AG1332" i="64" a="1"/>
  <c r="AG1332" i="64" s="1"/>
  <c r="AG1619" i="64" a="1"/>
  <c r="AG1619" i="64" s="1"/>
  <c r="AG1721" i="64" a="1"/>
  <c r="AG1721" i="64" s="1"/>
  <c r="T163" i="69"/>
  <c r="AC98" i="69"/>
  <c r="AB16" i="69"/>
  <c r="T169" i="69"/>
  <c r="T179" i="69" s="1"/>
  <c r="U156" i="69"/>
  <c r="U159" i="69" s="1"/>
  <c r="U184" i="69" s="1"/>
  <c r="R123" i="69"/>
  <c r="S112" i="69"/>
  <c r="S117" i="69" s="1"/>
  <c r="AA17" i="69"/>
  <c r="AA18" i="69" s="1"/>
  <c r="T188" i="69"/>
  <c r="T194" i="69"/>
  <c r="T202" i="69" s="1"/>
  <c r="U183" i="69"/>
  <c r="T192" i="69"/>
  <c r="AD225" i="69" a="1"/>
  <c r="AD225" i="69" s="1"/>
  <c r="AD227" i="69" a="1"/>
  <c r="AD227" i="69" s="1"/>
  <c r="AD216" i="69" a="1"/>
  <c r="AD216" i="69" s="1"/>
  <c r="AD208" i="69" a="1"/>
  <c r="AD208" i="69" s="1"/>
  <c r="AD214" i="69" a="1"/>
  <c r="AD214" i="69" s="1"/>
  <c r="AD206" i="69" a="1"/>
  <c r="AD206" i="69" s="1"/>
  <c r="AD197" i="69" a="1"/>
  <c r="AD197" i="69" s="1"/>
  <c r="AD191" i="69" a="1"/>
  <c r="AD191" i="69" s="1"/>
  <c r="AD185" i="69" a="1"/>
  <c r="AD185" i="69" s="1"/>
  <c r="AD166" i="69" a="1"/>
  <c r="AD166" i="69" s="1"/>
  <c r="AD174" i="69" a="1"/>
  <c r="AD174" i="69" s="1"/>
  <c r="AD172" i="69" a="1"/>
  <c r="AD172" i="69" s="1"/>
  <c r="AD147" i="69" a="1"/>
  <c r="AD147" i="69" s="1"/>
  <c r="AD158" i="69" a="1"/>
  <c r="AD158" i="69" s="1"/>
  <c r="AD131" i="69" a="1"/>
  <c r="AD131" i="69" s="1"/>
  <c r="AD160" i="69" a="1"/>
  <c r="AD160" i="69" s="1"/>
  <c r="AD145" i="69" a="1"/>
  <c r="AD145" i="69" s="1"/>
  <c r="AD139" i="69" a="1"/>
  <c r="AD139" i="69" s="1"/>
  <c r="AD133" i="69" a="1"/>
  <c r="AD133" i="69" s="1"/>
  <c r="AD116" i="69" a="1"/>
  <c r="AD116" i="69" s="1"/>
  <c r="AD122" i="69" a="1"/>
  <c r="AD122" i="69" s="1"/>
  <c r="AD97" i="69" a="1"/>
  <c r="AD97" i="69" s="1"/>
  <c r="AE93" i="69" s="1"/>
  <c r="AD103" i="69" a="1"/>
  <c r="AD103" i="69" s="1"/>
  <c r="AD114" i="69" a="1"/>
  <c r="AD114" i="69" s="1"/>
  <c r="AD109" i="69" a="1"/>
  <c r="AD109" i="69" s="1"/>
  <c r="AD95" i="69" a="1"/>
  <c r="AD95" i="69" s="1"/>
  <c r="AD96" i="69" s="1"/>
  <c r="AD90" i="69" a="1"/>
  <c r="AD90" i="69" s="1"/>
  <c r="AD82" i="69" a="1"/>
  <c r="AD82" i="69" s="1"/>
  <c r="AD68" i="69" a="1"/>
  <c r="AD68" i="69" s="1"/>
  <c r="AD74" i="69" a="1"/>
  <c r="AD74" i="69" s="1"/>
  <c r="AD76" i="69" a="1"/>
  <c r="AD76" i="69" s="1"/>
  <c r="AD47" i="69" a="1"/>
  <c r="AD47" i="69" s="1"/>
  <c r="AD30" i="69" a="1"/>
  <c r="AD30" i="69" s="1"/>
  <c r="AD53" i="69" a="1"/>
  <c r="AD53" i="69" s="1"/>
  <c r="AD36" i="69" a="1"/>
  <c r="AD36" i="69" s="1"/>
  <c r="AD42" i="69" a="1"/>
  <c r="AD42" i="69" s="1"/>
  <c r="AD25" i="69" a="1"/>
  <c r="AD25" i="69" s="1"/>
  <c r="AD62" i="69" a="1"/>
  <c r="AD62" i="69" s="1"/>
  <c r="AD3" i="69"/>
  <c r="AD5" i="69" a="1"/>
  <c r="AD5" i="69" s="1"/>
  <c r="AD9" i="69" a="1"/>
  <c r="AD9" i="69" s="1"/>
  <c r="AD15" i="69" a="1"/>
  <c r="AD15" i="69" s="1"/>
  <c r="X106" i="69"/>
  <c r="X113" i="69" s="1"/>
  <c r="X100" i="69"/>
  <c r="X104" i="69"/>
  <c r="AB10" i="69"/>
  <c r="AB20" i="69" s="1"/>
  <c r="AE2" i="69"/>
  <c r="AF1" i="69"/>
  <c r="X87" i="69"/>
  <c r="X83" i="69"/>
  <c r="V50" i="69"/>
  <c r="V56" i="69"/>
  <c r="W45" i="69"/>
  <c r="W49" i="69" s="1"/>
  <c r="V54" i="69"/>
  <c r="Y39" i="69"/>
  <c r="Z28" i="69"/>
  <c r="Z32" i="69" s="1"/>
  <c r="Y33" i="69"/>
  <c r="Y37" i="69"/>
  <c r="Y46" i="69" s="1"/>
  <c r="Y48" i="69" s="1"/>
  <c r="AB221" i="69"/>
  <c r="AB224" i="69" s="1"/>
  <c r="AB226" i="69" s="1"/>
  <c r="AB228" i="69" s="1"/>
  <c r="AB215" i="69"/>
  <c r="AB217" i="69" s="1"/>
  <c r="AC205" i="69"/>
  <c r="AC211" i="69" s="1"/>
  <c r="AC61" i="69"/>
  <c r="AC63" i="69" s="1"/>
  <c r="AC8" i="69"/>
  <c r="AC12" i="69" s="1"/>
  <c r="AC22" i="69" s="1"/>
  <c r="AC29" i="69" s="1"/>
  <c r="AC31" i="69" s="1"/>
  <c r="Y79" i="69"/>
  <c r="Y77" i="69"/>
  <c r="Y85" i="69" s="1"/>
  <c r="Y94" i="69" s="1"/>
  <c r="Y99" i="69" s="1"/>
  <c r="Z65" i="69"/>
  <c r="Z71" i="69"/>
  <c r="Z75" i="69" s="1"/>
  <c r="AA60" i="69"/>
  <c r="AA64" i="69" s="1"/>
  <c r="Z69" i="69"/>
  <c r="AB207" i="69"/>
  <c r="AB209" i="69" s="1"/>
  <c r="AB219" i="69" s="1"/>
  <c r="T177" i="69"/>
  <c r="T173" i="69"/>
  <c r="T175" i="69" s="1"/>
  <c r="AG946" i="64" a="1"/>
  <c r="AG1720" i="64" a="1"/>
  <c r="AG1333" i="64" a="1"/>
  <c r="AG1612" i="64" a="1"/>
  <c r="AG1239" i="64" a="1"/>
  <c r="AG1696" i="64" a="1"/>
  <c r="AG1361" i="64" a="1"/>
  <c r="AG1263" i="64" a="1"/>
  <c r="AG670" i="64" a="1"/>
  <c r="AG1467" i="64" a="1"/>
  <c r="AG1431" i="64" a="1"/>
  <c r="AG1087" i="64" a="1"/>
  <c r="AG1396" i="64" a="1"/>
  <c r="BI508" i="64" l="1"/>
  <c r="BI510" i="64" s="1"/>
  <c r="BI500" i="64" s="1"/>
  <c r="BI502" i="64" s="1"/>
  <c r="BI503" i="64" s="1"/>
  <c r="AG177" i="64"/>
  <c r="AG1720" i="64"/>
  <c r="AF1404" i="64"/>
  <c r="AG1361" i="64"/>
  <c r="AG1333" i="64"/>
  <c r="AG1431" i="64"/>
  <c r="AG1696" i="64"/>
  <c r="AG1396" i="64"/>
  <c r="AG1467" i="64"/>
  <c r="AG1239" i="64"/>
  <c r="AG1263" i="64"/>
  <c r="AG1612" i="64"/>
  <c r="AG1087" i="64"/>
  <c r="AG946" i="64"/>
  <c r="AG670" i="64"/>
  <c r="BK1885" i="64"/>
  <c r="BK1891" i="64" s="1"/>
  <c r="AG1991" i="64"/>
  <c r="AH1466" i="64" a="1"/>
  <c r="AH1466" i="64" s="1"/>
  <c r="AH1430" i="64" a="1"/>
  <c r="AH1430" i="64" s="1"/>
  <c r="AH1395" i="64" a="1"/>
  <c r="AH1395" i="64" s="1"/>
  <c r="AH1983" i="64" a="1"/>
  <c r="AH1983" i="64" s="1"/>
  <c r="AH1360" i="64" a="1"/>
  <c r="AH1360" i="64" s="1"/>
  <c r="AH2017" i="64" a="1"/>
  <c r="AH2017" i="64" s="1"/>
  <c r="T152" i="69"/>
  <c r="U134" i="69"/>
  <c r="U135" i="69" s="1"/>
  <c r="V129" i="69" s="1"/>
  <c r="AH472" i="64" a="1"/>
  <c r="AH472" i="64" s="1"/>
  <c r="AH466" i="64" a="1"/>
  <c r="AH466" i="64" s="1"/>
  <c r="S115" i="69"/>
  <c r="S118" i="69" s="1"/>
  <c r="S125" i="69" s="1"/>
  <c r="U161" i="69"/>
  <c r="U162" i="69" s="1"/>
  <c r="AH1695" i="64" a="1"/>
  <c r="AH1695" i="64" s="1"/>
  <c r="AH1608" i="64" a="1"/>
  <c r="AH1608" i="64" s="1"/>
  <c r="AH1086" i="64" a="1"/>
  <c r="AH1086" i="64" s="1"/>
  <c r="AH669" i="64" a="1"/>
  <c r="AH669" i="64" s="1"/>
  <c r="AH191" i="64" a="1"/>
  <c r="AH191" i="64" s="1"/>
  <c r="AH40" i="64" a="1"/>
  <c r="AH40" i="64" s="1"/>
  <c r="AH175" i="64" a="1"/>
  <c r="AH175" i="64" s="1"/>
  <c r="AH245" i="64" a="1"/>
  <c r="AH245" i="64" s="1"/>
  <c r="AH176" i="64" a="1"/>
  <c r="AH176" i="64" s="1"/>
  <c r="AH192" i="64" a="1"/>
  <c r="AH192" i="64" s="1"/>
  <c r="AC190" i="64"/>
  <c r="AC193" i="64" s="1"/>
  <c r="AC207" i="69"/>
  <c r="AC209" i="69" s="1"/>
  <c r="AC219" i="69" s="1"/>
  <c r="AH945" i="64" a="1"/>
  <c r="AH945" i="64" s="1"/>
  <c r="AH1238" i="64" a="1"/>
  <c r="AH1238" i="64" s="1"/>
  <c r="AH1619" i="64" a="1"/>
  <c r="AH1619" i="64" s="1"/>
  <c r="AH1334" i="64" a="1"/>
  <c r="AH1334" i="64" s="1"/>
  <c r="AH647" i="64" a="1"/>
  <c r="AH647" i="64" s="1"/>
  <c r="AH1240" i="64" a="1"/>
  <c r="AH1240" i="64" s="1"/>
  <c r="AH1262" i="64" a="1"/>
  <c r="AH1262" i="64" s="1"/>
  <c r="AH645" i="64" a="1"/>
  <c r="AH645" i="64" s="1"/>
  <c r="AH1721" i="64" a="1"/>
  <c r="AH1721" i="64" s="1"/>
  <c r="AH1216" i="64" a="1"/>
  <c r="AH1216" i="64" s="1"/>
  <c r="AH1719" i="64" a="1"/>
  <c r="AH1719" i="64" s="1"/>
  <c r="AH1332" i="64" a="1"/>
  <c r="AH1332" i="64" s="1"/>
  <c r="AH1613" i="64" a="1"/>
  <c r="AH1613" i="64" s="1"/>
  <c r="AC16" i="69"/>
  <c r="AB17" i="69"/>
  <c r="AB18" i="69" s="1"/>
  <c r="AC10" i="69"/>
  <c r="AC20" i="69" s="1"/>
  <c r="Z79" i="69"/>
  <c r="Z77" i="69"/>
  <c r="Z85" i="69" s="1"/>
  <c r="Z94" i="69" s="1"/>
  <c r="Z99" i="69" s="1"/>
  <c r="AD98" i="69"/>
  <c r="Z33" i="69"/>
  <c r="Z39" i="69"/>
  <c r="AA28" i="69"/>
  <c r="AA32" i="69" s="1"/>
  <c r="Z37" i="69"/>
  <c r="Z46" i="69" s="1"/>
  <c r="Z48" i="69" s="1"/>
  <c r="AA65" i="69"/>
  <c r="AA71" i="69"/>
  <c r="AA75" i="69" s="1"/>
  <c r="AB60" i="69"/>
  <c r="AB64" i="69" s="1"/>
  <c r="AA69" i="69"/>
  <c r="AD205" i="69"/>
  <c r="AD211" i="69" s="1"/>
  <c r="AD61" i="69"/>
  <c r="AD63" i="69" s="1"/>
  <c r="AD8" i="69"/>
  <c r="AD12" i="69" s="1"/>
  <c r="AD22" i="69" s="1"/>
  <c r="AD29" i="69" s="1"/>
  <c r="AD31" i="69" s="1"/>
  <c r="T200" i="69"/>
  <c r="T198" i="69"/>
  <c r="AG1" i="69"/>
  <c r="AF2" i="69"/>
  <c r="U186" i="69"/>
  <c r="U187" i="69" s="1"/>
  <c r="Y106" i="69"/>
  <c r="Y113" i="69" s="1"/>
  <c r="Y100" i="69"/>
  <c r="Y104" i="69"/>
  <c r="W50" i="69"/>
  <c r="W56" i="69"/>
  <c r="X45" i="69"/>
  <c r="X49" i="69" s="1"/>
  <c r="W54" i="69"/>
  <c r="AE227" i="69" a="1"/>
  <c r="AE227" i="69" s="1"/>
  <c r="AE216" i="69" a="1"/>
  <c r="AE216" i="69" s="1"/>
  <c r="AE225" i="69" a="1"/>
  <c r="AE225" i="69" s="1"/>
  <c r="AE208" i="69" a="1"/>
  <c r="AE208" i="69" s="1"/>
  <c r="AE214" i="69" a="1"/>
  <c r="AE214" i="69" s="1"/>
  <c r="AE197" i="69" a="1"/>
  <c r="AE197" i="69" s="1"/>
  <c r="AE206" i="69" a="1"/>
  <c r="AE206" i="69" s="1"/>
  <c r="AE191" i="69" a="1"/>
  <c r="AE191" i="69" s="1"/>
  <c r="AE185" i="69" a="1"/>
  <c r="AE185" i="69" s="1"/>
  <c r="AE166" i="69" a="1"/>
  <c r="AE166" i="69" s="1"/>
  <c r="AE172" i="69" a="1"/>
  <c r="AE172" i="69" s="1"/>
  <c r="AE174" i="69" a="1"/>
  <c r="AE174" i="69" s="1"/>
  <c r="AE158" i="69" a="1"/>
  <c r="AE158" i="69" s="1"/>
  <c r="AE160" i="69" a="1"/>
  <c r="AE160" i="69" s="1"/>
  <c r="AE147" i="69" a="1"/>
  <c r="AE147" i="69" s="1"/>
  <c r="AE131" i="69" a="1"/>
  <c r="AE131" i="69" s="1"/>
  <c r="AE133" i="69" a="1"/>
  <c r="AE133" i="69" s="1"/>
  <c r="AE145" i="69" a="1"/>
  <c r="AE145" i="69" s="1"/>
  <c r="AE139" i="69" a="1"/>
  <c r="AE139" i="69" s="1"/>
  <c r="AE122" i="69" a="1"/>
  <c r="AE122" i="69" s="1"/>
  <c r="AE114" i="69" a="1"/>
  <c r="AE114" i="69" s="1"/>
  <c r="AE103" i="69" a="1"/>
  <c r="AE103" i="69" s="1"/>
  <c r="AE116" i="69" a="1"/>
  <c r="AE116" i="69" s="1"/>
  <c r="AE95" i="69" a="1"/>
  <c r="AE95" i="69" s="1"/>
  <c r="AE96" i="69" s="1"/>
  <c r="AE109" i="69" a="1"/>
  <c r="AE109" i="69" s="1"/>
  <c r="AE97" i="69" a="1"/>
  <c r="AE97" i="69" s="1"/>
  <c r="AF93" i="69" s="1"/>
  <c r="AE74" i="69" a="1"/>
  <c r="AE74" i="69" s="1"/>
  <c r="AE76" i="69" a="1"/>
  <c r="AE76" i="69" s="1"/>
  <c r="AE90" i="69" a="1"/>
  <c r="AE90" i="69" s="1"/>
  <c r="AE82" i="69" a="1"/>
  <c r="AE82" i="69" s="1"/>
  <c r="AE62" i="69" a="1"/>
  <c r="AE62" i="69" s="1"/>
  <c r="AE68" i="69" a="1"/>
  <c r="AE68" i="69" s="1"/>
  <c r="AE53" i="69" a="1"/>
  <c r="AE53" i="69" s="1"/>
  <c r="AE36" i="69" a="1"/>
  <c r="AE36" i="69" s="1"/>
  <c r="AE42" i="69" a="1"/>
  <c r="AE42" i="69" s="1"/>
  <c r="AE25" i="69" a="1"/>
  <c r="AE25" i="69" s="1"/>
  <c r="AE5" i="69" a="1"/>
  <c r="AE5" i="69" s="1"/>
  <c r="AE3" i="69"/>
  <c r="AE9" i="69" a="1"/>
  <c r="AE9" i="69" s="1"/>
  <c r="AE30" i="69" a="1"/>
  <c r="AE30" i="69" s="1"/>
  <c r="AE15" i="69" a="1"/>
  <c r="AE15" i="69" s="1"/>
  <c r="AE47" i="69" a="1"/>
  <c r="AE47" i="69" s="1"/>
  <c r="Y87" i="69"/>
  <c r="Y83" i="69"/>
  <c r="AC221" i="69"/>
  <c r="AC224" i="69" s="1"/>
  <c r="AC226" i="69" s="1"/>
  <c r="AC228" i="69" s="1"/>
  <c r="AC215" i="69"/>
  <c r="AC217" i="69" s="1"/>
  <c r="AH1087" i="64" a="1"/>
  <c r="AH1720" i="64" a="1"/>
  <c r="AH1239" i="64" a="1"/>
  <c r="AH1431" i="64" a="1"/>
  <c r="AH946" i="64" a="1"/>
  <c r="AH1263" i="64" a="1"/>
  <c r="AH1396" i="64" a="1"/>
  <c r="AH670" i="64" a="1"/>
  <c r="AH1612" i="64" a="1"/>
  <c r="AH1467" i="64" a="1"/>
  <c r="AH1333" i="64" a="1"/>
  <c r="AH1361" i="64" a="1"/>
  <c r="AH1696" i="64" a="1"/>
  <c r="BI511" i="64" l="1"/>
  <c r="BI516" i="64" s="1"/>
  <c r="BI504" i="64"/>
  <c r="BJ496" i="64"/>
  <c r="BJ499" i="64" s="1"/>
  <c r="BK1895" i="64" a="1"/>
  <c r="BK1895" i="64" s="1"/>
  <c r="BK1888" i="64" s="1"/>
  <c r="BK1889" i="64" s="1"/>
  <c r="AH177" i="64"/>
  <c r="AH1720" i="64"/>
  <c r="AG1404" i="64"/>
  <c r="AH1396" i="64"/>
  <c r="AH1467" i="64"/>
  <c r="AH1361" i="64"/>
  <c r="AH1333" i="64"/>
  <c r="AH1431" i="64"/>
  <c r="AH1696" i="64"/>
  <c r="AH1239" i="64"/>
  <c r="AH1263" i="64"/>
  <c r="AH1612" i="64"/>
  <c r="AH1087" i="64"/>
  <c r="AH946" i="64"/>
  <c r="AH670" i="64"/>
  <c r="AH1991" i="64"/>
  <c r="AI1466" i="64" a="1"/>
  <c r="AI1466" i="64" s="1"/>
  <c r="AI1430" i="64" a="1"/>
  <c r="AI1430" i="64" s="1"/>
  <c r="AI1395" i="64" a="1"/>
  <c r="AI1395" i="64" s="1"/>
  <c r="AI1983" i="64" a="1"/>
  <c r="AI1983" i="64" s="1"/>
  <c r="AI1360" i="64" a="1"/>
  <c r="AI1360" i="64" s="1"/>
  <c r="AI2017" i="64" a="1"/>
  <c r="AI2017" i="64" s="1"/>
  <c r="AI472" i="64" a="1"/>
  <c r="AI472" i="64" s="1"/>
  <c r="AI466" i="64" a="1"/>
  <c r="AI466" i="64" s="1"/>
  <c r="U140" i="69"/>
  <c r="U150" i="69" s="1"/>
  <c r="U136" i="69"/>
  <c r="U142" i="69"/>
  <c r="U152" i="69" s="1"/>
  <c r="V134" i="69"/>
  <c r="V132" i="69"/>
  <c r="V157" i="69" s="1"/>
  <c r="AI1695" i="64" a="1"/>
  <c r="AI1695" i="64" s="1"/>
  <c r="AI1608" i="64" a="1"/>
  <c r="AI1608" i="64" s="1"/>
  <c r="AI1086" i="64" a="1"/>
  <c r="AI1086" i="64" s="1"/>
  <c r="AI669" i="64" a="1"/>
  <c r="AI669" i="64" s="1"/>
  <c r="AI191" i="64" a="1"/>
  <c r="AI191" i="64" s="1"/>
  <c r="AI40" i="64" a="1"/>
  <c r="AI40" i="64" s="1"/>
  <c r="AI245" i="64" a="1"/>
  <c r="AI245" i="64" s="1"/>
  <c r="AI176" i="64" a="1"/>
  <c r="AI176" i="64" s="1"/>
  <c r="AI175" i="64" a="1"/>
  <c r="AI175" i="64" s="1"/>
  <c r="AI192" i="64" a="1"/>
  <c r="AI192" i="64" s="1"/>
  <c r="AD190" i="64"/>
  <c r="K190" i="64" s="1"/>
  <c r="AI945" i="64" a="1"/>
  <c r="AI945" i="64" s="1"/>
  <c r="AI1332" i="64" a="1"/>
  <c r="AI1332" i="64" s="1"/>
  <c r="AI1719" i="64" a="1"/>
  <c r="AI1719" i="64" s="1"/>
  <c r="AI1613" i="64" a="1"/>
  <c r="AI1613" i="64" s="1"/>
  <c r="AI1240" i="64" a="1"/>
  <c r="AI1240" i="64" s="1"/>
  <c r="AI1216" i="64" a="1"/>
  <c r="AI1216" i="64" s="1"/>
  <c r="AI1619" i="64" a="1"/>
  <c r="AI1619" i="64" s="1"/>
  <c r="AI1262" i="64" a="1"/>
  <c r="AI1262" i="64" s="1"/>
  <c r="AI647" i="64" a="1"/>
  <c r="AI647" i="64" s="1"/>
  <c r="AI645" i="64" a="1"/>
  <c r="AI645" i="64" s="1"/>
  <c r="AI1238" i="64" a="1"/>
  <c r="AI1238" i="64" s="1"/>
  <c r="AI1721" i="64" a="1"/>
  <c r="AI1721" i="64" s="1"/>
  <c r="AI1334" i="64" a="1"/>
  <c r="AI1334" i="64" s="1"/>
  <c r="AD207" i="69"/>
  <c r="AD209" i="69" s="1"/>
  <c r="AD219" i="69" s="1"/>
  <c r="S123" i="69"/>
  <c r="T112" i="69"/>
  <c r="T115" i="69" s="1"/>
  <c r="S119" i="69"/>
  <c r="AE98" i="69"/>
  <c r="AC17" i="69"/>
  <c r="AC18" i="69" s="1"/>
  <c r="U194" i="69"/>
  <c r="U202" i="69" s="1"/>
  <c r="U188" i="69"/>
  <c r="V183" i="69"/>
  <c r="U192" i="69"/>
  <c r="Z106" i="69"/>
  <c r="Z113" i="69" s="1"/>
  <c r="Z100" i="69"/>
  <c r="Z104" i="69"/>
  <c r="AE205" i="69"/>
  <c r="AE211" i="69" s="1"/>
  <c r="AE61" i="69"/>
  <c r="AE63" i="69" s="1"/>
  <c r="AE8" i="69"/>
  <c r="AE12" i="69" s="1"/>
  <c r="AE22" i="69" s="1"/>
  <c r="AE29" i="69" s="1"/>
  <c r="AE31" i="69" s="1"/>
  <c r="AD10" i="69"/>
  <c r="AD20" i="69" s="1"/>
  <c r="Z87" i="69"/>
  <c r="Z83" i="69"/>
  <c r="AF225" i="69" a="1"/>
  <c r="AF225" i="69" s="1"/>
  <c r="AF227" i="69" a="1"/>
  <c r="AF227" i="69" s="1"/>
  <c r="AF208" i="69" a="1"/>
  <c r="AF208" i="69" s="1"/>
  <c r="AF216" i="69" a="1"/>
  <c r="AF216" i="69" s="1"/>
  <c r="AF214" i="69" a="1"/>
  <c r="AF214" i="69" s="1"/>
  <c r="AF197" i="69" a="1"/>
  <c r="AF197" i="69" s="1"/>
  <c r="AF191" i="69" a="1"/>
  <c r="AF191" i="69" s="1"/>
  <c r="AF206" i="69" a="1"/>
  <c r="AF206" i="69" s="1"/>
  <c r="AF185" i="69" a="1"/>
  <c r="AF185" i="69" s="1"/>
  <c r="AF166" i="69" a="1"/>
  <c r="AF166" i="69" s="1"/>
  <c r="AF172" i="69" a="1"/>
  <c r="AF172" i="69" s="1"/>
  <c r="AF174" i="69" a="1"/>
  <c r="AF174" i="69" s="1"/>
  <c r="AF160" i="69" a="1"/>
  <c r="AF160" i="69" s="1"/>
  <c r="AF145" i="69" a="1"/>
  <c r="AF145" i="69" s="1"/>
  <c r="AF147" i="69" a="1"/>
  <c r="AF147" i="69" s="1"/>
  <c r="AF158" i="69" a="1"/>
  <c r="AF158" i="69" s="1"/>
  <c r="AF133" i="69" a="1"/>
  <c r="AF133" i="69" s="1"/>
  <c r="AF139" i="69" a="1"/>
  <c r="AF139" i="69" s="1"/>
  <c r="AF131" i="69" a="1"/>
  <c r="AF131" i="69" s="1"/>
  <c r="AF122" i="69" a="1"/>
  <c r="AF122" i="69" s="1"/>
  <c r="AF114" i="69" a="1"/>
  <c r="AF114" i="69" s="1"/>
  <c r="AF116" i="69" a="1"/>
  <c r="AF116" i="69" s="1"/>
  <c r="AF95" i="69" a="1"/>
  <c r="AF95" i="69" s="1"/>
  <c r="AF96" i="69" s="1"/>
  <c r="AF109" i="69" a="1"/>
  <c r="AF109" i="69" s="1"/>
  <c r="AF97" i="69" a="1"/>
  <c r="AF97" i="69" s="1"/>
  <c r="AG93" i="69" s="1"/>
  <c r="AF103" i="69" a="1"/>
  <c r="AF103" i="69" s="1"/>
  <c r="AF74" i="69" a="1"/>
  <c r="AF74" i="69" s="1"/>
  <c r="AF76" i="69" a="1"/>
  <c r="AF76" i="69" s="1"/>
  <c r="AF82" i="69" a="1"/>
  <c r="AF82" i="69" s="1"/>
  <c r="AF90" i="69" a="1"/>
  <c r="AF90" i="69" s="1"/>
  <c r="AF62" i="69" a="1"/>
  <c r="AF62" i="69" s="1"/>
  <c r="AF53" i="69" a="1"/>
  <c r="AF53" i="69" s="1"/>
  <c r="AF36" i="69" a="1"/>
  <c r="AF36" i="69" s="1"/>
  <c r="AF68" i="69" a="1"/>
  <c r="AF68" i="69" s="1"/>
  <c r="AF42" i="69" a="1"/>
  <c r="AF42" i="69" s="1"/>
  <c r="AF25" i="69" a="1"/>
  <c r="AF25" i="69" s="1"/>
  <c r="AF47" i="69" a="1"/>
  <c r="AF47" i="69" s="1"/>
  <c r="AF30" i="69" a="1"/>
  <c r="AF30" i="69" s="1"/>
  <c r="AF9" i="69" a="1"/>
  <c r="AF9" i="69" s="1"/>
  <c r="AF15" i="69" a="1"/>
  <c r="AF15" i="69" s="1"/>
  <c r="AF5" i="69" a="1"/>
  <c r="AF5" i="69" s="1"/>
  <c r="AF3" i="69"/>
  <c r="AH1" i="69"/>
  <c r="AG2" i="69"/>
  <c r="AA33" i="69"/>
  <c r="AA39" i="69"/>
  <c r="AB28" i="69"/>
  <c r="AB32" i="69" s="1"/>
  <c r="AA37" i="69"/>
  <c r="AA46" i="69" s="1"/>
  <c r="AA48" i="69" s="1"/>
  <c r="U169" i="69"/>
  <c r="U179" i="69" s="1"/>
  <c r="U163" i="69"/>
  <c r="V156" i="69"/>
  <c r="U167" i="69"/>
  <c r="AB71" i="69"/>
  <c r="AB75" i="69" s="1"/>
  <c r="AB65" i="69"/>
  <c r="AC60" i="69"/>
  <c r="AC64" i="69" s="1"/>
  <c r="AB69" i="69"/>
  <c r="AA79" i="69"/>
  <c r="AA77" i="69"/>
  <c r="AA85" i="69" s="1"/>
  <c r="AA94" i="69" s="1"/>
  <c r="AA99" i="69" s="1"/>
  <c r="AD215" i="69"/>
  <c r="AD217" i="69" s="1"/>
  <c r="AD221" i="69"/>
  <c r="AD224" i="69" s="1"/>
  <c r="AD226" i="69" s="1"/>
  <c r="AD228" i="69" s="1"/>
  <c r="AD16" i="69"/>
  <c r="X50" i="69"/>
  <c r="X56" i="69"/>
  <c r="Y45" i="69"/>
  <c r="Y49" i="69" s="1"/>
  <c r="X54" i="69"/>
  <c r="AI1612" i="64" a="1"/>
  <c r="AI1396" i="64" a="1"/>
  <c r="AI1696" i="64" a="1"/>
  <c r="AI670" i="64" a="1"/>
  <c r="AI1087" i="64" a="1"/>
  <c r="AI1361" i="64" a="1"/>
  <c r="AI1467" i="64" a="1"/>
  <c r="AI1720" i="64" a="1"/>
  <c r="AI1239" i="64" a="1"/>
  <c r="AI1333" i="64" a="1"/>
  <c r="AI1263" i="64" a="1"/>
  <c r="AI946" i="64" a="1"/>
  <c r="AI1431" i="64" a="1"/>
  <c r="BI512" i="64" l="1"/>
  <c r="BJ507" i="64"/>
  <c r="BJ508" i="64"/>
  <c r="BJ510" i="64" s="1"/>
  <c r="BJ500" i="64" s="1"/>
  <c r="BJ502" i="64" s="1"/>
  <c r="BJ503" i="64" s="1"/>
  <c r="AI177" i="64"/>
  <c r="AI1720" i="64"/>
  <c r="AH1404" i="64"/>
  <c r="AD193" i="64"/>
  <c r="AI1431" i="64"/>
  <c r="AI1361" i="64"/>
  <c r="AI1396" i="64"/>
  <c r="AI1467" i="64"/>
  <c r="AI1696" i="64"/>
  <c r="AI1333" i="64"/>
  <c r="AI1239" i="64"/>
  <c r="AI1263" i="64"/>
  <c r="AI1612" i="64"/>
  <c r="AI1087" i="64"/>
  <c r="AI946" i="64"/>
  <c r="AI670" i="64"/>
  <c r="BL1885" i="64"/>
  <c r="BL1891" i="64" s="1"/>
  <c r="AI1991" i="64"/>
  <c r="AJ1466" i="64" a="1"/>
  <c r="AJ1466" i="64" s="1"/>
  <c r="AJ1430" i="64" a="1"/>
  <c r="AJ1430" i="64" s="1"/>
  <c r="AJ1395" i="64" a="1"/>
  <c r="AJ1395" i="64" s="1"/>
  <c r="AJ1983" i="64" a="1"/>
  <c r="AJ1983" i="64" s="1"/>
  <c r="AJ1360" i="64" a="1"/>
  <c r="AJ1360" i="64" s="1"/>
  <c r="AJ2017" i="64" a="1"/>
  <c r="AJ2017" i="64" s="1"/>
  <c r="AJ466" i="64" a="1"/>
  <c r="AJ466" i="64" s="1"/>
  <c r="AJ472" i="64" a="1"/>
  <c r="AJ472" i="64" s="1"/>
  <c r="U146" i="69"/>
  <c r="U148" i="69" s="1"/>
  <c r="T117" i="69"/>
  <c r="T118" i="69" s="1"/>
  <c r="U112" i="69" s="1"/>
  <c r="V135" i="69"/>
  <c r="V142" i="69" s="1"/>
  <c r="AJ1695" i="64" a="1"/>
  <c r="AJ1695" i="64" s="1"/>
  <c r="AJ1608" i="64" a="1"/>
  <c r="AJ1608" i="64" s="1"/>
  <c r="AJ1086" i="64" a="1"/>
  <c r="AJ1086" i="64" s="1"/>
  <c r="AD17" i="69"/>
  <c r="AD18" i="69" s="1"/>
  <c r="AE190" i="64"/>
  <c r="AJ669" i="64" a="1"/>
  <c r="AJ669" i="64" s="1"/>
  <c r="AJ245" i="64" a="1"/>
  <c r="AJ245" i="64" s="1"/>
  <c r="AJ191" i="64" a="1"/>
  <c r="AJ191" i="64" s="1"/>
  <c r="AJ176" i="64" a="1"/>
  <c r="AJ176" i="64" s="1"/>
  <c r="AJ175" i="64" a="1"/>
  <c r="AJ175" i="64" s="1"/>
  <c r="AJ40" i="64" a="1"/>
  <c r="AJ40" i="64" s="1"/>
  <c r="AJ192" i="64" a="1"/>
  <c r="AJ192" i="64" s="1"/>
  <c r="AJ945" i="64" a="1"/>
  <c r="AJ945" i="64" s="1"/>
  <c r="AJ1619" i="64" a="1"/>
  <c r="AJ1619" i="64" s="1"/>
  <c r="AJ1332" i="64" a="1"/>
  <c r="AJ1332" i="64" s="1"/>
  <c r="AJ1240" i="64" a="1"/>
  <c r="AJ1240" i="64" s="1"/>
  <c r="AJ1719" i="64" a="1"/>
  <c r="AJ1719" i="64" s="1"/>
  <c r="AJ1334" i="64" a="1"/>
  <c r="AJ1334" i="64" s="1"/>
  <c r="AJ645" i="64" a="1"/>
  <c r="AJ645" i="64" s="1"/>
  <c r="AJ1238" i="64" a="1"/>
  <c r="AJ1238" i="64" s="1"/>
  <c r="AJ647" i="64" a="1"/>
  <c r="AJ647" i="64" s="1"/>
  <c r="AJ1216" i="64" a="1"/>
  <c r="AJ1216" i="64" s="1"/>
  <c r="AJ1262" i="64" a="1"/>
  <c r="AJ1262" i="64" s="1"/>
  <c r="AJ1721" i="64" a="1"/>
  <c r="AJ1721" i="64" s="1"/>
  <c r="AJ1613" i="64" a="1"/>
  <c r="AJ1613" i="64" s="1"/>
  <c r="AE207" i="69"/>
  <c r="AE209" i="69" s="1"/>
  <c r="AE219" i="69" s="1"/>
  <c r="AE10" i="69"/>
  <c r="AE20" i="69" s="1"/>
  <c r="AE16" i="69"/>
  <c r="AF205" i="69"/>
  <c r="AF211" i="69" s="1"/>
  <c r="AF61" i="69"/>
  <c r="AF63" i="69" s="1"/>
  <c r="AF8" i="69"/>
  <c r="AF12" i="69" s="1"/>
  <c r="AF22" i="69" s="1"/>
  <c r="AF29" i="69" s="1"/>
  <c r="AF31" i="69" s="1"/>
  <c r="AC65" i="69"/>
  <c r="AC71" i="69"/>
  <c r="AC75" i="69" s="1"/>
  <c r="AD60" i="69"/>
  <c r="AD64" i="69" s="1"/>
  <c r="AC69" i="69"/>
  <c r="AA100" i="69"/>
  <c r="AA106" i="69"/>
  <c r="AA113" i="69" s="1"/>
  <c r="AA104" i="69"/>
  <c r="AF98" i="69"/>
  <c r="AG225" i="69" a="1"/>
  <c r="AG225" i="69" s="1"/>
  <c r="AG227" i="69" a="1"/>
  <c r="AG227" i="69" s="1"/>
  <c r="AG216" i="69" a="1"/>
  <c r="AG216" i="69" s="1"/>
  <c r="AG214" i="69" a="1"/>
  <c r="AG214" i="69" s="1"/>
  <c r="AG206" i="69" a="1"/>
  <c r="AG206" i="69" s="1"/>
  <c r="AG208" i="69" a="1"/>
  <c r="AG208" i="69" s="1"/>
  <c r="AG197" i="69" a="1"/>
  <c r="AG197" i="69" s="1"/>
  <c r="AG191" i="69" a="1"/>
  <c r="AG191" i="69" s="1"/>
  <c r="AG185" i="69" a="1"/>
  <c r="AG185" i="69" s="1"/>
  <c r="AG174" i="69" a="1"/>
  <c r="AG174" i="69" s="1"/>
  <c r="AG166" i="69" a="1"/>
  <c r="AG166" i="69" s="1"/>
  <c r="AG172" i="69" a="1"/>
  <c r="AG172" i="69" s="1"/>
  <c r="AG147" i="69" a="1"/>
  <c r="AG147" i="69" s="1"/>
  <c r="AG160" i="69" a="1"/>
  <c r="AG160" i="69" s="1"/>
  <c r="AG158" i="69" a="1"/>
  <c r="AG158" i="69" s="1"/>
  <c r="AG139" i="69" a="1"/>
  <c r="AG139" i="69" s="1"/>
  <c r="AG145" i="69" a="1"/>
  <c r="AG145" i="69" s="1"/>
  <c r="AG133" i="69" a="1"/>
  <c r="AG133" i="69" s="1"/>
  <c r="AG131" i="69" a="1"/>
  <c r="AG131" i="69" s="1"/>
  <c r="AG122" i="69" a="1"/>
  <c r="AG122" i="69" s="1"/>
  <c r="AG114" i="69" a="1"/>
  <c r="AG114" i="69" s="1"/>
  <c r="AG116" i="69" a="1"/>
  <c r="AG116" i="69" s="1"/>
  <c r="AG109" i="69" a="1"/>
  <c r="AG109" i="69" s="1"/>
  <c r="AG97" i="69" a="1"/>
  <c r="AG97" i="69" s="1"/>
  <c r="AH93" i="69" s="1"/>
  <c r="AG90" i="69" a="1"/>
  <c r="AG90" i="69" s="1"/>
  <c r="AG103" i="69" a="1"/>
  <c r="AG103" i="69" s="1"/>
  <c r="AG95" i="69" a="1"/>
  <c r="AG95" i="69" s="1"/>
  <c r="AG96" i="69" s="1"/>
  <c r="AG76" i="69" a="1"/>
  <c r="AG76" i="69" s="1"/>
  <c r="AG82" i="69" a="1"/>
  <c r="AG82" i="69" s="1"/>
  <c r="AG62" i="69" a="1"/>
  <c r="AG62" i="69" s="1"/>
  <c r="AG68" i="69" a="1"/>
  <c r="AG68" i="69" s="1"/>
  <c r="AG74" i="69" a="1"/>
  <c r="AG74" i="69" s="1"/>
  <c r="AG47" i="69" a="1"/>
  <c r="AG47" i="69" s="1"/>
  <c r="AG30" i="69" a="1"/>
  <c r="AG30" i="69" s="1"/>
  <c r="AG53" i="69" a="1"/>
  <c r="AG53" i="69" s="1"/>
  <c r="AG36" i="69" a="1"/>
  <c r="AG36" i="69" s="1"/>
  <c r="AG25" i="69" a="1"/>
  <c r="AG25" i="69" s="1"/>
  <c r="AG5" i="69" a="1"/>
  <c r="AG5" i="69" s="1"/>
  <c r="AG42" i="69" a="1"/>
  <c r="AG42" i="69" s="1"/>
  <c r="AG9" i="69" a="1"/>
  <c r="AG9" i="69" s="1"/>
  <c r="AG3" i="69"/>
  <c r="AG15" i="69" a="1"/>
  <c r="AG15" i="69" s="1"/>
  <c r="Y56" i="69"/>
  <c r="Z45" i="69"/>
  <c r="Z49" i="69" s="1"/>
  <c r="Y50" i="69"/>
  <c r="Y54" i="69"/>
  <c r="AA87" i="69"/>
  <c r="AA83" i="69"/>
  <c r="AB79" i="69"/>
  <c r="AB77" i="69"/>
  <c r="AB85" i="69" s="1"/>
  <c r="AB94" i="69" s="1"/>
  <c r="AB99" i="69" s="1"/>
  <c r="AI1" i="69"/>
  <c r="AH2" i="69"/>
  <c r="U177" i="69"/>
  <c r="U173" i="69"/>
  <c r="U175" i="69" s="1"/>
  <c r="AE221" i="69"/>
  <c r="AE224" i="69" s="1"/>
  <c r="AE226" i="69" s="1"/>
  <c r="AE228" i="69" s="1"/>
  <c r="AE215" i="69"/>
  <c r="AE217" i="69" s="1"/>
  <c r="U200" i="69"/>
  <c r="U198" i="69"/>
  <c r="V159" i="69"/>
  <c r="V184" i="69" s="1"/>
  <c r="V161" i="69"/>
  <c r="V186" i="69"/>
  <c r="AB33" i="69"/>
  <c r="AB39" i="69"/>
  <c r="AC28" i="69"/>
  <c r="AC32" i="69" s="1"/>
  <c r="AB37" i="69"/>
  <c r="AB46" i="69" s="1"/>
  <c r="AB48" i="69" s="1"/>
  <c r="AJ1333" i="64" a="1"/>
  <c r="AJ1263" i="64" a="1"/>
  <c r="AJ1239" i="64" a="1"/>
  <c r="AJ1467" i="64" a="1"/>
  <c r="AJ1361" i="64" a="1"/>
  <c r="AJ1087" i="64" a="1"/>
  <c r="AJ1431" i="64" a="1"/>
  <c r="AJ1612" i="64" a="1"/>
  <c r="AJ1396" i="64" a="1"/>
  <c r="AJ1720" i="64" a="1"/>
  <c r="AJ670" i="64" a="1"/>
  <c r="AJ1696" i="64" a="1"/>
  <c r="AJ946" i="64" a="1"/>
  <c r="BJ504" i="64" l="1"/>
  <c r="BK496" i="64"/>
  <c r="BK499" i="64" s="1"/>
  <c r="BJ511" i="64"/>
  <c r="BL1895" i="64" a="1"/>
  <c r="BL1895" i="64" s="1"/>
  <c r="BL1888" i="64" s="1"/>
  <c r="BL1889" i="64" s="1"/>
  <c r="AJ177" i="64"/>
  <c r="AJ1720" i="64"/>
  <c r="AE193" i="64"/>
  <c r="AI1404" i="64"/>
  <c r="AJ1396" i="64"/>
  <c r="AJ1696" i="64"/>
  <c r="AJ1361" i="64"/>
  <c r="AJ1333" i="64"/>
  <c r="AJ1467" i="64"/>
  <c r="AJ1431" i="64"/>
  <c r="AJ1239" i="64"/>
  <c r="AJ1263" i="64"/>
  <c r="AJ1612" i="64"/>
  <c r="AJ1087" i="64"/>
  <c r="AJ946" i="64"/>
  <c r="AJ670" i="64"/>
  <c r="AJ1991" i="64"/>
  <c r="AK1430" i="64" a="1"/>
  <c r="AK1430" i="64" s="1"/>
  <c r="AK1395" i="64" a="1"/>
  <c r="AK1395" i="64" s="1"/>
  <c r="AK1466" i="64" a="1"/>
  <c r="AK1466" i="64" s="1"/>
  <c r="AK1983" i="64" a="1"/>
  <c r="AK1983" i="64" s="1"/>
  <c r="AK1360" i="64" a="1"/>
  <c r="AK1360" i="64" s="1"/>
  <c r="AK2017" i="64" a="1"/>
  <c r="AK2017" i="64" s="1"/>
  <c r="AK466" i="64" a="1"/>
  <c r="AK466" i="64" s="1"/>
  <c r="AK472" i="64" a="1"/>
  <c r="AK472" i="64" s="1"/>
  <c r="V136" i="69"/>
  <c r="W129" i="69"/>
  <c r="W132" i="69" s="1"/>
  <c r="W157" i="69" s="1"/>
  <c r="V140" i="69"/>
  <c r="V150" i="69" s="1"/>
  <c r="T123" i="69"/>
  <c r="T125" i="69"/>
  <c r="T119" i="69"/>
  <c r="V152" i="69"/>
  <c r="V146" i="69"/>
  <c r="V148" i="69" s="1"/>
  <c r="AK1695" i="64" a="1"/>
  <c r="AK1695" i="64" s="1"/>
  <c r="AK1608" i="64" a="1"/>
  <c r="AK1608" i="64" s="1"/>
  <c r="AK1086" i="64" a="1"/>
  <c r="AK1086" i="64" s="1"/>
  <c r="AF190" i="64"/>
  <c r="AF193" i="64" s="1"/>
  <c r="AK669" i="64" a="1"/>
  <c r="AK669" i="64" s="1"/>
  <c r="AK176" i="64" a="1"/>
  <c r="AK176" i="64" s="1"/>
  <c r="AK175" i="64" a="1"/>
  <c r="AK175" i="64" s="1"/>
  <c r="AK40" i="64" a="1"/>
  <c r="AK40" i="64" s="1"/>
  <c r="AK245" i="64" a="1"/>
  <c r="AK245" i="64" s="1"/>
  <c r="AK191" i="64" a="1"/>
  <c r="AK191" i="64" s="1"/>
  <c r="AK192" i="64" a="1"/>
  <c r="AK192" i="64" s="1"/>
  <c r="AK945" i="64" a="1"/>
  <c r="AK945" i="64" s="1"/>
  <c r="AK1334" i="64" a="1"/>
  <c r="AK1334" i="64" s="1"/>
  <c r="AK1240" i="64" a="1"/>
  <c r="AK1240" i="64" s="1"/>
  <c r="AK1332" i="64" a="1"/>
  <c r="AK1332" i="64" s="1"/>
  <c r="AK1619" i="64" a="1"/>
  <c r="AK1619" i="64" s="1"/>
  <c r="AK1613" i="64" a="1"/>
  <c r="AK1613" i="64" s="1"/>
  <c r="AK1262" i="64" a="1"/>
  <c r="AK1262" i="64" s="1"/>
  <c r="AK1721" i="64" a="1"/>
  <c r="AK1721" i="64" s="1"/>
  <c r="AK1216" i="64" a="1"/>
  <c r="AK1216" i="64" s="1"/>
  <c r="AK647" i="64" a="1"/>
  <c r="AK647" i="64" s="1"/>
  <c r="AK1238" i="64" a="1"/>
  <c r="AK1238" i="64" s="1"/>
  <c r="AK645" i="64" a="1"/>
  <c r="AK645" i="64" s="1"/>
  <c r="AK1719" i="64" a="1"/>
  <c r="AK1719" i="64" s="1"/>
  <c r="AE17" i="69"/>
  <c r="AE18" i="69" s="1"/>
  <c r="V187" i="69"/>
  <c r="V188" i="69" s="1"/>
  <c r="AG98" i="69"/>
  <c r="AF207" i="69"/>
  <c r="AF209" i="69" s="1"/>
  <c r="AF219" i="69" s="1"/>
  <c r="AF10" i="69"/>
  <c r="AF20" i="69" s="1"/>
  <c r="AF16" i="69"/>
  <c r="V162" i="69"/>
  <c r="V163" i="69" s="1"/>
  <c r="AH225" i="69" a="1"/>
  <c r="AH225" i="69" s="1"/>
  <c r="AH227" i="69" a="1"/>
  <c r="AH227" i="69" s="1"/>
  <c r="AH216" i="69" a="1"/>
  <c r="AH216" i="69" s="1"/>
  <c r="AH208" i="69" a="1"/>
  <c r="AH208" i="69" s="1"/>
  <c r="AH206" i="69" a="1"/>
  <c r="AH206" i="69" s="1"/>
  <c r="AH197" i="69" a="1"/>
  <c r="AH197" i="69" s="1"/>
  <c r="AH214" i="69" a="1"/>
  <c r="AH214" i="69" s="1"/>
  <c r="AH191" i="69" a="1"/>
  <c r="AH191" i="69" s="1"/>
  <c r="AH185" i="69" a="1"/>
  <c r="AH185" i="69" s="1"/>
  <c r="AH174" i="69" a="1"/>
  <c r="AH174" i="69" s="1"/>
  <c r="AH166" i="69" a="1"/>
  <c r="AH166" i="69" s="1"/>
  <c r="AH147" i="69" a="1"/>
  <c r="AH147" i="69" s="1"/>
  <c r="AH158" i="69" a="1"/>
  <c r="AH158" i="69" s="1"/>
  <c r="AH172" i="69" a="1"/>
  <c r="AH172" i="69" s="1"/>
  <c r="AH131" i="69" a="1"/>
  <c r="AH131" i="69" s="1"/>
  <c r="AH145" i="69" a="1"/>
  <c r="AH145" i="69" s="1"/>
  <c r="AH160" i="69" a="1"/>
  <c r="AH160" i="69" s="1"/>
  <c r="AH139" i="69" a="1"/>
  <c r="AH139" i="69" s="1"/>
  <c r="AH133" i="69" a="1"/>
  <c r="AH133" i="69" s="1"/>
  <c r="AH116" i="69" a="1"/>
  <c r="AH116" i="69" s="1"/>
  <c r="AH109" i="69" a="1"/>
  <c r="AH109" i="69" s="1"/>
  <c r="AH122" i="69" a="1"/>
  <c r="AH122" i="69" s="1"/>
  <c r="AH97" i="69" a="1"/>
  <c r="AH97" i="69" s="1"/>
  <c r="AI93" i="69" s="1"/>
  <c r="AH114" i="69" a="1"/>
  <c r="AH114" i="69" s="1"/>
  <c r="AH103" i="69" a="1"/>
  <c r="AH103" i="69" s="1"/>
  <c r="AH95" i="69" a="1"/>
  <c r="AH95" i="69" s="1"/>
  <c r="AH96" i="69" s="1"/>
  <c r="AH82" i="69" a="1"/>
  <c r="AH82" i="69" s="1"/>
  <c r="AH90" i="69" a="1"/>
  <c r="AH90" i="69" s="1"/>
  <c r="AH68" i="69" a="1"/>
  <c r="AH68" i="69" s="1"/>
  <c r="AH74" i="69" a="1"/>
  <c r="AH74" i="69" s="1"/>
  <c r="AH76" i="69" a="1"/>
  <c r="AH76" i="69" s="1"/>
  <c r="AH47" i="69" a="1"/>
  <c r="AH47" i="69" s="1"/>
  <c r="AH30" i="69" a="1"/>
  <c r="AH30" i="69" s="1"/>
  <c r="AH62" i="69" a="1"/>
  <c r="AH62" i="69" s="1"/>
  <c r="AH53" i="69" a="1"/>
  <c r="AH53" i="69" s="1"/>
  <c r="AH36" i="69" a="1"/>
  <c r="AH36" i="69" s="1"/>
  <c r="AH42" i="69" a="1"/>
  <c r="AH42" i="69" s="1"/>
  <c r="AH25" i="69" a="1"/>
  <c r="AH25" i="69" s="1"/>
  <c r="AH5" i="69" a="1"/>
  <c r="AH5" i="69" s="1"/>
  <c r="AH9" i="69" a="1"/>
  <c r="AH9" i="69" s="1"/>
  <c r="AH15" i="69" a="1"/>
  <c r="AH15" i="69" s="1"/>
  <c r="AH3" i="69"/>
  <c r="AA45" i="69"/>
  <c r="AA49" i="69" s="1"/>
  <c r="Z50" i="69"/>
  <c r="Z56" i="69"/>
  <c r="Z54" i="69"/>
  <c r="AJ1" i="69"/>
  <c r="AI2" i="69"/>
  <c r="AB100" i="69"/>
  <c r="AB106" i="69"/>
  <c r="AB113" i="69" s="1"/>
  <c r="AB104" i="69"/>
  <c r="AB87" i="69"/>
  <c r="AB83" i="69"/>
  <c r="U115" i="69"/>
  <c r="U117" i="69"/>
  <c r="AC33" i="69"/>
  <c r="AC39" i="69"/>
  <c r="AD28" i="69"/>
  <c r="AD32" i="69" s="1"/>
  <c r="AC37" i="69"/>
  <c r="AC46" i="69" s="1"/>
  <c r="AC48" i="69" s="1"/>
  <c r="AD71" i="69"/>
  <c r="AD75" i="69" s="1"/>
  <c r="AD65" i="69"/>
  <c r="AE60" i="69"/>
  <c r="AE64" i="69" s="1"/>
  <c r="AD69" i="69"/>
  <c r="AG205" i="69"/>
  <c r="AG211" i="69" s="1"/>
  <c r="AG61" i="69"/>
  <c r="AG63" i="69" s="1"/>
  <c r="AG8" i="69"/>
  <c r="AG12" i="69" s="1"/>
  <c r="AG22" i="69" s="1"/>
  <c r="AG29" i="69" s="1"/>
  <c r="AG31" i="69" s="1"/>
  <c r="AC79" i="69"/>
  <c r="AC77" i="69"/>
  <c r="AC85" i="69" s="1"/>
  <c r="AC94" i="69" s="1"/>
  <c r="AC99" i="69" s="1"/>
  <c r="AF221" i="69"/>
  <c r="AF224" i="69" s="1"/>
  <c r="AF226" i="69" s="1"/>
  <c r="AF228" i="69" s="1"/>
  <c r="AF215" i="69"/>
  <c r="AF217" i="69" s="1"/>
  <c r="AK1696" i="64" a="1"/>
  <c r="AK1361" i="64" a="1"/>
  <c r="AK670" i="64" a="1"/>
  <c r="AK1431" i="64" a="1"/>
  <c r="AK1612" i="64" a="1"/>
  <c r="AK946" i="64" a="1"/>
  <c r="AK1467" i="64" a="1"/>
  <c r="AK1720" i="64" a="1"/>
  <c r="AK1263" i="64" a="1"/>
  <c r="AK1396" i="64" a="1"/>
  <c r="AK1239" i="64" a="1"/>
  <c r="AK1333" i="64" a="1"/>
  <c r="AK1087" i="64" a="1"/>
  <c r="BJ516" i="64" l="1"/>
  <c r="BK507" i="64"/>
  <c r="BJ512" i="64"/>
  <c r="BK508" i="64"/>
  <c r="BK510" i="64" s="1"/>
  <c r="BK500" i="64" s="1"/>
  <c r="BK502" i="64" s="1"/>
  <c r="BK503" i="64" s="1"/>
  <c r="AK177" i="64"/>
  <c r="AK1720" i="64"/>
  <c r="AJ1404" i="64"/>
  <c r="AK1361" i="64"/>
  <c r="AK1396" i="64"/>
  <c r="AK1333" i="64"/>
  <c r="AK1696" i="64"/>
  <c r="AK1467" i="64"/>
  <c r="AK1431" i="64"/>
  <c r="AK1239" i="64"/>
  <c r="AK1263" i="64"/>
  <c r="AK1612" i="64"/>
  <c r="AK1087" i="64"/>
  <c r="AK946" i="64"/>
  <c r="AK670" i="64"/>
  <c r="BM1885" i="64"/>
  <c r="BM1891" i="64" s="1"/>
  <c r="S1668" i="64"/>
  <c r="T948" i="64"/>
  <c r="T467" i="64"/>
  <c r="S467" i="64"/>
  <c r="S948" i="64"/>
  <c r="AK1991" i="64"/>
  <c r="AL1430" i="64" a="1"/>
  <c r="AL1430" i="64" s="1"/>
  <c r="AL1466" i="64" a="1"/>
  <c r="AL1466" i="64" s="1"/>
  <c r="AL1395" i="64" a="1"/>
  <c r="AL1395" i="64" s="1"/>
  <c r="AL1983" i="64" a="1"/>
  <c r="AL1983" i="64" s="1"/>
  <c r="AL1360" i="64" a="1"/>
  <c r="AL1360" i="64" s="1"/>
  <c r="AL2017" i="64" a="1"/>
  <c r="AL2017" i="64" s="1"/>
  <c r="W134" i="69"/>
  <c r="W135" i="69" s="1"/>
  <c r="W140" i="69" s="1"/>
  <c r="W150" i="69" s="1"/>
  <c r="AL472" i="64" a="1"/>
  <c r="AL472" i="64" s="1"/>
  <c r="AL466" i="64" a="1"/>
  <c r="AL466" i="64" s="1"/>
  <c r="AL1695" i="64" a="1"/>
  <c r="AL1695" i="64" s="1"/>
  <c r="AL1608" i="64" a="1"/>
  <c r="AL1608" i="64" s="1"/>
  <c r="AL1086" i="64" a="1"/>
  <c r="AL1086" i="64" s="1"/>
  <c r="W183" i="69"/>
  <c r="W186" i="69" s="1"/>
  <c r="V192" i="69"/>
  <c r="V200" i="69" s="1"/>
  <c r="V194" i="69"/>
  <c r="V202" i="69" s="1"/>
  <c r="AL669" i="64" a="1"/>
  <c r="AL669" i="64" s="1"/>
  <c r="AL176" i="64" a="1"/>
  <c r="AL176" i="64" s="1"/>
  <c r="AL40" i="64" a="1"/>
  <c r="AL40" i="64" s="1"/>
  <c r="AL175" i="64" a="1"/>
  <c r="AL175" i="64" s="1"/>
  <c r="AL191" i="64" a="1"/>
  <c r="AL191" i="64" s="1"/>
  <c r="AL245" i="64" a="1"/>
  <c r="AL245" i="64" s="1"/>
  <c r="AL192" i="64" a="1"/>
  <c r="AL192" i="64" s="1"/>
  <c r="AG190" i="64"/>
  <c r="AG193" i="64" s="1"/>
  <c r="AL945" i="64" a="1"/>
  <c r="AL945" i="64" s="1"/>
  <c r="AL645" i="64" a="1"/>
  <c r="AL645" i="64" s="1"/>
  <c r="AL1216" i="64" a="1"/>
  <c r="AL1216" i="64" s="1"/>
  <c r="AL647" i="64" a="1"/>
  <c r="AL647" i="64" s="1"/>
  <c r="AL1721" i="64" a="1"/>
  <c r="AL1721" i="64" s="1"/>
  <c r="AL1332" i="64" a="1"/>
  <c r="AL1332" i="64" s="1"/>
  <c r="AL1613" i="64" a="1"/>
  <c r="AL1613" i="64" s="1"/>
  <c r="AL1262" i="64" a="1"/>
  <c r="AL1262" i="64" s="1"/>
  <c r="AL1240" i="64" a="1"/>
  <c r="AL1240" i="64" s="1"/>
  <c r="AL1238" i="64" a="1"/>
  <c r="AL1238" i="64" s="1"/>
  <c r="AL1719" i="64" a="1"/>
  <c r="AL1719" i="64" s="1"/>
  <c r="AL1619" i="64" a="1"/>
  <c r="AL1619" i="64" s="1"/>
  <c r="AL1334" i="64" a="1"/>
  <c r="AL1334" i="64" s="1"/>
  <c r="AH98" i="69"/>
  <c r="AF17" i="69"/>
  <c r="AF18" i="69" s="1"/>
  <c r="U118" i="69"/>
  <c r="U125" i="69" s="1"/>
  <c r="V167" i="69"/>
  <c r="V173" i="69" s="1"/>
  <c r="V175" i="69" s="1"/>
  <c r="W156" i="69"/>
  <c r="W159" i="69" s="1"/>
  <c r="W184" i="69" s="1"/>
  <c r="V169" i="69"/>
  <c r="V179" i="69" s="1"/>
  <c r="AG221" i="69"/>
  <c r="AG224" i="69" s="1"/>
  <c r="AG226" i="69" s="1"/>
  <c r="AG228" i="69" s="1"/>
  <c r="AG215" i="69"/>
  <c r="AG217" i="69" s="1"/>
  <c r="AA50" i="69"/>
  <c r="AA56" i="69"/>
  <c r="AB45" i="69"/>
  <c r="AB49" i="69" s="1"/>
  <c r="AA54" i="69"/>
  <c r="AD33" i="69"/>
  <c r="AD39" i="69"/>
  <c r="AE28" i="69"/>
  <c r="AE32" i="69" s="1"/>
  <c r="AD37" i="69"/>
  <c r="AD46" i="69" s="1"/>
  <c r="AD48" i="69" s="1"/>
  <c r="AE65" i="69"/>
  <c r="AF60" i="69"/>
  <c r="AF64" i="69" s="1"/>
  <c r="AE71" i="69"/>
  <c r="AE75" i="69" s="1"/>
  <c r="AE69" i="69"/>
  <c r="AC100" i="69"/>
  <c r="AC106" i="69"/>
  <c r="AC113" i="69" s="1"/>
  <c r="AC104" i="69"/>
  <c r="AG10" i="69"/>
  <c r="AG20" i="69" s="1"/>
  <c r="AC87" i="69"/>
  <c r="AC83" i="69"/>
  <c r="AD79" i="69"/>
  <c r="AD77" i="69"/>
  <c r="AD85" i="69" s="1"/>
  <c r="AD94" i="69" s="1"/>
  <c r="AD99" i="69" s="1"/>
  <c r="AG16" i="69"/>
  <c r="AH205" i="69"/>
  <c r="AH211" i="69" s="1"/>
  <c r="AH61" i="69"/>
  <c r="AH63" i="69" s="1"/>
  <c r="AH8" i="69"/>
  <c r="AH12" i="69" s="1"/>
  <c r="AH22" i="69" s="1"/>
  <c r="AH29" i="69" s="1"/>
  <c r="AH31" i="69" s="1"/>
  <c r="AI227" i="69" a="1"/>
  <c r="AI227" i="69" s="1"/>
  <c r="AI225" i="69" a="1"/>
  <c r="AI225" i="69" s="1"/>
  <c r="AI216" i="69" a="1"/>
  <c r="AI216" i="69" s="1"/>
  <c r="AI208" i="69" a="1"/>
  <c r="AI208" i="69" s="1"/>
  <c r="AI214" i="69" a="1"/>
  <c r="AI214" i="69" s="1"/>
  <c r="AI206" i="69" a="1"/>
  <c r="AI206" i="69" s="1"/>
  <c r="AI197" i="69" a="1"/>
  <c r="AI197" i="69" s="1"/>
  <c r="AI191" i="69" a="1"/>
  <c r="AI191" i="69" s="1"/>
  <c r="AI185" i="69" a="1"/>
  <c r="AI185" i="69" s="1"/>
  <c r="AI174" i="69" a="1"/>
  <c r="AI174" i="69" s="1"/>
  <c r="AI166" i="69" a="1"/>
  <c r="AI166" i="69" s="1"/>
  <c r="AI172" i="69" a="1"/>
  <c r="AI172" i="69" s="1"/>
  <c r="AI158" i="69" a="1"/>
  <c r="AI158" i="69" s="1"/>
  <c r="AI160" i="69" a="1"/>
  <c r="AI160" i="69" s="1"/>
  <c r="AI147" i="69" a="1"/>
  <c r="AI147" i="69" s="1"/>
  <c r="AI131" i="69" a="1"/>
  <c r="AI131" i="69" s="1"/>
  <c r="AI145" i="69" a="1"/>
  <c r="AI145" i="69" s="1"/>
  <c r="AI133" i="69" a="1"/>
  <c r="AI133" i="69" s="1"/>
  <c r="AI139" i="69" a="1"/>
  <c r="AI139" i="69" s="1"/>
  <c r="AI122" i="69" a="1"/>
  <c r="AI122" i="69" s="1"/>
  <c r="AI114" i="69" a="1"/>
  <c r="AI114" i="69" s="1"/>
  <c r="AI103" i="69" a="1"/>
  <c r="AI103" i="69" s="1"/>
  <c r="AI116" i="69" a="1"/>
  <c r="AI116" i="69" s="1"/>
  <c r="AI109" i="69" a="1"/>
  <c r="AI109" i="69" s="1"/>
  <c r="AI95" i="69" a="1"/>
  <c r="AI95" i="69" s="1"/>
  <c r="AI96" i="69" s="1"/>
  <c r="AI97" i="69" a="1"/>
  <c r="AI97" i="69" s="1"/>
  <c r="AJ93" i="69" s="1"/>
  <c r="AI90" i="69" a="1"/>
  <c r="AI90" i="69" s="1"/>
  <c r="AI74" i="69" a="1"/>
  <c r="AI74" i="69" s="1"/>
  <c r="AI76" i="69" a="1"/>
  <c r="AI76" i="69" s="1"/>
  <c r="AI82" i="69" a="1"/>
  <c r="AI82" i="69" s="1"/>
  <c r="AI62" i="69" a="1"/>
  <c r="AI62" i="69" s="1"/>
  <c r="AI68" i="69" a="1"/>
  <c r="AI68" i="69" s="1"/>
  <c r="AI53" i="69" a="1"/>
  <c r="AI53" i="69" s="1"/>
  <c r="AI36" i="69" a="1"/>
  <c r="AI36" i="69" s="1"/>
  <c r="AI42" i="69" a="1"/>
  <c r="AI42" i="69" s="1"/>
  <c r="AI25" i="69" a="1"/>
  <c r="AI25" i="69" s="1"/>
  <c r="AI5" i="69" a="1"/>
  <c r="AI5" i="69" s="1"/>
  <c r="AI30" i="69" a="1"/>
  <c r="AI30" i="69" s="1"/>
  <c r="AI9" i="69" a="1"/>
  <c r="AI9" i="69" s="1"/>
  <c r="AI15" i="69" a="1"/>
  <c r="AI15" i="69" s="1"/>
  <c r="AI3" i="69"/>
  <c r="AI47" i="69" a="1"/>
  <c r="AI47" i="69" s="1"/>
  <c r="AK1" i="69"/>
  <c r="AJ2" i="69"/>
  <c r="AG207" i="69"/>
  <c r="AG209" i="69" s="1"/>
  <c r="AG219" i="69" s="1"/>
  <c r="AL1431" i="64" a="1"/>
  <c r="AL1720" i="64" a="1"/>
  <c r="AL1696" i="64" a="1"/>
  <c r="AL1612" i="64" a="1"/>
  <c r="AL1263" i="64" a="1"/>
  <c r="AL1467" i="64" a="1"/>
  <c r="AL1239" i="64" a="1"/>
  <c r="AL946" i="64" a="1"/>
  <c r="AL670" i="64" a="1"/>
  <c r="AL1333" i="64" a="1"/>
  <c r="AL1087" i="64" a="1"/>
  <c r="AL1396" i="64" a="1"/>
  <c r="AL1361" i="64" a="1"/>
  <c r="BK504" i="64" l="1"/>
  <c r="BL496" i="64"/>
  <c r="BL499" i="64" s="1"/>
  <c r="BK511" i="64"/>
  <c r="BM1895" i="64" a="1"/>
  <c r="BM1895" i="64" s="1"/>
  <c r="BM1888" i="64" s="1"/>
  <c r="BM1889" i="64" s="1"/>
  <c r="AL177" i="64"/>
  <c r="AL1720" i="64"/>
  <c r="AK1404" i="64"/>
  <c r="AL1396" i="64"/>
  <c r="AL1696" i="64"/>
  <c r="AL1467" i="64"/>
  <c r="AL1431" i="64"/>
  <c r="AL1361" i="64"/>
  <c r="AL1333" i="64"/>
  <c r="AL1239" i="64"/>
  <c r="AL1263" i="64"/>
  <c r="AL1612" i="64"/>
  <c r="AL1087" i="64"/>
  <c r="AL946" i="64"/>
  <c r="AL670" i="64"/>
  <c r="S468" i="64"/>
  <c r="S1669" i="64"/>
  <c r="U948" i="64"/>
  <c r="U467" i="64"/>
  <c r="S1089" i="64"/>
  <c r="AL1991" i="64"/>
  <c r="AM1466" i="64" a="1"/>
  <c r="AM1466" i="64" s="1"/>
  <c r="AM1395" i="64" a="1"/>
  <c r="AM1395" i="64" s="1"/>
  <c r="AM1430" i="64" a="1"/>
  <c r="AM1430" i="64" s="1"/>
  <c r="AM1983" i="64" a="1"/>
  <c r="AM1983" i="64" s="1"/>
  <c r="AM1360" i="64" a="1"/>
  <c r="AM1360" i="64" s="1"/>
  <c r="AM2017" i="64" a="1"/>
  <c r="AM2017" i="64" s="1"/>
  <c r="W161" i="69"/>
  <c r="W162" i="69" s="1"/>
  <c r="AM472" i="64" a="1"/>
  <c r="AM472" i="64" s="1"/>
  <c r="AM466" i="64" a="1"/>
  <c r="AM466" i="64" s="1"/>
  <c r="W136" i="69"/>
  <c r="X129" i="69"/>
  <c r="X134" i="69" s="1"/>
  <c r="W142" i="69"/>
  <c r="W152" i="69" s="1"/>
  <c r="AM1695" i="64" a="1"/>
  <c r="AM1695" i="64" s="1"/>
  <c r="V198" i="69"/>
  <c r="AM1608" i="64" a="1"/>
  <c r="AM1608" i="64" s="1"/>
  <c r="AM1086" i="64" a="1"/>
  <c r="AM1086" i="64" s="1"/>
  <c r="AM669" i="64" a="1"/>
  <c r="AM669" i="64" s="1"/>
  <c r="AM175" i="64" a="1"/>
  <c r="AM175" i="64" s="1"/>
  <c r="AM40" i="64" a="1"/>
  <c r="AM40" i="64" s="1"/>
  <c r="AM191" i="64" a="1"/>
  <c r="AM191" i="64" s="1"/>
  <c r="AM245" i="64" a="1"/>
  <c r="AM245" i="64" s="1"/>
  <c r="AM176" i="64" a="1"/>
  <c r="AM176" i="64" s="1"/>
  <c r="AM192" i="64" a="1"/>
  <c r="AM192" i="64" s="1"/>
  <c r="AH190" i="64"/>
  <c r="AH193" i="64" s="1"/>
  <c r="AM945" i="64" a="1"/>
  <c r="AM945" i="64" s="1"/>
  <c r="AM645" i="64" a="1"/>
  <c r="AM645" i="64" s="1"/>
  <c r="AM1262" i="64" a="1"/>
  <c r="AM1262" i="64" s="1"/>
  <c r="AM1721" i="64" a="1"/>
  <c r="AM1721" i="64" s="1"/>
  <c r="AM647" i="64" a="1"/>
  <c r="AM647" i="64" s="1"/>
  <c r="AM1240" i="64" a="1"/>
  <c r="AM1240" i="64" s="1"/>
  <c r="AM1613" i="64" a="1"/>
  <c r="AM1613" i="64" s="1"/>
  <c r="AM1334" i="64" a="1"/>
  <c r="AM1334" i="64" s="1"/>
  <c r="AM1238" i="64" a="1"/>
  <c r="AM1238" i="64" s="1"/>
  <c r="AM1216" i="64" a="1"/>
  <c r="AM1216" i="64" s="1"/>
  <c r="AM1719" i="64" a="1"/>
  <c r="AM1719" i="64" s="1"/>
  <c r="AM1332" i="64" a="1"/>
  <c r="AM1332" i="64" s="1"/>
  <c r="AM1619" i="64" a="1"/>
  <c r="AM1619" i="64" s="1"/>
  <c r="V112" i="69"/>
  <c r="V117" i="69" s="1"/>
  <c r="U119" i="69"/>
  <c r="U123" i="69"/>
  <c r="V177" i="69"/>
  <c r="AH207" i="69"/>
  <c r="AH209" i="69" s="1"/>
  <c r="AH219" i="69" s="1"/>
  <c r="W187" i="69"/>
  <c r="W194" i="69" s="1"/>
  <c r="W202" i="69" s="1"/>
  <c r="AG17" i="69"/>
  <c r="AG18" i="69" s="1"/>
  <c r="AJ225" i="69" a="1"/>
  <c r="AJ225" i="69" s="1"/>
  <c r="AJ227" i="69" a="1"/>
  <c r="AJ227" i="69" s="1"/>
  <c r="AJ216" i="69" a="1"/>
  <c r="AJ216" i="69" s="1"/>
  <c r="AJ208" i="69" a="1"/>
  <c r="AJ208" i="69" s="1"/>
  <c r="AJ214" i="69" a="1"/>
  <c r="AJ214" i="69" s="1"/>
  <c r="AJ206" i="69" a="1"/>
  <c r="AJ206" i="69" s="1"/>
  <c r="AJ197" i="69" a="1"/>
  <c r="AJ197" i="69" s="1"/>
  <c r="AJ185" i="69" a="1"/>
  <c r="AJ185" i="69" s="1"/>
  <c r="AJ191" i="69" a="1"/>
  <c r="AJ191" i="69" s="1"/>
  <c r="AJ166" i="69" a="1"/>
  <c r="AJ166" i="69" s="1"/>
  <c r="AJ172" i="69" a="1"/>
  <c r="AJ172" i="69" s="1"/>
  <c r="AJ174" i="69" a="1"/>
  <c r="AJ174" i="69" s="1"/>
  <c r="AJ160" i="69" a="1"/>
  <c r="AJ160" i="69" s="1"/>
  <c r="AJ145" i="69" a="1"/>
  <c r="AJ145" i="69" s="1"/>
  <c r="AJ147" i="69" a="1"/>
  <c r="AJ147" i="69" s="1"/>
  <c r="AJ158" i="69" a="1"/>
  <c r="AJ158" i="69" s="1"/>
  <c r="AJ133" i="69" a="1"/>
  <c r="AJ133" i="69" s="1"/>
  <c r="AJ139" i="69" a="1"/>
  <c r="AJ139" i="69" s="1"/>
  <c r="AJ131" i="69" a="1"/>
  <c r="AJ131" i="69" s="1"/>
  <c r="AJ122" i="69" a="1"/>
  <c r="AJ122" i="69" s="1"/>
  <c r="AJ114" i="69" a="1"/>
  <c r="AJ114" i="69" s="1"/>
  <c r="AJ116" i="69" a="1"/>
  <c r="AJ116" i="69" s="1"/>
  <c r="AJ109" i="69" a="1"/>
  <c r="AJ109" i="69" s="1"/>
  <c r="AJ95" i="69" a="1"/>
  <c r="AJ95" i="69" s="1"/>
  <c r="AJ96" i="69" s="1"/>
  <c r="AJ97" i="69" a="1"/>
  <c r="AJ97" i="69" s="1"/>
  <c r="AK93" i="69" s="1"/>
  <c r="AJ103" i="69" a="1"/>
  <c r="AJ103" i="69" s="1"/>
  <c r="AJ90" i="69" a="1"/>
  <c r="AJ90" i="69" s="1"/>
  <c r="AJ74" i="69" a="1"/>
  <c r="AJ74" i="69" s="1"/>
  <c r="AJ76" i="69" a="1"/>
  <c r="AJ76" i="69" s="1"/>
  <c r="AJ82" i="69" a="1"/>
  <c r="AJ82" i="69" s="1"/>
  <c r="AJ62" i="69" a="1"/>
  <c r="AJ62" i="69" s="1"/>
  <c r="AJ53" i="69" a="1"/>
  <c r="AJ53" i="69" s="1"/>
  <c r="AJ36" i="69" a="1"/>
  <c r="AJ36" i="69" s="1"/>
  <c r="AJ42" i="69" a="1"/>
  <c r="AJ42" i="69" s="1"/>
  <c r="AJ25" i="69" a="1"/>
  <c r="AJ25" i="69" s="1"/>
  <c r="AJ47" i="69" a="1"/>
  <c r="AJ47" i="69" s="1"/>
  <c r="AJ30" i="69" a="1"/>
  <c r="AJ30" i="69" s="1"/>
  <c r="AJ9" i="69" a="1"/>
  <c r="AJ9" i="69" s="1"/>
  <c r="AJ15" i="69" a="1"/>
  <c r="AJ15" i="69" s="1"/>
  <c r="AJ68" i="69" a="1"/>
  <c r="AJ68" i="69" s="1"/>
  <c r="AJ3" i="69"/>
  <c r="AJ5" i="69" a="1"/>
  <c r="AJ5" i="69" s="1"/>
  <c r="AL1" i="69"/>
  <c r="AK2" i="69"/>
  <c r="AH16" i="69"/>
  <c r="AH10" i="69"/>
  <c r="AH20" i="69" s="1"/>
  <c r="AH221" i="69"/>
  <c r="AH224" i="69" s="1"/>
  <c r="AH226" i="69" s="1"/>
  <c r="AH228" i="69" s="1"/>
  <c r="AH215" i="69"/>
  <c r="AH217" i="69" s="1"/>
  <c r="AE33" i="69"/>
  <c r="AE39" i="69"/>
  <c r="AF28" i="69"/>
  <c r="AF32" i="69" s="1"/>
  <c r="AE37" i="69"/>
  <c r="AE46" i="69" s="1"/>
  <c r="AE48" i="69" s="1"/>
  <c r="AE79" i="69"/>
  <c r="AE77" i="69"/>
  <c r="AE85" i="69" s="1"/>
  <c r="AE94" i="69" s="1"/>
  <c r="AE99" i="69" s="1"/>
  <c r="AI205" i="69"/>
  <c r="AI211" i="69" s="1"/>
  <c r="AI61" i="69"/>
  <c r="AI63" i="69" s="1"/>
  <c r="AI8" i="69"/>
  <c r="AI12" i="69" s="1"/>
  <c r="AI22" i="69" s="1"/>
  <c r="AI29" i="69" s="1"/>
  <c r="AI31" i="69" s="1"/>
  <c r="AI98" i="69"/>
  <c r="AD100" i="69"/>
  <c r="AD106" i="69"/>
  <c r="AD113" i="69" s="1"/>
  <c r="AD104" i="69"/>
  <c r="AF71" i="69"/>
  <c r="AF75" i="69" s="1"/>
  <c r="AF65" i="69"/>
  <c r="AG60" i="69"/>
  <c r="AG64" i="69" s="1"/>
  <c r="AF69" i="69"/>
  <c r="AB50" i="69"/>
  <c r="AB56" i="69"/>
  <c r="AC45" i="69"/>
  <c r="AC49" i="69" s="1"/>
  <c r="AB54" i="69"/>
  <c r="AD87" i="69"/>
  <c r="AD83" i="69"/>
  <c r="AM1696" i="64" a="1"/>
  <c r="AM1720" i="64" a="1"/>
  <c r="AM1239" i="64" a="1"/>
  <c r="AM1396" i="64" a="1"/>
  <c r="AM1333" i="64" a="1"/>
  <c r="AM1431" i="64" a="1"/>
  <c r="AM1087" i="64" a="1"/>
  <c r="AM1263" i="64" a="1"/>
  <c r="AM1467" i="64" a="1"/>
  <c r="AM670" i="64" a="1"/>
  <c r="AM1361" i="64" a="1"/>
  <c r="AM946" i="64" a="1"/>
  <c r="AM1612" i="64" a="1"/>
  <c r="BK516" i="64" l="1"/>
  <c r="BK512" i="64"/>
  <c r="BL507" i="64"/>
  <c r="BL508" i="64"/>
  <c r="BL510" i="64" s="1"/>
  <c r="BL500" i="64" s="1"/>
  <c r="BL502" i="64" s="1"/>
  <c r="BL503" i="64" s="1"/>
  <c r="S1670" i="64"/>
  <c r="AM177" i="64"/>
  <c r="AM1720" i="64"/>
  <c r="AL1404" i="64"/>
  <c r="AM1361" i="64"/>
  <c r="AM1333" i="64"/>
  <c r="AM1396" i="64"/>
  <c r="AM1431" i="64"/>
  <c r="AM1467" i="64"/>
  <c r="AM1696" i="64"/>
  <c r="AM1239" i="64"/>
  <c r="AM1263" i="64"/>
  <c r="AM1612" i="64"/>
  <c r="AM1087" i="64"/>
  <c r="AM946" i="64"/>
  <c r="AM670" i="64"/>
  <c r="S469" i="64"/>
  <c r="T464" i="64"/>
  <c r="T468" i="64" s="1"/>
  <c r="S473" i="64"/>
  <c r="BN1885" i="64"/>
  <c r="T1614" i="64"/>
  <c r="V948" i="64"/>
  <c r="V467" i="64"/>
  <c r="T1089" i="64"/>
  <c r="AM1991" i="64"/>
  <c r="AN1466" i="64" a="1"/>
  <c r="AN1466" i="64" s="1"/>
  <c r="AN1430" i="64" a="1"/>
  <c r="AN1430" i="64" s="1"/>
  <c r="AN1395" i="64" a="1"/>
  <c r="AN1395" i="64" s="1"/>
  <c r="AN1983" i="64" a="1"/>
  <c r="AN1983" i="64" s="1"/>
  <c r="AN1360" i="64" a="1"/>
  <c r="AN1360" i="64" s="1"/>
  <c r="AN2017" i="64" a="1"/>
  <c r="AN2017" i="64" s="1"/>
  <c r="W146" i="69"/>
  <c r="W148" i="69" s="1"/>
  <c r="V115" i="69"/>
  <c r="V118" i="69" s="1"/>
  <c r="V125" i="69" s="1"/>
  <c r="AN472" i="64" a="1"/>
  <c r="AN472" i="64" s="1"/>
  <c r="AN466" i="64" a="1"/>
  <c r="AN466" i="64" s="1"/>
  <c r="X132" i="69"/>
  <c r="X157" i="69" s="1"/>
  <c r="AN1695" i="64" a="1"/>
  <c r="AN1695" i="64" s="1"/>
  <c r="AN1608" i="64" a="1"/>
  <c r="AN1608" i="64" s="1"/>
  <c r="AN1086" i="64" a="1"/>
  <c r="AN1086" i="64" s="1"/>
  <c r="AN669" i="64" a="1"/>
  <c r="AN669" i="64" s="1"/>
  <c r="AN175" i="64" a="1"/>
  <c r="AN175" i="64" s="1"/>
  <c r="AN245" i="64" a="1"/>
  <c r="AN245" i="64" s="1"/>
  <c r="AN191" i="64" a="1"/>
  <c r="AN191" i="64" s="1"/>
  <c r="AN40" i="64" a="1"/>
  <c r="AN40" i="64" s="1"/>
  <c r="AN176" i="64" a="1"/>
  <c r="AN176" i="64" s="1"/>
  <c r="AN192" i="64" a="1"/>
  <c r="AN192" i="64" s="1"/>
  <c r="AI190" i="64"/>
  <c r="AI193" i="64" s="1"/>
  <c r="AN945" i="64" a="1"/>
  <c r="AN945" i="64" s="1"/>
  <c r="AN647" i="64" a="1"/>
  <c r="AN647" i="64" s="1"/>
  <c r="AN1216" i="64" a="1"/>
  <c r="AN1216" i="64" s="1"/>
  <c r="AN1238" i="64" a="1"/>
  <c r="AN1238" i="64" s="1"/>
  <c r="AN1262" i="64" a="1"/>
  <c r="AN1262" i="64" s="1"/>
  <c r="AN1721" i="64" a="1"/>
  <c r="AN1721" i="64" s="1"/>
  <c r="AN1719" i="64" a="1"/>
  <c r="AN1719" i="64" s="1"/>
  <c r="AN1613" i="64" a="1"/>
  <c r="AN1613" i="64" s="1"/>
  <c r="AN1334" i="64" a="1"/>
  <c r="AN1334" i="64" s="1"/>
  <c r="AN1240" i="64" a="1"/>
  <c r="AN1240" i="64" s="1"/>
  <c r="AN645" i="64" a="1"/>
  <c r="AN645" i="64" s="1"/>
  <c r="AN1332" i="64" a="1"/>
  <c r="AN1332" i="64" s="1"/>
  <c r="AN1619" i="64" a="1"/>
  <c r="AN1619" i="64" s="1"/>
  <c r="AH17" i="69"/>
  <c r="AH18" i="69" s="1"/>
  <c r="AI10" i="69"/>
  <c r="AI20" i="69" s="1"/>
  <c r="W192" i="69"/>
  <c r="W200" i="69" s="1"/>
  <c r="X183" i="69"/>
  <c r="X186" i="69" s="1"/>
  <c r="W188" i="69"/>
  <c r="AJ98" i="69"/>
  <c r="AI16" i="69"/>
  <c r="AF33" i="69"/>
  <c r="AF39" i="69"/>
  <c r="AG28" i="69"/>
  <c r="AG32" i="69" s="1"/>
  <c r="AF37" i="69"/>
  <c r="AF46" i="69" s="1"/>
  <c r="AF48" i="69" s="1"/>
  <c r="W163" i="69"/>
  <c r="W169" i="69"/>
  <c r="W179" i="69" s="1"/>
  <c r="X156" i="69"/>
  <c r="W167" i="69"/>
  <c r="AE100" i="69"/>
  <c r="AE106" i="69"/>
  <c r="AE113" i="69" s="1"/>
  <c r="AE104" i="69"/>
  <c r="AG65" i="69"/>
  <c r="AH60" i="69"/>
  <c r="AH64" i="69" s="1"/>
  <c r="AG71" i="69"/>
  <c r="AG75" i="69" s="1"/>
  <c r="AG69" i="69"/>
  <c r="AE87" i="69"/>
  <c r="AE83" i="69"/>
  <c r="AJ205" i="69"/>
  <c r="AJ211" i="69" s="1"/>
  <c r="AJ61" i="69"/>
  <c r="AJ63" i="69" s="1"/>
  <c r="AJ8" i="69"/>
  <c r="AJ12" i="69" s="1"/>
  <c r="AJ22" i="69" s="1"/>
  <c r="AJ29" i="69" s="1"/>
  <c r="AJ31" i="69" s="1"/>
  <c r="AF79" i="69"/>
  <c r="AF77" i="69"/>
  <c r="AF85" i="69" s="1"/>
  <c r="AF94" i="69" s="1"/>
  <c r="AF99" i="69" s="1"/>
  <c r="AI207" i="69"/>
  <c r="AI209" i="69" s="1"/>
  <c r="AI219" i="69" s="1"/>
  <c r="AI221" i="69"/>
  <c r="AI224" i="69" s="1"/>
  <c r="AI226" i="69" s="1"/>
  <c r="AI228" i="69" s="1"/>
  <c r="AI215" i="69"/>
  <c r="AI217" i="69" s="1"/>
  <c r="AK225" i="69" a="1"/>
  <c r="AK225" i="69" s="1"/>
  <c r="AK227" i="69" a="1"/>
  <c r="AK227" i="69" s="1"/>
  <c r="AK216" i="69" a="1"/>
  <c r="AK216" i="69" s="1"/>
  <c r="AK214" i="69" a="1"/>
  <c r="AK214" i="69" s="1"/>
  <c r="AK206" i="69" a="1"/>
  <c r="AK206" i="69" s="1"/>
  <c r="AK208" i="69" a="1"/>
  <c r="AK208" i="69" s="1"/>
  <c r="AK197" i="69" a="1"/>
  <c r="AK197" i="69" s="1"/>
  <c r="AK185" i="69" a="1"/>
  <c r="AK185" i="69" s="1"/>
  <c r="AK191" i="69" a="1"/>
  <c r="AK191" i="69" s="1"/>
  <c r="AK174" i="69" a="1"/>
  <c r="AK174" i="69" s="1"/>
  <c r="AK166" i="69" a="1"/>
  <c r="AK166" i="69" s="1"/>
  <c r="AK172" i="69" a="1"/>
  <c r="AK172" i="69" s="1"/>
  <c r="AK147" i="69" a="1"/>
  <c r="AK147" i="69" s="1"/>
  <c r="AK160" i="69" a="1"/>
  <c r="AK160" i="69" s="1"/>
  <c r="AK145" i="69" a="1"/>
  <c r="AK145" i="69" s="1"/>
  <c r="AK139" i="69" a="1"/>
  <c r="AK139" i="69" s="1"/>
  <c r="AK133" i="69" a="1"/>
  <c r="AK133" i="69" s="1"/>
  <c r="AK158" i="69" a="1"/>
  <c r="AK158" i="69" s="1"/>
  <c r="AK122" i="69" a="1"/>
  <c r="AK122" i="69" s="1"/>
  <c r="AK114" i="69" a="1"/>
  <c r="AK114" i="69" s="1"/>
  <c r="AK116" i="69" a="1"/>
  <c r="AK116" i="69" s="1"/>
  <c r="AK131" i="69" a="1"/>
  <c r="AK131" i="69" s="1"/>
  <c r="AK109" i="69" a="1"/>
  <c r="AK109" i="69" s="1"/>
  <c r="AK97" i="69" a="1"/>
  <c r="AK97" i="69" s="1"/>
  <c r="AL93" i="69" s="1"/>
  <c r="AK90" i="69" a="1"/>
  <c r="AK90" i="69" s="1"/>
  <c r="AK103" i="69" a="1"/>
  <c r="AK103" i="69" s="1"/>
  <c r="AK76" i="69" a="1"/>
  <c r="AK76" i="69" s="1"/>
  <c r="AK82" i="69" a="1"/>
  <c r="AK82" i="69" s="1"/>
  <c r="AK62" i="69" a="1"/>
  <c r="AK62" i="69" s="1"/>
  <c r="AK95" i="69" a="1"/>
  <c r="AK95" i="69" s="1"/>
  <c r="AK96" i="69" s="1"/>
  <c r="AK68" i="69" a="1"/>
  <c r="AK68" i="69" s="1"/>
  <c r="AK74" i="69" a="1"/>
  <c r="AK74" i="69" s="1"/>
  <c r="AK47" i="69" a="1"/>
  <c r="AK47" i="69" s="1"/>
  <c r="AK30" i="69" a="1"/>
  <c r="AK30" i="69" s="1"/>
  <c r="AK53" i="69" a="1"/>
  <c r="AK53" i="69" s="1"/>
  <c r="AK36" i="69" a="1"/>
  <c r="AK36" i="69" s="1"/>
  <c r="AK3" i="69"/>
  <c r="AK42" i="69" a="1"/>
  <c r="AK42" i="69" s="1"/>
  <c r="AK5" i="69" a="1"/>
  <c r="AK5" i="69" s="1"/>
  <c r="AK9" i="69" a="1"/>
  <c r="AK9" i="69" s="1"/>
  <c r="AK25" i="69" a="1"/>
  <c r="AK25" i="69" s="1"/>
  <c r="AK15" i="69" a="1"/>
  <c r="AK15" i="69" s="1"/>
  <c r="AC50" i="69"/>
  <c r="AC56" i="69"/>
  <c r="AD45" i="69"/>
  <c r="AD49" i="69" s="1"/>
  <c r="AC54" i="69"/>
  <c r="AM1" i="69"/>
  <c r="AL2" i="69"/>
  <c r="AN1333" i="64" a="1"/>
  <c r="AN1467" i="64" a="1"/>
  <c r="AN1696" i="64" a="1"/>
  <c r="AN1396" i="64" a="1"/>
  <c r="AN946" i="64" a="1"/>
  <c r="AN1720" i="64" a="1"/>
  <c r="AN1361" i="64" a="1"/>
  <c r="AN1431" i="64" a="1"/>
  <c r="AN1263" i="64" a="1"/>
  <c r="AN1612" i="64" a="1"/>
  <c r="AN1239" i="64" a="1"/>
  <c r="AN1087" i="64" a="1"/>
  <c r="AN670" i="64" a="1"/>
  <c r="BL504" i="64" l="1"/>
  <c r="BM496" i="64"/>
  <c r="BM499" i="64" s="1"/>
  <c r="BL511" i="64"/>
  <c r="AN177" i="64"/>
  <c r="AN1720" i="64"/>
  <c r="AM1404" i="64"/>
  <c r="AN1333" i="64"/>
  <c r="AN1396" i="64"/>
  <c r="AN1431" i="64"/>
  <c r="AN1467" i="64"/>
  <c r="AN1696" i="64"/>
  <c r="AN1361" i="64"/>
  <c r="AN1239" i="64"/>
  <c r="AN1263" i="64"/>
  <c r="AN1612" i="64"/>
  <c r="AN1087" i="64"/>
  <c r="AN946" i="64"/>
  <c r="AN670" i="64"/>
  <c r="U464" i="64"/>
  <c r="U468" i="64" s="1"/>
  <c r="U473" i="64" s="1"/>
  <c r="T469" i="64"/>
  <c r="T473" i="64"/>
  <c r="T571" i="64"/>
  <c r="K571" i="64" s="1"/>
  <c r="BN1891" i="64"/>
  <c r="W948" i="64"/>
  <c r="W467" i="64"/>
  <c r="U1089" i="64"/>
  <c r="AN1991" i="64"/>
  <c r="AO1466" i="64" a="1"/>
  <c r="AO1466" i="64" s="1"/>
  <c r="AO1430" i="64" a="1"/>
  <c r="AO1430" i="64" s="1"/>
  <c r="AO1395" i="64" a="1"/>
  <c r="AO1395" i="64" s="1"/>
  <c r="AO1983" i="64" a="1"/>
  <c r="AO1983" i="64" s="1"/>
  <c r="AO1360" i="64" a="1"/>
  <c r="AO1360" i="64" s="1"/>
  <c r="AO2017" i="64" a="1"/>
  <c r="AO2017" i="64" s="1"/>
  <c r="AO472" i="64" a="1"/>
  <c r="AO472" i="64" s="1"/>
  <c r="AO466" i="64" a="1"/>
  <c r="AO466" i="64" s="1"/>
  <c r="X135" i="69"/>
  <c r="X136" i="69" s="1"/>
  <c r="AO1695" i="64" a="1"/>
  <c r="AO1695" i="64" s="1"/>
  <c r="AO1608" i="64" a="1"/>
  <c r="AO1608" i="64" s="1"/>
  <c r="AO1086" i="64" a="1"/>
  <c r="AO1086" i="64" s="1"/>
  <c r="AO669" i="64" a="1"/>
  <c r="AO669" i="64" s="1"/>
  <c r="AO245" i="64" a="1"/>
  <c r="AO245" i="64" s="1"/>
  <c r="AO175" i="64" a="1"/>
  <c r="AO175" i="64" s="1"/>
  <c r="AO191" i="64" a="1"/>
  <c r="AO191" i="64" s="1"/>
  <c r="AO176" i="64" a="1"/>
  <c r="AO176" i="64" s="1"/>
  <c r="AO40" i="64" a="1"/>
  <c r="AO40" i="64" s="1"/>
  <c r="AO192" i="64" a="1"/>
  <c r="AO192" i="64" s="1"/>
  <c r="AJ190" i="64"/>
  <c r="AJ193" i="64" s="1"/>
  <c r="AO945" i="64" a="1"/>
  <c r="AO945" i="64" s="1"/>
  <c r="AO1334" i="64" a="1"/>
  <c r="AO1334" i="64" s="1"/>
  <c r="AO1240" i="64" a="1"/>
  <c r="AO1240" i="64" s="1"/>
  <c r="AO1619" i="64" a="1"/>
  <c r="AO1619" i="64" s="1"/>
  <c r="AO1332" i="64" a="1"/>
  <c r="AO1332" i="64" s="1"/>
  <c r="AO1238" i="64" a="1"/>
  <c r="AO1238" i="64" s="1"/>
  <c r="AO1613" i="64" a="1"/>
  <c r="AO1613" i="64" s="1"/>
  <c r="AO1262" i="64" a="1"/>
  <c r="AO1262" i="64" s="1"/>
  <c r="AO1216" i="64" a="1"/>
  <c r="AO1216" i="64" s="1"/>
  <c r="AO647" i="64" a="1"/>
  <c r="AO647" i="64" s="1"/>
  <c r="AO1721" i="64" a="1"/>
  <c r="AO1721" i="64" s="1"/>
  <c r="AO645" i="64" a="1"/>
  <c r="AO645" i="64" s="1"/>
  <c r="AO1719" i="64" a="1"/>
  <c r="AO1719" i="64" s="1"/>
  <c r="V123" i="69"/>
  <c r="W112" i="69"/>
  <c r="W115" i="69" s="1"/>
  <c r="AJ207" i="69"/>
  <c r="AJ209" i="69" s="1"/>
  <c r="AJ219" i="69" s="1"/>
  <c r="V119" i="69"/>
  <c r="AI17" i="69"/>
  <c r="AI18" i="69" s="1"/>
  <c r="W198" i="69"/>
  <c r="AJ10" i="69"/>
  <c r="AJ20" i="69" s="1"/>
  <c r="AK98" i="69"/>
  <c r="AM2" i="69"/>
  <c r="AN1" i="69"/>
  <c r="AG39" i="69"/>
  <c r="AH28" i="69"/>
  <c r="AH32" i="69" s="1"/>
  <c r="AG33" i="69"/>
  <c r="AG37" i="69"/>
  <c r="AG46" i="69" s="1"/>
  <c r="AG48" i="69" s="1"/>
  <c r="AF106" i="69"/>
  <c r="AF113" i="69" s="1"/>
  <c r="AF100" i="69"/>
  <c r="AF104" i="69"/>
  <c r="AJ221" i="69"/>
  <c r="AJ224" i="69" s="1"/>
  <c r="AJ226" i="69" s="1"/>
  <c r="AJ228" i="69" s="1"/>
  <c r="AJ215" i="69"/>
  <c r="AJ217" i="69" s="1"/>
  <c r="AD50" i="69"/>
  <c r="AD56" i="69"/>
  <c r="AE45" i="69"/>
  <c r="AE49" i="69" s="1"/>
  <c r="AD54" i="69"/>
  <c r="AJ16" i="69"/>
  <c r="AF87" i="69"/>
  <c r="AF83" i="69"/>
  <c r="W177" i="69"/>
  <c r="W173" i="69"/>
  <c r="W175" i="69" s="1"/>
  <c r="X159" i="69"/>
  <c r="X184" i="69" s="1"/>
  <c r="X187" i="69" s="1"/>
  <c r="X161" i="69"/>
  <c r="AK205" i="69"/>
  <c r="AK211" i="69" s="1"/>
  <c r="AK61" i="69"/>
  <c r="AK63" i="69" s="1"/>
  <c r="AK8" i="69"/>
  <c r="AK12" i="69" s="1"/>
  <c r="AK22" i="69" s="1"/>
  <c r="AK29" i="69" s="1"/>
  <c r="AK31" i="69" s="1"/>
  <c r="AG79" i="69"/>
  <c r="AG77" i="69"/>
  <c r="AG85" i="69" s="1"/>
  <c r="AG94" i="69" s="1"/>
  <c r="AG99" i="69" s="1"/>
  <c r="AL225" i="69" a="1"/>
  <c r="AL225" i="69" s="1"/>
  <c r="AL227" i="69" a="1"/>
  <c r="AL227" i="69" s="1"/>
  <c r="AL216" i="69" a="1"/>
  <c r="AL216" i="69" s="1"/>
  <c r="AL214" i="69" a="1"/>
  <c r="AL214" i="69" s="1"/>
  <c r="AL206" i="69" a="1"/>
  <c r="AL206" i="69" s="1"/>
  <c r="AL208" i="69" a="1"/>
  <c r="AL208" i="69" s="1"/>
  <c r="AL197" i="69" a="1"/>
  <c r="AL197" i="69" s="1"/>
  <c r="AL191" i="69" a="1"/>
  <c r="AL191" i="69" s="1"/>
  <c r="AL185" i="69" a="1"/>
  <c r="AL185" i="69" s="1"/>
  <c r="AL166" i="69" a="1"/>
  <c r="AL166" i="69" s="1"/>
  <c r="AL147" i="69" a="1"/>
  <c r="AL147" i="69" s="1"/>
  <c r="AL158" i="69" a="1"/>
  <c r="AL158" i="69" s="1"/>
  <c r="AL172" i="69" a="1"/>
  <c r="AL172" i="69" s="1"/>
  <c r="AL174" i="69" a="1"/>
  <c r="AL174" i="69" s="1"/>
  <c r="AL131" i="69" a="1"/>
  <c r="AL131" i="69" s="1"/>
  <c r="AL160" i="69" a="1"/>
  <c r="AL160" i="69" s="1"/>
  <c r="AL145" i="69" a="1"/>
  <c r="AL145" i="69" s="1"/>
  <c r="AL139" i="69" a="1"/>
  <c r="AL139" i="69" s="1"/>
  <c r="AL116" i="69" a="1"/>
  <c r="AL116" i="69" s="1"/>
  <c r="AL109" i="69" a="1"/>
  <c r="AL109" i="69" s="1"/>
  <c r="AL133" i="69" a="1"/>
  <c r="AL133" i="69" s="1"/>
  <c r="AL122" i="69" a="1"/>
  <c r="AL122" i="69" s="1"/>
  <c r="AL114" i="69" a="1"/>
  <c r="AL114" i="69" s="1"/>
  <c r="AL97" i="69" a="1"/>
  <c r="AL97" i="69" s="1"/>
  <c r="AM93" i="69" s="1"/>
  <c r="AL103" i="69" a="1"/>
  <c r="AL103" i="69" s="1"/>
  <c r="AL95" i="69" a="1"/>
  <c r="AL95" i="69" s="1"/>
  <c r="AL96" i="69" s="1"/>
  <c r="AL90" i="69" a="1"/>
  <c r="AL90" i="69" s="1"/>
  <c r="AL82" i="69" a="1"/>
  <c r="AL82" i="69" s="1"/>
  <c r="AL68" i="69" a="1"/>
  <c r="AL68" i="69" s="1"/>
  <c r="AL74" i="69" a="1"/>
  <c r="AL74" i="69" s="1"/>
  <c r="AL76" i="69" a="1"/>
  <c r="AL76" i="69" s="1"/>
  <c r="AL47" i="69" a="1"/>
  <c r="AL47" i="69" s="1"/>
  <c r="AL30" i="69" a="1"/>
  <c r="AL30" i="69" s="1"/>
  <c r="AL53" i="69" a="1"/>
  <c r="AL53" i="69" s="1"/>
  <c r="AL36" i="69" a="1"/>
  <c r="AL36" i="69" s="1"/>
  <c r="AL42" i="69" a="1"/>
  <c r="AL42" i="69" s="1"/>
  <c r="AL25" i="69" a="1"/>
  <c r="AL25" i="69" s="1"/>
  <c r="AL62" i="69" a="1"/>
  <c r="AL62" i="69" s="1"/>
  <c r="AL3" i="69"/>
  <c r="AL5" i="69" a="1"/>
  <c r="AL5" i="69" s="1"/>
  <c r="AL9" i="69" a="1"/>
  <c r="AL9" i="69" s="1"/>
  <c r="AL15" i="69" a="1"/>
  <c r="AL15" i="69" s="1"/>
  <c r="AH65" i="69"/>
  <c r="AH71" i="69"/>
  <c r="AH75" i="69" s="1"/>
  <c r="AI60" i="69"/>
  <c r="AI64" i="69" s="1"/>
  <c r="AH69" i="69"/>
  <c r="AO1087" i="64" a="1"/>
  <c r="AO670" i="64" a="1"/>
  <c r="AO1333" i="64" a="1"/>
  <c r="AO1612" i="64" a="1"/>
  <c r="AO1239" i="64" a="1"/>
  <c r="AO1263" i="64" a="1"/>
  <c r="AO1396" i="64" a="1"/>
  <c r="AO1431" i="64" a="1"/>
  <c r="AO1696" i="64" a="1"/>
  <c r="AO1361" i="64" a="1"/>
  <c r="AO1467" i="64" a="1"/>
  <c r="AO1720" i="64" a="1"/>
  <c r="AO946" i="64" a="1"/>
  <c r="BL512" i="64" l="1"/>
  <c r="BM507" i="64"/>
  <c r="BL516" i="64"/>
  <c r="BM508" i="64"/>
  <c r="BM510" i="64" s="1"/>
  <c r="BM500" i="64" s="1"/>
  <c r="BM502" i="64" s="1"/>
  <c r="BM503" i="64" s="1"/>
  <c r="BN1895" i="64" a="1"/>
  <c r="BN1895" i="64" s="1"/>
  <c r="BN1888" i="64" s="1"/>
  <c r="BN1889" i="64" s="1"/>
  <c r="N1889" i="64" s="1"/>
  <c r="AO177" i="64"/>
  <c r="AO1720" i="64"/>
  <c r="AN1404" i="64"/>
  <c r="AO1396" i="64"/>
  <c r="AO1361" i="64"/>
  <c r="AO1333" i="64"/>
  <c r="AO1431" i="64"/>
  <c r="AO1696" i="64"/>
  <c r="AO1467" i="64"/>
  <c r="AO1239" i="64"/>
  <c r="AO1263" i="64"/>
  <c r="AO1612" i="64"/>
  <c r="AO1087" i="64"/>
  <c r="AO946" i="64"/>
  <c r="AO670" i="64"/>
  <c r="U469" i="64"/>
  <c r="V464" i="64"/>
  <c r="V468" i="64" s="1"/>
  <c r="S574" i="64"/>
  <c r="X948" i="64"/>
  <c r="X467" i="64"/>
  <c r="V1089" i="64"/>
  <c r="U1614" i="64"/>
  <c r="S1698" i="64"/>
  <c r="AP1466" i="64" a="1"/>
  <c r="AP1466" i="64" s="1"/>
  <c r="AP1430" i="64" a="1"/>
  <c r="AP1430" i="64" s="1"/>
  <c r="AP1395" i="64" a="1"/>
  <c r="AP1395" i="64" s="1"/>
  <c r="AO1991" i="64"/>
  <c r="AP1983" i="64" a="1"/>
  <c r="AP1983" i="64" s="1"/>
  <c r="AP1360" i="64" a="1"/>
  <c r="AP1360" i="64" s="1"/>
  <c r="AP2017" i="64" a="1"/>
  <c r="AP2017" i="64" s="1"/>
  <c r="AP472" i="64" a="1"/>
  <c r="AP472" i="64" s="1"/>
  <c r="AP466" i="64" a="1"/>
  <c r="AP466" i="64" s="1"/>
  <c r="X140" i="69"/>
  <c r="X150" i="69" s="1"/>
  <c r="Y129" i="69"/>
  <c r="Y134" i="69" s="1"/>
  <c r="X142" i="69"/>
  <c r="X146" i="69" s="1"/>
  <c r="X148" i="69" s="1"/>
  <c r="AP1695" i="64" a="1"/>
  <c r="AP1695" i="64" s="1"/>
  <c r="W117" i="69"/>
  <c r="W118" i="69" s="1"/>
  <c r="W125" i="69" s="1"/>
  <c r="AP1608" i="64" a="1"/>
  <c r="AP1608" i="64" s="1"/>
  <c r="AP1086" i="64" a="1"/>
  <c r="AP1086" i="64" s="1"/>
  <c r="AP669" i="64" a="1"/>
  <c r="AP669" i="64" s="1"/>
  <c r="AP191" i="64" a="1"/>
  <c r="AP191" i="64" s="1"/>
  <c r="AP245" i="64" a="1"/>
  <c r="AP245" i="64" s="1"/>
  <c r="AP40" i="64" a="1"/>
  <c r="AP40" i="64" s="1"/>
  <c r="AP176" i="64" a="1"/>
  <c r="AP176" i="64" s="1"/>
  <c r="AP175" i="64" a="1"/>
  <c r="AP175" i="64" s="1"/>
  <c r="AP192" i="64" a="1"/>
  <c r="AP192" i="64" s="1"/>
  <c r="AK190" i="64"/>
  <c r="AK193" i="64" s="1"/>
  <c r="AP945" i="64" a="1"/>
  <c r="AP945" i="64" s="1"/>
  <c r="AP645" i="64" a="1"/>
  <c r="AP645" i="64" s="1"/>
  <c r="AP1721" i="64" a="1"/>
  <c r="AP1721" i="64" s="1"/>
  <c r="AP1216" i="64" a="1"/>
  <c r="AP1216" i="64" s="1"/>
  <c r="AP647" i="64" a="1"/>
  <c r="AP647" i="64" s="1"/>
  <c r="AP1332" i="64" a="1"/>
  <c r="AP1332" i="64" s="1"/>
  <c r="AP1613" i="64" a="1"/>
  <c r="AP1613" i="64" s="1"/>
  <c r="AP1262" i="64" a="1"/>
  <c r="AP1262" i="64" s="1"/>
  <c r="AP1719" i="64" a="1"/>
  <c r="AP1719" i="64" s="1"/>
  <c r="AP1238" i="64" a="1"/>
  <c r="AP1238" i="64" s="1"/>
  <c r="AP1619" i="64" a="1"/>
  <c r="AP1619" i="64" s="1"/>
  <c r="AP1334" i="64" a="1"/>
  <c r="AP1334" i="64" s="1"/>
  <c r="AP1240" i="64" a="1"/>
  <c r="AP1240" i="64" s="1"/>
  <c r="AJ17" i="69"/>
  <c r="AJ18" i="69" s="1"/>
  <c r="AL205" i="69"/>
  <c r="AL211" i="69" s="1"/>
  <c r="AL61" i="69"/>
  <c r="AL63" i="69" s="1"/>
  <c r="AL8" i="69"/>
  <c r="AL12" i="69" s="1"/>
  <c r="AL22" i="69" s="1"/>
  <c r="AL29" i="69" s="1"/>
  <c r="AL31" i="69" s="1"/>
  <c r="AG106" i="69"/>
  <c r="AG113" i="69" s="1"/>
  <c r="AG100" i="69"/>
  <c r="AG104" i="69"/>
  <c r="AE50" i="69"/>
  <c r="AE56" i="69"/>
  <c r="AF45" i="69"/>
  <c r="AF49" i="69" s="1"/>
  <c r="AE54" i="69"/>
  <c r="AG87" i="69"/>
  <c r="AG83" i="69"/>
  <c r="AK10" i="69"/>
  <c r="AK20" i="69" s="1"/>
  <c r="AO1" i="69"/>
  <c r="AN2" i="69"/>
  <c r="AK221" i="69"/>
  <c r="AK224" i="69" s="1"/>
  <c r="AK226" i="69" s="1"/>
  <c r="AK228" i="69" s="1"/>
  <c r="AK215" i="69"/>
  <c r="AK217" i="69" s="1"/>
  <c r="AK207" i="69"/>
  <c r="AK209" i="69" s="1"/>
  <c r="AK219" i="69" s="1"/>
  <c r="AI65" i="69"/>
  <c r="AI71" i="69"/>
  <c r="AI75" i="69" s="1"/>
  <c r="AJ60" i="69"/>
  <c r="AJ64" i="69" s="1"/>
  <c r="AI69" i="69"/>
  <c r="AM227" i="69" a="1"/>
  <c r="AM227" i="69" s="1"/>
  <c r="AM225" i="69" a="1"/>
  <c r="AM225" i="69" s="1"/>
  <c r="AM216" i="69" a="1"/>
  <c r="AM216" i="69" s="1"/>
  <c r="AM214" i="69" a="1"/>
  <c r="AM214" i="69" s="1"/>
  <c r="AM208" i="69" a="1"/>
  <c r="AM208" i="69" s="1"/>
  <c r="AM206" i="69" a="1"/>
  <c r="AM206" i="69" s="1"/>
  <c r="AM197" i="69" a="1"/>
  <c r="AM197" i="69" s="1"/>
  <c r="AM191" i="69" a="1"/>
  <c r="AM191" i="69" s="1"/>
  <c r="AM185" i="69" a="1"/>
  <c r="AM185" i="69" s="1"/>
  <c r="AM166" i="69" a="1"/>
  <c r="AM166" i="69" s="1"/>
  <c r="AM172" i="69" a="1"/>
  <c r="AM172" i="69" s="1"/>
  <c r="AM174" i="69" a="1"/>
  <c r="AM174" i="69" s="1"/>
  <c r="AM158" i="69" a="1"/>
  <c r="AM158" i="69" s="1"/>
  <c r="AM160" i="69" a="1"/>
  <c r="AM160" i="69" s="1"/>
  <c r="AM147" i="69" a="1"/>
  <c r="AM147" i="69" s="1"/>
  <c r="AM131" i="69" a="1"/>
  <c r="AM131" i="69" s="1"/>
  <c r="AM133" i="69" a="1"/>
  <c r="AM133" i="69" s="1"/>
  <c r="AM145" i="69" a="1"/>
  <c r="AM145" i="69" s="1"/>
  <c r="AM139" i="69" a="1"/>
  <c r="AM139" i="69" s="1"/>
  <c r="AM122" i="69" a="1"/>
  <c r="AM122" i="69" s="1"/>
  <c r="AM114" i="69" a="1"/>
  <c r="AM114" i="69" s="1"/>
  <c r="AM116" i="69" a="1"/>
  <c r="AM116" i="69" s="1"/>
  <c r="AM103" i="69" a="1"/>
  <c r="AM103" i="69" s="1"/>
  <c r="AM95" i="69" a="1"/>
  <c r="AM95" i="69" s="1"/>
  <c r="AM96" i="69" s="1"/>
  <c r="AM97" i="69" a="1"/>
  <c r="AM97" i="69" s="1"/>
  <c r="AN93" i="69" s="1"/>
  <c r="AM109" i="69" a="1"/>
  <c r="AM109" i="69" s="1"/>
  <c r="AM74" i="69" a="1"/>
  <c r="AM74" i="69" s="1"/>
  <c r="AM76" i="69" a="1"/>
  <c r="AM76" i="69" s="1"/>
  <c r="AM90" i="69" a="1"/>
  <c r="AM90" i="69" s="1"/>
  <c r="AM82" i="69" a="1"/>
  <c r="AM82" i="69" s="1"/>
  <c r="AM62" i="69" a="1"/>
  <c r="AM62" i="69" s="1"/>
  <c r="AM53" i="69" a="1"/>
  <c r="AM53" i="69" s="1"/>
  <c r="AM36" i="69" a="1"/>
  <c r="AM36" i="69" s="1"/>
  <c r="AM42" i="69" a="1"/>
  <c r="AM42" i="69" s="1"/>
  <c r="AM25" i="69" a="1"/>
  <c r="AM25" i="69" s="1"/>
  <c r="AM68" i="69" a="1"/>
  <c r="AM68" i="69" s="1"/>
  <c r="AM5" i="69" a="1"/>
  <c r="AM5" i="69" s="1"/>
  <c r="AM3" i="69"/>
  <c r="AM30" i="69" a="1"/>
  <c r="AM30" i="69" s="1"/>
  <c r="AM9" i="69" a="1"/>
  <c r="AM9" i="69" s="1"/>
  <c r="AM15" i="69" a="1"/>
  <c r="AM15" i="69" s="1"/>
  <c r="AM47" i="69" a="1"/>
  <c r="AM47" i="69" s="1"/>
  <c r="AH79" i="69"/>
  <c r="AH77" i="69"/>
  <c r="AH85" i="69" s="1"/>
  <c r="AH94" i="69" s="1"/>
  <c r="AH99" i="69" s="1"/>
  <c r="X162" i="69"/>
  <c r="X194" i="69"/>
  <c r="X202" i="69" s="1"/>
  <c r="X188" i="69"/>
  <c r="Y183" i="69"/>
  <c r="X192" i="69"/>
  <c r="AH33" i="69"/>
  <c r="AH39" i="69"/>
  <c r="AI28" i="69"/>
  <c r="AI32" i="69" s="1"/>
  <c r="AH37" i="69"/>
  <c r="AH46" i="69" s="1"/>
  <c r="AH48" i="69" s="1"/>
  <c r="AL98" i="69"/>
  <c r="AK16" i="69"/>
  <c r="AP1720" i="64" a="1"/>
  <c r="AP1612" i="64" a="1"/>
  <c r="AP1333" i="64" a="1"/>
  <c r="AP1361" i="64" a="1"/>
  <c r="AP1087" i="64" a="1"/>
  <c r="AP1696" i="64" a="1"/>
  <c r="AP1239" i="64" a="1"/>
  <c r="AP1467" i="64" a="1"/>
  <c r="AP946" i="64" a="1"/>
  <c r="AP1431" i="64" a="1"/>
  <c r="AP1263" i="64" a="1"/>
  <c r="AP670" i="64" a="1"/>
  <c r="AP1396" i="64" a="1"/>
  <c r="BM504" i="64" l="1"/>
  <c r="BN496" i="64"/>
  <c r="BN499" i="64" s="1"/>
  <c r="BM511" i="64"/>
  <c r="AP177" i="64"/>
  <c r="AP1720" i="64"/>
  <c r="AO1404" i="64"/>
  <c r="S572" i="64"/>
  <c r="S576" i="64" s="1"/>
  <c r="AP1333" i="64"/>
  <c r="AP1696" i="64"/>
  <c r="L1696" i="64" s="1"/>
  <c r="AP1361" i="64"/>
  <c r="L1361" i="64" s="1"/>
  <c r="AP1396" i="64"/>
  <c r="AP1431" i="64"/>
  <c r="L1431" i="64" s="1"/>
  <c r="AP1467" i="64"/>
  <c r="AP1239" i="64"/>
  <c r="L1239" i="64" s="1"/>
  <c r="AP1263" i="64"/>
  <c r="AP1612" i="64"/>
  <c r="AP1087" i="64"/>
  <c r="L1087" i="64" s="1"/>
  <c r="AP946" i="64"/>
  <c r="L946" i="64" s="1"/>
  <c r="AP670" i="64"/>
  <c r="V473" i="64"/>
  <c r="V469" i="64"/>
  <c r="W464" i="64"/>
  <c r="W468" i="64" s="1"/>
  <c r="T574" i="64"/>
  <c r="T572" i="64" s="1"/>
  <c r="U571" i="64"/>
  <c r="BO1885" i="64"/>
  <c r="U574" i="64"/>
  <c r="V571" i="64"/>
  <c r="Y948" i="64"/>
  <c r="Y467" i="64"/>
  <c r="W1089" i="64"/>
  <c r="AP1991" i="64"/>
  <c r="L1991" i="64" s="1"/>
  <c r="AQ1466" i="64" a="1"/>
  <c r="AQ1466" i="64" s="1"/>
  <c r="AQ1430" i="64" a="1"/>
  <c r="AQ1430" i="64" s="1"/>
  <c r="AQ1395" i="64" a="1"/>
  <c r="AQ1395" i="64" s="1"/>
  <c r="AQ1983" i="64" a="1"/>
  <c r="AQ1983" i="64" s="1"/>
  <c r="AQ1360" i="64" a="1"/>
  <c r="AQ1360" i="64" s="1"/>
  <c r="AQ2017" i="64" a="1"/>
  <c r="AQ2017" i="64" s="1"/>
  <c r="X152" i="69"/>
  <c r="AQ472" i="64" a="1"/>
  <c r="AQ472" i="64" s="1"/>
  <c r="AQ466" i="64" a="1"/>
  <c r="AQ466" i="64" s="1"/>
  <c r="Y132" i="69"/>
  <c r="Y157" i="69" s="1"/>
  <c r="AK17" i="69"/>
  <c r="AK18" i="69" s="1"/>
  <c r="AQ1695" i="64" a="1"/>
  <c r="AQ1695" i="64" s="1"/>
  <c r="AQ1608" i="64" a="1"/>
  <c r="AQ1608" i="64" s="1"/>
  <c r="AQ1086" i="64" a="1"/>
  <c r="AQ1086" i="64" s="1"/>
  <c r="W123" i="69"/>
  <c r="X112" i="69"/>
  <c r="X117" i="69" s="1"/>
  <c r="W119" i="69"/>
  <c r="AQ669" i="64" a="1"/>
  <c r="AQ669" i="64" s="1"/>
  <c r="AQ191" i="64" a="1"/>
  <c r="AQ191" i="64" s="1"/>
  <c r="AQ176" i="64" a="1"/>
  <c r="AQ176" i="64" s="1"/>
  <c r="AQ40" i="64" a="1"/>
  <c r="AQ40" i="64" s="1"/>
  <c r="AQ245" i="64" a="1"/>
  <c r="AQ245" i="64" s="1"/>
  <c r="AQ175" i="64" a="1"/>
  <c r="AQ175" i="64" s="1"/>
  <c r="AQ192" i="64" a="1"/>
  <c r="AQ192" i="64" s="1"/>
  <c r="AL190" i="64"/>
  <c r="AL193" i="64" s="1"/>
  <c r="AQ945" i="64" a="1"/>
  <c r="AQ945" i="64" s="1"/>
  <c r="AQ1332" i="64" a="1"/>
  <c r="AQ1332" i="64" s="1"/>
  <c r="AQ1619" i="64" a="1"/>
  <c r="AQ1619" i="64" s="1"/>
  <c r="AQ1262" i="64" a="1"/>
  <c r="AQ1262" i="64" s="1"/>
  <c r="AQ1721" i="64" a="1"/>
  <c r="AQ1721" i="64" s="1"/>
  <c r="AQ1334" i="64" a="1"/>
  <c r="AQ1334" i="64" s="1"/>
  <c r="AQ1613" i="64" a="1"/>
  <c r="AQ1613" i="64" s="1"/>
  <c r="AQ645" i="64" a="1"/>
  <c r="AQ645" i="64" s="1"/>
  <c r="AQ1238" i="64" a="1"/>
  <c r="AQ1238" i="64" s="1"/>
  <c r="AQ1216" i="64" a="1"/>
  <c r="AQ1216" i="64" s="1"/>
  <c r="AQ1240" i="64" a="1"/>
  <c r="AQ1240" i="64" s="1"/>
  <c r="AQ1719" i="64" a="1"/>
  <c r="AQ1719" i="64" s="1"/>
  <c r="AQ647" i="64" a="1"/>
  <c r="AQ647" i="64" s="1"/>
  <c r="AL16" i="69"/>
  <c r="AL10" i="69"/>
  <c r="AL20" i="69" s="1"/>
  <c r="AL207" i="69"/>
  <c r="AL209" i="69" s="1"/>
  <c r="AL219" i="69" s="1"/>
  <c r="AP1" i="69"/>
  <c r="AO2" i="69"/>
  <c r="AI33" i="69"/>
  <c r="AI39" i="69"/>
  <c r="AJ28" i="69"/>
  <c r="AJ32" i="69" s="1"/>
  <c r="AI37" i="69"/>
  <c r="AI46" i="69" s="1"/>
  <c r="AI48" i="69" s="1"/>
  <c r="AI79" i="69"/>
  <c r="AI77" i="69"/>
  <c r="AI85" i="69" s="1"/>
  <c r="AI94" i="69" s="1"/>
  <c r="AI99" i="69" s="1"/>
  <c r="AJ71" i="69"/>
  <c r="AJ75" i="69" s="1"/>
  <c r="AJ65" i="69"/>
  <c r="AK60" i="69"/>
  <c r="AK64" i="69" s="1"/>
  <c r="AJ69" i="69"/>
  <c r="X169" i="69"/>
  <c r="X179" i="69" s="1"/>
  <c r="X163" i="69"/>
  <c r="Y156" i="69"/>
  <c r="X167" i="69"/>
  <c r="AL215" i="69"/>
  <c r="AL217" i="69" s="1"/>
  <c r="AL221" i="69"/>
  <c r="AL224" i="69" s="1"/>
  <c r="AL226" i="69" s="1"/>
  <c r="AL228" i="69" s="1"/>
  <c r="X200" i="69"/>
  <c r="X198" i="69"/>
  <c r="Y186" i="69"/>
  <c r="AM205" i="69"/>
  <c r="AM211" i="69" s="1"/>
  <c r="AM61" i="69"/>
  <c r="AM63" i="69" s="1"/>
  <c r="AM8" i="69"/>
  <c r="AM12" i="69" s="1"/>
  <c r="AM22" i="69" s="1"/>
  <c r="AM29" i="69" s="1"/>
  <c r="AM31" i="69" s="1"/>
  <c r="AH106" i="69"/>
  <c r="AH113" i="69" s="1"/>
  <c r="AH100" i="69"/>
  <c r="AH104" i="69"/>
  <c r="AM98" i="69"/>
  <c r="AH87" i="69"/>
  <c r="AH83" i="69"/>
  <c r="AN225" i="69" a="1"/>
  <c r="AN225" i="69" s="1"/>
  <c r="AN227" i="69" a="1"/>
  <c r="AN227" i="69" s="1"/>
  <c r="AN216" i="69" a="1"/>
  <c r="AN216" i="69" s="1"/>
  <c r="AN208" i="69" a="1"/>
  <c r="AN208" i="69" s="1"/>
  <c r="AN214" i="69" a="1"/>
  <c r="AN214" i="69" s="1"/>
  <c r="AN206" i="69" a="1"/>
  <c r="AN206" i="69" s="1"/>
  <c r="AN197" i="69" a="1"/>
  <c r="AN197" i="69" s="1"/>
  <c r="AN185" i="69" a="1"/>
  <c r="AN185" i="69" s="1"/>
  <c r="AN191" i="69" a="1"/>
  <c r="AN191" i="69" s="1"/>
  <c r="AN166" i="69" a="1"/>
  <c r="AN166" i="69" s="1"/>
  <c r="AN172" i="69" a="1"/>
  <c r="AN172" i="69" s="1"/>
  <c r="AN174" i="69" a="1"/>
  <c r="AN174" i="69" s="1"/>
  <c r="AN160" i="69" a="1"/>
  <c r="AN160" i="69" s="1"/>
  <c r="AN145" i="69" a="1"/>
  <c r="AN145" i="69" s="1"/>
  <c r="AN147" i="69" a="1"/>
  <c r="AN147" i="69" s="1"/>
  <c r="AN158" i="69" a="1"/>
  <c r="AN158" i="69" s="1"/>
  <c r="AN133" i="69" a="1"/>
  <c r="AN133" i="69" s="1"/>
  <c r="AN139" i="69" a="1"/>
  <c r="AN139" i="69" s="1"/>
  <c r="AN131" i="69" a="1"/>
  <c r="AN131" i="69" s="1"/>
  <c r="AN122" i="69" a="1"/>
  <c r="AN122" i="69" s="1"/>
  <c r="AN114" i="69" a="1"/>
  <c r="AN114" i="69" s="1"/>
  <c r="AN116" i="69" a="1"/>
  <c r="AN116" i="69" s="1"/>
  <c r="AN95" i="69" a="1"/>
  <c r="AN95" i="69" s="1"/>
  <c r="AN96" i="69" s="1"/>
  <c r="AN97" i="69" a="1"/>
  <c r="AN97" i="69" s="1"/>
  <c r="AO93" i="69" s="1"/>
  <c r="AN109" i="69" a="1"/>
  <c r="AN109" i="69" s="1"/>
  <c r="AN103" i="69" a="1"/>
  <c r="AN103" i="69" s="1"/>
  <c r="AN74" i="69" a="1"/>
  <c r="AN74" i="69" s="1"/>
  <c r="AN76" i="69" a="1"/>
  <c r="AN76" i="69" s="1"/>
  <c r="AN82" i="69" a="1"/>
  <c r="AN82" i="69" s="1"/>
  <c r="AN90" i="69" a="1"/>
  <c r="AN90" i="69" s="1"/>
  <c r="AN62" i="69" a="1"/>
  <c r="AN62" i="69" s="1"/>
  <c r="AN53" i="69" a="1"/>
  <c r="AN53" i="69" s="1"/>
  <c r="AN36" i="69" a="1"/>
  <c r="AN36" i="69" s="1"/>
  <c r="AN42" i="69" a="1"/>
  <c r="AN42" i="69" s="1"/>
  <c r="AN25" i="69" a="1"/>
  <c r="AN25" i="69" s="1"/>
  <c r="AN68" i="69" a="1"/>
  <c r="AN68" i="69" s="1"/>
  <c r="AN47" i="69" a="1"/>
  <c r="AN47" i="69" s="1"/>
  <c r="AN30" i="69" a="1"/>
  <c r="AN30" i="69" s="1"/>
  <c r="AN9" i="69" a="1"/>
  <c r="AN9" i="69" s="1"/>
  <c r="AN15" i="69" a="1"/>
  <c r="AN15" i="69" s="1"/>
  <c r="AN5" i="69" a="1"/>
  <c r="AN5" i="69" s="1"/>
  <c r="AN3" i="69"/>
  <c r="AF50" i="69"/>
  <c r="AF56" i="69"/>
  <c r="AG45" i="69"/>
  <c r="AG49" i="69" s="1"/>
  <c r="AF54" i="69"/>
  <c r="AQ1467" i="64" a="1"/>
  <c r="AQ1696" i="64" a="1"/>
  <c r="AQ1361" i="64" a="1"/>
  <c r="AQ1612" i="64" a="1"/>
  <c r="AQ1396" i="64" a="1"/>
  <c r="AQ1720" i="64" a="1"/>
  <c r="AQ670" i="64" a="1"/>
  <c r="AQ1239" i="64" a="1"/>
  <c r="AQ1431" i="64" a="1"/>
  <c r="AQ1333" i="64" a="1"/>
  <c r="AQ1087" i="64" a="1"/>
  <c r="AQ946" i="64" a="1"/>
  <c r="AQ1263" i="64" a="1"/>
  <c r="BM516" i="64" l="1"/>
  <c r="BM512" i="64"/>
  <c r="BN507" i="64"/>
  <c r="BN508" i="64"/>
  <c r="BN510" i="64" s="1"/>
  <c r="BN500" i="64" s="1"/>
  <c r="BN502" i="64" s="1"/>
  <c r="BN503" i="64" s="1"/>
  <c r="BO1891" i="64"/>
  <c r="AQ177" i="64"/>
  <c r="AQ1720" i="64"/>
  <c r="AP1404" i="64"/>
  <c r="L1404" i="64" s="1"/>
  <c r="AQ1696" i="64"/>
  <c r="AQ1361" i="64"/>
  <c r="AQ1333" i="64"/>
  <c r="AQ1396" i="64"/>
  <c r="AQ1431" i="64"/>
  <c r="AQ1467" i="64"/>
  <c r="AQ1239" i="64"/>
  <c r="AQ1263" i="64"/>
  <c r="AQ1612" i="64"/>
  <c r="AQ1087" i="64"/>
  <c r="AQ946" i="64"/>
  <c r="AQ670" i="64"/>
  <c r="V574" i="64"/>
  <c r="V572" i="64" s="1"/>
  <c r="U572" i="64"/>
  <c r="T576" i="64"/>
  <c r="Z948" i="64"/>
  <c r="Z467" i="64"/>
  <c r="X1089" i="64"/>
  <c r="T1698" i="64"/>
  <c r="W473" i="64"/>
  <c r="X464" i="64"/>
  <c r="W469" i="64"/>
  <c r="V1614" i="64"/>
  <c r="AQ1991" i="64"/>
  <c r="AR1466" i="64" a="1"/>
  <c r="AR1466" i="64" s="1"/>
  <c r="AR1430" i="64" a="1"/>
  <c r="AR1430" i="64" s="1"/>
  <c r="AR1395" i="64" a="1"/>
  <c r="AR1395" i="64" s="1"/>
  <c r="AR1983" i="64" a="1"/>
  <c r="AR1983" i="64" s="1"/>
  <c r="AR1360" i="64" a="1"/>
  <c r="AR1360" i="64" s="1"/>
  <c r="AR2017" i="64" a="1"/>
  <c r="AR2017" i="64" s="1"/>
  <c r="AR466" i="64" a="1"/>
  <c r="AR466" i="64" s="1"/>
  <c r="AR472" i="64" a="1"/>
  <c r="AR472" i="64" s="1"/>
  <c r="Y135" i="69"/>
  <c r="Y142" i="69" s="1"/>
  <c r="X115" i="69"/>
  <c r="X118" i="69" s="1"/>
  <c r="X123" i="69" s="1"/>
  <c r="AR1695" i="64" a="1"/>
  <c r="AR1695" i="64" s="1"/>
  <c r="AR1608" i="64" a="1"/>
  <c r="AR1608" i="64" s="1"/>
  <c r="AR1086" i="64" a="1"/>
  <c r="AR1086" i="64" s="1"/>
  <c r="AR669" i="64" a="1"/>
  <c r="AR669" i="64" s="1"/>
  <c r="AR40" i="64" a="1"/>
  <c r="AR40" i="64" s="1"/>
  <c r="AR191" i="64" a="1"/>
  <c r="AR191" i="64" s="1"/>
  <c r="AR176" i="64" a="1"/>
  <c r="AR176" i="64" s="1"/>
  <c r="AR245" i="64" a="1"/>
  <c r="AR245" i="64" s="1"/>
  <c r="AR175" i="64" a="1"/>
  <c r="AR175" i="64" s="1"/>
  <c r="AR192" i="64" a="1"/>
  <c r="AR192" i="64" s="1"/>
  <c r="AM190" i="64"/>
  <c r="AM193" i="64" s="1"/>
  <c r="AR945" i="64" a="1"/>
  <c r="AR945" i="64" s="1"/>
  <c r="AR1334" i="64" a="1"/>
  <c r="AR1334" i="64" s="1"/>
  <c r="AR1238" i="64" a="1"/>
  <c r="AR1238" i="64" s="1"/>
  <c r="AR1613" i="64" a="1"/>
  <c r="AR1613" i="64" s="1"/>
  <c r="AR1332" i="64" a="1"/>
  <c r="AR1332" i="64" s="1"/>
  <c r="AR1619" i="64" a="1"/>
  <c r="AR1619" i="64" s="1"/>
  <c r="AR645" i="64" a="1"/>
  <c r="AR645" i="64" s="1"/>
  <c r="AR647" i="64" a="1"/>
  <c r="AR647" i="64" s="1"/>
  <c r="AR1721" i="64" a="1"/>
  <c r="AR1721" i="64" s="1"/>
  <c r="AR1216" i="64" a="1"/>
  <c r="AR1216" i="64" s="1"/>
  <c r="AR1719" i="64" a="1"/>
  <c r="AR1719" i="64" s="1"/>
  <c r="AR1262" i="64" a="1"/>
  <c r="AR1262" i="64" s="1"/>
  <c r="AR1240" i="64" a="1"/>
  <c r="AR1240" i="64" s="1"/>
  <c r="AL17" i="69"/>
  <c r="AL18" i="69" s="1"/>
  <c r="X177" i="69"/>
  <c r="X173" i="69"/>
  <c r="X175" i="69" s="1"/>
  <c r="AM10" i="69"/>
  <c r="AM20" i="69" s="1"/>
  <c r="Y159" i="69"/>
  <c r="Y184" i="69" s="1"/>
  <c r="Y187" i="69" s="1"/>
  <c r="Y161" i="69"/>
  <c r="AN98" i="69"/>
  <c r="AK65" i="69"/>
  <c r="AK71" i="69"/>
  <c r="AK75" i="69" s="1"/>
  <c r="AL60" i="69"/>
  <c r="AL64" i="69" s="1"/>
  <c r="AK69" i="69"/>
  <c r="AO225" i="69" a="1"/>
  <c r="AO225" i="69" s="1"/>
  <c r="AO227" i="69" a="1"/>
  <c r="AO227" i="69" s="1"/>
  <c r="AO216" i="69" a="1"/>
  <c r="AO216" i="69" s="1"/>
  <c r="AO214" i="69" a="1"/>
  <c r="AO214" i="69" s="1"/>
  <c r="AO206" i="69" a="1"/>
  <c r="AO206" i="69" s="1"/>
  <c r="AO208" i="69" a="1"/>
  <c r="AO208" i="69" s="1"/>
  <c r="AO197" i="69" a="1"/>
  <c r="AO197" i="69" s="1"/>
  <c r="AO185" i="69" a="1"/>
  <c r="AO185" i="69" s="1"/>
  <c r="AO191" i="69" a="1"/>
  <c r="AO191" i="69" s="1"/>
  <c r="AO174" i="69" a="1"/>
  <c r="AO174" i="69" s="1"/>
  <c r="AO166" i="69" a="1"/>
  <c r="AO166" i="69" s="1"/>
  <c r="AO172" i="69" a="1"/>
  <c r="AO172" i="69" s="1"/>
  <c r="AO147" i="69" a="1"/>
  <c r="AO147" i="69" s="1"/>
  <c r="AO160" i="69" a="1"/>
  <c r="AO160" i="69" s="1"/>
  <c r="AO139" i="69" a="1"/>
  <c r="AO139" i="69" s="1"/>
  <c r="AO145" i="69" a="1"/>
  <c r="AO145" i="69" s="1"/>
  <c r="AO158" i="69" a="1"/>
  <c r="AO158" i="69" s="1"/>
  <c r="AO133" i="69" a="1"/>
  <c r="AO133" i="69" s="1"/>
  <c r="AO122" i="69" a="1"/>
  <c r="AO122" i="69" s="1"/>
  <c r="AO114" i="69" a="1"/>
  <c r="AO114" i="69" s="1"/>
  <c r="AO131" i="69" a="1"/>
  <c r="AO131" i="69" s="1"/>
  <c r="AO116" i="69" a="1"/>
  <c r="AO116" i="69" s="1"/>
  <c r="AO109" i="69" a="1"/>
  <c r="AO109" i="69" s="1"/>
  <c r="AO97" i="69" a="1"/>
  <c r="AO97" i="69" s="1"/>
  <c r="AP93" i="69" s="1"/>
  <c r="AO90" i="69" a="1"/>
  <c r="AO90" i="69" s="1"/>
  <c r="AO103" i="69" a="1"/>
  <c r="AO103" i="69" s="1"/>
  <c r="AO76" i="69" a="1"/>
  <c r="AO76" i="69" s="1"/>
  <c r="AO82" i="69" a="1"/>
  <c r="AO82" i="69" s="1"/>
  <c r="AO62" i="69" a="1"/>
  <c r="AO62" i="69" s="1"/>
  <c r="AO95" i="69" a="1"/>
  <c r="AO95" i="69" s="1"/>
  <c r="AO96" i="69" s="1"/>
  <c r="AO68" i="69" a="1"/>
  <c r="AO68" i="69" s="1"/>
  <c r="AO74" i="69" a="1"/>
  <c r="AO74" i="69" s="1"/>
  <c r="AO47" i="69" a="1"/>
  <c r="AO47" i="69" s="1"/>
  <c r="AO30" i="69" a="1"/>
  <c r="AO30" i="69" s="1"/>
  <c r="AO53" i="69" a="1"/>
  <c r="AO53" i="69" s="1"/>
  <c r="AO36" i="69" a="1"/>
  <c r="AO36" i="69" s="1"/>
  <c r="AO42" i="69" a="1"/>
  <c r="AO42" i="69" s="1"/>
  <c r="AO25" i="69" a="1"/>
  <c r="AO25" i="69" s="1"/>
  <c r="AO5" i="69" a="1"/>
  <c r="AO5" i="69" s="1"/>
  <c r="AO9" i="69" a="1"/>
  <c r="AO9" i="69" s="1"/>
  <c r="AO3" i="69"/>
  <c r="AO15" i="69" a="1"/>
  <c r="AO15" i="69" s="1"/>
  <c r="AG56" i="69"/>
  <c r="AH45" i="69"/>
  <c r="AH49" i="69" s="1"/>
  <c r="AG50" i="69"/>
  <c r="AG54" i="69"/>
  <c r="AQ1" i="69"/>
  <c r="AP2" i="69"/>
  <c r="AM221" i="69"/>
  <c r="AM224" i="69" s="1"/>
  <c r="AM226" i="69" s="1"/>
  <c r="AM228" i="69" s="1"/>
  <c r="AM215" i="69"/>
  <c r="AM217" i="69" s="1"/>
  <c r="AJ79" i="69"/>
  <c r="AJ77" i="69"/>
  <c r="AJ85" i="69" s="1"/>
  <c r="AJ94" i="69" s="1"/>
  <c r="AJ99" i="69" s="1"/>
  <c r="AM16" i="69"/>
  <c r="AI100" i="69"/>
  <c r="AI106" i="69"/>
  <c r="AI113" i="69" s="1"/>
  <c r="AI104" i="69"/>
  <c r="AN205" i="69"/>
  <c r="AN211" i="69" s="1"/>
  <c r="AN61" i="69"/>
  <c r="AN63" i="69" s="1"/>
  <c r="AN8" i="69"/>
  <c r="AN12" i="69" s="1"/>
  <c r="AN22" i="69" s="1"/>
  <c r="AN29" i="69" s="1"/>
  <c r="AN31" i="69" s="1"/>
  <c r="AM207" i="69"/>
  <c r="AM209" i="69" s="1"/>
  <c r="AM219" i="69" s="1"/>
  <c r="AI87" i="69"/>
  <c r="AI83" i="69"/>
  <c r="AJ33" i="69"/>
  <c r="AJ39" i="69"/>
  <c r="AK28" i="69"/>
  <c r="AK32" i="69" s="1"/>
  <c r="AJ37" i="69"/>
  <c r="AJ46" i="69" s="1"/>
  <c r="AJ48" i="69" s="1"/>
  <c r="AR1612" i="64" a="1"/>
  <c r="AR1239" i="64" a="1"/>
  <c r="AR1333" i="64" a="1"/>
  <c r="AR1431" i="64" a="1"/>
  <c r="AR1720" i="64" a="1"/>
  <c r="AR1467" i="64" a="1"/>
  <c r="AR1263" i="64" a="1"/>
  <c r="AR946" i="64" a="1"/>
  <c r="AR1361" i="64" a="1"/>
  <c r="AR1087" i="64" a="1"/>
  <c r="AR1396" i="64" a="1"/>
  <c r="AR1696" i="64" a="1"/>
  <c r="AR670" i="64" a="1"/>
  <c r="BN504" i="64" l="1"/>
  <c r="N503" i="64"/>
  <c r="O496" i="64" s="1"/>
  <c r="BO496" i="64"/>
  <c r="BN511" i="64"/>
  <c r="BO1895" i="64" a="1"/>
  <c r="BO1895" i="64" s="1"/>
  <c r="BO1888" i="64" s="1"/>
  <c r="AR177" i="64"/>
  <c r="AR1720" i="64"/>
  <c r="AQ1404" i="64"/>
  <c r="AR1467" i="64"/>
  <c r="AR1696" i="64"/>
  <c r="AR1333" i="64"/>
  <c r="AR1396" i="64"/>
  <c r="AR1361" i="64"/>
  <c r="AR1431" i="64"/>
  <c r="AR1239" i="64"/>
  <c r="AR1263" i="64"/>
  <c r="AR1612" i="64"/>
  <c r="AR1087" i="64"/>
  <c r="AR946" i="64"/>
  <c r="AR670" i="64"/>
  <c r="W571" i="64"/>
  <c r="U576" i="64"/>
  <c r="V576" i="64"/>
  <c r="AA948" i="64"/>
  <c r="Z1089" i="64"/>
  <c r="AA467" i="64"/>
  <c r="Y1089" i="64"/>
  <c r="X468" i="64"/>
  <c r="AR1991" i="64"/>
  <c r="AS1466" i="64" a="1"/>
  <c r="AS1466" i="64" s="1"/>
  <c r="AS1430" i="64" a="1"/>
  <c r="AS1430" i="64" s="1"/>
  <c r="AS1395" i="64" a="1"/>
  <c r="AS1395" i="64" s="1"/>
  <c r="AS1983" i="64" a="1"/>
  <c r="AS1983" i="64" s="1"/>
  <c r="AS1360" i="64" a="1"/>
  <c r="AS1360" i="64" s="1"/>
  <c r="AS2017" i="64" a="1"/>
  <c r="AS2017" i="64" s="1"/>
  <c r="Y136" i="69"/>
  <c r="Z129" i="69"/>
  <c r="Z134" i="69" s="1"/>
  <c r="Y140" i="69"/>
  <c r="Y150" i="69" s="1"/>
  <c r="AS472" i="64" a="1"/>
  <c r="AS472" i="64" s="1"/>
  <c r="AS466" i="64" a="1"/>
  <c r="AS466" i="64" s="1"/>
  <c r="Y152" i="69"/>
  <c r="Y146" i="69"/>
  <c r="Y148" i="69" s="1"/>
  <c r="AS1695" i="64" a="1"/>
  <c r="AS1695" i="64" s="1"/>
  <c r="AS1608" i="64" a="1"/>
  <c r="AS1608" i="64" s="1"/>
  <c r="AS1086" i="64" a="1"/>
  <c r="AS1086" i="64" s="1"/>
  <c r="AS669" i="64" a="1"/>
  <c r="AS669" i="64" s="1"/>
  <c r="AS176" i="64" a="1"/>
  <c r="AS176" i="64" s="1"/>
  <c r="AS245" i="64" a="1"/>
  <c r="AS245" i="64" s="1"/>
  <c r="AS191" i="64" a="1"/>
  <c r="AS191" i="64" s="1"/>
  <c r="AS40" i="64" a="1"/>
  <c r="AS40" i="64" s="1"/>
  <c r="AS175" i="64" a="1"/>
  <c r="AS175" i="64" s="1"/>
  <c r="AS192" i="64" a="1"/>
  <c r="AS192" i="64" s="1"/>
  <c r="AN190" i="64"/>
  <c r="AN193" i="64" s="1"/>
  <c r="Y112" i="69"/>
  <c r="Y115" i="69" s="1"/>
  <c r="X119" i="69"/>
  <c r="X125" i="69"/>
  <c r="AS945" i="64" a="1"/>
  <c r="AS945" i="64" s="1"/>
  <c r="AS1262" i="64" a="1"/>
  <c r="AS1262" i="64" s="1"/>
  <c r="AS1721" i="64" a="1"/>
  <c r="AS1721" i="64" s="1"/>
  <c r="AS1216" i="64" a="1"/>
  <c r="AS1216" i="64" s="1"/>
  <c r="AS645" i="64" a="1"/>
  <c r="AS645" i="64" s="1"/>
  <c r="AS1619" i="64" a="1"/>
  <c r="AS1619" i="64" s="1"/>
  <c r="AS647" i="64" a="1"/>
  <c r="AS647" i="64" s="1"/>
  <c r="AS1332" i="64" a="1"/>
  <c r="AS1332" i="64" s="1"/>
  <c r="AS1719" i="64" a="1"/>
  <c r="AS1719" i="64" s="1"/>
  <c r="AS1334" i="64" a="1"/>
  <c r="AS1334" i="64" s="1"/>
  <c r="AS1238" i="64" a="1"/>
  <c r="AS1238" i="64" s="1"/>
  <c r="AS1613" i="64" a="1"/>
  <c r="AS1613" i="64" s="1"/>
  <c r="AS1240" i="64" a="1"/>
  <c r="AS1240" i="64" s="1"/>
  <c r="Y162" i="69"/>
  <c r="Z156" i="69" s="1"/>
  <c r="AM17" i="69"/>
  <c r="AM18" i="69" s="1"/>
  <c r="AK79" i="69"/>
  <c r="AK77" i="69"/>
  <c r="AK85" i="69" s="1"/>
  <c r="AK94" i="69" s="1"/>
  <c r="AK99" i="69" s="1"/>
  <c r="AN10" i="69"/>
  <c r="AN20" i="69" s="1"/>
  <c r="AI45" i="69"/>
  <c r="AI49" i="69" s="1"/>
  <c r="AH50" i="69"/>
  <c r="AH56" i="69"/>
  <c r="AH54" i="69"/>
  <c r="AN207" i="69"/>
  <c r="AN209" i="69" s="1"/>
  <c r="AN219" i="69" s="1"/>
  <c r="AN221" i="69"/>
  <c r="AN224" i="69" s="1"/>
  <c r="AN226" i="69" s="1"/>
  <c r="AN228" i="69" s="1"/>
  <c r="AN215" i="69"/>
  <c r="AN217" i="69" s="1"/>
  <c r="AN16" i="69"/>
  <c r="AJ100" i="69"/>
  <c r="AJ106" i="69"/>
  <c r="AJ113" i="69" s="1"/>
  <c r="AJ104" i="69"/>
  <c r="AJ87" i="69"/>
  <c r="AJ83" i="69"/>
  <c r="AP225" i="69" a="1"/>
  <c r="AP225" i="69" s="1"/>
  <c r="AP227" i="69" a="1"/>
  <c r="AP227" i="69" s="1"/>
  <c r="AP216" i="69" a="1"/>
  <c r="AP216" i="69" s="1"/>
  <c r="AP206" i="69" a="1"/>
  <c r="AP206" i="69" s="1"/>
  <c r="AP214" i="69" a="1"/>
  <c r="AP214" i="69" s="1"/>
  <c r="AP208" i="69" a="1"/>
  <c r="AP208" i="69" s="1"/>
  <c r="AP197" i="69" a="1"/>
  <c r="AP197" i="69" s="1"/>
  <c r="AP191" i="69" a="1"/>
  <c r="AP191" i="69" s="1"/>
  <c r="AP185" i="69" a="1"/>
  <c r="AP185" i="69" s="1"/>
  <c r="AP174" i="69" a="1"/>
  <c r="AP174" i="69" s="1"/>
  <c r="AP166" i="69" a="1"/>
  <c r="AP166" i="69" s="1"/>
  <c r="AP147" i="69" a="1"/>
  <c r="AP147" i="69" s="1"/>
  <c r="AP158" i="69" a="1"/>
  <c r="AP158" i="69" s="1"/>
  <c r="AP172" i="69" a="1"/>
  <c r="AP172" i="69" s="1"/>
  <c r="AP160" i="69" a="1"/>
  <c r="AP160" i="69" s="1"/>
  <c r="AP131" i="69" a="1"/>
  <c r="AP131" i="69" s="1"/>
  <c r="AP145" i="69" a="1"/>
  <c r="AP145" i="69" s="1"/>
  <c r="AP139" i="69" a="1"/>
  <c r="AP139" i="69" s="1"/>
  <c r="AP116" i="69" a="1"/>
  <c r="AP116" i="69" s="1"/>
  <c r="AP133" i="69" a="1"/>
  <c r="AP133" i="69" s="1"/>
  <c r="AP109" i="69" a="1"/>
  <c r="AP109" i="69" s="1"/>
  <c r="AP122" i="69" a="1"/>
  <c r="AP122" i="69" s="1"/>
  <c r="AP97" i="69" a="1"/>
  <c r="AP97" i="69" s="1"/>
  <c r="AQ93" i="69" s="1"/>
  <c r="AP103" i="69" a="1"/>
  <c r="AP103" i="69" s="1"/>
  <c r="AP114" i="69" a="1"/>
  <c r="AP114" i="69" s="1"/>
  <c r="AP95" i="69" a="1"/>
  <c r="AP95" i="69" s="1"/>
  <c r="AP96" i="69" s="1"/>
  <c r="AP82" i="69" a="1"/>
  <c r="AP82" i="69" s="1"/>
  <c r="AP90" i="69" a="1"/>
  <c r="AP90" i="69" s="1"/>
  <c r="AP68" i="69" a="1"/>
  <c r="AP68" i="69" s="1"/>
  <c r="AP74" i="69" a="1"/>
  <c r="AP74" i="69" s="1"/>
  <c r="AP76" i="69" a="1"/>
  <c r="AP76" i="69" s="1"/>
  <c r="AP47" i="69" a="1"/>
  <c r="AP47" i="69" s="1"/>
  <c r="AP30" i="69" a="1"/>
  <c r="AP30" i="69" s="1"/>
  <c r="AP62" i="69" a="1"/>
  <c r="AP62" i="69" s="1"/>
  <c r="AP53" i="69" a="1"/>
  <c r="AP53" i="69" s="1"/>
  <c r="AP36" i="69" a="1"/>
  <c r="AP36" i="69" s="1"/>
  <c r="AP42" i="69" a="1"/>
  <c r="AP42" i="69" s="1"/>
  <c r="AP25" i="69" a="1"/>
  <c r="AP25" i="69" s="1"/>
  <c r="AP5" i="69" a="1"/>
  <c r="AP5" i="69" s="1"/>
  <c r="AP9" i="69" a="1"/>
  <c r="AP9" i="69" s="1"/>
  <c r="AP15" i="69" a="1"/>
  <c r="AP15" i="69" s="1"/>
  <c r="AP3" i="69"/>
  <c r="AR1" i="69"/>
  <c r="AQ2" i="69"/>
  <c r="Y194" i="69"/>
  <c r="Y202" i="69" s="1"/>
  <c r="Z183" i="69"/>
  <c r="Y188" i="69"/>
  <c r="Y192" i="69"/>
  <c r="AK33" i="69"/>
  <c r="AK39" i="69"/>
  <c r="AL28" i="69"/>
  <c r="AL32" i="69" s="1"/>
  <c r="AK37" i="69"/>
  <c r="AK46" i="69" s="1"/>
  <c r="AK48" i="69" s="1"/>
  <c r="AO205" i="69"/>
  <c r="AO211" i="69" s="1"/>
  <c r="AO61" i="69"/>
  <c r="AO63" i="69" s="1"/>
  <c r="AO8" i="69"/>
  <c r="AO12" i="69" s="1"/>
  <c r="AO22" i="69" s="1"/>
  <c r="AO29" i="69" s="1"/>
  <c r="AO31" i="69" s="1"/>
  <c r="AL71" i="69"/>
  <c r="AL75" i="69" s="1"/>
  <c r="AM60" i="69"/>
  <c r="AM64" i="69" s="1"/>
  <c r="AL65" i="69"/>
  <c r="AL69" i="69"/>
  <c r="AO98" i="69"/>
  <c r="AS1431" i="64" a="1"/>
  <c r="AS1087" i="64" a="1"/>
  <c r="AS1263" i="64" a="1"/>
  <c r="AS1720" i="64" a="1"/>
  <c r="AS1361" i="64" a="1"/>
  <c r="AS1333" i="64" a="1"/>
  <c r="AS946" i="64" a="1"/>
  <c r="AS1239" i="64" a="1"/>
  <c r="AS1612" i="64" a="1"/>
  <c r="AS1696" i="64" a="1"/>
  <c r="AS1467" i="64" a="1"/>
  <c r="AS670" i="64" a="1"/>
  <c r="AS1396" i="64" a="1"/>
  <c r="BN516" i="64" l="1"/>
  <c r="BN512" i="64"/>
  <c r="BO507" i="64"/>
  <c r="N511" i="64"/>
  <c r="O507" i="64" s="1"/>
  <c r="BO499" i="64"/>
  <c r="BO1889" i="64"/>
  <c r="BP1885" i="64" s="1"/>
  <c r="AS177" i="64"/>
  <c r="AS1720" i="64"/>
  <c r="AR1404" i="64"/>
  <c r="AS1361" i="64"/>
  <c r="AS1333" i="64"/>
  <c r="AS1396" i="64"/>
  <c r="AS1467" i="64"/>
  <c r="AS1431" i="64"/>
  <c r="AS1696" i="64"/>
  <c r="AS1239" i="64"/>
  <c r="AS1263" i="64"/>
  <c r="AS1612" i="64"/>
  <c r="AS1087" i="64"/>
  <c r="AS946" i="64"/>
  <c r="AS670" i="64"/>
  <c r="W574" i="64"/>
  <c r="X571" i="64"/>
  <c r="AB948" i="64"/>
  <c r="AA1089" i="64"/>
  <c r="AB467" i="64"/>
  <c r="AC467" i="64"/>
  <c r="W1614" i="64"/>
  <c r="U1698" i="64"/>
  <c r="Y464" i="64"/>
  <c r="X469" i="64"/>
  <c r="X473" i="64"/>
  <c r="AS1991" i="64"/>
  <c r="AT1466" i="64" a="1"/>
  <c r="AT1466" i="64" s="1"/>
  <c r="AT1430" i="64" a="1"/>
  <c r="AT1430" i="64" s="1"/>
  <c r="AT1395" i="64" a="1"/>
  <c r="AT1395" i="64" s="1"/>
  <c r="AT1983" i="64" a="1"/>
  <c r="AT1983" i="64" s="1"/>
  <c r="AT1360" i="64" a="1"/>
  <c r="AT1360" i="64" s="1"/>
  <c r="AT2017" i="64" a="1"/>
  <c r="AT2017" i="64" s="1"/>
  <c r="Z132" i="69"/>
  <c r="Z157" i="69" s="1"/>
  <c r="AT472" i="64" a="1"/>
  <c r="AT472" i="64" s="1"/>
  <c r="AT466" i="64" a="1"/>
  <c r="AT466" i="64" s="1"/>
  <c r="AN17" i="69"/>
  <c r="AN18" i="69" s="1"/>
  <c r="Y117" i="69"/>
  <c r="Y118" i="69" s="1"/>
  <c r="Y123" i="69" s="1"/>
  <c r="AT1695" i="64" a="1"/>
  <c r="AT1695" i="64" s="1"/>
  <c r="AT1608" i="64" a="1"/>
  <c r="AT1608" i="64" s="1"/>
  <c r="AT1086" i="64" a="1"/>
  <c r="AT1086" i="64" s="1"/>
  <c r="AT669" i="64" a="1"/>
  <c r="AT669" i="64" s="1"/>
  <c r="AT245" i="64" a="1"/>
  <c r="AT245" i="64" s="1"/>
  <c r="AT176" i="64" a="1"/>
  <c r="AT176" i="64" s="1"/>
  <c r="AT191" i="64" a="1"/>
  <c r="AT191" i="64" s="1"/>
  <c r="AT175" i="64" a="1"/>
  <c r="AT175" i="64" s="1"/>
  <c r="AT40" i="64" a="1"/>
  <c r="AT40" i="64" s="1"/>
  <c r="AT192" i="64" a="1"/>
  <c r="AT192" i="64" s="1"/>
  <c r="AO190" i="64"/>
  <c r="AO193" i="64" s="1"/>
  <c r="Y167" i="69"/>
  <c r="Y177" i="69" s="1"/>
  <c r="Y169" i="69"/>
  <c r="Y179" i="69" s="1"/>
  <c r="AT945" i="64" a="1"/>
  <c r="AT945" i="64" s="1"/>
  <c r="AT1262" i="64" a="1"/>
  <c r="AT1262" i="64" s="1"/>
  <c r="AT1238" i="64" a="1"/>
  <c r="AT1238" i="64" s="1"/>
  <c r="AT1719" i="64" a="1"/>
  <c r="AT1719" i="64" s="1"/>
  <c r="AT1334" i="64" a="1"/>
  <c r="AT1334" i="64" s="1"/>
  <c r="AT1240" i="64" a="1"/>
  <c r="AT1240" i="64" s="1"/>
  <c r="AT1619" i="64" a="1"/>
  <c r="AT1619" i="64" s="1"/>
  <c r="AT645" i="64" a="1"/>
  <c r="AT645" i="64" s="1"/>
  <c r="AT1613" i="64" a="1"/>
  <c r="AT1613" i="64" s="1"/>
  <c r="AT647" i="64" a="1"/>
  <c r="AT647" i="64" s="1"/>
  <c r="AT1721" i="64" a="1"/>
  <c r="AT1721" i="64" s="1"/>
  <c r="AT1216" i="64" a="1"/>
  <c r="AT1216" i="64" s="1"/>
  <c r="AT1332" i="64" a="1"/>
  <c r="AT1332" i="64" s="1"/>
  <c r="Y163" i="69"/>
  <c r="AQ227" i="69" a="1"/>
  <c r="AQ227" i="69" s="1"/>
  <c r="AQ216" i="69" a="1"/>
  <c r="AQ216" i="69" s="1"/>
  <c r="AQ225" i="69" a="1"/>
  <c r="AQ225" i="69" s="1"/>
  <c r="AQ214" i="69" a="1"/>
  <c r="AQ214" i="69" s="1"/>
  <c r="AQ208" i="69" a="1"/>
  <c r="AQ208" i="69" s="1"/>
  <c r="AQ197" i="69" a="1"/>
  <c r="AQ197" i="69" s="1"/>
  <c r="AQ206" i="69" a="1"/>
  <c r="AQ206" i="69" s="1"/>
  <c r="AQ191" i="69" a="1"/>
  <c r="AQ191" i="69" s="1"/>
  <c r="AQ185" i="69" a="1"/>
  <c r="AQ185" i="69" s="1"/>
  <c r="AQ174" i="69" a="1"/>
  <c r="AQ174" i="69" s="1"/>
  <c r="AQ166" i="69" a="1"/>
  <c r="AQ166" i="69" s="1"/>
  <c r="AQ172" i="69" a="1"/>
  <c r="AQ172" i="69" s="1"/>
  <c r="AQ158" i="69" a="1"/>
  <c r="AQ158" i="69" s="1"/>
  <c r="AQ160" i="69" a="1"/>
  <c r="AQ160" i="69" s="1"/>
  <c r="AQ147" i="69" a="1"/>
  <c r="AQ147" i="69" s="1"/>
  <c r="AQ131" i="69" a="1"/>
  <c r="AQ131" i="69" s="1"/>
  <c r="AQ145" i="69" a="1"/>
  <c r="AQ145" i="69" s="1"/>
  <c r="AQ133" i="69" a="1"/>
  <c r="AQ133" i="69" s="1"/>
  <c r="AQ139" i="69" a="1"/>
  <c r="AQ139" i="69" s="1"/>
  <c r="AQ122" i="69" a="1"/>
  <c r="AQ122" i="69" s="1"/>
  <c r="AQ114" i="69" a="1"/>
  <c r="AQ114" i="69" s="1"/>
  <c r="AQ103" i="69" a="1"/>
  <c r="AQ103" i="69" s="1"/>
  <c r="AQ109" i="69" a="1"/>
  <c r="AQ109" i="69" s="1"/>
  <c r="AQ95" i="69" a="1"/>
  <c r="AQ95" i="69" s="1"/>
  <c r="AQ96" i="69" s="1"/>
  <c r="AQ116" i="69" a="1"/>
  <c r="AQ116" i="69" s="1"/>
  <c r="AQ97" i="69" a="1"/>
  <c r="AQ97" i="69" s="1"/>
  <c r="AR93" i="69" s="1"/>
  <c r="AQ90" i="69" a="1"/>
  <c r="AQ90" i="69" s="1"/>
  <c r="AQ74" i="69" a="1"/>
  <c r="AQ74" i="69" s="1"/>
  <c r="AQ76" i="69" a="1"/>
  <c r="AQ76" i="69" s="1"/>
  <c r="AQ82" i="69" a="1"/>
  <c r="AQ82" i="69" s="1"/>
  <c r="AQ62" i="69" a="1"/>
  <c r="AQ62" i="69" s="1"/>
  <c r="AQ53" i="69" a="1"/>
  <c r="AQ53" i="69" s="1"/>
  <c r="AQ36" i="69" a="1"/>
  <c r="AQ36" i="69" s="1"/>
  <c r="AQ42" i="69" a="1"/>
  <c r="AQ42" i="69" s="1"/>
  <c r="AQ25" i="69" a="1"/>
  <c r="AQ25" i="69" s="1"/>
  <c r="AQ68" i="69" a="1"/>
  <c r="AQ68" i="69" s="1"/>
  <c r="AQ30" i="69" a="1"/>
  <c r="AQ30" i="69" s="1"/>
  <c r="AQ5" i="69" a="1"/>
  <c r="AQ5" i="69" s="1"/>
  <c r="AQ9" i="69" a="1"/>
  <c r="AQ9" i="69" s="1"/>
  <c r="AQ15" i="69" a="1"/>
  <c r="AQ15" i="69" s="1"/>
  <c r="AQ47" i="69" a="1"/>
  <c r="AQ47" i="69" s="1"/>
  <c r="AQ3" i="69"/>
  <c r="AO207" i="69"/>
  <c r="AO209" i="69" s="1"/>
  <c r="AO219" i="69" s="1"/>
  <c r="AM65" i="69"/>
  <c r="AN60" i="69"/>
  <c r="AN64" i="69" s="1"/>
  <c r="AM71" i="69"/>
  <c r="AM75" i="69" s="1"/>
  <c r="AM69" i="69"/>
  <c r="AO221" i="69"/>
  <c r="AO224" i="69" s="1"/>
  <c r="AO226" i="69" s="1"/>
  <c r="AO228" i="69" s="1"/>
  <c r="AO215" i="69"/>
  <c r="AO217" i="69" s="1"/>
  <c r="Z186" i="69"/>
  <c r="AS1" i="69"/>
  <c r="AR2" i="69"/>
  <c r="AK100" i="69"/>
  <c r="AK106" i="69"/>
  <c r="AK113" i="69" s="1"/>
  <c r="AK104" i="69"/>
  <c r="AP98" i="69"/>
  <c r="AO16" i="69"/>
  <c r="AK87" i="69"/>
  <c r="AK83" i="69"/>
  <c r="AL33" i="69"/>
  <c r="AL39" i="69"/>
  <c r="AM28" i="69"/>
  <c r="AM32" i="69" s="1"/>
  <c r="AL37" i="69"/>
  <c r="AL46" i="69" s="1"/>
  <c r="AL48" i="69" s="1"/>
  <c r="AL79" i="69"/>
  <c r="AL77" i="69"/>
  <c r="AL85" i="69" s="1"/>
  <c r="AL94" i="69" s="1"/>
  <c r="AL99" i="69" s="1"/>
  <c r="AI50" i="69"/>
  <c r="AI56" i="69"/>
  <c r="AJ45" i="69"/>
  <c r="AJ49" i="69" s="1"/>
  <c r="AI54" i="69"/>
  <c r="AP205" i="69"/>
  <c r="AP211" i="69" s="1"/>
  <c r="AP8" i="69"/>
  <c r="AP12" i="69" s="1"/>
  <c r="AP22" i="69" s="1"/>
  <c r="AP29" i="69" s="1"/>
  <c r="AP31" i="69" s="1"/>
  <c r="AP61" i="69"/>
  <c r="AP63" i="69" s="1"/>
  <c r="Z161" i="69"/>
  <c r="Z159" i="69"/>
  <c r="Z184" i="69" s="1"/>
  <c r="Y200" i="69"/>
  <c r="Y198" i="69"/>
  <c r="AO10" i="69"/>
  <c r="AO20" i="69" s="1"/>
  <c r="AT946" i="64" a="1"/>
  <c r="AT1720" i="64" a="1"/>
  <c r="AT1239" i="64" a="1"/>
  <c r="AT1361" i="64" a="1"/>
  <c r="AT1467" i="64" a="1"/>
  <c r="AT1396" i="64" a="1"/>
  <c r="AT1431" i="64" a="1"/>
  <c r="AT1263" i="64" a="1"/>
  <c r="AT1612" i="64" a="1"/>
  <c r="AT1333" i="64" a="1"/>
  <c r="AT1696" i="64" a="1"/>
  <c r="AT1087" i="64" a="1"/>
  <c r="AT670" i="64" a="1"/>
  <c r="BO508" i="64" l="1"/>
  <c r="BP1891" i="64"/>
  <c r="AT177" i="64"/>
  <c r="AT1720" i="64"/>
  <c r="AS1404" i="64"/>
  <c r="W572" i="64"/>
  <c r="W576" i="64" s="1"/>
  <c r="AT1467" i="64"/>
  <c r="AT1696" i="64"/>
  <c r="AT1361" i="64"/>
  <c r="AT1396" i="64"/>
  <c r="AT1431" i="64"/>
  <c r="AT1333" i="64"/>
  <c r="AT1239" i="64"/>
  <c r="AT1263" i="64"/>
  <c r="AT1612" i="64"/>
  <c r="AT1087" i="64"/>
  <c r="AT946" i="64"/>
  <c r="AT670" i="64"/>
  <c r="AC948" i="64"/>
  <c r="Y468" i="64"/>
  <c r="AT1991" i="64"/>
  <c r="AU1466" i="64" a="1"/>
  <c r="AU1466" i="64" s="1"/>
  <c r="AU1430" i="64" a="1"/>
  <c r="AU1430" i="64" s="1"/>
  <c r="AU1395" i="64" a="1"/>
  <c r="AU1395" i="64" s="1"/>
  <c r="AU1983" i="64" a="1"/>
  <c r="AU1983" i="64" s="1"/>
  <c r="AU1360" i="64" a="1"/>
  <c r="AU1360" i="64" s="1"/>
  <c r="AU2017" i="64" a="1"/>
  <c r="AU2017" i="64" s="1"/>
  <c r="Z135" i="69"/>
  <c r="Z140" i="69" s="1"/>
  <c r="Z150" i="69" s="1"/>
  <c r="AU472" i="64" a="1"/>
  <c r="AU472" i="64" s="1"/>
  <c r="AU466" i="64" a="1"/>
  <c r="AU466" i="64" s="1"/>
  <c r="AU1695" i="64" a="1"/>
  <c r="AU1695" i="64" s="1"/>
  <c r="AU1608" i="64" a="1"/>
  <c r="AU1608" i="64" s="1"/>
  <c r="AU1086" i="64" a="1"/>
  <c r="AU1086" i="64" s="1"/>
  <c r="Y173" i="69"/>
  <c r="Y175" i="69" s="1"/>
  <c r="Y119" i="69"/>
  <c r="AU669" i="64" a="1"/>
  <c r="AU669" i="64" s="1"/>
  <c r="AU191" i="64" a="1"/>
  <c r="AU191" i="64" s="1"/>
  <c r="AU40" i="64" a="1"/>
  <c r="AU40" i="64" s="1"/>
  <c r="AU176" i="64" a="1"/>
  <c r="AU176" i="64" s="1"/>
  <c r="AU245" i="64" a="1"/>
  <c r="AU245" i="64" s="1"/>
  <c r="AU175" i="64" a="1"/>
  <c r="AU175" i="64" s="1"/>
  <c r="AU192" i="64" a="1"/>
  <c r="AU192" i="64" s="1"/>
  <c r="AP190" i="64"/>
  <c r="L190" i="64" s="1"/>
  <c r="Y125" i="69"/>
  <c r="Z112" i="69"/>
  <c r="Z115" i="69" s="1"/>
  <c r="AU945" i="64" a="1"/>
  <c r="AU945" i="64" s="1"/>
  <c r="AU1334" i="64" a="1"/>
  <c r="AU1334" i="64" s="1"/>
  <c r="AU1719" i="64" a="1"/>
  <c r="AU1719" i="64" s="1"/>
  <c r="AU1613" i="64" a="1"/>
  <c r="AU1613" i="64" s="1"/>
  <c r="AU1216" i="64" a="1"/>
  <c r="AU1216" i="64" s="1"/>
  <c r="AU647" i="64" a="1"/>
  <c r="AU647" i="64" s="1"/>
  <c r="AU1619" i="64" a="1"/>
  <c r="AU1619" i="64" s="1"/>
  <c r="AU1721" i="64" a="1"/>
  <c r="AU1721" i="64" s="1"/>
  <c r="AU1332" i="64" a="1"/>
  <c r="AU1332" i="64" s="1"/>
  <c r="AU645" i="64" a="1"/>
  <c r="AU645" i="64" s="1"/>
  <c r="AU1240" i="64" a="1"/>
  <c r="AU1240" i="64" s="1"/>
  <c r="AU1262" i="64" a="1"/>
  <c r="AU1262" i="64" s="1"/>
  <c r="AU1238" i="64" a="1"/>
  <c r="AU1238" i="64" s="1"/>
  <c r="Z187" i="69"/>
  <c r="Z194" i="69" s="1"/>
  <c r="Z202" i="69" s="1"/>
  <c r="Z162" i="69"/>
  <c r="Z163" i="69" s="1"/>
  <c r="AQ98" i="69"/>
  <c r="AL100" i="69"/>
  <c r="AL106" i="69"/>
  <c r="AL113" i="69" s="1"/>
  <c r="AL104" i="69"/>
  <c r="AJ50" i="69"/>
  <c r="AJ56" i="69"/>
  <c r="AK45" i="69"/>
  <c r="AK49" i="69" s="1"/>
  <c r="AJ54" i="69"/>
  <c r="AL87" i="69"/>
  <c r="AL83" i="69"/>
  <c r="AO17" i="69"/>
  <c r="AO18" i="69" s="1"/>
  <c r="AP207" i="69"/>
  <c r="AP209" i="69" s="1"/>
  <c r="AP219" i="69" s="1"/>
  <c r="AM33" i="69"/>
  <c r="AM39" i="69"/>
  <c r="AN28" i="69"/>
  <c r="AN32" i="69" s="1"/>
  <c r="AM37" i="69"/>
  <c r="AM46" i="69" s="1"/>
  <c r="AM48" i="69" s="1"/>
  <c r="AM79" i="69"/>
  <c r="AM77" i="69"/>
  <c r="AM85" i="69" s="1"/>
  <c r="AM94" i="69" s="1"/>
  <c r="AM99" i="69" s="1"/>
  <c r="AR225" i="69" a="1"/>
  <c r="AR225" i="69" s="1"/>
  <c r="AR227" i="69" a="1"/>
  <c r="AR227" i="69" s="1"/>
  <c r="AR216" i="69" a="1"/>
  <c r="AR216" i="69" s="1"/>
  <c r="AR214" i="69" a="1"/>
  <c r="AR214" i="69" s="1"/>
  <c r="AR208" i="69" a="1"/>
  <c r="AR208" i="69" s="1"/>
  <c r="AR206" i="69" a="1"/>
  <c r="AR206" i="69" s="1"/>
  <c r="AR197" i="69" a="1"/>
  <c r="AR197" i="69" s="1"/>
  <c r="AR185" i="69" a="1"/>
  <c r="AR185" i="69" s="1"/>
  <c r="AR191" i="69" a="1"/>
  <c r="AR191" i="69" s="1"/>
  <c r="AR174" i="69" a="1"/>
  <c r="AR174" i="69" s="1"/>
  <c r="AR166" i="69" a="1"/>
  <c r="AR166" i="69" s="1"/>
  <c r="AR172" i="69" a="1"/>
  <c r="AR172" i="69" s="1"/>
  <c r="AR160" i="69" a="1"/>
  <c r="AR160" i="69" s="1"/>
  <c r="AR145" i="69" a="1"/>
  <c r="AR145" i="69" s="1"/>
  <c r="AR147" i="69" a="1"/>
  <c r="AR147" i="69" s="1"/>
  <c r="AR158" i="69" a="1"/>
  <c r="AR158" i="69" s="1"/>
  <c r="AR133" i="69" a="1"/>
  <c r="AR133" i="69" s="1"/>
  <c r="AR139" i="69" a="1"/>
  <c r="AR139" i="69" s="1"/>
  <c r="AR131" i="69" a="1"/>
  <c r="AR131" i="69" s="1"/>
  <c r="AR122" i="69" a="1"/>
  <c r="AR122" i="69" s="1"/>
  <c r="AR114" i="69" a="1"/>
  <c r="AR114" i="69" s="1"/>
  <c r="AR116" i="69" a="1"/>
  <c r="AR116" i="69" s="1"/>
  <c r="AR95" i="69" a="1"/>
  <c r="AR95" i="69" s="1"/>
  <c r="AR96" i="69" s="1"/>
  <c r="AR109" i="69" a="1"/>
  <c r="AR109" i="69" s="1"/>
  <c r="AR97" i="69" a="1"/>
  <c r="AR97" i="69" s="1"/>
  <c r="AS93" i="69" s="1"/>
  <c r="AR90" i="69" a="1"/>
  <c r="AR90" i="69" s="1"/>
  <c r="AR103" i="69" a="1"/>
  <c r="AR103" i="69" s="1"/>
  <c r="AR74" i="69" a="1"/>
  <c r="AR74" i="69" s="1"/>
  <c r="AR76" i="69" a="1"/>
  <c r="AR76" i="69" s="1"/>
  <c r="AR82" i="69" a="1"/>
  <c r="AR82" i="69" s="1"/>
  <c r="AR62" i="69" a="1"/>
  <c r="AR62" i="69" s="1"/>
  <c r="AR53" i="69" a="1"/>
  <c r="AR53" i="69" s="1"/>
  <c r="AR36" i="69" a="1"/>
  <c r="AR36" i="69" s="1"/>
  <c r="AR42" i="69" a="1"/>
  <c r="AR42" i="69" s="1"/>
  <c r="AR25" i="69" a="1"/>
  <c r="AR25" i="69" s="1"/>
  <c r="AR68" i="69" a="1"/>
  <c r="AR68" i="69" s="1"/>
  <c r="AR47" i="69" a="1"/>
  <c r="AR47" i="69" s="1"/>
  <c r="AR30" i="69" a="1"/>
  <c r="AR30" i="69" s="1"/>
  <c r="AR9" i="69" a="1"/>
  <c r="AR9" i="69" s="1"/>
  <c r="AR15" i="69" a="1"/>
  <c r="AR15" i="69" s="1"/>
  <c r="AR3" i="69"/>
  <c r="AR5" i="69" a="1"/>
  <c r="AR5" i="69" s="1"/>
  <c r="AN71" i="69"/>
  <c r="AN75" i="69" s="1"/>
  <c r="AO60" i="69"/>
  <c r="AO64" i="69" s="1"/>
  <c r="AN65" i="69"/>
  <c r="AN69" i="69"/>
  <c r="AT1" i="69"/>
  <c r="AS2" i="69"/>
  <c r="AP16" i="69"/>
  <c r="AQ205" i="69"/>
  <c r="AQ211" i="69" s="1"/>
  <c r="AQ61" i="69"/>
  <c r="AQ63" i="69" s="1"/>
  <c r="AQ8" i="69"/>
  <c r="AQ12" i="69" s="1"/>
  <c r="AQ22" i="69" s="1"/>
  <c r="AQ29" i="69" s="1"/>
  <c r="AQ31" i="69" s="1"/>
  <c r="AP221" i="69"/>
  <c r="AP224" i="69" s="1"/>
  <c r="AP226" i="69" s="1"/>
  <c r="AP228" i="69" s="1"/>
  <c r="AP215" i="69"/>
  <c r="AP217" i="69" s="1"/>
  <c r="AP10" i="69"/>
  <c r="AP20" i="69" s="1"/>
  <c r="AU1361" i="64" a="1"/>
  <c r="AU1396" i="64" a="1"/>
  <c r="AU1467" i="64" a="1"/>
  <c r="AU1239" i="64" a="1"/>
  <c r="AU1431" i="64" a="1"/>
  <c r="AU1333" i="64" a="1"/>
  <c r="AU1720" i="64" a="1"/>
  <c r="AU670" i="64" a="1"/>
  <c r="AU1612" i="64" a="1"/>
  <c r="AU1087" i="64" a="1"/>
  <c r="AU1263" i="64" a="1"/>
  <c r="AU946" i="64" a="1"/>
  <c r="AU1696" i="64" a="1"/>
  <c r="BO510" i="64" l="1"/>
  <c r="BP1895" i="64" a="1"/>
  <c r="BP1895" i="64" s="1"/>
  <c r="BP1888" i="64" s="1"/>
  <c r="AU177" i="64"/>
  <c r="AU1720" i="64"/>
  <c r="AT1404" i="64"/>
  <c r="AP193" i="64"/>
  <c r="AU1361" i="64"/>
  <c r="AU1696" i="64"/>
  <c r="AU1333" i="64"/>
  <c r="AU1431" i="64"/>
  <c r="AU1396" i="64"/>
  <c r="AU1467" i="64"/>
  <c r="AU1239" i="64"/>
  <c r="AU1263" i="64"/>
  <c r="AU1612" i="64"/>
  <c r="AU1087" i="64"/>
  <c r="AU946" i="64"/>
  <c r="AU670" i="64"/>
  <c r="X574" i="64"/>
  <c r="Y571" i="64"/>
  <c r="AD948" i="64"/>
  <c r="AB1089" i="64"/>
  <c r="AD467" i="64"/>
  <c r="AC1089" i="64"/>
  <c r="T1664" i="64"/>
  <c r="S1674" i="64"/>
  <c r="S1217" i="64"/>
  <c r="Y469" i="64"/>
  <c r="Y473" i="64"/>
  <c r="Z464" i="64"/>
  <c r="V1698" i="64"/>
  <c r="X1614" i="64"/>
  <c r="AV1466" i="64" a="1"/>
  <c r="AV1466" i="64" s="1"/>
  <c r="AV1430" i="64" a="1"/>
  <c r="AV1430" i="64" s="1"/>
  <c r="AV1395" i="64" a="1"/>
  <c r="AV1395" i="64" s="1"/>
  <c r="AU1991" i="64"/>
  <c r="AV1983" i="64" a="1"/>
  <c r="AV1983" i="64" s="1"/>
  <c r="AV1360" i="64" a="1"/>
  <c r="AV1360" i="64" s="1"/>
  <c r="AV2017" i="64" a="1"/>
  <c r="AV2017" i="64" s="1"/>
  <c r="Z142" i="69"/>
  <c r="Z152" i="69" s="1"/>
  <c r="AA129" i="69"/>
  <c r="AA134" i="69" s="1"/>
  <c r="Z136" i="69"/>
  <c r="AV472" i="64" a="1"/>
  <c r="AV472" i="64" s="1"/>
  <c r="AV466" i="64" a="1"/>
  <c r="AV466" i="64" s="1"/>
  <c r="AV1695" i="64" a="1"/>
  <c r="AV1695" i="64" s="1"/>
  <c r="Z117" i="69"/>
  <c r="Z118" i="69" s="1"/>
  <c r="AV1608" i="64" a="1"/>
  <c r="AV1608" i="64" s="1"/>
  <c r="AV1086" i="64" a="1"/>
  <c r="AV1086" i="64" s="1"/>
  <c r="AV669" i="64" a="1"/>
  <c r="AV669" i="64" s="1"/>
  <c r="AV40" i="64" a="1"/>
  <c r="AV40" i="64" s="1"/>
  <c r="AV191" i="64" a="1"/>
  <c r="AV191" i="64" s="1"/>
  <c r="AV175" i="64" a="1"/>
  <c r="AV175" i="64" s="1"/>
  <c r="AV176" i="64" a="1"/>
  <c r="AV176" i="64" s="1"/>
  <c r="AV245" i="64" a="1"/>
  <c r="AV245" i="64" s="1"/>
  <c r="AV192" i="64" a="1"/>
  <c r="AV192" i="64" s="1"/>
  <c r="AQ190" i="64"/>
  <c r="AV945" i="64" a="1"/>
  <c r="AV945" i="64" s="1"/>
  <c r="AV1334" i="64" a="1"/>
  <c r="AV1334" i="64" s="1"/>
  <c r="AV1719" i="64" a="1"/>
  <c r="AV1719" i="64" s="1"/>
  <c r="AV1619" i="64" a="1"/>
  <c r="AV1619" i="64" s="1"/>
  <c r="AV1332" i="64" a="1"/>
  <c r="AV1332" i="64" s="1"/>
  <c r="AV1238" i="64" a="1"/>
  <c r="AV1238" i="64" s="1"/>
  <c r="AV645" i="64" a="1"/>
  <c r="AV645" i="64" s="1"/>
  <c r="AV1262" i="64" a="1"/>
  <c r="AV1262" i="64" s="1"/>
  <c r="AV1721" i="64" a="1"/>
  <c r="AV1721" i="64" s="1"/>
  <c r="AV1216" i="64" a="1"/>
  <c r="AV1216" i="64" s="1"/>
  <c r="AV647" i="64" a="1"/>
  <c r="AV647" i="64" s="1"/>
  <c r="AV1240" i="64" a="1"/>
  <c r="AV1240" i="64" s="1"/>
  <c r="AV1613" i="64" a="1"/>
  <c r="AV1613" i="64" s="1"/>
  <c r="Z167" i="69"/>
  <c r="Z173" i="69" s="1"/>
  <c r="Z175" i="69" s="1"/>
  <c r="Z192" i="69"/>
  <c r="Z200" i="69" s="1"/>
  <c r="AA183" i="69"/>
  <c r="AA186" i="69" s="1"/>
  <c r="Z188" i="69"/>
  <c r="AA156" i="69"/>
  <c r="AA159" i="69" s="1"/>
  <c r="AA184" i="69" s="1"/>
  <c r="Z169" i="69"/>
  <c r="Z179" i="69" s="1"/>
  <c r="AP17" i="69"/>
  <c r="AP18" i="69" s="1"/>
  <c r="AU1" i="69"/>
  <c r="AT2" i="69"/>
  <c r="AR205" i="69"/>
  <c r="AR211" i="69" s="1"/>
  <c r="AR61" i="69"/>
  <c r="AR63" i="69" s="1"/>
  <c r="AR8" i="69"/>
  <c r="AR12" i="69" s="1"/>
  <c r="AR22" i="69" s="1"/>
  <c r="AR29" i="69" s="1"/>
  <c r="AR31" i="69" s="1"/>
  <c r="AK50" i="69"/>
  <c r="AK56" i="69"/>
  <c r="AL45" i="69"/>
  <c r="AL49" i="69" s="1"/>
  <c r="AK54" i="69"/>
  <c r="AQ207" i="69"/>
  <c r="AQ209" i="69" s="1"/>
  <c r="AQ219" i="69" s="1"/>
  <c r="AQ16" i="69"/>
  <c r="AR98" i="69"/>
  <c r="AM100" i="69"/>
  <c r="AM106" i="69"/>
  <c r="AM113" i="69" s="1"/>
  <c r="AM104" i="69"/>
  <c r="AQ221" i="69"/>
  <c r="AQ224" i="69" s="1"/>
  <c r="AQ226" i="69" s="1"/>
  <c r="AQ228" i="69" s="1"/>
  <c r="AQ215" i="69"/>
  <c r="AQ217" i="69" s="1"/>
  <c r="AQ10" i="69"/>
  <c r="AQ20" i="69" s="1"/>
  <c r="AO65" i="69"/>
  <c r="AP60" i="69"/>
  <c r="AP64" i="69" s="1"/>
  <c r="AO71" i="69"/>
  <c r="AO75" i="69" s="1"/>
  <c r="AO69" i="69"/>
  <c r="AM87" i="69"/>
  <c r="AM83" i="69"/>
  <c r="AN33" i="69"/>
  <c r="AN39" i="69"/>
  <c r="AO28" i="69"/>
  <c r="AO32" i="69" s="1"/>
  <c r="AN37" i="69"/>
  <c r="AN46" i="69" s="1"/>
  <c r="AN48" i="69" s="1"/>
  <c r="AS225" i="69" a="1"/>
  <c r="AS225" i="69" s="1"/>
  <c r="AS227" i="69" a="1"/>
  <c r="AS227" i="69" s="1"/>
  <c r="AS216" i="69" a="1"/>
  <c r="AS216" i="69" s="1"/>
  <c r="AS206" i="69" a="1"/>
  <c r="AS206" i="69" s="1"/>
  <c r="AS214" i="69" a="1"/>
  <c r="AS214" i="69" s="1"/>
  <c r="AS208" i="69" a="1"/>
  <c r="AS208" i="69" s="1"/>
  <c r="AS197" i="69" a="1"/>
  <c r="AS197" i="69" s="1"/>
  <c r="AS185" i="69" a="1"/>
  <c r="AS185" i="69" s="1"/>
  <c r="AS191" i="69" a="1"/>
  <c r="AS191" i="69" s="1"/>
  <c r="AS174" i="69" a="1"/>
  <c r="AS174" i="69" s="1"/>
  <c r="AS166" i="69" a="1"/>
  <c r="AS166" i="69" s="1"/>
  <c r="AS172" i="69" a="1"/>
  <c r="AS172" i="69" s="1"/>
  <c r="AS147" i="69" a="1"/>
  <c r="AS147" i="69" s="1"/>
  <c r="AS160" i="69" a="1"/>
  <c r="AS160" i="69" s="1"/>
  <c r="AS145" i="69" a="1"/>
  <c r="AS145" i="69" s="1"/>
  <c r="AS139" i="69" a="1"/>
  <c r="AS139" i="69" s="1"/>
  <c r="AS158" i="69" a="1"/>
  <c r="AS158" i="69" s="1"/>
  <c r="AS133" i="69" a="1"/>
  <c r="AS133" i="69" s="1"/>
  <c r="AS122" i="69" a="1"/>
  <c r="AS122" i="69" s="1"/>
  <c r="AS131" i="69" a="1"/>
  <c r="AS131" i="69" s="1"/>
  <c r="AS114" i="69" a="1"/>
  <c r="AS114" i="69" s="1"/>
  <c r="AS116" i="69" a="1"/>
  <c r="AS116" i="69" s="1"/>
  <c r="AS109" i="69" a="1"/>
  <c r="AS109" i="69" s="1"/>
  <c r="AS97" i="69" a="1"/>
  <c r="AS97" i="69" s="1"/>
  <c r="AT93" i="69" s="1"/>
  <c r="AS90" i="69" a="1"/>
  <c r="AS90" i="69" s="1"/>
  <c r="AS103" i="69" a="1"/>
  <c r="AS103" i="69" s="1"/>
  <c r="AS76" i="69" a="1"/>
  <c r="AS76" i="69" s="1"/>
  <c r="AS95" i="69" a="1"/>
  <c r="AS95" i="69" s="1"/>
  <c r="AS96" i="69" s="1"/>
  <c r="AS82" i="69" a="1"/>
  <c r="AS82" i="69" s="1"/>
  <c r="AS62" i="69" a="1"/>
  <c r="AS62" i="69" s="1"/>
  <c r="AS68" i="69" a="1"/>
  <c r="AS68" i="69" s="1"/>
  <c r="AS74" i="69" a="1"/>
  <c r="AS74" i="69" s="1"/>
  <c r="AS47" i="69" a="1"/>
  <c r="AS47" i="69" s="1"/>
  <c r="AS30" i="69" a="1"/>
  <c r="AS30" i="69" s="1"/>
  <c r="AS53" i="69" a="1"/>
  <c r="AS53" i="69" s="1"/>
  <c r="AS36" i="69" a="1"/>
  <c r="AS36" i="69" s="1"/>
  <c r="AS25" i="69" a="1"/>
  <c r="AS25" i="69" s="1"/>
  <c r="AS42" i="69" a="1"/>
  <c r="AS42" i="69" s="1"/>
  <c r="AS3" i="69"/>
  <c r="AS5" i="69" a="1"/>
  <c r="AS5" i="69" s="1"/>
  <c r="AS9" i="69" a="1"/>
  <c r="AS9" i="69" s="1"/>
  <c r="AS15" i="69" a="1"/>
  <c r="AS15" i="69" s="1"/>
  <c r="AN79" i="69"/>
  <c r="AN77" i="69"/>
  <c r="AN85" i="69" s="1"/>
  <c r="AN94" i="69" s="1"/>
  <c r="AN99" i="69" s="1"/>
  <c r="AV946" i="64" a="1"/>
  <c r="AV1361" i="64" a="1"/>
  <c r="AV1612" i="64" a="1"/>
  <c r="AV1333" i="64" a="1"/>
  <c r="AV1467" i="64" a="1"/>
  <c r="AV1431" i="64" a="1"/>
  <c r="AV1239" i="64" a="1"/>
  <c r="AV670" i="64" a="1"/>
  <c r="AV1396" i="64" a="1"/>
  <c r="AV1720" i="64" a="1"/>
  <c r="AV1696" i="64" a="1"/>
  <c r="AV1087" i="64" a="1"/>
  <c r="AV1263" i="64" a="1"/>
  <c r="BO500" i="64" l="1"/>
  <c r="BO502" i="64" s="1"/>
  <c r="BO503" i="64" s="1"/>
  <c r="BO511" i="64"/>
  <c r="BP1889" i="64"/>
  <c r="BQ1885" i="64" s="1"/>
  <c r="AV177" i="64"/>
  <c r="AV1720" i="64"/>
  <c r="AQ193" i="64"/>
  <c r="AU1404" i="64"/>
  <c r="X572" i="64"/>
  <c r="X576" i="64" s="1"/>
  <c r="AV1396" i="64"/>
  <c r="AV1431" i="64"/>
  <c r="AV1467" i="64"/>
  <c r="AV1333" i="64"/>
  <c r="AV1696" i="64"/>
  <c r="AV1361" i="64"/>
  <c r="AV1239" i="64"/>
  <c r="AV1263" i="64"/>
  <c r="AV1612" i="64"/>
  <c r="AV1087" i="64"/>
  <c r="AV946" i="64"/>
  <c r="AV670" i="64"/>
  <c r="T1668" i="64"/>
  <c r="AD1089" i="64"/>
  <c r="AE948" i="64"/>
  <c r="AE467" i="64"/>
  <c r="Z468" i="64"/>
  <c r="AV1991" i="64"/>
  <c r="AW1466" i="64" a="1"/>
  <c r="AW1466" i="64" s="1"/>
  <c r="AW1430" i="64" a="1"/>
  <c r="AW1430" i="64" s="1"/>
  <c r="AW1395" i="64" a="1"/>
  <c r="AW1395" i="64" s="1"/>
  <c r="AW1983" i="64" a="1"/>
  <c r="AW1983" i="64" s="1"/>
  <c r="AW1360" i="64" a="1"/>
  <c r="AW1360" i="64" s="1"/>
  <c r="AW2017" i="64" a="1"/>
  <c r="AW2017" i="64" s="1"/>
  <c r="Z146" i="69"/>
  <c r="Z148" i="69" s="1"/>
  <c r="AA132" i="69"/>
  <c r="AA157" i="69" s="1"/>
  <c r="AW472" i="64" a="1"/>
  <c r="AW472" i="64" s="1"/>
  <c r="AW466" i="64" a="1"/>
  <c r="AW466" i="64" s="1"/>
  <c r="AW1695" i="64" a="1"/>
  <c r="AW1695" i="64" s="1"/>
  <c r="AA112" i="69"/>
  <c r="AA115" i="69" s="1"/>
  <c r="Z119" i="69"/>
  <c r="Z198" i="69"/>
  <c r="Z177" i="69"/>
  <c r="AW1608" i="64" a="1"/>
  <c r="AW1608" i="64" s="1"/>
  <c r="AW1086" i="64" a="1"/>
  <c r="AW1086" i="64" s="1"/>
  <c r="AW669" i="64" a="1"/>
  <c r="AW669" i="64" s="1"/>
  <c r="AW191" i="64" a="1"/>
  <c r="AW191" i="64" s="1"/>
  <c r="AW245" i="64" a="1"/>
  <c r="AW245" i="64" s="1"/>
  <c r="AW176" i="64" a="1"/>
  <c r="AW176" i="64" s="1"/>
  <c r="AW40" i="64" a="1"/>
  <c r="AW40" i="64" s="1"/>
  <c r="AW175" i="64" a="1"/>
  <c r="AW175" i="64" s="1"/>
  <c r="AW192" i="64" a="1"/>
  <c r="AW192" i="64" s="1"/>
  <c r="AR190" i="64"/>
  <c r="AR193" i="64" s="1"/>
  <c r="Z125" i="69"/>
  <c r="Z123" i="69"/>
  <c r="AW945" i="64" a="1"/>
  <c r="AW945" i="64" s="1"/>
  <c r="AW1216" i="64" a="1"/>
  <c r="AW1216" i="64" s="1"/>
  <c r="AW645" i="64" a="1"/>
  <c r="AW645" i="64" s="1"/>
  <c r="AW1719" i="64" a="1"/>
  <c r="AW1719" i="64" s="1"/>
  <c r="AW647" i="64" a="1"/>
  <c r="AW647" i="64" s="1"/>
  <c r="AW1613" i="64" a="1"/>
  <c r="AW1613" i="64" s="1"/>
  <c r="AW1334" i="64" a="1"/>
  <c r="AW1334" i="64" s="1"/>
  <c r="AW1238" i="64" a="1"/>
  <c r="AW1238" i="64" s="1"/>
  <c r="AW1332" i="64" a="1"/>
  <c r="AW1332" i="64" s="1"/>
  <c r="AW1240" i="64" a="1"/>
  <c r="AW1240" i="64" s="1"/>
  <c r="AW1619" i="64" a="1"/>
  <c r="AW1619" i="64" s="1"/>
  <c r="AW1721" i="64" a="1"/>
  <c r="AW1721" i="64" s="1"/>
  <c r="AW1262" i="64" a="1"/>
  <c r="AW1262" i="64" s="1"/>
  <c r="AA161" i="69"/>
  <c r="AR10" i="69"/>
  <c r="AR20" i="69" s="1"/>
  <c r="AA187" i="69"/>
  <c r="AA194" i="69" s="1"/>
  <c r="AA202" i="69" s="1"/>
  <c r="AQ17" i="69"/>
  <c r="AQ18" i="69" s="1"/>
  <c r="AR207" i="69"/>
  <c r="AR209" i="69" s="1"/>
  <c r="AR219" i="69" s="1"/>
  <c r="AR16" i="69"/>
  <c r="AP65" i="69"/>
  <c r="AP71" i="69"/>
  <c r="AP75" i="69" s="1"/>
  <c r="AQ60" i="69"/>
  <c r="AQ64" i="69" s="1"/>
  <c r="AP69" i="69"/>
  <c r="AL50" i="69"/>
  <c r="AL56" i="69"/>
  <c r="AM45" i="69"/>
  <c r="AM49" i="69" s="1"/>
  <c r="AL54" i="69"/>
  <c r="AS205" i="69"/>
  <c r="AS211" i="69" s="1"/>
  <c r="AS61" i="69"/>
  <c r="AS63" i="69" s="1"/>
  <c r="AS8" i="69"/>
  <c r="AS12" i="69" s="1"/>
  <c r="AS22" i="69" s="1"/>
  <c r="AS29" i="69" s="1"/>
  <c r="AS31" i="69" s="1"/>
  <c r="AO79" i="69"/>
  <c r="AO77" i="69"/>
  <c r="AO85" i="69" s="1"/>
  <c r="AO94" i="69" s="1"/>
  <c r="AO99" i="69" s="1"/>
  <c r="AR221" i="69"/>
  <c r="AR224" i="69" s="1"/>
  <c r="AR226" i="69" s="1"/>
  <c r="AR228" i="69" s="1"/>
  <c r="AR215" i="69"/>
  <c r="AR217" i="69" s="1"/>
  <c r="AT225" i="69" a="1"/>
  <c r="AT225" i="69" s="1"/>
  <c r="AT227" i="69" a="1"/>
  <c r="AT227" i="69" s="1"/>
  <c r="AT216" i="69" a="1"/>
  <c r="AT216" i="69" s="1"/>
  <c r="AT206" i="69" a="1"/>
  <c r="AT206" i="69" s="1"/>
  <c r="AT208" i="69" a="1"/>
  <c r="AT208" i="69" s="1"/>
  <c r="AT214" i="69" a="1"/>
  <c r="AT214" i="69" s="1"/>
  <c r="AT197" i="69" a="1"/>
  <c r="AT197" i="69" s="1"/>
  <c r="AT191" i="69" a="1"/>
  <c r="AT191" i="69" s="1"/>
  <c r="AT185" i="69" a="1"/>
  <c r="AT185" i="69" s="1"/>
  <c r="AT166" i="69" a="1"/>
  <c r="AT166" i="69" s="1"/>
  <c r="AT174" i="69" a="1"/>
  <c r="AT174" i="69" s="1"/>
  <c r="AT147" i="69" a="1"/>
  <c r="AT147" i="69" s="1"/>
  <c r="AT158" i="69" a="1"/>
  <c r="AT158" i="69" s="1"/>
  <c r="AT172" i="69" a="1"/>
  <c r="AT172" i="69" s="1"/>
  <c r="AT160" i="69" a="1"/>
  <c r="AT160" i="69" s="1"/>
  <c r="AT131" i="69" a="1"/>
  <c r="AT131" i="69" s="1"/>
  <c r="AT145" i="69" a="1"/>
  <c r="AT145" i="69" s="1"/>
  <c r="AT139" i="69" a="1"/>
  <c r="AT139" i="69" s="1"/>
  <c r="AT133" i="69" a="1"/>
  <c r="AT133" i="69" s="1"/>
  <c r="AT116" i="69" a="1"/>
  <c r="AT116" i="69" s="1"/>
  <c r="AT109" i="69" a="1"/>
  <c r="AT109" i="69" s="1"/>
  <c r="AT122" i="69" a="1"/>
  <c r="AT122" i="69" s="1"/>
  <c r="AT97" i="69" a="1"/>
  <c r="AT97" i="69" s="1"/>
  <c r="AU93" i="69" s="1"/>
  <c r="AT90" i="69" a="1"/>
  <c r="AT90" i="69" s="1"/>
  <c r="AT103" i="69" a="1"/>
  <c r="AT103" i="69" s="1"/>
  <c r="AT114" i="69" a="1"/>
  <c r="AT114" i="69" s="1"/>
  <c r="AT95" i="69" a="1"/>
  <c r="AT95" i="69" s="1"/>
  <c r="AT96" i="69" s="1"/>
  <c r="AT82" i="69" a="1"/>
  <c r="AT82" i="69" s="1"/>
  <c r="AT68" i="69" a="1"/>
  <c r="AT68" i="69" s="1"/>
  <c r="AT74" i="69" a="1"/>
  <c r="AT74" i="69" s="1"/>
  <c r="AT76" i="69" a="1"/>
  <c r="AT76" i="69" s="1"/>
  <c r="AT47" i="69" a="1"/>
  <c r="AT47" i="69" s="1"/>
  <c r="AT30" i="69" a="1"/>
  <c r="AT30" i="69" s="1"/>
  <c r="AT53" i="69" a="1"/>
  <c r="AT53" i="69" s="1"/>
  <c r="AT36" i="69" a="1"/>
  <c r="AT36" i="69" s="1"/>
  <c r="AT42" i="69" a="1"/>
  <c r="AT42" i="69" s="1"/>
  <c r="AT25" i="69" a="1"/>
  <c r="AT25" i="69" s="1"/>
  <c r="AT62" i="69" a="1"/>
  <c r="AT62" i="69" s="1"/>
  <c r="AT3" i="69"/>
  <c r="AT5" i="69" a="1"/>
  <c r="AT5" i="69" s="1"/>
  <c r="AT9" i="69" a="1"/>
  <c r="AT9" i="69" s="1"/>
  <c r="AT15" i="69" a="1"/>
  <c r="AT15" i="69" s="1"/>
  <c r="AN106" i="69"/>
  <c r="AN113" i="69" s="1"/>
  <c r="AN100" i="69"/>
  <c r="AN104" i="69"/>
  <c r="AU2" i="69"/>
  <c r="AV1" i="69"/>
  <c r="AN87" i="69"/>
  <c r="AN83" i="69"/>
  <c r="AO39" i="69"/>
  <c r="AP28" i="69"/>
  <c r="AP32" i="69" s="1"/>
  <c r="AO33" i="69"/>
  <c r="AO37" i="69"/>
  <c r="AO46" i="69" s="1"/>
  <c r="AO48" i="69" s="1"/>
  <c r="AS98" i="69"/>
  <c r="AW1696" i="64" a="1"/>
  <c r="AW946" i="64" a="1"/>
  <c r="AW1263" i="64" a="1"/>
  <c r="AW1720" i="64" a="1"/>
  <c r="AW1239" i="64" a="1"/>
  <c r="AW1612" i="64" a="1"/>
  <c r="AW1333" i="64" a="1"/>
  <c r="AW1087" i="64" a="1"/>
  <c r="AW1467" i="64" a="1"/>
  <c r="AW670" i="64" a="1"/>
  <c r="AW1396" i="64" a="1"/>
  <c r="AW1431" i="64" a="1"/>
  <c r="AW1361" i="64" a="1"/>
  <c r="BO516" i="64" l="1"/>
  <c r="BO512" i="64"/>
  <c r="BP507" i="64"/>
  <c r="BP496" i="64"/>
  <c r="BO504" i="64"/>
  <c r="BQ1891" i="64"/>
  <c r="AW177" i="64"/>
  <c r="AW1720" i="64"/>
  <c r="AV1404" i="64"/>
  <c r="T1669" i="64"/>
  <c r="AW1467" i="64"/>
  <c r="AW1696" i="64"/>
  <c r="AW1333" i="64"/>
  <c r="AW1361" i="64"/>
  <c r="AW1396" i="64"/>
  <c r="AW1431" i="64"/>
  <c r="AW1239" i="64"/>
  <c r="AW1263" i="64"/>
  <c r="AW1612" i="64"/>
  <c r="AW1087" i="64"/>
  <c r="AW946" i="64"/>
  <c r="AW670" i="64"/>
  <c r="Y574" i="64"/>
  <c r="Z571" i="64"/>
  <c r="AF948" i="64"/>
  <c r="AF467" i="64"/>
  <c r="AE1089" i="64"/>
  <c r="T1217" i="64"/>
  <c r="Y1614" i="64"/>
  <c r="Z473" i="64"/>
  <c r="Z469" i="64"/>
  <c r="AA464" i="64"/>
  <c r="W1698" i="64"/>
  <c r="AW1991" i="64"/>
  <c r="AX1466" i="64" a="1"/>
  <c r="AX1466" i="64" s="1"/>
  <c r="AX1430" i="64" a="1"/>
  <c r="AX1430" i="64" s="1"/>
  <c r="AX1395" i="64" a="1"/>
  <c r="AX1395" i="64" s="1"/>
  <c r="AX1983" i="64" a="1"/>
  <c r="AX1983" i="64" s="1"/>
  <c r="AX1360" i="64" a="1"/>
  <c r="AX1360" i="64" s="1"/>
  <c r="AX2017" i="64" a="1"/>
  <c r="AX2017" i="64" s="1"/>
  <c r="AA162" i="69"/>
  <c r="AA163" i="69" s="1"/>
  <c r="AA135" i="69"/>
  <c r="AA136" i="69" s="1"/>
  <c r="AA117" i="69"/>
  <c r="AA118" i="69" s="1"/>
  <c r="AA123" i="69" s="1"/>
  <c r="AX472" i="64" a="1"/>
  <c r="AX472" i="64" s="1"/>
  <c r="AX466" i="64" a="1"/>
  <c r="AX466" i="64" s="1"/>
  <c r="AX1695" i="64" a="1"/>
  <c r="AX1695" i="64" s="1"/>
  <c r="AX1608" i="64" a="1"/>
  <c r="AX1608" i="64" s="1"/>
  <c r="AX1086" i="64" a="1"/>
  <c r="AX1086" i="64" s="1"/>
  <c r="AR17" i="69"/>
  <c r="AR18" i="69" s="1"/>
  <c r="AX669" i="64" a="1"/>
  <c r="AX669" i="64" s="1"/>
  <c r="AX191" i="64" a="1"/>
  <c r="AX191" i="64" s="1"/>
  <c r="AX175" i="64" a="1"/>
  <c r="AX175" i="64" s="1"/>
  <c r="AX245" i="64" a="1"/>
  <c r="AX245" i="64" s="1"/>
  <c r="AX176" i="64" a="1"/>
  <c r="AX176" i="64" s="1"/>
  <c r="AX40" i="64" a="1"/>
  <c r="AX40" i="64" s="1"/>
  <c r="AX192" i="64" a="1"/>
  <c r="AX192" i="64" s="1"/>
  <c r="AS190" i="64"/>
  <c r="AS193" i="64" s="1"/>
  <c r="AX945" i="64" a="1"/>
  <c r="AX945" i="64" s="1"/>
  <c r="AX1721" i="64" a="1"/>
  <c r="AX1721" i="64" s="1"/>
  <c r="AX645" i="64" a="1"/>
  <c r="AX645" i="64" s="1"/>
  <c r="AX647" i="64" a="1"/>
  <c r="AX647" i="64" s="1"/>
  <c r="AX1613" i="64" a="1"/>
  <c r="AX1613" i="64" s="1"/>
  <c r="AX1262" i="64" a="1"/>
  <c r="AX1262" i="64" s="1"/>
  <c r="AX1719" i="64" a="1"/>
  <c r="AX1719" i="64" s="1"/>
  <c r="AX1332" i="64" a="1"/>
  <c r="AX1332" i="64" s="1"/>
  <c r="AX1334" i="64" a="1"/>
  <c r="AX1334" i="64" s="1"/>
  <c r="AX1238" i="64" a="1"/>
  <c r="AX1238" i="64" s="1"/>
  <c r="AX1619" i="64" a="1"/>
  <c r="AX1619" i="64" s="1"/>
  <c r="AX1240" i="64" a="1"/>
  <c r="AX1240" i="64" s="1"/>
  <c r="AX1216" i="64" a="1"/>
  <c r="AX1216" i="64" s="1"/>
  <c r="AA192" i="69"/>
  <c r="AA200" i="69" s="1"/>
  <c r="AB183" i="69"/>
  <c r="AB186" i="69" s="1"/>
  <c r="AA188" i="69"/>
  <c r="AS10" i="69"/>
  <c r="AS20" i="69" s="1"/>
  <c r="AS16" i="69"/>
  <c r="AS207" i="69"/>
  <c r="AS209" i="69" s="1"/>
  <c r="AS219" i="69" s="1"/>
  <c r="AT205" i="69"/>
  <c r="AT211" i="69" s="1"/>
  <c r="AT61" i="69"/>
  <c r="AT63" i="69" s="1"/>
  <c r="AT8" i="69"/>
  <c r="AT12" i="69" s="1"/>
  <c r="AT22" i="69" s="1"/>
  <c r="AT29" i="69" s="1"/>
  <c r="AT31" i="69" s="1"/>
  <c r="AO106" i="69"/>
  <c r="AO113" i="69" s="1"/>
  <c r="AO100" i="69"/>
  <c r="AO104" i="69"/>
  <c r="AQ65" i="69"/>
  <c r="AQ71" i="69"/>
  <c r="AQ75" i="69" s="1"/>
  <c r="AR60" i="69"/>
  <c r="AR64" i="69" s="1"/>
  <c r="AQ69" i="69"/>
  <c r="AO87" i="69"/>
  <c r="AO83" i="69"/>
  <c r="AP79" i="69"/>
  <c r="AP77" i="69"/>
  <c r="AP85" i="69" s="1"/>
  <c r="AP94" i="69" s="1"/>
  <c r="AP99" i="69" s="1"/>
  <c r="AP33" i="69"/>
  <c r="AQ28" i="69"/>
  <c r="AQ32" i="69" s="1"/>
  <c r="AP39" i="69"/>
  <c r="AP37" i="69"/>
  <c r="AP46" i="69" s="1"/>
  <c r="AP48" i="69" s="1"/>
  <c r="AS221" i="69"/>
  <c r="AS224" i="69" s="1"/>
  <c r="AS226" i="69" s="1"/>
  <c r="AS228" i="69" s="1"/>
  <c r="AS215" i="69"/>
  <c r="AS217" i="69" s="1"/>
  <c r="AW1" i="69"/>
  <c r="AV2" i="69"/>
  <c r="AM50" i="69"/>
  <c r="AM56" i="69"/>
  <c r="AN45" i="69"/>
  <c r="AN49" i="69" s="1"/>
  <c r="AM54" i="69"/>
  <c r="AU227" i="69" a="1"/>
  <c r="AU227" i="69" s="1"/>
  <c r="AU216" i="69" a="1"/>
  <c r="AU216" i="69" s="1"/>
  <c r="AU225" i="69" a="1"/>
  <c r="AU225" i="69" s="1"/>
  <c r="AU208" i="69" a="1"/>
  <c r="AU208" i="69" s="1"/>
  <c r="AU214" i="69" a="1"/>
  <c r="AU214" i="69" s="1"/>
  <c r="AU197" i="69" a="1"/>
  <c r="AU197" i="69" s="1"/>
  <c r="AU191" i="69" a="1"/>
  <c r="AU191" i="69" s="1"/>
  <c r="AU206" i="69" a="1"/>
  <c r="AU206" i="69" s="1"/>
  <c r="AU185" i="69" a="1"/>
  <c r="AU185" i="69" s="1"/>
  <c r="AU166" i="69" a="1"/>
  <c r="AU166" i="69" s="1"/>
  <c r="AU172" i="69" a="1"/>
  <c r="AU172" i="69" s="1"/>
  <c r="AU174" i="69" a="1"/>
  <c r="AU174" i="69" s="1"/>
  <c r="AU158" i="69" a="1"/>
  <c r="AU158" i="69" s="1"/>
  <c r="AU160" i="69" a="1"/>
  <c r="AU160" i="69" s="1"/>
  <c r="AU147" i="69" a="1"/>
  <c r="AU147" i="69" s="1"/>
  <c r="AU131" i="69" a="1"/>
  <c r="AU131" i="69" s="1"/>
  <c r="AU133" i="69" a="1"/>
  <c r="AU133" i="69" s="1"/>
  <c r="AU145" i="69" a="1"/>
  <c r="AU145" i="69" s="1"/>
  <c r="AU139" i="69" a="1"/>
  <c r="AU139" i="69" s="1"/>
  <c r="AU122" i="69" a="1"/>
  <c r="AU122" i="69" s="1"/>
  <c r="AU114" i="69" a="1"/>
  <c r="AU114" i="69" s="1"/>
  <c r="AU109" i="69" a="1"/>
  <c r="AU109" i="69" s="1"/>
  <c r="AU103" i="69" a="1"/>
  <c r="AU103" i="69" s="1"/>
  <c r="AU116" i="69" a="1"/>
  <c r="AU116" i="69" s="1"/>
  <c r="AU95" i="69" a="1"/>
  <c r="AU95" i="69" s="1"/>
  <c r="AU96" i="69" s="1"/>
  <c r="AU97" i="69" a="1"/>
  <c r="AU97" i="69" s="1"/>
  <c r="AV93" i="69" s="1"/>
  <c r="AU90" i="69" a="1"/>
  <c r="AU90" i="69" s="1"/>
  <c r="AU74" i="69" a="1"/>
  <c r="AU74" i="69" s="1"/>
  <c r="AU76" i="69" a="1"/>
  <c r="AU76" i="69" s="1"/>
  <c r="AU82" i="69" a="1"/>
  <c r="AU82" i="69" s="1"/>
  <c r="AU62" i="69" a="1"/>
  <c r="AU62" i="69" s="1"/>
  <c r="AU68" i="69" a="1"/>
  <c r="AU68" i="69" s="1"/>
  <c r="AU53" i="69" a="1"/>
  <c r="AU53" i="69" s="1"/>
  <c r="AU36" i="69" a="1"/>
  <c r="AU36" i="69" s="1"/>
  <c r="AU42" i="69" a="1"/>
  <c r="AU42" i="69" s="1"/>
  <c r="AU25" i="69" a="1"/>
  <c r="AU25" i="69" s="1"/>
  <c r="AU5" i="69" a="1"/>
  <c r="AU5" i="69" s="1"/>
  <c r="AU3" i="69"/>
  <c r="AU9" i="69" a="1"/>
  <c r="AU9" i="69" s="1"/>
  <c r="AU47" i="69" a="1"/>
  <c r="AU47" i="69" s="1"/>
  <c r="AU15" i="69" a="1"/>
  <c r="AU15" i="69" s="1"/>
  <c r="AU30" i="69" a="1"/>
  <c r="AU30" i="69" s="1"/>
  <c r="AT98" i="69"/>
  <c r="AX1333" i="64" a="1"/>
  <c r="AX1612" i="64" a="1"/>
  <c r="AX1720" i="64" a="1"/>
  <c r="AX1239" i="64" a="1"/>
  <c r="AX1396" i="64" a="1"/>
  <c r="AX1467" i="64" a="1"/>
  <c r="AX1361" i="64" a="1"/>
  <c r="AX1696" i="64" a="1"/>
  <c r="AX1431" i="64" a="1"/>
  <c r="AX670" i="64" a="1"/>
  <c r="AX946" i="64" a="1"/>
  <c r="AX1263" i="64" a="1"/>
  <c r="AX1087" i="64" a="1"/>
  <c r="BP499" i="64" l="1"/>
  <c r="T1670" i="64"/>
  <c r="BQ1895" i="64" a="1"/>
  <c r="BQ1895" i="64" s="1"/>
  <c r="BQ1888" i="64" s="1"/>
  <c r="AX177" i="64"/>
  <c r="AX1720" i="64"/>
  <c r="AW1404" i="64"/>
  <c r="T1674" i="64"/>
  <c r="U1664" i="64"/>
  <c r="AX1431" i="64"/>
  <c r="AX1696" i="64"/>
  <c r="AX1467" i="64"/>
  <c r="AX1333" i="64"/>
  <c r="AX1361" i="64"/>
  <c r="AX1396" i="64"/>
  <c r="AX1239" i="64"/>
  <c r="AX1263" i="64"/>
  <c r="AX1612" i="64"/>
  <c r="AX1087" i="64"/>
  <c r="AX946" i="64"/>
  <c r="AX670" i="64"/>
  <c r="Y572" i="64"/>
  <c r="AG948" i="64"/>
  <c r="AG467" i="64"/>
  <c r="AF1089" i="64"/>
  <c r="AA468" i="64"/>
  <c r="AX1991" i="64"/>
  <c r="AY1466" i="64" a="1"/>
  <c r="AY1466" i="64" s="1"/>
  <c r="AY1430" i="64" a="1"/>
  <c r="AY1430" i="64" s="1"/>
  <c r="AY1395" i="64" a="1"/>
  <c r="AY1395" i="64" s="1"/>
  <c r="AY1983" i="64" a="1"/>
  <c r="AY1983" i="64" s="1"/>
  <c r="AY1360" i="64" a="1"/>
  <c r="AY1360" i="64" s="1"/>
  <c r="AY2017" i="64" a="1"/>
  <c r="AY2017" i="64" s="1"/>
  <c r="AA142" i="69"/>
  <c r="AA152" i="69" s="1"/>
  <c r="AB129" i="69"/>
  <c r="AB132" i="69" s="1"/>
  <c r="AB157" i="69" s="1"/>
  <c r="AA140" i="69"/>
  <c r="AA150" i="69" s="1"/>
  <c r="AA169" i="69"/>
  <c r="AA179" i="69" s="1"/>
  <c r="AB156" i="69"/>
  <c r="AB161" i="69" s="1"/>
  <c r="AA167" i="69"/>
  <c r="AA177" i="69" s="1"/>
  <c r="AY472" i="64" a="1"/>
  <c r="AY472" i="64" s="1"/>
  <c r="AY466" i="64" a="1"/>
  <c r="AY466" i="64" s="1"/>
  <c r="AT10" i="69"/>
  <c r="AT20" i="69" s="1"/>
  <c r="AY1695" i="64" a="1"/>
  <c r="AY1695" i="64" s="1"/>
  <c r="AA198" i="69"/>
  <c r="AY1608" i="64" a="1"/>
  <c r="AY1608" i="64" s="1"/>
  <c r="AY1086" i="64" a="1"/>
  <c r="AY1086" i="64" s="1"/>
  <c r="AY669" i="64" a="1"/>
  <c r="AY669" i="64" s="1"/>
  <c r="AY176" i="64" a="1"/>
  <c r="AY176" i="64" s="1"/>
  <c r="AY245" i="64" a="1"/>
  <c r="AY245" i="64" s="1"/>
  <c r="AY191" i="64" a="1"/>
  <c r="AY191" i="64" s="1"/>
  <c r="AY40" i="64" a="1"/>
  <c r="AY40" i="64" s="1"/>
  <c r="AY175" i="64" a="1"/>
  <c r="AY175" i="64" s="1"/>
  <c r="AY192" i="64" a="1"/>
  <c r="AY192" i="64" s="1"/>
  <c r="AT190" i="64"/>
  <c r="AY945" i="64" a="1"/>
  <c r="AY945" i="64" s="1"/>
  <c r="AY1262" i="64" a="1"/>
  <c r="AY1262" i="64" s="1"/>
  <c r="AY645" i="64" a="1"/>
  <c r="AY645" i="64" s="1"/>
  <c r="AY1332" i="64" a="1"/>
  <c r="AY1332" i="64" s="1"/>
  <c r="AY1619" i="64" a="1"/>
  <c r="AY1619" i="64" s="1"/>
  <c r="AY1238" i="64" a="1"/>
  <c r="AY1238" i="64" s="1"/>
  <c r="AY1721" i="64" a="1"/>
  <c r="AY1721" i="64" s="1"/>
  <c r="AY1216" i="64" a="1"/>
  <c r="AY1216" i="64" s="1"/>
  <c r="AY1334" i="64" a="1"/>
  <c r="AY1334" i="64" s="1"/>
  <c r="AY1240" i="64" a="1"/>
  <c r="AY1240" i="64" s="1"/>
  <c r="AY1719" i="64" a="1"/>
  <c r="AY1719" i="64" s="1"/>
  <c r="AY647" i="64" a="1"/>
  <c r="AY647" i="64" s="1"/>
  <c r="AY1613" i="64" a="1"/>
  <c r="AY1613" i="64" s="1"/>
  <c r="AT16" i="69"/>
  <c r="AB112" i="69"/>
  <c r="AB117" i="69" s="1"/>
  <c r="AS17" i="69"/>
  <c r="AS18" i="69" s="1"/>
  <c r="AT207" i="69"/>
  <c r="AT209" i="69" s="1"/>
  <c r="AT219" i="69" s="1"/>
  <c r="AA119" i="69"/>
  <c r="AA125" i="69"/>
  <c r="AV225" i="69" a="1"/>
  <c r="AV225" i="69" s="1"/>
  <c r="AV227" i="69" a="1"/>
  <c r="AV227" i="69" s="1"/>
  <c r="AV216" i="69" a="1"/>
  <c r="AV216" i="69" s="1"/>
  <c r="AV208" i="69" a="1"/>
  <c r="AV208" i="69" s="1"/>
  <c r="AV214" i="69" a="1"/>
  <c r="AV214" i="69" s="1"/>
  <c r="AV206" i="69" a="1"/>
  <c r="AV206" i="69" s="1"/>
  <c r="AV197" i="69" a="1"/>
  <c r="AV197" i="69" s="1"/>
  <c r="AV185" i="69" a="1"/>
  <c r="AV185" i="69" s="1"/>
  <c r="AV191" i="69" a="1"/>
  <c r="AV191" i="69" s="1"/>
  <c r="AV166" i="69" a="1"/>
  <c r="AV166" i="69" s="1"/>
  <c r="AV172" i="69" a="1"/>
  <c r="AV172" i="69" s="1"/>
  <c r="AV160" i="69" a="1"/>
  <c r="AV160" i="69" s="1"/>
  <c r="AV145" i="69" a="1"/>
  <c r="AV145" i="69" s="1"/>
  <c r="AV147" i="69" a="1"/>
  <c r="AV147" i="69" s="1"/>
  <c r="AV174" i="69" a="1"/>
  <c r="AV174" i="69" s="1"/>
  <c r="AV158" i="69" a="1"/>
  <c r="AV158" i="69" s="1"/>
  <c r="AV133" i="69" a="1"/>
  <c r="AV133" i="69" s="1"/>
  <c r="AV139" i="69" a="1"/>
  <c r="AV139" i="69" s="1"/>
  <c r="AV131" i="69" a="1"/>
  <c r="AV131" i="69" s="1"/>
  <c r="AV122" i="69" a="1"/>
  <c r="AV122" i="69" s="1"/>
  <c r="AV114" i="69" a="1"/>
  <c r="AV114" i="69" s="1"/>
  <c r="AV116" i="69" a="1"/>
  <c r="AV116" i="69" s="1"/>
  <c r="AV109" i="69" a="1"/>
  <c r="AV109" i="69" s="1"/>
  <c r="AV95" i="69" a="1"/>
  <c r="AV95" i="69" s="1"/>
  <c r="AV96" i="69" s="1"/>
  <c r="AV97" i="69" a="1"/>
  <c r="AV97" i="69" s="1"/>
  <c r="AW93" i="69" s="1"/>
  <c r="AV90" i="69" a="1"/>
  <c r="AV90" i="69" s="1"/>
  <c r="AV103" i="69" a="1"/>
  <c r="AV103" i="69" s="1"/>
  <c r="AV74" i="69" a="1"/>
  <c r="AV74" i="69" s="1"/>
  <c r="AV76" i="69" a="1"/>
  <c r="AV76" i="69" s="1"/>
  <c r="AV82" i="69" a="1"/>
  <c r="AV82" i="69" s="1"/>
  <c r="AV62" i="69" a="1"/>
  <c r="AV62" i="69" s="1"/>
  <c r="AV53" i="69" a="1"/>
  <c r="AV53" i="69" s="1"/>
  <c r="AV36" i="69" a="1"/>
  <c r="AV36" i="69" s="1"/>
  <c r="AV68" i="69" a="1"/>
  <c r="AV68" i="69" s="1"/>
  <c r="AV42" i="69" a="1"/>
  <c r="AV42" i="69" s="1"/>
  <c r="AV25" i="69" a="1"/>
  <c r="AV25" i="69" s="1"/>
  <c r="AV47" i="69" a="1"/>
  <c r="AV47" i="69" s="1"/>
  <c r="AV30" i="69" a="1"/>
  <c r="AV30" i="69" s="1"/>
  <c r="AV9" i="69" a="1"/>
  <c r="AV9" i="69" s="1"/>
  <c r="AV15" i="69" a="1"/>
  <c r="AV15" i="69" s="1"/>
  <c r="AV5" i="69" a="1"/>
  <c r="AV5" i="69" s="1"/>
  <c r="AV3" i="69"/>
  <c r="AR71" i="69"/>
  <c r="AR75" i="69" s="1"/>
  <c r="AR65" i="69"/>
  <c r="AS60" i="69"/>
  <c r="AS64" i="69" s="1"/>
  <c r="AR69" i="69"/>
  <c r="AU205" i="69"/>
  <c r="AU211" i="69" s="1"/>
  <c r="AU61" i="69"/>
  <c r="AU63" i="69" s="1"/>
  <c r="AU8" i="69"/>
  <c r="AU12" i="69" s="1"/>
  <c r="AU22" i="69" s="1"/>
  <c r="AU29" i="69" s="1"/>
  <c r="AU31" i="69" s="1"/>
  <c r="AX1" i="69"/>
  <c r="AW2" i="69"/>
  <c r="AQ79" i="69"/>
  <c r="AQ77" i="69"/>
  <c r="AQ85" i="69" s="1"/>
  <c r="AQ94" i="69" s="1"/>
  <c r="AQ99" i="69" s="1"/>
  <c r="AQ33" i="69"/>
  <c r="AQ39" i="69"/>
  <c r="AR28" i="69"/>
  <c r="AR32" i="69" s="1"/>
  <c r="AQ37" i="69"/>
  <c r="AQ46" i="69" s="1"/>
  <c r="AQ48" i="69" s="1"/>
  <c r="AU98" i="69"/>
  <c r="AT221" i="69"/>
  <c r="AT224" i="69" s="1"/>
  <c r="AT226" i="69" s="1"/>
  <c r="AT228" i="69" s="1"/>
  <c r="AT215" i="69"/>
  <c r="AT217" i="69" s="1"/>
  <c r="AP106" i="69"/>
  <c r="AP113" i="69" s="1"/>
  <c r="AP100" i="69"/>
  <c r="AP104" i="69"/>
  <c r="AP87" i="69"/>
  <c r="AP83" i="69"/>
  <c r="AN50" i="69"/>
  <c r="AN56" i="69"/>
  <c r="AO45" i="69"/>
  <c r="AO49" i="69" s="1"/>
  <c r="AN54" i="69"/>
  <c r="AY1467" i="64" a="1"/>
  <c r="AY946" i="64" a="1"/>
  <c r="S646" i="64" a="1"/>
  <c r="AY1263" i="64" a="1"/>
  <c r="AY1720" i="64" a="1"/>
  <c r="AY1612" i="64" a="1"/>
  <c r="AY1333" i="64" a="1"/>
  <c r="AY1431" i="64" a="1"/>
  <c r="AY1396" i="64" a="1"/>
  <c r="AY1239" i="64" a="1"/>
  <c r="AY1361" i="64" a="1"/>
  <c r="AY1087" i="64" a="1"/>
  <c r="AY1696" i="64" a="1"/>
  <c r="AY670" i="64" a="1"/>
  <c r="BP508" i="64" l="1"/>
  <c r="BQ1889" i="64"/>
  <c r="BR1885" i="64" s="1"/>
  <c r="U1668" i="64"/>
  <c r="AY177" i="64"/>
  <c r="AY1720" i="64"/>
  <c r="AT193" i="64"/>
  <c r="AX1404" i="64"/>
  <c r="AY1431" i="64"/>
  <c r="AY1361" i="64"/>
  <c r="AY1396" i="64"/>
  <c r="AY1333" i="64"/>
  <c r="AY1467" i="64"/>
  <c r="AY1696" i="64"/>
  <c r="AY1239" i="64"/>
  <c r="AY1263" i="64"/>
  <c r="AY1612" i="64"/>
  <c r="AY1087" i="64"/>
  <c r="AY946" i="64"/>
  <c r="AY670" i="64"/>
  <c r="Y576" i="64"/>
  <c r="Z574" i="64"/>
  <c r="Z572" i="64" s="1"/>
  <c r="AA571" i="64"/>
  <c r="AH948" i="64"/>
  <c r="AH467" i="64"/>
  <c r="AG1089" i="64"/>
  <c r="S646" i="64"/>
  <c r="T1722" i="64"/>
  <c r="U1217" i="64"/>
  <c r="X1698" i="64"/>
  <c r="Z1614" i="64"/>
  <c r="AA469" i="64"/>
  <c r="AB464" i="64"/>
  <c r="AA473" i="64"/>
  <c r="AY1991" i="64"/>
  <c r="AZ1430" i="64" a="1"/>
  <c r="AZ1430" i="64" s="1"/>
  <c r="AZ1466" i="64" a="1"/>
  <c r="AZ1466" i="64" s="1"/>
  <c r="AZ1395" i="64" a="1"/>
  <c r="AZ1395" i="64" s="1"/>
  <c r="AZ1983" i="64" a="1"/>
  <c r="AZ1983" i="64" s="1"/>
  <c r="AZ1360" i="64" a="1"/>
  <c r="AZ1360" i="64" s="1"/>
  <c r="AZ2017" i="64" a="1"/>
  <c r="AZ2017" i="64" s="1"/>
  <c r="AB159" i="69"/>
  <c r="AB184" i="69" s="1"/>
  <c r="AB187" i="69" s="1"/>
  <c r="AB194" i="69" s="1"/>
  <c r="AB202" i="69" s="1"/>
  <c r="AA146" i="69"/>
  <c r="AA148" i="69" s="1"/>
  <c r="AB134" i="69"/>
  <c r="AB135" i="69" s="1"/>
  <c r="AB142" i="69" s="1"/>
  <c r="AA173" i="69"/>
  <c r="AA175" i="69" s="1"/>
  <c r="AT17" i="69"/>
  <c r="AT18" i="69" s="1"/>
  <c r="AZ466" i="64" a="1"/>
  <c r="AZ466" i="64" s="1"/>
  <c r="AZ472" i="64" a="1"/>
  <c r="AZ472" i="64" s="1"/>
  <c r="AZ1695" i="64" a="1"/>
  <c r="AZ1695" i="64" s="1"/>
  <c r="AZ1608" i="64" a="1"/>
  <c r="AZ1608" i="64" s="1"/>
  <c r="AZ1086" i="64" a="1"/>
  <c r="AZ1086" i="64" s="1"/>
  <c r="AZ669" i="64" a="1"/>
  <c r="AZ669" i="64" s="1"/>
  <c r="AZ176" i="64" a="1"/>
  <c r="AZ176" i="64" s="1"/>
  <c r="AZ40" i="64" a="1"/>
  <c r="AZ40" i="64" s="1"/>
  <c r="AZ245" i="64" a="1"/>
  <c r="AZ245" i="64" s="1"/>
  <c r="AZ191" i="64" a="1"/>
  <c r="AZ191" i="64" s="1"/>
  <c r="AZ175" i="64" a="1"/>
  <c r="AZ175" i="64" s="1"/>
  <c r="AZ192" i="64" a="1"/>
  <c r="AZ192" i="64" s="1"/>
  <c r="AU190" i="64"/>
  <c r="AU193" i="64" s="1"/>
  <c r="AB115" i="69"/>
  <c r="AB118" i="69" s="1"/>
  <c r="AB123" i="69" s="1"/>
  <c r="AZ945" i="64" a="1"/>
  <c r="AZ945" i="64" s="1"/>
  <c r="AZ647" i="64" a="1"/>
  <c r="AZ647" i="64" s="1"/>
  <c r="AZ1332" i="64" a="1"/>
  <c r="AZ1332" i="64" s="1"/>
  <c r="AZ1619" i="64" a="1"/>
  <c r="AZ1619" i="64" s="1"/>
  <c r="AZ645" i="64" a="1"/>
  <c r="AZ645" i="64" s="1"/>
  <c r="AZ1719" i="64" a="1"/>
  <c r="AZ1719" i="64" s="1"/>
  <c r="AZ1613" i="64" a="1"/>
  <c r="AZ1613" i="64" s="1"/>
  <c r="AZ1721" i="64" a="1"/>
  <c r="AZ1721" i="64" s="1"/>
  <c r="AZ1334" i="64" a="1"/>
  <c r="AZ1334" i="64" s="1"/>
  <c r="AZ1238" i="64" a="1"/>
  <c r="AZ1238" i="64" s="1"/>
  <c r="AZ1262" i="64" a="1"/>
  <c r="AZ1262" i="64" s="1"/>
  <c r="AZ1240" i="64" a="1"/>
  <c r="AZ1240" i="64" s="1"/>
  <c r="AZ1216" i="64" a="1"/>
  <c r="AZ1216" i="64" s="1"/>
  <c r="AU16" i="69"/>
  <c r="AU207" i="69"/>
  <c r="AU209" i="69" s="1"/>
  <c r="AU219" i="69" s="1"/>
  <c r="AV98" i="69"/>
  <c r="AU10" i="69"/>
  <c r="AU20" i="69" s="1"/>
  <c r="AY1" i="69"/>
  <c r="AX2" i="69"/>
  <c r="AW225" i="69" a="1"/>
  <c r="AW225" i="69" s="1"/>
  <c r="AW227" i="69" a="1"/>
  <c r="AW227" i="69" s="1"/>
  <c r="AW216" i="69" a="1"/>
  <c r="AW216" i="69" s="1"/>
  <c r="AW214" i="69" a="1"/>
  <c r="AW214" i="69" s="1"/>
  <c r="AW206" i="69" a="1"/>
  <c r="AW206" i="69" s="1"/>
  <c r="AW208" i="69" a="1"/>
  <c r="AW208" i="69" s="1"/>
  <c r="AW197" i="69" a="1"/>
  <c r="AW197" i="69" s="1"/>
  <c r="AW185" i="69" a="1"/>
  <c r="AW185" i="69" s="1"/>
  <c r="AW191" i="69" a="1"/>
  <c r="AW191" i="69" s="1"/>
  <c r="AW174" i="69" a="1"/>
  <c r="AW174" i="69" s="1"/>
  <c r="AW166" i="69" a="1"/>
  <c r="AW166" i="69" s="1"/>
  <c r="AW172" i="69" a="1"/>
  <c r="AW172" i="69" s="1"/>
  <c r="AW147" i="69" a="1"/>
  <c r="AW147" i="69" s="1"/>
  <c r="AW160" i="69" a="1"/>
  <c r="AW160" i="69" s="1"/>
  <c r="AW139" i="69" a="1"/>
  <c r="AW139" i="69" s="1"/>
  <c r="AW158" i="69" a="1"/>
  <c r="AW158" i="69" s="1"/>
  <c r="AW145" i="69" a="1"/>
  <c r="AW145" i="69" s="1"/>
  <c r="AW133" i="69" a="1"/>
  <c r="AW133" i="69" s="1"/>
  <c r="AW131" i="69" a="1"/>
  <c r="AW131" i="69" s="1"/>
  <c r="AW122" i="69" a="1"/>
  <c r="AW122" i="69" s="1"/>
  <c r="AW114" i="69" a="1"/>
  <c r="AW114" i="69" s="1"/>
  <c r="AW116" i="69" a="1"/>
  <c r="AW116" i="69" s="1"/>
  <c r="AW109" i="69" a="1"/>
  <c r="AW109" i="69" s="1"/>
  <c r="AW97" i="69" a="1"/>
  <c r="AW97" i="69" s="1"/>
  <c r="AX93" i="69" s="1"/>
  <c r="AW90" i="69" a="1"/>
  <c r="AW90" i="69" s="1"/>
  <c r="AW103" i="69" a="1"/>
  <c r="AW103" i="69" s="1"/>
  <c r="AW95" i="69" a="1"/>
  <c r="AW95" i="69" s="1"/>
  <c r="AW96" i="69" s="1"/>
  <c r="AW76" i="69" a="1"/>
  <c r="AW76" i="69" s="1"/>
  <c r="AW82" i="69" a="1"/>
  <c r="AW82" i="69" s="1"/>
  <c r="AW62" i="69" a="1"/>
  <c r="AW62" i="69" s="1"/>
  <c r="AW68" i="69" a="1"/>
  <c r="AW68" i="69" s="1"/>
  <c r="AW74" i="69" a="1"/>
  <c r="AW74" i="69" s="1"/>
  <c r="AW47" i="69" a="1"/>
  <c r="AW47" i="69" s="1"/>
  <c r="AW30" i="69" a="1"/>
  <c r="AW30" i="69" s="1"/>
  <c r="AW53" i="69" a="1"/>
  <c r="AW53" i="69" s="1"/>
  <c r="AW36" i="69" a="1"/>
  <c r="AW36" i="69" s="1"/>
  <c r="AW42" i="69" a="1"/>
  <c r="AW42" i="69" s="1"/>
  <c r="AW5" i="69" a="1"/>
  <c r="AW5" i="69" s="1"/>
  <c r="AW25" i="69" a="1"/>
  <c r="AW25" i="69" s="1"/>
  <c r="AW9" i="69" a="1"/>
  <c r="AW9" i="69" s="1"/>
  <c r="AW3" i="69"/>
  <c r="AW15" i="69" a="1"/>
  <c r="AW15" i="69" s="1"/>
  <c r="AR79" i="69"/>
  <c r="AR77" i="69"/>
  <c r="AR85" i="69" s="1"/>
  <c r="AR94" i="69" s="1"/>
  <c r="AR99" i="69" s="1"/>
  <c r="AR33" i="69"/>
  <c r="AR39" i="69"/>
  <c r="AS28" i="69"/>
  <c r="AS32" i="69" s="1"/>
  <c r="AR37" i="69"/>
  <c r="AR46" i="69" s="1"/>
  <c r="AR48" i="69" s="1"/>
  <c r="AS65" i="69"/>
  <c r="AS71" i="69"/>
  <c r="AS75" i="69" s="1"/>
  <c r="AT60" i="69"/>
  <c r="AT64" i="69" s="1"/>
  <c r="AS69" i="69"/>
  <c r="AO56" i="69"/>
  <c r="AP45" i="69"/>
  <c r="AP49" i="69" s="1"/>
  <c r="AO50" i="69"/>
  <c r="AO54" i="69"/>
  <c r="AV205" i="69"/>
  <c r="AV211" i="69" s="1"/>
  <c r="AV61" i="69"/>
  <c r="AV63" i="69" s="1"/>
  <c r="AV8" i="69"/>
  <c r="AV12" i="69" s="1"/>
  <c r="AV22" i="69" s="1"/>
  <c r="AV29" i="69" s="1"/>
  <c r="AV31" i="69" s="1"/>
  <c r="AQ100" i="69"/>
  <c r="AQ106" i="69"/>
  <c r="AQ113" i="69" s="1"/>
  <c r="AQ104" i="69"/>
  <c r="AU221" i="69"/>
  <c r="AU224" i="69" s="1"/>
  <c r="AU226" i="69" s="1"/>
  <c r="AU228" i="69" s="1"/>
  <c r="AU215" i="69"/>
  <c r="AU217" i="69" s="1"/>
  <c r="AQ87" i="69"/>
  <c r="AQ83" i="69"/>
  <c r="AZ1239" i="64" a="1"/>
  <c r="AZ670" i="64" a="1"/>
  <c r="AZ1263" i="64" a="1"/>
  <c r="AZ1087" i="64" a="1"/>
  <c r="AZ1612" i="64" a="1"/>
  <c r="AZ1361" i="64" a="1"/>
  <c r="AZ1431" i="64" a="1"/>
  <c r="AZ1467" i="64" a="1"/>
  <c r="AZ1396" i="64" a="1"/>
  <c r="AZ1720" i="64" a="1"/>
  <c r="AZ1696" i="64" a="1"/>
  <c r="AZ1333" i="64" a="1"/>
  <c r="AZ946" i="64" a="1"/>
  <c r="BP510" i="64" l="1"/>
  <c r="BP500" i="64" s="1"/>
  <c r="BP502" i="64" s="1"/>
  <c r="BP503" i="64" s="1"/>
  <c r="U1669" i="64"/>
  <c r="U1670" i="64" s="1"/>
  <c r="BR1891" i="64"/>
  <c r="AZ177" i="64"/>
  <c r="AZ1720" i="64"/>
  <c r="AY1404" i="64"/>
  <c r="AZ1431" i="64"/>
  <c r="AZ1696" i="64"/>
  <c r="AZ1333" i="64"/>
  <c r="AZ1361" i="64"/>
  <c r="AZ1396" i="64"/>
  <c r="AZ1467" i="64"/>
  <c r="AZ1239" i="64"/>
  <c r="AZ1263" i="64"/>
  <c r="AZ1612" i="64"/>
  <c r="AZ1087" i="64"/>
  <c r="AZ946" i="64"/>
  <c r="AZ670" i="64"/>
  <c r="Z576" i="64"/>
  <c r="AI948" i="64"/>
  <c r="AI467" i="64"/>
  <c r="S648" i="64"/>
  <c r="T1241" i="64"/>
  <c r="AB468" i="64"/>
  <c r="AB162" i="69"/>
  <c r="AB163" i="69" s="1"/>
  <c r="AZ1991" i="64"/>
  <c r="BA1466" i="64" a="1"/>
  <c r="BA1466" i="64" s="1"/>
  <c r="BA1430" i="64" a="1"/>
  <c r="BA1430" i="64" s="1"/>
  <c r="BA1395" i="64" a="1"/>
  <c r="BA1395" i="64" s="1"/>
  <c r="BA1983" i="64" a="1"/>
  <c r="BA1983" i="64" s="1"/>
  <c r="BA1360" i="64" a="1"/>
  <c r="BA1360" i="64" s="1"/>
  <c r="AB192" i="69"/>
  <c r="AB200" i="69" s="1"/>
  <c r="BA2017" i="64" a="1"/>
  <c r="BA2017" i="64" s="1"/>
  <c r="AB188" i="69"/>
  <c r="AC183" i="69"/>
  <c r="AC186" i="69" s="1"/>
  <c r="BA466" i="64" a="1"/>
  <c r="BA466" i="64" s="1"/>
  <c r="BA472" i="64" a="1"/>
  <c r="BA472" i="64" s="1"/>
  <c r="AB136" i="69"/>
  <c r="AC129" i="69"/>
  <c r="AC132" i="69" s="1"/>
  <c r="AC157" i="69" s="1"/>
  <c r="AB140" i="69"/>
  <c r="AB150" i="69" s="1"/>
  <c r="AB152" i="69"/>
  <c r="AB146" i="69"/>
  <c r="AB148" i="69" s="1"/>
  <c r="BA1695" i="64" a="1"/>
  <c r="BA1695" i="64" s="1"/>
  <c r="AU17" i="69"/>
  <c r="AU18" i="69" s="1"/>
  <c r="BA1608" i="64" a="1"/>
  <c r="BA1608" i="64" s="1"/>
  <c r="BA1086" i="64" a="1"/>
  <c r="BA1086" i="64" s="1"/>
  <c r="AB119" i="69"/>
  <c r="BA669" i="64" a="1"/>
  <c r="BA669" i="64" s="1"/>
  <c r="BA40" i="64" a="1"/>
  <c r="BA40" i="64" s="1"/>
  <c r="BA245" i="64" a="1"/>
  <c r="BA245" i="64" s="1"/>
  <c r="BA191" i="64" a="1"/>
  <c r="BA191" i="64" s="1"/>
  <c r="BA176" i="64" a="1"/>
  <c r="BA176" i="64" s="1"/>
  <c r="BA175" i="64" a="1"/>
  <c r="BA175" i="64" s="1"/>
  <c r="BA192" i="64" a="1"/>
  <c r="BA192" i="64" s="1"/>
  <c r="AV190" i="64"/>
  <c r="AV193" i="64" s="1"/>
  <c r="AB125" i="69"/>
  <c r="BA945" i="64" a="1"/>
  <c r="BA945" i="64" s="1"/>
  <c r="BA647" i="64" a="1"/>
  <c r="BA647" i="64" s="1"/>
  <c r="BA1721" i="64" a="1"/>
  <c r="BA1721" i="64" s="1"/>
  <c r="BA645" i="64" a="1"/>
  <c r="BA645" i="64" s="1"/>
  <c r="BA1262" i="64" a="1"/>
  <c r="BA1262" i="64" s="1"/>
  <c r="BA1619" i="64" a="1"/>
  <c r="BA1619" i="64" s="1"/>
  <c r="BA1719" i="64" a="1"/>
  <c r="BA1719" i="64" s="1"/>
  <c r="BA1613" i="64" a="1"/>
  <c r="BA1613" i="64" s="1"/>
  <c r="BA1216" i="64" a="1"/>
  <c r="BA1216" i="64" s="1"/>
  <c r="BA1240" i="64" a="1"/>
  <c r="BA1240" i="64" s="1"/>
  <c r="BA1334" i="64" a="1"/>
  <c r="BA1334" i="64" s="1"/>
  <c r="BA1238" i="64" a="1"/>
  <c r="BA1238" i="64" s="1"/>
  <c r="BA1332" i="64" a="1"/>
  <c r="BA1332" i="64" s="1"/>
  <c r="AW98" i="69"/>
  <c r="AC112" i="69"/>
  <c r="AC115" i="69" s="1"/>
  <c r="AV207" i="69"/>
  <c r="AV209" i="69" s="1"/>
  <c r="AV219" i="69" s="1"/>
  <c r="AV10" i="69"/>
  <c r="AV20" i="69" s="1"/>
  <c r="AV16" i="69"/>
  <c r="AT71" i="69"/>
  <c r="AT75" i="69" s="1"/>
  <c r="AT65" i="69"/>
  <c r="AU60" i="69"/>
  <c r="AU64" i="69" s="1"/>
  <c r="AT69" i="69"/>
  <c r="AS33" i="69"/>
  <c r="AS39" i="69"/>
  <c r="AT28" i="69"/>
  <c r="AT32" i="69" s="1"/>
  <c r="AS37" i="69"/>
  <c r="AS46" i="69" s="1"/>
  <c r="AS48" i="69" s="1"/>
  <c r="AR100" i="69"/>
  <c r="AR106" i="69"/>
  <c r="AR113" i="69" s="1"/>
  <c r="AR104" i="69"/>
  <c r="AV221" i="69"/>
  <c r="AV224" i="69" s="1"/>
  <c r="AV226" i="69" s="1"/>
  <c r="AV228" i="69" s="1"/>
  <c r="AV215" i="69"/>
  <c r="AV217" i="69" s="1"/>
  <c r="AS79" i="69"/>
  <c r="AS77" i="69"/>
  <c r="AS85" i="69" s="1"/>
  <c r="AS94" i="69" s="1"/>
  <c r="AS99" i="69" s="1"/>
  <c r="AR87" i="69"/>
  <c r="AR83" i="69"/>
  <c r="AX225" i="69" a="1"/>
  <c r="AX225" i="69" s="1"/>
  <c r="AX227" i="69" a="1"/>
  <c r="AX227" i="69" s="1"/>
  <c r="AX216" i="69" a="1"/>
  <c r="AX216" i="69" s="1"/>
  <c r="AX206" i="69" a="1"/>
  <c r="AX206" i="69" s="1"/>
  <c r="AX208" i="69" a="1"/>
  <c r="AX208" i="69" s="1"/>
  <c r="AX214" i="69" a="1"/>
  <c r="AX214" i="69" s="1"/>
  <c r="AX197" i="69" a="1"/>
  <c r="AX197" i="69" s="1"/>
  <c r="AX191" i="69" a="1"/>
  <c r="AX191" i="69" s="1"/>
  <c r="AX185" i="69" a="1"/>
  <c r="AX185" i="69" s="1"/>
  <c r="AX174" i="69" a="1"/>
  <c r="AX174" i="69" s="1"/>
  <c r="AX166" i="69" a="1"/>
  <c r="AX166" i="69" s="1"/>
  <c r="AX147" i="69" a="1"/>
  <c r="AX147" i="69" s="1"/>
  <c r="AX172" i="69" a="1"/>
  <c r="AX172" i="69" s="1"/>
  <c r="AX158" i="69" a="1"/>
  <c r="AX158" i="69" s="1"/>
  <c r="AX160" i="69" a="1"/>
  <c r="AX160" i="69" s="1"/>
  <c r="AX131" i="69" a="1"/>
  <c r="AX131" i="69" s="1"/>
  <c r="AX145" i="69" a="1"/>
  <c r="AX145" i="69" s="1"/>
  <c r="AX139" i="69" a="1"/>
  <c r="AX139" i="69" s="1"/>
  <c r="AX133" i="69" a="1"/>
  <c r="AX133" i="69" s="1"/>
  <c r="AX116" i="69" a="1"/>
  <c r="AX116" i="69" s="1"/>
  <c r="AX109" i="69" a="1"/>
  <c r="AX109" i="69" s="1"/>
  <c r="AX122" i="69" a="1"/>
  <c r="AX122" i="69" s="1"/>
  <c r="AX97" i="69" a="1"/>
  <c r="AX97" i="69" s="1"/>
  <c r="AY93" i="69" s="1"/>
  <c r="AX114" i="69" a="1"/>
  <c r="AX114" i="69" s="1"/>
  <c r="AX90" i="69" a="1"/>
  <c r="AX90" i="69" s="1"/>
  <c r="AX103" i="69" a="1"/>
  <c r="AX103" i="69" s="1"/>
  <c r="AX95" i="69" a="1"/>
  <c r="AX95" i="69" s="1"/>
  <c r="AX96" i="69" s="1"/>
  <c r="AX82" i="69" a="1"/>
  <c r="AX82" i="69" s="1"/>
  <c r="AX68" i="69" a="1"/>
  <c r="AX68" i="69" s="1"/>
  <c r="AX74" i="69" a="1"/>
  <c r="AX74" i="69" s="1"/>
  <c r="AX76" i="69" a="1"/>
  <c r="AX76" i="69" s="1"/>
  <c r="AX47" i="69" a="1"/>
  <c r="AX47" i="69" s="1"/>
  <c r="AX30" i="69" a="1"/>
  <c r="AX30" i="69" s="1"/>
  <c r="AX62" i="69" a="1"/>
  <c r="AX62" i="69" s="1"/>
  <c r="AX53" i="69" a="1"/>
  <c r="AX53" i="69" s="1"/>
  <c r="AX36" i="69" a="1"/>
  <c r="AX36" i="69" s="1"/>
  <c r="AX42" i="69" a="1"/>
  <c r="AX42" i="69" s="1"/>
  <c r="AX25" i="69" a="1"/>
  <c r="AX25" i="69" s="1"/>
  <c r="AX5" i="69" a="1"/>
  <c r="AX5" i="69" s="1"/>
  <c r="AX9" i="69" a="1"/>
  <c r="AX9" i="69" s="1"/>
  <c r="AX15" i="69" a="1"/>
  <c r="AX15" i="69" s="1"/>
  <c r="AX3" i="69"/>
  <c r="AZ1" i="69"/>
  <c r="AY2" i="69"/>
  <c r="AQ45" i="69"/>
  <c r="AQ49" i="69" s="1"/>
  <c r="AP50" i="69"/>
  <c r="AP56" i="69"/>
  <c r="AP54" i="69"/>
  <c r="AW205" i="69"/>
  <c r="AW211" i="69" s="1"/>
  <c r="AW61" i="69"/>
  <c r="AW63" i="69" s="1"/>
  <c r="AW8" i="69"/>
  <c r="AW12" i="69" s="1"/>
  <c r="AW22" i="69" s="1"/>
  <c r="AW29" i="69" s="1"/>
  <c r="AW31" i="69" s="1"/>
  <c r="BA1239" i="64" a="1"/>
  <c r="BA1431" i="64" a="1"/>
  <c r="BA1333" i="64" a="1"/>
  <c r="BA1396" i="64" a="1"/>
  <c r="BA1361" i="64" a="1"/>
  <c r="T646" i="64" a="1"/>
  <c r="BA1467" i="64" a="1"/>
  <c r="BA1612" i="64" a="1"/>
  <c r="BA946" i="64" a="1"/>
  <c r="BA1720" i="64" a="1"/>
  <c r="BA1696" i="64" a="1"/>
  <c r="BA1263" i="64" a="1"/>
  <c r="BA1087" i="64" a="1"/>
  <c r="BA670" i="64" a="1"/>
  <c r="BP511" i="64" l="1"/>
  <c r="BP516" i="64" s="1"/>
  <c r="BP504" i="64"/>
  <c r="BQ496" i="64"/>
  <c r="BQ499" i="64" s="1"/>
  <c r="U1674" i="64"/>
  <c r="V1664" i="64"/>
  <c r="V1668" i="64" s="1"/>
  <c r="V1669" i="64" s="1"/>
  <c r="BR1895" i="64" a="1"/>
  <c r="BR1895" i="64" s="1"/>
  <c r="BR1888" i="64" s="1"/>
  <c r="BA177" i="64"/>
  <c r="BA1720" i="64"/>
  <c r="AZ1404" i="64"/>
  <c r="BA1467" i="64"/>
  <c r="BA1361" i="64"/>
  <c r="BA1333" i="64"/>
  <c r="BA1696" i="64"/>
  <c r="BA1396" i="64"/>
  <c r="BA1431" i="64"/>
  <c r="BA1239" i="64"/>
  <c r="BA1263" i="64"/>
  <c r="BA1612" i="64"/>
  <c r="BA1087" i="64"/>
  <c r="BA946" i="64"/>
  <c r="BA670" i="64"/>
  <c r="AA574" i="64"/>
  <c r="AB571" i="64"/>
  <c r="AJ948" i="64"/>
  <c r="AJ467" i="64"/>
  <c r="AH1089" i="64"/>
  <c r="U1722" i="64"/>
  <c r="T646" i="64"/>
  <c r="V1217" i="64"/>
  <c r="AA1614" i="64"/>
  <c r="Y1698" i="64"/>
  <c r="AB469" i="64"/>
  <c r="AC464" i="64"/>
  <c r="AB473" i="64"/>
  <c r="AB167" i="69"/>
  <c r="AB177" i="69" s="1"/>
  <c r="AC156" i="69"/>
  <c r="AC159" i="69" s="1"/>
  <c r="AC184" i="69" s="1"/>
  <c r="AC187" i="69" s="1"/>
  <c r="AC188" i="69" s="1"/>
  <c r="AB169" i="69"/>
  <c r="AB179" i="69" s="1"/>
  <c r="BB1430" i="64" a="1"/>
  <c r="BB1430" i="64" s="1"/>
  <c r="BB1466" i="64" a="1"/>
  <c r="BB1466" i="64" s="1"/>
  <c r="BB1395" i="64" a="1"/>
  <c r="BB1395" i="64" s="1"/>
  <c r="BA1991" i="64"/>
  <c r="BB1983" i="64" a="1"/>
  <c r="BB1983" i="64" s="1"/>
  <c r="BB1360" i="64" a="1"/>
  <c r="BB1360" i="64" s="1"/>
  <c r="AB198" i="69"/>
  <c r="BB2017" i="64" a="1"/>
  <c r="BB2017" i="64" s="1"/>
  <c r="BB472" i="64" a="1"/>
  <c r="BB472" i="64" s="1"/>
  <c r="BB466" i="64" a="1"/>
  <c r="BB466" i="64" s="1"/>
  <c r="AC134" i="69"/>
  <c r="AC135" i="69" s="1"/>
  <c r="AC136" i="69" s="1"/>
  <c r="AC117" i="69"/>
  <c r="AC118" i="69" s="1"/>
  <c r="AD112" i="69" s="1"/>
  <c r="BB1695" i="64" a="1"/>
  <c r="BB1695" i="64" s="1"/>
  <c r="BB1608" i="64" a="1"/>
  <c r="BB1608" i="64" s="1"/>
  <c r="BB1086" i="64" a="1"/>
  <c r="BB1086" i="64" s="1"/>
  <c r="BB669" i="64" a="1"/>
  <c r="BB669" i="64" s="1"/>
  <c r="BB40" i="64" a="1"/>
  <c r="BB40" i="64" s="1"/>
  <c r="BB245" i="64" a="1"/>
  <c r="BB245" i="64" s="1"/>
  <c r="BB191" i="64" a="1"/>
  <c r="BB191" i="64" s="1"/>
  <c r="BB176" i="64" a="1"/>
  <c r="BB176" i="64" s="1"/>
  <c r="BB175" i="64" a="1"/>
  <c r="BB175" i="64" s="1"/>
  <c r="BB192" i="64" a="1"/>
  <c r="BB192" i="64" s="1"/>
  <c r="AW190" i="64"/>
  <c r="BB945" i="64" a="1"/>
  <c r="BB945" i="64" s="1"/>
  <c r="BB645" i="64" a="1"/>
  <c r="BB645" i="64" s="1"/>
  <c r="BB1721" i="64" a="1"/>
  <c r="BB1721" i="64" s="1"/>
  <c r="BB1613" i="64" a="1"/>
  <c r="BB1613" i="64" s="1"/>
  <c r="BB1719" i="64" a="1"/>
  <c r="BB1719" i="64" s="1"/>
  <c r="BB647" i="64" a="1"/>
  <c r="BB647" i="64" s="1"/>
  <c r="BB1619" i="64" a="1"/>
  <c r="BB1619" i="64" s="1"/>
  <c r="BB1262" i="64" a="1"/>
  <c r="BB1262" i="64" s="1"/>
  <c r="BB1240" i="64" a="1"/>
  <c r="BB1240" i="64" s="1"/>
  <c r="BB1216" i="64" a="1"/>
  <c r="BB1216" i="64" s="1"/>
  <c r="BB1334" i="64" a="1"/>
  <c r="BB1334" i="64" s="1"/>
  <c r="BB1238" i="64" a="1"/>
  <c r="BB1238" i="64" s="1"/>
  <c r="BB1332" i="64" a="1"/>
  <c r="BB1332" i="64" s="1"/>
  <c r="AV17" i="69"/>
  <c r="AV18" i="69" s="1"/>
  <c r="AX98" i="69"/>
  <c r="AX205" i="69"/>
  <c r="AX211" i="69" s="1"/>
  <c r="AX61" i="69"/>
  <c r="AX63" i="69" s="1"/>
  <c r="AX8" i="69"/>
  <c r="AX12" i="69" s="1"/>
  <c r="AX22" i="69" s="1"/>
  <c r="AX29" i="69" s="1"/>
  <c r="AX31" i="69" s="1"/>
  <c r="AT33" i="69"/>
  <c r="AT39" i="69"/>
  <c r="AU28" i="69"/>
  <c r="AU32" i="69" s="1"/>
  <c r="AT37" i="69"/>
  <c r="AT46" i="69" s="1"/>
  <c r="AT48" i="69" s="1"/>
  <c r="AW221" i="69"/>
  <c r="AW224" i="69" s="1"/>
  <c r="AW226" i="69" s="1"/>
  <c r="AW228" i="69" s="1"/>
  <c r="AW215" i="69"/>
  <c r="AW217" i="69" s="1"/>
  <c r="AW207" i="69"/>
  <c r="AW209" i="69" s="1"/>
  <c r="AW219" i="69" s="1"/>
  <c r="AW10" i="69"/>
  <c r="AW20" i="69" s="1"/>
  <c r="AS100" i="69"/>
  <c r="AS106" i="69"/>
  <c r="AS113" i="69" s="1"/>
  <c r="AS104" i="69"/>
  <c r="AW16" i="69"/>
  <c r="AS87" i="69"/>
  <c r="AS83" i="69"/>
  <c r="AU65" i="69"/>
  <c r="AU71" i="69"/>
  <c r="AU75" i="69" s="1"/>
  <c r="AV60" i="69"/>
  <c r="AV64" i="69" s="1"/>
  <c r="AU69" i="69"/>
  <c r="AQ50" i="69"/>
  <c r="AQ56" i="69"/>
  <c r="AR45" i="69"/>
  <c r="AR49" i="69" s="1"/>
  <c r="AQ54" i="69"/>
  <c r="AY227" i="69" a="1"/>
  <c r="AY227" i="69" s="1"/>
  <c r="AY225" i="69" a="1"/>
  <c r="AY225" i="69" s="1"/>
  <c r="AY216" i="69" a="1"/>
  <c r="AY216" i="69" s="1"/>
  <c r="AY208" i="69" a="1"/>
  <c r="AY208" i="69" s="1"/>
  <c r="AY214" i="69" a="1"/>
  <c r="AY214" i="69" s="1"/>
  <c r="AY206" i="69" a="1"/>
  <c r="AY206" i="69" s="1"/>
  <c r="AY197" i="69" a="1"/>
  <c r="AY197" i="69" s="1"/>
  <c r="AY191" i="69" a="1"/>
  <c r="AY191" i="69" s="1"/>
  <c r="AY185" i="69" a="1"/>
  <c r="AY185" i="69" s="1"/>
  <c r="AY166" i="69" a="1"/>
  <c r="AY166" i="69" s="1"/>
  <c r="AY174" i="69" a="1"/>
  <c r="AY174" i="69" s="1"/>
  <c r="AY172" i="69" a="1"/>
  <c r="AY172" i="69" s="1"/>
  <c r="AY158" i="69" a="1"/>
  <c r="AY158" i="69" s="1"/>
  <c r="AY160" i="69" a="1"/>
  <c r="AY160" i="69" s="1"/>
  <c r="AY147" i="69" a="1"/>
  <c r="AY147" i="69" s="1"/>
  <c r="AY131" i="69" a="1"/>
  <c r="AY131" i="69" s="1"/>
  <c r="AY145" i="69" a="1"/>
  <c r="AY145" i="69" s="1"/>
  <c r="AY133" i="69" a="1"/>
  <c r="AY133" i="69" s="1"/>
  <c r="AY122" i="69" a="1"/>
  <c r="AY122" i="69" s="1"/>
  <c r="AY139" i="69" a="1"/>
  <c r="AY139" i="69" s="1"/>
  <c r="AY114" i="69" a="1"/>
  <c r="AY114" i="69" s="1"/>
  <c r="AY103" i="69" a="1"/>
  <c r="AY103" i="69" s="1"/>
  <c r="AY116" i="69" a="1"/>
  <c r="AY116" i="69" s="1"/>
  <c r="AY95" i="69" a="1"/>
  <c r="AY95" i="69" s="1"/>
  <c r="AY96" i="69" s="1"/>
  <c r="AY109" i="69" a="1"/>
  <c r="AY109" i="69" s="1"/>
  <c r="AY97" i="69" a="1"/>
  <c r="AY97" i="69" s="1"/>
  <c r="AZ93" i="69" s="1"/>
  <c r="AY74" i="69" a="1"/>
  <c r="AY74" i="69" s="1"/>
  <c r="AY76" i="69" a="1"/>
  <c r="AY76" i="69" s="1"/>
  <c r="AY90" i="69" a="1"/>
  <c r="AY90" i="69" s="1"/>
  <c r="AY82" i="69" a="1"/>
  <c r="AY82" i="69" s="1"/>
  <c r="AY62" i="69" a="1"/>
  <c r="AY62" i="69" s="1"/>
  <c r="AY68" i="69" a="1"/>
  <c r="AY68" i="69" s="1"/>
  <c r="AY53" i="69" a="1"/>
  <c r="AY53" i="69" s="1"/>
  <c r="AY36" i="69" a="1"/>
  <c r="AY36" i="69" s="1"/>
  <c r="AY42" i="69" a="1"/>
  <c r="AY42" i="69" s="1"/>
  <c r="AY25" i="69" a="1"/>
  <c r="AY25" i="69" s="1"/>
  <c r="AY5" i="69" a="1"/>
  <c r="AY5" i="69" s="1"/>
  <c r="AY47" i="69" a="1"/>
  <c r="AY47" i="69" s="1"/>
  <c r="AY9" i="69" a="1"/>
  <c r="AY9" i="69" s="1"/>
  <c r="AY15" i="69" a="1"/>
  <c r="AY15" i="69" s="1"/>
  <c r="AY3" i="69"/>
  <c r="AY30" i="69" a="1"/>
  <c r="AY30" i="69" s="1"/>
  <c r="BA1" i="69"/>
  <c r="AZ2" i="69"/>
  <c r="AT79" i="69"/>
  <c r="AT77" i="69"/>
  <c r="AT85" i="69" s="1"/>
  <c r="AT94" i="69" s="1"/>
  <c r="AT99" i="69" s="1"/>
  <c r="BB670" i="64" a="1"/>
  <c r="BB1361" i="64" a="1"/>
  <c r="BB1263" i="64" a="1"/>
  <c r="BB1696" i="64" a="1"/>
  <c r="BB1239" i="64" a="1"/>
  <c r="BB1612" i="64" a="1"/>
  <c r="BB1087" i="64" a="1"/>
  <c r="BB1396" i="64" a="1"/>
  <c r="BB1720" i="64" a="1"/>
  <c r="BB1431" i="64" a="1"/>
  <c r="BB1467" i="64" a="1"/>
  <c r="BB1333" i="64" a="1"/>
  <c r="BB946" i="64" a="1"/>
  <c r="BP512" i="64" l="1"/>
  <c r="BQ507" i="64"/>
  <c r="BQ508" i="64"/>
  <c r="BR1889" i="64"/>
  <c r="BS1885" i="64" s="1"/>
  <c r="V1670" i="64"/>
  <c r="W1664" i="64"/>
  <c r="W1668" i="64" s="1"/>
  <c r="W1669" i="64" s="1"/>
  <c r="W1670" i="64" s="1"/>
  <c r="V1674" i="64"/>
  <c r="BB177" i="64"/>
  <c r="BB1720" i="64"/>
  <c r="AW193" i="64"/>
  <c r="BA1404" i="64"/>
  <c r="BB1696" i="64"/>
  <c r="M1696" i="64" s="1"/>
  <c r="BB1361" i="64"/>
  <c r="M1361" i="64" s="1"/>
  <c r="BB1333" i="64"/>
  <c r="BB1396" i="64"/>
  <c r="BB1467" i="64"/>
  <c r="BB1431" i="64"/>
  <c r="M1431" i="64" s="1"/>
  <c r="BB1239" i="64"/>
  <c r="M1239" i="64" s="1"/>
  <c r="BB1263" i="64"/>
  <c r="BB1612" i="64"/>
  <c r="BB1087" i="64"/>
  <c r="M1087" i="64" s="1"/>
  <c r="BB946" i="64"/>
  <c r="M946" i="64" s="1"/>
  <c r="BB670" i="64"/>
  <c r="AA572" i="64"/>
  <c r="S1556" i="64"/>
  <c r="S1559" i="64"/>
  <c r="S1439" i="64"/>
  <c r="S1475" i="64"/>
  <c r="AK948" i="64"/>
  <c r="AK467" i="64"/>
  <c r="AJ1089" i="64"/>
  <c r="AI1089" i="64"/>
  <c r="AC468" i="64"/>
  <c r="T648" i="64"/>
  <c r="U1241" i="64"/>
  <c r="AB173" i="69"/>
  <c r="AB175" i="69" s="1"/>
  <c r="AC161" i="69"/>
  <c r="AC162" i="69" s="1"/>
  <c r="AD156" i="69" s="1"/>
  <c r="AD159" i="69" s="1"/>
  <c r="AD184" i="69" s="1"/>
  <c r="AC194" i="69"/>
  <c r="AC202" i="69" s="1"/>
  <c r="BB1991" i="64"/>
  <c r="M1991" i="64" s="1"/>
  <c r="BC1466" i="64" a="1"/>
  <c r="BC1466" i="64" s="1"/>
  <c r="BC1395" i="64" a="1"/>
  <c r="BC1395" i="64" s="1"/>
  <c r="BC1430" i="64" a="1"/>
  <c r="BC1430" i="64" s="1"/>
  <c r="BC1983" i="64" a="1"/>
  <c r="BC1983" i="64" s="1"/>
  <c r="BC1360" i="64" a="1"/>
  <c r="BC1360" i="64" s="1"/>
  <c r="BC2017" i="64" a="1"/>
  <c r="BC2017" i="64" s="1"/>
  <c r="AD183" i="69"/>
  <c r="AD186" i="69" s="1"/>
  <c r="AC192" i="69"/>
  <c r="AC200" i="69" s="1"/>
  <c r="BC472" i="64" a="1"/>
  <c r="BC472" i="64" s="1"/>
  <c r="BC466" i="64" a="1"/>
  <c r="BC466" i="64" s="1"/>
  <c r="AD129" i="69"/>
  <c r="AD132" i="69" s="1"/>
  <c r="AD157" i="69" s="1"/>
  <c r="AC140" i="69"/>
  <c r="AC150" i="69" s="1"/>
  <c r="AC142" i="69"/>
  <c r="AC146" i="69" s="1"/>
  <c r="AC148" i="69" s="1"/>
  <c r="BC1695" i="64" a="1"/>
  <c r="BC1695" i="64" s="1"/>
  <c r="BC1608" i="64" a="1"/>
  <c r="BC1608" i="64" s="1"/>
  <c r="BC1086" i="64" a="1"/>
  <c r="BC1086" i="64" s="1"/>
  <c r="BC669" i="64" a="1"/>
  <c r="BC669" i="64" s="1"/>
  <c r="BC245" i="64" a="1"/>
  <c r="BC245" i="64" s="1"/>
  <c r="BC40" i="64" a="1"/>
  <c r="BC40" i="64" s="1"/>
  <c r="BC191" i="64" a="1"/>
  <c r="BC191" i="64" s="1"/>
  <c r="BC176" i="64" a="1"/>
  <c r="BC176" i="64" s="1"/>
  <c r="BC175" i="64" a="1"/>
  <c r="BC175" i="64" s="1"/>
  <c r="BC192" i="64" a="1"/>
  <c r="BC192" i="64" s="1"/>
  <c r="AX190" i="64"/>
  <c r="AX193" i="64" s="1"/>
  <c r="BC945" i="64" a="1"/>
  <c r="BC945" i="64" s="1"/>
  <c r="BC647" i="64" a="1"/>
  <c r="BC647" i="64" s="1"/>
  <c r="BC1613" i="64" a="1"/>
  <c r="BC1613" i="64" s="1"/>
  <c r="BC1240" i="64" a="1"/>
  <c r="BC1240" i="64" s="1"/>
  <c r="BC1334" i="64" a="1"/>
  <c r="BC1334" i="64" s="1"/>
  <c r="BC1238" i="64" a="1"/>
  <c r="BC1238" i="64" s="1"/>
  <c r="BC1216" i="64" a="1"/>
  <c r="BC1216" i="64" s="1"/>
  <c r="BC1719" i="64" a="1"/>
  <c r="BC1719" i="64" s="1"/>
  <c r="BC645" i="64" a="1"/>
  <c r="BC645" i="64" s="1"/>
  <c r="BC1262" i="64" a="1"/>
  <c r="BC1262" i="64" s="1"/>
  <c r="BC1721" i="64" a="1"/>
  <c r="BC1721" i="64" s="1"/>
  <c r="BC1619" i="64" a="1"/>
  <c r="BC1619" i="64" s="1"/>
  <c r="BC1332" i="64" a="1"/>
  <c r="BC1332" i="64" s="1"/>
  <c r="AW17" i="69"/>
  <c r="AW18" i="69" s="1"/>
  <c r="AC119" i="69"/>
  <c r="AC123" i="69"/>
  <c r="AX10" i="69"/>
  <c r="AX20" i="69" s="1"/>
  <c r="AC125" i="69"/>
  <c r="AT100" i="69"/>
  <c r="AT106" i="69"/>
  <c r="AT113" i="69" s="1"/>
  <c r="AT104" i="69"/>
  <c r="AT87" i="69"/>
  <c r="AT83" i="69"/>
  <c r="AY205" i="69"/>
  <c r="AY211" i="69" s="1"/>
  <c r="AY61" i="69"/>
  <c r="AY63" i="69" s="1"/>
  <c r="AY8" i="69"/>
  <c r="AY12" i="69" s="1"/>
  <c r="AY22" i="69" s="1"/>
  <c r="AY29" i="69" s="1"/>
  <c r="AY31" i="69" s="1"/>
  <c r="AX207" i="69"/>
  <c r="AX209" i="69" s="1"/>
  <c r="AX219" i="69" s="1"/>
  <c r="AY98" i="69"/>
  <c r="AX16" i="69"/>
  <c r="AD117" i="69"/>
  <c r="AD115" i="69"/>
  <c r="AZ225" i="69" a="1"/>
  <c r="AZ225" i="69" s="1"/>
  <c r="AZ227" i="69" a="1"/>
  <c r="AZ227" i="69" s="1"/>
  <c r="AZ216" i="69" a="1"/>
  <c r="AZ216" i="69" s="1"/>
  <c r="AZ208" i="69" a="1"/>
  <c r="AZ208" i="69" s="1"/>
  <c r="AZ214" i="69" a="1"/>
  <c r="AZ214" i="69" s="1"/>
  <c r="AZ206" i="69" a="1"/>
  <c r="AZ206" i="69" s="1"/>
  <c r="AZ197" i="69" a="1"/>
  <c r="AZ197" i="69" s="1"/>
  <c r="AZ185" i="69" a="1"/>
  <c r="AZ185" i="69" s="1"/>
  <c r="AZ191" i="69" a="1"/>
  <c r="AZ191" i="69" s="1"/>
  <c r="AZ166" i="69" a="1"/>
  <c r="AZ166" i="69" s="1"/>
  <c r="AZ172" i="69" a="1"/>
  <c r="AZ172" i="69" s="1"/>
  <c r="AZ174" i="69" a="1"/>
  <c r="AZ174" i="69" s="1"/>
  <c r="AZ160" i="69" a="1"/>
  <c r="AZ160" i="69" s="1"/>
  <c r="AZ145" i="69" a="1"/>
  <c r="AZ145" i="69" s="1"/>
  <c r="AZ147" i="69" a="1"/>
  <c r="AZ147" i="69" s="1"/>
  <c r="AZ158" i="69" a="1"/>
  <c r="AZ158" i="69" s="1"/>
  <c r="AZ133" i="69" a="1"/>
  <c r="AZ133" i="69" s="1"/>
  <c r="AZ139" i="69" a="1"/>
  <c r="AZ139" i="69" s="1"/>
  <c r="AZ131" i="69" a="1"/>
  <c r="AZ131" i="69" s="1"/>
  <c r="AZ122" i="69" a="1"/>
  <c r="AZ122" i="69" s="1"/>
  <c r="AZ114" i="69" a="1"/>
  <c r="AZ114" i="69" s="1"/>
  <c r="AZ116" i="69" a="1"/>
  <c r="AZ116" i="69" s="1"/>
  <c r="AZ95" i="69" a="1"/>
  <c r="AZ95" i="69" s="1"/>
  <c r="AZ96" i="69" s="1"/>
  <c r="AZ97" i="69" a="1"/>
  <c r="AZ97" i="69" s="1"/>
  <c r="BA93" i="69" s="1"/>
  <c r="AZ109" i="69" a="1"/>
  <c r="AZ109" i="69" s="1"/>
  <c r="AZ90" i="69" a="1"/>
  <c r="AZ90" i="69" s="1"/>
  <c r="AZ103" i="69" a="1"/>
  <c r="AZ103" i="69" s="1"/>
  <c r="AZ74" i="69" a="1"/>
  <c r="AZ74" i="69" s="1"/>
  <c r="AZ76" i="69" a="1"/>
  <c r="AZ76" i="69" s="1"/>
  <c r="AZ82" i="69" a="1"/>
  <c r="AZ82" i="69" s="1"/>
  <c r="AZ62" i="69" a="1"/>
  <c r="AZ62" i="69" s="1"/>
  <c r="AZ53" i="69" a="1"/>
  <c r="AZ53" i="69" s="1"/>
  <c r="AZ36" i="69" a="1"/>
  <c r="AZ36" i="69" s="1"/>
  <c r="AZ42" i="69" a="1"/>
  <c r="AZ42" i="69" s="1"/>
  <c r="AZ25" i="69" a="1"/>
  <c r="AZ25" i="69" s="1"/>
  <c r="AZ47" i="69" a="1"/>
  <c r="AZ47" i="69" s="1"/>
  <c r="AZ30" i="69" a="1"/>
  <c r="AZ30" i="69" s="1"/>
  <c r="AZ9" i="69" a="1"/>
  <c r="AZ9" i="69" s="1"/>
  <c r="AZ68" i="69" a="1"/>
  <c r="AZ68" i="69" s="1"/>
  <c r="AZ15" i="69" a="1"/>
  <c r="AZ15" i="69" s="1"/>
  <c r="AZ3" i="69"/>
  <c r="AZ5" i="69" a="1"/>
  <c r="AZ5" i="69" s="1"/>
  <c r="BB1" i="69"/>
  <c r="BA2" i="69"/>
  <c r="AV71" i="69"/>
  <c r="AV75" i="69" s="1"/>
  <c r="AW60" i="69"/>
  <c r="AW64" i="69" s="1"/>
  <c r="AV65" i="69"/>
  <c r="AV69" i="69"/>
  <c r="AU33" i="69"/>
  <c r="AU39" i="69"/>
  <c r="AV28" i="69"/>
  <c r="AV32" i="69" s="1"/>
  <c r="AU37" i="69"/>
  <c r="AU46" i="69" s="1"/>
  <c r="AU48" i="69" s="1"/>
  <c r="AU79" i="69"/>
  <c r="AU77" i="69"/>
  <c r="AU85" i="69" s="1"/>
  <c r="AU94" i="69" s="1"/>
  <c r="AU99" i="69" s="1"/>
  <c r="AR50" i="69"/>
  <c r="AR56" i="69"/>
  <c r="AS45" i="69"/>
  <c r="AS49" i="69" s="1"/>
  <c r="AR54" i="69"/>
  <c r="AX221" i="69"/>
  <c r="AX224" i="69" s="1"/>
  <c r="AX226" i="69" s="1"/>
  <c r="AX228" i="69" s="1"/>
  <c r="AX215" i="69"/>
  <c r="AX217" i="69" s="1"/>
  <c r="BC1361" i="64" a="1"/>
  <c r="BC1467" i="64" a="1"/>
  <c r="BC1696" i="64" a="1"/>
  <c r="BC1263" i="64" a="1"/>
  <c r="BC1239" i="64" a="1"/>
  <c r="BC1396" i="64" a="1"/>
  <c r="BC946" i="64" a="1"/>
  <c r="U646" i="64" a="1"/>
  <c r="BC1612" i="64" a="1"/>
  <c r="BC1333" i="64" a="1"/>
  <c r="BC670" i="64" a="1"/>
  <c r="BC1431" i="64" a="1"/>
  <c r="BC1720" i="64" a="1"/>
  <c r="BC1087" i="64" a="1"/>
  <c r="BQ510" i="64" l="1"/>
  <c r="BS1891" i="64"/>
  <c r="BC177" i="64"/>
  <c r="BC1720" i="64"/>
  <c r="BB1404" i="64"/>
  <c r="M1404" i="64" s="1"/>
  <c r="BC1396" i="64"/>
  <c r="BC1467" i="64"/>
  <c r="BC1696" i="64"/>
  <c r="BC1333" i="64"/>
  <c r="BC1361" i="64"/>
  <c r="BC1431" i="64"/>
  <c r="BC1239" i="64"/>
  <c r="BC1263" i="64"/>
  <c r="BC1612" i="64"/>
  <c r="BC1087" i="64"/>
  <c r="BC946" i="64"/>
  <c r="BC670" i="64"/>
  <c r="AA576" i="64"/>
  <c r="AC571" i="64"/>
  <c r="AB574" i="64"/>
  <c r="AL948" i="64"/>
  <c r="AL467" i="64"/>
  <c r="AK1089" i="64"/>
  <c r="W1674" i="64"/>
  <c r="X1664" i="64"/>
  <c r="U646" i="64"/>
  <c r="V1722" i="64"/>
  <c r="W1217" i="64"/>
  <c r="AB1614" i="64"/>
  <c r="Z1698" i="64"/>
  <c r="T1335" i="64"/>
  <c r="AC473" i="64"/>
  <c r="AD464" i="64"/>
  <c r="AC469" i="64"/>
  <c r="AD161" i="69"/>
  <c r="AD162" i="69" s="1"/>
  <c r="AD163" i="69" s="1"/>
  <c r="AC167" i="69"/>
  <c r="AC173" i="69" s="1"/>
  <c r="AC175" i="69" s="1"/>
  <c r="AC163" i="69"/>
  <c r="AC169" i="69"/>
  <c r="AC179" i="69" s="1"/>
  <c r="BC1991" i="64"/>
  <c r="AD187" i="69"/>
  <c r="AD188" i="69" s="1"/>
  <c r="BD1466" i="64" a="1"/>
  <c r="BD1466" i="64" s="1"/>
  <c r="BD1430" i="64" a="1"/>
  <c r="BD1430" i="64" s="1"/>
  <c r="BD1395" i="64" a="1"/>
  <c r="BD1395" i="64" s="1"/>
  <c r="BD1983" i="64" a="1"/>
  <c r="BD1983" i="64" s="1"/>
  <c r="BD1360" i="64" a="1"/>
  <c r="BD1360" i="64" s="1"/>
  <c r="BD2017" i="64" a="1"/>
  <c r="BD2017" i="64" s="1"/>
  <c r="AC198" i="69"/>
  <c r="BD472" i="64" a="1"/>
  <c r="BD472" i="64" s="1"/>
  <c r="BD466" i="64" a="1"/>
  <c r="BD466" i="64" s="1"/>
  <c r="AC152" i="69"/>
  <c r="AD134" i="69"/>
  <c r="AD135" i="69" s="1"/>
  <c r="AD140" i="69" s="1"/>
  <c r="AD150" i="69" s="1"/>
  <c r="BD1695" i="64" a="1"/>
  <c r="BD1695" i="64" s="1"/>
  <c r="BD1608" i="64" a="1"/>
  <c r="BD1608" i="64" s="1"/>
  <c r="BD1086" i="64" a="1"/>
  <c r="BD1086" i="64" s="1"/>
  <c r="BD669" i="64" a="1"/>
  <c r="BD669" i="64" s="1"/>
  <c r="BD191" i="64" a="1"/>
  <c r="BD191" i="64" s="1"/>
  <c r="BD176" i="64" a="1"/>
  <c r="BD176" i="64" s="1"/>
  <c r="BD245" i="64" a="1"/>
  <c r="BD245" i="64" s="1"/>
  <c r="BD40" i="64" a="1"/>
  <c r="BD40" i="64" s="1"/>
  <c r="BD175" i="64" a="1"/>
  <c r="BD175" i="64" s="1"/>
  <c r="BD192" i="64" a="1"/>
  <c r="BD192" i="64" s="1"/>
  <c r="AY190" i="64"/>
  <c r="AY193" i="64" s="1"/>
  <c r="BD945" i="64" a="1"/>
  <c r="BD945" i="64" s="1"/>
  <c r="BD647" i="64" a="1"/>
  <c r="BD647" i="64" s="1"/>
  <c r="BD1613" i="64" a="1"/>
  <c r="BD1613" i="64" s="1"/>
  <c r="BD1240" i="64" a="1"/>
  <c r="BD1240" i="64" s="1"/>
  <c r="BD1262" i="64" a="1"/>
  <c r="BD1262" i="64" s="1"/>
  <c r="BD1334" i="64" a="1"/>
  <c r="BD1334" i="64" s="1"/>
  <c r="BD1721" i="64" a="1"/>
  <c r="BD1721" i="64" s="1"/>
  <c r="BD1238" i="64" a="1"/>
  <c r="BD1238" i="64" s="1"/>
  <c r="BD1719" i="64" a="1"/>
  <c r="BD1719" i="64" s="1"/>
  <c r="BD1619" i="64" a="1"/>
  <c r="BD1619" i="64" s="1"/>
  <c r="BD645" i="64" a="1"/>
  <c r="BD645" i="64" s="1"/>
  <c r="BD1332" i="64" a="1"/>
  <c r="BD1332" i="64" s="1"/>
  <c r="BD1216" i="64" a="1"/>
  <c r="BD1216" i="64" s="1"/>
  <c r="AY207" i="69"/>
  <c r="AY209" i="69" s="1"/>
  <c r="AY219" i="69" s="1"/>
  <c r="AX17" i="69"/>
  <c r="AX18" i="69" s="1"/>
  <c r="AY10" i="69"/>
  <c r="AY20" i="69" s="1"/>
  <c r="AY16" i="69"/>
  <c r="AD118" i="69"/>
  <c r="AE112" i="69" s="1"/>
  <c r="AS50" i="69"/>
  <c r="AS56" i="69"/>
  <c r="AT45" i="69"/>
  <c r="AT49" i="69" s="1"/>
  <c r="AS54" i="69"/>
  <c r="AW65" i="69"/>
  <c r="AW71" i="69"/>
  <c r="AW75" i="69" s="1"/>
  <c r="AX60" i="69"/>
  <c r="AX64" i="69" s="1"/>
  <c r="AW69" i="69"/>
  <c r="AZ98" i="69"/>
  <c r="AY215" i="69"/>
  <c r="AY217" i="69" s="1"/>
  <c r="AY221" i="69"/>
  <c r="AY224" i="69" s="1"/>
  <c r="AY226" i="69" s="1"/>
  <c r="AY228" i="69" s="1"/>
  <c r="AU100" i="69"/>
  <c r="AU106" i="69"/>
  <c r="AU113" i="69" s="1"/>
  <c r="AU104" i="69"/>
  <c r="AV79" i="69"/>
  <c r="AV77" i="69"/>
  <c r="AV85" i="69" s="1"/>
  <c r="AV94" i="69" s="1"/>
  <c r="AV99" i="69" s="1"/>
  <c r="AU87" i="69"/>
  <c r="AU83" i="69"/>
  <c r="AZ205" i="69"/>
  <c r="AZ211" i="69" s="1"/>
  <c r="AZ8" i="69"/>
  <c r="AZ12" i="69" s="1"/>
  <c r="AZ22" i="69" s="1"/>
  <c r="AZ29" i="69" s="1"/>
  <c r="AZ31" i="69" s="1"/>
  <c r="AZ61" i="69"/>
  <c r="AZ63" i="69" s="1"/>
  <c r="AV33" i="69"/>
  <c r="AV39" i="69"/>
  <c r="AW28" i="69"/>
  <c r="AW32" i="69" s="1"/>
  <c r="AV37" i="69"/>
  <c r="AV46" i="69" s="1"/>
  <c r="AV48" i="69" s="1"/>
  <c r="BA225" i="69" a="1"/>
  <c r="BA225" i="69" s="1"/>
  <c r="BA227" i="69" a="1"/>
  <c r="BA227" i="69" s="1"/>
  <c r="BA216" i="69" a="1"/>
  <c r="BA216" i="69" s="1"/>
  <c r="BA214" i="69" a="1"/>
  <c r="BA214" i="69" s="1"/>
  <c r="BA206" i="69" a="1"/>
  <c r="BA206" i="69" s="1"/>
  <c r="BA208" i="69" a="1"/>
  <c r="BA208" i="69" s="1"/>
  <c r="BA197" i="69" a="1"/>
  <c r="BA197" i="69" s="1"/>
  <c r="BA185" i="69" a="1"/>
  <c r="BA185" i="69" s="1"/>
  <c r="BA191" i="69" a="1"/>
  <c r="BA191" i="69" s="1"/>
  <c r="BA174" i="69" a="1"/>
  <c r="BA174" i="69" s="1"/>
  <c r="BA166" i="69" a="1"/>
  <c r="BA166" i="69" s="1"/>
  <c r="BA172" i="69" a="1"/>
  <c r="BA172" i="69" s="1"/>
  <c r="BA147" i="69" a="1"/>
  <c r="BA147" i="69" s="1"/>
  <c r="BA160" i="69" a="1"/>
  <c r="BA160" i="69" s="1"/>
  <c r="BA145" i="69" a="1"/>
  <c r="BA145" i="69" s="1"/>
  <c r="BA139" i="69" a="1"/>
  <c r="BA139" i="69" s="1"/>
  <c r="BA158" i="69" a="1"/>
  <c r="BA158" i="69" s="1"/>
  <c r="BA133" i="69" a="1"/>
  <c r="BA133" i="69" s="1"/>
  <c r="BA122" i="69" a="1"/>
  <c r="BA122" i="69" s="1"/>
  <c r="BA114" i="69" a="1"/>
  <c r="BA114" i="69" s="1"/>
  <c r="BA116" i="69" a="1"/>
  <c r="BA116" i="69" s="1"/>
  <c r="BA131" i="69" a="1"/>
  <c r="BA131" i="69" s="1"/>
  <c r="BA109" i="69" a="1"/>
  <c r="BA109" i="69" s="1"/>
  <c r="BA97" i="69" a="1"/>
  <c r="BA97" i="69" s="1"/>
  <c r="BB93" i="69" s="1"/>
  <c r="BA90" i="69" a="1"/>
  <c r="BA90" i="69" s="1"/>
  <c r="BA103" i="69" a="1"/>
  <c r="BA103" i="69" s="1"/>
  <c r="BA76" i="69" a="1"/>
  <c r="BA76" i="69" s="1"/>
  <c r="BA82" i="69" a="1"/>
  <c r="BA82" i="69" s="1"/>
  <c r="BA62" i="69" a="1"/>
  <c r="BA62" i="69" s="1"/>
  <c r="BA95" i="69" a="1"/>
  <c r="BA95" i="69" s="1"/>
  <c r="BA96" i="69" s="1"/>
  <c r="BA68" i="69" a="1"/>
  <c r="BA68" i="69" s="1"/>
  <c r="BA74" i="69" a="1"/>
  <c r="BA74" i="69" s="1"/>
  <c r="BA47" i="69" a="1"/>
  <c r="BA47" i="69" s="1"/>
  <c r="BA30" i="69" a="1"/>
  <c r="BA30" i="69" s="1"/>
  <c r="BA53" i="69" a="1"/>
  <c r="BA53" i="69" s="1"/>
  <c r="BA36" i="69" a="1"/>
  <c r="BA36" i="69" s="1"/>
  <c r="BA42" i="69" a="1"/>
  <c r="BA42" i="69" s="1"/>
  <c r="BA3" i="69"/>
  <c r="BA25" i="69" a="1"/>
  <c r="BA25" i="69" s="1"/>
  <c r="BA5" i="69" a="1"/>
  <c r="BA5" i="69" s="1"/>
  <c r="BA9" i="69" a="1"/>
  <c r="BA9" i="69" s="1"/>
  <c r="BA15" i="69" a="1"/>
  <c r="BA15" i="69" s="1"/>
  <c r="BC1" i="69"/>
  <c r="BB2" i="69"/>
  <c r="BD1263" i="64" a="1"/>
  <c r="BD1696" i="64" a="1"/>
  <c r="BD1087" i="64" a="1"/>
  <c r="BD1431" i="64" a="1"/>
  <c r="BD1720" i="64" a="1"/>
  <c r="BD1396" i="64" a="1"/>
  <c r="BD670" i="64" a="1"/>
  <c r="BD1612" i="64" a="1"/>
  <c r="BD1467" i="64" a="1"/>
  <c r="BD1333" i="64" a="1"/>
  <c r="BD1239" i="64" a="1"/>
  <c r="BD1361" i="64" a="1"/>
  <c r="BD946" i="64" a="1"/>
  <c r="BQ500" i="64" l="1"/>
  <c r="BQ502" i="64" s="1"/>
  <c r="BQ503" i="64" s="1"/>
  <c r="BQ511" i="64"/>
  <c r="BS1895" i="64" a="1"/>
  <c r="BS1895" i="64" s="1"/>
  <c r="BS1888" i="64" s="1"/>
  <c r="BD177" i="64"/>
  <c r="BD1720" i="64"/>
  <c r="BC1404" i="64"/>
  <c r="BD1396" i="64"/>
  <c r="BD1431" i="64"/>
  <c r="BD1467" i="64"/>
  <c r="BD1333" i="64"/>
  <c r="BD1696" i="64"/>
  <c r="BD1361" i="64"/>
  <c r="BD1239" i="64"/>
  <c r="BD1263" i="64"/>
  <c r="BD1612" i="64"/>
  <c r="BD1087" i="64"/>
  <c r="BD946" i="64"/>
  <c r="BD670" i="64"/>
  <c r="AB572" i="64"/>
  <c r="X1668" i="64"/>
  <c r="X1669" i="64" s="1"/>
  <c r="AM948" i="64"/>
  <c r="AM467" i="64"/>
  <c r="AL1089" i="64"/>
  <c r="AD468" i="64"/>
  <c r="U648" i="64"/>
  <c r="V1241" i="64"/>
  <c r="AC177" i="69"/>
  <c r="BD1991" i="64"/>
  <c r="AD194" i="69"/>
  <c r="AD202" i="69" s="1"/>
  <c r="AE183" i="69"/>
  <c r="AE186" i="69" s="1"/>
  <c r="AD192" i="69"/>
  <c r="AD200" i="69" s="1"/>
  <c r="BE1466" i="64" a="1"/>
  <c r="BE1466" i="64" s="1"/>
  <c r="BE1430" i="64" a="1"/>
  <c r="BE1430" i="64" s="1"/>
  <c r="BE1395" i="64" a="1"/>
  <c r="BE1395" i="64" s="1"/>
  <c r="BE1983" i="64" a="1"/>
  <c r="BE1983" i="64" s="1"/>
  <c r="BE1360" i="64" a="1"/>
  <c r="BE1360" i="64" s="1"/>
  <c r="BE2017" i="64" a="1"/>
  <c r="BE2017" i="64" s="1"/>
  <c r="AD167" i="69"/>
  <c r="AD177" i="69" s="1"/>
  <c r="AD169" i="69"/>
  <c r="AD179" i="69" s="1"/>
  <c r="AE156" i="69"/>
  <c r="AE159" i="69" s="1"/>
  <c r="AE184" i="69" s="1"/>
  <c r="BE472" i="64" a="1"/>
  <c r="BE472" i="64" s="1"/>
  <c r="BE466" i="64" a="1"/>
  <c r="BE466" i="64" s="1"/>
  <c r="AE129" i="69"/>
  <c r="AE132" i="69" s="1"/>
  <c r="AE157" i="69" s="1"/>
  <c r="AD136" i="69"/>
  <c r="AD142" i="69"/>
  <c r="AD146" i="69" s="1"/>
  <c r="AD148" i="69" s="1"/>
  <c r="BE1695" i="64" a="1"/>
  <c r="BE1695" i="64" s="1"/>
  <c r="BE1608" i="64" a="1"/>
  <c r="BE1608" i="64" s="1"/>
  <c r="BE1086" i="64" a="1"/>
  <c r="BE1086" i="64" s="1"/>
  <c r="BE669" i="64" a="1"/>
  <c r="BE669" i="64" s="1"/>
  <c r="BE191" i="64" a="1"/>
  <c r="BE191" i="64" s="1"/>
  <c r="BE176" i="64" a="1"/>
  <c r="BE176" i="64" s="1"/>
  <c r="BE245" i="64" a="1"/>
  <c r="BE245" i="64" s="1"/>
  <c r="BE40" i="64" a="1"/>
  <c r="BE40" i="64" s="1"/>
  <c r="BE175" i="64" a="1"/>
  <c r="BE175" i="64" s="1"/>
  <c r="BE192" i="64" a="1"/>
  <c r="BE192" i="64" s="1"/>
  <c r="AZ190" i="64"/>
  <c r="AZ193" i="64" s="1"/>
  <c r="BE945" i="64" a="1"/>
  <c r="BE945" i="64" s="1"/>
  <c r="BE1719" i="64" a="1"/>
  <c r="BE1719" i="64" s="1"/>
  <c r="BE1613" i="64" a="1"/>
  <c r="BE1613" i="64" s="1"/>
  <c r="BE1334" i="64" a="1"/>
  <c r="BE1334" i="64" s="1"/>
  <c r="BE1238" i="64" a="1"/>
  <c r="BE1238" i="64" s="1"/>
  <c r="BE1619" i="64" a="1"/>
  <c r="BE1619" i="64" s="1"/>
  <c r="BE1721" i="64" a="1"/>
  <c r="BE1721" i="64" s="1"/>
  <c r="BE1262" i="64" a="1"/>
  <c r="BE1262" i="64" s="1"/>
  <c r="BE1240" i="64" a="1"/>
  <c r="BE1240" i="64" s="1"/>
  <c r="BE647" i="64" a="1"/>
  <c r="BE647" i="64" s="1"/>
  <c r="BE1332" i="64" a="1"/>
  <c r="BE1332" i="64" s="1"/>
  <c r="BE1216" i="64" a="1"/>
  <c r="BE1216" i="64" s="1"/>
  <c r="BE645" i="64" a="1"/>
  <c r="BE645" i="64" s="1"/>
  <c r="AY17" i="69"/>
  <c r="AY18" i="69" s="1"/>
  <c r="BA98" i="69"/>
  <c r="AD119" i="69"/>
  <c r="AZ207" i="69"/>
  <c r="AZ209" i="69" s="1"/>
  <c r="AZ219" i="69" s="1"/>
  <c r="AD125" i="69"/>
  <c r="AZ16" i="69"/>
  <c r="AD123" i="69"/>
  <c r="AZ10" i="69"/>
  <c r="AZ20" i="69" s="1"/>
  <c r="BB225" i="69" a="1"/>
  <c r="BB225" i="69" s="1"/>
  <c r="BB227" i="69" a="1"/>
  <c r="BB227" i="69" s="1"/>
  <c r="BB216" i="69" a="1"/>
  <c r="BB216" i="69" s="1"/>
  <c r="BB214" i="69" a="1"/>
  <c r="BB214" i="69" s="1"/>
  <c r="BB206" i="69" a="1"/>
  <c r="BB206" i="69" s="1"/>
  <c r="BB208" i="69" a="1"/>
  <c r="BB208" i="69" s="1"/>
  <c r="BB197" i="69" a="1"/>
  <c r="BB197" i="69" s="1"/>
  <c r="BB191" i="69" a="1"/>
  <c r="BB191" i="69" s="1"/>
  <c r="BB174" i="69" a="1"/>
  <c r="BB174" i="69" s="1"/>
  <c r="BB166" i="69" a="1"/>
  <c r="BB166" i="69" s="1"/>
  <c r="BB185" i="69" a="1"/>
  <c r="BB185" i="69" s="1"/>
  <c r="BB147" i="69" a="1"/>
  <c r="BB147" i="69" s="1"/>
  <c r="BB172" i="69" a="1"/>
  <c r="BB172" i="69" s="1"/>
  <c r="BB158" i="69" a="1"/>
  <c r="BB158" i="69" s="1"/>
  <c r="BB145" i="69" a="1"/>
  <c r="BB145" i="69" s="1"/>
  <c r="BB131" i="69" a="1"/>
  <c r="BB131" i="69" s="1"/>
  <c r="BB160" i="69" a="1"/>
  <c r="BB160" i="69" s="1"/>
  <c r="BB139" i="69" a="1"/>
  <c r="BB139" i="69" s="1"/>
  <c r="BB116" i="69" a="1"/>
  <c r="BB116" i="69" s="1"/>
  <c r="BB109" i="69" a="1"/>
  <c r="BB109" i="69" s="1"/>
  <c r="BB133" i="69" a="1"/>
  <c r="BB133" i="69" s="1"/>
  <c r="BB122" i="69" a="1"/>
  <c r="BB122" i="69" s="1"/>
  <c r="BB114" i="69" a="1"/>
  <c r="BB114" i="69" s="1"/>
  <c r="BB97" i="69" a="1"/>
  <c r="BB97" i="69" s="1"/>
  <c r="BC93" i="69" s="1"/>
  <c r="BB90" i="69" a="1"/>
  <c r="BB90" i="69" s="1"/>
  <c r="BB103" i="69" a="1"/>
  <c r="BB103" i="69" s="1"/>
  <c r="BB95" i="69" a="1"/>
  <c r="BB95" i="69" s="1"/>
  <c r="BB96" i="69" s="1"/>
  <c r="BB82" i="69" a="1"/>
  <c r="BB82" i="69" s="1"/>
  <c r="BB68" i="69" a="1"/>
  <c r="BB68" i="69" s="1"/>
  <c r="BB74" i="69" a="1"/>
  <c r="BB74" i="69" s="1"/>
  <c r="BB76" i="69" a="1"/>
  <c r="BB76" i="69" s="1"/>
  <c r="BB47" i="69" a="1"/>
  <c r="BB47" i="69" s="1"/>
  <c r="BB30" i="69" a="1"/>
  <c r="BB30" i="69" s="1"/>
  <c r="BB53" i="69" a="1"/>
  <c r="BB53" i="69" s="1"/>
  <c r="BB36" i="69" a="1"/>
  <c r="BB36" i="69" s="1"/>
  <c r="BB42" i="69" a="1"/>
  <c r="BB42" i="69" s="1"/>
  <c r="BB25" i="69" a="1"/>
  <c r="BB25" i="69" s="1"/>
  <c r="BB62" i="69" a="1"/>
  <c r="BB62" i="69" s="1"/>
  <c r="BB3" i="69"/>
  <c r="BB5" i="69" a="1"/>
  <c r="BB5" i="69" s="1"/>
  <c r="BB9" i="69" a="1"/>
  <c r="BB9" i="69" s="1"/>
  <c r="BB15" i="69" a="1"/>
  <c r="BB15" i="69" s="1"/>
  <c r="AV106" i="69"/>
  <c r="AV113" i="69" s="1"/>
  <c r="AV100" i="69"/>
  <c r="AV104" i="69"/>
  <c r="BC2" i="69"/>
  <c r="BD1" i="69"/>
  <c r="AZ221" i="69"/>
  <c r="AZ224" i="69" s="1"/>
  <c r="AZ226" i="69" s="1"/>
  <c r="AZ228" i="69" s="1"/>
  <c r="AZ215" i="69"/>
  <c r="AZ217" i="69" s="1"/>
  <c r="AV87" i="69"/>
  <c r="AV83" i="69"/>
  <c r="AE117" i="69"/>
  <c r="AE115" i="69"/>
  <c r="BA205" i="69"/>
  <c r="BA211" i="69" s="1"/>
  <c r="BA61" i="69"/>
  <c r="BA63" i="69" s="1"/>
  <c r="BA8" i="69"/>
  <c r="BA12" i="69" s="1"/>
  <c r="BA22" i="69" s="1"/>
  <c r="BA29" i="69" s="1"/>
  <c r="BA31" i="69" s="1"/>
  <c r="AW39" i="69"/>
  <c r="AX28" i="69"/>
  <c r="AX32" i="69" s="1"/>
  <c r="AW33" i="69"/>
  <c r="AW37" i="69"/>
  <c r="AW46" i="69" s="1"/>
  <c r="AW48" i="69" s="1"/>
  <c r="AT50" i="69"/>
  <c r="AT56" i="69"/>
  <c r="AU45" i="69"/>
  <c r="AU49" i="69" s="1"/>
  <c r="AT54" i="69"/>
  <c r="AX65" i="69"/>
  <c r="AX71" i="69"/>
  <c r="AX75" i="69" s="1"/>
  <c r="AY60" i="69"/>
  <c r="AY64" i="69" s="1"/>
  <c r="AX69" i="69"/>
  <c r="AW79" i="69"/>
  <c r="AW77" i="69"/>
  <c r="AW85" i="69" s="1"/>
  <c r="AW94" i="69" s="1"/>
  <c r="AW99" i="69" s="1"/>
  <c r="BE1263" i="64" a="1"/>
  <c r="BE1696" i="64" a="1"/>
  <c r="BE1396" i="64" a="1"/>
  <c r="BE946" i="64" a="1"/>
  <c r="BE1239" i="64" a="1"/>
  <c r="V646" i="64" a="1"/>
  <c r="BE1720" i="64" a="1"/>
  <c r="BE1361" i="64" a="1"/>
  <c r="BE1612" i="64" a="1"/>
  <c r="BE1087" i="64" a="1"/>
  <c r="BE1333" i="64" a="1"/>
  <c r="BE1467" i="64" a="1"/>
  <c r="BE1431" i="64" a="1"/>
  <c r="BE670" i="64" a="1"/>
  <c r="BR507" i="64" l="1"/>
  <c r="BQ512" i="64"/>
  <c r="BQ516" i="64"/>
  <c r="BQ504" i="64"/>
  <c r="BR496" i="64"/>
  <c r="BR499" i="64" s="1"/>
  <c r="BS1889" i="64"/>
  <c r="BT1885" i="64" s="1"/>
  <c r="BT1891" i="64" s="1"/>
  <c r="BE177" i="64"/>
  <c r="BE1720" i="64"/>
  <c r="BD1404" i="64"/>
  <c r="BE1396" i="64"/>
  <c r="BE1431" i="64"/>
  <c r="BE1467" i="64"/>
  <c r="BE1696" i="64"/>
  <c r="BE1333" i="64"/>
  <c r="BE1361" i="64"/>
  <c r="BE1239" i="64"/>
  <c r="BE1263" i="64"/>
  <c r="BE1612" i="64"/>
  <c r="BE1087" i="64"/>
  <c r="BE946" i="64"/>
  <c r="BE670" i="64"/>
  <c r="AB576" i="64"/>
  <c r="AC574" i="64"/>
  <c r="AC572" i="64" s="1"/>
  <c r="AD571" i="64"/>
  <c r="X1670" i="64"/>
  <c r="Y1664" i="64"/>
  <c r="Y1668" i="64" s="1"/>
  <c r="X1674" i="64"/>
  <c r="AN948" i="64"/>
  <c r="AN467" i="64"/>
  <c r="V646" i="64"/>
  <c r="W1722" i="64"/>
  <c r="X1217" i="64"/>
  <c r="AD473" i="64"/>
  <c r="AE464" i="64"/>
  <c r="AD469" i="64"/>
  <c r="AA1698" i="64"/>
  <c r="AC1614" i="64"/>
  <c r="U1335" i="64"/>
  <c r="AD198" i="69"/>
  <c r="AE187" i="69"/>
  <c r="AE188" i="69" s="1"/>
  <c r="BE1991" i="64"/>
  <c r="BF1466" i="64" a="1"/>
  <c r="BF1466" i="64" s="1"/>
  <c r="BF1430" i="64" a="1"/>
  <c r="BF1430" i="64" s="1"/>
  <c r="BF1395" i="64" a="1"/>
  <c r="BF1395" i="64" s="1"/>
  <c r="BF1983" i="64" a="1"/>
  <c r="BF1983" i="64" s="1"/>
  <c r="BF1360" i="64" a="1"/>
  <c r="BF1360" i="64" s="1"/>
  <c r="BF2017" i="64" a="1"/>
  <c r="BF2017" i="64" s="1"/>
  <c r="AE161" i="69"/>
  <c r="AE162" i="69" s="1"/>
  <c r="AD173" i="69"/>
  <c r="AD175" i="69" s="1"/>
  <c r="BF472" i="64" a="1"/>
  <c r="BF472" i="64" s="1"/>
  <c r="BF466" i="64" a="1"/>
  <c r="BF466" i="64" s="1"/>
  <c r="AD152" i="69"/>
  <c r="AE134" i="69"/>
  <c r="AE135" i="69" s="1"/>
  <c r="AE136" i="69" s="1"/>
  <c r="BF1695" i="64" a="1"/>
  <c r="BF1695" i="64" s="1"/>
  <c r="BF1608" i="64" a="1"/>
  <c r="BF1608" i="64" s="1"/>
  <c r="BF1086" i="64" a="1"/>
  <c r="BF1086" i="64" s="1"/>
  <c r="BA190" i="64"/>
  <c r="BA193" i="64" s="1"/>
  <c r="BF669" i="64" a="1"/>
  <c r="BF669" i="64" s="1"/>
  <c r="BF191" i="64" a="1"/>
  <c r="BF191" i="64" s="1"/>
  <c r="BF176" i="64" a="1"/>
  <c r="BF176" i="64" s="1"/>
  <c r="BF245" i="64" a="1"/>
  <c r="BF245" i="64" s="1"/>
  <c r="BF40" i="64" a="1"/>
  <c r="BF40" i="64" s="1"/>
  <c r="BF175" i="64" a="1"/>
  <c r="BF175" i="64" s="1"/>
  <c r="BF192" i="64" a="1"/>
  <c r="BF192" i="64" s="1"/>
  <c r="BF945" i="64" a="1"/>
  <c r="BF945" i="64" s="1"/>
  <c r="BF1719" i="64" a="1"/>
  <c r="BF1719" i="64" s="1"/>
  <c r="BF1619" i="64" a="1"/>
  <c r="BF1619" i="64" s="1"/>
  <c r="BF1238" i="64" a="1"/>
  <c r="BF1238" i="64" s="1"/>
  <c r="BF1334" i="64" a="1"/>
  <c r="BF1334" i="64" s="1"/>
  <c r="BF1240" i="64" a="1"/>
  <c r="BF1240" i="64" s="1"/>
  <c r="BF645" i="64" a="1"/>
  <c r="BF645" i="64" s="1"/>
  <c r="BF1216" i="64" a="1"/>
  <c r="BF1216" i="64" s="1"/>
  <c r="BF1332" i="64" a="1"/>
  <c r="BF1332" i="64" s="1"/>
  <c r="BF1721" i="64" a="1"/>
  <c r="BF1721" i="64" s="1"/>
  <c r="BF647" i="64" a="1"/>
  <c r="BF647" i="64" s="1"/>
  <c r="BF1613" i="64" a="1"/>
  <c r="BF1613" i="64" s="1"/>
  <c r="BF1262" i="64" a="1"/>
  <c r="BF1262" i="64" s="1"/>
  <c r="BA207" i="69"/>
  <c r="BA209" i="69" s="1"/>
  <c r="BA219" i="69" s="1"/>
  <c r="AZ17" i="69"/>
  <c r="AZ18" i="69" s="1"/>
  <c r="AE118" i="69"/>
  <c r="AE125" i="69" s="1"/>
  <c r="BB98" i="69"/>
  <c r="AW106" i="69"/>
  <c r="AW113" i="69" s="1"/>
  <c r="AW100" i="69"/>
  <c r="AW104" i="69"/>
  <c r="AX79" i="69"/>
  <c r="AX77" i="69"/>
  <c r="AX85" i="69" s="1"/>
  <c r="AX94" i="69" s="1"/>
  <c r="AX99" i="69" s="1"/>
  <c r="AU50" i="69"/>
  <c r="AU56" i="69"/>
  <c r="AV45" i="69"/>
  <c r="AV49" i="69" s="1"/>
  <c r="AU54" i="69"/>
  <c r="BC227" i="69" a="1"/>
  <c r="BC227" i="69" s="1"/>
  <c r="BC225" i="69" a="1"/>
  <c r="BC225" i="69" s="1"/>
  <c r="BC216" i="69" a="1"/>
  <c r="BC216" i="69" s="1"/>
  <c r="BC214" i="69" a="1"/>
  <c r="BC214" i="69" s="1"/>
  <c r="BC208" i="69" a="1"/>
  <c r="BC208" i="69" s="1"/>
  <c r="BC206" i="69" a="1"/>
  <c r="BC206" i="69" s="1"/>
  <c r="BC197" i="69" a="1"/>
  <c r="BC197" i="69" s="1"/>
  <c r="BC191" i="69" a="1"/>
  <c r="BC191" i="69" s="1"/>
  <c r="BC185" i="69" a="1"/>
  <c r="BC185" i="69" s="1"/>
  <c r="BC174" i="69" a="1"/>
  <c r="BC174" i="69" s="1"/>
  <c r="BC166" i="69" a="1"/>
  <c r="BC166" i="69" s="1"/>
  <c r="BC172" i="69" a="1"/>
  <c r="BC172" i="69" s="1"/>
  <c r="BC158" i="69" a="1"/>
  <c r="BC158" i="69" s="1"/>
  <c r="BC160" i="69" a="1"/>
  <c r="BC160" i="69" s="1"/>
  <c r="BC147" i="69" a="1"/>
  <c r="BC147" i="69" s="1"/>
  <c r="BC131" i="69" a="1"/>
  <c r="BC131" i="69" s="1"/>
  <c r="BC133" i="69" a="1"/>
  <c r="BC133" i="69" s="1"/>
  <c r="BC145" i="69" a="1"/>
  <c r="BC145" i="69" s="1"/>
  <c r="BC116" i="69" a="1"/>
  <c r="BC116" i="69" s="1"/>
  <c r="BC109" i="69" a="1"/>
  <c r="BC109" i="69" s="1"/>
  <c r="BC122" i="69" a="1"/>
  <c r="BC122" i="69" s="1"/>
  <c r="BC139" i="69" a="1"/>
  <c r="BC139" i="69" s="1"/>
  <c r="BC114" i="69" a="1"/>
  <c r="BC114" i="69" s="1"/>
  <c r="BC103" i="69" a="1"/>
  <c r="BC103" i="69" s="1"/>
  <c r="BC95" i="69" a="1"/>
  <c r="BC95" i="69" s="1"/>
  <c r="BC96" i="69" s="1"/>
  <c r="BC97" i="69" a="1"/>
  <c r="BC97" i="69" s="1"/>
  <c r="BD93" i="69" s="1"/>
  <c r="BC74" i="69" a="1"/>
  <c r="BC74" i="69" s="1"/>
  <c r="BC90" i="69" a="1"/>
  <c r="BC90" i="69" s="1"/>
  <c r="BC76" i="69" a="1"/>
  <c r="BC76" i="69" s="1"/>
  <c r="BC82" i="69" a="1"/>
  <c r="BC82" i="69" s="1"/>
  <c r="BC62" i="69" a="1"/>
  <c r="BC62" i="69" s="1"/>
  <c r="BC53" i="69" a="1"/>
  <c r="BC53" i="69" s="1"/>
  <c r="BC36" i="69" a="1"/>
  <c r="BC36" i="69" s="1"/>
  <c r="BC42" i="69" a="1"/>
  <c r="BC42" i="69" s="1"/>
  <c r="BC25" i="69" a="1"/>
  <c r="BC25" i="69" s="1"/>
  <c r="BC68" i="69" a="1"/>
  <c r="BC68" i="69" s="1"/>
  <c r="BC5" i="69" a="1"/>
  <c r="BC5" i="69" s="1"/>
  <c r="BC3" i="69"/>
  <c r="BC47" i="69" a="1"/>
  <c r="BC47" i="69" s="1"/>
  <c r="BC9" i="69" a="1"/>
  <c r="BC9" i="69" s="1"/>
  <c r="BC15" i="69" a="1"/>
  <c r="BC15" i="69" s="1"/>
  <c r="BC30" i="69" a="1"/>
  <c r="BC30" i="69" s="1"/>
  <c r="BA16" i="69"/>
  <c r="AW87" i="69"/>
  <c r="AW83" i="69"/>
  <c r="BB205" i="69"/>
  <c r="BB211" i="69" s="1"/>
  <c r="BB61" i="69"/>
  <c r="BB63" i="69" s="1"/>
  <c r="BB8" i="69"/>
  <c r="BB12" i="69" s="1"/>
  <c r="BB22" i="69" s="1"/>
  <c r="BB29" i="69" s="1"/>
  <c r="BB31" i="69" s="1"/>
  <c r="BA221" i="69"/>
  <c r="BA224" i="69" s="1"/>
  <c r="BA226" i="69" s="1"/>
  <c r="BA228" i="69" s="1"/>
  <c r="BA215" i="69"/>
  <c r="BA217" i="69" s="1"/>
  <c r="BA10" i="69"/>
  <c r="BA20" i="69" s="1"/>
  <c r="AY65" i="69"/>
  <c r="AY71" i="69"/>
  <c r="AY75" i="69" s="1"/>
  <c r="AZ60" i="69"/>
  <c r="AZ64" i="69" s="1"/>
  <c r="AY69" i="69"/>
  <c r="AX33" i="69"/>
  <c r="AX39" i="69"/>
  <c r="AY28" i="69"/>
  <c r="AY32" i="69" s="1"/>
  <c r="AX37" i="69"/>
  <c r="AX46" i="69" s="1"/>
  <c r="AX48" i="69" s="1"/>
  <c r="BE1" i="69"/>
  <c r="BD2" i="69"/>
  <c r="BF1720" i="64" a="1"/>
  <c r="BF1361" i="64" a="1"/>
  <c r="BF1239" i="64" a="1"/>
  <c r="BF670" i="64" a="1"/>
  <c r="BF1431" i="64" a="1"/>
  <c r="BF1467" i="64" a="1"/>
  <c r="BF1333" i="64" a="1"/>
  <c r="BF1396" i="64" a="1"/>
  <c r="BF1696" i="64" a="1"/>
  <c r="BF946" i="64" a="1"/>
  <c r="BF1087" i="64" a="1"/>
  <c r="BF1612" i="64" a="1"/>
  <c r="BF1263" i="64" a="1"/>
  <c r="BR508" i="64" l="1"/>
  <c r="BT1895" i="64" a="1"/>
  <c r="BT1895" i="64" s="1"/>
  <c r="BT1888" i="64" s="1"/>
  <c r="BT1889" i="64" s="1"/>
  <c r="BF177" i="64"/>
  <c r="BF1720" i="64"/>
  <c r="BE1404" i="64"/>
  <c r="BF1396" i="64"/>
  <c r="BF1431" i="64"/>
  <c r="BF1333" i="64"/>
  <c r="BF1467" i="64"/>
  <c r="BF1696" i="64"/>
  <c r="BF1361" i="64"/>
  <c r="BF1239" i="64"/>
  <c r="BF1263" i="64"/>
  <c r="BF1612" i="64"/>
  <c r="BF1087" i="64"/>
  <c r="BF946" i="64"/>
  <c r="BF670" i="64"/>
  <c r="AC576" i="64"/>
  <c r="Y1669" i="64"/>
  <c r="Y1670" i="64" s="1"/>
  <c r="AO948" i="64"/>
  <c r="AP467" i="64"/>
  <c r="AO467" i="64"/>
  <c r="AM1089" i="64"/>
  <c r="AN1089" i="64"/>
  <c r="W1241" i="64"/>
  <c r="V648" i="64"/>
  <c r="AE468" i="64"/>
  <c r="AE194" i="69"/>
  <c r="AE202" i="69" s="1"/>
  <c r="AE192" i="69"/>
  <c r="AE200" i="69" s="1"/>
  <c r="AF183" i="69"/>
  <c r="AF186" i="69" s="1"/>
  <c r="BF1991" i="64"/>
  <c r="BG1466" i="64" a="1"/>
  <c r="BG1466" i="64" s="1"/>
  <c r="BG1430" i="64" a="1"/>
  <c r="BG1430" i="64" s="1"/>
  <c r="BG1395" i="64" a="1"/>
  <c r="BG1395" i="64" s="1"/>
  <c r="BG1983" i="64" a="1"/>
  <c r="BG1983" i="64" s="1"/>
  <c r="BG1360" i="64" a="1"/>
  <c r="BG1360" i="64" s="1"/>
  <c r="BG2017" i="64" a="1"/>
  <c r="BG2017" i="64" s="1"/>
  <c r="AE163" i="69"/>
  <c r="AF156" i="69"/>
  <c r="AF161" i="69" s="1"/>
  <c r="AE169" i="69"/>
  <c r="AE179" i="69" s="1"/>
  <c r="AE167" i="69"/>
  <c r="AE173" i="69" s="1"/>
  <c r="AE175" i="69" s="1"/>
  <c r="BG472" i="64" a="1"/>
  <c r="BG472" i="64" s="1"/>
  <c r="BG466" i="64" a="1"/>
  <c r="BG466" i="64" s="1"/>
  <c r="AE142" i="69"/>
  <c r="AE146" i="69" s="1"/>
  <c r="AE148" i="69" s="1"/>
  <c r="AF129" i="69"/>
  <c r="AF132" i="69" s="1"/>
  <c r="AF157" i="69" s="1"/>
  <c r="AE140" i="69"/>
  <c r="AE150" i="69" s="1"/>
  <c r="BG1695" i="64" a="1"/>
  <c r="BG1695" i="64" s="1"/>
  <c r="BG1608" i="64" a="1"/>
  <c r="BG1608" i="64" s="1"/>
  <c r="BG1086" i="64" a="1"/>
  <c r="BG1086" i="64" s="1"/>
  <c r="AF112" i="69"/>
  <c r="AF117" i="69" s="1"/>
  <c r="AE119" i="69"/>
  <c r="BG669" i="64" a="1"/>
  <c r="BG669" i="64" s="1"/>
  <c r="BG245" i="64" a="1"/>
  <c r="BG245" i="64" s="1"/>
  <c r="BG40" i="64" a="1"/>
  <c r="BG40" i="64" s="1"/>
  <c r="BG191" i="64" a="1"/>
  <c r="BG191" i="64" s="1"/>
  <c r="BG176" i="64" a="1"/>
  <c r="BG176" i="64" s="1"/>
  <c r="BG175" i="64" a="1"/>
  <c r="BG175" i="64" s="1"/>
  <c r="BG192" i="64" a="1"/>
  <c r="BG192" i="64" s="1"/>
  <c r="BB190" i="64"/>
  <c r="M190" i="64" s="1"/>
  <c r="BG945" i="64" a="1"/>
  <c r="BG945" i="64" s="1"/>
  <c r="BG647" i="64" a="1"/>
  <c r="BG647" i="64" s="1"/>
  <c r="BG1262" i="64" a="1"/>
  <c r="BG1262" i="64" s="1"/>
  <c r="BG1334" i="64" a="1"/>
  <c r="BG1334" i="64" s="1"/>
  <c r="BG1240" i="64" a="1"/>
  <c r="BG1240" i="64" s="1"/>
  <c r="BG1332" i="64" a="1"/>
  <c r="BG1332" i="64" s="1"/>
  <c r="BG645" i="64" a="1"/>
  <c r="BG645" i="64" s="1"/>
  <c r="BG1719" i="64" a="1"/>
  <c r="BG1719" i="64" s="1"/>
  <c r="BG1238" i="64" a="1"/>
  <c r="BG1238" i="64" s="1"/>
  <c r="BG1721" i="64" a="1"/>
  <c r="BG1721" i="64" s="1"/>
  <c r="BG1216" i="64" a="1"/>
  <c r="BG1216" i="64" s="1"/>
  <c r="BG1619" i="64" a="1"/>
  <c r="BG1619" i="64" s="1"/>
  <c r="BG1613" i="64" a="1"/>
  <c r="BG1613" i="64" s="1"/>
  <c r="AE123" i="69"/>
  <c r="BB10" i="69"/>
  <c r="BB20" i="69" s="1"/>
  <c r="BC98" i="69"/>
  <c r="BB207" i="69"/>
  <c r="BB209" i="69" s="1"/>
  <c r="BB219" i="69" s="1"/>
  <c r="BD225" i="69" a="1"/>
  <c r="BD225" i="69" s="1"/>
  <c r="BD227" i="69" a="1"/>
  <c r="BD227" i="69" s="1"/>
  <c r="BD216" i="69" a="1"/>
  <c r="BD216" i="69" s="1"/>
  <c r="BD208" i="69" a="1"/>
  <c r="BD208" i="69" s="1"/>
  <c r="BD214" i="69" a="1"/>
  <c r="BD214" i="69" s="1"/>
  <c r="BD206" i="69" a="1"/>
  <c r="BD206" i="69" s="1"/>
  <c r="BD197" i="69" a="1"/>
  <c r="BD197" i="69" s="1"/>
  <c r="BD185" i="69" a="1"/>
  <c r="BD185" i="69" s="1"/>
  <c r="BD191" i="69" a="1"/>
  <c r="BD191" i="69" s="1"/>
  <c r="BD166" i="69" a="1"/>
  <c r="BD166" i="69" s="1"/>
  <c r="BD172" i="69" a="1"/>
  <c r="BD172" i="69" s="1"/>
  <c r="BD174" i="69" a="1"/>
  <c r="BD174" i="69" s="1"/>
  <c r="BD160" i="69" a="1"/>
  <c r="BD160" i="69" s="1"/>
  <c r="BD145" i="69" a="1"/>
  <c r="BD145" i="69" s="1"/>
  <c r="BD147" i="69" a="1"/>
  <c r="BD147" i="69" s="1"/>
  <c r="BD158" i="69" a="1"/>
  <c r="BD158" i="69" s="1"/>
  <c r="BD133" i="69" a="1"/>
  <c r="BD133" i="69" s="1"/>
  <c r="BD139" i="69" a="1"/>
  <c r="BD139" i="69" s="1"/>
  <c r="BD131" i="69" a="1"/>
  <c r="BD131" i="69" s="1"/>
  <c r="BD122" i="69" a="1"/>
  <c r="BD122" i="69" s="1"/>
  <c r="BD114" i="69" a="1"/>
  <c r="BD114" i="69" s="1"/>
  <c r="BD116" i="69" a="1"/>
  <c r="BD116" i="69" s="1"/>
  <c r="BD95" i="69" a="1"/>
  <c r="BD95" i="69" s="1"/>
  <c r="BD96" i="69" s="1"/>
  <c r="BD109" i="69" a="1"/>
  <c r="BD109" i="69" s="1"/>
  <c r="BD97" i="69" a="1"/>
  <c r="BD97" i="69" s="1"/>
  <c r="BE93" i="69" s="1"/>
  <c r="BD90" i="69" a="1"/>
  <c r="BD90" i="69" s="1"/>
  <c r="BD103" i="69" a="1"/>
  <c r="BD103" i="69" s="1"/>
  <c r="BD74" i="69" a="1"/>
  <c r="BD74" i="69" s="1"/>
  <c r="BD76" i="69" a="1"/>
  <c r="BD76" i="69" s="1"/>
  <c r="BD82" i="69" a="1"/>
  <c r="BD82" i="69" s="1"/>
  <c r="BD62" i="69" a="1"/>
  <c r="BD62" i="69" s="1"/>
  <c r="BD53" i="69" a="1"/>
  <c r="BD53" i="69" s="1"/>
  <c r="BD36" i="69" a="1"/>
  <c r="BD36" i="69" s="1"/>
  <c r="BD42" i="69" a="1"/>
  <c r="BD42" i="69" s="1"/>
  <c r="BD25" i="69" a="1"/>
  <c r="BD25" i="69" s="1"/>
  <c r="BD68" i="69" a="1"/>
  <c r="BD68" i="69" s="1"/>
  <c r="BD47" i="69" a="1"/>
  <c r="BD47" i="69" s="1"/>
  <c r="BD30" i="69" a="1"/>
  <c r="BD30" i="69" s="1"/>
  <c r="BD9" i="69" a="1"/>
  <c r="BD9" i="69" s="1"/>
  <c r="BD15" i="69" a="1"/>
  <c r="BD15" i="69" s="1"/>
  <c r="BD5" i="69" a="1"/>
  <c r="BD5" i="69" s="1"/>
  <c r="BD3" i="69"/>
  <c r="AY79" i="69"/>
  <c r="AY77" i="69"/>
  <c r="AY85" i="69" s="1"/>
  <c r="AY94" i="69" s="1"/>
  <c r="AY99" i="69" s="1"/>
  <c r="AZ71" i="69"/>
  <c r="AZ75" i="69" s="1"/>
  <c r="AZ65" i="69"/>
  <c r="BA60" i="69"/>
  <c r="BA64" i="69" s="1"/>
  <c r="AZ69" i="69"/>
  <c r="BF1" i="69"/>
  <c r="BE2" i="69"/>
  <c r="BC205" i="69"/>
  <c r="BC211" i="69" s="1"/>
  <c r="BC61" i="69"/>
  <c r="BC63" i="69" s="1"/>
  <c r="BC8" i="69"/>
  <c r="BC12" i="69" s="1"/>
  <c r="BC22" i="69" s="1"/>
  <c r="BC29" i="69" s="1"/>
  <c r="BC31" i="69" s="1"/>
  <c r="AX106" i="69"/>
  <c r="AX113" i="69" s="1"/>
  <c r="AX100" i="69"/>
  <c r="AX104" i="69"/>
  <c r="AV50" i="69"/>
  <c r="AV56" i="69"/>
  <c r="AW45" i="69"/>
  <c r="AW49" i="69" s="1"/>
  <c r="AV54" i="69"/>
  <c r="AY33" i="69"/>
  <c r="AY39" i="69"/>
  <c r="AZ28" i="69"/>
  <c r="AZ32" i="69" s="1"/>
  <c r="AY37" i="69"/>
  <c r="AY46" i="69" s="1"/>
  <c r="AY48" i="69" s="1"/>
  <c r="BB215" i="69"/>
  <c r="BB217" i="69" s="1"/>
  <c r="BB221" i="69"/>
  <c r="BB224" i="69" s="1"/>
  <c r="BB226" i="69" s="1"/>
  <c r="BB228" i="69" s="1"/>
  <c r="BA17" i="69"/>
  <c r="BA18" i="69" s="1"/>
  <c r="AX87" i="69"/>
  <c r="AX83" i="69"/>
  <c r="BB16" i="69"/>
  <c r="BG1612" i="64" a="1"/>
  <c r="BG1720" i="64" a="1"/>
  <c r="BG1263" i="64" a="1"/>
  <c r="BG1696" i="64" a="1"/>
  <c r="BG1396" i="64" a="1"/>
  <c r="BG1467" i="64" a="1"/>
  <c r="BG670" i="64" a="1"/>
  <c r="W646" i="64" a="1"/>
  <c r="BG1431" i="64" a="1"/>
  <c r="BG1333" i="64" a="1"/>
  <c r="BG1239" i="64" a="1"/>
  <c r="BG1087" i="64" a="1"/>
  <c r="BG1361" i="64" a="1"/>
  <c r="BG946" i="64" a="1"/>
  <c r="BR510" i="64" l="1"/>
  <c r="BG177" i="64"/>
  <c r="BG1720" i="64"/>
  <c r="BF1404" i="64"/>
  <c r="BB193" i="64"/>
  <c r="BG1361" i="64"/>
  <c r="BG1396" i="64"/>
  <c r="BG1333" i="64"/>
  <c r="BG1431" i="64"/>
  <c r="BG1696" i="64"/>
  <c r="BG1467" i="64"/>
  <c r="BG1239" i="64"/>
  <c r="BG1263" i="64"/>
  <c r="BG1612" i="64"/>
  <c r="BG1087" i="64"/>
  <c r="BG946" i="64"/>
  <c r="BG670" i="64"/>
  <c r="BU1885" i="64"/>
  <c r="BU1891" i="64" s="1"/>
  <c r="AD574" i="64"/>
  <c r="AD572" i="64" s="1"/>
  <c r="L571" i="64"/>
  <c r="Y1674" i="64"/>
  <c r="Z1664" i="64"/>
  <c r="Z1668" i="64" s="1"/>
  <c r="AP948" i="64"/>
  <c r="AQ467" i="64"/>
  <c r="AO1089" i="64"/>
  <c r="X1722" i="64"/>
  <c r="W646" i="64"/>
  <c r="Y1217" i="64"/>
  <c r="AD1614" i="64"/>
  <c r="V1335" i="64"/>
  <c r="AE473" i="64"/>
  <c r="AE469" i="64"/>
  <c r="AF464" i="64"/>
  <c r="AB1698" i="64"/>
  <c r="AE198" i="69"/>
  <c r="AE177" i="69"/>
  <c r="BG1991" i="64"/>
  <c r="BH1430" i="64" a="1"/>
  <c r="BH1430" i="64" s="1"/>
  <c r="BH1466" i="64" a="1"/>
  <c r="BH1466" i="64" s="1"/>
  <c r="BH1395" i="64" a="1"/>
  <c r="BH1395" i="64" s="1"/>
  <c r="BH1983" i="64" a="1"/>
  <c r="BH1983" i="64" s="1"/>
  <c r="BH1360" i="64" a="1"/>
  <c r="BH1360" i="64" s="1"/>
  <c r="BH2017" i="64" a="1"/>
  <c r="BH2017" i="64" s="1"/>
  <c r="AF159" i="69"/>
  <c r="AF184" i="69" s="1"/>
  <c r="AF187" i="69" s="1"/>
  <c r="AF192" i="69" s="1"/>
  <c r="BH466" i="64" a="1"/>
  <c r="BH466" i="64" s="1"/>
  <c r="BH472" i="64" a="1"/>
  <c r="BH472" i="64" s="1"/>
  <c r="AE152" i="69"/>
  <c r="AF134" i="69"/>
  <c r="AF135" i="69" s="1"/>
  <c r="BH1695" i="64" a="1"/>
  <c r="BH1695" i="64" s="1"/>
  <c r="AF115" i="69"/>
  <c r="AF118" i="69" s="1"/>
  <c r="AF123" i="69" s="1"/>
  <c r="BH1608" i="64" a="1"/>
  <c r="BH1608" i="64" s="1"/>
  <c r="BH1086" i="64" a="1"/>
  <c r="BH1086" i="64" s="1"/>
  <c r="BH669" i="64" a="1"/>
  <c r="BH669" i="64" s="1"/>
  <c r="BH40" i="64" a="1"/>
  <c r="BH40" i="64" s="1"/>
  <c r="BH176" i="64" a="1"/>
  <c r="BH176" i="64" s="1"/>
  <c r="BH245" i="64" a="1"/>
  <c r="BH245" i="64" s="1"/>
  <c r="BH191" i="64" a="1"/>
  <c r="BH191" i="64" s="1"/>
  <c r="BH175" i="64" a="1"/>
  <c r="BH175" i="64" s="1"/>
  <c r="BH192" i="64" a="1"/>
  <c r="BH192" i="64" s="1"/>
  <c r="BC190" i="64"/>
  <c r="BH945" i="64" a="1"/>
  <c r="BH945" i="64" s="1"/>
  <c r="BH1238" i="64" a="1"/>
  <c r="BH1238" i="64" s="1"/>
  <c r="BH1719" i="64" a="1"/>
  <c r="BH1719" i="64" s="1"/>
  <c r="BH1334" i="64" a="1"/>
  <c r="BH1334" i="64" s="1"/>
  <c r="BH1619" i="64" a="1"/>
  <c r="BH1619" i="64" s="1"/>
  <c r="BH645" i="64" a="1"/>
  <c r="BH645" i="64" s="1"/>
  <c r="BH647" i="64" a="1"/>
  <c r="BH647" i="64" s="1"/>
  <c r="BH1332" i="64" a="1"/>
  <c r="BH1332" i="64" s="1"/>
  <c r="BH1240" i="64" a="1"/>
  <c r="BH1240" i="64" s="1"/>
  <c r="BH1216" i="64" a="1"/>
  <c r="BH1216" i="64" s="1"/>
  <c r="BH1613" i="64" a="1"/>
  <c r="BH1613" i="64" s="1"/>
  <c r="BH1262" i="64" a="1"/>
  <c r="BH1262" i="64" s="1"/>
  <c r="BH1721" i="64" a="1"/>
  <c r="BH1721" i="64" s="1"/>
  <c r="BB17" i="69"/>
  <c r="BB18" i="69" s="1"/>
  <c r="BD98" i="69"/>
  <c r="BC207" i="69"/>
  <c r="BC209" i="69" s="1"/>
  <c r="BC219" i="69" s="1"/>
  <c r="BC10" i="69"/>
  <c r="BC20" i="69" s="1"/>
  <c r="BC16" i="69"/>
  <c r="BG1" i="69"/>
  <c r="BF2" i="69"/>
  <c r="AY106" i="69"/>
  <c r="AY113" i="69" s="1"/>
  <c r="AY100" i="69"/>
  <c r="AY104" i="69"/>
  <c r="BE225" i="69" a="1"/>
  <c r="BE225" i="69" s="1"/>
  <c r="BE227" i="69" a="1"/>
  <c r="BE227" i="69" s="1"/>
  <c r="BE216" i="69" a="1"/>
  <c r="BE216" i="69" s="1"/>
  <c r="BE214" i="69" a="1"/>
  <c r="BE214" i="69" s="1"/>
  <c r="BE206" i="69" a="1"/>
  <c r="BE206" i="69" s="1"/>
  <c r="BE208" i="69" a="1"/>
  <c r="BE208" i="69" s="1"/>
  <c r="BE197" i="69" a="1"/>
  <c r="BE197" i="69" s="1"/>
  <c r="BE185" i="69" a="1"/>
  <c r="BE185" i="69" s="1"/>
  <c r="BE191" i="69" a="1"/>
  <c r="BE191" i="69" s="1"/>
  <c r="BE174" i="69" a="1"/>
  <c r="BE174" i="69" s="1"/>
  <c r="BE166" i="69" a="1"/>
  <c r="BE166" i="69" s="1"/>
  <c r="BE172" i="69" a="1"/>
  <c r="BE172" i="69" s="1"/>
  <c r="BE147" i="69" a="1"/>
  <c r="BE147" i="69" s="1"/>
  <c r="BE160" i="69" a="1"/>
  <c r="BE160" i="69" s="1"/>
  <c r="BE139" i="69" a="1"/>
  <c r="BE139" i="69" s="1"/>
  <c r="BE158" i="69" a="1"/>
  <c r="BE158" i="69" s="1"/>
  <c r="BE145" i="69" a="1"/>
  <c r="BE145" i="69" s="1"/>
  <c r="BE133" i="69" a="1"/>
  <c r="BE133" i="69" s="1"/>
  <c r="BE122" i="69" a="1"/>
  <c r="BE122" i="69" s="1"/>
  <c r="BE114" i="69" a="1"/>
  <c r="BE114" i="69" s="1"/>
  <c r="BE131" i="69" a="1"/>
  <c r="BE131" i="69" s="1"/>
  <c r="BE116" i="69" a="1"/>
  <c r="BE116" i="69" s="1"/>
  <c r="BE109" i="69" a="1"/>
  <c r="BE109" i="69" s="1"/>
  <c r="BE97" i="69" a="1"/>
  <c r="BE97" i="69" s="1"/>
  <c r="BF93" i="69" s="1"/>
  <c r="BE90" i="69" a="1"/>
  <c r="BE90" i="69" s="1"/>
  <c r="BE103" i="69" a="1"/>
  <c r="BE103" i="69" s="1"/>
  <c r="BE76" i="69" a="1"/>
  <c r="BE76" i="69" s="1"/>
  <c r="BE82" i="69" a="1"/>
  <c r="BE82" i="69" s="1"/>
  <c r="BE62" i="69" a="1"/>
  <c r="BE62" i="69" s="1"/>
  <c r="BE95" i="69" a="1"/>
  <c r="BE95" i="69" s="1"/>
  <c r="BE96" i="69" s="1"/>
  <c r="BE68" i="69" a="1"/>
  <c r="BE68" i="69" s="1"/>
  <c r="BE74" i="69" a="1"/>
  <c r="BE74" i="69" s="1"/>
  <c r="BE47" i="69" a="1"/>
  <c r="BE47" i="69" s="1"/>
  <c r="BE30" i="69" a="1"/>
  <c r="BE30" i="69" s="1"/>
  <c r="BE53" i="69" a="1"/>
  <c r="BE53" i="69" s="1"/>
  <c r="BE36" i="69" a="1"/>
  <c r="BE36" i="69" s="1"/>
  <c r="BE25" i="69" a="1"/>
  <c r="BE25" i="69" s="1"/>
  <c r="BE5" i="69" a="1"/>
  <c r="BE5" i="69" s="1"/>
  <c r="BE9" i="69" a="1"/>
  <c r="BE9" i="69" s="1"/>
  <c r="BE3" i="69"/>
  <c r="BE42" i="69" a="1"/>
  <c r="BE42" i="69" s="1"/>
  <c r="BE15" i="69" a="1"/>
  <c r="BE15" i="69" s="1"/>
  <c r="AZ33" i="69"/>
  <c r="AZ39" i="69"/>
  <c r="BA28" i="69"/>
  <c r="BA32" i="69" s="1"/>
  <c r="AZ37" i="69"/>
  <c r="AZ46" i="69" s="1"/>
  <c r="AZ48" i="69" s="1"/>
  <c r="AY87" i="69"/>
  <c r="AY83" i="69"/>
  <c r="BC221" i="69"/>
  <c r="BC224" i="69" s="1"/>
  <c r="BC226" i="69" s="1"/>
  <c r="BC228" i="69" s="1"/>
  <c r="BC215" i="69"/>
  <c r="BC217" i="69" s="1"/>
  <c r="BA65" i="69"/>
  <c r="BA71" i="69"/>
  <c r="BA75" i="69" s="1"/>
  <c r="BB60" i="69"/>
  <c r="BB64" i="69" s="1"/>
  <c r="BA69" i="69"/>
  <c r="BD205" i="69"/>
  <c r="BD211" i="69" s="1"/>
  <c r="BD61" i="69"/>
  <c r="BD63" i="69" s="1"/>
  <c r="BD8" i="69"/>
  <c r="BD12" i="69" s="1"/>
  <c r="BD22" i="69" s="1"/>
  <c r="BD29" i="69" s="1"/>
  <c r="BD31" i="69" s="1"/>
  <c r="AW56" i="69"/>
  <c r="AX45" i="69"/>
  <c r="AX49" i="69" s="1"/>
  <c r="AW50" i="69"/>
  <c r="AW54" i="69"/>
  <c r="AZ79" i="69"/>
  <c r="AZ77" i="69"/>
  <c r="AZ85" i="69" s="1"/>
  <c r="AZ94" i="69" s="1"/>
  <c r="AZ99" i="69" s="1"/>
  <c r="BH1612" i="64" a="1"/>
  <c r="BH1467" i="64" a="1"/>
  <c r="BH1263" i="64" a="1"/>
  <c r="BH1333" i="64" a="1"/>
  <c r="BH1361" i="64" a="1"/>
  <c r="BH1720" i="64" a="1"/>
  <c r="BH1239" i="64" a="1"/>
  <c r="BH1087" i="64" a="1"/>
  <c r="BH670" i="64" a="1"/>
  <c r="BH1431" i="64" a="1"/>
  <c r="BH1696" i="64" a="1"/>
  <c r="BH1396" i="64" a="1"/>
  <c r="BH946" i="64" a="1"/>
  <c r="BR500" i="64" l="1"/>
  <c r="BR502" i="64" s="1"/>
  <c r="BR503" i="64" s="1"/>
  <c r="BR511" i="64"/>
  <c r="BU1895" i="64" a="1"/>
  <c r="BU1895" i="64" s="1"/>
  <c r="BU1888" i="64" s="1"/>
  <c r="BU1889" i="64" s="1"/>
  <c r="BH177" i="64"/>
  <c r="BH1720" i="64"/>
  <c r="BC193" i="64"/>
  <c r="BG1404" i="64"/>
  <c r="BH1396" i="64"/>
  <c r="BH1467" i="64"/>
  <c r="BH1431" i="64"/>
  <c r="BH1333" i="64"/>
  <c r="BH1696" i="64"/>
  <c r="BH1361" i="64"/>
  <c r="BH1239" i="64"/>
  <c r="BH1263" i="64"/>
  <c r="BH1612" i="64"/>
  <c r="BH1087" i="64"/>
  <c r="BH946" i="64"/>
  <c r="BH670" i="64"/>
  <c r="AE571" i="64"/>
  <c r="AD576" i="64"/>
  <c r="Z1669" i="64"/>
  <c r="Z1670" i="64" s="1"/>
  <c r="AQ948" i="64"/>
  <c r="AP1089" i="64"/>
  <c r="X1241" i="64"/>
  <c r="W648" i="64"/>
  <c r="AF468" i="64"/>
  <c r="BH1991" i="64"/>
  <c r="BI1466" i="64" a="1"/>
  <c r="BI1466" i="64" s="1"/>
  <c r="BI1430" i="64" a="1"/>
  <c r="BI1430" i="64" s="1"/>
  <c r="BI1395" i="64" a="1"/>
  <c r="BI1395" i="64" s="1"/>
  <c r="BI1983" i="64" a="1"/>
  <c r="BI1983" i="64" s="1"/>
  <c r="BI1360" i="64" a="1"/>
  <c r="BI1360" i="64" s="1"/>
  <c r="BI2017" i="64" a="1"/>
  <c r="BI2017" i="64" s="1"/>
  <c r="AG183" i="69"/>
  <c r="AG186" i="69" s="1"/>
  <c r="AF194" i="69"/>
  <c r="AF202" i="69" s="1"/>
  <c r="AF188" i="69"/>
  <c r="AF162" i="69"/>
  <c r="AG156" i="69" s="1"/>
  <c r="AG159" i="69" s="1"/>
  <c r="AG184" i="69" s="1"/>
  <c r="BI466" i="64" a="1"/>
  <c r="BI466" i="64" s="1"/>
  <c r="BI472" i="64" a="1"/>
  <c r="BI472" i="64" s="1"/>
  <c r="AG129" i="69"/>
  <c r="AG134" i="69" s="1"/>
  <c r="AF142" i="69"/>
  <c r="AF146" i="69" s="1"/>
  <c r="AF148" i="69" s="1"/>
  <c r="AF136" i="69"/>
  <c r="AF140" i="69"/>
  <c r="AF150" i="69" s="1"/>
  <c r="BI1695" i="64" a="1"/>
  <c r="BI1695" i="64" s="1"/>
  <c r="BI1608" i="64" a="1"/>
  <c r="BI1608" i="64" s="1"/>
  <c r="BI1086" i="64" a="1"/>
  <c r="BI1086" i="64" s="1"/>
  <c r="BD190" i="64"/>
  <c r="BD193" i="64" s="1"/>
  <c r="BI669" i="64" a="1"/>
  <c r="BI669" i="64" s="1"/>
  <c r="BI176" i="64" a="1"/>
  <c r="BI176" i="64" s="1"/>
  <c r="BI191" i="64" a="1"/>
  <c r="BI191" i="64" s="1"/>
  <c r="BI245" i="64" a="1"/>
  <c r="BI245" i="64" s="1"/>
  <c r="BI40" i="64" a="1"/>
  <c r="BI40" i="64" s="1"/>
  <c r="BI175" i="64" a="1"/>
  <c r="BI175" i="64" s="1"/>
  <c r="BI192" i="64" a="1"/>
  <c r="BI192" i="64" s="1"/>
  <c r="BI945" i="64" a="1"/>
  <c r="BI945" i="64" s="1"/>
  <c r="BI645" i="64" a="1"/>
  <c r="BI645" i="64" s="1"/>
  <c r="BI1719" i="64" a="1"/>
  <c r="BI1719" i="64" s="1"/>
  <c r="BI1238" i="64" a="1"/>
  <c r="BI1238" i="64" s="1"/>
  <c r="BI647" i="64" a="1"/>
  <c r="BI647" i="64" s="1"/>
  <c r="BI1613" i="64" a="1"/>
  <c r="BI1613" i="64" s="1"/>
  <c r="BI1334" i="64" a="1"/>
  <c r="BI1334" i="64" s="1"/>
  <c r="BI1721" i="64" a="1"/>
  <c r="BI1721" i="64" s="1"/>
  <c r="BI1262" i="64" a="1"/>
  <c r="BI1262" i="64" s="1"/>
  <c r="BI1240" i="64" a="1"/>
  <c r="BI1240" i="64" s="1"/>
  <c r="BI1619" i="64" a="1"/>
  <c r="BI1619" i="64" s="1"/>
  <c r="BI1332" i="64" a="1"/>
  <c r="BI1332" i="64" s="1"/>
  <c r="BI1216" i="64" a="1"/>
  <c r="BI1216" i="64" s="1"/>
  <c r="AF125" i="69"/>
  <c r="BC17" i="69"/>
  <c r="BC18" i="69" s="1"/>
  <c r="AG112" i="69"/>
  <c r="AG115" i="69" s="1"/>
  <c r="AF119" i="69"/>
  <c r="BD16" i="69"/>
  <c r="BD207" i="69"/>
  <c r="BD209" i="69" s="1"/>
  <c r="BD219" i="69" s="1"/>
  <c r="BE98" i="69"/>
  <c r="AY45" i="69"/>
  <c r="AY49" i="69" s="1"/>
  <c r="AX50" i="69"/>
  <c r="AX56" i="69"/>
  <c r="AX54" i="69"/>
  <c r="AF200" i="69"/>
  <c r="AF198" i="69"/>
  <c r="BB71" i="69"/>
  <c r="BB75" i="69" s="1"/>
  <c r="BB65" i="69"/>
  <c r="BC60" i="69"/>
  <c r="BC64" i="69" s="1"/>
  <c r="BB69" i="69"/>
  <c r="BD221" i="69"/>
  <c r="BD224" i="69" s="1"/>
  <c r="BD226" i="69" s="1"/>
  <c r="BD228" i="69" s="1"/>
  <c r="BD215" i="69"/>
  <c r="BD217" i="69" s="1"/>
  <c r="BA79" i="69"/>
  <c r="BA77" i="69"/>
  <c r="BA85" i="69" s="1"/>
  <c r="BA94" i="69" s="1"/>
  <c r="BA99" i="69" s="1"/>
  <c r="BD10" i="69"/>
  <c r="BD20" i="69" s="1"/>
  <c r="BE205" i="69"/>
  <c r="BE211" i="69" s="1"/>
  <c r="BE61" i="69"/>
  <c r="BE63" i="69" s="1"/>
  <c r="BE8" i="69"/>
  <c r="BE12" i="69" s="1"/>
  <c r="BE22" i="69" s="1"/>
  <c r="BE29" i="69" s="1"/>
  <c r="BE31" i="69" s="1"/>
  <c r="BA33" i="69"/>
  <c r="BA39" i="69"/>
  <c r="BB28" i="69"/>
  <c r="BB32" i="69" s="1"/>
  <c r="BA37" i="69"/>
  <c r="BA46" i="69" s="1"/>
  <c r="BA48" i="69" s="1"/>
  <c r="AZ100" i="69"/>
  <c r="AZ106" i="69"/>
  <c r="AZ113" i="69" s="1"/>
  <c r="AZ104" i="69"/>
  <c r="BF225" i="69" a="1"/>
  <c r="BF225" i="69" s="1"/>
  <c r="BF227" i="69" a="1"/>
  <c r="BF227" i="69" s="1"/>
  <c r="BF216" i="69" a="1"/>
  <c r="BF216" i="69" s="1"/>
  <c r="BF206" i="69" a="1"/>
  <c r="BF206" i="69" s="1"/>
  <c r="BF214" i="69" a="1"/>
  <c r="BF214" i="69" s="1"/>
  <c r="BF208" i="69" a="1"/>
  <c r="BF208" i="69" s="1"/>
  <c r="BF197" i="69" a="1"/>
  <c r="BF197" i="69" s="1"/>
  <c r="BF191" i="69" a="1"/>
  <c r="BF191" i="69" s="1"/>
  <c r="BF185" i="69" a="1"/>
  <c r="BF185" i="69" s="1"/>
  <c r="BF166" i="69" a="1"/>
  <c r="BF166" i="69" s="1"/>
  <c r="BF174" i="69" a="1"/>
  <c r="BF174" i="69" s="1"/>
  <c r="BF147" i="69" a="1"/>
  <c r="BF147" i="69" s="1"/>
  <c r="BF172" i="69" a="1"/>
  <c r="BF172" i="69" s="1"/>
  <c r="BF158" i="69" a="1"/>
  <c r="BF158" i="69" s="1"/>
  <c r="BF145" i="69" a="1"/>
  <c r="BF145" i="69" s="1"/>
  <c r="BF131" i="69" a="1"/>
  <c r="BF131" i="69" s="1"/>
  <c r="BF160" i="69" a="1"/>
  <c r="BF160" i="69" s="1"/>
  <c r="BF139" i="69" a="1"/>
  <c r="BF139" i="69" s="1"/>
  <c r="BF116" i="69" a="1"/>
  <c r="BF116" i="69" s="1"/>
  <c r="BF133" i="69" a="1"/>
  <c r="BF133" i="69" s="1"/>
  <c r="BF109" i="69" a="1"/>
  <c r="BF109" i="69" s="1"/>
  <c r="BF122" i="69" a="1"/>
  <c r="BF122" i="69" s="1"/>
  <c r="BF97" i="69" a="1"/>
  <c r="BF97" i="69" s="1"/>
  <c r="BG93" i="69" s="1"/>
  <c r="BF90" i="69" a="1"/>
  <c r="BF90" i="69" s="1"/>
  <c r="BF103" i="69" a="1"/>
  <c r="BF103" i="69" s="1"/>
  <c r="BF114" i="69" a="1"/>
  <c r="BF114" i="69" s="1"/>
  <c r="BF95" i="69" a="1"/>
  <c r="BF95" i="69" s="1"/>
  <c r="BF96" i="69" s="1"/>
  <c r="BF82" i="69" a="1"/>
  <c r="BF82" i="69" s="1"/>
  <c r="BF68" i="69" a="1"/>
  <c r="BF68" i="69" s="1"/>
  <c r="BF74" i="69" a="1"/>
  <c r="BF74" i="69" s="1"/>
  <c r="BF76" i="69" a="1"/>
  <c r="BF76" i="69" s="1"/>
  <c r="BF47" i="69" a="1"/>
  <c r="BF47" i="69" s="1"/>
  <c r="BF30" i="69" a="1"/>
  <c r="BF30" i="69" s="1"/>
  <c r="BF62" i="69" a="1"/>
  <c r="BF62" i="69" s="1"/>
  <c r="BF53" i="69" a="1"/>
  <c r="BF53" i="69" s="1"/>
  <c r="BF36" i="69" a="1"/>
  <c r="BF36" i="69" s="1"/>
  <c r="BF42" i="69" a="1"/>
  <c r="BF42" i="69" s="1"/>
  <c r="BF25" i="69" a="1"/>
  <c r="BF25" i="69" s="1"/>
  <c r="BF5" i="69" a="1"/>
  <c r="BF5" i="69" s="1"/>
  <c r="BF9" i="69" a="1"/>
  <c r="BF9" i="69" s="1"/>
  <c r="BF15" i="69" a="1"/>
  <c r="BF15" i="69" s="1"/>
  <c r="BF3" i="69"/>
  <c r="AZ87" i="69"/>
  <c r="AZ83" i="69"/>
  <c r="BH1" i="69"/>
  <c r="BG2" i="69"/>
  <c r="BI1361" i="64" a="1"/>
  <c r="BI946" i="64" a="1"/>
  <c r="BI1467" i="64" a="1"/>
  <c r="BI1239" i="64" a="1"/>
  <c r="BI1696" i="64" a="1"/>
  <c r="BI1333" i="64" a="1"/>
  <c r="X646" i="64" a="1"/>
  <c r="BI1612" i="64" a="1"/>
  <c r="BI1720" i="64" a="1"/>
  <c r="BI1263" i="64" a="1"/>
  <c r="BI670" i="64" a="1"/>
  <c r="BI1396" i="64" a="1"/>
  <c r="BI1431" i="64" a="1"/>
  <c r="BI1087" i="64" a="1"/>
  <c r="BR516" i="64" l="1"/>
  <c r="BS507" i="64"/>
  <c r="BR512" i="64"/>
  <c r="BR504" i="64"/>
  <c r="BS496" i="64"/>
  <c r="BI177" i="64"/>
  <c r="BI1720" i="64"/>
  <c r="BH1404" i="64"/>
  <c r="BI1361" i="64"/>
  <c r="BI1696" i="64"/>
  <c r="BI1396" i="64"/>
  <c r="BI1431" i="64"/>
  <c r="BI1333" i="64"/>
  <c r="BI1467" i="64"/>
  <c r="BI1239" i="64"/>
  <c r="BI1263" i="64"/>
  <c r="BI1612" i="64"/>
  <c r="BI1087" i="64"/>
  <c r="BI946" i="64"/>
  <c r="BI670" i="64"/>
  <c r="BV1885" i="64"/>
  <c r="BV1891" i="64" s="1"/>
  <c r="AE574" i="64"/>
  <c r="AF571" i="64"/>
  <c r="Z1674" i="64"/>
  <c r="AA1664" i="64"/>
  <c r="AA1668" i="64" s="1"/>
  <c r="AR948" i="64"/>
  <c r="AQ1089" i="64"/>
  <c r="AR467" i="64"/>
  <c r="X646" i="64"/>
  <c r="Y1722" i="64"/>
  <c r="Z1217" i="64"/>
  <c r="AE1614" i="64"/>
  <c r="AF469" i="64"/>
  <c r="AG464" i="64"/>
  <c r="AF473" i="64"/>
  <c r="W1335" i="64"/>
  <c r="AC1698" i="64"/>
  <c r="BI1991" i="64"/>
  <c r="AG161" i="69"/>
  <c r="BJ1430" i="64" a="1"/>
  <c r="BJ1430" i="64" s="1"/>
  <c r="BJ1466" i="64" a="1"/>
  <c r="BJ1466" i="64" s="1"/>
  <c r="BJ1395" i="64" a="1"/>
  <c r="BJ1395" i="64" s="1"/>
  <c r="BJ1983" i="64" a="1"/>
  <c r="BJ1983" i="64" s="1"/>
  <c r="BJ1360" i="64" a="1"/>
  <c r="BJ1360" i="64" s="1"/>
  <c r="BJ2017" i="64" a="1"/>
  <c r="BJ2017" i="64" s="1"/>
  <c r="AF163" i="69"/>
  <c r="AF167" i="69"/>
  <c r="AF177" i="69" s="1"/>
  <c r="AF169" i="69"/>
  <c r="AF179" i="69" s="1"/>
  <c r="BJ472" i="64" a="1"/>
  <c r="BJ472" i="64" s="1"/>
  <c r="BJ466" i="64" a="1"/>
  <c r="BJ466" i="64" s="1"/>
  <c r="AF152" i="69"/>
  <c r="AG132" i="69"/>
  <c r="AG157" i="69" s="1"/>
  <c r="BJ1695" i="64" a="1"/>
  <c r="BJ1695" i="64" s="1"/>
  <c r="BJ1608" i="64" a="1"/>
  <c r="BJ1608" i="64" s="1"/>
  <c r="BJ1086" i="64" a="1"/>
  <c r="BJ1086" i="64" s="1"/>
  <c r="AG117" i="69"/>
  <c r="AG118" i="69" s="1"/>
  <c r="AG123" i="69" s="1"/>
  <c r="BJ669" i="64" a="1"/>
  <c r="BJ669" i="64" s="1"/>
  <c r="BJ176" i="64" a="1"/>
  <c r="BJ176" i="64" s="1"/>
  <c r="BJ191" i="64" a="1"/>
  <c r="BJ191" i="64" s="1"/>
  <c r="BJ245" i="64" a="1"/>
  <c r="BJ245" i="64" s="1"/>
  <c r="BJ40" i="64" a="1"/>
  <c r="BJ40" i="64" s="1"/>
  <c r="BJ175" i="64" a="1"/>
  <c r="BJ175" i="64" s="1"/>
  <c r="BJ192" i="64" a="1"/>
  <c r="BJ192" i="64" s="1"/>
  <c r="BE190" i="64"/>
  <c r="BE193" i="64" s="1"/>
  <c r="BJ945" i="64" a="1"/>
  <c r="BJ945" i="64" s="1"/>
  <c r="BJ645" i="64" a="1"/>
  <c r="BJ645" i="64" s="1"/>
  <c r="BJ1332" i="64" a="1"/>
  <c r="BJ1332" i="64" s="1"/>
  <c r="BJ1721" i="64" a="1"/>
  <c r="BJ1721" i="64" s="1"/>
  <c r="BJ1216" i="64" a="1"/>
  <c r="BJ1216" i="64" s="1"/>
  <c r="BJ647" i="64" a="1"/>
  <c r="BJ647" i="64" s="1"/>
  <c r="BJ1613" i="64" a="1"/>
  <c r="BJ1613" i="64" s="1"/>
  <c r="BJ1238" i="64" a="1"/>
  <c r="BJ1238" i="64" s="1"/>
  <c r="BJ1262" i="64" a="1"/>
  <c r="BJ1262" i="64" s="1"/>
  <c r="BJ1334" i="64" a="1"/>
  <c r="BJ1334" i="64" s="1"/>
  <c r="BJ1719" i="64" a="1"/>
  <c r="BJ1719" i="64" s="1"/>
  <c r="BJ1619" i="64" a="1"/>
  <c r="BJ1619" i="64" s="1"/>
  <c r="BJ1240" i="64" a="1"/>
  <c r="BJ1240" i="64" s="1"/>
  <c r="BE10" i="69"/>
  <c r="BE20" i="69" s="1"/>
  <c r="BE207" i="69"/>
  <c r="BE209" i="69" s="1"/>
  <c r="BE219" i="69" s="1"/>
  <c r="AG187" i="69"/>
  <c r="AG188" i="69" s="1"/>
  <c r="BF205" i="69"/>
  <c r="BF211" i="69" s="1"/>
  <c r="BF61" i="69"/>
  <c r="BF63" i="69" s="1"/>
  <c r="BF8" i="69"/>
  <c r="BF12" i="69" s="1"/>
  <c r="BF22" i="69" s="1"/>
  <c r="BF29" i="69" s="1"/>
  <c r="BF31" i="69" s="1"/>
  <c r="BA100" i="69"/>
  <c r="BA106" i="69"/>
  <c r="BA113" i="69" s="1"/>
  <c r="BA104" i="69"/>
  <c r="BC65" i="69"/>
  <c r="BC71" i="69"/>
  <c r="BC75" i="69" s="1"/>
  <c r="BD60" i="69"/>
  <c r="BD64" i="69" s="1"/>
  <c r="BC69" i="69"/>
  <c r="BA87" i="69"/>
  <c r="BA83" i="69"/>
  <c r="BB33" i="69"/>
  <c r="BB39" i="69"/>
  <c r="BC28" i="69"/>
  <c r="BC32" i="69" s="1"/>
  <c r="BB37" i="69"/>
  <c r="BB46" i="69" s="1"/>
  <c r="BB48" i="69" s="1"/>
  <c r="BB79" i="69"/>
  <c r="BB77" i="69"/>
  <c r="BB85" i="69" s="1"/>
  <c r="BB94" i="69" s="1"/>
  <c r="BB99" i="69" s="1"/>
  <c r="BE16" i="69"/>
  <c r="BG227" i="69" a="1"/>
  <c r="BG227" i="69" s="1"/>
  <c r="BG216" i="69" a="1"/>
  <c r="BG216" i="69" s="1"/>
  <c r="BG225" i="69" a="1"/>
  <c r="BG225" i="69" s="1"/>
  <c r="BG214" i="69" a="1"/>
  <c r="BG214" i="69" s="1"/>
  <c r="BG208" i="69" a="1"/>
  <c r="BG208" i="69" s="1"/>
  <c r="BG197" i="69" a="1"/>
  <c r="BG197" i="69" s="1"/>
  <c r="BG206" i="69" a="1"/>
  <c r="BG206" i="69" s="1"/>
  <c r="BG191" i="69" a="1"/>
  <c r="BG191" i="69" s="1"/>
  <c r="BG185" i="69" a="1"/>
  <c r="BG185" i="69" s="1"/>
  <c r="BG166" i="69" a="1"/>
  <c r="BG166" i="69" s="1"/>
  <c r="BG172" i="69" a="1"/>
  <c r="BG172" i="69" s="1"/>
  <c r="BG158" i="69" a="1"/>
  <c r="BG158" i="69" s="1"/>
  <c r="BG160" i="69" a="1"/>
  <c r="BG160" i="69" s="1"/>
  <c r="BG147" i="69" a="1"/>
  <c r="BG147" i="69" s="1"/>
  <c r="BG131" i="69" a="1"/>
  <c r="BG131" i="69" s="1"/>
  <c r="BG133" i="69" a="1"/>
  <c r="BG133" i="69" s="1"/>
  <c r="BG145" i="69" a="1"/>
  <c r="BG145" i="69" s="1"/>
  <c r="BG174" i="69" a="1"/>
  <c r="BG174" i="69" s="1"/>
  <c r="BG116" i="69" a="1"/>
  <c r="BG116" i="69" s="1"/>
  <c r="BG109" i="69" a="1"/>
  <c r="BG109" i="69" s="1"/>
  <c r="BG122" i="69" a="1"/>
  <c r="BG122" i="69" s="1"/>
  <c r="BG139" i="69" a="1"/>
  <c r="BG139" i="69" s="1"/>
  <c r="BG114" i="69" a="1"/>
  <c r="BG114" i="69" s="1"/>
  <c r="BG103" i="69" a="1"/>
  <c r="BG103" i="69" s="1"/>
  <c r="BG95" i="69" a="1"/>
  <c r="BG95" i="69" s="1"/>
  <c r="BG96" i="69" s="1"/>
  <c r="BG97" i="69" a="1"/>
  <c r="BG97" i="69" s="1"/>
  <c r="BH93" i="69" s="1"/>
  <c r="BG90" i="69" a="1"/>
  <c r="BG90" i="69" s="1"/>
  <c r="BG74" i="69" a="1"/>
  <c r="BG74" i="69" s="1"/>
  <c r="BG76" i="69" a="1"/>
  <c r="BG76" i="69" s="1"/>
  <c r="BG82" i="69" a="1"/>
  <c r="BG82" i="69" s="1"/>
  <c r="BG62" i="69" a="1"/>
  <c r="BG62" i="69" s="1"/>
  <c r="BG53" i="69" a="1"/>
  <c r="BG53" i="69" s="1"/>
  <c r="BG36" i="69" a="1"/>
  <c r="BG36" i="69" s="1"/>
  <c r="BG42" i="69" a="1"/>
  <c r="BG42" i="69" s="1"/>
  <c r="BG25" i="69" a="1"/>
  <c r="BG25" i="69" s="1"/>
  <c r="BG68" i="69" a="1"/>
  <c r="BG68" i="69" s="1"/>
  <c r="BG47" i="69" a="1"/>
  <c r="BG47" i="69" s="1"/>
  <c r="BG5" i="69" a="1"/>
  <c r="BG5" i="69" s="1"/>
  <c r="BG9" i="69" a="1"/>
  <c r="BG9" i="69" s="1"/>
  <c r="BG15" i="69" a="1"/>
  <c r="BG15" i="69" s="1"/>
  <c r="BG30" i="69" a="1"/>
  <c r="BG30" i="69" s="1"/>
  <c r="BG3" i="69"/>
  <c r="BE221" i="69"/>
  <c r="BE224" i="69" s="1"/>
  <c r="BE226" i="69" s="1"/>
  <c r="BE228" i="69" s="1"/>
  <c r="BE215" i="69"/>
  <c r="BE217" i="69" s="1"/>
  <c r="BF98" i="69"/>
  <c r="BI1" i="69"/>
  <c r="BH2" i="69"/>
  <c r="BD17" i="69"/>
  <c r="BD18" i="69" s="1"/>
  <c r="AY50" i="69"/>
  <c r="AY56" i="69"/>
  <c r="AZ45" i="69"/>
  <c r="AZ49" i="69" s="1"/>
  <c r="AY54" i="69"/>
  <c r="BJ1696" i="64" a="1"/>
  <c r="BJ946" i="64" a="1"/>
  <c r="BJ1396" i="64" a="1"/>
  <c r="BJ1263" i="64" a="1"/>
  <c r="BJ1087" i="64" a="1"/>
  <c r="BJ1612" i="64" a="1"/>
  <c r="BJ1720" i="64" a="1"/>
  <c r="BJ1333" i="64" a="1"/>
  <c r="BJ1431" i="64" a="1"/>
  <c r="BJ1361" i="64" a="1"/>
  <c r="BJ1239" i="64" a="1"/>
  <c r="BJ1467" i="64" a="1"/>
  <c r="BJ670" i="64" a="1"/>
  <c r="BS499" i="64" l="1"/>
  <c r="BV1895" i="64" a="1"/>
  <c r="BV1895" i="64" s="1"/>
  <c r="BV1888" i="64" s="1"/>
  <c r="BV1889" i="64" s="1"/>
  <c r="BJ177" i="64"/>
  <c r="BJ1720" i="64"/>
  <c r="BI1404" i="64"/>
  <c r="AE572" i="64"/>
  <c r="AE576" i="64" s="1"/>
  <c r="BJ1696" i="64"/>
  <c r="BJ1361" i="64"/>
  <c r="BJ1333" i="64"/>
  <c r="BJ1396" i="64"/>
  <c r="BJ1467" i="64"/>
  <c r="BJ1431" i="64"/>
  <c r="BJ1239" i="64"/>
  <c r="BJ1263" i="64"/>
  <c r="BJ1612" i="64"/>
  <c r="BJ1087" i="64"/>
  <c r="BJ946" i="64"/>
  <c r="BJ670" i="64"/>
  <c r="AA1669" i="64"/>
  <c r="AA1670" i="64" s="1"/>
  <c r="AS948" i="64"/>
  <c r="AS467" i="64"/>
  <c r="Y1241" i="64"/>
  <c r="X648" i="64"/>
  <c r="AG468" i="64"/>
  <c r="BJ1991" i="64"/>
  <c r="AG162" i="69"/>
  <c r="AG163" i="69" s="1"/>
  <c r="BK1466" i="64" a="1"/>
  <c r="BK1466" i="64" s="1"/>
  <c r="BK1395" i="64" a="1"/>
  <c r="BK1395" i="64" s="1"/>
  <c r="BK1430" i="64" a="1"/>
  <c r="BK1430" i="64" s="1"/>
  <c r="BK1983" i="64" a="1"/>
  <c r="BK1983" i="64" s="1"/>
  <c r="BK1360" i="64" a="1"/>
  <c r="BK1360" i="64" s="1"/>
  <c r="BK2017" i="64" a="1"/>
  <c r="BK2017" i="64" s="1"/>
  <c r="AF173" i="69"/>
  <c r="AF175" i="69" s="1"/>
  <c r="BK472" i="64" a="1"/>
  <c r="BK472" i="64" s="1"/>
  <c r="BK466" i="64" a="1"/>
  <c r="BK466" i="64" s="1"/>
  <c r="AG135" i="69"/>
  <c r="AG136" i="69" s="1"/>
  <c r="AH112" i="69"/>
  <c r="AH115" i="69" s="1"/>
  <c r="BK1695" i="64" a="1"/>
  <c r="BK1695" i="64" s="1"/>
  <c r="AG119" i="69"/>
  <c r="AG125" i="69"/>
  <c r="BK1608" i="64" a="1"/>
  <c r="BK1608" i="64" s="1"/>
  <c r="BK1086" i="64" a="1"/>
  <c r="BK1086" i="64" s="1"/>
  <c r="BK669" i="64" a="1"/>
  <c r="BK669" i="64" s="1"/>
  <c r="BK176" i="64" a="1"/>
  <c r="BK176" i="64" s="1"/>
  <c r="BK245" i="64" a="1"/>
  <c r="BK245" i="64" s="1"/>
  <c r="BK191" i="64" a="1"/>
  <c r="BK191" i="64" s="1"/>
  <c r="BK40" i="64" a="1"/>
  <c r="BK40" i="64" s="1"/>
  <c r="BK175" i="64" a="1"/>
  <c r="BK175" i="64" s="1"/>
  <c r="BK192" i="64" a="1"/>
  <c r="BK192" i="64" s="1"/>
  <c r="BF190" i="64"/>
  <c r="BF193" i="64" s="1"/>
  <c r="BE17" i="69"/>
  <c r="BE18" i="69" s="1"/>
  <c r="BK945" i="64" a="1"/>
  <c r="BK945" i="64" s="1"/>
  <c r="BK1262" i="64" a="1"/>
  <c r="BK1262" i="64" s="1"/>
  <c r="BK645" i="64" a="1"/>
  <c r="BK645" i="64" s="1"/>
  <c r="BK1332" i="64" a="1"/>
  <c r="BK1332" i="64" s="1"/>
  <c r="BK1719" i="64" a="1"/>
  <c r="BK1719" i="64" s="1"/>
  <c r="BK1619" i="64" a="1"/>
  <c r="BK1619" i="64" s="1"/>
  <c r="BK1238" i="64" a="1"/>
  <c r="BK1238" i="64" s="1"/>
  <c r="BK1721" i="64" a="1"/>
  <c r="BK1721" i="64" s="1"/>
  <c r="BK1613" i="64" a="1"/>
  <c r="BK1613" i="64" s="1"/>
  <c r="BK1240" i="64" a="1"/>
  <c r="BK1240" i="64" s="1"/>
  <c r="BK1216" i="64" a="1"/>
  <c r="BK1216" i="64" s="1"/>
  <c r="BK647" i="64" a="1"/>
  <c r="BK647" i="64" s="1"/>
  <c r="BK1334" i="64" a="1"/>
  <c r="BK1334" i="64" s="1"/>
  <c r="AG192" i="69"/>
  <c r="AG198" i="69" s="1"/>
  <c r="BF207" i="69"/>
  <c r="BF209" i="69" s="1"/>
  <c r="BF219" i="69" s="1"/>
  <c r="AH183" i="69"/>
  <c r="AH186" i="69" s="1"/>
  <c r="AG194" i="69"/>
  <c r="AG202" i="69" s="1"/>
  <c r="BF16" i="69"/>
  <c r="BD71" i="69"/>
  <c r="BD75" i="69" s="1"/>
  <c r="BD65" i="69"/>
  <c r="BE60" i="69"/>
  <c r="BE64" i="69" s="1"/>
  <c r="BD69" i="69"/>
  <c r="AZ50" i="69"/>
  <c r="AZ56" i="69"/>
  <c r="BA45" i="69"/>
  <c r="BA49" i="69" s="1"/>
  <c r="AZ54" i="69"/>
  <c r="BH225" i="69" a="1"/>
  <c r="BH225" i="69" s="1"/>
  <c r="BH227" i="69" a="1"/>
  <c r="BH227" i="69" s="1"/>
  <c r="BH216" i="69" a="1"/>
  <c r="BH216" i="69" s="1"/>
  <c r="BH214" i="69" a="1"/>
  <c r="BH214" i="69" s="1"/>
  <c r="BH208" i="69" a="1"/>
  <c r="BH208" i="69" s="1"/>
  <c r="BH206" i="69" a="1"/>
  <c r="BH206" i="69" s="1"/>
  <c r="BH197" i="69" a="1"/>
  <c r="BH197" i="69" s="1"/>
  <c r="BH185" i="69" a="1"/>
  <c r="BH185" i="69" s="1"/>
  <c r="BH191" i="69" a="1"/>
  <c r="BH191" i="69" s="1"/>
  <c r="BH166" i="69" a="1"/>
  <c r="BH166" i="69" s="1"/>
  <c r="BH172" i="69" a="1"/>
  <c r="BH172" i="69" s="1"/>
  <c r="BH174" i="69" a="1"/>
  <c r="BH174" i="69" s="1"/>
  <c r="BH160" i="69" a="1"/>
  <c r="BH160" i="69" s="1"/>
  <c r="BH145" i="69" a="1"/>
  <c r="BH145" i="69" s="1"/>
  <c r="BH147" i="69" a="1"/>
  <c r="BH147" i="69" s="1"/>
  <c r="BH158" i="69" a="1"/>
  <c r="BH158" i="69" s="1"/>
  <c r="BH133" i="69" a="1"/>
  <c r="BH133" i="69" s="1"/>
  <c r="BH139" i="69" a="1"/>
  <c r="BH139" i="69" s="1"/>
  <c r="BH131" i="69" a="1"/>
  <c r="BH131" i="69" s="1"/>
  <c r="BH122" i="69" a="1"/>
  <c r="BH122" i="69" s="1"/>
  <c r="BH114" i="69" a="1"/>
  <c r="BH114" i="69" s="1"/>
  <c r="BH116" i="69" a="1"/>
  <c r="BH116" i="69" s="1"/>
  <c r="BH109" i="69" a="1"/>
  <c r="BH109" i="69" s="1"/>
  <c r="BH95" i="69" a="1"/>
  <c r="BH95" i="69" s="1"/>
  <c r="BH96" i="69" s="1"/>
  <c r="BH97" i="69" a="1"/>
  <c r="BH97" i="69" s="1"/>
  <c r="BI93" i="69" s="1"/>
  <c r="BH90" i="69" a="1"/>
  <c r="BH90" i="69" s="1"/>
  <c r="BH103" i="69" a="1"/>
  <c r="BH103" i="69" s="1"/>
  <c r="BH74" i="69" a="1"/>
  <c r="BH74" i="69" s="1"/>
  <c r="BH76" i="69" a="1"/>
  <c r="BH76" i="69" s="1"/>
  <c r="BH82" i="69" a="1"/>
  <c r="BH82" i="69" s="1"/>
  <c r="BH62" i="69" a="1"/>
  <c r="BH62" i="69" s="1"/>
  <c r="BH53" i="69" a="1"/>
  <c r="BH53" i="69" s="1"/>
  <c r="BH36" i="69" a="1"/>
  <c r="BH36" i="69" s="1"/>
  <c r="BH42" i="69" a="1"/>
  <c r="BH42" i="69" s="1"/>
  <c r="BH25" i="69" a="1"/>
  <c r="BH25" i="69" s="1"/>
  <c r="BH68" i="69" a="1"/>
  <c r="BH68" i="69" s="1"/>
  <c r="BH47" i="69" a="1"/>
  <c r="BH47" i="69" s="1"/>
  <c r="BH30" i="69" a="1"/>
  <c r="BH30" i="69" s="1"/>
  <c r="BH9" i="69" a="1"/>
  <c r="BH9" i="69" s="1"/>
  <c r="BH15" i="69" a="1"/>
  <c r="BH15" i="69" s="1"/>
  <c r="BH3" i="69"/>
  <c r="BH5" i="69" a="1"/>
  <c r="BH5" i="69" s="1"/>
  <c r="BB100" i="69"/>
  <c r="BB106" i="69"/>
  <c r="BB113" i="69" s="1"/>
  <c r="BB104" i="69"/>
  <c r="BC79" i="69"/>
  <c r="BC77" i="69"/>
  <c r="BC85" i="69" s="1"/>
  <c r="BC94" i="69" s="1"/>
  <c r="BC99" i="69" s="1"/>
  <c r="BJ1" i="69"/>
  <c r="BI2" i="69"/>
  <c r="BB87" i="69"/>
  <c r="BB83" i="69"/>
  <c r="BC33" i="69"/>
  <c r="BC39" i="69"/>
  <c r="BD28" i="69"/>
  <c r="BD32" i="69" s="1"/>
  <c r="BC37" i="69"/>
  <c r="BC46" i="69" s="1"/>
  <c r="BC48" i="69" s="1"/>
  <c r="BG205" i="69"/>
  <c r="BG211" i="69" s="1"/>
  <c r="BG61" i="69"/>
  <c r="BG63" i="69" s="1"/>
  <c r="BG8" i="69"/>
  <c r="BG12" i="69" s="1"/>
  <c r="BG22" i="69" s="1"/>
  <c r="BG29" i="69" s="1"/>
  <c r="BG31" i="69" s="1"/>
  <c r="BF221" i="69"/>
  <c r="BF224" i="69" s="1"/>
  <c r="BF226" i="69" s="1"/>
  <c r="BF228" i="69" s="1"/>
  <c r="BF215" i="69"/>
  <c r="BF217" i="69" s="1"/>
  <c r="BG98" i="69"/>
  <c r="BF10" i="69"/>
  <c r="BF20" i="69" s="1"/>
  <c r="BK1333" i="64" a="1"/>
  <c r="BK1612" i="64" a="1"/>
  <c r="Y646" i="64" a="1"/>
  <c r="BK1396" i="64" a="1"/>
  <c r="BK1239" i="64" a="1"/>
  <c r="BK1720" i="64" a="1"/>
  <c r="BK1087" i="64" a="1"/>
  <c r="BK1431" i="64" a="1"/>
  <c r="BK670" i="64" a="1"/>
  <c r="BK946" i="64" a="1"/>
  <c r="BK1467" i="64" a="1"/>
  <c r="BK1263" i="64" a="1"/>
  <c r="BK1696" i="64" a="1"/>
  <c r="BK1361" i="64" a="1"/>
  <c r="BS508" i="64" l="1"/>
  <c r="BK177" i="64"/>
  <c r="BK1720" i="64"/>
  <c r="BJ1404" i="64"/>
  <c r="BK1396" i="64"/>
  <c r="BK1467" i="64"/>
  <c r="BK1333" i="64"/>
  <c r="BK1696" i="64"/>
  <c r="BK1361" i="64"/>
  <c r="BK1431" i="64"/>
  <c r="BK1239" i="64"/>
  <c r="BK1263" i="64"/>
  <c r="BK1612" i="64"/>
  <c r="BK1087" i="64"/>
  <c r="BK946" i="64"/>
  <c r="BK670" i="64"/>
  <c r="BW1885" i="64"/>
  <c r="BW1891" i="64" s="1"/>
  <c r="AF574" i="64"/>
  <c r="AG571" i="64"/>
  <c r="AB1664" i="64"/>
  <c r="AB1668" i="64" s="1"/>
  <c r="AA1674" i="64"/>
  <c r="AT948" i="64"/>
  <c r="AT467" i="64"/>
  <c r="AR1089" i="64"/>
  <c r="AS1089" i="64"/>
  <c r="Y646" i="64"/>
  <c r="Z1722" i="64"/>
  <c r="AA1217" i="64"/>
  <c r="AF1614" i="64"/>
  <c r="AG473" i="64"/>
  <c r="AG469" i="64"/>
  <c r="AH464" i="64"/>
  <c r="X1335" i="64"/>
  <c r="AD1698" i="64"/>
  <c r="AG169" i="69"/>
  <c r="AG179" i="69" s="1"/>
  <c r="AG167" i="69"/>
  <c r="AG177" i="69" s="1"/>
  <c r="AH156" i="69"/>
  <c r="AH161" i="69" s="1"/>
  <c r="BK1991" i="64"/>
  <c r="BL1466" i="64" a="1"/>
  <c r="BL1466" i="64" s="1"/>
  <c r="BL1430" i="64" a="1"/>
  <c r="BL1430" i="64" s="1"/>
  <c r="BL1395" i="64" a="1"/>
  <c r="BL1395" i="64" s="1"/>
  <c r="BL1983" i="64" a="1"/>
  <c r="BL1983" i="64" s="1"/>
  <c r="BL1360" i="64" a="1"/>
  <c r="BL1360" i="64" s="1"/>
  <c r="BL2017" i="64" a="1"/>
  <c r="BL2017" i="64" s="1"/>
  <c r="BL472" i="64" a="1"/>
  <c r="BL472" i="64" s="1"/>
  <c r="BL466" i="64" a="1"/>
  <c r="BL466" i="64" s="1"/>
  <c r="AG142" i="69"/>
  <c r="AG146" i="69" s="1"/>
  <c r="AG148" i="69" s="1"/>
  <c r="AH129" i="69"/>
  <c r="AH132" i="69" s="1"/>
  <c r="AH157" i="69" s="1"/>
  <c r="AG140" i="69"/>
  <c r="AG150" i="69" s="1"/>
  <c r="AH117" i="69"/>
  <c r="AH118" i="69" s="1"/>
  <c r="AH119" i="69" s="1"/>
  <c r="BL1695" i="64" a="1"/>
  <c r="BL1695" i="64" s="1"/>
  <c r="AG200" i="69"/>
  <c r="BL1608" i="64" a="1"/>
  <c r="BL1608" i="64" s="1"/>
  <c r="BL1086" i="64" a="1"/>
  <c r="BL1086" i="64" s="1"/>
  <c r="BL669" i="64" a="1"/>
  <c r="BL669" i="64" s="1"/>
  <c r="BL176" i="64" a="1"/>
  <c r="BL176" i="64" s="1"/>
  <c r="BL245" i="64" a="1"/>
  <c r="BL245" i="64" s="1"/>
  <c r="BL191" i="64" a="1"/>
  <c r="BL191" i="64" s="1"/>
  <c r="BL40" i="64" a="1"/>
  <c r="BL40" i="64" s="1"/>
  <c r="BL175" i="64" a="1"/>
  <c r="BL175" i="64" s="1"/>
  <c r="BL192" i="64" a="1"/>
  <c r="BL192" i="64" s="1"/>
  <c r="BG190" i="64"/>
  <c r="BG193" i="64" s="1"/>
  <c r="BL945" i="64" a="1"/>
  <c r="BL945" i="64" s="1"/>
  <c r="BL1334" i="64" a="1"/>
  <c r="BL1334" i="64" s="1"/>
  <c r="BL1238" i="64" a="1"/>
  <c r="BL1238" i="64" s="1"/>
  <c r="BL1332" i="64" a="1"/>
  <c r="BL1332" i="64" s="1"/>
  <c r="BL1619" i="64" a="1"/>
  <c r="BL1619" i="64" s="1"/>
  <c r="BL645" i="64" a="1"/>
  <c r="BL645" i="64" s="1"/>
  <c r="BL1240" i="64" a="1"/>
  <c r="BL1240" i="64" s="1"/>
  <c r="BL647" i="64" a="1"/>
  <c r="BL647" i="64" s="1"/>
  <c r="BL1216" i="64" a="1"/>
  <c r="BL1216" i="64" s="1"/>
  <c r="BL1613" i="64" a="1"/>
  <c r="BL1613" i="64" s="1"/>
  <c r="BL1262" i="64" a="1"/>
  <c r="BL1262" i="64" s="1"/>
  <c r="BL1721" i="64" a="1"/>
  <c r="BL1721" i="64" s="1"/>
  <c r="BL1719" i="64" a="1"/>
  <c r="BL1719" i="64" s="1"/>
  <c r="BC106" i="69"/>
  <c r="BC113" i="69" s="1"/>
  <c r="BC100" i="69"/>
  <c r="BC104" i="69"/>
  <c r="BH98" i="69"/>
  <c r="BC87" i="69"/>
  <c r="BC83" i="69"/>
  <c r="BD33" i="69"/>
  <c r="BD39" i="69"/>
  <c r="BE28" i="69"/>
  <c r="BE32" i="69" s="1"/>
  <c r="BD37" i="69"/>
  <c r="BD46" i="69" s="1"/>
  <c r="BD48" i="69" s="1"/>
  <c r="BI225" i="69" a="1"/>
  <c r="BI225" i="69" s="1"/>
  <c r="BI227" i="69" a="1"/>
  <c r="BI227" i="69" s="1"/>
  <c r="BI216" i="69" a="1"/>
  <c r="BI216" i="69" s="1"/>
  <c r="BI206" i="69" a="1"/>
  <c r="BI206" i="69" s="1"/>
  <c r="BI214" i="69" a="1"/>
  <c r="BI214" i="69" s="1"/>
  <c r="BI208" i="69" a="1"/>
  <c r="BI208" i="69" s="1"/>
  <c r="BI197" i="69" a="1"/>
  <c r="BI197" i="69" s="1"/>
  <c r="BI185" i="69" a="1"/>
  <c r="BI185" i="69" s="1"/>
  <c r="BI191" i="69" a="1"/>
  <c r="BI191" i="69" s="1"/>
  <c r="BI174" i="69" a="1"/>
  <c r="BI174" i="69" s="1"/>
  <c r="BI166" i="69" a="1"/>
  <c r="BI166" i="69" s="1"/>
  <c r="BI172" i="69" a="1"/>
  <c r="BI172" i="69" s="1"/>
  <c r="BI147" i="69" a="1"/>
  <c r="BI147" i="69" s="1"/>
  <c r="BI160" i="69" a="1"/>
  <c r="BI160" i="69" s="1"/>
  <c r="BI158" i="69" a="1"/>
  <c r="BI158" i="69" s="1"/>
  <c r="BI139" i="69" a="1"/>
  <c r="BI139" i="69" s="1"/>
  <c r="BI145" i="69" a="1"/>
  <c r="BI145" i="69" s="1"/>
  <c r="BI133" i="69" a="1"/>
  <c r="BI133" i="69" s="1"/>
  <c r="BI122" i="69" a="1"/>
  <c r="BI122" i="69" s="1"/>
  <c r="BI131" i="69" a="1"/>
  <c r="BI131" i="69" s="1"/>
  <c r="BI114" i="69" a="1"/>
  <c r="BI114" i="69" s="1"/>
  <c r="BI116" i="69" a="1"/>
  <c r="BI116" i="69" s="1"/>
  <c r="BI109" i="69" a="1"/>
  <c r="BI109" i="69" s="1"/>
  <c r="BI97" i="69" a="1"/>
  <c r="BI97" i="69" s="1"/>
  <c r="BJ93" i="69" s="1"/>
  <c r="BI90" i="69" a="1"/>
  <c r="BI90" i="69" s="1"/>
  <c r="BI103" i="69" a="1"/>
  <c r="BI103" i="69" s="1"/>
  <c r="BI76" i="69" a="1"/>
  <c r="BI76" i="69" s="1"/>
  <c r="BI95" i="69" a="1"/>
  <c r="BI95" i="69" s="1"/>
  <c r="BI96" i="69" s="1"/>
  <c r="BI82" i="69" a="1"/>
  <c r="BI82" i="69" s="1"/>
  <c r="BI62" i="69" a="1"/>
  <c r="BI62" i="69" s="1"/>
  <c r="BI68" i="69" a="1"/>
  <c r="BI68" i="69" s="1"/>
  <c r="BI74" i="69" a="1"/>
  <c r="BI74" i="69" s="1"/>
  <c r="BI47" i="69" a="1"/>
  <c r="BI47" i="69" s="1"/>
  <c r="BI30" i="69" a="1"/>
  <c r="BI30" i="69" s="1"/>
  <c r="BI53" i="69" a="1"/>
  <c r="BI53" i="69" s="1"/>
  <c r="BI36" i="69" a="1"/>
  <c r="BI36" i="69" s="1"/>
  <c r="BI3" i="69"/>
  <c r="BI5" i="69" a="1"/>
  <c r="BI5" i="69" s="1"/>
  <c r="BI42" i="69" a="1"/>
  <c r="BI42" i="69" s="1"/>
  <c r="BI25" i="69" a="1"/>
  <c r="BI25" i="69" s="1"/>
  <c r="BI9" i="69" a="1"/>
  <c r="BI9" i="69" s="1"/>
  <c r="BI15" i="69" a="1"/>
  <c r="BI15" i="69" s="1"/>
  <c r="BE65" i="69"/>
  <c r="BF60" i="69"/>
  <c r="BF64" i="69" s="1"/>
  <c r="BE71" i="69"/>
  <c r="BE75" i="69" s="1"/>
  <c r="BE69" i="69"/>
  <c r="BG221" i="69"/>
  <c r="BG224" i="69" s="1"/>
  <c r="BG226" i="69" s="1"/>
  <c r="BG228" i="69" s="1"/>
  <c r="BG215" i="69"/>
  <c r="BG217" i="69" s="1"/>
  <c r="BG16" i="69"/>
  <c r="BK1" i="69"/>
  <c r="BJ2" i="69"/>
  <c r="BH205" i="69"/>
  <c r="BH211" i="69" s="1"/>
  <c r="BH61" i="69"/>
  <c r="BH63" i="69" s="1"/>
  <c r="BH8" i="69"/>
  <c r="BH12" i="69" s="1"/>
  <c r="BH22" i="69" s="1"/>
  <c r="BH29" i="69" s="1"/>
  <c r="BH31" i="69" s="1"/>
  <c r="BF17" i="69"/>
  <c r="BF18" i="69" s="1"/>
  <c r="BD79" i="69"/>
  <c r="BD77" i="69"/>
  <c r="BD85" i="69" s="1"/>
  <c r="BD94" i="69" s="1"/>
  <c r="BD99" i="69" s="1"/>
  <c r="BG207" i="69"/>
  <c r="BG209" i="69" s="1"/>
  <c r="BG219" i="69" s="1"/>
  <c r="BG10" i="69"/>
  <c r="BG20" i="69" s="1"/>
  <c r="BA50" i="69"/>
  <c r="BA56" i="69"/>
  <c r="BB45" i="69"/>
  <c r="BB49" i="69" s="1"/>
  <c r="BA54" i="69"/>
  <c r="BL670" i="64" a="1"/>
  <c r="BL1361" i="64" a="1"/>
  <c r="BL1239" i="64" a="1"/>
  <c r="BL1696" i="64" a="1"/>
  <c r="BL1612" i="64" a="1"/>
  <c r="BL1720" i="64" a="1"/>
  <c r="BL1087" i="64" a="1"/>
  <c r="BL1431" i="64" a="1"/>
  <c r="BL1396" i="64" a="1"/>
  <c r="BL1333" i="64" a="1"/>
  <c r="BL1467" i="64" a="1"/>
  <c r="BL1263" i="64" a="1"/>
  <c r="BL946" i="64" a="1"/>
  <c r="BS510" i="64" l="1"/>
  <c r="BS500" i="64" s="1"/>
  <c r="BS502" i="64" s="1"/>
  <c r="BS503" i="64" s="1"/>
  <c r="N499" i="64"/>
  <c r="BW1895" i="64" a="1"/>
  <c r="BW1895" i="64" s="1"/>
  <c r="BW1888" i="64" s="1"/>
  <c r="BW1889" i="64" s="1"/>
  <c r="BL177" i="64"/>
  <c r="BL1720" i="64"/>
  <c r="BK1404" i="64"/>
  <c r="AF572" i="64"/>
  <c r="AF576" i="64" s="1"/>
  <c r="BL1696" i="64"/>
  <c r="BL1333" i="64"/>
  <c r="BL1361" i="64"/>
  <c r="BL1396" i="64"/>
  <c r="BL1431" i="64"/>
  <c r="BL1467" i="64"/>
  <c r="BL1239" i="64"/>
  <c r="BL1263" i="64"/>
  <c r="BL1612" i="64"/>
  <c r="BL1087" i="64"/>
  <c r="BL946" i="64"/>
  <c r="BL670" i="64"/>
  <c r="AB1669" i="64"/>
  <c r="AB1670" i="64" s="1"/>
  <c r="AU948" i="64"/>
  <c r="AU467" i="64"/>
  <c r="AH468" i="64"/>
  <c r="Z1241" i="64"/>
  <c r="Y648" i="64"/>
  <c r="BL1991" i="64"/>
  <c r="AG173" i="69"/>
  <c r="AG175" i="69" s="1"/>
  <c r="AH159" i="69"/>
  <c r="AH184" i="69" s="1"/>
  <c r="AH187" i="69" s="1"/>
  <c r="AH194" i="69" s="1"/>
  <c r="AH202" i="69" s="1"/>
  <c r="BM1466" i="64" a="1"/>
  <c r="BM1466" i="64" s="1"/>
  <c r="BM1430" i="64" a="1"/>
  <c r="BM1430" i="64" s="1"/>
  <c r="BM1395" i="64" a="1"/>
  <c r="BM1395" i="64" s="1"/>
  <c r="BM1983" i="64" a="1"/>
  <c r="BM1983" i="64" s="1"/>
  <c r="BM1360" i="64" a="1"/>
  <c r="BM1360" i="64" s="1"/>
  <c r="BM2017" i="64" a="1"/>
  <c r="BM2017" i="64" s="1"/>
  <c r="BM472" i="64" a="1"/>
  <c r="BM472" i="64" s="1"/>
  <c r="BM466" i="64" a="1"/>
  <c r="BM466" i="64" s="1"/>
  <c r="AH134" i="69"/>
  <c r="AH135" i="69" s="1"/>
  <c r="AH136" i="69" s="1"/>
  <c r="AG152" i="69"/>
  <c r="BM1695" i="64" a="1"/>
  <c r="BM1695" i="64" s="1"/>
  <c r="BM1608" i="64" a="1"/>
  <c r="BM1608" i="64" s="1"/>
  <c r="BM1086" i="64" a="1"/>
  <c r="BM1086" i="64" s="1"/>
  <c r="BM669" i="64" a="1"/>
  <c r="BM669" i="64" s="1"/>
  <c r="BM191" i="64" a="1"/>
  <c r="BM191" i="64" s="1"/>
  <c r="BM40" i="64" a="1"/>
  <c r="BM40" i="64" s="1"/>
  <c r="BM176" i="64" a="1"/>
  <c r="BM176" i="64" s="1"/>
  <c r="BM245" i="64" a="1"/>
  <c r="BM245" i="64" s="1"/>
  <c r="BM175" i="64" a="1"/>
  <c r="BM175" i="64" s="1"/>
  <c r="BM192" i="64" a="1"/>
  <c r="BM192" i="64" s="1"/>
  <c r="BH190" i="64"/>
  <c r="BH193" i="64" s="1"/>
  <c r="AH123" i="69"/>
  <c r="BM945" i="64" a="1"/>
  <c r="BM945" i="64" s="1"/>
  <c r="BM1262" i="64" a="1"/>
  <c r="BM1262" i="64" s="1"/>
  <c r="BM1240" i="64" a="1"/>
  <c r="BM1240" i="64" s="1"/>
  <c r="BM1619" i="64" a="1"/>
  <c r="BM1619" i="64" s="1"/>
  <c r="BM647" i="64" a="1"/>
  <c r="BM647" i="64" s="1"/>
  <c r="BM1332" i="64" a="1"/>
  <c r="BM1332" i="64" s="1"/>
  <c r="BM1721" i="64" a="1"/>
  <c r="BM1721" i="64" s="1"/>
  <c r="BM1216" i="64" a="1"/>
  <c r="BM1216" i="64" s="1"/>
  <c r="BM1613" i="64" a="1"/>
  <c r="BM1613" i="64" s="1"/>
  <c r="BM1334" i="64" a="1"/>
  <c r="BM1334" i="64" s="1"/>
  <c r="BM645" i="64" a="1"/>
  <c r="BM645" i="64" s="1"/>
  <c r="BM1719" i="64" a="1"/>
  <c r="BM1719" i="64" s="1"/>
  <c r="BM1238" i="64" a="1"/>
  <c r="BM1238" i="64" s="1"/>
  <c r="BH10" i="69"/>
  <c r="BH20" i="69" s="1"/>
  <c r="AI112" i="69"/>
  <c r="AI115" i="69" s="1"/>
  <c r="BI98" i="69"/>
  <c r="AH125" i="69"/>
  <c r="BK2" i="69"/>
  <c r="BL1" i="69"/>
  <c r="BH16" i="69"/>
  <c r="BG17" i="69"/>
  <c r="BG18" i="69" s="1"/>
  <c r="BD106" i="69"/>
  <c r="BD113" i="69" s="1"/>
  <c r="BD100" i="69"/>
  <c r="BD104" i="69"/>
  <c r="BH207" i="69"/>
  <c r="BH209" i="69" s="1"/>
  <c r="BH219" i="69" s="1"/>
  <c r="BD87" i="69"/>
  <c r="BD83" i="69"/>
  <c r="BB50" i="69"/>
  <c r="BB56" i="69"/>
  <c r="BC45" i="69"/>
  <c r="BC49" i="69" s="1"/>
  <c r="BB54" i="69"/>
  <c r="BH221" i="69"/>
  <c r="BH224" i="69" s="1"/>
  <c r="BH226" i="69" s="1"/>
  <c r="BH228" i="69" s="1"/>
  <c r="BH215" i="69"/>
  <c r="BH217" i="69" s="1"/>
  <c r="BE79" i="69"/>
  <c r="BE77" i="69"/>
  <c r="BE85" i="69" s="1"/>
  <c r="BE94" i="69" s="1"/>
  <c r="BE99" i="69" s="1"/>
  <c r="BE39" i="69"/>
  <c r="BF28" i="69"/>
  <c r="BF32" i="69" s="1"/>
  <c r="BE33" i="69"/>
  <c r="BE37" i="69"/>
  <c r="BE46" i="69" s="1"/>
  <c r="BE48" i="69" s="1"/>
  <c r="BJ225" i="69" a="1"/>
  <c r="BJ225" i="69" s="1"/>
  <c r="BJ227" i="69" a="1"/>
  <c r="BJ227" i="69" s="1"/>
  <c r="BJ216" i="69" a="1"/>
  <c r="BJ216" i="69" s="1"/>
  <c r="BJ206" i="69" a="1"/>
  <c r="BJ206" i="69" s="1"/>
  <c r="BJ208" i="69" a="1"/>
  <c r="BJ208" i="69" s="1"/>
  <c r="BJ214" i="69" a="1"/>
  <c r="BJ214" i="69" s="1"/>
  <c r="BJ197" i="69" a="1"/>
  <c r="BJ197" i="69" s="1"/>
  <c r="BJ191" i="69" a="1"/>
  <c r="BJ191" i="69" s="1"/>
  <c r="BJ185" i="69" a="1"/>
  <c r="BJ185" i="69" s="1"/>
  <c r="BJ174" i="69" a="1"/>
  <c r="BJ174" i="69" s="1"/>
  <c r="BJ166" i="69" a="1"/>
  <c r="BJ166" i="69" s="1"/>
  <c r="BJ172" i="69" a="1"/>
  <c r="BJ172" i="69" s="1"/>
  <c r="BJ147" i="69" a="1"/>
  <c r="BJ147" i="69" s="1"/>
  <c r="BJ158" i="69" a="1"/>
  <c r="BJ158" i="69" s="1"/>
  <c r="BJ145" i="69" a="1"/>
  <c r="BJ145" i="69" s="1"/>
  <c r="BJ131" i="69" a="1"/>
  <c r="BJ131" i="69" s="1"/>
  <c r="BJ160" i="69" a="1"/>
  <c r="BJ160" i="69" s="1"/>
  <c r="BJ139" i="69" a="1"/>
  <c r="BJ139" i="69" s="1"/>
  <c r="BJ133" i="69" a="1"/>
  <c r="BJ133" i="69" s="1"/>
  <c r="BJ116" i="69" a="1"/>
  <c r="BJ116" i="69" s="1"/>
  <c r="BJ109" i="69" a="1"/>
  <c r="BJ109" i="69" s="1"/>
  <c r="BJ122" i="69" a="1"/>
  <c r="BJ122" i="69" s="1"/>
  <c r="BJ97" i="69" a="1"/>
  <c r="BJ97" i="69" s="1"/>
  <c r="BK93" i="69" s="1"/>
  <c r="BJ90" i="69" a="1"/>
  <c r="BJ90" i="69" s="1"/>
  <c r="BJ103" i="69" a="1"/>
  <c r="BJ103" i="69" s="1"/>
  <c r="BJ114" i="69" a="1"/>
  <c r="BJ114" i="69" s="1"/>
  <c r="BJ95" i="69" a="1"/>
  <c r="BJ95" i="69" s="1"/>
  <c r="BJ96" i="69" s="1"/>
  <c r="BJ82" i="69" a="1"/>
  <c r="BJ82" i="69" s="1"/>
  <c r="BJ68" i="69" a="1"/>
  <c r="BJ68" i="69" s="1"/>
  <c r="BJ74" i="69" a="1"/>
  <c r="BJ74" i="69" s="1"/>
  <c r="BJ76" i="69" a="1"/>
  <c r="BJ76" i="69" s="1"/>
  <c r="BJ47" i="69" a="1"/>
  <c r="BJ47" i="69" s="1"/>
  <c r="BJ30" i="69" a="1"/>
  <c r="BJ30" i="69" s="1"/>
  <c r="BJ53" i="69" a="1"/>
  <c r="BJ53" i="69" s="1"/>
  <c r="BJ36" i="69" a="1"/>
  <c r="BJ36" i="69" s="1"/>
  <c r="BJ42" i="69" a="1"/>
  <c r="BJ42" i="69" s="1"/>
  <c r="BJ25" i="69" a="1"/>
  <c r="BJ25" i="69" s="1"/>
  <c r="BJ62" i="69" a="1"/>
  <c r="BJ62" i="69" s="1"/>
  <c r="BJ3" i="69"/>
  <c r="BJ5" i="69" a="1"/>
  <c r="BJ5" i="69" s="1"/>
  <c r="BJ9" i="69" a="1"/>
  <c r="BJ9" i="69" s="1"/>
  <c r="BJ15" i="69" a="1"/>
  <c r="BJ15" i="69" s="1"/>
  <c r="BF65" i="69"/>
  <c r="BF71" i="69"/>
  <c r="BF75" i="69" s="1"/>
  <c r="BG60" i="69"/>
  <c r="BG64" i="69" s="1"/>
  <c r="BF69" i="69"/>
  <c r="BI205" i="69"/>
  <c r="BI211" i="69" s="1"/>
  <c r="BI61" i="69"/>
  <c r="BI63" i="69" s="1"/>
  <c r="BI8" i="69"/>
  <c r="BI12" i="69" s="1"/>
  <c r="BI22" i="69" s="1"/>
  <c r="BI29" i="69" s="1"/>
  <c r="BI31" i="69" s="1"/>
  <c r="BM1239" i="64" a="1"/>
  <c r="BM1612" i="64" a="1"/>
  <c r="BM1396" i="64" a="1"/>
  <c r="Z646" i="64" a="1"/>
  <c r="BM946" i="64" a="1"/>
  <c r="BM1361" i="64" a="1"/>
  <c r="BM1263" i="64" a="1"/>
  <c r="BM670" i="64" a="1"/>
  <c r="BM1720" i="64" a="1"/>
  <c r="BM1696" i="64" a="1"/>
  <c r="BM1467" i="64" a="1"/>
  <c r="BM1087" i="64" a="1"/>
  <c r="BM1333" i="64" a="1"/>
  <c r="BM1431" i="64" a="1"/>
  <c r="BS511" i="64" l="1"/>
  <c r="BS516" i="64" s="1"/>
  <c r="BT496" i="64"/>
  <c r="BT499" i="64" s="1"/>
  <c r="BS504" i="64"/>
  <c r="N502" i="64"/>
  <c r="N504" i="64" s="1"/>
  <c r="BM177" i="64"/>
  <c r="BM1720" i="64"/>
  <c r="BL1404" i="64"/>
  <c r="BM1361" i="64"/>
  <c r="BM1696" i="64"/>
  <c r="BM1396" i="64"/>
  <c r="BM1333" i="64"/>
  <c r="BM1431" i="64"/>
  <c r="BM1467" i="64"/>
  <c r="BM1239" i="64"/>
  <c r="BM1263" i="64"/>
  <c r="BM1612" i="64"/>
  <c r="BM1087" i="64"/>
  <c r="BM946" i="64"/>
  <c r="BM670" i="64"/>
  <c r="BX1885" i="64"/>
  <c r="BX1891" i="64" s="1"/>
  <c r="AH571" i="64"/>
  <c r="AG574" i="64"/>
  <c r="AC1664" i="64"/>
  <c r="AC1668" i="64" s="1"/>
  <c r="AB1674" i="64"/>
  <c r="AV948" i="64"/>
  <c r="AV467" i="64"/>
  <c r="AT1089" i="64"/>
  <c r="AU1089" i="64"/>
  <c r="Z646" i="64"/>
  <c r="AA1722" i="64"/>
  <c r="AB1217" i="64"/>
  <c r="AH473" i="64"/>
  <c r="AI464" i="64"/>
  <c r="AH469" i="64"/>
  <c r="AE1698" i="64"/>
  <c r="Y1335" i="64"/>
  <c r="AG1614" i="64"/>
  <c r="BM1991" i="64"/>
  <c r="AH192" i="69"/>
  <c r="AH200" i="69" s="1"/>
  <c r="AH162" i="69"/>
  <c r="AH167" i="69" s="1"/>
  <c r="AH173" i="69" s="1"/>
  <c r="AH175" i="69" s="1"/>
  <c r="AI183" i="69"/>
  <c r="AI186" i="69" s="1"/>
  <c r="AH188" i="69"/>
  <c r="BN1466" i="64" a="1"/>
  <c r="BN1466" i="64" s="1"/>
  <c r="BN1430" i="64" a="1"/>
  <c r="BN1430" i="64" s="1"/>
  <c r="BN1395" i="64" a="1"/>
  <c r="BN1395" i="64" s="1"/>
  <c r="BN1983" i="64" a="1"/>
  <c r="BN1983" i="64" s="1"/>
  <c r="BN1360" i="64" a="1"/>
  <c r="BN1360" i="64" s="1"/>
  <c r="BN2017" i="64" a="1"/>
  <c r="BN2017" i="64" s="1"/>
  <c r="BN472" i="64" a="1"/>
  <c r="BN472" i="64" s="1"/>
  <c r="BN466" i="64" a="1"/>
  <c r="BN466" i="64" s="1"/>
  <c r="AH142" i="69"/>
  <c r="AH152" i="69" s="1"/>
  <c r="AH140" i="69"/>
  <c r="AH150" i="69" s="1"/>
  <c r="AI129" i="69"/>
  <c r="AI132" i="69" s="1"/>
  <c r="AI157" i="69" s="1"/>
  <c r="AI117" i="69"/>
  <c r="AI118" i="69" s="1"/>
  <c r="AJ112" i="69" s="1"/>
  <c r="BN1695" i="64" a="1"/>
  <c r="BN1695" i="64" s="1"/>
  <c r="BN1608" i="64" a="1"/>
  <c r="BN1608" i="64" s="1"/>
  <c r="BN1086" i="64" a="1"/>
  <c r="BN1086" i="64" s="1"/>
  <c r="BH17" i="69"/>
  <c r="BH18" i="69" s="1"/>
  <c r="BN669" i="64" a="1"/>
  <c r="BN669" i="64" s="1"/>
  <c r="BN40" i="64" a="1"/>
  <c r="BN40" i="64" s="1"/>
  <c r="BN191" i="64" a="1"/>
  <c r="BN191" i="64" s="1"/>
  <c r="BN245" i="64" a="1"/>
  <c r="BN245" i="64" s="1"/>
  <c r="BN176" i="64" a="1"/>
  <c r="BN176" i="64" s="1"/>
  <c r="BN175" i="64" a="1"/>
  <c r="BN175" i="64" s="1"/>
  <c r="BN192" i="64" a="1"/>
  <c r="BN192" i="64" s="1"/>
  <c r="BI190" i="64"/>
  <c r="BI193" i="64" s="1"/>
  <c r="BN945" i="64" a="1"/>
  <c r="BN945" i="64" s="1"/>
  <c r="BN1332" i="64" a="1"/>
  <c r="BN1332" i="64" s="1"/>
  <c r="BN1613" i="64" a="1"/>
  <c r="BN1613" i="64" s="1"/>
  <c r="BN645" i="64" a="1"/>
  <c r="BN645" i="64" s="1"/>
  <c r="BN1216" i="64" a="1"/>
  <c r="BN1216" i="64" s="1"/>
  <c r="BN1262" i="64" a="1"/>
  <c r="BN1262" i="64" s="1"/>
  <c r="BN1721" i="64" a="1"/>
  <c r="BN1721" i="64" s="1"/>
  <c r="BN1719" i="64" a="1"/>
  <c r="BN1719" i="64" s="1"/>
  <c r="BN1619" i="64" a="1"/>
  <c r="BN1619" i="64" s="1"/>
  <c r="BN1240" i="64" a="1"/>
  <c r="BN1240" i="64" s="1"/>
  <c r="BN1334" i="64" a="1"/>
  <c r="BN1334" i="64" s="1"/>
  <c r="BN1238" i="64" a="1"/>
  <c r="BN1238" i="64" s="1"/>
  <c r="BN647" i="64" a="1"/>
  <c r="BN647" i="64" s="1"/>
  <c r="BI16" i="69"/>
  <c r="BI10" i="69"/>
  <c r="BI20" i="69" s="1"/>
  <c r="BI207" i="69"/>
  <c r="BI209" i="69" s="1"/>
  <c r="BI219" i="69" s="1"/>
  <c r="BM1" i="69"/>
  <c r="BL2" i="69"/>
  <c r="BE106" i="69"/>
  <c r="BE113" i="69" s="1"/>
  <c r="BE100" i="69"/>
  <c r="BE104" i="69"/>
  <c r="BC50" i="69"/>
  <c r="BC56" i="69"/>
  <c r="BD45" i="69"/>
  <c r="BD49" i="69" s="1"/>
  <c r="BC54" i="69"/>
  <c r="BK227" i="69" a="1"/>
  <c r="BK227" i="69" s="1"/>
  <c r="BK216" i="69" a="1"/>
  <c r="BK216" i="69" s="1"/>
  <c r="BK225" i="69" a="1"/>
  <c r="BK225" i="69" s="1"/>
  <c r="BK208" i="69" a="1"/>
  <c r="BK208" i="69" s="1"/>
  <c r="BK214" i="69" a="1"/>
  <c r="BK214" i="69" s="1"/>
  <c r="BK197" i="69" a="1"/>
  <c r="BK197" i="69" s="1"/>
  <c r="BK191" i="69" a="1"/>
  <c r="BK191" i="69" s="1"/>
  <c r="BK174" i="69" a="1"/>
  <c r="BK174" i="69" s="1"/>
  <c r="BK166" i="69" a="1"/>
  <c r="BK166" i="69" s="1"/>
  <c r="BK172" i="69" a="1"/>
  <c r="BK172" i="69" s="1"/>
  <c r="BK206" i="69" a="1"/>
  <c r="BK206" i="69" s="1"/>
  <c r="BK158" i="69" a="1"/>
  <c r="BK158" i="69" s="1"/>
  <c r="BK185" i="69" a="1"/>
  <c r="BK185" i="69" s="1"/>
  <c r="BK160" i="69" a="1"/>
  <c r="BK160" i="69" s="1"/>
  <c r="BK147" i="69" a="1"/>
  <c r="BK147" i="69" s="1"/>
  <c r="BK131" i="69" a="1"/>
  <c r="BK131" i="69" s="1"/>
  <c r="BK145" i="69" a="1"/>
  <c r="BK145" i="69" s="1"/>
  <c r="BK133" i="69" a="1"/>
  <c r="BK133" i="69" s="1"/>
  <c r="BK116" i="69" a="1"/>
  <c r="BK116" i="69" s="1"/>
  <c r="BK109" i="69" a="1"/>
  <c r="BK109" i="69" s="1"/>
  <c r="BK139" i="69" a="1"/>
  <c r="BK139" i="69" s="1"/>
  <c r="BK122" i="69" a="1"/>
  <c r="BK122" i="69" s="1"/>
  <c r="BK114" i="69" a="1"/>
  <c r="BK114" i="69" s="1"/>
  <c r="BK103" i="69" a="1"/>
  <c r="BK103" i="69" s="1"/>
  <c r="BK95" i="69" a="1"/>
  <c r="BK95" i="69" s="1"/>
  <c r="BK96" i="69" s="1"/>
  <c r="BK97" i="69" a="1"/>
  <c r="BK97" i="69" s="1"/>
  <c r="BL93" i="69" s="1"/>
  <c r="BK90" i="69" a="1"/>
  <c r="BK90" i="69" s="1"/>
  <c r="BK74" i="69" a="1"/>
  <c r="BK74" i="69" s="1"/>
  <c r="BK76" i="69" a="1"/>
  <c r="BK76" i="69" s="1"/>
  <c r="BK82" i="69" a="1"/>
  <c r="BK82" i="69" s="1"/>
  <c r="BK62" i="69" a="1"/>
  <c r="BK62" i="69" s="1"/>
  <c r="BK68" i="69" a="1"/>
  <c r="BK68" i="69" s="1"/>
  <c r="BK53" i="69" a="1"/>
  <c r="BK53" i="69" s="1"/>
  <c r="BK36" i="69" a="1"/>
  <c r="BK36" i="69" s="1"/>
  <c r="BK42" i="69" a="1"/>
  <c r="BK42" i="69" s="1"/>
  <c r="BK25" i="69" a="1"/>
  <c r="BK25" i="69" s="1"/>
  <c r="BK5" i="69" a="1"/>
  <c r="BK5" i="69" s="1"/>
  <c r="BK3" i="69"/>
  <c r="BK9" i="69" a="1"/>
  <c r="BK9" i="69" s="1"/>
  <c r="BK30" i="69" a="1"/>
  <c r="BK30" i="69" s="1"/>
  <c r="BK15" i="69" a="1"/>
  <c r="BK15" i="69" s="1"/>
  <c r="BK47" i="69" a="1"/>
  <c r="BK47" i="69" s="1"/>
  <c r="BJ205" i="69"/>
  <c r="BJ211" i="69" s="1"/>
  <c r="BJ61" i="69"/>
  <c r="BJ63" i="69" s="1"/>
  <c r="BJ8" i="69"/>
  <c r="BJ12" i="69" s="1"/>
  <c r="BJ22" i="69" s="1"/>
  <c r="BJ29" i="69" s="1"/>
  <c r="BJ31" i="69" s="1"/>
  <c r="BE87" i="69"/>
  <c r="BE83" i="69"/>
  <c r="BJ98" i="69"/>
  <c r="BI221" i="69"/>
  <c r="BI224" i="69" s="1"/>
  <c r="BI226" i="69" s="1"/>
  <c r="BI228" i="69" s="1"/>
  <c r="BI215" i="69"/>
  <c r="BI217" i="69" s="1"/>
  <c r="BG28" i="69"/>
  <c r="BG32" i="69" s="1"/>
  <c r="BF33" i="69"/>
  <c r="BF39" i="69"/>
  <c r="BF37" i="69"/>
  <c r="BF46" i="69" s="1"/>
  <c r="BF48" i="69" s="1"/>
  <c r="BG65" i="69"/>
  <c r="BG71" i="69"/>
  <c r="BG75" i="69" s="1"/>
  <c r="BH60" i="69"/>
  <c r="BH64" i="69" s="1"/>
  <c r="BG69" i="69"/>
  <c r="BF79" i="69"/>
  <c r="BF77" i="69"/>
  <c r="BF85" i="69" s="1"/>
  <c r="BF94" i="69" s="1"/>
  <c r="BF99" i="69" s="1"/>
  <c r="BN1239" i="64" a="1"/>
  <c r="BN670" i="64" a="1"/>
  <c r="BN1431" i="64" a="1"/>
  <c r="BN1467" i="64" a="1"/>
  <c r="BN1087" i="64" a="1"/>
  <c r="BN1696" i="64" a="1"/>
  <c r="BN1333" i="64" a="1"/>
  <c r="BN1263" i="64" a="1"/>
  <c r="BN1720" i="64" a="1"/>
  <c r="BN1612" i="64" a="1"/>
  <c r="BN946" i="64" a="1"/>
  <c r="BN1361" i="64" a="1"/>
  <c r="BN1396" i="64" a="1"/>
  <c r="BT507" i="64" l="1"/>
  <c r="BS512" i="64"/>
  <c r="BT508" i="64"/>
  <c r="BT510" i="64" s="1"/>
  <c r="BT500" i="64" s="1"/>
  <c r="BT502" i="64" s="1"/>
  <c r="BX1895" i="64" a="1"/>
  <c r="BX1895" i="64" s="1"/>
  <c r="BX1888" i="64" s="1"/>
  <c r="BX1889" i="64" s="1"/>
  <c r="BN177" i="64"/>
  <c r="BN1720" i="64"/>
  <c r="BM1404" i="64"/>
  <c r="BN1431" i="64"/>
  <c r="N1431" i="64" s="1"/>
  <c r="BN1467" i="64"/>
  <c r="BN1696" i="64"/>
  <c r="N1696" i="64" s="1"/>
  <c r="BN1361" i="64"/>
  <c r="N1361" i="64" s="1"/>
  <c r="BN1333" i="64"/>
  <c r="BN1396" i="64"/>
  <c r="BN1239" i="64"/>
  <c r="N1239" i="64" s="1"/>
  <c r="BN1263" i="64"/>
  <c r="BN1612" i="64"/>
  <c r="BN1087" i="64"/>
  <c r="N1087" i="64" s="1"/>
  <c r="BN946" i="64"/>
  <c r="N946" i="64" s="1"/>
  <c r="BN670" i="64"/>
  <c r="AG572" i="64"/>
  <c r="AC1669" i="64"/>
  <c r="AC1670" i="64" s="1"/>
  <c r="AW948" i="64"/>
  <c r="AW467" i="64"/>
  <c r="AV1089" i="64"/>
  <c r="AA1241" i="64"/>
  <c r="Z648" i="64"/>
  <c r="AI468" i="64"/>
  <c r="BN1991" i="64"/>
  <c r="N1991" i="64" s="1"/>
  <c r="AH198" i="69"/>
  <c r="AH169" i="69"/>
  <c r="AH179" i="69" s="1"/>
  <c r="AI156" i="69"/>
  <c r="AI161" i="69" s="1"/>
  <c r="AH177" i="69"/>
  <c r="AH163" i="69"/>
  <c r="BO1466" i="64" a="1"/>
  <c r="BO1466" i="64" s="1"/>
  <c r="BO1430" i="64" a="1"/>
  <c r="BO1430" i="64" s="1"/>
  <c r="BO1395" i="64" a="1"/>
  <c r="BO1395" i="64" s="1"/>
  <c r="BO1983" i="64" a="1"/>
  <c r="BO1983" i="64" s="1"/>
  <c r="BO1360" i="64" a="1"/>
  <c r="BO1360" i="64" s="1"/>
  <c r="BO2017" i="64" a="1"/>
  <c r="BO2017" i="64" s="1"/>
  <c r="BO472" i="64" a="1"/>
  <c r="BO472" i="64" s="1"/>
  <c r="BO466" i="64" a="1"/>
  <c r="BO466" i="64" s="1"/>
  <c r="AH146" i="69"/>
  <c r="AH148" i="69" s="1"/>
  <c r="AI134" i="69"/>
  <c r="AI135" i="69" s="1"/>
  <c r="BO1695" i="64" a="1"/>
  <c r="BO1695" i="64" s="1"/>
  <c r="BO1608" i="64" a="1"/>
  <c r="BO1608" i="64" s="1"/>
  <c r="BO1086" i="64" a="1"/>
  <c r="BO1086" i="64" s="1"/>
  <c r="AI125" i="69"/>
  <c r="BO669" i="64" a="1"/>
  <c r="BO669" i="64" s="1"/>
  <c r="BO40" i="64" a="1"/>
  <c r="BO40" i="64" s="1"/>
  <c r="BO245" i="64" a="1"/>
  <c r="BO245" i="64" s="1"/>
  <c r="BO176" i="64" a="1"/>
  <c r="BO176" i="64" s="1"/>
  <c r="BO191" i="64" a="1"/>
  <c r="BO191" i="64" s="1"/>
  <c r="BO175" i="64" a="1"/>
  <c r="BO175" i="64" s="1"/>
  <c r="BO192" i="64" a="1"/>
  <c r="BO192" i="64" s="1"/>
  <c r="BJ190" i="64"/>
  <c r="BJ193" i="64" s="1"/>
  <c r="AI119" i="69"/>
  <c r="BO945" i="64" a="1"/>
  <c r="BO945" i="64" s="1"/>
  <c r="BO1332" i="64" a="1"/>
  <c r="BO1332" i="64" s="1"/>
  <c r="BO1613" i="64" a="1"/>
  <c r="BO1613" i="64" s="1"/>
  <c r="BO1262" i="64" a="1"/>
  <c r="BO1262" i="64" s="1"/>
  <c r="BO1216" i="64" a="1"/>
  <c r="BO1216" i="64" s="1"/>
  <c r="BO1619" i="64" a="1"/>
  <c r="BO1619" i="64" s="1"/>
  <c r="BO1240" i="64" a="1"/>
  <c r="BO1240" i="64" s="1"/>
  <c r="BO645" i="64" a="1"/>
  <c r="BO645" i="64" s="1"/>
  <c r="BO1719" i="64" a="1"/>
  <c r="BO1719" i="64" s="1"/>
  <c r="BO1334" i="64" a="1"/>
  <c r="BO1334" i="64" s="1"/>
  <c r="BO1238" i="64" a="1"/>
  <c r="BO1238" i="64" s="1"/>
  <c r="BO1721" i="64" a="1"/>
  <c r="BO1721" i="64" s="1"/>
  <c r="BO647" i="64" a="1"/>
  <c r="BO647" i="64" s="1"/>
  <c r="AI123" i="69"/>
  <c r="BI17" i="69"/>
  <c r="BI18" i="69" s="1"/>
  <c r="BK98" i="69"/>
  <c r="BN1" i="69"/>
  <c r="BM2" i="69"/>
  <c r="BG79" i="69"/>
  <c r="BG77" i="69"/>
  <c r="BG85" i="69" s="1"/>
  <c r="BG94" i="69" s="1"/>
  <c r="BG99" i="69" s="1"/>
  <c r="BJ221" i="69"/>
  <c r="BJ224" i="69" s="1"/>
  <c r="BJ226" i="69" s="1"/>
  <c r="BJ228" i="69" s="1"/>
  <c r="BJ215" i="69"/>
  <c r="BJ217" i="69" s="1"/>
  <c r="BG33" i="69"/>
  <c r="BG39" i="69"/>
  <c r="BH28" i="69"/>
  <c r="BH32" i="69" s="1"/>
  <c r="BG37" i="69"/>
  <c r="BG46" i="69" s="1"/>
  <c r="BG48" i="69" s="1"/>
  <c r="BK205" i="69"/>
  <c r="BK211" i="69" s="1"/>
  <c r="BK61" i="69"/>
  <c r="BK63" i="69" s="1"/>
  <c r="BK8" i="69"/>
  <c r="BK12" i="69" s="1"/>
  <c r="BK22" i="69" s="1"/>
  <c r="BK29" i="69" s="1"/>
  <c r="BK31" i="69" s="1"/>
  <c r="BJ207" i="69"/>
  <c r="BJ209" i="69" s="1"/>
  <c r="BJ219" i="69" s="1"/>
  <c r="AJ115" i="69"/>
  <c r="AJ117" i="69"/>
  <c r="BH71" i="69"/>
  <c r="BH75" i="69" s="1"/>
  <c r="BI60" i="69"/>
  <c r="BI64" i="69" s="1"/>
  <c r="BH65" i="69"/>
  <c r="BH69" i="69"/>
  <c r="BF106" i="69"/>
  <c r="BF113" i="69" s="1"/>
  <c r="BF100" i="69"/>
  <c r="BF104" i="69"/>
  <c r="BD50" i="69"/>
  <c r="BD56" i="69"/>
  <c r="BE45" i="69"/>
  <c r="BE49" i="69" s="1"/>
  <c r="BD54" i="69"/>
  <c r="BJ10" i="69"/>
  <c r="BJ20" i="69" s="1"/>
  <c r="BF87" i="69"/>
  <c r="BF83" i="69"/>
  <c r="BL225" i="69" a="1"/>
  <c r="BL225" i="69" s="1"/>
  <c r="BL227" i="69" a="1"/>
  <c r="BL227" i="69" s="1"/>
  <c r="BL216" i="69" a="1"/>
  <c r="BL216" i="69" s="1"/>
  <c r="BL208" i="69" a="1"/>
  <c r="BL208" i="69" s="1"/>
  <c r="BL214" i="69" a="1"/>
  <c r="BL214" i="69" s="1"/>
  <c r="BL206" i="69" a="1"/>
  <c r="BL206" i="69" s="1"/>
  <c r="BL197" i="69" a="1"/>
  <c r="BL197" i="69" s="1"/>
  <c r="BL185" i="69" a="1"/>
  <c r="BL185" i="69" s="1"/>
  <c r="BL191" i="69" a="1"/>
  <c r="BL191" i="69" s="1"/>
  <c r="BL166" i="69" a="1"/>
  <c r="BL166" i="69" s="1"/>
  <c r="BL174" i="69" a="1"/>
  <c r="BL174" i="69" s="1"/>
  <c r="BL172" i="69" a="1"/>
  <c r="BL172" i="69" s="1"/>
  <c r="BL160" i="69" a="1"/>
  <c r="BL160" i="69" s="1"/>
  <c r="BL145" i="69" a="1"/>
  <c r="BL145" i="69" s="1"/>
  <c r="BL147" i="69" a="1"/>
  <c r="BL147" i="69" s="1"/>
  <c r="BL158" i="69" a="1"/>
  <c r="BL158" i="69" s="1"/>
  <c r="BL133" i="69" a="1"/>
  <c r="BL133" i="69" s="1"/>
  <c r="BL139" i="69" a="1"/>
  <c r="BL139" i="69" s="1"/>
  <c r="BL131" i="69" a="1"/>
  <c r="BL131" i="69" s="1"/>
  <c r="BL122" i="69" a="1"/>
  <c r="BL122" i="69" s="1"/>
  <c r="BL114" i="69" a="1"/>
  <c r="BL114" i="69" s="1"/>
  <c r="BL116" i="69" a="1"/>
  <c r="BL116" i="69" s="1"/>
  <c r="BL95" i="69" a="1"/>
  <c r="BL95" i="69" s="1"/>
  <c r="BL96" i="69" s="1"/>
  <c r="BL97" i="69" a="1"/>
  <c r="BL97" i="69" s="1"/>
  <c r="BM93" i="69" s="1"/>
  <c r="BL90" i="69" a="1"/>
  <c r="BL90" i="69" s="1"/>
  <c r="BL109" i="69" a="1"/>
  <c r="BL109" i="69" s="1"/>
  <c r="BL103" i="69" a="1"/>
  <c r="BL103" i="69" s="1"/>
  <c r="BL74" i="69" a="1"/>
  <c r="BL74" i="69" s="1"/>
  <c r="BL76" i="69" a="1"/>
  <c r="BL76" i="69" s="1"/>
  <c r="BL82" i="69" a="1"/>
  <c r="BL82" i="69" s="1"/>
  <c r="BL62" i="69" a="1"/>
  <c r="BL62" i="69" s="1"/>
  <c r="BL53" i="69" a="1"/>
  <c r="BL53" i="69" s="1"/>
  <c r="BL36" i="69" a="1"/>
  <c r="BL36" i="69" s="1"/>
  <c r="BL68" i="69" a="1"/>
  <c r="BL68" i="69" s="1"/>
  <c r="BL42" i="69" a="1"/>
  <c r="BL42" i="69" s="1"/>
  <c r="BL25" i="69" a="1"/>
  <c r="BL25" i="69" s="1"/>
  <c r="BL47" i="69" a="1"/>
  <c r="BL47" i="69" s="1"/>
  <c r="BL30" i="69" a="1"/>
  <c r="BL30" i="69" s="1"/>
  <c r="BL9" i="69" a="1"/>
  <c r="BL9" i="69" s="1"/>
  <c r="BL15" i="69" a="1"/>
  <c r="BL15" i="69" s="1"/>
  <c r="BL5" i="69" a="1"/>
  <c r="BL5" i="69" s="1"/>
  <c r="BL3" i="69"/>
  <c r="BJ16" i="69"/>
  <c r="BO1431" i="64" a="1"/>
  <c r="BO1467" i="64" a="1"/>
  <c r="BO1612" i="64" a="1"/>
  <c r="BO946" i="64" a="1"/>
  <c r="BO1396" i="64" a="1"/>
  <c r="BO1720" i="64" a="1"/>
  <c r="BO1087" i="64" a="1"/>
  <c r="BO1333" i="64" a="1"/>
  <c r="BO1361" i="64" a="1"/>
  <c r="BO1239" i="64" a="1"/>
  <c r="AA646" i="64" a="1"/>
  <c r="BO1696" i="64" a="1"/>
  <c r="BO1263" i="64" a="1"/>
  <c r="BO670" i="64" a="1"/>
  <c r="BT511" i="64" l="1"/>
  <c r="BT516" i="64" s="1"/>
  <c r="BT503" i="64"/>
  <c r="BO177" i="64"/>
  <c r="BO1720" i="64"/>
  <c r="BN1404" i="64"/>
  <c r="N1404" i="64" s="1"/>
  <c r="BO1696" i="64"/>
  <c r="BO1361" i="64"/>
  <c r="BO1333" i="64"/>
  <c r="BO1396" i="64"/>
  <c r="BO1431" i="64"/>
  <c r="BO1467" i="64"/>
  <c r="BO1239" i="64"/>
  <c r="BO1263" i="64"/>
  <c r="BO1612" i="64"/>
  <c r="BO1087" i="64"/>
  <c r="BO946" i="64"/>
  <c r="BO670" i="64"/>
  <c r="BY1885" i="64"/>
  <c r="BY1891" i="64" s="1"/>
  <c r="AG576" i="64"/>
  <c r="AH574" i="64"/>
  <c r="AI571" i="64"/>
  <c r="AD1664" i="64"/>
  <c r="AC1674" i="64"/>
  <c r="AX948" i="64"/>
  <c r="AX467" i="64"/>
  <c r="AA646" i="64"/>
  <c r="AB1722" i="64"/>
  <c r="AC1217" i="64"/>
  <c r="AI473" i="64"/>
  <c r="AI469" i="64"/>
  <c r="AJ464" i="64"/>
  <c r="AH1614" i="64"/>
  <c r="AF1698" i="64"/>
  <c r="Z1335" i="64"/>
  <c r="BO1991" i="64"/>
  <c r="AI159" i="69"/>
  <c r="AI184" i="69" s="1"/>
  <c r="AI187" i="69" s="1"/>
  <c r="AI194" i="69" s="1"/>
  <c r="AI202" i="69" s="1"/>
  <c r="BP1466" i="64" a="1"/>
  <c r="BP1466" i="64" s="1"/>
  <c r="BP1430" i="64" a="1"/>
  <c r="BP1430" i="64" s="1"/>
  <c r="BP1395" i="64" a="1"/>
  <c r="BP1395" i="64" s="1"/>
  <c r="BP1983" i="64" a="1"/>
  <c r="BP1983" i="64" s="1"/>
  <c r="BP1360" i="64" a="1"/>
  <c r="BP1360" i="64" s="1"/>
  <c r="BP2017" i="64" a="1"/>
  <c r="BP2017" i="64" s="1"/>
  <c r="BP466" i="64" a="1"/>
  <c r="BP466" i="64" s="1"/>
  <c r="BP472" i="64" a="1"/>
  <c r="BP472" i="64" s="1"/>
  <c r="AJ129" i="69"/>
  <c r="AJ134" i="69" s="1"/>
  <c r="AI136" i="69"/>
  <c r="AI140" i="69"/>
  <c r="AI150" i="69" s="1"/>
  <c r="AI142" i="69"/>
  <c r="AI146" i="69" s="1"/>
  <c r="AI148" i="69" s="1"/>
  <c r="BP1695" i="64" a="1"/>
  <c r="BP1695" i="64" s="1"/>
  <c r="BP1608" i="64" a="1"/>
  <c r="BP1608" i="64" s="1"/>
  <c r="BP1086" i="64" a="1"/>
  <c r="BP1086" i="64" s="1"/>
  <c r="BK190" i="64"/>
  <c r="BK193" i="64" s="1"/>
  <c r="BP669" i="64" a="1"/>
  <c r="BP669" i="64" s="1"/>
  <c r="BP245" i="64" a="1"/>
  <c r="BP245" i="64" s="1"/>
  <c r="BP176" i="64" a="1"/>
  <c r="BP176" i="64" s="1"/>
  <c r="BP191" i="64" a="1"/>
  <c r="BP191" i="64" s="1"/>
  <c r="BP40" i="64" a="1"/>
  <c r="BP40" i="64" s="1"/>
  <c r="BP175" i="64" a="1"/>
  <c r="BP175" i="64" s="1"/>
  <c r="BP192" i="64" a="1"/>
  <c r="BP192" i="64" s="1"/>
  <c r="BP945" i="64" a="1"/>
  <c r="BP945" i="64" s="1"/>
  <c r="BP645" i="64" a="1"/>
  <c r="BP645" i="64" s="1"/>
  <c r="BP1240" i="64" a="1"/>
  <c r="BP1240" i="64" s="1"/>
  <c r="BP647" i="64" a="1"/>
  <c r="BP647" i="64" s="1"/>
  <c r="BP1216" i="64" a="1"/>
  <c r="BP1216" i="64" s="1"/>
  <c r="BP1238" i="64" a="1"/>
  <c r="BP1238" i="64" s="1"/>
  <c r="BP1262" i="64" a="1"/>
  <c r="BP1262" i="64" s="1"/>
  <c r="BP1721" i="64" a="1"/>
  <c r="BP1721" i="64" s="1"/>
  <c r="BP1619" i="64" a="1"/>
  <c r="BP1619" i="64" s="1"/>
  <c r="BP1332" i="64" a="1"/>
  <c r="BP1332" i="64" s="1"/>
  <c r="BP1613" i="64" a="1"/>
  <c r="BP1613" i="64" s="1"/>
  <c r="BP1719" i="64" a="1"/>
  <c r="BP1719" i="64" s="1"/>
  <c r="BP1334" i="64" a="1"/>
  <c r="BP1334" i="64" s="1"/>
  <c r="AJ118" i="69"/>
  <c r="AJ123" i="69" s="1"/>
  <c r="BJ17" i="69"/>
  <c r="BJ18" i="69" s="1"/>
  <c r="BL98" i="69"/>
  <c r="BK207" i="69"/>
  <c r="BK209" i="69" s="1"/>
  <c r="BK219" i="69" s="1"/>
  <c r="BK10" i="69"/>
  <c r="BK20" i="69" s="1"/>
  <c r="BI65" i="69"/>
  <c r="BI71" i="69"/>
  <c r="BI75" i="69" s="1"/>
  <c r="BJ60" i="69"/>
  <c r="BJ64" i="69" s="1"/>
  <c r="BI69" i="69"/>
  <c r="BG87" i="69"/>
  <c r="BG83" i="69"/>
  <c r="BH79" i="69"/>
  <c r="BH77" i="69"/>
  <c r="BH85" i="69" s="1"/>
  <c r="BH94" i="69" s="1"/>
  <c r="BH99" i="69" s="1"/>
  <c r="BK221" i="69"/>
  <c r="BK224" i="69" s="1"/>
  <c r="BK226" i="69" s="1"/>
  <c r="BK228" i="69" s="1"/>
  <c r="BK215" i="69"/>
  <c r="BK217" i="69" s="1"/>
  <c r="BM225" i="69" a="1"/>
  <c r="BM225" i="69" s="1"/>
  <c r="BM227" i="69" a="1"/>
  <c r="BM227" i="69" s="1"/>
  <c r="BM216" i="69" a="1"/>
  <c r="BM216" i="69" s="1"/>
  <c r="BM214" i="69" a="1"/>
  <c r="BM214" i="69" s="1"/>
  <c r="BM206" i="69" a="1"/>
  <c r="BM206" i="69" s="1"/>
  <c r="BM208" i="69" a="1"/>
  <c r="BM208" i="69" s="1"/>
  <c r="BM197" i="69" a="1"/>
  <c r="BM197" i="69" s="1"/>
  <c r="BM185" i="69" a="1"/>
  <c r="BM185" i="69" s="1"/>
  <c r="BM191" i="69" a="1"/>
  <c r="BM191" i="69" s="1"/>
  <c r="BM174" i="69" a="1"/>
  <c r="BM174" i="69" s="1"/>
  <c r="BM166" i="69" a="1"/>
  <c r="BM166" i="69" s="1"/>
  <c r="BM172" i="69" a="1"/>
  <c r="BM172" i="69" s="1"/>
  <c r="BM147" i="69" a="1"/>
  <c r="BM147" i="69" s="1"/>
  <c r="BM160" i="69" a="1"/>
  <c r="BM160" i="69" s="1"/>
  <c r="BM158" i="69" a="1"/>
  <c r="BM158" i="69" s="1"/>
  <c r="BM139" i="69" a="1"/>
  <c r="BM139" i="69" s="1"/>
  <c r="BM133" i="69" a="1"/>
  <c r="BM133" i="69" s="1"/>
  <c r="BM145" i="69" a="1"/>
  <c r="BM145" i="69" s="1"/>
  <c r="BM131" i="69" a="1"/>
  <c r="BM131" i="69" s="1"/>
  <c r="BM122" i="69" a="1"/>
  <c r="BM122" i="69" s="1"/>
  <c r="BM114" i="69" a="1"/>
  <c r="BM114" i="69" s="1"/>
  <c r="BM116" i="69" a="1"/>
  <c r="BM116" i="69" s="1"/>
  <c r="BM109" i="69" a="1"/>
  <c r="BM109" i="69" s="1"/>
  <c r="BM97" i="69" a="1"/>
  <c r="BM97" i="69" s="1"/>
  <c r="BN93" i="69" s="1"/>
  <c r="BM90" i="69" a="1"/>
  <c r="BM90" i="69" s="1"/>
  <c r="BM103" i="69" a="1"/>
  <c r="BM103" i="69" s="1"/>
  <c r="BM95" i="69" a="1"/>
  <c r="BM95" i="69" s="1"/>
  <c r="BM96" i="69" s="1"/>
  <c r="BM76" i="69" a="1"/>
  <c r="BM76" i="69" s="1"/>
  <c r="BM82" i="69" a="1"/>
  <c r="BM82" i="69" s="1"/>
  <c r="BM62" i="69" a="1"/>
  <c r="BM62" i="69" s="1"/>
  <c r="BM68" i="69" a="1"/>
  <c r="BM68" i="69" s="1"/>
  <c r="BM74" i="69" a="1"/>
  <c r="BM74" i="69" s="1"/>
  <c r="BM47" i="69" a="1"/>
  <c r="BM47" i="69" s="1"/>
  <c r="BM30" i="69" a="1"/>
  <c r="BM30" i="69" s="1"/>
  <c r="BM53" i="69" a="1"/>
  <c r="BM53" i="69" s="1"/>
  <c r="BM36" i="69" a="1"/>
  <c r="BM36" i="69" s="1"/>
  <c r="BM25" i="69" a="1"/>
  <c r="BM25" i="69" s="1"/>
  <c r="BM5" i="69" a="1"/>
  <c r="BM5" i="69" s="1"/>
  <c r="BM42" i="69" a="1"/>
  <c r="BM42" i="69" s="1"/>
  <c r="BM9" i="69" a="1"/>
  <c r="BM9" i="69" s="1"/>
  <c r="BM3" i="69"/>
  <c r="BM15" i="69" a="1"/>
  <c r="BM15" i="69" s="1"/>
  <c r="BO1" i="69"/>
  <c r="BN2" i="69"/>
  <c r="BL205" i="69"/>
  <c r="BL211" i="69" s="1"/>
  <c r="BL61" i="69"/>
  <c r="BL63" i="69" s="1"/>
  <c r="BL8" i="69"/>
  <c r="BL12" i="69" s="1"/>
  <c r="BL22" i="69" s="1"/>
  <c r="BL29" i="69" s="1"/>
  <c r="BL31" i="69" s="1"/>
  <c r="BK16" i="69"/>
  <c r="BH33" i="69"/>
  <c r="BH39" i="69"/>
  <c r="BI28" i="69"/>
  <c r="BI32" i="69" s="1"/>
  <c r="BH37" i="69"/>
  <c r="BH46" i="69" s="1"/>
  <c r="BH48" i="69" s="1"/>
  <c r="BE56" i="69"/>
  <c r="BF45" i="69"/>
  <c r="BF49" i="69" s="1"/>
  <c r="BE50" i="69"/>
  <c r="BE54" i="69"/>
  <c r="BG106" i="69"/>
  <c r="BG113" i="69" s="1"/>
  <c r="BG100" i="69"/>
  <c r="BG104" i="69"/>
  <c r="BP670" i="64" a="1"/>
  <c r="BP1696" i="64" a="1"/>
  <c r="BP1333" i="64" a="1"/>
  <c r="BP1087" i="64" a="1"/>
  <c r="BP1239" i="64" a="1"/>
  <c r="BP1431" i="64" a="1"/>
  <c r="BP1396" i="64" a="1"/>
  <c r="BP1467" i="64" a="1"/>
  <c r="BP1612" i="64" a="1"/>
  <c r="BP1720" i="64" a="1"/>
  <c r="BP946" i="64" a="1"/>
  <c r="BP1263" i="64" a="1"/>
  <c r="BP1361" i="64" a="1"/>
  <c r="BT512" i="64" l="1"/>
  <c r="BU507" i="64"/>
  <c r="BT504" i="64"/>
  <c r="BU496" i="64"/>
  <c r="BU499" i="64" s="1"/>
  <c r="BY1895" i="64" a="1"/>
  <c r="BY1895" i="64" s="1"/>
  <c r="BY1888" i="64" s="1"/>
  <c r="BY1889" i="64" s="1"/>
  <c r="BP177" i="64"/>
  <c r="BP1720" i="64"/>
  <c r="BO1404" i="64"/>
  <c r="AH572" i="64"/>
  <c r="AH576" i="64" s="1"/>
  <c r="BP1396" i="64"/>
  <c r="BP1333" i="64"/>
  <c r="BP1431" i="64"/>
  <c r="BP1467" i="64"/>
  <c r="BP1696" i="64"/>
  <c r="BP1361" i="64"/>
  <c r="BP1239" i="64"/>
  <c r="BP1263" i="64"/>
  <c r="BP1612" i="64"/>
  <c r="BP1087" i="64"/>
  <c r="BP946" i="64"/>
  <c r="BP670" i="64"/>
  <c r="AD1668" i="64"/>
  <c r="AD1669" i="64" s="1"/>
  <c r="K1669" i="64" s="1"/>
  <c r="AY948" i="64"/>
  <c r="AY467" i="64"/>
  <c r="AW1089" i="64"/>
  <c r="AB1241" i="64"/>
  <c r="AJ468" i="64"/>
  <c r="AA648" i="64"/>
  <c r="AI188" i="69"/>
  <c r="AJ183" i="69"/>
  <c r="AJ186" i="69" s="1"/>
  <c r="AI192" i="69"/>
  <c r="AI200" i="69" s="1"/>
  <c r="AI162" i="69"/>
  <c r="AI163" i="69" s="1"/>
  <c r="BP1991" i="64"/>
  <c r="BQ1430" i="64" a="1"/>
  <c r="BQ1430" i="64" s="1"/>
  <c r="BQ1466" i="64" a="1"/>
  <c r="BQ1466" i="64" s="1"/>
  <c r="BQ1395" i="64" a="1"/>
  <c r="BQ1395" i="64" s="1"/>
  <c r="BQ1983" i="64" a="1"/>
  <c r="BQ1983" i="64" s="1"/>
  <c r="BQ1360" i="64" a="1"/>
  <c r="BQ1360" i="64" s="1"/>
  <c r="BQ2017" i="64" a="1"/>
  <c r="BQ2017" i="64" s="1"/>
  <c r="AJ132" i="69"/>
  <c r="AJ157" i="69" s="1"/>
  <c r="BQ472" i="64" a="1"/>
  <c r="BQ472" i="64" s="1"/>
  <c r="BQ466" i="64" a="1"/>
  <c r="BQ466" i="64" s="1"/>
  <c r="AI152" i="69"/>
  <c r="BQ1695" i="64" a="1"/>
  <c r="BQ1695" i="64" s="1"/>
  <c r="BK17" i="69"/>
  <c r="BK18" i="69" s="1"/>
  <c r="BQ1608" i="64" a="1"/>
  <c r="BQ1608" i="64" s="1"/>
  <c r="BQ1086" i="64" a="1"/>
  <c r="BQ1086" i="64" s="1"/>
  <c r="BQ669" i="64" a="1"/>
  <c r="BQ669" i="64" s="1"/>
  <c r="BQ176" i="64" a="1"/>
  <c r="BQ176" i="64" s="1"/>
  <c r="BQ191" i="64" a="1"/>
  <c r="BQ191" i="64" s="1"/>
  <c r="BQ40" i="64" a="1"/>
  <c r="BQ40" i="64" s="1"/>
  <c r="BQ245" i="64" a="1"/>
  <c r="BQ245" i="64" s="1"/>
  <c r="BQ175" i="64" a="1"/>
  <c r="BQ175" i="64" s="1"/>
  <c r="BQ192" i="64" a="1"/>
  <c r="BQ192" i="64" s="1"/>
  <c r="BL190" i="64"/>
  <c r="BL193" i="64" s="1"/>
  <c r="AJ119" i="69"/>
  <c r="BQ945" i="64" a="1"/>
  <c r="BQ945" i="64" s="1"/>
  <c r="BQ645" i="64" a="1"/>
  <c r="BQ645" i="64" s="1"/>
  <c r="BQ1216" i="64" a="1"/>
  <c r="BQ1216" i="64" s="1"/>
  <c r="BQ1332" i="64" a="1"/>
  <c r="BQ1332" i="64" s="1"/>
  <c r="BQ1719" i="64" a="1"/>
  <c r="BQ1719" i="64" s="1"/>
  <c r="BQ1613" i="64" a="1"/>
  <c r="BQ1613" i="64" s="1"/>
  <c r="BQ1334" i="64" a="1"/>
  <c r="BQ1334" i="64" s="1"/>
  <c r="BQ1238" i="64" a="1"/>
  <c r="BQ1238" i="64" s="1"/>
  <c r="BQ1262" i="64" a="1"/>
  <c r="BQ1262" i="64" s="1"/>
  <c r="BQ647" i="64" a="1"/>
  <c r="BQ647" i="64" s="1"/>
  <c r="BQ1240" i="64" a="1"/>
  <c r="BQ1240" i="64" s="1"/>
  <c r="BQ1619" i="64" a="1"/>
  <c r="BQ1619" i="64" s="1"/>
  <c r="BQ1721" i="64" a="1"/>
  <c r="BQ1721" i="64" s="1"/>
  <c r="AJ125" i="69"/>
  <c r="BL207" i="69"/>
  <c r="BL209" i="69" s="1"/>
  <c r="BL219" i="69" s="1"/>
  <c r="AK112" i="69"/>
  <c r="AK117" i="69" s="1"/>
  <c r="BL10" i="69"/>
  <c r="BL20" i="69" s="1"/>
  <c r="BM98" i="69"/>
  <c r="BN225" i="69" a="1"/>
  <c r="BN225" i="69" s="1"/>
  <c r="BN227" i="69" a="1"/>
  <c r="BN227" i="69" s="1"/>
  <c r="BN216" i="69" a="1"/>
  <c r="BN216" i="69" s="1"/>
  <c r="BN206" i="69" a="1"/>
  <c r="BN206" i="69" s="1"/>
  <c r="BN208" i="69" a="1"/>
  <c r="BN208" i="69" s="1"/>
  <c r="BN214" i="69" a="1"/>
  <c r="BN214" i="69" s="1"/>
  <c r="BN197" i="69" a="1"/>
  <c r="BN197" i="69" s="1"/>
  <c r="BN191" i="69" a="1"/>
  <c r="BN191" i="69" s="1"/>
  <c r="BN185" i="69" a="1"/>
  <c r="BN185" i="69" s="1"/>
  <c r="BN174" i="69" a="1"/>
  <c r="BN174" i="69" s="1"/>
  <c r="BN166" i="69" a="1"/>
  <c r="BN166" i="69" s="1"/>
  <c r="BN147" i="69" a="1"/>
  <c r="BN147" i="69" s="1"/>
  <c r="BN158" i="69" a="1"/>
  <c r="BN158" i="69" s="1"/>
  <c r="BN172" i="69" a="1"/>
  <c r="BN172" i="69" s="1"/>
  <c r="BN145" i="69" a="1"/>
  <c r="BN145" i="69" s="1"/>
  <c r="BN131" i="69" a="1"/>
  <c r="BN131" i="69" s="1"/>
  <c r="BN160" i="69" a="1"/>
  <c r="BN160" i="69" s="1"/>
  <c r="BN139" i="69" a="1"/>
  <c r="BN139" i="69" s="1"/>
  <c r="BN133" i="69" a="1"/>
  <c r="BN133" i="69" s="1"/>
  <c r="BN116" i="69" a="1"/>
  <c r="BN116" i="69" s="1"/>
  <c r="BN109" i="69" a="1"/>
  <c r="BN109" i="69" s="1"/>
  <c r="BN122" i="69" a="1"/>
  <c r="BN122" i="69" s="1"/>
  <c r="BN97" i="69" a="1"/>
  <c r="BN97" i="69" s="1"/>
  <c r="BO93" i="69" s="1"/>
  <c r="BN114" i="69" a="1"/>
  <c r="BN114" i="69" s="1"/>
  <c r="BN90" i="69" a="1"/>
  <c r="BN90" i="69" s="1"/>
  <c r="BN103" i="69" a="1"/>
  <c r="BN103" i="69" s="1"/>
  <c r="BN95" i="69" a="1"/>
  <c r="BN95" i="69" s="1"/>
  <c r="BN96" i="69" s="1"/>
  <c r="BN82" i="69" a="1"/>
  <c r="BN82" i="69" s="1"/>
  <c r="BN68" i="69" a="1"/>
  <c r="BN68" i="69" s="1"/>
  <c r="BN74" i="69" a="1"/>
  <c r="BN74" i="69" s="1"/>
  <c r="BN76" i="69" a="1"/>
  <c r="BN76" i="69" s="1"/>
  <c r="BN47" i="69" a="1"/>
  <c r="BN47" i="69" s="1"/>
  <c r="BN30" i="69" a="1"/>
  <c r="BN30" i="69" s="1"/>
  <c r="BN62" i="69" a="1"/>
  <c r="BN62" i="69" s="1"/>
  <c r="BN53" i="69" a="1"/>
  <c r="BN53" i="69" s="1"/>
  <c r="BN36" i="69" a="1"/>
  <c r="BN36" i="69" s="1"/>
  <c r="BN42" i="69" a="1"/>
  <c r="BN42" i="69" s="1"/>
  <c r="BN25" i="69" a="1"/>
  <c r="BN25" i="69" s="1"/>
  <c r="BN5" i="69" a="1"/>
  <c r="BN5" i="69" s="1"/>
  <c r="BN9" i="69" a="1"/>
  <c r="BN9" i="69" s="1"/>
  <c r="BN15" i="69" a="1"/>
  <c r="BN15" i="69" s="1"/>
  <c r="BN3" i="69"/>
  <c r="BI33" i="69"/>
  <c r="BI39" i="69"/>
  <c r="BJ28" i="69"/>
  <c r="BJ32" i="69" s="1"/>
  <c r="BI37" i="69"/>
  <c r="BI46" i="69" s="1"/>
  <c r="BI48" i="69" s="1"/>
  <c r="BL215" i="69"/>
  <c r="BL217" i="69" s="1"/>
  <c r="BL221" i="69"/>
  <c r="BL224" i="69" s="1"/>
  <c r="BL226" i="69" s="1"/>
  <c r="BL228" i="69" s="1"/>
  <c r="BP1" i="69"/>
  <c r="BO2" i="69"/>
  <c r="BI79" i="69"/>
  <c r="BI77" i="69"/>
  <c r="BI85" i="69" s="1"/>
  <c r="BI94" i="69" s="1"/>
  <c r="BI99" i="69" s="1"/>
  <c r="BL16" i="69"/>
  <c r="BM205" i="69"/>
  <c r="BM211" i="69" s="1"/>
  <c r="BM61" i="69"/>
  <c r="BM63" i="69" s="1"/>
  <c r="BM8" i="69"/>
  <c r="BM12" i="69" s="1"/>
  <c r="BM22" i="69" s="1"/>
  <c r="BM29" i="69" s="1"/>
  <c r="BM31" i="69" s="1"/>
  <c r="BH106" i="69"/>
  <c r="BH113" i="69" s="1"/>
  <c r="BH100" i="69"/>
  <c r="BH104" i="69"/>
  <c r="BG45" i="69"/>
  <c r="BG49" i="69" s="1"/>
  <c r="BF50" i="69"/>
  <c r="BF56" i="69"/>
  <c r="BF54" i="69"/>
  <c r="BH87" i="69"/>
  <c r="BH83" i="69"/>
  <c r="BJ71" i="69"/>
  <c r="BJ75" i="69" s="1"/>
  <c r="BK60" i="69"/>
  <c r="BK64" i="69" s="1"/>
  <c r="BJ65" i="69"/>
  <c r="BJ69" i="69"/>
  <c r="BQ1431" i="64" a="1"/>
  <c r="BQ1263" i="64" a="1"/>
  <c r="BQ1333" i="64" a="1"/>
  <c r="BQ1396" i="64" a="1"/>
  <c r="AB646" i="64" a="1"/>
  <c r="BQ1467" i="64" a="1"/>
  <c r="BQ1720" i="64" a="1"/>
  <c r="BQ1239" i="64" a="1"/>
  <c r="BQ1696" i="64" a="1"/>
  <c r="BQ1612" i="64" a="1"/>
  <c r="BQ1087" i="64" a="1"/>
  <c r="BQ946" i="64" a="1"/>
  <c r="BQ670" i="64" a="1"/>
  <c r="BQ1361" i="64" a="1"/>
  <c r="BU508" i="64" l="1"/>
  <c r="BQ177" i="64"/>
  <c r="BQ1720" i="64"/>
  <c r="BP1404" i="64"/>
  <c r="AD1670" i="64"/>
  <c r="BQ1396" i="64"/>
  <c r="BQ1467" i="64"/>
  <c r="BQ1431" i="64"/>
  <c r="BQ1361" i="64"/>
  <c r="BQ1333" i="64"/>
  <c r="BQ1696" i="64"/>
  <c r="BQ1239" i="64"/>
  <c r="BQ1263" i="64"/>
  <c r="BQ1612" i="64"/>
  <c r="BQ1087" i="64"/>
  <c r="BQ946" i="64"/>
  <c r="BQ670" i="64"/>
  <c r="AD1674" i="64"/>
  <c r="AE1664" i="64"/>
  <c r="BZ1885" i="64"/>
  <c r="AI574" i="64"/>
  <c r="AJ571" i="64"/>
  <c r="AZ948" i="64"/>
  <c r="AZ467" i="64"/>
  <c r="BA467" i="64"/>
  <c r="AX1089" i="64"/>
  <c r="AY1089" i="64"/>
  <c r="AC1722" i="64"/>
  <c r="AB646" i="64"/>
  <c r="AD1217" i="64"/>
  <c r="AI1614" i="64"/>
  <c r="AK464" i="64"/>
  <c r="AJ473" i="64"/>
  <c r="AJ469" i="64"/>
  <c r="AA1335" i="64"/>
  <c r="AG1698" i="64"/>
  <c r="AI169" i="69"/>
  <c r="AI179" i="69" s="1"/>
  <c r="AI167" i="69"/>
  <c r="AI177" i="69" s="1"/>
  <c r="AJ156" i="69"/>
  <c r="AJ161" i="69" s="1"/>
  <c r="AI198" i="69"/>
  <c r="BQ1991" i="64"/>
  <c r="BR1430" i="64" a="1"/>
  <c r="BR1430" i="64" s="1"/>
  <c r="BR1466" i="64" a="1"/>
  <c r="BR1466" i="64" s="1"/>
  <c r="BR1395" i="64" a="1"/>
  <c r="BR1395" i="64" s="1"/>
  <c r="BR1983" i="64" a="1"/>
  <c r="BR1983" i="64" s="1"/>
  <c r="BR1360" i="64" a="1"/>
  <c r="BR1360" i="64" s="1"/>
  <c r="BR2017" i="64" a="1"/>
  <c r="BR2017" i="64" s="1"/>
  <c r="AJ135" i="69"/>
  <c r="AJ140" i="69" s="1"/>
  <c r="AJ150" i="69" s="1"/>
  <c r="BR472" i="64" a="1"/>
  <c r="BR472" i="64" s="1"/>
  <c r="BR466" i="64" a="1"/>
  <c r="BR466" i="64" s="1"/>
  <c r="BR1695" i="64" a="1"/>
  <c r="BR1695" i="64" s="1"/>
  <c r="BL17" i="69"/>
  <c r="BL18" i="69" s="1"/>
  <c r="BR1608" i="64" a="1"/>
  <c r="BR1608" i="64" s="1"/>
  <c r="BR1086" i="64" a="1"/>
  <c r="BR1086" i="64" s="1"/>
  <c r="AK115" i="69"/>
  <c r="AK118" i="69" s="1"/>
  <c r="AK119" i="69" s="1"/>
  <c r="BR669" i="64" a="1"/>
  <c r="BR669" i="64" s="1"/>
  <c r="BR176" i="64" a="1"/>
  <c r="BR176" i="64" s="1"/>
  <c r="BR191" i="64" a="1"/>
  <c r="BR191" i="64" s="1"/>
  <c r="BR40" i="64" a="1"/>
  <c r="BR40" i="64" s="1"/>
  <c r="BR245" i="64" a="1"/>
  <c r="BR245" i="64" s="1"/>
  <c r="BR175" i="64" a="1"/>
  <c r="BR175" i="64" s="1"/>
  <c r="BR192" i="64" a="1"/>
  <c r="BR192" i="64" s="1"/>
  <c r="BM190" i="64"/>
  <c r="BM193" i="64" s="1"/>
  <c r="BR945" i="64" a="1"/>
  <c r="BR945" i="64" s="1"/>
  <c r="BR645" i="64" a="1"/>
  <c r="BR645" i="64" s="1"/>
  <c r="BR1240" i="64" a="1"/>
  <c r="BR1240" i="64" s="1"/>
  <c r="BR1216" i="64" a="1"/>
  <c r="BR1216" i="64" s="1"/>
  <c r="BR1619" i="64" a="1"/>
  <c r="BR1619" i="64" s="1"/>
  <c r="BR647" i="64" a="1"/>
  <c r="BR647" i="64" s="1"/>
  <c r="BR1238" i="64" a="1"/>
  <c r="BR1238" i="64" s="1"/>
  <c r="BR1721" i="64" a="1"/>
  <c r="BR1721" i="64" s="1"/>
  <c r="BR1262" i="64" a="1"/>
  <c r="BR1262" i="64" s="1"/>
  <c r="BR1332" i="64" a="1"/>
  <c r="BR1332" i="64" s="1"/>
  <c r="BR1613" i="64" a="1"/>
  <c r="BR1613" i="64" s="1"/>
  <c r="BR1719" i="64" a="1"/>
  <c r="BR1719" i="64" s="1"/>
  <c r="BR1334" i="64" a="1"/>
  <c r="BR1334" i="64" s="1"/>
  <c r="BM207" i="69"/>
  <c r="BM209" i="69" s="1"/>
  <c r="BM219" i="69" s="1"/>
  <c r="BN98" i="69"/>
  <c r="BJ33" i="69"/>
  <c r="BJ39" i="69"/>
  <c r="BK28" i="69"/>
  <c r="BK32" i="69" s="1"/>
  <c r="BJ37" i="69"/>
  <c r="BJ46" i="69" s="1"/>
  <c r="BJ48" i="69" s="1"/>
  <c r="BI106" i="69"/>
  <c r="BI113" i="69" s="1"/>
  <c r="BI100" i="69"/>
  <c r="BI104" i="69"/>
  <c r="BI87" i="69"/>
  <c r="BI83" i="69"/>
  <c r="BM16" i="69"/>
  <c r="BM10" i="69"/>
  <c r="BM20" i="69" s="1"/>
  <c r="BO227" i="69" a="1"/>
  <c r="BO227" i="69" s="1"/>
  <c r="BO225" i="69" a="1"/>
  <c r="BO225" i="69" s="1"/>
  <c r="BO216" i="69" a="1"/>
  <c r="BO216" i="69" s="1"/>
  <c r="BO208" i="69" a="1"/>
  <c r="BO208" i="69" s="1"/>
  <c r="BO214" i="69" a="1"/>
  <c r="BO214" i="69" s="1"/>
  <c r="BO206" i="69" a="1"/>
  <c r="BO206" i="69" s="1"/>
  <c r="BO197" i="69" a="1"/>
  <c r="BO197" i="69" s="1"/>
  <c r="BO191" i="69" a="1"/>
  <c r="BO191" i="69" s="1"/>
  <c r="BO185" i="69" a="1"/>
  <c r="BO185" i="69" s="1"/>
  <c r="BO166" i="69" a="1"/>
  <c r="BO166" i="69" s="1"/>
  <c r="BO172" i="69" a="1"/>
  <c r="BO172" i="69" s="1"/>
  <c r="BO174" i="69" a="1"/>
  <c r="BO174" i="69" s="1"/>
  <c r="BO158" i="69" a="1"/>
  <c r="BO158" i="69" s="1"/>
  <c r="BO160" i="69" a="1"/>
  <c r="BO160" i="69" s="1"/>
  <c r="BO147" i="69" a="1"/>
  <c r="BO147" i="69" s="1"/>
  <c r="BO131" i="69" a="1"/>
  <c r="BO131" i="69" s="1"/>
  <c r="BO133" i="69" a="1"/>
  <c r="BO133" i="69" s="1"/>
  <c r="BO145" i="69" a="1"/>
  <c r="BO145" i="69" s="1"/>
  <c r="BO116" i="69" a="1"/>
  <c r="BO116" i="69" s="1"/>
  <c r="BO139" i="69" a="1"/>
  <c r="BO139" i="69" s="1"/>
  <c r="BO109" i="69" a="1"/>
  <c r="BO109" i="69" s="1"/>
  <c r="BO122" i="69" a="1"/>
  <c r="BO122" i="69" s="1"/>
  <c r="BO114" i="69" a="1"/>
  <c r="BO114" i="69" s="1"/>
  <c r="BO103" i="69" a="1"/>
  <c r="BO103" i="69" s="1"/>
  <c r="BO95" i="69" a="1"/>
  <c r="BO95" i="69" s="1"/>
  <c r="BO96" i="69" s="1"/>
  <c r="BO97" i="69" a="1"/>
  <c r="BO97" i="69" s="1"/>
  <c r="BP93" i="69" s="1"/>
  <c r="BO74" i="69" a="1"/>
  <c r="BO74" i="69" s="1"/>
  <c r="BO76" i="69" a="1"/>
  <c r="BO76" i="69" s="1"/>
  <c r="BO90" i="69" a="1"/>
  <c r="BO90" i="69" s="1"/>
  <c r="BO82" i="69" a="1"/>
  <c r="BO82" i="69" s="1"/>
  <c r="BO62" i="69" a="1"/>
  <c r="BO62" i="69" s="1"/>
  <c r="BO68" i="69" a="1"/>
  <c r="BO68" i="69" s="1"/>
  <c r="BO53" i="69" a="1"/>
  <c r="BO53" i="69" s="1"/>
  <c r="BO36" i="69" a="1"/>
  <c r="BO36" i="69" s="1"/>
  <c r="BO42" i="69" a="1"/>
  <c r="BO42" i="69" s="1"/>
  <c r="BO25" i="69" a="1"/>
  <c r="BO25" i="69" s="1"/>
  <c r="BO5" i="69" a="1"/>
  <c r="BO5" i="69" s="1"/>
  <c r="BO30" i="69" a="1"/>
  <c r="BO30" i="69" s="1"/>
  <c r="BO9" i="69" a="1"/>
  <c r="BO9" i="69" s="1"/>
  <c r="BO15" i="69" a="1"/>
  <c r="BO15" i="69" s="1"/>
  <c r="BO3" i="69"/>
  <c r="BO47" i="69" a="1"/>
  <c r="BO47" i="69" s="1"/>
  <c r="BQ1" i="69"/>
  <c r="BP2" i="69"/>
  <c r="BK65" i="69"/>
  <c r="BL60" i="69"/>
  <c r="BL64" i="69" s="1"/>
  <c r="BK71" i="69"/>
  <c r="BK75" i="69" s="1"/>
  <c r="BK69" i="69"/>
  <c r="BG50" i="69"/>
  <c r="BG56" i="69"/>
  <c r="BH45" i="69"/>
  <c r="BH49" i="69" s="1"/>
  <c r="BG54" i="69"/>
  <c r="BJ79" i="69"/>
  <c r="BJ77" i="69"/>
  <c r="BJ85" i="69" s="1"/>
  <c r="BJ94" i="69" s="1"/>
  <c r="BJ99" i="69" s="1"/>
  <c r="BN205" i="69"/>
  <c r="BN211" i="69" s="1"/>
  <c r="BN61" i="69"/>
  <c r="BN63" i="69" s="1"/>
  <c r="BN8" i="69"/>
  <c r="BN12" i="69" s="1"/>
  <c r="BN22" i="69" s="1"/>
  <c r="BN29" i="69" s="1"/>
  <c r="BN31" i="69" s="1"/>
  <c r="BM221" i="69"/>
  <c r="BM224" i="69" s="1"/>
  <c r="BM226" i="69" s="1"/>
  <c r="BM228" i="69" s="1"/>
  <c r="BM215" i="69"/>
  <c r="BM217" i="69" s="1"/>
  <c r="BR1333" i="64" a="1"/>
  <c r="BR946" i="64" a="1"/>
  <c r="BR1239" i="64" a="1"/>
  <c r="BR1696" i="64" a="1"/>
  <c r="BR1087" i="64" a="1"/>
  <c r="BR1612" i="64" a="1"/>
  <c r="BR1467" i="64" a="1"/>
  <c r="BR1361" i="64" a="1"/>
  <c r="BR1431" i="64" a="1"/>
  <c r="BR670" i="64" a="1"/>
  <c r="BR1720" i="64" a="1"/>
  <c r="BR1263" i="64" a="1"/>
  <c r="BR1396" i="64" a="1"/>
  <c r="BU510" i="64" l="1"/>
  <c r="BU500" i="64" s="1"/>
  <c r="BU502" i="64" s="1"/>
  <c r="AE1668" i="64"/>
  <c r="BR177" i="64"/>
  <c r="BR1720" i="64"/>
  <c r="BQ1404" i="64"/>
  <c r="BR1431" i="64"/>
  <c r="BR1361" i="64"/>
  <c r="BR1696" i="64"/>
  <c r="BR1396" i="64"/>
  <c r="BR1333" i="64"/>
  <c r="BR1467" i="64"/>
  <c r="BR1239" i="64"/>
  <c r="BR1263" i="64"/>
  <c r="BR1612" i="64"/>
  <c r="BR1087" i="64"/>
  <c r="BR946" i="64"/>
  <c r="BR670" i="64"/>
  <c r="BZ1891" i="64"/>
  <c r="AI572" i="64"/>
  <c r="BA948" i="64"/>
  <c r="BB467" i="64"/>
  <c r="AZ1089" i="64"/>
  <c r="AC1241" i="64"/>
  <c r="AK468" i="64"/>
  <c r="AB648" i="64"/>
  <c r="AJ159" i="69"/>
  <c r="AJ184" i="69" s="1"/>
  <c r="AJ187" i="69" s="1"/>
  <c r="AJ194" i="69" s="1"/>
  <c r="AJ202" i="69" s="1"/>
  <c r="AI173" i="69"/>
  <c r="AI175" i="69" s="1"/>
  <c r="BR1991" i="64"/>
  <c r="BS1466" i="64" a="1"/>
  <c r="BS1466" i="64" s="1"/>
  <c r="BS1395" i="64" a="1"/>
  <c r="BS1395" i="64" s="1"/>
  <c r="BS1430" i="64" a="1"/>
  <c r="BS1430" i="64" s="1"/>
  <c r="BS1983" i="64" a="1"/>
  <c r="BS1983" i="64" s="1"/>
  <c r="BS1360" i="64" a="1"/>
  <c r="BS1360" i="64" s="1"/>
  <c r="BS2017" i="64" a="1"/>
  <c r="BS2017" i="64" s="1"/>
  <c r="AJ136" i="69"/>
  <c r="AK129" i="69"/>
  <c r="AK132" i="69" s="1"/>
  <c r="AK157" i="69" s="1"/>
  <c r="AJ142" i="69"/>
  <c r="AJ152" i="69" s="1"/>
  <c r="BS472" i="64" a="1"/>
  <c r="BS472" i="64" s="1"/>
  <c r="BS466" i="64" a="1"/>
  <c r="BS466" i="64" s="1"/>
  <c r="BS1695" i="64" a="1"/>
  <c r="BS1695" i="64" s="1"/>
  <c r="BS1608" i="64" a="1"/>
  <c r="BS1608" i="64" s="1"/>
  <c r="BS1086" i="64" a="1"/>
  <c r="BS1086" i="64" s="1"/>
  <c r="BS669" i="64" a="1"/>
  <c r="BS669" i="64" s="1"/>
  <c r="BS191" i="64" a="1"/>
  <c r="BS191" i="64" s="1"/>
  <c r="BS40" i="64" a="1"/>
  <c r="BS40" i="64" s="1"/>
  <c r="BS176" i="64" a="1"/>
  <c r="BS176" i="64" s="1"/>
  <c r="BS245" i="64" a="1"/>
  <c r="BS245" i="64" s="1"/>
  <c r="BS175" i="64" a="1"/>
  <c r="BS175" i="64" s="1"/>
  <c r="BS192" i="64" a="1"/>
  <c r="BS192" i="64" s="1"/>
  <c r="BN190" i="64"/>
  <c r="N190" i="64" s="1"/>
  <c r="AK123" i="69"/>
  <c r="AL112" i="69"/>
  <c r="AL117" i="69" s="1"/>
  <c r="AK125" i="69"/>
  <c r="BS945" i="64" a="1"/>
  <c r="BS945" i="64" s="1"/>
  <c r="BS1719" i="64" a="1"/>
  <c r="BS1719" i="64" s="1"/>
  <c r="BS1334" i="64" a="1"/>
  <c r="BS1334" i="64" s="1"/>
  <c r="BS645" i="64" a="1"/>
  <c r="BS645" i="64" s="1"/>
  <c r="BS1721" i="64" a="1"/>
  <c r="BS1721" i="64" s="1"/>
  <c r="BS1238" i="64" a="1"/>
  <c r="BS1238" i="64" s="1"/>
  <c r="BS1619" i="64" a="1"/>
  <c r="BS1619" i="64" s="1"/>
  <c r="BS1332" i="64" a="1"/>
  <c r="BS1332" i="64" s="1"/>
  <c r="BS1240" i="64" a="1"/>
  <c r="BS1240" i="64" s="1"/>
  <c r="BS1216" i="64" a="1"/>
  <c r="BS1216" i="64" s="1"/>
  <c r="BS647" i="64" a="1"/>
  <c r="BS647" i="64" s="1"/>
  <c r="BS1262" i="64" a="1"/>
  <c r="BS1262" i="64" s="1"/>
  <c r="BS1613" i="64" a="1"/>
  <c r="BS1613" i="64" s="1"/>
  <c r="BN16" i="69"/>
  <c r="BN10" i="69"/>
  <c r="BN20" i="69" s="1"/>
  <c r="BO98" i="69"/>
  <c r="BN221" i="69"/>
  <c r="BN224" i="69" s="1"/>
  <c r="BN226" i="69" s="1"/>
  <c r="BN228" i="69" s="1"/>
  <c r="BN215" i="69"/>
  <c r="BN217" i="69" s="1"/>
  <c r="BP225" i="69" a="1"/>
  <c r="BP225" i="69" s="1"/>
  <c r="BP227" i="69" a="1"/>
  <c r="BP227" i="69" s="1"/>
  <c r="BP216" i="69" a="1"/>
  <c r="BP216" i="69" s="1"/>
  <c r="BP208" i="69" a="1"/>
  <c r="BP208" i="69" s="1"/>
  <c r="BP214" i="69" a="1"/>
  <c r="BP214" i="69" s="1"/>
  <c r="BP206" i="69" a="1"/>
  <c r="BP206" i="69" s="1"/>
  <c r="BP197" i="69" a="1"/>
  <c r="BP197" i="69" s="1"/>
  <c r="BP185" i="69" a="1"/>
  <c r="BP185" i="69" s="1"/>
  <c r="BP191" i="69" a="1"/>
  <c r="BP191" i="69" s="1"/>
  <c r="BP166" i="69" a="1"/>
  <c r="BP166" i="69" s="1"/>
  <c r="BP172" i="69" a="1"/>
  <c r="BP172" i="69" s="1"/>
  <c r="BP174" i="69" a="1"/>
  <c r="BP174" i="69" s="1"/>
  <c r="BP160" i="69" a="1"/>
  <c r="BP160" i="69" s="1"/>
  <c r="BP145" i="69" a="1"/>
  <c r="BP145" i="69" s="1"/>
  <c r="BP147" i="69" a="1"/>
  <c r="BP147" i="69" s="1"/>
  <c r="BP158" i="69" a="1"/>
  <c r="BP158" i="69" s="1"/>
  <c r="BP133" i="69" a="1"/>
  <c r="BP133" i="69" s="1"/>
  <c r="BP139" i="69" a="1"/>
  <c r="BP139" i="69" s="1"/>
  <c r="BP131" i="69" a="1"/>
  <c r="BP131" i="69" s="1"/>
  <c r="BP122" i="69" a="1"/>
  <c r="BP122" i="69" s="1"/>
  <c r="BP114" i="69" a="1"/>
  <c r="BP114" i="69" s="1"/>
  <c r="BP116" i="69" a="1"/>
  <c r="BP116" i="69" s="1"/>
  <c r="BP95" i="69" a="1"/>
  <c r="BP95" i="69" s="1"/>
  <c r="BP96" i="69" s="1"/>
  <c r="BP97" i="69" a="1"/>
  <c r="BP97" i="69" s="1"/>
  <c r="BQ93" i="69" s="1"/>
  <c r="BP109" i="69" a="1"/>
  <c r="BP109" i="69" s="1"/>
  <c r="BP90" i="69" a="1"/>
  <c r="BP90" i="69" s="1"/>
  <c r="BP103" i="69" a="1"/>
  <c r="BP103" i="69" s="1"/>
  <c r="BP74" i="69" a="1"/>
  <c r="BP74" i="69" s="1"/>
  <c r="BP76" i="69" a="1"/>
  <c r="BP76" i="69" s="1"/>
  <c r="BP82" i="69" a="1"/>
  <c r="BP82" i="69" s="1"/>
  <c r="BP62" i="69" a="1"/>
  <c r="BP62" i="69" s="1"/>
  <c r="BP53" i="69" a="1"/>
  <c r="BP53" i="69" s="1"/>
  <c r="BP36" i="69" a="1"/>
  <c r="BP36" i="69" s="1"/>
  <c r="BP42" i="69" a="1"/>
  <c r="BP42" i="69" s="1"/>
  <c r="BP25" i="69" a="1"/>
  <c r="BP25" i="69" s="1"/>
  <c r="BP47" i="69" a="1"/>
  <c r="BP47" i="69" s="1"/>
  <c r="BP30" i="69" a="1"/>
  <c r="BP30" i="69" s="1"/>
  <c r="BP68" i="69" a="1"/>
  <c r="BP68" i="69" s="1"/>
  <c r="BP9" i="69" a="1"/>
  <c r="BP9" i="69" s="1"/>
  <c r="BP15" i="69" a="1"/>
  <c r="BP15" i="69" s="1"/>
  <c r="BP3" i="69"/>
  <c r="BP5" i="69" a="1"/>
  <c r="BP5" i="69" s="1"/>
  <c r="BK33" i="69"/>
  <c r="BK39" i="69"/>
  <c r="BL28" i="69"/>
  <c r="BL32" i="69" s="1"/>
  <c r="BK37" i="69"/>
  <c r="BK46" i="69" s="1"/>
  <c r="BK48" i="69" s="1"/>
  <c r="BJ100" i="69"/>
  <c r="BJ106" i="69"/>
  <c r="BJ113" i="69" s="1"/>
  <c r="BJ104" i="69"/>
  <c r="BH50" i="69"/>
  <c r="BH56" i="69"/>
  <c r="BI45" i="69"/>
  <c r="BI49" i="69" s="1"/>
  <c r="BH54" i="69"/>
  <c r="BR1" i="69"/>
  <c r="BQ2" i="69"/>
  <c r="BJ87" i="69"/>
  <c r="BJ83" i="69"/>
  <c r="BN207" i="69"/>
  <c r="BN209" i="69" s="1"/>
  <c r="BN219" i="69" s="1"/>
  <c r="BO205" i="69"/>
  <c r="BO211" i="69" s="1"/>
  <c r="BO61" i="69"/>
  <c r="BO63" i="69" s="1"/>
  <c r="BO8" i="69"/>
  <c r="BO12" i="69" s="1"/>
  <c r="BO22" i="69" s="1"/>
  <c r="BO29" i="69" s="1"/>
  <c r="BO31" i="69" s="1"/>
  <c r="BK79" i="69"/>
  <c r="BK77" i="69"/>
  <c r="BK85" i="69" s="1"/>
  <c r="BK94" i="69" s="1"/>
  <c r="BK99" i="69" s="1"/>
  <c r="BL71" i="69"/>
  <c r="BL75" i="69" s="1"/>
  <c r="BM60" i="69"/>
  <c r="BM64" i="69" s="1"/>
  <c r="BL65" i="69"/>
  <c r="BL69" i="69"/>
  <c r="BM17" i="69"/>
  <c r="BM18" i="69" s="1"/>
  <c r="BS1361" i="64" a="1"/>
  <c r="BS946" i="64" a="1"/>
  <c r="BS1239" i="64" a="1"/>
  <c r="BS1720" i="64" a="1"/>
  <c r="BS1087" i="64" a="1"/>
  <c r="BS1696" i="64" a="1"/>
  <c r="BS1396" i="64" a="1"/>
  <c r="BS1333" i="64" a="1"/>
  <c r="BS670" i="64" a="1"/>
  <c r="AC646" i="64" a="1"/>
  <c r="BS1612" i="64" a="1"/>
  <c r="BS1263" i="64" a="1"/>
  <c r="BS1431" i="64" a="1"/>
  <c r="BS1467" i="64" a="1"/>
  <c r="BU511" i="64" l="1"/>
  <c r="BU516" i="64" s="1"/>
  <c r="BU503" i="64"/>
  <c r="AE1669" i="64"/>
  <c r="AF1664" i="64" s="1"/>
  <c r="BZ1895" i="64" a="1"/>
  <c r="BZ1895" i="64" s="1"/>
  <c r="BZ1888" i="64" s="1"/>
  <c r="BZ1889" i="64" s="1"/>
  <c r="O1889" i="64" s="1"/>
  <c r="BS177" i="64"/>
  <c r="BS1720" i="64"/>
  <c r="BR1404" i="64"/>
  <c r="BN193" i="64"/>
  <c r="BS1696" i="64"/>
  <c r="BS1361" i="64"/>
  <c r="BS1333" i="64"/>
  <c r="BS1431" i="64"/>
  <c r="BS1396" i="64"/>
  <c r="BS1467" i="64"/>
  <c r="BS1239" i="64"/>
  <c r="BS1263" i="64"/>
  <c r="BS1612" i="64"/>
  <c r="BS1087" i="64"/>
  <c r="BS946" i="64"/>
  <c r="BS670" i="64"/>
  <c r="AI576" i="64"/>
  <c r="AK571" i="64"/>
  <c r="AJ574" i="64"/>
  <c r="AJ572" i="64" s="1"/>
  <c r="BB948" i="64"/>
  <c r="AC646" i="64"/>
  <c r="AD1722" i="64"/>
  <c r="AE1217" i="64"/>
  <c r="AH1698" i="64"/>
  <c r="AB1335" i="64"/>
  <c r="AJ1614" i="64"/>
  <c r="AK469" i="64"/>
  <c r="AL464" i="64"/>
  <c r="AK473" i="64"/>
  <c r="AJ192" i="69"/>
  <c r="AJ198" i="69" s="1"/>
  <c r="AJ188" i="69"/>
  <c r="AK183" i="69"/>
  <c r="AK186" i="69" s="1"/>
  <c r="AJ162" i="69"/>
  <c r="AJ163" i="69" s="1"/>
  <c r="BS1991" i="64"/>
  <c r="BT1466" i="64" a="1"/>
  <c r="BT1466" i="64" s="1"/>
  <c r="BT1430" i="64" a="1"/>
  <c r="BT1430" i="64" s="1"/>
  <c r="BT1395" i="64" a="1"/>
  <c r="BT1395" i="64" s="1"/>
  <c r="BT1983" i="64" a="1"/>
  <c r="BT1983" i="64" s="1"/>
  <c r="BT1360" i="64" a="1"/>
  <c r="BT1360" i="64" s="1"/>
  <c r="BT2017" i="64" a="1"/>
  <c r="BT2017" i="64" s="1"/>
  <c r="AJ146" i="69"/>
  <c r="AJ148" i="69" s="1"/>
  <c r="AK134" i="69"/>
  <c r="AK135" i="69" s="1"/>
  <c r="AK140" i="69" s="1"/>
  <c r="AK150" i="69" s="1"/>
  <c r="BT472" i="64" a="1"/>
  <c r="BT472" i="64" s="1"/>
  <c r="BT466" i="64" a="1"/>
  <c r="BT466" i="64" s="1"/>
  <c r="AL115" i="69"/>
  <c r="AL118" i="69" s="1"/>
  <c r="AL125" i="69" s="1"/>
  <c r="BT1695" i="64" a="1"/>
  <c r="BT1695" i="64" s="1"/>
  <c r="BT1608" i="64" a="1"/>
  <c r="BT1608" i="64" s="1"/>
  <c r="BT1086" i="64" a="1"/>
  <c r="BT1086" i="64" s="1"/>
  <c r="BT669" i="64" a="1"/>
  <c r="BT669" i="64" s="1"/>
  <c r="BT191" i="64" a="1"/>
  <c r="BT191" i="64" s="1"/>
  <c r="BT40" i="64" a="1"/>
  <c r="BT40" i="64" s="1"/>
  <c r="BT245" i="64" a="1"/>
  <c r="BT245" i="64" s="1"/>
  <c r="BT176" i="64" a="1"/>
  <c r="BT176" i="64" s="1"/>
  <c r="BT175" i="64" a="1"/>
  <c r="BT175" i="64" s="1"/>
  <c r="BT192" i="64" a="1"/>
  <c r="BT192" i="64" s="1"/>
  <c r="BO190" i="64"/>
  <c r="BT945" i="64" a="1"/>
  <c r="BT945" i="64" s="1"/>
  <c r="BT1719" i="64" a="1"/>
  <c r="BT1719" i="64" s="1"/>
  <c r="BT1334" i="64" a="1"/>
  <c r="BT1334" i="64" s="1"/>
  <c r="BT1238" i="64" a="1"/>
  <c r="BT1238" i="64" s="1"/>
  <c r="BT1619" i="64" a="1"/>
  <c r="BT1619" i="64" s="1"/>
  <c r="BT1332" i="64" a="1"/>
  <c r="BT1332" i="64" s="1"/>
  <c r="BT1240" i="64" a="1"/>
  <c r="BT1240" i="64" s="1"/>
  <c r="BT1262" i="64" a="1"/>
  <c r="BT1262" i="64" s="1"/>
  <c r="BT1216" i="64" a="1"/>
  <c r="BT1216" i="64" s="1"/>
  <c r="BT645" i="64" a="1"/>
  <c r="BT645" i="64" s="1"/>
  <c r="BT647" i="64" a="1"/>
  <c r="BT647" i="64" s="1"/>
  <c r="BT1721" i="64" a="1"/>
  <c r="BT1721" i="64" s="1"/>
  <c r="BT1613" i="64" a="1"/>
  <c r="BT1613" i="64" s="1"/>
  <c r="BO10" i="69"/>
  <c r="BO20" i="69" s="1"/>
  <c r="BN17" i="69"/>
  <c r="BN18" i="69" s="1"/>
  <c r="BI50" i="69"/>
  <c r="BI56" i="69"/>
  <c r="BJ45" i="69"/>
  <c r="BJ49" i="69" s="1"/>
  <c r="BI54" i="69"/>
  <c r="BP98" i="69"/>
  <c r="BM65" i="69"/>
  <c r="BN60" i="69"/>
  <c r="BN64" i="69" s="1"/>
  <c r="BM71" i="69"/>
  <c r="BM75" i="69" s="1"/>
  <c r="BM69" i="69"/>
  <c r="BL79" i="69"/>
  <c r="BL77" i="69"/>
  <c r="BL85" i="69" s="1"/>
  <c r="BL94" i="69" s="1"/>
  <c r="BL99" i="69" s="1"/>
  <c r="BO16" i="69"/>
  <c r="BP205" i="69"/>
  <c r="BP211" i="69" s="1"/>
  <c r="BP61" i="69"/>
  <c r="BP63" i="69" s="1"/>
  <c r="BP8" i="69"/>
  <c r="BP12" i="69" s="1"/>
  <c r="BP22" i="69" s="1"/>
  <c r="BP29" i="69" s="1"/>
  <c r="BP31" i="69" s="1"/>
  <c r="BK106" i="69"/>
  <c r="BK113" i="69" s="1"/>
  <c r="BK100" i="69"/>
  <c r="BK104" i="69"/>
  <c r="BO221" i="69"/>
  <c r="BO224" i="69" s="1"/>
  <c r="BO226" i="69" s="1"/>
  <c r="BO228" i="69" s="1"/>
  <c r="BO215" i="69"/>
  <c r="BO217" i="69" s="1"/>
  <c r="BQ225" i="69" a="1"/>
  <c r="BQ225" i="69" s="1"/>
  <c r="BQ227" i="69" a="1"/>
  <c r="BQ227" i="69" s="1"/>
  <c r="BQ216" i="69" a="1"/>
  <c r="BQ216" i="69" s="1"/>
  <c r="BQ214" i="69" a="1"/>
  <c r="BQ214" i="69" s="1"/>
  <c r="BQ206" i="69" a="1"/>
  <c r="BQ206" i="69" s="1"/>
  <c r="BQ208" i="69" a="1"/>
  <c r="BQ208" i="69" s="1"/>
  <c r="BQ197" i="69" a="1"/>
  <c r="BQ197" i="69" s="1"/>
  <c r="BQ185" i="69" a="1"/>
  <c r="BQ185" i="69" s="1"/>
  <c r="BQ191" i="69" a="1"/>
  <c r="BQ191" i="69" s="1"/>
  <c r="BQ174" i="69" a="1"/>
  <c r="BQ174" i="69" s="1"/>
  <c r="BQ166" i="69" a="1"/>
  <c r="BQ166" i="69" s="1"/>
  <c r="BQ172" i="69" a="1"/>
  <c r="BQ172" i="69" s="1"/>
  <c r="BQ147" i="69" a="1"/>
  <c r="BQ147" i="69" s="1"/>
  <c r="BQ160" i="69" a="1"/>
  <c r="BQ160" i="69" s="1"/>
  <c r="BQ139" i="69" a="1"/>
  <c r="BQ139" i="69" s="1"/>
  <c r="BQ145" i="69" a="1"/>
  <c r="BQ145" i="69" s="1"/>
  <c r="BQ133" i="69" a="1"/>
  <c r="BQ133" i="69" s="1"/>
  <c r="BQ158" i="69" a="1"/>
  <c r="BQ158" i="69" s="1"/>
  <c r="BQ122" i="69" a="1"/>
  <c r="BQ122" i="69" s="1"/>
  <c r="BQ114" i="69" a="1"/>
  <c r="BQ114" i="69" s="1"/>
  <c r="BQ116" i="69" a="1"/>
  <c r="BQ116" i="69" s="1"/>
  <c r="BQ131" i="69" a="1"/>
  <c r="BQ131" i="69" s="1"/>
  <c r="BQ109" i="69" a="1"/>
  <c r="BQ109" i="69" s="1"/>
  <c r="BQ97" i="69" a="1"/>
  <c r="BQ97" i="69" s="1"/>
  <c r="BR93" i="69" s="1"/>
  <c r="BQ90" i="69" a="1"/>
  <c r="BQ90" i="69" s="1"/>
  <c r="BQ103" i="69" a="1"/>
  <c r="BQ103" i="69" s="1"/>
  <c r="BQ76" i="69" a="1"/>
  <c r="BQ76" i="69" s="1"/>
  <c r="BQ82" i="69" a="1"/>
  <c r="BQ82" i="69" s="1"/>
  <c r="BQ62" i="69" a="1"/>
  <c r="BQ62" i="69" s="1"/>
  <c r="BQ95" i="69" a="1"/>
  <c r="BQ95" i="69" s="1"/>
  <c r="BQ96" i="69" s="1"/>
  <c r="BQ68" i="69" a="1"/>
  <c r="BQ68" i="69" s="1"/>
  <c r="BQ74" i="69" a="1"/>
  <c r="BQ74" i="69" s="1"/>
  <c r="BQ47" i="69" a="1"/>
  <c r="BQ47" i="69" s="1"/>
  <c r="BQ30" i="69" a="1"/>
  <c r="BQ30" i="69" s="1"/>
  <c r="BQ53" i="69" a="1"/>
  <c r="BQ53" i="69" s="1"/>
  <c r="BQ36" i="69" a="1"/>
  <c r="BQ36" i="69" s="1"/>
  <c r="BQ25" i="69" a="1"/>
  <c r="BQ25" i="69" s="1"/>
  <c r="BQ3" i="69"/>
  <c r="BQ42" i="69" a="1"/>
  <c r="BQ42" i="69" s="1"/>
  <c r="BQ5" i="69" a="1"/>
  <c r="BQ5" i="69" s="1"/>
  <c r="BQ9" i="69" a="1"/>
  <c r="BQ9" i="69" s="1"/>
  <c r="BQ15" i="69" a="1"/>
  <c r="BQ15" i="69" s="1"/>
  <c r="BK87" i="69"/>
  <c r="BK83" i="69"/>
  <c r="BS1" i="69"/>
  <c r="BR2" i="69"/>
  <c r="BO207" i="69"/>
  <c r="BO209" i="69" s="1"/>
  <c r="BO219" i="69" s="1"/>
  <c r="BL33" i="69"/>
  <c r="BL39" i="69"/>
  <c r="BM28" i="69"/>
  <c r="BM32" i="69" s="1"/>
  <c r="BL37" i="69"/>
  <c r="BL46" i="69" s="1"/>
  <c r="BL48" i="69" s="1"/>
  <c r="BT1431" i="64" a="1"/>
  <c r="BT670" i="64" a="1"/>
  <c r="BT1239" i="64" a="1"/>
  <c r="BT1696" i="64" a="1"/>
  <c r="BT946" i="64" a="1"/>
  <c r="BT1333" i="64" a="1"/>
  <c r="BT1612" i="64" a="1"/>
  <c r="BT1396" i="64" a="1"/>
  <c r="BT1467" i="64" a="1"/>
  <c r="BT1720" i="64" a="1"/>
  <c r="BT1263" i="64" a="1"/>
  <c r="BT1361" i="64" a="1"/>
  <c r="BT1087" i="64" a="1"/>
  <c r="BV507" i="64" l="1"/>
  <c r="BU512" i="64"/>
  <c r="BU504" i="64"/>
  <c r="BV496" i="64"/>
  <c r="BV499" i="64" s="1"/>
  <c r="AE1674" i="64"/>
  <c r="AE1670" i="64"/>
  <c r="BT177" i="64"/>
  <c r="BT1720" i="64"/>
  <c r="BO193" i="64"/>
  <c r="BS1404" i="64"/>
  <c r="BT1431" i="64"/>
  <c r="BT1467" i="64"/>
  <c r="BT1333" i="64"/>
  <c r="BT1696" i="64"/>
  <c r="BT1361" i="64"/>
  <c r="BT1396" i="64"/>
  <c r="BT1239" i="64"/>
  <c r="BT1263" i="64"/>
  <c r="BT1612" i="64"/>
  <c r="BT1087" i="64"/>
  <c r="BT946" i="64"/>
  <c r="BT670" i="64"/>
  <c r="AF1668" i="64"/>
  <c r="CA1885" i="64"/>
  <c r="AJ576" i="64"/>
  <c r="BC948" i="64"/>
  <c r="BC467" i="64"/>
  <c r="BA1089" i="64"/>
  <c r="BB1089" i="64"/>
  <c r="AD1241" i="64"/>
  <c r="AC648" i="64"/>
  <c r="AL468" i="64"/>
  <c r="AJ200" i="69"/>
  <c r="AK156" i="69"/>
  <c r="AK159" i="69" s="1"/>
  <c r="AK184" i="69" s="1"/>
  <c r="AK187" i="69" s="1"/>
  <c r="AK194" i="69" s="1"/>
  <c r="AK202" i="69" s="1"/>
  <c r="AJ167" i="69"/>
  <c r="AJ177" i="69" s="1"/>
  <c r="AJ169" i="69"/>
  <c r="AJ179" i="69" s="1"/>
  <c r="BT1991" i="64"/>
  <c r="BU1466" i="64" a="1"/>
  <c r="BU1466" i="64" s="1"/>
  <c r="BU1430" i="64" a="1"/>
  <c r="BU1430" i="64" s="1"/>
  <c r="BU1395" i="64" a="1"/>
  <c r="BU1395" i="64" s="1"/>
  <c r="BU1983" i="64" a="1"/>
  <c r="BU1983" i="64" s="1"/>
  <c r="BU1360" i="64" a="1"/>
  <c r="BU1360" i="64" s="1"/>
  <c r="BU2017" i="64" a="1"/>
  <c r="BU2017" i="64" s="1"/>
  <c r="AK142" i="69"/>
  <c r="AK152" i="69" s="1"/>
  <c r="AK136" i="69"/>
  <c r="AL129" i="69"/>
  <c r="AL134" i="69" s="1"/>
  <c r="BU472" i="64" a="1"/>
  <c r="BU472" i="64" s="1"/>
  <c r="BU466" i="64" a="1"/>
  <c r="BU466" i="64" s="1"/>
  <c r="BU1695" i="64" a="1"/>
  <c r="BU1695" i="64" s="1"/>
  <c r="BU1608" i="64" a="1"/>
  <c r="BU1608" i="64" s="1"/>
  <c r="BU1086" i="64" a="1"/>
  <c r="BU1086" i="64" s="1"/>
  <c r="BP16" i="69"/>
  <c r="AL123" i="69"/>
  <c r="AM112" i="69"/>
  <c r="AM115" i="69" s="1"/>
  <c r="AL119" i="69"/>
  <c r="BP190" i="64"/>
  <c r="BP193" i="64" s="1"/>
  <c r="BU669" i="64" a="1"/>
  <c r="BU669" i="64" s="1"/>
  <c r="BU245" i="64" a="1"/>
  <c r="BU245" i="64" s="1"/>
  <c r="BU40" i="64" a="1"/>
  <c r="BU40" i="64" s="1"/>
  <c r="BU191" i="64" a="1"/>
  <c r="BU191" i="64" s="1"/>
  <c r="BU176" i="64" a="1"/>
  <c r="BU176" i="64" s="1"/>
  <c r="BU175" i="64" a="1"/>
  <c r="BU175" i="64" s="1"/>
  <c r="BU192" i="64" a="1"/>
  <c r="BU192" i="64" s="1"/>
  <c r="BU945" i="64" a="1"/>
  <c r="BU945" i="64" s="1"/>
  <c r="BU1721" i="64" a="1"/>
  <c r="BU1721" i="64" s="1"/>
  <c r="BU645" i="64" a="1"/>
  <c r="BU645" i="64" s="1"/>
  <c r="BU1719" i="64" a="1"/>
  <c r="BU1719" i="64" s="1"/>
  <c r="BU1613" i="64" a="1"/>
  <c r="BU1613" i="64" s="1"/>
  <c r="BU647" i="64" a="1"/>
  <c r="BU647" i="64" s="1"/>
  <c r="BU1332" i="64" a="1"/>
  <c r="BU1332" i="64" s="1"/>
  <c r="BU1238" i="64" a="1"/>
  <c r="BU1238" i="64" s="1"/>
  <c r="BU1619" i="64" a="1"/>
  <c r="BU1619" i="64" s="1"/>
  <c r="BU1334" i="64" a="1"/>
  <c r="BU1334" i="64" s="1"/>
  <c r="BU1240" i="64" a="1"/>
  <c r="BU1240" i="64" s="1"/>
  <c r="BU1262" i="64" a="1"/>
  <c r="BU1262" i="64" s="1"/>
  <c r="BU1216" i="64" a="1"/>
  <c r="BU1216" i="64" s="1"/>
  <c r="BP10" i="69"/>
  <c r="BP20" i="69" s="1"/>
  <c r="BO17" i="69"/>
  <c r="BO18" i="69" s="1"/>
  <c r="BQ98" i="69"/>
  <c r="BL106" i="69"/>
  <c r="BL113" i="69" s="1"/>
  <c r="BL100" i="69"/>
  <c r="BL104" i="69"/>
  <c r="BJ50" i="69"/>
  <c r="BJ56" i="69"/>
  <c r="BK45" i="69"/>
  <c r="BK49" i="69" s="1"/>
  <c r="BJ54" i="69"/>
  <c r="BL87" i="69"/>
  <c r="BL83" i="69"/>
  <c r="BM79" i="69"/>
  <c r="BM77" i="69"/>
  <c r="BM85" i="69" s="1"/>
  <c r="BM94" i="69" s="1"/>
  <c r="BM99" i="69" s="1"/>
  <c r="BQ205" i="69"/>
  <c r="BQ211" i="69" s="1"/>
  <c r="BQ61" i="69"/>
  <c r="BQ63" i="69" s="1"/>
  <c r="BQ8" i="69"/>
  <c r="BQ12" i="69" s="1"/>
  <c r="BQ22" i="69" s="1"/>
  <c r="BQ29" i="69" s="1"/>
  <c r="BQ31" i="69" s="1"/>
  <c r="BN65" i="69"/>
  <c r="BN71" i="69"/>
  <c r="BN75" i="69" s="1"/>
  <c r="BO60" i="69"/>
  <c r="BO64" i="69" s="1"/>
  <c r="BN69" i="69"/>
  <c r="BM39" i="69"/>
  <c r="BN28" i="69"/>
  <c r="BN32" i="69" s="1"/>
  <c r="BM33" i="69"/>
  <c r="BM37" i="69"/>
  <c r="BM46" i="69" s="1"/>
  <c r="BM48" i="69" s="1"/>
  <c r="BR225" i="69" a="1"/>
  <c r="BR225" i="69" s="1"/>
  <c r="BR227" i="69" a="1"/>
  <c r="BR227" i="69" s="1"/>
  <c r="BR216" i="69" a="1"/>
  <c r="BR216" i="69" s="1"/>
  <c r="BR214" i="69" a="1"/>
  <c r="BR214" i="69" s="1"/>
  <c r="BR206" i="69" a="1"/>
  <c r="BR206" i="69" s="1"/>
  <c r="BR208" i="69" a="1"/>
  <c r="BR208" i="69" s="1"/>
  <c r="BR197" i="69" a="1"/>
  <c r="BR197" i="69" s="1"/>
  <c r="BR191" i="69" a="1"/>
  <c r="BR191" i="69" s="1"/>
  <c r="BR185" i="69" a="1"/>
  <c r="BR185" i="69" s="1"/>
  <c r="BR174" i="69" a="1"/>
  <c r="BR174" i="69" s="1"/>
  <c r="BR166" i="69" a="1"/>
  <c r="BR166" i="69" s="1"/>
  <c r="BR147" i="69" a="1"/>
  <c r="BR147" i="69" s="1"/>
  <c r="BR158" i="69" a="1"/>
  <c r="BR158" i="69" s="1"/>
  <c r="BR172" i="69" a="1"/>
  <c r="BR172" i="69" s="1"/>
  <c r="BR145" i="69" a="1"/>
  <c r="BR145" i="69" s="1"/>
  <c r="BR131" i="69" a="1"/>
  <c r="BR131" i="69" s="1"/>
  <c r="BR160" i="69" a="1"/>
  <c r="BR160" i="69" s="1"/>
  <c r="BR139" i="69" a="1"/>
  <c r="BR139" i="69" s="1"/>
  <c r="BR116" i="69" a="1"/>
  <c r="BR116" i="69" s="1"/>
  <c r="BR109" i="69" a="1"/>
  <c r="BR109" i="69" s="1"/>
  <c r="BR133" i="69" a="1"/>
  <c r="BR133" i="69" s="1"/>
  <c r="BR122" i="69" a="1"/>
  <c r="BR122" i="69" s="1"/>
  <c r="BR114" i="69" a="1"/>
  <c r="BR114" i="69" s="1"/>
  <c r="BR97" i="69" a="1"/>
  <c r="BR97" i="69" s="1"/>
  <c r="BS93" i="69" s="1"/>
  <c r="BR90" i="69" a="1"/>
  <c r="BR90" i="69" s="1"/>
  <c r="BR103" i="69" a="1"/>
  <c r="BR103" i="69" s="1"/>
  <c r="BR95" i="69" a="1"/>
  <c r="BR95" i="69" s="1"/>
  <c r="BR96" i="69" s="1"/>
  <c r="BR82" i="69" a="1"/>
  <c r="BR82" i="69" s="1"/>
  <c r="BR68" i="69" a="1"/>
  <c r="BR68" i="69" s="1"/>
  <c r="BR74" i="69" a="1"/>
  <c r="BR74" i="69" s="1"/>
  <c r="BR76" i="69" a="1"/>
  <c r="BR76" i="69" s="1"/>
  <c r="BR47" i="69" a="1"/>
  <c r="BR47" i="69" s="1"/>
  <c r="BR30" i="69" a="1"/>
  <c r="BR30" i="69" s="1"/>
  <c r="BR53" i="69" a="1"/>
  <c r="BR53" i="69" s="1"/>
  <c r="BR36" i="69" a="1"/>
  <c r="BR36" i="69" s="1"/>
  <c r="BR42" i="69" a="1"/>
  <c r="BR42" i="69" s="1"/>
  <c r="BR25" i="69" a="1"/>
  <c r="BR25" i="69" s="1"/>
  <c r="BR62" i="69" a="1"/>
  <c r="BR62" i="69" s="1"/>
  <c r="BR3" i="69"/>
  <c r="BR5" i="69" a="1"/>
  <c r="BR5" i="69" s="1"/>
  <c r="BR9" i="69" a="1"/>
  <c r="BR9" i="69" s="1"/>
  <c r="BR15" i="69" a="1"/>
  <c r="BR15" i="69" s="1"/>
  <c r="BS2" i="69"/>
  <c r="BT1" i="69"/>
  <c r="BP207" i="69"/>
  <c r="BP209" i="69" s="1"/>
  <c r="BP219" i="69" s="1"/>
  <c r="BP221" i="69"/>
  <c r="BP224" i="69" s="1"/>
  <c r="BP226" i="69" s="1"/>
  <c r="BP228" i="69" s="1"/>
  <c r="BP215" i="69"/>
  <c r="BP217" i="69" s="1"/>
  <c r="BU1696" i="64" a="1"/>
  <c r="BU1467" i="64" a="1"/>
  <c r="BU1087" i="64" a="1"/>
  <c r="BU1396" i="64" a="1"/>
  <c r="BU1333" i="64" a="1"/>
  <c r="BU1720" i="64" a="1"/>
  <c r="BU1612" i="64" a="1"/>
  <c r="BU1431" i="64" a="1"/>
  <c r="AD646" i="64" a="1"/>
  <c r="BU1361" i="64" a="1"/>
  <c r="BU1239" i="64" a="1"/>
  <c r="BU1263" i="64" a="1"/>
  <c r="BU670" i="64" a="1"/>
  <c r="BU946" i="64" a="1"/>
  <c r="BV508" i="64" l="1"/>
  <c r="CA1891" i="64"/>
  <c r="BU177" i="64"/>
  <c r="BU1720" i="64"/>
  <c r="BT1404" i="64"/>
  <c r="AF1669" i="64"/>
  <c r="BU1333" i="64"/>
  <c r="BU1396" i="64"/>
  <c r="BU1431" i="64"/>
  <c r="BU1467" i="64"/>
  <c r="BU1696" i="64"/>
  <c r="BU1361" i="64"/>
  <c r="BU1239" i="64"/>
  <c r="BU1263" i="64"/>
  <c r="BU1612" i="64"/>
  <c r="BU1087" i="64"/>
  <c r="BU946" i="64"/>
  <c r="BU670" i="64"/>
  <c r="AK574" i="64"/>
  <c r="AK572" i="64" s="1"/>
  <c r="AL571" i="64"/>
  <c r="BD948" i="64"/>
  <c r="BD467" i="64"/>
  <c r="BC1089" i="64"/>
  <c r="AD646" i="64"/>
  <c r="AE1722" i="64"/>
  <c r="AF1217" i="64"/>
  <c r="AJ173" i="69"/>
  <c r="AJ175" i="69" s="1"/>
  <c r="AL183" i="69"/>
  <c r="AL186" i="69" s="1"/>
  <c r="AK192" i="69"/>
  <c r="AK198" i="69" s="1"/>
  <c r="AI1698" i="64"/>
  <c r="AL473" i="64"/>
  <c r="AL469" i="64"/>
  <c r="AM464" i="64"/>
  <c r="AK1614" i="64"/>
  <c r="AC1335" i="64"/>
  <c r="AK161" i="69"/>
  <c r="AK162" i="69" s="1"/>
  <c r="AK167" i="69" s="1"/>
  <c r="AK177" i="69" s="1"/>
  <c r="AK188" i="69"/>
  <c r="BU1991" i="64"/>
  <c r="AK146" i="69"/>
  <c r="AK148" i="69" s="1"/>
  <c r="BV1466" i="64" a="1"/>
  <c r="BV1466" i="64" s="1"/>
  <c r="BV1430" i="64" a="1"/>
  <c r="BV1430" i="64" s="1"/>
  <c r="BV1395" i="64" a="1"/>
  <c r="BV1395" i="64" s="1"/>
  <c r="BV1983" i="64" a="1"/>
  <c r="BV1983" i="64" s="1"/>
  <c r="BV1360" i="64" a="1"/>
  <c r="BV1360" i="64" s="1"/>
  <c r="BV2017" i="64" a="1"/>
  <c r="BV2017" i="64" s="1"/>
  <c r="AL132" i="69"/>
  <c r="AL157" i="69" s="1"/>
  <c r="BV472" i="64" a="1"/>
  <c r="BV472" i="64" s="1"/>
  <c r="BV466" i="64" a="1"/>
  <c r="BV466" i="64" s="1"/>
  <c r="AM117" i="69"/>
  <c r="AM118" i="69" s="1"/>
  <c r="AM125" i="69" s="1"/>
  <c r="BV1695" i="64" a="1"/>
  <c r="BV1695" i="64" s="1"/>
  <c r="BP17" i="69"/>
  <c r="BP18" i="69" s="1"/>
  <c r="BV1608" i="64" a="1"/>
  <c r="BV1608" i="64" s="1"/>
  <c r="BV1086" i="64" a="1"/>
  <c r="BV1086" i="64" s="1"/>
  <c r="BV669" i="64" a="1"/>
  <c r="BV669" i="64" s="1"/>
  <c r="BV40" i="64" a="1"/>
  <c r="BV40" i="64" s="1"/>
  <c r="BV245" i="64" a="1"/>
  <c r="BV245" i="64" s="1"/>
  <c r="BV176" i="64" a="1"/>
  <c r="BV176" i="64" s="1"/>
  <c r="BV191" i="64" a="1"/>
  <c r="BV191" i="64" s="1"/>
  <c r="BV175" i="64" a="1"/>
  <c r="BV175" i="64" s="1"/>
  <c r="BV192" i="64" a="1"/>
  <c r="BV192" i="64" s="1"/>
  <c r="BQ190" i="64"/>
  <c r="BQ193" i="64" s="1"/>
  <c r="BQ207" i="69"/>
  <c r="BQ209" i="69" s="1"/>
  <c r="BQ219" i="69" s="1"/>
  <c r="BV945" i="64" a="1"/>
  <c r="BV945" i="64" s="1"/>
  <c r="BV1238" i="64" a="1"/>
  <c r="BV1238" i="64" s="1"/>
  <c r="BV1719" i="64" a="1"/>
  <c r="BV1719" i="64" s="1"/>
  <c r="BV1240" i="64" a="1"/>
  <c r="BV1240" i="64" s="1"/>
  <c r="BV1262" i="64" a="1"/>
  <c r="BV1262" i="64" s="1"/>
  <c r="BV1332" i="64" a="1"/>
  <c r="BV1332" i="64" s="1"/>
  <c r="BV1216" i="64" a="1"/>
  <c r="BV1216" i="64" s="1"/>
  <c r="BV645" i="64" a="1"/>
  <c r="BV645" i="64" s="1"/>
  <c r="BV1721" i="64" a="1"/>
  <c r="BV1721" i="64" s="1"/>
  <c r="BV1334" i="64" a="1"/>
  <c r="BV1334" i="64" s="1"/>
  <c r="BV647" i="64" a="1"/>
  <c r="BV647" i="64" s="1"/>
  <c r="BV1613" i="64" a="1"/>
  <c r="BV1613" i="64" s="1"/>
  <c r="BV1619" i="64" a="1"/>
  <c r="BV1619" i="64" s="1"/>
  <c r="BR98" i="69"/>
  <c r="BU1" i="69"/>
  <c r="BT2" i="69"/>
  <c r="BO28" i="69"/>
  <c r="BO32" i="69" s="1"/>
  <c r="BN33" i="69"/>
  <c r="BN39" i="69"/>
  <c r="BN37" i="69"/>
  <c r="BN46" i="69" s="1"/>
  <c r="BN48" i="69" s="1"/>
  <c r="BQ16" i="69"/>
  <c r="BS227" i="69" a="1"/>
  <c r="BS227" i="69" s="1"/>
  <c r="BS225" i="69" a="1"/>
  <c r="BS225" i="69" s="1"/>
  <c r="BS216" i="69" a="1"/>
  <c r="BS216" i="69" s="1"/>
  <c r="BS214" i="69" a="1"/>
  <c r="BS214" i="69" s="1"/>
  <c r="BS208" i="69" a="1"/>
  <c r="BS208" i="69" s="1"/>
  <c r="BS206" i="69" a="1"/>
  <c r="BS206" i="69" s="1"/>
  <c r="BS197" i="69" a="1"/>
  <c r="BS197" i="69" s="1"/>
  <c r="BS191" i="69" a="1"/>
  <c r="BS191" i="69" s="1"/>
  <c r="BS185" i="69" a="1"/>
  <c r="BS185" i="69" s="1"/>
  <c r="BS166" i="69" a="1"/>
  <c r="BS166" i="69" s="1"/>
  <c r="BS172" i="69" a="1"/>
  <c r="BS172" i="69" s="1"/>
  <c r="BS158" i="69" a="1"/>
  <c r="BS158" i="69" s="1"/>
  <c r="BS160" i="69" a="1"/>
  <c r="BS160" i="69" s="1"/>
  <c r="BS174" i="69" a="1"/>
  <c r="BS174" i="69" s="1"/>
  <c r="BS147" i="69" a="1"/>
  <c r="BS147" i="69" s="1"/>
  <c r="BS131" i="69" a="1"/>
  <c r="BS131" i="69" s="1"/>
  <c r="BS133" i="69" a="1"/>
  <c r="BS133" i="69" s="1"/>
  <c r="BS145" i="69" a="1"/>
  <c r="BS145" i="69" s="1"/>
  <c r="BS116" i="69" a="1"/>
  <c r="BS116" i="69" s="1"/>
  <c r="BS139" i="69" a="1"/>
  <c r="BS139" i="69" s="1"/>
  <c r="BS109" i="69" a="1"/>
  <c r="BS109" i="69" s="1"/>
  <c r="BS122" i="69" a="1"/>
  <c r="BS122" i="69" s="1"/>
  <c r="BS114" i="69" a="1"/>
  <c r="BS114" i="69" s="1"/>
  <c r="BS103" i="69" a="1"/>
  <c r="BS103" i="69" s="1"/>
  <c r="BS95" i="69" a="1"/>
  <c r="BS95" i="69" s="1"/>
  <c r="BS96" i="69" s="1"/>
  <c r="BS97" i="69" a="1"/>
  <c r="BS97" i="69" s="1"/>
  <c r="BT93" i="69" s="1"/>
  <c r="BS74" i="69" a="1"/>
  <c r="BS74" i="69" s="1"/>
  <c r="BS90" i="69" a="1"/>
  <c r="BS90" i="69" s="1"/>
  <c r="BS76" i="69" a="1"/>
  <c r="BS76" i="69" s="1"/>
  <c r="BS82" i="69" a="1"/>
  <c r="BS82" i="69" s="1"/>
  <c r="BS62" i="69" a="1"/>
  <c r="BS62" i="69" s="1"/>
  <c r="BS53" i="69" a="1"/>
  <c r="BS53" i="69" s="1"/>
  <c r="BS36" i="69" a="1"/>
  <c r="BS36" i="69" s="1"/>
  <c r="BS42" i="69" a="1"/>
  <c r="BS42" i="69" s="1"/>
  <c r="BS25" i="69" a="1"/>
  <c r="BS25" i="69" s="1"/>
  <c r="BS68" i="69" a="1"/>
  <c r="BS68" i="69" s="1"/>
  <c r="BS5" i="69" a="1"/>
  <c r="BS5" i="69" s="1"/>
  <c r="BS3" i="69"/>
  <c r="BS30" i="69" a="1"/>
  <c r="BS30" i="69" s="1"/>
  <c r="BS9" i="69" a="1"/>
  <c r="BS9" i="69" s="1"/>
  <c r="BS15" i="69" a="1"/>
  <c r="BS15" i="69" s="1"/>
  <c r="BS47" i="69" a="1"/>
  <c r="BS47" i="69" s="1"/>
  <c r="BR205" i="69"/>
  <c r="BR211" i="69" s="1"/>
  <c r="BR61" i="69"/>
  <c r="BR63" i="69" s="1"/>
  <c r="BR8" i="69"/>
  <c r="BR12" i="69" s="1"/>
  <c r="BR22" i="69" s="1"/>
  <c r="BR29" i="69" s="1"/>
  <c r="BR31" i="69" s="1"/>
  <c r="BO65" i="69"/>
  <c r="BO71" i="69"/>
  <c r="BO75" i="69" s="1"/>
  <c r="BP60" i="69"/>
  <c r="BP64" i="69" s="1"/>
  <c r="BO69" i="69"/>
  <c r="BN79" i="69"/>
  <c r="BN77" i="69"/>
  <c r="BN85" i="69" s="1"/>
  <c r="BN94" i="69" s="1"/>
  <c r="BN99" i="69" s="1"/>
  <c r="BQ221" i="69"/>
  <c r="BQ224" i="69" s="1"/>
  <c r="BQ226" i="69" s="1"/>
  <c r="BQ228" i="69" s="1"/>
  <c r="BQ215" i="69"/>
  <c r="BQ217" i="69" s="1"/>
  <c r="BQ10" i="69"/>
  <c r="BQ20" i="69" s="1"/>
  <c r="BM106" i="69"/>
  <c r="BM113" i="69" s="1"/>
  <c r="BM100" i="69"/>
  <c r="BM104" i="69"/>
  <c r="BM87" i="69"/>
  <c r="BM83" i="69"/>
  <c r="BK50" i="69"/>
  <c r="BK56" i="69"/>
  <c r="BL45" i="69"/>
  <c r="BL49" i="69" s="1"/>
  <c r="BK54" i="69"/>
  <c r="BV1239" i="64" a="1"/>
  <c r="BV1333" i="64" a="1"/>
  <c r="BV1263" i="64" a="1"/>
  <c r="BV1696" i="64" a="1"/>
  <c r="BV670" i="64" a="1"/>
  <c r="BV1720" i="64" a="1"/>
  <c r="BV1431" i="64" a="1"/>
  <c r="BV1087" i="64" a="1"/>
  <c r="BV1396" i="64" a="1"/>
  <c r="BV1467" i="64" a="1"/>
  <c r="BV1361" i="64" a="1"/>
  <c r="BV1612" i="64" a="1"/>
  <c r="BV946" i="64" a="1"/>
  <c r="BV510" i="64" l="1"/>
  <c r="BV500" i="64" s="1"/>
  <c r="BV502" i="64" s="1"/>
  <c r="AF1670" i="64"/>
  <c r="CA1895" i="64" a="1"/>
  <c r="CA1895" i="64" s="1"/>
  <c r="CA1888" i="64" s="1"/>
  <c r="BV177" i="64"/>
  <c r="BV1720" i="64"/>
  <c r="BU1404" i="64"/>
  <c r="AF1674" i="64"/>
  <c r="AG1664" i="64"/>
  <c r="BV1396" i="64"/>
  <c r="BV1431" i="64"/>
  <c r="BV1467" i="64"/>
  <c r="BV1361" i="64"/>
  <c r="BV1333" i="64"/>
  <c r="BV1696" i="64"/>
  <c r="BV1239" i="64"/>
  <c r="BV1263" i="64"/>
  <c r="BV1612" i="64"/>
  <c r="BV1087" i="64"/>
  <c r="BV946" i="64"/>
  <c r="BV670" i="64"/>
  <c r="AK576" i="64"/>
  <c r="BE948" i="64"/>
  <c r="BF467" i="64"/>
  <c r="BE467" i="64"/>
  <c r="BD1089" i="64"/>
  <c r="AK200" i="69"/>
  <c r="AE1241" i="64"/>
  <c r="AD648" i="64"/>
  <c r="AM468" i="64"/>
  <c r="AL156" i="69"/>
  <c r="AL161" i="69" s="1"/>
  <c r="AK173" i="69"/>
  <c r="AK175" i="69" s="1"/>
  <c r="AK169" i="69"/>
  <c r="AK179" i="69" s="1"/>
  <c r="AK163" i="69"/>
  <c r="BV1991" i="64"/>
  <c r="BW1466" i="64" a="1"/>
  <c r="BW1466" i="64" s="1"/>
  <c r="BW1430" i="64" a="1"/>
  <c r="BW1430" i="64" s="1"/>
  <c r="BW1395" i="64" a="1"/>
  <c r="BW1395" i="64" s="1"/>
  <c r="BW1983" i="64" a="1"/>
  <c r="BW1983" i="64" s="1"/>
  <c r="BW1360" i="64" a="1"/>
  <c r="BW1360" i="64" s="1"/>
  <c r="BW2017" i="64" a="1"/>
  <c r="BW2017" i="64" s="1"/>
  <c r="AL135" i="69"/>
  <c r="AL136" i="69" s="1"/>
  <c r="BW472" i="64" a="1"/>
  <c r="BW472" i="64" s="1"/>
  <c r="BW466" i="64" a="1"/>
  <c r="BW466" i="64" s="1"/>
  <c r="BW1695" i="64" a="1"/>
  <c r="BW1695" i="64" s="1"/>
  <c r="BW1608" i="64" a="1"/>
  <c r="BW1608" i="64" s="1"/>
  <c r="BW1086" i="64" a="1"/>
  <c r="BW1086" i="64" s="1"/>
  <c r="BR190" i="64"/>
  <c r="BR193" i="64" s="1"/>
  <c r="BW669" i="64" a="1"/>
  <c r="BW669" i="64" s="1"/>
  <c r="BW176" i="64" a="1"/>
  <c r="BW176" i="64" s="1"/>
  <c r="BW191" i="64" a="1"/>
  <c r="BW191" i="64" s="1"/>
  <c r="BW245" i="64" a="1"/>
  <c r="BW245" i="64" s="1"/>
  <c r="BW40" i="64" a="1"/>
  <c r="BW40" i="64" s="1"/>
  <c r="BW175" i="64" a="1"/>
  <c r="BW175" i="64" s="1"/>
  <c r="BW192" i="64" a="1"/>
  <c r="BW192" i="64" s="1"/>
  <c r="BW945" i="64" a="1"/>
  <c r="BW945" i="64" s="1"/>
  <c r="BW1240" i="64" a="1"/>
  <c r="BW1240" i="64" s="1"/>
  <c r="BW1216" i="64" a="1"/>
  <c r="BW1216" i="64" s="1"/>
  <c r="BW1332" i="64" a="1"/>
  <c r="BW1332" i="64" s="1"/>
  <c r="BW647" i="64" a="1"/>
  <c r="BW647" i="64" s="1"/>
  <c r="BW1613" i="64" a="1"/>
  <c r="BW1613" i="64" s="1"/>
  <c r="BW1719" i="64" a="1"/>
  <c r="BW1719" i="64" s="1"/>
  <c r="BW1334" i="64" a="1"/>
  <c r="BW1334" i="64" s="1"/>
  <c r="BW1619" i="64" a="1"/>
  <c r="BW1619" i="64" s="1"/>
  <c r="BW1262" i="64" a="1"/>
  <c r="BW1262" i="64" s="1"/>
  <c r="BW1721" i="64" a="1"/>
  <c r="BW1721" i="64" s="1"/>
  <c r="BW645" i="64" a="1"/>
  <c r="BW645" i="64" s="1"/>
  <c r="BW1238" i="64" a="1"/>
  <c r="BW1238" i="64" s="1"/>
  <c r="BS98" i="69"/>
  <c r="BR207" i="69"/>
  <c r="BR209" i="69" s="1"/>
  <c r="BR219" i="69" s="1"/>
  <c r="AM123" i="69"/>
  <c r="AN112" i="69"/>
  <c r="AN117" i="69" s="1"/>
  <c r="AM119" i="69"/>
  <c r="BO79" i="69"/>
  <c r="BO77" i="69"/>
  <c r="BO85" i="69" s="1"/>
  <c r="BO94" i="69" s="1"/>
  <c r="BO99" i="69" s="1"/>
  <c r="BR215" i="69"/>
  <c r="BR217" i="69" s="1"/>
  <c r="BR221" i="69"/>
  <c r="BR224" i="69" s="1"/>
  <c r="BR226" i="69" s="1"/>
  <c r="BR228" i="69" s="1"/>
  <c r="BN106" i="69"/>
  <c r="BN113" i="69" s="1"/>
  <c r="BN100" i="69"/>
  <c r="BN104" i="69"/>
  <c r="BL50" i="69"/>
  <c r="BL56" i="69"/>
  <c r="BM45" i="69"/>
  <c r="BM49" i="69" s="1"/>
  <c r="BL54" i="69"/>
  <c r="BN87" i="69"/>
  <c r="BN83" i="69"/>
  <c r="BO33" i="69"/>
  <c r="BO39" i="69"/>
  <c r="BP28" i="69"/>
  <c r="BP32" i="69" s="1"/>
  <c r="BO37" i="69"/>
  <c r="BO46" i="69" s="1"/>
  <c r="BO48" i="69" s="1"/>
  <c r="BR16" i="69"/>
  <c r="BR10" i="69"/>
  <c r="BR20" i="69" s="1"/>
  <c r="BT225" i="69" a="1"/>
  <c r="BT225" i="69" s="1"/>
  <c r="BT227" i="69" a="1"/>
  <c r="BT227" i="69" s="1"/>
  <c r="BT216" i="69" a="1"/>
  <c r="BT216" i="69" s="1"/>
  <c r="BT208" i="69" a="1"/>
  <c r="BT208" i="69" s="1"/>
  <c r="BT214" i="69" a="1"/>
  <c r="BT214" i="69" s="1"/>
  <c r="BT206" i="69" a="1"/>
  <c r="BT206" i="69" s="1"/>
  <c r="BT197" i="69" a="1"/>
  <c r="BT197" i="69" s="1"/>
  <c r="BT185" i="69" a="1"/>
  <c r="BT185" i="69" s="1"/>
  <c r="BT191" i="69" a="1"/>
  <c r="BT191" i="69" s="1"/>
  <c r="BT166" i="69" a="1"/>
  <c r="BT166" i="69" s="1"/>
  <c r="BT172" i="69" a="1"/>
  <c r="BT172" i="69" s="1"/>
  <c r="BT174" i="69" a="1"/>
  <c r="BT174" i="69" s="1"/>
  <c r="BT160" i="69" a="1"/>
  <c r="BT160" i="69" s="1"/>
  <c r="BT145" i="69" a="1"/>
  <c r="BT145" i="69" s="1"/>
  <c r="BT147" i="69" a="1"/>
  <c r="BT147" i="69" s="1"/>
  <c r="BT158" i="69" a="1"/>
  <c r="BT158" i="69" s="1"/>
  <c r="BT133" i="69" a="1"/>
  <c r="BT133" i="69" s="1"/>
  <c r="BT139" i="69" a="1"/>
  <c r="BT139" i="69" s="1"/>
  <c r="BT131" i="69" a="1"/>
  <c r="BT131" i="69" s="1"/>
  <c r="BT122" i="69" a="1"/>
  <c r="BT122" i="69" s="1"/>
  <c r="BT114" i="69" a="1"/>
  <c r="BT114" i="69" s="1"/>
  <c r="BT116" i="69" a="1"/>
  <c r="BT116" i="69" s="1"/>
  <c r="BT95" i="69" a="1"/>
  <c r="BT95" i="69" s="1"/>
  <c r="BT96" i="69" s="1"/>
  <c r="BT109" i="69" a="1"/>
  <c r="BT109" i="69" s="1"/>
  <c r="BT97" i="69" a="1"/>
  <c r="BT97" i="69" s="1"/>
  <c r="BU93" i="69" s="1"/>
  <c r="BT90" i="69" a="1"/>
  <c r="BT90" i="69" s="1"/>
  <c r="BT103" i="69" a="1"/>
  <c r="BT103" i="69" s="1"/>
  <c r="BT74" i="69" a="1"/>
  <c r="BT74" i="69" s="1"/>
  <c r="BT76" i="69" a="1"/>
  <c r="BT76" i="69" s="1"/>
  <c r="BT82" i="69" a="1"/>
  <c r="BT82" i="69" s="1"/>
  <c r="BT62" i="69" a="1"/>
  <c r="BT62" i="69" s="1"/>
  <c r="BT53" i="69" a="1"/>
  <c r="BT53" i="69" s="1"/>
  <c r="BT36" i="69" a="1"/>
  <c r="BT36" i="69" s="1"/>
  <c r="BT42" i="69" a="1"/>
  <c r="BT42" i="69" s="1"/>
  <c r="BT25" i="69" a="1"/>
  <c r="BT25" i="69" s="1"/>
  <c r="BT68" i="69" a="1"/>
  <c r="BT68" i="69" s="1"/>
  <c r="BT47" i="69" a="1"/>
  <c r="BT47" i="69" s="1"/>
  <c r="BT30" i="69" a="1"/>
  <c r="BT30" i="69" s="1"/>
  <c r="BT9" i="69" a="1"/>
  <c r="BT9" i="69" s="1"/>
  <c r="BT15" i="69" a="1"/>
  <c r="BT15" i="69" s="1"/>
  <c r="BT5" i="69" a="1"/>
  <c r="BT5" i="69" s="1"/>
  <c r="BT3" i="69"/>
  <c r="BP71" i="69"/>
  <c r="BP75" i="69" s="1"/>
  <c r="BP65" i="69"/>
  <c r="BQ60" i="69"/>
  <c r="BQ64" i="69" s="1"/>
  <c r="BP69" i="69"/>
  <c r="BS205" i="69"/>
  <c r="BS211" i="69" s="1"/>
  <c r="BS61" i="69"/>
  <c r="BS63" i="69" s="1"/>
  <c r="BS8" i="69"/>
  <c r="BS12" i="69" s="1"/>
  <c r="BS22" i="69" s="1"/>
  <c r="BS29" i="69" s="1"/>
  <c r="BS31" i="69" s="1"/>
  <c r="BQ17" i="69"/>
  <c r="BQ18" i="69" s="1"/>
  <c r="BV1" i="69"/>
  <c r="BU2" i="69"/>
  <c r="BW1720" i="64" a="1"/>
  <c r="BW1239" i="64" a="1"/>
  <c r="BW1612" i="64" a="1"/>
  <c r="BW1333" i="64" a="1"/>
  <c r="BW1467" i="64" a="1"/>
  <c r="BW1361" i="64" a="1"/>
  <c r="BW1431" i="64" a="1"/>
  <c r="BW1396" i="64" a="1"/>
  <c r="AE646" i="64" a="1"/>
  <c r="BW1087" i="64" a="1"/>
  <c r="BW1696" i="64" a="1"/>
  <c r="BW1263" i="64" a="1"/>
  <c r="BW946" i="64" a="1"/>
  <c r="BW670" i="64" a="1"/>
  <c r="BV511" i="64" l="1"/>
  <c r="BW507" i="64" s="1"/>
  <c r="BV503" i="64"/>
  <c r="CA1889" i="64"/>
  <c r="CB1885" i="64" s="1"/>
  <c r="AG1668" i="64"/>
  <c r="BW177" i="64"/>
  <c r="BW1720" i="64"/>
  <c r="BV1404" i="64"/>
  <c r="BW1696" i="64"/>
  <c r="BW1396" i="64"/>
  <c r="BW1431" i="64"/>
  <c r="BW1333" i="64"/>
  <c r="BW1467" i="64"/>
  <c r="BW1361" i="64"/>
  <c r="BW1239" i="64"/>
  <c r="BW1263" i="64"/>
  <c r="BW1612" i="64"/>
  <c r="BW1087" i="64"/>
  <c r="BW946" i="64"/>
  <c r="BW670" i="64"/>
  <c r="AL574" i="64"/>
  <c r="AL572" i="64" s="1"/>
  <c r="AM571" i="64"/>
  <c r="BF948" i="64"/>
  <c r="AE646" i="64"/>
  <c r="AF1722" i="64"/>
  <c r="AG1217" i="64"/>
  <c r="AL1614" i="64"/>
  <c r="AJ1698" i="64"/>
  <c r="AM473" i="64"/>
  <c r="AM469" i="64"/>
  <c r="AN464" i="64"/>
  <c r="AD1335" i="64"/>
  <c r="AL159" i="69"/>
  <c r="AL184" i="69" s="1"/>
  <c r="AL187" i="69" s="1"/>
  <c r="AM183" i="69" s="1"/>
  <c r="BW1991" i="64"/>
  <c r="BX1466" i="64" a="1"/>
  <c r="BX1466" i="64" s="1"/>
  <c r="BX1430" i="64" a="1"/>
  <c r="BX1430" i="64" s="1"/>
  <c r="BX1395" i="64" a="1"/>
  <c r="BX1395" i="64" s="1"/>
  <c r="BX1983" i="64" a="1"/>
  <c r="BX1983" i="64" s="1"/>
  <c r="BX1360" i="64" a="1"/>
  <c r="BX1360" i="64" s="1"/>
  <c r="BX2017" i="64" a="1"/>
  <c r="BX2017" i="64" s="1"/>
  <c r="AM129" i="69"/>
  <c r="AM132" i="69" s="1"/>
  <c r="AM157" i="69" s="1"/>
  <c r="AL142" i="69"/>
  <c r="AL146" i="69" s="1"/>
  <c r="AL148" i="69" s="1"/>
  <c r="AL140" i="69"/>
  <c r="AL150" i="69" s="1"/>
  <c r="BX466" i="64" a="1"/>
  <c r="BX466" i="64" s="1"/>
  <c r="BX472" i="64" a="1"/>
  <c r="BX472" i="64" s="1"/>
  <c r="BX1695" i="64" a="1"/>
  <c r="BX1695" i="64" s="1"/>
  <c r="BX1608" i="64" a="1"/>
  <c r="BX1608" i="64" s="1"/>
  <c r="BX1086" i="64" a="1"/>
  <c r="BX1086" i="64" s="1"/>
  <c r="BX669" i="64" a="1"/>
  <c r="BX669" i="64" s="1"/>
  <c r="BX176" i="64" a="1"/>
  <c r="BX176" i="64" s="1"/>
  <c r="BX245" i="64" a="1"/>
  <c r="BX245" i="64" s="1"/>
  <c r="BX40" i="64" a="1"/>
  <c r="BX40" i="64" s="1"/>
  <c r="BX191" i="64" a="1"/>
  <c r="BX191" i="64" s="1"/>
  <c r="BX175" i="64" a="1"/>
  <c r="BX175" i="64" s="1"/>
  <c r="BX192" i="64" a="1"/>
  <c r="BX192" i="64" s="1"/>
  <c r="BS190" i="64"/>
  <c r="BS193" i="64" s="1"/>
  <c r="BX945" i="64" a="1"/>
  <c r="BX945" i="64" s="1"/>
  <c r="BX1719" i="64" a="1"/>
  <c r="BX1719" i="64" s="1"/>
  <c r="BX645" i="64" a="1"/>
  <c r="BX645" i="64" s="1"/>
  <c r="BX647" i="64" a="1"/>
  <c r="BX647" i="64" s="1"/>
  <c r="BX1216" i="64" a="1"/>
  <c r="BX1216" i="64" s="1"/>
  <c r="BX1334" i="64" a="1"/>
  <c r="BX1334" i="64" s="1"/>
  <c r="BX1238" i="64" a="1"/>
  <c r="BX1238" i="64" s="1"/>
  <c r="BX1613" i="64" a="1"/>
  <c r="BX1613" i="64" s="1"/>
  <c r="BX1262" i="64" a="1"/>
  <c r="BX1262" i="64" s="1"/>
  <c r="BX1619" i="64" a="1"/>
  <c r="BX1619" i="64" s="1"/>
  <c r="BX1240" i="64" a="1"/>
  <c r="BX1240" i="64" s="1"/>
  <c r="BX1332" i="64" a="1"/>
  <c r="BX1332" i="64" s="1"/>
  <c r="BX1721" i="64" a="1"/>
  <c r="BX1721" i="64" s="1"/>
  <c r="AN115" i="69"/>
  <c r="AN118" i="69" s="1"/>
  <c r="BS10" i="69"/>
  <c r="BS20" i="69" s="1"/>
  <c r="BS16" i="69"/>
  <c r="BS207" i="69"/>
  <c r="BS209" i="69" s="1"/>
  <c r="BS219" i="69" s="1"/>
  <c r="BU225" i="69" a="1"/>
  <c r="BU225" i="69" s="1"/>
  <c r="BU227" i="69" a="1"/>
  <c r="BU227" i="69" s="1"/>
  <c r="BU216" i="69" a="1"/>
  <c r="BU216" i="69" s="1"/>
  <c r="BU206" i="69" a="1"/>
  <c r="BU206" i="69" s="1"/>
  <c r="BU214" i="69" a="1"/>
  <c r="BU214" i="69" s="1"/>
  <c r="BU208" i="69" a="1"/>
  <c r="BU208" i="69" s="1"/>
  <c r="BU197" i="69" a="1"/>
  <c r="BU197" i="69" s="1"/>
  <c r="BU185" i="69" a="1"/>
  <c r="BU185" i="69" s="1"/>
  <c r="BU191" i="69" a="1"/>
  <c r="BU191" i="69" s="1"/>
  <c r="BU174" i="69" a="1"/>
  <c r="BU174" i="69" s="1"/>
  <c r="BU166" i="69" a="1"/>
  <c r="BU166" i="69" s="1"/>
  <c r="BU172" i="69" a="1"/>
  <c r="BU172" i="69" s="1"/>
  <c r="BU147" i="69" a="1"/>
  <c r="BU147" i="69" s="1"/>
  <c r="BU160" i="69" a="1"/>
  <c r="BU160" i="69" s="1"/>
  <c r="BU145" i="69" a="1"/>
  <c r="BU145" i="69" s="1"/>
  <c r="BU139" i="69" a="1"/>
  <c r="BU139" i="69" s="1"/>
  <c r="BU158" i="69" a="1"/>
  <c r="BU158" i="69" s="1"/>
  <c r="BU133" i="69" a="1"/>
  <c r="BU133" i="69" s="1"/>
  <c r="BU122" i="69" a="1"/>
  <c r="BU122" i="69" s="1"/>
  <c r="BU114" i="69" a="1"/>
  <c r="BU114" i="69" s="1"/>
  <c r="BU131" i="69" a="1"/>
  <c r="BU131" i="69" s="1"/>
  <c r="BU116" i="69" a="1"/>
  <c r="BU116" i="69" s="1"/>
  <c r="BU109" i="69" a="1"/>
  <c r="BU109" i="69" s="1"/>
  <c r="BU97" i="69" a="1"/>
  <c r="BU97" i="69" s="1"/>
  <c r="BV93" i="69" s="1"/>
  <c r="BU90" i="69" a="1"/>
  <c r="BU90" i="69" s="1"/>
  <c r="BU103" i="69" a="1"/>
  <c r="BU103" i="69" s="1"/>
  <c r="BU76" i="69" a="1"/>
  <c r="BU76" i="69" s="1"/>
  <c r="BU82" i="69" a="1"/>
  <c r="BU82" i="69" s="1"/>
  <c r="BU62" i="69" a="1"/>
  <c r="BU62" i="69" s="1"/>
  <c r="BU95" i="69" a="1"/>
  <c r="BU95" i="69" s="1"/>
  <c r="BU96" i="69" s="1"/>
  <c r="BU68" i="69" a="1"/>
  <c r="BU68" i="69" s="1"/>
  <c r="BU74" i="69" a="1"/>
  <c r="BU74" i="69" s="1"/>
  <c r="BU47" i="69" a="1"/>
  <c r="BU47" i="69" s="1"/>
  <c r="BU30" i="69" a="1"/>
  <c r="BU30" i="69" s="1"/>
  <c r="BU53" i="69" a="1"/>
  <c r="BU53" i="69" s="1"/>
  <c r="BU36" i="69" a="1"/>
  <c r="BU36" i="69" s="1"/>
  <c r="BU25" i="69" a="1"/>
  <c r="BU25" i="69" s="1"/>
  <c r="BU42" i="69" a="1"/>
  <c r="BU42" i="69" s="1"/>
  <c r="BU5" i="69" a="1"/>
  <c r="BU5" i="69" s="1"/>
  <c r="BU9" i="69" a="1"/>
  <c r="BU9" i="69" s="1"/>
  <c r="BU3" i="69"/>
  <c r="BU15" i="69" a="1"/>
  <c r="BU15" i="69" s="1"/>
  <c r="BS221" i="69"/>
  <c r="BS224" i="69" s="1"/>
  <c r="BS226" i="69" s="1"/>
  <c r="BS228" i="69" s="1"/>
  <c r="BS215" i="69"/>
  <c r="BS217" i="69" s="1"/>
  <c r="BP33" i="69"/>
  <c r="BP39" i="69"/>
  <c r="BQ28" i="69"/>
  <c r="BQ32" i="69" s="1"/>
  <c r="BP37" i="69"/>
  <c r="BP46" i="69" s="1"/>
  <c r="BP48" i="69" s="1"/>
  <c r="BT98" i="69"/>
  <c r="BO106" i="69"/>
  <c r="BO113" i="69" s="1"/>
  <c r="BO100" i="69"/>
  <c r="BO104" i="69"/>
  <c r="BW1" i="69"/>
  <c r="BV2" i="69"/>
  <c r="BM56" i="69"/>
  <c r="BN45" i="69"/>
  <c r="BN49" i="69" s="1"/>
  <c r="BM50" i="69"/>
  <c r="BM54" i="69"/>
  <c r="BO87" i="69"/>
  <c r="BO83" i="69"/>
  <c r="BQ65" i="69"/>
  <c r="BQ71" i="69"/>
  <c r="BQ75" i="69" s="1"/>
  <c r="BR60" i="69"/>
  <c r="BR64" i="69" s="1"/>
  <c r="BQ69" i="69"/>
  <c r="BR17" i="69"/>
  <c r="BR18" i="69" s="1"/>
  <c r="BT205" i="69"/>
  <c r="BT211" i="69" s="1"/>
  <c r="BT61" i="69"/>
  <c r="BT63" i="69" s="1"/>
  <c r="BT8" i="69"/>
  <c r="BT12" i="69" s="1"/>
  <c r="BT22" i="69" s="1"/>
  <c r="BT29" i="69" s="1"/>
  <c r="BT31" i="69" s="1"/>
  <c r="BP79" i="69"/>
  <c r="BP77" i="69"/>
  <c r="BP85" i="69" s="1"/>
  <c r="BP94" i="69" s="1"/>
  <c r="BP99" i="69" s="1"/>
  <c r="BX1239" i="64" a="1"/>
  <c r="BX1431" i="64" a="1"/>
  <c r="BX1467" i="64" a="1"/>
  <c r="BX1720" i="64" a="1"/>
  <c r="BX1612" i="64" a="1"/>
  <c r="BX1396" i="64" a="1"/>
  <c r="BX1361" i="64" a="1"/>
  <c r="BX1696" i="64" a="1"/>
  <c r="BX946" i="64" a="1"/>
  <c r="BX1333" i="64" a="1"/>
  <c r="BX1263" i="64" a="1"/>
  <c r="BX670" i="64" a="1"/>
  <c r="BX1087" i="64" a="1"/>
  <c r="BV516" i="64" l="1"/>
  <c r="BV512" i="64"/>
  <c r="BV504" i="64"/>
  <c r="BW496" i="64"/>
  <c r="AG1669" i="64"/>
  <c r="AG1674" i="64" s="1"/>
  <c r="CB1891" i="64"/>
  <c r="BX177" i="64"/>
  <c r="BX1720" i="64"/>
  <c r="BW1404" i="64"/>
  <c r="BX1696" i="64"/>
  <c r="BX1361" i="64"/>
  <c r="BX1396" i="64"/>
  <c r="BX1431" i="64"/>
  <c r="BX1467" i="64"/>
  <c r="BX1333" i="64"/>
  <c r="BX1239" i="64"/>
  <c r="BX1263" i="64"/>
  <c r="BX1612" i="64"/>
  <c r="BX1087" i="64"/>
  <c r="BX946" i="64"/>
  <c r="BX670" i="64"/>
  <c r="AL576" i="64"/>
  <c r="BG948" i="64"/>
  <c r="BG467" i="64"/>
  <c r="BE1089" i="64"/>
  <c r="BF1089" i="64"/>
  <c r="AL188" i="69"/>
  <c r="AL194" i="69"/>
  <c r="AL202" i="69" s="1"/>
  <c r="AL192" i="69"/>
  <c r="AL200" i="69" s="1"/>
  <c r="AL162" i="69"/>
  <c r="AL167" i="69" s="1"/>
  <c r="AL177" i="69" s="1"/>
  <c r="AN468" i="64"/>
  <c r="AE648" i="64"/>
  <c r="AF1241" i="64"/>
  <c r="BX1991" i="64"/>
  <c r="BY1466" i="64" a="1"/>
  <c r="BY1466" i="64" s="1"/>
  <c r="BY1430" i="64" a="1"/>
  <c r="BY1430" i="64" s="1"/>
  <c r="BY1395" i="64" a="1"/>
  <c r="BY1395" i="64" s="1"/>
  <c r="BY1983" i="64" a="1"/>
  <c r="BY1983" i="64" s="1"/>
  <c r="BY1360" i="64" a="1"/>
  <c r="BY1360" i="64" s="1"/>
  <c r="BY2017" i="64" a="1"/>
  <c r="BY2017" i="64" s="1"/>
  <c r="AM134" i="69"/>
  <c r="AM135" i="69" s="1"/>
  <c r="AM142" i="69" s="1"/>
  <c r="AM146" i="69" s="1"/>
  <c r="AM148" i="69" s="1"/>
  <c r="AL152" i="69"/>
  <c r="AM186" i="69"/>
  <c r="BY466" i="64" a="1"/>
  <c r="BY466" i="64" s="1"/>
  <c r="BY472" i="64" a="1"/>
  <c r="BY472" i="64" s="1"/>
  <c r="BY1695" i="64" a="1"/>
  <c r="BY1695" i="64" s="1"/>
  <c r="BY1608" i="64" a="1"/>
  <c r="BY1608" i="64" s="1"/>
  <c r="BY1086" i="64" a="1"/>
  <c r="BY1086" i="64" s="1"/>
  <c r="BY669" i="64" a="1"/>
  <c r="BY669" i="64" s="1"/>
  <c r="BY176" i="64" a="1"/>
  <c r="BY176" i="64" s="1"/>
  <c r="BY245" i="64" a="1"/>
  <c r="BY245" i="64" s="1"/>
  <c r="BY191" i="64" a="1"/>
  <c r="BY191" i="64" s="1"/>
  <c r="BY40" i="64" a="1"/>
  <c r="BY40" i="64" s="1"/>
  <c r="BY175" i="64" a="1"/>
  <c r="BY175" i="64" s="1"/>
  <c r="BY192" i="64" a="1"/>
  <c r="BY192" i="64" s="1"/>
  <c r="BT190" i="64"/>
  <c r="BT193" i="64" s="1"/>
  <c r="BU98" i="69"/>
  <c r="BY945" i="64" a="1"/>
  <c r="BY945" i="64" s="1"/>
  <c r="BY1332" i="64" a="1"/>
  <c r="BY1332" i="64" s="1"/>
  <c r="BY1238" i="64" a="1"/>
  <c r="BY1238" i="64" s="1"/>
  <c r="BY1619" i="64" a="1"/>
  <c r="BY1619" i="64" s="1"/>
  <c r="BY645" i="64" a="1"/>
  <c r="BY645" i="64" s="1"/>
  <c r="BY1334" i="64" a="1"/>
  <c r="BY1334" i="64" s="1"/>
  <c r="BY1240" i="64" a="1"/>
  <c r="BY1240" i="64" s="1"/>
  <c r="BY1262" i="64" a="1"/>
  <c r="BY1262" i="64" s="1"/>
  <c r="BY1216" i="64" a="1"/>
  <c r="BY1216" i="64" s="1"/>
  <c r="BY1719" i="64" a="1"/>
  <c r="BY1719" i="64" s="1"/>
  <c r="BY1613" i="64" a="1"/>
  <c r="BY1613" i="64" s="1"/>
  <c r="BY647" i="64" a="1"/>
  <c r="BY647" i="64" s="1"/>
  <c r="BY1721" i="64" a="1"/>
  <c r="BY1721" i="64" s="1"/>
  <c r="BS17" i="69"/>
  <c r="BS18" i="69" s="1"/>
  <c r="AN119" i="69"/>
  <c r="AO112" i="69"/>
  <c r="AO115" i="69" s="1"/>
  <c r="AN125" i="69"/>
  <c r="AN123" i="69"/>
  <c r="BT16" i="69"/>
  <c r="BT207" i="69"/>
  <c r="BT209" i="69" s="1"/>
  <c r="BT219" i="69" s="1"/>
  <c r="BO45" i="69"/>
  <c r="BO49" i="69" s="1"/>
  <c r="BN50" i="69"/>
  <c r="BN56" i="69"/>
  <c r="BN54" i="69"/>
  <c r="BU205" i="69"/>
  <c r="BU211" i="69" s="1"/>
  <c r="BU61" i="69"/>
  <c r="BU63" i="69" s="1"/>
  <c r="BU8" i="69"/>
  <c r="BU12" i="69" s="1"/>
  <c r="BU22" i="69" s="1"/>
  <c r="BU29" i="69" s="1"/>
  <c r="BU31" i="69" s="1"/>
  <c r="BT221" i="69"/>
  <c r="BT224" i="69" s="1"/>
  <c r="BT226" i="69" s="1"/>
  <c r="BT228" i="69" s="1"/>
  <c r="BT215" i="69"/>
  <c r="BT217" i="69" s="1"/>
  <c r="BV225" i="69" a="1"/>
  <c r="BV225" i="69" s="1"/>
  <c r="BV227" i="69" a="1"/>
  <c r="BV227" i="69" s="1"/>
  <c r="BV216" i="69" a="1"/>
  <c r="BV216" i="69" s="1"/>
  <c r="BV206" i="69" a="1"/>
  <c r="BV206" i="69" s="1"/>
  <c r="BV214" i="69" a="1"/>
  <c r="BV214" i="69" s="1"/>
  <c r="BV208" i="69" a="1"/>
  <c r="BV208" i="69" s="1"/>
  <c r="BV197" i="69" a="1"/>
  <c r="BV197" i="69" s="1"/>
  <c r="BV191" i="69" a="1"/>
  <c r="BV191" i="69" s="1"/>
  <c r="BV185" i="69" a="1"/>
  <c r="BV185" i="69" s="1"/>
  <c r="BV174" i="69" a="1"/>
  <c r="BV174" i="69" s="1"/>
  <c r="BV166" i="69" a="1"/>
  <c r="BV166" i="69" s="1"/>
  <c r="BV147" i="69" a="1"/>
  <c r="BV147" i="69" s="1"/>
  <c r="BV158" i="69" a="1"/>
  <c r="BV158" i="69" s="1"/>
  <c r="BV145" i="69" a="1"/>
  <c r="BV145" i="69" s="1"/>
  <c r="BV172" i="69" a="1"/>
  <c r="BV172" i="69" s="1"/>
  <c r="BV160" i="69" a="1"/>
  <c r="BV160" i="69" s="1"/>
  <c r="BV131" i="69" a="1"/>
  <c r="BV131" i="69" s="1"/>
  <c r="BV139" i="69" a="1"/>
  <c r="BV139" i="69" s="1"/>
  <c r="BV116" i="69" a="1"/>
  <c r="BV116" i="69" s="1"/>
  <c r="BV133" i="69" a="1"/>
  <c r="BV133" i="69" s="1"/>
  <c r="BV109" i="69" a="1"/>
  <c r="BV109" i="69" s="1"/>
  <c r="BV122" i="69" a="1"/>
  <c r="BV122" i="69" s="1"/>
  <c r="BV97" i="69" a="1"/>
  <c r="BV97" i="69" s="1"/>
  <c r="BW93" i="69" s="1"/>
  <c r="BV90" i="69" a="1"/>
  <c r="BV90" i="69" s="1"/>
  <c r="BV103" i="69" a="1"/>
  <c r="BV103" i="69" s="1"/>
  <c r="BV114" i="69" a="1"/>
  <c r="BV114" i="69" s="1"/>
  <c r="BV95" i="69" a="1"/>
  <c r="BV95" i="69" s="1"/>
  <c r="BV96" i="69" s="1"/>
  <c r="BV82" i="69" a="1"/>
  <c r="BV82" i="69" s="1"/>
  <c r="BV68" i="69" a="1"/>
  <c r="BV68" i="69" s="1"/>
  <c r="BV74" i="69" a="1"/>
  <c r="BV74" i="69" s="1"/>
  <c r="BV76" i="69" a="1"/>
  <c r="BV76" i="69" s="1"/>
  <c r="BV47" i="69" a="1"/>
  <c r="BV47" i="69" s="1"/>
  <c r="BV30" i="69" a="1"/>
  <c r="BV30" i="69" s="1"/>
  <c r="BV62" i="69" a="1"/>
  <c r="BV62" i="69" s="1"/>
  <c r="BV53" i="69" a="1"/>
  <c r="BV53" i="69" s="1"/>
  <c r="BV36" i="69" a="1"/>
  <c r="BV36" i="69" s="1"/>
  <c r="BV42" i="69" a="1"/>
  <c r="BV42" i="69" s="1"/>
  <c r="BV25" i="69" a="1"/>
  <c r="BV25" i="69" s="1"/>
  <c r="BV5" i="69" a="1"/>
  <c r="BV5" i="69" s="1"/>
  <c r="BV9" i="69" a="1"/>
  <c r="BV9" i="69" s="1"/>
  <c r="BV15" i="69" a="1"/>
  <c r="BV15" i="69" s="1"/>
  <c r="BV3" i="69"/>
  <c r="BP106" i="69"/>
  <c r="BP113" i="69" s="1"/>
  <c r="BP100" i="69"/>
  <c r="BP104" i="69"/>
  <c r="BX1" i="69"/>
  <c r="BW2" i="69"/>
  <c r="BT10" i="69"/>
  <c r="BT20" i="69" s="1"/>
  <c r="BP87" i="69"/>
  <c r="BP83" i="69"/>
  <c r="BR71" i="69"/>
  <c r="BR75" i="69" s="1"/>
  <c r="BR65" i="69"/>
  <c r="BS60" i="69"/>
  <c r="BS64" i="69" s="1"/>
  <c r="BR69" i="69"/>
  <c r="BQ79" i="69"/>
  <c r="BQ77" i="69"/>
  <c r="BQ85" i="69" s="1"/>
  <c r="BQ94" i="69" s="1"/>
  <c r="BQ99" i="69" s="1"/>
  <c r="BQ33" i="69"/>
  <c r="BQ39" i="69"/>
  <c r="BR28" i="69"/>
  <c r="BR32" i="69" s="1"/>
  <c r="BQ37" i="69"/>
  <c r="BQ46" i="69" s="1"/>
  <c r="BQ48" i="69" s="1"/>
  <c r="BY1431" i="64" a="1"/>
  <c r="BY1396" i="64" a="1"/>
  <c r="AF646" i="64" a="1"/>
  <c r="BY1263" i="64" a="1"/>
  <c r="BY1612" i="64" a="1"/>
  <c r="BY1467" i="64" a="1"/>
  <c r="BY670" i="64" a="1"/>
  <c r="BY1239" i="64" a="1"/>
  <c r="BY1333" i="64" a="1"/>
  <c r="BY1720" i="64" a="1"/>
  <c r="BY1361" i="64" a="1"/>
  <c r="BY1087" i="64" a="1"/>
  <c r="BY946" i="64" a="1"/>
  <c r="BY1696" i="64" a="1"/>
  <c r="BW499" i="64" l="1"/>
  <c r="AH1664" i="64"/>
  <c r="AH1668" i="64" s="1"/>
  <c r="AG1670" i="64"/>
  <c r="CB1895" i="64" a="1"/>
  <c r="CB1895" i="64" s="1"/>
  <c r="CB1888" i="64" s="1"/>
  <c r="BY177" i="64"/>
  <c r="BY1720" i="64"/>
  <c r="BX1404" i="64"/>
  <c r="BY1333" i="64"/>
  <c r="BY1396" i="64"/>
  <c r="BY1431" i="64"/>
  <c r="BY1467" i="64"/>
  <c r="BY1696" i="64"/>
  <c r="BY1361" i="64"/>
  <c r="BY1239" i="64"/>
  <c r="BY1263" i="64"/>
  <c r="BY1612" i="64"/>
  <c r="BY1087" i="64"/>
  <c r="BY946" i="64"/>
  <c r="BY670" i="64"/>
  <c r="AM574" i="64"/>
  <c r="AM572" i="64" s="1"/>
  <c r="AN571" i="64"/>
  <c r="BG1089" i="64"/>
  <c r="BH948" i="64"/>
  <c r="BH467" i="64"/>
  <c r="AF646" i="64"/>
  <c r="AG1722" i="64"/>
  <c r="AH1217" i="64"/>
  <c r="AL198" i="69"/>
  <c r="AL163" i="69"/>
  <c r="AM156" i="69"/>
  <c r="AM161" i="69" s="1"/>
  <c r="AL173" i="69"/>
  <c r="AL175" i="69" s="1"/>
  <c r="AL169" i="69"/>
  <c r="AL179" i="69" s="1"/>
  <c r="AN469" i="64"/>
  <c r="AO464" i="64"/>
  <c r="AN473" i="64"/>
  <c r="AM1614" i="64"/>
  <c r="AE1335" i="64"/>
  <c r="AK1698" i="64"/>
  <c r="BZ1466" i="64" a="1"/>
  <c r="BZ1466" i="64" s="1"/>
  <c r="BZ1430" i="64" a="1"/>
  <c r="BZ1430" i="64" s="1"/>
  <c r="BZ1395" i="64" a="1"/>
  <c r="BZ1395" i="64" s="1"/>
  <c r="BY1991" i="64"/>
  <c r="BZ1983" i="64" a="1"/>
  <c r="BZ1983" i="64" s="1"/>
  <c r="BZ1360" i="64" a="1"/>
  <c r="BZ1360" i="64" s="1"/>
  <c r="BZ2017" i="64" a="1"/>
  <c r="BZ2017" i="64" s="1"/>
  <c r="AM136" i="69"/>
  <c r="AM152" i="69"/>
  <c r="AN129" i="69"/>
  <c r="AN132" i="69" s="1"/>
  <c r="AN157" i="69" s="1"/>
  <c r="AM140" i="69"/>
  <c r="AM150" i="69" s="1"/>
  <c r="BZ472" i="64" a="1"/>
  <c r="BZ472" i="64" s="1"/>
  <c r="BZ466" i="64" a="1"/>
  <c r="BZ466" i="64" s="1"/>
  <c r="BZ1695" i="64" a="1"/>
  <c r="BZ1695" i="64" s="1"/>
  <c r="AO117" i="69"/>
  <c r="AO118" i="69" s="1"/>
  <c r="AO125" i="69" s="1"/>
  <c r="BZ1608" i="64" a="1"/>
  <c r="BZ1608" i="64" s="1"/>
  <c r="BZ1086" i="64" a="1"/>
  <c r="BZ1086" i="64" s="1"/>
  <c r="BZ669" i="64" a="1"/>
  <c r="BZ669" i="64" s="1"/>
  <c r="BZ245" i="64" a="1"/>
  <c r="BZ245" i="64" s="1"/>
  <c r="BZ191" i="64" a="1"/>
  <c r="BZ191" i="64" s="1"/>
  <c r="BZ40" i="64" a="1"/>
  <c r="BZ40" i="64" s="1"/>
  <c r="BZ176" i="64" a="1"/>
  <c r="BZ176" i="64" s="1"/>
  <c r="BZ175" i="64" a="1"/>
  <c r="BZ175" i="64" s="1"/>
  <c r="BZ192" i="64" a="1"/>
  <c r="BZ192" i="64" s="1"/>
  <c r="BU190" i="64"/>
  <c r="BU193" i="64" s="1"/>
  <c r="BZ945" i="64" a="1"/>
  <c r="BZ945" i="64" s="1"/>
  <c r="BZ1334" i="64" a="1"/>
  <c r="BZ1334" i="64" s="1"/>
  <c r="BZ1238" i="64" a="1"/>
  <c r="BZ1238" i="64" s="1"/>
  <c r="BZ645" i="64" a="1"/>
  <c r="BZ645" i="64" s="1"/>
  <c r="BZ1240" i="64" a="1"/>
  <c r="BZ1240" i="64" s="1"/>
  <c r="BZ1216" i="64" a="1"/>
  <c r="BZ1216" i="64" s="1"/>
  <c r="BZ1262" i="64" a="1"/>
  <c r="BZ1262" i="64" s="1"/>
  <c r="BZ1619" i="64" a="1"/>
  <c r="BZ1619" i="64" s="1"/>
  <c r="BZ647" i="64" a="1"/>
  <c r="BZ647" i="64" s="1"/>
  <c r="BZ1721" i="64" a="1"/>
  <c r="BZ1721" i="64" s="1"/>
  <c r="BZ1332" i="64" a="1"/>
  <c r="BZ1332" i="64" s="1"/>
  <c r="BZ1613" i="64" a="1"/>
  <c r="BZ1613" i="64" s="1"/>
  <c r="BZ1719" i="64" a="1"/>
  <c r="BZ1719" i="64" s="1"/>
  <c r="BU10" i="69"/>
  <c r="BU20" i="69" s="1"/>
  <c r="BU207" i="69"/>
  <c r="BU209" i="69" s="1"/>
  <c r="BU219" i="69" s="1"/>
  <c r="BR79" i="69"/>
  <c r="BR77" i="69"/>
  <c r="BR85" i="69" s="1"/>
  <c r="BR94" i="69" s="1"/>
  <c r="BR99" i="69" s="1"/>
  <c r="BW227" i="69" a="1"/>
  <c r="BW227" i="69" s="1"/>
  <c r="BW225" i="69" a="1"/>
  <c r="BW225" i="69" s="1"/>
  <c r="BW216" i="69" a="1"/>
  <c r="BW216" i="69" s="1"/>
  <c r="BW208" i="69" a="1"/>
  <c r="BW208" i="69" s="1"/>
  <c r="BW214" i="69" a="1"/>
  <c r="BW214" i="69" s="1"/>
  <c r="BW197" i="69" a="1"/>
  <c r="BW197" i="69" s="1"/>
  <c r="BW206" i="69" a="1"/>
  <c r="BW206" i="69" s="1"/>
  <c r="BW191" i="69" a="1"/>
  <c r="BW191" i="69" s="1"/>
  <c r="BW185" i="69" a="1"/>
  <c r="BW185" i="69" s="1"/>
  <c r="BW166" i="69" a="1"/>
  <c r="BW166" i="69" s="1"/>
  <c r="BW174" i="69" a="1"/>
  <c r="BW174" i="69" s="1"/>
  <c r="BW172" i="69" a="1"/>
  <c r="BW172" i="69" s="1"/>
  <c r="BW158" i="69" a="1"/>
  <c r="BW158" i="69" s="1"/>
  <c r="BW160" i="69" a="1"/>
  <c r="BW160" i="69" s="1"/>
  <c r="BW147" i="69" a="1"/>
  <c r="BW147" i="69" s="1"/>
  <c r="BW145" i="69" a="1"/>
  <c r="BW145" i="69" s="1"/>
  <c r="BW131" i="69" a="1"/>
  <c r="BW131" i="69" s="1"/>
  <c r="BW133" i="69" a="1"/>
  <c r="BW133" i="69" s="1"/>
  <c r="BW139" i="69" a="1"/>
  <c r="BW139" i="69" s="1"/>
  <c r="BW116" i="69" a="1"/>
  <c r="BW116" i="69" s="1"/>
  <c r="BW109" i="69" a="1"/>
  <c r="BW109" i="69" s="1"/>
  <c r="BW122" i="69" a="1"/>
  <c r="BW122" i="69" s="1"/>
  <c r="BW114" i="69" a="1"/>
  <c r="BW114" i="69" s="1"/>
  <c r="BW103" i="69" a="1"/>
  <c r="BW103" i="69" s="1"/>
  <c r="BW95" i="69" a="1"/>
  <c r="BW95" i="69" s="1"/>
  <c r="BW96" i="69" s="1"/>
  <c r="BW97" i="69" a="1"/>
  <c r="BW97" i="69" s="1"/>
  <c r="BX93" i="69" s="1"/>
  <c r="BW90" i="69" a="1"/>
  <c r="BW90" i="69" s="1"/>
  <c r="BW74" i="69" a="1"/>
  <c r="BW74" i="69" s="1"/>
  <c r="BW76" i="69" a="1"/>
  <c r="BW76" i="69" s="1"/>
  <c r="BW82" i="69" a="1"/>
  <c r="BW82" i="69" s="1"/>
  <c r="BW62" i="69" a="1"/>
  <c r="BW62" i="69" s="1"/>
  <c r="BW53" i="69" a="1"/>
  <c r="BW53" i="69" s="1"/>
  <c r="BW36" i="69" a="1"/>
  <c r="BW36" i="69" s="1"/>
  <c r="BW42" i="69" a="1"/>
  <c r="BW42" i="69" s="1"/>
  <c r="BW25" i="69" a="1"/>
  <c r="BW25" i="69" s="1"/>
  <c r="BW68" i="69" a="1"/>
  <c r="BW68" i="69" s="1"/>
  <c r="BW30" i="69" a="1"/>
  <c r="BW30" i="69" s="1"/>
  <c r="BW5" i="69" a="1"/>
  <c r="BW5" i="69" s="1"/>
  <c r="BW9" i="69" a="1"/>
  <c r="BW9" i="69" s="1"/>
  <c r="BW15" i="69" a="1"/>
  <c r="BW15" i="69" s="1"/>
  <c r="BW47" i="69" a="1"/>
  <c r="BW47" i="69" s="1"/>
  <c r="BW3" i="69"/>
  <c r="BU221" i="69"/>
  <c r="BU224" i="69" s="1"/>
  <c r="BU226" i="69" s="1"/>
  <c r="BU228" i="69" s="1"/>
  <c r="BU215" i="69"/>
  <c r="BU217" i="69" s="1"/>
  <c r="BV98" i="69"/>
  <c r="BQ106" i="69"/>
  <c r="BQ113" i="69" s="1"/>
  <c r="BQ100" i="69"/>
  <c r="BQ104" i="69"/>
  <c r="BY1" i="69"/>
  <c r="BX2" i="69"/>
  <c r="BV205" i="69"/>
  <c r="BV211" i="69" s="1"/>
  <c r="BV61" i="69"/>
  <c r="BV63" i="69" s="1"/>
  <c r="BV8" i="69"/>
  <c r="BV12" i="69" s="1"/>
  <c r="BV22" i="69" s="1"/>
  <c r="BV29" i="69" s="1"/>
  <c r="BV31" i="69" s="1"/>
  <c r="BT17" i="69"/>
  <c r="BT18" i="69" s="1"/>
  <c r="BQ87" i="69"/>
  <c r="BQ83" i="69"/>
  <c r="BR33" i="69"/>
  <c r="BR39" i="69"/>
  <c r="BS28" i="69"/>
  <c r="BS32" i="69" s="1"/>
  <c r="BR37" i="69"/>
  <c r="BR46" i="69" s="1"/>
  <c r="BR48" i="69" s="1"/>
  <c r="BS65" i="69"/>
  <c r="BT60" i="69"/>
  <c r="BT64" i="69" s="1"/>
  <c r="BS71" i="69"/>
  <c r="BS75" i="69" s="1"/>
  <c r="BS69" i="69"/>
  <c r="BO50" i="69"/>
  <c r="BO56" i="69"/>
  <c r="BP45" i="69"/>
  <c r="BP49" i="69" s="1"/>
  <c r="BO54" i="69"/>
  <c r="BU16" i="69"/>
  <c r="BZ1087" i="64" a="1"/>
  <c r="BZ1467" i="64" a="1"/>
  <c r="BZ1696" i="64" a="1"/>
  <c r="BZ1396" i="64" a="1"/>
  <c r="BZ1333" i="64" a="1"/>
  <c r="BZ1612" i="64" a="1"/>
  <c r="BZ1239" i="64" a="1"/>
  <c r="BZ1263" i="64" a="1"/>
  <c r="BZ946" i="64" a="1"/>
  <c r="BZ1720" i="64" a="1"/>
  <c r="BZ1431" i="64" a="1"/>
  <c r="BZ1361" i="64" a="1"/>
  <c r="BZ670" i="64" a="1"/>
  <c r="BW508" i="64" l="1"/>
  <c r="CB1889" i="64"/>
  <c r="CC1885" i="64" s="1"/>
  <c r="AH1669" i="64"/>
  <c r="AH1674" i="64" s="1"/>
  <c r="BZ177" i="64"/>
  <c r="BZ1720" i="64"/>
  <c r="BY1404" i="64"/>
  <c r="BZ1396" i="64"/>
  <c r="BZ1431" i="64"/>
  <c r="O1431" i="64" s="1"/>
  <c r="BZ1467" i="64"/>
  <c r="BZ1696" i="64"/>
  <c r="O1696" i="64" s="1"/>
  <c r="BZ1361" i="64"/>
  <c r="O1361" i="64" s="1"/>
  <c r="BZ1333" i="64"/>
  <c r="BZ1239" i="64"/>
  <c r="O1239" i="64" s="1"/>
  <c r="BZ1263" i="64"/>
  <c r="BZ1612" i="64"/>
  <c r="BZ1087" i="64"/>
  <c r="O1087" i="64" s="1"/>
  <c r="BZ946" i="64"/>
  <c r="O946" i="64" s="1"/>
  <c r="BZ670" i="64"/>
  <c r="AM576" i="64"/>
  <c r="BI948" i="64"/>
  <c r="BJ467" i="64"/>
  <c r="BI467" i="64"/>
  <c r="BH1089" i="64"/>
  <c r="AM159" i="69"/>
  <c r="AM184" i="69" s="1"/>
  <c r="AM187" i="69" s="1"/>
  <c r="AM194" i="69" s="1"/>
  <c r="AM202" i="69" s="1"/>
  <c r="CA192" i="64" a="1"/>
  <c r="CA192" i="64" s="1"/>
  <c r="AO468" i="64"/>
  <c r="AF648" i="64"/>
  <c r="AG1241" i="64"/>
  <c r="BZ1991" i="64"/>
  <c r="O1991" i="64" s="1"/>
  <c r="CA1466" i="64" a="1"/>
  <c r="CA1466" i="64" s="1"/>
  <c r="CA1395" i="64" a="1"/>
  <c r="CA1395" i="64" s="1"/>
  <c r="CA1430" i="64" a="1"/>
  <c r="CA1430" i="64" s="1"/>
  <c r="CA1983" i="64" a="1"/>
  <c r="CA1983" i="64" s="1"/>
  <c r="CA1360" i="64" a="1"/>
  <c r="CA1360" i="64" s="1"/>
  <c r="CA2017" i="64" a="1"/>
  <c r="CA2017" i="64" s="1"/>
  <c r="AN134" i="69"/>
  <c r="AN135" i="69" s="1"/>
  <c r="CA472" i="64" a="1"/>
  <c r="CA472" i="64" s="1"/>
  <c r="CA466" i="64" a="1"/>
  <c r="CA466" i="64" s="1"/>
  <c r="CA1695" i="64" a="1"/>
  <c r="CA1695" i="64" s="1"/>
  <c r="CA1608" i="64" a="1"/>
  <c r="CA1608" i="64" s="1"/>
  <c r="CA1086" i="64" a="1"/>
  <c r="CA1086" i="64" s="1"/>
  <c r="BV190" i="64"/>
  <c r="BV193" i="64" s="1"/>
  <c r="CA669" i="64" a="1"/>
  <c r="CA669" i="64" s="1"/>
  <c r="CA191" i="64" a="1"/>
  <c r="CA191" i="64" s="1"/>
  <c r="CA40" i="64" a="1"/>
  <c r="CA40" i="64" s="1"/>
  <c r="CA176" i="64" a="1"/>
  <c r="CA176" i="64" s="1"/>
  <c r="CA245" i="64" a="1"/>
  <c r="CA245" i="64" s="1"/>
  <c r="CA175" i="64" a="1"/>
  <c r="CA175" i="64" s="1"/>
  <c r="CA945" i="64" a="1"/>
  <c r="CA945" i="64" s="1"/>
  <c r="CA1238" i="64" a="1"/>
  <c r="CA1238" i="64" s="1"/>
  <c r="CA1332" i="64" a="1"/>
  <c r="CA1332" i="64" s="1"/>
  <c r="CA1240" i="64" a="1"/>
  <c r="CA1240" i="64" s="1"/>
  <c r="CA1721" i="64" a="1"/>
  <c r="CA1721" i="64" s="1"/>
  <c r="CA1216" i="64" a="1"/>
  <c r="CA1216" i="64" s="1"/>
  <c r="CA1719" i="64" a="1"/>
  <c r="CA1719" i="64" s="1"/>
  <c r="CA1334" i="64" a="1"/>
  <c r="CA1334" i="64" s="1"/>
  <c r="CA1619" i="64" a="1"/>
  <c r="CA1619" i="64" s="1"/>
  <c r="CA647" i="64" a="1"/>
  <c r="CA647" i="64" s="1"/>
  <c r="CA1613" i="64" a="1"/>
  <c r="CA1613" i="64" s="1"/>
  <c r="CA645" i="64" a="1"/>
  <c r="CA645" i="64" s="1"/>
  <c r="CA1262" i="64" a="1"/>
  <c r="CA1262" i="64" s="1"/>
  <c r="BW98" i="69"/>
  <c r="AO123" i="69"/>
  <c r="AP112" i="69"/>
  <c r="AP115" i="69" s="1"/>
  <c r="BU17" i="69"/>
  <c r="BU18" i="69" s="1"/>
  <c r="BV207" i="69"/>
  <c r="BV209" i="69" s="1"/>
  <c r="BV219" i="69" s="1"/>
  <c r="AO119" i="69"/>
  <c r="BP50" i="69"/>
  <c r="BP56" i="69"/>
  <c r="BQ45" i="69"/>
  <c r="BQ49" i="69" s="1"/>
  <c r="BP54" i="69"/>
  <c r="BT71" i="69"/>
  <c r="BT75" i="69" s="1"/>
  <c r="BT65" i="69"/>
  <c r="BU60" i="69"/>
  <c r="BU64" i="69" s="1"/>
  <c r="BT69" i="69"/>
  <c r="BR100" i="69"/>
  <c r="BR106" i="69"/>
  <c r="BR113" i="69" s="1"/>
  <c r="BR104" i="69"/>
  <c r="BV221" i="69"/>
  <c r="BV224" i="69" s="1"/>
  <c r="BV226" i="69" s="1"/>
  <c r="BV228" i="69" s="1"/>
  <c r="BV215" i="69"/>
  <c r="BV217" i="69" s="1"/>
  <c r="BR87" i="69"/>
  <c r="BR83" i="69"/>
  <c r="BS33" i="69"/>
  <c r="BS39" i="69"/>
  <c r="BT28" i="69"/>
  <c r="BT32" i="69" s="1"/>
  <c r="BS37" i="69"/>
  <c r="BS46" i="69" s="1"/>
  <c r="BS48" i="69" s="1"/>
  <c r="BX225" i="69" a="1"/>
  <c r="BX225" i="69" s="1"/>
  <c r="BX227" i="69" a="1"/>
  <c r="BX227" i="69" s="1"/>
  <c r="BX216" i="69" a="1"/>
  <c r="BX216" i="69" s="1"/>
  <c r="BX208" i="69" a="1"/>
  <c r="BX208" i="69" s="1"/>
  <c r="BX214" i="69" a="1"/>
  <c r="BX214" i="69" s="1"/>
  <c r="BX206" i="69" a="1"/>
  <c r="BX206" i="69" s="1"/>
  <c r="BX197" i="69" a="1"/>
  <c r="BX197" i="69" s="1"/>
  <c r="BX185" i="69" a="1"/>
  <c r="BX185" i="69" s="1"/>
  <c r="BX191" i="69" a="1"/>
  <c r="BX191" i="69" s="1"/>
  <c r="BX166" i="69" a="1"/>
  <c r="BX166" i="69" s="1"/>
  <c r="BX172" i="69" a="1"/>
  <c r="BX172" i="69" s="1"/>
  <c r="BX174" i="69" a="1"/>
  <c r="BX174" i="69" s="1"/>
  <c r="BX160" i="69" a="1"/>
  <c r="BX160" i="69" s="1"/>
  <c r="BX145" i="69" a="1"/>
  <c r="BX145" i="69" s="1"/>
  <c r="BX147" i="69" a="1"/>
  <c r="BX147" i="69" s="1"/>
  <c r="BX158" i="69" a="1"/>
  <c r="BX158" i="69" s="1"/>
  <c r="BX133" i="69" a="1"/>
  <c r="BX133" i="69" s="1"/>
  <c r="BX139" i="69" a="1"/>
  <c r="BX139" i="69" s="1"/>
  <c r="BX131" i="69" a="1"/>
  <c r="BX131" i="69" s="1"/>
  <c r="BX122" i="69" a="1"/>
  <c r="BX122" i="69" s="1"/>
  <c r="BX114" i="69" a="1"/>
  <c r="BX114" i="69" s="1"/>
  <c r="BX116" i="69" a="1"/>
  <c r="BX116" i="69" s="1"/>
  <c r="BX109" i="69" a="1"/>
  <c r="BX109" i="69" s="1"/>
  <c r="BX95" i="69" a="1"/>
  <c r="BX95" i="69" s="1"/>
  <c r="BX96" i="69" s="1"/>
  <c r="BX97" i="69" a="1"/>
  <c r="BX97" i="69" s="1"/>
  <c r="BY93" i="69" s="1"/>
  <c r="BX90" i="69" a="1"/>
  <c r="BX90" i="69" s="1"/>
  <c r="BX103" i="69" a="1"/>
  <c r="BX103" i="69" s="1"/>
  <c r="BX74" i="69" a="1"/>
  <c r="BX74" i="69" s="1"/>
  <c r="BX76" i="69" a="1"/>
  <c r="BX76" i="69" s="1"/>
  <c r="BX82" i="69" a="1"/>
  <c r="BX82" i="69" s="1"/>
  <c r="BX62" i="69" a="1"/>
  <c r="BX62" i="69" s="1"/>
  <c r="BX53" i="69" a="1"/>
  <c r="BX53" i="69" s="1"/>
  <c r="BX36" i="69" a="1"/>
  <c r="BX36" i="69" s="1"/>
  <c r="BX42" i="69" a="1"/>
  <c r="BX42" i="69" s="1"/>
  <c r="BX25" i="69" a="1"/>
  <c r="BX25" i="69" s="1"/>
  <c r="BX68" i="69" a="1"/>
  <c r="BX68" i="69" s="1"/>
  <c r="BX47" i="69" a="1"/>
  <c r="BX47" i="69" s="1"/>
  <c r="BX30" i="69" a="1"/>
  <c r="BX30" i="69" s="1"/>
  <c r="BX9" i="69" a="1"/>
  <c r="BX9" i="69" s="1"/>
  <c r="BX15" i="69" a="1"/>
  <c r="BX15" i="69" s="1"/>
  <c r="BX3" i="69"/>
  <c r="BX5" i="69" a="1"/>
  <c r="BX5" i="69" s="1"/>
  <c r="BW205" i="69"/>
  <c r="BW211" i="69" s="1"/>
  <c r="BW61" i="69"/>
  <c r="BW63" i="69" s="1"/>
  <c r="BW8" i="69"/>
  <c r="BW12" i="69" s="1"/>
  <c r="BW22" i="69" s="1"/>
  <c r="BW29" i="69" s="1"/>
  <c r="BW31" i="69" s="1"/>
  <c r="BZ1" i="69"/>
  <c r="BY2" i="69"/>
  <c r="BV10" i="69"/>
  <c r="BV20" i="69" s="1"/>
  <c r="BS79" i="69"/>
  <c r="BS77" i="69"/>
  <c r="BS85" i="69" s="1"/>
  <c r="BS94" i="69" s="1"/>
  <c r="BS99" i="69" s="1"/>
  <c r="BV16" i="69"/>
  <c r="CA1333" i="64" a="1"/>
  <c r="CA1696" i="64" a="1"/>
  <c r="AG646" i="64" a="1"/>
  <c r="CA1361" i="64" a="1"/>
  <c r="CA1467" i="64" a="1"/>
  <c r="CA1720" i="64" a="1"/>
  <c r="CA1612" i="64" a="1"/>
  <c r="CA1239" i="64" a="1"/>
  <c r="CA946" i="64" a="1"/>
  <c r="CA1087" i="64" a="1"/>
  <c r="CA1431" i="64" a="1"/>
  <c r="CA1263" i="64" a="1"/>
  <c r="CA670" i="64" a="1"/>
  <c r="CA1396" i="64" a="1"/>
  <c r="BW510" i="64" l="1"/>
  <c r="BW500" i="64" s="1"/>
  <c r="BW502" i="64" s="1"/>
  <c r="AI1664" i="64"/>
  <c r="AI1668" i="64" s="1"/>
  <c r="AI1669" i="64" s="1"/>
  <c r="AI1670" i="64" s="1"/>
  <c r="AH1670" i="64"/>
  <c r="CC1891" i="64"/>
  <c r="CA177" i="64"/>
  <c r="CA1720" i="64"/>
  <c r="BZ1404" i="64"/>
  <c r="O1404" i="64" s="1"/>
  <c r="CA1431" i="64"/>
  <c r="CA1696" i="64"/>
  <c r="CA1396" i="64"/>
  <c r="CA1467" i="64"/>
  <c r="CA1333" i="64"/>
  <c r="CA1361" i="64"/>
  <c r="CA1239" i="64"/>
  <c r="CA1263" i="64"/>
  <c r="CA1612" i="64"/>
  <c r="CA1087" i="64"/>
  <c r="CA946" i="64"/>
  <c r="CA670" i="64"/>
  <c r="AN574" i="64"/>
  <c r="AN572" i="64" s="1"/>
  <c r="AO571" i="64"/>
  <c r="BJ948" i="64"/>
  <c r="AG646" i="64"/>
  <c r="AH1722" i="64"/>
  <c r="AI1217" i="64"/>
  <c r="AN183" i="69"/>
  <c r="AN186" i="69" s="1"/>
  <c r="AM188" i="69"/>
  <c r="AM162" i="69"/>
  <c r="AM167" i="69" s="1"/>
  <c r="AM192" i="69"/>
  <c r="AM200" i="69" s="1"/>
  <c r="CB192" i="64" a="1"/>
  <c r="CB192" i="64" s="1"/>
  <c r="AL1698" i="64"/>
  <c r="AN1614" i="64"/>
  <c r="AF1335" i="64"/>
  <c r="AO473" i="64"/>
  <c r="AO469" i="64"/>
  <c r="AP464" i="64"/>
  <c r="CA1991" i="64"/>
  <c r="CB1466" i="64" a="1"/>
  <c r="CB1466" i="64" s="1"/>
  <c r="CB1430" i="64" a="1"/>
  <c r="CB1430" i="64" s="1"/>
  <c r="CB1395" i="64" a="1"/>
  <c r="CB1395" i="64" s="1"/>
  <c r="CB1983" i="64" a="1"/>
  <c r="CB1983" i="64" s="1"/>
  <c r="CB1360" i="64" a="1"/>
  <c r="CB1360" i="64" s="1"/>
  <c r="CB2017" i="64" a="1"/>
  <c r="CB2017" i="64" s="1"/>
  <c r="CB472" i="64" a="1"/>
  <c r="CB472" i="64" s="1"/>
  <c r="CB466" i="64" a="1"/>
  <c r="CB466" i="64" s="1"/>
  <c r="AN136" i="69"/>
  <c r="AN140" i="69"/>
  <c r="AN150" i="69" s="1"/>
  <c r="AN142" i="69"/>
  <c r="AO129" i="69"/>
  <c r="CB1695" i="64" a="1"/>
  <c r="CB1695" i="64" s="1"/>
  <c r="CB1608" i="64" a="1"/>
  <c r="CB1608" i="64" s="1"/>
  <c r="CB1086" i="64" a="1"/>
  <c r="CB1086" i="64" s="1"/>
  <c r="AP117" i="69"/>
  <c r="AP118" i="69" s="1"/>
  <c r="AP119" i="69" s="1"/>
  <c r="CB669" i="64" a="1"/>
  <c r="CB669" i="64" s="1"/>
  <c r="CB191" i="64" a="1"/>
  <c r="CB191" i="64" s="1"/>
  <c r="CB176" i="64" a="1"/>
  <c r="CB176" i="64" s="1"/>
  <c r="CB245" i="64" a="1"/>
  <c r="CB245" i="64" s="1"/>
  <c r="CB40" i="64" a="1"/>
  <c r="CB40" i="64" s="1"/>
  <c r="CB175" i="64" a="1"/>
  <c r="CB175" i="64" s="1"/>
  <c r="BW190" i="64"/>
  <c r="BW193" i="64" s="1"/>
  <c r="CB945" i="64" a="1"/>
  <c r="CB945" i="64" s="1"/>
  <c r="CB645" i="64" a="1"/>
  <c r="CB645" i="64" s="1"/>
  <c r="CB1721" i="64" a="1"/>
  <c r="CB1721" i="64" s="1"/>
  <c r="CB647" i="64" a="1"/>
  <c r="CB647" i="64" s="1"/>
  <c r="CB1240" i="64" a="1"/>
  <c r="CB1240" i="64" s="1"/>
  <c r="CB1216" i="64" a="1"/>
  <c r="CB1216" i="64" s="1"/>
  <c r="CB1719" i="64" a="1"/>
  <c r="CB1719" i="64" s="1"/>
  <c r="CB1334" i="64" a="1"/>
  <c r="CB1334" i="64" s="1"/>
  <c r="CB1262" i="64" a="1"/>
  <c r="CB1262" i="64" s="1"/>
  <c r="CB1613" i="64" a="1"/>
  <c r="CB1613" i="64" s="1"/>
  <c r="CB1332" i="64" a="1"/>
  <c r="CB1332" i="64" s="1"/>
  <c r="CB1238" i="64" a="1"/>
  <c r="CB1238" i="64" s="1"/>
  <c r="CB1619" i="64" a="1"/>
  <c r="CB1619" i="64" s="1"/>
  <c r="BW207" i="69"/>
  <c r="BW209" i="69" s="1"/>
  <c r="BW219" i="69" s="1"/>
  <c r="BS87" i="69"/>
  <c r="BS83" i="69"/>
  <c r="BT33" i="69"/>
  <c r="BT39" i="69"/>
  <c r="BU28" i="69"/>
  <c r="BU32" i="69" s="1"/>
  <c r="BT37" i="69"/>
  <c r="BT46" i="69" s="1"/>
  <c r="BT48" i="69" s="1"/>
  <c r="BV17" i="69"/>
  <c r="BV18" i="69" s="1"/>
  <c r="BW10" i="69"/>
  <c r="BW20" i="69" s="1"/>
  <c r="BU65" i="69"/>
  <c r="BV60" i="69"/>
  <c r="BV64" i="69" s="1"/>
  <c r="BU71" i="69"/>
  <c r="BU75" i="69" s="1"/>
  <c r="BU69" i="69"/>
  <c r="BT79" i="69"/>
  <c r="BT77" i="69"/>
  <c r="BT85" i="69" s="1"/>
  <c r="BT94" i="69" s="1"/>
  <c r="BT99" i="69" s="1"/>
  <c r="BX98" i="69"/>
  <c r="BW221" i="69"/>
  <c r="BW224" i="69" s="1"/>
  <c r="BW226" i="69" s="1"/>
  <c r="BW228" i="69" s="1"/>
  <c r="BW215" i="69"/>
  <c r="BW217" i="69" s="1"/>
  <c r="BY225" i="69" a="1"/>
  <c r="BY225" i="69" s="1"/>
  <c r="BY227" i="69" a="1"/>
  <c r="BY227" i="69" s="1"/>
  <c r="BY216" i="69" a="1"/>
  <c r="BY216" i="69" s="1"/>
  <c r="BY214" i="69" a="1"/>
  <c r="BY214" i="69" s="1"/>
  <c r="BY206" i="69" a="1"/>
  <c r="BY206" i="69" s="1"/>
  <c r="BY208" i="69" a="1"/>
  <c r="BY208" i="69" s="1"/>
  <c r="BY197" i="69" a="1"/>
  <c r="BY197" i="69" s="1"/>
  <c r="BY185" i="69" a="1"/>
  <c r="BY185" i="69" s="1"/>
  <c r="BY191" i="69" a="1"/>
  <c r="BY191" i="69" s="1"/>
  <c r="BY174" i="69" a="1"/>
  <c r="BY174" i="69" s="1"/>
  <c r="BY166" i="69" a="1"/>
  <c r="BY166" i="69" s="1"/>
  <c r="BY172" i="69" a="1"/>
  <c r="BY172" i="69" s="1"/>
  <c r="BY147" i="69" a="1"/>
  <c r="BY147" i="69" s="1"/>
  <c r="BY160" i="69" a="1"/>
  <c r="BY160" i="69" s="1"/>
  <c r="BY139" i="69" a="1"/>
  <c r="BY139" i="69" s="1"/>
  <c r="BY158" i="69" a="1"/>
  <c r="BY158" i="69" s="1"/>
  <c r="BY145" i="69" a="1"/>
  <c r="BY145" i="69" s="1"/>
  <c r="BY133" i="69" a="1"/>
  <c r="BY133" i="69" s="1"/>
  <c r="BY122" i="69" a="1"/>
  <c r="BY122" i="69" s="1"/>
  <c r="BY131" i="69" a="1"/>
  <c r="BY131" i="69" s="1"/>
  <c r="BY114" i="69" a="1"/>
  <c r="BY114" i="69" s="1"/>
  <c r="BY116" i="69" a="1"/>
  <c r="BY116" i="69" s="1"/>
  <c r="BY109" i="69" a="1"/>
  <c r="BY109" i="69" s="1"/>
  <c r="BY97" i="69" a="1"/>
  <c r="BY97" i="69" s="1"/>
  <c r="BZ93" i="69" s="1"/>
  <c r="BY90" i="69" a="1"/>
  <c r="BY90" i="69" s="1"/>
  <c r="BY103" i="69" a="1"/>
  <c r="BY103" i="69" s="1"/>
  <c r="BY76" i="69" a="1"/>
  <c r="BY76" i="69" s="1"/>
  <c r="BY82" i="69" a="1"/>
  <c r="BY82" i="69" s="1"/>
  <c r="BY95" i="69" a="1"/>
  <c r="BY95" i="69" s="1"/>
  <c r="BY96" i="69" s="1"/>
  <c r="BY62" i="69" a="1"/>
  <c r="BY62" i="69" s="1"/>
  <c r="BY68" i="69" a="1"/>
  <c r="BY68" i="69" s="1"/>
  <c r="BY74" i="69" a="1"/>
  <c r="BY74" i="69" s="1"/>
  <c r="BY47" i="69" a="1"/>
  <c r="BY47" i="69" s="1"/>
  <c r="BY30" i="69" a="1"/>
  <c r="BY30" i="69" s="1"/>
  <c r="BY53" i="69" a="1"/>
  <c r="BY53" i="69" s="1"/>
  <c r="BY36" i="69" a="1"/>
  <c r="BY36" i="69" s="1"/>
  <c r="BY42" i="69" a="1"/>
  <c r="BY42" i="69" s="1"/>
  <c r="BY3" i="69"/>
  <c r="BY5" i="69" a="1"/>
  <c r="BY5" i="69" s="1"/>
  <c r="BY25" i="69" a="1"/>
  <c r="BY25" i="69" s="1"/>
  <c r="BY9" i="69" a="1"/>
  <c r="BY9" i="69" s="1"/>
  <c r="BY15" i="69" a="1"/>
  <c r="BY15" i="69" s="1"/>
  <c r="BX205" i="69"/>
  <c r="BX211" i="69" s="1"/>
  <c r="BX61" i="69"/>
  <c r="BX63" i="69" s="1"/>
  <c r="BX8" i="69"/>
  <c r="BX12" i="69" s="1"/>
  <c r="BX22" i="69" s="1"/>
  <c r="BX29" i="69" s="1"/>
  <c r="BX31" i="69" s="1"/>
  <c r="BW16" i="69"/>
  <c r="BQ50" i="69"/>
  <c r="BQ56" i="69"/>
  <c r="BR45" i="69"/>
  <c r="BR49" i="69" s="1"/>
  <c r="BQ54" i="69"/>
  <c r="CA1" i="69"/>
  <c r="BZ2" i="69"/>
  <c r="BS106" i="69"/>
  <c r="BS113" i="69" s="1"/>
  <c r="BS100" i="69"/>
  <c r="BS104" i="69"/>
  <c r="CB1361" i="64" a="1"/>
  <c r="CB1467" i="64" a="1"/>
  <c r="CB1239" i="64" a="1"/>
  <c r="CB670" i="64" a="1"/>
  <c r="CB1333" i="64" a="1"/>
  <c r="CB1431" i="64" a="1"/>
  <c r="CB1263" i="64" a="1"/>
  <c r="CB1696" i="64" a="1"/>
  <c r="CB1612" i="64" a="1"/>
  <c r="CB1720" i="64" a="1"/>
  <c r="CB1087" i="64" a="1"/>
  <c r="CB946" i="64" a="1"/>
  <c r="CB1396" i="64" a="1"/>
  <c r="BW511" i="64" l="1"/>
  <c r="BW516" i="64" s="1"/>
  <c r="BW503" i="64"/>
  <c r="AI1674" i="64"/>
  <c r="AJ1664" i="64"/>
  <c r="AJ1668" i="64" s="1"/>
  <c r="AJ1669" i="64" s="1"/>
  <c r="CC1895" i="64" a="1"/>
  <c r="CC1895" i="64" s="1"/>
  <c r="CC1888" i="64" s="1"/>
  <c r="CC1889" i="64" s="1"/>
  <c r="CB177" i="64"/>
  <c r="CB1720" i="64"/>
  <c r="CA1404" i="64"/>
  <c r="CB1396" i="64"/>
  <c r="CB1431" i="64"/>
  <c r="CB1333" i="64"/>
  <c r="CB1467" i="64"/>
  <c r="CB1696" i="64"/>
  <c r="CB1361" i="64"/>
  <c r="CB1239" i="64"/>
  <c r="CB1263" i="64"/>
  <c r="CB1612" i="64"/>
  <c r="CB1087" i="64"/>
  <c r="CB946" i="64"/>
  <c r="CB670" i="64"/>
  <c r="AN576" i="64"/>
  <c r="BK948" i="64"/>
  <c r="BK467" i="64"/>
  <c r="BL467" i="64"/>
  <c r="BI1089" i="64"/>
  <c r="BJ1089" i="64"/>
  <c r="AM198" i="69"/>
  <c r="AN156" i="69"/>
  <c r="AN161" i="69" s="1"/>
  <c r="AM169" i="69"/>
  <c r="AM179" i="69" s="1"/>
  <c r="AM163" i="69"/>
  <c r="AG648" i="64"/>
  <c r="AP468" i="64"/>
  <c r="CC192" i="64" a="1"/>
  <c r="CC192" i="64" s="1"/>
  <c r="AH1241" i="64"/>
  <c r="CB1991" i="64"/>
  <c r="CC1466" i="64" a="1"/>
  <c r="CC1466" i="64" s="1"/>
  <c r="CC1430" i="64" a="1"/>
  <c r="CC1430" i="64" s="1"/>
  <c r="CC1395" i="64" a="1"/>
  <c r="CC1395" i="64" s="1"/>
  <c r="CD1466" i="64" a="1"/>
  <c r="CD1466" i="64" s="1"/>
  <c r="CD1430" i="64" a="1"/>
  <c r="CD1430" i="64" s="1"/>
  <c r="CD1395" i="64" a="1"/>
  <c r="CD1395" i="64" s="1"/>
  <c r="CC1983" i="64" a="1"/>
  <c r="CC1983" i="64" s="1"/>
  <c r="CC1360" i="64" a="1"/>
  <c r="CC1360" i="64" s="1"/>
  <c r="CD1983" i="64" a="1"/>
  <c r="CD1983" i="64" s="1"/>
  <c r="CD1360" i="64" a="1"/>
  <c r="CD1360" i="64" s="1"/>
  <c r="CC2017" i="64" a="1"/>
  <c r="CC2017" i="64" s="1"/>
  <c r="CD2017" i="64" a="1"/>
  <c r="CD2017" i="64" s="1"/>
  <c r="CD647" i="64" a="1"/>
  <c r="CD647" i="64" s="1"/>
  <c r="CD466" i="64" a="1"/>
  <c r="CD466" i="64" s="1"/>
  <c r="CD645" i="64" a="1"/>
  <c r="CD645" i="64" s="1"/>
  <c r="CD472" i="64" a="1"/>
  <c r="CD472" i="64" s="1"/>
  <c r="CD1695" i="64" a="1"/>
  <c r="CD1695" i="64" s="1"/>
  <c r="CD1216" i="64" a="1"/>
  <c r="CD1216" i="64" s="1"/>
  <c r="CD669" i="64" a="1"/>
  <c r="CD669" i="64" s="1"/>
  <c r="CD40" i="64" a="1"/>
  <c r="CD40" i="64" s="1"/>
  <c r="CD1719" i="64" a="1"/>
  <c r="CD1719" i="64" s="1"/>
  <c r="CD945" i="64" a="1"/>
  <c r="CD945" i="64" s="1"/>
  <c r="CD1332" i="64" a="1"/>
  <c r="CD1332" i="64" s="1"/>
  <c r="CD1240" i="64" a="1"/>
  <c r="CD1240" i="64" s="1"/>
  <c r="CD191" i="64" a="1"/>
  <c r="CD191" i="64" s="1"/>
  <c r="CD1238" i="64" a="1"/>
  <c r="CD1238" i="64" s="1"/>
  <c r="CD176" i="64" a="1"/>
  <c r="CD176" i="64" s="1"/>
  <c r="CD1608" i="64" a="1"/>
  <c r="CD1608" i="64" s="1"/>
  <c r="CD1262" i="64" a="1"/>
  <c r="CD1262" i="64" s="1"/>
  <c r="CD1721" i="64" a="1"/>
  <c r="CD1721" i="64" s="1"/>
  <c r="CD1086" i="64" a="1"/>
  <c r="CD1086" i="64" s="1"/>
  <c r="CD1334" i="64" a="1"/>
  <c r="CD1334" i="64" s="1"/>
  <c r="CD1619" i="64" a="1"/>
  <c r="CD1619" i="64" s="1"/>
  <c r="CD175" i="64" a="1"/>
  <c r="CD175" i="64" s="1"/>
  <c r="CD1613" i="64" a="1"/>
  <c r="CD1613" i="64" s="1"/>
  <c r="CD245" i="64" a="1"/>
  <c r="CD245" i="64" s="1"/>
  <c r="AM173" i="69"/>
  <c r="AM175" i="69" s="1"/>
  <c r="AM177" i="69"/>
  <c r="CC472" i="64" a="1"/>
  <c r="CC472" i="64" s="1"/>
  <c r="CC466" i="64" a="1"/>
  <c r="CC466" i="64" s="1"/>
  <c r="AO134" i="69"/>
  <c r="AO132" i="69"/>
  <c r="AO157" i="69" s="1"/>
  <c r="AN152" i="69"/>
  <c r="AN146" i="69"/>
  <c r="AN148" i="69" s="1"/>
  <c r="CC1695" i="64" a="1"/>
  <c r="CC1695" i="64" s="1"/>
  <c r="CC1608" i="64" a="1"/>
  <c r="CC1608" i="64" s="1"/>
  <c r="CC1086" i="64" a="1"/>
  <c r="CC1086" i="64" s="1"/>
  <c r="BX190" i="64"/>
  <c r="BX193" i="64" s="1"/>
  <c r="CC669" i="64" a="1"/>
  <c r="CC669" i="64" s="1"/>
  <c r="CC245" i="64" a="1"/>
  <c r="CC245" i="64" s="1"/>
  <c r="CC176" i="64" a="1"/>
  <c r="CC176" i="64" s="1"/>
  <c r="CC191" i="64" a="1"/>
  <c r="CC191" i="64" s="1"/>
  <c r="CC40" i="64" a="1"/>
  <c r="CC40" i="64" s="1"/>
  <c r="CC175" i="64" a="1"/>
  <c r="CC175" i="64" s="1"/>
  <c r="CC945" i="64" a="1"/>
  <c r="CC945" i="64" s="1"/>
  <c r="CC1334" i="64" a="1"/>
  <c r="CC1334" i="64" s="1"/>
  <c r="CC1240" i="64" a="1"/>
  <c r="CC1240" i="64" s="1"/>
  <c r="CC1619" i="64" a="1"/>
  <c r="CC1619" i="64" s="1"/>
  <c r="CC645" i="64" a="1"/>
  <c r="CC645" i="64" s="1"/>
  <c r="CC1332" i="64" a="1"/>
  <c r="CC1332" i="64" s="1"/>
  <c r="CC1262" i="64" a="1"/>
  <c r="CC1262" i="64" s="1"/>
  <c r="CC647" i="64" a="1"/>
  <c r="CC647" i="64" s="1"/>
  <c r="CC1721" i="64" a="1"/>
  <c r="CC1721" i="64" s="1"/>
  <c r="CC1216" i="64" a="1"/>
  <c r="CC1216" i="64" s="1"/>
  <c r="CC1719" i="64" a="1"/>
  <c r="CC1719" i="64" s="1"/>
  <c r="CC1238" i="64" a="1"/>
  <c r="CC1238" i="64" s="1"/>
  <c r="CC1613" i="64" a="1"/>
  <c r="CC1613" i="64" s="1"/>
  <c r="AP123" i="69"/>
  <c r="BX16" i="69"/>
  <c r="AQ112" i="69"/>
  <c r="AQ115" i="69" s="1"/>
  <c r="AP125" i="69"/>
  <c r="BY98" i="69"/>
  <c r="BW17" i="69"/>
  <c r="BW18" i="69" s="1"/>
  <c r="BZ225" i="69" a="1"/>
  <c r="BZ225" i="69" s="1"/>
  <c r="BZ227" i="69" a="1"/>
  <c r="BZ227" i="69" s="1"/>
  <c r="BZ216" i="69" a="1"/>
  <c r="BZ216" i="69" s="1"/>
  <c r="BZ206" i="69" a="1"/>
  <c r="BZ206" i="69" s="1"/>
  <c r="BZ208" i="69" a="1"/>
  <c r="BZ208" i="69" s="1"/>
  <c r="BZ197" i="69" a="1"/>
  <c r="BZ197" i="69" s="1"/>
  <c r="BZ214" i="69" a="1"/>
  <c r="BZ214" i="69" s="1"/>
  <c r="BZ191" i="69" a="1"/>
  <c r="BZ191" i="69" s="1"/>
  <c r="BZ185" i="69" a="1"/>
  <c r="BZ185" i="69" s="1"/>
  <c r="BZ174" i="69" a="1"/>
  <c r="BZ174" i="69" s="1"/>
  <c r="BZ166" i="69" a="1"/>
  <c r="BZ166" i="69" s="1"/>
  <c r="BZ147" i="69" a="1"/>
  <c r="BZ147" i="69" s="1"/>
  <c r="BZ158" i="69" a="1"/>
  <c r="BZ158" i="69" s="1"/>
  <c r="BZ172" i="69" a="1"/>
  <c r="BZ172" i="69" s="1"/>
  <c r="BZ145" i="69" a="1"/>
  <c r="BZ145" i="69" s="1"/>
  <c r="BZ160" i="69" a="1"/>
  <c r="BZ160" i="69" s="1"/>
  <c r="BZ131" i="69" a="1"/>
  <c r="BZ131" i="69" s="1"/>
  <c r="BZ139" i="69" a="1"/>
  <c r="BZ139" i="69" s="1"/>
  <c r="BZ133" i="69" a="1"/>
  <c r="BZ133" i="69" s="1"/>
  <c r="BZ116" i="69" a="1"/>
  <c r="BZ116" i="69" s="1"/>
  <c r="BZ109" i="69" a="1"/>
  <c r="BZ109" i="69" s="1"/>
  <c r="BZ122" i="69" a="1"/>
  <c r="BZ122" i="69" s="1"/>
  <c r="BZ97" i="69" a="1"/>
  <c r="BZ97" i="69" s="1"/>
  <c r="CA93" i="69" s="1"/>
  <c r="BZ90" i="69" a="1"/>
  <c r="BZ90" i="69" s="1"/>
  <c r="BZ103" i="69" a="1"/>
  <c r="BZ103" i="69" s="1"/>
  <c r="BZ114" i="69" a="1"/>
  <c r="BZ114" i="69" s="1"/>
  <c r="BZ95" i="69" a="1"/>
  <c r="BZ95" i="69" s="1"/>
  <c r="BZ96" i="69" s="1"/>
  <c r="BZ82" i="69" a="1"/>
  <c r="BZ82" i="69" s="1"/>
  <c r="BZ68" i="69" a="1"/>
  <c r="BZ68" i="69" s="1"/>
  <c r="BZ74" i="69" a="1"/>
  <c r="BZ74" i="69" s="1"/>
  <c r="BZ76" i="69" a="1"/>
  <c r="BZ76" i="69" s="1"/>
  <c r="BZ47" i="69" a="1"/>
  <c r="BZ47" i="69" s="1"/>
  <c r="BZ30" i="69" a="1"/>
  <c r="BZ30" i="69" s="1"/>
  <c r="BZ53" i="69" a="1"/>
  <c r="BZ53" i="69" s="1"/>
  <c r="BZ36" i="69" a="1"/>
  <c r="BZ36" i="69" s="1"/>
  <c r="BZ42" i="69" a="1"/>
  <c r="BZ42" i="69" s="1"/>
  <c r="BZ25" i="69" a="1"/>
  <c r="BZ25" i="69" s="1"/>
  <c r="BZ62" i="69" a="1"/>
  <c r="BZ62" i="69" s="1"/>
  <c r="BZ3" i="69"/>
  <c r="BZ5" i="69" a="1"/>
  <c r="BZ5" i="69" s="1"/>
  <c r="BZ9" i="69" a="1"/>
  <c r="BZ9" i="69" s="1"/>
  <c r="BZ15" i="69" a="1"/>
  <c r="BZ15" i="69" s="1"/>
  <c r="BT106" i="69"/>
  <c r="BT113" i="69" s="1"/>
  <c r="BT100" i="69"/>
  <c r="BT104" i="69"/>
  <c r="BX207" i="69"/>
  <c r="BX209" i="69" s="1"/>
  <c r="BX219" i="69" s="1"/>
  <c r="CA2" i="69"/>
  <c r="CB1" i="69"/>
  <c r="BT87" i="69"/>
  <c r="BT83" i="69"/>
  <c r="BR50" i="69"/>
  <c r="BR56" i="69"/>
  <c r="BS45" i="69"/>
  <c r="BS49" i="69" s="1"/>
  <c r="BR54" i="69"/>
  <c r="BX221" i="69"/>
  <c r="BX224" i="69" s="1"/>
  <c r="BX226" i="69" s="1"/>
  <c r="BX228" i="69" s="1"/>
  <c r="BX215" i="69"/>
  <c r="BX217" i="69" s="1"/>
  <c r="BU79" i="69"/>
  <c r="BU77" i="69"/>
  <c r="BU85" i="69" s="1"/>
  <c r="BU94" i="69" s="1"/>
  <c r="BU99" i="69" s="1"/>
  <c r="BV65" i="69"/>
  <c r="BV71" i="69"/>
  <c r="BV75" i="69" s="1"/>
  <c r="BW60" i="69"/>
  <c r="BW64" i="69" s="1"/>
  <c r="BV69" i="69"/>
  <c r="BX10" i="69"/>
  <c r="BX20" i="69" s="1"/>
  <c r="BY205" i="69"/>
  <c r="BY211" i="69" s="1"/>
  <c r="BY61" i="69"/>
  <c r="BY63" i="69" s="1"/>
  <c r="BY8" i="69"/>
  <c r="BY12" i="69" s="1"/>
  <c r="BY22" i="69" s="1"/>
  <c r="BY29" i="69" s="1"/>
  <c r="BY31" i="69" s="1"/>
  <c r="BU39" i="69"/>
  <c r="BV28" i="69"/>
  <c r="BV32" i="69" s="1"/>
  <c r="BU33" i="69"/>
  <c r="BU37" i="69"/>
  <c r="BU46" i="69" s="1"/>
  <c r="BU48" i="69" s="1"/>
  <c r="CC1431" i="64" a="1"/>
  <c r="CD1612" i="64" a="1"/>
  <c r="CC670" i="64" a="1"/>
  <c r="CD670" i="64" a="1"/>
  <c r="CD1239" i="64" a="1"/>
  <c r="CC1333" i="64" a="1"/>
  <c r="AH646" i="64" a="1"/>
  <c r="CC1467" i="64" a="1"/>
  <c r="CD1333" i="64" a="1"/>
  <c r="CD1467" i="64" a="1"/>
  <c r="CC1720" i="64" a="1"/>
  <c r="CC1361" i="64" a="1"/>
  <c r="CC1396" i="64" a="1"/>
  <c r="CD1720" i="64" a="1"/>
  <c r="CD1431" i="64" a="1"/>
  <c r="CD1396" i="64" a="1"/>
  <c r="CC1239" i="64" a="1"/>
  <c r="CC1612" i="64" a="1"/>
  <c r="CC946" i="64" a="1"/>
  <c r="CD1361" i="64" a="1"/>
  <c r="CC1087" i="64" a="1"/>
  <c r="CC1263" i="64" a="1"/>
  <c r="CC1696" i="64" a="1"/>
  <c r="CD1263" i="64" a="1"/>
  <c r="BW512" i="64" l="1"/>
  <c r="BX507" i="64"/>
  <c r="BW504" i="64"/>
  <c r="BX496" i="64"/>
  <c r="CD177" i="64"/>
  <c r="CC177" i="64"/>
  <c r="CC1720" i="64"/>
  <c r="CD1720" i="64"/>
  <c r="CB1404" i="64"/>
  <c r="CD1361" i="64"/>
  <c r="CC1396" i="64"/>
  <c r="CC1431" i="64"/>
  <c r="CC1361" i="64"/>
  <c r="CC1467" i="64"/>
  <c r="CD1333" i="64"/>
  <c r="CC1696" i="64"/>
  <c r="CC1333" i="64"/>
  <c r="CD1396" i="64"/>
  <c r="CD1431" i="64"/>
  <c r="CD1467" i="64"/>
  <c r="CD1239" i="64"/>
  <c r="CC1239" i="64"/>
  <c r="CC1263" i="64"/>
  <c r="CD1263" i="64"/>
  <c r="CD1612" i="64"/>
  <c r="CC1612" i="64"/>
  <c r="CC1087" i="64"/>
  <c r="CC946" i="64"/>
  <c r="CC670" i="64"/>
  <c r="CD670" i="64"/>
  <c r="CD1885" i="64"/>
  <c r="AP571" i="64"/>
  <c r="AO574" i="64"/>
  <c r="AJ1670" i="64"/>
  <c r="AJ1674" i="64"/>
  <c r="AK1664" i="64"/>
  <c r="BL948" i="64"/>
  <c r="BK1089" i="64"/>
  <c r="AH646" i="64"/>
  <c r="AI1722" i="64"/>
  <c r="AJ1217" i="64"/>
  <c r="AN159" i="69"/>
  <c r="AN184" i="69" s="1"/>
  <c r="AN187" i="69" s="1"/>
  <c r="AN188" i="69" s="1"/>
  <c r="AM1698" i="64"/>
  <c r="AO1614" i="64"/>
  <c r="AG1335" i="64"/>
  <c r="AQ464" i="64"/>
  <c r="AP469" i="64"/>
  <c r="AP473" i="64"/>
  <c r="CD192" i="64" a="1"/>
  <c r="CD192" i="64" s="1"/>
  <c r="CC1991" i="64"/>
  <c r="CE1983" i="64" a="1"/>
  <c r="CE1983" i="64" s="1"/>
  <c r="CE1086" i="64" a="1"/>
  <c r="CE1086" i="64" s="1"/>
  <c r="CE647" i="64" a="1"/>
  <c r="CE647" i="64" s="1"/>
  <c r="AO135" i="69"/>
  <c r="AP129" i="69" s="1"/>
  <c r="AQ117" i="69"/>
  <c r="AQ118" i="69" s="1"/>
  <c r="AQ119" i="69" s="1"/>
  <c r="BZ98" i="69"/>
  <c r="BY190" i="64"/>
  <c r="BY193" i="64" s="1"/>
  <c r="BY10" i="69"/>
  <c r="BY20" i="69" s="1"/>
  <c r="BX17" i="69"/>
  <c r="BX18" i="69" s="1"/>
  <c r="BU106" i="69"/>
  <c r="BU113" i="69" s="1"/>
  <c r="BU100" i="69"/>
  <c r="BU104" i="69"/>
  <c r="BU87" i="69"/>
  <c r="BU83" i="69"/>
  <c r="BY207" i="69"/>
  <c r="BY209" i="69" s="1"/>
  <c r="BY219" i="69" s="1"/>
  <c r="BW65" i="69"/>
  <c r="BW71" i="69"/>
  <c r="BW75" i="69" s="1"/>
  <c r="BX60" i="69"/>
  <c r="BX64" i="69" s="1"/>
  <c r="BW69" i="69"/>
  <c r="BV79" i="69"/>
  <c r="BV77" i="69"/>
  <c r="BV85" i="69" s="1"/>
  <c r="BV94" i="69" s="1"/>
  <c r="BV99" i="69" s="1"/>
  <c r="CC1" i="69"/>
  <c r="CB2" i="69"/>
  <c r="BZ205" i="69"/>
  <c r="BZ211" i="69" s="1"/>
  <c r="BZ61" i="69"/>
  <c r="BZ63" i="69" s="1"/>
  <c r="BZ8" i="69"/>
  <c r="BZ12" i="69" s="1"/>
  <c r="BZ22" i="69" s="1"/>
  <c r="BZ29" i="69" s="1"/>
  <c r="BZ31" i="69" s="1"/>
  <c r="BS50" i="69"/>
  <c r="BS56" i="69"/>
  <c r="BT45" i="69"/>
  <c r="BT49" i="69" s="1"/>
  <c r="BS54" i="69"/>
  <c r="CA227" i="69" a="1"/>
  <c r="CA227" i="69" s="1"/>
  <c r="CA225" i="69" a="1"/>
  <c r="CA225" i="69" s="1"/>
  <c r="CA216" i="69" a="1"/>
  <c r="CA216" i="69" s="1"/>
  <c r="CA208" i="69" a="1"/>
  <c r="CA208" i="69" s="1"/>
  <c r="CA214" i="69" a="1"/>
  <c r="CA214" i="69" s="1"/>
  <c r="CA197" i="69" a="1"/>
  <c r="CA197" i="69" s="1"/>
  <c r="CA191" i="69" a="1"/>
  <c r="CA191" i="69" s="1"/>
  <c r="CA206" i="69" a="1"/>
  <c r="CA206" i="69" s="1"/>
  <c r="CA185" i="69" a="1"/>
  <c r="CA185" i="69" s="1"/>
  <c r="CA174" i="69" a="1"/>
  <c r="CA174" i="69" s="1"/>
  <c r="CA166" i="69" a="1"/>
  <c r="CA166" i="69" s="1"/>
  <c r="CA172" i="69" a="1"/>
  <c r="CA172" i="69" s="1"/>
  <c r="CA158" i="69" a="1"/>
  <c r="CA158" i="69" s="1"/>
  <c r="CA160" i="69" a="1"/>
  <c r="CA160" i="69" s="1"/>
  <c r="CA147" i="69" a="1"/>
  <c r="CA147" i="69" s="1"/>
  <c r="CA131" i="69" a="1"/>
  <c r="CA131" i="69" s="1"/>
  <c r="CA133" i="69" a="1"/>
  <c r="CA133" i="69" s="1"/>
  <c r="CA145" i="69" a="1"/>
  <c r="CA145" i="69" s="1"/>
  <c r="CA139" i="69" a="1"/>
  <c r="CA139" i="69" s="1"/>
  <c r="CA116" i="69" a="1"/>
  <c r="CA116" i="69" s="1"/>
  <c r="CA109" i="69" a="1"/>
  <c r="CA109" i="69" s="1"/>
  <c r="CA122" i="69" a="1"/>
  <c r="CA122" i="69" s="1"/>
  <c r="CA114" i="69" a="1"/>
  <c r="CA114" i="69" s="1"/>
  <c r="CA103" i="69" a="1"/>
  <c r="CA103" i="69" s="1"/>
  <c r="CA95" i="69" a="1"/>
  <c r="CA95" i="69" s="1"/>
  <c r="CA96" i="69" s="1"/>
  <c r="CA97" i="69" a="1"/>
  <c r="CA97" i="69" s="1"/>
  <c r="CB93" i="69" s="1"/>
  <c r="CA90" i="69" a="1"/>
  <c r="CA90" i="69" s="1"/>
  <c r="CA74" i="69" a="1"/>
  <c r="CA74" i="69" s="1"/>
  <c r="CA76" i="69" a="1"/>
  <c r="CA76" i="69" s="1"/>
  <c r="CA82" i="69" a="1"/>
  <c r="CA82" i="69" s="1"/>
  <c r="CA62" i="69" a="1"/>
  <c r="CA62" i="69" s="1"/>
  <c r="CA68" i="69" a="1"/>
  <c r="CA68" i="69" s="1"/>
  <c r="CA53" i="69" a="1"/>
  <c r="CA53" i="69" s="1"/>
  <c r="CA36" i="69" a="1"/>
  <c r="CA36" i="69" s="1"/>
  <c r="CA42" i="69" a="1"/>
  <c r="CA42" i="69" s="1"/>
  <c r="CA25" i="69" a="1"/>
  <c r="CA25" i="69" s="1"/>
  <c r="CA5" i="69" a="1"/>
  <c r="CA5" i="69" s="1"/>
  <c r="CA3" i="69"/>
  <c r="CA9" i="69" a="1"/>
  <c r="CA9" i="69" s="1"/>
  <c r="CA47" i="69" a="1"/>
  <c r="CA47" i="69" s="1"/>
  <c r="CA15" i="69" a="1"/>
  <c r="CA15" i="69" s="1"/>
  <c r="CA30" i="69" a="1"/>
  <c r="CA30" i="69" s="1"/>
  <c r="BY16" i="69"/>
  <c r="BY221" i="69"/>
  <c r="BY224" i="69" s="1"/>
  <c r="BY226" i="69" s="1"/>
  <c r="BY228" i="69" s="1"/>
  <c r="BY215" i="69"/>
  <c r="BY217" i="69" s="1"/>
  <c r="BW28" i="69"/>
  <c r="BW32" i="69" s="1"/>
  <c r="BV33" i="69"/>
  <c r="BV39" i="69"/>
  <c r="BV37" i="69"/>
  <c r="BV46" i="69" s="1"/>
  <c r="BV48" i="69" s="1"/>
  <c r="CD1087" i="64" a="1"/>
  <c r="CD1696" i="64" a="1"/>
  <c r="CD946" i="64" a="1"/>
  <c r="BX499" i="64" l="1"/>
  <c r="CD1891" i="64"/>
  <c r="CC1404" i="64"/>
  <c r="CD1404" i="64" s="1"/>
  <c r="CD1696" i="64"/>
  <c r="CD1087" i="64"/>
  <c r="CD946" i="64"/>
  <c r="AK1668" i="64"/>
  <c r="AK1669" i="64" s="1"/>
  <c r="AK1670" i="64" s="1"/>
  <c r="AO572" i="64"/>
  <c r="BM948" i="64"/>
  <c r="BM467" i="64"/>
  <c r="BL1089" i="64"/>
  <c r="AN194" i="69"/>
  <c r="AN202" i="69" s="1"/>
  <c r="AN192" i="69"/>
  <c r="AN200" i="69" s="1"/>
  <c r="AO183" i="69"/>
  <c r="AO186" i="69" s="1"/>
  <c r="AN162" i="69"/>
  <c r="AO156" i="69" s="1"/>
  <c r="AO159" i="69" s="1"/>
  <c r="AO184" i="69" s="1"/>
  <c r="AH648" i="64"/>
  <c r="AI1241" i="64"/>
  <c r="CD1991" i="64"/>
  <c r="CE1991" i="64" s="1"/>
  <c r="CE192" i="64" a="1"/>
  <c r="CE192" i="64" s="1"/>
  <c r="AQ468" i="64"/>
  <c r="CE1619" i="64" a="1"/>
  <c r="CE1619" i="64" s="1"/>
  <c r="CE176" i="64" a="1"/>
  <c r="CE176" i="64" s="1"/>
  <c r="CE1721" i="64" a="1"/>
  <c r="CE1721" i="64" s="1"/>
  <c r="CE645" i="64" a="1"/>
  <c r="CE645" i="64" s="1"/>
  <c r="CE1466" i="64" a="1"/>
  <c r="CE1466" i="64" s="1"/>
  <c r="CE1695" i="64" a="1"/>
  <c r="CE1695" i="64" s="1"/>
  <c r="CE1608" i="64" a="1"/>
  <c r="CE1608" i="64" s="1"/>
  <c r="CE945" i="64" a="1"/>
  <c r="CE945" i="64" s="1"/>
  <c r="CE1240" i="64" a="1"/>
  <c r="CE1240" i="64" s="1"/>
  <c r="CE1216" i="64" a="1"/>
  <c r="CE1216" i="64" s="1"/>
  <c r="CE669" i="64" a="1"/>
  <c r="CE669" i="64" s="1"/>
  <c r="CE175" i="64" a="1"/>
  <c r="CE175" i="64" s="1"/>
  <c r="CE191" i="64" a="1"/>
  <c r="CE191" i="64" s="1"/>
  <c r="CE1430" i="64" a="1"/>
  <c r="CE1430" i="64" s="1"/>
  <c r="CE1334" i="64" a="1"/>
  <c r="CE1334" i="64" s="1"/>
  <c r="CE245" i="64" a="1"/>
  <c r="CE245" i="64" s="1"/>
  <c r="CE40" i="64" a="1"/>
  <c r="CE40" i="64" s="1"/>
  <c r="CE466" i="64" a="1"/>
  <c r="CE466" i="64" s="1"/>
  <c r="CE1360" i="64" a="1"/>
  <c r="CE1360" i="64" s="1"/>
  <c r="CE1238" i="64" a="1"/>
  <c r="CE1238" i="64" s="1"/>
  <c r="CE2017" i="64" a="1"/>
  <c r="CE2017" i="64" s="1"/>
  <c r="CE1613" i="64" a="1"/>
  <c r="CE1613" i="64" s="1"/>
  <c r="CE472" i="64" a="1"/>
  <c r="CE472" i="64" s="1"/>
  <c r="CE1332" i="64" a="1"/>
  <c r="CE1332" i="64" s="1"/>
  <c r="CE1719" i="64" a="1"/>
  <c r="CE1719" i="64" s="1"/>
  <c r="CE1262" i="64" a="1"/>
  <c r="CE1262" i="64" s="1"/>
  <c r="CE1395" i="64" a="1"/>
  <c r="CE1395" i="64" s="1"/>
  <c r="AO136" i="69"/>
  <c r="AO140" i="69"/>
  <c r="AO150" i="69" s="1"/>
  <c r="AO142" i="69"/>
  <c r="AO152" i="69" s="1"/>
  <c r="AP134" i="69"/>
  <c r="AP132" i="69"/>
  <c r="AP157" i="69" s="1"/>
  <c r="BZ190" i="64"/>
  <c r="O190" i="64" s="1"/>
  <c r="AQ123" i="69"/>
  <c r="BY17" i="69"/>
  <c r="BY18" i="69" s="1"/>
  <c r="AR112" i="69"/>
  <c r="AR115" i="69" s="1"/>
  <c r="AQ125" i="69"/>
  <c r="CA98" i="69"/>
  <c r="BZ207" i="69"/>
  <c r="BZ209" i="69" s="1"/>
  <c r="BZ219" i="69" s="1"/>
  <c r="BT50" i="69"/>
  <c r="BT56" i="69"/>
  <c r="BU45" i="69"/>
  <c r="BU49" i="69" s="1"/>
  <c r="BT54" i="69"/>
  <c r="BZ215" i="69"/>
  <c r="BZ217" i="69" s="1"/>
  <c r="BZ221" i="69"/>
  <c r="BZ224" i="69" s="1"/>
  <c r="BZ226" i="69" s="1"/>
  <c r="BZ228" i="69" s="1"/>
  <c r="CA205" i="69"/>
  <c r="CA211" i="69" s="1"/>
  <c r="CA61" i="69"/>
  <c r="CA63" i="69" s="1"/>
  <c r="CA8" i="69"/>
  <c r="CA12" i="69" s="1"/>
  <c r="CA22" i="69" s="1"/>
  <c r="CA29" i="69" s="1"/>
  <c r="CA31" i="69" s="1"/>
  <c r="CB225" i="69" a="1"/>
  <c r="CB225" i="69" s="1"/>
  <c r="CB227" i="69" a="1"/>
  <c r="CB227" i="69" s="1"/>
  <c r="CB216" i="69" a="1"/>
  <c r="CB216" i="69" s="1"/>
  <c r="CB208" i="69" a="1"/>
  <c r="CB208" i="69" s="1"/>
  <c r="CB214" i="69" a="1"/>
  <c r="CB214" i="69" s="1"/>
  <c r="CB206" i="69" a="1"/>
  <c r="CB206" i="69" s="1"/>
  <c r="CB197" i="69" a="1"/>
  <c r="CB197" i="69" s="1"/>
  <c r="CB185" i="69" a="1"/>
  <c r="CB185" i="69" s="1"/>
  <c r="CB191" i="69" a="1"/>
  <c r="CB191" i="69" s="1"/>
  <c r="CB174" i="69" a="1"/>
  <c r="CB174" i="69" s="1"/>
  <c r="CB166" i="69" a="1"/>
  <c r="CB166" i="69" s="1"/>
  <c r="CB172" i="69" a="1"/>
  <c r="CB172" i="69" s="1"/>
  <c r="CB160" i="69" a="1"/>
  <c r="CB160" i="69" s="1"/>
  <c r="CB145" i="69" a="1"/>
  <c r="CB145" i="69" s="1"/>
  <c r="CB147" i="69" a="1"/>
  <c r="CB147" i="69" s="1"/>
  <c r="CB158" i="69" a="1"/>
  <c r="CB158" i="69" s="1"/>
  <c r="CB133" i="69" a="1"/>
  <c r="CB133" i="69" s="1"/>
  <c r="CB139" i="69" a="1"/>
  <c r="CB139" i="69" s="1"/>
  <c r="CB131" i="69" a="1"/>
  <c r="CB131" i="69" s="1"/>
  <c r="CB122" i="69" a="1"/>
  <c r="CB122" i="69" s="1"/>
  <c r="CB114" i="69" a="1"/>
  <c r="CB114" i="69" s="1"/>
  <c r="CB116" i="69" a="1"/>
  <c r="CB116" i="69" s="1"/>
  <c r="CB95" i="69" a="1"/>
  <c r="CB95" i="69" s="1"/>
  <c r="CB96" i="69" s="1"/>
  <c r="CB97" i="69" a="1"/>
  <c r="CB97" i="69" s="1"/>
  <c r="CC93" i="69" s="1"/>
  <c r="CB90" i="69" a="1"/>
  <c r="CB90" i="69" s="1"/>
  <c r="CB109" i="69" a="1"/>
  <c r="CB109" i="69" s="1"/>
  <c r="CB103" i="69" a="1"/>
  <c r="CB103" i="69" s="1"/>
  <c r="CB74" i="69" a="1"/>
  <c r="CB74" i="69" s="1"/>
  <c r="CB76" i="69" a="1"/>
  <c r="CB76" i="69" s="1"/>
  <c r="CB82" i="69" a="1"/>
  <c r="CB82" i="69" s="1"/>
  <c r="CB62" i="69" a="1"/>
  <c r="CB62" i="69" s="1"/>
  <c r="CB53" i="69" a="1"/>
  <c r="CB53" i="69" s="1"/>
  <c r="CB36" i="69" a="1"/>
  <c r="CB36" i="69" s="1"/>
  <c r="CB68" i="69" a="1"/>
  <c r="CB68" i="69" s="1"/>
  <c r="CB42" i="69" a="1"/>
  <c r="CB42" i="69" s="1"/>
  <c r="CB25" i="69" a="1"/>
  <c r="CB25" i="69" s="1"/>
  <c r="CB47" i="69" a="1"/>
  <c r="CB47" i="69" s="1"/>
  <c r="CB30" i="69" a="1"/>
  <c r="CB30" i="69" s="1"/>
  <c r="CB9" i="69" a="1"/>
  <c r="CB9" i="69" s="1"/>
  <c r="CB15" i="69" a="1"/>
  <c r="CB15" i="69" s="1"/>
  <c r="CB5" i="69" a="1"/>
  <c r="CB5" i="69" s="1"/>
  <c r="CB3" i="69"/>
  <c r="BZ10" i="69"/>
  <c r="BZ20" i="69" s="1"/>
  <c r="CD1" i="69"/>
  <c r="CC2" i="69"/>
  <c r="BZ16" i="69"/>
  <c r="BW33" i="69"/>
  <c r="BW39" i="69"/>
  <c r="BX28" i="69"/>
  <c r="BX32" i="69" s="1"/>
  <c r="BW37" i="69"/>
  <c r="BW46" i="69" s="1"/>
  <c r="BW48" i="69" s="1"/>
  <c r="BV100" i="69"/>
  <c r="BV106" i="69"/>
  <c r="BV113" i="69" s="1"/>
  <c r="BV104" i="69"/>
  <c r="BX71" i="69"/>
  <c r="BX75" i="69" s="1"/>
  <c r="BX65" i="69"/>
  <c r="BY60" i="69"/>
  <c r="BY64" i="69" s="1"/>
  <c r="BX69" i="69"/>
  <c r="BV87" i="69"/>
  <c r="BV83" i="69"/>
  <c r="BW79" i="69"/>
  <c r="BW77" i="69"/>
  <c r="BW85" i="69" s="1"/>
  <c r="BW94" i="69" s="1"/>
  <c r="BW99" i="69" s="1"/>
  <c r="CE1333" i="64" a="1"/>
  <c r="CE1087" i="64" a="1"/>
  <c r="CE1361" i="64" a="1"/>
  <c r="CE1239" i="64" a="1"/>
  <c r="CE1720" i="64" a="1"/>
  <c r="CE1612" i="64" a="1"/>
  <c r="CE1431" i="64" a="1"/>
  <c r="CE1467" i="64" a="1"/>
  <c r="AI646" i="64" a="1"/>
  <c r="CE946" i="64" a="1"/>
  <c r="CE670" i="64" a="1"/>
  <c r="CE1396" i="64" a="1"/>
  <c r="CE1263" i="64" a="1"/>
  <c r="CE1696" i="64" a="1"/>
  <c r="BX508" i="64" l="1"/>
  <c r="CD1895" i="64" a="1"/>
  <c r="CD1895" i="64" s="1"/>
  <c r="CD1888" i="64" s="1"/>
  <c r="CE177" i="64"/>
  <c r="CE1720" i="64"/>
  <c r="BZ193" i="64"/>
  <c r="CE1361" i="64"/>
  <c r="CE1333" i="64"/>
  <c r="CE1396" i="64"/>
  <c r="CE1431" i="64"/>
  <c r="CE1696" i="64"/>
  <c r="CE1467" i="64"/>
  <c r="CE1239" i="64"/>
  <c r="CE1263" i="64"/>
  <c r="CE1612" i="64"/>
  <c r="CE1087" i="64"/>
  <c r="CE946" i="64"/>
  <c r="CE670" i="64"/>
  <c r="AO576" i="64"/>
  <c r="AP574" i="64"/>
  <c r="AL1664" i="64"/>
  <c r="AK1674" i="64"/>
  <c r="BN948" i="64"/>
  <c r="BN467" i="64"/>
  <c r="BM1089" i="64"/>
  <c r="AI646" i="64"/>
  <c r="AJ1722" i="64"/>
  <c r="AK1217" i="64"/>
  <c r="AN167" i="69"/>
  <c r="AN177" i="69" s="1"/>
  <c r="AO161" i="69"/>
  <c r="AO162" i="69" s="1"/>
  <c r="AO167" i="69" s="1"/>
  <c r="AO177" i="69" s="1"/>
  <c r="AN163" i="69"/>
  <c r="AO187" i="69"/>
  <c r="AO194" i="69" s="1"/>
  <c r="AO202" i="69" s="1"/>
  <c r="AN169" i="69"/>
  <c r="AN179" i="69" s="1"/>
  <c r="AN198" i="69"/>
  <c r="AQ473" i="64"/>
  <c r="AR464" i="64"/>
  <c r="AQ469" i="64"/>
  <c r="CF192" i="64" a="1"/>
  <c r="CF192" i="64" s="1"/>
  <c r="AP1614" i="64"/>
  <c r="AN1698" i="64"/>
  <c r="AH1335" i="64"/>
  <c r="CF1619" i="64" a="1"/>
  <c r="CF1619" i="64" s="1"/>
  <c r="CF1240" i="64" a="1"/>
  <c r="CF1240" i="64" s="1"/>
  <c r="CF1608" i="64" a="1"/>
  <c r="CF1608" i="64" s="1"/>
  <c r="CF466" i="64" a="1"/>
  <c r="CF466" i="64" s="1"/>
  <c r="CF191" i="64" a="1"/>
  <c r="CF191" i="64" s="1"/>
  <c r="CF1395" i="64" a="1"/>
  <c r="CF1395" i="64" s="1"/>
  <c r="CF1332" i="64" a="1"/>
  <c r="CF1332" i="64" s="1"/>
  <c r="CF945" i="64" a="1"/>
  <c r="CF945" i="64" s="1"/>
  <c r="CF1466" i="64" a="1"/>
  <c r="CF1466" i="64" s="1"/>
  <c r="CF175" i="64" a="1"/>
  <c r="CF175" i="64" s="1"/>
  <c r="CF472" i="64" a="1"/>
  <c r="CF472" i="64" s="1"/>
  <c r="CF1086" i="64" a="1"/>
  <c r="CF1086" i="64" s="1"/>
  <c r="CF1360" i="64" a="1"/>
  <c r="CF1360" i="64" s="1"/>
  <c r="CF1430" i="64" a="1"/>
  <c r="CF1430" i="64" s="1"/>
  <c r="CF1262" i="64" a="1"/>
  <c r="CF1262" i="64" s="1"/>
  <c r="CF1983" i="64" a="1"/>
  <c r="CF1983" i="64" s="1"/>
  <c r="CF1238" i="64" a="1"/>
  <c r="CF1238" i="64" s="1"/>
  <c r="CF1719" i="64" a="1"/>
  <c r="CF1719" i="64" s="1"/>
  <c r="CF176" i="64" a="1"/>
  <c r="CF176" i="64" s="1"/>
  <c r="CF245" i="64" a="1"/>
  <c r="CF245" i="64" s="1"/>
  <c r="CF645" i="64" a="1"/>
  <c r="CF645" i="64" s="1"/>
  <c r="CF1216" i="64" a="1"/>
  <c r="CF1216" i="64" s="1"/>
  <c r="CF1613" i="64" a="1"/>
  <c r="CF1613" i="64" s="1"/>
  <c r="CF669" i="64" a="1"/>
  <c r="CF669" i="64" s="1"/>
  <c r="CF647" i="64" a="1"/>
  <c r="CF647" i="64" s="1"/>
  <c r="CF40" i="64" a="1"/>
  <c r="CF40" i="64" s="1"/>
  <c r="CF1334" i="64" a="1"/>
  <c r="CF1334" i="64" s="1"/>
  <c r="CF2017" i="64" a="1"/>
  <c r="CF2017" i="64" s="1"/>
  <c r="CF1721" i="64" a="1"/>
  <c r="CF1721" i="64" s="1"/>
  <c r="CF1695" i="64" a="1"/>
  <c r="CF1695" i="64" s="1"/>
  <c r="CG1695" i="64" a="1"/>
  <c r="CG1695" i="64" s="1"/>
  <c r="CG1721" i="64" a="1"/>
  <c r="CG1721" i="64" s="1"/>
  <c r="AP135" i="69"/>
  <c r="AP136" i="69" s="1"/>
  <c r="AO146" i="69"/>
  <c r="AO148" i="69" s="1"/>
  <c r="AR117" i="69"/>
  <c r="AR118" i="69" s="1"/>
  <c r="AS112" i="69" s="1"/>
  <c r="CA190" i="64"/>
  <c r="BZ17" i="69"/>
  <c r="BZ18" i="69" s="1"/>
  <c r="CA10" i="69"/>
  <c r="CA20" i="69" s="1"/>
  <c r="CA16" i="69"/>
  <c r="CB205" i="69"/>
  <c r="CB211" i="69" s="1"/>
  <c r="CB61" i="69"/>
  <c r="CB63" i="69" s="1"/>
  <c r="CB8" i="69"/>
  <c r="CB12" i="69" s="1"/>
  <c r="CB22" i="69" s="1"/>
  <c r="CB29" i="69" s="1"/>
  <c r="CB31" i="69" s="1"/>
  <c r="BU56" i="69"/>
  <c r="BV45" i="69"/>
  <c r="BV49" i="69" s="1"/>
  <c r="BU50" i="69"/>
  <c r="BU54" i="69"/>
  <c r="CA207" i="69"/>
  <c r="CA209" i="69" s="1"/>
  <c r="CA219" i="69" s="1"/>
  <c r="CC225" i="69" a="1"/>
  <c r="CC225" i="69" s="1"/>
  <c r="CC227" i="69" a="1"/>
  <c r="CC227" i="69" s="1"/>
  <c r="CC216" i="69" a="1"/>
  <c r="CC216" i="69" s="1"/>
  <c r="CC214" i="69" a="1"/>
  <c r="CC214" i="69" s="1"/>
  <c r="CC206" i="69" a="1"/>
  <c r="CC206" i="69" s="1"/>
  <c r="CC208" i="69" a="1"/>
  <c r="CC208" i="69" s="1"/>
  <c r="CC197" i="69" a="1"/>
  <c r="CC197" i="69" s="1"/>
  <c r="CC185" i="69" a="1"/>
  <c r="CC185" i="69" s="1"/>
  <c r="CC191" i="69" a="1"/>
  <c r="CC191" i="69" s="1"/>
  <c r="CC174" i="69" a="1"/>
  <c r="CC174" i="69" s="1"/>
  <c r="CC166" i="69" a="1"/>
  <c r="CC166" i="69" s="1"/>
  <c r="CC172" i="69" a="1"/>
  <c r="CC172" i="69" s="1"/>
  <c r="CC147" i="69" a="1"/>
  <c r="CC147" i="69" s="1"/>
  <c r="CC160" i="69" a="1"/>
  <c r="CC160" i="69" s="1"/>
  <c r="CC139" i="69" a="1"/>
  <c r="CC139" i="69" s="1"/>
  <c r="CC145" i="69" a="1"/>
  <c r="CC145" i="69" s="1"/>
  <c r="CC158" i="69" a="1"/>
  <c r="CC158" i="69" s="1"/>
  <c r="CC133" i="69" a="1"/>
  <c r="CC133" i="69" s="1"/>
  <c r="CC131" i="69" a="1"/>
  <c r="CC131" i="69" s="1"/>
  <c r="CC122" i="69" a="1"/>
  <c r="CC122" i="69" s="1"/>
  <c r="CC114" i="69" a="1"/>
  <c r="CC114" i="69" s="1"/>
  <c r="CC116" i="69" a="1"/>
  <c r="CC116" i="69" s="1"/>
  <c r="CC109" i="69" a="1"/>
  <c r="CC109" i="69" s="1"/>
  <c r="CC97" i="69" a="1"/>
  <c r="CC97" i="69" s="1"/>
  <c r="CD93" i="69" s="1"/>
  <c r="CC90" i="69" a="1"/>
  <c r="CC90" i="69" s="1"/>
  <c r="CC103" i="69" a="1"/>
  <c r="CC103" i="69" s="1"/>
  <c r="CC76" i="69" a="1"/>
  <c r="CC76" i="69" s="1"/>
  <c r="CC95" i="69" a="1"/>
  <c r="CC95" i="69" s="1"/>
  <c r="CC96" i="69" s="1"/>
  <c r="CC82" i="69" a="1"/>
  <c r="CC82" i="69" s="1"/>
  <c r="CC62" i="69" a="1"/>
  <c r="CC62" i="69" s="1"/>
  <c r="CC68" i="69" a="1"/>
  <c r="CC68" i="69" s="1"/>
  <c r="CC74" i="69" a="1"/>
  <c r="CC74" i="69" s="1"/>
  <c r="CC47" i="69" a="1"/>
  <c r="CC47" i="69" s="1"/>
  <c r="CC30" i="69" a="1"/>
  <c r="CC30" i="69" s="1"/>
  <c r="CC53" i="69" a="1"/>
  <c r="CC53" i="69" s="1"/>
  <c r="CC36" i="69" a="1"/>
  <c r="CC36" i="69" s="1"/>
  <c r="CC42" i="69" a="1"/>
  <c r="CC42" i="69" s="1"/>
  <c r="CC25" i="69" a="1"/>
  <c r="CC25" i="69" s="1"/>
  <c r="CC5" i="69" a="1"/>
  <c r="CC5" i="69" s="1"/>
  <c r="CC9" i="69" a="1"/>
  <c r="CC9" i="69" s="1"/>
  <c r="CC3" i="69"/>
  <c r="CC15" i="69" a="1"/>
  <c r="CC15" i="69" s="1"/>
  <c r="CB98" i="69"/>
  <c r="BX79" i="69"/>
  <c r="BX77" i="69"/>
  <c r="BX85" i="69" s="1"/>
  <c r="BX94" i="69" s="1"/>
  <c r="BX99" i="69" s="1"/>
  <c r="BX33" i="69"/>
  <c r="BX39" i="69"/>
  <c r="BY28" i="69"/>
  <c r="BY32" i="69" s="1"/>
  <c r="BX37" i="69"/>
  <c r="BX46" i="69" s="1"/>
  <c r="BX48" i="69" s="1"/>
  <c r="CE1" i="69"/>
  <c r="CD2" i="69"/>
  <c r="BY65" i="69"/>
  <c r="BY71" i="69"/>
  <c r="BY75" i="69" s="1"/>
  <c r="BZ60" i="69"/>
  <c r="BZ64" i="69" s="1"/>
  <c r="BY69" i="69"/>
  <c r="BW106" i="69"/>
  <c r="BW113" i="69" s="1"/>
  <c r="BW100" i="69"/>
  <c r="BW104" i="69"/>
  <c r="CA221" i="69"/>
  <c r="CA224" i="69" s="1"/>
  <c r="CA226" i="69" s="1"/>
  <c r="CA228" i="69" s="1"/>
  <c r="CA215" i="69"/>
  <c r="CA217" i="69" s="1"/>
  <c r="BW87" i="69"/>
  <c r="BW83" i="69"/>
  <c r="CF1431" i="64" a="1"/>
  <c r="CF1361" i="64" a="1"/>
  <c r="CF1239" i="64" a="1"/>
  <c r="CF1467" i="64" a="1"/>
  <c r="CF1333" i="64" a="1"/>
  <c r="CF1612" i="64" a="1"/>
  <c r="CF1720" i="64" a="1"/>
  <c r="CF1696" i="64" a="1"/>
  <c r="CF1087" i="64" a="1"/>
  <c r="CF1263" i="64" a="1"/>
  <c r="CF1396" i="64" a="1"/>
  <c r="CF670" i="64" a="1"/>
  <c r="CF946" i="64" a="1"/>
  <c r="BX510" i="64" l="1"/>
  <c r="BX500" i="64" s="1"/>
  <c r="BX502" i="64" s="1"/>
  <c r="CD1889" i="64"/>
  <c r="CE1885" i="64" s="1"/>
  <c r="CE1404" i="64"/>
  <c r="CF177" i="64"/>
  <c r="CF1720" i="64"/>
  <c r="CA193" i="64"/>
  <c r="CF1467" i="64"/>
  <c r="CF1333" i="64"/>
  <c r="CF1696" i="64"/>
  <c r="CF1431" i="64"/>
  <c r="CF1396" i="64"/>
  <c r="CF1361" i="64"/>
  <c r="CF1239" i="64"/>
  <c r="CF1263" i="64"/>
  <c r="CF1612" i="64"/>
  <c r="CF1087" i="64"/>
  <c r="CF946" i="64"/>
  <c r="CF670" i="64"/>
  <c r="AL1668" i="64"/>
  <c r="AL1669" i="64" s="1"/>
  <c r="AL1670" i="64" s="1"/>
  <c r="M571" i="64"/>
  <c r="AQ571" i="64"/>
  <c r="AP572" i="64"/>
  <c r="BO948" i="64"/>
  <c r="BO467" i="64"/>
  <c r="BN1089" i="64"/>
  <c r="AN173" i="69"/>
  <c r="AN175" i="69" s="1"/>
  <c r="AO192" i="69"/>
  <c r="AO200" i="69" s="1"/>
  <c r="AO188" i="69"/>
  <c r="AP183" i="69"/>
  <c r="AP186" i="69" s="1"/>
  <c r="AJ1241" i="64"/>
  <c r="AR468" i="64"/>
  <c r="AI648" i="64"/>
  <c r="CG192" i="64" a="1"/>
  <c r="CG192" i="64" s="1"/>
  <c r="CF1991" i="64"/>
  <c r="CG1466" i="64" a="1"/>
  <c r="CG1466" i="64" s="1"/>
  <c r="CG645" i="64" a="1"/>
  <c r="CG645" i="64" s="1"/>
  <c r="CG1240" i="64" a="1"/>
  <c r="CG1240" i="64" s="1"/>
  <c r="CG1334" i="64" a="1"/>
  <c r="CG1334" i="64" s="1"/>
  <c r="CG1332" i="64" a="1"/>
  <c r="CG1332" i="64" s="1"/>
  <c r="CG1086" i="64" a="1"/>
  <c r="CG1086" i="64" s="1"/>
  <c r="CG191" i="64" a="1"/>
  <c r="CG191" i="64" s="1"/>
  <c r="CG1613" i="64" a="1"/>
  <c r="CG1613" i="64" s="1"/>
  <c r="CG466" i="64" a="1"/>
  <c r="CG466" i="64" s="1"/>
  <c r="CG669" i="64" a="1"/>
  <c r="CG669" i="64" s="1"/>
  <c r="CG175" i="64" a="1"/>
  <c r="CG175" i="64" s="1"/>
  <c r="CG1608" i="64" a="1"/>
  <c r="CG1608" i="64" s="1"/>
  <c r="CG40" i="64" a="1"/>
  <c r="CG40" i="64" s="1"/>
  <c r="CG2017" i="64" a="1"/>
  <c r="CG2017" i="64" s="1"/>
  <c r="CG1395" i="64" a="1"/>
  <c r="CG1395" i="64" s="1"/>
  <c r="CG1216" i="64" a="1"/>
  <c r="CG1216" i="64" s="1"/>
  <c r="CG245" i="64" a="1"/>
  <c r="CG245" i="64" s="1"/>
  <c r="CG647" i="64" a="1"/>
  <c r="CG647" i="64" s="1"/>
  <c r="CG1719" i="64" a="1"/>
  <c r="CG1719" i="64" s="1"/>
  <c r="CG1360" i="64" a="1"/>
  <c r="CG1360" i="64" s="1"/>
  <c r="CG176" i="64" a="1"/>
  <c r="CG176" i="64" s="1"/>
  <c r="CG1619" i="64" a="1"/>
  <c r="CG1619" i="64" s="1"/>
  <c r="CG1262" i="64" a="1"/>
  <c r="CG1262" i="64" s="1"/>
  <c r="CG1983" i="64" a="1"/>
  <c r="CG1983" i="64" s="1"/>
  <c r="CG945" i="64" a="1"/>
  <c r="CG945" i="64" s="1"/>
  <c r="CG472" i="64" a="1"/>
  <c r="CG472" i="64" s="1"/>
  <c r="CG1238" i="64" a="1"/>
  <c r="CG1238" i="64" s="1"/>
  <c r="CG1430" i="64" a="1"/>
  <c r="CG1430" i="64" s="1"/>
  <c r="AO169" i="69"/>
  <c r="AO179" i="69" s="1"/>
  <c r="CH1262" i="64" a="1"/>
  <c r="CH1262" i="64" s="1"/>
  <c r="AP156" i="69"/>
  <c r="AP161" i="69" s="1"/>
  <c r="AQ129" i="69"/>
  <c r="AQ134" i="69" s="1"/>
  <c r="AO173" i="69"/>
  <c r="AO175" i="69" s="1"/>
  <c r="AO163" i="69"/>
  <c r="AP142" i="69"/>
  <c r="AP152" i="69" s="1"/>
  <c r="AP140" i="69"/>
  <c r="AP150" i="69" s="1"/>
  <c r="CB207" i="69"/>
  <c r="CB209" i="69" s="1"/>
  <c r="CB219" i="69" s="1"/>
  <c r="CB190" i="64"/>
  <c r="CB193" i="64" s="1"/>
  <c r="AR119" i="69"/>
  <c r="AR125" i="69"/>
  <c r="AR123" i="69"/>
  <c r="CA17" i="69"/>
  <c r="CA18" i="69" s="1"/>
  <c r="CB16" i="69"/>
  <c r="CB221" i="69"/>
  <c r="CB224" i="69" s="1"/>
  <c r="CB226" i="69" s="1"/>
  <c r="CB228" i="69" s="1"/>
  <c r="CB215" i="69"/>
  <c r="CB217" i="69" s="1"/>
  <c r="BX87" i="69"/>
  <c r="BX83" i="69"/>
  <c r="CB10" i="69"/>
  <c r="CB20" i="69" s="1"/>
  <c r="CD225" i="69" a="1"/>
  <c r="CD225" i="69" s="1"/>
  <c r="CD227" i="69" a="1"/>
  <c r="CD227" i="69" s="1"/>
  <c r="CD216" i="69" a="1"/>
  <c r="CD216" i="69" s="1"/>
  <c r="CD214" i="69" a="1"/>
  <c r="CD214" i="69" s="1"/>
  <c r="CD206" i="69" a="1"/>
  <c r="CD206" i="69" s="1"/>
  <c r="CD208" i="69" a="1"/>
  <c r="CD208" i="69" s="1"/>
  <c r="CD197" i="69" a="1"/>
  <c r="CD197" i="69" s="1"/>
  <c r="CD191" i="69" a="1"/>
  <c r="CD191" i="69" s="1"/>
  <c r="CD185" i="69" a="1"/>
  <c r="CD185" i="69" s="1"/>
  <c r="CD174" i="69" a="1"/>
  <c r="CD174" i="69" s="1"/>
  <c r="CD166" i="69" a="1"/>
  <c r="CD166" i="69" s="1"/>
  <c r="CD147" i="69" a="1"/>
  <c r="CD147" i="69" s="1"/>
  <c r="CD172" i="69" a="1"/>
  <c r="CD172" i="69" s="1"/>
  <c r="CD158" i="69" a="1"/>
  <c r="CD158" i="69" s="1"/>
  <c r="CD145" i="69" a="1"/>
  <c r="CD145" i="69" s="1"/>
  <c r="CD160" i="69" a="1"/>
  <c r="CD160" i="69" s="1"/>
  <c r="CD131" i="69" a="1"/>
  <c r="CD131" i="69" s="1"/>
  <c r="CD139" i="69" a="1"/>
  <c r="CD139" i="69" s="1"/>
  <c r="CD133" i="69" a="1"/>
  <c r="CD133" i="69" s="1"/>
  <c r="CD116" i="69" a="1"/>
  <c r="CD116" i="69" s="1"/>
  <c r="CD109" i="69" a="1"/>
  <c r="CD109" i="69" s="1"/>
  <c r="CD122" i="69" a="1"/>
  <c r="CD122" i="69" s="1"/>
  <c r="CD97" i="69" a="1"/>
  <c r="CD97" i="69" s="1"/>
  <c r="CE93" i="69" s="1"/>
  <c r="CD114" i="69" a="1"/>
  <c r="CD114" i="69" s="1"/>
  <c r="CD90" i="69" a="1"/>
  <c r="CD90" i="69" s="1"/>
  <c r="CD103" i="69" a="1"/>
  <c r="CD103" i="69" s="1"/>
  <c r="CD95" i="69" a="1"/>
  <c r="CD95" i="69" s="1"/>
  <c r="CD96" i="69" s="1"/>
  <c r="CD82" i="69" a="1"/>
  <c r="CD82" i="69" s="1"/>
  <c r="CD68" i="69" a="1"/>
  <c r="CD68" i="69" s="1"/>
  <c r="CD74" i="69" a="1"/>
  <c r="CD74" i="69" s="1"/>
  <c r="CD76" i="69" a="1"/>
  <c r="CD76" i="69" s="1"/>
  <c r="CD47" i="69" a="1"/>
  <c r="CD47" i="69" s="1"/>
  <c r="CD30" i="69" a="1"/>
  <c r="CD30" i="69" s="1"/>
  <c r="CD62" i="69" a="1"/>
  <c r="CD62" i="69" s="1"/>
  <c r="CD53" i="69" a="1"/>
  <c r="CD53" i="69" s="1"/>
  <c r="CD36" i="69" a="1"/>
  <c r="CD36" i="69" s="1"/>
  <c r="CD42" i="69" a="1"/>
  <c r="CD42" i="69" s="1"/>
  <c r="CD25" i="69" a="1"/>
  <c r="CD25" i="69" s="1"/>
  <c r="CD5" i="69" a="1"/>
  <c r="CD5" i="69" s="1"/>
  <c r="CD9" i="69" a="1"/>
  <c r="CD9" i="69" s="1"/>
  <c r="CD3" i="69"/>
  <c r="CD15" i="69" a="1"/>
  <c r="CD15" i="69" s="1"/>
  <c r="AS115" i="69"/>
  <c r="AS117" i="69"/>
  <c r="BX100" i="69"/>
  <c r="BX106" i="69"/>
  <c r="BX113" i="69" s="1"/>
  <c r="BX104" i="69"/>
  <c r="BW45" i="69"/>
  <c r="BW49" i="69" s="1"/>
  <c r="BV50" i="69"/>
  <c r="BV56" i="69"/>
  <c r="BV54" i="69"/>
  <c r="BZ71" i="69"/>
  <c r="BZ75" i="69" s="1"/>
  <c r="BZ65" i="69"/>
  <c r="CA60" i="69"/>
  <c r="CA64" i="69" s="1"/>
  <c r="BZ69" i="69"/>
  <c r="CF1" i="69"/>
  <c r="CE2" i="69"/>
  <c r="CC98" i="69"/>
  <c r="BY79" i="69"/>
  <c r="BY77" i="69"/>
  <c r="BY85" i="69" s="1"/>
  <c r="BY94" i="69" s="1"/>
  <c r="BY99" i="69" s="1"/>
  <c r="BY33" i="69"/>
  <c r="BY39" i="69"/>
  <c r="BZ28" i="69"/>
  <c r="BZ32" i="69" s="1"/>
  <c r="BY37" i="69"/>
  <c r="BY46" i="69" s="1"/>
  <c r="BY48" i="69" s="1"/>
  <c r="CC205" i="69"/>
  <c r="CC211" i="69" s="1"/>
  <c r="CC61" i="69"/>
  <c r="CC63" i="69" s="1"/>
  <c r="CC8" i="69"/>
  <c r="CC12" i="69" s="1"/>
  <c r="CC22" i="69" s="1"/>
  <c r="CC29" i="69" s="1"/>
  <c r="CC31" i="69" s="1"/>
  <c r="CG1396" i="64" a="1"/>
  <c r="AJ646" i="64" a="1"/>
  <c r="CG1612" i="64" a="1"/>
  <c r="CG1720" i="64" a="1"/>
  <c r="CG1361" i="64" a="1"/>
  <c r="CG1087" i="64" a="1"/>
  <c r="CG1333" i="64" a="1"/>
  <c r="CG1467" i="64" a="1"/>
  <c r="CG1696" i="64" a="1"/>
  <c r="CG1239" i="64" a="1"/>
  <c r="CG1263" i="64" a="1"/>
  <c r="CG946" i="64" a="1"/>
  <c r="CG1431" i="64" a="1"/>
  <c r="CG670" i="64" a="1"/>
  <c r="CH1263" i="64" a="1"/>
  <c r="BX511" i="64" l="1"/>
  <c r="BX516" i="64" s="1"/>
  <c r="BX503" i="64"/>
  <c r="CF1404" i="64"/>
  <c r="CE1891" i="64"/>
  <c r="CG177" i="64"/>
  <c r="CG1720" i="64"/>
  <c r="CG1361" i="64"/>
  <c r="CG1467" i="64"/>
  <c r="CG1696" i="64"/>
  <c r="CG1431" i="64"/>
  <c r="CG1396" i="64"/>
  <c r="CG1333" i="64"/>
  <c r="CG1239" i="64"/>
  <c r="CH1263" i="64"/>
  <c r="CG1263" i="64"/>
  <c r="CG1612" i="64"/>
  <c r="CG1087" i="64"/>
  <c r="CG946" i="64"/>
  <c r="CG670" i="64"/>
  <c r="AP576" i="64"/>
  <c r="AQ574" i="64"/>
  <c r="AR571" i="64"/>
  <c r="AL1674" i="64"/>
  <c r="AM1664" i="64"/>
  <c r="BP948" i="64"/>
  <c r="BP467" i="64"/>
  <c r="BO1089" i="64"/>
  <c r="AK1722" i="64"/>
  <c r="AJ646" i="64"/>
  <c r="AL1217" i="64"/>
  <c r="AO198" i="69"/>
  <c r="AI1335" i="64"/>
  <c r="AQ1614" i="64"/>
  <c r="CH192" i="64" a="1"/>
  <c r="CH192" i="64" s="1"/>
  <c r="AS464" i="64"/>
  <c r="AR469" i="64"/>
  <c r="AR473" i="64"/>
  <c r="AO1698" i="64"/>
  <c r="CG1991" i="64"/>
  <c r="CH1466" i="64" a="1"/>
  <c r="CH1466" i="64" s="1"/>
  <c r="CH176" i="64" a="1"/>
  <c r="CH176" i="64" s="1"/>
  <c r="CH645" i="64" a="1"/>
  <c r="CH645" i="64" s="1"/>
  <c r="CH1395" i="64" a="1"/>
  <c r="CH1395" i="64" s="1"/>
  <c r="CH466" i="64" a="1"/>
  <c r="CH466" i="64" s="1"/>
  <c r="CH40" i="64" a="1"/>
  <c r="CH40" i="64" s="1"/>
  <c r="CH1334" i="64" a="1"/>
  <c r="CH1334" i="64" s="1"/>
  <c r="CH1721" i="64" a="1"/>
  <c r="CH1721" i="64" s="1"/>
  <c r="CH1695" i="64" a="1"/>
  <c r="CH1695" i="64" s="1"/>
  <c r="CH1238" i="64" a="1"/>
  <c r="CH1238" i="64" s="1"/>
  <c r="CH245" i="64" a="1"/>
  <c r="CH245" i="64" s="1"/>
  <c r="CH472" i="64" a="1"/>
  <c r="CH472" i="64" s="1"/>
  <c r="CH1086" i="64" a="1"/>
  <c r="CH1086" i="64" s="1"/>
  <c r="CH1240" i="64" a="1"/>
  <c r="CH1240" i="64" s="1"/>
  <c r="CH669" i="64" a="1"/>
  <c r="CH669" i="64" s="1"/>
  <c r="CH1619" i="64" a="1"/>
  <c r="CH1619" i="64" s="1"/>
  <c r="CH1719" i="64" a="1"/>
  <c r="CH1719" i="64" s="1"/>
  <c r="CH1613" i="64" a="1"/>
  <c r="CH1613" i="64" s="1"/>
  <c r="CH945" i="64" a="1"/>
  <c r="CH945" i="64" s="1"/>
  <c r="CH2017" i="64" a="1"/>
  <c r="CH2017" i="64" s="1"/>
  <c r="CH1430" i="64" a="1"/>
  <c r="CH1430" i="64" s="1"/>
  <c r="CH1608" i="64" a="1"/>
  <c r="CH1608" i="64" s="1"/>
  <c r="CH175" i="64" a="1"/>
  <c r="CH175" i="64" s="1"/>
  <c r="CH191" i="64" a="1"/>
  <c r="CH191" i="64" s="1"/>
  <c r="CH1360" i="64" a="1"/>
  <c r="CH1360" i="64" s="1"/>
  <c r="CH1983" i="64" a="1"/>
  <c r="CH1983" i="64" s="1"/>
  <c r="CH1216" i="64" a="1"/>
  <c r="CH1216" i="64" s="1"/>
  <c r="CH1332" i="64" a="1"/>
  <c r="CH1332" i="64" s="1"/>
  <c r="CH647" i="64" a="1"/>
  <c r="CH647" i="64" s="1"/>
  <c r="CI1466" i="64" a="1"/>
  <c r="CI1466" i="64" s="1"/>
  <c r="CI1395" i="64" a="1"/>
  <c r="CI1395" i="64" s="1"/>
  <c r="CI1983" i="64" a="1"/>
  <c r="CI1983" i="64" s="1"/>
  <c r="CI1360" i="64" a="1"/>
  <c r="CI1360" i="64" s="1"/>
  <c r="CI2017" i="64" a="1"/>
  <c r="CI2017" i="64" s="1"/>
  <c r="CI1613" i="64" a="1"/>
  <c r="CI1613" i="64" s="1"/>
  <c r="CI176" i="64" a="1"/>
  <c r="CI176" i="64" s="1"/>
  <c r="CI645" i="64" a="1"/>
  <c r="CI645" i="64" s="1"/>
  <c r="CI647" i="64" a="1"/>
  <c r="CI647" i="64" s="1"/>
  <c r="CI1695" i="64" a="1"/>
  <c r="CI1695" i="64" s="1"/>
  <c r="CI472" i="64" a="1"/>
  <c r="CI472" i="64" s="1"/>
  <c r="CI245" i="64" a="1"/>
  <c r="CI245" i="64" s="1"/>
  <c r="CI1216" i="64" a="1"/>
  <c r="CI1216" i="64" s="1"/>
  <c r="CI1238" i="64" a="1"/>
  <c r="CI1238" i="64" s="1"/>
  <c r="CI191" i="64" a="1"/>
  <c r="CI191" i="64" s="1"/>
  <c r="CI466" i="64" a="1"/>
  <c r="CI466" i="64" s="1"/>
  <c r="CI1262" i="64" a="1"/>
  <c r="CI1262" i="64" s="1"/>
  <c r="CI1086" i="64" a="1"/>
  <c r="CI1086" i="64" s="1"/>
  <c r="CI1619" i="64" a="1"/>
  <c r="CI1619" i="64" s="1"/>
  <c r="CI945" i="64" a="1"/>
  <c r="CI945" i="64" s="1"/>
  <c r="CI1332" i="64" a="1"/>
  <c r="CI1332" i="64" s="1"/>
  <c r="CI175" i="64" a="1"/>
  <c r="CI175" i="64" s="1"/>
  <c r="CI40" i="64" a="1"/>
  <c r="CI40" i="64" s="1"/>
  <c r="CI1240" i="64" a="1"/>
  <c r="CI1240" i="64" s="1"/>
  <c r="CI1608" i="64" a="1"/>
  <c r="CI1608" i="64" s="1"/>
  <c r="CI669" i="64" a="1"/>
  <c r="CI669" i="64" s="1"/>
  <c r="CI1334" i="64" a="1"/>
  <c r="CI1334" i="64" s="1"/>
  <c r="CI1719" i="64" a="1"/>
  <c r="CI1719" i="64" s="1"/>
  <c r="AP159" i="69"/>
  <c r="AP184" i="69" s="1"/>
  <c r="AP187" i="69" s="1"/>
  <c r="AQ183" i="69" s="1"/>
  <c r="AQ186" i="69" s="1"/>
  <c r="AQ132" i="69"/>
  <c r="AQ157" i="69" s="1"/>
  <c r="AP146" i="69"/>
  <c r="AP148" i="69" s="1"/>
  <c r="CC190" i="64"/>
  <c r="CC193" i="64" s="1"/>
  <c r="AS118" i="69"/>
  <c r="AS125" i="69" s="1"/>
  <c r="CB17" i="69"/>
  <c r="CB18" i="69" s="1"/>
  <c r="CD98" i="69"/>
  <c r="CC16" i="69"/>
  <c r="BZ79" i="69"/>
  <c r="BZ77" i="69"/>
  <c r="BZ85" i="69" s="1"/>
  <c r="BZ94" i="69" s="1"/>
  <c r="BZ99" i="69" s="1"/>
  <c r="CC221" i="69"/>
  <c r="CC224" i="69" s="1"/>
  <c r="CC226" i="69" s="1"/>
  <c r="CC228" i="69" s="1"/>
  <c r="CC215" i="69"/>
  <c r="CC217" i="69" s="1"/>
  <c r="CC10" i="69"/>
  <c r="CC20" i="69" s="1"/>
  <c r="BZ33" i="69"/>
  <c r="BZ39" i="69"/>
  <c r="CA28" i="69"/>
  <c r="CA32" i="69" s="1"/>
  <c r="BZ37" i="69"/>
  <c r="BZ46" i="69" s="1"/>
  <c r="BZ48" i="69" s="1"/>
  <c r="BY106" i="69"/>
  <c r="BY113" i="69" s="1"/>
  <c r="BY100" i="69"/>
  <c r="BY104" i="69"/>
  <c r="CE227" i="69" a="1"/>
  <c r="CE227" i="69" s="1"/>
  <c r="CE225" i="69" a="1"/>
  <c r="CE225" i="69" s="1"/>
  <c r="CE216" i="69" a="1"/>
  <c r="CE216" i="69" s="1"/>
  <c r="CE214" i="69" a="1"/>
  <c r="CE214" i="69" s="1"/>
  <c r="CE208" i="69" a="1"/>
  <c r="CE208" i="69" s="1"/>
  <c r="CE206" i="69" a="1"/>
  <c r="CE206" i="69" s="1"/>
  <c r="CE197" i="69" a="1"/>
  <c r="CE197" i="69" s="1"/>
  <c r="CE191" i="69" a="1"/>
  <c r="CE191" i="69" s="1"/>
  <c r="CE185" i="69" a="1"/>
  <c r="CE185" i="69" s="1"/>
  <c r="CE166" i="69" a="1"/>
  <c r="CE166" i="69" s="1"/>
  <c r="CE172" i="69" a="1"/>
  <c r="CE172" i="69" s="1"/>
  <c r="CE174" i="69" a="1"/>
  <c r="CE174" i="69" s="1"/>
  <c r="CE158" i="69" a="1"/>
  <c r="CE158" i="69" s="1"/>
  <c r="CE160" i="69" a="1"/>
  <c r="CE160" i="69" s="1"/>
  <c r="CE147" i="69" a="1"/>
  <c r="CE147" i="69" s="1"/>
  <c r="CE131" i="69" a="1"/>
  <c r="CE131" i="69" s="1"/>
  <c r="CE145" i="69" a="1"/>
  <c r="CE145" i="69" s="1"/>
  <c r="CE133" i="69" a="1"/>
  <c r="CE133" i="69" s="1"/>
  <c r="CE116" i="69" a="1"/>
  <c r="CE116" i="69" s="1"/>
  <c r="CE109" i="69" a="1"/>
  <c r="CE109" i="69" s="1"/>
  <c r="CE122" i="69" a="1"/>
  <c r="CE122" i="69" s="1"/>
  <c r="CE139" i="69" a="1"/>
  <c r="CE139" i="69" s="1"/>
  <c r="CE114" i="69" a="1"/>
  <c r="CE114" i="69" s="1"/>
  <c r="CE103" i="69" a="1"/>
  <c r="CE103" i="69" s="1"/>
  <c r="CE95" i="69" a="1"/>
  <c r="CE95" i="69" s="1"/>
  <c r="CE96" i="69" s="1"/>
  <c r="CE97" i="69" a="1"/>
  <c r="CE97" i="69" s="1"/>
  <c r="CF93" i="69" s="1"/>
  <c r="CE74" i="69" a="1"/>
  <c r="CE74" i="69" s="1"/>
  <c r="CE76" i="69" a="1"/>
  <c r="CE76" i="69" s="1"/>
  <c r="CE90" i="69" a="1"/>
  <c r="CE90" i="69" s="1"/>
  <c r="CE82" i="69" a="1"/>
  <c r="CE82" i="69" s="1"/>
  <c r="CE62" i="69" a="1"/>
  <c r="CE62" i="69" s="1"/>
  <c r="CE68" i="69" a="1"/>
  <c r="CE68" i="69" s="1"/>
  <c r="CE53" i="69" a="1"/>
  <c r="CE53" i="69" s="1"/>
  <c r="CE36" i="69" a="1"/>
  <c r="CE36" i="69" s="1"/>
  <c r="CE42" i="69" a="1"/>
  <c r="CE42" i="69" s="1"/>
  <c r="CE25" i="69" a="1"/>
  <c r="CE25" i="69" s="1"/>
  <c r="CE5" i="69" a="1"/>
  <c r="CE5" i="69" s="1"/>
  <c r="CE47" i="69" a="1"/>
  <c r="CE47" i="69" s="1"/>
  <c r="CE9" i="69" a="1"/>
  <c r="CE9" i="69" s="1"/>
  <c r="CE15" i="69" a="1"/>
  <c r="CE15" i="69" s="1"/>
  <c r="CE3" i="69"/>
  <c r="CE30" i="69" a="1"/>
  <c r="CE30" i="69" s="1"/>
  <c r="CD205" i="69"/>
  <c r="CD211" i="69" s="1"/>
  <c r="CD61" i="69"/>
  <c r="CD63" i="69" s="1"/>
  <c r="CD8" i="69"/>
  <c r="CD12" i="69" s="1"/>
  <c r="CD22" i="69" s="1"/>
  <c r="CD29" i="69" s="1"/>
  <c r="CD31" i="69" s="1"/>
  <c r="BY87" i="69"/>
  <c r="BY83" i="69"/>
  <c r="CG1" i="69"/>
  <c r="CF2" i="69"/>
  <c r="BW50" i="69"/>
  <c r="BW56" i="69"/>
  <c r="BX45" i="69"/>
  <c r="BX49" i="69" s="1"/>
  <c r="BW54" i="69"/>
  <c r="CA65" i="69"/>
  <c r="CA71" i="69"/>
  <c r="CA75" i="69" s="1"/>
  <c r="CB60" i="69"/>
  <c r="CB64" i="69" s="1"/>
  <c r="CA69" i="69"/>
  <c r="CC207" i="69"/>
  <c r="CC209" i="69" s="1"/>
  <c r="CC219" i="69" s="1"/>
  <c r="CH1612" i="64" a="1"/>
  <c r="CH1696" i="64" a="1"/>
  <c r="CH670" i="64" a="1"/>
  <c r="CI1396" i="64" a="1"/>
  <c r="CH1239" i="64" a="1"/>
  <c r="CI1467" i="64" a="1"/>
  <c r="CI1612" i="64" a="1"/>
  <c r="CH1720" i="64" a="1"/>
  <c r="CH1087" i="64" a="1"/>
  <c r="CI1333" i="64" a="1"/>
  <c r="CH1396" i="64" a="1"/>
  <c r="CI1239" i="64" a="1"/>
  <c r="CH1431" i="64" a="1"/>
  <c r="CH1467" i="64" a="1"/>
  <c r="CI1720" i="64" a="1"/>
  <c r="CI1263" i="64" a="1"/>
  <c r="CH1333" i="64" a="1"/>
  <c r="CH946" i="64" a="1"/>
  <c r="CI1361" i="64" a="1"/>
  <c r="CI670" i="64" a="1"/>
  <c r="CH1361" i="64" a="1"/>
  <c r="BX512" i="64" l="1"/>
  <c r="BY507" i="64"/>
  <c r="BX504" i="64"/>
  <c r="BY496" i="64"/>
  <c r="CG1404" i="64"/>
  <c r="CE1895" i="64" a="1"/>
  <c r="CE1895" i="64" s="1"/>
  <c r="CE1888" i="64" s="1"/>
  <c r="CE1889" i="64" s="1"/>
  <c r="CH177" i="64"/>
  <c r="CI177" i="64"/>
  <c r="CI1720" i="64"/>
  <c r="CH1720" i="64"/>
  <c r="CI1396" i="64"/>
  <c r="CH1467" i="64"/>
  <c r="CI1467" i="64"/>
  <c r="CH1431" i="64"/>
  <c r="CH1333" i="64"/>
  <c r="CH1396" i="64"/>
  <c r="CI1333" i="64"/>
  <c r="CI1361" i="64"/>
  <c r="CH1361" i="64"/>
  <c r="CH1696" i="64"/>
  <c r="CI1239" i="64"/>
  <c r="CH1239" i="64"/>
  <c r="CI1263" i="64"/>
  <c r="CI1612" i="64"/>
  <c r="CH1612" i="64"/>
  <c r="CH1087" i="64"/>
  <c r="CH946" i="64"/>
  <c r="CI670" i="64"/>
  <c r="CH670" i="64"/>
  <c r="AM1668" i="64"/>
  <c r="AM1669" i="64" s="1"/>
  <c r="AM1670" i="64" s="1"/>
  <c r="AQ572" i="64"/>
  <c r="BQ948" i="64"/>
  <c r="BQ467" i="64"/>
  <c r="BP1089" i="64"/>
  <c r="AJ648" i="64"/>
  <c r="AK1241" i="64"/>
  <c r="CI192" i="64" a="1"/>
  <c r="CI192" i="64" s="1"/>
  <c r="AS468" i="64"/>
  <c r="CD190" i="64"/>
  <c r="CD193" i="64" s="1"/>
  <c r="CH1991" i="64"/>
  <c r="CI1430" i="64" a="1"/>
  <c r="CI1430" i="64" s="1"/>
  <c r="CI1721" i="64" a="1"/>
  <c r="CI1721" i="64" s="1"/>
  <c r="CJ1466" i="64" a="1"/>
  <c r="CJ1466" i="64" s="1"/>
  <c r="CJ1430" i="64" a="1"/>
  <c r="CJ1430" i="64" s="1"/>
  <c r="CJ1395" i="64" a="1"/>
  <c r="CJ1395" i="64" s="1"/>
  <c r="CJ1983" i="64" a="1"/>
  <c r="CJ1983" i="64" s="1"/>
  <c r="CJ1360" i="64" a="1"/>
  <c r="CJ1360" i="64" s="1"/>
  <c r="CJ2017" i="64" a="1"/>
  <c r="CJ2017" i="64" s="1"/>
  <c r="CJ466" i="64" a="1"/>
  <c r="CJ466" i="64" s="1"/>
  <c r="CJ645" i="64" a="1"/>
  <c r="CJ645" i="64" s="1"/>
  <c r="CJ1216" i="64" a="1"/>
  <c r="CJ1216" i="64" s="1"/>
  <c r="CJ669" i="64" a="1"/>
  <c r="CJ669" i="64" s="1"/>
  <c r="CJ176" i="64" a="1"/>
  <c r="CJ176" i="64" s="1"/>
  <c r="CJ1721" i="64" a="1"/>
  <c r="CJ1721" i="64" s="1"/>
  <c r="CJ1332" i="64" a="1"/>
  <c r="CJ1332" i="64" s="1"/>
  <c r="CJ472" i="64" a="1"/>
  <c r="CJ472" i="64" s="1"/>
  <c r="CJ1240" i="64" a="1"/>
  <c r="CJ1240" i="64" s="1"/>
  <c r="CJ1619" i="64" a="1"/>
  <c r="CJ1619" i="64" s="1"/>
  <c r="CJ1262" i="64" a="1"/>
  <c r="CJ1262" i="64" s="1"/>
  <c r="CJ1238" i="64" a="1"/>
  <c r="CJ1238" i="64" s="1"/>
  <c r="CJ175" i="64" a="1"/>
  <c r="CJ175" i="64" s="1"/>
  <c r="CJ1334" i="64" a="1"/>
  <c r="CJ1334" i="64" s="1"/>
  <c r="CJ40" i="64" a="1"/>
  <c r="CJ40" i="64" s="1"/>
  <c r="CJ245" i="64" a="1"/>
  <c r="CJ245" i="64" s="1"/>
  <c r="CJ945" i="64" a="1"/>
  <c r="CJ945" i="64" s="1"/>
  <c r="CJ1086" i="64" a="1"/>
  <c r="CJ1086" i="64" s="1"/>
  <c r="CJ1608" i="64" a="1"/>
  <c r="CJ1608" i="64" s="1"/>
  <c r="CJ191" i="64" a="1"/>
  <c r="CJ191" i="64" s="1"/>
  <c r="CJ1613" i="64" a="1"/>
  <c r="CJ1613" i="64" s="1"/>
  <c r="CJ1719" i="64" a="1"/>
  <c r="CJ1719" i="64" s="1"/>
  <c r="CJ647" i="64" a="1"/>
  <c r="CJ647" i="64" s="1"/>
  <c r="CJ1695" i="64" a="1"/>
  <c r="CJ1695" i="64" s="1"/>
  <c r="AP192" i="69"/>
  <c r="AP162" i="69"/>
  <c r="AQ156" i="69" s="1"/>
  <c r="AQ159" i="69" s="1"/>
  <c r="AQ184" i="69" s="1"/>
  <c r="AQ187" i="69" s="1"/>
  <c r="AQ194" i="69" s="1"/>
  <c r="AQ202" i="69" s="1"/>
  <c r="AP194" i="69"/>
  <c r="AP202" i="69" s="1"/>
  <c r="AP188" i="69"/>
  <c r="AQ135" i="69"/>
  <c r="AR129" i="69" s="1"/>
  <c r="AR134" i="69" s="1"/>
  <c r="AS123" i="69"/>
  <c r="AS119" i="69"/>
  <c r="AT112" i="69"/>
  <c r="AT115" i="69" s="1"/>
  <c r="CE98" i="69"/>
  <c r="CD207" i="69"/>
  <c r="CD209" i="69" s="1"/>
  <c r="CD219" i="69" s="1"/>
  <c r="CA79" i="69"/>
  <c r="CA77" i="69"/>
  <c r="CA85" i="69" s="1"/>
  <c r="CA94" i="69" s="1"/>
  <c r="CA99" i="69" s="1"/>
  <c r="BZ87" i="69"/>
  <c r="BZ83" i="69"/>
  <c r="CB71" i="69"/>
  <c r="CB75" i="69" s="1"/>
  <c r="CC60" i="69"/>
  <c r="CC64" i="69" s="1"/>
  <c r="CB65" i="69"/>
  <c r="CB69" i="69"/>
  <c r="CF225" i="69" a="1"/>
  <c r="CF225" i="69" s="1"/>
  <c r="CF227" i="69" a="1"/>
  <c r="CF227" i="69" s="1"/>
  <c r="CF216" i="69" a="1"/>
  <c r="CF216" i="69" s="1"/>
  <c r="CF208" i="69" a="1"/>
  <c r="CF208" i="69" s="1"/>
  <c r="CF206" i="69" a="1"/>
  <c r="CF206" i="69" s="1"/>
  <c r="CF197" i="69" a="1"/>
  <c r="CF197" i="69" s="1"/>
  <c r="CF214" i="69" a="1"/>
  <c r="CF214" i="69" s="1"/>
  <c r="CF185" i="69" a="1"/>
  <c r="CF185" i="69" s="1"/>
  <c r="CF191" i="69" a="1"/>
  <c r="CF191" i="69" s="1"/>
  <c r="CF174" i="69" a="1"/>
  <c r="CF174" i="69" s="1"/>
  <c r="CF166" i="69" a="1"/>
  <c r="CF166" i="69" s="1"/>
  <c r="CF172" i="69" a="1"/>
  <c r="CF172" i="69" s="1"/>
  <c r="CF160" i="69" a="1"/>
  <c r="CF160" i="69" s="1"/>
  <c r="CF145" i="69" a="1"/>
  <c r="CF145" i="69" s="1"/>
  <c r="CF147" i="69" a="1"/>
  <c r="CF147" i="69" s="1"/>
  <c r="CF158" i="69" a="1"/>
  <c r="CF158" i="69" s="1"/>
  <c r="CF133" i="69" a="1"/>
  <c r="CF133" i="69" s="1"/>
  <c r="CF139" i="69" a="1"/>
  <c r="CF139" i="69" s="1"/>
  <c r="CF131" i="69" a="1"/>
  <c r="CF131" i="69" s="1"/>
  <c r="CF122" i="69" a="1"/>
  <c r="CF122" i="69" s="1"/>
  <c r="CF114" i="69" a="1"/>
  <c r="CF114" i="69" s="1"/>
  <c r="CF116" i="69" a="1"/>
  <c r="CF116" i="69" s="1"/>
  <c r="CF95" i="69" a="1"/>
  <c r="CF95" i="69" s="1"/>
  <c r="CF96" i="69" s="1"/>
  <c r="CF97" i="69" a="1"/>
  <c r="CF97" i="69" s="1"/>
  <c r="CG93" i="69" s="1"/>
  <c r="CF109" i="69" a="1"/>
  <c r="CF109" i="69" s="1"/>
  <c r="CF90" i="69" a="1"/>
  <c r="CF90" i="69" s="1"/>
  <c r="CF103" i="69" a="1"/>
  <c r="CF103" i="69" s="1"/>
  <c r="CF74" i="69" a="1"/>
  <c r="CF74" i="69" s="1"/>
  <c r="CF76" i="69" a="1"/>
  <c r="CF76" i="69" s="1"/>
  <c r="CF82" i="69" a="1"/>
  <c r="CF82" i="69" s="1"/>
  <c r="CF62" i="69" a="1"/>
  <c r="CF62" i="69" s="1"/>
  <c r="CF53" i="69" a="1"/>
  <c r="CF53" i="69" s="1"/>
  <c r="CF36" i="69" a="1"/>
  <c r="CF36" i="69" s="1"/>
  <c r="CF42" i="69" a="1"/>
  <c r="CF42" i="69" s="1"/>
  <c r="CF25" i="69" a="1"/>
  <c r="CF25" i="69" s="1"/>
  <c r="CF47" i="69" a="1"/>
  <c r="CF47" i="69" s="1"/>
  <c r="CF30" i="69" a="1"/>
  <c r="CF30" i="69" s="1"/>
  <c r="CF9" i="69" a="1"/>
  <c r="CF9" i="69" s="1"/>
  <c r="CF15" i="69" a="1"/>
  <c r="CF15" i="69" s="1"/>
  <c r="CF3" i="69"/>
  <c r="CF5" i="69" a="1"/>
  <c r="CF5" i="69" s="1"/>
  <c r="CF68" i="69" a="1"/>
  <c r="CF68" i="69" s="1"/>
  <c r="CH1" i="69"/>
  <c r="CG2" i="69"/>
  <c r="CE205" i="69"/>
  <c r="CE211" i="69" s="1"/>
  <c r="CE61" i="69"/>
  <c r="CE63" i="69" s="1"/>
  <c r="CE8" i="69"/>
  <c r="CE12" i="69" s="1"/>
  <c r="CE22" i="69" s="1"/>
  <c r="CE29" i="69" s="1"/>
  <c r="CE31" i="69" s="1"/>
  <c r="BX50" i="69"/>
  <c r="BX56" i="69"/>
  <c r="BY45" i="69"/>
  <c r="BY49" i="69" s="1"/>
  <c r="BX54" i="69"/>
  <c r="CA33" i="69"/>
  <c r="CA39" i="69"/>
  <c r="CB28" i="69"/>
  <c r="CB32" i="69" s="1"/>
  <c r="CA37" i="69"/>
  <c r="CA46" i="69" s="1"/>
  <c r="CA48" i="69" s="1"/>
  <c r="CD10" i="69"/>
  <c r="CD20" i="69" s="1"/>
  <c r="CD16" i="69"/>
  <c r="CD221" i="69"/>
  <c r="CD224" i="69" s="1"/>
  <c r="CD226" i="69" s="1"/>
  <c r="CD228" i="69" s="1"/>
  <c r="CD215" i="69"/>
  <c r="CD217" i="69" s="1"/>
  <c r="BZ100" i="69"/>
  <c r="BZ106" i="69"/>
  <c r="BZ113" i="69" s="1"/>
  <c r="BZ104" i="69"/>
  <c r="CC17" i="69"/>
  <c r="CC18" i="69" s="1"/>
  <c r="CI1431" i="64" a="1"/>
  <c r="CJ1239" i="64" a="1"/>
  <c r="CJ1263" i="64" a="1"/>
  <c r="CI1087" i="64" a="1"/>
  <c r="CJ1612" i="64" a="1"/>
  <c r="CJ1467" i="64" a="1"/>
  <c r="CJ1431" i="64" a="1"/>
  <c r="CJ1720" i="64" a="1"/>
  <c r="CJ1333" i="64" a="1"/>
  <c r="CJ670" i="64" a="1"/>
  <c r="CI946" i="64" a="1"/>
  <c r="AK646" i="64" a="1"/>
  <c r="CI1696" i="64" a="1"/>
  <c r="CJ1396" i="64" a="1"/>
  <c r="CJ1361" i="64" a="1"/>
  <c r="BY499" i="64" l="1"/>
  <c r="CH1404" i="64"/>
  <c r="CI1404" i="64" s="1"/>
  <c r="CJ177" i="64"/>
  <c r="CJ1720" i="64"/>
  <c r="CJ1333" i="64"/>
  <c r="CJ1361" i="64"/>
  <c r="CI1431" i="64"/>
  <c r="CJ1396" i="64"/>
  <c r="CJ1431" i="64"/>
  <c r="CI1696" i="64"/>
  <c r="CJ1467" i="64"/>
  <c r="CJ1239" i="64"/>
  <c r="CJ1263" i="64"/>
  <c r="CJ1612" i="64"/>
  <c r="CI1087" i="64"/>
  <c r="CI946" i="64"/>
  <c r="CJ670" i="64"/>
  <c r="CF1885" i="64"/>
  <c r="CF1891" i="64" s="1"/>
  <c r="AQ576" i="64"/>
  <c r="AS571" i="64"/>
  <c r="AR574" i="64"/>
  <c r="AM1674" i="64"/>
  <c r="AN1664" i="64"/>
  <c r="BR948" i="64"/>
  <c r="BR467" i="64"/>
  <c r="BS467" i="64"/>
  <c r="BQ1089" i="64"/>
  <c r="CE190" i="64"/>
  <c r="AL1722" i="64"/>
  <c r="AK646" i="64"/>
  <c r="AM1217" i="64"/>
  <c r="AJ1335" i="64"/>
  <c r="CJ192" i="64" a="1"/>
  <c r="CJ192" i="64" s="1"/>
  <c r="CI1991" i="64"/>
  <c r="AS473" i="64"/>
  <c r="AS469" i="64"/>
  <c r="AT464" i="64"/>
  <c r="AR1614" i="64"/>
  <c r="AP1698" i="64"/>
  <c r="CK1466" i="64" a="1"/>
  <c r="CK1466" i="64" s="1"/>
  <c r="CK1430" i="64" a="1"/>
  <c r="CK1430" i="64" s="1"/>
  <c r="CK1395" i="64" a="1"/>
  <c r="CK1395" i="64" s="1"/>
  <c r="CK1983" i="64" a="1"/>
  <c r="CK1983" i="64" s="1"/>
  <c r="CK1360" i="64" a="1"/>
  <c r="CK1360" i="64" s="1"/>
  <c r="CK2017" i="64" a="1"/>
  <c r="CK2017" i="64" s="1"/>
  <c r="CK945" i="64" a="1"/>
  <c r="CK945" i="64" s="1"/>
  <c r="CK1695" i="64" a="1"/>
  <c r="CK1695" i="64" s="1"/>
  <c r="CK1613" i="64" a="1"/>
  <c r="CK1613" i="64" s="1"/>
  <c r="CK1262" i="64" a="1"/>
  <c r="CK1262" i="64" s="1"/>
  <c r="CK1332" i="64" a="1"/>
  <c r="CK1332" i="64" s="1"/>
  <c r="CK40" i="64" a="1"/>
  <c r="CK40" i="64" s="1"/>
  <c r="CK1238" i="64" a="1"/>
  <c r="CK1238" i="64" s="1"/>
  <c r="CK1608" i="64" a="1"/>
  <c r="CK1608" i="64" s="1"/>
  <c r="CK669" i="64" a="1"/>
  <c r="CK669" i="64" s="1"/>
  <c r="CK647" i="64" a="1"/>
  <c r="CK647" i="64" s="1"/>
  <c r="CK466" i="64" a="1"/>
  <c r="CK466" i="64" s="1"/>
  <c r="CK175" i="64" a="1"/>
  <c r="CK175" i="64" s="1"/>
  <c r="CK1334" i="64" a="1"/>
  <c r="CK1334" i="64" s="1"/>
  <c r="CK1619" i="64" a="1"/>
  <c r="CK1619" i="64" s="1"/>
  <c r="CK191" i="64" a="1"/>
  <c r="CK191" i="64" s="1"/>
  <c r="CK472" i="64" a="1"/>
  <c r="CK472" i="64" s="1"/>
  <c r="CK1216" i="64" a="1"/>
  <c r="CK1216" i="64" s="1"/>
  <c r="CK1721" i="64" a="1"/>
  <c r="CK1721" i="64" s="1"/>
  <c r="CK645" i="64" a="1"/>
  <c r="CK645" i="64" s="1"/>
  <c r="CK176" i="64" a="1"/>
  <c r="CK176" i="64" s="1"/>
  <c r="CK1719" i="64" a="1"/>
  <c r="CK1719" i="64" s="1"/>
  <c r="CK245" i="64" a="1"/>
  <c r="CK245" i="64" s="1"/>
  <c r="CK1240" i="64" a="1"/>
  <c r="CK1240" i="64" s="1"/>
  <c r="CK1086" i="64" a="1"/>
  <c r="CK1086" i="64" s="1"/>
  <c r="AQ192" i="69"/>
  <c r="AQ200" i="69" s="1"/>
  <c r="AP167" i="69"/>
  <c r="AP177" i="69" s="1"/>
  <c r="AR183" i="69"/>
  <c r="AR186" i="69" s="1"/>
  <c r="AP169" i="69"/>
  <c r="AP179" i="69" s="1"/>
  <c r="AQ161" i="69"/>
  <c r="AQ162" i="69" s="1"/>
  <c r="AQ167" i="69" s="1"/>
  <c r="AQ177" i="69" s="1"/>
  <c r="AQ188" i="69"/>
  <c r="AP163" i="69"/>
  <c r="AP198" i="69"/>
  <c r="AP200" i="69"/>
  <c r="AR132" i="69"/>
  <c r="AR157" i="69" s="1"/>
  <c r="AQ142" i="69"/>
  <c r="AQ146" i="69" s="1"/>
  <c r="AQ148" i="69" s="1"/>
  <c r="AQ136" i="69"/>
  <c r="AQ140" i="69"/>
  <c r="AQ150" i="69" s="1"/>
  <c r="AT117" i="69"/>
  <c r="AT118" i="69" s="1"/>
  <c r="AT125" i="69" s="1"/>
  <c r="CD17" i="69"/>
  <c r="CD18" i="69" s="1"/>
  <c r="CE16" i="69"/>
  <c r="CE207" i="69"/>
  <c r="CE209" i="69" s="1"/>
  <c r="CE219" i="69" s="1"/>
  <c r="CE10" i="69"/>
  <c r="CE20" i="69" s="1"/>
  <c r="CF205" i="69"/>
  <c r="CF211" i="69" s="1"/>
  <c r="CF61" i="69"/>
  <c r="CF63" i="69" s="1"/>
  <c r="CF8" i="69"/>
  <c r="CF12" i="69" s="1"/>
  <c r="CF22" i="69" s="1"/>
  <c r="CF29" i="69" s="1"/>
  <c r="CF31" i="69" s="1"/>
  <c r="CF98" i="69"/>
  <c r="BY50" i="69"/>
  <c r="BY56" i="69"/>
  <c r="BZ45" i="69"/>
  <c r="BZ49" i="69" s="1"/>
  <c r="BY54" i="69"/>
  <c r="CB33" i="69"/>
  <c r="CB39" i="69"/>
  <c r="CC28" i="69"/>
  <c r="CC32" i="69" s="1"/>
  <c r="CB37" i="69"/>
  <c r="CB46" i="69" s="1"/>
  <c r="CB48" i="69" s="1"/>
  <c r="CG225" i="69" a="1"/>
  <c r="CG225" i="69" s="1"/>
  <c r="CG227" i="69" a="1"/>
  <c r="CG227" i="69" s="1"/>
  <c r="CG216" i="69" a="1"/>
  <c r="CG216" i="69" s="1"/>
  <c r="CG206" i="69" a="1"/>
  <c r="CG206" i="69" s="1"/>
  <c r="CG214" i="69" a="1"/>
  <c r="CG214" i="69" s="1"/>
  <c r="CG208" i="69" a="1"/>
  <c r="CG208" i="69" s="1"/>
  <c r="CG197" i="69" a="1"/>
  <c r="CG197" i="69" s="1"/>
  <c r="CG185" i="69" a="1"/>
  <c r="CG185" i="69" s="1"/>
  <c r="CG191" i="69" a="1"/>
  <c r="CG191" i="69" s="1"/>
  <c r="CG172" i="69" a="1"/>
  <c r="CG172" i="69" s="1"/>
  <c r="CG174" i="69" a="1"/>
  <c r="CG174" i="69" s="1"/>
  <c r="CG166" i="69" a="1"/>
  <c r="CG166" i="69" s="1"/>
  <c r="CG145" i="69" a="1"/>
  <c r="CG145" i="69" s="1"/>
  <c r="CG147" i="69" a="1"/>
  <c r="CG147" i="69" s="1"/>
  <c r="CG160" i="69" a="1"/>
  <c r="CG160" i="69" s="1"/>
  <c r="CG139" i="69" a="1"/>
  <c r="CG139" i="69" s="1"/>
  <c r="CG158" i="69" a="1"/>
  <c r="CG158" i="69" s="1"/>
  <c r="CG133" i="69" a="1"/>
  <c r="CG133" i="69" s="1"/>
  <c r="CG122" i="69" a="1"/>
  <c r="CG122" i="69" s="1"/>
  <c r="CG114" i="69" a="1"/>
  <c r="CG114" i="69" s="1"/>
  <c r="CG116" i="69" a="1"/>
  <c r="CG116" i="69" s="1"/>
  <c r="CG131" i="69" a="1"/>
  <c r="CG131" i="69" s="1"/>
  <c r="CG109" i="69" a="1"/>
  <c r="CG109" i="69" s="1"/>
  <c r="CG97" i="69" a="1"/>
  <c r="CG97" i="69" s="1"/>
  <c r="CH93" i="69" s="1"/>
  <c r="CG90" i="69" a="1"/>
  <c r="CG90" i="69" s="1"/>
  <c r="CG103" i="69" a="1"/>
  <c r="CG103" i="69" s="1"/>
  <c r="CG95" i="69" a="1"/>
  <c r="CG95" i="69" s="1"/>
  <c r="CG96" i="69" s="1"/>
  <c r="CG76" i="69" a="1"/>
  <c r="CG76" i="69" s="1"/>
  <c r="CG82" i="69" a="1"/>
  <c r="CG82" i="69" s="1"/>
  <c r="CG62" i="69" a="1"/>
  <c r="CG62" i="69" s="1"/>
  <c r="CG68" i="69" a="1"/>
  <c r="CG68" i="69" s="1"/>
  <c r="CG74" i="69" a="1"/>
  <c r="CG74" i="69" s="1"/>
  <c r="CG47" i="69" a="1"/>
  <c r="CG47" i="69" s="1"/>
  <c r="CG30" i="69" a="1"/>
  <c r="CG30" i="69" s="1"/>
  <c r="CG53" i="69" a="1"/>
  <c r="CG53" i="69" s="1"/>
  <c r="CG36" i="69" a="1"/>
  <c r="CG36" i="69" s="1"/>
  <c r="CG42" i="69" a="1"/>
  <c r="CG42" i="69" s="1"/>
  <c r="CG15" i="69" a="1"/>
  <c r="CG15" i="69" s="1"/>
  <c r="CG25" i="69" a="1"/>
  <c r="CG25" i="69" s="1"/>
  <c r="CG3" i="69"/>
  <c r="CG5" i="69" a="1"/>
  <c r="CG5" i="69" s="1"/>
  <c r="CG9" i="69" a="1"/>
  <c r="CG9" i="69" s="1"/>
  <c r="CC71" i="69"/>
  <c r="CC75" i="69" s="1"/>
  <c r="CC65" i="69"/>
  <c r="CD60" i="69"/>
  <c r="CD64" i="69" s="1"/>
  <c r="CC69" i="69"/>
  <c r="CI1" i="69"/>
  <c r="CI2" i="69" s="1"/>
  <c r="CH2" i="69"/>
  <c r="CB79" i="69"/>
  <c r="CB77" i="69"/>
  <c r="CB85" i="69" s="1"/>
  <c r="CB94" i="69" s="1"/>
  <c r="CB99" i="69" s="1"/>
  <c r="CE221" i="69"/>
  <c r="CE224" i="69" s="1"/>
  <c r="CE226" i="69" s="1"/>
  <c r="CE228" i="69" s="1"/>
  <c r="CE215" i="69"/>
  <c r="CE217" i="69" s="1"/>
  <c r="CA106" i="69"/>
  <c r="CA113" i="69" s="1"/>
  <c r="CA100" i="69"/>
  <c r="CA104" i="69"/>
  <c r="CA87" i="69"/>
  <c r="CA83" i="69"/>
  <c r="CK1239" i="64" a="1"/>
  <c r="CK1467" i="64" a="1"/>
  <c r="CJ1087" i="64" a="1"/>
  <c r="CK1361" i="64" a="1"/>
  <c r="CK1612" i="64" a="1"/>
  <c r="CK1263" i="64" a="1"/>
  <c r="CK1396" i="64" a="1"/>
  <c r="CK1431" i="64" a="1"/>
  <c r="CJ946" i="64" a="1"/>
  <c r="CK1720" i="64" a="1"/>
  <c r="CK670" i="64" a="1"/>
  <c r="CK1333" i="64" a="1"/>
  <c r="CJ1696" i="64" a="1"/>
  <c r="BY508" i="64" l="1"/>
  <c r="CF1895" i="64" a="1"/>
  <c r="CF1895" i="64" s="1"/>
  <c r="CF1888" i="64" s="1"/>
  <c r="CF1889" i="64" s="1"/>
  <c r="CK177" i="64"/>
  <c r="CK1720" i="64"/>
  <c r="CE193" i="64"/>
  <c r="CJ1404" i="64"/>
  <c r="CK1431" i="64"/>
  <c r="CK1467" i="64"/>
  <c r="CJ1696" i="64"/>
  <c r="CK1361" i="64"/>
  <c r="CK1333" i="64"/>
  <c r="CK1396" i="64"/>
  <c r="CK1239" i="64"/>
  <c r="CK1263" i="64"/>
  <c r="CK1612" i="64"/>
  <c r="CJ1087" i="64"/>
  <c r="CJ946" i="64"/>
  <c r="CK670" i="64"/>
  <c r="AN1668" i="64"/>
  <c r="AN1669" i="64" s="1"/>
  <c r="AN1670" i="64" s="1"/>
  <c r="AR572" i="64"/>
  <c r="BS948" i="64"/>
  <c r="BR1089" i="64"/>
  <c r="CF190" i="64"/>
  <c r="CF193" i="64" s="1"/>
  <c r="CJ1991" i="64"/>
  <c r="CK1991" i="64" s="1"/>
  <c r="AL1241" i="64"/>
  <c r="AT468" i="64"/>
  <c r="CK192" i="64" a="1"/>
  <c r="CK192" i="64" s="1"/>
  <c r="AK648" i="64"/>
  <c r="CL1466" i="64" a="1"/>
  <c r="CL1466" i="64" s="1"/>
  <c r="CL1430" i="64" a="1"/>
  <c r="CL1430" i="64" s="1"/>
  <c r="CL1395" i="64" a="1"/>
  <c r="CL1395" i="64" s="1"/>
  <c r="CL1360" i="64" a="1"/>
  <c r="CL1360" i="64" s="1"/>
  <c r="CL1983" i="64" a="1"/>
  <c r="CL1983" i="64" s="1"/>
  <c r="CL2017" i="64" a="1"/>
  <c r="CL2017" i="64" s="1"/>
  <c r="AQ198" i="69"/>
  <c r="CL40" i="64" a="1"/>
  <c r="CL40" i="64" s="1"/>
  <c r="CL1334" i="64" a="1"/>
  <c r="CL1334" i="64" s="1"/>
  <c r="CL1216" i="64" a="1"/>
  <c r="CL1216" i="64" s="1"/>
  <c r="CL175" i="64" a="1"/>
  <c r="CL175" i="64" s="1"/>
  <c r="CL669" i="64" a="1"/>
  <c r="CL669" i="64" s="1"/>
  <c r="CL176" i="64" a="1"/>
  <c r="CL176" i="64" s="1"/>
  <c r="CL466" i="64" a="1"/>
  <c r="CL466" i="64" s="1"/>
  <c r="CL1608" i="64" a="1"/>
  <c r="CL1608" i="64" s="1"/>
  <c r="CL1721" i="64" a="1"/>
  <c r="CL1721" i="64" s="1"/>
  <c r="CL1086" i="64" a="1"/>
  <c r="CL1086" i="64" s="1"/>
  <c r="CL1238" i="64" a="1"/>
  <c r="CL1238" i="64" s="1"/>
  <c r="CL645" i="64" a="1"/>
  <c r="CL645" i="64" s="1"/>
  <c r="CL1695" i="64" a="1"/>
  <c r="CL1695" i="64" s="1"/>
  <c r="CL472" i="64" a="1"/>
  <c r="CL472" i="64" s="1"/>
  <c r="CL1619" i="64" a="1"/>
  <c r="CL1619" i="64" s="1"/>
  <c r="CL945" i="64" a="1"/>
  <c r="CL945" i="64" s="1"/>
  <c r="CL1332" i="64" a="1"/>
  <c r="CL1332" i="64" s="1"/>
  <c r="CL647" i="64" a="1"/>
  <c r="CL647" i="64" s="1"/>
  <c r="CL245" i="64" a="1"/>
  <c r="CL245" i="64" s="1"/>
  <c r="CL1613" i="64" a="1"/>
  <c r="CL1613" i="64" s="1"/>
  <c r="CL1262" i="64" a="1"/>
  <c r="CL1262" i="64" s="1"/>
  <c r="CL191" i="64" a="1"/>
  <c r="CL191" i="64" s="1"/>
  <c r="CL1240" i="64" a="1"/>
  <c r="CL1240" i="64" s="1"/>
  <c r="CL1719" i="64" a="1"/>
  <c r="CL1719" i="64" s="1"/>
  <c r="AP173" i="69"/>
  <c r="AP175" i="69" s="1"/>
  <c r="AR156" i="69"/>
  <c r="AR161" i="69" s="1"/>
  <c r="AQ173" i="69"/>
  <c r="AQ175" i="69" s="1"/>
  <c r="AQ163" i="69"/>
  <c r="AQ169" i="69"/>
  <c r="AQ179" i="69" s="1"/>
  <c r="AR135" i="69"/>
  <c r="AR142" i="69" s="1"/>
  <c r="AR152" i="69" s="1"/>
  <c r="AQ152" i="69"/>
  <c r="CF16" i="69"/>
  <c r="CF10" i="69"/>
  <c r="CF20" i="69" s="1"/>
  <c r="CG98" i="69"/>
  <c r="AT123" i="69"/>
  <c r="AU112" i="69"/>
  <c r="AU117" i="69" s="1"/>
  <c r="AT119" i="69"/>
  <c r="CF207" i="69"/>
  <c r="CF209" i="69" s="1"/>
  <c r="CF219" i="69" s="1"/>
  <c r="CB106" i="69"/>
  <c r="CB113" i="69" s="1"/>
  <c r="CB100" i="69"/>
  <c r="CB104" i="69"/>
  <c r="CG205" i="69"/>
  <c r="CG211" i="69" s="1"/>
  <c r="CG61" i="69"/>
  <c r="CG63" i="69" s="1"/>
  <c r="CG8" i="69"/>
  <c r="CG12" i="69" s="1"/>
  <c r="CG22" i="69" s="1"/>
  <c r="CG29" i="69" s="1"/>
  <c r="CG31" i="69" s="1"/>
  <c r="BZ50" i="69"/>
  <c r="BZ56" i="69"/>
  <c r="CA45" i="69"/>
  <c r="CA49" i="69" s="1"/>
  <c r="BZ54" i="69"/>
  <c r="CB87" i="69"/>
  <c r="CB83" i="69"/>
  <c r="CD65" i="69"/>
  <c r="CD71" i="69"/>
  <c r="CD75" i="69" s="1"/>
  <c r="CE60" i="69"/>
  <c r="CE64" i="69" s="1"/>
  <c r="CD69" i="69"/>
  <c r="CE17" i="69"/>
  <c r="CE18" i="69" s="1"/>
  <c r="CC39" i="69"/>
  <c r="CD28" i="69"/>
  <c r="CD32" i="69" s="1"/>
  <c r="CC33" i="69"/>
  <c r="CC37" i="69"/>
  <c r="CC46" i="69" s="1"/>
  <c r="CC48" i="69" s="1"/>
  <c r="CC79" i="69"/>
  <c r="CC77" i="69"/>
  <c r="CC85" i="69" s="1"/>
  <c r="CC94" i="69" s="1"/>
  <c r="CC99" i="69" s="1"/>
  <c r="CH225" i="69" a="1"/>
  <c r="CH225" i="69" s="1"/>
  <c r="CH227" i="69" a="1"/>
  <c r="CH227" i="69" s="1"/>
  <c r="CH216" i="69" a="1"/>
  <c r="CH216" i="69" s="1"/>
  <c r="CH206" i="69" a="1"/>
  <c r="CH206" i="69" s="1"/>
  <c r="CH208" i="69" a="1"/>
  <c r="CH208" i="69" s="1"/>
  <c r="CH214" i="69" a="1"/>
  <c r="CH214" i="69" s="1"/>
  <c r="CH197" i="69" a="1"/>
  <c r="CH197" i="69" s="1"/>
  <c r="CH191" i="69" a="1"/>
  <c r="CH191" i="69" s="1"/>
  <c r="CH185" i="69" a="1"/>
  <c r="CH185" i="69" s="1"/>
  <c r="CH174" i="69" a="1"/>
  <c r="CH174" i="69" s="1"/>
  <c r="CH166" i="69" a="1"/>
  <c r="CH166" i="69" s="1"/>
  <c r="CH172" i="69" a="1"/>
  <c r="CH172" i="69" s="1"/>
  <c r="CH147" i="69" a="1"/>
  <c r="CH147" i="69" s="1"/>
  <c r="CH158" i="69" a="1"/>
  <c r="CH158" i="69" s="1"/>
  <c r="CH145" i="69" a="1"/>
  <c r="CH145" i="69" s="1"/>
  <c r="CH131" i="69" a="1"/>
  <c r="CH131" i="69" s="1"/>
  <c r="CH133" i="69" a="1"/>
  <c r="CH133" i="69" s="1"/>
  <c r="CH160" i="69" a="1"/>
  <c r="CH160" i="69" s="1"/>
  <c r="CH139" i="69" a="1"/>
  <c r="CH139" i="69" s="1"/>
  <c r="CH116" i="69" a="1"/>
  <c r="CH116" i="69" s="1"/>
  <c r="CH109" i="69" a="1"/>
  <c r="CH109" i="69" s="1"/>
  <c r="CH122" i="69" a="1"/>
  <c r="CH122" i="69" s="1"/>
  <c r="CH114" i="69" a="1"/>
  <c r="CH114" i="69" s="1"/>
  <c r="CH97" i="69" a="1"/>
  <c r="CH97" i="69" s="1"/>
  <c r="CI93" i="69" s="1"/>
  <c r="CH90" i="69" a="1"/>
  <c r="CH90" i="69" s="1"/>
  <c r="CH103" i="69" a="1"/>
  <c r="CH103" i="69" s="1"/>
  <c r="CH95" i="69" a="1"/>
  <c r="CH95" i="69" s="1"/>
  <c r="CH96" i="69" s="1"/>
  <c r="CH82" i="69" a="1"/>
  <c r="CH82" i="69" s="1"/>
  <c r="CH68" i="69" a="1"/>
  <c r="CH68" i="69" s="1"/>
  <c r="CH74" i="69" a="1"/>
  <c r="CH74" i="69" s="1"/>
  <c r="CH76" i="69" a="1"/>
  <c r="CH76" i="69" s="1"/>
  <c r="CH47" i="69" a="1"/>
  <c r="CH47" i="69" s="1"/>
  <c r="CH30" i="69" a="1"/>
  <c r="CH30" i="69" s="1"/>
  <c r="CH53" i="69" a="1"/>
  <c r="CH53" i="69" s="1"/>
  <c r="CH36" i="69" a="1"/>
  <c r="CH36" i="69" s="1"/>
  <c r="CH42" i="69" a="1"/>
  <c r="CH42" i="69" s="1"/>
  <c r="CH25" i="69" a="1"/>
  <c r="CH25" i="69" s="1"/>
  <c r="CH62" i="69" a="1"/>
  <c r="CH62" i="69" s="1"/>
  <c r="CH3" i="69"/>
  <c r="CH5" i="69" a="1"/>
  <c r="CH5" i="69" s="1"/>
  <c r="CH9" i="69" a="1"/>
  <c r="CH9" i="69" s="1"/>
  <c r="CH15" i="69" a="1"/>
  <c r="CH15" i="69" s="1"/>
  <c r="CI227" i="69" a="1"/>
  <c r="CI227" i="69" s="1"/>
  <c r="CI225" i="69" a="1"/>
  <c r="CI225" i="69" s="1"/>
  <c r="CI216" i="69" a="1"/>
  <c r="CI216" i="69" s="1"/>
  <c r="CI206" i="69" a="1"/>
  <c r="CI206" i="69" s="1"/>
  <c r="CI208" i="69" a="1"/>
  <c r="CI208" i="69" s="1"/>
  <c r="CI214" i="69" a="1"/>
  <c r="CI214" i="69" s="1"/>
  <c r="CI197" i="69" a="1"/>
  <c r="CI197" i="69" s="1"/>
  <c r="CI191" i="69" a="1"/>
  <c r="CI191" i="69" s="1"/>
  <c r="CI185" i="69" a="1"/>
  <c r="CI185" i="69" s="1"/>
  <c r="CI172" i="69" a="1"/>
  <c r="CI172" i="69" s="1"/>
  <c r="CI166" i="69" a="1"/>
  <c r="CI166" i="69" s="1"/>
  <c r="CI174" i="69" a="1"/>
  <c r="CI174" i="69" s="1"/>
  <c r="CI158" i="69" a="1"/>
  <c r="CI158" i="69" s="1"/>
  <c r="CI160" i="69" a="1"/>
  <c r="CI160" i="69" s="1"/>
  <c r="CI147" i="69" a="1"/>
  <c r="CI147" i="69" s="1"/>
  <c r="CI145" i="69" a="1"/>
  <c r="CI145" i="69" s="1"/>
  <c r="CI131" i="69" a="1"/>
  <c r="CI131" i="69" s="1"/>
  <c r="CI133" i="69" a="1"/>
  <c r="CI133" i="69" s="1"/>
  <c r="CI116" i="69" a="1"/>
  <c r="CI116" i="69" s="1"/>
  <c r="CI109" i="69" a="1"/>
  <c r="CI109" i="69" s="1"/>
  <c r="CI122" i="69" a="1"/>
  <c r="CI122" i="69" s="1"/>
  <c r="CI139" i="69" a="1"/>
  <c r="CI139" i="69" s="1"/>
  <c r="CI114" i="69" a="1"/>
  <c r="CI114" i="69" s="1"/>
  <c r="CI103" i="69" a="1"/>
  <c r="CI103" i="69" s="1"/>
  <c r="CI95" i="69" a="1"/>
  <c r="CI95" i="69" s="1"/>
  <c r="CI97" i="69" a="1"/>
  <c r="CI97" i="69" s="1"/>
  <c r="CI74" i="69" a="1"/>
  <c r="CI74" i="69" s="1"/>
  <c r="CI90" i="69" a="1"/>
  <c r="CI90" i="69" s="1"/>
  <c r="CI76" i="69" a="1"/>
  <c r="CI76" i="69" s="1"/>
  <c r="CI82" i="69" a="1"/>
  <c r="CI82" i="69" s="1"/>
  <c r="CI62" i="69" a="1"/>
  <c r="CI62" i="69" s="1"/>
  <c r="CI53" i="69" a="1"/>
  <c r="CI53" i="69" s="1"/>
  <c r="CI36" i="69" a="1"/>
  <c r="CI36" i="69" s="1"/>
  <c r="CI42" i="69" a="1"/>
  <c r="CI42" i="69" s="1"/>
  <c r="CI25" i="69" a="1"/>
  <c r="CI25" i="69" s="1"/>
  <c r="CI68" i="69" a="1"/>
  <c r="CI68" i="69" s="1"/>
  <c r="CI5" i="69" a="1"/>
  <c r="CI5" i="69" s="1"/>
  <c r="CI3" i="69"/>
  <c r="CI47" i="69" a="1"/>
  <c r="CI47" i="69" s="1"/>
  <c r="CI9" i="69" a="1"/>
  <c r="CI9" i="69" s="1"/>
  <c r="CI30" i="69" a="1"/>
  <c r="CI30" i="69" s="1"/>
  <c r="CI15" i="69" a="1"/>
  <c r="CI15" i="69" s="1"/>
  <c r="I113" i="69"/>
  <c r="I46" i="69"/>
  <c r="I224" i="69"/>
  <c r="I130" i="69"/>
  <c r="I161" i="69"/>
  <c r="I132" i="69"/>
  <c r="I228" i="69"/>
  <c r="I134" i="69"/>
  <c r="I10" i="69"/>
  <c r="I54" i="69"/>
  <c r="I215" i="69"/>
  <c r="I123" i="69"/>
  <c r="I175" i="69"/>
  <c r="I75" i="69"/>
  <c r="I77" i="69"/>
  <c r="I148" i="69"/>
  <c r="I63" i="69"/>
  <c r="K224" i="69"/>
  <c r="I69" i="69"/>
  <c r="I226" i="69"/>
  <c r="I159" i="69"/>
  <c r="I211" i="69"/>
  <c r="I209" i="69"/>
  <c r="I192" i="69"/>
  <c r="I98" i="69"/>
  <c r="I96" i="69"/>
  <c r="I198" i="69"/>
  <c r="I104" i="69"/>
  <c r="I167" i="69"/>
  <c r="I29" i="69"/>
  <c r="J54" i="69"/>
  <c r="I117" i="69"/>
  <c r="I186" i="69"/>
  <c r="I8" i="69"/>
  <c r="J94" i="69"/>
  <c r="J184" i="69"/>
  <c r="J209" i="69"/>
  <c r="J98" i="69"/>
  <c r="K37" i="69"/>
  <c r="I157" i="69"/>
  <c r="J48" i="69"/>
  <c r="J140" i="69"/>
  <c r="I205" i="69"/>
  <c r="J148" i="69"/>
  <c r="J192" i="69"/>
  <c r="K46" i="69"/>
  <c r="J167" i="69"/>
  <c r="K217" i="69"/>
  <c r="J228" i="69"/>
  <c r="I17" i="69"/>
  <c r="K228" i="69"/>
  <c r="I31" i="69"/>
  <c r="J198" i="69"/>
  <c r="J37" i="69"/>
  <c r="I94" i="69"/>
  <c r="J161" i="69"/>
  <c r="K94" i="69"/>
  <c r="I48" i="69"/>
  <c r="I140" i="69"/>
  <c r="J215" i="69"/>
  <c r="I207" i="69"/>
  <c r="J69" i="69"/>
  <c r="K10" i="69"/>
  <c r="I16" i="69"/>
  <c r="I37" i="69"/>
  <c r="I115" i="69"/>
  <c r="J17" i="69"/>
  <c r="J134" i="69"/>
  <c r="J175" i="69"/>
  <c r="K215" i="69"/>
  <c r="J217" i="69"/>
  <c r="I217" i="69"/>
  <c r="K205" i="69"/>
  <c r="J130" i="69"/>
  <c r="I184" i="69"/>
  <c r="J132" i="69"/>
  <c r="I61" i="69"/>
  <c r="J205" i="69"/>
  <c r="J10" i="69"/>
  <c r="J63" i="69"/>
  <c r="J31" i="69"/>
  <c r="J29" i="69"/>
  <c r="J157" i="69"/>
  <c r="J186" i="69"/>
  <c r="K8" i="69"/>
  <c r="K17" i="69"/>
  <c r="K104" i="69"/>
  <c r="K31" i="69"/>
  <c r="J8" i="69"/>
  <c r="K29" i="69"/>
  <c r="K16" i="69"/>
  <c r="J77" i="69"/>
  <c r="K207" i="69"/>
  <c r="K61" i="69"/>
  <c r="J96" i="69"/>
  <c r="K75" i="69"/>
  <c r="K54" i="69"/>
  <c r="K211" i="69"/>
  <c r="K98" i="69"/>
  <c r="J159" i="69"/>
  <c r="J46" i="69"/>
  <c r="J226" i="69"/>
  <c r="J75" i="69"/>
  <c r="K96" i="69"/>
  <c r="J16" i="69"/>
  <c r="J61" i="69"/>
  <c r="J113" i="69"/>
  <c r="J211" i="69"/>
  <c r="K226" i="69"/>
  <c r="J224" i="69"/>
  <c r="K69" i="69"/>
  <c r="K77" i="69"/>
  <c r="K113" i="69"/>
  <c r="K130" i="69"/>
  <c r="J207" i="69"/>
  <c r="K209" i="69"/>
  <c r="L48" i="69"/>
  <c r="L69" i="69"/>
  <c r="L75" i="69"/>
  <c r="L54" i="69"/>
  <c r="L10" i="69"/>
  <c r="L228" i="69"/>
  <c r="L46" i="69"/>
  <c r="L63" i="69"/>
  <c r="L215" i="69"/>
  <c r="L113" i="69"/>
  <c r="L16" i="69"/>
  <c r="K63" i="69"/>
  <c r="L217" i="69"/>
  <c r="L205" i="69"/>
  <c r="L96" i="69"/>
  <c r="L104" i="69"/>
  <c r="L17" i="69"/>
  <c r="L8" i="69"/>
  <c r="L94" i="69"/>
  <c r="L61" i="69"/>
  <c r="L31" i="69"/>
  <c r="L224" i="69"/>
  <c r="L130" i="69"/>
  <c r="L207" i="69"/>
  <c r="K48" i="69"/>
  <c r="M130" i="69"/>
  <c r="L209" i="69"/>
  <c r="L29" i="69"/>
  <c r="J104" i="69"/>
  <c r="L211" i="69"/>
  <c r="L98" i="69"/>
  <c r="L226" i="69"/>
  <c r="L37" i="69"/>
  <c r="L77" i="69"/>
  <c r="CF221" i="69"/>
  <c r="CF224" i="69" s="1"/>
  <c r="CF226" i="69" s="1"/>
  <c r="CF228" i="69" s="1"/>
  <c r="CF215" i="69"/>
  <c r="CF217" i="69" s="1"/>
  <c r="CL1612" i="64" a="1"/>
  <c r="CL1333" i="64" a="1"/>
  <c r="AL646" i="64" a="1"/>
  <c r="CL1239" i="64" a="1"/>
  <c r="CK946" i="64" a="1"/>
  <c r="CL1467" i="64" a="1"/>
  <c r="CL1263" i="64" a="1"/>
  <c r="CK1696" i="64" a="1"/>
  <c r="CL1361" i="64" a="1"/>
  <c r="CL670" i="64" a="1"/>
  <c r="CL1396" i="64" a="1"/>
  <c r="CL1431" i="64" a="1"/>
  <c r="CL1720" i="64" a="1"/>
  <c r="CK1087" i="64" a="1"/>
  <c r="BY510" i="64" l="1"/>
  <c r="BY500" i="64" s="1"/>
  <c r="BY502" i="64" s="1"/>
  <c r="BY503" i="64" s="1"/>
  <c r="CL177" i="64"/>
  <c r="CL1720" i="64"/>
  <c r="CK1404" i="64"/>
  <c r="CL1361" i="64"/>
  <c r="P1361" i="64" s="1"/>
  <c r="CL1333" i="64"/>
  <c r="CL1396" i="64"/>
  <c r="CK1696" i="64"/>
  <c r="CL1431" i="64"/>
  <c r="P1431" i="64" s="1"/>
  <c r="CL1467" i="64"/>
  <c r="CL1239" i="64"/>
  <c r="P1239" i="64" s="1"/>
  <c r="CL1263" i="64"/>
  <c r="CL1612" i="64"/>
  <c r="CK1087" i="64"/>
  <c r="CK946" i="64"/>
  <c r="CL670" i="64"/>
  <c r="AR576" i="64"/>
  <c r="CG1885" i="64"/>
  <c r="CG1891" i="64" s="1"/>
  <c r="CG1895" i="64" s="1" a="1"/>
  <c r="CG1895" i="64" s="1"/>
  <c r="AS574" i="64"/>
  <c r="AT571" i="64"/>
  <c r="AN1674" i="64"/>
  <c r="AO1664" i="64"/>
  <c r="BT948" i="64"/>
  <c r="BS1089" i="64"/>
  <c r="BU467" i="64"/>
  <c r="BT467" i="64"/>
  <c r="CG190" i="64"/>
  <c r="CG193" i="64" s="1"/>
  <c r="AM1722" i="64"/>
  <c r="AL646" i="64"/>
  <c r="AN1217" i="64"/>
  <c r="AQ1698" i="64"/>
  <c r="AU464" i="64"/>
  <c r="AT473" i="64"/>
  <c r="AT469" i="64"/>
  <c r="AS1614" i="64"/>
  <c r="CL192" i="64" a="1"/>
  <c r="CL192" i="64" s="1"/>
  <c r="AK1335" i="64"/>
  <c r="CL1991" i="64"/>
  <c r="P1991" i="64" s="1"/>
  <c r="J1986" i="64"/>
  <c r="AR159" i="69"/>
  <c r="AR184" i="69" s="1"/>
  <c r="AR187" i="69" s="1"/>
  <c r="AS183" i="69" s="1"/>
  <c r="AS186" i="69" s="1"/>
  <c r="AR140" i="69"/>
  <c r="AR150" i="69" s="1"/>
  <c r="AR146" i="69"/>
  <c r="AR148" i="69" s="1"/>
  <c r="AS129" i="69"/>
  <c r="AS134" i="69" s="1"/>
  <c r="AR136" i="69"/>
  <c r="I18" i="69"/>
  <c r="CF17" i="69"/>
  <c r="CF18" i="69" s="1"/>
  <c r="N135" i="69"/>
  <c r="N136" i="69" s="1"/>
  <c r="N162" i="69"/>
  <c r="N163" i="69" s="1"/>
  <c r="N187" i="69"/>
  <c r="N188" i="69" s="1"/>
  <c r="AU115" i="69"/>
  <c r="AU118" i="69" s="1"/>
  <c r="CG207" i="69"/>
  <c r="CG209" i="69" s="1"/>
  <c r="CG219" i="69" s="1"/>
  <c r="K18" i="69"/>
  <c r="CG10" i="69"/>
  <c r="CG20" i="69" s="1"/>
  <c r="CG16" i="69"/>
  <c r="L18" i="69"/>
  <c r="J18" i="69"/>
  <c r="CI205" i="69"/>
  <c r="CI207" i="69" s="1"/>
  <c r="H207" i="69" s="1"/>
  <c r="CI61" i="69"/>
  <c r="CI8" i="69"/>
  <c r="CI10" i="69" s="1"/>
  <c r="CC106" i="69"/>
  <c r="CC113" i="69" s="1"/>
  <c r="CC100" i="69"/>
  <c r="CC104" i="69"/>
  <c r="CH98" i="69"/>
  <c r="H173" i="69"/>
  <c r="I162" i="69"/>
  <c r="H49" i="69"/>
  <c r="H93" i="69"/>
  <c r="K32" i="69"/>
  <c r="H135" i="69"/>
  <c r="H64" i="69"/>
  <c r="H112" i="69"/>
  <c r="I99" i="69"/>
  <c r="I100" i="69" s="1"/>
  <c r="I187" i="69"/>
  <c r="H106" i="69"/>
  <c r="I106" i="69"/>
  <c r="H32" i="69"/>
  <c r="I64" i="69"/>
  <c r="H45" i="69"/>
  <c r="H162" i="69"/>
  <c r="I118" i="69"/>
  <c r="I32" i="69"/>
  <c r="H183" i="69"/>
  <c r="H187" i="69"/>
  <c r="H28" i="69"/>
  <c r="I146" i="69"/>
  <c r="I135" i="69"/>
  <c r="H60" i="69"/>
  <c r="H118" i="69"/>
  <c r="H146" i="69"/>
  <c r="H99" i="69"/>
  <c r="H129" i="69"/>
  <c r="K106" i="69"/>
  <c r="H156" i="69"/>
  <c r="I173" i="69"/>
  <c r="I49" i="69"/>
  <c r="K99" i="69"/>
  <c r="K100" i="69" s="1"/>
  <c r="J64" i="69"/>
  <c r="J32" i="69"/>
  <c r="J106" i="69"/>
  <c r="J99" i="69"/>
  <c r="J100" i="69" s="1"/>
  <c r="J49" i="69"/>
  <c r="K64" i="69"/>
  <c r="K49" i="69"/>
  <c r="L49" i="69"/>
  <c r="L32" i="69"/>
  <c r="L64" i="69"/>
  <c r="L99" i="69"/>
  <c r="L100" i="69" s="1"/>
  <c r="L106" i="69"/>
  <c r="CC87" i="69"/>
  <c r="CC83" i="69"/>
  <c r="CH205" i="69"/>
  <c r="CH61" i="69"/>
  <c r="CH8" i="69"/>
  <c r="CH10" i="69" s="1"/>
  <c r="CI96" i="69"/>
  <c r="H96" i="69" s="1"/>
  <c r="CI98" i="69"/>
  <c r="H98" i="69" s="1"/>
  <c r="CE28" i="69"/>
  <c r="CE32" i="69" s="1"/>
  <c r="CD33" i="69"/>
  <c r="CD39" i="69"/>
  <c r="CD37" i="69"/>
  <c r="CE65" i="69"/>
  <c r="CE71" i="69"/>
  <c r="CE75" i="69" s="1"/>
  <c r="CF60" i="69"/>
  <c r="CF64" i="69" s="1"/>
  <c r="CE69" i="69"/>
  <c r="CD79" i="69"/>
  <c r="CD77" i="69"/>
  <c r="CG221" i="69"/>
  <c r="CG224" i="69" s="1"/>
  <c r="CG226" i="69" s="1"/>
  <c r="CG228" i="69" s="1"/>
  <c r="CG215" i="69"/>
  <c r="CG217" i="69" s="1"/>
  <c r="CA50" i="69"/>
  <c r="CA56" i="69"/>
  <c r="CB45" i="69"/>
  <c r="CB49" i="69" s="1"/>
  <c r="CA54" i="69"/>
  <c r="CL1696" i="64" a="1"/>
  <c r="CL1087" i="64" a="1"/>
  <c r="CL946" i="64" a="1"/>
  <c r="BY511" i="64" l="1"/>
  <c r="BY516" i="64" s="1"/>
  <c r="BY504" i="64"/>
  <c r="BZ496" i="64"/>
  <c r="K1720" i="64"/>
  <c r="L1720" i="64"/>
  <c r="M1720" i="64"/>
  <c r="N1720" i="64"/>
  <c r="O1720" i="64"/>
  <c r="P1720" i="64"/>
  <c r="K1612" i="64"/>
  <c r="L1612" i="64"/>
  <c r="M1612" i="64"/>
  <c r="N1612" i="64"/>
  <c r="O1612" i="64"/>
  <c r="P1612" i="64"/>
  <c r="K1467" i="64"/>
  <c r="L1467" i="64"/>
  <c r="M1467" i="64"/>
  <c r="N1467" i="64"/>
  <c r="O1467" i="64"/>
  <c r="P1467" i="64"/>
  <c r="K1396" i="64"/>
  <c r="L1396" i="64"/>
  <c r="M1396" i="64"/>
  <c r="N1396" i="64"/>
  <c r="O1396" i="64"/>
  <c r="P1396" i="64"/>
  <c r="K1263" i="64"/>
  <c r="L1263" i="64"/>
  <c r="M1263" i="64"/>
  <c r="N1263" i="64"/>
  <c r="O1263" i="64"/>
  <c r="P1263" i="64"/>
  <c r="CL1404" i="64"/>
  <c r="P1404" i="64" s="1"/>
  <c r="K670" i="64"/>
  <c r="L670" i="64"/>
  <c r="M670" i="64"/>
  <c r="N670" i="64"/>
  <c r="O670" i="64"/>
  <c r="P670" i="64"/>
  <c r="K1333" i="64"/>
  <c r="L1333" i="64"/>
  <c r="M1333" i="64"/>
  <c r="N1333" i="64"/>
  <c r="O1333" i="64"/>
  <c r="P1333" i="64"/>
  <c r="K177" i="64"/>
  <c r="L177" i="64"/>
  <c r="M177" i="64"/>
  <c r="N177" i="64"/>
  <c r="O177" i="64"/>
  <c r="P177" i="64"/>
  <c r="AS572" i="64"/>
  <c r="AS576" i="64" s="1"/>
  <c r="CL1696" i="64"/>
  <c r="P1696" i="64" s="1"/>
  <c r="CL1087" i="64"/>
  <c r="P1087" i="64" s="1"/>
  <c r="CL946" i="64"/>
  <c r="P946" i="64" s="1"/>
  <c r="AO1668" i="64"/>
  <c r="AO1669" i="64" s="1"/>
  <c r="AO1670" i="64" s="1"/>
  <c r="CG1888" i="64"/>
  <c r="CG1889" i="64" s="1"/>
  <c r="BU948" i="64"/>
  <c r="CH190" i="64"/>
  <c r="CH193" i="64" s="1"/>
  <c r="AM1241" i="64"/>
  <c r="AL648" i="64"/>
  <c r="AU468" i="64"/>
  <c r="AR192" i="69"/>
  <c r="AR198" i="69" s="1"/>
  <c r="AR194" i="69"/>
  <c r="AR202" i="69" s="1"/>
  <c r="AR162" i="69"/>
  <c r="AR163" i="69" s="1"/>
  <c r="AR188" i="69"/>
  <c r="AS132" i="69"/>
  <c r="AS157" i="69" s="1"/>
  <c r="CG17" i="69"/>
  <c r="CG18" i="69" s="1"/>
  <c r="CI16" i="69"/>
  <c r="CH16" i="69"/>
  <c r="CH17" i="69" s="1"/>
  <c r="CH211" i="69"/>
  <c r="M205" i="69"/>
  <c r="J28" i="69"/>
  <c r="J33" i="69" s="1"/>
  <c r="CH63" i="69"/>
  <c r="M61" i="69"/>
  <c r="L28" i="69"/>
  <c r="L33" i="69" s="1"/>
  <c r="CE33" i="69"/>
  <c r="CE39" i="69"/>
  <c r="CF28" i="69"/>
  <c r="CF32" i="69" s="1"/>
  <c r="CE37" i="69"/>
  <c r="CE46" i="69" s="1"/>
  <c r="CE48" i="69" s="1"/>
  <c r="I112" i="69"/>
  <c r="I119" i="69" s="1"/>
  <c r="J112" i="69"/>
  <c r="I188" i="69"/>
  <c r="J183" i="69"/>
  <c r="I45" i="69"/>
  <c r="I50" i="69" s="1"/>
  <c r="CI12" i="69"/>
  <c r="CI22" i="69" s="1"/>
  <c r="CI29" i="69" s="1"/>
  <c r="H8" i="69"/>
  <c r="CD85" i="69"/>
  <c r="CD94" i="69" s="1"/>
  <c r="M28" i="69"/>
  <c r="J45" i="69"/>
  <c r="J50" i="69" s="1"/>
  <c r="I156" i="69"/>
  <c r="H163" i="69"/>
  <c r="I163" i="69"/>
  <c r="J156" i="69"/>
  <c r="CI63" i="69"/>
  <c r="H63" i="69" s="1"/>
  <c r="H61" i="69"/>
  <c r="CD87" i="69"/>
  <c r="CD83" i="69"/>
  <c r="CF71" i="69"/>
  <c r="CF75" i="69" s="1"/>
  <c r="CF65" i="69"/>
  <c r="CG60" i="69"/>
  <c r="CG64" i="69" s="1"/>
  <c r="CF69" i="69"/>
  <c r="M45" i="69"/>
  <c r="L45" i="69"/>
  <c r="L50" i="69" s="1"/>
  <c r="K28" i="69"/>
  <c r="K33" i="69" s="1"/>
  <c r="I136" i="69"/>
  <c r="J129" i="69"/>
  <c r="CH207" i="69"/>
  <c r="CI211" i="69"/>
  <c r="H205" i="69"/>
  <c r="M96" i="69"/>
  <c r="CE79" i="69"/>
  <c r="CE77" i="69"/>
  <c r="CE85" i="69" s="1"/>
  <c r="CE94" i="69" s="1"/>
  <c r="CE99" i="69" s="1"/>
  <c r="CH20" i="69"/>
  <c r="M10" i="69"/>
  <c r="L60" i="69"/>
  <c r="L65" i="69" s="1"/>
  <c r="J60" i="69"/>
  <c r="J65" i="69" s="1"/>
  <c r="M60" i="69"/>
  <c r="CB50" i="69"/>
  <c r="CB56" i="69"/>
  <c r="CC45" i="69"/>
  <c r="CC49" i="69" s="1"/>
  <c r="CB54" i="69"/>
  <c r="CI20" i="69"/>
  <c r="H10" i="69"/>
  <c r="I28" i="69"/>
  <c r="I33" i="69" s="1"/>
  <c r="I60" i="69"/>
  <c r="I65" i="69" s="1"/>
  <c r="AU125" i="69"/>
  <c r="AU119" i="69"/>
  <c r="AV112" i="69"/>
  <c r="AU123" i="69"/>
  <c r="CD46" i="69"/>
  <c r="CH12" i="69"/>
  <c r="CH22" i="69" s="1"/>
  <c r="CH29" i="69" s="1"/>
  <c r="M8" i="69"/>
  <c r="H16" i="69"/>
  <c r="K45" i="69"/>
  <c r="K50" i="69" s="1"/>
  <c r="K60" i="69"/>
  <c r="K65" i="69" s="1"/>
  <c r="I183" i="69"/>
  <c r="I129" i="69"/>
  <c r="H136" i="69"/>
  <c r="M98" i="69"/>
  <c r="CI209" i="69"/>
  <c r="AM646" i="64" a="1"/>
  <c r="BY512" i="64" l="1"/>
  <c r="BZ507" i="64"/>
  <c r="BZ499" i="64"/>
  <c r="CO1991" i="64"/>
  <c r="CH1885" i="64"/>
  <c r="CH1891" i="64" s="1"/>
  <c r="CH1895" i="64" s="1" a="1"/>
  <c r="CH1895" i="64" s="1"/>
  <c r="AT574" i="64"/>
  <c r="AT572" i="64" s="1"/>
  <c r="AU571" i="64"/>
  <c r="AP1664" i="64"/>
  <c r="AO1674" i="64"/>
  <c r="BV948" i="64"/>
  <c r="BW467" i="64"/>
  <c r="BV467" i="64"/>
  <c r="BT1089" i="64"/>
  <c r="BU1089" i="64"/>
  <c r="CI190" i="64"/>
  <c r="CI193" i="64" s="1"/>
  <c r="AM646" i="64"/>
  <c r="AN1722" i="64"/>
  <c r="AO1217" i="64"/>
  <c r="AR1698" i="64"/>
  <c r="AL1335" i="64"/>
  <c r="AT1614" i="64"/>
  <c r="AV464" i="64"/>
  <c r="AU473" i="64"/>
  <c r="AU469" i="64"/>
  <c r="AR200" i="69"/>
  <c r="AR167" i="69"/>
  <c r="AR173" i="69" s="1"/>
  <c r="AR175" i="69" s="1"/>
  <c r="AR169" i="69"/>
  <c r="AR179" i="69" s="1"/>
  <c r="AS156" i="69"/>
  <c r="AS159" i="69" s="1"/>
  <c r="AS184" i="69" s="1"/>
  <c r="AS187" i="69" s="1"/>
  <c r="AS135" i="69"/>
  <c r="AS136" i="69" s="1"/>
  <c r="M16" i="69"/>
  <c r="CI17" i="69"/>
  <c r="CI18" i="69" s="1"/>
  <c r="H65" i="69"/>
  <c r="CH221" i="69"/>
  <c r="CH224" i="69" s="1"/>
  <c r="CH215" i="69"/>
  <c r="M211" i="69"/>
  <c r="AV117" i="69"/>
  <c r="AV115" i="69"/>
  <c r="CI31" i="69"/>
  <c r="H31" i="69" s="1"/>
  <c r="H29" i="69"/>
  <c r="CD48" i="69"/>
  <c r="M63" i="69"/>
  <c r="CH31" i="69"/>
  <c r="M29" i="69"/>
  <c r="CF33" i="69"/>
  <c r="CF39" i="69"/>
  <c r="CG28" i="69"/>
  <c r="CG32" i="69" s="1"/>
  <c r="CF37" i="69"/>
  <c r="CF46" i="69" s="1"/>
  <c r="CF48" i="69" s="1"/>
  <c r="CI219" i="69"/>
  <c r="H209" i="69"/>
  <c r="CE106" i="69"/>
  <c r="CE113" i="69" s="1"/>
  <c r="CE100" i="69"/>
  <c r="CE104" i="69"/>
  <c r="CI221" i="69"/>
  <c r="CI224" i="69" s="1"/>
  <c r="CI215" i="69"/>
  <c r="H211" i="69"/>
  <c r="CF79" i="69"/>
  <c r="CF77" i="69"/>
  <c r="CF85" i="69" s="1"/>
  <c r="CF94" i="69" s="1"/>
  <c r="CF99" i="69" s="1"/>
  <c r="CE87" i="69"/>
  <c r="CE83" i="69"/>
  <c r="M207" i="69"/>
  <c r="CH209" i="69"/>
  <c r="CH18" i="69"/>
  <c r="M17" i="69"/>
  <c r="M18" i="69" s="1"/>
  <c r="CC56" i="69"/>
  <c r="CD45" i="69"/>
  <c r="CC50" i="69"/>
  <c r="CC54" i="69"/>
  <c r="CD99" i="69"/>
  <c r="H17" i="69"/>
  <c r="H18" i="69" s="1"/>
  <c r="CG65" i="69"/>
  <c r="CG71" i="69"/>
  <c r="CG75" i="69" s="1"/>
  <c r="CH60" i="69"/>
  <c r="CH64" i="69" s="1"/>
  <c r="CG69" i="69"/>
  <c r="BZ508" i="64" l="1"/>
  <c r="CO1993" i="64"/>
  <c r="CP1991" i="64"/>
  <c r="AP1668" i="64"/>
  <c r="AP1669" i="64" s="1"/>
  <c r="L1669" i="64" s="1"/>
  <c r="CH1888" i="64"/>
  <c r="CH1889" i="64" s="1"/>
  <c r="AT576" i="64"/>
  <c r="BW948" i="64"/>
  <c r="CJ190" i="64"/>
  <c r="CJ193" i="64" s="1"/>
  <c r="AN1241" i="64"/>
  <c r="AV468" i="64"/>
  <c r="AM648" i="64"/>
  <c r="AR177" i="69"/>
  <c r="AT129" i="69"/>
  <c r="AT134" i="69" s="1"/>
  <c r="AS161" i="69"/>
  <c r="AS162" i="69" s="1"/>
  <c r="AS169" i="69" s="1"/>
  <c r="AS179" i="69" s="1"/>
  <c r="AS142" i="69"/>
  <c r="AS146" i="69" s="1"/>
  <c r="AS148" i="69" s="1"/>
  <c r="AS140" i="69"/>
  <c r="AS150" i="69" s="1"/>
  <c r="AS188" i="69"/>
  <c r="AT183" i="69"/>
  <c r="AT186" i="69" s="1"/>
  <c r="AS192" i="69"/>
  <c r="AS194" i="69"/>
  <c r="AS202" i="69" s="1"/>
  <c r="M31" i="69"/>
  <c r="CF87" i="69"/>
  <c r="CF83" i="69"/>
  <c r="CH217" i="69"/>
  <c r="M215" i="69"/>
  <c r="CD106" i="69"/>
  <c r="CD113" i="69" s="1"/>
  <c r="CD100" i="69"/>
  <c r="CD104" i="69"/>
  <c r="CH226" i="69"/>
  <c r="M224" i="69"/>
  <c r="CH71" i="69"/>
  <c r="CH75" i="69" s="1"/>
  <c r="CI60" i="69"/>
  <c r="CI64" i="69" s="1"/>
  <c r="CH65" i="69"/>
  <c r="CH69" i="69"/>
  <c r="CH219" i="69"/>
  <c r="M209" i="69"/>
  <c r="H215" i="69"/>
  <c r="CI217" i="69"/>
  <c r="H217" i="69" s="1"/>
  <c r="H33" i="69"/>
  <c r="CG79" i="69"/>
  <c r="CG77" i="69"/>
  <c r="H224" i="69"/>
  <c r="CI226" i="69"/>
  <c r="CG33" i="69"/>
  <c r="CG39" i="69"/>
  <c r="CH28" i="69"/>
  <c r="CH32" i="69" s="1"/>
  <c r="CG37" i="69"/>
  <c r="CG46" i="69" s="1"/>
  <c r="CD49" i="69"/>
  <c r="AV118" i="69"/>
  <c r="CF106" i="69"/>
  <c r="CF113" i="69" s="1"/>
  <c r="CF100" i="69"/>
  <c r="CF104" i="69"/>
  <c r="CO1696" i="64" a="1"/>
  <c r="CO1087" i="64" a="1"/>
  <c r="CO946" i="64" a="1"/>
  <c r="AN646" i="64" a="1"/>
  <c r="BZ510" i="64" l="1"/>
  <c r="BZ500" i="64" s="1"/>
  <c r="BZ502" i="64" s="1"/>
  <c r="BZ503" i="64" s="1"/>
  <c r="AP1670" i="64"/>
  <c r="CO946" i="64"/>
  <c r="CO948" i="64" s="1"/>
  <c r="CO1087" i="64"/>
  <c r="CO1089" i="64" s="1"/>
  <c r="CO2454" i="64" s="1"/>
  <c r="CO1696" i="64"/>
  <c r="CP1993" i="64"/>
  <c r="CQ1991" i="64"/>
  <c r="CI1885" i="64"/>
  <c r="CI1891" i="64" s="1"/>
  <c r="CI1895" i="64" s="1" a="1"/>
  <c r="CI1895" i="64" s="1"/>
  <c r="AU574" i="64"/>
  <c r="AU572" i="64" s="1"/>
  <c r="AV571" i="64"/>
  <c r="AP1674" i="64"/>
  <c r="AQ1664" i="64"/>
  <c r="BX948" i="64"/>
  <c r="BY467" i="64"/>
  <c r="BW1089" i="64"/>
  <c r="BV1089" i="64"/>
  <c r="CK190" i="64"/>
  <c r="CK193" i="64" s="1"/>
  <c r="AO1722" i="64"/>
  <c r="AN646" i="64"/>
  <c r="AM1335" i="64"/>
  <c r="AU1614" i="64"/>
  <c r="AV473" i="64"/>
  <c r="AV469" i="64"/>
  <c r="AW464" i="64"/>
  <c r="AS1698" i="64"/>
  <c r="AT132" i="69"/>
  <c r="AT157" i="69" s="1"/>
  <c r="AS152" i="69"/>
  <c r="AT156" i="69"/>
  <c r="AT161" i="69" s="1"/>
  <c r="AS163" i="69"/>
  <c r="AS167" i="69"/>
  <c r="AS177" i="69" s="1"/>
  <c r="AS200" i="69"/>
  <c r="AS198" i="69"/>
  <c r="CG85" i="69"/>
  <c r="CG94" i="69" s="1"/>
  <c r="CG87" i="69"/>
  <c r="CG83" i="69"/>
  <c r="CG48" i="69"/>
  <c r="CE45" i="69"/>
  <c r="CE49" i="69" s="1"/>
  <c r="CD50" i="69"/>
  <c r="CD56" i="69"/>
  <c r="CD54" i="69"/>
  <c r="CH33" i="69"/>
  <c r="CH39" i="69"/>
  <c r="CI28" i="69"/>
  <c r="CI32" i="69" s="1"/>
  <c r="CH37" i="69"/>
  <c r="CI65" i="69"/>
  <c r="CI71" i="69"/>
  <c r="CI75" i="69" s="1"/>
  <c r="N64" i="69"/>
  <c r="N65" i="69" s="1"/>
  <c r="CI69" i="69"/>
  <c r="M64" i="69"/>
  <c r="M65" i="69" s="1"/>
  <c r="M217" i="69"/>
  <c r="AV125" i="69"/>
  <c r="AV119" i="69"/>
  <c r="AW112" i="69"/>
  <c r="AV123" i="69"/>
  <c r="CH79" i="69"/>
  <c r="CH77" i="69"/>
  <c r="CH85" i="69" s="1"/>
  <c r="CH94" i="69" s="1"/>
  <c r="CH99" i="69" s="1"/>
  <c r="H226" i="69"/>
  <c r="CI228" i="69"/>
  <c r="M226" i="69"/>
  <c r="CH228" i="69"/>
  <c r="CP946" i="64" a="1"/>
  <c r="CP1087" i="64" a="1"/>
  <c r="CP1696" i="64" a="1"/>
  <c r="BZ511" i="64" l="1"/>
  <c r="BZ516" i="64" s="1"/>
  <c r="BZ504" i="64"/>
  <c r="O503" i="64"/>
  <c r="P496" i="64" s="1"/>
  <c r="CA496" i="64"/>
  <c r="CA499" i="64" s="1"/>
  <c r="CO2403" i="64"/>
  <c r="CO2407" i="64"/>
  <c r="CP1696" i="64"/>
  <c r="CP1087" i="64"/>
  <c r="CP946" i="64"/>
  <c r="CR1991" i="64"/>
  <c r="CQ1993" i="64"/>
  <c r="CO1698" i="64"/>
  <c r="AQ1668" i="64"/>
  <c r="CI1888" i="64"/>
  <c r="CI1889" i="64" s="1"/>
  <c r="AU576" i="64"/>
  <c r="BY948" i="64"/>
  <c r="BX467" i="64"/>
  <c r="CL190" i="64"/>
  <c r="P190" i="64" s="1"/>
  <c r="AP1217" i="64"/>
  <c r="AN648" i="64"/>
  <c r="AO1241" i="64"/>
  <c r="AW468" i="64"/>
  <c r="AT135" i="69"/>
  <c r="AU129" i="69" s="1"/>
  <c r="AU132" i="69" s="1"/>
  <c r="AU157" i="69" s="1"/>
  <c r="AS173" i="69"/>
  <c r="AS175" i="69" s="1"/>
  <c r="AT159" i="69"/>
  <c r="AT184" i="69" s="1"/>
  <c r="AT187" i="69" s="1"/>
  <c r="AT188" i="69" s="1"/>
  <c r="CH87" i="69"/>
  <c r="CH83" i="69"/>
  <c r="H69" i="69"/>
  <c r="M69" i="69"/>
  <c r="CI79" i="69"/>
  <c r="H75" i="69"/>
  <c r="CI77" i="69"/>
  <c r="M77" i="69" s="1"/>
  <c r="M75" i="69"/>
  <c r="CG99" i="69"/>
  <c r="CH106" i="69"/>
  <c r="CH113" i="69" s="1"/>
  <c r="CH100" i="69"/>
  <c r="CH104" i="69"/>
  <c r="AW117" i="69"/>
  <c r="AW115" i="69"/>
  <c r="CE50" i="69"/>
  <c r="CE56" i="69"/>
  <c r="CF45" i="69"/>
  <c r="CF49" i="69" s="1"/>
  <c r="CE54" i="69"/>
  <c r="CH46" i="69"/>
  <c r="H228" i="69"/>
  <c r="M228" i="69"/>
  <c r="CI33" i="69"/>
  <c r="CI39" i="69"/>
  <c r="N32" i="69"/>
  <c r="N33" i="69" s="1"/>
  <c r="CI37" i="69"/>
  <c r="M37" i="69" s="1"/>
  <c r="M32" i="69"/>
  <c r="M33" i="69" s="1"/>
  <c r="CQ946" i="64" a="1"/>
  <c r="CQ1696" i="64" a="1"/>
  <c r="CQ1087" i="64" a="1"/>
  <c r="AO646" i="64" a="1"/>
  <c r="O511" i="64" l="1"/>
  <c r="P507" i="64" s="1"/>
  <c r="BZ512" i="64"/>
  <c r="CA507" i="64"/>
  <c r="CA508" i="64"/>
  <c r="AQ1669" i="64"/>
  <c r="CQ946" i="64"/>
  <c r="CQ948" i="64" s="1"/>
  <c r="CQ1087" i="64"/>
  <c r="CQ1089" i="64" s="1"/>
  <c r="CQ2454" i="64" s="1"/>
  <c r="CQ1696" i="64"/>
  <c r="CR1993" i="64"/>
  <c r="CS1991" i="64"/>
  <c r="CP948" i="64"/>
  <c r="CP1089" i="64"/>
  <c r="CP2454" i="64" s="1"/>
  <c r="CP1698" i="64"/>
  <c r="CL193" i="64"/>
  <c r="CJ1885" i="64"/>
  <c r="CJ1891" i="64" s="1"/>
  <c r="CJ1895" i="64" s="1" a="1"/>
  <c r="CJ1895" i="64" s="1"/>
  <c r="AV574" i="64"/>
  <c r="AV572" i="64" s="1"/>
  <c r="AW571" i="64"/>
  <c r="BZ948" i="64"/>
  <c r="BX1089" i="64"/>
  <c r="AO646" i="64"/>
  <c r="AQ1217" i="64"/>
  <c r="AT1698" i="64"/>
  <c r="AW473" i="64"/>
  <c r="AX464" i="64"/>
  <c r="AW469" i="64"/>
  <c r="AV1614" i="64"/>
  <c r="AN1335" i="64"/>
  <c r="AT140" i="69"/>
  <c r="AT150" i="69" s="1"/>
  <c r="AT142" i="69"/>
  <c r="AT146" i="69" s="1"/>
  <c r="AT148" i="69" s="1"/>
  <c r="AT136" i="69"/>
  <c r="AU134" i="69"/>
  <c r="AU135" i="69" s="1"/>
  <c r="AV129" i="69" s="1"/>
  <c r="AV132" i="69" s="1"/>
  <c r="AV157" i="69" s="1"/>
  <c r="AU183" i="69"/>
  <c r="AU186" i="69" s="1"/>
  <c r="AT194" i="69"/>
  <c r="AT202" i="69" s="1"/>
  <c r="AT192" i="69"/>
  <c r="AT200" i="69" s="1"/>
  <c r="AT162" i="69"/>
  <c r="AT163" i="69" s="1"/>
  <c r="AW118" i="69"/>
  <c r="AW119" i="69" s="1"/>
  <c r="CH48" i="69"/>
  <c r="CI87" i="69"/>
  <c r="CI83" i="69"/>
  <c r="CI46" i="69"/>
  <c r="M46" i="69" s="1"/>
  <c r="H37" i="69"/>
  <c r="CF50" i="69"/>
  <c r="CF56" i="69"/>
  <c r="CG45" i="69"/>
  <c r="CG49" i="69" s="1"/>
  <c r="CF54" i="69"/>
  <c r="CG106" i="69"/>
  <c r="CG113" i="69" s="1"/>
  <c r="CG100" i="69"/>
  <c r="CG104" i="69"/>
  <c r="CI85" i="69"/>
  <c r="CI94" i="69" s="1"/>
  <c r="H77" i="69"/>
  <c r="CR1087" i="64" a="1"/>
  <c r="CR1696" i="64" a="1"/>
  <c r="CR946" i="64" a="1"/>
  <c r="CA510" i="64" l="1"/>
  <c r="CP2403" i="64"/>
  <c r="CP2407" i="64"/>
  <c r="CQ2403" i="64"/>
  <c r="CQ2407" i="64"/>
  <c r="AQ1670" i="64"/>
  <c r="AQ1674" i="64"/>
  <c r="AR1664" i="64"/>
  <c r="K193" i="64"/>
  <c r="L193" i="64"/>
  <c r="M193" i="64"/>
  <c r="N193" i="64"/>
  <c r="O193" i="64"/>
  <c r="P193" i="64"/>
  <c r="CR1696" i="64"/>
  <c r="CR1087" i="64"/>
  <c r="CR1089" i="64" s="1"/>
  <c r="CR2454" i="64" s="1"/>
  <c r="CR946" i="64"/>
  <c r="CR948" i="64" s="1"/>
  <c r="CS1993" i="64"/>
  <c r="CT1991" i="64"/>
  <c r="CQ1698" i="64"/>
  <c r="CJ1888" i="64"/>
  <c r="CJ1889" i="64" s="1"/>
  <c r="AV576" i="64"/>
  <c r="CA948" i="64"/>
  <c r="CA467" i="64"/>
  <c r="BY1089" i="64"/>
  <c r="BZ467" i="64"/>
  <c r="AP1241" i="64"/>
  <c r="AP1722" i="64"/>
  <c r="AX468" i="64"/>
  <c r="AO648" i="64"/>
  <c r="AT152" i="69"/>
  <c r="AU142" i="69"/>
  <c r="AU146" i="69" s="1"/>
  <c r="AU148" i="69" s="1"/>
  <c r="AV134" i="69"/>
  <c r="AV135" i="69" s="1"/>
  <c r="AV136" i="69" s="1"/>
  <c r="AU140" i="69"/>
  <c r="AU150" i="69" s="1"/>
  <c r="AU136" i="69"/>
  <c r="AT198" i="69"/>
  <c r="AU156" i="69"/>
  <c r="AU159" i="69" s="1"/>
  <c r="AU184" i="69" s="1"/>
  <c r="AU187" i="69" s="1"/>
  <c r="AU194" i="69" s="1"/>
  <c r="AU202" i="69" s="1"/>
  <c r="AT169" i="69"/>
  <c r="AT179" i="69" s="1"/>
  <c r="AT167" i="69"/>
  <c r="AT177" i="69" s="1"/>
  <c r="AW123" i="69"/>
  <c r="AW125" i="69"/>
  <c r="AX112" i="69"/>
  <c r="AX115" i="69" s="1"/>
  <c r="H94" i="69"/>
  <c r="H100" i="69" s="1"/>
  <c r="CI99" i="69"/>
  <c r="M94" i="69"/>
  <c r="CI48" i="69"/>
  <c r="H46" i="69"/>
  <c r="CG50" i="69"/>
  <c r="CG56" i="69"/>
  <c r="CH45" i="69"/>
  <c r="CH49" i="69" s="1"/>
  <c r="CG54" i="69"/>
  <c r="CS1087" i="64" a="1"/>
  <c r="CS1696" i="64" a="1"/>
  <c r="AP646" i="64" a="1"/>
  <c r="CS946" i="64" a="1"/>
  <c r="CA500" i="64" l="1"/>
  <c r="CA502" i="64" s="1"/>
  <c r="CA511" i="64"/>
  <c r="CR2403" i="64"/>
  <c r="CR2407" i="64"/>
  <c r="AR1668" i="64"/>
  <c r="CS946" i="64"/>
  <c r="CS948" i="64" s="1"/>
  <c r="CS1087" i="64"/>
  <c r="CS1089" i="64" s="1"/>
  <c r="CS2454" i="64" s="1"/>
  <c r="CS1696" i="64"/>
  <c r="CT1993" i="64"/>
  <c r="CU1991" i="64"/>
  <c r="CR1698" i="64"/>
  <c r="CK1885" i="64"/>
  <c r="CK1891" i="64" s="1"/>
  <c r="CK1895" i="64" s="1" a="1"/>
  <c r="CK1895" i="64" s="1"/>
  <c r="AX571" i="64"/>
  <c r="AW574" i="64"/>
  <c r="CB948" i="64"/>
  <c r="CB467" i="64"/>
  <c r="BZ1089" i="64"/>
  <c r="CA1089" i="64"/>
  <c r="AP646" i="64"/>
  <c r="AQ1722" i="64"/>
  <c r="AR1217" i="64"/>
  <c r="AU1698" i="64"/>
  <c r="AW1614" i="64"/>
  <c r="AO1335" i="64"/>
  <c r="AY464" i="64"/>
  <c r="AX469" i="64"/>
  <c r="AX473" i="64"/>
  <c r="AU152" i="69"/>
  <c r="AU192" i="69"/>
  <c r="AU200" i="69" s="1"/>
  <c r="AT173" i="69"/>
  <c r="AT175" i="69" s="1"/>
  <c r="AU161" i="69"/>
  <c r="AU162" i="69" s="1"/>
  <c r="AU163" i="69" s="1"/>
  <c r="AU188" i="69"/>
  <c r="AV183" i="69"/>
  <c r="AV186" i="69" s="1"/>
  <c r="AV140" i="69"/>
  <c r="AV150" i="69" s="1"/>
  <c r="AW129" i="69"/>
  <c r="AW132" i="69" s="1"/>
  <c r="AW157" i="69" s="1"/>
  <c r="AV142" i="69"/>
  <c r="AV146" i="69" s="1"/>
  <c r="AV148" i="69" s="1"/>
  <c r="AX117" i="69"/>
  <c r="AX118" i="69" s="1"/>
  <c r="AY112" i="69" s="1"/>
  <c r="CI106" i="69"/>
  <c r="CI100" i="69"/>
  <c r="N99" i="69"/>
  <c r="N100" i="69" s="1"/>
  <c r="CI104" i="69"/>
  <c r="M99" i="69"/>
  <c r="M100" i="69" s="1"/>
  <c r="CH50" i="69"/>
  <c r="CH56" i="69"/>
  <c r="CI45" i="69"/>
  <c r="CI49" i="69" s="1"/>
  <c r="CH54" i="69"/>
  <c r="H48" i="69"/>
  <c r="H50" i="69" s="1"/>
  <c r="M48" i="69"/>
  <c r="CT1087" i="64" a="1"/>
  <c r="CT946" i="64" a="1"/>
  <c r="CT1696" i="64" a="1"/>
  <c r="CA516" i="64" l="1"/>
  <c r="CB507" i="64"/>
  <c r="CA512" i="64"/>
  <c r="CA503" i="64"/>
  <c r="CS2403" i="64"/>
  <c r="CS2407" i="64"/>
  <c r="AR1669" i="64"/>
  <c r="AS1664" i="64" s="1"/>
  <c r="CT1696" i="64"/>
  <c r="CT1087" i="64"/>
  <c r="CT1089" i="64" s="1"/>
  <c r="CT2454" i="64" s="1"/>
  <c r="CT946" i="64"/>
  <c r="CT948" i="64" s="1"/>
  <c r="CV1991" i="64"/>
  <c r="CU1993" i="64"/>
  <c r="CS1698" i="64"/>
  <c r="CK1888" i="64"/>
  <c r="CK1889" i="64" s="1"/>
  <c r="AW572" i="64"/>
  <c r="CC948" i="64"/>
  <c r="CC467" i="64"/>
  <c r="CB1089" i="64"/>
  <c r="AQ1241" i="64"/>
  <c r="AY468" i="64"/>
  <c r="AP648" i="64"/>
  <c r="AU169" i="69"/>
  <c r="AU179" i="69" s="1"/>
  <c r="AU167" i="69"/>
  <c r="AU173" i="69" s="1"/>
  <c r="AU175" i="69" s="1"/>
  <c r="AV156" i="69"/>
  <c r="AV161" i="69" s="1"/>
  <c r="AU198" i="69"/>
  <c r="AV152" i="69"/>
  <c r="AW134" i="69"/>
  <c r="AW135" i="69" s="1"/>
  <c r="AX129" i="69" s="1"/>
  <c r="AX123" i="69"/>
  <c r="AX125" i="69"/>
  <c r="AX119" i="69"/>
  <c r="H104" i="69"/>
  <c r="M104" i="69"/>
  <c r="AY115" i="69"/>
  <c r="AY117" i="69"/>
  <c r="CI50" i="69"/>
  <c r="CI56" i="69"/>
  <c r="N49" i="69"/>
  <c r="N50" i="69" s="1"/>
  <c r="M49" i="69"/>
  <c r="M50" i="69" s="1"/>
  <c r="CI54" i="69"/>
  <c r="CI113" i="69"/>
  <c r="M106" i="69"/>
  <c r="CU1087" i="64" a="1"/>
  <c r="CU1696" i="64" a="1"/>
  <c r="AQ646" i="64" a="1"/>
  <c r="CU946" i="64" a="1"/>
  <c r="CA504" i="64" l="1"/>
  <c r="CB496" i="64"/>
  <c r="CB499" i="64" s="1"/>
  <c r="CT2403" i="64"/>
  <c r="CT2407" i="64"/>
  <c r="AR1674" i="64"/>
  <c r="AR1670" i="64"/>
  <c r="AS1668" i="64"/>
  <c r="CU946" i="64"/>
  <c r="CU948" i="64" s="1"/>
  <c r="CU1087" i="64"/>
  <c r="CU1696" i="64"/>
  <c r="CV1993" i="64"/>
  <c r="CW1991" i="64"/>
  <c r="CT1698" i="64"/>
  <c r="CL1885" i="64"/>
  <c r="AW576" i="64"/>
  <c r="AX574" i="64"/>
  <c r="AX572" i="64" s="1"/>
  <c r="AY571" i="64"/>
  <c r="CD948" i="64"/>
  <c r="CD467" i="64"/>
  <c r="CC1089" i="64"/>
  <c r="AQ646" i="64"/>
  <c r="AR1722" i="64"/>
  <c r="AS1217" i="64"/>
  <c r="AV1698" i="64"/>
  <c r="AX1614" i="64"/>
  <c r="AP1335" i="64"/>
  <c r="AY469" i="64"/>
  <c r="AZ464" i="64"/>
  <c r="AY473" i="64"/>
  <c r="AU177" i="69"/>
  <c r="AV159" i="69"/>
  <c r="AV184" i="69" s="1"/>
  <c r="AV187" i="69" s="1"/>
  <c r="AV188" i="69" s="1"/>
  <c r="AW140" i="69"/>
  <c r="AW150" i="69" s="1"/>
  <c r="AW142" i="69"/>
  <c r="AW152" i="69" s="1"/>
  <c r="AW136" i="69"/>
  <c r="AX134" i="69"/>
  <c r="AX132" i="69"/>
  <c r="AX157" i="69" s="1"/>
  <c r="AY118" i="69"/>
  <c r="AY119" i="69" s="1"/>
  <c r="H113" i="69"/>
  <c r="M113" i="69"/>
  <c r="H54" i="69"/>
  <c r="M54" i="69"/>
  <c r="CV1696" i="64" a="1"/>
  <c r="CV946" i="64" a="1"/>
  <c r="CV1087" i="64" a="1"/>
  <c r="CB508" i="64" l="1"/>
  <c r="CU2403" i="64"/>
  <c r="CU2407" i="64"/>
  <c r="AS1669" i="64"/>
  <c r="AT1664" i="64" s="1"/>
  <c r="CV1696" i="64"/>
  <c r="CV1087" i="64"/>
  <c r="CV1089" i="64" s="1"/>
  <c r="CV2454" i="64" s="1"/>
  <c r="CV946" i="64"/>
  <c r="CV948" i="64" s="1"/>
  <c r="CW1993" i="64"/>
  <c r="CX1991" i="64"/>
  <c r="CU1698" i="64"/>
  <c r="CU1089" i="64"/>
  <c r="CU2454" i="64" s="1"/>
  <c r="CL1891" i="64"/>
  <c r="CL1895" i="64" s="1" a="1"/>
  <c r="CL1895" i="64" s="1"/>
  <c r="AX576" i="64"/>
  <c r="CE948" i="64"/>
  <c r="CF467" i="64"/>
  <c r="CE467" i="64"/>
  <c r="CD1089" i="64"/>
  <c r="AR1241" i="64"/>
  <c r="AQ648" i="64"/>
  <c r="AZ468" i="64"/>
  <c r="AW183" i="69"/>
  <c r="AW186" i="69" s="1"/>
  <c r="AV194" i="69"/>
  <c r="AV202" i="69" s="1"/>
  <c r="AV192" i="69"/>
  <c r="AV200" i="69" s="1"/>
  <c r="AV162" i="69"/>
  <c r="AW156" i="69" s="1"/>
  <c r="AW159" i="69" s="1"/>
  <c r="AW184" i="69" s="1"/>
  <c r="AW146" i="69"/>
  <c r="AW148" i="69" s="1"/>
  <c r="AX135" i="69"/>
  <c r="AX142" i="69" s="1"/>
  <c r="J118" i="69"/>
  <c r="K112" i="69" s="1"/>
  <c r="AY123" i="69"/>
  <c r="AZ112" i="69"/>
  <c r="AZ115" i="69" s="1"/>
  <c r="AY125" i="69"/>
  <c r="AR646" i="64" a="1"/>
  <c r="CW1696" i="64" a="1"/>
  <c r="CW946" i="64" a="1"/>
  <c r="CW1087" i="64" a="1"/>
  <c r="CB510" i="64" l="1"/>
  <c r="CB500" i="64" s="1"/>
  <c r="CB502" i="64" s="1"/>
  <c r="CV2403" i="64"/>
  <c r="CV2407" i="64"/>
  <c r="AS1674" i="64"/>
  <c r="AS1670" i="64"/>
  <c r="AT1668" i="64"/>
  <c r="CW946" i="64"/>
  <c r="CW948" i="64" s="1"/>
  <c r="CW1087" i="64"/>
  <c r="CW1696" i="64"/>
  <c r="CX1993" i="64"/>
  <c r="CY1991" i="64"/>
  <c r="CV1698" i="64"/>
  <c r="CL1888" i="64"/>
  <c r="AY574" i="64"/>
  <c r="AZ571" i="64"/>
  <c r="CF948" i="64"/>
  <c r="CE1089" i="64"/>
  <c r="AR646" i="64"/>
  <c r="AS1722" i="64"/>
  <c r="AT1217" i="64"/>
  <c r="AW1698" i="64"/>
  <c r="AQ1335" i="64"/>
  <c r="AY1614" i="64"/>
  <c r="AZ473" i="64"/>
  <c r="BA464" i="64"/>
  <c r="AZ469" i="64"/>
  <c r="AV198" i="69"/>
  <c r="AW187" i="69"/>
  <c r="AW192" i="69" s="1"/>
  <c r="AW161" i="69"/>
  <c r="AW162" i="69" s="1"/>
  <c r="AX156" i="69" s="1"/>
  <c r="AX161" i="69" s="1"/>
  <c r="AV167" i="69"/>
  <c r="AV173" i="69" s="1"/>
  <c r="AV175" i="69" s="1"/>
  <c r="AV163" i="69"/>
  <c r="AV169" i="69"/>
  <c r="AV179" i="69" s="1"/>
  <c r="AY129" i="69"/>
  <c r="AY132" i="69" s="1"/>
  <c r="AY157" i="69" s="1"/>
  <c r="AX136" i="69"/>
  <c r="AX140" i="69"/>
  <c r="AX150" i="69" s="1"/>
  <c r="AX152" i="69"/>
  <c r="AX146" i="69"/>
  <c r="AX148" i="69" s="1"/>
  <c r="AZ117" i="69"/>
  <c r="AZ118" i="69" s="1"/>
  <c r="CX1696" i="64" a="1"/>
  <c r="CX946" i="64" a="1"/>
  <c r="CX1087" i="64" a="1"/>
  <c r="CB511" i="64" l="1"/>
  <c r="CB516" i="64" s="1"/>
  <c r="CB503" i="64"/>
  <c r="CW2403" i="64"/>
  <c r="CW2407" i="64"/>
  <c r="AT1669" i="64"/>
  <c r="CX1696" i="64"/>
  <c r="CX1087" i="64"/>
  <c r="CX1089" i="64" s="1"/>
  <c r="CX2454" i="64" s="1"/>
  <c r="CX946" i="64"/>
  <c r="CX948" i="64" s="1"/>
  <c r="CY1993" i="64"/>
  <c r="CZ1991" i="64"/>
  <c r="CW1698" i="64"/>
  <c r="CW1089" i="64"/>
  <c r="CW2454" i="64" s="1"/>
  <c r="CL1889" i="64"/>
  <c r="P1889" i="64" s="1"/>
  <c r="AY572" i="64"/>
  <c r="CG948" i="64"/>
  <c r="CG467" i="64"/>
  <c r="CF1089" i="64"/>
  <c r="BA468" i="64"/>
  <c r="AS1241" i="64"/>
  <c r="AR648" i="64"/>
  <c r="AW188" i="69"/>
  <c r="AX183" i="69"/>
  <c r="AX186" i="69" s="1"/>
  <c r="AW194" i="69"/>
  <c r="AW202" i="69" s="1"/>
  <c r="AV177" i="69"/>
  <c r="AW167" i="69"/>
  <c r="AW177" i="69" s="1"/>
  <c r="AW163" i="69"/>
  <c r="AW169" i="69"/>
  <c r="AW179" i="69" s="1"/>
  <c r="AX159" i="69"/>
  <c r="AX184" i="69" s="1"/>
  <c r="AW200" i="69"/>
  <c r="AW198" i="69"/>
  <c r="AY134" i="69"/>
  <c r="AY135" i="69" s="1"/>
  <c r="AZ125" i="69"/>
  <c r="AZ119" i="69"/>
  <c r="BA112" i="69"/>
  <c r="AZ123" i="69"/>
  <c r="CY1696" i="64" a="1"/>
  <c r="CY946" i="64" a="1"/>
  <c r="AS646" i="64" a="1"/>
  <c r="CY1087" i="64" a="1"/>
  <c r="CC507" i="64" l="1"/>
  <c r="CB512" i="64"/>
  <c r="CB504" i="64"/>
  <c r="CC496" i="64"/>
  <c r="CC499" i="64" s="1"/>
  <c r="CX2403" i="64"/>
  <c r="CX2407" i="64"/>
  <c r="AT1670" i="64"/>
  <c r="AU1664" i="64"/>
  <c r="AU1668" i="64" s="1"/>
  <c r="AU1669" i="64" s="1"/>
  <c r="AU1670" i="64" s="1"/>
  <c r="AT1674" i="64"/>
  <c r="CY946" i="64"/>
  <c r="CY948" i="64" s="1"/>
  <c r="CY1087" i="64"/>
  <c r="CY1089" i="64" s="1"/>
  <c r="CY2454" i="64" s="1"/>
  <c r="CY1696" i="64"/>
  <c r="CZ1993" i="64"/>
  <c r="DA1991" i="64"/>
  <c r="CX1698" i="64"/>
  <c r="AY576" i="64"/>
  <c r="BA571" i="64"/>
  <c r="AZ574" i="64"/>
  <c r="AZ572" i="64" s="1"/>
  <c r="CH948" i="64"/>
  <c r="CH467" i="64"/>
  <c r="CG1089" i="64"/>
  <c r="AS646" i="64"/>
  <c r="AT1722" i="64"/>
  <c r="AU1217" i="64"/>
  <c r="AX1698" i="64"/>
  <c r="AR1335" i="64"/>
  <c r="BA473" i="64"/>
  <c r="BB464" i="64"/>
  <c r="BA469" i="64"/>
  <c r="AZ1614" i="64"/>
  <c r="AX187" i="69"/>
  <c r="AX188" i="69" s="1"/>
  <c r="AX162" i="69"/>
  <c r="AX169" i="69" s="1"/>
  <c r="AX179" i="69" s="1"/>
  <c r="AW173" i="69"/>
  <c r="AW175" i="69" s="1"/>
  <c r="AY140" i="69"/>
  <c r="AY150" i="69" s="1"/>
  <c r="AZ129" i="69"/>
  <c r="J135" i="69"/>
  <c r="AY142" i="69"/>
  <c r="AY136" i="69"/>
  <c r="BA115" i="69"/>
  <c r="BA117" i="69"/>
  <c r="CZ946" i="64" a="1"/>
  <c r="CZ1696" i="64" a="1"/>
  <c r="CZ1087" i="64" a="1"/>
  <c r="CC508" i="64" l="1"/>
  <c r="CY2403" i="64"/>
  <c r="CY2407" i="64"/>
  <c r="AV1664" i="64"/>
  <c r="AV1668" i="64" s="1"/>
  <c r="AV1669" i="64" s="1"/>
  <c r="AU1674" i="64"/>
  <c r="CZ1696" i="64"/>
  <c r="CZ1087" i="64"/>
  <c r="CZ1089" i="64" s="1"/>
  <c r="CZ2454" i="64" s="1"/>
  <c r="CZ946" i="64"/>
  <c r="CZ948" i="64" s="1"/>
  <c r="CO1885" i="64"/>
  <c r="CO1891" i="64" s="1"/>
  <c r="CO1895" i="64" s="1" a="1"/>
  <c r="CO1895" i="64" s="1"/>
  <c r="DA1993" i="64"/>
  <c r="DB1991" i="64"/>
  <c r="CY1698" i="64"/>
  <c r="AZ576" i="64"/>
  <c r="CI948" i="64"/>
  <c r="AS648" i="64"/>
  <c r="BB468" i="64"/>
  <c r="AT1241" i="64"/>
  <c r="AX192" i="69"/>
  <c r="AX198" i="69" s="1"/>
  <c r="AY183" i="69"/>
  <c r="AY186" i="69" s="1"/>
  <c r="AX194" i="69"/>
  <c r="AX202" i="69" s="1"/>
  <c r="AY156" i="69"/>
  <c r="AY161" i="69" s="1"/>
  <c r="AX163" i="69"/>
  <c r="AX167" i="69"/>
  <c r="AX177" i="69" s="1"/>
  <c r="AZ132" i="69"/>
  <c r="AZ134" i="69"/>
  <c r="K134" i="69" s="1"/>
  <c r="AY152" i="69"/>
  <c r="AY146" i="69"/>
  <c r="J136" i="69"/>
  <c r="K129" i="69"/>
  <c r="BA118" i="69"/>
  <c r="DA1087" i="64" a="1"/>
  <c r="DA1696" i="64" a="1"/>
  <c r="DA946" i="64" a="1"/>
  <c r="AT646" i="64" a="1"/>
  <c r="CC510" i="64" l="1"/>
  <c r="CC500" i="64" s="1"/>
  <c r="CC502" i="64" s="1"/>
  <c r="CZ2403" i="64"/>
  <c r="CZ2407" i="64"/>
  <c r="DA946" i="64"/>
  <c r="DA948" i="64" s="1"/>
  <c r="DA1087" i="64"/>
  <c r="DA1089" i="64" s="1"/>
  <c r="DA2454" i="64" s="1"/>
  <c r="DA1696" i="64"/>
  <c r="CO1888" i="64"/>
  <c r="CO1889" i="64" s="1"/>
  <c r="CP1885" i="64" s="1"/>
  <c r="CP1891" i="64" s="1"/>
  <c r="CP1895" i="64" s="1" a="1"/>
  <c r="CP1895" i="64" s="1"/>
  <c r="DB1993" i="64"/>
  <c r="DC1991" i="64"/>
  <c r="CZ1698" i="64"/>
  <c r="BA574" i="64"/>
  <c r="BA572" i="64" s="1"/>
  <c r="BB571" i="64"/>
  <c r="AV1670" i="64"/>
  <c r="AW1664" i="64"/>
  <c r="AV1674" i="64"/>
  <c r="CJ948" i="64"/>
  <c r="CL467" i="64"/>
  <c r="CJ467" i="64"/>
  <c r="CH1089" i="64"/>
  <c r="CI467" i="64"/>
  <c r="CI1089" i="64"/>
  <c r="AT646" i="64"/>
  <c r="AU1722" i="64"/>
  <c r="AV1217" i="64"/>
  <c r="AS1335" i="64"/>
  <c r="BA1614" i="64"/>
  <c r="AY1698" i="64"/>
  <c r="BC464" i="64"/>
  <c r="BB469" i="64"/>
  <c r="BB473" i="64"/>
  <c r="AX200" i="69"/>
  <c r="AX173" i="69"/>
  <c r="AX175" i="69" s="1"/>
  <c r="AY159" i="69"/>
  <c r="AY184" i="69" s="1"/>
  <c r="AY187" i="69" s="1"/>
  <c r="J187" i="69" s="1"/>
  <c r="AZ135" i="69"/>
  <c r="BA129" i="69" s="1"/>
  <c r="J146" i="69"/>
  <c r="AY148" i="69"/>
  <c r="K132" i="69"/>
  <c r="AZ157" i="69"/>
  <c r="K157" i="69" s="1"/>
  <c r="BA125" i="69"/>
  <c r="BA119" i="69"/>
  <c r="BB112" i="69"/>
  <c r="BA123" i="69"/>
  <c r="DB946" i="64" a="1"/>
  <c r="DB1087" i="64" a="1"/>
  <c r="DB1696" i="64" a="1"/>
  <c r="CC511" i="64" l="1"/>
  <c r="CD507" i="64" s="1"/>
  <c r="CC503" i="64"/>
  <c r="DA2403" i="64"/>
  <c r="DA2407" i="64"/>
  <c r="K467" i="64"/>
  <c r="L467" i="64"/>
  <c r="M467" i="64"/>
  <c r="N467" i="64"/>
  <c r="O467" i="64"/>
  <c r="DB1696" i="64"/>
  <c r="DB1087" i="64"/>
  <c r="DB1089" i="64" s="1"/>
  <c r="DB2454" i="64" s="1"/>
  <c r="DB946" i="64"/>
  <c r="DB948" i="64" s="1"/>
  <c r="CP1888" i="64"/>
  <c r="CP1889" i="64" s="1"/>
  <c r="CQ1885" i="64" s="1"/>
  <c r="CQ1891" i="64" s="1"/>
  <c r="CQ1895" i="64" s="1" a="1"/>
  <c r="CQ1895" i="64" s="1"/>
  <c r="DD1991" i="64"/>
  <c r="DC1993" i="64"/>
  <c r="DA1698" i="64"/>
  <c r="AW1668" i="64"/>
  <c r="AW1669" i="64" s="1"/>
  <c r="AW1670" i="64" s="1"/>
  <c r="BA576" i="64"/>
  <c r="CK948" i="64"/>
  <c r="AT648" i="64"/>
  <c r="BC468" i="64"/>
  <c r="AU1241" i="64"/>
  <c r="AZ183" i="69"/>
  <c r="AZ186" i="69" s="1"/>
  <c r="K186" i="69" s="1"/>
  <c r="AY188" i="69"/>
  <c r="AY194" i="69"/>
  <c r="AY202" i="69" s="1"/>
  <c r="AY192" i="69"/>
  <c r="AY198" i="69" s="1"/>
  <c r="AY162" i="69"/>
  <c r="AY163" i="69" s="1"/>
  <c r="AZ140" i="69"/>
  <c r="AZ150" i="69" s="1"/>
  <c r="AZ136" i="69"/>
  <c r="AZ142" i="69"/>
  <c r="AZ146" i="69" s="1"/>
  <c r="AZ148" i="69" s="1"/>
  <c r="K148" i="69" s="1"/>
  <c r="J188" i="69"/>
  <c r="K183" i="69"/>
  <c r="BA132" i="69"/>
  <c r="BA157" i="69" s="1"/>
  <c r="BA134" i="69"/>
  <c r="BB117" i="69"/>
  <c r="BB115" i="69"/>
  <c r="DC1696" i="64" a="1"/>
  <c r="DC1087" i="64" a="1"/>
  <c r="AU646" i="64" a="1"/>
  <c r="DC946" i="64" a="1"/>
  <c r="CC512" i="64" l="1"/>
  <c r="CC516" i="64"/>
  <c r="CC504" i="64"/>
  <c r="CD496" i="64"/>
  <c r="CD499" i="64" s="1"/>
  <c r="DB2403" i="64"/>
  <c r="DB2407" i="64"/>
  <c r="DC946" i="64"/>
  <c r="DC948" i="64" s="1"/>
  <c r="DC1087" i="64"/>
  <c r="DC1089" i="64" s="1"/>
  <c r="DC2454" i="64" s="1"/>
  <c r="DC1696" i="64"/>
  <c r="CQ1888" i="64"/>
  <c r="CQ1889" i="64" s="1"/>
  <c r="CR1885" i="64" s="1"/>
  <c r="CR1891" i="64" s="1"/>
  <c r="CR1895" i="64" s="1" a="1"/>
  <c r="CR1895" i="64" s="1"/>
  <c r="DD1993" i="64"/>
  <c r="DE1991" i="64"/>
  <c r="DB1698" i="64"/>
  <c r="BB574" i="64"/>
  <c r="BC571" i="64"/>
  <c r="N571" i="64"/>
  <c r="AW1674" i="64"/>
  <c r="AX1664" i="64"/>
  <c r="CL948" i="64"/>
  <c r="CJ1089" i="64"/>
  <c r="CK467" i="64"/>
  <c r="P467" i="64" s="1"/>
  <c r="AU646" i="64"/>
  <c r="AV1722" i="64"/>
  <c r="AW1217" i="64"/>
  <c r="BB1614" i="64"/>
  <c r="AZ1698" i="64"/>
  <c r="AT1335" i="64"/>
  <c r="BD464" i="64"/>
  <c r="BC473" i="64"/>
  <c r="BC469" i="64"/>
  <c r="AY167" i="69"/>
  <c r="AY173" i="69" s="1"/>
  <c r="J173" i="69" s="1"/>
  <c r="J162" i="69"/>
  <c r="K156" i="69" s="1"/>
  <c r="K140" i="69"/>
  <c r="AY200" i="69"/>
  <c r="AY169" i="69"/>
  <c r="AY179" i="69" s="1"/>
  <c r="AZ156" i="69"/>
  <c r="AZ161" i="69" s="1"/>
  <c r="K161" i="69" s="1"/>
  <c r="AZ152" i="69"/>
  <c r="BA135" i="69"/>
  <c r="BB118" i="69"/>
  <c r="BC112" i="69" s="1"/>
  <c r="DD946" i="64" a="1"/>
  <c r="DD1087" i="64" a="1"/>
  <c r="DD1696" i="64" a="1"/>
  <c r="CD508" i="64" l="1"/>
  <c r="DC2403" i="64"/>
  <c r="DC2407" i="64"/>
  <c r="DD1696" i="64"/>
  <c r="DD1087" i="64"/>
  <c r="DD1089" i="64" s="1"/>
  <c r="DD2454" i="64" s="1"/>
  <c r="DD946" i="64"/>
  <c r="DD948" i="64" s="1"/>
  <c r="CR1888" i="64"/>
  <c r="CR1889" i="64" s="1"/>
  <c r="DE1993" i="64"/>
  <c r="DF1991" i="64"/>
  <c r="DC1698" i="64"/>
  <c r="AX1668" i="64"/>
  <c r="AX1669" i="64" s="1"/>
  <c r="AX1670" i="64" s="1"/>
  <c r="BB572" i="64"/>
  <c r="CL1089" i="64"/>
  <c r="CK1089" i="64"/>
  <c r="AU648" i="64"/>
  <c r="BD468" i="64"/>
  <c r="AV1241" i="64"/>
  <c r="AY177" i="69"/>
  <c r="AY175" i="69"/>
  <c r="J163" i="69"/>
  <c r="AZ159" i="69"/>
  <c r="AZ162" i="69" s="1"/>
  <c r="AZ163" i="69" s="1"/>
  <c r="BA140" i="69"/>
  <c r="BA150" i="69" s="1"/>
  <c r="BA142" i="69"/>
  <c r="BA136" i="69"/>
  <c r="BB129" i="69"/>
  <c r="BB119" i="69"/>
  <c r="BB123" i="69"/>
  <c r="BB125" i="69"/>
  <c r="BC117" i="69"/>
  <c r="BC115" i="69"/>
  <c r="DE946" i="64" a="1"/>
  <c r="AV646" i="64" a="1"/>
  <c r="DE1087" i="64" a="1"/>
  <c r="DE1696" i="64" a="1"/>
  <c r="CD510" i="64" l="1"/>
  <c r="CD500" i="64" s="1"/>
  <c r="CD502" i="64" s="1"/>
  <c r="DD2403" i="64"/>
  <c r="DD2407" i="64"/>
  <c r="CS1885" i="64"/>
  <c r="DE946" i="64"/>
  <c r="DE948" i="64" s="1"/>
  <c r="DE1087" i="64"/>
  <c r="DE1089" i="64" s="1"/>
  <c r="DE2454" i="64" s="1"/>
  <c r="DE1696" i="64"/>
  <c r="DF1993" i="64"/>
  <c r="DG1991" i="64"/>
  <c r="DD1698" i="64"/>
  <c r="BB576" i="64"/>
  <c r="BC574" i="64"/>
  <c r="BD571" i="64"/>
  <c r="AX1674" i="64"/>
  <c r="AY1664" i="64"/>
  <c r="AV646" i="64"/>
  <c r="AW1722" i="64"/>
  <c r="AX1217" i="64"/>
  <c r="BD469" i="64"/>
  <c r="BE464" i="64"/>
  <c r="BD473" i="64"/>
  <c r="BC1614" i="64"/>
  <c r="BA1698" i="64"/>
  <c r="AU1335" i="64"/>
  <c r="AZ184" i="69"/>
  <c r="K159" i="69"/>
  <c r="AZ169" i="69"/>
  <c r="AZ179" i="69" s="1"/>
  <c r="BA156" i="69"/>
  <c r="BA161" i="69" s="1"/>
  <c r="AZ167" i="69"/>
  <c r="K167" i="69" s="1"/>
  <c r="BB132" i="69"/>
  <c r="BB157" i="69" s="1"/>
  <c r="BB134" i="69"/>
  <c r="BA146" i="69"/>
  <c r="BA148" i="69" s="1"/>
  <c r="BA152" i="69"/>
  <c r="BC118" i="69"/>
  <c r="BC119" i="69" s="1"/>
  <c r="DF946" i="64" a="1"/>
  <c r="DF1696" i="64" a="1"/>
  <c r="DF1087" i="64" a="1"/>
  <c r="CD511" i="64" l="1"/>
  <c r="CD516" i="64" s="1"/>
  <c r="CD503" i="64"/>
  <c r="DE2403" i="64"/>
  <c r="DE2407" i="64"/>
  <c r="CS1891" i="64"/>
  <c r="DF1696" i="64"/>
  <c r="DF1087" i="64"/>
  <c r="DF1089" i="64" s="1"/>
  <c r="DF2454" i="64" s="1"/>
  <c r="DF946" i="64"/>
  <c r="DF948" i="64" s="1"/>
  <c r="DE1698" i="64"/>
  <c r="DH1991" i="64"/>
  <c r="DG1993" i="64"/>
  <c r="AY1668" i="64"/>
  <c r="AY1669" i="64" s="1"/>
  <c r="AY1670" i="64" s="1"/>
  <c r="BC572" i="64"/>
  <c r="AW1241" i="64"/>
  <c r="BE468" i="64"/>
  <c r="AV648" i="64"/>
  <c r="K184" i="69"/>
  <c r="AZ187" i="69"/>
  <c r="AZ173" i="69"/>
  <c r="AZ175" i="69" s="1"/>
  <c r="K175" i="69" s="1"/>
  <c r="BA159" i="69"/>
  <c r="BA184" i="69" s="1"/>
  <c r="AZ177" i="69"/>
  <c r="BB135" i="69"/>
  <c r="BB142" i="69" s="1"/>
  <c r="BC123" i="69"/>
  <c r="BC125" i="69"/>
  <c r="BD112" i="69"/>
  <c r="BD117" i="69" s="1"/>
  <c r="DG946" i="64" a="1"/>
  <c r="AW646" i="64" a="1"/>
  <c r="DG1696" i="64" a="1"/>
  <c r="DG1087" i="64" a="1"/>
  <c r="CD512" i="64" l="1"/>
  <c r="CE507" i="64"/>
  <c r="CD504" i="64"/>
  <c r="CE496" i="64"/>
  <c r="CE499" i="64" s="1"/>
  <c r="DF2403" i="64"/>
  <c r="DF2407" i="64"/>
  <c r="CS1895" i="64" a="1"/>
  <c r="CS1895" i="64" s="1"/>
  <c r="CS1888" i="64" s="1"/>
  <c r="CS1889" i="64" s="1"/>
  <c r="CT1885" i="64" s="1"/>
  <c r="CT1891" i="64" s="1"/>
  <c r="DG946" i="64"/>
  <c r="DG948" i="64" s="1"/>
  <c r="DG1087" i="64"/>
  <c r="DG1089" i="64" s="1"/>
  <c r="DG2454" i="64" s="1"/>
  <c r="DG1696" i="64"/>
  <c r="DH1993" i="64"/>
  <c r="DI1991" i="64"/>
  <c r="DF1698" i="64"/>
  <c r="AZ1664" i="64"/>
  <c r="AZ1668" i="64" s="1"/>
  <c r="AY1674" i="64"/>
  <c r="BC576" i="64"/>
  <c r="BD574" i="64"/>
  <c r="BE571" i="64"/>
  <c r="AW646" i="64"/>
  <c r="AX1722" i="64"/>
  <c r="AY1217" i="64"/>
  <c r="BB1698" i="64"/>
  <c r="AV1335" i="64"/>
  <c r="BD1614" i="64"/>
  <c r="BE473" i="64"/>
  <c r="BF464" i="64"/>
  <c r="BE469" i="64"/>
  <c r="AZ188" i="69"/>
  <c r="AZ192" i="69"/>
  <c r="BA183" i="69"/>
  <c r="BA186" i="69" s="1"/>
  <c r="AZ194" i="69"/>
  <c r="AZ202" i="69" s="1"/>
  <c r="BA162" i="69"/>
  <c r="BB136" i="69"/>
  <c r="BB140" i="69"/>
  <c r="BB150" i="69" s="1"/>
  <c r="BC129" i="69"/>
  <c r="BC134" i="69" s="1"/>
  <c r="BB146" i="69"/>
  <c r="BB148" i="69" s="1"/>
  <c r="BB152" i="69"/>
  <c r="BD115" i="69"/>
  <c r="BD118" i="69" s="1"/>
  <c r="BD123" i="69" s="1"/>
  <c r="DH1087" i="64" a="1"/>
  <c r="DH1696" i="64" a="1"/>
  <c r="DH946" i="64" a="1"/>
  <c r="CE508" i="64" l="1"/>
  <c r="DG2403" i="64"/>
  <c r="DG2407" i="64"/>
  <c r="CT1895" i="64" a="1"/>
  <c r="CT1895" i="64" s="1"/>
  <c r="CT1888" i="64" s="1"/>
  <c r="CT1889" i="64" s="1"/>
  <c r="CU1885" i="64" s="1"/>
  <c r="CU1891" i="64" s="1"/>
  <c r="DH1696" i="64"/>
  <c r="DH1087" i="64"/>
  <c r="DH1089" i="64" s="1"/>
  <c r="DH2454" i="64" s="1"/>
  <c r="DH946" i="64"/>
  <c r="DH948" i="64" s="1"/>
  <c r="DG1698" i="64"/>
  <c r="DI1993" i="64"/>
  <c r="DJ1991" i="64"/>
  <c r="AZ1669" i="64"/>
  <c r="AZ1670" i="64" s="1"/>
  <c r="BD572" i="64"/>
  <c r="BF468" i="64"/>
  <c r="AX1241" i="64"/>
  <c r="AW648" i="64"/>
  <c r="BA187" i="69"/>
  <c r="K192" i="69"/>
  <c r="AZ198" i="69"/>
  <c r="K198" i="69" s="1"/>
  <c r="AZ200" i="69"/>
  <c r="BB156" i="69"/>
  <c r="BA169" i="69"/>
  <c r="BA179" i="69" s="1"/>
  <c r="BA167" i="69"/>
  <c r="BA163" i="69"/>
  <c r="BC132" i="69"/>
  <c r="BC157" i="69" s="1"/>
  <c r="BE112" i="69"/>
  <c r="BE115" i="69" s="1"/>
  <c r="BD119" i="69"/>
  <c r="BD125" i="69"/>
  <c r="DI946" i="64" a="1"/>
  <c r="AX646" i="64" a="1"/>
  <c r="DI1087" i="64" a="1"/>
  <c r="DI1696" i="64" a="1"/>
  <c r="CE510" i="64" l="1"/>
  <c r="CE500" i="64" s="1"/>
  <c r="CE502" i="64" s="1"/>
  <c r="DH2403" i="64"/>
  <c r="DH2407" i="64"/>
  <c r="CU1895" i="64" a="1"/>
  <c r="CU1895" i="64" s="1"/>
  <c r="CU1888" i="64" s="1"/>
  <c r="CU1889" i="64" s="1"/>
  <c r="CV1885" i="64" s="1"/>
  <c r="CV1891" i="64" s="1"/>
  <c r="DI946" i="64"/>
  <c r="DI948" i="64" s="1"/>
  <c r="DI1087" i="64"/>
  <c r="DI1089" i="64" s="1"/>
  <c r="DI2454" i="64" s="1"/>
  <c r="DI1696" i="64"/>
  <c r="DJ1993" i="64"/>
  <c r="DK1991" i="64"/>
  <c r="DL1991" i="64" s="1"/>
  <c r="DL1993" i="64" s="1"/>
  <c r="DH1698" i="64"/>
  <c r="AZ1674" i="64"/>
  <c r="BA1664" i="64"/>
  <c r="BA1668" i="64" s="1"/>
  <c r="BA1669" i="64" s="1"/>
  <c r="BA1670" i="64" s="1"/>
  <c r="BD576" i="64"/>
  <c r="BF571" i="64"/>
  <c r="BE574" i="64"/>
  <c r="AX646" i="64"/>
  <c r="AY1722" i="64"/>
  <c r="AZ1217" i="64"/>
  <c r="BF473" i="64"/>
  <c r="BG464" i="64"/>
  <c r="BF469" i="64"/>
  <c r="BC1698" i="64"/>
  <c r="AW1335" i="64"/>
  <c r="BE1614" i="64"/>
  <c r="BB183" i="69"/>
  <c r="BB186" i="69" s="1"/>
  <c r="BA188" i="69"/>
  <c r="BA194" i="69"/>
  <c r="BA202" i="69" s="1"/>
  <c r="BA192" i="69"/>
  <c r="BA200" i="69" s="1"/>
  <c r="BC135" i="69"/>
  <c r="BD129" i="69" s="1"/>
  <c r="BD132" i="69" s="1"/>
  <c r="BD157" i="69" s="1"/>
  <c r="BB161" i="69"/>
  <c r="BB159" i="69"/>
  <c r="BB184" i="69" s="1"/>
  <c r="BA177" i="69"/>
  <c r="BA173" i="69"/>
  <c r="BA175" i="69" s="1"/>
  <c r="BE117" i="69"/>
  <c r="BE118" i="69" s="1"/>
  <c r="DJ1696" i="64" a="1"/>
  <c r="DJ1087" i="64" a="1"/>
  <c r="DJ946" i="64" a="1"/>
  <c r="CE511" i="64" l="1"/>
  <c r="CF507" i="64" s="1"/>
  <c r="CE503" i="64"/>
  <c r="DI2403" i="64"/>
  <c r="DI2407" i="64"/>
  <c r="CV1895" i="64" a="1"/>
  <c r="CV1895" i="64" s="1"/>
  <c r="CV1888" i="64" s="1"/>
  <c r="CV1889" i="64" s="1"/>
  <c r="CW1885" i="64" s="1"/>
  <c r="CW1891" i="64" s="1"/>
  <c r="DJ1696" i="64"/>
  <c r="DJ1087" i="64"/>
  <c r="DJ1089" i="64" s="1"/>
  <c r="DJ2454" i="64" s="1"/>
  <c r="DJ946" i="64"/>
  <c r="DJ948" i="64" s="1"/>
  <c r="DI1698" i="64"/>
  <c r="DK1993" i="64"/>
  <c r="BE572" i="64"/>
  <c r="BB1664" i="64"/>
  <c r="BA1674" i="64"/>
  <c r="AY1241" i="64"/>
  <c r="AX648" i="64"/>
  <c r="BG468" i="64"/>
  <c r="BB187" i="69"/>
  <c r="BB188" i="69" s="1"/>
  <c r="BA198" i="69"/>
  <c r="BC140" i="69"/>
  <c r="BC150" i="69" s="1"/>
  <c r="BC136" i="69"/>
  <c r="BD134" i="69"/>
  <c r="BD135" i="69" s="1"/>
  <c r="BC142" i="69"/>
  <c r="BC146" i="69" s="1"/>
  <c r="BC148" i="69" s="1"/>
  <c r="BB162" i="69"/>
  <c r="BB169" i="69" s="1"/>
  <c r="BB179" i="69" s="1"/>
  <c r="BE125" i="69"/>
  <c r="BE119" i="69"/>
  <c r="BF112" i="69"/>
  <c r="BF117" i="69" s="1"/>
  <c r="BE123" i="69"/>
  <c r="AY646" i="64" a="1"/>
  <c r="DK1087" i="64" a="1"/>
  <c r="DK946" i="64" a="1"/>
  <c r="DK1696" i="64" a="1"/>
  <c r="CE512" i="64" l="1"/>
  <c r="CE516" i="64"/>
  <c r="CE504" i="64"/>
  <c r="CF496" i="64"/>
  <c r="CF499" i="64" s="1"/>
  <c r="CF508" i="64" s="1"/>
  <c r="CF510" i="64" s="1"/>
  <c r="CF500" i="64" s="1"/>
  <c r="CF502" i="64" s="1"/>
  <c r="CF503" i="64" s="1"/>
  <c r="K508" i="64"/>
  <c r="K510" i="64"/>
  <c r="L510" i="64"/>
  <c r="M510" i="64"/>
  <c r="N510" i="64"/>
  <c r="O510" i="64"/>
  <c r="DJ2403" i="64"/>
  <c r="DJ2407" i="64"/>
  <c r="CW1895" i="64" a="1"/>
  <c r="CW1895" i="64" s="1"/>
  <c r="CW1888" i="64" s="1"/>
  <c r="CW1889" i="64" s="1"/>
  <c r="CX1885" i="64" s="1"/>
  <c r="CX1891" i="64" s="1"/>
  <c r="DK946" i="64"/>
  <c r="DK1087" i="64"/>
  <c r="DK1696" i="64"/>
  <c r="DJ1698" i="64"/>
  <c r="BB1668" i="64"/>
  <c r="BB1669" i="64" s="1"/>
  <c r="M1669" i="64" s="1"/>
  <c r="BE576" i="64"/>
  <c r="BF574" i="64"/>
  <c r="BG571" i="64"/>
  <c r="AZ1722" i="64"/>
  <c r="AY646" i="64"/>
  <c r="BA1217" i="64"/>
  <c r="BD1698" i="64"/>
  <c r="BG473" i="64"/>
  <c r="BG469" i="64"/>
  <c r="BH464" i="64"/>
  <c r="AX1335" i="64"/>
  <c r="BF1614" i="64"/>
  <c r="BB194" i="69"/>
  <c r="BB202" i="69" s="1"/>
  <c r="BC183" i="69"/>
  <c r="BC186" i="69" s="1"/>
  <c r="BB192" i="69"/>
  <c r="BB198" i="69" s="1"/>
  <c r="BC152" i="69"/>
  <c r="BC156" i="69"/>
  <c r="BC159" i="69" s="1"/>
  <c r="BC184" i="69" s="1"/>
  <c r="BB163" i="69"/>
  <c r="BB167" i="69"/>
  <c r="BD142" i="69"/>
  <c r="BD136" i="69"/>
  <c r="BE129" i="69"/>
  <c r="BD140" i="69"/>
  <c r="BD150" i="69" s="1"/>
  <c r="BF115" i="69"/>
  <c r="BF118" i="69" s="1"/>
  <c r="BF119" i="69" s="1"/>
  <c r="DL1087" i="64" a="1"/>
  <c r="DL946" i="64" a="1"/>
  <c r="DL1696" i="64" a="1"/>
  <c r="K512" i="64" l="1"/>
  <c r="CF511" i="64"/>
  <c r="CF504" i="64"/>
  <c r="CG496" i="64"/>
  <c r="CG499" i="64" s="1"/>
  <c r="CX1895" i="64" a="1"/>
  <c r="CX1895" i="64" s="1"/>
  <c r="CX1888" i="64" s="1"/>
  <c r="CX1889" i="64" s="1"/>
  <c r="CY1885" i="64" s="1"/>
  <c r="CY1891" i="64" s="1"/>
  <c r="DL1696" i="64"/>
  <c r="DL1087" i="64"/>
  <c r="DL946" i="64"/>
  <c r="DL948" i="64" s="1"/>
  <c r="DK1089" i="64"/>
  <c r="DK2454" i="64" s="1"/>
  <c r="DK948" i="64"/>
  <c r="BB1670" i="64"/>
  <c r="DK1698" i="64"/>
  <c r="BF572" i="64"/>
  <c r="BC1664" i="64"/>
  <c r="BB1674" i="64"/>
  <c r="AY648" i="64"/>
  <c r="BH468" i="64"/>
  <c r="AZ1241" i="64"/>
  <c r="BB200" i="69"/>
  <c r="BC187" i="69"/>
  <c r="BC192" i="69" s="1"/>
  <c r="BC198" i="69" s="1"/>
  <c r="BC161" i="69"/>
  <c r="BC162" i="69" s="1"/>
  <c r="BC167" i="69" s="1"/>
  <c r="BB177" i="69"/>
  <c r="BB173" i="69"/>
  <c r="BB175" i="69" s="1"/>
  <c r="BE134" i="69"/>
  <c r="BE132" i="69"/>
  <c r="BE157" i="69" s="1"/>
  <c r="BD152" i="69"/>
  <c r="BD146" i="69"/>
  <c r="BD148" i="69" s="1"/>
  <c r="BF123" i="69"/>
  <c r="BG112" i="69"/>
  <c r="BG115" i="69" s="1"/>
  <c r="BF125" i="69"/>
  <c r="AZ646" i="64" a="1"/>
  <c r="CF516" i="64" l="1"/>
  <c r="CG507" i="64"/>
  <c r="CF512" i="64"/>
  <c r="CG508" i="64"/>
  <c r="CG510" i="64" s="1"/>
  <c r="K500" i="64"/>
  <c r="L500" i="64"/>
  <c r="M500" i="64"/>
  <c r="N500" i="64"/>
  <c r="O500" i="64"/>
  <c r="M516" i="64"/>
  <c r="N516" i="64"/>
  <c r="O516" i="64"/>
  <c r="DK2403" i="64"/>
  <c r="DK2407" i="64"/>
  <c r="DL2403" i="64"/>
  <c r="DL2407" i="64"/>
  <c r="DL1698" i="64"/>
  <c r="DL1089" i="64"/>
  <c r="CY1895" i="64" a="1"/>
  <c r="CY1895" i="64" s="1"/>
  <c r="CY1888" i="64" s="1"/>
  <c r="CY1889" i="64" s="1"/>
  <c r="CZ1885" i="64" s="1"/>
  <c r="CZ1891" i="64" s="1"/>
  <c r="BC1668" i="64"/>
  <c r="BF576" i="64"/>
  <c r="BG574" i="64"/>
  <c r="BH571" i="64"/>
  <c r="AZ646" i="64"/>
  <c r="BA1722" i="64"/>
  <c r="BB1217" i="64"/>
  <c r="AY1335" i="64"/>
  <c r="BE1698" i="64"/>
  <c r="BI464" i="64"/>
  <c r="BH469" i="64"/>
  <c r="BH473" i="64"/>
  <c r="BG1614" i="64"/>
  <c r="BC200" i="69"/>
  <c r="BC194" i="69"/>
  <c r="BC202" i="69" s="1"/>
  <c r="BD183" i="69"/>
  <c r="BD186" i="69" s="1"/>
  <c r="BC188" i="69"/>
  <c r="BC163" i="69"/>
  <c r="BC169" i="69"/>
  <c r="BC179" i="69" s="1"/>
  <c r="BD156" i="69"/>
  <c r="BC173" i="69"/>
  <c r="BC175" i="69" s="1"/>
  <c r="BC177" i="69"/>
  <c r="BE135" i="69"/>
  <c r="BG117" i="69"/>
  <c r="BG118" i="69" s="1"/>
  <c r="CG500" i="64" l="1"/>
  <c r="CG511" i="64"/>
  <c r="K1698" i="64"/>
  <c r="L1698" i="64"/>
  <c r="M1698" i="64"/>
  <c r="DL2454" i="64"/>
  <c r="K1089" i="64"/>
  <c r="L1089" i="64"/>
  <c r="M1089" i="64"/>
  <c r="N1089" i="64"/>
  <c r="O1089" i="64"/>
  <c r="P1089" i="64"/>
  <c r="CZ1895" i="64" a="1"/>
  <c r="CZ1895" i="64" s="1"/>
  <c r="CZ1888" i="64" s="1"/>
  <c r="CZ1889" i="64" s="1"/>
  <c r="DA1885" i="64" s="1"/>
  <c r="K948" i="64"/>
  <c r="L948" i="64"/>
  <c r="M948" i="64"/>
  <c r="N948" i="64"/>
  <c r="O948" i="64"/>
  <c r="P948" i="64"/>
  <c r="BG572" i="64"/>
  <c r="BC1669" i="64"/>
  <c r="BA1241" i="64"/>
  <c r="BI468" i="64"/>
  <c r="AZ648" i="64"/>
  <c r="BD159" i="69"/>
  <c r="BD184" i="69" s="1"/>
  <c r="BD187" i="69" s="1"/>
  <c r="BE183" i="69" s="1"/>
  <c r="BE186" i="69" s="1"/>
  <c r="BD161" i="69"/>
  <c r="BE140" i="69"/>
  <c r="BE150" i="69" s="1"/>
  <c r="BE142" i="69"/>
  <c r="BE136" i="69"/>
  <c r="BF129" i="69"/>
  <c r="BG119" i="69"/>
  <c r="BG123" i="69"/>
  <c r="BH112" i="69"/>
  <c r="BH117" i="69" s="1"/>
  <c r="BG125" i="69"/>
  <c r="BA646" i="64" a="1"/>
  <c r="CG516" i="64" l="1"/>
  <c r="CH507" i="64"/>
  <c r="CG512" i="64"/>
  <c r="CG502" i="64"/>
  <c r="CG503" i="64" s="1"/>
  <c r="BC1670" i="64"/>
  <c r="DA1891" i="64"/>
  <c r="BG576" i="64"/>
  <c r="BI571" i="64"/>
  <c r="BH574" i="64"/>
  <c r="BH572" i="64" s="1"/>
  <c r="BD1664" i="64"/>
  <c r="BC1674" i="64"/>
  <c r="BA646" i="64"/>
  <c r="BC1217" i="64"/>
  <c r="BH1614" i="64"/>
  <c r="AZ1335" i="64"/>
  <c r="BF1698" i="64"/>
  <c r="BI473" i="64"/>
  <c r="BI469" i="64"/>
  <c r="BJ464" i="64"/>
  <c r="BD162" i="69"/>
  <c r="BD169" i="69" s="1"/>
  <c r="BD179" i="69" s="1"/>
  <c r="BD188" i="69"/>
  <c r="BD192" i="69"/>
  <c r="BD200" i="69" s="1"/>
  <c r="BD194" i="69"/>
  <c r="BD202" i="69" s="1"/>
  <c r="BF134" i="69"/>
  <c r="BF132" i="69"/>
  <c r="BF157" i="69" s="1"/>
  <c r="BE146" i="69"/>
  <c r="BE148" i="69" s="1"/>
  <c r="BE152" i="69"/>
  <c r="BH115" i="69"/>
  <c r="BH118" i="69" s="1"/>
  <c r="BH119" i="69" s="1"/>
  <c r="CG504" i="64" l="1"/>
  <c r="CH496" i="64"/>
  <c r="DA1895" i="64" a="1"/>
  <c r="DA1895" i="64" s="1"/>
  <c r="DA1888" i="64" s="1"/>
  <c r="DA1889" i="64" s="1"/>
  <c r="DB1885" i="64" s="1"/>
  <c r="DB1891" i="64" s="1"/>
  <c r="BD1668" i="64"/>
  <c r="BH576" i="64"/>
  <c r="BB1722" i="64"/>
  <c r="BJ468" i="64"/>
  <c r="BB1241" i="64"/>
  <c r="BA648" i="64"/>
  <c r="BD167" i="69"/>
  <c r="BD173" i="69" s="1"/>
  <c r="BD175" i="69" s="1"/>
  <c r="BE156" i="69"/>
  <c r="BE159" i="69" s="1"/>
  <c r="BE184" i="69" s="1"/>
  <c r="BE187" i="69" s="1"/>
  <c r="BE192" i="69" s="1"/>
  <c r="BE200" i="69" s="1"/>
  <c r="BD163" i="69"/>
  <c r="BD198" i="69"/>
  <c r="BF135" i="69"/>
  <c r="BH125" i="69"/>
  <c r="BH123" i="69"/>
  <c r="BI112" i="69"/>
  <c r="BI117" i="69" s="1"/>
  <c r="BB646" i="64" a="1"/>
  <c r="CH499" i="64" l="1"/>
  <c r="DB1895" i="64" a="1"/>
  <c r="DB1895" i="64" s="1"/>
  <c r="DB1888" i="64" s="1"/>
  <c r="DB1889" i="64" s="1"/>
  <c r="DC1885" i="64" s="1"/>
  <c r="DC1891" i="64" s="1"/>
  <c r="BD1669" i="64"/>
  <c r="BI574" i="64"/>
  <c r="BI572" i="64" s="1"/>
  <c r="BJ571" i="64"/>
  <c r="BC1722" i="64"/>
  <c r="BB646" i="64"/>
  <c r="BD1217" i="64"/>
  <c r="BG1698" i="64"/>
  <c r="BA1335" i="64"/>
  <c r="BI1614" i="64"/>
  <c r="BK464" i="64"/>
  <c r="BJ473" i="64"/>
  <c r="BJ469" i="64"/>
  <c r="BF183" i="69"/>
  <c r="BF186" i="69" s="1"/>
  <c r="BD177" i="69"/>
  <c r="BE198" i="69"/>
  <c r="BE194" i="69"/>
  <c r="BE202" i="69" s="1"/>
  <c r="BE161" i="69"/>
  <c r="BE162" i="69" s="1"/>
  <c r="BE167" i="69" s="1"/>
  <c r="BE173" i="69" s="1"/>
  <c r="BE175" i="69" s="1"/>
  <c r="BE188" i="69"/>
  <c r="BF140" i="69"/>
  <c r="BF150" i="69" s="1"/>
  <c r="BF142" i="69"/>
  <c r="BF136" i="69"/>
  <c r="BG129" i="69"/>
  <c r="BI115" i="69"/>
  <c r="BI118" i="69" s="1"/>
  <c r="BI119" i="69" s="1"/>
  <c r="CH508" i="64" l="1"/>
  <c r="BD1670" i="64"/>
  <c r="DC1895" i="64" a="1"/>
  <c r="DC1895" i="64" s="1"/>
  <c r="DC1888" i="64" s="1"/>
  <c r="DC1889" i="64" s="1"/>
  <c r="DD1885" i="64" s="1"/>
  <c r="BD1674" i="64"/>
  <c r="BE1664" i="64"/>
  <c r="BI576" i="64"/>
  <c r="BB648" i="64"/>
  <c r="BK468" i="64"/>
  <c r="BC1241" i="64"/>
  <c r="BE163" i="69"/>
  <c r="BE169" i="69"/>
  <c r="BE179" i="69" s="1"/>
  <c r="BE177" i="69"/>
  <c r="BF156" i="69"/>
  <c r="BF161" i="69" s="1"/>
  <c r="BF146" i="69"/>
  <c r="BF148" i="69" s="1"/>
  <c r="BF152" i="69"/>
  <c r="BG134" i="69"/>
  <c r="BG132" i="69"/>
  <c r="BG157" i="69" s="1"/>
  <c r="BI123" i="69"/>
  <c r="BJ112" i="69"/>
  <c r="BJ117" i="69" s="1"/>
  <c r="BI125" i="69"/>
  <c r="BC646" i="64" a="1"/>
  <c r="CH510" i="64" l="1"/>
  <c r="CH511" i="64" s="1"/>
  <c r="BE1668" i="64"/>
  <c r="DD1891" i="64"/>
  <c r="BJ574" i="64"/>
  <c r="BJ572" i="64" s="1"/>
  <c r="BK571" i="64"/>
  <c r="BD1241" i="64"/>
  <c r="BC646" i="64"/>
  <c r="BD1722" i="64"/>
  <c r="BE1217" i="64"/>
  <c r="BL464" i="64"/>
  <c r="BK473" i="64"/>
  <c r="BK469" i="64"/>
  <c r="BB1335" i="64"/>
  <c r="BH1698" i="64"/>
  <c r="BJ1614" i="64"/>
  <c r="BF159" i="69"/>
  <c r="BF184" i="69" s="1"/>
  <c r="BF187" i="69" s="1"/>
  <c r="BF192" i="69" s="1"/>
  <c r="BF198" i="69" s="1"/>
  <c r="BG135" i="69"/>
  <c r="BG140" i="69" s="1"/>
  <c r="BG150" i="69" s="1"/>
  <c r="BJ115" i="69"/>
  <c r="BJ118" i="69" s="1"/>
  <c r="BJ125" i="69" s="1"/>
  <c r="CH516" i="64" l="1"/>
  <c r="CH512" i="64"/>
  <c r="CI507" i="64"/>
  <c r="CH500" i="64"/>
  <c r="BE1669" i="64"/>
  <c r="BF1664" i="64" s="1"/>
  <c r="BF1668" i="64" s="1"/>
  <c r="DD1895" i="64" a="1"/>
  <c r="DD1895" i="64" s="1"/>
  <c r="DD1888" i="64" s="1"/>
  <c r="DD1889" i="64" s="1"/>
  <c r="DE1885" i="64" s="1"/>
  <c r="DE1891" i="64" s="1"/>
  <c r="BJ576" i="64"/>
  <c r="BC648" i="64"/>
  <c r="BL468" i="64"/>
  <c r="BF162" i="69"/>
  <c r="BF163" i="69" s="1"/>
  <c r="BF194" i="69"/>
  <c r="BF202" i="69" s="1"/>
  <c r="BF200" i="69"/>
  <c r="BG183" i="69"/>
  <c r="BG186" i="69" s="1"/>
  <c r="BF188" i="69"/>
  <c r="BG142" i="69"/>
  <c r="BG152" i="69" s="1"/>
  <c r="BG136" i="69"/>
  <c r="BH129" i="69"/>
  <c r="BH134" i="69" s="1"/>
  <c r="BJ123" i="69"/>
  <c r="BK112" i="69"/>
  <c r="BK115" i="69" s="1"/>
  <c r="BJ119" i="69"/>
  <c r="BD646" i="64" a="1"/>
  <c r="CH502" i="64" l="1"/>
  <c r="CH503" i="64" s="1"/>
  <c r="BE1674" i="64"/>
  <c r="BE1670" i="64"/>
  <c r="DE1895" i="64" a="1"/>
  <c r="DE1895" i="64" s="1"/>
  <c r="DE1888" i="64" s="1"/>
  <c r="DE1889" i="64" s="1"/>
  <c r="DF1885" i="64" s="1"/>
  <c r="DF1891" i="64" s="1"/>
  <c r="BF1669" i="64"/>
  <c r="BF1670" i="64" s="1"/>
  <c r="BK574" i="64"/>
  <c r="BK572" i="64" s="1"/>
  <c r="BL571" i="64"/>
  <c r="BD646" i="64"/>
  <c r="BE1722" i="64"/>
  <c r="BF1217" i="64"/>
  <c r="BL473" i="64"/>
  <c r="BM464" i="64"/>
  <c r="BL469" i="64"/>
  <c r="BK1614" i="64"/>
  <c r="BI1698" i="64"/>
  <c r="BC1335" i="64"/>
  <c r="BG156" i="69"/>
  <c r="BG161" i="69" s="1"/>
  <c r="BF169" i="69"/>
  <c r="BF179" i="69" s="1"/>
  <c r="BF167" i="69"/>
  <c r="BF177" i="69" s="1"/>
  <c r="BH132" i="69"/>
  <c r="BH157" i="69" s="1"/>
  <c r="BG146" i="69"/>
  <c r="BG148" i="69" s="1"/>
  <c r="BK117" i="69"/>
  <c r="BK118" i="69" s="1"/>
  <c r="CH504" i="64" l="1"/>
  <c r="CI496" i="64"/>
  <c r="CI499" i="64" s="1"/>
  <c r="DF1895" i="64" a="1"/>
  <c r="DF1895" i="64" s="1"/>
  <c r="DF1888" i="64" s="1"/>
  <c r="DF1889" i="64" s="1"/>
  <c r="DG1885" i="64" s="1"/>
  <c r="DG1891" i="64" s="1"/>
  <c r="BG1664" i="64"/>
  <c r="BG1668" i="64" s="1"/>
  <c r="BG1669" i="64" s="1"/>
  <c r="BF1674" i="64"/>
  <c r="BK576" i="64"/>
  <c r="BE1241" i="64"/>
  <c r="BM468" i="64"/>
  <c r="BD648" i="64"/>
  <c r="BG159" i="69"/>
  <c r="BG184" i="69" s="1"/>
  <c r="BG187" i="69" s="1"/>
  <c r="BG194" i="69" s="1"/>
  <c r="BG202" i="69" s="1"/>
  <c r="BF173" i="69"/>
  <c r="BF175" i="69" s="1"/>
  <c r="BH135" i="69"/>
  <c r="BK125" i="69"/>
  <c r="BK123" i="69"/>
  <c r="K118" i="69"/>
  <c r="L112" i="69" s="1"/>
  <c r="BL112" i="69"/>
  <c r="BL115" i="69" s="1"/>
  <c r="BK119" i="69"/>
  <c r="BE646" i="64" a="1"/>
  <c r="CI508" i="64" l="1"/>
  <c r="BG1670" i="64"/>
  <c r="DG1895" i="64" a="1"/>
  <c r="DG1895" i="64" s="1"/>
  <c r="DG1888" i="64" s="1"/>
  <c r="DG1889" i="64" s="1"/>
  <c r="DH1885" i="64" s="1"/>
  <c r="BL574" i="64"/>
  <c r="BL572" i="64" s="1"/>
  <c r="BM571" i="64"/>
  <c r="BG1674" i="64"/>
  <c r="BH1664" i="64"/>
  <c r="BE646" i="64"/>
  <c r="BF1722" i="64"/>
  <c r="BG1217" i="64"/>
  <c r="BJ1698" i="64"/>
  <c r="BD1335" i="64"/>
  <c r="BN464" i="64"/>
  <c r="BM469" i="64"/>
  <c r="BM473" i="64"/>
  <c r="BL1614" i="64"/>
  <c r="BG162" i="69"/>
  <c r="BG169" i="69" s="1"/>
  <c r="BG179" i="69" s="1"/>
  <c r="BG188" i="69"/>
  <c r="BH183" i="69"/>
  <c r="BH186" i="69" s="1"/>
  <c r="BG192" i="69"/>
  <c r="BG198" i="69" s="1"/>
  <c r="BH136" i="69"/>
  <c r="BH140" i="69"/>
  <c r="BH150" i="69" s="1"/>
  <c r="BH142" i="69"/>
  <c r="BH146" i="69" s="1"/>
  <c r="BH148" i="69" s="1"/>
  <c r="BI129" i="69"/>
  <c r="BL117" i="69"/>
  <c r="BL118" i="69" s="1"/>
  <c r="BF646" i="64" a="1"/>
  <c r="CI510" i="64" l="1"/>
  <c r="CI511" i="64" s="1"/>
  <c r="DH1891" i="64"/>
  <c r="BL576" i="64"/>
  <c r="BH1668" i="64"/>
  <c r="BH1669" i="64" s="1"/>
  <c r="BF646" i="64"/>
  <c r="BE648" i="64"/>
  <c r="BN468" i="64"/>
  <c r="BG167" i="69"/>
  <c r="BG173" i="69" s="1"/>
  <c r="BG175" i="69" s="1"/>
  <c r="BG163" i="69"/>
  <c r="BH156" i="69"/>
  <c r="BH161" i="69" s="1"/>
  <c r="BG200" i="69"/>
  <c r="BH152" i="69"/>
  <c r="BI132" i="69"/>
  <c r="BI157" i="69" s="1"/>
  <c r="BI134" i="69"/>
  <c r="BL125" i="69"/>
  <c r="BL119" i="69"/>
  <c r="BM112" i="69"/>
  <c r="BL123" i="69"/>
  <c r="CI516" i="64" l="1"/>
  <c r="CI512" i="64"/>
  <c r="CJ507" i="64"/>
  <c r="CI500" i="64"/>
  <c r="BH1670" i="64"/>
  <c r="DH1895" i="64" a="1"/>
  <c r="DH1895" i="64" s="1"/>
  <c r="DH1888" i="64" s="1"/>
  <c r="DH1889" i="64" s="1"/>
  <c r="DI1885" i="64" s="1"/>
  <c r="BN571" i="64"/>
  <c r="BM574" i="64"/>
  <c r="BI1664" i="64"/>
  <c r="BH1674" i="64"/>
  <c r="BG1722" i="64"/>
  <c r="BH1217" i="64"/>
  <c r="BK1698" i="64"/>
  <c r="BM1614" i="64"/>
  <c r="BE1335" i="64"/>
  <c r="BN473" i="64"/>
  <c r="BN469" i="64"/>
  <c r="BO464" i="64"/>
  <c r="BF648" i="64"/>
  <c r="BH159" i="69"/>
  <c r="BH184" i="69" s="1"/>
  <c r="BH187" i="69" s="1"/>
  <c r="BH192" i="69" s="1"/>
  <c r="BG177" i="69"/>
  <c r="BI135" i="69"/>
  <c r="BF1241" i="64"/>
  <c r="BM117" i="69"/>
  <c r="BM115" i="69"/>
  <c r="CI502" i="64" l="1"/>
  <c r="CI503" i="64" s="1"/>
  <c r="DI1891" i="64"/>
  <c r="DI1895" i="64" s="1" a="1"/>
  <c r="DI1895" i="64" s="1"/>
  <c r="BI1668" i="64"/>
  <c r="BI1669" i="64" s="1"/>
  <c r="BI1670" i="64" s="1"/>
  <c r="BM572" i="64"/>
  <c r="BO468" i="64"/>
  <c r="BF1335" i="64"/>
  <c r="BH162" i="69"/>
  <c r="BH169" i="69" s="1"/>
  <c r="BH179" i="69" s="1"/>
  <c r="BI183" i="69"/>
  <c r="BI186" i="69" s="1"/>
  <c r="BH194" i="69"/>
  <c r="BH202" i="69" s="1"/>
  <c r="BH188" i="69"/>
  <c r="BH200" i="69"/>
  <c r="BH198" i="69"/>
  <c r="BI136" i="69"/>
  <c r="BI140" i="69"/>
  <c r="BI150" i="69" s="1"/>
  <c r="BI142" i="69"/>
  <c r="BJ129" i="69"/>
  <c r="BM118" i="69"/>
  <c r="BG646" i="64" a="1"/>
  <c r="CI504" i="64" l="1"/>
  <c r="CJ496" i="64"/>
  <c r="CJ499" i="64" s="1"/>
  <c r="DI1888" i="64"/>
  <c r="BM576" i="64"/>
  <c r="BN574" i="64"/>
  <c r="BI1674" i="64"/>
  <c r="BJ1664" i="64"/>
  <c r="BH1722" i="64"/>
  <c r="BG646" i="64"/>
  <c r="BI1217" i="64"/>
  <c r="BO469" i="64"/>
  <c r="BO473" i="64"/>
  <c r="BP464" i="64"/>
  <c r="BL1698" i="64"/>
  <c r="BN1614" i="64"/>
  <c r="BH163" i="69"/>
  <c r="BH167" i="69"/>
  <c r="BH177" i="69" s="1"/>
  <c r="BI156" i="69"/>
  <c r="BI159" i="69" s="1"/>
  <c r="BI184" i="69" s="1"/>
  <c r="BI187" i="69" s="1"/>
  <c r="BI188" i="69" s="1"/>
  <c r="BJ134" i="69"/>
  <c r="BJ132" i="69"/>
  <c r="BJ157" i="69" s="1"/>
  <c r="BI152" i="69"/>
  <c r="BI146" i="69"/>
  <c r="BI148" i="69" s="1"/>
  <c r="BM125" i="69"/>
  <c r="BM119" i="69"/>
  <c r="BN112" i="69"/>
  <c r="BM123" i="69"/>
  <c r="CJ508" i="64" l="1"/>
  <c r="DI1889" i="64"/>
  <c r="BJ1668" i="64"/>
  <c r="BJ1669" i="64" s="1"/>
  <c r="BJ1670" i="64" s="1"/>
  <c r="BO571" i="64"/>
  <c r="BN572" i="64"/>
  <c r="O571" i="64"/>
  <c r="BP468" i="64"/>
  <c r="BG648" i="64"/>
  <c r="BH173" i="69"/>
  <c r="BH175" i="69" s="1"/>
  <c r="BI161" i="69"/>
  <c r="BI162" i="69" s="1"/>
  <c r="BI167" i="69" s="1"/>
  <c r="BI173" i="69" s="1"/>
  <c r="BI175" i="69" s="1"/>
  <c r="BJ183" i="69"/>
  <c r="BJ186" i="69" s="1"/>
  <c r="BI192" i="69"/>
  <c r="BI198" i="69" s="1"/>
  <c r="BI194" i="69"/>
  <c r="BI202" i="69" s="1"/>
  <c r="BG1241" i="64"/>
  <c r="BJ135" i="69"/>
  <c r="BN115" i="69"/>
  <c r="BN117" i="69"/>
  <c r="BH646" i="64" a="1"/>
  <c r="CJ510" i="64" l="1"/>
  <c r="CJ511" i="64" s="1"/>
  <c r="DJ1885" i="64"/>
  <c r="BN576" i="64"/>
  <c r="BO574" i="64"/>
  <c r="BP571" i="64"/>
  <c r="BJ1674" i="64"/>
  <c r="BK1664" i="64"/>
  <c r="BH646" i="64"/>
  <c r="BI1722" i="64"/>
  <c r="BJ1217" i="64"/>
  <c r="BM1698" i="64"/>
  <c r="BO1614" i="64"/>
  <c r="BP473" i="64"/>
  <c r="BQ464" i="64"/>
  <c r="BP469" i="64"/>
  <c r="BG1335" i="64"/>
  <c r="BI163" i="69"/>
  <c r="BI169" i="69"/>
  <c r="BI179" i="69" s="1"/>
  <c r="BJ156" i="69"/>
  <c r="BJ159" i="69" s="1"/>
  <c r="BJ184" i="69" s="1"/>
  <c r="BJ187" i="69" s="1"/>
  <c r="BJ188" i="69" s="1"/>
  <c r="BI177" i="69"/>
  <c r="BI200" i="69"/>
  <c r="BH1241" i="64"/>
  <c r="BJ142" i="69"/>
  <c r="BK129" i="69"/>
  <c r="BJ140" i="69"/>
  <c r="BJ150" i="69" s="1"/>
  <c r="BJ136" i="69"/>
  <c r="BN118" i="69"/>
  <c r="BN125" i="69" s="1"/>
  <c r="BI646" i="64" a="1"/>
  <c r="CJ516" i="64" l="1"/>
  <c r="CK507" i="64"/>
  <c r="CJ512" i="64"/>
  <c r="CJ500" i="64"/>
  <c r="DJ1891" i="64"/>
  <c r="DJ1895" i="64" s="1" a="1"/>
  <c r="DJ1895" i="64" s="1"/>
  <c r="BK1668" i="64"/>
  <c r="BK1669" i="64" s="1"/>
  <c r="BK1670" i="64" s="1"/>
  <c r="BO572" i="64"/>
  <c r="BI646" i="64"/>
  <c r="BH648" i="64"/>
  <c r="BQ468" i="64"/>
  <c r="BJ161" i="69"/>
  <c r="BJ162" i="69" s="1"/>
  <c r="BJ169" i="69" s="1"/>
  <c r="BJ179" i="69" s="1"/>
  <c r="BJ192" i="69"/>
  <c r="BJ200" i="69" s="1"/>
  <c r="BJ194" i="69"/>
  <c r="BJ202" i="69" s="1"/>
  <c r="BK183" i="69"/>
  <c r="BK186" i="69" s="1"/>
  <c r="BK134" i="69"/>
  <c r="BK132" i="69"/>
  <c r="BK157" i="69" s="1"/>
  <c r="BJ146" i="69"/>
  <c r="BJ148" i="69" s="1"/>
  <c r="BJ152" i="69"/>
  <c r="BI1241" i="64"/>
  <c r="BN119" i="69"/>
  <c r="BO112" i="69"/>
  <c r="BO117" i="69" s="1"/>
  <c r="BN123" i="69"/>
  <c r="CJ502" i="64" l="1"/>
  <c r="CJ503" i="64" s="1"/>
  <c r="DJ1888" i="64"/>
  <c r="BO576" i="64"/>
  <c r="BQ571" i="64"/>
  <c r="BP574" i="64"/>
  <c r="BK1674" i="64"/>
  <c r="BL1664" i="64"/>
  <c r="BJ1722" i="64"/>
  <c r="BK1217" i="64"/>
  <c r="BN1698" i="64"/>
  <c r="BQ473" i="64"/>
  <c r="BQ469" i="64"/>
  <c r="BR464" i="64"/>
  <c r="BI648" i="64"/>
  <c r="BP1614" i="64"/>
  <c r="BH1335" i="64"/>
  <c r="BJ167" i="69"/>
  <c r="BJ177" i="69" s="1"/>
  <c r="BJ163" i="69"/>
  <c r="BK156" i="69"/>
  <c r="BK159" i="69" s="1"/>
  <c r="BK184" i="69" s="1"/>
  <c r="BK187" i="69" s="1"/>
  <c r="BJ198" i="69"/>
  <c r="BK135" i="69"/>
  <c r="BK136" i="69" s="1"/>
  <c r="BO115" i="69"/>
  <c r="BO118" i="69" s="1"/>
  <c r="BO125" i="69" s="1"/>
  <c r="CJ504" i="64" l="1"/>
  <c r="CK496" i="64"/>
  <c r="CK499" i="64" s="1"/>
  <c r="DJ1889" i="64"/>
  <c r="BL1668" i="64"/>
  <c r="BL1669" i="64" s="1"/>
  <c r="BL1670" i="64" s="1"/>
  <c r="BP572" i="64"/>
  <c r="BR468" i="64"/>
  <c r="BI1335" i="64"/>
  <c r="BK161" i="69"/>
  <c r="BK162" i="69" s="1"/>
  <c r="BK163" i="69" s="1"/>
  <c r="BK194" i="69"/>
  <c r="BK202" i="69" s="1"/>
  <c r="K187" i="69"/>
  <c r="K188" i="69" s="1"/>
  <c r="BJ173" i="69"/>
  <c r="BJ175" i="69" s="1"/>
  <c r="BK192" i="69"/>
  <c r="BK198" i="69" s="1"/>
  <c r="BL183" i="69"/>
  <c r="BL186" i="69" s="1"/>
  <c r="L186" i="69" s="1"/>
  <c r="BK188" i="69"/>
  <c r="BL129" i="69"/>
  <c r="BL132" i="69" s="1"/>
  <c r="BK142" i="69"/>
  <c r="BK146" i="69" s="1"/>
  <c r="K135" i="69"/>
  <c r="L129" i="69" s="1"/>
  <c r="BK140" i="69"/>
  <c r="BK150" i="69" s="1"/>
  <c r="BJ1241" i="64"/>
  <c r="BO119" i="69"/>
  <c r="BO123" i="69"/>
  <c r="BP112" i="69"/>
  <c r="BP115" i="69" s="1"/>
  <c r="BJ646" i="64" a="1"/>
  <c r="CK508" i="64" l="1"/>
  <c r="DK1885" i="64"/>
  <c r="BP576" i="64"/>
  <c r="BQ574" i="64"/>
  <c r="BR571" i="64"/>
  <c r="BL1674" i="64"/>
  <c r="BM1664" i="64"/>
  <c r="BJ646" i="64"/>
  <c r="BK1722" i="64"/>
  <c r="BL1217" i="64"/>
  <c r="BR473" i="64"/>
  <c r="BR469" i="64"/>
  <c r="BS464" i="64"/>
  <c r="BQ1614" i="64"/>
  <c r="BO1698" i="64"/>
  <c r="K162" i="69"/>
  <c r="K163" i="69" s="1"/>
  <c r="BK169" i="69"/>
  <c r="BK179" i="69" s="1"/>
  <c r="BK167" i="69"/>
  <c r="BK173" i="69" s="1"/>
  <c r="BK175" i="69" s="1"/>
  <c r="BL156" i="69"/>
  <c r="BL159" i="69" s="1"/>
  <c r="BL184" i="69" s="1"/>
  <c r="L184" i="69" s="1"/>
  <c r="L183" i="69"/>
  <c r="BK200" i="69"/>
  <c r="BL134" i="69"/>
  <c r="L134" i="69" s="1"/>
  <c r="BK152" i="69"/>
  <c r="K136" i="69"/>
  <c r="K146" i="69"/>
  <c r="BK148" i="69"/>
  <c r="BL157" i="69"/>
  <c r="L132" i="69"/>
  <c r="BP117" i="69"/>
  <c r="BP118" i="69" s="1"/>
  <c r="CK510" i="64" l="1"/>
  <c r="CK511" i="64" s="1"/>
  <c r="DK1891" i="64"/>
  <c r="DK1895" i="64" s="1" a="1"/>
  <c r="DK1895" i="64" s="1"/>
  <c r="BQ572" i="64"/>
  <c r="BQ576" i="64" s="1"/>
  <c r="BM1668" i="64"/>
  <c r="BM1669" i="64" s="1"/>
  <c r="BM1670" i="64" s="1"/>
  <c r="BS468" i="64"/>
  <c r="BJ648" i="64"/>
  <c r="L159" i="69"/>
  <c r="BL187" i="69"/>
  <c r="BM183" i="69" s="1"/>
  <c r="BM186" i="69" s="1"/>
  <c r="K173" i="69"/>
  <c r="BK177" i="69"/>
  <c r="L156" i="69"/>
  <c r="BL161" i="69"/>
  <c r="L161" i="69" s="1"/>
  <c r="BL135" i="69"/>
  <c r="BM129" i="69" s="1"/>
  <c r="L157" i="69"/>
  <c r="BP125" i="69"/>
  <c r="BP123" i="69"/>
  <c r="BQ112" i="69"/>
  <c r="BQ117" i="69" s="1"/>
  <c r="BP119" i="69"/>
  <c r="BK646" i="64" a="1"/>
  <c r="CK516" i="64" l="1"/>
  <c r="CL507" i="64"/>
  <c r="CK512" i="64"/>
  <c r="CK500" i="64"/>
  <c r="DK1888" i="64"/>
  <c r="BR574" i="64"/>
  <c r="BR572" i="64" s="1"/>
  <c r="BS571" i="64"/>
  <c r="BN1664" i="64"/>
  <c r="BM1674" i="64"/>
  <c r="BL1722" i="64"/>
  <c r="BK646" i="64"/>
  <c r="BM1217" i="64"/>
  <c r="BS469" i="64"/>
  <c r="BT464" i="64"/>
  <c r="BS473" i="64"/>
  <c r="BJ1335" i="64"/>
  <c r="BR1614" i="64"/>
  <c r="BP1698" i="64"/>
  <c r="BL194" i="69"/>
  <c r="BL202" i="69" s="1"/>
  <c r="BL188" i="69"/>
  <c r="BL192" i="69"/>
  <c r="BL198" i="69" s="1"/>
  <c r="L198" i="69" s="1"/>
  <c r="BL162" i="69"/>
  <c r="BL163" i="69" s="1"/>
  <c r="BL140" i="69"/>
  <c r="BL150" i="69" s="1"/>
  <c r="BL142" i="69"/>
  <c r="BL152" i="69" s="1"/>
  <c r="BL136" i="69"/>
  <c r="BM132" i="69"/>
  <c r="BM157" i="69" s="1"/>
  <c r="BM134" i="69"/>
  <c r="L192" i="69"/>
  <c r="BK1241" i="64"/>
  <c r="BQ115" i="69"/>
  <c r="BQ118" i="69" s="1"/>
  <c r="BQ119" i="69" s="1"/>
  <c r="CK502" i="64" l="1"/>
  <c r="CK503" i="64" s="1"/>
  <c r="DK1889" i="64"/>
  <c r="BN1668" i="64"/>
  <c r="BN1669" i="64" s="1"/>
  <c r="N1669" i="64" s="1"/>
  <c r="BR576" i="64"/>
  <c r="BT468" i="64"/>
  <c r="BK648" i="64"/>
  <c r="BL200" i="69"/>
  <c r="BM156" i="69"/>
  <c r="BM159" i="69" s="1"/>
  <c r="BM184" i="69" s="1"/>
  <c r="BM187" i="69" s="1"/>
  <c r="BL167" i="69"/>
  <c r="BL177" i="69" s="1"/>
  <c r="BL169" i="69"/>
  <c r="BL179" i="69" s="1"/>
  <c r="BL146" i="69"/>
  <c r="BL148" i="69" s="1"/>
  <c r="L148" i="69" s="1"/>
  <c r="L140" i="69"/>
  <c r="BM135" i="69"/>
  <c r="BM136" i="69" s="1"/>
  <c r="BL1241" i="64"/>
  <c r="BR112" i="69"/>
  <c r="BR115" i="69" s="1"/>
  <c r="BQ123" i="69"/>
  <c r="BQ125" i="69"/>
  <c r="BL646" i="64" a="1"/>
  <c r="CK504" i="64" l="1"/>
  <c r="CL496" i="64"/>
  <c r="DL1885" i="64"/>
  <c r="BN1670" i="64"/>
  <c r="BS574" i="64"/>
  <c r="BS572" i="64" s="1"/>
  <c r="BT571" i="64"/>
  <c r="BN1674" i="64"/>
  <c r="BO1664" i="64"/>
  <c r="BM1722" i="64"/>
  <c r="BL646" i="64"/>
  <c r="BN1217" i="64"/>
  <c r="BT469" i="64"/>
  <c r="BT473" i="64"/>
  <c r="BU464" i="64"/>
  <c r="BK1335" i="64"/>
  <c r="BS1614" i="64"/>
  <c r="BQ1698" i="64"/>
  <c r="BM161" i="69"/>
  <c r="BM162" i="69" s="1"/>
  <c r="BN156" i="69" s="1"/>
  <c r="BN159" i="69" s="1"/>
  <c r="BN184" i="69" s="1"/>
  <c r="BL173" i="69"/>
  <c r="BL175" i="69" s="1"/>
  <c r="L175" i="69" s="1"/>
  <c r="L167" i="69"/>
  <c r="BM142" i="69"/>
  <c r="BM146" i="69" s="1"/>
  <c r="BM148" i="69" s="1"/>
  <c r="BM140" i="69"/>
  <c r="BM150" i="69" s="1"/>
  <c r="BN129" i="69"/>
  <c r="BN134" i="69" s="1"/>
  <c r="BM194" i="69"/>
  <c r="BM202" i="69" s="1"/>
  <c r="BN183" i="69"/>
  <c r="BN186" i="69" s="1"/>
  <c r="BM188" i="69"/>
  <c r="BM192" i="69"/>
  <c r="BR117" i="69"/>
  <c r="BR118" i="69" s="1"/>
  <c r="BR119" i="69" s="1"/>
  <c r="BM646" i="64" a="1"/>
  <c r="CL499" i="64" l="1"/>
  <c r="L1885" i="64"/>
  <c r="M1885" i="64"/>
  <c r="N1885" i="64"/>
  <c r="DL1891" i="64"/>
  <c r="P1885" i="64"/>
  <c r="O1885" i="64"/>
  <c r="BO1668" i="64"/>
  <c r="BS576" i="64"/>
  <c r="BM646" i="64"/>
  <c r="BL648" i="64"/>
  <c r="BU468" i="64"/>
  <c r="BM167" i="69"/>
  <c r="BM173" i="69" s="1"/>
  <c r="BM175" i="69" s="1"/>
  <c r="BM169" i="69"/>
  <c r="BM179" i="69" s="1"/>
  <c r="BN132" i="69"/>
  <c r="BN157" i="69" s="1"/>
  <c r="BM152" i="69"/>
  <c r="BM163" i="69"/>
  <c r="BN187" i="69"/>
  <c r="BO183" i="69" s="1"/>
  <c r="BO186" i="69" s="1"/>
  <c r="BN161" i="69"/>
  <c r="BM198" i="69"/>
  <c r="BM200" i="69"/>
  <c r="BM1241" i="64"/>
  <c r="BR123" i="69"/>
  <c r="BR125" i="69"/>
  <c r="BS112" i="69"/>
  <c r="BS117" i="69" s="1"/>
  <c r="CL508" i="64" l="1"/>
  <c r="K1891" i="64"/>
  <c r="L1891" i="64"/>
  <c r="M1891" i="64"/>
  <c r="N1891" i="64"/>
  <c r="O1891" i="64"/>
  <c r="P1891" i="64"/>
  <c r="DL1895" i="64" a="1"/>
  <c r="DL1895" i="64" s="1"/>
  <c r="DL1888" i="64" s="1"/>
  <c r="BO1669" i="64"/>
  <c r="BT574" i="64"/>
  <c r="BT572" i="64" s="1"/>
  <c r="BU571" i="64"/>
  <c r="BO1217" i="64"/>
  <c r="BL1335" i="64"/>
  <c r="BU469" i="64"/>
  <c r="BU473" i="64"/>
  <c r="BV464" i="64"/>
  <c r="BM648" i="64"/>
  <c r="BR1698" i="64"/>
  <c r="BT1614" i="64"/>
  <c r="BN135" i="69"/>
  <c r="BN136" i="69" s="1"/>
  <c r="BM177" i="69"/>
  <c r="BN162" i="69"/>
  <c r="BN169" i="69" s="1"/>
  <c r="BN179" i="69" s="1"/>
  <c r="BN192" i="69"/>
  <c r="BN198" i="69" s="1"/>
  <c r="BN194" i="69"/>
  <c r="BN202" i="69" s="1"/>
  <c r="BN188" i="69"/>
  <c r="BS115" i="69"/>
  <c r="BS118" i="69" s="1"/>
  <c r="BS119" i="69" s="1"/>
  <c r="CL510" i="64" l="1"/>
  <c r="CL500" i="64" s="1"/>
  <c r="CL502" i="64" s="1"/>
  <c r="CL503" i="64" s="1"/>
  <c r="K1888" i="64"/>
  <c r="L1888" i="64"/>
  <c r="M1888" i="64"/>
  <c r="N1888" i="64"/>
  <c r="O1888" i="64"/>
  <c r="P1888" i="64"/>
  <c r="BO1670" i="64"/>
  <c r="DL1889" i="64"/>
  <c r="BO1674" i="64"/>
  <c r="BP1664" i="64"/>
  <c r="BT576" i="64"/>
  <c r="BV468" i="64"/>
  <c r="BM1335" i="64"/>
  <c r="BN1722" i="64"/>
  <c r="BO129" i="69"/>
  <c r="BO134" i="69" s="1"/>
  <c r="BN142" i="69"/>
  <c r="BN152" i="69" s="1"/>
  <c r="BN140" i="69"/>
  <c r="BN150" i="69" s="1"/>
  <c r="BN163" i="69"/>
  <c r="BN167" i="69"/>
  <c r="BN177" i="69" s="1"/>
  <c r="BO156" i="69"/>
  <c r="BO161" i="69" s="1"/>
  <c r="BN200" i="69"/>
  <c r="BS123" i="69"/>
  <c r="BS125" i="69"/>
  <c r="BT112" i="69"/>
  <c r="BT117" i="69" s="1"/>
  <c r="BN646" i="64" a="1"/>
  <c r="CL511" i="64" l="1"/>
  <c r="CL516" i="64" s="1"/>
  <c r="CL504" i="64"/>
  <c r="CM496" i="64"/>
  <c r="CM499" i="64" s="1"/>
  <c r="P503" i="64"/>
  <c r="BP1668" i="64"/>
  <c r="BU574" i="64"/>
  <c r="BV571" i="64"/>
  <c r="BN646" i="64"/>
  <c r="BP1217" i="64"/>
  <c r="BS1698" i="64"/>
  <c r="BU1614" i="64"/>
  <c r="BV473" i="64"/>
  <c r="BW464" i="64"/>
  <c r="BV469" i="64"/>
  <c r="BO132" i="69"/>
  <c r="BO157" i="69" s="1"/>
  <c r="BN146" i="69"/>
  <c r="BN148" i="69" s="1"/>
  <c r="BO159" i="69"/>
  <c r="BO184" i="69" s="1"/>
  <c r="BO187" i="69" s="1"/>
  <c r="BO194" i="69" s="1"/>
  <c r="BO202" i="69" s="1"/>
  <c r="BN173" i="69"/>
  <c r="BN175" i="69" s="1"/>
  <c r="BN1241" i="64"/>
  <c r="BT115" i="69"/>
  <c r="BT118" i="69" s="1"/>
  <c r="BT119" i="69" s="1"/>
  <c r="P511" i="64" l="1"/>
  <c r="CL512" i="64"/>
  <c r="CM502" i="64"/>
  <c r="CM503" i="64" s="1"/>
  <c r="CM508" i="64"/>
  <c r="BP1669" i="64"/>
  <c r="BP1674" i="64" s="1"/>
  <c r="BU572" i="64"/>
  <c r="BW468" i="64"/>
  <c r="BN648" i="64"/>
  <c r="BO1722" i="64"/>
  <c r="BO135" i="69"/>
  <c r="BO140" i="69" s="1"/>
  <c r="BO150" i="69" s="1"/>
  <c r="BO192" i="69"/>
  <c r="BO200" i="69" s="1"/>
  <c r="BP183" i="69"/>
  <c r="BP186" i="69" s="1"/>
  <c r="BO188" i="69"/>
  <c r="BO162" i="69"/>
  <c r="BP156" i="69" s="1"/>
  <c r="BP161" i="69" s="1"/>
  <c r="BO1241" i="64"/>
  <c r="BT123" i="69"/>
  <c r="BT125" i="69"/>
  <c r="BU112" i="69"/>
  <c r="BU117" i="69" s="1"/>
  <c r="BO646" i="64" a="1"/>
  <c r="CM504" i="64" l="1"/>
  <c r="CN496" i="64"/>
  <c r="CN499" i="64" s="1"/>
  <c r="BQ1664" i="64"/>
  <c r="BQ1668" i="64" s="1"/>
  <c r="BP1670" i="64"/>
  <c r="BU576" i="64"/>
  <c r="BV574" i="64"/>
  <c r="BW571" i="64"/>
  <c r="BO646" i="64"/>
  <c r="BQ1217" i="64"/>
  <c r="BN1335" i="64"/>
  <c r="BT1698" i="64"/>
  <c r="BV1614" i="64"/>
  <c r="BW469" i="64"/>
  <c r="BX464" i="64"/>
  <c r="BW473" i="64"/>
  <c r="BO142" i="69"/>
  <c r="BO146" i="69" s="1"/>
  <c r="BO148" i="69" s="1"/>
  <c r="BP129" i="69"/>
  <c r="BP132" i="69" s="1"/>
  <c r="BP157" i="69" s="1"/>
  <c r="BO136" i="69"/>
  <c r="BP159" i="69"/>
  <c r="BP184" i="69" s="1"/>
  <c r="BP187" i="69" s="1"/>
  <c r="BP194" i="69" s="1"/>
  <c r="BP202" i="69" s="1"/>
  <c r="BO167" i="69"/>
  <c r="BO177" i="69" s="1"/>
  <c r="BO169" i="69"/>
  <c r="BO179" i="69" s="1"/>
  <c r="BO198" i="69"/>
  <c r="BO163" i="69"/>
  <c r="BU115" i="69"/>
  <c r="BU118" i="69" s="1"/>
  <c r="CN502" i="64" l="1"/>
  <c r="CN503" i="64" s="1"/>
  <c r="CN508" i="64"/>
  <c r="BQ1669" i="64"/>
  <c r="BQ1674" i="64" s="1"/>
  <c r="BV572" i="64"/>
  <c r="BX468" i="64"/>
  <c r="BO648" i="64"/>
  <c r="BP134" i="69"/>
  <c r="BP135" i="69" s="1"/>
  <c r="BP142" i="69" s="1"/>
  <c r="BP152" i="69" s="1"/>
  <c r="BO152" i="69"/>
  <c r="BP188" i="69"/>
  <c r="BQ183" i="69"/>
  <c r="BQ186" i="69" s="1"/>
  <c r="BP162" i="69"/>
  <c r="BP169" i="69" s="1"/>
  <c r="BP179" i="69" s="1"/>
  <c r="BP192" i="69"/>
  <c r="BP200" i="69" s="1"/>
  <c r="BO173" i="69"/>
  <c r="BO175" i="69" s="1"/>
  <c r="BV112" i="69"/>
  <c r="BV117" i="69" s="1"/>
  <c r="BU123" i="69"/>
  <c r="BU125" i="69"/>
  <c r="BU119" i="69"/>
  <c r="BP646" i="64" a="1"/>
  <c r="CN504" i="64" l="1"/>
  <c r="CO496" i="64"/>
  <c r="CO499" i="64" s="1"/>
  <c r="BR1664" i="64"/>
  <c r="BR1668" i="64" s="1"/>
  <c r="BQ1670" i="64"/>
  <c r="BV576" i="64"/>
  <c r="BW574" i="64"/>
  <c r="BX571" i="64"/>
  <c r="BP646" i="64"/>
  <c r="BR1217" i="64"/>
  <c r="BU1698" i="64"/>
  <c r="BX469" i="64"/>
  <c r="BY464" i="64"/>
  <c r="BX473" i="64"/>
  <c r="BW1614" i="64"/>
  <c r="BP1722" i="64"/>
  <c r="BO1335" i="64"/>
  <c r="BQ156" i="69"/>
  <c r="BQ159" i="69" s="1"/>
  <c r="BQ184" i="69" s="1"/>
  <c r="BQ187" i="69" s="1"/>
  <c r="BP198" i="69"/>
  <c r="BP167" i="69"/>
  <c r="BP173" i="69" s="1"/>
  <c r="BP175" i="69" s="1"/>
  <c r="BP163" i="69"/>
  <c r="BP136" i="69"/>
  <c r="BP140" i="69"/>
  <c r="BP150" i="69" s="1"/>
  <c r="BQ129" i="69"/>
  <c r="BQ134" i="69" s="1"/>
  <c r="BP146" i="69"/>
  <c r="BP148" i="69" s="1"/>
  <c r="BV115" i="69"/>
  <c r="BV118" i="69" s="1"/>
  <c r="BV125" i="69" s="1"/>
  <c r="BQ646" i="64" a="1"/>
  <c r="CO502" i="64" l="1"/>
  <c r="CO508" i="64"/>
  <c r="BR1669" i="64"/>
  <c r="BS1664" i="64" s="1"/>
  <c r="BS1668" i="64" s="1"/>
  <c r="BW572" i="64"/>
  <c r="BP1335" i="64"/>
  <c r="BQ646" i="64"/>
  <c r="BP648" i="64"/>
  <c r="BY468" i="64"/>
  <c r="BQ161" i="69"/>
  <c r="BR183" i="69"/>
  <c r="BR186" i="69" s="1"/>
  <c r="BQ194" i="69"/>
  <c r="BQ202" i="69" s="1"/>
  <c r="BQ188" i="69"/>
  <c r="BP177" i="69"/>
  <c r="BQ192" i="69"/>
  <c r="BQ198" i="69" s="1"/>
  <c r="BQ132" i="69"/>
  <c r="BP1241" i="64"/>
  <c r="BV123" i="69"/>
  <c r="BW112" i="69"/>
  <c r="BW115" i="69" s="1"/>
  <c r="BV119" i="69"/>
  <c r="CO510" i="64" l="1"/>
  <c r="CO500" i="64" s="1"/>
  <c r="CO503" i="64" s="1"/>
  <c r="BR1674" i="64"/>
  <c r="BR1670" i="64"/>
  <c r="BS1669" i="64"/>
  <c r="BS1670" i="64" s="1"/>
  <c r="BW576" i="64"/>
  <c r="BY571" i="64"/>
  <c r="BX574" i="64"/>
  <c r="BS1217" i="64"/>
  <c r="BX1614" i="64"/>
  <c r="BY469" i="64"/>
  <c r="BY473" i="64"/>
  <c r="BZ464" i="64"/>
  <c r="BV1698" i="64"/>
  <c r="BQ1722" i="64"/>
  <c r="BQ648" i="64"/>
  <c r="BQ200" i="69"/>
  <c r="BQ157" i="69"/>
  <c r="BQ162" i="69" s="1"/>
  <c r="BR156" i="69" s="1"/>
  <c r="BR161" i="69" s="1"/>
  <c r="BQ135" i="69"/>
  <c r="BW117" i="69"/>
  <c r="BW118" i="69" s="1"/>
  <c r="BW119" i="69" s="1"/>
  <c r="BQ1241" i="64"/>
  <c r="CO504" i="64" l="1"/>
  <c r="CP496" i="64"/>
  <c r="CO511" i="64"/>
  <c r="BS1674" i="64"/>
  <c r="BT1664" i="64"/>
  <c r="BT1668" i="64" s="1"/>
  <c r="BT1669" i="64" s="1"/>
  <c r="BX572" i="64"/>
  <c r="BZ468" i="64"/>
  <c r="BQ1335" i="64"/>
  <c r="BR159" i="69"/>
  <c r="BR184" i="69" s="1"/>
  <c r="BR187" i="69" s="1"/>
  <c r="BS183" i="69" s="1"/>
  <c r="BS186" i="69" s="1"/>
  <c r="BQ167" i="69"/>
  <c r="BQ173" i="69" s="1"/>
  <c r="BQ175" i="69" s="1"/>
  <c r="BQ169" i="69"/>
  <c r="BQ179" i="69" s="1"/>
  <c r="BQ163" i="69"/>
  <c r="BR129" i="69"/>
  <c r="BQ136" i="69"/>
  <c r="BQ142" i="69"/>
  <c r="BQ140" i="69"/>
  <c r="BQ150" i="69" s="1"/>
  <c r="L118" i="69"/>
  <c r="M112" i="69" s="1"/>
  <c r="BW123" i="69"/>
  <c r="BX112" i="69"/>
  <c r="BX115" i="69" s="1"/>
  <c r="BW125" i="69"/>
  <c r="CO512" i="64" l="1"/>
  <c r="CO516" i="64"/>
  <c r="CP507" i="64"/>
  <c r="CP499" i="64"/>
  <c r="BX576" i="64"/>
  <c r="BY574" i="64"/>
  <c r="BY572" i="64" s="1"/>
  <c r="BZ571" i="64"/>
  <c r="BT1670" i="64"/>
  <c r="BU1664" i="64"/>
  <c r="BT1674" i="64"/>
  <c r="BT1217" i="64"/>
  <c r="BZ469" i="64"/>
  <c r="CA464" i="64"/>
  <c r="BZ473" i="64"/>
  <c r="BW1698" i="64"/>
  <c r="BY1614" i="64"/>
  <c r="BR192" i="69"/>
  <c r="BR198" i="69" s="1"/>
  <c r="BR194" i="69"/>
  <c r="BR202" i="69" s="1"/>
  <c r="BR188" i="69"/>
  <c r="BQ177" i="69"/>
  <c r="BQ146" i="69"/>
  <c r="BQ148" i="69" s="1"/>
  <c r="BQ152" i="69"/>
  <c r="BR132" i="69"/>
  <c r="BR157" i="69" s="1"/>
  <c r="BR162" i="69" s="1"/>
  <c r="BR167" i="69" s="1"/>
  <c r="BR173" i="69" s="1"/>
  <c r="BR175" i="69" s="1"/>
  <c r="BR134" i="69"/>
  <c r="BX117" i="69"/>
  <c r="BX118" i="69" s="1"/>
  <c r="BX119" i="69" s="1"/>
  <c r="BR646" i="64" a="1"/>
  <c r="CP502" i="64" l="1"/>
  <c r="CP508" i="64"/>
  <c r="CP510" i="64" s="1"/>
  <c r="CP500" i="64" s="1"/>
  <c r="BU1668" i="64"/>
  <c r="BU1669" i="64" s="1"/>
  <c r="BU1670" i="64" s="1"/>
  <c r="BY576" i="64"/>
  <c r="BR646" i="64"/>
  <c r="CA468" i="64"/>
  <c r="BR200" i="69"/>
  <c r="BR163" i="69"/>
  <c r="BR169" i="69"/>
  <c r="BR179" i="69" s="1"/>
  <c r="BS156" i="69"/>
  <c r="BS161" i="69" s="1"/>
  <c r="BR135" i="69"/>
  <c r="BR177" i="69"/>
  <c r="BX125" i="69"/>
  <c r="BX123" i="69"/>
  <c r="BY112" i="69"/>
  <c r="BY115" i="69" s="1"/>
  <c r="CP503" i="64" l="1"/>
  <c r="CP511" i="64"/>
  <c r="BZ574" i="64"/>
  <c r="BZ572" i="64" s="1"/>
  <c r="CA571" i="64"/>
  <c r="BU1674" i="64"/>
  <c r="BV1664" i="64"/>
  <c r="BU1217" i="64"/>
  <c r="CA473" i="64"/>
  <c r="CB464" i="64"/>
  <c r="CA469" i="64"/>
  <c r="BZ1614" i="64"/>
  <c r="BX1698" i="64"/>
  <c r="BR1722" i="64"/>
  <c r="BR648" i="64"/>
  <c r="BS159" i="69"/>
  <c r="BS184" i="69" s="1"/>
  <c r="BS187" i="69" s="1"/>
  <c r="BT183" i="69" s="1"/>
  <c r="BT186" i="69" s="1"/>
  <c r="BR140" i="69"/>
  <c r="BR150" i="69" s="1"/>
  <c r="BR136" i="69"/>
  <c r="BR142" i="69"/>
  <c r="BS129" i="69"/>
  <c r="BR1241" i="64"/>
  <c r="BY117" i="69"/>
  <c r="BY118" i="69" s="1"/>
  <c r="BZ112" i="69" s="1"/>
  <c r="BS646" i="64" a="1"/>
  <c r="CP516" i="64" l="1"/>
  <c r="CQ507" i="64"/>
  <c r="CP512" i="64"/>
  <c r="CP504" i="64"/>
  <c r="CQ496" i="64"/>
  <c r="BV1668" i="64"/>
  <c r="BV1669" i="64" s="1"/>
  <c r="BV1670" i="64" s="1"/>
  <c r="BZ576" i="64"/>
  <c r="P571" i="64"/>
  <c r="BS646" i="64"/>
  <c r="CB468" i="64"/>
  <c r="BR1335" i="64"/>
  <c r="BS194" i="69"/>
  <c r="BS202" i="69" s="1"/>
  <c r="BS192" i="69"/>
  <c r="BS198" i="69" s="1"/>
  <c r="BS188" i="69"/>
  <c r="BS132" i="69"/>
  <c r="BS157" i="69" s="1"/>
  <c r="BS162" i="69" s="1"/>
  <c r="BS167" i="69" s="1"/>
  <c r="BS173" i="69" s="1"/>
  <c r="BS175" i="69" s="1"/>
  <c r="BS134" i="69"/>
  <c r="BR152" i="69"/>
  <c r="BR146" i="69"/>
  <c r="BR148" i="69" s="1"/>
  <c r="BY123" i="69"/>
  <c r="BY119" i="69"/>
  <c r="BY125" i="69"/>
  <c r="BZ117" i="69"/>
  <c r="BZ115" i="69"/>
  <c r="CQ499" i="64" l="1"/>
  <c r="CA574" i="64"/>
  <c r="CB571" i="64"/>
  <c r="BW1664" i="64"/>
  <c r="BV1674" i="64"/>
  <c r="BV1217" i="64"/>
  <c r="CA1614" i="64"/>
  <c r="BY1698" i="64"/>
  <c r="CB473" i="64"/>
  <c r="CC464" i="64"/>
  <c r="CB469" i="64"/>
  <c r="BS1241" i="64"/>
  <c r="BS1722" i="64"/>
  <c r="BS648" i="64"/>
  <c r="BT156" i="69"/>
  <c r="BT161" i="69" s="1"/>
  <c r="BS200" i="69"/>
  <c r="BS135" i="69"/>
  <c r="BS136" i="69" s="1"/>
  <c r="BS169" i="69"/>
  <c r="BS179" i="69" s="1"/>
  <c r="BS163" i="69"/>
  <c r="BS177" i="69"/>
  <c r="BZ118" i="69"/>
  <c r="BZ125" i="69" s="1"/>
  <c r="CQ502" i="64" l="1"/>
  <c r="CQ508" i="64"/>
  <c r="BW1668" i="64"/>
  <c r="BW1669" i="64" s="1"/>
  <c r="BW1670" i="64" s="1"/>
  <c r="CA572" i="64"/>
  <c r="CC468" i="64"/>
  <c r="BS1335" i="64"/>
  <c r="BT159" i="69"/>
  <c r="BT184" i="69" s="1"/>
  <c r="BT187" i="69" s="1"/>
  <c r="BT188" i="69" s="1"/>
  <c r="BS140" i="69"/>
  <c r="BS150" i="69" s="1"/>
  <c r="BS142" i="69"/>
  <c r="BS146" i="69" s="1"/>
  <c r="BS148" i="69" s="1"/>
  <c r="BT129" i="69"/>
  <c r="BT134" i="69" s="1"/>
  <c r="BZ123" i="69"/>
  <c r="BZ119" i="69"/>
  <c r="CA112" i="69"/>
  <c r="CA117" i="69" s="1"/>
  <c r="CQ510" i="64" l="1"/>
  <c r="CQ500" i="64" s="1"/>
  <c r="CQ503" i="64" s="1"/>
  <c r="CA576" i="64"/>
  <c r="CB574" i="64"/>
  <c r="CC571" i="64"/>
  <c r="BW1674" i="64"/>
  <c r="BX1664" i="64"/>
  <c r="BW1217" i="64"/>
  <c r="CB1614" i="64"/>
  <c r="CC473" i="64"/>
  <c r="CD464" i="64"/>
  <c r="CC469" i="64"/>
  <c r="BZ1698" i="64"/>
  <c r="BT194" i="69"/>
  <c r="BT202" i="69" s="1"/>
  <c r="BT192" i="69"/>
  <c r="BT200" i="69" s="1"/>
  <c r="BU183" i="69"/>
  <c r="BU186" i="69" s="1"/>
  <c r="BS152" i="69"/>
  <c r="BT132" i="69"/>
  <c r="BT157" i="69" s="1"/>
  <c r="BT162" i="69" s="1"/>
  <c r="BT169" i="69" s="1"/>
  <c r="BT179" i="69" s="1"/>
  <c r="CA115" i="69"/>
  <c r="CA118" i="69" s="1"/>
  <c r="BT646" i="64" a="1"/>
  <c r="CQ511" i="64" l="1"/>
  <c r="CQ516" i="64" s="1"/>
  <c r="CQ504" i="64"/>
  <c r="CR496" i="64"/>
  <c r="BX1668" i="64"/>
  <c r="BX1669" i="64" s="1"/>
  <c r="BX1670" i="64" s="1"/>
  <c r="CB572" i="64"/>
  <c r="BT646" i="64"/>
  <c r="CD468" i="64"/>
  <c r="BT1722" i="64"/>
  <c r="BT198" i="69"/>
  <c r="BT163" i="69"/>
  <c r="BU156" i="69"/>
  <c r="BU161" i="69" s="1"/>
  <c r="BT135" i="69"/>
  <c r="BT136" i="69" s="1"/>
  <c r="BT167" i="69"/>
  <c r="BT177" i="69" s="1"/>
  <c r="CB112" i="69"/>
  <c r="CB117" i="69" s="1"/>
  <c r="CA125" i="69"/>
  <c r="CA123" i="69"/>
  <c r="CA119" i="69"/>
  <c r="CR507" i="64" l="1"/>
  <c r="CQ512" i="64"/>
  <c r="CR499" i="64"/>
  <c r="BX1674" i="64"/>
  <c r="BY1664" i="64"/>
  <c r="BY1668" i="64" s="1"/>
  <c r="BY1669" i="64" s="1"/>
  <c r="BY1670" i="64" s="1"/>
  <c r="CB576" i="64"/>
  <c r="CD571" i="64"/>
  <c r="CC574" i="64"/>
  <c r="BT1335" i="64"/>
  <c r="BX1217" i="64"/>
  <c r="CA1698" i="64"/>
  <c r="BT648" i="64"/>
  <c r="CD469" i="64"/>
  <c r="CD473" i="64"/>
  <c r="CE464" i="64"/>
  <c r="CC1614" i="64"/>
  <c r="BT1241" i="64"/>
  <c r="BU159" i="69"/>
  <c r="BU184" i="69" s="1"/>
  <c r="BU187" i="69" s="1"/>
  <c r="BV183" i="69" s="1"/>
  <c r="BV186" i="69" s="1"/>
  <c r="BU129" i="69"/>
  <c r="BU134" i="69" s="1"/>
  <c r="BT140" i="69"/>
  <c r="BT150" i="69" s="1"/>
  <c r="BT142" i="69"/>
  <c r="BT152" i="69" s="1"/>
  <c r="BT173" i="69"/>
  <c r="BT175" i="69" s="1"/>
  <c r="CB115" i="69"/>
  <c r="CB118" i="69" s="1"/>
  <c r="CB119" i="69" s="1"/>
  <c r="BU646" i="64" a="1"/>
  <c r="CR502" i="64" l="1"/>
  <c r="CR508" i="64"/>
  <c r="CC572" i="64"/>
  <c r="BU646" i="64"/>
  <c r="BZ1664" i="64"/>
  <c r="BY1674" i="64"/>
  <c r="CE468" i="64"/>
  <c r="BU194" i="69"/>
  <c r="BU202" i="69" s="1"/>
  <c r="BU192" i="69"/>
  <c r="BU198" i="69" s="1"/>
  <c r="BU188" i="69"/>
  <c r="BU132" i="69"/>
  <c r="BU157" i="69" s="1"/>
  <c r="BU162" i="69" s="1"/>
  <c r="BU167" i="69" s="1"/>
  <c r="BT146" i="69"/>
  <c r="BT148" i="69" s="1"/>
  <c r="CB123" i="69"/>
  <c r="CB125" i="69"/>
  <c r="CC112" i="69"/>
  <c r="CC117" i="69" s="1"/>
  <c r="CR510" i="64" l="1"/>
  <c r="CR500" i="64" s="1"/>
  <c r="CR503" i="64" s="1"/>
  <c r="BZ1668" i="64"/>
  <c r="BZ1669" i="64" s="1"/>
  <c r="O1669" i="64" s="1"/>
  <c r="CC576" i="64"/>
  <c r="CD574" i="64"/>
  <c r="CD572" i="64" s="1"/>
  <c r="CE571" i="64"/>
  <c r="BY1217" i="64"/>
  <c r="CB1698" i="64"/>
  <c r="CE473" i="64"/>
  <c r="CF464" i="64"/>
  <c r="CE469" i="64"/>
  <c r="BU648" i="64"/>
  <c r="CD1614" i="64"/>
  <c r="BU1722" i="64"/>
  <c r="BU1241" i="64"/>
  <c r="BU200" i="69"/>
  <c r="BU135" i="69"/>
  <c r="BU136" i="69" s="1"/>
  <c r="BU169" i="69"/>
  <c r="BU179" i="69" s="1"/>
  <c r="BU163" i="69"/>
  <c r="BV156" i="69"/>
  <c r="BV159" i="69" s="1"/>
  <c r="BV184" i="69" s="1"/>
  <c r="BV187" i="69" s="1"/>
  <c r="BU173" i="69"/>
  <c r="BU175" i="69" s="1"/>
  <c r="BU177" i="69"/>
  <c r="CC115" i="69"/>
  <c r="CC118" i="69" s="1"/>
  <c r="CD112" i="69" s="1"/>
  <c r="BV646" i="64" a="1"/>
  <c r="CR511" i="64" l="1"/>
  <c r="CR512" i="64" s="1"/>
  <c r="CS496" i="64"/>
  <c r="CS499" i="64" s="1"/>
  <c r="CR504" i="64"/>
  <c r="BZ1670" i="64"/>
  <c r="CD576" i="64"/>
  <c r="BV646" i="64"/>
  <c r="CA1664" i="64"/>
  <c r="BZ1674" i="64"/>
  <c r="CF468" i="64"/>
  <c r="BU1335" i="64"/>
  <c r="BU142" i="69"/>
  <c r="BU146" i="69" s="1"/>
  <c r="BU148" i="69" s="1"/>
  <c r="BU140" i="69"/>
  <c r="BU150" i="69" s="1"/>
  <c r="BV129" i="69"/>
  <c r="BV132" i="69" s="1"/>
  <c r="BV157" i="69" s="1"/>
  <c r="BV161" i="69"/>
  <c r="BV192" i="69"/>
  <c r="BW183" i="69"/>
  <c r="BW186" i="69" s="1"/>
  <c r="BV194" i="69"/>
  <c r="BV202" i="69" s="1"/>
  <c r="BV188" i="69"/>
  <c r="CC119" i="69"/>
  <c r="CC125" i="69"/>
  <c r="CC123" i="69"/>
  <c r="CD115" i="69"/>
  <c r="CD117" i="69"/>
  <c r="CS507" i="64" l="1"/>
  <c r="CR516" i="64"/>
  <c r="CS502" i="64"/>
  <c r="CS508" i="64"/>
  <c r="CS510" i="64" s="1"/>
  <c r="CS500" i="64" s="1"/>
  <c r="CA1668" i="64"/>
  <c r="CE574" i="64"/>
  <c r="CF571" i="64"/>
  <c r="BV1335" i="64"/>
  <c r="BZ1217" i="64"/>
  <c r="CG464" i="64"/>
  <c r="CF469" i="64"/>
  <c r="CF473" i="64"/>
  <c r="BV648" i="64"/>
  <c r="CC1698" i="64"/>
  <c r="CE1614" i="64"/>
  <c r="BV1241" i="64"/>
  <c r="BV1722" i="64"/>
  <c r="BV134" i="69"/>
  <c r="BV135" i="69" s="1"/>
  <c r="BV142" i="69" s="1"/>
  <c r="BV146" i="69" s="1"/>
  <c r="BV148" i="69" s="1"/>
  <c r="BU152" i="69"/>
  <c r="BV162" i="69"/>
  <c r="BV163" i="69" s="1"/>
  <c r="BV200" i="69"/>
  <c r="BV198" i="69"/>
  <c r="CD118" i="69"/>
  <c r="CE112" i="69" s="1"/>
  <c r="CS503" i="64" l="1"/>
  <c r="CS504" i="64" s="1"/>
  <c r="CS511" i="64"/>
  <c r="CE572" i="64"/>
  <c r="CA1669" i="64"/>
  <c r="CG468" i="64"/>
  <c r="BV169" i="69"/>
  <c r="BV179" i="69" s="1"/>
  <c r="BW156" i="69"/>
  <c r="BW159" i="69" s="1"/>
  <c r="BW184" i="69" s="1"/>
  <c r="BW187" i="69" s="1"/>
  <c r="BV167" i="69"/>
  <c r="BV177" i="69" s="1"/>
  <c r="BW129" i="69"/>
  <c r="BW134" i="69" s="1"/>
  <c r="BV152" i="69"/>
  <c r="BV136" i="69"/>
  <c r="BV140" i="69"/>
  <c r="BV150" i="69" s="1"/>
  <c r="CD123" i="69"/>
  <c r="CD125" i="69"/>
  <c r="CD119" i="69"/>
  <c r="CE115" i="69"/>
  <c r="CE117" i="69"/>
  <c r="BW646" i="64" a="1"/>
  <c r="CT496" i="64" l="1"/>
  <c r="CT499" i="64" s="1"/>
  <c r="CT502" i="64" s="1"/>
  <c r="CS516" i="64"/>
  <c r="CT507" i="64"/>
  <c r="CS512" i="64"/>
  <c r="CA1670" i="64"/>
  <c r="CE576" i="64"/>
  <c r="CG571" i="64"/>
  <c r="CF574" i="64"/>
  <c r="CF572" i="64" s="1"/>
  <c r="BW646" i="64"/>
  <c r="CA1217" i="64"/>
  <c r="CB1664" i="64"/>
  <c r="CA1674" i="64"/>
  <c r="CD1698" i="64"/>
  <c r="CG473" i="64"/>
  <c r="CH464" i="64"/>
  <c r="CG469" i="64"/>
  <c r="CF1614" i="64"/>
  <c r="BW1241" i="64"/>
  <c r="BW1722" i="64"/>
  <c r="BW161" i="69"/>
  <c r="BW132" i="69"/>
  <c r="BW157" i="69" s="1"/>
  <c r="BV173" i="69"/>
  <c r="BV175" i="69" s="1"/>
  <c r="BW192" i="69"/>
  <c r="BX183" i="69"/>
  <c r="BX186" i="69" s="1"/>
  <c r="M186" i="69" s="1"/>
  <c r="BW188" i="69"/>
  <c r="BW194" i="69"/>
  <c r="BW202" i="69" s="1"/>
  <c r="L187" i="69"/>
  <c r="CE118" i="69"/>
  <c r="CE123" i="69" s="1"/>
  <c r="CT508" i="64" l="1"/>
  <c r="CT510" i="64" s="1"/>
  <c r="CT500" i="64" s="1"/>
  <c r="CT503" i="64" s="1"/>
  <c r="CB1668" i="64"/>
  <c r="CF576" i="64"/>
  <c r="BW648" i="64"/>
  <c r="CH468" i="64"/>
  <c r="BW162" i="69"/>
  <c r="BW163" i="69" s="1"/>
  <c r="BW135" i="69"/>
  <c r="BX129" i="69" s="1"/>
  <c r="BX132" i="69" s="1"/>
  <c r="M132" i="69" s="1"/>
  <c r="L135" i="69"/>
  <c r="M183" i="69"/>
  <c r="L188" i="69"/>
  <c r="BW198" i="69"/>
  <c r="BW200" i="69"/>
  <c r="CF112" i="69"/>
  <c r="CF115" i="69" s="1"/>
  <c r="CE119" i="69"/>
  <c r="CE125" i="69"/>
  <c r="BX646" i="64" a="1"/>
  <c r="CT511" i="64" l="1"/>
  <c r="CT516" i="64" s="1"/>
  <c r="CT504" i="64"/>
  <c r="CU496" i="64"/>
  <c r="CU499" i="64" s="1"/>
  <c r="CB1669" i="64"/>
  <c r="CG574" i="64"/>
  <c r="CG572" i="64" s="1"/>
  <c r="CH571" i="64"/>
  <c r="BX646" i="64"/>
  <c r="CB1217" i="64"/>
  <c r="CE1698" i="64"/>
  <c r="CH469" i="64"/>
  <c r="CH473" i="64"/>
  <c r="CI464" i="64"/>
  <c r="BW1335" i="64"/>
  <c r="CG1614" i="64"/>
  <c r="L162" i="69"/>
  <c r="M156" i="69" s="1"/>
  <c r="BW142" i="69"/>
  <c r="BW146" i="69" s="1"/>
  <c r="BW140" i="69"/>
  <c r="BW150" i="69" s="1"/>
  <c r="BW136" i="69"/>
  <c r="BW167" i="69"/>
  <c r="BW177" i="69" s="1"/>
  <c r="BX156" i="69"/>
  <c r="BX161" i="69" s="1"/>
  <c r="M161" i="69" s="1"/>
  <c r="BW169" i="69"/>
  <c r="BW179" i="69" s="1"/>
  <c r="BX134" i="69"/>
  <c r="M134" i="69" s="1"/>
  <c r="BX157" i="69"/>
  <c r="M129" i="69"/>
  <c r="L136" i="69"/>
  <c r="M157" i="69"/>
  <c r="CF117" i="69"/>
  <c r="CF118" i="69" s="1"/>
  <c r="CF125" i="69" s="1"/>
  <c r="CT512" i="64" l="1"/>
  <c r="CU507" i="64"/>
  <c r="CU502" i="64"/>
  <c r="CU508" i="64"/>
  <c r="CU510" i="64" s="1"/>
  <c r="CU500" i="64" s="1"/>
  <c r="CB1670" i="64"/>
  <c r="CB1674" i="64"/>
  <c r="CC1664" i="64"/>
  <c r="CG576" i="64"/>
  <c r="CI468" i="64"/>
  <c r="BX648" i="64"/>
  <c r="L163" i="69"/>
  <c r="BW152" i="69"/>
  <c r="BX135" i="69"/>
  <c r="BY129" i="69" s="1"/>
  <c r="BY134" i="69" s="1"/>
  <c r="BX159" i="69"/>
  <c r="BX162" i="69" s="1"/>
  <c r="BY156" i="69" s="1"/>
  <c r="BW173" i="69"/>
  <c r="L173" i="69" s="1"/>
  <c r="BW148" i="69"/>
  <c r="L146" i="69"/>
  <c r="BX1241" i="64"/>
  <c r="CF119" i="69"/>
  <c r="CF123" i="69"/>
  <c r="CG112" i="69"/>
  <c r="CG117" i="69" s="1"/>
  <c r="CU511" i="64" l="1"/>
  <c r="CV507" i="64" s="1"/>
  <c r="CU503" i="64"/>
  <c r="CC1668" i="64"/>
  <c r="CH574" i="64"/>
  <c r="CH572" i="64" s="1"/>
  <c r="CI571" i="64"/>
  <c r="CC1217" i="64"/>
  <c r="CH1614" i="64"/>
  <c r="CF1698" i="64"/>
  <c r="BX1335" i="64"/>
  <c r="CJ464" i="64"/>
  <c r="CI473" i="64"/>
  <c r="CI469" i="64"/>
  <c r="BX1722" i="64"/>
  <c r="M159" i="69"/>
  <c r="BX136" i="69"/>
  <c r="BY132" i="69"/>
  <c r="BY157" i="69" s="1"/>
  <c r="BX142" i="69"/>
  <c r="BX146" i="69" s="1"/>
  <c r="BX148" i="69" s="1"/>
  <c r="M148" i="69" s="1"/>
  <c r="BX140" i="69"/>
  <c r="BX184" i="69"/>
  <c r="M184" i="69" s="1"/>
  <c r="BW175" i="69"/>
  <c r="BX167" i="69"/>
  <c r="BX173" i="69" s="1"/>
  <c r="BX175" i="69" s="1"/>
  <c r="M175" i="69" s="1"/>
  <c r="BX163" i="69"/>
  <c r="BX169" i="69"/>
  <c r="BX179" i="69" s="1"/>
  <c r="M167" i="69"/>
  <c r="BY159" i="69"/>
  <c r="BY184" i="69" s="1"/>
  <c r="BY161" i="69"/>
  <c r="CG115" i="69"/>
  <c r="CG118" i="69" s="1"/>
  <c r="CG119" i="69" s="1"/>
  <c r="BY646" i="64" a="1"/>
  <c r="CU516" i="64" l="1"/>
  <c r="CU512" i="64"/>
  <c r="CU504" i="64"/>
  <c r="CV496" i="64"/>
  <c r="CV499" i="64" s="1"/>
  <c r="CC1669" i="64"/>
  <c r="CD1664" i="64" s="1"/>
  <c r="CD1668" i="64" s="1"/>
  <c r="CH576" i="64"/>
  <c r="BY646" i="64"/>
  <c r="CJ468" i="64"/>
  <c r="BX150" i="69"/>
  <c r="M140" i="69"/>
  <c r="BX152" i="69"/>
  <c r="BY135" i="69"/>
  <c r="BY136" i="69" s="1"/>
  <c r="BX187" i="69"/>
  <c r="BX188" i="69" s="1"/>
  <c r="BX177" i="69"/>
  <c r="BY162" i="69"/>
  <c r="CH112" i="69"/>
  <c r="CH115" i="69" s="1"/>
  <c r="CG125" i="69"/>
  <c r="CG123" i="69"/>
  <c r="CV502" i="64" l="1"/>
  <c r="CV508" i="64"/>
  <c r="CC1674" i="64"/>
  <c r="CC1670" i="64"/>
  <c r="CD1669" i="64"/>
  <c r="CD1670" i="64" s="1"/>
  <c r="CI574" i="64"/>
  <c r="CI572" i="64" s="1"/>
  <c r="CJ571" i="64"/>
  <c r="CD1217" i="64"/>
  <c r="CG1698" i="64"/>
  <c r="BY648" i="64"/>
  <c r="CK464" i="64"/>
  <c r="CJ473" i="64"/>
  <c r="CJ469" i="64"/>
  <c r="CI1614" i="64"/>
  <c r="BY142" i="69"/>
  <c r="BY146" i="69" s="1"/>
  <c r="BY148" i="69" s="1"/>
  <c r="BY140" i="69"/>
  <c r="BY150" i="69" s="1"/>
  <c r="BZ129" i="69"/>
  <c r="BZ134" i="69" s="1"/>
  <c r="BX192" i="69"/>
  <c r="BX194" i="69"/>
  <c r="BX202" i="69" s="1"/>
  <c r="BY183" i="69"/>
  <c r="BY186" i="69" s="1"/>
  <c r="BY187" i="69" s="1"/>
  <c r="BZ183" i="69" s="1"/>
  <c r="BZ186" i="69" s="1"/>
  <c r="BZ156" i="69"/>
  <c r="BY167" i="69"/>
  <c r="BY163" i="69"/>
  <c r="BY169" i="69"/>
  <c r="BY179" i="69" s="1"/>
  <c r="BY1241" i="64"/>
  <c r="CH117" i="69"/>
  <c r="CH118" i="69" s="1"/>
  <c r="CH125" i="69" s="1"/>
  <c r="CV510" i="64" l="1"/>
  <c r="CV500" i="64" s="1"/>
  <c r="CV503" i="64" s="1"/>
  <c r="CE1664" i="64"/>
  <c r="CE1668" i="64" s="1"/>
  <c r="CE1669" i="64" s="1"/>
  <c r="CD1674" i="64"/>
  <c r="CI576" i="64"/>
  <c r="BY1335" i="64"/>
  <c r="CK468" i="64"/>
  <c r="BY1722" i="64"/>
  <c r="BZ132" i="69"/>
  <c r="BZ157" i="69" s="1"/>
  <c r="BY152" i="69"/>
  <c r="BX198" i="69"/>
  <c r="M198" i="69" s="1"/>
  <c r="M192" i="69"/>
  <c r="BX200" i="69"/>
  <c r="BY188" i="69"/>
  <c r="BY194" i="69"/>
  <c r="BY202" i="69" s="1"/>
  <c r="BY192" i="69"/>
  <c r="BY198" i="69" s="1"/>
  <c r="BY173" i="69"/>
  <c r="BY175" i="69" s="1"/>
  <c r="BY177" i="69"/>
  <c r="BZ159" i="69"/>
  <c r="BZ184" i="69" s="1"/>
  <c r="BZ187" i="69" s="1"/>
  <c r="BZ161" i="69"/>
  <c r="CI112" i="69"/>
  <c r="CI117" i="69" s="1"/>
  <c r="CH119" i="69"/>
  <c r="CH123" i="69"/>
  <c r="BZ646" i="64" a="1"/>
  <c r="CV504" i="64" l="1"/>
  <c r="CW496" i="64"/>
  <c r="CW499" i="64" s="1"/>
  <c r="CV511" i="64"/>
  <c r="CE1670" i="64"/>
  <c r="CJ574" i="64"/>
  <c r="CJ572" i="64" s="1"/>
  <c r="CK571" i="64"/>
  <c r="CE1674" i="64"/>
  <c r="CF1664" i="64"/>
  <c r="BZ646" i="64"/>
  <c r="CE1217" i="64"/>
  <c r="CJ1614" i="64"/>
  <c r="CK469" i="64"/>
  <c r="CK473" i="64"/>
  <c r="CL464" i="64"/>
  <c r="CH1698" i="64"/>
  <c r="BZ135" i="69"/>
  <c r="BZ140" i="69" s="1"/>
  <c r="BZ150" i="69" s="1"/>
  <c r="BY200" i="69"/>
  <c r="BZ162" i="69"/>
  <c r="CA156" i="69" s="1"/>
  <c r="CA183" i="69"/>
  <c r="BZ192" i="69"/>
  <c r="BZ194" i="69"/>
  <c r="BZ202" i="69" s="1"/>
  <c r="BZ188" i="69"/>
  <c r="CI115" i="69"/>
  <c r="CI118" i="69" s="1"/>
  <c r="CI125" i="69" s="1"/>
  <c r="N118" i="69"/>
  <c r="N119" i="69" s="1"/>
  <c r="H115" i="69"/>
  <c r="J115" i="69"/>
  <c r="K115" i="69"/>
  <c r="L115" i="69"/>
  <c r="H117" i="69"/>
  <c r="J117" i="69"/>
  <c r="K117" i="69"/>
  <c r="L117" i="69"/>
  <c r="M117" i="69"/>
  <c r="CV516" i="64" l="1"/>
  <c r="CW507" i="64"/>
  <c r="CV512" i="64"/>
  <c r="CW502" i="64"/>
  <c r="CW508" i="64"/>
  <c r="CW510" i="64" s="1"/>
  <c r="CW500" i="64" s="1"/>
  <c r="CJ576" i="64"/>
  <c r="CF1668" i="64"/>
  <c r="CF1669" i="64" s="1"/>
  <c r="CL468" i="64"/>
  <c r="BZ648" i="64"/>
  <c r="BZ1722" i="64"/>
  <c r="BZ136" i="69"/>
  <c r="BZ142" i="69"/>
  <c r="BZ146" i="69" s="1"/>
  <c r="BZ148" i="69" s="1"/>
  <c r="CA129" i="69"/>
  <c r="CA132" i="69" s="1"/>
  <c r="CA157" i="69" s="1"/>
  <c r="BZ163" i="69"/>
  <c r="BZ167" i="69"/>
  <c r="BZ173" i="69" s="1"/>
  <c r="BZ175" i="69" s="1"/>
  <c r="BZ169" i="69"/>
  <c r="BZ179" i="69" s="1"/>
  <c r="BZ198" i="69"/>
  <c r="BZ200" i="69"/>
  <c r="CA186" i="69"/>
  <c r="CA161" i="69"/>
  <c r="CA159" i="69"/>
  <c r="CA184" i="69" s="1"/>
  <c r="M115" i="69"/>
  <c r="M118" i="69"/>
  <c r="H119" i="69"/>
  <c r="CI123" i="69"/>
  <c r="M123" i="69" s="1"/>
  <c r="CI119" i="69"/>
  <c r="K119" i="69"/>
  <c r="J119" i="69"/>
  <c r="L119" i="69"/>
  <c r="H123" i="69"/>
  <c r="J123" i="69"/>
  <c r="K123" i="69"/>
  <c r="L123" i="69"/>
  <c r="CW503" i="64" l="1"/>
  <c r="CW504" i="64" s="1"/>
  <c r="CW511" i="64"/>
  <c r="CL571" i="64"/>
  <c r="CK574" i="64"/>
  <c r="CF1670" i="64"/>
  <c r="CG1664" i="64"/>
  <c r="CF1674" i="64"/>
  <c r="CF1217" i="64"/>
  <c r="CI1698" i="64"/>
  <c r="BZ1335" i="64"/>
  <c r="CL473" i="64"/>
  <c r="CL469" i="64"/>
  <c r="CK1614" i="64"/>
  <c r="BZ152" i="69"/>
  <c r="CA134" i="69"/>
  <c r="CA135" i="69" s="1"/>
  <c r="CB129" i="69" s="1"/>
  <c r="BZ177" i="69"/>
  <c r="CA187" i="69"/>
  <c r="CA192" i="69" s="1"/>
  <c r="CA162" i="69"/>
  <c r="CB156" i="69" s="1"/>
  <c r="M119" i="69"/>
  <c r="BZ1241" i="64"/>
  <c r="CA646" i="64" a="1"/>
  <c r="CX496" i="64" l="1"/>
  <c r="CX499" i="64" s="1"/>
  <c r="CX508" i="64" s="1"/>
  <c r="CX510" i="64" s="1"/>
  <c r="CX500" i="64" s="1"/>
  <c r="CW516" i="64"/>
  <c r="CW512" i="64"/>
  <c r="CX507" i="64"/>
  <c r="K464" i="64"/>
  <c r="CG1668" i="64"/>
  <c r="CG1669" i="64" s="1"/>
  <c r="CG1670" i="64" s="1"/>
  <c r="CK572" i="64"/>
  <c r="CA646" i="64"/>
  <c r="CA1722" i="64"/>
  <c r="CA194" i="69"/>
  <c r="CA202" i="69" s="1"/>
  <c r="CB183" i="69"/>
  <c r="CB186" i="69" s="1"/>
  <c r="CA188" i="69"/>
  <c r="CA140" i="69"/>
  <c r="CA150" i="69" s="1"/>
  <c r="CA136" i="69"/>
  <c r="CA142" i="69"/>
  <c r="CA146" i="69" s="1"/>
  <c r="CA148" i="69" s="1"/>
  <c r="CA169" i="69"/>
  <c r="CA179" i="69" s="1"/>
  <c r="CA163" i="69"/>
  <c r="CA167" i="69"/>
  <c r="CA177" i="69" s="1"/>
  <c r="CB132" i="69"/>
  <c r="CB157" i="69" s="1"/>
  <c r="CB134" i="69"/>
  <c r="CB161" i="69"/>
  <c r="CB159" i="69"/>
  <c r="CB184" i="69" s="1"/>
  <c r="CA198" i="69"/>
  <c r="CA200" i="69"/>
  <c r="CX502" i="64" l="1"/>
  <c r="CX503" i="64" s="1"/>
  <c r="CX511" i="64"/>
  <c r="CO464" i="64"/>
  <c r="CO468" i="64" s="1"/>
  <c r="CO469" i="64" s="1"/>
  <c r="CH1664" i="64"/>
  <c r="CH1668" i="64" s="1"/>
  <c r="CH1669" i="64" s="1"/>
  <c r="CH1670" i="64" s="1"/>
  <c r="CG1674" i="64"/>
  <c r="CK576" i="64"/>
  <c r="CL574" i="64"/>
  <c r="CG1217" i="64"/>
  <c r="CJ1698" i="64"/>
  <c r="CL1614" i="64"/>
  <c r="CB1722" i="64"/>
  <c r="CA648" i="64"/>
  <c r="CB187" i="69"/>
  <c r="CB192" i="69" s="1"/>
  <c r="CA152" i="69"/>
  <c r="CA173" i="69"/>
  <c r="CA175" i="69" s="1"/>
  <c r="CB135" i="69"/>
  <c r="CB142" i="69" s="1"/>
  <c r="CB162" i="69"/>
  <c r="CA1241" i="64"/>
  <c r="CX504" i="64" l="1"/>
  <c r="CY496" i="64"/>
  <c r="CY499" i="64" s="1"/>
  <c r="CX516" i="64"/>
  <c r="CX512" i="64"/>
  <c r="CY507" i="64"/>
  <c r="L1614" i="64"/>
  <c r="M1614" i="64"/>
  <c r="N1614" i="64"/>
  <c r="O1614" i="64"/>
  <c r="P1614" i="64"/>
  <c r="CO473" i="64"/>
  <c r="CP464" i="64"/>
  <c r="CL572" i="64"/>
  <c r="CL576" i="64" s="1"/>
  <c r="K574" i="64"/>
  <c r="L574" i="64"/>
  <c r="M574" i="64"/>
  <c r="N574" i="64"/>
  <c r="O574" i="64"/>
  <c r="P574" i="64"/>
  <c r="CI1664" i="64"/>
  <c r="CH1674" i="64"/>
  <c r="CA1335" i="64"/>
  <c r="CC183" i="69"/>
  <c r="CC186" i="69" s="1"/>
  <c r="CB188" i="69"/>
  <c r="CB194" i="69"/>
  <c r="CB202" i="69" s="1"/>
  <c r="CC129" i="69"/>
  <c r="CC134" i="69" s="1"/>
  <c r="CB140" i="69"/>
  <c r="CB150" i="69" s="1"/>
  <c r="CB136" i="69"/>
  <c r="CB200" i="69"/>
  <c r="CB198" i="69"/>
  <c r="CB163" i="69"/>
  <c r="CC156" i="69"/>
  <c r="CB167" i="69"/>
  <c r="CB169" i="69"/>
  <c r="CB179" i="69" s="1"/>
  <c r="CB146" i="69"/>
  <c r="CB148" i="69" s="1"/>
  <c r="CB152" i="69"/>
  <c r="CB646" i="64" a="1"/>
  <c r="CY502" i="64" l="1"/>
  <c r="CY508" i="64"/>
  <c r="CY510" i="64" s="1"/>
  <c r="CY500" i="64" s="1"/>
  <c r="CP468" i="64"/>
  <c r="CP469" i="64" s="1"/>
  <c r="K572" i="64"/>
  <c r="K576" i="64" s="1"/>
  <c r="L572" i="64"/>
  <c r="L576" i="64" s="1"/>
  <c r="M572" i="64"/>
  <c r="M576" i="64" s="1"/>
  <c r="N572" i="64"/>
  <c r="N576" i="64" s="1"/>
  <c r="O572" i="64"/>
  <c r="O576" i="64" s="1"/>
  <c r="P572" i="64"/>
  <c r="P576" i="64" s="1"/>
  <c r="CI1668" i="64"/>
  <c r="CI1669" i="64" s="1"/>
  <c r="CI1670" i="64" s="1"/>
  <c r="CB646" i="64"/>
  <c r="CH1217" i="64"/>
  <c r="CK1698" i="64"/>
  <c r="CC132" i="69"/>
  <c r="CC157" i="69" s="1"/>
  <c r="CB173" i="69"/>
  <c r="CB175" i="69" s="1"/>
  <c r="CB177" i="69"/>
  <c r="CC159" i="69"/>
  <c r="CC184" i="69" s="1"/>
  <c r="CC187" i="69" s="1"/>
  <c r="CC161" i="69"/>
  <c r="CY503" i="64" l="1"/>
  <c r="CY504" i="64" s="1"/>
  <c r="CY511" i="64"/>
  <c r="CQ464" i="64"/>
  <c r="CQ468" i="64" s="1"/>
  <c r="CQ469" i="64" s="1"/>
  <c r="CP473" i="64"/>
  <c r="CJ1664" i="64"/>
  <c r="CI1674" i="64"/>
  <c r="CC1722" i="64"/>
  <c r="CB648" i="64"/>
  <c r="CC135" i="69"/>
  <c r="CC140" i="69" s="1"/>
  <c r="CC150" i="69" s="1"/>
  <c r="CC162" i="69"/>
  <c r="CD156" i="69" s="1"/>
  <c r="CC188" i="69"/>
  <c r="CC194" i="69"/>
  <c r="CC202" i="69" s="1"/>
  <c r="CD183" i="69"/>
  <c r="CC192" i="69"/>
  <c r="CB1241" i="64"/>
  <c r="CZ496" i="64" l="1"/>
  <c r="CZ499" i="64" s="1"/>
  <c r="CZ502" i="64" s="1"/>
  <c r="CY512" i="64"/>
  <c r="CZ507" i="64"/>
  <c r="CY516" i="64"/>
  <c r="CQ473" i="64"/>
  <c r="CR464" i="64"/>
  <c r="CR468" i="64" s="1"/>
  <c r="CJ1668" i="64"/>
  <c r="CJ1669" i="64" s="1"/>
  <c r="CJ1670" i="64" s="1"/>
  <c r="CI1217" i="64"/>
  <c r="CL1698" i="64"/>
  <c r="CB1335" i="64"/>
  <c r="CC142" i="69"/>
  <c r="CC152" i="69" s="1"/>
  <c r="CD129" i="69"/>
  <c r="CD134" i="69" s="1"/>
  <c r="CC136" i="69"/>
  <c r="CC169" i="69"/>
  <c r="CC179" i="69" s="1"/>
  <c r="CC167" i="69"/>
  <c r="CC177" i="69" s="1"/>
  <c r="CC163" i="69"/>
  <c r="CD186" i="69"/>
  <c r="CD159" i="69"/>
  <c r="CD184" i="69" s="1"/>
  <c r="CD161" i="69"/>
  <c r="CC200" i="69"/>
  <c r="CC198" i="69"/>
  <c r="CC646" i="64" a="1"/>
  <c r="CZ508" i="64" l="1"/>
  <c r="CZ510" i="64" s="1"/>
  <c r="CZ500" i="64" s="1"/>
  <c r="CZ503" i="64" s="1"/>
  <c r="CZ504" i="64" s="1"/>
  <c r="N1698" i="64"/>
  <c r="O1698" i="64"/>
  <c r="P1698" i="64"/>
  <c r="K468" i="64"/>
  <c r="L464" i="64" s="1"/>
  <c r="CR473" i="64"/>
  <c r="CS464" i="64"/>
  <c r="CS468" i="64" s="1"/>
  <c r="CS469" i="64" s="1"/>
  <c r="CR469" i="64"/>
  <c r="CC646" i="64"/>
  <c r="CK1664" i="64"/>
  <c r="CJ1674" i="64"/>
  <c r="CD1722" i="64"/>
  <c r="CC146" i="69"/>
  <c r="CC148" i="69" s="1"/>
  <c r="CD132" i="69"/>
  <c r="CD157" i="69" s="1"/>
  <c r="CD162" i="69" s="1"/>
  <c r="CE156" i="69" s="1"/>
  <c r="CC173" i="69"/>
  <c r="CC175" i="69" s="1"/>
  <c r="CD187" i="69"/>
  <c r="CD188" i="69" s="1"/>
  <c r="CZ511" i="64" l="1"/>
  <c r="CZ516" i="64" s="1"/>
  <c r="DA496" i="64"/>
  <c r="DA499" i="64" s="1"/>
  <c r="K469" i="64"/>
  <c r="CT464" i="64"/>
  <c r="CS473" i="64"/>
  <c r="CK1668" i="64"/>
  <c r="CK1669" i="64" s="1"/>
  <c r="CK1670" i="64" s="1"/>
  <c r="CJ1217" i="64"/>
  <c r="CC648" i="64"/>
  <c r="CD135" i="69"/>
  <c r="CD136" i="69" s="1"/>
  <c r="CE183" i="69"/>
  <c r="CE186" i="69" s="1"/>
  <c r="CD169" i="69"/>
  <c r="CD179" i="69" s="1"/>
  <c r="CD192" i="69"/>
  <c r="CD200" i="69" s="1"/>
  <c r="CD194" i="69"/>
  <c r="CD202" i="69" s="1"/>
  <c r="CD163" i="69"/>
  <c r="CD167" i="69"/>
  <c r="CD177" i="69" s="1"/>
  <c r="CE159" i="69"/>
  <c r="CE184" i="69" s="1"/>
  <c r="CE161" i="69"/>
  <c r="CC1241" i="64"/>
  <c r="CD646" i="64" a="1"/>
  <c r="CZ512" i="64" l="1"/>
  <c r="DA507" i="64"/>
  <c r="DA502" i="64"/>
  <c r="DA508" i="64"/>
  <c r="DA510" i="64" s="1"/>
  <c r="DA500" i="64" s="1"/>
  <c r="CT468" i="64"/>
  <c r="CT469" i="64" s="1"/>
  <c r="CD646" i="64"/>
  <c r="CL1664" i="64"/>
  <c r="CK1674" i="64"/>
  <c r="CE1722" i="64"/>
  <c r="CC1335" i="64"/>
  <c r="CD140" i="69"/>
  <c r="CD150" i="69" s="1"/>
  <c r="CE129" i="69"/>
  <c r="CE132" i="69" s="1"/>
  <c r="CE157" i="69" s="1"/>
  <c r="CE162" i="69" s="1"/>
  <c r="CE167" i="69" s="1"/>
  <c r="CD142" i="69"/>
  <c r="CD146" i="69" s="1"/>
  <c r="CD148" i="69" s="1"/>
  <c r="CD1241" i="64"/>
  <c r="CE187" i="69"/>
  <c r="CE192" i="69" s="1"/>
  <c r="CD198" i="69"/>
  <c r="CD173" i="69"/>
  <c r="CD175" i="69" s="1"/>
  <c r="DA511" i="64" l="1"/>
  <c r="DB507" i="64" s="1"/>
  <c r="DA503" i="64"/>
  <c r="CU464" i="64"/>
  <c r="CT473" i="64"/>
  <c r="CL1668" i="64"/>
  <c r="CK1217" i="64"/>
  <c r="CD648" i="64"/>
  <c r="CE134" i="69"/>
  <c r="CE135" i="69" s="1"/>
  <c r="CD152" i="69"/>
  <c r="CE188" i="69"/>
  <c r="CE194" i="69"/>
  <c r="CE202" i="69" s="1"/>
  <c r="CF183" i="69"/>
  <c r="CF186" i="69" s="1"/>
  <c r="CE173" i="69"/>
  <c r="CE175" i="69" s="1"/>
  <c r="CE177" i="69"/>
  <c r="CE163" i="69"/>
  <c r="CF156" i="69"/>
  <c r="CE169" i="69"/>
  <c r="CE179" i="69" s="1"/>
  <c r="CE200" i="69"/>
  <c r="CE198" i="69"/>
  <c r="DA512" i="64" l="1"/>
  <c r="DA516" i="64"/>
  <c r="DA504" i="64"/>
  <c r="DB496" i="64"/>
  <c r="CU468" i="64"/>
  <c r="CU469" i="64" s="1"/>
  <c r="CL1669" i="64"/>
  <c r="P1669" i="64" s="1"/>
  <c r="CF1722" i="64"/>
  <c r="CD1335" i="64"/>
  <c r="CE1241" i="64"/>
  <c r="CE140" i="69"/>
  <c r="CE150" i="69" s="1"/>
  <c r="CE136" i="69"/>
  <c r="CE142" i="69"/>
  <c r="CF129" i="69"/>
  <c r="CF159" i="69"/>
  <c r="CF184" i="69" s="1"/>
  <c r="CF187" i="69" s="1"/>
  <c r="CG183" i="69" s="1"/>
  <c r="CG186" i="69" s="1"/>
  <c r="CF161" i="69"/>
  <c r="CE646" i="64" a="1"/>
  <c r="DB499" i="64" l="1"/>
  <c r="CV464" i="64"/>
  <c r="CV468" i="64" s="1"/>
  <c r="CV469" i="64" s="1"/>
  <c r="CU473" i="64"/>
  <c r="CL1670" i="64"/>
  <c r="CE646" i="64"/>
  <c r="CL1217" i="64"/>
  <c r="CL1674" i="64"/>
  <c r="CF194" i="69"/>
  <c r="CF202" i="69" s="1"/>
  <c r="CF192" i="69"/>
  <c r="CF200" i="69" s="1"/>
  <c r="CF134" i="69"/>
  <c r="CF132" i="69"/>
  <c r="CF157" i="69" s="1"/>
  <c r="CF162" i="69" s="1"/>
  <c r="CE152" i="69"/>
  <c r="CE146" i="69"/>
  <c r="CE148" i="69" s="1"/>
  <c r="CF188" i="69"/>
  <c r="CF646" i="64" a="1"/>
  <c r="DB502" i="64" l="1"/>
  <c r="DB508" i="64"/>
  <c r="K1217" i="64"/>
  <c r="L1217" i="64"/>
  <c r="M1217" i="64"/>
  <c r="N1217" i="64"/>
  <c r="O1217" i="64"/>
  <c r="P1217" i="64"/>
  <c r="L468" i="64"/>
  <c r="CV473" i="64"/>
  <c r="CW464" i="64"/>
  <c r="K1664" i="64"/>
  <c r="CF646" i="64"/>
  <c r="CE648" i="64"/>
  <c r="CF198" i="69"/>
  <c r="CF135" i="69"/>
  <c r="CF163" i="69"/>
  <c r="CG156" i="69"/>
  <c r="CF169" i="69"/>
  <c r="CF179" i="69" s="1"/>
  <c r="CF167" i="69"/>
  <c r="DB510" i="64" l="1"/>
  <c r="DB500" i="64" s="1"/>
  <c r="DB503" i="64" s="1"/>
  <c r="CW468" i="64"/>
  <c r="CW469" i="64" s="1"/>
  <c r="M464" i="64"/>
  <c r="L469" i="64"/>
  <c r="CF648" i="64"/>
  <c r="CG1722" i="64"/>
  <c r="CE1335" i="64"/>
  <c r="CF1241" i="64"/>
  <c r="CF177" i="69"/>
  <c r="CF173" i="69"/>
  <c r="CF175" i="69" s="1"/>
  <c r="CG161" i="69"/>
  <c r="CG159" i="69"/>
  <c r="CG184" i="69" s="1"/>
  <c r="CG187" i="69" s="1"/>
  <c r="CF136" i="69"/>
  <c r="CG129" i="69"/>
  <c r="CF142" i="69"/>
  <c r="CF140" i="69"/>
  <c r="CF150" i="69" s="1"/>
  <c r="DB511" i="64" l="1"/>
  <c r="DB516" i="64" s="1"/>
  <c r="DB504" i="64"/>
  <c r="DC496" i="64"/>
  <c r="DC499" i="64" s="1"/>
  <c r="CX464" i="64"/>
  <c r="CW473" i="64"/>
  <c r="CO1664" i="64"/>
  <c r="CF1335" i="64"/>
  <c r="CF146" i="69"/>
  <c r="CF148" i="69" s="1"/>
  <c r="CF152" i="69"/>
  <c r="CG134" i="69"/>
  <c r="CG132" i="69"/>
  <c r="CG157" i="69" s="1"/>
  <c r="CG162" i="69" s="1"/>
  <c r="CH183" i="69"/>
  <c r="CH186" i="69" s="1"/>
  <c r="CG192" i="69"/>
  <c r="CG188" i="69"/>
  <c r="CG194" i="69"/>
  <c r="CG202" i="69" s="1"/>
  <c r="DC507" i="64" l="1"/>
  <c r="DB512" i="64"/>
  <c r="DC502" i="64"/>
  <c r="DC508" i="64"/>
  <c r="DC510" i="64" s="1"/>
  <c r="DC500" i="64" s="1"/>
  <c r="CX468" i="64"/>
  <c r="CX469" i="64" s="1"/>
  <c r="CO1668" i="64"/>
  <c r="CO1669" i="64" s="1"/>
  <c r="CG135" i="69"/>
  <c r="CG140" i="69" s="1"/>
  <c r="CG150" i="69" s="1"/>
  <c r="CG198" i="69"/>
  <c r="CG200" i="69"/>
  <c r="CG167" i="69"/>
  <c r="CH156" i="69"/>
  <c r="CG163" i="69"/>
  <c r="CG169" i="69"/>
  <c r="CG179" i="69" s="1"/>
  <c r="CG646" i="64" a="1"/>
  <c r="DC503" i="64" l="1"/>
  <c r="DC511" i="64"/>
  <c r="CX473" i="64"/>
  <c r="CY464" i="64"/>
  <c r="CP1664" i="64"/>
  <c r="CO1670" i="64"/>
  <c r="CO1674" i="64"/>
  <c r="CG646" i="64"/>
  <c r="CH1722" i="64"/>
  <c r="CG1241" i="64"/>
  <c r="CG142" i="69"/>
  <c r="CG146" i="69" s="1"/>
  <c r="CG148" i="69" s="1"/>
  <c r="CH129" i="69"/>
  <c r="CH132" i="69" s="1"/>
  <c r="CH157" i="69" s="1"/>
  <c r="CG136" i="69"/>
  <c r="CH161" i="69"/>
  <c r="CH159" i="69"/>
  <c r="CH184" i="69" s="1"/>
  <c r="CH187" i="69" s="1"/>
  <c r="CG177" i="69"/>
  <c r="CG173" i="69"/>
  <c r="CG175" i="69" s="1"/>
  <c r="DC516" i="64" l="1"/>
  <c r="DC512" i="64"/>
  <c r="DD507" i="64"/>
  <c r="DC504" i="64"/>
  <c r="DD496" i="64"/>
  <c r="DD499" i="64" s="1"/>
  <c r="CY468" i="64"/>
  <c r="CY469" i="64" s="1"/>
  <c r="CP1668" i="64"/>
  <c r="CP1669" i="64" s="1"/>
  <c r="CG648" i="64"/>
  <c r="CG152" i="69"/>
  <c r="CH162" i="69"/>
  <c r="CI156" i="69" s="1"/>
  <c r="CI161" i="69" s="1"/>
  <c r="CH134" i="69"/>
  <c r="CH135" i="69" s="1"/>
  <c r="CH192" i="69"/>
  <c r="CH194" i="69"/>
  <c r="CH202" i="69" s="1"/>
  <c r="CI183" i="69"/>
  <c r="CI186" i="69" s="1"/>
  <c r="H186" i="69" s="1"/>
  <c r="H188" i="69" s="1"/>
  <c r="CH188" i="69"/>
  <c r="CH646" i="64" a="1"/>
  <c r="DD502" i="64" l="1"/>
  <c r="DD508" i="64"/>
  <c r="DD510" i="64" s="1"/>
  <c r="DD500" i="64" s="1"/>
  <c r="CY473" i="64"/>
  <c r="CZ464" i="64"/>
  <c r="CZ468" i="64" s="1"/>
  <c r="CZ469" i="64" s="1"/>
  <c r="CQ1664" i="64"/>
  <c r="CP1670" i="64"/>
  <c r="CP1674" i="64"/>
  <c r="CH646" i="64"/>
  <c r="CG1335" i="64"/>
  <c r="CH167" i="69"/>
  <c r="CH177" i="69" s="1"/>
  <c r="CH169" i="69"/>
  <c r="CH179" i="69" s="1"/>
  <c r="CH163" i="69"/>
  <c r="CI159" i="69"/>
  <c r="CI184" i="69" s="1"/>
  <c r="CI187" i="69" s="1"/>
  <c r="CH140" i="69"/>
  <c r="CH150" i="69" s="1"/>
  <c r="CH142" i="69"/>
  <c r="CH146" i="69" s="1"/>
  <c r="CH148" i="69" s="1"/>
  <c r="CH136" i="69"/>
  <c r="CI129" i="69"/>
  <c r="CI134" i="69" s="1"/>
  <c r="CH200" i="69"/>
  <c r="CH198" i="69"/>
  <c r="DD503" i="64" l="1"/>
  <c r="DD511" i="64"/>
  <c r="CZ473" i="64"/>
  <c r="M468" i="64"/>
  <c r="DA464" i="64"/>
  <c r="CQ1668" i="64"/>
  <c r="CQ1669" i="64" s="1"/>
  <c r="CH648" i="64"/>
  <c r="CI1722" i="64"/>
  <c r="CH1241" i="64"/>
  <c r="CH173" i="69"/>
  <c r="CH175" i="69" s="1"/>
  <c r="CH152" i="69"/>
  <c r="CI132" i="69"/>
  <c r="CI157" i="69" s="1"/>
  <c r="CI162" i="69" s="1"/>
  <c r="CI169" i="69" s="1"/>
  <c r="CI179" i="69" s="1"/>
  <c r="CI192" i="69"/>
  <c r="M187" i="69"/>
  <c r="M188" i="69" s="1"/>
  <c r="CI194" i="69"/>
  <c r="CI202" i="69" s="1"/>
  <c r="CI188" i="69"/>
  <c r="CI646" i="64" a="1"/>
  <c r="DD516" i="64" l="1"/>
  <c r="DD512" i="64"/>
  <c r="DE507" i="64"/>
  <c r="DD504" i="64"/>
  <c r="DE496" i="64"/>
  <c r="DE499" i="64" s="1"/>
  <c r="N464" i="64"/>
  <c r="M469" i="64"/>
  <c r="DA468" i="64"/>
  <c r="DA469" i="64" s="1"/>
  <c r="CR1664" i="64"/>
  <c r="CQ1670" i="64"/>
  <c r="CQ1674" i="64"/>
  <c r="CI646" i="64"/>
  <c r="CH1335" i="64"/>
  <c r="M162" i="69"/>
  <c r="M163" i="69" s="1"/>
  <c r="CI167" i="69"/>
  <c r="CI177" i="69" s="1"/>
  <c r="CI163" i="69"/>
  <c r="CI135" i="69"/>
  <c r="CI140" i="69" s="1"/>
  <c r="CI150" i="69" s="1"/>
  <c r="CI200" i="69"/>
  <c r="CI198" i="69"/>
  <c r="H198" i="69" s="1"/>
  <c r="DE502" i="64" l="1"/>
  <c r="DE508" i="64"/>
  <c r="DE510" i="64" s="1"/>
  <c r="DE500" i="64" s="1"/>
  <c r="DA473" i="64"/>
  <c r="DB464" i="64"/>
  <c r="CR1668" i="64"/>
  <c r="CR1669" i="64" s="1"/>
  <c r="CI648" i="64"/>
  <c r="CJ1722" i="64"/>
  <c r="CI1241" i="64"/>
  <c r="CI173" i="69"/>
  <c r="CI175" i="69" s="1"/>
  <c r="CI136" i="69"/>
  <c r="M135" i="69"/>
  <c r="M136" i="69" s="1"/>
  <c r="CI142" i="69"/>
  <c r="CJ646" i="64" a="1"/>
  <c r="DE503" i="64" l="1"/>
  <c r="DE511" i="64"/>
  <c r="DB468" i="64"/>
  <c r="DB469" i="64" s="1"/>
  <c r="CR1670" i="64"/>
  <c r="CS1664" i="64"/>
  <c r="CR1674" i="64"/>
  <c r="CJ646" i="64"/>
  <c r="CI1335" i="64"/>
  <c r="CK1722" i="64"/>
  <c r="M173" i="69"/>
  <c r="CI152" i="69"/>
  <c r="CI146" i="69"/>
  <c r="DE516" i="64" l="1"/>
  <c r="DF507" i="64"/>
  <c r="DE512" i="64"/>
  <c r="DE504" i="64"/>
  <c r="DF496" i="64"/>
  <c r="DB473" i="64"/>
  <c r="DC464" i="64"/>
  <c r="CS1668" i="64"/>
  <c r="CS1669" i="64" s="1"/>
  <c r="CJ648" i="64"/>
  <c r="CJ1241" i="64"/>
  <c r="CI148" i="69"/>
  <c r="M146" i="69"/>
  <c r="DF499" i="64" l="1"/>
  <c r="DC468" i="64"/>
  <c r="DC469" i="64" s="1"/>
  <c r="CS1670" i="64"/>
  <c r="CT1664" i="64"/>
  <c r="CS1674" i="64"/>
  <c r="CJ1335" i="64"/>
  <c r="CK646" i="64" a="1"/>
  <c r="DF502" i="64" l="1"/>
  <c r="DF508" i="64"/>
  <c r="DD464" i="64"/>
  <c r="DD468" i="64" s="1"/>
  <c r="DD469" i="64" s="1"/>
  <c r="DC473" i="64"/>
  <c r="K473" i="64"/>
  <c r="L473" i="64"/>
  <c r="M473" i="64"/>
  <c r="CT1668" i="64"/>
  <c r="CT1669" i="64" s="1"/>
  <c r="CK646" i="64"/>
  <c r="DF510" i="64" l="1"/>
  <c r="DF500" i="64" s="1"/>
  <c r="DF503" i="64" s="1"/>
  <c r="DD473" i="64"/>
  <c r="N473" i="64" s="1"/>
  <c r="DE464" i="64"/>
  <c r="N468" i="64"/>
  <c r="CT1670" i="64"/>
  <c r="CU1664" i="64"/>
  <c r="CT1674" i="64"/>
  <c r="CK648" i="64"/>
  <c r="CL1722" i="64"/>
  <c r="CK1241" i="64"/>
  <c r="DF511" i="64" l="1"/>
  <c r="DG507" i="64" s="1"/>
  <c r="DF504" i="64"/>
  <c r="DG496" i="64"/>
  <c r="L1722" i="64"/>
  <c r="M1722" i="64"/>
  <c r="N1722" i="64"/>
  <c r="O1722" i="64"/>
  <c r="P1722" i="64"/>
  <c r="O464" i="64"/>
  <c r="N469" i="64"/>
  <c r="DE468" i="64"/>
  <c r="DE469" i="64" s="1"/>
  <c r="CU1668" i="64"/>
  <c r="CU1669" i="64" s="1"/>
  <c r="CK1335" i="64"/>
  <c r="CL1241" i="64"/>
  <c r="CL646" i="64" a="1"/>
  <c r="DF516" i="64" l="1"/>
  <c r="DF512" i="64"/>
  <c r="DG499" i="64"/>
  <c r="K1241" i="64"/>
  <c r="L1241" i="64"/>
  <c r="M1241" i="64"/>
  <c r="N1241" i="64"/>
  <c r="O1241" i="64"/>
  <c r="P1241" i="64"/>
  <c r="DE473" i="64"/>
  <c r="DF464" i="64"/>
  <c r="CV1664" i="64"/>
  <c r="CU1670" i="64"/>
  <c r="CU1674" i="64"/>
  <c r="CL646" i="64"/>
  <c r="DG502" i="64" l="1"/>
  <c r="DG508" i="64"/>
  <c r="DF468" i="64"/>
  <c r="DF469" i="64" s="1"/>
  <c r="K646" i="64"/>
  <c r="L646" i="64"/>
  <c r="M646" i="64"/>
  <c r="N646" i="64"/>
  <c r="O646" i="64"/>
  <c r="P646" i="64"/>
  <c r="CV1668" i="64"/>
  <c r="CV1669" i="64" s="1"/>
  <c r="CL648" i="64"/>
  <c r="DG510" i="64" l="1"/>
  <c r="DG500" i="64" s="1"/>
  <c r="DG503" i="64" s="1"/>
  <c r="DG464" i="64"/>
  <c r="DF473" i="64"/>
  <c r="K648" i="64"/>
  <c r="L648" i="64"/>
  <c r="M648" i="64"/>
  <c r="N648" i="64"/>
  <c r="O648" i="64"/>
  <c r="P648" i="64"/>
  <c r="CV1670" i="64"/>
  <c r="CW1664" i="64"/>
  <c r="CV1674" i="64"/>
  <c r="CL1335" i="64"/>
  <c r="DG511" i="64" l="1"/>
  <c r="DH507" i="64" s="1"/>
  <c r="DG504" i="64"/>
  <c r="DH496" i="64"/>
  <c r="L1335" i="64"/>
  <c r="M1335" i="64"/>
  <c r="N1335" i="64"/>
  <c r="O1335" i="64"/>
  <c r="P1335" i="64"/>
  <c r="DG468" i="64"/>
  <c r="DG469" i="64" s="1"/>
  <c r="CW1668" i="64"/>
  <c r="CW1669" i="64" s="1"/>
  <c r="DG516" i="64" l="1"/>
  <c r="DG512" i="64"/>
  <c r="DH499" i="64"/>
  <c r="DH464" i="64"/>
  <c r="DH468" i="64" s="1"/>
  <c r="DH469" i="64" s="1"/>
  <c r="DG473" i="64"/>
  <c r="CW1670" i="64"/>
  <c r="CX1664" i="64"/>
  <c r="CW1674" i="64"/>
  <c r="DH502" i="64" l="1"/>
  <c r="DH508" i="64"/>
  <c r="DI464" i="64"/>
  <c r="O468" i="64"/>
  <c r="DH473" i="64"/>
  <c r="O473" i="64" s="1"/>
  <c r="CX1668" i="64"/>
  <c r="CX1669" i="64" s="1"/>
  <c r="F2" i="15"/>
  <c r="F3" i="15"/>
  <c r="F4" i="15"/>
  <c r="F5" i="15"/>
  <c r="F6" i="15"/>
  <c r="F7" i="15"/>
  <c r="F8" i="15"/>
  <c r="F9" i="15"/>
  <c r="F10" i="15"/>
  <c r="F11" i="15"/>
  <c r="F12" i="15"/>
  <c r="F13" i="15"/>
  <c r="DH510" i="64" l="1"/>
  <c r="DH500" i="64" s="1"/>
  <c r="DH503" i="64" s="1"/>
  <c r="O469" i="64"/>
  <c r="P464" i="64"/>
  <c r="DI468" i="64"/>
  <c r="DI469" i="64" s="1"/>
  <c r="CY1664" i="64"/>
  <c r="CX1670" i="64"/>
  <c r="CX1674" i="64"/>
  <c r="J2025" i="64"/>
  <c r="DH511" i="64" l="1"/>
  <c r="DI507" i="64" s="1"/>
  <c r="DH504" i="64"/>
  <c r="DI496" i="64"/>
  <c r="DI499" i="64" s="1"/>
  <c r="DJ464" i="64"/>
  <c r="DI473" i="64"/>
  <c r="CY1668" i="64"/>
  <c r="CY1669" i="64" s="1"/>
  <c r="R2025" i="64"/>
  <c r="J2026" i="64"/>
  <c r="DH516" i="64" l="1"/>
  <c r="DH512" i="64"/>
  <c r="DI502" i="64"/>
  <c r="DI508" i="64"/>
  <c r="DI510" i="64" s="1"/>
  <c r="DI500" i="64" s="1"/>
  <c r="O2020" i="64"/>
  <c r="M2020" i="64"/>
  <c r="P2020" i="64"/>
  <c r="L2020" i="64"/>
  <c r="N2020" i="64"/>
  <c r="K2020" i="64"/>
  <c r="DJ468" i="64"/>
  <c r="DJ469" i="64" s="1"/>
  <c r="CZ1664" i="64"/>
  <c r="CY1670" i="64"/>
  <c r="CY1674" i="64"/>
  <c r="R2026" i="64"/>
  <c r="S2025" i="64"/>
  <c r="J2027" i="64"/>
  <c r="DI503" i="64" l="1"/>
  <c r="DI504" i="64" s="1"/>
  <c r="DI511" i="64"/>
  <c r="DK464" i="64"/>
  <c r="DK468" i="64" s="1"/>
  <c r="DK469" i="64" s="1"/>
  <c r="DJ473" i="64"/>
  <c r="CZ1668" i="64"/>
  <c r="CZ1669" i="64" s="1"/>
  <c r="T2025" i="64"/>
  <c r="DJ496" i="64" l="1"/>
  <c r="DJ499" i="64" s="1"/>
  <c r="DI516" i="64"/>
  <c r="DJ507" i="64"/>
  <c r="DI512" i="64"/>
  <c r="DL464" i="64"/>
  <c r="DL468" i="64" s="1"/>
  <c r="DL469" i="64" s="1"/>
  <c r="DK473" i="64"/>
  <c r="DA1664" i="64"/>
  <c r="CZ1670" i="64"/>
  <c r="CZ1674" i="64"/>
  <c r="CO2473" i="64"/>
  <c r="CP2473" i="64" s="1"/>
  <c r="CQ2473" i="64" s="1"/>
  <c r="CR2473" i="64" s="1"/>
  <c r="CS2473" i="64" s="1"/>
  <c r="CT2473" i="64" s="1"/>
  <c r="CU2473" i="64" s="1"/>
  <c r="CV2473" i="64" s="1"/>
  <c r="CW2473" i="64" s="1"/>
  <c r="CX2473" i="64" s="1"/>
  <c r="CY2473" i="64" s="1"/>
  <c r="CZ2473" i="64" s="1"/>
  <c r="DA2473" i="64" s="1"/>
  <c r="DB2473" i="64" s="1"/>
  <c r="DC2473" i="64" s="1"/>
  <c r="DD2473" i="64" s="1"/>
  <c r="DE2473" i="64" s="1"/>
  <c r="DF2473" i="64" s="1"/>
  <c r="DG2473" i="64" s="1"/>
  <c r="DH2473" i="64" s="1"/>
  <c r="DI2473" i="64" s="1"/>
  <c r="DJ2473" i="64" s="1"/>
  <c r="DK2473" i="64" s="1"/>
  <c r="DL2473" i="64" s="1"/>
  <c r="DL2475" i="64" s="1"/>
  <c r="U2025" i="64"/>
  <c r="DJ502" i="64" l="1"/>
  <c r="DJ508" i="64"/>
  <c r="DJ510" i="64" s="1"/>
  <c r="DJ500" i="64" s="1"/>
  <c r="P468" i="64"/>
  <c r="P469" i="64" s="1"/>
  <c r="DL473" i="64"/>
  <c r="P473" i="64" s="1"/>
  <c r="DA1668" i="64"/>
  <c r="DA1669" i="64" s="1"/>
  <c r="V2025" i="64"/>
  <c r="DJ511" i="64" l="1"/>
  <c r="DJ503" i="64"/>
  <c r="DB1664" i="64"/>
  <c r="DA1670" i="64"/>
  <c r="DA1674" i="64"/>
  <c r="W2025" i="64"/>
  <c r="DJ504" i="64" l="1"/>
  <c r="DK496" i="64"/>
  <c r="DK499" i="64" s="1"/>
  <c r="DJ516" i="64"/>
  <c r="DJ512" i="64"/>
  <c r="DK507" i="64"/>
  <c r="CO2475" i="64"/>
  <c r="DB1668" i="64"/>
  <c r="DB1669" i="64" s="1"/>
  <c r="X2025" i="64"/>
  <c r="DK502" i="64" l="1"/>
  <c r="DK508" i="64"/>
  <c r="DK510" i="64" s="1"/>
  <c r="DK500" i="64" s="1"/>
  <c r="DC1664" i="64"/>
  <c r="DB1670" i="64"/>
  <c r="DB1674" i="64"/>
  <c r="CP2475" i="64"/>
  <c r="Y2025" i="64"/>
  <c r="DK503" i="64" l="1"/>
  <c r="DK511" i="64"/>
  <c r="CQ2475" i="64"/>
  <c r="DC1668" i="64"/>
  <c r="DC1669" i="64" s="1"/>
  <c r="Z2025" i="64"/>
  <c r="DK516" i="64" l="1"/>
  <c r="DL507" i="64"/>
  <c r="DK512" i="64"/>
  <c r="DK504" i="64"/>
  <c r="DL496" i="64"/>
  <c r="DD1664" i="64"/>
  <c r="DC1670" i="64"/>
  <c r="DC1674" i="64"/>
  <c r="CR2475" i="64"/>
  <c r="AA2025" i="64"/>
  <c r="DL499" i="64" l="1"/>
  <c r="CS2475" i="64"/>
  <c r="DD1668" i="64"/>
  <c r="DD1669" i="64" s="1"/>
  <c r="AB2025" i="64"/>
  <c r="DL502" i="64" l="1"/>
  <c r="DL508" i="64"/>
  <c r="M499" i="64"/>
  <c r="O499" i="64"/>
  <c r="P499" i="64"/>
  <c r="CT2475" i="64"/>
  <c r="DE1664" i="64"/>
  <c r="DD1670" i="64"/>
  <c r="DD1674" i="64"/>
  <c r="AC2025" i="64"/>
  <c r="L508" i="64" l="1"/>
  <c r="L512" i="64" s="1"/>
  <c r="M508" i="64"/>
  <c r="M512" i="64" s="1"/>
  <c r="N508" i="64"/>
  <c r="N512" i="64" s="1"/>
  <c r="O508" i="64"/>
  <c r="O512" i="64" s="1"/>
  <c r="P508" i="64"/>
  <c r="DL510" i="64"/>
  <c r="DL511" i="64" s="1"/>
  <c r="M502" i="64"/>
  <c r="M504" i="64" s="1"/>
  <c r="O502" i="64"/>
  <c r="O504" i="64" s="1"/>
  <c r="P502" i="64"/>
  <c r="P504" i="64" s="1"/>
  <c r="DE1668" i="64"/>
  <c r="DE1669" i="64" s="1"/>
  <c r="CU2475" i="64"/>
  <c r="AD2025" i="64"/>
  <c r="DL512" i="64" l="1"/>
  <c r="DL516" i="64"/>
  <c r="P516" i="64" s="1"/>
  <c r="DL500" i="64"/>
  <c r="P510" i="64"/>
  <c r="P512" i="64" s="1"/>
  <c r="DF1664" i="64"/>
  <c r="DE1670" i="64"/>
  <c r="DE1674" i="64"/>
  <c r="CV2475" i="64"/>
  <c r="AE2025" i="64"/>
  <c r="P500" i="64" l="1"/>
  <c r="DL503" i="64"/>
  <c r="DL504" i="64" s="1"/>
  <c r="CW2475" i="64"/>
  <c r="DF1668" i="64"/>
  <c r="DF1669" i="64" s="1"/>
  <c r="AF2025" i="64"/>
  <c r="DG1664" i="64" l="1"/>
  <c r="DF1670" i="64"/>
  <c r="DF1674" i="64"/>
  <c r="CX2475" i="64"/>
  <c r="AG2025" i="64"/>
  <c r="DG1668" i="64" l="1"/>
  <c r="DG1669" i="64" s="1"/>
  <c r="CY2475" i="64"/>
  <c r="AH2025" i="64"/>
  <c r="DH1664" i="64" l="1"/>
  <c r="DG1670" i="64"/>
  <c r="DG1674" i="64"/>
  <c r="CZ2475" i="64"/>
  <c r="AI2025" i="64"/>
  <c r="DH1668" i="64" l="1"/>
  <c r="DH1669" i="64" s="1"/>
  <c r="DA2475" i="64"/>
  <c r="AJ2025" i="64"/>
  <c r="DB2475" i="64" l="1"/>
  <c r="DH1670" i="64"/>
  <c r="DI1664" i="64"/>
  <c r="DH1674" i="64"/>
  <c r="AK2025" i="64"/>
  <c r="DI1668" i="64" l="1"/>
  <c r="DI1669" i="64" s="1"/>
  <c r="DC2475" i="64"/>
  <c r="AL2025" i="64"/>
  <c r="DJ1664" i="64" l="1"/>
  <c r="DI1670" i="64"/>
  <c r="DI1674" i="64"/>
  <c r="DD2475" i="64"/>
  <c r="AM2025" i="64"/>
  <c r="DE2475" i="64" l="1"/>
  <c r="DJ1668" i="64"/>
  <c r="DJ1669" i="64" s="1"/>
  <c r="AN2025" i="64"/>
  <c r="DK1664" i="64" l="1"/>
  <c r="DJ1670" i="64"/>
  <c r="DJ1674" i="64"/>
  <c r="DF2475" i="64"/>
  <c r="AO2025" i="64"/>
  <c r="DG2475" i="64" l="1"/>
  <c r="DK1668" i="64"/>
  <c r="DK1669" i="64" s="1"/>
  <c r="DL1664" i="64" s="1"/>
  <c r="AP2025" i="64"/>
  <c r="DL1668" i="64" l="1"/>
  <c r="DK1670" i="64"/>
  <c r="DK1674" i="64"/>
  <c r="DH2475" i="64"/>
  <c r="AQ2025" i="64"/>
  <c r="DL1669" i="64" l="1"/>
  <c r="DL1670" i="64" s="1"/>
  <c r="K1668" i="64"/>
  <c r="L1668" i="64"/>
  <c r="M1668" i="64"/>
  <c r="N1668" i="64"/>
  <c r="O1668" i="64"/>
  <c r="P1668" i="64"/>
  <c r="DI2475" i="64"/>
  <c r="AR2025" i="64"/>
  <c r="DL1674" i="64" l="1"/>
  <c r="K1674" i="64"/>
  <c r="L1674" i="64"/>
  <c r="M1674" i="64"/>
  <c r="N1674" i="64"/>
  <c r="O1674" i="64"/>
  <c r="P1674" i="64"/>
  <c r="N1664" i="64"/>
  <c r="O1664" i="64"/>
  <c r="P1664" i="64"/>
  <c r="L1664" i="64"/>
  <c r="M1664" i="64"/>
  <c r="K1670" i="64"/>
  <c r="DJ2475" i="64"/>
  <c r="AS2025" i="64"/>
  <c r="O1670" i="64" l="1"/>
  <c r="N1670" i="64"/>
  <c r="M1670" i="64"/>
  <c r="L1670" i="64"/>
  <c r="P1670" i="64"/>
  <c r="DK2475" i="64"/>
  <c r="AT2025" i="64"/>
  <c r="AU2025" i="64" l="1"/>
  <c r="AV2025" i="64" l="1"/>
  <c r="AW2025" i="64" l="1"/>
  <c r="AX2025" i="64" l="1"/>
  <c r="AY2025" i="64" l="1"/>
  <c r="AZ2025" i="64" l="1"/>
  <c r="BA2025" i="64" l="1"/>
  <c r="BB2025" i="64" l="1"/>
  <c r="BC2025" i="64" l="1"/>
  <c r="BD2025" i="64" l="1"/>
  <c r="BE2025" i="64" l="1"/>
  <c r="BF2025" i="64" l="1"/>
  <c r="BG2025" i="64" l="1"/>
  <c r="BH2025" i="64" l="1"/>
  <c r="BI2025" i="64" l="1"/>
  <c r="BJ2025" i="64" l="1"/>
  <c r="BK2025" i="64" l="1"/>
  <c r="BL2025" i="64" l="1"/>
  <c r="BM2025" i="64" l="1"/>
  <c r="BN2025" i="64" l="1"/>
  <c r="BO2025" i="64" l="1"/>
  <c r="BP2025" i="64" l="1"/>
  <c r="BQ2025" i="64" l="1"/>
  <c r="BR2025" i="64" l="1"/>
  <c r="BS2025" i="64" l="1"/>
  <c r="BT2025" i="64" l="1"/>
  <c r="BU2025" i="64" l="1"/>
  <c r="BV2025" i="64" l="1"/>
  <c r="BW2025" i="64" l="1"/>
  <c r="BX2025" i="64" l="1"/>
  <c r="BY2025" i="64" l="1"/>
  <c r="BZ2025" i="64" l="1"/>
  <c r="CA2025" i="64" l="1"/>
  <c r="CB2025" i="64" l="1"/>
  <c r="CC2025" i="64" l="1"/>
  <c r="CD2025" i="64" l="1"/>
  <c r="CE2025" i="64" l="1"/>
  <c r="CF2025" i="64" l="1"/>
  <c r="CG2025" i="64" l="1"/>
  <c r="CH2025" i="64" l="1"/>
  <c r="CI2025" i="64" l="1"/>
  <c r="CJ2025" i="64" l="1"/>
  <c r="CK2025" i="64" l="1"/>
  <c r="CL2025" i="64" l="1"/>
  <c r="CO2025" i="64" l="1"/>
  <c r="CO2027" i="64" l="1"/>
  <c r="CP2025" i="64"/>
  <c r="CP2027" i="64" l="1"/>
  <c r="CQ2025" i="64"/>
  <c r="CQ2027" i="64" l="1"/>
  <c r="CR2025" i="64"/>
  <c r="K2025" i="64" l="1"/>
  <c r="K2026" i="64"/>
  <c r="CR2027" i="64"/>
  <c r="CS2025" i="64"/>
  <c r="CS2027" i="64" l="1"/>
  <c r="CT2025" i="64"/>
  <c r="CT2027" i="64" l="1"/>
  <c r="CU2025" i="64"/>
  <c r="CU2027" i="64" l="1"/>
  <c r="CV2025" i="64"/>
  <c r="L2025" i="64" l="1"/>
  <c r="L2026" i="64"/>
  <c r="CV2027" i="64"/>
  <c r="CW2025" i="64"/>
  <c r="CW2027" i="64" l="1"/>
  <c r="CX2025" i="64"/>
  <c r="CX2027" i="64" l="1"/>
  <c r="CY2025" i="64"/>
  <c r="CY2027" i="64" l="1"/>
  <c r="CZ2025" i="64"/>
  <c r="M2025" i="64" l="1"/>
  <c r="M2026" i="64"/>
  <c r="CZ2027" i="64"/>
  <c r="DA2025" i="64"/>
  <c r="R2027" i="64"/>
  <c r="DA2027" i="64" l="1"/>
  <c r="DB2025" i="64"/>
  <c r="J1364" i="64"/>
  <c r="DB2027" i="64" l="1"/>
  <c r="DC2025" i="64"/>
  <c r="I1399" i="64"/>
  <c r="DC2027" i="64" l="1"/>
  <c r="DD2025" i="64"/>
  <c r="I1434" i="64"/>
  <c r="N2025" i="64" l="1"/>
  <c r="N2026" i="64"/>
  <c r="DD2027" i="64"/>
  <c r="DE2025" i="64"/>
  <c r="I1470" i="64"/>
  <c r="DE2027" i="64" l="1"/>
  <c r="DF2025" i="64"/>
  <c r="DF2027" i="64" l="1"/>
  <c r="DG2025" i="64"/>
  <c r="T1439" i="64"/>
  <c r="DG2027" i="64" l="1"/>
  <c r="DH2025" i="64"/>
  <c r="CA1520" i="64"/>
  <c r="BO1515" i="64"/>
  <c r="BC1520" i="64"/>
  <c r="T1520" i="64"/>
  <c r="AE1520" i="64"/>
  <c r="AQ1520" i="64"/>
  <c r="BO1559" i="64"/>
  <c r="CJ1399" i="64" a="1"/>
  <c r="CJ1399" i="64" s="1"/>
  <c r="CF1399" i="64" a="1"/>
  <c r="CF1399" i="64" s="1"/>
  <c r="CB1399" i="64" a="1"/>
  <c r="CB1399" i="64" s="1"/>
  <c r="CK1399" i="64" a="1"/>
  <c r="CK1399" i="64" s="1"/>
  <c r="CA1399" i="64" a="1"/>
  <c r="CA1399" i="64" s="1"/>
  <c r="CH1399" i="64" a="1"/>
  <c r="CH1399" i="64" s="1"/>
  <c r="CE1399" i="64" a="1"/>
  <c r="CE1399" i="64" s="1"/>
  <c r="CI1399" i="64" a="1"/>
  <c r="CI1399" i="64" s="1"/>
  <c r="CD1399" i="64" a="1"/>
  <c r="CD1399" i="64" s="1"/>
  <c r="CC1399" i="64" a="1"/>
  <c r="CC1399" i="64" s="1"/>
  <c r="CL1399" i="64" a="1"/>
  <c r="CL1399" i="64" s="1"/>
  <c r="CG1399" i="64" a="1"/>
  <c r="CG1399" i="64" s="1"/>
  <c r="T1475" i="64"/>
  <c r="U1439" i="64"/>
  <c r="P1399" i="64" l="1"/>
  <c r="O2025" i="64"/>
  <c r="O2026" i="64"/>
  <c r="DH2027" i="64"/>
  <c r="DI2025" i="64"/>
  <c r="CA1559" i="64"/>
  <c r="AQ1559" i="64"/>
  <c r="AL1559" i="64"/>
  <c r="CK1559" i="64"/>
  <c r="AK1559" i="64"/>
  <c r="BB1559" i="64"/>
  <c r="BF1559" i="64"/>
  <c r="BL1559" i="64"/>
  <c r="AO1559" i="64"/>
  <c r="AH1559" i="64"/>
  <c r="BI1559" i="64"/>
  <c r="CF1559" i="64"/>
  <c r="AM1559" i="64"/>
  <c r="AZ1559" i="64"/>
  <c r="Z1559" i="64"/>
  <c r="CD1559" i="64"/>
  <c r="BA1559" i="64"/>
  <c r="CH1559" i="64"/>
  <c r="BU1559" i="64"/>
  <c r="AA1559" i="64"/>
  <c r="BW1559" i="64"/>
  <c r="AJ1559" i="64"/>
  <c r="CJ1559" i="64"/>
  <c r="AP1559" i="64"/>
  <c r="AR1559" i="64"/>
  <c r="BG1559" i="64"/>
  <c r="CI1559" i="64"/>
  <c r="AB1559" i="64"/>
  <c r="CC1559" i="64"/>
  <c r="AN1559" i="64"/>
  <c r="BV1559" i="64"/>
  <c r="BP1559" i="64"/>
  <c r="BT1559" i="64"/>
  <c r="BN1559" i="64"/>
  <c r="AG1520" i="64"/>
  <c r="AG1515" i="64"/>
  <c r="BP1520" i="64"/>
  <c r="BP1515" i="64"/>
  <c r="BD1515" i="64"/>
  <c r="BD1520" i="64"/>
  <c r="AR1515" i="64"/>
  <c r="AR1520" i="64"/>
  <c r="BM1520" i="64"/>
  <c r="BM1515" i="64"/>
  <c r="CC1515" i="64"/>
  <c r="CC1520" i="64"/>
  <c r="CI1520" i="64"/>
  <c r="CI1515" i="64"/>
  <c r="BN1520" i="64"/>
  <c r="BN1515" i="64"/>
  <c r="BC1515" i="64"/>
  <c r="BL1520" i="64"/>
  <c r="BL1515" i="64"/>
  <c r="V1515" i="64"/>
  <c r="V1520" i="64"/>
  <c r="AO1515" i="64"/>
  <c r="AO1520" i="64"/>
  <c r="BG1515" i="64"/>
  <c r="BG1520" i="64"/>
  <c r="BZ1515" i="64"/>
  <c r="BZ1520" i="64"/>
  <c r="AC1520" i="64"/>
  <c r="AC1515" i="64"/>
  <c r="AN1520" i="64"/>
  <c r="AN1515" i="64"/>
  <c r="AA1515" i="64"/>
  <c r="AA1520" i="64"/>
  <c r="AP1515" i="64"/>
  <c r="AP1520" i="64"/>
  <c r="U1515" i="64"/>
  <c r="U1520" i="64"/>
  <c r="BV1520" i="64"/>
  <c r="BV1515" i="64"/>
  <c r="Y1520" i="64"/>
  <c r="Y1515" i="64"/>
  <c r="BT1520" i="64"/>
  <c r="BT1515" i="64"/>
  <c r="AD1515" i="64"/>
  <c r="AD1520" i="64"/>
  <c r="BW1520" i="64"/>
  <c r="BW1515" i="64"/>
  <c r="CA1515" i="64"/>
  <c r="BB1515" i="64"/>
  <c r="BB1520" i="64"/>
  <c r="BU1515" i="64"/>
  <c r="BU1520" i="64"/>
  <c r="CG1515" i="64"/>
  <c r="CG1520" i="64"/>
  <c r="AZ1515" i="64"/>
  <c r="AZ1520" i="64"/>
  <c r="AT1515" i="64"/>
  <c r="AT1520" i="64"/>
  <c r="X1515" i="64"/>
  <c r="X1520" i="64"/>
  <c r="AH1520" i="64"/>
  <c r="AH1515" i="64"/>
  <c r="AV1520" i="64"/>
  <c r="AV1515" i="64"/>
  <c r="AB1515" i="64"/>
  <c r="AB1520" i="64"/>
  <c r="AM1515" i="64"/>
  <c r="AM1520" i="64"/>
  <c r="BJ1515" i="64"/>
  <c r="BJ1520" i="64"/>
  <c r="CL1515" i="64"/>
  <c r="CL1520" i="64"/>
  <c r="CE1515" i="64"/>
  <c r="CE1520" i="64"/>
  <c r="BS1515" i="64"/>
  <c r="BS1520" i="64"/>
  <c r="Z1520" i="64"/>
  <c r="Z1515" i="64"/>
  <c r="BE1520" i="64"/>
  <c r="BE1515" i="64"/>
  <c r="BR1520" i="64"/>
  <c r="BR1515" i="64"/>
  <c r="AL1520" i="64"/>
  <c r="AL1515" i="64"/>
  <c r="AQ1515" i="64"/>
  <c r="CB1515" i="64"/>
  <c r="CB1520" i="64"/>
  <c r="CH1520" i="64"/>
  <c r="CH1515" i="64"/>
  <c r="W1520" i="64"/>
  <c r="W1515" i="64"/>
  <c r="CJ1515" i="64"/>
  <c r="CJ1520" i="64"/>
  <c r="AF1515" i="64"/>
  <c r="AF1520" i="64"/>
  <c r="BH1520" i="64"/>
  <c r="BH1515" i="64"/>
  <c r="CF1520" i="64"/>
  <c r="CF1515" i="64"/>
  <c r="AU1520" i="64"/>
  <c r="AU1515" i="64"/>
  <c r="AE1515" i="64"/>
  <c r="CD1515" i="64"/>
  <c r="CD1520" i="64"/>
  <c r="CK1515" i="64"/>
  <c r="CK1520" i="64"/>
  <c r="BA1520" i="64"/>
  <c r="BA1515" i="64"/>
  <c r="BQ1520" i="64"/>
  <c r="BQ1515" i="64"/>
  <c r="AS1515" i="64"/>
  <c r="AS1520" i="64"/>
  <c r="AW1520" i="64"/>
  <c r="AW1515" i="64"/>
  <c r="AK1515" i="64"/>
  <c r="AK1520" i="64"/>
  <c r="BF1520" i="64"/>
  <c r="BF1515" i="64"/>
  <c r="T1515" i="64"/>
  <c r="AX1515" i="64"/>
  <c r="AX1520" i="64"/>
  <c r="BY1520" i="64"/>
  <c r="BY1515" i="64"/>
  <c r="BX1520" i="64"/>
  <c r="BX1515" i="64"/>
  <c r="AJ1520" i="64"/>
  <c r="AJ1515" i="64"/>
  <c r="BI1515" i="64"/>
  <c r="BI1520" i="64"/>
  <c r="AI1520" i="64"/>
  <c r="AI1515" i="64"/>
  <c r="AY1520" i="64"/>
  <c r="AY1515" i="64"/>
  <c r="BK1520" i="64"/>
  <c r="BK1515" i="64"/>
  <c r="BZ1559" i="64"/>
  <c r="W1559" i="64"/>
  <c r="BD1559" i="64"/>
  <c r="BJ1559" i="64"/>
  <c r="AE1559" i="64"/>
  <c r="BH1559" i="64"/>
  <c r="AX1559" i="64"/>
  <c r="AI1559" i="64"/>
  <c r="AV1559" i="64"/>
  <c r="AY1559" i="64"/>
  <c r="AC1559" i="64"/>
  <c r="BM1559" i="64"/>
  <c r="Y1559" i="64"/>
  <c r="AU1559" i="64"/>
  <c r="AW1559" i="64"/>
  <c r="AG1559" i="64"/>
  <c r="AT1559" i="64"/>
  <c r="BK1559" i="64"/>
  <c r="T1559" i="64"/>
  <c r="AD1559" i="64"/>
  <c r="AF1559" i="64"/>
  <c r="V1559" i="64"/>
  <c r="X1559" i="64"/>
  <c r="CL1559" i="64"/>
  <c r="BQ1559" i="64"/>
  <c r="BE1559" i="64"/>
  <c r="CE1559" i="64"/>
  <c r="AS1559" i="64"/>
  <c r="BO1520" i="64"/>
  <c r="V1439" i="64"/>
  <c r="U1475" i="64"/>
  <c r="P1520" i="64" l="1"/>
  <c r="M1559" i="64"/>
  <c r="L1559" i="64"/>
  <c r="N1520" i="64"/>
  <c r="O1520" i="64"/>
  <c r="O1515" i="64"/>
  <c r="M1520" i="64"/>
  <c r="L1520" i="64"/>
  <c r="L1515" i="64"/>
  <c r="M1515" i="64"/>
  <c r="N1515" i="64"/>
  <c r="P1515" i="64"/>
  <c r="DI2027" i="64"/>
  <c r="DJ2025" i="64"/>
  <c r="CB1559" i="64"/>
  <c r="CG1559" i="64"/>
  <c r="U1559" i="64"/>
  <c r="K1559" i="64" s="1"/>
  <c r="BR1559" i="64"/>
  <c r="BY1559" i="64"/>
  <c r="BS1559" i="64"/>
  <c r="BC1559" i="64"/>
  <c r="N1559" i="64" s="1"/>
  <c r="BX1559" i="64"/>
  <c r="W1439" i="64"/>
  <c r="V1475" i="64"/>
  <c r="P1559" i="64" l="1"/>
  <c r="O1559" i="64"/>
  <c r="DJ2027" i="64"/>
  <c r="DK2025" i="64"/>
  <c r="DL2025" i="64" s="1"/>
  <c r="DL2027" i="64" s="1"/>
  <c r="W1475" i="64"/>
  <c r="X1439" i="64"/>
  <c r="DK2027" i="64" l="1"/>
  <c r="P2026" i="64"/>
  <c r="Y1439" i="64"/>
  <c r="X1475" i="64"/>
  <c r="P2025" i="64" l="1"/>
  <c r="Z1439" i="64"/>
  <c r="Y1475" i="64"/>
  <c r="AA1439" i="64" l="1"/>
  <c r="Z1475" i="64"/>
  <c r="AA1475" i="64" l="1"/>
  <c r="AB1439" i="64"/>
  <c r="AC1439" i="64" l="1"/>
  <c r="AB1475" i="64"/>
  <c r="AC1475" i="64" l="1"/>
  <c r="AD1439" i="64"/>
  <c r="K1439" i="64" s="1"/>
  <c r="AE1439" i="64" l="1"/>
  <c r="AD1475" i="64"/>
  <c r="K1475" i="64" s="1"/>
  <c r="AE1475" i="64" l="1"/>
  <c r="AF1439" i="64"/>
  <c r="AG1439" i="64" l="1"/>
  <c r="AF1475" i="64"/>
  <c r="AG1475" i="64" l="1"/>
  <c r="AH1439" i="64"/>
  <c r="AI1439" i="64" l="1"/>
  <c r="AH1475" i="64"/>
  <c r="AI1475" i="64" l="1"/>
  <c r="AJ1439" i="64"/>
  <c r="AK1439" i="64" l="1"/>
  <c r="AJ1475" i="64"/>
  <c r="AK1475" i="64" l="1"/>
  <c r="AL1439" i="64"/>
  <c r="AM1439" i="64" l="1"/>
  <c r="AL1475" i="64"/>
  <c r="AM1475" i="64" l="1"/>
  <c r="AN1439" i="64"/>
  <c r="AO1439" i="64" l="1"/>
  <c r="AN1475" i="64"/>
  <c r="AO1475" i="64" l="1"/>
  <c r="AP1439" i="64"/>
  <c r="L1439" i="64" s="1"/>
  <c r="AQ1439" i="64" l="1"/>
  <c r="AP1475" i="64"/>
  <c r="L1475" i="64" s="1"/>
  <c r="AR1439" i="64" l="1"/>
  <c r="AQ1475" i="64"/>
  <c r="AR1475" i="64" l="1"/>
  <c r="AS1439" i="64"/>
  <c r="AT1439" i="64" l="1"/>
  <c r="AS1475" i="64"/>
  <c r="AT1475" i="64" l="1"/>
  <c r="AU1439" i="64"/>
  <c r="AV1439" i="64" l="1"/>
  <c r="AU1475" i="64"/>
  <c r="AV1475" i="64" l="1"/>
  <c r="AW1439" i="64"/>
  <c r="AX1439" i="64" l="1"/>
  <c r="AW1475" i="64"/>
  <c r="AX1475" i="64" l="1"/>
  <c r="AY1439" i="64"/>
  <c r="AZ1439" i="64" l="1"/>
  <c r="AY1475" i="64"/>
  <c r="AZ1475" i="64" l="1"/>
  <c r="BA1439" i="64"/>
  <c r="BB1439" i="64" l="1"/>
  <c r="M1439" i="64" s="1"/>
  <c r="BA1475" i="64"/>
  <c r="BB1475" i="64" l="1"/>
  <c r="M1475" i="64" s="1"/>
  <c r="BC1439" i="64"/>
  <c r="BD1439" i="64" l="1"/>
  <c r="BC1475" i="64"/>
  <c r="BD1475" i="64" l="1"/>
  <c r="BE1439" i="64"/>
  <c r="BF1439" i="64" l="1"/>
  <c r="BE1475" i="64"/>
  <c r="BF1475" i="64" l="1"/>
  <c r="BG1439" i="64"/>
  <c r="BH1439" i="64" l="1"/>
  <c r="BG1475" i="64"/>
  <c r="BH1475" i="64" l="1"/>
  <c r="BI1439" i="64"/>
  <c r="BJ1439" i="64" l="1"/>
  <c r="BI1475" i="64"/>
  <c r="BJ1475" i="64" l="1"/>
  <c r="BK1439" i="64"/>
  <c r="BL1439" i="64" l="1"/>
  <c r="BK1475" i="64"/>
  <c r="BL1475" i="64" l="1"/>
  <c r="BM1439" i="64"/>
  <c r="BN1439" i="64" l="1"/>
  <c r="N1439" i="64" s="1"/>
  <c r="BM1475" i="64"/>
  <c r="BN1475" i="64" l="1"/>
  <c r="N1475" i="64" s="1"/>
  <c r="BO1439" i="64"/>
  <c r="BP1439" i="64" l="1"/>
  <c r="BO1475" i="64"/>
  <c r="BP1475" i="64" l="1"/>
  <c r="BQ1439" i="64"/>
  <c r="BR1439" i="64" l="1"/>
  <c r="BQ1475" i="64"/>
  <c r="BR1475" i="64" l="1"/>
  <c r="BS1439" i="64"/>
  <c r="BT1439" i="64" l="1"/>
  <c r="BS1475" i="64"/>
  <c r="BT1475" i="64" l="1"/>
  <c r="BU1439" i="64"/>
  <c r="BV1439" i="64" l="1"/>
  <c r="BU1475" i="64"/>
  <c r="BV1475" i="64" l="1"/>
  <c r="BW1439" i="64"/>
  <c r="BW1475" i="64" l="1"/>
  <c r="BX1439" i="64"/>
  <c r="BY1439" i="64" l="1"/>
  <c r="BX1475" i="64"/>
  <c r="BY1475" i="64" l="1"/>
  <c r="BZ1439" i="64"/>
  <c r="O1439" i="64" s="1"/>
  <c r="CA1439" i="64" l="1"/>
  <c r="BZ1475" i="64"/>
  <c r="O1475" i="64" s="1"/>
  <c r="CA1475" i="64" l="1"/>
  <c r="CB1439" i="64"/>
  <c r="CC1439" i="64" l="1"/>
  <c r="CB1475" i="64"/>
  <c r="CC1475" i="64" l="1"/>
  <c r="CD1439" i="64"/>
  <c r="CE1439" i="64" l="1"/>
  <c r="CD1475" i="64"/>
  <c r="CE1475" i="64" l="1"/>
  <c r="CF1439" i="64"/>
  <c r="CG1439" i="64" l="1"/>
  <c r="CF1475" i="64"/>
  <c r="CG1475" i="64" l="1"/>
  <c r="CH1439" i="64"/>
  <c r="CI1439" i="64" l="1"/>
  <c r="CH1475" i="64"/>
  <c r="CI1475" i="64" l="1"/>
  <c r="CJ1439" i="64"/>
  <c r="CK1439" i="64" l="1"/>
  <c r="CJ1475" i="64"/>
  <c r="CK1475" i="64" l="1"/>
  <c r="CL1439" i="64"/>
  <c r="P1439" i="64" s="1"/>
  <c r="CL1475" i="64" l="1"/>
  <c r="P1475" i="64" s="1"/>
  <c r="CP1439" i="64" l="1"/>
  <c r="CP1475" i="64" l="1"/>
  <c r="CP1441" i="64"/>
  <c r="CQ1439" i="64"/>
  <c r="AE1957" i="64"/>
  <c r="AF1954" i="64" s="1"/>
  <c r="CQ1441" i="64" l="1"/>
  <c r="CR1439" i="64"/>
  <c r="CP1477" i="64"/>
  <c r="CQ1475" i="64"/>
  <c r="AF1959" i="64"/>
  <c r="AF1957" i="64"/>
  <c r="AG1954" i="64" s="1"/>
  <c r="CR1441" i="64" l="1"/>
  <c r="CS1439" i="64"/>
  <c r="CQ1477" i="64"/>
  <c r="CR1475" i="64"/>
  <c r="AG1959" i="64"/>
  <c r="AG1957" i="64"/>
  <c r="AH1954" i="64" s="1"/>
  <c r="CR1477" i="64" l="1"/>
  <c r="CS1475" i="64"/>
  <c r="CS1441" i="64"/>
  <c r="CT1439" i="64"/>
  <c r="AH1959" i="64"/>
  <c r="AH1957" i="64"/>
  <c r="AI1954" i="64" s="1"/>
  <c r="CT1441" i="64" l="1"/>
  <c r="CU1439" i="64"/>
  <c r="CS1477" i="64"/>
  <c r="CT1475" i="64"/>
  <c r="AI1959" i="64"/>
  <c r="AI1957" i="64"/>
  <c r="AJ1954" i="64" s="1"/>
  <c r="CT1477" i="64" l="1"/>
  <c r="CU1475" i="64"/>
  <c r="CU1441" i="64"/>
  <c r="CV1439" i="64"/>
  <c r="AJ1959" i="64"/>
  <c r="AJ1957" i="64"/>
  <c r="AK1954" i="64" s="1"/>
  <c r="CV1441" i="64" l="1"/>
  <c r="CW1439" i="64"/>
  <c r="CU1477" i="64"/>
  <c r="CV1475" i="64"/>
  <c r="AK1959" i="64"/>
  <c r="AK1957" i="64"/>
  <c r="AL1954" i="64" s="1"/>
  <c r="CV1477" i="64" l="1"/>
  <c r="CW1475" i="64"/>
  <c r="CW1441" i="64"/>
  <c r="CX1439" i="64"/>
  <c r="AL1959" i="64"/>
  <c r="AL1957" i="64"/>
  <c r="AM1954" i="64" s="1"/>
  <c r="CX1441" i="64" l="1"/>
  <c r="CY1439" i="64"/>
  <c r="CW1477" i="64"/>
  <c r="CX1475" i="64"/>
  <c r="AM1959" i="64"/>
  <c r="AM1957" i="64"/>
  <c r="AN1954" i="64" s="1"/>
  <c r="CX1477" i="64" l="1"/>
  <c r="CY1475" i="64"/>
  <c r="CY1441" i="64"/>
  <c r="CZ1439" i="64"/>
  <c r="AN1959" i="64"/>
  <c r="AN1957" i="64"/>
  <c r="AO1954" i="64" s="1"/>
  <c r="CZ1441" i="64" l="1"/>
  <c r="DA1439" i="64"/>
  <c r="CY1477" i="64"/>
  <c r="CZ1475" i="64"/>
  <c r="AO1959" i="64"/>
  <c r="AO1957" i="64"/>
  <c r="AP1954" i="64" s="1"/>
  <c r="CZ1477" i="64" l="1"/>
  <c r="DA1475" i="64"/>
  <c r="DA1441" i="64"/>
  <c r="DB1439" i="64"/>
  <c r="AP1959" i="64"/>
  <c r="AP1957" i="64"/>
  <c r="L1957" i="64" s="1"/>
  <c r="DB1441" i="64" l="1"/>
  <c r="DC1439" i="64"/>
  <c r="DA1477" i="64"/>
  <c r="DB1475" i="64"/>
  <c r="AQ1954" i="64"/>
  <c r="DB1477" i="64" l="1"/>
  <c r="DC1475" i="64"/>
  <c r="DC1441" i="64"/>
  <c r="DD1439" i="64"/>
  <c r="AQ1959" i="64"/>
  <c r="AQ1957" i="64"/>
  <c r="AR1954" i="64" s="1"/>
  <c r="DC1477" i="64" l="1"/>
  <c r="DD1475" i="64"/>
  <c r="DD1441" i="64"/>
  <c r="DE1439" i="64"/>
  <c r="AR1959" i="64"/>
  <c r="AR1957" i="64"/>
  <c r="AS1954" i="64" s="1"/>
  <c r="DE1441" i="64" l="1"/>
  <c r="DF1439" i="64"/>
  <c r="DD1477" i="64"/>
  <c r="DE1475" i="64"/>
  <c r="AS1959" i="64"/>
  <c r="AS1957" i="64"/>
  <c r="AT1954" i="64" s="1"/>
  <c r="DE1477" i="64" l="1"/>
  <c r="DF1475" i="64"/>
  <c r="DF1441" i="64"/>
  <c r="DG1439" i="64"/>
  <c r="AT1959" i="64"/>
  <c r="AT1957" i="64"/>
  <c r="AU1954" i="64" s="1"/>
  <c r="DG1441" i="64" l="1"/>
  <c r="DH1439" i="64"/>
  <c r="DF1477" i="64"/>
  <c r="DG1475" i="64"/>
  <c r="AU1959" i="64"/>
  <c r="AU1957" i="64"/>
  <c r="AV1954" i="64" s="1"/>
  <c r="DG1477" i="64" l="1"/>
  <c r="DH1475" i="64"/>
  <c r="DH1441" i="64"/>
  <c r="DI1439" i="64"/>
  <c r="AV1959" i="64"/>
  <c r="AV1957" i="64"/>
  <c r="AW1954" i="64" s="1"/>
  <c r="DI1441" i="64" l="1"/>
  <c r="DJ1439" i="64"/>
  <c r="DH1477" i="64"/>
  <c r="DI1475" i="64"/>
  <c r="AW1959" i="64"/>
  <c r="AW1957" i="64"/>
  <c r="AX1954" i="64" s="1"/>
  <c r="DJ1441" i="64" l="1"/>
  <c r="DK1439" i="64"/>
  <c r="DL1439" i="64" s="1"/>
  <c r="DL1441" i="64" s="1"/>
  <c r="DI1477" i="64"/>
  <c r="DJ1475" i="64"/>
  <c r="AX1959" i="64"/>
  <c r="AX1957" i="64"/>
  <c r="AY1954" i="64" s="1"/>
  <c r="DJ1477" i="64" l="1"/>
  <c r="DK1475" i="64"/>
  <c r="DL1475" i="64" s="1"/>
  <c r="DL1477" i="64" s="1"/>
  <c r="DK1441" i="64"/>
  <c r="AY1959" i="64"/>
  <c r="AY1957" i="64"/>
  <c r="AZ1954" i="64" s="1"/>
  <c r="DK1477" i="64" l="1"/>
  <c r="AZ1959" i="64"/>
  <c r="AZ1957" i="64"/>
  <c r="BA1954" i="64" s="1"/>
  <c r="BA1959" i="64" l="1"/>
  <c r="BA1957" i="64"/>
  <c r="BB1954" i="64" s="1"/>
  <c r="BB1959" i="64" l="1"/>
  <c r="BB1957" i="64"/>
  <c r="M1957" i="64" s="1"/>
  <c r="BC1954" i="64" l="1"/>
  <c r="BC1959" i="64" l="1"/>
  <c r="BC1957" i="64"/>
  <c r="BD1954" i="64" s="1"/>
  <c r="BD1959" i="64" l="1"/>
  <c r="BD1957" i="64"/>
  <c r="BE1954" i="64" s="1"/>
  <c r="BE1959" i="64" l="1"/>
  <c r="BE1957" i="64"/>
  <c r="BF1954" i="64" s="1"/>
  <c r="BF1959" i="64" l="1"/>
  <c r="BF1957" i="64"/>
  <c r="BG1954" i="64" s="1"/>
  <c r="BG1959" i="64" l="1"/>
  <c r="BG1957" i="64"/>
  <c r="BH1954" i="64" s="1"/>
  <c r="BH1959" i="64" l="1"/>
  <c r="BH1957" i="64"/>
  <c r="BI1954" i="64" s="1"/>
  <c r="BI1959" i="64" l="1"/>
  <c r="BI1957" i="64"/>
  <c r="BJ1954" i="64" s="1"/>
  <c r="BJ1959" i="64" l="1"/>
  <c r="BJ1957" i="64"/>
  <c r="BK1954" i="64" s="1"/>
  <c r="BK1959" i="64" l="1"/>
  <c r="BK1957" i="64"/>
  <c r="BL1954" i="64" s="1"/>
  <c r="BL1959" i="64" l="1"/>
  <c r="BL1957" i="64"/>
  <c r="BM1954" i="64" s="1"/>
  <c r="BM1959" i="64" l="1"/>
  <c r="BM1957" i="64"/>
  <c r="BN1954" i="64" s="1"/>
  <c r="BN1959" i="64" l="1"/>
  <c r="BN1957" i="64"/>
  <c r="N1957" i="64" s="1"/>
  <c r="BO1954" i="64" l="1"/>
  <c r="BO1959" i="64" l="1"/>
  <c r="BO1957" i="64"/>
  <c r="BP1954" i="64" s="1"/>
  <c r="BP1959" i="64" l="1"/>
  <c r="BP1957" i="64"/>
  <c r="BQ1954" i="64" s="1"/>
  <c r="BQ1959" i="64" l="1"/>
  <c r="BQ1957" i="64"/>
  <c r="BR1954" i="64" s="1"/>
  <c r="BR1959" i="64" l="1"/>
  <c r="BR1957" i="64"/>
  <c r="BS1954" i="64" s="1"/>
  <c r="BS1959" i="64" l="1"/>
  <c r="BS1957" i="64"/>
  <c r="BT1954" i="64" s="1"/>
  <c r="BT1959" i="64" l="1"/>
  <c r="BT1957" i="64"/>
  <c r="BU1954" i="64" s="1"/>
  <c r="BU1959" i="64" l="1"/>
  <c r="BU1957" i="64"/>
  <c r="BV1954" i="64" s="1"/>
  <c r="BV1959" i="64" l="1"/>
  <c r="BV1957" i="64"/>
  <c r="BW1954" i="64" s="1"/>
  <c r="BW1959" i="64" l="1"/>
  <c r="BW1957" i="64"/>
  <c r="BX1954" i="64" s="1"/>
  <c r="BX1959" i="64" l="1"/>
  <c r="BX1957" i="64"/>
  <c r="BY1954" i="64" s="1"/>
  <c r="BY1959" i="64" l="1"/>
  <c r="BY1957" i="64"/>
  <c r="BZ1954" i="64" s="1"/>
  <c r="BZ1959" i="64" l="1"/>
  <c r="BZ1957" i="64"/>
  <c r="O1957" i="64" s="1"/>
  <c r="CA1954" i="64" l="1"/>
  <c r="CA1959" i="64" l="1"/>
  <c r="CA1957" i="64"/>
  <c r="CB1954" i="64" s="1"/>
  <c r="CB1959" i="64" l="1"/>
  <c r="CB1957" i="64"/>
  <c r="CC1954" i="64" s="1"/>
  <c r="CC1959" i="64" l="1"/>
  <c r="CC1957" i="64"/>
  <c r="CD1954" i="64" s="1"/>
  <c r="CD1959" i="64" l="1"/>
  <c r="CD1957" i="64"/>
  <c r="CE1954" i="64" s="1"/>
  <c r="CE1959" i="64" l="1"/>
  <c r="CE1957" i="64"/>
  <c r="CF1954" i="64" s="1"/>
  <c r="CF1959" i="64" l="1"/>
  <c r="CF1957" i="64"/>
  <c r="CG1954" i="64" s="1"/>
  <c r="CG1959" i="64" l="1"/>
  <c r="CG1957" i="64"/>
  <c r="CH1954" i="64" s="1"/>
  <c r="CH1959" i="64" l="1"/>
  <c r="CH1957" i="64"/>
  <c r="CI1954" i="64" s="1"/>
  <c r="CI1959" i="64" l="1"/>
  <c r="CI1957" i="64"/>
  <c r="CJ1954" i="64" s="1"/>
  <c r="CJ1959" i="64" l="1"/>
  <c r="CJ1957" i="64"/>
  <c r="CK1954" i="64" s="1"/>
  <c r="CK1959" i="64" l="1"/>
  <c r="CK1957" i="64"/>
  <c r="CL1954" i="64" s="1"/>
  <c r="CL1959" i="64" l="1"/>
  <c r="CL1957" i="64"/>
  <c r="P1957" i="64" s="1"/>
  <c r="CO1954" i="64" l="1"/>
  <c r="CO1959" i="64" s="1"/>
  <c r="J1927" i="64"/>
  <c r="CO1957" i="64" l="1"/>
  <c r="CP1954" i="64" s="1"/>
  <c r="CP1959" i="64" s="1"/>
  <c r="CP1957" i="64" l="1"/>
  <c r="CQ1954" i="64" s="1"/>
  <c r="CQ1959" i="64" s="1"/>
  <c r="CQ1957" i="64" l="1"/>
  <c r="CR1954" i="64" s="1"/>
  <c r="CR1959" i="64" s="1"/>
  <c r="CR1957" i="64" l="1"/>
  <c r="CS1954" i="64" l="1"/>
  <c r="CS1959" i="64" s="1"/>
  <c r="L1954" i="64"/>
  <c r="CS1957" i="64" l="1"/>
  <c r="CT1954" i="64" s="1"/>
  <c r="CT1959" i="64" s="1"/>
  <c r="CT1957" i="64" l="1"/>
  <c r="CU1954" i="64" s="1"/>
  <c r="CU1959" i="64" s="1"/>
  <c r="CU1957" i="64" l="1"/>
  <c r="CV1954" i="64" s="1"/>
  <c r="CV1959" i="64" s="1"/>
  <c r="CV1957" i="64" l="1"/>
  <c r="CW1954" i="64" s="1"/>
  <c r="CW1959" i="64" s="1"/>
  <c r="M1954" i="64" l="1"/>
  <c r="CW1957" i="64"/>
  <c r="CX1954" i="64" s="1"/>
  <c r="CX1959" i="64" s="1"/>
  <c r="CX1957" i="64" l="1"/>
  <c r="CY1954" i="64" s="1"/>
  <c r="CY1959" i="64" s="1"/>
  <c r="CY1957" i="64" l="1"/>
  <c r="CZ1954" i="64" s="1"/>
  <c r="CZ1959" i="64" s="1"/>
  <c r="CZ1957" i="64" l="1"/>
  <c r="DA1954" i="64" s="1"/>
  <c r="DA1959" i="64" s="1"/>
  <c r="N1954" i="64" l="1"/>
  <c r="DA1957" i="64"/>
  <c r="DB1954" i="64" s="1"/>
  <c r="DB1959" i="64" s="1"/>
  <c r="CO1550" i="64"/>
  <c r="CO1564" i="64" l="1"/>
  <c r="CO1556" i="64"/>
  <c r="CO1559" i="64"/>
  <c r="DB1957" i="64"/>
  <c r="DC1954" i="64" s="1"/>
  <c r="DC1959" i="64" s="1"/>
  <c r="DC1957" i="64" l="1"/>
  <c r="DD1954" i="64" s="1"/>
  <c r="DD1959" i="64" s="1"/>
  <c r="DD1957" i="64" l="1"/>
  <c r="DE1954" i="64" s="1"/>
  <c r="DE1959" i="64" s="1"/>
  <c r="O1954" i="64" l="1"/>
  <c r="DE1957" i="64"/>
  <c r="DF1954" i="64" s="1"/>
  <c r="DF1959" i="64" s="1"/>
  <c r="DF1957" i="64" l="1"/>
  <c r="DG1954" i="64" s="1"/>
  <c r="DG1959" i="64" s="1"/>
  <c r="DG1957" i="64" l="1"/>
  <c r="DH1954" i="64" s="1"/>
  <c r="DH1959" i="64" s="1"/>
  <c r="DH1957" i="64" l="1"/>
  <c r="DI1954" i="64" s="1"/>
  <c r="DI1959" i="64" s="1"/>
  <c r="P1954" i="64" l="1"/>
  <c r="DI1957" i="64"/>
  <c r="DJ1954" i="64" s="1"/>
  <c r="DJ1959" i="64" s="1"/>
  <c r="DJ1957" i="64" l="1"/>
  <c r="DK1954" i="64" s="1"/>
  <c r="DK1959" i="64" s="1"/>
  <c r="DK1957" i="64" l="1"/>
  <c r="DL1954" i="64" s="1"/>
  <c r="DL1957" i="64" l="1"/>
  <c r="DL1959" i="64"/>
  <c r="G1213" i="64"/>
  <c r="K1959" i="64" l="1"/>
  <c r="L1959" i="64"/>
  <c r="M1959" i="64"/>
  <c r="N1959" i="64"/>
  <c r="O1959" i="64"/>
  <c r="P1959" i="64"/>
  <c r="K6" i="206"/>
  <c r="K28" i="206"/>
  <c r="K27" i="206"/>
  <c r="G1261" i="64"/>
  <c r="G1718" i="64"/>
  <c r="K8" i="206" l="1"/>
  <c r="K4" i="206"/>
  <c r="G1331" i="64"/>
  <c r="S1369" i="64" l="1"/>
  <c r="S1335" i="64"/>
  <c r="K1335" i="64" s="1"/>
  <c r="T1369" i="64" l="1"/>
  <c r="X1399" i="64" a="1"/>
  <c r="X1399" i="64" s="1"/>
  <c r="AF1399" i="64" a="1"/>
  <c r="AF1399" i="64" s="1"/>
  <c r="AN1399" i="64" a="1"/>
  <c r="AN1399" i="64" s="1"/>
  <c r="AV1399" i="64" a="1"/>
  <c r="AV1399" i="64" s="1"/>
  <c r="BD1399" i="64" a="1"/>
  <c r="BD1399" i="64" s="1"/>
  <c r="BL1399" i="64" a="1"/>
  <c r="BL1399" i="64" s="1"/>
  <c r="BR1399" i="64" a="1"/>
  <c r="BR1399" i="64" s="1"/>
  <c r="BT1399" i="64" a="1"/>
  <c r="BT1399" i="64" s="1"/>
  <c r="S1399" i="64" a="1"/>
  <c r="S1399" i="64" s="1"/>
  <c r="AA1399" i="64" a="1"/>
  <c r="AA1399" i="64" s="1"/>
  <c r="V1399" i="64" a="1"/>
  <c r="V1399" i="64" s="1"/>
  <c r="AD1399" i="64" a="1"/>
  <c r="AD1399" i="64" s="1"/>
  <c r="AL1399" i="64" a="1"/>
  <c r="AL1399" i="64" s="1"/>
  <c r="AT1399" i="64" a="1"/>
  <c r="AT1399" i="64" s="1"/>
  <c r="BB1399" i="64" a="1"/>
  <c r="BB1399" i="64" s="1"/>
  <c r="BJ1399" i="64" a="1"/>
  <c r="BJ1399" i="64" s="1"/>
  <c r="Y1399" i="64" a="1"/>
  <c r="Y1399" i="64" s="1"/>
  <c r="AG1399" i="64" a="1"/>
  <c r="AG1399" i="64" s="1"/>
  <c r="AO1399" i="64" a="1"/>
  <c r="AO1399" i="64" s="1"/>
  <c r="AW1399" i="64" a="1"/>
  <c r="AW1399" i="64" s="1"/>
  <c r="BE1399" i="64" a="1"/>
  <c r="BE1399" i="64" s="1"/>
  <c r="T1399" i="64" a="1"/>
  <c r="T1399" i="64" s="1"/>
  <c r="AB1399" i="64" a="1"/>
  <c r="AB1399" i="64" s="1"/>
  <c r="AJ1399" i="64" a="1"/>
  <c r="AJ1399" i="64" s="1"/>
  <c r="AR1399" i="64" a="1"/>
  <c r="AR1399" i="64" s="1"/>
  <c r="AZ1399" i="64" a="1"/>
  <c r="AZ1399" i="64" s="1"/>
  <c r="BH1399" i="64" a="1"/>
  <c r="BH1399" i="64" s="1"/>
  <c r="W1399" i="64" a="1"/>
  <c r="W1399" i="64" s="1"/>
  <c r="AE1399" i="64" a="1"/>
  <c r="AE1399" i="64" s="1"/>
  <c r="AM1399" i="64" a="1"/>
  <c r="AM1399" i="64" s="1"/>
  <c r="AU1399" i="64" a="1"/>
  <c r="AU1399" i="64" s="1"/>
  <c r="BC1399" i="64" a="1"/>
  <c r="BC1399" i="64" s="1"/>
  <c r="BK1399" i="64" a="1"/>
  <c r="BK1399" i="64" s="1"/>
  <c r="Z1399" i="64" a="1"/>
  <c r="Z1399" i="64" s="1"/>
  <c r="AH1399" i="64" a="1"/>
  <c r="AH1399" i="64" s="1"/>
  <c r="AP1399" i="64" a="1"/>
  <c r="AP1399" i="64" s="1"/>
  <c r="AX1399" i="64" a="1"/>
  <c r="AX1399" i="64" s="1"/>
  <c r="AS1399" i="64" a="1"/>
  <c r="AS1399" i="64" s="1"/>
  <c r="U1399" i="64" a="1"/>
  <c r="U1399" i="64" s="1"/>
  <c r="AI1399" i="64" a="1"/>
  <c r="AI1399" i="64" s="1"/>
  <c r="BI1399" i="64" a="1"/>
  <c r="BI1399" i="64" s="1"/>
  <c r="BN1399" i="64" a="1"/>
  <c r="BN1399" i="64" s="1"/>
  <c r="BQ1399" i="64" a="1"/>
  <c r="BQ1399" i="64" s="1"/>
  <c r="AK1399" i="64" a="1"/>
  <c r="AK1399" i="64" s="1"/>
  <c r="BV1399" i="64" a="1"/>
  <c r="BV1399" i="64" s="1"/>
  <c r="BY1399" i="64" a="1"/>
  <c r="BY1399" i="64" s="1"/>
  <c r="BO1399" i="64" a="1"/>
  <c r="BO1399" i="64" s="1"/>
  <c r="BS1399" i="64" a="1"/>
  <c r="BS1399" i="64" s="1"/>
  <c r="AC1399" i="64" a="1"/>
  <c r="AC1399" i="64" s="1"/>
  <c r="BF1399" i="64" a="1"/>
  <c r="BF1399" i="64" s="1"/>
  <c r="AY1399" i="64" a="1"/>
  <c r="AY1399" i="64" s="1"/>
  <c r="BW1399" i="64" a="1"/>
  <c r="BW1399" i="64" s="1"/>
  <c r="BZ1399" i="64" a="1"/>
  <c r="BZ1399" i="64" s="1"/>
  <c r="BG1399" i="64" a="1"/>
  <c r="BG1399" i="64" s="1"/>
  <c r="BP1399" i="64" a="1"/>
  <c r="BP1399" i="64" s="1"/>
  <c r="BA1399" i="64" a="1"/>
  <c r="BA1399" i="64" s="1"/>
  <c r="BX1399" i="64" a="1"/>
  <c r="BX1399" i="64" s="1"/>
  <c r="BM1399" i="64" a="1"/>
  <c r="BM1399" i="64" s="1"/>
  <c r="AQ1399" i="64" a="1"/>
  <c r="AQ1399" i="64" s="1"/>
  <c r="BU1399" i="64" a="1"/>
  <c r="BU1399" i="64" s="1"/>
  <c r="O1399" i="64" l="1"/>
  <c r="M1399" i="64"/>
  <c r="L1399" i="64"/>
  <c r="S1405" i="64"/>
  <c r="S1406" i="64" s="1"/>
  <c r="K1399" i="64"/>
  <c r="N1399" i="64"/>
  <c r="U1369" i="64"/>
  <c r="S1520" i="64"/>
  <c r="K1520" i="64" s="1"/>
  <c r="S1512" i="64"/>
  <c r="S1515" i="64"/>
  <c r="K1515" i="64" s="1"/>
  <c r="T1405" i="64" l="1"/>
  <c r="T1406" i="64" s="1"/>
  <c r="V1369" i="64"/>
  <c r="S1614" i="64"/>
  <c r="K1614" i="64" s="1"/>
  <c r="U1405" i="64" l="1"/>
  <c r="V1405" i="64" s="1"/>
  <c r="W1369" i="64"/>
  <c r="S1615" i="64"/>
  <c r="U1406" i="64" l="1"/>
  <c r="W1405" i="64"/>
  <c r="V1406" i="64"/>
  <c r="X1369" i="64"/>
  <c r="S1620" i="64"/>
  <c r="T1611" i="64"/>
  <c r="S1616" i="64"/>
  <c r="T1615" i="64" l="1"/>
  <c r="X1405" i="64"/>
  <c r="W1406" i="64"/>
  <c r="Y1369" i="64"/>
  <c r="T1620" i="64" l="1"/>
  <c r="U1611" i="64"/>
  <c r="U1615" i="64" s="1"/>
  <c r="V1611" i="64" s="1"/>
  <c r="T1616" i="64"/>
  <c r="Y1405" i="64"/>
  <c r="X1406" i="64"/>
  <c r="Z1369" i="64"/>
  <c r="U1620" i="64" l="1"/>
  <c r="U1616" i="64"/>
  <c r="V1615" i="64"/>
  <c r="Z1405" i="64"/>
  <c r="Y1406" i="64"/>
  <c r="AA1369" i="64"/>
  <c r="W1611" i="64" l="1"/>
  <c r="W1615" i="64" s="1"/>
  <c r="W1620" i="64" s="1"/>
  <c r="V1616" i="64"/>
  <c r="V1620" i="64"/>
  <c r="AA1405" i="64"/>
  <c r="Z1406" i="64"/>
  <c r="AB1369" i="64"/>
  <c r="W1616" i="64" l="1"/>
  <c r="X1611" i="64"/>
  <c r="X1615" i="64" s="1"/>
  <c r="AB1405" i="64"/>
  <c r="AA1406" i="64"/>
  <c r="AC1369" i="64"/>
  <c r="X1616" i="64" l="1"/>
  <c r="Y1611" i="64"/>
  <c r="Y1615" i="64" s="1"/>
  <c r="Y1620" i="64" s="1"/>
  <c r="X1620" i="64"/>
  <c r="AC1405" i="64"/>
  <c r="AB1406" i="64"/>
  <c r="AD1369" i="64"/>
  <c r="K1369" i="64" s="1"/>
  <c r="Z1611" i="64" l="1"/>
  <c r="Z1615" i="64" s="1"/>
  <c r="AA1611" i="64" s="1"/>
  <c r="AA1615" i="64" s="1"/>
  <c r="Y1616" i="64"/>
  <c r="AD1405" i="64"/>
  <c r="K1405" i="64" s="1"/>
  <c r="AC1406" i="64"/>
  <c r="AE1369" i="64"/>
  <c r="Z1616" i="64" l="1"/>
  <c r="Z1620" i="64"/>
  <c r="AE1405" i="64"/>
  <c r="AD1406" i="64"/>
  <c r="K1406" i="64" s="1"/>
  <c r="AB1611" i="64"/>
  <c r="AB1615" i="64" s="1"/>
  <c r="AA1620" i="64"/>
  <c r="AA1616" i="64"/>
  <c r="AF1369" i="64"/>
  <c r="AF1405" i="64" l="1"/>
  <c r="AE1406" i="64"/>
  <c r="AC1611" i="64"/>
  <c r="AC1615" i="64" s="1"/>
  <c r="AB1616" i="64"/>
  <c r="AB1620" i="64"/>
  <c r="AG1369" i="64"/>
  <c r="AG1405" i="64" l="1"/>
  <c r="AF1406" i="64"/>
  <c r="AH1369" i="64"/>
  <c r="AD1611" i="64"/>
  <c r="AC1616" i="64"/>
  <c r="AC1620" i="64"/>
  <c r="AH1405" i="64" l="1"/>
  <c r="AG1406" i="64"/>
  <c r="AD1615" i="64"/>
  <c r="K1615" i="64" s="1"/>
  <c r="AI1369" i="64"/>
  <c r="AI1405" i="64" l="1"/>
  <c r="AH1406" i="64"/>
  <c r="AE1611" i="64"/>
  <c r="AD1620" i="64"/>
  <c r="AD1616" i="64"/>
  <c r="AJ1369" i="64"/>
  <c r="AE1615" i="64" l="1"/>
  <c r="AF1611" i="64" s="1"/>
  <c r="AF1615" i="64" s="1"/>
  <c r="AJ1405" i="64"/>
  <c r="AI1406" i="64"/>
  <c r="AK1369" i="64"/>
  <c r="AE1620" i="64" l="1"/>
  <c r="AE1616" i="64"/>
  <c r="AK1405" i="64"/>
  <c r="AJ1406" i="64"/>
  <c r="AG1611" i="64"/>
  <c r="AF1620" i="64"/>
  <c r="AF1616" i="64"/>
  <c r="AL1369" i="64"/>
  <c r="AG1615" i="64" l="1"/>
  <c r="AG1616" i="64" s="1"/>
  <c r="AL1405" i="64"/>
  <c r="AK1406" i="64"/>
  <c r="AM1369" i="64"/>
  <c r="AH1611" i="64" l="1"/>
  <c r="AH1615" i="64" s="1"/>
  <c r="AH1620" i="64" s="1"/>
  <c r="AG1620" i="64"/>
  <c r="AM1405" i="64"/>
  <c r="AL1406" i="64"/>
  <c r="AN1369" i="64"/>
  <c r="AH1616" i="64" l="1"/>
  <c r="AI1611" i="64"/>
  <c r="AI1615" i="64" s="1"/>
  <c r="AI1616" i="64" s="1"/>
  <c r="AN1405" i="64"/>
  <c r="AM1406" i="64"/>
  <c r="AO1369" i="64"/>
  <c r="AI1620" i="64" l="1"/>
  <c r="AJ1611" i="64"/>
  <c r="AJ1615" i="64" s="1"/>
  <c r="AJ1616" i="64" s="1"/>
  <c r="AO1405" i="64"/>
  <c r="AN1406" i="64"/>
  <c r="AP1369" i="64"/>
  <c r="L1369" i="64" s="1"/>
  <c r="AK1611" i="64" l="1"/>
  <c r="AK1615" i="64" s="1"/>
  <c r="AL1611" i="64" s="1"/>
  <c r="AL1615" i="64" s="1"/>
  <c r="AJ1620" i="64"/>
  <c r="AP1405" i="64"/>
  <c r="L1405" i="64" s="1"/>
  <c r="AO1406" i="64"/>
  <c r="AQ1369" i="64"/>
  <c r="AK1616" i="64" l="1"/>
  <c r="AK1620" i="64"/>
  <c r="AQ1405" i="64"/>
  <c r="AP1406" i="64"/>
  <c r="L1406" i="64" s="1"/>
  <c r="AL1620" i="64"/>
  <c r="AM1611" i="64"/>
  <c r="AM1615" i="64" s="1"/>
  <c r="AM1616" i="64" s="1"/>
  <c r="AL1616" i="64"/>
  <c r="AR1369" i="64"/>
  <c r="AR1405" i="64" l="1"/>
  <c r="AQ1406" i="64"/>
  <c r="AM1620" i="64"/>
  <c r="AN1611" i="64"/>
  <c r="AN1615" i="64" s="1"/>
  <c r="AS1369" i="64"/>
  <c r="AS1405" i="64" l="1"/>
  <c r="AR1406" i="64"/>
  <c r="AN1620" i="64"/>
  <c r="AN1616" i="64"/>
  <c r="AO1611" i="64"/>
  <c r="AO1615" i="64" s="1"/>
  <c r="AT1369" i="64"/>
  <c r="AT1405" i="64" l="1"/>
  <c r="AS1406" i="64"/>
  <c r="AO1616" i="64"/>
  <c r="AO1620" i="64"/>
  <c r="AP1611" i="64"/>
  <c r="AP1615" i="64" s="1"/>
  <c r="L1615" i="64" s="1"/>
  <c r="AU1369" i="64"/>
  <c r="AU1405" i="64" l="1"/>
  <c r="AT1406" i="64"/>
  <c r="AQ1611" i="64"/>
  <c r="AP1616" i="64"/>
  <c r="AP1620" i="64"/>
  <c r="AV1369" i="64"/>
  <c r="AQ1615" i="64" l="1"/>
  <c r="AR1611" i="64" s="1"/>
  <c r="AR1615" i="64" s="1"/>
  <c r="AV1405" i="64"/>
  <c r="AU1406" i="64"/>
  <c r="AW1369" i="64"/>
  <c r="AQ1620" i="64" l="1"/>
  <c r="AQ1616" i="64"/>
  <c r="AW1405" i="64"/>
  <c r="AV1406" i="64"/>
  <c r="AR1620" i="64"/>
  <c r="AR1616" i="64"/>
  <c r="AS1611" i="64"/>
  <c r="AX1369" i="64"/>
  <c r="AS1615" i="64" l="1"/>
  <c r="AT1611" i="64" s="1"/>
  <c r="AT1615" i="64" s="1"/>
  <c r="AX1405" i="64"/>
  <c r="AW1406" i="64"/>
  <c r="AY1369" i="64"/>
  <c r="AS1620" i="64" l="1"/>
  <c r="AS1616" i="64"/>
  <c r="AY1405" i="64"/>
  <c r="AX1406" i="64"/>
  <c r="AT1620" i="64"/>
  <c r="AU1611" i="64"/>
  <c r="AT1616" i="64"/>
  <c r="AZ1369" i="64"/>
  <c r="AU1615" i="64" l="1"/>
  <c r="AV1611" i="64" s="1"/>
  <c r="AV1615" i="64" s="1"/>
  <c r="AZ1405" i="64"/>
  <c r="AY1406" i="64"/>
  <c r="BA1369" i="64"/>
  <c r="AU1620" i="64" l="1"/>
  <c r="AU1616" i="64"/>
  <c r="BA1405" i="64"/>
  <c r="AZ1406" i="64"/>
  <c r="AV1620" i="64"/>
  <c r="AV1616" i="64"/>
  <c r="AW1611" i="64"/>
  <c r="BB1369" i="64"/>
  <c r="M1369" i="64" s="1"/>
  <c r="AW1615" i="64" l="1"/>
  <c r="AW1620" i="64" s="1"/>
  <c r="BB1405" i="64"/>
  <c r="M1405" i="64" s="1"/>
  <c r="BA1406" i="64"/>
  <c r="BC1369" i="64"/>
  <c r="AW1616" i="64" l="1"/>
  <c r="AX1611" i="64"/>
  <c r="AX1615" i="64" s="1"/>
  <c r="AX1616" i="64" s="1"/>
  <c r="BC1405" i="64"/>
  <c r="BB1406" i="64"/>
  <c r="M1406" i="64" s="1"/>
  <c r="BD1369" i="64"/>
  <c r="AY1611" i="64" l="1"/>
  <c r="AY1615" i="64" s="1"/>
  <c r="AZ1611" i="64" s="1"/>
  <c r="AZ1615" i="64" s="1"/>
  <c r="AX1620" i="64"/>
  <c r="BD1405" i="64"/>
  <c r="BC1406" i="64"/>
  <c r="BE1369" i="64"/>
  <c r="AY1616" i="64" l="1"/>
  <c r="AY1620" i="64"/>
  <c r="BE1405" i="64"/>
  <c r="BD1406" i="64"/>
  <c r="AZ1620" i="64"/>
  <c r="AZ1616" i="64"/>
  <c r="BA1611" i="64"/>
  <c r="BA1615" i="64" s="1"/>
  <c r="BF1369" i="64"/>
  <c r="BF1405" i="64" l="1"/>
  <c r="BE1406" i="64"/>
  <c r="BA1620" i="64"/>
  <c r="BB1611" i="64"/>
  <c r="BB1615" i="64" s="1"/>
  <c r="M1615" i="64" s="1"/>
  <c r="BA1616" i="64"/>
  <c r="BG1369" i="64"/>
  <c r="BG1405" i="64" l="1"/>
  <c r="BF1406" i="64"/>
  <c r="BB1616" i="64"/>
  <c r="BC1611" i="64"/>
  <c r="BB1620" i="64"/>
  <c r="BH1369" i="64"/>
  <c r="BC1615" i="64" l="1"/>
  <c r="BC1620" i="64" s="1"/>
  <c r="BH1405" i="64"/>
  <c r="BG1406" i="64"/>
  <c r="BI1369" i="64"/>
  <c r="BD1611" i="64" l="1"/>
  <c r="BD1615" i="64" s="1"/>
  <c r="BD1616" i="64" s="1"/>
  <c r="BC1616" i="64"/>
  <c r="BI1405" i="64"/>
  <c r="BH1406" i="64"/>
  <c r="BJ1369" i="64"/>
  <c r="BE1611" i="64" l="1"/>
  <c r="BE1615" i="64" s="1"/>
  <c r="BD1620" i="64"/>
  <c r="BJ1405" i="64"/>
  <c r="BI1406" i="64"/>
  <c r="BK1369" i="64"/>
  <c r="BF1611" i="64" l="1"/>
  <c r="BF1615" i="64" s="1"/>
  <c r="BF1616" i="64" s="1"/>
  <c r="BE1620" i="64"/>
  <c r="BE1616" i="64"/>
  <c r="BK1405" i="64"/>
  <c r="BJ1406" i="64"/>
  <c r="BL1369" i="64"/>
  <c r="BF1620" i="64" l="1"/>
  <c r="BG1611" i="64"/>
  <c r="BG1615" i="64" s="1"/>
  <c r="BL1405" i="64"/>
  <c r="BK1406" i="64"/>
  <c r="BM1369" i="64"/>
  <c r="BG1620" i="64" l="1"/>
  <c r="BH1611" i="64"/>
  <c r="BH1615" i="64" s="1"/>
  <c r="BH1620" i="64" s="1"/>
  <c r="BG1616" i="64"/>
  <c r="BM1405" i="64"/>
  <c r="BL1406" i="64"/>
  <c r="BN1369" i="64"/>
  <c r="N1369" i="64" s="1"/>
  <c r="BI1611" i="64" l="1"/>
  <c r="BI1615" i="64" s="1"/>
  <c r="BJ1611" i="64" s="1"/>
  <c r="BJ1615" i="64" s="1"/>
  <c r="BH1616" i="64"/>
  <c r="BN1405" i="64"/>
  <c r="N1405" i="64" s="1"/>
  <c r="BM1406" i="64"/>
  <c r="BO1369" i="64"/>
  <c r="BI1616" i="64" l="1"/>
  <c r="BI1620" i="64"/>
  <c r="BO1405" i="64"/>
  <c r="BN1406" i="64"/>
  <c r="N1406" i="64" s="1"/>
  <c r="BK1611" i="64"/>
  <c r="BJ1616" i="64"/>
  <c r="BJ1620" i="64"/>
  <c r="BP1369" i="64"/>
  <c r="BK1615" i="64" l="1"/>
  <c r="BK1616" i="64" s="1"/>
  <c r="BP1405" i="64"/>
  <c r="BO1406" i="64"/>
  <c r="BQ1369" i="64"/>
  <c r="BL1611" i="64" l="1"/>
  <c r="BL1615" i="64" s="1"/>
  <c r="BM1611" i="64" s="1"/>
  <c r="BM1615" i="64" s="1"/>
  <c r="BK1620" i="64"/>
  <c r="BQ1405" i="64"/>
  <c r="BP1406" i="64"/>
  <c r="BR1369" i="64"/>
  <c r="BL1620" i="64" l="1"/>
  <c r="BL1616" i="64"/>
  <c r="BR1405" i="64"/>
  <c r="BQ1406" i="64"/>
  <c r="BM1620" i="64"/>
  <c r="BN1611" i="64"/>
  <c r="BN1615" i="64" s="1"/>
  <c r="N1615" i="64" s="1"/>
  <c r="BM1616" i="64"/>
  <c r="BS1369" i="64"/>
  <c r="BS1405" i="64" l="1"/>
  <c r="BR1406" i="64"/>
  <c r="BN1620" i="64"/>
  <c r="BO1611" i="64"/>
  <c r="BN1616" i="64"/>
  <c r="BT1369" i="64"/>
  <c r="BO1615" i="64" l="1"/>
  <c r="BO1616" i="64" s="1"/>
  <c r="BT1405" i="64"/>
  <c r="BS1406" i="64"/>
  <c r="BU1369" i="64"/>
  <c r="BP1611" i="64" l="1"/>
  <c r="BP1615" i="64" s="1"/>
  <c r="BQ1611" i="64" s="1"/>
  <c r="BO1620" i="64"/>
  <c r="BU1405" i="64"/>
  <c r="BT1406" i="64"/>
  <c r="BV1369" i="64"/>
  <c r="BP1616" i="64" l="1"/>
  <c r="BP1620" i="64"/>
  <c r="BQ1615" i="64"/>
  <c r="BQ1620" i="64" s="1"/>
  <c r="BV1405" i="64"/>
  <c r="BU1406" i="64"/>
  <c r="BW1369" i="64"/>
  <c r="BR1611" i="64" l="1"/>
  <c r="BR1615" i="64" s="1"/>
  <c r="BR1620" i="64" s="1"/>
  <c r="BQ1616" i="64"/>
  <c r="BW1405" i="64"/>
  <c r="BV1406" i="64"/>
  <c r="BX1369" i="64"/>
  <c r="BR1616" i="64" l="1"/>
  <c r="BS1611" i="64"/>
  <c r="BS1615" i="64" s="1"/>
  <c r="BX1405" i="64"/>
  <c r="BW1406" i="64"/>
  <c r="BY1369" i="64"/>
  <c r="BS1620" i="64" l="1"/>
  <c r="BS1616" i="64"/>
  <c r="BT1611" i="64"/>
  <c r="BT1615" i="64" s="1"/>
  <c r="BU1611" i="64" s="1"/>
  <c r="BY1405" i="64"/>
  <c r="BX1406" i="64"/>
  <c r="BZ1369" i="64"/>
  <c r="O1369" i="64" s="1"/>
  <c r="BT1620" i="64" l="1"/>
  <c r="BT1616" i="64"/>
  <c r="BU1615" i="64"/>
  <c r="BU1616" i="64" s="1"/>
  <c r="BZ1405" i="64"/>
  <c r="O1405" i="64" s="1"/>
  <c r="BY1406" i="64"/>
  <c r="CA1369" i="64"/>
  <c r="BU1620" i="64" l="1"/>
  <c r="BV1611" i="64"/>
  <c r="BV1615" i="64" s="1"/>
  <c r="BV1620" i="64" s="1"/>
  <c r="CA1405" i="64"/>
  <c r="BZ1406" i="64"/>
  <c r="O1406" i="64" s="1"/>
  <c r="CB1369" i="64"/>
  <c r="BW1611" i="64" l="1"/>
  <c r="BW1615" i="64" s="1"/>
  <c r="BV1616" i="64"/>
  <c r="CB1405" i="64"/>
  <c r="CA1406" i="64"/>
  <c r="CC1369" i="64"/>
  <c r="BW1616" i="64" l="1"/>
  <c r="BW1620" i="64"/>
  <c r="BX1611" i="64"/>
  <c r="BX1615" i="64" s="1"/>
  <c r="BX1616" i="64" s="1"/>
  <c r="CC1405" i="64"/>
  <c r="CB1406" i="64"/>
  <c r="CD1369" i="64"/>
  <c r="BY1611" i="64" l="1"/>
  <c r="BY1615" i="64" s="1"/>
  <c r="BY1616" i="64" s="1"/>
  <c r="BX1620" i="64"/>
  <c r="CD1405" i="64"/>
  <c r="CC1406" i="64"/>
  <c r="CE1369" i="64"/>
  <c r="BZ1611" i="64" l="1"/>
  <c r="BZ1615" i="64" s="1"/>
  <c r="BY1620" i="64"/>
  <c r="CE1405" i="64"/>
  <c r="CD1406" i="64"/>
  <c r="CF1369" i="64"/>
  <c r="BZ1616" i="64" l="1"/>
  <c r="O1615" i="64"/>
  <c r="CA1611" i="64"/>
  <c r="CA1615" i="64" s="1"/>
  <c r="BZ1620" i="64"/>
  <c r="CF1405" i="64"/>
  <c r="CE1406" i="64"/>
  <c r="CG1369" i="64"/>
  <c r="CA1616" i="64" l="1"/>
  <c r="CB1611" i="64"/>
  <c r="CB1615" i="64" s="1"/>
  <c r="CC1611" i="64" s="1"/>
  <c r="CA1620" i="64"/>
  <c r="CG1405" i="64"/>
  <c r="CF1406" i="64"/>
  <c r="CH1369" i="64"/>
  <c r="CB1616" i="64" l="1"/>
  <c r="CB1620" i="64"/>
  <c r="CC1615" i="64"/>
  <c r="CC1616" i="64" s="1"/>
  <c r="CH1405" i="64"/>
  <c r="CG1406" i="64"/>
  <c r="CI1369" i="64"/>
  <c r="CD1611" i="64" l="1"/>
  <c r="CD1615" i="64" s="1"/>
  <c r="CD1616" i="64" s="1"/>
  <c r="CC1620" i="64"/>
  <c r="CI1405" i="64"/>
  <c r="CH1406" i="64"/>
  <c r="CJ1369" i="64"/>
  <c r="CD1620" i="64" l="1"/>
  <c r="CE1611" i="64"/>
  <c r="CE1615" i="64" s="1"/>
  <c r="CE1616" i="64" s="1"/>
  <c r="CJ1405" i="64"/>
  <c r="CI1406" i="64"/>
  <c r="CK1369" i="64"/>
  <c r="CE1620" i="64" l="1"/>
  <c r="CF1611" i="64"/>
  <c r="CF1615" i="64" s="1"/>
  <c r="CF1616" i="64" s="1"/>
  <c r="CK1405" i="64"/>
  <c r="CJ1406" i="64"/>
  <c r="CL1369" i="64"/>
  <c r="P1369" i="64" s="1"/>
  <c r="CF1620" i="64" l="1"/>
  <c r="CG1611" i="64"/>
  <c r="CG1615" i="64" s="1"/>
  <c r="CL1405" i="64"/>
  <c r="P1405" i="64" s="1"/>
  <c r="CK1406" i="64"/>
  <c r="CH1611" i="64" l="1"/>
  <c r="CH1615" i="64" s="1"/>
  <c r="CI1611" i="64" s="1"/>
  <c r="CG1616" i="64"/>
  <c r="CG1620" i="64"/>
  <c r="CL1406" i="64"/>
  <c r="P1406" i="64" l="1"/>
  <c r="CH1620" i="64"/>
  <c r="CH1616" i="64"/>
  <c r="CI1615" i="64"/>
  <c r="CJ1611" i="64" s="1"/>
  <c r="CJ1615" i="64" s="1"/>
  <c r="CP1369" i="64"/>
  <c r="CI1620" i="64" l="1"/>
  <c r="CI1616" i="64"/>
  <c r="CP1371" i="64"/>
  <c r="CQ1369" i="64"/>
  <c r="CJ1616" i="64"/>
  <c r="CK1611" i="64"/>
  <c r="CK1615" i="64" s="1"/>
  <c r="CJ1620" i="64"/>
  <c r="CQ1371" i="64" l="1"/>
  <c r="CR1369" i="64"/>
  <c r="CK1620" i="64"/>
  <c r="CK1616" i="64"/>
  <c r="CL1611" i="64"/>
  <c r="CL1615" i="64" s="1"/>
  <c r="P1615" i="64" s="1"/>
  <c r="CR1371" i="64" l="1"/>
  <c r="CS1369" i="64"/>
  <c r="CL1616" i="64"/>
  <c r="CL1620" i="64"/>
  <c r="CO1611" i="64" l="1"/>
  <c r="CO1615" i="64" s="1"/>
  <c r="K1611" i="64"/>
  <c r="CS1371" i="64"/>
  <c r="CT1369" i="64"/>
  <c r="CO1616" i="64" l="1"/>
  <c r="CP1611" i="64"/>
  <c r="CP1615" i="64" s="1"/>
  <c r="CO1620" i="64"/>
  <c r="CT1371" i="64"/>
  <c r="CU1369" i="64"/>
  <c r="CP1616" i="64" l="1"/>
  <c r="CQ1611" i="64"/>
  <c r="CQ1615" i="64" s="1"/>
  <c r="CP1620" i="64"/>
  <c r="CU1371" i="64"/>
  <c r="CV1369" i="64"/>
  <c r="CR1611" i="64" l="1"/>
  <c r="CR1615" i="64" s="1"/>
  <c r="CQ1616" i="64"/>
  <c r="CQ1620" i="64"/>
  <c r="CV1371" i="64"/>
  <c r="CW1369" i="64"/>
  <c r="L1611" i="64" l="1"/>
  <c r="CW1371" i="64"/>
  <c r="CX1369" i="64"/>
  <c r="CS1611" i="64"/>
  <c r="CS1615" i="64" s="1"/>
  <c r="CR1616" i="64"/>
  <c r="CR1620" i="64"/>
  <c r="CT1611" i="64" l="1"/>
  <c r="CT1615" i="64" s="1"/>
  <c r="CS1616" i="64"/>
  <c r="CS1620" i="64"/>
  <c r="CX1371" i="64"/>
  <c r="CY1369" i="64"/>
  <c r="CY1371" i="64" l="1"/>
  <c r="CZ1369" i="64"/>
  <c r="CT1616" i="64"/>
  <c r="CU1611" i="64"/>
  <c r="CU1615" i="64" s="1"/>
  <c r="CT1620" i="64"/>
  <c r="CU1616" i="64" l="1"/>
  <c r="CV1611" i="64"/>
  <c r="CV1615" i="64" s="1"/>
  <c r="CU1620" i="64"/>
  <c r="CZ1371" i="64"/>
  <c r="DA1369" i="64"/>
  <c r="M1611" i="64" l="1"/>
  <c r="CV1616" i="64"/>
  <c r="CW1611" i="64"/>
  <c r="CW1615" i="64" s="1"/>
  <c r="CV1620" i="64"/>
  <c r="DA1371" i="64"/>
  <c r="DB1369" i="64"/>
  <c r="DB1371" i="64" l="1"/>
  <c r="DC1369" i="64"/>
  <c r="CW1616" i="64"/>
  <c r="CX1611" i="64"/>
  <c r="CX1615" i="64" s="1"/>
  <c r="CW1620" i="64"/>
  <c r="CX1616" i="64" l="1"/>
  <c r="CY1611" i="64"/>
  <c r="CY1615" i="64" s="1"/>
  <c r="CX1620" i="64"/>
  <c r="DC1371" i="64"/>
  <c r="DD1369" i="64"/>
  <c r="DD1371" i="64" l="1"/>
  <c r="DE1369" i="64"/>
  <c r="CZ1611" i="64"/>
  <c r="CZ1615" i="64" s="1"/>
  <c r="CY1616" i="64"/>
  <c r="CY1620" i="64"/>
  <c r="N1611" i="64" l="1"/>
  <c r="DA1611" i="64"/>
  <c r="DA1615" i="64" s="1"/>
  <c r="CZ1616" i="64"/>
  <c r="CZ1620" i="64"/>
  <c r="DE1371" i="64"/>
  <c r="DF1369" i="64"/>
  <c r="DF1371" i="64" l="1"/>
  <c r="DG1369" i="64"/>
  <c r="DB1611" i="64"/>
  <c r="DB1615" i="64" s="1"/>
  <c r="DA1616" i="64"/>
  <c r="DA1620" i="64"/>
  <c r="DB1616" i="64" l="1"/>
  <c r="DC1611" i="64"/>
  <c r="DC1615" i="64" s="1"/>
  <c r="DB1620" i="64"/>
  <c r="DG1371" i="64"/>
  <c r="DH1369" i="64"/>
  <c r="DC1616" i="64" l="1"/>
  <c r="DD1611" i="64"/>
  <c r="DD1615" i="64" s="1"/>
  <c r="DC1620" i="64"/>
  <c r="DH1371" i="64"/>
  <c r="DI1369" i="64"/>
  <c r="O1611" i="64" l="1"/>
  <c r="DI1371" i="64"/>
  <c r="DJ1369" i="64"/>
  <c r="DD1616" i="64"/>
  <c r="DE1611" i="64"/>
  <c r="DE1615" i="64" s="1"/>
  <c r="DD1620" i="64"/>
  <c r="DE1616" i="64" l="1"/>
  <c r="DF1611" i="64"/>
  <c r="DF1615" i="64" s="1"/>
  <c r="DE1620" i="64"/>
  <c r="DJ1371" i="64"/>
  <c r="DK1369" i="64"/>
  <c r="DL1369" i="64" s="1"/>
  <c r="DL1371" i="64" s="1"/>
  <c r="DK1371" i="64" l="1"/>
  <c r="DF1616" i="64"/>
  <c r="DG1611" i="64"/>
  <c r="DG1615" i="64" s="1"/>
  <c r="DF1620" i="64"/>
  <c r="DH1611" i="64" l="1"/>
  <c r="DH1615" i="64" s="1"/>
  <c r="DG1616" i="64"/>
  <c r="DG1620" i="64"/>
  <c r="P1611" i="64" l="1"/>
  <c r="DI1611" i="64"/>
  <c r="DI1615" i="64" s="1"/>
  <c r="DH1616" i="64"/>
  <c r="DH1620" i="64"/>
  <c r="DJ1611" i="64" l="1"/>
  <c r="DJ1615" i="64" s="1"/>
  <c r="DI1616" i="64"/>
  <c r="DI1620" i="64"/>
  <c r="DJ1616" i="64" l="1"/>
  <c r="DK1611" i="64"/>
  <c r="DK1615" i="64" s="1"/>
  <c r="DL1611" i="64" s="1"/>
  <c r="DJ1620" i="64"/>
  <c r="DL1615" i="64" l="1"/>
  <c r="K1616" i="64"/>
  <c r="L1616" i="64"/>
  <c r="M1616" i="64"/>
  <c r="N1616" i="64"/>
  <c r="O1616" i="64"/>
  <c r="DK1616" i="64"/>
  <c r="DK1620" i="64"/>
  <c r="DL1616" i="64" l="1"/>
  <c r="P1616" i="64"/>
  <c r="DL1620" i="64"/>
  <c r="K1620" i="64" l="1"/>
  <c r="L1620" i="64"/>
  <c r="M1620" i="64"/>
  <c r="N1620" i="64"/>
  <c r="O1620" i="64"/>
  <c r="P1620" i="64"/>
  <c r="S1722" i="64"/>
  <c r="K1722" i="64" s="1"/>
  <c r="CO1505" i="64" l="1"/>
  <c r="CO1512" i="64" l="1"/>
  <c r="CO1922" i="64" l="1"/>
  <c r="CO1927" i="64" s="1"/>
  <c r="CO2499" i="64" l="1"/>
  <c r="CO2501" i="64" s="1"/>
  <c r="CP2499" i="64" l="1"/>
  <c r="CQ2499" i="64" l="1"/>
  <c r="CP2501" i="64"/>
  <c r="CR2499" i="64" l="1"/>
  <c r="CQ2501" i="64"/>
  <c r="CR2501" i="64" l="1"/>
  <c r="CS2499" i="64"/>
  <c r="CT2499" i="64" l="1"/>
  <c r="CS2501" i="64"/>
  <c r="CU2499" i="64" l="1"/>
  <c r="CT2501" i="64"/>
  <c r="CU2501" i="64" l="1"/>
  <c r="CV2499" i="64"/>
  <c r="CV2501" i="64" l="1"/>
  <c r="CW2499" i="64"/>
  <c r="CW2501" i="64" l="1"/>
  <c r="CX2499" i="64"/>
  <c r="CY2499" i="64" l="1"/>
  <c r="CX2501" i="64"/>
  <c r="CZ2499" i="64" l="1"/>
  <c r="CY2501" i="64"/>
  <c r="DA2499" i="64" l="1"/>
  <c r="CZ2501" i="64"/>
  <c r="DA2501" i="64" l="1"/>
  <c r="DB2499" i="64"/>
  <c r="DC2499" i="64" l="1"/>
  <c r="DB2501" i="64"/>
  <c r="DC2501" i="64" l="1"/>
  <c r="DD2499" i="64"/>
  <c r="DE2499" i="64" l="1"/>
  <c r="DD2501" i="64"/>
  <c r="DF2499" i="64" l="1"/>
  <c r="DE2501" i="64"/>
  <c r="DF2501" i="64" l="1"/>
  <c r="DG2499" i="64"/>
  <c r="DH2499" i="64" l="1"/>
  <c r="DG2501" i="64"/>
  <c r="DH2501" i="64" l="1"/>
  <c r="DI2499" i="64"/>
  <c r="DI2501" i="64" l="1"/>
  <c r="DJ2499" i="64"/>
  <c r="DJ2501" i="64" l="1"/>
  <c r="DK2499" i="64"/>
  <c r="DK2501" i="64" l="1"/>
  <c r="DL2499" i="64"/>
  <c r="DL2501" i="64" s="1"/>
  <c r="CP2521" i="64" l="1"/>
  <c r="CP2524" i="64" s="1"/>
  <c r="CX2521" i="64"/>
  <c r="CX2524" i="64" s="1"/>
  <c r="DF2521" i="64"/>
  <c r="DF2524" i="64" s="1"/>
  <c r="CQ2521" i="64"/>
  <c r="CQ2524" i="64" s="1"/>
  <c r="CY2521" i="64"/>
  <c r="CY2524" i="64" s="1"/>
  <c r="DG2521" i="64"/>
  <c r="DG2524" i="64" s="1"/>
  <c r="CR2521" i="64"/>
  <c r="CR2524" i="64" s="1"/>
  <c r="CZ2521" i="64"/>
  <c r="CZ2524" i="64" s="1"/>
  <c r="DH2521" i="64"/>
  <c r="DH2524" i="64" s="1"/>
  <c r="CS2521" i="64"/>
  <c r="CS2524" i="64" s="1"/>
  <c r="DA2521" i="64"/>
  <c r="DA2524" i="64" s="1"/>
  <c r="DI2521" i="64"/>
  <c r="DI2524" i="64" s="1"/>
  <c r="CT2521" i="64"/>
  <c r="CT2524" i="64" s="1"/>
  <c r="DB2521" i="64"/>
  <c r="DB2524" i="64" s="1"/>
  <c r="DJ2521" i="64"/>
  <c r="DJ2524" i="64" s="1"/>
  <c r="CU2521" i="64"/>
  <c r="CU2524" i="64" s="1"/>
  <c r="DC2521" i="64"/>
  <c r="DC2524" i="64" s="1"/>
  <c r="DK2521" i="64"/>
  <c r="DK2524" i="64" s="1"/>
  <c r="CV2521" i="64"/>
  <c r="CV2524" i="64" s="1"/>
  <c r="DD2521" i="64"/>
  <c r="DD2524" i="64" s="1"/>
  <c r="DL2521" i="64"/>
  <c r="DL2524" i="64" s="1"/>
  <c r="CO2521" i="64"/>
  <c r="CO2524" i="64" s="1"/>
  <c r="CW2521" i="64"/>
  <c r="CW2524" i="64" s="1"/>
  <c r="DE2521" i="64"/>
  <c r="DE2524" i="64" s="1"/>
  <c r="L1922" i="64" l="1"/>
  <c r="CS1923" i="64" a="1"/>
  <c r="CS1923" i="64" s="1"/>
  <c r="CT1923" i="64" a="1"/>
  <c r="CT1923" i="64" s="1"/>
  <c r="CU1923" i="64" a="1"/>
  <c r="CU1923" i="64" s="1"/>
  <c r="CV1923" i="64" a="1"/>
  <c r="CV1923" i="64" s="1"/>
  <c r="CW1923" i="64" a="1"/>
  <c r="CW1923" i="64" s="1"/>
  <c r="CX1923" i="64" a="1"/>
  <c r="CX1923" i="64" s="1"/>
  <c r="CY1923" i="64" a="1"/>
  <c r="CY1923" i="64" s="1"/>
  <c r="CZ1923" i="64" a="1"/>
  <c r="CZ1923" i="64" s="1"/>
  <c r="DA1923" i="64" a="1"/>
  <c r="DA1923" i="64" s="1"/>
  <c r="DB1923" i="64" a="1"/>
  <c r="DB1923" i="64" s="1"/>
  <c r="DC1923" i="64" a="1"/>
  <c r="DC1923" i="64" s="1"/>
  <c r="DD1923" i="64" a="1"/>
  <c r="DD1923" i="64" s="1"/>
  <c r="DE1923" i="64" a="1"/>
  <c r="DE1923" i="64" s="1"/>
  <c r="DF1923" i="64" a="1"/>
  <c r="DF1923" i="64" s="1"/>
  <c r="DG1923" i="64" a="1"/>
  <c r="DG1923" i="64" s="1"/>
  <c r="DH1923" i="64" a="1"/>
  <c r="DH1923" i="64" s="1"/>
  <c r="DI1923" i="64" a="1"/>
  <c r="DI1923" i="64" s="1"/>
  <c r="DJ1923" i="64" a="1"/>
  <c r="DJ1923" i="64" s="1"/>
  <c r="DK1923" i="64" a="1"/>
  <c r="DK1923" i="64" s="1"/>
  <c r="DL1923" i="64" a="1"/>
  <c r="DL1923" i="64" s="1"/>
  <c r="DG44" i="861" l="1"/>
  <c r="CW44" i="861"/>
  <c r="CP44" i="861"/>
  <c r="DC44" i="861"/>
  <c r="CS44" i="861"/>
  <c r="DA44" i="861"/>
  <c r="CQ44" i="861"/>
  <c r="CV44" i="861"/>
  <c r="DL44" i="861"/>
  <c r="CY44" i="861"/>
  <c r="CT44" i="861"/>
  <c r="CO44" i="861"/>
  <c r="DB44" i="861"/>
  <c r="CR44" i="861"/>
  <c r="DJ44" i="861"/>
  <c r="DE44" i="861"/>
  <c r="CZ44" i="861"/>
  <c r="CU44" i="861"/>
  <c r="DH44" i="861"/>
  <c r="CX44" i="861"/>
  <c r="DK44" i="861"/>
  <c r="DF44" i="861"/>
  <c r="DI44" i="861"/>
  <c r="DD44" i="861"/>
  <c r="DD85" i="861" l="1"/>
  <c r="CX85" i="861"/>
  <c r="CR85" i="861"/>
  <c r="DI85" i="861"/>
  <c r="DC85" i="861"/>
  <c r="CW85" i="861"/>
  <c r="CQ85" i="861"/>
  <c r="DH85" i="861"/>
  <c r="DB85" i="861"/>
  <c r="CV85" i="861"/>
  <c r="CP85" i="861"/>
  <c r="DG85" i="861"/>
  <c r="DA85" i="861"/>
  <c r="CU85" i="861"/>
  <c r="CO85" i="861"/>
  <c r="CO49" i="861"/>
  <c r="CO50" i="861" s="1"/>
  <c r="CO51" i="861" s="1"/>
  <c r="DF85" i="861"/>
  <c r="CZ85" i="861"/>
  <c r="CT85" i="861"/>
  <c r="DK85" i="861"/>
  <c r="DE85" i="861"/>
  <c r="CY85" i="861"/>
  <c r="CS85" i="861"/>
  <c r="DJ85" i="861"/>
  <c r="DL85" i="861"/>
  <c r="CO81" i="861" l="1"/>
  <c r="CO86" i="861" s="1"/>
  <c r="CO52" i="861"/>
  <c r="CO74" i="861"/>
  <c r="CO75" i="861" l="1"/>
  <c r="CN60" i="861" l="1"/>
  <c r="CN62" i="861" s="1"/>
  <c r="CN77" i="861" s="1"/>
  <c r="CP41" i="861" l="1"/>
  <c r="CP49" i="861" s="1"/>
  <c r="CO68" i="861"/>
  <c r="CO70" i="861" s="1"/>
  <c r="CP50" i="861" l="1"/>
  <c r="CP51" i="861" s="1"/>
  <c r="CP68" i="861" l="1"/>
  <c r="CP70" i="861" s="1"/>
  <c r="CP74" i="861"/>
  <c r="CP81" i="861"/>
  <c r="CP86" i="861" s="1"/>
  <c r="CP52" i="861"/>
  <c r="CQ41" i="861" l="1"/>
  <c r="CQ49" i="861" s="1"/>
  <c r="CP75" i="861"/>
  <c r="CQ68" i="861" l="1"/>
  <c r="CQ70" i="861" s="1"/>
  <c r="CQ50" i="861"/>
  <c r="CQ51" i="861" s="1"/>
  <c r="CQ52" i="861" l="1"/>
  <c r="CQ81" i="861"/>
  <c r="CQ86" i="861" s="1"/>
  <c r="CQ74" i="861"/>
  <c r="CR41" i="861"/>
  <c r="CR49" i="861" s="1"/>
  <c r="CR50" i="861" l="1"/>
  <c r="CR51" i="861" s="1"/>
  <c r="CR74" i="861" s="1"/>
  <c r="CR75" i="861" s="1"/>
  <c r="CR68" i="861"/>
  <c r="CR70" i="861" s="1"/>
  <c r="CQ75" i="861"/>
  <c r="CS41" i="861" l="1"/>
  <c r="CS49" i="861" s="1"/>
  <c r="CR52" i="861"/>
  <c r="CR81" i="861"/>
  <c r="CR86" i="861" s="1"/>
  <c r="CS50" i="861" l="1"/>
  <c r="CS51" i="861" s="1"/>
  <c r="CS68" i="861"/>
  <c r="CS70" i="861" s="1"/>
  <c r="CT41" i="861" l="1"/>
  <c r="CT49" i="861" s="1"/>
  <c r="CS52" i="861"/>
  <c r="CS81" i="861"/>
  <c r="CS86" i="861" s="1"/>
  <c r="CS74" i="861"/>
  <c r="CS75" i="861" l="1"/>
  <c r="CT50" i="861"/>
  <c r="CT51" i="861" s="1"/>
  <c r="CT68" i="861"/>
  <c r="CT70" i="861" s="1"/>
  <c r="CU41" i="861" l="1"/>
  <c r="CU49" i="861" s="1"/>
  <c r="CT52" i="861"/>
  <c r="CT81" i="861"/>
  <c r="CT86" i="861" s="1"/>
  <c r="CT74" i="861"/>
  <c r="CT75" i="861" s="1"/>
  <c r="CU68" i="861" l="1"/>
  <c r="CU70" i="861" s="1"/>
  <c r="CU50" i="861"/>
  <c r="CU51" i="861" s="1"/>
  <c r="CU74" i="861" l="1"/>
  <c r="CU52" i="861"/>
  <c r="CU81" i="861"/>
  <c r="CU86" i="861" s="1"/>
  <c r="CV41" i="861"/>
  <c r="CV49" i="861" s="1"/>
  <c r="CV50" i="861" l="1"/>
  <c r="CV51" i="861" s="1"/>
  <c r="CV74" i="861" s="1"/>
  <c r="CV75" i="861" s="1"/>
  <c r="CV68" i="861"/>
  <c r="CV70" i="861" s="1"/>
  <c r="CU75" i="861"/>
  <c r="CW41" i="861" l="1"/>
  <c r="CW49" i="861" s="1"/>
  <c r="CV81" i="861"/>
  <c r="CV86" i="861" s="1"/>
  <c r="CV52" i="861"/>
  <c r="CW68" i="861" l="1"/>
  <c r="CW70" i="861" s="1"/>
  <c r="CW50" i="861"/>
  <c r="CW51" i="861" s="1"/>
  <c r="CW81" i="861" l="1"/>
  <c r="CW86" i="861" s="1"/>
  <c r="CW52" i="861"/>
  <c r="CW74" i="861"/>
  <c r="CW75" i="861" s="1"/>
  <c r="CX41" i="861"/>
  <c r="CX49" i="861" s="1"/>
  <c r="CX68" i="861" l="1"/>
  <c r="CX70" i="861" s="1"/>
  <c r="CX50" i="861"/>
  <c r="CX51" i="861" s="1"/>
  <c r="CX74" i="861" s="1"/>
  <c r="CX75" i="861" s="1"/>
  <c r="CX81" i="861" l="1"/>
  <c r="CX86" i="861" s="1"/>
  <c r="CX52" i="861"/>
  <c r="CY41" i="861"/>
  <c r="CY49" i="861" s="1"/>
  <c r="CY50" i="861" l="1"/>
  <c r="CY51" i="861" s="1"/>
  <c r="CY68" i="861"/>
  <c r="CY70" i="861" s="1"/>
  <c r="CZ41" i="861" l="1"/>
  <c r="CZ49" i="861" s="1"/>
  <c r="CY74" i="861"/>
  <c r="CY75" i="861" s="1"/>
  <c r="CY52" i="861"/>
  <c r="CY81" i="861"/>
  <c r="CY86" i="861" s="1"/>
  <c r="CZ50" i="861" l="1"/>
  <c r="CZ51" i="861" s="1"/>
  <c r="CZ74" i="861" s="1"/>
  <c r="CZ75" i="861" s="1"/>
  <c r="CZ68" i="861"/>
  <c r="CZ70" i="861" s="1"/>
  <c r="DA41" i="861" l="1"/>
  <c r="DA49" i="861" s="1"/>
  <c r="CZ81" i="861"/>
  <c r="CZ86" i="861" s="1"/>
  <c r="CZ52" i="861"/>
  <c r="DA68" i="861" l="1"/>
  <c r="DA70" i="861" s="1"/>
  <c r="DA50" i="861"/>
  <c r="DA51" i="861" s="1"/>
  <c r="DA52" i="861" l="1"/>
  <c r="DA81" i="861"/>
  <c r="DA86" i="861" s="1"/>
  <c r="DA74" i="861"/>
  <c r="DA75" i="861" s="1"/>
  <c r="DB41" i="861"/>
  <c r="DB49" i="861" s="1"/>
  <c r="DB68" i="861" l="1"/>
  <c r="DB70" i="861" s="1"/>
  <c r="DB50" i="861"/>
  <c r="DB51" i="861" s="1"/>
  <c r="DB74" i="861" s="1"/>
  <c r="DB75" i="861" s="1"/>
  <c r="DB81" i="861" l="1"/>
  <c r="DB86" i="861" s="1"/>
  <c r="DB52" i="861"/>
  <c r="DC41" i="861"/>
  <c r="DC49" i="861" s="1"/>
  <c r="DC68" i="861" l="1"/>
  <c r="DC70" i="861" s="1"/>
  <c r="DC50" i="861"/>
  <c r="DC51" i="861" s="1"/>
  <c r="DC74" i="861" l="1"/>
  <c r="DC75" i="861" s="1"/>
  <c r="DC52" i="861"/>
  <c r="DC81" i="861"/>
  <c r="DC86" i="861" s="1"/>
  <c r="DD41" i="861"/>
  <c r="DD49" i="861" s="1"/>
  <c r="DD68" i="861" l="1"/>
  <c r="DD70" i="861" s="1"/>
  <c r="DD50" i="861"/>
  <c r="DD51" i="861" s="1"/>
  <c r="DD74" i="861" l="1"/>
  <c r="DD75" i="861" s="1"/>
  <c r="DD52" i="861"/>
  <c r="DD81" i="861"/>
  <c r="DD86" i="861" s="1"/>
  <c r="DE41" i="861"/>
  <c r="DE49" i="861" s="1"/>
  <c r="DE50" i="861" l="1"/>
  <c r="DE51" i="861" s="1"/>
  <c r="DE74" i="861" s="1"/>
  <c r="DE75" i="861" s="1"/>
  <c r="DE68" i="861"/>
  <c r="DE70" i="861" s="1"/>
  <c r="DF41" i="861" l="1"/>
  <c r="DF49" i="861" s="1"/>
  <c r="DE81" i="861"/>
  <c r="DE86" i="861" s="1"/>
  <c r="DE52" i="861"/>
  <c r="DF68" i="861" l="1"/>
  <c r="DF70" i="861" s="1"/>
  <c r="DF50" i="861"/>
  <c r="DF51" i="861" s="1"/>
  <c r="DF74" i="861" l="1"/>
  <c r="DF75" i="861" s="1"/>
  <c r="DF81" i="861"/>
  <c r="DF86" i="861" s="1"/>
  <c r="DF52" i="861"/>
  <c r="DG41" i="861"/>
  <c r="DG49" i="861" s="1"/>
  <c r="DG68" i="861" l="1"/>
  <c r="DG70" i="861" s="1"/>
  <c r="DG50" i="861"/>
  <c r="DG51" i="861" s="1"/>
  <c r="DG81" i="861" l="1"/>
  <c r="DG86" i="861" s="1"/>
  <c r="DG52" i="861"/>
  <c r="DG74" i="861"/>
  <c r="DH41" i="861"/>
  <c r="DH49" i="861" s="1"/>
  <c r="DH68" i="861" l="1"/>
  <c r="DH70" i="861" s="1"/>
  <c r="DG75" i="861"/>
  <c r="DH50" i="861"/>
  <c r="DH51" i="861" s="1"/>
  <c r="DH52" i="861" l="1"/>
  <c r="DH81" i="861"/>
  <c r="DH86" i="861" s="1"/>
  <c r="DH74" i="861"/>
  <c r="DH75" i="861" s="1"/>
  <c r="DI41" i="861"/>
  <c r="DI49" i="861" s="1"/>
  <c r="DI68" i="861" l="1"/>
  <c r="DI70" i="861" s="1"/>
  <c r="DI50" i="861"/>
  <c r="DI51" i="861" s="1"/>
  <c r="DI74" i="861" s="1"/>
  <c r="DI75" i="861" s="1"/>
  <c r="DI81" i="861" l="1"/>
  <c r="DI86" i="861" s="1"/>
  <c r="DI52" i="861"/>
  <c r="DJ41" i="861"/>
  <c r="DJ49" i="861" s="1"/>
  <c r="DJ50" i="861" l="1"/>
  <c r="DJ51" i="861" s="1"/>
  <c r="DJ68" i="861"/>
  <c r="DJ70" i="861" s="1"/>
  <c r="DJ74" i="861" l="1"/>
  <c r="DJ75" i="861" s="1"/>
  <c r="DJ81" i="861"/>
  <c r="DJ86" i="861" s="1"/>
  <c r="DJ52" i="861"/>
  <c r="DK41" i="861"/>
  <c r="DK49" i="861" s="1"/>
  <c r="DK50" i="861" l="1"/>
  <c r="DK51" i="861" s="1"/>
  <c r="DK68" i="861"/>
  <c r="DK70" i="861" s="1"/>
  <c r="DL68" i="861" l="1"/>
  <c r="DL70" i="861" s="1"/>
  <c r="DL41" i="861"/>
  <c r="DL49" i="861" s="1"/>
  <c r="DK74" i="861"/>
  <c r="DK75" i="861" s="1"/>
  <c r="DK81" i="861"/>
  <c r="DK86" i="861" s="1"/>
  <c r="DK52" i="861"/>
  <c r="DL50" i="861" l="1"/>
  <c r="DL51" i="861" s="1"/>
  <c r="DL81" i="861" l="1"/>
  <c r="DL86" i="861" s="1"/>
  <c r="DL52" i="861"/>
  <c r="DL74" i="861"/>
  <c r="DL75" i="861" s="1"/>
  <c r="CO93" i="861"/>
  <c r="CO95" i="861" s="1"/>
  <c r="CO56" i="861" s="1"/>
  <c r="CP93" i="861"/>
  <c r="CP95" i="861" s="1"/>
  <c r="CQ93" i="861"/>
  <c r="CQ95" i="861" s="1"/>
  <c r="CR93" i="861"/>
  <c r="CR95" i="861" s="1"/>
  <c r="CS93" i="861"/>
  <c r="CS95" i="861" s="1"/>
  <c r="CT93" i="861"/>
  <c r="CT95" i="861" s="1"/>
  <c r="CU93" i="861"/>
  <c r="CU95" i="861" s="1"/>
  <c r="CV93" i="861"/>
  <c r="CV95" i="861" s="1"/>
  <c r="CW93" i="861"/>
  <c r="CW95" i="861" s="1"/>
  <c r="CX93" i="861"/>
  <c r="CX95" i="861" s="1"/>
  <c r="CY93" i="861"/>
  <c r="CY95" i="861" s="1"/>
  <c r="CZ93" i="861"/>
  <c r="CZ95" i="861" s="1"/>
  <c r="DA93" i="861"/>
  <c r="DA95" i="861" s="1"/>
  <c r="DB93" i="861"/>
  <c r="DB95" i="861" s="1"/>
  <c r="DC93" i="861"/>
  <c r="DC95" i="861" s="1"/>
  <c r="DD93" i="861"/>
  <c r="DD95" i="861" s="1"/>
  <c r="DE93" i="861"/>
  <c r="DE95" i="861" s="1"/>
  <c r="DF93" i="861"/>
  <c r="DF95" i="861" s="1"/>
  <c r="DG93" i="861"/>
  <c r="DG95" i="861" s="1"/>
  <c r="DH93" i="861"/>
  <c r="DH95" i="861" s="1"/>
  <c r="DI93" i="861"/>
  <c r="DI95" i="861" s="1"/>
  <c r="DJ93" i="861"/>
  <c r="DJ95" i="861" s="1"/>
  <c r="DK93" i="861"/>
  <c r="DK95" i="861" s="1"/>
  <c r="DL93" i="861"/>
  <c r="DL95" i="861" l="1"/>
  <c r="CO57" i="861"/>
  <c r="CO62" i="861" s="1"/>
  <c r="CO77" i="861" s="1"/>
  <c r="CP56" i="861"/>
  <c r="CP57" i="861" l="1"/>
  <c r="CP62" i="861" s="1"/>
  <c r="CP77" i="861" s="1"/>
  <c r="CQ56" i="861"/>
  <c r="CQ57" i="861" l="1"/>
  <c r="CQ62" i="861" s="1"/>
  <c r="CQ77" i="861" s="1"/>
  <c r="CR56" i="861"/>
  <c r="CS56" i="861" l="1"/>
  <c r="CR57" i="861"/>
  <c r="CR62" i="861" s="1"/>
  <c r="CR77" i="861" s="1"/>
  <c r="CS57" i="861" l="1"/>
  <c r="CS62" i="861" s="1"/>
  <c r="CS77" i="861" s="1"/>
  <c r="CT56" i="861"/>
  <c r="CT57" i="861" l="1"/>
  <c r="CT62" i="861" s="1"/>
  <c r="CT77" i="861" s="1"/>
  <c r="CU56" i="861"/>
  <c r="CU57" i="861" l="1"/>
  <c r="CU62" i="861" s="1"/>
  <c r="CU77" i="861" s="1"/>
  <c r="CV56" i="861"/>
  <c r="CV57" i="861" l="1"/>
  <c r="CV62" i="861" s="1"/>
  <c r="CV77" i="861" s="1"/>
  <c r="CW56" i="861"/>
  <c r="CW57" i="861" l="1"/>
  <c r="CW62" i="861" s="1"/>
  <c r="CW77" i="861" s="1"/>
  <c r="CX56" i="861"/>
  <c r="CX57" i="861" l="1"/>
  <c r="CX62" i="861" s="1"/>
  <c r="CX77" i="861" s="1"/>
  <c r="CY56" i="861"/>
  <c r="CY57" i="861" l="1"/>
  <c r="CY62" i="861" s="1"/>
  <c r="CY77" i="861" s="1"/>
  <c r="CZ56" i="861"/>
  <c r="DA56" i="861" l="1"/>
  <c r="CZ57" i="861"/>
  <c r="CZ62" i="861" s="1"/>
  <c r="CZ77" i="861" s="1"/>
  <c r="DA57" i="861" l="1"/>
  <c r="DA62" i="861" s="1"/>
  <c r="DA77" i="861" s="1"/>
  <c r="DB56" i="861"/>
  <c r="DB57" i="861" l="1"/>
  <c r="DB62" i="861" s="1"/>
  <c r="DB77" i="861" s="1"/>
  <c r="DC56" i="861"/>
  <c r="DC57" i="861" l="1"/>
  <c r="DC62" i="861" s="1"/>
  <c r="DC77" i="861" s="1"/>
  <c r="DD56" i="861"/>
  <c r="DD57" i="861" l="1"/>
  <c r="DD62" i="861" s="1"/>
  <c r="DD77" i="861" s="1"/>
  <c r="DE56" i="861"/>
  <c r="DE57" i="861" l="1"/>
  <c r="DE62" i="861" s="1"/>
  <c r="DE77" i="861" s="1"/>
  <c r="DF56" i="861"/>
  <c r="DG56" i="861" l="1"/>
  <c r="DF57" i="861"/>
  <c r="DF62" i="861" s="1"/>
  <c r="DF77" i="861" s="1"/>
  <c r="DG57" i="861" l="1"/>
  <c r="DG62" i="861" s="1"/>
  <c r="DG77" i="861" s="1"/>
  <c r="DH56" i="861"/>
  <c r="DI56" i="861" l="1"/>
  <c r="DH57" i="861"/>
  <c r="DH62" i="861" s="1"/>
  <c r="DH77" i="861" s="1"/>
  <c r="DI57" i="861" l="1"/>
  <c r="DI62" i="861" s="1"/>
  <c r="DI77" i="861" s="1"/>
  <c r="DJ56" i="861"/>
  <c r="DK56" i="861" l="1"/>
  <c r="DJ57" i="861"/>
  <c r="DJ62" i="861" s="1"/>
  <c r="DJ77" i="861" s="1"/>
  <c r="DK57" i="861" l="1"/>
  <c r="DK62" i="861" s="1"/>
  <c r="DK77" i="861" s="1"/>
  <c r="DL56" i="861"/>
  <c r="DL57" i="861" s="1"/>
  <c r="DL62" i="861" s="1"/>
  <c r="DL77" i="861" s="1"/>
  <c r="S17" i="861"/>
  <c r="T17" i="861"/>
  <c r="U17" i="861"/>
  <c r="V17" i="861"/>
  <c r="W17" i="861"/>
  <c r="X17" i="861"/>
  <c r="Y17" i="861"/>
  <c r="Z17" i="861"/>
  <c r="AA17" i="861"/>
  <c r="AB17" i="861"/>
  <c r="AC17" i="861"/>
  <c r="AD17" i="861"/>
  <c r="AE17" i="861"/>
  <c r="AF17" i="861"/>
  <c r="AG17" i="861"/>
  <c r="AH17" i="861"/>
  <c r="AI17" i="861"/>
  <c r="AJ17" i="861"/>
  <c r="AK17" i="861"/>
  <c r="AL17" i="861"/>
  <c r="AM17" i="861"/>
  <c r="AN17" i="861"/>
  <c r="AO17" i="861"/>
  <c r="AP17" i="861"/>
  <c r="AQ17" i="861"/>
  <c r="AR17" i="861"/>
  <c r="AS17" i="861"/>
  <c r="AT17" i="861"/>
  <c r="AU17" i="861"/>
  <c r="AV17" i="861"/>
  <c r="AW17" i="861"/>
  <c r="AX17" i="861"/>
  <c r="AY17" i="861"/>
  <c r="AZ17" i="861"/>
  <c r="BA17" i="861"/>
  <c r="BB17" i="861"/>
  <c r="BC17" i="861"/>
  <c r="BD17" i="861"/>
  <c r="BE17" i="861"/>
  <c r="BF17" i="861"/>
  <c r="BG17" i="861"/>
  <c r="BH17" i="861"/>
  <c r="BI17" i="861"/>
  <c r="BJ17" i="861"/>
  <c r="BK17" i="861"/>
  <c r="BL17" i="861"/>
  <c r="BM17" i="861"/>
  <c r="BN17" i="861"/>
  <c r="BO17" i="861"/>
  <c r="BP17" i="861"/>
  <c r="BQ17" i="861"/>
  <c r="BR17" i="861"/>
  <c r="BS17" i="861"/>
  <c r="BT17" i="861"/>
  <c r="BU17" i="861"/>
  <c r="BV17" i="861"/>
  <c r="BW17" i="861"/>
  <c r="BX17" i="861"/>
  <c r="BY17" i="861"/>
  <c r="BZ17" i="861"/>
  <c r="CA17" i="861"/>
  <c r="CB17" i="861"/>
  <c r="CC17" i="861"/>
  <c r="CD17" i="861"/>
  <c r="CE17" i="861"/>
  <c r="CF17" i="861"/>
  <c r="CG17" i="861"/>
  <c r="CH17" i="861"/>
  <c r="CI17" i="861"/>
  <c r="CJ17" i="861"/>
  <c r="CK17" i="861"/>
  <c r="CL17" i="861"/>
  <c r="S21" i="861"/>
  <c r="T21" i="861"/>
  <c r="T26" i="861" s="1"/>
  <c r="T27" i="861" s="1"/>
  <c r="U21" i="861"/>
  <c r="V21" i="861"/>
  <c r="V26" i="861" s="1"/>
  <c r="V27" i="861" s="1"/>
  <c r="W21" i="861"/>
  <c r="W26" i="861" s="1"/>
  <c r="W27" i="861" s="1"/>
  <c r="X21" i="861"/>
  <c r="Y21" i="861"/>
  <c r="Z21" i="861"/>
  <c r="AA21" i="861"/>
  <c r="AB21" i="861"/>
  <c r="AC21" i="861"/>
  <c r="AD21" i="861"/>
  <c r="AE21" i="861"/>
  <c r="AF21" i="861"/>
  <c r="AG21" i="861"/>
  <c r="AH21" i="861"/>
  <c r="AI21" i="861"/>
  <c r="AJ21" i="861"/>
  <c r="AJ26" i="861" s="1"/>
  <c r="AJ27" i="861" s="1"/>
  <c r="AK21" i="861"/>
  <c r="AL21" i="861"/>
  <c r="AL26" i="861" s="1"/>
  <c r="AL27" i="861" s="1"/>
  <c r="AM21" i="861"/>
  <c r="AN21" i="861"/>
  <c r="AO21" i="861"/>
  <c r="AP21" i="861"/>
  <c r="AQ21" i="861"/>
  <c r="AR21" i="861"/>
  <c r="AS21" i="861"/>
  <c r="AT21" i="861"/>
  <c r="AU21" i="861"/>
  <c r="AV21" i="861"/>
  <c r="AW21" i="861"/>
  <c r="AX21" i="861"/>
  <c r="AY21" i="861"/>
  <c r="AZ21" i="861"/>
  <c r="AZ26" i="861" s="1"/>
  <c r="AZ27" i="861" s="1"/>
  <c r="BA21" i="861"/>
  <c r="BB21" i="861"/>
  <c r="BB26" i="861" s="1"/>
  <c r="BB27" i="861" s="1"/>
  <c r="BC21" i="861"/>
  <c r="BD21" i="861"/>
  <c r="BE21" i="861"/>
  <c r="BF21" i="861"/>
  <c r="BG21" i="861"/>
  <c r="BH21" i="861"/>
  <c r="BI21" i="861"/>
  <c r="BJ21" i="861"/>
  <c r="BK21" i="861"/>
  <c r="BL21" i="861"/>
  <c r="BM21" i="861"/>
  <c r="BN21" i="861"/>
  <c r="BO21" i="861"/>
  <c r="BP21" i="861"/>
  <c r="BQ21" i="861"/>
  <c r="BR21" i="861"/>
  <c r="BR26" i="861" s="1"/>
  <c r="BS21" i="861"/>
  <c r="BT21" i="861"/>
  <c r="BU21" i="861"/>
  <c r="BV21" i="861"/>
  <c r="BW21" i="861"/>
  <c r="BX21" i="861"/>
  <c r="BY21" i="861"/>
  <c r="BZ21" i="861"/>
  <c r="CA21" i="861"/>
  <c r="CB21" i="861"/>
  <c r="CC21" i="861"/>
  <c r="CD21" i="861"/>
  <c r="CE21" i="861"/>
  <c r="CF21" i="861"/>
  <c r="CG21" i="861"/>
  <c r="CH21" i="861"/>
  <c r="CI21" i="861"/>
  <c r="CJ21" i="861"/>
  <c r="CK21" i="861"/>
  <c r="CL21" i="861"/>
  <c r="AE41" i="861"/>
  <c r="AF41" i="861"/>
  <c r="AG41" i="861"/>
  <c r="AH41" i="861"/>
  <c r="AI41" i="861"/>
  <c r="AJ41" i="861"/>
  <c r="AK41" i="861"/>
  <c r="AL41" i="861"/>
  <c r="AM41" i="861"/>
  <c r="AN41" i="861"/>
  <c r="AO41" i="861"/>
  <c r="AP41" i="861"/>
  <c r="AQ41" i="861"/>
  <c r="AR41" i="861"/>
  <c r="AS41" i="861"/>
  <c r="AT41" i="861"/>
  <c r="AU41" i="861"/>
  <c r="AV41" i="861"/>
  <c r="AW41" i="861"/>
  <c r="AX41" i="861"/>
  <c r="AY41" i="861"/>
  <c r="AZ41" i="861"/>
  <c r="BA41" i="861"/>
  <c r="BB41" i="861"/>
  <c r="BC41" i="861"/>
  <c r="BD41" i="861"/>
  <c r="BE41" i="861"/>
  <c r="BF41" i="861"/>
  <c r="BG41" i="861"/>
  <c r="BH41" i="861"/>
  <c r="BI41" i="861"/>
  <c r="BJ41" i="861"/>
  <c r="BK41" i="861"/>
  <c r="BL41" i="861"/>
  <c r="BM41" i="861"/>
  <c r="BN41" i="861"/>
  <c r="BO41" i="861"/>
  <c r="BP41" i="861"/>
  <c r="BQ41" i="861"/>
  <c r="BR41" i="861"/>
  <c r="BS41" i="861"/>
  <c r="BT41" i="861"/>
  <c r="BU41" i="861"/>
  <c r="BV41" i="861"/>
  <c r="BW41" i="861"/>
  <c r="BX41" i="861"/>
  <c r="BY41" i="861"/>
  <c r="BZ41" i="861"/>
  <c r="CA41" i="861"/>
  <c r="CB41" i="861"/>
  <c r="CC41" i="861"/>
  <c r="CD41" i="861"/>
  <c r="CE41" i="861"/>
  <c r="CF41" i="861"/>
  <c r="CG41" i="861"/>
  <c r="CH41" i="861"/>
  <c r="CI41" i="861"/>
  <c r="CJ41" i="861"/>
  <c r="CK41" i="861"/>
  <c r="CL41" i="861"/>
  <c r="S60" i="861"/>
  <c r="T60" i="861"/>
  <c r="U60" i="861"/>
  <c r="V60" i="861"/>
  <c r="W60" i="861"/>
  <c r="X60" i="861"/>
  <c r="Y60" i="861"/>
  <c r="Z60" i="861"/>
  <c r="AA60" i="861"/>
  <c r="AB60" i="861"/>
  <c r="AC60" i="861"/>
  <c r="AD60" i="861"/>
  <c r="K60" i="861" s="1"/>
  <c r="AE60" i="861"/>
  <c r="AF60" i="861"/>
  <c r="AG60" i="861"/>
  <c r="AH60" i="861"/>
  <c r="AI60" i="861"/>
  <c r="AJ60" i="861"/>
  <c r="AK60" i="861"/>
  <c r="AL60" i="861"/>
  <c r="AM60" i="861"/>
  <c r="AN60" i="861"/>
  <c r="AO60" i="861"/>
  <c r="AP60" i="861"/>
  <c r="L60" i="861" s="1"/>
  <c r="AQ60" i="861"/>
  <c r="AR60" i="861"/>
  <c r="AS60" i="861"/>
  <c r="AT60" i="861"/>
  <c r="AU60" i="861"/>
  <c r="AV60" i="861"/>
  <c r="AW60" i="861"/>
  <c r="AX60" i="861"/>
  <c r="AY60" i="861"/>
  <c r="AZ60" i="861"/>
  <c r="BA60" i="861"/>
  <c r="BB60" i="861"/>
  <c r="M60" i="861" s="1"/>
  <c r="BC60" i="861"/>
  <c r="BD60" i="861"/>
  <c r="BE60" i="861"/>
  <c r="BF60" i="861"/>
  <c r="BG60" i="861"/>
  <c r="BH60" i="861"/>
  <c r="BI60" i="861"/>
  <c r="BJ60" i="861"/>
  <c r="BK60" i="861"/>
  <c r="BL60" i="861"/>
  <c r="BM60" i="861"/>
  <c r="BN60" i="861"/>
  <c r="N60" i="861" s="1"/>
  <c r="BO60" i="861"/>
  <c r="BP60" i="861"/>
  <c r="BQ60" i="861"/>
  <c r="BR60" i="861"/>
  <c r="BS60" i="861"/>
  <c r="BT60" i="861"/>
  <c r="BU60" i="861"/>
  <c r="BV60" i="861"/>
  <c r="BW60" i="861"/>
  <c r="BX60" i="861"/>
  <c r="BY60" i="861"/>
  <c r="BZ60" i="861"/>
  <c r="O60" i="861" s="1"/>
  <c r="CA60" i="861"/>
  <c r="CB60" i="861"/>
  <c r="CC60" i="861"/>
  <c r="CD60" i="861"/>
  <c r="CE60" i="861"/>
  <c r="CF60" i="861"/>
  <c r="CG60" i="861"/>
  <c r="CH60" i="861"/>
  <c r="CI60" i="861"/>
  <c r="CJ60" i="861"/>
  <c r="CK60" i="861"/>
  <c r="CL60" i="861"/>
  <c r="P60" i="861" s="1"/>
  <c r="S65" i="861"/>
  <c r="S70" i="861" s="1"/>
  <c r="T65" i="861"/>
  <c r="T70" i="861" s="1"/>
  <c r="U65" i="861"/>
  <c r="U70" i="861" s="1"/>
  <c r="V65" i="861"/>
  <c r="V70" i="861" s="1"/>
  <c r="W65" i="861"/>
  <c r="W70" i="861" s="1"/>
  <c r="X65" i="861"/>
  <c r="X70" i="861" s="1"/>
  <c r="Y65" i="861"/>
  <c r="Y70" i="861" s="1"/>
  <c r="Z65" i="861"/>
  <c r="Z70" i="861" s="1"/>
  <c r="AA65" i="861"/>
  <c r="AA70" i="861" s="1"/>
  <c r="AB65" i="861"/>
  <c r="AB70" i="861" s="1"/>
  <c r="AC65" i="861"/>
  <c r="AC70" i="861" s="1"/>
  <c r="AD65" i="861"/>
  <c r="K65" i="861" s="1"/>
  <c r="AE65" i="861"/>
  <c r="AF65" i="861"/>
  <c r="AG65" i="861"/>
  <c r="AH65" i="861"/>
  <c r="AI65" i="861"/>
  <c r="AJ65" i="861"/>
  <c r="AK65" i="861"/>
  <c r="AL65" i="861"/>
  <c r="AM65" i="861"/>
  <c r="AN65" i="861"/>
  <c r="AO65" i="861"/>
  <c r="AP65" i="861"/>
  <c r="L65" i="861" s="1"/>
  <c r="AQ65" i="861"/>
  <c r="AR65" i="861"/>
  <c r="AS65" i="861"/>
  <c r="AT65" i="861"/>
  <c r="AU65" i="861"/>
  <c r="AV65" i="861"/>
  <c r="AW65" i="861"/>
  <c r="AX65" i="861"/>
  <c r="AY65" i="861"/>
  <c r="AZ65" i="861"/>
  <c r="BA65" i="861"/>
  <c r="BB65" i="861"/>
  <c r="M65" i="861" s="1"/>
  <c r="BC65" i="861"/>
  <c r="BD65" i="861"/>
  <c r="BE65" i="861"/>
  <c r="BF65" i="861"/>
  <c r="BG65" i="861"/>
  <c r="BH65" i="861"/>
  <c r="BI65" i="861"/>
  <c r="BJ65" i="861"/>
  <c r="BK65" i="861"/>
  <c r="BL65" i="861"/>
  <c r="BM65" i="861"/>
  <c r="BN65" i="861"/>
  <c r="N65" i="861" s="1"/>
  <c r="BO65" i="861"/>
  <c r="BP65" i="861"/>
  <c r="BQ65" i="861"/>
  <c r="BR65" i="861"/>
  <c r="BS65" i="861"/>
  <c r="BT65" i="861"/>
  <c r="BU65" i="861"/>
  <c r="BV65" i="861"/>
  <c r="BW65" i="861"/>
  <c r="BX65" i="861"/>
  <c r="BY65" i="861"/>
  <c r="BZ65" i="861"/>
  <c r="O65" i="861" s="1"/>
  <c r="CA65" i="861"/>
  <c r="CB65" i="861"/>
  <c r="CC65" i="861"/>
  <c r="CD65" i="861"/>
  <c r="CE65" i="861"/>
  <c r="CF65" i="861"/>
  <c r="CG65" i="861"/>
  <c r="CH65" i="861"/>
  <c r="CI65" i="861"/>
  <c r="CJ65" i="861"/>
  <c r="CK65" i="861"/>
  <c r="CL65" i="861"/>
  <c r="P65" i="861" s="1"/>
  <c r="AE68" i="861"/>
  <c r="AF68" i="861"/>
  <c r="AG68" i="861"/>
  <c r="AH68" i="861"/>
  <c r="AI68" i="861"/>
  <c r="AJ68" i="861"/>
  <c r="AK68" i="861"/>
  <c r="AL68" i="861"/>
  <c r="AM68" i="861"/>
  <c r="AN68" i="861"/>
  <c r="AO68" i="861"/>
  <c r="AP68" i="861"/>
  <c r="L68" i="861" s="1"/>
  <c r="AQ68" i="861"/>
  <c r="AR68" i="861"/>
  <c r="AS68" i="861"/>
  <c r="AT68" i="861"/>
  <c r="AU68" i="861"/>
  <c r="AV68" i="861"/>
  <c r="AW68" i="861"/>
  <c r="AX68" i="861"/>
  <c r="AY68" i="861"/>
  <c r="AZ68" i="861"/>
  <c r="BA68" i="861"/>
  <c r="BB68" i="861"/>
  <c r="M68" i="861" s="1"/>
  <c r="BC68" i="861"/>
  <c r="BD68" i="861"/>
  <c r="BE68" i="861"/>
  <c r="BF68" i="861"/>
  <c r="BG68" i="861"/>
  <c r="BH68" i="861"/>
  <c r="BI68" i="861"/>
  <c r="BJ68" i="861"/>
  <c r="BK68" i="861"/>
  <c r="BL68" i="861"/>
  <c r="BM68" i="861"/>
  <c r="BN68" i="861"/>
  <c r="N68" i="861" s="1"/>
  <c r="BO68" i="861"/>
  <c r="BP68" i="861"/>
  <c r="BQ68" i="861"/>
  <c r="BR68" i="861"/>
  <c r="BS68" i="861"/>
  <c r="BT68" i="861"/>
  <c r="BU68" i="861"/>
  <c r="BV68" i="861"/>
  <c r="BW68" i="861"/>
  <c r="BX68" i="861"/>
  <c r="BY68" i="861"/>
  <c r="BZ68" i="861"/>
  <c r="O68" i="861" s="1"/>
  <c r="CA68" i="861"/>
  <c r="CB68" i="861"/>
  <c r="CC68" i="861"/>
  <c r="CD68" i="861"/>
  <c r="CE68" i="861"/>
  <c r="CF68" i="861"/>
  <c r="CG68" i="861"/>
  <c r="CH68" i="861"/>
  <c r="CI68" i="861"/>
  <c r="CJ68" i="861"/>
  <c r="CK68" i="861"/>
  <c r="CL68" i="861"/>
  <c r="P68" i="861" s="1"/>
  <c r="S84" i="861"/>
  <c r="T84" i="861"/>
  <c r="U84" i="861"/>
  <c r="V84" i="861"/>
  <c r="W84" i="861"/>
  <c r="X84" i="861"/>
  <c r="Y84" i="861"/>
  <c r="Z84" i="861"/>
  <c r="AA84" i="861"/>
  <c r="AB84" i="861"/>
  <c r="AC84" i="861"/>
  <c r="AD84" i="861"/>
  <c r="AE84" i="861"/>
  <c r="AF84" i="861"/>
  <c r="AG84" i="861"/>
  <c r="AH84" i="861"/>
  <c r="AI84" i="861"/>
  <c r="AJ84" i="861"/>
  <c r="AK84" i="861"/>
  <c r="AL84" i="861"/>
  <c r="AM84" i="861"/>
  <c r="AN84" i="861"/>
  <c r="AO84" i="861"/>
  <c r="AP84" i="861"/>
  <c r="AQ84" i="861"/>
  <c r="AR84" i="861"/>
  <c r="AS84" i="861"/>
  <c r="AT84" i="861"/>
  <c r="AU84" i="861"/>
  <c r="AV84" i="861"/>
  <c r="AW84" i="861"/>
  <c r="AX84" i="861"/>
  <c r="AY84" i="861"/>
  <c r="AZ84" i="861"/>
  <c r="BA84" i="861"/>
  <c r="BB84" i="861"/>
  <c r="BC84" i="861"/>
  <c r="BD84" i="861"/>
  <c r="BE84" i="861"/>
  <c r="BF84" i="861"/>
  <c r="BG84" i="861"/>
  <c r="BH84" i="861"/>
  <c r="BI84" i="861"/>
  <c r="BJ84" i="861"/>
  <c r="BK84" i="861"/>
  <c r="BL84" i="861"/>
  <c r="BM84" i="861"/>
  <c r="BN84" i="861"/>
  <c r="BO84" i="861"/>
  <c r="BP84" i="861"/>
  <c r="BQ84" i="861"/>
  <c r="BR84" i="861"/>
  <c r="BS84" i="861"/>
  <c r="BT84" i="861"/>
  <c r="BU84" i="861"/>
  <c r="BV84" i="861"/>
  <c r="BW84" i="861"/>
  <c r="BX84" i="861"/>
  <c r="BY84" i="861"/>
  <c r="BZ84" i="861"/>
  <c r="CA84" i="861"/>
  <c r="CB84" i="861"/>
  <c r="CC84" i="861"/>
  <c r="CD84" i="861"/>
  <c r="CE84" i="861"/>
  <c r="CF84" i="861"/>
  <c r="CG84" i="861"/>
  <c r="CH84" i="861"/>
  <c r="CI84" i="861"/>
  <c r="CJ84" i="861"/>
  <c r="CK84" i="861"/>
  <c r="CL84" i="861"/>
  <c r="S89" i="861"/>
  <c r="T89" i="861"/>
  <c r="U89" i="861"/>
  <c r="V89" i="861"/>
  <c r="W89" i="861"/>
  <c r="X89" i="861"/>
  <c r="Y89" i="861"/>
  <c r="Z89" i="861"/>
  <c r="AA89" i="861"/>
  <c r="AB89" i="861"/>
  <c r="AC89" i="861"/>
  <c r="AD89" i="861"/>
  <c r="AE89" i="861"/>
  <c r="AF89" i="861"/>
  <c r="AG89" i="861"/>
  <c r="AH89" i="861"/>
  <c r="AI89" i="861"/>
  <c r="AJ89" i="861"/>
  <c r="AK89" i="861"/>
  <c r="AL89" i="861"/>
  <c r="AM89" i="861"/>
  <c r="AN89" i="861"/>
  <c r="AO89" i="861"/>
  <c r="AP89" i="861"/>
  <c r="AQ89" i="861"/>
  <c r="AR89" i="861"/>
  <c r="AS89" i="861"/>
  <c r="AT89" i="861"/>
  <c r="AU89" i="861"/>
  <c r="AV89" i="861"/>
  <c r="AW89" i="861"/>
  <c r="AX89" i="861"/>
  <c r="AY89" i="861"/>
  <c r="AZ89" i="861"/>
  <c r="BA89" i="861"/>
  <c r="BB89" i="861"/>
  <c r="BC89" i="861"/>
  <c r="BD89" i="861"/>
  <c r="BE89" i="861"/>
  <c r="BF89" i="861"/>
  <c r="BG89" i="861"/>
  <c r="BH89" i="861"/>
  <c r="BI89" i="861"/>
  <c r="BJ89" i="861"/>
  <c r="BK89" i="861"/>
  <c r="BL89" i="861"/>
  <c r="BM89" i="861"/>
  <c r="BN89" i="861"/>
  <c r="BO89" i="861"/>
  <c r="BP89" i="861"/>
  <c r="BQ89" i="861"/>
  <c r="BR89" i="861"/>
  <c r="BS89" i="861"/>
  <c r="BT89" i="861"/>
  <c r="BU89" i="861"/>
  <c r="BV89" i="861"/>
  <c r="BW89" i="861"/>
  <c r="BX89" i="861"/>
  <c r="BY89" i="861"/>
  <c r="BZ89" i="861"/>
  <c r="CA89" i="861"/>
  <c r="CB89" i="861"/>
  <c r="CC89" i="861"/>
  <c r="CD89" i="861"/>
  <c r="CE89" i="861"/>
  <c r="CF89" i="861"/>
  <c r="CG89" i="861"/>
  <c r="CH89" i="861"/>
  <c r="CI89" i="861"/>
  <c r="CJ89" i="861"/>
  <c r="CK89" i="861"/>
  <c r="CL89" i="861"/>
  <c r="AE93" i="861"/>
  <c r="AF93" i="861"/>
  <c r="AG93" i="861"/>
  <c r="AH93" i="861"/>
  <c r="AI93" i="861"/>
  <c r="AJ93" i="861"/>
  <c r="AK93" i="861"/>
  <c r="AL93" i="861"/>
  <c r="AM93" i="861"/>
  <c r="AN93" i="861"/>
  <c r="AO93" i="861"/>
  <c r="AP93" i="861"/>
  <c r="AQ93" i="861"/>
  <c r="AR93" i="861"/>
  <c r="AS93" i="861"/>
  <c r="AT93" i="861"/>
  <c r="AU93" i="861"/>
  <c r="AV93" i="861"/>
  <c r="AW93" i="861"/>
  <c r="AX93" i="861"/>
  <c r="AY93" i="861"/>
  <c r="AZ93" i="861"/>
  <c r="BA93" i="861"/>
  <c r="BB93" i="861"/>
  <c r="BC93" i="861"/>
  <c r="BD93" i="861"/>
  <c r="BE93" i="861"/>
  <c r="BF93" i="861"/>
  <c r="BG93" i="861"/>
  <c r="BH93" i="861"/>
  <c r="BI93" i="861"/>
  <c r="BJ93" i="861"/>
  <c r="BK93" i="861"/>
  <c r="BL93" i="861"/>
  <c r="BM93" i="861"/>
  <c r="BN93" i="861"/>
  <c r="BO93" i="861"/>
  <c r="BP93" i="861"/>
  <c r="BQ93" i="861"/>
  <c r="BR93" i="861"/>
  <c r="BS93" i="861"/>
  <c r="BT93" i="861"/>
  <c r="BU93" i="861"/>
  <c r="BV93" i="861"/>
  <c r="BW93" i="861"/>
  <c r="BX93" i="861"/>
  <c r="BY93" i="861"/>
  <c r="BZ93" i="861"/>
  <c r="CA93" i="861"/>
  <c r="CB93" i="861"/>
  <c r="CC93" i="861"/>
  <c r="CD93" i="861"/>
  <c r="CE93" i="861"/>
  <c r="CF93" i="861"/>
  <c r="CG93" i="861"/>
  <c r="CH93" i="861"/>
  <c r="CI93" i="861"/>
  <c r="CJ93" i="861"/>
  <c r="CK93" i="861"/>
  <c r="CL93" i="861"/>
  <c r="X26" i="861" l="1"/>
  <c r="X27" i="861" s="1"/>
  <c r="BC26" i="861"/>
  <c r="BC27" i="861" s="1"/>
  <c r="CC26" i="861"/>
  <c r="CC27" i="861" s="1"/>
  <c r="BM26" i="861"/>
  <c r="BM27" i="861" s="1"/>
  <c r="AG26" i="861"/>
  <c r="AG27" i="861" s="1"/>
  <c r="AW26" i="861"/>
  <c r="AW27" i="861" s="1"/>
  <c r="S26" i="861"/>
  <c r="S27" i="861" s="1"/>
  <c r="CF26" i="861"/>
  <c r="CF27" i="861" s="1"/>
  <c r="CE26" i="861"/>
  <c r="CE27" i="861" s="1"/>
  <c r="AY26" i="861"/>
  <c r="AY27" i="861" s="1"/>
  <c r="AI26" i="861"/>
  <c r="AI27" i="861" s="1"/>
  <c r="U26" i="861"/>
  <c r="U27" i="861" s="1"/>
  <c r="BU26" i="861"/>
  <c r="BU27" i="861" s="1"/>
  <c r="BE26" i="861"/>
  <c r="BE27" i="861" s="1"/>
  <c r="AO26" i="861"/>
  <c r="AO27" i="861" s="1"/>
  <c r="Y26" i="861"/>
  <c r="Y27" i="861" s="1"/>
  <c r="CK26" i="861"/>
  <c r="CK27" i="861" s="1"/>
  <c r="AQ26" i="861"/>
  <c r="AQ27" i="861" s="1"/>
  <c r="AA26" i="861"/>
  <c r="AA27" i="861" s="1"/>
  <c r="BH26" i="861"/>
  <c r="BH27" i="861" s="1"/>
  <c r="AR26" i="861"/>
  <c r="AR27" i="861" s="1"/>
  <c r="CA26" i="861"/>
  <c r="CA27" i="861" s="1"/>
  <c r="AS26" i="861"/>
  <c r="AS27" i="861" s="1"/>
  <c r="BX26" i="861"/>
  <c r="BX27" i="861" s="1"/>
  <c r="BJ26" i="861"/>
  <c r="BJ27" i="861" s="1"/>
  <c r="AT26" i="861"/>
  <c r="AT27" i="861" s="1"/>
  <c r="AD26" i="861"/>
  <c r="AD27" i="861" s="1"/>
  <c r="CJ26" i="861"/>
  <c r="CJ27" i="861" s="1"/>
  <c r="BO26" i="861"/>
  <c r="BO27" i="861" s="1"/>
  <c r="AB26" i="861"/>
  <c r="AB27" i="861" s="1"/>
  <c r="CI26" i="861"/>
  <c r="CI27" i="861" s="1"/>
  <c r="BS26" i="861"/>
  <c r="BS27" i="861" s="1"/>
  <c r="BP26" i="861"/>
  <c r="BP27" i="861" s="1"/>
  <c r="AE70" i="861"/>
  <c r="CE70" i="861"/>
  <c r="BW70" i="861"/>
  <c r="BO70" i="861"/>
  <c r="BG70" i="861"/>
  <c r="AY70" i="861"/>
  <c r="AQ70" i="861"/>
  <c r="AI70" i="861"/>
  <c r="BC70" i="861"/>
  <c r="AF70" i="861"/>
  <c r="BK26" i="861"/>
  <c r="BK27" i="861" s="1"/>
  <c r="AU26" i="861"/>
  <c r="AU27" i="861" s="1"/>
  <c r="AM26" i="861"/>
  <c r="AM27" i="861" s="1"/>
  <c r="AE26" i="861"/>
  <c r="AE27" i="861" s="1"/>
  <c r="BY26" i="861"/>
  <c r="BY27" i="861" s="1"/>
  <c r="BQ26" i="861"/>
  <c r="BQ27" i="861" s="1"/>
  <c r="BI26" i="861"/>
  <c r="BI27" i="861" s="1"/>
  <c r="BA26" i="861"/>
  <c r="BA27" i="861" s="1"/>
  <c r="AK26" i="861"/>
  <c r="AK27" i="861" s="1"/>
  <c r="AC26" i="861"/>
  <c r="AC27" i="861" s="1"/>
  <c r="AD70" i="861"/>
  <c r="K70" i="861" s="1"/>
  <c r="CH70" i="861"/>
  <c r="BR70" i="861"/>
  <c r="BJ70" i="861"/>
  <c r="AT70" i="861"/>
  <c r="AL70" i="861"/>
  <c r="CG70" i="861"/>
  <c r="BY70" i="861"/>
  <c r="BQ70" i="861"/>
  <c r="BI70" i="861"/>
  <c r="BA70" i="861"/>
  <c r="AS70" i="861"/>
  <c r="AK70" i="861"/>
  <c r="BW26" i="861"/>
  <c r="BW27" i="861" s="1"/>
  <c r="BG26" i="861"/>
  <c r="BG27" i="861" s="1"/>
  <c r="CI70" i="861"/>
  <c r="BS70" i="861"/>
  <c r="BK70" i="861"/>
  <c r="AU70" i="861"/>
  <c r="AM70" i="861"/>
  <c r="CA70" i="861"/>
  <c r="CB26" i="861"/>
  <c r="CB27" i="861" s="1"/>
  <c r="BT26" i="861"/>
  <c r="BT27" i="861" s="1"/>
  <c r="BL26" i="861"/>
  <c r="BL27" i="861" s="1"/>
  <c r="BD26" i="861"/>
  <c r="BD27" i="861" s="1"/>
  <c r="AV26" i="861"/>
  <c r="AV27" i="861" s="1"/>
  <c r="AN26" i="861"/>
  <c r="AN27" i="861" s="1"/>
  <c r="AF26" i="861"/>
  <c r="AF27" i="861" s="1"/>
  <c r="CJ70" i="861"/>
  <c r="CB70" i="861"/>
  <c r="BT70" i="861"/>
  <c r="BL70" i="861"/>
  <c r="BD70" i="861"/>
  <c r="AV70" i="861"/>
  <c r="AN70" i="861"/>
  <c r="BF70" i="861"/>
  <c r="AX70" i="861"/>
  <c r="AH70" i="861"/>
  <c r="BV26" i="861"/>
  <c r="BV27" i="861" s="1"/>
  <c r="BN26" i="861"/>
  <c r="BN27" i="861" s="1"/>
  <c r="BF26" i="861"/>
  <c r="BF27" i="861" s="1"/>
  <c r="AX26" i="861"/>
  <c r="AX27" i="861" s="1"/>
  <c r="AP26" i="861"/>
  <c r="AP27" i="861" s="1"/>
  <c r="AH26" i="861"/>
  <c r="AH27" i="861" s="1"/>
  <c r="Z26" i="861"/>
  <c r="Z27" i="861" s="1"/>
  <c r="BU70" i="861"/>
  <c r="BM70" i="861"/>
  <c r="BE70" i="861"/>
  <c r="AW70" i="861"/>
  <c r="AO70" i="861"/>
  <c r="AG70" i="861"/>
  <c r="BB70" i="861"/>
  <c r="M70" i="861" s="1"/>
  <c r="BP70" i="861"/>
  <c r="BH70" i="861"/>
  <c r="AZ70" i="861"/>
  <c r="AR70" i="861"/>
  <c r="AJ70" i="861"/>
  <c r="CF70" i="861"/>
  <c r="BX70" i="861"/>
  <c r="CL26" i="861"/>
  <c r="CL27" i="861" s="1"/>
  <c r="CD26" i="861"/>
  <c r="CD27" i="861" s="1"/>
  <c r="BN70" i="861"/>
  <c r="N70" i="861" s="1"/>
  <c r="CK70" i="861"/>
  <c r="CC70" i="861"/>
  <c r="AP70" i="861"/>
  <c r="L70" i="861" s="1"/>
  <c r="CD70" i="861"/>
  <c r="BV70" i="861"/>
  <c r="BZ70" i="861"/>
  <c r="O70" i="861" s="1"/>
  <c r="P89" i="861"/>
  <c r="N89" i="861"/>
  <c r="L89" i="861"/>
  <c r="O84" i="861"/>
  <c r="M84" i="861"/>
  <c r="K84" i="861"/>
  <c r="K21" i="861"/>
  <c r="K2418" i="64" s="1"/>
  <c r="O93" i="861"/>
  <c r="M93" i="861"/>
  <c r="O41" i="861"/>
  <c r="M41" i="861"/>
  <c r="O89" i="861"/>
  <c r="M89" i="861"/>
  <c r="K89" i="861"/>
  <c r="P84" i="861"/>
  <c r="N84" i="861"/>
  <c r="L84" i="861"/>
  <c r="L41" i="861"/>
  <c r="L21" i="861"/>
  <c r="L2418" i="64" s="1"/>
  <c r="P21" i="861"/>
  <c r="P2418" i="64" s="1"/>
  <c r="N21" i="861"/>
  <c r="N2418" i="64" s="1"/>
  <c r="P93" i="861"/>
  <c r="N93" i="861"/>
  <c r="L93" i="861"/>
  <c r="P41" i="861"/>
  <c r="N41" i="861"/>
  <c r="M17" i="861"/>
  <c r="M2392" i="64" s="1"/>
  <c r="K17" i="861"/>
  <c r="K2392" i="64" s="1"/>
  <c r="CL70" i="861"/>
  <c r="P70" i="861" s="1"/>
  <c r="CH2418" i="64"/>
  <c r="BZ2418" i="64"/>
  <c r="BR2418" i="64"/>
  <c r="BJ2418" i="64"/>
  <c r="BB2418" i="64"/>
  <c r="AT2418" i="64"/>
  <c r="AL2418" i="64"/>
  <c r="AD2418" i="64"/>
  <c r="V2418" i="64"/>
  <c r="CI2392" i="64"/>
  <c r="CI2469" i="64"/>
  <c r="CI12" i="863"/>
  <c r="CA2392" i="64"/>
  <c r="CA2469" i="64"/>
  <c r="CA12" i="863"/>
  <c r="BS2392" i="64"/>
  <c r="BS2469" i="64"/>
  <c r="BS12" i="863"/>
  <c r="BK2392" i="64"/>
  <c r="BK2469" i="64"/>
  <c r="BK12" i="863"/>
  <c r="BC2392" i="64"/>
  <c r="BC2469" i="64"/>
  <c r="BC12" i="863"/>
  <c r="AU2392" i="64"/>
  <c r="AU2469" i="64"/>
  <c r="AU12" i="863"/>
  <c r="AM2392" i="64"/>
  <c r="AM2469" i="64"/>
  <c r="AM12" i="863"/>
  <c r="AE2392" i="64"/>
  <c r="AE2469" i="64"/>
  <c r="AE12" i="863"/>
  <c r="W2392" i="64"/>
  <c r="W2469" i="64"/>
  <c r="W12" i="863"/>
  <c r="CG2418" i="64"/>
  <c r="BY2418" i="64"/>
  <c r="BQ2418" i="64"/>
  <c r="BI2418" i="64"/>
  <c r="BA2418" i="64"/>
  <c r="AS2418" i="64"/>
  <c r="AK2418" i="64"/>
  <c r="AC2418" i="64"/>
  <c r="U2418" i="64"/>
  <c r="CH2392" i="64"/>
  <c r="CH2469" i="64"/>
  <c r="CH12" i="863"/>
  <c r="BZ2392" i="64"/>
  <c r="BZ2469" i="64"/>
  <c r="BZ12" i="863"/>
  <c r="BR2392" i="64"/>
  <c r="BR2469" i="64"/>
  <c r="BR12" i="863"/>
  <c r="BJ2392" i="64"/>
  <c r="BJ2469" i="64"/>
  <c r="BJ12" i="863"/>
  <c r="BB2392" i="64"/>
  <c r="BB2469" i="64"/>
  <c r="BB12" i="863"/>
  <c r="AT2392" i="64"/>
  <c r="AT2469" i="64"/>
  <c r="AT12" i="863"/>
  <c r="AL2392" i="64"/>
  <c r="AL2469" i="64"/>
  <c r="AL12" i="863"/>
  <c r="AD2392" i="64"/>
  <c r="AD2469" i="64"/>
  <c r="AD12" i="863"/>
  <c r="V2392" i="64"/>
  <c r="V2469" i="64"/>
  <c r="V12" i="863"/>
  <c r="L17" i="861"/>
  <c r="CH26" i="861"/>
  <c r="BZ26" i="861"/>
  <c r="CF2418" i="64"/>
  <c r="BX2418" i="64"/>
  <c r="BP2418" i="64"/>
  <c r="BH2418" i="64"/>
  <c r="AZ2418" i="64"/>
  <c r="AR2418" i="64"/>
  <c r="AJ2418" i="64"/>
  <c r="AB2418" i="64"/>
  <c r="T2418" i="64"/>
  <c r="CG2392" i="64"/>
  <c r="CG2469" i="64"/>
  <c r="CG12" i="863"/>
  <c r="BY2392" i="64"/>
  <c r="BY2469" i="64"/>
  <c r="BY12" i="863"/>
  <c r="BQ2392" i="64"/>
  <c r="BQ2469" i="64"/>
  <c r="BQ12" i="863"/>
  <c r="BI2392" i="64"/>
  <c r="BI2469" i="64"/>
  <c r="BI12" i="863"/>
  <c r="BA2392" i="64"/>
  <c r="BA2469" i="64"/>
  <c r="BA12" i="863"/>
  <c r="AS2392" i="64"/>
  <c r="AS2469" i="64"/>
  <c r="AS12" i="863"/>
  <c r="AK2392" i="64"/>
  <c r="AK2469" i="64"/>
  <c r="AK12" i="863"/>
  <c r="AC2392" i="64"/>
  <c r="AC2469" i="64"/>
  <c r="AC12" i="863"/>
  <c r="U2392" i="64"/>
  <c r="U2469" i="64"/>
  <c r="U12" i="863"/>
  <c r="CG26" i="861"/>
  <c r="CE2418" i="64"/>
  <c r="BW2418" i="64"/>
  <c r="BO2418" i="64"/>
  <c r="BG2418" i="64"/>
  <c r="AY2418" i="64"/>
  <c r="AQ2418" i="64"/>
  <c r="AI2418" i="64"/>
  <c r="AA2418" i="64"/>
  <c r="S2418" i="64"/>
  <c r="S2422" i="64" s="1"/>
  <c r="CF2392" i="64"/>
  <c r="CF2469" i="64"/>
  <c r="CF12" i="863"/>
  <c r="BX2392" i="64"/>
  <c r="BX2469" i="64"/>
  <c r="BX12" i="863"/>
  <c r="BP2392" i="64"/>
  <c r="BP2469" i="64"/>
  <c r="BP12" i="863"/>
  <c r="BH2392" i="64"/>
  <c r="BH2469" i="64"/>
  <c r="BH12" i="863"/>
  <c r="AZ2392" i="64"/>
  <c r="AZ2469" i="64"/>
  <c r="AZ12" i="863"/>
  <c r="AR2392" i="64"/>
  <c r="AR2469" i="64"/>
  <c r="AR12" i="863"/>
  <c r="AJ2392" i="64"/>
  <c r="AJ2469" i="64"/>
  <c r="AJ12" i="863"/>
  <c r="AB2392" i="64"/>
  <c r="AB2469" i="64"/>
  <c r="AB12" i="863"/>
  <c r="T2392" i="64"/>
  <c r="T2469" i="64"/>
  <c r="T12" i="863"/>
  <c r="BR27" i="861"/>
  <c r="CL2418" i="64"/>
  <c r="CD2418" i="64"/>
  <c r="BV2418" i="64"/>
  <c r="BN2418" i="64"/>
  <c r="BF2418" i="64"/>
  <c r="AX2418" i="64"/>
  <c r="AP2418" i="64"/>
  <c r="AH2418" i="64"/>
  <c r="Z2418" i="64"/>
  <c r="CE2392" i="64"/>
  <c r="CE2469" i="64"/>
  <c r="CE12" i="863"/>
  <c r="BW2392" i="64"/>
  <c r="BW2469" i="64"/>
  <c r="BW12" i="863"/>
  <c r="BO2392" i="64"/>
  <c r="BO2469" i="64"/>
  <c r="BO12" i="863"/>
  <c r="BG2392" i="64"/>
  <c r="BG2469" i="64"/>
  <c r="BG12" i="863"/>
  <c r="AY2392" i="64"/>
  <c r="AY2469" i="64"/>
  <c r="AY12" i="863"/>
  <c r="AQ2392" i="64"/>
  <c r="AQ2469" i="64"/>
  <c r="AQ12" i="863"/>
  <c r="AI2392" i="64"/>
  <c r="AI2469" i="64"/>
  <c r="AI12" i="863"/>
  <c r="AA2392" i="64"/>
  <c r="AA2469" i="64"/>
  <c r="AA12" i="863"/>
  <c r="S2392" i="64"/>
  <c r="S2396" i="64" s="1"/>
  <c r="S2469" i="64"/>
  <c r="S2473" i="64" s="1"/>
  <c r="S12" i="863"/>
  <c r="CK2418" i="64"/>
  <c r="CC2418" i="64"/>
  <c r="BU2418" i="64"/>
  <c r="BM2418" i="64"/>
  <c r="BE2418" i="64"/>
  <c r="AW2418" i="64"/>
  <c r="AO2418" i="64"/>
  <c r="AG2418" i="64"/>
  <c r="Y2418" i="64"/>
  <c r="O21" i="861"/>
  <c r="CL2392" i="64"/>
  <c r="CL2469" i="64"/>
  <c r="CL12" i="863"/>
  <c r="CD2392" i="64"/>
  <c r="CD2469" i="64"/>
  <c r="CD12" i="863"/>
  <c r="BV2392" i="64"/>
  <c r="BV2469" i="64"/>
  <c r="BV12" i="863"/>
  <c r="BN2392" i="64"/>
  <c r="BN2469" i="64"/>
  <c r="BN12" i="863"/>
  <c r="BF2392" i="64"/>
  <c r="BF2469" i="64"/>
  <c r="BF12" i="863"/>
  <c r="AX2392" i="64"/>
  <c r="AX2469" i="64"/>
  <c r="AX12" i="863"/>
  <c r="AP2392" i="64"/>
  <c r="AP2469" i="64"/>
  <c r="AP12" i="863"/>
  <c r="AH2392" i="64"/>
  <c r="AH2469" i="64"/>
  <c r="AH12" i="863"/>
  <c r="Z2392" i="64"/>
  <c r="Z2469" i="64"/>
  <c r="Z12" i="863"/>
  <c r="P17" i="861"/>
  <c r="CJ2418" i="64"/>
  <c r="CB2418" i="64"/>
  <c r="BT2418" i="64"/>
  <c r="BL2418" i="64"/>
  <c r="BD2418" i="64"/>
  <c r="AV2418" i="64"/>
  <c r="AN2418" i="64"/>
  <c r="AF2418" i="64"/>
  <c r="X2418" i="64"/>
  <c r="CK2392" i="64"/>
  <c r="CK2469" i="64"/>
  <c r="CK12" i="863"/>
  <c r="CC2392" i="64"/>
  <c r="CC2469" i="64"/>
  <c r="CC12" i="863"/>
  <c r="BU2392" i="64"/>
  <c r="BU2469" i="64"/>
  <c r="BU12" i="863"/>
  <c r="BM2392" i="64"/>
  <c r="BM2469" i="64"/>
  <c r="BM12" i="863"/>
  <c r="BE2392" i="64"/>
  <c r="BE2469" i="64"/>
  <c r="BE12" i="863"/>
  <c r="AW2392" i="64"/>
  <c r="AW2469" i="64"/>
  <c r="AW12" i="863"/>
  <c r="AO2392" i="64"/>
  <c r="AO2469" i="64"/>
  <c r="AO12" i="863"/>
  <c r="AG2392" i="64"/>
  <c r="AG2469" i="64"/>
  <c r="AG12" i="863"/>
  <c r="Y2392" i="64"/>
  <c r="Y2469" i="64"/>
  <c r="Y12" i="863"/>
  <c r="O17" i="861"/>
  <c r="CI2418" i="64"/>
  <c r="CA2418" i="64"/>
  <c r="BS2418" i="64"/>
  <c r="BK2418" i="64"/>
  <c r="BC2418" i="64"/>
  <c r="AU2418" i="64"/>
  <c r="AM2418" i="64"/>
  <c r="AE2418" i="64"/>
  <c r="W2418" i="64"/>
  <c r="M21" i="861"/>
  <c r="CJ2392" i="64"/>
  <c r="CJ2469" i="64"/>
  <c r="CJ12" i="863"/>
  <c r="CB2392" i="64"/>
  <c r="CB2469" i="64"/>
  <c r="CB12" i="863"/>
  <c r="BT2392" i="64"/>
  <c r="BT2469" i="64"/>
  <c r="BT12" i="863"/>
  <c r="BL2392" i="64"/>
  <c r="BL2469" i="64"/>
  <c r="BL12" i="863"/>
  <c r="BD2392" i="64"/>
  <c r="BD2469" i="64"/>
  <c r="BD12" i="863"/>
  <c r="AV2392" i="64"/>
  <c r="AV2469" i="64"/>
  <c r="AV12" i="863"/>
  <c r="AN2392" i="64"/>
  <c r="AN2469" i="64"/>
  <c r="AN12" i="863"/>
  <c r="AF2392" i="64"/>
  <c r="AF2469" i="64"/>
  <c r="AF12" i="863"/>
  <c r="X2392" i="64"/>
  <c r="X2469" i="64"/>
  <c r="X12" i="863"/>
  <c r="N17" i="861"/>
  <c r="M26" i="861" l="1"/>
  <c r="M27" i="861" s="1"/>
  <c r="L26" i="861"/>
  <c r="L27" i="861" s="1"/>
  <c r="P26" i="861"/>
  <c r="P27" i="861" s="1"/>
  <c r="K26" i="861"/>
  <c r="K27" i="861" s="1"/>
  <c r="N26" i="861"/>
  <c r="N27" i="861" s="1"/>
  <c r="K12" i="863"/>
  <c r="M2469" i="64"/>
  <c r="K2469" i="64"/>
  <c r="M12" i="863"/>
  <c r="T2473" i="64"/>
  <c r="T2475" i="64" s="1"/>
  <c r="AH71" i="863"/>
  <c r="AH69" i="863"/>
  <c r="AH23" i="863" s="1"/>
  <c r="AH32" i="861" s="1"/>
  <c r="AH67" i="863"/>
  <c r="AG69" i="863"/>
  <c r="AG23" i="863" s="1"/>
  <c r="AG32" i="861" s="1"/>
  <c r="AG67" i="863"/>
  <c r="AG71" i="863"/>
  <c r="BD69" i="863"/>
  <c r="BD23" i="863" s="1"/>
  <c r="BD32" i="861" s="1"/>
  <c r="BD67" i="863"/>
  <c r="BD71" i="863"/>
  <c r="BE69" i="863"/>
  <c r="BE23" i="863" s="1"/>
  <c r="BE32" i="861" s="1"/>
  <c r="BE67" i="863"/>
  <c r="BE71" i="863"/>
  <c r="CD71" i="863"/>
  <c r="CD69" i="863"/>
  <c r="CD23" i="863" s="1"/>
  <c r="CD32" i="861" s="1"/>
  <c r="CD67" i="863"/>
  <c r="AI71" i="863"/>
  <c r="AI69" i="863"/>
  <c r="AI23" i="863" s="1"/>
  <c r="AI32" i="861" s="1"/>
  <c r="AI67" i="863"/>
  <c r="BH71" i="863"/>
  <c r="BH69" i="863"/>
  <c r="BH23" i="863" s="1"/>
  <c r="BH32" i="861" s="1"/>
  <c r="BH67" i="863"/>
  <c r="BI71" i="863"/>
  <c r="BI69" i="863"/>
  <c r="BI23" i="863" s="1"/>
  <c r="BI32" i="861" s="1"/>
  <c r="BI67" i="863"/>
  <c r="BZ27" i="861"/>
  <c r="BZ67" i="863"/>
  <c r="BZ71" i="863"/>
  <c r="BZ69" i="863"/>
  <c r="BZ23" i="863" s="1"/>
  <c r="BZ32" i="861" s="1"/>
  <c r="AM67" i="863"/>
  <c r="AM71" i="863"/>
  <c r="AM69" i="863"/>
  <c r="AM23" i="863" s="1"/>
  <c r="AM32" i="861" s="1"/>
  <c r="AF69" i="863"/>
  <c r="AF23" i="863" s="1"/>
  <c r="AF32" i="861" s="1"/>
  <c r="AF67" i="863"/>
  <c r="AF71" i="863"/>
  <c r="CB69" i="863"/>
  <c r="CB23" i="863" s="1"/>
  <c r="CB32" i="861" s="1"/>
  <c r="CB67" i="863"/>
  <c r="CB71" i="863"/>
  <c r="CC69" i="863"/>
  <c r="CC23" i="863" s="1"/>
  <c r="CC32" i="861" s="1"/>
  <c r="CC67" i="863"/>
  <c r="CC71" i="863"/>
  <c r="AP71" i="863"/>
  <c r="AP69" i="863"/>
  <c r="AP23" i="863" s="1"/>
  <c r="AP32" i="861" s="1"/>
  <c r="AP67" i="863"/>
  <c r="BG71" i="863"/>
  <c r="BG69" i="863"/>
  <c r="BG23" i="863" s="1"/>
  <c r="BG32" i="861" s="1"/>
  <c r="BG67" i="863"/>
  <c r="T67" i="863"/>
  <c r="T71" i="863"/>
  <c r="T69" i="863"/>
  <c r="T23" i="863" s="1"/>
  <c r="T32" i="861" s="1"/>
  <c r="CF71" i="863"/>
  <c r="CF69" i="863"/>
  <c r="CF23" i="863" s="1"/>
  <c r="CF32" i="861" s="1"/>
  <c r="CF67" i="863"/>
  <c r="U71" i="863"/>
  <c r="U69" i="863"/>
  <c r="U23" i="863" s="1"/>
  <c r="U32" i="861" s="1"/>
  <c r="U67" i="863"/>
  <c r="CG71" i="863"/>
  <c r="CG69" i="863"/>
  <c r="CG23" i="863" s="1"/>
  <c r="CG32" i="861" s="1"/>
  <c r="CG67" i="863"/>
  <c r="CH27" i="861"/>
  <c r="AL67" i="863"/>
  <c r="AL71" i="863"/>
  <c r="AL69" i="863"/>
  <c r="AL23" i="863" s="1"/>
  <c r="AL32" i="861" s="1"/>
  <c r="BK67" i="863"/>
  <c r="BK71" i="863"/>
  <c r="BK69" i="863"/>
  <c r="BK23" i="863" s="1"/>
  <c r="BK32" i="861" s="1"/>
  <c r="BN71" i="863"/>
  <c r="BN69" i="863"/>
  <c r="BN23" i="863" s="1"/>
  <c r="BN32" i="861" s="1"/>
  <c r="BN67" i="863"/>
  <c r="AS71" i="863"/>
  <c r="AS69" i="863"/>
  <c r="AS23" i="863" s="1"/>
  <c r="AS32" i="861" s="1"/>
  <c r="AS67" i="863"/>
  <c r="L2392" i="64"/>
  <c r="L2469" i="64"/>
  <c r="L12" i="863"/>
  <c r="L18" i="861"/>
  <c r="BJ67" i="863"/>
  <c r="BJ71" i="863"/>
  <c r="BJ69" i="863"/>
  <c r="BJ23" i="863" s="1"/>
  <c r="BJ32" i="861" s="1"/>
  <c r="W67" i="863"/>
  <c r="W71" i="863"/>
  <c r="W69" i="863"/>
  <c r="W23" i="863" s="1"/>
  <c r="W32" i="861" s="1"/>
  <c r="CI67" i="863"/>
  <c r="CI71" i="863"/>
  <c r="CI69" i="863"/>
  <c r="CI23" i="863" s="1"/>
  <c r="CI32" i="861" s="1"/>
  <c r="P2392" i="64"/>
  <c r="P2469" i="64"/>
  <c r="P12" i="863"/>
  <c r="P18" i="861"/>
  <c r="S67" i="863"/>
  <c r="S71" i="863"/>
  <c r="S69" i="863"/>
  <c r="CE71" i="863"/>
  <c r="CE69" i="863"/>
  <c r="CE23" i="863" s="1"/>
  <c r="CE32" i="861" s="1"/>
  <c r="CE67" i="863"/>
  <c r="AR71" i="863"/>
  <c r="AR69" i="863"/>
  <c r="AR23" i="863" s="1"/>
  <c r="AR32" i="861" s="1"/>
  <c r="AR67" i="863"/>
  <c r="BL69" i="863"/>
  <c r="BL23" i="863" s="1"/>
  <c r="BL32" i="861" s="1"/>
  <c r="BL67" i="863"/>
  <c r="BL71" i="863"/>
  <c r="O2392" i="64"/>
  <c r="O2469" i="64"/>
  <c r="O12" i="863"/>
  <c r="O18" i="861"/>
  <c r="BM69" i="863"/>
  <c r="BM23" i="863" s="1"/>
  <c r="BM32" i="861" s="1"/>
  <c r="BM67" i="863"/>
  <c r="BM71" i="863"/>
  <c r="Z71" i="863"/>
  <c r="Z69" i="863"/>
  <c r="Z23" i="863" s="1"/>
  <c r="Z32" i="861" s="1"/>
  <c r="Z67" i="863"/>
  <c r="CL71" i="863"/>
  <c r="CL69" i="863"/>
  <c r="CL23" i="863" s="1"/>
  <c r="CL32" i="861" s="1"/>
  <c r="CL67" i="863"/>
  <c r="S2475" i="64"/>
  <c r="AQ71" i="863"/>
  <c r="AQ69" i="863"/>
  <c r="AQ67" i="863"/>
  <c r="T2396" i="64"/>
  <c r="T2398" i="64" s="1"/>
  <c r="BP71" i="863"/>
  <c r="BP69" i="863"/>
  <c r="BP23" i="863" s="1"/>
  <c r="BP32" i="861" s="1"/>
  <c r="BP67" i="863"/>
  <c r="BQ71" i="863"/>
  <c r="BQ69" i="863"/>
  <c r="BQ23" i="863" s="1"/>
  <c r="BQ32" i="861" s="1"/>
  <c r="BQ67" i="863"/>
  <c r="V67" i="863"/>
  <c r="V71" i="863"/>
  <c r="V69" i="863"/>
  <c r="V23" i="863" s="1"/>
  <c r="V32" i="861" s="1"/>
  <c r="CH67" i="863"/>
  <c r="CH71" i="863"/>
  <c r="CH69" i="863"/>
  <c r="CH23" i="863" s="1"/>
  <c r="CH32" i="861" s="1"/>
  <c r="AU67" i="863"/>
  <c r="AU71" i="863"/>
  <c r="AU69" i="863"/>
  <c r="AU23" i="863" s="1"/>
  <c r="AU32" i="861" s="1"/>
  <c r="O26" i="861"/>
  <c r="O27" i="861" s="1"/>
  <c r="BT69" i="863"/>
  <c r="BT23" i="863" s="1"/>
  <c r="BT32" i="861" s="1"/>
  <c r="BT67" i="863"/>
  <c r="BT71" i="863"/>
  <c r="N2392" i="64"/>
  <c r="N2469" i="64"/>
  <c r="N12" i="863"/>
  <c r="N18" i="861"/>
  <c r="CJ69" i="863"/>
  <c r="CJ23" i="863" s="1"/>
  <c r="CJ32" i="861" s="1"/>
  <c r="CJ67" i="863"/>
  <c r="CJ71" i="863"/>
  <c r="S2398" i="64"/>
  <c r="BO71" i="863"/>
  <c r="BO69" i="863"/>
  <c r="BO67" i="863"/>
  <c r="AB71" i="863"/>
  <c r="AB69" i="863"/>
  <c r="AB23" i="863" s="1"/>
  <c r="AB32" i="861" s="1"/>
  <c r="AB67" i="863"/>
  <c r="AC71" i="863"/>
  <c r="AC69" i="863"/>
  <c r="AC23" i="863" s="1"/>
  <c r="AC32" i="861" s="1"/>
  <c r="AC67" i="863"/>
  <c r="AT67" i="863"/>
  <c r="AT71" i="863"/>
  <c r="AT69" i="863"/>
  <c r="AT23" i="863" s="1"/>
  <c r="AT32" i="861" s="1"/>
  <c r="BS67" i="863"/>
  <c r="BS71" i="863"/>
  <c r="BS69" i="863"/>
  <c r="BS23" i="863" s="1"/>
  <c r="BS32" i="861" s="1"/>
  <c r="AN69" i="863"/>
  <c r="AN23" i="863" s="1"/>
  <c r="AN32" i="861" s="1"/>
  <c r="AN67" i="863"/>
  <c r="AN71" i="863"/>
  <c r="AO69" i="863"/>
  <c r="AO23" i="863" s="1"/>
  <c r="AO32" i="861" s="1"/>
  <c r="AO67" i="863"/>
  <c r="AO71" i="863"/>
  <c r="X69" i="863"/>
  <c r="X23" i="863" s="1"/>
  <c r="X32" i="861" s="1"/>
  <c r="X67" i="863"/>
  <c r="X71" i="863"/>
  <c r="Y69" i="863"/>
  <c r="Y23" i="863" s="1"/>
  <c r="Y32" i="861" s="1"/>
  <c r="Y67" i="863"/>
  <c r="Y71" i="863"/>
  <c r="CK69" i="863"/>
  <c r="CK23" i="863" s="1"/>
  <c r="CK32" i="861" s="1"/>
  <c r="CK67" i="863"/>
  <c r="CK71" i="863"/>
  <c r="AX71" i="863"/>
  <c r="AX69" i="863"/>
  <c r="AX23" i="863" s="1"/>
  <c r="AX32" i="861" s="1"/>
  <c r="AX67" i="863"/>
  <c r="AV69" i="863"/>
  <c r="AV23" i="863" s="1"/>
  <c r="AV32" i="861" s="1"/>
  <c r="AV67" i="863"/>
  <c r="AV71" i="863"/>
  <c r="AW69" i="863"/>
  <c r="AW23" i="863" s="1"/>
  <c r="AW32" i="861" s="1"/>
  <c r="AW67" i="863"/>
  <c r="AW71" i="863"/>
  <c r="BV71" i="863"/>
  <c r="BV69" i="863"/>
  <c r="BV23" i="863" s="1"/>
  <c r="BV32" i="861" s="1"/>
  <c r="BV67" i="863"/>
  <c r="AA71" i="863"/>
  <c r="AA69" i="863"/>
  <c r="AA23" i="863" s="1"/>
  <c r="AA32" i="861" s="1"/>
  <c r="AA67" i="863"/>
  <c r="AZ71" i="863"/>
  <c r="AZ69" i="863"/>
  <c r="AZ23" i="863" s="1"/>
  <c r="AZ32" i="861" s="1"/>
  <c r="AZ67" i="863"/>
  <c r="BA71" i="863"/>
  <c r="BA69" i="863"/>
  <c r="BA23" i="863" s="1"/>
  <c r="BA32" i="861" s="1"/>
  <c r="BA67" i="863"/>
  <c r="BR67" i="863"/>
  <c r="BR71" i="863"/>
  <c r="BR69" i="863"/>
  <c r="BR23" i="863" s="1"/>
  <c r="BR32" i="861" s="1"/>
  <c r="AE67" i="863"/>
  <c r="AE71" i="863"/>
  <c r="AE69" i="863"/>
  <c r="O2418" i="64"/>
  <c r="AY71" i="863"/>
  <c r="AY69" i="863"/>
  <c r="AY23" i="863" s="1"/>
  <c r="AY32" i="861" s="1"/>
  <c r="AY67" i="863"/>
  <c r="BX71" i="863"/>
  <c r="BX69" i="863"/>
  <c r="BX23" i="863" s="1"/>
  <c r="BX32" i="861" s="1"/>
  <c r="BX67" i="863"/>
  <c r="S2424" i="64"/>
  <c r="BY71" i="863"/>
  <c r="BY69" i="863"/>
  <c r="BY23" i="863" s="1"/>
  <c r="BY32" i="861" s="1"/>
  <c r="BY67" i="863"/>
  <c r="T2422" i="64"/>
  <c r="T2424" i="64" s="1"/>
  <c r="AD67" i="863"/>
  <c r="AD71" i="863"/>
  <c r="AD69" i="863"/>
  <c r="AD23" i="863" s="1"/>
  <c r="AD32" i="861" s="1"/>
  <c r="BC67" i="863"/>
  <c r="BC71" i="863"/>
  <c r="BC69" i="863"/>
  <c r="BU69" i="863"/>
  <c r="BU23" i="863" s="1"/>
  <c r="BU32" i="861" s="1"/>
  <c r="BU67" i="863"/>
  <c r="BU71" i="863"/>
  <c r="M2418" i="64"/>
  <c r="BF71" i="863"/>
  <c r="BF69" i="863"/>
  <c r="BF23" i="863" s="1"/>
  <c r="BF32" i="861" s="1"/>
  <c r="BF67" i="863"/>
  <c r="BW71" i="863"/>
  <c r="BW69" i="863"/>
  <c r="BW23" i="863" s="1"/>
  <c r="BW32" i="861" s="1"/>
  <c r="BW67" i="863"/>
  <c r="AJ71" i="863"/>
  <c r="AJ69" i="863"/>
  <c r="AJ23" i="863" s="1"/>
  <c r="AJ32" i="861" s="1"/>
  <c r="AJ67" i="863"/>
  <c r="CG27" i="861"/>
  <c r="AK71" i="863"/>
  <c r="AK69" i="863"/>
  <c r="AK23" i="863" s="1"/>
  <c r="AK32" i="861" s="1"/>
  <c r="AK67" i="863"/>
  <c r="BB67" i="863"/>
  <c r="BB71" i="863"/>
  <c r="BB69" i="863"/>
  <c r="BB23" i="863" s="1"/>
  <c r="BB32" i="861" s="1"/>
  <c r="CA67" i="863"/>
  <c r="CA71" i="863"/>
  <c r="CA69" i="863"/>
  <c r="M18" i="861"/>
  <c r="BI25" i="863" l="1"/>
  <c r="BI34" i="861" s="1"/>
  <c r="AV25" i="863"/>
  <c r="AV34" i="861" s="1"/>
  <c r="AB25" i="863"/>
  <c r="AB34" i="861" s="1"/>
  <c r="BJ25" i="863"/>
  <c r="BJ34" i="861" s="1"/>
  <c r="AS25" i="863"/>
  <c r="AS34" i="861" s="1"/>
  <c r="AL25" i="863"/>
  <c r="AL34" i="861" s="1"/>
  <c r="U25" i="863"/>
  <c r="U34" i="861" s="1"/>
  <c r="CB25" i="863"/>
  <c r="CB34" i="861" s="1"/>
  <c r="CD25" i="863"/>
  <c r="CD34" i="861" s="1"/>
  <c r="AO25" i="863"/>
  <c r="AO34" i="861" s="1"/>
  <c r="V25" i="863"/>
  <c r="V34" i="861" s="1"/>
  <c r="BW25" i="863"/>
  <c r="BW34" i="861" s="1"/>
  <c r="AY25" i="863"/>
  <c r="AY34" i="861" s="1"/>
  <c r="AA25" i="863"/>
  <c r="AA34" i="861" s="1"/>
  <c r="Y25" i="863"/>
  <c r="Y34" i="861" s="1"/>
  <c r="AT25" i="863"/>
  <c r="AT34" i="861" s="1"/>
  <c r="AU25" i="863"/>
  <c r="AU34" i="861" s="1"/>
  <c r="Z25" i="863"/>
  <c r="Z34" i="861" s="1"/>
  <c r="BL25" i="863"/>
  <c r="BL34" i="861" s="1"/>
  <c r="CE25" i="863"/>
  <c r="CE34" i="861" s="1"/>
  <c r="BG25" i="863"/>
  <c r="BG34" i="861" s="1"/>
  <c r="BE25" i="863"/>
  <c r="BE34" i="861" s="1"/>
  <c r="AG25" i="863"/>
  <c r="AG34" i="861" s="1"/>
  <c r="AK25" i="863"/>
  <c r="AK34" i="861" s="1"/>
  <c r="BY25" i="863"/>
  <c r="BY34" i="861" s="1"/>
  <c r="AN25" i="863"/>
  <c r="AN34" i="861" s="1"/>
  <c r="AQ25" i="863"/>
  <c r="AQ34" i="861" s="1"/>
  <c r="BM25" i="863"/>
  <c r="BM34" i="861" s="1"/>
  <c r="CI25" i="863"/>
  <c r="CI34" i="861" s="1"/>
  <c r="BZ25" i="863"/>
  <c r="BZ34" i="861" s="1"/>
  <c r="BH25" i="863"/>
  <c r="BH34" i="861" s="1"/>
  <c r="BR25" i="863"/>
  <c r="BR34" i="861" s="1"/>
  <c r="CA25" i="863"/>
  <c r="CA34" i="861" s="1"/>
  <c r="BC25" i="863"/>
  <c r="BC34" i="861" s="1"/>
  <c r="BA25" i="863"/>
  <c r="BA34" i="861" s="1"/>
  <c r="BO25" i="863"/>
  <c r="BQ25" i="863"/>
  <c r="BQ34" i="861" s="1"/>
  <c r="S25" i="863"/>
  <c r="S34" i="861" s="1"/>
  <c r="BN25" i="863"/>
  <c r="BN34" i="861" s="1"/>
  <c r="CF25" i="863"/>
  <c r="CF34" i="861" s="1"/>
  <c r="AF25" i="863"/>
  <c r="AF34" i="861" s="1"/>
  <c r="AM25" i="863"/>
  <c r="AM34" i="861" s="1"/>
  <c r="BF25" i="863"/>
  <c r="BF34" i="861" s="1"/>
  <c r="AE25" i="863"/>
  <c r="BV25" i="863"/>
  <c r="BV34" i="861" s="1"/>
  <c r="BT25" i="863"/>
  <c r="BT34" i="861" s="1"/>
  <c r="CH25" i="863"/>
  <c r="CH34" i="861" s="1"/>
  <c r="AP25" i="863"/>
  <c r="AP34" i="861" s="1"/>
  <c r="BD25" i="863"/>
  <c r="BD34" i="861" s="1"/>
  <c r="AH25" i="863"/>
  <c r="AH34" i="861" s="1"/>
  <c r="AD25" i="863"/>
  <c r="AD34" i="861" s="1"/>
  <c r="AW25" i="863"/>
  <c r="AW34" i="861" s="1"/>
  <c r="AX25" i="863"/>
  <c r="AX34" i="861" s="1"/>
  <c r="AC25" i="863"/>
  <c r="AC34" i="861" s="1"/>
  <c r="CJ25" i="863"/>
  <c r="CJ34" i="861" s="1"/>
  <c r="W25" i="863"/>
  <c r="W34" i="861" s="1"/>
  <c r="BK25" i="863"/>
  <c r="BK34" i="861" s="1"/>
  <c r="CG25" i="863"/>
  <c r="CG34" i="861" s="1"/>
  <c r="T25" i="863"/>
  <c r="T34" i="861" s="1"/>
  <c r="CC25" i="863"/>
  <c r="CC34" i="861" s="1"/>
  <c r="AI25" i="863"/>
  <c r="AI34" i="861" s="1"/>
  <c r="X25" i="863"/>
  <c r="X34" i="861" s="1"/>
  <c r="BB25" i="863"/>
  <c r="BB34" i="861" s="1"/>
  <c r="AJ25" i="863"/>
  <c r="AJ34" i="861" s="1"/>
  <c r="BU25" i="863"/>
  <c r="BU34" i="861" s="1"/>
  <c r="BX25" i="863"/>
  <c r="BX34" i="861" s="1"/>
  <c r="AZ25" i="863"/>
  <c r="AZ34" i="861" s="1"/>
  <c r="CK25" i="863"/>
  <c r="CK34" i="861" s="1"/>
  <c r="BS25" i="863"/>
  <c r="BS34" i="861" s="1"/>
  <c r="BP25" i="863"/>
  <c r="BP34" i="861" s="1"/>
  <c r="CL25" i="863"/>
  <c r="CL34" i="861" s="1"/>
  <c r="AR25" i="863"/>
  <c r="AR34" i="861" s="1"/>
  <c r="U2473" i="64"/>
  <c r="U2396" i="64"/>
  <c r="V2396" i="64" s="1"/>
  <c r="W2396" i="64" s="1"/>
  <c r="W2398" i="64" s="1"/>
  <c r="P71" i="863"/>
  <c r="N71" i="863"/>
  <c r="L71" i="863"/>
  <c r="O71" i="863"/>
  <c r="AJ22" i="863"/>
  <c r="AJ72" i="863"/>
  <c r="Y22" i="863"/>
  <c r="Y72" i="863"/>
  <c r="CA23" i="863"/>
  <c r="P69" i="863"/>
  <c r="S23" i="863"/>
  <c r="K69" i="863"/>
  <c r="AF22" i="863"/>
  <c r="AF72" i="863"/>
  <c r="AI22" i="863"/>
  <c r="AI72" i="863"/>
  <c r="AG22" i="863"/>
  <c r="AG72" i="863"/>
  <c r="AK22" i="863"/>
  <c r="AK72" i="863"/>
  <c r="BB22" i="863"/>
  <c r="BB72" i="863"/>
  <c r="CA22" i="863"/>
  <c r="CA72" i="863"/>
  <c r="P67" i="863"/>
  <c r="BA22" i="863"/>
  <c r="BA72" i="863"/>
  <c r="AC22" i="863"/>
  <c r="AC72" i="863"/>
  <c r="V22" i="863"/>
  <c r="V72" i="863"/>
  <c r="CL22" i="863"/>
  <c r="CL72" i="863"/>
  <c r="K71" i="863"/>
  <c r="CB22" i="863"/>
  <c r="CB72" i="863"/>
  <c r="AM22" i="863"/>
  <c r="AM72" i="863"/>
  <c r="BH22" i="863"/>
  <c r="BH72" i="863"/>
  <c r="AA22" i="863"/>
  <c r="AA72" i="863"/>
  <c r="BF22" i="863"/>
  <c r="BF72" i="863"/>
  <c r="BY22" i="863"/>
  <c r="BY72" i="863"/>
  <c r="AY22" i="863"/>
  <c r="AY72" i="863"/>
  <c r="X22" i="863"/>
  <c r="X72" i="863"/>
  <c r="AO22" i="863"/>
  <c r="AO72" i="863"/>
  <c r="AR22" i="863"/>
  <c r="AR72" i="863"/>
  <c r="K67" i="863"/>
  <c r="S22" i="863"/>
  <c r="S72" i="863"/>
  <c r="CI22" i="863"/>
  <c r="CI72" i="863"/>
  <c r="CG22" i="863"/>
  <c r="CG72" i="863"/>
  <c r="T22" i="863"/>
  <c r="T72" i="863"/>
  <c r="U2422" i="64"/>
  <c r="BD22" i="863"/>
  <c r="BD72" i="863"/>
  <c r="AH22" i="863"/>
  <c r="AH72" i="863"/>
  <c r="AN22" i="863"/>
  <c r="AN72" i="863"/>
  <c r="BW22" i="863"/>
  <c r="BW72" i="863"/>
  <c r="BX22" i="863"/>
  <c r="BX72" i="863"/>
  <c r="BV22" i="863"/>
  <c r="BV72" i="863"/>
  <c r="AV22" i="863"/>
  <c r="AV72" i="863"/>
  <c r="CK22" i="863"/>
  <c r="CK72" i="863"/>
  <c r="AT22" i="863"/>
  <c r="AT72" i="863"/>
  <c r="CJ22" i="863"/>
  <c r="CJ72" i="863"/>
  <c r="BP22" i="863"/>
  <c r="BP72" i="863"/>
  <c r="M67" i="863"/>
  <c r="AQ22" i="863"/>
  <c r="AQ72" i="863"/>
  <c r="CF22" i="863"/>
  <c r="CF72" i="863"/>
  <c r="CC22" i="863"/>
  <c r="CC72" i="863"/>
  <c r="BI22" i="863"/>
  <c r="BI72" i="863"/>
  <c r="BR22" i="863"/>
  <c r="BR72" i="863"/>
  <c r="AW22" i="863"/>
  <c r="AW72" i="863"/>
  <c r="BS22" i="863"/>
  <c r="BS72" i="863"/>
  <c r="BO22" i="863"/>
  <c r="O67" i="863"/>
  <c r="BO72" i="863"/>
  <c r="CH22" i="863"/>
  <c r="CH72" i="863"/>
  <c r="BQ22" i="863"/>
  <c r="BQ72" i="863"/>
  <c r="AQ23" i="863"/>
  <c r="M69" i="863"/>
  <c r="BM22" i="863"/>
  <c r="BM72" i="863"/>
  <c r="BJ22" i="863"/>
  <c r="BJ72" i="863"/>
  <c r="AS22" i="863"/>
  <c r="AS72" i="863"/>
  <c r="BN22" i="863"/>
  <c r="BN72" i="863"/>
  <c r="CD22" i="863"/>
  <c r="CD72" i="863"/>
  <c r="BE22" i="863"/>
  <c r="BE72" i="863"/>
  <c r="BC23" i="863"/>
  <c r="N69" i="863"/>
  <c r="AE23" i="863"/>
  <c r="L69" i="863"/>
  <c r="BO23" i="863"/>
  <c r="O69" i="863"/>
  <c r="M71" i="863"/>
  <c r="CE22" i="863"/>
  <c r="CE72" i="863"/>
  <c r="AL22" i="863"/>
  <c r="AL72" i="863"/>
  <c r="BG22" i="863"/>
  <c r="BG72" i="863"/>
  <c r="AP22" i="863"/>
  <c r="AP72" i="863"/>
  <c r="BZ22" i="863"/>
  <c r="BZ72" i="863"/>
  <c r="BT22" i="863"/>
  <c r="BT72" i="863"/>
  <c r="AU22" i="863"/>
  <c r="AU72" i="863"/>
  <c r="Z22" i="863"/>
  <c r="Z72" i="863"/>
  <c r="BL22" i="863"/>
  <c r="BL72" i="863"/>
  <c r="BK22" i="863"/>
  <c r="BK72" i="863"/>
  <c r="BU22" i="863"/>
  <c r="BU72" i="863"/>
  <c r="BC22" i="863"/>
  <c r="N67" i="863"/>
  <c r="BC72" i="863"/>
  <c r="AD22" i="863"/>
  <c r="AD72" i="863"/>
  <c r="AE22" i="863"/>
  <c r="AE72" i="863"/>
  <c r="L67" i="863"/>
  <c r="AZ22" i="863"/>
  <c r="AZ72" i="863"/>
  <c r="AX22" i="863"/>
  <c r="AX72" i="863"/>
  <c r="AB22" i="863"/>
  <c r="AB72" i="863"/>
  <c r="W22" i="863"/>
  <c r="W72" i="863"/>
  <c r="U22" i="863"/>
  <c r="U72" i="863"/>
  <c r="O25" i="863" l="1"/>
  <c r="L25" i="863"/>
  <c r="M25" i="863"/>
  <c r="N25" i="863"/>
  <c r="K25" i="863"/>
  <c r="AE34" i="861"/>
  <c r="L34" i="861" s="1"/>
  <c r="BO34" i="861"/>
  <c r="O34" i="861" s="1"/>
  <c r="P25" i="863"/>
  <c r="P34" i="861"/>
  <c r="K34" i="861"/>
  <c r="N34" i="861"/>
  <c r="M34" i="861"/>
  <c r="U2398" i="64"/>
  <c r="V2398" i="64"/>
  <c r="U2475" i="64"/>
  <c r="V2473" i="64"/>
  <c r="AY26" i="863"/>
  <c r="AY31" i="861"/>
  <c r="AY35" i="861" s="1"/>
  <c r="BH26" i="863"/>
  <c r="BH31" i="861"/>
  <c r="BH35" i="861" s="1"/>
  <c r="BK26" i="863"/>
  <c r="BK31" i="861"/>
  <c r="BK35" i="861" s="1"/>
  <c r="L23" i="863"/>
  <c r="AE32" i="861"/>
  <c r="L32" i="861" s="1"/>
  <c r="BN26" i="863"/>
  <c r="BN31" i="861"/>
  <c r="BN35" i="861" s="1"/>
  <c r="M23" i="863"/>
  <c r="AQ32" i="861"/>
  <c r="M32" i="861" s="1"/>
  <c r="BP26" i="863"/>
  <c r="BP31" i="861"/>
  <c r="BP35" i="861" s="1"/>
  <c r="AV26" i="863"/>
  <c r="AV31" i="861"/>
  <c r="AV35" i="861" s="1"/>
  <c r="AN26" i="863"/>
  <c r="AN31" i="861"/>
  <c r="AN35" i="861" s="1"/>
  <c r="AR26" i="863"/>
  <c r="AR31" i="861"/>
  <c r="AR35" i="861" s="1"/>
  <c r="V26" i="863"/>
  <c r="V31" i="861"/>
  <c r="V35" i="861" s="1"/>
  <c r="P72" i="863"/>
  <c r="AG26" i="863"/>
  <c r="AG31" i="861"/>
  <c r="AG35" i="861" s="1"/>
  <c r="AD26" i="863"/>
  <c r="AD31" i="861"/>
  <c r="AD35" i="861" s="1"/>
  <c r="N72" i="863"/>
  <c r="BT26" i="863"/>
  <c r="BT31" i="861"/>
  <c r="BT35" i="861" s="1"/>
  <c r="AL26" i="863"/>
  <c r="AL31" i="861"/>
  <c r="AL35" i="861" s="1"/>
  <c r="BS26" i="863"/>
  <c r="BS31" i="861"/>
  <c r="BS35" i="861" s="1"/>
  <c r="CC26" i="863"/>
  <c r="CC31" i="861"/>
  <c r="CC35" i="861" s="1"/>
  <c r="CG26" i="863"/>
  <c r="CG31" i="861"/>
  <c r="CG35" i="861" s="1"/>
  <c r="BY26" i="863"/>
  <c r="BY31" i="861"/>
  <c r="BY35" i="861" s="1"/>
  <c r="AM26" i="863"/>
  <c r="AM31" i="861"/>
  <c r="AM35" i="861" s="1"/>
  <c r="P22" i="863"/>
  <c r="CA26" i="863"/>
  <c r="CA31" i="861"/>
  <c r="P23" i="863"/>
  <c r="CA32" i="861"/>
  <c r="P32" i="861" s="1"/>
  <c r="BG26" i="863"/>
  <c r="BG31" i="861"/>
  <c r="BG35" i="861" s="1"/>
  <c r="T26" i="863"/>
  <c r="T31" i="861"/>
  <c r="T35" i="861" s="1"/>
  <c r="U26" i="863"/>
  <c r="U31" i="861"/>
  <c r="U35" i="861" s="1"/>
  <c r="AX26" i="863"/>
  <c r="AX31" i="861"/>
  <c r="AX35" i="861" s="1"/>
  <c r="W26" i="863"/>
  <c r="W31" i="861"/>
  <c r="W35" i="861" s="1"/>
  <c r="BL31" i="861"/>
  <c r="BL35" i="861" s="1"/>
  <c r="BL26" i="863"/>
  <c r="N23" i="863"/>
  <c r="BC32" i="861"/>
  <c r="N32" i="861" s="1"/>
  <c r="AS26" i="863"/>
  <c r="AS31" i="861"/>
  <c r="AS35" i="861" s="1"/>
  <c r="BQ26" i="863"/>
  <c r="BQ31" i="861"/>
  <c r="BQ35" i="861" s="1"/>
  <c r="CJ31" i="861"/>
  <c r="CJ35" i="861" s="1"/>
  <c r="CJ26" i="863"/>
  <c r="BV26" i="863"/>
  <c r="BV31" i="861"/>
  <c r="BV35" i="861" s="1"/>
  <c r="AH26" i="863"/>
  <c r="AH31" i="861"/>
  <c r="AH35" i="861" s="1"/>
  <c r="AC26" i="863"/>
  <c r="AC31" i="861"/>
  <c r="AC35" i="861" s="1"/>
  <c r="AI26" i="863"/>
  <c r="AI31" i="861"/>
  <c r="AI35" i="861" s="1"/>
  <c r="AB26" i="863"/>
  <c r="AB31" i="861"/>
  <c r="AB35" i="861" s="1"/>
  <c r="BO26" i="863"/>
  <c r="O22" i="863"/>
  <c r="BO31" i="861"/>
  <c r="AZ26" i="863"/>
  <c r="AZ31" i="861"/>
  <c r="AZ35" i="861" s="1"/>
  <c r="N22" i="863"/>
  <c r="BC26" i="863"/>
  <c r="BC31" i="861"/>
  <c r="BZ26" i="863"/>
  <c r="BZ31" i="861"/>
  <c r="BZ35" i="861" s="1"/>
  <c r="CE26" i="863"/>
  <c r="CE31" i="861"/>
  <c r="CE35" i="861" s="1"/>
  <c r="AW26" i="863"/>
  <c r="AW31" i="861"/>
  <c r="AW35" i="861" s="1"/>
  <c r="CF26" i="863"/>
  <c r="CF31" i="861"/>
  <c r="CF35" i="861" s="1"/>
  <c r="CI26" i="863"/>
  <c r="CI31" i="861"/>
  <c r="CI35" i="861" s="1"/>
  <c r="AO26" i="863"/>
  <c r="AO31" i="861"/>
  <c r="AO35" i="861" s="1"/>
  <c r="BF26" i="863"/>
  <c r="BF31" i="861"/>
  <c r="BF35" i="861" s="1"/>
  <c r="CB26" i="863"/>
  <c r="CB31" i="861"/>
  <c r="CB35" i="861" s="1"/>
  <c r="BB26" i="863"/>
  <c r="BB31" i="861"/>
  <c r="BB35" i="861" s="1"/>
  <c r="Y26" i="863"/>
  <c r="Y31" i="861"/>
  <c r="Y35" i="861" s="1"/>
  <c r="BI26" i="863"/>
  <c r="BI31" i="861"/>
  <c r="BI35" i="861" s="1"/>
  <c r="Z26" i="863"/>
  <c r="Z31" i="861"/>
  <c r="Z35" i="861" s="1"/>
  <c r="BE26" i="863"/>
  <c r="BE31" i="861"/>
  <c r="BE35" i="861" s="1"/>
  <c r="BJ26" i="863"/>
  <c r="BJ31" i="861"/>
  <c r="BJ35" i="861" s="1"/>
  <c r="CH26" i="863"/>
  <c r="CH31" i="861"/>
  <c r="CH35" i="861" s="1"/>
  <c r="M72" i="863"/>
  <c r="AT26" i="863"/>
  <c r="AT31" i="861"/>
  <c r="AT35" i="861" s="1"/>
  <c r="BX26" i="863"/>
  <c r="BX31" i="861"/>
  <c r="BX35" i="861" s="1"/>
  <c r="BD31" i="861"/>
  <c r="BD35" i="861" s="1"/>
  <c r="BD26" i="863"/>
  <c r="K72" i="863"/>
  <c r="BA26" i="863"/>
  <c r="BA31" i="861"/>
  <c r="BA35" i="861" s="1"/>
  <c r="AF31" i="861"/>
  <c r="AF35" i="861" s="1"/>
  <c r="AF26" i="863"/>
  <c r="AU26" i="863"/>
  <c r="AU31" i="861"/>
  <c r="AU35" i="861" s="1"/>
  <c r="BU26" i="863"/>
  <c r="BU31" i="861"/>
  <c r="BU35" i="861" s="1"/>
  <c r="AP26" i="863"/>
  <c r="AP31" i="861"/>
  <c r="AP35" i="861" s="1"/>
  <c r="O72" i="863"/>
  <c r="BR26" i="863"/>
  <c r="BR31" i="861"/>
  <c r="BR35" i="861" s="1"/>
  <c r="M22" i="863"/>
  <c r="AQ26" i="863"/>
  <c r="AQ31" i="861"/>
  <c r="V2422" i="64"/>
  <c r="S26" i="863"/>
  <c r="K22" i="863"/>
  <c r="S31" i="861"/>
  <c r="X31" i="861"/>
  <c r="X35" i="861" s="1"/>
  <c r="X26" i="863"/>
  <c r="AA26" i="863"/>
  <c r="AA31" i="861"/>
  <c r="AA35" i="861" s="1"/>
  <c r="AJ26" i="863"/>
  <c r="AJ31" i="861"/>
  <c r="AJ35" i="861" s="1"/>
  <c r="L72" i="863"/>
  <c r="AE26" i="863"/>
  <c r="L22" i="863"/>
  <c r="AE31" i="861"/>
  <c r="X2396" i="64"/>
  <c r="X2398" i="64" s="1"/>
  <c r="O23" i="863"/>
  <c r="BO32" i="861"/>
  <c r="O32" i="861" s="1"/>
  <c r="CD26" i="863"/>
  <c r="CD31" i="861"/>
  <c r="CD35" i="861" s="1"/>
  <c r="BM26" i="863"/>
  <c r="BM31" i="861"/>
  <c r="BM35" i="861" s="1"/>
  <c r="CK26" i="863"/>
  <c r="CK31" i="861"/>
  <c r="CK35" i="861" s="1"/>
  <c r="BW26" i="863"/>
  <c r="BW31" i="861"/>
  <c r="BW35" i="861" s="1"/>
  <c r="CL26" i="863"/>
  <c r="CL31" i="861"/>
  <c r="CL35" i="861" s="1"/>
  <c r="U2424" i="64"/>
  <c r="AK26" i="863"/>
  <c r="AK31" i="861"/>
  <c r="AK35" i="861" s="1"/>
  <c r="K23" i="863"/>
  <c r="S32" i="861"/>
  <c r="K32" i="861" s="1"/>
  <c r="L26" i="863" l="1"/>
  <c r="M26" i="863"/>
  <c r="V2475" i="64"/>
  <c r="W2473" i="64"/>
  <c r="AP37" i="861"/>
  <c r="AP2443" i="64"/>
  <c r="AP2495" i="64"/>
  <c r="AK37" i="861"/>
  <c r="AK2443" i="64"/>
  <c r="AK2495" i="64"/>
  <c r="V2424" i="64"/>
  <c r="AF37" i="861"/>
  <c r="AF2443" i="64"/>
  <c r="AF2495" i="64"/>
  <c r="AT37" i="861"/>
  <c r="AT2443" i="64"/>
  <c r="AT2495" i="64"/>
  <c r="CG2495" i="64"/>
  <c r="CG2443" i="64"/>
  <c r="CG37" i="861"/>
  <c r="BT37" i="861"/>
  <c r="BT2495" i="64"/>
  <c r="BT2443" i="64"/>
  <c r="V37" i="861"/>
  <c r="V2443" i="64"/>
  <c r="V2495" i="64"/>
  <c r="BP37" i="861"/>
  <c r="BP2495" i="64"/>
  <c r="BP2443" i="64"/>
  <c r="BK37" i="861"/>
  <c r="BK2443" i="64"/>
  <c r="BK2495" i="64"/>
  <c r="BM37" i="861"/>
  <c r="BM2495" i="64"/>
  <c r="BM2443" i="64"/>
  <c r="L31" i="861"/>
  <c r="AE35" i="861"/>
  <c r="BU37" i="861"/>
  <c r="BU2443" i="64"/>
  <c r="BU2495" i="64"/>
  <c r="BA37" i="861"/>
  <c r="BA2443" i="64"/>
  <c r="BA2495" i="64"/>
  <c r="Z37" i="861"/>
  <c r="Z2443" i="64"/>
  <c r="Z2495" i="64"/>
  <c r="CB37" i="861"/>
  <c r="CB2495" i="64"/>
  <c r="CB2443" i="64"/>
  <c r="CF37" i="861"/>
  <c r="CF2443" i="64"/>
  <c r="CF2495" i="64"/>
  <c r="N31" i="861"/>
  <c r="BC35" i="861"/>
  <c r="AB37" i="861"/>
  <c r="AB2495" i="64"/>
  <c r="AB2443" i="64"/>
  <c r="BV37" i="861"/>
  <c r="BV2495" i="64"/>
  <c r="BV2443" i="64"/>
  <c r="U37" i="861"/>
  <c r="U2443" i="64"/>
  <c r="U2495" i="64"/>
  <c r="P31" i="861"/>
  <c r="CA35" i="861"/>
  <c r="K31" i="861"/>
  <c r="S35" i="861"/>
  <c r="AA37" i="861"/>
  <c r="AA2495" i="64"/>
  <c r="AA2443" i="64"/>
  <c r="M31" i="861"/>
  <c r="AQ35" i="861"/>
  <c r="X37" i="861"/>
  <c r="X2443" i="64"/>
  <c r="X2495" i="64"/>
  <c r="CC37" i="861"/>
  <c r="CC2443" i="64"/>
  <c r="CC2495" i="64"/>
  <c r="AR37" i="861"/>
  <c r="AR2443" i="64"/>
  <c r="AR2495" i="64"/>
  <c r="BH37" i="861"/>
  <c r="BH2443" i="64"/>
  <c r="BH2495" i="64"/>
  <c r="CH2443" i="64"/>
  <c r="CH2495" i="64"/>
  <c r="CH37" i="861"/>
  <c r="BI37" i="861"/>
  <c r="BI2443" i="64"/>
  <c r="BI2495" i="64"/>
  <c r="BF37" i="861"/>
  <c r="BF2443" i="64"/>
  <c r="BF2495" i="64"/>
  <c r="AW37" i="861"/>
  <c r="AW2495" i="64"/>
  <c r="AW2443" i="64"/>
  <c r="N26" i="863"/>
  <c r="AI37" i="861"/>
  <c r="AI2443" i="64"/>
  <c r="AI2495" i="64"/>
  <c r="T37" i="861"/>
  <c r="T2443" i="64"/>
  <c r="T2495" i="64"/>
  <c r="P26" i="863"/>
  <c r="AD37" i="861"/>
  <c r="AD2443" i="64"/>
  <c r="AD2495" i="64"/>
  <c r="K26" i="863"/>
  <c r="BR37" i="861"/>
  <c r="BR2495" i="64"/>
  <c r="BR2443" i="64"/>
  <c r="AZ37" i="861"/>
  <c r="AZ2443" i="64"/>
  <c r="AZ2495" i="64"/>
  <c r="CJ37" i="861"/>
  <c r="CJ2495" i="64"/>
  <c r="CJ2443" i="64"/>
  <c r="BL37" i="861"/>
  <c r="BL2495" i="64"/>
  <c r="BL2443" i="64"/>
  <c r="AM37" i="861"/>
  <c r="AM2495" i="64"/>
  <c r="AM2443" i="64"/>
  <c r="BS37" i="861"/>
  <c r="BS2495" i="64"/>
  <c r="BS2443" i="64"/>
  <c r="AN37" i="861"/>
  <c r="AN2495" i="64"/>
  <c r="AN2443" i="64"/>
  <c r="BN37" i="861"/>
  <c r="BN2443" i="64"/>
  <c r="BN2495" i="64"/>
  <c r="AY37" i="861"/>
  <c r="AY2443" i="64"/>
  <c r="AY2495" i="64"/>
  <c r="CD37" i="861"/>
  <c r="CD2443" i="64"/>
  <c r="CD2495" i="64"/>
  <c r="AU37" i="861"/>
  <c r="AU2495" i="64"/>
  <c r="AU2443" i="64"/>
  <c r="BJ37" i="861"/>
  <c r="BJ2443" i="64"/>
  <c r="BJ2495" i="64"/>
  <c r="Y37" i="861"/>
  <c r="Y2443" i="64"/>
  <c r="Y2495" i="64"/>
  <c r="AO37" i="861"/>
  <c r="AO2495" i="64"/>
  <c r="AO2443" i="64"/>
  <c r="CE37" i="861"/>
  <c r="CE2443" i="64"/>
  <c r="CE2495" i="64"/>
  <c r="AC37" i="861"/>
  <c r="AC2443" i="64"/>
  <c r="AC2495" i="64"/>
  <c r="BQ37" i="861"/>
  <c r="BQ2443" i="64"/>
  <c r="BQ2495" i="64"/>
  <c r="W37" i="861"/>
  <c r="W2495" i="64"/>
  <c r="W2443" i="64"/>
  <c r="BG37" i="861"/>
  <c r="BG2443" i="64"/>
  <c r="BG2495" i="64"/>
  <c r="AG37" i="861"/>
  <c r="AG2495" i="64"/>
  <c r="AG2443" i="64"/>
  <c r="BW37" i="861"/>
  <c r="BW2443" i="64"/>
  <c r="BW2495" i="64"/>
  <c r="AJ37" i="861"/>
  <c r="AJ2443" i="64"/>
  <c r="AJ2495" i="64"/>
  <c r="BD37" i="861"/>
  <c r="BD2495" i="64"/>
  <c r="BD2443" i="64"/>
  <c r="BX37" i="861"/>
  <c r="BX2443" i="64"/>
  <c r="BX2495" i="64"/>
  <c r="BO35" i="861"/>
  <c r="O31" i="861"/>
  <c r="BY37" i="861"/>
  <c r="BY2443" i="64"/>
  <c r="BY2495" i="64"/>
  <c r="AL37" i="861"/>
  <c r="AL2443" i="64"/>
  <c r="AL2495" i="64"/>
  <c r="AV37" i="861"/>
  <c r="AV2495" i="64"/>
  <c r="AV2443" i="64"/>
  <c r="CL37" i="861"/>
  <c r="CL2443" i="64"/>
  <c r="CL2495" i="64"/>
  <c r="CK37" i="861"/>
  <c r="CK2495" i="64"/>
  <c r="CK2443" i="64"/>
  <c r="Y2396" i="64"/>
  <c r="W2422" i="64"/>
  <c r="W2424" i="64" s="1"/>
  <c r="BE37" i="861"/>
  <c r="BE2495" i="64"/>
  <c r="BE2443" i="64"/>
  <c r="BB37" i="861"/>
  <c r="BB2443" i="64"/>
  <c r="BB2495" i="64"/>
  <c r="CI37" i="861"/>
  <c r="CI2495" i="64"/>
  <c r="CI2443" i="64"/>
  <c r="BZ2443" i="64"/>
  <c r="BZ2495" i="64"/>
  <c r="BZ37" i="861"/>
  <c r="O26" i="863"/>
  <c r="AH37" i="861"/>
  <c r="AH2443" i="64"/>
  <c r="AH2495" i="64"/>
  <c r="AS37" i="861"/>
  <c r="AS2495" i="64"/>
  <c r="AS2443" i="64"/>
  <c r="AX37" i="861"/>
  <c r="AX2443" i="64"/>
  <c r="AX2495" i="64"/>
  <c r="X2473" i="64" l="1"/>
  <c r="W2475" i="64"/>
  <c r="CI2521" i="64"/>
  <c r="CI2524" i="64" s="1"/>
  <c r="CI38" i="861"/>
  <c r="CI49" i="861"/>
  <c r="AH2521" i="64"/>
  <c r="AH2524" i="64" s="1"/>
  <c r="AH38" i="861"/>
  <c r="AH49" i="861"/>
  <c r="Z2396" i="64"/>
  <c r="Y2398" i="64"/>
  <c r="BY2521" i="64"/>
  <c r="BY2524" i="64" s="1"/>
  <c r="BY38" i="861"/>
  <c r="BY49" i="861"/>
  <c r="AX2521" i="64"/>
  <c r="AX2524" i="64" s="1"/>
  <c r="AX38" i="861"/>
  <c r="AX49" i="861"/>
  <c r="BZ2521" i="64"/>
  <c r="BZ2524" i="64" s="1"/>
  <c r="BZ38" i="861"/>
  <c r="BZ49" i="861"/>
  <c r="BB2521" i="64"/>
  <c r="BB2524" i="64" s="1"/>
  <c r="BB38" i="861"/>
  <c r="BB49" i="861"/>
  <c r="AG2521" i="64"/>
  <c r="AG2524" i="64" s="1"/>
  <c r="AG38" i="861"/>
  <c r="AG49" i="861"/>
  <c r="BJ2521" i="64"/>
  <c r="BJ2524" i="64" s="1"/>
  <c r="BJ38" i="861"/>
  <c r="BJ49" i="861"/>
  <c r="BL2521" i="64"/>
  <c r="BL2524" i="64" s="1"/>
  <c r="BL38" i="861"/>
  <c r="BL49" i="861"/>
  <c r="CH2521" i="64"/>
  <c r="CH2524" i="64" s="1"/>
  <c r="CH38" i="861"/>
  <c r="CH49" i="861"/>
  <c r="X2521" i="64"/>
  <c r="X2524" i="64" s="1"/>
  <c r="X38" i="861"/>
  <c r="X49" i="861"/>
  <c r="BV2521" i="64"/>
  <c r="BV2524" i="64" s="1"/>
  <c r="BV38" i="861"/>
  <c r="BV49" i="861"/>
  <c r="CF2521" i="64"/>
  <c r="CF2524" i="64" s="1"/>
  <c r="CF38" i="861"/>
  <c r="CF49" i="861"/>
  <c r="AV2521" i="64"/>
  <c r="AV2524" i="64" s="1"/>
  <c r="AV38" i="861"/>
  <c r="AV49" i="861"/>
  <c r="O35" i="861"/>
  <c r="BO37" i="861"/>
  <c r="BO2443" i="64"/>
  <c r="BO2495" i="64"/>
  <c r="BQ2521" i="64"/>
  <c r="BQ2524" i="64" s="1"/>
  <c r="BQ38" i="861"/>
  <c r="BQ49" i="861"/>
  <c r="AY2521" i="64"/>
  <c r="AY2524" i="64" s="1"/>
  <c r="AY38" i="861"/>
  <c r="AY49" i="861"/>
  <c r="AW2521" i="64"/>
  <c r="AW2524" i="64" s="1"/>
  <c r="AW38" i="861"/>
  <c r="AW49" i="861"/>
  <c r="P35" i="861"/>
  <c r="CA37" i="861"/>
  <c r="CA2443" i="64"/>
  <c r="CA2495" i="64"/>
  <c r="BA2521" i="64"/>
  <c r="BA2524" i="64" s="1"/>
  <c r="BA38" i="861"/>
  <c r="BA49" i="861"/>
  <c r="BM2521" i="64"/>
  <c r="BM2524" i="64" s="1"/>
  <c r="BM38" i="861"/>
  <c r="BM49" i="861"/>
  <c r="AJ2521" i="64"/>
  <c r="AJ2524" i="64" s="1"/>
  <c r="AJ38" i="861"/>
  <c r="AJ49" i="861"/>
  <c r="AO2521" i="64"/>
  <c r="AO2524" i="64" s="1"/>
  <c r="AO38" i="861"/>
  <c r="AO49" i="861"/>
  <c r="BS2521" i="64"/>
  <c r="BS2524" i="64" s="1"/>
  <c r="BS38" i="861"/>
  <c r="BS49" i="861"/>
  <c r="BR2521" i="64"/>
  <c r="BR2524" i="64" s="1"/>
  <c r="BR38" i="861"/>
  <c r="BR49" i="861"/>
  <c r="T2521" i="64"/>
  <c r="T2524" i="64" s="1"/>
  <c r="T38" i="861"/>
  <c r="T49" i="861"/>
  <c r="AR2521" i="64"/>
  <c r="AR2524" i="64" s="1"/>
  <c r="AR38" i="861"/>
  <c r="AR49" i="861"/>
  <c r="AQ37" i="861"/>
  <c r="M35" i="861"/>
  <c r="AQ2443" i="64"/>
  <c r="AQ2495" i="64"/>
  <c r="V2521" i="64"/>
  <c r="V2524" i="64" s="1"/>
  <c r="V38" i="861"/>
  <c r="V49" i="861"/>
  <c r="AK2521" i="64"/>
  <c r="AK2524" i="64" s="1"/>
  <c r="AK38" i="861"/>
  <c r="AK49" i="861"/>
  <c r="CK2521" i="64"/>
  <c r="CK2524" i="64" s="1"/>
  <c r="CK38" i="861"/>
  <c r="CK49" i="861"/>
  <c r="AS2521" i="64"/>
  <c r="AS2524" i="64" s="1"/>
  <c r="AS38" i="861"/>
  <c r="AS49" i="861"/>
  <c r="BG2521" i="64"/>
  <c r="BG2524" i="64" s="1"/>
  <c r="BG38" i="861"/>
  <c r="BG49" i="861"/>
  <c r="AU2521" i="64"/>
  <c r="AU2524" i="64" s="1"/>
  <c r="AU38" i="861"/>
  <c r="AU49" i="861"/>
  <c r="CJ2521" i="64"/>
  <c r="CJ2524" i="64" s="1"/>
  <c r="CJ38" i="861"/>
  <c r="CJ49" i="861"/>
  <c r="AB2521" i="64"/>
  <c r="AB2524" i="64" s="1"/>
  <c r="AB38" i="861"/>
  <c r="AB49" i="861"/>
  <c r="CB2521" i="64"/>
  <c r="CB2524" i="64" s="1"/>
  <c r="CB38" i="861"/>
  <c r="CB49" i="861"/>
  <c r="AT2521" i="64"/>
  <c r="AT2524" i="64" s="1"/>
  <c r="AT38" i="861"/>
  <c r="AT49" i="861"/>
  <c r="BE2521" i="64"/>
  <c r="BE2524" i="64" s="1"/>
  <c r="BE38" i="861"/>
  <c r="BE49" i="861"/>
  <c r="X2422" i="64"/>
  <c r="X2424" i="64" s="1"/>
  <c r="AL2521" i="64"/>
  <c r="AL2524" i="64" s="1"/>
  <c r="AL38" i="861"/>
  <c r="AL49" i="861"/>
  <c r="BX2521" i="64"/>
  <c r="BX2524" i="64" s="1"/>
  <c r="BX38" i="861"/>
  <c r="BX49" i="861"/>
  <c r="AC2521" i="64"/>
  <c r="AC2524" i="64" s="1"/>
  <c r="AC38" i="861"/>
  <c r="AC49" i="861"/>
  <c r="BN2521" i="64"/>
  <c r="BN2524" i="64" s="1"/>
  <c r="BN38" i="861"/>
  <c r="BN49" i="861"/>
  <c r="BF2521" i="64"/>
  <c r="BF2524" i="64" s="1"/>
  <c r="BF38" i="861"/>
  <c r="BF49" i="861"/>
  <c r="BC37" i="861"/>
  <c r="N35" i="861"/>
  <c r="BC2495" i="64"/>
  <c r="BC2443" i="64"/>
  <c r="BU2521" i="64"/>
  <c r="BU2524" i="64" s="1"/>
  <c r="BU38" i="861"/>
  <c r="BU49" i="861"/>
  <c r="BK2521" i="64"/>
  <c r="BK2524" i="64" s="1"/>
  <c r="BK38" i="861"/>
  <c r="BK49" i="861"/>
  <c r="BW2521" i="64"/>
  <c r="BW2524" i="64" s="1"/>
  <c r="BW38" i="861"/>
  <c r="BW49" i="861"/>
  <c r="Y2521" i="64"/>
  <c r="Y2524" i="64" s="1"/>
  <c r="Y38" i="861"/>
  <c r="Y49" i="861"/>
  <c r="AM2521" i="64"/>
  <c r="AM2524" i="64" s="1"/>
  <c r="AM38" i="861"/>
  <c r="AM49" i="861"/>
  <c r="AI2521" i="64"/>
  <c r="AI2524" i="64" s="1"/>
  <c r="AI38" i="861"/>
  <c r="AI49" i="861"/>
  <c r="CC2521" i="64"/>
  <c r="CC2524" i="64" s="1"/>
  <c r="CC38" i="861"/>
  <c r="CC49" i="861"/>
  <c r="U2521" i="64"/>
  <c r="U2524" i="64" s="1"/>
  <c r="U38" i="861"/>
  <c r="U49" i="861"/>
  <c r="AE37" i="861"/>
  <c r="L35" i="861"/>
  <c r="AE2495" i="64"/>
  <c r="AE2443" i="64"/>
  <c r="BT2521" i="64"/>
  <c r="BT2524" i="64" s="1"/>
  <c r="BT38" i="861"/>
  <c r="BT49" i="861"/>
  <c r="AP2521" i="64"/>
  <c r="AP2524" i="64" s="1"/>
  <c r="AP38" i="861"/>
  <c r="AP49" i="861"/>
  <c r="CL2521" i="64"/>
  <c r="CL2524" i="64" s="1"/>
  <c r="CL38" i="861"/>
  <c r="CL49" i="861"/>
  <c r="W2521" i="64"/>
  <c r="W2524" i="64" s="1"/>
  <c r="W38" i="861"/>
  <c r="W49" i="861"/>
  <c r="CD2521" i="64"/>
  <c r="CD2524" i="64" s="1"/>
  <c r="CD38" i="861"/>
  <c r="CD49" i="861"/>
  <c r="AZ2521" i="64"/>
  <c r="AZ2524" i="64" s="1"/>
  <c r="AZ38" i="861"/>
  <c r="AZ49" i="861"/>
  <c r="AD2521" i="64"/>
  <c r="AD2524" i="64" s="1"/>
  <c r="AD38" i="861"/>
  <c r="AD49" i="861"/>
  <c r="AA2521" i="64"/>
  <c r="AA2524" i="64" s="1"/>
  <c r="AA38" i="861"/>
  <c r="AA49" i="861"/>
  <c r="Z2521" i="64"/>
  <c r="Z2524" i="64" s="1"/>
  <c r="Z38" i="861"/>
  <c r="Z49" i="861"/>
  <c r="CG2521" i="64"/>
  <c r="CG2524" i="64" s="1"/>
  <c r="CG38" i="861"/>
  <c r="CG49" i="861"/>
  <c r="AF2521" i="64"/>
  <c r="AF2524" i="64" s="1"/>
  <c r="AF38" i="861"/>
  <c r="AF49" i="861"/>
  <c r="BD2521" i="64"/>
  <c r="BD2524" i="64" s="1"/>
  <c r="BD38" i="861"/>
  <c r="BD49" i="861"/>
  <c r="CE2521" i="64"/>
  <c r="CE2524" i="64" s="1"/>
  <c r="CE38" i="861"/>
  <c r="CE49" i="861"/>
  <c r="AN2521" i="64"/>
  <c r="AN2524" i="64" s="1"/>
  <c r="AN38" i="861"/>
  <c r="AN49" i="861"/>
  <c r="BI2521" i="64"/>
  <c r="BI2524" i="64" s="1"/>
  <c r="BI38" i="861"/>
  <c r="BI49" i="861"/>
  <c r="BH2521" i="64"/>
  <c r="BH2524" i="64" s="1"/>
  <c r="BH38" i="861"/>
  <c r="BH49" i="861"/>
  <c r="S37" i="861"/>
  <c r="K35" i="861"/>
  <c r="S2443" i="64"/>
  <c r="S2447" i="64" s="1"/>
  <c r="S2495" i="64"/>
  <c r="S2499" i="64" s="1"/>
  <c r="T2499" i="64" s="1"/>
  <c r="BP2521" i="64"/>
  <c r="BP2524" i="64" s="1"/>
  <c r="BP38" i="861"/>
  <c r="BP49" i="861"/>
  <c r="X2475" i="64" l="1"/>
  <c r="Y2473" i="64"/>
  <c r="U2499" i="64"/>
  <c r="AP50" i="861"/>
  <c r="AP51" i="861" s="1"/>
  <c r="AT50" i="861"/>
  <c r="AT51" i="861" s="1"/>
  <c r="S2521" i="64"/>
  <c r="S2524" i="64" s="1"/>
  <c r="K2524" i="64" s="1"/>
  <c r="K37" i="861"/>
  <c r="S38" i="861"/>
  <c r="S49" i="861"/>
  <c r="AA50" i="861"/>
  <c r="AA51" i="861" s="1"/>
  <c r="BA50" i="861"/>
  <c r="BA51" i="861" s="1"/>
  <c r="P2443" i="64"/>
  <c r="P2495" i="64"/>
  <c r="AV50" i="861"/>
  <c r="AV51" i="861" s="1"/>
  <c r="BJ50" i="861"/>
  <c r="BJ51" i="861" s="1"/>
  <c r="BN50" i="861"/>
  <c r="BN51" i="861" s="1"/>
  <c r="CB50" i="861"/>
  <c r="CB51" i="861" s="1"/>
  <c r="BS50" i="861"/>
  <c r="BS51" i="861" s="1"/>
  <c r="X50" i="861"/>
  <c r="X51" i="861" s="1"/>
  <c r="AX50" i="861"/>
  <c r="AX51" i="861" s="1"/>
  <c r="Y50" i="861"/>
  <c r="Y51" i="861" s="1"/>
  <c r="BH50" i="861"/>
  <c r="BH51" i="861" s="1"/>
  <c r="AN50" i="861"/>
  <c r="AN51" i="861" s="1"/>
  <c r="BD50" i="861"/>
  <c r="BD51" i="861" s="1"/>
  <c r="CC50" i="861"/>
  <c r="CC51" i="861" s="1"/>
  <c r="BF50" i="861"/>
  <c r="BF51" i="861" s="1"/>
  <c r="Y2422" i="64"/>
  <c r="AU50" i="861"/>
  <c r="AU51" i="861" s="1"/>
  <c r="V50" i="861"/>
  <c r="V51" i="861" s="1"/>
  <c r="T50" i="861"/>
  <c r="T51" i="861" s="1"/>
  <c r="AJ50" i="861"/>
  <c r="AJ51" i="861" s="1"/>
  <c r="AY50" i="861"/>
  <c r="AY51" i="861" s="1"/>
  <c r="AZ50" i="861"/>
  <c r="AZ51" i="861" s="1"/>
  <c r="BX50" i="861"/>
  <c r="BX51" i="861" s="1"/>
  <c r="CK50" i="861"/>
  <c r="CK51" i="861" s="1"/>
  <c r="AW50" i="861"/>
  <c r="AW51" i="861" s="1"/>
  <c r="CF50" i="861"/>
  <c r="CF51" i="861" s="1"/>
  <c r="BL50" i="861"/>
  <c r="BL51" i="861" s="1"/>
  <c r="BB50" i="861"/>
  <c r="BB51" i="861" s="1"/>
  <c r="AF50" i="861"/>
  <c r="AF51" i="861" s="1"/>
  <c r="AE2521" i="64"/>
  <c r="AE2524" i="64" s="1"/>
  <c r="L2524" i="64" s="1"/>
  <c r="AE38" i="861"/>
  <c r="AE49" i="861"/>
  <c r="L37" i="861"/>
  <c r="AM50" i="861"/>
  <c r="AM51" i="861" s="1"/>
  <c r="BK50" i="861"/>
  <c r="BK51" i="861" s="1"/>
  <c r="AB50" i="861"/>
  <c r="AB51" i="861" s="1"/>
  <c r="AQ2521" i="64"/>
  <c r="AQ2524" i="64" s="1"/>
  <c r="M2524" i="64" s="1"/>
  <c r="M37" i="861"/>
  <c r="AQ38" i="861"/>
  <c r="AQ49" i="861"/>
  <c r="AA2396" i="64"/>
  <c r="CI50" i="861"/>
  <c r="CI51" i="861" s="1"/>
  <c r="L2495" i="64"/>
  <c r="L2443" i="64"/>
  <c r="M2495" i="64"/>
  <c r="M2443" i="64"/>
  <c r="S2501" i="64"/>
  <c r="T2501" i="64"/>
  <c r="BT50" i="861"/>
  <c r="BT51" i="861" s="1"/>
  <c r="N2495" i="64"/>
  <c r="N2443" i="64"/>
  <c r="CJ50" i="861"/>
  <c r="CJ51" i="861" s="1"/>
  <c r="AR50" i="861"/>
  <c r="AR51" i="861" s="1"/>
  <c r="BR50" i="861"/>
  <c r="BR51" i="861" s="1"/>
  <c r="BM50" i="861"/>
  <c r="BM51" i="861" s="1"/>
  <c r="CH50" i="861"/>
  <c r="CH51" i="861" s="1"/>
  <c r="AG50" i="861"/>
  <c r="AG51" i="861" s="1"/>
  <c r="Z2398" i="64"/>
  <c r="Z50" i="861"/>
  <c r="Z51" i="861" s="1"/>
  <c r="W50" i="861"/>
  <c r="W51" i="861" s="1"/>
  <c r="BI50" i="861"/>
  <c r="BI51" i="861" s="1"/>
  <c r="BP50" i="861"/>
  <c r="BP51" i="861" s="1"/>
  <c r="S2449" i="64"/>
  <c r="CE50" i="861"/>
  <c r="CE51" i="861" s="1"/>
  <c r="AD50" i="861"/>
  <c r="AD51" i="861" s="1"/>
  <c r="CD50" i="861"/>
  <c r="CD51" i="861" s="1"/>
  <c r="CL50" i="861"/>
  <c r="CL51" i="861" s="1"/>
  <c r="U50" i="861"/>
  <c r="U51" i="861" s="1"/>
  <c r="BW50" i="861"/>
  <c r="BW51" i="861" s="1"/>
  <c r="BC2521" i="64"/>
  <c r="BC2524" i="64" s="1"/>
  <c r="N2524" i="64" s="1"/>
  <c r="BC38" i="861"/>
  <c r="BC49" i="861"/>
  <c r="N37" i="861"/>
  <c r="AC50" i="861"/>
  <c r="AC51" i="861" s="1"/>
  <c r="AL50" i="861"/>
  <c r="AL51" i="861" s="1"/>
  <c r="AS50" i="861"/>
  <c r="AS51" i="861" s="1"/>
  <c r="AK50" i="861"/>
  <c r="AK51" i="861" s="1"/>
  <c r="AO50" i="861"/>
  <c r="AO51" i="861" s="1"/>
  <c r="T2447" i="64"/>
  <c r="BO2521" i="64"/>
  <c r="BO2524" i="64" s="1"/>
  <c r="O2524" i="64" s="1"/>
  <c r="O37" i="861"/>
  <c r="BO38" i="861"/>
  <c r="BO49" i="861"/>
  <c r="BV50" i="861"/>
  <c r="BV51" i="861" s="1"/>
  <c r="BZ50" i="861"/>
  <c r="BZ51" i="861" s="1"/>
  <c r="BY50" i="861"/>
  <c r="BY51" i="861" s="1"/>
  <c r="K2443" i="64"/>
  <c r="K2495" i="64"/>
  <c r="CG50" i="861"/>
  <c r="CG51" i="861" s="1"/>
  <c r="AI50" i="861"/>
  <c r="AI51" i="861" s="1"/>
  <c r="BU50" i="861"/>
  <c r="BU51" i="861" s="1"/>
  <c r="BE50" i="861"/>
  <c r="BE51" i="861" s="1"/>
  <c r="BG50" i="861"/>
  <c r="BG51" i="861" s="1"/>
  <c r="CA2521" i="64"/>
  <c r="CA2524" i="64" s="1"/>
  <c r="P2524" i="64" s="1"/>
  <c r="CA38" i="861"/>
  <c r="CA49" i="861"/>
  <c r="P37" i="861"/>
  <c r="BQ50" i="861"/>
  <c r="BQ51" i="861" s="1"/>
  <c r="O2443" i="64"/>
  <c r="O2495" i="64"/>
  <c r="AH50" i="861"/>
  <c r="AH51" i="861" s="1"/>
  <c r="Y2475" i="64" l="1"/>
  <c r="Z2473" i="64"/>
  <c r="AA52" i="861"/>
  <c r="AA81" i="861"/>
  <c r="AA86" i="861" s="1"/>
  <c r="AA95" i="861" s="1"/>
  <c r="T52" i="861"/>
  <c r="T81" i="861"/>
  <c r="T86" i="861" s="1"/>
  <c r="T95" i="861" s="1"/>
  <c r="V52" i="861"/>
  <c r="V81" i="861"/>
  <c r="V86" i="861" s="1"/>
  <c r="V95" i="861" s="1"/>
  <c r="AU52" i="861"/>
  <c r="AU81" i="861"/>
  <c r="AU86" i="861" s="1"/>
  <c r="AU95" i="861" s="1"/>
  <c r="Z52" i="861"/>
  <c r="Z81" i="861"/>
  <c r="Z86" i="861" s="1"/>
  <c r="Z95" i="861" s="1"/>
  <c r="BH52" i="861"/>
  <c r="BH81" i="861"/>
  <c r="BH86" i="861" s="1"/>
  <c r="BH95" i="861" s="1"/>
  <c r="BQ52" i="861"/>
  <c r="BQ81" i="861"/>
  <c r="BQ86" i="861" s="1"/>
  <c r="BQ95" i="861" s="1"/>
  <c r="BJ52" i="861"/>
  <c r="BJ81" i="861"/>
  <c r="BJ86" i="861" s="1"/>
  <c r="BJ95" i="861" s="1"/>
  <c r="AM52" i="861"/>
  <c r="AM81" i="861"/>
  <c r="AM86" i="861" s="1"/>
  <c r="AM95" i="861" s="1"/>
  <c r="AZ52" i="861"/>
  <c r="AZ81" i="861"/>
  <c r="AZ86" i="861" s="1"/>
  <c r="AZ95" i="861" s="1"/>
  <c r="CL81" i="861"/>
  <c r="CL86" i="861" s="1"/>
  <c r="CL95" i="861" s="1"/>
  <c r="CL52" i="861"/>
  <c r="BL52" i="861"/>
  <c r="BL81" i="861"/>
  <c r="BL86" i="861" s="1"/>
  <c r="BL95" i="861" s="1"/>
  <c r="AT52" i="861"/>
  <c r="AT81" i="861"/>
  <c r="AT86" i="861" s="1"/>
  <c r="AT95" i="861" s="1"/>
  <c r="BE52" i="861"/>
  <c r="BE81" i="861"/>
  <c r="BE86" i="861" s="1"/>
  <c r="BE95" i="861" s="1"/>
  <c r="BD52" i="861"/>
  <c r="BD81" i="861"/>
  <c r="BD86" i="861" s="1"/>
  <c r="BD95" i="861" s="1"/>
  <c r="AK52" i="861"/>
  <c r="AK81" i="861"/>
  <c r="AK86" i="861" s="1"/>
  <c r="AK95" i="861" s="1"/>
  <c r="CF52" i="861"/>
  <c r="CF81" i="861"/>
  <c r="CF86" i="861" s="1"/>
  <c r="CF95" i="861" s="1"/>
  <c r="AP52" i="861"/>
  <c r="AP81" i="861"/>
  <c r="AP86" i="861" s="1"/>
  <c r="AP95" i="861" s="1"/>
  <c r="W52" i="861"/>
  <c r="W81" i="861"/>
  <c r="W86" i="861" s="1"/>
  <c r="W95" i="861" s="1"/>
  <c r="BN52" i="861"/>
  <c r="BN81" i="861"/>
  <c r="BN86" i="861" s="1"/>
  <c r="BN95" i="861" s="1"/>
  <c r="BT52" i="861"/>
  <c r="BT81" i="861"/>
  <c r="BT86" i="861" s="1"/>
  <c r="BT95" i="861" s="1"/>
  <c r="AW52" i="861"/>
  <c r="AW81" i="861"/>
  <c r="AW86" i="861" s="1"/>
  <c r="AW95" i="861" s="1"/>
  <c r="BA52" i="861"/>
  <c r="BA81" i="861"/>
  <c r="BA86" i="861" s="1"/>
  <c r="BA95" i="861" s="1"/>
  <c r="AD52" i="861"/>
  <c r="AD81" i="861"/>
  <c r="AD86" i="861" s="1"/>
  <c r="AD95" i="861" s="1"/>
  <c r="CI52" i="861"/>
  <c r="CI81" i="861"/>
  <c r="CI86" i="861" s="1"/>
  <c r="CI95" i="861" s="1"/>
  <c r="AE50" i="861"/>
  <c r="L50" i="861" s="1"/>
  <c r="L49" i="861"/>
  <c r="BX52" i="861"/>
  <c r="BX81" i="861"/>
  <c r="BX86" i="861" s="1"/>
  <c r="BX95" i="861" s="1"/>
  <c r="Z2422" i="64"/>
  <c r="Z2424" i="64" s="1"/>
  <c r="AX52" i="861"/>
  <c r="AX81" i="861"/>
  <c r="AX86" i="861" s="1"/>
  <c r="AX95" i="861" s="1"/>
  <c r="CB52" i="861"/>
  <c r="CB81" i="861"/>
  <c r="CB86" i="861" s="1"/>
  <c r="CB95" i="861" s="1"/>
  <c r="K2521" i="64"/>
  <c r="K38" i="861"/>
  <c r="AL52" i="861"/>
  <c r="AL81" i="861"/>
  <c r="AL86" i="861" s="1"/>
  <c r="AL95" i="861" s="1"/>
  <c r="BI52" i="861"/>
  <c r="BI81" i="861"/>
  <c r="BI86" i="861" s="1"/>
  <c r="BI95" i="861" s="1"/>
  <c r="CE52" i="861"/>
  <c r="CE81" i="861"/>
  <c r="CE86" i="861" s="1"/>
  <c r="CE95" i="861" s="1"/>
  <c r="AB2396" i="64"/>
  <c r="AB2398" i="64" s="1"/>
  <c r="AB52" i="861"/>
  <c r="AB81" i="861"/>
  <c r="AB86" i="861" s="1"/>
  <c r="AB95" i="861" s="1"/>
  <c r="Y2424" i="64"/>
  <c r="AN52" i="861"/>
  <c r="AN81" i="861"/>
  <c r="AN86" i="861" s="1"/>
  <c r="AN95" i="861" s="1"/>
  <c r="X52" i="861"/>
  <c r="X81" i="861"/>
  <c r="X86" i="861" s="1"/>
  <c r="X95" i="861" s="1"/>
  <c r="N2521" i="64"/>
  <c r="N38" i="861"/>
  <c r="AA2398" i="64"/>
  <c r="AI52" i="861"/>
  <c r="AI81" i="861"/>
  <c r="AI86" i="861" s="1"/>
  <c r="AI95" i="861" s="1"/>
  <c r="BV52" i="861"/>
  <c r="BV81" i="861"/>
  <c r="BV86" i="861" s="1"/>
  <c r="BV95" i="861" s="1"/>
  <c r="U52" i="861"/>
  <c r="U81" i="861"/>
  <c r="U86" i="861" s="1"/>
  <c r="U95" i="861" s="1"/>
  <c r="CJ52" i="861"/>
  <c r="CJ81" i="861"/>
  <c r="CJ86" i="861" s="1"/>
  <c r="CJ95" i="861" s="1"/>
  <c r="BC50" i="861"/>
  <c r="N50" i="861" s="1"/>
  <c r="N49" i="861"/>
  <c r="BK52" i="861"/>
  <c r="BK81" i="861"/>
  <c r="BK86" i="861" s="1"/>
  <c r="BK95" i="861" s="1"/>
  <c r="AF52" i="861"/>
  <c r="AF81" i="861"/>
  <c r="AF86" i="861" s="1"/>
  <c r="AF95" i="861" s="1"/>
  <c r="BF52" i="861"/>
  <c r="BF81" i="861"/>
  <c r="BF86" i="861" s="1"/>
  <c r="BF95" i="861" s="1"/>
  <c r="BS52" i="861"/>
  <c r="BS81" i="861"/>
  <c r="BS86" i="861" s="1"/>
  <c r="BS95" i="861" s="1"/>
  <c r="BW52" i="861"/>
  <c r="BW81" i="861"/>
  <c r="BW86" i="861" s="1"/>
  <c r="BW95" i="861" s="1"/>
  <c r="CG52" i="861"/>
  <c r="CG81" i="861"/>
  <c r="CG86" i="861" s="1"/>
  <c r="CG95" i="861" s="1"/>
  <c r="AC52" i="861"/>
  <c r="AC81" i="861"/>
  <c r="AC86" i="861" s="1"/>
  <c r="AC95" i="861" s="1"/>
  <c r="CH52" i="861"/>
  <c r="CH81" i="861"/>
  <c r="CH86" i="861" s="1"/>
  <c r="CH95" i="861" s="1"/>
  <c r="P2521" i="64"/>
  <c r="P38" i="861"/>
  <c r="O2521" i="64"/>
  <c r="O38" i="861"/>
  <c r="M49" i="861"/>
  <c r="AQ50" i="861"/>
  <c r="M50" i="861" s="1"/>
  <c r="AH52" i="861"/>
  <c r="AH81" i="861"/>
  <c r="AH86" i="861" s="1"/>
  <c r="AH95" i="861" s="1"/>
  <c r="BR52" i="861"/>
  <c r="BR81" i="861"/>
  <c r="BR86" i="861" s="1"/>
  <c r="BR95" i="861" s="1"/>
  <c r="AS52" i="861"/>
  <c r="AS81" i="861"/>
  <c r="AS86" i="861" s="1"/>
  <c r="AS95" i="861" s="1"/>
  <c r="CD52" i="861"/>
  <c r="CD81" i="861"/>
  <c r="CD86" i="861" s="1"/>
  <c r="CD95" i="861" s="1"/>
  <c r="BP52" i="861"/>
  <c r="BP81" i="861"/>
  <c r="BP86" i="861" s="1"/>
  <c r="BP95" i="861" s="1"/>
  <c r="BM52" i="861"/>
  <c r="BM81" i="861"/>
  <c r="BM86" i="861" s="1"/>
  <c r="BM95" i="861" s="1"/>
  <c r="AY52" i="861"/>
  <c r="AY81" i="861"/>
  <c r="AY86" i="861" s="1"/>
  <c r="AY95" i="861" s="1"/>
  <c r="CC52" i="861"/>
  <c r="CC81" i="861"/>
  <c r="CC86" i="861" s="1"/>
  <c r="CC95" i="861" s="1"/>
  <c r="BZ52" i="861"/>
  <c r="BZ81" i="861"/>
  <c r="BZ86" i="861" s="1"/>
  <c r="BZ95" i="861" s="1"/>
  <c r="AG52" i="861"/>
  <c r="AG81" i="861"/>
  <c r="AG86" i="861" s="1"/>
  <c r="AG95" i="861" s="1"/>
  <c r="BG52" i="861"/>
  <c r="BG81" i="861"/>
  <c r="BG86" i="861" s="1"/>
  <c r="BG95" i="861" s="1"/>
  <c r="AO52" i="861"/>
  <c r="AO81" i="861"/>
  <c r="AO86" i="861" s="1"/>
  <c r="AO95" i="861" s="1"/>
  <c r="AR52" i="861"/>
  <c r="AR81" i="861"/>
  <c r="AR86" i="861" s="1"/>
  <c r="AR95" i="861" s="1"/>
  <c r="O49" i="861"/>
  <c r="BO50" i="861"/>
  <c r="O50" i="861" s="1"/>
  <c r="CA50" i="861"/>
  <c r="P50" i="861" s="1"/>
  <c r="P49" i="861"/>
  <c r="BU52" i="861"/>
  <c r="BU81" i="861"/>
  <c r="BU86" i="861" s="1"/>
  <c r="BU95" i="861" s="1"/>
  <c r="BY52" i="861"/>
  <c r="BY81" i="861"/>
  <c r="BY86" i="861" s="1"/>
  <c r="BY95" i="861" s="1"/>
  <c r="T2449" i="64"/>
  <c r="U2447" i="64"/>
  <c r="M2521" i="64"/>
  <c r="M38" i="861"/>
  <c r="BB52" i="861"/>
  <c r="BB81" i="861"/>
  <c r="BB86" i="861" s="1"/>
  <c r="BB95" i="861" s="1"/>
  <c r="CK52" i="861"/>
  <c r="CK81" i="861"/>
  <c r="CK86" i="861" s="1"/>
  <c r="CK95" i="861" s="1"/>
  <c r="Y52" i="861"/>
  <c r="Y81" i="861"/>
  <c r="Y86" i="861" s="1"/>
  <c r="Y95" i="861" s="1"/>
  <c r="AV52" i="861"/>
  <c r="AV81" i="861"/>
  <c r="AV86" i="861" s="1"/>
  <c r="AV95" i="861" s="1"/>
  <c r="K49" i="861"/>
  <c r="S50" i="861"/>
  <c r="K50" i="861" s="1"/>
  <c r="V2499" i="64"/>
  <c r="V2501" i="64" s="1"/>
  <c r="L2521" i="64"/>
  <c r="L38" i="861"/>
  <c r="AJ52" i="861"/>
  <c r="AJ81" i="861"/>
  <c r="AJ86" i="861" s="1"/>
  <c r="AJ95" i="861" s="1"/>
  <c r="U2501" i="64"/>
  <c r="Z2475" i="64" l="1"/>
  <c r="AA2473" i="64"/>
  <c r="BC51" i="861"/>
  <c r="BC52" i="861" s="1"/>
  <c r="AE51" i="861"/>
  <c r="AE52" i="861" s="1"/>
  <c r="BO51" i="861"/>
  <c r="BO52" i="861" s="1"/>
  <c r="AQ51" i="861"/>
  <c r="M51" i="861" s="1"/>
  <c r="M52" i="861" s="1"/>
  <c r="U2449" i="64"/>
  <c r="V2447" i="64"/>
  <c r="CA51" i="861"/>
  <c r="AA2422" i="64"/>
  <c r="W2499" i="64"/>
  <c r="W2501" i="64" s="1"/>
  <c r="S51" i="861"/>
  <c r="O51" i="861"/>
  <c r="O52" i="861" s="1"/>
  <c r="AC2396" i="64"/>
  <c r="AC2398" i="64" s="1"/>
  <c r="N51" i="861" l="1"/>
  <c r="N52" i="861" s="1"/>
  <c r="L51" i="861"/>
  <c r="L52" i="861" s="1"/>
  <c r="AE81" i="861"/>
  <c r="L81" i="861" s="1"/>
  <c r="AB2473" i="64"/>
  <c r="AA2475" i="64"/>
  <c r="BO81" i="861"/>
  <c r="BO86" i="861" s="1"/>
  <c r="BC81" i="861"/>
  <c r="N81" i="861" s="1"/>
  <c r="AQ52" i="861"/>
  <c r="AQ81" i="861"/>
  <c r="M81" i="861" s="1"/>
  <c r="AD2396" i="64"/>
  <c r="K2396" i="64" s="1"/>
  <c r="V2449" i="64"/>
  <c r="W2447" i="64"/>
  <c r="S52" i="861"/>
  <c r="K51" i="861"/>
  <c r="K52" i="861" s="1"/>
  <c r="S81" i="861"/>
  <c r="AB2422" i="64"/>
  <c r="AB2424" i="64" s="1"/>
  <c r="P51" i="861"/>
  <c r="P52" i="861" s="1"/>
  <c r="CA52" i="861"/>
  <c r="CA81" i="861"/>
  <c r="X2499" i="64"/>
  <c r="X2501" i="64" s="1"/>
  <c r="AA2424" i="64"/>
  <c r="O81" i="861"/>
  <c r="BC86" i="861" l="1"/>
  <c r="BC95" i="861" s="1"/>
  <c r="N95" i="861" s="1"/>
  <c r="AE86" i="861"/>
  <c r="L86" i="861" s="1"/>
  <c r="AB2475" i="64"/>
  <c r="AC2473" i="64"/>
  <c r="AQ86" i="861"/>
  <c r="AQ95" i="861" s="1"/>
  <c r="M95" i="861" s="1"/>
  <c r="AC2422" i="64"/>
  <c r="W2449" i="64"/>
  <c r="X2447" i="64"/>
  <c r="BO95" i="861"/>
  <c r="O95" i="861" s="1"/>
  <c r="O86" i="861"/>
  <c r="AE2396" i="64"/>
  <c r="AD2398" i="64"/>
  <c r="S86" i="861"/>
  <c r="K81" i="861"/>
  <c r="Y2499" i="64"/>
  <c r="CA86" i="861"/>
  <c r="P81" i="861"/>
  <c r="N86" i="861" l="1"/>
  <c r="AE95" i="861"/>
  <c r="L95" i="861" s="1"/>
  <c r="M86" i="861"/>
  <c r="AD2473" i="64"/>
  <c r="K2473" i="64" s="1"/>
  <c r="AC2475" i="64"/>
  <c r="AF2396" i="64"/>
  <c r="P86" i="861"/>
  <c r="CA95" i="861"/>
  <c r="P95" i="861" s="1"/>
  <c r="AE2398" i="64"/>
  <c r="X2449" i="64"/>
  <c r="Y2447" i="64"/>
  <c r="Z2499" i="64"/>
  <c r="AD2422" i="64"/>
  <c r="K2422" i="64" s="1"/>
  <c r="Y2501" i="64"/>
  <c r="AC2424" i="64"/>
  <c r="S95" i="861"/>
  <c r="K86" i="861"/>
  <c r="AD2475" i="64" l="1"/>
  <c r="AE2473" i="64"/>
  <c r="S56" i="861"/>
  <c r="K95" i="861"/>
  <c r="AE2422" i="64"/>
  <c r="AD2424" i="64"/>
  <c r="AG2396" i="64"/>
  <c r="AG2398" i="64" s="1"/>
  <c r="AA2499" i="64"/>
  <c r="AF2398" i="64"/>
  <c r="Z2501" i="64"/>
  <c r="Y2449" i="64"/>
  <c r="Z2447" i="64"/>
  <c r="AF2473" i="64" l="1"/>
  <c r="AE2475" i="64"/>
  <c r="AF2422" i="64"/>
  <c r="AB2499" i="64"/>
  <c r="AE2424" i="64"/>
  <c r="Z2449" i="64"/>
  <c r="AA2447" i="64"/>
  <c r="AA2501" i="64"/>
  <c r="AH2396" i="64"/>
  <c r="S17" i="864"/>
  <c r="S57" i="861"/>
  <c r="S62" i="861" s="1"/>
  <c r="T56" i="861"/>
  <c r="AG2473" i="64" l="1"/>
  <c r="AF2475" i="64"/>
  <c r="AC2499" i="64"/>
  <c r="T17" i="864"/>
  <c r="U56" i="861"/>
  <c r="T57" i="861"/>
  <c r="T62" i="861" s="1"/>
  <c r="AG2422" i="64"/>
  <c r="AG2424" i="64" s="1"/>
  <c r="AI2396" i="64"/>
  <c r="AH2398" i="64"/>
  <c r="AB2501" i="64"/>
  <c r="AA2449" i="64"/>
  <c r="AB2447" i="64"/>
  <c r="AF2424" i="64"/>
  <c r="AH2473" i="64" l="1"/>
  <c r="AG2475" i="64"/>
  <c r="AH2422" i="64"/>
  <c r="U17" i="864"/>
  <c r="V56" i="861"/>
  <c r="U57" i="861"/>
  <c r="U62" i="861" s="1"/>
  <c r="AD2499" i="64"/>
  <c r="K2499" i="64" s="1"/>
  <c r="AB2449" i="64"/>
  <c r="AC2447" i="64"/>
  <c r="AJ2396" i="64"/>
  <c r="AI2398" i="64"/>
  <c r="AC2501" i="64"/>
  <c r="AH2475" i="64" l="1"/>
  <c r="AI2473" i="64"/>
  <c r="AC2449" i="64"/>
  <c r="AD2447" i="64"/>
  <c r="K2447" i="64" s="1"/>
  <c r="V17" i="864"/>
  <c r="W56" i="861"/>
  <c r="V57" i="861"/>
  <c r="V62" i="861" s="1"/>
  <c r="AK2396" i="64"/>
  <c r="AK2398" i="64" s="1"/>
  <c r="AE2499" i="64"/>
  <c r="AJ2398" i="64"/>
  <c r="AD2501" i="64"/>
  <c r="AI2422" i="64"/>
  <c r="AI2424" i="64" s="1"/>
  <c r="AH2424" i="64"/>
  <c r="AJ2473" i="64" l="1"/>
  <c r="AI2475" i="64"/>
  <c r="W57" i="861"/>
  <c r="W62" i="861" s="1"/>
  <c r="W17" i="864"/>
  <c r="X56" i="861"/>
  <c r="AD2449" i="64"/>
  <c r="AE2447" i="64"/>
  <c r="AF2499" i="64"/>
  <c r="AF2501" i="64" s="1"/>
  <c r="AJ2422" i="64"/>
  <c r="AE2501" i="64"/>
  <c r="AL2396" i="64"/>
  <c r="AK2473" i="64" l="1"/>
  <c r="AJ2475" i="64"/>
  <c r="AE2449" i="64"/>
  <c r="AF2447" i="64"/>
  <c r="AK2422" i="64"/>
  <c r="AM2396" i="64"/>
  <c r="AL2398" i="64"/>
  <c r="AJ2424" i="64"/>
  <c r="AG2499" i="64"/>
  <c r="AG2501" i="64" s="1"/>
  <c r="X57" i="861"/>
  <c r="X62" i="861" s="1"/>
  <c r="X17" i="864"/>
  <c r="Y56" i="861"/>
  <c r="AL2473" i="64" l="1"/>
  <c r="AK2475" i="64"/>
  <c r="AH2499" i="64"/>
  <c r="AL2422" i="64"/>
  <c r="AK2424" i="64"/>
  <c r="Y17" i="864"/>
  <c r="Z56" i="861"/>
  <c r="Y57" i="861"/>
  <c r="Y62" i="861" s="1"/>
  <c r="AF2449" i="64"/>
  <c r="AG2447" i="64"/>
  <c r="AN2396" i="64"/>
  <c r="AN2398" i="64" s="1"/>
  <c r="AM2398" i="64"/>
  <c r="AL2475" i="64" l="1"/>
  <c r="AM2473" i="64"/>
  <c r="AI2499" i="64"/>
  <c r="AH2501" i="64"/>
  <c r="AM2422" i="64"/>
  <c r="AO2396" i="64"/>
  <c r="AO2398" i="64" s="1"/>
  <c r="AG2449" i="64"/>
  <c r="AH2447" i="64"/>
  <c r="AL2424" i="64"/>
  <c r="Z17" i="864"/>
  <c r="AA56" i="861"/>
  <c r="Z57" i="861"/>
  <c r="Z62" i="861" s="1"/>
  <c r="AM2475" i="64" l="1"/>
  <c r="AN2473" i="64"/>
  <c r="AA17" i="864"/>
  <c r="AA57" i="861"/>
  <c r="AA62" i="861" s="1"/>
  <c r="AB56" i="861"/>
  <c r="AN2422" i="64"/>
  <c r="AN2424" i="64" s="1"/>
  <c r="AM2424" i="64"/>
  <c r="AH2449" i="64"/>
  <c r="AI2447" i="64"/>
  <c r="AJ2499" i="64"/>
  <c r="AP2396" i="64"/>
  <c r="L2396" i="64" s="1"/>
  <c r="AI2501" i="64"/>
  <c r="AN2475" i="64" l="1"/>
  <c r="AO2473" i="64"/>
  <c r="AO2422" i="64"/>
  <c r="AQ2396" i="64"/>
  <c r="AP2398" i="64"/>
  <c r="AI2449" i="64"/>
  <c r="AJ2447" i="64"/>
  <c r="AB17" i="864"/>
  <c r="AC56" i="861"/>
  <c r="AB57" i="861"/>
  <c r="AB62" i="861" s="1"/>
  <c r="AK2499" i="64"/>
  <c r="AK2501" i="64" s="1"/>
  <c r="AJ2501" i="64"/>
  <c r="AO2475" i="64" l="1"/>
  <c r="AP2473" i="64"/>
  <c r="L2473" i="64" s="1"/>
  <c r="AR2396" i="64"/>
  <c r="AQ2398" i="64"/>
  <c r="AL2499" i="64"/>
  <c r="AL2501" i="64" s="1"/>
  <c r="AC17" i="864"/>
  <c r="AD56" i="861"/>
  <c r="K56" i="861" s="1"/>
  <c r="AC57" i="861"/>
  <c r="AC62" i="861" s="1"/>
  <c r="AP2422" i="64"/>
  <c r="AJ2449" i="64"/>
  <c r="AK2447" i="64"/>
  <c r="AO2424" i="64"/>
  <c r="AP2424" i="64" l="1"/>
  <c r="L2422" i="64"/>
  <c r="AP2475" i="64"/>
  <c r="AQ2473" i="64"/>
  <c r="AQ2422" i="64"/>
  <c r="AS2396" i="64"/>
  <c r="AS2398" i="64" s="1"/>
  <c r="AR2398" i="64"/>
  <c r="K17" i="864"/>
  <c r="AD17" i="864"/>
  <c r="AE56" i="861"/>
  <c r="AD57" i="861"/>
  <c r="AK2449" i="64"/>
  <c r="AL2447" i="64"/>
  <c r="AM2499" i="64"/>
  <c r="AR2473" i="64" l="1"/>
  <c r="AQ2475" i="64"/>
  <c r="K57" i="861"/>
  <c r="AD62" i="861"/>
  <c r="AE17" i="864"/>
  <c r="AF56" i="861"/>
  <c r="AE57" i="861"/>
  <c r="AE62" i="861" s="1"/>
  <c r="AR2422" i="64"/>
  <c r="AN2499" i="64"/>
  <c r="AM2501" i="64"/>
  <c r="AT2396" i="64"/>
  <c r="AQ2424" i="64"/>
  <c r="AL2449" i="64"/>
  <c r="AM2447" i="64"/>
  <c r="AS2473" i="64" l="1"/>
  <c r="AR2475" i="64"/>
  <c r="AM2449" i="64"/>
  <c r="AN2447" i="64"/>
  <c r="AO2499" i="64"/>
  <c r="AO2501" i="64" s="1"/>
  <c r="AN2501" i="64"/>
  <c r="AF17" i="864"/>
  <c r="AG56" i="861"/>
  <c r="AF57" i="861"/>
  <c r="AF62" i="861" s="1"/>
  <c r="AS2422" i="64"/>
  <c r="K62" i="861"/>
  <c r="AU2396" i="64"/>
  <c r="AT2398" i="64"/>
  <c r="AR2424" i="64"/>
  <c r="AT2473" i="64" l="1"/>
  <c r="AS2475" i="64"/>
  <c r="AT2422" i="64"/>
  <c r="AN2449" i="64"/>
  <c r="AO2447" i="64"/>
  <c r="AS2424" i="64"/>
  <c r="AG17" i="864"/>
  <c r="AH56" i="861"/>
  <c r="AG57" i="861"/>
  <c r="AG62" i="861" s="1"/>
  <c r="AV2396" i="64"/>
  <c r="AU2398" i="64"/>
  <c r="AP2499" i="64"/>
  <c r="L2499" i="64" s="1"/>
  <c r="AT2475" i="64" l="1"/>
  <c r="AU2473" i="64"/>
  <c r="AW2396" i="64"/>
  <c r="AV2398" i="64"/>
  <c r="AO2449" i="64"/>
  <c r="AP2447" i="64"/>
  <c r="L2447" i="64" s="1"/>
  <c r="AU2422" i="64"/>
  <c r="AQ2499" i="64"/>
  <c r="AP2501" i="64"/>
  <c r="AH17" i="864"/>
  <c r="AI56" i="861"/>
  <c r="AH57" i="861"/>
  <c r="AH62" i="861" s="1"/>
  <c r="AT2424" i="64"/>
  <c r="AU2475" i="64" l="1"/>
  <c r="AV2473" i="64"/>
  <c r="AR2499" i="64"/>
  <c r="AP2449" i="64"/>
  <c r="AQ2447" i="64"/>
  <c r="AV2422" i="64"/>
  <c r="AV2424" i="64" s="1"/>
  <c r="AU2424" i="64"/>
  <c r="AX2396" i="64"/>
  <c r="AQ2501" i="64"/>
  <c r="AI17" i="864"/>
  <c r="AJ56" i="861"/>
  <c r="AI57" i="861"/>
  <c r="AI62" i="861" s="1"/>
  <c r="AW2398" i="64"/>
  <c r="AV2475" i="64" l="1"/>
  <c r="AW2473" i="64"/>
  <c r="AW2422" i="64"/>
  <c r="AY2396" i="64"/>
  <c r="AS2499" i="64"/>
  <c r="AS2501" i="64" s="1"/>
  <c r="AJ17" i="864"/>
  <c r="AK56" i="861"/>
  <c r="AJ57" i="861"/>
  <c r="AJ62" i="861" s="1"/>
  <c r="AQ2449" i="64"/>
  <c r="AR2447" i="64"/>
  <c r="AX2398" i="64"/>
  <c r="AR2501" i="64"/>
  <c r="AW2475" i="64" l="1"/>
  <c r="AX2473" i="64"/>
  <c r="AT2499" i="64"/>
  <c r="AR2449" i="64"/>
  <c r="AS2447" i="64"/>
  <c r="AZ2396" i="64"/>
  <c r="AY2398" i="64"/>
  <c r="AX2422" i="64"/>
  <c r="AK17" i="864"/>
  <c r="AL56" i="861"/>
  <c r="AK57" i="861"/>
  <c r="AK62" i="861" s="1"/>
  <c r="AW2424" i="64"/>
  <c r="AY2473" i="64" l="1"/>
  <c r="AX2475" i="64"/>
  <c r="AY2422" i="64"/>
  <c r="AX2424" i="64"/>
  <c r="AU2499" i="64"/>
  <c r="AU2501" i="64" s="1"/>
  <c r="AT2501" i="64"/>
  <c r="BA2396" i="64"/>
  <c r="BA2398" i="64" s="1"/>
  <c r="AL17" i="864"/>
  <c r="AM56" i="861"/>
  <c r="AL57" i="861"/>
  <c r="AL62" i="861" s="1"/>
  <c r="AZ2398" i="64"/>
  <c r="AS2449" i="64"/>
  <c r="AT2447" i="64"/>
  <c r="AY2475" i="64" l="1"/>
  <c r="AZ2473" i="64"/>
  <c r="AT2449" i="64"/>
  <c r="AU2447" i="64"/>
  <c r="BB2396" i="64"/>
  <c r="AZ2422" i="64"/>
  <c r="AY2424" i="64"/>
  <c r="AM17" i="864"/>
  <c r="AN56" i="861"/>
  <c r="AM57" i="861"/>
  <c r="AM62" i="861" s="1"/>
  <c r="AV2499" i="64"/>
  <c r="BB2398" i="64" l="1"/>
  <c r="M2396" i="64"/>
  <c r="AZ2475" i="64"/>
  <c r="BA2473" i="64"/>
  <c r="AN17" i="864"/>
  <c r="AO56" i="861"/>
  <c r="AN57" i="861"/>
  <c r="AN62" i="861" s="1"/>
  <c r="AU2449" i="64"/>
  <c r="AV2447" i="64"/>
  <c r="BA2422" i="64"/>
  <c r="AZ2424" i="64"/>
  <c r="AW2499" i="64"/>
  <c r="AV2501" i="64"/>
  <c r="BC2396" i="64"/>
  <c r="BA2475" i="64" l="1"/>
  <c r="BB2473" i="64"/>
  <c r="M2473" i="64" s="1"/>
  <c r="AX2499" i="64"/>
  <c r="AV2449" i="64"/>
  <c r="AW2447" i="64"/>
  <c r="BB2422" i="64"/>
  <c r="AO17" i="864"/>
  <c r="AP56" i="861"/>
  <c r="AO57" i="861"/>
  <c r="AO62" i="861" s="1"/>
  <c r="AW2501" i="64"/>
  <c r="BD2396" i="64"/>
  <c r="BD2398" i="64" s="1"/>
  <c r="BC2398" i="64"/>
  <c r="BA2424" i="64"/>
  <c r="BB2424" i="64" l="1"/>
  <c r="M2422" i="64"/>
  <c r="BB2475" i="64"/>
  <c r="BC2473" i="64"/>
  <c r="AW2449" i="64"/>
  <c r="AX2447" i="64"/>
  <c r="L56" i="861"/>
  <c r="L17" i="864" s="1"/>
  <c r="AP17" i="864"/>
  <c r="AQ56" i="861"/>
  <c r="AP57" i="861"/>
  <c r="BE2396" i="64"/>
  <c r="BE2398" i="64" s="1"/>
  <c r="AY2499" i="64"/>
  <c r="BC2422" i="64"/>
  <c r="AX2501" i="64"/>
  <c r="BD2473" i="64" l="1"/>
  <c r="BC2475" i="64"/>
  <c r="AX2449" i="64"/>
  <c r="AY2447" i="64"/>
  <c r="AZ2499" i="64"/>
  <c r="AY2501" i="64"/>
  <c r="BF2396" i="64"/>
  <c r="BD2422" i="64"/>
  <c r="L57" i="861"/>
  <c r="AP62" i="861"/>
  <c r="AQ17" i="864"/>
  <c r="AR56" i="861"/>
  <c r="AQ57" i="861"/>
  <c r="AQ62" i="861" s="1"/>
  <c r="BC2424" i="64"/>
  <c r="BD2475" i="64" l="1"/>
  <c r="BE2473" i="64"/>
  <c r="BG2396" i="64"/>
  <c r="BF2398" i="64"/>
  <c r="BA2499" i="64"/>
  <c r="BE2422" i="64"/>
  <c r="AZ2501" i="64"/>
  <c r="AR17" i="864"/>
  <c r="AS56" i="861"/>
  <c r="AR57" i="861"/>
  <c r="AR62" i="861" s="1"/>
  <c r="BD2424" i="64"/>
  <c r="AY2449" i="64"/>
  <c r="AZ2447" i="64"/>
  <c r="L62" i="861"/>
  <c r="BE2475" i="64" l="1"/>
  <c r="BF2473" i="64"/>
  <c r="BB2499" i="64"/>
  <c r="M2499" i="64" s="1"/>
  <c r="BA2501" i="64"/>
  <c r="AS17" i="864"/>
  <c r="AT56" i="861"/>
  <c r="AS57" i="861"/>
  <c r="AS62" i="861" s="1"/>
  <c r="AZ2449" i="64"/>
  <c r="BA2447" i="64"/>
  <c r="BH2396" i="64"/>
  <c r="BH2398" i="64" s="1"/>
  <c r="BF2422" i="64"/>
  <c r="BF2424" i="64" s="1"/>
  <c r="BE2424" i="64"/>
  <c r="BG2398" i="64"/>
  <c r="BF2475" i="64" l="1"/>
  <c r="BG2473" i="64"/>
  <c r="AT17" i="864"/>
  <c r="AU56" i="861"/>
  <c r="AT57" i="861"/>
  <c r="AT62" i="861" s="1"/>
  <c r="BG2422" i="64"/>
  <c r="BC2499" i="64"/>
  <c r="BC2501" i="64" s="1"/>
  <c r="BA2449" i="64"/>
  <c r="BB2447" i="64"/>
  <c r="M2447" i="64" s="1"/>
  <c r="BB2501" i="64"/>
  <c r="BI2396" i="64"/>
  <c r="BH2473" i="64" l="1"/>
  <c r="BG2475" i="64"/>
  <c r="BH2422" i="64"/>
  <c r="BG2424" i="64"/>
  <c r="BJ2396" i="64"/>
  <c r="BJ2398" i="64" s="1"/>
  <c r="BI2398" i="64"/>
  <c r="AU17" i="864"/>
  <c r="AV56" i="861"/>
  <c r="AU57" i="861"/>
  <c r="AU62" i="861" s="1"/>
  <c r="BB2449" i="64"/>
  <c r="BC2447" i="64"/>
  <c r="BD2499" i="64"/>
  <c r="BD2501" i="64" s="1"/>
  <c r="BI2473" i="64" l="1"/>
  <c r="BH2475" i="64"/>
  <c r="BI2422" i="64"/>
  <c r="AV17" i="864"/>
  <c r="AW56" i="861"/>
  <c r="AV57" i="861"/>
  <c r="AV62" i="861" s="1"/>
  <c r="BH2424" i="64"/>
  <c r="BK2396" i="64"/>
  <c r="BE2499" i="64"/>
  <c r="BC2449" i="64"/>
  <c r="BD2447" i="64"/>
  <c r="BI2475" i="64" l="1"/>
  <c r="BJ2473" i="64"/>
  <c r="BD2449" i="64"/>
  <c r="BE2447" i="64"/>
  <c r="BF2499" i="64"/>
  <c r="AW17" i="864"/>
  <c r="AX56" i="861"/>
  <c r="AW57" i="861"/>
  <c r="AW62" i="861" s="1"/>
  <c r="BE2501" i="64"/>
  <c r="BL2396" i="64"/>
  <c r="BL2398" i="64" s="1"/>
  <c r="BJ2422" i="64"/>
  <c r="BK2398" i="64"/>
  <c r="BI2424" i="64"/>
  <c r="BK2473" i="64" l="1"/>
  <c r="BJ2475" i="64"/>
  <c r="AX17" i="864"/>
  <c r="AY56" i="861"/>
  <c r="AX57" i="861"/>
  <c r="AX62" i="861" s="1"/>
  <c r="BK2422" i="64"/>
  <c r="BJ2424" i="64"/>
  <c r="BG2499" i="64"/>
  <c r="BG2501" i="64" s="1"/>
  <c r="BM2396" i="64"/>
  <c r="BF2501" i="64"/>
  <c r="BE2449" i="64"/>
  <c r="BF2447" i="64"/>
  <c r="BK2475" i="64" l="1"/>
  <c r="BL2473" i="64"/>
  <c r="BL2422" i="64"/>
  <c r="BN2396" i="64"/>
  <c r="BM2398" i="64"/>
  <c r="BH2499" i="64"/>
  <c r="BH2501" i="64" s="1"/>
  <c r="BK2424" i="64"/>
  <c r="BF2449" i="64"/>
  <c r="BG2447" i="64"/>
  <c r="AY17" i="864"/>
  <c r="AY57" i="861"/>
  <c r="AY62" i="861" s="1"/>
  <c r="AZ56" i="861"/>
  <c r="BN2398" i="64" l="1"/>
  <c r="N2396" i="64"/>
  <c r="BL2475" i="64"/>
  <c r="BM2473" i="64"/>
  <c r="AZ17" i="864"/>
  <c r="BA56" i="861"/>
  <c r="AZ57" i="861"/>
  <c r="AZ62" i="861" s="1"/>
  <c r="BO2396" i="64"/>
  <c r="BG2449" i="64"/>
  <c r="BH2447" i="64"/>
  <c r="BM2422" i="64"/>
  <c r="BL2424" i="64"/>
  <c r="BI2499" i="64"/>
  <c r="BI2501" i="64" s="1"/>
  <c r="BM2475" i="64" l="1"/>
  <c r="BN2473" i="64"/>
  <c r="N2473" i="64" s="1"/>
  <c r="BH2449" i="64"/>
  <c r="BI2447" i="64"/>
  <c r="BP2396" i="64"/>
  <c r="BN2422" i="64"/>
  <c r="BO2398" i="64"/>
  <c r="BJ2499" i="64"/>
  <c r="BM2424" i="64"/>
  <c r="BA17" i="864"/>
  <c r="BB56" i="861"/>
  <c r="BA57" i="861"/>
  <c r="BA62" i="861" s="1"/>
  <c r="BN2424" i="64" l="1"/>
  <c r="N2422" i="64"/>
  <c r="BN2475" i="64"/>
  <c r="BO2473" i="64"/>
  <c r="BQ2396" i="64"/>
  <c r="BK2499" i="64"/>
  <c r="BP2398" i="64"/>
  <c r="BB17" i="864"/>
  <c r="M56" i="861"/>
  <c r="M17" i="864" s="1"/>
  <c r="BC56" i="861"/>
  <c r="BB57" i="861"/>
  <c r="BJ2501" i="64"/>
  <c r="BI2449" i="64"/>
  <c r="BJ2447" i="64"/>
  <c r="BO2422" i="64"/>
  <c r="BO2424" i="64" s="1"/>
  <c r="BP2473" i="64" l="1"/>
  <c r="BO2475" i="64"/>
  <c r="BC17" i="864"/>
  <c r="BD56" i="861"/>
  <c r="BC57" i="861"/>
  <c r="BC62" i="861" s="1"/>
  <c r="BL2499" i="64"/>
  <c r="BL2501" i="64" s="1"/>
  <c r="BJ2449" i="64"/>
  <c r="BK2447" i="64"/>
  <c r="BK2501" i="64"/>
  <c r="BP2422" i="64"/>
  <c r="BP2424" i="64" s="1"/>
  <c r="BR2396" i="64"/>
  <c r="BR2398" i="64" s="1"/>
  <c r="M57" i="861"/>
  <c r="BB62" i="861"/>
  <c r="BQ2398" i="64"/>
  <c r="BQ2473" i="64" l="1"/>
  <c r="BP2475" i="64"/>
  <c r="BM2499" i="64"/>
  <c r="BQ2422" i="64"/>
  <c r="BS2396" i="64"/>
  <c r="BD17" i="864"/>
  <c r="BE56" i="861"/>
  <c r="BD57" i="861"/>
  <c r="BD62" i="861" s="1"/>
  <c r="BK2449" i="64"/>
  <c r="BL2447" i="64"/>
  <c r="M62" i="861"/>
  <c r="BQ2475" i="64" l="1"/>
  <c r="BR2473" i="64"/>
  <c r="BE17" i="864"/>
  <c r="BF56" i="861"/>
  <c r="BE57" i="861"/>
  <c r="BE62" i="861" s="1"/>
  <c r="BT2396" i="64"/>
  <c r="BL2449" i="64"/>
  <c r="BM2447" i="64"/>
  <c r="BS2398" i="64"/>
  <c r="BR2422" i="64"/>
  <c r="BQ2424" i="64"/>
  <c r="BN2499" i="64"/>
  <c r="N2499" i="64" s="1"/>
  <c r="BM2501" i="64"/>
  <c r="BR2475" i="64" l="1"/>
  <c r="BS2473" i="64"/>
  <c r="BO2499" i="64"/>
  <c r="BM2449" i="64"/>
  <c r="BN2447" i="64"/>
  <c r="N2447" i="64" s="1"/>
  <c r="BU2396" i="64"/>
  <c r="BT2398" i="64"/>
  <c r="BN2501" i="64"/>
  <c r="BS2422" i="64"/>
  <c r="BS2424" i="64" s="1"/>
  <c r="BF17" i="864"/>
  <c r="BG56" i="861"/>
  <c r="BF57" i="861"/>
  <c r="BF62" i="861" s="1"/>
  <c r="BR2424" i="64"/>
  <c r="BS2475" i="64" l="1"/>
  <c r="BT2473" i="64"/>
  <c r="BN2449" i="64"/>
  <c r="BO2447" i="64"/>
  <c r="BG17" i="864"/>
  <c r="BG57" i="861"/>
  <c r="BG62" i="861" s="1"/>
  <c r="BH56" i="861"/>
  <c r="BV2396" i="64"/>
  <c r="BV2398" i="64" s="1"/>
  <c r="BP2499" i="64"/>
  <c r="BP2501" i="64" s="1"/>
  <c r="BU2398" i="64"/>
  <c r="BO2501" i="64"/>
  <c r="BT2422" i="64"/>
  <c r="BT2424" i="64" s="1"/>
  <c r="BU2473" i="64" l="1"/>
  <c r="BT2475" i="64"/>
  <c r="BH17" i="864"/>
  <c r="BI56" i="861"/>
  <c r="BH57" i="861"/>
  <c r="BH62" i="861" s="1"/>
  <c r="BQ2499" i="64"/>
  <c r="BO2449" i="64"/>
  <c r="BP2447" i="64"/>
  <c r="BW2396" i="64"/>
  <c r="BW2398" i="64" s="1"/>
  <c r="BU2422" i="64"/>
  <c r="BV2473" i="64" l="1"/>
  <c r="BU2475" i="64"/>
  <c r="BP2449" i="64"/>
  <c r="BQ2447" i="64"/>
  <c r="BV2422" i="64"/>
  <c r="BU2424" i="64"/>
  <c r="BR2499" i="64"/>
  <c r="BX2396" i="64"/>
  <c r="BQ2501" i="64"/>
  <c r="BI17" i="864"/>
  <c r="BJ56" i="861"/>
  <c r="BI57" i="861"/>
  <c r="BI62" i="861" s="1"/>
  <c r="BW2473" i="64" l="1"/>
  <c r="BV2475" i="64"/>
  <c r="BY2396" i="64"/>
  <c r="BX2398" i="64"/>
  <c r="BW2422" i="64"/>
  <c r="BV2424" i="64"/>
  <c r="BQ2449" i="64"/>
  <c r="BR2447" i="64"/>
  <c r="BS2499" i="64"/>
  <c r="BJ17" i="864"/>
  <c r="BK56" i="861"/>
  <c r="BJ57" i="861"/>
  <c r="BJ62" i="861" s="1"/>
  <c r="BR2501" i="64"/>
  <c r="BW2475" i="64" l="1"/>
  <c r="BX2473" i="64"/>
  <c r="BX2422" i="64"/>
  <c r="BK17" i="864"/>
  <c r="BL56" i="861"/>
  <c r="BK57" i="861"/>
  <c r="BK62" i="861" s="1"/>
  <c r="BW2424" i="64"/>
  <c r="BT2499" i="64"/>
  <c r="BZ2396" i="64"/>
  <c r="O2396" i="64" s="1"/>
  <c r="BS2501" i="64"/>
  <c r="BY2398" i="64"/>
  <c r="BR2449" i="64"/>
  <c r="BS2447" i="64"/>
  <c r="BX2475" i="64" l="1"/>
  <c r="BY2473" i="64"/>
  <c r="BL17" i="864"/>
  <c r="BM56" i="861"/>
  <c r="BL57" i="861"/>
  <c r="BL62" i="861" s="1"/>
  <c r="BS2449" i="64"/>
  <c r="BT2447" i="64"/>
  <c r="CA2396" i="64"/>
  <c r="CA2398" i="64" s="1"/>
  <c r="BZ2398" i="64"/>
  <c r="BY2422" i="64"/>
  <c r="BY2424" i="64" s="1"/>
  <c r="BX2424" i="64"/>
  <c r="BU2499" i="64"/>
  <c r="BU2501" i="64" s="1"/>
  <c r="BT2501" i="64"/>
  <c r="BZ2473" i="64" l="1"/>
  <c r="O2473" i="64" s="1"/>
  <c r="BY2475" i="64"/>
  <c r="BM17" i="864"/>
  <c r="BN56" i="861"/>
  <c r="BM57" i="861"/>
  <c r="BM62" i="861" s="1"/>
  <c r="BZ2422" i="64"/>
  <c r="O2422" i="64" s="1"/>
  <c r="CB2396" i="64"/>
  <c r="CB2398" i="64" s="1"/>
  <c r="BV2499" i="64"/>
  <c r="BV2501" i="64" s="1"/>
  <c r="BT2449" i="64"/>
  <c r="BU2447" i="64"/>
  <c r="BZ2475" i="64" l="1"/>
  <c r="CA2473" i="64"/>
  <c r="N56" i="861"/>
  <c r="N17" i="864" s="1"/>
  <c r="BN17" i="864"/>
  <c r="BO56" i="861"/>
  <c r="BN57" i="861"/>
  <c r="CC2396" i="64"/>
  <c r="CC2398" i="64" s="1"/>
  <c r="BU2449" i="64"/>
  <c r="BV2447" i="64"/>
  <c r="CA2422" i="64"/>
  <c r="CA2424" i="64" s="1"/>
  <c r="BZ2424" i="64"/>
  <c r="BW2499" i="64"/>
  <c r="BW2501" i="64" s="1"/>
  <c r="CB2473" i="64" l="1"/>
  <c r="CA2475" i="64"/>
  <c r="CD2396" i="64"/>
  <c r="N57" i="861"/>
  <c r="BN62" i="861"/>
  <c r="BO17" i="864"/>
  <c r="BO57" i="861"/>
  <c r="BO62" i="861" s="1"/>
  <c r="BP56" i="861"/>
  <c r="CB2422" i="64"/>
  <c r="BV2449" i="64"/>
  <c r="BW2447" i="64"/>
  <c r="BX2499" i="64"/>
  <c r="BX2501" i="64" s="1"/>
  <c r="CB2475" i="64" l="1"/>
  <c r="CC2473" i="64"/>
  <c r="CE2396" i="64"/>
  <c r="CD2398" i="64"/>
  <c r="BW2449" i="64"/>
  <c r="BX2447" i="64"/>
  <c r="BP17" i="864"/>
  <c r="BQ56" i="861"/>
  <c r="BP57" i="861"/>
  <c r="BP62" i="861" s="1"/>
  <c r="CC2422" i="64"/>
  <c r="N62" i="861"/>
  <c r="BY2499" i="64"/>
  <c r="CB2424" i="64"/>
  <c r="CC2475" i="64" l="1"/>
  <c r="CD2473" i="64"/>
  <c r="BZ2499" i="64"/>
  <c r="O2499" i="64" s="1"/>
  <c r="CD2422" i="64"/>
  <c r="BX2449" i="64"/>
  <c r="BY2447" i="64"/>
  <c r="CC2424" i="64"/>
  <c r="CF2396" i="64"/>
  <c r="CF2398" i="64" s="1"/>
  <c r="CE2398" i="64"/>
  <c r="BY2501" i="64"/>
  <c r="BQ17" i="864"/>
  <c r="BR56" i="861"/>
  <c r="BQ57" i="861"/>
  <c r="BQ62" i="861" s="1"/>
  <c r="CD2475" i="64" l="1"/>
  <c r="CE2473" i="64"/>
  <c r="BY2449" i="64"/>
  <c r="BZ2447" i="64"/>
  <c r="O2447" i="64" s="1"/>
  <c r="CG2396" i="64"/>
  <c r="CE2422" i="64"/>
  <c r="CE2424" i="64" s="1"/>
  <c r="BR17" i="864"/>
  <c r="BS56" i="861"/>
  <c r="BR57" i="861"/>
  <c r="BR62" i="861" s="1"/>
  <c r="CD2424" i="64"/>
  <c r="CA2499" i="64"/>
  <c r="BZ2501" i="64"/>
  <c r="CE2475" i="64" l="1"/>
  <c r="CF2473" i="64"/>
  <c r="CH2396" i="64"/>
  <c r="CG2398" i="64"/>
  <c r="BS17" i="864"/>
  <c r="BT56" i="861"/>
  <c r="BS57" i="861"/>
  <c r="BS62" i="861" s="1"/>
  <c r="BZ2449" i="64"/>
  <c r="CA2447" i="64"/>
  <c r="CB2499" i="64"/>
  <c r="CB2501" i="64" s="1"/>
  <c r="CA2501" i="64"/>
  <c r="CF2422" i="64"/>
  <c r="CF2475" i="64" l="1"/>
  <c r="CG2473" i="64"/>
  <c r="BT17" i="864"/>
  <c r="BU56" i="861"/>
  <c r="BT57" i="861"/>
  <c r="BT62" i="861" s="1"/>
  <c r="CC2499" i="64"/>
  <c r="CG2422" i="64"/>
  <c r="CF2424" i="64"/>
  <c r="CA2449" i="64"/>
  <c r="CB2447" i="64"/>
  <c r="CI2396" i="64"/>
  <c r="CI2398" i="64" s="1"/>
  <c r="CH2398" i="64"/>
  <c r="CG2475" i="64" l="1"/>
  <c r="CH2473" i="64"/>
  <c r="CD2499" i="64"/>
  <c r="CC2501" i="64"/>
  <c r="CB2449" i="64"/>
  <c r="CC2447" i="64"/>
  <c r="CH2422" i="64"/>
  <c r="BU17" i="864"/>
  <c r="BV56" i="861"/>
  <c r="BU57" i="861"/>
  <c r="BU62" i="861" s="1"/>
  <c r="CG2424" i="64"/>
  <c r="CJ2396" i="64"/>
  <c r="CJ2398" i="64" s="1"/>
  <c r="CI2473" i="64" l="1"/>
  <c r="CH2475" i="64"/>
  <c r="CI2422" i="64"/>
  <c r="CH2424" i="64"/>
  <c r="CC2449" i="64"/>
  <c r="CD2447" i="64"/>
  <c r="BV17" i="864"/>
  <c r="BW56" i="861"/>
  <c r="BV57" i="861"/>
  <c r="BV62" i="861" s="1"/>
  <c r="CK2396" i="64"/>
  <c r="CE2499" i="64"/>
  <c r="CD2501" i="64"/>
  <c r="CI2475" i="64" l="1"/>
  <c r="CJ2473" i="64"/>
  <c r="CL2396" i="64"/>
  <c r="P2396" i="64" s="1"/>
  <c r="CK2398" i="64"/>
  <c r="BW17" i="864"/>
  <c r="BW57" i="861"/>
  <c r="BW62" i="861" s="1"/>
  <c r="BX56" i="861"/>
  <c r="CF2499" i="64"/>
  <c r="CJ2422" i="64"/>
  <c r="CE2501" i="64"/>
  <c r="CD2449" i="64"/>
  <c r="CE2447" i="64"/>
  <c r="CI2424" i="64"/>
  <c r="CJ2475" i="64" l="1"/>
  <c r="CK2473" i="64"/>
  <c r="CK2422" i="64"/>
  <c r="CK2424" i="64" s="1"/>
  <c r="CG2499" i="64"/>
  <c r="CF2501" i="64"/>
  <c r="CJ2424" i="64"/>
  <c r="CE2449" i="64"/>
  <c r="CF2447" i="64"/>
  <c r="CL2398" i="64"/>
  <c r="BX17" i="864"/>
  <c r="BY56" i="861"/>
  <c r="BX57" i="861"/>
  <c r="BX62" i="861" s="1"/>
  <c r="K2398" i="64" l="1"/>
  <c r="L2398" i="64"/>
  <c r="M2398" i="64"/>
  <c r="N2398" i="64"/>
  <c r="O2398" i="64"/>
  <c r="P2398" i="64"/>
  <c r="CK2475" i="64"/>
  <c r="CL2473" i="64"/>
  <c r="P2473" i="64" s="1"/>
  <c r="CF2449" i="64"/>
  <c r="CG2447" i="64"/>
  <c r="BY17" i="864"/>
  <c r="BZ56" i="861"/>
  <c r="BY57" i="861"/>
  <c r="BY62" i="861" s="1"/>
  <c r="CH2499" i="64"/>
  <c r="CG2501" i="64"/>
  <c r="CL2422" i="64"/>
  <c r="P2422" i="64" s="1"/>
  <c r="CL2475" i="64" l="1"/>
  <c r="CI2499" i="64"/>
  <c r="CH2501" i="64"/>
  <c r="BZ17" i="864"/>
  <c r="CA56" i="861"/>
  <c r="O56" i="861"/>
  <c r="O17" i="864" s="1"/>
  <c r="BZ57" i="861"/>
  <c r="CL2424" i="64"/>
  <c r="CG2449" i="64"/>
  <c r="CH2447" i="64"/>
  <c r="K2475" i="64" l="1"/>
  <c r="L2475" i="64"/>
  <c r="M2475" i="64"/>
  <c r="N2475" i="64"/>
  <c r="O2475" i="64"/>
  <c r="P2475" i="64"/>
  <c r="K2424" i="64"/>
  <c r="L2424" i="64"/>
  <c r="M2424" i="64"/>
  <c r="N2424" i="64"/>
  <c r="O2424" i="64"/>
  <c r="P2424" i="64"/>
  <c r="CA17" i="864"/>
  <c r="CB56" i="861"/>
  <c r="CA57" i="861"/>
  <c r="CA62" i="861" s="1"/>
  <c r="CJ2499" i="64"/>
  <c r="CI2501" i="64"/>
  <c r="CH2449" i="64"/>
  <c r="CI2447" i="64"/>
  <c r="O57" i="861"/>
  <c r="BZ62" i="861"/>
  <c r="CI2449" i="64" l="1"/>
  <c r="CJ2447" i="64"/>
  <c r="CK2499" i="64"/>
  <c r="O62" i="861"/>
  <c r="CJ2501" i="64"/>
  <c r="CB17" i="864"/>
  <c r="CC56" i="861"/>
  <c r="CB57" i="861"/>
  <c r="CB62" i="861" s="1"/>
  <c r="CL2499" i="64" l="1"/>
  <c r="P2499" i="64" s="1"/>
  <c r="CK2501" i="64"/>
  <c r="CC17" i="864"/>
  <c r="CD56" i="861"/>
  <c r="CC57" i="861"/>
  <c r="CC62" i="861" s="1"/>
  <c r="CJ2449" i="64"/>
  <c r="CK2447" i="64"/>
  <c r="CD17" i="864" l="1"/>
  <c r="CE56" i="861"/>
  <c r="CD57" i="861"/>
  <c r="CD62" i="861" s="1"/>
  <c r="CK2449" i="64"/>
  <c r="CL2447" i="64"/>
  <c r="P2447" i="64" s="1"/>
  <c r="CL2501" i="64"/>
  <c r="K2501" i="64" l="1"/>
  <c r="L2501" i="64"/>
  <c r="M2501" i="64"/>
  <c r="N2501" i="64"/>
  <c r="O2501" i="64"/>
  <c r="P2501" i="64"/>
  <c r="CL2449" i="64"/>
  <c r="CE17" i="864"/>
  <c r="CE57" i="861"/>
  <c r="CE62" i="861" s="1"/>
  <c r="CF56" i="861"/>
  <c r="K2449" i="64" l="1"/>
  <c r="L2449" i="64"/>
  <c r="M2449" i="64"/>
  <c r="N2449" i="64"/>
  <c r="O2449" i="64"/>
  <c r="P2449" i="64"/>
  <c r="CF17" i="864"/>
  <c r="CG56" i="861"/>
  <c r="CF57" i="861"/>
  <c r="CF62" i="861" s="1"/>
  <c r="CG17" i="864" l="1"/>
  <c r="CH56" i="861"/>
  <c r="CG57" i="861"/>
  <c r="CG62" i="861" s="1"/>
  <c r="CH17" i="864" l="1"/>
  <c r="CI56" i="861"/>
  <c r="CH57" i="861"/>
  <c r="CH62" i="861" s="1"/>
  <c r="CI17" i="864" l="1"/>
  <c r="CJ56" i="861"/>
  <c r="CI57" i="861"/>
  <c r="CI62" i="861" s="1"/>
  <c r="CJ17" i="864" l="1"/>
  <c r="CK56" i="861"/>
  <c r="CJ57" i="861"/>
  <c r="CJ62" i="861" s="1"/>
  <c r="CK17" i="864" l="1"/>
  <c r="CL56" i="861"/>
  <c r="CK57" i="861"/>
  <c r="CK62" i="861" s="1"/>
  <c r="P56" i="861" l="1"/>
  <c r="P17" i="864" s="1"/>
  <c r="CL17" i="864"/>
  <c r="CL57" i="861"/>
  <c r="I17" i="864" l="1" a="1"/>
  <c r="I17" i="864" s="1"/>
  <c r="P57" i="861"/>
  <c r="CL62" i="861"/>
  <c r="P62" i="861" l="1"/>
  <c r="G691" i="64" l="1"/>
  <c r="G693" i="64"/>
  <c r="G698" i="64"/>
  <c r="G708" i="64" s="1"/>
  <c r="G699" i="64"/>
  <c r="G702" i="64"/>
  <c r="G703" i="64"/>
  <c r="G706" i="64"/>
  <c r="G707" i="64"/>
  <c r="R26" i="864" l="1"/>
  <c r="S26" i="864" s="1"/>
  <c r="R77" i="861"/>
  <c r="T26" i="864" l="1"/>
  <c r="U26" i="864" s="1"/>
  <c r="S73" i="861"/>
  <c r="T73" i="861" l="1"/>
  <c r="V26" i="864"/>
  <c r="U73" i="861"/>
  <c r="V73" i="861" l="1"/>
  <c r="W26" i="864"/>
  <c r="W73" i="861" l="1"/>
  <c r="X26" i="864"/>
  <c r="X73" i="861" l="1"/>
  <c r="Y26" i="864"/>
  <c r="Y73" i="861" l="1"/>
  <c r="Z26" i="864"/>
  <c r="Z73" i="861" l="1"/>
  <c r="AA26" i="864"/>
  <c r="AB26" i="864" l="1"/>
  <c r="AA73" i="861"/>
  <c r="AC26" i="864" l="1"/>
  <c r="AB73" i="861"/>
  <c r="AD26" i="864" l="1"/>
  <c r="AC73" i="861"/>
  <c r="K26" i="864" l="1"/>
  <c r="K73" i="861" s="1"/>
  <c r="AD73" i="861"/>
  <c r="AE26" i="864"/>
  <c r="AE73" i="861" l="1"/>
  <c r="AF26" i="864"/>
  <c r="AF73" i="861" l="1"/>
  <c r="AG26" i="864"/>
  <c r="AG73" i="861" l="1"/>
  <c r="AH26" i="864"/>
  <c r="AH73" i="861" l="1"/>
  <c r="AI26" i="864"/>
  <c r="AJ26" i="864" l="1"/>
  <c r="AI73" i="861"/>
  <c r="AK26" i="864" l="1"/>
  <c r="AJ73" i="861"/>
  <c r="AL26" i="864" l="1"/>
  <c r="AK73" i="861"/>
  <c r="AL73" i="861" l="1"/>
  <c r="AM26" i="864"/>
  <c r="AM73" i="861" l="1"/>
  <c r="AN26" i="864"/>
  <c r="AN73" i="861" l="1"/>
  <c r="AO26" i="864"/>
  <c r="AO73" i="861" l="1"/>
  <c r="AP26" i="864"/>
  <c r="L26" i="864" l="1"/>
  <c r="L73" i="861" s="1"/>
  <c r="AP73" i="861"/>
  <c r="AQ26" i="864"/>
  <c r="AR26" i="864" l="1"/>
  <c r="AQ73" i="861"/>
  <c r="AS26" i="864" l="1"/>
  <c r="AR73" i="861"/>
  <c r="AT26" i="864" l="1"/>
  <c r="AS73" i="861"/>
  <c r="AT73" i="861" l="1"/>
  <c r="AU26" i="864"/>
  <c r="AU73" i="861" l="1"/>
  <c r="AV26" i="864"/>
  <c r="AV73" i="861" l="1"/>
  <c r="AW26" i="864"/>
  <c r="AW73" i="861" l="1"/>
  <c r="AX26" i="864"/>
  <c r="AX73" i="861" l="1"/>
  <c r="AY26" i="864"/>
  <c r="AZ26" i="864" l="1"/>
  <c r="AY73" i="861"/>
  <c r="BA26" i="864" l="1"/>
  <c r="AZ73" i="861"/>
  <c r="BB26" i="864" l="1"/>
  <c r="BA73" i="861"/>
  <c r="BB73" i="861" l="1"/>
  <c r="M26" i="864"/>
  <c r="M73" i="861" s="1"/>
  <c r="BC26" i="864"/>
  <c r="BC73" i="861" l="1"/>
  <c r="BD26" i="864"/>
  <c r="BD73" i="861" l="1"/>
  <c r="BE26" i="864"/>
  <c r="BE73" i="861" l="1"/>
  <c r="BF26" i="864"/>
  <c r="BF73" i="861" l="1"/>
  <c r="BG26" i="864"/>
  <c r="BH26" i="864" l="1"/>
  <c r="BG73" i="861"/>
  <c r="BI26" i="864" l="1"/>
  <c r="BH73" i="861"/>
  <c r="BJ26" i="864" l="1"/>
  <c r="BI73" i="861"/>
  <c r="BJ73" i="861" l="1"/>
  <c r="BK26" i="864"/>
  <c r="BK73" i="861" l="1"/>
  <c r="BL26" i="864"/>
  <c r="BL73" i="861" l="1"/>
  <c r="BM26" i="864"/>
  <c r="BM73" i="861" l="1"/>
  <c r="BN26" i="864"/>
  <c r="N26" i="864" l="1"/>
  <c r="N73" i="861" s="1"/>
  <c r="BN73" i="861"/>
  <c r="BO26" i="864"/>
  <c r="BP26" i="864" l="1"/>
  <c r="BO73" i="861"/>
  <c r="BQ26" i="864" l="1"/>
  <c r="BP73" i="861"/>
  <c r="BR26" i="864" l="1"/>
  <c r="BQ73" i="861"/>
  <c r="BR73" i="861" l="1"/>
  <c r="BS26" i="864"/>
  <c r="BS73" i="861" l="1"/>
  <c r="BT26" i="864"/>
  <c r="BT73" i="861" l="1"/>
  <c r="BU26" i="864"/>
  <c r="BU73" i="861" l="1"/>
  <c r="BV26" i="864"/>
  <c r="BV73" i="861" l="1"/>
  <c r="BW26" i="864"/>
  <c r="BX26" i="864" l="1"/>
  <c r="BW73" i="861"/>
  <c r="BY26" i="864" l="1"/>
  <c r="BX73" i="861"/>
  <c r="BZ26" i="864" l="1"/>
  <c r="BY73" i="861"/>
  <c r="BZ73" i="861" l="1"/>
  <c r="CA26" i="864"/>
  <c r="O26" i="864"/>
  <c r="O73" i="861" s="1"/>
  <c r="CA73" i="861" l="1"/>
  <c r="CB26" i="864"/>
  <c r="CB73" i="861" l="1"/>
  <c r="CC26" i="864"/>
  <c r="CC73" i="861" l="1"/>
  <c r="CD26" i="864"/>
  <c r="CD73" i="861" l="1"/>
  <c r="CE26" i="864"/>
  <c r="CF26" i="864" l="1"/>
  <c r="CE73" i="861"/>
  <c r="CG26" i="864" l="1"/>
  <c r="CF73" i="861"/>
  <c r="CH26" i="864" l="1"/>
  <c r="CG73" i="861"/>
  <c r="CH73" i="861" l="1"/>
  <c r="CI26" i="864"/>
  <c r="CI73" i="861" l="1"/>
  <c r="CJ26" i="864"/>
  <c r="CJ73" i="861" l="1"/>
  <c r="CK26" i="864"/>
  <c r="CK73" i="861" l="1"/>
  <c r="CL26" i="864"/>
  <c r="CL73" i="861" l="1"/>
  <c r="P26" i="864"/>
  <c r="P73" i="861" s="1"/>
  <c r="S74" i="861" l="1"/>
  <c r="T74" i="861" s="1"/>
  <c r="S75" i="861" l="1"/>
  <c r="S77" i="861" s="1"/>
  <c r="U74" i="861"/>
  <c r="V74" i="861" s="1"/>
  <c r="T75" i="861"/>
  <c r="T77" i="861" s="1"/>
  <c r="U75" i="861" l="1"/>
  <c r="U77" i="861" s="1"/>
  <c r="W74" i="861"/>
  <c r="X74" i="861" s="1"/>
  <c r="V75" i="861"/>
  <c r="V77" i="861" s="1"/>
  <c r="W75" i="861" l="1"/>
  <c r="W77" i="861" s="1"/>
  <c r="X75" i="861"/>
  <c r="X77" i="861" s="1"/>
  <c r="Y74" i="861"/>
  <c r="Y75" i="861" l="1"/>
  <c r="Y77" i="861" s="1"/>
  <c r="Z74" i="861"/>
  <c r="Z75" i="861" l="1"/>
  <c r="Z77" i="861" s="1"/>
  <c r="AA74" i="861"/>
  <c r="AA75" i="861" l="1"/>
  <c r="AA77" i="861" s="1"/>
  <c r="AB74" i="861"/>
  <c r="AB75" i="861" l="1"/>
  <c r="AB77" i="861" s="1"/>
  <c r="AC74" i="861"/>
  <c r="AD74" i="861" l="1"/>
  <c r="AC75" i="861"/>
  <c r="AC77" i="861" s="1"/>
  <c r="AE74" i="861" l="1"/>
  <c r="AD75" i="861"/>
  <c r="K74" i="861"/>
  <c r="L74" i="861" l="1"/>
  <c r="M74" i="861" s="1"/>
  <c r="N74" i="861" s="1"/>
  <c r="O74" i="861" s="1"/>
  <c r="P74" i="861" s="1"/>
  <c r="AD77" i="861"/>
  <c r="K75" i="861"/>
  <c r="AF74" i="861"/>
  <c r="AE75" i="861"/>
  <c r="AE77" i="861" s="1"/>
  <c r="K77" i="861" l="1"/>
  <c r="AF75" i="861"/>
  <c r="AF77" i="861" s="1"/>
  <c r="AG74" i="861"/>
  <c r="AG75" i="861" l="1"/>
  <c r="AG77" i="861" s="1"/>
  <c r="AH74" i="861"/>
  <c r="AH75" i="861" l="1"/>
  <c r="AH77" i="861" s="1"/>
  <c r="AI74" i="861"/>
  <c r="AI75" i="861" l="1"/>
  <c r="AI77" i="861" s="1"/>
  <c r="AJ74" i="861"/>
  <c r="AJ75" i="861" l="1"/>
  <c r="AJ77" i="861" s="1"/>
  <c r="AK74" i="861"/>
  <c r="AL74" i="861" l="1"/>
  <c r="AK75" i="861"/>
  <c r="AK77" i="861" s="1"/>
  <c r="AM74" i="861" l="1"/>
  <c r="AL75" i="861"/>
  <c r="AL77" i="861" s="1"/>
  <c r="AN74" i="861" l="1"/>
  <c r="AM75" i="861"/>
  <c r="AM77" i="861" s="1"/>
  <c r="AN75" i="861" l="1"/>
  <c r="AN77" i="861" s="1"/>
  <c r="AO74" i="861"/>
  <c r="AO75" i="861" l="1"/>
  <c r="AO77" i="861" s="1"/>
  <c r="AP74" i="861"/>
  <c r="AP75" i="861" l="1"/>
  <c r="AQ74" i="861"/>
  <c r="AQ75" i="861" l="1"/>
  <c r="AQ77" i="861" s="1"/>
  <c r="AR74" i="861"/>
  <c r="AP77" i="861"/>
  <c r="L75" i="861"/>
  <c r="L77" i="861" s="1"/>
  <c r="AR75" i="861" l="1"/>
  <c r="AR77" i="861" s="1"/>
  <c r="AS74" i="861"/>
  <c r="AT74" i="861" l="1"/>
  <c r="AS75" i="861"/>
  <c r="AS77" i="861" s="1"/>
  <c r="AU74" i="861" l="1"/>
  <c r="AT75" i="861"/>
  <c r="AT77" i="861" s="1"/>
  <c r="AV74" i="861" l="1"/>
  <c r="AU75" i="861"/>
  <c r="AU77" i="861" s="1"/>
  <c r="AV75" i="861" l="1"/>
  <c r="AV77" i="861" s="1"/>
  <c r="AW74" i="861"/>
  <c r="AW75" i="861" l="1"/>
  <c r="AW77" i="861" s="1"/>
  <c r="AX74" i="861"/>
  <c r="AX75" i="861" l="1"/>
  <c r="AX77" i="861" s="1"/>
  <c r="AY74" i="861"/>
  <c r="AY75" i="861" l="1"/>
  <c r="AY77" i="861" s="1"/>
  <c r="AZ74" i="861"/>
  <c r="AZ75" i="861" l="1"/>
  <c r="AZ77" i="861" s="1"/>
  <c r="BA74" i="861"/>
  <c r="BB74" i="861" l="1"/>
  <c r="BA75" i="861"/>
  <c r="BA77" i="861" s="1"/>
  <c r="BC74" i="861" l="1"/>
  <c r="BB75" i="861"/>
  <c r="BB77" i="861" l="1"/>
  <c r="M75" i="861"/>
  <c r="M77" i="861" s="1"/>
  <c r="BD74" i="861"/>
  <c r="BC75" i="861"/>
  <c r="BC77" i="861" s="1"/>
  <c r="BD75" i="861" l="1"/>
  <c r="BD77" i="861" s="1"/>
  <c r="BE74" i="861"/>
  <c r="BE75" i="861" l="1"/>
  <c r="BE77" i="861" s="1"/>
  <c r="BF74" i="861"/>
  <c r="BF75" i="861" l="1"/>
  <c r="BF77" i="861" s="1"/>
  <c r="BG74" i="861"/>
  <c r="BG75" i="861" l="1"/>
  <c r="BG77" i="861" s="1"/>
  <c r="BH74" i="861"/>
  <c r="BH75" i="861" l="1"/>
  <c r="BH77" i="861" s="1"/>
  <c r="BI74" i="861"/>
  <c r="BJ74" i="861" l="1"/>
  <c r="BI75" i="861"/>
  <c r="BI77" i="861" s="1"/>
  <c r="BK74" i="861" l="1"/>
  <c r="BJ75" i="861"/>
  <c r="BJ77" i="861" s="1"/>
  <c r="BL74" i="861" l="1"/>
  <c r="BK75" i="861"/>
  <c r="BK77" i="861" s="1"/>
  <c r="BL75" i="861" l="1"/>
  <c r="BL77" i="861" s="1"/>
  <c r="BM74" i="861"/>
  <c r="BM75" i="861" l="1"/>
  <c r="BM77" i="861" s="1"/>
  <c r="BN74" i="861"/>
  <c r="BN75" i="861" l="1"/>
  <c r="BO74" i="861"/>
  <c r="BO75" i="861" l="1"/>
  <c r="BO77" i="861" s="1"/>
  <c r="BP74" i="861"/>
  <c r="N75" i="861"/>
  <c r="N77" i="861" s="1"/>
  <c r="BN77" i="861"/>
  <c r="BP75" i="861" l="1"/>
  <c r="BP77" i="861" s="1"/>
  <c r="BQ74" i="861"/>
  <c r="BR74" i="861" l="1"/>
  <c r="BQ75" i="861"/>
  <c r="BQ77" i="861" s="1"/>
  <c r="BS74" i="861" l="1"/>
  <c r="BR75" i="861"/>
  <c r="BR77" i="861" s="1"/>
  <c r="BT74" i="861" l="1"/>
  <c r="BS75" i="861"/>
  <c r="BS77" i="861" s="1"/>
  <c r="BT75" i="861" l="1"/>
  <c r="BT77" i="861" s="1"/>
  <c r="BU74" i="861"/>
  <c r="BU75" i="861" l="1"/>
  <c r="BU77" i="861" s="1"/>
  <c r="BV74" i="861"/>
  <c r="BV75" i="861" l="1"/>
  <c r="BV77" i="861" s="1"/>
  <c r="BW74" i="861"/>
  <c r="BW75" i="861" l="1"/>
  <c r="BW77" i="861" s="1"/>
  <c r="BX74" i="861"/>
  <c r="BX75" i="861" l="1"/>
  <c r="BX77" i="861" s="1"/>
  <c r="BY74" i="861"/>
  <c r="BZ74" i="861" l="1"/>
  <c r="BY75" i="861"/>
  <c r="BY77" i="861" s="1"/>
  <c r="CA74" i="861" l="1"/>
  <c r="BZ75" i="861"/>
  <c r="O75" i="861" l="1"/>
  <c r="O77" i="861" s="1"/>
  <c r="BZ77" i="861"/>
  <c r="CB74" i="861"/>
  <c r="CA75" i="861"/>
  <c r="CA77" i="861" s="1"/>
  <c r="CB75" i="861" l="1"/>
  <c r="CB77" i="861" s="1"/>
  <c r="CC74" i="861"/>
  <c r="CC75" i="861" l="1"/>
  <c r="CC77" i="861" s="1"/>
  <c r="CD74" i="861"/>
  <c r="CD75" i="861" l="1"/>
  <c r="CD77" i="861" s="1"/>
  <c r="CE74" i="861"/>
  <c r="CE75" i="861" l="1"/>
  <c r="CE77" i="861" s="1"/>
  <c r="CF74" i="861"/>
  <c r="CF75" i="861" l="1"/>
  <c r="CF77" i="861" s="1"/>
  <c r="CG74" i="861"/>
  <c r="CH74" i="861" l="1"/>
  <c r="CG75" i="861"/>
  <c r="CG77" i="861" s="1"/>
  <c r="CI74" i="861" l="1"/>
  <c r="CH75" i="861"/>
  <c r="CH77" i="861" s="1"/>
  <c r="CJ74" i="861" l="1"/>
  <c r="CI75" i="861"/>
  <c r="CI77" i="861" s="1"/>
  <c r="CJ75" i="861" l="1"/>
  <c r="CJ77" i="861" s="1"/>
  <c r="CK74" i="861"/>
  <c r="CK75" i="861" l="1"/>
  <c r="CK77" i="861" s="1"/>
  <c r="CL74" i="861"/>
  <c r="CL75" i="861" s="1"/>
  <c r="CL77" i="861" l="1"/>
  <c r="P75" i="861"/>
  <c r="P77" i="861" s="1"/>
  <c r="L772" i="64" l="1"/>
  <c r="M772" i="64"/>
  <c r="N772" i="64"/>
  <c r="O772" i="64"/>
  <c r="P772" i="64"/>
  <c r="C13" i="84" l="1"/>
  <c r="N15" i="206" s="1"/>
  <c r="D13" i="84"/>
  <c r="D30" i="84"/>
  <c r="C30" i="84"/>
  <c r="D15" i="84"/>
  <c r="C15" i="84"/>
  <c r="N17" i="206" s="1"/>
  <c r="C31" i="84"/>
  <c r="D31" i="84"/>
  <c r="D47" i="84"/>
  <c r="C47" i="84"/>
  <c r="D63" i="84"/>
  <c r="C63" i="84"/>
  <c r="D61" i="84"/>
  <c r="C61" i="84"/>
  <c r="D16" i="84"/>
  <c r="C16" i="84"/>
  <c r="D32" i="84"/>
  <c r="C32" i="84"/>
  <c r="D48" i="84"/>
  <c r="C48" i="84"/>
  <c r="K40" i="206" s="1"/>
  <c r="C64" i="84"/>
  <c r="D64" i="84"/>
  <c r="C60" i="84"/>
  <c r="D60" i="84"/>
  <c r="D62" i="84"/>
  <c r="C62" i="84"/>
  <c r="K53" i="206" s="1"/>
  <c r="C17" i="84"/>
  <c r="D17" i="84"/>
  <c r="C33" i="84"/>
  <c r="D33" i="84"/>
  <c r="D49" i="84"/>
  <c r="C49" i="84"/>
  <c r="K41" i="206" s="1"/>
  <c r="C65" i="84"/>
  <c r="D65" i="84"/>
  <c r="C18" i="84"/>
  <c r="N20" i="206" s="1"/>
  <c r="D18" i="84"/>
  <c r="D34" i="84"/>
  <c r="C34" i="84"/>
  <c r="D50" i="84"/>
  <c r="C50" i="84"/>
  <c r="C66" i="84"/>
  <c r="D66" i="84"/>
  <c r="K63" i="206"/>
  <c r="K58" i="206"/>
  <c r="K64" i="206"/>
  <c r="K61" i="206"/>
  <c r="K62" i="206"/>
  <c r="K56" i="206"/>
  <c r="K59" i="206"/>
  <c r="K60" i="206"/>
  <c r="K57" i="206"/>
  <c r="D3" i="84"/>
  <c r="C3" i="84"/>
  <c r="K26" i="206"/>
  <c r="K23" i="206"/>
  <c r="K19" i="206"/>
  <c r="K7" i="206"/>
  <c r="K21" i="206"/>
  <c r="C19" i="84"/>
  <c r="D19" i="84"/>
  <c r="C35" i="84"/>
  <c r="D35" i="84"/>
  <c r="C51" i="84"/>
  <c r="D51" i="84"/>
  <c r="D67" i="84"/>
  <c r="C67" i="84"/>
  <c r="C46" i="84"/>
  <c r="D46" i="84"/>
  <c r="C4" i="84"/>
  <c r="N6" i="206" s="1"/>
  <c r="D4" i="84"/>
  <c r="D20" i="84"/>
  <c r="C20" i="84"/>
  <c r="K14" i="206" s="1"/>
  <c r="D36" i="84"/>
  <c r="C36" i="84"/>
  <c r="D52" i="84"/>
  <c r="C52" i="84"/>
  <c r="D68" i="84"/>
  <c r="C68" i="84"/>
  <c r="D28" i="84"/>
  <c r="C28" i="84"/>
  <c r="D5" i="84"/>
  <c r="C5" i="84"/>
  <c r="C21" i="84"/>
  <c r="D21" i="84"/>
  <c r="D37" i="84"/>
  <c r="C37" i="84"/>
  <c r="C53" i="84"/>
  <c r="D53" i="84"/>
  <c r="C69" i="84"/>
  <c r="N71" i="206" s="1"/>
  <c r="N70" i="206" s="1"/>
  <c r="D69" i="84"/>
  <c r="D14" i="84"/>
  <c r="C14" i="84"/>
  <c r="D6" i="84"/>
  <c r="C6" i="84"/>
  <c r="D22" i="84"/>
  <c r="C22" i="84"/>
  <c r="D38" i="84"/>
  <c r="C38" i="84"/>
  <c r="C54" i="84"/>
  <c r="D54" i="84"/>
  <c r="C70" i="84"/>
  <c r="D70" i="84"/>
  <c r="D12" i="84"/>
  <c r="C12" i="84"/>
  <c r="K20" i="206" s="1"/>
  <c r="D7" i="84"/>
  <c r="C7" i="84"/>
  <c r="D23" i="84"/>
  <c r="C23" i="84"/>
  <c r="C39" i="84"/>
  <c r="D39" i="84"/>
  <c r="C55" i="84"/>
  <c r="D55" i="84"/>
  <c r="C71" i="84"/>
  <c r="D71" i="84"/>
  <c r="C29" i="84"/>
  <c r="D29" i="84"/>
  <c r="D8" i="84"/>
  <c r="C8" i="84"/>
  <c r="D24" i="84"/>
  <c r="C24" i="84"/>
  <c r="K10" i="206" s="1"/>
  <c r="C40" i="84"/>
  <c r="D40" i="84"/>
  <c r="D56" i="84"/>
  <c r="C56" i="84"/>
  <c r="C72" i="84"/>
  <c r="D72" i="84"/>
  <c r="D9" i="84"/>
  <c r="C9" i="84"/>
  <c r="K5" i="206" s="1"/>
  <c r="D25" i="84"/>
  <c r="C25" i="84"/>
  <c r="K22" i="206" s="1"/>
  <c r="C41" i="84"/>
  <c r="K36" i="206" s="1"/>
  <c r="D41" i="84"/>
  <c r="D57" i="84"/>
  <c r="C57" i="84"/>
  <c r="C44" i="84"/>
  <c r="K39" i="206" s="1"/>
  <c r="D44" i="84"/>
  <c r="C10" i="84"/>
  <c r="D10" i="84"/>
  <c r="C26" i="84"/>
  <c r="D26" i="84"/>
  <c r="C42" i="84"/>
  <c r="D42" i="84"/>
  <c r="C58" i="84"/>
  <c r="D58" i="84"/>
  <c r="C45" i="84"/>
  <c r="D45" i="84"/>
  <c r="C11" i="84"/>
  <c r="D11" i="84"/>
  <c r="C27" i="84"/>
  <c r="D27" i="84"/>
  <c r="C43" i="84"/>
  <c r="D43" i="84"/>
  <c r="C59" i="84"/>
  <c r="K50" i="206" s="1"/>
  <c r="D59" i="84"/>
  <c r="K54" i="206" l="1"/>
  <c r="K51" i="206"/>
  <c r="K48" i="206"/>
  <c r="K55" i="206"/>
  <c r="K49" i="206"/>
  <c r="K38" i="206"/>
  <c r="K52" i="206"/>
  <c r="K11" i="206"/>
  <c r="K9" i="206"/>
  <c r="N69" i="206"/>
  <c r="N68" i="206" s="1"/>
  <c r="N67" i="206" s="1"/>
  <c r="N66" i="206" s="1"/>
  <c r="N65" i="206" s="1"/>
  <c r="N64" i="206" s="1"/>
  <c r="N63" i="206" s="1"/>
  <c r="N62" i="206" s="1"/>
  <c r="N61" i="206" s="1"/>
  <c r="N60" i="206" s="1"/>
  <c r="N59" i="206" s="1"/>
  <c r="N58" i="206" s="1"/>
  <c r="N57" i="206" s="1"/>
  <c r="N56" i="206" s="1"/>
  <c r="N55" i="206" s="1"/>
  <c r="N54" i="206" s="1"/>
  <c r="N53" i="206" s="1"/>
  <c r="N52" i="206" s="1"/>
  <c r="N51" i="206" s="1"/>
  <c r="N50" i="206" s="1"/>
  <c r="N49" i="206" s="1"/>
  <c r="N48" i="206" s="1"/>
  <c r="N47" i="206" s="1"/>
  <c r="N46" i="206" s="1"/>
  <c r="N45" i="206" s="1"/>
  <c r="N44" i="206" s="1"/>
  <c r="N43" i="206" s="1"/>
  <c r="N42" i="206" s="1"/>
  <c r="N41" i="206" s="1"/>
  <c r="N40" i="206" s="1"/>
  <c r="N39" i="206" s="1"/>
  <c r="N38" i="206" s="1"/>
  <c r="N37" i="206" s="1"/>
  <c r="N36" i="206" s="1"/>
  <c r="N35" i="206" s="1"/>
  <c r="N34" i="206" s="1"/>
  <c r="N33" i="206" s="1"/>
  <c r="N32" i="206" s="1"/>
  <c r="N30" i="206" s="1"/>
  <c r="N29" i="206" s="1"/>
  <c r="N28" i="206" s="1"/>
  <c r="N27" i="206" s="1"/>
  <c r="N26" i="206" s="1"/>
  <c r="N24" i="206" s="1"/>
  <c r="N23" i="206" s="1"/>
  <c r="N22" i="206" s="1"/>
  <c r="N21" i="206" s="1"/>
  <c r="N19" i="206" s="1"/>
  <c r="N18" i="206" s="1"/>
  <c r="N16" i="206" s="1"/>
  <c r="N14" i="206" s="1"/>
  <c r="N13" i="206" s="1"/>
  <c r="N12" i="206" s="1"/>
  <c r="N11" i="206" s="1"/>
  <c r="N10" i="206" s="1"/>
  <c r="N9" i="206" s="1"/>
  <c r="N8" i="206" s="1"/>
  <c r="N7" i="206" s="1"/>
  <c r="N5" i="206" s="1"/>
  <c r="N31" i="206"/>
  <c r="K24" i="206"/>
  <c r="K13" i="206"/>
  <c r="L1923" i="64"/>
  <c r="AF1923" i="64" s="1" a="1"/>
  <c r="AF1923" i="64" s="1"/>
  <c r="M1923" i="64"/>
  <c r="AV1923" i="64" s="1" a="1"/>
  <c r="AV1923" i="64" s="1"/>
  <c r="N1923" i="64"/>
  <c r="BD1923" i="64" s="1" a="1"/>
  <c r="BD1923" i="64" s="1"/>
  <c r="O1923" i="64"/>
  <c r="BT1923" i="64" s="1" a="1"/>
  <c r="BT1923" i="64" s="1"/>
  <c r="P1923" i="64"/>
  <c r="CB1923" i="64" s="1" a="1"/>
  <c r="CB1923" i="64" s="1"/>
  <c r="CI1923" i="64" l="1" a="1"/>
  <c r="CI1923" i="64" s="1"/>
  <c r="CH1923" i="64" a="1"/>
  <c r="CH1923" i="64" s="1"/>
  <c r="CG1923" i="64" a="1"/>
  <c r="CG1923" i="64" s="1"/>
  <c r="CE1923" i="64" a="1"/>
  <c r="CE1923" i="64" s="1"/>
  <c r="CA1923" i="64" a="1"/>
  <c r="CA1923" i="64" s="1"/>
  <c r="BZ1923" i="64" a="1"/>
  <c r="BZ1923" i="64" s="1"/>
  <c r="BY1923" i="64" a="1"/>
  <c r="BY1923" i="64" s="1"/>
  <c r="BS1923" i="64" a="1"/>
  <c r="BS1923" i="64" s="1"/>
  <c r="BR1923" i="64" a="1"/>
  <c r="BR1923" i="64" s="1"/>
  <c r="BQ1923" i="64" a="1"/>
  <c r="BQ1923" i="64" s="1"/>
  <c r="BI1923" i="64" a="1"/>
  <c r="BI1923" i="64" s="1"/>
  <c r="BK1923" i="64" a="1"/>
  <c r="BK1923" i="64" s="1"/>
  <c r="BJ1923" i="64" a="1"/>
  <c r="BJ1923" i="64" s="1"/>
  <c r="BC1923" i="64" a="1"/>
  <c r="BC1923" i="64" s="1"/>
  <c r="BB1923" i="64" a="1"/>
  <c r="BB1923" i="64" s="1"/>
  <c r="BA1923" i="64" a="1"/>
  <c r="BA1923" i="64" s="1"/>
  <c r="AU1923" i="64" a="1"/>
  <c r="AU1923" i="64" s="1"/>
  <c r="AT1923" i="64" a="1"/>
  <c r="AT1923" i="64" s="1"/>
  <c r="AS1923" i="64" a="1"/>
  <c r="AS1923" i="64" s="1"/>
  <c r="AM1923" i="64" a="1"/>
  <c r="AM1923" i="64" s="1"/>
  <c r="AE1923" i="64" a="1"/>
  <c r="AE1923" i="64" s="1"/>
  <c r="AL1923" i="64" a="1"/>
  <c r="AL1923" i="64" s="1"/>
  <c r="AK1923" i="64" a="1"/>
  <c r="AK1923" i="64" s="1"/>
  <c r="CF1923" i="64" a="1"/>
  <c r="CF1923" i="64" s="1"/>
  <c r="BX1923" i="64" a="1"/>
  <c r="BX1923" i="64" s="1"/>
  <c r="BP1923" i="64" a="1"/>
  <c r="BP1923" i="64" s="1"/>
  <c r="BH1923" i="64" a="1"/>
  <c r="BH1923" i="64" s="1"/>
  <c r="AZ1923" i="64" a="1"/>
  <c r="AZ1923" i="64" s="1"/>
  <c r="AR1923" i="64" a="1"/>
  <c r="AR1923" i="64" s="1"/>
  <c r="AJ1923" i="64" a="1"/>
  <c r="AJ1923" i="64" s="1"/>
  <c r="BW1923" i="64" a="1"/>
  <c r="BW1923" i="64" s="1"/>
  <c r="BO1923" i="64" a="1"/>
  <c r="BO1923" i="64" s="1"/>
  <c r="BG1923" i="64" a="1"/>
  <c r="BG1923" i="64" s="1"/>
  <c r="AY1923" i="64" a="1"/>
  <c r="AY1923" i="64" s="1"/>
  <c r="AQ1923" i="64" a="1"/>
  <c r="AQ1923" i="64" s="1"/>
  <c r="AI1923" i="64" a="1"/>
  <c r="AI1923" i="64" s="1"/>
  <c r="CL1923" i="64" a="1"/>
  <c r="CL1923" i="64" s="1"/>
  <c r="CD1923" i="64" a="1"/>
  <c r="CD1923" i="64" s="1"/>
  <c r="BV1923" i="64" a="1"/>
  <c r="BV1923" i="64" s="1"/>
  <c r="BN1923" i="64" a="1"/>
  <c r="BN1923" i="64" s="1"/>
  <c r="BF1923" i="64" a="1"/>
  <c r="BF1923" i="64" s="1"/>
  <c r="AX1923" i="64" a="1"/>
  <c r="AX1923" i="64" s="1"/>
  <c r="AP1923" i="64" a="1"/>
  <c r="AP1923" i="64" s="1"/>
  <c r="AH1923" i="64" a="1"/>
  <c r="AH1923" i="64" s="1"/>
  <c r="CK1923" i="64" a="1"/>
  <c r="CK1923" i="64" s="1"/>
  <c r="CC1923" i="64" a="1"/>
  <c r="CC1923" i="64" s="1"/>
  <c r="BU1923" i="64" a="1"/>
  <c r="BU1923" i="64" s="1"/>
  <c r="BM1923" i="64" a="1"/>
  <c r="BM1923" i="64" s="1"/>
  <c r="BE1923" i="64" a="1"/>
  <c r="BE1923" i="64" s="1"/>
  <c r="AW1923" i="64" a="1"/>
  <c r="AW1923" i="64" s="1"/>
  <c r="AO1923" i="64" a="1"/>
  <c r="AO1923" i="64" s="1"/>
  <c r="AG1923" i="64" a="1"/>
  <c r="AG1923" i="64" s="1"/>
  <c r="CJ1923" i="64" a="1"/>
  <c r="CJ1923" i="64" s="1"/>
  <c r="BL1923" i="64" a="1"/>
  <c r="BL1923" i="64" s="1"/>
  <c r="AN1923" i="64" a="1"/>
  <c r="AN1923" i="64" s="1"/>
  <c r="AJ1924" i="64" l="1"/>
  <c r="AZ1924" i="64"/>
  <c r="BP1924" i="64"/>
  <c r="CF1924" i="64"/>
  <c r="CX1924" i="64"/>
  <c r="BA1924" i="64"/>
  <c r="CG1924" i="64"/>
  <c r="AK1924" i="64"/>
  <c r="AL1924" i="64"/>
  <c r="BB1924" i="64"/>
  <c r="BR1924" i="64"/>
  <c r="CH1924" i="64"/>
  <c r="CZ1924" i="64"/>
  <c r="AS1924" i="64"/>
  <c r="CQ1924" i="64"/>
  <c r="AM1924" i="64"/>
  <c r="BC1924" i="64"/>
  <c r="BS1924" i="64"/>
  <c r="CI1924" i="64"/>
  <c r="DA1924" i="64"/>
  <c r="BI1924" i="64"/>
  <c r="DG1924" i="64"/>
  <c r="AN1924" i="64"/>
  <c r="BD1924" i="64"/>
  <c r="BT1924" i="64"/>
  <c r="CJ1924" i="64"/>
  <c r="DB1924" i="64"/>
  <c r="AO1924" i="64"/>
  <c r="BE1924" i="64"/>
  <c r="BU1924" i="64"/>
  <c r="CK1924" i="64"/>
  <c r="DC1924" i="64"/>
  <c r="AP1924" i="64"/>
  <c r="BF1924" i="64"/>
  <c r="BV1924" i="64"/>
  <c r="CL1924" i="64"/>
  <c r="DD1924" i="64"/>
  <c r="AQ1924" i="64"/>
  <c r="BG1924" i="64"/>
  <c r="BW1924" i="64"/>
  <c r="CO1924" i="64"/>
  <c r="CO1925" i="64" s="1"/>
  <c r="CP1922" i="64" s="1"/>
  <c r="DE1924" i="64"/>
  <c r="AR1924" i="64"/>
  <c r="BH1924" i="64"/>
  <c r="BX1924" i="64"/>
  <c r="CP1924" i="64"/>
  <c r="DF1924" i="64"/>
  <c r="AE1927" i="64"/>
  <c r="BY1924" i="64"/>
  <c r="DH1924" i="64"/>
  <c r="AT1924" i="64"/>
  <c r="BJ1924" i="64"/>
  <c r="BZ1924" i="64"/>
  <c r="CR1924" i="64"/>
  <c r="AE1924" i="64"/>
  <c r="AU1924" i="64"/>
  <c r="BK1924" i="64"/>
  <c r="CA1924" i="64"/>
  <c r="CS1924" i="64"/>
  <c r="DI1924" i="64"/>
  <c r="AF1924" i="64"/>
  <c r="BL1924" i="64"/>
  <c r="CT1924" i="64"/>
  <c r="DJ1924" i="64"/>
  <c r="AV1924" i="64"/>
  <c r="CB1924" i="64"/>
  <c r="AG1924" i="64"/>
  <c r="AW1924" i="64"/>
  <c r="BM1924" i="64"/>
  <c r="CC1924" i="64"/>
  <c r="CU1924" i="64"/>
  <c r="DK1924" i="64"/>
  <c r="AH1924" i="64"/>
  <c r="AX1924" i="64"/>
  <c r="BN1924" i="64"/>
  <c r="CD1924" i="64"/>
  <c r="CV1924" i="64"/>
  <c r="DL1924" i="64"/>
  <c r="K1924" i="64" s="1"/>
  <c r="AI1924" i="64"/>
  <c r="AY1924" i="64"/>
  <c r="BO1924" i="64"/>
  <c r="CE1924" i="64"/>
  <c r="CW1924" i="64"/>
  <c r="BQ1924" i="64"/>
  <c r="CY1924" i="64"/>
  <c r="P1924" i="64" l="1"/>
  <c r="O1924" i="64"/>
  <c r="AE1925" i="64"/>
  <c r="AF1922" i="64" s="1"/>
  <c r="L1924" i="64"/>
  <c r="M1924" i="64"/>
  <c r="N1924" i="64"/>
  <c r="CP1925" i="64"/>
  <c r="CQ1922" i="64" s="1"/>
  <c r="CP1927" i="64"/>
  <c r="CQ1925" i="64" l="1"/>
  <c r="CR1922" i="64" s="1"/>
  <c r="CQ1927" i="64"/>
  <c r="AF1925" i="64"/>
  <c r="AF1927" i="64"/>
  <c r="AG1922" i="64" l="1"/>
  <c r="CR1925" i="64"/>
  <c r="CS1922" i="64" s="1"/>
  <c r="CR1927" i="64"/>
  <c r="CS1925" i="64" l="1"/>
  <c r="CT1922" i="64" s="1"/>
  <c r="CS1927" i="64"/>
  <c r="AG1925" i="64"/>
  <c r="AG1927" i="64"/>
  <c r="AH1922" i="64" l="1"/>
  <c r="CT1925" i="64"/>
  <c r="CU1922" i="64" s="1"/>
  <c r="CT1927" i="64"/>
  <c r="CU1927" i="64" l="1"/>
  <c r="CU1925" i="64"/>
  <c r="CV1922" i="64" s="1"/>
  <c r="AH1925" i="64"/>
  <c r="AH1927" i="64"/>
  <c r="AI1922" i="64" l="1"/>
  <c r="CV1927" i="64"/>
  <c r="CV1925" i="64"/>
  <c r="CW1922" i="64" s="1"/>
  <c r="CW1925" i="64" l="1"/>
  <c r="CX1922" i="64" s="1"/>
  <c r="CW1927" i="64"/>
  <c r="AI1925" i="64"/>
  <c r="AI1927" i="64"/>
  <c r="AJ1922" i="64" l="1"/>
  <c r="CX1925" i="64"/>
  <c r="CY1922" i="64" s="1"/>
  <c r="CX1927" i="64"/>
  <c r="CY1925" i="64" l="1"/>
  <c r="CZ1922" i="64" s="1"/>
  <c r="CY1927" i="64"/>
  <c r="AJ1925" i="64"/>
  <c r="AK1922" i="64" s="1"/>
  <c r="AJ1927" i="64"/>
  <c r="AK1925" i="64" l="1"/>
  <c r="AL1922" i="64" s="1"/>
  <c r="AK1927" i="64"/>
  <c r="CZ1925" i="64"/>
  <c r="DA1922" i="64" s="1"/>
  <c r="CZ1927" i="64"/>
  <c r="DA1925" i="64" l="1"/>
  <c r="DB1922" i="64" s="1"/>
  <c r="DA1927" i="64"/>
  <c r="AL1925" i="64"/>
  <c r="AM1922" i="64" s="1"/>
  <c r="AL1927" i="64"/>
  <c r="AM1925" i="64" l="1"/>
  <c r="AN1922" i="64" s="1"/>
  <c r="AM1927" i="64"/>
  <c r="DB1927" i="64"/>
  <c r="DB1925" i="64"/>
  <c r="DC1922" i="64" s="1"/>
  <c r="DC1927" i="64" l="1"/>
  <c r="DC1925" i="64"/>
  <c r="DD1922" i="64" s="1"/>
  <c r="AN1927" i="64"/>
  <c r="AN1925" i="64"/>
  <c r="AO1922" i="64" s="1"/>
  <c r="AO1927" i="64" l="1"/>
  <c r="AO1925" i="64"/>
  <c r="AP1922" i="64" s="1"/>
  <c r="DD1927" i="64"/>
  <c r="DD1925" i="64"/>
  <c r="DE1922" i="64" s="1"/>
  <c r="DE1925" i="64" l="1"/>
  <c r="DF1922" i="64" s="1"/>
  <c r="DE1927" i="64"/>
  <c r="AP1927" i="64"/>
  <c r="AP1925" i="64"/>
  <c r="AQ1922" i="64" l="1"/>
  <c r="AQ1927" i="64" s="1"/>
  <c r="L1925" i="64"/>
  <c r="M1922" i="64" s="1"/>
  <c r="DF1927" i="64"/>
  <c r="DF1925" i="64"/>
  <c r="DG1922" i="64" s="1"/>
  <c r="AQ1925" i="64" l="1"/>
  <c r="AR1922" i="64" s="1"/>
  <c r="DG1925" i="64"/>
  <c r="DH1922" i="64" s="1"/>
  <c r="DG1927" i="64"/>
  <c r="AR1927" i="64" l="1"/>
  <c r="AR1925" i="64"/>
  <c r="DH1925" i="64"/>
  <c r="DI1922" i="64" s="1"/>
  <c r="DH1927" i="64"/>
  <c r="DI1925" i="64" l="1"/>
  <c r="DJ1922" i="64" s="1"/>
  <c r="DI1927" i="64"/>
  <c r="AS1922" i="64"/>
  <c r="AS1925" i="64" l="1"/>
  <c r="AS1927" i="64"/>
  <c r="DJ1925" i="64"/>
  <c r="DK1922" i="64" s="1"/>
  <c r="DJ1927" i="64"/>
  <c r="DK1925" i="64" l="1"/>
  <c r="DL1922" i="64" s="1"/>
  <c r="DK1927" i="64"/>
  <c r="AT1922" i="64"/>
  <c r="AT1925" i="64" l="1"/>
  <c r="AT1927" i="64"/>
  <c r="DL1925" i="64"/>
  <c r="DL1927" i="64"/>
  <c r="K1927" i="64" l="1"/>
  <c r="L1927" i="64"/>
  <c r="AU1922" i="64"/>
  <c r="AU1925" i="64" l="1"/>
  <c r="AU1927" i="64"/>
  <c r="AV1922" i="64" l="1"/>
  <c r="AV1927" i="64" l="1"/>
  <c r="AV1925" i="64"/>
  <c r="AW1922" i="64" l="1"/>
  <c r="AW1925" i="64" s="1"/>
  <c r="AX1922" i="64" s="1"/>
  <c r="AW1927" i="64" l="1"/>
  <c r="AX1925" i="64"/>
  <c r="AX1927" i="64"/>
  <c r="AY1922" i="64" l="1"/>
  <c r="AY1925" i="64" s="1"/>
  <c r="AZ1922" i="64" s="1"/>
  <c r="AY1927" i="64" l="1"/>
  <c r="AZ1925" i="64"/>
  <c r="BA1922" i="64" s="1"/>
  <c r="AZ1927" i="64"/>
  <c r="BA1925" i="64" l="1"/>
  <c r="BB1922" i="64" s="1"/>
  <c r="BA1927" i="64"/>
  <c r="BB1925" i="64" l="1"/>
  <c r="BB1927" i="64"/>
  <c r="BC1922" i="64" l="1"/>
  <c r="BC1927" i="64" s="1"/>
  <c r="M1925" i="64"/>
  <c r="N1922" i="64" s="1"/>
  <c r="BC1925" i="64" l="1"/>
  <c r="BD1922" i="64" s="1"/>
  <c r="BD1927" i="64" l="1"/>
  <c r="BD1925" i="64"/>
  <c r="BE1922" i="64" l="1"/>
  <c r="BE1927" i="64" l="1"/>
  <c r="BE1925" i="64"/>
  <c r="BF1922" i="64" l="1"/>
  <c r="BF1927" i="64" l="1"/>
  <c r="BF1925" i="64"/>
  <c r="BG1922" i="64" l="1"/>
  <c r="BG1927" i="64" l="1"/>
  <c r="BG1925" i="64"/>
  <c r="BH1922" i="64" l="1"/>
  <c r="BH1925" i="64" l="1"/>
  <c r="BI1922" i="64" s="1"/>
  <c r="BH1927" i="64"/>
  <c r="BI1925" i="64" l="1"/>
  <c r="BJ1922" i="64" s="1"/>
  <c r="BI1927" i="64"/>
  <c r="BJ1925" i="64" l="1"/>
  <c r="BK1922" i="64" s="1"/>
  <c r="BJ1927" i="64"/>
  <c r="BK1925" i="64" l="1"/>
  <c r="BL1922" i="64" s="1"/>
  <c r="BK1927" i="64"/>
  <c r="BL1927" i="64" l="1"/>
  <c r="BL1925" i="64"/>
  <c r="BM1922" i="64" s="1"/>
  <c r="BM1927" i="64" l="1"/>
  <c r="BM1925" i="64"/>
  <c r="BN1922" i="64" s="1"/>
  <c r="BN1925" i="64" l="1"/>
  <c r="BN1927" i="64"/>
  <c r="BO1922" i="64" l="1"/>
  <c r="BO1925" i="64" s="1"/>
  <c r="N1925" i="64"/>
  <c r="O1922" i="64" s="1"/>
  <c r="BO1927" i="64" l="1"/>
  <c r="BP1922" i="64"/>
  <c r="BP1925" i="64" l="1"/>
  <c r="BP1927" i="64"/>
  <c r="BQ1922" i="64" l="1"/>
  <c r="BQ1925" i="64" l="1"/>
  <c r="BQ1927" i="64"/>
  <c r="BR1922" i="64" l="1"/>
  <c r="BR1925" i="64" l="1"/>
  <c r="BR1927" i="64"/>
  <c r="BS1922" i="64" l="1"/>
  <c r="BS1925" i="64" l="1"/>
  <c r="BS1927" i="64"/>
  <c r="BT1922" i="64" l="1"/>
  <c r="BT1927" i="64" l="1"/>
  <c r="BT1925" i="64"/>
  <c r="BU1922" i="64" s="1"/>
  <c r="BU1927" i="64" l="1"/>
  <c r="BU1925" i="64"/>
  <c r="BV1922" i="64" s="1"/>
  <c r="BV1927" i="64" l="1"/>
  <c r="BV1925" i="64"/>
  <c r="BW1922" i="64" s="1"/>
  <c r="BW1927" i="64" l="1"/>
  <c r="BW1925" i="64"/>
  <c r="BX1922" i="64" s="1"/>
  <c r="BX1927" i="64" l="1"/>
  <c r="BX1925" i="64"/>
  <c r="BY1922" i="64" s="1"/>
  <c r="BY1925" i="64" l="1"/>
  <c r="BZ1922" i="64" s="1"/>
  <c r="BY1927" i="64"/>
  <c r="BZ1925" i="64" l="1"/>
  <c r="BZ1927" i="64"/>
  <c r="CA1922" i="64" l="1"/>
  <c r="CA1925" i="64" s="1"/>
  <c r="O1925" i="64"/>
  <c r="P1922" i="64" s="1"/>
  <c r="CA1927" i="64" l="1"/>
  <c r="CB1922" i="64"/>
  <c r="CB1925" i="64" l="1"/>
  <c r="CB1927" i="64"/>
  <c r="CC1922" i="64" l="1"/>
  <c r="CC1927" i="64" l="1"/>
  <c r="CC1925" i="64"/>
  <c r="CD1922" i="64" l="1"/>
  <c r="CD1925" i="64" l="1"/>
  <c r="CD1927" i="64"/>
  <c r="CE1922" i="64" l="1"/>
  <c r="CE1925" i="64" l="1"/>
  <c r="CE1927" i="64"/>
  <c r="CF1922" i="64" l="1"/>
  <c r="CF1925" i="64" l="1"/>
  <c r="CG1922" i="64" s="1"/>
  <c r="CF1927" i="64"/>
  <c r="CG1925" i="64" l="1"/>
  <c r="CH1922" i="64" s="1"/>
  <c r="CG1927" i="64"/>
  <c r="CH1925" i="64" l="1"/>
  <c r="CI1922" i="64" s="1"/>
  <c r="CH1927" i="64"/>
  <c r="CI1925" i="64" l="1"/>
  <c r="CJ1922" i="64" s="1"/>
  <c r="CI1927" i="64"/>
  <c r="CJ1925" i="64" l="1"/>
  <c r="CK1922" i="64" s="1"/>
  <c r="CJ1927" i="64"/>
  <c r="CK1927" i="64" l="1"/>
  <c r="CK1925" i="64"/>
  <c r="CL1922" i="64" s="1"/>
  <c r="CL1927" i="64" l="1"/>
  <c r="CL1925" i="64"/>
  <c r="M1927" i="64" l="1"/>
  <c r="N1927" i="64"/>
  <c r="O1927" i="64"/>
  <c r="P1927" i="64"/>
  <c r="P1925" i="64"/>
  <c r="J2020" i="64"/>
  <c r="S1521" i="64" l="1" a="1"/>
  <c r="S1521" i="64" s="1"/>
  <c r="T1521" i="64" a="1"/>
  <c r="T1521" i="64" s="1"/>
  <c r="U1521" i="64" a="1"/>
  <c r="U1521" i="64" s="1"/>
  <c r="V1521" i="64" a="1"/>
  <c r="V1521" i="64" s="1"/>
  <c r="W1521" i="64" a="1"/>
  <c r="W1521" i="64" s="1"/>
  <c r="X1521" i="64" a="1"/>
  <c r="X1521" i="64" s="1"/>
  <c r="Y1521" i="64" a="1"/>
  <c r="Y1521" i="64" s="1"/>
  <c r="Z1521" i="64" a="1"/>
  <c r="Z1521" i="64" s="1"/>
  <c r="AA1521" i="64" a="1"/>
  <c r="AA1521" i="64" s="1"/>
  <c r="AB1521" i="64" a="1"/>
  <c r="AB1521" i="64" s="1"/>
  <c r="AC1521" i="64" a="1"/>
  <c r="AC1521" i="64" s="1"/>
  <c r="AD1521" i="64" a="1"/>
  <c r="AD1521" i="64" s="1"/>
  <c r="AE1521" i="64" a="1"/>
  <c r="AE1521" i="64" s="1"/>
  <c r="AF1521" i="64" a="1"/>
  <c r="AF1521" i="64" s="1"/>
  <c r="AG1521" i="64" a="1"/>
  <c r="AG1521" i="64" s="1"/>
  <c r="AH1521" i="64" a="1"/>
  <c r="AH1521" i="64" s="1"/>
  <c r="AI1521" i="64" a="1"/>
  <c r="AI1521" i="64" s="1"/>
  <c r="AJ1521" i="64" a="1"/>
  <c r="AJ1521" i="64" s="1"/>
  <c r="AK1521" i="64" a="1"/>
  <c r="AK1521" i="64" s="1"/>
  <c r="AL1521" i="64" a="1"/>
  <c r="AL1521" i="64" s="1"/>
  <c r="AM1521" i="64" a="1"/>
  <c r="AM1521" i="64" s="1"/>
  <c r="AN1521" i="64" a="1"/>
  <c r="AN1521" i="64" s="1"/>
  <c r="AO1521" i="64" a="1"/>
  <c r="AO1521" i="64" s="1"/>
  <c r="AP1521" i="64" a="1"/>
  <c r="AP1521" i="64" s="1"/>
  <c r="AQ1521" i="64" a="1"/>
  <c r="AQ1521" i="64" s="1"/>
  <c r="AR1521" i="64" a="1"/>
  <c r="AR1521" i="64" s="1"/>
  <c r="AS1521" i="64" a="1"/>
  <c r="AS1521" i="64" s="1"/>
  <c r="AT1521" i="64" a="1"/>
  <c r="AT1521" i="64" s="1"/>
  <c r="AU1521" i="64" a="1"/>
  <c r="AU1521" i="64" s="1"/>
  <c r="AV1521" i="64" a="1"/>
  <c r="AV1521" i="64" s="1"/>
  <c r="AW1521" i="64" a="1"/>
  <c r="AW1521" i="64" s="1"/>
  <c r="AX1521" i="64" a="1"/>
  <c r="AX1521" i="64" s="1"/>
  <c r="AY1521" i="64" a="1"/>
  <c r="AY1521" i="64" s="1"/>
  <c r="AZ1521" i="64" a="1"/>
  <c r="AZ1521" i="64" s="1"/>
  <c r="BA1521" i="64" a="1"/>
  <c r="BA1521" i="64" s="1"/>
  <c r="BB1521" i="64" a="1"/>
  <c r="BB1521" i="64" s="1"/>
  <c r="BC1521" i="64" a="1"/>
  <c r="BC1521" i="64" s="1"/>
  <c r="BD1521" i="64" a="1"/>
  <c r="BD1521" i="64" s="1"/>
  <c r="BE1521" i="64" a="1"/>
  <c r="BE1521" i="64" s="1"/>
  <c r="BF1521" i="64" a="1"/>
  <c r="BF1521" i="64" s="1"/>
  <c r="BG1521" i="64" a="1"/>
  <c r="BG1521" i="64" s="1"/>
  <c r="BH1521" i="64" a="1"/>
  <c r="BH1521" i="64" s="1"/>
  <c r="BI1521" i="64" a="1"/>
  <c r="BI1521" i="64" s="1"/>
  <c r="BJ1521" i="64" a="1"/>
  <c r="BJ1521" i="64" s="1"/>
  <c r="BK1521" i="64" a="1"/>
  <c r="BK1521" i="64" s="1"/>
  <c r="BL1521" i="64" a="1"/>
  <c r="BL1521" i="64" s="1"/>
  <c r="BM1521" i="64" a="1"/>
  <c r="BM1521" i="64" s="1"/>
  <c r="BN1521" i="64" a="1"/>
  <c r="BN1521" i="64" s="1"/>
  <c r="BO1521" i="64" a="1"/>
  <c r="BO1521" i="64" s="1"/>
  <c r="BP1521" i="64" a="1"/>
  <c r="BP1521" i="64" s="1"/>
  <c r="BQ1521" i="64" a="1"/>
  <c r="BQ1521" i="64" s="1"/>
  <c r="BR1521" i="64" a="1"/>
  <c r="BR1521" i="64" s="1"/>
  <c r="BS1521" i="64" a="1"/>
  <c r="BS1521" i="64" s="1"/>
  <c r="BT1521" i="64" a="1"/>
  <c r="BT1521" i="64" s="1"/>
  <c r="BU1521" i="64" a="1"/>
  <c r="BU1521" i="64" s="1"/>
  <c r="BV1521" i="64" a="1"/>
  <c r="BV1521" i="64" s="1"/>
  <c r="BW1521" i="64" a="1"/>
  <c r="BW1521" i="64" s="1"/>
  <c r="BX1521" i="64" a="1"/>
  <c r="BX1521" i="64" s="1"/>
  <c r="BY1521" i="64" a="1"/>
  <c r="BY1521" i="64" s="1"/>
  <c r="BZ1521" i="64" a="1"/>
  <c r="BZ1521" i="64" s="1"/>
  <c r="CA1521" i="64" a="1"/>
  <c r="CA1521" i="64" s="1"/>
  <c r="CB1521" i="64" a="1"/>
  <c r="CB1521" i="64" s="1"/>
  <c r="CC1521" i="64" a="1"/>
  <c r="CC1521" i="64" s="1"/>
  <c r="CD1521" i="64" a="1"/>
  <c r="CD1521" i="64" s="1"/>
  <c r="CE1521" i="64" a="1"/>
  <c r="CE1521" i="64" s="1"/>
  <c r="CF1521" i="64" a="1"/>
  <c r="CF1521" i="64" s="1"/>
  <c r="CG1521" i="64" a="1"/>
  <c r="CG1521" i="64" s="1"/>
  <c r="CH1521" i="64" a="1"/>
  <c r="CH1521" i="64" s="1"/>
  <c r="CI1521" i="64" a="1"/>
  <c r="CI1521" i="64" s="1"/>
  <c r="CJ1521" i="64" a="1"/>
  <c r="CJ1521" i="64" s="1"/>
  <c r="CK1521" i="64" a="1"/>
  <c r="CK1521" i="64" s="1"/>
  <c r="CL1521" i="64" a="1"/>
  <c r="CL1521" i="64" s="1"/>
  <c r="CO1521" i="64" a="1"/>
  <c r="CO1521" i="64" s="1"/>
  <c r="CO1509" i="64" s="1"/>
  <c r="CP1521" i="64" a="1"/>
  <c r="CP1521" i="64" s="1"/>
  <c r="CQ1521" i="64" a="1"/>
  <c r="CQ1521" i="64" s="1"/>
  <c r="CR1521" i="64" a="1"/>
  <c r="CR1521" i="64" s="1"/>
  <c r="CS1521" i="64" a="1"/>
  <c r="CS1521" i="64" s="1"/>
  <c r="CT1521" i="64" a="1"/>
  <c r="CT1521" i="64" s="1"/>
  <c r="CU1521" i="64" a="1"/>
  <c r="CU1521" i="64" s="1"/>
  <c r="CV1521" i="64" a="1"/>
  <c r="CV1521" i="64" s="1"/>
  <c r="CW1521" i="64" a="1"/>
  <c r="CW1521" i="64" s="1"/>
  <c r="CX1521" i="64" a="1"/>
  <c r="CX1521" i="64" s="1"/>
  <c r="CY1521" i="64" a="1"/>
  <c r="CY1521" i="64" s="1"/>
  <c r="CZ1521" i="64" a="1"/>
  <c r="CZ1521" i="64" s="1"/>
  <c r="DA1521" i="64" a="1"/>
  <c r="DA1521" i="64" s="1"/>
  <c r="DB1521" i="64" a="1"/>
  <c r="DB1521" i="64" s="1"/>
  <c r="DC1521" i="64" a="1"/>
  <c r="DC1521" i="64" s="1"/>
  <c r="DD1521" i="64" a="1"/>
  <c r="DD1521" i="64" s="1"/>
  <c r="DE1521" i="64" a="1"/>
  <c r="DE1521" i="64" s="1"/>
  <c r="DF1521" i="64" a="1"/>
  <c r="DF1521" i="64" s="1"/>
  <c r="DG1521" i="64" a="1"/>
  <c r="DG1521" i="64" s="1"/>
  <c r="DH1521" i="64" a="1"/>
  <c r="DH1521" i="64" s="1"/>
  <c r="DI1521" i="64" a="1"/>
  <c r="DI1521" i="64" s="1"/>
  <c r="DJ1521" i="64" a="1"/>
  <c r="DJ1521" i="64" s="1"/>
  <c r="DK1521" i="64" a="1"/>
  <c r="DK1521" i="64" s="1"/>
  <c r="DL1521" i="64" a="1"/>
  <c r="DL1521" i="64" s="1"/>
  <c r="CO1565" i="64" a="1"/>
  <c r="CO1565" i="64" s="1"/>
  <c r="CO1553" i="64" s="1"/>
  <c r="N1521" i="64" l="1"/>
  <c r="P1521" i="64"/>
  <c r="M1521" i="64"/>
  <c r="O1521" i="64"/>
  <c r="S1509" i="64"/>
  <c r="S1510" i="64" s="1"/>
  <c r="K1521" i="64"/>
  <c r="L1521" i="64"/>
  <c r="CO1561" i="64"/>
  <c r="CO1554" i="64"/>
  <c r="CP1550" i="64" s="1"/>
  <c r="CO1510" i="64"/>
  <c r="CP1505" i="64" s="1"/>
  <c r="CP1512" i="64" s="1"/>
  <c r="CP1509" i="64" s="1"/>
  <c r="CO1517" i="64"/>
  <c r="S1517" i="64" l="1"/>
  <c r="CP1510" i="64"/>
  <c r="CQ1505" i="64" s="1"/>
  <c r="CQ1512" i="64" s="1"/>
  <c r="CQ1509" i="64" s="1"/>
  <c r="CP1517" i="64"/>
  <c r="T1505" i="64"/>
  <c r="T1512" i="64" s="1"/>
  <c r="CP1559" i="64"/>
  <c r="CP1556" i="64"/>
  <c r="CP1564" i="64"/>
  <c r="T1509" i="64" l="1"/>
  <c r="T1517" i="64" s="1"/>
  <c r="CP1565" i="64" a="1"/>
  <c r="CP1565" i="64" s="1"/>
  <c r="CP1553" i="64" s="1"/>
  <c r="CQ1510" i="64"/>
  <c r="CR1505" i="64" s="1"/>
  <c r="CR1512" i="64" s="1"/>
  <c r="CR1509" i="64" s="1"/>
  <c r="CQ1517" i="64"/>
  <c r="T1510" i="64" l="1"/>
  <c r="U1505" i="64" s="1"/>
  <c r="U1512" i="64" s="1"/>
  <c r="CR1510" i="64"/>
  <c r="CS1505" i="64" s="1"/>
  <c r="CS1512" i="64" s="1"/>
  <c r="CS1509" i="64" s="1"/>
  <c r="CR1517" i="64"/>
  <c r="CP1561" i="64"/>
  <c r="CP1554" i="64"/>
  <c r="CQ1550" i="64" s="1"/>
  <c r="U1509" i="64" l="1"/>
  <c r="U1517" i="64" s="1"/>
  <c r="CQ1564" i="64"/>
  <c r="CQ1559" i="64"/>
  <c r="CQ1556" i="64"/>
  <c r="CS1510" i="64"/>
  <c r="CT1505" i="64" s="1"/>
  <c r="CT1512" i="64" s="1"/>
  <c r="CT1509" i="64" s="1"/>
  <c r="CS1517" i="64"/>
  <c r="U1510" i="64" l="1"/>
  <c r="V1505" i="64" s="1"/>
  <c r="V1512" i="64" s="1"/>
  <c r="CQ1565" i="64" a="1"/>
  <c r="CQ1565" i="64" s="1"/>
  <c r="CQ1553" i="64" s="1"/>
  <c r="CT1510" i="64"/>
  <c r="CU1505" i="64" s="1"/>
  <c r="CU1512" i="64" s="1"/>
  <c r="CU1509" i="64" s="1"/>
  <c r="CT1517" i="64"/>
  <c r="V1509" i="64" l="1"/>
  <c r="V1510" i="64" s="1"/>
  <c r="CU1510" i="64"/>
  <c r="CV1505" i="64" s="1"/>
  <c r="CV1512" i="64" s="1"/>
  <c r="CV1509" i="64" s="1"/>
  <c r="CU1517" i="64"/>
  <c r="CQ1561" i="64"/>
  <c r="CQ1554" i="64"/>
  <c r="CR1550" i="64" s="1"/>
  <c r="V1517" i="64" l="1"/>
  <c r="CR1564" i="64"/>
  <c r="CR1559" i="64"/>
  <c r="CR1556" i="64"/>
  <c r="W1505" i="64"/>
  <c r="W1512" i="64" s="1"/>
  <c r="W1509" i="64" s="1"/>
  <c r="CV1510" i="64"/>
  <c r="CW1505" i="64" s="1"/>
  <c r="CW1512" i="64" s="1"/>
  <c r="CW1509" i="64" s="1"/>
  <c r="CV1517" i="64"/>
  <c r="CW1510" i="64" l="1"/>
  <c r="CX1505" i="64" s="1"/>
  <c r="CX1512" i="64" s="1"/>
  <c r="CX1509" i="64" s="1"/>
  <c r="CW1517" i="64"/>
  <c r="W1517" i="64"/>
  <c r="W1510" i="64"/>
  <c r="CR1565" i="64" a="1"/>
  <c r="CR1565" i="64" s="1"/>
  <c r="CR1553" i="64" s="1"/>
  <c r="CR1561" i="64" l="1"/>
  <c r="CR1554" i="64"/>
  <c r="CS1550" i="64" s="1"/>
  <c r="X1505" i="64"/>
  <c r="X1512" i="64" s="1"/>
  <c r="X1509" i="64" s="1"/>
  <c r="CX1517" i="64"/>
  <c r="CX1510" i="64"/>
  <c r="CY1505" i="64" s="1"/>
  <c r="CY1512" i="64" s="1"/>
  <c r="CY1509" i="64" s="1"/>
  <c r="X1510" i="64" l="1"/>
  <c r="Y1505" i="64" s="1"/>
  <c r="Y1512" i="64" s="1"/>
  <c r="Y1509" i="64" s="1"/>
  <c r="X1517" i="64"/>
  <c r="CY1517" i="64"/>
  <c r="CY1510" i="64"/>
  <c r="CZ1505" i="64" s="1"/>
  <c r="CZ1512" i="64" s="1"/>
  <c r="CZ1509" i="64" s="1"/>
  <c r="CS1564" i="64"/>
  <c r="CS1559" i="64"/>
  <c r="CS1556" i="64"/>
  <c r="CS1565" i="64" l="1" a="1"/>
  <c r="CS1565" i="64" s="1"/>
  <c r="CS1553" i="64" s="1"/>
  <c r="CZ1517" i="64"/>
  <c r="CZ1510" i="64"/>
  <c r="DA1505" i="64" s="1"/>
  <c r="DA1512" i="64" s="1"/>
  <c r="DA1509" i="64" s="1"/>
  <c r="Y1510" i="64"/>
  <c r="Z1505" i="64" s="1"/>
  <c r="Z1512" i="64" s="1"/>
  <c r="Z1509" i="64" s="1"/>
  <c r="Y1517" i="64"/>
  <c r="Z1510" i="64" l="1"/>
  <c r="AA1505" i="64" s="1"/>
  <c r="AA1512" i="64" s="1"/>
  <c r="AA1509" i="64" s="1"/>
  <c r="Z1517" i="64"/>
  <c r="CS1561" i="64"/>
  <c r="CS1554" i="64"/>
  <c r="CT1550" i="64" s="1"/>
  <c r="DA1517" i="64"/>
  <c r="DA1510" i="64"/>
  <c r="DB1505" i="64" s="1"/>
  <c r="DB1512" i="64" s="1"/>
  <c r="DB1509" i="64" s="1"/>
  <c r="CT1564" i="64" l="1"/>
  <c r="CT1559" i="64"/>
  <c r="CT1556" i="64"/>
  <c r="DB1510" i="64"/>
  <c r="DC1505" i="64" s="1"/>
  <c r="DC1512" i="64" s="1"/>
  <c r="DC1509" i="64" s="1"/>
  <c r="DB1517" i="64"/>
  <c r="AA1510" i="64"/>
  <c r="AB1505" i="64" s="1"/>
  <c r="AB1512" i="64" s="1"/>
  <c r="AB1509" i="64" s="1"/>
  <c r="AA1517" i="64"/>
  <c r="DC1510" i="64" l="1"/>
  <c r="DD1505" i="64" s="1"/>
  <c r="DD1512" i="64" s="1"/>
  <c r="DD1509" i="64" s="1"/>
  <c r="DC1517" i="64"/>
  <c r="CT1565" i="64" a="1"/>
  <c r="CT1565" i="64" s="1"/>
  <c r="CT1553" i="64" s="1"/>
  <c r="AB1510" i="64"/>
  <c r="AC1505" i="64" s="1"/>
  <c r="AC1512" i="64" s="1"/>
  <c r="AC1509" i="64" s="1"/>
  <c r="AB1517" i="64"/>
  <c r="AC1510" i="64" l="1"/>
  <c r="AD1505" i="64" s="1"/>
  <c r="AC1517" i="64"/>
  <c r="CT1561" i="64"/>
  <c r="CT1554" i="64"/>
  <c r="CU1550" i="64" s="1"/>
  <c r="DD1510" i="64"/>
  <c r="DE1505" i="64" s="1"/>
  <c r="DE1512" i="64" s="1"/>
  <c r="DE1509" i="64" s="1"/>
  <c r="DD1517" i="64"/>
  <c r="AD1512" i="64" l="1"/>
  <c r="AD1509" i="64" s="1"/>
  <c r="K1509" i="64" s="1"/>
  <c r="K1505" i="64"/>
  <c r="DE1510" i="64"/>
  <c r="DF1505" i="64" s="1"/>
  <c r="DF1512" i="64" s="1"/>
  <c r="DF1509" i="64" s="1"/>
  <c r="DE1517" i="64"/>
  <c r="CU1556" i="64"/>
  <c r="CU1564" i="64"/>
  <c r="CU1559" i="64"/>
  <c r="AD1510" i="64" l="1"/>
  <c r="AE1505" i="64" s="1"/>
  <c r="AE1512" i="64" s="1"/>
  <c r="AD1517" i="64"/>
  <c r="CU1565" i="64" a="1"/>
  <c r="CU1565" i="64" s="1"/>
  <c r="CU1553" i="64" s="1"/>
  <c r="DF1510" i="64"/>
  <c r="DG1505" i="64" s="1"/>
  <c r="DG1512" i="64" s="1"/>
  <c r="DG1509" i="64" s="1"/>
  <c r="DF1517" i="64"/>
  <c r="K1510" i="64" l="1"/>
  <c r="AE1509" i="64"/>
  <c r="DG1510" i="64"/>
  <c r="DH1505" i="64" s="1"/>
  <c r="DH1512" i="64" s="1"/>
  <c r="DH1509" i="64" s="1"/>
  <c r="DG1517" i="64"/>
  <c r="CU1561" i="64"/>
  <c r="CU1554" i="64"/>
  <c r="CV1550" i="64" s="1"/>
  <c r="AE1510" i="64" l="1"/>
  <c r="AF1505" i="64" s="1"/>
  <c r="AF1512" i="64" s="1"/>
  <c r="AE1517" i="64"/>
  <c r="CV1556" i="64"/>
  <c r="CV1564" i="64"/>
  <c r="CV1559" i="64"/>
  <c r="DH1510" i="64"/>
  <c r="DI1505" i="64" s="1"/>
  <c r="DI1512" i="64" s="1"/>
  <c r="DI1509" i="64" s="1"/>
  <c r="DH1517" i="64"/>
  <c r="AF1509" i="64" l="1"/>
  <c r="CV1565" i="64" a="1"/>
  <c r="CV1565" i="64" s="1"/>
  <c r="CV1553" i="64" s="1"/>
  <c r="DI1510" i="64"/>
  <c r="DJ1505" i="64" s="1"/>
  <c r="DJ1512" i="64" s="1"/>
  <c r="DJ1509" i="64" s="1"/>
  <c r="DI1517" i="64"/>
  <c r="AF1517" i="64" l="1"/>
  <c r="AF1510" i="64"/>
  <c r="AG1505" i="64" s="1"/>
  <c r="AG1512" i="64" s="1"/>
  <c r="DJ1510" i="64"/>
  <c r="DK1505" i="64" s="1"/>
  <c r="DK1512" i="64" s="1"/>
  <c r="DK1509" i="64" s="1"/>
  <c r="DJ1517" i="64"/>
  <c r="CV1561" i="64"/>
  <c r="CV1554" i="64"/>
  <c r="CW1550" i="64" s="1"/>
  <c r="AG1509" i="64" l="1"/>
  <c r="CW1556" i="64"/>
  <c r="CW1564" i="64"/>
  <c r="CW1559" i="64"/>
  <c r="DK1510" i="64"/>
  <c r="DL1505" i="64" s="1"/>
  <c r="DL1512" i="64" s="1"/>
  <c r="DK1517" i="64"/>
  <c r="DL1509" i="64" l="1"/>
  <c r="DL1510" i="64" s="1"/>
  <c r="K1512" i="64"/>
  <c r="AG1510" i="64"/>
  <c r="AH1505" i="64" s="1"/>
  <c r="AH1512" i="64" s="1"/>
  <c r="AG1517" i="64"/>
  <c r="CW1565" i="64" a="1"/>
  <c r="CW1565" i="64" s="1"/>
  <c r="CW1553" i="64" s="1"/>
  <c r="DL1517" i="64" l="1"/>
  <c r="K1517" i="64" s="1"/>
  <c r="AH1509" i="64"/>
  <c r="CW1561" i="64"/>
  <c r="CW1554" i="64"/>
  <c r="CX1550" i="64" s="1"/>
  <c r="AH1510" i="64" l="1"/>
  <c r="AI1505" i="64" s="1"/>
  <c r="AI1512" i="64" s="1"/>
  <c r="AH1517" i="64"/>
  <c r="CX1556" i="64"/>
  <c r="CX1564" i="64"/>
  <c r="CX1559" i="64"/>
  <c r="AI1509" i="64" l="1"/>
  <c r="CX1565" i="64" a="1"/>
  <c r="CX1565" i="64" s="1"/>
  <c r="CX1553" i="64" s="1"/>
  <c r="AI1517" i="64" l="1"/>
  <c r="AI1510" i="64"/>
  <c r="AJ1505" i="64" s="1"/>
  <c r="AJ1512" i="64" s="1"/>
  <c r="AJ1509" i="64" s="1"/>
  <c r="AJ1517" i="64" s="1"/>
  <c r="CX1561" i="64"/>
  <c r="CX1554" i="64"/>
  <c r="CY1550" i="64" s="1"/>
  <c r="AJ1510" i="64" l="1"/>
  <c r="AK1505" i="64" s="1"/>
  <c r="AK1512" i="64" s="1"/>
  <c r="AK1509" i="64" s="1"/>
  <c r="CY1556" i="64"/>
  <c r="CY1564" i="64"/>
  <c r="CY1559" i="64"/>
  <c r="AK1517" i="64" l="1"/>
  <c r="AK1510" i="64"/>
  <c r="AL1505" i="64" s="1"/>
  <c r="AL1512" i="64" s="1"/>
  <c r="AL1509" i="64" s="1"/>
  <c r="AL1517" i="64" s="1"/>
  <c r="CY1565" i="64" a="1"/>
  <c r="CY1565" i="64" s="1"/>
  <c r="CY1553" i="64" s="1"/>
  <c r="AL1510" i="64" l="1"/>
  <c r="AM1505" i="64" s="1"/>
  <c r="AM1512" i="64" s="1"/>
  <c r="AM1509" i="64" s="1"/>
  <c r="AM1517" i="64" s="1"/>
  <c r="CY1561" i="64"/>
  <c r="CY1554" i="64"/>
  <c r="CZ1550" i="64" s="1"/>
  <c r="AM1510" i="64" l="1"/>
  <c r="AN1505" i="64" s="1"/>
  <c r="AN1512" i="64" s="1"/>
  <c r="AN1509" i="64" s="1"/>
  <c r="AN1510" i="64" s="1"/>
  <c r="AO1505" i="64" s="1"/>
  <c r="AO1512" i="64" s="1"/>
  <c r="AO1509" i="64" s="1"/>
  <c r="CZ1556" i="64"/>
  <c r="CZ1564" i="64"/>
  <c r="CZ1559" i="64"/>
  <c r="AN1517" i="64" l="1"/>
  <c r="CZ1565" i="64" a="1"/>
  <c r="CZ1565" i="64" s="1"/>
  <c r="CZ1553" i="64" s="1"/>
  <c r="AO1510" i="64"/>
  <c r="AP1505" i="64" s="1"/>
  <c r="AO1517" i="64"/>
  <c r="AP1512" i="64" l="1"/>
  <c r="AP1509" i="64" s="1"/>
  <c r="L1509" i="64" s="1"/>
  <c r="L1505" i="64"/>
  <c r="CZ1561" i="64"/>
  <c r="CZ1554" i="64"/>
  <c r="DA1550" i="64" s="1"/>
  <c r="AP1510" i="64" l="1"/>
  <c r="AQ1505" i="64" s="1"/>
  <c r="AQ1512" i="64" s="1"/>
  <c r="AP1517" i="64"/>
  <c r="DA1556" i="64"/>
  <c r="DA1564" i="64"/>
  <c r="DA1559" i="64"/>
  <c r="L1510" i="64" l="1"/>
  <c r="AQ1509" i="64"/>
  <c r="DA1565" i="64" a="1"/>
  <c r="DA1565" i="64" s="1"/>
  <c r="DA1553" i="64" s="1"/>
  <c r="AQ1510" i="64" l="1"/>
  <c r="AR1505" i="64" s="1"/>
  <c r="AR1512" i="64" s="1"/>
  <c r="AQ1517" i="64"/>
  <c r="DA1561" i="64"/>
  <c r="DA1554" i="64"/>
  <c r="DB1550" i="64" s="1"/>
  <c r="AR1509" i="64" l="1"/>
  <c r="DB1556" i="64"/>
  <c r="DB1564" i="64"/>
  <c r="DB1559" i="64"/>
  <c r="AR1510" i="64" l="1"/>
  <c r="AS1505" i="64" s="1"/>
  <c r="AS1512" i="64" s="1"/>
  <c r="AR1517" i="64"/>
  <c r="DB1565" i="64" a="1"/>
  <c r="DB1565" i="64" s="1"/>
  <c r="DB1553" i="64" s="1"/>
  <c r="AS1509" i="64" l="1"/>
  <c r="DB1561" i="64"/>
  <c r="DB1554" i="64"/>
  <c r="DC1550" i="64" s="1"/>
  <c r="AS1510" i="64" l="1"/>
  <c r="AT1505" i="64" s="1"/>
  <c r="AT1512" i="64" s="1"/>
  <c r="AS1517" i="64"/>
  <c r="DC1556" i="64"/>
  <c r="DC1564" i="64"/>
  <c r="DC1559" i="64"/>
  <c r="AT1509" i="64" l="1"/>
  <c r="DC1565" i="64" a="1"/>
  <c r="DC1565" i="64" s="1"/>
  <c r="DC1553" i="64" s="1"/>
  <c r="AT1510" i="64" l="1"/>
  <c r="AU1505" i="64" s="1"/>
  <c r="AU1512" i="64" s="1"/>
  <c r="AT1517" i="64"/>
  <c r="DC1561" i="64"/>
  <c r="DC1554" i="64"/>
  <c r="DD1550" i="64" s="1"/>
  <c r="AU1509" i="64" l="1"/>
  <c r="DD1559" i="64"/>
  <c r="DD1556" i="64"/>
  <c r="DD1564" i="64"/>
  <c r="AU1517" i="64" l="1"/>
  <c r="AU1510" i="64"/>
  <c r="AV1505" i="64" s="1"/>
  <c r="AV1512" i="64" s="1"/>
  <c r="AV1509" i="64" s="1"/>
  <c r="AV1510" i="64" s="1"/>
  <c r="AW1505" i="64" s="1"/>
  <c r="AW1512" i="64" s="1"/>
  <c r="AW1509" i="64" s="1"/>
  <c r="DD1565" i="64" a="1"/>
  <c r="DD1565" i="64" s="1"/>
  <c r="DD1553" i="64" s="1"/>
  <c r="AV1517" i="64" l="1"/>
  <c r="DD1561" i="64"/>
  <c r="DD1554" i="64"/>
  <c r="DE1550" i="64" s="1"/>
  <c r="AW1510" i="64"/>
  <c r="AX1505" i="64" s="1"/>
  <c r="AX1512" i="64" s="1"/>
  <c r="AX1509" i="64" s="1"/>
  <c r="AW1517" i="64"/>
  <c r="AX1510" i="64" l="1"/>
  <c r="AY1505" i="64" s="1"/>
  <c r="AY1512" i="64" s="1"/>
  <c r="AY1509" i="64" s="1"/>
  <c r="AX1517" i="64"/>
  <c r="DE1559" i="64"/>
  <c r="DE1556" i="64"/>
  <c r="DE1564" i="64"/>
  <c r="DE1565" i="64" l="1" a="1"/>
  <c r="DE1565" i="64" s="1"/>
  <c r="DE1553" i="64" s="1"/>
  <c r="AY1510" i="64"/>
  <c r="AZ1505" i="64" s="1"/>
  <c r="AZ1512" i="64" s="1"/>
  <c r="AZ1509" i="64" s="1"/>
  <c r="AY1517" i="64"/>
  <c r="DE1561" i="64" l="1"/>
  <c r="DE1554" i="64"/>
  <c r="DF1550" i="64" s="1"/>
  <c r="AZ1517" i="64"/>
  <c r="AZ1510" i="64"/>
  <c r="BA1505" i="64" s="1"/>
  <c r="BA1512" i="64" s="1"/>
  <c r="BA1509" i="64" s="1"/>
  <c r="BA1517" i="64" l="1"/>
  <c r="BA1510" i="64"/>
  <c r="BB1505" i="64" s="1"/>
  <c r="DF1559" i="64"/>
  <c r="DF1556" i="64"/>
  <c r="DF1564" i="64"/>
  <c r="BB1512" i="64" l="1"/>
  <c r="BB1509" i="64" s="1"/>
  <c r="M1509" i="64" s="1"/>
  <c r="M1505" i="64"/>
  <c r="DF1565" i="64" a="1"/>
  <c r="DF1565" i="64" s="1"/>
  <c r="DF1553" i="64" s="1"/>
  <c r="BB1517" i="64" l="1"/>
  <c r="BB1510" i="64"/>
  <c r="BC1505" i="64" s="1"/>
  <c r="BC1512" i="64" s="1"/>
  <c r="M1510" i="64"/>
  <c r="DF1561" i="64"/>
  <c r="DF1554" i="64"/>
  <c r="DG1550" i="64" s="1"/>
  <c r="BC1509" i="64" l="1"/>
  <c r="DG1564" i="64"/>
  <c r="DG1559" i="64"/>
  <c r="DG1556" i="64"/>
  <c r="BC1517" i="64" l="1"/>
  <c r="BC1510" i="64"/>
  <c r="BD1505" i="64" s="1"/>
  <c r="BD1512" i="64" s="1"/>
  <c r="DG1565" i="64" a="1"/>
  <c r="DG1565" i="64" s="1"/>
  <c r="DG1553" i="64" s="1"/>
  <c r="BD1509" i="64" l="1"/>
  <c r="DG1561" i="64"/>
  <c r="DG1554" i="64"/>
  <c r="DH1550" i="64" s="1"/>
  <c r="BD1510" i="64" l="1"/>
  <c r="BE1505" i="64" s="1"/>
  <c r="BE1512" i="64" s="1"/>
  <c r="BD1517" i="64"/>
  <c r="DH1564" i="64"/>
  <c r="DH1559" i="64"/>
  <c r="DH1556" i="64"/>
  <c r="BE1509" i="64" l="1"/>
  <c r="DH1565" i="64" a="1"/>
  <c r="DH1565" i="64" s="1"/>
  <c r="DH1553" i="64" s="1"/>
  <c r="BE1510" i="64" l="1"/>
  <c r="BF1505" i="64" s="1"/>
  <c r="BF1512" i="64" s="1"/>
  <c r="BE1517" i="64"/>
  <c r="DH1561" i="64"/>
  <c r="DH1554" i="64"/>
  <c r="DI1550" i="64" s="1"/>
  <c r="BF1509" i="64" l="1"/>
  <c r="DI1564" i="64"/>
  <c r="DI1559" i="64"/>
  <c r="DI1556" i="64"/>
  <c r="BF1510" i="64" l="1"/>
  <c r="BG1505" i="64" s="1"/>
  <c r="BG1512" i="64" s="1"/>
  <c r="BF1517" i="64"/>
  <c r="DI1565" i="64" a="1"/>
  <c r="DI1565" i="64" s="1"/>
  <c r="DI1553" i="64" s="1"/>
  <c r="BG1509" i="64" l="1"/>
  <c r="DI1561" i="64"/>
  <c r="DI1554" i="64"/>
  <c r="DJ1550" i="64" s="1"/>
  <c r="BG1510" i="64" l="1"/>
  <c r="BH1505" i="64" s="1"/>
  <c r="BH1512" i="64" s="1"/>
  <c r="BH1509" i="64" s="1"/>
  <c r="BH1510" i="64" s="1"/>
  <c r="BI1505" i="64" s="1"/>
  <c r="BI1512" i="64" s="1"/>
  <c r="BI1509" i="64" s="1"/>
  <c r="BG1517" i="64"/>
  <c r="DJ1564" i="64"/>
  <c r="DJ1559" i="64"/>
  <c r="DJ1556" i="64"/>
  <c r="BH1517" i="64" l="1"/>
  <c r="DJ1565" i="64" a="1"/>
  <c r="DJ1565" i="64" s="1"/>
  <c r="DJ1553" i="64" s="1"/>
  <c r="BI1510" i="64"/>
  <c r="BJ1505" i="64" s="1"/>
  <c r="BJ1512" i="64" s="1"/>
  <c r="BJ1509" i="64" s="1"/>
  <c r="BI1517" i="64"/>
  <c r="BJ1510" i="64" l="1"/>
  <c r="BK1505" i="64" s="1"/>
  <c r="BK1512" i="64" s="1"/>
  <c r="BK1509" i="64" s="1"/>
  <c r="BJ1517" i="64"/>
  <c r="DJ1561" i="64"/>
  <c r="DJ1554" i="64"/>
  <c r="DK1550" i="64" s="1"/>
  <c r="DK1556" i="64" l="1"/>
  <c r="DK1564" i="64"/>
  <c r="DK1559" i="64"/>
  <c r="BK1510" i="64"/>
  <c r="BL1505" i="64" s="1"/>
  <c r="BL1512" i="64" s="1"/>
  <c r="BL1509" i="64" s="1"/>
  <c r="BK1517" i="64"/>
  <c r="DK1565" i="64" l="1" a="1"/>
  <c r="DK1565" i="64" s="1"/>
  <c r="DK1553" i="64" s="1"/>
  <c r="BL1510" i="64"/>
  <c r="BM1505" i="64" s="1"/>
  <c r="BM1512" i="64" s="1"/>
  <c r="BM1509" i="64" s="1"/>
  <c r="BL1517" i="64"/>
  <c r="BM1510" i="64" l="1"/>
  <c r="BN1505" i="64" s="1"/>
  <c r="BM1517" i="64"/>
  <c r="DK1561" i="64"/>
  <c r="DK1554" i="64"/>
  <c r="DL1550" i="64" s="1"/>
  <c r="BN1512" i="64" l="1"/>
  <c r="BN1509" i="64" s="1"/>
  <c r="N1509" i="64" s="1"/>
  <c r="N1505" i="64"/>
  <c r="DL1556" i="64"/>
  <c r="DL1564" i="64"/>
  <c r="DL1565" i="64" s="1" a="1"/>
  <c r="DL1565" i="64" s="1"/>
  <c r="DL1553" i="64" s="1"/>
  <c r="DL1561" i="64" s="1"/>
  <c r="DL1559" i="64"/>
  <c r="BN1510" i="64" l="1"/>
  <c r="BO1505" i="64" s="1"/>
  <c r="BO1512" i="64" s="1"/>
  <c r="BN1517" i="64"/>
  <c r="DL1554" i="64"/>
  <c r="N1510" i="64" l="1"/>
  <c r="BO1509" i="64"/>
  <c r="BO1510" i="64" l="1"/>
  <c r="BP1505" i="64" s="1"/>
  <c r="BP1512" i="64" s="1"/>
  <c r="BO1517" i="64"/>
  <c r="BP1509" i="64" l="1"/>
  <c r="BP1517" i="64" l="1"/>
  <c r="BP1510" i="64"/>
  <c r="BQ1505" i="64" s="1"/>
  <c r="BQ1512" i="64" s="1"/>
  <c r="BQ1509" i="64" l="1"/>
  <c r="BQ1517" i="64" l="1"/>
  <c r="BQ1510" i="64"/>
  <c r="BR1505" i="64" s="1"/>
  <c r="BR1512" i="64" s="1"/>
  <c r="BR1509" i="64" l="1"/>
  <c r="BR1517" i="64" l="1"/>
  <c r="BR1510" i="64"/>
  <c r="BS1505" i="64" s="1"/>
  <c r="BS1512" i="64" s="1"/>
  <c r="BS1509" i="64" l="1"/>
  <c r="BS1517" i="64" l="1"/>
  <c r="BS1510" i="64"/>
  <c r="BT1505" i="64" s="1"/>
  <c r="BT1512" i="64" s="1"/>
  <c r="BT1509" i="64" s="1"/>
  <c r="BT1510" i="64" s="1"/>
  <c r="BU1505" i="64" s="1"/>
  <c r="BU1512" i="64" s="1"/>
  <c r="BU1509" i="64" s="1"/>
  <c r="BT1517" i="64" l="1"/>
  <c r="BU1510" i="64"/>
  <c r="BV1505" i="64" s="1"/>
  <c r="BV1512" i="64" s="1"/>
  <c r="BV1509" i="64" s="1"/>
  <c r="BU1517" i="64"/>
  <c r="BV1510" i="64" l="1"/>
  <c r="BW1505" i="64" s="1"/>
  <c r="BW1512" i="64" s="1"/>
  <c r="BW1509" i="64" s="1"/>
  <c r="BV1517" i="64"/>
  <c r="BW1510" i="64" l="1"/>
  <c r="BX1505" i="64" s="1"/>
  <c r="BX1512" i="64" s="1"/>
  <c r="BX1509" i="64" s="1"/>
  <c r="BW1517" i="64"/>
  <c r="BX1510" i="64" l="1"/>
  <c r="BY1505" i="64" s="1"/>
  <c r="BY1512" i="64" s="1"/>
  <c r="BY1509" i="64" s="1"/>
  <c r="BX1517" i="64"/>
  <c r="BY1510" i="64" l="1"/>
  <c r="BZ1505" i="64" s="1"/>
  <c r="BY1517" i="64"/>
  <c r="BZ1512" i="64" l="1"/>
  <c r="BZ1509" i="64" s="1"/>
  <c r="O1509" i="64" s="1"/>
  <c r="O1505" i="64"/>
  <c r="BZ1517" i="64" l="1"/>
  <c r="BZ1510" i="64"/>
  <c r="CA1505" i="64" s="1"/>
  <c r="CA1512" i="64" s="1"/>
  <c r="O1510" i="64"/>
  <c r="CA1509" i="64" l="1"/>
  <c r="CA1510" i="64" l="1"/>
  <c r="CB1505" i="64" s="1"/>
  <c r="CB1512" i="64" s="1"/>
  <c r="CA1517" i="64"/>
  <c r="CB1509" i="64" l="1"/>
  <c r="CB1517" i="64" l="1"/>
  <c r="CB1510" i="64"/>
  <c r="CC1505" i="64" s="1"/>
  <c r="CC1512" i="64" s="1"/>
  <c r="CC1509" i="64" l="1"/>
  <c r="CC1510" i="64" l="1"/>
  <c r="CD1505" i="64" s="1"/>
  <c r="CD1512" i="64" s="1"/>
  <c r="CC1517" i="64"/>
  <c r="CD1509" i="64" l="1"/>
  <c r="CD1510" i="64" l="1"/>
  <c r="CE1505" i="64" s="1"/>
  <c r="CE1512" i="64" s="1"/>
  <c r="CD1517" i="64"/>
  <c r="CE1509" i="64" l="1"/>
  <c r="CE1510" i="64" l="1"/>
  <c r="CF1505" i="64" s="1"/>
  <c r="CF1512" i="64" s="1"/>
  <c r="CF1509" i="64" s="1"/>
  <c r="CF1517" i="64" s="1"/>
  <c r="CE1517" i="64"/>
  <c r="CF1510" i="64" l="1"/>
  <c r="CG1505" i="64" s="1"/>
  <c r="CG1512" i="64" s="1"/>
  <c r="CG1509" i="64" s="1"/>
  <c r="CG1517" i="64" s="1"/>
  <c r="CG1510" i="64" l="1"/>
  <c r="CH1505" i="64" s="1"/>
  <c r="CH1512" i="64" s="1"/>
  <c r="CH1509" i="64" s="1"/>
  <c r="CH1517" i="64" s="1"/>
  <c r="CH1510" i="64" l="1"/>
  <c r="CI1505" i="64" s="1"/>
  <c r="CI1512" i="64" s="1"/>
  <c r="CI1509" i="64" s="1"/>
  <c r="CI1517" i="64" s="1"/>
  <c r="CI1510" i="64" l="1"/>
  <c r="CJ1505" i="64" s="1"/>
  <c r="CJ1512" i="64" s="1"/>
  <c r="CJ1509" i="64" s="1"/>
  <c r="CJ1510" i="64" s="1"/>
  <c r="CK1505" i="64" s="1"/>
  <c r="CK1512" i="64" s="1"/>
  <c r="CK1509" i="64" s="1"/>
  <c r="CJ1517" i="64" l="1"/>
  <c r="CK1510" i="64"/>
  <c r="CL1505" i="64" s="1"/>
  <c r="CK1517" i="64"/>
  <c r="CL1512" i="64" l="1"/>
  <c r="CL1509" i="64" s="1"/>
  <c r="P1505" i="64"/>
  <c r="L1512" i="64"/>
  <c r="M1512" i="64"/>
  <c r="N1512" i="64"/>
  <c r="O1512" i="64"/>
  <c r="P1512" i="64"/>
  <c r="P1509" i="64" l="1"/>
  <c r="CL1517" i="64"/>
  <c r="CL1510" i="64"/>
  <c r="P1510" i="64"/>
  <c r="R1441" i="64"/>
  <c r="L1517" i="64" l="1"/>
  <c r="M1517" i="64"/>
  <c r="N1517" i="64"/>
  <c r="O1517" i="64"/>
  <c r="P1517" i="64"/>
  <c r="S693" i="64" l="1" a="1"/>
  <c r="S693" i="64"/>
  <c r="T693" i="64" a="1"/>
  <c r="T693" i="64"/>
  <c r="U693" i="64" a="1"/>
  <c r="U693" i="64"/>
  <c r="V693" i="64" a="1"/>
  <c r="V693" i="64"/>
  <c r="W693" i="64" a="1"/>
  <c r="W693" i="64"/>
  <c r="X693" i="64" a="1"/>
  <c r="X693" i="64"/>
  <c r="Y693" i="64" a="1"/>
  <c r="Y693" i="64"/>
  <c r="Z693" i="64" a="1"/>
  <c r="Z693" i="64"/>
  <c r="AA693" i="64" a="1"/>
  <c r="AA693" i="64"/>
  <c r="AB693" i="64" a="1"/>
  <c r="AB693" i="64"/>
  <c r="AC693" i="64" a="1"/>
  <c r="AC693" i="64"/>
  <c r="AD693" i="64" a="1"/>
  <c r="AD693" i="64"/>
  <c r="AE693" i="64" a="1"/>
  <c r="AE693" i="64"/>
  <c r="AF693" i="64" a="1"/>
  <c r="AF693" i="64"/>
  <c r="AG693" i="64" a="1"/>
  <c r="AG693" i="64"/>
  <c r="AH693" i="64" a="1"/>
  <c r="AH693" i="64"/>
  <c r="AI693" i="64" a="1"/>
  <c r="AI693" i="64"/>
  <c r="AJ693" i="64" a="1"/>
  <c r="AJ693" i="64"/>
  <c r="AK693" i="64" a="1"/>
  <c r="AK693" i="64"/>
  <c r="AL693" i="64" a="1"/>
  <c r="AL693" i="64"/>
  <c r="AM693" i="64" a="1"/>
  <c r="AM693" i="64"/>
  <c r="AN693" i="64" a="1"/>
  <c r="AN693" i="64"/>
  <c r="AO693" i="64" a="1"/>
  <c r="AO693" i="64"/>
  <c r="AP693" i="64" a="1"/>
  <c r="AP693" i="64"/>
  <c r="AQ693" i="64" a="1"/>
  <c r="AQ693" i="64"/>
  <c r="AR693" i="64" a="1"/>
  <c r="AR693" i="64"/>
  <c r="AS693" i="64" a="1"/>
  <c r="AS693" i="64"/>
  <c r="AT693" i="64" a="1"/>
  <c r="AT693" i="64"/>
  <c r="AU693" i="64" a="1"/>
  <c r="AU693" i="64"/>
  <c r="AV693" i="64" a="1"/>
  <c r="AV693" i="64"/>
  <c r="AW693" i="64" a="1"/>
  <c r="AW693" i="64"/>
  <c r="AX693" i="64" a="1"/>
  <c r="AX693" i="64"/>
  <c r="AY693" i="64" a="1"/>
  <c r="AY693" i="64"/>
  <c r="AZ693" i="64" a="1"/>
  <c r="AZ693" i="64"/>
  <c r="BA693" i="64" a="1"/>
  <c r="BA693" i="64"/>
  <c r="BB693" i="64" a="1"/>
  <c r="BB693" i="64"/>
  <c r="BC693" i="64" a="1"/>
  <c r="BC693" i="64"/>
  <c r="BD693" i="64" a="1"/>
  <c r="BD693" i="64"/>
  <c r="BE693" i="64" a="1"/>
  <c r="BE693" i="64"/>
  <c r="BF693" i="64" a="1"/>
  <c r="BF693" i="64"/>
  <c r="BG693" i="64" a="1"/>
  <c r="BG693" i="64"/>
  <c r="BH693" i="64" a="1"/>
  <c r="BH693" i="64"/>
  <c r="BI693" i="64" a="1"/>
  <c r="BI693" i="64"/>
  <c r="BJ693" i="64" a="1"/>
  <c r="BJ693" i="64"/>
  <c r="BK693" i="64" a="1"/>
  <c r="BK693" i="64"/>
  <c r="BL693" i="64" a="1"/>
  <c r="BL693" i="64"/>
  <c r="BM693" i="64" a="1"/>
  <c r="BM693" i="64"/>
  <c r="BN693" i="64" a="1"/>
  <c r="BN693" i="64"/>
  <c r="BO693" i="64" a="1"/>
  <c r="BO693" i="64"/>
  <c r="BP693" i="64" a="1"/>
  <c r="BP693" i="64"/>
  <c r="BQ693" i="64" a="1"/>
  <c r="BQ693" i="64"/>
  <c r="BR693" i="64" a="1"/>
  <c r="BR693" i="64"/>
  <c r="BS693" i="64" a="1"/>
  <c r="BS693" i="64"/>
  <c r="BT693" i="64" a="1"/>
  <c r="BT693" i="64"/>
  <c r="BU693" i="64" a="1"/>
  <c r="BU693" i="64"/>
  <c r="BV693" i="64" a="1"/>
  <c r="BV693" i="64"/>
  <c r="BW693" i="64" a="1"/>
  <c r="BW693" i="64"/>
  <c r="BX693" i="64" a="1"/>
  <c r="BX693" i="64"/>
  <c r="BY693" i="64" a="1"/>
  <c r="BY693" i="64"/>
  <c r="BZ693" i="64" a="1"/>
  <c r="BZ693" i="64"/>
  <c r="CA693" i="64" a="1"/>
  <c r="CA693" i="64"/>
  <c r="CB693" i="64" a="1"/>
  <c r="CB693" i="64"/>
  <c r="CC693" i="64" a="1"/>
  <c r="CC693" i="64"/>
  <c r="CD693" i="64" a="1"/>
  <c r="CD693" i="64"/>
  <c r="CE693" i="64" a="1"/>
  <c r="CE693" i="64"/>
  <c r="CF693" i="64" a="1"/>
  <c r="CF693" i="64"/>
  <c r="CG693" i="64" a="1"/>
  <c r="CG693" i="64"/>
  <c r="CH693" i="64" a="1"/>
  <c r="CH693" i="64"/>
  <c r="CI693" i="64" a="1"/>
  <c r="CI693" i="64"/>
  <c r="CJ693" i="64" a="1"/>
  <c r="CJ693" i="64"/>
  <c r="CK693" i="64" a="1"/>
  <c r="CK693" i="64"/>
  <c r="CL693" i="64" a="1"/>
  <c r="CL693" i="64"/>
  <c r="L696" i="64"/>
  <c r="M696" i="64"/>
  <c r="N696" i="64"/>
  <c r="O696" i="64"/>
  <c r="P696" i="64"/>
  <c r="T696" i="64"/>
  <c r="U696" i="64"/>
  <c r="V696" i="64"/>
  <c r="W696" i="64"/>
  <c r="X696" i="64"/>
  <c r="Y696" i="64"/>
  <c r="Z696" i="64"/>
  <c r="AA696" i="64"/>
  <c r="AB696" i="64"/>
  <c r="AC696" i="64"/>
  <c r="AD696" i="64"/>
  <c r="AE696" i="64"/>
  <c r="AF696" i="64"/>
  <c r="AG696" i="64"/>
  <c r="AH696" i="64"/>
  <c r="AI696" i="64"/>
  <c r="AJ696" i="64"/>
  <c r="AK696" i="64"/>
  <c r="AL696" i="64"/>
  <c r="AM696" i="64"/>
  <c r="AN696" i="64"/>
  <c r="AO696" i="64"/>
  <c r="AP696" i="64"/>
  <c r="AQ696" i="64"/>
  <c r="AR696" i="64"/>
  <c r="AS696" i="64"/>
  <c r="AT696" i="64"/>
  <c r="AU696" i="64"/>
  <c r="AV696" i="64"/>
  <c r="AW696" i="64"/>
  <c r="AX696" i="64"/>
  <c r="AY696" i="64"/>
  <c r="AZ696" i="64"/>
  <c r="BA696" i="64"/>
  <c r="BB696" i="64"/>
  <c r="BC696" i="64"/>
  <c r="BD696" i="64"/>
  <c r="BE696" i="64"/>
  <c r="BF696" i="64"/>
  <c r="BG696" i="64"/>
  <c r="BH696" i="64"/>
  <c r="BI696" i="64"/>
  <c r="BJ696" i="64"/>
  <c r="BK696" i="64"/>
  <c r="BL696" i="64"/>
  <c r="BM696" i="64"/>
  <c r="BN696" i="64"/>
  <c r="BO696" i="64"/>
  <c r="BP696" i="64"/>
  <c r="BQ696" i="64"/>
  <c r="BR696" i="64"/>
  <c r="BS696" i="64"/>
  <c r="BT696" i="64"/>
  <c r="BU696" i="64"/>
  <c r="BV696" i="64"/>
  <c r="BW696" i="64"/>
  <c r="BX696" i="64"/>
  <c r="BY696" i="64"/>
  <c r="BZ696" i="64"/>
  <c r="CA696" i="64"/>
  <c r="CB696" i="64"/>
  <c r="CC696" i="64"/>
  <c r="CD696" i="64"/>
  <c r="CE696" i="64"/>
  <c r="CF696" i="64"/>
  <c r="CG696" i="64"/>
  <c r="CH696" i="64"/>
  <c r="CI696" i="64"/>
  <c r="CJ696" i="64"/>
  <c r="CK696" i="64"/>
  <c r="CL696" i="64"/>
  <c r="K699" i="64"/>
  <c r="L699" i="64"/>
  <c r="M699" i="64"/>
  <c r="N699" i="64"/>
  <c r="O699" i="64"/>
  <c r="P699" i="64"/>
  <c r="S699" i="64"/>
  <c r="T699" i="64"/>
  <c r="U699" i="64"/>
  <c r="V699" i="64"/>
  <c r="W699" i="64"/>
  <c r="X699" i="64"/>
  <c r="Y699" i="64"/>
  <c r="Z699" i="64"/>
  <c r="AA699" i="64"/>
  <c r="AB699" i="64"/>
  <c r="AC699" i="64"/>
  <c r="AD699" i="64"/>
  <c r="AE699" i="64"/>
  <c r="AF699" i="64"/>
  <c r="AG699" i="64"/>
  <c r="AH699" i="64"/>
  <c r="AI699" i="64"/>
  <c r="AJ699" i="64"/>
  <c r="AK699" i="64"/>
  <c r="AL699" i="64"/>
  <c r="AM699" i="64"/>
  <c r="AN699" i="64"/>
  <c r="AO699" i="64"/>
  <c r="AP699" i="64"/>
  <c r="AQ699" i="64"/>
  <c r="AR699" i="64"/>
  <c r="AS699" i="64"/>
  <c r="AT699" i="64"/>
  <c r="AU699" i="64"/>
  <c r="AV699" i="64"/>
  <c r="AW699" i="64"/>
  <c r="AX699" i="64"/>
  <c r="AY699" i="64"/>
  <c r="AZ699" i="64"/>
  <c r="BA699" i="64"/>
  <c r="BB699" i="64"/>
  <c r="BC699" i="64"/>
  <c r="BD699" i="64"/>
  <c r="BE699" i="64"/>
  <c r="BF699" i="64"/>
  <c r="BG699" i="64"/>
  <c r="BH699" i="64"/>
  <c r="BI699" i="64"/>
  <c r="BJ699" i="64"/>
  <c r="BK699" i="64"/>
  <c r="BL699" i="64"/>
  <c r="BM699" i="64"/>
  <c r="BN699" i="64"/>
  <c r="BO699" i="64"/>
  <c r="BP699" i="64"/>
  <c r="BQ699" i="64"/>
  <c r="BR699" i="64"/>
  <c r="BS699" i="64"/>
  <c r="BT699" i="64"/>
  <c r="BU699" i="64"/>
  <c r="BV699" i="64"/>
  <c r="BW699" i="64"/>
  <c r="BX699" i="64"/>
  <c r="BY699" i="64"/>
  <c r="BZ699" i="64"/>
  <c r="CA699" i="64"/>
  <c r="CB699" i="64"/>
  <c r="CC699" i="64"/>
  <c r="CD699" i="64"/>
  <c r="CE699" i="64"/>
  <c r="CF699" i="64"/>
  <c r="CG699" i="64"/>
  <c r="CH699" i="64"/>
  <c r="CI699" i="64"/>
  <c r="CJ699" i="64"/>
  <c r="CK699" i="64"/>
  <c r="CL699" i="64"/>
  <c r="K700" i="64"/>
  <c r="L700" i="64"/>
  <c r="M700" i="64"/>
  <c r="N700" i="64"/>
  <c r="O700" i="64"/>
  <c r="P700" i="64"/>
  <c r="S700" i="64"/>
  <c r="T700" i="64"/>
  <c r="U700" i="64"/>
  <c r="V700" i="64"/>
  <c r="W700" i="64"/>
  <c r="X700" i="64"/>
  <c r="Y700" i="64"/>
  <c r="Z700" i="64"/>
  <c r="AA700" i="64"/>
  <c r="AB700" i="64"/>
  <c r="AC700" i="64"/>
  <c r="AD700" i="64"/>
  <c r="AE700" i="64"/>
  <c r="AF700" i="64"/>
  <c r="AG700" i="64"/>
  <c r="AH700" i="64"/>
  <c r="AI700" i="64"/>
  <c r="AJ700" i="64"/>
  <c r="AK700" i="64"/>
  <c r="AL700" i="64"/>
  <c r="AM700" i="64"/>
  <c r="AN700" i="64"/>
  <c r="AO700" i="64"/>
  <c r="AP700" i="64"/>
  <c r="AQ700" i="64"/>
  <c r="AR700" i="64"/>
  <c r="AS700" i="64"/>
  <c r="AT700" i="64"/>
  <c r="AU700" i="64"/>
  <c r="AV700" i="64"/>
  <c r="AW700" i="64"/>
  <c r="AX700" i="64"/>
  <c r="AY700" i="64"/>
  <c r="AZ700" i="64"/>
  <c r="BA700" i="64"/>
  <c r="BB700" i="64"/>
  <c r="BC700" i="64"/>
  <c r="BD700" i="64"/>
  <c r="BE700" i="64"/>
  <c r="BF700" i="64"/>
  <c r="BG700" i="64"/>
  <c r="BH700" i="64"/>
  <c r="BI700" i="64"/>
  <c r="BJ700" i="64"/>
  <c r="BK700" i="64"/>
  <c r="BL700" i="64"/>
  <c r="BM700" i="64"/>
  <c r="BN700" i="64"/>
  <c r="BO700" i="64"/>
  <c r="BP700" i="64"/>
  <c r="BQ700" i="64"/>
  <c r="BR700" i="64"/>
  <c r="BS700" i="64"/>
  <c r="BT700" i="64"/>
  <c r="BU700" i="64"/>
  <c r="BV700" i="64"/>
  <c r="BW700" i="64"/>
  <c r="BX700" i="64"/>
  <c r="BY700" i="64"/>
  <c r="BZ700" i="64"/>
  <c r="CA700" i="64"/>
  <c r="CB700" i="64"/>
  <c r="CC700" i="64"/>
  <c r="CD700" i="64"/>
  <c r="CE700" i="64"/>
  <c r="CF700" i="64"/>
  <c r="CG700" i="64"/>
  <c r="CH700" i="64"/>
  <c r="CI700" i="64"/>
  <c r="CJ700" i="64"/>
  <c r="CK700" i="64"/>
  <c r="CL700" i="64"/>
  <c r="K703" i="64"/>
  <c r="L703" i="64"/>
  <c r="M703" i="64"/>
  <c r="N703" i="64"/>
  <c r="O703" i="64"/>
  <c r="P703" i="64"/>
  <c r="S703" i="64"/>
  <c r="T703" i="64"/>
  <c r="U703" i="64"/>
  <c r="V703" i="64"/>
  <c r="W703" i="64"/>
  <c r="X703" i="64"/>
  <c r="Y703" i="64"/>
  <c r="Z703" i="64"/>
  <c r="AA703" i="64"/>
  <c r="AB703" i="64"/>
  <c r="AC703" i="64"/>
  <c r="AD703" i="64"/>
  <c r="AE703" i="64"/>
  <c r="AF703" i="64"/>
  <c r="AG703" i="64"/>
  <c r="AH703" i="64"/>
  <c r="AI703" i="64"/>
  <c r="AJ703" i="64"/>
  <c r="AK703" i="64"/>
  <c r="AL703" i="64"/>
  <c r="AM703" i="64"/>
  <c r="AN703" i="64"/>
  <c r="AO703" i="64"/>
  <c r="AP703" i="64"/>
  <c r="AQ703" i="64"/>
  <c r="AR703" i="64"/>
  <c r="AS703" i="64"/>
  <c r="AT703" i="64"/>
  <c r="AU703" i="64"/>
  <c r="AV703" i="64"/>
  <c r="AW703" i="64"/>
  <c r="AX703" i="64"/>
  <c r="AY703" i="64"/>
  <c r="AZ703" i="64"/>
  <c r="BA703" i="64"/>
  <c r="BB703" i="64"/>
  <c r="BC703" i="64"/>
  <c r="BD703" i="64"/>
  <c r="BE703" i="64"/>
  <c r="BF703" i="64"/>
  <c r="BG703" i="64"/>
  <c r="BH703" i="64"/>
  <c r="BI703" i="64"/>
  <c r="BJ703" i="64"/>
  <c r="BK703" i="64"/>
  <c r="BL703" i="64"/>
  <c r="BM703" i="64"/>
  <c r="BN703" i="64"/>
  <c r="BO703" i="64"/>
  <c r="BP703" i="64"/>
  <c r="BQ703" i="64"/>
  <c r="BR703" i="64"/>
  <c r="BS703" i="64"/>
  <c r="BT703" i="64"/>
  <c r="BU703" i="64"/>
  <c r="BV703" i="64"/>
  <c r="BW703" i="64"/>
  <c r="BX703" i="64"/>
  <c r="BY703" i="64"/>
  <c r="BZ703" i="64"/>
  <c r="CA703" i="64"/>
  <c r="CB703" i="64"/>
  <c r="CC703" i="64"/>
  <c r="CD703" i="64"/>
  <c r="CE703" i="64"/>
  <c r="CF703" i="64"/>
  <c r="CG703" i="64"/>
  <c r="CH703" i="64"/>
  <c r="CI703" i="64"/>
  <c r="CJ703" i="64"/>
  <c r="CK703" i="64"/>
  <c r="CL703" i="64"/>
  <c r="K706" i="64"/>
  <c r="L706" i="64"/>
  <c r="M706" i="64"/>
  <c r="N706" i="64"/>
  <c r="O706" i="64"/>
  <c r="P706" i="64"/>
  <c r="S706" i="64"/>
  <c r="T706" i="64"/>
  <c r="U706" i="64"/>
  <c r="V706" i="64"/>
  <c r="W706" i="64"/>
  <c r="X706" i="64"/>
  <c r="Y706" i="64"/>
  <c r="Z706" i="64"/>
  <c r="AA706" i="64"/>
  <c r="AB706" i="64"/>
  <c r="AC706" i="64"/>
  <c r="AD706" i="64"/>
  <c r="AE706" i="64"/>
  <c r="AF706" i="64"/>
  <c r="AG706" i="64"/>
  <c r="AH706" i="64"/>
  <c r="AI706" i="64"/>
  <c r="AJ706" i="64"/>
  <c r="AK706" i="64"/>
  <c r="AL706" i="64"/>
  <c r="AM706" i="64"/>
  <c r="AN706" i="64"/>
  <c r="AO706" i="64"/>
  <c r="AP706" i="64"/>
  <c r="AQ706" i="64"/>
  <c r="AR706" i="64"/>
  <c r="AS706" i="64"/>
  <c r="AT706" i="64"/>
  <c r="AU706" i="64"/>
  <c r="AV706" i="64"/>
  <c r="AW706" i="64"/>
  <c r="AX706" i="64"/>
  <c r="AY706" i="64"/>
  <c r="AZ706" i="64"/>
  <c r="BA706" i="64"/>
  <c r="BB706" i="64"/>
  <c r="BC706" i="64"/>
  <c r="BD706" i="64"/>
  <c r="BE706" i="64"/>
  <c r="BF706" i="64"/>
  <c r="BG706" i="64"/>
  <c r="BH706" i="64"/>
  <c r="BI706" i="64"/>
  <c r="BJ706" i="64"/>
  <c r="BK706" i="64"/>
  <c r="BL706" i="64"/>
  <c r="BM706" i="64"/>
  <c r="BN706" i="64"/>
  <c r="BO706" i="64"/>
  <c r="BP706" i="64"/>
  <c r="BQ706" i="64"/>
  <c r="BR706" i="64"/>
  <c r="BS706" i="64"/>
  <c r="BT706" i="64"/>
  <c r="BU706" i="64"/>
  <c r="BV706" i="64"/>
  <c r="BW706" i="64"/>
  <c r="BX706" i="64"/>
  <c r="BY706" i="64"/>
  <c r="BZ706" i="64"/>
  <c r="CA706" i="64"/>
  <c r="CB706" i="64"/>
  <c r="CC706" i="64"/>
  <c r="CD706" i="64"/>
  <c r="CE706" i="64"/>
  <c r="CF706" i="64"/>
  <c r="CG706" i="64"/>
  <c r="CH706" i="64"/>
  <c r="CI706" i="64"/>
  <c r="CJ706" i="64"/>
  <c r="CK706" i="64"/>
  <c r="CL706" i="64"/>
  <c r="K707" i="64"/>
  <c r="L707" i="64"/>
  <c r="M707" i="64"/>
  <c r="N707" i="64"/>
  <c r="O707" i="64"/>
  <c r="P707" i="64"/>
  <c r="S707" i="64"/>
  <c r="T707" i="64"/>
  <c r="U707" i="64"/>
  <c r="V707" i="64"/>
  <c r="W707" i="64"/>
  <c r="X707" i="64"/>
  <c r="Y707" i="64"/>
  <c r="Z707" i="64"/>
  <c r="AA707" i="64"/>
  <c r="AB707" i="64"/>
  <c r="AC707" i="64"/>
  <c r="AD707" i="64"/>
  <c r="AE707" i="64"/>
  <c r="AF707" i="64"/>
  <c r="AG707" i="64"/>
  <c r="AH707" i="64"/>
  <c r="AI707" i="64"/>
  <c r="AJ707" i="64"/>
  <c r="AK707" i="64"/>
  <c r="AL707" i="64"/>
  <c r="AM707" i="64"/>
  <c r="AN707" i="64"/>
  <c r="AO707" i="64"/>
  <c r="AP707" i="64"/>
  <c r="AQ707" i="64"/>
  <c r="AR707" i="64"/>
  <c r="AS707" i="64"/>
  <c r="AT707" i="64"/>
  <c r="AU707" i="64"/>
  <c r="AV707" i="64"/>
  <c r="AW707" i="64"/>
  <c r="AX707" i="64"/>
  <c r="AY707" i="64"/>
  <c r="AZ707" i="64"/>
  <c r="BA707" i="64"/>
  <c r="BB707" i="64"/>
  <c r="BC707" i="64"/>
  <c r="BD707" i="64"/>
  <c r="BE707" i="64"/>
  <c r="BF707" i="64"/>
  <c r="BG707" i="64"/>
  <c r="BH707" i="64"/>
  <c r="BI707" i="64"/>
  <c r="BJ707" i="64"/>
  <c r="BK707" i="64"/>
  <c r="BL707" i="64"/>
  <c r="BM707" i="64"/>
  <c r="BN707" i="64"/>
  <c r="BO707" i="64"/>
  <c r="BP707" i="64"/>
  <c r="BQ707" i="64"/>
  <c r="BR707" i="64"/>
  <c r="BS707" i="64"/>
  <c r="BT707" i="64"/>
  <c r="BU707" i="64"/>
  <c r="BV707" i="64"/>
  <c r="BW707" i="64"/>
  <c r="BX707" i="64"/>
  <c r="BY707" i="64"/>
  <c r="BZ707" i="64"/>
  <c r="CA707" i="64"/>
  <c r="CB707" i="64"/>
  <c r="CC707" i="64"/>
  <c r="CD707" i="64"/>
  <c r="CE707" i="64"/>
  <c r="CF707" i="64"/>
  <c r="CG707" i="64"/>
  <c r="CH707" i="64"/>
  <c r="CI707" i="64"/>
  <c r="CJ707" i="64"/>
  <c r="CK707" i="64"/>
  <c r="CL707" i="64"/>
  <c r="K1364" i="64"/>
  <c r="L1364" i="64"/>
  <c r="M1364" i="64"/>
  <c r="N1364" i="64"/>
  <c r="O1364" i="64"/>
  <c r="P1364" i="64"/>
  <c r="S1364" i="64" a="1"/>
  <c r="S1364" i="64"/>
  <c r="T1364" i="64" a="1"/>
  <c r="T1364" i="64"/>
  <c r="U1364" i="64" a="1"/>
  <c r="U1364" i="64"/>
  <c r="V1364" i="64" a="1"/>
  <c r="V1364" i="64"/>
  <c r="W1364" i="64" a="1"/>
  <c r="W1364" i="64"/>
  <c r="X1364" i="64" a="1"/>
  <c r="X1364" i="64"/>
  <c r="Y1364" i="64" a="1"/>
  <c r="Y1364" i="64"/>
  <c r="Z1364" i="64" a="1"/>
  <c r="Z1364" i="64"/>
  <c r="AA1364" i="64" a="1"/>
  <c r="AA1364" i="64"/>
  <c r="AB1364" i="64" a="1"/>
  <c r="AB1364" i="64"/>
  <c r="AC1364" i="64" a="1"/>
  <c r="AC1364" i="64"/>
  <c r="AD1364" i="64" a="1"/>
  <c r="AD1364" i="64"/>
  <c r="AE1364" i="64" a="1"/>
  <c r="AE1364" i="64"/>
  <c r="AF1364" i="64" a="1"/>
  <c r="AF1364" i="64"/>
  <c r="AG1364" i="64" a="1"/>
  <c r="AG1364" i="64"/>
  <c r="AH1364" i="64" a="1"/>
  <c r="AH1364" i="64"/>
  <c r="AI1364" i="64" a="1"/>
  <c r="AI1364" i="64"/>
  <c r="AJ1364" i="64" a="1"/>
  <c r="AJ1364" i="64"/>
  <c r="AK1364" i="64" a="1"/>
  <c r="AK1364" i="64"/>
  <c r="AL1364" i="64" a="1"/>
  <c r="AL1364" i="64"/>
  <c r="AM1364" i="64" a="1"/>
  <c r="AM1364" i="64"/>
  <c r="AN1364" i="64" a="1"/>
  <c r="AN1364" i="64"/>
  <c r="AO1364" i="64" a="1"/>
  <c r="AO1364" i="64"/>
  <c r="AP1364" i="64" a="1"/>
  <c r="AP1364" i="64"/>
  <c r="AQ1364" i="64" a="1"/>
  <c r="AQ1364" i="64"/>
  <c r="AR1364" i="64" a="1"/>
  <c r="AR1364" i="64"/>
  <c r="AS1364" i="64" a="1"/>
  <c r="AS1364" i="64"/>
  <c r="AT1364" i="64" a="1"/>
  <c r="AT1364" i="64"/>
  <c r="AU1364" i="64" a="1"/>
  <c r="AU1364" i="64"/>
  <c r="AV1364" i="64" a="1"/>
  <c r="AV1364" i="64"/>
  <c r="AW1364" i="64" a="1"/>
  <c r="AW1364" i="64"/>
  <c r="AX1364" i="64" a="1"/>
  <c r="AX1364" i="64"/>
  <c r="AY1364" i="64" a="1"/>
  <c r="AY1364" i="64"/>
  <c r="AZ1364" i="64" a="1"/>
  <c r="AZ1364" i="64"/>
  <c r="BA1364" i="64" a="1"/>
  <c r="BA1364" i="64"/>
  <c r="BB1364" i="64" a="1"/>
  <c r="BB1364" i="64"/>
  <c r="BC1364" i="64" a="1"/>
  <c r="BC1364" i="64"/>
  <c r="BD1364" i="64" a="1"/>
  <c r="BD1364" i="64"/>
  <c r="BE1364" i="64" a="1"/>
  <c r="BE1364" i="64"/>
  <c r="BF1364" i="64" a="1"/>
  <c r="BF1364" i="64"/>
  <c r="BG1364" i="64" a="1"/>
  <c r="BG1364" i="64"/>
  <c r="BH1364" i="64" a="1"/>
  <c r="BH1364" i="64"/>
  <c r="BI1364" i="64" a="1"/>
  <c r="BI1364" i="64"/>
  <c r="BJ1364" i="64" a="1"/>
  <c r="BJ1364" i="64"/>
  <c r="BK1364" i="64" a="1"/>
  <c r="BK1364" i="64"/>
  <c r="BL1364" i="64" a="1"/>
  <c r="BL1364" i="64"/>
  <c r="BM1364" i="64" a="1"/>
  <c r="BM1364" i="64"/>
  <c r="BN1364" i="64" a="1"/>
  <c r="BN1364" i="64"/>
  <c r="BO1364" i="64" a="1"/>
  <c r="BO1364" i="64"/>
  <c r="BP1364" i="64" a="1"/>
  <c r="BP1364" i="64"/>
  <c r="BQ1364" i="64" a="1"/>
  <c r="BQ1364" i="64"/>
  <c r="BR1364" i="64" a="1"/>
  <c r="BR1364" i="64"/>
  <c r="BS1364" i="64" a="1"/>
  <c r="BS1364" i="64"/>
  <c r="BT1364" i="64" a="1"/>
  <c r="BT1364" i="64"/>
  <c r="BU1364" i="64" a="1"/>
  <c r="BU1364" i="64"/>
  <c r="BV1364" i="64" a="1"/>
  <c r="BV1364" i="64"/>
  <c r="BW1364" i="64" a="1"/>
  <c r="BW1364" i="64"/>
  <c r="BX1364" i="64" a="1"/>
  <c r="BX1364" i="64"/>
  <c r="BY1364" i="64" a="1"/>
  <c r="BY1364" i="64"/>
  <c r="BZ1364" i="64" a="1"/>
  <c r="BZ1364" i="64"/>
  <c r="CA1364" i="64" a="1"/>
  <c r="CA1364" i="64"/>
  <c r="CB1364" i="64" a="1"/>
  <c r="CB1364" i="64"/>
  <c r="CC1364" i="64" a="1"/>
  <c r="CC1364" i="64"/>
  <c r="CD1364" i="64" a="1"/>
  <c r="CD1364" i="64"/>
  <c r="CE1364" i="64" a="1"/>
  <c r="CE1364" i="64"/>
  <c r="CF1364" i="64" a="1"/>
  <c r="CF1364" i="64"/>
  <c r="CG1364" i="64" a="1"/>
  <c r="CG1364" i="64"/>
  <c r="CH1364" i="64" a="1"/>
  <c r="CH1364" i="64"/>
  <c r="CI1364" i="64" a="1"/>
  <c r="CI1364" i="64"/>
  <c r="CJ1364" i="64" a="1"/>
  <c r="CJ1364" i="64"/>
  <c r="CK1364" i="64" a="1"/>
  <c r="CK1364" i="64"/>
  <c r="CL1364" i="64" a="1"/>
  <c r="CL1364" i="64"/>
  <c r="CO1364" i="64" a="1"/>
  <c r="CO1364" i="64"/>
  <c r="CP1364" i="64" a="1"/>
  <c r="CP1364" i="64"/>
  <c r="CQ1364" i="64" a="1"/>
  <c r="CQ1364" i="64"/>
  <c r="CR1364" i="64" a="1"/>
  <c r="CR1364" i="64"/>
  <c r="CS1364" i="64" a="1"/>
  <c r="CS1364" i="64"/>
  <c r="CT1364" i="64" a="1"/>
  <c r="CT1364" i="64"/>
  <c r="CU1364" i="64" a="1"/>
  <c r="CU1364" i="64"/>
  <c r="CV1364" i="64" a="1"/>
  <c r="CV1364" i="64"/>
  <c r="CW1364" i="64" a="1"/>
  <c r="CW1364" i="64"/>
  <c r="CX1364" i="64" a="1"/>
  <c r="CX1364" i="64"/>
  <c r="CY1364" i="64" a="1"/>
  <c r="CY1364" i="64"/>
  <c r="CZ1364" i="64" a="1"/>
  <c r="CZ1364" i="64"/>
  <c r="DA1364" i="64" a="1"/>
  <c r="DA1364" i="64"/>
  <c r="DB1364" i="64" a="1"/>
  <c r="DB1364" i="64"/>
  <c r="DC1364" i="64" a="1"/>
  <c r="DC1364" i="64"/>
  <c r="DD1364" i="64" a="1"/>
  <c r="DD1364" i="64"/>
  <c r="DE1364" i="64" a="1"/>
  <c r="DE1364" i="64"/>
  <c r="DF1364" i="64" a="1"/>
  <c r="DF1364" i="64"/>
  <c r="DG1364" i="64" a="1"/>
  <c r="DG1364" i="64"/>
  <c r="DH1364" i="64" a="1"/>
  <c r="DH1364" i="64"/>
  <c r="DI1364" i="64" a="1"/>
  <c r="DI1364" i="64"/>
  <c r="DJ1364" i="64" a="1"/>
  <c r="DJ1364" i="64"/>
  <c r="DK1364" i="64" a="1"/>
  <c r="DK1364" i="64"/>
  <c r="DL1364" i="64" a="1"/>
  <c r="DL1364" i="64"/>
  <c r="K1370" i="64"/>
  <c r="L1370" i="64"/>
  <c r="M1370" i="64"/>
  <c r="N1370" i="64"/>
  <c r="O1370" i="64"/>
  <c r="P1370" i="64"/>
  <c r="S1370" i="64"/>
  <c r="T1370" i="64"/>
  <c r="U1370" i="64"/>
  <c r="V1370" i="64"/>
  <c r="W1370" i="64"/>
  <c r="X1370" i="64"/>
  <c r="Y1370" i="64"/>
  <c r="Z1370" i="64"/>
  <c r="AA1370" i="64"/>
  <c r="AB1370" i="64"/>
  <c r="AC1370" i="64"/>
  <c r="AD1370" i="64"/>
  <c r="AE1370" i="64"/>
  <c r="AF1370" i="64"/>
  <c r="AG1370" i="64"/>
  <c r="AH1370" i="64"/>
  <c r="AI1370" i="64"/>
  <c r="AJ1370" i="64"/>
  <c r="AK1370" i="64"/>
  <c r="AL1370" i="64"/>
  <c r="AM1370" i="64"/>
  <c r="AN1370" i="64"/>
  <c r="AO1370" i="64"/>
  <c r="AP1370" i="64"/>
  <c r="AQ1370" i="64"/>
  <c r="AR1370" i="64"/>
  <c r="AS1370" i="64"/>
  <c r="AT1370" i="64"/>
  <c r="AU1370" i="64"/>
  <c r="AV1370" i="64"/>
  <c r="AW1370" i="64"/>
  <c r="AX1370" i="64"/>
  <c r="AY1370" i="64"/>
  <c r="AZ1370" i="64"/>
  <c r="BA1370" i="64"/>
  <c r="BB1370" i="64"/>
  <c r="BC1370" i="64"/>
  <c r="BD1370" i="64"/>
  <c r="BE1370" i="64"/>
  <c r="BF1370" i="64"/>
  <c r="BG1370" i="64"/>
  <c r="BH1370" i="64"/>
  <c r="BI1370" i="64"/>
  <c r="BJ1370" i="64"/>
  <c r="BK1370" i="64"/>
  <c r="BL1370" i="64"/>
  <c r="BM1370" i="64"/>
  <c r="BN1370" i="64"/>
  <c r="BO1370" i="64"/>
  <c r="BP1370" i="64"/>
  <c r="BQ1370" i="64"/>
  <c r="BR1370" i="64"/>
  <c r="BS1370" i="64"/>
  <c r="BT1370" i="64"/>
  <c r="BU1370" i="64"/>
  <c r="BV1370" i="64"/>
  <c r="BW1370" i="64"/>
  <c r="BX1370" i="64"/>
  <c r="BY1370" i="64"/>
  <c r="BZ1370" i="64"/>
  <c r="CA1370" i="64"/>
  <c r="CB1370" i="64"/>
  <c r="CC1370" i="64"/>
  <c r="CD1370" i="64"/>
  <c r="CE1370" i="64"/>
  <c r="CF1370" i="64"/>
  <c r="CG1370" i="64"/>
  <c r="CH1370" i="64"/>
  <c r="CI1370" i="64"/>
  <c r="CJ1370" i="64"/>
  <c r="CK1370" i="64"/>
  <c r="CL1370" i="64"/>
  <c r="CO1370" i="64"/>
  <c r="CP1370" i="64"/>
  <c r="CQ1370" i="64"/>
  <c r="CR1370" i="64"/>
  <c r="CS1370" i="64"/>
  <c r="CT1370" i="64"/>
  <c r="CU1370" i="64"/>
  <c r="CV1370" i="64"/>
  <c r="CW1370" i="64"/>
  <c r="CX1370" i="64"/>
  <c r="CY1370" i="64"/>
  <c r="CZ1370" i="64"/>
  <c r="DA1370" i="64"/>
  <c r="DB1370" i="64"/>
  <c r="DC1370" i="64"/>
  <c r="DD1370" i="64"/>
  <c r="DE1370" i="64"/>
  <c r="DF1370" i="64"/>
  <c r="DG1370" i="64"/>
  <c r="DH1370" i="64"/>
  <c r="DI1370" i="64"/>
  <c r="DJ1370" i="64"/>
  <c r="DK1370" i="64"/>
  <c r="DL1370" i="64"/>
  <c r="J1371" i="64"/>
  <c r="K1371" i="64"/>
  <c r="L1371" i="64"/>
  <c r="M1371" i="64"/>
  <c r="N1371" i="64"/>
  <c r="O1371" i="64"/>
  <c r="P1371" i="64"/>
  <c r="R1371" i="64"/>
  <c r="S1371" i="64"/>
  <c r="T1371" i="64"/>
  <c r="U1371" i="64"/>
  <c r="V1371" i="64"/>
  <c r="W1371" i="64"/>
  <c r="X1371" i="64"/>
  <c r="Y1371" i="64"/>
  <c r="Z1371" i="64"/>
  <c r="AA1371" i="64"/>
  <c r="AB1371" i="64"/>
  <c r="AC1371" i="64"/>
  <c r="AD1371" i="64"/>
  <c r="AE1371" i="64"/>
  <c r="AF1371" i="64"/>
  <c r="AG1371" i="64"/>
  <c r="AH1371" i="64"/>
  <c r="AI1371" i="64"/>
  <c r="AJ1371" i="64"/>
  <c r="AK1371" i="64"/>
  <c r="AL1371" i="64"/>
  <c r="AM1371" i="64"/>
  <c r="AN1371" i="64"/>
  <c r="AO1371" i="64"/>
  <c r="AP1371" i="64"/>
  <c r="AQ1371" i="64"/>
  <c r="AR1371" i="64"/>
  <c r="AS1371" i="64"/>
  <c r="AT1371" i="64"/>
  <c r="AU1371" i="64"/>
  <c r="AV1371" i="64"/>
  <c r="AW1371" i="64"/>
  <c r="AX1371" i="64"/>
  <c r="AY1371" i="64"/>
  <c r="AZ1371" i="64"/>
  <c r="BA1371" i="64"/>
  <c r="BB1371" i="64"/>
  <c r="BC1371" i="64"/>
  <c r="BD1371" i="64"/>
  <c r="BE1371" i="64"/>
  <c r="BF1371" i="64"/>
  <c r="BG1371" i="64"/>
  <c r="BH1371" i="64"/>
  <c r="BI1371" i="64"/>
  <c r="BJ1371" i="64"/>
  <c r="BK1371" i="64"/>
  <c r="BL1371" i="64"/>
  <c r="BM1371" i="64"/>
  <c r="BN1371" i="64"/>
  <c r="BO1371" i="64"/>
  <c r="BP1371" i="64"/>
  <c r="BQ1371" i="64"/>
  <c r="BR1371" i="64"/>
  <c r="BS1371" i="64"/>
  <c r="BT1371" i="64"/>
  <c r="BU1371" i="64"/>
  <c r="BV1371" i="64"/>
  <c r="BW1371" i="64"/>
  <c r="BX1371" i="64"/>
  <c r="BY1371" i="64"/>
  <c r="BZ1371" i="64"/>
  <c r="CA1371" i="64"/>
  <c r="CB1371" i="64"/>
  <c r="CC1371" i="64"/>
  <c r="CD1371" i="64"/>
  <c r="CE1371" i="64"/>
  <c r="CF1371" i="64"/>
  <c r="CG1371" i="64"/>
  <c r="CH1371" i="64"/>
  <c r="CI1371" i="64"/>
  <c r="CJ1371" i="64"/>
  <c r="CK1371" i="64"/>
  <c r="CL1371" i="64"/>
  <c r="K1434" i="64"/>
  <c r="L1434" i="64"/>
  <c r="M1434" i="64"/>
  <c r="N1434" i="64"/>
  <c r="O1434" i="64"/>
  <c r="P1434" i="64"/>
  <c r="S1434" i="64" a="1"/>
  <c r="S1434" i="64"/>
  <c r="T1434" i="64" a="1"/>
  <c r="T1434" i="64"/>
  <c r="U1434" i="64" a="1"/>
  <c r="U1434" i="64"/>
  <c r="V1434" i="64" a="1"/>
  <c r="V1434" i="64"/>
  <c r="W1434" i="64" a="1"/>
  <c r="W1434" i="64"/>
  <c r="X1434" i="64" a="1"/>
  <c r="X1434" i="64"/>
  <c r="Y1434" i="64" a="1"/>
  <c r="Y1434" i="64"/>
  <c r="Z1434" i="64" a="1"/>
  <c r="Z1434" i="64"/>
  <c r="AA1434" i="64" a="1"/>
  <c r="AA1434" i="64"/>
  <c r="AB1434" i="64" a="1"/>
  <c r="AB1434" i="64"/>
  <c r="AC1434" i="64" a="1"/>
  <c r="AC1434" i="64"/>
  <c r="AD1434" i="64" a="1"/>
  <c r="AD1434" i="64"/>
  <c r="AE1434" i="64" a="1"/>
  <c r="AE1434" i="64"/>
  <c r="AF1434" i="64" a="1"/>
  <c r="AF1434" i="64"/>
  <c r="AG1434" i="64" a="1"/>
  <c r="AG1434" i="64"/>
  <c r="AH1434" i="64" a="1"/>
  <c r="AH1434" i="64"/>
  <c r="AI1434" i="64" a="1"/>
  <c r="AI1434" i="64"/>
  <c r="AJ1434" i="64" a="1"/>
  <c r="AJ1434" i="64"/>
  <c r="AK1434" i="64" a="1"/>
  <c r="AK1434" i="64"/>
  <c r="AL1434" i="64" a="1"/>
  <c r="AL1434" i="64"/>
  <c r="AM1434" i="64" a="1"/>
  <c r="AM1434" i="64"/>
  <c r="AN1434" i="64" a="1"/>
  <c r="AN1434" i="64"/>
  <c r="AO1434" i="64" a="1"/>
  <c r="AO1434" i="64"/>
  <c r="AP1434" i="64" a="1"/>
  <c r="AP1434" i="64"/>
  <c r="AQ1434" i="64" a="1"/>
  <c r="AQ1434" i="64"/>
  <c r="AR1434" i="64" a="1"/>
  <c r="AR1434" i="64"/>
  <c r="AS1434" i="64" a="1"/>
  <c r="AS1434" i="64"/>
  <c r="AT1434" i="64" a="1"/>
  <c r="AT1434" i="64"/>
  <c r="AU1434" i="64" a="1"/>
  <c r="AU1434" i="64"/>
  <c r="AV1434" i="64" a="1"/>
  <c r="AV1434" i="64"/>
  <c r="AW1434" i="64" a="1"/>
  <c r="AW1434" i="64"/>
  <c r="AX1434" i="64" a="1"/>
  <c r="AX1434" i="64"/>
  <c r="AY1434" i="64" a="1"/>
  <c r="AY1434" i="64"/>
  <c r="AZ1434" i="64" a="1"/>
  <c r="AZ1434" i="64"/>
  <c r="BA1434" i="64" a="1"/>
  <c r="BA1434" i="64"/>
  <c r="BB1434" i="64" a="1"/>
  <c r="BB1434" i="64"/>
  <c r="BC1434" i="64" a="1"/>
  <c r="BC1434" i="64"/>
  <c r="BD1434" i="64" a="1"/>
  <c r="BD1434" i="64"/>
  <c r="BE1434" i="64" a="1"/>
  <c r="BE1434" i="64"/>
  <c r="BF1434" i="64" a="1"/>
  <c r="BF1434" i="64"/>
  <c r="BG1434" i="64" a="1"/>
  <c r="BG1434" i="64"/>
  <c r="BH1434" i="64" a="1"/>
  <c r="BH1434" i="64"/>
  <c r="BI1434" i="64" a="1"/>
  <c r="BI1434" i="64"/>
  <c r="BJ1434" i="64" a="1"/>
  <c r="BJ1434" i="64"/>
  <c r="BK1434" i="64" a="1"/>
  <c r="BK1434" i="64"/>
  <c r="BL1434" i="64" a="1"/>
  <c r="BL1434" i="64"/>
  <c r="BM1434" i="64" a="1"/>
  <c r="BM1434" i="64"/>
  <c r="BN1434" i="64" a="1"/>
  <c r="BN1434" i="64"/>
  <c r="BO1434" i="64" a="1"/>
  <c r="BO1434" i="64"/>
  <c r="BP1434" i="64" a="1"/>
  <c r="BP1434" i="64"/>
  <c r="BQ1434" i="64" a="1"/>
  <c r="BQ1434" i="64"/>
  <c r="BR1434" i="64" a="1"/>
  <c r="BR1434" i="64"/>
  <c r="BS1434" i="64" a="1"/>
  <c r="BS1434" i="64"/>
  <c r="BT1434" i="64" a="1"/>
  <c r="BT1434" i="64"/>
  <c r="BU1434" i="64" a="1"/>
  <c r="BU1434" i="64"/>
  <c r="BV1434" i="64" a="1"/>
  <c r="BV1434" i="64"/>
  <c r="BW1434" i="64" a="1"/>
  <c r="BW1434" i="64"/>
  <c r="BX1434" i="64" a="1"/>
  <c r="BX1434" i="64"/>
  <c r="BY1434" i="64" a="1"/>
  <c r="BY1434" i="64"/>
  <c r="BZ1434" i="64" a="1"/>
  <c r="BZ1434" i="64"/>
  <c r="CA1434" i="64" a="1"/>
  <c r="CA1434" i="64"/>
  <c r="CB1434" i="64" a="1"/>
  <c r="CB1434" i="64"/>
  <c r="CC1434" i="64" a="1"/>
  <c r="CC1434" i="64"/>
  <c r="CD1434" i="64" a="1"/>
  <c r="CD1434" i="64"/>
  <c r="CE1434" i="64" a="1"/>
  <c r="CE1434" i="64"/>
  <c r="CF1434" i="64" a="1"/>
  <c r="CF1434" i="64"/>
  <c r="CG1434" i="64" a="1"/>
  <c r="CG1434" i="64"/>
  <c r="CH1434" i="64" a="1"/>
  <c r="CH1434" i="64"/>
  <c r="CI1434" i="64" a="1"/>
  <c r="CI1434" i="64"/>
  <c r="CJ1434" i="64" a="1"/>
  <c r="CJ1434" i="64"/>
  <c r="CK1434" i="64" a="1"/>
  <c r="CK1434" i="64"/>
  <c r="CL1434" i="64" a="1"/>
  <c r="CL1434" i="64"/>
  <c r="CO1434" i="64" a="1"/>
  <c r="CO1434" i="64"/>
  <c r="CP1434" i="64" a="1"/>
  <c r="CP1434" i="64"/>
  <c r="CQ1434" i="64" a="1"/>
  <c r="CQ1434" i="64"/>
  <c r="CR1434" i="64" a="1"/>
  <c r="CR1434" i="64"/>
  <c r="CS1434" i="64" a="1"/>
  <c r="CS1434" i="64"/>
  <c r="CT1434" i="64" a="1"/>
  <c r="CT1434" i="64"/>
  <c r="CU1434" i="64" a="1"/>
  <c r="CU1434" i="64"/>
  <c r="CV1434" i="64" a="1"/>
  <c r="CV1434" i="64"/>
  <c r="CW1434" i="64" a="1"/>
  <c r="CW1434" i="64"/>
  <c r="CX1434" i="64" a="1"/>
  <c r="CX1434" i="64"/>
  <c r="CY1434" i="64" a="1"/>
  <c r="CY1434" i="64"/>
  <c r="CZ1434" i="64" a="1"/>
  <c r="CZ1434" i="64"/>
  <c r="DA1434" i="64" a="1"/>
  <c r="DA1434" i="64"/>
  <c r="DB1434" i="64" a="1"/>
  <c r="DB1434" i="64"/>
  <c r="DC1434" i="64" a="1"/>
  <c r="DC1434" i="64"/>
  <c r="DD1434" i="64" a="1"/>
  <c r="DD1434" i="64"/>
  <c r="DE1434" i="64" a="1"/>
  <c r="DE1434" i="64"/>
  <c r="DF1434" i="64" a="1"/>
  <c r="DF1434" i="64"/>
  <c r="DG1434" i="64" a="1"/>
  <c r="DG1434" i="64"/>
  <c r="DH1434" i="64" a="1"/>
  <c r="DH1434" i="64"/>
  <c r="DI1434" i="64" a="1"/>
  <c r="DI1434" i="64"/>
  <c r="DJ1434" i="64" a="1"/>
  <c r="DJ1434" i="64"/>
  <c r="DK1434" i="64" a="1"/>
  <c r="DK1434" i="64"/>
  <c r="DL1434" i="64" a="1"/>
  <c r="DL1434" i="64"/>
  <c r="K1440" i="64"/>
  <c r="L1440" i="64"/>
  <c r="M1440" i="64"/>
  <c r="N1440" i="64"/>
  <c r="O1440" i="64"/>
  <c r="P1440" i="64"/>
  <c r="S1440" i="64"/>
  <c r="T1440" i="64"/>
  <c r="U1440" i="64"/>
  <c r="V1440" i="64"/>
  <c r="W1440" i="64"/>
  <c r="X1440" i="64"/>
  <c r="Y1440" i="64"/>
  <c r="Z1440" i="64"/>
  <c r="AA1440" i="64"/>
  <c r="AB1440" i="64"/>
  <c r="AC1440" i="64"/>
  <c r="AD1440" i="64"/>
  <c r="AE1440" i="64"/>
  <c r="AF1440" i="64"/>
  <c r="AG1440" i="64"/>
  <c r="AH1440" i="64"/>
  <c r="AI1440" i="64"/>
  <c r="AJ1440" i="64"/>
  <c r="AK1440" i="64"/>
  <c r="AL1440" i="64"/>
  <c r="AM1440" i="64"/>
  <c r="AN1440" i="64"/>
  <c r="AO1440" i="64"/>
  <c r="AP1440" i="64"/>
  <c r="AQ1440" i="64"/>
  <c r="AR1440" i="64"/>
  <c r="AS1440" i="64"/>
  <c r="AT1440" i="64"/>
  <c r="AU1440" i="64"/>
  <c r="AV1440" i="64"/>
  <c r="AW1440" i="64"/>
  <c r="AX1440" i="64"/>
  <c r="AY1440" i="64"/>
  <c r="AZ1440" i="64"/>
  <c r="BA1440" i="64"/>
  <c r="BB1440" i="64"/>
  <c r="BC1440" i="64"/>
  <c r="BD1440" i="64"/>
  <c r="BE1440" i="64"/>
  <c r="BF1440" i="64"/>
  <c r="BG1440" i="64"/>
  <c r="BH1440" i="64"/>
  <c r="BI1440" i="64"/>
  <c r="BJ1440" i="64"/>
  <c r="BK1440" i="64"/>
  <c r="BL1440" i="64"/>
  <c r="BM1440" i="64"/>
  <c r="BN1440" i="64"/>
  <c r="BO1440" i="64"/>
  <c r="BP1440" i="64"/>
  <c r="BQ1440" i="64"/>
  <c r="BR1440" i="64"/>
  <c r="BS1440" i="64"/>
  <c r="BT1440" i="64"/>
  <c r="BU1440" i="64"/>
  <c r="BV1440" i="64"/>
  <c r="BW1440" i="64"/>
  <c r="BX1440" i="64"/>
  <c r="BY1440" i="64"/>
  <c r="BZ1440" i="64"/>
  <c r="CA1440" i="64"/>
  <c r="CB1440" i="64"/>
  <c r="CC1440" i="64"/>
  <c r="CD1440" i="64"/>
  <c r="CE1440" i="64"/>
  <c r="CF1440" i="64"/>
  <c r="CG1440" i="64"/>
  <c r="CH1440" i="64"/>
  <c r="CI1440" i="64"/>
  <c r="CJ1440" i="64"/>
  <c r="CK1440" i="64"/>
  <c r="CL1440" i="64"/>
  <c r="CO1440" i="64"/>
  <c r="CP1440" i="64"/>
  <c r="CQ1440" i="64"/>
  <c r="CR1440" i="64"/>
  <c r="CS1440" i="64"/>
  <c r="CT1440" i="64"/>
  <c r="CU1440" i="64"/>
  <c r="CV1440" i="64"/>
  <c r="CW1440" i="64"/>
  <c r="CX1440" i="64"/>
  <c r="CY1440" i="64"/>
  <c r="CZ1440" i="64"/>
  <c r="DA1440" i="64"/>
  <c r="DB1440" i="64"/>
  <c r="DC1440" i="64"/>
  <c r="DD1440" i="64"/>
  <c r="DE1440" i="64"/>
  <c r="DF1440" i="64"/>
  <c r="DG1440" i="64"/>
  <c r="DH1440" i="64"/>
  <c r="DI1440" i="64"/>
  <c r="DJ1440" i="64"/>
  <c r="DK1440" i="64"/>
  <c r="DL1440" i="64"/>
  <c r="K1441" i="64"/>
  <c r="L1441" i="64"/>
  <c r="M1441" i="64"/>
  <c r="N1441" i="64"/>
  <c r="O1441" i="64"/>
  <c r="P1441" i="64"/>
  <c r="S1441" i="64"/>
  <c r="T1441" i="64"/>
  <c r="U1441" i="64"/>
  <c r="V1441" i="64"/>
  <c r="W1441" i="64"/>
  <c r="X1441" i="64"/>
  <c r="Y1441" i="64"/>
  <c r="Z1441" i="64"/>
  <c r="AA1441" i="64"/>
  <c r="AB1441" i="64"/>
  <c r="AC1441" i="64"/>
  <c r="AD1441" i="64"/>
  <c r="AE1441" i="64"/>
  <c r="AF1441" i="64"/>
  <c r="AG1441" i="64"/>
  <c r="AH1441" i="64"/>
  <c r="AI1441" i="64"/>
  <c r="AJ1441" i="64"/>
  <c r="AK1441" i="64"/>
  <c r="AL1441" i="64"/>
  <c r="AM1441" i="64"/>
  <c r="AN1441" i="64"/>
  <c r="AO1441" i="64"/>
  <c r="AP1441" i="64"/>
  <c r="AQ1441" i="64"/>
  <c r="AR1441" i="64"/>
  <c r="AS1441" i="64"/>
  <c r="AT1441" i="64"/>
  <c r="AU1441" i="64"/>
  <c r="AV1441" i="64"/>
  <c r="AW1441" i="64"/>
  <c r="AX1441" i="64"/>
  <c r="AY1441" i="64"/>
  <c r="AZ1441" i="64"/>
  <c r="BA1441" i="64"/>
  <c r="BB1441" i="64"/>
  <c r="BC1441" i="64"/>
  <c r="BD1441" i="64"/>
  <c r="BE1441" i="64"/>
  <c r="BF1441" i="64"/>
  <c r="BG1441" i="64"/>
  <c r="BH1441" i="64"/>
  <c r="BI1441" i="64"/>
  <c r="BJ1441" i="64"/>
  <c r="BK1441" i="64"/>
  <c r="BL1441" i="64"/>
  <c r="BM1441" i="64"/>
  <c r="BN1441" i="64"/>
  <c r="BO1441" i="64"/>
  <c r="BP1441" i="64"/>
  <c r="BQ1441" i="64"/>
  <c r="BR1441" i="64"/>
  <c r="BS1441" i="64"/>
  <c r="BT1441" i="64"/>
  <c r="BU1441" i="64"/>
  <c r="BV1441" i="64"/>
  <c r="BW1441" i="64"/>
  <c r="BX1441" i="64"/>
  <c r="BY1441" i="64"/>
  <c r="BZ1441" i="64"/>
  <c r="CA1441" i="64"/>
  <c r="CB1441" i="64"/>
  <c r="CC1441" i="64"/>
  <c r="CD1441" i="64"/>
  <c r="CE1441" i="64"/>
  <c r="CF1441" i="64"/>
  <c r="CG1441" i="64"/>
  <c r="CH1441" i="64"/>
  <c r="CI1441" i="64"/>
  <c r="CJ1441" i="64"/>
  <c r="CK1441" i="64"/>
  <c r="CL1441" i="64"/>
  <c r="K1470" i="64"/>
  <c r="L1470" i="64"/>
  <c r="M1470" i="64"/>
  <c r="N1470" i="64"/>
  <c r="O1470" i="64"/>
  <c r="P1470" i="64"/>
  <c r="S1470" i="64" a="1"/>
  <c r="S1470" i="64"/>
  <c r="T1470" i="64" a="1"/>
  <c r="T1470" i="64"/>
  <c r="U1470" i="64" a="1"/>
  <c r="U1470" i="64"/>
  <c r="V1470" i="64" a="1"/>
  <c r="V1470" i="64"/>
  <c r="W1470" i="64" a="1"/>
  <c r="W1470" i="64"/>
  <c r="X1470" i="64" a="1"/>
  <c r="X1470" i="64"/>
  <c r="Y1470" i="64" a="1"/>
  <c r="Y1470" i="64"/>
  <c r="Z1470" i="64" a="1"/>
  <c r="Z1470" i="64"/>
  <c r="AA1470" i="64" a="1"/>
  <c r="AA1470" i="64"/>
  <c r="AB1470" i="64" a="1"/>
  <c r="AB1470" i="64"/>
  <c r="AC1470" i="64" a="1"/>
  <c r="AC1470" i="64"/>
  <c r="AD1470" i="64" a="1"/>
  <c r="AD1470" i="64"/>
  <c r="AE1470" i="64" a="1"/>
  <c r="AE1470" i="64"/>
  <c r="AF1470" i="64" a="1"/>
  <c r="AF1470" i="64"/>
  <c r="AG1470" i="64" a="1"/>
  <c r="AG1470" i="64"/>
  <c r="AH1470" i="64" a="1"/>
  <c r="AH1470" i="64"/>
  <c r="AI1470" i="64" a="1"/>
  <c r="AI1470" i="64"/>
  <c r="AJ1470" i="64" a="1"/>
  <c r="AJ1470" i="64"/>
  <c r="AK1470" i="64" a="1"/>
  <c r="AK1470" i="64"/>
  <c r="AL1470" i="64" a="1"/>
  <c r="AL1470" i="64"/>
  <c r="AM1470" i="64" a="1"/>
  <c r="AM1470" i="64"/>
  <c r="AN1470" i="64" a="1"/>
  <c r="AN1470" i="64"/>
  <c r="AO1470" i="64" a="1"/>
  <c r="AO1470" i="64"/>
  <c r="AP1470" i="64" a="1"/>
  <c r="AP1470" i="64"/>
  <c r="AQ1470" i="64" a="1"/>
  <c r="AQ1470" i="64"/>
  <c r="AR1470" i="64" a="1"/>
  <c r="AR1470" i="64"/>
  <c r="AS1470" i="64" a="1"/>
  <c r="AS1470" i="64"/>
  <c r="AT1470" i="64" a="1"/>
  <c r="AT1470" i="64"/>
  <c r="AU1470" i="64" a="1"/>
  <c r="AU1470" i="64"/>
  <c r="AV1470" i="64" a="1"/>
  <c r="AV1470" i="64"/>
  <c r="AW1470" i="64" a="1"/>
  <c r="AW1470" i="64"/>
  <c r="AX1470" i="64" a="1"/>
  <c r="AX1470" i="64"/>
  <c r="AY1470" i="64" a="1"/>
  <c r="AY1470" i="64"/>
  <c r="AZ1470" i="64" a="1"/>
  <c r="AZ1470" i="64"/>
  <c r="BA1470" i="64" a="1"/>
  <c r="BA1470" i="64"/>
  <c r="BB1470" i="64" a="1"/>
  <c r="BB1470" i="64"/>
  <c r="BC1470" i="64" a="1"/>
  <c r="BC1470" i="64"/>
  <c r="BD1470" i="64" a="1"/>
  <c r="BD1470" i="64"/>
  <c r="BE1470" i="64" a="1"/>
  <c r="BE1470" i="64"/>
  <c r="BF1470" i="64" a="1"/>
  <c r="BF1470" i="64"/>
  <c r="BG1470" i="64" a="1"/>
  <c r="BG1470" i="64"/>
  <c r="BH1470" i="64" a="1"/>
  <c r="BH1470" i="64"/>
  <c r="BI1470" i="64" a="1"/>
  <c r="BI1470" i="64"/>
  <c r="BJ1470" i="64" a="1"/>
  <c r="BJ1470" i="64"/>
  <c r="BK1470" i="64" a="1"/>
  <c r="BK1470" i="64"/>
  <c r="BL1470" i="64" a="1"/>
  <c r="BL1470" i="64"/>
  <c r="BM1470" i="64" a="1"/>
  <c r="BM1470" i="64"/>
  <c r="BN1470" i="64" a="1"/>
  <c r="BN1470" i="64"/>
  <c r="BO1470" i="64" a="1"/>
  <c r="BO1470" i="64"/>
  <c r="BP1470" i="64" a="1"/>
  <c r="BP1470" i="64"/>
  <c r="BQ1470" i="64" a="1"/>
  <c r="BQ1470" i="64"/>
  <c r="BR1470" i="64" a="1"/>
  <c r="BR1470" i="64"/>
  <c r="BS1470" i="64" a="1"/>
  <c r="BS1470" i="64"/>
  <c r="BT1470" i="64" a="1"/>
  <c r="BT1470" i="64"/>
  <c r="BU1470" i="64" a="1"/>
  <c r="BU1470" i="64"/>
  <c r="BV1470" i="64" a="1"/>
  <c r="BV1470" i="64"/>
  <c r="BW1470" i="64" a="1"/>
  <c r="BW1470" i="64"/>
  <c r="BX1470" i="64" a="1"/>
  <c r="BX1470" i="64"/>
  <c r="BY1470" i="64" a="1"/>
  <c r="BY1470" i="64"/>
  <c r="BZ1470" i="64" a="1"/>
  <c r="BZ1470" i="64"/>
  <c r="CA1470" i="64" a="1"/>
  <c r="CA1470" i="64"/>
  <c r="CB1470" i="64" a="1"/>
  <c r="CB1470" i="64"/>
  <c r="CC1470" i="64" a="1"/>
  <c r="CC1470" i="64"/>
  <c r="CD1470" i="64" a="1"/>
  <c r="CD1470" i="64"/>
  <c r="CE1470" i="64" a="1"/>
  <c r="CE1470" i="64"/>
  <c r="CF1470" i="64" a="1"/>
  <c r="CF1470" i="64"/>
  <c r="CG1470" i="64" a="1"/>
  <c r="CG1470" i="64"/>
  <c r="CH1470" i="64" a="1"/>
  <c r="CH1470" i="64"/>
  <c r="CI1470" i="64" a="1"/>
  <c r="CI1470" i="64"/>
  <c r="CJ1470" i="64" a="1"/>
  <c r="CJ1470" i="64"/>
  <c r="CK1470" i="64" a="1"/>
  <c r="CK1470" i="64"/>
  <c r="CL1470" i="64" a="1"/>
  <c r="CL1470" i="64"/>
  <c r="CO1470" i="64" a="1"/>
  <c r="CO1470" i="64"/>
  <c r="CP1470" i="64" a="1"/>
  <c r="CP1470" i="64"/>
  <c r="CQ1470" i="64" a="1"/>
  <c r="CQ1470" i="64"/>
  <c r="CR1470" i="64" a="1"/>
  <c r="CR1470" i="64"/>
  <c r="CS1470" i="64" a="1"/>
  <c r="CS1470" i="64"/>
  <c r="CT1470" i="64" a="1"/>
  <c r="CT1470" i="64"/>
  <c r="CU1470" i="64" a="1"/>
  <c r="CU1470" i="64"/>
  <c r="CV1470" i="64" a="1"/>
  <c r="CV1470" i="64"/>
  <c r="CW1470" i="64" a="1"/>
  <c r="CW1470" i="64"/>
  <c r="CX1470" i="64" a="1"/>
  <c r="CX1470" i="64"/>
  <c r="CY1470" i="64" a="1"/>
  <c r="CY1470" i="64"/>
  <c r="CZ1470" i="64" a="1"/>
  <c r="CZ1470" i="64"/>
  <c r="DA1470" i="64" a="1"/>
  <c r="DA1470" i="64"/>
  <c r="DB1470" i="64" a="1"/>
  <c r="DB1470" i="64"/>
  <c r="DC1470" i="64" a="1"/>
  <c r="DC1470" i="64"/>
  <c r="DD1470" i="64" a="1"/>
  <c r="DD1470" i="64"/>
  <c r="DE1470" i="64" a="1"/>
  <c r="DE1470" i="64"/>
  <c r="DF1470" i="64" a="1"/>
  <c r="DF1470" i="64"/>
  <c r="DG1470" i="64" a="1"/>
  <c r="DG1470" i="64"/>
  <c r="DH1470" i="64" a="1"/>
  <c r="DH1470" i="64"/>
  <c r="DI1470" i="64" a="1"/>
  <c r="DI1470" i="64"/>
  <c r="DJ1470" i="64" a="1"/>
  <c r="DJ1470" i="64"/>
  <c r="DK1470" i="64" a="1"/>
  <c r="DK1470" i="64"/>
  <c r="DL1470" i="64" a="1"/>
  <c r="DL1470" i="64"/>
  <c r="K1476" i="64"/>
  <c r="L1476" i="64"/>
  <c r="M1476" i="64"/>
  <c r="N1476" i="64"/>
  <c r="O1476" i="64"/>
  <c r="P1476" i="64"/>
  <c r="S1476" i="64"/>
  <c r="T1476" i="64"/>
  <c r="U1476" i="64"/>
  <c r="V1476" i="64"/>
  <c r="W1476" i="64"/>
  <c r="X1476" i="64"/>
  <c r="Y1476" i="64"/>
  <c r="Z1476" i="64"/>
  <c r="AA1476" i="64"/>
  <c r="AB1476" i="64"/>
  <c r="AC1476" i="64"/>
  <c r="AD1476" i="64"/>
  <c r="AE1476" i="64"/>
  <c r="AF1476" i="64"/>
  <c r="AG1476" i="64"/>
  <c r="AH1476" i="64"/>
  <c r="AI1476" i="64"/>
  <c r="AJ1476" i="64"/>
  <c r="AK1476" i="64"/>
  <c r="AL1476" i="64"/>
  <c r="AM1476" i="64"/>
  <c r="AN1476" i="64"/>
  <c r="AO1476" i="64"/>
  <c r="AP1476" i="64"/>
  <c r="AQ1476" i="64"/>
  <c r="AR1476" i="64"/>
  <c r="AS1476" i="64"/>
  <c r="AT1476" i="64"/>
  <c r="AU1476" i="64"/>
  <c r="AV1476" i="64"/>
  <c r="AW1476" i="64"/>
  <c r="AX1476" i="64"/>
  <c r="AY1476" i="64"/>
  <c r="AZ1476" i="64"/>
  <c r="BA1476" i="64"/>
  <c r="BB1476" i="64"/>
  <c r="BC1476" i="64"/>
  <c r="BD1476" i="64"/>
  <c r="BE1476" i="64"/>
  <c r="BF1476" i="64"/>
  <c r="BG1476" i="64"/>
  <c r="BH1476" i="64"/>
  <c r="BI1476" i="64"/>
  <c r="BJ1476" i="64"/>
  <c r="BK1476" i="64"/>
  <c r="BL1476" i="64"/>
  <c r="BM1476" i="64"/>
  <c r="BN1476" i="64"/>
  <c r="BO1476" i="64"/>
  <c r="BP1476" i="64"/>
  <c r="BQ1476" i="64"/>
  <c r="BR1476" i="64"/>
  <c r="BS1476" i="64"/>
  <c r="BT1476" i="64"/>
  <c r="BU1476" i="64"/>
  <c r="BV1476" i="64"/>
  <c r="BW1476" i="64"/>
  <c r="BX1476" i="64"/>
  <c r="BY1476" i="64"/>
  <c r="BZ1476" i="64"/>
  <c r="CA1476" i="64"/>
  <c r="CB1476" i="64"/>
  <c r="CC1476" i="64"/>
  <c r="CD1476" i="64"/>
  <c r="CE1476" i="64"/>
  <c r="CF1476" i="64"/>
  <c r="CG1476" i="64"/>
  <c r="CH1476" i="64"/>
  <c r="CI1476" i="64"/>
  <c r="CJ1476" i="64"/>
  <c r="CK1476" i="64"/>
  <c r="CL1476" i="64"/>
  <c r="CO1476" i="64"/>
  <c r="CP1476" i="64"/>
  <c r="CQ1476" i="64"/>
  <c r="CR1476" i="64"/>
  <c r="CS1476" i="64"/>
  <c r="CT1476" i="64"/>
  <c r="CU1476" i="64"/>
  <c r="CV1476" i="64"/>
  <c r="CW1476" i="64"/>
  <c r="CX1476" i="64"/>
  <c r="CY1476" i="64"/>
  <c r="CZ1476" i="64"/>
  <c r="DA1476" i="64"/>
  <c r="DB1476" i="64"/>
  <c r="DC1476" i="64"/>
  <c r="DD1476" i="64"/>
  <c r="DE1476" i="64"/>
  <c r="DF1476" i="64"/>
  <c r="DG1476" i="64"/>
  <c r="DH1476" i="64"/>
  <c r="DI1476" i="64"/>
  <c r="DJ1476" i="64"/>
  <c r="DK1476" i="64"/>
  <c r="DL1476" i="64"/>
  <c r="K1477" i="64"/>
  <c r="L1477" i="64"/>
  <c r="M1477" i="64"/>
  <c r="N1477" i="64"/>
  <c r="O1477" i="64"/>
  <c r="P1477" i="64"/>
  <c r="S1477" i="64"/>
  <c r="T1477" i="64"/>
  <c r="U1477" i="64"/>
  <c r="V1477" i="64"/>
  <c r="W1477" i="64"/>
  <c r="X1477" i="64"/>
  <c r="Y1477" i="64"/>
  <c r="Z1477" i="64"/>
  <c r="AA1477" i="64"/>
  <c r="AB1477" i="64"/>
  <c r="AC1477" i="64"/>
  <c r="AD1477" i="64"/>
  <c r="AE1477" i="64"/>
  <c r="AF1477" i="64"/>
  <c r="AG1477" i="64"/>
  <c r="AH1477" i="64"/>
  <c r="AI1477" i="64"/>
  <c r="AJ1477" i="64"/>
  <c r="AK1477" i="64"/>
  <c r="AL1477" i="64"/>
  <c r="AM1477" i="64"/>
  <c r="AN1477" i="64"/>
  <c r="AO1477" i="64"/>
  <c r="AP1477" i="64"/>
  <c r="AQ1477" i="64"/>
  <c r="AR1477" i="64"/>
  <c r="AS1477" i="64"/>
  <c r="AT1477" i="64"/>
  <c r="AU1477" i="64"/>
  <c r="AV1477" i="64"/>
  <c r="AW1477" i="64"/>
  <c r="AX1477" i="64"/>
  <c r="AY1477" i="64"/>
  <c r="AZ1477" i="64"/>
  <c r="BA1477" i="64"/>
  <c r="BB1477" i="64"/>
  <c r="BC1477" i="64"/>
  <c r="BD1477" i="64"/>
  <c r="BE1477" i="64"/>
  <c r="BF1477" i="64"/>
  <c r="BG1477" i="64"/>
  <c r="BH1477" i="64"/>
  <c r="BI1477" i="64"/>
  <c r="BJ1477" i="64"/>
  <c r="BK1477" i="64"/>
  <c r="BL1477" i="64"/>
  <c r="BM1477" i="64"/>
  <c r="BN1477" i="64"/>
  <c r="BO1477" i="64"/>
  <c r="BP1477" i="64"/>
  <c r="BQ1477" i="64"/>
  <c r="BR1477" i="64"/>
  <c r="BS1477" i="64"/>
  <c r="BT1477" i="64"/>
  <c r="BU1477" i="64"/>
  <c r="BV1477" i="64"/>
  <c r="BW1477" i="64"/>
  <c r="BX1477" i="64"/>
  <c r="BY1477" i="64"/>
  <c r="BZ1477" i="64"/>
  <c r="CA1477" i="64"/>
  <c r="CB1477" i="64"/>
  <c r="CC1477" i="64"/>
  <c r="CD1477" i="64"/>
  <c r="CE1477" i="64"/>
  <c r="CF1477" i="64"/>
  <c r="CG1477" i="64"/>
  <c r="CH1477" i="64"/>
  <c r="CI1477" i="64"/>
  <c r="CJ1477" i="64"/>
  <c r="CK1477" i="64"/>
  <c r="CL1477" i="64"/>
  <c r="L1550" i="64"/>
  <c r="M1550" i="64"/>
  <c r="N1550" i="64"/>
  <c r="O1550" i="64"/>
  <c r="P1550" i="64"/>
  <c r="T1550" i="64"/>
  <c r="U1550" i="64"/>
  <c r="V1550" i="64"/>
  <c r="W1550" i="64"/>
  <c r="X1550" i="64"/>
  <c r="Y1550" i="64"/>
  <c r="Z1550" i="64"/>
  <c r="AA1550" i="64"/>
  <c r="AB1550" i="64"/>
  <c r="AC1550" i="64"/>
  <c r="AD1550" i="64"/>
  <c r="AE1550" i="64"/>
  <c r="AF1550" i="64"/>
  <c r="AG1550" i="64"/>
  <c r="AH1550" i="64"/>
  <c r="AI1550" i="64"/>
  <c r="AJ1550" i="64"/>
  <c r="AK1550" i="64"/>
  <c r="AL1550" i="64"/>
  <c r="AM1550" i="64"/>
  <c r="AN1550" i="64"/>
  <c r="AO1550" i="64"/>
  <c r="AP1550" i="64"/>
  <c r="AQ1550" i="64"/>
  <c r="AR1550" i="64"/>
  <c r="AS1550" i="64"/>
  <c r="AT1550" i="64"/>
  <c r="AU1550" i="64"/>
  <c r="AV1550" i="64"/>
  <c r="AW1550" i="64"/>
  <c r="AX1550" i="64"/>
  <c r="AY1550" i="64"/>
  <c r="AZ1550" i="64"/>
  <c r="BA1550" i="64"/>
  <c r="BB1550" i="64"/>
  <c r="BC1550" i="64"/>
  <c r="BD1550" i="64"/>
  <c r="BE1550" i="64"/>
  <c r="BF1550" i="64"/>
  <c r="BG1550" i="64"/>
  <c r="BH1550" i="64"/>
  <c r="BI1550" i="64"/>
  <c r="BJ1550" i="64"/>
  <c r="BK1550" i="64"/>
  <c r="BL1550" i="64"/>
  <c r="BM1550" i="64"/>
  <c r="BN1550" i="64"/>
  <c r="BO1550" i="64"/>
  <c r="BP1550" i="64"/>
  <c r="BQ1550" i="64"/>
  <c r="BR1550" i="64"/>
  <c r="BS1550" i="64"/>
  <c r="BT1550" i="64"/>
  <c r="BU1550" i="64"/>
  <c r="BV1550" i="64"/>
  <c r="BW1550" i="64"/>
  <c r="BX1550" i="64"/>
  <c r="BY1550" i="64"/>
  <c r="BZ1550" i="64"/>
  <c r="CA1550" i="64"/>
  <c r="CB1550" i="64"/>
  <c r="CC1550" i="64"/>
  <c r="CD1550" i="64"/>
  <c r="CE1550" i="64"/>
  <c r="CF1550" i="64"/>
  <c r="CG1550" i="64"/>
  <c r="CH1550" i="64"/>
  <c r="CI1550" i="64"/>
  <c r="CJ1550" i="64"/>
  <c r="CK1550" i="64"/>
  <c r="CL1550" i="64"/>
  <c r="K1553" i="64"/>
  <c r="L1553" i="64"/>
  <c r="M1553" i="64"/>
  <c r="N1553" i="64"/>
  <c r="O1553" i="64"/>
  <c r="P1553" i="64"/>
  <c r="S1553" i="64"/>
  <c r="T1553" i="64"/>
  <c r="U1553" i="64"/>
  <c r="V1553" i="64"/>
  <c r="W1553" i="64"/>
  <c r="X1553" i="64"/>
  <c r="Y1553" i="64"/>
  <c r="Z1553" i="64"/>
  <c r="AA1553" i="64"/>
  <c r="AB1553" i="64"/>
  <c r="AC1553" i="64"/>
  <c r="AD1553" i="64"/>
  <c r="AE1553" i="64"/>
  <c r="AF1553" i="64"/>
  <c r="AG1553" i="64"/>
  <c r="AH1553" i="64"/>
  <c r="AI1553" i="64"/>
  <c r="AJ1553" i="64"/>
  <c r="AK1553" i="64"/>
  <c r="AL1553" i="64"/>
  <c r="AM1553" i="64"/>
  <c r="AN1553" i="64"/>
  <c r="AO1553" i="64"/>
  <c r="AP1553" i="64"/>
  <c r="AQ1553" i="64"/>
  <c r="AR1553" i="64"/>
  <c r="AS1553" i="64"/>
  <c r="AT1553" i="64"/>
  <c r="AU1553" i="64"/>
  <c r="AV1553" i="64"/>
  <c r="AW1553" i="64"/>
  <c r="AX1553" i="64"/>
  <c r="AY1553" i="64"/>
  <c r="AZ1553" i="64"/>
  <c r="BA1553" i="64"/>
  <c r="BB1553" i="64"/>
  <c r="BC1553" i="64"/>
  <c r="BD1553" i="64"/>
  <c r="BE1553" i="64"/>
  <c r="BF1553" i="64"/>
  <c r="BG1553" i="64"/>
  <c r="BH1553" i="64"/>
  <c r="BI1553" i="64"/>
  <c r="BJ1553" i="64"/>
  <c r="BK1553" i="64"/>
  <c r="BL1553" i="64"/>
  <c r="BM1553" i="64"/>
  <c r="BN1553" i="64"/>
  <c r="BO1553" i="64"/>
  <c r="BP1553" i="64"/>
  <c r="BQ1553" i="64"/>
  <c r="BR1553" i="64"/>
  <c r="BS1553" i="64"/>
  <c r="BT1553" i="64"/>
  <c r="BU1553" i="64"/>
  <c r="BV1553" i="64"/>
  <c r="BW1553" i="64"/>
  <c r="BX1553" i="64"/>
  <c r="BY1553" i="64"/>
  <c r="BZ1553" i="64"/>
  <c r="CA1553" i="64"/>
  <c r="CB1553" i="64"/>
  <c r="CC1553" i="64"/>
  <c r="CD1553" i="64"/>
  <c r="CE1553" i="64"/>
  <c r="CF1553" i="64"/>
  <c r="CG1553" i="64"/>
  <c r="CH1553" i="64"/>
  <c r="CI1553" i="64"/>
  <c r="CJ1553" i="64"/>
  <c r="CK1553" i="64"/>
  <c r="CL1553" i="64"/>
  <c r="K1554" i="64"/>
  <c r="L1554" i="64"/>
  <c r="M1554" i="64"/>
  <c r="N1554" i="64"/>
  <c r="O1554" i="64"/>
  <c r="P1554" i="64"/>
  <c r="S1554" i="64"/>
  <c r="T1554" i="64"/>
  <c r="U1554" i="64"/>
  <c r="V1554" i="64"/>
  <c r="W1554" i="64"/>
  <c r="X1554" i="64"/>
  <c r="Y1554" i="64"/>
  <c r="Z1554" i="64"/>
  <c r="AA1554" i="64"/>
  <c r="AB1554" i="64"/>
  <c r="AC1554" i="64"/>
  <c r="AD1554" i="64"/>
  <c r="AE1554" i="64"/>
  <c r="AF1554" i="64"/>
  <c r="AG1554" i="64"/>
  <c r="AH1554" i="64"/>
  <c r="AI1554" i="64"/>
  <c r="AJ1554" i="64"/>
  <c r="AK1554" i="64"/>
  <c r="AL1554" i="64"/>
  <c r="AM1554" i="64"/>
  <c r="AN1554" i="64"/>
  <c r="AO1554" i="64"/>
  <c r="AP1554" i="64"/>
  <c r="AQ1554" i="64"/>
  <c r="AR1554" i="64"/>
  <c r="AS1554" i="64"/>
  <c r="AT1554" i="64"/>
  <c r="AU1554" i="64"/>
  <c r="AV1554" i="64"/>
  <c r="AW1554" i="64"/>
  <c r="AX1554" i="64"/>
  <c r="AY1554" i="64"/>
  <c r="AZ1554" i="64"/>
  <c r="BA1554" i="64"/>
  <c r="BB1554" i="64"/>
  <c r="BC1554" i="64"/>
  <c r="BD1554" i="64"/>
  <c r="BE1554" i="64"/>
  <c r="BF1554" i="64"/>
  <c r="BG1554" i="64"/>
  <c r="BH1554" i="64"/>
  <c r="BI1554" i="64"/>
  <c r="BJ1554" i="64"/>
  <c r="BK1554" i="64"/>
  <c r="BL1554" i="64"/>
  <c r="BM1554" i="64"/>
  <c r="BN1554" i="64"/>
  <c r="BO1554" i="64"/>
  <c r="BP1554" i="64"/>
  <c r="BQ1554" i="64"/>
  <c r="BR1554" i="64"/>
  <c r="BS1554" i="64"/>
  <c r="BT1554" i="64"/>
  <c r="BU1554" i="64"/>
  <c r="BV1554" i="64"/>
  <c r="BW1554" i="64"/>
  <c r="BX1554" i="64"/>
  <c r="BY1554" i="64"/>
  <c r="BZ1554" i="64"/>
  <c r="CA1554" i="64"/>
  <c r="CB1554" i="64"/>
  <c r="CC1554" i="64"/>
  <c r="CD1554" i="64"/>
  <c r="CE1554" i="64"/>
  <c r="CF1554" i="64"/>
  <c r="CG1554" i="64"/>
  <c r="CH1554" i="64"/>
  <c r="CI1554" i="64"/>
  <c r="CJ1554" i="64"/>
  <c r="CK1554" i="64"/>
  <c r="CL1554" i="64"/>
  <c r="K1556" i="64"/>
  <c r="L1556" i="64"/>
  <c r="M1556" i="64"/>
  <c r="N1556" i="64"/>
  <c r="O1556" i="64"/>
  <c r="P1556" i="64"/>
  <c r="T1556" i="64"/>
  <c r="U1556" i="64"/>
  <c r="V1556" i="64"/>
  <c r="W1556" i="64"/>
  <c r="X1556" i="64"/>
  <c r="Y1556" i="64"/>
  <c r="Z1556" i="64"/>
  <c r="AA1556" i="64"/>
  <c r="AB1556" i="64"/>
  <c r="AC1556" i="64"/>
  <c r="AD1556" i="64"/>
  <c r="AE1556" i="64"/>
  <c r="AF1556" i="64"/>
  <c r="AG1556" i="64"/>
  <c r="AH1556" i="64"/>
  <c r="AI1556" i="64"/>
  <c r="AJ1556" i="64"/>
  <c r="AK1556" i="64"/>
  <c r="AL1556" i="64"/>
  <c r="AM1556" i="64"/>
  <c r="AN1556" i="64"/>
  <c r="AO1556" i="64"/>
  <c r="AP1556" i="64"/>
  <c r="AQ1556" i="64"/>
  <c r="AR1556" i="64"/>
  <c r="AS1556" i="64"/>
  <c r="AT1556" i="64"/>
  <c r="AU1556" i="64"/>
  <c r="AV1556" i="64"/>
  <c r="AW1556" i="64"/>
  <c r="AX1556" i="64"/>
  <c r="AY1556" i="64"/>
  <c r="AZ1556" i="64"/>
  <c r="BA1556" i="64"/>
  <c r="BB1556" i="64"/>
  <c r="BC1556" i="64"/>
  <c r="BD1556" i="64"/>
  <c r="BE1556" i="64"/>
  <c r="BF1556" i="64"/>
  <c r="BG1556" i="64"/>
  <c r="BH1556" i="64"/>
  <c r="BI1556" i="64"/>
  <c r="BJ1556" i="64"/>
  <c r="BK1556" i="64"/>
  <c r="BL1556" i="64"/>
  <c r="BM1556" i="64"/>
  <c r="BN1556" i="64"/>
  <c r="BO1556" i="64"/>
  <c r="BP1556" i="64"/>
  <c r="BQ1556" i="64"/>
  <c r="BR1556" i="64"/>
  <c r="BS1556" i="64"/>
  <c r="BT1556" i="64"/>
  <c r="BU1556" i="64"/>
  <c r="BV1556" i="64"/>
  <c r="BW1556" i="64"/>
  <c r="BX1556" i="64"/>
  <c r="BY1556" i="64"/>
  <c r="BZ1556" i="64"/>
  <c r="CA1556" i="64"/>
  <c r="CB1556" i="64"/>
  <c r="CC1556" i="64"/>
  <c r="CD1556" i="64"/>
  <c r="CE1556" i="64"/>
  <c r="CF1556" i="64"/>
  <c r="CG1556" i="64"/>
  <c r="CH1556" i="64"/>
  <c r="CI1556" i="64"/>
  <c r="CJ1556" i="64"/>
  <c r="CK1556" i="64"/>
  <c r="CL1556" i="64"/>
  <c r="K1561" i="64"/>
  <c r="L1561" i="64"/>
  <c r="M1561" i="64"/>
  <c r="N1561" i="64"/>
  <c r="O1561" i="64"/>
  <c r="P1561" i="64"/>
  <c r="S1561" i="64"/>
  <c r="T1561" i="64"/>
  <c r="U1561" i="64"/>
  <c r="V1561" i="64"/>
  <c r="W1561" i="64"/>
  <c r="X1561" i="64"/>
  <c r="Y1561" i="64"/>
  <c r="Z1561" i="64"/>
  <c r="AA1561" i="64"/>
  <c r="AB1561" i="64"/>
  <c r="AC1561" i="64"/>
  <c r="AD1561" i="64"/>
  <c r="AE1561" i="64"/>
  <c r="AF1561" i="64"/>
  <c r="AG1561" i="64"/>
  <c r="AH1561" i="64"/>
  <c r="AI1561" i="64"/>
  <c r="AJ1561" i="64"/>
  <c r="AK1561" i="64"/>
  <c r="AL1561" i="64"/>
  <c r="AM1561" i="64"/>
  <c r="AN1561" i="64"/>
  <c r="AO1561" i="64"/>
  <c r="AP1561" i="64"/>
  <c r="AQ1561" i="64"/>
  <c r="AR1561" i="64"/>
  <c r="AS1561" i="64"/>
  <c r="AT1561" i="64"/>
  <c r="AU1561" i="64"/>
  <c r="AV1561" i="64"/>
  <c r="AW1561" i="64"/>
  <c r="AX1561" i="64"/>
  <c r="AY1561" i="64"/>
  <c r="AZ1561" i="64"/>
  <c r="BA1561" i="64"/>
  <c r="BB1561" i="64"/>
  <c r="BC1561" i="64"/>
  <c r="BD1561" i="64"/>
  <c r="BE1561" i="64"/>
  <c r="BF1561" i="64"/>
  <c r="BG1561" i="64"/>
  <c r="BH1561" i="64"/>
  <c r="BI1561" i="64"/>
  <c r="BJ1561" i="64"/>
  <c r="BK1561" i="64"/>
  <c r="BL1561" i="64"/>
  <c r="BM1561" i="64"/>
  <c r="BN1561" i="64"/>
  <c r="BO1561" i="64"/>
  <c r="BP1561" i="64"/>
  <c r="BQ1561" i="64"/>
  <c r="BR1561" i="64"/>
  <c r="BS1561" i="64"/>
  <c r="BT1561" i="64"/>
  <c r="BU1561" i="64"/>
  <c r="BV1561" i="64"/>
  <c r="BW1561" i="64"/>
  <c r="BX1561" i="64"/>
  <c r="BY1561" i="64"/>
  <c r="BZ1561" i="64"/>
  <c r="CA1561" i="64"/>
  <c r="CB1561" i="64"/>
  <c r="CC1561" i="64"/>
  <c r="CD1561" i="64"/>
  <c r="CE1561" i="64"/>
  <c r="CF1561" i="64"/>
  <c r="CG1561" i="64"/>
  <c r="CH1561" i="64"/>
  <c r="CI1561" i="64"/>
  <c r="CJ1561" i="64"/>
  <c r="CK1561" i="64"/>
  <c r="CL1561" i="64"/>
  <c r="K1565" i="64"/>
  <c r="L1565" i="64"/>
  <c r="M1565" i="64"/>
  <c r="N1565" i="64"/>
  <c r="O1565" i="64"/>
  <c r="P1565" i="64"/>
  <c r="S1565" i="64" a="1"/>
  <c r="S1565" i="64"/>
  <c r="T1565" i="64" a="1"/>
  <c r="T1565" i="64"/>
  <c r="U1565" i="64" a="1"/>
  <c r="U1565" i="64"/>
  <c r="V1565" i="64" a="1"/>
  <c r="V1565" i="64"/>
  <c r="W1565" i="64" a="1"/>
  <c r="W1565" i="64"/>
  <c r="X1565" i="64" a="1"/>
  <c r="X1565" i="64"/>
  <c r="Y1565" i="64" a="1"/>
  <c r="Y1565" i="64"/>
  <c r="Z1565" i="64" a="1"/>
  <c r="Z1565" i="64"/>
  <c r="AA1565" i="64" a="1"/>
  <c r="AA1565" i="64"/>
  <c r="AB1565" i="64" a="1"/>
  <c r="AB1565" i="64"/>
  <c r="AC1565" i="64" a="1"/>
  <c r="AC1565" i="64"/>
  <c r="AD1565" i="64" a="1"/>
  <c r="AD1565" i="64"/>
  <c r="AE1565" i="64" a="1"/>
  <c r="AE1565" i="64"/>
  <c r="AF1565" i="64" a="1"/>
  <c r="AF1565" i="64"/>
  <c r="AG1565" i="64" a="1"/>
  <c r="AG1565" i="64"/>
  <c r="AH1565" i="64" a="1"/>
  <c r="AH1565" i="64"/>
  <c r="AI1565" i="64" a="1"/>
  <c r="AI1565" i="64"/>
  <c r="AJ1565" i="64" a="1"/>
  <c r="AJ1565" i="64"/>
  <c r="AK1565" i="64" a="1"/>
  <c r="AK1565" i="64"/>
  <c r="AL1565" i="64" a="1"/>
  <c r="AL1565" i="64"/>
  <c r="AM1565" i="64" a="1"/>
  <c r="AM1565" i="64"/>
  <c r="AN1565" i="64" a="1"/>
  <c r="AN1565" i="64"/>
  <c r="AO1565" i="64" a="1"/>
  <c r="AO1565" i="64"/>
  <c r="AP1565" i="64" a="1"/>
  <c r="AP1565" i="64"/>
  <c r="AQ1565" i="64" a="1"/>
  <c r="AQ1565" i="64"/>
  <c r="AR1565" i="64" a="1"/>
  <c r="AR1565" i="64"/>
  <c r="AS1565" i="64" a="1"/>
  <c r="AS1565" i="64"/>
  <c r="AT1565" i="64" a="1"/>
  <c r="AT1565" i="64"/>
  <c r="AU1565" i="64" a="1"/>
  <c r="AU1565" i="64"/>
  <c r="AV1565" i="64" a="1"/>
  <c r="AV1565" i="64"/>
  <c r="AW1565" i="64" a="1"/>
  <c r="AW1565" i="64"/>
  <c r="AX1565" i="64" a="1"/>
  <c r="AX1565" i="64"/>
  <c r="AY1565" i="64" a="1"/>
  <c r="AY1565" i="64"/>
  <c r="AZ1565" i="64" a="1"/>
  <c r="AZ1565" i="64"/>
  <c r="BA1565" i="64" a="1"/>
  <c r="BA1565" i="64"/>
  <c r="BB1565" i="64" a="1"/>
  <c r="BB1565" i="64"/>
  <c r="BC1565" i="64" a="1"/>
  <c r="BC1565" i="64"/>
  <c r="BD1565" i="64" a="1"/>
  <c r="BD1565" i="64"/>
  <c r="BE1565" i="64" a="1"/>
  <c r="BE1565" i="64"/>
  <c r="BF1565" i="64" a="1"/>
  <c r="BF1565" i="64"/>
  <c r="BG1565" i="64" a="1"/>
  <c r="BG1565" i="64"/>
  <c r="BH1565" i="64" a="1"/>
  <c r="BH1565" i="64"/>
  <c r="BI1565" i="64" a="1"/>
  <c r="BI1565" i="64"/>
  <c r="BJ1565" i="64" a="1"/>
  <c r="BJ1565" i="64"/>
  <c r="BK1565" i="64" a="1"/>
  <c r="BK1565" i="64"/>
  <c r="BL1565" i="64" a="1"/>
  <c r="BL1565" i="64"/>
  <c r="BM1565" i="64" a="1"/>
  <c r="BM1565" i="64"/>
  <c r="BN1565" i="64" a="1"/>
  <c r="BN1565" i="64"/>
  <c r="BO1565" i="64" a="1"/>
  <c r="BO1565" i="64"/>
  <c r="BP1565" i="64" a="1"/>
  <c r="BP1565" i="64"/>
  <c r="BQ1565" i="64" a="1"/>
  <c r="BQ1565" i="64"/>
  <c r="BR1565" i="64" a="1"/>
  <c r="BR1565" i="64"/>
  <c r="BS1565" i="64" a="1"/>
  <c r="BS1565" i="64"/>
  <c r="BT1565" i="64" a="1"/>
  <c r="BT1565" i="64"/>
  <c r="BU1565" i="64" a="1"/>
  <c r="BU1565" i="64"/>
  <c r="BV1565" i="64" a="1"/>
  <c r="BV1565" i="64"/>
  <c r="BW1565" i="64" a="1"/>
  <c r="BW1565" i="64"/>
  <c r="BX1565" i="64" a="1"/>
  <c r="BX1565" i="64"/>
  <c r="BY1565" i="64" a="1"/>
  <c r="BY1565" i="64"/>
  <c r="BZ1565" i="64" a="1"/>
  <c r="BZ1565" i="64"/>
  <c r="CA1565" i="64" a="1"/>
  <c r="CA1565" i="64"/>
  <c r="CB1565" i="64" a="1"/>
  <c r="CB1565" i="64"/>
  <c r="CC1565" i="64" a="1"/>
  <c r="CC1565" i="64"/>
  <c r="CD1565" i="64" a="1"/>
  <c r="CD1565" i="64"/>
  <c r="CE1565" i="64" a="1"/>
  <c r="CE1565" i="64"/>
  <c r="CF1565" i="64" a="1"/>
  <c r="CF1565" i="64"/>
  <c r="CG1565" i="64" a="1"/>
  <c r="CG1565" i="64"/>
  <c r="CH1565" i="64" a="1"/>
  <c r="CH1565" i="64"/>
  <c r="CI1565" i="64" a="1"/>
  <c r="CI1565" i="64"/>
  <c r="CJ1565" i="64" a="1"/>
  <c r="CJ1565" i="64"/>
  <c r="CK1565" i="64" a="1"/>
  <c r="CK1565" i="64"/>
  <c r="CL1565" i="64" a="1"/>
  <c r="CL1565" i="64"/>
  <c r="K1986" i="64"/>
  <c r="L1986" i="64"/>
  <c r="M1986" i="64"/>
  <c r="N1986" i="64"/>
  <c r="O1986" i="64"/>
  <c r="P1986" i="64"/>
  <c r="S1986" i="64" a="1"/>
  <c r="S1986" i="64"/>
  <c r="T1986" i="64" a="1"/>
  <c r="T1986" i="64"/>
  <c r="U1986" i="64" a="1"/>
  <c r="U1986" i="64"/>
  <c r="V1986" i="64" a="1"/>
  <c r="V1986" i="64"/>
  <c r="W1986" i="64" a="1"/>
  <c r="W1986" i="64"/>
  <c r="X1986" i="64" a="1"/>
  <c r="X1986" i="64"/>
  <c r="Y1986" i="64" a="1"/>
  <c r="Y1986" i="64"/>
  <c r="Z1986" i="64" a="1"/>
  <c r="Z1986" i="64"/>
  <c r="AA1986" i="64" a="1"/>
  <c r="AA1986" i="64"/>
  <c r="AB1986" i="64" a="1"/>
  <c r="AB1986" i="64"/>
  <c r="AC1986" i="64" a="1"/>
  <c r="AC1986" i="64"/>
  <c r="AD1986" i="64" a="1"/>
  <c r="AD1986" i="64"/>
  <c r="AE1986" i="64" a="1"/>
  <c r="AE1986" i="64"/>
  <c r="AF1986" i="64" a="1"/>
  <c r="AF1986" i="64"/>
  <c r="AG1986" i="64" a="1"/>
  <c r="AG1986" i="64"/>
  <c r="AH1986" i="64" a="1"/>
  <c r="AH1986" i="64"/>
  <c r="AI1986" i="64" a="1"/>
  <c r="AI1986" i="64"/>
  <c r="AJ1986" i="64" a="1"/>
  <c r="AJ1986" i="64"/>
  <c r="AK1986" i="64" a="1"/>
  <c r="AK1986" i="64"/>
  <c r="AL1986" i="64" a="1"/>
  <c r="AL1986" i="64"/>
  <c r="AM1986" i="64" a="1"/>
  <c r="AM1986" i="64"/>
  <c r="AN1986" i="64" a="1"/>
  <c r="AN1986" i="64"/>
  <c r="AO1986" i="64" a="1"/>
  <c r="AO1986" i="64"/>
  <c r="AP1986" i="64" a="1"/>
  <c r="AP1986" i="64"/>
  <c r="AQ1986" i="64" a="1"/>
  <c r="AQ1986" i="64"/>
  <c r="AR1986" i="64" a="1"/>
  <c r="AR1986" i="64"/>
  <c r="AS1986" i="64" a="1"/>
  <c r="AS1986" i="64"/>
  <c r="AT1986" i="64" a="1"/>
  <c r="AT1986" i="64"/>
  <c r="AU1986" i="64" a="1"/>
  <c r="AU1986" i="64"/>
  <c r="AV1986" i="64" a="1"/>
  <c r="AV1986" i="64"/>
  <c r="AW1986" i="64" a="1"/>
  <c r="AW1986" i="64"/>
  <c r="AX1986" i="64" a="1"/>
  <c r="AX1986" i="64"/>
  <c r="AY1986" i="64" a="1"/>
  <c r="AY1986" i="64"/>
  <c r="AZ1986" i="64" a="1"/>
  <c r="AZ1986" i="64"/>
  <c r="BA1986" i="64" a="1"/>
  <c r="BA1986" i="64"/>
  <c r="BB1986" i="64" a="1"/>
  <c r="BB1986" i="64"/>
  <c r="BC1986" i="64" a="1"/>
  <c r="BC1986" i="64"/>
  <c r="BD1986" i="64" a="1"/>
  <c r="BD1986" i="64"/>
  <c r="BE1986" i="64" a="1"/>
  <c r="BE1986" i="64"/>
  <c r="BF1986" i="64" a="1"/>
  <c r="BF1986" i="64"/>
  <c r="BG1986" i="64" a="1"/>
  <c r="BG1986" i="64"/>
  <c r="BH1986" i="64" a="1"/>
  <c r="BH1986" i="64"/>
  <c r="BI1986" i="64" a="1"/>
  <c r="BI1986" i="64"/>
  <c r="BJ1986" i="64" a="1"/>
  <c r="BJ1986" i="64"/>
  <c r="BK1986" i="64" a="1"/>
  <c r="BK1986" i="64"/>
  <c r="BL1986" i="64" a="1"/>
  <c r="BL1986" i="64"/>
  <c r="BM1986" i="64" a="1"/>
  <c r="BM1986" i="64"/>
  <c r="BN1986" i="64" a="1"/>
  <c r="BN1986" i="64"/>
  <c r="BO1986" i="64" a="1"/>
  <c r="BO1986" i="64"/>
  <c r="BP1986" i="64" a="1"/>
  <c r="BP1986" i="64"/>
  <c r="BQ1986" i="64" a="1"/>
  <c r="BQ1986" i="64"/>
  <c r="BR1986" i="64" a="1"/>
  <c r="BR1986" i="64"/>
  <c r="BS1986" i="64" a="1"/>
  <c r="BS1986" i="64"/>
  <c r="BT1986" i="64" a="1"/>
  <c r="BT1986" i="64"/>
  <c r="BU1986" i="64" a="1"/>
  <c r="BU1986" i="64"/>
  <c r="BV1986" i="64" a="1"/>
  <c r="BV1986" i="64"/>
  <c r="BW1986" i="64" a="1"/>
  <c r="BW1986" i="64"/>
  <c r="BX1986" i="64" a="1"/>
  <c r="BX1986" i="64"/>
  <c r="BY1986" i="64" a="1"/>
  <c r="BY1986" i="64"/>
  <c r="BZ1986" i="64" a="1"/>
  <c r="BZ1986" i="64"/>
  <c r="CA1986" i="64" a="1"/>
  <c r="CA1986" i="64"/>
  <c r="CB1986" i="64" a="1"/>
  <c r="CB1986" i="64"/>
  <c r="CC1986" i="64" a="1"/>
  <c r="CC1986" i="64"/>
  <c r="CD1986" i="64" a="1"/>
  <c r="CD1986" i="64"/>
  <c r="CE1986" i="64" a="1"/>
  <c r="CE1986" i="64"/>
  <c r="CF1986" i="64" a="1"/>
  <c r="CF1986" i="64"/>
  <c r="CG1986" i="64" a="1"/>
  <c r="CG1986" i="64"/>
  <c r="CH1986" i="64" a="1"/>
  <c r="CH1986" i="64"/>
  <c r="CI1986" i="64" a="1"/>
  <c r="CI1986" i="64"/>
  <c r="CJ1986" i="64" a="1"/>
  <c r="CJ1986" i="64"/>
  <c r="CK1986" i="64" a="1"/>
  <c r="CK1986" i="64"/>
  <c r="CL1986" i="64" a="1"/>
  <c r="CL1986" i="64"/>
  <c r="CO1986" i="64" a="1"/>
  <c r="CO1986" i="64"/>
  <c r="CP1986" i="64" a="1"/>
  <c r="CP1986" i="64"/>
  <c r="CQ1986" i="64" a="1"/>
  <c r="CQ1986" i="64"/>
  <c r="CR1986" i="64" a="1"/>
  <c r="CR1986" i="64"/>
  <c r="CS1986" i="64" a="1"/>
  <c r="CS1986" i="64"/>
  <c r="CT1986" i="64" a="1"/>
  <c r="CT1986" i="64"/>
  <c r="CU1986" i="64" a="1"/>
  <c r="CU1986" i="64"/>
  <c r="CV1986" i="64" a="1"/>
  <c r="CV1986" i="64"/>
  <c r="CW1986" i="64" a="1"/>
  <c r="CW1986" i="64"/>
  <c r="CX1986" i="64" a="1"/>
  <c r="CX1986" i="64"/>
  <c r="CY1986" i="64" a="1"/>
  <c r="CY1986" i="64"/>
  <c r="CZ1986" i="64" a="1"/>
  <c r="CZ1986" i="64"/>
  <c r="DA1986" i="64" a="1"/>
  <c r="DA1986" i="64"/>
  <c r="DB1986" i="64" a="1"/>
  <c r="DB1986" i="64"/>
  <c r="DC1986" i="64" a="1"/>
  <c r="DC1986" i="64"/>
  <c r="DD1986" i="64" a="1"/>
  <c r="DD1986" i="64"/>
  <c r="DE1986" i="64" a="1"/>
  <c r="DE1986" i="64"/>
  <c r="DF1986" i="64" a="1"/>
  <c r="DF1986" i="64"/>
  <c r="DG1986" i="64" a="1"/>
  <c r="DG1986" i="64"/>
  <c r="DH1986" i="64" a="1"/>
  <c r="DH1986" i="64"/>
  <c r="DI1986" i="64" a="1"/>
  <c r="DI1986" i="64"/>
  <c r="DJ1986" i="64" a="1"/>
  <c r="DJ1986" i="64"/>
  <c r="DK1986" i="64" a="1"/>
  <c r="DK1986" i="64"/>
  <c r="DL1986" i="64" a="1"/>
  <c r="DL1986" i="64"/>
  <c r="K1992" i="64"/>
  <c r="L1992" i="64"/>
  <c r="M1992" i="64"/>
  <c r="N1992" i="64"/>
  <c r="O1992" i="64"/>
  <c r="P1992" i="64"/>
  <c r="S1992" i="64"/>
  <c r="T1992" i="64"/>
  <c r="U1992" i="64"/>
  <c r="V1992" i="64"/>
  <c r="W1992" i="64"/>
  <c r="X1992" i="64"/>
  <c r="Y1992" i="64"/>
  <c r="Z1992" i="64"/>
  <c r="AA1992" i="64"/>
  <c r="AB1992" i="64"/>
  <c r="AC1992" i="64"/>
  <c r="AD1992" i="64"/>
  <c r="AE1992" i="64"/>
  <c r="AF1992" i="64"/>
  <c r="AG1992" i="64"/>
  <c r="AH1992" i="64"/>
  <c r="AI1992" i="64"/>
  <c r="AJ1992" i="64"/>
  <c r="AK1992" i="64"/>
  <c r="AL1992" i="64"/>
  <c r="AM1992" i="64"/>
  <c r="AN1992" i="64"/>
  <c r="AO1992" i="64"/>
  <c r="AP1992" i="64"/>
  <c r="AQ1992" i="64"/>
  <c r="AR1992" i="64"/>
  <c r="AS1992" i="64"/>
  <c r="AT1992" i="64"/>
  <c r="AU1992" i="64"/>
  <c r="AV1992" i="64"/>
  <c r="AW1992" i="64"/>
  <c r="AX1992" i="64"/>
  <c r="AY1992" i="64"/>
  <c r="AZ1992" i="64"/>
  <c r="BA1992" i="64"/>
  <c r="BB1992" i="64"/>
  <c r="BC1992" i="64"/>
  <c r="BD1992" i="64"/>
  <c r="BE1992" i="64"/>
  <c r="BF1992" i="64"/>
  <c r="BG1992" i="64"/>
  <c r="BH1992" i="64"/>
  <c r="BI1992" i="64"/>
  <c r="BJ1992" i="64"/>
  <c r="BK1992" i="64"/>
  <c r="BL1992" i="64"/>
  <c r="BM1992" i="64"/>
  <c r="BN1992" i="64"/>
  <c r="BO1992" i="64"/>
  <c r="BP1992" i="64"/>
  <c r="BQ1992" i="64"/>
  <c r="BR1992" i="64"/>
  <c r="BS1992" i="64"/>
  <c r="BT1992" i="64"/>
  <c r="BU1992" i="64"/>
  <c r="BV1992" i="64"/>
  <c r="BW1992" i="64"/>
  <c r="BX1992" i="64"/>
  <c r="BY1992" i="64"/>
  <c r="BZ1992" i="64"/>
  <c r="CA1992" i="64"/>
  <c r="CB1992" i="64"/>
  <c r="CC1992" i="64"/>
  <c r="CD1992" i="64"/>
  <c r="CE1992" i="64"/>
  <c r="CF1992" i="64"/>
  <c r="CG1992" i="64"/>
  <c r="CH1992" i="64"/>
  <c r="CI1992" i="64"/>
  <c r="CJ1992" i="64"/>
  <c r="CK1992" i="64"/>
  <c r="CL1992" i="64"/>
  <c r="CO1992" i="64"/>
  <c r="CP1992" i="64"/>
  <c r="CQ1992" i="64"/>
  <c r="CR1992" i="64"/>
  <c r="CS1992" i="64"/>
  <c r="CT1992" i="64"/>
  <c r="CU1992" i="64"/>
  <c r="CV1992" i="64"/>
  <c r="CW1992" i="64"/>
  <c r="CX1992" i="64"/>
  <c r="CY1992" i="64"/>
  <c r="CZ1992" i="64"/>
  <c r="DA1992" i="64"/>
  <c r="DB1992" i="64"/>
  <c r="DC1992" i="64"/>
  <c r="DD1992" i="64"/>
  <c r="DE1992" i="64"/>
  <c r="DF1992" i="64"/>
  <c r="DG1992" i="64"/>
  <c r="DH1992" i="64"/>
  <c r="DI1992" i="64"/>
  <c r="DJ1992" i="64"/>
  <c r="DK1992" i="64"/>
  <c r="DL1992" i="64"/>
  <c r="K1993" i="64"/>
  <c r="L1993" i="64"/>
  <c r="M1993" i="64"/>
  <c r="N1993" i="64"/>
  <c r="O1993" i="64"/>
  <c r="P1993" i="64"/>
  <c r="S1993" i="64"/>
  <c r="T1993" i="64"/>
  <c r="U1993" i="64"/>
  <c r="V1993" i="64"/>
  <c r="W1993" i="64"/>
  <c r="X1993" i="64"/>
  <c r="Y1993" i="64"/>
  <c r="Z1993" i="64"/>
  <c r="AA1993" i="64"/>
  <c r="AB1993" i="64"/>
  <c r="AC1993" i="64"/>
  <c r="AD1993" i="64"/>
  <c r="AE1993" i="64"/>
  <c r="AF1993" i="64"/>
  <c r="AG1993" i="64"/>
  <c r="AH1993" i="64"/>
  <c r="AI1993" i="64"/>
  <c r="AJ1993" i="64"/>
  <c r="AK1993" i="64"/>
  <c r="AL1993" i="64"/>
  <c r="AM1993" i="64"/>
  <c r="AN1993" i="64"/>
  <c r="AO1993" i="64"/>
  <c r="AP1993" i="64"/>
  <c r="AQ1993" i="64"/>
  <c r="AR1993" i="64"/>
  <c r="AS1993" i="64"/>
  <c r="AT1993" i="64"/>
  <c r="AU1993" i="64"/>
  <c r="AV1993" i="64"/>
  <c r="AW1993" i="64"/>
  <c r="AX1993" i="64"/>
  <c r="AY1993" i="64"/>
  <c r="AZ1993" i="64"/>
  <c r="BA1993" i="64"/>
  <c r="BB1993" i="64"/>
  <c r="BC1993" i="64"/>
  <c r="BD1993" i="64"/>
  <c r="BE1993" i="64"/>
  <c r="BF1993" i="64"/>
  <c r="BG1993" i="64"/>
  <c r="BH1993" i="64"/>
  <c r="BI1993" i="64"/>
  <c r="BJ1993" i="64"/>
  <c r="BK1993" i="64"/>
  <c r="BL1993" i="64"/>
  <c r="BM1993" i="64"/>
  <c r="BN1993" i="64"/>
  <c r="BO1993" i="64"/>
  <c r="BP1993" i="64"/>
  <c r="BQ1993" i="64"/>
  <c r="BR1993" i="64"/>
  <c r="BS1993" i="64"/>
  <c r="BT1993" i="64"/>
  <c r="BU1993" i="64"/>
  <c r="BV1993" i="64"/>
  <c r="BW1993" i="64"/>
  <c r="BX1993" i="64"/>
  <c r="BY1993" i="64"/>
  <c r="BZ1993" i="64"/>
  <c r="CA1993" i="64"/>
  <c r="CB1993" i="64"/>
  <c r="CC1993" i="64"/>
  <c r="CD1993" i="64"/>
  <c r="CE1993" i="64"/>
  <c r="CF1993" i="64"/>
  <c r="CG1993" i="64"/>
  <c r="CH1993" i="64"/>
  <c r="CI1993" i="64"/>
  <c r="CJ1993" i="64"/>
  <c r="CK1993" i="64"/>
  <c r="CL1993" i="64"/>
  <c r="S2020" i="64" a="1"/>
  <c r="S2020" i="64"/>
  <c r="T2020" i="64" a="1"/>
  <c r="T2020" i="64"/>
  <c r="U2020" i="64" a="1"/>
  <c r="U2020" i="64"/>
  <c r="V2020" i="64" a="1"/>
  <c r="V2020" i="64"/>
  <c r="W2020" i="64" a="1"/>
  <c r="W2020" i="64"/>
  <c r="X2020" i="64" a="1"/>
  <c r="X2020" i="64"/>
  <c r="Y2020" i="64" a="1"/>
  <c r="Y2020" i="64"/>
  <c r="Z2020" i="64" a="1"/>
  <c r="Z2020" i="64"/>
  <c r="AA2020" i="64" a="1"/>
  <c r="AA2020" i="64"/>
  <c r="AB2020" i="64" a="1"/>
  <c r="AB2020" i="64"/>
  <c r="AC2020" i="64" a="1"/>
  <c r="AC2020" i="64"/>
  <c r="AD2020" i="64" a="1"/>
  <c r="AD2020" i="64"/>
  <c r="AE2020" i="64" a="1"/>
  <c r="AE2020" i="64"/>
  <c r="AF2020" i="64" a="1"/>
  <c r="AF2020" i="64"/>
  <c r="AG2020" i="64" a="1"/>
  <c r="AG2020" i="64"/>
  <c r="AH2020" i="64" a="1"/>
  <c r="AH2020" i="64"/>
  <c r="AI2020" i="64" a="1"/>
  <c r="AI2020" i="64"/>
  <c r="AJ2020" i="64" a="1"/>
  <c r="AJ2020" i="64"/>
  <c r="AK2020" i="64" a="1"/>
  <c r="AK2020" i="64"/>
  <c r="AL2020" i="64" a="1"/>
  <c r="AL2020" i="64"/>
  <c r="AM2020" i="64" a="1"/>
  <c r="AM2020" i="64"/>
  <c r="AN2020" i="64" a="1"/>
  <c r="AN2020" i="64"/>
  <c r="AO2020" i="64" a="1"/>
  <c r="AO2020" i="64"/>
  <c r="AP2020" i="64" a="1"/>
  <c r="AP2020" i="64"/>
  <c r="AQ2020" i="64" a="1"/>
  <c r="AQ2020" i="64"/>
  <c r="AR2020" i="64" a="1"/>
  <c r="AR2020" i="64"/>
  <c r="AS2020" i="64" a="1"/>
  <c r="AS2020" i="64"/>
  <c r="AT2020" i="64" a="1"/>
  <c r="AT2020" i="64"/>
  <c r="AU2020" i="64" a="1"/>
  <c r="AU2020" i="64"/>
  <c r="AV2020" i="64" a="1"/>
  <c r="AV2020" i="64"/>
  <c r="AW2020" i="64" a="1"/>
  <c r="AW2020" i="64"/>
  <c r="AX2020" i="64" a="1"/>
  <c r="AX2020" i="64"/>
  <c r="AY2020" i="64" a="1"/>
  <c r="AY2020" i="64"/>
  <c r="AZ2020" i="64" a="1"/>
  <c r="AZ2020" i="64"/>
  <c r="BA2020" i="64" a="1"/>
  <c r="BA2020" i="64"/>
  <c r="BB2020" i="64" a="1"/>
  <c r="BB2020" i="64"/>
  <c r="BC2020" i="64" a="1"/>
  <c r="BC2020" i="64"/>
  <c r="BD2020" i="64" a="1"/>
  <c r="BD2020" i="64"/>
  <c r="BE2020" i="64" a="1"/>
  <c r="BE2020" i="64"/>
  <c r="BF2020" i="64" a="1"/>
  <c r="BF2020" i="64"/>
  <c r="BG2020" i="64" a="1"/>
  <c r="BG2020" i="64"/>
  <c r="BH2020" i="64" a="1"/>
  <c r="BH2020" i="64"/>
  <c r="BI2020" i="64" a="1"/>
  <c r="BI2020" i="64"/>
  <c r="BJ2020" i="64" a="1"/>
  <c r="BJ2020" i="64"/>
  <c r="BK2020" i="64" a="1"/>
  <c r="BK2020" i="64"/>
  <c r="BL2020" i="64" a="1"/>
  <c r="BL2020" i="64"/>
  <c r="BM2020" i="64" a="1"/>
  <c r="BM2020" i="64"/>
  <c r="BN2020" i="64" a="1"/>
  <c r="BN2020" i="64"/>
  <c r="BO2020" i="64" a="1"/>
  <c r="BO2020" i="64"/>
  <c r="BP2020" i="64" a="1"/>
  <c r="BP2020" i="64"/>
  <c r="BQ2020" i="64" a="1"/>
  <c r="BQ2020" i="64"/>
  <c r="BR2020" i="64" a="1"/>
  <c r="BR2020" i="64"/>
  <c r="BS2020" i="64" a="1"/>
  <c r="BS2020" i="64"/>
  <c r="BT2020" i="64" a="1"/>
  <c r="BT2020" i="64"/>
  <c r="BU2020" i="64" a="1"/>
  <c r="BU2020" i="64"/>
  <c r="BV2020" i="64" a="1"/>
  <c r="BV2020" i="64"/>
  <c r="BW2020" i="64" a="1"/>
  <c r="BW2020" i="64"/>
  <c r="BX2020" i="64" a="1"/>
  <c r="BX2020" i="64"/>
  <c r="BY2020" i="64" a="1"/>
  <c r="BY2020" i="64"/>
  <c r="BZ2020" i="64" a="1"/>
  <c r="BZ2020" i="64"/>
  <c r="CA2020" i="64" a="1"/>
  <c r="CA2020" i="64"/>
  <c r="CB2020" i="64" a="1"/>
  <c r="CB2020" i="64"/>
  <c r="CC2020" i="64" a="1"/>
  <c r="CC2020" i="64"/>
  <c r="CD2020" i="64" a="1"/>
  <c r="CD2020" i="64"/>
  <c r="CE2020" i="64" a="1"/>
  <c r="CE2020" i="64"/>
  <c r="CF2020" i="64" a="1"/>
  <c r="CF2020" i="64"/>
  <c r="CG2020" i="64" a="1"/>
  <c r="CG2020" i="64"/>
  <c r="CH2020" i="64" a="1"/>
  <c r="CH2020" i="64"/>
  <c r="CI2020" i="64" a="1"/>
  <c r="CI2020" i="64"/>
  <c r="CJ2020" i="64" a="1"/>
  <c r="CJ2020" i="64"/>
  <c r="CK2020" i="64" a="1"/>
  <c r="CK2020" i="64"/>
  <c r="CL2020" i="64" a="1"/>
  <c r="CL2020" i="64"/>
  <c r="CO2020" i="64" a="1"/>
  <c r="CO2020" i="64"/>
  <c r="CP2020" i="64" a="1"/>
  <c r="CP2020" i="64"/>
  <c r="CQ2020" i="64" a="1"/>
  <c r="CQ2020" i="64"/>
  <c r="CR2020" i="64" a="1"/>
  <c r="CR2020" i="64"/>
  <c r="CS2020" i="64" a="1"/>
  <c r="CS2020" i="64"/>
  <c r="CT2020" i="64" a="1"/>
  <c r="CT2020" i="64"/>
  <c r="CU2020" i="64" a="1"/>
  <c r="CU2020" i="64"/>
  <c r="CV2020" i="64" a="1"/>
  <c r="CV2020" i="64"/>
  <c r="CW2020" i="64" a="1"/>
  <c r="CW2020" i="64"/>
  <c r="CX2020" i="64" a="1"/>
  <c r="CX2020" i="64"/>
  <c r="CY2020" i="64" a="1"/>
  <c r="CY2020" i="64"/>
  <c r="CZ2020" i="64" a="1"/>
  <c r="CZ2020" i="64"/>
  <c r="DA2020" i="64" a="1"/>
  <c r="DA2020" i="64"/>
  <c r="DB2020" i="64" a="1"/>
  <c r="DB2020" i="64"/>
  <c r="DC2020" i="64" a="1"/>
  <c r="DC2020" i="64"/>
  <c r="DD2020" i="64" a="1"/>
  <c r="DD2020" i="64"/>
  <c r="DE2020" i="64" a="1"/>
  <c r="DE2020" i="64"/>
  <c r="DF2020" i="64" a="1"/>
  <c r="DF2020" i="64"/>
  <c r="DG2020" i="64" a="1"/>
  <c r="DG2020" i="64"/>
  <c r="DH2020" i="64" a="1"/>
  <c r="DH2020" i="64"/>
  <c r="DI2020" i="64" a="1"/>
  <c r="DI2020" i="64"/>
  <c r="DJ2020" i="64" a="1"/>
  <c r="DJ2020" i="64"/>
  <c r="DK2020" i="64" a="1"/>
  <c r="DK2020" i="64"/>
  <c r="DL2020" i="64" a="1"/>
  <c r="DL2020" i="64"/>
  <c r="S2026" i="64"/>
  <c r="T2026" i="64"/>
  <c r="U2026" i="64"/>
  <c r="V2026" i="64"/>
  <c r="W2026" i="64"/>
  <c r="X2026" i="64"/>
  <c r="Y2026" i="64"/>
  <c r="Z2026" i="64"/>
  <c r="AA2026" i="64"/>
  <c r="AB2026" i="64"/>
  <c r="AC2026" i="64"/>
  <c r="AD2026" i="64"/>
  <c r="AE2026" i="64"/>
  <c r="AF2026" i="64"/>
  <c r="AG2026" i="64"/>
  <c r="AH2026" i="64"/>
  <c r="AI2026" i="64"/>
  <c r="AJ2026" i="64"/>
  <c r="AK2026" i="64"/>
  <c r="AL2026" i="64"/>
  <c r="AM2026" i="64"/>
  <c r="AN2026" i="64"/>
  <c r="AO2026" i="64"/>
  <c r="AP2026" i="64"/>
  <c r="AQ2026" i="64"/>
  <c r="AR2026" i="64"/>
  <c r="AS2026" i="64"/>
  <c r="AT2026" i="64"/>
  <c r="AU2026" i="64"/>
  <c r="AV2026" i="64"/>
  <c r="AW2026" i="64"/>
  <c r="AX2026" i="64"/>
  <c r="AY2026" i="64"/>
  <c r="AZ2026" i="64"/>
  <c r="BA2026" i="64"/>
  <c r="BB2026" i="64"/>
  <c r="BC2026" i="64"/>
  <c r="BD2026" i="64"/>
  <c r="BE2026" i="64"/>
  <c r="BF2026" i="64"/>
  <c r="BG2026" i="64"/>
  <c r="BH2026" i="64"/>
  <c r="BI2026" i="64"/>
  <c r="BJ2026" i="64"/>
  <c r="BK2026" i="64"/>
  <c r="BL2026" i="64"/>
  <c r="BM2026" i="64"/>
  <c r="BN2026" i="64"/>
  <c r="BO2026" i="64"/>
  <c r="BP2026" i="64"/>
  <c r="BQ2026" i="64"/>
  <c r="BR2026" i="64"/>
  <c r="BS2026" i="64"/>
  <c r="BT2026" i="64"/>
  <c r="BU2026" i="64"/>
  <c r="BV2026" i="64"/>
  <c r="BW2026" i="64"/>
  <c r="BX2026" i="64"/>
  <c r="BY2026" i="64"/>
  <c r="BZ2026" i="64"/>
  <c r="CA2026" i="64"/>
  <c r="CB2026" i="64"/>
  <c r="CC2026" i="64"/>
  <c r="CD2026" i="64"/>
  <c r="CE2026" i="64"/>
  <c r="CF2026" i="64"/>
  <c r="CG2026" i="64"/>
  <c r="CH2026" i="64"/>
  <c r="CI2026" i="64"/>
  <c r="CJ2026" i="64"/>
  <c r="CK2026" i="64"/>
  <c r="CL2026" i="64"/>
  <c r="CO2026" i="64"/>
  <c r="CP2026" i="64"/>
  <c r="CQ2026" i="64"/>
  <c r="CR2026" i="64"/>
  <c r="CS2026" i="64"/>
  <c r="CT2026" i="64"/>
  <c r="CU2026" i="64"/>
  <c r="CV2026" i="64"/>
  <c r="CW2026" i="64"/>
  <c r="CX2026" i="64"/>
  <c r="CY2026" i="64"/>
  <c r="CZ2026" i="64"/>
  <c r="DA2026" i="64"/>
  <c r="DB2026" i="64"/>
  <c r="DC2026" i="64"/>
  <c r="DD2026" i="64"/>
  <c r="DE2026" i="64"/>
  <c r="DF2026" i="64"/>
  <c r="DG2026" i="64"/>
  <c r="DH2026" i="64"/>
  <c r="DI2026" i="64"/>
  <c r="DJ2026" i="64"/>
  <c r="DK2026" i="64"/>
  <c r="DL2026" i="64"/>
  <c r="K2027" i="64"/>
  <c r="L2027" i="64"/>
  <c r="M2027" i="64"/>
  <c r="N2027" i="64"/>
  <c r="O2027" i="64"/>
  <c r="P2027" i="64"/>
  <c r="S2027" i="64"/>
  <c r="T2027" i="64"/>
  <c r="U2027" i="64"/>
  <c r="V2027" i="64"/>
  <c r="W2027" i="64"/>
  <c r="X2027" i="64"/>
  <c r="Y2027" i="64"/>
  <c r="Z2027" i="64"/>
  <c r="AA2027" i="64"/>
  <c r="AB2027" i="64"/>
  <c r="AC2027" i="64"/>
  <c r="AD2027" i="64"/>
  <c r="AE2027" i="64"/>
  <c r="AF2027" i="64"/>
  <c r="AG2027" i="64"/>
  <c r="AH2027" i="64"/>
  <c r="AI2027" i="64"/>
  <c r="AJ2027" i="64"/>
  <c r="AK2027" i="64"/>
  <c r="AL2027" i="64"/>
  <c r="AM2027" i="64"/>
  <c r="AN2027" i="64"/>
  <c r="AO2027" i="64"/>
  <c r="AP2027" i="64"/>
  <c r="AQ2027" i="64"/>
  <c r="AR2027" i="64"/>
  <c r="AS2027" i="64"/>
  <c r="AT2027" i="64"/>
  <c r="AU2027" i="64"/>
  <c r="AV2027" i="64"/>
  <c r="AW2027" i="64"/>
  <c r="AX2027" i="64"/>
  <c r="AY2027" i="64"/>
  <c r="AZ2027" i="64"/>
  <c r="BA2027" i="64"/>
  <c r="BB2027" i="64"/>
  <c r="BC2027" i="64"/>
  <c r="BD2027" i="64"/>
  <c r="BE2027" i="64"/>
  <c r="BF2027" i="64"/>
  <c r="BG2027" i="64"/>
  <c r="BH2027" i="64"/>
  <c r="BI2027" i="64"/>
  <c r="BJ2027" i="64"/>
  <c r="BK2027" i="64"/>
  <c r="BL2027" i="64"/>
  <c r="BM2027" i="64"/>
  <c r="BN2027" i="64"/>
  <c r="BO2027" i="64"/>
  <c r="BP2027" i="64"/>
  <c r="BQ2027" i="64"/>
  <c r="BR2027" i="64"/>
  <c r="BS2027" i="64"/>
  <c r="BT2027" i="64"/>
  <c r="BU2027" i="64"/>
  <c r="BV2027" i="64"/>
  <c r="BW2027" i="64"/>
  <c r="BX2027" i="64"/>
  <c r="BY2027" i="64"/>
  <c r="BZ2027" i="64"/>
  <c r="CA2027" i="64"/>
  <c r="CB2027" i="64"/>
  <c r="CC2027" i="64"/>
  <c r="CD2027" i="64"/>
  <c r="CE2027" i="64"/>
  <c r="CF2027" i="64"/>
  <c r="CG2027" i="64"/>
  <c r="CH2027" i="64"/>
  <c r="CI2027" i="64"/>
  <c r="CJ2027" i="64"/>
  <c r="CK2027" i="64"/>
  <c r="CL2027" i="64"/>
  <c r="K2064" i="64"/>
  <c r="L2064" i="64"/>
  <c r="M2064" i="64"/>
  <c r="N2064" i="64"/>
  <c r="O2064" i="64"/>
  <c r="P2064" i="64"/>
  <c r="S2064" i="64" a="1"/>
  <c r="S2064" i="64"/>
  <c r="T2064" i="64" a="1"/>
  <c r="T2064" i="64"/>
  <c r="U2064" i="64" a="1"/>
  <c r="U2064" i="64"/>
  <c r="V2064" i="64" a="1"/>
  <c r="V2064" i="64"/>
  <c r="W2064" i="64" a="1"/>
  <c r="W2064" i="64"/>
  <c r="X2064" i="64" a="1"/>
  <c r="X2064" i="64"/>
  <c r="Y2064" i="64" a="1"/>
  <c r="Y2064" i="64"/>
  <c r="Z2064" i="64" a="1"/>
  <c r="Z2064" i="64"/>
  <c r="AA2064" i="64" a="1"/>
  <c r="AA2064" i="64"/>
  <c r="AB2064" i="64" a="1"/>
  <c r="AB2064" i="64"/>
  <c r="AC2064" i="64" a="1"/>
  <c r="AC2064" i="64"/>
  <c r="AD2064" i="64" a="1"/>
  <c r="AD2064" i="64"/>
  <c r="AE2064" i="64" a="1"/>
  <c r="AE2064" i="64"/>
  <c r="AF2064" i="64" a="1"/>
  <c r="AF2064" i="64"/>
  <c r="AG2064" i="64" a="1"/>
  <c r="AG2064" i="64"/>
  <c r="AH2064" i="64" a="1"/>
  <c r="AH2064" i="64"/>
  <c r="AI2064" i="64" a="1"/>
  <c r="AI2064" i="64"/>
  <c r="AJ2064" i="64" a="1"/>
  <c r="AJ2064" i="64"/>
  <c r="AK2064" i="64" a="1"/>
  <c r="AK2064" i="64"/>
  <c r="AL2064" i="64" a="1"/>
  <c r="AL2064" i="64"/>
  <c r="AM2064" i="64" a="1"/>
  <c r="AM2064" i="64"/>
  <c r="AN2064" i="64" a="1"/>
  <c r="AN2064" i="64"/>
  <c r="AO2064" i="64" a="1"/>
  <c r="AO2064" i="64"/>
  <c r="AP2064" i="64" a="1"/>
  <c r="AP2064" i="64"/>
  <c r="AQ2064" i="64" a="1"/>
  <c r="AQ2064" i="64"/>
  <c r="AR2064" i="64" a="1"/>
  <c r="AR2064" i="64"/>
  <c r="AS2064" i="64" a="1"/>
  <c r="AS2064" i="64"/>
  <c r="AT2064" i="64" a="1"/>
  <c r="AT2064" i="64"/>
  <c r="AU2064" i="64" a="1"/>
  <c r="AU2064" i="64"/>
  <c r="AV2064" i="64" a="1"/>
  <c r="AV2064" i="64"/>
  <c r="AW2064" i="64" a="1"/>
  <c r="AW2064" i="64"/>
  <c r="AX2064" i="64" a="1"/>
  <c r="AX2064" i="64"/>
  <c r="AY2064" i="64" a="1"/>
  <c r="AY2064" i="64"/>
  <c r="AZ2064" i="64" a="1"/>
  <c r="AZ2064" i="64"/>
  <c r="BA2064" i="64" a="1"/>
  <c r="BA2064" i="64"/>
  <c r="BB2064" i="64" a="1"/>
  <c r="BB2064" i="64"/>
  <c r="BC2064" i="64" a="1"/>
  <c r="BC2064" i="64"/>
  <c r="BD2064" i="64" a="1"/>
  <c r="BD2064" i="64"/>
  <c r="BE2064" i="64" a="1"/>
  <c r="BE2064" i="64"/>
  <c r="BF2064" i="64" a="1"/>
  <c r="BF2064" i="64"/>
  <c r="BG2064" i="64" a="1"/>
  <c r="BG2064" i="64"/>
  <c r="BH2064" i="64" a="1"/>
  <c r="BH2064" i="64"/>
  <c r="BI2064" i="64" a="1"/>
  <c r="BI2064" i="64"/>
  <c r="BJ2064" i="64" a="1"/>
  <c r="BJ2064" i="64"/>
  <c r="BK2064" i="64" a="1"/>
  <c r="BK2064" i="64"/>
  <c r="BL2064" i="64" a="1"/>
  <c r="BL2064" i="64"/>
  <c r="BM2064" i="64" a="1"/>
  <c r="BM2064" i="64"/>
  <c r="BN2064" i="64" a="1"/>
  <c r="BN2064" i="64"/>
  <c r="BO2064" i="64" a="1"/>
  <c r="BO2064" i="64"/>
  <c r="BP2064" i="64" a="1"/>
  <c r="BP2064" i="64"/>
  <c r="BQ2064" i="64" a="1"/>
  <c r="BQ2064" i="64"/>
  <c r="BR2064" i="64" a="1"/>
  <c r="BR2064" i="64"/>
  <c r="BS2064" i="64" a="1"/>
  <c r="BS2064" i="64"/>
  <c r="BT2064" i="64" a="1"/>
  <c r="BT2064" i="64"/>
  <c r="BU2064" i="64" a="1"/>
  <c r="BU2064" i="64"/>
  <c r="BV2064" i="64" a="1"/>
  <c r="BV2064" i="64"/>
  <c r="BW2064" i="64" a="1"/>
  <c r="BW2064" i="64"/>
  <c r="BX2064" i="64" a="1"/>
  <c r="BX2064" i="64"/>
  <c r="BY2064" i="64" a="1"/>
  <c r="BY2064" i="64"/>
  <c r="BZ2064" i="64" a="1"/>
  <c r="BZ2064" i="64"/>
  <c r="CA2064" i="64" a="1"/>
  <c r="CA2064" i="64"/>
  <c r="CB2064" i="64" a="1"/>
  <c r="CB2064" i="64"/>
  <c r="CC2064" i="64" a="1"/>
  <c r="CC2064" i="64"/>
  <c r="CD2064" i="64" a="1"/>
  <c r="CD2064" i="64"/>
  <c r="CE2064" i="64" a="1"/>
  <c r="CE2064" i="64"/>
  <c r="CF2064" i="64" a="1"/>
  <c r="CF2064" i="64"/>
  <c r="CG2064" i="64" a="1"/>
  <c r="CG2064" i="64"/>
  <c r="CH2064" i="64" a="1"/>
  <c r="CH2064" i="64"/>
  <c r="CI2064" i="64" a="1"/>
  <c r="CI2064" i="64"/>
  <c r="CJ2064" i="64" a="1"/>
  <c r="CJ2064" i="64"/>
  <c r="CK2064" i="64" a="1"/>
  <c r="CK2064" i="64"/>
  <c r="CL2064" i="64" a="1"/>
  <c r="CL2064" i="64"/>
  <c r="CO2064" i="64" a="1"/>
  <c r="CO2064" i="64"/>
  <c r="CP2064" i="64" a="1"/>
  <c r="CP2064" i="64"/>
  <c r="CQ2064" i="64" a="1"/>
  <c r="CQ2064" i="64"/>
  <c r="CR2064" i="64" a="1"/>
  <c r="CR2064" i="64"/>
  <c r="CS2064" i="64" a="1"/>
  <c r="CS2064" i="64"/>
  <c r="CT2064" i="64" a="1"/>
  <c r="CT2064" i="64"/>
  <c r="CU2064" i="64" a="1"/>
  <c r="CU2064" i="64"/>
  <c r="CV2064" i="64" a="1"/>
  <c r="CV2064" i="64"/>
  <c r="CW2064" i="64" a="1"/>
  <c r="CW2064" i="64"/>
  <c r="CX2064" i="64" a="1"/>
  <c r="CX2064" i="64"/>
  <c r="CY2064" i="64" a="1"/>
  <c r="CY2064" i="64"/>
  <c r="CZ2064" i="64" a="1"/>
  <c r="CZ2064" i="64"/>
  <c r="DA2064" i="64" a="1"/>
  <c r="DA2064" i="64"/>
  <c r="DB2064" i="64" a="1"/>
  <c r="DB2064" i="64"/>
  <c r="DC2064" i="64" a="1"/>
  <c r="DC2064" i="64"/>
  <c r="DD2064" i="64" a="1"/>
  <c r="DD2064" i="64"/>
  <c r="DE2064" i="64" a="1"/>
  <c r="DE2064" i="64"/>
  <c r="DF2064" i="64" a="1"/>
  <c r="DF2064" i="64"/>
  <c r="DG2064" i="64" a="1"/>
  <c r="DG2064" i="64"/>
  <c r="DH2064" i="64" a="1"/>
  <c r="DH2064" i="64"/>
  <c r="DI2064" i="64" a="1"/>
  <c r="DI2064" i="64"/>
  <c r="DJ2064" i="64" a="1"/>
  <c r="DJ2064" i="64"/>
  <c r="DK2064" i="64" a="1"/>
  <c r="DK2064" i="64"/>
  <c r="DL2064" i="64" a="1"/>
  <c r="DL2064" i="64"/>
  <c r="K2070" i="64"/>
  <c r="L2070" i="64"/>
  <c r="M2070" i="64"/>
  <c r="N2070" i="64"/>
  <c r="O2070" i="64"/>
  <c r="P2070" i="64"/>
  <c r="S2070" i="64"/>
  <c r="T2070" i="64"/>
  <c r="U2070" i="64"/>
  <c r="V2070" i="64"/>
  <c r="W2070" i="64"/>
  <c r="X2070" i="64"/>
  <c r="Y2070" i="64"/>
  <c r="Z2070" i="64"/>
  <c r="AA2070" i="64"/>
  <c r="AB2070" i="64"/>
  <c r="AC2070" i="64"/>
  <c r="AD2070" i="64"/>
  <c r="AE2070" i="64"/>
  <c r="AF2070" i="64"/>
  <c r="AG2070" i="64"/>
  <c r="AH2070" i="64"/>
  <c r="AI2070" i="64"/>
  <c r="AJ2070" i="64"/>
  <c r="AK2070" i="64"/>
  <c r="AL2070" i="64"/>
  <c r="AM2070" i="64"/>
  <c r="AN2070" i="64"/>
  <c r="AO2070" i="64"/>
  <c r="AP2070" i="64"/>
  <c r="AQ2070" i="64"/>
  <c r="AR2070" i="64"/>
  <c r="AS2070" i="64"/>
  <c r="AT2070" i="64"/>
  <c r="AU2070" i="64"/>
  <c r="AV2070" i="64"/>
  <c r="AW2070" i="64"/>
  <c r="AX2070" i="64"/>
  <c r="AY2070" i="64"/>
  <c r="AZ2070" i="64"/>
  <c r="BA2070" i="64"/>
  <c r="BB2070" i="64"/>
  <c r="BC2070" i="64"/>
  <c r="BD2070" i="64"/>
  <c r="BE2070" i="64"/>
  <c r="BF2070" i="64"/>
  <c r="BG2070" i="64"/>
  <c r="BH2070" i="64"/>
  <c r="BI2070" i="64"/>
  <c r="BJ2070" i="64"/>
  <c r="BK2070" i="64"/>
  <c r="BL2070" i="64"/>
  <c r="BM2070" i="64"/>
  <c r="BN2070" i="64"/>
  <c r="BO2070" i="64"/>
  <c r="BP2070" i="64"/>
  <c r="BQ2070" i="64"/>
  <c r="BR2070" i="64"/>
  <c r="BS2070" i="64"/>
  <c r="BT2070" i="64"/>
  <c r="BU2070" i="64"/>
  <c r="BV2070" i="64"/>
  <c r="BW2070" i="64"/>
  <c r="BX2070" i="64"/>
  <c r="BY2070" i="64"/>
  <c r="BZ2070" i="64"/>
  <c r="CA2070" i="64"/>
  <c r="CB2070" i="64"/>
  <c r="CC2070" i="64"/>
  <c r="CD2070" i="64"/>
  <c r="CE2070" i="64"/>
  <c r="CF2070" i="64"/>
  <c r="CG2070" i="64"/>
  <c r="CH2070" i="64"/>
  <c r="CI2070" i="64"/>
  <c r="CJ2070" i="64"/>
  <c r="CK2070" i="64"/>
  <c r="CL2070" i="64"/>
  <c r="CO2070" i="64"/>
  <c r="CP2070" i="64"/>
  <c r="CQ2070" i="64"/>
  <c r="CR2070" i="64"/>
  <c r="CS2070" i="64"/>
  <c r="CT2070" i="64"/>
  <c r="CU2070" i="64"/>
  <c r="CV2070" i="64"/>
  <c r="CW2070" i="64"/>
  <c r="CX2070" i="64"/>
  <c r="CY2070" i="64"/>
  <c r="CZ2070" i="64"/>
  <c r="DA2070" i="64"/>
  <c r="DB2070" i="64"/>
  <c r="DC2070" i="64"/>
  <c r="DD2070" i="64"/>
  <c r="DE2070" i="64"/>
  <c r="DF2070" i="64"/>
  <c r="DG2070" i="64"/>
  <c r="DH2070" i="64"/>
  <c r="DI2070" i="64"/>
  <c r="DJ2070" i="64"/>
  <c r="DK2070" i="64"/>
  <c r="DL2070" i="64"/>
  <c r="K2071" i="64"/>
  <c r="L2071" i="64"/>
  <c r="M2071" i="64"/>
  <c r="N2071" i="64"/>
  <c r="O2071" i="64"/>
  <c r="P2071" i="64"/>
  <c r="S2071" i="64"/>
  <c r="T2071" i="64"/>
  <c r="U2071" i="64"/>
  <c r="V2071" i="64"/>
  <c r="W2071" i="64"/>
  <c r="X2071" i="64"/>
  <c r="Y2071" i="64"/>
  <c r="Z2071" i="64"/>
  <c r="AA2071" i="64"/>
  <c r="AB2071" i="64"/>
  <c r="AC2071" i="64"/>
  <c r="AD2071" i="64"/>
  <c r="AE2071" i="64"/>
  <c r="AF2071" i="64"/>
  <c r="AG2071" i="64"/>
  <c r="AH2071" i="64"/>
  <c r="AI2071" i="64"/>
  <c r="AJ2071" i="64"/>
  <c r="AK2071" i="64"/>
  <c r="AL2071" i="64"/>
  <c r="AM2071" i="64"/>
  <c r="AN2071" i="64"/>
  <c r="AO2071" i="64"/>
  <c r="AP2071" i="64"/>
  <c r="AQ2071" i="64"/>
  <c r="AR2071" i="64"/>
  <c r="AS2071" i="64"/>
  <c r="AT2071" i="64"/>
  <c r="AU2071" i="64"/>
  <c r="AV2071" i="64"/>
  <c r="AW2071" i="64"/>
  <c r="AX2071" i="64"/>
  <c r="AY2071" i="64"/>
  <c r="AZ2071" i="64"/>
  <c r="BA2071" i="64"/>
  <c r="BB2071" i="64"/>
  <c r="BC2071" i="64"/>
  <c r="BD2071" i="64"/>
  <c r="BE2071" i="64"/>
  <c r="BF2071" i="64"/>
  <c r="BG2071" i="64"/>
  <c r="BH2071" i="64"/>
  <c r="BI2071" i="64"/>
  <c r="BJ2071" i="64"/>
  <c r="BK2071" i="64"/>
  <c r="BL2071" i="64"/>
  <c r="BM2071" i="64"/>
  <c r="BN2071" i="64"/>
  <c r="BO2071" i="64"/>
  <c r="BP2071" i="64"/>
  <c r="BQ2071" i="64"/>
  <c r="BR2071" i="64"/>
  <c r="BS2071" i="64"/>
  <c r="BT2071" i="64"/>
  <c r="BU2071" i="64"/>
  <c r="BV2071" i="64"/>
  <c r="BW2071" i="64"/>
  <c r="BX2071" i="64"/>
  <c r="BY2071" i="64"/>
  <c r="BZ2071" i="64"/>
  <c r="CA2071" i="64"/>
  <c r="CB2071" i="64"/>
  <c r="CC2071" i="64"/>
  <c r="CD2071" i="64"/>
  <c r="CE2071" i="64"/>
  <c r="CF2071" i="64"/>
  <c r="CG2071" i="64"/>
  <c r="CH2071" i="64"/>
  <c r="CI2071" i="64"/>
  <c r="CJ2071" i="64"/>
  <c r="CK2071" i="64"/>
  <c r="CL2071" i="6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H12" authorId="0" shapeId="0" xr:uid="{7EB88CCB-9096-4420-9CF8-245DCA6D423D}">
      <text>
        <r>
          <rPr>
            <b/>
            <sz val="9"/>
            <color indexed="81"/>
            <rFont val="Tahoma"/>
            <family val="2"/>
          </rPr>
          <t>Projectify Guide:</t>
        </r>
        <r>
          <rPr>
            <sz val="9"/>
            <color indexed="81"/>
            <rFont val="Tahoma"/>
            <family val="2"/>
          </rPr>
          <t xml:space="preserve">
Enter effective income tax rate as a percentage</t>
        </r>
      </text>
    </comment>
    <comment ref="K16" authorId="0" shapeId="0" xr:uid="{7F358695-7B83-4153-9491-CFEB16831CC1}">
      <text>
        <r>
          <rPr>
            <b/>
            <sz val="9"/>
            <color indexed="81"/>
            <rFont val="Tahoma"/>
            <family val="2"/>
          </rPr>
          <t>Joseph Orsi:</t>
        </r>
        <r>
          <rPr>
            <sz val="9"/>
            <color indexed="81"/>
            <rFont val="Tahoma"/>
            <family val="2"/>
          </rPr>
          <t xml:space="preserve">
Enter the # of annual unit volume expected in each of the projection years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H12" authorId="0" shapeId="0" xr:uid="{DE75E598-E22D-444A-A7EE-85AA8C2FFA4F}">
      <text>
        <r>
          <rPr>
            <b/>
            <sz val="9"/>
            <color indexed="81"/>
            <rFont val="Tahoma"/>
            <family val="2"/>
          </rPr>
          <t>Projectify Guide:</t>
        </r>
        <r>
          <rPr>
            <sz val="9"/>
            <color indexed="81"/>
            <rFont val="Tahoma"/>
            <family val="2"/>
          </rPr>
          <t xml:space="preserve">
Enter effective income tax rate as a percentage</t>
        </r>
      </text>
    </comment>
    <comment ref="K40" authorId="0" shapeId="0" xr:uid="{28DBCAAF-5F5C-48A7-9963-37AD93A78F3A}">
      <text>
        <r>
          <rPr>
            <b/>
            <sz val="9"/>
            <color indexed="81"/>
            <rFont val="Tahoma"/>
            <family val="2"/>
          </rPr>
          <t>Joseph Orsi:</t>
        </r>
        <r>
          <rPr>
            <sz val="9"/>
            <color indexed="81"/>
            <rFont val="Tahoma"/>
            <family val="2"/>
          </rPr>
          <t xml:space="preserve">
Enter the # of annual unit volume expected in each of the projection years</t>
        </r>
      </text>
    </comment>
    <comment ref="K175" authorId="0" shapeId="0" xr:uid="{BDF5E2DE-E86C-461D-9C8E-DC1E4F254360}">
      <text>
        <r>
          <rPr>
            <b/>
            <sz val="9"/>
            <color indexed="81"/>
            <rFont val="Tahoma"/>
            <family val="2"/>
          </rPr>
          <t>Projectify Guide:</t>
        </r>
        <r>
          <rPr>
            <sz val="9"/>
            <color indexed="81"/>
            <rFont val="Tahoma"/>
            <family val="2"/>
          </rPr>
          <t xml:space="preserve">
Enter annual performance marketing budget for each year as a negative number. This should include any marketing spend that is expected to directly convert to customers</t>
        </r>
      </text>
    </comment>
    <comment ref="K176" authorId="0" shapeId="0" xr:uid="{0381853B-DD1F-4890-A490-68F7BD310D4A}">
      <text>
        <r>
          <rPr>
            <b/>
            <sz val="9"/>
            <color indexed="81"/>
            <rFont val="Tahoma"/>
            <family val="2"/>
          </rPr>
          <t>Projectify Guide:</t>
        </r>
        <r>
          <rPr>
            <sz val="9"/>
            <color indexed="81"/>
            <rFont val="Tahoma"/>
            <family val="2"/>
          </rPr>
          <t xml:space="preserve">
Enter the average expected acquisition cost per unit sold. In other words, how many dollars do you have to spend on marketing to generate one unit of sales, on average</t>
        </r>
      </text>
    </comment>
    <comment ref="K297" authorId="0" shapeId="0" xr:uid="{69329ED2-30BB-49D5-A60F-39A1555C0C26}">
      <text>
        <r>
          <rPr>
            <b/>
            <sz val="9"/>
            <color indexed="81"/>
            <rFont val="Tahoma"/>
            <family val="2"/>
          </rPr>
          <t>Joseph Orsi:</t>
        </r>
        <r>
          <rPr>
            <sz val="9"/>
            <color indexed="81"/>
            <rFont val="Tahoma"/>
            <family val="2"/>
          </rPr>
          <t xml:space="preserve">
Enter the # of annual unit volume expected in each of the projection years</t>
        </r>
      </text>
    </comment>
    <comment ref="K312" authorId="0" shapeId="0" xr:uid="{F9E2F9C8-62A5-4083-A9D0-EF0919C3A8A7}">
      <text>
        <r>
          <rPr>
            <b/>
            <sz val="9"/>
            <color indexed="81"/>
            <rFont val="Tahoma"/>
            <family val="2"/>
          </rPr>
          <t>Projectify Guide:</t>
        </r>
        <r>
          <rPr>
            <sz val="9"/>
            <color indexed="81"/>
            <rFont val="Tahoma"/>
            <family val="2"/>
          </rPr>
          <t xml:space="preserve">
Enter the # of annual unit volume expected in year 1. This will serve as your base to apply the growth rate to</t>
        </r>
      </text>
    </comment>
    <comment ref="K329" authorId="0" shapeId="0" xr:uid="{8B2ABB8E-EAA7-49F2-9324-30C38687C14A}">
      <text>
        <r>
          <rPr>
            <b/>
            <sz val="9"/>
            <color indexed="81"/>
            <rFont val="Tahoma"/>
            <family val="2"/>
          </rPr>
          <t>Joseph Orsi:</t>
        </r>
        <r>
          <rPr>
            <sz val="9"/>
            <color indexed="81"/>
            <rFont val="Tahoma"/>
            <family val="2"/>
          </rPr>
          <t xml:space="preserve">
Enter the # of annual unit volume expected in each of the projection years</t>
        </r>
      </text>
    </comment>
    <comment ref="G1357" authorId="0" shapeId="0" xr:uid="{497CE450-D91F-4FDD-ACE2-02F956AE68E7}">
      <text>
        <r>
          <rPr>
            <b/>
            <sz val="9"/>
            <color indexed="81"/>
            <rFont val="Tahoma"/>
            <family val="2"/>
          </rPr>
          <t>Joseph Orsi:</t>
        </r>
        <r>
          <rPr>
            <sz val="9"/>
            <color indexed="81"/>
            <rFont val="Tahoma"/>
            <family val="2"/>
          </rPr>
          <t xml:space="preserve">
Must be less than useful life if beg balance has a positive value</t>
        </r>
      </text>
    </comment>
    <comment ref="G1392" authorId="0" shapeId="0" xr:uid="{3FD2362C-1037-4293-AD58-8ABC8FC9637B}">
      <text>
        <r>
          <rPr>
            <b/>
            <sz val="9"/>
            <color indexed="81"/>
            <rFont val="Tahoma"/>
            <family val="2"/>
          </rPr>
          <t>Joseph Orsi:</t>
        </r>
        <r>
          <rPr>
            <sz val="9"/>
            <color indexed="81"/>
            <rFont val="Tahoma"/>
            <family val="2"/>
          </rPr>
          <t xml:space="preserve">
Must be less than useful life if beg balance has a positive value</t>
        </r>
      </text>
    </comment>
    <comment ref="G1427" authorId="0" shapeId="0" xr:uid="{451E6ACF-91E0-4BD4-8AAB-06CC07044B3F}">
      <text>
        <r>
          <rPr>
            <b/>
            <sz val="9"/>
            <color indexed="81"/>
            <rFont val="Tahoma"/>
            <family val="2"/>
          </rPr>
          <t>Joseph Orsi:</t>
        </r>
        <r>
          <rPr>
            <sz val="9"/>
            <color indexed="81"/>
            <rFont val="Tahoma"/>
            <family val="2"/>
          </rPr>
          <t xml:space="preserve">
Must be less than useful life if beg balance has a positive value</t>
        </r>
      </text>
    </comment>
    <comment ref="G1463" authorId="0" shapeId="0" xr:uid="{DFF9D7CA-0A50-4AA1-A5C9-D2ED3761CA55}">
      <text>
        <r>
          <rPr>
            <b/>
            <sz val="9"/>
            <color indexed="81"/>
            <rFont val="Tahoma"/>
            <family val="2"/>
          </rPr>
          <t>Joseph Orsi:</t>
        </r>
        <r>
          <rPr>
            <sz val="9"/>
            <color indexed="81"/>
            <rFont val="Tahoma"/>
            <family val="2"/>
          </rPr>
          <t xml:space="preserve">
Must be less than useful life if beg balance has a positive value</t>
        </r>
      </text>
    </comment>
    <comment ref="G1981" authorId="0" shapeId="0" xr:uid="{47E0144B-DC40-409D-AD2C-1AB07C038B79}">
      <text>
        <r>
          <rPr>
            <b/>
            <sz val="9"/>
            <color indexed="81"/>
            <rFont val="Tahoma"/>
            <family val="2"/>
          </rPr>
          <t>Joseph Orsi:</t>
        </r>
        <r>
          <rPr>
            <sz val="9"/>
            <color indexed="81"/>
            <rFont val="Tahoma"/>
            <family val="2"/>
          </rPr>
          <t xml:space="preserve">
Must be less than useful life if beg balance has a positive value</t>
        </r>
      </text>
    </comment>
    <comment ref="G2015" authorId="0" shapeId="0" xr:uid="{038722C9-76A4-44F0-9129-2FF4A9C9EA2E}">
      <text>
        <r>
          <rPr>
            <b/>
            <sz val="9"/>
            <color indexed="81"/>
            <rFont val="Tahoma"/>
            <family val="2"/>
          </rPr>
          <t>Joseph Orsi:</t>
        </r>
        <r>
          <rPr>
            <sz val="9"/>
            <color indexed="81"/>
            <rFont val="Tahoma"/>
            <family val="2"/>
          </rPr>
          <t xml:space="preserve">
Must be less than useful life if beg balance has a positive value</t>
        </r>
      </text>
    </comment>
    <comment ref="G2049" authorId="0" shapeId="0" xr:uid="{952D9CFE-A003-4AA7-B7A8-0C1ABE347279}">
      <text>
        <r>
          <rPr>
            <b/>
            <sz val="9"/>
            <color indexed="81"/>
            <rFont val="Tahoma"/>
            <family val="2"/>
          </rPr>
          <t>Joseph Orsi:</t>
        </r>
        <r>
          <rPr>
            <sz val="9"/>
            <color indexed="81"/>
            <rFont val="Tahoma"/>
            <family val="2"/>
          </rPr>
          <t xml:space="preserve">
Must be less than useful life if beg balance has a positive value</t>
        </r>
      </text>
    </comment>
    <comment ref="G2208" authorId="0" shapeId="0" xr:uid="{CCEA5668-754E-4D6B-BADA-ECC6997AA942}">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G2242" authorId="0" shapeId="0" xr:uid="{D6B760D2-49C0-4A81-A7FA-890FE5279036}">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G2277" authorId="0" shapeId="0" xr:uid="{247C366E-B335-420C-ADD8-92EB19D70A48}">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G2304" authorId="0" shapeId="0" xr:uid="{F2EDAA3B-947C-40BB-82DD-FC0A366D10D0}">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G56" authorId="0" shapeId="0" xr:uid="{955637E3-7FB8-471C-B1FB-835FE2D10F34}">
      <text>
        <r>
          <rPr>
            <b/>
            <sz val="9"/>
            <color indexed="81"/>
            <rFont val="Tahoma"/>
            <family val="2"/>
          </rPr>
          <t>Joseph Orsi:</t>
        </r>
        <r>
          <rPr>
            <sz val="9"/>
            <color indexed="81"/>
            <rFont val="Tahoma"/>
            <family val="2"/>
          </rPr>
          <t xml:space="preserve">
Negative cash = insufficient financing </t>
        </r>
      </text>
    </comment>
    <comment ref="R56" authorId="0" shapeId="0" xr:uid="{F9F20D6E-60F7-4C67-AC96-A3020D70AAA3}">
      <text>
        <r>
          <rPr>
            <b/>
            <sz val="9"/>
            <color indexed="81"/>
            <rFont val="Tahoma"/>
            <family val="2"/>
          </rPr>
          <t>Joseph Orsi:</t>
        </r>
        <r>
          <rPr>
            <sz val="9"/>
            <color indexed="81"/>
            <rFont val="Tahoma"/>
            <family val="2"/>
          </rPr>
          <t xml:space="preserve">
Enter starting balance sheet here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G22" authorId="0" shapeId="0" xr:uid="{87D69B80-1A67-4F36-96F6-37654686DB38}">
      <text>
        <r>
          <rPr>
            <b/>
            <sz val="9"/>
            <color indexed="81"/>
            <rFont val="Tahoma"/>
            <family val="2"/>
          </rPr>
          <t>Projectify Guide:</t>
        </r>
        <r>
          <rPr>
            <sz val="9"/>
            <color indexed="81"/>
            <rFont val="Tahoma"/>
            <family val="2"/>
          </rPr>
          <t xml:space="preserve">
These are the expense categories. All of the items below are consolidated into these categories. Each category added here is automatically added to the drop down list for each of the sections below. </t>
        </r>
      </text>
    </comment>
    <comment ref="J30" authorId="0" shapeId="0" xr:uid="{85676971-5D27-4429-9270-1782174C1F05}">
      <text>
        <r>
          <rPr>
            <b/>
            <sz val="9"/>
            <color indexed="81"/>
            <rFont val="Tahoma"/>
            <family val="2"/>
          </rPr>
          <t xml:space="preserve">Projectify Guide:
</t>
        </r>
        <r>
          <rPr>
            <sz val="9"/>
            <color indexed="81"/>
            <rFont val="Tahoma"/>
            <family val="2"/>
          </rPr>
          <t xml:space="preserve">The salaries are increased by this amount each January. 
</t>
        </r>
      </text>
    </comment>
    <comment ref="J31" authorId="0" shapeId="0" xr:uid="{819A1160-1092-450D-87E7-AEFC6814C4C4}">
      <text>
        <r>
          <rPr>
            <b/>
            <sz val="9"/>
            <color indexed="81"/>
            <rFont val="Tahoma"/>
            <family val="2"/>
          </rPr>
          <t xml:space="preserve">Projectify Guide:
</t>
        </r>
        <r>
          <rPr>
            <sz val="9"/>
            <color indexed="81"/>
            <rFont val="Tahoma"/>
            <family val="2"/>
          </rPr>
          <t xml:space="preserve">This percentage is added to the salary below and encompases all non-salary compensation, including benefits, payroll tax, social security, healthcare, etc.
</t>
        </r>
      </text>
    </comment>
    <comment ref="G38" authorId="0" shapeId="0" xr:uid="{AC3B48FC-D812-458E-AFE5-7029D8274F10}">
      <text>
        <r>
          <rPr>
            <b/>
            <sz val="9"/>
            <color indexed="81"/>
            <rFont val="Tahoma"/>
            <family val="2"/>
          </rPr>
          <t xml:space="preserve">Projectify Guide:
</t>
        </r>
        <r>
          <rPr>
            <sz val="9"/>
            <color indexed="81"/>
            <rFont val="Tahoma"/>
            <family val="2"/>
          </rPr>
          <t xml:space="preserve">Add the label for each employee here.
</t>
        </r>
      </text>
    </comment>
    <comment ref="I38" authorId="0" shapeId="0" xr:uid="{ED837F09-B1A2-4A71-B366-7CC930931827}">
      <text>
        <r>
          <rPr>
            <b/>
            <sz val="9"/>
            <color indexed="81"/>
            <rFont val="Tahoma"/>
            <family val="2"/>
          </rPr>
          <t>Projectify Guide:</t>
        </r>
        <r>
          <rPr>
            <sz val="9"/>
            <color indexed="81"/>
            <rFont val="Tahoma"/>
            <family val="2"/>
          </rPr>
          <t xml:space="preserve">
Add salary for each employee</t>
        </r>
      </text>
    </comment>
    <comment ref="J38" authorId="0" shapeId="0" xr:uid="{8C490086-8A17-44E1-9471-B9B0F8225858}">
      <text>
        <r>
          <rPr>
            <b/>
            <sz val="9"/>
            <color indexed="81"/>
            <rFont val="Tahoma"/>
            <family val="2"/>
          </rPr>
          <t>Projectify Guide:</t>
        </r>
        <r>
          <rPr>
            <sz val="9"/>
            <color indexed="81"/>
            <rFont val="Tahoma"/>
            <family val="2"/>
          </rPr>
          <t xml:space="preserve">
Add the start date for each employee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G20" authorId="0" shapeId="0" xr:uid="{7116BDC9-F0FE-46BA-9DD6-D4BE35A7E0A0}">
      <text>
        <r>
          <rPr>
            <b/>
            <sz val="9"/>
            <color indexed="81"/>
            <rFont val="Tahoma"/>
            <family val="2"/>
          </rPr>
          <t>Projectify Guide:</t>
        </r>
        <r>
          <rPr>
            <sz val="9"/>
            <color indexed="81"/>
            <rFont val="Tahoma"/>
            <family val="2"/>
          </rPr>
          <t xml:space="preserve">
This is the label  of the round</t>
        </r>
      </text>
    </comment>
    <comment ref="H20" authorId="0" shapeId="0" xr:uid="{63E73144-E39B-42BF-A7CA-AE04BDB9F2C8}">
      <text>
        <r>
          <rPr>
            <b/>
            <sz val="9"/>
            <color indexed="81"/>
            <rFont val="Tahoma"/>
            <family val="2"/>
          </rPr>
          <t>Projectify Guide:</t>
        </r>
        <r>
          <rPr>
            <sz val="9"/>
            <color indexed="81"/>
            <rFont val="Tahoma"/>
            <family val="2"/>
          </rPr>
          <t xml:space="preserve">
This the $ amount of the raise. This amount will come onto the balance sheet on the date</t>
        </r>
      </text>
    </comment>
    <comment ref="I20" authorId="0" shapeId="0" xr:uid="{49A660BA-C07E-4DFE-94E1-9EEF8327AF39}">
      <text>
        <r>
          <rPr>
            <b/>
            <sz val="9"/>
            <color indexed="81"/>
            <rFont val="Tahoma"/>
            <family val="2"/>
          </rPr>
          <t>Joseph Orsi:</t>
        </r>
        <r>
          <rPr>
            <sz val="9"/>
            <color indexed="81"/>
            <rFont val="Tahoma"/>
            <family val="2"/>
          </rPr>
          <t xml:space="preserve">
This is the raise date. The raise amount will come onto the balance sheet on this date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<sst xmlns="http://schemas.openxmlformats.org/spreadsheetml/2006/main" count="5731" uniqueCount="851">
  <si>
    <t>Type</t>
  </si>
  <si>
    <t>Name</t>
  </si>
  <si>
    <t>Compatible B. codes</t>
  </si>
  <si>
    <t>Tier</t>
  </si>
  <si>
    <t>Count</t>
  </si>
  <si>
    <t>Revenue</t>
  </si>
  <si>
    <t>Top-down</t>
  </si>
  <si>
    <t>Marketing-driven</t>
  </si>
  <si>
    <t>Volume-driven</t>
  </si>
  <si>
    <t>Quota-driven</t>
  </si>
  <si>
    <t>Curve-driven</t>
  </si>
  <si>
    <t>B006, B012</t>
  </si>
  <si>
    <t>Asset-driven</t>
  </si>
  <si>
    <t>B011, B006, B013</t>
  </si>
  <si>
    <t>Capacity-driven</t>
  </si>
  <si>
    <t>B001, B006, B011</t>
  </si>
  <si>
    <t>Actuals financials-driven</t>
  </si>
  <si>
    <t>Real estate</t>
  </si>
  <si>
    <t>B016, B017</t>
  </si>
  <si>
    <t>NAV</t>
  </si>
  <si>
    <t>B014, B015</t>
  </si>
  <si>
    <t>Business model</t>
  </si>
  <si>
    <t>Widget</t>
  </si>
  <si>
    <t>SaaS</t>
  </si>
  <si>
    <t>Brick and mortar</t>
  </si>
  <si>
    <t>Lending</t>
  </si>
  <si>
    <t>Insurance</t>
  </si>
  <si>
    <t>Consulting</t>
  </si>
  <si>
    <t>Infrastructure</t>
  </si>
  <si>
    <t>Franchise</t>
  </si>
  <si>
    <t>Oil and gas</t>
  </si>
  <si>
    <t>Other resources</t>
  </si>
  <si>
    <t>Real estate - residential/commercial</t>
  </si>
  <si>
    <t>Real estate - vacation/hospitality</t>
  </si>
  <si>
    <t>Balance sheet</t>
  </si>
  <si>
    <t>AR</t>
  </si>
  <si>
    <t>Inventory</t>
  </si>
  <si>
    <t>Restricted cash</t>
  </si>
  <si>
    <t>Prepaid accounts</t>
  </si>
  <si>
    <t>PP&amp;E</t>
  </si>
  <si>
    <t>Intangible assets</t>
  </si>
  <si>
    <t>Goodwill</t>
  </si>
  <si>
    <t>AP</t>
  </si>
  <si>
    <t>Unearned revenue</t>
  </si>
  <si>
    <t>Revolver</t>
  </si>
  <si>
    <t>Amortizing debt</t>
  </si>
  <si>
    <t>Refinance debt</t>
  </si>
  <si>
    <t>Founder's loan</t>
  </si>
  <si>
    <t>Lease</t>
  </si>
  <si>
    <t>Simple equity</t>
  </si>
  <si>
    <t>Corp. OH</t>
  </si>
  <si>
    <t>Payroll list</t>
  </si>
  <si>
    <t>Exp. List</t>
  </si>
  <si>
    <t>% of revenue</t>
  </si>
  <si>
    <t>Dynamic HC</t>
  </si>
  <si>
    <t>Add-ons</t>
  </si>
  <si>
    <t>DCF valuation</t>
  </si>
  <si>
    <t>Comps valuation</t>
  </si>
  <si>
    <t>Cap. Table</t>
  </si>
  <si>
    <t>GP/LP split</t>
  </si>
  <si>
    <t>(year)</t>
  </si>
  <si>
    <t>(year end)</t>
  </si>
  <si>
    <t>Check</t>
  </si>
  <si>
    <t>TAM (millions)</t>
  </si>
  <si>
    <t>% CAGR</t>
  </si>
  <si>
    <t>% penetration</t>
  </si>
  <si>
    <t>Advertising budget</t>
  </si>
  <si>
    <t>$ COGS/unit</t>
  </si>
  <si>
    <t>Gross profit</t>
  </si>
  <si>
    <t>% margin</t>
  </si>
  <si>
    <t># of subscribers:</t>
  </si>
  <si>
    <t>Beginning</t>
  </si>
  <si>
    <t>New</t>
  </si>
  <si>
    <t>% churn/month</t>
  </si>
  <si>
    <t>Lost</t>
  </si>
  <si>
    <t>Subscription revenue:</t>
  </si>
  <si>
    <t># of orders</t>
  </si>
  <si>
    <t>Avg. order value</t>
  </si>
  <si>
    <t>GMV</t>
  </si>
  <si>
    <t>% take rate</t>
  </si>
  <si>
    <t>Volume</t>
  </si>
  <si>
    <t>Label</t>
  </si>
  <si>
    <t xml:space="preserve">Used in PE and real estate. Splits the profit of the company by percentages that differ from the percent ownership. </t>
  </si>
  <si>
    <t>Table of # of shares and/or percent ownership by each owner</t>
  </si>
  <si>
    <t>Preferred stock that pays interest in equity and usually converts to equity in the next investment round</t>
  </si>
  <si>
    <t>In-kind preferred stock</t>
  </si>
  <si>
    <t>Valuation that applies multiples of similar public and private companies to the target company</t>
  </si>
  <si>
    <t>Valuation that discounts the company's cash flows to today to establish a present value. Usually takes an assumption about an exit multiple the company is sold for at the end of the projection</t>
  </si>
  <si>
    <t>Headcount driven by some form of volume, such as subscribers. Ex. 10 sales FTE's for every 1000 subscribers</t>
  </si>
  <si>
    <t xml:space="preserve">List of items that are driven by a revenue. Ex. G&amp;A is 5% of revenue. Useful in the later years when the business wants to show scaling expense but doesn't know the details of what the actual expenses are </t>
  </si>
  <si>
    <t>List of non-employee expenses, period (monthly, annual, etc.),,start date, and category</t>
  </si>
  <si>
    <t>List of employees, salary, and start date</t>
  </si>
  <si>
    <t>Behaves like term debt with no balloon payment but is entered as equity instead of a liability</t>
  </si>
  <si>
    <t>Cash preferred stock</t>
  </si>
  <si>
    <t>The client raises equity capital and we model it in one line so it can go into the BS</t>
  </si>
  <si>
    <t>Similar to debt but with a buyout at the end. i.e. monthly payment for 36 months then client buysout equipment at 15%</t>
  </si>
  <si>
    <t>Money lent to the business by the founder. Usually has no terms or interest. Typically paid back after the company raises money</t>
  </si>
  <si>
    <t>Debt that is intended to be refinanced, usually at the end of a construction period. Common in real estate</t>
  </si>
  <si>
    <t>Debt that has monthly amortization to 0 at end of term. Ex. Mortgage</t>
  </si>
  <si>
    <t>Debt with no amortization that is paid in one balloon payment at the end of the term</t>
  </si>
  <si>
    <t>Bullet debt</t>
  </si>
  <si>
    <t>Revolving credit line to meet cash needs. Only add if client requests</t>
  </si>
  <si>
    <t>Revenue we've been paid for but haven't recognized (ex. We are paid for a 12 month subscription up front)</t>
  </si>
  <si>
    <t>Expenses we recognize but haven't paid</t>
  </si>
  <si>
    <t>Comes on BS from acquisitions typically. Only add if client specifically requests it</t>
  </si>
  <si>
    <t>Assets we have capitalized that aren't physical. I.e. intellectual property</t>
  </si>
  <si>
    <t>Assets we have capitalized. I.e. kitchen equipment</t>
  </si>
  <si>
    <t>When we pay for something up front and then use it over many periods, expensing it as we do</t>
  </si>
  <si>
    <t xml:space="preserve">Cash that we cannot spend. Ex. Housing security deposit </t>
  </si>
  <si>
    <t>Physical goods we have purchased/built but haven't sold yet</t>
  </si>
  <si>
    <t>Accounts receivable. When we record revenue but the client hasn't paid</t>
  </si>
  <si>
    <t>Real estate developments that rent to short-term (&lt;12 month) tenants</t>
  </si>
  <si>
    <t>Real estate developments that rent to long-term (12+ month) tenants</t>
  </si>
  <si>
    <t>Any business that extracts a resource (usually natural) and sells that resource excluding oil and gas</t>
  </si>
  <si>
    <t>Energy companies that possess oil and gas reserves and extract and sell oil and gas from them</t>
  </si>
  <si>
    <t>Businesses that sell franchises to other business owners and receive royalties (ex. Mcdonalds)</t>
  </si>
  <si>
    <t>Businesses that build big capital intensive projects and then collect some form of revenue on that asset over time (ex. Rail road)</t>
  </si>
  <si>
    <t>Businesses that sell consultant time and pay their consultants less, taking the spread</t>
  </si>
  <si>
    <t>Financial business that takes in premiums and pays out covered claims, taking a spread in between and earning interest</t>
  </si>
  <si>
    <t xml:space="preserve">can combine with bottom up marketing driven to drive # of new loans. Need key assumptions about the loan portfolio: avg. interest rate, term, default, loss given default, prepayment, etc. Ask them how it works, but don’t dump all of these metrics on them at once. </t>
  </si>
  <si>
    <t xml:space="preserve">Business with a physical location or multiple locations. </t>
  </si>
  <si>
    <t>Businesses that operate platform that facilitates buying and selling. either top down or marketing driven. Use those to build GMV (gross market value) and then apply a % take rate to derive revenue</t>
  </si>
  <si>
    <t>Market place</t>
  </si>
  <si>
    <t xml:space="preserve">Businesses that sell things online. market budget driven is generally best for this. If the client isn’t comfortable making CAC assumptions, do simple volume. </t>
  </si>
  <si>
    <t>Ecommerce</t>
  </si>
  <si>
    <t>Free websites that create content to drive traffic and then monetize that traffic with advertising</t>
  </si>
  <si>
    <t>Impression-driven adverising</t>
  </si>
  <si>
    <t>Software as a service. Attracts subscribers and collects a subscription fee. if a startup without key data about pricing, cac, etc., use top-down and back into # of subscribers and then take an assumption about churn. Make sure to ask for the time period of the churn (monthly, annual, etc.). If they have a clear idea of marketing strategy, marketing budget driven is best. If they have an existing business with a manageable number of existing clients (&lt;20), a combination of customer detail, pipeline, and marketing driven could be best. Alternatively, volume-driven would also work</t>
  </si>
  <si>
    <t>This is a company that sells some sort of physical good (i.e. girl scout cookies, wine, tires, etc.). Only choose this if some of the goods are sold through non-internet verticles. For internet only, choose B007 Ecommerce</t>
  </si>
  <si>
    <t xml:space="preserve"> this is a specialized model for companies with natural resources. You start with an estimated size of the resource they possess (I.e. # of black for an oil company), take assumptions about a how it will be extracted and deplete, how much capex is required each period to extract the resources, and how much volume that will be produced per period. Then you take assumptions about the “price deck” or expected future prices you can realize on that volume. Finally, you multiply the prices by volume for the entire life of resource until it is completely depleted and discount it back to today at a fair discount rate (generally 10%) in order yo determine the present value of the asset.</t>
  </si>
  <si>
    <t>And business that buys land, develops a building, and rents it or that just does one of those things</t>
  </si>
  <si>
    <t xml:space="preserve">Useful for existing businesses that want to build a projection based off of linear extrapolation of their actual financial statements. </t>
  </si>
  <si>
    <t>B001, B002, B003, B004, B)05, B006, B007, B008, B009, B010, B011, B012, B013</t>
  </si>
  <si>
    <t xml:space="preserve">Good for factories and other things that have a limited capacity. Also good for restaurants. </t>
  </si>
  <si>
    <t xml:space="preserve">Useful for businesses that generate money from assets. I.e. a leasing model where a business leases equipment to a client in return for a monthly payment. Also useful for brick and mortar that wants a simpler model than a growth curve. </t>
  </si>
  <si>
    <t>good for businesses that plan to launch many identical locations/franchises/etc.. Model the unit economics of a single location/franchise/etc. Use either bottoms up marketing or bottoms up volume to model the performance of a single location. It will typically ramp up to a steady-state maximum volume capacity over time.  Ask about the investment that goes into opening each location/franchise/etc. Ask about how long it takes to reach Then ask how many locations they plan to open in each of the next 5 years. We track the tenure of each location/franchise/etc. As a rule, any franchise or brick and mortar business that plans to open new locations in the future should include this code. Restricted to these business models: B007 - franchise, B008 - brick and mortar.</t>
  </si>
  <si>
    <t xml:space="preserve">Data about each sales person, their expected sales quota, and </t>
  </si>
  <si>
    <t>B001, B002, B007, B009</t>
  </si>
  <si>
    <t>similar to customer driven but prospective. Good for sales organizations. Collect the same data as customer driven but add % chance of closing assumption</t>
  </si>
  <si>
    <t>Pipeline-driven</t>
  </si>
  <si>
    <t xml:space="preserve">good for existing businesses that have a small number of key customers. Collect data about how much revenue each produces, the costs associated with each, and the billing timing. </t>
  </si>
  <si>
    <t>Customer-driven</t>
  </si>
  <si>
    <t> good for existing businesses and clients who want to keep things simple. Simply take assumptions about unit volume, pricing, and direct costs</t>
  </si>
  <si>
    <t>B001, B002, B003, B004, B005, B006, B007, B008, B009, B011</t>
  </si>
  <si>
    <t>good if they have a clear idea of a marketing strategy. Start with ad budget. Take assumptions about CAC to get to revenue (ad budget/CAC). Take assumptions about avg. order value to get to revenue</t>
  </si>
  <si>
    <t>B001, B002, B003, B004, B005, B006, B007, B008, B009</t>
  </si>
  <si>
    <t>Top-down: start with TAM and work down to revenue and volume. Combine this with pricing and/or average revenue per unit to back into unit volume</t>
  </si>
  <si>
    <t>B001, B002, B003, B004, B005, B006, B008, B009</t>
  </si>
  <si>
    <t>Description</t>
  </si>
  <si>
    <t>DCHUV-S</t>
  </si>
  <si>
    <t>DCHCV-S</t>
  </si>
  <si>
    <t>This is a secondary volume driven direct costs where the volume driver from the previous code combines with an assumption about # of unit volume/FTE to drive # of FTE's. This is multiplied by a total compensation/year assumption to get to total headcount expense</t>
  </si>
  <si>
    <t>DCHCR-S</t>
  </si>
  <si>
    <t>This is a secondary revenue driven direct cost where the revenue from the previous code combines with an assumption about revenue/FTE to drive # of FTE's. This is multiplied by a total compensation/year assumption to get to total headcount expense</t>
  </si>
  <si>
    <t>DCPR-S</t>
  </si>
  <si>
    <t>This is a secondary revenue driven direct cost where the revenue from the previous code combines with an assumption about % direct cost to produce an expense. Useful for royalties, commission, revenue-share, and any other expense that is driven as a percent of revenue</t>
  </si>
  <si>
    <t>RSUBTV-S</t>
  </si>
  <si>
    <t>RSUBTR-S</t>
  </si>
  <si>
    <t>DCSCAC-S</t>
  </si>
  <si>
    <t>Financial code</t>
  </si>
  <si>
    <t>Sales revenue:</t>
  </si>
  <si>
    <t>Driver: # of orders</t>
  </si>
  <si>
    <t>DCGS-S</t>
  </si>
  <si>
    <t>RSUB-S</t>
  </si>
  <si>
    <t>Subscription revenue - secondary volume driven:</t>
  </si>
  <si>
    <t>% of unit volume that converts to new subscriptions</t>
  </si>
  <si>
    <t>Driver: # of subscribers</t>
  </si>
  <si>
    <t>Subscription revenue - secondary revenue driven:</t>
  </si>
  <si>
    <t>Revenue/new subscriber</t>
  </si>
  <si>
    <t>RAD-S</t>
  </si>
  <si>
    <t>Advertising revenue:</t>
  </si>
  <si>
    <t># of impressions/user/month</t>
  </si>
  <si>
    <t># of impressions</t>
  </si>
  <si>
    <t>Revenue/impression</t>
  </si>
  <si>
    <t>Driver: # of impressions</t>
  </si>
  <si>
    <t>Unit cost - volume driven:</t>
  </si>
  <si>
    <t>Expense/unit</t>
  </si>
  <si>
    <t>Subscription revenue - Tiers, secondary revenue driven:</t>
  </si>
  <si>
    <t>% upgraded to next tier</t>
  </si>
  <si>
    <t># upgraded</t>
  </si>
  <si>
    <t>Subscription revenue - Tiers, secondary volume driven:</t>
  </si>
  <si>
    <t>Subscription revenue - Tiers, primary:</t>
  </si>
  <si>
    <t>New subscribers acquired</t>
  </si>
  <si>
    <t>Headcount - volume driven:</t>
  </si>
  <si>
    <t>Volume/FTE</t>
  </si>
  <si>
    <t>Total compensation/year</t>
  </si>
  <si>
    <t>RSUBTM-S</t>
  </si>
  <si>
    <t>Subscription revenue - Middle tier, secondary:</t>
  </si>
  <si>
    <t>Headcount - revenue driven:</t>
  </si>
  <si>
    <t>Revenue/FTE</t>
  </si>
  <si>
    <t>RSUBTL-S</t>
  </si>
  <si>
    <t>Subscription revenue - Last tier, secondary:</t>
  </si>
  <si>
    <t>% of revenue direct cost:</t>
  </si>
  <si>
    <t>Marketplace revenue - primary:</t>
  </si>
  <si>
    <t>Seller acquisition cost:</t>
  </si>
  <si>
    <t># of order/seller/month</t>
  </si>
  <si>
    <t># of seller</t>
  </si>
  <si>
    <t>CAC/seller</t>
  </si>
  <si>
    <t>IS: revenue</t>
  </si>
  <si>
    <t>IS: direct cost</t>
  </si>
  <si>
    <t xml:space="preserve">COGS volume driven: </t>
  </si>
  <si>
    <t>Advertising budget and CAC:</t>
  </si>
  <si>
    <t>IS: Direct cost</t>
  </si>
  <si>
    <t>IS: direct costs</t>
  </si>
  <si>
    <t>Income statement:</t>
  </si>
  <si>
    <t>Balance sheet:</t>
  </si>
  <si>
    <t>Years useful life</t>
  </si>
  <si>
    <t>Avg. age of beg. Balance</t>
  </si>
  <si>
    <t>RS-PV</t>
  </si>
  <si>
    <t>RSUB-PV</t>
  </si>
  <si>
    <t>RGMV-PV</t>
  </si>
  <si>
    <t>V-RS-P</t>
  </si>
  <si>
    <t>V-RSUBT-P</t>
  </si>
  <si>
    <t>V-RGMV-P</t>
  </si>
  <si>
    <t>Marketplace revenue - primary volume driven:</t>
  </si>
  <si>
    <t>% benefits load</t>
  </si>
  <si>
    <t>Start date</t>
  </si>
  <si>
    <t>Calcs.</t>
  </si>
  <si>
    <t>x</t>
  </si>
  <si>
    <t>Beginning total investment</t>
  </si>
  <si>
    <t>WCAR-SR</t>
  </si>
  <si>
    <t xml:space="preserve">Simple accounts receivable - revenue: </t>
  </si>
  <si>
    <t># of days sales outstanding</t>
  </si>
  <si>
    <t xml:space="preserve">Simple accounts receivable. Takes assumption about days sales outstanding to approximate accounts receivable relative to sales over a given period. Default to this item unless client asks for a more complex modeling of accounts receivable. Any time a client says "customers pay in 30 days", this one is valid. Must come directly after at R code to work properly. It can never come after a DC or C code. </t>
  </si>
  <si>
    <t>BS: current assets</t>
  </si>
  <si>
    <t>% gross margin</t>
  </si>
  <si>
    <t>Direct costs:</t>
  </si>
  <si>
    <t>IS: operating expense</t>
  </si>
  <si>
    <t>IS: interest expense</t>
  </si>
  <si>
    <t>General assumptions:</t>
  </si>
  <si>
    <t>% tax rate</t>
  </si>
  <si>
    <t>BS: equity</t>
  </si>
  <si>
    <t>BS: current liabilities</t>
  </si>
  <si>
    <t>IS: D&amp;A</t>
  </si>
  <si>
    <t>CF: WC</t>
  </si>
  <si>
    <t>CF: CFI</t>
  </si>
  <si>
    <t>CF: CFF</t>
  </si>
  <si>
    <t>BS: LT liabilities</t>
  </si>
  <si>
    <t># of days inventory outstanding</t>
  </si>
  <si>
    <t xml:space="preserve">Simple unearned revenue - revenue </t>
  </si>
  <si>
    <t>BS: fixed assets</t>
  </si>
  <si>
    <t>Revenue:</t>
  </si>
  <si>
    <t>Fin. Code</t>
  </si>
  <si>
    <t>Heading</t>
  </si>
  <si>
    <t>Space</t>
  </si>
  <si>
    <t>Unique ID</t>
  </si>
  <si>
    <t>GENASS</t>
  </si>
  <si>
    <t>Assump:</t>
  </si>
  <si>
    <t>Codes:</t>
  </si>
  <si>
    <t>Label:</t>
  </si>
  <si>
    <t>Code Label:</t>
  </si>
  <si>
    <t>Beginning total capital expenditures</t>
  </si>
  <si>
    <t>Revenue driven PP&amp;E:</t>
  </si>
  <si>
    <t>Revenue driven intangible assets:</t>
  </si>
  <si>
    <t>This is a code for fixed assets that are driven by a revenue driver. Use this when you want to drive the amount of investment based on revenue. Ex. You need to to invest in $10k of software for every $1 million of revenue</t>
  </si>
  <si>
    <t>FAINT-VS</t>
  </si>
  <si>
    <t>FAPPE-VS</t>
  </si>
  <si>
    <t>FAINT-RS</t>
  </si>
  <si>
    <t>FAPPE-RS</t>
  </si>
  <si>
    <t>AD-EV</t>
  </si>
  <si>
    <t>TAM-ER</t>
  </si>
  <si>
    <t>REV-ER</t>
  </si>
  <si>
    <t>VOL-EV</t>
  </si>
  <si>
    <t>DCGS-SV</t>
  </si>
  <si>
    <t>DCGSINV-SV</t>
  </si>
  <si>
    <t xml:space="preserve">COGS w/ inventory - volume driven: </t>
  </si>
  <si>
    <t>SUB-SR</t>
  </si>
  <si>
    <t>UEREV - SR</t>
  </si>
  <si>
    <t>SUB-PV</t>
  </si>
  <si>
    <t>SUB-SV</t>
  </si>
  <si>
    <t>ADREV-VS</t>
  </si>
  <si>
    <t>DC-SV</t>
  </si>
  <si>
    <t>GMV-PV</t>
  </si>
  <si>
    <t>GMV-PR</t>
  </si>
  <si>
    <t>DCHC-SV</t>
  </si>
  <si>
    <t>DCHC-SR</t>
  </si>
  <si>
    <t>DC-SR</t>
  </si>
  <si>
    <t>Simple unearned revenue. Takes assumption about days invenotry outstanding to approximate inventory relative to COGS over a given period. Default to this item unless client asks for a more complex modeling of inventory. If a client mentions they have inventory and they have also added COGS, use this. Must come directly after a COGS code to work properly. It can never come after a revenue code</t>
  </si>
  <si>
    <t>FAINT-FS</t>
  </si>
  <si>
    <t>FAPPE-FS</t>
  </si>
  <si>
    <t>Beginning gross investment</t>
  </si>
  <si>
    <t>Fixed secondary PPE:</t>
  </si>
  <si>
    <t>Fixed secondary intangible assets:</t>
  </si>
  <si>
    <t>Volume driven secondary PP&amp;E:</t>
  </si>
  <si>
    <t>Volume driven secondary intangible assets:</t>
  </si>
  <si>
    <t>DAMORT-FS</t>
  </si>
  <si>
    <t>Simple amortizing debt:</t>
  </si>
  <si>
    <t># of months term</t>
  </si>
  <si>
    <t>% interest rate</t>
  </si>
  <si>
    <t>Beginning balance</t>
  </si>
  <si>
    <t>Carrying value:</t>
  </si>
  <si>
    <t>Payments:</t>
  </si>
  <si>
    <t>New payment</t>
  </si>
  <si>
    <t>Total payment</t>
  </si>
  <si>
    <t># of months - age of beginning debt</t>
  </si>
  <si>
    <t>Beginning debt</t>
  </si>
  <si>
    <t>Borrow date</t>
  </si>
  <si>
    <t>Rolling fixed term debt - multiple borrowings w/ annual control:</t>
  </si>
  <si>
    <t>DTERMY-FS</t>
  </si>
  <si>
    <t>DTERM1-FS</t>
  </si>
  <si>
    <t>Fixed term debt - one-time borrowing</t>
  </si>
  <si>
    <t>Borrow amount</t>
  </si>
  <si>
    <t>Proceeds from issuance of equity</t>
  </si>
  <si>
    <t>(month #)</t>
  </si>
  <si>
    <t>% default rate</t>
  </si>
  <si>
    <t>% recovery given default</t>
  </si>
  <si>
    <t>Volume driven amortizing loan - no defaults:</t>
  </si>
  <si>
    <t>LAMORT-VS</t>
  </si>
  <si>
    <t>Average loan value</t>
  </si>
  <si>
    <t>Cash flow items:</t>
  </si>
  <si>
    <t>LAMORT-RS</t>
  </si>
  <si>
    <t>% down payment</t>
  </si>
  <si>
    <t>Revenue driven amortizing loan - no defaults:</t>
  </si>
  <si>
    <t>Driver: operating income</t>
  </si>
  <si>
    <t>% of operating income - direct cost:</t>
  </si>
  <si>
    <t>Percent of EBITDA/operating income direct cost. This is a direct cost that is driven by multiplying EBITDA/operating income from the IS BS CF tab by a percentage</t>
  </si>
  <si>
    <t>FCA-FS</t>
  </si>
  <si>
    <t>IS: Other income/expense</t>
  </si>
  <si>
    <t>Beginning cash</t>
  </si>
  <si>
    <t>DCOPS-ISBSCF</t>
  </si>
  <si>
    <t>Item 1</t>
  </si>
  <si>
    <t>Item 2</t>
  </si>
  <si>
    <t>Item 3</t>
  </si>
  <si>
    <t>Item 4</t>
  </si>
  <si>
    <t>VOLLIST-EV</t>
  </si>
  <si>
    <t>Volume-driven - list:</t>
  </si>
  <si>
    <t>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t>
  </si>
  <si>
    <t xml:space="preserve">Primary impression volume  driven advertising revenue. This is ad revenue code combines with a volume event to define that volume as "# of impressions" and then takes an assumption about $ ad revenue per impression to calculate advertising revenue. </t>
  </si>
  <si>
    <t>Advertising revenue - secondary:</t>
  </si>
  <si>
    <t>Passthrough direct cost:</t>
  </si>
  <si>
    <t>Used when a client dictates that a direct cost be added that doesn't actually vary with any volume or revenue driver. Ex. Client says "we have $3,000 a server costs per month that I want to include as a direct cost". This code simply hardcodes the monthly expense and then passes through volume and revenue from the code above</t>
  </si>
  <si>
    <t>DCGSINV-RS</t>
  </si>
  <si>
    <t>Driver</t>
  </si>
  <si>
    <t>Volume driver</t>
  </si>
  <si>
    <t>Revenue driver</t>
  </si>
  <si>
    <t>PDC-SS</t>
  </si>
  <si>
    <t>ADREV-PV</t>
  </si>
  <si>
    <t>DCSCAC-SV</t>
  </si>
  <si>
    <t>CAC</t>
  </si>
  <si>
    <t xml:space="preserve"> </t>
  </si>
  <si>
    <t>General assumptions. Automatically included. DO NOT EVER USE THIS CODE.</t>
  </si>
  <si>
    <t xml:space="preserve">Ad driven event. Assumptions about ad budget and customer acquisition cost drive volume. Useful for companies that plan to grow via advertising. Common amongst software and app businesses. </t>
  </si>
  <si>
    <t xml:space="preserve">TAM driven event. Begin with total addressable market assumptions and take penetration assumptions to calculate expected revenue. </t>
  </si>
  <si>
    <t>Volume:</t>
  </si>
  <si>
    <t># of days</t>
  </si>
  <si>
    <t xml:space="preserve">Subscription revenue that is driven by revenue. We take an assumption about how many $ of primary revenue results in one new subscriber. </t>
  </si>
  <si>
    <t>Secondary advertising revenue. We take assumptions about # of impressions per (unit of primary volume) and then multiply the two to calculation # of impressions. We then take an assumption about revenue/impression to driven ad revenue</t>
  </si>
  <si>
    <t>Fixed secondary intangible assets. This is a fixed, amortizing intangible asset. It is not driven by anything except its hard code. This is useful when the client says "we plan to buy a new server" that is independent of the revenue forecast but still needs to be on the balance sheet</t>
  </si>
  <si>
    <t>Fixed secondary PP&amp;E. This is a fixed, depreciation asset. It is not driven by anything except its hard code. This is useful when the client says "we plan to buy a new server" that is independent of the revenue forecast but still needs to be on the balance sheet</t>
  </si>
  <si>
    <t xml:space="preserve">Fixed amortizing debt. This is a simple debt with straightline amortization that is fixed and not being driven by any volume. </t>
  </si>
  <si>
    <t xml:space="preserve">Fixed rolling term debt. This is a simple debt with bullet structure (one time payment at the end of the term) that is fixed and not being driven by any volume. It can handle multiple vintages of borrowing (i.e. if you borrow in month 1 and then again in month 2). </t>
  </si>
  <si>
    <t xml:space="preserve">Volume driven amortizing loan. This is a loan that is tied to volume. We assume an avg. loan amount and multiply it by the primary volume driver, implicitly assuming that every unit of volume is financed via a loan we provide to the customer. Once the loan is borrowed, it is paid back via a monthly amortization schedule. </t>
  </si>
  <si>
    <t xml:space="preserve">Revenue driven amortizing loan. This is a loan that is driven by revenue. We assume a percent down payment and multiply it by the primary revenue driver, implicitly assuming that the revenue is financed via a loan we provide to the customer. Once the loan is borrowed, it is paid back via a monthly amortization schedule. </t>
  </si>
  <si>
    <t xml:space="preserve"> ADREV-PV</t>
  </si>
  <si>
    <t xml:space="preserve"> SUB-SR</t>
  </si>
  <si>
    <t xml:space="preserve"> DC-SV</t>
  </si>
  <si>
    <t xml:space="preserve"> DCHC-SV</t>
  </si>
  <si>
    <t xml:space="preserve"> VOLLIST-EV</t>
  </si>
  <si>
    <t xml:space="preserve"> SUB-PV</t>
  </si>
  <si>
    <t xml:space="preserve"> UEREV-SR</t>
  </si>
  <si>
    <t xml:space="preserve"> REV-ER</t>
  </si>
  <si>
    <t xml:space="preserve"> GMV-PR</t>
  </si>
  <si>
    <t xml:space="preserve"> WCAR-SR</t>
  </si>
  <si>
    <t xml:space="preserve"> DCGS-SV</t>
  </si>
  <si>
    <t xml:space="preserve"> TAM-ER</t>
  </si>
  <si>
    <t xml:space="preserve"> AD-EV</t>
  </si>
  <si>
    <t xml:space="preserve"> RS-PV</t>
  </si>
  <si>
    <t xml:space="preserve"> DCGSINV-SV</t>
  </si>
  <si>
    <t xml:space="preserve"> ADREV-VS</t>
  </si>
  <si>
    <t xml:space="preserve"> DCHC-SR</t>
  </si>
  <si>
    <t xml:space="preserve"> DC-SR</t>
  </si>
  <si>
    <t xml:space="preserve"> GMV-PV</t>
  </si>
  <si>
    <t xml:space="preserve"> DCSCAC-SV</t>
  </si>
  <si>
    <t xml:space="preserve"> FAINT-FS</t>
  </si>
  <si>
    <t xml:space="preserve"> FAPPE-FS</t>
  </si>
  <si>
    <t xml:space="preserve"> FAINT-VS</t>
  </si>
  <si>
    <t xml:space="preserve"> FAPPE-VS</t>
  </si>
  <si>
    <t xml:space="preserve"> FAINT-RS</t>
  </si>
  <si>
    <t xml:space="preserve"> FAPPE-RS</t>
  </si>
  <si>
    <t xml:space="preserve"> DAMORT-FS</t>
  </si>
  <si>
    <t xml:space="preserve"> DTERMY-FS</t>
  </si>
  <si>
    <t xml:space="preserve"> DTERM1-FS</t>
  </si>
  <si>
    <t xml:space="preserve"> LAMORT-VS</t>
  </si>
  <si>
    <t xml:space="preserve"> LAMORT-RS</t>
  </si>
  <si>
    <t xml:space="preserve"> DCOPS-ISBSCF</t>
  </si>
  <si>
    <t xml:space="preserve"> FCA-FS</t>
  </si>
  <si>
    <t xml:space="preserve"> PDC-SS</t>
  </si>
  <si>
    <t xml:space="preserve"> DCGSINV-RS</t>
  </si>
  <si>
    <t xml:space="preserve"> SUB-SV</t>
  </si>
  <si>
    <t>All codes used</t>
  </si>
  <si>
    <t>GMV-SR</t>
  </si>
  <si>
    <t>WCAR-IS</t>
  </si>
  <si>
    <t>Driver: total revenue</t>
  </si>
  <si>
    <t>Secondary GMV. This is a secondary marketplace revenue. We assume that the event code drives GMV and then take an assumption about percent penetration to calculate revenue from that GMV</t>
  </si>
  <si>
    <t>Secondary GMV:</t>
  </si>
  <si>
    <t>Header:</t>
  </si>
  <si>
    <t>Simple accounts receivable - IS driven:</t>
  </si>
  <si>
    <t>Simple inventory- IS driven:</t>
  </si>
  <si>
    <t>Inventory:</t>
  </si>
  <si>
    <t>Simple accounts payble - IS driven:</t>
  </si>
  <si>
    <t>Accounts payable:</t>
  </si>
  <si>
    <t># of days payable outstanding</t>
  </si>
  <si>
    <t xml:space="preserve">Simple unearned revenue - IS driven: </t>
  </si>
  <si>
    <t># of days outstanding</t>
  </si>
  <si>
    <t>Driver: direct costs and operating costs</t>
  </si>
  <si>
    <t>Driver: total direct costs</t>
  </si>
  <si>
    <t>WCINV-IS</t>
  </si>
  <si>
    <t>WCAP-IS</t>
  </si>
  <si>
    <t>WCUR-IS</t>
  </si>
  <si>
    <t>TAM:</t>
  </si>
  <si>
    <t xml:space="preserve">Fixed one-time term debt. This is a simple debt with bullet structure (one time payment at the end of the term) that is fixed and not being driven by any volume. This code can only handle a single borrowing date. The payments do not amortize. Rather, they are paid back in full in one single bullet payment at the end of the term. If a client says "term debt" or "bullet structure" or mentions that there isn't amortization, they are refering to this structure and this type of debt should be used. If you need multiple borrowing dates, use DTERMY-FS </t>
  </si>
  <si>
    <t>Revenue hard code:</t>
  </si>
  <si>
    <t xml:space="preserve">Hardcoded revenue or GMV. Useful when client says "we plan to do revenue of $XXXin year 1" without providing anything that would drive the revenue. We simply add the revenue each year as an assumption and drive all of the secondary items off of that revenue. </t>
  </si>
  <si>
    <t xml:space="preserve">Primary sales revenue volume driven. # of units sold * price/unit = sales. </t>
  </si>
  <si>
    <t>Subscription price/month</t>
  </si>
  <si>
    <t xml:space="preserve">Hardcoded revenue per unit sold. Useful when client says "we plan to do revenue of $XXXin year 1" without providing anything that would drive the revenue. We simply add the revenue each year as an assumption and drive all of the secondary items off of that revenue. Creates a new volume driver that SV codes can be driven by  </t>
  </si>
  <si>
    <t>Secondary Average Order Value driven volume. This adds a volume driver to a chain that only has a revenue driver (ex. REV-ER, GMV-PR &gt; you would add this code on so that you would have a new chain you can add SV codes to. Ex. REV-ER, GMV-PR, AOV-SRV, SUB-SV. Adding SUB-SV would not have been possible before because it is a secondary volume driven code and there was no volume driver added before). It takes the revenue driver and divides it by an assumption about Average Order Value to derive # of orders, which it then uses as a volume driver</t>
  </si>
  <si>
    <t>Primary marketplace revenue volume driven. We pair with an EV code to drive # of orders, multiply by average order value to calculate gross market value (GMV) and then multiply by a percent take rate to calculate revneue. Creates a new revenue driver so that both SR and SV codes can come after it in the chain</t>
  </si>
  <si>
    <t>FAINT-SR</t>
  </si>
  <si>
    <t>FAPPE-SR</t>
  </si>
  <si>
    <t>ADREV-SV</t>
  </si>
  <si>
    <t>FAINT-SV</t>
  </si>
  <si>
    <t>FAPPE-SV</t>
  </si>
  <si>
    <t>LAMORT-SV</t>
  </si>
  <si>
    <t>FAINT-F</t>
  </si>
  <si>
    <t>FAPPE-F</t>
  </si>
  <si>
    <t>DAMORT-F</t>
  </si>
  <si>
    <t>DTERMY-F</t>
  </si>
  <si>
    <t>DTERM1-F</t>
  </si>
  <si>
    <t>DCOPS-IS</t>
  </si>
  <si>
    <t>PDC-SVR</t>
  </si>
  <si>
    <t>Secondary seller acquisition cost. This is used in a two sided marketplace where selleSR and buyeSR must be acquired. We take an assumption about # of selleSR per order to calculate # of new selleSR and then multiply by CAC to get the expense</t>
  </si>
  <si>
    <t>LAMORT-SR</t>
  </si>
  <si>
    <t xml:space="preserve">Simple income statement driven accounts receivable. Takes assumption about days sales outstanding to approximate accounts receivable relative to sales over a given period. This veSRion is driven not by any previous code but rather is being driven by total revenue from the income statement. Use this one when the client says that they generally have 30 days of accounts receivable or any other vague description that isn't tied to a single segment or line item. </t>
  </si>
  <si>
    <t xml:space="preserve">Simple income statement driven inventory. Takes assumption about days outstanding to approximate inventory relative to total COGS over a given period. This veSRion is driven not by any previous code but rather is being driven by total COGS from the income statement. Use this one when the client says that they generally have 30 days of inventory or any other vague description that isn't tied to a single segment or line item. </t>
  </si>
  <si>
    <t xml:space="preserve">Simple income statement driven accounts payable. Takes assumption about days payable outstanding to approximate accounts payable relative to total expense (COGS+opex) over a given period. This veSRion is driven not by any previous code but rather is being driven by total costs from the income statement. Use this one when the client says that they generally have 30 days of accounts payable or any other vague description that isn't tied to a single segment or line item. </t>
  </si>
  <si>
    <t xml:space="preserve">Simple income statement driven unearned revenue. Takes assumption about days outstanding to approximate unearned revenue relative to sales over a given period. This veSRion is driven not by any previous code but rather is being driven by total revenue from the income statement. Use this one when the client says that they generally have 30 days of unearned revenue or any other vague description that isn't tied to a single segment or line item. </t>
  </si>
  <si>
    <t>Average Order Value - Secondary volume driver:</t>
  </si>
  <si>
    <t xml:space="preserve">Secondary direct cost measuring the cost of goods sold. ONLY compatible with SR-P! Do not use with any other revenue codes other than SR-P. Multiplies # of orders by a COGS/unit assumption. </t>
  </si>
  <si>
    <t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t>
  </si>
  <si>
    <t xml:space="preserve">SAM primary revenue driven. This creates a serviceable addressable market. Contextually, this should only ever be used with the TAM event codes. Basically, you take assumptions about what portion of the TAM is actually servicesable and then take a penetration rate from this to drive revenue. Use this anytime the client describes a multi-stage TAM. Ex. TAM=all crypto, SAM=ethereum. </t>
  </si>
  <si>
    <t># of salesman</t>
  </si>
  <si>
    <t>$ quota/salesman</t>
  </si>
  <si>
    <t>% avg. obtainment</t>
  </si>
  <si>
    <t># of subscriber:</t>
  </si>
  <si>
    <t>Primary volume driven subscription revenue. PaiSR with an EV code to drive # of new subscriber, which is then used to calculate subscription revenue</t>
  </si>
  <si>
    <t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t>
  </si>
  <si>
    <t>Secondary revenue. This is the basic subscription revenue without upgrades to other tieSR. Assumes only one tier of subscriber. Takes assumption about how much of a volume results in one subscriber converting to drive new subscriber who are subjecte to a churn assumption every month to calculate ending subscriber, which is multiplied by subscription price/month to get to revenue</t>
  </si>
  <si>
    <t>SALESQUOTA-ER</t>
  </si>
  <si>
    <t>Sales quota driven:</t>
  </si>
  <si>
    <t>Sales quota driven event with revenue driver. We take assumptions about # of salesman, their revneue quotas, and their percent obtainment to calculate revenue. Use this if the client mentions driving revenue by hiring salesman</t>
  </si>
  <si>
    <t>Salesman salary</t>
  </si>
  <si>
    <t>% of revenue - commission</t>
  </si>
  <si>
    <t>HVOL-EV</t>
  </si>
  <si>
    <t>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t>
  </si>
  <si>
    <t>LVOL-EV</t>
  </si>
  <si>
    <t># of assets</t>
  </si>
  <si>
    <t>Low volume-driven:</t>
  </si>
  <si>
    <t># of rental units</t>
  </si>
  <si>
    <t>Header</t>
  </si>
  <si>
    <t>% occupancy</t>
  </si>
  <si>
    <t>Primary revenue driver</t>
  </si>
  <si>
    <t>Primary volume driver</t>
  </si>
  <si>
    <t>Secondary revenue driver</t>
  </si>
  <si>
    <t>Secondary volume driver</t>
  </si>
  <si>
    <t>SUB-SRR</t>
  </si>
  <si>
    <t>SUB-PV-RV</t>
  </si>
  <si>
    <t>SUB-PR-RV</t>
  </si>
  <si>
    <t>PV</t>
  </si>
  <si>
    <t>PR</t>
  </si>
  <si>
    <t>SV</t>
  </si>
  <si>
    <t>SR</t>
  </si>
  <si>
    <t>PL</t>
  </si>
  <si>
    <t>SL</t>
  </si>
  <si>
    <t># of units</t>
  </si>
  <si>
    <t>Test drivers:</t>
  </si>
  <si>
    <t>E CODES</t>
  </si>
  <si>
    <t>P CODES</t>
  </si>
  <si>
    <t>SAM-PR-R</t>
  </si>
  <si>
    <t>AOV-TR-RV</t>
  </si>
  <si>
    <t>T CODES</t>
  </si>
  <si>
    <t>S CODES</t>
  </si>
  <si>
    <t>IS CODES</t>
  </si>
  <si>
    <t>1000 GMV-SR</t>
  </si>
  <si>
    <t>ADREV-PV-RV</t>
  </si>
  <si>
    <t>SALES-PV-RV</t>
  </si>
  <si>
    <t>GMV-PV-RV</t>
  </si>
  <si>
    <t>SALES-PR-RV</t>
  </si>
  <si>
    <t>Secondary label</t>
  </si>
  <si>
    <t>(secondary unit)</t>
  </si>
  <si>
    <t>(Primary label)</t>
  </si>
  <si>
    <t>(Secondary label)</t>
  </si>
  <si>
    <t>primary unit</t>
  </si>
  <si>
    <t>(Secondary unit)</t>
  </si>
  <si>
    <t>Secondary unit</t>
  </si>
  <si>
    <t># of sellers</t>
  </si>
  <si>
    <t>WCINV-SSV</t>
  </si>
  <si>
    <t xml:space="preserve">Ad driven revenue </t>
  </si>
  <si>
    <t>Subcription price/month</t>
  </si>
  <si>
    <t>Rev</t>
  </si>
  <si>
    <t>Monthly</t>
  </si>
  <si>
    <t>Quarterly</t>
  </si>
  <si>
    <t>Time series:</t>
  </si>
  <si>
    <t>Surgical procedures</t>
  </si>
  <si>
    <t>procedure</t>
  </si>
  <si>
    <t xml:space="preserve">secondary unit </t>
  </si>
  <si>
    <t>(units/year)</t>
  </si>
  <si>
    <t>(quarter date)</t>
  </si>
  <si>
    <t>(used in quarter name)</t>
  </si>
  <si>
    <t>Volume of a volume modifier - implant</t>
  </si>
  <si>
    <t>VOV-TV-V</t>
  </si>
  <si>
    <t>This modifies a volume by a given ratio and creates a new primary volume and unit label. Ex. One unit per procedure (modifies # of procedures to calculate # of units)</t>
  </si>
  <si>
    <t>SPACE</t>
  </si>
  <si>
    <t>This modifies a volume by assuming some percentage of the primary volume driver is "faulty". It procudes a new primary volume driver that deducts the percentage that are faulty</t>
  </si>
  <si>
    <t>% failure - in and outs (charged)</t>
  </si>
  <si>
    <t>% faulty</t>
  </si>
  <si>
    <t>FAIL-TV-V</t>
  </si>
  <si>
    <t>Volume driven - primary unit:</t>
  </si>
  <si>
    <t>SPLIT-SV-VR</t>
  </si>
  <si>
    <t>Product A</t>
  </si>
  <si>
    <t>Product B</t>
  </si>
  <si>
    <t>Split volume into two categories - unit</t>
  </si>
  <si>
    <t>COGS:</t>
  </si>
  <si>
    <t>WCPP-IS</t>
  </si>
  <si>
    <t>Driver: total expenses</t>
  </si>
  <si>
    <t xml:space="preserve">Simple income statement driven prepaid expenses. Takes assumption about days prepaid outstanding to approximate prepaid expenses relative to total expense (COGS+opex) over a given period. This version is driven not by any previous code but rather is being driven by total costs from the income statement. Use this one when the client says that they generally have 30 days of accounts payable or any other vague description that isn't tied to a single segment or line item. </t>
  </si>
  <si>
    <t xml:space="preserve">Fixed constant liability. This is a hard coded asset with no logic. Use this when the client says "we have x asset on our books" that doesn't change. </t>
  </si>
  <si>
    <t>Fixed constant current liability:</t>
  </si>
  <si>
    <t>FCCL-F</t>
  </si>
  <si>
    <t>FCCA-F</t>
  </si>
  <si>
    <t xml:space="preserve">Fixed constant current asset. This is a hard coded asset with no logic. Use this when the client says "we have x asset on our books" that doesn't change. </t>
  </si>
  <si>
    <t>Fixed constant current asset:</t>
  </si>
  <si>
    <t>FCLTA-F</t>
  </si>
  <si>
    <t>FCLTL-F</t>
  </si>
  <si>
    <t>Fixed constant long-term liability:</t>
  </si>
  <si>
    <t>Fixed long-term liability. This is a hard coded asset with no logic. Use this when the client says "we have x asset on our books" that doesn't change. Only use this if the client specifies that the liability is long-term in nature</t>
  </si>
  <si>
    <t>Fixed constant fixed asset. This is a hard coded asset with no logic. Use this when the client says "we have x asset on our books" that doesn't change. Only use this code if the client specifies that the asset is long-term in nature. By default, select FCCL</t>
  </si>
  <si>
    <t>F codes</t>
  </si>
  <si>
    <t>`</t>
  </si>
  <si>
    <t>(days in a quarter)</t>
  </si>
  <si>
    <t>(days in a month)</t>
  </si>
  <si>
    <t>SEASON MONTHL-TV-V</t>
  </si>
  <si>
    <t>% seasonality curve:</t>
  </si>
  <si>
    <t>Seasonality volume adjuster - monthly</t>
  </si>
  <si>
    <t>Seasonality revenue adjuster - monthly</t>
  </si>
  <si>
    <t>SEASON MONTHL-TR-R</t>
  </si>
  <si>
    <t>SEASON QUARTER-TV-V</t>
  </si>
  <si>
    <t>Q1</t>
  </si>
  <si>
    <t>Q2</t>
  </si>
  <si>
    <t>Q4</t>
  </si>
  <si>
    <t>Q3</t>
  </si>
  <si>
    <t>This modifies revenue to adjust for quarterly seasonality by multiplying the annual revenue by a percentage assigned to its quarter #. ONLY USE WITH QUARTERLY TIME SERIES</t>
  </si>
  <si>
    <t>This modifies revenue to adjust for seasonality by multiplying the annual revenue by a percentage assigned to its month #. ONLY USE WITH MONTHLY TIME SERIES</t>
  </si>
  <si>
    <t>This modifies volume to adjust for seasonality by multiplying the annual volume assumption by a percentage assigned to its month #. ONLY USE WITH MONTHLY TIME SERIES</t>
  </si>
  <si>
    <t>SEASON QUARTER-TR-R</t>
  </si>
  <si>
    <t>Seasonality volume adjuster - quarterly</t>
  </si>
  <si>
    <t>This modifies volume to adjust for quarterly seasonality by multiplying the annual volume by a percentage assigned to its quarter #. ONLY USE WITH QUARTERLY TIME SERIES</t>
  </si>
  <si>
    <t>Test Model</t>
  </si>
  <si>
    <t>joe@gmail.com</t>
  </si>
  <si>
    <t>DAYRENT-PV-RV</t>
  </si>
  <si>
    <t>MONTHRENT-PV-RV</t>
  </si>
  <si>
    <t>Unit:</t>
  </si>
  <si>
    <t>TOGGLE-TV-V</t>
  </si>
  <si>
    <t>Toggle (1="On", 0="Off")</t>
  </si>
  <si>
    <t>FAPPELIST-F</t>
  </si>
  <si>
    <t>Item 9</t>
  </si>
  <si>
    <t>Item 5</t>
  </si>
  <si>
    <t>Item 6</t>
  </si>
  <si>
    <t>Item 7</t>
  </si>
  <si>
    <t>Item 8</t>
  </si>
  <si>
    <t>Fixed secondary list PP&amp;E. This is a fixed, depreciating list of assets. It is not driven by anything except its hard coded list items. This is useful when the client says "we plan to buy item A, item B, item C, etc. " that is independent of the revenue forecast but still needs to be on the balance sheet</t>
  </si>
  <si>
    <t>Primary volume driven monthly rental revenue that creates a revenue driver. Pairs with an EV code to drive rental income based off a monthly rent/unit assumption</t>
  </si>
  <si>
    <t>Primary volume daily driven rental revenue that creates a revenue driver. Pairs with an EV code to drive rental income based off a daily rent/unit assumption</t>
  </si>
  <si>
    <t>ASSETSALE-PV-RV</t>
  </si>
  <si>
    <t>Avg. cost/unit</t>
  </si>
  <si>
    <t>Volume driven asset sales. Use this for large items that involve large capex per item prior to that item being sold later on (ex. Houses)</t>
  </si>
  <si>
    <t>Other financial statement items:</t>
  </si>
  <si>
    <t>CF: Non-cash</t>
  </si>
  <si>
    <t>0:00:00</t>
  </si>
  <si>
    <t>EQUITY-F</t>
  </si>
  <si>
    <t>EQUITYROUNDS-F</t>
  </si>
  <si>
    <t>Equity</t>
  </si>
  <si>
    <t>{"hash":"2ea66b905628a14241bbd2743563b5958cde7476bd5862c2a90989f6e7195991","version":1,"value":"[[\"Hi! How can I assist you today?\"]]"}</t>
  </si>
  <si>
    <t>{"hash":"73c4ca7738e48c6d44f0bcf33aeb29ec41c1d5e0efa93bdb7bc578caece22733","version":1,"value":"[[\"The capital of Kansas is Topeka.\"]]"}</t>
  </si>
  <si>
    <t>PROB-EV</t>
  </si>
  <si>
    <t>Probability-weighted list of volume items. Ex. A sales organization has a pipeline of potential contracts that will yield X volume. Item A has a 50% chance of closing on June 2025. On June 2025, volume X * 50% would be included in the projection</t>
  </si>
  <si>
    <t>Volume-driven probability weighted list - list:</t>
  </si>
  <si>
    <t>% probability</t>
  </si>
  <si>
    <t>PROB-ER</t>
  </si>
  <si>
    <t>Probability-weighted list of revenue items. Ex. A sales organization has a pipeline of potential contracts that will yield X $ of revenue. Item A has a 50% chance of closing on June 2025. On June 2025, revenue X * 50% would be included in the projection</t>
  </si>
  <si>
    <t>(Year #)</t>
  </si>
  <si>
    <t>(Year end #)</t>
  </si>
  <si>
    <t>Circularity breaker? (1=Yes, 0=No)</t>
  </si>
  <si>
    <t>(Calendar month #)</t>
  </si>
  <si>
    <t>Time series</t>
  </si>
  <si>
    <t>Beginning month</t>
  </si>
  <si>
    <t>Total revenue</t>
  </si>
  <si>
    <t>% YoY growth</t>
  </si>
  <si>
    <t>Total direct costs</t>
  </si>
  <si>
    <t>IS: interest income</t>
  </si>
  <si>
    <t>Interest income:</t>
  </si>
  <si>
    <t>Interest income</t>
  </si>
  <si>
    <t>Operating expense:</t>
  </si>
  <si>
    <t>Payroll and benefits</t>
  </si>
  <si>
    <t>Total operating expense</t>
  </si>
  <si>
    <t>EBITDA</t>
  </si>
  <si>
    <t>% EBITDA margin</t>
  </si>
  <si>
    <t>Interest expense:</t>
  </si>
  <si>
    <t>Total interest expense</t>
  </si>
  <si>
    <t>Depreciation and amortization:</t>
  </si>
  <si>
    <t>Total depreciation and amortization</t>
  </si>
  <si>
    <t>Other income/(expense):</t>
  </si>
  <si>
    <t>Net other income/(expense)</t>
  </si>
  <si>
    <t>Pre-tax income</t>
  </si>
  <si>
    <t>Income tax</t>
  </si>
  <si>
    <t>Net income</t>
  </si>
  <si>
    <t>Current assets:</t>
  </si>
  <si>
    <t>Cash</t>
  </si>
  <si>
    <t>Total current assets</t>
  </si>
  <si>
    <t>Fixed assets:</t>
  </si>
  <si>
    <t>Total fixed assets</t>
  </si>
  <si>
    <t>Total assets</t>
  </si>
  <si>
    <t>Current liabilities:</t>
  </si>
  <si>
    <t>Total current liabilities</t>
  </si>
  <si>
    <t>Total long-term liabilities:</t>
  </si>
  <si>
    <t>Total long-term liabilities</t>
  </si>
  <si>
    <t>Total liabilities</t>
  </si>
  <si>
    <t>Equity:</t>
  </si>
  <si>
    <t>Retained earnings</t>
  </si>
  <si>
    <t>Total equity</t>
  </si>
  <si>
    <t>Statement of cash flows:</t>
  </si>
  <si>
    <t>Cash flow from operations:</t>
  </si>
  <si>
    <t>Changes in working capital:</t>
  </si>
  <si>
    <t>Total change in working capital</t>
  </si>
  <si>
    <t>Depreciation and amortization</t>
  </si>
  <si>
    <t>Total cash flow from operations</t>
  </si>
  <si>
    <t>Cash flow from investing:</t>
  </si>
  <si>
    <t>Total cash flow from investing</t>
  </si>
  <si>
    <t>Cash flow from financing:</t>
  </si>
  <si>
    <t>Total cash flow from financing</t>
  </si>
  <si>
    <t>Total change in cash</t>
  </si>
  <si>
    <t>Category:</t>
  </si>
  <si>
    <t>(Year)</t>
  </si>
  <si>
    <t>G&amp;A</t>
  </si>
  <si>
    <t>(Year end)</t>
  </si>
  <si>
    <t>S&amp;M</t>
  </si>
  <si>
    <t>R&amp;D</t>
  </si>
  <si>
    <t>Drivers:</t>
  </si>
  <si>
    <t>Consolidated:</t>
  </si>
  <si>
    <t>Corporate overhead:</t>
  </si>
  <si>
    <t xml:space="preserve">Payroll and benefits </t>
  </si>
  <si>
    <t>(Placeholder)</t>
  </si>
  <si>
    <t>Total corporate overhead</t>
  </si>
  <si>
    <t>Payroll and benefits:</t>
  </si>
  <si>
    <t>Global assumptions:</t>
  </si>
  <si>
    <t>Fixed employee related costs:</t>
  </si>
  <si>
    <t>Salary</t>
  </si>
  <si>
    <t>CEO</t>
  </si>
  <si>
    <t>CTO</t>
  </si>
  <si>
    <t>Director of Marketing</t>
  </si>
  <si>
    <t>Non-employee related expense - fixed:</t>
  </si>
  <si>
    <t>Legal</t>
  </si>
  <si>
    <t>Software subscriptions</t>
  </si>
  <si>
    <t>Accounting</t>
  </si>
  <si>
    <t>Consultants</t>
  </si>
  <si>
    <t>Total non-employee related expenses - fixed</t>
  </si>
  <si>
    <t>Non-employee related expense - dynamic:</t>
  </si>
  <si>
    <t>Costs:</t>
  </si>
  <si>
    <t>Total non-employee related expenses - dynamic</t>
  </si>
  <si>
    <t>Equity raises:</t>
  </si>
  <si>
    <t>Minimum:</t>
  </si>
  <si>
    <t>Investment rounds:</t>
  </si>
  <si>
    <t>Amount</t>
  </si>
  <si>
    <t>Date</t>
  </si>
  <si>
    <t>Seed round</t>
  </si>
  <si>
    <t>(# of months/quarters per year)</t>
  </si>
  <si>
    <t>S Codes</t>
  </si>
  <si>
    <t>F Codes</t>
  </si>
  <si>
    <t>T Codes</t>
  </si>
  <si>
    <t>EV codes</t>
  </si>
  <si>
    <t>PV Codes</t>
  </si>
  <si>
    <t>ER codes</t>
  </si>
  <si>
    <t>PR codes</t>
  </si>
  <si>
    <t>Pipeline:</t>
  </si>
  <si>
    <t>Total</t>
  </si>
  <si>
    <t># of units/year:</t>
  </si>
  <si>
    <t>$/year:</t>
  </si>
  <si>
    <t>Test for every E code:</t>
  </si>
  <si>
    <t>Test for every P code:</t>
  </si>
  <si>
    <t># of months - construction time</t>
  </si>
  <si>
    <t>All E P and S:</t>
  </si>
  <si>
    <t>104 WCINV-SSV</t>
  </si>
  <si>
    <t>81 LAMORT-SR</t>
  </si>
  <si>
    <t>156 DCHC-SR</t>
  </si>
  <si>
    <t>Examine:</t>
  </si>
  <si>
    <t>Change to primary code</t>
  </si>
  <si>
    <t>Item 11</t>
  </si>
  <si>
    <t>Item 12</t>
  </si>
  <si>
    <t>Item 13</t>
  </si>
  <si>
    <t>Item 14</t>
  </si>
  <si>
    <t>Item 15</t>
  </si>
  <si>
    <t>Item 16</t>
  </si>
  <si>
    <t>Item 19</t>
  </si>
  <si>
    <t>Item 20</t>
  </si>
  <si>
    <t>Item 23</t>
  </si>
  <si>
    <t>Item 24</t>
  </si>
  <si>
    <t>Item 27</t>
  </si>
  <si>
    <t>Item 28</t>
  </si>
  <si>
    <t>Item 31</t>
  </si>
  <si>
    <t>Item 32</t>
  </si>
  <si>
    <t>Item 35</t>
  </si>
  <si>
    <t>Item 38</t>
  </si>
  <si>
    <t>Item 40</t>
  </si>
  <si>
    <t>Item 41</t>
  </si>
  <si>
    <t>Item 42</t>
  </si>
  <si>
    <t>Item 43</t>
  </si>
  <si>
    <t>Item 44</t>
  </si>
  <si>
    <t>Item 45</t>
  </si>
  <si>
    <t>Item 46</t>
  </si>
  <si>
    <t>Item 47</t>
  </si>
  <si>
    <t>Item 48</t>
  </si>
  <si>
    <t>Item 49</t>
  </si>
  <si>
    <t>Item 50</t>
  </si>
  <si>
    <t>Item 51</t>
  </si>
  <si>
    <t>Item 52</t>
  </si>
  <si>
    <t>Item 53</t>
  </si>
  <si>
    <t>Item 54</t>
  </si>
  <si>
    <t>Item 55</t>
  </si>
  <si>
    <t>Item 56</t>
  </si>
  <si>
    <t>Item 57</t>
  </si>
  <si>
    <t>(Month #)</t>
  </si>
  <si>
    <t>(# of days in period)</t>
  </si>
  <si>
    <t>Series A</t>
  </si>
  <si>
    <t>Series B</t>
  </si>
  <si>
    <t>Series C</t>
  </si>
  <si>
    <t>$ investment per $10,000 of revenue</t>
  </si>
  <si>
    <t>Capital expenditures per $10k of revenue</t>
  </si>
  <si>
    <t>Item 5 - DEF</t>
  </si>
  <si>
    <t>Item 6 - DEF</t>
  </si>
  <si>
    <t>Item 9 - GHI</t>
  </si>
  <si>
    <t>Item 10 - GHI</t>
  </si>
  <si>
    <t>Item 17 - JKL</t>
  </si>
  <si>
    <t>Item 18 - JKL</t>
  </si>
  <si>
    <t>Item 21 - MNO</t>
  </si>
  <si>
    <t>Item 22 - MNO</t>
  </si>
  <si>
    <t>Item 25 - PQR</t>
  </si>
  <si>
    <t>Item 26 - PQR</t>
  </si>
  <si>
    <t>Item 29 - STV</t>
  </si>
  <si>
    <t>Item 30 - STV</t>
  </si>
  <si>
    <t>Item 33 - UZE</t>
  </si>
  <si>
    <t>Item 34 - UZE</t>
  </si>
  <si>
    <t>Item 36 - 123</t>
  </si>
  <si>
    <t>Item 37 - 123</t>
  </si>
  <si>
    <t>Item 39 - 456</t>
  </si>
  <si>
    <t>Item 40 - 456</t>
  </si>
  <si>
    <t>IS Codes</t>
  </si>
  <si>
    <t>MONTHRENT-PV</t>
  </si>
  <si>
    <t>DAYRENT-PV</t>
  </si>
  <si>
    <t>SUB-PR</t>
  </si>
  <si>
    <t>SALES-PR</t>
  </si>
  <si>
    <t>SALES-PV</t>
  </si>
  <si>
    <t>ASSETSALE-PV</t>
  </si>
  <si>
    <t>WCAR-S</t>
  </si>
  <si>
    <t>ADREV-S</t>
  </si>
  <si>
    <t>DCHC-S</t>
  </si>
  <si>
    <t>DC-S</t>
  </si>
  <si>
    <t>FAINT-S</t>
  </si>
  <si>
    <t>FAPPE-S</t>
  </si>
  <si>
    <t>FAINTR-S</t>
  </si>
  <si>
    <t>FAPPER-S</t>
  </si>
  <si>
    <t>LAMORT-S</t>
  </si>
  <si>
    <t>LAMORTR-S</t>
  </si>
  <si>
    <t>PDC-S</t>
  </si>
  <si>
    <t>SUB-S</t>
  </si>
  <si>
    <t>GMV-S</t>
  </si>
  <si>
    <t>SUBR-S</t>
  </si>
  <si>
    <t>UEREV - S</t>
  </si>
  <si>
    <t>impression</t>
  </si>
  <si>
    <t>unit</t>
  </si>
  <si>
    <t>unit:</t>
  </si>
  <si>
    <t>subscriber:</t>
  </si>
  <si>
    <t>BS1</t>
  </si>
  <si>
    <t>BS2</t>
  </si>
  <si>
    <t># of FTE's</t>
  </si>
  <si>
    <t>% annual increase (calendar year)</t>
  </si>
  <si>
    <t>Excl</t>
  </si>
  <si>
    <t>HOURLY-PV</t>
  </si>
  <si>
    <t>project:</t>
  </si>
  <si>
    <t>Total # of billable hours</t>
  </si>
  <si>
    <t>Avg. rate/billable hour</t>
  </si>
  <si>
    <t>Senario selection</t>
  </si>
  <si>
    <t>High</t>
  </si>
  <si>
    <t>Mid</t>
  </si>
  <si>
    <t>SCENARIO-EV</t>
  </si>
  <si>
    <t>CAGRP-EV</t>
  </si>
  <si>
    <t>% growth</t>
  </si>
  <si>
    <t>SCENARIOCAGR-EP</t>
  </si>
  <si>
    <t>CAGR-driven sales</t>
  </si>
  <si>
    <t>ORIGINATIONS-PP</t>
  </si>
  <si>
    <t>DCV-S</t>
  </si>
  <si>
    <t xml:space="preserve">DC volume driven: </t>
  </si>
  <si>
    <t>New user acquisition cost</t>
  </si>
  <si>
    <t>SUBCAC-S</t>
  </si>
  <si>
    <t>TAM-EV</t>
  </si>
  <si>
    <t xml:space="preserve">TAM driven volume. Begin with total addressable market assumptions and take penetration assumptions to calculate expected revenue. </t>
  </si>
  <si>
    <t># of new units</t>
  </si>
  <si>
    <t>Product C</t>
  </si>
  <si>
    <t>Product D</t>
  </si>
  <si>
    <t>Product E</t>
  </si>
  <si>
    <t>Sales:</t>
  </si>
  <si>
    <t># of units sold</t>
  </si>
  <si>
    <t>% of units sold:</t>
  </si>
  <si>
    <t>Total sales</t>
  </si>
  <si>
    <t>Total COGS</t>
  </si>
  <si>
    <t>Gross Profit</t>
  </si>
  <si>
    <t>SALES-S</t>
  </si>
  <si>
    <t>Sales</t>
  </si>
  <si>
    <t>LISTSALE-PV</t>
  </si>
  <si>
    <t>LAGVOL-EV</t>
  </si>
  <si>
    <t>Hardcoded high volume with lag. Client makes assumption about how long the volume is "Work in procress" before it becomes a volume that can drive revenue items</t>
  </si>
  <si>
    <t># of months work in process</t>
  </si>
  <si>
    <t>Lagged volume:</t>
  </si>
  <si>
    <t>VOLLIST-EVP</t>
  </si>
  <si>
    <t>COGS/unit:</t>
  </si>
  <si>
    <t>Price/unit:</t>
  </si>
  <si>
    <t>Retail</t>
  </si>
  <si>
    <t>Retail:</t>
  </si>
  <si>
    <t>WCINVBATCH-SV</t>
  </si>
  <si>
    <t># of units - batch size</t>
  </si>
  <si>
    <t xml:space="preserve">  </t>
  </si>
  <si>
    <t># of units purchased</t>
  </si>
  <si>
    <t>Ending</t>
  </si>
  <si>
    <t># of units inventory:</t>
  </si>
  <si>
    <t>Upgrades</t>
  </si>
  <si>
    <t>% upgrades/month</t>
  </si>
  <si>
    <t>% downgrade/month</t>
  </si>
  <si>
    <t>Downgrades</t>
  </si>
  <si>
    <t>SUBFREE-PV</t>
  </si>
  <si>
    <t>Primary volume driven freemium subscription revenue. Pairswith an EV code to drive # of new subscriber, which is then used to calculate # of free subscribers, some of whom upgrade to a paid subscription</t>
  </si>
  <si>
    <t>DCSALESQUOTA-S</t>
  </si>
  <si>
    <t>$ sales quota/FTE</t>
  </si>
  <si>
    <t>% obtainment</t>
  </si>
  <si>
    <t>ARR/FTE</t>
  </si>
  <si>
    <t>Driver: ARR</t>
  </si>
  <si>
    <t># of sales FTE's</t>
  </si>
  <si>
    <t>Compensation/sales FTE</t>
  </si>
  <si>
    <t>SALESQUOTA Direct Cost:</t>
  </si>
  <si>
    <t>Sales FTE's that are driven by revenue and sales quota assumption. # of FTE's = ARR/obtained quota</t>
  </si>
  <si>
    <t>Unit carrying value:</t>
  </si>
  <si>
    <t>Codes: "Label:", HVOL-EV "Retail", SALES-PV "unit", DCSALESQUOTA-S "Unit carrying value"</t>
  </si>
  <si>
    <t>DC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</si>
</sst>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64" formatCode="_(* #,##0_);_(* \(#,##0\);_(* &quot;   -&quot;?_);_(@_)"/>
    <numFmt numFmtId="165" formatCode="_(* #,##0.0%;_(* \(#,##0.0\)%;_(* &quot;   -&quot;?_)"/>
    <numFmt numFmtId="166" formatCode="_(* &quot;$&quot;\ #,##0_);_(* &quot;$&quot;\ \(#,##0\);_(* &quot;&quot;&quot;$&quot;\ \ \-&quot;&quot;?_);_(@_)"/>
    <numFmt numFmtId="167" formatCode="&quot;Driver &quot;#####"/>
    <numFmt numFmtId="168" formatCode="_(* &quot;$&quot;\ #,##0.0_);_(* &quot;$&quot;\ \(#,##0.0\);_(* &quot;&quot;&quot;$&quot;\ \ \-&quot;&quot;?_);_(@_)"/>
    <numFmt numFmtId="169" formatCode="&quot;Beginning&quot;"/>
    <numFmt numFmtId="170" formatCode="&quot;Month &quot;\ #"/>
    <numFmt numFmtId="171" formatCode="_(* ###0_);_(* \(###0\);_(* &quot;   -&quot;?_);_(@_)"/>
    <numFmt numFmtId="172" formatCode="mmm"/>
    <numFmt numFmtId="173" formatCode="&quot;Month &quot;#"/>
    <numFmt numFmtId="174" formatCode="_(* #,##0.0%_);_(* \(#,##0.0%\);_(* &quot;   -&quot;?_)"/>
    <numFmt numFmtId="175" formatCode="_(* &quot;$&quot;\ #,##0_);_(* \(&quot;$&quot;\ #,##0\);_(* &quot;$  -&quot;?_);_(@_)"/>
  </numFmts>
  <fonts count="39" x14ac:knownFonts="1">
    <font>
      <sz val="11"/>
      <color theme="1"/>
      <name val="Calibri"/>
      <family val="2"/>
      <scheme val="minor"/>
    </font>
    <font>
      <b/>
      <sz val="11"/>
      <color theme="1"/>
      <name val="Calibri"/>
      <family val="2"/>
      <scheme val="minor"/>
    </font>
    <font>
      <i/>
      <sz val="11"/>
      <color theme="1"/>
      <name val="Calibri"/>
      <family val="2"/>
      <scheme val="minor"/>
    </font>
    <font>
      <sz val="11"/>
      <color rgb="FF000000"/>
      <name val="Calibri"/>
      <family val="2"/>
      <scheme val="minor"/>
    </font>
    <font>
      <b/>
      <sz val="11"/>
      <color rgb="FF000000"/>
      <name val="Calibri"/>
      <family val="2"/>
      <scheme val="minor"/>
    </font>
    <font>
      <sz val="10"/>
      <color rgb="FF000000"/>
      <name val="Arial"/>
      <family val="2"/>
    </font>
    <font>
      <b/>
      <sz val="11"/>
      <color rgb="FF008000"/>
      <name val="Calibri"/>
      <family val="2"/>
      <scheme val="minor"/>
    </font>
    <font>
      <i/>
      <sz val="11"/>
      <color rgb="FF000000"/>
      <name val="Calibri"/>
      <family val="2"/>
      <scheme val="minor"/>
    </font>
    <font>
      <i/>
      <sz val="11"/>
      <color rgb="FF0000FF"/>
      <name val="Calibri"/>
      <family val="2"/>
      <scheme val="minor"/>
    </font>
    <font>
      <sz val="11"/>
      <color rgb="FF0000FF"/>
      <name val="Calibri"/>
      <family val="2"/>
      <scheme val="minor"/>
    </font>
    <font>
      <b/>
      <i/>
      <sz val="11"/>
      <color theme="1"/>
      <name val="Calibri"/>
      <family val="2"/>
      <scheme val="minor"/>
    </font>
    <font>
      <b/>
      <i/>
      <sz val="11"/>
      <color rgb="FF000000"/>
      <name val="Calibri"/>
      <family val="2"/>
      <scheme val="minor"/>
    </font>
    <font>
      <b/>
      <i/>
      <sz val="11"/>
      <color rgb="FF0000FF"/>
      <name val="Calibri"/>
      <family val="2"/>
      <scheme val="minor"/>
    </font>
    <font>
      <sz val="11"/>
      <color rgb="FF000000"/>
      <name val="Arial"/>
      <family val="2"/>
    </font>
    <font>
      <b/>
      <sz val="11"/>
      <name val="Calibri"/>
      <family val="2"/>
      <scheme val="minor"/>
    </font>
    <font>
      <i/>
      <sz val="11"/>
      <color indexed="12"/>
      <name val="Calibri"/>
      <family val="2"/>
      <scheme val="minor"/>
    </font>
    <font>
      <b/>
      <sz val="9"/>
      <color indexed="81"/>
      <name val="Tahoma"/>
      <family val="2"/>
    </font>
    <font>
      <sz val="9"/>
      <color indexed="81"/>
      <name val="Tahoma"/>
      <family val="2"/>
    </font>
    <font>
      <b/>
      <sz val="11"/>
      <color rgb="FF0000FF"/>
      <name val="Calibri"/>
      <family val="2"/>
      <scheme val="minor"/>
    </font>
    <font>
      <sz val="11"/>
      <color rgb="FF000000"/>
      <name val="Calibri"/>
      <family val="2"/>
    </font>
    <font>
      <i/>
      <sz val="11"/>
      <name val="Calibri"/>
      <family val="2"/>
      <scheme val="minor"/>
    </font>
    <font>
      <sz val="11"/>
      <color rgb="FF008000"/>
      <name val="Calibri"/>
      <family val="2"/>
      <scheme val="minor"/>
    </font>
    <font>
      <b/>
      <i/>
      <sz val="11"/>
      <color indexed="12"/>
      <name val="Calibri"/>
      <family val="2"/>
      <scheme val="minor"/>
    </font>
    <font>
      <i/>
      <u/>
      <sz val="11"/>
      <color theme="1"/>
      <name val="Calibri"/>
      <family val="2"/>
      <scheme val="minor"/>
    </font>
    <font>
      <sz val="11"/>
      <color rgb="FFFF0000"/>
      <name val="Calibri"/>
      <family val="2"/>
      <scheme val="minor"/>
    </font>
    <font>
      <sz val="11"/>
      <name val="Calibri"/>
      <family val="2"/>
      <scheme val="minor"/>
    </font>
    <font>
      <u/>
      <sz val="11"/>
      <color theme="10"/>
      <name val="Calibri"/>
      <family val="2"/>
      <scheme val="minor"/>
    </font>
    <font>
      <b/>
      <i/>
      <sz val="11"/>
      <color theme="0"/>
      <name val="Calibri"/>
      <family val="2"/>
      <scheme val="minor"/>
    </font>
    <font>
      <sz val="11"/>
      <color indexed="17"/>
      <name val="Calibri"/>
      <family val="2"/>
      <scheme val="minor"/>
    </font>
    <font>
      <sz val="11"/>
      <color indexed="12"/>
      <name val="Calibri"/>
      <family val="2"/>
      <scheme val="minor"/>
    </font>
    <font>
      <u/>
      <sz val="11"/>
      <color theme="1"/>
      <name val="Calibri"/>
      <family val="2"/>
      <scheme val="minor"/>
    </font>
    <font>
      <i/>
      <sz val="11"/>
      <color rgb="FF000000"/>
      <name val="Calibri"/>
      <family val="2"/>
    </font>
    <font>
      <sz val="11"/>
      <color rgb="FF0000FF"/>
      <name val="Calibri"/>
      <family val="2"/>
    </font>
    <font>
      <i/>
      <u val="singleAccounting"/>
      <sz val="11"/>
      <color rgb="FF000000"/>
      <name val="Calibri"/>
      <family val="2"/>
      <scheme val="minor"/>
    </font>
    <font>
      <i/>
      <sz val="11"/>
      <color rgb="FF008000"/>
      <name val="Calibri"/>
      <family val="2"/>
      <scheme val="minor"/>
    </font>
    <font>
      <b/>
      <i/>
      <sz val="11"/>
      <color rgb="FFFF0000"/>
      <name val="Calibri"/>
      <family val="2"/>
      <scheme val="minor"/>
    </font>
    <font>
      <i/>
      <sz val="11"/>
      <color rgb="FFFF0000"/>
      <name val="Calibri"/>
      <family val="2"/>
      <scheme val="minor"/>
    </font>
    <font>
      <b/>
      <sz val="11"/>
      <color rgb="FFFF0000"/>
      <name val="Calibri"/>
      <family val="2"/>
      <scheme val="minor"/>
    </font>
    <font>
      <sz val="8"/>
      <name val="Calibri"/>
      <family val="2"/>
      <scheme val="minor"/>
    </font>
  </fonts>
  <fills count="10">
    <fill>
      <patternFill patternType="none"/>
    </fill>
    <fill>
      <patternFill patternType="gray125"/>
    </fill>
    <fill>
      <patternFill patternType="solid">
        <fgColor rgb="FFCCFFCC"/>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1"/>
        <bgColor indexed="64"/>
      </patternFill>
    </fill>
    <fill>
      <patternFill patternType="solid">
        <fgColor theme="5" tint="0.79998168889431442"/>
        <bgColor indexed="64"/>
      </patternFill>
    </fill>
    <fill>
      <patternFill patternType="solid">
        <fgColor rgb="FFFFFF00"/>
        <bgColor indexed="64"/>
      </patternFill>
    </fill>
    <fill>
      <patternFill patternType="solid">
        <fgColor rgb="FFFFC000"/>
        <bgColor indexed="64"/>
      </patternFill>
    </fill>
  </fills>
  <borders count="20">
    <border>
      <left/>
      <right/>
      <top/>
      <bottom/>
      <diagonal/>
    </border>
    <border>
      <left/>
      <right/>
      <top/>
      <bottom style="thin">
        <color indexed="8"/>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8"/>
      </left>
      <right style="thin">
        <color indexed="8"/>
      </right>
      <top/>
      <bottom style="thin">
        <color indexed="8"/>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bottom style="thin">
        <color auto="1"/>
      </bottom>
      <diagonal/>
    </border>
    <border>
      <left style="thin">
        <color indexed="8"/>
      </left>
      <right/>
      <top style="thin">
        <color auto="1"/>
      </top>
      <bottom style="thin">
        <color auto="1"/>
      </bottom>
      <diagonal/>
    </border>
    <border>
      <left/>
      <right/>
      <top/>
      <bottom style="thin">
        <color indexed="8"/>
      </bottom>
      <diagonal/>
    </border>
    <border>
      <left style="thin">
        <color auto="1"/>
      </left>
      <right/>
      <top style="thin">
        <color auto="1"/>
      </top>
      <bottom style="thin">
        <color auto="1"/>
      </bottom>
      <diagonal/>
    </border>
    <border>
      <left style="thin">
        <color indexed="8"/>
      </left>
      <right/>
      <top/>
      <bottom/>
      <diagonal/>
    </border>
    <border>
      <left style="medium">
        <color theme="0"/>
      </left>
      <right style="medium">
        <color theme="0"/>
      </right>
      <top style="medium">
        <color theme="0"/>
      </top>
      <bottom style="medium">
        <color theme="0"/>
      </bottom>
      <diagonal/>
    </border>
    <border>
      <left/>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s>
  <cellStyleXfs count="4">
    <xf numFmtId="0" fontId="0" fillId="0" borderId="0"/>
    <xf numFmtId="0" fontId="5" fillId="0" borderId="0"/>
    <xf numFmtId="0" fontId="19" fillId="0" borderId="0"/>
    <xf numFmtId="0" fontId="26" fillId="0" borderId="0" applyNumberFormat="0" applyFill="0" applyBorder="0" applyAlignment="0" applyProtection="0"/>
  </cellStyleXfs>
  <cellXfs count="374">
    <xf numFmtId="0" fontId="0" fillId="0" borderId="0" xfId="0"/>
    <xf numFmtId="0" fontId="0" fillId="0" borderId="0" xfId="0" applyAlignment="1">
      <alignment horizontal="right"/>
    </xf>
    <xf numFmtId="0" fontId="0" fillId="0" borderId="0" xfId="0" applyAlignment="1">
      <alignment horizontal="center"/>
    </xf>
    <xf numFmtId="0" fontId="0" fillId="2" borderId="0" xfId="0" applyFill="1"/>
    <xf numFmtId="0" fontId="0" fillId="2" borderId="0" xfId="0" applyFill="1" applyAlignment="1">
      <alignment horizontal="right"/>
    </xf>
    <xf numFmtId="0" fontId="0" fillId="2" borderId="0" xfId="0" applyFill="1" applyAlignment="1">
      <alignment horizontal="center"/>
    </xf>
    <xf numFmtId="0" fontId="0" fillId="0" borderId="0" xfId="0" applyAlignment="1">
      <alignment horizontal="left"/>
    </xf>
    <xf numFmtId="0" fontId="2" fillId="0" borderId="0" xfId="0" applyFont="1" applyAlignment="1">
      <alignment horizontal="center"/>
    </xf>
    <xf numFmtId="0" fontId="3" fillId="0" borderId="0" xfId="0" applyFont="1"/>
    <xf numFmtId="0" fontId="4" fillId="0" borderId="0" xfId="0" applyFont="1"/>
    <xf numFmtId="17" fontId="4" fillId="0" borderId="0" xfId="1" applyNumberFormat="1" applyFont="1"/>
    <xf numFmtId="17" fontId="6" fillId="0" borderId="0" xfId="1" applyNumberFormat="1" applyFont="1"/>
    <xf numFmtId="0" fontId="2" fillId="0" borderId="0" xfId="0" applyFont="1"/>
    <xf numFmtId="0" fontId="7" fillId="0" borderId="0" xfId="0" applyFont="1"/>
    <xf numFmtId="0" fontId="8" fillId="0" borderId="0" xfId="0" applyFont="1"/>
    <xf numFmtId="164" fontId="7" fillId="0" borderId="0" xfId="0" applyNumberFormat="1" applyFont="1"/>
    <xf numFmtId="165" fontId="8" fillId="0" borderId="0" xfId="0" applyNumberFormat="1" applyFont="1"/>
    <xf numFmtId="164" fontId="8" fillId="0" borderId="0" xfId="0" applyNumberFormat="1" applyFont="1"/>
    <xf numFmtId="166" fontId="8" fillId="0" borderId="0" xfId="0" applyNumberFormat="1" applyFont="1"/>
    <xf numFmtId="166" fontId="7" fillId="0" borderId="0" xfId="0" applyNumberFormat="1" applyFont="1"/>
    <xf numFmtId="165" fontId="7" fillId="0" borderId="0" xfId="0" applyNumberFormat="1" applyFont="1"/>
    <xf numFmtId="165" fontId="2" fillId="0" borderId="0" xfId="0" applyNumberFormat="1" applyFont="1"/>
    <xf numFmtId="0" fontId="10" fillId="3" borderId="0" xfId="0" applyFont="1" applyFill="1"/>
    <xf numFmtId="166" fontId="9" fillId="0" borderId="0" xfId="0" applyNumberFormat="1" applyFont="1"/>
    <xf numFmtId="166" fontId="3" fillId="0" borderId="0" xfId="0" applyNumberFormat="1" applyFont="1"/>
    <xf numFmtId="165" fontId="8" fillId="0" borderId="1" xfId="0" applyNumberFormat="1" applyFont="1" applyBorder="1"/>
    <xf numFmtId="165" fontId="7" fillId="0" borderId="1" xfId="0" applyNumberFormat="1" applyFont="1" applyBorder="1"/>
    <xf numFmtId="0" fontId="1" fillId="0" borderId="0" xfId="0" applyFont="1"/>
    <xf numFmtId="166" fontId="1" fillId="0" borderId="0" xfId="0" applyNumberFormat="1" applyFont="1"/>
    <xf numFmtId="166" fontId="8" fillId="0" borderId="1" xfId="0" applyNumberFormat="1" applyFont="1" applyBorder="1"/>
    <xf numFmtId="166" fontId="7" fillId="0" borderId="1" xfId="0" applyNumberFormat="1" applyFont="1" applyBorder="1"/>
    <xf numFmtId="0" fontId="10" fillId="0" borderId="0" xfId="0" applyFont="1"/>
    <xf numFmtId="164" fontId="10" fillId="0" borderId="0" xfId="0" applyNumberFormat="1" applyFont="1"/>
    <xf numFmtId="166" fontId="4" fillId="0" borderId="0" xfId="0" applyNumberFormat="1" applyFont="1"/>
    <xf numFmtId="164" fontId="2" fillId="0" borderId="0" xfId="0" applyNumberFormat="1" applyFont="1"/>
    <xf numFmtId="164" fontId="2" fillId="0" borderId="1" xfId="0" applyNumberFormat="1" applyFont="1" applyBorder="1"/>
    <xf numFmtId="0" fontId="0" fillId="0" borderId="1" xfId="0" applyBorder="1"/>
    <xf numFmtId="166" fontId="3" fillId="0" borderId="1" xfId="0" applyNumberFormat="1" applyFont="1" applyBorder="1"/>
    <xf numFmtId="164" fontId="11" fillId="0" borderId="0" xfId="0" applyNumberFormat="1" applyFont="1"/>
    <xf numFmtId="164" fontId="12" fillId="0" borderId="0" xfId="0" applyNumberFormat="1" applyFont="1"/>
    <xf numFmtId="0" fontId="0" fillId="3" borderId="0" xfId="0" applyFill="1"/>
    <xf numFmtId="0" fontId="10" fillId="4" borderId="0" xfId="0" applyFont="1" applyFill="1"/>
    <xf numFmtId="0" fontId="0" fillId="4" borderId="0" xfId="0" applyFill="1"/>
    <xf numFmtId="166" fontId="0" fillId="0" borderId="1" xfId="0" applyNumberFormat="1" applyBorder="1"/>
    <xf numFmtId="0" fontId="13" fillId="0" borderId="0" xfId="0" applyFont="1"/>
    <xf numFmtId="0" fontId="13" fillId="2" borderId="0" xfId="0" applyFont="1" applyFill="1" applyAlignment="1">
      <alignment vertical="center"/>
    </xf>
    <xf numFmtId="0" fontId="0" fillId="5" borderId="0" xfId="0" applyFill="1"/>
    <xf numFmtId="164" fontId="11" fillId="4" borderId="0" xfId="0" applyNumberFormat="1" applyFont="1" applyFill="1"/>
    <xf numFmtId="0" fontId="10" fillId="5" borderId="0" xfId="0" applyFont="1" applyFill="1"/>
    <xf numFmtId="164" fontId="11" fillId="5" borderId="0" xfId="0" applyNumberFormat="1" applyFont="1" applyFill="1"/>
    <xf numFmtId="0" fontId="2" fillId="5" borderId="0" xfId="0" applyFont="1" applyFill="1"/>
    <xf numFmtId="0" fontId="1" fillId="5" borderId="0" xfId="0" applyFont="1" applyFill="1"/>
    <xf numFmtId="0" fontId="1" fillId="4" borderId="0" xfId="0" applyFont="1" applyFill="1"/>
    <xf numFmtId="166" fontId="0" fillId="0" borderId="0" xfId="0" applyNumberFormat="1"/>
    <xf numFmtId="168" fontId="8" fillId="0" borderId="1" xfId="0" applyNumberFormat="1" applyFont="1" applyBorder="1"/>
    <xf numFmtId="168" fontId="7" fillId="0" borderId="1" xfId="0" applyNumberFormat="1" applyFont="1" applyBorder="1"/>
    <xf numFmtId="167" fontId="2" fillId="0" borderId="0" xfId="0" applyNumberFormat="1" applyFont="1"/>
    <xf numFmtId="164" fontId="15" fillId="0" borderId="0" xfId="0" applyNumberFormat="1" applyFont="1"/>
    <xf numFmtId="166" fontId="18" fillId="0" borderId="0" xfId="0" applyNumberFormat="1" applyFont="1"/>
    <xf numFmtId="165" fontId="15" fillId="0" borderId="0" xfId="0" applyNumberFormat="1" applyFont="1"/>
    <xf numFmtId="0" fontId="2" fillId="0" borderId="0" xfId="0" applyFont="1" applyAlignment="1">
      <alignment horizontal="right"/>
    </xf>
    <xf numFmtId="166" fontId="2" fillId="0" borderId="0" xfId="0" applyNumberFormat="1" applyFont="1"/>
    <xf numFmtId="166" fontId="0" fillId="0" borderId="0" xfId="0" applyNumberFormat="1" applyAlignment="1">
      <alignment horizontal="right"/>
    </xf>
    <xf numFmtId="166" fontId="1" fillId="0" borderId="2" xfId="0" applyNumberFormat="1" applyFont="1" applyBorder="1"/>
    <xf numFmtId="164" fontId="0" fillId="0" borderId="0" xfId="0" applyNumberFormat="1"/>
    <xf numFmtId="164" fontId="1" fillId="0" borderId="0" xfId="0" applyNumberFormat="1" applyFont="1"/>
    <xf numFmtId="0" fontId="11" fillId="3" borderId="0" xfId="0" applyFont="1" applyFill="1"/>
    <xf numFmtId="0" fontId="11" fillId="0" borderId="0" xfId="0" applyFont="1"/>
    <xf numFmtId="0" fontId="11" fillId="4" borderId="0" xfId="0" applyFont="1" applyFill="1"/>
    <xf numFmtId="167" fontId="7" fillId="0" borderId="0" xfId="0" applyNumberFormat="1" applyFont="1"/>
    <xf numFmtId="0" fontId="11" fillId="5" borderId="0" xfId="0" applyFont="1" applyFill="1"/>
    <xf numFmtId="0" fontId="7" fillId="5" borderId="0" xfId="0" applyFont="1" applyFill="1"/>
    <xf numFmtId="0" fontId="3" fillId="0" borderId="0" xfId="0" applyFont="1" applyAlignment="1">
      <alignment horizontal="right"/>
    </xf>
    <xf numFmtId="0" fontId="10" fillId="0" borderId="0" xfId="0" applyFont="1" applyAlignment="1">
      <alignment horizontal="right"/>
    </xf>
    <xf numFmtId="166" fontId="9" fillId="0" borderId="0" xfId="0" applyNumberFormat="1" applyFont="1" applyAlignment="1">
      <alignment horizontal="right"/>
    </xf>
    <xf numFmtId="165" fontId="8" fillId="0" borderId="0" xfId="0" applyNumberFormat="1" applyFont="1" applyAlignment="1">
      <alignment horizontal="right"/>
    </xf>
    <xf numFmtId="164" fontId="7" fillId="0" borderId="0" xfId="0" applyNumberFormat="1" applyFont="1" applyAlignment="1">
      <alignment horizontal="right"/>
    </xf>
    <xf numFmtId="166" fontId="4" fillId="0" borderId="0" xfId="0" applyNumberFormat="1" applyFont="1" applyAlignment="1">
      <alignment horizontal="right"/>
    </xf>
    <xf numFmtId="0" fontId="1" fillId="0" borderId="0" xfId="0" applyFont="1" applyAlignment="1">
      <alignment horizontal="right"/>
    </xf>
    <xf numFmtId="167" fontId="2" fillId="0" borderId="0" xfId="0" applyNumberFormat="1" applyFont="1" applyAlignment="1">
      <alignment horizontal="right"/>
    </xf>
    <xf numFmtId="166" fontId="3" fillId="0" borderId="0" xfId="0" applyNumberFormat="1" applyFont="1" applyAlignment="1">
      <alignment horizontal="right"/>
    </xf>
    <xf numFmtId="166" fontId="3" fillId="0" borderId="1" xfId="0" applyNumberFormat="1" applyFont="1" applyBorder="1" applyAlignment="1">
      <alignment horizontal="right"/>
    </xf>
    <xf numFmtId="168" fontId="3" fillId="0" borderId="0" xfId="0" applyNumberFormat="1" applyFont="1"/>
    <xf numFmtId="0" fontId="21" fillId="4" borderId="3" xfId="0" applyFont="1" applyFill="1" applyBorder="1"/>
    <xf numFmtId="0" fontId="9" fillId="0" borderId="3" xfId="0" applyFont="1" applyBorder="1"/>
    <xf numFmtId="0" fontId="1" fillId="4" borderId="3" xfId="0" applyFont="1" applyFill="1" applyBorder="1" applyAlignment="1">
      <alignment horizontal="center"/>
    </xf>
    <xf numFmtId="9" fontId="8" fillId="0" borderId="0" xfId="0" applyNumberFormat="1" applyFont="1"/>
    <xf numFmtId="19" fontId="0" fillId="0" borderId="0" xfId="0" applyNumberFormat="1"/>
    <xf numFmtId="164" fontId="0" fillId="0" borderId="4" xfId="0" applyNumberFormat="1" applyBorder="1"/>
    <xf numFmtId="0" fontId="3" fillId="2" borderId="0" xfId="0" applyFont="1" applyFill="1"/>
    <xf numFmtId="0" fontId="2" fillId="2" borderId="0" xfId="0" applyFont="1" applyFill="1"/>
    <xf numFmtId="166" fontId="15" fillId="0" borderId="0" xfId="0" applyNumberFormat="1" applyFont="1"/>
    <xf numFmtId="166" fontId="1" fillId="0" borderId="0" xfId="0" applyNumberFormat="1" applyFont="1" applyAlignment="1">
      <alignment horizontal="centerContinuous"/>
    </xf>
    <xf numFmtId="166" fontId="1" fillId="0" borderId="0" xfId="0" applyNumberFormat="1" applyFont="1" applyAlignment="1">
      <alignment horizontal="right"/>
    </xf>
    <xf numFmtId="166" fontId="0" fillId="0" borderId="1" xfId="0" applyNumberFormat="1" applyBorder="1" applyAlignment="1">
      <alignment horizontal="right"/>
    </xf>
    <xf numFmtId="0" fontId="7" fillId="0" borderId="0" xfId="0" applyFont="1" applyAlignment="1">
      <alignment horizontal="left" indent="1"/>
    </xf>
    <xf numFmtId="0" fontId="0" fillId="6" borderId="0" xfId="0" applyFill="1"/>
    <xf numFmtId="169" fontId="4" fillId="6" borderId="0" xfId="0" applyNumberFormat="1" applyFont="1" applyFill="1" applyAlignment="1">
      <alignment horizontal="right"/>
    </xf>
    <xf numFmtId="170" fontId="2" fillId="0" borderId="0" xfId="0" applyNumberFormat="1" applyFont="1" applyAlignment="1">
      <alignment horizontal="left"/>
    </xf>
    <xf numFmtId="170" fontId="0" fillId="0" borderId="0" xfId="0" applyNumberFormat="1" applyAlignment="1">
      <alignment horizontal="left"/>
    </xf>
    <xf numFmtId="170" fontId="1" fillId="0" borderId="0" xfId="0" applyNumberFormat="1" applyFont="1" applyAlignment="1">
      <alignment horizontal="left"/>
    </xf>
    <xf numFmtId="17" fontId="9" fillId="0" borderId="0" xfId="0" applyNumberFormat="1" applyFont="1"/>
    <xf numFmtId="0" fontId="10" fillId="3" borderId="7" xfId="0" applyFont="1" applyFill="1" applyBorder="1"/>
    <xf numFmtId="0" fontId="0" fillId="3" borderId="7" xfId="0" applyFill="1" applyBorder="1"/>
    <xf numFmtId="0" fontId="3" fillId="3" borderId="7" xfId="0" applyFont="1" applyFill="1" applyBorder="1"/>
    <xf numFmtId="0" fontId="11" fillId="3" borderId="7" xfId="0" applyFont="1" applyFill="1" applyBorder="1"/>
    <xf numFmtId="0" fontId="10" fillId="3" borderId="7" xfId="0" applyFont="1" applyFill="1" applyBorder="1" applyAlignment="1">
      <alignment horizontal="right"/>
    </xf>
    <xf numFmtId="0" fontId="10" fillId="3" borderId="5" xfId="0" applyFont="1" applyFill="1" applyBorder="1"/>
    <xf numFmtId="0" fontId="11" fillId="3" borderId="6" xfId="0" applyFont="1" applyFill="1" applyBorder="1"/>
    <xf numFmtId="0" fontId="11" fillId="3" borderId="5" xfId="0" applyFont="1" applyFill="1" applyBorder="1"/>
    <xf numFmtId="0" fontId="0" fillId="0" borderId="8" xfId="0" applyBorder="1"/>
    <xf numFmtId="169" fontId="4" fillId="6" borderId="9" xfId="0" applyNumberFormat="1" applyFont="1" applyFill="1" applyBorder="1" applyAlignment="1">
      <alignment horizontal="right"/>
    </xf>
    <xf numFmtId="17" fontId="9" fillId="0" borderId="0" xfId="1" applyNumberFormat="1" applyFont="1"/>
    <xf numFmtId="0" fontId="4" fillId="6" borderId="10" xfId="0" applyFont="1" applyFill="1" applyBorder="1" applyAlignment="1">
      <alignment horizontal="center"/>
    </xf>
    <xf numFmtId="17" fontId="4" fillId="6" borderId="10" xfId="1" applyNumberFormat="1" applyFont="1" applyFill="1" applyBorder="1" applyAlignment="1">
      <alignment horizontal="center"/>
    </xf>
    <xf numFmtId="0" fontId="3" fillId="0" borderId="9" xfId="0" applyFont="1" applyBorder="1"/>
    <xf numFmtId="0" fontId="0" fillId="0" borderId="9" xfId="0" applyBorder="1"/>
    <xf numFmtId="164" fontId="11" fillId="0" borderId="2" xfId="0" applyNumberFormat="1" applyFont="1" applyBorder="1"/>
    <xf numFmtId="166" fontId="4" fillId="0" borderId="2" xfId="0" applyNumberFormat="1" applyFont="1" applyBorder="1"/>
    <xf numFmtId="164" fontId="10" fillId="0" borderId="2" xfId="0" applyNumberFormat="1" applyFont="1" applyBorder="1"/>
    <xf numFmtId="168" fontId="8" fillId="0" borderId="0" xfId="0" applyNumberFormat="1" applyFont="1"/>
    <xf numFmtId="168" fontId="7" fillId="0" borderId="0" xfId="0" applyNumberFormat="1" applyFont="1"/>
    <xf numFmtId="166" fontId="8" fillId="0" borderId="11" xfId="0" applyNumberFormat="1" applyFont="1" applyBorder="1"/>
    <xf numFmtId="166" fontId="7" fillId="0" borderId="11" xfId="0" applyNumberFormat="1" applyFont="1" applyBorder="1"/>
    <xf numFmtId="166" fontId="6" fillId="0" borderId="0" xfId="0" applyNumberFormat="1" applyFont="1"/>
    <xf numFmtId="0" fontId="3" fillId="0" borderId="0" xfId="0" applyFont="1" applyAlignment="1">
      <alignment horizontal="left" indent="1"/>
    </xf>
    <xf numFmtId="0" fontId="4" fillId="0" borderId="0" xfId="0" applyFont="1" applyAlignment="1">
      <alignment horizontal="left" indent="1"/>
    </xf>
    <xf numFmtId="0" fontId="11" fillId="0" borderId="0" xfId="0" applyFont="1" applyAlignment="1">
      <alignment horizontal="left" indent="1"/>
    </xf>
    <xf numFmtId="167" fontId="3" fillId="0" borderId="0" xfId="0" applyNumberFormat="1" applyFont="1"/>
    <xf numFmtId="0" fontId="2" fillId="0" borderId="0" xfId="0" applyFont="1" applyAlignment="1">
      <alignment horizontal="left" indent="1"/>
    </xf>
    <xf numFmtId="165" fontId="8" fillId="0" borderId="11" xfId="0" applyNumberFormat="1" applyFont="1" applyBorder="1"/>
    <xf numFmtId="0" fontId="1" fillId="0" borderId="1" xfId="0" applyFont="1" applyBorder="1"/>
    <xf numFmtId="166" fontId="21" fillId="0" borderId="0" xfId="0" applyNumberFormat="1" applyFont="1" applyAlignment="1">
      <alignment horizontal="right"/>
    </xf>
    <xf numFmtId="166" fontId="8" fillId="0" borderId="0" xfId="0" applyNumberFormat="1" applyFont="1" applyAlignment="1">
      <alignment horizontal="right"/>
    </xf>
    <xf numFmtId="164" fontId="8" fillId="0" borderId="1" xfId="0" applyNumberFormat="1" applyFont="1" applyBorder="1"/>
    <xf numFmtId="164" fontId="7" fillId="0" borderId="1" xfId="0" applyNumberFormat="1" applyFont="1" applyBorder="1"/>
    <xf numFmtId="0" fontId="3" fillId="0" borderId="0" xfId="0" applyFont="1" applyAlignment="1">
      <alignment horizontal="left"/>
    </xf>
    <xf numFmtId="0" fontId="11" fillId="3" borderId="14" xfId="0" applyFont="1" applyFill="1" applyBorder="1"/>
    <xf numFmtId="166" fontId="3" fillId="0" borderId="13" xfId="0" applyNumberFormat="1" applyFont="1" applyBorder="1"/>
    <xf numFmtId="166" fontId="8" fillId="0" borderId="13" xfId="0" applyNumberFormat="1" applyFont="1" applyBorder="1"/>
    <xf numFmtId="166" fontId="7" fillId="0" borderId="13" xfId="0" applyNumberFormat="1" applyFont="1" applyBorder="1"/>
    <xf numFmtId="0" fontId="9" fillId="0" borderId="0" xfId="0" applyFont="1" applyAlignment="1">
      <alignment horizontal="left" indent="2"/>
    </xf>
    <xf numFmtId="0" fontId="10" fillId="7" borderId="0" xfId="0" applyFont="1" applyFill="1"/>
    <xf numFmtId="0" fontId="11" fillId="7" borderId="0" xfId="0" applyFont="1" applyFill="1"/>
    <xf numFmtId="0" fontId="10" fillId="7" borderId="0" xfId="0" applyFont="1" applyFill="1" applyAlignment="1">
      <alignment horizontal="right"/>
    </xf>
    <xf numFmtId="0" fontId="7" fillId="0" borderId="0" xfId="0" applyFont="1" applyAlignment="1">
      <alignment horizontal="left" indent="2"/>
    </xf>
    <xf numFmtId="164" fontId="2" fillId="0" borderId="0" xfId="0" applyNumberFormat="1" applyFont="1" applyAlignment="1">
      <alignment horizontal="right"/>
    </xf>
    <xf numFmtId="166" fontId="7" fillId="0" borderId="0" xfId="0" applyNumberFormat="1" applyFont="1" applyAlignment="1">
      <alignment horizontal="right"/>
    </xf>
    <xf numFmtId="166" fontId="4" fillId="0" borderId="2" xfId="0" applyNumberFormat="1" applyFont="1" applyBorder="1" applyAlignment="1">
      <alignment horizontal="right"/>
    </xf>
    <xf numFmtId="0" fontId="4" fillId="0" borderId="0" xfId="0" applyFont="1" applyAlignment="1">
      <alignment horizontal="right"/>
    </xf>
    <xf numFmtId="165" fontId="7" fillId="0" borderId="0" xfId="0" applyNumberFormat="1" applyFont="1" applyAlignment="1">
      <alignment horizontal="right"/>
    </xf>
    <xf numFmtId="164" fontId="11" fillId="0" borderId="2" xfId="0" applyNumberFormat="1" applyFont="1" applyBorder="1" applyAlignment="1">
      <alignment horizontal="right"/>
    </xf>
    <xf numFmtId="168" fontId="7" fillId="0" borderId="0" xfId="0" applyNumberFormat="1" applyFont="1" applyAlignment="1">
      <alignment horizontal="right"/>
    </xf>
    <xf numFmtId="168" fontId="3" fillId="0" borderId="0" xfId="0" applyNumberFormat="1" applyFont="1" applyAlignment="1">
      <alignment horizontal="right"/>
    </xf>
    <xf numFmtId="166" fontId="14" fillId="0" borderId="0" xfId="0" applyNumberFormat="1" applyFont="1" applyAlignment="1">
      <alignment horizontal="right"/>
    </xf>
    <xf numFmtId="165" fontId="7" fillId="0" borderId="11" xfId="0" applyNumberFormat="1" applyFont="1" applyBorder="1" applyAlignment="1">
      <alignment horizontal="right"/>
    </xf>
    <xf numFmtId="0" fontId="11" fillId="0" borderId="0" xfId="0" applyFont="1" applyAlignment="1">
      <alignment horizontal="right"/>
    </xf>
    <xf numFmtId="166" fontId="7" fillId="0" borderId="13" xfId="0" applyNumberFormat="1" applyFont="1" applyBorder="1" applyAlignment="1">
      <alignment horizontal="right"/>
    </xf>
    <xf numFmtId="0" fontId="3" fillId="0" borderId="0" xfId="0" applyFont="1" applyAlignment="1">
      <alignment horizontal="left" indent="2"/>
    </xf>
    <xf numFmtId="170" fontId="7" fillId="0" borderId="0" xfId="0" applyNumberFormat="1" applyFont="1" applyAlignment="1">
      <alignment horizontal="left" indent="2"/>
    </xf>
    <xf numFmtId="170" fontId="3" fillId="0" borderId="0" xfId="0" applyNumberFormat="1" applyFont="1" applyAlignment="1">
      <alignment horizontal="left" indent="2"/>
    </xf>
    <xf numFmtId="0" fontId="0" fillId="0" borderId="11" xfId="0" applyBorder="1"/>
    <xf numFmtId="168" fontId="8" fillId="0" borderId="11" xfId="0" applyNumberFormat="1" applyFont="1" applyBorder="1"/>
    <xf numFmtId="168" fontId="7" fillId="0" borderId="11" xfId="0" applyNumberFormat="1" applyFont="1" applyBorder="1" applyAlignment="1">
      <alignment horizontal="right"/>
    </xf>
    <xf numFmtId="0" fontId="0" fillId="8" borderId="0" xfId="0" applyFill="1"/>
    <xf numFmtId="165" fontId="11" fillId="0" borderId="0" xfId="0" applyNumberFormat="1" applyFont="1"/>
    <xf numFmtId="165" fontId="8" fillId="0" borderId="13" xfId="0" applyNumberFormat="1" applyFont="1" applyBorder="1"/>
    <xf numFmtId="165" fontId="7" fillId="0" borderId="13" xfId="0" applyNumberFormat="1" applyFont="1" applyBorder="1"/>
    <xf numFmtId="0" fontId="11" fillId="7" borderId="0" xfId="0" applyFont="1" applyFill="1" applyAlignment="1">
      <alignment horizontal="right"/>
    </xf>
    <xf numFmtId="0" fontId="9" fillId="0" borderId="0" xfId="0" applyFont="1"/>
    <xf numFmtId="0" fontId="12" fillId="0" borderId="0" xfId="0" applyFont="1"/>
    <xf numFmtId="0" fontId="9" fillId="0" borderId="0" xfId="0" applyFont="1" applyAlignment="1">
      <alignment horizontal="left"/>
    </xf>
    <xf numFmtId="0" fontId="0" fillId="0" borderId="15" xfId="0" applyBorder="1"/>
    <xf numFmtId="0" fontId="10" fillId="3" borderId="12" xfId="0" applyFont="1" applyFill="1" applyBorder="1"/>
    <xf numFmtId="0" fontId="0" fillId="9" borderId="0" xfId="0" applyFill="1"/>
    <xf numFmtId="0" fontId="3" fillId="9" borderId="0" xfId="0" applyFont="1" applyFill="1"/>
    <xf numFmtId="0" fontId="0" fillId="9" borderId="0" xfId="0" applyFill="1" applyAlignment="1">
      <alignment horizontal="right"/>
    </xf>
    <xf numFmtId="0" fontId="9" fillId="0" borderId="3" xfId="0" applyFont="1" applyBorder="1" applyAlignment="1">
      <alignment horizontal="left"/>
    </xf>
    <xf numFmtId="166" fontId="24" fillId="0" borderId="1" xfId="0" applyNumberFormat="1" applyFont="1" applyBorder="1" applyAlignment="1">
      <alignment horizontal="right"/>
    </xf>
    <xf numFmtId="164" fontId="3" fillId="0" borderId="0" xfId="0" applyNumberFormat="1" applyFont="1" applyAlignment="1">
      <alignment horizontal="right"/>
    </xf>
    <xf numFmtId="166" fontId="18" fillId="0" borderId="0" xfId="0" applyNumberFormat="1" applyFont="1" applyAlignment="1">
      <alignment horizontal="right"/>
    </xf>
    <xf numFmtId="166" fontId="11" fillId="0" borderId="0" xfId="0" applyNumberFormat="1" applyFont="1"/>
    <xf numFmtId="165" fontId="7" fillId="0" borderId="13" xfId="0" applyNumberFormat="1" applyFont="1" applyBorder="1" applyAlignment="1">
      <alignment horizontal="right"/>
    </xf>
    <xf numFmtId="165" fontId="12" fillId="0" borderId="0" xfId="0" applyNumberFormat="1" applyFont="1"/>
    <xf numFmtId="9" fontId="2" fillId="0" borderId="0" xfId="0" applyNumberFormat="1" applyFont="1"/>
    <xf numFmtId="0" fontId="3" fillId="9" borderId="0" xfId="0" applyFont="1" applyFill="1" applyAlignment="1">
      <alignment horizontal="left"/>
    </xf>
    <xf numFmtId="0" fontId="10" fillId="9" borderId="0" xfId="0" applyFont="1" applyFill="1"/>
    <xf numFmtId="0" fontId="10" fillId="9" borderId="0" xfId="0" applyFont="1" applyFill="1" applyAlignment="1">
      <alignment horizontal="right"/>
    </xf>
    <xf numFmtId="164" fontId="12" fillId="9" borderId="0" xfId="0" applyNumberFormat="1" applyFont="1" applyFill="1"/>
    <xf numFmtId="164" fontId="11" fillId="9" borderId="0" xfId="0" applyNumberFormat="1" applyFont="1" applyFill="1"/>
    <xf numFmtId="164" fontId="7" fillId="9" borderId="0" xfId="0" applyNumberFormat="1" applyFont="1" applyFill="1" applyAlignment="1">
      <alignment horizontal="right"/>
    </xf>
    <xf numFmtId="0" fontId="3" fillId="2" borderId="0" xfId="0" applyFont="1" applyFill="1" applyAlignment="1">
      <alignment horizontal="left"/>
    </xf>
    <xf numFmtId="0" fontId="9" fillId="9" borderId="0" xfId="0" applyFont="1" applyFill="1" applyAlignment="1">
      <alignment horizontal="left"/>
    </xf>
    <xf numFmtId="0" fontId="1" fillId="9" borderId="0" xfId="0" applyFont="1" applyFill="1"/>
    <xf numFmtId="0" fontId="1" fillId="9" borderId="0" xfId="0" applyFont="1" applyFill="1" applyAlignment="1">
      <alignment horizontal="right"/>
    </xf>
    <xf numFmtId="166" fontId="4" fillId="9" borderId="0" xfId="0" applyNumberFormat="1" applyFont="1" applyFill="1"/>
    <xf numFmtId="166" fontId="4" fillId="9" borderId="0" xfId="0" applyNumberFormat="1" applyFont="1" applyFill="1" applyAlignment="1">
      <alignment horizontal="right"/>
    </xf>
    <xf numFmtId="166" fontId="0" fillId="9" borderId="0" xfId="0" applyNumberFormat="1" applyFill="1"/>
    <xf numFmtId="166" fontId="3" fillId="9" borderId="0" xfId="0" applyNumberFormat="1" applyFont="1" applyFill="1"/>
    <xf numFmtId="166" fontId="3" fillId="9" borderId="0" xfId="0" applyNumberFormat="1" applyFont="1" applyFill="1" applyAlignment="1">
      <alignment horizontal="right"/>
    </xf>
    <xf numFmtId="0" fontId="2" fillId="9" borderId="0" xfId="0" applyFont="1" applyFill="1"/>
    <xf numFmtId="0" fontId="2" fillId="9" borderId="0" xfId="0" applyFont="1" applyFill="1" applyAlignment="1">
      <alignment horizontal="right"/>
    </xf>
    <xf numFmtId="164" fontId="7" fillId="9" borderId="0" xfId="0" applyNumberFormat="1" applyFont="1" applyFill="1"/>
    <xf numFmtId="164" fontId="7" fillId="2" borderId="0" xfId="0" applyNumberFormat="1" applyFont="1" applyFill="1" applyAlignment="1">
      <alignment horizontal="right"/>
    </xf>
    <xf numFmtId="0" fontId="3" fillId="8" borderId="0" xfId="0" applyFont="1" applyFill="1"/>
    <xf numFmtId="0" fontId="0" fillId="8" borderId="0" xfId="0" applyFill="1" applyAlignment="1">
      <alignment horizontal="right"/>
    </xf>
    <xf numFmtId="0" fontId="1" fillId="8" borderId="0" xfId="0" applyFont="1" applyFill="1"/>
    <xf numFmtId="0" fontId="1" fillId="8" borderId="0" xfId="0" applyFont="1" applyFill="1" applyAlignment="1">
      <alignment horizontal="right"/>
    </xf>
    <xf numFmtId="0" fontId="10" fillId="2" borderId="0" xfId="0" applyFont="1" applyFill="1"/>
    <xf numFmtId="0" fontId="10" fillId="2" borderId="0" xfId="0" applyFont="1" applyFill="1" applyAlignment="1">
      <alignment horizontal="right"/>
    </xf>
    <xf numFmtId="0" fontId="11" fillId="8" borderId="0" xfId="0" applyFont="1" applyFill="1"/>
    <xf numFmtId="166" fontId="3" fillId="2" borderId="0" xfId="0" applyNumberFormat="1" applyFont="1" applyFill="1" applyAlignment="1">
      <alignment horizontal="right"/>
    </xf>
    <xf numFmtId="164" fontId="3" fillId="2" borderId="0" xfId="0" applyNumberFormat="1" applyFont="1" applyFill="1" applyAlignment="1">
      <alignment horizontal="right"/>
    </xf>
    <xf numFmtId="0" fontId="2" fillId="2" borderId="0" xfId="0" applyFont="1" applyFill="1" applyAlignment="1">
      <alignment horizontal="right"/>
    </xf>
    <xf numFmtId="164" fontId="7" fillId="2" borderId="0" xfId="0" applyNumberFormat="1" applyFont="1" applyFill="1"/>
    <xf numFmtId="164" fontId="0" fillId="0" borderId="0" xfId="0" applyNumberFormat="1" applyAlignment="1">
      <alignment horizontal="right"/>
    </xf>
    <xf numFmtId="164" fontId="2" fillId="2" borderId="0" xfId="0" applyNumberFormat="1" applyFont="1" applyFill="1"/>
    <xf numFmtId="166" fontId="18" fillId="2" borderId="0" xfId="0" applyNumberFormat="1" applyFont="1" applyFill="1"/>
    <xf numFmtId="166" fontId="4" fillId="2" borderId="0" xfId="0" applyNumberFormat="1" applyFont="1" applyFill="1"/>
    <xf numFmtId="166" fontId="0" fillId="2" borderId="0" xfId="0" applyNumberFormat="1" applyFill="1"/>
    <xf numFmtId="166" fontId="3" fillId="2" borderId="0" xfId="0" applyNumberFormat="1" applyFont="1" applyFill="1"/>
    <xf numFmtId="164" fontId="0" fillId="9" borderId="0" xfId="0" applyNumberFormat="1" applyFill="1"/>
    <xf numFmtId="164" fontId="2" fillId="9" borderId="0" xfId="0" applyNumberFormat="1" applyFont="1" applyFill="1"/>
    <xf numFmtId="164" fontId="2" fillId="9" borderId="0" xfId="0" applyNumberFormat="1" applyFont="1" applyFill="1" applyAlignment="1">
      <alignment horizontal="right"/>
    </xf>
    <xf numFmtId="0" fontId="9" fillId="9" borderId="0" xfId="0" applyFont="1" applyFill="1"/>
    <xf numFmtId="0" fontId="0" fillId="0" borderId="13" xfId="0" applyBorder="1"/>
    <xf numFmtId="166" fontId="0" fillId="0" borderId="13" xfId="0" applyNumberFormat="1" applyBorder="1" applyAlignment="1">
      <alignment horizontal="right"/>
    </xf>
    <xf numFmtId="164" fontId="20" fillId="0" borderId="0" xfId="1" applyNumberFormat="1" applyFont="1"/>
    <xf numFmtId="164" fontId="15" fillId="0" borderId="0" xfId="1" applyNumberFormat="1" applyFont="1"/>
    <xf numFmtId="17" fontId="25" fillId="0" borderId="0" xfId="1" applyNumberFormat="1" applyFont="1"/>
    <xf numFmtId="0" fontId="1" fillId="6" borderId="16" xfId="0" applyFont="1" applyFill="1" applyBorder="1" applyAlignment="1">
      <alignment horizontal="center"/>
    </xf>
    <xf numFmtId="166" fontId="9" fillId="9" borderId="0" xfId="0" applyNumberFormat="1" applyFont="1" applyFill="1"/>
    <xf numFmtId="0" fontId="4" fillId="6" borderId="0" xfId="0" applyFont="1" applyFill="1" applyAlignment="1">
      <alignment horizontal="center"/>
    </xf>
    <xf numFmtId="171" fontId="0" fillId="0" borderId="0" xfId="0" applyNumberFormat="1"/>
    <xf numFmtId="171" fontId="7" fillId="0" borderId="0" xfId="0" applyNumberFormat="1" applyFont="1"/>
    <xf numFmtId="0" fontId="1" fillId="0" borderId="3" xfId="0" applyFont="1" applyBorder="1"/>
    <xf numFmtId="0" fontId="9" fillId="0" borderId="3" xfId="0" applyFont="1" applyBorder="1" applyAlignment="1">
      <alignment horizontal="center"/>
    </xf>
    <xf numFmtId="0" fontId="9" fillId="0" borderId="5" xfId="0" applyFont="1" applyBorder="1" applyAlignment="1">
      <alignment horizontal="center"/>
    </xf>
    <xf numFmtId="166" fontId="0" fillId="0" borderId="13" xfId="0" applyNumberFormat="1" applyBorder="1"/>
    <xf numFmtId="0" fontId="7" fillId="0" borderId="0" xfId="0" applyFont="1" applyAlignment="1">
      <alignment horizontal="right"/>
    </xf>
    <xf numFmtId="164" fontId="11" fillId="0" borderId="0" xfId="0" applyNumberFormat="1" applyFont="1" applyAlignment="1">
      <alignment horizontal="right"/>
    </xf>
    <xf numFmtId="0" fontId="3" fillId="2" borderId="0" xfId="0" quotePrefix="1" applyFont="1" applyFill="1" applyAlignment="1">
      <alignment horizontal="left"/>
    </xf>
    <xf numFmtId="0" fontId="8" fillId="0" borderId="0" xfId="0" applyFont="1" applyAlignment="1">
      <alignment horizontal="left" indent="2"/>
    </xf>
    <xf numFmtId="166" fontId="3" fillId="0" borderId="13" xfId="0" applyNumberFormat="1" applyFont="1" applyBorder="1" applyAlignment="1">
      <alignment horizontal="right"/>
    </xf>
    <xf numFmtId="0" fontId="10" fillId="3" borderId="14" xfId="0" applyFont="1" applyFill="1" applyBorder="1" applyAlignment="1">
      <alignment horizontal="right"/>
    </xf>
    <xf numFmtId="0" fontId="3" fillId="0" borderId="1" xfId="0" applyFont="1" applyBorder="1" applyAlignment="1">
      <alignment horizontal="right"/>
    </xf>
    <xf numFmtId="0" fontId="0" fillId="3" borderId="5" xfId="0" applyFill="1" applyBorder="1"/>
    <xf numFmtId="0" fontId="0" fillId="3" borderId="12" xfId="0" applyFill="1" applyBorder="1"/>
    <xf numFmtId="0" fontId="26" fillId="0" borderId="0" xfId="3"/>
    <xf numFmtId="0" fontId="9" fillId="0" borderId="0" xfId="0" applyFont="1" applyAlignment="1">
      <alignment horizontal="center"/>
    </xf>
    <xf numFmtId="0" fontId="1" fillId="8" borderId="5" xfId="0" applyFont="1" applyFill="1" applyBorder="1" applyAlignment="1">
      <alignment horizontal="center"/>
    </xf>
    <xf numFmtId="164" fontId="3" fillId="0" borderId="0" xfId="0" applyNumberFormat="1" applyFont="1"/>
    <xf numFmtId="166" fontId="18" fillId="0" borderId="2" xfId="0" applyNumberFormat="1" applyFont="1" applyBorder="1"/>
    <xf numFmtId="166" fontId="18" fillId="0" borderId="2" xfId="0" applyNumberFormat="1" applyFont="1" applyBorder="1" applyAlignment="1">
      <alignment horizontal="right"/>
    </xf>
    <xf numFmtId="0" fontId="23" fillId="0" borderId="0" xfId="0" applyFont="1" applyAlignment="1">
      <alignment horizontal="right"/>
    </xf>
    <xf numFmtId="165" fontId="2" fillId="0" borderId="0" xfId="0" applyNumberFormat="1" applyFont="1" applyAlignment="1">
      <alignment horizontal="right"/>
    </xf>
    <xf numFmtId="164" fontId="8" fillId="0" borderId="13" xfId="0" applyNumberFormat="1" applyFont="1" applyBorder="1"/>
    <xf numFmtId="164" fontId="7" fillId="0" borderId="13" xfId="0" applyNumberFormat="1" applyFont="1" applyBorder="1"/>
    <xf numFmtId="166" fontId="9" fillId="0" borderId="13" xfId="0" applyNumberFormat="1" applyFont="1" applyBorder="1"/>
    <xf numFmtId="166" fontId="27" fillId="0" borderId="0" xfId="0" applyNumberFormat="1" applyFont="1"/>
    <xf numFmtId="166" fontId="21" fillId="0" borderId="0" xfId="0" applyNumberFormat="1" applyFont="1"/>
    <xf numFmtId="166" fontId="14" fillId="0" borderId="2" xfId="0" applyNumberFormat="1" applyFont="1" applyBorder="1"/>
    <xf numFmtId="166" fontId="20" fillId="0" borderId="0" xfId="0" applyNumberFormat="1" applyFont="1"/>
    <xf numFmtId="165" fontId="20" fillId="0" borderId="0" xfId="0" applyNumberFormat="1" applyFont="1"/>
    <xf numFmtId="166" fontId="14" fillId="0" borderId="0" xfId="0" applyNumberFormat="1" applyFont="1"/>
    <xf numFmtId="165" fontId="1" fillId="0" borderId="0" xfId="0" applyNumberFormat="1" applyFont="1"/>
    <xf numFmtId="165" fontId="10" fillId="0" borderId="0" xfId="0" applyNumberFormat="1" applyFont="1"/>
    <xf numFmtId="166" fontId="10" fillId="0" borderId="0" xfId="0" applyNumberFormat="1" applyFont="1"/>
    <xf numFmtId="166" fontId="28" fillId="0" borderId="0" xfId="0" applyNumberFormat="1" applyFont="1"/>
    <xf numFmtId="166" fontId="29" fillId="0" borderId="0" xfId="0" applyNumberFormat="1" applyFont="1"/>
    <xf numFmtId="166" fontId="29" fillId="0" borderId="13" xfId="0" applyNumberFormat="1" applyFont="1" applyBorder="1"/>
    <xf numFmtId="173" fontId="0" fillId="0" borderId="0" xfId="0" applyNumberFormat="1"/>
    <xf numFmtId="0" fontId="0" fillId="0" borderId="2" xfId="0" applyBorder="1"/>
    <xf numFmtId="0" fontId="30" fillId="0" borderId="0" xfId="0" applyFont="1" applyAlignment="1">
      <alignment horizontal="right"/>
    </xf>
    <xf numFmtId="17" fontId="29" fillId="0" borderId="0" xfId="1" applyNumberFormat="1" applyFont="1"/>
    <xf numFmtId="175" fontId="0" fillId="0" borderId="0" xfId="0" applyNumberFormat="1"/>
    <xf numFmtId="166" fontId="4" fillId="0" borderId="2" xfId="1" applyNumberFormat="1" applyFont="1" applyBorder="1"/>
    <xf numFmtId="175" fontId="1" fillId="0" borderId="2" xfId="0" applyNumberFormat="1" applyFont="1" applyBorder="1"/>
    <xf numFmtId="0" fontId="23" fillId="0" borderId="0" xfId="0" applyFont="1" applyAlignment="1">
      <alignment horizontal="center"/>
    </xf>
    <xf numFmtId="17" fontId="29" fillId="0" borderId="0" xfId="1" applyNumberFormat="1" applyFont="1" applyAlignment="1">
      <alignment horizontal="center"/>
    </xf>
    <xf numFmtId="0" fontId="31" fillId="0" borderId="0" xfId="2" applyFont="1" applyAlignment="1">
      <alignment horizontal="left" indent="2"/>
    </xf>
    <xf numFmtId="164" fontId="28" fillId="0" borderId="0" xfId="1" applyNumberFormat="1" applyFont="1"/>
    <xf numFmtId="164" fontId="33" fillId="0" borderId="0" xfId="0" applyNumberFormat="1" applyFont="1" applyAlignment="1">
      <alignment horizontal="right"/>
    </xf>
    <xf numFmtId="164" fontId="34" fillId="0" borderId="0" xfId="0" applyNumberFormat="1" applyFont="1" applyAlignment="1">
      <alignment horizontal="centerContinuous"/>
    </xf>
    <xf numFmtId="166" fontId="6" fillId="0" borderId="0" xfId="0" applyNumberFormat="1" applyFont="1" applyAlignment="1">
      <alignment horizontal="centerContinuous"/>
    </xf>
    <xf numFmtId="0" fontId="11" fillId="0" borderId="13" xfId="0" applyFont="1" applyBorder="1"/>
    <xf numFmtId="0" fontId="2" fillId="0" borderId="13" xfId="0" applyFont="1" applyBorder="1" applyAlignment="1">
      <alignment horizontal="right"/>
    </xf>
    <xf numFmtId="0" fontId="2" fillId="0" borderId="0" xfId="0" applyFont="1" applyAlignment="1">
      <alignment horizontal="right" wrapText="1"/>
    </xf>
    <xf numFmtId="166" fontId="1" fillId="0" borderId="13" xfId="0" applyNumberFormat="1" applyFont="1" applyBorder="1"/>
    <xf numFmtId="0" fontId="3" fillId="0" borderId="0" xfId="0" applyFont="1" applyAlignment="1">
      <alignment horizontal="center"/>
    </xf>
    <xf numFmtId="0" fontId="3" fillId="0" borderId="5" xfId="0" applyFont="1" applyBorder="1" applyAlignment="1">
      <alignment horizontal="center"/>
    </xf>
    <xf numFmtId="164" fontId="8" fillId="0" borderId="0" xfId="1" applyNumberFormat="1" applyFont="1"/>
    <xf numFmtId="0" fontId="1" fillId="0" borderId="0" xfId="0" applyFont="1" applyAlignment="1">
      <alignment horizontal="centerContinuous"/>
    </xf>
    <xf numFmtId="164" fontId="22" fillId="0" borderId="0" xfId="0" applyNumberFormat="1" applyFont="1"/>
    <xf numFmtId="0" fontId="1" fillId="0" borderId="0" xfId="0" applyFont="1" applyAlignment="1">
      <alignment horizontal="left" indent="1"/>
    </xf>
    <xf numFmtId="0" fontId="4" fillId="0" borderId="3" xfId="0" applyFont="1" applyBorder="1" applyAlignment="1">
      <alignment horizontal="center"/>
    </xf>
    <xf numFmtId="0" fontId="3" fillId="0" borderId="3" xfId="0" applyFont="1" applyBorder="1" applyAlignment="1">
      <alignment horizontal="center"/>
    </xf>
    <xf numFmtId="0" fontId="10" fillId="5" borderId="0" xfId="0" applyFont="1" applyFill="1" applyAlignment="1">
      <alignment horizontal="right"/>
    </xf>
    <xf numFmtId="0" fontId="11" fillId="5" borderId="0" xfId="0" applyFont="1" applyFill="1" applyAlignment="1">
      <alignment horizontal="right"/>
    </xf>
    <xf numFmtId="0" fontId="10" fillId="3" borderId="0" xfId="0" applyFont="1" applyFill="1" applyAlignment="1">
      <alignment horizontal="right"/>
    </xf>
    <xf numFmtId="0" fontId="11" fillId="3" borderId="0" xfId="0" applyFont="1" applyFill="1" applyAlignment="1">
      <alignment horizontal="right"/>
    </xf>
    <xf numFmtId="0" fontId="7" fillId="3" borderId="0" xfId="0" applyFont="1" applyFill="1" applyAlignment="1">
      <alignment horizontal="right"/>
    </xf>
    <xf numFmtId="0" fontId="4" fillId="3" borderId="0" xfId="0" applyFont="1" applyFill="1"/>
    <xf numFmtId="0" fontId="10" fillId="3" borderId="17" xfId="0" applyFont="1" applyFill="1" applyBorder="1"/>
    <xf numFmtId="0" fontId="10" fillId="3" borderId="18" xfId="0" applyFont="1" applyFill="1" applyBorder="1"/>
    <xf numFmtId="0" fontId="11" fillId="3" borderId="18" xfId="0" applyFont="1" applyFill="1" applyBorder="1"/>
    <xf numFmtId="0" fontId="10" fillId="3" borderId="19" xfId="0" applyFont="1" applyFill="1" applyBorder="1"/>
    <xf numFmtId="166" fontId="10" fillId="3" borderId="17" xfId="0" applyNumberFormat="1" applyFont="1" applyFill="1" applyBorder="1"/>
    <xf numFmtId="166" fontId="27" fillId="3" borderId="17" xfId="0" applyNumberFormat="1" applyFont="1" applyFill="1" applyBorder="1"/>
    <xf numFmtId="166" fontId="27" fillId="3" borderId="18" xfId="0" applyNumberFormat="1" applyFont="1" applyFill="1" applyBorder="1"/>
    <xf numFmtId="166" fontId="10" fillId="3" borderId="19" xfId="0" applyNumberFormat="1" applyFont="1" applyFill="1" applyBorder="1"/>
    <xf numFmtId="166" fontId="27" fillId="3" borderId="19" xfId="0" applyNumberFormat="1" applyFont="1" applyFill="1" applyBorder="1"/>
    <xf numFmtId="0" fontId="2" fillId="3" borderId="17" xfId="0" applyFont="1" applyFill="1" applyBorder="1"/>
    <xf numFmtId="0" fontId="2" fillId="3" borderId="19" xfId="0" applyFont="1" applyFill="1" applyBorder="1"/>
    <xf numFmtId="0" fontId="2" fillId="0" borderId="13" xfId="0" applyFont="1" applyBorder="1" applyAlignment="1">
      <alignment horizontal="center" wrapText="1"/>
    </xf>
    <xf numFmtId="166" fontId="18" fillId="0" borderId="13" xfId="0" applyNumberFormat="1" applyFont="1" applyBorder="1"/>
    <xf numFmtId="166" fontId="4" fillId="0" borderId="13" xfId="0" applyNumberFormat="1" applyFont="1" applyBorder="1"/>
    <xf numFmtId="0" fontId="24" fillId="0" borderId="0" xfId="0" applyFont="1"/>
    <xf numFmtId="0" fontId="35" fillId="0" borderId="0" xfId="0" applyFont="1"/>
    <xf numFmtId="0" fontId="36" fillId="0" borderId="0" xfId="0" applyFont="1"/>
    <xf numFmtId="166" fontId="37" fillId="0" borderId="0" xfId="0" applyNumberFormat="1" applyFont="1" applyAlignment="1">
      <alignment horizontal="right"/>
    </xf>
    <xf numFmtId="0" fontId="0" fillId="0" borderId="13" xfId="0" applyBorder="1" applyAlignment="1">
      <alignment horizontal="right"/>
    </xf>
    <xf numFmtId="0" fontId="0" fillId="0" borderId="0" xfId="0" applyAlignment="1">
      <alignment horizontal="left" indent="1"/>
    </xf>
    <xf numFmtId="172" fontId="3" fillId="0" borderId="0" xfId="0" applyNumberFormat="1" applyFont="1" applyAlignment="1">
      <alignment horizontal="left" indent="2"/>
    </xf>
    <xf numFmtId="0" fontId="1" fillId="0" borderId="13" xfId="0" applyFont="1" applyBorder="1"/>
    <xf numFmtId="166" fontId="9" fillId="8" borderId="0" xfId="0" applyNumberFormat="1" applyFont="1" applyFill="1"/>
    <xf numFmtId="0" fontId="9" fillId="8" borderId="0" xfId="0" applyFont="1" applyFill="1" applyAlignment="1">
      <alignment horizontal="left" indent="1"/>
    </xf>
    <xf numFmtId="17" fontId="9" fillId="8" borderId="0" xfId="1" applyNumberFormat="1" applyFont="1" applyFill="1"/>
    <xf numFmtId="174" fontId="15" fillId="8" borderId="0" xfId="0" applyNumberFormat="1" applyFont="1" applyFill="1"/>
    <xf numFmtId="175" fontId="29" fillId="8" borderId="0" xfId="0" applyNumberFormat="1" applyFont="1" applyFill="1"/>
    <xf numFmtId="17" fontId="29" fillId="8" borderId="0" xfId="1" applyNumberFormat="1" applyFont="1" applyFill="1"/>
    <xf numFmtId="17" fontId="29" fillId="8" borderId="0" xfId="1" applyNumberFormat="1" applyFont="1" applyFill="1" applyAlignment="1">
      <alignment horizontal="center"/>
    </xf>
    <xf numFmtId="0" fontId="32" fillId="8" borderId="0" xfId="2" applyFont="1" applyFill="1" applyAlignment="1">
      <alignment horizontal="left" indent="1"/>
    </xf>
    <xf numFmtId="165" fontId="8" fillId="8" borderId="0" xfId="0" applyNumberFormat="1" applyFont="1" applyFill="1"/>
    <xf numFmtId="164" fontId="0" fillId="0" borderId="13" xfId="0" applyNumberFormat="1" applyBorder="1"/>
    <xf numFmtId="164" fontId="2" fillId="0" borderId="13" xfId="0" applyNumberFormat="1" applyFont="1" applyBorder="1" applyAlignment="1">
      <alignment horizontal="right"/>
    </xf>
    <xf numFmtId="166" fontId="2" fillId="0" borderId="13" xfId="0" applyNumberFormat="1" applyFont="1" applyBorder="1" applyAlignment="1">
      <alignment horizontal="right"/>
    </xf>
    <xf numFmtId="0" fontId="0" fillId="0" borderId="0" xfId="0" applyAlignment="1">
      <alignment horizontal="left" indent="2"/>
    </xf>
    <xf numFmtId="0" fontId="10" fillId="0" borderId="13" xfId="0" applyFont="1" applyBorder="1" applyAlignment="1">
      <alignment horizontal="right"/>
    </xf>
    <xf numFmtId="166" fontId="9" fillId="9" borderId="0" xfId="0" applyNumberFormat="1" applyFont="1" applyFill="1" applyAlignment="1">
      <alignment horizontal="right"/>
    </xf>
    <xf numFmtId="164" fontId="18" fillId="0" borderId="0" xfId="0" applyNumberFormat="1" applyFont="1" applyAlignment="1">
      <alignment horizontal="right"/>
    </xf>
    <xf numFmtId="164" fontId="12" fillId="0" borderId="0" xfId="0" applyNumberFormat="1" applyFont="1" applyAlignment="1">
      <alignment horizontal="right"/>
    </xf>
    <xf numFmtId="9" fontId="2" fillId="0" borderId="0" xfId="0" applyNumberFormat="1" applyFont="1" applyAlignment="1">
      <alignment horizontal="right"/>
    </xf>
    <xf numFmtId="0" fontId="3" fillId="0" borderId="13" xfId="0" applyFont="1" applyBorder="1"/>
    <xf numFmtId="164" fontId="2" fillId="0" borderId="13" xfId="0" applyNumberFormat="1" applyFont="1" applyBorder="1"/>
    <xf numFmtId="164" fontId="35" fillId="0" borderId="0" xfId="0" applyNumberFormat="1" applyFont="1"/>
    <xf numFmtId="164" fontId="35" fillId="0" borderId="13" xfId="0" applyNumberFormat="1" applyFont="1" applyBorder="1"/>
    <xf numFmtId="0" fontId="37" fillId="0" borderId="13" xfId="0" applyFont="1" applyBorder="1"/>
    <xf numFmtId="0" fontId="35" fillId="0" borderId="13" xfId="0" applyFont="1" applyBorder="1" applyAlignment="1">
      <alignment horizontal="right"/>
    </xf>
    <xf numFmtId="0" fontId="11" fillId="0" borderId="0" xfId="0" applyFont="1" applyAlignment="1">
      <alignment horizontal="left" indent="2"/>
    </xf>
    <xf numFmtId="0" fontId="10" fillId="8" borderId="0" xfId="0" applyFont="1" applyFill="1"/>
    <xf numFmtId="17" fontId="0" fillId="0" borderId="0" xfId="0" applyNumberFormat="1"/>
    <xf numFmtId="9" fontId="0" fillId="0" borderId="0" xfId="0" applyNumberFormat="1"/>
    <xf numFmtId="171" fontId="2" fillId="0" borderId="0" xfId="0" applyNumberFormat="1" applyFont="1"/>
    <xf numFmtId="164" fontId="9" fillId="0" borderId="0" xfId="0" applyNumberFormat="1" applyFont="1"/>
    <xf numFmtId="0" fontId="9" fillId="0" borderId="0" xfId="0" applyFont="1" applyAlignment="1">
      <alignment horizontal="right"/>
    </xf>
    <xf numFmtId="166" fontId="2" fillId="0" borderId="0" xfId="0" applyNumberFormat="1" applyFont="1" applyAlignment="1">
      <alignment horizontal="right"/>
    </xf>
    <xf numFmtId="0" fontId="8" fillId="0" borderId="0" xfId="0" applyFont="1" applyAlignment="1">
      <alignment horizontal="right"/>
    </xf>
    <xf numFmtId="164" fontId="21" fillId="0" borderId="0" xfId="0" applyNumberFormat="1" applyFont="1"/>
    <xf numFmtId="17" fontId="21" fillId="0" borderId="0" xfId="0" applyNumberFormat="1" applyFont="1"/>
    <xf numFmtId="17" fontId="3" fillId="0" borderId="0" xfId="0" applyNumberFormat="1" applyFont="1"/>
    <xf numFmtId="165" fontId="0" fillId="0" borderId="0" xfId="0" applyNumberFormat="1"/>
    <xf numFmtId="0" fontId="10" fillId="0" borderId="0" xfId="0" applyFont="1" applyFill="1"/>
    <xf numFmtId="0" fontId="0" fillId="0" borderId="0" xfId="0" applyFill="1"/>
    <xf numFmtId="0" fontId="3" fillId="0" borderId="0" xfId="0" applyFont="1" applyFill="1" applyAlignment="1">
      <alignment horizontal="left" indent="1"/>
    </xf>
    <xf numFmtId="0" fontId="10" fillId="0" borderId="0" xfId="0" applyFont="1" applyFill="1" applyAlignment="1">
      <alignment horizontal="right"/>
    </xf>
    <xf numFmtId="0" fontId="11" fillId="0" borderId="0" xfId="0" applyFont="1" applyFill="1"/>
    <xf numFmtId="0" fontId="11" fillId="0" borderId="0" xfId="0" applyFont="1" applyFill="1" applyAlignment="1">
      <alignment horizontal="right"/>
    </xf>
    <xf numFmtId="166" fontId="7" fillId="0" borderId="0" xfId="0" applyNumberFormat="1" applyFont="1" applyFill="1" applyAlignment="1">
      <alignment horizontal="right"/>
    </xf>
    <xf numFmtId="166" fontId="11" fillId="0" borderId="0" xfId="0" applyNumberFormat="1" applyFont="1" applyBorder="1"/>
    <xf numFmtId="164" fontId="7" fillId="0" borderId="0" xfId="0" applyNumberFormat="1" applyFont="1" applyBorder="1"/>
    <xf numFmtId="166" fontId="4" fillId="0" borderId="0" xfId="0" applyNumberFormat="1" applyFont="1" applyBorder="1"/>
    <xf numFmtId="0" fontId="0" fillId="0" borderId="0" xfId="0" applyFont="1"/>
    <xf numFmtId="0" fontId="0" fillId="0" borderId="0" xfId="0" applyFont="1" applyAlignment="1">
      <alignment horizontal="left" indent="1"/>
    </xf>
  </cellXfs>
  <cellStyles count="4">
    <cellStyle name="Hyperlink" xfId="3" builtinId="8"/>
    <cellStyle name="Normal" xfId="0" builtinId="0"/>
    <cellStyle name="Normal 2" xfId="1" xr:uid="{9FBD822F-62FC-46CA-A0D4-D97D57097C03}"/>
    <cellStyle name="Normal 4" xfId="2" xr:uid="{AFAA109E-7779-491D-915B-0DA239BD65A6}"/>
  </cellStyles>
  <dxfs count="9">
    <dxf>
      <font>
        <color rgb="FFFFFFFF"/>
      </font>
    </dxf>
    <dxf>
      <font>
        <color rgb="FFFFFFFF"/>
      </font>
    </dxf>
    <dxf>
      <font>
        <color rgb="FF9C0006"/>
      </font>
      <fill>
        <patternFill>
          <bgColor rgb="FFFFC7CE"/>
        </patternFill>
      </fill>
    </dxf>
    <dxf>
      <font>
        <color rgb="FFFFFFFF"/>
      </font>
    </dxf>
    <dxf>
      <font>
        <color rgb="FFFFFFFF"/>
      </font>
    </dxf>
    <dxf>
      <font>
        <color rgb="FF008000"/>
      </font>
    </dxf>
    <dxf>
      <font>
        <color rgb="FF008000"/>
      </font>
    </dxf>
    <dxf>
      <font>
        <color rgb="FF9C0006"/>
      </font>
      <fill>
        <patternFill>
          <bgColor rgb="FFFFC7CE"/>
        </patternFill>
      </fill>
    </dxf>
    <dxf>
      <font>
        <color rgb="FFFFFFFF"/>
      </font>
    </dxf>
  </dxfs>
  <tableStyles count="0" defaultTableStyle="TableStyleMedium2" defaultPivotStyle="PivotStyleLight16"/>
  <colors>
    <mruColors>
      <color rgb="FF008000"/>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228600</xdr:colOff>
          <xdr:row>15</xdr:row>
          <xdr:rowOff>81643</xdr:rowOff>
        </xdr:from>
        <xdr:to>
          <xdr:col>6</xdr:col>
          <xdr:colOff>5443</xdr:colOff>
          <xdr:row>19</xdr:row>
          <xdr:rowOff>32657</xdr:rowOff>
        </xdr:to>
        <xdr:sp macro="" textlink="">
          <xdr:nvSpPr>
            <xdr:cNvPr id="216066" name="Button 2" hidden="1">
              <a:extLst>
                <a:ext uri="{63B3BB69-23CF-44E3-9099-C40C66FF867C}">
                  <a14:compatExt spid="_x0000_s216066"/>
                </a:ext>
                <a:ext uri="{FF2B5EF4-FFF2-40B4-BE49-F238E27FC236}">
                  <a16:creationId xmlns:a16="http://schemas.microsoft.com/office/drawing/2014/main" id="{00000000-0008-0000-0400-0000024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B Soft 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250371</xdr:colOff>
          <xdr:row>6</xdr:row>
          <xdr:rowOff>97971</xdr:rowOff>
        </xdr:from>
        <xdr:to>
          <xdr:col>6</xdr:col>
          <xdr:colOff>10886</xdr:colOff>
          <xdr:row>10</xdr:row>
          <xdr:rowOff>43543</xdr:rowOff>
        </xdr:to>
        <xdr:sp macro="" textlink="">
          <xdr:nvSpPr>
            <xdr:cNvPr id="216067" name="Button 3" hidden="1">
              <a:extLst>
                <a:ext uri="{63B3BB69-23CF-44E3-9099-C40C66FF867C}">
                  <a14:compatExt spid="_x0000_s216067"/>
                </a:ext>
                <a:ext uri="{FF2B5EF4-FFF2-40B4-BE49-F238E27FC236}">
                  <a16:creationId xmlns:a16="http://schemas.microsoft.com/office/drawing/2014/main" id="{00000000-0008-0000-0400-0000034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Build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250371</xdr:colOff>
          <xdr:row>10</xdr:row>
          <xdr:rowOff>141514</xdr:rowOff>
        </xdr:from>
        <xdr:to>
          <xdr:col>6</xdr:col>
          <xdr:colOff>10886</xdr:colOff>
          <xdr:row>14</xdr:row>
          <xdr:rowOff>87086</xdr:rowOff>
        </xdr:to>
        <xdr:sp macro="" textlink="">
          <xdr:nvSpPr>
            <xdr:cNvPr id="216068" name="Button 4" hidden="1">
              <a:extLst>
                <a:ext uri="{63B3BB69-23CF-44E3-9099-C40C66FF867C}">
                  <a14:compatExt spid="_x0000_s216068"/>
                </a:ext>
                <a:ext uri="{FF2B5EF4-FFF2-40B4-BE49-F238E27FC236}">
                  <a16:creationId xmlns:a16="http://schemas.microsoft.com/office/drawing/2014/main" id="{00000000-0008-0000-0400-0000044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Pre Calc.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228600</xdr:colOff>
          <xdr:row>2</xdr:row>
          <xdr:rowOff>38100</xdr:rowOff>
        </xdr:from>
        <xdr:to>
          <xdr:col>6</xdr:col>
          <xdr:colOff>5443</xdr:colOff>
          <xdr:row>5</xdr:row>
          <xdr:rowOff>174171</xdr:rowOff>
        </xdr:to>
        <xdr:sp macro="" textlink="">
          <xdr:nvSpPr>
            <xdr:cNvPr id="216072" name="Button 8" hidden="1">
              <a:extLst>
                <a:ext uri="{63B3BB69-23CF-44E3-9099-C40C66FF867C}">
                  <a14:compatExt spid="_x0000_s216072"/>
                </a:ext>
                <a:ext uri="{FF2B5EF4-FFF2-40B4-BE49-F238E27FC236}">
                  <a16:creationId xmlns:a16="http://schemas.microsoft.com/office/drawing/2014/main" id="{00000000-0008-0000-0400-0000084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223157</xdr:colOff>
          <xdr:row>20</xdr:row>
          <xdr:rowOff>59871</xdr:rowOff>
        </xdr:from>
        <xdr:to>
          <xdr:col>6</xdr:col>
          <xdr:colOff>0</xdr:colOff>
          <xdr:row>25</xdr:row>
          <xdr:rowOff>5443</xdr:rowOff>
        </xdr:to>
        <xdr:sp macro="" textlink="">
          <xdr:nvSpPr>
            <xdr:cNvPr id="216098" name="Button 34" hidden="1">
              <a:extLst>
                <a:ext uri="{63B3BB69-23CF-44E3-9099-C40C66FF867C}">
                  <a14:compatExt spid="_x0000_s216098"/>
                </a:ext>
                <a:ext uri="{FF2B5EF4-FFF2-40B4-BE49-F238E27FC236}">
                  <a16:creationId xmlns:a16="http://schemas.microsoft.com/office/drawing/2014/main" id="{00000000-0008-0000-0400-0000224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 ISBSCF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59871</xdr:colOff>
          <xdr:row>33</xdr:row>
          <xdr:rowOff>103414</xdr:rowOff>
        </xdr:from>
        <xdr:to>
          <xdr:col>7</xdr:col>
          <xdr:colOff>315686</xdr:colOff>
          <xdr:row>34</xdr:row>
          <xdr:rowOff>157843</xdr:rowOff>
        </xdr:to>
        <xdr:sp macro="" textlink="">
          <xdr:nvSpPr>
            <xdr:cNvPr id="218114" name="PayrollDeleteButton" hidden="1">
              <a:extLst>
                <a:ext uri="{63B3BB69-23CF-44E3-9099-C40C66FF867C}">
                  <a14:compatExt spid="_x0000_s218114"/>
                </a:ext>
                <a:ext uri="{FF2B5EF4-FFF2-40B4-BE49-F238E27FC236}">
                  <a16:creationId xmlns:a16="http://schemas.microsoft.com/office/drawing/2014/main" id="{00000000-0008-0000-0C00-0000025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65314</xdr:colOff>
          <xdr:row>48</xdr:row>
          <xdr:rowOff>27214</xdr:rowOff>
        </xdr:from>
        <xdr:to>
          <xdr:col>7</xdr:col>
          <xdr:colOff>326571</xdr:colOff>
          <xdr:row>49</xdr:row>
          <xdr:rowOff>87086</xdr:rowOff>
        </xdr:to>
        <xdr:sp macro="" textlink="">
          <xdr:nvSpPr>
            <xdr:cNvPr id="218116" name="NEFDeleteRow" hidden="1">
              <a:extLst>
                <a:ext uri="{63B3BB69-23CF-44E3-9099-C40C66FF867C}">
                  <a14:compatExt spid="_x0000_s218116"/>
                </a:ext>
                <a:ext uri="{FF2B5EF4-FFF2-40B4-BE49-F238E27FC236}">
                  <a16:creationId xmlns:a16="http://schemas.microsoft.com/office/drawing/2014/main" id="{00000000-0008-0000-0C00-0000045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59871</xdr:colOff>
          <xdr:row>61</xdr:row>
          <xdr:rowOff>125186</xdr:rowOff>
        </xdr:from>
        <xdr:to>
          <xdr:col>7</xdr:col>
          <xdr:colOff>261257</xdr:colOff>
          <xdr:row>63</xdr:row>
          <xdr:rowOff>21771</xdr:rowOff>
        </xdr:to>
        <xdr:sp macro="" textlink="">
          <xdr:nvSpPr>
            <xdr:cNvPr id="218118" name="NEDeleteItem" hidden="1">
              <a:extLst>
                <a:ext uri="{63B3BB69-23CF-44E3-9099-C40C66FF867C}">
                  <a14:compatExt spid="_x0000_s218118"/>
                </a:ext>
                <a:ext uri="{FF2B5EF4-FFF2-40B4-BE49-F238E27FC236}">
                  <a16:creationId xmlns:a16="http://schemas.microsoft.com/office/drawing/2014/main" id="{00000000-0008-0000-0C00-0000065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Delete item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87086</xdr:colOff>
          <xdr:row>14</xdr:row>
          <xdr:rowOff>174171</xdr:rowOff>
        </xdr:from>
        <xdr:to>
          <xdr:col>7</xdr:col>
          <xdr:colOff>353786</xdr:colOff>
          <xdr:row>16</xdr:row>
          <xdr:rowOff>59871</xdr:rowOff>
        </xdr:to>
        <xdr:sp macro="" textlink="">
          <xdr:nvSpPr>
            <xdr:cNvPr id="218119" name="AddCategoryButton" hidden="1">
              <a:extLst>
                <a:ext uri="{63B3BB69-23CF-44E3-9099-C40C66FF867C}">
                  <a14:compatExt spid="_x0000_s218119"/>
                </a:ext>
                <a:ext uri="{FF2B5EF4-FFF2-40B4-BE49-F238E27FC236}">
                  <a16:creationId xmlns:a16="http://schemas.microsoft.com/office/drawing/2014/main" id="{00000000-0008-0000-0C00-0000075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 category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87086</xdr:colOff>
          <xdr:row>16</xdr:row>
          <xdr:rowOff>152400</xdr:rowOff>
        </xdr:from>
        <xdr:to>
          <xdr:col>7</xdr:col>
          <xdr:colOff>348343</xdr:colOff>
          <xdr:row>18</xdr:row>
          <xdr:rowOff>27214</xdr:rowOff>
        </xdr:to>
        <xdr:sp macro="" textlink="">
          <xdr:nvSpPr>
            <xdr:cNvPr id="218120" name="DeleteCategoryButton" hidden="1">
              <a:extLst>
                <a:ext uri="{63B3BB69-23CF-44E3-9099-C40C66FF867C}">
                  <a14:compatExt spid="_x0000_s218120"/>
                </a:ext>
                <a:ext uri="{FF2B5EF4-FFF2-40B4-BE49-F238E27FC236}">
                  <a16:creationId xmlns:a16="http://schemas.microsoft.com/office/drawing/2014/main" id="{00000000-0008-0000-0C00-0000085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Delete category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43543</xdr:colOff>
          <xdr:row>31</xdr:row>
          <xdr:rowOff>76200</xdr:rowOff>
        </xdr:from>
        <xdr:to>
          <xdr:col>7</xdr:col>
          <xdr:colOff>304800</xdr:colOff>
          <xdr:row>32</xdr:row>
          <xdr:rowOff>141514</xdr:rowOff>
        </xdr:to>
        <xdr:sp macro="" textlink="">
          <xdr:nvSpPr>
            <xdr:cNvPr id="218121" name="PayrollAddRowButton" hidden="1">
              <a:extLst>
                <a:ext uri="{63B3BB69-23CF-44E3-9099-C40C66FF867C}">
                  <a14:compatExt spid="_x0000_s218121"/>
                </a:ext>
                <a:ext uri="{FF2B5EF4-FFF2-40B4-BE49-F238E27FC236}">
                  <a16:creationId xmlns:a16="http://schemas.microsoft.com/office/drawing/2014/main" id="{00000000-0008-0000-0C00-0000095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76200</xdr:colOff>
          <xdr:row>46</xdr:row>
          <xdr:rowOff>43543</xdr:rowOff>
        </xdr:from>
        <xdr:to>
          <xdr:col>7</xdr:col>
          <xdr:colOff>337457</xdr:colOff>
          <xdr:row>47</xdr:row>
          <xdr:rowOff>97971</xdr:rowOff>
        </xdr:to>
        <xdr:sp macro="" textlink="">
          <xdr:nvSpPr>
            <xdr:cNvPr id="218122" name="NDFAddRow" hidden="1">
              <a:extLst>
                <a:ext uri="{63B3BB69-23CF-44E3-9099-C40C66FF867C}">
                  <a14:compatExt spid="_x0000_s218122"/>
                </a:ext>
                <a:ext uri="{FF2B5EF4-FFF2-40B4-BE49-F238E27FC236}">
                  <a16:creationId xmlns:a16="http://schemas.microsoft.com/office/drawing/2014/main" id="{00000000-0008-0000-0C00-00000A5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48986</xdr:colOff>
          <xdr:row>59</xdr:row>
          <xdr:rowOff>97971</xdr:rowOff>
        </xdr:from>
        <xdr:to>
          <xdr:col>7</xdr:col>
          <xdr:colOff>255814</xdr:colOff>
          <xdr:row>60</xdr:row>
          <xdr:rowOff>174171</xdr:rowOff>
        </xdr:to>
        <xdr:sp macro="" textlink="">
          <xdr:nvSpPr>
            <xdr:cNvPr id="218124" name="NEDAddItem" hidden="1">
              <a:extLst>
                <a:ext uri="{63B3BB69-23CF-44E3-9099-C40C66FF867C}">
                  <a14:compatExt spid="_x0000_s218124"/>
                </a:ext>
                <a:ext uri="{FF2B5EF4-FFF2-40B4-BE49-F238E27FC236}">
                  <a16:creationId xmlns:a16="http://schemas.microsoft.com/office/drawing/2014/main" id="{00000000-0008-0000-0C00-00000C5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 new item</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734786</xdr:colOff>
          <xdr:row>10</xdr:row>
          <xdr:rowOff>136071</xdr:rowOff>
        </xdr:from>
        <xdr:to>
          <xdr:col>9</xdr:col>
          <xdr:colOff>0</xdr:colOff>
          <xdr:row>12</xdr:row>
          <xdr:rowOff>0</xdr:rowOff>
        </xdr:to>
        <xdr:sp macro="" textlink="">
          <xdr:nvSpPr>
            <xdr:cNvPr id="219137" name="EquityAddRowButton" hidden="1">
              <a:extLst>
                <a:ext uri="{63B3BB69-23CF-44E3-9099-C40C66FF867C}">
                  <a14:compatExt spid="_x0000_s219137"/>
                </a:ext>
                <a:ext uri="{FF2B5EF4-FFF2-40B4-BE49-F238E27FC236}">
                  <a16:creationId xmlns:a16="http://schemas.microsoft.com/office/drawing/2014/main" id="{00000000-0008-0000-0D00-0000015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729343</xdr:colOff>
          <xdr:row>12</xdr:row>
          <xdr:rowOff>103414</xdr:rowOff>
        </xdr:from>
        <xdr:to>
          <xdr:col>9</xdr:col>
          <xdr:colOff>0</xdr:colOff>
          <xdr:row>13</xdr:row>
          <xdr:rowOff>157843</xdr:rowOff>
        </xdr:to>
        <xdr:sp macro="" textlink="">
          <xdr:nvSpPr>
            <xdr:cNvPr id="219138" name="EquityDeleteRowButton" hidden="1">
              <a:extLst>
                <a:ext uri="{63B3BB69-23CF-44E3-9099-C40C66FF867C}">
                  <a14:compatExt spid="_x0000_s219138"/>
                </a:ext>
                <a:ext uri="{FF2B5EF4-FFF2-40B4-BE49-F238E27FC236}">
                  <a16:creationId xmlns:a16="http://schemas.microsoft.com/office/drawing/2014/main" id="{00000000-0008-0000-0D00-0000025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Delete row</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4D3BB5C4-C591-4857-BB81-046F896B5714}">
  <we:reference id="wa200005502" version="1.0.0.11" store="en-US" storeType="OMEX"/>
  <we:alternateReferences>
    <we:reference id="wa200005502" version="1.0.0.11" store="wa200005502" storeType="OMEX"/>
  </we:alternateReferences>
  <we:properties>
    <we:property name="docId" value="&quot;RCer2MocMDOJV1W8zpHa_&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hyperlink" Target="mailto:joe@gmail.com"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5.vml"/><Relationship Id="rId7" Type="http://schemas.openxmlformats.org/officeDocument/2006/relationships/ctrlProp" Target="../ctrlProps/ctrlProp9.xml"/><Relationship Id="rId12" Type="http://schemas.openxmlformats.org/officeDocument/2006/relationships/comments" Target="../comments4.x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trlProp" Target="../ctrlProps/ctrlProp8.xml"/><Relationship Id="rId11" Type="http://schemas.openxmlformats.org/officeDocument/2006/relationships/ctrlProp" Target="../ctrlProps/ctrlProp13.xml"/><Relationship Id="rId5" Type="http://schemas.openxmlformats.org/officeDocument/2006/relationships/ctrlProp" Target="../ctrlProps/ctrlProp7.xml"/><Relationship Id="rId10" Type="http://schemas.openxmlformats.org/officeDocument/2006/relationships/ctrlProp" Target="../ctrlProps/ctrlProp12.xml"/><Relationship Id="rId4" Type="http://schemas.openxmlformats.org/officeDocument/2006/relationships/ctrlProp" Target="../ctrlProps/ctrlProp6.xml"/><Relationship Id="rId9" Type="http://schemas.openxmlformats.org/officeDocument/2006/relationships/ctrlProp" Target="../ctrlProps/ctrlProp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6.bin"/><Relationship Id="rId6" Type="http://schemas.openxmlformats.org/officeDocument/2006/relationships/comments" Target="../comments5.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4920AC-987C-477A-ACBB-4F7742915AFB}">
  <sheetPr codeName="Sheet5">
    <tabColor theme="4"/>
  </sheetPr>
  <dimension ref="A1:ED229"/>
  <sheetViews>
    <sheetView showGridLines="0" zoomScale="55" zoomScaleNormal="55" workbookViewId="0">
      <pane xSplit="15" ySplit="3" topLeftCell="P4" activePane="bottomRight" state="frozen"/>
      <selection activeCell="B19" sqref="B19"/>
      <selection pane="topRight" activeCell="B19" sqref="B19"/>
      <selection pane="bottomLeft" activeCell="B19" sqref="B19"/>
      <selection pane="bottomRight"/>
    </sheetView>
  </sheetViews>
  <sheetFormatPr defaultRowHeight="14.6" outlineLevelRow="1" outlineLevelCol="1" x14ac:dyDescent="0.4"/>
  <cols>
    <col min="2" max="2" width="12.84375" bestFit="1" customWidth="1" outlineLevel="1"/>
    <col min="3" max="4" width="11.61328125" customWidth="1" outlineLevel="1"/>
    <col min="5" max="5" width="23.4609375" bestFit="1" customWidth="1"/>
    <col min="6" max="6" width="23.4609375" customWidth="1"/>
    <col min="7" max="7" width="23.4609375" style="8" customWidth="1"/>
    <col min="8" max="13" width="17.15234375" customWidth="1"/>
    <col min="14" max="14" width="2" customWidth="1"/>
    <col min="15" max="15" width="12.4609375" customWidth="1" outlineLevel="1"/>
    <col min="16" max="87" width="13.23046875" customWidth="1"/>
    <col min="88" max="90" width="8.69140625" customWidth="1"/>
    <col min="91" max="115" width="0" hidden="1" customWidth="1"/>
  </cols>
  <sheetData>
    <row r="1" spans="2:134" s="8" customFormat="1" x14ac:dyDescent="0.4">
      <c r="B1"/>
      <c r="C1"/>
      <c r="D1"/>
      <c r="E1" s="8" t="s">
        <v>8</v>
      </c>
      <c r="G1" s="9" t="e">
        <f>H1-1</f>
        <v>#NAME?</v>
      </c>
      <c r="H1" s="9" t="e">
        <f>YEAR(P1)</f>
        <v>#NAME?</v>
      </c>
      <c r="I1" s="9" t="e">
        <f>H1+1</f>
        <v>#NAME?</v>
      </c>
      <c r="J1" s="9" t="e">
        <f>I1+1</f>
        <v>#NAME?</v>
      </c>
      <c r="K1" s="9" t="e">
        <f>J1+1</f>
        <v>#NAME?</v>
      </c>
      <c r="L1" s="9" t="e">
        <f>K1+1</f>
        <v>#NAME?</v>
      </c>
      <c r="M1" s="9" t="e">
        <f>L1+1</f>
        <v>#NAME?</v>
      </c>
      <c r="N1" s="9"/>
      <c r="O1" s="10"/>
      <c r="P1" s="11" t="e">
        <f>EOMONTH(BeginningMonth,0)</f>
        <v>#NAME?</v>
      </c>
      <c r="Q1" s="10" t="e">
        <f>EOMONTH(P1,1)</f>
        <v>#NAME?</v>
      </c>
      <c r="R1" s="10" t="e">
        <f t="shared" ref="R1:CC1" si="0">EOMONTH(Q1,1)</f>
        <v>#NAME?</v>
      </c>
      <c r="S1" s="10" t="e">
        <f t="shared" si="0"/>
        <v>#NAME?</v>
      </c>
      <c r="T1" s="10" t="e">
        <f t="shared" si="0"/>
        <v>#NAME?</v>
      </c>
      <c r="U1" s="10" t="e">
        <f t="shared" si="0"/>
        <v>#NAME?</v>
      </c>
      <c r="V1" s="10" t="e">
        <f t="shared" si="0"/>
        <v>#NAME?</v>
      </c>
      <c r="W1" s="10" t="e">
        <f t="shared" si="0"/>
        <v>#NAME?</v>
      </c>
      <c r="X1" s="10" t="e">
        <f t="shared" si="0"/>
        <v>#NAME?</v>
      </c>
      <c r="Y1" s="10" t="e">
        <f t="shared" si="0"/>
        <v>#NAME?</v>
      </c>
      <c r="Z1" s="10" t="e">
        <f t="shared" si="0"/>
        <v>#NAME?</v>
      </c>
      <c r="AA1" s="10" t="e">
        <f t="shared" si="0"/>
        <v>#NAME?</v>
      </c>
      <c r="AB1" s="10" t="e">
        <f t="shared" si="0"/>
        <v>#NAME?</v>
      </c>
      <c r="AC1" s="10" t="e">
        <f t="shared" si="0"/>
        <v>#NAME?</v>
      </c>
      <c r="AD1" s="10" t="e">
        <f t="shared" si="0"/>
        <v>#NAME?</v>
      </c>
      <c r="AE1" s="10" t="e">
        <f t="shared" si="0"/>
        <v>#NAME?</v>
      </c>
      <c r="AF1" s="10" t="e">
        <f t="shared" si="0"/>
        <v>#NAME?</v>
      </c>
      <c r="AG1" s="10" t="e">
        <f t="shared" si="0"/>
        <v>#NAME?</v>
      </c>
      <c r="AH1" s="10" t="e">
        <f t="shared" si="0"/>
        <v>#NAME?</v>
      </c>
      <c r="AI1" s="10" t="e">
        <f t="shared" si="0"/>
        <v>#NAME?</v>
      </c>
      <c r="AJ1" s="10" t="e">
        <f t="shared" si="0"/>
        <v>#NAME?</v>
      </c>
      <c r="AK1" s="10" t="e">
        <f t="shared" si="0"/>
        <v>#NAME?</v>
      </c>
      <c r="AL1" s="10" t="e">
        <f t="shared" si="0"/>
        <v>#NAME?</v>
      </c>
      <c r="AM1" s="10" t="e">
        <f t="shared" si="0"/>
        <v>#NAME?</v>
      </c>
      <c r="AN1" s="10" t="e">
        <f t="shared" si="0"/>
        <v>#NAME?</v>
      </c>
      <c r="AO1" s="10" t="e">
        <f t="shared" si="0"/>
        <v>#NAME?</v>
      </c>
      <c r="AP1" s="10" t="e">
        <f t="shared" si="0"/>
        <v>#NAME?</v>
      </c>
      <c r="AQ1" s="10" t="e">
        <f t="shared" si="0"/>
        <v>#NAME?</v>
      </c>
      <c r="AR1" s="10" t="e">
        <f t="shared" si="0"/>
        <v>#NAME?</v>
      </c>
      <c r="AS1" s="10" t="e">
        <f t="shared" si="0"/>
        <v>#NAME?</v>
      </c>
      <c r="AT1" s="10" t="e">
        <f t="shared" si="0"/>
        <v>#NAME?</v>
      </c>
      <c r="AU1" s="10" t="e">
        <f t="shared" si="0"/>
        <v>#NAME?</v>
      </c>
      <c r="AV1" s="10" t="e">
        <f t="shared" si="0"/>
        <v>#NAME?</v>
      </c>
      <c r="AW1" s="10" t="e">
        <f t="shared" si="0"/>
        <v>#NAME?</v>
      </c>
      <c r="AX1" s="10" t="e">
        <f t="shared" si="0"/>
        <v>#NAME?</v>
      </c>
      <c r="AY1" s="10" t="e">
        <f t="shared" si="0"/>
        <v>#NAME?</v>
      </c>
      <c r="AZ1" s="10" t="e">
        <f t="shared" si="0"/>
        <v>#NAME?</v>
      </c>
      <c r="BA1" s="10" t="e">
        <f t="shared" si="0"/>
        <v>#NAME?</v>
      </c>
      <c r="BB1" s="10" t="e">
        <f t="shared" si="0"/>
        <v>#NAME?</v>
      </c>
      <c r="BC1" s="10" t="e">
        <f t="shared" si="0"/>
        <v>#NAME?</v>
      </c>
      <c r="BD1" s="10" t="e">
        <f t="shared" si="0"/>
        <v>#NAME?</v>
      </c>
      <c r="BE1" s="10" t="e">
        <f t="shared" si="0"/>
        <v>#NAME?</v>
      </c>
      <c r="BF1" s="10" t="e">
        <f t="shared" si="0"/>
        <v>#NAME?</v>
      </c>
      <c r="BG1" s="10" t="e">
        <f t="shared" si="0"/>
        <v>#NAME?</v>
      </c>
      <c r="BH1" s="10" t="e">
        <f t="shared" si="0"/>
        <v>#NAME?</v>
      </c>
      <c r="BI1" s="10" t="e">
        <f t="shared" si="0"/>
        <v>#NAME?</v>
      </c>
      <c r="BJ1" s="10" t="e">
        <f t="shared" si="0"/>
        <v>#NAME?</v>
      </c>
      <c r="BK1" s="10" t="e">
        <f t="shared" si="0"/>
        <v>#NAME?</v>
      </c>
      <c r="BL1" s="10" t="e">
        <f t="shared" si="0"/>
        <v>#NAME?</v>
      </c>
      <c r="BM1" s="10" t="e">
        <f t="shared" si="0"/>
        <v>#NAME?</v>
      </c>
      <c r="BN1" s="10" t="e">
        <f t="shared" si="0"/>
        <v>#NAME?</v>
      </c>
      <c r="BO1" s="10" t="e">
        <f t="shared" si="0"/>
        <v>#NAME?</v>
      </c>
      <c r="BP1" s="10" t="e">
        <f t="shared" si="0"/>
        <v>#NAME?</v>
      </c>
      <c r="BQ1" s="10" t="e">
        <f t="shared" si="0"/>
        <v>#NAME?</v>
      </c>
      <c r="BR1" s="10" t="e">
        <f t="shared" si="0"/>
        <v>#NAME?</v>
      </c>
      <c r="BS1" s="10" t="e">
        <f t="shared" si="0"/>
        <v>#NAME?</v>
      </c>
      <c r="BT1" s="10" t="e">
        <f t="shared" si="0"/>
        <v>#NAME?</v>
      </c>
      <c r="BU1" s="10" t="e">
        <f t="shared" si="0"/>
        <v>#NAME?</v>
      </c>
      <c r="BV1" s="10" t="e">
        <f t="shared" si="0"/>
        <v>#NAME?</v>
      </c>
      <c r="BW1" s="10" t="e">
        <f t="shared" si="0"/>
        <v>#NAME?</v>
      </c>
      <c r="BX1" s="10" t="e">
        <f t="shared" si="0"/>
        <v>#NAME?</v>
      </c>
      <c r="BY1" s="10" t="e">
        <f t="shared" si="0"/>
        <v>#NAME?</v>
      </c>
      <c r="BZ1" s="10" t="e">
        <f t="shared" si="0"/>
        <v>#NAME?</v>
      </c>
      <c r="CA1" s="10" t="e">
        <f t="shared" si="0"/>
        <v>#NAME?</v>
      </c>
      <c r="CB1" s="10" t="e">
        <f t="shared" si="0"/>
        <v>#NAME?</v>
      </c>
      <c r="CC1" s="10" t="e">
        <f t="shared" si="0"/>
        <v>#NAME?</v>
      </c>
      <c r="CD1" s="10" t="e">
        <f t="shared" ref="CD1:CI1" si="1">EOMONTH(CC1,1)</f>
        <v>#NAME?</v>
      </c>
      <c r="CE1" s="10" t="e">
        <f t="shared" si="1"/>
        <v>#NAME?</v>
      </c>
      <c r="CF1" s="10" t="e">
        <f t="shared" si="1"/>
        <v>#NAME?</v>
      </c>
      <c r="CG1" s="10" t="e">
        <f t="shared" si="1"/>
        <v>#NAME?</v>
      </c>
      <c r="CH1" s="10" t="e">
        <f t="shared" si="1"/>
        <v>#NAME?</v>
      </c>
      <c r="CI1" s="10" t="e">
        <f t="shared" si="1"/>
        <v>#NAME?</v>
      </c>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row>
    <row r="2" spans="2:134" outlineLevel="1" x14ac:dyDescent="0.4">
      <c r="E2" s="12" t="s">
        <v>60</v>
      </c>
      <c r="F2" s="12"/>
      <c r="G2" s="13"/>
      <c r="H2" s="12"/>
      <c r="I2" s="12"/>
      <c r="J2" s="12"/>
      <c r="K2" s="12"/>
      <c r="L2" s="12"/>
      <c r="M2" s="12"/>
      <c r="N2" s="12"/>
      <c r="O2" s="13"/>
      <c r="P2" s="13" t="e">
        <f t="shared" ref="P2:CA2" si="2">YEAR(P1)</f>
        <v>#NAME?</v>
      </c>
      <c r="Q2" s="13" t="e">
        <f t="shared" si="2"/>
        <v>#NAME?</v>
      </c>
      <c r="R2" s="13" t="e">
        <f t="shared" si="2"/>
        <v>#NAME?</v>
      </c>
      <c r="S2" s="13" t="e">
        <f t="shared" si="2"/>
        <v>#NAME?</v>
      </c>
      <c r="T2" s="13" t="e">
        <f t="shared" si="2"/>
        <v>#NAME?</v>
      </c>
      <c r="U2" s="13" t="e">
        <f t="shared" si="2"/>
        <v>#NAME?</v>
      </c>
      <c r="V2" s="13" t="e">
        <f t="shared" si="2"/>
        <v>#NAME?</v>
      </c>
      <c r="W2" s="13" t="e">
        <f t="shared" si="2"/>
        <v>#NAME?</v>
      </c>
      <c r="X2" s="13" t="e">
        <f t="shared" si="2"/>
        <v>#NAME?</v>
      </c>
      <c r="Y2" s="13" t="e">
        <f t="shared" si="2"/>
        <v>#NAME?</v>
      </c>
      <c r="Z2" s="13" t="e">
        <f t="shared" si="2"/>
        <v>#NAME?</v>
      </c>
      <c r="AA2" s="13" t="e">
        <f t="shared" si="2"/>
        <v>#NAME?</v>
      </c>
      <c r="AB2" s="13" t="e">
        <f t="shared" si="2"/>
        <v>#NAME?</v>
      </c>
      <c r="AC2" s="13" t="e">
        <f t="shared" si="2"/>
        <v>#NAME?</v>
      </c>
      <c r="AD2" s="13" t="e">
        <f t="shared" si="2"/>
        <v>#NAME?</v>
      </c>
      <c r="AE2" s="13" t="e">
        <f t="shared" si="2"/>
        <v>#NAME?</v>
      </c>
      <c r="AF2" s="13" t="e">
        <f t="shared" si="2"/>
        <v>#NAME?</v>
      </c>
      <c r="AG2" s="13" t="e">
        <f t="shared" si="2"/>
        <v>#NAME?</v>
      </c>
      <c r="AH2" s="13" t="e">
        <f t="shared" si="2"/>
        <v>#NAME?</v>
      </c>
      <c r="AI2" s="13" t="e">
        <f t="shared" si="2"/>
        <v>#NAME?</v>
      </c>
      <c r="AJ2" s="13" t="e">
        <f t="shared" si="2"/>
        <v>#NAME?</v>
      </c>
      <c r="AK2" s="13" t="e">
        <f t="shared" si="2"/>
        <v>#NAME?</v>
      </c>
      <c r="AL2" s="13" t="e">
        <f t="shared" si="2"/>
        <v>#NAME?</v>
      </c>
      <c r="AM2" s="13" t="e">
        <f t="shared" si="2"/>
        <v>#NAME?</v>
      </c>
      <c r="AN2" s="13" t="e">
        <f t="shared" si="2"/>
        <v>#NAME?</v>
      </c>
      <c r="AO2" s="13" t="e">
        <f t="shared" si="2"/>
        <v>#NAME?</v>
      </c>
      <c r="AP2" s="13" t="e">
        <f t="shared" si="2"/>
        <v>#NAME?</v>
      </c>
      <c r="AQ2" s="13" t="e">
        <f t="shared" si="2"/>
        <v>#NAME?</v>
      </c>
      <c r="AR2" s="13" t="e">
        <f t="shared" si="2"/>
        <v>#NAME?</v>
      </c>
      <c r="AS2" s="13" t="e">
        <f t="shared" si="2"/>
        <v>#NAME?</v>
      </c>
      <c r="AT2" s="13" t="e">
        <f t="shared" si="2"/>
        <v>#NAME?</v>
      </c>
      <c r="AU2" s="13" t="e">
        <f t="shared" si="2"/>
        <v>#NAME?</v>
      </c>
      <c r="AV2" s="13" t="e">
        <f t="shared" si="2"/>
        <v>#NAME?</v>
      </c>
      <c r="AW2" s="13" t="e">
        <f t="shared" si="2"/>
        <v>#NAME?</v>
      </c>
      <c r="AX2" s="13" t="e">
        <f t="shared" si="2"/>
        <v>#NAME?</v>
      </c>
      <c r="AY2" s="13" t="e">
        <f t="shared" si="2"/>
        <v>#NAME?</v>
      </c>
      <c r="AZ2" s="13" t="e">
        <f t="shared" si="2"/>
        <v>#NAME?</v>
      </c>
      <c r="BA2" s="13" t="e">
        <f t="shared" si="2"/>
        <v>#NAME?</v>
      </c>
      <c r="BB2" s="13" t="e">
        <f t="shared" si="2"/>
        <v>#NAME?</v>
      </c>
      <c r="BC2" s="13" t="e">
        <f t="shared" si="2"/>
        <v>#NAME?</v>
      </c>
      <c r="BD2" s="13" t="e">
        <f t="shared" si="2"/>
        <v>#NAME?</v>
      </c>
      <c r="BE2" s="13" t="e">
        <f t="shared" si="2"/>
        <v>#NAME?</v>
      </c>
      <c r="BF2" s="13" t="e">
        <f t="shared" si="2"/>
        <v>#NAME?</v>
      </c>
      <c r="BG2" s="13" t="e">
        <f t="shared" si="2"/>
        <v>#NAME?</v>
      </c>
      <c r="BH2" s="13" t="e">
        <f t="shared" si="2"/>
        <v>#NAME?</v>
      </c>
      <c r="BI2" s="13" t="e">
        <f t="shared" si="2"/>
        <v>#NAME?</v>
      </c>
      <c r="BJ2" s="13" t="e">
        <f t="shared" si="2"/>
        <v>#NAME?</v>
      </c>
      <c r="BK2" s="13" t="e">
        <f t="shared" si="2"/>
        <v>#NAME?</v>
      </c>
      <c r="BL2" s="13" t="e">
        <f t="shared" si="2"/>
        <v>#NAME?</v>
      </c>
      <c r="BM2" s="13" t="e">
        <f t="shared" si="2"/>
        <v>#NAME?</v>
      </c>
      <c r="BN2" s="13" t="e">
        <f t="shared" si="2"/>
        <v>#NAME?</v>
      </c>
      <c r="BO2" s="13" t="e">
        <f t="shared" si="2"/>
        <v>#NAME?</v>
      </c>
      <c r="BP2" s="13" t="e">
        <f t="shared" si="2"/>
        <v>#NAME?</v>
      </c>
      <c r="BQ2" s="13" t="e">
        <f t="shared" si="2"/>
        <v>#NAME?</v>
      </c>
      <c r="BR2" s="13" t="e">
        <f t="shared" si="2"/>
        <v>#NAME?</v>
      </c>
      <c r="BS2" s="13" t="e">
        <f t="shared" si="2"/>
        <v>#NAME?</v>
      </c>
      <c r="BT2" s="13" t="e">
        <f t="shared" si="2"/>
        <v>#NAME?</v>
      </c>
      <c r="BU2" s="13" t="e">
        <f t="shared" si="2"/>
        <v>#NAME?</v>
      </c>
      <c r="BV2" s="13" t="e">
        <f t="shared" si="2"/>
        <v>#NAME?</v>
      </c>
      <c r="BW2" s="13" t="e">
        <f t="shared" si="2"/>
        <v>#NAME?</v>
      </c>
      <c r="BX2" s="13" t="e">
        <f t="shared" si="2"/>
        <v>#NAME?</v>
      </c>
      <c r="BY2" s="13" t="e">
        <f t="shared" si="2"/>
        <v>#NAME?</v>
      </c>
      <c r="BZ2" s="13" t="e">
        <f t="shared" si="2"/>
        <v>#NAME?</v>
      </c>
      <c r="CA2" s="13" t="e">
        <f t="shared" si="2"/>
        <v>#NAME?</v>
      </c>
      <c r="CB2" s="13" t="e">
        <f t="shared" ref="CB2:CI2" si="3">YEAR(CB1)</f>
        <v>#NAME?</v>
      </c>
      <c r="CC2" s="13" t="e">
        <f t="shared" si="3"/>
        <v>#NAME?</v>
      </c>
      <c r="CD2" s="13" t="e">
        <f t="shared" si="3"/>
        <v>#NAME?</v>
      </c>
      <c r="CE2" s="13" t="e">
        <f t="shared" si="3"/>
        <v>#NAME?</v>
      </c>
      <c r="CF2" s="13" t="e">
        <f t="shared" si="3"/>
        <v>#NAME?</v>
      </c>
      <c r="CG2" s="13" t="e">
        <f t="shared" si="3"/>
        <v>#NAME?</v>
      </c>
      <c r="CH2" s="13" t="e">
        <f t="shared" si="3"/>
        <v>#NAME?</v>
      </c>
      <c r="CI2" s="13" t="e">
        <f t="shared" si="3"/>
        <v>#NAME?</v>
      </c>
    </row>
    <row r="3" spans="2:134" outlineLevel="1" x14ac:dyDescent="0.4">
      <c r="B3" t="s">
        <v>159</v>
      </c>
      <c r="E3" s="12" t="s">
        <v>61</v>
      </c>
      <c r="F3" s="12"/>
      <c r="G3" s="13"/>
      <c r="H3" s="12"/>
      <c r="I3" s="12"/>
      <c r="J3" s="12"/>
      <c r="K3" s="12"/>
      <c r="L3" s="12"/>
      <c r="M3" s="12"/>
      <c r="N3" s="12"/>
      <c r="O3" s="13"/>
      <c r="P3" s="13" t="e">
        <f t="shared" ref="P3:CA3" si="4">P2*(MONTH(P1)=12)</f>
        <v>#NAME?</v>
      </c>
      <c r="Q3" s="13" t="e">
        <f t="shared" si="4"/>
        <v>#NAME?</v>
      </c>
      <c r="R3" s="13" t="e">
        <f t="shared" si="4"/>
        <v>#NAME?</v>
      </c>
      <c r="S3" s="13" t="e">
        <f t="shared" si="4"/>
        <v>#NAME?</v>
      </c>
      <c r="T3" s="13" t="e">
        <f t="shared" si="4"/>
        <v>#NAME?</v>
      </c>
      <c r="U3" s="13" t="e">
        <f t="shared" si="4"/>
        <v>#NAME?</v>
      </c>
      <c r="V3" s="13" t="e">
        <f t="shared" si="4"/>
        <v>#NAME?</v>
      </c>
      <c r="W3" s="13" t="e">
        <f t="shared" si="4"/>
        <v>#NAME?</v>
      </c>
      <c r="X3" s="13" t="e">
        <f t="shared" si="4"/>
        <v>#NAME?</v>
      </c>
      <c r="Y3" s="13" t="e">
        <f t="shared" si="4"/>
        <v>#NAME?</v>
      </c>
      <c r="Z3" s="13" t="e">
        <f t="shared" si="4"/>
        <v>#NAME?</v>
      </c>
      <c r="AA3" s="13" t="e">
        <f t="shared" si="4"/>
        <v>#NAME?</v>
      </c>
      <c r="AB3" s="13" t="e">
        <f t="shared" si="4"/>
        <v>#NAME?</v>
      </c>
      <c r="AC3" s="13" t="e">
        <f t="shared" si="4"/>
        <v>#NAME?</v>
      </c>
      <c r="AD3" s="13" t="e">
        <f t="shared" si="4"/>
        <v>#NAME?</v>
      </c>
      <c r="AE3" s="13" t="e">
        <f t="shared" si="4"/>
        <v>#NAME?</v>
      </c>
      <c r="AF3" s="13" t="e">
        <f t="shared" si="4"/>
        <v>#NAME?</v>
      </c>
      <c r="AG3" s="13" t="e">
        <f t="shared" si="4"/>
        <v>#NAME?</v>
      </c>
      <c r="AH3" s="13" t="e">
        <f t="shared" si="4"/>
        <v>#NAME?</v>
      </c>
      <c r="AI3" s="13" t="e">
        <f t="shared" si="4"/>
        <v>#NAME?</v>
      </c>
      <c r="AJ3" s="13" t="e">
        <f t="shared" si="4"/>
        <v>#NAME?</v>
      </c>
      <c r="AK3" s="13" t="e">
        <f t="shared" si="4"/>
        <v>#NAME?</v>
      </c>
      <c r="AL3" s="13" t="e">
        <f t="shared" si="4"/>
        <v>#NAME?</v>
      </c>
      <c r="AM3" s="13" t="e">
        <f t="shared" si="4"/>
        <v>#NAME?</v>
      </c>
      <c r="AN3" s="13" t="e">
        <f t="shared" si="4"/>
        <v>#NAME?</v>
      </c>
      <c r="AO3" s="13" t="e">
        <f t="shared" si="4"/>
        <v>#NAME?</v>
      </c>
      <c r="AP3" s="13" t="e">
        <f t="shared" si="4"/>
        <v>#NAME?</v>
      </c>
      <c r="AQ3" s="13" t="e">
        <f t="shared" si="4"/>
        <v>#NAME?</v>
      </c>
      <c r="AR3" s="13" t="e">
        <f t="shared" si="4"/>
        <v>#NAME?</v>
      </c>
      <c r="AS3" s="13" t="e">
        <f t="shared" si="4"/>
        <v>#NAME?</v>
      </c>
      <c r="AT3" s="13" t="e">
        <f t="shared" si="4"/>
        <v>#NAME?</v>
      </c>
      <c r="AU3" s="13" t="e">
        <f t="shared" si="4"/>
        <v>#NAME?</v>
      </c>
      <c r="AV3" s="13" t="e">
        <f t="shared" si="4"/>
        <v>#NAME?</v>
      </c>
      <c r="AW3" s="13" t="e">
        <f t="shared" si="4"/>
        <v>#NAME?</v>
      </c>
      <c r="AX3" s="13" t="e">
        <f t="shared" si="4"/>
        <v>#NAME?</v>
      </c>
      <c r="AY3" s="13" t="e">
        <f t="shared" si="4"/>
        <v>#NAME?</v>
      </c>
      <c r="AZ3" s="13" t="e">
        <f t="shared" si="4"/>
        <v>#NAME?</v>
      </c>
      <c r="BA3" s="13" t="e">
        <f t="shared" si="4"/>
        <v>#NAME?</v>
      </c>
      <c r="BB3" s="13" t="e">
        <f t="shared" si="4"/>
        <v>#NAME?</v>
      </c>
      <c r="BC3" s="13" t="e">
        <f t="shared" si="4"/>
        <v>#NAME?</v>
      </c>
      <c r="BD3" s="13" t="e">
        <f t="shared" si="4"/>
        <v>#NAME?</v>
      </c>
      <c r="BE3" s="13" t="e">
        <f t="shared" si="4"/>
        <v>#NAME?</v>
      </c>
      <c r="BF3" s="13" t="e">
        <f t="shared" si="4"/>
        <v>#NAME?</v>
      </c>
      <c r="BG3" s="13" t="e">
        <f t="shared" si="4"/>
        <v>#NAME?</v>
      </c>
      <c r="BH3" s="13" t="e">
        <f t="shared" si="4"/>
        <v>#NAME?</v>
      </c>
      <c r="BI3" s="13" t="e">
        <f t="shared" si="4"/>
        <v>#NAME?</v>
      </c>
      <c r="BJ3" s="13" t="e">
        <f t="shared" si="4"/>
        <v>#NAME?</v>
      </c>
      <c r="BK3" s="13" t="e">
        <f t="shared" si="4"/>
        <v>#NAME?</v>
      </c>
      <c r="BL3" s="13" t="e">
        <f t="shared" si="4"/>
        <v>#NAME?</v>
      </c>
      <c r="BM3" s="13" t="e">
        <f t="shared" si="4"/>
        <v>#NAME?</v>
      </c>
      <c r="BN3" s="13" t="e">
        <f t="shared" si="4"/>
        <v>#NAME?</v>
      </c>
      <c r="BO3" s="13" t="e">
        <f t="shared" si="4"/>
        <v>#NAME?</v>
      </c>
      <c r="BP3" s="13" t="e">
        <f t="shared" si="4"/>
        <v>#NAME?</v>
      </c>
      <c r="BQ3" s="13" t="e">
        <f t="shared" si="4"/>
        <v>#NAME?</v>
      </c>
      <c r="BR3" s="13" t="e">
        <f t="shared" si="4"/>
        <v>#NAME?</v>
      </c>
      <c r="BS3" s="13" t="e">
        <f t="shared" si="4"/>
        <v>#NAME?</v>
      </c>
      <c r="BT3" s="13" t="e">
        <f t="shared" si="4"/>
        <v>#NAME?</v>
      </c>
      <c r="BU3" s="13" t="e">
        <f t="shared" si="4"/>
        <v>#NAME?</v>
      </c>
      <c r="BV3" s="13" t="e">
        <f t="shared" si="4"/>
        <v>#NAME?</v>
      </c>
      <c r="BW3" s="13" t="e">
        <f t="shared" si="4"/>
        <v>#NAME?</v>
      </c>
      <c r="BX3" s="13" t="e">
        <f t="shared" si="4"/>
        <v>#NAME?</v>
      </c>
      <c r="BY3" s="13" t="e">
        <f t="shared" si="4"/>
        <v>#NAME?</v>
      </c>
      <c r="BZ3" s="13" t="e">
        <f t="shared" si="4"/>
        <v>#NAME?</v>
      </c>
      <c r="CA3" s="13" t="e">
        <f t="shared" si="4"/>
        <v>#NAME?</v>
      </c>
      <c r="CB3" s="13" t="e">
        <f t="shared" ref="CB3:CI3" si="5">CB2*(MONTH(CB1)=12)</f>
        <v>#NAME?</v>
      </c>
      <c r="CC3" s="13" t="e">
        <f t="shared" si="5"/>
        <v>#NAME?</v>
      </c>
      <c r="CD3" s="13" t="e">
        <f t="shared" si="5"/>
        <v>#NAME?</v>
      </c>
      <c r="CE3" s="13" t="e">
        <f t="shared" si="5"/>
        <v>#NAME?</v>
      </c>
      <c r="CF3" s="13" t="e">
        <f t="shared" si="5"/>
        <v>#NAME?</v>
      </c>
      <c r="CG3" s="13" t="e">
        <f t="shared" si="5"/>
        <v>#NAME?</v>
      </c>
      <c r="CH3" s="13" t="e">
        <f t="shared" si="5"/>
        <v>#NAME?</v>
      </c>
      <c r="CI3" s="13" t="e">
        <f t="shared" si="5"/>
        <v>#NAME?</v>
      </c>
    </row>
    <row r="4" spans="2:134" s="22" customFormat="1" x14ac:dyDescent="0.4">
      <c r="C4" s="40"/>
      <c r="D4" s="40"/>
      <c r="E4" s="22" t="s">
        <v>201</v>
      </c>
      <c r="G4" s="66"/>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row>
    <row r="5" spans="2:134" x14ac:dyDescent="0.4">
      <c r="B5" t="s">
        <v>80</v>
      </c>
      <c r="E5" s="31" t="str">
        <f ca="1">OFFSET(E5,3,0)</f>
        <v># of orders</v>
      </c>
      <c r="F5" s="31"/>
      <c r="G5" s="67"/>
      <c r="H5" s="39">
        <v>100000</v>
      </c>
      <c r="I5" s="39">
        <v>200000</v>
      </c>
      <c r="J5" s="39">
        <v>400000</v>
      </c>
      <c r="K5" s="39">
        <v>800000</v>
      </c>
      <c r="L5" s="39">
        <v>1600000</v>
      </c>
      <c r="M5" s="39">
        <v>3200000</v>
      </c>
      <c r="P5" s="15" t="e" cm="1">
        <f t="array" ref="P5">INDEX($H:$M,ROW(),MATCH(P$2,$H$1:$M$1,0))/12</f>
        <v>#NAME?</v>
      </c>
      <c r="Q5" s="15" t="e" cm="1">
        <f t="array" ref="Q5">INDEX($H:$M,ROW(),MATCH(Q$2,$H$1:$M$1,0))/12</f>
        <v>#NAME?</v>
      </c>
      <c r="R5" s="15" t="e" cm="1">
        <f t="array" ref="R5">INDEX($H:$M,ROW(),MATCH(R$2,$H$1:$M$1,0))/12</f>
        <v>#NAME?</v>
      </c>
      <c r="S5" s="15" t="e" cm="1">
        <f t="array" ref="S5">INDEX($H:$M,ROW(),MATCH(S$2,$H$1:$M$1,0))/12</f>
        <v>#NAME?</v>
      </c>
      <c r="T5" s="15" t="e" cm="1">
        <f t="array" ref="T5">INDEX($H:$M,ROW(),MATCH(T$2,$H$1:$M$1,0))/12</f>
        <v>#NAME?</v>
      </c>
      <c r="U5" s="15" t="e" cm="1">
        <f t="array" ref="U5">INDEX($H:$M,ROW(),MATCH(U$2,$H$1:$M$1,0))/12</f>
        <v>#NAME?</v>
      </c>
      <c r="V5" s="15" t="e" cm="1">
        <f t="array" ref="V5">INDEX($H:$M,ROW(),MATCH(V$2,$H$1:$M$1,0))/12</f>
        <v>#NAME?</v>
      </c>
      <c r="W5" s="15" t="e" cm="1">
        <f t="array" ref="W5">INDEX($H:$M,ROW(),MATCH(W$2,$H$1:$M$1,0))/12</f>
        <v>#NAME?</v>
      </c>
      <c r="X5" s="15" t="e" cm="1">
        <f t="array" ref="X5">INDEX($H:$M,ROW(),MATCH(X$2,$H$1:$M$1,0))/12</f>
        <v>#NAME?</v>
      </c>
      <c r="Y5" s="15" t="e" cm="1">
        <f t="array" ref="Y5">INDEX($H:$M,ROW(),MATCH(Y$2,$H$1:$M$1,0))/12</f>
        <v>#NAME?</v>
      </c>
      <c r="Z5" s="15" t="e" cm="1">
        <f t="array" ref="Z5">INDEX($H:$M,ROW(),MATCH(Z$2,$H$1:$M$1,0))/12</f>
        <v>#NAME?</v>
      </c>
      <c r="AA5" s="15" t="e" cm="1">
        <f t="array" ref="AA5">INDEX($H:$M,ROW(),MATCH(AA$2,$H$1:$M$1,0))/12</f>
        <v>#NAME?</v>
      </c>
      <c r="AB5" s="15" t="e" cm="1">
        <f t="array" ref="AB5">INDEX($H:$M,ROW(),MATCH(AB$2,$H$1:$M$1,0))/12</f>
        <v>#NAME?</v>
      </c>
      <c r="AC5" s="15" t="e" cm="1">
        <f t="array" ref="AC5">INDEX($H:$M,ROW(),MATCH(AC$2,$H$1:$M$1,0))/12</f>
        <v>#NAME?</v>
      </c>
      <c r="AD5" s="15" t="e" cm="1">
        <f t="array" ref="AD5">INDEX($H:$M,ROW(),MATCH(AD$2,$H$1:$M$1,0))/12</f>
        <v>#NAME?</v>
      </c>
      <c r="AE5" s="15" t="e" cm="1">
        <f t="array" ref="AE5">INDEX($H:$M,ROW(),MATCH(AE$2,$H$1:$M$1,0))/12</f>
        <v>#NAME?</v>
      </c>
      <c r="AF5" s="15" t="e" cm="1">
        <f t="array" ref="AF5">INDEX($H:$M,ROW(),MATCH(AF$2,$H$1:$M$1,0))/12</f>
        <v>#NAME?</v>
      </c>
      <c r="AG5" s="15" t="e" cm="1">
        <f t="array" ref="AG5">INDEX($H:$M,ROW(),MATCH(AG$2,$H$1:$M$1,0))/12</f>
        <v>#NAME?</v>
      </c>
      <c r="AH5" s="15" t="e" cm="1">
        <f t="array" ref="AH5">INDEX($H:$M,ROW(),MATCH(AH$2,$H$1:$M$1,0))/12</f>
        <v>#NAME?</v>
      </c>
      <c r="AI5" s="15" t="e" cm="1">
        <f t="array" ref="AI5">INDEX($H:$M,ROW(),MATCH(AI$2,$H$1:$M$1,0))/12</f>
        <v>#NAME?</v>
      </c>
      <c r="AJ5" s="15" t="e" cm="1">
        <f t="array" ref="AJ5">INDEX($H:$M,ROW(),MATCH(AJ$2,$H$1:$M$1,0))/12</f>
        <v>#NAME?</v>
      </c>
      <c r="AK5" s="15" t="e" cm="1">
        <f t="array" ref="AK5">INDEX($H:$M,ROW(),MATCH(AK$2,$H$1:$M$1,0))/12</f>
        <v>#NAME?</v>
      </c>
      <c r="AL5" s="15" t="e" cm="1">
        <f t="array" ref="AL5">INDEX($H:$M,ROW(),MATCH(AL$2,$H$1:$M$1,0))/12</f>
        <v>#NAME?</v>
      </c>
      <c r="AM5" s="15" t="e" cm="1">
        <f t="array" ref="AM5">INDEX($H:$M,ROW(),MATCH(AM$2,$H$1:$M$1,0))/12</f>
        <v>#NAME?</v>
      </c>
      <c r="AN5" s="15" t="e" cm="1">
        <f t="array" ref="AN5">INDEX($H:$M,ROW(),MATCH(AN$2,$H$1:$M$1,0))/12</f>
        <v>#NAME?</v>
      </c>
      <c r="AO5" s="15" t="e" cm="1">
        <f t="array" ref="AO5">INDEX($H:$M,ROW(),MATCH(AO$2,$H$1:$M$1,0))/12</f>
        <v>#NAME?</v>
      </c>
      <c r="AP5" s="15" t="e" cm="1">
        <f t="array" ref="AP5">INDEX($H:$M,ROW(),MATCH(AP$2,$H$1:$M$1,0))/12</f>
        <v>#NAME?</v>
      </c>
      <c r="AQ5" s="15" t="e" cm="1">
        <f t="array" ref="AQ5">INDEX($H:$M,ROW(),MATCH(AQ$2,$H$1:$M$1,0))/12</f>
        <v>#NAME?</v>
      </c>
      <c r="AR5" s="15" t="e" cm="1">
        <f t="array" ref="AR5">INDEX($H:$M,ROW(),MATCH(AR$2,$H$1:$M$1,0))/12</f>
        <v>#NAME?</v>
      </c>
      <c r="AS5" s="15" t="e" cm="1">
        <f t="array" ref="AS5">INDEX($H:$M,ROW(),MATCH(AS$2,$H$1:$M$1,0))/12</f>
        <v>#NAME?</v>
      </c>
      <c r="AT5" s="15" t="e" cm="1">
        <f t="array" ref="AT5">INDEX($H:$M,ROW(),MATCH(AT$2,$H$1:$M$1,0))/12</f>
        <v>#NAME?</v>
      </c>
      <c r="AU5" s="15" t="e" cm="1">
        <f t="array" ref="AU5">INDEX($H:$M,ROW(),MATCH(AU$2,$H$1:$M$1,0))/12</f>
        <v>#NAME?</v>
      </c>
      <c r="AV5" s="15" t="e" cm="1">
        <f t="array" ref="AV5">INDEX($H:$M,ROW(),MATCH(AV$2,$H$1:$M$1,0))/12</f>
        <v>#NAME?</v>
      </c>
      <c r="AW5" s="15" t="e" cm="1">
        <f t="array" ref="AW5">INDEX($H:$M,ROW(),MATCH(AW$2,$H$1:$M$1,0))/12</f>
        <v>#NAME?</v>
      </c>
      <c r="AX5" s="15" t="e" cm="1">
        <f t="array" ref="AX5">INDEX($H:$M,ROW(),MATCH(AX$2,$H$1:$M$1,0))/12</f>
        <v>#NAME?</v>
      </c>
      <c r="AY5" s="15" t="e" cm="1">
        <f t="array" ref="AY5">INDEX($H:$M,ROW(),MATCH(AY$2,$H$1:$M$1,0))/12</f>
        <v>#NAME?</v>
      </c>
      <c r="AZ5" s="15" t="e" cm="1">
        <f t="array" ref="AZ5">INDEX($H:$M,ROW(),MATCH(AZ$2,$H$1:$M$1,0))/12</f>
        <v>#NAME?</v>
      </c>
      <c r="BA5" s="15" t="e" cm="1">
        <f t="array" ref="BA5">INDEX($H:$M,ROW(),MATCH(BA$2,$H$1:$M$1,0))/12</f>
        <v>#NAME?</v>
      </c>
      <c r="BB5" s="15" t="e" cm="1">
        <f t="array" ref="BB5">INDEX($H:$M,ROW(),MATCH(BB$2,$H$1:$M$1,0))/12</f>
        <v>#NAME?</v>
      </c>
      <c r="BC5" s="15" t="e" cm="1">
        <f t="array" ref="BC5">INDEX($H:$M,ROW(),MATCH(BC$2,$H$1:$M$1,0))/12</f>
        <v>#NAME?</v>
      </c>
      <c r="BD5" s="15" t="e" cm="1">
        <f t="array" ref="BD5">INDEX($H:$M,ROW(),MATCH(BD$2,$H$1:$M$1,0))/12</f>
        <v>#NAME?</v>
      </c>
      <c r="BE5" s="15" t="e" cm="1">
        <f t="array" ref="BE5">INDEX($H:$M,ROW(),MATCH(BE$2,$H$1:$M$1,0))/12</f>
        <v>#NAME?</v>
      </c>
      <c r="BF5" s="15" t="e" cm="1">
        <f t="array" ref="BF5">INDEX($H:$M,ROW(),MATCH(BF$2,$H$1:$M$1,0))/12</f>
        <v>#NAME?</v>
      </c>
      <c r="BG5" s="15" t="e" cm="1">
        <f t="array" ref="BG5">INDEX($H:$M,ROW(),MATCH(BG$2,$H$1:$M$1,0))/12</f>
        <v>#NAME?</v>
      </c>
      <c r="BH5" s="15" t="e" cm="1">
        <f t="array" ref="BH5">INDEX($H:$M,ROW(),MATCH(BH$2,$H$1:$M$1,0))/12</f>
        <v>#NAME?</v>
      </c>
      <c r="BI5" s="15" t="e" cm="1">
        <f t="array" ref="BI5">INDEX($H:$M,ROW(),MATCH(BI$2,$H$1:$M$1,0))/12</f>
        <v>#NAME?</v>
      </c>
      <c r="BJ5" s="15" t="e" cm="1">
        <f t="array" ref="BJ5">INDEX($H:$M,ROW(),MATCH(BJ$2,$H$1:$M$1,0))/12</f>
        <v>#NAME?</v>
      </c>
      <c r="BK5" s="15" t="e" cm="1">
        <f t="array" ref="BK5">INDEX($H:$M,ROW(),MATCH(BK$2,$H$1:$M$1,0))/12</f>
        <v>#NAME?</v>
      </c>
      <c r="BL5" s="15" t="e" cm="1">
        <f t="array" ref="BL5">INDEX($H:$M,ROW(),MATCH(BL$2,$H$1:$M$1,0))/12</f>
        <v>#NAME?</v>
      </c>
      <c r="BM5" s="15" t="e" cm="1">
        <f t="array" ref="BM5">INDEX($H:$M,ROW(),MATCH(BM$2,$H$1:$M$1,0))/12</f>
        <v>#NAME?</v>
      </c>
      <c r="BN5" s="15" t="e" cm="1">
        <f t="array" ref="BN5">INDEX($H:$M,ROW(),MATCH(BN$2,$H$1:$M$1,0))/12</f>
        <v>#NAME?</v>
      </c>
      <c r="BO5" s="15" t="e" cm="1">
        <f t="array" ref="BO5">INDEX($H:$M,ROW(),MATCH(BO$2,$H$1:$M$1,0))/12</f>
        <v>#NAME?</v>
      </c>
      <c r="BP5" s="15" t="e" cm="1">
        <f t="array" ref="BP5">INDEX($H:$M,ROW(),MATCH(BP$2,$H$1:$M$1,0))/12</f>
        <v>#NAME?</v>
      </c>
      <c r="BQ5" s="15" t="e" cm="1">
        <f t="array" ref="BQ5">INDEX($H:$M,ROW(),MATCH(BQ$2,$H$1:$M$1,0))/12</f>
        <v>#NAME?</v>
      </c>
      <c r="BR5" s="15" t="e" cm="1">
        <f t="array" ref="BR5">INDEX($H:$M,ROW(),MATCH(BR$2,$H$1:$M$1,0))/12</f>
        <v>#NAME?</v>
      </c>
      <c r="BS5" s="15" t="e" cm="1">
        <f t="array" ref="BS5">INDEX($H:$M,ROW(),MATCH(BS$2,$H$1:$M$1,0))/12</f>
        <v>#NAME?</v>
      </c>
      <c r="BT5" s="15" t="e" cm="1">
        <f t="array" ref="BT5">INDEX($H:$M,ROW(),MATCH(BT$2,$H$1:$M$1,0))/12</f>
        <v>#NAME?</v>
      </c>
      <c r="BU5" s="15" t="e" cm="1">
        <f t="array" ref="BU5">INDEX($H:$M,ROW(),MATCH(BU$2,$H$1:$M$1,0))/12</f>
        <v>#NAME?</v>
      </c>
      <c r="BV5" s="15" t="e" cm="1">
        <f t="array" ref="BV5">INDEX($H:$M,ROW(),MATCH(BV$2,$H$1:$M$1,0))/12</f>
        <v>#NAME?</v>
      </c>
      <c r="BW5" s="15" t="e" cm="1">
        <f t="array" ref="BW5">INDEX($H:$M,ROW(),MATCH(BW$2,$H$1:$M$1,0))/12</f>
        <v>#NAME?</v>
      </c>
      <c r="BX5" s="15" t="e" cm="1">
        <f t="array" ref="BX5">INDEX($H:$M,ROW(),MATCH(BX$2,$H$1:$M$1,0))/12</f>
        <v>#NAME?</v>
      </c>
      <c r="BY5" s="15" t="e" cm="1">
        <f t="array" ref="BY5">INDEX($H:$M,ROW(),MATCH(BY$2,$H$1:$M$1,0))/12</f>
        <v>#NAME?</v>
      </c>
      <c r="BZ5" s="15" t="e" cm="1">
        <f t="array" ref="BZ5">INDEX($H:$M,ROW(),MATCH(BZ$2,$H$1:$M$1,0))/12</f>
        <v>#NAME?</v>
      </c>
      <c r="CA5" s="15" t="e" cm="1">
        <f t="array" ref="CA5">INDEX($H:$M,ROW(),MATCH(CA$2,$H$1:$M$1,0))/12</f>
        <v>#NAME?</v>
      </c>
      <c r="CB5" s="15" t="e" cm="1">
        <f t="array" ref="CB5">INDEX($H:$M,ROW(),MATCH(CB$2,$H$1:$M$1,0))/12</f>
        <v>#NAME?</v>
      </c>
      <c r="CC5" s="15" t="e" cm="1">
        <f t="array" ref="CC5">INDEX($H:$M,ROW(),MATCH(CC$2,$H$1:$M$1,0))/12</f>
        <v>#NAME?</v>
      </c>
      <c r="CD5" s="15" t="e" cm="1">
        <f t="array" ref="CD5">INDEX($H:$M,ROW(),MATCH(CD$2,$H$1:$M$1,0))/12</f>
        <v>#NAME?</v>
      </c>
      <c r="CE5" s="15" t="e" cm="1">
        <f t="array" ref="CE5">INDEX($H:$M,ROW(),MATCH(CE$2,$H$1:$M$1,0))/12</f>
        <v>#NAME?</v>
      </c>
      <c r="CF5" s="15" t="e" cm="1">
        <f t="array" ref="CF5">INDEX($H:$M,ROW(),MATCH(CF$2,$H$1:$M$1,0))/12</f>
        <v>#NAME?</v>
      </c>
      <c r="CG5" s="15" t="e" cm="1">
        <f t="array" ref="CG5">INDEX($H:$M,ROW(),MATCH(CG$2,$H$1:$M$1,0))/12</f>
        <v>#NAME?</v>
      </c>
      <c r="CH5" s="15" t="e" cm="1">
        <f t="array" ref="CH5">INDEX($H:$M,ROW(),MATCH(CH$2,$H$1:$M$1,0))/12</f>
        <v>#NAME?</v>
      </c>
      <c r="CI5" s="15" t="e" cm="1">
        <f t="array" ref="CI5">INDEX($H:$M,ROW(),MATCH(CI$2,$H$1:$M$1,0))/12</f>
        <v>#NAME?</v>
      </c>
    </row>
    <row r="6" spans="2:134" x14ac:dyDescent="0.4">
      <c r="E6" s="12"/>
      <c r="F6" s="12"/>
      <c r="G6" s="13"/>
      <c r="H6" s="18"/>
      <c r="I6" s="18"/>
      <c r="J6" s="18"/>
      <c r="K6" s="18"/>
      <c r="L6" s="18"/>
      <c r="M6" s="18"/>
      <c r="P6" s="19"/>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19"/>
      <c r="AZ6" s="19"/>
      <c r="BA6" s="19"/>
      <c r="BB6" s="19"/>
      <c r="BC6" s="19"/>
      <c r="BD6" s="19"/>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19"/>
    </row>
    <row r="7" spans="2:134" s="42" customFormat="1" x14ac:dyDescent="0.4">
      <c r="C7" s="42" t="s">
        <v>211</v>
      </c>
      <c r="E7" s="41" t="s">
        <v>160</v>
      </c>
      <c r="F7" s="41"/>
      <c r="G7" s="68"/>
      <c r="H7" s="47"/>
      <c r="I7" s="47"/>
      <c r="J7" s="47"/>
      <c r="K7" s="47"/>
      <c r="L7" s="47"/>
      <c r="M7" s="47"/>
      <c r="P7" s="47"/>
      <c r="Q7" s="47"/>
      <c r="R7" s="47"/>
      <c r="S7" s="47"/>
      <c r="T7" s="47"/>
      <c r="U7" s="47"/>
      <c r="V7" s="47"/>
      <c r="W7" s="47"/>
      <c r="X7" s="47"/>
      <c r="Y7" s="47"/>
      <c r="Z7" s="47"/>
      <c r="AA7" s="47"/>
      <c r="AB7" s="47"/>
      <c r="AC7" s="47"/>
      <c r="AD7" s="47"/>
      <c r="AE7" s="47"/>
      <c r="AF7" s="47"/>
      <c r="AG7" s="47"/>
      <c r="AH7" s="47"/>
      <c r="AI7" s="47"/>
      <c r="AJ7" s="47"/>
      <c r="AK7" s="47"/>
      <c r="AL7" s="47"/>
      <c r="AM7" s="47"/>
      <c r="AN7" s="47"/>
      <c r="AO7" s="47"/>
      <c r="AP7" s="47"/>
      <c r="AQ7" s="47"/>
      <c r="AR7" s="47"/>
      <c r="AS7" s="47"/>
      <c r="AT7" s="47"/>
      <c r="AU7" s="47"/>
      <c r="AV7" s="47"/>
      <c r="AW7" s="47"/>
      <c r="AX7" s="47"/>
      <c r="AY7" s="47"/>
      <c r="AZ7" s="47"/>
      <c r="BA7" s="47"/>
      <c r="BB7" s="47"/>
      <c r="BC7" s="47"/>
      <c r="BD7" s="47"/>
      <c r="BE7" s="47"/>
      <c r="BF7" s="47"/>
      <c r="BG7" s="47"/>
      <c r="BH7" s="47"/>
      <c r="BI7" s="47"/>
      <c r="BJ7" s="47"/>
      <c r="BK7" s="47"/>
      <c r="BL7" s="47"/>
      <c r="BM7" s="47"/>
      <c r="BN7" s="47"/>
      <c r="BO7" s="47"/>
      <c r="BP7" s="47"/>
      <c r="BQ7" s="47"/>
      <c r="BR7" s="47"/>
      <c r="BS7" s="47"/>
      <c r="BT7" s="47"/>
      <c r="BU7" s="47"/>
      <c r="BV7" s="47"/>
      <c r="BW7" s="47"/>
      <c r="BX7" s="47"/>
      <c r="BY7" s="47"/>
      <c r="BZ7" s="47"/>
      <c r="CA7" s="47"/>
      <c r="CB7" s="47"/>
      <c r="CC7" s="47"/>
      <c r="CD7" s="47"/>
      <c r="CE7" s="47"/>
      <c r="CF7" s="47"/>
      <c r="CG7" s="47"/>
      <c r="CH7" s="47"/>
      <c r="CI7" s="47"/>
    </row>
    <row r="8" spans="2:134" x14ac:dyDescent="0.4">
      <c r="C8" t="s">
        <v>211</v>
      </c>
      <c r="E8" s="12" t="s">
        <v>76</v>
      </c>
      <c r="F8" s="12"/>
      <c r="G8" s="13"/>
      <c r="H8" s="15" t="e">
        <f t="shared" ref="H8:M8" si="6">SUMIF($2:$2,H$1,8:8)</f>
        <v>#NAME?</v>
      </c>
      <c r="I8" s="15" t="e">
        <f t="shared" si="6"/>
        <v>#NAME?</v>
      </c>
      <c r="J8" s="15" t="e">
        <f t="shared" si="6"/>
        <v>#NAME?</v>
      </c>
      <c r="K8" s="15" t="e">
        <f t="shared" si="6"/>
        <v>#NAME?</v>
      </c>
      <c r="L8" s="15" t="e">
        <f t="shared" si="6"/>
        <v>#NAME?</v>
      </c>
      <c r="M8" s="15" t="e">
        <f t="shared" si="6"/>
        <v>#NAME?</v>
      </c>
      <c r="P8" s="34" t="e">
        <f t="shared" ref="P8:AU8" si="7">P5</f>
        <v>#NAME?</v>
      </c>
      <c r="Q8" s="34" t="e">
        <f t="shared" si="7"/>
        <v>#NAME?</v>
      </c>
      <c r="R8" s="34" t="e">
        <f t="shared" si="7"/>
        <v>#NAME?</v>
      </c>
      <c r="S8" s="34" t="e">
        <f t="shared" si="7"/>
        <v>#NAME?</v>
      </c>
      <c r="T8" s="34" t="e">
        <f t="shared" si="7"/>
        <v>#NAME?</v>
      </c>
      <c r="U8" s="34" t="e">
        <f t="shared" si="7"/>
        <v>#NAME?</v>
      </c>
      <c r="V8" s="34" t="e">
        <f t="shared" si="7"/>
        <v>#NAME?</v>
      </c>
      <c r="W8" s="34" t="e">
        <f t="shared" si="7"/>
        <v>#NAME?</v>
      </c>
      <c r="X8" s="34" t="e">
        <f t="shared" si="7"/>
        <v>#NAME?</v>
      </c>
      <c r="Y8" s="34" t="e">
        <f t="shared" si="7"/>
        <v>#NAME?</v>
      </c>
      <c r="Z8" s="34" t="e">
        <f t="shared" si="7"/>
        <v>#NAME?</v>
      </c>
      <c r="AA8" s="34" t="e">
        <f t="shared" si="7"/>
        <v>#NAME?</v>
      </c>
      <c r="AB8" s="34" t="e">
        <f t="shared" si="7"/>
        <v>#NAME?</v>
      </c>
      <c r="AC8" s="34" t="e">
        <f t="shared" si="7"/>
        <v>#NAME?</v>
      </c>
      <c r="AD8" s="34" t="e">
        <f t="shared" si="7"/>
        <v>#NAME?</v>
      </c>
      <c r="AE8" s="34" t="e">
        <f t="shared" si="7"/>
        <v>#NAME?</v>
      </c>
      <c r="AF8" s="34" t="e">
        <f t="shared" si="7"/>
        <v>#NAME?</v>
      </c>
      <c r="AG8" s="34" t="e">
        <f t="shared" si="7"/>
        <v>#NAME?</v>
      </c>
      <c r="AH8" s="34" t="e">
        <f t="shared" si="7"/>
        <v>#NAME?</v>
      </c>
      <c r="AI8" s="34" t="e">
        <f t="shared" si="7"/>
        <v>#NAME?</v>
      </c>
      <c r="AJ8" s="34" t="e">
        <f t="shared" si="7"/>
        <v>#NAME?</v>
      </c>
      <c r="AK8" s="34" t="e">
        <f t="shared" si="7"/>
        <v>#NAME?</v>
      </c>
      <c r="AL8" s="34" t="e">
        <f t="shared" si="7"/>
        <v>#NAME?</v>
      </c>
      <c r="AM8" s="34" t="e">
        <f t="shared" si="7"/>
        <v>#NAME?</v>
      </c>
      <c r="AN8" s="34" t="e">
        <f t="shared" si="7"/>
        <v>#NAME?</v>
      </c>
      <c r="AO8" s="34" t="e">
        <f t="shared" si="7"/>
        <v>#NAME?</v>
      </c>
      <c r="AP8" s="34" t="e">
        <f t="shared" si="7"/>
        <v>#NAME?</v>
      </c>
      <c r="AQ8" s="34" t="e">
        <f t="shared" si="7"/>
        <v>#NAME?</v>
      </c>
      <c r="AR8" s="34" t="e">
        <f t="shared" si="7"/>
        <v>#NAME?</v>
      </c>
      <c r="AS8" s="34" t="e">
        <f t="shared" si="7"/>
        <v>#NAME?</v>
      </c>
      <c r="AT8" s="34" t="e">
        <f t="shared" si="7"/>
        <v>#NAME?</v>
      </c>
      <c r="AU8" s="34" t="e">
        <f t="shared" si="7"/>
        <v>#NAME?</v>
      </c>
      <c r="AV8" s="34" t="e">
        <f t="shared" ref="AV8:CA8" si="8">AV5</f>
        <v>#NAME?</v>
      </c>
      <c r="AW8" s="34" t="e">
        <f t="shared" si="8"/>
        <v>#NAME?</v>
      </c>
      <c r="AX8" s="34" t="e">
        <f t="shared" si="8"/>
        <v>#NAME?</v>
      </c>
      <c r="AY8" s="34" t="e">
        <f t="shared" si="8"/>
        <v>#NAME?</v>
      </c>
      <c r="AZ8" s="34" t="e">
        <f t="shared" si="8"/>
        <v>#NAME?</v>
      </c>
      <c r="BA8" s="34" t="e">
        <f t="shared" si="8"/>
        <v>#NAME?</v>
      </c>
      <c r="BB8" s="34" t="e">
        <f t="shared" si="8"/>
        <v>#NAME?</v>
      </c>
      <c r="BC8" s="34" t="e">
        <f t="shared" si="8"/>
        <v>#NAME?</v>
      </c>
      <c r="BD8" s="34" t="e">
        <f t="shared" si="8"/>
        <v>#NAME?</v>
      </c>
      <c r="BE8" s="34" t="e">
        <f t="shared" si="8"/>
        <v>#NAME?</v>
      </c>
      <c r="BF8" s="34" t="e">
        <f t="shared" si="8"/>
        <v>#NAME?</v>
      </c>
      <c r="BG8" s="34" t="e">
        <f t="shared" si="8"/>
        <v>#NAME?</v>
      </c>
      <c r="BH8" s="34" t="e">
        <f t="shared" si="8"/>
        <v>#NAME?</v>
      </c>
      <c r="BI8" s="34" t="e">
        <f t="shared" si="8"/>
        <v>#NAME?</v>
      </c>
      <c r="BJ8" s="34" t="e">
        <f t="shared" si="8"/>
        <v>#NAME?</v>
      </c>
      <c r="BK8" s="34" t="e">
        <f t="shared" si="8"/>
        <v>#NAME?</v>
      </c>
      <c r="BL8" s="34" t="e">
        <f t="shared" si="8"/>
        <v>#NAME?</v>
      </c>
      <c r="BM8" s="34" t="e">
        <f t="shared" si="8"/>
        <v>#NAME?</v>
      </c>
      <c r="BN8" s="34" t="e">
        <f t="shared" si="8"/>
        <v>#NAME?</v>
      </c>
      <c r="BO8" s="34" t="e">
        <f t="shared" si="8"/>
        <v>#NAME?</v>
      </c>
      <c r="BP8" s="34" t="e">
        <f t="shared" si="8"/>
        <v>#NAME?</v>
      </c>
      <c r="BQ8" s="34" t="e">
        <f t="shared" si="8"/>
        <v>#NAME?</v>
      </c>
      <c r="BR8" s="34" t="e">
        <f t="shared" si="8"/>
        <v>#NAME?</v>
      </c>
      <c r="BS8" s="34" t="e">
        <f t="shared" si="8"/>
        <v>#NAME?</v>
      </c>
      <c r="BT8" s="34" t="e">
        <f t="shared" si="8"/>
        <v>#NAME?</v>
      </c>
      <c r="BU8" s="34" t="e">
        <f t="shared" si="8"/>
        <v>#NAME?</v>
      </c>
      <c r="BV8" s="34" t="e">
        <f t="shared" si="8"/>
        <v>#NAME?</v>
      </c>
      <c r="BW8" s="34" t="e">
        <f t="shared" si="8"/>
        <v>#NAME?</v>
      </c>
      <c r="BX8" s="34" t="e">
        <f t="shared" si="8"/>
        <v>#NAME?</v>
      </c>
      <c r="BY8" s="34" t="e">
        <f t="shared" si="8"/>
        <v>#NAME?</v>
      </c>
      <c r="BZ8" s="34" t="e">
        <f t="shared" si="8"/>
        <v>#NAME?</v>
      </c>
      <c r="CA8" s="34" t="e">
        <f t="shared" si="8"/>
        <v>#NAME?</v>
      </c>
      <c r="CB8" s="34" t="e">
        <f t="shared" ref="CB8:CI8" si="9">CB5</f>
        <v>#NAME?</v>
      </c>
      <c r="CC8" s="34" t="e">
        <f t="shared" si="9"/>
        <v>#NAME?</v>
      </c>
      <c r="CD8" s="34" t="e">
        <f t="shared" si="9"/>
        <v>#NAME?</v>
      </c>
      <c r="CE8" s="34" t="e">
        <f t="shared" si="9"/>
        <v>#NAME?</v>
      </c>
      <c r="CF8" s="34" t="e">
        <f t="shared" si="9"/>
        <v>#NAME?</v>
      </c>
      <c r="CG8" s="34" t="e">
        <f t="shared" si="9"/>
        <v>#NAME?</v>
      </c>
      <c r="CH8" s="34" t="e">
        <f t="shared" si="9"/>
        <v>#NAME?</v>
      </c>
      <c r="CI8" s="34" t="e">
        <f t="shared" si="9"/>
        <v>#NAME?</v>
      </c>
    </row>
    <row r="9" spans="2:134" x14ac:dyDescent="0.4">
      <c r="C9" t="s">
        <v>211</v>
      </c>
      <c r="E9" s="12" t="s">
        <v>77</v>
      </c>
      <c r="F9" s="12"/>
      <c r="G9" s="13"/>
      <c r="H9" s="29">
        <v>10</v>
      </c>
      <c r="I9" s="29">
        <v>10</v>
      </c>
      <c r="J9" s="29">
        <v>10</v>
      </c>
      <c r="K9" s="29">
        <v>10</v>
      </c>
      <c r="L9" s="29">
        <v>10</v>
      </c>
      <c r="M9" s="29">
        <v>10</v>
      </c>
      <c r="P9" s="30" t="e" cm="1">
        <f t="array" ref="P9">INDEX($H:$M,ROW(),MATCH(P$2,$H$1:$M$1,0))</f>
        <v>#NAME?</v>
      </c>
      <c r="Q9" s="30" t="e" cm="1">
        <f t="array" ref="Q9">INDEX($H:$M,ROW(),MATCH(Q$2,$H$1:$M$1,0))</f>
        <v>#NAME?</v>
      </c>
      <c r="R9" s="30" t="e" cm="1">
        <f t="array" ref="R9">INDEX($H:$M,ROW(),MATCH(R$2,$H$1:$M$1,0))</f>
        <v>#NAME?</v>
      </c>
      <c r="S9" s="30" t="e" cm="1">
        <f t="array" ref="S9">INDEX($H:$M,ROW(),MATCH(S$2,$H$1:$M$1,0))</f>
        <v>#NAME?</v>
      </c>
      <c r="T9" s="30" t="e" cm="1">
        <f t="array" ref="T9">INDEX($H:$M,ROW(),MATCH(T$2,$H$1:$M$1,0))</f>
        <v>#NAME?</v>
      </c>
      <c r="U9" s="30" t="e" cm="1">
        <f t="array" ref="U9">INDEX($H:$M,ROW(),MATCH(U$2,$H$1:$M$1,0))</f>
        <v>#NAME?</v>
      </c>
      <c r="V9" s="30" t="e" cm="1">
        <f t="array" ref="V9">INDEX($H:$M,ROW(),MATCH(V$2,$H$1:$M$1,0))</f>
        <v>#NAME?</v>
      </c>
      <c r="W9" s="30" t="e" cm="1">
        <f t="array" ref="W9">INDEX($H:$M,ROW(),MATCH(W$2,$H$1:$M$1,0))</f>
        <v>#NAME?</v>
      </c>
      <c r="X9" s="30" t="e" cm="1">
        <f t="array" ref="X9">INDEX($H:$M,ROW(),MATCH(X$2,$H$1:$M$1,0))</f>
        <v>#NAME?</v>
      </c>
      <c r="Y9" s="30" t="e" cm="1">
        <f t="array" ref="Y9">INDEX($H:$M,ROW(),MATCH(Y$2,$H$1:$M$1,0))</f>
        <v>#NAME?</v>
      </c>
      <c r="Z9" s="30" t="e" cm="1">
        <f t="array" ref="Z9">INDEX($H:$M,ROW(),MATCH(Z$2,$H$1:$M$1,0))</f>
        <v>#NAME?</v>
      </c>
      <c r="AA9" s="30" t="e" cm="1">
        <f t="array" ref="AA9">INDEX($H:$M,ROW(),MATCH(AA$2,$H$1:$M$1,0))</f>
        <v>#NAME?</v>
      </c>
      <c r="AB9" s="30" t="e" cm="1">
        <f t="array" ref="AB9">INDEX($H:$M,ROW(),MATCH(AB$2,$H$1:$M$1,0))</f>
        <v>#NAME?</v>
      </c>
      <c r="AC9" s="30" t="e" cm="1">
        <f t="array" ref="AC9">INDEX($H:$M,ROW(),MATCH(AC$2,$H$1:$M$1,0))</f>
        <v>#NAME?</v>
      </c>
      <c r="AD9" s="30" t="e" cm="1">
        <f t="array" ref="AD9">INDEX($H:$M,ROW(),MATCH(AD$2,$H$1:$M$1,0))</f>
        <v>#NAME?</v>
      </c>
      <c r="AE9" s="30" t="e" cm="1">
        <f t="array" ref="AE9">INDEX($H:$M,ROW(),MATCH(AE$2,$H$1:$M$1,0))</f>
        <v>#NAME?</v>
      </c>
      <c r="AF9" s="30" t="e" cm="1">
        <f t="array" ref="AF9">INDEX($H:$M,ROW(),MATCH(AF$2,$H$1:$M$1,0))</f>
        <v>#NAME?</v>
      </c>
      <c r="AG9" s="30" t="e" cm="1">
        <f t="array" ref="AG9">INDEX($H:$M,ROW(),MATCH(AG$2,$H$1:$M$1,0))</f>
        <v>#NAME?</v>
      </c>
      <c r="AH9" s="30" t="e" cm="1">
        <f t="array" ref="AH9">INDEX($H:$M,ROW(),MATCH(AH$2,$H$1:$M$1,0))</f>
        <v>#NAME?</v>
      </c>
      <c r="AI9" s="30" t="e" cm="1">
        <f t="array" ref="AI9">INDEX($H:$M,ROW(),MATCH(AI$2,$H$1:$M$1,0))</f>
        <v>#NAME?</v>
      </c>
      <c r="AJ9" s="30" t="e" cm="1">
        <f t="array" ref="AJ9">INDEX($H:$M,ROW(),MATCH(AJ$2,$H$1:$M$1,0))</f>
        <v>#NAME?</v>
      </c>
      <c r="AK9" s="30" t="e" cm="1">
        <f t="array" ref="AK9">INDEX($H:$M,ROW(),MATCH(AK$2,$H$1:$M$1,0))</f>
        <v>#NAME?</v>
      </c>
      <c r="AL9" s="30" t="e" cm="1">
        <f t="array" ref="AL9">INDEX($H:$M,ROW(),MATCH(AL$2,$H$1:$M$1,0))</f>
        <v>#NAME?</v>
      </c>
      <c r="AM9" s="30" t="e" cm="1">
        <f t="array" ref="AM9">INDEX($H:$M,ROW(),MATCH(AM$2,$H$1:$M$1,0))</f>
        <v>#NAME?</v>
      </c>
      <c r="AN9" s="30" t="e" cm="1">
        <f t="array" ref="AN9">INDEX($H:$M,ROW(),MATCH(AN$2,$H$1:$M$1,0))</f>
        <v>#NAME?</v>
      </c>
      <c r="AO9" s="30" t="e" cm="1">
        <f t="array" ref="AO9">INDEX($H:$M,ROW(),MATCH(AO$2,$H$1:$M$1,0))</f>
        <v>#NAME?</v>
      </c>
      <c r="AP9" s="30" t="e" cm="1">
        <f t="array" ref="AP9">INDEX($H:$M,ROW(),MATCH(AP$2,$H$1:$M$1,0))</f>
        <v>#NAME?</v>
      </c>
      <c r="AQ9" s="30" t="e" cm="1">
        <f t="array" ref="AQ9">INDEX($H:$M,ROW(),MATCH(AQ$2,$H$1:$M$1,0))</f>
        <v>#NAME?</v>
      </c>
      <c r="AR9" s="30" t="e" cm="1">
        <f t="array" ref="AR9">INDEX($H:$M,ROW(),MATCH(AR$2,$H$1:$M$1,0))</f>
        <v>#NAME?</v>
      </c>
      <c r="AS9" s="30" t="e" cm="1">
        <f t="array" ref="AS9">INDEX($H:$M,ROW(),MATCH(AS$2,$H$1:$M$1,0))</f>
        <v>#NAME?</v>
      </c>
      <c r="AT9" s="30" t="e" cm="1">
        <f t="array" ref="AT9">INDEX($H:$M,ROW(),MATCH(AT$2,$H$1:$M$1,0))</f>
        <v>#NAME?</v>
      </c>
      <c r="AU9" s="30" t="e" cm="1">
        <f t="array" ref="AU9">INDEX($H:$M,ROW(),MATCH(AU$2,$H$1:$M$1,0))</f>
        <v>#NAME?</v>
      </c>
      <c r="AV9" s="30" t="e" cm="1">
        <f t="array" ref="AV9">INDEX($H:$M,ROW(),MATCH(AV$2,$H$1:$M$1,0))</f>
        <v>#NAME?</v>
      </c>
      <c r="AW9" s="30" t="e" cm="1">
        <f t="array" ref="AW9">INDEX($H:$M,ROW(),MATCH(AW$2,$H$1:$M$1,0))</f>
        <v>#NAME?</v>
      </c>
      <c r="AX9" s="30" t="e" cm="1">
        <f t="array" ref="AX9">INDEX($H:$M,ROW(),MATCH(AX$2,$H$1:$M$1,0))</f>
        <v>#NAME?</v>
      </c>
      <c r="AY9" s="30" t="e" cm="1">
        <f t="array" ref="AY9">INDEX($H:$M,ROW(),MATCH(AY$2,$H$1:$M$1,0))</f>
        <v>#NAME?</v>
      </c>
      <c r="AZ9" s="30" t="e" cm="1">
        <f t="array" ref="AZ9">INDEX($H:$M,ROW(),MATCH(AZ$2,$H$1:$M$1,0))</f>
        <v>#NAME?</v>
      </c>
      <c r="BA9" s="30" t="e" cm="1">
        <f t="array" ref="BA9">INDEX($H:$M,ROW(),MATCH(BA$2,$H$1:$M$1,0))</f>
        <v>#NAME?</v>
      </c>
      <c r="BB9" s="30" t="e" cm="1">
        <f t="array" ref="BB9">INDEX($H:$M,ROW(),MATCH(BB$2,$H$1:$M$1,0))</f>
        <v>#NAME?</v>
      </c>
      <c r="BC9" s="30" t="e" cm="1">
        <f t="array" ref="BC9">INDEX($H:$M,ROW(),MATCH(BC$2,$H$1:$M$1,0))</f>
        <v>#NAME?</v>
      </c>
      <c r="BD9" s="30" t="e" cm="1">
        <f t="array" ref="BD9">INDEX($H:$M,ROW(),MATCH(BD$2,$H$1:$M$1,0))</f>
        <v>#NAME?</v>
      </c>
      <c r="BE9" s="30" t="e" cm="1">
        <f t="array" ref="BE9">INDEX($H:$M,ROW(),MATCH(BE$2,$H$1:$M$1,0))</f>
        <v>#NAME?</v>
      </c>
      <c r="BF9" s="30" t="e" cm="1">
        <f t="array" ref="BF9">INDEX($H:$M,ROW(),MATCH(BF$2,$H$1:$M$1,0))</f>
        <v>#NAME?</v>
      </c>
      <c r="BG9" s="30" t="e" cm="1">
        <f t="array" ref="BG9">INDEX($H:$M,ROW(),MATCH(BG$2,$H$1:$M$1,0))</f>
        <v>#NAME?</v>
      </c>
      <c r="BH9" s="30" t="e" cm="1">
        <f t="array" ref="BH9">INDEX($H:$M,ROW(),MATCH(BH$2,$H$1:$M$1,0))</f>
        <v>#NAME?</v>
      </c>
      <c r="BI9" s="30" t="e" cm="1">
        <f t="array" ref="BI9">INDEX($H:$M,ROW(),MATCH(BI$2,$H$1:$M$1,0))</f>
        <v>#NAME?</v>
      </c>
      <c r="BJ9" s="30" t="e" cm="1">
        <f t="array" ref="BJ9">INDEX($H:$M,ROW(),MATCH(BJ$2,$H$1:$M$1,0))</f>
        <v>#NAME?</v>
      </c>
      <c r="BK9" s="30" t="e" cm="1">
        <f t="array" ref="BK9">INDEX($H:$M,ROW(),MATCH(BK$2,$H$1:$M$1,0))</f>
        <v>#NAME?</v>
      </c>
      <c r="BL9" s="30" t="e" cm="1">
        <f t="array" ref="BL9">INDEX($H:$M,ROW(),MATCH(BL$2,$H$1:$M$1,0))</f>
        <v>#NAME?</v>
      </c>
      <c r="BM9" s="30" t="e" cm="1">
        <f t="array" ref="BM9">INDEX($H:$M,ROW(),MATCH(BM$2,$H$1:$M$1,0))</f>
        <v>#NAME?</v>
      </c>
      <c r="BN9" s="30" t="e" cm="1">
        <f t="array" ref="BN9">INDEX($H:$M,ROW(),MATCH(BN$2,$H$1:$M$1,0))</f>
        <v>#NAME?</v>
      </c>
      <c r="BO9" s="30" t="e" cm="1">
        <f t="array" ref="BO9">INDEX($H:$M,ROW(),MATCH(BO$2,$H$1:$M$1,0))</f>
        <v>#NAME?</v>
      </c>
      <c r="BP9" s="30" t="e" cm="1">
        <f t="array" ref="BP9">INDEX($H:$M,ROW(),MATCH(BP$2,$H$1:$M$1,0))</f>
        <v>#NAME?</v>
      </c>
      <c r="BQ9" s="30" t="e" cm="1">
        <f t="array" ref="BQ9">INDEX($H:$M,ROW(),MATCH(BQ$2,$H$1:$M$1,0))</f>
        <v>#NAME?</v>
      </c>
      <c r="BR9" s="30" t="e" cm="1">
        <f t="array" ref="BR9">INDEX($H:$M,ROW(),MATCH(BR$2,$H$1:$M$1,0))</f>
        <v>#NAME?</v>
      </c>
      <c r="BS9" s="30" t="e" cm="1">
        <f t="array" ref="BS9">INDEX($H:$M,ROW(),MATCH(BS$2,$H$1:$M$1,0))</f>
        <v>#NAME?</v>
      </c>
      <c r="BT9" s="30" t="e" cm="1">
        <f t="array" ref="BT9">INDEX($H:$M,ROW(),MATCH(BT$2,$H$1:$M$1,0))</f>
        <v>#NAME?</v>
      </c>
      <c r="BU9" s="30" t="e" cm="1">
        <f t="array" ref="BU9">INDEX($H:$M,ROW(),MATCH(BU$2,$H$1:$M$1,0))</f>
        <v>#NAME?</v>
      </c>
      <c r="BV9" s="30" t="e" cm="1">
        <f t="array" ref="BV9">INDEX($H:$M,ROW(),MATCH(BV$2,$H$1:$M$1,0))</f>
        <v>#NAME?</v>
      </c>
      <c r="BW9" s="30" t="e" cm="1">
        <f t="array" ref="BW9">INDEX($H:$M,ROW(),MATCH(BW$2,$H$1:$M$1,0))</f>
        <v>#NAME?</v>
      </c>
      <c r="BX9" s="30" t="e" cm="1">
        <f t="array" ref="BX9">INDEX($H:$M,ROW(),MATCH(BX$2,$H$1:$M$1,0))</f>
        <v>#NAME?</v>
      </c>
      <c r="BY9" s="30" t="e" cm="1">
        <f t="array" ref="BY9">INDEX($H:$M,ROW(),MATCH(BY$2,$H$1:$M$1,0))</f>
        <v>#NAME?</v>
      </c>
      <c r="BZ9" s="30" t="e" cm="1">
        <f t="array" ref="BZ9">INDEX($H:$M,ROW(),MATCH(BZ$2,$H$1:$M$1,0))</f>
        <v>#NAME?</v>
      </c>
      <c r="CA9" s="30" t="e" cm="1">
        <f t="array" ref="CA9">INDEX($H:$M,ROW(),MATCH(CA$2,$H$1:$M$1,0))</f>
        <v>#NAME?</v>
      </c>
      <c r="CB9" s="30" t="e" cm="1">
        <f t="array" ref="CB9">INDEX($H:$M,ROW(),MATCH(CB$2,$H$1:$M$1,0))</f>
        <v>#NAME?</v>
      </c>
      <c r="CC9" s="30" t="e" cm="1">
        <f t="array" ref="CC9">INDEX($H:$M,ROW(),MATCH(CC$2,$H$1:$M$1,0))</f>
        <v>#NAME?</v>
      </c>
      <c r="CD9" s="30" t="e" cm="1">
        <f t="array" ref="CD9">INDEX($H:$M,ROW(),MATCH(CD$2,$H$1:$M$1,0))</f>
        <v>#NAME?</v>
      </c>
      <c r="CE9" s="30" t="e" cm="1">
        <f t="array" ref="CE9">INDEX($H:$M,ROW(),MATCH(CE$2,$H$1:$M$1,0))</f>
        <v>#NAME?</v>
      </c>
      <c r="CF9" s="30" t="e" cm="1">
        <f t="array" ref="CF9">INDEX($H:$M,ROW(),MATCH(CF$2,$H$1:$M$1,0))</f>
        <v>#NAME?</v>
      </c>
      <c r="CG9" s="30" t="e" cm="1">
        <f t="array" ref="CG9">INDEX($H:$M,ROW(),MATCH(CG$2,$H$1:$M$1,0))</f>
        <v>#NAME?</v>
      </c>
      <c r="CH9" s="30" t="e" cm="1">
        <f t="array" ref="CH9">INDEX($H:$M,ROW(),MATCH(CH$2,$H$1:$M$1,0))</f>
        <v>#NAME?</v>
      </c>
      <c r="CI9" s="30" t="e" cm="1">
        <f t="array" ref="CI9">INDEX($H:$M,ROW(),MATCH(CI$2,$H$1:$M$1,0))</f>
        <v>#NAME?</v>
      </c>
    </row>
    <row r="10" spans="2:134" x14ac:dyDescent="0.4">
      <c r="B10" t="s">
        <v>198</v>
      </c>
      <c r="C10" t="s">
        <v>211</v>
      </c>
      <c r="E10" s="27" t="str">
        <f>SUBSTITUTE(E7,":","")&amp;" Revenue"</f>
        <v>Sales revenue Revenue</v>
      </c>
      <c r="F10" s="27"/>
      <c r="G10" s="9"/>
      <c r="H10" s="33" t="e">
        <f t="shared" ref="H10:M10" si="10">SUMIF($2:$2,H$1,10:10)</f>
        <v>#NAME?</v>
      </c>
      <c r="I10" s="33" t="e">
        <f t="shared" si="10"/>
        <v>#NAME?</v>
      </c>
      <c r="J10" s="33" t="e">
        <f t="shared" si="10"/>
        <v>#NAME?</v>
      </c>
      <c r="K10" s="33" t="e">
        <f t="shared" si="10"/>
        <v>#NAME?</v>
      </c>
      <c r="L10" s="33" t="e">
        <f t="shared" si="10"/>
        <v>#NAME?</v>
      </c>
      <c r="M10" s="33" t="e">
        <f t="shared" si="10"/>
        <v>#NAME?</v>
      </c>
      <c r="N10" s="27"/>
      <c r="O10" s="27"/>
      <c r="P10" s="28" t="e">
        <f>P9*P8</f>
        <v>#NAME?</v>
      </c>
      <c r="Q10" s="28" t="e">
        <f t="shared" ref="Q10:CB10" si="11">Q9*Q8</f>
        <v>#NAME?</v>
      </c>
      <c r="R10" s="28" t="e">
        <f t="shared" si="11"/>
        <v>#NAME?</v>
      </c>
      <c r="S10" s="28" t="e">
        <f t="shared" si="11"/>
        <v>#NAME?</v>
      </c>
      <c r="T10" s="28" t="e">
        <f t="shared" si="11"/>
        <v>#NAME?</v>
      </c>
      <c r="U10" s="28" t="e">
        <f t="shared" si="11"/>
        <v>#NAME?</v>
      </c>
      <c r="V10" s="28" t="e">
        <f t="shared" si="11"/>
        <v>#NAME?</v>
      </c>
      <c r="W10" s="28" t="e">
        <f t="shared" si="11"/>
        <v>#NAME?</v>
      </c>
      <c r="X10" s="28" t="e">
        <f t="shared" si="11"/>
        <v>#NAME?</v>
      </c>
      <c r="Y10" s="28" t="e">
        <f t="shared" si="11"/>
        <v>#NAME?</v>
      </c>
      <c r="Z10" s="28" t="e">
        <f t="shared" si="11"/>
        <v>#NAME?</v>
      </c>
      <c r="AA10" s="28" t="e">
        <f t="shared" si="11"/>
        <v>#NAME?</v>
      </c>
      <c r="AB10" s="28" t="e">
        <f t="shared" si="11"/>
        <v>#NAME?</v>
      </c>
      <c r="AC10" s="28" t="e">
        <f t="shared" si="11"/>
        <v>#NAME?</v>
      </c>
      <c r="AD10" s="28" t="e">
        <f t="shared" si="11"/>
        <v>#NAME?</v>
      </c>
      <c r="AE10" s="28" t="e">
        <f t="shared" si="11"/>
        <v>#NAME?</v>
      </c>
      <c r="AF10" s="28" t="e">
        <f t="shared" si="11"/>
        <v>#NAME?</v>
      </c>
      <c r="AG10" s="28" t="e">
        <f t="shared" si="11"/>
        <v>#NAME?</v>
      </c>
      <c r="AH10" s="28" t="e">
        <f t="shared" si="11"/>
        <v>#NAME?</v>
      </c>
      <c r="AI10" s="28" t="e">
        <f t="shared" si="11"/>
        <v>#NAME?</v>
      </c>
      <c r="AJ10" s="28" t="e">
        <f t="shared" si="11"/>
        <v>#NAME?</v>
      </c>
      <c r="AK10" s="28" t="e">
        <f t="shared" si="11"/>
        <v>#NAME?</v>
      </c>
      <c r="AL10" s="28" t="e">
        <f t="shared" si="11"/>
        <v>#NAME?</v>
      </c>
      <c r="AM10" s="28" t="e">
        <f t="shared" si="11"/>
        <v>#NAME?</v>
      </c>
      <c r="AN10" s="28" t="e">
        <f t="shared" si="11"/>
        <v>#NAME?</v>
      </c>
      <c r="AO10" s="28" t="e">
        <f t="shared" si="11"/>
        <v>#NAME?</v>
      </c>
      <c r="AP10" s="28" t="e">
        <f t="shared" si="11"/>
        <v>#NAME?</v>
      </c>
      <c r="AQ10" s="28" t="e">
        <f t="shared" si="11"/>
        <v>#NAME?</v>
      </c>
      <c r="AR10" s="28" t="e">
        <f t="shared" si="11"/>
        <v>#NAME?</v>
      </c>
      <c r="AS10" s="28" t="e">
        <f t="shared" si="11"/>
        <v>#NAME?</v>
      </c>
      <c r="AT10" s="28" t="e">
        <f t="shared" si="11"/>
        <v>#NAME?</v>
      </c>
      <c r="AU10" s="28" t="e">
        <f t="shared" si="11"/>
        <v>#NAME?</v>
      </c>
      <c r="AV10" s="28" t="e">
        <f t="shared" si="11"/>
        <v>#NAME?</v>
      </c>
      <c r="AW10" s="28" t="e">
        <f t="shared" si="11"/>
        <v>#NAME?</v>
      </c>
      <c r="AX10" s="28" t="e">
        <f t="shared" si="11"/>
        <v>#NAME?</v>
      </c>
      <c r="AY10" s="28" t="e">
        <f t="shared" si="11"/>
        <v>#NAME?</v>
      </c>
      <c r="AZ10" s="28" t="e">
        <f t="shared" si="11"/>
        <v>#NAME?</v>
      </c>
      <c r="BA10" s="28" t="e">
        <f t="shared" si="11"/>
        <v>#NAME?</v>
      </c>
      <c r="BB10" s="28" t="e">
        <f t="shared" si="11"/>
        <v>#NAME?</v>
      </c>
      <c r="BC10" s="28" t="e">
        <f t="shared" si="11"/>
        <v>#NAME?</v>
      </c>
      <c r="BD10" s="28" t="e">
        <f t="shared" si="11"/>
        <v>#NAME?</v>
      </c>
      <c r="BE10" s="28" t="e">
        <f t="shared" si="11"/>
        <v>#NAME?</v>
      </c>
      <c r="BF10" s="28" t="e">
        <f t="shared" si="11"/>
        <v>#NAME?</v>
      </c>
      <c r="BG10" s="28" t="e">
        <f t="shared" si="11"/>
        <v>#NAME?</v>
      </c>
      <c r="BH10" s="28" t="e">
        <f t="shared" si="11"/>
        <v>#NAME?</v>
      </c>
      <c r="BI10" s="28" t="e">
        <f t="shared" si="11"/>
        <v>#NAME?</v>
      </c>
      <c r="BJ10" s="28" t="e">
        <f t="shared" si="11"/>
        <v>#NAME?</v>
      </c>
      <c r="BK10" s="28" t="e">
        <f t="shared" si="11"/>
        <v>#NAME?</v>
      </c>
      <c r="BL10" s="28" t="e">
        <f t="shared" si="11"/>
        <v>#NAME?</v>
      </c>
      <c r="BM10" s="28" t="e">
        <f t="shared" si="11"/>
        <v>#NAME?</v>
      </c>
      <c r="BN10" s="28" t="e">
        <f t="shared" si="11"/>
        <v>#NAME?</v>
      </c>
      <c r="BO10" s="28" t="e">
        <f t="shared" si="11"/>
        <v>#NAME?</v>
      </c>
      <c r="BP10" s="28" t="e">
        <f t="shared" si="11"/>
        <v>#NAME?</v>
      </c>
      <c r="BQ10" s="28" t="e">
        <f t="shared" si="11"/>
        <v>#NAME?</v>
      </c>
      <c r="BR10" s="28" t="e">
        <f t="shared" si="11"/>
        <v>#NAME?</v>
      </c>
      <c r="BS10" s="28" t="e">
        <f t="shared" si="11"/>
        <v>#NAME?</v>
      </c>
      <c r="BT10" s="28" t="e">
        <f t="shared" si="11"/>
        <v>#NAME?</v>
      </c>
      <c r="BU10" s="28" t="e">
        <f t="shared" si="11"/>
        <v>#NAME?</v>
      </c>
      <c r="BV10" s="28" t="e">
        <f t="shared" si="11"/>
        <v>#NAME?</v>
      </c>
      <c r="BW10" s="28" t="e">
        <f t="shared" si="11"/>
        <v>#NAME?</v>
      </c>
      <c r="BX10" s="28" t="e">
        <f t="shared" si="11"/>
        <v>#NAME?</v>
      </c>
      <c r="BY10" s="28" t="e">
        <f t="shared" si="11"/>
        <v>#NAME?</v>
      </c>
      <c r="BZ10" s="28" t="e">
        <f t="shared" si="11"/>
        <v>#NAME?</v>
      </c>
      <c r="CA10" s="28" t="e">
        <f t="shared" si="11"/>
        <v>#NAME?</v>
      </c>
      <c r="CB10" s="28" t="e">
        <f t="shared" si="11"/>
        <v>#NAME?</v>
      </c>
      <c r="CC10" s="28" t="e">
        <f t="shared" ref="CC10:CI10" si="12">CC9*CC8</f>
        <v>#NAME?</v>
      </c>
      <c r="CD10" s="28" t="e">
        <f t="shared" si="12"/>
        <v>#NAME?</v>
      </c>
      <c r="CE10" s="28" t="e">
        <f t="shared" si="12"/>
        <v>#NAME?</v>
      </c>
      <c r="CF10" s="28" t="e">
        <f t="shared" si="12"/>
        <v>#NAME?</v>
      </c>
      <c r="CG10" s="28" t="e">
        <f t="shared" si="12"/>
        <v>#NAME?</v>
      </c>
      <c r="CH10" s="28" t="e">
        <f t="shared" si="12"/>
        <v>#NAME?</v>
      </c>
      <c r="CI10" s="28" t="e">
        <f t="shared" si="12"/>
        <v>#NAME?</v>
      </c>
    </row>
    <row r="11" spans="2:134" x14ac:dyDescent="0.4">
      <c r="C11" t="s">
        <v>211</v>
      </c>
      <c r="E11" s="27"/>
      <c r="F11" s="27"/>
      <c r="G11" s="9"/>
      <c r="H11" s="33"/>
      <c r="I11" s="33"/>
      <c r="J11" s="33"/>
      <c r="K11" s="33"/>
      <c r="L11" s="33"/>
      <c r="M11" s="33"/>
      <c r="N11" s="27"/>
      <c r="O11" s="27"/>
      <c r="P11" s="28"/>
      <c r="Q11" s="28"/>
      <c r="R11" s="28"/>
      <c r="S11" s="28"/>
      <c r="T11" s="28"/>
      <c r="U11" s="28"/>
      <c r="V11" s="28"/>
      <c r="W11" s="28"/>
      <c r="X11" s="28"/>
      <c r="Y11" s="28"/>
      <c r="Z11" s="28"/>
      <c r="AA11" s="28"/>
      <c r="AB11" s="28"/>
      <c r="AC11" s="28"/>
      <c r="AD11" s="28"/>
      <c r="AE11" s="28"/>
      <c r="AF11" s="28"/>
      <c r="AG11" s="28"/>
      <c r="AH11" s="28"/>
      <c r="AI11" s="28"/>
      <c r="AJ11" s="28"/>
      <c r="AK11" s="28"/>
      <c r="AL11" s="28"/>
      <c r="AM11" s="28"/>
      <c r="AN11" s="28"/>
      <c r="AO11" s="28"/>
      <c r="AP11" s="28"/>
      <c r="AQ11" s="28"/>
      <c r="AR11" s="28"/>
      <c r="AS11" s="28"/>
      <c r="AT11" s="28"/>
      <c r="AU11" s="28"/>
      <c r="AV11" s="28"/>
      <c r="AW11" s="28"/>
      <c r="AX11" s="28"/>
      <c r="AY11" s="28"/>
      <c r="AZ11" s="28"/>
      <c r="BA11" s="28"/>
      <c r="BB11" s="28"/>
      <c r="BC11" s="28"/>
      <c r="BD11" s="28"/>
      <c r="BE11" s="28"/>
      <c r="BF11" s="28"/>
      <c r="BG11" s="28"/>
      <c r="BH11" s="28"/>
      <c r="BI11" s="28"/>
      <c r="BJ11" s="28"/>
      <c r="BK11" s="28"/>
      <c r="BL11" s="28"/>
      <c r="BM11" s="28"/>
      <c r="BN11" s="28"/>
      <c r="BO11" s="28"/>
      <c r="BP11" s="28"/>
      <c r="BQ11" s="28"/>
      <c r="BR11" s="28"/>
      <c r="BS11" s="28"/>
      <c r="BT11" s="28"/>
      <c r="BU11" s="28"/>
      <c r="BV11" s="28"/>
      <c r="BW11" s="28"/>
      <c r="BX11" s="28"/>
      <c r="BY11" s="28"/>
      <c r="BZ11" s="28"/>
      <c r="CA11" s="28"/>
      <c r="CB11" s="28"/>
      <c r="CC11" s="28"/>
      <c r="CD11" s="28"/>
      <c r="CE11" s="28"/>
      <c r="CF11" s="28"/>
      <c r="CG11" s="28"/>
      <c r="CH11" s="28"/>
      <c r="CI11" s="28"/>
    </row>
    <row r="12" spans="2:134" outlineLevel="1" x14ac:dyDescent="0.4">
      <c r="C12" t="s">
        <v>211</v>
      </c>
      <c r="E12" s="56" t="s">
        <v>161</v>
      </c>
      <c r="F12" s="56"/>
      <c r="G12" s="69"/>
      <c r="H12" s="15"/>
      <c r="I12" s="15"/>
      <c r="J12" s="15"/>
      <c r="K12" s="15"/>
      <c r="L12" s="15"/>
      <c r="M12" s="15"/>
      <c r="P12" s="34" t="e">
        <f>P8</f>
        <v>#NAME?</v>
      </c>
      <c r="Q12" s="34" t="e">
        <f t="shared" ref="Q12:CB12" si="13">Q8</f>
        <v>#NAME?</v>
      </c>
      <c r="R12" s="34" t="e">
        <f t="shared" si="13"/>
        <v>#NAME?</v>
      </c>
      <c r="S12" s="34" t="e">
        <f t="shared" si="13"/>
        <v>#NAME?</v>
      </c>
      <c r="T12" s="34" t="e">
        <f t="shared" si="13"/>
        <v>#NAME?</v>
      </c>
      <c r="U12" s="34" t="e">
        <f t="shared" si="13"/>
        <v>#NAME?</v>
      </c>
      <c r="V12" s="34" t="e">
        <f t="shared" si="13"/>
        <v>#NAME?</v>
      </c>
      <c r="W12" s="34" t="e">
        <f t="shared" si="13"/>
        <v>#NAME?</v>
      </c>
      <c r="X12" s="34" t="e">
        <f t="shared" si="13"/>
        <v>#NAME?</v>
      </c>
      <c r="Y12" s="34" t="e">
        <f t="shared" si="13"/>
        <v>#NAME?</v>
      </c>
      <c r="Z12" s="34" t="e">
        <f t="shared" si="13"/>
        <v>#NAME?</v>
      </c>
      <c r="AA12" s="34" t="e">
        <f t="shared" si="13"/>
        <v>#NAME?</v>
      </c>
      <c r="AB12" s="34" t="e">
        <f t="shared" si="13"/>
        <v>#NAME?</v>
      </c>
      <c r="AC12" s="34" t="e">
        <f t="shared" si="13"/>
        <v>#NAME?</v>
      </c>
      <c r="AD12" s="34" t="e">
        <f t="shared" si="13"/>
        <v>#NAME?</v>
      </c>
      <c r="AE12" s="34" t="e">
        <f t="shared" si="13"/>
        <v>#NAME?</v>
      </c>
      <c r="AF12" s="34" t="e">
        <f t="shared" si="13"/>
        <v>#NAME?</v>
      </c>
      <c r="AG12" s="34" t="e">
        <f t="shared" si="13"/>
        <v>#NAME?</v>
      </c>
      <c r="AH12" s="34" t="e">
        <f t="shared" si="13"/>
        <v>#NAME?</v>
      </c>
      <c r="AI12" s="34" t="e">
        <f t="shared" si="13"/>
        <v>#NAME?</v>
      </c>
      <c r="AJ12" s="34" t="e">
        <f t="shared" si="13"/>
        <v>#NAME?</v>
      </c>
      <c r="AK12" s="34" t="e">
        <f t="shared" si="13"/>
        <v>#NAME?</v>
      </c>
      <c r="AL12" s="34" t="e">
        <f t="shared" si="13"/>
        <v>#NAME?</v>
      </c>
      <c r="AM12" s="34" t="e">
        <f t="shared" si="13"/>
        <v>#NAME?</v>
      </c>
      <c r="AN12" s="34" t="e">
        <f t="shared" si="13"/>
        <v>#NAME?</v>
      </c>
      <c r="AO12" s="34" t="e">
        <f t="shared" si="13"/>
        <v>#NAME?</v>
      </c>
      <c r="AP12" s="34" t="e">
        <f t="shared" si="13"/>
        <v>#NAME?</v>
      </c>
      <c r="AQ12" s="34" t="e">
        <f t="shared" si="13"/>
        <v>#NAME?</v>
      </c>
      <c r="AR12" s="34" t="e">
        <f t="shared" si="13"/>
        <v>#NAME?</v>
      </c>
      <c r="AS12" s="34" t="e">
        <f t="shared" si="13"/>
        <v>#NAME?</v>
      </c>
      <c r="AT12" s="34" t="e">
        <f t="shared" si="13"/>
        <v>#NAME?</v>
      </c>
      <c r="AU12" s="34" t="e">
        <f t="shared" si="13"/>
        <v>#NAME?</v>
      </c>
      <c r="AV12" s="34" t="e">
        <f t="shared" si="13"/>
        <v>#NAME?</v>
      </c>
      <c r="AW12" s="34" t="e">
        <f t="shared" si="13"/>
        <v>#NAME?</v>
      </c>
      <c r="AX12" s="34" t="e">
        <f t="shared" si="13"/>
        <v>#NAME?</v>
      </c>
      <c r="AY12" s="34" t="e">
        <f t="shared" si="13"/>
        <v>#NAME?</v>
      </c>
      <c r="AZ12" s="34" t="e">
        <f t="shared" si="13"/>
        <v>#NAME?</v>
      </c>
      <c r="BA12" s="34" t="e">
        <f t="shared" si="13"/>
        <v>#NAME?</v>
      </c>
      <c r="BB12" s="34" t="e">
        <f t="shared" si="13"/>
        <v>#NAME?</v>
      </c>
      <c r="BC12" s="34" t="e">
        <f t="shared" si="13"/>
        <v>#NAME?</v>
      </c>
      <c r="BD12" s="34" t="e">
        <f t="shared" si="13"/>
        <v>#NAME?</v>
      </c>
      <c r="BE12" s="34" t="e">
        <f t="shared" si="13"/>
        <v>#NAME?</v>
      </c>
      <c r="BF12" s="34" t="e">
        <f t="shared" si="13"/>
        <v>#NAME?</v>
      </c>
      <c r="BG12" s="34" t="e">
        <f t="shared" si="13"/>
        <v>#NAME?</v>
      </c>
      <c r="BH12" s="34" t="e">
        <f t="shared" si="13"/>
        <v>#NAME?</v>
      </c>
      <c r="BI12" s="34" t="e">
        <f t="shared" si="13"/>
        <v>#NAME?</v>
      </c>
      <c r="BJ12" s="34" t="e">
        <f t="shared" si="13"/>
        <v>#NAME?</v>
      </c>
      <c r="BK12" s="34" t="e">
        <f t="shared" si="13"/>
        <v>#NAME?</v>
      </c>
      <c r="BL12" s="34" t="e">
        <f t="shared" si="13"/>
        <v>#NAME?</v>
      </c>
      <c r="BM12" s="34" t="e">
        <f t="shared" si="13"/>
        <v>#NAME?</v>
      </c>
      <c r="BN12" s="34" t="e">
        <f t="shared" si="13"/>
        <v>#NAME?</v>
      </c>
      <c r="BO12" s="34" t="e">
        <f t="shared" si="13"/>
        <v>#NAME?</v>
      </c>
      <c r="BP12" s="34" t="e">
        <f t="shared" si="13"/>
        <v>#NAME?</v>
      </c>
      <c r="BQ12" s="34" t="e">
        <f t="shared" si="13"/>
        <v>#NAME?</v>
      </c>
      <c r="BR12" s="34" t="e">
        <f t="shared" si="13"/>
        <v>#NAME?</v>
      </c>
      <c r="BS12" s="34" t="e">
        <f t="shared" si="13"/>
        <v>#NAME?</v>
      </c>
      <c r="BT12" s="34" t="e">
        <f t="shared" si="13"/>
        <v>#NAME?</v>
      </c>
      <c r="BU12" s="34" t="e">
        <f t="shared" si="13"/>
        <v>#NAME?</v>
      </c>
      <c r="BV12" s="34" t="e">
        <f t="shared" si="13"/>
        <v>#NAME?</v>
      </c>
      <c r="BW12" s="34" t="e">
        <f t="shared" si="13"/>
        <v>#NAME?</v>
      </c>
      <c r="BX12" s="34" t="e">
        <f t="shared" si="13"/>
        <v>#NAME?</v>
      </c>
      <c r="BY12" s="34" t="e">
        <f t="shared" si="13"/>
        <v>#NAME?</v>
      </c>
      <c r="BZ12" s="34" t="e">
        <f t="shared" si="13"/>
        <v>#NAME?</v>
      </c>
      <c r="CA12" s="34" t="e">
        <f t="shared" si="13"/>
        <v>#NAME?</v>
      </c>
      <c r="CB12" s="34" t="e">
        <f t="shared" si="13"/>
        <v>#NAME?</v>
      </c>
      <c r="CC12" s="34" t="e">
        <f t="shared" ref="CC12:CI12" si="14">CC8</f>
        <v>#NAME?</v>
      </c>
      <c r="CD12" s="34" t="e">
        <f t="shared" si="14"/>
        <v>#NAME?</v>
      </c>
      <c r="CE12" s="34" t="e">
        <f t="shared" si="14"/>
        <v>#NAME?</v>
      </c>
      <c r="CF12" s="34" t="e">
        <f t="shared" si="14"/>
        <v>#NAME?</v>
      </c>
      <c r="CG12" s="34" t="e">
        <f t="shared" si="14"/>
        <v>#NAME?</v>
      </c>
      <c r="CH12" s="34" t="e">
        <f t="shared" si="14"/>
        <v>#NAME?</v>
      </c>
      <c r="CI12" s="34" t="e">
        <f t="shared" si="14"/>
        <v>#NAME?</v>
      </c>
    </row>
    <row r="13" spans="2:134" outlineLevel="1" x14ac:dyDescent="0.4">
      <c r="C13" t="s">
        <v>211</v>
      </c>
      <c r="E13" s="27"/>
      <c r="F13" s="27"/>
      <c r="G13" s="9"/>
      <c r="H13" s="33"/>
      <c r="I13" s="33"/>
      <c r="J13" s="33"/>
      <c r="K13" s="33"/>
      <c r="L13" s="33"/>
      <c r="M13" s="33"/>
      <c r="N13" s="27"/>
      <c r="O13" s="27"/>
      <c r="P13" s="28"/>
      <c r="Q13" s="28"/>
      <c r="R13" s="28"/>
      <c r="S13" s="28"/>
      <c r="T13" s="28"/>
      <c r="U13" s="28"/>
      <c r="V13" s="28"/>
      <c r="W13" s="28"/>
      <c r="X13" s="28"/>
      <c r="Y13" s="28"/>
      <c r="Z13" s="28"/>
      <c r="AA13" s="28"/>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c r="BC13" s="28"/>
      <c r="BD13" s="28"/>
      <c r="BE13" s="28"/>
      <c r="BF13" s="28"/>
      <c r="BG13" s="28"/>
      <c r="BH13" s="28"/>
      <c r="BI13" s="28"/>
      <c r="BJ13" s="28"/>
      <c r="BK13" s="28"/>
      <c r="BL13" s="28"/>
      <c r="BM13" s="28"/>
      <c r="BN13" s="28"/>
      <c r="BO13" s="28"/>
      <c r="BP13" s="28"/>
      <c r="BQ13" s="28"/>
      <c r="BR13" s="28"/>
      <c r="BS13" s="28"/>
      <c r="BT13" s="28"/>
      <c r="BU13" s="28"/>
      <c r="BV13" s="28"/>
      <c r="BW13" s="28"/>
      <c r="BX13" s="28"/>
      <c r="BY13" s="28"/>
      <c r="BZ13" s="28"/>
      <c r="CA13" s="28"/>
      <c r="CB13" s="28"/>
      <c r="CC13" s="28"/>
      <c r="CD13" s="28"/>
      <c r="CE13" s="28"/>
      <c r="CF13" s="28"/>
      <c r="CG13" s="28"/>
      <c r="CH13" s="28"/>
      <c r="CI13" s="28"/>
    </row>
    <row r="14" spans="2:134" s="46" customFormat="1" x14ac:dyDescent="0.4">
      <c r="C14" s="46" t="s">
        <v>162</v>
      </c>
      <c r="E14" s="48" t="s">
        <v>200</v>
      </c>
      <c r="F14" s="48"/>
      <c r="G14" s="70"/>
      <c r="H14" s="49"/>
      <c r="I14" s="49"/>
      <c r="J14" s="49"/>
      <c r="K14" s="49"/>
      <c r="L14" s="49"/>
      <c r="M14" s="49"/>
      <c r="P14" s="49"/>
      <c r="Q14" s="49"/>
      <c r="R14" s="49"/>
      <c r="S14" s="49"/>
      <c r="T14" s="49"/>
      <c r="U14" s="49"/>
      <c r="V14" s="49"/>
      <c r="W14" s="49"/>
      <c r="X14" s="49"/>
      <c r="Y14" s="49"/>
      <c r="Z14" s="49"/>
      <c r="AA14" s="49"/>
      <c r="AB14" s="49"/>
      <c r="AC14" s="49"/>
      <c r="AD14" s="49"/>
      <c r="AE14" s="49"/>
      <c r="AF14" s="49"/>
      <c r="AG14" s="49"/>
      <c r="AH14" s="49"/>
      <c r="AI14" s="49"/>
      <c r="AJ14" s="49"/>
      <c r="AK14" s="49"/>
      <c r="AL14" s="49"/>
      <c r="AM14" s="49"/>
      <c r="AN14" s="49"/>
      <c r="AO14" s="49"/>
      <c r="AP14" s="49"/>
      <c r="AQ14" s="49"/>
      <c r="AR14" s="49"/>
      <c r="AS14" s="49"/>
      <c r="AT14" s="49"/>
      <c r="AU14" s="49"/>
      <c r="AV14" s="49"/>
      <c r="AW14" s="49"/>
      <c r="AX14" s="49"/>
      <c r="AY14" s="49"/>
      <c r="AZ14" s="49"/>
      <c r="BA14" s="49"/>
      <c r="BB14" s="49"/>
      <c r="BC14" s="49"/>
      <c r="BD14" s="49"/>
      <c r="BE14" s="49"/>
      <c r="BF14" s="49"/>
      <c r="BG14" s="49"/>
      <c r="BH14" s="49"/>
      <c r="BI14" s="49"/>
      <c r="BJ14" s="49"/>
      <c r="BK14" s="49"/>
      <c r="BL14" s="49"/>
      <c r="BM14" s="49"/>
      <c r="BN14" s="49"/>
      <c r="BO14" s="49"/>
      <c r="BP14" s="49"/>
      <c r="BQ14" s="49"/>
      <c r="BR14" s="49"/>
      <c r="BS14" s="49"/>
      <c r="BT14" s="49"/>
      <c r="BU14" s="49"/>
      <c r="BV14" s="49"/>
      <c r="BW14" s="49"/>
      <c r="BX14" s="49"/>
      <c r="BY14" s="49"/>
      <c r="BZ14" s="49"/>
      <c r="CA14" s="49"/>
      <c r="CB14" s="49"/>
      <c r="CC14" s="49"/>
      <c r="CD14" s="49"/>
      <c r="CE14" s="49"/>
      <c r="CF14" s="49"/>
      <c r="CG14" s="49"/>
      <c r="CH14" s="49"/>
      <c r="CI14" s="49"/>
    </row>
    <row r="15" spans="2:134" x14ac:dyDescent="0.4">
      <c r="B15" t="s">
        <v>202</v>
      </c>
      <c r="C15" t="s">
        <v>162</v>
      </c>
      <c r="E15" s="12" t="s">
        <v>67</v>
      </c>
      <c r="F15" s="12"/>
      <c r="G15" s="13"/>
      <c r="H15" s="18">
        <v>5</v>
      </c>
      <c r="I15" s="18">
        <v>5</v>
      </c>
      <c r="J15" s="18">
        <v>5</v>
      </c>
      <c r="K15" s="18">
        <v>5</v>
      </c>
      <c r="L15" s="18">
        <v>5</v>
      </c>
      <c r="M15" s="18">
        <v>5</v>
      </c>
      <c r="N15" s="27"/>
      <c r="O15" s="27"/>
      <c r="P15" s="19" t="e" cm="1">
        <f t="array" ref="P15">INDEX($H:$M,ROW(),MATCH(P$2,$H$1:$M$1,0))</f>
        <v>#NAME?</v>
      </c>
      <c r="Q15" s="19" t="e" cm="1">
        <f t="array" ref="Q15">INDEX($H:$M,ROW(),MATCH(Q$2,$H$1:$M$1,0))</f>
        <v>#NAME?</v>
      </c>
      <c r="R15" s="19" t="e" cm="1">
        <f t="array" ref="R15">INDEX($H:$M,ROW(),MATCH(R$2,$H$1:$M$1,0))</f>
        <v>#NAME?</v>
      </c>
      <c r="S15" s="19" t="e" cm="1">
        <f t="array" ref="S15">INDEX($H:$M,ROW(),MATCH(S$2,$H$1:$M$1,0))</f>
        <v>#NAME?</v>
      </c>
      <c r="T15" s="19" t="e" cm="1">
        <f t="array" ref="T15">INDEX($H:$M,ROW(),MATCH(T$2,$H$1:$M$1,0))</f>
        <v>#NAME?</v>
      </c>
      <c r="U15" s="19" t="e" cm="1">
        <f t="array" ref="U15">INDEX($H:$M,ROW(),MATCH(U$2,$H$1:$M$1,0))</f>
        <v>#NAME?</v>
      </c>
      <c r="V15" s="19" t="e" cm="1">
        <f t="array" ref="V15">INDEX($H:$M,ROW(),MATCH(V$2,$H$1:$M$1,0))</f>
        <v>#NAME?</v>
      </c>
      <c r="W15" s="19" t="e" cm="1">
        <f t="array" ref="W15">INDEX($H:$M,ROW(),MATCH(W$2,$H$1:$M$1,0))</f>
        <v>#NAME?</v>
      </c>
      <c r="X15" s="19" t="e" cm="1">
        <f t="array" ref="X15">INDEX($H:$M,ROW(),MATCH(X$2,$H$1:$M$1,0))</f>
        <v>#NAME?</v>
      </c>
      <c r="Y15" s="19" t="e" cm="1">
        <f t="array" ref="Y15">INDEX($H:$M,ROW(),MATCH(Y$2,$H$1:$M$1,0))</f>
        <v>#NAME?</v>
      </c>
      <c r="Z15" s="19" t="e" cm="1">
        <f t="array" ref="Z15">INDEX($H:$M,ROW(),MATCH(Z$2,$H$1:$M$1,0))</f>
        <v>#NAME?</v>
      </c>
      <c r="AA15" s="19" t="e" cm="1">
        <f t="array" ref="AA15">INDEX($H:$M,ROW(),MATCH(AA$2,$H$1:$M$1,0))</f>
        <v>#NAME?</v>
      </c>
      <c r="AB15" s="19" t="e" cm="1">
        <f t="array" ref="AB15">INDEX($H:$M,ROW(),MATCH(AB$2,$H$1:$M$1,0))</f>
        <v>#NAME?</v>
      </c>
      <c r="AC15" s="19" t="e" cm="1">
        <f t="array" ref="AC15">INDEX($H:$M,ROW(),MATCH(AC$2,$H$1:$M$1,0))</f>
        <v>#NAME?</v>
      </c>
      <c r="AD15" s="19" t="e" cm="1">
        <f t="array" ref="AD15">INDEX($H:$M,ROW(),MATCH(AD$2,$H$1:$M$1,0))</f>
        <v>#NAME?</v>
      </c>
      <c r="AE15" s="19" t="e" cm="1">
        <f t="array" ref="AE15">INDEX($H:$M,ROW(),MATCH(AE$2,$H$1:$M$1,0))</f>
        <v>#NAME?</v>
      </c>
      <c r="AF15" s="19" t="e" cm="1">
        <f t="array" ref="AF15">INDEX($H:$M,ROW(),MATCH(AF$2,$H$1:$M$1,0))</f>
        <v>#NAME?</v>
      </c>
      <c r="AG15" s="19" t="e" cm="1">
        <f t="array" ref="AG15">INDEX($H:$M,ROW(),MATCH(AG$2,$H$1:$M$1,0))</f>
        <v>#NAME?</v>
      </c>
      <c r="AH15" s="19" t="e" cm="1">
        <f t="array" ref="AH15">INDEX($H:$M,ROW(),MATCH(AH$2,$H$1:$M$1,0))</f>
        <v>#NAME?</v>
      </c>
      <c r="AI15" s="19" t="e" cm="1">
        <f t="array" ref="AI15">INDEX($H:$M,ROW(),MATCH(AI$2,$H$1:$M$1,0))</f>
        <v>#NAME?</v>
      </c>
      <c r="AJ15" s="19" t="e" cm="1">
        <f t="array" ref="AJ15">INDEX($H:$M,ROW(),MATCH(AJ$2,$H$1:$M$1,0))</f>
        <v>#NAME?</v>
      </c>
      <c r="AK15" s="19" t="e" cm="1">
        <f t="array" ref="AK15">INDEX($H:$M,ROW(),MATCH(AK$2,$H$1:$M$1,0))</f>
        <v>#NAME?</v>
      </c>
      <c r="AL15" s="19" t="e" cm="1">
        <f t="array" ref="AL15">INDEX($H:$M,ROW(),MATCH(AL$2,$H$1:$M$1,0))</f>
        <v>#NAME?</v>
      </c>
      <c r="AM15" s="19" t="e" cm="1">
        <f t="array" ref="AM15">INDEX($H:$M,ROW(),MATCH(AM$2,$H$1:$M$1,0))</f>
        <v>#NAME?</v>
      </c>
      <c r="AN15" s="19" t="e" cm="1">
        <f t="array" ref="AN15">INDEX($H:$M,ROW(),MATCH(AN$2,$H$1:$M$1,0))</f>
        <v>#NAME?</v>
      </c>
      <c r="AO15" s="19" t="e" cm="1">
        <f t="array" ref="AO15">INDEX($H:$M,ROW(),MATCH(AO$2,$H$1:$M$1,0))</f>
        <v>#NAME?</v>
      </c>
      <c r="AP15" s="19" t="e" cm="1">
        <f t="array" ref="AP15">INDEX($H:$M,ROW(),MATCH(AP$2,$H$1:$M$1,0))</f>
        <v>#NAME?</v>
      </c>
      <c r="AQ15" s="19" t="e" cm="1">
        <f t="array" ref="AQ15">INDEX($H:$M,ROW(),MATCH(AQ$2,$H$1:$M$1,0))</f>
        <v>#NAME?</v>
      </c>
      <c r="AR15" s="19" t="e" cm="1">
        <f t="array" ref="AR15">INDEX($H:$M,ROW(),MATCH(AR$2,$H$1:$M$1,0))</f>
        <v>#NAME?</v>
      </c>
      <c r="AS15" s="19" t="e" cm="1">
        <f t="array" ref="AS15">INDEX($H:$M,ROW(),MATCH(AS$2,$H$1:$M$1,0))</f>
        <v>#NAME?</v>
      </c>
      <c r="AT15" s="19" t="e" cm="1">
        <f t="array" ref="AT15">INDEX($H:$M,ROW(),MATCH(AT$2,$H$1:$M$1,0))</f>
        <v>#NAME?</v>
      </c>
      <c r="AU15" s="19" t="e" cm="1">
        <f t="array" ref="AU15">INDEX($H:$M,ROW(),MATCH(AU$2,$H$1:$M$1,0))</f>
        <v>#NAME?</v>
      </c>
      <c r="AV15" s="19" t="e" cm="1">
        <f t="array" ref="AV15">INDEX($H:$M,ROW(),MATCH(AV$2,$H$1:$M$1,0))</f>
        <v>#NAME?</v>
      </c>
      <c r="AW15" s="19" t="e" cm="1">
        <f t="array" ref="AW15">INDEX($H:$M,ROW(),MATCH(AW$2,$H$1:$M$1,0))</f>
        <v>#NAME?</v>
      </c>
      <c r="AX15" s="19" t="e" cm="1">
        <f t="array" ref="AX15">INDEX($H:$M,ROW(),MATCH(AX$2,$H$1:$M$1,0))</f>
        <v>#NAME?</v>
      </c>
      <c r="AY15" s="19" t="e" cm="1">
        <f t="array" ref="AY15">INDEX($H:$M,ROW(),MATCH(AY$2,$H$1:$M$1,0))</f>
        <v>#NAME?</v>
      </c>
      <c r="AZ15" s="19" t="e" cm="1">
        <f t="array" ref="AZ15">INDEX($H:$M,ROW(),MATCH(AZ$2,$H$1:$M$1,0))</f>
        <v>#NAME?</v>
      </c>
      <c r="BA15" s="19" t="e" cm="1">
        <f t="array" ref="BA15">INDEX($H:$M,ROW(),MATCH(BA$2,$H$1:$M$1,0))</f>
        <v>#NAME?</v>
      </c>
      <c r="BB15" s="19" t="e" cm="1">
        <f t="array" ref="BB15">INDEX($H:$M,ROW(),MATCH(BB$2,$H$1:$M$1,0))</f>
        <v>#NAME?</v>
      </c>
      <c r="BC15" s="19" t="e" cm="1">
        <f t="array" ref="BC15">INDEX($H:$M,ROW(),MATCH(BC$2,$H$1:$M$1,0))</f>
        <v>#NAME?</v>
      </c>
      <c r="BD15" s="19" t="e" cm="1">
        <f t="array" ref="BD15">INDEX($H:$M,ROW(),MATCH(BD$2,$H$1:$M$1,0))</f>
        <v>#NAME?</v>
      </c>
      <c r="BE15" s="19" t="e" cm="1">
        <f t="array" ref="BE15">INDEX($H:$M,ROW(),MATCH(BE$2,$H$1:$M$1,0))</f>
        <v>#NAME?</v>
      </c>
      <c r="BF15" s="19" t="e" cm="1">
        <f t="array" ref="BF15">INDEX($H:$M,ROW(),MATCH(BF$2,$H$1:$M$1,0))</f>
        <v>#NAME?</v>
      </c>
      <c r="BG15" s="19" t="e" cm="1">
        <f t="array" ref="BG15">INDEX($H:$M,ROW(),MATCH(BG$2,$H$1:$M$1,0))</f>
        <v>#NAME?</v>
      </c>
      <c r="BH15" s="19" t="e" cm="1">
        <f t="array" ref="BH15">INDEX($H:$M,ROW(),MATCH(BH$2,$H$1:$M$1,0))</f>
        <v>#NAME?</v>
      </c>
      <c r="BI15" s="19" t="e" cm="1">
        <f t="array" ref="BI15">INDEX($H:$M,ROW(),MATCH(BI$2,$H$1:$M$1,0))</f>
        <v>#NAME?</v>
      </c>
      <c r="BJ15" s="19" t="e" cm="1">
        <f t="array" ref="BJ15">INDEX($H:$M,ROW(),MATCH(BJ$2,$H$1:$M$1,0))</f>
        <v>#NAME?</v>
      </c>
      <c r="BK15" s="19" t="e" cm="1">
        <f t="array" ref="BK15">INDEX($H:$M,ROW(),MATCH(BK$2,$H$1:$M$1,0))</f>
        <v>#NAME?</v>
      </c>
      <c r="BL15" s="19" t="e" cm="1">
        <f t="array" ref="BL15">INDEX($H:$M,ROW(),MATCH(BL$2,$H$1:$M$1,0))</f>
        <v>#NAME?</v>
      </c>
      <c r="BM15" s="19" t="e" cm="1">
        <f t="array" ref="BM15">INDEX($H:$M,ROW(),MATCH(BM$2,$H$1:$M$1,0))</f>
        <v>#NAME?</v>
      </c>
      <c r="BN15" s="19" t="e" cm="1">
        <f t="array" ref="BN15">INDEX($H:$M,ROW(),MATCH(BN$2,$H$1:$M$1,0))</f>
        <v>#NAME?</v>
      </c>
      <c r="BO15" s="19" t="e" cm="1">
        <f t="array" ref="BO15">INDEX($H:$M,ROW(),MATCH(BO$2,$H$1:$M$1,0))</f>
        <v>#NAME?</v>
      </c>
      <c r="BP15" s="19" t="e" cm="1">
        <f t="array" ref="BP15">INDEX($H:$M,ROW(),MATCH(BP$2,$H$1:$M$1,0))</f>
        <v>#NAME?</v>
      </c>
      <c r="BQ15" s="19" t="e" cm="1">
        <f t="array" ref="BQ15">INDEX($H:$M,ROW(),MATCH(BQ$2,$H$1:$M$1,0))</f>
        <v>#NAME?</v>
      </c>
      <c r="BR15" s="19" t="e" cm="1">
        <f t="array" ref="BR15">INDEX($H:$M,ROW(),MATCH(BR$2,$H$1:$M$1,0))</f>
        <v>#NAME?</v>
      </c>
      <c r="BS15" s="19" t="e" cm="1">
        <f t="array" ref="BS15">INDEX($H:$M,ROW(),MATCH(BS$2,$H$1:$M$1,0))</f>
        <v>#NAME?</v>
      </c>
      <c r="BT15" s="19" t="e" cm="1">
        <f t="array" ref="BT15">INDEX($H:$M,ROW(),MATCH(BT$2,$H$1:$M$1,0))</f>
        <v>#NAME?</v>
      </c>
      <c r="BU15" s="19" t="e" cm="1">
        <f t="array" ref="BU15">INDEX($H:$M,ROW(),MATCH(BU$2,$H$1:$M$1,0))</f>
        <v>#NAME?</v>
      </c>
      <c r="BV15" s="19" t="e" cm="1">
        <f t="array" ref="BV15">INDEX($H:$M,ROW(),MATCH(BV$2,$H$1:$M$1,0))</f>
        <v>#NAME?</v>
      </c>
      <c r="BW15" s="19" t="e" cm="1">
        <f t="array" ref="BW15">INDEX($H:$M,ROW(),MATCH(BW$2,$H$1:$M$1,0))</f>
        <v>#NAME?</v>
      </c>
      <c r="BX15" s="19" t="e" cm="1">
        <f t="array" ref="BX15">INDEX($H:$M,ROW(),MATCH(BX$2,$H$1:$M$1,0))</f>
        <v>#NAME?</v>
      </c>
      <c r="BY15" s="19" t="e" cm="1">
        <f t="array" ref="BY15">INDEX($H:$M,ROW(),MATCH(BY$2,$H$1:$M$1,0))</f>
        <v>#NAME?</v>
      </c>
      <c r="BZ15" s="19" t="e" cm="1">
        <f t="array" ref="BZ15">INDEX($H:$M,ROW(),MATCH(BZ$2,$H$1:$M$1,0))</f>
        <v>#NAME?</v>
      </c>
      <c r="CA15" s="19" t="e" cm="1">
        <f t="array" ref="CA15">INDEX($H:$M,ROW(),MATCH(CA$2,$H$1:$M$1,0))</f>
        <v>#NAME?</v>
      </c>
      <c r="CB15" s="19" t="e" cm="1">
        <f t="array" ref="CB15">INDEX($H:$M,ROW(),MATCH(CB$2,$H$1:$M$1,0))</f>
        <v>#NAME?</v>
      </c>
      <c r="CC15" s="19" t="e" cm="1">
        <f t="array" ref="CC15">INDEX($H:$M,ROW(),MATCH(CC$2,$H$1:$M$1,0))</f>
        <v>#NAME?</v>
      </c>
      <c r="CD15" s="19" t="e" cm="1">
        <f t="array" ref="CD15">INDEX($H:$M,ROW(),MATCH(CD$2,$H$1:$M$1,0))</f>
        <v>#NAME?</v>
      </c>
      <c r="CE15" s="19" t="e" cm="1">
        <f t="array" ref="CE15">INDEX($H:$M,ROW(),MATCH(CE$2,$H$1:$M$1,0))</f>
        <v>#NAME?</v>
      </c>
      <c r="CF15" s="19" t="e" cm="1">
        <f t="array" ref="CF15">INDEX($H:$M,ROW(),MATCH(CF$2,$H$1:$M$1,0))</f>
        <v>#NAME?</v>
      </c>
      <c r="CG15" s="19" t="e" cm="1">
        <f t="array" ref="CG15">INDEX($H:$M,ROW(),MATCH(CG$2,$H$1:$M$1,0))</f>
        <v>#NAME?</v>
      </c>
      <c r="CH15" s="19" t="e" cm="1">
        <f t="array" ref="CH15">INDEX($H:$M,ROW(),MATCH(CH$2,$H$1:$M$1,0))</f>
        <v>#NAME?</v>
      </c>
      <c r="CI15" s="19" t="e" cm="1">
        <f t="array" ref="CI15">INDEX($H:$M,ROW(),MATCH(CI$2,$H$1:$M$1,0))</f>
        <v>#NAME?</v>
      </c>
    </row>
    <row r="16" spans="2:134" x14ac:dyDescent="0.4">
      <c r="C16" t="s">
        <v>162</v>
      </c>
      <c r="E16" t="str">
        <f>SUBSTITUTE(E14,":","")&amp;" Expense"</f>
        <v>COGS volume driven  Expense</v>
      </c>
      <c r="H16" s="37" t="e">
        <f t="shared" ref="H16:M17" si="15">SUMIF($2:$2,H$1,16:16)</f>
        <v>#NAME?</v>
      </c>
      <c r="I16" s="37" t="e">
        <f t="shared" si="15"/>
        <v>#NAME?</v>
      </c>
      <c r="J16" s="37" t="e">
        <f t="shared" si="15"/>
        <v>#NAME?</v>
      </c>
      <c r="K16" s="37" t="e">
        <f t="shared" si="15"/>
        <v>#NAME?</v>
      </c>
      <c r="L16" s="37" t="e">
        <f t="shared" si="15"/>
        <v>#NAME?</v>
      </c>
      <c r="M16" s="37" t="e">
        <f t="shared" si="15"/>
        <v>#NAME?</v>
      </c>
      <c r="P16" s="37" t="e">
        <f t="shared" ref="P16:CA16" si="16">-P15*P8</f>
        <v>#NAME?</v>
      </c>
      <c r="Q16" s="37" t="e">
        <f t="shared" si="16"/>
        <v>#NAME?</v>
      </c>
      <c r="R16" s="37" t="e">
        <f t="shared" si="16"/>
        <v>#NAME?</v>
      </c>
      <c r="S16" s="37" t="e">
        <f t="shared" si="16"/>
        <v>#NAME?</v>
      </c>
      <c r="T16" s="37" t="e">
        <f t="shared" si="16"/>
        <v>#NAME?</v>
      </c>
      <c r="U16" s="37" t="e">
        <f t="shared" si="16"/>
        <v>#NAME?</v>
      </c>
      <c r="V16" s="37" t="e">
        <f t="shared" si="16"/>
        <v>#NAME?</v>
      </c>
      <c r="W16" s="37" t="e">
        <f t="shared" si="16"/>
        <v>#NAME?</v>
      </c>
      <c r="X16" s="37" t="e">
        <f t="shared" si="16"/>
        <v>#NAME?</v>
      </c>
      <c r="Y16" s="37" t="e">
        <f t="shared" si="16"/>
        <v>#NAME?</v>
      </c>
      <c r="Z16" s="37" t="e">
        <f t="shared" si="16"/>
        <v>#NAME?</v>
      </c>
      <c r="AA16" s="37" t="e">
        <f t="shared" si="16"/>
        <v>#NAME?</v>
      </c>
      <c r="AB16" s="37" t="e">
        <f t="shared" si="16"/>
        <v>#NAME?</v>
      </c>
      <c r="AC16" s="37" t="e">
        <f t="shared" si="16"/>
        <v>#NAME?</v>
      </c>
      <c r="AD16" s="37" t="e">
        <f t="shared" si="16"/>
        <v>#NAME?</v>
      </c>
      <c r="AE16" s="37" t="e">
        <f t="shared" si="16"/>
        <v>#NAME?</v>
      </c>
      <c r="AF16" s="37" t="e">
        <f t="shared" si="16"/>
        <v>#NAME?</v>
      </c>
      <c r="AG16" s="37" t="e">
        <f t="shared" si="16"/>
        <v>#NAME?</v>
      </c>
      <c r="AH16" s="37" t="e">
        <f t="shared" si="16"/>
        <v>#NAME?</v>
      </c>
      <c r="AI16" s="37" t="e">
        <f t="shared" si="16"/>
        <v>#NAME?</v>
      </c>
      <c r="AJ16" s="37" t="e">
        <f t="shared" si="16"/>
        <v>#NAME?</v>
      </c>
      <c r="AK16" s="37" t="e">
        <f t="shared" si="16"/>
        <v>#NAME?</v>
      </c>
      <c r="AL16" s="37" t="e">
        <f t="shared" si="16"/>
        <v>#NAME?</v>
      </c>
      <c r="AM16" s="37" t="e">
        <f t="shared" si="16"/>
        <v>#NAME?</v>
      </c>
      <c r="AN16" s="37" t="e">
        <f t="shared" si="16"/>
        <v>#NAME?</v>
      </c>
      <c r="AO16" s="37" t="e">
        <f t="shared" si="16"/>
        <v>#NAME?</v>
      </c>
      <c r="AP16" s="37" t="e">
        <f t="shared" si="16"/>
        <v>#NAME?</v>
      </c>
      <c r="AQ16" s="37" t="e">
        <f t="shared" si="16"/>
        <v>#NAME?</v>
      </c>
      <c r="AR16" s="37" t="e">
        <f t="shared" si="16"/>
        <v>#NAME?</v>
      </c>
      <c r="AS16" s="37" t="e">
        <f t="shared" si="16"/>
        <v>#NAME?</v>
      </c>
      <c r="AT16" s="37" t="e">
        <f t="shared" si="16"/>
        <v>#NAME?</v>
      </c>
      <c r="AU16" s="37" t="e">
        <f t="shared" si="16"/>
        <v>#NAME?</v>
      </c>
      <c r="AV16" s="37" t="e">
        <f t="shared" si="16"/>
        <v>#NAME?</v>
      </c>
      <c r="AW16" s="37" t="e">
        <f t="shared" si="16"/>
        <v>#NAME?</v>
      </c>
      <c r="AX16" s="37" t="e">
        <f t="shared" si="16"/>
        <v>#NAME?</v>
      </c>
      <c r="AY16" s="37" t="e">
        <f t="shared" si="16"/>
        <v>#NAME?</v>
      </c>
      <c r="AZ16" s="37" t="e">
        <f t="shared" si="16"/>
        <v>#NAME?</v>
      </c>
      <c r="BA16" s="37" t="e">
        <f t="shared" si="16"/>
        <v>#NAME?</v>
      </c>
      <c r="BB16" s="37" t="e">
        <f t="shared" si="16"/>
        <v>#NAME?</v>
      </c>
      <c r="BC16" s="37" t="e">
        <f t="shared" si="16"/>
        <v>#NAME?</v>
      </c>
      <c r="BD16" s="37" t="e">
        <f t="shared" si="16"/>
        <v>#NAME?</v>
      </c>
      <c r="BE16" s="37" t="e">
        <f t="shared" si="16"/>
        <v>#NAME?</v>
      </c>
      <c r="BF16" s="37" t="e">
        <f t="shared" si="16"/>
        <v>#NAME?</v>
      </c>
      <c r="BG16" s="37" t="e">
        <f t="shared" si="16"/>
        <v>#NAME?</v>
      </c>
      <c r="BH16" s="37" t="e">
        <f t="shared" si="16"/>
        <v>#NAME?</v>
      </c>
      <c r="BI16" s="37" t="e">
        <f t="shared" si="16"/>
        <v>#NAME?</v>
      </c>
      <c r="BJ16" s="37" t="e">
        <f t="shared" si="16"/>
        <v>#NAME?</v>
      </c>
      <c r="BK16" s="37" t="e">
        <f t="shared" si="16"/>
        <v>#NAME?</v>
      </c>
      <c r="BL16" s="37" t="e">
        <f t="shared" si="16"/>
        <v>#NAME?</v>
      </c>
      <c r="BM16" s="37" t="e">
        <f t="shared" si="16"/>
        <v>#NAME?</v>
      </c>
      <c r="BN16" s="37" t="e">
        <f t="shared" si="16"/>
        <v>#NAME?</v>
      </c>
      <c r="BO16" s="37" t="e">
        <f t="shared" si="16"/>
        <v>#NAME?</v>
      </c>
      <c r="BP16" s="37" t="e">
        <f t="shared" si="16"/>
        <v>#NAME?</v>
      </c>
      <c r="BQ16" s="37" t="e">
        <f t="shared" si="16"/>
        <v>#NAME?</v>
      </c>
      <c r="BR16" s="37" t="e">
        <f t="shared" si="16"/>
        <v>#NAME?</v>
      </c>
      <c r="BS16" s="37" t="e">
        <f t="shared" si="16"/>
        <v>#NAME?</v>
      </c>
      <c r="BT16" s="37" t="e">
        <f t="shared" si="16"/>
        <v>#NAME?</v>
      </c>
      <c r="BU16" s="37" t="e">
        <f t="shared" si="16"/>
        <v>#NAME?</v>
      </c>
      <c r="BV16" s="37" t="e">
        <f t="shared" si="16"/>
        <v>#NAME?</v>
      </c>
      <c r="BW16" s="37" t="e">
        <f t="shared" si="16"/>
        <v>#NAME?</v>
      </c>
      <c r="BX16" s="37" t="e">
        <f t="shared" si="16"/>
        <v>#NAME?</v>
      </c>
      <c r="BY16" s="37" t="e">
        <f t="shared" si="16"/>
        <v>#NAME?</v>
      </c>
      <c r="BZ16" s="37" t="e">
        <f t="shared" si="16"/>
        <v>#NAME?</v>
      </c>
      <c r="CA16" s="37" t="e">
        <f t="shared" si="16"/>
        <v>#NAME?</v>
      </c>
      <c r="CB16" s="37" t="e">
        <f t="shared" ref="CB16:CI16" si="17">-CB15*CB8</f>
        <v>#NAME?</v>
      </c>
      <c r="CC16" s="37" t="e">
        <f t="shared" si="17"/>
        <v>#NAME?</v>
      </c>
      <c r="CD16" s="37" t="e">
        <f t="shared" si="17"/>
        <v>#NAME?</v>
      </c>
      <c r="CE16" s="37" t="e">
        <f t="shared" si="17"/>
        <v>#NAME?</v>
      </c>
      <c r="CF16" s="37" t="e">
        <f t="shared" si="17"/>
        <v>#NAME?</v>
      </c>
      <c r="CG16" s="37" t="e">
        <f t="shared" si="17"/>
        <v>#NAME?</v>
      </c>
      <c r="CH16" s="37" t="e">
        <f t="shared" si="17"/>
        <v>#NAME?</v>
      </c>
      <c r="CI16" s="37" t="e">
        <f t="shared" si="17"/>
        <v>#NAME?</v>
      </c>
    </row>
    <row r="17" spans="1:87" x14ac:dyDescent="0.4">
      <c r="C17" t="s">
        <v>162</v>
      </c>
      <c r="E17" s="27" t="s">
        <v>68</v>
      </c>
      <c r="F17" s="27"/>
      <c r="G17" s="9"/>
      <c r="H17" s="33" t="e">
        <f t="shared" si="15"/>
        <v>#NAME?</v>
      </c>
      <c r="I17" s="33" t="e">
        <f t="shared" si="15"/>
        <v>#NAME?</v>
      </c>
      <c r="J17" s="33" t="e">
        <f t="shared" si="15"/>
        <v>#NAME?</v>
      </c>
      <c r="K17" s="33" t="e">
        <f t="shared" si="15"/>
        <v>#NAME?</v>
      </c>
      <c r="L17" s="33" t="e">
        <f t="shared" si="15"/>
        <v>#NAME?</v>
      </c>
      <c r="M17" s="33" t="e">
        <f t="shared" si="15"/>
        <v>#NAME?</v>
      </c>
      <c r="P17" s="28" t="e">
        <f t="shared" ref="P17:CA17" si="18">P16+P10</f>
        <v>#NAME?</v>
      </c>
      <c r="Q17" s="28" t="e">
        <f t="shared" si="18"/>
        <v>#NAME?</v>
      </c>
      <c r="R17" s="28" t="e">
        <f t="shared" si="18"/>
        <v>#NAME?</v>
      </c>
      <c r="S17" s="28" t="e">
        <f t="shared" si="18"/>
        <v>#NAME?</v>
      </c>
      <c r="T17" s="28" t="e">
        <f t="shared" si="18"/>
        <v>#NAME?</v>
      </c>
      <c r="U17" s="28" t="e">
        <f t="shared" si="18"/>
        <v>#NAME?</v>
      </c>
      <c r="V17" s="28" t="e">
        <f t="shared" si="18"/>
        <v>#NAME?</v>
      </c>
      <c r="W17" s="28" t="e">
        <f t="shared" si="18"/>
        <v>#NAME?</v>
      </c>
      <c r="X17" s="28" t="e">
        <f t="shared" si="18"/>
        <v>#NAME?</v>
      </c>
      <c r="Y17" s="28" t="e">
        <f t="shared" si="18"/>
        <v>#NAME?</v>
      </c>
      <c r="Z17" s="28" t="e">
        <f t="shared" si="18"/>
        <v>#NAME?</v>
      </c>
      <c r="AA17" s="28" t="e">
        <f t="shared" si="18"/>
        <v>#NAME?</v>
      </c>
      <c r="AB17" s="28" t="e">
        <f t="shared" si="18"/>
        <v>#NAME?</v>
      </c>
      <c r="AC17" s="28" t="e">
        <f t="shared" si="18"/>
        <v>#NAME?</v>
      </c>
      <c r="AD17" s="28" t="e">
        <f t="shared" si="18"/>
        <v>#NAME?</v>
      </c>
      <c r="AE17" s="28" t="e">
        <f t="shared" si="18"/>
        <v>#NAME?</v>
      </c>
      <c r="AF17" s="28" t="e">
        <f t="shared" si="18"/>
        <v>#NAME?</v>
      </c>
      <c r="AG17" s="28" t="e">
        <f t="shared" si="18"/>
        <v>#NAME?</v>
      </c>
      <c r="AH17" s="28" t="e">
        <f t="shared" si="18"/>
        <v>#NAME?</v>
      </c>
      <c r="AI17" s="28" t="e">
        <f t="shared" si="18"/>
        <v>#NAME?</v>
      </c>
      <c r="AJ17" s="28" t="e">
        <f t="shared" si="18"/>
        <v>#NAME?</v>
      </c>
      <c r="AK17" s="28" t="e">
        <f t="shared" si="18"/>
        <v>#NAME?</v>
      </c>
      <c r="AL17" s="28" t="e">
        <f t="shared" si="18"/>
        <v>#NAME?</v>
      </c>
      <c r="AM17" s="28" t="e">
        <f t="shared" si="18"/>
        <v>#NAME?</v>
      </c>
      <c r="AN17" s="28" t="e">
        <f t="shared" si="18"/>
        <v>#NAME?</v>
      </c>
      <c r="AO17" s="28" t="e">
        <f t="shared" si="18"/>
        <v>#NAME?</v>
      </c>
      <c r="AP17" s="28" t="e">
        <f t="shared" si="18"/>
        <v>#NAME?</v>
      </c>
      <c r="AQ17" s="28" t="e">
        <f t="shared" si="18"/>
        <v>#NAME?</v>
      </c>
      <c r="AR17" s="28" t="e">
        <f t="shared" si="18"/>
        <v>#NAME?</v>
      </c>
      <c r="AS17" s="28" t="e">
        <f t="shared" si="18"/>
        <v>#NAME?</v>
      </c>
      <c r="AT17" s="28" t="e">
        <f t="shared" si="18"/>
        <v>#NAME?</v>
      </c>
      <c r="AU17" s="28" t="e">
        <f t="shared" si="18"/>
        <v>#NAME?</v>
      </c>
      <c r="AV17" s="28" t="e">
        <f t="shared" si="18"/>
        <v>#NAME?</v>
      </c>
      <c r="AW17" s="28" t="e">
        <f t="shared" si="18"/>
        <v>#NAME?</v>
      </c>
      <c r="AX17" s="28" t="e">
        <f t="shared" si="18"/>
        <v>#NAME?</v>
      </c>
      <c r="AY17" s="28" t="e">
        <f t="shared" si="18"/>
        <v>#NAME?</v>
      </c>
      <c r="AZ17" s="28" t="e">
        <f t="shared" si="18"/>
        <v>#NAME?</v>
      </c>
      <c r="BA17" s="28" t="e">
        <f t="shared" si="18"/>
        <v>#NAME?</v>
      </c>
      <c r="BB17" s="28" t="e">
        <f t="shared" si="18"/>
        <v>#NAME?</v>
      </c>
      <c r="BC17" s="28" t="e">
        <f t="shared" si="18"/>
        <v>#NAME?</v>
      </c>
      <c r="BD17" s="28" t="e">
        <f t="shared" si="18"/>
        <v>#NAME?</v>
      </c>
      <c r="BE17" s="28" t="e">
        <f t="shared" si="18"/>
        <v>#NAME?</v>
      </c>
      <c r="BF17" s="28" t="e">
        <f t="shared" si="18"/>
        <v>#NAME?</v>
      </c>
      <c r="BG17" s="28" t="e">
        <f t="shared" si="18"/>
        <v>#NAME?</v>
      </c>
      <c r="BH17" s="28" t="e">
        <f t="shared" si="18"/>
        <v>#NAME?</v>
      </c>
      <c r="BI17" s="28" t="e">
        <f t="shared" si="18"/>
        <v>#NAME?</v>
      </c>
      <c r="BJ17" s="28" t="e">
        <f t="shared" si="18"/>
        <v>#NAME?</v>
      </c>
      <c r="BK17" s="28" t="e">
        <f t="shared" si="18"/>
        <v>#NAME?</v>
      </c>
      <c r="BL17" s="28" t="e">
        <f t="shared" si="18"/>
        <v>#NAME?</v>
      </c>
      <c r="BM17" s="28" t="e">
        <f t="shared" si="18"/>
        <v>#NAME?</v>
      </c>
      <c r="BN17" s="28" t="e">
        <f t="shared" si="18"/>
        <v>#NAME?</v>
      </c>
      <c r="BO17" s="28" t="e">
        <f t="shared" si="18"/>
        <v>#NAME?</v>
      </c>
      <c r="BP17" s="28" t="e">
        <f t="shared" si="18"/>
        <v>#NAME?</v>
      </c>
      <c r="BQ17" s="28" t="e">
        <f t="shared" si="18"/>
        <v>#NAME?</v>
      </c>
      <c r="BR17" s="28" t="e">
        <f t="shared" si="18"/>
        <v>#NAME?</v>
      </c>
      <c r="BS17" s="28" t="e">
        <f t="shared" si="18"/>
        <v>#NAME?</v>
      </c>
      <c r="BT17" s="28" t="e">
        <f t="shared" si="18"/>
        <v>#NAME?</v>
      </c>
      <c r="BU17" s="28" t="e">
        <f t="shared" si="18"/>
        <v>#NAME?</v>
      </c>
      <c r="BV17" s="28" t="e">
        <f t="shared" si="18"/>
        <v>#NAME?</v>
      </c>
      <c r="BW17" s="28" t="e">
        <f t="shared" si="18"/>
        <v>#NAME?</v>
      </c>
      <c r="BX17" s="28" t="e">
        <f t="shared" si="18"/>
        <v>#NAME?</v>
      </c>
      <c r="BY17" s="28" t="e">
        <f t="shared" si="18"/>
        <v>#NAME?</v>
      </c>
      <c r="BZ17" s="28" t="e">
        <f t="shared" si="18"/>
        <v>#NAME?</v>
      </c>
      <c r="CA17" s="28" t="e">
        <f t="shared" si="18"/>
        <v>#NAME?</v>
      </c>
      <c r="CB17" s="28" t="e">
        <f t="shared" ref="CB17:CI17" si="19">CB16+CB10</f>
        <v>#NAME?</v>
      </c>
      <c r="CC17" s="28" t="e">
        <f t="shared" si="19"/>
        <v>#NAME?</v>
      </c>
      <c r="CD17" s="28" t="e">
        <f t="shared" si="19"/>
        <v>#NAME?</v>
      </c>
      <c r="CE17" s="28" t="e">
        <f t="shared" si="19"/>
        <v>#NAME?</v>
      </c>
      <c r="CF17" s="28" t="e">
        <f t="shared" si="19"/>
        <v>#NAME?</v>
      </c>
      <c r="CG17" s="28" t="e">
        <f t="shared" si="19"/>
        <v>#NAME?</v>
      </c>
      <c r="CH17" s="28" t="e">
        <f t="shared" si="19"/>
        <v>#NAME?</v>
      </c>
      <c r="CI17" s="28" t="e">
        <f t="shared" si="19"/>
        <v>#NAME?</v>
      </c>
    </row>
    <row r="18" spans="1:87" x14ac:dyDescent="0.4">
      <c r="C18" t="s">
        <v>162</v>
      </c>
      <c r="E18" s="12" t="s">
        <v>69</v>
      </c>
      <c r="F18" s="12"/>
      <c r="G18" s="13"/>
      <c r="H18" s="21">
        <f t="shared" ref="H18:M18" si="20">IFERROR(H17/H10,0)</f>
        <v>0</v>
      </c>
      <c r="I18" s="21">
        <f t="shared" si="20"/>
        <v>0</v>
      </c>
      <c r="J18" s="21">
        <f t="shared" si="20"/>
        <v>0</v>
      </c>
      <c r="K18" s="21">
        <f t="shared" si="20"/>
        <v>0</v>
      </c>
      <c r="L18" s="21">
        <f t="shared" si="20"/>
        <v>0</v>
      </c>
      <c r="M18" s="21">
        <f t="shared" si="20"/>
        <v>0</v>
      </c>
      <c r="P18" s="21">
        <f t="shared" ref="P18:CA18" si="21">IFERROR(P17/P10,0)</f>
        <v>0</v>
      </c>
      <c r="Q18" s="21">
        <f t="shared" si="21"/>
        <v>0</v>
      </c>
      <c r="R18" s="21">
        <f t="shared" si="21"/>
        <v>0</v>
      </c>
      <c r="S18" s="21">
        <f t="shared" si="21"/>
        <v>0</v>
      </c>
      <c r="T18" s="21">
        <f t="shared" si="21"/>
        <v>0</v>
      </c>
      <c r="U18" s="21">
        <f t="shared" si="21"/>
        <v>0</v>
      </c>
      <c r="V18" s="21">
        <f t="shared" si="21"/>
        <v>0</v>
      </c>
      <c r="W18" s="21">
        <f t="shared" si="21"/>
        <v>0</v>
      </c>
      <c r="X18" s="21">
        <f t="shared" si="21"/>
        <v>0</v>
      </c>
      <c r="Y18" s="21">
        <f t="shared" si="21"/>
        <v>0</v>
      </c>
      <c r="Z18" s="21">
        <f t="shared" si="21"/>
        <v>0</v>
      </c>
      <c r="AA18" s="21">
        <f t="shared" si="21"/>
        <v>0</v>
      </c>
      <c r="AB18" s="21">
        <f t="shared" si="21"/>
        <v>0</v>
      </c>
      <c r="AC18" s="21">
        <f t="shared" si="21"/>
        <v>0</v>
      </c>
      <c r="AD18" s="21">
        <f t="shared" si="21"/>
        <v>0</v>
      </c>
      <c r="AE18" s="21">
        <f t="shared" si="21"/>
        <v>0</v>
      </c>
      <c r="AF18" s="21">
        <f t="shared" si="21"/>
        <v>0</v>
      </c>
      <c r="AG18" s="21">
        <f t="shared" si="21"/>
        <v>0</v>
      </c>
      <c r="AH18" s="21">
        <f t="shared" si="21"/>
        <v>0</v>
      </c>
      <c r="AI18" s="21">
        <f t="shared" si="21"/>
        <v>0</v>
      </c>
      <c r="AJ18" s="21">
        <f t="shared" si="21"/>
        <v>0</v>
      </c>
      <c r="AK18" s="21">
        <f t="shared" si="21"/>
        <v>0</v>
      </c>
      <c r="AL18" s="21">
        <f t="shared" si="21"/>
        <v>0</v>
      </c>
      <c r="AM18" s="21">
        <f t="shared" si="21"/>
        <v>0</v>
      </c>
      <c r="AN18" s="21">
        <f t="shared" si="21"/>
        <v>0</v>
      </c>
      <c r="AO18" s="21">
        <f t="shared" si="21"/>
        <v>0</v>
      </c>
      <c r="AP18" s="21">
        <f t="shared" si="21"/>
        <v>0</v>
      </c>
      <c r="AQ18" s="21">
        <f t="shared" si="21"/>
        <v>0</v>
      </c>
      <c r="AR18" s="21">
        <f t="shared" si="21"/>
        <v>0</v>
      </c>
      <c r="AS18" s="21">
        <f t="shared" si="21"/>
        <v>0</v>
      </c>
      <c r="AT18" s="21">
        <f t="shared" si="21"/>
        <v>0</v>
      </c>
      <c r="AU18" s="21">
        <f t="shared" si="21"/>
        <v>0</v>
      </c>
      <c r="AV18" s="21">
        <f t="shared" si="21"/>
        <v>0</v>
      </c>
      <c r="AW18" s="21">
        <f t="shared" si="21"/>
        <v>0</v>
      </c>
      <c r="AX18" s="21">
        <f t="shared" si="21"/>
        <v>0</v>
      </c>
      <c r="AY18" s="21">
        <f t="shared" si="21"/>
        <v>0</v>
      </c>
      <c r="AZ18" s="21">
        <f t="shared" si="21"/>
        <v>0</v>
      </c>
      <c r="BA18" s="21">
        <f t="shared" si="21"/>
        <v>0</v>
      </c>
      <c r="BB18" s="21">
        <f t="shared" si="21"/>
        <v>0</v>
      </c>
      <c r="BC18" s="21">
        <f t="shared" si="21"/>
        <v>0</v>
      </c>
      <c r="BD18" s="21">
        <f t="shared" si="21"/>
        <v>0</v>
      </c>
      <c r="BE18" s="21">
        <f t="shared" si="21"/>
        <v>0</v>
      </c>
      <c r="BF18" s="21">
        <f t="shared" si="21"/>
        <v>0</v>
      </c>
      <c r="BG18" s="21">
        <f t="shared" si="21"/>
        <v>0</v>
      </c>
      <c r="BH18" s="21">
        <f t="shared" si="21"/>
        <v>0</v>
      </c>
      <c r="BI18" s="21">
        <f t="shared" si="21"/>
        <v>0</v>
      </c>
      <c r="BJ18" s="21">
        <f t="shared" si="21"/>
        <v>0</v>
      </c>
      <c r="BK18" s="21">
        <f t="shared" si="21"/>
        <v>0</v>
      </c>
      <c r="BL18" s="21">
        <f t="shared" si="21"/>
        <v>0</v>
      </c>
      <c r="BM18" s="21">
        <f t="shared" si="21"/>
        <v>0</v>
      </c>
      <c r="BN18" s="21">
        <f t="shared" si="21"/>
        <v>0</v>
      </c>
      <c r="BO18" s="21">
        <f t="shared" si="21"/>
        <v>0</v>
      </c>
      <c r="BP18" s="21">
        <f t="shared" si="21"/>
        <v>0</v>
      </c>
      <c r="BQ18" s="21">
        <f t="shared" si="21"/>
        <v>0</v>
      </c>
      <c r="BR18" s="21">
        <f t="shared" si="21"/>
        <v>0</v>
      </c>
      <c r="BS18" s="21">
        <f t="shared" si="21"/>
        <v>0</v>
      </c>
      <c r="BT18" s="21">
        <f t="shared" si="21"/>
        <v>0</v>
      </c>
      <c r="BU18" s="21">
        <f t="shared" si="21"/>
        <v>0</v>
      </c>
      <c r="BV18" s="21">
        <f t="shared" si="21"/>
        <v>0</v>
      </c>
      <c r="BW18" s="21">
        <f t="shared" si="21"/>
        <v>0</v>
      </c>
      <c r="BX18" s="21">
        <f t="shared" si="21"/>
        <v>0</v>
      </c>
      <c r="BY18" s="21">
        <f t="shared" si="21"/>
        <v>0</v>
      </c>
      <c r="BZ18" s="21">
        <f t="shared" si="21"/>
        <v>0</v>
      </c>
      <c r="CA18" s="21">
        <f t="shared" si="21"/>
        <v>0</v>
      </c>
      <c r="CB18" s="21">
        <f t="shared" ref="CB18:CI18" si="22">IFERROR(CB17/CB10,0)</f>
        <v>0</v>
      </c>
      <c r="CC18" s="21">
        <f t="shared" si="22"/>
        <v>0</v>
      </c>
      <c r="CD18" s="21">
        <f t="shared" si="22"/>
        <v>0</v>
      </c>
      <c r="CE18" s="21">
        <f t="shared" si="22"/>
        <v>0</v>
      </c>
      <c r="CF18" s="21">
        <f t="shared" si="22"/>
        <v>0</v>
      </c>
      <c r="CG18" s="21">
        <f t="shared" si="22"/>
        <v>0</v>
      </c>
      <c r="CH18" s="21">
        <f t="shared" si="22"/>
        <v>0</v>
      </c>
      <c r="CI18" s="21">
        <f t="shared" si="22"/>
        <v>0</v>
      </c>
    </row>
    <row r="19" spans="1:87" x14ac:dyDescent="0.4">
      <c r="C19" t="s">
        <v>162</v>
      </c>
      <c r="E19" s="12"/>
      <c r="F19" s="12"/>
      <c r="G19" s="13"/>
    </row>
    <row r="20" spans="1:87" outlineLevel="1" x14ac:dyDescent="0.4">
      <c r="C20" t="s">
        <v>162</v>
      </c>
      <c r="E20" t="str">
        <f>"Revenue driver: "&amp;E10</f>
        <v>Revenue driver: Sales revenue Revenue</v>
      </c>
      <c r="H20" s="53"/>
      <c r="I20" s="53"/>
      <c r="J20" s="53"/>
      <c r="K20" s="53"/>
      <c r="L20" s="53"/>
      <c r="M20" s="53"/>
      <c r="P20" s="53" t="e">
        <f>P10</f>
        <v>#NAME?</v>
      </c>
      <c r="Q20" s="53" t="e">
        <f t="shared" ref="Q20:CB20" si="23">Q10</f>
        <v>#NAME?</v>
      </c>
      <c r="R20" s="53" t="e">
        <f t="shared" si="23"/>
        <v>#NAME?</v>
      </c>
      <c r="S20" s="53" t="e">
        <f t="shared" si="23"/>
        <v>#NAME?</v>
      </c>
      <c r="T20" s="53" t="e">
        <f t="shared" si="23"/>
        <v>#NAME?</v>
      </c>
      <c r="U20" s="53" t="e">
        <f t="shared" si="23"/>
        <v>#NAME?</v>
      </c>
      <c r="V20" s="53" t="e">
        <f t="shared" si="23"/>
        <v>#NAME?</v>
      </c>
      <c r="W20" s="53" t="e">
        <f t="shared" si="23"/>
        <v>#NAME?</v>
      </c>
      <c r="X20" s="53" t="e">
        <f t="shared" si="23"/>
        <v>#NAME?</v>
      </c>
      <c r="Y20" s="53" t="e">
        <f t="shared" si="23"/>
        <v>#NAME?</v>
      </c>
      <c r="Z20" s="53" t="e">
        <f t="shared" si="23"/>
        <v>#NAME?</v>
      </c>
      <c r="AA20" s="53" t="e">
        <f t="shared" si="23"/>
        <v>#NAME?</v>
      </c>
      <c r="AB20" s="53" t="e">
        <f t="shared" si="23"/>
        <v>#NAME?</v>
      </c>
      <c r="AC20" s="53" t="e">
        <f t="shared" si="23"/>
        <v>#NAME?</v>
      </c>
      <c r="AD20" s="53" t="e">
        <f t="shared" si="23"/>
        <v>#NAME?</v>
      </c>
      <c r="AE20" s="53" t="e">
        <f t="shared" si="23"/>
        <v>#NAME?</v>
      </c>
      <c r="AF20" s="53" t="e">
        <f t="shared" si="23"/>
        <v>#NAME?</v>
      </c>
      <c r="AG20" s="53" t="e">
        <f t="shared" si="23"/>
        <v>#NAME?</v>
      </c>
      <c r="AH20" s="53" t="e">
        <f t="shared" si="23"/>
        <v>#NAME?</v>
      </c>
      <c r="AI20" s="53" t="e">
        <f t="shared" si="23"/>
        <v>#NAME?</v>
      </c>
      <c r="AJ20" s="53" t="e">
        <f t="shared" si="23"/>
        <v>#NAME?</v>
      </c>
      <c r="AK20" s="53" t="e">
        <f t="shared" si="23"/>
        <v>#NAME?</v>
      </c>
      <c r="AL20" s="53" t="e">
        <f t="shared" si="23"/>
        <v>#NAME?</v>
      </c>
      <c r="AM20" s="53" t="e">
        <f t="shared" si="23"/>
        <v>#NAME?</v>
      </c>
      <c r="AN20" s="53" t="e">
        <f t="shared" si="23"/>
        <v>#NAME?</v>
      </c>
      <c r="AO20" s="53" t="e">
        <f t="shared" si="23"/>
        <v>#NAME?</v>
      </c>
      <c r="AP20" s="53" t="e">
        <f t="shared" si="23"/>
        <v>#NAME?</v>
      </c>
      <c r="AQ20" s="53" t="e">
        <f t="shared" si="23"/>
        <v>#NAME?</v>
      </c>
      <c r="AR20" s="53" t="e">
        <f t="shared" si="23"/>
        <v>#NAME?</v>
      </c>
      <c r="AS20" s="53" t="e">
        <f t="shared" si="23"/>
        <v>#NAME?</v>
      </c>
      <c r="AT20" s="53" t="e">
        <f t="shared" si="23"/>
        <v>#NAME?</v>
      </c>
      <c r="AU20" s="53" t="e">
        <f t="shared" si="23"/>
        <v>#NAME?</v>
      </c>
      <c r="AV20" s="53" t="e">
        <f t="shared" si="23"/>
        <v>#NAME?</v>
      </c>
      <c r="AW20" s="53" t="e">
        <f t="shared" si="23"/>
        <v>#NAME?</v>
      </c>
      <c r="AX20" s="53" t="e">
        <f t="shared" si="23"/>
        <v>#NAME?</v>
      </c>
      <c r="AY20" s="53" t="e">
        <f t="shared" si="23"/>
        <v>#NAME?</v>
      </c>
      <c r="AZ20" s="53" t="e">
        <f t="shared" si="23"/>
        <v>#NAME?</v>
      </c>
      <c r="BA20" s="53" t="e">
        <f t="shared" si="23"/>
        <v>#NAME?</v>
      </c>
      <c r="BB20" s="53" t="e">
        <f t="shared" si="23"/>
        <v>#NAME?</v>
      </c>
      <c r="BC20" s="53" t="e">
        <f t="shared" si="23"/>
        <v>#NAME?</v>
      </c>
      <c r="BD20" s="53" t="e">
        <f t="shared" si="23"/>
        <v>#NAME?</v>
      </c>
      <c r="BE20" s="53" t="e">
        <f t="shared" si="23"/>
        <v>#NAME?</v>
      </c>
      <c r="BF20" s="53" t="e">
        <f t="shared" si="23"/>
        <v>#NAME?</v>
      </c>
      <c r="BG20" s="53" t="e">
        <f t="shared" si="23"/>
        <v>#NAME?</v>
      </c>
      <c r="BH20" s="53" t="e">
        <f t="shared" si="23"/>
        <v>#NAME?</v>
      </c>
      <c r="BI20" s="53" t="e">
        <f t="shared" si="23"/>
        <v>#NAME?</v>
      </c>
      <c r="BJ20" s="53" t="e">
        <f t="shared" si="23"/>
        <v>#NAME?</v>
      </c>
      <c r="BK20" s="53" t="e">
        <f t="shared" si="23"/>
        <v>#NAME?</v>
      </c>
      <c r="BL20" s="53" t="e">
        <f t="shared" si="23"/>
        <v>#NAME?</v>
      </c>
      <c r="BM20" s="53" t="e">
        <f t="shared" si="23"/>
        <v>#NAME?</v>
      </c>
      <c r="BN20" s="53" t="e">
        <f t="shared" si="23"/>
        <v>#NAME?</v>
      </c>
      <c r="BO20" s="53" t="e">
        <f t="shared" si="23"/>
        <v>#NAME?</v>
      </c>
      <c r="BP20" s="53" t="e">
        <f t="shared" si="23"/>
        <v>#NAME?</v>
      </c>
      <c r="BQ20" s="53" t="e">
        <f t="shared" si="23"/>
        <v>#NAME?</v>
      </c>
      <c r="BR20" s="53" t="e">
        <f t="shared" si="23"/>
        <v>#NAME?</v>
      </c>
      <c r="BS20" s="53" t="e">
        <f t="shared" si="23"/>
        <v>#NAME?</v>
      </c>
      <c r="BT20" s="53" t="e">
        <f t="shared" si="23"/>
        <v>#NAME?</v>
      </c>
      <c r="BU20" s="53" t="e">
        <f t="shared" si="23"/>
        <v>#NAME?</v>
      </c>
      <c r="BV20" s="53" t="e">
        <f t="shared" si="23"/>
        <v>#NAME?</v>
      </c>
      <c r="BW20" s="53" t="e">
        <f t="shared" si="23"/>
        <v>#NAME?</v>
      </c>
      <c r="BX20" s="53" t="e">
        <f t="shared" si="23"/>
        <v>#NAME?</v>
      </c>
      <c r="BY20" s="53" t="e">
        <f t="shared" si="23"/>
        <v>#NAME?</v>
      </c>
      <c r="BZ20" s="53" t="e">
        <f t="shared" si="23"/>
        <v>#NAME?</v>
      </c>
      <c r="CA20" s="53" t="e">
        <f t="shared" si="23"/>
        <v>#NAME?</v>
      </c>
      <c r="CB20" s="53" t="e">
        <f t="shared" si="23"/>
        <v>#NAME?</v>
      </c>
      <c r="CC20" s="53" t="e">
        <f t="shared" ref="CC20:CI20" si="24">CC10</f>
        <v>#NAME?</v>
      </c>
      <c r="CD20" s="53" t="e">
        <f t="shared" si="24"/>
        <v>#NAME?</v>
      </c>
      <c r="CE20" s="53" t="e">
        <f t="shared" si="24"/>
        <v>#NAME?</v>
      </c>
      <c r="CF20" s="53" t="e">
        <f t="shared" si="24"/>
        <v>#NAME?</v>
      </c>
      <c r="CG20" s="53" t="e">
        <f t="shared" si="24"/>
        <v>#NAME?</v>
      </c>
      <c r="CH20" s="53" t="e">
        <f t="shared" si="24"/>
        <v>#NAME?</v>
      </c>
      <c r="CI20" s="53" t="e">
        <f t="shared" si="24"/>
        <v>#NAME?</v>
      </c>
    </row>
    <row r="21" spans="1:87" outlineLevel="1" x14ac:dyDescent="0.4">
      <c r="C21" t="s">
        <v>162</v>
      </c>
      <c r="E21" s="12"/>
      <c r="F21" s="12"/>
      <c r="G21" s="13"/>
    </row>
    <row r="22" spans="1:87" outlineLevel="1" x14ac:dyDescent="0.4">
      <c r="C22" t="s">
        <v>162</v>
      </c>
      <c r="E22" s="12" t="str">
        <f>E12</f>
        <v>Driver: # of orders</v>
      </c>
      <c r="F22" s="12"/>
      <c r="G22" s="13"/>
      <c r="H22" s="15"/>
      <c r="I22" s="15"/>
      <c r="J22" s="15"/>
      <c r="K22" s="15"/>
      <c r="L22" s="15"/>
      <c r="M22" s="15"/>
      <c r="P22" s="34" t="e">
        <f>P12</f>
        <v>#NAME?</v>
      </c>
      <c r="Q22" s="34" t="e">
        <f t="shared" ref="Q22:CB22" si="25">Q12</f>
        <v>#NAME?</v>
      </c>
      <c r="R22" s="34" t="e">
        <f t="shared" si="25"/>
        <v>#NAME?</v>
      </c>
      <c r="S22" s="34" t="e">
        <f t="shared" si="25"/>
        <v>#NAME?</v>
      </c>
      <c r="T22" s="34" t="e">
        <f t="shared" si="25"/>
        <v>#NAME?</v>
      </c>
      <c r="U22" s="34" t="e">
        <f t="shared" si="25"/>
        <v>#NAME?</v>
      </c>
      <c r="V22" s="34" t="e">
        <f t="shared" si="25"/>
        <v>#NAME?</v>
      </c>
      <c r="W22" s="34" t="e">
        <f t="shared" si="25"/>
        <v>#NAME?</v>
      </c>
      <c r="X22" s="34" t="e">
        <f t="shared" si="25"/>
        <v>#NAME?</v>
      </c>
      <c r="Y22" s="34" t="e">
        <f t="shared" si="25"/>
        <v>#NAME?</v>
      </c>
      <c r="Z22" s="34" t="e">
        <f t="shared" si="25"/>
        <v>#NAME?</v>
      </c>
      <c r="AA22" s="34" t="e">
        <f t="shared" si="25"/>
        <v>#NAME?</v>
      </c>
      <c r="AB22" s="34" t="e">
        <f t="shared" si="25"/>
        <v>#NAME?</v>
      </c>
      <c r="AC22" s="34" t="e">
        <f t="shared" si="25"/>
        <v>#NAME?</v>
      </c>
      <c r="AD22" s="34" t="e">
        <f t="shared" si="25"/>
        <v>#NAME?</v>
      </c>
      <c r="AE22" s="34" t="e">
        <f t="shared" si="25"/>
        <v>#NAME?</v>
      </c>
      <c r="AF22" s="34" t="e">
        <f t="shared" si="25"/>
        <v>#NAME?</v>
      </c>
      <c r="AG22" s="34" t="e">
        <f t="shared" si="25"/>
        <v>#NAME?</v>
      </c>
      <c r="AH22" s="34" t="e">
        <f t="shared" si="25"/>
        <v>#NAME?</v>
      </c>
      <c r="AI22" s="34" t="e">
        <f t="shared" si="25"/>
        <v>#NAME?</v>
      </c>
      <c r="AJ22" s="34" t="e">
        <f t="shared" si="25"/>
        <v>#NAME?</v>
      </c>
      <c r="AK22" s="34" t="e">
        <f t="shared" si="25"/>
        <v>#NAME?</v>
      </c>
      <c r="AL22" s="34" t="e">
        <f t="shared" si="25"/>
        <v>#NAME?</v>
      </c>
      <c r="AM22" s="34" t="e">
        <f t="shared" si="25"/>
        <v>#NAME?</v>
      </c>
      <c r="AN22" s="34" t="e">
        <f t="shared" si="25"/>
        <v>#NAME?</v>
      </c>
      <c r="AO22" s="34" t="e">
        <f t="shared" si="25"/>
        <v>#NAME?</v>
      </c>
      <c r="AP22" s="34" t="e">
        <f t="shared" si="25"/>
        <v>#NAME?</v>
      </c>
      <c r="AQ22" s="34" t="e">
        <f t="shared" si="25"/>
        <v>#NAME?</v>
      </c>
      <c r="AR22" s="34" t="e">
        <f t="shared" si="25"/>
        <v>#NAME?</v>
      </c>
      <c r="AS22" s="34" t="e">
        <f t="shared" si="25"/>
        <v>#NAME?</v>
      </c>
      <c r="AT22" s="34" t="e">
        <f t="shared" si="25"/>
        <v>#NAME?</v>
      </c>
      <c r="AU22" s="34" t="e">
        <f t="shared" si="25"/>
        <v>#NAME?</v>
      </c>
      <c r="AV22" s="34" t="e">
        <f t="shared" si="25"/>
        <v>#NAME?</v>
      </c>
      <c r="AW22" s="34" t="e">
        <f t="shared" si="25"/>
        <v>#NAME?</v>
      </c>
      <c r="AX22" s="34" t="e">
        <f t="shared" si="25"/>
        <v>#NAME?</v>
      </c>
      <c r="AY22" s="34" t="e">
        <f t="shared" si="25"/>
        <v>#NAME?</v>
      </c>
      <c r="AZ22" s="34" t="e">
        <f t="shared" si="25"/>
        <v>#NAME?</v>
      </c>
      <c r="BA22" s="34" t="e">
        <f t="shared" si="25"/>
        <v>#NAME?</v>
      </c>
      <c r="BB22" s="34" t="e">
        <f t="shared" si="25"/>
        <v>#NAME?</v>
      </c>
      <c r="BC22" s="34" t="e">
        <f t="shared" si="25"/>
        <v>#NAME?</v>
      </c>
      <c r="BD22" s="34" t="e">
        <f t="shared" si="25"/>
        <v>#NAME?</v>
      </c>
      <c r="BE22" s="34" t="e">
        <f t="shared" si="25"/>
        <v>#NAME?</v>
      </c>
      <c r="BF22" s="34" t="e">
        <f t="shared" si="25"/>
        <v>#NAME?</v>
      </c>
      <c r="BG22" s="34" t="e">
        <f t="shared" si="25"/>
        <v>#NAME?</v>
      </c>
      <c r="BH22" s="34" t="e">
        <f t="shared" si="25"/>
        <v>#NAME?</v>
      </c>
      <c r="BI22" s="34" t="e">
        <f t="shared" si="25"/>
        <v>#NAME?</v>
      </c>
      <c r="BJ22" s="34" t="e">
        <f t="shared" si="25"/>
        <v>#NAME?</v>
      </c>
      <c r="BK22" s="34" t="e">
        <f t="shared" si="25"/>
        <v>#NAME?</v>
      </c>
      <c r="BL22" s="34" t="e">
        <f t="shared" si="25"/>
        <v>#NAME?</v>
      </c>
      <c r="BM22" s="34" t="e">
        <f t="shared" si="25"/>
        <v>#NAME?</v>
      </c>
      <c r="BN22" s="34" t="e">
        <f t="shared" si="25"/>
        <v>#NAME?</v>
      </c>
      <c r="BO22" s="34" t="e">
        <f t="shared" si="25"/>
        <v>#NAME?</v>
      </c>
      <c r="BP22" s="34" t="e">
        <f t="shared" si="25"/>
        <v>#NAME?</v>
      </c>
      <c r="BQ22" s="34" t="e">
        <f t="shared" si="25"/>
        <v>#NAME?</v>
      </c>
      <c r="BR22" s="34" t="e">
        <f t="shared" si="25"/>
        <v>#NAME?</v>
      </c>
      <c r="BS22" s="34" t="e">
        <f t="shared" si="25"/>
        <v>#NAME?</v>
      </c>
      <c r="BT22" s="34" t="e">
        <f t="shared" si="25"/>
        <v>#NAME?</v>
      </c>
      <c r="BU22" s="34" t="e">
        <f t="shared" si="25"/>
        <v>#NAME?</v>
      </c>
      <c r="BV22" s="34" t="e">
        <f t="shared" si="25"/>
        <v>#NAME?</v>
      </c>
      <c r="BW22" s="34" t="e">
        <f t="shared" si="25"/>
        <v>#NAME?</v>
      </c>
      <c r="BX22" s="34" t="e">
        <f t="shared" si="25"/>
        <v>#NAME?</v>
      </c>
      <c r="BY22" s="34" t="e">
        <f t="shared" si="25"/>
        <v>#NAME?</v>
      </c>
      <c r="BZ22" s="34" t="e">
        <f t="shared" si="25"/>
        <v>#NAME?</v>
      </c>
      <c r="CA22" s="34" t="e">
        <f t="shared" si="25"/>
        <v>#NAME?</v>
      </c>
      <c r="CB22" s="34" t="e">
        <f t="shared" si="25"/>
        <v>#NAME?</v>
      </c>
      <c r="CC22" s="34" t="e">
        <f t="shared" ref="CC22:CI22" si="26">CC12</f>
        <v>#NAME?</v>
      </c>
      <c r="CD22" s="34" t="e">
        <f t="shared" si="26"/>
        <v>#NAME?</v>
      </c>
      <c r="CE22" s="34" t="e">
        <f t="shared" si="26"/>
        <v>#NAME?</v>
      </c>
      <c r="CF22" s="34" t="e">
        <f t="shared" si="26"/>
        <v>#NAME?</v>
      </c>
      <c r="CG22" s="34" t="e">
        <f t="shared" si="26"/>
        <v>#NAME?</v>
      </c>
      <c r="CH22" s="34" t="e">
        <f t="shared" si="26"/>
        <v>#NAME?</v>
      </c>
      <c r="CI22" s="34" t="e">
        <f t="shared" si="26"/>
        <v>#NAME?</v>
      </c>
    </row>
    <row r="23" spans="1:87" outlineLevel="1" x14ac:dyDescent="0.4">
      <c r="C23" t="s">
        <v>162</v>
      </c>
      <c r="E23" s="12"/>
      <c r="F23" s="12"/>
      <c r="G23" s="13"/>
    </row>
    <row r="24" spans="1:87" s="42" customFormat="1" x14ac:dyDescent="0.4">
      <c r="C24" s="42" t="s">
        <v>163</v>
      </c>
      <c r="E24" s="41" t="s">
        <v>164</v>
      </c>
      <c r="F24" s="41"/>
      <c r="G24" s="68"/>
    </row>
    <row r="25" spans="1:87" x14ac:dyDescent="0.4">
      <c r="C25" t="s">
        <v>163</v>
      </c>
      <c r="E25" s="12" t="s">
        <v>165</v>
      </c>
      <c r="F25" s="12"/>
      <c r="G25" s="13"/>
      <c r="H25" s="16">
        <v>0.1</v>
      </c>
      <c r="I25" s="16">
        <v>0.1</v>
      </c>
      <c r="J25" s="16">
        <v>0.1</v>
      </c>
      <c r="K25" s="16">
        <v>0.1</v>
      </c>
      <c r="L25" s="16">
        <v>0.1</v>
      </c>
      <c r="M25" s="16">
        <v>0.1</v>
      </c>
      <c r="P25" s="20" t="e" cm="1">
        <f t="array" ref="P25">INDEX($H:$M,ROW(),MATCH(P$2,$H$1:$M$1,0))</f>
        <v>#NAME?</v>
      </c>
      <c r="Q25" s="20" t="e" cm="1">
        <f t="array" ref="Q25">INDEX($H:$M,ROW(),MATCH(Q$2,$H$1:$M$1,0))</f>
        <v>#NAME?</v>
      </c>
      <c r="R25" s="20" t="e" cm="1">
        <f t="array" ref="R25">INDEX($H:$M,ROW(),MATCH(R$2,$H$1:$M$1,0))</f>
        <v>#NAME?</v>
      </c>
      <c r="S25" s="20" t="e" cm="1">
        <f t="array" ref="S25">INDEX($H:$M,ROW(),MATCH(S$2,$H$1:$M$1,0))</f>
        <v>#NAME?</v>
      </c>
      <c r="T25" s="20" t="e" cm="1">
        <f t="array" ref="T25">INDEX($H:$M,ROW(),MATCH(T$2,$H$1:$M$1,0))</f>
        <v>#NAME?</v>
      </c>
      <c r="U25" s="20" t="e" cm="1">
        <f t="array" ref="U25">INDEX($H:$M,ROW(),MATCH(U$2,$H$1:$M$1,0))</f>
        <v>#NAME?</v>
      </c>
      <c r="V25" s="20" t="e" cm="1">
        <f t="array" ref="V25">INDEX($H:$M,ROW(),MATCH(V$2,$H$1:$M$1,0))</f>
        <v>#NAME?</v>
      </c>
      <c r="W25" s="20" t="e" cm="1">
        <f t="array" ref="W25">INDEX($H:$M,ROW(),MATCH(W$2,$H$1:$M$1,0))</f>
        <v>#NAME?</v>
      </c>
      <c r="X25" s="20" t="e" cm="1">
        <f t="array" ref="X25">INDEX($H:$M,ROW(),MATCH(X$2,$H$1:$M$1,0))</f>
        <v>#NAME?</v>
      </c>
      <c r="Y25" s="20" t="e" cm="1">
        <f t="array" ref="Y25">INDEX($H:$M,ROW(),MATCH(Y$2,$H$1:$M$1,0))</f>
        <v>#NAME?</v>
      </c>
      <c r="Z25" s="20" t="e" cm="1">
        <f t="array" ref="Z25">INDEX($H:$M,ROW(),MATCH(Z$2,$H$1:$M$1,0))</f>
        <v>#NAME?</v>
      </c>
      <c r="AA25" s="20" t="e" cm="1">
        <f t="array" ref="AA25">INDEX($H:$M,ROW(),MATCH(AA$2,$H$1:$M$1,0))</f>
        <v>#NAME?</v>
      </c>
      <c r="AB25" s="20" t="e" cm="1">
        <f t="array" ref="AB25">INDEX($H:$M,ROW(),MATCH(AB$2,$H$1:$M$1,0))</f>
        <v>#NAME?</v>
      </c>
      <c r="AC25" s="20" t="e" cm="1">
        <f t="array" ref="AC25">INDEX($H:$M,ROW(),MATCH(AC$2,$H$1:$M$1,0))</f>
        <v>#NAME?</v>
      </c>
      <c r="AD25" s="20" t="e" cm="1">
        <f t="array" ref="AD25">INDEX($H:$M,ROW(),MATCH(AD$2,$H$1:$M$1,0))</f>
        <v>#NAME?</v>
      </c>
      <c r="AE25" s="20" t="e" cm="1">
        <f t="array" ref="AE25">INDEX($H:$M,ROW(),MATCH(AE$2,$H$1:$M$1,0))</f>
        <v>#NAME?</v>
      </c>
      <c r="AF25" s="20" t="e" cm="1">
        <f t="array" ref="AF25">INDEX($H:$M,ROW(),MATCH(AF$2,$H$1:$M$1,0))</f>
        <v>#NAME?</v>
      </c>
      <c r="AG25" s="20" t="e" cm="1">
        <f t="array" ref="AG25">INDEX($H:$M,ROW(),MATCH(AG$2,$H$1:$M$1,0))</f>
        <v>#NAME?</v>
      </c>
      <c r="AH25" s="20" t="e" cm="1">
        <f t="array" ref="AH25">INDEX($H:$M,ROW(),MATCH(AH$2,$H$1:$M$1,0))</f>
        <v>#NAME?</v>
      </c>
      <c r="AI25" s="20" t="e" cm="1">
        <f t="array" ref="AI25">INDEX($H:$M,ROW(),MATCH(AI$2,$H$1:$M$1,0))</f>
        <v>#NAME?</v>
      </c>
      <c r="AJ25" s="20" t="e" cm="1">
        <f t="array" ref="AJ25">INDEX($H:$M,ROW(),MATCH(AJ$2,$H$1:$M$1,0))</f>
        <v>#NAME?</v>
      </c>
      <c r="AK25" s="20" t="e" cm="1">
        <f t="array" ref="AK25">INDEX($H:$M,ROW(),MATCH(AK$2,$H$1:$M$1,0))</f>
        <v>#NAME?</v>
      </c>
      <c r="AL25" s="20" t="e" cm="1">
        <f t="array" ref="AL25">INDEX($H:$M,ROW(),MATCH(AL$2,$H$1:$M$1,0))</f>
        <v>#NAME?</v>
      </c>
      <c r="AM25" s="20" t="e" cm="1">
        <f t="array" ref="AM25">INDEX($H:$M,ROW(),MATCH(AM$2,$H$1:$M$1,0))</f>
        <v>#NAME?</v>
      </c>
      <c r="AN25" s="20" t="e" cm="1">
        <f t="array" ref="AN25">INDEX($H:$M,ROW(),MATCH(AN$2,$H$1:$M$1,0))</f>
        <v>#NAME?</v>
      </c>
      <c r="AO25" s="20" t="e" cm="1">
        <f t="array" ref="AO25">INDEX($H:$M,ROW(),MATCH(AO$2,$H$1:$M$1,0))</f>
        <v>#NAME?</v>
      </c>
      <c r="AP25" s="20" t="e" cm="1">
        <f t="array" ref="AP25">INDEX($H:$M,ROW(),MATCH(AP$2,$H$1:$M$1,0))</f>
        <v>#NAME?</v>
      </c>
      <c r="AQ25" s="20" t="e" cm="1">
        <f t="array" ref="AQ25">INDEX($H:$M,ROW(),MATCH(AQ$2,$H$1:$M$1,0))</f>
        <v>#NAME?</v>
      </c>
      <c r="AR25" s="20" t="e" cm="1">
        <f t="array" ref="AR25">INDEX($H:$M,ROW(),MATCH(AR$2,$H$1:$M$1,0))</f>
        <v>#NAME?</v>
      </c>
      <c r="AS25" s="20" t="e" cm="1">
        <f t="array" ref="AS25">INDEX($H:$M,ROW(),MATCH(AS$2,$H$1:$M$1,0))</f>
        <v>#NAME?</v>
      </c>
      <c r="AT25" s="20" t="e" cm="1">
        <f t="array" ref="AT25">INDEX($H:$M,ROW(),MATCH(AT$2,$H$1:$M$1,0))</f>
        <v>#NAME?</v>
      </c>
      <c r="AU25" s="20" t="e" cm="1">
        <f t="array" ref="AU25">INDEX($H:$M,ROW(),MATCH(AU$2,$H$1:$M$1,0))</f>
        <v>#NAME?</v>
      </c>
      <c r="AV25" s="20" t="e" cm="1">
        <f t="array" ref="AV25">INDEX($H:$M,ROW(),MATCH(AV$2,$H$1:$M$1,0))</f>
        <v>#NAME?</v>
      </c>
      <c r="AW25" s="20" t="e" cm="1">
        <f t="array" ref="AW25">INDEX($H:$M,ROW(),MATCH(AW$2,$H$1:$M$1,0))</f>
        <v>#NAME?</v>
      </c>
      <c r="AX25" s="20" t="e" cm="1">
        <f t="array" ref="AX25">INDEX($H:$M,ROW(),MATCH(AX$2,$H$1:$M$1,0))</f>
        <v>#NAME?</v>
      </c>
      <c r="AY25" s="20" t="e" cm="1">
        <f t="array" ref="AY25">INDEX($H:$M,ROW(),MATCH(AY$2,$H$1:$M$1,0))</f>
        <v>#NAME?</v>
      </c>
      <c r="AZ25" s="20" t="e" cm="1">
        <f t="array" ref="AZ25">INDEX($H:$M,ROW(),MATCH(AZ$2,$H$1:$M$1,0))</f>
        <v>#NAME?</v>
      </c>
      <c r="BA25" s="20" t="e" cm="1">
        <f t="array" ref="BA25">INDEX($H:$M,ROW(),MATCH(BA$2,$H$1:$M$1,0))</f>
        <v>#NAME?</v>
      </c>
      <c r="BB25" s="20" t="e" cm="1">
        <f t="array" ref="BB25">INDEX($H:$M,ROW(),MATCH(BB$2,$H$1:$M$1,0))</f>
        <v>#NAME?</v>
      </c>
      <c r="BC25" s="20" t="e" cm="1">
        <f t="array" ref="BC25">INDEX($H:$M,ROW(),MATCH(BC$2,$H$1:$M$1,0))</f>
        <v>#NAME?</v>
      </c>
      <c r="BD25" s="20" t="e" cm="1">
        <f t="array" ref="BD25">INDEX($H:$M,ROW(),MATCH(BD$2,$H$1:$M$1,0))</f>
        <v>#NAME?</v>
      </c>
      <c r="BE25" s="20" t="e" cm="1">
        <f t="array" ref="BE25">INDEX($H:$M,ROW(),MATCH(BE$2,$H$1:$M$1,0))</f>
        <v>#NAME?</v>
      </c>
      <c r="BF25" s="20" t="e" cm="1">
        <f t="array" ref="BF25">INDEX($H:$M,ROW(),MATCH(BF$2,$H$1:$M$1,0))</f>
        <v>#NAME?</v>
      </c>
      <c r="BG25" s="20" t="e" cm="1">
        <f t="array" ref="BG25">INDEX($H:$M,ROW(),MATCH(BG$2,$H$1:$M$1,0))</f>
        <v>#NAME?</v>
      </c>
      <c r="BH25" s="20" t="e" cm="1">
        <f t="array" ref="BH25">INDEX($H:$M,ROW(),MATCH(BH$2,$H$1:$M$1,0))</f>
        <v>#NAME?</v>
      </c>
      <c r="BI25" s="20" t="e" cm="1">
        <f t="array" ref="BI25">INDEX($H:$M,ROW(),MATCH(BI$2,$H$1:$M$1,0))</f>
        <v>#NAME?</v>
      </c>
      <c r="BJ25" s="20" t="e" cm="1">
        <f t="array" ref="BJ25">INDEX($H:$M,ROW(),MATCH(BJ$2,$H$1:$M$1,0))</f>
        <v>#NAME?</v>
      </c>
      <c r="BK25" s="20" t="e" cm="1">
        <f t="array" ref="BK25">INDEX($H:$M,ROW(),MATCH(BK$2,$H$1:$M$1,0))</f>
        <v>#NAME?</v>
      </c>
      <c r="BL25" s="20" t="e" cm="1">
        <f t="array" ref="BL25">INDEX($H:$M,ROW(),MATCH(BL$2,$H$1:$M$1,0))</f>
        <v>#NAME?</v>
      </c>
      <c r="BM25" s="20" t="e" cm="1">
        <f t="array" ref="BM25">INDEX($H:$M,ROW(),MATCH(BM$2,$H$1:$M$1,0))</f>
        <v>#NAME?</v>
      </c>
      <c r="BN25" s="20" t="e" cm="1">
        <f t="array" ref="BN25">INDEX($H:$M,ROW(),MATCH(BN$2,$H$1:$M$1,0))</f>
        <v>#NAME?</v>
      </c>
      <c r="BO25" s="20" t="e" cm="1">
        <f t="array" ref="BO25">INDEX($H:$M,ROW(),MATCH(BO$2,$H$1:$M$1,0))</f>
        <v>#NAME?</v>
      </c>
      <c r="BP25" s="20" t="e" cm="1">
        <f t="array" ref="BP25">INDEX($H:$M,ROW(),MATCH(BP$2,$H$1:$M$1,0))</f>
        <v>#NAME?</v>
      </c>
      <c r="BQ25" s="20" t="e" cm="1">
        <f t="array" ref="BQ25">INDEX($H:$M,ROW(),MATCH(BQ$2,$H$1:$M$1,0))</f>
        <v>#NAME?</v>
      </c>
      <c r="BR25" s="20" t="e" cm="1">
        <f t="array" ref="BR25">INDEX($H:$M,ROW(),MATCH(BR$2,$H$1:$M$1,0))</f>
        <v>#NAME?</v>
      </c>
      <c r="BS25" s="20" t="e" cm="1">
        <f t="array" ref="BS25">INDEX($H:$M,ROW(),MATCH(BS$2,$H$1:$M$1,0))</f>
        <v>#NAME?</v>
      </c>
      <c r="BT25" s="20" t="e" cm="1">
        <f t="array" ref="BT25">INDEX($H:$M,ROW(),MATCH(BT$2,$H$1:$M$1,0))</f>
        <v>#NAME?</v>
      </c>
      <c r="BU25" s="20" t="e" cm="1">
        <f t="array" ref="BU25">INDEX($H:$M,ROW(),MATCH(BU$2,$H$1:$M$1,0))</f>
        <v>#NAME?</v>
      </c>
      <c r="BV25" s="20" t="e" cm="1">
        <f t="array" ref="BV25">INDEX($H:$M,ROW(),MATCH(BV$2,$H$1:$M$1,0))</f>
        <v>#NAME?</v>
      </c>
      <c r="BW25" s="20" t="e" cm="1">
        <f t="array" ref="BW25">INDEX($H:$M,ROW(),MATCH(BW$2,$H$1:$M$1,0))</f>
        <v>#NAME?</v>
      </c>
      <c r="BX25" s="20" t="e" cm="1">
        <f t="array" ref="BX25">INDEX($H:$M,ROW(),MATCH(BX$2,$H$1:$M$1,0))</f>
        <v>#NAME?</v>
      </c>
      <c r="BY25" s="20" t="e" cm="1">
        <f t="array" ref="BY25">INDEX($H:$M,ROW(),MATCH(BY$2,$H$1:$M$1,0))</f>
        <v>#NAME?</v>
      </c>
      <c r="BZ25" s="20" t="e" cm="1">
        <f t="array" ref="BZ25">INDEX($H:$M,ROW(),MATCH(BZ$2,$H$1:$M$1,0))</f>
        <v>#NAME?</v>
      </c>
      <c r="CA25" s="20" t="e" cm="1">
        <f t="array" ref="CA25">INDEX($H:$M,ROW(),MATCH(CA$2,$H$1:$M$1,0))</f>
        <v>#NAME?</v>
      </c>
      <c r="CB25" s="20" t="e" cm="1">
        <f t="array" ref="CB25">INDEX($H:$M,ROW(),MATCH(CB$2,$H$1:$M$1,0))</f>
        <v>#NAME?</v>
      </c>
      <c r="CC25" s="20" t="e" cm="1">
        <f t="array" ref="CC25">INDEX($H:$M,ROW(),MATCH(CC$2,$H$1:$M$1,0))</f>
        <v>#NAME?</v>
      </c>
      <c r="CD25" s="20" t="e" cm="1">
        <f t="array" ref="CD25">INDEX($H:$M,ROW(),MATCH(CD$2,$H$1:$M$1,0))</f>
        <v>#NAME?</v>
      </c>
      <c r="CE25" s="20" t="e" cm="1">
        <f t="array" ref="CE25">INDEX($H:$M,ROW(),MATCH(CE$2,$H$1:$M$1,0))</f>
        <v>#NAME?</v>
      </c>
      <c r="CF25" s="20" t="e" cm="1">
        <f t="array" ref="CF25">INDEX($H:$M,ROW(),MATCH(CF$2,$H$1:$M$1,0))</f>
        <v>#NAME?</v>
      </c>
      <c r="CG25" s="20" t="e" cm="1">
        <f t="array" ref="CG25">INDEX($H:$M,ROW(),MATCH(CG$2,$H$1:$M$1,0))</f>
        <v>#NAME?</v>
      </c>
      <c r="CH25" s="20" t="e" cm="1">
        <f t="array" ref="CH25">INDEX($H:$M,ROW(),MATCH(CH$2,$H$1:$M$1,0))</f>
        <v>#NAME?</v>
      </c>
      <c r="CI25" s="20" t="e" cm="1">
        <f t="array" ref="CI25">INDEX($H:$M,ROW(),MATCH(CI$2,$H$1:$M$1,0))</f>
        <v>#NAME?</v>
      </c>
    </row>
    <row r="26" spans="1:87" x14ac:dyDescent="0.4">
      <c r="C26" t="s">
        <v>163</v>
      </c>
    </row>
    <row r="27" spans="1:87" x14ac:dyDescent="0.4">
      <c r="A27" s="6"/>
      <c r="B27" s="6"/>
      <c r="C27" t="s">
        <v>163</v>
      </c>
      <c r="E27" s="12" t="s">
        <v>70</v>
      </c>
      <c r="F27" s="12"/>
      <c r="G27" s="13"/>
    </row>
    <row r="28" spans="1:87" x14ac:dyDescent="0.4">
      <c r="A28" s="6"/>
      <c r="B28" s="6"/>
      <c r="C28" t="s">
        <v>163</v>
      </c>
      <c r="E28" t="s">
        <v>71</v>
      </c>
      <c r="H28" s="15" t="e">
        <f>SUMIF($3:$3,H$1-1,28:28)</f>
        <v>#NAME?</v>
      </c>
      <c r="I28" s="15" t="e">
        <f>H32</f>
        <v>#NAME?</v>
      </c>
      <c r="J28" s="15" t="e">
        <f>I32</f>
        <v>#NAME?</v>
      </c>
      <c r="K28" s="15" t="e">
        <f>J32</f>
        <v>#NAME?</v>
      </c>
      <c r="L28" s="15" t="e">
        <f>K32</f>
        <v>#NAME?</v>
      </c>
      <c r="M28" s="15" t="e">
        <f>L32</f>
        <v>#NAME?</v>
      </c>
      <c r="O28" s="34"/>
      <c r="P28" s="34">
        <f>O32</f>
        <v>0</v>
      </c>
      <c r="Q28" s="34" t="e">
        <f>P32</f>
        <v>#NAME?</v>
      </c>
      <c r="R28" s="34" t="e">
        <f t="shared" ref="R28:CC28" si="27">Q32</f>
        <v>#NAME?</v>
      </c>
      <c r="S28" s="34" t="e">
        <f t="shared" si="27"/>
        <v>#NAME?</v>
      </c>
      <c r="T28" s="34" t="e">
        <f t="shared" si="27"/>
        <v>#NAME?</v>
      </c>
      <c r="U28" s="34" t="e">
        <f t="shared" si="27"/>
        <v>#NAME?</v>
      </c>
      <c r="V28" s="34" t="e">
        <f t="shared" si="27"/>
        <v>#NAME?</v>
      </c>
      <c r="W28" s="34" t="e">
        <f t="shared" si="27"/>
        <v>#NAME?</v>
      </c>
      <c r="X28" s="34" t="e">
        <f t="shared" si="27"/>
        <v>#NAME?</v>
      </c>
      <c r="Y28" s="34" t="e">
        <f t="shared" si="27"/>
        <v>#NAME?</v>
      </c>
      <c r="Z28" s="34" t="e">
        <f t="shared" si="27"/>
        <v>#NAME?</v>
      </c>
      <c r="AA28" s="34" t="e">
        <f t="shared" si="27"/>
        <v>#NAME?</v>
      </c>
      <c r="AB28" s="34" t="e">
        <f t="shared" si="27"/>
        <v>#NAME?</v>
      </c>
      <c r="AC28" s="34" t="e">
        <f t="shared" si="27"/>
        <v>#NAME?</v>
      </c>
      <c r="AD28" s="34" t="e">
        <f t="shared" si="27"/>
        <v>#NAME?</v>
      </c>
      <c r="AE28" s="34" t="e">
        <f t="shared" si="27"/>
        <v>#NAME?</v>
      </c>
      <c r="AF28" s="34" t="e">
        <f t="shared" si="27"/>
        <v>#NAME?</v>
      </c>
      <c r="AG28" s="34" t="e">
        <f t="shared" si="27"/>
        <v>#NAME?</v>
      </c>
      <c r="AH28" s="34" t="e">
        <f t="shared" si="27"/>
        <v>#NAME?</v>
      </c>
      <c r="AI28" s="34" t="e">
        <f t="shared" si="27"/>
        <v>#NAME?</v>
      </c>
      <c r="AJ28" s="34" t="e">
        <f t="shared" si="27"/>
        <v>#NAME?</v>
      </c>
      <c r="AK28" s="34" t="e">
        <f t="shared" si="27"/>
        <v>#NAME?</v>
      </c>
      <c r="AL28" s="34" t="e">
        <f t="shared" si="27"/>
        <v>#NAME?</v>
      </c>
      <c r="AM28" s="34" t="e">
        <f t="shared" si="27"/>
        <v>#NAME?</v>
      </c>
      <c r="AN28" s="34" t="e">
        <f t="shared" si="27"/>
        <v>#NAME?</v>
      </c>
      <c r="AO28" s="34" t="e">
        <f t="shared" si="27"/>
        <v>#NAME?</v>
      </c>
      <c r="AP28" s="34" t="e">
        <f t="shared" si="27"/>
        <v>#NAME?</v>
      </c>
      <c r="AQ28" s="34" t="e">
        <f t="shared" si="27"/>
        <v>#NAME?</v>
      </c>
      <c r="AR28" s="34" t="e">
        <f t="shared" si="27"/>
        <v>#NAME?</v>
      </c>
      <c r="AS28" s="34" t="e">
        <f t="shared" si="27"/>
        <v>#NAME?</v>
      </c>
      <c r="AT28" s="34" t="e">
        <f t="shared" si="27"/>
        <v>#NAME?</v>
      </c>
      <c r="AU28" s="34" t="e">
        <f t="shared" si="27"/>
        <v>#NAME?</v>
      </c>
      <c r="AV28" s="34" t="e">
        <f t="shared" si="27"/>
        <v>#NAME?</v>
      </c>
      <c r="AW28" s="34" t="e">
        <f t="shared" si="27"/>
        <v>#NAME?</v>
      </c>
      <c r="AX28" s="34" t="e">
        <f t="shared" si="27"/>
        <v>#NAME?</v>
      </c>
      <c r="AY28" s="34" t="e">
        <f t="shared" si="27"/>
        <v>#NAME?</v>
      </c>
      <c r="AZ28" s="34" t="e">
        <f t="shared" si="27"/>
        <v>#NAME?</v>
      </c>
      <c r="BA28" s="34" t="e">
        <f t="shared" si="27"/>
        <v>#NAME?</v>
      </c>
      <c r="BB28" s="34" t="e">
        <f t="shared" si="27"/>
        <v>#NAME?</v>
      </c>
      <c r="BC28" s="34" t="e">
        <f t="shared" si="27"/>
        <v>#NAME?</v>
      </c>
      <c r="BD28" s="34" t="e">
        <f t="shared" si="27"/>
        <v>#NAME?</v>
      </c>
      <c r="BE28" s="34" t="e">
        <f t="shared" si="27"/>
        <v>#NAME?</v>
      </c>
      <c r="BF28" s="34" t="e">
        <f t="shared" si="27"/>
        <v>#NAME?</v>
      </c>
      <c r="BG28" s="34" t="e">
        <f t="shared" si="27"/>
        <v>#NAME?</v>
      </c>
      <c r="BH28" s="34" t="e">
        <f t="shared" si="27"/>
        <v>#NAME?</v>
      </c>
      <c r="BI28" s="34" t="e">
        <f t="shared" si="27"/>
        <v>#NAME?</v>
      </c>
      <c r="BJ28" s="34" t="e">
        <f t="shared" si="27"/>
        <v>#NAME?</v>
      </c>
      <c r="BK28" s="34" t="e">
        <f t="shared" si="27"/>
        <v>#NAME?</v>
      </c>
      <c r="BL28" s="34" t="e">
        <f t="shared" si="27"/>
        <v>#NAME?</v>
      </c>
      <c r="BM28" s="34" t="e">
        <f t="shared" si="27"/>
        <v>#NAME?</v>
      </c>
      <c r="BN28" s="34" t="e">
        <f t="shared" si="27"/>
        <v>#NAME?</v>
      </c>
      <c r="BO28" s="34" t="e">
        <f t="shared" si="27"/>
        <v>#NAME?</v>
      </c>
      <c r="BP28" s="34" t="e">
        <f t="shared" si="27"/>
        <v>#NAME?</v>
      </c>
      <c r="BQ28" s="34" t="e">
        <f t="shared" si="27"/>
        <v>#NAME?</v>
      </c>
      <c r="BR28" s="34" t="e">
        <f t="shared" si="27"/>
        <v>#NAME?</v>
      </c>
      <c r="BS28" s="34" t="e">
        <f t="shared" si="27"/>
        <v>#NAME?</v>
      </c>
      <c r="BT28" s="34" t="e">
        <f t="shared" si="27"/>
        <v>#NAME?</v>
      </c>
      <c r="BU28" s="34" t="e">
        <f t="shared" si="27"/>
        <v>#NAME?</v>
      </c>
      <c r="BV28" s="34" t="e">
        <f t="shared" si="27"/>
        <v>#NAME?</v>
      </c>
      <c r="BW28" s="34" t="e">
        <f t="shared" si="27"/>
        <v>#NAME?</v>
      </c>
      <c r="BX28" s="34" t="e">
        <f t="shared" si="27"/>
        <v>#NAME?</v>
      </c>
      <c r="BY28" s="34" t="e">
        <f t="shared" si="27"/>
        <v>#NAME?</v>
      </c>
      <c r="BZ28" s="34" t="e">
        <f t="shared" si="27"/>
        <v>#NAME?</v>
      </c>
      <c r="CA28" s="34" t="e">
        <f t="shared" si="27"/>
        <v>#NAME?</v>
      </c>
      <c r="CB28" s="34" t="e">
        <f t="shared" si="27"/>
        <v>#NAME?</v>
      </c>
      <c r="CC28" s="34" t="e">
        <f t="shared" si="27"/>
        <v>#NAME?</v>
      </c>
      <c r="CD28" s="34" t="e">
        <f t="shared" ref="CD28:CI28" si="28">CC32</f>
        <v>#NAME?</v>
      </c>
      <c r="CE28" s="34" t="e">
        <f t="shared" si="28"/>
        <v>#NAME?</v>
      </c>
      <c r="CF28" s="34" t="e">
        <f t="shared" si="28"/>
        <v>#NAME?</v>
      </c>
      <c r="CG28" s="34" t="e">
        <f t="shared" si="28"/>
        <v>#NAME?</v>
      </c>
      <c r="CH28" s="34" t="e">
        <f t="shared" si="28"/>
        <v>#NAME?</v>
      </c>
      <c r="CI28" s="34" t="e">
        <f t="shared" si="28"/>
        <v>#NAME?</v>
      </c>
    </row>
    <row r="29" spans="1:87" x14ac:dyDescent="0.4">
      <c r="A29" s="6"/>
      <c r="B29" s="6"/>
      <c r="C29" t="s">
        <v>163</v>
      </c>
      <c r="E29" t="s">
        <v>72</v>
      </c>
      <c r="H29" s="34" t="e">
        <f t="shared" ref="H29:M29" si="29">SUMIF($2:$2,H$1,29:29)</f>
        <v>#NAME?</v>
      </c>
      <c r="I29" s="34" t="e">
        <f t="shared" si="29"/>
        <v>#NAME?</v>
      </c>
      <c r="J29" s="34" t="e">
        <f t="shared" si="29"/>
        <v>#NAME?</v>
      </c>
      <c r="K29" s="34" t="e">
        <f t="shared" si="29"/>
        <v>#NAME?</v>
      </c>
      <c r="L29" s="34" t="e">
        <f t="shared" si="29"/>
        <v>#NAME?</v>
      </c>
      <c r="M29" s="34" t="e">
        <f t="shared" si="29"/>
        <v>#NAME?</v>
      </c>
      <c r="O29" s="17"/>
      <c r="P29" s="34" t="e">
        <f>P22</f>
        <v>#NAME?</v>
      </c>
      <c r="Q29" s="34" t="e">
        <f t="shared" ref="Q29:CB29" si="30">Q22</f>
        <v>#NAME?</v>
      </c>
      <c r="R29" s="34" t="e">
        <f t="shared" si="30"/>
        <v>#NAME?</v>
      </c>
      <c r="S29" s="34" t="e">
        <f t="shared" si="30"/>
        <v>#NAME?</v>
      </c>
      <c r="T29" s="34" t="e">
        <f t="shared" si="30"/>
        <v>#NAME?</v>
      </c>
      <c r="U29" s="34" t="e">
        <f t="shared" si="30"/>
        <v>#NAME?</v>
      </c>
      <c r="V29" s="34" t="e">
        <f t="shared" si="30"/>
        <v>#NAME?</v>
      </c>
      <c r="W29" s="34" t="e">
        <f t="shared" si="30"/>
        <v>#NAME?</v>
      </c>
      <c r="X29" s="34" t="e">
        <f t="shared" si="30"/>
        <v>#NAME?</v>
      </c>
      <c r="Y29" s="34" t="e">
        <f t="shared" si="30"/>
        <v>#NAME?</v>
      </c>
      <c r="Z29" s="34" t="e">
        <f t="shared" si="30"/>
        <v>#NAME?</v>
      </c>
      <c r="AA29" s="34" t="e">
        <f t="shared" si="30"/>
        <v>#NAME?</v>
      </c>
      <c r="AB29" s="34" t="e">
        <f t="shared" si="30"/>
        <v>#NAME?</v>
      </c>
      <c r="AC29" s="34" t="e">
        <f t="shared" si="30"/>
        <v>#NAME?</v>
      </c>
      <c r="AD29" s="34" t="e">
        <f t="shared" si="30"/>
        <v>#NAME?</v>
      </c>
      <c r="AE29" s="34" t="e">
        <f t="shared" si="30"/>
        <v>#NAME?</v>
      </c>
      <c r="AF29" s="34" t="e">
        <f t="shared" si="30"/>
        <v>#NAME?</v>
      </c>
      <c r="AG29" s="34" t="e">
        <f t="shared" si="30"/>
        <v>#NAME?</v>
      </c>
      <c r="AH29" s="34" t="e">
        <f t="shared" si="30"/>
        <v>#NAME?</v>
      </c>
      <c r="AI29" s="34" t="e">
        <f t="shared" si="30"/>
        <v>#NAME?</v>
      </c>
      <c r="AJ29" s="34" t="e">
        <f t="shared" si="30"/>
        <v>#NAME?</v>
      </c>
      <c r="AK29" s="34" t="e">
        <f t="shared" si="30"/>
        <v>#NAME?</v>
      </c>
      <c r="AL29" s="34" t="e">
        <f t="shared" si="30"/>
        <v>#NAME?</v>
      </c>
      <c r="AM29" s="34" t="e">
        <f t="shared" si="30"/>
        <v>#NAME?</v>
      </c>
      <c r="AN29" s="34" t="e">
        <f t="shared" si="30"/>
        <v>#NAME?</v>
      </c>
      <c r="AO29" s="34" t="e">
        <f t="shared" si="30"/>
        <v>#NAME?</v>
      </c>
      <c r="AP29" s="34" t="e">
        <f t="shared" si="30"/>
        <v>#NAME?</v>
      </c>
      <c r="AQ29" s="34" t="e">
        <f t="shared" si="30"/>
        <v>#NAME?</v>
      </c>
      <c r="AR29" s="34" t="e">
        <f t="shared" si="30"/>
        <v>#NAME?</v>
      </c>
      <c r="AS29" s="34" t="e">
        <f t="shared" si="30"/>
        <v>#NAME?</v>
      </c>
      <c r="AT29" s="34" t="e">
        <f t="shared" si="30"/>
        <v>#NAME?</v>
      </c>
      <c r="AU29" s="34" t="e">
        <f t="shared" si="30"/>
        <v>#NAME?</v>
      </c>
      <c r="AV29" s="34" t="e">
        <f t="shared" si="30"/>
        <v>#NAME?</v>
      </c>
      <c r="AW29" s="34" t="e">
        <f t="shared" si="30"/>
        <v>#NAME?</v>
      </c>
      <c r="AX29" s="34" t="e">
        <f t="shared" si="30"/>
        <v>#NAME?</v>
      </c>
      <c r="AY29" s="34" t="e">
        <f t="shared" si="30"/>
        <v>#NAME?</v>
      </c>
      <c r="AZ29" s="34" t="e">
        <f t="shared" si="30"/>
        <v>#NAME?</v>
      </c>
      <c r="BA29" s="34" t="e">
        <f t="shared" si="30"/>
        <v>#NAME?</v>
      </c>
      <c r="BB29" s="34" t="e">
        <f t="shared" si="30"/>
        <v>#NAME?</v>
      </c>
      <c r="BC29" s="34" t="e">
        <f t="shared" si="30"/>
        <v>#NAME?</v>
      </c>
      <c r="BD29" s="34" t="e">
        <f t="shared" si="30"/>
        <v>#NAME?</v>
      </c>
      <c r="BE29" s="34" t="e">
        <f t="shared" si="30"/>
        <v>#NAME?</v>
      </c>
      <c r="BF29" s="34" t="e">
        <f t="shared" si="30"/>
        <v>#NAME?</v>
      </c>
      <c r="BG29" s="34" t="e">
        <f t="shared" si="30"/>
        <v>#NAME?</v>
      </c>
      <c r="BH29" s="34" t="e">
        <f t="shared" si="30"/>
        <v>#NAME?</v>
      </c>
      <c r="BI29" s="34" t="e">
        <f t="shared" si="30"/>
        <v>#NAME?</v>
      </c>
      <c r="BJ29" s="34" t="e">
        <f t="shared" si="30"/>
        <v>#NAME?</v>
      </c>
      <c r="BK29" s="34" t="e">
        <f t="shared" si="30"/>
        <v>#NAME?</v>
      </c>
      <c r="BL29" s="34" t="e">
        <f t="shared" si="30"/>
        <v>#NAME?</v>
      </c>
      <c r="BM29" s="34" t="e">
        <f t="shared" si="30"/>
        <v>#NAME?</v>
      </c>
      <c r="BN29" s="34" t="e">
        <f t="shared" si="30"/>
        <v>#NAME?</v>
      </c>
      <c r="BO29" s="34" t="e">
        <f t="shared" si="30"/>
        <v>#NAME?</v>
      </c>
      <c r="BP29" s="34" t="e">
        <f t="shared" si="30"/>
        <v>#NAME?</v>
      </c>
      <c r="BQ29" s="34" t="e">
        <f t="shared" si="30"/>
        <v>#NAME?</v>
      </c>
      <c r="BR29" s="34" t="e">
        <f t="shared" si="30"/>
        <v>#NAME?</v>
      </c>
      <c r="BS29" s="34" t="e">
        <f t="shared" si="30"/>
        <v>#NAME?</v>
      </c>
      <c r="BT29" s="34" t="e">
        <f t="shared" si="30"/>
        <v>#NAME?</v>
      </c>
      <c r="BU29" s="34" t="e">
        <f t="shared" si="30"/>
        <v>#NAME?</v>
      </c>
      <c r="BV29" s="34" t="e">
        <f t="shared" si="30"/>
        <v>#NAME?</v>
      </c>
      <c r="BW29" s="34" t="e">
        <f t="shared" si="30"/>
        <v>#NAME?</v>
      </c>
      <c r="BX29" s="34" t="e">
        <f t="shared" si="30"/>
        <v>#NAME?</v>
      </c>
      <c r="BY29" s="34" t="e">
        <f t="shared" si="30"/>
        <v>#NAME?</v>
      </c>
      <c r="BZ29" s="34" t="e">
        <f t="shared" si="30"/>
        <v>#NAME?</v>
      </c>
      <c r="CA29" s="34" t="e">
        <f t="shared" si="30"/>
        <v>#NAME?</v>
      </c>
      <c r="CB29" s="34" t="e">
        <f t="shared" si="30"/>
        <v>#NAME?</v>
      </c>
      <c r="CC29" s="34" t="e">
        <f t="shared" ref="CC29:CI29" si="31">CC22</f>
        <v>#NAME?</v>
      </c>
      <c r="CD29" s="34" t="e">
        <f t="shared" si="31"/>
        <v>#NAME?</v>
      </c>
      <c r="CE29" s="34" t="e">
        <f t="shared" si="31"/>
        <v>#NAME?</v>
      </c>
      <c r="CF29" s="34" t="e">
        <f t="shared" si="31"/>
        <v>#NAME?</v>
      </c>
      <c r="CG29" s="34" t="e">
        <f t="shared" si="31"/>
        <v>#NAME?</v>
      </c>
      <c r="CH29" s="34" t="e">
        <f t="shared" si="31"/>
        <v>#NAME?</v>
      </c>
      <c r="CI29" s="34" t="e">
        <f t="shared" si="31"/>
        <v>#NAME?</v>
      </c>
    </row>
    <row r="30" spans="1:87" x14ac:dyDescent="0.4">
      <c r="C30" t="s">
        <v>163</v>
      </c>
      <c r="E30" s="12" t="s">
        <v>73</v>
      </c>
      <c r="F30" s="12"/>
      <c r="G30" s="13"/>
      <c r="H30" s="16">
        <v>0.05</v>
      </c>
      <c r="I30" s="16">
        <v>0.05</v>
      </c>
      <c r="J30" s="16">
        <v>0.05</v>
      </c>
      <c r="K30" s="16">
        <v>0.05</v>
      </c>
      <c r="L30" s="16">
        <v>0.05</v>
      </c>
      <c r="M30" s="16">
        <v>0.05</v>
      </c>
      <c r="O30" s="20"/>
      <c r="P30" s="20" t="e" cm="1">
        <f t="array" ref="P30">INDEX($H:$M,ROW(),MATCH(P$2,$H$1:$M$1,0))</f>
        <v>#NAME?</v>
      </c>
      <c r="Q30" s="20" t="e" cm="1">
        <f t="array" ref="Q30">INDEX($H:$M,ROW(),MATCH(Q$2,$H$1:$M$1,0))</f>
        <v>#NAME?</v>
      </c>
      <c r="R30" s="20" t="e" cm="1">
        <f t="array" ref="R30">INDEX($H:$M,ROW(),MATCH(R$2,$H$1:$M$1,0))</f>
        <v>#NAME?</v>
      </c>
      <c r="S30" s="20" t="e" cm="1">
        <f t="array" ref="S30">INDEX($H:$M,ROW(),MATCH(S$2,$H$1:$M$1,0))</f>
        <v>#NAME?</v>
      </c>
      <c r="T30" s="20" t="e" cm="1">
        <f t="array" ref="T30">INDEX($H:$M,ROW(),MATCH(T$2,$H$1:$M$1,0))</f>
        <v>#NAME?</v>
      </c>
      <c r="U30" s="20" t="e" cm="1">
        <f t="array" ref="U30">INDEX($H:$M,ROW(),MATCH(U$2,$H$1:$M$1,0))</f>
        <v>#NAME?</v>
      </c>
      <c r="V30" s="20" t="e" cm="1">
        <f t="array" ref="V30">INDEX($H:$M,ROW(),MATCH(V$2,$H$1:$M$1,0))</f>
        <v>#NAME?</v>
      </c>
      <c r="W30" s="20" t="e" cm="1">
        <f t="array" ref="W30">INDEX($H:$M,ROW(),MATCH(W$2,$H$1:$M$1,0))</f>
        <v>#NAME?</v>
      </c>
      <c r="X30" s="20" t="e" cm="1">
        <f t="array" ref="X30">INDEX($H:$M,ROW(),MATCH(X$2,$H$1:$M$1,0))</f>
        <v>#NAME?</v>
      </c>
      <c r="Y30" s="20" t="e" cm="1">
        <f t="array" ref="Y30">INDEX($H:$M,ROW(),MATCH(Y$2,$H$1:$M$1,0))</f>
        <v>#NAME?</v>
      </c>
      <c r="Z30" s="20" t="e" cm="1">
        <f t="array" ref="Z30">INDEX($H:$M,ROW(),MATCH(Z$2,$H$1:$M$1,0))</f>
        <v>#NAME?</v>
      </c>
      <c r="AA30" s="20" t="e" cm="1">
        <f t="array" ref="AA30">INDEX($H:$M,ROW(),MATCH(AA$2,$H$1:$M$1,0))</f>
        <v>#NAME?</v>
      </c>
      <c r="AB30" s="20" t="e" cm="1">
        <f t="array" ref="AB30">INDEX($H:$M,ROW(),MATCH(AB$2,$H$1:$M$1,0))</f>
        <v>#NAME?</v>
      </c>
      <c r="AC30" s="20" t="e" cm="1">
        <f t="array" ref="AC30">INDEX($H:$M,ROW(),MATCH(AC$2,$H$1:$M$1,0))</f>
        <v>#NAME?</v>
      </c>
      <c r="AD30" s="20" t="e" cm="1">
        <f t="array" ref="AD30">INDEX($H:$M,ROW(),MATCH(AD$2,$H$1:$M$1,0))</f>
        <v>#NAME?</v>
      </c>
      <c r="AE30" s="20" t="e" cm="1">
        <f t="array" ref="AE30">INDEX($H:$M,ROW(),MATCH(AE$2,$H$1:$M$1,0))</f>
        <v>#NAME?</v>
      </c>
      <c r="AF30" s="20" t="e" cm="1">
        <f t="array" ref="AF30">INDEX($H:$M,ROW(),MATCH(AF$2,$H$1:$M$1,0))</f>
        <v>#NAME?</v>
      </c>
      <c r="AG30" s="20" t="e" cm="1">
        <f t="array" ref="AG30">INDEX($H:$M,ROW(),MATCH(AG$2,$H$1:$M$1,0))</f>
        <v>#NAME?</v>
      </c>
      <c r="AH30" s="20" t="e" cm="1">
        <f t="array" ref="AH30">INDEX($H:$M,ROW(),MATCH(AH$2,$H$1:$M$1,0))</f>
        <v>#NAME?</v>
      </c>
      <c r="AI30" s="20" t="e" cm="1">
        <f t="array" ref="AI30">INDEX($H:$M,ROW(),MATCH(AI$2,$H$1:$M$1,0))</f>
        <v>#NAME?</v>
      </c>
      <c r="AJ30" s="20" t="e" cm="1">
        <f t="array" ref="AJ30">INDEX($H:$M,ROW(),MATCH(AJ$2,$H$1:$M$1,0))</f>
        <v>#NAME?</v>
      </c>
      <c r="AK30" s="20" t="e" cm="1">
        <f t="array" ref="AK30">INDEX($H:$M,ROW(),MATCH(AK$2,$H$1:$M$1,0))</f>
        <v>#NAME?</v>
      </c>
      <c r="AL30" s="20" t="e" cm="1">
        <f t="array" ref="AL30">INDEX($H:$M,ROW(),MATCH(AL$2,$H$1:$M$1,0))</f>
        <v>#NAME?</v>
      </c>
      <c r="AM30" s="20" t="e" cm="1">
        <f t="array" ref="AM30">INDEX($H:$M,ROW(),MATCH(AM$2,$H$1:$M$1,0))</f>
        <v>#NAME?</v>
      </c>
      <c r="AN30" s="20" t="e" cm="1">
        <f t="array" ref="AN30">INDEX($H:$M,ROW(),MATCH(AN$2,$H$1:$M$1,0))</f>
        <v>#NAME?</v>
      </c>
      <c r="AO30" s="20" t="e" cm="1">
        <f t="array" ref="AO30">INDEX($H:$M,ROW(),MATCH(AO$2,$H$1:$M$1,0))</f>
        <v>#NAME?</v>
      </c>
      <c r="AP30" s="20" t="e" cm="1">
        <f t="array" ref="AP30">INDEX($H:$M,ROW(),MATCH(AP$2,$H$1:$M$1,0))</f>
        <v>#NAME?</v>
      </c>
      <c r="AQ30" s="20" t="e" cm="1">
        <f t="array" ref="AQ30">INDEX($H:$M,ROW(),MATCH(AQ$2,$H$1:$M$1,0))</f>
        <v>#NAME?</v>
      </c>
      <c r="AR30" s="20" t="e" cm="1">
        <f t="array" ref="AR30">INDEX($H:$M,ROW(),MATCH(AR$2,$H$1:$M$1,0))</f>
        <v>#NAME?</v>
      </c>
      <c r="AS30" s="20" t="e" cm="1">
        <f t="array" ref="AS30">INDEX($H:$M,ROW(),MATCH(AS$2,$H$1:$M$1,0))</f>
        <v>#NAME?</v>
      </c>
      <c r="AT30" s="20" t="e" cm="1">
        <f t="array" ref="AT30">INDEX($H:$M,ROW(),MATCH(AT$2,$H$1:$M$1,0))</f>
        <v>#NAME?</v>
      </c>
      <c r="AU30" s="20" t="e" cm="1">
        <f t="array" ref="AU30">INDEX($H:$M,ROW(),MATCH(AU$2,$H$1:$M$1,0))</f>
        <v>#NAME?</v>
      </c>
      <c r="AV30" s="20" t="e" cm="1">
        <f t="array" ref="AV30">INDEX($H:$M,ROW(),MATCH(AV$2,$H$1:$M$1,0))</f>
        <v>#NAME?</v>
      </c>
      <c r="AW30" s="20" t="e" cm="1">
        <f t="array" ref="AW30">INDEX($H:$M,ROW(),MATCH(AW$2,$H$1:$M$1,0))</f>
        <v>#NAME?</v>
      </c>
      <c r="AX30" s="20" t="e" cm="1">
        <f t="array" ref="AX30">INDEX($H:$M,ROW(),MATCH(AX$2,$H$1:$M$1,0))</f>
        <v>#NAME?</v>
      </c>
      <c r="AY30" s="20" t="e" cm="1">
        <f t="array" ref="AY30">INDEX($H:$M,ROW(),MATCH(AY$2,$H$1:$M$1,0))</f>
        <v>#NAME?</v>
      </c>
      <c r="AZ30" s="20" t="e" cm="1">
        <f t="array" ref="AZ30">INDEX($H:$M,ROW(),MATCH(AZ$2,$H$1:$M$1,0))</f>
        <v>#NAME?</v>
      </c>
      <c r="BA30" s="20" t="e" cm="1">
        <f t="array" ref="BA30">INDEX($H:$M,ROW(),MATCH(BA$2,$H$1:$M$1,0))</f>
        <v>#NAME?</v>
      </c>
      <c r="BB30" s="20" t="e" cm="1">
        <f t="array" ref="BB30">INDEX($H:$M,ROW(),MATCH(BB$2,$H$1:$M$1,0))</f>
        <v>#NAME?</v>
      </c>
      <c r="BC30" s="20" t="e" cm="1">
        <f t="array" ref="BC30">INDEX($H:$M,ROW(),MATCH(BC$2,$H$1:$M$1,0))</f>
        <v>#NAME?</v>
      </c>
      <c r="BD30" s="20" t="e" cm="1">
        <f t="array" ref="BD30">INDEX($H:$M,ROW(),MATCH(BD$2,$H$1:$M$1,0))</f>
        <v>#NAME?</v>
      </c>
      <c r="BE30" s="20" t="e" cm="1">
        <f t="array" ref="BE30">INDEX($H:$M,ROW(),MATCH(BE$2,$H$1:$M$1,0))</f>
        <v>#NAME?</v>
      </c>
      <c r="BF30" s="20" t="e" cm="1">
        <f t="array" ref="BF30">INDEX($H:$M,ROW(),MATCH(BF$2,$H$1:$M$1,0))</f>
        <v>#NAME?</v>
      </c>
      <c r="BG30" s="20" t="e" cm="1">
        <f t="array" ref="BG30">INDEX($H:$M,ROW(),MATCH(BG$2,$H$1:$M$1,0))</f>
        <v>#NAME?</v>
      </c>
      <c r="BH30" s="20" t="e" cm="1">
        <f t="array" ref="BH30">INDEX($H:$M,ROW(),MATCH(BH$2,$H$1:$M$1,0))</f>
        <v>#NAME?</v>
      </c>
      <c r="BI30" s="20" t="e" cm="1">
        <f t="array" ref="BI30">INDEX($H:$M,ROW(),MATCH(BI$2,$H$1:$M$1,0))</f>
        <v>#NAME?</v>
      </c>
      <c r="BJ30" s="20" t="e" cm="1">
        <f t="array" ref="BJ30">INDEX($H:$M,ROW(),MATCH(BJ$2,$H$1:$M$1,0))</f>
        <v>#NAME?</v>
      </c>
      <c r="BK30" s="20" t="e" cm="1">
        <f t="array" ref="BK30">INDEX($H:$M,ROW(),MATCH(BK$2,$H$1:$M$1,0))</f>
        <v>#NAME?</v>
      </c>
      <c r="BL30" s="20" t="e" cm="1">
        <f t="array" ref="BL30">INDEX($H:$M,ROW(),MATCH(BL$2,$H$1:$M$1,0))</f>
        <v>#NAME?</v>
      </c>
      <c r="BM30" s="20" t="e" cm="1">
        <f t="array" ref="BM30">INDEX($H:$M,ROW(),MATCH(BM$2,$H$1:$M$1,0))</f>
        <v>#NAME?</v>
      </c>
      <c r="BN30" s="20" t="e" cm="1">
        <f t="array" ref="BN30">INDEX($H:$M,ROW(),MATCH(BN$2,$H$1:$M$1,0))</f>
        <v>#NAME?</v>
      </c>
      <c r="BO30" s="20" t="e" cm="1">
        <f t="array" ref="BO30">INDEX($H:$M,ROW(),MATCH(BO$2,$H$1:$M$1,0))</f>
        <v>#NAME?</v>
      </c>
      <c r="BP30" s="20" t="e" cm="1">
        <f t="array" ref="BP30">INDEX($H:$M,ROW(),MATCH(BP$2,$H$1:$M$1,0))</f>
        <v>#NAME?</v>
      </c>
      <c r="BQ30" s="20" t="e" cm="1">
        <f t="array" ref="BQ30">INDEX($H:$M,ROW(),MATCH(BQ$2,$H$1:$M$1,0))</f>
        <v>#NAME?</v>
      </c>
      <c r="BR30" s="20" t="e" cm="1">
        <f t="array" ref="BR30">INDEX($H:$M,ROW(),MATCH(BR$2,$H$1:$M$1,0))</f>
        <v>#NAME?</v>
      </c>
      <c r="BS30" s="20" t="e" cm="1">
        <f t="array" ref="BS30">INDEX($H:$M,ROW(),MATCH(BS$2,$H$1:$M$1,0))</f>
        <v>#NAME?</v>
      </c>
      <c r="BT30" s="20" t="e" cm="1">
        <f t="array" ref="BT30">INDEX($H:$M,ROW(),MATCH(BT$2,$H$1:$M$1,0))</f>
        <v>#NAME?</v>
      </c>
      <c r="BU30" s="20" t="e" cm="1">
        <f t="array" ref="BU30">INDEX($H:$M,ROW(),MATCH(BU$2,$H$1:$M$1,0))</f>
        <v>#NAME?</v>
      </c>
      <c r="BV30" s="20" t="e" cm="1">
        <f t="array" ref="BV30">INDEX($H:$M,ROW(),MATCH(BV$2,$H$1:$M$1,0))</f>
        <v>#NAME?</v>
      </c>
      <c r="BW30" s="20" t="e" cm="1">
        <f t="array" ref="BW30">INDEX($H:$M,ROW(),MATCH(BW$2,$H$1:$M$1,0))</f>
        <v>#NAME?</v>
      </c>
      <c r="BX30" s="20" t="e" cm="1">
        <f t="array" ref="BX30">INDEX($H:$M,ROW(),MATCH(BX$2,$H$1:$M$1,0))</f>
        <v>#NAME?</v>
      </c>
      <c r="BY30" s="20" t="e" cm="1">
        <f t="array" ref="BY30">INDEX($H:$M,ROW(),MATCH(BY$2,$H$1:$M$1,0))</f>
        <v>#NAME?</v>
      </c>
      <c r="BZ30" s="20" t="e" cm="1">
        <f t="array" ref="BZ30">INDEX($H:$M,ROW(),MATCH(BZ$2,$H$1:$M$1,0))</f>
        <v>#NAME?</v>
      </c>
      <c r="CA30" s="20" t="e" cm="1">
        <f t="array" ref="CA30">INDEX($H:$M,ROW(),MATCH(CA$2,$H$1:$M$1,0))</f>
        <v>#NAME?</v>
      </c>
      <c r="CB30" s="20" t="e" cm="1">
        <f t="array" ref="CB30">INDEX($H:$M,ROW(),MATCH(CB$2,$H$1:$M$1,0))</f>
        <v>#NAME?</v>
      </c>
      <c r="CC30" s="20" t="e" cm="1">
        <f t="array" ref="CC30">INDEX($H:$M,ROW(),MATCH(CC$2,$H$1:$M$1,0))</f>
        <v>#NAME?</v>
      </c>
      <c r="CD30" s="20" t="e" cm="1">
        <f t="array" ref="CD30">INDEX($H:$M,ROW(),MATCH(CD$2,$H$1:$M$1,0))</f>
        <v>#NAME?</v>
      </c>
      <c r="CE30" s="20" t="e" cm="1">
        <f t="array" ref="CE30">INDEX($H:$M,ROW(),MATCH(CE$2,$H$1:$M$1,0))</f>
        <v>#NAME?</v>
      </c>
      <c r="CF30" s="20" t="e" cm="1">
        <f t="array" ref="CF30">INDEX($H:$M,ROW(),MATCH(CF$2,$H$1:$M$1,0))</f>
        <v>#NAME?</v>
      </c>
      <c r="CG30" s="20" t="e" cm="1">
        <f t="array" ref="CG30">INDEX($H:$M,ROW(),MATCH(CG$2,$H$1:$M$1,0))</f>
        <v>#NAME?</v>
      </c>
      <c r="CH30" s="20" t="e" cm="1">
        <f t="array" ref="CH30">INDEX($H:$M,ROW(),MATCH(CH$2,$H$1:$M$1,0))</f>
        <v>#NAME?</v>
      </c>
      <c r="CI30" s="20" t="e" cm="1">
        <f t="array" ref="CI30">INDEX($H:$M,ROW(),MATCH(CI$2,$H$1:$M$1,0))</f>
        <v>#NAME?</v>
      </c>
    </row>
    <row r="31" spans="1:87" x14ac:dyDescent="0.4">
      <c r="B31" s="6"/>
      <c r="C31" t="s">
        <v>163</v>
      </c>
      <c r="E31" t="s">
        <v>74</v>
      </c>
      <c r="H31" s="35" t="e">
        <f t="shared" ref="H31:M31" si="32">SUMIF($2:$2,H$1,31:31)</f>
        <v>#NAME?</v>
      </c>
      <c r="I31" s="35" t="e">
        <f t="shared" si="32"/>
        <v>#NAME?</v>
      </c>
      <c r="J31" s="35" t="e">
        <f t="shared" si="32"/>
        <v>#NAME?</v>
      </c>
      <c r="K31" s="35" t="e">
        <f t="shared" si="32"/>
        <v>#NAME?</v>
      </c>
      <c r="L31" s="35" t="e">
        <f t="shared" si="32"/>
        <v>#NAME?</v>
      </c>
      <c r="M31" s="35" t="e">
        <f t="shared" si="32"/>
        <v>#NAME?</v>
      </c>
      <c r="O31" s="35"/>
      <c r="P31" s="35" t="e">
        <f t="shared" ref="P31:CA31" si="33">-P29*P30</f>
        <v>#NAME?</v>
      </c>
      <c r="Q31" s="35" t="e">
        <f t="shared" si="33"/>
        <v>#NAME?</v>
      </c>
      <c r="R31" s="35" t="e">
        <f t="shared" si="33"/>
        <v>#NAME?</v>
      </c>
      <c r="S31" s="35" t="e">
        <f t="shared" si="33"/>
        <v>#NAME?</v>
      </c>
      <c r="T31" s="35" t="e">
        <f t="shared" si="33"/>
        <v>#NAME?</v>
      </c>
      <c r="U31" s="35" t="e">
        <f t="shared" si="33"/>
        <v>#NAME?</v>
      </c>
      <c r="V31" s="35" t="e">
        <f t="shared" si="33"/>
        <v>#NAME?</v>
      </c>
      <c r="W31" s="35" t="e">
        <f t="shared" si="33"/>
        <v>#NAME?</v>
      </c>
      <c r="X31" s="35" t="e">
        <f t="shared" si="33"/>
        <v>#NAME?</v>
      </c>
      <c r="Y31" s="35" t="e">
        <f t="shared" si="33"/>
        <v>#NAME?</v>
      </c>
      <c r="Z31" s="35" t="e">
        <f t="shared" si="33"/>
        <v>#NAME?</v>
      </c>
      <c r="AA31" s="35" t="e">
        <f t="shared" si="33"/>
        <v>#NAME?</v>
      </c>
      <c r="AB31" s="35" t="e">
        <f t="shared" si="33"/>
        <v>#NAME?</v>
      </c>
      <c r="AC31" s="35" t="e">
        <f t="shared" si="33"/>
        <v>#NAME?</v>
      </c>
      <c r="AD31" s="35" t="e">
        <f t="shared" si="33"/>
        <v>#NAME?</v>
      </c>
      <c r="AE31" s="35" t="e">
        <f t="shared" si="33"/>
        <v>#NAME?</v>
      </c>
      <c r="AF31" s="35" t="e">
        <f t="shared" si="33"/>
        <v>#NAME?</v>
      </c>
      <c r="AG31" s="35" t="e">
        <f t="shared" si="33"/>
        <v>#NAME?</v>
      </c>
      <c r="AH31" s="35" t="e">
        <f t="shared" si="33"/>
        <v>#NAME?</v>
      </c>
      <c r="AI31" s="35" t="e">
        <f t="shared" si="33"/>
        <v>#NAME?</v>
      </c>
      <c r="AJ31" s="35" t="e">
        <f t="shared" si="33"/>
        <v>#NAME?</v>
      </c>
      <c r="AK31" s="35" t="e">
        <f t="shared" si="33"/>
        <v>#NAME?</v>
      </c>
      <c r="AL31" s="35" t="e">
        <f t="shared" si="33"/>
        <v>#NAME?</v>
      </c>
      <c r="AM31" s="35" t="e">
        <f t="shared" si="33"/>
        <v>#NAME?</v>
      </c>
      <c r="AN31" s="35" t="e">
        <f t="shared" si="33"/>
        <v>#NAME?</v>
      </c>
      <c r="AO31" s="35" t="e">
        <f t="shared" si="33"/>
        <v>#NAME?</v>
      </c>
      <c r="AP31" s="35" t="e">
        <f t="shared" si="33"/>
        <v>#NAME?</v>
      </c>
      <c r="AQ31" s="35" t="e">
        <f t="shared" si="33"/>
        <v>#NAME?</v>
      </c>
      <c r="AR31" s="35" t="e">
        <f t="shared" si="33"/>
        <v>#NAME?</v>
      </c>
      <c r="AS31" s="35" t="e">
        <f t="shared" si="33"/>
        <v>#NAME?</v>
      </c>
      <c r="AT31" s="35" t="e">
        <f t="shared" si="33"/>
        <v>#NAME?</v>
      </c>
      <c r="AU31" s="35" t="e">
        <f t="shared" si="33"/>
        <v>#NAME?</v>
      </c>
      <c r="AV31" s="35" t="e">
        <f t="shared" si="33"/>
        <v>#NAME?</v>
      </c>
      <c r="AW31" s="35" t="e">
        <f t="shared" si="33"/>
        <v>#NAME?</v>
      </c>
      <c r="AX31" s="35" t="e">
        <f t="shared" si="33"/>
        <v>#NAME?</v>
      </c>
      <c r="AY31" s="35" t="e">
        <f t="shared" si="33"/>
        <v>#NAME?</v>
      </c>
      <c r="AZ31" s="35" t="e">
        <f t="shared" si="33"/>
        <v>#NAME?</v>
      </c>
      <c r="BA31" s="35" t="e">
        <f t="shared" si="33"/>
        <v>#NAME?</v>
      </c>
      <c r="BB31" s="35" t="e">
        <f t="shared" si="33"/>
        <v>#NAME?</v>
      </c>
      <c r="BC31" s="35" t="e">
        <f t="shared" si="33"/>
        <v>#NAME?</v>
      </c>
      <c r="BD31" s="35" t="e">
        <f t="shared" si="33"/>
        <v>#NAME?</v>
      </c>
      <c r="BE31" s="35" t="e">
        <f t="shared" si="33"/>
        <v>#NAME?</v>
      </c>
      <c r="BF31" s="35" t="e">
        <f t="shared" si="33"/>
        <v>#NAME?</v>
      </c>
      <c r="BG31" s="35" t="e">
        <f t="shared" si="33"/>
        <v>#NAME?</v>
      </c>
      <c r="BH31" s="35" t="e">
        <f t="shared" si="33"/>
        <v>#NAME?</v>
      </c>
      <c r="BI31" s="35" t="e">
        <f t="shared" si="33"/>
        <v>#NAME?</v>
      </c>
      <c r="BJ31" s="35" t="e">
        <f t="shared" si="33"/>
        <v>#NAME?</v>
      </c>
      <c r="BK31" s="35" t="e">
        <f t="shared" si="33"/>
        <v>#NAME?</v>
      </c>
      <c r="BL31" s="35" t="e">
        <f t="shared" si="33"/>
        <v>#NAME?</v>
      </c>
      <c r="BM31" s="35" t="e">
        <f t="shared" si="33"/>
        <v>#NAME?</v>
      </c>
      <c r="BN31" s="35" t="e">
        <f t="shared" si="33"/>
        <v>#NAME?</v>
      </c>
      <c r="BO31" s="35" t="e">
        <f t="shared" si="33"/>
        <v>#NAME?</v>
      </c>
      <c r="BP31" s="35" t="e">
        <f t="shared" si="33"/>
        <v>#NAME?</v>
      </c>
      <c r="BQ31" s="35" t="e">
        <f t="shared" si="33"/>
        <v>#NAME?</v>
      </c>
      <c r="BR31" s="35" t="e">
        <f t="shared" si="33"/>
        <v>#NAME?</v>
      </c>
      <c r="BS31" s="35" t="e">
        <f t="shared" si="33"/>
        <v>#NAME?</v>
      </c>
      <c r="BT31" s="35" t="e">
        <f t="shared" si="33"/>
        <v>#NAME?</v>
      </c>
      <c r="BU31" s="35" t="e">
        <f t="shared" si="33"/>
        <v>#NAME?</v>
      </c>
      <c r="BV31" s="35" t="e">
        <f t="shared" si="33"/>
        <v>#NAME?</v>
      </c>
      <c r="BW31" s="35" t="e">
        <f t="shared" si="33"/>
        <v>#NAME?</v>
      </c>
      <c r="BX31" s="35" t="e">
        <f t="shared" si="33"/>
        <v>#NAME?</v>
      </c>
      <c r="BY31" s="35" t="e">
        <f t="shared" si="33"/>
        <v>#NAME?</v>
      </c>
      <c r="BZ31" s="35" t="e">
        <f t="shared" si="33"/>
        <v>#NAME?</v>
      </c>
      <c r="CA31" s="35" t="e">
        <f t="shared" si="33"/>
        <v>#NAME?</v>
      </c>
      <c r="CB31" s="35" t="e">
        <f t="shared" ref="CB31:CI31" si="34">-CB29*CB30</f>
        <v>#NAME?</v>
      </c>
      <c r="CC31" s="35" t="e">
        <f t="shared" si="34"/>
        <v>#NAME?</v>
      </c>
      <c r="CD31" s="35" t="e">
        <f t="shared" si="34"/>
        <v>#NAME?</v>
      </c>
      <c r="CE31" s="35" t="e">
        <f t="shared" si="34"/>
        <v>#NAME?</v>
      </c>
      <c r="CF31" s="35" t="e">
        <f t="shared" si="34"/>
        <v>#NAME?</v>
      </c>
      <c r="CG31" s="35" t="e">
        <f t="shared" si="34"/>
        <v>#NAME?</v>
      </c>
      <c r="CH31" s="35" t="e">
        <f t="shared" si="34"/>
        <v>#NAME?</v>
      </c>
      <c r="CI31" s="35" t="e">
        <f t="shared" si="34"/>
        <v>#NAME?</v>
      </c>
    </row>
    <row r="32" spans="1:87" x14ac:dyDescent="0.4">
      <c r="B32" t="s">
        <v>80</v>
      </c>
      <c r="C32" t="s">
        <v>163</v>
      </c>
      <c r="E32" s="31" t="str">
        <f>"# of subscriers - "&amp;E24</f>
        <v># of subscriers - Subscription revenue - secondary volume driven:</v>
      </c>
      <c r="F32" s="31"/>
      <c r="G32" s="67"/>
      <c r="H32" s="32" t="e">
        <f t="shared" ref="H32:N32" si="35">SUMIF($3:$3,H$1,32:32)</f>
        <v>#NAME?</v>
      </c>
      <c r="I32" s="32" t="e">
        <f t="shared" si="35"/>
        <v>#NAME?</v>
      </c>
      <c r="J32" s="32" t="e">
        <f t="shared" si="35"/>
        <v>#NAME?</v>
      </c>
      <c r="K32" s="32" t="e">
        <f t="shared" si="35"/>
        <v>#NAME?</v>
      </c>
      <c r="L32" s="32" t="e">
        <f t="shared" si="35"/>
        <v>#NAME?</v>
      </c>
      <c r="M32" s="32" t="e">
        <f t="shared" si="35"/>
        <v>#NAME?</v>
      </c>
      <c r="N32" s="32">
        <f t="shared" si="35"/>
        <v>0</v>
      </c>
      <c r="O32" s="32"/>
      <c r="P32" s="32" t="e">
        <f>P28+P29+P31</f>
        <v>#NAME?</v>
      </c>
      <c r="Q32" s="32" t="e">
        <f t="shared" ref="Q32:CB32" si="36">Q28+Q29+Q31</f>
        <v>#NAME?</v>
      </c>
      <c r="R32" s="32" t="e">
        <f t="shared" si="36"/>
        <v>#NAME?</v>
      </c>
      <c r="S32" s="32" t="e">
        <f t="shared" si="36"/>
        <v>#NAME?</v>
      </c>
      <c r="T32" s="32" t="e">
        <f t="shared" si="36"/>
        <v>#NAME?</v>
      </c>
      <c r="U32" s="32" t="e">
        <f t="shared" si="36"/>
        <v>#NAME?</v>
      </c>
      <c r="V32" s="32" t="e">
        <f t="shared" si="36"/>
        <v>#NAME?</v>
      </c>
      <c r="W32" s="32" t="e">
        <f t="shared" si="36"/>
        <v>#NAME?</v>
      </c>
      <c r="X32" s="32" t="e">
        <f t="shared" si="36"/>
        <v>#NAME?</v>
      </c>
      <c r="Y32" s="32" t="e">
        <f t="shared" si="36"/>
        <v>#NAME?</v>
      </c>
      <c r="Z32" s="32" t="e">
        <f t="shared" si="36"/>
        <v>#NAME?</v>
      </c>
      <c r="AA32" s="32" t="e">
        <f t="shared" si="36"/>
        <v>#NAME?</v>
      </c>
      <c r="AB32" s="32" t="e">
        <f t="shared" si="36"/>
        <v>#NAME?</v>
      </c>
      <c r="AC32" s="32" t="e">
        <f t="shared" si="36"/>
        <v>#NAME?</v>
      </c>
      <c r="AD32" s="32" t="e">
        <f t="shared" si="36"/>
        <v>#NAME?</v>
      </c>
      <c r="AE32" s="32" t="e">
        <f t="shared" si="36"/>
        <v>#NAME?</v>
      </c>
      <c r="AF32" s="32" t="e">
        <f t="shared" si="36"/>
        <v>#NAME?</v>
      </c>
      <c r="AG32" s="32" t="e">
        <f t="shared" si="36"/>
        <v>#NAME?</v>
      </c>
      <c r="AH32" s="32" t="e">
        <f t="shared" si="36"/>
        <v>#NAME?</v>
      </c>
      <c r="AI32" s="32" t="e">
        <f t="shared" si="36"/>
        <v>#NAME?</v>
      </c>
      <c r="AJ32" s="32" t="e">
        <f t="shared" si="36"/>
        <v>#NAME?</v>
      </c>
      <c r="AK32" s="32" t="e">
        <f t="shared" si="36"/>
        <v>#NAME?</v>
      </c>
      <c r="AL32" s="32" t="e">
        <f t="shared" si="36"/>
        <v>#NAME?</v>
      </c>
      <c r="AM32" s="32" t="e">
        <f t="shared" si="36"/>
        <v>#NAME?</v>
      </c>
      <c r="AN32" s="32" t="e">
        <f t="shared" si="36"/>
        <v>#NAME?</v>
      </c>
      <c r="AO32" s="32" t="e">
        <f t="shared" si="36"/>
        <v>#NAME?</v>
      </c>
      <c r="AP32" s="32" t="e">
        <f t="shared" si="36"/>
        <v>#NAME?</v>
      </c>
      <c r="AQ32" s="32" t="e">
        <f t="shared" si="36"/>
        <v>#NAME?</v>
      </c>
      <c r="AR32" s="32" t="e">
        <f t="shared" si="36"/>
        <v>#NAME?</v>
      </c>
      <c r="AS32" s="32" t="e">
        <f t="shared" si="36"/>
        <v>#NAME?</v>
      </c>
      <c r="AT32" s="32" t="e">
        <f t="shared" si="36"/>
        <v>#NAME?</v>
      </c>
      <c r="AU32" s="32" t="e">
        <f t="shared" si="36"/>
        <v>#NAME?</v>
      </c>
      <c r="AV32" s="32" t="e">
        <f t="shared" si="36"/>
        <v>#NAME?</v>
      </c>
      <c r="AW32" s="32" t="e">
        <f t="shared" si="36"/>
        <v>#NAME?</v>
      </c>
      <c r="AX32" s="32" t="e">
        <f t="shared" si="36"/>
        <v>#NAME?</v>
      </c>
      <c r="AY32" s="32" t="e">
        <f t="shared" si="36"/>
        <v>#NAME?</v>
      </c>
      <c r="AZ32" s="32" t="e">
        <f t="shared" si="36"/>
        <v>#NAME?</v>
      </c>
      <c r="BA32" s="32" t="e">
        <f t="shared" si="36"/>
        <v>#NAME?</v>
      </c>
      <c r="BB32" s="32" t="e">
        <f t="shared" si="36"/>
        <v>#NAME?</v>
      </c>
      <c r="BC32" s="32" t="e">
        <f t="shared" si="36"/>
        <v>#NAME?</v>
      </c>
      <c r="BD32" s="32" t="e">
        <f t="shared" si="36"/>
        <v>#NAME?</v>
      </c>
      <c r="BE32" s="32" t="e">
        <f t="shared" si="36"/>
        <v>#NAME?</v>
      </c>
      <c r="BF32" s="32" t="e">
        <f t="shared" si="36"/>
        <v>#NAME?</v>
      </c>
      <c r="BG32" s="32" t="e">
        <f t="shared" si="36"/>
        <v>#NAME?</v>
      </c>
      <c r="BH32" s="32" t="e">
        <f t="shared" si="36"/>
        <v>#NAME?</v>
      </c>
      <c r="BI32" s="32" t="e">
        <f t="shared" si="36"/>
        <v>#NAME?</v>
      </c>
      <c r="BJ32" s="32" t="e">
        <f t="shared" si="36"/>
        <v>#NAME?</v>
      </c>
      <c r="BK32" s="32" t="e">
        <f t="shared" si="36"/>
        <v>#NAME?</v>
      </c>
      <c r="BL32" s="32" t="e">
        <f t="shared" si="36"/>
        <v>#NAME?</v>
      </c>
      <c r="BM32" s="32" t="e">
        <f t="shared" si="36"/>
        <v>#NAME?</v>
      </c>
      <c r="BN32" s="32" t="e">
        <f t="shared" si="36"/>
        <v>#NAME?</v>
      </c>
      <c r="BO32" s="32" t="e">
        <f t="shared" si="36"/>
        <v>#NAME?</v>
      </c>
      <c r="BP32" s="32" t="e">
        <f t="shared" si="36"/>
        <v>#NAME?</v>
      </c>
      <c r="BQ32" s="32" t="e">
        <f t="shared" si="36"/>
        <v>#NAME?</v>
      </c>
      <c r="BR32" s="32" t="e">
        <f t="shared" si="36"/>
        <v>#NAME?</v>
      </c>
      <c r="BS32" s="32" t="e">
        <f t="shared" si="36"/>
        <v>#NAME?</v>
      </c>
      <c r="BT32" s="32" t="e">
        <f t="shared" si="36"/>
        <v>#NAME?</v>
      </c>
      <c r="BU32" s="32" t="e">
        <f t="shared" si="36"/>
        <v>#NAME?</v>
      </c>
      <c r="BV32" s="32" t="e">
        <f t="shared" si="36"/>
        <v>#NAME?</v>
      </c>
      <c r="BW32" s="32" t="e">
        <f t="shared" si="36"/>
        <v>#NAME?</v>
      </c>
      <c r="BX32" s="32" t="e">
        <f t="shared" si="36"/>
        <v>#NAME?</v>
      </c>
      <c r="BY32" s="32" t="e">
        <f t="shared" si="36"/>
        <v>#NAME?</v>
      </c>
      <c r="BZ32" s="32" t="e">
        <f t="shared" si="36"/>
        <v>#NAME?</v>
      </c>
      <c r="CA32" s="32" t="e">
        <f t="shared" si="36"/>
        <v>#NAME?</v>
      </c>
      <c r="CB32" s="32" t="e">
        <f t="shared" si="36"/>
        <v>#NAME?</v>
      </c>
      <c r="CC32" s="32" t="e">
        <f t="shared" ref="CC32:CI32" si="37">CC28+CC29+CC31</f>
        <v>#NAME?</v>
      </c>
      <c r="CD32" s="32" t="e">
        <f t="shared" si="37"/>
        <v>#NAME?</v>
      </c>
      <c r="CE32" s="32" t="e">
        <f t="shared" si="37"/>
        <v>#NAME?</v>
      </c>
      <c r="CF32" s="32" t="e">
        <f t="shared" si="37"/>
        <v>#NAME?</v>
      </c>
      <c r="CG32" s="32" t="e">
        <f t="shared" si="37"/>
        <v>#NAME?</v>
      </c>
      <c r="CH32" s="32" t="e">
        <f t="shared" si="37"/>
        <v>#NAME?</v>
      </c>
      <c r="CI32" s="32" t="e">
        <f t="shared" si="37"/>
        <v>#NAME?</v>
      </c>
    </row>
    <row r="33" spans="1:87" x14ac:dyDescent="0.4">
      <c r="B33" s="6"/>
      <c r="C33" t="s">
        <v>163</v>
      </c>
      <c r="E33" s="12" t="s">
        <v>62</v>
      </c>
      <c r="F33" s="12"/>
      <c r="G33" s="13"/>
      <c r="H33" s="34" t="e">
        <f>H32-SUM(H31,H28:H29)</f>
        <v>#NAME?</v>
      </c>
      <c r="I33" s="34" t="e">
        <f t="shared" ref="I33:N33" si="38">I32-SUM(I31,I28:I29)</f>
        <v>#NAME?</v>
      </c>
      <c r="J33" s="34" t="e">
        <f t="shared" si="38"/>
        <v>#NAME?</v>
      </c>
      <c r="K33" s="34" t="e">
        <f t="shared" si="38"/>
        <v>#NAME?</v>
      </c>
      <c r="L33" s="34" t="e">
        <f t="shared" si="38"/>
        <v>#NAME?</v>
      </c>
      <c r="M33" s="34" t="e">
        <f t="shared" si="38"/>
        <v>#NAME?</v>
      </c>
      <c r="N33" s="34">
        <f t="shared" si="38"/>
        <v>0</v>
      </c>
      <c r="O33" s="34"/>
      <c r="P33" s="34" t="e">
        <f t="shared" ref="P33:CA33" si="39">P32-SUM(P31,P28:P29)</f>
        <v>#NAME?</v>
      </c>
      <c r="Q33" s="34" t="e">
        <f t="shared" si="39"/>
        <v>#NAME?</v>
      </c>
      <c r="R33" s="34" t="e">
        <f t="shared" si="39"/>
        <v>#NAME?</v>
      </c>
      <c r="S33" s="34" t="e">
        <f t="shared" si="39"/>
        <v>#NAME?</v>
      </c>
      <c r="T33" s="34" t="e">
        <f t="shared" si="39"/>
        <v>#NAME?</v>
      </c>
      <c r="U33" s="34" t="e">
        <f t="shared" si="39"/>
        <v>#NAME?</v>
      </c>
      <c r="V33" s="34" t="e">
        <f t="shared" si="39"/>
        <v>#NAME?</v>
      </c>
      <c r="W33" s="34" t="e">
        <f t="shared" si="39"/>
        <v>#NAME?</v>
      </c>
      <c r="X33" s="34" t="e">
        <f t="shared" si="39"/>
        <v>#NAME?</v>
      </c>
      <c r="Y33" s="34" t="e">
        <f t="shared" si="39"/>
        <v>#NAME?</v>
      </c>
      <c r="Z33" s="34" t="e">
        <f t="shared" si="39"/>
        <v>#NAME?</v>
      </c>
      <c r="AA33" s="34" t="e">
        <f t="shared" si="39"/>
        <v>#NAME?</v>
      </c>
      <c r="AB33" s="34" t="e">
        <f t="shared" si="39"/>
        <v>#NAME?</v>
      </c>
      <c r="AC33" s="34" t="e">
        <f t="shared" si="39"/>
        <v>#NAME?</v>
      </c>
      <c r="AD33" s="34" t="e">
        <f t="shared" si="39"/>
        <v>#NAME?</v>
      </c>
      <c r="AE33" s="34" t="e">
        <f t="shared" si="39"/>
        <v>#NAME?</v>
      </c>
      <c r="AF33" s="34" t="e">
        <f t="shared" si="39"/>
        <v>#NAME?</v>
      </c>
      <c r="AG33" s="34" t="e">
        <f t="shared" si="39"/>
        <v>#NAME?</v>
      </c>
      <c r="AH33" s="34" t="e">
        <f t="shared" si="39"/>
        <v>#NAME?</v>
      </c>
      <c r="AI33" s="34" t="e">
        <f t="shared" si="39"/>
        <v>#NAME?</v>
      </c>
      <c r="AJ33" s="34" t="e">
        <f t="shared" si="39"/>
        <v>#NAME?</v>
      </c>
      <c r="AK33" s="34" t="e">
        <f t="shared" si="39"/>
        <v>#NAME?</v>
      </c>
      <c r="AL33" s="34" t="e">
        <f t="shared" si="39"/>
        <v>#NAME?</v>
      </c>
      <c r="AM33" s="34" t="e">
        <f t="shared" si="39"/>
        <v>#NAME?</v>
      </c>
      <c r="AN33" s="34" t="e">
        <f t="shared" si="39"/>
        <v>#NAME?</v>
      </c>
      <c r="AO33" s="34" t="e">
        <f t="shared" si="39"/>
        <v>#NAME?</v>
      </c>
      <c r="AP33" s="34" t="e">
        <f t="shared" si="39"/>
        <v>#NAME?</v>
      </c>
      <c r="AQ33" s="34" t="e">
        <f t="shared" si="39"/>
        <v>#NAME?</v>
      </c>
      <c r="AR33" s="34" t="e">
        <f t="shared" si="39"/>
        <v>#NAME?</v>
      </c>
      <c r="AS33" s="34" t="e">
        <f t="shared" si="39"/>
        <v>#NAME?</v>
      </c>
      <c r="AT33" s="34" t="e">
        <f t="shared" si="39"/>
        <v>#NAME?</v>
      </c>
      <c r="AU33" s="34" t="e">
        <f t="shared" si="39"/>
        <v>#NAME?</v>
      </c>
      <c r="AV33" s="34" t="e">
        <f t="shared" si="39"/>
        <v>#NAME?</v>
      </c>
      <c r="AW33" s="34" t="e">
        <f t="shared" si="39"/>
        <v>#NAME?</v>
      </c>
      <c r="AX33" s="34" t="e">
        <f t="shared" si="39"/>
        <v>#NAME?</v>
      </c>
      <c r="AY33" s="34" t="e">
        <f t="shared" si="39"/>
        <v>#NAME?</v>
      </c>
      <c r="AZ33" s="34" t="e">
        <f t="shared" si="39"/>
        <v>#NAME?</v>
      </c>
      <c r="BA33" s="34" t="e">
        <f t="shared" si="39"/>
        <v>#NAME?</v>
      </c>
      <c r="BB33" s="34" t="e">
        <f t="shared" si="39"/>
        <v>#NAME?</v>
      </c>
      <c r="BC33" s="34" t="e">
        <f t="shared" si="39"/>
        <v>#NAME?</v>
      </c>
      <c r="BD33" s="34" t="e">
        <f t="shared" si="39"/>
        <v>#NAME?</v>
      </c>
      <c r="BE33" s="34" t="e">
        <f t="shared" si="39"/>
        <v>#NAME?</v>
      </c>
      <c r="BF33" s="34" t="e">
        <f t="shared" si="39"/>
        <v>#NAME?</v>
      </c>
      <c r="BG33" s="34" t="e">
        <f t="shared" si="39"/>
        <v>#NAME?</v>
      </c>
      <c r="BH33" s="34" t="e">
        <f t="shared" si="39"/>
        <v>#NAME?</v>
      </c>
      <c r="BI33" s="34" t="e">
        <f t="shared" si="39"/>
        <v>#NAME?</v>
      </c>
      <c r="BJ33" s="34" t="e">
        <f t="shared" si="39"/>
        <v>#NAME?</v>
      </c>
      <c r="BK33" s="34" t="e">
        <f t="shared" si="39"/>
        <v>#NAME?</v>
      </c>
      <c r="BL33" s="34" t="e">
        <f t="shared" si="39"/>
        <v>#NAME?</v>
      </c>
      <c r="BM33" s="34" t="e">
        <f t="shared" si="39"/>
        <v>#NAME?</v>
      </c>
      <c r="BN33" s="34" t="e">
        <f t="shared" si="39"/>
        <v>#NAME?</v>
      </c>
      <c r="BO33" s="34" t="e">
        <f t="shared" si="39"/>
        <v>#NAME?</v>
      </c>
      <c r="BP33" s="34" t="e">
        <f t="shared" si="39"/>
        <v>#NAME?</v>
      </c>
      <c r="BQ33" s="34" t="e">
        <f t="shared" si="39"/>
        <v>#NAME?</v>
      </c>
      <c r="BR33" s="34" t="e">
        <f t="shared" si="39"/>
        <v>#NAME?</v>
      </c>
      <c r="BS33" s="34" t="e">
        <f t="shared" si="39"/>
        <v>#NAME?</v>
      </c>
      <c r="BT33" s="34" t="e">
        <f t="shared" si="39"/>
        <v>#NAME?</v>
      </c>
      <c r="BU33" s="34" t="e">
        <f t="shared" si="39"/>
        <v>#NAME?</v>
      </c>
      <c r="BV33" s="34" t="e">
        <f t="shared" si="39"/>
        <v>#NAME?</v>
      </c>
      <c r="BW33" s="34" t="e">
        <f t="shared" si="39"/>
        <v>#NAME?</v>
      </c>
      <c r="BX33" s="34" t="e">
        <f t="shared" si="39"/>
        <v>#NAME?</v>
      </c>
      <c r="BY33" s="34" t="e">
        <f t="shared" si="39"/>
        <v>#NAME?</v>
      </c>
      <c r="BZ33" s="34" t="e">
        <f t="shared" si="39"/>
        <v>#NAME?</v>
      </c>
      <c r="CA33" s="34" t="e">
        <f t="shared" si="39"/>
        <v>#NAME?</v>
      </c>
      <c r="CB33" s="34" t="e">
        <f t="shared" ref="CB33:CI33" si="40">CB32-SUM(CB31,CB28:CB29)</f>
        <v>#NAME?</v>
      </c>
      <c r="CC33" s="34" t="e">
        <f t="shared" si="40"/>
        <v>#NAME?</v>
      </c>
      <c r="CD33" s="34" t="e">
        <f t="shared" si="40"/>
        <v>#NAME?</v>
      </c>
      <c r="CE33" s="34" t="e">
        <f t="shared" si="40"/>
        <v>#NAME?</v>
      </c>
      <c r="CF33" s="34" t="e">
        <f t="shared" si="40"/>
        <v>#NAME?</v>
      </c>
      <c r="CG33" s="34" t="e">
        <f t="shared" si="40"/>
        <v>#NAME?</v>
      </c>
      <c r="CH33" s="34" t="e">
        <f t="shared" si="40"/>
        <v>#NAME?</v>
      </c>
      <c r="CI33" s="34" t="e">
        <f t="shared" si="40"/>
        <v>#NAME?</v>
      </c>
    </row>
    <row r="34" spans="1:87" x14ac:dyDescent="0.4">
      <c r="B34" s="6"/>
      <c r="C34" t="s">
        <v>163</v>
      </c>
      <c r="E34" s="12"/>
      <c r="F34" s="12"/>
      <c r="G34" s="13"/>
      <c r="H34" s="34"/>
      <c r="I34" s="34"/>
      <c r="J34" s="34"/>
      <c r="K34" s="34"/>
      <c r="L34" s="34"/>
      <c r="M34" s="34"/>
      <c r="N34" s="34"/>
      <c r="O34" s="34"/>
      <c r="P34" s="34"/>
      <c r="Q34" s="34"/>
      <c r="R34" s="34"/>
      <c r="S34" s="34"/>
      <c r="T34" s="34"/>
      <c r="U34" s="34"/>
      <c r="V34" s="34"/>
      <c r="W34" s="34"/>
      <c r="X34" s="34"/>
      <c r="Y34" s="34"/>
      <c r="Z34" s="34"/>
      <c r="AA34" s="34"/>
      <c r="AB34" s="34"/>
      <c r="AC34" s="34"/>
      <c r="AD34" s="34"/>
      <c r="AE34" s="34"/>
      <c r="AF34" s="34"/>
      <c r="AG34" s="34"/>
      <c r="AH34" s="34"/>
      <c r="AI34" s="34"/>
      <c r="AJ34" s="34"/>
      <c r="AK34" s="34"/>
      <c r="AL34" s="34"/>
      <c r="AM34" s="34"/>
      <c r="AN34" s="34"/>
      <c r="AO34" s="34"/>
      <c r="AP34" s="34"/>
      <c r="AQ34" s="34"/>
      <c r="AR34" s="34"/>
      <c r="AS34" s="34"/>
      <c r="AT34" s="34"/>
      <c r="AU34" s="34"/>
      <c r="AV34" s="34"/>
      <c r="AW34" s="34"/>
      <c r="AX34" s="34"/>
      <c r="AY34" s="34"/>
      <c r="AZ34" s="34"/>
      <c r="BA34" s="34"/>
      <c r="BB34" s="34"/>
      <c r="BC34" s="34"/>
      <c r="BD34" s="34"/>
      <c r="BE34" s="34"/>
      <c r="BF34" s="34"/>
      <c r="BG34" s="34"/>
      <c r="BH34" s="34"/>
      <c r="BI34" s="34"/>
      <c r="BJ34" s="34"/>
      <c r="BK34" s="34"/>
      <c r="BL34" s="34"/>
      <c r="BM34" s="34"/>
      <c r="BN34" s="34"/>
      <c r="BO34" s="34"/>
      <c r="BP34" s="34"/>
      <c r="BQ34" s="34"/>
      <c r="BR34" s="34"/>
      <c r="BS34" s="34"/>
      <c r="BT34" s="34"/>
      <c r="BU34" s="34"/>
      <c r="BV34" s="34"/>
      <c r="BW34" s="34"/>
      <c r="BX34" s="34"/>
      <c r="BY34" s="34"/>
      <c r="BZ34" s="34"/>
      <c r="CA34" s="34"/>
      <c r="CB34" s="34"/>
      <c r="CC34" s="34"/>
      <c r="CD34" s="34"/>
      <c r="CE34" s="34"/>
      <c r="CF34" s="34"/>
      <c r="CG34" s="34"/>
      <c r="CH34" s="34"/>
      <c r="CI34" s="34"/>
    </row>
    <row r="35" spans="1:87" x14ac:dyDescent="0.4">
      <c r="B35" s="6"/>
      <c r="C35" t="s">
        <v>163</v>
      </c>
      <c r="E35" s="12" t="s">
        <v>75</v>
      </c>
      <c r="F35" s="12"/>
      <c r="G35" s="13"/>
      <c r="H35" s="34"/>
      <c r="I35" s="34"/>
      <c r="J35" s="34"/>
      <c r="K35" s="34"/>
      <c r="L35" s="34"/>
      <c r="M35" s="34"/>
      <c r="N35" s="34"/>
      <c r="O35" s="34"/>
      <c r="P35" s="34"/>
      <c r="Q35" s="34"/>
      <c r="R35" s="34"/>
      <c r="S35" s="34"/>
      <c r="T35" s="34"/>
      <c r="U35" s="34"/>
      <c r="V35" s="34"/>
      <c r="W35" s="34"/>
      <c r="X35" s="34"/>
      <c r="Y35" s="34"/>
      <c r="Z35" s="34"/>
      <c r="AA35" s="34"/>
      <c r="AB35" s="34"/>
      <c r="AC35" s="34"/>
      <c r="AD35" s="34"/>
      <c r="AE35" s="34"/>
      <c r="AF35" s="34"/>
      <c r="AG35" s="34"/>
      <c r="AH35" s="34"/>
      <c r="AI35" s="34"/>
      <c r="AJ35" s="34"/>
      <c r="AK35" s="34"/>
      <c r="AL35" s="34"/>
      <c r="AM35" s="34"/>
      <c r="AN35" s="34"/>
      <c r="AO35" s="34"/>
      <c r="AP35" s="34"/>
      <c r="AQ35" s="34"/>
      <c r="AR35" s="34"/>
      <c r="AS35" s="34"/>
      <c r="AT35" s="34"/>
      <c r="AU35" s="34"/>
      <c r="AV35" s="34"/>
      <c r="AW35" s="34"/>
      <c r="AX35" s="34"/>
      <c r="AY35" s="34"/>
      <c r="AZ35" s="34"/>
      <c r="BA35" s="34"/>
      <c r="BB35" s="34"/>
      <c r="BC35" s="34"/>
      <c r="BD35" s="34"/>
      <c r="BE35" s="34"/>
      <c r="BF35" s="34"/>
      <c r="BG35" s="34"/>
      <c r="BH35" s="34"/>
      <c r="BI35" s="34"/>
      <c r="BJ35" s="34"/>
      <c r="BK35" s="34"/>
      <c r="BL35" s="34"/>
      <c r="BM35" s="34"/>
      <c r="BN35" s="34"/>
      <c r="BO35" s="34"/>
      <c r="BP35" s="34"/>
      <c r="BQ35" s="34"/>
      <c r="BR35" s="34"/>
      <c r="BS35" s="34"/>
      <c r="BT35" s="34"/>
      <c r="BU35" s="34"/>
      <c r="BV35" s="34"/>
      <c r="BW35" s="34"/>
      <c r="BX35" s="34"/>
      <c r="BY35" s="34"/>
      <c r="BZ35" s="34"/>
      <c r="CA35" s="34"/>
      <c r="CB35" s="34"/>
      <c r="CC35" s="34"/>
      <c r="CD35" s="34"/>
      <c r="CE35" s="34"/>
      <c r="CF35" s="34"/>
      <c r="CG35" s="34"/>
      <c r="CH35" s="34"/>
      <c r="CI35" s="34"/>
    </row>
    <row r="36" spans="1:87" x14ac:dyDescent="0.4">
      <c r="C36" t="s">
        <v>163</v>
      </c>
      <c r="E36" s="12" t="s">
        <v>77</v>
      </c>
      <c r="F36" s="12"/>
      <c r="G36" s="13"/>
      <c r="H36" s="29">
        <v>20</v>
      </c>
      <c r="I36" s="29">
        <v>20</v>
      </c>
      <c r="J36" s="29">
        <v>20</v>
      </c>
      <c r="K36" s="29">
        <v>20</v>
      </c>
      <c r="L36" s="29">
        <v>20</v>
      </c>
      <c r="M36" s="29">
        <v>20</v>
      </c>
      <c r="N36" s="36"/>
      <c r="O36" s="36"/>
      <c r="P36" s="30" t="e" cm="1">
        <f t="array" ref="P36">INDEX($H:$M,ROW(),MATCH(P$2,$H$1:$M$1,0))</f>
        <v>#NAME?</v>
      </c>
      <c r="Q36" s="30" t="e" cm="1">
        <f t="array" ref="Q36">INDEX($H:$M,ROW(),MATCH(Q$2,$H$1:$M$1,0))</f>
        <v>#NAME?</v>
      </c>
      <c r="R36" s="30" t="e" cm="1">
        <f t="array" ref="R36">INDEX($H:$M,ROW(),MATCH(R$2,$H$1:$M$1,0))</f>
        <v>#NAME?</v>
      </c>
      <c r="S36" s="30" t="e" cm="1">
        <f t="array" ref="S36">INDEX($H:$M,ROW(),MATCH(S$2,$H$1:$M$1,0))</f>
        <v>#NAME?</v>
      </c>
      <c r="T36" s="30" t="e" cm="1">
        <f t="array" ref="T36">INDEX($H:$M,ROW(),MATCH(T$2,$H$1:$M$1,0))</f>
        <v>#NAME?</v>
      </c>
      <c r="U36" s="30" t="e" cm="1">
        <f t="array" ref="U36">INDEX($H:$M,ROW(),MATCH(U$2,$H$1:$M$1,0))</f>
        <v>#NAME?</v>
      </c>
      <c r="V36" s="30" t="e" cm="1">
        <f t="array" ref="V36">INDEX($H:$M,ROW(),MATCH(V$2,$H$1:$M$1,0))</f>
        <v>#NAME?</v>
      </c>
      <c r="W36" s="30" t="e" cm="1">
        <f t="array" ref="W36">INDEX($H:$M,ROW(),MATCH(W$2,$H$1:$M$1,0))</f>
        <v>#NAME?</v>
      </c>
      <c r="X36" s="30" t="e" cm="1">
        <f t="array" ref="X36">INDEX($H:$M,ROW(),MATCH(X$2,$H$1:$M$1,0))</f>
        <v>#NAME?</v>
      </c>
      <c r="Y36" s="30" t="e" cm="1">
        <f t="array" ref="Y36">INDEX($H:$M,ROW(),MATCH(Y$2,$H$1:$M$1,0))</f>
        <v>#NAME?</v>
      </c>
      <c r="Z36" s="30" t="e" cm="1">
        <f t="array" ref="Z36">INDEX($H:$M,ROW(),MATCH(Z$2,$H$1:$M$1,0))</f>
        <v>#NAME?</v>
      </c>
      <c r="AA36" s="30" t="e" cm="1">
        <f t="array" ref="AA36">INDEX($H:$M,ROW(),MATCH(AA$2,$H$1:$M$1,0))</f>
        <v>#NAME?</v>
      </c>
      <c r="AB36" s="30" t="e" cm="1">
        <f t="array" ref="AB36">INDEX($H:$M,ROW(),MATCH(AB$2,$H$1:$M$1,0))</f>
        <v>#NAME?</v>
      </c>
      <c r="AC36" s="30" t="e" cm="1">
        <f t="array" ref="AC36">INDEX($H:$M,ROW(),MATCH(AC$2,$H$1:$M$1,0))</f>
        <v>#NAME?</v>
      </c>
      <c r="AD36" s="30" t="e" cm="1">
        <f t="array" ref="AD36">INDEX($H:$M,ROW(),MATCH(AD$2,$H$1:$M$1,0))</f>
        <v>#NAME?</v>
      </c>
      <c r="AE36" s="30" t="e" cm="1">
        <f t="array" ref="AE36">INDEX($H:$M,ROW(),MATCH(AE$2,$H$1:$M$1,0))</f>
        <v>#NAME?</v>
      </c>
      <c r="AF36" s="30" t="e" cm="1">
        <f t="array" ref="AF36">INDEX($H:$M,ROW(),MATCH(AF$2,$H$1:$M$1,0))</f>
        <v>#NAME?</v>
      </c>
      <c r="AG36" s="30" t="e" cm="1">
        <f t="array" ref="AG36">INDEX($H:$M,ROW(),MATCH(AG$2,$H$1:$M$1,0))</f>
        <v>#NAME?</v>
      </c>
      <c r="AH36" s="30" t="e" cm="1">
        <f t="array" ref="AH36">INDEX($H:$M,ROW(),MATCH(AH$2,$H$1:$M$1,0))</f>
        <v>#NAME?</v>
      </c>
      <c r="AI36" s="30" t="e" cm="1">
        <f t="array" ref="AI36">INDEX($H:$M,ROW(),MATCH(AI$2,$H$1:$M$1,0))</f>
        <v>#NAME?</v>
      </c>
      <c r="AJ36" s="30" t="e" cm="1">
        <f t="array" ref="AJ36">INDEX($H:$M,ROW(),MATCH(AJ$2,$H$1:$M$1,0))</f>
        <v>#NAME?</v>
      </c>
      <c r="AK36" s="30" t="e" cm="1">
        <f t="array" ref="AK36">INDEX($H:$M,ROW(),MATCH(AK$2,$H$1:$M$1,0))</f>
        <v>#NAME?</v>
      </c>
      <c r="AL36" s="30" t="e" cm="1">
        <f t="array" ref="AL36">INDEX($H:$M,ROW(),MATCH(AL$2,$H$1:$M$1,0))</f>
        <v>#NAME?</v>
      </c>
      <c r="AM36" s="30" t="e" cm="1">
        <f t="array" ref="AM36">INDEX($H:$M,ROW(),MATCH(AM$2,$H$1:$M$1,0))</f>
        <v>#NAME?</v>
      </c>
      <c r="AN36" s="30" t="e" cm="1">
        <f t="array" ref="AN36">INDEX($H:$M,ROW(),MATCH(AN$2,$H$1:$M$1,0))</f>
        <v>#NAME?</v>
      </c>
      <c r="AO36" s="30" t="e" cm="1">
        <f t="array" ref="AO36">INDEX($H:$M,ROW(),MATCH(AO$2,$H$1:$M$1,0))</f>
        <v>#NAME?</v>
      </c>
      <c r="AP36" s="30" t="e" cm="1">
        <f t="array" ref="AP36">INDEX($H:$M,ROW(),MATCH(AP$2,$H$1:$M$1,0))</f>
        <v>#NAME?</v>
      </c>
      <c r="AQ36" s="30" t="e" cm="1">
        <f t="array" ref="AQ36">INDEX($H:$M,ROW(),MATCH(AQ$2,$H$1:$M$1,0))</f>
        <v>#NAME?</v>
      </c>
      <c r="AR36" s="30" t="e" cm="1">
        <f t="array" ref="AR36">INDEX($H:$M,ROW(),MATCH(AR$2,$H$1:$M$1,0))</f>
        <v>#NAME?</v>
      </c>
      <c r="AS36" s="30" t="e" cm="1">
        <f t="array" ref="AS36">INDEX($H:$M,ROW(),MATCH(AS$2,$H$1:$M$1,0))</f>
        <v>#NAME?</v>
      </c>
      <c r="AT36" s="30" t="e" cm="1">
        <f t="array" ref="AT36">INDEX($H:$M,ROW(),MATCH(AT$2,$H$1:$M$1,0))</f>
        <v>#NAME?</v>
      </c>
      <c r="AU36" s="30" t="e" cm="1">
        <f t="array" ref="AU36">INDEX($H:$M,ROW(),MATCH(AU$2,$H$1:$M$1,0))</f>
        <v>#NAME?</v>
      </c>
      <c r="AV36" s="30" t="e" cm="1">
        <f t="array" ref="AV36">INDEX($H:$M,ROW(),MATCH(AV$2,$H$1:$M$1,0))</f>
        <v>#NAME?</v>
      </c>
      <c r="AW36" s="30" t="e" cm="1">
        <f t="array" ref="AW36">INDEX($H:$M,ROW(),MATCH(AW$2,$H$1:$M$1,0))</f>
        <v>#NAME?</v>
      </c>
      <c r="AX36" s="30" t="e" cm="1">
        <f t="array" ref="AX36">INDEX($H:$M,ROW(),MATCH(AX$2,$H$1:$M$1,0))</f>
        <v>#NAME?</v>
      </c>
      <c r="AY36" s="30" t="e" cm="1">
        <f t="array" ref="AY36">INDEX($H:$M,ROW(),MATCH(AY$2,$H$1:$M$1,0))</f>
        <v>#NAME?</v>
      </c>
      <c r="AZ36" s="30" t="e" cm="1">
        <f t="array" ref="AZ36">INDEX($H:$M,ROW(),MATCH(AZ$2,$H$1:$M$1,0))</f>
        <v>#NAME?</v>
      </c>
      <c r="BA36" s="30" t="e" cm="1">
        <f t="array" ref="BA36">INDEX($H:$M,ROW(),MATCH(BA$2,$H$1:$M$1,0))</f>
        <v>#NAME?</v>
      </c>
      <c r="BB36" s="30" t="e" cm="1">
        <f t="array" ref="BB36">INDEX($H:$M,ROW(),MATCH(BB$2,$H$1:$M$1,0))</f>
        <v>#NAME?</v>
      </c>
      <c r="BC36" s="30" t="e" cm="1">
        <f t="array" ref="BC36">INDEX($H:$M,ROW(),MATCH(BC$2,$H$1:$M$1,0))</f>
        <v>#NAME?</v>
      </c>
      <c r="BD36" s="30" t="e" cm="1">
        <f t="array" ref="BD36">INDEX($H:$M,ROW(),MATCH(BD$2,$H$1:$M$1,0))</f>
        <v>#NAME?</v>
      </c>
      <c r="BE36" s="30" t="e" cm="1">
        <f t="array" ref="BE36">INDEX($H:$M,ROW(),MATCH(BE$2,$H$1:$M$1,0))</f>
        <v>#NAME?</v>
      </c>
      <c r="BF36" s="30" t="e" cm="1">
        <f t="array" ref="BF36">INDEX($H:$M,ROW(),MATCH(BF$2,$H$1:$M$1,0))</f>
        <v>#NAME?</v>
      </c>
      <c r="BG36" s="30" t="e" cm="1">
        <f t="array" ref="BG36">INDEX($H:$M,ROW(),MATCH(BG$2,$H$1:$M$1,0))</f>
        <v>#NAME?</v>
      </c>
      <c r="BH36" s="30" t="e" cm="1">
        <f t="array" ref="BH36">INDEX($H:$M,ROW(),MATCH(BH$2,$H$1:$M$1,0))</f>
        <v>#NAME?</v>
      </c>
      <c r="BI36" s="30" t="e" cm="1">
        <f t="array" ref="BI36">INDEX($H:$M,ROW(),MATCH(BI$2,$H$1:$M$1,0))</f>
        <v>#NAME?</v>
      </c>
      <c r="BJ36" s="30" t="e" cm="1">
        <f t="array" ref="BJ36">INDEX($H:$M,ROW(),MATCH(BJ$2,$H$1:$M$1,0))</f>
        <v>#NAME?</v>
      </c>
      <c r="BK36" s="30" t="e" cm="1">
        <f t="array" ref="BK36">INDEX($H:$M,ROW(),MATCH(BK$2,$H$1:$M$1,0))</f>
        <v>#NAME?</v>
      </c>
      <c r="BL36" s="30" t="e" cm="1">
        <f t="array" ref="BL36">INDEX($H:$M,ROW(),MATCH(BL$2,$H$1:$M$1,0))</f>
        <v>#NAME?</v>
      </c>
      <c r="BM36" s="30" t="e" cm="1">
        <f t="array" ref="BM36">INDEX($H:$M,ROW(),MATCH(BM$2,$H$1:$M$1,0))</f>
        <v>#NAME?</v>
      </c>
      <c r="BN36" s="30" t="e" cm="1">
        <f t="array" ref="BN36">INDEX($H:$M,ROW(),MATCH(BN$2,$H$1:$M$1,0))</f>
        <v>#NAME?</v>
      </c>
      <c r="BO36" s="30" t="e" cm="1">
        <f t="array" ref="BO36">INDEX($H:$M,ROW(),MATCH(BO$2,$H$1:$M$1,0))</f>
        <v>#NAME?</v>
      </c>
      <c r="BP36" s="30" t="e" cm="1">
        <f t="array" ref="BP36">INDEX($H:$M,ROW(),MATCH(BP$2,$H$1:$M$1,0))</f>
        <v>#NAME?</v>
      </c>
      <c r="BQ36" s="30" t="e" cm="1">
        <f t="array" ref="BQ36">INDEX($H:$M,ROW(),MATCH(BQ$2,$H$1:$M$1,0))</f>
        <v>#NAME?</v>
      </c>
      <c r="BR36" s="30" t="e" cm="1">
        <f t="array" ref="BR36">INDEX($H:$M,ROW(),MATCH(BR$2,$H$1:$M$1,0))</f>
        <v>#NAME?</v>
      </c>
      <c r="BS36" s="30" t="e" cm="1">
        <f t="array" ref="BS36">INDEX($H:$M,ROW(),MATCH(BS$2,$H$1:$M$1,0))</f>
        <v>#NAME?</v>
      </c>
      <c r="BT36" s="30" t="e" cm="1">
        <f t="array" ref="BT36">INDEX($H:$M,ROW(),MATCH(BT$2,$H$1:$M$1,0))</f>
        <v>#NAME?</v>
      </c>
      <c r="BU36" s="30" t="e" cm="1">
        <f t="array" ref="BU36">INDEX($H:$M,ROW(),MATCH(BU$2,$H$1:$M$1,0))</f>
        <v>#NAME?</v>
      </c>
      <c r="BV36" s="30" t="e" cm="1">
        <f t="array" ref="BV36">INDEX($H:$M,ROW(),MATCH(BV$2,$H$1:$M$1,0))</f>
        <v>#NAME?</v>
      </c>
      <c r="BW36" s="30" t="e" cm="1">
        <f t="array" ref="BW36">INDEX($H:$M,ROW(),MATCH(BW$2,$H$1:$M$1,0))</f>
        <v>#NAME?</v>
      </c>
      <c r="BX36" s="30" t="e" cm="1">
        <f t="array" ref="BX36">INDEX($H:$M,ROW(),MATCH(BX$2,$H$1:$M$1,0))</f>
        <v>#NAME?</v>
      </c>
      <c r="BY36" s="30" t="e" cm="1">
        <f t="array" ref="BY36">INDEX($H:$M,ROW(),MATCH(BY$2,$H$1:$M$1,0))</f>
        <v>#NAME?</v>
      </c>
      <c r="BZ36" s="30" t="e" cm="1">
        <f t="array" ref="BZ36">INDEX($H:$M,ROW(),MATCH(BZ$2,$H$1:$M$1,0))</f>
        <v>#NAME?</v>
      </c>
      <c r="CA36" s="30" t="e" cm="1">
        <f t="array" ref="CA36">INDEX($H:$M,ROW(),MATCH(CA$2,$H$1:$M$1,0))</f>
        <v>#NAME?</v>
      </c>
      <c r="CB36" s="30" t="e" cm="1">
        <f t="array" ref="CB36">INDEX($H:$M,ROW(),MATCH(CB$2,$H$1:$M$1,0))</f>
        <v>#NAME?</v>
      </c>
      <c r="CC36" s="30" t="e" cm="1">
        <f t="array" ref="CC36">INDEX($H:$M,ROW(),MATCH(CC$2,$H$1:$M$1,0))</f>
        <v>#NAME?</v>
      </c>
      <c r="CD36" s="30" t="e" cm="1">
        <f t="array" ref="CD36">INDEX($H:$M,ROW(),MATCH(CD$2,$H$1:$M$1,0))</f>
        <v>#NAME?</v>
      </c>
      <c r="CE36" s="30" t="e" cm="1">
        <f t="array" ref="CE36">INDEX($H:$M,ROW(),MATCH(CE$2,$H$1:$M$1,0))</f>
        <v>#NAME?</v>
      </c>
      <c r="CF36" s="30" t="e" cm="1">
        <f t="array" ref="CF36">INDEX($H:$M,ROW(),MATCH(CF$2,$H$1:$M$1,0))</f>
        <v>#NAME?</v>
      </c>
      <c r="CG36" s="30" t="e" cm="1">
        <f t="array" ref="CG36">INDEX($H:$M,ROW(),MATCH(CG$2,$H$1:$M$1,0))</f>
        <v>#NAME?</v>
      </c>
      <c r="CH36" s="30" t="e" cm="1">
        <f t="array" ref="CH36">INDEX($H:$M,ROW(),MATCH(CH$2,$H$1:$M$1,0))</f>
        <v>#NAME?</v>
      </c>
      <c r="CI36" s="30" t="e" cm="1">
        <f t="array" ref="CI36">INDEX($H:$M,ROW(),MATCH(CI$2,$H$1:$M$1,0))</f>
        <v>#NAME?</v>
      </c>
    </row>
    <row r="37" spans="1:87" x14ac:dyDescent="0.4">
      <c r="B37" t="s">
        <v>198</v>
      </c>
      <c r="C37" t="s">
        <v>163</v>
      </c>
      <c r="E37" s="27" t="str">
        <f>SUBSTITUTE(E24,":","")&amp;" Revenue"</f>
        <v>Subscription revenue - secondary volume driven Revenue</v>
      </c>
      <c r="F37" s="27"/>
      <c r="G37" s="9"/>
      <c r="H37" s="28" t="e">
        <f t="shared" ref="H37:M37" si="41">SUMIF($2:$2,H$1,37:37)</f>
        <v>#NAME?</v>
      </c>
      <c r="I37" s="28" t="e">
        <f t="shared" si="41"/>
        <v>#NAME?</v>
      </c>
      <c r="J37" s="28" t="e">
        <f t="shared" si="41"/>
        <v>#NAME?</v>
      </c>
      <c r="K37" s="28" t="e">
        <f t="shared" si="41"/>
        <v>#NAME?</v>
      </c>
      <c r="L37" s="28" t="e">
        <f t="shared" si="41"/>
        <v>#NAME?</v>
      </c>
      <c r="M37" s="28" t="e">
        <f t="shared" si="41"/>
        <v>#NAME?</v>
      </c>
      <c r="P37" s="28" t="e">
        <f t="shared" ref="P37:CA37" si="42">P36*AVERAGE(P32,P28)</f>
        <v>#NAME?</v>
      </c>
      <c r="Q37" s="28" t="e">
        <f t="shared" si="42"/>
        <v>#NAME?</v>
      </c>
      <c r="R37" s="28" t="e">
        <f t="shared" si="42"/>
        <v>#NAME?</v>
      </c>
      <c r="S37" s="28" t="e">
        <f t="shared" si="42"/>
        <v>#NAME?</v>
      </c>
      <c r="T37" s="28" t="e">
        <f t="shared" si="42"/>
        <v>#NAME?</v>
      </c>
      <c r="U37" s="28" t="e">
        <f t="shared" si="42"/>
        <v>#NAME?</v>
      </c>
      <c r="V37" s="28" t="e">
        <f t="shared" si="42"/>
        <v>#NAME?</v>
      </c>
      <c r="W37" s="28" t="e">
        <f t="shared" si="42"/>
        <v>#NAME?</v>
      </c>
      <c r="X37" s="28" t="e">
        <f t="shared" si="42"/>
        <v>#NAME?</v>
      </c>
      <c r="Y37" s="28" t="e">
        <f t="shared" si="42"/>
        <v>#NAME?</v>
      </c>
      <c r="Z37" s="28" t="e">
        <f t="shared" si="42"/>
        <v>#NAME?</v>
      </c>
      <c r="AA37" s="28" t="e">
        <f t="shared" si="42"/>
        <v>#NAME?</v>
      </c>
      <c r="AB37" s="28" t="e">
        <f t="shared" si="42"/>
        <v>#NAME?</v>
      </c>
      <c r="AC37" s="28" t="e">
        <f t="shared" si="42"/>
        <v>#NAME?</v>
      </c>
      <c r="AD37" s="28" t="e">
        <f t="shared" si="42"/>
        <v>#NAME?</v>
      </c>
      <c r="AE37" s="28" t="e">
        <f t="shared" si="42"/>
        <v>#NAME?</v>
      </c>
      <c r="AF37" s="28" t="e">
        <f t="shared" si="42"/>
        <v>#NAME?</v>
      </c>
      <c r="AG37" s="28" t="e">
        <f t="shared" si="42"/>
        <v>#NAME?</v>
      </c>
      <c r="AH37" s="28" t="e">
        <f t="shared" si="42"/>
        <v>#NAME?</v>
      </c>
      <c r="AI37" s="28" t="e">
        <f t="shared" si="42"/>
        <v>#NAME?</v>
      </c>
      <c r="AJ37" s="28" t="e">
        <f t="shared" si="42"/>
        <v>#NAME?</v>
      </c>
      <c r="AK37" s="28" t="e">
        <f t="shared" si="42"/>
        <v>#NAME?</v>
      </c>
      <c r="AL37" s="28" t="e">
        <f t="shared" si="42"/>
        <v>#NAME?</v>
      </c>
      <c r="AM37" s="28" t="e">
        <f t="shared" si="42"/>
        <v>#NAME?</v>
      </c>
      <c r="AN37" s="28" t="e">
        <f t="shared" si="42"/>
        <v>#NAME?</v>
      </c>
      <c r="AO37" s="28" t="e">
        <f t="shared" si="42"/>
        <v>#NAME?</v>
      </c>
      <c r="AP37" s="28" t="e">
        <f t="shared" si="42"/>
        <v>#NAME?</v>
      </c>
      <c r="AQ37" s="28" t="e">
        <f t="shared" si="42"/>
        <v>#NAME?</v>
      </c>
      <c r="AR37" s="28" t="e">
        <f t="shared" si="42"/>
        <v>#NAME?</v>
      </c>
      <c r="AS37" s="28" t="e">
        <f t="shared" si="42"/>
        <v>#NAME?</v>
      </c>
      <c r="AT37" s="28" t="e">
        <f t="shared" si="42"/>
        <v>#NAME?</v>
      </c>
      <c r="AU37" s="28" t="e">
        <f t="shared" si="42"/>
        <v>#NAME?</v>
      </c>
      <c r="AV37" s="28" t="e">
        <f t="shared" si="42"/>
        <v>#NAME?</v>
      </c>
      <c r="AW37" s="28" t="e">
        <f t="shared" si="42"/>
        <v>#NAME?</v>
      </c>
      <c r="AX37" s="28" t="e">
        <f t="shared" si="42"/>
        <v>#NAME?</v>
      </c>
      <c r="AY37" s="28" t="e">
        <f t="shared" si="42"/>
        <v>#NAME?</v>
      </c>
      <c r="AZ37" s="28" t="e">
        <f t="shared" si="42"/>
        <v>#NAME?</v>
      </c>
      <c r="BA37" s="28" t="e">
        <f t="shared" si="42"/>
        <v>#NAME?</v>
      </c>
      <c r="BB37" s="28" t="e">
        <f t="shared" si="42"/>
        <v>#NAME?</v>
      </c>
      <c r="BC37" s="28" t="e">
        <f t="shared" si="42"/>
        <v>#NAME?</v>
      </c>
      <c r="BD37" s="28" t="e">
        <f t="shared" si="42"/>
        <v>#NAME?</v>
      </c>
      <c r="BE37" s="28" t="e">
        <f t="shared" si="42"/>
        <v>#NAME?</v>
      </c>
      <c r="BF37" s="28" t="e">
        <f t="shared" si="42"/>
        <v>#NAME?</v>
      </c>
      <c r="BG37" s="28" t="e">
        <f t="shared" si="42"/>
        <v>#NAME?</v>
      </c>
      <c r="BH37" s="28" t="e">
        <f t="shared" si="42"/>
        <v>#NAME?</v>
      </c>
      <c r="BI37" s="28" t="e">
        <f t="shared" si="42"/>
        <v>#NAME?</v>
      </c>
      <c r="BJ37" s="28" t="e">
        <f t="shared" si="42"/>
        <v>#NAME?</v>
      </c>
      <c r="BK37" s="28" t="e">
        <f t="shared" si="42"/>
        <v>#NAME?</v>
      </c>
      <c r="BL37" s="28" t="e">
        <f t="shared" si="42"/>
        <v>#NAME?</v>
      </c>
      <c r="BM37" s="28" t="e">
        <f t="shared" si="42"/>
        <v>#NAME?</v>
      </c>
      <c r="BN37" s="28" t="e">
        <f t="shared" si="42"/>
        <v>#NAME?</v>
      </c>
      <c r="BO37" s="28" t="e">
        <f t="shared" si="42"/>
        <v>#NAME?</v>
      </c>
      <c r="BP37" s="28" t="e">
        <f t="shared" si="42"/>
        <v>#NAME?</v>
      </c>
      <c r="BQ37" s="28" t="e">
        <f t="shared" si="42"/>
        <v>#NAME?</v>
      </c>
      <c r="BR37" s="28" t="e">
        <f t="shared" si="42"/>
        <v>#NAME?</v>
      </c>
      <c r="BS37" s="28" t="e">
        <f t="shared" si="42"/>
        <v>#NAME?</v>
      </c>
      <c r="BT37" s="28" t="e">
        <f t="shared" si="42"/>
        <v>#NAME?</v>
      </c>
      <c r="BU37" s="28" t="e">
        <f t="shared" si="42"/>
        <v>#NAME?</v>
      </c>
      <c r="BV37" s="28" t="e">
        <f t="shared" si="42"/>
        <v>#NAME?</v>
      </c>
      <c r="BW37" s="28" t="e">
        <f t="shared" si="42"/>
        <v>#NAME?</v>
      </c>
      <c r="BX37" s="28" t="e">
        <f t="shared" si="42"/>
        <v>#NAME?</v>
      </c>
      <c r="BY37" s="28" t="e">
        <f t="shared" si="42"/>
        <v>#NAME?</v>
      </c>
      <c r="BZ37" s="28" t="e">
        <f t="shared" si="42"/>
        <v>#NAME?</v>
      </c>
      <c r="CA37" s="28" t="e">
        <f t="shared" si="42"/>
        <v>#NAME?</v>
      </c>
      <c r="CB37" s="28" t="e">
        <f t="shared" ref="CB37:CI37" si="43">CB36*AVERAGE(CB32,CB28)</f>
        <v>#NAME?</v>
      </c>
      <c r="CC37" s="28" t="e">
        <f t="shared" si="43"/>
        <v>#NAME?</v>
      </c>
      <c r="CD37" s="28" t="e">
        <f t="shared" si="43"/>
        <v>#NAME?</v>
      </c>
      <c r="CE37" s="28" t="e">
        <f t="shared" si="43"/>
        <v>#NAME?</v>
      </c>
      <c r="CF37" s="28" t="e">
        <f t="shared" si="43"/>
        <v>#NAME?</v>
      </c>
      <c r="CG37" s="28" t="e">
        <f t="shared" si="43"/>
        <v>#NAME?</v>
      </c>
      <c r="CH37" s="28" t="e">
        <f t="shared" si="43"/>
        <v>#NAME?</v>
      </c>
      <c r="CI37" s="28" t="e">
        <f t="shared" si="43"/>
        <v>#NAME?</v>
      </c>
    </row>
    <row r="38" spans="1:87" x14ac:dyDescent="0.4">
      <c r="B38" s="6"/>
      <c r="C38" t="s">
        <v>163</v>
      </c>
    </row>
    <row r="39" spans="1:87" outlineLevel="1" x14ac:dyDescent="0.4">
      <c r="B39" s="6"/>
      <c r="C39" t="s">
        <v>163</v>
      </c>
      <c r="E39" s="12" t="s">
        <v>166</v>
      </c>
      <c r="F39" s="12"/>
      <c r="G39" s="13"/>
      <c r="H39" s="34"/>
      <c r="I39" s="34"/>
      <c r="J39" s="34"/>
      <c r="K39" s="34"/>
      <c r="L39" s="34"/>
      <c r="M39" s="34"/>
      <c r="P39" s="34" t="e">
        <f>P32</f>
        <v>#NAME?</v>
      </c>
      <c r="Q39" s="34" t="e">
        <f t="shared" ref="Q39:CB39" si="44">Q32</f>
        <v>#NAME?</v>
      </c>
      <c r="R39" s="34" t="e">
        <f t="shared" si="44"/>
        <v>#NAME?</v>
      </c>
      <c r="S39" s="34" t="e">
        <f t="shared" si="44"/>
        <v>#NAME?</v>
      </c>
      <c r="T39" s="34" t="e">
        <f t="shared" si="44"/>
        <v>#NAME?</v>
      </c>
      <c r="U39" s="34" t="e">
        <f t="shared" si="44"/>
        <v>#NAME?</v>
      </c>
      <c r="V39" s="34" t="e">
        <f t="shared" si="44"/>
        <v>#NAME?</v>
      </c>
      <c r="W39" s="34" t="e">
        <f t="shared" si="44"/>
        <v>#NAME?</v>
      </c>
      <c r="X39" s="34" t="e">
        <f t="shared" si="44"/>
        <v>#NAME?</v>
      </c>
      <c r="Y39" s="34" t="e">
        <f t="shared" si="44"/>
        <v>#NAME?</v>
      </c>
      <c r="Z39" s="34" t="e">
        <f t="shared" si="44"/>
        <v>#NAME?</v>
      </c>
      <c r="AA39" s="34" t="e">
        <f t="shared" si="44"/>
        <v>#NAME?</v>
      </c>
      <c r="AB39" s="34" t="e">
        <f t="shared" si="44"/>
        <v>#NAME?</v>
      </c>
      <c r="AC39" s="34" t="e">
        <f t="shared" si="44"/>
        <v>#NAME?</v>
      </c>
      <c r="AD39" s="34" t="e">
        <f t="shared" si="44"/>
        <v>#NAME?</v>
      </c>
      <c r="AE39" s="34" t="e">
        <f t="shared" si="44"/>
        <v>#NAME?</v>
      </c>
      <c r="AF39" s="34" t="e">
        <f t="shared" si="44"/>
        <v>#NAME?</v>
      </c>
      <c r="AG39" s="34" t="e">
        <f t="shared" si="44"/>
        <v>#NAME?</v>
      </c>
      <c r="AH39" s="34" t="e">
        <f t="shared" si="44"/>
        <v>#NAME?</v>
      </c>
      <c r="AI39" s="34" t="e">
        <f t="shared" si="44"/>
        <v>#NAME?</v>
      </c>
      <c r="AJ39" s="34" t="e">
        <f t="shared" si="44"/>
        <v>#NAME?</v>
      </c>
      <c r="AK39" s="34" t="e">
        <f t="shared" si="44"/>
        <v>#NAME?</v>
      </c>
      <c r="AL39" s="34" t="e">
        <f t="shared" si="44"/>
        <v>#NAME?</v>
      </c>
      <c r="AM39" s="34" t="e">
        <f t="shared" si="44"/>
        <v>#NAME?</v>
      </c>
      <c r="AN39" s="34" t="e">
        <f t="shared" si="44"/>
        <v>#NAME?</v>
      </c>
      <c r="AO39" s="34" t="e">
        <f t="shared" si="44"/>
        <v>#NAME?</v>
      </c>
      <c r="AP39" s="34" t="e">
        <f t="shared" si="44"/>
        <v>#NAME?</v>
      </c>
      <c r="AQ39" s="34" t="e">
        <f t="shared" si="44"/>
        <v>#NAME?</v>
      </c>
      <c r="AR39" s="34" t="e">
        <f t="shared" si="44"/>
        <v>#NAME?</v>
      </c>
      <c r="AS39" s="34" t="e">
        <f t="shared" si="44"/>
        <v>#NAME?</v>
      </c>
      <c r="AT39" s="34" t="e">
        <f t="shared" si="44"/>
        <v>#NAME?</v>
      </c>
      <c r="AU39" s="34" t="e">
        <f t="shared" si="44"/>
        <v>#NAME?</v>
      </c>
      <c r="AV39" s="34" t="e">
        <f t="shared" si="44"/>
        <v>#NAME?</v>
      </c>
      <c r="AW39" s="34" t="e">
        <f t="shared" si="44"/>
        <v>#NAME?</v>
      </c>
      <c r="AX39" s="34" t="e">
        <f t="shared" si="44"/>
        <v>#NAME?</v>
      </c>
      <c r="AY39" s="34" t="e">
        <f t="shared" si="44"/>
        <v>#NAME?</v>
      </c>
      <c r="AZ39" s="34" t="e">
        <f t="shared" si="44"/>
        <v>#NAME?</v>
      </c>
      <c r="BA39" s="34" t="e">
        <f t="shared" si="44"/>
        <v>#NAME?</v>
      </c>
      <c r="BB39" s="34" t="e">
        <f t="shared" si="44"/>
        <v>#NAME?</v>
      </c>
      <c r="BC39" s="34" t="e">
        <f t="shared" si="44"/>
        <v>#NAME?</v>
      </c>
      <c r="BD39" s="34" t="e">
        <f t="shared" si="44"/>
        <v>#NAME?</v>
      </c>
      <c r="BE39" s="34" t="e">
        <f t="shared" si="44"/>
        <v>#NAME?</v>
      </c>
      <c r="BF39" s="34" t="e">
        <f t="shared" si="44"/>
        <v>#NAME?</v>
      </c>
      <c r="BG39" s="34" t="e">
        <f t="shared" si="44"/>
        <v>#NAME?</v>
      </c>
      <c r="BH39" s="34" t="e">
        <f t="shared" si="44"/>
        <v>#NAME?</v>
      </c>
      <c r="BI39" s="34" t="e">
        <f t="shared" si="44"/>
        <v>#NAME?</v>
      </c>
      <c r="BJ39" s="34" t="e">
        <f t="shared" si="44"/>
        <v>#NAME?</v>
      </c>
      <c r="BK39" s="34" t="e">
        <f t="shared" si="44"/>
        <v>#NAME?</v>
      </c>
      <c r="BL39" s="34" t="e">
        <f t="shared" si="44"/>
        <v>#NAME?</v>
      </c>
      <c r="BM39" s="34" t="e">
        <f t="shared" si="44"/>
        <v>#NAME?</v>
      </c>
      <c r="BN39" s="34" t="e">
        <f t="shared" si="44"/>
        <v>#NAME?</v>
      </c>
      <c r="BO39" s="34" t="e">
        <f t="shared" si="44"/>
        <v>#NAME?</v>
      </c>
      <c r="BP39" s="34" t="e">
        <f t="shared" si="44"/>
        <v>#NAME?</v>
      </c>
      <c r="BQ39" s="34" t="e">
        <f t="shared" si="44"/>
        <v>#NAME?</v>
      </c>
      <c r="BR39" s="34" t="e">
        <f t="shared" si="44"/>
        <v>#NAME?</v>
      </c>
      <c r="BS39" s="34" t="e">
        <f t="shared" si="44"/>
        <v>#NAME?</v>
      </c>
      <c r="BT39" s="34" t="e">
        <f t="shared" si="44"/>
        <v>#NAME?</v>
      </c>
      <c r="BU39" s="34" t="e">
        <f t="shared" si="44"/>
        <v>#NAME?</v>
      </c>
      <c r="BV39" s="34" t="e">
        <f t="shared" si="44"/>
        <v>#NAME?</v>
      </c>
      <c r="BW39" s="34" t="e">
        <f t="shared" si="44"/>
        <v>#NAME?</v>
      </c>
      <c r="BX39" s="34" t="e">
        <f t="shared" si="44"/>
        <v>#NAME?</v>
      </c>
      <c r="BY39" s="34" t="e">
        <f t="shared" si="44"/>
        <v>#NAME?</v>
      </c>
      <c r="BZ39" s="34" t="e">
        <f t="shared" si="44"/>
        <v>#NAME?</v>
      </c>
      <c r="CA39" s="34" t="e">
        <f t="shared" si="44"/>
        <v>#NAME?</v>
      </c>
      <c r="CB39" s="34" t="e">
        <f t="shared" si="44"/>
        <v>#NAME?</v>
      </c>
      <c r="CC39" s="34" t="e">
        <f t="shared" ref="CC39:CI39" si="45">CC32</f>
        <v>#NAME?</v>
      </c>
      <c r="CD39" s="34" t="e">
        <f t="shared" si="45"/>
        <v>#NAME?</v>
      </c>
      <c r="CE39" s="34" t="e">
        <f t="shared" si="45"/>
        <v>#NAME?</v>
      </c>
      <c r="CF39" s="34" t="e">
        <f t="shared" si="45"/>
        <v>#NAME?</v>
      </c>
      <c r="CG39" s="34" t="e">
        <f t="shared" si="45"/>
        <v>#NAME?</v>
      </c>
      <c r="CH39" s="34" t="e">
        <f t="shared" si="45"/>
        <v>#NAME?</v>
      </c>
      <c r="CI39" s="34" t="e">
        <f t="shared" si="45"/>
        <v>#NAME?</v>
      </c>
    </row>
    <row r="40" spans="1:87" outlineLevel="1" x14ac:dyDescent="0.4">
      <c r="B40" s="6"/>
      <c r="C40" t="s">
        <v>163</v>
      </c>
    </row>
    <row r="41" spans="1:87" s="42" customFormat="1" x14ac:dyDescent="0.4">
      <c r="C41" s="42" t="s">
        <v>163</v>
      </c>
      <c r="E41" s="41" t="s">
        <v>167</v>
      </c>
      <c r="F41" s="41"/>
      <c r="G41" s="68"/>
    </row>
    <row r="42" spans="1:87" x14ac:dyDescent="0.4">
      <c r="C42" t="s">
        <v>163</v>
      </c>
      <c r="E42" s="12" t="s">
        <v>168</v>
      </c>
      <c r="F42" s="12"/>
      <c r="G42" s="13"/>
      <c r="H42" s="18">
        <v>1000</v>
      </c>
      <c r="I42" s="18">
        <v>1000</v>
      </c>
      <c r="J42" s="18">
        <v>1000</v>
      </c>
      <c r="K42" s="18">
        <v>1000</v>
      </c>
      <c r="L42" s="18">
        <v>1000</v>
      </c>
      <c r="M42" s="18">
        <v>1000</v>
      </c>
      <c r="P42" s="19" t="e" cm="1">
        <f t="array" ref="P42">INDEX($H:$M,ROW(),MATCH(P$2,$H$1:$M$1,0))</f>
        <v>#NAME?</v>
      </c>
      <c r="Q42" s="19" t="e" cm="1">
        <f t="array" ref="Q42">INDEX($H:$M,ROW(),MATCH(Q$2,$H$1:$M$1,0))</f>
        <v>#NAME?</v>
      </c>
      <c r="R42" s="19" t="e" cm="1">
        <f t="array" ref="R42">INDEX($H:$M,ROW(),MATCH(R$2,$H$1:$M$1,0))</f>
        <v>#NAME?</v>
      </c>
      <c r="S42" s="19" t="e" cm="1">
        <f t="array" ref="S42">INDEX($H:$M,ROW(),MATCH(S$2,$H$1:$M$1,0))</f>
        <v>#NAME?</v>
      </c>
      <c r="T42" s="19" t="e" cm="1">
        <f t="array" ref="T42">INDEX($H:$M,ROW(),MATCH(T$2,$H$1:$M$1,0))</f>
        <v>#NAME?</v>
      </c>
      <c r="U42" s="19" t="e" cm="1">
        <f t="array" ref="U42">INDEX($H:$M,ROW(),MATCH(U$2,$H$1:$M$1,0))</f>
        <v>#NAME?</v>
      </c>
      <c r="V42" s="19" t="e" cm="1">
        <f t="array" ref="V42">INDEX($H:$M,ROW(),MATCH(V$2,$H$1:$M$1,0))</f>
        <v>#NAME?</v>
      </c>
      <c r="W42" s="19" t="e" cm="1">
        <f t="array" ref="W42">INDEX($H:$M,ROW(),MATCH(W$2,$H$1:$M$1,0))</f>
        <v>#NAME?</v>
      </c>
      <c r="X42" s="19" t="e" cm="1">
        <f t="array" ref="X42">INDEX($H:$M,ROW(),MATCH(X$2,$H$1:$M$1,0))</f>
        <v>#NAME?</v>
      </c>
      <c r="Y42" s="19" t="e" cm="1">
        <f t="array" ref="Y42">INDEX($H:$M,ROW(),MATCH(Y$2,$H$1:$M$1,0))</f>
        <v>#NAME?</v>
      </c>
      <c r="Z42" s="19" t="e" cm="1">
        <f t="array" ref="Z42">INDEX($H:$M,ROW(),MATCH(Z$2,$H$1:$M$1,0))</f>
        <v>#NAME?</v>
      </c>
      <c r="AA42" s="19" t="e" cm="1">
        <f t="array" ref="AA42">INDEX($H:$M,ROW(),MATCH(AA$2,$H$1:$M$1,0))</f>
        <v>#NAME?</v>
      </c>
      <c r="AB42" s="19" t="e" cm="1">
        <f t="array" ref="AB42">INDEX($H:$M,ROW(),MATCH(AB$2,$H$1:$M$1,0))</f>
        <v>#NAME?</v>
      </c>
      <c r="AC42" s="19" t="e" cm="1">
        <f t="array" ref="AC42">INDEX($H:$M,ROW(),MATCH(AC$2,$H$1:$M$1,0))</f>
        <v>#NAME?</v>
      </c>
      <c r="AD42" s="19" t="e" cm="1">
        <f t="array" ref="AD42">INDEX($H:$M,ROW(),MATCH(AD$2,$H$1:$M$1,0))</f>
        <v>#NAME?</v>
      </c>
      <c r="AE42" s="19" t="e" cm="1">
        <f t="array" ref="AE42">INDEX($H:$M,ROW(),MATCH(AE$2,$H$1:$M$1,0))</f>
        <v>#NAME?</v>
      </c>
      <c r="AF42" s="19" t="e" cm="1">
        <f t="array" ref="AF42">INDEX($H:$M,ROW(),MATCH(AF$2,$H$1:$M$1,0))</f>
        <v>#NAME?</v>
      </c>
      <c r="AG42" s="19" t="e" cm="1">
        <f t="array" ref="AG42">INDEX($H:$M,ROW(),MATCH(AG$2,$H$1:$M$1,0))</f>
        <v>#NAME?</v>
      </c>
      <c r="AH42" s="19" t="e" cm="1">
        <f t="array" ref="AH42">INDEX($H:$M,ROW(),MATCH(AH$2,$H$1:$M$1,0))</f>
        <v>#NAME?</v>
      </c>
      <c r="AI42" s="19" t="e" cm="1">
        <f t="array" ref="AI42">INDEX($H:$M,ROW(),MATCH(AI$2,$H$1:$M$1,0))</f>
        <v>#NAME?</v>
      </c>
      <c r="AJ42" s="19" t="e" cm="1">
        <f t="array" ref="AJ42">INDEX($H:$M,ROW(),MATCH(AJ$2,$H$1:$M$1,0))</f>
        <v>#NAME?</v>
      </c>
      <c r="AK42" s="19" t="e" cm="1">
        <f t="array" ref="AK42">INDEX($H:$M,ROW(),MATCH(AK$2,$H$1:$M$1,0))</f>
        <v>#NAME?</v>
      </c>
      <c r="AL42" s="19" t="e" cm="1">
        <f t="array" ref="AL42">INDEX($H:$M,ROW(),MATCH(AL$2,$H$1:$M$1,0))</f>
        <v>#NAME?</v>
      </c>
      <c r="AM42" s="19" t="e" cm="1">
        <f t="array" ref="AM42">INDEX($H:$M,ROW(),MATCH(AM$2,$H$1:$M$1,0))</f>
        <v>#NAME?</v>
      </c>
      <c r="AN42" s="19" t="e" cm="1">
        <f t="array" ref="AN42">INDEX($H:$M,ROW(),MATCH(AN$2,$H$1:$M$1,0))</f>
        <v>#NAME?</v>
      </c>
      <c r="AO42" s="19" t="e" cm="1">
        <f t="array" ref="AO42">INDEX($H:$M,ROW(),MATCH(AO$2,$H$1:$M$1,0))</f>
        <v>#NAME?</v>
      </c>
      <c r="AP42" s="19" t="e" cm="1">
        <f t="array" ref="AP42">INDEX($H:$M,ROW(),MATCH(AP$2,$H$1:$M$1,0))</f>
        <v>#NAME?</v>
      </c>
      <c r="AQ42" s="19" t="e" cm="1">
        <f t="array" ref="AQ42">INDEX($H:$M,ROW(),MATCH(AQ$2,$H$1:$M$1,0))</f>
        <v>#NAME?</v>
      </c>
      <c r="AR42" s="19" t="e" cm="1">
        <f t="array" ref="AR42">INDEX($H:$M,ROW(),MATCH(AR$2,$H$1:$M$1,0))</f>
        <v>#NAME?</v>
      </c>
      <c r="AS42" s="19" t="e" cm="1">
        <f t="array" ref="AS42">INDEX($H:$M,ROW(),MATCH(AS$2,$H$1:$M$1,0))</f>
        <v>#NAME?</v>
      </c>
      <c r="AT42" s="19" t="e" cm="1">
        <f t="array" ref="AT42">INDEX($H:$M,ROW(),MATCH(AT$2,$H$1:$M$1,0))</f>
        <v>#NAME?</v>
      </c>
      <c r="AU42" s="19" t="e" cm="1">
        <f t="array" ref="AU42">INDEX($H:$M,ROW(),MATCH(AU$2,$H$1:$M$1,0))</f>
        <v>#NAME?</v>
      </c>
      <c r="AV42" s="19" t="e" cm="1">
        <f t="array" ref="AV42">INDEX($H:$M,ROW(),MATCH(AV$2,$H$1:$M$1,0))</f>
        <v>#NAME?</v>
      </c>
      <c r="AW42" s="19" t="e" cm="1">
        <f t="array" ref="AW42">INDEX($H:$M,ROW(),MATCH(AW$2,$H$1:$M$1,0))</f>
        <v>#NAME?</v>
      </c>
      <c r="AX42" s="19" t="e" cm="1">
        <f t="array" ref="AX42">INDEX($H:$M,ROW(),MATCH(AX$2,$H$1:$M$1,0))</f>
        <v>#NAME?</v>
      </c>
      <c r="AY42" s="19" t="e" cm="1">
        <f t="array" ref="AY42">INDEX($H:$M,ROW(),MATCH(AY$2,$H$1:$M$1,0))</f>
        <v>#NAME?</v>
      </c>
      <c r="AZ42" s="19" t="e" cm="1">
        <f t="array" ref="AZ42">INDEX($H:$M,ROW(),MATCH(AZ$2,$H$1:$M$1,0))</f>
        <v>#NAME?</v>
      </c>
      <c r="BA42" s="19" t="e" cm="1">
        <f t="array" ref="BA42">INDEX($H:$M,ROW(),MATCH(BA$2,$H$1:$M$1,0))</f>
        <v>#NAME?</v>
      </c>
      <c r="BB42" s="19" t="e" cm="1">
        <f t="array" ref="BB42">INDEX($H:$M,ROW(),MATCH(BB$2,$H$1:$M$1,0))</f>
        <v>#NAME?</v>
      </c>
      <c r="BC42" s="19" t="e" cm="1">
        <f t="array" ref="BC42">INDEX($H:$M,ROW(),MATCH(BC$2,$H$1:$M$1,0))</f>
        <v>#NAME?</v>
      </c>
      <c r="BD42" s="19" t="e" cm="1">
        <f t="array" ref="BD42">INDEX($H:$M,ROW(),MATCH(BD$2,$H$1:$M$1,0))</f>
        <v>#NAME?</v>
      </c>
      <c r="BE42" s="19" t="e" cm="1">
        <f t="array" ref="BE42">INDEX($H:$M,ROW(),MATCH(BE$2,$H$1:$M$1,0))</f>
        <v>#NAME?</v>
      </c>
      <c r="BF42" s="19" t="e" cm="1">
        <f t="array" ref="BF42">INDEX($H:$M,ROW(),MATCH(BF$2,$H$1:$M$1,0))</f>
        <v>#NAME?</v>
      </c>
      <c r="BG42" s="19" t="e" cm="1">
        <f t="array" ref="BG42">INDEX($H:$M,ROW(),MATCH(BG$2,$H$1:$M$1,0))</f>
        <v>#NAME?</v>
      </c>
      <c r="BH42" s="19" t="e" cm="1">
        <f t="array" ref="BH42">INDEX($H:$M,ROW(),MATCH(BH$2,$H$1:$M$1,0))</f>
        <v>#NAME?</v>
      </c>
      <c r="BI42" s="19" t="e" cm="1">
        <f t="array" ref="BI42">INDEX($H:$M,ROW(),MATCH(BI$2,$H$1:$M$1,0))</f>
        <v>#NAME?</v>
      </c>
      <c r="BJ42" s="19" t="e" cm="1">
        <f t="array" ref="BJ42">INDEX($H:$M,ROW(),MATCH(BJ$2,$H$1:$M$1,0))</f>
        <v>#NAME?</v>
      </c>
      <c r="BK42" s="19" t="e" cm="1">
        <f t="array" ref="BK42">INDEX($H:$M,ROW(),MATCH(BK$2,$H$1:$M$1,0))</f>
        <v>#NAME?</v>
      </c>
      <c r="BL42" s="19" t="e" cm="1">
        <f t="array" ref="BL42">INDEX($H:$M,ROW(),MATCH(BL$2,$H$1:$M$1,0))</f>
        <v>#NAME?</v>
      </c>
      <c r="BM42" s="19" t="e" cm="1">
        <f t="array" ref="BM42">INDEX($H:$M,ROW(),MATCH(BM$2,$H$1:$M$1,0))</f>
        <v>#NAME?</v>
      </c>
      <c r="BN42" s="19" t="e" cm="1">
        <f t="array" ref="BN42">INDEX($H:$M,ROW(),MATCH(BN$2,$H$1:$M$1,0))</f>
        <v>#NAME?</v>
      </c>
      <c r="BO42" s="19" t="e" cm="1">
        <f t="array" ref="BO42">INDEX($H:$M,ROW(),MATCH(BO$2,$H$1:$M$1,0))</f>
        <v>#NAME?</v>
      </c>
      <c r="BP42" s="19" t="e" cm="1">
        <f t="array" ref="BP42">INDEX($H:$M,ROW(),MATCH(BP$2,$H$1:$M$1,0))</f>
        <v>#NAME?</v>
      </c>
      <c r="BQ42" s="19" t="e" cm="1">
        <f t="array" ref="BQ42">INDEX($H:$M,ROW(),MATCH(BQ$2,$H$1:$M$1,0))</f>
        <v>#NAME?</v>
      </c>
      <c r="BR42" s="19" t="e" cm="1">
        <f t="array" ref="BR42">INDEX($H:$M,ROW(),MATCH(BR$2,$H$1:$M$1,0))</f>
        <v>#NAME?</v>
      </c>
      <c r="BS42" s="19" t="e" cm="1">
        <f t="array" ref="BS42">INDEX($H:$M,ROW(),MATCH(BS$2,$H$1:$M$1,0))</f>
        <v>#NAME?</v>
      </c>
      <c r="BT42" s="19" t="e" cm="1">
        <f t="array" ref="BT42">INDEX($H:$M,ROW(),MATCH(BT$2,$H$1:$M$1,0))</f>
        <v>#NAME?</v>
      </c>
      <c r="BU42" s="19" t="e" cm="1">
        <f t="array" ref="BU42">INDEX($H:$M,ROW(),MATCH(BU$2,$H$1:$M$1,0))</f>
        <v>#NAME?</v>
      </c>
      <c r="BV42" s="19" t="e" cm="1">
        <f t="array" ref="BV42">INDEX($H:$M,ROW(),MATCH(BV$2,$H$1:$M$1,0))</f>
        <v>#NAME?</v>
      </c>
      <c r="BW42" s="19" t="e" cm="1">
        <f t="array" ref="BW42">INDEX($H:$M,ROW(),MATCH(BW$2,$H$1:$M$1,0))</f>
        <v>#NAME?</v>
      </c>
      <c r="BX42" s="19" t="e" cm="1">
        <f t="array" ref="BX42">INDEX($H:$M,ROW(),MATCH(BX$2,$H$1:$M$1,0))</f>
        <v>#NAME?</v>
      </c>
      <c r="BY42" s="19" t="e" cm="1">
        <f t="array" ref="BY42">INDEX($H:$M,ROW(),MATCH(BY$2,$H$1:$M$1,0))</f>
        <v>#NAME?</v>
      </c>
      <c r="BZ42" s="19" t="e" cm="1">
        <f t="array" ref="BZ42">INDEX($H:$M,ROW(),MATCH(BZ$2,$H$1:$M$1,0))</f>
        <v>#NAME?</v>
      </c>
      <c r="CA42" s="19" t="e" cm="1">
        <f t="array" ref="CA42">INDEX($H:$M,ROW(),MATCH(CA$2,$H$1:$M$1,0))</f>
        <v>#NAME?</v>
      </c>
      <c r="CB42" s="19" t="e" cm="1">
        <f t="array" ref="CB42">INDEX($H:$M,ROW(),MATCH(CB$2,$H$1:$M$1,0))</f>
        <v>#NAME?</v>
      </c>
      <c r="CC42" s="19" t="e" cm="1">
        <f t="array" ref="CC42">INDEX($H:$M,ROW(),MATCH(CC$2,$H$1:$M$1,0))</f>
        <v>#NAME?</v>
      </c>
      <c r="CD42" s="19" t="e" cm="1">
        <f t="array" ref="CD42">INDEX($H:$M,ROW(),MATCH(CD$2,$H$1:$M$1,0))</f>
        <v>#NAME?</v>
      </c>
      <c r="CE42" s="19" t="e" cm="1">
        <f t="array" ref="CE42">INDEX($H:$M,ROW(),MATCH(CE$2,$H$1:$M$1,0))</f>
        <v>#NAME?</v>
      </c>
      <c r="CF42" s="19" t="e" cm="1">
        <f t="array" ref="CF42">INDEX($H:$M,ROW(),MATCH(CF$2,$H$1:$M$1,0))</f>
        <v>#NAME?</v>
      </c>
      <c r="CG42" s="19" t="e" cm="1">
        <f t="array" ref="CG42">INDEX($H:$M,ROW(),MATCH(CG$2,$H$1:$M$1,0))</f>
        <v>#NAME?</v>
      </c>
      <c r="CH42" s="19" t="e" cm="1">
        <f t="array" ref="CH42">INDEX($H:$M,ROW(),MATCH(CH$2,$H$1:$M$1,0))</f>
        <v>#NAME?</v>
      </c>
      <c r="CI42" s="19" t="e" cm="1">
        <f t="array" ref="CI42">INDEX($H:$M,ROW(),MATCH(CI$2,$H$1:$M$1,0))</f>
        <v>#NAME?</v>
      </c>
    </row>
    <row r="43" spans="1:87" x14ac:dyDescent="0.4">
      <c r="C43" t="s">
        <v>163</v>
      </c>
    </row>
    <row r="44" spans="1:87" x14ac:dyDescent="0.4">
      <c r="A44" s="6"/>
      <c r="B44" s="6"/>
      <c r="C44" t="s">
        <v>163</v>
      </c>
      <c r="E44" s="12" t="s">
        <v>70</v>
      </c>
      <c r="F44" s="12"/>
      <c r="G44" s="13"/>
    </row>
    <row r="45" spans="1:87" x14ac:dyDescent="0.4">
      <c r="A45" s="6"/>
      <c r="B45" s="6"/>
      <c r="C45" t="s">
        <v>163</v>
      </c>
      <c r="E45" t="s">
        <v>71</v>
      </c>
      <c r="H45" s="15" t="e">
        <f>SUMIF($3:$3,H$1-1,45:45)</f>
        <v>#NAME?</v>
      </c>
      <c r="I45" s="15" t="e">
        <f>H49</f>
        <v>#NAME?</v>
      </c>
      <c r="J45" s="15" t="e">
        <f>I49</f>
        <v>#NAME?</v>
      </c>
      <c r="K45" s="15" t="e">
        <f>J49</f>
        <v>#NAME?</v>
      </c>
      <c r="L45" s="15" t="e">
        <f>K49</f>
        <v>#NAME?</v>
      </c>
      <c r="M45" s="15" t="e">
        <f>L49</f>
        <v>#NAME?</v>
      </c>
      <c r="O45" s="34"/>
      <c r="P45" s="34">
        <f>O49</f>
        <v>0</v>
      </c>
      <c r="Q45" s="34" t="e">
        <f>P49</f>
        <v>#NAME?</v>
      </c>
      <c r="R45" s="34" t="e">
        <f t="shared" ref="R45:CC45" si="46">Q49</f>
        <v>#NAME?</v>
      </c>
      <c r="S45" s="34" t="e">
        <f t="shared" si="46"/>
        <v>#NAME?</v>
      </c>
      <c r="T45" s="34" t="e">
        <f t="shared" si="46"/>
        <v>#NAME?</v>
      </c>
      <c r="U45" s="34" t="e">
        <f t="shared" si="46"/>
        <v>#NAME?</v>
      </c>
      <c r="V45" s="34" t="e">
        <f t="shared" si="46"/>
        <v>#NAME?</v>
      </c>
      <c r="W45" s="34" t="e">
        <f t="shared" si="46"/>
        <v>#NAME?</v>
      </c>
      <c r="X45" s="34" t="e">
        <f t="shared" si="46"/>
        <v>#NAME?</v>
      </c>
      <c r="Y45" s="34" t="e">
        <f t="shared" si="46"/>
        <v>#NAME?</v>
      </c>
      <c r="Z45" s="34" t="e">
        <f t="shared" si="46"/>
        <v>#NAME?</v>
      </c>
      <c r="AA45" s="34" t="e">
        <f t="shared" si="46"/>
        <v>#NAME?</v>
      </c>
      <c r="AB45" s="34" t="e">
        <f t="shared" si="46"/>
        <v>#NAME?</v>
      </c>
      <c r="AC45" s="34" t="e">
        <f t="shared" si="46"/>
        <v>#NAME?</v>
      </c>
      <c r="AD45" s="34" t="e">
        <f t="shared" si="46"/>
        <v>#NAME?</v>
      </c>
      <c r="AE45" s="34" t="e">
        <f t="shared" si="46"/>
        <v>#NAME?</v>
      </c>
      <c r="AF45" s="34" t="e">
        <f t="shared" si="46"/>
        <v>#NAME?</v>
      </c>
      <c r="AG45" s="34" t="e">
        <f t="shared" si="46"/>
        <v>#NAME?</v>
      </c>
      <c r="AH45" s="34" t="e">
        <f t="shared" si="46"/>
        <v>#NAME?</v>
      </c>
      <c r="AI45" s="34" t="e">
        <f t="shared" si="46"/>
        <v>#NAME?</v>
      </c>
      <c r="AJ45" s="34" t="e">
        <f t="shared" si="46"/>
        <v>#NAME?</v>
      </c>
      <c r="AK45" s="34" t="e">
        <f t="shared" si="46"/>
        <v>#NAME?</v>
      </c>
      <c r="AL45" s="34" t="e">
        <f t="shared" si="46"/>
        <v>#NAME?</v>
      </c>
      <c r="AM45" s="34" t="e">
        <f t="shared" si="46"/>
        <v>#NAME?</v>
      </c>
      <c r="AN45" s="34" t="e">
        <f t="shared" si="46"/>
        <v>#NAME?</v>
      </c>
      <c r="AO45" s="34" t="e">
        <f t="shared" si="46"/>
        <v>#NAME?</v>
      </c>
      <c r="AP45" s="34" t="e">
        <f t="shared" si="46"/>
        <v>#NAME?</v>
      </c>
      <c r="AQ45" s="34" t="e">
        <f t="shared" si="46"/>
        <v>#NAME?</v>
      </c>
      <c r="AR45" s="34" t="e">
        <f t="shared" si="46"/>
        <v>#NAME?</v>
      </c>
      <c r="AS45" s="34" t="e">
        <f t="shared" si="46"/>
        <v>#NAME?</v>
      </c>
      <c r="AT45" s="34" t="e">
        <f t="shared" si="46"/>
        <v>#NAME?</v>
      </c>
      <c r="AU45" s="34" t="e">
        <f t="shared" si="46"/>
        <v>#NAME?</v>
      </c>
      <c r="AV45" s="34" t="e">
        <f t="shared" si="46"/>
        <v>#NAME?</v>
      </c>
      <c r="AW45" s="34" t="e">
        <f t="shared" si="46"/>
        <v>#NAME?</v>
      </c>
      <c r="AX45" s="34" t="e">
        <f t="shared" si="46"/>
        <v>#NAME?</v>
      </c>
      <c r="AY45" s="34" t="e">
        <f t="shared" si="46"/>
        <v>#NAME?</v>
      </c>
      <c r="AZ45" s="34" t="e">
        <f t="shared" si="46"/>
        <v>#NAME?</v>
      </c>
      <c r="BA45" s="34" t="e">
        <f t="shared" si="46"/>
        <v>#NAME?</v>
      </c>
      <c r="BB45" s="34" t="e">
        <f t="shared" si="46"/>
        <v>#NAME?</v>
      </c>
      <c r="BC45" s="34" t="e">
        <f t="shared" si="46"/>
        <v>#NAME?</v>
      </c>
      <c r="BD45" s="34" t="e">
        <f t="shared" si="46"/>
        <v>#NAME?</v>
      </c>
      <c r="BE45" s="34" t="e">
        <f t="shared" si="46"/>
        <v>#NAME?</v>
      </c>
      <c r="BF45" s="34" t="e">
        <f t="shared" si="46"/>
        <v>#NAME?</v>
      </c>
      <c r="BG45" s="34" t="e">
        <f t="shared" si="46"/>
        <v>#NAME?</v>
      </c>
      <c r="BH45" s="34" t="e">
        <f t="shared" si="46"/>
        <v>#NAME?</v>
      </c>
      <c r="BI45" s="34" t="e">
        <f t="shared" si="46"/>
        <v>#NAME?</v>
      </c>
      <c r="BJ45" s="34" t="e">
        <f t="shared" si="46"/>
        <v>#NAME?</v>
      </c>
      <c r="BK45" s="34" t="e">
        <f t="shared" si="46"/>
        <v>#NAME?</v>
      </c>
      <c r="BL45" s="34" t="e">
        <f t="shared" si="46"/>
        <v>#NAME?</v>
      </c>
      <c r="BM45" s="34" t="e">
        <f t="shared" si="46"/>
        <v>#NAME?</v>
      </c>
      <c r="BN45" s="34" t="e">
        <f t="shared" si="46"/>
        <v>#NAME?</v>
      </c>
      <c r="BO45" s="34" t="e">
        <f t="shared" si="46"/>
        <v>#NAME?</v>
      </c>
      <c r="BP45" s="34" t="e">
        <f t="shared" si="46"/>
        <v>#NAME?</v>
      </c>
      <c r="BQ45" s="34" t="e">
        <f t="shared" si="46"/>
        <v>#NAME?</v>
      </c>
      <c r="BR45" s="34" t="e">
        <f t="shared" si="46"/>
        <v>#NAME?</v>
      </c>
      <c r="BS45" s="34" t="e">
        <f t="shared" si="46"/>
        <v>#NAME?</v>
      </c>
      <c r="BT45" s="34" t="e">
        <f t="shared" si="46"/>
        <v>#NAME?</v>
      </c>
      <c r="BU45" s="34" t="e">
        <f t="shared" si="46"/>
        <v>#NAME?</v>
      </c>
      <c r="BV45" s="34" t="e">
        <f t="shared" si="46"/>
        <v>#NAME?</v>
      </c>
      <c r="BW45" s="34" t="e">
        <f t="shared" si="46"/>
        <v>#NAME?</v>
      </c>
      <c r="BX45" s="34" t="e">
        <f t="shared" si="46"/>
        <v>#NAME?</v>
      </c>
      <c r="BY45" s="34" t="e">
        <f t="shared" si="46"/>
        <v>#NAME?</v>
      </c>
      <c r="BZ45" s="34" t="e">
        <f t="shared" si="46"/>
        <v>#NAME?</v>
      </c>
      <c r="CA45" s="34" t="e">
        <f t="shared" si="46"/>
        <v>#NAME?</v>
      </c>
      <c r="CB45" s="34" t="e">
        <f t="shared" si="46"/>
        <v>#NAME?</v>
      </c>
      <c r="CC45" s="34" t="e">
        <f t="shared" si="46"/>
        <v>#NAME?</v>
      </c>
      <c r="CD45" s="34" t="e">
        <f t="shared" ref="CD45:CI45" si="47">CC49</f>
        <v>#NAME?</v>
      </c>
      <c r="CE45" s="34" t="e">
        <f t="shared" si="47"/>
        <v>#NAME?</v>
      </c>
      <c r="CF45" s="34" t="e">
        <f t="shared" si="47"/>
        <v>#NAME?</v>
      </c>
      <c r="CG45" s="34" t="e">
        <f t="shared" si="47"/>
        <v>#NAME?</v>
      </c>
      <c r="CH45" s="34" t="e">
        <f t="shared" si="47"/>
        <v>#NAME?</v>
      </c>
      <c r="CI45" s="34" t="e">
        <f t="shared" si="47"/>
        <v>#NAME?</v>
      </c>
    </row>
    <row r="46" spans="1:87" x14ac:dyDescent="0.4">
      <c r="A46" s="6"/>
      <c r="B46" s="6"/>
      <c r="C46" t="s">
        <v>163</v>
      </c>
      <c r="E46" t="s">
        <v>72</v>
      </c>
      <c r="H46" s="34" t="e">
        <f t="shared" ref="H46:M46" si="48">SUMIF($2:$2,H$1,46:46)</f>
        <v>#NAME?</v>
      </c>
      <c r="I46" s="34" t="e">
        <f t="shared" si="48"/>
        <v>#NAME?</v>
      </c>
      <c r="J46" s="34" t="e">
        <f t="shared" si="48"/>
        <v>#NAME?</v>
      </c>
      <c r="K46" s="34" t="e">
        <f t="shared" si="48"/>
        <v>#NAME?</v>
      </c>
      <c r="L46" s="34" t="e">
        <f t="shared" si="48"/>
        <v>#NAME?</v>
      </c>
      <c r="M46" s="34" t="e">
        <f t="shared" si="48"/>
        <v>#NAME?</v>
      </c>
      <c r="O46" s="17"/>
      <c r="P46" s="34" t="e">
        <f>ROUNDDOWN(P37/P42,0)</f>
        <v>#NAME?</v>
      </c>
      <c r="Q46" s="34" t="e">
        <f t="shared" ref="Q46:CB46" si="49">ROUNDDOWN(Q37/Q42,0)</f>
        <v>#NAME?</v>
      </c>
      <c r="R46" s="34" t="e">
        <f t="shared" si="49"/>
        <v>#NAME?</v>
      </c>
      <c r="S46" s="34" t="e">
        <f t="shared" si="49"/>
        <v>#NAME?</v>
      </c>
      <c r="T46" s="34" t="e">
        <f t="shared" si="49"/>
        <v>#NAME?</v>
      </c>
      <c r="U46" s="34" t="e">
        <f t="shared" si="49"/>
        <v>#NAME?</v>
      </c>
      <c r="V46" s="34" t="e">
        <f t="shared" si="49"/>
        <v>#NAME?</v>
      </c>
      <c r="W46" s="34" t="e">
        <f t="shared" si="49"/>
        <v>#NAME?</v>
      </c>
      <c r="X46" s="34" t="e">
        <f t="shared" si="49"/>
        <v>#NAME?</v>
      </c>
      <c r="Y46" s="34" t="e">
        <f t="shared" si="49"/>
        <v>#NAME?</v>
      </c>
      <c r="Z46" s="34" t="e">
        <f t="shared" si="49"/>
        <v>#NAME?</v>
      </c>
      <c r="AA46" s="34" t="e">
        <f t="shared" si="49"/>
        <v>#NAME?</v>
      </c>
      <c r="AB46" s="34" t="e">
        <f t="shared" si="49"/>
        <v>#NAME?</v>
      </c>
      <c r="AC46" s="34" t="e">
        <f t="shared" si="49"/>
        <v>#NAME?</v>
      </c>
      <c r="AD46" s="34" t="e">
        <f t="shared" si="49"/>
        <v>#NAME?</v>
      </c>
      <c r="AE46" s="34" t="e">
        <f t="shared" si="49"/>
        <v>#NAME?</v>
      </c>
      <c r="AF46" s="34" t="e">
        <f t="shared" si="49"/>
        <v>#NAME?</v>
      </c>
      <c r="AG46" s="34" t="e">
        <f t="shared" si="49"/>
        <v>#NAME?</v>
      </c>
      <c r="AH46" s="34" t="e">
        <f t="shared" si="49"/>
        <v>#NAME?</v>
      </c>
      <c r="AI46" s="34" t="e">
        <f t="shared" si="49"/>
        <v>#NAME?</v>
      </c>
      <c r="AJ46" s="34" t="e">
        <f t="shared" si="49"/>
        <v>#NAME?</v>
      </c>
      <c r="AK46" s="34" t="e">
        <f t="shared" si="49"/>
        <v>#NAME?</v>
      </c>
      <c r="AL46" s="34" t="e">
        <f t="shared" si="49"/>
        <v>#NAME?</v>
      </c>
      <c r="AM46" s="34" t="e">
        <f t="shared" si="49"/>
        <v>#NAME?</v>
      </c>
      <c r="AN46" s="34" t="e">
        <f t="shared" si="49"/>
        <v>#NAME?</v>
      </c>
      <c r="AO46" s="34" t="e">
        <f t="shared" si="49"/>
        <v>#NAME?</v>
      </c>
      <c r="AP46" s="34" t="e">
        <f t="shared" si="49"/>
        <v>#NAME?</v>
      </c>
      <c r="AQ46" s="34" t="e">
        <f t="shared" si="49"/>
        <v>#NAME?</v>
      </c>
      <c r="AR46" s="34" t="e">
        <f t="shared" si="49"/>
        <v>#NAME?</v>
      </c>
      <c r="AS46" s="34" t="e">
        <f t="shared" si="49"/>
        <v>#NAME?</v>
      </c>
      <c r="AT46" s="34" t="e">
        <f t="shared" si="49"/>
        <v>#NAME?</v>
      </c>
      <c r="AU46" s="34" t="e">
        <f t="shared" si="49"/>
        <v>#NAME?</v>
      </c>
      <c r="AV46" s="34" t="e">
        <f t="shared" si="49"/>
        <v>#NAME?</v>
      </c>
      <c r="AW46" s="34" t="e">
        <f t="shared" si="49"/>
        <v>#NAME?</v>
      </c>
      <c r="AX46" s="34" t="e">
        <f t="shared" si="49"/>
        <v>#NAME?</v>
      </c>
      <c r="AY46" s="34" t="e">
        <f t="shared" si="49"/>
        <v>#NAME?</v>
      </c>
      <c r="AZ46" s="34" t="e">
        <f t="shared" si="49"/>
        <v>#NAME?</v>
      </c>
      <c r="BA46" s="34" t="e">
        <f t="shared" si="49"/>
        <v>#NAME?</v>
      </c>
      <c r="BB46" s="34" t="e">
        <f t="shared" si="49"/>
        <v>#NAME?</v>
      </c>
      <c r="BC46" s="34" t="e">
        <f t="shared" si="49"/>
        <v>#NAME?</v>
      </c>
      <c r="BD46" s="34" t="e">
        <f t="shared" si="49"/>
        <v>#NAME?</v>
      </c>
      <c r="BE46" s="34" t="e">
        <f t="shared" si="49"/>
        <v>#NAME?</v>
      </c>
      <c r="BF46" s="34" t="e">
        <f t="shared" si="49"/>
        <v>#NAME?</v>
      </c>
      <c r="BG46" s="34" t="e">
        <f t="shared" si="49"/>
        <v>#NAME?</v>
      </c>
      <c r="BH46" s="34" t="e">
        <f t="shared" si="49"/>
        <v>#NAME?</v>
      </c>
      <c r="BI46" s="34" t="e">
        <f t="shared" si="49"/>
        <v>#NAME?</v>
      </c>
      <c r="BJ46" s="34" t="e">
        <f t="shared" si="49"/>
        <v>#NAME?</v>
      </c>
      <c r="BK46" s="34" t="e">
        <f t="shared" si="49"/>
        <v>#NAME?</v>
      </c>
      <c r="BL46" s="34" t="e">
        <f t="shared" si="49"/>
        <v>#NAME?</v>
      </c>
      <c r="BM46" s="34" t="e">
        <f t="shared" si="49"/>
        <v>#NAME?</v>
      </c>
      <c r="BN46" s="34" t="e">
        <f t="shared" si="49"/>
        <v>#NAME?</v>
      </c>
      <c r="BO46" s="34" t="e">
        <f t="shared" si="49"/>
        <v>#NAME?</v>
      </c>
      <c r="BP46" s="34" t="e">
        <f t="shared" si="49"/>
        <v>#NAME?</v>
      </c>
      <c r="BQ46" s="34" t="e">
        <f t="shared" si="49"/>
        <v>#NAME?</v>
      </c>
      <c r="BR46" s="34" t="e">
        <f t="shared" si="49"/>
        <v>#NAME?</v>
      </c>
      <c r="BS46" s="34" t="e">
        <f t="shared" si="49"/>
        <v>#NAME?</v>
      </c>
      <c r="BT46" s="34" t="e">
        <f t="shared" si="49"/>
        <v>#NAME?</v>
      </c>
      <c r="BU46" s="34" t="e">
        <f t="shared" si="49"/>
        <v>#NAME?</v>
      </c>
      <c r="BV46" s="34" t="e">
        <f t="shared" si="49"/>
        <v>#NAME?</v>
      </c>
      <c r="BW46" s="34" t="e">
        <f t="shared" si="49"/>
        <v>#NAME?</v>
      </c>
      <c r="BX46" s="34" t="e">
        <f t="shared" si="49"/>
        <v>#NAME?</v>
      </c>
      <c r="BY46" s="34" t="e">
        <f t="shared" si="49"/>
        <v>#NAME?</v>
      </c>
      <c r="BZ46" s="34" t="e">
        <f t="shared" si="49"/>
        <v>#NAME?</v>
      </c>
      <c r="CA46" s="34" t="e">
        <f t="shared" si="49"/>
        <v>#NAME?</v>
      </c>
      <c r="CB46" s="34" t="e">
        <f t="shared" si="49"/>
        <v>#NAME?</v>
      </c>
      <c r="CC46" s="34" t="e">
        <f t="shared" ref="CC46:CI46" si="50">ROUNDDOWN(CC37/CC42,0)</f>
        <v>#NAME?</v>
      </c>
      <c r="CD46" s="34" t="e">
        <f t="shared" si="50"/>
        <v>#NAME?</v>
      </c>
      <c r="CE46" s="34" t="e">
        <f t="shared" si="50"/>
        <v>#NAME?</v>
      </c>
      <c r="CF46" s="34" t="e">
        <f t="shared" si="50"/>
        <v>#NAME?</v>
      </c>
      <c r="CG46" s="34" t="e">
        <f t="shared" si="50"/>
        <v>#NAME?</v>
      </c>
      <c r="CH46" s="34" t="e">
        <f t="shared" si="50"/>
        <v>#NAME?</v>
      </c>
      <c r="CI46" s="34" t="e">
        <f t="shared" si="50"/>
        <v>#NAME?</v>
      </c>
    </row>
    <row r="47" spans="1:87" x14ac:dyDescent="0.4">
      <c r="C47" t="s">
        <v>163</v>
      </c>
      <c r="E47" s="12" t="s">
        <v>73</v>
      </c>
      <c r="F47" s="12"/>
      <c r="G47" s="13"/>
      <c r="H47" s="16">
        <v>0.05</v>
      </c>
      <c r="I47" s="16">
        <v>0.05</v>
      </c>
      <c r="J47" s="16">
        <v>0.05</v>
      </c>
      <c r="K47" s="16">
        <v>0.05</v>
      </c>
      <c r="L47" s="16">
        <v>0.05</v>
      </c>
      <c r="M47" s="16">
        <v>0.05</v>
      </c>
      <c r="O47" s="20"/>
      <c r="P47" s="20" t="e" cm="1">
        <f t="array" ref="P47">INDEX($H:$M,ROW(),MATCH(P$2,$H$1:$M$1,0))</f>
        <v>#NAME?</v>
      </c>
      <c r="Q47" s="20" t="e" cm="1">
        <f t="array" ref="Q47">INDEX($H:$M,ROW(),MATCH(Q$2,$H$1:$M$1,0))</f>
        <v>#NAME?</v>
      </c>
      <c r="R47" s="20" t="e" cm="1">
        <f t="array" ref="R47">INDEX($H:$M,ROW(),MATCH(R$2,$H$1:$M$1,0))</f>
        <v>#NAME?</v>
      </c>
      <c r="S47" s="20" t="e" cm="1">
        <f t="array" ref="S47">INDEX($H:$M,ROW(),MATCH(S$2,$H$1:$M$1,0))</f>
        <v>#NAME?</v>
      </c>
      <c r="T47" s="20" t="e" cm="1">
        <f t="array" ref="T47">INDEX($H:$M,ROW(),MATCH(T$2,$H$1:$M$1,0))</f>
        <v>#NAME?</v>
      </c>
      <c r="U47" s="20" t="e" cm="1">
        <f t="array" ref="U47">INDEX($H:$M,ROW(),MATCH(U$2,$H$1:$M$1,0))</f>
        <v>#NAME?</v>
      </c>
      <c r="V47" s="20" t="e" cm="1">
        <f t="array" ref="V47">INDEX($H:$M,ROW(),MATCH(V$2,$H$1:$M$1,0))</f>
        <v>#NAME?</v>
      </c>
      <c r="W47" s="20" t="e" cm="1">
        <f t="array" ref="W47">INDEX($H:$M,ROW(),MATCH(W$2,$H$1:$M$1,0))</f>
        <v>#NAME?</v>
      </c>
      <c r="X47" s="20" t="e" cm="1">
        <f t="array" ref="X47">INDEX($H:$M,ROW(),MATCH(X$2,$H$1:$M$1,0))</f>
        <v>#NAME?</v>
      </c>
      <c r="Y47" s="20" t="e" cm="1">
        <f t="array" ref="Y47">INDEX($H:$M,ROW(),MATCH(Y$2,$H$1:$M$1,0))</f>
        <v>#NAME?</v>
      </c>
      <c r="Z47" s="20" t="e" cm="1">
        <f t="array" ref="Z47">INDEX($H:$M,ROW(),MATCH(Z$2,$H$1:$M$1,0))</f>
        <v>#NAME?</v>
      </c>
      <c r="AA47" s="20" t="e" cm="1">
        <f t="array" ref="AA47">INDEX($H:$M,ROW(),MATCH(AA$2,$H$1:$M$1,0))</f>
        <v>#NAME?</v>
      </c>
      <c r="AB47" s="20" t="e" cm="1">
        <f t="array" ref="AB47">INDEX($H:$M,ROW(),MATCH(AB$2,$H$1:$M$1,0))</f>
        <v>#NAME?</v>
      </c>
      <c r="AC47" s="20" t="e" cm="1">
        <f t="array" ref="AC47">INDEX($H:$M,ROW(),MATCH(AC$2,$H$1:$M$1,0))</f>
        <v>#NAME?</v>
      </c>
      <c r="AD47" s="20" t="e" cm="1">
        <f t="array" ref="AD47">INDEX($H:$M,ROW(),MATCH(AD$2,$H$1:$M$1,0))</f>
        <v>#NAME?</v>
      </c>
      <c r="AE47" s="20" t="e" cm="1">
        <f t="array" ref="AE47">INDEX($H:$M,ROW(),MATCH(AE$2,$H$1:$M$1,0))</f>
        <v>#NAME?</v>
      </c>
      <c r="AF47" s="20" t="e" cm="1">
        <f t="array" ref="AF47">INDEX($H:$M,ROW(),MATCH(AF$2,$H$1:$M$1,0))</f>
        <v>#NAME?</v>
      </c>
      <c r="AG47" s="20" t="e" cm="1">
        <f t="array" ref="AG47">INDEX($H:$M,ROW(),MATCH(AG$2,$H$1:$M$1,0))</f>
        <v>#NAME?</v>
      </c>
      <c r="AH47" s="20" t="e" cm="1">
        <f t="array" ref="AH47">INDEX($H:$M,ROW(),MATCH(AH$2,$H$1:$M$1,0))</f>
        <v>#NAME?</v>
      </c>
      <c r="AI47" s="20" t="e" cm="1">
        <f t="array" ref="AI47">INDEX($H:$M,ROW(),MATCH(AI$2,$H$1:$M$1,0))</f>
        <v>#NAME?</v>
      </c>
      <c r="AJ47" s="20" t="e" cm="1">
        <f t="array" ref="AJ47">INDEX($H:$M,ROW(),MATCH(AJ$2,$H$1:$M$1,0))</f>
        <v>#NAME?</v>
      </c>
      <c r="AK47" s="20" t="e" cm="1">
        <f t="array" ref="AK47">INDEX($H:$M,ROW(),MATCH(AK$2,$H$1:$M$1,0))</f>
        <v>#NAME?</v>
      </c>
      <c r="AL47" s="20" t="e" cm="1">
        <f t="array" ref="AL47">INDEX($H:$M,ROW(),MATCH(AL$2,$H$1:$M$1,0))</f>
        <v>#NAME?</v>
      </c>
      <c r="AM47" s="20" t="e" cm="1">
        <f t="array" ref="AM47">INDEX($H:$M,ROW(),MATCH(AM$2,$H$1:$M$1,0))</f>
        <v>#NAME?</v>
      </c>
      <c r="AN47" s="20" t="e" cm="1">
        <f t="array" ref="AN47">INDEX($H:$M,ROW(),MATCH(AN$2,$H$1:$M$1,0))</f>
        <v>#NAME?</v>
      </c>
      <c r="AO47" s="20" t="e" cm="1">
        <f t="array" ref="AO47">INDEX($H:$M,ROW(),MATCH(AO$2,$H$1:$M$1,0))</f>
        <v>#NAME?</v>
      </c>
      <c r="AP47" s="20" t="e" cm="1">
        <f t="array" ref="AP47">INDEX($H:$M,ROW(),MATCH(AP$2,$H$1:$M$1,0))</f>
        <v>#NAME?</v>
      </c>
      <c r="AQ47" s="20" t="e" cm="1">
        <f t="array" ref="AQ47">INDEX($H:$M,ROW(),MATCH(AQ$2,$H$1:$M$1,0))</f>
        <v>#NAME?</v>
      </c>
      <c r="AR47" s="20" t="e" cm="1">
        <f t="array" ref="AR47">INDEX($H:$M,ROW(),MATCH(AR$2,$H$1:$M$1,0))</f>
        <v>#NAME?</v>
      </c>
      <c r="AS47" s="20" t="e" cm="1">
        <f t="array" ref="AS47">INDEX($H:$M,ROW(),MATCH(AS$2,$H$1:$M$1,0))</f>
        <v>#NAME?</v>
      </c>
      <c r="AT47" s="20" t="e" cm="1">
        <f t="array" ref="AT47">INDEX($H:$M,ROW(),MATCH(AT$2,$H$1:$M$1,0))</f>
        <v>#NAME?</v>
      </c>
      <c r="AU47" s="20" t="e" cm="1">
        <f t="array" ref="AU47">INDEX($H:$M,ROW(),MATCH(AU$2,$H$1:$M$1,0))</f>
        <v>#NAME?</v>
      </c>
      <c r="AV47" s="20" t="e" cm="1">
        <f t="array" ref="AV47">INDEX($H:$M,ROW(),MATCH(AV$2,$H$1:$M$1,0))</f>
        <v>#NAME?</v>
      </c>
      <c r="AW47" s="20" t="e" cm="1">
        <f t="array" ref="AW47">INDEX($H:$M,ROW(),MATCH(AW$2,$H$1:$M$1,0))</f>
        <v>#NAME?</v>
      </c>
      <c r="AX47" s="20" t="e" cm="1">
        <f t="array" ref="AX47">INDEX($H:$M,ROW(),MATCH(AX$2,$H$1:$M$1,0))</f>
        <v>#NAME?</v>
      </c>
      <c r="AY47" s="20" t="e" cm="1">
        <f t="array" ref="AY47">INDEX($H:$M,ROW(),MATCH(AY$2,$H$1:$M$1,0))</f>
        <v>#NAME?</v>
      </c>
      <c r="AZ47" s="20" t="e" cm="1">
        <f t="array" ref="AZ47">INDEX($H:$M,ROW(),MATCH(AZ$2,$H$1:$M$1,0))</f>
        <v>#NAME?</v>
      </c>
      <c r="BA47" s="20" t="e" cm="1">
        <f t="array" ref="BA47">INDEX($H:$M,ROW(),MATCH(BA$2,$H$1:$M$1,0))</f>
        <v>#NAME?</v>
      </c>
      <c r="BB47" s="20" t="e" cm="1">
        <f t="array" ref="BB47">INDEX($H:$M,ROW(),MATCH(BB$2,$H$1:$M$1,0))</f>
        <v>#NAME?</v>
      </c>
      <c r="BC47" s="20" t="e" cm="1">
        <f t="array" ref="BC47">INDEX($H:$M,ROW(),MATCH(BC$2,$H$1:$M$1,0))</f>
        <v>#NAME?</v>
      </c>
      <c r="BD47" s="20" t="e" cm="1">
        <f t="array" ref="BD47">INDEX($H:$M,ROW(),MATCH(BD$2,$H$1:$M$1,0))</f>
        <v>#NAME?</v>
      </c>
      <c r="BE47" s="20" t="e" cm="1">
        <f t="array" ref="BE47">INDEX($H:$M,ROW(),MATCH(BE$2,$H$1:$M$1,0))</f>
        <v>#NAME?</v>
      </c>
      <c r="BF47" s="20" t="e" cm="1">
        <f t="array" ref="BF47">INDEX($H:$M,ROW(),MATCH(BF$2,$H$1:$M$1,0))</f>
        <v>#NAME?</v>
      </c>
      <c r="BG47" s="20" t="e" cm="1">
        <f t="array" ref="BG47">INDEX($H:$M,ROW(),MATCH(BG$2,$H$1:$M$1,0))</f>
        <v>#NAME?</v>
      </c>
      <c r="BH47" s="20" t="e" cm="1">
        <f t="array" ref="BH47">INDEX($H:$M,ROW(),MATCH(BH$2,$H$1:$M$1,0))</f>
        <v>#NAME?</v>
      </c>
      <c r="BI47" s="20" t="e" cm="1">
        <f t="array" ref="BI47">INDEX($H:$M,ROW(),MATCH(BI$2,$H$1:$M$1,0))</f>
        <v>#NAME?</v>
      </c>
      <c r="BJ47" s="20" t="e" cm="1">
        <f t="array" ref="BJ47">INDEX($H:$M,ROW(),MATCH(BJ$2,$H$1:$M$1,0))</f>
        <v>#NAME?</v>
      </c>
      <c r="BK47" s="20" t="e" cm="1">
        <f t="array" ref="BK47">INDEX($H:$M,ROW(),MATCH(BK$2,$H$1:$M$1,0))</f>
        <v>#NAME?</v>
      </c>
      <c r="BL47" s="20" t="e" cm="1">
        <f t="array" ref="BL47">INDEX($H:$M,ROW(),MATCH(BL$2,$H$1:$M$1,0))</f>
        <v>#NAME?</v>
      </c>
      <c r="BM47" s="20" t="e" cm="1">
        <f t="array" ref="BM47">INDEX($H:$M,ROW(),MATCH(BM$2,$H$1:$M$1,0))</f>
        <v>#NAME?</v>
      </c>
      <c r="BN47" s="20" t="e" cm="1">
        <f t="array" ref="BN47">INDEX($H:$M,ROW(),MATCH(BN$2,$H$1:$M$1,0))</f>
        <v>#NAME?</v>
      </c>
      <c r="BO47" s="20" t="e" cm="1">
        <f t="array" ref="BO47">INDEX($H:$M,ROW(),MATCH(BO$2,$H$1:$M$1,0))</f>
        <v>#NAME?</v>
      </c>
      <c r="BP47" s="20" t="e" cm="1">
        <f t="array" ref="BP47">INDEX($H:$M,ROW(),MATCH(BP$2,$H$1:$M$1,0))</f>
        <v>#NAME?</v>
      </c>
      <c r="BQ47" s="20" t="e" cm="1">
        <f t="array" ref="BQ47">INDEX($H:$M,ROW(),MATCH(BQ$2,$H$1:$M$1,0))</f>
        <v>#NAME?</v>
      </c>
      <c r="BR47" s="20" t="e" cm="1">
        <f t="array" ref="BR47">INDEX($H:$M,ROW(),MATCH(BR$2,$H$1:$M$1,0))</f>
        <v>#NAME?</v>
      </c>
      <c r="BS47" s="20" t="e" cm="1">
        <f t="array" ref="BS47">INDEX($H:$M,ROW(),MATCH(BS$2,$H$1:$M$1,0))</f>
        <v>#NAME?</v>
      </c>
      <c r="BT47" s="20" t="e" cm="1">
        <f t="array" ref="BT47">INDEX($H:$M,ROW(),MATCH(BT$2,$H$1:$M$1,0))</f>
        <v>#NAME?</v>
      </c>
      <c r="BU47" s="20" t="e" cm="1">
        <f t="array" ref="BU47">INDEX($H:$M,ROW(),MATCH(BU$2,$H$1:$M$1,0))</f>
        <v>#NAME?</v>
      </c>
      <c r="BV47" s="20" t="e" cm="1">
        <f t="array" ref="BV47">INDEX($H:$M,ROW(),MATCH(BV$2,$H$1:$M$1,0))</f>
        <v>#NAME?</v>
      </c>
      <c r="BW47" s="20" t="e" cm="1">
        <f t="array" ref="BW47">INDEX($H:$M,ROW(),MATCH(BW$2,$H$1:$M$1,0))</f>
        <v>#NAME?</v>
      </c>
      <c r="BX47" s="20" t="e" cm="1">
        <f t="array" ref="BX47">INDEX($H:$M,ROW(),MATCH(BX$2,$H$1:$M$1,0))</f>
        <v>#NAME?</v>
      </c>
      <c r="BY47" s="20" t="e" cm="1">
        <f t="array" ref="BY47">INDEX($H:$M,ROW(),MATCH(BY$2,$H$1:$M$1,0))</f>
        <v>#NAME?</v>
      </c>
      <c r="BZ47" s="20" t="e" cm="1">
        <f t="array" ref="BZ47">INDEX($H:$M,ROW(),MATCH(BZ$2,$H$1:$M$1,0))</f>
        <v>#NAME?</v>
      </c>
      <c r="CA47" s="20" t="e" cm="1">
        <f t="array" ref="CA47">INDEX($H:$M,ROW(),MATCH(CA$2,$H$1:$M$1,0))</f>
        <v>#NAME?</v>
      </c>
      <c r="CB47" s="20" t="e" cm="1">
        <f t="array" ref="CB47">INDEX($H:$M,ROW(),MATCH(CB$2,$H$1:$M$1,0))</f>
        <v>#NAME?</v>
      </c>
      <c r="CC47" s="20" t="e" cm="1">
        <f t="array" ref="CC47">INDEX($H:$M,ROW(),MATCH(CC$2,$H$1:$M$1,0))</f>
        <v>#NAME?</v>
      </c>
      <c r="CD47" s="20" t="e" cm="1">
        <f t="array" ref="CD47">INDEX($H:$M,ROW(),MATCH(CD$2,$H$1:$M$1,0))</f>
        <v>#NAME?</v>
      </c>
      <c r="CE47" s="20" t="e" cm="1">
        <f t="array" ref="CE47">INDEX($H:$M,ROW(),MATCH(CE$2,$H$1:$M$1,0))</f>
        <v>#NAME?</v>
      </c>
      <c r="CF47" s="20" t="e" cm="1">
        <f t="array" ref="CF47">INDEX($H:$M,ROW(),MATCH(CF$2,$H$1:$M$1,0))</f>
        <v>#NAME?</v>
      </c>
      <c r="CG47" s="20" t="e" cm="1">
        <f t="array" ref="CG47">INDEX($H:$M,ROW(),MATCH(CG$2,$H$1:$M$1,0))</f>
        <v>#NAME?</v>
      </c>
      <c r="CH47" s="20" t="e" cm="1">
        <f t="array" ref="CH47">INDEX($H:$M,ROW(),MATCH(CH$2,$H$1:$M$1,0))</f>
        <v>#NAME?</v>
      </c>
      <c r="CI47" s="20" t="e" cm="1">
        <f t="array" ref="CI47">INDEX($H:$M,ROW(),MATCH(CI$2,$H$1:$M$1,0))</f>
        <v>#NAME?</v>
      </c>
    </row>
    <row r="48" spans="1:87" x14ac:dyDescent="0.4">
      <c r="B48" s="6"/>
      <c r="C48" t="s">
        <v>163</v>
      </c>
      <c r="E48" t="s">
        <v>74</v>
      </c>
      <c r="H48" s="35" t="e">
        <f t="shared" ref="H48:M48" si="51">SUMIF($2:$2,H$1,48:48)</f>
        <v>#NAME?</v>
      </c>
      <c r="I48" s="35" t="e">
        <f t="shared" si="51"/>
        <v>#NAME?</v>
      </c>
      <c r="J48" s="35" t="e">
        <f t="shared" si="51"/>
        <v>#NAME?</v>
      </c>
      <c r="K48" s="35" t="e">
        <f t="shared" si="51"/>
        <v>#NAME?</v>
      </c>
      <c r="L48" s="35" t="e">
        <f t="shared" si="51"/>
        <v>#NAME?</v>
      </c>
      <c r="M48" s="35" t="e">
        <f t="shared" si="51"/>
        <v>#NAME?</v>
      </c>
      <c r="O48" s="35"/>
      <c r="P48" s="35" t="e">
        <f t="shared" ref="P48:CA48" si="52">-P46*P47</f>
        <v>#NAME?</v>
      </c>
      <c r="Q48" s="35" t="e">
        <f t="shared" si="52"/>
        <v>#NAME?</v>
      </c>
      <c r="R48" s="35" t="e">
        <f t="shared" si="52"/>
        <v>#NAME?</v>
      </c>
      <c r="S48" s="35" t="e">
        <f t="shared" si="52"/>
        <v>#NAME?</v>
      </c>
      <c r="T48" s="35" t="e">
        <f t="shared" si="52"/>
        <v>#NAME?</v>
      </c>
      <c r="U48" s="35" t="e">
        <f t="shared" si="52"/>
        <v>#NAME?</v>
      </c>
      <c r="V48" s="35" t="e">
        <f t="shared" si="52"/>
        <v>#NAME?</v>
      </c>
      <c r="W48" s="35" t="e">
        <f t="shared" si="52"/>
        <v>#NAME?</v>
      </c>
      <c r="X48" s="35" t="e">
        <f t="shared" si="52"/>
        <v>#NAME?</v>
      </c>
      <c r="Y48" s="35" t="e">
        <f t="shared" si="52"/>
        <v>#NAME?</v>
      </c>
      <c r="Z48" s="35" t="e">
        <f t="shared" si="52"/>
        <v>#NAME?</v>
      </c>
      <c r="AA48" s="35" t="e">
        <f t="shared" si="52"/>
        <v>#NAME?</v>
      </c>
      <c r="AB48" s="35" t="e">
        <f t="shared" si="52"/>
        <v>#NAME?</v>
      </c>
      <c r="AC48" s="35" t="e">
        <f t="shared" si="52"/>
        <v>#NAME?</v>
      </c>
      <c r="AD48" s="35" t="e">
        <f t="shared" si="52"/>
        <v>#NAME?</v>
      </c>
      <c r="AE48" s="35" t="e">
        <f t="shared" si="52"/>
        <v>#NAME?</v>
      </c>
      <c r="AF48" s="35" t="e">
        <f t="shared" si="52"/>
        <v>#NAME?</v>
      </c>
      <c r="AG48" s="35" t="e">
        <f t="shared" si="52"/>
        <v>#NAME?</v>
      </c>
      <c r="AH48" s="35" t="e">
        <f t="shared" si="52"/>
        <v>#NAME?</v>
      </c>
      <c r="AI48" s="35" t="e">
        <f t="shared" si="52"/>
        <v>#NAME?</v>
      </c>
      <c r="AJ48" s="35" t="e">
        <f t="shared" si="52"/>
        <v>#NAME?</v>
      </c>
      <c r="AK48" s="35" t="e">
        <f t="shared" si="52"/>
        <v>#NAME?</v>
      </c>
      <c r="AL48" s="35" t="e">
        <f t="shared" si="52"/>
        <v>#NAME?</v>
      </c>
      <c r="AM48" s="35" t="e">
        <f t="shared" si="52"/>
        <v>#NAME?</v>
      </c>
      <c r="AN48" s="35" t="e">
        <f t="shared" si="52"/>
        <v>#NAME?</v>
      </c>
      <c r="AO48" s="35" t="e">
        <f t="shared" si="52"/>
        <v>#NAME?</v>
      </c>
      <c r="AP48" s="35" t="e">
        <f t="shared" si="52"/>
        <v>#NAME?</v>
      </c>
      <c r="AQ48" s="35" t="e">
        <f t="shared" si="52"/>
        <v>#NAME?</v>
      </c>
      <c r="AR48" s="35" t="e">
        <f t="shared" si="52"/>
        <v>#NAME?</v>
      </c>
      <c r="AS48" s="35" t="e">
        <f t="shared" si="52"/>
        <v>#NAME?</v>
      </c>
      <c r="AT48" s="35" t="e">
        <f t="shared" si="52"/>
        <v>#NAME?</v>
      </c>
      <c r="AU48" s="35" t="e">
        <f t="shared" si="52"/>
        <v>#NAME?</v>
      </c>
      <c r="AV48" s="35" t="e">
        <f t="shared" si="52"/>
        <v>#NAME?</v>
      </c>
      <c r="AW48" s="35" t="e">
        <f t="shared" si="52"/>
        <v>#NAME?</v>
      </c>
      <c r="AX48" s="35" t="e">
        <f t="shared" si="52"/>
        <v>#NAME?</v>
      </c>
      <c r="AY48" s="35" t="e">
        <f t="shared" si="52"/>
        <v>#NAME?</v>
      </c>
      <c r="AZ48" s="35" t="e">
        <f t="shared" si="52"/>
        <v>#NAME?</v>
      </c>
      <c r="BA48" s="35" t="e">
        <f t="shared" si="52"/>
        <v>#NAME?</v>
      </c>
      <c r="BB48" s="35" t="e">
        <f t="shared" si="52"/>
        <v>#NAME?</v>
      </c>
      <c r="BC48" s="35" t="e">
        <f t="shared" si="52"/>
        <v>#NAME?</v>
      </c>
      <c r="BD48" s="35" t="e">
        <f t="shared" si="52"/>
        <v>#NAME?</v>
      </c>
      <c r="BE48" s="35" t="e">
        <f t="shared" si="52"/>
        <v>#NAME?</v>
      </c>
      <c r="BF48" s="35" t="e">
        <f t="shared" si="52"/>
        <v>#NAME?</v>
      </c>
      <c r="BG48" s="35" t="e">
        <f t="shared" si="52"/>
        <v>#NAME?</v>
      </c>
      <c r="BH48" s="35" t="e">
        <f t="shared" si="52"/>
        <v>#NAME?</v>
      </c>
      <c r="BI48" s="35" t="e">
        <f t="shared" si="52"/>
        <v>#NAME?</v>
      </c>
      <c r="BJ48" s="35" t="e">
        <f t="shared" si="52"/>
        <v>#NAME?</v>
      </c>
      <c r="BK48" s="35" t="e">
        <f t="shared" si="52"/>
        <v>#NAME?</v>
      </c>
      <c r="BL48" s="35" t="e">
        <f t="shared" si="52"/>
        <v>#NAME?</v>
      </c>
      <c r="BM48" s="35" t="e">
        <f t="shared" si="52"/>
        <v>#NAME?</v>
      </c>
      <c r="BN48" s="35" t="e">
        <f t="shared" si="52"/>
        <v>#NAME?</v>
      </c>
      <c r="BO48" s="35" t="e">
        <f t="shared" si="52"/>
        <v>#NAME?</v>
      </c>
      <c r="BP48" s="35" t="e">
        <f t="shared" si="52"/>
        <v>#NAME?</v>
      </c>
      <c r="BQ48" s="35" t="e">
        <f t="shared" si="52"/>
        <v>#NAME?</v>
      </c>
      <c r="BR48" s="35" t="e">
        <f t="shared" si="52"/>
        <v>#NAME?</v>
      </c>
      <c r="BS48" s="35" t="e">
        <f t="shared" si="52"/>
        <v>#NAME?</v>
      </c>
      <c r="BT48" s="35" t="e">
        <f t="shared" si="52"/>
        <v>#NAME?</v>
      </c>
      <c r="BU48" s="35" t="e">
        <f t="shared" si="52"/>
        <v>#NAME?</v>
      </c>
      <c r="BV48" s="35" t="e">
        <f t="shared" si="52"/>
        <v>#NAME?</v>
      </c>
      <c r="BW48" s="35" t="e">
        <f t="shared" si="52"/>
        <v>#NAME?</v>
      </c>
      <c r="BX48" s="35" t="e">
        <f t="shared" si="52"/>
        <v>#NAME?</v>
      </c>
      <c r="BY48" s="35" t="e">
        <f t="shared" si="52"/>
        <v>#NAME?</v>
      </c>
      <c r="BZ48" s="35" t="e">
        <f t="shared" si="52"/>
        <v>#NAME?</v>
      </c>
      <c r="CA48" s="35" t="e">
        <f t="shared" si="52"/>
        <v>#NAME?</v>
      </c>
      <c r="CB48" s="35" t="e">
        <f t="shared" ref="CB48:CI48" si="53">-CB46*CB47</f>
        <v>#NAME?</v>
      </c>
      <c r="CC48" s="35" t="e">
        <f t="shared" si="53"/>
        <v>#NAME?</v>
      </c>
      <c r="CD48" s="35" t="e">
        <f t="shared" si="53"/>
        <v>#NAME?</v>
      </c>
      <c r="CE48" s="35" t="e">
        <f t="shared" si="53"/>
        <v>#NAME?</v>
      </c>
      <c r="CF48" s="35" t="e">
        <f t="shared" si="53"/>
        <v>#NAME?</v>
      </c>
      <c r="CG48" s="35" t="e">
        <f t="shared" si="53"/>
        <v>#NAME?</v>
      </c>
      <c r="CH48" s="35" t="e">
        <f t="shared" si="53"/>
        <v>#NAME?</v>
      </c>
      <c r="CI48" s="35" t="e">
        <f t="shared" si="53"/>
        <v>#NAME?</v>
      </c>
    </row>
    <row r="49" spans="2:87" x14ac:dyDescent="0.4">
      <c r="B49" t="s">
        <v>80</v>
      </c>
      <c r="C49" t="s">
        <v>163</v>
      </c>
      <c r="E49" s="31" t="str">
        <f>"# of subscriers - "&amp;E41</f>
        <v># of subscriers - Subscription revenue - secondary revenue driven:</v>
      </c>
      <c r="F49" s="31"/>
      <c r="G49" s="67"/>
      <c r="H49" s="32" t="e">
        <f t="shared" ref="H49:N49" si="54">SUMIF($3:$3,H$1,49:49)</f>
        <v>#NAME?</v>
      </c>
      <c r="I49" s="32" t="e">
        <f t="shared" si="54"/>
        <v>#NAME?</v>
      </c>
      <c r="J49" s="32" t="e">
        <f t="shared" si="54"/>
        <v>#NAME?</v>
      </c>
      <c r="K49" s="32" t="e">
        <f t="shared" si="54"/>
        <v>#NAME?</v>
      </c>
      <c r="L49" s="32" t="e">
        <f t="shared" si="54"/>
        <v>#NAME?</v>
      </c>
      <c r="M49" s="32" t="e">
        <f t="shared" si="54"/>
        <v>#NAME?</v>
      </c>
      <c r="N49" s="32">
        <f t="shared" si="54"/>
        <v>0</v>
      </c>
      <c r="O49" s="32"/>
      <c r="P49" s="32" t="e">
        <f>P45+P46+P48</f>
        <v>#NAME?</v>
      </c>
      <c r="Q49" s="32" t="e">
        <f t="shared" ref="Q49:CB49" si="55">Q45+Q46+Q48</f>
        <v>#NAME?</v>
      </c>
      <c r="R49" s="32" t="e">
        <f t="shared" si="55"/>
        <v>#NAME?</v>
      </c>
      <c r="S49" s="32" t="e">
        <f t="shared" si="55"/>
        <v>#NAME?</v>
      </c>
      <c r="T49" s="32" t="e">
        <f t="shared" si="55"/>
        <v>#NAME?</v>
      </c>
      <c r="U49" s="32" t="e">
        <f t="shared" si="55"/>
        <v>#NAME?</v>
      </c>
      <c r="V49" s="32" t="e">
        <f t="shared" si="55"/>
        <v>#NAME?</v>
      </c>
      <c r="W49" s="32" t="e">
        <f t="shared" si="55"/>
        <v>#NAME?</v>
      </c>
      <c r="X49" s="32" t="e">
        <f t="shared" si="55"/>
        <v>#NAME?</v>
      </c>
      <c r="Y49" s="32" t="e">
        <f t="shared" si="55"/>
        <v>#NAME?</v>
      </c>
      <c r="Z49" s="32" t="e">
        <f t="shared" si="55"/>
        <v>#NAME?</v>
      </c>
      <c r="AA49" s="32" t="e">
        <f t="shared" si="55"/>
        <v>#NAME?</v>
      </c>
      <c r="AB49" s="32" t="e">
        <f t="shared" si="55"/>
        <v>#NAME?</v>
      </c>
      <c r="AC49" s="32" t="e">
        <f t="shared" si="55"/>
        <v>#NAME?</v>
      </c>
      <c r="AD49" s="32" t="e">
        <f t="shared" si="55"/>
        <v>#NAME?</v>
      </c>
      <c r="AE49" s="32" t="e">
        <f t="shared" si="55"/>
        <v>#NAME?</v>
      </c>
      <c r="AF49" s="32" t="e">
        <f t="shared" si="55"/>
        <v>#NAME?</v>
      </c>
      <c r="AG49" s="32" t="e">
        <f t="shared" si="55"/>
        <v>#NAME?</v>
      </c>
      <c r="AH49" s="32" t="e">
        <f t="shared" si="55"/>
        <v>#NAME?</v>
      </c>
      <c r="AI49" s="32" t="e">
        <f t="shared" si="55"/>
        <v>#NAME?</v>
      </c>
      <c r="AJ49" s="32" t="e">
        <f t="shared" si="55"/>
        <v>#NAME?</v>
      </c>
      <c r="AK49" s="32" t="e">
        <f t="shared" si="55"/>
        <v>#NAME?</v>
      </c>
      <c r="AL49" s="32" t="e">
        <f t="shared" si="55"/>
        <v>#NAME?</v>
      </c>
      <c r="AM49" s="32" t="e">
        <f t="shared" si="55"/>
        <v>#NAME?</v>
      </c>
      <c r="AN49" s="32" t="e">
        <f t="shared" si="55"/>
        <v>#NAME?</v>
      </c>
      <c r="AO49" s="32" t="e">
        <f t="shared" si="55"/>
        <v>#NAME?</v>
      </c>
      <c r="AP49" s="32" t="e">
        <f t="shared" si="55"/>
        <v>#NAME?</v>
      </c>
      <c r="AQ49" s="32" t="e">
        <f t="shared" si="55"/>
        <v>#NAME?</v>
      </c>
      <c r="AR49" s="32" t="e">
        <f t="shared" si="55"/>
        <v>#NAME?</v>
      </c>
      <c r="AS49" s="32" t="e">
        <f t="shared" si="55"/>
        <v>#NAME?</v>
      </c>
      <c r="AT49" s="32" t="e">
        <f t="shared" si="55"/>
        <v>#NAME?</v>
      </c>
      <c r="AU49" s="32" t="e">
        <f t="shared" si="55"/>
        <v>#NAME?</v>
      </c>
      <c r="AV49" s="32" t="e">
        <f t="shared" si="55"/>
        <v>#NAME?</v>
      </c>
      <c r="AW49" s="32" t="e">
        <f t="shared" si="55"/>
        <v>#NAME?</v>
      </c>
      <c r="AX49" s="32" t="e">
        <f t="shared" si="55"/>
        <v>#NAME?</v>
      </c>
      <c r="AY49" s="32" t="e">
        <f t="shared" si="55"/>
        <v>#NAME?</v>
      </c>
      <c r="AZ49" s="32" t="e">
        <f t="shared" si="55"/>
        <v>#NAME?</v>
      </c>
      <c r="BA49" s="32" t="e">
        <f t="shared" si="55"/>
        <v>#NAME?</v>
      </c>
      <c r="BB49" s="32" t="e">
        <f t="shared" si="55"/>
        <v>#NAME?</v>
      </c>
      <c r="BC49" s="32" t="e">
        <f t="shared" si="55"/>
        <v>#NAME?</v>
      </c>
      <c r="BD49" s="32" t="e">
        <f t="shared" si="55"/>
        <v>#NAME?</v>
      </c>
      <c r="BE49" s="32" t="e">
        <f t="shared" si="55"/>
        <v>#NAME?</v>
      </c>
      <c r="BF49" s="32" t="e">
        <f t="shared" si="55"/>
        <v>#NAME?</v>
      </c>
      <c r="BG49" s="32" t="e">
        <f t="shared" si="55"/>
        <v>#NAME?</v>
      </c>
      <c r="BH49" s="32" t="e">
        <f t="shared" si="55"/>
        <v>#NAME?</v>
      </c>
      <c r="BI49" s="32" t="e">
        <f t="shared" si="55"/>
        <v>#NAME?</v>
      </c>
      <c r="BJ49" s="32" t="e">
        <f t="shared" si="55"/>
        <v>#NAME?</v>
      </c>
      <c r="BK49" s="32" t="e">
        <f t="shared" si="55"/>
        <v>#NAME?</v>
      </c>
      <c r="BL49" s="32" t="e">
        <f t="shared" si="55"/>
        <v>#NAME?</v>
      </c>
      <c r="BM49" s="32" t="e">
        <f t="shared" si="55"/>
        <v>#NAME?</v>
      </c>
      <c r="BN49" s="32" t="e">
        <f t="shared" si="55"/>
        <v>#NAME?</v>
      </c>
      <c r="BO49" s="32" t="e">
        <f t="shared" si="55"/>
        <v>#NAME?</v>
      </c>
      <c r="BP49" s="32" t="e">
        <f t="shared" si="55"/>
        <v>#NAME?</v>
      </c>
      <c r="BQ49" s="32" t="e">
        <f t="shared" si="55"/>
        <v>#NAME?</v>
      </c>
      <c r="BR49" s="32" t="e">
        <f t="shared" si="55"/>
        <v>#NAME?</v>
      </c>
      <c r="BS49" s="32" t="e">
        <f t="shared" si="55"/>
        <v>#NAME?</v>
      </c>
      <c r="BT49" s="32" t="e">
        <f t="shared" si="55"/>
        <v>#NAME?</v>
      </c>
      <c r="BU49" s="32" t="e">
        <f t="shared" si="55"/>
        <v>#NAME?</v>
      </c>
      <c r="BV49" s="32" t="e">
        <f t="shared" si="55"/>
        <v>#NAME?</v>
      </c>
      <c r="BW49" s="32" t="e">
        <f t="shared" si="55"/>
        <v>#NAME?</v>
      </c>
      <c r="BX49" s="32" t="e">
        <f t="shared" si="55"/>
        <v>#NAME?</v>
      </c>
      <c r="BY49" s="32" t="e">
        <f t="shared" si="55"/>
        <v>#NAME?</v>
      </c>
      <c r="BZ49" s="32" t="e">
        <f t="shared" si="55"/>
        <v>#NAME?</v>
      </c>
      <c r="CA49" s="32" t="e">
        <f t="shared" si="55"/>
        <v>#NAME?</v>
      </c>
      <c r="CB49" s="32" t="e">
        <f t="shared" si="55"/>
        <v>#NAME?</v>
      </c>
      <c r="CC49" s="32" t="e">
        <f t="shared" ref="CC49:CI49" si="56">CC45+CC46+CC48</f>
        <v>#NAME?</v>
      </c>
      <c r="CD49" s="32" t="e">
        <f t="shared" si="56"/>
        <v>#NAME?</v>
      </c>
      <c r="CE49" s="32" t="e">
        <f t="shared" si="56"/>
        <v>#NAME?</v>
      </c>
      <c r="CF49" s="32" t="e">
        <f t="shared" si="56"/>
        <v>#NAME?</v>
      </c>
      <c r="CG49" s="32" t="e">
        <f t="shared" si="56"/>
        <v>#NAME?</v>
      </c>
      <c r="CH49" s="32" t="e">
        <f t="shared" si="56"/>
        <v>#NAME?</v>
      </c>
      <c r="CI49" s="32" t="e">
        <f t="shared" si="56"/>
        <v>#NAME?</v>
      </c>
    </row>
    <row r="50" spans="2:87" x14ac:dyDescent="0.4">
      <c r="B50" s="6"/>
      <c r="C50" t="s">
        <v>163</v>
      </c>
      <c r="E50" s="12" t="s">
        <v>62</v>
      </c>
      <c r="F50" s="12"/>
      <c r="G50" s="13"/>
      <c r="H50" s="34" t="e">
        <f>H49-SUM(H48,H45:H46)</f>
        <v>#NAME?</v>
      </c>
      <c r="I50" s="34" t="e">
        <f t="shared" ref="I50:N50" si="57">I49-SUM(I48,I45:I46)</f>
        <v>#NAME?</v>
      </c>
      <c r="J50" s="34" t="e">
        <f t="shared" si="57"/>
        <v>#NAME?</v>
      </c>
      <c r="K50" s="34" t="e">
        <f t="shared" si="57"/>
        <v>#NAME?</v>
      </c>
      <c r="L50" s="34" t="e">
        <f t="shared" si="57"/>
        <v>#NAME?</v>
      </c>
      <c r="M50" s="34" t="e">
        <f t="shared" si="57"/>
        <v>#NAME?</v>
      </c>
      <c r="N50" s="34">
        <f t="shared" si="57"/>
        <v>0</v>
      </c>
      <c r="O50" s="34"/>
      <c r="P50" s="34" t="e">
        <f t="shared" ref="P50:CA50" si="58">P49-SUM(P48,P45:P46)</f>
        <v>#NAME?</v>
      </c>
      <c r="Q50" s="34" t="e">
        <f t="shared" si="58"/>
        <v>#NAME?</v>
      </c>
      <c r="R50" s="34" t="e">
        <f t="shared" si="58"/>
        <v>#NAME?</v>
      </c>
      <c r="S50" s="34" t="e">
        <f t="shared" si="58"/>
        <v>#NAME?</v>
      </c>
      <c r="T50" s="34" t="e">
        <f t="shared" si="58"/>
        <v>#NAME?</v>
      </c>
      <c r="U50" s="34" t="e">
        <f t="shared" si="58"/>
        <v>#NAME?</v>
      </c>
      <c r="V50" s="34" t="e">
        <f t="shared" si="58"/>
        <v>#NAME?</v>
      </c>
      <c r="W50" s="34" t="e">
        <f t="shared" si="58"/>
        <v>#NAME?</v>
      </c>
      <c r="X50" s="34" t="e">
        <f t="shared" si="58"/>
        <v>#NAME?</v>
      </c>
      <c r="Y50" s="34" t="e">
        <f t="shared" si="58"/>
        <v>#NAME?</v>
      </c>
      <c r="Z50" s="34" t="e">
        <f t="shared" si="58"/>
        <v>#NAME?</v>
      </c>
      <c r="AA50" s="34" t="e">
        <f t="shared" si="58"/>
        <v>#NAME?</v>
      </c>
      <c r="AB50" s="34" t="e">
        <f t="shared" si="58"/>
        <v>#NAME?</v>
      </c>
      <c r="AC50" s="34" t="e">
        <f t="shared" si="58"/>
        <v>#NAME?</v>
      </c>
      <c r="AD50" s="34" t="e">
        <f t="shared" si="58"/>
        <v>#NAME?</v>
      </c>
      <c r="AE50" s="34" t="e">
        <f t="shared" si="58"/>
        <v>#NAME?</v>
      </c>
      <c r="AF50" s="34" t="e">
        <f t="shared" si="58"/>
        <v>#NAME?</v>
      </c>
      <c r="AG50" s="34" t="e">
        <f t="shared" si="58"/>
        <v>#NAME?</v>
      </c>
      <c r="AH50" s="34" t="e">
        <f t="shared" si="58"/>
        <v>#NAME?</v>
      </c>
      <c r="AI50" s="34" t="e">
        <f t="shared" si="58"/>
        <v>#NAME?</v>
      </c>
      <c r="AJ50" s="34" t="e">
        <f t="shared" si="58"/>
        <v>#NAME?</v>
      </c>
      <c r="AK50" s="34" t="e">
        <f t="shared" si="58"/>
        <v>#NAME?</v>
      </c>
      <c r="AL50" s="34" t="e">
        <f t="shared" si="58"/>
        <v>#NAME?</v>
      </c>
      <c r="AM50" s="34" t="e">
        <f t="shared" si="58"/>
        <v>#NAME?</v>
      </c>
      <c r="AN50" s="34" t="e">
        <f t="shared" si="58"/>
        <v>#NAME?</v>
      </c>
      <c r="AO50" s="34" t="e">
        <f t="shared" si="58"/>
        <v>#NAME?</v>
      </c>
      <c r="AP50" s="34" t="e">
        <f t="shared" si="58"/>
        <v>#NAME?</v>
      </c>
      <c r="AQ50" s="34" t="e">
        <f t="shared" si="58"/>
        <v>#NAME?</v>
      </c>
      <c r="AR50" s="34" t="e">
        <f t="shared" si="58"/>
        <v>#NAME?</v>
      </c>
      <c r="AS50" s="34" t="e">
        <f t="shared" si="58"/>
        <v>#NAME?</v>
      </c>
      <c r="AT50" s="34" t="e">
        <f t="shared" si="58"/>
        <v>#NAME?</v>
      </c>
      <c r="AU50" s="34" t="e">
        <f t="shared" si="58"/>
        <v>#NAME?</v>
      </c>
      <c r="AV50" s="34" t="e">
        <f t="shared" si="58"/>
        <v>#NAME?</v>
      </c>
      <c r="AW50" s="34" t="e">
        <f t="shared" si="58"/>
        <v>#NAME?</v>
      </c>
      <c r="AX50" s="34" t="e">
        <f t="shared" si="58"/>
        <v>#NAME?</v>
      </c>
      <c r="AY50" s="34" t="e">
        <f t="shared" si="58"/>
        <v>#NAME?</v>
      </c>
      <c r="AZ50" s="34" t="e">
        <f t="shared" si="58"/>
        <v>#NAME?</v>
      </c>
      <c r="BA50" s="34" t="e">
        <f t="shared" si="58"/>
        <v>#NAME?</v>
      </c>
      <c r="BB50" s="34" t="e">
        <f t="shared" si="58"/>
        <v>#NAME?</v>
      </c>
      <c r="BC50" s="34" t="e">
        <f t="shared" si="58"/>
        <v>#NAME?</v>
      </c>
      <c r="BD50" s="34" t="e">
        <f t="shared" si="58"/>
        <v>#NAME?</v>
      </c>
      <c r="BE50" s="34" t="e">
        <f t="shared" si="58"/>
        <v>#NAME?</v>
      </c>
      <c r="BF50" s="34" t="e">
        <f t="shared" si="58"/>
        <v>#NAME?</v>
      </c>
      <c r="BG50" s="34" t="e">
        <f t="shared" si="58"/>
        <v>#NAME?</v>
      </c>
      <c r="BH50" s="34" t="e">
        <f t="shared" si="58"/>
        <v>#NAME?</v>
      </c>
      <c r="BI50" s="34" t="e">
        <f t="shared" si="58"/>
        <v>#NAME?</v>
      </c>
      <c r="BJ50" s="34" t="e">
        <f t="shared" si="58"/>
        <v>#NAME?</v>
      </c>
      <c r="BK50" s="34" t="e">
        <f t="shared" si="58"/>
        <v>#NAME?</v>
      </c>
      <c r="BL50" s="34" t="e">
        <f t="shared" si="58"/>
        <v>#NAME?</v>
      </c>
      <c r="BM50" s="34" t="e">
        <f t="shared" si="58"/>
        <v>#NAME?</v>
      </c>
      <c r="BN50" s="34" t="e">
        <f t="shared" si="58"/>
        <v>#NAME?</v>
      </c>
      <c r="BO50" s="34" t="e">
        <f t="shared" si="58"/>
        <v>#NAME?</v>
      </c>
      <c r="BP50" s="34" t="e">
        <f t="shared" si="58"/>
        <v>#NAME?</v>
      </c>
      <c r="BQ50" s="34" t="e">
        <f t="shared" si="58"/>
        <v>#NAME?</v>
      </c>
      <c r="BR50" s="34" t="e">
        <f t="shared" si="58"/>
        <v>#NAME?</v>
      </c>
      <c r="BS50" s="34" t="e">
        <f t="shared" si="58"/>
        <v>#NAME?</v>
      </c>
      <c r="BT50" s="34" t="e">
        <f t="shared" si="58"/>
        <v>#NAME?</v>
      </c>
      <c r="BU50" s="34" t="e">
        <f t="shared" si="58"/>
        <v>#NAME?</v>
      </c>
      <c r="BV50" s="34" t="e">
        <f t="shared" si="58"/>
        <v>#NAME?</v>
      </c>
      <c r="BW50" s="34" t="e">
        <f t="shared" si="58"/>
        <v>#NAME?</v>
      </c>
      <c r="BX50" s="34" t="e">
        <f t="shared" si="58"/>
        <v>#NAME?</v>
      </c>
      <c r="BY50" s="34" t="e">
        <f t="shared" si="58"/>
        <v>#NAME?</v>
      </c>
      <c r="BZ50" s="34" t="e">
        <f t="shared" si="58"/>
        <v>#NAME?</v>
      </c>
      <c r="CA50" s="34" t="e">
        <f t="shared" si="58"/>
        <v>#NAME?</v>
      </c>
      <c r="CB50" s="34" t="e">
        <f t="shared" ref="CB50:CI50" si="59">CB49-SUM(CB48,CB45:CB46)</f>
        <v>#NAME?</v>
      </c>
      <c r="CC50" s="34" t="e">
        <f t="shared" si="59"/>
        <v>#NAME?</v>
      </c>
      <c r="CD50" s="34" t="e">
        <f t="shared" si="59"/>
        <v>#NAME?</v>
      </c>
      <c r="CE50" s="34" t="e">
        <f t="shared" si="59"/>
        <v>#NAME?</v>
      </c>
      <c r="CF50" s="34" t="e">
        <f t="shared" si="59"/>
        <v>#NAME?</v>
      </c>
      <c r="CG50" s="34" t="e">
        <f t="shared" si="59"/>
        <v>#NAME?</v>
      </c>
      <c r="CH50" s="34" t="e">
        <f t="shared" si="59"/>
        <v>#NAME?</v>
      </c>
      <c r="CI50" s="34" t="e">
        <f t="shared" si="59"/>
        <v>#NAME?</v>
      </c>
    </row>
    <row r="51" spans="2:87" x14ac:dyDescent="0.4">
      <c r="B51" s="6"/>
      <c r="C51" t="s">
        <v>163</v>
      </c>
      <c r="E51" s="12"/>
      <c r="F51" s="12"/>
      <c r="G51" s="13"/>
      <c r="H51" s="34"/>
      <c r="I51" s="34"/>
      <c r="J51" s="34"/>
      <c r="K51" s="34"/>
      <c r="L51" s="34"/>
      <c r="M51" s="34"/>
      <c r="N51" s="34"/>
      <c r="O51" s="34"/>
      <c r="P51" s="34"/>
      <c r="Q51" s="34"/>
      <c r="R51" s="34"/>
      <c r="S51" s="34"/>
      <c r="T51" s="34"/>
      <c r="U51" s="34"/>
      <c r="V51" s="34"/>
      <c r="W51" s="34"/>
      <c r="X51" s="34"/>
      <c r="Y51" s="34"/>
      <c r="Z51" s="34"/>
      <c r="AA51" s="34"/>
      <c r="AB51" s="34"/>
      <c r="AC51" s="34"/>
      <c r="AD51" s="34"/>
      <c r="AE51" s="34"/>
      <c r="AF51" s="34"/>
      <c r="AG51" s="34"/>
      <c r="AH51" s="34"/>
      <c r="AI51" s="34"/>
      <c r="AJ51" s="34"/>
      <c r="AK51" s="34"/>
      <c r="AL51" s="34"/>
      <c r="AM51" s="34"/>
      <c r="AN51" s="34"/>
      <c r="AO51" s="34"/>
      <c r="AP51" s="34"/>
      <c r="AQ51" s="34"/>
      <c r="AR51" s="34"/>
      <c r="AS51" s="34"/>
      <c r="AT51" s="34"/>
      <c r="AU51" s="34"/>
      <c r="AV51" s="34"/>
      <c r="AW51" s="34"/>
      <c r="AX51" s="34"/>
      <c r="AY51" s="34"/>
      <c r="AZ51" s="34"/>
      <c r="BA51" s="34"/>
      <c r="BB51" s="34"/>
      <c r="BC51" s="34"/>
      <c r="BD51" s="34"/>
      <c r="BE51" s="34"/>
      <c r="BF51" s="34"/>
      <c r="BG51" s="34"/>
      <c r="BH51" s="34"/>
      <c r="BI51" s="34"/>
      <c r="BJ51" s="34"/>
      <c r="BK51" s="34"/>
      <c r="BL51" s="34"/>
      <c r="BM51" s="34"/>
      <c r="BN51" s="34"/>
      <c r="BO51" s="34"/>
      <c r="BP51" s="34"/>
      <c r="BQ51" s="34"/>
      <c r="BR51" s="34"/>
      <c r="BS51" s="34"/>
      <c r="BT51" s="34"/>
      <c r="BU51" s="34"/>
      <c r="BV51" s="34"/>
      <c r="BW51" s="34"/>
      <c r="BX51" s="34"/>
      <c r="BY51" s="34"/>
      <c r="BZ51" s="34"/>
      <c r="CA51" s="34"/>
      <c r="CB51" s="34"/>
      <c r="CC51" s="34"/>
      <c r="CD51" s="34"/>
      <c r="CE51" s="34"/>
      <c r="CF51" s="34"/>
      <c r="CG51" s="34"/>
      <c r="CH51" s="34"/>
      <c r="CI51" s="34"/>
    </row>
    <row r="52" spans="2:87" x14ac:dyDescent="0.4">
      <c r="B52" s="6"/>
      <c r="C52" t="s">
        <v>163</v>
      </c>
      <c r="E52" s="12" t="s">
        <v>75</v>
      </c>
      <c r="F52" s="12"/>
      <c r="G52" s="13"/>
      <c r="H52" s="34"/>
      <c r="I52" s="34"/>
      <c r="J52" s="34"/>
      <c r="K52" s="34"/>
      <c r="L52" s="34"/>
      <c r="M52" s="34"/>
      <c r="N52" s="34"/>
      <c r="O52" s="34"/>
      <c r="P52" s="34"/>
      <c r="Q52" s="34"/>
      <c r="R52" s="34"/>
      <c r="S52" s="34"/>
      <c r="T52" s="34"/>
      <c r="U52" s="34"/>
      <c r="V52" s="34"/>
      <c r="W52" s="34"/>
      <c r="X52" s="34"/>
      <c r="Y52" s="34"/>
      <c r="Z52" s="34"/>
      <c r="AA52" s="34"/>
      <c r="AB52" s="34"/>
      <c r="AC52" s="34"/>
      <c r="AD52" s="34"/>
      <c r="AE52" s="34"/>
      <c r="AF52" s="34"/>
      <c r="AG52" s="34"/>
      <c r="AH52" s="34"/>
      <c r="AI52" s="34"/>
      <c r="AJ52" s="34"/>
      <c r="AK52" s="34"/>
      <c r="AL52" s="34"/>
      <c r="AM52" s="34"/>
      <c r="AN52" s="34"/>
      <c r="AO52" s="34"/>
      <c r="AP52" s="34"/>
      <c r="AQ52" s="34"/>
      <c r="AR52" s="34"/>
      <c r="AS52" s="34"/>
      <c r="AT52" s="34"/>
      <c r="AU52" s="34"/>
      <c r="AV52" s="34"/>
      <c r="AW52" s="34"/>
      <c r="AX52" s="34"/>
      <c r="AY52" s="34"/>
      <c r="AZ52" s="34"/>
      <c r="BA52" s="34"/>
      <c r="BB52" s="34"/>
      <c r="BC52" s="34"/>
      <c r="BD52" s="34"/>
      <c r="BE52" s="34"/>
      <c r="BF52" s="34"/>
      <c r="BG52" s="34"/>
      <c r="BH52" s="34"/>
      <c r="BI52" s="34"/>
      <c r="BJ52" s="34"/>
      <c r="BK52" s="34"/>
      <c r="BL52" s="34"/>
      <c r="BM52" s="34"/>
      <c r="BN52" s="34"/>
      <c r="BO52" s="34"/>
      <c r="BP52" s="34"/>
      <c r="BQ52" s="34"/>
      <c r="BR52" s="34"/>
      <c r="BS52" s="34"/>
      <c r="BT52" s="34"/>
      <c r="BU52" s="34"/>
      <c r="BV52" s="34"/>
      <c r="BW52" s="34"/>
      <c r="BX52" s="34"/>
      <c r="BY52" s="34"/>
      <c r="BZ52" s="34"/>
      <c r="CA52" s="34"/>
      <c r="CB52" s="34"/>
      <c r="CC52" s="34"/>
      <c r="CD52" s="34"/>
      <c r="CE52" s="34"/>
      <c r="CF52" s="34"/>
      <c r="CG52" s="34"/>
      <c r="CH52" s="34"/>
      <c r="CI52" s="34"/>
    </row>
    <row r="53" spans="2:87" x14ac:dyDescent="0.4">
      <c r="C53" t="s">
        <v>163</v>
      </c>
      <c r="E53" s="12" t="s">
        <v>77</v>
      </c>
      <c r="F53" s="12"/>
      <c r="G53" s="13"/>
      <c r="H53" s="29">
        <v>20</v>
      </c>
      <c r="I53" s="29">
        <v>20</v>
      </c>
      <c r="J53" s="29">
        <v>20</v>
      </c>
      <c r="K53" s="29">
        <v>20</v>
      </c>
      <c r="L53" s="29">
        <v>20</v>
      </c>
      <c r="M53" s="29">
        <v>20</v>
      </c>
      <c r="N53" s="36"/>
      <c r="O53" s="36"/>
      <c r="P53" s="30" t="e" cm="1">
        <f t="array" ref="P53">INDEX($H:$M,ROW(),MATCH(P$2,$H$1:$M$1,0))</f>
        <v>#NAME?</v>
      </c>
      <c r="Q53" s="30" t="e" cm="1">
        <f t="array" ref="Q53">INDEX($H:$M,ROW(),MATCH(Q$2,$H$1:$M$1,0))</f>
        <v>#NAME?</v>
      </c>
      <c r="R53" s="30" t="e" cm="1">
        <f t="array" ref="R53">INDEX($H:$M,ROW(),MATCH(R$2,$H$1:$M$1,0))</f>
        <v>#NAME?</v>
      </c>
      <c r="S53" s="30" t="e" cm="1">
        <f t="array" ref="S53">INDEX($H:$M,ROW(),MATCH(S$2,$H$1:$M$1,0))</f>
        <v>#NAME?</v>
      </c>
      <c r="T53" s="30" t="e" cm="1">
        <f t="array" ref="T53">INDEX($H:$M,ROW(),MATCH(T$2,$H$1:$M$1,0))</f>
        <v>#NAME?</v>
      </c>
      <c r="U53" s="30" t="e" cm="1">
        <f t="array" ref="U53">INDEX($H:$M,ROW(),MATCH(U$2,$H$1:$M$1,0))</f>
        <v>#NAME?</v>
      </c>
      <c r="V53" s="30" t="e" cm="1">
        <f t="array" ref="V53">INDEX($H:$M,ROW(),MATCH(V$2,$H$1:$M$1,0))</f>
        <v>#NAME?</v>
      </c>
      <c r="W53" s="30" t="e" cm="1">
        <f t="array" ref="W53">INDEX($H:$M,ROW(),MATCH(W$2,$H$1:$M$1,0))</f>
        <v>#NAME?</v>
      </c>
      <c r="X53" s="30" t="e" cm="1">
        <f t="array" ref="X53">INDEX($H:$M,ROW(),MATCH(X$2,$H$1:$M$1,0))</f>
        <v>#NAME?</v>
      </c>
      <c r="Y53" s="30" t="e" cm="1">
        <f t="array" ref="Y53">INDEX($H:$M,ROW(),MATCH(Y$2,$H$1:$M$1,0))</f>
        <v>#NAME?</v>
      </c>
      <c r="Z53" s="30" t="e" cm="1">
        <f t="array" ref="Z53">INDEX($H:$M,ROW(),MATCH(Z$2,$H$1:$M$1,0))</f>
        <v>#NAME?</v>
      </c>
      <c r="AA53" s="30" t="e" cm="1">
        <f t="array" ref="AA53">INDEX($H:$M,ROW(),MATCH(AA$2,$H$1:$M$1,0))</f>
        <v>#NAME?</v>
      </c>
      <c r="AB53" s="30" t="e" cm="1">
        <f t="array" ref="AB53">INDEX($H:$M,ROW(),MATCH(AB$2,$H$1:$M$1,0))</f>
        <v>#NAME?</v>
      </c>
      <c r="AC53" s="30" t="e" cm="1">
        <f t="array" ref="AC53">INDEX($H:$M,ROW(),MATCH(AC$2,$H$1:$M$1,0))</f>
        <v>#NAME?</v>
      </c>
      <c r="AD53" s="30" t="e" cm="1">
        <f t="array" ref="AD53">INDEX($H:$M,ROW(),MATCH(AD$2,$H$1:$M$1,0))</f>
        <v>#NAME?</v>
      </c>
      <c r="AE53" s="30" t="e" cm="1">
        <f t="array" ref="AE53">INDEX($H:$M,ROW(),MATCH(AE$2,$H$1:$M$1,0))</f>
        <v>#NAME?</v>
      </c>
      <c r="AF53" s="30" t="e" cm="1">
        <f t="array" ref="AF53">INDEX($H:$M,ROW(),MATCH(AF$2,$H$1:$M$1,0))</f>
        <v>#NAME?</v>
      </c>
      <c r="AG53" s="30" t="e" cm="1">
        <f t="array" ref="AG53">INDEX($H:$M,ROW(),MATCH(AG$2,$H$1:$M$1,0))</f>
        <v>#NAME?</v>
      </c>
      <c r="AH53" s="30" t="e" cm="1">
        <f t="array" ref="AH53">INDEX($H:$M,ROW(),MATCH(AH$2,$H$1:$M$1,0))</f>
        <v>#NAME?</v>
      </c>
      <c r="AI53" s="30" t="e" cm="1">
        <f t="array" ref="AI53">INDEX($H:$M,ROW(),MATCH(AI$2,$H$1:$M$1,0))</f>
        <v>#NAME?</v>
      </c>
      <c r="AJ53" s="30" t="e" cm="1">
        <f t="array" ref="AJ53">INDEX($H:$M,ROW(),MATCH(AJ$2,$H$1:$M$1,0))</f>
        <v>#NAME?</v>
      </c>
      <c r="AK53" s="30" t="e" cm="1">
        <f t="array" ref="AK53">INDEX($H:$M,ROW(),MATCH(AK$2,$H$1:$M$1,0))</f>
        <v>#NAME?</v>
      </c>
      <c r="AL53" s="30" t="e" cm="1">
        <f t="array" ref="AL53">INDEX($H:$M,ROW(),MATCH(AL$2,$H$1:$M$1,0))</f>
        <v>#NAME?</v>
      </c>
      <c r="AM53" s="30" t="e" cm="1">
        <f t="array" ref="AM53">INDEX($H:$M,ROW(),MATCH(AM$2,$H$1:$M$1,0))</f>
        <v>#NAME?</v>
      </c>
      <c r="AN53" s="30" t="e" cm="1">
        <f t="array" ref="AN53">INDEX($H:$M,ROW(),MATCH(AN$2,$H$1:$M$1,0))</f>
        <v>#NAME?</v>
      </c>
      <c r="AO53" s="30" t="e" cm="1">
        <f t="array" ref="AO53">INDEX($H:$M,ROW(),MATCH(AO$2,$H$1:$M$1,0))</f>
        <v>#NAME?</v>
      </c>
      <c r="AP53" s="30" t="e" cm="1">
        <f t="array" ref="AP53">INDEX($H:$M,ROW(),MATCH(AP$2,$H$1:$M$1,0))</f>
        <v>#NAME?</v>
      </c>
      <c r="AQ53" s="30" t="e" cm="1">
        <f t="array" ref="AQ53">INDEX($H:$M,ROW(),MATCH(AQ$2,$H$1:$M$1,0))</f>
        <v>#NAME?</v>
      </c>
      <c r="AR53" s="30" t="e" cm="1">
        <f t="array" ref="AR53">INDEX($H:$M,ROW(),MATCH(AR$2,$H$1:$M$1,0))</f>
        <v>#NAME?</v>
      </c>
      <c r="AS53" s="30" t="e" cm="1">
        <f t="array" ref="AS53">INDEX($H:$M,ROW(),MATCH(AS$2,$H$1:$M$1,0))</f>
        <v>#NAME?</v>
      </c>
      <c r="AT53" s="30" t="e" cm="1">
        <f t="array" ref="AT53">INDEX($H:$M,ROW(),MATCH(AT$2,$H$1:$M$1,0))</f>
        <v>#NAME?</v>
      </c>
      <c r="AU53" s="30" t="e" cm="1">
        <f t="array" ref="AU53">INDEX($H:$M,ROW(),MATCH(AU$2,$H$1:$M$1,0))</f>
        <v>#NAME?</v>
      </c>
      <c r="AV53" s="30" t="e" cm="1">
        <f t="array" ref="AV53">INDEX($H:$M,ROW(),MATCH(AV$2,$H$1:$M$1,0))</f>
        <v>#NAME?</v>
      </c>
      <c r="AW53" s="30" t="e" cm="1">
        <f t="array" ref="AW53">INDEX($H:$M,ROW(),MATCH(AW$2,$H$1:$M$1,0))</f>
        <v>#NAME?</v>
      </c>
      <c r="AX53" s="30" t="e" cm="1">
        <f t="array" ref="AX53">INDEX($H:$M,ROW(),MATCH(AX$2,$H$1:$M$1,0))</f>
        <v>#NAME?</v>
      </c>
      <c r="AY53" s="30" t="e" cm="1">
        <f t="array" ref="AY53">INDEX($H:$M,ROW(),MATCH(AY$2,$H$1:$M$1,0))</f>
        <v>#NAME?</v>
      </c>
      <c r="AZ53" s="30" t="e" cm="1">
        <f t="array" ref="AZ53">INDEX($H:$M,ROW(),MATCH(AZ$2,$H$1:$M$1,0))</f>
        <v>#NAME?</v>
      </c>
      <c r="BA53" s="30" t="e" cm="1">
        <f t="array" ref="BA53">INDEX($H:$M,ROW(),MATCH(BA$2,$H$1:$M$1,0))</f>
        <v>#NAME?</v>
      </c>
      <c r="BB53" s="30" t="e" cm="1">
        <f t="array" ref="BB53">INDEX($H:$M,ROW(),MATCH(BB$2,$H$1:$M$1,0))</f>
        <v>#NAME?</v>
      </c>
      <c r="BC53" s="30" t="e" cm="1">
        <f t="array" ref="BC53">INDEX($H:$M,ROW(),MATCH(BC$2,$H$1:$M$1,0))</f>
        <v>#NAME?</v>
      </c>
      <c r="BD53" s="30" t="e" cm="1">
        <f t="array" ref="BD53">INDEX($H:$M,ROW(),MATCH(BD$2,$H$1:$M$1,0))</f>
        <v>#NAME?</v>
      </c>
      <c r="BE53" s="30" t="e" cm="1">
        <f t="array" ref="BE53">INDEX($H:$M,ROW(),MATCH(BE$2,$H$1:$M$1,0))</f>
        <v>#NAME?</v>
      </c>
      <c r="BF53" s="30" t="e" cm="1">
        <f t="array" ref="BF53">INDEX($H:$M,ROW(),MATCH(BF$2,$H$1:$M$1,0))</f>
        <v>#NAME?</v>
      </c>
      <c r="BG53" s="30" t="e" cm="1">
        <f t="array" ref="BG53">INDEX($H:$M,ROW(),MATCH(BG$2,$H$1:$M$1,0))</f>
        <v>#NAME?</v>
      </c>
      <c r="BH53" s="30" t="e" cm="1">
        <f t="array" ref="BH53">INDEX($H:$M,ROW(),MATCH(BH$2,$H$1:$M$1,0))</f>
        <v>#NAME?</v>
      </c>
      <c r="BI53" s="30" t="e" cm="1">
        <f t="array" ref="BI53">INDEX($H:$M,ROW(),MATCH(BI$2,$H$1:$M$1,0))</f>
        <v>#NAME?</v>
      </c>
      <c r="BJ53" s="30" t="e" cm="1">
        <f t="array" ref="BJ53">INDEX($H:$M,ROW(),MATCH(BJ$2,$H$1:$M$1,0))</f>
        <v>#NAME?</v>
      </c>
      <c r="BK53" s="30" t="e" cm="1">
        <f t="array" ref="BK53">INDEX($H:$M,ROW(),MATCH(BK$2,$H$1:$M$1,0))</f>
        <v>#NAME?</v>
      </c>
      <c r="BL53" s="30" t="e" cm="1">
        <f t="array" ref="BL53">INDEX($H:$M,ROW(),MATCH(BL$2,$H$1:$M$1,0))</f>
        <v>#NAME?</v>
      </c>
      <c r="BM53" s="30" t="e" cm="1">
        <f t="array" ref="BM53">INDEX($H:$M,ROW(),MATCH(BM$2,$H$1:$M$1,0))</f>
        <v>#NAME?</v>
      </c>
      <c r="BN53" s="30" t="e" cm="1">
        <f t="array" ref="BN53">INDEX($H:$M,ROW(),MATCH(BN$2,$H$1:$M$1,0))</f>
        <v>#NAME?</v>
      </c>
      <c r="BO53" s="30" t="e" cm="1">
        <f t="array" ref="BO53">INDEX($H:$M,ROW(),MATCH(BO$2,$H$1:$M$1,0))</f>
        <v>#NAME?</v>
      </c>
      <c r="BP53" s="30" t="e" cm="1">
        <f t="array" ref="BP53">INDEX($H:$M,ROW(),MATCH(BP$2,$H$1:$M$1,0))</f>
        <v>#NAME?</v>
      </c>
      <c r="BQ53" s="30" t="e" cm="1">
        <f t="array" ref="BQ53">INDEX($H:$M,ROW(),MATCH(BQ$2,$H$1:$M$1,0))</f>
        <v>#NAME?</v>
      </c>
      <c r="BR53" s="30" t="e" cm="1">
        <f t="array" ref="BR53">INDEX($H:$M,ROW(),MATCH(BR$2,$H$1:$M$1,0))</f>
        <v>#NAME?</v>
      </c>
      <c r="BS53" s="30" t="e" cm="1">
        <f t="array" ref="BS53">INDEX($H:$M,ROW(),MATCH(BS$2,$H$1:$M$1,0))</f>
        <v>#NAME?</v>
      </c>
      <c r="BT53" s="30" t="e" cm="1">
        <f t="array" ref="BT53">INDEX($H:$M,ROW(),MATCH(BT$2,$H$1:$M$1,0))</f>
        <v>#NAME?</v>
      </c>
      <c r="BU53" s="30" t="e" cm="1">
        <f t="array" ref="BU53">INDEX($H:$M,ROW(),MATCH(BU$2,$H$1:$M$1,0))</f>
        <v>#NAME?</v>
      </c>
      <c r="BV53" s="30" t="e" cm="1">
        <f t="array" ref="BV53">INDEX($H:$M,ROW(),MATCH(BV$2,$H$1:$M$1,0))</f>
        <v>#NAME?</v>
      </c>
      <c r="BW53" s="30" t="e" cm="1">
        <f t="array" ref="BW53">INDEX($H:$M,ROW(),MATCH(BW$2,$H$1:$M$1,0))</f>
        <v>#NAME?</v>
      </c>
      <c r="BX53" s="30" t="e" cm="1">
        <f t="array" ref="BX53">INDEX($H:$M,ROW(),MATCH(BX$2,$H$1:$M$1,0))</f>
        <v>#NAME?</v>
      </c>
      <c r="BY53" s="30" t="e" cm="1">
        <f t="array" ref="BY53">INDEX($H:$M,ROW(),MATCH(BY$2,$H$1:$M$1,0))</f>
        <v>#NAME?</v>
      </c>
      <c r="BZ53" s="30" t="e" cm="1">
        <f t="array" ref="BZ53">INDEX($H:$M,ROW(),MATCH(BZ$2,$H$1:$M$1,0))</f>
        <v>#NAME?</v>
      </c>
      <c r="CA53" s="30" t="e" cm="1">
        <f t="array" ref="CA53">INDEX($H:$M,ROW(),MATCH(CA$2,$H$1:$M$1,0))</f>
        <v>#NAME?</v>
      </c>
      <c r="CB53" s="30" t="e" cm="1">
        <f t="array" ref="CB53">INDEX($H:$M,ROW(),MATCH(CB$2,$H$1:$M$1,0))</f>
        <v>#NAME?</v>
      </c>
      <c r="CC53" s="30" t="e" cm="1">
        <f t="array" ref="CC53">INDEX($H:$M,ROW(),MATCH(CC$2,$H$1:$M$1,0))</f>
        <v>#NAME?</v>
      </c>
      <c r="CD53" s="30" t="e" cm="1">
        <f t="array" ref="CD53">INDEX($H:$M,ROW(),MATCH(CD$2,$H$1:$M$1,0))</f>
        <v>#NAME?</v>
      </c>
      <c r="CE53" s="30" t="e" cm="1">
        <f t="array" ref="CE53">INDEX($H:$M,ROW(),MATCH(CE$2,$H$1:$M$1,0))</f>
        <v>#NAME?</v>
      </c>
      <c r="CF53" s="30" t="e" cm="1">
        <f t="array" ref="CF53">INDEX($H:$M,ROW(),MATCH(CF$2,$H$1:$M$1,0))</f>
        <v>#NAME?</v>
      </c>
      <c r="CG53" s="30" t="e" cm="1">
        <f t="array" ref="CG53">INDEX($H:$M,ROW(),MATCH(CG$2,$H$1:$M$1,0))</f>
        <v>#NAME?</v>
      </c>
      <c r="CH53" s="30" t="e" cm="1">
        <f t="array" ref="CH53">INDEX($H:$M,ROW(),MATCH(CH$2,$H$1:$M$1,0))</f>
        <v>#NAME?</v>
      </c>
      <c r="CI53" s="30" t="e" cm="1">
        <f t="array" ref="CI53">INDEX($H:$M,ROW(),MATCH(CI$2,$H$1:$M$1,0))</f>
        <v>#NAME?</v>
      </c>
    </row>
    <row r="54" spans="2:87" x14ac:dyDescent="0.4">
      <c r="B54" t="s">
        <v>198</v>
      </c>
      <c r="C54" t="s">
        <v>163</v>
      </c>
      <c r="E54" s="27" t="str">
        <f>SUBSTITUTE(E41,":","")&amp;" Revenue"</f>
        <v>Subscription revenue - secondary revenue driven Revenue</v>
      </c>
      <c r="F54" s="27"/>
      <c r="G54" s="9"/>
      <c r="H54" s="28" t="e">
        <f t="shared" ref="H54:M54" si="60">SUMIF($2:$2,H$1,54:54)</f>
        <v>#NAME?</v>
      </c>
      <c r="I54" s="28" t="e">
        <f t="shared" si="60"/>
        <v>#NAME?</v>
      </c>
      <c r="J54" s="28" t="e">
        <f t="shared" si="60"/>
        <v>#NAME?</v>
      </c>
      <c r="K54" s="28" t="e">
        <f t="shared" si="60"/>
        <v>#NAME?</v>
      </c>
      <c r="L54" s="28" t="e">
        <f t="shared" si="60"/>
        <v>#NAME?</v>
      </c>
      <c r="M54" s="28" t="e">
        <f t="shared" si="60"/>
        <v>#NAME?</v>
      </c>
      <c r="P54" s="28" t="e">
        <f t="shared" ref="P54:CA54" si="61">P53*AVERAGE(P49,P45)</f>
        <v>#NAME?</v>
      </c>
      <c r="Q54" s="28" t="e">
        <f t="shared" si="61"/>
        <v>#NAME?</v>
      </c>
      <c r="R54" s="28" t="e">
        <f t="shared" si="61"/>
        <v>#NAME?</v>
      </c>
      <c r="S54" s="28" t="e">
        <f t="shared" si="61"/>
        <v>#NAME?</v>
      </c>
      <c r="T54" s="28" t="e">
        <f t="shared" si="61"/>
        <v>#NAME?</v>
      </c>
      <c r="U54" s="28" t="e">
        <f t="shared" si="61"/>
        <v>#NAME?</v>
      </c>
      <c r="V54" s="28" t="e">
        <f t="shared" si="61"/>
        <v>#NAME?</v>
      </c>
      <c r="W54" s="28" t="e">
        <f t="shared" si="61"/>
        <v>#NAME?</v>
      </c>
      <c r="X54" s="28" t="e">
        <f t="shared" si="61"/>
        <v>#NAME?</v>
      </c>
      <c r="Y54" s="28" t="e">
        <f t="shared" si="61"/>
        <v>#NAME?</v>
      </c>
      <c r="Z54" s="28" t="e">
        <f t="shared" si="61"/>
        <v>#NAME?</v>
      </c>
      <c r="AA54" s="28" t="e">
        <f t="shared" si="61"/>
        <v>#NAME?</v>
      </c>
      <c r="AB54" s="28" t="e">
        <f t="shared" si="61"/>
        <v>#NAME?</v>
      </c>
      <c r="AC54" s="28" t="e">
        <f t="shared" si="61"/>
        <v>#NAME?</v>
      </c>
      <c r="AD54" s="28" t="e">
        <f t="shared" si="61"/>
        <v>#NAME?</v>
      </c>
      <c r="AE54" s="28" t="e">
        <f t="shared" si="61"/>
        <v>#NAME?</v>
      </c>
      <c r="AF54" s="28" t="e">
        <f t="shared" si="61"/>
        <v>#NAME?</v>
      </c>
      <c r="AG54" s="28" t="e">
        <f t="shared" si="61"/>
        <v>#NAME?</v>
      </c>
      <c r="AH54" s="28" t="e">
        <f t="shared" si="61"/>
        <v>#NAME?</v>
      </c>
      <c r="AI54" s="28" t="e">
        <f t="shared" si="61"/>
        <v>#NAME?</v>
      </c>
      <c r="AJ54" s="28" t="e">
        <f t="shared" si="61"/>
        <v>#NAME?</v>
      </c>
      <c r="AK54" s="28" t="e">
        <f t="shared" si="61"/>
        <v>#NAME?</v>
      </c>
      <c r="AL54" s="28" t="e">
        <f t="shared" si="61"/>
        <v>#NAME?</v>
      </c>
      <c r="AM54" s="28" t="e">
        <f t="shared" si="61"/>
        <v>#NAME?</v>
      </c>
      <c r="AN54" s="28" t="e">
        <f t="shared" si="61"/>
        <v>#NAME?</v>
      </c>
      <c r="AO54" s="28" t="e">
        <f t="shared" si="61"/>
        <v>#NAME?</v>
      </c>
      <c r="AP54" s="28" t="e">
        <f t="shared" si="61"/>
        <v>#NAME?</v>
      </c>
      <c r="AQ54" s="28" t="e">
        <f t="shared" si="61"/>
        <v>#NAME?</v>
      </c>
      <c r="AR54" s="28" t="e">
        <f t="shared" si="61"/>
        <v>#NAME?</v>
      </c>
      <c r="AS54" s="28" t="e">
        <f t="shared" si="61"/>
        <v>#NAME?</v>
      </c>
      <c r="AT54" s="28" t="e">
        <f t="shared" si="61"/>
        <v>#NAME?</v>
      </c>
      <c r="AU54" s="28" t="e">
        <f t="shared" si="61"/>
        <v>#NAME?</v>
      </c>
      <c r="AV54" s="28" t="e">
        <f t="shared" si="61"/>
        <v>#NAME?</v>
      </c>
      <c r="AW54" s="28" t="e">
        <f t="shared" si="61"/>
        <v>#NAME?</v>
      </c>
      <c r="AX54" s="28" t="e">
        <f t="shared" si="61"/>
        <v>#NAME?</v>
      </c>
      <c r="AY54" s="28" t="e">
        <f t="shared" si="61"/>
        <v>#NAME?</v>
      </c>
      <c r="AZ54" s="28" t="e">
        <f t="shared" si="61"/>
        <v>#NAME?</v>
      </c>
      <c r="BA54" s="28" t="e">
        <f t="shared" si="61"/>
        <v>#NAME?</v>
      </c>
      <c r="BB54" s="28" t="e">
        <f t="shared" si="61"/>
        <v>#NAME?</v>
      </c>
      <c r="BC54" s="28" t="e">
        <f t="shared" si="61"/>
        <v>#NAME?</v>
      </c>
      <c r="BD54" s="28" t="e">
        <f t="shared" si="61"/>
        <v>#NAME?</v>
      </c>
      <c r="BE54" s="28" t="e">
        <f t="shared" si="61"/>
        <v>#NAME?</v>
      </c>
      <c r="BF54" s="28" t="e">
        <f t="shared" si="61"/>
        <v>#NAME?</v>
      </c>
      <c r="BG54" s="28" t="e">
        <f t="shared" si="61"/>
        <v>#NAME?</v>
      </c>
      <c r="BH54" s="28" t="e">
        <f t="shared" si="61"/>
        <v>#NAME?</v>
      </c>
      <c r="BI54" s="28" t="e">
        <f t="shared" si="61"/>
        <v>#NAME?</v>
      </c>
      <c r="BJ54" s="28" t="e">
        <f t="shared" si="61"/>
        <v>#NAME?</v>
      </c>
      <c r="BK54" s="28" t="e">
        <f t="shared" si="61"/>
        <v>#NAME?</v>
      </c>
      <c r="BL54" s="28" t="e">
        <f t="shared" si="61"/>
        <v>#NAME?</v>
      </c>
      <c r="BM54" s="28" t="e">
        <f t="shared" si="61"/>
        <v>#NAME?</v>
      </c>
      <c r="BN54" s="28" t="e">
        <f t="shared" si="61"/>
        <v>#NAME?</v>
      </c>
      <c r="BO54" s="28" t="e">
        <f t="shared" si="61"/>
        <v>#NAME?</v>
      </c>
      <c r="BP54" s="28" t="e">
        <f t="shared" si="61"/>
        <v>#NAME?</v>
      </c>
      <c r="BQ54" s="28" t="e">
        <f t="shared" si="61"/>
        <v>#NAME?</v>
      </c>
      <c r="BR54" s="28" t="e">
        <f t="shared" si="61"/>
        <v>#NAME?</v>
      </c>
      <c r="BS54" s="28" t="e">
        <f t="shared" si="61"/>
        <v>#NAME?</v>
      </c>
      <c r="BT54" s="28" t="e">
        <f t="shared" si="61"/>
        <v>#NAME?</v>
      </c>
      <c r="BU54" s="28" t="e">
        <f t="shared" si="61"/>
        <v>#NAME?</v>
      </c>
      <c r="BV54" s="28" t="e">
        <f t="shared" si="61"/>
        <v>#NAME?</v>
      </c>
      <c r="BW54" s="28" t="e">
        <f t="shared" si="61"/>
        <v>#NAME?</v>
      </c>
      <c r="BX54" s="28" t="e">
        <f t="shared" si="61"/>
        <v>#NAME?</v>
      </c>
      <c r="BY54" s="28" t="e">
        <f t="shared" si="61"/>
        <v>#NAME?</v>
      </c>
      <c r="BZ54" s="28" t="e">
        <f t="shared" si="61"/>
        <v>#NAME?</v>
      </c>
      <c r="CA54" s="28" t="e">
        <f t="shared" si="61"/>
        <v>#NAME?</v>
      </c>
      <c r="CB54" s="28" t="e">
        <f t="shared" ref="CB54:CI54" si="62">CB53*AVERAGE(CB49,CB45)</f>
        <v>#NAME?</v>
      </c>
      <c r="CC54" s="28" t="e">
        <f t="shared" si="62"/>
        <v>#NAME?</v>
      </c>
      <c r="CD54" s="28" t="e">
        <f t="shared" si="62"/>
        <v>#NAME?</v>
      </c>
      <c r="CE54" s="28" t="e">
        <f t="shared" si="62"/>
        <v>#NAME?</v>
      </c>
      <c r="CF54" s="28" t="e">
        <f t="shared" si="62"/>
        <v>#NAME?</v>
      </c>
      <c r="CG54" s="28" t="e">
        <f t="shared" si="62"/>
        <v>#NAME?</v>
      </c>
      <c r="CH54" s="28" t="e">
        <f t="shared" si="62"/>
        <v>#NAME?</v>
      </c>
      <c r="CI54" s="28" t="e">
        <f t="shared" si="62"/>
        <v>#NAME?</v>
      </c>
    </row>
    <row r="55" spans="2:87" x14ac:dyDescent="0.4">
      <c r="B55" s="6"/>
      <c r="C55" t="s">
        <v>163</v>
      </c>
    </row>
    <row r="56" spans="2:87" outlineLevel="1" x14ac:dyDescent="0.4">
      <c r="B56" s="6"/>
      <c r="C56" t="s">
        <v>163</v>
      </c>
      <c r="E56" s="12" t="s">
        <v>166</v>
      </c>
      <c r="F56" s="12"/>
      <c r="G56" s="13"/>
      <c r="H56" s="34"/>
      <c r="I56" s="34"/>
      <c r="J56" s="34"/>
      <c r="K56" s="34"/>
      <c r="L56" s="34"/>
      <c r="M56" s="34"/>
      <c r="P56" s="34" t="e">
        <f>P49</f>
        <v>#NAME?</v>
      </c>
      <c r="Q56" s="34" t="e">
        <f t="shared" ref="Q56:CB56" si="63">Q49</f>
        <v>#NAME?</v>
      </c>
      <c r="R56" s="34" t="e">
        <f t="shared" si="63"/>
        <v>#NAME?</v>
      </c>
      <c r="S56" s="34" t="e">
        <f t="shared" si="63"/>
        <v>#NAME?</v>
      </c>
      <c r="T56" s="34" t="e">
        <f t="shared" si="63"/>
        <v>#NAME?</v>
      </c>
      <c r="U56" s="34" t="e">
        <f t="shared" si="63"/>
        <v>#NAME?</v>
      </c>
      <c r="V56" s="34" t="e">
        <f t="shared" si="63"/>
        <v>#NAME?</v>
      </c>
      <c r="W56" s="34" t="e">
        <f t="shared" si="63"/>
        <v>#NAME?</v>
      </c>
      <c r="X56" s="34" t="e">
        <f t="shared" si="63"/>
        <v>#NAME?</v>
      </c>
      <c r="Y56" s="34" t="e">
        <f t="shared" si="63"/>
        <v>#NAME?</v>
      </c>
      <c r="Z56" s="34" t="e">
        <f t="shared" si="63"/>
        <v>#NAME?</v>
      </c>
      <c r="AA56" s="34" t="e">
        <f t="shared" si="63"/>
        <v>#NAME?</v>
      </c>
      <c r="AB56" s="34" t="e">
        <f t="shared" si="63"/>
        <v>#NAME?</v>
      </c>
      <c r="AC56" s="34" t="e">
        <f t="shared" si="63"/>
        <v>#NAME?</v>
      </c>
      <c r="AD56" s="34" t="e">
        <f t="shared" si="63"/>
        <v>#NAME?</v>
      </c>
      <c r="AE56" s="34" t="e">
        <f t="shared" si="63"/>
        <v>#NAME?</v>
      </c>
      <c r="AF56" s="34" t="e">
        <f t="shared" si="63"/>
        <v>#NAME?</v>
      </c>
      <c r="AG56" s="34" t="e">
        <f t="shared" si="63"/>
        <v>#NAME?</v>
      </c>
      <c r="AH56" s="34" t="e">
        <f t="shared" si="63"/>
        <v>#NAME?</v>
      </c>
      <c r="AI56" s="34" t="e">
        <f t="shared" si="63"/>
        <v>#NAME?</v>
      </c>
      <c r="AJ56" s="34" t="e">
        <f t="shared" si="63"/>
        <v>#NAME?</v>
      </c>
      <c r="AK56" s="34" t="e">
        <f t="shared" si="63"/>
        <v>#NAME?</v>
      </c>
      <c r="AL56" s="34" t="e">
        <f t="shared" si="63"/>
        <v>#NAME?</v>
      </c>
      <c r="AM56" s="34" t="e">
        <f t="shared" si="63"/>
        <v>#NAME?</v>
      </c>
      <c r="AN56" s="34" t="e">
        <f t="shared" si="63"/>
        <v>#NAME?</v>
      </c>
      <c r="AO56" s="34" t="e">
        <f t="shared" si="63"/>
        <v>#NAME?</v>
      </c>
      <c r="AP56" s="34" t="e">
        <f t="shared" si="63"/>
        <v>#NAME?</v>
      </c>
      <c r="AQ56" s="34" t="e">
        <f t="shared" si="63"/>
        <v>#NAME?</v>
      </c>
      <c r="AR56" s="34" t="e">
        <f t="shared" si="63"/>
        <v>#NAME?</v>
      </c>
      <c r="AS56" s="34" t="e">
        <f t="shared" si="63"/>
        <v>#NAME?</v>
      </c>
      <c r="AT56" s="34" t="e">
        <f t="shared" si="63"/>
        <v>#NAME?</v>
      </c>
      <c r="AU56" s="34" t="e">
        <f t="shared" si="63"/>
        <v>#NAME?</v>
      </c>
      <c r="AV56" s="34" t="e">
        <f t="shared" si="63"/>
        <v>#NAME?</v>
      </c>
      <c r="AW56" s="34" t="e">
        <f t="shared" si="63"/>
        <v>#NAME?</v>
      </c>
      <c r="AX56" s="34" t="e">
        <f t="shared" si="63"/>
        <v>#NAME?</v>
      </c>
      <c r="AY56" s="34" t="e">
        <f t="shared" si="63"/>
        <v>#NAME?</v>
      </c>
      <c r="AZ56" s="34" t="e">
        <f t="shared" si="63"/>
        <v>#NAME?</v>
      </c>
      <c r="BA56" s="34" t="e">
        <f t="shared" si="63"/>
        <v>#NAME?</v>
      </c>
      <c r="BB56" s="34" t="e">
        <f t="shared" si="63"/>
        <v>#NAME?</v>
      </c>
      <c r="BC56" s="34" t="e">
        <f t="shared" si="63"/>
        <v>#NAME?</v>
      </c>
      <c r="BD56" s="34" t="e">
        <f t="shared" si="63"/>
        <v>#NAME?</v>
      </c>
      <c r="BE56" s="34" t="e">
        <f t="shared" si="63"/>
        <v>#NAME?</v>
      </c>
      <c r="BF56" s="34" t="e">
        <f t="shared" si="63"/>
        <v>#NAME?</v>
      </c>
      <c r="BG56" s="34" t="e">
        <f t="shared" si="63"/>
        <v>#NAME?</v>
      </c>
      <c r="BH56" s="34" t="e">
        <f t="shared" si="63"/>
        <v>#NAME?</v>
      </c>
      <c r="BI56" s="34" t="e">
        <f t="shared" si="63"/>
        <v>#NAME?</v>
      </c>
      <c r="BJ56" s="34" t="e">
        <f t="shared" si="63"/>
        <v>#NAME?</v>
      </c>
      <c r="BK56" s="34" t="e">
        <f t="shared" si="63"/>
        <v>#NAME?</v>
      </c>
      <c r="BL56" s="34" t="e">
        <f t="shared" si="63"/>
        <v>#NAME?</v>
      </c>
      <c r="BM56" s="34" t="e">
        <f t="shared" si="63"/>
        <v>#NAME?</v>
      </c>
      <c r="BN56" s="34" t="e">
        <f t="shared" si="63"/>
        <v>#NAME?</v>
      </c>
      <c r="BO56" s="34" t="e">
        <f t="shared" si="63"/>
        <v>#NAME?</v>
      </c>
      <c r="BP56" s="34" t="e">
        <f t="shared" si="63"/>
        <v>#NAME?</v>
      </c>
      <c r="BQ56" s="34" t="e">
        <f t="shared" si="63"/>
        <v>#NAME?</v>
      </c>
      <c r="BR56" s="34" t="e">
        <f t="shared" si="63"/>
        <v>#NAME?</v>
      </c>
      <c r="BS56" s="34" t="e">
        <f t="shared" si="63"/>
        <v>#NAME?</v>
      </c>
      <c r="BT56" s="34" t="e">
        <f t="shared" si="63"/>
        <v>#NAME?</v>
      </c>
      <c r="BU56" s="34" t="e">
        <f t="shared" si="63"/>
        <v>#NAME?</v>
      </c>
      <c r="BV56" s="34" t="e">
        <f t="shared" si="63"/>
        <v>#NAME?</v>
      </c>
      <c r="BW56" s="34" t="e">
        <f t="shared" si="63"/>
        <v>#NAME?</v>
      </c>
      <c r="BX56" s="34" t="e">
        <f t="shared" si="63"/>
        <v>#NAME?</v>
      </c>
      <c r="BY56" s="34" t="e">
        <f t="shared" si="63"/>
        <v>#NAME?</v>
      </c>
      <c r="BZ56" s="34" t="e">
        <f t="shared" si="63"/>
        <v>#NAME?</v>
      </c>
      <c r="CA56" s="34" t="e">
        <f t="shared" si="63"/>
        <v>#NAME?</v>
      </c>
      <c r="CB56" s="34" t="e">
        <f t="shared" si="63"/>
        <v>#NAME?</v>
      </c>
      <c r="CC56" s="34" t="e">
        <f t="shared" ref="CC56:CI56" si="64">CC49</f>
        <v>#NAME?</v>
      </c>
      <c r="CD56" s="34" t="e">
        <f t="shared" si="64"/>
        <v>#NAME?</v>
      </c>
      <c r="CE56" s="34" t="e">
        <f t="shared" si="64"/>
        <v>#NAME?</v>
      </c>
      <c r="CF56" s="34" t="e">
        <f t="shared" si="64"/>
        <v>#NAME?</v>
      </c>
      <c r="CG56" s="34" t="e">
        <f t="shared" si="64"/>
        <v>#NAME?</v>
      </c>
      <c r="CH56" s="34" t="e">
        <f t="shared" si="64"/>
        <v>#NAME?</v>
      </c>
      <c r="CI56" s="34" t="e">
        <f t="shared" si="64"/>
        <v>#NAME?</v>
      </c>
    </row>
    <row r="57" spans="2:87" outlineLevel="1" x14ac:dyDescent="0.4">
      <c r="B57" s="6"/>
      <c r="C57" t="s">
        <v>163</v>
      </c>
    </row>
    <row r="58" spans="2:87" s="42" customFormat="1" x14ac:dyDescent="0.4">
      <c r="C58" s="42" t="s">
        <v>209</v>
      </c>
      <c r="E58" s="41" t="s">
        <v>75</v>
      </c>
      <c r="F58" s="41"/>
      <c r="G58" s="68"/>
    </row>
    <row r="59" spans="2:87" x14ac:dyDescent="0.4">
      <c r="B59" s="6"/>
      <c r="C59" t="s">
        <v>209</v>
      </c>
      <c r="E59" s="12" t="s">
        <v>70</v>
      </c>
      <c r="F59" s="12"/>
      <c r="G59" s="13"/>
    </row>
    <row r="60" spans="2:87" x14ac:dyDescent="0.4">
      <c r="B60" s="6"/>
      <c r="C60" t="s">
        <v>209</v>
      </c>
      <c r="E60" t="s">
        <v>71</v>
      </c>
      <c r="H60" s="15" t="e">
        <f>SUMIF($3:$3,H$1-1,60:60)</f>
        <v>#NAME?</v>
      </c>
      <c r="I60" s="15" t="e">
        <f>H64</f>
        <v>#NAME?</v>
      </c>
      <c r="J60" s="15" t="e">
        <f>I64</f>
        <v>#NAME?</v>
      </c>
      <c r="K60" s="15" t="e">
        <f>J64</f>
        <v>#NAME?</v>
      </c>
      <c r="L60" s="15" t="e">
        <f>K64</f>
        <v>#NAME?</v>
      </c>
      <c r="M60" s="15" t="e">
        <f>L64</f>
        <v>#NAME?</v>
      </c>
      <c r="O60" s="34"/>
      <c r="P60" s="34">
        <f>O64</f>
        <v>0</v>
      </c>
      <c r="Q60" s="34" t="e">
        <f>P64</f>
        <v>#NAME?</v>
      </c>
      <c r="R60" s="34" t="e">
        <f t="shared" ref="R60:CC60" si="65">Q64</f>
        <v>#NAME?</v>
      </c>
      <c r="S60" s="34" t="e">
        <f t="shared" si="65"/>
        <v>#NAME?</v>
      </c>
      <c r="T60" s="34" t="e">
        <f t="shared" si="65"/>
        <v>#NAME?</v>
      </c>
      <c r="U60" s="34" t="e">
        <f t="shared" si="65"/>
        <v>#NAME?</v>
      </c>
      <c r="V60" s="34" t="e">
        <f t="shared" si="65"/>
        <v>#NAME?</v>
      </c>
      <c r="W60" s="34" t="e">
        <f t="shared" si="65"/>
        <v>#NAME?</v>
      </c>
      <c r="X60" s="34" t="e">
        <f t="shared" si="65"/>
        <v>#NAME?</v>
      </c>
      <c r="Y60" s="34" t="e">
        <f t="shared" si="65"/>
        <v>#NAME?</v>
      </c>
      <c r="Z60" s="34" t="e">
        <f t="shared" si="65"/>
        <v>#NAME?</v>
      </c>
      <c r="AA60" s="34" t="e">
        <f t="shared" si="65"/>
        <v>#NAME?</v>
      </c>
      <c r="AB60" s="34" t="e">
        <f t="shared" si="65"/>
        <v>#NAME?</v>
      </c>
      <c r="AC60" s="34" t="e">
        <f t="shared" si="65"/>
        <v>#NAME?</v>
      </c>
      <c r="AD60" s="34" t="e">
        <f t="shared" si="65"/>
        <v>#NAME?</v>
      </c>
      <c r="AE60" s="34" t="e">
        <f t="shared" si="65"/>
        <v>#NAME?</v>
      </c>
      <c r="AF60" s="34" t="e">
        <f t="shared" si="65"/>
        <v>#NAME?</v>
      </c>
      <c r="AG60" s="34" t="e">
        <f t="shared" si="65"/>
        <v>#NAME?</v>
      </c>
      <c r="AH60" s="34" t="e">
        <f t="shared" si="65"/>
        <v>#NAME?</v>
      </c>
      <c r="AI60" s="34" t="e">
        <f t="shared" si="65"/>
        <v>#NAME?</v>
      </c>
      <c r="AJ60" s="34" t="e">
        <f t="shared" si="65"/>
        <v>#NAME?</v>
      </c>
      <c r="AK60" s="34" t="e">
        <f t="shared" si="65"/>
        <v>#NAME?</v>
      </c>
      <c r="AL60" s="34" t="e">
        <f t="shared" si="65"/>
        <v>#NAME?</v>
      </c>
      <c r="AM60" s="34" t="e">
        <f t="shared" si="65"/>
        <v>#NAME?</v>
      </c>
      <c r="AN60" s="34" t="e">
        <f t="shared" si="65"/>
        <v>#NAME?</v>
      </c>
      <c r="AO60" s="34" t="e">
        <f t="shared" si="65"/>
        <v>#NAME?</v>
      </c>
      <c r="AP60" s="34" t="e">
        <f t="shared" si="65"/>
        <v>#NAME?</v>
      </c>
      <c r="AQ60" s="34" t="e">
        <f t="shared" si="65"/>
        <v>#NAME?</v>
      </c>
      <c r="AR60" s="34" t="e">
        <f t="shared" si="65"/>
        <v>#NAME?</v>
      </c>
      <c r="AS60" s="34" t="e">
        <f t="shared" si="65"/>
        <v>#NAME?</v>
      </c>
      <c r="AT60" s="34" t="e">
        <f t="shared" si="65"/>
        <v>#NAME?</v>
      </c>
      <c r="AU60" s="34" t="e">
        <f t="shared" si="65"/>
        <v>#NAME?</v>
      </c>
      <c r="AV60" s="34" t="e">
        <f t="shared" si="65"/>
        <v>#NAME?</v>
      </c>
      <c r="AW60" s="34" t="e">
        <f t="shared" si="65"/>
        <v>#NAME?</v>
      </c>
      <c r="AX60" s="34" t="e">
        <f t="shared" si="65"/>
        <v>#NAME?</v>
      </c>
      <c r="AY60" s="34" t="e">
        <f t="shared" si="65"/>
        <v>#NAME?</v>
      </c>
      <c r="AZ60" s="34" t="e">
        <f t="shared" si="65"/>
        <v>#NAME?</v>
      </c>
      <c r="BA60" s="34" t="e">
        <f t="shared" si="65"/>
        <v>#NAME?</v>
      </c>
      <c r="BB60" s="34" t="e">
        <f t="shared" si="65"/>
        <v>#NAME?</v>
      </c>
      <c r="BC60" s="34" t="e">
        <f t="shared" si="65"/>
        <v>#NAME?</v>
      </c>
      <c r="BD60" s="34" t="e">
        <f t="shared" si="65"/>
        <v>#NAME?</v>
      </c>
      <c r="BE60" s="34" t="e">
        <f t="shared" si="65"/>
        <v>#NAME?</v>
      </c>
      <c r="BF60" s="34" t="e">
        <f t="shared" si="65"/>
        <v>#NAME?</v>
      </c>
      <c r="BG60" s="34" t="e">
        <f t="shared" si="65"/>
        <v>#NAME?</v>
      </c>
      <c r="BH60" s="34" t="e">
        <f t="shared" si="65"/>
        <v>#NAME?</v>
      </c>
      <c r="BI60" s="34" t="e">
        <f t="shared" si="65"/>
        <v>#NAME?</v>
      </c>
      <c r="BJ60" s="34" t="e">
        <f t="shared" si="65"/>
        <v>#NAME?</v>
      </c>
      <c r="BK60" s="34" t="e">
        <f t="shared" si="65"/>
        <v>#NAME?</v>
      </c>
      <c r="BL60" s="34" t="e">
        <f t="shared" si="65"/>
        <v>#NAME?</v>
      </c>
      <c r="BM60" s="34" t="e">
        <f t="shared" si="65"/>
        <v>#NAME?</v>
      </c>
      <c r="BN60" s="34" t="e">
        <f t="shared" si="65"/>
        <v>#NAME?</v>
      </c>
      <c r="BO60" s="34" t="e">
        <f t="shared" si="65"/>
        <v>#NAME?</v>
      </c>
      <c r="BP60" s="34" t="e">
        <f t="shared" si="65"/>
        <v>#NAME?</v>
      </c>
      <c r="BQ60" s="34" t="e">
        <f t="shared" si="65"/>
        <v>#NAME?</v>
      </c>
      <c r="BR60" s="34" t="e">
        <f t="shared" si="65"/>
        <v>#NAME?</v>
      </c>
      <c r="BS60" s="34" t="e">
        <f t="shared" si="65"/>
        <v>#NAME?</v>
      </c>
      <c r="BT60" s="34" t="e">
        <f t="shared" si="65"/>
        <v>#NAME?</v>
      </c>
      <c r="BU60" s="34" t="e">
        <f t="shared" si="65"/>
        <v>#NAME?</v>
      </c>
      <c r="BV60" s="34" t="e">
        <f t="shared" si="65"/>
        <v>#NAME?</v>
      </c>
      <c r="BW60" s="34" t="e">
        <f t="shared" si="65"/>
        <v>#NAME?</v>
      </c>
      <c r="BX60" s="34" t="e">
        <f t="shared" si="65"/>
        <v>#NAME?</v>
      </c>
      <c r="BY60" s="34" t="e">
        <f t="shared" si="65"/>
        <v>#NAME?</v>
      </c>
      <c r="BZ60" s="34" t="e">
        <f t="shared" si="65"/>
        <v>#NAME?</v>
      </c>
      <c r="CA60" s="34" t="e">
        <f t="shared" si="65"/>
        <v>#NAME?</v>
      </c>
      <c r="CB60" s="34" t="e">
        <f t="shared" si="65"/>
        <v>#NAME?</v>
      </c>
      <c r="CC60" s="34" t="e">
        <f t="shared" si="65"/>
        <v>#NAME?</v>
      </c>
      <c r="CD60" s="34" t="e">
        <f t="shared" ref="CD60:CI60" si="66">CC64</f>
        <v>#NAME?</v>
      </c>
      <c r="CE60" s="34" t="e">
        <f t="shared" si="66"/>
        <v>#NAME?</v>
      </c>
      <c r="CF60" s="34" t="e">
        <f t="shared" si="66"/>
        <v>#NAME?</v>
      </c>
      <c r="CG60" s="34" t="e">
        <f t="shared" si="66"/>
        <v>#NAME?</v>
      </c>
      <c r="CH60" s="34" t="e">
        <f t="shared" si="66"/>
        <v>#NAME?</v>
      </c>
      <c r="CI60" s="34" t="e">
        <f t="shared" si="66"/>
        <v>#NAME?</v>
      </c>
    </row>
    <row r="61" spans="2:87" x14ac:dyDescent="0.4">
      <c r="B61" s="6"/>
      <c r="C61" t="s">
        <v>209</v>
      </c>
      <c r="E61" t="s">
        <v>72</v>
      </c>
      <c r="H61" s="34" t="e">
        <f t="shared" ref="H61:M61" si="67">SUMIF($2:$2,H$1,61:61)</f>
        <v>#NAME?</v>
      </c>
      <c r="I61" s="34" t="e">
        <f t="shared" si="67"/>
        <v>#NAME?</v>
      </c>
      <c r="J61" s="34" t="e">
        <f t="shared" si="67"/>
        <v>#NAME?</v>
      </c>
      <c r="K61" s="34" t="e">
        <f t="shared" si="67"/>
        <v>#NAME?</v>
      </c>
      <c r="L61" s="34" t="e">
        <f t="shared" si="67"/>
        <v>#NAME?</v>
      </c>
      <c r="M61" s="34" t="e">
        <f t="shared" si="67"/>
        <v>#NAME?</v>
      </c>
      <c r="O61" s="17"/>
      <c r="P61" s="34" t="e">
        <f t="shared" ref="P61:AU61" si="68">P5</f>
        <v>#NAME?</v>
      </c>
      <c r="Q61" s="34" t="e">
        <f t="shared" si="68"/>
        <v>#NAME?</v>
      </c>
      <c r="R61" s="34" t="e">
        <f t="shared" si="68"/>
        <v>#NAME?</v>
      </c>
      <c r="S61" s="34" t="e">
        <f t="shared" si="68"/>
        <v>#NAME?</v>
      </c>
      <c r="T61" s="34" t="e">
        <f t="shared" si="68"/>
        <v>#NAME?</v>
      </c>
      <c r="U61" s="34" t="e">
        <f t="shared" si="68"/>
        <v>#NAME?</v>
      </c>
      <c r="V61" s="34" t="e">
        <f t="shared" si="68"/>
        <v>#NAME?</v>
      </c>
      <c r="W61" s="34" t="e">
        <f t="shared" si="68"/>
        <v>#NAME?</v>
      </c>
      <c r="X61" s="34" t="e">
        <f t="shared" si="68"/>
        <v>#NAME?</v>
      </c>
      <c r="Y61" s="34" t="e">
        <f t="shared" si="68"/>
        <v>#NAME?</v>
      </c>
      <c r="Z61" s="34" t="e">
        <f t="shared" si="68"/>
        <v>#NAME?</v>
      </c>
      <c r="AA61" s="34" t="e">
        <f t="shared" si="68"/>
        <v>#NAME?</v>
      </c>
      <c r="AB61" s="34" t="e">
        <f t="shared" si="68"/>
        <v>#NAME?</v>
      </c>
      <c r="AC61" s="34" t="e">
        <f t="shared" si="68"/>
        <v>#NAME?</v>
      </c>
      <c r="AD61" s="34" t="e">
        <f t="shared" si="68"/>
        <v>#NAME?</v>
      </c>
      <c r="AE61" s="34" t="e">
        <f t="shared" si="68"/>
        <v>#NAME?</v>
      </c>
      <c r="AF61" s="34" t="e">
        <f t="shared" si="68"/>
        <v>#NAME?</v>
      </c>
      <c r="AG61" s="34" t="e">
        <f t="shared" si="68"/>
        <v>#NAME?</v>
      </c>
      <c r="AH61" s="34" t="e">
        <f t="shared" si="68"/>
        <v>#NAME?</v>
      </c>
      <c r="AI61" s="34" t="e">
        <f t="shared" si="68"/>
        <v>#NAME?</v>
      </c>
      <c r="AJ61" s="34" t="e">
        <f t="shared" si="68"/>
        <v>#NAME?</v>
      </c>
      <c r="AK61" s="34" t="e">
        <f t="shared" si="68"/>
        <v>#NAME?</v>
      </c>
      <c r="AL61" s="34" t="e">
        <f t="shared" si="68"/>
        <v>#NAME?</v>
      </c>
      <c r="AM61" s="34" t="e">
        <f t="shared" si="68"/>
        <v>#NAME?</v>
      </c>
      <c r="AN61" s="34" t="e">
        <f t="shared" si="68"/>
        <v>#NAME?</v>
      </c>
      <c r="AO61" s="34" t="e">
        <f t="shared" si="68"/>
        <v>#NAME?</v>
      </c>
      <c r="AP61" s="34" t="e">
        <f t="shared" si="68"/>
        <v>#NAME?</v>
      </c>
      <c r="AQ61" s="34" t="e">
        <f t="shared" si="68"/>
        <v>#NAME?</v>
      </c>
      <c r="AR61" s="34" t="e">
        <f t="shared" si="68"/>
        <v>#NAME?</v>
      </c>
      <c r="AS61" s="34" t="e">
        <f t="shared" si="68"/>
        <v>#NAME?</v>
      </c>
      <c r="AT61" s="34" t="e">
        <f t="shared" si="68"/>
        <v>#NAME?</v>
      </c>
      <c r="AU61" s="34" t="e">
        <f t="shared" si="68"/>
        <v>#NAME?</v>
      </c>
      <c r="AV61" s="34" t="e">
        <f t="shared" ref="AV61:CA61" si="69">AV5</f>
        <v>#NAME?</v>
      </c>
      <c r="AW61" s="34" t="e">
        <f t="shared" si="69"/>
        <v>#NAME?</v>
      </c>
      <c r="AX61" s="34" t="e">
        <f t="shared" si="69"/>
        <v>#NAME?</v>
      </c>
      <c r="AY61" s="34" t="e">
        <f t="shared" si="69"/>
        <v>#NAME?</v>
      </c>
      <c r="AZ61" s="34" t="e">
        <f t="shared" si="69"/>
        <v>#NAME?</v>
      </c>
      <c r="BA61" s="34" t="e">
        <f t="shared" si="69"/>
        <v>#NAME?</v>
      </c>
      <c r="BB61" s="34" t="e">
        <f t="shared" si="69"/>
        <v>#NAME?</v>
      </c>
      <c r="BC61" s="34" t="e">
        <f t="shared" si="69"/>
        <v>#NAME?</v>
      </c>
      <c r="BD61" s="34" t="e">
        <f t="shared" si="69"/>
        <v>#NAME?</v>
      </c>
      <c r="BE61" s="34" t="e">
        <f t="shared" si="69"/>
        <v>#NAME?</v>
      </c>
      <c r="BF61" s="34" t="e">
        <f t="shared" si="69"/>
        <v>#NAME?</v>
      </c>
      <c r="BG61" s="34" t="e">
        <f t="shared" si="69"/>
        <v>#NAME?</v>
      </c>
      <c r="BH61" s="34" t="e">
        <f t="shared" si="69"/>
        <v>#NAME?</v>
      </c>
      <c r="BI61" s="34" t="e">
        <f t="shared" si="69"/>
        <v>#NAME?</v>
      </c>
      <c r="BJ61" s="34" t="e">
        <f t="shared" si="69"/>
        <v>#NAME?</v>
      </c>
      <c r="BK61" s="34" t="e">
        <f t="shared" si="69"/>
        <v>#NAME?</v>
      </c>
      <c r="BL61" s="34" t="e">
        <f t="shared" si="69"/>
        <v>#NAME?</v>
      </c>
      <c r="BM61" s="34" t="e">
        <f t="shared" si="69"/>
        <v>#NAME?</v>
      </c>
      <c r="BN61" s="34" t="e">
        <f t="shared" si="69"/>
        <v>#NAME?</v>
      </c>
      <c r="BO61" s="34" t="e">
        <f t="shared" si="69"/>
        <v>#NAME?</v>
      </c>
      <c r="BP61" s="34" t="e">
        <f t="shared" si="69"/>
        <v>#NAME?</v>
      </c>
      <c r="BQ61" s="34" t="e">
        <f t="shared" si="69"/>
        <v>#NAME?</v>
      </c>
      <c r="BR61" s="34" t="e">
        <f t="shared" si="69"/>
        <v>#NAME?</v>
      </c>
      <c r="BS61" s="34" t="e">
        <f t="shared" si="69"/>
        <v>#NAME?</v>
      </c>
      <c r="BT61" s="34" t="e">
        <f t="shared" si="69"/>
        <v>#NAME?</v>
      </c>
      <c r="BU61" s="34" t="e">
        <f t="shared" si="69"/>
        <v>#NAME?</v>
      </c>
      <c r="BV61" s="34" t="e">
        <f t="shared" si="69"/>
        <v>#NAME?</v>
      </c>
      <c r="BW61" s="34" t="e">
        <f t="shared" si="69"/>
        <v>#NAME?</v>
      </c>
      <c r="BX61" s="34" t="e">
        <f t="shared" si="69"/>
        <v>#NAME?</v>
      </c>
      <c r="BY61" s="34" t="e">
        <f t="shared" si="69"/>
        <v>#NAME?</v>
      </c>
      <c r="BZ61" s="34" t="e">
        <f t="shared" si="69"/>
        <v>#NAME?</v>
      </c>
      <c r="CA61" s="34" t="e">
        <f t="shared" si="69"/>
        <v>#NAME?</v>
      </c>
      <c r="CB61" s="34" t="e">
        <f t="shared" ref="CB61:CI61" si="70">CB5</f>
        <v>#NAME?</v>
      </c>
      <c r="CC61" s="34" t="e">
        <f t="shared" si="70"/>
        <v>#NAME?</v>
      </c>
      <c r="CD61" s="34" t="e">
        <f t="shared" si="70"/>
        <v>#NAME?</v>
      </c>
      <c r="CE61" s="34" t="e">
        <f t="shared" si="70"/>
        <v>#NAME?</v>
      </c>
      <c r="CF61" s="34" t="e">
        <f t="shared" si="70"/>
        <v>#NAME?</v>
      </c>
      <c r="CG61" s="34" t="e">
        <f t="shared" si="70"/>
        <v>#NAME?</v>
      </c>
      <c r="CH61" s="34" t="e">
        <f t="shared" si="70"/>
        <v>#NAME?</v>
      </c>
      <c r="CI61" s="34" t="e">
        <f t="shared" si="70"/>
        <v>#NAME?</v>
      </c>
    </row>
    <row r="62" spans="2:87" x14ac:dyDescent="0.4">
      <c r="C62" t="s">
        <v>209</v>
      </c>
      <c r="E62" s="12" t="s">
        <v>73</v>
      </c>
      <c r="F62" s="12"/>
      <c r="G62" s="13"/>
      <c r="H62" s="16">
        <v>0.05</v>
      </c>
      <c r="I62" s="16">
        <v>0.05</v>
      </c>
      <c r="J62" s="16">
        <v>0.05</v>
      </c>
      <c r="K62" s="16">
        <v>0.05</v>
      </c>
      <c r="L62" s="16">
        <v>0.05</v>
      </c>
      <c r="M62" s="16">
        <v>0.05</v>
      </c>
      <c r="O62" s="20"/>
      <c r="P62" s="20" t="e" cm="1">
        <f t="array" ref="P62">INDEX($H:$M,ROW(),MATCH(P$2,$H$1:$M$1,0))</f>
        <v>#NAME?</v>
      </c>
      <c r="Q62" s="20" t="e" cm="1">
        <f t="array" ref="Q62">INDEX($H:$M,ROW(),MATCH(Q$2,$H$1:$M$1,0))</f>
        <v>#NAME?</v>
      </c>
      <c r="R62" s="20" t="e" cm="1">
        <f t="array" ref="R62">INDEX($H:$M,ROW(),MATCH(R$2,$H$1:$M$1,0))</f>
        <v>#NAME?</v>
      </c>
      <c r="S62" s="20" t="e" cm="1">
        <f t="array" ref="S62">INDEX($H:$M,ROW(),MATCH(S$2,$H$1:$M$1,0))</f>
        <v>#NAME?</v>
      </c>
      <c r="T62" s="20" t="e" cm="1">
        <f t="array" ref="T62">INDEX($H:$M,ROW(),MATCH(T$2,$H$1:$M$1,0))</f>
        <v>#NAME?</v>
      </c>
      <c r="U62" s="20" t="e" cm="1">
        <f t="array" ref="U62">INDEX($H:$M,ROW(),MATCH(U$2,$H$1:$M$1,0))</f>
        <v>#NAME?</v>
      </c>
      <c r="V62" s="20" t="e" cm="1">
        <f t="array" ref="V62">INDEX($H:$M,ROW(),MATCH(V$2,$H$1:$M$1,0))</f>
        <v>#NAME?</v>
      </c>
      <c r="W62" s="20" t="e" cm="1">
        <f t="array" ref="W62">INDEX($H:$M,ROW(),MATCH(W$2,$H$1:$M$1,0))</f>
        <v>#NAME?</v>
      </c>
      <c r="X62" s="20" t="e" cm="1">
        <f t="array" ref="X62">INDEX($H:$M,ROW(),MATCH(X$2,$H$1:$M$1,0))</f>
        <v>#NAME?</v>
      </c>
      <c r="Y62" s="20" t="e" cm="1">
        <f t="array" ref="Y62">INDEX($H:$M,ROW(),MATCH(Y$2,$H$1:$M$1,0))</f>
        <v>#NAME?</v>
      </c>
      <c r="Z62" s="20" t="e" cm="1">
        <f t="array" ref="Z62">INDEX($H:$M,ROW(),MATCH(Z$2,$H$1:$M$1,0))</f>
        <v>#NAME?</v>
      </c>
      <c r="AA62" s="20" t="e" cm="1">
        <f t="array" ref="AA62">INDEX($H:$M,ROW(),MATCH(AA$2,$H$1:$M$1,0))</f>
        <v>#NAME?</v>
      </c>
      <c r="AB62" s="20" t="e" cm="1">
        <f t="array" ref="AB62">INDEX($H:$M,ROW(),MATCH(AB$2,$H$1:$M$1,0))</f>
        <v>#NAME?</v>
      </c>
      <c r="AC62" s="20" t="e" cm="1">
        <f t="array" ref="AC62">INDEX($H:$M,ROW(),MATCH(AC$2,$H$1:$M$1,0))</f>
        <v>#NAME?</v>
      </c>
      <c r="AD62" s="20" t="e" cm="1">
        <f t="array" ref="AD62">INDEX($H:$M,ROW(),MATCH(AD$2,$H$1:$M$1,0))</f>
        <v>#NAME?</v>
      </c>
      <c r="AE62" s="20" t="e" cm="1">
        <f t="array" ref="AE62">INDEX($H:$M,ROW(),MATCH(AE$2,$H$1:$M$1,0))</f>
        <v>#NAME?</v>
      </c>
      <c r="AF62" s="20" t="e" cm="1">
        <f t="array" ref="AF62">INDEX($H:$M,ROW(),MATCH(AF$2,$H$1:$M$1,0))</f>
        <v>#NAME?</v>
      </c>
      <c r="AG62" s="20" t="e" cm="1">
        <f t="array" ref="AG62">INDEX($H:$M,ROW(),MATCH(AG$2,$H$1:$M$1,0))</f>
        <v>#NAME?</v>
      </c>
      <c r="AH62" s="20" t="e" cm="1">
        <f t="array" ref="AH62">INDEX($H:$M,ROW(),MATCH(AH$2,$H$1:$M$1,0))</f>
        <v>#NAME?</v>
      </c>
      <c r="AI62" s="20" t="e" cm="1">
        <f t="array" ref="AI62">INDEX($H:$M,ROW(),MATCH(AI$2,$H$1:$M$1,0))</f>
        <v>#NAME?</v>
      </c>
      <c r="AJ62" s="20" t="e" cm="1">
        <f t="array" ref="AJ62">INDEX($H:$M,ROW(),MATCH(AJ$2,$H$1:$M$1,0))</f>
        <v>#NAME?</v>
      </c>
      <c r="AK62" s="20" t="e" cm="1">
        <f t="array" ref="AK62">INDEX($H:$M,ROW(),MATCH(AK$2,$H$1:$M$1,0))</f>
        <v>#NAME?</v>
      </c>
      <c r="AL62" s="20" t="e" cm="1">
        <f t="array" ref="AL62">INDEX($H:$M,ROW(),MATCH(AL$2,$H$1:$M$1,0))</f>
        <v>#NAME?</v>
      </c>
      <c r="AM62" s="20" t="e" cm="1">
        <f t="array" ref="AM62">INDEX($H:$M,ROW(),MATCH(AM$2,$H$1:$M$1,0))</f>
        <v>#NAME?</v>
      </c>
      <c r="AN62" s="20" t="e" cm="1">
        <f t="array" ref="AN62">INDEX($H:$M,ROW(),MATCH(AN$2,$H$1:$M$1,0))</f>
        <v>#NAME?</v>
      </c>
      <c r="AO62" s="20" t="e" cm="1">
        <f t="array" ref="AO62">INDEX($H:$M,ROW(),MATCH(AO$2,$H$1:$M$1,0))</f>
        <v>#NAME?</v>
      </c>
      <c r="AP62" s="20" t="e" cm="1">
        <f t="array" ref="AP62">INDEX($H:$M,ROW(),MATCH(AP$2,$H$1:$M$1,0))</f>
        <v>#NAME?</v>
      </c>
      <c r="AQ62" s="20" t="e" cm="1">
        <f t="array" ref="AQ62">INDEX($H:$M,ROW(),MATCH(AQ$2,$H$1:$M$1,0))</f>
        <v>#NAME?</v>
      </c>
      <c r="AR62" s="20" t="e" cm="1">
        <f t="array" ref="AR62">INDEX($H:$M,ROW(),MATCH(AR$2,$H$1:$M$1,0))</f>
        <v>#NAME?</v>
      </c>
      <c r="AS62" s="20" t="e" cm="1">
        <f t="array" ref="AS62">INDEX($H:$M,ROW(),MATCH(AS$2,$H$1:$M$1,0))</f>
        <v>#NAME?</v>
      </c>
      <c r="AT62" s="20" t="e" cm="1">
        <f t="array" ref="AT62">INDEX($H:$M,ROW(),MATCH(AT$2,$H$1:$M$1,0))</f>
        <v>#NAME?</v>
      </c>
      <c r="AU62" s="20" t="e" cm="1">
        <f t="array" ref="AU62">INDEX($H:$M,ROW(),MATCH(AU$2,$H$1:$M$1,0))</f>
        <v>#NAME?</v>
      </c>
      <c r="AV62" s="20" t="e" cm="1">
        <f t="array" ref="AV62">INDEX($H:$M,ROW(),MATCH(AV$2,$H$1:$M$1,0))</f>
        <v>#NAME?</v>
      </c>
      <c r="AW62" s="20" t="e" cm="1">
        <f t="array" ref="AW62">INDEX($H:$M,ROW(),MATCH(AW$2,$H$1:$M$1,0))</f>
        <v>#NAME?</v>
      </c>
      <c r="AX62" s="20" t="e" cm="1">
        <f t="array" ref="AX62">INDEX($H:$M,ROW(),MATCH(AX$2,$H$1:$M$1,0))</f>
        <v>#NAME?</v>
      </c>
      <c r="AY62" s="20" t="e" cm="1">
        <f t="array" ref="AY62">INDEX($H:$M,ROW(),MATCH(AY$2,$H$1:$M$1,0))</f>
        <v>#NAME?</v>
      </c>
      <c r="AZ62" s="20" t="e" cm="1">
        <f t="array" ref="AZ62">INDEX($H:$M,ROW(),MATCH(AZ$2,$H$1:$M$1,0))</f>
        <v>#NAME?</v>
      </c>
      <c r="BA62" s="20" t="e" cm="1">
        <f t="array" ref="BA62">INDEX($H:$M,ROW(),MATCH(BA$2,$H$1:$M$1,0))</f>
        <v>#NAME?</v>
      </c>
      <c r="BB62" s="20" t="e" cm="1">
        <f t="array" ref="BB62">INDEX($H:$M,ROW(),MATCH(BB$2,$H$1:$M$1,0))</f>
        <v>#NAME?</v>
      </c>
      <c r="BC62" s="20" t="e" cm="1">
        <f t="array" ref="BC62">INDEX($H:$M,ROW(),MATCH(BC$2,$H$1:$M$1,0))</f>
        <v>#NAME?</v>
      </c>
      <c r="BD62" s="20" t="e" cm="1">
        <f t="array" ref="BD62">INDEX($H:$M,ROW(),MATCH(BD$2,$H$1:$M$1,0))</f>
        <v>#NAME?</v>
      </c>
      <c r="BE62" s="20" t="e" cm="1">
        <f t="array" ref="BE62">INDEX($H:$M,ROW(),MATCH(BE$2,$H$1:$M$1,0))</f>
        <v>#NAME?</v>
      </c>
      <c r="BF62" s="20" t="e" cm="1">
        <f t="array" ref="BF62">INDEX($H:$M,ROW(),MATCH(BF$2,$H$1:$M$1,0))</f>
        <v>#NAME?</v>
      </c>
      <c r="BG62" s="20" t="e" cm="1">
        <f t="array" ref="BG62">INDEX($H:$M,ROW(),MATCH(BG$2,$H$1:$M$1,0))</f>
        <v>#NAME?</v>
      </c>
      <c r="BH62" s="20" t="e" cm="1">
        <f t="array" ref="BH62">INDEX($H:$M,ROW(),MATCH(BH$2,$H$1:$M$1,0))</f>
        <v>#NAME?</v>
      </c>
      <c r="BI62" s="20" t="e" cm="1">
        <f t="array" ref="BI62">INDEX($H:$M,ROW(),MATCH(BI$2,$H$1:$M$1,0))</f>
        <v>#NAME?</v>
      </c>
      <c r="BJ62" s="20" t="e" cm="1">
        <f t="array" ref="BJ62">INDEX($H:$M,ROW(),MATCH(BJ$2,$H$1:$M$1,0))</f>
        <v>#NAME?</v>
      </c>
      <c r="BK62" s="20" t="e" cm="1">
        <f t="array" ref="BK62">INDEX($H:$M,ROW(),MATCH(BK$2,$H$1:$M$1,0))</f>
        <v>#NAME?</v>
      </c>
      <c r="BL62" s="20" t="e" cm="1">
        <f t="array" ref="BL62">INDEX($H:$M,ROW(),MATCH(BL$2,$H$1:$M$1,0))</f>
        <v>#NAME?</v>
      </c>
      <c r="BM62" s="20" t="e" cm="1">
        <f t="array" ref="BM62">INDEX($H:$M,ROW(),MATCH(BM$2,$H$1:$M$1,0))</f>
        <v>#NAME?</v>
      </c>
      <c r="BN62" s="20" t="e" cm="1">
        <f t="array" ref="BN62">INDEX($H:$M,ROW(),MATCH(BN$2,$H$1:$M$1,0))</f>
        <v>#NAME?</v>
      </c>
      <c r="BO62" s="20" t="e" cm="1">
        <f t="array" ref="BO62">INDEX($H:$M,ROW(),MATCH(BO$2,$H$1:$M$1,0))</f>
        <v>#NAME?</v>
      </c>
      <c r="BP62" s="20" t="e" cm="1">
        <f t="array" ref="BP62">INDEX($H:$M,ROW(),MATCH(BP$2,$H$1:$M$1,0))</f>
        <v>#NAME?</v>
      </c>
      <c r="BQ62" s="20" t="e" cm="1">
        <f t="array" ref="BQ62">INDEX($H:$M,ROW(),MATCH(BQ$2,$H$1:$M$1,0))</f>
        <v>#NAME?</v>
      </c>
      <c r="BR62" s="20" t="e" cm="1">
        <f t="array" ref="BR62">INDEX($H:$M,ROW(),MATCH(BR$2,$H$1:$M$1,0))</f>
        <v>#NAME?</v>
      </c>
      <c r="BS62" s="20" t="e" cm="1">
        <f t="array" ref="BS62">INDEX($H:$M,ROW(),MATCH(BS$2,$H$1:$M$1,0))</f>
        <v>#NAME?</v>
      </c>
      <c r="BT62" s="20" t="e" cm="1">
        <f t="array" ref="BT62">INDEX($H:$M,ROW(),MATCH(BT$2,$H$1:$M$1,0))</f>
        <v>#NAME?</v>
      </c>
      <c r="BU62" s="20" t="e" cm="1">
        <f t="array" ref="BU62">INDEX($H:$M,ROW(),MATCH(BU$2,$H$1:$M$1,0))</f>
        <v>#NAME?</v>
      </c>
      <c r="BV62" s="20" t="e" cm="1">
        <f t="array" ref="BV62">INDEX($H:$M,ROW(),MATCH(BV$2,$H$1:$M$1,0))</f>
        <v>#NAME?</v>
      </c>
      <c r="BW62" s="20" t="e" cm="1">
        <f t="array" ref="BW62">INDEX($H:$M,ROW(),MATCH(BW$2,$H$1:$M$1,0))</f>
        <v>#NAME?</v>
      </c>
      <c r="BX62" s="20" t="e" cm="1">
        <f t="array" ref="BX62">INDEX($H:$M,ROW(),MATCH(BX$2,$H$1:$M$1,0))</f>
        <v>#NAME?</v>
      </c>
      <c r="BY62" s="20" t="e" cm="1">
        <f t="array" ref="BY62">INDEX($H:$M,ROW(),MATCH(BY$2,$H$1:$M$1,0))</f>
        <v>#NAME?</v>
      </c>
      <c r="BZ62" s="20" t="e" cm="1">
        <f t="array" ref="BZ62">INDEX($H:$M,ROW(),MATCH(BZ$2,$H$1:$M$1,0))</f>
        <v>#NAME?</v>
      </c>
      <c r="CA62" s="20" t="e" cm="1">
        <f t="array" ref="CA62">INDEX($H:$M,ROW(),MATCH(CA$2,$H$1:$M$1,0))</f>
        <v>#NAME?</v>
      </c>
      <c r="CB62" s="20" t="e" cm="1">
        <f t="array" ref="CB62">INDEX($H:$M,ROW(),MATCH(CB$2,$H$1:$M$1,0))</f>
        <v>#NAME?</v>
      </c>
      <c r="CC62" s="20" t="e" cm="1">
        <f t="array" ref="CC62">INDEX($H:$M,ROW(),MATCH(CC$2,$H$1:$M$1,0))</f>
        <v>#NAME?</v>
      </c>
      <c r="CD62" s="20" t="e" cm="1">
        <f t="array" ref="CD62">INDEX($H:$M,ROW(),MATCH(CD$2,$H$1:$M$1,0))</f>
        <v>#NAME?</v>
      </c>
      <c r="CE62" s="20" t="e" cm="1">
        <f t="array" ref="CE62">INDEX($H:$M,ROW(),MATCH(CE$2,$H$1:$M$1,0))</f>
        <v>#NAME?</v>
      </c>
      <c r="CF62" s="20" t="e" cm="1">
        <f t="array" ref="CF62">INDEX($H:$M,ROW(),MATCH(CF$2,$H$1:$M$1,0))</f>
        <v>#NAME?</v>
      </c>
      <c r="CG62" s="20" t="e" cm="1">
        <f t="array" ref="CG62">INDEX($H:$M,ROW(),MATCH(CG$2,$H$1:$M$1,0))</f>
        <v>#NAME?</v>
      </c>
      <c r="CH62" s="20" t="e" cm="1">
        <f t="array" ref="CH62">INDEX($H:$M,ROW(),MATCH(CH$2,$H$1:$M$1,0))</f>
        <v>#NAME?</v>
      </c>
      <c r="CI62" s="20" t="e" cm="1">
        <f t="array" ref="CI62">INDEX($H:$M,ROW(),MATCH(CI$2,$H$1:$M$1,0))</f>
        <v>#NAME?</v>
      </c>
    </row>
    <row r="63" spans="2:87" x14ac:dyDescent="0.4">
      <c r="B63" s="6"/>
      <c r="C63" t="s">
        <v>209</v>
      </c>
      <c r="E63" t="s">
        <v>74</v>
      </c>
      <c r="H63" s="35" t="e">
        <f t="shared" ref="H63:M63" si="71">SUMIF($2:$2,H$1,63:63)</f>
        <v>#NAME?</v>
      </c>
      <c r="I63" s="35" t="e">
        <f t="shared" si="71"/>
        <v>#NAME?</v>
      </c>
      <c r="J63" s="35" t="e">
        <f t="shared" si="71"/>
        <v>#NAME?</v>
      </c>
      <c r="K63" s="35" t="e">
        <f t="shared" si="71"/>
        <v>#NAME?</v>
      </c>
      <c r="L63" s="35" t="e">
        <f t="shared" si="71"/>
        <v>#NAME?</v>
      </c>
      <c r="M63" s="35" t="e">
        <f t="shared" si="71"/>
        <v>#NAME?</v>
      </c>
      <c r="O63" s="35"/>
      <c r="P63" s="35" t="e">
        <f t="shared" ref="P63:CA63" si="72">-P61*P62</f>
        <v>#NAME?</v>
      </c>
      <c r="Q63" s="35" t="e">
        <f t="shared" si="72"/>
        <v>#NAME?</v>
      </c>
      <c r="R63" s="35" t="e">
        <f t="shared" si="72"/>
        <v>#NAME?</v>
      </c>
      <c r="S63" s="35" t="e">
        <f t="shared" si="72"/>
        <v>#NAME?</v>
      </c>
      <c r="T63" s="35" t="e">
        <f t="shared" si="72"/>
        <v>#NAME?</v>
      </c>
      <c r="U63" s="35" t="e">
        <f t="shared" si="72"/>
        <v>#NAME?</v>
      </c>
      <c r="V63" s="35" t="e">
        <f t="shared" si="72"/>
        <v>#NAME?</v>
      </c>
      <c r="W63" s="35" t="e">
        <f t="shared" si="72"/>
        <v>#NAME?</v>
      </c>
      <c r="X63" s="35" t="e">
        <f t="shared" si="72"/>
        <v>#NAME?</v>
      </c>
      <c r="Y63" s="35" t="e">
        <f t="shared" si="72"/>
        <v>#NAME?</v>
      </c>
      <c r="Z63" s="35" t="e">
        <f t="shared" si="72"/>
        <v>#NAME?</v>
      </c>
      <c r="AA63" s="35" t="e">
        <f t="shared" si="72"/>
        <v>#NAME?</v>
      </c>
      <c r="AB63" s="35" t="e">
        <f t="shared" si="72"/>
        <v>#NAME?</v>
      </c>
      <c r="AC63" s="35" t="e">
        <f t="shared" si="72"/>
        <v>#NAME?</v>
      </c>
      <c r="AD63" s="35" t="e">
        <f t="shared" si="72"/>
        <v>#NAME?</v>
      </c>
      <c r="AE63" s="35" t="e">
        <f t="shared" si="72"/>
        <v>#NAME?</v>
      </c>
      <c r="AF63" s="35" t="e">
        <f t="shared" si="72"/>
        <v>#NAME?</v>
      </c>
      <c r="AG63" s="35" t="e">
        <f t="shared" si="72"/>
        <v>#NAME?</v>
      </c>
      <c r="AH63" s="35" t="e">
        <f t="shared" si="72"/>
        <v>#NAME?</v>
      </c>
      <c r="AI63" s="35" t="e">
        <f t="shared" si="72"/>
        <v>#NAME?</v>
      </c>
      <c r="AJ63" s="35" t="e">
        <f t="shared" si="72"/>
        <v>#NAME?</v>
      </c>
      <c r="AK63" s="35" t="e">
        <f t="shared" si="72"/>
        <v>#NAME?</v>
      </c>
      <c r="AL63" s="35" t="e">
        <f t="shared" si="72"/>
        <v>#NAME?</v>
      </c>
      <c r="AM63" s="35" t="e">
        <f t="shared" si="72"/>
        <v>#NAME?</v>
      </c>
      <c r="AN63" s="35" t="e">
        <f t="shared" si="72"/>
        <v>#NAME?</v>
      </c>
      <c r="AO63" s="35" t="e">
        <f t="shared" si="72"/>
        <v>#NAME?</v>
      </c>
      <c r="AP63" s="35" t="e">
        <f t="shared" si="72"/>
        <v>#NAME?</v>
      </c>
      <c r="AQ63" s="35" t="e">
        <f t="shared" si="72"/>
        <v>#NAME?</v>
      </c>
      <c r="AR63" s="35" t="e">
        <f t="shared" si="72"/>
        <v>#NAME?</v>
      </c>
      <c r="AS63" s="35" t="e">
        <f t="shared" si="72"/>
        <v>#NAME?</v>
      </c>
      <c r="AT63" s="35" t="e">
        <f t="shared" si="72"/>
        <v>#NAME?</v>
      </c>
      <c r="AU63" s="35" t="e">
        <f t="shared" si="72"/>
        <v>#NAME?</v>
      </c>
      <c r="AV63" s="35" t="e">
        <f t="shared" si="72"/>
        <v>#NAME?</v>
      </c>
      <c r="AW63" s="35" t="e">
        <f t="shared" si="72"/>
        <v>#NAME?</v>
      </c>
      <c r="AX63" s="35" t="e">
        <f t="shared" si="72"/>
        <v>#NAME?</v>
      </c>
      <c r="AY63" s="35" t="e">
        <f t="shared" si="72"/>
        <v>#NAME?</v>
      </c>
      <c r="AZ63" s="35" t="e">
        <f t="shared" si="72"/>
        <v>#NAME?</v>
      </c>
      <c r="BA63" s="35" t="e">
        <f t="shared" si="72"/>
        <v>#NAME?</v>
      </c>
      <c r="BB63" s="35" t="e">
        <f t="shared" si="72"/>
        <v>#NAME?</v>
      </c>
      <c r="BC63" s="35" t="e">
        <f t="shared" si="72"/>
        <v>#NAME?</v>
      </c>
      <c r="BD63" s="35" t="e">
        <f t="shared" si="72"/>
        <v>#NAME?</v>
      </c>
      <c r="BE63" s="35" t="e">
        <f t="shared" si="72"/>
        <v>#NAME?</v>
      </c>
      <c r="BF63" s="35" t="e">
        <f t="shared" si="72"/>
        <v>#NAME?</v>
      </c>
      <c r="BG63" s="35" t="e">
        <f t="shared" si="72"/>
        <v>#NAME?</v>
      </c>
      <c r="BH63" s="35" t="e">
        <f t="shared" si="72"/>
        <v>#NAME?</v>
      </c>
      <c r="BI63" s="35" t="e">
        <f t="shared" si="72"/>
        <v>#NAME?</v>
      </c>
      <c r="BJ63" s="35" t="e">
        <f t="shared" si="72"/>
        <v>#NAME?</v>
      </c>
      <c r="BK63" s="35" t="e">
        <f t="shared" si="72"/>
        <v>#NAME?</v>
      </c>
      <c r="BL63" s="35" t="e">
        <f t="shared" si="72"/>
        <v>#NAME?</v>
      </c>
      <c r="BM63" s="35" t="e">
        <f t="shared" si="72"/>
        <v>#NAME?</v>
      </c>
      <c r="BN63" s="35" t="e">
        <f t="shared" si="72"/>
        <v>#NAME?</v>
      </c>
      <c r="BO63" s="35" t="e">
        <f t="shared" si="72"/>
        <v>#NAME?</v>
      </c>
      <c r="BP63" s="35" t="e">
        <f t="shared" si="72"/>
        <v>#NAME?</v>
      </c>
      <c r="BQ63" s="35" t="e">
        <f t="shared" si="72"/>
        <v>#NAME?</v>
      </c>
      <c r="BR63" s="35" t="e">
        <f t="shared" si="72"/>
        <v>#NAME?</v>
      </c>
      <c r="BS63" s="35" t="e">
        <f t="shared" si="72"/>
        <v>#NAME?</v>
      </c>
      <c r="BT63" s="35" t="e">
        <f t="shared" si="72"/>
        <v>#NAME?</v>
      </c>
      <c r="BU63" s="35" t="e">
        <f t="shared" si="72"/>
        <v>#NAME?</v>
      </c>
      <c r="BV63" s="35" t="e">
        <f t="shared" si="72"/>
        <v>#NAME?</v>
      </c>
      <c r="BW63" s="35" t="e">
        <f t="shared" si="72"/>
        <v>#NAME?</v>
      </c>
      <c r="BX63" s="35" t="e">
        <f t="shared" si="72"/>
        <v>#NAME?</v>
      </c>
      <c r="BY63" s="35" t="e">
        <f t="shared" si="72"/>
        <v>#NAME?</v>
      </c>
      <c r="BZ63" s="35" t="e">
        <f t="shared" si="72"/>
        <v>#NAME?</v>
      </c>
      <c r="CA63" s="35" t="e">
        <f t="shared" si="72"/>
        <v>#NAME?</v>
      </c>
      <c r="CB63" s="35" t="e">
        <f t="shared" ref="CB63:CI63" si="73">-CB61*CB62</f>
        <v>#NAME?</v>
      </c>
      <c r="CC63" s="35" t="e">
        <f t="shared" si="73"/>
        <v>#NAME?</v>
      </c>
      <c r="CD63" s="35" t="e">
        <f t="shared" si="73"/>
        <v>#NAME?</v>
      </c>
      <c r="CE63" s="35" t="e">
        <f t="shared" si="73"/>
        <v>#NAME?</v>
      </c>
      <c r="CF63" s="35" t="e">
        <f t="shared" si="73"/>
        <v>#NAME?</v>
      </c>
      <c r="CG63" s="35" t="e">
        <f t="shared" si="73"/>
        <v>#NAME?</v>
      </c>
      <c r="CH63" s="35" t="e">
        <f t="shared" si="73"/>
        <v>#NAME?</v>
      </c>
      <c r="CI63" s="35" t="e">
        <f t="shared" si="73"/>
        <v>#NAME?</v>
      </c>
    </row>
    <row r="64" spans="2:87" x14ac:dyDescent="0.4">
      <c r="B64" t="s">
        <v>80</v>
      </c>
      <c r="C64" t="s">
        <v>209</v>
      </c>
      <c r="E64" s="31" t="str">
        <f>"# of subscriers - "&amp;E58</f>
        <v># of subscriers - Subscription revenue:</v>
      </c>
      <c r="F64" s="31"/>
      <c r="G64" s="67"/>
      <c r="H64" s="32" t="e">
        <f t="shared" ref="H64:N64" si="74">SUMIF($3:$3,H$1,64:64)</f>
        <v>#NAME?</v>
      </c>
      <c r="I64" s="32" t="e">
        <f t="shared" si="74"/>
        <v>#NAME?</v>
      </c>
      <c r="J64" s="32" t="e">
        <f t="shared" si="74"/>
        <v>#NAME?</v>
      </c>
      <c r="K64" s="32" t="e">
        <f t="shared" si="74"/>
        <v>#NAME?</v>
      </c>
      <c r="L64" s="32" t="e">
        <f t="shared" si="74"/>
        <v>#NAME?</v>
      </c>
      <c r="M64" s="32" t="e">
        <f t="shared" si="74"/>
        <v>#NAME?</v>
      </c>
      <c r="N64" s="32">
        <f t="shared" si="74"/>
        <v>0</v>
      </c>
      <c r="O64" s="32"/>
      <c r="P64" s="32" t="e">
        <f>P60+P61+P63</f>
        <v>#NAME?</v>
      </c>
      <c r="Q64" s="32" t="e">
        <f t="shared" ref="Q64:CB64" si="75">Q60+Q61+Q63</f>
        <v>#NAME?</v>
      </c>
      <c r="R64" s="32" t="e">
        <f t="shared" si="75"/>
        <v>#NAME?</v>
      </c>
      <c r="S64" s="32" t="e">
        <f t="shared" si="75"/>
        <v>#NAME?</v>
      </c>
      <c r="T64" s="32" t="e">
        <f t="shared" si="75"/>
        <v>#NAME?</v>
      </c>
      <c r="U64" s="32" t="e">
        <f t="shared" si="75"/>
        <v>#NAME?</v>
      </c>
      <c r="V64" s="32" t="e">
        <f t="shared" si="75"/>
        <v>#NAME?</v>
      </c>
      <c r="W64" s="32" t="e">
        <f t="shared" si="75"/>
        <v>#NAME?</v>
      </c>
      <c r="X64" s="32" t="e">
        <f t="shared" si="75"/>
        <v>#NAME?</v>
      </c>
      <c r="Y64" s="32" t="e">
        <f t="shared" si="75"/>
        <v>#NAME?</v>
      </c>
      <c r="Z64" s="32" t="e">
        <f t="shared" si="75"/>
        <v>#NAME?</v>
      </c>
      <c r="AA64" s="32" t="e">
        <f t="shared" si="75"/>
        <v>#NAME?</v>
      </c>
      <c r="AB64" s="32" t="e">
        <f t="shared" si="75"/>
        <v>#NAME?</v>
      </c>
      <c r="AC64" s="32" t="e">
        <f t="shared" si="75"/>
        <v>#NAME?</v>
      </c>
      <c r="AD64" s="32" t="e">
        <f t="shared" si="75"/>
        <v>#NAME?</v>
      </c>
      <c r="AE64" s="32" t="e">
        <f t="shared" si="75"/>
        <v>#NAME?</v>
      </c>
      <c r="AF64" s="32" t="e">
        <f t="shared" si="75"/>
        <v>#NAME?</v>
      </c>
      <c r="AG64" s="32" t="e">
        <f t="shared" si="75"/>
        <v>#NAME?</v>
      </c>
      <c r="AH64" s="32" t="e">
        <f t="shared" si="75"/>
        <v>#NAME?</v>
      </c>
      <c r="AI64" s="32" t="e">
        <f t="shared" si="75"/>
        <v>#NAME?</v>
      </c>
      <c r="AJ64" s="32" t="e">
        <f t="shared" si="75"/>
        <v>#NAME?</v>
      </c>
      <c r="AK64" s="32" t="e">
        <f t="shared" si="75"/>
        <v>#NAME?</v>
      </c>
      <c r="AL64" s="32" t="e">
        <f t="shared" si="75"/>
        <v>#NAME?</v>
      </c>
      <c r="AM64" s="32" t="e">
        <f t="shared" si="75"/>
        <v>#NAME?</v>
      </c>
      <c r="AN64" s="32" t="e">
        <f t="shared" si="75"/>
        <v>#NAME?</v>
      </c>
      <c r="AO64" s="32" t="e">
        <f t="shared" si="75"/>
        <v>#NAME?</v>
      </c>
      <c r="AP64" s="32" t="e">
        <f t="shared" si="75"/>
        <v>#NAME?</v>
      </c>
      <c r="AQ64" s="32" t="e">
        <f t="shared" si="75"/>
        <v>#NAME?</v>
      </c>
      <c r="AR64" s="32" t="e">
        <f t="shared" si="75"/>
        <v>#NAME?</v>
      </c>
      <c r="AS64" s="32" t="e">
        <f t="shared" si="75"/>
        <v>#NAME?</v>
      </c>
      <c r="AT64" s="32" t="e">
        <f t="shared" si="75"/>
        <v>#NAME?</v>
      </c>
      <c r="AU64" s="32" t="e">
        <f t="shared" si="75"/>
        <v>#NAME?</v>
      </c>
      <c r="AV64" s="32" t="e">
        <f t="shared" si="75"/>
        <v>#NAME?</v>
      </c>
      <c r="AW64" s="32" t="e">
        <f t="shared" si="75"/>
        <v>#NAME?</v>
      </c>
      <c r="AX64" s="32" t="e">
        <f t="shared" si="75"/>
        <v>#NAME?</v>
      </c>
      <c r="AY64" s="32" t="e">
        <f t="shared" si="75"/>
        <v>#NAME?</v>
      </c>
      <c r="AZ64" s="32" t="e">
        <f t="shared" si="75"/>
        <v>#NAME?</v>
      </c>
      <c r="BA64" s="32" t="e">
        <f t="shared" si="75"/>
        <v>#NAME?</v>
      </c>
      <c r="BB64" s="32" t="e">
        <f t="shared" si="75"/>
        <v>#NAME?</v>
      </c>
      <c r="BC64" s="32" t="e">
        <f t="shared" si="75"/>
        <v>#NAME?</v>
      </c>
      <c r="BD64" s="32" t="e">
        <f t="shared" si="75"/>
        <v>#NAME?</v>
      </c>
      <c r="BE64" s="32" t="e">
        <f t="shared" si="75"/>
        <v>#NAME?</v>
      </c>
      <c r="BF64" s="32" t="e">
        <f t="shared" si="75"/>
        <v>#NAME?</v>
      </c>
      <c r="BG64" s="32" t="e">
        <f t="shared" si="75"/>
        <v>#NAME?</v>
      </c>
      <c r="BH64" s="32" t="e">
        <f t="shared" si="75"/>
        <v>#NAME?</v>
      </c>
      <c r="BI64" s="32" t="e">
        <f t="shared" si="75"/>
        <v>#NAME?</v>
      </c>
      <c r="BJ64" s="32" t="e">
        <f t="shared" si="75"/>
        <v>#NAME?</v>
      </c>
      <c r="BK64" s="32" t="e">
        <f t="shared" si="75"/>
        <v>#NAME?</v>
      </c>
      <c r="BL64" s="32" t="e">
        <f t="shared" si="75"/>
        <v>#NAME?</v>
      </c>
      <c r="BM64" s="32" t="e">
        <f t="shared" si="75"/>
        <v>#NAME?</v>
      </c>
      <c r="BN64" s="32" t="e">
        <f t="shared" si="75"/>
        <v>#NAME?</v>
      </c>
      <c r="BO64" s="32" t="e">
        <f t="shared" si="75"/>
        <v>#NAME?</v>
      </c>
      <c r="BP64" s="32" t="e">
        <f t="shared" si="75"/>
        <v>#NAME?</v>
      </c>
      <c r="BQ64" s="32" t="e">
        <f t="shared" si="75"/>
        <v>#NAME?</v>
      </c>
      <c r="BR64" s="32" t="e">
        <f t="shared" si="75"/>
        <v>#NAME?</v>
      </c>
      <c r="BS64" s="32" t="e">
        <f t="shared" si="75"/>
        <v>#NAME?</v>
      </c>
      <c r="BT64" s="32" t="e">
        <f t="shared" si="75"/>
        <v>#NAME?</v>
      </c>
      <c r="BU64" s="32" t="e">
        <f t="shared" si="75"/>
        <v>#NAME?</v>
      </c>
      <c r="BV64" s="32" t="e">
        <f t="shared" si="75"/>
        <v>#NAME?</v>
      </c>
      <c r="BW64" s="32" t="e">
        <f t="shared" si="75"/>
        <v>#NAME?</v>
      </c>
      <c r="BX64" s="32" t="e">
        <f t="shared" si="75"/>
        <v>#NAME?</v>
      </c>
      <c r="BY64" s="32" t="e">
        <f t="shared" si="75"/>
        <v>#NAME?</v>
      </c>
      <c r="BZ64" s="32" t="e">
        <f t="shared" si="75"/>
        <v>#NAME?</v>
      </c>
      <c r="CA64" s="32" t="e">
        <f t="shared" si="75"/>
        <v>#NAME?</v>
      </c>
      <c r="CB64" s="32" t="e">
        <f t="shared" si="75"/>
        <v>#NAME?</v>
      </c>
      <c r="CC64" s="32" t="e">
        <f t="shared" ref="CC64:CI64" si="76">CC60+CC61+CC63</f>
        <v>#NAME?</v>
      </c>
      <c r="CD64" s="32" t="e">
        <f t="shared" si="76"/>
        <v>#NAME?</v>
      </c>
      <c r="CE64" s="32" t="e">
        <f t="shared" si="76"/>
        <v>#NAME?</v>
      </c>
      <c r="CF64" s="32" t="e">
        <f t="shared" si="76"/>
        <v>#NAME?</v>
      </c>
      <c r="CG64" s="32" t="e">
        <f t="shared" si="76"/>
        <v>#NAME?</v>
      </c>
      <c r="CH64" s="32" t="e">
        <f t="shared" si="76"/>
        <v>#NAME?</v>
      </c>
      <c r="CI64" s="32" t="e">
        <f t="shared" si="76"/>
        <v>#NAME?</v>
      </c>
    </row>
    <row r="65" spans="2:87" x14ac:dyDescent="0.4">
      <c r="B65" s="6"/>
      <c r="C65" t="s">
        <v>209</v>
      </c>
      <c r="E65" s="12" t="s">
        <v>62</v>
      </c>
      <c r="F65" s="12"/>
      <c r="G65" s="13"/>
      <c r="H65" s="34" t="e">
        <f>H64-SUM(H63,H60:H61)</f>
        <v>#NAME?</v>
      </c>
      <c r="I65" s="34" t="e">
        <f t="shared" ref="I65:BT65" si="77">I64-SUM(I63,I60:I61)</f>
        <v>#NAME?</v>
      </c>
      <c r="J65" s="34" t="e">
        <f t="shared" si="77"/>
        <v>#NAME?</v>
      </c>
      <c r="K65" s="34" t="e">
        <f t="shared" si="77"/>
        <v>#NAME?</v>
      </c>
      <c r="L65" s="34" t="e">
        <f t="shared" si="77"/>
        <v>#NAME?</v>
      </c>
      <c r="M65" s="34" t="e">
        <f t="shared" si="77"/>
        <v>#NAME?</v>
      </c>
      <c r="N65" s="34">
        <f t="shared" si="77"/>
        <v>0</v>
      </c>
      <c r="O65" s="34"/>
      <c r="P65" s="34" t="e">
        <f t="shared" si="77"/>
        <v>#NAME?</v>
      </c>
      <c r="Q65" s="34" t="e">
        <f t="shared" si="77"/>
        <v>#NAME?</v>
      </c>
      <c r="R65" s="34" t="e">
        <f t="shared" si="77"/>
        <v>#NAME?</v>
      </c>
      <c r="S65" s="34" t="e">
        <f t="shared" si="77"/>
        <v>#NAME?</v>
      </c>
      <c r="T65" s="34" t="e">
        <f t="shared" si="77"/>
        <v>#NAME?</v>
      </c>
      <c r="U65" s="34" t="e">
        <f t="shared" si="77"/>
        <v>#NAME?</v>
      </c>
      <c r="V65" s="34" t="e">
        <f t="shared" si="77"/>
        <v>#NAME?</v>
      </c>
      <c r="W65" s="34" t="e">
        <f t="shared" si="77"/>
        <v>#NAME?</v>
      </c>
      <c r="X65" s="34" t="e">
        <f t="shared" si="77"/>
        <v>#NAME?</v>
      </c>
      <c r="Y65" s="34" t="e">
        <f t="shared" si="77"/>
        <v>#NAME?</v>
      </c>
      <c r="Z65" s="34" t="e">
        <f t="shared" si="77"/>
        <v>#NAME?</v>
      </c>
      <c r="AA65" s="34" t="e">
        <f t="shared" si="77"/>
        <v>#NAME?</v>
      </c>
      <c r="AB65" s="34" t="e">
        <f t="shared" si="77"/>
        <v>#NAME?</v>
      </c>
      <c r="AC65" s="34" t="e">
        <f t="shared" si="77"/>
        <v>#NAME?</v>
      </c>
      <c r="AD65" s="34" t="e">
        <f t="shared" si="77"/>
        <v>#NAME?</v>
      </c>
      <c r="AE65" s="34" t="e">
        <f t="shared" si="77"/>
        <v>#NAME?</v>
      </c>
      <c r="AF65" s="34" t="e">
        <f t="shared" si="77"/>
        <v>#NAME?</v>
      </c>
      <c r="AG65" s="34" t="e">
        <f t="shared" si="77"/>
        <v>#NAME?</v>
      </c>
      <c r="AH65" s="34" t="e">
        <f t="shared" si="77"/>
        <v>#NAME?</v>
      </c>
      <c r="AI65" s="34" t="e">
        <f t="shared" si="77"/>
        <v>#NAME?</v>
      </c>
      <c r="AJ65" s="34" t="e">
        <f t="shared" si="77"/>
        <v>#NAME?</v>
      </c>
      <c r="AK65" s="34" t="e">
        <f t="shared" si="77"/>
        <v>#NAME?</v>
      </c>
      <c r="AL65" s="34" t="e">
        <f t="shared" si="77"/>
        <v>#NAME?</v>
      </c>
      <c r="AM65" s="34" t="e">
        <f t="shared" si="77"/>
        <v>#NAME?</v>
      </c>
      <c r="AN65" s="34" t="e">
        <f t="shared" si="77"/>
        <v>#NAME?</v>
      </c>
      <c r="AO65" s="34" t="e">
        <f t="shared" si="77"/>
        <v>#NAME?</v>
      </c>
      <c r="AP65" s="34" t="e">
        <f t="shared" si="77"/>
        <v>#NAME?</v>
      </c>
      <c r="AQ65" s="34" t="e">
        <f t="shared" si="77"/>
        <v>#NAME?</v>
      </c>
      <c r="AR65" s="34" t="e">
        <f t="shared" si="77"/>
        <v>#NAME?</v>
      </c>
      <c r="AS65" s="34" t="e">
        <f t="shared" si="77"/>
        <v>#NAME?</v>
      </c>
      <c r="AT65" s="34" t="e">
        <f t="shared" si="77"/>
        <v>#NAME?</v>
      </c>
      <c r="AU65" s="34" t="e">
        <f t="shared" si="77"/>
        <v>#NAME?</v>
      </c>
      <c r="AV65" s="34" t="e">
        <f t="shared" si="77"/>
        <v>#NAME?</v>
      </c>
      <c r="AW65" s="34" t="e">
        <f t="shared" si="77"/>
        <v>#NAME?</v>
      </c>
      <c r="AX65" s="34" t="e">
        <f t="shared" si="77"/>
        <v>#NAME?</v>
      </c>
      <c r="AY65" s="34" t="e">
        <f t="shared" si="77"/>
        <v>#NAME?</v>
      </c>
      <c r="AZ65" s="34" t="e">
        <f t="shared" si="77"/>
        <v>#NAME?</v>
      </c>
      <c r="BA65" s="34" t="e">
        <f t="shared" si="77"/>
        <v>#NAME?</v>
      </c>
      <c r="BB65" s="34" t="e">
        <f t="shared" si="77"/>
        <v>#NAME?</v>
      </c>
      <c r="BC65" s="34" t="e">
        <f t="shared" si="77"/>
        <v>#NAME?</v>
      </c>
      <c r="BD65" s="34" t="e">
        <f t="shared" si="77"/>
        <v>#NAME?</v>
      </c>
      <c r="BE65" s="34" t="e">
        <f t="shared" si="77"/>
        <v>#NAME?</v>
      </c>
      <c r="BF65" s="34" t="e">
        <f t="shared" si="77"/>
        <v>#NAME?</v>
      </c>
      <c r="BG65" s="34" t="e">
        <f t="shared" si="77"/>
        <v>#NAME?</v>
      </c>
      <c r="BH65" s="34" t="e">
        <f t="shared" si="77"/>
        <v>#NAME?</v>
      </c>
      <c r="BI65" s="34" t="e">
        <f t="shared" si="77"/>
        <v>#NAME?</v>
      </c>
      <c r="BJ65" s="34" t="e">
        <f t="shared" si="77"/>
        <v>#NAME?</v>
      </c>
      <c r="BK65" s="34" t="e">
        <f t="shared" si="77"/>
        <v>#NAME?</v>
      </c>
      <c r="BL65" s="34" t="e">
        <f t="shared" si="77"/>
        <v>#NAME?</v>
      </c>
      <c r="BM65" s="34" t="e">
        <f t="shared" si="77"/>
        <v>#NAME?</v>
      </c>
      <c r="BN65" s="34" t="e">
        <f t="shared" si="77"/>
        <v>#NAME?</v>
      </c>
      <c r="BO65" s="34" t="e">
        <f t="shared" si="77"/>
        <v>#NAME?</v>
      </c>
      <c r="BP65" s="34" t="e">
        <f t="shared" si="77"/>
        <v>#NAME?</v>
      </c>
      <c r="BQ65" s="34" t="e">
        <f t="shared" si="77"/>
        <v>#NAME?</v>
      </c>
      <c r="BR65" s="34" t="e">
        <f t="shared" si="77"/>
        <v>#NAME?</v>
      </c>
      <c r="BS65" s="34" t="e">
        <f t="shared" si="77"/>
        <v>#NAME?</v>
      </c>
      <c r="BT65" s="34" t="e">
        <f t="shared" si="77"/>
        <v>#NAME?</v>
      </c>
      <c r="BU65" s="34" t="e">
        <f t="shared" ref="BU65:CI65" si="78">BU64-SUM(BU63,BU60:BU61)</f>
        <v>#NAME?</v>
      </c>
      <c r="BV65" s="34" t="e">
        <f t="shared" si="78"/>
        <v>#NAME?</v>
      </c>
      <c r="BW65" s="34" t="e">
        <f t="shared" si="78"/>
        <v>#NAME?</v>
      </c>
      <c r="BX65" s="34" t="e">
        <f t="shared" si="78"/>
        <v>#NAME?</v>
      </c>
      <c r="BY65" s="34" t="e">
        <f t="shared" si="78"/>
        <v>#NAME?</v>
      </c>
      <c r="BZ65" s="34" t="e">
        <f t="shared" si="78"/>
        <v>#NAME?</v>
      </c>
      <c r="CA65" s="34" t="e">
        <f t="shared" si="78"/>
        <v>#NAME?</v>
      </c>
      <c r="CB65" s="34" t="e">
        <f t="shared" si="78"/>
        <v>#NAME?</v>
      </c>
      <c r="CC65" s="34" t="e">
        <f t="shared" si="78"/>
        <v>#NAME?</v>
      </c>
      <c r="CD65" s="34" t="e">
        <f t="shared" si="78"/>
        <v>#NAME?</v>
      </c>
      <c r="CE65" s="34" t="e">
        <f t="shared" si="78"/>
        <v>#NAME?</v>
      </c>
      <c r="CF65" s="34" t="e">
        <f t="shared" si="78"/>
        <v>#NAME?</v>
      </c>
      <c r="CG65" s="34" t="e">
        <f t="shared" si="78"/>
        <v>#NAME?</v>
      </c>
      <c r="CH65" s="34" t="e">
        <f t="shared" si="78"/>
        <v>#NAME?</v>
      </c>
      <c r="CI65" s="34" t="e">
        <f t="shared" si="78"/>
        <v>#NAME?</v>
      </c>
    </row>
    <row r="66" spans="2:87" x14ac:dyDescent="0.4">
      <c r="B66" s="6"/>
      <c r="C66" t="s">
        <v>209</v>
      </c>
      <c r="E66" s="12"/>
      <c r="F66" s="12"/>
      <c r="G66" s="13"/>
      <c r="H66" s="34"/>
      <c r="I66" s="34"/>
      <c r="J66" s="34"/>
      <c r="K66" s="34"/>
      <c r="L66" s="34"/>
      <c r="M66" s="34"/>
      <c r="N66" s="34"/>
      <c r="O66" s="34"/>
      <c r="P66" s="34"/>
      <c r="Q66" s="34"/>
      <c r="R66" s="34"/>
      <c r="S66" s="34"/>
      <c r="T66" s="34"/>
      <c r="U66" s="34"/>
      <c r="V66" s="34"/>
      <c r="W66" s="34"/>
      <c r="X66" s="34"/>
      <c r="Y66" s="34"/>
      <c r="Z66" s="34"/>
      <c r="AA66" s="34"/>
      <c r="AB66" s="34"/>
      <c r="AC66" s="34"/>
      <c r="AD66" s="34"/>
      <c r="AE66" s="34"/>
      <c r="AF66" s="34"/>
      <c r="AG66" s="34"/>
      <c r="AH66" s="34"/>
      <c r="AI66" s="34"/>
      <c r="AJ66" s="34"/>
      <c r="AK66" s="34"/>
      <c r="AL66" s="34"/>
      <c r="AM66" s="34"/>
      <c r="AN66" s="34"/>
      <c r="AO66" s="34"/>
      <c r="AP66" s="34"/>
      <c r="AQ66" s="34"/>
      <c r="AR66" s="34"/>
      <c r="AS66" s="34"/>
      <c r="AT66" s="34"/>
      <c r="AU66" s="34"/>
      <c r="AV66" s="34"/>
      <c r="AW66" s="34"/>
      <c r="AX66" s="34"/>
      <c r="AY66" s="34"/>
      <c r="AZ66" s="34"/>
      <c r="BA66" s="34"/>
      <c r="BB66" s="34"/>
      <c r="BC66" s="34"/>
      <c r="BD66" s="34"/>
      <c r="BE66" s="34"/>
      <c r="BF66" s="34"/>
      <c r="BG66" s="34"/>
      <c r="BH66" s="34"/>
      <c r="BI66" s="34"/>
      <c r="BJ66" s="34"/>
      <c r="BK66" s="34"/>
      <c r="BL66" s="34"/>
      <c r="BM66" s="34"/>
      <c r="BN66" s="34"/>
      <c r="BO66" s="34"/>
      <c r="BP66" s="34"/>
      <c r="BQ66" s="34"/>
      <c r="BR66" s="34"/>
      <c r="BS66" s="34"/>
      <c r="BT66" s="34"/>
      <c r="BU66" s="34"/>
      <c r="BV66" s="34"/>
      <c r="BW66" s="34"/>
      <c r="BX66" s="34"/>
      <c r="BY66" s="34"/>
      <c r="BZ66" s="34"/>
      <c r="CA66" s="34"/>
      <c r="CB66" s="34"/>
      <c r="CC66" s="34"/>
      <c r="CD66" s="34"/>
      <c r="CE66" s="34"/>
      <c r="CF66" s="34"/>
      <c r="CG66" s="34"/>
      <c r="CH66" s="34"/>
      <c r="CI66" s="34"/>
    </row>
    <row r="67" spans="2:87" x14ac:dyDescent="0.4">
      <c r="B67" s="6"/>
      <c r="C67" t="s">
        <v>209</v>
      </c>
      <c r="E67" s="12" t="s">
        <v>75</v>
      </c>
      <c r="F67" s="12"/>
      <c r="G67" s="13"/>
      <c r="H67" s="34"/>
      <c r="I67" s="34"/>
      <c r="J67" s="34"/>
      <c r="K67" s="34"/>
      <c r="L67" s="34"/>
      <c r="M67" s="34"/>
      <c r="N67" s="34"/>
      <c r="O67" s="34"/>
      <c r="P67" s="34"/>
      <c r="Q67" s="34"/>
      <c r="R67" s="34"/>
      <c r="S67" s="34"/>
      <c r="T67" s="34"/>
      <c r="U67" s="34"/>
      <c r="V67" s="34"/>
      <c r="W67" s="34"/>
      <c r="X67" s="34"/>
      <c r="Y67" s="34"/>
      <c r="Z67" s="34"/>
      <c r="AA67" s="34"/>
      <c r="AB67" s="34"/>
      <c r="AC67" s="34"/>
      <c r="AD67" s="34"/>
      <c r="AE67" s="34"/>
      <c r="AF67" s="34"/>
      <c r="AG67" s="34"/>
      <c r="AH67" s="34"/>
      <c r="AI67" s="34"/>
      <c r="AJ67" s="34"/>
      <c r="AK67" s="34"/>
      <c r="AL67" s="34"/>
      <c r="AM67" s="34"/>
      <c r="AN67" s="34"/>
      <c r="AO67" s="34"/>
      <c r="AP67" s="34"/>
      <c r="AQ67" s="34"/>
      <c r="AR67" s="34"/>
      <c r="AS67" s="34"/>
      <c r="AT67" s="34"/>
      <c r="AU67" s="34"/>
      <c r="AV67" s="34"/>
      <c r="AW67" s="34"/>
      <c r="AX67" s="34"/>
      <c r="AY67" s="34"/>
      <c r="AZ67" s="34"/>
      <c r="BA67" s="34"/>
      <c r="BB67" s="34"/>
      <c r="BC67" s="34"/>
      <c r="BD67" s="34"/>
      <c r="BE67" s="34"/>
      <c r="BF67" s="34"/>
      <c r="BG67" s="34"/>
      <c r="BH67" s="34"/>
      <c r="BI67" s="34"/>
      <c r="BJ67" s="34"/>
      <c r="BK67" s="34"/>
      <c r="BL67" s="34"/>
      <c r="BM67" s="34"/>
      <c r="BN67" s="34"/>
      <c r="BO67" s="34"/>
      <c r="BP67" s="34"/>
      <c r="BQ67" s="34"/>
      <c r="BR67" s="34"/>
      <c r="BS67" s="34"/>
      <c r="BT67" s="34"/>
      <c r="BU67" s="34"/>
      <c r="BV67" s="34"/>
      <c r="BW67" s="34"/>
      <c r="BX67" s="34"/>
      <c r="BY67" s="34"/>
      <c r="BZ67" s="34"/>
      <c r="CA67" s="34"/>
      <c r="CB67" s="34"/>
      <c r="CC67" s="34"/>
      <c r="CD67" s="34"/>
      <c r="CE67" s="34"/>
      <c r="CF67" s="34"/>
      <c r="CG67" s="34"/>
      <c r="CH67" s="34"/>
      <c r="CI67" s="34"/>
    </row>
    <row r="68" spans="2:87" x14ac:dyDescent="0.4">
      <c r="C68" t="s">
        <v>209</v>
      </c>
      <c r="E68" s="12" t="s">
        <v>77</v>
      </c>
      <c r="F68" s="12"/>
      <c r="G68" s="13"/>
      <c r="H68" s="29">
        <v>20</v>
      </c>
      <c r="I68" s="29">
        <v>20</v>
      </c>
      <c r="J68" s="29">
        <v>20</v>
      </c>
      <c r="K68" s="29">
        <v>20</v>
      </c>
      <c r="L68" s="29">
        <v>20</v>
      </c>
      <c r="M68" s="29">
        <v>20</v>
      </c>
      <c r="N68" s="36"/>
      <c r="O68" s="36"/>
      <c r="P68" s="30" t="e" cm="1">
        <f t="array" ref="P68">INDEX($H:$M,ROW(),MATCH(P$2,$H$1:$M$1,0))</f>
        <v>#NAME?</v>
      </c>
      <c r="Q68" s="30" t="e" cm="1">
        <f t="array" ref="Q68">INDEX($H:$M,ROW(),MATCH(Q$2,$H$1:$M$1,0))</f>
        <v>#NAME?</v>
      </c>
      <c r="R68" s="30" t="e" cm="1">
        <f t="array" ref="R68">INDEX($H:$M,ROW(),MATCH(R$2,$H$1:$M$1,0))</f>
        <v>#NAME?</v>
      </c>
      <c r="S68" s="30" t="e" cm="1">
        <f t="array" ref="S68">INDEX($H:$M,ROW(),MATCH(S$2,$H$1:$M$1,0))</f>
        <v>#NAME?</v>
      </c>
      <c r="T68" s="30" t="e" cm="1">
        <f t="array" ref="T68">INDEX($H:$M,ROW(),MATCH(T$2,$H$1:$M$1,0))</f>
        <v>#NAME?</v>
      </c>
      <c r="U68" s="30" t="e" cm="1">
        <f t="array" ref="U68">INDEX($H:$M,ROW(),MATCH(U$2,$H$1:$M$1,0))</f>
        <v>#NAME?</v>
      </c>
      <c r="V68" s="30" t="e" cm="1">
        <f t="array" ref="V68">INDEX($H:$M,ROW(),MATCH(V$2,$H$1:$M$1,0))</f>
        <v>#NAME?</v>
      </c>
      <c r="W68" s="30" t="e" cm="1">
        <f t="array" ref="W68">INDEX($H:$M,ROW(),MATCH(W$2,$H$1:$M$1,0))</f>
        <v>#NAME?</v>
      </c>
      <c r="X68" s="30" t="e" cm="1">
        <f t="array" ref="X68">INDEX($H:$M,ROW(),MATCH(X$2,$H$1:$M$1,0))</f>
        <v>#NAME?</v>
      </c>
      <c r="Y68" s="30" t="e" cm="1">
        <f t="array" ref="Y68">INDEX($H:$M,ROW(),MATCH(Y$2,$H$1:$M$1,0))</f>
        <v>#NAME?</v>
      </c>
      <c r="Z68" s="30" t="e" cm="1">
        <f t="array" ref="Z68">INDEX($H:$M,ROW(),MATCH(Z$2,$H$1:$M$1,0))</f>
        <v>#NAME?</v>
      </c>
      <c r="AA68" s="30" t="e" cm="1">
        <f t="array" ref="AA68">INDEX($H:$M,ROW(),MATCH(AA$2,$H$1:$M$1,0))</f>
        <v>#NAME?</v>
      </c>
      <c r="AB68" s="30" t="e" cm="1">
        <f t="array" ref="AB68">INDEX($H:$M,ROW(),MATCH(AB$2,$H$1:$M$1,0))</f>
        <v>#NAME?</v>
      </c>
      <c r="AC68" s="30" t="e" cm="1">
        <f t="array" ref="AC68">INDEX($H:$M,ROW(),MATCH(AC$2,$H$1:$M$1,0))</f>
        <v>#NAME?</v>
      </c>
      <c r="AD68" s="30" t="e" cm="1">
        <f t="array" ref="AD68">INDEX($H:$M,ROW(),MATCH(AD$2,$H$1:$M$1,0))</f>
        <v>#NAME?</v>
      </c>
      <c r="AE68" s="30" t="e" cm="1">
        <f t="array" ref="AE68">INDEX($H:$M,ROW(),MATCH(AE$2,$H$1:$M$1,0))</f>
        <v>#NAME?</v>
      </c>
      <c r="AF68" s="30" t="e" cm="1">
        <f t="array" ref="AF68">INDEX($H:$M,ROW(),MATCH(AF$2,$H$1:$M$1,0))</f>
        <v>#NAME?</v>
      </c>
      <c r="AG68" s="30" t="e" cm="1">
        <f t="array" ref="AG68">INDEX($H:$M,ROW(),MATCH(AG$2,$H$1:$M$1,0))</f>
        <v>#NAME?</v>
      </c>
      <c r="AH68" s="30" t="e" cm="1">
        <f t="array" ref="AH68">INDEX($H:$M,ROW(),MATCH(AH$2,$H$1:$M$1,0))</f>
        <v>#NAME?</v>
      </c>
      <c r="AI68" s="30" t="e" cm="1">
        <f t="array" ref="AI68">INDEX($H:$M,ROW(),MATCH(AI$2,$H$1:$M$1,0))</f>
        <v>#NAME?</v>
      </c>
      <c r="AJ68" s="30" t="e" cm="1">
        <f t="array" ref="AJ68">INDEX($H:$M,ROW(),MATCH(AJ$2,$H$1:$M$1,0))</f>
        <v>#NAME?</v>
      </c>
      <c r="AK68" s="30" t="e" cm="1">
        <f t="array" ref="AK68">INDEX($H:$M,ROW(),MATCH(AK$2,$H$1:$M$1,0))</f>
        <v>#NAME?</v>
      </c>
      <c r="AL68" s="30" t="e" cm="1">
        <f t="array" ref="AL68">INDEX($H:$M,ROW(),MATCH(AL$2,$H$1:$M$1,0))</f>
        <v>#NAME?</v>
      </c>
      <c r="AM68" s="30" t="e" cm="1">
        <f t="array" ref="AM68">INDEX($H:$M,ROW(),MATCH(AM$2,$H$1:$M$1,0))</f>
        <v>#NAME?</v>
      </c>
      <c r="AN68" s="30" t="e" cm="1">
        <f t="array" ref="AN68">INDEX($H:$M,ROW(),MATCH(AN$2,$H$1:$M$1,0))</f>
        <v>#NAME?</v>
      </c>
      <c r="AO68" s="30" t="e" cm="1">
        <f t="array" ref="AO68">INDEX($H:$M,ROW(),MATCH(AO$2,$H$1:$M$1,0))</f>
        <v>#NAME?</v>
      </c>
      <c r="AP68" s="30" t="e" cm="1">
        <f t="array" ref="AP68">INDEX($H:$M,ROW(),MATCH(AP$2,$H$1:$M$1,0))</f>
        <v>#NAME?</v>
      </c>
      <c r="AQ68" s="30" t="e" cm="1">
        <f t="array" ref="AQ68">INDEX($H:$M,ROW(),MATCH(AQ$2,$H$1:$M$1,0))</f>
        <v>#NAME?</v>
      </c>
      <c r="AR68" s="30" t="e" cm="1">
        <f t="array" ref="AR68">INDEX($H:$M,ROW(),MATCH(AR$2,$H$1:$M$1,0))</f>
        <v>#NAME?</v>
      </c>
      <c r="AS68" s="30" t="e" cm="1">
        <f t="array" ref="AS68">INDEX($H:$M,ROW(),MATCH(AS$2,$H$1:$M$1,0))</f>
        <v>#NAME?</v>
      </c>
      <c r="AT68" s="30" t="e" cm="1">
        <f t="array" ref="AT68">INDEX($H:$M,ROW(),MATCH(AT$2,$H$1:$M$1,0))</f>
        <v>#NAME?</v>
      </c>
      <c r="AU68" s="30" t="e" cm="1">
        <f t="array" ref="AU68">INDEX($H:$M,ROW(),MATCH(AU$2,$H$1:$M$1,0))</f>
        <v>#NAME?</v>
      </c>
      <c r="AV68" s="30" t="e" cm="1">
        <f t="array" ref="AV68">INDEX($H:$M,ROW(),MATCH(AV$2,$H$1:$M$1,0))</f>
        <v>#NAME?</v>
      </c>
      <c r="AW68" s="30" t="e" cm="1">
        <f t="array" ref="AW68">INDEX($H:$M,ROW(),MATCH(AW$2,$H$1:$M$1,0))</f>
        <v>#NAME?</v>
      </c>
      <c r="AX68" s="30" t="e" cm="1">
        <f t="array" ref="AX68">INDEX($H:$M,ROW(),MATCH(AX$2,$H$1:$M$1,0))</f>
        <v>#NAME?</v>
      </c>
      <c r="AY68" s="30" t="e" cm="1">
        <f t="array" ref="AY68">INDEX($H:$M,ROW(),MATCH(AY$2,$H$1:$M$1,0))</f>
        <v>#NAME?</v>
      </c>
      <c r="AZ68" s="30" t="e" cm="1">
        <f t="array" ref="AZ68">INDEX($H:$M,ROW(),MATCH(AZ$2,$H$1:$M$1,0))</f>
        <v>#NAME?</v>
      </c>
      <c r="BA68" s="30" t="e" cm="1">
        <f t="array" ref="BA68">INDEX($H:$M,ROW(),MATCH(BA$2,$H$1:$M$1,0))</f>
        <v>#NAME?</v>
      </c>
      <c r="BB68" s="30" t="e" cm="1">
        <f t="array" ref="BB68">INDEX($H:$M,ROW(),MATCH(BB$2,$H$1:$M$1,0))</f>
        <v>#NAME?</v>
      </c>
      <c r="BC68" s="30" t="e" cm="1">
        <f t="array" ref="BC68">INDEX($H:$M,ROW(),MATCH(BC$2,$H$1:$M$1,0))</f>
        <v>#NAME?</v>
      </c>
      <c r="BD68" s="30" t="e" cm="1">
        <f t="array" ref="BD68">INDEX($H:$M,ROW(),MATCH(BD$2,$H$1:$M$1,0))</f>
        <v>#NAME?</v>
      </c>
      <c r="BE68" s="30" t="e" cm="1">
        <f t="array" ref="BE68">INDEX($H:$M,ROW(),MATCH(BE$2,$H$1:$M$1,0))</f>
        <v>#NAME?</v>
      </c>
      <c r="BF68" s="30" t="e" cm="1">
        <f t="array" ref="BF68">INDEX($H:$M,ROW(),MATCH(BF$2,$H$1:$M$1,0))</f>
        <v>#NAME?</v>
      </c>
      <c r="BG68" s="30" t="e" cm="1">
        <f t="array" ref="BG68">INDEX($H:$M,ROW(),MATCH(BG$2,$H$1:$M$1,0))</f>
        <v>#NAME?</v>
      </c>
      <c r="BH68" s="30" t="e" cm="1">
        <f t="array" ref="BH68">INDEX($H:$M,ROW(),MATCH(BH$2,$H$1:$M$1,0))</f>
        <v>#NAME?</v>
      </c>
      <c r="BI68" s="30" t="e" cm="1">
        <f t="array" ref="BI68">INDEX($H:$M,ROW(),MATCH(BI$2,$H$1:$M$1,0))</f>
        <v>#NAME?</v>
      </c>
      <c r="BJ68" s="30" t="e" cm="1">
        <f t="array" ref="BJ68">INDEX($H:$M,ROW(),MATCH(BJ$2,$H$1:$M$1,0))</f>
        <v>#NAME?</v>
      </c>
      <c r="BK68" s="30" t="e" cm="1">
        <f t="array" ref="BK68">INDEX($H:$M,ROW(),MATCH(BK$2,$H$1:$M$1,0))</f>
        <v>#NAME?</v>
      </c>
      <c r="BL68" s="30" t="e" cm="1">
        <f t="array" ref="BL68">INDEX($H:$M,ROW(),MATCH(BL$2,$H$1:$M$1,0))</f>
        <v>#NAME?</v>
      </c>
      <c r="BM68" s="30" t="e" cm="1">
        <f t="array" ref="BM68">INDEX($H:$M,ROW(),MATCH(BM$2,$H$1:$M$1,0))</f>
        <v>#NAME?</v>
      </c>
      <c r="BN68" s="30" t="e" cm="1">
        <f t="array" ref="BN68">INDEX($H:$M,ROW(),MATCH(BN$2,$H$1:$M$1,0))</f>
        <v>#NAME?</v>
      </c>
      <c r="BO68" s="30" t="e" cm="1">
        <f t="array" ref="BO68">INDEX($H:$M,ROW(),MATCH(BO$2,$H$1:$M$1,0))</f>
        <v>#NAME?</v>
      </c>
      <c r="BP68" s="30" t="e" cm="1">
        <f t="array" ref="BP68">INDEX($H:$M,ROW(),MATCH(BP$2,$H$1:$M$1,0))</f>
        <v>#NAME?</v>
      </c>
      <c r="BQ68" s="30" t="e" cm="1">
        <f t="array" ref="BQ68">INDEX($H:$M,ROW(),MATCH(BQ$2,$H$1:$M$1,0))</f>
        <v>#NAME?</v>
      </c>
      <c r="BR68" s="30" t="e" cm="1">
        <f t="array" ref="BR68">INDEX($H:$M,ROW(),MATCH(BR$2,$H$1:$M$1,0))</f>
        <v>#NAME?</v>
      </c>
      <c r="BS68" s="30" t="e" cm="1">
        <f t="array" ref="BS68">INDEX($H:$M,ROW(),MATCH(BS$2,$H$1:$M$1,0))</f>
        <v>#NAME?</v>
      </c>
      <c r="BT68" s="30" t="e" cm="1">
        <f t="array" ref="BT68">INDEX($H:$M,ROW(),MATCH(BT$2,$H$1:$M$1,0))</f>
        <v>#NAME?</v>
      </c>
      <c r="BU68" s="30" t="e" cm="1">
        <f t="array" ref="BU68">INDEX($H:$M,ROW(),MATCH(BU$2,$H$1:$M$1,0))</f>
        <v>#NAME?</v>
      </c>
      <c r="BV68" s="30" t="e" cm="1">
        <f t="array" ref="BV68">INDEX($H:$M,ROW(),MATCH(BV$2,$H$1:$M$1,0))</f>
        <v>#NAME?</v>
      </c>
      <c r="BW68" s="30" t="e" cm="1">
        <f t="array" ref="BW68">INDEX($H:$M,ROW(),MATCH(BW$2,$H$1:$M$1,0))</f>
        <v>#NAME?</v>
      </c>
      <c r="BX68" s="30" t="e" cm="1">
        <f t="array" ref="BX68">INDEX($H:$M,ROW(),MATCH(BX$2,$H$1:$M$1,0))</f>
        <v>#NAME?</v>
      </c>
      <c r="BY68" s="30" t="e" cm="1">
        <f t="array" ref="BY68">INDEX($H:$M,ROW(),MATCH(BY$2,$H$1:$M$1,0))</f>
        <v>#NAME?</v>
      </c>
      <c r="BZ68" s="30" t="e" cm="1">
        <f t="array" ref="BZ68">INDEX($H:$M,ROW(),MATCH(BZ$2,$H$1:$M$1,0))</f>
        <v>#NAME?</v>
      </c>
      <c r="CA68" s="30" t="e" cm="1">
        <f t="array" ref="CA68">INDEX($H:$M,ROW(),MATCH(CA$2,$H$1:$M$1,0))</f>
        <v>#NAME?</v>
      </c>
      <c r="CB68" s="30" t="e" cm="1">
        <f t="array" ref="CB68">INDEX($H:$M,ROW(),MATCH(CB$2,$H$1:$M$1,0))</f>
        <v>#NAME?</v>
      </c>
      <c r="CC68" s="30" t="e" cm="1">
        <f t="array" ref="CC68">INDEX($H:$M,ROW(),MATCH(CC$2,$H$1:$M$1,0))</f>
        <v>#NAME?</v>
      </c>
      <c r="CD68" s="30" t="e" cm="1">
        <f t="array" ref="CD68">INDEX($H:$M,ROW(),MATCH(CD$2,$H$1:$M$1,0))</f>
        <v>#NAME?</v>
      </c>
      <c r="CE68" s="30" t="e" cm="1">
        <f t="array" ref="CE68">INDEX($H:$M,ROW(),MATCH(CE$2,$H$1:$M$1,0))</f>
        <v>#NAME?</v>
      </c>
      <c r="CF68" s="30" t="e" cm="1">
        <f t="array" ref="CF68">INDEX($H:$M,ROW(),MATCH(CF$2,$H$1:$M$1,0))</f>
        <v>#NAME?</v>
      </c>
      <c r="CG68" s="30" t="e" cm="1">
        <f t="array" ref="CG68">INDEX($H:$M,ROW(),MATCH(CG$2,$H$1:$M$1,0))</f>
        <v>#NAME?</v>
      </c>
      <c r="CH68" s="30" t="e" cm="1">
        <f t="array" ref="CH68">INDEX($H:$M,ROW(),MATCH(CH$2,$H$1:$M$1,0))</f>
        <v>#NAME?</v>
      </c>
      <c r="CI68" s="30" t="e" cm="1">
        <f t="array" ref="CI68">INDEX($H:$M,ROW(),MATCH(CI$2,$H$1:$M$1,0))</f>
        <v>#NAME?</v>
      </c>
    </row>
    <row r="69" spans="2:87" x14ac:dyDescent="0.4">
      <c r="B69" t="s">
        <v>198</v>
      </c>
      <c r="C69" t="s">
        <v>209</v>
      </c>
      <c r="E69" s="27" t="str">
        <f>SUBSTITUTE(E58,":","")&amp;" Revenue"</f>
        <v>Subscription revenue Revenue</v>
      </c>
      <c r="F69" s="27"/>
      <c r="G69" s="9"/>
      <c r="H69" s="28" t="e">
        <f t="shared" ref="H69:M69" si="79">SUMIF($2:$2,H$1,69:69)</f>
        <v>#NAME?</v>
      </c>
      <c r="I69" s="28" t="e">
        <f t="shared" si="79"/>
        <v>#NAME?</v>
      </c>
      <c r="J69" s="28" t="e">
        <f t="shared" si="79"/>
        <v>#NAME?</v>
      </c>
      <c r="K69" s="28" t="e">
        <f t="shared" si="79"/>
        <v>#NAME?</v>
      </c>
      <c r="L69" s="28" t="e">
        <f t="shared" si="79"/>
        <v>#NAME?</v>
      </c>
      <c r="M69" s="28" t="e">
        <f t="shared" si="79"/>
        <v>#NAME?</v>
      </c>
      <c r="P69" s="28" t="e">
        <f t="shared" ref="P69:CA69" si="80">P68*AVERAGE(P64,P60)</f>
        <v>#NAME?</v>
      </c>
      <c r="Q69" s="28" t="e">
        <f t="shared" si="80"/>
        <v>#NAME?</v>
      </c>
      <c r="R69" s="28" t="e">
        <f t="shared" si="80"/>
        <v>#NAME?</v>
      </c>
      <c r="S69" s="28" t="e">
        <f t="shared" si="80"/>
        <v>#NAME?</v>
      </c>
      <c r="T69" s="28" t="e">
        <f t="shared" si="80"/>
        <v>#NAME?</v>
      </c>
      <c r="U69" s="28" t="e">
        <f t="shared" si="80"/>
        <v>#NAME?</v>
      </c>
      <c r="V69" s="28" t="e">
        <f t="shared" si="80"/>
        <v>#NAME?</v>
      </c>
      <c r="W69" s="28" t="e">
        <f t="shared" si="80"/>
        <v>#NAME?</v>
      </c>
      <c r="X69" s="28" t="e">
        <f t="shared" si="80"/>
        <v>#NAME?</v>
      </c>
      <c r="Y69" s="28" t="e">
        <f t="shared" si="80"/>
        <v>#NAME?</v>
      </c>
      <c r="Z69" s="28" t="e">
        <f t="shared" si="80"/>
        <v>#NAME?</v>
      </c>
      <c r="AA69" s="28" t="e">
        <f t="shared" si="80"/>
        <v>#NAME?</v>
      </c>
      <c r="AB69" s="28" t="e">
        <f t="shared" si="80"/>
        <v>#NAME?</v>
      </c>
      <c r="AC69" s="28" t="e">
        <f t="shared" si="80"/>
        <v>#NAME?</v>
      </c>
      <c r="AD69" s="28" t="e">
        <f t="shared" si="80"/>
        <v>#NAME?</v>
      </c>
      <c r="AE69" s="28" t="e">
        <f t="shared" si="80"/>
        <v>#NAME?</v>
      </c>
      <c r="AF69" s="28" t="e">
        <f t="shared" si="80"/>
        <v>#NAME?</v>
      </c>
      <c r="AG69" s="28" t="e">
        <f t="shared" si="80"/>
        <v>#NAME?</v>
      </c>
      <c r="AH69" s="28" t="e">
        <f t="shared" si="80"/>
        <v>#NAME?</v>
      </c>
      <c r="AI69" s="28" t="e">
        <f t="shared" si="80"/>
        <v>#NAME?</v>
      </c>
      <c r="AJ69" s="28" t="e">
        <f t="shared" si="80"/>
        <v>#NAME?</v>
      </c>
      <c r="AK69" s="28" t="e">
        <f t="shared" si="80"/>
        <v>#NAME?</v>
      </c>
      <c r="AL69" s="28" t="e">
        <f t="shared" si="80"/>
        <v>#NAME?</v>
      </c>
      <c r="AM69" s="28" t="e">
        <f t="shared" si="80"/>
        <v>#NAME?</v>
      </c>
      <c r="AN69" s="28" t="e">
        <f t="shared" si="80"/>
        <v>#NAME?</v>
      </c>
      <c r="AO69" s="28" t="e">
        <f t="shared" si="80"/>
        <v>#NAME?</v>
      </c>
      <c r="AP69" s="28" t="e">
        <f t="shared" si="80"/>
        <v>#NAME?</v>
      </c>
      <c r="AQ69" s="28" t="e">
        <f t="shared" si="80"/>
        <v>#NAME?</v>
      </c>
      <c r="AR69" s="28" t="e">
        <f t="shared" si="80"/>
        <v>#NAME?</v>
      </c>
      <c r="AS69" s="28" t="e">
        <f t="shared" si="80"/>
        <v>#NAME?</v>
      </c>
      <c r="AT69" s="28" t="e">
        <f t="shared" si="80"/>
        <v>#NAME?</v>
      </c>
      <c r="AU69" s="28" t="e">
        <f t="shared" si="80"/>
        <v>#NAME?</v>
      </c>
      <c r="AV69" s="28" t="e">
        <f t="shared" si="80"/>
        <v>#NAME?</v>
      </c>
      <c r="AW69" s="28" t="e">
        <f t="shared" si="80"/>
        <v>#NAME?</v>
      </c>
      <c r="AX69" s="28" t="e">
        <f t="shared" si="80"/>
        <v>#NAME?</v>
      </c>
      <c r="AY69" s="28" t="e">
        <f t="shared" si="80"/>
        <v>#NAME?</v>
      </c>
      <c r="AZ69" s="28" t="e">
        <f t="shared" si="80"/>
        <v>#NAME?</v>
      </c>
      <c r="BA69" s="28" t="e">
        <f t="shared" si="80"/>
        <v>#NAME?</v>
      </c>
      <c r="BB69" s="28" t="e">
        <f t="shared" si="80"/>
        <v>#NAME?</v>
      </c>
      <c r="BC69" s="28" t="e">
        <f t="shared" si="80"/>
        <v>#NAME?</v>
      </c>
      <c r="BD69" s="28" t="e">
        <f t="shared" si="80"/>
        <v>#NAME?</v>
      </c>
      <c r="BE69" s="28" t="e">
        <f t="shared" si="80"/>
        <v>#NAME?</v>
      </c>
      <c r="BF69" s="28" t="e">
        <f t="shared" si="80"/>
        <v>#NAME?</v>
      </c>
      <c r="BG69" s="28" t="e">
        <f t="shared" si="80"/>
        <v>#NAME?</v>
      </c>
      <c r="BH69" s="28" t="e">
        <f t="shared" si="80"/>
        <v>#NAME?</v>
      </c>
      <c r="BI69" s="28" t="e">
        <f t="shared" si="80"/>
        <v>#NAME?</v>
      </c>
      <c r="BJ69" s="28" t="e">
        <f t="shared" si="80"/>
        <v>#NAME?</v>
      </c>
      <c r="BK69" s="28" t="e">
        <f t="shared" si="80"/>
        <v>#NAME?</v>
      </c>
      <c r="BL69" s="28" t="e">
        <f t="shared" si="80"/>
        <v>#NAME?</v>
      </c>
      <c r="BM69" s="28" t="e">
        <f t="shared" si="80"/>
        <v>#NAME?</v>
      </c>
      <c r="BN69" s="28" t="e">
        <f t="shared" si="80"/>
        <v>#NAME?</v>
      </c>
      <c r="BO69" s="28" t="e">
        <f t="shared" si="80"/>
        <v>#NAME?</v>
      </c>
      <c r="BP69" s="28" t="e">
        <f t="shared" si="80"/>
        <v>#NAME?</v>
      </c>
      <c r="BQ69" s="28" t="e">
        <f t="shared" si="80"/>
        <v>#NAME?</v>
      </c>
      <c r="BR69" s="28" t="e">
        <f t="shared" si="80"/>
        <v>#NAME?</v>
      </c>
      <c r="BS69" s="28" t="e">
        <f t="shared" si="80"/>
        <v>#NAME?</v>
      </c>
      <c r="BT69" s="28" t="e">
        <f t="shared" si="80"/>
        <v>#NAME?</v>
      </c>
      <c r="BU69" s="28" t="e">
        <f t="shared" si="80"/>
        <v>#NAME?</v>
      </c>
      <c r="BV69" s="28" t="e">
        <f t="shared" si="80"/>
        <v>#NAME?</v>
      </c>
      <c r="BW69" s="28" t="e">
        <f t="shared" si="80"/>
        <v>#NAME?</v>
      </c>
      <c r="BX69" s="28" t="e">
        <f t="shared" si="80"/>
        <v>#NAME?</v>
      </c>
      <c r="BY69" s="28" t="e">
        <f t="shared" si="80"/>
        <v>#NAME?</v>
      </c>
      <c r="BZ69" s="28" t="e">
        <f t="shared" si="80"/>
        <v>#NAME?</v>
      </c>
      <c r="CA69" s="28" t="e">
        <f t="shared" si="80"/>
        <v>#NAME?</v>
      </c>
      <c r="CB69" s="28" t="e">
        <f t="shared" ref="CB69:CI69" si="81">CB68*AVERAGE(CB64,CB60)</f>
        <v>#NAME?</v>
      </c>
      <c r="CC69" s="28" t="e">
        <f t="shared" si="81"/>
        <v>#NAME?</v>
      </c>
      <c r="CD69" s="28" t="e">
        <f t="shared" si="81"/>
        <v>#NAME?</v>
      </c>
      <c r="CE69" s="28" t="e">
        <f t="shared" si="81"/>
        <v>#NAME?</v>
      </c>
      <c r="CF69" s="28" t="e">
        <f t="shared" si="81"/>
        <v>#NAME?</v>
      </c>
      <c r="CG69" s="28" t="e">
        <f t="shared" si="81"/>
        <v>#NAME?</v>
      </c>
      <c r="CH69" s="28" t="e">
        <f t="shared" si="81"/>
        <v>#NAME?</v>
      </c>
      <c r="CI69" s="28" t="e">
        <f t="shared" si="81"/>
        <v>#NAME?</v>
      </c>
    </row>
    <row r="70" spans="2:87" x14ac:dyDescent="0.4">
      <c r="B70" s="6"/>
      <c r="C70" t="s">
        <v>209</v>
      </c>
    </row>
    <row r="71" spans="2:87" outlineLevel="1" x14ac:dyDescent="0.4">
      <c r="B71" s="6"/>
      <c r="C71" t="s">
        <v>209</v>
      </c>
      <c r="E71" s="12" t="s">
        <v>166</v>
      </c>
      <c r="F71" s="12"/>
      <c r="G71" s="13"/>
      <c r="H71" s="32"/>
      <c r="I71" s="32"/>
      <c r="J71" s="32"/>
      <c r="K71" s="32"/>
      <c r="L71" s="32"/>
      <c r="M71" s="32"/>
      <c r="P71" s="32" t="e">
        <f>P64</f>
        <v>#NAME?</v>
      </c>
      <c r="Q71" s="32" t="e">
        <f t="shared" ref="Q71:CB71" si="82">Q64</f>
        <v>#NAME?</v>
      </c>
      <c r="R71" s="32" t="e">
        <f t="shared" si="82"/>
        <v>#NAME?</v>
      </c>
      <c r="S71" s="32" t="e">
        <f t="shared" si="82"/>
        <v>#NAME?</v>
      </c>
      <c r="T71" s="32" t="e">
        <f t="shared" si="82"/>
        <v>#NAME?</v>
      </c>
      <c r="U71" s="32" t="e">
        <f t="shared" si="82"/>
        <v>#NAME?</v>
      </c>
      <c r="V71" s="32" t="e">
        <f t="shared" si="82"/>
        <v>#NAME?</v>
      </c>
      <c r="W71" s="32" t="e">
        <f t="shared" si="82"/>
        <v>#NAME?</v>
      </c>
      <c r="X71" s="32" t="e">
        <f t="shared" si="82"/>
        <v>#NAME?</v>
      </c>
      <c r="Y71" s="32" t="e">
        <f t="shared" si="82"/>
        <v>#NAME?</v>
      </c>
      <c r="Z71" s="32" t="e">
        <f t="shared" si="82"/>
        <v>#NAME?</v>
      </c>
      <c r="AA71" s="32" t="e">
        <f t="shared" si="82"/>
        <v>#NAME?</v>
      </c>
      <c r="AB71" s="32" t="e">
        <f t="shared" si="82"/>
        <v>#NAME?</v>
      </c>
      <c r="AC71" s="32" t="e">
        <f t="shared" si="82"/>
        <v>#NAME?</v>
      </c>
      <c r="AD71" s="32" t="e">
        <f t="shared" si="82"/>
        <v>#NAME?</v>
      </c>
      <c r="AE71" s="32" t="e">
        <f t="shared" si="82"/>
        <v>#NAME?</v>
      </c>
      <c r="AF71" s="32" t="e">
        <f t="shared" si="82"/>
        <v>#NAME?</v>
      </c>
      <c r="AG71" s="32" t="e">
        <f t="shared" si="82"/>
        <v>#NAME?</v>
      </c>
      <c r="AH71" s="32" t="e">
        <f t="shared" si="82"/>
        <v>#NAME?</v>
      </c>
      <c r="AI71" s="32" t="e">
        <f t="shared" si="82"/>
        <v>#NAME?</v>
      </c>
      <c r="AJ71" s="32" t="e">
        <f t="shared" si="82"/>
        <v>#NAME?</v>
      </c>
      <c r="AK71" s="32" t="e">
        <f t="shared" si="82"/>
        <v>#NAME?</v>
      </c>
      <c r="AL71" s="32" t="e">
        <f t="shared" si="82"/>
        <v>#NAME?</v>
      </c>
      <c r="AM71" s="32" t="e">
        <f t="shared" si="82"/>
        <v>#NAME?</v>
      </c>
      <c r="AN71" s="32" t="e">
        <f t="shared" si="82"/>
        <v>#NAME?</v>
      </c>
      <c r="AO71" s="32" t="e">
        <f t="shared" si="82"/>
        <v>#NAME?</v>
      </c>
      <c r="AP71" s="32" t="e">
        <f t="shared" si="82"/>
        <v>#NAME?</v>
      </c>
      <c r="AQ71" s="32" t="e">
        <f t="shared" si="82"/>
        <v>#NAME?</v>
      </c>
      <c r="AR71" s="32" t="e">
        <f t="shared" si="82"/>
        <v>#NAME?</v>
      </c>
      <c r="AS71" s="32" t="e">
        <f t="shared" si="82"/>
        <v>#NAME?</v>
      </c>
      <c r="AT71" s="32" t="e">
        <f t="shared" si="82"/>
        <v>#NAME?</v>
      </c>
      <c r="AU71" s="32" t="e">
        <f t="shared" si="82"/>
        <v>#NAME?</v>
      </c>
      <c r="AV71" s="32" t="e">
        <f t="shared" si="82"/>
        <v>#NAME?</v>
      </c>
      <c r="AW71" s="32" t="e">
        <f t="shared" si="82"/>
        <v>#NAME?</v>
      </c>
      <c r="AX71" s="32" t="e">
        <f t="shared" si="82"/>
        <v>#NAME?</v>
      </c>
      <c r="AY71" s="32" t="e">
        <f t="shared" si="82"/>
        <v>#NAME?</v>
      </c>
      <c r="AZ71" s="32" t="e">
        <f t="shared" si="82"/>
        <v>#NAME?</v>
      </c>
      <c r="BA71" s="32" t="e">
        <f t="shared" si="82"/>
        <v>#NAME?</v>
      </c>
      <c r="BB71" s="32" t="e">
        <f t="shared" si="82"/>
        <v>#NAME?</v>
      </c>
      <c r="BC71" s="32" t="e">
        <f t="shared" si="82"/>
        <v>#NAME?</v>
      </c>
      <c r="BD71" s="32" t="e">
        <f t="shared" si="82"/>
        <v>#NAME?</v>
      </c>
      <c r="BE71" s="32" t="e">
        <f t="shared" si="82"/>
        <v>#NAME?</v>
      </c>
      <c r="BF71" s="32" t="e">
        <f t="shared" si="82"/>
        <v>#NAME?</v>
      </c>
      <c r="BG71" s="32" t="e">
        <f t="shared" si="82"/>
        <v>#NAME?</v>
      </c>
      <c r="BH71" s="32" t="e">
        <f t="shared" si="82"/>
        <v>#NAME?</v>
      </c>
      <c r="BI71" s="32" t="e">
        <f t="shared" si="82"/>
        <v>#NAME?</v>
      </c>
      <c r="BJ71" s="32" t="e">
        <f t="shared" si="82"/>
        <v>#NAME?</v>
      </c>
      <c r="BK71" s="32" t="e">
        <f t="shared" si="82"/>
        <v>#NAME?</v>
      </c>
      <c r="BL71" s="32" t="e">
        <f t="shared" si="82"/>
        <v>#NAME?</v>
      </c>
      <c r="BM71" s="32" t="e">
        <f t="shared" si="82"/>
        <v>#NAME?</v>
      </c>
      <c r="BN71" s="32" t="e">
        <f t="shared" si="82"/>
        <v>#NAME?</v>
      </c>
      <c r="BO71" s="32" t="e">
        <f t="shared" si="82"/>
        <v>#NAME?</v>
      </c>
      <c r="BP71" s="32" t="e">
        <f t="shared" si="82"/>
        <v>#NAME?</v>
      </c>
      <c r="BQ71" s="32" t="e">
        <f t="shared" si="82"/>
        <v>#NAME?</v>
      </c>
      <c r="BR71" s="32" t="e">
        <f t="shared" si="82"/>
        <v>#NAME?</v>
      </c>
      <c r="BS71" s="32" t="e">
        <f t="shared" si="82"/>
        <v>#NAME?</v>
      </c>
      <c r="BT71" s="32" t="e">
        <f t="shared" si="82"/>
        <v>#NAME?</v>
      </c>
      <c r="BU71" s="32" t="e">
        <f t="shared" si="82"/>
        <v>#NAME?</v>
      </c>
      <c r="BV71" s="32" t="e">
        <f t="shared" si="82"/>
        <v>#NAME?</v>
      </c>
      <c r="BW71" s="32" t="e">
        <f t="shared" si="82"/>
        <v>#NAME?</v>
      </c>
      <c r="BX71" s="32" t="e">
        <f t="shared" si="82"/>
        <v>#NAME?</v>
      </c>
      <c r="BY71" s="32" t="e">
        <f t="shared" si="82"/>
        <v>#NAME?</v>
      </c>
      <c r="BZ71" s="32" t="e">
        <f t="shared" si="82"/>
        <v>#NAME?</v>
      </c>
      <c r="CA71" s="32" t="e">
        <f t="shared" si="82"/>
        <v>#NAME?</v>
      </c>
      <c r="CB71" s="32" t="e">
        <f t="shared" si="82"/>
        <v>#NAME?</v>
      </c>
      <c r="CC71" s="32" t="e">
        <f t="shared" ref="CC71:CI71" si="83">CC64</f>
        <v>#NAME?</v>
      </c>
      <c r="CD71" s="32" t="e">
        <f t="shared" si="83"/>
        <v>#NAME?</v>
      </c>
      <c r="CE71" s="32" t="e">
        <f t="shared" si="83"/>
        <v>#NAME?</v>
      </c>
      <c r="CF71" s="32" t="e">
        <f t="shared" si="83"/>
        <v>#NAME?</v>
      </c>
      <c r="CG71" s="32" t="e">
        <f t="shared" si="83"/>
        <v>#NAME?</v>
      </c>
      <c r="CH71" s="32" t="e">
        <f t="shared" si="83"/>
        <v>#NAME?</v>
      </c>
      <c r="CI71" s="32" t="e">
        <f t="shared" si="83"/>
        <v>#NAME?</v>
      </c>
    </row>
    <row r="72" spans="2:87" outlineLevel="1" x14ac:dyDescent="0.4">
      <c r="B72" s="6"/>
      <c r="C72" t="s">
        <v>209</v>
      </c>
    </row>
    <row r="73" spans="2:87" s="42" customFormat="1" x14ac:dyDescent="0.4">
      <c r="C73" s="42" t="s">
        <v>169</v>
      </c>
      <c r="E73" s="41" t="s">
        <v>170</v>
      </c>
      <c r="F73" s="41"/>
      <c r="G73" s="68"/>
    </row>
    <row r="74" spans="2:87" x14ac:dyDescent="0.4">
      <c r="C74" t="s">
        <v>169</v>
      </c>
      <c r="E74" s="12" t="s">
        <v>171</v>
      </c>
      <c r="F74" s="12"/>
      <c r="G74" s="13"/>
      <c r="H74" s="17">
        <v>30</v>
      </c>
      <c r="I74" s="17">
        <v>30</v>
      </c>
      <c r="J74" s="17">
        <v>30</v>
      </c>
      <c r="K74" s="17">
        <v>30</v>
      </c>
      <c r="L74" s="17">
        <v>30</v>
      </c>
      <c r="M74" s="17">
        <v>30</v>
      </c>
      <c r="P74" s="15" t="e" cm="1">
        <f t="array" ref="P74">INDEX($H:$M,ROW(),MATCH(P$2,$H$1:$M$1,0))/12</f>
        <v>#NAME?</v>
      </c>
      <c r="Q74" s="15" t="e" cm="1">
        <f t="array" ref="Q74">INDEX($H:$M,ROW(),MATCH(Q$2,$H$1:$M$1,0))/12</f>
        <v>#NAME?</v>
      </c>
      <c r="R74" s="15" t="e" cm="1">
        <f t="array" ref="R74">INDEX($H:$M,ROW(),MATCH(R$2,$H$1:$M$1,0))/12</f>
        <v>#NAME?</v>
      </c>
      <c r="S74" s="15" t="e" cm="1">
        <f t="array" ref="S74">INDEX($H:$M,ROW(),MATCH(S$2,$H$1:$M$1,0))/12</f>
        <v>#NAME?</v>
      </c>
      <c r="T74" s="15" t="e" cm="1">
        <f t="array" ref="T74">INDEX($H:$M,ROW(),MATCH(T$2,$H$1:$M$1,0))/12</f>
        <v>#NAME?</v>
      </c>
      <c r="U74" s="15" t="e" cm="1">
        <f t="array" ref="U74">INDEX($H:$M,ROW(),MATCH(U$2,$H$1:$M$1,0))/12</f>
        <v>#NAME?</v>
      </c>
      <c r="V74" s="15" t="e" cm="1">
        <f t="array" ref="V74">INDEX($H:$M,ROW(),MATCH(V$2,$H$1:$M$1,0))/12</f>
        <v>#NAME?</v>
      </c>
      <c r="W74" s="15" t="e" cm="1">
        <f t="array" ref="W74">INDEX($H:$M,ROW(),MATCH(W$2,$H$1:$M$1,0))/12</f>
        <v>#NAME?</v>
      </c>
      <c r="X74" s="15" t="e" cm="1">
        <f t="array" ref="X74">INDEX($H:$M,ROW(),MATCH(X$2,$H$1:$M$1,0))/12</f>
        <v>#NAME?</v>
      </c>
      <c r="Y74" s="15" t="e" cm="1">
        <f t="array" ref="Y74">INDEX($H:$M,ROW(),MATCH(Y$2,$H$1:$M$1,0))/12</f>
        <v>#NAME?</v>
      </c>
      <c r="Z74" s="15" t="e" cm="1">
        <f t="array" ref="Z74">INDEX($H:$M,ROW(),MATCH(Z$2,$H$1:$M$1,0))/12</f>
        <v>#NAME?</v>
      </c>
      <c r="AA74" s="15" t="e" cm="1">
        <f t="array" ref="AA74">INDEX($H:$M,ROW(),MATCH(AA$2,$H$1:$M$1,0))/12</f>
        <v>#NAME?</v>
      </c>
      <c r="AB74" s="15" t="e" cm="1">
        <f t="array" ref="AB74">INDEX($H:$M,ROW(),MATCH(AB$2,$H$1:$M$1,0))/12</f>
        <v>#NAME?</v>
      </c>
      <c r="AC74" s="15" t="e" cm="1">
        <f t="array" ref="AC74">INDEX($H:$M,ROW(),MATCH(AC$2,$H$1:$M$1,0))/12</f>
        <v>#NAME?</v>
      </c>
      <c r="AD74" s="15" t="e" cm="1">
        <f t="array" ref="AD74">INDEX($H:$M,ROW(),MATCH(AD$2,$H$1:$M$1,0))/12</f>
        <v>#NAME?</v>
      </c>
      <c r="AE74" s="15" t="e" cm="1">
        <f t="array" ref="AE74">INDEX($H:$M,ROW(),MATCH(AE$2,$H$1:$M$1,0))/12</f>
        <v>#NAME?</v>
      </c>
      <c r="AF74" s="15" t="e" cm="1">
        <f t="array" ref="AF74">INDEX($H:$M,ROW(),MATCH(AF$2,$H$1:$M$1,0))/12</f>
        <v>#NAME?</v>
      </c>
      <c r="AG74" s="15" t="e" cm="1">
        <f t="array" ref="AG74">INDEX($H:$M,ROW(),MATCH(AG$2,$H$1:$M$1,0))/12</f>
        <v>#NAME?</v>
      </c>
      <c r="AH74" s="15" t="e" cm="1">
        <f t="array" ref="AH74">INDEX($H:$M,ROW(),MATCH(AH$2,$H$1:$M$1,0))/12</f>
        <v>#NAME?</v>
      </c>
      <c r="AI74" s="15" t="e" cm="1">
        <f t="array" ref="AI74">INDEX($H:$M,ROW(),MATCH(AI$2,$H$1:$M$1,0))/12</f>
        <v>#NAME?</v>
      </c>
      <c r="AJ74" s="15" t="e" cm="1">
        <f t="array" ref="AJ74">INDEX($H:$M,ROW(),MATCH(AJ$2,$H$1:$M$1,0))/12</f>
        <v>#NAME?</v>
      </c>
      <c r="AK74" s="15" t="e" cm="1">
        <f t="array" ref="AK74">INDEX($H:$M,ROW(),MATCH(AK$2,$H$1:$M$1,0))/12</f>
        <v>#NAME?</v>
      </c>
      <c r="AL74" s="15" t="e" cm="1">
        <f t="array" ref="AL74">INDEX($H:$M,ROW(),MATCH(AL$2,$H$1:$M$1,0))/12</f>
        <v>#NAME?</v>
      </c>
      <c r="AM74" s="15" t="e" cm="1">
        <f t="array" ref="AM74">INDEX($H:$M,ROW(),MATCH(AM$2,$H$1:$M$1,0))/12</f>
        <v>#NAME?</v>
      </c>
      <c r="AN74" s="15" t="e" cm="1">
        <f t="array" ref="AN74">INDEX($H:$M,ROW(),MATCH(AN$2,$H$1:$M$1,0))/12</f>
        <v>#NAME?</v>
      </c>
      <c r="AO74" s="15" t="e" cm="1">
        <f t="array" ref="AO74">INDEX($H:$M,ROW(),MATCH(AO$2,$H$1:$M$1,0))/12</f>
        <v>#NAME?</v>
      </c>
      <c r="AP74" s="15" t="e" cm="1">
        <f t="array" ref="AP74">INDEX($H:$M,ROW(),MATCH(AP$2,$H$1:$M$1,0))/12</f>
        <v>#NAME?</v>
      </c>
      <c r="AQ74" s="15" t="e" cm="1">
        <f t="array" ref="AQ74">INDEX($H:$M,ROW(),MATCH(AQ$2,$H$1:$M$1,0))/12</f>
        <v>#NAME?</v>
      </c>
      <c r="AR74" s="15" t="e" cm="1">
        <f t="array" ref="AR74">INDEX($H:$M,ROW(),MATCH(AR$2,$H$1:$M$1,0))/12</f>
        <v>#NAME?</v>
      </c>
      <c r="AS74" s="15" t="e" cm="1">
        <f t="array" ref="AS74">INDEX($H:$M,ROW(),MATCH(AS$2,$H$1:$M$1,0))/12</f>
        <v>#NAME?</v>
      </c>
      <c r="AT74" s="15" t="e" cm="1">
        <f t="array" ref="AT74">INDEX($H:$M,ROW(),MATCH(AT$2,$H$1:$M$1,0))/12</f>
        <v>#NAME?</v>
      </c>
      <c r="AU74" s="15" t="e" cm="1">
        <f t="array" ref="AU74">INDEX($H:$M,ROW(),MATCH(AU$2,$H$1:$M$1,0))/12</f>
        <v>#NAME?</v>
      </c>
      <c r="AV74" s="15" t="e" cm="1">
        <f t="array" ref="AV74">INDEX($H:$M,ROW(),MATCH(AV$2,$H$1:$M$1,0))/12</f>
        <v>#NAME?</v>
      </c>
      <c r="AW74" s="15" t="e" cm="1">
        <f t="array" ref="AW74">INDEX($H:$M,ROW(),MATCH(AW$2,$H$1:$M$1,0))/12</f>
        <v>#NAME?</v>
      </c>
      <c r="AX74" s="15" t="e" cm="1">
        <f t="array" ref="AX74">INDEX($H:$M,ROW(),MATCH(AX$2,$H$1:$M$1,0))/12</f>
        <v>#NAME?</v>
      </c>
      <c r="AY74" s="15" t="e" cm="1">
        <f t="array" ref="AY74">INDEX($H:$M,ROW(),MATCH(AY$2,$H$1:$M$1,0))/12</f>
        <v>#NAME?</v>
      </c>
      <c r="AZ74" s="15" t="e" cm="1">
        <f t="array" ref="AZ74">INDEX($H:$M,ROW(),MATCH(AZ$2,$H$1:$M$1,0))/12</f>
        <v>#NAME?</v>
      </c>
      <c r="BA74" s="15" t="e" cm="1">
        <f t="array" ref="BA74">INDEX($H:$M,ROW(),MATCH(BA$2,$H$1:$M$1,0))/12</f>
        <v>#NAME?</v>
      </c>
      <c r="BB74" s="15" t="e" cm="1">
        <f t="array" ref="BB74">INDEX($H:$M,ROW(),MATCH(BB$2,$H$1:$M$1,0))/12</f>
        <v>#NAME?</v>
      </c>
      <c r="BC74" s="15" t="e" cm="1">
        <f t="array" ref="BC74">INDEX($H:$M,ROW(),MATCH(BC$2,$H$1:$M$1,0))/12</f>
        <v>#NAME?</v>
      </c>
      <c r="BD74" s="15" t="e" cm="1">
        <f t="array" ref="BD74">INDEX($H:$M,ROW(),MATCH(BD$2,$H$1:$M$1,0))/12</f>
        <v>#NAME?</v>
      </c>
      <c r="BE74" s="15" t="e" cm="1">
        <f t="array" ref="BE74">INDEX($H:$M,ROW(),MATCH(BE$2,$H$1:$M$1,0))/12</f>
        <v>#NAME?</v>
      </c>
      <c r="BF74" s="15" t="e" cm="1">
        <f t="array" ref="BF74">INDEX($H:$M,ROW(),MATCH(BF$2,$H$1:$M$1,0))/12</f>
        <v>#NAME?</v>
      </c>
      <c r="BG74" s="15" t="e" cm="1">
        <f t="array" ref="BG74">INDEX($H:$M,ROW(),MATCH(BG$2,$H$1:$M$1,0))/12</f>
        <v>#NAME?</v>
      </c>
      <c r="BH74" s="15" t="e" cm="1">
        <f t="array" ref="BH74">INDEX($H:$M,ROW(),MATCH(BH$2,$H$1:$M$1,0))/12</f>
        <v>#NAME?</v>
      </c>
      <c r="BI74" s="15" t="e" cm="1">
        <f t="array" ref="BI74">INDEX($H:$M,ROW(),MATCH(BI$2,$H$1:$M$1,0))/12</f>
        <v>#NAME?</v>
      </c>
      <c r="BJ74" s="15" t="e" cm="1">
        <f t="array" ref="BJ74">INDEX($H:$M,ROW(),MATCH(BJ$2,$H$1:$M$1,0))/12</f>
        <v>#NAME?</v>
      </c>
      <c r="BK74" s="15" t="e" cm="1">
        <f t="array" ref="BK74">INDEX($H:$M,ROW(),MATCH(BK$2,$H$1:$M$1,0))/12</f>
        <v>#NAME?</v>
      </c>
      <c r="BL74" s="15" t="e" cm="1">
        <f t="array" ref="BL74">INDEX($H:$M,ROW(),MATCH(BL$2,$H$1:$M$1,0))/12</f>
        <v>#NAME?</v>
      </c>
      <c r="BM74" s="15" t="e" cm="1">
        <f t="array" ref="BM74">INDEX($H:$M,ROW(),MATCH(BM$2,$H$1:$M$1,0))/12</f>
        <v>#NAME?</v>
      </c>
      <c r="BN74" s="15" t="e" cm="1">
        <f t="array" ref="BN74">INDEX($H:$M,ROW(),MATCH(BN$2,$H$1:$M$1,0))/12</f>
        <v>#NAME?</v>
      </c>
      <c r="BO74" s="15" t="e" cm="1">
        <f t="array" ref="BO74">INDEX($H:$M,ROW(),MATCH(BO$2,$H$1:$M$1,0))/12</f>
        <v>#NAME?</v>
      </c>
      <c r="BP74" s="15" t="e" cm="1">
        <f t="array" ref="BP74">INDEX($H:$M,ROW(),MATCH(BP$2,$H$1:$M$1,0))/12</f>
        <v>#NAME?</v>
      </c>
      <c r="BQ74" s="15" t="e" cm="1">
        <f t="array" ref="BQ74">INDEX($H:$M,ROW(),MATCH(BQ$2,$H$1:$M$1,0))/12</f>
        <v>#NAME?</v>
      </c>
      <c r="BR74" s="15" t="e" cm="1">
        <f t="array" ref="BR74">INDEX($H:$M,ROW(),MATCH(BR$2,$H$1:$M$1,0))/12</f>
        <v>#NAME?</v>
      </c>
      <c r="BS74" s="15" t="e" cm="1">
        <f t="array" ref="BS74">INDEX($H:$M,ROW(),MATCH(BS$2,$H$1:$M$1,0))/12</f>
        <v>#NAME?</v>
      </c>
      <c r="BT74" s="15" t="e" cm="1">
        <f t="array" ref="BT74">INDEX($H:$M,ROW(),MATCH(BT$2,$H$1:$M$1,0))/12</f>
        <v>#NAME?</v>
      </c>
      <c r="BU74" s="15" t="e" cm="1">
        <f t="array" ref="BU74">INDEX($H:$M,ROW(),MATCH(BU$2,$H$1:$M$1,0))/12</f>
        <v>#NAME?</v>
      </c>
      <c r="BV74" s="15" t="e" cm="1">
        <f t="array" ref="BV74">INDEX($H:$M,ROW(),MATCH(BV$2,$H$1:$M$1,0))/12</f>
        <v>#NAME?</v>
      </c>
      <c r="BW74" s="15" t="e" cm="1">
        <f t="array" ref="BW74">INDEX($H:$M,ROW(),MATCH(BW$2,$H$1:$M$1,0))/12</f>
        <v>#NAME?</v>
      </c>
      <c r="BX74" s="15" t="e" cm="1">
        <f t="array" ref="BX74">INDEX($H:$M,ROW(),MATCH(BX$2,$H$1:$M$1,0))/12</f>
        <v>#NAME?</v>
      </c>
      <c r="BY74" s="15" t="e" cm="1">
        <f t="array" ref="BY74">INDEX($H:$M,ROW(),MATCH(BY$2,$H$1:$M$1,0))/12</f>
        <v>#NAME?</v>
      </c>
      <c r="BZ74" s="15" t="e" cm="1">
        <f t="array" ref="BZ74">INDEX($H:$M,ROW(),MATCH(BZ$2,$H$1:$M$1,0))/12</f>
        <v>#NAME?</v>
      </c>
      <c r="CA74" s="15" t="e" cm="1">
        <f t="array" ref="CA74">INDEX($H:$M,ROW(),MATCH(CA$2,$H$1:$M$1,0))/12</f>
        <v>#NAME?</v>
      </c>
      <c r="CB74" s="15" t="e" cm="1">
        <f t="array" ref="CB74">INDEX($H:$M,ROW(),MATCH(CB$2,$H$1:$M$1,0))/12</f>
        <v>#NAME?</v>
      </c>
      <c r="CC74" s="15" t="e" cm="1">
        <f t="array" ref="CC74">INDEX($H:$M,ROW(),MATCH(CC$2,$H$1:$M$1,0))/12</f>
        <v>#NAME?</v>
      </c>
      <c r="CD74" s="15" t="e" cm="1">
        <f t="array" ref="CD74">INDEX($H:$M,ROW(),MATCH(CD$2,$H$1:$M$1,0))/12</f>
        <v>#NAME?</v>
      </c>
      <c r="CE74" s="15" t="e" cm="1">
        <f t="array" ref="CE74">INDEX($H:$M,ROW(),MATCH(CE$2,$H$1:$M$1,0))/12</f>
        <v>#NAME?</v>
      </c>
      <c r="CF74" s="15" t="e" cm="1">
        <f t="array" ref="CF74">INDEX($H:$M,ROW(),MATCH(CF$2,$H$1:$M$1,0))/12</f>
        <v>#NAME?</v>
      </c>
      <c r="CG74" s="15" t="e" cm="1">
        <f t="array" ref="CG74">INDEX($H:$M,ROW(),MATCH(CG$2,$H$1:$M$1,0))/12</f>
        <v>#NAME?</v>
      </c>
      <c r="CH74" s="15" t="e" cm="1">
        <f t="array" ref="CH74">INDEX($H:$M,ROW(),MATCH(CH$2,$H$1:$M$1,0))/12</f>
        <v>#NAME?</v>
      </c>
      <c r="CI74" s="15" t="e" cm="1">
        <f t="array" ref="CI74">INDEX($H:$M,ROW(),MATCH(CI$2,$H$1:$M$1,0))/12</f>
        <v>#NAME?</v>
      </c>
    </row>
    <row r="75" spans="2:87" x14ac:dyDescent="0.4">
      <c r="B75" t="s">
        <v>80</v>
      </c>
      <c r="C75" t="s">
        <v>169</v>
      </c>
      <c r="E75" s="12" t="s">
        <v>172</v>
      </c>
      <c r="F75" s="12"/>
      <c r="G75" s="13"/>
      <c r="H75" s="15" t="e">
        <f t="shared" ref="H75:M75" si="84">SUMIF($2:$2,H$1,75:75)</f>
        <v>#NAME?</v>
      </c>
      <c r="I75" s="15" t="e">
        <f t="shared" si="84"/>
        <v>#NAME?</v>
      </c>
      <c r="J75" s="15" t="e">
        <f t="shared" si="84"/>
        <v>#NAME?</v>
      </c>
      <c r="K75" s="15" t="e">
        <f t="shared" si="84"/>
        <v>#NAME?</v>
      </c>
      <c r="L75" s="15" t="e">
        <f t="shared" si="84"/>
        <v>#NAME?</v>
      </c>
      <c r="M75" s="15" t="e">
        <f t="shared" si="84"/>
        <v>#NAME?</v>
      </c>
      <c r="P75" s="34" t="e">
        <f>P74*P71</f>
        <v>#NAME?</v>
      </c>
      <c r="Q75" s="34" t="e">
        <f t="shared" ref="Q75:CB75" si="85">Q74*Q71</f>
        <v>#NAME?</v>
      </c>
      <c r="R75" s="34" t="e">
        <f t="shared" si="85"/>
        <v>#NAME?</v>
      </c>
      <c r="S75" s="34" t="e">
        <f t="shared" si="85"/>
        <v>#NAME?</v>
      </c>
      <c r="T75" s="34" t="e">
        <f t="shared" si="85"/>
        <v>#NAME?</v>
      </c>
      <c r="U75" s="34" t="e">
        <f t="shared" si="85"/>
        <v>#NAME?</v>
      </c>
      <c r="V75" s="34" t="e">
        <f t="shared" si="85"/>
        <v>#NAME?</v>
      </c>
      <c r="W75" s="34" t="e">
        <f t="shared" si="85"/>
        <v>#NAME?</v>
      </c>
      <c r="X75" s="34" t="e">
        <f t="shared" si="85"/>
        <v>#NAME?</v>
      </c>
      <c r="Y75" s="34" t="e">
        <f t="shared" si="85"/>
        <v>#NAME?</v>
      </c>
      <c r="Z75" s="34" t="e">
        <f t="shared" si="85"/>
        <v>#NAME?</v>
      </c>
      <c r="AA75" s="34" t="e">
        <f t="shared" si="85"/>
        <v>#NAME?</v>
      </c>
      <c r="AB75" s="34" t="e">
        <f t="shared" si="85"/>
        <v>#NAME?</v>
      </c>
      <c r="AC75" s="34" t="e">
        <f t="shared" si="85"/>
        <v>#NAME?</v>
      </c>
      <c r="AD75" s="34" t="e">
        <f t="shared" si="85"/>
        <v>#NAME?</v>
      </c>
      <c r="AE75" s="34" t="e">
        <f t="shared" si="85"/>
        <v>#NAME?</v>
      </c>
      <c r="AF75" s="34" t="e">
        <f t="shared" si="85"/>
        <v>#NAME?</v>
      </c>
      <c r="AG75" s="34" t="e">
        <f t="shared" si="85"/>
        <v>#NAME?</v>
      </c>
      <c r="AH75" s="34" t="e">
        <f t="shared" si="85"/>
        <v>#NAME?</v>
      </c>
      <c r="AI75" s="34" t="e">
        <f t="shared" si="85"/>
        <v>#NAME?</v>
      </c>
      <c r="AJ75" s="34" t="e">
        <f t="shared" si="85"/>
        <v>#NAME?</v>
      </c>
      <c r="AK75" s="34" t="e">
        <f t="shared" si="85"/>
        <v>#NAME?</v>
      </c>
      <c r="AL75" s="34" t="e">
        <f t="shared" si="85"/>
        <v>#NAME?</v>
      </c>
      <c r="AM75" s="34" t="e">
        <f t="shared" si="85"/>
        <v>#NAME?</v>
      </c>
      <c r="AN75" s="34" t="e">
        <f t="shared" si="85"/>
        <v>#NAME?</v>
      </c>
      <c r="AO75" s="34" t="e">
        <f t="shared" si="85"/>
        <v>#NAME?</v>
      </c>
      <c r="AP75" s="34" t="e">
        <f t="shared" si="85"/>
        <v>#NAME?</v>
      </c>
      <c r="AQ75" s="34" t="e">
        <f t="shared" si="85"/>
        <v>#NAME?</v>
      </c>
      <c r="AR75" s="34" t="e">
        <f t="shared" si="85"/>
        <v>#NAME?</v>
      </c>
      <c r="AS75" s="34" t="e">
        <f t="shared" si="85"/>
        <v>#NAME?</v>
      </c>
      <c r="AT75" s="34" t="e">
        <f t="shared" si="85"/>
        <v>#NAME?</v>
      </c>
      <c r="AU75" s="34" t="e">
        <f t="shared" si="85"/>
        <v>#NAME?</v>
      </c>
      <c r="AV75" s="34" t="e">
        <f t="shared" si="85"/>
        <v>#NAME?</v>
      </c>
      <c r="AW75" s="34" t="e">
        <f t="shared" si="85"/>
        <v>#NAME?</v>
      </c>
      <c r="AX75" s="34" t="e">
        <f t="shared" si="85"/>
        <v>#NAME?</v>
      </c>
      <c r="AY75" s="34" t="e">
        <f t="shared" si="85"/>
        <v>#NAME?</v>
      </c>
      <c r="AZ75" s="34" t="e">
        <f t="shared" si="85"/>
        <v>#NAME?</v>
      </c>
      <c r="BA75" s="34" t="e">
        <f t="shared" si="85"/>
        <v>#NAME?</v>
      </c>
      <c r="BB75" s="34" t="e">
        <f t="shared" si="85"/>
        <v>#NAME?</v>
      </c>
      <c r="BC75" s="34" t="e">
        <f t="shared" si="85"/>
        <v>#NAME?</v>
      </c>
      <c r="BD75" s="34" t="e">
        <f t="shared" si="85"/>
        <v>#NAME?</v>
      </c>
      <c r="BE75" s="34" t="e">
        <f t="shared" si="85"/>
        <v>#NAME?</v>
      </c>
      <c r="BF75" s="34" t="e">
        <f t="shared" si="85"/>
        <v>#NAME?</v>
      </c>
      <c r="BG75" s="34" t="e">
        <f t="shared" si="85"/>
        <v>#NAME?</v>
      </c>
      <c r="BH75" s="34" t="e">
        <f t="shared" si="85"/>
        <v>#NAME?</v>
      </c>
      <c r="BI75" s="34" t="e">
        <f t="shared" si="85"/>
        <v>#NAME?</v>
      </c>
      <c r="BJ75" s="34" t="e">
        <f t="shared" si="85"/>
        <v>#NAME?</v>
      </c>
      <c r="BK75" s="34" t="e">
        <f t="shared" si="85"/>
        <v>#NAME?</v>
      </c>
      <c r="BL75" s="34" t="e">
        <f t="shared" si="85"/>
        <v>#NAME?</v>
      </c>
      <c r="BM75" s="34" t="e">
        <f t="shared" si="85"/>
        <v>#NAME?</v>
      </c>
      <c r="BN75" s="34" t="e">
        <f t="shared" si="85"/>
        <v>#NAME?</v>
      </c>
      <c r="BO75" s="34" t="e">
        <f t="shared" si="85"/>
        <v>#NAME?</v>
      </c>
      <c r="BP75" s="34" t="e">
        <f t="shared" si="85"/>
        <v>#NAME?</v>
      </c>
      <c r="BQ75" s="34" t="e">
        <f t="shared" si="85"/>
        <v>#NAME?</v>
      </c>
      <c r="BR75" s="34" t="e">
        <f t="shared" si="85"/>
        <v>#NAME?</v>
      </c>
      <c r="BS75" s="34" t="e">
        <f t="shared" si="85"/>
        <v>#NAME?</v>
      </c>
      <c r="BT75" s="34" t="e">
        <f t="shared" si="85"/>
        <v>#NAME?</v>
      </c>
      <c r="BU75" s="34" t="e">
        <f t="shared" si="85"/>
        <v>#NAME?</v>
      </c>
      <c r="BV75" s="34" t="e">
        <f t="shared" si="85"/>
        <v>#NAME?</v>
      </c>
      <c r="BW75" s="34" t="e">
        <f t="shared" si="85"/>
        <v>#NAME?</v>
      </c>
      <c r="BX75" s="34" t="e">
        <f t="shared" si="85"/>
        <v>#NAME?</v>
      </c>
      <c r="BY75" s="34" t="e">
        <f t="shared" si="85"/>
        <v>#NAME?</v>
      </c>
      <c r="BZ75" s="34" t="e">
        <f t="shared" si="85"/>
        <v>#NAME?</v>
      </c>
      <c r="CA75" s="34" t="e">
        <f t="shared" si="85"/>
        <v>#NAME?</v>
      </c>
      <c r="CB75" s="34" t="e">
        <f t="shared" si="85"/>
        <v>#NAME?</v>
      </c>
      <c r="CC75" s="34" t="e">
        <f t="shared" ref="CC75:CI75" si="86">CC74*CC71</f>
        <v>#NAME?</v>
      </c>
      <c r="CD75" s="34" t="e">
        <f t="shared" si="86"/>
        <v>#NAME?</v>
      </c>
      <c r="CE75" s="34" t="e">
        <f t="shared" si="86"/>
        <v>#NAME?</v>
      </c>
      <c r="CF75" s="34" t="e">
        <f t="shared" si="86"/>
        <v>#NAME?</v>
      </c>
      <c r="CG75" s="34" t="e">
        <f t="shared" si="86"/>
        <v>#NAME?</v>
      </c>
      <c r="CH75" s="34" t="e">
        <f t="shared" si="86"/>
        <v>#NAME?</v>
      </c>
      <c r="CI75" s="34" t="e">
        <f t="shared" si="86"/>
        <v>#NAME?</v>
      </c>
    </row>
    <row r="76" spans="2:87" x14ac:dyDescent="0.4">
      <c r="C76" t="s">
        <v>169</v>
      </c>
      <c r="E76" s="12" t="s">
        <v>173</v>
      </c>
      <c r="F76" s="12"/>
      <c r="G76" s="13"/>
      <c r="H76" s="54">
        <v>0.1</v>
      </c>
      <c r="I76" s="54">
        <v>0.1</v>
      </c>
      <c r="J76" s="54">
        <v>0.1</v>
      </c>
      <c r="K76" s="54">
        <v>0.1</v>
      </c>
      <c r="L76" s="54">
        <v>0.1</v>
      </c>
      <c r="M76" s="54">
        <v>0.1</v>
      </c>
      <c r="P76" s="55" t="e" cm="1">
        <f t="array" ref="P76">INDEX($H:$M,ROW(),MATCH(P$2,$H$1:$M$1,0))</f>
        <v>#NAME?</v>
      </c>
      <c r="Q76" s="55" t="e" cm="1">
        <f t="array" ref="Q76">INDEX($H:$M,ROW(),MATCH(Q$2,$H$1:$M$1,0))</f>
        <v>#NAME?</v>
      </c>
      <c r="R76" s="55" t="e" cm="1">
        <f t="array" ref="R76">INDEX($H:$M,ROW(),MATCH(R$2,$H$1:$M$1,0))</f>
        <v>#NAME?</v>
      </c>
      <c r="S76" s="55" t="e" cm="1">
        <f t="array" ref="S76">INDEX($H:$M,ROW(),MATCH(S$2,$H$1:$M$1,0))</f>
        <v>#NAME?</v>
      </c>
      <c r="T76" s="55" t="e" cm="1">
        <f t="array" ref="T76">INDEX($H:$M,ROW(),MATCH(T$2,$H$1:$M$1,0))</f>
        <v>#NAME?</v>
      </c>
      <c r="U76" s="55" t="e" cm="1">
        <f t="array" ref="U76">INDEX($H:$M,ROW(),MATCH(U$2,$H$1:$M$1,0))</f>
        <v>#NAME?</v>
      </c>
      <c r="V76" s="55" t="e" cm="1">
        <f t="array" ref="V76">INDEX($H:$M,ROW(),MATCH(V$2,$H$1:$M$1,0))</f>
        <v>#NAME?</v>
      </c>
      <c r="W76" s="55" t="e" cm="1">
        <f t="array" ref="W76">INDEX($H:$M,ROW(),MATCH(W$2,$H$1:$M$1,0))</f>
        <v>#NAME?</v>
      </c>
      <c r="X76" s="55" t="e" cm="1">
        <f t="array" ref="X76">INDEX($H:$M,ROW(),MATCH(X$2,$H$1:$M$1,0))</f>
        <v>#NAME?</v>
      </c>
      <c r="Y76" s="55" t="e" cm="1">
        <f t="array" ref="Y76">INDEX($H:$M,ROW(),MATCH(Y$2,$H$1:$M$1,0))</f>
        <v>#NAME?</v>
      </c>
      <c r="Z76" s="55" t="e" cm="1">
        <f t="array" ref="Z76">INDEX($H:$M,ROW(),MATCH(Z$2,$H$1:$M$1,0))</f>
        <v>#NAME?</v>
      </c>
      <c r="AA76" s="55" t="e" cm="1">
        <f t="array" ref="AA76">INDEX($H:$M,ROW(),MATCH(AA$2,$H$1:$M$1,0))</f>
        <v>#NAME?</v>
      </c>
      <c r="AB76" s="55" t="e" cm="1">
        <f t="array" ref="AB76">INDEX($H:$M,ROW(),MATCH(AB$2,$H$1:$M$1,0))</f>
        <v>#NAME?</v>
      </c>
      <c r="AC76" s="55" t="e" cm="1">
        <f t="array" ref="AC76">INDEX($H:$M,ROW(),MATCH(AC$2,$H$1:$M$1,0))</f>
        <v>#NAME?</v>
      </c>
      <c r="AD76" s="55" t="e" cm="1">
        <f t="array" ref="AD76">INDEX($H:$M,ROW(),MATCH(AD$2,$H$1:$M$1,0))</f>
        <v>#NAME?</v>
      </c>
      <c r="AE76" s="55" t="e" cm="1">
        <f t="array" ref="AE76">INDEX($H:$M,ROW(),MATCH(AE$2,$H$1:$M$1,0))</f>
        <v>#NAME?</v>
      </c>
      <c r="AF76" s="55" t="e" cm="1">
        <f t="array" ref="AF76">INDEX($H:$M,ROW(),MATCH(AF$2,$H$1:$M$1,0))</f>
        <v>#NAME?</v>
      </c>
      <c r="AG76" s="55" t="e" cm="1">
        <f t="array" ref="AG76">INDEX($H:$M,ROW(),MATCH(AG$2,$H$1:$M$1,0))</f>
        <v>#NAME?</v>
      </c>
      <c r="AH76" s="55" t="e" cm="1">
        <f t="array" ref="AH76">INDEX($H:$M,ROW(),MATCH(AH$2,$H$1:$M$1,0))</f>
        <v>#NAME?</v>
      </c>
      <c r="AI76" s="55" t="e" cm="1">
        <f t="array" ref="AI76">INDEX($H:$M,ROW(),MATCH(AI$2,$H$1:$M$1,0))</f>
        <v>#NAME?</v>
      </c>
      <c r="AJ76" s="55" t="e" cm="1">
        <f t="array" ref="AJ76">INDEX($H:$M,ROW(),MATCH(AJ$2,$H$1:$M$1,0))</f>
        <v>#NAME?</v>
      </c>
      <c r="AK76" s="55" t="e" cm="1">
        <f t="array" ref="AK76">INDEX($H:$M,ROW(),MATCH(AK$2,$H$1:$M$1,0))</f>
        <v>#NAME?</v>
      </c>
      <c r="AL76" s="55" t="e" cm="1">
        <f t="array" ref="AL76">INDEX($H:$M,ROW(),MATCH(AL$2,$H$1:$M$1,0))</f>
        <v>#NAME?</v>
      </c>
      <c r="AM76" s="55" t="e" cm="1">
        <f t="array" ref="AM76">INDEX($H:$M,ROW(),MATCH(AM$2,$H$1:$M$1,0))</f>
        <v>#NAME?</v>
      </c>
      <c r="AN76" s="55" t="e" cm="1">
        <f t="array" ref="AN76">INDEX($H:$M,ROW(),MATCH(AN$2,$H$1:$M$1,0))</f>
        <v>#NAME?</v>
      </c>
      <c r="AO76" s="55" t="e" cm="1">
        <f t="array" ref="AO76">INDEX($H:$M,ROW(),MATCH(AO$2,$H$1:$M$1,0))</f>
        <v>#NAME?</v>
      </c>
      <c r="AP76" s="55" t="e" cm="1">
        <f t="array" ref="AP76">INDEX($H:$M,ROW(),MATCH(AP$2,$H$1:$M$1,0))</f>
        <v>#NAME?</v>
      </c>
      <c r="AQ76" s="55" t="e" cm="1">
        <f t="array" ref="AQ76">INDEX($H:$M,ROW(),MATCH(AQ$2,$H$1:$M$1,0))</f>
        <v>#NAME?</v>
      </c>
      <c r="AR76" s="55" t="e" cm="1">
        <f t="array" ref="AR76">INDEX($H:$M,ROW(),MATCH(AR$2,$H$1:$M$1,0))</f>
        <v>#NAME?</v>
      </c>
      <c r="AS76" s="55" t="e" cm="1">
        <f t="array" ref="AS76">INDEX($H:$M,ROW(),MATCH(AS$2,$H$1:$M$1,0))</f>
        <v>#NAME?</v>
      </c>
      <c r="AT76" s="55" t="e" cm="1">
        <f t="array" ref="AT76">INDEX($H:$M,ROW(),MATCH(AT$2,$H$1:$M$1,0))</f>
        <v>#NAME?</v>
      </c>
      <c r="AU76" s="55" t="e" cm="1">
        <f t="array" ref="AU76">INDEX($H:$M,ROW(),MATCH(AU$2,$H$1:$M$1,0))</f>
        <v>#NAME?</v>
      </c>
      <c r="AV76" s="55" t="e" cm="1">
        <f t="array" ref="AV76">INDEX($H:$M,ROW(),MATCH(AV$2,$H$1:$M$1,0))</f>
        <v>#NAME?</v>
      </c>
      <c r="AW76" s="55" t="e" cm="1">
        <f t="array" ref="AW76">INDEX($H:$M,ROW(),MATCH(AW$2,$H$1:$M$1,0))</f>
        <v>#NAME?</v>
      </c>
      <c r="AX76" s="55" t="e" cm="1">
        <f t="array" ref="AX76">INDEX($H:$M,ROW(),MATCH(AX$2,$H$1:$M$1,0))</f>
        <v>#NAME?</v>
      </c>
      <c r="AY76" s="55" t="e" cm="1">
        <f t="array" ref="AY76">INDEX($H:$M,ROW(),MATCH(AY$2,$H$1:$M$1,0))</f>
        <v>#NAME?</v>
      </c>
      <c r="AZ76" s="55" t="e" cm="1">
        <f t="array" ref="AZ76">INDEX($H:$M,ROW(),MATCH(AZ$2,$H$1:$M$1,0))</f>
        <v>#NAME?</v>
      </c>
      <c r="BA76" s="55" t="e" cm="1">
        <f t="array" ref="BA76">INDEX($H:$M,ROW(),MATCH(BA$2,$H$1:$M$1,0))</f>
        <v>#NAME?</v>
      </c>
      <c r="BB76" s="55" t="e" cm="1">
        <f t="array" ref="BB76">INDEX($H:$M,ROW(),MATCH(BB$2,$H$1:$M$1,0))</f>
        <v>#NAME?</v>
      </c>
      <c r="BC76" s="55" t="e" cm="1">
        <f t="array" ref="BC76">INDEX($H:$M,ROW(),MATCH(BC$2,$H$1:$M$1,0))</f>
        <v>#NAME?</v>
      </c>
      <c r="BD76" s="55" t="e" cm="1">
        <f t="array" ref="BD76">INDEX($H:$M,ROW(),MATCH(BD$2,$H$1:$M$1,0))</f>
        <v>#NAME?</v>
      </c>
      <c r="BE76" s="55" t="e" cm="1">
        <f t="array" ref="BE76">INDEX($H:$M,ROW(),MATCH(BE$2,$H$1:$M$1,0))</f>
        <v>#NAME?</v>
      </c>
      <c r="BF76" s="55" t="e" cm="1">
        <f t="array" ref="BF76">INDEX($H:$M,ROW(),MATCH(BF$2,$H$1:$M$1,0))</f>
        <v>#NAME?</v>
      </c>
      <c r="BG76" s="55" t="e" cm="1">
        <f t="array" ref="BG76">INDEX($H:$M,ROW(),MATCH(BG$2,$H$1:$M$1,0))</f>
        <v>#NAME?</v>
      </c>
      <c r="BH76" s="55" t="e" cm="1">
        <f t="array" ref="BH76">INDEX($H:$M,ROW(),MATCH(BH$2,$H$1:$M$1,0))</f>
        <v>#NAME?</v>
      </c>
      <c r="BI76" s="55" t="e" cm="1">
        <f t="array" ref="BI76">INDEX($H:$M,ROW(),MATCH(BI$2,$H$1:$M$1,0))</f>
        <v>#NAME?</v>
      </c>
      <c r="BJ76" s="55" t="e" cm="1">
        <f t="array" ref="BJ76">INDEX($H:$M,ROW(),MATCH(BJ$2,$H$1:$M$1,0))</f>
        <v>#NAME?</v>
      </c>
      <c r="BK76" s="55" t="e" cm="1">
        <f t="array" ref="BK76">INDEX($H:$M,ROW(),MATCH(BK$2,$H$1:$M$1,0))</f>
        <v>#NAME?</v>
      </c>
      <c r="BL76" s="55" t="e" cm="1">
        <f t="array" ref="BL76">INDEX($H:$M,ROW(),MATCH(BL$2,$H$1:$M$1,0))</f>
        <v>#NAME?</v>
      </c>
      <c r="BM76" s="55" t="e" cm="1">
        <f t="array" ref="BM76">INDEX($H:$M,ROW(),MATCH(BM$2,$H$1:$M$1,0))</f>
        <v>#NAME?</v>
      </c>
      <c r="BN76" s="55" t="e" cm="1">
        <f t="array" ref="BN76">INDEX($H:$M,ROW(),MATCH(BN$2,$H$1:$M$1,0))</f>
        <v>#NAME?</v>
      </c>
      <c r="BO76" s="55" t="e" cm="1">
        <f t="array" ref="BO76">INDEX($H:$M,ROW(),MATCH(BO$2,$H$1:$M$1,0))</f>
        <v>#NAME?</v>
      </c>
      <c r="BP76" s="55" t="e" cm="1">
        <f t="array" ref="BP76">INDEX($H:$M,ROW(),MATCH(BP$2,$H$1:$M$1,0))</f>
        <v>#NAME?</v>
      </c>
      <c r="BQ76" s="55" t="e" cm="1">
        <f t="array" ref="BQ76">INDEX($H:$M,ROW(),MATCH(BQ$2,$H$1:$M$1,0))</f>
        <v>#NAME?</v>
      </c>
      <c r="BR76" s="55" t="e" cm="1">
        <f t="array" ref="BR76">INDEX($H:$M,ROW(),MATCH(BR$2,$H$1:$M$1,0))</f>
        <v>#NAME?</v>
      </c>
      <c r="BS76" s="55" t="e" cm="1">
        <f t="array" ref="BS76">INDEX($H:$M,ROW(),MATCH(BS$2,$H$1:$M$1,0))</f>
        <v>#NAME?</v>
      </c>
      <c r="BT76" s="55" t="e" cm="1">
        <f t="array" ref="BT76">INDEX($H:$M,ROW(),MATCH(BT$2,$H$1:$M$1,0))</f>
        <v>#NAME?</v>
      </c>
      <c r="BU76" s="55" t="e" cm="1">
        <f t="array" ref="BU76">INDEX($H:$M,ROW(),MATCH(BU$2,$H$1:$M$1,0))</f>
        <v>#NAME?</v>
      </c>
      <c r="BV76" s="55" t="e" cm="1">
        <f t="array" ref="BV76">INDEX($H:$M,ROW(),MATCH(BV$2,$H$1:$M$1,0))</f>
        <v>#NAME?</v>
      </c>
      <c r="BW76" s="55" t="e" cm="1">
        <f t="array" ref="BW76">INDEX($H:$M,ROW(),MATCH(BW$2,$H$1:$M$1,0))</f>
        <v>#NAME?</v>
      </c>
      <c r="BX76" s="55" t="e" cm="1">
        <f t="array" ref="BX76">INDEX($H:$M,ROW(),MATCH(BX$2,$H$1:$M$1,0))</f>
        <v>#NAME?</v>
      </c>
      <c r="BY76" s="55" t="e" cm="1">
        <f t="array" ref="BY76">INDEX($H:$M,ROW(),MATCH(BY$2,$H$1:$M$1,0))</f>
        <v>#NAME?</v>
      </c>
      <c r="BZ76" s="55" t="e" cm="1">
        <f t="array" ref="BZ76">INDEX($H:$M,ROW(),MATCH(BZ$2,$H$1:$M$1,0))</f>
        <v>#NAME?</v>
      </c>
      <c r="CA76" s="55" t="e" cm="1">
        <f t="array" ref="CA76">INDEX($H:$M,ROW(),MATCH(CA$2,$H$1:$M$1,0))</f>
        <v>#NAME?</v>
      </c>
      <c r="CB76" s="55" t="e" cm="1">
        <f t="array" ref="CB76">INDEX($H:$M,ROW(),MATCH(CB$2,$H$1:$M$1,0))</f>
        <v>#NAME?</v>
      </c>
      <c r="CC76" s="55" t="e" cm="1">
        <f t="array" ref="CC76">INDEX($H:$M,ROW(),MATCH(CC$2,$H$1:$M$1,0))</f>
        <v>#NAME?</v>
      </c>
      <c r="CD76" s="55" t="e" cm="1">
        <f t="array" ref="CD76">INDEX($H:$M,ROW(),MATCH(CD$2,$H$1:$M$1,0))</f>
        <v>#NAME?</v>
      </c>
      <c r="CE76" s="55" t="e" cm="1">
        <f t="array" ref="CE76">INDEX($H:$M,ROW(),MATCH(CE$2,$H$1:$M$1,0))</f>
        <v>#NAME?</v>
      </c>
      <c r="CF76" s="55" t="e" cm="1">
        <f t="array" ref="CF76">INDEX($H:$M,ROW(),MATCH(CF$2,$H$1:$M$1,0))</f>
        <v>#NAME?</v>
      </c>
      <c r="CG76" s="55" t="e" cm="1">
        <f t="array" ref="CG76">INDEX($H:$M,ROW(),MATCH(CG$2,$H$1:$M$1,0))</f>
        <v>#NAME?</v>
      </c>
      <c r="CH76" s="55" t="e" cm="1">
        <f t="array" ref="CH76">INDEX($H:$M,ROW(),MATCH(CH$2,$H$1:$M$1,0))</f>
        <v>#NAME?</v>
      </c>
      <c r="CI76" s="55" t="e" cm="1">
        <f t="array" ref="CI76">INDEX($H:$M,ROW(),MATCH(CI$2,$H$1:$M$1,0))</f>
        <v>#NAME?</v>
      </c>
    </row>
    <row r="77" spans="2:87" x14ac:dyDescent="0.4">
      <c r="B77" t="s">
        <v>198</v>
      </c>
      <c r="C77" t="s">
        <v>169</v>
      </c>
      <c r="E77" s="27" t="str">
        <f>SUBSTITUTE(E73,":","")&amp;" Revenue"</f>
        <v>Advertising revenue Revenue</v>
      </c>
      <c r="F77" s="27"/>
      <c r="G77" s="9"/>
      <c r="H77" s="33" t="e">
        <f t="shared" ref="H77:M77" si="87">SUMIF($2:$2,H$1,77:77)</f>
        <v>#NAME?</v>
      </c>
      <c r="I77" s="33" t="e">
        <f t="shared" si="87"/>
        <v>#NAME?</v>
      </c>
      <c r="J77" s="33" t="e">
        <f t="shared" si="87"/>
        <v>#NAME?</v>
      </c>
      <c r="K77" s="33" t="e">
        <f t="shared" si="87"/>
        <v>#NAME?</v>
      </c>
      <c r="L77" s="33" t="e">
        <f t="shared" si="87"/>
        <v>#NAME?</v>
      </c>
      <c r="M77" s="33" t="e">
        <f t="shared" si="87"/>
        <v>#NAME?</v>
      </c>
      <c r="N77" s="27"/>
      <c r="O77" s="27"/>
      <c r="P77" s="28" t="e">
        <f>P76*P75</f>
        <v>#NAME?</v>
      </c>
      <c r="Q77" s="28" t="e">
        <f t="shared" ref="Q77:CB77" si="88">Q76*Q75</f>
        <v>#NAME?</v>
      </c>
      <c r="R77" s="28" t="e">
        <f t="shared" si="88"/>
        <v>#NAME?</v>
      </c>
      <c r="S77" s="28" t="e">
        <f t="shared" si="88"/>
        <v>#NAME?</v>
      </c>
      <c r="T77" s="28" t="e">
        <f t="shared" si="88"/>
        <v>#NAME?</v>
      </c>
      <c r="U77" s="28" t="e">
        <f t="shared" si="88"/>
        <v>#NAME?</v>
      </c>
      <c r="V77" s="28" t="e">
        <f t="shared" si="88"/>
        <v>#NAME?</v>
      </c>
      <c r="W77" s="28" t="e">
        <f t="shared" si="88"/>
        <v>#NAME?</v>
      </c>
      <c r="X77" s="28" t="e">
        <f t="shared" si="88"/>
        <v>#NAME?</v>
      </c>
      <c r="Y77" s="28" t="e">
        <f t="shared" si="88"/>
        <v>#NAME?</v>
      </c>
      <c r="Z77" s="28" t="e">
        <f t="shared" si="88"/>
        <v>#NAME?</v>
      </c>
      <c r="AA77" s="28" t="e">
        <f t="shared" si="88"/>
        <v>#NAME?</v>
      </c>
      <c r="AB77" s="28" t="e">
        <f t="shared" si="88"/>
        <v>#NAME?</v>
      </c>
      <c r="AC77" s="28" t="e">
        <f t="shared" si="88"/>
        <v>#NAME?</v>
      </c>
      <c r="AD77" s="28" t="e">
        <f t="shared" si="88"/>
        <v>#NAME?</v>
      </c>
      <c r="AE77" s="28" t="e">
        <f t="shared" si="88"/>
        <v>#NAME?</v>
      </c>
      <c r="AF77" s="28" t="e">
        <f t="shared" si="88"/>
        <v>#NAME?</v>
      </c>
      <c r="AG77" s="28" t="e">
        <f t="shared" si="88"/>
        <v>#NAME?</v>
      </c>
      <c r="AH77" s="28" t="e">
        <f t="shared" si="88"/>
        <v>#NAME?</v>
      </c>
      <c r="AI77" s="28" t="e">
        <f t="shared" si="88"/>
        <v>#NAME?</v>
      </c>
      <c r="AJ77" s="28" t="e">
        <f t="shared" si="88"/>
        <v>#NAME?</v>
      </c>
      <c r="AK77" s="28" t="e">
        <f t="shared" si="88"/>
        <v>#NAME?</v>
      </c>
      <c r="AL77" s="28" t="e">
        <f t="shared" si="88"/>
        <v>#NAME?</v>
      </c>
      <c r="AM77" s="28" t="e">
        <f t="shared" si="88"/>
        <v>#NAME?</v>
      </c>
      <c r="AN77" s="28" t="e">
        <f t="shared" si="88"/>
        <v>#NAME?</v>
      </c>
      <c r="AO77" s="28" t="e">
        <f t="shared" si="88"/>
        <v>#NAME?</v>
      </c>
      <c r="AP77" s="28" t="e">
        <f t="shared" si="88"/>
        <v>#NAME?</v>
      </c>
      <c r="AQ77" s="28" t="e">
        <f t="shared" si="88"/>
        <v>#NAME?</v>
      </c>
      <c r="AR77" s="28" t="e">
        <f t="shared" si="88"/>
        <v>#NAME?</v>
      </c>
      <c r="AS77" s="28" t="e">
        <f t="shared" si="88"/>
        <v>#NAME?</v>
      </c>
      <c r="AT77" s="28" t="e">
        <f t="shared" si="88"/>
        <v>#NAME?</v>
      </c>
      <c r="AU77" s="28" t="e">
        <f t="shared" si="88"/>
        <v>#NAME?</v>
      </c>
      <c r="AV77" s="28" t="e">
        <f t="shared" si="88"/>
        <v>#NAME?</v>
      </c>
      <c r="AW77" s="28" t="e">
        <f t="shared" si="88"/>
        <v>#NAME?</v>
      </c>
      <c r="AX77" s="28" t="e">
        <f t="shared" si="88"/>
        <v>#NAME?</v>
      </c>
      <c r="AY77" s="28" t="e">
        <f t="shared" si="88"/>
        <v>#NAME?</v>
      </c>
      <c r="AZ77" s="28" t="e">
        <f t="shared" si="88"/>
        <v>#NAME?</v>
      </c>
      <c r="BA77" s="28" t="e">
        <f t="shared" si="88"/>
        <v>#NAME?</v>
      </c>
      <c r="BB77" s="28" t="e">
        <f t="shared" si="88"/>
        <v>#NAME?</v>
      </c>
      <c r="BC77" s="28" t="e">
        <f t="shared" si="88"/>
        <v>#NAME?</v>
      </c>
      <c r="BD77" s="28" t="e">
        <f t="shared" si="88"/>
        <v>#NAME?</v>
      </c>
      <c r="BE77" s="28" t="e">
        <f t="shared" si="88"/>
        <v>#NAME?</v>
      </c>
      <c r="BF77" s="28" t="e">
        <f t="shared" si="88"/>
        <v>#NAME?</v>
      </c>
      <c r="BG77" s="28" t="e">
        <f t="shared" si="88"/>
        <v>#NAME?</v>
      </c>
      <c r="BH77" s="28" t="e">
        <f t="shared" si="88"/>
        <v>#NAME?</v>
      </c>
      <c r="BI77" s="28" t="e">
        <f t="shared" si="88"/>
        <v>#NAME?</v>
      </c>
      <c r="BJ77" s="28" t="e">
        <f t="shared" si="88"/>
        <v>#NAME?</v>
      </c>
      <c r="BK77" s="28" t="e">
        <f t="shared" si="88"/>
        <v>#NAME?</v>
      </c>
      <c r="BL77" s="28" t="e">
        <f t="shared" si="88"/>
        <v>#NAME?</v>
      </c>
      <c r="BM77" s="28" t="e">
        <f t="shared" si="88"/>
        <v>#NAME?</v>
      </c>
      <c r="BN77" s="28" t="e">
        <f t="shared" si="88"/>
        <v>#NAME?</v>
      </c>
      <c r="BO77" s="28" t="e">
        <f t="shared" si="88"/>
        <v>#NAME?</v>
      </c>
      <c r="BP77" s="28" t="e">
        <f t="shared" si="88"/>
        <v>#NAME?</v>
      </c>
      <c r="BQ77" s="28" t="e">
        <f t="shared" si="88"/>
        <v>#NAME?</v>
      </c>
      <c r="BR77" s="28" t="e">
        <f t="shared" si="88"/>
        <v>#NAME?</v>
      </c>
      <c r="BS77" s="28" t="e">
        <f t="shared" si="88"/>
        <v>#NAME?</v>
      </c>
      <c r="BT77" s="28" t="e">
        <f t="shared" si="88"/>
        <v>#NAME?</v>
      </c>
      <c r="BU77" s="28" t="e">
        <f t="shared" si="88"/>
        <v>#NAME?</v>
      </c>
      <c r="BV77" s="28" t="e">
        <f t="shared" si="88"/>
        <v>#NAME?</v>
      </c>
      <c r="BW77" s="28" t="e">
        <f t="shared" si="88"/>
        <v>#NAME?</v>
      </c>
      <c r="BX77" s="28" t="e">
        <f t="shared" si="88"/>
        <v>#NAME?</v>
      </c>
      <c r="BY77" s="28" t="e">
        <f t="shared" si="88"/>
        <v>#NAME?</v>
      </c>
      <c r="BZ77" s="28" t="e">
        <f t="shared" si="88"/>
        <v>#NAME?</v>
      </c>
      <c r="CA77" s="28" t="e">
        <f t="shared" si="88"/>
        <v>#NAME?</v>
      </c>
      <c r="CB77" s="28" t="e">
        <f t="shared" si="88"/>
        <v>#NAME?</v>
      </c>
      <c r="CC77" s="28" t="e">
        <f t="shared" ref="CC77:CI77" si="89">CC76*CC75</f>
        <v>#NAME?</v>
      </c>
      <c r="CD77" s="28" t="e">
        <f t="shared" si="89"/>
        <v>#NAME?</v>
      </c>
      <c r="CE77" s="28" t="e">
        <f t="shared" si="89"/>
        <v>#NAME?</v>
      </c>
      <c r="CF77" s="28" t="e">
        <f t="shared" si="89"/>
        <v>#NAME?</v>
      </c>
      <c r="CG77" s="28" t="e">
        <f t="shared" si="89"/>
        <v>#NAME?</v>
      </c>
      <c r="CH77" s="28" t="e">
        <f t="shared" si="89"/>
        <v>#NAME?</v>
      </c>
      <c r="CI77" s="28" t="e">
        <f t="shared" si="89"/>
        <v>#NAME?</v>
      </c>
    </row>
    <row r="78" spans="2:87" x14ac:dyDescent="0.4">
      <c r="C78" t="s">
        <v>169</v>
      </c>
      <c r="E78" s="12"/>
      <c r="F78" s="12"/>
      <c r="G78" s="13"/>
      <c r="H78" s="21"/>
      <c r="I78" s="21"/>
      <c r="J78" s="21"/>
      <c r="K78" s="21"/>
      <c r="L78" s="21"/>
      <c r="M78" s="21"/>
      <c r="P78" s="21"/>
      <c r="Q78" s="21"/>
      <c r="R78" s="21"/>
      <c r="S78" s="21"/>
      <c r="T78" s="21"/>
      <c r="U78" s="21"/>
      <c r="V78" s="21"/>
      <c r="W78" s="21"/>
      <c r="X78" s="21"/>
      <c r="Y78" s="21"/>
      <c r="Z78" s="21"/>
      <c r="AA78" s="21"/>
      <c r="AB78" s="21"/>
      <c r="AC78" s="21"/>
      <c r="AD78" s="21"/>
      <c r="AE78" s="21"/>
      <c r="AF78" s="21"/>
      <c r="AG78" s="21"/>
      <c r="AH78" s="21"/>
      <c r="AI78" s="21"/>
      <c r="AJ78" s="21"/>
      <c r="AK78" s="21"/>
      <c r="AL78" s="21"/>
      <c r="AM78" s="21"/>
      <c r="AN78" s="21"/>
      <c r="AO78" s="21"/>
      <c r="AP78" s="21"/>
      <c r="AQ78" s="21"/>
      <c r="AR78" s="21"/>
      <c r="AS78" s="21"/>
      <c r="AT78" s="21"/>
      <c r="AU78" s="21"/>
      <c r="AV78" s="21"/>
      <c r="AW78" s="21"/>
      <c r="AX78" s="21"/>
      <c r="AY78" s="21"/>
      <c r="AZ78" s="21"/>
      <c r="BA78" s="21"/>
      <c r="BB78" s="21"/>
      <c r="BC78" s="21"/>
      <c r="BD78" s="21"/>
      <c r="BE78" s="21"/>
      <c r="BF78" s="21"/>
      <c r="BG78" s="21"/>
      <c r="BH78" s="21"/>
      <c r="BI78" s="21"/>
      <c r="BJ78" s="21"/>
      <c r="BK78" s="21"/>
      <c r="BL78" s="21"/>
      <c r="BM78" s="21"/>
      <c r="BN78" s="21"/>
      <c r="BO78" s="21"/>
      <c r="BP78" s="21"/>
      <c r="BQ78" s="21"/>
      <c r="BR78" s="21"/>
      <c r="BS78" s="21"/>
      <c r="BT78" s="21"/>
      <c r="BU78" s="21"/>
      <c r="BV78" s="21"/>
      <c r="BW78" s="21"/>
      <c r="BX78" s="21"/>
      <c r="BY78" s="21"/>
      <c r="BZ78" s="21"/>
      <c r="CA78" s="21"/>
      <c r="CB78" s="21"/>
      <c r="CC78" s="21"/>
      <c r="CD78" s="21"/>
      <c r="CE78" s="21"/>
      <c r="CF78" s="21"/>
      <c r="CG78" s="21"/>
      <c r="CH78" s="21"/>
      <c r="CI78" s="21"/>
    </row>
    <row r="79" spans="2:87" outlineLevel="1" x14ac:dyDescent="0.4">
      <c r="C79" t="s">
        <v>169</v>
      </c>
      <c r="E79" s="12" t="s">
        <v>174</v>
      </c>
      <c r="F79" s="12"/>
      <c r="G79" s="13"/>
      <c r="H79" s="15"/>
      <c r="I79" s="15"/>
      <c r="J79" s="15"/>
      <c r="K79" s="15"/>
      <c r="L79" s="15"/>
      <c r="M79" s="15"/>
      <c r="P79" s="34" t="e">
        <f>P75</f>
        <v>#NAME?</v>
      </c>
      <c r="Q79" s="34" t="e">
        <f t="shared" ref="Q79:CB79" si="90">Q75</f>
        <v>#NAME?</v>
      </c>
      <c r="R79" s="34" t="e">
        <f t="shared" si="90"/>
        <v>#NAME?</v>
      </c>
      <c r="S79" s="34" t="e">
        <f t="shared" si="90"/>
        <v>#NAME?</v>
      </c>
      <c r="T79" s="34" t="e">
        <f t="shared" si="90"/>
        <v>#NAME?</v>
      </c>
      <c r="U79" s="34" t="e">
        <f t="shared" si="90"/>
        <v>#NAME?</v>
      </c>
      <c r="V79" s="34" t="e">
        <f t="shared" si="90"/>
        <v>#NAME?</v>
      </c>
      <c r="W79" s="34" t="e">
        <f t="shared" si="90"/>
        <v>#NAME?</v>
      </c>
      <c r="X79" s="34" t="e">
        <f t="shared" si="90"/>
        <v>#NAME?</v>
      </c>
      <c r="Y79" s="34" t="e">
        <f t="shared" si="90"/>
        <v>#NAME?</v>
      </c>
      <c r="Z79" s="34" t="e">
        <f t="shared" si="90"/>
        <v>#NAME?</v>
      </c>
      <c r="AA79" s="34" t="e">
        <f t="shared" si="90"/>
        <v>#NAME?</v>
      </c>
      <c r="AB79" s="34" t="e">
        <f t="shared" si="90"/>
        <v>#NAME?</v>
      </c>
      <c r="AC79" s="34" t="e">
        <f t="shared" si="90"/>
        <v>#NAME?</v>
      </c>
      <c r="AD79" s="34" t="e">
        <f t="shared" si="90"/>
        <v>#NAME?</v>
      </c>
      <c r="AE79" s="34" t="e">
        <f t="shared" si="90"/>
        <v>#NAME?</v>
      </c>
      <c r="AF79" s="34" t="e">
        <f t="shared" si="90"/>
        <v>#NAME?</v>
      </c>
      <c r="AG79" s="34" t="e">
        <f t="shared" si="90"/>
        <v>#NAME?</v>
      </c>
      <c r="AH79" s="34" t="e">
        <f t="shared" si="90"/>
        <v>#NAME?</v>
      </c>
      <c r="AI79" s="34" t="e">
        <f t="shared" si="90"/>
        <v>#NAME?</v>
      </c>
      <c r="AJ79" s="34" t="e">
        <f t="shared" si="90"/>
        <v>#NAME?</v>
      </c>
      <c r="AK79" s="34" t="e">
        <f t="shared" si="90"/>
        <v>#NAME?</v>
      </c>
      <c r="AL79" s="34" t="e">
        <f t="shared" si="90"/>
        <v>#NAME?</v>
      </c>
      <c r="AM79" s="34" t="e">
        <f t="shared" si="90"/>
        <v>#NAME?</v>
      </c>
      <c r="AN79" s="34" t="e">
        <f t="shared" si="90"/>
        <v>#NAME?</v>
      </c>
      <c r="AO79" s="34" t="e">
        <f t="shared" si="90"/>
        <v>#NAME?</v>
      </c>
      <c r="AP79" s="34" t="e">
        <f t="shared" si="90"/>
        <v>#NAME?</v>
      </c>
      <c r="AQ79" s="34" t="e">
        <f t="shared" si="90"/>
        <v>#NAME?</v>
      </c>
      <c r="AR79" s="34" t="e">
        <f t="shared" si="90"/>
        <v>#NAME?</v>
      </c>
      <c r="AS79" s="34" t="e">
        <f t="shared" si="90"/>
        <v>#NAME?</v>
      </c>
      <c r="AT79" s="34" t="e">
        <f t="shared" si="90"/>
        <v>#NAME?</v>
      </c>
      <c r="AU79" s="34" t="e">
        <f t="shared" si="90"/>
        <v>#NAME?</v>
      </c>
      <c r="AV79" s="34" t="e">
        <f t="shared" si="90"/>
        <v>#NAME?</v>
      </c>
      <c r="AW79" s="34" t="e">
        <f t="shared" si="90"/>
        <v>#NAME?</v>
      </c>
      <c r="AX79" s="34" t="e">
        <f t="shared" si="90"/>
        <v>#NAME?</v>
      </c>
      <c r="AY79" s="34" t="e">
        <f t="shared" si="90"/>
        <v>#NAME?</v>
      </c>
      <c r="AZ79" s="34" t="e">
        <f t="shared" si="90"/>
        <v>#NAME?</v>
      </c>
      <c r="BA79" s="34" t="e">
        <f t="shared" si="90"/>
        <v>#NAME?</v>
      </c>
      <c r="BB79" s="34" t="e">
        <f t="shared" si="90"/>
        <v>#NAME?</v>
      </c>
      <c r="BC79" s="34" t="e">
        <f t="shared" si="90"/>
        <v>#NAME?</v>
      </c>
      <c r="BD79" s="34" t="e">
        <f t="shared" si="90"/>
        <v>#NAME?</v>
      </c>
      <c r="BE79" s="34" t="e">
        <f t="shared" si="90"/>
        <v>#NAME?</v>
      </c>
      <c r="BF79" s="34" t="e">
        <f t="shared" si="90"/>
        <v>#NAME?</v>
      </c>
      <c r="BG79" s="34" t="e">
        <f t="shared" si="90"/>
        <v>#NAME?</v>
      </c>
      <c r="BH79" s="34" t="e">
        <f t="shared" si="90"/>
        <v>#NAME?</v>
      </c>
      <c r="BI79" s="34" t="e">
        <f t="shared" si="90"/>
        <v>#NAME?</v>
      </c>
      <c r="BJ79" s="34" t="e">
        <f t="shared" si="90"/>
        <v>#NAME?</v>
      </c>
      <c r="BK79" s="34" t="e">
        <f t="shared" si="90"/>
        <v>#NAME?</v>
      </c>
      <c r="BL79" s="34" t="e">
        <f t="shared" si="90"/>
        <v>#NAME?</v>
      </c>
      <c r="BM79" s="34" t="e">
        <f t="shared" si="90"/>
        <v>#NAME?</v>
      </c>
      <c r="BN79" s="34" t="e">
        <f t="shared" si="90"/>
        <v>#NAME?</v>
      </c>
      <c r="BO79" s="34" t="e">
        <f t="shared" si="90"/>
        <v>#NAME?</v>
      </c>
      <c r="BP79" s="34" t="e">
        <f t="shared" si="90"/>
        <v>#NAME?</v>
      </c>
      <c r="BQ79" s="34" t="e">
        <f t="shared" si="90"/>
        <v>#NAME?</v>
      </c>
      <c r="BR79" s="34" t="e">
        <f t="shared" si="90"/>
        <v>#NAME?</v>
      </c>
      <c r="BS79" s="34" t="e">
        <f t="shared" si="90"/>
        <v>#NAME?</v>
      </c>
      <c r="BT79" s="34" t="e">
        <f t="shared" si="90"/>
        <v>#NAME?</v>
      </c>
      <c r="BU79" s="34" t="e">
        <f t="shared" si="90"/>
        <v>#NAME?</v>
      </c>
      <c r="BV79" s="34" t="e">
        <f t="shared" si="90"/>
        <v>#NAME?</v>
      </c>
      <c r="BW79" s="34" t="e">
        <f t="shared" si="90"/>
        <v>#NAME?</v>
      </c>
      <c r="BX79" s="34" t="e">
        <f t="shared" si="90"/>
        <v>#NAME?</v>
      </c>
      <c r="BY79" s="34" t="e">
        <f t="shared" si="90"/>
        <v>#NAME?</v>
      </c>
      <c r="BZ79" s="34" t="e">
        <f t="shared" si="90"/>
        <v>#NAME?</v>
      </c>
      <c r="CA79" s="34" t="e">
        <f t="shared" si="90"/>
        <v>#NAME?</v>
      </c>
      <c r="CB79" s="34" t="e">
        <f t="shared" si="90"/>
        <v>#NAME?</v>
      </c>
      <c r="CC79" s="34" t="e">
        <f t="shared" ref="CC79:CI79" si="91">CC75</f>
        <v>#NAME?</v>
      </c>
      <c r="CD79" s="34" t="e">
        <f t="shared" si="91"/>
        <v>#NAME?</v>
      </c>
      <c r="CE79" s="34" t="e">
        <f t="shared" si="91"/>
        <v>#NAME?</v>
      </c>
      <c r="CF79" s="34" t="e">
        <f t="shared" si="91"/>
        <v>#NAME?</v>
      </c>
      <c r="CG79" s="34" t="e">
        <f t="shared" si="91"/>
        <v>#NAME?</v>
      </c>
      <c r="CH79" s="34" t="e">
        <f t="shared" si="91"/>
        <v>#NAME?</v>
      </c>
      <c r="CI79" s="34" t="e">
        <f t="shared" si="91"/>
        <v>#NAME?</v>
      </c>
    </row>
    <row r="80" spans="2:87" outlineLevel="1" x14ac:dyDescent="0.4">
      <c r="C80" t="s">
        <v>169</v>
      </c>
      <c r="E80" s="12"/>
      <c r="F80" s="12"/>
      <c r="G80" s="13"/>
      <c r="H80" s="21"/>
      <c r="I80" s="21"/>
      <c r="J80" s="21"/>
      <c r="K80" s="21"/>
      <c r="L80" s="21"/>
      <c r="M80" s="21"/>
      <c r="P80" s="21"/>
      <c r="Q80" s="21"/>
      <c r="R80" s="21"/>
      <c r="S80" s="21"/>
      <c r="T80" s="21"/>
      <c r="U80" s="21"/>
      <c r="V80" s="21"/>
      <c r="W80" s="21"/>
      <c r="X80" s="21"/>
      <c r="Y80" s="21"/>
      <c r="Z80" s="21"/>
      <c r="AA80" s="21"/>
      <c r="AB80" s="21"/>
      <c r="AC80" s="21"/>
      <c r="AD80" s="21"/>
      <c r="AE80" s="21"/>
      <c r="AF80" s="21"/>
      <c r="AG80" s="21"/>
      <c r="AH80" s="21"/>
      <c r="AI80" s="21"/>
      <c r="AJ80" s="21"/>
      <c r="AK80" s="21"/>
      <c r="AL80" s="21"/>
      <c r="AM80" s="21"/>
      <c r="AN80" s="21"/>
      <c r="AO80" s="21"/>
      <c r="AP80" s="21"/>
      <c r="AQ80" s="21"/>
      <c r="AR80" s="21"/>
      <c r="AS80" s="21"/>
      <c r="AT80" s="21"/>
      <c r="AU80" s="21"/>
      <c r="AV80" s="21"/>
      <c r="AW80" s="21"/>
      <c r="AX80" s="21"/>
      <c r="AY80" s="21"/>
      <c r="AZ80" s="21"/>
      <c r="BA80" s="21"/>
      <c r="BB80" s="21"/>
      <c r="BC80" s="21"/>
      <c r="BD80" s="21"/>
      <c r="BE80" s="21"/>
      <c r="BF80" s="21"/>
      <c r="BG80" s="21"/>
      <c r="BH80" s="21"/>
      <c r="BI80" s="21"/>
      <c r="BJ80" s="21"/>
      <c r="BK80" s="21"/>
      <c r="BL80" s="21"/>
      <c r="BM80" s="21"/>
      <c r="BN80" s="21"/>
      <c r="BO80" s="21"/>
      <c r="BP80" s="21"/>
      <c r="BQ80" s="21"/>
      <c r="BR80" s="21"/>
      <c r="BS80" s="21"/>
      <c r="BT80" s="21"/>
      <c r="BU80" s="21"/>
      <c r="BV80" s="21"/>
      <c r="BW80" s="21"/>
      <c r="BX80" s="21"/>
      <c r="BY80" s="21"/>
      <c r="BZ80" s="21"/>
      <c r="CA80" s="21"/>
      <c r="CB80" s="21"/>
      <c r="CC80" s="21"/>
      <c r="CD80" s="21"/>
      <c r="CE80" s="21"/>
      <c r="CF80" s="21"/>
      <c r="CG80" s="21"/>
      <c r="CH80" s="21"/>
      <c r="CI80" s="21"/>
    </row>
    <row r="81" spans="1:87" s="46" customFormat="1" x14ac:dyDescent="0.4">
      <c r="C81" s="46" t="s">
        <v>149</v>
      </c>
      <c r="E81" s="50" t="s">
        <v>175</v>
      </c>
      <c r="F81" s="50"/>
      <c r="G81" s="71"/>
    </row>
    <row r="82" spans="1:87" x14ac:dyDescent="0.4">
      <c r="C82" t="s">
        <v>149</v>
      </c>
      <c r="E82" s="12" t="s">
        <v>176</v>
      </c>
      <c r="F82" s="12"/>
      <c r="G82" s="13"/>
      <c r="H82" s="18">
        <v>2</v>
      </c>
      <c r="I82" s="18">
        <v>2</v>
      </c>
      <c r="J82" s="18">
        <v>2</v>
      </c>
      <c r="K82" s="18">
        <v>2</v>
      </c>
      <c r="L82" s="18">
        <v>2</v>
      </c>
      <c r="M82" s="18">
        <v>2</v>
      </c>
      <c r="P82" s="19" t="e" cm="1">
        <f t="array" ref="P82">INDEX($H:$M,ROW(),MATCH(P$2,$H$1:$M$1,0))</f>
        <v>#NAME?</v>
      </c>
      <c r="Q82" s="19" t="e" cm="1">
        <f t="array" ref="Q82">INDEX($H:$M,ROW(),MATCH(Q$2,$H$1:$M$1,0))</f>
        <v>#NAME?</v>
      </c>
      <c r="R82" s="19" t="e" cm="1">
        <f t="array" ref="R82">INDEX($H:$M,ROW(),MATCH(R$2,$H$1:$M$1,0))</f>
        <v>#NAME?</v>
      </c>
      <c r="S82" s="19" t="e" cm="1">
        <f t="array" ref="S82">INDEX($H:$M,ROW(),MATCH(S$2,$H$1:$M$1,0))</f>
        <v>#NAME?</v>
      </c>
      <c r="T82" s="19" t="e" cm="1">
        <f t="array" ref="T82">INDEX($H:$M,ROW(),MATCH(T$2,$H$1:$M$1,0))</f>
        <v>#NAME?</v>
      </c>
      <c r="U82" s="19" t="e" cm="1">
        <f t="array" ref="U82">INDEX($H:$M,ROW(),MATCH(U$2,$H$1:$M$1,0))</f>
        <v>#NAME?</v>
      </c>
      <c r="V82" s="19" t="e" cm="1">
        <f t="array" ref="V82">INDEX($H:$M,ROW(),MATCH(V$2,$H$1:$M$1,0))</f>
        <v>#NAME?</v>
      </c>
      <c r="W82" s="19" t="e" cm="1">
        <f t="array" ref="W82">INDEX($H:$M,ROW(),MATCH(W$2,$H$1:$M$1,0))</f>
        <v>#NAME?</v>
      </c>
      <c r="X82" s="19" t="e" cm="1">
        <f t="array" ref="X82">INDEX($H:$M,ROW(),MATCH(X$2,$H$1:$M$1,0))</f>
        <v>#NAME?</v>
      </c>
      <c r="Y82" s="19" t="e" cm="1">
        <f t="array" ref="Y82">INDEX($H:$M,ROW(),MATCH(Y$2,$H$1:$M$1,0))</f>
        <v>#NAME?</v>
      </c>
      <c r="Z82" s="19" t="e" cm="1">
        <f t="array" ref="Z82">INDEX($H:$M,ROW(),MATCH(Z$2,$H$1:$M$1,0))</f>
        <v>#NAME?</v>
      </c>
      <c r="AA82" s="19" t="e" cm="1">
        <f t="array" ref="AA82">INDEX($H:$M,ROW(),MATCH(AA$2,$H$1:$M$1,0))</f>
        <v>#NAME?</v>
      </c>
      <c r="AB82" s="19" t="e" cm="1">
        <f t="array" ref="AB82">INDEX($H:$M,ROW(),MATCH(AB$2,$H$1:$M$1,0))</f>
        <v>#NAME?</v>
      </c>
      <c r="AC82" s="19" t="e" cm="1">
        <f t="array" ref="AC82">INDEX($H:$M,ROW(),MATCH(AC$2,$H$1:$M$1,0))</f>
        <v>#NAME?</v>
      </c>
      <c r="AD82" s="19" t="e" cm="1">
        <f t="array" ref="AD82">INDEX($H:$M,ROW(),MATCH(AD$2,$H$1:$M$1,0))</f>
        <v>#NAME?</v>
      </c>
      <c r="AE82" s="19" t="e" cm="1">
        <f t="array" ref="AE82">INDEX($H:$M,ROW(),MATCH(AE$2,$H$1:$M$1,0))</f>
        <v>#NAME?</v>
      </c>
      <c r="AF82" s="19" t="e" cm="1">
        <f t="array" ref="AF82">INDEX($H:$M,ROW(),MATCH(AF$2,$H$1:$M$1,0))</f>
        <v>#NAME?</v>
      </c>
      <c r="AG82" s="19" t="e" cm="1">
        <f t="array" ref="AG82">INDEX($H:$M,ROW(),MATCH(AG$2,$H$1:$M$1,0))</f>
        <v>#NAME?</v>
      </c>
      <c r="AH82" s="19" t="e" cm="1">
        <f t="array" ref="AH82">INDEX($H:$M,ROW(),MATCH(AH$2,$H$1:$M$1,0))</f>
        <v>#NAME?</v>
      </c>
      <c r="AI82" s="19" t="e" cm="1">
        <f t="array" ref="AI82">INDEX($H:$M,ROW(),MATCH(AI$2,$H$1:$M$1,0))</f>
        <v>#NAME?</v>
      </c>
      <c r="AJ82" s="19" t="e" cm="1">
        <f t="array" ref="AJ82">INDEX($H:$M,ROW(),MATCH(AJ$2,$H$1:$M$1,0))</f>
        <v>#NAME?</v>
      </c>
      <c r="AK82" s="19" t="e" cm="1">
        <f t="array" ref="AK82">INDEX($H:$M,ROW(),MATCH(AK$2,$H$1:$M$1,0))</f>
        <v>#NAME?</v>
      </c>
      <c r="AL82" s="19" t="e" cm="1">
        <f t="array" ref="AL82">INDEX($H:$M,ROW(),MATCH(AL$2,$H$1:$M$1,0))</f>
        <v>#NAME?</v>
      </c>
      <c r="AM82" s="19" t="e" cm="1">
        <f t="array" ref="AM82">INDEX($H:$M,ROW(),MATCH(AM$2,$H$1:$M$1,0))</f>
        <v>#NAME?</v>
      </c>
      <c r="AN82" s="19" t="e" cm="1">
        <f t="array" ref="AN82">INDEX($H:$M,ROW(),MATCH(AN$2,$H$1:$M$1,0))</f>
        <v>#NAME?</v>
      </c>
      <c r="AO82" s="19" t="e" cm="1">
        <f t="array" ref="AO82">INDEX($H:$M,ROW(),MATCH(AO$2,$H$1:$M$1,0))</f>
        <v>#NAME?</v>
      </c>
      <c r="AP82" s="19" t="e" cm="1">
        <f t="array" ref="AP82">INDEX($H:$M,ROW(),MATCH(AP$2,$H$1:$M$1,0))</f>
        <v>#NAME?</v>
      </c>
      <c r="AQ82" s="19" t="e" cm="1">
        <f t="array" ref="AQ82">INDEX($H:$M,ROW(),MATCH(AQ$2,$H$1:$M$1,0))</f>
        <v>#NAME?</v>
      </c>
      <c r="AR82" s="19" t="e" cm="1">
        <f t="array" ref="AR82">INDEX($H:$M,ROW(),MATCH(AR$2,$H$1:$M$1,0))</f>
        <v>#NAME?</v>
      </c>
      <c r="AS82" s="19" t="e" cm="1">
        <f t="array" ref="AS82">INDEX($H:$M,ROW(),MATCH(AS$2,$H$1:$M$1,0))</f>
        <v>#NAME?</v>
      </c>
      <c r="AT82" s="19" t="e" cm="1">
        <f t="array" ref="AT82">INDEX($H:$M,ROW(),MATCH(AT$2,$H$1:$M$1,0))</f>
        <v>#NAME?</v>
      </c>
      <c r="AU82" s="19" t="e" cm="1">
        <f t="array" ref="AU82">INDEX($H:$M,ROW(),MATCH(AU$2,$H$1:$M$1,0))</f>
        <v>#NAME?</v>
      </c>
      <c r="AV82" s="19" t="e" cm="1">
        <f t="array" ref="AV82">INDEX($H:$M,ROW(),MATCH(AV$2,$H$1:$M$1,0))</f>
        <v>#NAME?</v>
      </c>
      <c r="AW82" s="19" t="e" cm="1">
        <f t="array" ref="AW82">INDEX($H:$M,ROW(),MATCH(AW$2,$H$1:$M$1,0))</f>
        <v>#NAME?</v>
      </c>
      <c r="AX82" s="19" t="e" cm="1">
        <f t="array" ref="AX82">INDEX($H:$M,ROW(),MATCH(AX$2,$H$1:$M$1,0))</f>
        <v>#NAME?</v>
      </c>
      <c r="AY82" s="19" t="e" cm="1">
        <f t="array" ref="AY82">INDEX($H:$M,ROW(),MATCH(AY$2,$H$1:$M$1,0))</f>
        <v>#NAME?</v>
      </c>
      <c r="AZ82" s="19" t="e" cm="1">
        <f t="array" ref="AZ82">INDEX($H:$M,ROW(),MATCH(AZ$2,$H$1:$M$1,0))</f>
        <v>#NAME?</v>
      </c>
      <c r="BA82" s="19" t="e" cm="1">
        <f t="array" ref="BA82">INDEX($H:$M,ROW(),MATCH(BA$2,$H$1:$M$1,0))</f>
        <v>#NAME?</v>
      </c>
      <c r="BB82" s="19" t="e" cm="1">
        <f t="array" ref="BB82">INDEX($H:$M,ROW(),MATCH(BB$2,$H$1:$M$1,0))</f>
        <v>#NAME?</v>
      </c>
      <c r="BC82" s="19" t="e" cm="1">
        <f t="array" ref="BC82">INDEX($H:$M,ROW(),MATCH(BC$2,$H$1:$M$1,0))</f>
        <v>#NAME?</v>
      </c>
      <c r="BD82" s="19" t="e" cm="1">
        <f t="array" ref="BD82">INDEX($H:$M,ROW(),MATCH(BD$2,$H$1:$M$1,0))</f>
        <v>#NAME?</v>
      </c>
      <c r="BE82" s="19" t="e" cm="1">
        <f t="array" ref="BE82">INDEX($H:$M,ROW(),MATCH(BE$2,$H$1:$M$1,0))</f>
        <v>#NAME?</v>
      </c>
      <c r="BF82" s="19" t="e" cm="1">
        <f t="array" ref="BF82">INDEX($H:$M,ROW(),MATCH(BF$2,$H$1:$M$1,0))</f>
        <v>#NAME?</v>
      </c>
      <c r="BG82" s="19" t="e" cm="1">
        <f t="array" ref="BG82">INDEX($H:$M,ROW(),MATCH(BG$2,$H$1:$M$1,0))</f>
        <v>#NAME?</v>
      </c>
      <c r="BH82" s="19" t="e" cm="1">
        <f t="array" ref="BH82">INDEX($H:$M,ROW(),MATCH(BH$2,$H$1:$M$1,0))</f>
        <v>#NAME?</v>
      </c>
      <c r="BI82" s="19" t="e" cm="1">
        <f t="array" ref="BI82">INDEX($H:$M,ROW(),MATCH(BI$2,$H$1:$M$1,0))</f>
        <v>#NAME?</v>
      </c>
      <c r="BJ82" s="19" t="e" cm="1">
        <f t="array" ref="BJ82">INDEX($H:$M,ROW(),MATCH(BJ$2,$H$1:$M$1,0))</f>
        <v>#NAME?</v>
      </c>
      <c r="BK82" s="19" t="e" cm="1">
        <f t="array" ref="BK82">INDEX($H:$M,ROW(),MATCH(BK$2,$H$1:$M$1,0))</f>
        <v>#NAME?</v>
      </c>
      <c r="BL82" s="19" t="e" cm="1">
        <f t="array" ref="BL82">INDEX($H:$M,ROW(),MATCH(BL$2,$H$1:$M$1,0))</f>
        <v>#NAME?</v>
      </c>
      <c r="BM82" s="19" t="e" cm="1">
        <f t="array" ref="BM82">INDEX($H:$M,ROW(),MATCH(BM$2,$H$1:$M$1,0))</f>
        <v>#NAME?</v>
      </c>
      <c r="BN82" s="19" t="e" cm="1">
        <f t="array" ref="BN82">INDEX($H:$M,ROW(),MATCH(BN$2,$H$1:$M$1,0))</f>
        <v>#NAME?</v>
      </c>
      <c r="BO82" s="19" t="e" cm="1">
        <f t="array" ref="BO82">INDEX($H:$M,ROW(),MATCH(BO$2,$H$1:$M$1,0))</f>
        <v>#NAME?</v>
      </c>
      <c r="BP82" s="19" t="e" cm="1">
        <f t="array" ref="BP82">INDEX($H:$M,ROW(),MATCH(BP$2,$H$1:$M$1,0))</f>
        <v>#NAME?</v>
      </c>
      <c r="BQ82" s="19" t="e" cm="1">
        <f t="array" ref="BQ82">INDEX($H:$M,ROW(),MATCH(BQ$2,$H$1:$M$1,0))</f>
        <v>#NAME?</v>
      </c>
      <c r="BR82" s="19" t="e" cm="1">
        <f t="array" ref="BR82">INDEX($H:$M,ROW(),MATCH(BR$2,$H$1:$M$1,0))</f>
        <v>#NAME?</v>
      </c>
      <c r="BS82" s="19" t="e" cm="1">
        <f t="array" ref="BS82">INDEX($H:$M,ROW(),MATCH(BS$2,$H$1:$M$1,0))</f>
        <v>#NAME?</v>
      </c>
      <c r="BT82" s="19" t="e" cm="1">
        <f t="array" ref="BT82">INDEX($H:$M,ROW(),MATCH(BT$2,$H$1:$M$1,0))</f>
        <v>#NAME?</v>
      </c>
      <c r="BU82" s="19" t="e" cm="1">
        <f t="array" ref="BU82">INDEX($H:$M,ROW(),MATCH(BU$2,$H$1:$M$1,0))</f>
        <v>#NAME?</v>
      </c>
      <c r="BV82" s="19" t="e" cm="1">
        <f t="array" ref="BV82">INDEX($H:$M,ROW(),MATCH(BV$2,$H$1:$M$1,0))</f>
        <v>#NAME?</v>
      </c>
      <c r="BW82" s="19" t="e" cm="1">
        <f t="array" ref="BW82">INDEX($H:$M,ROW(),MATCH(BW$2,$H$1:$M$1,0))</f>
        <v>#NAME?</v>
      </c>
      <c r="BX82" s="19" t="e" cm="1">
        <f t="array" ref="BX82">INDEX($H:$M,ROW(),MATCH(BX$2,$H$1:$M$1,0))</f>
        <v>#NAME?</v>
      </c>
      <c r="BY82" s="19" t="e" cm="1">
        <f t="array" ref="BY82">INDEX($H:$M,ROW(),MATCH(BY$2,$H$1:$M$1,0))</f>
        <v>#NAME?</v>
      </c>
      <c r="BZ82" s="19" t="e" cm="1">
        <f t="array" ref="BZ82">INDEX($H:$M,ROW(),MATCH(BZ$2,$H$1:$M$1,0))</f>
        <v>#NAME?</v>
      </c>
      <c r="CA82" s="19" t="e" cm="1">
        <f t="array" ref="CA82">INDEX($H:$M,ROW(),MATCH(CA$2,$H$1:$M$1,0))</f>
        <v>#NAME?</v>
      </c>
      <c r="CB82" s="19" t="e" cm="1">
        <f t="array" ref="CB82">INDEX($H:$M,ROW(),MATCH(CB$2,$H$1:$M$1,0))</f>
        <v>#NAME?</v>
      </c>
      <c r="CC82" s="19" t="e" cm="1">
        <f t="array" ref="CC82">INDEX($H:$M,ROW(),MATCH(CC$2,$H$1:$M$1,0))</f>
        <v>#NAME?</v>
      </c>
      <c r="CD82" s="19" t="e" cm="1">
        <f t="array" ref="CD82">INDEX($H:$M,ROW(),MATCH(CD$2,$H$1:$M$1,0))</f>
        <v>#NAME?</v>
      </c>
      <c r="CE82" s="19" t="e" cm="1">
        <f t="array" ref="CE82">INDEX($H:$M,ROW(),MATCH(CE$2,$H$1:$M$1,0))</f>
        <v>#NAME?</v>
      </c>
      <c r="CF82" s="19" t="e" cm="1">
        <f t="array" ref="CF82">INDEX($H:$M,ROW(),MATCH(CF$2,$H$1:$M$1,0))</f>
        <v>#NAME?</v>
      </c>
      <c r="CG82" s="19" t="e" cm="1">
        <f t="array" ref="CG82">INDEX($H:$M,ROW(),MATCH(CG$2,$H$1:$M$1,0))</f>
        <v>#NAME?</v>
      </c>
      <c r="CH82" s="19" t="e" cm="1">
        <f t="array" ref="CH82">INDEX($H:$M,ROW(),MATCH(CH$2,$H$1:$M$1,0))</f>
        <v>#NAME?</v>
      </c>
      <c r="CI82" s="19" t="e" cm="1">
        <f t="array" ref="CI82">INDEX($H:$M,ROW(),MATCH(CI$2,$H$1:$M$1,0))</f>
        <v>#NAME?</v>
      </c>
    </row>
    <row r="83" spans="1:87" x14ac:dyDescent="0.4">
      <c r="B83" t="s">
        <v>202</v>
      </c>
      <c r="C83" t="s">
        <v>149</v>
      </c>
      <c r="E83" s="27" t="str">
        <f>SUBSTITUTE(E81,":","")&amp;" Expense"</f>
        <v>Unit cost - volume driven Expense</v>
      </c>
      <c r="F83" s="27"/>
      <c r="G83" s="9"/>
      <c r="H83" s="28">
        <f t="shared" ref="H83:M83" si="92">-H82*H79</f>
        <v>0</v>
      </c>
      <c r="I83" s="28">
        <f t="shared" si="92"/>
        <v>0</v>
      </c>
      <c r="J83" s="28">
        <f t="shared" si="92"/>
        <v>0</v>
      </c>
      <c r="K83" s="28">
        <f t="shared" si="92"/>
        <v>0</v>
      </c>
      <c r="L83" s="28">
        <f t="shared" si="92"/>
        <v>0</v>
      </c>
      <c r="M83" s="28">
        <f t="shared" si="92"/>
        <v>0</v>
      </c>
      <c r="P83" s="28" t="e">
        <f>-P82*P79</f>
        <v>#NAME?</v>
      </c>
      <c r="Q83" s="28" t="e">
        <f t="shared" ref="Q83:CB83" si="93">-Q82*Q79</f>
        <v>#NAME?</v>
      </c>
      <c r="R83" s="28" t="e">
        <f t="shared" si="93"/>
        <v>#NAME?</v>
      </c>
      <c r="S83" s="28" t="e">
        <f t="shared" si="93"/>
        <v>#NAME?</v>
      </c>
      <c r="T83" s="28" t="e">
        <f t="shared" si="93"/>
        <v>#NAME?</v>
      </c>
      <c r="U83" s="28" t="e">
        <f t="shared" si="93"/>
        <v>#NAME?</v>
      </c>
      <c r="V83" s="28" t="e">
        <f t="shared" si="93"/>
        <v>#NAME?</v>
      </c>
      <c r="W83" s="28" t="e">
        <f t="shared" si="93"/>
        <v>#NAME?</v>
      </c>
      <c r="X83" s="28" t="e">
        <f t="shared" si="93"/>
        <v>#NAME?</v>
      </c>
      <c r="Y83" s="28" t="e">
        <f t="shared" si="93"/>
        <v>#NAME?</v>
      </c>
      <c r="Z83" s="28" t="e">
        <f t="shared" si="93"/>
        <v>#NAME?</v>
      </c>
      <c r="AA83" s="28" t="e">
        <f t="shared" si="93"/>
        <v>#NAME?</v>
      </c>
      <c r="AB83" s="28" t="e">
        <f t="shared" si="93"/>
        <v>#NAME?</v>
      </c>
      <c r="AC83" s="28" t="e">
        <f t="shared" si="93"/>
        <v>#NAME?</v>
      </c>
      <c r="AD83" s="28" t="e">
        <f t="shared" si="93"/>
        <v>#NAME?</v>
      </c>
      <c r="AE83" s="28" t="e">
        <f t="shared" si="93"/>
        <v>#NAME?</v>
      </c>
      <c r="AF83" s="28" t="e">
        <f t="shared" si="93"/>
        <v>#NAME?</v>
      </c>
      <c r="AG83" s="28" t="e">
        <f t="shared" si="93"/>
        <v>#NAME?</v>
      </c>
      <c r="AH83" s="28" t="e">
        <f t="shared" si="93"/>
        <v>#NAME?</v>
      </c>
      <c r="AI83" s="28" t="e">
        <f t="shared" si="93"/>
        <v>#NAME?</v>
      </c>
      <c r="AJ83" s="28" t="e">
        <f t="shared" si="93"/>
        <v>#NAME?</v>
      </c>
      <c r="AK83" s="28" t="e">
        <f t="shared" si="93"/>
        <v>#NAME?</v>
      </c>
      <c r="AL83" s="28" t="e">
        <f t="shared" si="93"/>
        <v>#NAME?</v>
      </c>
      <c r="AM83" s="28" t="e">
        <f t="shared" si="93"/>
        <v>#NAME?</v>
      </c>
      <c r="AN83" s="28" t="e">
        <f t="shared" si="93"/>
        <v>#NAME?</v>
      </c>
      <c r="AO83" s="28" t="e">
        <f t="shared" si="93"/>
        <v>#NAME?</v>
      </c>
      <c r="AP83" s="28" t="e">
        <f t="shared" si="93"/>
        <v>#NAME?</v>
      </c>
      <c r="AQ83" s="28" t="e">
        <f t="shared" si="93"/>
        <v>#NAME?</v>
      </c>
      <c r="AR83" s="28" t="e">
        <f t="shared" si="93"/>
        <v>#NAME?</v>
      </c>
      <c r="AS83" s="28" t="e">
        <f t="shared" si="93"/>
        <v>#NAME?</v>
      </c>
      <c r="AT83" s="28" t="e">
        <f t="shared" si="93"/>
        <v>#NAME?</v>
      </c>
      <c r="AU83" s="28" t="e">
        <f t="shared" si="93"/>
        <v>#NAME?</v>
      </c>
      <c r="AV83" s="28" t="e">
        <f t="shared" si="93"/>
        <v>#NAME?</v>
      </c>
      <c r="AW83" s="28" t="e">
        <f t="shared" si="93"/>
        <v>#NAME?</v>
      </c>
      <c r="AX83" s="28" t="e">
        <f t="shared" si="93"/>
        <v>#NAME?</v>
      </c>
      <c r="AY83" s="28" t="e">
        <f t="shared" si="93"/>
        <v>#NAME?</v>
      </c>
      <c r="AZ83" s="28" t="e">
        <f t="shared" si="93"/>
        <v>#NAME?</v>
      </c>
      <c r="BA83" s="28" t="e">
        <f t="shared" si="93"/>
        <v>#NAME?</v>
      </c>
      <c r="BB83" s="28" t="e">
        <f t="shared" si="93"/>
        <v>#NAME?</v>
      </c>
      <c r="BC83" s="28" t="e">
        <f t="shared" si="93"/>
        <v>#NAME?</v>
      </c>
      <c r="BD83" s="28" t="e">
        <f t="shared" si="93"/>
        <v>#NAME?</v>
      </c>
      <c r="BE83" s="28" t="e">
        <f t="shared" si="93"/>
        <v>#NAME?</v>
      </c>
      <c r="BF83" s="28" t="e">
        <f t="shared" si="93"/>
        <v>#NAME?</v>
      </c>
      <c r="BG83" s="28" t="e">
        <f t="shared" si="93"/>
        <v>#NAME?</v>
      </c>
      <c r="BH83" s="28" t="e">
        <f t="shared" si="93"/>
        <v>#NAME?</v>
      </c>
      <c r="BI83" s="28" t="e">
        <f t="shared" si="93"/>
        <v>#NAME?</v>
      </c>
      <c r="BJ83" s="28" t="e">
        <f t="shared" si="93"/>
        <v>#NAME?</v>
      </c>
      <c r="BK83" s="28" t="e">
        <f t="shared" si="93"/>
        <v>#NAME?</v>
      </c>
      <c r="BL83" s="28" t="e">
        <f t="shared" si="93"/>
        <v>#NAME?</v>
      </c>
      <c r="BM83" s="28" t="e">
        <f t="shared" si="93"/>
        <v>#NAME?</v>
      </c>
      <c r="BN83" s="28" t="e">
        <f t="shared" si="93"/>
        <v>#NAME?</v>
      </c>
      <c r="BO83" s="28" t="e">
        <f t="shared" si="93"/>
        <v>#NAME?</v>
      </c>
      <c r="BP83" s="28" t="e">
        <f t="shared" si="93"/>
        <v>#NAME?</v>
      </c>
      <c r="BQ83" s="28" t="e">
        <f t="shared" si="93"/>
        <v>#NAME?</v>
      </c>
      <c r="BR83" s="28" t="e">
        <f t="shared" si="93"/>
        <v>#NAME?</v>
      </c>
      <c r="BS83" s="28" t="e">
        <f t="shared" si="93"/>
        <v>#NAME?</v>
      </c>
      <c r="BT83" s="28" t="e">
        <f t="shared" si="93"/>
        <v>#NAME?</v>
      </c>
      <c r="BU83" s="28" t="e">
        <f t="shared" si="93"/>
        <v>#NAME?</v>
      </c>
      <c r="BV83" s="28" t="e">
        <f t="shared" si="93"/>
        <v>#NAME?</v>
      </c>
      <c r="BW83" s="28" t="e">
        <f t="shared" si="93"/>
        <v>#NAME?</v>
      </c>
      <c r="BX83" s="28" t="e">
        <f t="shared" si="93"/>
        <v>#NAME?</v>
      </c>
      <c r="BY83" s="28" t="e">
        <f t="shared" si="93"/>
        <v>#NAME?</v>
      </c>
      <c r="BZ83" s="28" t="e">
        <f t="shared" si="93"/>
        <v>#NAME?</v>
      </c>
      <c r="CA83" s="28" t="e">
        <f t="shared" si="93"/>
        <v>#NAME?</v>
      </c>
      <c r="CB83" s="28" t="e">
        <f t="shared" si="93"/>
        <v>#NAME?</v>
      </c>
      <c r="CC83" s="28" t="e">
        <f t="shared" ref="CC83:CI83" si="94">-CC82*CC79</f>
        <v>#NAME?</v>
      </c>
      <c r="CD83" s="28" t="e">
        <f t="shared" si="94"/>
        <v>#NAME?</v>
      </c>
      <c r="CE83" s="28" t="e">
        <f t="shared" si="94"/>
        <v>#NAME?</v>
      </c>
      <c r="CF83" s="28" t="e">
        <f t="shared" si="94"/>
        <v>#NAME?</v>
      </c>
      <c r="CG83" s="28" t="e">
        <f t="shared" si="94"/>
        <v>#NAME?</v>
      </c>
      <c r="CH83" s="28" t="e">
        <f t="shared" si="94"/>
        <v>#NAME?</v>
      </c>
      <c r="CI83" s="28" t="e">
        <f t="shared" si="94"/>
        <v>#NAME?</v>
      </c>
    </row>
    <row r="84" spans="1:87" x14ac:dyDescent="0.4">
      <c r="C84" t="s">
        <v>149</v>
      </c>
      <c r="E84" s="12"/>
      <c r="F84" s="12"/>
      <c r="G84" s="13"/>
      <c r="H84" s="21"/>
      <c r="I84" s="21"/>
      <c r="J84" s="21"/>
      <c r="K84" s="21"/>
      <c r="L84" s="21"/>
      <c r="M84" s="21"/>
      <c r="P84" s="21"/>
      <c r="Q84" s="21"/>
      <c r="R84" s="21"/>
      <c r="S84" s="21"/>
      <c r="T84" s="21"/>
      <c r="U84" s="21"/>
      <c r="V84" s="21"/>
      <c r="W84" s="21"/>
      <c r="X84" s="21"/>
      <c r="Y84" s="21"/>
      <c r="Z84" s="21"/>
      <c r="AA84" s="21"/>
      <c r="AB84" s="21"/>
      <c r="AC84" s="21"/>
      <c r="AD84" s="21"/>
      <c r="AE84" s="21"/>
      <c r="AF84" s="21"/>
      <c r="AG84" s="21"/>
      <c r="AH84" s="21"/>
      <c r="AI84" s="21"/>
      <c r="AJ84" s="21"/>
      <c r="AK84" s="21"/>
      <c r="AL84" s="21"/>
      <c r="AM84" s="21"/>
      <c r="AN84" s="21"/>
      <c r="AO84" s="21"/>
      <c r="AP84" s="21"/>
      <c r="AQ84" s="21"/>
      <c r="AR84" s="21"/>
      <c r="AS84" s="21"/>
      <c r="AT84" s="21"/>
      <c r="AU84" s="21"/>
      <c r="AV84" s="21"/>
      <c r="AW84" s="21"/>
      <c r="AX84" s="21"/>
      <c r="AY84" s="21"/>
      <c r="AZ84" s="21"/>
      <c r="BA84" s="21"/>
      <c r="BB84" s="21"/>
      <c r="BC84" s="21"/>
      <c r="BD84" s="21"/>
      <c r="BE84" s="21"/>
      <c r="BF84" s="21"/>
      <c r="BG84" s="21"/>
      <c r="BH84" s="21"/>
      <c r="BI84" s="21"/>
      <c r="BJ84" s="21"/>
      <c r="BK84" s="21"/>
      <c r="BL84" s="21"/>
      <c r="BM84" s="21"/>
      <c r="BN84" s="21"/>
      <c r="BO84" s="21"/>
      <c r="BP84" s="21"/>
      <c r="BQ84" s="21"/>
      <c r="BR84" s="21"/>
      <c r="BS84" s="21"/>
      <c r="BT84" s="21"/>
      <c r="BU84" s="21"/>
      <c r="BV84" s="21"/>
      <c r="BW84" s="21"/>
      <c r="BX84" s="21"/>
      <c r="BY84" s="21"/>
      <c r="BZ84" s="21"/>
      <c r="CA84" s="21"/>
      <c r="CB84" s="21"/>
      <c r="CC84" s="21"/>
      <c r="CD84" s="21"/>
      <c r="CE84" s="21"/>
      <c r="CF84" s="21"/>
      <c r="CG84" s="21"/>
      <c r="CH84" s="21"/>
      <c r="CI84" s="21"/>
    </row>
    <row r="85" spans="1:87" outlineLevel="1" x14ac:dyDescent="0.4">
      <c r="C85" t="s">
        <v>149</v>
      </c>
      <c r="E85" t="str">
        <f>"Revenue driver: "&amp;E77</f>
        <v>Revenue driver: Advertising revenue Revenue</v>
      </c>
      <c r="H85" s="53"/>
      <c r="I85" s="53"/>
      <c r="J85" s="53"/>
      <c r="K85" s="53"/>
      <c r="L85" s="53"/>
      <c r="M85" s="53"/>
      <c r="P85" s="53" t="e">
        <f>P77</f>
        <v>#NAME?</v>
      </c>
      <c r="Q85" s="53" t="e">
        <f t="shared" ref="Q85:CB85" si="95">Q77</f>
        <v>#NAME?</v>
      </c>
      <c r="R85" s="53" t="e">
        <f t="shared" si="95"/>
        <v>#NAME?</v>
      </c>
      <c r="S85" s="53" t="e">
        <f t="shared" si="95"/>
        <v>#NAME?</v>
      </c>
      <c r="T85" s="53" t="e">
        <f t="shared" si="95"/>
        <v>#NAME?</v>
      </c>
      <c r="U85" s="53" t="e">
        <f t="shared" si="95"/>
        <v>#NAME?</v>
      </c>
      <c r="V85" s="53" t="e">
        <f t="shared" si="95"/>
        <v>#NAME?</v>
      </c>
      <c r="W85" s="53" t="e">
        <f t="shared" si="95"/>
        <v>#NAME?</v>
      </c>
      <c r="X85" s="53" t="e">
        <f t="shared" si="95"/>
        <v>#NAME?</v>
      </c>
      <c r="Y85" s="53" t="e">
        <f t="shared" si="95"/>
        <v>#NAME?</v>
      </c>
      <c r="Z85" s="53" t="e">
        <f t="shared" si="95"/>
        <v>#NAME?</v>
      </c>
      <c r="AA85" s="53" t="e">
        <f t="shared" si="95"/>
        <v>#NAME?</v>
      </c>
      <c r="AB85" s="53" t="e">
        <f t="shared" si="95"/>
        <v>#NAME?</v>
      </c>
      <c r="AC85" s="53" t="e">
        <f t="shared" si="95"/>
        <v>#NAME?</v>
      </c>
      <c r="AD85" s="53" t="e">
        <f t="shared" si="95"/>
        <v>#NAME?</v>
      </c>
      <c r="AE85" s="53" t="e">
        <f t="shared" si="95"/>
        <v>#NAME?</v>
      </c>
      <c r="AF85" s="53" t="e">
        <f t="shared" si="95"/>
        <v>#NAME?</v>
      </c>
      <c r="AG85" s="53" t="e">
        <f t="shared" si="95"/>
        <v>#NAME?</v>
      </c>
      <c r="AH85" s="53" t="e">
        <f t="shared" si="95"/>
        <v>#NAME?</v>
      </c>
      <c r="AI85" s="53" t="e">
        <f t="shared" si="95"/>
        <v>#NAME?</v>
      </c>
      <c r="AJ85" s="53" t="e">
        <f t="shared" si="95"/>
        <v>#NAME?</v>
      </c>
      <c r="AK85" s="53" t="e">
        <f t="shared" si="95"/>
        <v>#NAME?</v>
      </c>
      <c r="AL85" s="53" t="e">
        <f t="shared" si="95"/>
        <v>#NAME?</v>
      </c>
      <c r="AM85" s="53" t="e">
        <f t="shared" si="95"/>
        <v>#NAME?</v>
      </c>
      <c r="AN85" s="53" t="e">
        <f t="shared" si="95"/>
        <v>#NAME?</v>
      </c>
      <c r="AO85" s="53" t="e">
        <f t="shared" si="95"/>
        <v>#NAME?</v>
      </c>
      <c r="AP85" s="53" t="e">
        <f t="shared" si="95"/>
        <v>#NAME?</v>
      </c>
      <c r="AQ85" s="53" t="e">
        <f t="shared" si="95"/>
        <v>#NAME?</v>
      </c>
      <c r="AR85" s="53" t="e">
        <f t="shared" si="95"/>
        <v>#NAME?</v>
      </c>
      <c r="AS85" s="53" t="e">
        <f t="shared" si="95"/>
        <v>#NAME?</v>
      </c>
      <c r="AT85" s="53" t="e">
        <f t="shared" si="95"/>
        <v>#NAME?</v>
      </c>
      <c r="AU85" s="53" t="e">
        <f t="shared" si="95"/>
        <v>#NAME?</v>
      </c>
      <c r="AV85" s="53" t="e">
        <f t="shared" si="95"/>
        <v>#NAME?</v>
      </c>
      <c r="AW85" s="53" t="e">
        <f t="shared" si="95"/>
        <v>#NAME?</v>
      </c>
      <c r="AX85" s="53" t="e">
        <f t="shared" si="95"/>
        <v>#NAME?</v>
      </c>
      <c r="AY85" s="53" t="e">
        <f t="shared" si="95"/>
        <v>#NAME?</v>
      </c>
      <c r="AZ85" s="53" t="e">
        <f t="shared" si="95"/>
        <v>#NAME?</v>
      </c>
      <c r="BA85" s="53" t="e">
        <f t="shared" si="95"/>
        <v>#NAME?</v>
      </c>
      <c r="BB85" s="53" t="e">
        <f t="shared" si="95"/>
        <v>#NAME?</v>
      </c>
      <c r="BC85" s="53" t="e">
        <f t="shared" si="95"/>
        <v>#NAME?</v>
      </c>
      <c r="BD85" s="53" t="e">
        <f t="shared" si="95"/>
        <v>#NAME?</v>
      </c>
      <c r="BE85" s="53" t="e">
        <f t="shared" si="95"/>
        <v>#NAME?</v>
      </c>
      <c r="BF85" s="53" t="e">
        <f t="shared" si="95"/>
        <v>#NAME?</v>
      </c>
      <c r="BG85" s="53" t="e">
        <f t="shared" si="95"/>
        <v>#NAME?</v>
      </c>
      <c r="BH85" s="53" t="e">
        <f t="shared" si="95"/>
        <v>#NAME?</v>
      </c>
      <c r="BI85" s="53" t="e">
        <f t="shared" si="95"/>
        <v>#NAME?</v>
      </c>
      <c r="BJ85" s="53" t="e">
        <f t="shared" si="95"/>
        <v>#NAME?</v>
      </c>
      <c r="BK85" s="53" t="e">
        <f t="shared" si="95"/>
        <v>#NAME?</v>
      </c>
      <c r="BL85" s="53" t="e">
        <f t="shared" si="95"/>
        <v>#NAME?</v>
      </c>
      <c r="BM85" s="53" t="e">
        <f t="shared" si="95"/>
        <v>#NAME?</v>
      </c>
      <c r="BN85" s="53" t="e">
        <f t="shared" si="95"/>
        <v>#NAME?</v>
      </c>
      <c r="BO85" s="53" t="e">
        <f t="shared" si="95"/>
        <v>#NAME?</v>
      </c>
      <c r="BP85" s="53" t="e">
        <f t="shared" si="95"/>
        <v>#NAME?</v>
      </c>
      <c r="BQ85" s="53" t="e">
        <f t="shared" si="95"/>
        <v>#NAME?</v>
      </c>
      <c r="BR85" s="53" t="e">
        <f t="shared" si="95"/>
        <v>#NAME?</v>
      </c>
      <c r="BS85" s="53" t="e">
        <f t="shared" si="95"/>
        <v>#NAME?</v>
      </c>
      <c r="BT85" s="53" t="e">
        <f t="shared" si="95"/>
        <v>#NAME?</v>
      </c>
      <c r="BU85" s="53" t="e">
        <f t="shared" si="95"/>
        <v>#NAME?</v>
      </c>
      <c r="BV85" s="53" t="e">
        <f t="shared" si="95"/>
        <v>#NAME?</v>
      </c>
      <c r="BW85" s="53" t="e">
        <f t="shared" si="95"/>
        <v>#NAME?</v>
      </c>
      <c r="BX85" s="53" t="e">
        <f t="shared" si="95"/>
        <v>#NAME?</v>
      </c>
      <c r="BY85" s="53" t="e">
        <f t="shared" si="95"/>
        <v>#NAME?</v>
      </c>
      <c r="BZ85" s="53" t="e">
        <f t="shared" si="95"/>
        <v>#NAME?</v>
      </c>
      <c r="CA85" s="53" t="e">
        <f t="shared" si="95"/>
        <v>#NAME?</v>
      </c>
      <c r="CB85" s="53" t="e">
        <f t="shared" si="95"/>
        <v>#NAME?</v>
      </c>
      <c r="CC85" s="53" t="e">
        <f t="shared" ref="CC85:CI85" si="96">CC77</f>
        <v>#NAME?</v>
      </c>
      <c r="CD85" s="53" t="e">
        <f t="shared" si="96"/>
        <v>#NAME?</v>
      </c>
      <c r="CE85" s="53" t="e">
        <f t="shared" si="96"/>
        <v>#NAME?</v>
      </c>
      <c r="CF85" s="53" t="e">
        <f t="shared" si="96"/>
        <v>#NAME?</v>
      </c>
      <c r="CG85" s="53" t="e">
        <f t="shared" si="96"/>
        <v>#NAME?</v>
      </c>
      <c r="CH85" s="53" t="e">
        <f t="shared" si="96"/>
        <v>#NAME?</v>
      </c>
      <c r="CI85" s="53" t="e">
        <f t="shared" si="96"/>
        <v>#NAME?</v>
      </c>
    </row>
    <row r="86" spans="1:87" outlineLevel="1" x14ac:dyDescent="0.4">
      <c r="C86" t="s">
        <v>149</v>
      </c>
      <c r="E86" s="12"/>
      <c r="F86" s="12"/>
      <c r="G86" s="13"/>
      <c r="H86" s="21"/>
      <c r="I86" s="21"/>
      <c r="J86" s="21"/>
      <c r="K86" s="21"/>
      <c r="L86" s="21"/>
      <c r="M86" s="21"/>
      <c r="P86" s="21"/>
      <c r="Q86" s="21"/>
      <c r="R86" s="21"/>
      <c r="S86" s="21"/>
      <c r="T86" s="21"/>
      <c r="U86" s="21"/>
      <c r="V86" s="21"/>
      <c r="W86" s="21"/>
      <c r="X86" s="21"/>
      <c r="Y86" s="21"/>
      <c r="Z86" s="21"/>
      <c r="AA86" s="21"/>
      <c r="AB86" s="21"/>
      <c r="AC86" s="21"/>
      <c r="AD86" s="21"/>
      <c r="AE86" s="21"/>
      <c r="AF86" s="21"/>
      <c r="AG86" s="21"/>
      <c r="AH86" s="21"/>
      <c r="AI86" s="21"/>
      <c r="AJ86" s="21"/>
      <c r="AK86" s="21"/>
      <c r="AL86" s="21"/>
      <c r="AM86" s="21"/>
      <c r="AN86" s="21"/>
      <c r="AO86" s="21"/>
      <c r="AP86" s="21"/>
      <c r="AQ86" s="21"/>
      <c r="AR86" s="21"/>
      <c r="AS86" s="21"/>
      <c r="AT86" s="21"/>
      <c r="AU86" s="21"/>
      <c r="AV86" s="21"/>
      <c r="AW86" s="21"/>
      <c r="AX86" s="21"/>
      <c r="AY86" s="21"/>
      <c r="AZ86" s="21"/>
      <c r="BA86" s="21"/>
      <c r="BB86" s="21"/>
      <c r="BC86" s="21"/>
      <c r="BD86" s="21"/>
      <c r="BE86" s="21"/>
      <c r="BF86" s="21"/>
      <c r="BG86" s="21"/>
      <c r="BH86" s="21"/>
      <c r="BI86" s="21"/>
      <c r="BJ86" s="21"/>
      <c r="BK86" s="21"/>
      <c r="BL86" s="21"/>
      <c r="BM86" s="21"/>
      <c r="BN86" s="21"/>
      <c r="BO86" s="21"/>
      <c r="BP86" s="21"/>
      <c r="BQ86" s="21"/>
      <c r="BR86" s="21"/>
      <c r="BS86" s="21"/>
      <c r="BT86" s="21"/>
      <c r="BU86" s="21"/>
      <c r="BV86" s="21"/>
      <c r="BW86" s="21"/>
      <c r="BX86" s="21"/>
      <c r="BY86" s="21"/>
      <c r="BZ86" s="21"/>
      <c r="CA86" s="21"/>
      <c r="CB86" s="21"/>
      <c r="CC86" s="21"/>
      <c r="CD86" s="21"/>
      <c r="CE86" s="21"/>
      <c r="CF86" s="21"/>
      <c r="CG86" s="21"/>
      <c r="CH86" s="21"/>
      <c r="CI86" s="21"/>
    </row>
    <row r="87" spans="1:87" outlineLevel="1" x14ac:dyDescent="0.4">
      <c r="C87" t="s">
        <v>149</v>
      </c>
      <c r="E87" s="12" t="str">
        <f>E79</f>
        <v>Driver: # of impressions</v>
      </c>
      <c r="F87" s="12"/>
      <c r="G87" s="13"/>
      <c r="H87" s="15"/>
      <c r="I87" s="15"/>
      <c r="J87" s="15"/>
      <c r="K87" s="15"/>
      <c r="L87" s="15"/>
      <c r="M87" s="15"/>
      <c r="P87" s="34" t="e">
        <f>P79</f>
        <v>#NAME?</v>
      </c>
      <c r="Q87" s="34" t="e">
        <f t="shared" ref="Q87:CB87" si="97">Q79</f>
        <v>#NAME?</v>
      </c>
      <c r="R87" s="34" t="e">
        <f t="shared" si="97"/>
        <v>#NAME?</v>
      </c>
      <c r="S87" s="34" t="e">
        <f t="shared" si="97"/>
        <v>#NAME?</v>
      </c>
      <c r="T87" s="34" t="e">
        <f t="shared" si="97"/>
        <v>#NAME?</v>
      </c>
      <c r="U87" s="34" t="e">
        <f t="shared" si="97"/>
        <v>#NAME?</v>
      </c>
      <c r="V87" s="34" t="e">
        <f t="shared" si="97"/>
        <v>#NAME?</v>
      </c>
      <c r="W87" s="34" t="e">
        <f t="shared" si="97"/>
        <v>#NAME?</v>
      </c>
      <c r="X87" s="34" t="e">
        <f t="shared" si="97"/>
        <v>#NAME?</v>
      </c>
      <c r="Y87" s="34" t="e">
        <f t="shared" si="97"/>
        <v>#NAME?</v>
      </c>
      <c r="Z87" s="34" t="e">
        <f t="shared" si="97"/>
        <v>#NAME?</v>
      </c>
      <c r="AA87" s="34" t="e">
        <f t="shared" si="97"/>
        <v>#NAME?</v>
      </c>
      <c r="AB87" s="34" t="e">
        <f t="shared" si="97"/>
        <v>#NAME?</v>
      </c>
      <c r="AC87" s="34" t="e">
        <f t="shared" si="97"/>
        <v>#NAME?</v>
      </c>
      <c r="AD87" s="34" t="e">
        <f t="shared" si="97"/>
        <v>#NAME?</v>
      </c>
      <c r="AE87" s="34" t="e">
        <f t="shared" si="97"/>
        <v>#NAME?</v>
      </c>
      <c r="AF87" s="34" t="e">
        <f t="shared" si="97"/>
        <v>#NAME?</v>
      </c>
      <c r="AG87" s="34" t="e">
        <f t="shared" si="97"/>
        <v>#NAME?</v>
      </c>
      <c r="AH87" s="34" t="e">
        <f t="shared" si="97"/>
        <v>#NAME?</v>
      </c>
      <c r="AI87" s="34" t="e">
        <f t="shared" si="97"/>
        <v>#NAME?</v>
      </c>
      <c r="AJ87" s="34" t="e">
        <f t="shared" si="97"/>
        <v>#NAME?</v>
      </c>
      <c r="AK87" s="34" t="e">
        <f t="shared" si="97"/>
        <v>#NAME?</v>
      </c>
      <c r="AL87" s="34" t="e">
        <f t="shared" si="97"/>
        <v>#NAME?</v>
      </c>
      <c r="AM87" s="34" t="e">
        <f t="shared" si="97"/>
        <v>#NAME?</v>
      </c>
      <c r="AN87" s="34" t="e">
        <f t="shared" si="97"/>
        <v>#NAME?</v>
      </c>
      <c r="AO87" s="34" t="e">
        <f t="shared" si="97"/>
        <v>#NAME?</v>
      </c>
      <c r="AP87" s="34" t="e">
        <f t="shared" si="97"/>
        <v>#NAME?</v>
      </c>
      <c r="AQ87" s="34" t="e">
        <f t="shared" si="97"/>
        <v>#NAME?</v>
      </c>
      <c r="AR87" s="34" t="e">
        <f t="shared" si="97"/>
        <v>#NAME?</v>
      </c>
      <c r="AS87" s="34" t="e">
        <f t="shared" si="97"/>
        <v>#NAME?</v>
      </c>
      <c r="AT87" s="34" t="e">
        <f t="shared" si="97"/>
        <v>#NAME?</v>
      </c>
      <c r="AU87" s="34" t="e">
        <f t="shared" si="97"/>
        <v>#NAME?</v>
      </c>
      <c r="AV87" s="34" t="e">
        <f t="shared" si="97"/>
        <v>#NAME?</v>
      </c>
      <c r="AW87" s="34" t="e">
        <f t="shared" si="97"/>
        <v>#NAME?</v>
      </c>
      <c r="AX87" s="34" t="e">
        <f t="shared" si="97"/>
        <v>#NAME?</v>
      </c>
      <c r="AY87" s="34" t="e">
        <f t="shared" si="97"/>
        <v>#NAME?</v>
      </c>
      <c r="AZ87" s="34" t="e">
        <f t="shared" si="97"/>
        <v>#NAME?</v>
      </c>
      <c r="BA87" s="34" t="e">
        <f t="shared" si="97"/>
        <v>#NAME?</v>
      </c>
      <c r="BB87" s="34" t="e">
        <f t="shared" si="97"/>
        <v>#NAME?</v>
      </c>
      <c r="BC87" s="34" t="e">
        <f t="shared" si="97"/>
        <v>#NAME?</v>
      </c>
      <c r="BD87" s="34" t="e">
        <f t="shared" si="97"/>
        <v>#NAME?</v>
      </c>
      <c r="BE87" s="34" t="e">
        <f t="shared" si="97"/>
        <v>#NAME?</v>
      </c>
      <c r="BF87" s="34" t="e">
        <f t="shared" si="97"/>
        <v>#NAME?</v>
      </c>
      <c r="BG87" s="34" t="e">
        <f t="shared" si="97"/>
        <v>#NAME?</v>
      </c>
      <c r="BH87" s="34" t="e">
        <f t="shared" si="97"/>
        <v>#NAME?</v>
      </c>
      <c r="BI87" s="34" t="e">
        <f t="shared" si="97"/>
        <v>#NAME?</v>
      </c>
      <c r="BJ87" s="34" t="e">
        <f t="shared" si="97"/>
        <v>#NAME?</v>
      </c>
      <c r="BK87" s="34" t="e">
        <f t="shared" si="97"/>
        <v>#NAME?</v>
      </c>
      <c r="BL87" s="34" t="e">
        <f t="shared" si="97"/>
        <v>#NAME?</v>
      </c>
      <c r="BM87" s="34" t="e">
        <f t="shared" si="97"/>
        <v>#NAME?</v>
      </c>
      <c r="BN87" s="34" t="e">
        <f t="shared" si="97"/>
        <v>#NAME?</v>
      </c>
      <c r="BO87" s="34" t="e">
        <f t="shared" si="97"/>
        <v>#NAME?</v>
      </c>
      <c r="BP87" s="34" t="e">
        <f t="shared" si="97"/>
        <v>#NAME?</v>
      </c>
      <c r="BQ87" s="34" t="e">
        <f t="shared" si="97"/>
        <v>#NAME?</v>
      </c>
      <c r="BR87" s="34" t="e">
        <f t="shared" si="97"/>
        <v>#NAME?</v>
      </c>
      <c r="BS87" s="34" t="e">
        <f t="shared" si="97"/>
        <v>#NAME?</v>
      </c>
      <c r="BT87" s="34" t="e">
        <f t="shared" si="97"/>
        <v>#NAME?</v>
      </c>
      <c r="BU87" s="34" t="e">
        <f t="shared" si="97"/>
        <v>#NAME?</v>
      </c>
      <c r="BV87" s="34" t="e">
        <f t="shared" si="97"/>
        <v>#NAME?</v>
      </c>
      <c r="BW87" s="34" t="e">
        <f t="shared" si="97"/>
        <v>#NAME?</v>
      </c>
      <c r="BX87" s="34" t="e">
        <f t="shared" si="97"/>
        <v>#NAME?</v>
      </c>
      <c r="BY87" s="34" t="e">
        <f t="shared" si="97"/>
        <v>#NAME?</v>
      </c>
      <c r="BZ87" s="34" t="e">
        <f t="shared" si="97"/>
        <v>#NAME?</v>
      </c>
      <c r="CA87" s="34" t="e">
        <f t="shared" si="97"/>
        <v>#NAME?</v>
      </c>
      <c r="CB87" s="34" t="e">
        <f t="shared" si="97"/>
        <v>#NAME?</v>
      </c>
      <c r="CC87" s="34" t="e">
        <f t="shared" ref="CC87:CI87" si="98">CC79</f>
        <v>#NAME?</v>
      </c>
      <c r="CD87" s="34" t="e">
        <f t="shared" si="98"/>
        <v>#NAME?</v>
      </c>
      <c r="CE87" s="34" t="e">
        <f t="shared" si="98"/>
        <v>#NAME?</v>
      </c>
      <c r="CF87" s="34" t="e">
        <f t="shared" si="98"/>
        <v>#NAME?</v>
      </c>
      <c r="CG87" s="34" t="e">
        <f t="shared" si="98"/>
        <v>#NAME?</v>
      </c>
      <c r="CH87" s="34" t="e">
        <f t="shared" si="98"/>
        <v>#NAME?</v>
      </c>
      <c r="CI87" s="34" t="e">
        <f t="shared" si="98"/>
        <v>#NAME?</v>
      </c>
    </row>
    <row r="88" spans="1:87" outlineLevel="1" x14ac:dyDescent="0.4">
      <c r="C88" t="s">
        <v>149</v>
      </c>
      <c r="E88" s="12"/>
      <c r="F88" s="12"/>
      <c r="G88" s="13"/>
      <c r="H88" s="21"/>
      <c r="I88" s="21"/>
      <c r="J88" s="21"/>
      <c r="K88" s="21"/>
      <c r="L88" s="21"/>
      <c r="M88" s="21"/>
      <c r="P88" s="21"/>
      <c r="Q88" s="21"/>
      <c r="R88" s="21"/>
      <c r="S88" s="21"/>
      <c r="T88" s="21"/>
      <c r="U88" s="21"/>
      <c r="V88" s="21"/>
      <c r="W88" s="21"/>
      <c r="X88" s="21"/>
      <c r="Y88" s="21"/>
      <c r="Z88" s="21"/>
      <c r="AA88" s="21"/>
      <c r="AB88" s="21"/>
      <c r="AC88" s="21"/>
      <c r="AD88" s="21"/>
      <c r="AE88" s="21"/>
      <c r="AF88" s="21"/>
      <c r="AG88" s="21"/>
      <c r="AH88" s="21"/>
      <c r="AI88" s="21"/>
      <c r="AJ88" s="21"/>
      <c r="AK88" s="21"/>
      <c r="AL88" s="21"/>
      <c r="AM88" s="21"/>
      <c r="AN88" s="21"/>
      <c r="AO88" s="21"/>
      <c r="AP88" s="21"/>
      <c r="AQ88" s="21"/>
      <c r="AR88" s="21"/>
      <c r="AS88" s="21"/>
      <c r="AT88" s="21"/>
      <c r="AU88" s="21"/>
      <c r="AV88" s="21"/>
      <c r="AW88" s="21"/>
      <c r="AX88" s="21"/>
      <c r="AY88" s="21"/>
      <c r="AZ88" s="21"/>
      <c r="BA88" s="21"/>
      <c r="BB88" s="21"/>
      <c r="BC88" s="21"/>
      <c r="BD88" s="21"/>
      <c r="BE88" s="21"/>
      <c r="BF88" s="21"/>
      <c r="BG88" s="21"/>
      <c r="BH88" s="21"/>
      <c r="BI88" s="21"/>
      <c r="BJ88" s="21"/>
      <c r="BK88" s="21"/>
      <c r="BL88" s="21"/>
      <c r="BM88" s="21"/>
      <c r="BN88" s="21"/>
      <c r="BO88" s="21"/>
      <c r="BP88" s="21"/>
      <c r="BQ88" s="21"/>
      <c r="BR88" s="21"/>
      <c r="BS88" s="21"/>
      <c r="BT88" s="21"/>
      <c r="BU88" s="21"/>
      <c r="BV88" s="21"/>
      <c r="BW88" s="21"/>
      <c r="BX88" s="21"/>
      <c r="BY88" s="21"/>
      <c r="BZ88" s="21"/>
      <c r="CA88" s="21"/>
      <c r="CB88" s="21"/>
      <c r="CC88" s="21"/>
      <c r="CD88" s="21"/>
      <c r="CE88" s="21"/>
      <c r="CF88" s="21"/>
      <c r="CG88" s="21"/>
      <c r="CH88" s="21"/>
      <c r="CI88" s="21"/>
    </row>
    <row r="89" spans="1:87" s="42" customFormat="1" x14ac:dyDescent="0.4">
      <c r="C89" s="42" t="s">
        <v>157</v>
      </c>
      <c r="E89" s="41" t="s">
        <v>177</v>
      </c>
      <c r="F89" s="41"/>
      <c r="G89" s="68"/>
    </row>
    <row r="90" spans="1:87" x14ac:dyDescent="0.4">
      <c r="C90" t="s">
        <v>157</v>
      </c>
      <c r="E90" s="12" t="s">
        <v>168</v>
      </c>
      <c r="F90" s="12"/>
      <c r="G90" s="13"/>
      <c r="H90" s="18">
        <v>1000</v>
      </c>
      <c r="I90" s="18">
        <v>1000</v>
      </c>
      <c r="J90" s="18">
        <v>1000</v>
      </c>
      <c r="K90" s="18">
        <v>1000</v>
      </c>
      <c r="L90" s="18">
        <v>1000</v>
      </c>
      <c r="M90" s="18">
        <v>1000</v>
      </c>
      <c r="P90" s="19" t="e" cm="1">
        <f t="array" ref="P90">INDEX($H:$M,ROW(),MATCH(P$2,$H$1:$M$1,0))</f>
        <v>#NAME?</v>
      </c>
      <c r="Q90" s="19" t="e" cm="1">
        <f t="array" ref="Q90">INDEX($H:$M,ROW(),MATCH(Q$2,$H$1:$M$1,0))</f>
        <v>#NAME?</v>
      </c>
      <c r="R90" s="19" t="e" cm="1">
        <f t="array" ref="R90">INDEX($H:$M,ROW(),MATCH(R$2,$H$1:$M$1,0))</f>
        <v>#NAME?</v>
      </c>
      <c r="S90" s="19" t="e" cm="1">
        <f t="array" ref="S90">INDEX($H:$M,ROW(),MATCH(S$2,$H$1:$M$1,0))</f>
        <v>#NAME?</v>
      </c>
      <c r="T90" s="19" t="e" cm="1">
        <f t="array" ref="T90">INDEX($H:$M,ROW(),MATCH(T$2,$H$1:$M$1,0))</f>
        <v>#NAME?</v>
      </c>
      <c r="U90" s="19" t="e" cm="1">
        <f t="array" ref="U90">INDEX($H:$M,ROW(),MATCH(U$2,$H$1:$M$1,0))</f>
        <v>#NAME?</v>
      </c>
      <c r="V90" s="19" t="e" cm="1">
        <f t="array" ref="V90">INDEX($H:$M,ROW(),MATCH(V$2,$H$1:$M$1,0))</f>
        <v>#NAME?</v>
      </c>
      <c r="W90" s="19" t="e" cm="1">
        <f t="array" ref="W90">INDEX($H:$M,ROW(),MATCH(W$2,$H$1:$M$1,0))</f>
        <v>#NAME?</v>
      </c>
      <c r="X90" s="19" t="e" cm="1">
        <f t="array" ref="X90">INDEX($H:$M,ROW(),MATCH(X$2,$H$1:$M$1,0))</f>
        <v>#NAME?</v>
      </c>
      <c r="Y90" s="19" t="e" cm="1">
        <f t="array" ref="Y90">INDEX($H:$M,ROW(),MATCH(Y$2,$H$1:$M$1,0))</f>
        <v>#NAME?</v>
      </c>
      <c r="Z90" s="19" t="e" cm="1">
        <f t="array" ref="Z90">INDEX($H:$M,ROW(),MATCH(Z$2,$H$1:$M$1,0))</f>
        <v>#NAME?</v>
      </c>
      <c r="AA90" s="19" t="e" cm="1">
        <f t="array" ref="AA90">INDEX($H:$M,ROW(),MATCH(AA$2,$H$1:$M$1,0))</f>
        <v>#NAME?</v>
      </c>
      <c r="AB90" s="19" t="e" cm="1">
        <f t="array" ref="AB90">INDEX($H:$M,ROW(),MATCH(AB$2,$H$1:$M$1,0))</f>
        <v>#NAME?</v>
      </c>
      <c r="AC90" s="19" t="e" cm="1">
        <f t="array" ref="AC90">INDEX($H:$M,ROW(),MATCH(AC$2,$H$1:$M$1,0))</f>
        <v>#NAME?</v>
      </c>
      <c r="AD90" s="19" t="e" cm="1">
        <f t="array" ref="AD90">INDEX($H:$M,ROW(),MATCH(AD$2,$H$1:$M$1,0))</f>
        <v>#NAME?</v>
      </c>
      <c r="AE90" s="19" t="e" cm="1">
        <f t="array" ref="AE90">INDEX($H:$M,ROW(),MATCH(AE$2,$H$1:$M$1,0))</f>
        <v>#NAME?</v>
      </c>
      <c r="AF90" s="19" t="e" cm="1">
        <f t="array" ref="AF90">INDEX($H:$M,ROW(),MATCH(AF$2,$H$1:$M$1,0))</f>
        <v>#NAME?</v>
      </c>
      <c r="AG90" s="19" t="e" cm="1">
        <f t="array" ref="AG90">INDEX($H:$M,ROW(),MATCH(AG$2,$H$1:$M$1,0))</f>
        <v>#NAME?</v>
      </c>
      <c r="AH90" s="19" t="e" cm="1">
        <f t="array" ref="AH90">INDEX($H:$M,ROW(),MATCH(AH$2,$H$1:$M$1,0))</f>
        <v>#NAME?</v>
      </c>
      <c r="AI90" s="19" t="e" cm="1">
        <f t="array" ref="AI90">INDEX($H:$M,ROW(),MATCH(AI$2,$H$1:$M$1,0))</f>
        <v>#NAME?</v>
      </c>
      <c r="AJ90" s="19" t="e" cm="1">
        <f t="array" ref="AJ90">INDEX($H:$M,ROW(),MATCH(AJ$2,$H$1:$M$1,0))</f>
        <v>#NAME?</v>
      </c>
      <c r="AK90" s="19" t="e" cm="1">
        <f t="array" ref="AK90">INDEX($H:$M,ROW(),MATCH(AK$2,$H$1:$M$1,0))</f>
        <v>#NAME?</v>
      </c>
      <c r="AL90" s="19" t="e" cm="1">
        <f t="array" ref="AL90">INDEX($H:$M,ROW(),MATCH(AL$2,$H$1:$M$1,0))</f>
        <v>#NAME?</v>
      </c>
      <c r="AM90" s="19" t="e" cm="1">
        <f t="array" ref="AM90">INDEX($H:$M,ROW(),MATCH(AM$2,$H$1:$M$1,0))</f>
        <v>#NAME?</v>
      </c>
      <c r="AN90" s="19" t="e" cm="1">
        <f t="array" ref="AN90">INDEX($H:$M,ROW(),MATCH(AN$2,$H$1:$M$1,0))</f>
        <v>#NAME?</v>
      </c>
      <c r="AO90" s="19" t="e" cm="1">
        <f t="array" ref="AO90">INDEX($H:$M,ROW(),MATCH(AO$2,$H$1:$M$1,0))</f>
        <v>#NAME?</v>
      </c>
      <c r="AP90" s="19" t="e" cm="1">
        <f t="array" ref="AP90">INDEX($H:$M,ROW(),MATCH(AP$2,$H$1:$M$1,0))</f>
        <v>#NAME?</v>
      </c>
      <c r="AQ90" s="19" t="e" cm="1">
        <f t="array" ref="AQ90">INDEX($H:$M,ROW(),MATCH(AQ$2,$H$1:$M$1,0))</f>
        <v>#NAME?</v>
      </c>
      <c r="AR90" s="19" t="e" cm="1">
        <f t="array" ref="AR90">INDEX($H:$M,ROW(),MATCH(AR$2,$H$1:$M$1,0))</f>
        <v>#NAME?</v>
      </c>
      <c r="AS90" s="19" t="e" cm="1">
        <f t="array" ref="AS90">INDEX($H:$M,ROW(),MATCH(AS$2,$H$1:$M$1,0))</f>
        <v>#NAME?</v>
      </c>
      <c r="AT90" s="19" t="e" cm="1">
        <f t="array" ref="AT90">INDEX($H:$M,ROW(),MATCH(AT$2,$H$1:$M$1,0))</f>
        <v>#NAME?</v>
      </c>
      <c r="AU90" s="19" t="e" cm="1">
        <f t="array" ref="AU90">INDEX($H:$M,ROW(),MATCH(AU$2,$H$1:$M$1,0))</f>
        <v>#NAME?</v>
      </c>
      <c r="AV90" s="19" t="e" cm="1">
        <f t="array" ref="AV90">INDEX($H:$M,ROW(),MATCH(AV$2,$H$1:$M$1,0))</f>
        <v>#NAME?</v>
      </c>
      <c r="AW90" s="19" t="e" cm="1">
        <f t="array" ref="AW90">INDEX($H:$M,ROW(),MATCH(AW$2,$H$1:$M$1,0))</f>
        <v>#NAME?</v>
      </c>
      <c r="AX90" s="19" t="e" cm="1">
        <f t="array" ref="AX90">INDEX($H:$M,ROW(),MATCH(AX$2,$H$1:$M$1,0))</f>
        <v>#NAME?</v>
      </c>
      <c r="AY90" s="19" t="e" cm="1">
        <f t="array" ref="AY90">INDEX($H:$M,ROW(),MATCH(AY$2,$H$1:$M$1,0))</f>
        <v>#NAME?</v>
      </c>
      <c r="AZ90" s="19" t="e" cm="1">
        <f t="array" ref="AZ90">INDEX($H:$M,ROW(),MATCH(AZ$2,$H$1:$M$1,0))</f>
        <v>#NAME?</v>
      </c>
      <c r="BA90" s="19" t="e" cm="1">
        <f t="array" ref="BA90">INDEX($H:$M,ROW(),MATCH(BA$2,$H$1:$M$1,0))</f>
        <v>#NAME?</v>
      </c>
      <c r="BB90" s="19" t="e" cm="1">
        <f t="array" ref="BB90">INDEX($H:$M,ROW(),MATCH(BB$2,$H$1:$M$1,0))</f>
        <v>#NAME?</v>
      </c>
      <c r="BC90" s="19" t="e" cm="1">
        <f t="array" ref="BC90">INDEX($H:$M,ROW(),MATCH(BC$2,$H$1:$M$1,0))</f>
        <v>#NAME?</v>
      </c>
      <c r="BD90" s="19" t="e" cm="1">
        <f t="array" ref="BD90">INDEX($H:$M,ROW(),MATCH(BD$2,$H$1:$M$1,0))</f>
        <v>#NAME?</v>
      </c>
      <c r="BE90" s="19" t="e" cm="1">
        <f t="array" ref="BE90">INDEX($H:$M,ROW(),MATCH(BE$2,$H$1:$M$1,0))</f>
        <v>#NAME?</v>
      </c>
      <c r="BF90" s="19" t="e" cm="1">
        <f t="array" ref="BF90">INDEX($H:$M,ROW(),MATCH(BF$2,$H$1:$M$1,0))</f>
        <v>#NAME?</v>
      </c>
      <c r="BG90" s="19" t="e" cm="1">
        <f t="array" ref="BG90">INDEX($H:$M,ROW(),MATCH(BG$2,$H$1:$M$1,0))</f>
        <v>#NAME?</v>
      </c>
      <c r="BH90" s="19" t="e" cm="1">
        <f t="array" ref="BH90">INDEX($H:$M,ROW(),MATCH(BH$2,$H$1:$M$1,0))</f>
        <v>#NAME?</v>
      </c>
      <c r="BI90" s="19" t="e" cm="1">
        <f t="array" ref="BI90">INDEX($H:$M,ROW(),MATCH(BI$2,$H$1:$M$1,0))</f>
        <v>#NAME?</v>
      </c>
      <c r="BJ90" s="19" t="e" cm="1">
        <f t="array" ref="BJ90">INDEX($H:$M,ROW(),MATCH(BJ$2,$H$1:$M$1,0))</f>
        <v>#NAME?</v>
      </c>
      <c r="BK90" s="19" t="e" cm="1">
        <f t="array" ref="BK90">INDEX($H:$M,ROW(),MATCH(BK$2,$H$1:$M$1,0))</f>
        <v>#NAME?</v>
      </c>
      <c r="BL90" s="19" t="e" cm="1">
        <f t="array" ref="BL90">INDEX($H:$M,ROW(),MATCH(BL$2,$H$1:$M$1,0))</f>
        <v>#NAME?</v>
      </c>
      <c r="BM90" s="19" t="e" cm="1">
        <f t="array" ref="BM90">INDEX($H:$M,ROW(),MATCH(BM$2,$H$1:$M$1,0))</f>
        <v>#NAME?</v>
      </c>
      <c r="BN90" s="19" t="e" cm="1">
        <f t="array" ref="BN90">INDEX($H:$M,ROW(),MATCH(BN$2,$H$1:$M$1,0))</f>
        <v>#NAME?</v>
      </c>
      <c r="BO90" s="19" t="e" cm="1">
        <f t="array" ref="BO90">INDEX($H:$M,ROW(),MATCH(BO$2,$H$1:$M$1,0))</f>
        <v>#NAME?</v>
      </c>
      <c r="BP90" s="19" t="e" cm="1">
        <f t="array" ref="BP90">INDEX($H:$M,ROW(),MATCH(BP$2,$H$1:$M$1,0))</f>
        <v>#NAME?</v>
      </c>
      <c r="BQ90" s="19" t="e" cm="1">
        <f t="array" ref="BQ90">INDEX($H:$M,ROW(),MATCH(BQ$2,$H$1:$M$1,0))</f>
        <v>#NAME?</v>
      </c>
      <c r="BR90" s="19" t="e" cm="1">
        <f t="array" ref="BR90">INDEX($H:$M,ROW(),MATCH(BR$2,$H$1:$M$1,0))</f>
        <v>#NAME?</v>
      </c>
      <c r="BS90" s="19" t="e" cm="1">
        <f t="array" ref="BS90">INDEX($H:$M,ROW(),MATCH(BS$2,$H$1:$M$1,0))</f>
        <v>#NAME?</v>
      </c>
      <c r="BT90" s="19" t="e" cm="1">
        <f t="array" ref="BT90">INDEX($H:$M,ROW(),MATCH(BT$2,$H$1:$M$1,0))</f>
        <v>#NAME?</v>
      </c>
      <c r="BU90" s="19" t="e" cm="1">
        <f t="array" ref="BU90">INDEX($H:$M,ROW(),MATCH(BU$2,$H$1:$M$1,0))</f>
        <v>#NAME?</v>
      </c>
      <c r="BV90" s="19" t="e" cm="1">
        <f t="array" ref="BV90">INDEX($H:$M,ROW(),MATCH(BV$2,$H$1:$M$1,0))</f>
        <v>#NAME?</v>
      </c>
      <c r="BW90" s="19" t="e" cm="1">
        <f t="array" ref="BW90">INDEX($H:$M,ROW(),MATCH(BW$2,$H$1:$M$1,0))</f>
        <v>#NAME?</v>
      </c>
      <c r="BX90" s="19" t="e" cm="1">
        <f t="array" ref="BX90">INDEX($H:$M,ROW(),MATCH(BX$2,$H$1:$M$1,0))</f>
        <v>#NAME?</v>
      </c>
      <c r="BY90" s="19" t="e" cm="1">
        <f t="array" ref="BY90">INDEX($H:$M,ROW(),MATCH(BY$2,$H$1:$M$1,0))</f>
        <v>#NAME?</v>
      </c>
      <c r="BZ90" s="19" t="e" cm="1">
        <f t="array" ref="BZ90">INDEX($H:$M,ROW(),MATCH(BZ$2,$H$1:$M$1,0))</f>
        <v>#NAME?</v>
      </c>
      <c r="CA90" s="19" t="e" cm="1">
        <f t="array" ref="CA90">INDEX($H:$M,ROW(),MATCH(CA$2,$H$1:$M$1,0))</f>
        <v>#NAME?</v>
      </c>
      <c r="CB90" s="19" t="e" cm="1">
        <f t="array" ref="CB90">INDEX($H:$M,ROW(),MATCH(CB$2,$H$1:$M$1,0))</f>
        <v>#NAME?</v>
      </c>
      <c r="CC90" s="19" t="e" cm="1">
        <f t="array" ref="CC90">INDEX($H:$M,ROW(),MATCH(CC$2,$H$1:$M$1,0))</f>
        <v>#NAME?</v>
      </c>
      <c r="CD90" s="19" t="e" cm="1">
        <f t="array" ref="CD90">INDEX($H:$M,ROW(),MATCH(CD$2,$H$1:$M$1,0))</f>
        <v>#NAME?</v>
      </c>
      <c r="CE90" s="19" t="e" cm="1">
        <f t="array" ref="CE90">INDEX($H:$M,ROW(),MATCH(CE$2,$H$1:$M$1,0))</f>
        <v>#NAME?</v>
      </c>
      <c r="CF90" s="19" t="e" cm="1">
        <f t="array" ref="CF90">INDEX($H:$M,ROW(),MATCH(CF$2,$H$1:$M$1,0))</f>
        <v>#NAME?</v>
      </c>
      <c r="CG90" s="19" t="e" cm="1">
        <f t="array" ref="CG90">INDEX($H:$M,ROW(),MATCH(CG$2,$H$1:$M$1,0))</f>
        <v>#NAME?</v>
      </c>
      <c r="CH90" s="19" t="e" cm="1">
        <f t="array" ref="CH90">INDEX($H:$M,ROW(),MATCH(CH$2,$H$1:$M$1,0))</f>
        <v>#NAME?</v>
      </c>
      <c r="CI90" s="19" t="e" cm="1">
        <f t="array" ref="CI90">INDEX($H:$M,ROW(),MATCH(CI$2,$H$1:$M$1,0))</f>
        <v>#NAME?</v>
      </c>
    </row>
    <row r="91" spans="1:87" x14ac:dyDescent="0.4">
      <c r="C91" t="s">
        <v>157</v>
      </c>
    </row>
    <row r="92" spans="1:87" x14ac:dyDescent="0.4">
      <c r="B92" s="6"/>
      <c r="C92" t="s">
        <v>157</v>
      </c>
      <c r="E92" s="12" t="s">
        <v>70</v>
      </c>
      <c r="F92" s="12"/>
      <c r="G92" s="13"/>
    </row>
    <row r="93" spans="1:87" x14ac:dyDescent="0.4">
      <c r="B93" s="6"/>
      <c r="C93" t="s">
        <v>157</v>
      </c>
      <c r="E93" t="s">
        <v>71</v>
      </c>
      <c r="H93" s="15" t="e">
        <f>SUMIF($3:$3,H$1-1,93:93)</f>
        <v>#NAME?</v>
      </c>
      <c r="I93" s="15">
        <f>H97</f>
        <v>0.05</v>
      </c>
      <c r="J93" s="15">
        <f>I97</f>
        <v>0.05</v>
      </c>
      <c r="K93" s="15">
        <f>J97</f>
        <v>0.05</v>
      </c>
      <c r="L93" s="15">
        <f>K97</f>
        <v>0.05</v>
      </c>
      <c r="M93" s="15">
        <f>L97</f>
        <v>0.05</v>
      </c>
      <c r="O93" s="34"/>
      <c r="P93" s="34">
        <f>O97</f>
        <v>0</v>
      </c>
      <c r="Q93" s="34" t="e">
        <f>P97</f>
        <v>#NAME?</v>
      </c>
      <c r="R93" s="34" t="e">
        <f t="shared" ref="R93:CC93" si="99">Q97</f>
        <v>#NAME?</v>
      </c>
      <c r="S93" s="34" t="e">
        <f t="shared" si="99"/>
        <v>#NAME?</v>
      </c>
      <c r="T93" s="34" t="e">
        <f t="shared" si="99"/>
        <v>#NAME?</v>
      </c>
      <c r="U93" s="34" t="e">
        <f t="shared" si="99"/>
        <v>#NAME?</v>
      </c>
      <c r="V93" s="34" t="e">
        <f t="shared" si="99"/>
        <v>#NAME?</v>
      </c>
      <c r="W93" s="34" t="e">
        <f t="shared" si="99"/>
        <v>#NAME?</v>
      </c>
      <c r="X93" s="34" t="e">
        <f t="shared" si="99"/>
        <v>#NAME?</v>
      </c>
      <c r="Y93" s="34" t="e">
        <f t="shared" si="99"/>
        <v>#NAME?</v>
      </c>
      <c r="Z93" s="34" t="e">
        <f t="shared" si="99"/>
        <v>#NAME?</v>
      </c>
      <c r="AA93" s="34" t="e">
        <f t="shared" si="99"/>
        <v>#NAME?</v>
      </c>
      <c r="AB93" s="34" t="e">
        <f t="shared" si="99"/>
        <v>#NAME?</v>
      </c>
      <c r="AC93" s="34" t="e">
        <f t="shared" si="99"/>
        <v>#NAME?</v>
      </c>
      <c r="AD93" s="34" t="e">
        <f t="shared" si="99"/>
        <v>#NAME?</v>
      </c>
      <c r="AE93" s="34" t="e">
        <f t="shared" si="99"/>
        <v>#NAME?</v>
      </c>
      <c r="AF93" s="34" t="e">
        <f t="shared" si="99"/>
        <v>#NAME?</v>
      </c>
      <c r="AG93" s="34" t="e">
        <f t="shared" si="99"/>
        <v>#NAME?</v>
      </c>
      <c r="AH93" s="34" t="e">
        <f t="shared" si="99"/>
        <v>#NAME?</v>
      </c>
      <c r="AI93" s="34" t="e">
        <f t="shared" si="99"/>
        <v>#NAME?</v>
      </c>
      <c r="AJ93" s="34" t="e">
        <f t="shared" si="99"/>
        <v>#NAME?</v>
      </c>
      <c r="AK93" s="34" t="e">
        <f t="shared" si="99"/>
        <v>#NAME?</v>
      </c>
      <c r="AL93" s="34" t="e">
        <f t="shared" si="99"/>
        <v>#NAME?</v>
      </c>
      <c r="AM93" s="34" t="e">
        <f t="shared" si="99"/>
        <v>#NAME?</v>
      </c>
      <c r="AN93" s="34" t="e">
        <f t="shared" si="99"/>
        <v>#NAME?</v>
      </c>
      <c r="AO93" s="34" t="e">
        <f t="shared" si="99"/>
        <v>#NAME?</v>
      </c>
      <c r="AP93" s="34" t="e">
        <f t="shared" si="99"/>
        <v>#NAME?</v>
      </c>
      <c r="AQ93" s="34" t="e">
        <f t="shared" si="99"/>
        <v>#NAME?</v>
      </c>
      <c r="AR93" s="34" t="e">
        <f t="shared" si="99"/>
        <v>#NAME?</v>
      </c>
      <c r="AS93" s="34" t="e">
        <f t="shared" si="99"/>
        <v>#NAME?</v>
      </c>
      <c r="AT93" s="34" t="e">
        <f t="shared" si="99"/>
        <v>#NAME?</v>
      </c>
      <c r="AU93" s="34" t="e">
        <f t="shared" si="99"/>
        <v>#NAME?</v>
      </c>
      <c r="AV93" s="34" t="e">
        <f t="shared" si="99"/>
        <v>#NAME?</v>
      </c>
      <c r="AW93" s="34" t="e">
        <f t="shared" si="99"/>
        <v>#NAME?</v>
      </c>
      <c r="AX93" s="34" t="e">
        <f t="shared" si="99"/>
        <v>#NAME?</v>
      </c>
      <c r="AY93" s="34" t="e">
        <f t="shared" si="99"/>
        <v>#NAME?</v>
      </c>
      <c r="AZ93" s="34" t="e">
        <f t="shared" si="99"/>
        <v>#NAME?</v>
      </c>
      <c r="BA93" s="34" t="e">
        <f t="shared" si="99"/>
        <v>#NAME?</v>
      </c>
      <c r="BB93" s="34" t="e">
        <f t="shared" si="99"/>
        <v>#NAME?</v>
      </c>
      <c r="BC93" s="34" t="e">
        <f t="shared" si="99"/>
        <v>#NAME?</v>
      </c>
      <c r="BD93" s="34" t="e">
        <f t="shared" si="99"/>
        <v>#NAME?</v>
      </c>
      <c r="BE93" s="34" t="e">
        <f t="shared" si="99"/>
        <v>#NAME?</v>
      </c>
      <c r="BF93" s="34" t="e">
        <f t="shared" si="99"/>
        <v>#NAME?</v>
      </c>
      <c r="BG93" s="34" t="e">
        <f t="shared" si="99"/>
        <v>#NAME?</v>
      </c>
      <c r="BH93" s="34" t="e">
        <f t="shared" si="99"/>
        <v>#NAME?</v>
      </c>
      <c r="BI93" s="34" t="e">
        <f t="shared" si="99"/>
        <v>#NAME?</v>
      </c>
      <c r="BJ93" s="34" t="e">
        <f t="shared" si="99"/>
        <v>#NAME?</v>
      </c>
      <c r="BK93" s="34" t="e">
        <f t="shared" si="99"/>
        <v>#NAME?</v>
      </c>
      <c r="BL93" s="34" t="e">
        <f t="shared" si="99"/>
        <v>#NAME?</v>
      </c>
      <c r="BM93" s="34" t="e">
        <f t="shared" si="99"/>
        <v>#NAME?</v>
      </c>
      <c r="BN93" s="34" t="e">
        <f t="shared" si="99"/>
        <v>#NAME?</v>
      </c>
      <c r="BO93" s="34" t="e">
        <f t="shared" si="99"/>
        <v>#NAME?</v>
      </c>
      <c r="BP93" s="34" t="e">
        <f t="shared" si="99"/>
        <v>#NAME?</v>
      </c>
      <c r="BQ93" s="34" t="e">
        <f t="shared" si="99"/>
        <v>#NAME?</v>
      </c>
      <c r="BR93" s="34" t="e">
        <f t="shared" si="99"/>
        <v>#NAME?</v>
      </c>
      <c r="BS93" s="34" t="e">
        <f t="shared" si="99"/>
        <v>#NAME?</v>
      </c>
      <c r="BT93" s="34" t="e">
        <f t="shared" si="99"/>
        <v>#NAME?</v>
      </c>
      <c r="BU93" s="34" t="e">
        <f t="shared" si="99"/>
        <v>#NAME?</v>
      </c>
      <c r="BV93" s="34" t="e">
        <f t="shared" si="99"/>
        <v>#NAME?</v>
      </c>
      <c r="BW93" s="34" t="e">
        <f t="shared" si="99"/>
        <v>#NAME?</v>
      </c>
      <c r="BX93" s="34" t="e">
        <f t="shared" si="99"/>
        <v>#NAME?</v>
      </c>
      <c r="BY93" s="34" t="e">
        <f t="shared" si="99"/>
        <v>#NAME?</v>
      </c>
      <c r="BZ93" s="34" t="e">
        <f t="shared" si="99"/>
        <v>#NAME?</v>
      </c>
      <c r="CA93" s="34" t="e">
        <f t="shared" si="99"/>
        <v>#NAME?</v>
      </c>
      <c r="CB93" s="34" t="e">
        <f t="shared" si="99"/>
        <v>#NAME?</v>
      </c>
      <c r="CC93" s="34" t="e">
        <f t="shared" si="99"/>
        <v>#NAME?</v>
      </c>
      <c r="CD93" s="34" t="e">
        <f t="shared" ref="CD93:CI93" si="100">CC97</f>
        <v>#NAME?</v>
      </c>
      <c r="CE93" s="34" t="e">
        <f t="shared" si="100"/>
        <v>#NAME?</v>
      </c>
      <c r="CF93" s="34" t="e">
        <f t="shared" si="100"/>
        <v>#NAME?</v>
      </c>
      <c r="CG93" s="34" t="e">
        <f t="shared" si="100"/>
        <v>#NAME?</v>
      </c>
      <c r="CH93" s="34" t="e">
        <f t="shared" si="100"/>
        <v>#NAME?</v>
      </c>
      <c r="CI93" s="34" t="e">
        <f t="shared" si="100"/>
        <v>#NAME?</v>
      </c>
    </row>
    <row r="94" spans="1:87" x14ac:dyDescent="0.4">
      <c r="B94" s="6"/>
      <c r="C94" t="s">
        <v>157</v>
      </c>
      <c r="E94" t="s">
        <v>72</v>
      </c>
      <c r="H94" s="34" t="e">
        <f t="shared" ref="H94:M94" si="101">SUMIF($2:$2,H$1,94:94)</f>
        <v>#NAME?</v>
      </c>
      <c r="I94" s="34" t="e">
        <f t="shared" si="101"/>
        <v>#NAME?</v>
      </c>
      <c r="J94" s="34" t="e">
        <f t="shared" si="101"/>
        <v>#NAME?</v>
      </c>
      <c r="K94" s="34" t="e">
        <f t="shared" si="101"/>
        <v>#NAME?</v>
      </c>
      <c r="L94" s="34" t="e">
        <f t="shared" si="101"/>
        <v>#NAME?</v>
      </c>
      <c r="M94" s="34" t="e">
        <f t="shared" si="101"/>
        <v>#NAME?</v>
      </c>
      <c r="O94" s="17"/>
      <c r="P94" s="34" t="e">
        <f>ROUNDDOWN(P85/P90,0)</f>
        <v>#NAME?</v>
      </c>
      <c r="Q94" s="34" t="e">
        <f t="shared" ref="Q94:CB94" si="102">ROUNDDOWN(Q85/Q90,0)</f>
        <v>#NAME?</v>
      </c>
      <c r="R94" s="34" t="e">
        <f t="shared" si="102"/>
        <v>#NAME?</v>
      </c>
      <c r="S94" s="34" t="e">
        <f t="shared" si="102"/>
        <v>#NAME?</v>
      </c>
      <c r="T94" s="34" t="e">
        <f t="shared" si="102"/>
        <v>#NAME?</v>
      </c>
      <c r="U94" s="34" t="e">
        <f t="shared" si="102"/>
        <v>#NAME?</v>
      </c>
      <c r="V94" s="34" t="e">
        <f t="shared" si="102"/>
        <v>#NAME?</v>
      </c>
      <c r="W94" s="34" t="e">
        <f t="shared" si="102"/>
        <v>#NAME?</v>
      </c>
      <c r="X94" s="34" t="e">
        <f t="shared" si="102"/>
        <v>#NAME?</v>
      </c>
      <c r="Y94" s="34" t="e">
        <f t="shared" si="102"/>
        <v>#NAME?</v>
      </c>
      <c r="Z94" s="34" t="e">
        <f t="shared" si="102"/>
        <v>#NAME?</v>
      </c>
      <c r="AA94" s="34" t="e">
        <f t="shared" si="102"/>
        <v>#NAME?</v>
      </c>
      <c r="AB94" s="34" t="e">
        <f t="shared" si="102"/>
        <v>#NAME?</v>
      </c>
      <c r="AC94" s="34" t="e">
        <f t="shared" si="102"/>
        <v>#NAME?</v>
      </c>
      <c r="AD94" s="34" t="e">
        <f t="shared" si="102"/>
        <v>#NAME?</v>
      </c>
      <c r="AE94" s="34" t="e">
        <f t="shared" si="102"/>
        <v>#NAME?</v>
      </c>
      <c r="AF94" s="34" t="e">
        <f t="shared" si="102"/>
        <v>#NAME?</v>
      </c>
      <c r="AG94" s="34" t="e">
        <f t="shared" si="102"/>
        <v>#NAME?</v>
      </c>
      <c r="AH94" s="34" t="e">
        <f t="shared" si="102"/>
        <v>#NAME?</v>
      </c>
      <c r="AI94" s="34" t="e">
        <f t="shared" si="102"/>
        <v>#NAME?</v>
      </c>
      <c r="AJ94" s="34" t="e">
        <f t="shared" si="102"/>
        <v>#NAME?</v>
      </c>
      <c r="AK94" s="34" t="e">
        <f t="shared" si="102"/>
        <v>#NAME?</v>
      </c>
      <c r="AL94" s="34" t="e">
        <f t="shared" si="102"/>
        <v>#NAME?</v>
      </c>
      <c r="AM94" s="34" t="e">
        <f t="shared" si="102"/>
        <v>#NAME?</v>
      </c>
      <c r="AN94" s="34" t="e">
        <f t="shared" si="102"/>
        <v>#NAME?</v>
      </c>
      <c r="AO94" s="34" t="e">
        <f t="shared" si="102"/>
        <v>#NAME?</v>
      </c>
      <c r="AP94" s="34" t="e">
        <f t="shared" si="102"/>
        <v>#NAME?</v>
      </c>
      <c r="AQ94" s="34" t="e">
        <f t="shared" si="102"/>
        <v>#NAME?</v>
      </c>
      <c r="AR94" s="34" t="e">
        <f t="shared" si="102"/>
        <v>#NAME?</v>
      </c>
      <c r="AS94" s="34" t="e">
        <f t="shared" si="102"/>
        <v>#NAME?</v>
      </c>
      <c r="AT94" s="34" t="e">
        <f t="shared" si="102"/>
        <v>#NAME?</v>
      </c>
      <c r="AU94" s="34" t="e">
        <f t="shared" si="102"/>
        <v>#NAME?</v>
      </c>
      <c r="AV94" s="34" t="e">
        <f t="shared" si="102"/>
        <v>#NAME?</v>
      </c>
      <c r="AW94" s="34" t="e">
        <f t="shared" si="102"/>
        <v>#NAME?</v>
      </c>
      <c r="AX94" s="34" t="e">
        <f t="shared" si="102"/>
        <v>#NAME?</v>
      </c>
      <c r="AY94" s="34" t="e">
        <f t="shared" si="102"/>
        <v>#NAME?</v>
      </c>
      <c r="AZ94" s="34" t="e">
        <f t="shared" si="102"/>
        <v>#NAME?</v>
      </c>
      <c r="BA94" s="34" t="e">
        <f t="shared" si="102"/>
        <v>#NAME?</v>
      </c>
      <c r="BB94" s="34" t="e">
        <f t="shared" si="102"/>
        <v>#NAME?</v>
      </c>
      <c r="BC94" s="34" t="e">
        <f t="shared" si="102"/>
        <v>#NAME?</v>
      </c>
      <c r="BD94" s="34" t="e">
        <f t="shared" si="102"/>
        <v>#NAME?</v>
      </c>
      <c r="BE94" s="34" t="e">
        <f t="shared" si="102"/>
        <v>#NAME?</v>
      </c>
      <c r="BF94" s="34" t="e">
        <f t="shared" si="102"/>
        <v>#NAME?</v>
      </c>
      <c r="BG94" s="34" t="e">
        <f t="shared" si="102"/>
        <v>#NAME?</v>
      </c>
      <c r="BH94" s="34" t="e">
        <f t="shared" si="102"/>
        <v>#NAME?</v>
      </c>
      <c r="BI94" s="34" t="e">
        <f t="shared" si="102"/>
        <v>#NAME?</v>
      </c>
      <c r="BJ94" s="34" t="e">
        <f t="shared" si="102"/>
        <v>#NAME?</v>
      </c>
      <c r="BK94" s="34" t="e">
        <f t="shared" si="102"/>
        <v>#NAME?</v>
      </c>
      <c r="BL94" s="34" t="e">
        <f t="shared" si="102"/>
        <v>#NAME?</v>
      </c>
      <c r="BM94" s="34" t="e">
        <f t="shared" si="102"/>
        <v>#NAME?</v>
      </c>
      <c r="BN94" s="34" t="e">
        <f t="shared" si="102"/>
        <v>#NAME?</v>
      </c>
      <c r="BO94" s="34" t="e">
        <f t="shared" si="102"/>
        <v>#NAME?</v>
      </c>
      <c r="BP94" s="34" t="e">
        <f t="shared" si="102"/>
        <v>#NAME?</v>
      </c>
      <c r="BQ94" s="34" t="e">
        <f t="shared" si="102"/>
        <v>#NAME?</v>
      </c>
      <c r="BR94" s="34" t="e">
        <f t="shared" si="102"/>
        <v>#NAME?</v>
      </c>
      <c r="BS94" s="34" t="e">
        <f t="shared" si="102"/>
        <v>#NAME?</v>
      </c>
      <c r="BT94" s="34" t="e">
        <f t="shared" si="102"/>
        <v>#NAME?</v>
      </c>
      <c r="BU94" s="34" t="e">
        <f t="shared" si="102"/>
        <v>#NAME?</v>
      </c>
      <c r="BV94" s="34" t="e">
        <f t="shared" si="102"/>
        <v>#NAME?</v>
      </c>
      <c r="BW94" s="34" t="e">
        <f t="shared" si="102"/>
        <v>#NAME?</v>
      </c>
      <c r="BX94" s="34" t="e">
        <f t="shared" si="102"/>
        <v>#NAME?</v>
      </c>
      <c r="BY94" s="34" t="e">
        <f t="shared" si="102"/>
        <v>#NAME?</v>
      </c>
      <c r="BZ94" s="34" t="e">
        <f t="shared" si="102"/>
        <v>#NAME?</v>
      </c>
      <c r="CA94" s="34" t="e">
        <f t="shared" si="102"/>
        <v>#NAME?</v>
      </c>
      <c r="CB94" s="34" t="e">
        <f t="shared" si="102"/>
        <v>#NAME?</v>
      </c>
      <c r="CC94" s="34" t="e">
        <f t="shared" ref="CC94:CI94" si="103">ROUNDDOWN(CC85/CC90,0)</f>
        <v>#NAME?</v>
      </c>
      <c r="CD94" s="34" t="e">
        <f t="shared" si="103"/>
        <v>#NAME?</v>
      </c>
      <c r="CE94" s="34" t="e">
        <f t="shared" si="103"/>
        <v>#NAME?</v>
      </c>
      <c r="CF94" s="34" t="e">
        <f t="shared" si="103"/>
        <v>#NAME?</v>
      </c>
      <c r="CG94" s="34" t="e">
        <f t="shared" si="103"/>
        <v>#NAME?</v>
      </c>
      <c r="CH94" s="34" t="e">
        <f t="shared" si="103"/>
        <v>#NAME?</v>
      </c>
      <c r="CI94" s="34" t="e">
        <f t="shared" si="103"/>
        <v>#NAME?</v>
      </c>
    </row>
    <row r="95" spans="1:87" x14ac:dyDescent="0.4">
      <c r="C95" t="s">
        <v>157</v>
      </c>
      <c r="E95" s="12" t="s">
        <v>178</v>
      </c>
      <c r="F95" s="12"/>
      <c r="G95" s="13"/>
      <c r="H95" s="16">
        <v>0.05</v>
      </c>
      <c r="I95" s="16">
        <v>0.05</v>
      </c>
      <c r="J95" s="16">
        <v>0.05</v>
      </c>
      <c r="K95" s="16">
        <v>0.05</v>
      </c>
      <c r="L95" s="16">
        <v>0.05</v>
      </c>
      <c r="M95" s="16">
        <v>0.05</v>
      </c>
      <c r="O95" s="20"/>
      <c r="P95" s="20" t="e" cm="1">
        <f t="array" ref="P95">INDEX($H:$M,ROW(),MATCH(P$2,$H$1:$M$1,0))</f>
        <v>#NAME?</v>
      </c>
      <c r="Q95" s="20" t="e" cm="1">
        <f t="array" ref="Q95">INDEX($H:$M,ROW(),MATCH(Q$2,$H$1:$M$1,0))</f>
        <v>#NAME?</v>
      </c>
      <c r="R95" s="20" t="e" cm="1">
        <f t="array" ref="R95">INDEX($H:$M,ROW(),MATCH(R$2,$H$1:$M$1,0))</f>
        <v>#NAME?</v>
      </c>
      <c r="S95" s="20" t="e" cm="1">
        <f t="array" ref="S95">INDEX($H:$M,ROW(),MATCH(S$2,$H$1:$M$1,0))</f>
        <v>#NAME?</v>
      </c>
      <c r="T95" s="20" t="e" cm="1">
        <f t="array" ref="T95">INDEX($H:$M,ROW(),MATCH(T$2,$H$1:$M$1,0))</f>
        <v>#NAME?</v>
      </c>
      <c r="U95" s="20" t="e" cm="1">
        <f t="array" ref="U95">INDEX($H:$M,ROW(),MATCH(U$2,$H$1:$M$1,0))</f>
        <v>#NAME?</v>
      </c>
      <c r="V95" s="20" t="e" cm="1">
        <f t="array" ref="V95">INDEX($H:$M,ROW(),MATCH(V$2,$H$1:$M$1,0))</f>
        <v>#NAME?</v>
      </c>
      <c r="W95" s="20" t="e" cm="1">
        <f t="array" ref="W95">INDEX($H:$M,ROW(),MATCH(W$2,$H$1:$M$1,0))</f>
        <v>#NAME?</v>
      </c>
      <c r="X95" s="20" t="e" cm="1">
        <f t="array" ref="X95">INDEX($H:$M,ROW(),MATCH(X$2,$H$1:$M$1,0))</f>
        <v>#NAME?</v>
      </c>
      <c r="Y95" s="20" t="e" cm="1">
        <f t="array" ref="Y95">INDEX($H:$M,ROW(),MATCH(Y$2,$H$1:$M$1,0))</f>
        <v>#NAME?</v>
      </c>
      <c r="Z95" s="20" t="e" cm="1">
        <f t="array" ref="Z95">INDEX($H:$M,ROW(),MATCH(Z$2,$H$1:$M$1,0))</f>
        <v>#NAME?</v>
      </c>
      <c r="AA95" s="20" t="e" cm="1">
        <f t="array" ref="AA95">INDEX($H:$M,ROW(),MATCH(AA$2,$H$1:$M$1,0))</f>
        <v>#NAME?</v>
      </c>
      <c r="AB95" s="20" t="e" cm="1">
        <f t="array" ref="AB95">INDEX($H:$M,ROW(),MATCH(AB$2,$H$1:$M$1,0))</f>
        <v>#NAME?</v>
      </c>
      <c r="AC95" s="20" t="e" cm="1">
        <f t="array" ref="AC95">INDEX($H:$M,ROW(),MATCH(AC$2,$H$1:$M$1,0))</f>
        <v>#NAME?</v>
      </c>
      <c r="AD95" s="20" t="e" cm="1">
        <f t="array" ref="AD95">INDEX($H:$M,ROW(),MATCH(AD$2,$H$1:$M$1,0))</f>
        <v>#NAME?</v>
      </c>
      <c r="AE95" s="20" t="e" cm="1">
        <f t="array" ref="AE95">INDEX($H:$M,ROW(),MATCH(AE$2,$H$1:$M$1,0))</f>
        <v>#NAME?</v>
      </c>
      <c r="AF95" s="20" t="e" cm="1">
        <f t="array" ref="AF95">INDEX($H:$M,ROW(),MATCH(AF$2,$H$1:$M$1,0))</f>
        <v>#NAME?</v>
      </c>
      <c r="AG95" s="20" t="e" cm="1">
        <f t="array" ref="AG95">INDEX($H:$M,ROW(),MATCH(AG$2,$H$1:$M$1,0))</f>
        <v>#NAME?</v>
      </c>
      <c r="AH95" s="20" t="e" cm="1">
        <f t="array" ref="AH95">INDEX($H:$M,ROW(),MATCH(AH$2,$H$1:$M$1,0))</f>
        <v>#NAME?</v>
      </c>
      <c r="AI95" s="20" t="e" cm="1">
        <f t="array" ref="AI95">INDEX($H:$M,ROW(),MATCH(AI$2,$H$1:$M$1,0))</f>
        <v>#NAME?</v>
      </c>
      <c r="AJ95" s="20" t="e" cm="1">
        <f t="array" ref="AJ95">INDEX($H:$M,ROW(),MATCH(AJ$2,$H$1:$M$1,0))</f>
        <v>#NAME?</v>
      </c>
      <c r="AK95" s="20" t="e" cm="1">
        <f t="array" ref="AK95">INDEX($H:$M,ROW(),MATCH(AK$2,$H$1:$M$1,0))</f>
        <v>#NAME?</v>
      </c>
      <c r="AL95" s="20" t="e" cm="1">
        <f t="array" ref="AL95">INDEX($H:$M,ROW(),MATCH(AL$2,$H$1:$M$1,0))</f>
        <v>#NAME?</v>
      </c>
      <c r="AM95" s="20" t="e" cm="1">
        <f t="array" ref="AM95">INDEX($H:$M,ROW(),MATCH(AM$2,$H$1:$M$1,0))</f>
        <v>#NAME?</v>
      </c>
      <c r="AN95" s="20" t="e" cm="1">
        <f t="array" ref="AN95">INDEX($H:$M,ROW(),MATCH(AN$2,$H$1:$M$1,0))</f>
        <v>#NAME?</v>
      </c>
      <c r="AO95" s="20" t="e" cm="1">
        <f t="array" ref="AO95">INDEX($H:$M,ROW(),MATCH(AO$2,$H$1:$M$1,0))</f>
        <v>#NAME?</v>
      </c>
      <c r="AP95" s="20" t="e" cm="1">
        <f t="array" ref="AP95">INDEX($H:$M,ROW(),MATCH(AP$2,$H$1:$M$1,0))</f>
        <v>#NAME?</v>
      </c>
      <c r="AQ95" s="20" t="e" cm="1">
        <f t="array" ref="AQ95">INDEX($H:$M,ROW(),MATCH(AQ$2,$H$1:$M$1,0))</f>
        <v>#NAME?</v>
      </c>
      <c r="AR95" s="20" t="e" cm="1">
        <f t="array" ref="AR95">INDEX($H:$M,ROW(),MATCH(AR$2,$H$1:$M$1,0))</f>
        <v>#NAME?</v>
      </c>
      <c r="AS95" s="20" t="e" cm="1">
        <f t="array" ref="AS95">INDEX($H:$M,ROW(),MATCH(AS$2,$H$1:$M$1,0))</f>
        <v>#NAME?</v>
      </c>
      <c r="AT95" s="20" t="e" cm="1">
        <f t="array" ref="AT95">INDEX($H:$M,ROW(),MATCH(AT$2,$H$1:$M$1,0))</f>
        <v>#NAME?</v>
      </c>
      <c r="AU95" s="20" t="e" cm="1">
        <f t="array" ref="AU95">INDEX($H:$M,ROW(),MATCH(AU$2,$H$1:$M$1,0))</f>
        <v>#NAME?</v>
      </c>
      <c r="AV95" s="20" t="e" cm="1">
        <f t="array" ref="AV95">INDEX($H:$M,ROW(),MATCH(AV$2,$H$1:$M$1,0))</f>
        <v>#NAME?</v>
      </c>
      <c r="AW95" s="20" t="e" cm="1">
        <f t="array" ref="AW95">INDEX($H:$M,ROW(),MATCH(AW$2,$H$1:$M$1,0))</f>
        <v>#NAME?</v>
      </c>
      <c r="AX95" s="20" t="e" cm="1">
        <f t="array" ref="AX95">INDEX($H:$M,ROW(),MATCH(AX$2,$H$1:$M$1,0))</f>
        <v>#NAME?</v>
      </c>
      <c r="AY95" s="20" t="e" cm="1">
        <f t="array" ref="AY95">INDEX($H:$M,ROW(),MATCH(AY$2,$H$1:$M$1,0))</f>
        <v>#NAME?</v>
      </c>
      <c r="AZ95" s="20" t="e" cm="1">
        <f t="array" ref="AZ95">INDEX($H:$M,ROW(),MATCH(AZ$2,$H$1:$M$1,0))</f>
        <v>#NAME?</v>
      </c>
      <c r="BA95" s="20" t="e" cm="1">
        <f t="array" ref="BA95">INDEX($H:$M,ROW(),MATCH(BA$2,$H$1:$M$1,0))</f>
        <v>#NAME?</v>
      </c>
      <c r="BB95" s="20" t="e" cm="1">
        <f t="array" ref="BB95">INDEX($H:$M,ROW(),MATCH(BB$2,$H$1:$M$1,0))</f>
        <v>#NAME?</v>
      </c>
      <c r="BC95" s="20" t="e" cm="1">
        <f t="array" ref="BC95">INDEX($H:$M,ROW(),MATCH(BC$2,$H$1:$M$1,0))</f>
        <v>#NAME?</v>
      </c>
      <c r="BD95" s="20" t="e" cm="1">
        <f t="array" ref="BD95">INDEX($H:$M,ROW(),MATCH(BD$2,$H$1:$M$1,0))</f>
        <v>#NAME?</v>
      </c>
      <c r="BE95" s="20" t="e" cm="1">
        <f t="array" ref="BE95">INDEX($H:$M,ROW(),MATCH(BE$2,$H$1:$M$1,0))</f>
        <v>#NAME?</v>
      </c>
      <c r="BF95" s="20" t="e" cm="1">
        <f t="array" ref="BF95">INDEX($H:$M,ROW(),MATCH(BF$2,$H$1:$M$1,0))</f>
        <v>#NAME?</v>
      </c>
      <c r="BG95" s="20" t="e" cm="1">
        <f t="array" ref="BG95">INDEX($H:$M,ROW(),MATCH(BG$2,$H$1:$M$1,0))</f>
        <v>#NAME?</v>
      </c>
      <c r="BH95" s="20" t="e" cm="1">
        <f t="array" ref="BH95">INDEX($H:$M,ROW(),MATCH(BH$2,$H$1:$M$1,0))</f>
        <v>#NAME?</v>
      </c>
      <c r="BI95" s="20" t="e" cm="1">
        <f t="array" ref="BI95">INDEX($H:$M,ROW(),MATCH(BI$2,$H$1:$M$1,0))</f>
        <v>#NAME?</v>
      </c>
      <c r="BJ95" s="20" t="e" cm="1">
        <f t="array" ref="BJ95">INDEX($H:$M,ROW(),MATCH(BJ$2,$H$1:$M$1,0))</f>
        <v>#NAME?</v>
      </c>
      <c r="BK95" s="20" t="e" cm="1">
        <f t="array" ref="BK95">INDEX($H:$M,ROW(),MATCH(BK$2,$H$1:$M$1,0))</f>
        <v>#NAME?</v>
      </c>
      <c r="BL95" s="20" t="e" cm="1">
        <f t="array" ref="BL95">INDEX($H:$M,ROW(),MATCH(BL$2,$H$1:$M$1,0))</f>
        <v>#NAME?</v>
      </c>
      <c r="BM95" s="20" t="e" cm="1">
        <f t="array" ref="BM95">INDEX($H:$M,ROW(),MATCH(BM$2,$H$1:$M$1,0))</f>
        <v>#NAME?</v>
      </c>
      <c r="BN95" s="20" t="e" cm="1">
        <f t="array" ref="BN95">INDEX($H:$M,ROW(),MATCH(BN$2,$H$1:$M$1,0))</f>
        <v>#NAME?</v>
      </c>
      <c r="BO95" s="20" t="e" cm="1">
        <f t="array" ref="BO95">INDEX($H:$M,ROW(),MATCH(BO$2,$H$1:$M$1,0))</f>
        <v>#NAME?</v>
      </c>
      <c r="BP95" s="20" t="e" cm="1">
        <f t="array" ref="BP95">INDEX($H:$M,ROW(),MATCH(BP$2,$H$1:$M$1,0))</f>
        <v>#NAME?</v>
      </c>
      <c r="BQ95" s="20" t="e" cm="1">
        <f t="array" ref="BQ95">INDEX($H:$M,ROW(),MATCH(BQ$2,$H$1:$M$1,0))</f>
        <v>#NAME?</v>
      </c>
      <c r="BR95" s="20" t="e" cm="1">
        <f t="array" ref="BR95">INDEX($H:$M,ROW(),MATCH(BR$2,$H$1:$M$1,0))</f>
        <v>#NAME?</v>
      </c>
      <c r="BS95" s="20" t="e" cm="1">
        <f t="array" ref="BS95">INDEX($H:$M,ROW(),MATCH(BS$2,$H$1:$M$1,0))</f>
        <v>#NAME?</v>
      </c>
      <c r="BT95" s="20" t="e" cm="1">
        <f t="array" ref="BT95">INDEX($H:$M,ROW(),MATCH(BT$2,$H$1:$M$1,0))</f>
        <v>#NAME?</v>
      </c>
      <c r="BU95" s="20" t="e" cm="1">
        <f t="array" ref="BU95">INDEX($H:$M,ROW(),MATCH(BU$2,$H$1:$M$1,0))</f>
        <v>#NAME?</v>
      </c>
      <c r="BV95" s="20" t="e" cm="1">
        <f t="array" ref="BV95">INDEX($H:$M,ROW(),MATCH(BV$2,$H$1:$M$1,0))</f>
        <v>#NAME?</v>
      </c>
      <c r="BW95" s="20" t="e" cm="1">
        <f t="array" ref="BW95">INDEX($H:$M,ROW(),MATCH(BW$2,$H$1:$M$1,0))</f>
        <v>#NAME?</v>
      </c>
      <c r="BX95" s="20" t="e" cm="1">
        <f t="array" ref="BX95">INDEX($H:$M,ROW(),MATCH(BX$2,$H$1:$M$1,0))</f>
        <v>#NAME?</v>
      </c>
      <c r="BY95" s="20" t="e" cm="1">
        <f t="array" ref="BY95">INDEX($H:$M,ROW(),MATCH(BY$2,$H$1:$M$1,0))</f>
        <v>#NAME?</v>
      </c>
      <c r="BZ95" s="20" t="e" cm="1">
        <f t="array" ref="BZ95">INDEX($H:$M,ROW(),MATCH(BZ$2,$H$1:$M$1,0))</f>
        <v>#NAME?</v>
      </c>
      <c r="CA95" s="20" t="e" cm="1">
        <f t="array" ref="CA95">INDEX($H:$M,ROW(),MATCH(CA$2,$H$1:$M$1,0))</f>
        <v>#NAME?</v>
      </c>
      <c r="CB95" s="20" t="e" cm="1">
        <f t="array" ref="CB95">INDEX($H:$M,ROW(),MATCH(CB$2,$H$1:$M$1,0))</f>
        <v>#NAME?</v>
      </c>
      <c r="CC95" s="20" t="e" cm="1">
        <f t="array" ref="CC95">INDEX($H:$M,ROW(),MATCH(CC$2,$H$1:$M$1,0))</f>
        <v>#NAME?</v>
      </c>
      <c r="CD95" s="20" t="e" cm="1">
        <f t="array" ref="CD95">INDEX($H:$M,ROW(),MATCH(CD$2,$H$1:$M$1,0))</f>
        <v>#NAME?</v>
      </c>
      <c r="CE95" s="20" t="e" cm="1">
        <f t="array" ref="CE95">INDEX($H:$M,ROW(),MATCH(CE$2,$H$1:$M$1,0))</f>
        <v>#NAME?</v>
      </c>
      <c r="CF95" s="20" t="e" cm="1">
        <f t="array" ref="CF95">INDEX($H:$M,ROW(),MATCH(CF$2,$H$1:$M$1,0))</f>
        <v>#NAME?</v>
      </c>
      <c r="CG95" s="20" t="e" cm="1">
        <f t="array" ref="CG95">INDEX($H:$M,ROW(),MATCH(CG$2,$H$1:$M$1,0))</f>
        <v>#NAME?</v>
      </c>
      <c r="CH95" s="20" t="e" cm="1">
        <f t="array" ref="CH95">INDEX($H:$M,ROW(),MATCH(CH$2,$H$1:$M$1,0))</f>
        <v>#NAME?</v>
      </c>
      <c r="CI95" s="20" t="e" cm="1">
        <f t="array" ref="CI95">INDEX($H:$M,ROW(),MATCH(CI$2,$H$1:$M$1,0))</f>
        <v>#NAME?</v>
      </c>
    </row>
    <row r="96" spans="1:87" x14ac:dyDescent="0.4">
      <c r="A96" s="6"/>
      <c r="B96" s="6"/>
      <c r="C96" t="s">
        <v>157</v>
      </c>
      <c r="E96" s="12" t="s">
        <v>179</v>
      </c>
      <c r="F96" s="12"/>
      <c r="G96" s="13"/>
      <c r="H96" s="34" t="e">
        <f t="shared" ref="H96:M96" si="104">SUMIF($2:$2,H$1,96:96)</f>
        <v>#NAME?</v>
      </c>
      <c r="I96" s="34" t="e">
        <f t="shared" si="104"/>
        <v>#NAME?</v>
      </c>
      <c r="J96" s="34" t="e">
        <f t="shared" si="104"/>
        <v>#NAME?</v>
      </c>
      <c r="K96" s="34" t="e">
        <f t="shared" si="104"/>
        <v>#NAME?</v>
      </c>
      <c r="L96" s="34" t="e">
        <f t="shared" si="104"/>
        <v>#NAME?</v>
      </c>
      <c r="M96" s="34" t="e">
        <f t="shared" si="104"/>
        <v>#NAME?</v>
      </c>
      <c r="O96" s="17"/>
      <c r="P96" s="34" t="e">
        <f t="shared" ref="P96:CA96" si="105">P93*P95</f>
        <v>#NAME?</v>
      </c>
      <c r="Q96" s="34" t="e">
        <f t="shared" si="105"/>
        <v>#NAME?</v>
      </c>
      <c r="R96" s="34" t="e">
        <f t="shared" si="105"/>
        <v>#NAME?</v>
      </c>
      <c r="S96" s="34" t="e">
        <f t="shared" si="105"/>
        <v>#NAME?</v>
      </c>
      <c r="T96" s="34" t="e">
        <f t="shared" si="105"/>
        <v>#NAME?</v>
      </c>
      <c r="U96" s="34" t="e">
        <f t="shared" si="105"/>
        <v>#NAME?</v>
      </c>
      <c r="V96" s="34" t="e">
        <f t="shared" si="105"/>
        <v>#NAME?</v>
      </c>
      <c r="W96" s="34" t="e">
        <f t="shared" si="105"/>
        <v>#NAME?</v>
      </c>
      <c r="X96" s="34" t="e">
        <f t="shared" si="105"/>
        <v>#NAME?</v>
      </c>
      <c r="Y96" s="34" t="e">
        <f t="shared" si="105"/>
        <v>#NAME?</v>
      </c>
      <c r="Z96" s="34" t="e">
        <f t="shared" si="105"/>
        <v>#NAME?</v>
      </c>
      <c r="AA96" s="34" t="e">
        <f t="shared" si="105"/>
        <v>#NAME?</v>
      </c>
      <c r="AB96" s="34" t="e">
        <f t="shared" si="105"/>
        <v>#NAME?</v>
      </c>
      <c r="AC96" s="34" t="e">
        <f t="shared" si="105"/>
        <v>#NAME?</v>
      </c>
      <c r="AD96" s="34" t="e">
        <f t="shared" si="105"/>
        <v>#NAME?</v>
      </c>
      <c r="AE96" s="34" t="e">
        <f t="shared" si="105"/>
        <v>#NAME?</v>
      </c>
      <c r="AF96" s="34" t="e">
        <f t="shared" si="105"/>
        <v>#NAME?</v>
      </c>
      <c r="AG96" s="34" t="e">
        <f t="shared" si="105"/>
        <v>#NAME?</v>
      </c>
      <c r="AH96" s="34" t="e">
        <f t="shared" si="105"/>
        <v>#NAME?</v>
      </c>
      <c r="AI96" s="34" t="e">
        <f t="shared" si="105"/>
        <v>#NAME?</v>
      </c>
      <c r="AJ96" s="34" t="e">
        <f t="shared" si="105"/>
        <v>#NAME?</v>
      </c>
      <c r="AK96" s="34" t="e">
        <f t="shared" si="105"/>
        <v>#NAME?</v>
      </c>
      <c r="AL96" s="34" t="e">
        <f t="shared" si="105"/>
        <v>#NAME?</v>
      </c>
      <c r="AM96" s="34" t="e">
        <f t="shared" si="105"/>
        <v>#NAME?</v>
      </c>
      <c r="AN96" s="34" t="e">
        <f t="shared" si="105"/>
        <v>#NAME?</v>
      </c>
      <c r="AO96" s="34" t="e">
        <f t="shared" si="105"/>
        <v>#NAME?</v>
      </c>
      <c r="AP96" s="34" t="e">
        <f t="shared" si="105"/>
        <v>#NAME?</v>
      </c>
      <c r="AQ96" s="34" t="e">
        <f t="shared" si="105"/>
        <v>#NAME?</v>
      </c>
      <c r="AR96" s="34" t="e">
        <f t="shared" si="105"/>
        <v>#NAME?</v>
      </c>
      <c r="AS96" s="34" t="e">
        <f t="shared" si="105"/>
        <v>#NAME?</v>
      </c>
      <c r="AT96" s="34" t="e">
        <f t="shared" si="105"/>
        <v>#NAME?</v>
      </c>
      <c r="AU96" s="34" t="e">
        <f t="shared" si="105"/>
        <v>#NAME?</v>
      </c>
      <c r="AV96" s="34" t="e">
        <f t="shared" si="105"/>
        <v>#NAME?</v>
      </c>
      <c r="AW96" s="34" t="e">
        <f t="shared" si="105"/>
        <v>#NAME?</v>
      </c>
      <c r="AX96" s="34" t="e">
        <f t="shared" si="105"/>
        <v>#NAME?</v>
      </c>
      <c r="AY96" s="34" t="e">
        <f t="shared" si="105"/>
        <v>#NAME?</v>
      </c>
      <c r="AZ96" s="34" t="e">
        <f t="shared" si="105"/>
        <v>#NAME?</v>
      </c>
      <c r="BA96" s="34" t="e">
        <f t="shared" si="105"/>
        <v>#NAME?</v>
      </c>
      <c r="BB96" s="34" t="e">
        <f t="shared" si="105"/>
        <v>#NAME?</v>
      </c>
      <c r="BC96" s="34" t="e">
        <f t="shared" si="105"/>
        <v>#NAME?</v>
      </c>
      <c r="BD96" s="34" t="e">
        <f t="shared" si="105"/>
        <v>#NAME?</v>
      </c>
      <c r="BE96" s="34" t="e">
        <f t="shared" si="105"/>
        <v>#NAME?</v>
      </c>
      <c r="BF96" s="34" t="e">
        <f t="shared" si="105"/>
        <v>#NAME?</v>
      </c>
      <c r="BG96" s="34" t="e">
        <f t="shared" si="105"/>
        <v>#NAME?</v>
      </c>
      <c r="BH96" s="34" t="e">
        <f t="shared" si="105"/>
        <v>#NAME?</v>
      </c>
      <c r="BI96" s="34" t="e">
        <f t="shared" si="105"/>
        <v>#NAME?</v>
      </c>
      <c r="BJ96" s="34" t="e">
        <f t="shared" si="105"/>
        <v>#NAME?</v>
      </c>
      <c r="BK96" s="34" t="e">
        <f t="shared" si="105"/>
        <v>#NAME?</v>
      </c>
      <c r="BL96" s="34" t="e">
        <f t="shared" si="105"/>
        <v>#NAME?</v>
      </c>
      <c r="BM96" s="34" t="e">
        <f t="shared" si="105"/>
        <v>#NAME?</v>
      </c>
      <c r="BN96" s="34" t="e">
        <f t="shared" si="105"/>
        <v>#NAME?</v>
      </c>
      <c r="BO96" s="34" t="e">
        <f t="shared" si="105"/>
        <v>#NAME?</v>
      </c>
      <c r="BP96" s="34" t="e">
        <f t="shared" si="105"/>
        <v>#NAME?</v>
      </c>
      <c r="BQ96" s="34" t="e">
        <f t="shared" si="105"/>
        <v>#NAME?</v>
      </c>
      <c r="BR96" s="34" t="e">
        <f t="shared" si="105"/>
        <v>#NAME?</v>
      </c>
      <c r="BS96" s="34" t="e">
        <f t="shared" si="105"/>
        <v>#NAME?</v>
      </c>
      <c r="BT96" s="34" t="e">
        <f t="shared" si="105"/>
        <v>#NAME?</v>
      </c>
      <c r="BU96" s="34" t="e">
        <f t="shared" si="105"/>
        <v>#NAME?</v>
      </c>
      <c r="BV96" s="34" t="e">
        <f t="shared" si="105"/>
        <v>#NAME?</v>
      </c>
      <c r="BW96" s="34" t="e">
        <f t="shared" si="105"/>
        <v>#NAME?</v>
      </c>
      <c r="BX96" s="34" t="e">
        <f t="shared" si="105"/>
        <v>#NAME?</v>
      </c>
      <c r="BY96" s="34" t="e">
        <f t="shared" si="105"/>
        <v>#NAME?</v>
      </c>
      <c r="BZ96" s="34" t="e">
        <f t="shared" si="105"/>
        <v>#NAME?</v>
      </c>
      <c r="CA96" s="34" t="e">
        <f t="shared" si="105"/>
        <v>#NAME?</v>
      </c>
      <c r="CB96" s="34" t="e">
        <f t="shared" ref="CB96:CI96" si="106">CB93*CB95</f>
        <v>#NAME?</v>
      </c>
      <c r="CC96" s="34" t="e">
        <f t="shared" si="106"/>
        <v>#NAME?</v>
      </c>
      <c r="CD96" s="34" t="e">
        <f t="shared" si="106"/>
        <v>#NAME?</v>
      </c>
      <c r="CE96" s="34" t="e">
        <f t="shared" si="106"/>
        <v>#NAME?</v>
      </c>
      <c r="CF96" s="34" t="e">
        <f t="shared" si="106"/>
        <v>#NAME?</v>
      </c>
      <c r="CG96" s="34" t="e">
        <f t="shared" si="106"/>
        <v>#NAME?</v>
      </c>
      <c r="CH96" s="34" t="e">
        <f t="shared" si="106"/>
        <v>#NAME?</v>
      </c>
      <c r="CI96" s="34" t="e">
        <f t="shared" si="106"/>
        <v>#NAME?</v>
      </c>
    </row>
    <row r="97" spans="2:87" x14ac:dyDescent="0.4">
      <c r="C97" t="s">
        <v>157</v>
      </c>
      <c r="E97" s="12" t="s">
        <v>73</v>
      </c>
      <c r="F97" s="12"/>
      <c r="G97" s="13"/>
      <c r="H97" s="16">
        <v>0.05</v>
      </c>
      <c r="I97" s="16">
        <v>0.05</v>
      </c>
      <c r="J97" s="16">
        <v>0.05</v>
      </c>
      <c r="K97" s="16">
        <v>0.05</v>
      </c>
      <c r="L97" s="16">
        <v>0.05</v>
      </c>
      <c r="M97" s="16">
        <v>0.05</v>
      </c>
      <c r="O97" s="20"/>
      <c r="P97" s="20" t="e" cm="1">
        <f t="array" ref="P97">INDEX($H:$M,ROW(),MATCH(P$2,$H$1:$M$1,0))</f>
        <v>#NAME?</v>
      </c>
      <c r="Q97" s="20" t="e" cm="1">
        <f t="array" ref="Q97">INDEX($H:$M,ROW(),MATCH(Q$2,$H$1:$M$1,0))</f>
        <v>#NAME?</v>
      </c>
      <c r="R97" s="20" t="e" cm="1">
        <f t="array" ref="R97">INDEX($H:$M,ROW(),MATCH(R$2,$H$1:$M$1,0))</f>
        <v>#NAME?</v>
      </c>
      <c r="S97" s="20" t="e" cm="1">
        <f t="array" ref="S97">INDEX($H:$M,ROW(),MATCH(S$2,$H$1:$M$1,0))</f>
        <v>#NAME?</v>
      </c>
      <c r="T97" s="20" t="e" cm="1">
        <f t="array" ref="T97">INDEX($H:$M,ROW(),MATCH(T$2,$H$1:$M$1,0))</f>
        <v>#NAME?</v>
      </c>
      <c r="U97" s="20" t="e" cm="1">
        <f t="array" ref="U97">INDEX($H:$M,ROW(),MATCH(U$2,$H$1:$M$1,0))</f>
        <v>#NAME?</v>
      </c>
      <c r="V97" s="20" t="e" cm="1">
        <f t="array" ref="V97">INDEX($H:$M,ROW(),MATCH(V$2,$H$1:$M$1,0))</f>
        <v>#NAME?</v>
      </c>
      <c r="W97" s="20" t="e" cm="1">
        <f t="array" ref="W97">INDEX($H:$M,ROW(),MATCH(W$2,$H$1:$M$1,0))</f>
        <v>#NAME?</v>
      </c>
      <c r="X97" s="20" t="e" cm="1">
        <f t="array" ref="X97">INDEX($H:$M,ROW(),MATCH(X$2,$H$1:$M$1,0))</f>
        <v>#NAME?</v>
      </c>
      <c r="Y97" s="20" t="e" cm="1">
        <f t="array" ref="Y97">INDEX($H:$M,ROW(),MATCH(Y$2,$H$1:$M$1,0))</f>
        <v>#NAME?</v>
      </c>
      <c r="Z97" s="20" t="e" cm="1">
        <f t="array" ref="Z97">INDEX($H:$M,ROW(),MATCH(Z$2,$H$1:$M$1,0))</f>
        <v>#NAME?</v>
      </c>
      <c r="AA97" s="20" t="e" cm="1">
        <f t="array" ref="AA97">INDEX($H:$M,ROW(),MATCH(AA$2,$H$1:$M$1,0))</f>
        <v>#NAME?</v>
      </c>
      <c r="AB97" s="20" t="e" cm="1">
        <f t="array" ref="AB97">INDEX($H:$M,ROW(),MATCH(AB$2,$H$1:$M$1,0))</f>
        <v>#NAME?</v>
      </c>
      <c r="AC97" s="20" t="e" cm="1">
        <f t="array" ref="AC97">INDEX($H:$M,ROW(),MATCH(AC$2,$H$1:$M$1,0))</f>
        <v>#NAME?</v>
      </c>
      <c r="AD97" s="20" t="e" cm="1">
        <f t="array" ref="AD97">INDEX($H:$M,ROW(),MATCH(AD$2,$H$1:$M$1,0))</f>
        <v>#NAME?</v>
      </c>
      <c r="AE97" s="20" t="e" cm="1">
        <f t="array" ref="AE97">INDEX($H:$M,ROW(),MATCH(AE$2,$H$1:$M$1,0))</f>
        <v>#NAME?</v>
      </c>
      <c r="AF97" s="20" t="e" cm="1">
        <f t="array" ref="AF97">INDEX($H:$M,ROW(),MATCH(AF$2,$H$1:$M$1,0))</f>
        <v>#NAME?</v>
      </c>
      <c r="AG97" s="20" t="e" cm="1">
        <f t="array" ref="AG97">INDEX($H:$M,ROW(),MATCH(AG$2,$H$1:$M$1,0))</f>
        <v>#NAME?</v>
      </c>
      <c r="AH97" s="20" t="e" cm="1">
        <f t="array" ref="AH97">INDEX($H:$M,ROW(),MATCH(AH$2,$H$1:$M$1,0))</f>
        <v>#NAME?</v>
      </c>
      <c r="AI97" s="20" t="e" cm="1">
        <f t="array" ref="AI97">INDEX($H:$M,ROW(),MATCH(AI$2,$H$1:$M$1,0))</f>
        <v>#NAME?</v>
      </c>
      <c r="AJ97" s="20" t="e" cm="1">
        <f t="array" ref="AJ97">INDEX($H:$M,ROW(),MATCH(AJ$2,$H$1:$M$1,0))</f>
        <v>#NAME?</v>
      </c>
      <c r="AK97" s="20" t="e" cm="1">
        <f t="array" ref="AK97">INDEX($H:$M,ROW(),MATCH(AK$2,$H$1:$M$1,0))</f>
        <v>#NAME?</v>
      </c>
      <c r="AL97" s="20" t="e" cm="1">
        <f t="array" ref="AL97">INDEX($H:$M,ROW(),MATCH(AL$2,$H$1:$M$1,0))</f>
        <v>#NAME?</v>
      </c>
      <c r="AM97" s="20" t="e" cm="1">
        <f t="array" ref="AM97">INDEX($H:$M,ROW(),MATCH(AM$2,$H$1:$M$1,0))</f>
        <v>#NAME?</v>
      </c>
      <c r="AN97" s="20" t="e" cm="1">
        <f t="array" ref="AN97">INDEX($H:$M,ROW(),MATCH(AN$2,$H$1:$M$1,0))</f>
        <v>#NAME?</v>
      </c>
      <c r="AO97" s="20" t="e" cm="1">
        <f t="array" ref="AO97">INDEX($H:$M,ROW(),MATCH(AO$2,$H$1:$M$1,0))</f>
        <v>#NAME?</v>
      </c>
      <c r="AP97" s="20" t="e" cm="1">
        <f t="array" ref="AP97">INDEX($H:$M,ROW(),MATCH(AP$2,$H$1:$M$1,0))</f>
        <v>#NAME?</v>
      </c>
      <c r="AQ97" s="20" t="e" cm="1">
        <f t="array" ref="AQ97">INDEX($H:$M,ROW(),MATCH(AQ$2,$H$1:$M$1,0))</f>
        <v>#NAME?</v>
      </c>
      <c r="AR97" s="20" t="e" cm="1">
        <f t="array" ref="AR97">INDEX($H:$M,ROW(),MATCH(AR$2,$H$1:$M$1,0))</f>
        <v>#NAME?</v>
      </c>
      <c r="AS97" s="20" t="e" cm="1">
        <f t="array" ref="AS97">INDEX($H:$M,ROW(),MATCH(AS$2,$H$1:$M$1,0))</f>
        <v>#NAME?</v>
      </c>
      <c r="AT97" s="20" t="e" cm="1">
        <f t="array" ref="AT97">INDEX($H:$M,ROW(),MATCH(AT$2,$H$1:$M$1,0))</f>
        <v>#NAME?</v>
      </c>
      <c r="AU97" s="20" t="e" cm="1">
        <f t="array" ref="AU97">INDEX($H:$M,ROW(),MATCH(AU$2,$H$1:$M$1,0))</f>
        <v>#NAME?</v>
      </c>
      <c r="AV97" s="20" t="e" cm="1">
        <f t="array" ref="AV97">INDEX($H:$M,ROW(),MATCH(AV$2,$H$1:$M$1,0))</f>
        <v>#NAME?</v>
      </c>
      <c r="AW97" s="20" t="e" cm="1">
        <f t="array" ref="AW97">INDEX($H:$M,ROW(),MATCH(AW$2,$H$1:$M$1,0))</f>
        <v>#NAME?</v>
      </c>
      <c r="AX97" s="20" t="e" cm="1">
        <f t="array" ref="AX97">INDEX($H:$M,ROW(),MATCH(AX$2,$H$1:$M$1,0))</f>
        <v>#NAME?</v>
      </c>
      <c r="AY97" s="20" t="e" cm="1">
        <f t="array" ref="AY97">INDEX($H:$M,ROW(),MATCH(AY$2,$H$1:$M$1,0))</f>
        <v>#NAME?</v>
      </c>
      <c r="AZ97" s="20" t="e" cm="1">
        <f t="array" ref="AZ97">INDEX($H:$M,ROW(),MATCH(AZ$2,$H$1:$M$1,0))</f>
        <v>#NAME?</v>
      </c>
      <c r="BA97" s="20" t="e" cm="1">
        <f t="array" ref="BA97">INDEX($H:$M,ROW(),MATCH(BA$2,$H$1:$M$1,0))</f>
        <v>#NAME?</v>
      </c>
      <c r="BB97" s="20" t="e" cm="1">
        <f t="array" ref="BB97">INDEX($H:$M,ROW(),MATCH(BB$2,$H$1:$M$1,0))</f>
        <v>#NAME?</v>
      </c>
      <c r="BC97" s="20" t="e" cm="1">
        <f t="array" ref="BC97">INDEX($H:$M,ROW(),MATCH(BC$2,$H$1:$M$1,0))</f>
        <v>#NAME?</v>
      </c>
      <c r="BD97" s="20" t="e" cm="1">
        <f t="array" ref="BD97">INDEX($H:$M,ROW(),MATCH(BD$2,$H$1:$M$1,0))</f>
        <v>#NAME?</v>
      </c>
      <c r="BE97" s="20" t="e" cm="1">
        <f t="array" ref="BE97">INDEX($H:$M,ROW(),MATCH(BE$2,$H$1:$M$1,0))</f>
        <v>#NAME?</v>
      </c>
      <c r="BF97" s="20" t="e" cm="1">
        <f t="array" ref="BF97">INDEX($H:$M,ROW(),MATCH(BF$2,$H$1:$M$1,0))</f>
        <v>#NAME?</v>
      </c>
      <c r="BG97" s="20" t="e" cm="1">
        <f t="array" ref="BG97">INDEX($H:$M,ROW(),MATCH(BG$2,$H$1:$M$1,0))</f>
        <v>#NAME?</v>
      </c>
      <c r="BH97" s="20" t="e" cm="1">
        <f t="array" ref="BH97">INDEX($H:$M,ROW(),MATCH(BH$2,$H$1:$M$1,0))</f>
        <v>#NAME?</v>
      </c>
      <c r="BI97" s="20" t="e" cm="1">
        <f t="array" ref="BI97">INDEX($H:$M,ROW(),MATCH(BI$2,$H$1:$M$1,0))</f>
        <v>#NAME?</v>
      </c>
      <c r="BJ97" s="20" t="e" cm="1">
        <f t="array" ref="BJ97">INDEX($H:$M,ROW(),MATCH(BJ$2,$H$1:$M$1,0))</f>
        <v>#NAME?</v>
      </c>
      <c r="BK97" s="20" t="e" cm="1">
        <f t="array" ref="BK97">INDEX($H:$M,ROW(),MATCH(BK$2,$H$1:$M$1,0))</f>
        <v>#NAME?</v>
      </c>
      <c r="BL97" s="20" t="e" cm="1">
        <f t="array" ref="BL97">INDEX($H:$M,ROW(),MATCH(BL$2,$H$1:$M$1,0))</f>
        <v>#NAME?</v>
      </c>
      <c r="BM97" s="20" t="e" cm="1">
        <f t="array" ref="BM97">INDEX($H:$M,ROW(),MATCH(BM$2,$H$1:$M$1,0))</f>
        <v>#NAME?</v>
      </c>
      <c r="BN97" s="20" t="e" cm="1">
        <f t="array" ref="BN97">INDEX($H:$M,ROW(),MATCH(BN$2,$H$1:$M$1,0))</f>
        <v>#NAME?</v>
      </c>
      <c r="BO97" s="20" t="e" cm="1">
        <f t="array" ref="BO97">INDEX($H:$M,ROW(),MATCH(BO$2,$H$1:$M$1,0))</f>
        <v>#NAME?</v>
      </c>
      <c r="BP97" s="20" t="e" cm="1">
        <f t="array" ref="BP97">INDEX($H:$M,ROW(),MATCH(BP$2,$H$1:$M$1,0))</f>
        <v>#NAME?</v>
      </c>
      <c r="BQ97" s="20" t="e" cm="1">
        <f t="array" ref="BQ97">INDEX($H:$M,ROW(),MATCH(BQ$2,$H$1:$M$1,0))</f>
        <v>#NAME?</v>
      </c>
      <c r="BR97" s="20" t="e" cm="1">
        <f t="array" ref="BR97">INDEX($H:$M,ROW(),MATCH(BR$2,$H$1:$M$1,0))</f>
        <v>#NAME?</v>
      </c>
      <c r="BS97" s="20" t="e" cm="1">
        <f t="array" ref="BS97">INDEX($H:$M,ROW(),MATCH(BS$2,$H$1:$M$1,0))</f>
        <v>#NAME?</v>
      </c>
      <c r="BT97" s="20" t="e" cm="1">
        <f t="array" ref="BT97">INDEX($H:$M,ROW(),MATCH(BT$2,$H$1:$M$1,0))</f>
        <v>#NAME?</v>
      </c>
      <c r="BU97" s="20" t="e" cm="1">
        <f t="array" ref="BU97">INDEX($H:$M,ROW(),MATCH(BU$2,$H$1:$M$1,0))</f>
        <v>#NAME?</v>
      </c>
      <c r="BV97" s="20" t="e" cm="1">
        <f t="array" ref="BV97">INDEX($H:$M,ROW(),MATCH(BV$2,$H$1:$M$1,0))</f>
        <v>#NAME?</v>
      </c>
      <c r="BW97" s="20" t="e" cm="1">
        <f t="array" ref="BW97">INDEX($H:$M,ROW(),MATCH(BW$2,$H$1:$M$1,0))</f>
        <v>#NAME?</v>
      </c>
      <c r="BX97" s="20" t="e" cm="1">
        <f t="array" ref="BX97">INDEX($H:$M,ROW(),MATCH(BX$2,$H$1:$M$1,0))</f>
        <v>#NAME?</v>
      </c>
      <c r="BY97" s="20" t="e" cm="1">
        <f t="array" ref="BY97">INDEX($H:$M,ROW(),MATCH(BY$2,$H$1:$M$1,0))</f>
        <v>#NAME?</v>
      </c>
      <c r="BZ97" s="20" t="e" cm="1">
        <f t="array" ref="BZ97">INDEX($H:$M,ROW(),MATCH(BZ$2,$H$1:$M$1,0))</f>
        <v>#NAME?</v>
      </c>
      <c r="CA97" s="20" t="e" cm="1">
        <f t="array" ref="CA97">INDEX($H:$M,ROW(),MATCH(CA$2,$H$1:$M$1,0))</f>
        <v>#NAME?</v>
      </c>
      <c r="CB97" s="20" t="e" cm="1">
        <f t="array" ref="CB97">INDEX($H:$M,ROW(),MATCH(CB$2,$H$1:$M$1,0))</f>
        <v>#NAME?</v>
      </c>
      <c r="CC97" s="20" t="e" cm="1">
        <f t="array" ref="CC97">INDEX($H:$M,ROW(),MATCH(CC$2,$H$1:$M$1,0))</f>
        <v>#NAME?</v>
      </c>
      <c r="CD97" s="20" t="e" cm="1">
        <f t="array" ref="CD97">INDEX($H:$M,ROW(),MATCH(CD$2,$H$1:$M$1,0))</f>
        <v>#NAME?</v>
      </c>
      <c r="CE97" s="20" t="e" cm="1">
        <f t="array" ref="CE97">INDEX($H:$M,ROW(),MATCH(CE$2,$H$1:$M$1,0))</f>
        <v>#NAME?</v>
      </c>
      <c r="CF97" s="20" t="e" cm="1">
        <f t="array" ref="CF97">INDEX($H:$M,ROW(),MATCH(CF$2,$H$1:$M$1,0))</f>
        <v>#NAME?</v>
      </c>
      <c r="CG97" s="20" t="e" cm="1">
        <f t="array" ref="CG97">INDEX($H:$M,ROW(),MATCH(CG$2,$H$1:$M$1,0))</f>
        <v>#NAME?</v>
      </c>
      <c r="CH97" s="20" t="e" cm="1">
        <f t="array" ref="CH97">INDEX($H:$M,ROW(),MATCH(CH$2,$H$1:$M$1,0))</f>
        <v>#NAME?</v>
      </c>
      <c r="CI97" s="20" t="e" cm="1">
        <f t="array" ref="CI97">INDEX($H:$M,ROW(),MATCH(CI$2,$H$1:$M$1,0))</f>
        <v>#NAME?</v>
      </c>
    </row>
    <row r="98" spans="2:87" x14ac:dyDescent="0.4">
      <c r="B98" s="6"/>
      <c r="C98" t="s">
        <v>157</v>
      </c>
      <c r="E98" t="s">
        <v>74</v>
      </c>
      <c r="H98" s="35" t="e">
        <f t="shared" ref="H98:M98" si="107">SUMIF($2:$2,H$1,98:98)</f>
        <v>#NAME?</v>
      </c>
      <c r="I98" s="35" t="e">
        <f t="shared" si="107"/>
        <v>#NAME?</v>
      </c>
      <c r="J98" s="35" t="e">
        <f t="shared" si="107"/>
        <v>#NAME?</v>
      </c>
      <c r="K98" s="35" t="e">
        <f t="shared" si="107"/>
        <v>#NAME?</v>
      </c>
      <c r="L98" s="35" t="e">
        <f t="shared" si="107"/>
        <v>#NAME?</v>
      </c>
      <c r="M98" s="35" t="e">
        <f t="shared" si="107"/>
        <v>#NAME?</v>
      </c>
      <c r="N98" s="36"/>
      <c r="O98" s="35"/>
      <c r="P98" s="35" t="e">
        <f t="shared" ref="P98:CA98" si="108">-P93*P97</f>
        <v>#NAME?</v>
      </c>
      <c r="Q98" s="35" t="e">
        <f t="shared" si="108"/>
        <v>#NAME?</v>
      </c>
      <c r="R98" s="35" t="e">
        <f t="shared" si="108"/>
        <v>#NAME?</v>
      </c>
      <c r="S98" s="35" t="e">
        <f t="shared" si="108"/>
        <v>#NAME?</v>
      </c>
      <c r="T98" s="35" t="e">
        <f t="shared" si="108"/>
        <v>#NAME?</v>
      </c>
      <c r="U98" s="35" t="e">
        <f t="shared" si="108"/>
        <v>#NAME?</v>
      </c>
      <c r="V98" s="35" t="e">
        <f t="shared" si="108"/>
        <v>#NAME?</v>
      </c>
      <c r="W98" s="35" t="e">
        <f t="shared" si="108"/>
        <v>#NAME?</v>
      </c>
      <c r="X98" s="35" t="e">
        <f t="shared" si="108"/>
        <v>#NAME?</v>
      </c>
      <c r="Y98" s="35" t="e">
        <f t="shared" si="108"/>
        <v>#NAME?</v>
      </c>
      <c r="Z98" s="35" t="e">
        <f t="shared" si="108"/>
        <v>#NAME?</v>
      </c>
      <c r="AA98" s="35" t="e">
        <f t="shared" si="108"/>
        <v>#NAME?</v>
      </c>
      <c r="AB98" s="35" t="e">
        <f t="shared" si="108"/>
        <v>#NAME?</v>
      </c>
      <c r="AC98" s="35" t="e">
        <f t="shared" si="108"/>
        <v>#NAME?</v>
      </c>
      <c r="AD98" s="35" t="e">
        <f t="shared" si="108"/>
        <v>#NAME?</v>
      </c>
      <c r="AE98" s="35" t="e">
        <f t="shared" si="108"/>
        <v>#NAME?</v>
      </c>
      <c r="AF98" s="35" t="e">
        <f t="shared" si="108"/>
        <v>#NAME?</v>
      </c>
      <c r="AG98" s="35" t="e">
        <f t="shared" si="108"/>
        <v>#NAME?</v>
      </c>
      <c r="AH98" s="35" t="e">
        <f t="shared" si="108"/>
        <v>#NAME?</v>
      </c>
      <c r="AI98" s="35" t="e">
        <f t="shared" si="108"/>
        <v>#NAME?</v>
      </c>
      <c r="AJ98" s="35" t="e">
        <f t="shared" si="108"/>
        <v>#NAME?</v>
      </c>
      <c r="AK98" s="35" t="e">
        <f t="shared" si="108"/>
        <v>#NAME?</v>
      </c>
      <c r="AL98" s="35" t="e">
        <f t="shared" si="108"/>
        <v>#NAME?</v>
      </c>
      <c r="AM98" s="35" t="e">
        <f t="shared" si="108"/>
        <v>#NAME?</v>
      </c>
      <c r="AN98" s="35" t="e">
        <f t="shared" si="108"/>
        <v>#NAME?</v>
      </c>
      <c r="AO98" s="35" t="e">
        <f t="shared" si="108"/>
        <v>#NAME?</v>
      </c>
      <c r="AP98" s="35" t="e">
        <f t="shared" si="108"/>
        <v>#NAME?</v>
      </c>
      <c r="AQ98" s="35" t="e">
        <f t="shared" si="108"/>
        <v>#NAME?</v>
      </c>
      <c r="AR98" s="35" t="e">
        <f t="shared" si="108"/>
        <v>#NAME?</v>
      </c>
      <c r="AS98" s="35" t="e">
        <f t="shared" si="108"/>
        <v>#NAME?</v>
      </c>
      <c r="AT98" s="35" t="e">
        <f t="shared" si="108"/>
        <v>#NAME?</v>
      </c>
      <c r="AU98" s="35" t="e">
        <f t="shared" si="108"/>
        <v>#NAME?</v>
      </c>
      <c r="AV98" s="35" t="e">
        <f t="shared" si="108"/>
        <v>#NAME?</v>
      </c>
      <c r="AW98" s="35" t="e">
        <f t="shared" si="108"/>
        <v>#NAME?</v>
      </c>
      <c r="AX98" s="35" t="e">
        <f t="shared" si="108"/>
        <v>#NAME?</v>
      </c>
      <c r="AY98" s="35" t="e">
        <f t="shared" si="108"/>
        <v>#NAME?</v>
      </c>
      <c r="AZ98" s="35" t="e">
        <f t="shared" si="108"/>
        <v>#NAME?</v>
      </c>
      <c r="BA98" s="35" t="e">
        <f t="shared" si="108"/>
        <v>#NAME?</v>
      </c>
      <c r="BB98" s="35" t="e">
        <f t="shared" si="108"/>
        <v>#NAME?</v>
      </c>
      <c r="BC98" s="35" t="e">
        <f t="shared" si="108"/>
        <v>#NAME?</v>
      </c>
      <c r="BD98" s="35" t="e">
        <f t="shared" si="108"/>
        <v>#NAME?</v>
      </c>
      <c r="BE98" s="35" t="e">
        <f t="shared" si="108"/>
        <v>#NAME?</v>
      </c>
      <c r="BF98" s="35" t="e">
        <f t="shared" si="108"/>
        <v>#NAME?</v>
      </c>
      <c r="BG98" s="35" t="e">
        <f t="shared" si="108"/>
        <v>#NAME?</v>
      </c>
      <c r="BH98" s="35" t="e">
        <f t="shared" si="108"/>
        <v>#NAME?</v>
      </c>
      <c r="BI98" s="35" t="e">
        <f t="shared" si="108"/>
        <v>#NAME?</v>
      </c>
      <c r="BJ98" s="35" t="e">
        <f t="shared" si="108"/>
        <v>#NAME?</v>
      </c>
      <c r="BK98" s="35" t="e">
        <f t="shared" si="108"/>
        <v>#NAME?</v>
      </c>
      <c r="BL98" s="35" t="e">
        <f t="shared" si="108"/>
        <v>#NAME?</v>
      </c>
      <c r="BM98" s="35" t="e">
        <f t="shared" si="108"/>
        <v>#NAME?</v>
      </c>
      <c r="BN98" s="35" t="e">
        <f t="shared" si="108"/>
        <v>#NAME?</v>
      </c>
      <c r="BO98" s="35" t="e">
        <f t="shared" si="108"/>
        <v>#NAME?</v>
      </c>
      <c r="BP98" s="35" t="e">
        <f t="shared" si="108"/>
        <v>#NAME?</v>
      </c>
      <c r="BQ98" s="35" t="e">
        <f t="shared" si="108"/>
        <v>#NAME?</v>
      </c>
      <c r="BR98" s="35" t="e">
        <f t="shared" si="108"/>
        <v>#NAME?</v>
      </c>
      <c r="BS98" s="35" t="e">
        <f t="shared" si="108"/>
        <v>#NAME?</v>
      </c>
      <c r="BT98" s="35" t="e">
        <f t="shared" si="108"/>
        <v>#NAME?</v>
      </c>
      <c r="BU98" s="35" t="e">
        <f t="shared" si="108"/>
        <v>#NAME?</v>
      </c>
      <c r="BV98" s="35" t="e">
        <f t="shared" si="108"/>
        <v>#NAME?</v>
      </c>
      <c r="BW98" s="35" t="e">
        <f t="shared" si="108"/>
        <v>#NAME?</v>
      </c>
      <c r="BX98" s="35" t="e">
        <f t="shared" si="108"/>
        <v>#NAME?</v>
      </c>
      <c r="BY98" s="35" t="e">
        <f t="shared" si="108"/>
        <v>#NAME?</v>
      </c>
      <c r="BZ98" s="35" t="e">
        <f t="shared" si="108"/>
        <v>#NAME?</v>
      </c>
      <c r="CA98" s="35" t="e">
        <f t="shared" si="108"/>
        <v>#NAME?</v>
      </c>
      <c r="CB98" s="35" t="e">
        <f t="shared" ref="CB98:CI98" si="109">-CB93*CB97</f>
        <v>#NAME?</v>
      </c>
      <c r="CC98" s="35" t="e">
        <f t="shared" si="109"/>
        <v>#NAME?</v>
      </c>
      <c r="CD98" s="35" t="e">
        <f t="shared" si="109"/>
        <v>#NAME?</v>
      </c>
      <c r="CE98" s="35" t="e">
        <f t="shared" si="109"/>
        <v>#NAME?</v>
      </c>
      <c r="CF98" s="35" t="e">
        <f t="shared" si="109"/>
        <v>#NAME?</v>
      </c>
      <c r="CG98" s="35" t="e">
        <f t="shared" si="109"/>
        <v>#NAME?</v>
      </c>
      <c r="CH98" s="35" t="e">
        <f t="shared" si="109"/>
        <v>#NAME?</v>
      </c>
      <c r="CI98" s="35" t="e">
        <f t="shared" si="109"/>
        <v>#NAME?</v>
      </c>
    </row>
    <row r="99" spans="2:87" x14ac:dyDescent="0.4">
      <c r="B99" t="s">
        <v>80</v>
      </c>
      <c r="C99" t="s">
        <v>157</v>
      </c>
      <c r="E99" s="31" t="str">
        <f>"# of subscriers - "&amp;E89</f>
        <v># of subscriers - Subscription revenue - Tiers, secondary revenue driven:</v>
      </c>
      <c r="F99" s="31"/>
      <c r="G99" s="67"/>
      <c r="H99" s="32" t="e">
        <f t="shared" ref="H99:N99" si="110">SUMIF($3:$3,H$1,99:99)</f>
        <v>#NAME?</v>
      </c>
      <c r="I99" s="32" t="e">
        <f t="shared" si="110"/>
        <v>#NAME?</v>
      </c>
      <c r="J99" s="32" t="e">
        <f t="shared" si="110"/>
        <v>#NAME?</v>
      </c>
      <c r="K99" s="32" t="e">
        <f t="shared" si="110"/>
        <v>#NAME?</v>
      </c>
      <c r="L99" s="32" t="e">
        <f t="shared" si="110"/>
        <v>#NAME?</v>
      </c>
      <c r="M99" s="32" t="e">
        <f t="shared" si="110"/>
        <v>#NAME?</v>
      </c>
      <c r="N99" s="32">
        <f t="shared" si="110"/>
        <v>0</v>
      </c>
      <c r="O99" s="32"/>
      <c r="P99" s="32" t="e">
        <f t="shared" ref="P99:CA99" si="111">P93+P94+P98+P96</f>
        <v>#NAME?</v>
      </c>
      <c r="Q99" s="32" t="e">
        <f t="shared" si="111"/>
        <v>#NAME?</v>
      </c>
      <c r="R99" s="32" t="e">
        <f t="shared" si="111"/>
        <v>#NAME?</v>
      </c>
      <c r="S99" s="32" t="e">
        <f t="shared" si="111"/>
        <v>#NAME?</v>
      </c>
      <c r="T99" s="32" t="e">
        <f t="shared" si="111"/>
        <v>#NAME?</v>
      </c>
      <c r="U99" s="32" t="e">
        <f t="shared" si="111"/>
        <v>#NAME?</v>
      </c>
      <c r="V99" s="32" t="e">
        <f t="shared" si="111"/>
        <v>#NAME?</v>
      </c>
      <c r="W99" s="32" t="e">
        <f t="shared" si="111"/>
        <v>#NAME?</v>
      </c>
      <c r="X99" s="32" t="e">
        <f t="shared" si="111"/>
        <v>#NAME?</v>
      </c>
      <c r="Y99" s="32" t="e">
        <f t="shared" si="111"/>
        <v>#NAME?</v>
      </c>
      <c r="Z99" s="32" t="e">
        <f t="shared" si="111"/>
        <v>#NAME?</v>
      </c>
      <c r="AA99" s="32" t="e">
        <f t="shared" si="111"/>
        <v>#NAME?</v>
      </c>
      <c r="AB99" s="32" t="e">
        <f t="shared" si="111"/>
        <v>#NAME?</v>
      </c>
      <c r="AC99" s="32" t="e">
        <f t="shared" si="111"/>
        <v>#NAME?</v>
      </c>
      <c r="AD99" s="32" t="e">
        <f t="shared" si="111"/>
        <v>#NAME?</v>
      </c>
      <c r="AE99" s="32" t="e">
        <f t="shared" si="111"/>
        <v>#NAME?</v>
      </c>
      <c r="AF99" s="32" t="e">
        <f t="shared" si="111"/>
        <v>#NAME?</v>
      </c>
      <c r="AG99" s="32" t="e">
        <f t="shared" si="111"/>
        <v>#NAME?</v>
      </c>
      <c r="AH99" s="32" t="e">
        <f t="shared" si="111"/>
        <v>#NAME?</v>
      </c>
      <c r="AI99" s="32" t="e">
        <f t="shared" si="111"/>
        <v>#NAME?</v>
      </c>
      <c r="AJ99" s="32" t="e">
        <f t="shared" si="111"/>
        <v>#NAME?</v>
      </c>
      <c r="AK99" s="32" t="e">
        <f t="shared" si="111"/>
        <v>#NAME?</v>
      </c>
      <c r="AL99" s="32" t="e">
        <f t="shared" si="111"/>
        <v>#NAME?</v>
      </c>
      <c r="AM99" s="32" t="e">
        <f t="shared" si="111"/>
        <v>#NAME?</v>
      </c>
      <c r="AN99" s="32" t="e">
        <f t="shared" si="111"/>
        <v>#NAME?</v>
      </c>
      <c r="AO99" s="32" t="e">
        <f t="shared" si="111"/>
        <v>#NAME?</v>
      </c>
      <c r="AP99" s="32" t="e">
        <f t="shared" si="111"/>
        <v>#NAME?</v>
      </c>
      <c r="AQ99" s="32" t="e">
        <f t="shared" si="111"/>
        <v>#NAME?</v>
      </c>
      <c r="AR99" s="32" t="e">
        <f t="shared" si="111"/>
        <v>#NAME?</v>
      </c>
      <c r="AS99" s="32" t="e">
        <f t="shared" si="111"/>
        <v>#NAME?</v>
      </c>
      <c r="AT99" s="32" t="e">
        <f t="shared" si="111"/>
        <v>#NAME?</v>
      </c>
      <c r="AU99" s="32" t="e">
        <f t="shared" si="111"/>
        <v>#NAME?</v>
      </c>
      <c r="AV99" s="32" t="e">
        <f t="shared" si="111"/>
        <v>#NAME?</v>
      </c>
      <c r="AW99" s="32" t="e">
        <f t="shared" si="111"/>
        <v>#NAME?</v>
      </c>
      <c r="AX99" s="32" t="e">
        <f t="shared" si="111"/>
        <v>#NAME?</v>
      </c>
      <c r="AY99" s="32" t="e">
        <f t="shared" si="111"/>
        <v>#NAME?</v>
      </c>
      <c r="AZ99" s="32" t="e">
        <f t="shared" si="111"/>
        <v>#NAME?</v>
      </c>
      <c r="BA99" s="32" t="e">
        <f t="shared" si="111"/>
        <v>#NAME?</v>
      </c>
      <c r="BB99" s="32" t="e">
        <f t="shared" si="111"/>
        <v>#NAME?</v>
      </c>
      <c r="BC99" s="32" t="e">
        <f t="shared" si="111"/>
        <v>#NAME?</v>
      </c>
      <c r="BD99" s="32" t="e">
        <f t="shared" si="111"/>
        <v>#NAME?</v>
      </c>
      <c r="BE99" s="32" t="e">
        <f t="shared" si="111"/>
        <v>#NAME?</v>
      </c>
      <c r="BF99" s="32" t="e">
        <f t="shared" si="111"/>
        <v>#NAME?</v>
      </c>
      <c r="BG99" s="32" t="e">
        <f t="shared" si="111"/>
        <v>#NAME?</v>
      </c>
      <c r="BH99" s="32" t="e">
        <f t="shared" si="111"/>
        <v>#NAME?</v>
      </c>
      <c r="BI99" s="32" t="e">
        <f t="shared" si="111"/>
        <v>#NAME?</v>
      </c>
      <c r="BJ99" s="32" t="e">
        <f t="shared" si="111"/>
        <v>#NAME?</v>
      </c>
      <c r="BK99" s="32" t="e">
        <f t="shared" si="111"/>
        <v>#NAME?</v>
      </c>
      <c r="BL99" s="32" t="e">
        <f t="shared" si="111"/>
        <v>#NAME?</v>
      </c>
      <c r="BM99" s="32" t="e">
        <f t="shared" si="111"/>
        <v>#NAME?</v>
      </c>
      <c r="BN99" s="32" t="e">
        <f t="shared" si="111"/>
        <v>#NAME?</v>
      </c>
      <c r="BO99" s="32" t="e">
        <f t="shared" si="111"/>
        <v>#NAME?</v>
      </c>
      <c r="BP99" s="32" t="e">
        <f t="shared" si="111"/>
        <v>#NAME?</v>
      </c>
      <c r="BQ99" s="32" t="e">
        <f t="shared" si="111"/>
        <v>#NAME?</v>
      </c>
      <c r="BR99" s="32" t="e">
        <f t="shared" si="111"/>
        <v>#NAME?</v>
      </c>
      <c r="BS99" s="32" t="e">
        <f t="shared" si="111"/>
        <v>#NAME?</v>
      </c>
      <c r="BT99" s="32" t="e">
        <f t="shared" si="111"/>
        <v>#NAME?</v>
      </c>
      <c r="BU99" s="32" t="e">
        <f t="shared" si="111"/>
        <v>#NAME?</v>
      </c>
      <c r="BV99" s="32" t="e">
        <f t="shared" si="111"/>
        <v>#NAME?</v>
      </c>
      <c r="BW99" s="32" t="e">
        <f t="shared" si="111"/>
        <v>#NAME?</v>
      </c>
      <c r="BX99" s="32" t="e">
        <f t="shared" si="111"/>
        <v>#NAME?</v>
      </c>
      <c r="BY99" s="32" t="e">
        <f t="shared" si="111"/>
        <v>#NAME?</v>
      </c>
      <c r="BZ99" s="32" t="e">
        <f t="shared" si="111"/>
        <v>#NAME?</v>
      </c>
      <c r="CA99" s="32" t="e">
        <f t="shared" si="111"/>
        <v>#NAME?</v>
      </c>
      <c r="CB99" s="32" t="e">
        <f t="shared" ref="CB99:CI99" si="112">CB93+CB94+CB98+CB96</f>
        <v>#NAME?</v>
      </c>
      <c r="CC99" s="32" t="e">
        <f t="shared" si="112"/>
        <v>#NAME?</v>
      </c>
      <c r="CD99" s="32" t="e">
        <f t="shared" si="112"/>
        <v>#NAME?</v>
      </c>
      <c r="CE99" s="32" t="e">
        <f t="shared" si="112"/>
        <v>#NAME?</v>
      </c>
      <c r="CF99" s="32" t="e">
        <f t="shared" si="112"/>
        <v>#NAME?</v>
      </c>
      <c r="CG99" s="32" t="e">
        <f t="shared" si="112"/>
        <v>#NAME?</v>
      </c>
      <c r="CH99" s="32" t="e">
        <f t="shared" si="112"/>
        <v>#NAME?</v>
      </c>
      <c r="CI99" s="32" t="e">
        <f t="shared" si="112"/>
        <v>#NAME?</v>
      </c>
    </row>
    <row r="100" spans="2:87" x14ac:dyDescent="0.4">
      <c r="B100" s="6"/>
      <c r="C100" t="s">
        <v>157</v>
      </c>
      <c r="E100" s="12" t="s">
        <v>62</v>
      </c>
      <c r="F100" s="12"/>
      <c r="G100" s="13"/>
      <c r="H100" s="34" t="e">
        <f t="shared" ref="H100:M100" si="113">H99-SUM(H98,H93:H94,H96)</f>
        <v>#NAME?</v>
      </c>
      <c r="I100" s="34" t="e">
        <f t="shared" si="113"/>
        <v>#NAME?</v>
      </c>
      <c r="J100" s="34" t="e">
        <f t="shared" si="113"/>
        <v>#NAME?</v>
      </c>
      <c r="K100" s="34" t="e">
        <f t="shared" si="113"/>
        <v>#NAME?</v>
      </c>
      <c r="L100" s="34" t="e">
        <f t="shared" si="113"/>
        <v>#NAME?</v>
      </c>
      <c r="M100" s="34" t="e">
        <f t="shared" si="113"/>
        <v>#NAME?</v>
      </c>
      <c r="N100" s="34">
        <f>N99-SUM(N98,N93:N94)</f>
        <v>0</v>
      </c>
      <c r="O100" s="34"/>
      <c r="P100" s="34" t="e">
        <f t="shared" ref="P100:CA100" si="114">P99-SUM(P98,P93:P94,P96)</f>
        <v>#NAME?</v>
      </c>
      <c r="Q100" s="34" t="e">
        <f t="shared" si="114"/>
        <v>#NAME?</v>
      </c>
      <c r="R100" s="34" t="e">
        <f t="shared" si="114"/>
        <v>#NAME?</v>
      </c>
      <c r="S100" s="34" t="e">
        <f t="shared" si="114"/>
        <v>#NAME?</v>
      </c>
      <c r="T100" s="34" t="e">
        <f t="shared" si="114"/>
        <v>#NAME?</v>
      </c>
      <c r="U100" s="34" t="e">
        <f t="shared" si="114"/>
        <v>#NAME?</v>
      </c>
      <c r="V100" s="34" t="e">
        <f t="shared" si="114"/>
        <v>#NAME?</v>
      </c>
      <c r="W100" s="34" t="e">
        <f t="shared" si="114"/>
        <v>#NAME?</v>
      </c>
      <c r="X100" s="34" t="e">
        <f t="shared" si="114"/>
        <v>#NAME?</v>
      </c>
      <c r="Y100" s="34" t="e">
        <f t="shared" si="114"/>
        <v>#NAME?</v>
      </c>
      <c r="Z100" s="34" t="e">
        <f t="shared" si="114"/>
        <v>#NAME?</v>
      </c>
      <c r="AA100" s="34" t="e">
        <f t="shared" si="114"/>
        <v>#NAME?</v>
      </c>
      <c r="AB100" s="34" t="e">
        <f t="shared" si="114"/>
        <v>#NAME?</v>
      </c>
      <c r="AC100" s="34" t="e">
        <f t="shared" si="114"/>
        <v>#NAME?</v>
      </c>
      <c r="AD100" s="34" t="e">
        <f t="shared" si="114"/>
        <v>#NAME?</v>
      </c>
      <c r="AE100" s="34" t="e">
        <f t="shared" si="114"/>
        <v>#NAME?</v>
      </c>
      <c r="AF100" s="34" t="e">
        <f t="shared" si="114"/>
        <v>#NAME?</v>
      </c>
      <c r="AG100" s="34" t="e">
        <f t="shared" si="114"/>
        <v>#NAME?</v>
      </c>
      <c r="AH100" s="34" t="e">
        <f t="shared" si="114"/>
        <v>#NAME?</v>
      </c>
      <c r="AI100" s="34" t="e">
        <f t="shared" si="114"/>
        <v>#NAME?</v>
      </c>
      <c r="AJ100" s="34" t="e">
        <f t="shared" si="114"/>
        <v>#NAME?</v>
      </c>
      <c r="AK100" s="34" t="e">
        <f t="shared" si="114"/>
        <v>#NAME?</v>
      </c>
      <c r="AL100" s="34" t="e">
        <f t="shared" si="114"/>
        <v>#NAME?</v>
      </c>
      <c r="AM100" s="34" t="e">
        <f t="shared" si="114"/>
        <v>#NAME?</v>
      </c>
      <c r="AN100" s="34" t="e">
        <f t="shared" si="114"/>
        <v>#NAME?</v>
      </c>
      <c r="AO100" s="34" t="e">
        <f t="shared" si="114"/>
        <v>#NAME?</v>
      </c>
      <c r="AP100" s="34" t="e">
        <f t="shared" si="114"/>
        <v>#NAME?</v>
      </c>
      <c r="AQ100" s="34" t="e">
        <f t="shared" si="114"/>
        <v>#NAME?</v>
      </c>
      <c r="AR100" s="34" t="e">
        <f t="shared" si="114"/>
        <v>#NAME?</v>
      </c>
      <c r="AS100" s="34" t="e">
        <f t="shared" si="114"/>
        <v>#NAME?</v>
      </c>
      <c r="AT100" s="34" t="e">
        <f t="shared" si="114"/>
        <v>#NAME?</v>
      </c>
      <c r="AU100" s="34" t="e">
        <f t="shared" si="114"/>
        <v>#NAME?</v>
      </c>
      <c r="AV100" s="34" t="e">
        <f t="shared" si="114"/>
        <v>#NAME?</v>
      </c>
      <c r="AW100" s="34" t="e">
        <f t="shared" si="114"/>
        <v>#NAME?</v>
      </c>
      <c r="AX100" s="34" t="e">
        <f t="shared" si="114"/>
        <v>#NAME?</v>
      </c>
      <c r="AY100" s="34" t="e">
        <f t="shared" si="114"/>
        <v>#NAME?</v>
      </c>
      <c r="AZ100" s="34" t="e">
        <f t="shared" si="114"/>
        <v>#NAME?</v>
      </c>
      <c r="BA100" s="34" t="e">
        <f t="shared" si="114"/>
        <v>#NAME?</v>
      </c>
      <c r="BB100" s="34" t="e">
        <f t="shared" si="114"/>
        <v>#NAME?</v>
      </c>
      <c r="BC100" s="34" t="e">
        <f t="shared" si="114"/>
        <v>#NAME?</v>
      </c>
      <c r="BD100" s="34" t="e">
        <f t="shared" si="114"/>
        <v>#NAME?</v>
      </c>
      <c r="BE100" s="34" t="e">
        <f t="shared" si="114"/>
        <v>#NAME?</v>
      </c>
      <c r="BF100" s="34" t="e">
        <f t="shared" si="114"/>
        <v>#NAME?</v>
      </c>
      <c r="BG100" s="34" t="e">
        <f t="shared" si="114"/>
        <v>#NAME?</v>
      </c>
      <c r="BH100" s="34" t="e">
        <f t="shared" si="114"/>
        <v>#NAME?</v>
      </c>
      <c r="BI100" s="34" t="e">
        <f t="shared" si="114"/>
        <v>#NAME?</v>
      </c>
      <c r="BJ100" s="34" t="e">
        <f t="shared" si="114"/>
        <v>#NAME?</v>
      </c>
      <c r="BK100" s="34" t="e">
        <f t="shared" si="114"/>
        <v>#NAME?</v>
      </c>
      <c r="BL100" s="34" t="e">
        <f t="shared" si="114"/>
        <v>#NAME?</v>
      </c>
      <c r="BM100" s="34" t="e">
        <f t="shared" si="114"/>
        <v>#NAME?</v>
      </c>
      <c r="BN100" s="34" t="e">
        <f t="shared" si="114"/>
        <v>#NAME?</v>
      </c>
      <c r="BO100" s="34" t="e">
        <f t="shared" si="114"/>
        <v>#NAME?</v>
      </c>
      <c r="BP100" s="34" t="e">
        <f t="shared" si="114"/>
        <v>#NAME?</v>
      </c>
      <c r="BQ100" s="34" t="e">
        <f t="shared" si="114"/>
        <v>#NAME?</v>
      </c>
      <c r="BR100" s="34" t="e">
        <f t="shared" si="114"/>
        <v>#NAME?</v>
      </c>
      <c r="BS100" s="34" t="e">
        <f t="shared" si="114"/>
        <v>#NAME?</v>
      </c>
      <c r="BT100" s="34" t="e">
        <f t="shared" si="114"/>
        <v>#NAME?</v>
      </c>
      <c r="BU100" s="34" t="e">
        <f t="shared" si="114"/>
        <v>#NAME?</v>
      </c>
      <c r="BV100" s="34" t="e">
        <f t="shared" si="114"/>
        <v>#NAME?</v>
      </c>
      <c r="BW100" s="34" t="e">
        <f t="shared" si="114"/>
        <v>#NAME?</v>
      </c>
      <c r="BX100" s="34" t="e">
        <f t="shared" si="114"/>
        <v>#NAME?</v>
      </c>
      <c r="BY100" s="34" t="e">
        <f t="shared" si="114"/>
        <v>#NAME?</v>
      </c>
      <c r="BZ100" s="34" t="e">
        <f t="shared" si="114"/>
        <v>#NAME?</v>
      </c>
      <c r="CA100" s="34" t="e">
        <f t="shared" si="114"/>
        <v>#NAME?</v>
      </c>
      <c r="CB100" s="34" t="e">
        <f t="shared" ref="CB100:CI100" si="115">CB99-SUM(CB98,CB93:CB94,CB96)</f>
        <v>#NAME?</v>
      </c>
      <c r="CC100" s="34" t="e">
        <f t="shared" si="115"/>
        <v>#NAME?</v>
      </c>
      <c r="CD100" s="34" t="e">
        <f t="shared" si="115"/>
        <v>#NAME?</v>
      </c>
      <c r="CE100" s="34" t="e">
        <f t="shared" si="115"/>
        <v>#NAME?</v>
      </c>
      <c r="CF100" s="34" t="e">
        <f t="shared" si="115"/>
        <v>#NAME?</v>
      </c>
      <c r="CG100" s="34" t="e">
        <f t="shared" si="115"/>
        <v>#NAME?</v>
      </c>
      <c r="CH100" s="34" t="e">
        <f t="shared" si="115"/>
        <v>#NAME?</v>
      </c>
      <c r="CI100" s="34" t="e">
        <f t="shared" si="115"/>
        <v>#NAME?</v>
      </c>
    </row>
    <row r="101" spans="2:87" x14ac:dyDescent="0.4">
      <c r="B101" s="6"/>
      <c r="C101" t="s">
        <v>157</v>
      </c>
      <c r="E101" s="12"/>
      <c r="F101" s="12"/>
      <c r="G101" s="13"/>
      <c r="H101" s="34"/>
      <c r="I101" s="34"/>
      <c r="J101" s="34"/>
      <c r="K101" s="34"/>
      <c r="L101" s="34"/>
      <c r="M101" s="34"/>
      <c r="N101" s="34"/>
      <c r="O101" s="34"/>
      <c r="P101" s="34"/>
      <c r="Q101" s="34"/>
      <c r="R101" s="34"/>
      <c r="S101" s="34"/>
      <c r="T101" s="34"/>
      <c r="U101" s="34"/>
      <c r="V101" s="34"/>
      <c r="W101" s="34"/>
      <c r="X101" s="34"/>
      <c r="Y101" s="34"/>
      <c r="Z101" s="34"/>
      <c r="AA101" s="34"/>
      <c r="AB101" s="34"/>
      <c r="AC101" s="34"/>
      <c r="AD101" s="34"/>
      <c r="AE101" s="34"/>
      <c r="AF101" s="34"/>
      <c r="AG101" s="34"/>
      <c r="AH101" s="34"/>
      <c r="AI101" s="34"/>
      <c r="AJ101" s="34"/>
      <c r="AK101" s="34"/>
      <c r="AL101" s="34"/>
      <c r="AM101" s="34"/>
      <c r="AN101" s="34"/>
      <c r="AO101" s="34"/>
      <c r="AP101" s="34"/>
      <c r="AQ101" s="34"/>
      <c r="AR101" s="34"/>
      <c r="AS101" s="34"/>
      <c r="AT101" s="34"/>
      <c r="AU101" s="34"/>
      <c r="AV101" s="34"/>
      <c r="AW101" s="34"/>
      <c r="AX101" s="34"/>
      <c r="AY101" s="34"/>
      <c r="AZ101" s="34"/>
      <c r="BA101" s="34"/>
      <c r="BB101" s="34"/>
      <c r="BC101" s="34"/>
      <c r="BD101" s="34"/>
      <c r="BE101" s="34"/>
      <c r="BF101" s="34"/>
      <c r="BG101" s="34"/>
      <c r="BH101" s="34"/>
      <c r="BI101" s="34"/>
      <c r="BJ101" s="34"/>
      <c r="BK101" s="34"/>
      <c r="BL101" s="34"/>
      <c r="BM101" s="34"/>
      <c r="BN101" s="34"/>
      <c r="BO101" s="34"/>
      <c r="BP101" s="34"/>
      <c r="BQ101" s="34"/>
      <c r="BR101" s="34"/>
      <c r="BS101" s="34"/>
      <c r="BT101" s="34"/>
      <c r="BU101" s="34"/>
      <c r="BV101" s="34"/>
      <c r="BW101" s="34"/>
      <c r="BX101" s="34"/>
      <c r="BY101" s="34"/>
      <c r="BZ101" s="34"/>
      <c r="CA101" s="34"/>
      <c r="CB101" s="34"/>
      <c r="CC101" s="34"/>
      <c r="CD101" s="34"/>
      <c r="CE101" s="34"/>
      <c r="CF101" s="34"/>
      <c r="CG101" s="34"/>
      <c r="CH101" s="34"/>
      <c r="CI101" s="34"/>
    </row>
    <row r="102" spans="2:87" x14ac:dyDescent="0.4">
      <c r="B102" s="6"/>
      <c r="C102" t="s">
        <v>157</v>
      </c>
      <c r="E102" s="12" t="s">
        <v>75</v>
      </c>
      <c r="F102" s="12"/>
      <c r="G102" s="13"/>
      <c r="H102" s="34"/>
      <c r="I102" s="34"/>
      <c r="J102" s="34"/>
      <c r="K102" s="34"/>
      <c r="L102" s="34"/>
      <c r="M102" s="34"/>
      <c r="N102" s="34"/>
      <c r="O102" s="34"/>
      <c r="P102" s="34"/>
      <c r="Q102" s="34"/>
      <c r="R102" s="34"/>
      <c r="S102" s="34"/>
      <c r="T102" s="34"/>
      <c r="U102" s="34"/>
      <c r="V102" s="34"/>
      <c r="W102" s="34"/>
      <c r="X102" s="34"/>
      <c r="Y102" s="34"/>
      <c r="Z102" s="34"/>
      <c r="AA102" s="34"/>
      <c r="AB102" s="34"/>
      <c r="AC102" s="34"/>
      <c r="AD102" s="34"/>
      <c r="AE102" s="34"/>
      <c r="AF102" s="34"/>
      <c r="AG102" s="34"/>
      <c r="AH102" s="34"/>
      <c r="AI102" s="34"/>
      <c r="AJ102" s="34"/>
      <c r="AK102" s="34"/>
      <c r="AL102" s="34"/>
      <c r="AM102" s="34"/>
      <c r="AN102" s="34"/>
      <c r="AO102" s="34"/>
      <c r="AP102" s="34"/>
      <c r="AQ102" s="34"/>
      <c r="AR102" s="34"/>
      <c r="AS102" s="34"/>
      <c r="AT102" s="34"/>
      <c r="AU102" s="34"/>
      <c r="AV102" s="34"/>
      <c r="AW102" s="34"/>
      <c r="AX102" s="34"/>
      <c r="AY102" s="34"/>
      <c r="AZ102" s="34"/>
      <c r="BA102" s="34"/>
      <c r="BB102" s="34"/>
      <c r="BC102" s="34"/>
      <c r="BD102" s="34"/>
      <c r="BE102" s="34"/>
      <c r="BF102" s="34"/>
      <c r="BG102" s="34"/>
      <c r="BH102" s="34"/>
      <c r="BI102" s="34"/>
      <c r="BJ102" s="34"/>
      <c r="BK102" s="34"/>
      <c r="BL102" s="34"/>
      <c r="BM102" s="34"/>
      <c r="BN102" s="34"/>
      <c r="BO102" s="34"/>
      <c r="BP102" s="34"/>
      <c r="BQ102" s="34"/>
      <c r="BR102" s="34"/>
      <c r="BS102" s="34"/>
      <c r="BT102" s="34"/>
      <c r="BU102" s="34"/>
      <c r="BV102" s="34"/>
      <c r="BW102" s="34"/>
      <c r="BX102" s="34"/>
      <c r="BY102" s="34"/>
      <c r="BZ102" s="34"/>
      <c r="CA102" s="34"/>
      <c r="CB102" s="34"/>
      <c r="CC102" s="34"/>
      <c r="CD102" s="34"/>
      <c r="CE102" s="34"/>
      <c r="CF102" s="34"/>
      <c r="CG102" s="34"/>
      <c r="CH102" s="34"/>
      <c r="CI102" s="34"/>
    </row>
    <row r="103" spans="2:87" x14ac:dyDescent="0.4">
      <c r="C103" t="s">
        <v>157</v>
      </c>
      <c r="E103" s="12" t="s">
        <v>77</v>
      </c>
      <c r="F103" s="12"/>
      <c r="G103" s="13"/>
      <c r="H103" s="29">
        <v>20</v>
      </c>
      <c r="I103" s="29">
        <v>20</v>
      </c>
      <c r="J103" s="29">
        <v>20</v>
      </c>
      <c r="K103" s="29">
        <v>20</v>
      </c>
      <c r="L103" s="29">
        <v>20</v>
      </c>
      <c r="M103" s="29">
        <v>20</v>
      </c>
      <c r="N103" s="36"/>
      <c r="O103" s="36"/>
      <c r="P103" s="30" t="e" cm="1">
        <f t="array" ref="P103">INDEX($H:$M,ROW(),MATCH(P$2,$H$1:$M$1,0))</f>
        <v>#NAME?</v>
      </c>
      <c r="Q103" s="30" t="e" cm="1">
        <f t="array" ref="Q103">INDEX($H:$M,ROW(),MATCH(Q$2,$H$1:$M$1,0))</f>
        <v>#NAME?</v>
      </c>
      <c r="R103" s="30" t="e" cm="1">
        <f t="array" ref="R103">INDEX($H:$M,ROW(),MATCH(R$2,$H$1:$M$1,0))</f>
        <v>#NAME?</v>
      </c>
      <c r="S103" s="30" t="e" cm="1">
        <f t="array" ref="S103">INDEX($H:$M,ROW(),MATCH(S$2,$H$1:$M$1,0))</f>
        <v>#NAME?</v>
      </c>
      <c r="T103" s="30" t="e" cm="1">
        <f t="array" ref="T103">INDEX($H:$M,ROW(),MATCH(T$2,$H$1:$M$1,0))</f>
        <v>#NAME?</v>
      </c>
      <c r="U103" s="30" t="e" cm="1">
        <f t="array" ref="U103">INDEX($H:$M,ROW(),MATCH(U$2,$H$1:$M$1,0))</f>
        <v>#NAME?</v>
      </c>
      <c r="V103" s="30" t="e" cm="1">
        <f t="array" ref="V103">INDEX($H:$M,ROW(),MATCH(V$2,$H$1:$M$1,0))</f>
        <v>#NAME?</v>
      </c>
      <c r="W103" s="30" t="e" cm="1">
        <f t="array" ref="W103">INDEX($H:$M,ROW(),MATCH(W$2,$H$1:$M$1,0))</f>
        <v>#NAME?</v>
      </c>
      <c r="X103" s="30" t="e" cm="1">
        <f t="array" ref="X103">INDEX($H:$M,ROW(),MATCH(X$2,$H$1:$M$1,0))</f>
        <v>#NAME?</v>
      </c>
      <c r="Y103" s="30" t="e" cm="1">
        <f t="array" ref="Y103">INDEX($H:$M,ROW(),MATCH(Y$2,$H$1:$M$1,0))</f>
        <v>#NAME?</v>
      </c>
      <c r="Z103" s="30" t="e" cm="1">
        <f t="array" ref="Z103">INDEX($H:$M,ROW(),MATCH(Z$2,$H$1:$M$1,0))</f>
        <v>#NAME?</v>
      </c>
      <c r="AA103" s="30" t="e" cm="1">
        <f t="array" ref="AA103">INDEX($H:$M,ROW(),MATCH(AA$2,$H$1:$M$1,0))</f>
        <v>#NAME?</v>
      </c>
      <c r="AB103" s="30" t="e" cm="1">
        <f t="array" ref="AB103">INDEX($H:$M,ROW(),MATCH(AB$2,$H$1:$M$1,0))</f>
        <v>#NAME?</v>
      </c>
      <c r="AC103" s="30" t="e" cm="1">
        <f t="array" ref="AC103">INDEX($H:$M,ROW(),MATCH(AC$2,$H$1:$M$1,0))</f>
        <v>#NAME?</v>
      </c>
      <c r="AD103" s="30" t="e" cm="1">
        <f t="array" ref="AD103">INDEX($H:$M,ROW(),MATCH(AD$2,$H$1:$M$1,0))</f>
        <v>#NAME?</v>
      </c>
      <c r="AE103" s="30" t="e" cm="1">
        <f t="array" ref="AE103">INDEX($H:$M,ROW(),MATCH(AE$2,$H$1:$M$1,0))</f>
        <v>#NAME?</v>
      </c>
      <c r="AF103" s="30" t="e" cm="1">
        <f t="array" ref="AF103">INDEX($H:$M,ROW(),MATCH(AF$2,$H$1:$M$1,0))</f>
        <v>#NAME?</v>
      </c>
      <c r="AG103" s="30" t="e" cm="1">
        <f t="array" ref="AG103">INDEX($H:$M,ROW(),MATCH(AG$2,$H$1:$M$1,0))</f>
        <v>#NAME?</v>
      </c>
      <c r="AH103" s="30" t="e" cm="1">
        <f t="array" ref="AH103">INDEX($H:$M,ROW(),MATCH(AH$2,$H$1:$M$1,0))</f>
        <v>#NAME?</v>
      </c>
      <c r="AI103" s="30" t="e" cm="1">
        <f t="array" ref="AI103">INDEX($H:$M,ROW(),MATCH(AI$2,$H$1:$M$1,0))</f>
        <v>#NAME?</v>
      </c>
      <c r="AJ103" s="30" t="e" cm="1">
        <f t="array" ref="AJ103">INDEX($H:$M,ROW(),MATCH(AJ$2,$H$1:$M$1,0))</f>
        <v>#NAME?</v>
      </c>
      <c r="AK103" s="30" t="e" cm="1">
        <f t="array" ref="AK103">INDEX($H:$M,ROW(),MATCH(AK$2,$H$1:$M$1,0))</f>
        <v>#NAME?</v>
      </c>
      <c r="AL103" s="30" t="e" cm="1">
        <f t="array" ref="AL103">INDEX($H:$M,ROW(),MATCH(AL$2,$H$1:$M$1,0))</f>
        <v>#NAME?</v>
      </c>
      <c r="AM103" s="30" t="e" cm="1">
        <f t="array" ref="AM103">INDEX($H:$M,ROW(),MATCH(AM$2,$H$1:$M$1,0))</f>
        <v>#NAME?</v>
      </c>
      <c r="AN103" s="30" t="e" cm="1">
        <f t="array" ref="AN103">INDEX($H:$M,ROW(),MATCH(AN$2,$H$1:$M$1,0))</f>
        <v>#NAME?</v>
      </c>
      <c r="AO103" s="30" t="e" cm="1">
        <f t="array" ref="AO103">INDEX($H:$M,ROW(),MATCH(AO$2,$H$1:$M$1,0))</f>
        <v>#NAME?</v>
      </c>
      <c r="AP103" s="30" t="e" cm="1">
        <f t="array" ref="AP103">INDEX($H:$M,ROW(),MATCH(AP$2,$H$1:$M$1,0))</f>
        <v>#NAME?</v>
      </c>
      <c r="AQ103" s="30" t="e" cm="1">
        <f t="array" ref="AQ103">INDEX($H:$M,ROW(),MATCH(AQ$2,$H$1:$M$1,0))</f>
        <v>#NAME?</v>
      </c>
      <c r="AR103" s="30" t="e" cm="1">
        <f t="array" ref="AR103">INDEX($H:$M,ROW(),MATCH(AR$2,$H$1:$M$1,0))</f>
        <v>#NAME?</v>
      </c>
      <c r="AS103" s="30" t="e" cm="1">
        <f t="array" ref="AS103">INDEX($H:$M,ROW(),MATCH(AS$2,$H$1:$M$1,0))</f>
        <v>#NAME?</v>
      </c>
      <c r="AT103" s="30" t="e" cm="1">
        <f t="array" ref="AT103">INDEX($H:$M,ROW(),MATCH(AT$2,$H$1:$M$1,0))</f>
        <v>#NAME?</v>
      </c>
      <c r="AU103" s="30" t="e" cm="1">
        <f t="array" ref="AU103">INDEX($H:$M,ROW(),MATCH(AU$2,$H$1:$M$1,0))</f>
        <v>#NAME?</v>
      </c>
      <c r="AV103" s="30" t="e" cm="1">
        <f t="array" ref="AV103">INDEX($H:$M,ROW(),MATCH(AV$2,$H$1:$M$1,0))</f>
        <v>#NAME?</v>
      </c>
      <c r="AW103" s="30" t="e" cm="1">
        <f t="array" ref="AW103">INDEX($H:$M,ROW(),MATCH(AW$2,$H$1:$M$1,0))</f>
        <v>#NAME?</v>
      </c>
      <c r="AX103" s="30" t="e" cm="1">
        <f t="array" ref="AX103">INDEX($H:$M,ROW(),MATCH(AX$2,$H$1:$M$1,0))</f>
        <v>#NAME?</v>
      </c>
      <c r="AY103" s="30" t="e" cm="1">
        <f t="array" ref="AY103">INDEX($H:$M,ROW(),MATCH(AY$2,$H$1:$M$1,0))</f>
        <v>#NAME?</v>
      </c>
      <c r="AZ103" s="30" t="e" cm="1">
        <f t="array" ref="AZ103">INDEX($H:$M,ROW(),MATCH(AZ$2,$H$1:$M$1,0))</f>
        <v>#NAME?</v>
      </c>
      <c r="BA103" s="30" t="e" cm="1">
        <f t="array" ref="BA103">INDEX($H:$M,ROW(),MATCH(BA$2,$H$1:$M$1,0))</f>
        <v>#NAME?</v>
      </c>
      <c r="BB103" s="30" t="e" cm="1">
        <f t="array" ref="BB103">INDEX($H:$M,ROW(),MATCH(BB$2,$H$1:$M$1,0))</f>
        <v>#NAME?</v>
      </c>
      <c r="BC103" s="30" t="e" cm="1">
        <f t="array" ref="BC103">INDEX($H:$M,ROW(),MATCH(BC$2,$H$1:$M$1,0))</f>
        <v>#NAME?</v>
      </c>
      <c r="BD103" s="30" t="e" cm="1">
        <f t="array" ref="BD103">INDEX($H:$M,ROW(),MATCH(BD$2,$H$1:$M$1,0))</f>
        <v>#NAME?</v>
      </c>
      <c r="BE103" s="30" t="e" cm="1">
        <f t="array" ref="BE103">INDEX($H:$M,ROW(),MATCH(BE$2,$H$1:$M$1,0))</f>
        <v>#NAME?</v>
      </c>
      <c r="BF103" s="30" t="e" cm="1">
        <f t="array" ref="BF103">INDEX($H:$M,ROW(),MATCH(BF$2,$H$1:$M$1,0))</f>
        <v>#NAME?</v>
      </c>
      <c r="BG103" s="30" t="e" cm="1">
        <f t="array" ref="BG103">INDEX($H:$M,ROW(),MATCH(BG$2,$H$1:$M$1,0))</f>
        <v>#NAME?</v>
      </c>
      <c r="BH103" s="30" t="e" cm="1">
        <f t="array" ref="BH103">INDEX($H:$M,ROW(),MATCH(BH$2,$H$1:$M$1,0))</f>
        <v>#NAME?</v>
      </c>
      <c r="BI103" s="30" t="e" cm="1">
        <f t="array" ref="BI103">INDEX($H:$M,ROW(),MATCH(BI$2,$H$1:$M$1,0))</f>
        <v>#NAME?</v>
      </c>
      <c r="BJ103" s="30" t="e" cm="1">
        <f t="array" ref="BJ103">INDEX($H:$M,ROW(),MATCH(BJ$2,$H$1:$M$1,0))</f>
        <v>#NAME?</v>
      </c>
      <c r="BK103" s="30" t="e" cm="1">
        <f t="array" ref="BK103">INDEX($H:$M,ROW(),MATCH(BK$2,$H$1:$M$1,0))</f>
        <v>#NAME?</v>
      </c>
      <c r="BL103" s="30" t="e" cm="1">
        <f t="array" ref="BL103">INDEX($H:$M,ROW(),MATCH(BL$2,$H$1:$M$1,0))</f>
        <v>#NAME?</v>
      </c>
      <c r="BM103" s="30" t="e" cm="1">
        <f t="array" ref="BM103">INDEX($H:$M,ROW(),MATCH(BM$2,$H$1:$M$1,0))</f>
        <v>#NAME?</v>
      </c>
      <c r="BN103" s="30" t="e" cm="1">
        <f t="array" ref="BN103">INDEX($H:$M,ROW(),MATCH(BN$2,$H$1:$M$1,0))</f>
        <v>#NAME?</v>
      </c>
      <c r="BO103" s="30" t="e" cm="1">
        <f t="array" ref="BO103">INDEX($H:$M,ROW(),MATCH(BO$2,$H$1:$M$1,0))</f>
        <v>#NAME?</v>
      </c>
      <c r="BP103" s="30" t="e" cm="1">
        <f t="array" ref="BP103">INDEX($H:$M,ROW(),MATCH(BP$2,$H$1:$M$1,0))</f>
        <v>#NAME?</v>
      </c>
      <c r="BQ103" s="30" t="e" cm="1">
        <f t="array" ref="BQ103">INDEX($H:$M,ROW(),MATCH(BQ$2,$H$1:$M$1,0))</f>
        <v>#NAME?</v>
      </c>
      <c r="BR103" s="30" t="e" cm="1">
        <f t="array" ref="BR103">INDEX($H:$M,ROW(),MATCH(BR$2,$H$1:$M$1,0))</f>
        <v>#NAME?</v>
      </c>
      <c r="BS103" s="30" t="e" cm="1">
        <f t="array" ref="BS103">INDEX($H:$M,ROW(),MATCH(BS$2,$H$1:$M$1,0))</f>
        <v>#NAME?</v>
      </c>
      <c r="BT103" s="30" t="e" cm="1">
        <f t="array" ref="BT103">INDEX($H:$M,ROW(),MATCH(BT$2,$H$1:$M$1,0))</f>
        <v>#NAME?</v>
      </c>
      <c r="BU103" s="30" t="e" cm="1">
        <f t="array" ref="BU103">INDEX($H:$M,ROW(),MATCH(BU$2,$H$1:$M$1,0))</f>
        <v>#NAME?</v>
      </c>
      <c r="BV103" s="30" t="e" cm="1">
        <f t="array" ref="BV103">INDEX($H:$M,ROW(),MATCH(BV$2,$H$1:$M$1,0))</f>
        <v>#NAME?</v>
      </c>
      <c r="BW103" s="30" t="e" cm="1">
        <f t="array" ref="BW103">INDEX($H:$M,ROW(),MATCH(BW$2,$H$1:$M$1,0))</f>
        <v>#NAME?</v>
      </c>
      <c r="BX103" s="30" t="e" cm="1">
        <f t="array" ref="BX103">INDEX($H:$M,ROW(),MATCH(BX$2,$H$1:$M$1,0))</f>
        <v>#NAME?</v>
      </c>
      <c r="BY103" s="30" t="e" cm="1">
        <f t="array" ref="BY103">INDEX($H:$M,ROW(),MATCH(BY$2,$H$1:$M$1,0))</f>
        <v>#NAME?</v>
      </c>
      <c r="BZ103" s="30" t="e" cm="1">
        <f t="array" ref="BZ103">INDEX($H:$M,ROW(),MATCH(BZ$2,$H$1:$M$1,0))</f>
        <v>#NAME?</v>
      </c>
      <c r="CA103" s="30" t="e" cm="1">
        <f t="array" ref="CA103">INDEX($H:$M,ROW(),MATCH(CA$2,$H$1:$M$1,0))</f>
        <v>#NAME?</v>
      </c>
      <c r="CB103" s="30" t="e" cm="1">
        <f t="array" ref="CB103">INDEX($H:$M,ROW(),MATCH(CB$2,$H$1:$M$1,0))</f>
        <v>#NAME?</v>
      </c>
      <c r="CC103" s="30" t="e" cm="1">
        <f t="array" ref="CC103">INDEX($H:$M,ROW(),MATCH(CC$2,$H$1:$M$1,0))</f>
        <v>#NAME?</v>
      </c>
      <c r="CD103" s="30" t="e" cm="1">
        <f t="array" ref="CD103">INDEX($H:$M,ROW(),MATCH(CD$2,$H$1:$M$1,0))</f>
        <v>#NAME?</v>
      </c>
      <c r="CE103" s="30" t="e" cm="1">
        <f t="array" ref="CE103">INDEX($H:$M,ROW(),MATCH(CE$2,$H$1:$M$1,0))</f>
        <v>#NAME?</v>
      </c>
      <c r="CF103" s="30" t="e" cm="1">
        <f t="array" ref="CF103">INDEX($H:$M,ROW(),MATCH(CF$2,$H$1:$M$1,0))</f>
        <v>#NAME?</v>
      </c>
      <c r="CG103" s="30" t="e" cm="1">
        <f t="array" ref="CG103">INDEX($H:$M,ROW(),MATCH(CG$2,$H$1:$M$1,0))</f>
        <v>#NAME?</v>
      </c>
      <c r="CH103" s="30" t="e" cm="1">
        <f t="array" ref="CH103">INDEX($H:$M,ROW(),MATCH(CH$2,$H$1:$M$1,0))</f>
        <v>#NAME?</v>
      </c>
      <c r="CI103" s="30" t="e" cm="1">
        <f t="array" ref="CI103">INDEX($H:$M,ROW(),MATCH(CI$2,$H$1:$M$1,0))</f>
        <v>#NAME?</v>
      </c>
    </row>
    <row r="104" spans="2:87" x14ac:dyDescent="0.4">
      <c r="B104" t="s">
        <v>198</v>
      </c>
      <c r="C104" t="s">
        <v>157</v>
      </c>
      <c r="E104" s="27" t="str">
        <f>SUBSTITUTE(E89,":","")&amp;" Revenue"</f>
        <v>Subscription revenue - Tiers, secondary revenue driven Revenue</v>
      </c>
      <c r="F104" s="27"/>
      <c r="G104" s="9"/>
      <c r="H104" s="28" t="e">
        <f t="shared" ref="H104:M104" si="116">SUMIF($2:$2,H$1,104:104)</f>
        <v>#NAME?</v>
      </c>
      <c r="I104" s="28" t="e">
        <f t="shared" si="116"/>
        <v>#NAME?</v>
      </c>
      <c r="J104" s="28" t="e">
        <f t="shared" si="116"/>
        <v>#NAME?</v>
      </c>
      <c r="K104" s="28" t="e">
        <f t="shared" si="116"/>
        <v>#NAME?</v>
      </c>
      <c r="L104" s="28" t="e">
        <f t="shared" si="116"/>
        <v>#NAME?</v>
      </c>
      <c r="M104" s="28" t="e">
        <f t="shared" si="116"/>
        <v>#NAME?</v>
      </c>
      <c r="P104" s="28" t="e">
        <f t="shared" ref="P104:CA104" si="117">P103*AVERAGE(P99,P93)</f>
        <v>#NAME?</v>
      </c>
      <c r="Q104" s="28" t="e">
        <f t="shared" si="117"/>
        <v>#NAME?</v>
      </c>
      <c r="R104" s="28" t="e">
        <f t="shared" si="117"/>
        <v>#NAME?</v>
      </c>
      <c r="S104" s="28" t="e">
        <f t="shared" si="117"/>
        <v>#NAME?</v>
      </c>
      <c r="T104" s="28" t="e">
        <f t="shared" si="117"/>
        <v>#NAME?</v>
      </c>
      <c r="U104" s="28" t="e">
        <f t="shared" si="117"/>
        <v>#NAME?</v>
      </c>
      <c r="V104" s="28" t="e">
        <f t="shared" si="117"/>
        <v>#NAME?</v>
      </c>
      <c r="W104" s="28" t="e">
        <f t="shared" si="117"/>
        <v>#NAME?</v>
      </c>
      <c r="X104" s="28" t="e">
        <f t="shared" si="117"/>
        <v>#NAME?</v>
      </c>
      <c r="Y104" s="28" t="e">
        <f t="shared" si="117"/>
        <v>#NAME?</v>
      </c>
      <c r="Z104" s="28" t="e">
        <f t="shared" si="117"/>
        <v>#NAME?</v>
      </c>
      <c r="AA104" s="28" t="e">
        <f t="shared" si="117"/>
        <v>#NAME?</v>
      </c>
      <c r="AB104" s="28" t="e">
        <f t="shared" si="117"/>
        <v>#NAME?</v>
      </c>
      <c r="AC104" s="28" t="e">
        <f t="shared" si="117"/>
        <v>#NAME?</v>
      </c>
      <c r="AD104" s="28" t="e">
        <f t="shared" si="117"/>
        <v>#NAME?</v>
      </c>
      <c r="AE104" s="28" t="e">
        <f t="shared" si="117"/>
        <v>#NAME?</v>
      </c>
      <c r="AF104" s="28" t="e">
        <f t="shared" si="117"/>
        <v>#NAME?</v>
      </c>
      <c r="AG104" s="28" t="e">
        <f t="shared" si="117"/>
        <v>#NAME?</v>
      </c>
      <c r="AH104" s="28" t="e">
        <f t="shared" si="117"/>
        <v>#NAME?</v>
      </c>
      <c r="AI104" s="28" t="e">
        <f t="shared" si="117"/>
        <v>#NAME?</v>
      </c>
      <c r="AJ104" s="28" t="e">
        <f t="shared" si="117"/>
        <v>#NAME?</v>
      </c>
      <c r="AK104" s="28" t="e">
        <f t="shared" si="117"/>
        <v>#NAME?</v>
      </c>
      <c r="AL104" s="28" t="e">
        <f t="shared" si="117"/>
        <v>#NAME?</v>
      </c>
      <c r="AM104" s="28" t="e">
        <f t="shared" si="117"/>
        <v>#NAME?</v>
      </c>
      <c r="AN104" s="28" t="e">
        <f t="shared" si="117"/>
        <v>#NAME?</v>
      </c>
      <c r="AO104" s="28" t="e">
        <f t="shared" si="117"/>
        <v>#NAME?</v>
      </c>
      <c r="AP104" s="28" t="e">
        <f t="shared" si="117"/>
        <v>#NAME?</v>
      </c>
      <c r="AQ104" s="28" t="e">
        <f t="shared" si="117"/>
        <v>#NAME?</v>
      </c>
      <c r="AR104" s="28" t="e">
        <f t="shared" si="117"/>
        <v>#NAME?</v>
      </c>
      <c r="AS104" s="28" t="e">
        <f t="shared" si="117"/>
        <v>#NAME?</v>
      </c>
      <c r="AT104" s="28" t="e">
        <f t="shared" si="117"/>
        <v>#NAME?</v>
      </c>
      <c r="AU104" s="28" t="e">
        <f t="shared" si="117"/>
        <v>#NAME?</v>
      </c>
      <c r="AV104" s="28" t="e">
        <f t="shared" si="117"/>
        <v>#NAME?</v>
      </c>
      <c r="AW104" s="28" t="e">
        <f t="shared" si="117"/>
        <v>#NAME?</v>
      </c>
      <c r="AX104" s="28" t="e">
        <f t="shared" si="117"/>
        <v>#NAME?</v>
      </c>
      <c r="AY104" s="28" t="e">
        <f t="shared" si="117"/>
        <v>#NAME?</v>
      </c>
      <c r="AZ104" s="28" t="e">
        <f t="shared" si="117"/>
        <v>#NAME?</v>
      </c>
      <c r="BA104" s="28" t="e">
        <f t="shared" si="117"/>
        <v>#NAME?</v>
      </c>
      <c r="BB104" s="28" t="e">
        <f t="shared" si="117"/>
        <v>#NAME?</v>
      </c>
      <c r="BC104" s="28" t="e">
        <f t="shared" si="117"/>
        <v>#NAME?</v>
      </c>
      <c r="BD104" s="28" t="e">
        <f t="shared" si="117"/>
        <v>#NAME?</v>
      </c>
      <c r="BE104" s="28" t="e">
        <f t="shared" si="117"/>
        <v>#NAME?</v>
      </c>
      <c r="BF104" s="28" t="e">
        <f t="shared" si="117"/>
        <v>#NAME?</v>
      </c>
      <c r="BG104" s="28" t="e">
        <f t="shared" si="117"/>
        <v>#NAME?</v>
      </c>
      <c r="BH104" s="28" t="e">
        <f t="shared" si="117"/>
        <v>#NAME?</v>
      </c>
      <c r="BI104" s="28" t="e">
        <f t="shared" si="117"/>
        <v>#NAME?</v>
      </c>
      <c r="BJ104" s="28" t="e">
        <f t="shared" si="117"/>
        <v>#NAME?</v>
      </c>
      <c r="BK104" s="28" t="e">
        <f t="shared" si="117"/>
        <v>#NAME?</v>
      </c>
      <c r="BL104" s="28" t="e">
        <f t="shared" si="117"/>
        <v>#NAME?</v>
      </c>
      <c r="BM104" s="28" t="e">
        <f t="shared" si="117"/>
        <v>#NAME?</v>
      </c>
      <c r="BN104" s="28" t="e">
        <f t="shared" si="117"/>
        <v>#NAME?</v>
      </c>
      <c r="BO104" s="28" t="e">
        <f t="shared" si="117"/>
        <v>#NAME?</v>
      </c>
      <c r="BP104" s="28" t="e">
        <f t="shared" si="117"/>
        <v>#NAME?</v>
      </c>
      <c r="BQ104" s="28" t="e">
        <f t="shared" si="117"/>
        <v>#NAME?</v>
      </c>
      <c r="BR104" s="28" t="e">
        <f t="shared" si="117"/>
        <v>#NAME?</v>
      </c>
      <c r="BS104" s="28" t="e">
        <f t="shared" si="117"/>
        <v>#NAME?</v>
      </c>
      <c r="BT104" s="28" t="e">
        <f t="shared" si="117"/>
        <v>#NAME?</v>
      </c>
      <c r="BU104" s="28" t="e">
        <f t="shared" si="117"/>
        <v>#NAME?</v>
      </c>
      <c r="BV104" s="28" t="e">
        <f t="shared" si="117"/>
        <v>#NAME?</v>
      </c>
      <c r="BW104" s="28" t="e">
        <f t="shared" si="117"/>
        <v>#NAME?</v>
      </c>
      <c r="BX104" s="28" t="e">
        <f t="shared" si="117"/>
        <v>#NAME?</v>
      </c>
      <c r="BY104" s="28" t="e">
        <f t="shared" si="117"/>
        <v>#NAME?</v>
      </c>
      <c r="BZ104" s="28" t="e">
        <f t="shared" si="117"/>
        <v>#NAME?</v>
      </c>
      <c r="CA104" s="28" t="e">
        <f t="shared" si="117"/>
        <v>#NAME?</v>
      </c>
      <c r="CB104" s="28" t="e">
        <f t="shared" ref="CB104:CI104" si="118">CB103*AVERAGE(CB99,CB93)</f>
        <v>#NAME?</v>
      </c>
      <c r="CC104" s="28" t="e">
        <f t="shared" si="118"/>
        <v>#NAME?</v>
      </c>
      <c r="CD104" s="28" t="e">
        <f t="shared" si="118"/>
        <v>#NAME?</v>
      </c>
      <c r="CE104" s="28" t="e">
        <f t="shared" si="118"/>
        <v>#NAME?</v>
      </c>
      <c r="CF104" s="28" t="e">
        <f t="shared" si="118"/>
        <v>#NAME?</v>
      </c>
      <c r="CG104" s="28" t="e">
        <f t="shared" si="118"/>
        <v>#NAME?</v>
      </c>
      <c r="CH104" s="28" t="e">
        <f t="shared" si="118"/>
        <v>#NAME?</v>
      </c>
      <c r="CI104" s="28" t="e">
        <f t="shared" si="118"/>
        <v>#NAME?</v>
      </c>
    </row>
    <row r="105" spans="2:87" x14ac:dyDescent="0.4">
      <c r="B105" s="6"/>
      <c r="C105" t="s">
        <v>157</v>
      </c>
    </row>
    <row r="106" spans="2:87" outlineLevel="1" x14ac:dyDescent="0.4">
      <c r="B106" s="6"/>
      <c r="C106" t="s">
        <v>157</v>
      </c>
      <c r="E106" s="12" t="s">
        <v>166</v>
      </c>
      <c r="F106" s="12"/>
      <c r="G106" s="13"/>
      <c r="H106" s="34" t="e">
        <f t="shared" ref="H106:M106" si="119">SUMIF($3:$3,H$1,106:106)</f>
        <v>#NAME?</v>
      </c>
      <c r="I106" s="34" t="e">
        <f t="shared" si="119"/>
        <v>#NAME?</v>
      </c>
      <c r="J106" s="34" t="e">
        <f t="shared" si="119"/>
        <v>#NAME?</v>
      </c>
      <c r="K106" s="34" t="e">
        <f t="shared" si="119"/>
        <v>#NAME?</v>
      </c>
      <c r="L106" s="34" t="e">
        <f t="shared" si="119"/>
        <v>#NAME?</v>
      </c>
      <c r="M106" s="34" t="e">
        <f t="shared" si="119"/>
        <v>#NAME?</v>
      </c>
      <c r="P106" s="34" t="e">
        <f>P99</f>
        <v>#NAME?</v>
      </c>
      <c r="Q106" s="34" t="e">
        <f t="shared" ref="Q106:CB106" si="120">Q99</f>
        <v>#NAME?</v>
      </c>
      <c r="R106" s="34" t="e">
        <f t="shared" si="120"/>
        <v>#NAME?</v>
      </c>
      <c r="S106" s="34" t="e">
        <f t="shared" si="120"/>
        <v>#NAME?</v>
      </c>
      <c r="T106" s="34" t="e">
        <f t="shared" si="120"/>
        <v>#NAME?</v>
      </c>
      <c r="U106" s="34" t="e">
        <f t="shared" si="120"/>
        <v>#NAME?</v>
      </c>
      <c r="V106" s="34" t="e">
        <f t="shared" si="120"/>
        <v>#NAME?</v>
      </c>
      <c r="W106" s="34" t="e">
        <f t="shared" si="120"/>
        <v>#NAME?</v>
      </c>
      <c r="X106" s="34" t="e">
        <f t="shared" si="120"/>
        <v>#NAME?</v>
      </c>
      <c r="Y106" s="34" t="e">
        <f t="shared" si="120"/>
        <v>#NAME?</v>
      </c>
      <c r="Z106" s="34" t="e">
        <f t="shared" si="120"/>
        <v>#NAME?</v>
      </c>
      <c r="AA106" s="34" t="e">
        <f t="shared" si="120"/>
        <v>#NAME?</v>
      </c>
      <c r="AB106" s="34" t="e">
        <f t="shared" si="120"/>
        <v>#NAME?</v>
      </c>
      <c r="AC106" s="34" t="e">
        <f t="shared" si="120"/>
        <v>#NAME?</v>
      </c>
      <c r="AD106" s="34" t="e">
        <f t="shared" si="120"/>
        <v>#NAME?</v>
      </c>
      <c r="AE106" s="34" t="e">
        <f t="shared" si="120"/>
        <v>#NAME?</v>
      </c>
      <c r="AF106" s="34" t="e">
        <f t="shared" si="120"/>
        <v>#NAME?</v>
      </c>
      <c r="AG106" s="34" t="e">
        <f t="shared" si="120"/>
        <v>#NAME?</v>
      </c>
      <c r="AH106" s="34" t="e">
        <f t="shared" si="120"/>
        <v>#NAME?</v>
      </c>
      <c r="AI106" s="34" t="e">
        <f t="shared" si="120"/>
        <v>#NAME?</v>
      </c>
      <c r="AJ106" s="34" t="e">
        <f t="shared" si="120"/>
        <v>#NAME?</v>
      </c>
      <c r="AK106" s="34" t="e">
        <f t="shared" si="120"/>
        <v>#NAME?</v>
      </c>
      <c r="AL106" s="34" t="e">
        <f t="shared" si="120"/>
        <v>#NAME?</v>
      </c>
      <c r="AM106" s="34" t="e">
        <f t="shared" si="120"/>
        <v>#NAME?</v>
      </c>
      <c r="AN106" s="34" t="e">
        <f t="shared" si="120"/>
        <v>#NAME?</v>
      </c>
      <c r="AO106" s="34" t="e">
        <f t="shared" si="120"/>
        <v>#NAME?</v>
      </c>
      <c r="AP106" s="34" t="e">
        <f t="shared" si="120"/>
        <v>#NAME?</v>
      </c>
      <c r="AQ106" s="34" t="e">
        <f t="shared" si="120"/>
        <v>#NAME?</v>
      </c>
      <c r="AR106" s="34" t="e">
        <f t="shared" si="120"/>
        <v>#NAME?</v>
      </c>
      <c r="AS106" s="34" t="e">
        <f t="shared" si="120"/>
        <v>#NAME?</v>
      </c>
      <c r="AT106" s="34" t="e">
        <f t="shared" si="120"/>
        <v>#NAME?</v>
      </c>
      <c r="AU106" s="34" t="e">
        <f t="shared" si="120"/>
        <v>#NAME?</v>
      </c>
      <c r="AV106" s="34" t="e">
        <f t="shared" si="120"/>
        <v>#NAME?</v>
      </c>
      <c r="AW106" s="34" t="e">
        <f t="shared" si="120"/>
        <v>#NAME?</v>
      </c>
      <c r="AX106" s="34" t="e">
        <f t="shared" si="120"/>
        <v>#NAME?</v>
      </c>
      <c r="AY106" s="34" t="e">
        <f t="shared" si="120"/>
        <v>#NAME?</v>
      </c>
      <c r="AZ106" s="34" t="e">
        <f t="shared" si="120"/>
        <v>#NAME?</v>
      </c>
      <c r="BA106" s="34" t="e">
        <f t="shared" si="120"/>
        <v>#NAME?</v>
      </c>
      <c r="BB106" s="34" t="e">
        <f t="shared" si="120"/>
        <v>#NAME?</v>
      </c>
      <c r="BC106" s="34" t="e">
        <f t="shared" si="120"/>
        <v>#NAME?</v>
      </c>
      <c r="BD106" s="34" t="e">
        <f t="shared" si="120"/>
        <v>#NAME?</v>
      </c>
      <c r="BE106" s="34" t="e">
        <f t="shared" si="120"/>
        <v>#NAME?</v>
      </c>
      <c r="BF106" s="34" t="e">
        <f t="shared" si="120"/>
        <v>#NAME?</v>
      </c>
      <c r="BG106" s="34" t="e">
        <f t="shared" si="120"/>
        <v>#NAME?</v>
      </c>
      <c r="BH106" s="34" t="e">
        <f t="shared" si="120"/>
        <v>#NAME?</v>
      </c>
      <c r="BI106" s="34" t="e">
        <f t="shared" si="120"/>
        <v>#NAME?</v>
      </c>
      <c r="BJ106" s="34" t="e">
        <f t="shared" si="120"/>
        <v>#NAME?</v>
      </c>
      <c r="BK106" s="34" t="e">
        <f t="shared" si="120"/>
        <v>#NAME?</v>
      </c>
      <c r="BL106" s="34" t="e">
        <f t="shared" si="120"/>
        <v>#NAME?</v>
      </c>
      <c r="BM106" s="34" t="e">
        <f t="shared" si="120"/>
        <v>#NAME?</v>
      </c>
      <c r="BN106" s="34" t="e">
        <f t="shared" si="120"/>
        <v>#NAME?</v>
      </c>
      <c r="BO106" s="34" t="e">
        <f t="shared" si="120"/>
        <v>#NAME?</v>
      </c>
      <c r="BP106" s="34" t="e">
        <f t="shared" si="120"/>
        <v>#NAME?</v>
      </c>
      <c r="BQ106" s="34" t="e">
        <f t="shared" si="120"/>
        <v>#NAME?</v>
      </c>
      <c r="BR106" s="34" t="e">
        <f t="shared" si="120"/>
        <v>#NAME?</v>
      </c>
      <c r="BS106" s="34" t="e">
        <f t="shared" si="120"/>
        <v>#NAME?</v>
      </c>
      <c r="BT106" s="34" t="e">
        <f t="shared" si="120"/>
        <v>#NAME?</v>
      </c>
      <c r="BU106" s="34" t="e">
        <f t="shared" si="120"/>
        <v>#NAME?</v>
      </c>
      <c r="BV106" s="34" t="e">
        <f t="shared" si="120"/>
        <v>#NAME?</v>
      </c>
      <c r="BW106" s="34" t="e">
        <f t="shared" si="120"/>
        <v>#NAME?</v>
      </c>
      <c r="BX106" s="34" t="e">
        <f t="shared" si="120"/>
        <v>#NAME?</v>
      </c>
      <c r="BY106" s="34" t="e">
        <f t="shared" si="120"/>
        <v>#NAME?</v>
      </c>
      <c r="BZ106" s="34" t="e">
        <f t="shared" si="120"/>
        <v>#NAME?</v>
      </c>
      <c r="CA106" s="34" t="e">
        <f t="shared" si="120"/>
        <v>#NAME?</v>
      </c>
      <c r="CB106" s="34" t="e">
        <f t="shared" si="120"/>
        <v>#NAME?</v>
      </c>
      <c r="CC106" s="34" t="e">
        <f t="shared" ref="CC106:CI106" si="121">CC99</f>
        <v>#NAME?</v>
      </c>
      <c r="CD106" s="34" t="e">
        <f t="shared" si="121"/>
        <v>#NAME?</v>
      </c>
      <c r="CE106" s="34" t="e">
        <f t="shared" si="121"/>
        <v>#NAME?</v>
      </c>
      <c r="CF106" s="34" t="e">
        <f t="shared" si="121"/>
        <v>#NAME?</v>
      </c>
      <c r="CG106" s="34" t="e">
        <f t="shared" si="121"/>
        <v>#NAME?</v>
      </c>
      <c r="CH106" s="34" t="e">
        <f t="shared" si="121"/>
        <v>#NAME?</v>
      </c>
      <c r="CI106" s="34" t="e">
        <f t="shared" si="121"/>
        <v>#NAME?</v>
      </c>
    </row>
    <row r="107" spans="2:87" outlineLevel="1" x14ac:dyDescent="0.4">
      <c r="B107" s="6"/>
      <c r="C107" t="s">
        <v>157</v>
      </c>
    </row>
    <row r="108" spans="2:87" s="42" customFormat="1" x14ac:dyDescent="0.4">
      <c r="C108" s="42" t="s">
        <v>156</v>
      </c>
      <c r="E108" s="41" t="s">
        <v>180</v>
      </c>
      <c r="F108" s="41"/>
      <c r="G108" s="68"/>
    </row>
    <row r="109" spans="2:87" x14ac:dyDescent="0.4">
      <c r="C109" t="s">
        <v>156</v>
      </c>
      <c r="E109" s="12" t="s">
        <v>165</v>
      </c>
      <c r="F109" s="12"/>
      <c r="G109" s="13"/>
      <c r="H109" s="16">
        <v>0.1</v>
      </c>
      <c r="I109" s="16">
        <v>0.1</v>
      </c>
      <c r="J109" s="16">
        <v>0.1</v>
      </c>
      <c r="K109" s="16">
        <v>0.1</v>
      </c>
      <c r="L109" s="16">
        <v>0.1</v>
      </c>
      <c r="M109" s="16">
        <v>0.1</v>
      </c>
      <c r="P109" s="20" t="e" cm="1">
        <f t="array" ref="P109">INDEX($H:$M,ROW(),MATCH(P$2,$H$1:$M$1,0))</f>
        <v>#NAME?</v>
      </c>
      <c r="Q109" s="20" t="e" cm="1">
        <f t="array" ref="Q109">INDEX($H:$M,ROW(),MATCH(Q$2,$H$1:$M$1,0))</f>
        <v>#NAME?</v>
      </c>
      <c r="R109" s="20" t="e" cm="1">
        <f t="array" ref="R109">INDEX($H:$M,ROW(),MATCH(R$2,$H$1:$M$1,0))</f>
        <v>#NAME?</v>
      </c>
      <c r="S109" s="20" t="e" cm="1">
        <f t="array" ref="S109">INDEX($H:$M,ROW(),MATCH(S$2,$H$1:$M$1,0))</f>
        <v>#NAME?</v>
      </c>
      <c r="T109" s="20" t="e" cm="1">
        <f t="array" ref="T109">INDEX($H:$M,ROW(),MATCH(T$2,$H$1:$M$1,0))</f>
        <v>#NAME?</v>
      </c>
      <c r="U109" s="20" t="e" cm="1">
        <f t="array" ref="U109">INDEX($H:$M,ROW(),MATCH(U$2,$H$1:$M$1,0))</f>
        <v>#NAME?</v>
      </c>
      <c r="V109" s="20" t="e" cm="1">
        <f t="array" ref="V109">INDEX($H:$M,ROW(),MATCH(V$2,$H$1:$M$1,0))</f>
        <v>#NAME?</v>
      </c>
      <c r="W109" s="20" t="e" cm="1">
        <f t="array" ref="W109">INDEX($H:$M,ROW(),MATCH(W$2,$H$1:$M$1,0))</f>
        <v>#NAME?</v>
      </c>
      <c r="X109" s="20" t="e" cm="1">
        <f t="array" ref="X109">INDEX($H:$M,ROW(),MATCH(X$2,$H$1:$M$1,0))</f>
        <v>#NAME?</v>
      </c>
      <c r="Y109" s="20" t="e" cm="1">
        <f t="array" ref="Y109">INDEX($H:$M,ROW(),MATCH(Y$2,$H$1:$M$1,0))</f>
        <v>#NAME?</v>
      </c>
      <c r="Z109" s="20" t="e" cm="1">
        <f t="array" ref="Z109">INDEX($H:$M,ROW(),MATCH(Z$2,$H$1:$M$1,0))</f>
        <v>#NAME?</v>
      </c>
      <c r="AA109" s="20" t="e" cm="1">
        <f t="array" ref="AA109">INDEX($H:$M,ROW(),MATCH(AA$2,$H$1:$M$1,0))</f>
        <v>#NAME?</v>
      </c>
      <c r="AB109" s="20" t="e" cm="1">
        <f t="array" ref="AB109">INDEX($H:$M,ROW(),MATCH(AB$2,$H$1:$M$1,0))</f>
        <v>#NAME?</v>
      </c>
      <c r="AC109" s="20" t="e" cm="1">
        <f t="array" ref="AC109">INDEX($H:$M,ROW(),MATCH(AC$2,$H$1:$M$1,0))</f>
        <v>#NAME?</v>
      </c>
      <c r="AD109" s="20" t="e" cm="1">
        <f t="array" ref="AD109">INDEX($H:$M,ROW(),MATCH(AD$2,$H$1:$M$1,0))</f>
        <v>#NAME?</v>
      </c>
      <c r="AE109" s="20" t="e" cm="1">
        <f t="array" ref="AE109">INDEX($H:$M,ROW(),MATCH(AE$2,$H$1:$M$1,0))</f>
        <v>#NAME?</v>
      </c>
      <c r="AF109" s="20" t="e" cm="1">
        <f t="array" ref="AF109">INDEX($H:$M,ROW(),MATCH(AF$2,$H$1:$M$1,0))</f>
        <v>#NAME?</v>
      </c>
      <c r="AG109" s="20" t="e" cm="1">
        <f t="array" ref="AG109">INDEX($H:$M,ROW(),MATCH(AG$2,$H$1:$M$1,0))</f>
        <v>#NAME?</v>
      </c>
      <c r="AH109" s="20" t="e" cm="1">
        <f t="array" ref="AH109">INDEX($H:$M,ROW(),MATCH(AH$2,$H$1:$M$1,0))</f>
        <v>#NAME?</v>
      </c>
      <c r="AI109" s="20" t="e" cm="1">
        <f t="array" ref="AI109">INDEX($H:$M,ROW(),MATCH(AI$2,$H$1:$M$1,0))</f>
        <v>#NAME?</v>
      </c>
      <c r="AJ109" s="20" t="e" cm="1">
        <f t="array" ref="AJ109">INDEX($H:$M,ROW(),MATCH(AJ$2,$H$1:$M$1,0))</f>
        <v>#NAME?</v>
      </c>
      <c r="AK109" s="20" t="e" cm="1">
        <f t="array" ref="AK109">INDEX($H:$M,ROW(),MATCH(AK$2,$H$1:$M$1,0))</f>
        <v>#NAME?</v>
      </c>
      <c r="AL109" s="20" t="e" cm="1">
        <f t="array" ref="AL109">INDEX($H:$M,ROW(),MATCH(AL$2,$H$1:$M$1,0))</f>
        <v>#NAME?</v>
      </c>
      <c r="AM109" s="20" t="e" cm="1">
        <f t="array" ref="AM109">INDEX($H:$M,ROW(),MATCH(AM$2,$H$1:$M$1,0))</f>
        <v>#NAME?</v>
      </c>
      <c r="AN109" s="20" t="e" cm="1">
        <f t="array" ref="AN109">INDEX($H:$M,ROW(),MATCH(AN$2,$H$1:$M$1,0))</f>
        <v>#NAME?</v>
      </c>
      <c r="AO109" s="20" t="e" cm="1">
        <f t="array" ref="AO109">INDEX($H:$M,ROW(),MATCH(AO$2,$H$1:$M$1,0))</f>
        <v>#NAME?</v>
      </c>
      <c r="AP109" s="20" t="e" cm="1">
        <f t="array" ref="AP109">INDEX($H:$M,ROW(),MATCH(AP$2,$H$1:$M$1,0))</f>
        <v>#NAME?</v>
      </c>
      <c r="AQ109" s="20" t="e" cm="1">
        <f t="array" ref="AQ109">INDEX($H:$M,ROW(),MATCH(AQ$2,$H$1:$M$1,0))</f>
        <v>#NAME?</v>
      </c>
      <c r="AR109" s="20" t="e" cm="1">
        <f t="array" ref="AR109">INDEX($H:$M,ROW(),MATCH(AR$2,$H$1:$M$1,0))</f>
        <v>#NAME?</v>
      </c>
      <c r="AS109" s="20" t="e" cm="1">
        <f t="array" ref="AS109">INDEX($H:$M,ROW(),MATCH(AS$2,$H$1:$M$1,0))</f>
        <v>#NAME?</v>
      </c>
      <c r="AT109" s="20" t="e" cm="1">
        <f t="array" ref="AT109">INDEX($H:$M,ROW(),MATCH(AT$2,$H$1:$M$1,0))</f>
        <v>#NAME?</v>
      </c>
      <c r="AU109" s="20" t="e" cm="1">
        <f t="array" ref="AU109">INDEX($H:$M,ROW(),MATCH(AU$2,$H$1:$M$1,0))</f>
        <v>#NAME?</v>
      </c>
      <c r="AV109" s="20" t="e" cm="1">
        <f t="array" ref="AV109">INDEX($H:$M,ROW(),MATCH(AV$2,$H$1:$M$1,0))</f>
        <v>#NAME?</v>
      </c>
      <c r="AW109" s="20" t="e" cm="1">
        <f t="array" ref="AW109">INDEX($H:$M,ROW(),MATCH(AW$2,$H$1:$M$1,0))</f>
        <v>#NAME?</v>
      </c>
      <c r="AX109" s="20" t="e" cm="1">
        <f t="array" ref="AX109">INDEX($H:$M,ROW(),MATCH(AX$2,$H$1:$M$1,0))</f>
        <v>#NAME?</v>
      </c>
      <c r="AY109" s="20" t="e" cm="1">
        <f t="array" ref="AY109">INDEX($H:$M,ROW(),MATCH(AY$2,$H$1:$M$1,0))</f>
        <v>#NAME?</v>
      </c>
      <c r="AZ109" s="20" t="e" cm="1">
        <f t="array" ref="AZ109">INDEX($H:$M,ROW(),MATCH(AZ$2,$H$1:$M$1,0))</f>
        <v>#NAME?</v>
      </c>
      <c r="BA109" s="20" t="e" cm="1">
        <f t="array" ref="BA109">INDEX($H:$M,ROW(),MATCH(BA$2,$H$1:$M$1,0))</f>
        <v>#NAME?</v>
      </c>
      <c r="BB109" s="20" t="e" cm="1">
        <f t="array" ref="BB109">INDEX($H:$M,ROW(),MATCH(BB$2,$H$1:$M$1,0))</f>
        <v>#NAME?</v>
      </c>
      <c r="BC109" s="20" t="e" cm="1">
        <f t="array" ref="BC109">INDEX($H:$M,ROW(),MATCH(BC$2,$H$1:$M$1,0))</f>
        <v>#NAME?</v>
      </c>
      <c r="BD109" s="20" t="e" cm="1">
        <f t="array" ref="BD109">INDEX($H:$M,ROW(),MATCH(BD$2,$H$1:$M$1,0))</f>
        <v>#NAME?</v>
      </c>
      <c r="BE109" s="20" t="e" cm="1">
        <f t="array" ref="BE109">INDEX($H:$M,ROW(),MATCH(BE$2,$H$1:$M$1,0))</f>
        <v>#NAME?</v>
      </c>
      <c r="BF109" s="20" t="e" cm="1">
        <f t="array" ref="BF109">INDEX($H:$M,ROW(),MATCH(BF$2,$H$1:$M$1,0))</f>
        <v>#NAME?</v>
      </c>
      <c r="BG109" s="20" t="e" cm="1">
        <f t="array" ref="BG109">INDEX($H:$M,ROW(),MATCH(BG$2,$H$1:$M$1,0))</f>
        <v>#NAME?</v>
      </c>
      <c r="BH109" s="20" t="e" cm="1">
        <f t="array" ref="BH109">INDEX($H:$M,ROW(),MATCH(BH$2,$H$1:$M$1,0))</f>
        <v>#NAME?</v>
      </c>
      <c r="BI109" s="20" t="e" cm="1">
        <f t="array" ref="BI109">INDEX($H:$M,ROW(),MATCH(BI$2,$H$1:$M$1,0))</f>
        <v>#NAME?</v>
      </c>
      <c r="BJ109" s="20" t="e" cm="1">
        <f t="array" ref="BJ109">INDEX($H:$M,ROW(),MATCH(BJ$2,$H$1:$M$1,0))</f>
        <v>#NAME?</v>
      </c>
      <c r="BK109" s="20" t="e" cm="1">
        <f t="array" ref="BK109">INDEX($H:$M,ROW(),MATCH(BK$2,$H$1:$M$1,0))</f>
        <v>#NAME?</v>
      </c>
      <c r="BL109" s="20" t="e" cm="1">
        <f t="array" ref="BL109">INDEX($H:$M,ROW(),MATCH(BL$2,$H$1:$M$1,0))</f>
        <v>#NAME?</v>
      </c>
      <c r="BM109" s="20" t="e" cm="1">
        <f t="array" ref="BM109">INDEX($H:$M,ROW(),MATCH(BM$2,$H$1:$M$1,0))</f>
        <v>#NAME?</v>
      </c>
      <c r="BN109" s="20" t="e" cm="1">
        <f t="array" ref="BN109">INDEX($H:$M,ROW(),MATCH(BN$2,$H$1:$M$1,0))</f>
        <v>#NAME?</v>
      </c>
      <c r="BO109" s="20" t="e" cm="1">
        <f t="array" ref="BO109">INDEX($H:$M,ROW(),MATCH(BO$2,$H$1:$M$1,0))</f>
        <v>#NAME?</v>
      </c>
      <c r="BP109" s="20" t="e" cm="1">
        <f t="array" ref="BP109">INDEX($H:$M,ROW(),MATCH(BP$2,$H$1:$M$1,0))</f>
        <v>#NAME?</v>
      </c>
      <c r="BQ109" s="20" t="e" cm="1">
        <f t="array" ref="BQ109">INDEX($H:$M,ROW(),MATCH(BQ$2,$H$1:$M$1,0))</f>
        <v>#NAME?</v>
      </c>
      <c r="BR109" s="20" t="e" cm="1">
        <f t="array" ref="BR109">INDEX($H:$M,ROW(),MATCH(BR$2,$H$1:$M$1,0))</f>
        <v>#NAME?</v>
      </c>
      <c r="BS109" s="20" t="e" cm="1">
        <f t="array" ref="BS109">INDEX($H:$M,ROW(),MATCH(BS$2,$H$1:$M$1,0))</f>
        <v>#NAME?</v>
      </c>
      <c r="BT109" s="20" t="e" cm="1">
        <f t="array" ref="BT109">INDEX($H:$M,ROW(),MATCH(BT$2,$H$1:$M$1,0))</f>
        <v>#NAME?</v>
      </c>
      <c r="BU109" s="20" t="e" cm="1">
        <f t="array" ref="BU109">INDEX($H:$M,ROW(),MATCH(BU$2,$H$1:$M$1,0))</f>
        <v>#NAME?</v>
      </c>
      <c r="BV109" s="20" t="e" cm="1">
        <f t="array" ref="BV109">INDEX($H:$M,ROW(),MATCH(BV$2,$H$1:$M$1,0))</f>
        <v>#NAME?</v>
      </c>
      <c r="BW109" s="20" t="e" cm="1">
        <f t="array" ref="BW109">INDEX($H:$M,ROW(),MATCH(BW$2,$H$1:$M$1,0))</f>
        <v>#NAME?</v>
      </c>
      <c r="BX109" s="20" t="e" cm="1">
        <f t="array" ref="BX109">INDEX($H:$M,ROW(),MATCH(BX$2,$H$1:$M$1,0))</f>
        <v>#NAME?</v>
      </c>
      <c r="BY109" s="20" t="e" cm="1">
        <f t="array" ref="BY109">INDEX($H:$M,ROW(),MATCH(BY$2,$H$1:$M$1,0))</f>
        <v>#NAME?</v>
      </c>
      <c r="BZ109" s="20" t="e" cm="1">
        <f t="array" ref="BZ109">INDEX($H:$M,ROW(),MATCH(BZ$2,$H$1:$M$1,0))</f>
        <v>#NAME?</v>
      </c>
      <c r="CA109" s="20" t="e" cm="1">
        <f t="array" ref="CA109">INDEX($H:$M,ROW(),MATCH(CA$2,$H$1:$M$1,0))</f>
        <v>#NAME?</v>
      </c>
      <c r="CB109" s="20" t="e" cm="1">
        <f t="array" ref="CB109">INDEX($H:$M,ROW(),MATCH(CB$2,$H$1:$M$1,0))</f>
        <v>#NAME?</v>
      </c>
      <c r="CC109" s="20" t="e" cm="1">
        <f t="array" ref="CC109">INDEX($H:$M,ROW(),MATCH(CC$2,$H$1:$M$1,0))</f>
        <v>#NAME?</v>
      </c>
      <c r="CD109" s="20" t="e" cm="1">
        <f t="array" ref="CD109">INDEX($H:$M,ROW(),MATCH(CD$2,$H$1:$M$1,0))</f>
        <v>#NAME?</v>
      </c>
      <c r="CE109" s="20" t="e" cm="1">
        <f t="array" ref="CE109">INDEX($H:$M,ROW(),MATCH(CE$2,$H$1:$M$1,0))</f>
        <v>#NAME?</v>
      </c>
      <c r="CF109" s="20" t="e" cm="1">
        <f t="array" ref="CF109">INDEX($H:$M,ROW(),MATCH(CF$2,$H$1:$M$1,0))</f>
        <v>#NAME?</v>
      </c>
      <c r="CG109" s="20" t="e" cm="1">
        <f t="array" ref="CG109">INDEX($H:$M,ROW(),MATCH(CG$2,$H$1:$M$1,0))</f>
        <v>#NAME?</v>
      </c>
      <c r="CH109" s="20" t="e" cm="1">
        <f t="array" ref="CH109">INDEX($H:$M,ROW(),MATCH(CH$2,$H$1:$M$1,0))</f>
        <v>#NAME?</v>
      </c>
      <c r="CI109" s="20" t="e" cm="1">
        <f t="array" ref="CI109">INDEX($H:$M,ROW(),MATCH(CI$2,$H$1:$M$1,0))</f>
        <v>#NAME?</v>
      </c>
    </row>
    <row r="110" spans="2:87" x14ac:dyDescent="0.4">
      <c r="C110" t="s">
        <v>156</v>
      </c>
    </row>
    <row r="111" spans="2:87" x14ac:dyDescent="0.4">
      <c r="B111" s="6"/>
      <c r="C111" t="s">
        <v>156</v>
      </c>
      <c r="E111" s="12" t="s">
        <v>70</v>
      </c>
      <c r="F111" s="12"/>
      <c r="G111" s="13"/>
    </row>
    <row r="112" spans="2:87" x14ac:dyDescent="0.4">
      <c r="B112" s="6"/>
      <c r="C112" t="s">
        <v>156</v>
      </c>
      <c r="E112" t="s">
        <v>71</v>
      </c>
      <c r="H112" s="15" t="e">
        <f>SUMIF($3:$3,H$1-1,112:112)</f>
        <v>#NAME?</v>
      </c>
      <c r="I112" s="15" t="e">
        <f>H118</f>
        <v>#NAME?</v>
      </c>
      <c r="J112" s="15" t="e">
        <f>I118</f>
        <v>#NAME?</v>
      </c>
      <c r="K112" s="15" t="e">
        <f>J118</f>
        <v>#NAME?</v>
      </c>
      <c r="L112" s="15" t="e">
        <f>K118</f>
        <v>#NAME?</v>
      </c>
      <c r="M112" s="15" t="e">
        <f>L118</f>
        <v>#NAME?</v>
      </c>
      <c r="O112" s="34"/>
      <c r="P112" s="34">
        <f>O116</f>
        <v>0</v>
      </c>
      <c r="Q112" s="34" t="e">
        <f t="shared" ref="Q112:AL112" si="122">P118</f>
        <v>#NAME?</v>
      </c>
      <c r="R112" s="34" t="e">
        <f t="shared" si="122"/>
        <v>#NAME?</v>
      </c>
      <c r="S112" s="34" t="e">
        <f t="shared" si="122"/>
        <v>#NAME?</v>
      </c>
      <c r="T112" s="34" t="e">
        <f t="shared" si="122"/>
        <v>#NAME?</v>
      </c>
      <c r="U112" s="34" t="e">
        <f t="shared" si="122"/>
        <v>#NAME?</v>
      </c>
      <c r="V112" s="34" t="e">
        <f t="shared" si="122"/>
        <v>#NAME?</v>
      </c>
      <c r="W112" s="34" t="e">
        <f t="shared" si="122"/>
        <v>#NAME?</v>
      </c>
      <c r="X112" s="34" t="e">
        <f t="shared" si="122"/>
        <v>#NAME?</v>
      </c>
      <c r="Y112" s="34" t="e">
        <f t="shared" si="122"/>
        <v>#NAME?</v>
      </c>
      <c r="Z112" s="34" t="e">
        <f t="shared" si="122"/>
        <v>#NAME?</v>
      </c>
      <c r="AA112" s="34" t="e">
        <f t="shared" si="122"/>
        <v>#NAME?</v>
      </c>
      <c r="AB112" s="34" t="e">
        <f t="shared" si="122"/>
        <v>#NAME?</v>
      </c>
      <c r="AC112" s="34" t="e">
        <f t="shared" si="122"/>
        <v>#NAME?</v>
      </c>
      <c r="AD112" s="34" t="e">
        <f t="shared" si="122"/>
        <v>#NAME?</v>
      </c>
      <c r="AE112" s="34" t="e">
        <f t="shared" si="122"/>
        <v>#NAME?</v>
      </c>
      <c r="AF112" s="34" t="e">
        <f t="shared" si="122"/>
        <v>#NAME?</v>
      </c>
      <c r="AG112" s="34" t="e">
        <f t="shared" si="122"/>
        <v>#NAME?</v>
      </c>
      <c r="AH112" s="34" t="e">
        <f t="shared" si="122"/>
        <v>#NAME?</v>
      </c>
      <c r="AI112" s="34" t="e">
        <f t="shared" si="122"/>
        <v>#NAME?</v>
      </c>
      <c r="AJ112" s="34" t="e">
        <f t="shared" si="122"/>
        <v>#NAME?</v>
      </c>
      <c r="AK112" s="34" t="e">
        <f t="shared" si="122"/>
        <v>#NAME?</v>
      </c>
      <c r="AL112" s="34" t="e">
        <f t="shared" si="122"/>
        <v>#NAME?</v>
      </c>
      <c r="AM112" s="34" t="e">
        <f>AL118</f>
        <v>#NAME?</v>
      </c>
      <c r="AN112" s="34" t="e">
        <f t="shared" ref="AN112:CI112" si="123">AM118</f>
        <v>#NAME?</v>
      </c>
      <c r="AO112" s="34" t="e">
        <f t="shared" si="123"/>
        <v>#NAME?</v>
      </c>
      <c r="AP112" s="34" t="e">
        <f t="shared" si="123"/>
        <v>#NAME?</v>
      </c>
      <c r="AQ112" s="34" t="e">
        <f t="shared" si="123"/>
        <v>#NAME?</v>
      </c>
      <c r="AR112" s="34" t="e">
        <f t="shared" si="123"/>
        <v>#NAME?</v>
      </c>
      <c r="AS112" s="34" t="e">
        <f t="shared" si="123"/>
        <v>#NAME?</v>
      </c>
      <c r="AT112" s="34" t="e">
        <f t="shared" si="123"/>
        <v>#NAME?</v>
      </c>
      <c r="AU112" s="34" t="e">
        <f t="shared" si="123"/>
        <v>#NAME?</v>
      </c>
      <c r="AV112" s="34" t="e">
        <f t="shared" si="123"/>
        <v>#NAME?</v>
      </c>
      <c r="AW112" s="34" t="e">
        <f t="shared" si="123"/>
        <v>#NAME?</v>
      </c>
      <c r="AX112" s="34" t="e">
        <f t="shared" si="123"/>
        <v>#NAME?</v>
      </c>
      <c r="AY112" s="34" t="e">
        <f t="shared" si="123"/>
        <v>#NAME?</v>
      </c>
      <c r="AZ112" s="34" t="e">
        <f t="shared" si="123"/>
        <v>#NAME?</v>
      </c>
      <c r="BA112" s="34" t="e">
        <f t="shared" si="123"/>
        <v>#NAME?</v>
      </c>
      <c r="BB112" s="34" t="e">
        <f t="shared" si="123"/>
        <v>#NAME?</v>
      </c>
      <c r="BC112" s="34" t="e">
        <f t="shared" si="123"/>
        <v>#NAME?</v>
      </c>
      <c r="BD112" s="34" t="e">
        <f t="shared" si="123"/>
        <v>#NAME?</v>
      </c>
      <c r="BE112" s="34" t="e">
        <f t="shared" si="123"/>
        <v>#NAME?</v>
      </c>
      <c r="BF112" s="34" t="e">
        <f t="shared" si="123"/>
        <v>#NAME?</v>
      </c>
      <c r="BG112" s="34" t="e">
        <f t="shared" si="123"/>
        <v>#NAME?</v>
      </c>
      <c r="BH112" s="34" t="e">
        <f t="shared" si="123"/>
        <v>#NAME?</v>
      </c>
      <c r="BI112" s="34" t="e">
        <f t="shared" si="123"/>
        <v>#NAME?</v>
      </c>
      <c r="BJ112" s="34" t="e">
        <f t="shared" si="123"/>
        <v>#NAME?</v>
      </c>
      <c r="BK112" s="34" t="e">
        <f t="shared" si="123"/>
        <v>#NAME?</v>
      </c>
      <c r="BL112" s="34" t="e">
        <f t="shared" si="123"/>
        <v>#NAME?</v>
      </c>
      <c r="BM112" s="34" t="e">
        <f t="shared" si="123"/>
        <v>#NAME?</v>
      </c>
      <c r="BN112" s="34" t="e">
        <f t="shared" si="123"/>
        <v>#NAME?</v>
      </c>
      <c r="BO112" s="34" t="e">
        <f t="shared" si="123"/>
        <v>#NAME?</v>
      </c>
      <c r="BP112" s="34" t="e">
        <f t="shared" si="123"/>
        <v>#NAME?</v>
      </c>
      <c r="BQ112" s="34" t="e">
        <f t="shared" si="123"/>
        <v>#NAME?</v>
      </c>
      <c r="BR112" s="34" t="e">
        <f t="shared" si="123"/>
        <v>#NAME?</v>
      </c>
      <c r="BS112" s="34" t="e">
        <f t="shared" si="123"/>
        <v>#NAME?</v>
      </c>
      <c r="BT112" s="34" t="e">
        <f t="shared" si="123"/>
        <v>#NAME?</v>
      </c>
      <c r="BU112" s="34" t="e">
        <f t="shared" si="123"/>
        <v>#NAME?</v>
      </c>
      <c r="BV112" s="34" t="e">
        <f t="shared" si="123"/>
        <v>#NAME?</v>
      </c>
      <c r="BW112" s="34" t="e">
        <f t="shared" si="123"/>
        <v>#NAME?</v>
      </c>
      <c r="BX112" s="34" t="e">
        <f t="shared" si="123"/>
        <v>#NAME?</v>
      </c>
      <c r="BY112" s="34" t="e">
        <f t="shared" si="123"/>
        <v>#NAME?</v>
      </c>
      <c r="BZ112" s="34" t="e">
        <f t="shared" si="123"/>
        <v>#NAME?</v>
      </c>
      <c r="CA112" s="34" t="e">
        <f t="shared" si="123"/>
        <v>#NAME?</v>
      </c>
      <c r="CB112" s="34" t="e">
        <f t="shared" si="123"/>
        <v>#NAME?</v>
      </c>
      <c r="CC112" s="34" t="e">
        <f t="shared" si="123"/>
        <v>#NAME?</v>
      </c>
      <c r="CD112" s="34" t="e">
        <f t="shared" si="123"/>
        <v>#NAME?</v>
      </c>
      <c r="CE112" s="34" t="e">
        <f t="shared" si="123"/>
        <v>#NAME?</v>
      </c>
      <c r="CF112" s="34" t="e">
        <f t="shared" si="123"/>
        <v>#NAME?</v>
      </c>
      <c r="CG112" s="34" t="e">
        <f t="shared" si="123"/>
        <v>#NAME?</v>
      </c>
      <c r="CH112" s="34" t="e">
        <f t="shared" si="123"/>
        <v>#NAME?</v>
      </c>
      <c r="CI112" s="34" t="e">
        <f t="shared" si="123"/>
        <v>#NAME?</v>
      </c>
    </row>
    <row r="113" spans="1:87" x14ac:dyDescent="0.4">
      <c r="B113" s="6"/>
      <c r="C113" t="s">
        <v>156</v>
      </c>
      <c r="E113" t="s">
        <v>72</v>
      </c>
      <c r="H113" s="34" t="e">
        <f t="shared" ref="H113:M113" si="124">SUMIF($2:$2,H$1,113:113)</f>
        <v>#NAME?</v>
      </c>
      <c r="I113" s="34" t="e">
        <f t="shared" si="124"/>
        <v>#NAME?</v>
      </c>
      <c r="J113" s="34" t="e">
        <f t="shared" si="124"/>
        <v>#NAME?</v>
      </c>
      <c r="K113" s="34" t="e">
        <f t="shared" si="124"/>
        <v>#NAME?</v>
      </c>
      <c r="L113" s="34" t="e">
        <f t="shared" si="124"/>
        <v>#NAME?</v>
      </c>
      <c r="M113" s="34" t="e">
        <f t="shared" si="124"/>
        <v>#NAME?</v>
      </c>
      <c r="O113" s="17"/>
      <c r="P113" s="34" t="e">
        <f>P109*P106</f>
        <v>#NAME?</v>
      </c>
      <c r="Q113" s="34" t="e">
        <f t="shared" ref="Q113:CB113" si="125">Q109*Q106</f>
        <v>#NAME?</v>
      </c>
      <c r="R113" s="34" t="e">
        <f t="shared" si="125"/>
        <v>#NAME?</v>
      </c>
      <c r="S113" s="34" t="e">
        <f t="shared" si="125"/>
        <v>#NAME?</v>
      </c>
      <c r="T113" s="34" t="e">
        <f t="shared" si="125"/>
        <v>#NAME?</v>
      </c>
      <c r="U113" s="34" t="e">
        <f t="shared" si="125"/>
        <v>#NAME?</v>
      </c>
      <c r="V113" s="34" t="e">
        <f t="shared" si="125"/>
        <v>#NAME?</v>
      </c>
      <c r="W113" s="34" t="e">
        <f t="shared" si="125"/>
        <v>#NAME?</v>
      </c>
      <c r="X113" s="34" t="e">
        <f t="shared" si="125"/>
        <v>#NAME?</v>
      </c>
      <c r="Y113" s="34" t="e">
        <f t="shared" si="125"/>
        <v>#NAME?</v>
      </c>
      <c r="Z113" s="34" t="e">
        <f t="shared" si="125"/>
        <v>#NAME?</v>
      </c>
      <c r="AA113" s="34" t="e">
        <f t="shared" si="125"/>
        <v>#NAME?</v>
      </c>
      <c r="AB113" s="34" t="e">
        <f t="shared" si="125"/>
        <v>#NAME?</v>
      </c>
      <c r="AC113" s="34" t="e">
        <f t="shared" si="125"/>
        <v>#NAME?</v>
      </c>
      <c r="AD113" s="34" t="e">
        <f t="shared" si="125"/>
        <v>#NAME?</v>
      </c>
      <c r="AE113" s="34" t="e">
        <f t="shared" si="125"/>
        <v>#NAME?</v>
      </c>
      <c r="AF113" s="34" t="e">
        <f t="shared" si="125"/>
        <v>#NAME?</v>
      </c>
      <c r="AG113" s="34" t="e">
        <f t="shared" si="125"/>
        <v>#NAME?</v>
      </c>
      <c r="AH113" s="34" t="e">
        <f t="shared" si="125"/>
        <v>#NAME?</v>
      </c>
      <c r="AI113" s="34" t="e">
        <f t="shared" si="125"/>
        <v>#NAME?</v>
      </c>
      <c r="AJ113" s="34" t="e">
        <f t="shared" si="125"/>
        <v>#NAME?</v>
      </c>
      <c r="AK113" s="34" t="e">
        <f t="shared" si="125"/>
        <v>#NAME?</v>
      </c>
      <c r="AL113" s="34" t="e">
        <f t="shared" si="125"/>
        <v>#NAME?</v>
      </c>
      <c r="AM113" s="34" t="e">
        <f t="shared" si="125"/>
        <v>#NAME?</v>
      </c>
      <c r="AN113" s="34" t="e">
        <f t="shared" si="125"/>
        <v>#NAME?</v>
      </c>
      <c r="AO113" s="34" t="e">
        <f t="shared" si="125"/>
        <v>#NAME?</v>
      </c>
      <c r="AP113" s="34" t="e">
        <f t="shared" si="125"/>
        <v>#NAME?</v>
      </c>
      <c r="AQ113" s="34" t="e">
        <f t="shared" si="125"/>
        <v>#NAME?</v>
      </c>
      <c r="AR113" s="34" t="e">
        <f t="shared" si="125"/>
        <v>#NAME?</v>
      </c>
      <c r="AS113" s="34" t="e">
        <f t="shared" si="125"/>
        <v>#NAME?</v>
      </c>
      <c r="AT113" s="34" t="e">
        <f t="shared" si="125"/>
        <v>#NAME?</v>
      </c>
      <c r="AU113" s="34" t="e">
        <f t="shared" si="125"/>
        <v>#NAME?</v>
      </c>
      <c r="AV113" s="34" t="e">
        <f t="shared" si="125"/>
        <v>#NAME?</v>
      </c>
      <c r="AW113" s="34" t="e">
        <f t="shared" si="125"/>
        <v>#NAME?</v>
      </c>
      <c r="AX113" s="34" t="e">
        <f t="shared" si="125"/>
        <v>#NAME?</v>
      </c>
      <c r="AY113" s="34" t="e">
        <f t="shared" si="125"/>
        <v>#NAME?</v>
      </c>
      <c r="AZ113" s="34" t="e">
        <f t="shared" si="125"/>
        <v>#NAME?</v>
      </c>
      <c r="BA113" s="34" t="e">
        <f t="shared" si="125"/>
        <v>#NAME?</v>
      </c>
      <c r="BB113" s="34" t="e">
        <f t="shared" si="125"/>
        <v>#NAME?</v>
      </c>
      <c r="BC113" s="34" t="e">
        <f t="shared" si="125"/>
        <v>#NAME?</v>
      </c>
      <c r="BD113" s="34" t="e">
        <f t="shared" si="125"/>
        <v>#NAME?</v>
      </c>
      <c r="BE113" s="34" t="e">
        <f t="shared" si="125"/>
        <v>#NAME?</v>
      </c>
      <c r="BF113" s="34" t="e">
        <f t="shared" si="125"/>
        <v>#NAME?</v>
      </c>
      <c r="BG113" s="34" t="e">
        <f t="shared" si="125"/>
        <v>#NAME?</v>
      </c>
      <c r="BH113" s="34" t="e">
        <f t="shared" si="125"/>
        <v>#NAME?</v>
      </c>
      <c r="BI113" s="34" t="e">
        <f t="shared" si="125"/>
        <v>#NAME?</v>
      </c>
      <c r="BJ113" s="34" t="e">
        <f t="shared" si="125"/>
        <v>#NAME?</v>
      </c>
      <c r="BK113" s="34" t="e">
        <f t="shared" si="125"/>
        <v>#NAME?</v>
      </c>
      <c r="BL113" s="34" t="e">
        <f t="shared" si="125"/>
        <v>#NAME?</v>
      </c>
      <c r="BM113" s="34" t="e">
        <f t="shared" si="125"/>
        <v>#NAME?</v>
      </c>
      <c r="BN113" s="34" t="e">
        <f t="shared" si="125"/>
        <v>#NAME?</v>
      </c>
      <c r="BO113" s="34" t="e">
        <f t="shared" si="125"/>
        <v>#NAME?</v>
      </c>
      <c r="BP113" s="34" t="e">
        <f t="shared" si="125"/>
        <v>#NAME?</v>
      </c>
      <c r="BQ113" s="34" t="e">
        <f t="shared" si="125"/>
        <v>#NAME?</v>
      </c>
      <c r="BR113" s="34" t="e">
        <f t="shared" si="125"/>
        <v>#NAME?</v>
      </c>
      <c r="BS113" s="34" t="e">
        <f t="shared" si="125"/>
        <v>#NAME?</v>
      </c>
      <c r="BT113" s="34" t="e">
        <f t="shared" si="125"/>
        <v>#NAME?</v>
      </c>
      <c r="BU113" s="34" t="e">
        <f t="shared" si="125"/>
        <v>#NAME?</v>
      </c>
      <c r="BV113" s="34" t="e">
        <f t="shared" si="125"/>
        <v>#NAME?</v>
      </c>
      <c r="BW113" s="34" t="e">
        <f t="shared" si="125"/>
        <v>#NAME?</v>
      </c>
      <c r="BX113" s="34" t="e">
        <f t="shared" si="125"/>
        <v>#NAME?</v>
      </c>
      <c r="BY113" s="34" t="e">
        <f t="shared" si="125"/>
        <v>#NAME?</v>
      </c>
      <c r="BZ113" s="34" t="e">
        <f t="shared" si="125"/>
        <v>#NAME?</v>
      </c>
      <c r="CA113" s="34" t="e">
        <f t="shared" si="125"/>
        <v>#NAME?</v>
      </c>
      <c r="CB113" s="34" t="e">
        <f t="shared" si="125"/>
        <v>#NAME?</v>
      </c>
      <c r="CC113" s="34" t="e">
        <f t="shared" ref="CC113:CI113" si="126">CC109*CC106</f>
        <v>#NAME?</v>
      </c>
      <c r="CD113" s="34" t="e">
        <f t="shared" si="126"/>
        <v>#NAME?</v>
      </c>
      <c r="CE113" s="34" t="e">
        <f t="shared" si="126"/>
        <v>#NAME?</v>
      </c>
      <c r="CF113" s="34" t="e">
        <f t="shared" si="126"/>
        <v>#NAME?</v>
      </c>
      <c r="CG113" s="34" t="e">
        <f t="shared" si="126"/>
        <v>#NAME?</v>
      </c>
      <c r="CH113" s="34" t="e">
        <f t="shared" si="126"/>
        <v>#NAME?</v>
      </c>
      <c r="CI113" s="34" t="e">
        <f t="shared" si="126"/>
        <v>#NAME?</v>
      </c>
    </row>
    <row r="114" spans="1:87" x14ac:dyDescent="0.4">
      <c r="C114" t="s">
        <v>156</v>
      </c>
      <c r="E114" s="12" t="s">
        <v>178</v>
      </c>
      <c r="F114" s="12"/>
      <c r="G114" s="13"/>
      <c r="H114" s="16">
        <v>0.05</v>
      </c>
      <c r="I114" s="16">
        <v>0.05</v>
      </c>
      <c r="J114" s="16">
        <v>0.05</v>
      </c>
      <c r="K114" s="16">
        <v>0.05</v>
      </c>
      <c r="L114" s="16">
        <v>0.05</v>
      </c>
      <c r="M114" s="16">
        <v>0.05</v>
      </c>
      <c r="O114" s="20"/>
      <c r="P114" s="20" t="e" cm="1">
        <f t="array" ref="P114">INDEX($H:$M,ROW(),MATCH(P$2,$H$1:$M$1,0))</f>
        <v>#NAME?</v>
      </c>
      <c r="Q114" s="20" t="e" cm="1">
        <f t="array" ref="Q114">INDEX($H:$M,ROW(),MATCH(Q$2,$H$1:$M$1,0))</f>
        <v>#NAME?</v>
      </c>
      <c r="R114" s="20" t="e" cm="1">
        <f t="array" ref="R114">INDEX($H:$M,ROW(),MATCH(R$2,$H$1:$M$1,0))</f>
        <v>#NAME?</v>
      </c>
      <c r="S114" s="20" t="e" cm="1">
        <f t="array" ref="S114">INDEX($H:$M,ROW(),MATCH(S$2,$H$1:$M$1,0))</f>
        <v>#NAME?</v>
      </c>
      <c r="T114" s="20" t="e" cm="1">
        <f t="array" ref="T114">INDEX($H:$M,ROW(),MATCH(T$2,$H$1:$M$1,0))</f>
        <v>#NAME?</v>
      </c>
      <c r="U114" s="20" t="e" cm="1">
        <f t="array" ref="U114">INDEX($H:$M,ROW(),MATCH(U$2,$H$1:$M$1,0))</f>
        <v>#NAME?</v>
      </c>
      <c r="V114" s="20" t="e" cm="1">
        <f t="array" ref="V114">INDEX($H:$M,ROW(),MATCH(V$2,$H$1:$M$1,0))</f>
        <v>#NAME?</v>
      </c>
      <c r="W114" s="20" t="e" cm="1">
        <f t="array" ref="W114">INDEX($H:$M,ROW(),MATCH(W$2,$H$1:$M$1,0))</f>
        <v>#NAME?</v>
      </c>
      <c r="X114" s="20" t="e" cm="1">
        <f t="array" ref="X114">INDEX($H:$M,ROW(),MATCH(X$2,$H$1:$M$1,0))</f>
        <v>#NAME?</v>
      </c>
      <c r="Y114" s="20" t="e" cm="1">
        <f t="array" ref="Y114">INDEX($H:$M,ROW(),MATCH(Y$2,$H$1:$M$1,0))</f>
        <v>#NAME?</v>
      </c>
      <c r="Z114" s="20" t="e" cm="1">
        <f t="array" ref="Z114">INDEX($H:$M,ROW(),MATCH(Z$2,$H$1:$M$1,0))</f>
        <v>#NAME?</v>
      </c>
      <c r="AA114" s="20" t="e" cm="1">
        <f t="array" ref="AA114">INDEX($H:$M,ROW(),MATCH(AA$2,$H$1:$M$1,0))</f>
        <v>#NAME?</v>
      </c>
      <c r="AB114" s="20" t="e" cm="1">
        <f t="array" ref="AB114">INDEX($H:$M,ROW(),MATCH(AB$2,$H$1:$M$1,0))</f>
        <v>#NAME?</v>
      </c>
      <c r="AC114" s="20" t="e" cm="1">
        <f t="array" ref="AC114">INDEX($H:$M,ROW(),MATCH(AC$2,$H$1:$M$1,0))</f>
        <v>#NAME?</v>
      </c>
      <c r="AD114" s="20" t="e" cm="1">
        <f t="array" ref="AD114">INDEX($H:$M,ROW(),MATCH(AD$2,$H$1:$M$1,0))</f>
        <v>#NAME?</v>
      </c>
      <c r="AE114" s="20" t="e" cm="1">
        <f t="array" ref="AE114">INDEX($H:$M,ROW(),MATCH(AE$2,$H$1:$M$1,0))</f>
        <v>#NAME?</v>
      </c>
      <c r="AF114" s="20" t="e" cm="1">
        <f t="array" ref="AF114">INDEX($H:$M,ROW(),MATCH(AF$2,$H$1:$M$1,0))</f>
        <v>#NAME?</v>
      </c>
      <c r="AG114" s="20" t="e" cm="1">
        <f t="array" ref="AG114">INDEX($H:$M,ROW(),MATCH(AG$2,$H$1:$M$1,0))</f>
        <v>#NAME?</v>
      </c>
      <c r="AH114" s="20" t="e" cm="1">
        <f t="array" ref="AH114">INDEX($H:$M,ROW(),MATCH(AH$2,$H$1:$M$1,0))</f>
        <v>#NAME?</v>
      </c>
      <c r="AI114" s="20" t="e" cm="1">
        <f t="array" ref="AI114">INDEX($H:$M,ROW(),MATCH(AI$2,$H$1:$M$1,0))</f>
        <v>#NAME?</v>
      </c>
      <c r="AJ114" s="20" t="e" cm="1">
        <f t="array" ref="AJ114">INDEX($H:$M,ROW(),MATCH(AJ$2,$H$1:$M$1,0))</f>
        <v>#NAME?</v>
      </c>
      <c r="AK114" s="20" t="e" cm="1">
        <f t="array" ref="AK114">INDEX($H:$M,ROW(),MATCH(AK$2,$H$1:$M$1,0))</f>
        <v>#NAME?</v>
      </c>
      <c r="AL114" s="20" t="e" cm="1">
        <f t="array" ref="AL114">INDEX($H:$M,ROW(),MATCH(AL$2,$H$1:$M$1,0))</f>
        <v>#NAME?</v>
      </c>
      <c r="AM114" s="20" t="e" cm="1">
        <f t="array" ref="AM114">INDEX($H:$M,ROW(),MATCH(AM$2,$H$1:$M$1,0))</f>
        <v>#NAME?</v>
      </c>
      <c r="AN114" s="20" t="e" cm="1">
        <f t="array" ref="AN114">INDEX($H:$M,ROW(),MATCH(AN$2,$H$1:$M$1,0))</f>
        <v>#NAME?</v>
      </c>
      <c r="AO114" s="20" t="e" cm="1">
        <f t="array" ref="AO114">INDEX($H:$M,ROW(),MATCH(AO$2,$H$1:$M$1,0))</f>
        <v>#NAME?</v>
      </c>
      <c r="AP114" s="20" t="e" cm="1">
        <f t="array" ref="AP114">INDEX($H:$M,ROW(),MATCH(AP$2,$H$1:$M$1,0))</f>
        <v>#NAME?</v>
      </c>
      <c r="AQ114" s="20" t="e" cm="1">
        <f t="array" ref="AQ114">INDEX($H:$M,ROW(),MATCH(AQ$2,$H$1:$M$1,0))</f>
        <v>#NAME?</v>
      </c>
      <c r="AR114" s="20" t="e" cm="1">
        <f t="array" ref="AR114">INDEX($H:$M,ROW(),MATCH(AR$2,$H$1:$M$1,0))</f>
        <v>#NAME?</v>
      </c>
      <c r="AS114" s="20" t="e" cm="1">
        <f t="array" ref="AS114">INDEX($H:$M,ROW(),MATCH(AS$2,$H$1:$M$1,0))</f>
        <v>#NAME?</v>
      </c>
      <c r="AT114" s="20" t="e" cm="1">
        <f t="array" ref="AT114">INDEX($H:$M,ROW(),MATCH(AT$2,$H$1:$M$1,0))</f>
        <v>#NAME?</v>
      </c>
      <c r="AU114" s="20" t="e" cm="1">
        <f t="array" ref="AU114">INDEX($H:$M,ROW(),MATCH(AU$2,$H$1:$M$1,0))</f>
        <v>#NAME?</v>
      </c>
      <c r="AV114" s="20" t="e" cm="1">
        <f t="array" ref="AV114">INDEX($H:$M,ROW(),MATCH(AV$2,$H$1:$M$1,0))</f>
        <v>#NAME?</v>
      </c>
      <c r="AW114" s="20" t="e" cm="1">
        <f t="array" ref="AW114">INDEX($H:$M,ROW(),MATCH(AW$2,$H$1:$M$1,0))</f>
        <v>#NAME?</v>
      </c>
      <c r="AX114" s="20" t="e" cm="1">
        <f t="array" ref="AX114">INDEX($H:$M,ROW(),MATCH(AX$2,$H$1:$M$1,0))</f>
        <v>#NAME?</v>
      </c>
      <c r="AY114" s="20" t="e" cm="1">
        <f t="array" ref="AY114">INDEX($H:$M,ROW(),MATCH(AY$2,$H$1:$M$1,0))</f>
        <v>#NAME?</v>
      </c>
      <c r="AZ114" s="20" t="e" cm="1">
        <f t="array" ref="AZ114">INDEX($H:$M,ROW(),MATCH(AZ$2,$H$1:$M$1,0))</f>
        <v>#NAME?</v>
      </c>
      <c r="BA114" s="20" t="e" cm="1">
        <f t="array" ref="BA114">INDEX($H:$M,ROW(),MATCH(BA$2,$H$1:$M$1,0))</f>
        <v>#NAME?</v>
      </c>
      <c r="BB114" s="20" t="e" cm="1">
        <f t="array" ref="BB114">INDEX($H:$M,ROW(),MATCH(BB$2,$H$1:$M$1,0))</f>
        <v>#NAME?</v>
      </c>
      <c r="BC114" s="20" t="e" cm="1">
        <f t="array" ref="BC114">INDEX($H:$M,ROW(),MATCH(BC$2,$H$1:$M$1,0))</f>
        <v>#NAME?</v>
      </c>
      <c r="BD114" s="20" t="e" cm="1">
        <f t="array" ref="BD114">INDEX($H:$M,ROW(),MATCH(BD$2,$H$1:$M$1,0))</f>
        <v>#NAME?</v>
      </c>
      <c r="BE114" s="20" t="e" cm="1">
        <f t="array" ref="BE114">INDEX($H:$M,ROW(),MATCH(BE$2,$H$1:$M$1,0))</f>
        <v>#NAME?</v>
      </c>
      <c r="BF114" s="20" t="e" cm="1">
        <f t="array" ref="BF114">INDEX($H:$M,ROW(),MATCH(BF$2,$H$1:$M$1,0))</f>
        <v>#NAME?</v>
      </c>
      <c r="BG114" s="20" t="e" cm="1">
        <f t="array" ref="BG114">INDEX($H:$M,ROW(),MATCH(BG$2,$H$1:$M$1,0))</f>
        <v>#NAME?</v>
      </c>
      <c r="BH114" s="20" t="e" cm="1">
        <f t="array" ref="BH114">INDEX($H:$M,ROW(),MATCH(BH$2,$H$1:$M$1,0))</f>
        <v>#NAME?</v>
      </c>
      <c r="BI114" s="20" t="e" cm="1">
        <f t="array" ref="BI114">INDEX($H:$M,ROW(),MATCH(BI$2,$H$1:$M$1,0))</f>
        <v>#NAME?</v>
      </c>
      <c r="BJ114" s="20" t="e" cm="1">
        <f t="array" ref="BJ114">INDEX($H:$M,ROW(),MATCH(BJ$2,$H$1:$M$1,0))</f>
        <v>#NAME?</v>
      </c>
      <c r="BK114" s="20" t="e" cm="1">
        <f t="array" ref="BK114">INDEX($H:$M,ROW(),MATCH(BK$2,$H$1:$M$1,0))</f>
        <v>#NAME?</v>
      </c>
      <c r="BL114" s="20" t="e" cm="1">
        <f t="array" ref="BL114">INDEX($H:$M,ROW(),MATCH(BL$2,$H$1:$M$1,0))</f>
        <v>#NAME?</v>
      </c>
      <c r="BM114" s="20" t="e" cm="1">
        <f t="array" ref="BM114">INDEX($H:$M,ROW(),MATCH(BM$2,$H$1:$M$1,0))</f>
        <v>#NAME?</v>
      </c>
      <c r="BN114" s="20" t="e" cm="1">
        <f t="array" ref="BN114">INDEX($H:$M,ROW(),MATCH(BN$2,$H$1:$M$1,0))</f>
        <v>#NAME?</v>
      </c>
      <c r="BO114" s="20" t="e" cm="1">
        <f t="array" ref="BO114">INDEX($H:$M,ROW(),MATCH(BO$2,$H$1:$M$1,0))</f>
        <v>#NAME?</v>
      </c>
      <c r="BP114" s="20" t="e" cm="1">
        <f t="array" ref="BP114">INDEX($H:$M,ROW(),MATCH(BP$2,$H$1:$M$1,0))</f>
        <v>#NAME?</v>
      </c>
      <c r="BQ114" s="20" t="e" cm="1">
        <f t="array" ref="BQ114">INDEX($H:$M,ROW(),MATCH(BQ$2,$H$1:$M$1,0))</f>
        <v>#NAME?</v>
      </c>
      <c r="BR114" s="20" t="e" cm="1">
        <f t="array" ref="BR114">INDEX($H:$M,ROW(),MATCH(BR$2,$H$1:$M$1,0))</f>
        <v>#NAME?</v>
      </c>
      <c r="BS114" s="20" t="e" cm="1">
        <f t="array" ref="BS114">INDEX($H:$M,ROW(),MATCH(BS$2,$H$1:$M$1,0))</f>
        <v>#NAME?</v>
      </c>
      <c r="BT114" s="20" t="e" cm="1">
        <f t="array" ref="BT114">INDEX($H:$M,ROW(),MATCH(BT$2,$H$1:$M$1,0))</f>
        <v>#NAME?</v>
      </c>
      <c r="BU114" s="20" t="e" cm="1">
        <f t="array" ref="BU114">INDEX($H:$M,ROW(),MATCH(BU$2,$H$1:$M$1,0))</f>
        <v>#NAME?</v>
      </c>
      <c r="BV114" s="20" t="e" cm="1">
        <f t="array" ref="BV114">INDEX($H:$M,ROW(),MATCH(BV$2,$H$1:$M$1,0))</f>
        <v>#NAME?</v>
      </c>
      <c r="BW114" s="20" t="e" cm="1">
        <f t="array" ref="BW114">INDEX($H:$M,ROW(),MATCH(BW$2,$H$1:$M$1,0))</f>
        <v>#NAME?</v>
      </c>
      <c r="BX114" s="20" t="e" cm="1">
        <f t="array" ref="BX114">INDEX($H:$M,ROW(),MATCH(BX$2,$H$1:$M$1,0))</f>
        <v>#NAME?</v>
      </c>
      <c r="BY114" s="20" t="e" cm="1">
        <f t="array" ref="BY114">INDEX($H:$M,ROW(),MATCH(BY$2,$H$1:$M$1,0))</f>
        <v>#NAME?</v>
      </c>
      <c r="BZ114" s="20" t="e" cm="1">
        <f t="array" ref="BZ114">INDEX($H:$M,ROW(),MATCH(BZ$2,$H$1:$M$1,0))</f>
        <v>#NAME?</v>
      </c>
      <c r="CA114" s="20" t="e" cm="1">
        <f t="array" ref="CA114">INDEX($H:$M,ROW(),MATCH(CA$2,$H$1:$M$1,0))</f>
        <v>#NAME?</v>
      </c>
      <c r="CB114" s="20" t="e" cm="1">
        <f t="array" ref="CB114">INDEX($H:$M,ROW(),MATCH(CB$2,$H$1:$M$1,0))</f>
        <v>#NAME?</v>
      </c>
      <c r="CC114" s="20" t="e" cm="1">
        <f t="array" ref="CC114">INDEX($H:$M,ROW(),MATCH(CC$2,$H$1:$M$1,0))</f>
        <v>#NAME?</v>
      </c>
      <c r="CD114" s="20" t="e" cm="1">
        <f t="array" ref="CD114">INDEX($H:$M,ROW(),MATCH(CD$2,$H$1:$M$1,0))</f>
        <v>#NAME?</v>
      </c>
      <c r="CE114" s="20" t="e" cm="1">
        <f t="array" ref="CE114">INDEX($H:$M,ROW(),MATCH(CE$2,$H$1:$M$1,0))</f>
        <v>#NAME?</v>
      </c>
      <c r="CF114" s="20" t="e" cm="1">
        <f t="array" ref="CF114">INDEX($H:$M,ROW(),MATCH(CF$2,$H$1:$M$1,0))</f>
        <v>#NAME?</v>
      </c>
      <c r="CG114" s="20" t="e" cm="1">
        <f t="array" ref="CG114">INDEX($H:$M,ROW(),MATCH(CG$2,$H$1:$M$1,0))</f>
        <v>#NAME?</v>
      </c>
      <c r="CH114" s="20" t="e" cm="1">
        <f t="array" ref="CH114">INDEX($H:$M,ROW(),MATCH(CH$2,$H$1:$M$1,0))</f>
        <v>#NAME?</v>
      </c>
      <c r="CI114" s="20" t="e" cm="1">
        <f t="array" ref="CI114">INDEX($H:$M,ROW(),MATCH(CI$2,$H$1:$M$1,0))</f>
        <v>#NAME?</v>
      </c>
    </row>
    <row r="115" spans="1:87" x14ac:dyDescent="0.4">
      <c r="A115" s="6"/>
      <c r="B115" s="6"/>
      <c r="C115" t="s">
        <v>156</v>
      </c>
      <c r="E115" s="12" t="s">
        <v>179</v>
      </c>
      <c r="F115" s="12"/>
      <c r="G115" s="13"/>
      <c r="H115" s="34" t="e">
        <f t="shared" ref="H115:M115" si="127">SUMIF($2:$2,H$1,115:115)</f>
        <v>#NAME?</v>
      </c>
      <c r="I115" s="34" t="e">
        <f t="shared" si="127"/>
        <v>#NAME?</v>
      </c>
      <c r="J115" s="34" t="e">
        <f t="shared" si="127"/>
        <v>#NAME?</v>
      </c>
      <c r="K115" s="34" t="e">
        <f t="shared" si="127"/>
        <v>#NAME?</v>
      </c>
      <c r="L115" s="34" t="e">
        <f t="shared" si="127"/>
        <v>#NAME?</v>
      </c>
      <c r="M115" s="34" t="e">
        <f t="shared" si="127"/>
        <v>#NAME?</v>
      </c>
      <c r="O115" s="17"/>
      <c r="P115" s="34" t="e">
        <f t="shared" ref="P115:CA115" si="128">P112*P114</f>
        <v>#NAME?</v>
      </c>
      <c r="Q115" s="34" t="e">
        <f t="shared" si="128"/>
        <v>#NAME?</v>
      </c>
      <c r="R115" s="34" t="e">
        <f t="shared" si="128"/>
        <v>#NAME?</v>
      </c>
      <c r="S115" s="34" t="e">
        <f t="shared" si="128"/>
        <v>#NAME?</v>
      </c>
      <c r="T115" s="34" t="e">
        <f t="shared" si="128"/>
        <v>#NAME?</v>
      </c>
      <c r="U115" s="34" t="e">
        <f t="shared" si="128"/>
        <v>#NAME?</v>
      </c>
      <c r="V115" s="34" t="e">
        <f t="shared" si="128"/>
        <v>#NAME?</v>
      </c>
      <c r="W115" s="34" t="e">
        <f t="shared" si="128"/>
        <v>#NAME?</v>
      </c>
      <c r="X115" s="34" t="e">
        <f t="shared" si="128"/>
        <v>#NAME?</v>
      </c>
      <c r="Y115" s="34" t="e">
        <f t="shared" si="128"/>
        <v>#NAME?</v>
      </c>
      <c r="Z115" s="34" t="e">
        <f t="shared" si="128"/>
        <v>#NAME?</v>
      </c>
      <c r="AA115" s="34" t="e">
        <f t="shared" si="128"/>
        <v>#NAME?</v>
      </c>
      <c r="AB115" s="34" t="e">
        <f t="shared" si="128"/>
        <v>#NAME?</v>
      </c>
      <c r="AC115" s="34" t="e">
        <f t="shared" si="128"/>
        <v>#NAME?</v>
      </c>
      <c r="AD115" s="34" t="e">
        <f t="shared" si="128"/>
        <v>#NAME?</v>
      </c>
      <c r="AE115" s="34" t="e">
        <f t="shared" si="128"/>
        <v>#NAME?</v>
      </c>
      <c r="AF115" s="34" t="e">
        <f t="shared" si="128"/>
        <v>#NAME?</v>
      </c>
      <c r="AG115" s="34" t="e">
        <f t="shared" si="128"/>
        <v>#NAME?</v>
      </c>
      <c r="AH115" s="34" t="e">
        <f t="shared" si="128"/>
        <v>#NAME?</v>
      </c>
      <c r="AI115" s="34" t="e">
        <f t="shared" si="128"/>
        <v>#NAME?</v>
      </c>
      <c r="AJ115" s="34" t="e">
        <f t="shared" si="128"/>
        <v>#NAME?</v>
      </c>
      <c r="AK115" s="34" t="e">
        <f t="shared" si="128"/>
        <v>#NAME?</v>
      </c>
      <c r="AL115" s="34" t="e">
        <f t="shared" si="128"/>
        <v>#NAME?</v>
      </c>
      <c r="AM115" s="34" t="e">
        <f t="shared" si="128"/>
        <v>#NAME?</v>
      </c>
      <c r="AN115" s="34" t="e">
        <f t="shared" si="128"/>
        <v>#NAME?</v>
      </c>
      <c r="AO115" s="34" t="e">
        <f t="shared" si="128"/>
        <v>#NAME?</v>
      </c>
      <c r="AP115" s="34" t="e">
        <f t="shared" si="128"/>
        <v>#NAME?</v>
      </c>
      <c r="AQ115" s="34" t="e">
        <f t="shared" si="128"/>
        <v>#NAME?</v>
      </c>
      <c r="AR115" s="34" t="e">
        <f t="shared" si="128"/>
        <v>#NAME?</v>
      </c>
      <c r="AS115" s="34" t="e">
        <f t="shared" si="128"/>
        <v>#NAME?</v>
      </c>
      <c r="AT115" s="34" t="e">
        <f t="shared" si="128"/>
        <v>#NAME?</v>
      </c>
      <c r="AU115" s="34" t="e">
        <f t="shared" si="128"/>
        <v>#NAME?</v>
      </c>
      <c r="AV115" s="34" t="e">
        <f t="shared" si="128"/>
        <v>#NAME?</v>
      </c>
      <c r="AW115" s="34" t="e">
        <f t="shared" si="128"/>
        <v>#NAME?</v>
      </c>
      <c r="AX115" s="34" t="e">
        <f t="shared" si="128"/>
        <v>#NAME?</v>
      </c>
      <c r="AY115" s="34" t="e">
        <f t="shared" si="128"/>
        <v>#NAME?</v>
      </c>
      <c r="AZ115" s="34" t="e">
        <f t="shared" si="128"/>
        <v>#NAME?</v>
      </c>
      <c r="BA115" s="34" t="e">
        <f t="shared" si="128"/>
        <v>#NAME?</v>
      </c>
      <c r="BB115" s="34" t="e">
        <f t="shared" si="128"/>
        <v>#NAME?</v>
      </c>
      <c r="BC115" s="34" t="e">
        <f t="shared" si="128"/>
        <v>#NAME?</v>
      </c>
      <c r="BD115" s="34" t="e">
        <f t="shared" si="128"/>
        <v>#NAME?</v>
      </c>
      <c r="BE115" s="34" t="e">
        <f t="shared" si="128"/>
        <v>#NAME?</v>
      </c>
      <c r="BF115" s="34" t="e">
        <f t="shared" si="128"/>
        <v>#NAME?</v>
      </c>
      <c r="BG115" s="34" t="e">
        <f t="shared" si="128"/>
        <v>#NAME?</v>
      </c>
      <c r="BH115" s="34" t="e">
        <f t="shared" si="128"/>
        <v>#NAME?</v>
      </c>
      <c r="BI115" s="34" t="e">
        <f t="shared" si="128"/>
        <v>#NAME?</v>
      </c>
      <c r="BJ115" s="34" t="e">
        <f t="shared" si="128"/>
        <v>#NAME?</v>
      </c>
      <c r="BK115" s="34" t="e">
        <f t="shared" si="128"/>
        <v>#NAME?</v>
      </c>
      <c r="BL115" s="34" t="e">
        <f t="shared" si="128"/>
        <v>#NAME?</v>
      </c>
      <c r="BM115" s="34" t="e">
        <f t="shared" si="128"/>
        <v>#NAME?</v>
      </c>
      <c r="BN115" s="34" t="e">
        <f t="shared" si="128"/>
        <v>#NAME?</v>
      </c>
      <c r="BO115" s="34" t="e">
        <f t="shared" si="128"/>
        <v>#NAME?</v>
      </c>
      <c r="BP115" s="34" t="e">
        <f t="shared" si="128"/>
        <v>#NAME?</v>
      </c>
      <c r="BQ115" s="34" t="e">
        <f t="shared" si="128"/>
        <v>#NAME?</v>
      </c>
      <c r="BR115" s="34" t="e">
        <f t="shared" si="128"/>
        <v>#NAME?</v>
      </c>
      <c r="BS115" s="34" t="e">
        <f t="shared" si="128"/>
        <v>#NAME?</v>
      </c>
      <c r="BT115" s="34" t="e">
        <f t="shared" si="128"/>
        <v>#NAME?</v>
      </c>
      <c r="BU115" s="34" t="e">
        <f t="shared" si="128"/>
        <v>#NAME?</v>
      </c>
      <c r="BV115" s="34" t="e">
        <f t="shared" si="128"/>
        <v>#NAME?</v>
      </c>
      <c r="BW115" s="34" t="e">
        <f t="shared" si="128"/>
        <v>#NAME?</v>
      </c>
      <c r="BX115" s="34" t="e">
        <f t="shared" si="128"/>
        <v>#NAME?</v>
      </c>
      <c r="BY115" s="34" t="e">
        <f t="shared" si="128"/>
        <v>#NAME?</v>
      </c>
      <c r="BZ115" s="34" t="e">
        <f t="shared" si="128"/>
        <v>#NAME?</v>
      </c>
      <c r="CA115" s="34" t="e">
        <f t="shared" si="128"/>
        <v>#NAME?</v>
      </c>
      <c r="CB115" s="34" t="e">
        <f t="shared" ref="CB115:CI115" si="129">CB112*CB114</f>
        <v>#NAME?</v>
      </c>
      <c r="CC115" s="34" t="e">
        <f t="shared" si="129"/>
        <v>#NAME?</v>
      </c>
      <c r="CD115" s="34" t="e">
        <f t="shared" si="129"/>
        <v>#NAME?</v>
      </c>
      <c r="CE115" s="34" t="e">
        <f t="shared" si="129"/>
        <v>#NAME?</v>
      </c>
      <c r="CF115" s="34" t="e">
        <f t="shared" si="129"/>
        <v>#NAME?</v>
      </c>
      <c r="CG115" s="34" t="e">
        <f t="shared" si="129"/>
        <v>#NAME?</v>
      </c>
      <c r="CH115" s="34" t="e">
        <f t="shared" si="129"/>
        <v>#NAME?</v>
      </c>
      <c r="CI115" s="34" t="e">
        <f t="shared" si="129"/>
        <v>#NAME?</v>
      </c>
    </row>
    <row r="116" spans="1:87" x14ac:dyDescent="0.4">
      <c r="C116" t="s">
        <v>156</v>
      </c>
      <c r="E116" s="12" t="s">
        <v>73</v>
      </c>
      <c r="F116" s="12"/>
      <c r="G116" s="13"/>
      <c r="H116" s="16">
        <v>0.05</v>
      </c>
      <c r="I116" s="16">
        <v>0.05</v>
      </c>
      <c r="J116" s="16">
        <v>0.05</v>
      </c>
      <c r="K116" s="16">
        <v>0.05</v>
      </c>
      <c r="L116" s="16">
        <v>0.05</v>
      </c>
      <c r="M116" s="16">
        <v>0.05</v>
      </c>
      <c r="O116" s="20"/>
      <c r="P116" s="20" t="e" cm="1">
        <f t="array" ref="P116">INDEX($H:$M,ROW(),MATCH(P$2,$H$1:$M$1,0))</f>
        <v>#NAME?</v>
      </c>
      <c r="Q116" s="20" t="e" cm="1">
        <f t="array" ref="Q116">INDEX($H:$M,ROW(),MATCH(Q$2,$H$1:$M$1,0))</f>
        <v>#NAME?</v>
      </c>
      <c r="R116" s="20" t="e" cm="1">
        <f t="array" ref="R116">INDEX($H:$M,ROW(),MATCH(R$2,$H$1:$M$1,0))</f>
        <v>#NAME?</v>
      </c>
      <c r="S116" s="20" t="e" cm="1">
        <f t="array" ref="S116">INDEX($H:$M,ROW(),MATCH(S$2,$H$1:$M$1,0))</f>
        <v>#NAME?</v>
      </c>
      <c r="T116" s="20" t="e" cm="1">
        <f t="array" ref="T116">INDEX($H:$M,ROW(),MATCH(T$2,$H$1:$M$1,0))</f>
        <v>#NAME?</v>
      </c>
      <c r="U116" s="20" t="e" cm="1">
        <f t="array" ref="U116">INDEX($H:$M,ROW(),MATCH(U$2,$H$1:$M$1,0))</f>
        <v>#NAME?</v>
      </c>
      <c r="V116" s="20" t="e" cm="1">
        <f t="array" ref="V116">INDEX($H:$M,ROW(),MATCH(V$2,$H$1:$M$1,0))</f>
        <v>#NAME?</v>
      </c>
      <c r="W116" s="20" t="e" cm="1">
        <f t="array" ref="W116">INDEX($H:$M,ROW(),MATCH(W$2,$H$1:$M$1,0))</f>
        <v>#NAME?</v>
      </c>
      <c r="X116" s="20" t="e" cm="1">
        <f t="array" ref="X116">INDEX($H:$M,ROW(),MATCH(X$2,$H$1:$M$1,0))</f>
        <v>#NAME?</v>
      </c>
      <c r="Y116" s="20" t="e" cm="1">
        <f t="array" ref="Y116">INDEX($H:$M,ROW(),MATCH(Y$2,$H$1:$M$1,0))</f>
        <v>#NAME?</v>
      </c>
      <c r="Z116" s="20" t="e" cm="1">
        <f t="array" ref="Z116">INDEX($H:$M,ROW(),MATCH(Z$2,$H$1:$M$1,0))</f>
        <v>#NAME?</v>
      </c>
      <c r="AA116" s="20" t="e" cm="1">
        <f t="array" ref="AA116">INDEX($H:$M,ROW(),MATCH(AA$2,$H$1:$M$1,0))</f>
        <v>#NAME?</v>
      </c>
      <c r="AB116" s="20" t="e" cm="1">
        <f t="array" ref="AB116">INDEX($H:$M,ROW(),MATCH(AB$2,$H$1:$M$1,0))</f>
        <v>#NAME?</v>
      </c>
      <c r="AC116" s="20" t="e" cm="1">
        <f t="array" ref="AC116">INDEX($H:$M,ROW(),MATCH(AC$2,$H$1:$M$1,0))</f>
        <v>#NAME?</v>
      </c>
      <c r="AD116" s="20" t="e" cm="1">
        <f t="array" ref="AD116">INDEX($H:$M,ROW(),MATCH(AD$2,$H$1:$M$1,0))</f>
        <v>#NAME?</v>
      </c>
      <c r="AE116" s="20" t="e" cm="1">
        <f t="array" ref="AE116">INDEX($H:$M,ROW(),MATCH(AE$2,$H$1:$M$1,0))</f>
        <v>#NAME?</v>
      </c>
      <c r="AF116" s="20" t="e" cm="1">
        <f t="array" ref="AF116">INDEX($H:$M,ROW(),MATCH(AF$2,$H$1:$M$1,0))</f>
        <v>#NAME?</v>
      </c>
      <c r="AG116" s="20" t="e" cm="1">
        <f t="array" ref="AG116">INDEX($H:$M,ROW(),MATCH(AG$2,$H$1:$M$1,0))</f>
        <v>#NAME?</v>
      </c>
      <c r="AH116" s="20" t="e" cm="1">
        <f t="array" ref="AH116">INDEX($H:$M,ROW(),MATCH(AH$2,$H$1:$M$1,0))</f>
        <v>#NAME?</v>
      </c>
      <c r="AI116" s="20" t="e" cm="1">
        <f t="array" ref="AI116">INDEX($H:$M,ROW(),MATCH(AI$2,$H$1:$M$1,0))</f>
        <v>#NAME?</v>
      </c>
      <c r="AJ116" s="20" t="e" cm="1">
        <f t="array" ref="AJ116">INDEX($H:$M,ROW(),MATCH(AJ$2,$H$1:$M$1,0))</f>
        <v>#NAME?</v>
      </c>
      <c r="AK116" s="20" t="e" cm="1">
        <f t="array" ref="AK116">INDEX($H:$M,ROW(),MATCH(AK$2,$H$1:$M$1,0))</f>
        <v>#NAME?</v>
      </c>
      <c r="AL116" s="20" t="e" cm="1">
        <f t="array" ref="AL116">INDEX($H:$M,ROW(),MATCH(AL$2,$H$1:$M$1,0))</f>
        <v>#NAME?</v>
      </c>
      <c r="AM116" s="20" t="e" cm="1">
        <f t="array" ref="AM116">INDEX($H:$M,ROW(),MATCH(AM$2,$H$1:$M$1,0))</f>
        <v>#NAME?</v>
      </c>
      <c r="AN116" s="20" t="e" cm="1">
        <f t="array" ref="AN116">INDEX($H:$M,ROW(),MATCH(AN$2,$H$1:$M$1,0))</f>
        <v>#NAME?</v>
      </c>
      <c r="AO116" s="20" t="e" cm="1">
        <f t="array" ref="AO116">INDEX($H:$M,ROW(),MATCH(AO$2,$H$1:$M$1,0))</f>
        <v>#NAME?</v>
      </c>
      <c r="AP116" s="20" t="e" cm="1">
        <f t="array" ref="AP116">INDEX($H:$M,ROW(),MATCH(AP$2,$H$1:$M$1,0))</f>
        <v>#NAME?</v>
      </c>
      <c r="AQ116" s="20" t="e" cm="1">
        <f t="array" ref="AQ116">INDEX($H:$M,ROW(),MATCH(AQ$2,$H$1:$M$1,0))</f>
        <v>#NAME?</v>
      </c>
      <c r="AR116" s="20" t="e" cm="1">
        <f t="array" ref="AR116">INDEX($H:$M,ROW(),MATCH(AR$2,$H$1:$M$1,0))</f>
        <v>#NAME?</v>
      </c>
      <c r="AS116" s="20" t="e" cm="1">
        <f t="array" ref="AS116">INDEX($H:$M,ROW(),MATCH(AS$2,$H$1:$M$1,0))</f>
        <v>#NAME?</v>
      </c>
      <c r="AT116" s="20" t="e" cm="1">
        <f t="array" ref="AT116">INDEX($H:$M,ROW(),MATCH(AT$2,$H$1:$M$1,0))</f>
        <v>#NAME?</v>
      </c>
      <c r="AU116" s="20" t="e" cm="1">
        <f t="array" ref="AU116">INDEX($H:$M,ROW(),MATCH(AU$2,$H$1:$M$1,0))</f>
        <v>#NAME?</v>
      </c>
      <c r="AV116" s="20" t="e" cm="1">
        <f t="array" ref="AV116">INDEX($H:$M,ROW(),MATCH(AV$2,$H$1:$M$1,0))</f>
        <v>#NAME?</v>
      </c>
      <c r="AW116" s="20" t="e" cm="1">
        <f t="array" ref="AW116">INDEX($H:$M,ROW(),MATCH(AW$2,$H$1:$M$1,0))</f>
        <v>#NAME?</v>
      </c>
      <c r="AX116" s="20" t="e" cm="1">
        <f t="array" ref="AX116">INDEX($H:$M,ROW(),MATCH(AX$2,$H$1:$M$1,0))</f>
        <v>#NAME?</v>
      </c>
      <c r="AY116" s="20" t="e" cm="1">
        <f t="array" ref="AY116">INDEX($H:$M,ROW(),MATCH(AY$2,$H$1:$M$1,0))</f>
        <v>#NAME?</v>
      </c>
      <c r="AZ116" s="20" t="e" cm="1">
        <f t="array" ref="AZ116">INDEX($H:$M,ROW(),MATCH(AZ$2,$H$1:$M$1,0))</f>
        <v>#NAME?</v>
      </c>
      <c r="BA116" s="20" t="e" cm="1">
        <f t="array" ref="BA116">INDEX($H:$M,ROW(),MATCH(BA$2,$H$1:$M$1,0))</f>
        <v>#NAME?</v>
      </c>
      <c r="BB116" s="20" t="e" cm="1">
        <f t="array" ref="BB116">INDEX($H:$M,ROW(),MATCH(BB$2,$H$1:$M$1,0))</f>
        <v>#NAME?</v>
      </c>
      <c r="BC116" s="20" t="e" cm="1">
        <f t="array" ref="BC116">INDEX($H:$M,ROW(),MATCH(BC$2,$H$1:$M$1,0))</f>
        <v>#NAME?</v>
      </c>
      <c r="BD116" s="20" t="e" cm="1">
        <f t="array" ref="BD116">INDEX($H:$M,ROW(),MATCH(BD$2,$H$1:$M$1,0))</f>
        <v>#NAME?</v>
      </c>
      <c r="BE116" s="20" t="e" cm="1">
        <f t="array" ref="BE116">INDEX($H:$M,ROW(),MATCH(BE$2,$H$1:$M$1,0))</f>
        <v>#NAME?</v>
      </c>
      <c r="BF116" s="20" t="e" cm="1">
        <f t="array" ref="BF116">INDEX($H:$M,ROW(),MATCH(BF$2,$H$1:$M$1,0))</f>
        <v>#NAME?</v>
      </c>
      <c r="BG116" s="20" t="e" cm="1">
        <f t="array" ref="BG116">INDEX($H:$M,ROW(),MATCH(BG$2,$H$1:$M$1,0))</f>
        <v>#NAME?</v>
      </c>
      <c r="BH116" s="20" t="e" cm="1">
        <f t="array" ref="BH116">INDEX($H:$M,ROW(),MATCH(BH$2,$H$1:$M$1,0))</f>
        <v>#NAME?</v>
      </c>
      <c r="BI116" s="20" t="e" cm="1">
        <f t="array" ref="BI116">INDEX($H:$M,ROW(),MATCH(BI$2,$H$1:$M$1,0))</f>
        <v>#NAME?</v>
      </c>
      <c r="BJ116" s="20" t="e" cm="1">
        <f t="array" ref="BJ116">INDEX($H:$M,ROW(),MATCH(BJ$2,$H$1:$M$1,0))</f>
        <v>#NAME?</v>
      </c>
      <c r="BK116" s="20" t="e" cm="1">
        <f t="array" ref="BK116">INDEX($H:$M,ROW(),MATCH(BK$2,$H$1:$M$1,0))</f>
        <v>#NAME?</v>
      </c>
      <c r="BL116" s="20" t="e" cm="1">
        <f t="array" ref="BL116">INDEX($H:$M,ROW(),MATCH(BL$2,$H$1:$M$1,0))</f>
        <v>#NAME?</v>
      </c>
      <c r="BM116" s="20" t="e" cm="1">
        <f t="array" ref="BM116">INDEX($H:$M,ROW(),MATCH(BM$2,$H$1:$M$1,0))</f>
        <v>#NAME?</v>
      </c>
      <c r="BN116" s="20" t="e" cm="1">
        <f t="array" ref="BN116">INDEX($H:$M,ROW(),MATCH(BN$2,$H$1:$M$1,0))</f>
        <v>#NAME?</v>
      </c>
      <c r="BO116" s="20" t="e" cm="1">
        <f t="array" ref="BO116">INDEX($H:$M,ROW(),MATCH(BO$2,$H$1:$M$1,0))</f>
        <v>#NAME?</v>
      </c>
      <c r="BP116" s="20" t="e" cm="1">
        <f t="array" ref="BP116">INDEX($H:$M,ROW(),MATCH(BP$2,$H$1:$M$1,0))</f>
        <v>#NAME?</v>
      </c>
      <c r="BQ116" s="20" t="e" cm="1">
        <f t="array" ref="BQ116">INDEX($H:$M,ROW(),MATCH(BQ$2,$H$1:$M$1,0))</f>
        <v>#NAME?</v>
      </c>
      <c r="BR116" s="20" t="e" cm="1">
        <f t="array" ref="BR116">INDEX($H:$M,ROW(),MATCH(BR$2,$H$1:$M$1,0))</f>
        <v>#NAME?</v>
      </c>
      <c r="BS116" s="20" t="e" cm="1">
        <f t="array" ref="BS116">INDEX($H:$M,ROW(),MATCH(BS$2,$H$1:$M$1,0))</f>
        <v>#NAME?</v>
      </c>
      <c r="BT116" s="20" t="e" cm="1">
        <f t="array" ref="BT116">INDEX($H:$M,ROW(),MATCH(BT$2,$H$1:$M$1,0))</f>
        <v>#NAME?</v>
      </c>
      <c r="BU116" s="20" t="e" cm="1">
        <f t="array" ref="BU116">INDEX($H:$M,ROW(),MATCH(BU$2,$H$1:$M$1,0))</f>
        <v>#NAME?</v>
      </c>
      <c r="BV116" s="20" t="e" cm="1">
        <f t="array" ref="BV116">INDEX($H:$M,ROW(),MATCH(BV$2,$H$1:$M$1,0))</f>
        <v>#NAME?</v>
      </c>
      <c r="BW116" s="20" t="e" cm="1">
        <f t="array" ref="BW116">INDEX($H:$M,ROW(),MATCH(BW$2,$H$1:$M$1,0))</f>
        <v>#NAME?</v>
      </c>
      <c r="BX116" s="20" t="e" cm="1">
        <f t="array" ref="BX116">INDEX($H:$M,ROW(),MATCH(BX$2,$H$1:$M$1,0))</f>
        <v>#NAME?</v>
      </c>
      <c r="BY116" s="20" t="e" cm="1">
        <f t="array" ref="BY116">INDEX($H:$M,ROW(),MATCH(BY$2,$H$1:$M$1,0))</f>
        <v>#NAME?</v>
      </c>
      <c r="BZ116" s="20" t="e" cm="1">
        <f t="array" ref="BZ116">INDEX($H:$M,ROW(),MATCH(BZ$2,$H$1:$M$1,0))</f>
        <v>#NAME?</v>
      </c>
      <c r="CA116" s="20" t="e" cm="1">
        <f t="array" ref="CA116">INDEX($H:$M,ROW(),MATCH(CA$2,$H$1:$M$1,0))</f>
        <v>#NAME?</v>
      </c>
      <c r="CB116" s="20" t="e" cm="1">
        <f t="array" ref="CB116">INDEX($H:$M,ROW(),MATCH(CB$2,$H$1:$M$1,0))</f>
        <v>#NAME?</v>
      </c>
      <c r="CC116" s="20" t="e" cm="1">
        <f t="array" ref="CC116">INDEX($H:$M,ROW(),MATCH(CC$2,$H$1:$M$1,0))</f>
        <v>#NAME?</v>
      </c>
      <c r="CD116" s="20" t="e" cm="1">
        <f t="array" ref="CD116">INDEX($H:$M,ROW(),MATCH(CD$2,$H$1:$M$1,0))</f>
        <v>#NAME?</v>
      </c>
      <c r="CE116" s="20" t="e" cm="1">
        <f t="array" ref="CE116">INDEX($H:$M,ROW(),MATCH(CE$2,$H$1:$M$1,0))</f>
        <v>#NAME?</v>
      </c>
      <c r="CF116" s="20" t="e" cm="1">
        <f t="array" ref="CF116">INDEX($H:$M,ROW(),MATCH(CF$2,$H$1:$M$1,0))</f>
        <v>#NAME?</v>
      </c>
      <c r="CG116" s="20" t="e" cm="1">
        <f t="array" ref="CG116">INDEX($H:$M,ROW(),MATCH(CG$2,$H$1:$M$1,0))</f>
        <v>#NAME?</v>
      </c>
      <c r="CH116" s="20" t="e" cm="1">
        <f t="array" ref="CH116">INDEX($H:$M,ROW(),MATCH(CH$2,$H$1:$M$1,0))</f>
        <v>#NAME?</v>
      </c>
      <c r="CI116" s="20" t="e" cm="1">
        <f t="array" ref="CI116">INDEX($H:$M,ROW(),MATCH(CI$2,$H$1:$M$1,0))</f>
        <v>#NAME?</v>
      </c>
    </row>
    <row r="117" spans="1:87" x14ac:dyDescent="0.4">
      <c r="B117" s="6"/>
      <c r="C117" t="s">
        <v>156</v>
      </c>
      <c r="E117" t="s">
        <v>74</v>
      </c>
      <c r="H117" s="35" t="e">
        <f t="shared" ref="H117:M117" si="130">SUMIF($2:$2,H$1,117:117)</f>
        <v>#NAME?</v>
      </c>
      <c r="I117" s="35" t="e">
        <f t="shared" si="130"/>
        <v>#NAME?</v>
      </c>
      <c r="J117" s="35" t="e">
        <f t="shared" si="130"/>
        <v>#NAME?</v>
      </c>
      <c r="K117" s="35" t="e">
        <f t="shared" si="130"/>
        <v>#NAME?</v>
      </c>
      <c r="L117" s="35" t="e">
        <f t="shared" si="130"/>
        <v>#NAME?</v>
      </c>
      <c r="M117" s="35" t="e">
        <f t="shared" si="130"/>
        <v>#NAME?</v>
      </c>
      <c r="N117" s="36"/>
      <c r="O117" s="35"/>
      <c r="P117" s="35" t="e">
        <f t="shared" ref="P117:CA117" si="131">-P112*P116</f>
        <v>#NAME?</v>
      </c>
      <c r="Q117" s="35" t="e">
        <f t="shared" si="131"/>
        <v>#NAME?</v>
      </c>
      <c r="R117" s="35" t="e">
        <f t="shared" si="131"/>
        <v>#NAME?</v>
      </c>
      <c r="S117" s="35" t="e">
        <f t="shared" si="131"/>
        <v>#NAME?</v>
      </c>
      <c r="T117" s="35" t="e">
        <f t="shared" si="131"/>
        <v>#NAME?</v>
      </c>
      <c r="U117" s="35" t="e">
        <f t="shared" si="131"/>
        <v>#NAME?</v>
      </c>
      <c r="V117" s="35" t="e">
        <f t="shared" si="131"/>
        <v>#NAME?</v>
      </c>
      <c r="W117" s="35" t="e">
        <f t="shared" si="131"/>
        <v>#NAME?</v>
      </c>
      <c r="X117" s="35" t="e">
        <f t="shared" si="131"/>
        <v>#NAME?</v>
      </c>
      <c r="Y117" s="35" t="e">
        <f t="shared" si="131"/>
        <v>#NAME?</v>
      </c>
      <c r="Z117" s="35" t="e">
        <f t="shared" si="131"/>
        <v>#NAME?</v>
      </c>
      <c r="AA117" s="35" t="e">
        <f t="shared" si="131"/>
        <v>#NAME?</v>
      </c>
      <c r="AB117" s="35" t="e">
        <f t="shared" si="131"/>
        <v>#NAME?</v>
      </c>
      <c r="AC117" s="35" t="e">
        <f t="shared" si="131"/>
        <v>#NAME?</v>
      </c>
      <c r="AD117" s="35" t="e">
        <f t="shared" si="131"/>
        <v>#NAME?</v>
      </c>
      <c r="AE117" s="35" t="e">
        <f t="shared" si="131"/>
        <v>#NAME?</v>
      </c>
      <c r="AF117" s="35" t="e">
        <f t="shared" si="131"/>
        <v>#NAME?</v>
      </c>
      <c r="AG117" s="35" t="e">
        <f t="shared" si="131"/>
        <v>#NAME?</v>
      </c>
      <c r="AH117" s="35" t="e">
        <f t="shared" si="131"/>
        <v>#NAME?</v>
      </c>
      <c r="AI117" s="35" t="e">
        <f t="shared" si="131"/>
        <v>#NAME?</v>
      </c>
      <c r="AJ117" s="35" t="e">
        <f t="shared" si="131"/>
        <v>#NAME?</v>
      </c>
      <c r="AK117" s="35" t="e">
        <f t="shared" si="131"/>
        <v>#NAME?</v>
      </c>
      <c r="AL117" s="35" t="e">
        <f t="shared" si="131"/>
        <v>#NAME?</v>
      </c>
      <c r="AM117" s="35" t="e">
        <f t="shared" si="131"/>
        <v>#NAME?</v>
      </c>
      <c r="AN117" s="35" t="e">
        <f t="shared" si="131"/>
        <v>#NAME?</v>
      </c>
      <c r="AO117" s="35" t="e">
        <f t="shared" si="131"/>
        <v>#NAME?</v>
      </c>
      <c r="AP117" s="35" t="e">
        <f t="shared" si="131"/>
        <v>#NAME?</v>
      </c>
      <c r="AQ117" s="35" t="e">
        <f t="shared" si="131"/>
        <v>#NAME?</v>
      </c>
      <c r="AR117" s="35" t="e">
        <f t="shared" si="131"/>
        <v>#NAME?</v>
      </c>
      <c r="AS117" s="35" t="e">
        <f t="shared" si="131"/>
        <v>#NAME?</v>
      </c>
      <c r="AT117" s="35" t="e">
        <f t="shared" si="131"/>
        <v>#NAME?</v>
      </c>
      <c r="AU117" s="35" t="e">
        <f t="shared" si="131"/>
        <v>#NAME?</v>
      </c>
      <c r="AV117" s="35" t="e">
        <f t="shared" si="131"/>
        <v>#NAME?</v>
      </c>
      <c r="AW117" s="35" t="e">
        <f t="shared" si="131"/>
        <v>#NAME?</v>
      </c>
      <c r="AX117" s="35" t="e">
        <f t="shared" si="131"/>
        <v>#NAME?</v>
      </c>
      <c r="AY117" s="35" t="e">
        <f t="shared" si="131"/>
        <v>#NAME?</v>
      </c>
      <c r="AZ117" s="35" t="e">
        <f t="shared" si="131"/>
        <v>#NAME?</v>
      </c>
      <c r="BA117" s="35" t="e">
        <f t="shared" si="131"/>
        <v>#NAME?</v>
      </c>
      <c r="BB117" s="35" t="e">
        <f t="shared" si="131"/>
        <v>#NAME?</v>
      </c>
      <c r="BC117" s="35" t="e">
        <f t="shared" si="131"/>
        <v>#NAME?</v>
      </c>
      <c r="BD117" s="35" t="e">
        <f t="shared" si="131"/>
        <v>#NAME?</v>
      </c>
      <c r="BE117" s="35" t="e">
        <f t="shared" si="131"/>
        <v>#NAME?</v>
      </c>
      <c r="BF117" s="35" t="e">
        <f t="shared" si="131"/>
        <v>#NAME?</v>
      </c>
      <c r="BG117" s="35" t="e">
        <f t="shared" si="131"/>
        <v>#NAME?</v>
      </c>
      <c r="BH117" s="35" t="e">
        <f t="shared" si="131"/>
        <v>#NAME?</v>
      </c>
      <c r="BI117" s="35" t="e">
        <f t="shared" si="131"/>
        <v>#NAME?</v>
      </c>
      <c r="BJ117" s="35" t="e">
        <f t="shared" si="131"/>
        <v>#NAME?</v>
      </c>
      <c r="BK117" s="35" t="e">
        <f t="shared" si="131"/>
        <v>#NAME?</v>
      </c>
      <c r="BL117" s="35" t="e">
        <f t="shared" si="131"/>
        <v>#NAME?</v>
      </c>
      <c r="BM117" s="35" t="e">
        <f t="shared" si="131"/>
        <v>#NAME?</v>
      </c>
      <c r="BN117" s="35" t="e">
        <f t="shared" si="131"/>
        <v>#NAME?</v>
      </c>
      <c r="BO117" s="35" t="e">
        <f t="shared" si="131"/>
        <v>#NAME?</v>
      </c>
      <c r="BP117" s="35" t="e">
        <f t="shared" si="131"/>
        <v>#NAME?</v>
      </c>
      <c r="BQ117" s="35" t="e">
        <f t="shared" si="131"/>
        <v>#NAME?</v>
      </c>
      <c r="BR117" s="35" t="e">
        <f t="shared" si="131"/>
        <v>#NAME?</v>
      </c>
      <c r="BS117" s="35" t="e">
        <f t="shared" si="131"/>
        <v>#NAME?</v>
      </c>
      <c r="BT117" s="35" t="e">
        <f t="shared" si="131"/>
        <v>#NAME?</v>
      </c>
      <c r="BU117" s="35" t="e">
        <f t="shared" si="131"/>
        <v>#NAME?</v>
      </c>
      <c r="BV117" s="35" t="e">
        <f t="shared" si="131"/>
        <v>#NAME?</v>
      </c>
      <c r="BW117" s="35" t="e">
        <f t="shared" si="131"/>
        <v>#NAME?</v>
      </c>
      <c r="BX117" s="35" t="e">
        <f t="shared" si="131"/>
        <v>#NAME?</v>
      </c>
      <c r="BY117" s="35" t="e">
        <f t="shared" si="131"/>
        <v>#NAME?</v>
      </c>
      <c r="BZ117" s="35" t="e">
        <f t="shared" si="131"/>
        <v>#NAME?</v>
      </c>
      <c r="CA117" s="35" t="e">
        <f t="shared" si="131"/>
        <v>#NAME?</v>
      </c>
      <c r="CB117" s="35" t="e">
        <f t="shared" ref="CB117:CI117" si="132">-CB112*CB116</f>
        <v>#NAME?</v>
      </c>
      <c r="CC117" s="35" t="e">
        <f t="shared" si="132"/>
        <v>#NAME?</v>
      </c>
      <c r="CD117" s="35" t="e">
        <f t="shared" si="132"/>
        <v>#NAME?</v>
      </c>
      <c r="CE117" s="35" t="e">
        <f t="shared" si="132"/>
        <v>#NAME?</v>
      </c>
      <c r="CF117" s="35" t="e">
        <f t="shared" si="132"/>
        <v>#NAME?</v>
      </c>
      <c r="CG117" s="35" t="e">
        <f t="shared" si="132"/>
        <v>#NAME?</v>
      </c>
      <c r="CH117" s="35" t="e">
        <f t="shared" si="132"/>
        <v>#NAME?</v>
      </c>
      <c r="CI117" s="35" t="e">
        <f t="shared" si="132"/>
        <v>#NAME?</v>
      </c>
    </row>
    <row r="118" spans="1:87" x14ac:dyDescent="0.4">
      <c r="B118" t="s">
        <v>80</v>
      </c>
      <c r="C118" t="s">
        <v>156</v>
      </c>
      <c r="E118" s="31" t="str">
        <f>"# of subscriers - "&amp;E108</f>
        <v># of subscriers - Subscription revenue - Tiers, secondary volume driven:</v>
      </c>
      <c r="F118" s="31"/>
      <c r="G118" s="67"/>
      <c r="H118" s="32" t="e">
        <f t="shared" ref="H118:N118" si="133">SUMIF($3:$3,H$1,118:118)</f>
        <v>#NAME?</v>
      </c>
      <c r="I118" s="32" t="e">
        <f t="shared" si="133"/>
        <v>#NAME?</v>
      </c>
      <c r="J118" s="32" t="e">
        <f t="shared" si="133"/>
        <v>#NAME?</v>
      </c>
      <c r="K118" s="32" t="e">
        <f t="shared" si="133"/>
        <v>#NAME?</v>
      </c>
      <c r="L118" s="32" t="e">
        <f t="shared" si="133"/>
        <v>#NAME?</v>
      </c>
      <c r="M118" s="32" t="e">
        <f t="shared" si="133"/>
        <v>#NAME?</v>
      </c>
      <c r="N118" s="32">
        <f t="shared" si="133"/>
        <v>0</v>
      </c>
      <c r="O118" s="32"/>
      <c r="P118" s="32" t="e">
        <f t="shared" ref="P118:CA118" si="134">P112+P113+P117+P115</f>
        <v>#NAME?</v>
      </c>
      <c r="Q118" s="32" t="e">
        <f t="shared" si="134"/>
        <v>#NAME?</v>
      </c>
      <c r="R118" s="32" t="e">
        <f t="shared" si="134"/>
        <v>#NAME?</v>
      </c>
      <c r="S118" s="32" t="e">
        <f t="shared" si="134"/>
        <v>#NAME?</v>
      </c>
      <c r="T118" s="32" t="e">
        <f t="shared" si="134"/>
        <v>#NAME?</v>
      </c>
      <c r="U118" s="32" t="e">
        <f t="shared" si="134"/>
        <v>#NAME?</v>
      </c>
      <c r="V118" s="32" t="e">
        <f t="shared" si="134"/>
        <v>#NAME?</v>
      </c>
      <c r="W118" s="32" t="e">
        <f t="shared" si="134"/>
        <v>#NAME?</v>
      </c>
      <c r="X118" s="32" t="e">
        <f t="shared" si="134"/>
        <v>#NAME?</v>
      </c>
      <c r="Y118" s="32" t="e">
        <f t="shared" si="134"/>
        <v>#NAME?</v>
      </c>
      <c r="Z118" s="32" t="e">
        <f t="shared" si="134"/>
        <v>#NAME?</v>
      </c>
      <c r="AA118" s="32" t="e">
        <f t="shared" si="134"/>
        <v>#NAME?</v>
      </c>
      <c r="AB118" s="32" t="e">
        <f t="shared" si="134"/>
        <v>#NAME?</v>
      </c>
      <c r="AC118" s="32" t="e">
        <f t="shared" si="134"/>
        <v>#NAME?</v>
      </c>
      <c r="AD118" s="32" t="e">
        <f t="shared" si="134"/>
        <v>#NAME?</v>
      </c>
      <c r="AE118" s="32" t="e">
        <f t="shared" si="134"/>
        <v>#NAME?</v>
      </c>
      <c r="AF118" s="32" t="e">
        <f t="shared" si="134"/>
        <v>#NAME?</v>
      </c>
      <c r="AG118" s="32" t="e">
        <f t="shared" si="134"/>
        <v>#NAME?</v>
      </c>
      <c r="AH118" s="32" t="e">
        <f t="shared" si="134"/>
        <v>#NAME?</v>
      </c>
      <c r="AI118" s="32" t="e">
        <f t="shared" si="134"/>
        <v>#NAME?</v>
      </c>
      <c r="AJ118" s="32" t="e">
        <f t="shared" si="134"/>
        <v>#NAME?</v>
      </c>
      <c r="AK118" s="32" t="e">
        <f t="shared" si="134"/>
        <v>#NAME?</v>
      </c>
      <c r="AL118" s="32" t="e">
        <f t="shared" si="134"/>
        <v>#NAME?</v>
      </c>
      <c r="AM118" s="32" t="e">
        <f t="shared" si="134"/>
        <v>#NAME?</v>
      </c>
      <c r="AN118" s="32" t="e">
        <f t="shared" si="134"/>
        <v>#NAME?</v>
      </c>
      <c r="AO118" s="32" t="e">
        <f t="shared" si="134"/>
        <v>#NAME?</v>
      </c>
      <c r="AP118" s="32" t="e">
        <f t="shared" si="134"/>
        <v>#NAME?</v>
      </c>
      <c r="AQ118" s="32" t="e">
        <f t="shared" si="134"/>
        <v>#NAME?</v>
      </c>
      <c r="AR118" s="32" t="e">
        <f t="shared" si="134"/>
        <v>#NAME?</v>
      </c>
      <c r="AS118" s="32" t="e">
        <f t="shared" si="134"/>
        <v>#NAME?</v>
      </c>
      <c r="AT118" s="32" t="e">
        <f t="shared" si="134"/>
        <v>#NAME?</v>
      </c>
      <c r="AU118" s="32" t="e">
        <f t="shared" si="134"/>
        <v>#NAME?</v>
      </c>
      <c r="AV118" s="32" t="e">
        <f t="shared" si="134"/>
        <v>#NAME?</v>
      </c>
      <c r="AW118" s="32" t="e">
        <f t="shared" si="134"/>
        <v>#NAME?</v>
      </c>
      <c r="AX118" s="32" t="e">
        <f t="shared" si="134"/>
        <v>#NAME?</v>
      </c>
      <c r="AY118" s="32" t="e">
        <f t="shared" si="134"/>
        <v>#NAME?</v>
      </c>
      <c r="AZ118" s="32" t="e">
        <f t="shared" si="134"/>
        <v>#NAME?</v>
      </c>
      <c r="BA118" s="32" t="e">
        <f t="shared" si="134"/>
        <v>#NAME?</v>
      </c>
      <c r="BB118" s="32" t="e">
        <f t="shared" si="134"/>
        <v>#NAME?</v>
      </c>
      <c r="BC118" s="32" t="e">
        <f t="shared" si="134"/>
        <v>#NAME?</v>
      </c>
      <c r="BD118" s="32" t="e">
        <f t="shared" si="134"/>
        <v>#NAME?</v>
      </c>
      <c r="BE118" s="32" t="e">
        <f t="shared" si="134"/>
        <v>#NAME?</v>
      </c>
      <c r="BF118" s="32" t="e">
        <f t="shared" si="134"/>
        <v>#NAME?</v>
      </c>
      <c r="BG118" s="32" t="e">
        <f t="shared" si="134"/>
        <v>#NAME?</v>
      </c>
      <c r="BH118" s="32" t="e">
        <f t="shared" si="134"/>
        <v>#NAME?</v>
      </c>
      <c r="BI118" s="32" t="e">
        <f t="shared" si="134"/>
        <v>#NAME?</v>
      </c>
      <c r="BJ118" s="32" t="e">
        <f t="shared" si="134"/>
        <v>#NAME?</v>
      </c>
      <c r="BK118" s="32" t="e">
        <f t="shared" si="134"/>
        <v>#NAME?</v>
      </c>
      <c r="BL118" s="32" t="e">
        <f t="shared" si="134"/>
        <v>#NAME?</v>
      </c>
      <c r="BM118" s="32" t="e">
        <f t="shared" si="134"/>
        <v>#NAME?</v>
      </c>
      <c r="BN118" s="32" t="e">
        <f t="shared" si="134"/>
        <v>#NAME?</v>
      </c>
      <c r="BO118" s="32" t="e">
        <f t="shared" si="134"/>
        <v>#NAME?</v>
      </c>
      <c r="BP118" s="32" t="e">
        <f t="shared" si="134"/>
        <v>#NAME?</v>
      </c>
      <c r="BQ118" s="32" t="e">
        <f t="shared" si="134"/>
        <v>#NAME?</v>
      </c>
      <c r="BR118" s="32" t="e">
        <f t="shared" si="134"/>
        <v>#NAME?</v>
      </c>
      <c r="BS118" s="32" t="e">
        <f t="shared" si="134"/>
        <v>#NAME?</v>
      </c>
      <c r="BT118" s="32" t="e">
        <f t="shared" si="134"/>
        <v>#NAME?</v>
      </c>
      <c r="BU118" s="32" t="e">
        <f t="shared" si="134"/>
        <v>#NAME?</v>
      </c>
      <c r="BV118" s="32" t="e">
        <f t="shared" si="134"/>
        <v>#NAME?</v>
      </c>
      <c r="BW118" s="32" t="e">
        <f t="shared" si="134"/>
        <v>#NAME?</v>
      </c>
      <c r="BX118" s="32" t="e">
        <f t="shared" si="134"/>
        <v>#NAME?</v>
      </c>
      <c r="BY118" s="32" t="e">
        <f t="shared" si="134"/>
        <v>#NAME?</v>
      </c>
      <c r="BZ118" s="32" t="e">
        <f t="shared" si="134"/>
        <v>#NAME?</v>
      </c>
      <c r="CA118" s="32" t="e">
        <f t="shared" si="134"/>
        <v>#NAME?</v>
      </c>
      <c r="CB118" s="32" t="e">
        <f t="shared" ref="CB118:CI118" si="135">CB112+CB113+CB117+CB115</f>
        <v>#NAME?</v>
      </c>
      <c r="CC118" s="32" t="e">
        <f t="shared" si="135"/>
        <v>#NAME?</v>
      </c>
      <c r="CD118" s="32" t="e">
        <f t="shared" si="135"/>
        <v>#NAME?</v>
      </c>
      <c r="CE118" s="32" t="e">
        <f t="shared" si="135"/>
        <v>#NAME?</v>
      </c>
      <c r="CF118" s="32" t="e">
        <f t="shared" si="135"/>
        <v>#NAME?</v>
      </c>
      <c r="CG118" s="32" t="e">
        <f t="shared" si="135"/>
        <v>#NAME?</v>
      </c>
      <c r="CH118" s="32" t="e">
        <f t="shared" si="135"/>
        <v>#NAME?</v>
      </c>
      <c r="CI118" s="32" t="e">
        <f t="shared" si="135"/>
        <v>#NAME?</v>
      </c>
    </row>
    <row r="119" spans="1:87" outlineLevel="1" x14ac:dyDescent="0.4">
      <c r="B119" s="6"/>
      <c r="C119" t="s">
        <v>156</v>
      </c>
      <c r="E119" s="12" t="s">
        <v>62</v>
      </c>
      <c r="F119" s="12"/>
      <c r="G119" s="13"/>
      <c r="H119" s="34" t="e">
        <f t="shared" ref="H119:M119" si="136">H118-SUM(H117,H112:H113,H115)</f>
        <v>#NAME?</v>
      </c>
      <c r="I119" s="34" t="e">
        <f t="shared" si="136"/>
        <v>#NAME?</v>
      </c>
      <c r="J119" s="34" t="e">
        <f t="shared" si="136"/>
        <v>#NAME?</v>
      </c>
      <c r="K119" s="34" t="e">
        <f t="shared" si="136"/>
        <v>#NAME?</v>
      </c>
      <c r="L119" s="34" t="e">
        <f t="shared" si="136"/>
        <v>#NAME?</v>
      </c>
      <c r="M119" s="34" t="e">
        <f t="shared" si="136"/>
        <v>#NAME?</v>
      </c>
      <c r="N119" s="34">
        <f>N118-SUM(N117,N112:N113)</f>
        <v>0</v>
      </c>
      <c r="O119" s="34"/>
      <c r="P119" s="34" t="e">
        <f t="shared" ref="P119:CA119" si="137">P118-SUM(P117,P112:P113,P115)</f>
        <v>#NAME?</v>
      </c>
      <c r="Q119" s="34" t="e">
        <f t="shared" si="137"/>
        <v>#NAME?</v>
      </c>
      <c r="R119" s="34" t="e">
        <f t="shared" si="137"/>
        <v>#NAME?</v>
      </c>
      <c r="S119" s="34" t="e">
        <f t="shared" si="137"/>
        <v>#NAME?</v>
      </c>
      <c r="T119" s="34" t="e">
        <f t="shared" si="137"/>
        <v>#NAME?</v>
      </c>
      <c r="U119" s="34" t="e">
        <f t="shared" si="137"/>
        <v>#NAME?</v>
      </c>
      <c r="V119" s="34" t="e">
        <f t="shared" si="137"/>
        <v>#NAME?</v>
      </c>
      <c r="W119" s="34" t="e">
        <f t="shared" si="137"/>
        <v>#NAME?</v>
      </c>
      <c r="X119" s="34" t="e">
        <f t="shared" si="137"/>
        <v>#NAME?</v>
      </c>
      <c r="Y119" s="34" t="e">
        <f t="shared" si="137"/>
        <v>#NAME?</v>
      </c>
      <c r="Z119" s="34" t="e">
        <f t="shared" si="137"/>
        <v>#NAME?</v>
      </c>
      <c r="AA119" s="34" t="e">
        <f t="shared" si="137"/>
        <v>#NAME?</v>
      </c>
      <c r="AB119" s="34" t="e">
        <f t="shared" si="137"/>
        <v>#NAME?</v>
      </c>
      <c r="AC119" s="34" t="e">
        <f t="shared" si="137"/>
        <v>#NAME?</v>
      </c>
      <c r="AD119" s="34" t="e">
        <f t="shared" si="137"/>
        <v>#NAME?</v>
      </c>
      <c r="AE119" s="34" t="e">
        <f t="shared" si="137"/>
        <v>#NAME?</v>
      </c>
      <c r="AF119" s="34" t="e">
        <f t="shared" si="137"/>
        <v>#NAME?</v>
      </c>
      <c r="AG119" s="34" t="e">
        <f t="shared" si="137"/>
        <v>#NAME?</v>
      </c>
      <c r="AH119" s="34" t="e">
        <f t="shared" si="137"/>
        <v>#NAME?</v>
      </c>
      <c r="AI119" s="34" t="e">
        <f t="shared" si="137"/>
        <v>#NAME?</v>
      </c>
      <c r="AJ119" s="34" t="e">
        <f t="shared" si="137"/>
        <v>#NAME?</v>
      </c>
      <c r="AK119" s="34" t="e">
        <f t="shared" si="137"/>
        <v>#NAME?</v>
      </c>
      <c r="AL119" s="34" t="e">
        <f t="shared" si="137"/>
        <v>#NAME?</v>
      </c>
      <c r="AM119" s="34" t="e">
        <f t="shared" si="137"/>
        <v>#NAME?</v>
      </c>
      <c r="AN119" s="34" t="e">
        <f t="shared" si="137"/>
        <v>#NAME?</v>
      </c>
      <c r="AO119" s="34" t="e">
        <f t="shared" si="137"/>
        <v>#NAME?</v>
      </c>
      <c r="AP119" s="34" t="e">
        <f t="shared" si="137"/>
        <v>#NAME?</v>
      </c>
      <c r="AQ119" s="34" t="e">
        <f t="shared" si="137"/>
        <v>#NAME?</v>
      </c>
      <c r="AR119" s="34" t="e">
        <f t="shared" si="137"/>
        <v>#NAME?</v>
      </c>
      <c r="AS119" s="34" t="e">
        <f t="shared" si="137"/>
        <v>#NAME?</v>
      </c>
      <c r="AT119" s="34" t="e">
        <f t="shared" si="137"/>
        <v>#NAME?</v>
      </c>
      <c r="AU119" s="34" t="e">
        <f t="shared" si="137"/>
        <v>#NAME?</v>
      </c>
      <c r="AV119" s="34" t="e">
        <f t="shared" si="137"/>
        <v>#NAME?</v>
      </c>
      <c r="AW119" s="34" t="e">
        <f t="shared" si="137"/>
        <v>#NAME?</v>
      </c>
      <c r="AX119" s="34" t="e">
        <f t="shared" si="137"/>
        <v>#NAME?</v>
      </c>
      <c r="AY119" s="34" t="e">
        <f t="shared" si="137"/>
        <v>#NAME?</v>
      </c>
      <c r="AZ119" s="34" t="e">
        <f t="shared" si="137"/>
        <v>#NAME?</v>
      </c>
      <c r="BA119" s="34" t="e">
        <f t="shared" si="137"/>
        <v>#NAME?</v>
      </c>
      <c r="BB119" s="34" t="e">
        <f t="shared" si="137"/>
        <v>#NAME?</v>
      </c>
      <c r="BC119" s="34" t="e">
        <f t="shared" si="137"/>
        <v>#NAME?</v>
      </c>
      <c r="BD119" s="34" t="e">
        <f t="shared" si="137"/>
        <v>#NAME?</v>
      </c>
      <c r="BE119" s="34" t="e">
        <f t="shared" si="137"/>
        <v>#NAME?</v>
      </c>
      <c r="BF119" s="34" t="e">
        <f t="shared" si="137"/>
        <v>#NAME?</v>
      </c>
      <c r="BG119" s="34" t="e">
        <f t="shared" si="137"/>
        <v>#NAME?</v>
      </c>
      <c r="BH119" s="34" t="e">
        <f t="shared" si="137"/>
        <v>#NAME?</v>
      </c>
      <c r="BI119" s="34" t="e">
        <f t="shared" si="137"/>
        <v>#NAME?</v>
      </c>
      <c r="BJ119" s="34" t="e">
        <f t="shared" si="137"/>
        <v>#NAME?</v>
      </c>
      <c r="BK119" s="34" t="e">
        <f t="shared" si="137"/>
        <v>#NAME?</v>
      </c>
      <c r="BL119" s="34" t="e">
        <f t="shared" si="137"/>
        <v>#NAME?</v>
      </c>
      <c r="BM119" s="34" t="e">
        <f t="shared" si="137"/>
        <v>#NAME?</v>
      </c>
      <c r="BN119" s="34" t="e">
        <f t="shared" si="137"/>
        <v>#NAME?</v>
      </c>
      <c r="BO119" s="34" t="e">
        <f t="shared" si="137"/>
        <v>#NAME?</v>
      </c>
      <c r="BP119" s="34" t="e">
        <f t="shared" si="137"/>
        <v>#NAME?</v>
      </c>
      <c r="BQ119" s="34" t="e">
        <f t="shared" si="137"/>
        <v>#NAME?</v>
      </c>
      <c r="BR119" s="34" t="e">
        <f t="shared" si="137"/>
        <v>#NAME?</v>
      </c>
      <c r="BS119" s="34" t="e">
        <f t="shared" si="137"/>
        <v>#NAME?</v>
      </c>
      <c r="BT119" s="34" t="e">
        <f t="shared" si="137"/>
        <v>#NAME?</v>
      </c>
      <c r="BU119" s="34" t="e">
        <f t="shared" si="137"/>
        <v>#NAME?</v>
      </c>
      <c r="BV119" s="34" t="e">
        <f t="shared" si="137"/>
        <v>#NAME?</v>
      </c>
      <c r="BW119" s="34" t="e">
        <f t="shared" si="137"/>
        <v>#NAME?</v>
      </c>
      <c r="BX119" s="34" t="e">
        <f t="shared" si="137"/>
        <v>#NAME?</v>
      </c>
      <c r="BY119" s="34" t="e">
        <f t="shared" si="137"/>
        <v>#NAME?</v>
      </c>
      <c r="BZ119" s="34" t="e">
        <f t="shared" si="137"/>
        <v>#NAME?</v>
      </c>
      <c r="CA119" s="34" t="e">
        <f t="shared" si="137"/>
        <v>#NAME?</v>
      </c>
      <c r="CB119" s="34" t="e">
        <f t="shared" ref="CB119:CI119" si="138">CB118-SUM(CB117,CB112:CB113,CB115)</f>
        <v>#NAME?</v>
      </c>
      <c r="CC119" s="34" t="e">
        <f t="shared" si="138"/>
        <v>#NAME?</v>
      </c>
      <c r="CD119" s="34" t="e">
        <f t="shared" si="138"/>
        <v>#NAME?</v>
      </c>
      <c r="CE119" s="34" t="e">
        <f t="shared" si="138"/>
        <v>#NAME?</v>
      </c>
      <c r="CF119" s="34" t="e">
        <f t="shared" si="138"/>
        <v>#NAME?</v>
      </c>
      <c r="CG119" s="34" t="e">
        <f t="shared" si="138"/>
        <v>#NAME?</v>
      </c>
      <c r="CH119" s="34" t="e">
        <f t="shared" si="138"/>
        <v>#NAME?</v>
      </c>
      <c r="CI119" s="34" t="e">
        <f t="shared" si="138"/>
        <v>#NAME?</v>
      </c>
    </row>
    <row r="120" spans="1:87" x14ac:dyDescent="0.4">
      <c r="B120" s="6"/>
      <c r="C120" t="s">
        <v>156</v>
      </c>
      <c r="E120" s="12"/>
      <c r="F120" s="12"/>
      <c r="G120" s="13"/>
      <c r="H120" s="34"/>
      <c r="I120" s="34"/>
      <c r="J120" s="34"/>
      <c r="K120" s="34"/>
      <c r="L120" s="34"/>
      <c r="M120" s="34"/>
      <c r="N120" s="34"/>
      <c r="O120" s="34"/>
      <c r="P120" s="34"/>
      <c r="Q120" s="34"/>
      <c r="R120" s="34"/>
      <c r="S120" s="34"/>
      <c r="T120" s="34"/>
      <c r="U120" s="34"/>
      <c r="V120" s="34"/>
      <c r="W120" s="34"/>
      <c r="X120" s="34"/>
      <c r="Y120" s="34"/>
      <c r="Z120" s="34"/>
      <c r="AA120" s="34"/>
      <c r="AB120" s="34"/>
      <c r="AC120" s="34"/>
      <c r="AD120" s="34"/>
      <c r="AE120" s="34"/>
      <c r="AF120" s="34"/>
      <c r="AG120" s="34"/>
      <c r="AH120" s="34"/>
      <c r="AI120" s="34"/>
      <c r="AJ120" s="34"/>
      <c r="AK120" s="34"/>
      <c r="AL120" s="34"/>
      <c r="AM120" s="34"/>
      <c r="AN120" s="34"/>
      <c r="AO120" s="34"/>
      <c r="AP120" s="34"/>
      <c r="AQ120" s="34"/>
      <c r="AR120" s="34"/>
      <c r="AS120" s="34"/>
      <c r="AT120" s="34"/>
      <c r="AU120" s="34"/>
      <c r="AV120" s="34"/>
      <c r="AW120" s="34"/>
      <c r="AX120" s="34"/>
      <c r="AY120" s="34"/>
      <c r="AZ120" s="34"/>
      <c r="BA120" s="34"/>
      <c r="BB120" s="34"/>
      <c r="BC120" s="34"/>
      <c r="BD120" s="34"/>
      <c r="BE120" s="34"/>
      <c r="BF120" s="34"/>
      <c r="BG120" s="34"/>
      <c r="BH120" s="34"/>
      <c r="BI120" s="34"/>
      <c r="BJ120" s="34"/>
      <c r="BK120" s="34"/>
      <c r="BL120" s="34"/>
      <c r="BM120" s="34"/>
      <c r="BN120" s="34"/>
      <c r="BO120" s="34"/>
      <c r="BP120" s="34"/>
      <c r="BQ120" s="34"/>
      <c r="BR120" s="34"/>
      <c r="BS120" s="34"/>
      <c r="BT120" s="34"/>
      <c r="BU120" s="34"/>
      <c r="BV120" s="34"/>
      <c r="BW120" s="34"/>
      <c r="BX120" s="34"/>
      <c r="BY120" s="34"/>
      <c r="BZ120" s="34"/>
      <c r="CA120" s="34"/>
      <c r="CB120" s="34"/>
      <c r="CC120" s="34"/>
      <c r="CD120" s="34"/>
      <c r="CE120" s="34"/>
      <c r="CF120" s="34"/>
      <c r="CG120" s="34"/>
      <c r="CH120" s="34"/>
      <c r="CI120" s="34"/>
    </row>
    <row r="121" spans="1:87" x14ac:dyDescent="0.4">
      <c r="B121" s="6"/>
      <c r="C121" t="s">
        <v>156</v>
      </c>
      <c r="E121" s="12" t="s">
        <v>75</v>
      </c>
      <c r="F121" s="12"/>
      <c r="G121" s="13"/>
      <c r="H121" s="34"/>
      <c r="I121" s="34"/>
      <c r="J121" s="34"/>
      <c r="K121" s="34"/>
      <c r="L121" s="34"/>
      <c r="M121" s="34"/>
      <c r="N121" s="34"/>
      <c r="O121" s="34"/>
      <c r="P121" s="34"/>
      <c r="Q121" s="34"/>
      <c r="R121" s="34"/>
      <c r="S121" s="34"/>
      <c r="T121" s="34"/>
      <c r="U121" s="34"/>
      <c r="V121" s="34"/>
      <c r="W121" s="34"/>
      <c r="X121" s="34"/>
      <c r="Y121" s="34"/>
      <c r="Z121" s="34"/>
      <c r="AA121" s="34"/>
      <c r="AB121" s="34"/>
      <c r="AC121" s="34"/>
      <c r="AD121" s="34"/>
      <c r="AE121" s="34"/>
      <c r="AF121" s="34"/>
      <c r="AG121" s="34"/>
      <c r="AH121" s="34"/>
      <c r="AI121" s="34"/>
      <c r="AJ121" s="34"/>
      <c r="AK121" s="34"/>
      <c r="AL121" s="34"/>
      <c r="AM121" s="34"/>
      <c r="AN121" s="34"/>
      <c r="AO121" s="34"/>
      <c r="AP121" s="34"/>
      <c r="AQ121" s="34"/>
      <c r="AR121" s="34"/>
      <c r="AS121" s="34"/>
      <c r="AT121" s="34"/>
      <c r="AU121" s="34"/>
      <c r="AV121" s="34"/>
      <c r="AW121" s="34"/>
      <c r="AX121" s="34"/>
      <c r="AY121" s="34"/>
      <c r="AZ121" s="34"/>
      <c r="BA121" s="34"/>
      <c r="BB121" s="34"/>
      <c r="BC121" s="34"/>
      <c r="BD121" s="34"/>
      <c r="BE121" s="34"/>
      <c r="BF121" s="34"/>
      <c r="BG121" s="34"/>
      <c r="BH121" s="34"/>
      <c r="BI121" s="34"/>
      <c r="BJ121" s="34"/>
      <c r="BK121" s="34"/>
      <c r="BL121" s="34"/>
      <c r="BM121" s="34"/>
      <c r="BN121" s="34"/>
      <c r="BO121" s="34"/>
      <c r="BP121" s="34"/>
      <c r="BQ121" s="34"/>
      <c r="BR121" s="34"/>
      <c r="BS121" s="34"/>
      <c r="BT121" s="34"/>
      <c r="BU121" s="34"/>
      <c r="BV121" s="34"/>
      <c r="BW121" s="34"/>
      <c r="BX121" s="34"/>
      <c r="BY121" s="34"/>
      <c r="BZ121" s="34"/>
      <c r="CA121" s="34"/>
      <c r="CB121" s="34"/>
      <c r="CC121" s="34"/>
      <c r="CD121" s="34"/>
      <c r="CE121" s="34"/>
      <c r="CF121" s="34"/>
      <c r="CG121" s="34"/>
      <c r="CH121" s="34"/>
      <c r="CI121" s="34"/>
    </row>
    <row r="122" spans="1:87" x14ac:dyDescent="0.4">
      <c r="C122" t="s">
        <v>156</v>
      </c>
      <c r="E122" s="12" t="s">
        <v>77</v>
      </c>
      <c r="F122" s="12"/>
      <c r="G122" s="13"/>
      <c r="H122" s="29">
        <v>20</v>
      </c>
      <c r="I122" s="29">
        <v>20</v>
      </c>
      <c r="J122" s="29">
        <v>20</v>
      </c>
      <c r="K122" s="29">
        <v>20</v>
      </c>
      <c r="L122" s="29">
        <v>20</v>
      </c>
      <c r="M122" s="29">
        <v>20</v>
      </c>
      <c r="N122" s="36"/>
      <c r="O122" s="36"/>
      <c r="P122" s="30" t="e" cm="1">
        <f t="array" ref="P122">INDEX($H:$M,ROW(),MATCH(P$2,$H$1:$M$1,0))</f>
        <v>#NAME?</v>
      </c>
      <c r="Q122" s="30" t="e" cm="1">
        <f t="array" ref="Q122">INDEX($H:$M,ROW(),MATCH(Q$2,$H$1:$M$1,0))</f>
        <v>#NAME?</v>
      </c>
      <c r="R122" s="30" t="e" cm="1">
        <f t="array" ref="R122">INDEX($H:$M,ROW(),MATCH(R$2,$H$1:$M$1,0))</f>
        <v>#NAME?</v>
      </c>
      <c r="S122" s="30" t="e" cm="1">
        <f t="array" ref="S122">INDEX($H:$M,ROW(),MATCH(S$2,$H$1:$M$1,0))</f>
        <v>#NAME?</v>
      </c>
      <c r="T122" s="30" t="e" cm="1">
        <f t="array" ref="T122">INDEX($H:$M,ROW(),MATCH(T$2,$H$1:$M$1,0))</f>
        <v>#NAME?</v>
      </c>
      <c r="U122" s="30" t="e" cm="1">
        <f t="array" ref="U122">INDEX($H:$M,ROW(),MATCH(U$2,$H$1:$M$1,0))</f>
        <v>#NAME?</v>
      </c>
      <c r="V122" s="30" t="e" cm="1">
        <f t="array" ref="V122">INDEX($H:$M,ROW(),MATCH(V$2,$H$1:$M$1,0))</f>
        <v>#NAME?</v>
      </c>
      <c r="W122" s="30" t="e" cm="1">
        <f t="array" ref="W122">INDEX($H:$M,ROW(),MATCH(W$2,$H$1:$M$1,0))</f>
        <v>#NAME?</v>
      </c>
      <c r="X122" s="30" t="e" cm="1">
        <f t="array" ref="X122">INDEX($H:$M,ROW(),MATCH(X$2,$H$1:$M$1,0))</f>
        <v>#NAME?</v>
      </c>
      <c r="Y122" s="30" t="e" cm="1">
        <f t="array" ref="Y122">INDEX($H:$M,ROW(),MATCH(Y$2,$H$1:$M$1,0))</f>
        <v>#NAME?</v>
      </c>
      <c r="Z122" s="30" t="e" cm="1">
        <f t="array" ref="Z122">INDEX($H:$M,ROW(),MATCH(Z$2,$H$1:$M$1,0))</f>
        <v>#NAME?</v>
      </c>
      <c r="AA122" s="30" t="e" cm="1">
        <f t="array" ref="AA122">INDEX($H:$M,ROW(),MATCH(AA$2,$H$1:$M$1,0))</f>
        <v>#NAME?</v>
      </c>
      <c r="AB122" s="30" t="e" cm="1">
        <f t="array" ref="AB122">INDEX($H:$M,ROW(),MATCH(AB$2,$H$1:$M$1,0))</f>
        <v>#NAME?</v>
      </c>
      <c r="AC122" s="30" t="e" cm="1">
        <f t="array" ref="AC122">INDEX($H:$M,ROW(),MATCH(AC$2,$H$1:$M$1,0))</f>
        <v>#NAME?</v>
      </c>
      <c r="AD122" s="30" t="e" cm="1">
        <f t="array" ref="AD122">INDEX($H:$M,ROW(),MATCH(AD$2,$H$1:$M$1,0))</f>
        <v>#NAME?</v>
      </c>
      <c r="AE122" s="30" t="e" cm="1">
        <f t="array" ref="AE122">INDEX($H:$M,ROW(),MATCH(AE$2,$H$1:$M$1,0))</f>
        <v>#NAME?</v>
      </c>
      <c r="AF122" s="30" t="e" cm="1">
        <f t="array" ref="AF122">INDEX($H:$M,ROW(),MATCH(AF$2,$H$1:$M$1,0))</f>
        <v>#NAME?</v>
      </c>
      <c r="AG122" s="30" t="e" cm="1">
        <f t="array" ref="AG122">INDEX($H:$M,ROW(),MATCH(AG$2,$H$1:$M$1,0))</f>
        <v>#NAME?</v>
      </c>
      <c r="AH122" s="30" t="e" cm="1">
        <f t="array" ref="AH122">INDEX($H:$M,ROW(),MATCH(AH$2,$H$1:$M$1,0))</f>
        <v>#NAME?</v>
      </c>
      <c r="AI122" s="30" t="e" cm="1">
        <f t="array" ref="AI122">INDEX($H:$M,ROW(),MATCH(AI$2,$H$1:$M$1,0))</f>
        <v>#NAME?</v>
      </c>
      <c r="AJ122" s="30" t="e" cm="1">
        <f t="array" ref="AJ122">INDEX($H:$M,ROW(),MATCH(AJ$2,$H$1:$M$1,0))</f>
        <v>#NAME?</v>
      </c>
      <c r="AK122" s="30" t="e" cm="1">
        <f t="array" ref="AK122">INDEX($H:$M,ROW(),MATCH(AK$2,$H$1:$M$1,0))</f>
        <v>#NAME?</v>
      </c>
      <c r="AL122" s="30" t="e" cm="1">
        <f t="array" ref="AL122">INDEX($H:$M,ROW(),MATCH(AL$2,$H$1:$M$1,0))</f>
        <v>#NAME?</v>
      </c>
      <c r="AM122" s="30" t="e" cm="1">
        <f t="array" ref="AM122">INDEX($H:$M,ROW(),MATCH(AM$2,$H$1:$M$1,0))</f>
        <v>#NAME?</v>
      </c>
      <c r="AN122" s="30" t="e" cm="1">
        <f t="array" ref="AN122">INDEX($H:$M,ROW(),MATCH(AN$2,$H$1:$M$1,0))</f>
        <v>#NAME?</v>
      </c>
      <c r="AO122" s="30" t="e" cm="1">
        <f t="array" ref="AO122">INDEX($H:$M,ROW(),MATCH(AO$2,$H$1:$M$1,0))</f>
        <v>#NAME?</v>
      </c>
      <c r="AP122" s="30" t="e" cm="1">
        <f t="array" ref="AP122">INDEX($H:$M,ROW(),MATCH(AP$2,$H$1:$M$1,0))</f>
        <v>#NAME?</v>
      </c>
      <c r="AQ122" s="30" t="e" cm="1">
        <f t="array" ref="AQ122">INDEX($H:$M,ROW(),MATCH(AQ$2,$H$1:$M$1,0))</f>
        <v>#NAME?</v>
      </c>
      <c r="AR122" s="30" t="e" cm="1">
        <f t="array" ref="AR122">INDEX($H:$M,ROW(),MATCH(AR$2,$H$1:$M$1,0))</f>
        <v>#NAME?</v>
      </c>
      <c r="AS122" s="30" t="e" cm="1">
        <f t="array" ref="AS122">INDEX($H:$M,ROW(),MATCH(AS$2,$H$1:$M$1,0))</f>
        <v>#NAME?</v>
      </c>
      <c r="AT122" s="30" t="e" cm="1">
        <f t="array" ref="AT122">INDEX($H:$M,ROW(),MATCH(AT$2,$H$1:$M$1,0))</f>
        <v>#NAME?</v>
      </c>
      <c r="AU122" s="30" t="e" cm="1">
        <f t="array" ref="AU122">INDEX($H:$M,ROW(),MATCH(AU$2,$H$1:$M$1,0))</f>
        <v>#NAME?</v>
      </c>
      <c r="AV122" s="30" t="e" cm="1">
        <f t="array" ref="AV122">INDEX($H:$M,ROW(),MATCH(AV$2,$H$1:$M$1,0))</f>
        <v>#NAME?</v>
      </c>
      <c r="AW122" s="30" t="e" cm="1">
        <f t="array" ref="AW122">INDEX($H:$M,ROW(),MATCH(AW$2,$H$1:$M$1,0))</f>
        <v>#NAME?</v>
      </c>
      <c r="AX122" s="30" t="e" cm="1">
        <f t="array" ref="AX122">INDEX($H:$M,ROW(),MATCH(AX$2,$H$1:$M$1,0))</f>
        <v>#NAME?</v>
      </c>
      <c r="AY122" s="30" t="e" cm="1">
        <f t="array" ref="AY122">INDEX($H:$M,ROW(),MATCH(AY$2,$H$1:$M$1,0))</f>
        <v>#NAME?</v>
      </c>
      <c r="AZ122" s="30" t="e" cm="1">
        <f t="array" ref="AZ122">INDEX($H:$M,ROW(),MATCH(AZ$2,$H$1:$M$1,0))</f>
        <v>#NAME?</v>
      </c>
      <c r="BA122" s="30" t="e" cm="1">
        <f t="array" ref="BA122">INDEX($H:$M,ROW(),MATCH(BA$2,$H$1:$M$1,0))</f>
        <v>#NAME?</v>
      </c>
      <c r="BB122" s="30" t="e" cm="1">
        <f t="array" ref="BB122">INDEX($H:$M,ROW(),MATCH(BB$2,$H$1:$M$1,0))</f>
        <v>#NAME?</v>
      </c>
      <c r="BC122" s="30" t="e" cm="1">
        <f t="array" ref="BC122">INDEX($H:$M,ROW(),MATCH(BC$2,$H$1:$M$1,0))</f>
        <v>#NAME?</v>
      </c>
      <c r="BD122" s="30" t="e" cm="1">
        <f t="array" ref="BD122">INDEX($H:$M,ROW(),MATCH(BD$2,$H$1:$M$1,0))</f>
        <v>#NAME?</v>
      </c>
      <c r="BE122" s="30" t="e" cm="1">
        <f t="array" ref="BE122">INDEX($H:$M,ROW(),MATCH(BE$2,$H$1:$M$1,0))</f>
        <v>#NAME?</v>
      </c>
      <c r="BF122" s="30" t="e" cm="1">
        <f t="array" ref="BF122">INDEX($H:$M,ROW(),MATCH(BF$2,$H$1:$M$1,0))</f>
        <v>#NAME?</v>
      </c>
      <c r="BG122" s="30" t="e" cm="1">
        <f t="array" ref="BG122">INDEX($H:$M,ROW(),MATCH(BG$2,$H$1:$M$1,0))</f>
        <v>#NAME?</v>
      </c>
      <c r="BH122" s="30" t="e" cm="1">
        <f t="array" ref="BH122">INDEX($H:$M,ROW(),MATCH(BH$2,$H$1:$M$1,0))</f>
        <v>#NAME?</v>
      </c>
      <c r="BI122" s="30" t="e" cm="1">
        <f t="array" ref="BI122">INDEX($H:$M,ROW(),MATCH(BI$2,$H$1:$M$1,0))</f>
        <v>#NAME?</v>
      </c>
      <c r="BJ122" s="30" t="e" cm="1">
        <f t="array" ref="BJ122">INDEX($H:$M,ROW(),MATCH(BJ$2,$H$1:$M$1,0))</f>
        <v>#NAME?</v>
      </c>
      <c r="BK122" s="30" t="e" cm="1">
        <f t="array" ref="BK122">INDEX($H:$M,ROW(),MATCH(BK$2,$H$1:$M$1,0))</f>
        <v>#NAME?</v>
      </c>
      <c r="BL122" s="30" t="e" cm="1">
        <f t="array" ref="BL122">INDEX($H:$M,ROW(),MATCH(BL$2,$H$1:$M$1,0))</f>
        <v>#NAME?</v>
      </c>
      <c r="BM122" s="30" t="e" cm="1">
        <f t="array" ref="BM122">INDEX($H:$M,ROW(),MATCH(BM$2,$H$1:$M$1,0))</f>
        <v>#NAME?</v>
      </c>
      <c r="BN122" s="30" t="e" cm="1">
        <f t="array" ref="BN122">INDEX($H:$M,ROW(),MATCH(BN$2,$H$1:$M$1,0))</f>
        <v>#NAME?</v>
      </c>
      <c r="BO122" s="30" t="e" cm="1">
        <f t="array" ref="BO122">INDEX($H:$M,ROW(),MATCH(BO$2,$H$1:$M$1,0))</f>
        <v>#NAME?</v>
      </c>
      <c r="BP122" s="30" t="e" cm="1">
        <f t="array" ref="BP122">INDEX($H:$M,ROW(),MATCH(BP$2,$H$1:$M$1,0))</f>
        <v>#NAME?</v>
      </c>
      <c r="BQ122" s="30" t="e" cm="1">
        <f t="array" ref="BQ122">INDEX($H:$M,ROW(),MATCH(BQ$2,$H$1:$M$1,0))</f>
        <v>#NAME?</v>
      </c>
      <c r="BR122" s="30" t="e" cm="1">
        <f t="array" ref="BR122">INDEX($H:$M,ROW(),MATCH(BR$2,$H$1:$M$1,0))</f>
        <v>#NAME?</v>
      </c>
      <c r="BS122" s="30" t="e" cm="1">
        <f t="array" ref="BS122">INDEX($H:$M,ROW(),MATCH(BS$2,$H$1:$M$1,0))</f>
        <v>#NAME?</v>
      </c>
      <c r="BT122" s="30" t="e" cm="1">
        <f t="array" ref="BT122">INDEX($H:$M,ROW(),MATCH(BT$2,$H$1:$M$1,0))</f>
        <v>#NAME?</v>
      </c>
      <c r="BU122" s="30" t="e" cm="1">
        <f t="array" ref="BU122">INDEX($H:$M,ROW(),MATCH(BU$2,$H$1:$M$1,0))</f>
        <v>#NAME?</v>
      </c>
      <c r="BV122" s="30" t="e" cm="1">
        <f t="array" ref="BV122">INDEX($H:$M,ROW(),MATCH(BV$2,$H$1:$M$1,0))</f>
        <v>#NAME?</v>
      </c>
      <c r="BW122" s="30" t="e" cm="1">
        <f t="array" ref="BW122">INDEX($H:$M,ROW(),MATCH(BW$2,$H$1:$M$1,0))</f>
        <v>#NAME?</v>
      </c>
      <c r="BX122" s="30" t="e" cm="1">
        <f t="array" ref="BX122">INDEX($H:$M,ROW(),MATCH(BX$2,$H$1:$M$1,0))</f>
        <v>#NAME?</v>
      </c>
      <c r="BY122" s="30" t="e" cm="1">
        <f t="array" ref="BY122">INDEX($H:$M,ROW(),MATCH(BY$2,$H$1:$M$1,0))</f>
        <v>#NAME?</v>
      </c>
      <c r="BZ122" s="30" t="e" cm="1">
        <f t="array" ref="BZ122">INDEX($H:$M,ROW(),MATCH(BZ$2,$H$1:$M$1,0))</f>
        <v>#NAME?</v>
      </c>
      <c r="CA122" s="30" t="e" cm="1">
        <f t="array" ref="CA122">INDEX($H:$M,ROW(),MATCH(CA$2,$H$1:$M$1,0))</f>
        <v>#NAME?</v>
      </c>
      <c r="CB122" s="30" t="e" cm="1">
        <f t="array" ref="CB122">INDEX($H:$M,ROW(),MATCH(CB$2,$H$1:$M$1,0))</f>
        <v>#NAME?</v>
      </c>
      <c r="CC122" s="30" t="e" cm="1">
        <f t="array" ref="CC122">INDEX($H:$M,ROW(),MATCH(CC$2,$H$1:$M$1,0))</f>
        <v>#NAME?</v>
      </c>
      <c r="CD122" s="30" t="e" cm="1">
        <f t="array" ref="CD122">INDEX($H:$M,ROW(),MATCH(CD$2,$H$1:$M$1,0))</f>
        <v>#NAME?</v>
      </c>
      <c r="CE122" s="30" t="e" cm="1">
        <f t="array" ref="CE122">INDEX($H:$M,ROW(),MATCH(CE$2,$H$1:$M$1,0))</f>
        <v>#NAME?</v>
      </c>
      <c r="CF122" s="30" t="e" cm="1">
        <f t="array" ref="CF122">INDEX($H:$M,ROW(),MATCH(CF$2,$H$1:$M$1,0))</f>
        <v>#NAME?</v>
      </c>
      <c r="CG122" s="30" t="e" cm="1">
        <f t="array" ref="CG122">INDEX($H:$M,ROW(),MATCH(CG$2,$H$1:$M$1,0))</f>
        <v>#NAME?</v>
      </c>
      <c r="CH122" s="30" t="e" cm="1">
        <f t="array" ref="CH122">INDEX($H:$M,ROW(),MATCH(CH$2,$H$1:$M$1,0))</f>
        <v>#NAME?</v>
      </c>
      <c r="CI122" s="30" t="e" cm="1">
        <f t="array" ref="CI122">INDEX($H:$M,ROW(),MATCH(CI$2,$H$1:$M$1,0))</f>
        <v>#NAME?</v>
      </c>
    </row>
    <row r="123" spans="1:87" x14ac:dyDescent="0.4">
      <c r="B123" t="s">
        <v>198</v>
      </c>
      <c r="C123" t="s">
        <v>156</v>
      </c>
      <c r="E123" s="27" t="str">
        <f>SUBSTITUTE(E108,":","")&amp;" Revenue"</f>
        <v>Subscription revenue - Tiers, secondary volume driven Revenue</v>
      </c>
      <c r="F123" s="27"/>
      <c r="G123" s="9"/>
      <c r="H123" s="28" t="e">
        <f t="shared" ref="H123:M123" si="139">SUMIF($2:$2,H$1,123:123)</f>
        <v>#NAME?</v>
      </c>
      <c r="I123" s="28" t="e">
        <f t="shared" si="139"/>
        <v>#NAME?</v>
      </c>
      <c r="J123" s="28" t="e">
        <f t="shared" si="139"/>
        <v>#NAME?</v>
      </c>
      <c r="K123" s="28" t="e">
        <f t="shared" si="139"/>
        <v>#NAME?</v>
      </c>
      <c r="L123" s="28" t="e">
        <f t="shared" si="139"/>
        <v>#NAME?</v>
      </c>
      <c r="M123" s="28" t="e">
        <f t="shared" si="139"/>
        <v>#NAME?</v>
      </c>
      <c r="P123" s="28" t="e">
        <f t="shared" ref="P123:CA123" si="140">P122*AVERAGE(P118,P112)</f>
        <v>#NAME?</v>
      </c>
      <c r="Q123" s="28" t="e">
        <f t="shared" si="140"/>
        <v>#NAME?</v>
      </c>
      <c r="R123" s="28" t="e">
        <f t="shared" si="140"/>
        <v>#NAME?</v>
      </c>
      <c r="S123" s="28" t="e">
        <f t="shared" si="140"/>
        <v>#NAME?</v>
      </c>
      <c r="T123" s="28" t="e">
        <f t="shared" si="140"/>
        <v>#NAME?</v>
      </c>
      <c r="U123" s="28" t="e">
        <f t="shared" si="140"/>
        <v>#NAME?</v>
      </c>
      <c r="V123" s="28" t="e">
        <f t="shared" si="140"/>
        <v>#NAME?</v>
      </c>
      <c r="W123" s="28" t="e">
        <f t="shared" si="140"/>
        <v>#NAME?</v>
      </c>
      <c r="X123" s="28" t="e">
        <f t="shared" si="140"/>
        <v>#NAME?</v>
      </c>
      <c r="Y123" s="28" t="e">
        <f t="shared" si="140"/>
        <v>#NAME?</v>
      </c>
      <c r="Z123" s="28" t="e">
        <f t="shared" si="140"/>
        <v>#NAME?</v>
      </c>
      <c r="AA123" s="28" t="e">
        <f t="shared" si="140"/>
        <v>#NAME?</v>
      </c>
      <c r="AB123" s="28" t="e">
        <f t="shared" si="140"/>
        <v>#NAME?</v>
      </c>
      <c r="AC123" s="28" t="e">
        <f t="shared" si="140"/>
        <v>#NAME?</v>
      </c>
      <c r="AD123" s="28" t="e">
        <f t="shared" si="140"/>
        <v>#NAME?</v>
      </c>
      <c r="AE123" s="28" t="e">
        <f t="shared" si="140"/>
        <v>#NAME?</v>
      </c>
      <c r="AF123" s="28" t="e">
        <f t="shared" si="140"/>
        <v>#NAME?</v>
      </c>
      <c r="AG123" s="28" t="e">
        <f t="shared" si="140"/>
        <v>#NAME?</v>
      </c>
      <c r="AH123" s="28" t="e">
        <f t="shared" si="140"/>
        <v>#NAME?</v>
      </c>
      <c r="AI123" s="28" t="e">
        <f t="shared" si="140"/>
        <v>#NAME?</v>
      </c>
      <c r="AJ123" s="28" t="e">
        <f t="shared" si="140"/>
        <v>#NAME?</v>
      </c>
      <c r="AK123" s="28" t="e">
        <f t="shared" si="140"/>
        <v>#NAME?</v>
      </c>
      <c r="AL123" s="28" t="e">
        <f t="shared" si="140"/>
        <v>#NAME?</v>
      </c>
      <c r="AM123" s="28" t="e">
        <f t="shared" si="140"/>
        <v>#NAME?</v>
      </c>
      <c r="AN123" s="28" t="e">
        <f t="shared" si="140"/>
        <v>#NAME?</v>
      </c>
      <c r="AO123" s="28" t="e">
        <f t="shared" si="140"/>
        <v>#NAME?</v>
      </c>
      <c r="AP123" s="28" t="e">
        <f t="shared" si="140"/>
        <v>#NAME?</v>
      </c>
      <c r="AQ123" s="28" t="e">
        <f t="shared" si="140"/>
        <v>#NAME?</v>
      </c>
      <c r="AR123" s="28" t="e">
        <f t="shared" si="140"/>
        <v>#NAME?</v>
      </c>
      <c r="AS123" s="28" t="e">
        <f t="shared" si="140"/>
        <v>#NAME?</v>
      </c>
      <c r="AT123" s="28" t="e">
        <f t="shared" si="140"/>
        <v>#NAME?</v>
      </c>
      <c r="AU123" s="28" t="e">
        <f t="shared" si="140"/>
        <v>#NAME?</v>
      </c>
      <c r="AV123" s="28" t="e">
        <f t="shared" si="140"/>
        <v>#NAME?</v>
      </c>
      <c r="AW123" s="28" t="e">
        <f t="shared" si="140"/>
        <v>#NAME?</v>
      </c>
      <c r="AX123" s="28" t="e">
        <f t="shared" si="140"/>
        <v>#NAME?</v>
      </c>
      <c r="AY123" s="28" t="e">
        <f t="shared" si="140"/>
        <v>#NAME?</v>
      </c>
      <c r="AZ123" s="28" t="e">
        <f t="shared" si="140"/>
        <v>#NAME?</v>
      </c>
      <c r="BA123" s="28" t="e">
        <f t="shared" si="140"/>
        <v>#NAME?</v>
      </c>
      <c r="BB123" s="28" t="e">
        <f t="shared" si="140"/>
        <v>#NAME?</v>
      </c>
      <c r="BC123" s="28" t="e">
        <f t="shared" si="140"/>
        <v>#NAME?</v>
      </c>
      <c r="BD123" s="28" t="e">
        <f t="shared" si="140"/>
        <v>#NAME?</v>
      </c>
      <c r="BE123" s="28" t="e">
        <f t="shared" si="140"/>
        <v>#NAME?</v>
      </c>
      <c r="BF123" s="28" t="e">
        <f t="shared" si="140"/>
        <v>#NAME?</v>
      </c>
      <c r="BG123" s="28" t="e">
        <f t="shared" si="140"/>
        <v>#NAME?</v>
      </c>
      <c r="BH123" s="28" t="e">
        <f t="shared" si="140"/>
        <v>#NAME?</v>
      </c>
      <c r="BI123" s="28" t="e">
        <f t="shared" si="140"/>
        <v>#NAME?</v>
      </c>
      <c r="BJ123" s="28" t="e">
        <f t="shared" si="140"/>
        <v>#NAME?</v>
      </c>
      <c r="BK123" s="28" t="e">
        <f t="shared" si="140"/>
        <v>#NAME?</v>
      </c>
      <c r="BL123" s="28" t="e">
        <f t="shared" si="140"/>
        <v>#NAME?</v>
      </c>
      <c r="BM123" s="28" t="e">
        <f t="shared" si="140"/>
        <v>#NAME?</v>
      </c>
      <c r="BN123" s="28" t="e">
        <f t="shared" si="140"/>
        <v>#NAME?</v>
      </c>
      <c r="BO123" s="28" t="e">
        <f t="shared" si="140"/>
        <v>#NAME?</v>
      </c>
      <c r="BP123" s="28" t="e">
        <f t="shared" si="140"/>
        <v>#NAME?</v>
      </c>
      <c r="BQ123" s="28" t="e">
        <f t="shared" si="140"/>
        <v>#NAME?</v>
      </c>
      <c r="BR123" s="28" t="e">
        <f t="shared" si="140"/>
        <v>#NAME?</v>
      </c>
      <c r="BS123" s="28" t="e">
        <f t="shared" si="140"/>
        <v>#NAME?</v>
      </c>
      <c r="BT123" s="28" t="e">
        <f t="shared" si="140"/>
        <v>#NAME?</v>
      </c>
      <c r="BU123" s="28" t="e">
        <f t="shared" si="140"/>
        <v>#NAME?</v>
      </c>
      <c r="BV123" s="28" t="e">
        <f t="shared" si="140"/>
        <v>#NAME?</v>
      </c>
      <c r="BW123" s="28" t="e">
        <f t="shared" si="140"/>
        <v>#NAME?</v>
      </c>
      <c r="BX123" s="28" t="e">
        <f t="shared" si="140"/>
        <v>#NAME?</v>
      </c>
      <c r="BY123" s="28" t="e">
        <f t="shared" si="140"/>
        <v>#NAME?</v>
      </c>
      <c r="BZ123" s="28" t="e">
        <f t="shared" si="140"/>
        <v>#NAME?</v>
      </c>
      <c r="CA123" s="28" t="e">
        <f t="shared" si="140"/>
        <v>#NAME?</v>
      </c>
      <c r="CB123" s="28" t="e">
        <f t="shared" ref="CB123:CI123" si="141">CB122*AVERAGE(CB118,CB112)</f>
        <v>#NAME?</v>
      </c>
      <c r="CC123" s="28" t="e">
        <f t="shared" si="141"/>
        <v>#NAME?</v>
      </c>
      <c r="CD123" s="28" t="e">
        <f t="shared" si="141"/>
        <v>#NAME?</v>
      </c>
      <c r="CE123" s="28" t="e">
        <f t="shared" si="141"/>
        <v>#NAME?</v>
      </c>
      <c r="CF123" s="28" t="e">
        <f t="shared" si="141"/>
        <v>#NAME?</v>
      </c>
      <c r="CG123" s="28" t="e">
        <f t="shared" si="141"/>
        <v>#NAME?</v>
      </c>
      <c r="CH123" s="28" t="e">
        <f t="shared" si="141"/>
        <v>#NAME?</v>
      </c>
      <c r="CI123" s="28" t="e">
        <f t="shared" si="141"/>
        <v>#NAME?</v>
      </c>
    </row>
    <row r="124" spans="1:87" x14ac:dyDescent="0.4">
      <c r="B124" s="6"/>
      <c r="C124" t="s">
        <v>156</v>
      </c>
    </row>
    <row r="125" spans="1:87" outlineLevel="1" x14ac:dyDescent="0.4">
      <c r="B125" s="6"/>
      <c r="C125" t="s">
        <v>156</v>
      </c>
      <c r="E125" s="12" t="s">
        <v>166</v>
      </c>
      <c r="F125" s="12"/>
      <c r="G125" s="13"/>
      <c r="H125" s="34"/>
      <c r="I125" s="34"/>
      <c r="J125" s="34"/>
      <c r="K125" s="34"/>
      <c r="L125" s="34"/>
      <c r="M125" s="34"/>
      <c r="P125" s="34" t="e">
        <f>P118</f>
        <v>#NAME?</v>
      </c>
      <c r="Q125" s="34" t="e">
        <f t="shared" ref="Q125:CB125" si="142">Q118</f>
        <v>#NAME?</v>
      </c>
      <c r="R125" s="34" t="e">
        <f t="shared" si="142"/>
        <v>#NAME?</v>
      </c>
      <c r="S125" s="34" t="e">
        <f t="shared" si="142"/>
        <v>#NAME?</v>
      </c>
      <c r="T125" s="34" t="e">
        <f t="shared" si="142"/>
        <v>#NAME?</v>
      </c>
      <c r="U125" s="34" t="e">
        <f t="shared" si="142"/>
        <v>#NAME?</v>
      </c>
      <c r="V125" s="34" t="e">
        <f t="shared" si="142"/>
        <v>#NAME?</v>
      </c>
      <c r="W125" s="34" t="e">
        <f t="shared" si="142"/>
        <v>#NAME?</v>
      </c>
      <c r="X125" s="34" t="e">
        <f t="shared" si="142"/>
        <v>#NAME?</v>
      </c>
      <c r="Y125" s="34" t="e">
        <f t="shared" si="142"/>
        <v>#NAME?</v>
      </c>
      <c r="Z125" s="34" t="e">
        <f t="shared" si="142"/>
        <v>#NAME?</v>
      </c>
      <c r="AA125" s="34" t="e">
        <f t="shared" si="142"/>
        <v>#NAME?</v>
      </c>
      <c r="AB125" s="34" t="e">
        <f t="shared" si="142"/>
        <v>#NAME?</v>
      </c>
      <c r="AC125" s="34" t="e">
        <f t="shared" si="142"/>
        <v>#NAME?</v>
      </c>
      <c r="AD125" s="34" t="e">
        <f t="shared" si="142"/>
        <v>#NAME?</v>
      </c>
      <c r="AE125" s="34" t="e">
        <f t="shared" si="142"/>
        <v>#NAME?</v>
      </c>
      <c r="AF125" s="34" t="e">
        <f t="shared" si="142"/>
        <v>#NAME?</v>
      </c>
      <c r="AG125" s="34" t="e">
        <f t="shared" si="142"/>
        <v>#NAME?</v>
      </c>
      <c r="AH125" s="34" t="e">
        <f t="shared" si="142"/>
        <v>#NAME?</v>
      </c>
      <c r="AI125" s="34" t="e">
        <f t="shared" si="142"/>
        <v>#NAME?</v>
      </c>
      <c r="AJ125" s="34" t="e">
        <f t="shared" si="142"/>
        <v>#NAME?</v>
      </c>
      <c r="AK125" s="34" t="e">
        <f t="shared" si="142"/>
        <v>#NAME?</v>
      </c>
      <c r="AL125" s="34" t="e">
        <f t="shared" si="142"/>
        <v>#NAME?</v>
      </c>
      <c r="AM125" s="34" t="e">
        <f t="shared" si="142"/>
        <v>#NAME?</v>
      </c>
      <c r="AN125" s="34" t="e">
        <f t="shared" si="142"/>
        <v>#NAME?</v>
      </c>
      <c r="AO125" s="34" t="e">
        <f t="shared" si="142"/>
        <v>#NAME?</v>
      </c>
      <c r="AP125" s="34" t="e">
        <f t="shared" si="142"/>
        <v>#NAME?</v>
      </c>
      <c r="AQ125" s="34" t="e">
        <f t="shared" si="142"/>
        <v>#NAME?</v>
      </c>
      <c r="AR125" s="34" t="e">
        <f t="shared" si="142"/>
        <v>#NAME?</v>
      </c>
      <c r="AS125" s="34" t="e">
        <f t="shared" si="142"/>
        <v>#NAME?</v>
      </c>
      <c r="AT125" s="34" t="e">
        <f t="shared" si="142"/>
        <v>#NAME?</v>
      </c>
      <c r="AU125" s="34" t="e">
        <f t="shared" si="142"/>
        <v>#NAME?</v>
      </c>
      <c r="AV125" s="34" t="e">
        <f t="shared" si="142"/>
        <v>#NAME?</v>
      </c>
      <c r="AW125" s="34" t="e">
        <f t="shared" si="142"/>
        <v>#NAME?</v>
      </c>
      <c r="AX125" s="34" t="e">
        <f t="shared" si="142"/>
        <v>#NAME?</v>
      </c>
      <c r="AY125" s="34" t="e">
        <f t="shared" si="142"/>
        <v>#NAME?</v>
      </c>
      <c r="AZ125" s="34" t="e">
        <f t="shared" si="142"/>
        <v>#NAME?</v>
      </c>
      <c r="BA125" s="34" t="e">
        <f t="shared" si="142"/>
        <v>#NAME?</v>
      </c>
      <c r="BB125" s="34" t="e">
        <f t="shared" si="142"/>
        <v>#NAME?</v>
      </c>
      <c r="BC125" s="34" t="e">
        <f t="shared" si="142"/>
        <v>#NAME?</v>
      </c>
      <c r="BD125" s="34" t="e">
        <f t="shared" si="142"/>
        <v>#NAME?</v>
      </c>
      <c r="BE125" s="34" t="e">
        <f t="shared" si="142"/>
        <v>#NAME?</v>
      </c>
      <c r="BF125" s="34" t="e">
        <f t="shared" si="142"/>
        <v>#NAME?</v>
      </c>
      <c r="BG125" s="34" t="e">
        <f t="shared" si="142"/>
        <v>#NAME?</v>
      </c>
      <c r="BH125" s="34" t="e">
        <f t="shared" si="142"/>
        <v>#NAME?</v>
      </c>
      <c r="BI125" s="34" t="e">
        <f t="shared" si="142"/>
        <v>#NAME?</v>
      </c>
      <c r="BJ125" s="34" t="e">
        <f t="shared" si="142"/>
        <v>#NAME?</v>
      </c>
      <c r="BK125" s="34" t="e">
        <f t="shared" si="142"/>
        <v>#NAME?</v>
      </c>
      <c r="BL125" s="34" t="e">
        <f t="shared" si="142"/>
        <v>#NAME?</v>
      </c>
      <c r="BM125" s="34" t="e">
        <f t="shared" si="142"/>
        <v>#NAME?</v>
      </c>
      <c r="BN125" s="34" t="e">
        <f t="shared" si="142"/>
        <v>#NAME?</v>
      </c>
      <c r="BO125" s="34" t="e">
        <f t="shared" si="142"/>
        <v>#NAME?</v>
      </c>
      <c r="BP125" s="34" t="e">
        <f t="shared" si="142"/>
        <v>#NAME?</v>
      </c>
      <c r="BQ125" s="34" t="e">
        <f t="shared" si="142"/>
        <v>#NAME?</v>
      </c>
      <c r="BR125" s="34" t="e">
        <f t="shared" si="142"/>
        <v>#NAME?</v>
      </c>
      <c r="BS125" s="34" t="e">
        <f t="shared" si="142"/>
        <v>#NAME?</v>
      </c>
      <c r="BT125" s="34" t="e">
        <f t="shared" si="142"/>
        <v>#NAME?</v>
      </c>
      <c r="BU125" s="34" t="e">
        <f t="shared" si="142"/>
        <v>#NAME?</v>
      </c>
      <c r="BV125" s="34" t="e">
        <f t="shared" si="142"/>
        <v>#NAME?</v>
      </c>
      <c r="BW125" s="34" t="e">
        <f t="shared" si="142"/>
        <v>#NAME?</v>
      </c>
      <c r="BX125" s="34" t="e">
        <f t="shared" si="142"/>
        <v>#NAME?</v>
      </c>
      <c r="BY125" s="34" t="e">
        <f t="shared" si="142"/>
        <v>#NAME?</v>
      </c>
      <c r="BZ125" s="34" t="e">
        <f t="shared" si="142"/>
        <v>#NAME?</v>
      </c>
      <c r="CA125" s="34" t="e">
        <f t="shared" si="142"/>
        <v>#NAME?</v>
      </c>
      <c r="CB125" s="34" t="e">
        <f t="shared" si="142"/>
        <v>#NAME?</v>
      </c>
      <c r="CC125" s="34" t="e">
        <f t="shared" ref="CC125:CI125" si="143">CC118</f>
        <v>#NAME?</v>
      </c>
      <c r="CD125" s="34" t="e">
        <f t="shared" si="143"/>
        <v>#NAME?</v>
      </c>
      <c r="CE125" s="34" t="e">
        <f t="shared" si="143"/>
        <v>#NAME?</v>
      </c>
      <c r="CF125" s="34" t="e">
        <f t="shared" si="143"/>
        <v>#NAME?</v>
      </c>
      <c r="CG125" s="34" t="e">
        <f t="shared" si="143"/>
        <v>#NAME?</v>
      </c>
      <c r="CH125" s="34" t="e">
        <f t="shared" si="143"/>
        <v>#NAME?</v>
      </c>
      <c r="CI125" s="34" t="e">
        <f t="shared" si="143"/>
        <v>#NAME?</v>
      </c>
    </row>
    <row r="126" spans="1:87" outlineLevel="1" x14ac:dyDescent="0.4">
      <c r="B126" s="6"/>
      <c r="C126" t="s">
        <v>156</v>
      </c>
    </row>
    <row r="127" spans="1:87" s="42" customFormat="1" x14ac:dyDescent="0.4">
      <c r="C127" s="42" t="s">
        <v>212</v>
      </c>
      <c r="E127" s="41" t="s">
        <v>181</v>
      </c>
      <c r="F127" s="41"/>
      <c r="G127" s="68"/>
    </row>
    <row r="128" spans="1:87" x14ac:dyDescent="0.4">
      <c r="B128" s="6"/>
      <c r="C128" t="s">
        <v>212</v>
      </c>
      <c r="E128" s="12" t="s">
        <v>70</v>
      </c>
      <c r="F128" s="12"/>
      <c r="G128" s="13"/>
    </row>
    <row r="129" spans="1:87" x14ac:dyDescent="0.4">
      <c r="B129" s="6"/>
      <c r="C129" t="s">
        <v>212</v>
      </c>
      <c r="E129" t="s">
        <v>71</v>
      </c>
      <c r="H129" s="15" t="e">
        <f>SUMIF($3:$3,H$1-1,129:129)</f>
        <v>#REF!</v>
      </c>
      <c r="I129" s="15" t="e">
        <f>H135</f>
        <v>#REF!</v>
      </c>
      <c r="J129" s="15" t="e">
        <f>I135</f>
        <v>#REF!</v>
      </c>
      <c r="K129" s="15" t="e">
        <f>J135</f>
        <v>#REF!</v>
      </c>
      <c r="L129" s="15" t="e">
        <f>K135</f>
        <v>#REF!</v>
      </c>
      <c r="M129" s="15" t="e">
        <f>L135</f>
        <v>#REF!</v>
      </c>
      <c r="O129" s="34"/>
      <c r="P129" s="34">
        <f>O135</f>
        <v>0</v>
      </c>
      <c r="Q129" s="34" t="e">
        <f>P135</f>
        <v>#REF!</v>
      </c>
      <c r="R129" s="34" t="e">
        <f t="shared" ref="R129:CC129" si="144">Q135</f>
        <v>#REF!</v>
      </c>
      <c r="S129" s="34" t="e">
        <f t="shared" si="144"/>
        <v>#REF!</v>
      </c>
      <c r="T129" s="34" t="e">
        <f t="shared" si="144"/>
        <v>#REF!</v>
      </c>
      <c r="U129" s="34" t="e">
        <f t="shared" si="144"/>
        <v>#REF!</v>
      </c>
      <c r="V129" s="34" t="e">
        <f t="shared" si="144"/>
        <v>#REF!</v>
      </c>
      <c r="W129" s="34" t="e">
        <f t="shared" si="144"/>
        <v>#REF!</v>
      </c>
      <c r="X129" s="34" t="e">
        <f t="shared" si="144"/>
        <v>#REF!</v>
      </c>
      <c r="Y129" s="34" t="e">
        <f t="shared" si="144"/>
        <v>#REF!</v>
      </c>
      <c r="Z129" s="34" t="e">
        <f t="shared" si="144"/>
        <v>#REF!</v>
      </c>
      <c r="AA129" s="34" t="e">
        <f t="shared" si="144"/>
        <v>#REF!</v>
      </c>
      <c r="AB129" s="34" t="e">
        <f t="shared" si="144"/>
        <v>#REF!</v>
      </c>
      <c r="AC129" s="34" t="e">
        <f t="shared" si="144"/>
        <v>#REF!</v>
      </c>
      <c r="AD129" s="34" t="e">
        <f t="shared" si="144"/>
        <v>#REF!</v>
      </c>
      <c r="AE129" s="34" t="e">
        <f t="shared" si="144"/>
        <v>#REF!</v>
      </c>
      <c r="AF129" s="34" t="e">
        <f t="shared" si="144"/>
        <v>#REF!</v>
      </c>
      <c r="AG129" s="34" t="e">
        <f t="shared" si="144"/>
        <v>#REF!</v>
      </c>
      <c r="AH129" s="34" t="e">
        <f t="shared" si="144"/>
        <v>#REF!</v>
      </c>
      <c r="AI129" s="34" t="e">
        <f t="shared" si="144"/>
        <v>#REF!</v>
      </c>
      <c r="AJ129" s="34" t="e">
        <f t="shared" si="144"/>
        <v>#REF!</v>
      </c>
      <c r="AK129" s="34" t="e">
        <f t="shared" si="144"/>
        <v>#REF!</v>
      </c>
      <c r="AL129" s="34" t="e">
        <f t="shared" si="144"/>
        <v>#REF!</v>
      </c>
      <c r="AM129" s="34" t="e">
        <f t="shared" si="144"/>
        <v>#REF!</v>
      </c>
      <c r="AN129" s="34" t="e">
        <f t="shared" si="144"/>
        <v>#REF!</v>
      </c>
      <c r="AO129" s="34" t="e">
        <f t="shared" si="144"/>
        <v>#REF!</v>
      </c>
      <c r="AP129" s="34" t="e">
        <f t="shared" si="144"/>
        <v>#REF!</v>
      </c>
      <c r="AQ129" s="34" t="e">
        <f t="shared" si="144"/>
        <v>#REF!</v>
      </c>
      <c r="AR129" s="34" t="e">
        <f t="shared" si="144"/>
        <v>#REF!</v>
      </c>
      <c r="AS129" s="34" t="e">
        <f t="shared" si="144"/>
        <v>#REF!</v>
      </c>
      <c r="AT129" s="34" t="e">
        <f t="shared" si="144"/>
        <v>#REF!</v>
      </c>
      <c r="AU129" s="34" t="e">
        <f t="shared" si="144"/>
        <v>#REF!</v>
      </c>
      <c r="AV129" s="34" t="e">
        <f t="shared" si="144"/>
        <v>#REF!</v>
      </c>
      <c r="AW129" s="34" t="e">
        <f t="shared" si="144"/>
        <v>#REF!</v>
      </c>
      <c r="AX129" s="34" t="e">
        <f t="shared" si="144"/>
        <v>#REF!</v>
      </c>
      <c r="AY129" s="34" t="e">
        <f t="shared" si="144"/>
        <v>#REF!</v>
      </c>
      <c r="AZ129" s="34" t="e">
        <f t="shared" si="144"/>
        <v>#REF!</v>
      </c>
      <c r="BA129" s="34" t="e">
        <f t="shared" si="144"/>
        <v>#REF!</v>
      </c>
      <c r="BB129" s="34" t="e">
        <f t="shared" si="144"/>
        <v>#REF!</v>
      </c>
      <c r="BC129" s="34" t="e">
        <f t="shared" si="144"/>
        <v>#REF!</v>
      </c>
      <c r="BD129" s="34" t="e">
        <f t="shared" si="144"/>
        <v>#REF!</v>
      </c>
      <c r="BE129" s="34" t="e">
        <f t="shared" si="144"/>
        <v>#REF!</v>
      </c>
      <c r="BF129" s="34" t="e">
        <f t="shared" si="144"/>
        <v>#REF!</v>
      </c>
      <c r="BG129" s="34" t="e">
        <f t="shared" si="144"/>
        <v>#REF!</v>
      </c>
      <c r="BH129" s="34" t="e">
        <f t="shared" si="144"/>
        <v>#REF!</v>
      </c>
      <c r="BI129" s="34" t="e">
        <f t="shared" si="144"/>
        <v>#REF!</v>
      </c>
      <c r="BJ129" s="34" t="e">
        <f t="shared" si="144"/>
        <v>#REF!</v>
      </c>
      <c r="BK129" s="34" t="e">
        <f t="shared" si="144"/>
        <v>#REF!</v>
      </c>
      <c r="BL129" s="34" t="e">
        <f t="shared" si="144"/>
        <v>#REF!</v>
      </c>
      <c r="BM129" s="34" t="e">
        <f t="shared" si="144"/>
        <v>#REF!</v>
      </c>
      <c r="BN129" s="34" t="e">
        <f t="shared" si="144"/>
        <v>#REF!</v>
      </c>
      <c r="BO129" s="34" t="e">
        <f t="shared" si="144"/>
        <v>#REF!</v>
      </c>
      <c r="BP129" s="34" t="e">
        <f t="shared" si="144"/>
        <v>#REF!</v>
      </c>
      <c r="BQ129" s="34" t="e">
        <f t="shared" si="144"/>
        <v>#REF!</v>
      </c>
      <c r="BR129" s="34" t="e">
        <f t="shared" si="144"/>
        <v>#REF!</v>
      </c>
      <c r="BS129" s="34" t="e">
        <f t="shared" si="144"/>
        <v>#REF!</v>
      </c>
      <c r="BT129" s="34" t="e">
        <f t="shared" si="144"/>
        <v>#REF!</v>
      </c>
      <c r="BU129" s="34" t="e">
        <f t="shared" si="144"/>
        <v>#REF!</v>
      </c>
      <c r="BV129" s="34" t="e">
        <f t="shared" si="144"/>
        <v>#REF!</v>
      </c>
      <c r="BW129" s="34" t="e">
        <f t="shared" si="144"/>
        <v>#REF!</v>
      </c>
      <c r="BX129" s="34" t="e">
        <f t="shared" si="144"/>
        <v>#REF!</v>
      </c>
      <c r="BY129" s="34" t="e">
        <f t="shared" si="144"/>
        <v>#REF!</v>
      </c>
      <c r="BZ129" s="34" t="e">
        <f t="shared" si="144"/>
        <v>#REF!</v>
      </c>
      <c r="CA129" s="34" t="e">
        <f t="shared" si="144"/>
        <v>#REF!</v>
      </c>
      <c r="CB129" s="34" t="e">
        <f t="shared" si="144"/>
        <v>#REF!</v>
      </c>
      <c r="CC129" s="34" t="e">
        <f t="shared" si="144"/>
        <v>#REF!</v>
      </c>
      <c r="CD129" s="34" t="e">
        <f t="shared" ref="CD129:CI129" si="145">CC135</f>
        <v>#REF!</v>
      </c>
      <c r="CE129" s="34" t="e">
        <f t="shared" si="145"/>
        <v>#REF!</v>
      </c>
      <c r="CF129" s="34" t="e">
        <f t="shared" si="145"/>
        <v>#REF!</v>
      </c>
      <c r="CG129" s="34" t="e">
        <f t="shared" si="145"/>
        <v>#REF!</v>
      </c>
      <c r="CH129" s="34" t="e">
        <f t="shared" si="145"/>
        <v>#REF!</v>
      </c>
      <c r="CI129" s="34" t="e">
        <f t="shared" si="145"/>
        <v>#REF!</v>
      </c>
    </row>
    <row r="130" spans="1:87" x14ac:dyDescent="0.4">
      <c r="B130" s="6"/>
      <c r="C130" t="s">
        <v>212</v>
      </c>
      <c r="E130" t="s">
        <v>182</v>
      </c>
      <c r="H130" s="34" t="e">
        <f t="shared" ref="H130:M130" si="146">SUMIF($2:$2,H$1,130:130)</f>
        <v>#REF!</v>
      </c>
      <c r="I130" s="34" t="e">
        <f t="shared" si="146"/>
        <v>#REF!</v>
      </c>
      <c r="J130" s="34" t="e">
        <f t="shared" si="146"/>
        <v>#REF!</v>
      </c>
      <c r="K130" s="34" t="e">
        <f t="shared" si="146"/>
        <v>#REF!</v>
      </c>
      <c r="L130" s="34" t="e">
        <f t="shared" si="146"/>
        <v>#REF!</v>
      </c>
      <c r="M130" s="34" t="e">
        <f t="shared" si="146"/>
        <v>#REF!</v>
      </c>
      <c r="O130" s="17"/>
      <c r="P130" s="34" t="e">
        <f>#REF!/#REF!</f>
        <v>#REF!</v>
      </c>
      <c r="Q130" s="34" t="e">
        <f>#REF!/#REF!</f>
        <v>#REF!</v>
      </c>
      <c r="R130" s="34" t="e">
        <f>#REF!/#REF!</f>
        <v>#REF!</v>
      </c>
      <c r="S130" s="34" t="e">
        <f>#REF!/#REF!</f>
        <v>#REF!</v>
      </c>
      <c r="T130" s="34" t="e">
        <f>#REF!/#REF!</f>
        <v>#REF!</v>
      </c>
      <c r="U130" s="34" t="e">
        <f>#REF!/#REF!</f>
        <v>#REF!</v>
      </c>
      <c r="V130" s="34" t="e">
        <f>#REF!/#REF!</f>
        <v>#REF!</v>
      </c>
      <c r="W130" s="34" t="e">
        <f>#REF!/#REF!</f>
        <v>#REF!</v>
      </c>
      <c r="X130" s="34" t="e">
        <f>#REF!/#REF!</f>
        <v>#REF!</v>
      </c>
      <c r="Y130" s="34" t="e">
        <f>#REF!/#REF!</f>
        <v>#REF!</v>
      </c>
      <c r="Z130" s="34" t="e">
        <f>#REF!/#REF!</f>
        <v>#REF!</v>
      </c>
      <c r="AA130" s="34" t="e">
        <f>#REF!/#REF!</f>
        <v>#REF!</v>
      </c>
      <c r="AB130" s="34" t="e">
        <f>#REF!/#REF!</f>
        <v>#REF!</v>
      </c>
      <c r="AC130" s="34" t="e">
        <f>#REF!/#REF!</f>
        <v>#REF!</v>
      </c>
      <c r="AD130" s="34" t="e">
        <f>#REF!/#REF!</f>
        <v>#REF!</v>
      </c>
      <c r="AE130" s="34" t="e">
        <f>#REF!/#REF!</f>
        <v>#REF!</v>
      </c>
      <c r="AF130" s="34" t="e">
        <f>#REF!/#REF!</f>
        <v>#REF!</v>
      </c>
      <c r="AG130" s="34" t="e">
        <f>#REF!/#REF!</f>
        <v>#REF!</v>
      </c>
      <c r="AH130" s="34" t="e">
        <f>#REF!/#REF!</f>
        <v>#REF!</v>
      </c>
      <c r="AI130" s="34" t="e">
        <f>#REF!/#REF!</f>
        <v>#REF!</v>
      </c>
      <c r="AJ130" s="34" t="e">
        <f>#REF!/#REF!</f>
        <v>#REF!</v>
      </c>
      <c r="AK130" s="34" t="e">
        <f>#REF!/#REF!</f>
        <v>#REF!</v>
      </c>
      <c r="AL130" s="34" t="e">
        <f>#REF!/#REF!</f>
        <v>#REF!</v>
      </c>
      <c r="AM130" s="34" t="e">
        <f>#REF!/#REF!</f>
        <v>#REF!</v>
      </c>
      <c r="AN130" s="34" t="e">
        <f>#REF!/#REF!</f>
        <v>#REF!</v>
      </c>
      <c r="AO130" s="34" t="e">
        <f>#REF!/#REF!</f>
        <v>#REF!</v>
      </c>
      <c r="AP130" s="34" t="e">
        <f>#REF!/#REF!</f>
        <v>#REF!</v>
      </c>
      <c r="AQ130" s="34" t="e">
        <f>#REF!/#REF!</f>
        <v>#REF!</v>
      </c>
      <c r="AR130" s="34" t="e">
        <f>#REF!/#REF!</f>
        <v>#REF!</v>
      </c>
      <c r="AS130" s="34" t="e">
        <f>#REF!/#REF!</f>
        <v>#REF!</v>
      </c>
      <c r="AT130" s="34" t="e">
        <f>#REF!/#REF!</f>
        <v>#REF!</v>
      </c>
      <c r="AU130" s="34" t="e">
        <f>#REF!/#REF!</f>
        <v>#REF!</v>
      </c>
      <c r="AV130" s="34" t="e">
        <f>#REF!/#REF!</f>
        <v>#REF!</v>
      </c>
      <c r="AW130" s="34" t="e">
        <f>#REF!/#REF!</f>
        <v>#REF!</v>
      </c>
      <c r="AX130" s="34" t="e">
        <f>#REF!/#REF!</f>
        <v>#REF!</v>
      </c>
      <c r="AY130" s="34" t="e">
        <f>#REF!/#REF!</f>
        <v>#REF!</v>
      </c>
      <c r="AZ130" s="34" t="e">
        <f>#REF!/#REF!</f>
        <v>#REF!</v>
      </c>
      <c r="BA130" s="34" t="e">
        <f>#REF!/#REF!</f>
        <v>#REF!</v>
      </c>
      <c r="BB130" s="34" t="e">
        <f>#REF!/#REF!</f>
        <v>#REF!</v>
      </c>
      <c r="BC130" s="34" t="e">
        <f>#REF!/#REF!</f>
        <v>#REF!</v>
      </c>
      <c r="BD130" s="34" t="e">
        <f>#REF!/#REF!</f>
        <v>#REF!</v>
      </c>
      <c r="BE130" s="34" t="e">
        <f>#REF!/#REF!</f>
        <v>#REF!</v>
      </c>
      <c r="BF130" s="34" t="e">
        <f>#REF!/#REF!</f>
        <v>#REF!</v>
      </c>
      <c r="BG130" s="34" t="e">
        <f>#REF!/#REF!</f>
        <v>#REF!</v>
      </c>
      <c r="BH130" s="34" t="e">
        <f>#REF!/#REF!</f>
        <v>#REF!</v>
      </c>
      <c r="BI130" s="34" t="e">
        <f>#REF!/#REF!</f>
        <v>#REF!</v>
      </c>
      <c r="BJ130" s="34" t="e">
        <f>#REF!/#REF!</f>
        <v>#REF!</v>
      </c>
      <c r="BK130" s="34" t="e">
        <f>#REF!/#REF!</f>
        <v>#REF!</v>
      </c>
      <c r="BL130" s="34" t="e">
        <f>#REF!/#REF!</f>
        <v>#REF!</v>
      </c>
      <c r="BM130" s="34" t="e">
        <f>#REF!/#REF!</f>
        <v>#REF!</v>
      </c>
      <c r="BN130" s="34" t="e">
        <f>#REF!/#REF!</f>
        <v>#REF!</v>
      </c>
      <c r="BO130" s="34" t="e">
        <f>#REF!/#REF!</f>
        <v>#REF!</v>
      </c>
      <c r="BP130" s="34" t="e">
        <f>#REF!/#REF!</f>
        <v>#REF!</v>
      </c>
      <c r="BQ130" s="34" t="e">
        <f>#REF!/#REF!</f>
        <v>#REF!</v>
      </c>
      <c r="BR130" s="34" t="e">
        <f>#REF!/#REF!</f>
        <v>#REF!</v>
      </c>
      <c r="BS130" s="34" t="e">
        <f>#REF!/#REF!</f>
        <v>#REF!</v>
      </c>
      <c r="BT130" s="34" t="e">
        <f>#REF!/#REF!</f>
        <v>#REF!</v>
      </c>
      <c r="BU130" s="34" t="e">
        <f>#REF!/#REF!</f>
        <v>#REF!</v>
      </c>
      <c r="BV130" s="34" t="e">
        <f>#REF!/#REF!</f>
        <v>#REF!</v>
      </c>
      <c r="BW130" s="34" t="e">
        <f>#REF!/#REF!</f>
        <v>#REF!</v>
      </c>
      <c r="BX130" s="34" t="e">
        <f>#REF!/#REF!</f>
        <v>#REF!</v>
      </c>
      <c r="BY130" s="34" t="e">
        <f>#REF!/#REF!</f>
        <v>#REF!</v>
      </c>
      <c r="BZ130" s="34" t="e">
        <f>#REF!/#REF!</f>
        <v>#REF!</v>
      </c>
      <c r="CA130" s="34" t="e">
        <f>#REF!/#REF!</f>
        <v>#REF!</v>
      </c>
      <c r="CB130" s="34" t="e">
        <f>#REF!/#REF!</f>
        <v>#REF!</v>
      </c>
      <c r="CC130" s="34" t="e">
        <f>#REF!/#REF!</f>
        <v>#REF!</v>
      </c>
      <c r="CD130" s="34" t="e">
        <f>#REF!/#REF!</f>
        <v>#REF!</v>
      </c>
      <c r="CE130" s="34" t="e">
        <f>#REF!/#REF!</f>
        <v>#REF!</v>
      </c>
      <c r="CF130" s="34" t="e">
        <f>#REF!/#REF!</f>
        <v>#REF!</v>
      </c>
      <c r="CG130" s="34" t="e">
        <f>#REF!/#REF!</f>
        <v>#REF!</v>
      </c>
      <c r="CH130" s="34" t="e">
        <f>#REF!/#REF!</f>
        <v>#REF!</v>
      </c>
      <c r="CI130" s="34" t="e">
        <f>#REF!/#REF!</f>
        <v>#REF!</v>
      </c>
    </row>
    <row r="131" spans="1:87" x14ac:dyDescent="0.4">
      <c r="C131" t="s">
        <v>212</v>
      </c>
      <c r="E131" s="12" t="s">
        <v>178</v>
      </c>
      <c r="F131" s="12"/>
      <c r="G131" s="13"/>
      <c r="H131" s="16">
        <v>0.05</v>
      </c>
      <c r="I131" s="16">
        <v>0.05</v>
      </c>
      <c r="J131" s="16">
        <v>0.05</v>
      </c>
      <c r="K131" s="16">
        <v>0.05</v>
      </c>
      <c r="L131" s="16">
        <v>0.05</v>
      </c>
      <c r="M131" s="16">
        <v>0.05</v>
      </c>
      <c r="O131" s="20"/>
      <c r="P131" s="20" t="e" cm="1">
        <f t="array" ref="P131">INDEX($H:$M,ROW(),MATCH(P$2,$H$1:$M$1,0))</f>
        <v>#NAME?</v>
      </c>
      <c r="Q131" s="20" t="e" cm="1">
        <f t="array" ref="Q131">INDEX($H:$M,ROW(),MATCH(Q$2,$H$1:$M$1,0))</f>
        <v>#NAME?</v>
      </c>
      <c r="R131" s="20" t="e" cm="1">
        <f t="array" ref="R131">INDEX($H:$M,ROW(),MATCH(R$2,$H$1:$M$1,0))</f>
        <v>#NAME?</v>
      </c>
      <c r="S131" s="20" t="e" cm="1">
        <f t="array" ref="S131">INDEX($H:$M,ROW(),MATCH(S$2,$H$1:$M$1,0))</f>
        <v>#NAME?</v>
      </c>
      <c r="T131" s="20" t="e" cm="1">
        <f t="array" ref="T131">INDEX($H:$M,ROW(),MATCH(T$2,$H$1:$M$1,0))</f>
        <v>#NAME?</v>
      </c>
      <c r="U131" s="20" t="e" cm="1">
        <f t="array" ref="U131">INDEX($H:$M,ROW(),MATCH(U$2,$H$1:$M$1,0))</f>
        <v>#NAME?</v>
      </c>
      <c r="V131" s="20" t="e" cm="1">
        <f t="array" ref="V131">INDEX($H:$M,ROW(),MATCH(V$2,$H$1:$M$1,0))</f>
        <v>#NAME?</v>
      </c>
      <c r="W131" s="20" t="e" cm="1">
        <f t="array" ref="W131">INDEX($H:$M,ROW(),MATCH(W$2,$H$1:$M$1,0))</f>
        <v>#NAME?</v>
      </c>
      <c r="X131" s="20" t="e" cm="1">
        <f t="array" ref="X131">INDEX($H:$M,ROW(),MATCH(X$2,$H$1:$M$1,0))</f>
        <v>#NAME?</v>
      </c>
      <c r="Y131" s="20" t="e" cm="1">
        <f t="array" ref="Y131">INDEX($H:$M,ROW(),MATCH(Y$2,$H$1:$M$1,0))</f>
        <v>#NAME?</v>
      </c>
      <c r="Z131" s="20" t="e" cm="1">
        <f t="array" ref="Z131">INDEX($H:$M,ROW(),MATCH(Z$2,$H$1:$M$1,0))</f>
        <v>#NAME?</v>
      </c>
      <c r="AA131" s="20" t="e" cm="1">
        <f t="array" ref="AA131">INDEX($H:$M,ROW(),MATCH(AA$2,$H$1:$M$1,0))</f>
        <v>#NAME?</v>
      </c>
      <c r="AB131" s="20" t="e" cm="1">
        <f t="array" ref="AB131">INDEX($H:$M,ROW(),MATCH(AB$2,$H$1:$M$1,0))</f>
        <v>#NAME?</v>
      </c>
      <c r="AC131" s="20" t="e" cm="1">
        <f t="array" ref="AC131">INDEX($H:$M,ROW(),MATCH(AC$2,$H$1:$M$1,0))</f>
        <v>#NAME?</v>
      </c>
      <c r="AD131" s="20" t="e" cm="1">
        <f t="array" ref="AD131">INDEX($H:$M,ROW(),MATCH(AD$2,$H$1:$M$1,0))</f>
        <v>#NAME?</v>
      </c>
      <c r="AE131" s="20" t="e" cm="1">
        <f t="array" ref="AE131">INDEX($H:$M,ROW(),MATCH(AE$2,$H$1:$M$1,0))</f>
        <v>#NAME?</v>
      </c>
      <c r="AF131" s="20" t="e" cm="1">
        <f t="array" ref="AF131">INDEX($H:$M,ROW(),MATCH(AF$2,$H$1:$M$1,0))</f>
        <v>#NAME?</v>
      </c>
      <c r="AG131" s="20" t="e" cm="1">
        <f t="array" ref="AG131">INDEX($H:$M,ROW(),MATCH(AG$2,$H$1:$M$1,0))</f>
        <v>#NAME?</v>
      </c>
      <c r="AH131" s="20" t="e" cm="1">
        <f t="array" ref="AH131">INDEX($H:$M,ROW(),MATCH(AH$2,$H$1:$M$1,0))</f>
        <v>#NAME?</v>
      </c>
      <c r="AI131" s="20" t="e" cm="1">
        <f t="array" ref="AI131">INDEX($H:$M,ROW(),MATCH(AI$2,$H$1:$M$1,0))</f>
        <v>#NAME?</v>
      </c>
      <c r="AJ131" s="20" t="e" cm="1">
        <f t="array" ref="AJ131">INDEX($H:$M,ROW(),MATCH(AJ$2,$H$1:$M$1,0))</f>
        <v>#NAME?</v>
      </c>
      <c r="AK131" s="20" t="e" cm="1">
        <f t="array" ref="AK131">INDEX($H:$M,ROW(),MATCH(AK$2,$H$1:$M$1,0))</f>
        <v>#NAME?</v>
      </c>
      <c r="AL131" s="20" t="e" cm="1">
        <f t="array" ref="AL131">INDEX($H:$M,ROW(),MATCH(AL$2,$H$1:$M$1,0))</f>
        <v>#NAME?</v>
      </c>
      <c r="AM131" s="20" t="e" cm="1">
        <f t="array" ref="AM131">INDEX($H:$M,ROW(),MATCH(AM$2,$H$1:$M$1,0))</f>
        <v>#NAME?</v>
      </c>
      <c r="AN131" s="20" t="e" cm="1">
        <f t="array" ref="AN131">INDEX($H:$M,ROW(),MATCH(AN$2,$H$1:$M$1,0))</f>
        <v>#NAME?</v>
      </c>
      <c r="AO131" s="20" t="e" cm="1">
        <f t="array" ref="AO131">INDEX($H:$M,ROW(),MATCH(AO$2,$H$1:$M$1,0))</f>
        <v>#NAME?</v>
      </c>
      <c r="AP131" s="20" t="e" cm="1">
        <f t="array" ref="AP131">INDEX($H:$M,ROW(),MATCH(AP$2,$H$1:$M$1,0))</f>
        <v>#NAME?</v>
      </c>
      <c r="AQ131" s="20" t="e" cm="1">
        <f t="array" ref="AQ131">INDEX($H:$M,ROW(),MATCH(AQ$2,$H$1:$M$1,0))</f>
        <v>#NAME?</v>
      </c>
      <c r="AR131" s="20" t="e" cm="1">
        <f t="array" ref="AR131">INDEX($H:$M,ROW(),MATCH(AR$2,$H$1:$M$1,0))</f>
        <v>#NAME?</v>
      </c>
      <c r="AS131" s="20" t="e" cm="1">
        <f t="array" ref="AS131">INDEX($H:$M,ROW(),MATCH(AS$2,$H$1:$M$1,0))</f>
        <v>#NAME?</v>
      </c>
      <c r="AT131" s="20" t="e" cm="1">
        <f t="array" ref="AT131">INDEX($H:$M,ROW(),MATCH(AT$2,$H$1:$M$1,0))</f>
        <v>#NAME?</v>
      </c>
      <c r="AU131" s="20" t="e" cm="1">
        <f t="array" ref="AU131">INDEX($H:$M,ROW(),MATCH(AU$2,$H$1:$M$1,0))</f>
        <v>#NAME?</v>
      </c>
      <c r="AV131" s="20" t="e" cm="1">
        <f t="array" ref="AV131">INDEX($H:$M,ROW(),MATCH(AV$2,$H$1:$M$1,0))</f>
        <v>#NAME?</v>
      </c>
      <c r="AW131" s="20" t="e" cm="1">
        <f t="array" ref="AW131">INDEX($H:$M,ROW(),MATCH(AW$2,$H$1:$M$1,0))</f>
        <v>#NAME?</v>
      </c>
      <c r="AX131" s="20" t="e" cm="1">
        <f t="array" ref="AX131">INDEX($H:$M,ROW(),MATCH(AX$2,$H$1:$M$1,0))</f>
        <v>#NAME?</v>
      </c>
      <c r="AY131" s="20" t="e" cm="1">
        <f t="array" ref="AY131">INDEX($H:$M,ROW(),MATCH(AY$2,$H$1:$M$1,0))</f>
        <v>#NAME?</v>
      </c>
      <c r="AZ131" s="20" t="e" cm="1">
        <f t="array" ref="AZ131">INDEX($H:$M,ROW(),MATCH(AZ$2,$H$1:$M$1,0))</f>
        <v>#NAME?</v>
      </c>
      <c r="BA131" s="20" t="e" cm="1">
        <f t="array" ref="BA131">INDEX($H:$M,ROW(),MATCH(BA$2,$H$1:$M$1,0))</f>
        <v>#NAME?</v>
      </c>
      <c r="BB131" s="20" t="e" cm="1">
        <f t="array" ref="BB131">INDEX($H:$M,ROW(),MATCH(BB$2,$H$1:$M$1,0))</f>
        <v>#NAME?</v>
      </c>
      <c r="BC131" s="20" t="e" cm="1">
        <f t="array" ref="BC131">INDEX($H:$M,ROW(),MATCH(BC$2,$H$1:$M$1,0))</f>
        <v>#NAME?</v>
      </c>
      <c r="BD131" s="20" t="e" cm="1">
        <f t="array" ref="BD131">INDEX($H:$M,ROW(),MATCH(BD$2,$H$1:$M$1,0))</f>
        <v>#NAME?</v>
      </c>
      <c r="BE131" s="20" t="e" cm="1">
        <f t="array" ref="BE131">INDEX($H:$M,ROW(),MATCH(BE$2,$H$1:$M$1,0))</f>
        <v>#NAME?</v>
      </c>
      <c r="BF131" s="20" t="e" cm="1">
        <f t="array" ref="BF131">INDEX($H:$M,ROW(),MATCH(BF$2,$H$1:$M$1,0))</f>
        <v>#NAME?</v>
      </c>
      <c r="BG131" s="20" t="e" cm="1">
        <f t="array" ref="BG131">INDEX($H:$M,ROW(),MATCH(BG$2,$H$1:$M$1,0))</f>
        <v>#NAME?</v>
      </c>
      <c r="BH131" s="20" t="e" cm="1">
        <f t="array" ref="BH131">INDEX($H:$M,ROW(),MATCH(BH$2,$H$1:$M$1,0))</f>
        <v>#NAME?</v>
      </c>
      <c r="BI131" s="20" t="e" cm="1">
        <f t="array" ref="BI131">INDEX($H:$M,ROW(),MATCH(BI$2,$H$1:$M$1,0))</f>
        <v>#NAME?</v>
      </c>
      <c r="BJ131" s="20" t="e" cm="1">
        <f t="array" ref="BJ131">INDEX($H:$M,ROW(),MATCH(BJ$2,$H$1:$M$1,0))</f>
        <v>#NAME?</v>
      </c>
      <c r="BK131" s="20" t="e" cm="1">
        <f t="array" ref="BK131">INDEX($H:$M,ROW(),MATCH(BK$2,$H$1:$M$1,0))</f>
        <v>#NAME?</v>
      </c>
      <c r="BL131" s="20" t="e" cm="1">
        <f t="array" ref="BL131">INDEX($H:$M,ROW(),MATCH(BL$2,$H$1:$M$1,0))</f>
        <v>#NAME?</v>
      </c>
      <c r="BM131" s="20" t="e" cm="1">
        <f t="array" ref="BM131">INDEX($H:$M,ROW(),MATCH(BM$2,$H$1:$M$1,0))</f>
        <v>#NAME?</v>
      </c>
      <c r="BN131" s="20" t="e" cm="1">
        <f t="array" ref="BN131">INDEX($H:$M,ROW(),MATCH(BN$2,$H$1:$M$1,0))</f>
        <v>#NAME?</v>
      </c>
      <c r="BO131" s="20" t="e" cm="1">
        <f t="array" ref="BO131">INDEX($H:$M,ROW(),MATCH(BO$2,$H$1:$M$1,0))</f>
        <v>#NAME?</v>
      </c>
      <c r="BP131" s="20" t="e" cm="1">
        <f t="array" ref="BP131">INDEX($H:$M,ROW(),MATCH(BP$2,$H$1:$M$1,0))</f>
        <v>#NAME?</v>
      </c>
      <c r="BQ131" s="20" t="e" cm="1">
        <f t="array" ref="BQ131">INDEX($H:$M,ROW(),MATCH(BQ$2,$H$1:$M$1,0))</f>
        <v>#NAME?</v>
      </c>
      <c r="BR131" s="20" t="e" cm="1">
        <f t="array" ref="BR131">INDEX($H:$M,ROW(),MATCH(BR$2,$H$1:$M$1,0))</f>
        <v>#NAME?</v>
      </c>
      <c r="BS131" s="20" t="e" cm="1">
        <f t="array" ref="BS131">INDEX($H:$M,ROW(),MATCH(BS$2,$H$1:$M$1,0))</f>
        <v>#NAME?</v>
      </c>
      <c r="BT131" s="20" t="e" cm="1">
        <f t="array" ref="BT131">INDEX($H:$M,ROW(),MATCH(BT$2,$H$1:$M$1,0))</f>
        <v>#NAME?</v>
      </c>
      <c r="BU131" s="20" t="e" cm="1">
        <f t="array" ref="BU131">INDEX($H:$M,ROW(),MATCH(BU$2,$H$1:$M$1,0))</f>
        <v>#NAME?</v>
      </c>
      <c r="BV131" s="20" t="e" cm="1">
        <f t="array" ref="BV131">INDEX($H:$M,ROW(),MATCH(BV$2,$H$1:$M$1,0))</f>
        <v>#NAME?</v>
      </c>
      <c r="BW131" s="20" t="e" cm="1">
        <f t="array" ref="BW131">INDEX($H:$M,ROW(),MATCH(BW$2,$H$1:$M$1,0))</f>
        <v>#NAME?</v>
      </c>
      <c r="BX131" s="20" t="e" cm="1">
        <f t="array" ref="BX131">INDEX($H:$M,ROW(),MATCH(BX$2,$H$1:$M$1,0))</f>
        <v>#NAME?</v>
      </c>
      <c r="BY131" s="20" t="e" cm="1">
        <f t="array" ref="BY131">INDEX($H:$M,ROW(),MATCH(BY$2,$H$1:$M$1,0))</f>
        <v>#NAME?</v>
      </c>
      <c r="BZ131" s="20" t="e" cm="1">
        <f t="array" ref="BZ131">INDEX($H:$M,ROW(),MATCH(BZ$2,$H$1:$M$1,0))</f>
        <v>#NAME?</v>
      </c>
      <c r="CA131" s="20" t="e" cm="1">
        <f t="array" ref="CA131">INDEX($H:$M,ROW(),MATCH(CA$2,$H$1:$M$1,0))</f>
        <v>#NAME?</v>
      </c>
      <c r="CB131" s="20" t="e" cm="1">
        <f t="array" ref="CB131">INDEX($H:$M,ROW(),MATCH(CB$2,$H$1:$M$1,0))</f>
        <v>#NAME?</v>
      </c>
      <c r="CC131" s="20" t="e" cm="1">
        <f t="array" ref="CC131">INDEX($H:$M,ROW(),MATCH(CC$2,$H$1:$M$1,0))</f>
        <v>#NAME?</v>
      </c>
      <c r="CD131" s="20" t="e" cm="1">
        <f t="array" ref="CD131">INDEX($H:$M,ROW(),MATCH(CD$2,$H$1:$M$1,0))</f>
        <v>#NAME?</v>
      </c>
      <c r="CE131" s="20" t="e" cm="1">
        <f t="array" ref="CE131">INDEX($H:$M,ROW(),MATCH(CE$2,$H$1:$M$1,0))</f>
        <v>#NAME?</v>
      </c>
      <c r="CF131" s="20" t="e" cm="1">
        <f t="array" ref="CF131">INDEX($H:$M,ROW(),MATCH(CF$2,$H$1:$M$1,0))</f>
        <v>#NAME?</v>
      </c>
      <c r="CG131" s="20" t="e" cm="1">
        <f t="array" ref="CG131">INDEX($H:$M,ROW(),MATCH(CG$2,$H$1:$M$1,0))</f>
        <v>#NAME?</v>
      </c>
      <c r="CH131" s="20" t="e" cm="1">
        <f t="array" ref="CH131">INDEX($H:$M,ROW(),MATCH(CH$2,$H$1:$M$1,0))</f>
        <v>#NAME?</v>
      </c>
      <c r="CI131" s="20" t="e" cm="1">
        <f t="array" ref="CI131">INDEX($H:$M,ROW(),MATCH(CI$2,$H$1:$M$1,0))</f>
        <v>#NAME?</v>
      </c>
    </row>
    <row r="132" spans="1:87" x14ac:dyDescent="0.4">
      <c r="A132" s="6"/>
      <c r="B132" s="6"/>
      <c r="C132" t="s">
        <v>212</v>
      </c>
      <c r="E132" s="12" t="s">
        <v>179</v>
      </c>
      <c r="F132" s="12"/>
      <c r="G132" s="13"/>
      <c r="H132" s="34" t="e">
        <f t="shared" ref="H132:M132" si="147">SUMIF($2:$2,H$1,132:132)</f>
        <v>#NAME?</v>
      </c>
      <c r="I132" s="34" t="e">
        <f t="shared" si="147"/>
        <v>#NAME?</v>
      </c>
      <c r="J132" s="34" t="e">
        <f t="shared" si="147"/>
        <v>#NAME?</v>
      </c>
      <c r="K132" s="34" t="e">
        <f t="shared" si="147"/>
        <v>#NAME?</v>
      </c>
      <c r="L132" s="34" t="e">
        <f t="shared" si="147"/>
        <v>#NAME?</v>
      </c>
      <c r="M132" s="34" t="e">
        <f t="shared" si="147"/>
        <v>#NAME?</v>
      </c>
      <c r="O132" s="17"/>
      <c r="P132" s="34" t="e">
        <f t="shared" ref="P132:CA132" si="148">P129*P131</f>
        <v>#NAME?</v>
      </c>
      <c r="Q132" s="34" t="e">
        <f t="shared" si="148"/>
        <v>#REF!</v>
      </c>
      <c r="R132" s="34" t="e">
        <f t="shared" si="148"/>
        <v>#REF!</v>
      </c>
      <c r="S132" s="34" t="e">
        <f t="shared" si="148"/>
        <v>#REF!</v>
      </c>
      <c r="T132" s="34" t="e">
        <f t="shared" si="148"/>
        <v>#REF!</v>
      </c>
      <c r="U132" s="34" t="e">
        <f t="shared" si="148"/>
        <v>#REF!</v>
      </c>
      <c r="V132" s="34" t="e">
        <f t="shared" si="148"/>
        <v>#REF!</v>
      </c>
      <c r="W132" s="34" t="e">
        <f t="shared" si="148"/>
        <v>#REF!</v>
      </c>
      <c r="X132" s="34" t="e">
        <f t="shared" si="148"/>
        <v>#REF!</v>
      </c>
      <c r="Y132" s="34" t="e">
        <f t="shared" si="148"/>
        <v>#REF!</v>
      </c>
      <c r="Z132" s="34" t="e">
        <f t="shared" si="148"/>
        <v>#REF!</v>
      </c>
      <c r="AA132" s="34" t="e">
        <f t="shared" si="148"/>
        <v>#REF!</v>
      </c>
      <c r="AB132" s="34" t="e">
        <f t="shared" si="148"/>
        <v>#REF!</v>
      </c>
      <c r="AC132" s="34" t="e">
        <f t="shared" si="148"/>
        <v>#REF!</v>
      </c>
      <c r="AD132" s="34" t="e">
        <f t="shared" si="148"/>
        <v>#REF!</v>
      </c>
      <c r="AE132" s="34" t="e">
        <f t="shared" si="148"/>
        <v>#REF!</v>
      </c>
      <c r="AF132" s="34" t="e">
        <f t="shared" si="148"/>
        <v>#REF!</v>
      </c>
      <c r="AG132" s="34" t="e">
        <f t="shared" si="148"/>
        <v>#REF!</v>
      </c>
      <c r="AH132" s="34" t="e">
        <f t="shared" si="148"/>
        <v>#REF!</v>
      </c>
      <c r="AI132" s="34" t="e">
        <f t="shared" si="148"/>
        <v>#REF!</v>
      </c>
      <c r="AJ132" s="34" t="e">
        <f t="shared" si="148"/>
        <v>#REF!</v>
      </c>
      <c r="AK132" s="34" t="e">
        <f t="shared" si="148"/>
        <v>#REF!</v>
      </c>
      <c r="AL132" s="34" t="e">
        <f t="shared" si="148"/>
        <v>#REF!</v>
      </c>
      <c r="AM132" s="34" t="e">
        <f t="shared" si="148"/>
        <v>#REF!</v>
      </c>
      <c r="AN132" s="34" t="e">
        <f t="shared" si="148"/>
        <v>#REF!</v>
      </c>
      <c r="AO132" s="34" t="e">
        <f t="shared" si="148"/>
        <v>#REF!</v>
      </c>
      <c r="AP132" s="34" t="e">
        <f t="shared" si="148"/>
        <v>#REF!</v>
      </c>
      <c r="AQ132" s="34" t="e">
        <f t="shared" si="148"/>
        <v>#REF!</v>
      </c>
      <c r="AR132" s="34" t="e">
        <f t="shared" si="148"/>
        <v>#REF!</v>
      </c>
      <c r="AS132" s="34" t="e">
        <f t="shared" si="148"/>
        <v>#REF!</v>
      </c>
      <c r="AT132" s="34" t="e">
        <f t="shared" si="148"/>
        <v>#REF!</v>
      </c>
      <c r="AU132" s="34" t="e">
        <f t="shared" si="148"/>
        <v>#REF!</v>
      </c>
      <c r="AV132" s="34" t="e">
        <f t="shared" si="148"/>
        <v>#REF!</v>
      </c>
      <c r="AW132" s="34" t="e">
        <f t="shared" si="148"/>
        <v>#REF!</v>
      </c>
      <c r="AX132" s="34" t="e">
        <f t="shared" si="148"/>
        <v>#REF!</v>
      </c>
      <c r="AY132" s="34" t="e">
        <f t="shared" si="148"/>
        <v>#REF!</v>
      </c>
      <c r="AZ132" s="34" t="e">
        <f t="shared" si="148"/>
        <v>#REF!</v>
      </c>
      <c r="BA132" s="34" t="e">
        <f t="shared" si="148"/>
        <v>#REF!</v>
      </c>
      <c r="BB132" s="34" t="e">
        <f t="shared" si="148"/>
        <v>#REF!</v>
      </c>
      <c r="BC132" s="34" t="e">
        <f t="shared" si="148"/>
        <v>#REF!</v>
      </c>
      <c r="BD132" s="34" t="e">
        <f t="shared" si="148"/>
        <v>#REF!</v>
      </c>
      <c r="BE132" s="34" t="e">
        <f t="shared" si="148"/>
        <v>#REF!</v>
      </c>
      <c r="BF132" s="34" t="e">
        <f t="shared" si="148"/>
        <v>#REF!</v>
      </c>
      <c r="BG132" s="34" t="e">
        <f t="shared" si="148"/>
        <v>#REF!</v>
      </c>
      <c r="BH132" s="34" t="e">
        <f t="shared" si="148"/>
        <v>#REF!</v>
      </c>
      <c r="BI132" s="34" t="e">
        <f t="shared" si="148"/>
        <v>#REF!</v>
      </c>
      <c r="BJ132" s="34" t="e">
        <f t="shared" si="148"/>
        <v>#REF!</v>
      </c>
      <c r="BK132" s="34" t="e">
        <f t="shared" si="148"/>
        <v>#REF!</v>
      </c>
      <c r="BL132" s="34" t="e">
        <f t="shared" si="148"/>
        <v>#REF!</v>
      </c>
      <c r="BM132" s="34" t="e">
        <f t="shared" si="148"/>
        <v>#REF!</v>
      </c>
      <c r="BN132" s="34" t="e">
        <f t="shared" si="148"/>
        <v>#REF!</v>
      </c>
      <c r="BO132" s="34" t="e">
        <f t="shared" si="148"/>
        <v>#REF!</v>
      </c>
      <c r="BP132" s="34" t="e">
        <f t="shared" si="148"/>
        <v>#REF!</v>
      </c>
      <c r="BQ132" s="34" t="e">
        <f t="shared" si="148"/>
        <v>#REF!</v>
      </c>
      <c r="BR132" s="34" t="e">
        <f t="shared" si="148"/>
        <v>#REF!</v>
      </c>
      <c r="BS132" s="34" t="e">
        <f t="shared" si="148"/>
        <v>#REF!</v>
      </c>
      <c r="BT132" s="34" t="e">
        <f t="shared" si="148"/>
        <v>#REF!</v>
      </c>
      <c r="BU132" s="34" t="e">
        <f t="shared" si="148"/>
        <v>#REF!</v>
      </c>
      <c r="BV132" s="34" t="e">
        <f t="shared" si="148"/>
        <v>#REF!</v>
      </c>
      <c r="BW132" s="34" t="e">
        <f t="shared" si="148"/>
        <v>#REF!</v>
      </c>
      <c r="BX132" s="34" t="e">
        <f t="shared" si="148"/>
        <v>#REF!</v>
      </c>
      <c r="BY132" s="34" t="e">
        <f t="shared" si="148"/>
        <v>#REF!</v>
      </c>
      <c r="BZ132" s="34" t="e">
        <f t="shared" si="148"/>
        <v>#REF!</v>
      </c>
      <c r="CA132" s="34" t="e">
        <f t="shared" si="148"/>
        <v>#REF!</v>
      </c>
      <c r="CB132" s="34" t="e">
        <f t="shared" ref="CB132:CI132" si="149">CB129*CB131</f>
        <v>#REF!</v>
      </c>
      <c r="CC132" s="34" t="e">
        <f t="shared" si="149"/>
        <v>#REF!</v>
      </c>
      <c r="CD132" s="34" t="e">
        <f t="shared" si="149"/>
        <v>#REF!</v>
      </c>
      <c r="CE132" s="34" t="e">
        <f t="shared" si="149"/>
        <v>#REF!</v>
      </c>
      <c r="CF132" s="34" t="e">
        <f t="shared" si="149"/>
        <v>#REF!</v>
      </c>
      <c r="CG132" s="34" t="e">
        <f t="shared" si="149"/>
        <v>#REF!</v>
      </c>
      <c r="CH132" s="34" t="e">
        <f t="shared" si="149"/>
        <v>#REF!</v>
      </c>
      <c r="CI132" s="34" t="e">
        <f t="shared" si="149"/>
        <v>#REF!</v>
      </c>
    </row>
    <row r="133" spans="1:87" x14ac:dyDescent="0.4">
      <c r="C133" t="s">
        <v>212</v>
      </c>
      <c r="E133" s="12" t="s">
        <v>73</v>
      </c>
      <c r="F133" s="12"/>
      <c r="G133" s="13"/>
      <c r="H133" s="16">
        <v>0.05</v>
      </c>
      <c r="I133" s="16">
        <v>0.05</v>
      </c>
      <c r="J133" s="16">
        <v>0.05</v>
      </c>
      <c r="K133" s="16">
        <v>0.05</v>
      </c>
      <c r="L133" s="16">
        <v>0.05</v>
      </c>
      <c r="M133" s="16">
        <v>0.05</v>
      </c>
      <c r="O133" s="20"/>
      <c r="P133" s="20" t="e" cm="1">
        <f t="array" ref="P133">INDEX($H:$M,ROW(),MATCH(P$2,$H$1:$M$1,0))</f>
        <v>#NAME?</v>
      </c>
      <c r="Q133" s="20" t="e" cm="1">
        <f t="array" ref="Q133">INDEX($H:$M,ROW(),MATCH(Q$2,$H$1:$M$1,0))</f>
        <v>#NAME?</v>
      </c>
      <c r="R133" s="20" t="e" cm="1">
        <f t="array" ref="R133">INDEX($H:$M,ROW(),MATCH(R$2,$H$1:$M$1,0))</f>
        <v>#NAME?</v>
      </c>
      <c r="S133" s="20" t="e" cm="1">
        <f t="array" ref="S133">INDEX($H:$M,ROW(),MATCH(S$2,$H$1:$M$1,0))</f>
        <v>#NAME?</v>
      </c>
      <c r="T133" s="20" t="e" cm="1">
        <f t="array" ref="T133">INDEX($H:$M,ROW(),MATCH(T$2,$H$1:$M$1,0))</f>
        <v>#NAME?</v>
      </c>
      <c r="U133" s="20" t="e" cm="1">
        <f t="array" ref="U133">INDEX($H:$M,ROW(),MATCH(U$2,$H$1:$M$1,0))</f>
        <v>#NAME?</v>
      </c>
      <c r="V133" s="20" t="e" cm="1">
        <f t="array" ref="V133">INDEX($H:$M,ROW(),MATCH(V$2,$H$1:$M$1,0))</f>
        <v>#NAME?</v>
      </c>
      <c r="W133" s="20" t="e" cm="1">
        <f t="array" ref="W133">INDEX($H:$M,ROW(),MATCH(W$2,$H$1:$M$1,0))</f>
        <v>#NAME?</v>
      </c>
      <c r="X133" s="20" t="e" cm="1">
        <f t="array" ref="X133">INDEX($H:$M,ROW(),MATCH(X$2,$H$1:$M$1,0))</f>
        <v>#NAME?</v>
      </c>
      <c r="Y133" s="20" t="e" cm="1">
        <f t="array" ref="Y133">INDEX($H:$M,ROW(),MATCH(Y$2,$H$1:$M$1,0))</f>
        <v>#NAME?</v>
      </c>
      <c r="Z133" s="20" t="e" cm="1">
        <f t="array" ref="Z133">INDEX($H:$M,ROW(),MATCH(Z$2,$H$1:$M$1,0))</f>
        <v>#NAME?</v>
      </c>
      <c r="AA133" s="20" t="e" cm="1">
        <f t="array" ref="AA133">INDEX($H:$M,ROW(),MATCH(AA$2,$H$1:$M$1,0))</f>
        <v>#NAME?</v>
      </c>
      <c r="AB133" s="20" t="e" cm="1">
        <f t="array" ref="AB133">INDEX($H:$M,ROW(),MATCH(AB$2,$H$1:$M$1,0))</f>
        <v>#NAME?</v>
      </c>
      <c r="AC133" s="20" t="e" cm="1">
        <f t="array" ref="AC133">INDEX($H:$M,ROW(),MATCH(AC$2,$H$1:$M$1,0))</f>
        <v>#NAME?</v>
      </c>
      <c r="AD133" s="20" t="e" cm="1">
        <f t="array" ref="AD133">INDEX($H:$M,ROW(),MATCH(AD$2,$H$1:$M$1,0))</f>
        <v>#NAME?</v>
      </c>
      <c r="AE133" s="20" t="e" cm="1">
        <f t="array" ref="AE133">INDEX($H:$M,ROW(),MATCH(AE$2,$H$1:$M$1,0))</f>
        <v>#NAME?</v>
      </c>
      <c r="AF133" s="20" t="e" cm="1">
        <f t="array" ref="AF133">INDEX($H:$M,ROW(),MATCH(AF$2,$H$1:$M$1,0))</f>
        <v>#NAME?</v>
      </c>
      <c r="AG133" s="20" t="e" cm="1">
        <f t="array" ref="AG133">INDEX($H:$M,ROW(),MATCH(AG$2,$H$1:$M$1,0))</f>
        <v>#NAME?</v>
      </c>
      <c r="AH133" s="20" t="e" cm="1">
        <f t="array" ref="AH133">INDEX($H:$M,ROW(),MATCH(AH$2,$H$1:$M$1,0))</f>
        <v>#NAME?</v>
      </c>
      <c r="AI133" s="20" t="e" cm="1">
        <f t="array" ref="AI133">INDEX($H:$M,ROW(),MATCH(AI$2,$H$1:$M$1,0))</f>
        <v>#NAME?</v>
      </c>
      <c r="AJ133" s="20" t="e" cm="1">
        <f t="array" ref="AJ133">INDEX($H:$M,ROW(),MATCH(AJ$2,$H$1:$M$1,0))</f>
        <v>#NAME?</v>
      </c>
      <c r="AK133" s="20" t="e" cm="1">
        <f t="array" ref="AK133">INDEX($H:$M,ROW(),MATCH(AK$2,$H$1:$M$1,0))</f>
        <v>#NAME?</v>
      </c>
      <c r="AL133" s="20" t="e" cm="1">
        <f t="array" ref="AL133">INDEX($H:$M,ROW(),MATCH(AL$2,$H$1:$M$1,0))</f>
        <v>#NAME?</v>
      </c>
      <c r="AM133" s="20" t="e" cm="1">
        <f t="array" ref="AM133">INDEX($H:$M,ROW(),MATCH(AM$2,$H$1:$M$1,0))</f>
        <v>#NAME?</v>
      </c>
      <c r="AN133" s="20" t="e" cm="1">
        <f t="array" ref="AN133">INDEX($H:$M,ROW(),MATCH(AN$2,$H$1:$M$1,0))</f>
        <v>#NAME?</v>
      </c>
      <c r="AO133" s="20" t="e" cm="1">
        <f t="array" ref="AO133">INDEX($H:$M,ROW(),MATCH(AO$2,$H$1:$M$1,0))</f>
        <v>#NAME?</v>
      </c>
      <c r="AP133" s="20" t="e" cm="1">
        <f t="array" ref="AP133">INDEX($H:$M,ROW(),MATCH(AP$2,$H$1:$M$1,0))</f>
        <v>#NAME?</v>
      </c>
      <c r="AQ133" s="20" t="e" cm="1">
        <f t="array" ref="AQ133">INDEX($H:$M,ROW(),MATCH(AQ$2,$H$1:$M$1,0))</f>
        <v>#NAME?</v>
      </c>
      <c r="AR133" s="20" t="e" cm="1">
        <f t="array" ref="AR133">INDEX($H:$M,ROW(),MATCH(AR$2,$H$1:$M$1,0))</f>
        <v>#NAME?</v>
      </c>
      <c r="AS133" s="20" t="e" cm="1">
        <f t="array" ref="AS133">INDEX($H:$M,ROW(),MATCH(AS$2,$H$1:$M$1,0))</f>
        <v>#NAME?</v>
      </c>
      <c r="AT133" s="20" t="e" cm="1">
        <f t="array" ref="AT133">INDEX($H:$M,ROW(),MATCH(AT$2,$H$1:$M$1,0))</f>
        <v>#NAME?</v>
      </c>
      <c r="AU133" s="20" t="e" cm="1">
        <f t="array" ref="AU133">INDEX($H:$M,ROW(),MATCH(AU$2,$H$1:$M$1,0))</f>
        <v>#NAME?</v>
      </c>
      <c r="AV133" s="20" t="e" cm="1">
        <f t="array" ref="AV133">INDEX($H:$M,ROW(),MATCH(AV$2,$H$1:$M$1,0))</f>
        <v>#NAME?</v>
      </c>
      <c r="AW133" s="20" t="e" cm="1">
        <f t="array" ref="AW133">INDEX($H:$M,ROW(),MATCH(AW$2,$H$1:$M$1,0))</f>
        <v>#NAME?</v>
      </c>
      <c r="AX133" s="20" t="e" cm="1">
        <f t="array" ref="AX133">INDEX($H:$M,ROW(),MATCH(AX$2,$H$1:$M$1,0))</f>
        <v>#NAME?</v>
      </c>
      <c r="AY133" s="20" t="e" cm="1">
        <f t="array" ref="AY133">INDEX($H:$M,ROW(),MATCH(AY$2,$H$1:$M$1,0))</f>
        <v>#NAME?</v>
      </c>
      <c r="AZ133" s="20" t="e" cm="1">
        <f t="array" ref="AZ133">INDEX($H:$M,ROW(),MATCH(AZ$2,$H$1:$M$1,0))</f>
        <v>#NAME?</v>
      </c>
      <c r="BA133" s="20" t="e" cm="1">
        <f t="array" ref="BA133">INDEX($H:$M,ROW(),MATCH(BA$2,$H$1:$M$1,0))</f>
        <v>#NAME?</v>
      </c>
      <c r="BB133" s="20" t="e" cm="1">
        <f t="array" ref="BB133">INDEX($H:$M,ROW(),MATCH(BB$2,$H$1:$M$1,0))</f>
        <v>#NAME?</v>
      </c>
      <c r="BC133" s="20" t="e" cm="1">
        <f t="array" ref="BC133">INDEX($H:$M,ROW(),MATCH(BC$2,$H$1:$M$1,0))</f>
        <v>#NAME?</v>
      </c>
      <c r="BD133" s="20" t="e" cm="1">
        <f t="array" ref="BD133">INDEX($H:$M,ROW(),MATCH(BD$2,$H$1:$M$1,0))</f>
        <v>#NAME?</v>
      </c>
      <c r="BE133" s="20" t="e" cm="1">
        <f t="array" ref="BE133">INDEX($H:$M,ROW(),MATCH(BE$2,$H$1:$M$1,0))</f>
        <v>#NAME?</v>
      </c>
      <c r="BF133" s="20" t="e" cm="1">
        <f t="array" ref="BF133">INDEX($H:$M,ROW(),MATCH(BF$2,$H$1:$M$1,0))</f>
        <v>#NAME?</v>
      </c>
      <c r="BG133" s="20" t="e" cm="1">
        <f t="array" ref="BG133">INDEX($H:$M,ROW(),MATCH(BG$2,$H$1:$M$1,0))</f>
        <v>#NAME?</v>
      </c>
      <c r="BH133" s="20" t="e" cm="1">
        <f t="array" ref="BH133">INDEX($H:$M,ROW(),MATCH(BH$2,$H$1:$M$1,0))</f>
        <v>#NAME?</v>
      </c>
      <c r="BI133" s="20" t="e" cm="1">
        <f t="array" ref="BI133">INDEX($H:$M,ROW(),MATCH(BI$2,$H$1:$M$1,0))</f>
        <v>#NAME?</v>
      </c>
      <c r="BJ133" s="20" t="e" cm="1">
        <f t="array" ref="BJ133">INDEX($H:$M,ROW(),MATCH(BJ$2,$H$1:$M$1,0))</f>
        <v>#NAME?</v>
      </c>
      <c r="BK133" s="20" t="e" cm="1">
        <f t="array" ref="BK133">INDEX($H:$M,ROW(),MATCH(BK$2,$H$1:$M$1,0))</f>
        <v>#NAME?</v>
      </c>
      <c r="BL133" s="20" t="e" cm="1">
        <f t="array" ref="BL133">INDEX($H:$M,ROW(),MATCH(BL$2,$H$1:$M$1,0))</f>
        <v>#NAME?</v>
      </c>
      <c r="BM133" s="20" t="e" cm="1">
        <f t="array" ref="BM133">INDEX($H:$M,ROW(),MATCH(BM$2,$H$1:$M$1,0))</f>
        <v>#NAME?</v>
      </c>
      <c r="BN133" s="20" t="e" cm="1">
        <f t="array" ref="BN133">INDEX($H:$M,ROW(),MATCH(BN$2,$H$1:$M$1,0))</f>
        <v>#NAME?</v>
      </c>
      <c r="BO133" s="20" t="e" cm="1">
        <f t="array" ref="BO133">INDEX($H:$M,ROW(),MATCH(BO$2,$H$1:$M$1,0))</f>
        <v>#NAME?</v>
      </c>
      <c r="BP133" s="20" t="e" cm="1">
        <f t="array" ref="BP133">INDEX($H:$M,ROW(),MATCH(BP$2,$H$1:$M$1,0))</f>
        <v>#NAME?</v>
      </c>
      <c r="BQ133" s="20" t="e" cm="1">
        <f t="array" ref="BQ133">INDEX($H:$M,ROW(),MATCH(BQ$2,$H$1:$M$1,0))</f>
        <v>#NAME?</v>
      </c>
      <c r="BR133" s="20" t="e" cm="1">
        <f t="array" ref="BR133">INDEX($H:$M,ROW(),MATCH(BR$2,$H$1:$M$1,0))</f>
        <v>#NAME?</v>
      </c>
      <c r="BS133" s="20" t="e" cm="1">
        <f t="array" ref="BS133">INDEX($H:$M,ROW(),MATCH(BS$2,$H$1:$M$1,0))</f>
        <v>#NAME?</v>
      </c>
      <c r="BT133" s="20" t="e" cm="1">
        <f t="array" ref="BT133">INDEX($H:$M,ROW(),MATCH(BT$2,$H$1:$M$1,0))</f>
        <v>#NAME?</v>
      </c>
      <c r="BU133" s="20" t="e" cm="1">
        <f t="array" ref="BU133">INDEX($H:$M,ROW(),MATCH(BU$2,$H$1:$M$1,0))</f>
        <v>#NAME?</v>
      </c>
      <c r="BV133" s="20" t="e" cm="1">
        <f t="array" ref="BV133">INDEX($H:$M,ROW(),MATCH(BV$2,$H$1:$M$1,0))</f>
        <v>#NAME?</v>
      </c>
      <c r="BW133" s="20" t="e" cm="1">
        <f t="array" ref="BW133">INDEX($H:$M,ROW(),MATCH(BW$2,$H$1:$M$1,0))</f>
        <v>#NAME?</v>
      </c>
      <c r="BX133" s="20" t="e" cm="1">
        <f t="array" ref="BX133">INDEX($H:$M,ROW(),MATCH(BX$2,$H$1:$M$1,0))</f>
        <v>#NAME?</v>
      </c>
      <c r="BY133" s="20" t="e" cm="1">
        <f t="array" ref="BY133">INDEX($H:$M,ROW(),MATCH(BY$2,$H$1:$M$1,0))</f>
        <v>#NAME?</v>
      </c>
      <c r="BZ133" s="20" t="e" cm="1">
        <f t="array" ref="BZ133">INDEX($H:$M,ROW(),MATCH(BZ$2,$H$1:$M$1,0))</f>
        <v>#NAME?</v>
      </c>
      <c r="CA133" s="20" t="e" cm="1">
        <f t="array" ref="CA133">INDEX($H:$M,ROW(),MATCH(CA$2,$H$1:$M$1,0))</f>
        <v>#NAME?</v>
      </c>
      <c r="CB133" s="20" t="e" cm="1">
        <f t="array" ref="CB133">INDEX($H:$M,ROW(),MATCH(CB$2,$H$1:$M$1,0))</f>
        <v>#NAME?</v>
      </c>
      <c r="CC133" s="20" t="e" cm="1">
        <f t="array" ref="CC133">INDEX($H:$M,ROW(),MATCH(CC$2,$H$1:$M$1,0))</f>
        <v>#NAME?</v>
      </c>
      <c r="CD133" s="20" t="e" cm="1">
        <f t="array" ref="CD133">INDEX($H:$M,ROW(),MATCH(CD$2,$H$1:$M$1,0))</f>
        <v>#NAME?</v>
      </c>
      <c r="CE133" s="20" t="e" cm="1">
        <f t="array" ref="CE133">INDEX($H:$M,ROW(),MATCH(CE$2,$H$1:$M$1,0))</f>
        <v>#NAME?</v>
      </c>
      <c r="CF133" s="20" t="e" cm="1">
        <f t="array" ref="CF133">INDEX($H:$M,ROW(),MATCH(CF$2,$H$1:$M$1,0))</f>
        <v>#NAME?</v>
      </c>
      <c r="CG133" s="20" t="e" cm="1">
        <f t="array" ref="CG133">INDEX($H:$M,ROW(),MATCH(CG$2,$H$1:$M$1,0))</f>
        <v>#NAME?</v>
      </c>
      <c r="CH133" s="20" t="e" cm="1">
        <f t="array" ref="CH133">INDEX($H:$M,ROW(),MATCH(CH$2,$H$1:$M$1,0))</f>
        <v>#NAME?</v>
      </c>
      <c r="CI133" s="20" t="e" cm="1">
        <f t="array" ref="CI133">INDEX($H:$M,ROW(),MATCH(CI$2,$H$1:$M$1,0))</f>
        <v>#NAME?</v>
      </c>
    </row>
    <row r="134" spans="1:87" x14ac:dyDescent="0.4">
      <c r="C134" t="s">
        <v>212</v>
      </c>
      <c r="E134" t="s">
        <v>74</v>
      </c>
      <c r="H134" s="35" t="e">
        <f t="shared" ref="H134:M134" si="150">SUMIF($2:$2,H$1,134:134)</f>
        <v>#NAME?</v>
      </c>
      <c r="I134" s="35" t="e">
        <f t="shared" si="150"/>
        <v>#NAME?</v>
      </c>
      <c r="J134" s="35" t="e">
        <f t="shared" si="150"/>
        <v>#NAME?</v>
      </c>
      <c r="K134" s="35" t="e">
        <f t="shared" si="150"/>
        <v>#NAME?</v>
      </c>
      <c r="L134" s="35" t="e">
        <f t="shared" si="150"/>
        <v>#NAME?</v>
      </c>
      <c r="M134" s="35" t="e">
        <f t="shared" si="150"/>
        <v>#NAME?</v>
      </c>
      <c r="N134" s="36"/>
      <c r="O134" s="35"/>
      <c r="P134" s="35" t="e">
        <f t="shared" ref="P134:CA134" si="151">-P129*P133</f>
        <v>#NAME?</v>
      </c>
      <c r="Q134" s="35" t="e">
        <f t="shared" si="151"/>
        <v>#REF!</v>
      </c>
      <c r="R134" s="35" t="e">
        <f t="shared" si="151"/>
        <v>#REF!</v>
      </c>
      <c r="S134" s="35" t="e">
        <f t="shared" si="151"/>
        <v>#REF!</v>
      </c>
      <c r="T134" s="35" t="e">
        <f t="shared" si="151"/>
        <v>#REF!</v>
      </c>
      <c r="U134" s="35" t="e">
        <f t="shared" si="151"/>
        <v>#REF!</v>
      </c>
      <c r="V134" s="35" t="e">
        <f t="shared" si="151"/>
        <v>#REF!</v>
      </c>
      <c r="W134" s="35" t="e">
        <f t="shared" si="151"/>
        <v>#REF!</v>
      </c>
      <c r="X134" s="35" t="e">
        <f t="shared" si="151"/>
        <v>#REF!</v>
      </c>
      <c r="Y134" s="35" t="e">
        <f t="shared" si="151"/>
        <v>#REF!</v>
      </c>
      <c r="Z134" s="35" t="e">
        <f t="shared" si="151"/>
        <v>#REF!</v>
      </c>
      <c r="AA134" s="35" t="e">
        <f t="shared" si="151"/>
        <v>#REF!</v>
      </c>
      <c r="AB134" s="35" t="e">
        <f t="shared" si="151"/>
        <v>#REF!</v>
      </c>
      <c r="AC134" s="35" t="e">
        <f t="shared" si="151"/>
        <v>#REF!</v>
      </c>
      <c r="AD134" s="35" t="e">
        <f t="shared" si="151"/>
        <v>#REF!</v>
      </c>
      <c r="AE134" s="35" t="e">
        <f t="shared" si="151"/>
        <v>#REF!</v>
      </c>
      <c r="AF134" s="35" t="e">
        <f t="shared" si="151"/>
        <v>#REF!</v>
      </c>
      <c r="AG134" s="35" t="e">
        <f t="shared" si="151"/>
        <v>#REF!</v>
      </c>
      <c r="AH134" s="35" t="e">
        <f t="shared" si="151"/>
        <v>#REF!</v>
      </c>
      <c r="AI134" s="35" t="e">
        <f t="shared" si="151"/>
        <v>#REF!</v>
      </c>
      <c r="AJ134" s="35" t="e">
        <f t="shared" si="151"/>
        <v>#REF!</v>
      </c>
      <c r="AK134" s="35" t="e">
        <f t="shared" si="151"/>
        <v>#REF!</v>
      </c>
      <c r="AL134" s="35" t="e">
        <f t="shared" si="151"/>
        <v>#REF!</v>
      </c>
      <c r="AM134" s="35" t="e">
        <f t="shared" si="151"/>
        <v>#REF!</v>
      </c>
      <c r="AN134" s="35" t="e">
        <f t="shared" si="151"/>
        <v>#REF!</v>
      </c>
      <c r="AO134" s="35" t="e">
        <f t="shared" si="151"/>
        <v>#REF!</v>
      </c>
      <c r="AP134" s="35" t="e">
        <f t="shared" si="151"/>
        <v>#REF!</v>
      </c>
      <c r="AQ134" s="35" t="e">
        <f t="shared" si="151"/>
        <v>#REF!</v>
      </c>
      <c r="AR134" s="35" t="e">
        <f t="shared" si="151"/>
        <v>#REF!</v>
      </c>
      <c r="AS134" s="35" t="e">
        <f t="shared" si="151"/>
        <v>#REF!</v>
      </c>
      <c r="AT134" s="35" t="e">
        <f t="shared" si="151"/>
        <v>#REF!</v>
      </c>
      <c r="AU134" s="35" t="e">
        <f t="shared" si="151"/>
        <v>#REF!</v>
      </c>
      <c r="AV134" s="35" t="e">
        <f t="shared" si="151"/>
        <v>#REF!</v>
      </c>
      <c r="AW134" s="35" t="e">
        <f t="shared" si="151"/>
        <v>#REF!</v>
      </c>
      <c r="AX134" s="35" t="e">
        <f t="shared" si="151"/>
        <v>#REF!</v>
      </c>
      <c r="AY134" s="35" t="e">
        <f t="shared" si="151"/>
        <v>#REF!</v>
      </c>
      <c r="AZ134" s="35" t="e">
        <f t="shared" si="151"/>
        <v>#REF!</v>
      </c>
      <c r="BA134" s="35" t="e">
        <f t="shared" si="151"/>
        <v>#REF!</v>
      </c>
      <c r="BB134" s="35" t="e">
        <f t="shared" si="151"/>
        <v>#REF!</v>
      </c>
      <c r="BC134" s="35" t="e">
        <f t="shared" si="151"/>
        <v>#REF!</v>
      </c>
      <c r="BD134" s="35" t="e">
        <f t="shared" si="151"/>
        <v>#REF!</v>
      </c>
      <c r="BE134" s="35" t="e">
        <f t="shared" si="151"/>
        <v>#REF!</v>
      </c>
      <c r="BF134" s="35" t="e">
        <f t="shared" si="151"/>
        <v>#REF!</v>
      </c>
      <c r="BG134" s="35" t="e">
        <f t="shared" si="151"/>
        <v>#REF!</v>
      </c>
      <c r="BH134" s="35" t="e">
        <f t="shared" si="151"/>
        <v>#REF!</v>
      </c>
      <c r="BI134" s="35" t="e">
        <f t="shared" si="151"/>
        <v>#REF!</v>
      </c>
      <c r="BJ134" s="35" t="e">
        <f t="shared" si="151"/>
        <v>#REF!</v>
      </c>
      <c r="BK134" s="35" t="e">
        <f t="shared" si="151"/>
        <v>#REF!</v>
      </c>
      <c r="BL134" s="35" t="e">
        <f t="shared" si="151"/>
        <v>#REF!</v>
      </c>
      <c r="BM134" s="35" t="e">
        <f t="shared" si="151"/>
        <v>#REF!</v>
      </c>
      <c r="BN134" s="35" t="e">
        <f t="shared" si="151"/>
        <v>#REF!</v>
      </c>
      <c r="BO134" s="35" t="e">
        <f t="shared" si="151"/>
        <v>#REF!</v>
      </c>
      <c r="BP134" s="35" t="e">
        <f t="shared" si="151"/>
        <v>#REF!</v>
      </c>
      <c r="BQ134" s="35" t="e">
        <f t="shared" si="151"/>
        <v>#REF!</v>
      </c>
      <c r="BR134" s="35" t="e">
        <f t="shared" si="151"/>
        <v>#REF!</v>
      </c>
      <c r="BS134" s="35" t="e">
        <f t="shared" si="151"/>
        <v>#REF!</v>
      </c>
      <c r="BT134" s="35" t="e">
        <f t="shared" si="151"/>
        <v>#REF!</v>
      </c>
      <c r="BU134" s="35" t="e">
        <f t="shared" si="151"/>
        <v>#REF!</v>
      </c>
      <c r="BV134" s="35" t="e">
        <f t="shared" si="151"/>
        <v>#REF!</v>
      </c>
      <c r="BW134" s="35" t="e">
        <f t="shared" si="151"/>
        <v>#REF!</v>
      </c>
      <c r="BX134" s="35" t="e">
        <f t="shared" si="151"/>
        <v>#REF!</v>
      </c>
      <c r="BY134" s="35" t="e">
        <f t="shared" si="151"/>
        <v>#REF!</v>
      </c>
      <c r="BZ134" s="35" t="e">
        <f t="shared" si="151"/>
        <v>#REF!</v>
      </c>
      <c r="CA134" s="35" t="e">
        <f t="shared" si="151"/>
        <v>#REF!</v>
      </c>
      <c r="CB134" s="35" t="e">
        <f t="shared" ref="CB134:CI134" si="152">-CB129*CB133</f>
        <v>#REF!</v>
      </c>
      <c r="CC134" s="35" t="e">
        <f t="shared" si="152"/>
        <v>#REF!</v>
      </c>
      <c r="CD134" s="35" t="e">
        <f t="shared" si="152"/>
        <v>#REF!</v>
      </c>
      <c r="CE134" s="35" t="e">
        <f t="shared" si="152"/>
        <v>#REF!</v>
      </c>
      <c r="CF134" s="35" t="e">
        <f t="shared" si="152"/>
        <v>#REF!</v>
      </c>
      <c r="CG134" s="35" t="e">
        <f t="shared" si="152"/>
        <v>#REF!</v>
      </c>
      <c r="CH134" s="35" t="e">
        <f t="shared" si="152"/>
        <v>#REF!</v>
      </c>
      <c r="CI134" s="35" t="e">
        <f t="shared" si="152"/>
        <v>#REF!</v>
      </c>
    </row>
    <row r="135" spans="1:87" x14ac:dyDescent="0.4">
      <c r="B135" t="s">
        <v>80</v>
      </c>
      <c r="C135" t="s">
        <v>212</v>
      </c>
      <c r="E135" s="31" t="str">
        <f>"# of subscriers - "&amp;E127</f>
        <v># of subscriers - Subscription revenue - Tiers, primary:</v>
      </c>
      <c r="F135" s="31"/>
      <c r="G135" s="67"/>
      <c r="H135" s="32" t="e">
        <f t="shared" ref="H135:N135" si="153">SUMIF($3:$3,H$1,135:135)</f>
        <v>#REF!</v>
      </c>
      <c r="I135" s="32" t="e">
        <f t="shared" si="153"/>
        <v>#REF!</v>
      </c>
      <c r="J135" s="32" t="e">
        <f t="shared" si="153"/>
        <v>#REF!</v>
      </c>
      <c r="K135" s="32" t="e">
        <f t="shared" si="153"/>
        <v>#REF!</v>
      </c>
      <c r="L135" s="32" t="e">
        <f t="shared" si="153"/>
        <v>#REF!</v>
      </c>
      <c r="M135" s="32" t="e">
        <f t="shared" si="153"/>
        <v>#REF!</v>
      </c>
      <c r="N135" s="32">
        <f t="shared" si="153"/>
        <v>0</v>
      </c>
      <c r="O135" s="32"/>
      <c r="P135" s="32" t="e">
        <f t="shared" ref="P135:CA135" si="154">P129+P130+P134+P132</f>
        <v>#REF!</v>
      </c>
      <c r="Q135" s="32" t="e">
        <f t="shared" si="154"/>
        <v>#REF!</v>
      </c>
      <c r="R135" s="32" t="e">
        <f t="shared" si="154"/>
        <v>#REF!</v>
      </c>
      <c r="S135" s="32" t="e">
        <f t="shared" si="154"/>
        <v>#REF!</v>
      </c>
      <c r="T135" s="32" t="e">
        <f t="shared" si="154"/>
        <v>#REF!</v>
      </c>
      <c r="U135" s="32" t="e">
        <f t="shared" si="154"/>
        <v>#REF!</v>
      </c>
      <c r="V135" s="32" t="e">
        <f t="shared" si="154"/>
        <v>#REF!</v>
      </c>
      <c r="W135" s="32" t="e">
        <f t="shared" si="154"/>
        <v>#REF!</v>
      </c>
      <c r="X135" s="32" t="e">
        <f t="shared" si="154"/>
        <v>#REF!</v>
      </c>
      <c r="Y135" s="32" t="e">
        <f t="shared" si="154"/>
        <v>#REF!</v>
      </c>
      <c r="Z135" s="32" t="e">
        <f t="shared" si="154"/>
        <v>#REF!</v>
      </c>
      <c r="AA135" s="32" t="e">
        <f t="shared" si="154"/>
        <v>#REF!</v>
      </c>
      <c r="AB135" s="32" t="e">
        <f t="shared" si="154"/>
        <v>#REF!</v>
      </c>
      <c r="AC135" s="32" t="e">
        <f t="shared" si="154"/>
        <v>#REF!</v>
      </c>
      <c r="AD135" s="32" t="e">
        <f t="shared" si="154"/>
        <v>#REF!</v>
      </c>
      <c r="AE135" s="32" t="e">
        <f t="shared" si="154"/>
        <v>#REF!</v>
      </c>
      <c r="AF135" s="32" t="e">
        <f t="shared" si="154"/>
        <v>#REF!</v>
      </c>
      <c r="AG135" s="32" t="e">
        <f t="shared" si="154"/>
        <v>#REF!</v>
      </c>
      <c r="AH135" s="32" t="e">
        <f t="shared" si="154"/>
        <v>#REF!</v>
      </c>
      <c r="AI135" s="32" t="e">
        <f t="shared" si="154"/>
        <v>#REF!</v>
      </c>
      <c r="AJ135" s="32" t="e">
        <f t="shared" si="154"/>
        <v>#REF!</v>
      </c>
      <c r="AK135" s="32" t="e">
        <f t="shared" si="154"/>
        <v>#REF!</v>
      </c>
      <c r="AL135" s="32" t="e">
        <f t="shared" si="154"/>
        <v>#REF!</v>
      </c>
      <c r="AM135" s="32" t="e">
        <f t="shared" si="154"/>
        <v>#REF!</v>
      </c>
      <c r="AN135" s="32" t="e">
        <f t="shared" si="154"/>
        <v>#REF!</v>
      </c>
      <c r="AO135" s="32" t="e">
        <f t="shared" si="154"/>
        <v>#REF!</v>
      </c>
      <c r="AP135" s="32" t="e">
        <f t="shared" si="154"/>
        <v>#REF!</v>
      </c>
      <c r="AQ135" s="32" t="e">
        <f t="shared" si="154"/>
        <v>#REF!</v>
      </c>
      <c r="AR135" s="32" t="e">
        <f t="shared" si="154"/>
        <v>#REF!</v>
      </c>
      <c r="AS135" s="32" t="e">
        <f t="shared" si="154"/>
        <v>#REF!</v>
      </c>
      <c r="AT135" s="32" t="e">
        <f t="shared" si="154"/>
        <v>#REF!</v>
      </c>
      <c r="AU135" s="32" t="e">
        <f t="shared" si="154"/>
        <v>#REF!</v>
      </c>
      <c r="AV135" s="32" t="e">
        <f t="shared" si="154"/>
        <v>#REF!</v>
      </c>
      <c r="AW135" s="32" t="e">
        <f t="shared" si="154"/>
        <v>#REF!</v>
      </c>
      <c r="AX135" s="32" t="e">
        <f t="shared" si="154"/>
        <v>#REF!</v>
      </c>
      <c r="AY135" s="32" t="e">
        <f t="shared" si="154"/>
        <v>#REF!</v>
      </c>
      <c r="AZ135" s="32" t="e">
        <f t="shared" si="154"/>
        <v>#REF!</v>
      </c>
      <c r="BA135" s="32" t="e">
        <f t="shared" si="154"/>
        <v>#REF!</v>
      </c>
      <c r="BB135" s="32" t="e">
        <f t="shared" si="154"/>
        <v>#REF!</v>
      </c>
      <c r="BC135" s="32" t="e">
        <f t="shared" si="154"/>
        <v>#REF!</v>
      </c>
      <c r="BD135" s="32" t="e">
        <f t="shared" si="154"/>
        <v>#REF!</v>
      </c>
      <c r="BE135" s="32" t="e">
        <f t="shared" si="154"/>
        <v>#REF!</v>
      </c>
      <c r="BF135" s="32" t="e">
        <f t="shared" si="154"/>
        <v>#REF!</v>
      </c>
      <c r="BG135" s="32" t="e">
        <f t="shared" si="154"/>
        <v>#REF!</v>
      </c>
      <c r="BH135" s="32" t="e">
        <f t="shared" si="154"/>
        <v>#REF!</v>
      </c>
      <c r="BI135" s="32" t="e">
        <f t="shared" si="154"/>
        <v>#REF!</v>
      </c>
      <c r="BJ135" s="32" t="e">
        <f t="shared" si="154"/>
        <v>#REF!</v>
      </c>
      <c r="BK135" s="32" t="e">
        <f t="shared" si="154"/>
        <v>#REF!</v>
      </c>
      <c r="BL135" s="32" t="e">
        <f t="shared" si="154"/>
        <v>#REF!</v>
      </c>
      <c r="BM135" s="32" t="e">
        <f t="shared" si="154"/>
        <v>#REF!</v>
      </c>
      <c r="BN135" s="32" t="e">
        <f t="shared" si="154"/>
        <v>#REF!</v>
      </c>
      <c r="BO135" s="32" t="e">
        <f t="shared" si="154"/>
        <v>#REF!</v>
      </c>
      <c r="BP135" s="32" t="e">
        <f t="shared" si="154"/>
        <v>#REF!</v>
      </c>
      <c r="BQ135" s="32" t="e">
        <f t="shared" si="154"/>
        <v>#REF!</v>
      </c>
      <c r="BR135" s="32" t="e">
        <f t="shared" si="154"/>
        <v>#REF!</v>
      </c>
      <c r="BS135" s="32" t="e">
        <f t="shared" si="154"/>
        <v>#REF!</v>
      </c>
      <c r="BT135" s="32" t="e">
        <f t="shared" si="154"/>
        <v>#REF!</v>
      </c>
      <c r="BU135" s="32" t="e">
        <f t="shared" si="154"/>
        <v>#REF!</v>
      </c>
      <c r="BV135" s="32" t="e">
        <f t="shared" si="154"/>
        <v>#REF!</v>
      </c>
      <c r="BW135" s="32" t="e">
        <f t="shared" si="154"/>
        <v>#REF!</v>
      </c>
      <c r="BX135" s="32" t="e">
        <f t="shared" si="154"/>
        <v>#REF!</v>
      </c>
      <c r="BY135" s="32" t="e">
        <f t="shared" si="154"/>
        <v>#REF!</v>
      </c>
      <c r="BZ135" s="32" t="e">
        <f t="shared" si="154"/>
        <v>#REF!</v>
      </c>
      <c r="CA135" s="32" t="e">
        <f t="shared" si="154"/>
        <v>#REF!</v>
      </c>
      <c r="CB135" s="32" t="e">
        <f t="shared" ref="CB135:CI135" si="155">CB129+CB130+CB134+CB132</f>
        <v>#REF!</v>
      </c>
      <c r="CC135" s="32" t="e">
        <f t="shared" si="155"/>
        <v>#REF!</v>
      </c>
      <c r="CD135" s="32" t="e">
        <f t="shared" si="155"/>
        <v>#REF!</v>
      </c>
      <c r="CE135" s="32" t="e">
        <f t="shared" si="155"/>
        <v>#REF!</v>
      </c>
      <c r="CF135" s="32" t="e">
        <f t="shared" si="155"/>
        <v>#REF!</v>
      </c>
      <c r="CG135" s="32" t="e">
        <f t="shared" si="155"/>
        <v>#REF!</v>
      </c>
      <c r="CH135" s="32" t="e">
        <f t="shared" si="155"/>
        <v>#REF!</v>
      </c>
      <c r="CI135" s="32" t="e">
        <f t="shared" si="155"/>
        <v>#REF!</v>
      </c>
    </row>
    <row r="136" spans="1:87" outlineLevel="1" x14ac:dyDescent="0.4">
      <c r="B136" s="6"/>
      <c r="C136" t="s">
        <v>212</v>
      </c>
      <c r="E136" s="12" t="s">
        <v>62</v>
      </c>
      <c r="F136" s="12"/>
      <c r="G136" s="13"/>
      <c r="H136" s="34" t="e">
        <f t="shared" ref="H136:M136" si="156">H135-SUM(H134,H129:H130,H132)</f>
        <v>#REF!</v>
      </c>
      <c r="I136" s="34" t="e">
        <f t="shared" si="156"/>
        <v>#REF!</v>
      </c>
      <c r="J136" s="34" t="e">
        <f t="shared" si="156"/>
        <v>#REF!</v>
      </c>
      <c r="K136" s="34" t="e">
        <f t="shared" si="156"/>
        <v>#REF!</v>
      </c>
      <c r="L136" s="34" t="e">
        <f t="shared" si="156"/>
        <v>#REF!</v>
      </c>
      <c r="M136" s="34" t="e">
        <f t="shared" si="156"/>
        <v>#REF!</v>
      </c>
      <c r="N136" s="34">
        <f>N135-SUM(N134,N129:N130)</f>
        <v>0</v>
      </c>
      <c r="O136" s="34"/>
      <c r="P136" s="34" t="e">
        <f t="shared" ref="P136:CA136" si="157">P135-SUM(P134,P129:P130,P132)</f>
        <v>#REF!</v>
      </c>
      <c r="Q136" s="34" t="e">
        <f t="shared" si="157"/>
        <v>#REF!</v>
      </c>
      <c r="R136" s="34" t="e">
        <f t="shared" si="157"/>
        <v>#REF!</v>
      </c>
      <c r="S136" s="34" t="e">
        <f t="shared" si="157"/>
        <v>#REF!</v>
      </c>
      <c r="T136" s="34" t="e">
        <f t="shared" si="157"/>
        <v>#REF!</v>
      </c>
      <c r="U136" s="34" t="e">
        <f t="shared" si="157"/>
        <v>#REF!</v>
      </c>
      <c r="V136" s="34" t="e">
        <f t="shared" si="157"/>
        <v>#REF!</v>
      </c>
      <c r="W136" s="34" t="e">
        <f t="shared" si="157"/>
        <v>#REF!</v>
      </c>
      <c r="X136" s="34" t="e">
        <f t="shared" si="157"/>
        <v>#REF!</v>
      </c>
      <c r="Y136" s="34" t="e">
        <f t="shared" si="157"/>
        <v>#REF!</v>
      </c>
      <c r="Z136" s="34" t="e">
        <f t="shared" si="157"/>
        <v>#REF!</v>
      </c>
      <c r="AA136" s="34" t="e">
        <f t="shared" si="157"/>
        <v>#REF!</v>
      </c>
      <c r="AB136" s="34" t="e">
        <f t="shared" si="157"/>
        <v>#REF!</v>
      </c>
      <c r="AC136" s="34" t="e">
        <f t="shared" si="157"/>
        <v>#REF!</v>
      </c>
      <c r="AD136" s="34" t="e">
        <f t="shared" si="157"/>
        <v>#REF!</v>
      </c>
      <c r="AE136" s="34" t="e">
        <f t="shared" si="157"/>
        <v>#REF!</v>
      </c>
      <c r="AF136" s="34" t="e">
        <f t="shared" si="157"/>
        <v>#REF!</v>
      </c>
      <c r="AG136" s="34" t="e">
        <f t="shared" si="157"/>
        <v>#REF!</v>
      </c>
      <c r="AH136" s="34" t="e">
        <f t="shared" si="157"/>
        <v>#REF!</v>
      </c>
      <c r="AI136" s="34" t="e">
        <f t="shared" si="157"/>
        <v>#REF!</v>
      </c>
      <c r="AJ136" s="34" t="e">
        <f t="shared" si="157"/>
        <v>#REF!</v>
      </c>
      <c r="AK136" s="34" t="e">
        <f t="shared" si="157"/>
        <v>#REF!</v>
      </c>
      <c r="AL136" s="34" t="e">
        <f t="shared" si="157"/>
        <v>#REF!</v>
      </c>
      <c r="AM136" s="34" t="e">
        <f t="shared" si="157"/>
        <v>#REF!</v>
      </c>
      <c r="AN136" s="34" t="e">
        <f t="shared" si="157"/>
        <v>#REF!</v>
      </c>
      <c r="AO136" s="34" t="e">
        <f t="shared" si="157"/>
        <v>#REF!</v>
      </c>
      <c r="AP136" s="34" t="e">
        <f t="shared" si="157"/>
        <v>#REF!</v>
      </c>
      <c r="AQ136" s="34" t="e">
        <f t="shared" si="157"/>
        <v>#REF!</v>
      </c>
      <c r="AR136" s="34" t="e">
        <f t="shared" si="157"/>
        <v>#REF!</v>
      </c>
      <c r="AS136" s="34" t="e">
        <f t="shared" si="157"/>
        <v>#REF!</v>
      </c>
      <c r="AT136" s="34" t="e">
        <f t="shared" si="157"/>
        <v>#REF!</v>
      </c>
      <c r="AU136" s="34" t="e">
        <f t="shared" si="157"/>
        <v>#REF!</v>
      </c>
      <c r="AV136" s="34" t="e">
        <f t="shared" si="157"/>
        <v>#REF!</v>
      </c>
      <c r="AW136" s="34" t="e">
        <f t="shared" si="157"/>
        <v>#REF!</v>
      </c>
      <c r="AX136" s="34" t="e">
        <f t="shared" si="157"/>
        <v>#REF!</v>
      </c>
      <c r="AY136" s="34" t="e">
        <f t="shared" si="157"/>
        <v>#REF!</v>
      </c>
      <c r="AZ136" s="34" t="e">
        <f t="shared" si="157"/>
        <v>#REF!</v>
      </c>
      <c r="BA136" s="34" t="e">
        <f t="shared" si="157"/>
        <v>#REF!</v>
      </c>
      <c r="BB136" s="34" t="e">
        <f t="shared" si="157"/>
        <v>#REF!</v>
      </c>
      <c r="BC136" s="34" t="e">
        <f t="shared" si="157"/>
        <v>#REF!</v>
      </c>
      <c r="BD136" s="34" t="e">
        <f t="shared" si="157"/>
        <v>#REF!</v>
      </c>
      <c r="BE136" s="34" t="e">
        <f t="shared" si="157"/>
        <v>#REF!</v>
      </c>
      <c r="BF136" s="34" t="e">
        <f t="shared" si="157"/>
        <v>#REF!</v>
      </c>
      <c r="BG136" s="34" t="e">
        <f t="shared" si="157"/>
        <v>#REF!</v>
      </c>
      <c r="BH136" s="34" t="e">
        <f t="shared" si="157"/>
        <v>#REF!</v>
      </c>
      <c r="BI136" s="34" t="e">
        <f t="shared" si="157"/>
        <v>#REF!</v>
      </c>
      <c r="BJ136" s="34" t="e">
        <f t="shared" si="157"/>
        <v>#REF!</v>
      </c>
      <c r="BK136" s="34" t="e">
        <f t="shared" si="157"/>
        <v>#REF!</v>
      </c>
      <c r="BL136" s="34" t="e">
        <f t="shared" si="157"/>
        <v>#REF!</v>
      </c>
      <c r="BM136" s="34" t="e">
        <f t="shared" si="157"/>
        <v>#REF!</v>
      </c>
      <c r="BN136" s="34" t="e">
        <f t="shared" si="157"/>
        <v>#REF!</v>
      </c>
      <c r="BO136" s="34" t="e">
        <f t="shared" si="157"/>
        <v>#REF!</v>
      </c>
      <c r="BP136" s="34" t="e">
        <f t="shared" si="157"/>
        <v>#REF!</v>
      </c>
      <c r="BQ136" s="34" t="e">
        <f t="shared" si="157"/>
        <v>#REF!</v>
      </c>
      <c r="BR136" s="34" t="e">
        <f t="shared" si="157"/>
        <v>#REF!</v>
      </c>
      <c r="BS136" s="34" t="e">
        <f t="shared" si="157"/>
        <v>#REF!</v>
      </c>
      <c r="BT136" s="34" t="e">
        <f t="shared" si="157"/>
        <v>#REF!</v>
      </c>
      <c r="BU136" s="34" t="e">
        <f t="shared" si="157"/>
        <v>#REF!</v>
      </c>
      <c r="BV136" s="34" t="e">
        <f t="shared" si="157"/>
        <v>#REF!</v>
      </c>
      <c r="BW136" s="34" t="e">
        <f t="shared" si="157"/>
        <v>#REF!</v>
      </c>
      <c r="BX136" s="34" t="e">
        <f t="shared" si="157"/>
        <v>#REF!</v>
      </c>
      <c r="BY136" s="34" t="e">
        <f t="shared" si="157"/>
        <v>#REF!</v>
      </c>
      <c r="BZ136" s="34" t="e">
        <f t="shared" si="157"/>
        <v>#REF!</v>
      </c>
      <c r="CA136" s="34" t="e">
        <f t="shared" si="157"/>
        <v>#REF!</v>
      </c>
      <c r="CB136" s="34" t="e">
        <f t="shared" ref="CB136:CI136" si="158">CB135-SUM(CB134,CB129:CB130,CB132)</f>
        <v>#REF!</v>
      </c>
      <c r="CC136" s="34" t="e">
        <f t="shared" si="158"/>
        <v>#REF!</v>
      </c>
      <c r="CD136" s="34" t="e">
        <f t="shared" si="158"/>
        <v>#REF!</v>
      </c>
      <c r="CE136" s="34" t="e">
        <f t="shared" si="158"/>
        <v>#REF!</v>
      </c>
      <c r="CF136" s="34" t="e">
        <f t="shared" si="158"/>
        <v>#REF!</v>
      </c>
      <c r="CG136" s="34" t="e">
        <f t="shared" si="158"/>
        <v>#REF!</v>
      </c>
      <c r="CH136" s="34" t="e">
        <f t="shared" si="158"/>
        <v>#REF!</v>
      </c>
      <c r="CI136" s="34" t="e">
        <f t="shared" si="158"/>
        <v>#REF!</v>
      </c>
    </row>
    <row r="137" spans="1:87" x14ac:dyDescent="0.4">
      <c r="B137" s="6"/>
      <c r="C137" t="s">
        <v>212</v>
      </c>
      <c r="E137" s="12"/>
      <c r="F137" s="12"/>
      <c r="G137" s="13"/>
      <c r="H137" s="34"/>
      <c r="I137" s="34"/>
      <c r="J137" s="34"/>
      <c r="K137" s="34"/>
      <c r="L137" s="34"/>
      <c r="M137" s="34"/>
      <c r="N137" s="34"/>
      <c r="O137" s="34"/>
      <c r="P137" s="34"/>
      <c r="Q137" s="34"/>
      <c r="R137" s="34"/>
      <c r="S137" s="34"/>
      <c r="T137" s="34"/>
      <c r="U137" s="34"/>
      <c r="V137" s="34"/>
      <c r="W137" s="34"/>
      <c r="X137" s="34"/>
      <c r="Y137" s="34"/>
      <c r="Z137" s="34"/>
      <c r="AA137" s="34"/>
      <c r="AB137" s="34"/>
      <c r="AC137" s="34"/>
      <c r="AD137" s="34"/>
      <c r="AE137" s="34"/>
      <c r="AF137" s="34"/>
      <c r="AG137" s="34"/>
      <c r="AH137" s="34"/>
      <c r="AI137" s="34"/>
      <c r="AJ137" s="34"/>
      <c r="AK137" s="34"/>
      <c r="AL137" s="34"/>
      <c r="AM137" s="34"/>
      <c r="AN137" s="34"/>
      <c r="AO137" s="34"/>
      <c r="AP137" s="34"/>
      <c r="AQ137" s="34"/>
      <c r="AR137" s="34"/>
      <c r="AS137" s="34"/>
      <c r="AT137" s="34"/>
      <c r="AU137" s="34"/>
      <c r="AV137" s="34"/>
      <c r="AW137" s="34"/>
      <c r="AX137" s="34"/>
      <c r="AY137" s="34"/>
      <c r="AZ137" s="34"/>
      <c r="BA137" s="34"/>
      <c r="BB137" s="34"/>
      <c r="BC137" s="34"/>
      <c r="BD137" s="34"/>
      <c r="BE137" s="34"/>
      <c r="BF137" s="34"/>
      <c r="BG137" s="34"/>
      <c r="BH137" s="34"/>
      <c r="BI137" s="34"/>
      <c r="BJ137" s="34"/>
      <c r="BK137" s="34"/>
      <c r="BL137" s="34"/>
      <c r="BM137" s="34"/>
      <c r="BN137" s="34"/>
      <c r="BO137" s="34"/>
      <c r="BP137" s="34"/>
      <c r="BQ137" s="34"/>
      <c r="BR137" s="34"/>
      <c r="BS137" s="34"/>
      <c r="BT137" s="34"/>
      <c r="BU137" s="34"/>
      <c r="BV137" s="34"/>
      <c r="BW137" s="34"/>
      <c r="BX137" s="34"/>
      <c r="BY137" s="34"/>
      <c r="BZ137" s="34"/>
      <c r="CA137" s="34"/>
      <c r="CB137" s="34"/>
      <c r="CC137" s="34"/>
      <c r="CD137" s="34"/>
      <c r="CE137" s="34"/>
      <c r="CF137" s="34"/>
      <c r="CG137" s="34"/>
      <c r="CH137" s="34"/>
      <c r="CI137" s="34"/>
    </row>
    <row r="138" spans="1:87" x14ac:dyDescent="0.4">
      <c r="B138" s="6"/>
      <c r="C138" t="s">
        <v>212</v>
      </c>
      <c r="E138" s="12" t="s">
        <v>75</v>
      </c>
      <c r="F138" s="12"/>
      <c r="G138" s="13"/>
      <c r="H138" s="34"/>
      <c r="I138" s="34"/>
      <c r="J138" s="34"/>
      <c r="K138" s="34"/>
      <c r="L138" s="34"/>
      <c r="M138" s="34"/>
      <c r="N138" s="34"/>
      <c r="O138" s="34"/>
      <c r="P138" s="34"/>
      <c r="Q138" s="34"/>
      <c r="R138" s="34"/>
      <c r="S138" s="34"/>
      <c r="T138" s="34"/>
      <c r="U138" s="34"/>
      <c r="V138" s="34"/>
      <c r="W138" s="34"/>
      <c r="X138" s="34"/>
      <c r="Y138" s="34"/>
      <c r="Z138" s="34"/>
      <c r="AA138" s="34"/>
      <c r="AB138" s="34"/>
      <c r="AC138" s="34"/>
      <c r="AD138" s="34"/>
      <c r="AE138" s="34"/>
      <c r="AF138" s="34"/>
      <c r="AG138" s="34"/>
      <c r="AH138" s="34"/>
      <c r="AI138" s="34"/>
      <c r="AJ138" s="34"/>
      <c r="AK138" s="34"/>
      <c r="AL138" s="34"/>
      <c r="AM138" s="34"/>
      <c r="AN138" s="34"/>
      <c r="AO138" s="34"/>
      <c r="AP138" s="34"/>
      <c r="AQ138" s="34"/>
      <c r="AR138" s="34"/>
      <c r="AS138" s="34"/>
      <c r="AT138" s="34"/>
      <c r="AU138" s="34"/>
      <c r="AV138" s="34"/>
      <c r="AW138" s="34"/>
      <c r="AX138" s="34"/>
      <c r="AY138" s="34"/>
      <c r="AZ138" s="34"/>
      <c r="BA138" s="34"/>
      <c r="BB138" s="34"/>
      <c r="BC138" s="34"/>
      <c r="BD138" s="34"/>
      <c r="BE138" s="34"/>
      <c r="BF138" s="34"/>
      <c r="BG138" s="34"/>
      <c r="BH138" s="34"/>
      <c r="BI138" s="34"/>
      <c r="BJ138" s="34"/>
      <c r="BK138" s="34"/>
      <c r="BL138" s="34"/>
      <c r="BM138" s="34"/>
      <c r="BN138" s="34"/>
      <c r="BO138" s="34"/>
      <c r="BP138" s="34"/>
      <c r="BQ138" s="34"/>
      <c r="BR138" s="34"/>
      <c r="BS138" s="34"/>
      <c r="BT138" s="34"/>
      <c r="BU138" s="34"/>
      <c r="BV138" s="34"/>
      <c r="BW138" s="34"/>
      <c r="BX138" s="34"/>
      <c r="BY138" s="34"/>
      <c r="BZ138" s="34"/>
      <c r="CA138" s="34"/>
      <c r="CB138" s="34"/>
      <c r="CC138" s="34"/>
      <c r="CD138" s="34"/>
      <c r="CE138" s="34"/>
      <c r="CF138" s="34"/>
      <c r="CG138" s="34"/>
      <c r="CH138" s="34"/>
      <c r="CI138" s="34"/>
    </row>
    <row r="139" spans="1:87" x14ac:dyDescent="0.4">
      <c r="C139" t="s">
        <v>212</v>
      </c>
      <c r="E139" s="12" t="s">
        <v>77</v>
      </c>
      <c r="F139" s="12"/>
      <c r="G139" s="13"/>
      <c r="H139" s="29">
        <v>20</v>
      </c>
      <c r="I139" s="29">
        <v>20</v>
      </c>
      <c r="J139" s="29">
        <v>20</v>
      </c>
      <c r="K139" s="29">
        <v>20</v>
      </c>
      <c r="L139" s="29">
        <v>20</v>
      </c>
      <c r="M139" s="29">
        <v>20</v>
      </c>
      <c r="N139" s="36"/>
      <c r="O139" s="36"/>
      <c r="P139" s="30" t="e" cm="1">
        <f t="array" ref="P139">INDEX($H:$M,ROW(),MATCH(P$2,$H$1:$M$1,0))</f>
        <v>#NAME?</v>
      </c>
      <c r="Q139" s="30" t="e" cm="1">
        <f t="array" ref="Q139">INDEX($H:$M,ROW(),MATCH(Q$2,$H$1:$M$1,0))</f>
        <v>#NAME?</v>
      </c>
      <c r="R139" s="30" t="e" cm="1">
        <f t="array" ref="R139">INDEX($H:$M,ROW(),MATCH(R$2,$H$1:$M$1,0))</f>
        <v>#NAME?</v>
      </c>
      <c r="S139" s="30" t="e" cm="1">
        <f t="array" ref="S139">INDEX($H:$M,ROW(),MATCH(S$2,$H$1:$M$1,0))</f>
        <v>#NAME?</v>
      </c>
      <c r="T139" s="30" t="e" cm="1">
        <f t="array" ref="T139">INDEX($H:$M,ROW(),MATCH(T$2,$H$1:$M$1,0))</f>
        <v>#NAME?</v>
      </c>
      <c r="U139" s="30" t="e" cm="1">
        <f t="array" ref="U139">INDEX($H:$M,ROW(),MATCH(U$2,$H$1:$M$1,0))</f>
        <v>#NAME?</v>
      </c>
      <c r="V139" s="30" t="e" cm="1">
        <f t="array" ref="V139">INDEX($H:$M,ROW(),MATCH(V$2,$H$1:$M$1,0))</f>
        <v>#NAME?</v>
      </c>
      <c r="W139" s="30" t="e" cm="1">
        <f t="array" ref="W139">INDEX($H:$M,ROW(),MATCH(W$2,$H$1:$M$1,0))</f>
        <v>#NAME?</v>
      </c>
      <c r="X139" s="30" t="e" cm="1">
        <f t="array" ref="X139">INDEX($H:$M,ROW(),MATCH(X$2,$H$1:$M$1,0))</f>
        <v>#NAME?</v>
      </c>
      <c r="Y139" s="30" t="e" cm="1">
        <f t="array" ref="Y139">INDEX($H:$M,ROW(),MATCH(Y$2,$H$1:$M$1,0))</f>
        <v>#NAME?</v>
      </c>
      <c r="Z139" s="30" t="e" cm="1">
        <f t="array" ref="Z139">INDEX($H:$M,ROW(),MATCH(Z$2,$H$1:$M$1,0))</f>
        <v>#NAME?</v>
      </c>
      <c r="AA139" s="30" t="e" cm="1">
        <f t="array" ref="AA139">INDEX($H:$M,ROW(),MATCH(AA$2,$H$1:$M$1,0))</f>
        <v>#NAME?</v>
      </c>
      <c r="AB139" s="30" t="e" cm="1">
        <f t="array" ref="AB139">INDEX($H:$M,ROW(),MATCH(AB$2,$H$1:$M$1,0))</f>
        <v>#NAME?</v>
      </c>
      <c r="AC139" s="30" t="e" cm="1">
        <f t="array" ref="AC139">INDEX($H:$M,ROW(),MATCH(AC$2,$H$1:$M$1,0))</f>
        <v>#NAME?</v>
      </c>
      <c r="AD139" s="30" t="e" cm="1">
        <f t="array" ref="AD139">INDEX($H:$M,ROW(),MATCH(AD$2,$H$1:$M$1,0))</f>
        <v>#NAME?</v>
      </c>
      <c r="AE139" s="30" t="e" cm="1">
        <f t="array" ref="AE139">INDEX($H:$M,ROW(),MATCH(AE$2,$H$1:$M$1,0))</f>
        <v>#NAME?</v>
      </c>
      <c r="AF139" s="30" t="e" cm="1">
        <f t="array" ref="AF139">INDEX($H:$M,ROW(),MATCH(AF$2,$H$1:$M$1,0))</f>
        <v>#NAME?</v>
      </c>
      <c r="AG139" s="30" t="e" cm="1">
        <f t="array" ref="AG139">INDEX($H:$M,ROW(),MATCH(AG$2,$H$1:$M$1,0))</f>
        <v>#NAME?</v>
      </c>
      <c r="AH139" s="30" t="e" cm="1">
        <f t="array" ref="AH139">INDEX($H:$M,ROW(),MATCH(AH$2,$H$1:$M$1,0))</f>
        <v>#NAME?</v>
      </c>
      <c r="AI139" s="30" t="e" cm="1">
        <f t="array" ref="AI139">INDEX($H:$M,ROW(),MATCH(AI$2,$H$1:$M$1,0))</f>
        <v>#NAME?</v>
      </c>
      <c r="AJ139" s="30" t="e" cm="1">
        <f t="array" ref="AJ139">INDEX($H:$M,ROW(),MATCH(AJ$2,$H$1:$M$1,0))</f>
        <v>#NAME?</v>
      </c>
      <c r="AK139" s="30" t="e" cm="1">
        <f t="array" ref="AK139">INDEX($H:$M,ROW(),MATCH(AK$2,$H$1:$M$1,0))</f>
        <v>#NAME?</v>
      </c>
      <c r="AL139" s="30" t="e" cm="1">
        <f t="array" ref="AL139">INDEX($H:$M,ROW(),MATCH(AL$2,$H$1:$M$1,0))</f>
        <v>#NAME?</v>
      </c>
      <c r="AM139" s="30" t="e" cm="1">
        <f t="array" ref="AM139">INDEX($H:$M,ROW(),MATCH(AM$2,$H$1:$M$1,0))</f>
        <v>#NAME?</v>
      </c>
      <c r="AN139" s="30" t="e" cm="1">
        <f t="array" ref="AN139">INDEX($H:$M,ROW(),MATCH(AN$2,$H$1:$M$1,0))</f>
        <v>#NAME?</v>
      </c>
      <c r="AO139" s="30" t="e" cm="1">
        <f t="array" ref="AO139">INDEX($H:$M,ROW(),MATCH(AO$2,$H$1:$M$1,0))</f>
        <v>#NAME?</v>
      </c>
      <c r="AP139" s="30" t="e" cm="1">
        <f t="array" ref="AP139">INDEX($H:$M,ROW(),MATCH(AP$2,$H$1:$M$1,0))</f>
        <v>#NAME?</v>
      </c>
      <c r="AQ139" s="30" t="e" cm="1">
        <f t="array" ref="AQ139">INDEX($H:$M,ROW(),MATCH(AQ$2,$H$1:$M$1,0))</f>
        <v>#NAME?</v>
      </c>
      <c r="AR139" s="30" t="e" cm="1">
        <f t="array" ref="AR139">INDEX($H:$M,ROW(),MATCH(AR$2,$H$1:$M$1,0))</f>
        <v>#NAME?</v>
      </c>
      <c r="AS139" s="30" t="e" cm="1">
        <f t="array" ref="AS139">INDEX($H:$M,ROW(),MATCH(AS$2,$H$1:$M$1,0))</f>
        <v>#NAME?</v>
      </c>
      <c r="AT139" s="30" t="e" cm="1">
        <f t="array" ref="AT139">INDEX($H:$M,ROW(),MATCH(AT$2,$H$1:$M$1,0))</f>
        <v>#NAME?</v>
      </c>
      <c r="AU139" s="30" t="e" cm="1">
        <f t="array" ref="AU139">INDEX($H:$M,ROW(),MATCH(AU$2,$H$1:$M$1,0))</f>
        <v>#NAME?</v>
      </c>
      <c r="AV139" s="30" t="e" cm="1">
        <f t="array" ref="AV139">INDEX($H:$M,ROW(),MATCH(AV$2,$H$1:$M$1,0))</f>
        <v>#NAME?</v>
      </c>
      <c r="AW139" s="30" t="e" cm="1">
        <f t="array" ref="AW139">INDEX($H:$M,ROW(),MATCH(AW$2,$H$1:$M$1,0))</f>
        <v>#NAME?</v>
      </c>
      <c r="AX139" s="30" t="e" cm="1">
        <f t="array" ref="AX139">INDEX($H:$M,ROW(),MATCH(AX$2,$H$1:$M$1,0))</f>
        <v>#NAME?</v>
      </c>
      <c r="AY139" s="30" t="e" cm="1">
        <f t="array" ref="AY139">INDEX($H:$M,ROW(),MATCH(AY$2,$H$1:$M$1,0))</f>
        <v>#NAME?</v>
      </c>
      <c r="AZ139" s="30" t="e" cm="1">
        <f t="array" ref="AZ139">INDEX($H:$M,ROW(),MATCH(AZ$2,$H$1:$M$1,0))</f>
        <v>#NAME?</v>
      </c>
      <c r="BA139" s="30" t="e" cm="1">
        <f t="array" ref="BA139">INDEX($H:$M,ROW(),MATCH(BA$2,$H$1:$M$1,0))</f>
        <v>#NAME?</v>
      </c>
      <c r="BB139" s="30" t="e" cm="1">
        <f t="array" ref="BB139">INDEX($H:$M,ROW(),MATCH(BB$2,$H$1:$M$1,0))</f>
        <v>#NAME?</v>
      </c>
      <c r="BC139" s="30" t="e" cm="1">
        <f t="array" ref="BC139">INDEX($H:$M,ROW(),MATCH(BC$2,$H$1:$M$1,0))</f>
        <v>#NAME?</v>
      </c>
      <c r="BD139" s="30" t="e" cm="1">
        <f t="array" ref="BD139">INDEX($H:$M,ROW(),MATCH(BD$2,$H$1:$M$1,0))</f>
        <v>#NAME?</v>
      </c>
      <c r="BE139" s="30" t="e" cm="1">
        <f t="array" ref="BE139">INDEX($H:$M,ROW(),MATCH(BE$2,$H$1:$M$1,0))</f>
        <v>#NAME?</v>
      </c>
      <c r="BF139" s="30" t="e" cm="1">
        <f t="array" ref="BF139">INDEX($H:$M,ROW(),MATCH(BF$2,$H$1:$M$1,0))</f>
        <v>#NAME?</v>
      </c>
      <c r="BG139" s="30" t="e" cm="1">
        <f t="array" ref="BG139">INDEX($H:$M,ROW(),MATCH(BG$2,$H$1:$M$1,0))</f>
        <v>#NAME?</v>
      </c>
      <c r="BH139" s="30" t="e" cm="1">
        <f t="array" ref="BH139">INDEX($H:$M,ROW(),MATCH(BH$2,$H$1:$M$1,0))</f>
        <v>#NAME?</v>
      </c>
      <c r="BI139" s="30" t="e" cm="1">
        <f t="array" ref="BI139">INDEX($H:$M,ROW(),MATCH(BI$2,$H$1:$M$1,0))</f>
        <v>#NAME?</v>
      </c>
      <c r="BJ139" s="30" t="e" cm="1">
        <f t="array" ref="BJ139">INDEX($H:$M,ROW(),MATCH(BJ$2,$H$1:$M$1,0))</f>
        <v>#NAME?</v>
      </c>
      <c r="BK139" s="30" t="e" cm="1">
        <f t="array" ref="BK139">INDEX($H:$M,ROW(),MATCH(BK$2,$H$1:$M$1,0))</f>
        <v>#NAME?</v>
      </c>
      <c r="BL139" s="30" t="e" cm="1">
        <f t="array" ref="BL139">INDEX($H:$M,ROW(),MATCH(BL$2,$H$1:$M$1,0))</f>
        <v>#NAME?</v>
      </c>
      <c r="BM139" s="30" t="e" cm="1">
        <f t="array" ref="BM139">INDEX($H:$M,ROW(),MATCH(BM$2,$H$1:$M$1,0))</f>
        <v>#NAME?</v>
      </c>
      <c r="BN139" s="30" t="e" cm="1">
        <f t="array" ref="BN139">INDEX($H:$M,ROW(),MATCH(BN$2,$H$1:$M$1,0))</f>
        <v>#NAME?</v>
      </c>
      <c r="BO139" s="30" t="e" cm="1">
        <f t="array" ref="BO139">INDEX($H:$M,ROW(),MATCH(BO$2,$H$1:$M$1,0))</f>
        <v>#NAME?</v>
      </c>
      <c r="BP139" s="30" t="e" cm="1">
        <f t="array" ref="BP139">INDEX($H:$M,ROW(),MATCH(BP$2,$H$1:$M$1,0))</f>
        <v>#NAME?</v>
      </c>
      <c r="BQ139" s="30" t="e" cm="1">
        <f t="array" ref="BQ139">INDEX($H:$M,ROW(),MATCH(BQ$2,$H$1:$M$1,0))</f>
        <v>#NAME?</v>
      </c>
      <c r="BR139" s="30" t="e" cm="1">
        <f t="array" ref="BR139">INDEX($H:$M,ROW(),MATCH(BR$2,$H$1:$M$1,0))</f>
        <v>#NAME?</v>
      </c>
      <c r="BS139" s="30" t="e" cm="1">
        <f t="array" ref="BS139">INDEX($H:$M,ROW(),MATCH(BS$2,$H$1:$M$1,0))</f>
        <v>#NAME?</v>
      </c>
      <c r="BT139" s="30" t="e" cm="1">
        <f t="array" ref="BT139">INDEX($H:$M,ROW(),MATCH(BT$2,$H$1:$M$1,0))</f>
        <v>#NAME?</v>
      </c>
      <c r="BU139" s="30" t="e" cm="1">
        <f t="array" ref="BU139">INDEX($H:$M,ROW(),MATCH(BU$2,$H$1:$M$1,0))</f>
        <v>#NAME?</v>
      </c>
      <c r="BV139" s="30" t="e" cm="1">
        <f t="array" ref="BV139">INDEX($H:$M,ROW(),MATCH(BV$2,$H$1:$M$1,0))</f>
        <v>#NAME?</v>
      </c>
      <c r="BW139" s="30" t="e" cm="1">
        <f t="array" ref="BW139">INDEX($H:$M,ROW(),MATCH(BW$2,$H$1:$M$1,0))</f>
        <v>#NAME?</v>
      </c>
      <c r="BX139" s="30" t="e" cm="1">
        <f t="array" ref="BX139">INDEX($H:$M,ROW(),MATCH(BX$2,$H$1:$M$1,0))</f>
        <v>#NAME?</v>
      </c>
      <c r="BY139" s="30" t="e" cm="1">
        <f t="array" ref="BY139">INDEX($H:$M,ROW(),MATCH(BY$2,$H$1:$M$1,0))</f>
        <v>#NAME?</v>
      </c>
      <c r="BZ139" s="30" t="e" cm="1">
        <f t="array" ref="BZ139">INDEX($H:$M,ROW(),MATCH(BZ$2,$H$1:$M$1,0))</f>
        <v>#NAME?</v>
      </c>
      <c r="CA139" s="30" t="e" cm="1">
        <f t="array" ref="CA139">INDEX($H:$M,ROW(),MATCH(CA$2,$H$1:$M$1,0))</f>
        <v>#NAME?</v>
      </c>
      <c r="CB139" s="30" t="e" cm="1">
        <f t="array" ref="CB139">INDEX($H:$M,ROW(),MATCH(CB$2,$H$1:$M$1,0))</f>
        <v>#NAME?</v>
      </c>
      <c r="CC139" s="30" t="e" cm="1">
        <f t="array" ref="CC139">INDEX($H:$M,ROW(),MATCH(CC$2,$H$1:$M$1,0))</f>
        <v>#NAME?</v>
      </c>
      <c r="CD139" s="30" t="e" cm="1">
        <f t="array" ref="CD139">INDEX($H:$M,ROW(),MATCH(CD$2,$H$1:$M$1,0))</f>
        <v>#NAME?</v>
      </c>
      <c r="CE139" s="30" t="e" cm="1">
        <f t="array" ref="CE139">INDEX($H:$M,ROW(),MATCH(CE$2,$H$1:$M$1,0))</f>
        <v>#NAME?</v>
      </c>
      <c r="CF139" s="30" t="e" cm="1">
        <f t="array" ref="CF139">INDEX($H:$M,ROW(),MATCH(CF$2,$H$1:$M$1,0))</f>
        <v>#NAME?</v>
      </c>
      <c r="CG139" s="30" t="e" cm="1">
        <f t="array" ref="CG139">INDEX($H:$M,ROW(),MATCH(CG$2,$H$1:$M$1,0))</f>
        <v>#NAME?</v>
      </c>
      <c r="CH139" s="30" t="e" cm="1">
        <f t="array" ref="CH139">INDEX($H:$M,ROW(),MATCH(CH$2,$H$1:$M$1,0))</f>
        <v>#NAME?</v>
      </c>
      <c r="CI139" s="30" t="e" cm="1">
        <f t="array" ref="CI139">INDEX($H:$M,ROW(),MATCH(CI$2,$H$1:$M$1,0))</f>
        <v>#NAME?</v>
      </c>
    </row>
    <row r="140" spans="1:87" x14ac:dyDescent="0.4">
      <c r="B140" t="s">
        <v>198</v>
      </c>
      <c r="C140" t="s">
        <v>212</v>
      </c>
      <c r="E140" s="27" t="str">
        <f>SUBSTITUTE(E127,":","")&amp;" Revenue"</f>
        <v>Subscription revenue - Tiers, primary Revenue</v>
      </c>
      <c r="F140" s="27"/>
      <c r="G140" s="9"/>
      <c r="H140" s="28" t="e">
        <f t="shared" ref="H140:M140" si="159">SUMIF($2:$2,H$1,140:140)</f>
        <v>#NAME?</v>
      </c>
      <c r="I140" s="28" t="e">
        <f t="shared" si="159"/>
        <v>#NAME?</v>
      </c>
      <c r="J140" s="28" t="e">
        <f t="shared" si="159"/>
        <v>#NAME?</v>
      </c>
      <c r="K140" s="28" t="e">
        <f t="shared" si="159"/>
        <v>#NAME?</v>
      </c>
      <c r="L140" s="28" t="e">
        <f t="shared" si="159"/>
        <v>#NAME?</v>
      </c>
      <c r="M140" s="28" t="e">
        <f t="shared" si="159"/>
        <v>#NAME?</v>
      </c>
      <c r="P140" s="28" t="e">
        <f t="shared" ref="P140:CA140" si="160">P139*AVERAGE(P135,P129)</f>
        <v>#NAME?</v>
      </c>
      <c r="Q140" s="28" t="e">
        <f t="shared" si="160"/>
        <v>#NAME?</v>
      </c>
      <c r="R140" s="28" t="e">
        <f t="shared" si="160"/>
        <v>#NAME?</v>
      </c>
      <c r="S140" s="28" t="e">
        <f t="shared" si="160"/>
        <v>#NAME?</v>
      </c>
      <c r="T140" s="28" t="e">
        <f t="shared" si="160"/>
        <v>#NAME?</v>
      </c>
      <c r="U140" s="28" t="e">
        <f t="shared" si="160"/>
        <v>#NAME?</v>
      </c>
      <c r="V140" s="28" t="e">
        <f t="shared" si="160"/>
        <v>#NAME?</v>
      </c>
      <c r="W140" s="28" t="e">
        <f t="shared" si="160"/>
        <v>#NAME?</v>
      </c>
      <c r="X140" s="28" t="e">
        <f t="shared" si="160"/>
        <v>#NAME?</v>
      </c>
      <c r="Y140" s="28" t="e">
        <f t="shared" si="160"/>
        <v>#NAME?</v>
      </c>
      <c r="Z140" s="28" t="e">
        <f t="shared" si="160"/>
        <v>#NAME?</v>
      </c>
      <c r="AA140" s="28" t="e">
        <f t="shared" si="160"/>
        <v>#NAME?</v>
      </c>
      <c r="AB140" s="28" t="e">
        <f t="shared" si="160"/>
        <v>#NAME?</v>
      </c>
      <c r="AC140" s="28" t="e">
        <f t="shared" si="160"/>
        <v>#NAME?</v>
      </c>
      <c r="AD140" s="28" t="e">
        <f t="shared" si="160"/>
        <v>#NAME?</v>
      </c>
      <c r="AE140" s="28" t="e">
        <f t="shared" si="160"/>
        <v>#NAME?</v>
      </c>
      <c r="AF140" s="28" t="e">
        <f t="shared" si="160"/>
        <v>#NAME?</v>
      </c>
      <c r="AG140" s="28" t="e">
        <f t="shared" si="160"/>
        <v>#NAME?</v>
      </c>
      <c r="AH140" s="28" t="e">
        <f t="shared" si="160"/>
        <v>#NAME?</v>
      </c>
      <c r="AI140" s="28" t="e">
        <f t="shared" si="160"/>
        <v>#NAME?</v>
      </c>
      <c r="AJ140" s="28" t="e">
        <f t="shared" si="160"/>
        <v>#NAME?</v>
      </c>
      <c r="AK140" s="28" t="e">
        <f t="shared" si="160"/>
        <v>#NAME?</v>
      </c>
      <c r="AL140" s="28" t="e">
        <f t="shared" si="160"/>
        <v>#NAME?</v>
      </c>
      <c r="AM140" s="28" t="e">
        <f t="shared" si="160"/>
        <v>#NAME?</v>
      </c>
      <c r="AN140" s="28" t="e">
        <f t="shared" si="160"/>
        <v>#NAME?</v>
      </c>
      <c r="AO140" s="28" t="e">
        <f t="shared" si="160"/>
        <v>#NAME?</v>
      </c>
      <c r="AP140" s="28" t="e">
        <f t="shared" si="160"/>
        <v>#NAME?</v>
      </c>
      <c r="AQ140" s="28" t="e">
        <f t="shared" si="160"/>
        <v>#NAME?</v>
      </c>
      <c r="AR140" s="28" t="e">
        <f t="shared" si="160"/>
        <v>#NAME?</v>
      </c>
      <c r="AS140" s="28" t="e">
        <f t="shared" si="160"/>
        <v>#NAME?</v>
      </c>
      <c r="AT140" s="28" t="e">
        <f t="shared" si="160"/>
        <v>#NAME?</v>
      </c>
      <c r="AU140" s="28" t="e">
        <f t="shared" si="160"/>
        <v>#NAME?</v>
      </c>
      <c r="AV140" s="28" t="e">
        <f t="shared" si="160"/>
        <v>#NAME?</v>
      </c>
      <c r="AW140" s="28" t="e">
        <f t="shared" si="160"/>
        <v>#NAME?</v>
      </c>
      <c r="AX140" s="28" t="e">
        <f t="shared" si="160"/>
        <v>#NAME?</v>
      </c>
      <c r="AY140" s="28" t="e">
        <f t="shared" si="160"/>
        <v>#NAME?</v>
      </c>
      <c r="AZ140" s="28" t="e">
        <f t="shared" si="160"/>
        <v>#NAME?</v>
      </c>
      <c r="BA140" s="28" t="e">
        <f t="shared" si="160"/>
        <v>#NAME?</v>
      </c>
      <c r="BB140" s="28" t="e">
        <f t="shared" si="160"/>
        <v>#NAME?</v>
      </c>
      <c r="BC140" s="28" t="e">
        <f t="shared" si="160"/>
        <v>#NAME?</v>
      </c>
      <c r="BD140" s="28" t="e">
        <f t="shared" si="160"/>
        <v>#NAME?</v>
      </c>
      <c r="BE140" s="28" t="e">
        <f t="shared" si="160"/>
        <v>#NAME?</v>
      </c>
      <c r="BF140" s="28" t="e">
        <f t="shared" si="160"/>
        <v>#NAME?</v>
      </c>
      <c r="BG140" s="28" t="e">
        <f t="shared" si="160"/>
        <v>#NAME?</v>
      </c>
      <c r="BH140" s="28" t="e">
        <f t="shared" si="160"/>
        <v>#NAME?</v>
      </c>
      <c r="BI140" s="28" t="e">
        <f t="shared" si="160"/>
        <v>#NAME?</v>
      </c>
      <c r="BJ140" s="28" t="e">
        <f t="shared" si="160"/>
        <v>#NAME?</v>
      </c>
      <c r="BK140" s="28" t="e">
        <f t="shared" si="160"/>
        <v>#NAME?</v>
      </c>
      <c r="BL140" s="28" t="e">
        <f t="shared" si="160"/>
        <v>#NAME?</v>
      </c>
      <c r="BM140" s="28" t="e">
        <f t="shared" si="160"/>
        <v>#NAME?</v>
      </c>
      <c r="BN140" s="28" t="e">
        <f t="shared" si="160"/>
        <v>#NAME?</v>
      </c>
      <c r="BO140" s="28" t="e">
        <f t="shared" si="160"/>
        <v>#NAME?</v>
      </c>
      <c r="BP140" s="28" t="e">
        <f t="shared" si="160"/>
        <v>#NAME?</v>
      </c>
      <c r="BQ140" s="28" t="e">
        <f t="shared" si="160"/>
        <v>#NAME?</v>
      </c>
      <c r="BR140" s="28" t="e">
        <f t="shared" si="160"/>
        <v>#NAME?</v>
      </c>
      <c r="BS140" s="28" t="e">
        <f t="shared" si="160"/>
        <v>#NAME?</v>
      </c>
      <c r="BT140" s="28" t="e">
        <f t="shared" si="160"/>
        <v>#NAME?</v>
      </c>
      <c r="BU140" s="28" t="e">
        <f t="shared" si="160"/>
        <v>#NAME?</v>
      </c>
      <c r="BV140" s="28" t="e">
        <f t="shared" si="160"/>
        <v>#NAME?</v>
      </c>
      <c r="BW140" s="28" t="e">
        <f t="shared" si="160"/>
        <v>#NAME?</v>
      </c>
      <c r="BX140" s="28" t="e">
        <f t="shared" si="160"/>
        <v>#NAME?</v>
      </c>
      <c r="BY140" s="28" t="e">
        <f t="shared" si="160"/>
        <v>#NAME?</v>
      </c>
      <c r="BZ140" s="28" t="e">
        <f t="shared" si="160"/>
        <v>#NAME?</v>
      </c>
      <c r="CA140" s="28" t="e">
        <f t="shared" si="160"/>
        <v>#NAME?</v>
      </c>
      <c r="CB140" s="28" t="e">
        <f t="shared" ref="CB140:CI140" si="161">CB139*AVERAGE(CB135,CB129)</f>
        <v>#NAME?</v>
      </c>
      <c r="CC140" s="28" t="e">
        <f t="shared" si="161"/>
        <v>#NAME?</v>
      </c>
      <c r="CD140" s="28" t="e">
        <f t="shared" si="161"/>
        <v>#NAME?</v>
      </c>
      <c r="CE140" s="28" t="e">
        <f t="shared" si="161"/>
        <v>#NAME?</v>
      </c>
      <c r="CF140" s="28" t="e">
        <f t="shared" si="161"/>
        <v>#NAME?</v>
      </c>
      <c r="CG140" s="28" t="e">
        <f t="shared" si="161"/>
        <v>#NAME?</v>
      </c>
      <c r="CH140" s="28" t="e">
        <f t="shared" si="161"/>
        <v>#NAME?</v>
      </c>
      <c r="CI140" s="28" t="e">
        <f t="shared" si="161"/>
        <v>#NAME?</v>
      </c>
    </row>
    <row r="141" spans="1:87" x14ac:dyDescent="0.4">
      <c r="B141" s="6"/>
      <c r="C141" t="s">
        <v>212</v>
      </c>
    </row>
    <row r="142" spans="1:87" outlineLevel="1" x14ac:dyDescent="0.4">
      <c r="B142" s="6"/>
      <c r="C142" t="s">
        <v>212</v>
      </c>
      <c r="E142" s="12" t="s">
        <v>166</v>
      </c>
      <c r="F142" s="12"/>
      <c r="G142" s="13"/>
      <c r="H142" s="34"/>
      <c r="I142" s="34"/>
      <c r="J142" s="34"/>
      <c r="K142" s="34"/>
      <c r="L142" s="34"/>
      <c r="M142" s="34"/>
      <c r="P142" s="34" t="e">
        <f>P135</f>
        <v>#REF!</v>
      </c>
      <c r="Q142" s="34" t="e">
        <f t="shared" ref="Q142:CB142" si="162">Q135</f>
        <v>#REF!</v>
      </c>
      <c r="R142" s="34" t="e">
        <f t="shared" si="162"/>
        <v>#REF!</v>
      </c>
      <c r="S142" s="34" t="e">
        <f t="shared" si="162"/>
        <v>#REF!</v>
      </c>
      <c r="T142" s="34" t="e">
        <f t="shared" si="162"/>
        <v>#REF!</v>
      </c>
      <c r="U142" s="34" t="e">
        <f t="shared" si="162"/>
        <v>#REF!</v>
      </c>
      <c r="V142" s="34" t="e">
        <f t="shared" si="162"/>
        <v>#REF!</v>
      </c>
      <c r="W142" s="34" t="e">
        <f t="shared" si="162"/>
        <v>#REF!</v>
      </c>
      <c r="X142" s="34" t="e">
        <f t="shared" si="162"/>
        <v>#REF!</v>
      </c>
      <c r="Y142" s="34" t="e">
        <f t="shared" si="162"/>
        <v>#REF!</v>
      </c>
      <c r="Z142" s="34" t="e">
        <f t="shared" si="162"/>
        <v>#REF!</v>
      </c>
      <c r="AA142" s="34" t="e">
        <f t="shared" si="162"/>
        <v>#REF!</v>
      </c>
      <c r="AB142" s="34" t="e">
        <f t="shared" si="162"/>
        <v>#REF!</v>
      </c>
      <c r="AC142" s="34" t="e">
        <f t="shared" si="162"/>
        <v>#REF!</v>
      </c>
      <c r="AD142" s="34" t="e">
        <f t="shared" si="162"/>
        <v>#REF!</v>
      </c>
      <c r="AE142" s="34" t="e">
        <f t="shared" si="162"/>
        <v>#REF!</v>
      </c>
      <c r="AF142" s="34" t="e">
        <f t="shared" si="162"/>
        <v>#REF!</v>
      </c>
      <c r="AG142" s="34" t="e">
        <f t="shared" si="162"/>
        <v>#REF!</v>
      </c>
      <c r="AH142" s="34" t="e">
        <f t="shared" si="162"/>
        <v>#REF!</v>
      </c>
      <c r="AI142" s="34" t="e">
        <f t="shared" si="162"/>
        <v>#REF!</v>
      </c>
      <c r="AJ142" s="34" t="e">
        <f t="shared" si="162"/>
        <v>#REF!</v>
      </c>
      <c r="AK142" s="34" t="e">
        <f t="shared" si="162"/>
        <v>#REF!</v>
      </c>
      <c r="AL142" s="34" t="e">
        <f t="shared" si="162"/>
        <v>#REF!</v>
      </c>
      <c r="AM142" s="34" t="e">
        <f t="shared" si="162"/>
        <v>#REF!</v>
      </c>
      <c r="AN142" s="34" t="e">
        <f t="shared" si="162"/>
        <v>#REF!</v>
      </c>
      <c r="AO142" s="34" t="e">
        <f t="shared" si="162"/>
        <v>#REF!</v>
      </c>
      <c r="AP142" s="34" t="e">
        <f t="shared" si="162"/>
        <v>#REF!</v>
      </c>
      <c r="AQ142" s="34" t="e">
        <f t="shared" si="162"/>
        <v>#REF!</v>
      </c>
      <c r="AR142" s="34" t="e">
        <f t="shared" si="162"/>
        <v>#REF!</v>
      </c>
      <c r="AS142" s="34" t="e">
        <f t="shared" si="162"/>
        <v>#REF!</v>
      </c>
      <c r="AT142" s="34" t="e">
        <f t="shared" si="162"/>
        <v>#REF!</v>
      </c>
      <c r="AU142" s="34" t="e">
        <f t="shared" si="162"/>
        <v>#REF!</v>
      </c>
      <c r="AV142" s="34" t="e">
        <f t="shared" si="162"/>
        <v>#REF!</v>
      </c>
      <c r="AW142" s="34" t="e">
        <f t="shared" si="162"/>
        <v>#REF!</v>
      </c>
      <c r="AX142" s="34" t="e">
        <f t="shared" si="162"/>
        <v>#REF!</v>
      </c>
      <c r="AY142" s="34" t="e">
        <f t="shared" si="162"/>
        <v>#REF!</v>
      </c>
      <c r="AZ142" s="34" t="e">
        <f t="shared" si="162"/>
        <v>#REF!</v>
      </c>
      <c r="BA142" s="34" t="e">
        <f t="shared" si="162"/>
        <v>#REF!</v>
      </c>
      <c r="BB142" s="34" t="e">
        <f t="shared" si="162"/>
        <v>#REF!</v>
      </c>
      <c r="BC142" s="34" t="e">
        <f t="shared" si="162"/>
        <v>#REF!</v>
      </c>
      <c r="BD142" s="34" t="e">
        <f t="shared" si="162"/>
        <v>#REF!</v>
      </c>
      <c r="BE142" s="34" t="e">
        <f t="shared" si="162"/>
        <v>#REF!</v>
      </c>
      <c r="BF142" s="34" t="e">
        <f t="shared" si="162"/>
        <v>#REF!</v>
      </c>
      <c r="BG142" s="34" t="e">
        <f t="shared" si="162"/>
        <v>#REF!</v>
      </c>
      <c r="BH142" s="34" t="e">
        <f t="shared" si="162"/>
        <v>#REF!</v>
      </c>
      <c r="BI142" s="34" t="e">
        <f t="shared" si="162"/>
        <v>#REF!</v>
      </c>
      <c r="BJ142" s="34" t="e">
        <f t="shared" si="162"/>
        <v>#REF!</v>
      </c>
      <c r="BK142" s="34" t="e">
        <f t="shared" si="162"/>
        <v>#REF!</v>
      </c>
      <c r="BL142" s="34" t="e">
        <f t="shared" si="162"/>
        <v>#REF!</v>
      </c>
      <c r="BM142" s="34" t="e">
        <f t="shared" si="162"/>
        <v>#REF!</v>
      </c>
      <c r="BN142" s="34" t="e">
        <f t="shared" si="162"/>
        <v>#REF!</v>
      </c>
      <c r="BO142" s="34" t="e">
        <f t="shared" si="162"/>
        <v>#REF!</v>
      </c>
      <c r="BP142" s="34" t="e">
        <f t="shared" si="162"/>
        <v>#REF!</v>
      </c>
      <c r="BQ142" s="34" t="e">
        <f t="shared" si="162"/>
        <v>#REF!</v>
      </c>
      <c r="BR142" s="34" t="e">
        <f t="shared" si="162"/>
        <v>#REF!</v>
      </c>
      <c r="BS142" s="34" t="e">
        <f t="shared" si="162"/>
        <v>#REF!</v>
      </c>
      <c r="BT142" s="34" t="e">
        <f t="shared" si="162"/>
        <v>#REF!</v>
      </c>
      <c r="BU142" s="34" t="e">
        <f t="shared" si="162"/>
        <v>#REF!</v>
      </c>
      <c r="BV142" s="34" t="e">
        <f t="shared" si="162"/>
        <v>#REF!</v>
      </c>
      <c r="BW142" s="34" t="e">
        <f t="shared" si="162"/>
        <v>#REF!</v>
      </c>
      <c r="BX142" s="34" t="e">
        <f t="shared" si="162"/>
        <v>#REF!</v>
      </c>
      <c r="BY142" s="34" t="e">
        <f t="shared" si="162"/>
        <v>#REF!</v>
      </c>
      <c r="BZ142" s="34" t="e">
        <f t="shared" si="162"/>
        <v>#REF!</v>
      </c>
      <c r="CA142" s="34" t="e">
        <f t="shared" si="162"/>
        <v>#REF!</v>
      </c>
      <c r="CB142" s="34" t="e">
        <f t="shared" si="162"/>
        <v>#REF!</v>
      </c>
      <c r="CC142" s="34" t="e">
        <f t="shared" ref="CC142:CI142" si="163">CC135</f>
        <v>#REF!</v>
      </c>
      <c r="CD142" s="34" t="e">
        <f t="shared" si="163"/>
        <v>#REF!</v>
      </c>
      <c r="CE142" s="34" t="e">
        <f t="shared" si="163"/>
        <v>#REF!</v>
      </c>
      <c r="CF142" s="34" t="e">
        <f t="shared" si="163"/>
        <v>#REF!</v>
      </c>
      <c r="CG142" s="34" t="e">
        <f t="shared" si="163"/>
        <v>#REF!</v>
      </c>
      <c r="CH142" s="34" t="e">
        <f t="shared" si="163"/>
        <v>#REF!</v>
      </c>
      <c r="CI142" s="34" t="e">
        <f t="shared" si="163"/>
        <v>#REF!</v>
      </c>
    </row>
    <row r="143" spans="1:87" outlineLevel="1" x14ac:dyDescent="0.4">
      <c r="B143" s="6"/>
      <c r="C143" t="s">
        <v>212</v>
      </c>
    </row>
    <row r="144" spans="1:87" s="46" customFormat="1" x14ac:dyDescent="0.4">
      <c r="C144" s="46" t="s">
        <v>150</v>
      </c>
      <c r="E144" s="50" t="s">
        <v>183</v>
      </c>
      <c r="F144" s="50"/>
      <c r="G144" s="71"/>
    </row>
    <row r="145" spans="1:87" x14ac:dyDescent="0.4">
      <c r="C145" t="s">
        <v>150</v>
      </c>
      <c r="E145" s="12" t="s">
        <v>184</v>
      </c>
      <c r="F145" s="12"/>
      <c r="G145" s="13"/>
      <c r="H145" s="17">
        <v>1000</v>
      </c>
      <c r="I145" s="17">
        <v>1000</v>
      </c>
      <c r="J145" s="17">
        <v>1000</v>
      </c>
      <c r="K145" s="17">
        <v>1000</v>
      </c>
      <c r="L145" s="17">
        <v>1000</v>
      </c>
      <c r="M145" s="17">
        <v>1000</v>
      </c>
      <c r="P145" s="15" t="e" cm="1">
        <f t="array" ref="P145">INDEX($H:$M,ROW(),MATCH(P$2,$H$1:$M$1,0))/12</f>
        <v>#NAME?</v>
      </c>
      <c r="Q145" s="15" t="e" cm="1">
        <f t="array" ref="Q145">INDEX($H:$M,ROW(),MATCH(Q$2,$H$1:$M$1,0))/12</f>
        <v>#NAME?</v>
      </c>
      <c r="R145" s="15" t="e" cm="1">
        <f t="array" ref="R145">INDEX($H:$M,ROW(),MATCH(R$2,$H$1:$M$1,0))/12</f>
        <v>#NAME?</v>
      </c>
      <c r="S145" s="15" t="e" cm="1">
        <f t="array" ref="S145">INDEX($H:$M,ROW(),MATCH(S$2,$H$1:$M$1,0))/12</f>
        <v>#NAME?</v>
      </c>
      <c r="T145" s="15" t="e" cm="1">
        <f t="array" ref="T145">INDEX($H:$M,ROW(),MATCH(T$2,$H$1:$M$1,0))/12</f>
        <v>#NAME?</v>
      </c>
      <c r="U145" s="15" t="e" cm="1">
        <f t="array" ref="U145">INDEX($H:$M,ROW(),MATCH(U$2,$H$1:$M$1,0))/12</f>
        <v>#NAME?</v>
      </c>
      <c r="V145" s="15" t="e" cm="1">
        <f t="array" ref="V145">INDEX($H:$M,ROW(),MATCH(V$2,$H$1:$M$1,0))/12</f>
        <v>#NAME?</v>
      </c>
      <c r="W145" s="15" t="e" cm="1">
        <f t="array" ref="W145">INDEX($H:$M,ROW(),MATCH(W$2,$H$1:$M$1,0))/12</f>
        <v>#NAME?</v>
      </c>
      <c r="X145" s="15" t="e" cm="1">
        <f t="array" ref="X145">INDEX($H:$M,ROW(),MATCH(X$2,$H$1:$M$1,0))/12</f>
        <v>#NAME?</v>
      </c>
      <c r="Y145" s="15" t="e" cm="1">
        <f t="array" ref="Y145">INDEX($H:$M,ROW(),MATCH(Y$2,$H$1:$M$1,0))/12</f>
        <v>#NAME?</v>
      </c>
      <c r="Z145" s="15" t="e" cm="1">
        <f t="array" ref="Z145">INDEX($H:$M,ROW(),MATCH(Z$2,$H$1:$M$1,0))/12</f>
        <v>#NAME?</v>
      </c>
      <c r="AA145" s="15" t="e" cm="1">
        <f t="array" ref="AA145">INDEX($H:$M,ROW(),MATCH(AA$2,$H$1:$M$1,0))/12</f>
        <v>#NAME?</v>
      </c>
      <c r="AB145" s="15" t="e" cm="1">
        <f t="array" ref="AB145">INDEX($H:$M,ROW(),MATCH(AB$2,$H$1:$M$1,0))/12</f>
        <v>#NAME?</v>
      </c>
      <c r="AC145" s="15" t="e" cm="1">
        <f t="array" ref="AC145">INDEX($H:$M,ROW(),MATCH(AC$2,$H$1:$M$1,0))/12</f>
        <v>#NAME?</v>
      </c>
      <c r="AD145" s="15" t="e" cm="1">
        <f t="array" ref="AD145">INDEX($H:$M,ROW(),MATCH(AD$2,$H$1:$M$1,0))/12</f>
        <v>#NAME?</v>
      </c>
      <c r="AE145" s="15" t="e" cm="1">
        <f t="array" ref="AE145">INDEX($H:$M,ROW(),MATCH(AE$2,$H$1:$M$1,0))/12</f>
        <v>#NAME?</v>
      </c>
      <c r="AF145" s="15" t="e" cm="1">
        <f t="array" ref="AF145">INDEX($H:$M,ROW(),MATCH(AF$2,$H$1:$M$1,0))/12</f>
        <v>#NAME?</v>
      </c>
      <c r="AG145" s="15" t="e" cm="1">
        <f t="array" ref="AG145">INDEX($H:$M,ROW(),MATCH(AG$2,$H$1:$M$1,0))/12</f>
        <v>#NAME?</v>
      </c>
      <c r="AH145" s="15" t="e" cm="1">
        <f t="array" ref="AH145">INDEX($H:$M,ROW(),MATCH(AH$2,$H$1:$M$1,0))/12</f>
        <v>#NAME?</v>
      </c>
      <c r="AI145" s="15" t="e" cm="1">
        <f t="array" ref="AI145">INDEX($H:$M,ROW(),MATCH(AI$2,$H$1:$M$1,0))/12</f>
        <v>#NAME?</v>
      </c>
      <c r="AJ145" s="15" t="e" cm="1">
        <f t="array" ref="AJ145">INDEX($H:$M,ROW(),MATCH(AJ$2,$H$1:$M$1,0))/12</f>
        <v>#NAME?</v>
      </c>
      <c r="AK145" s="15" t="e" cm="1">
        <f t="array" ref="AK145">INDEX($H:$M,ROW(),MATCH(AK$2,$H$1:$M$1,0))/12</f>
        <v>#NAME?</v>
      </c>
      <c r="AL145" s="15" t="e" cm="1">
        <f t="array" ref="AL145">INDEX($H:$M,ROW(),MATCH(AL$2,$H$1:$M$1,0))/12</f>
        <v>#NAME?</v>
      </c>
      <c r="AM145" s="15" t="e" cm="1">
        <f t="array" ref="AM145">INDEX($H:$M,ROW(),MATCH(AM$2,$H$1:$M$1,0))/12</f>
        <v>#NAME?</v>
      </c>
      <c r="AN145" s="15" t="e" cm="1">
        <f t="array" ref="AN145">INDEX($H:$M,ROW(),MATCH(AN$2,$H$1:$M$1,0))/12</f>
        <v>#NAME?</v>
      </c>
      <c r="AO145" s="15" t="e" cm="1">
        <f t="array" ref="AO145">INDEX($H:$M,ROW(),MATCH(AO$2,$H$1:$M$1,0))/12</f>
        <v>#NAME?</v>
      </c>
      <c r="AP145" s="15" t="e" cm="1">
        <f t="array" ref="AP145">INDEX($H:$M,ROW(),MATCH(AP$2,$H$1:$M$1,0))/12</f>
        <v>#NAME?</v>
      </c>
      <c r="AQ145" s="15" t="e" cm="1">
        <f t="array" ref="AQ145">INDEX($H:$M,ROW(),MATCH(AQ$2,$H$1:$M$1,0))/12</f>
        <v>#NAME?</v>
      </c>
      <c r="AR145" s="15" t="e" cm="1">
        <f t="array" ref="AR145">INDEX($H:$M,ROW(),MATCH(AR$2,$H$1:$M$1,0))/12</f>
        <v>#NAME?</v>
      </c>
      <c r="AS145" s="15" t="e" cm="1">
        <f t="array" ref="AS145">INDEX($H:$M,ROW(),MATCH(AS$2,$H$1:$M$1,0))/12</f>
        <v>#NAME?</v>
      </c>
      <c r="AT145" s="15" t="e" cm="1">
        <f t="array" ref="AT145">INDEX($H:$M,ROW(),MATCH(AT$2,$H$1:$M$1,0))/12</f>
        <v>#NAME?</v>
      </c>
      <c r="AU145" s="15" t="e" cm="1">
        <f t="array" ref="AU145">INDEX($H:$M,ROW(),MATCH(AU$2,$H$1:$M$1,0))/12</f>
        <v>#NAME?</v>
      </c>
      <c r="AV145" s="15" t="e" cm="1">
        <f t="array" ref="AV145">INDEX($H:$M,ROW(),MATCH(AV$2,$H$1:$M$1,0))/12</f>
        <v>#NAME?</v>
      </c>
      <c r="AW145" s="15" t="e" cm="1">
        <f t="array" ref="AW145">INDEX($H:$M,ROW(),MATCH(AW$2,$H$1:$M$1,0))/12</f>
        <v>#NAME?</v>
      </c>
      <c r="AX145" s="15" t="e" cm="1">
        <f t="array" ref="AX145">INDEX($H:$M,ROW(),MATCH(AX$2,$H$1:$M$1,0))/12</f>
        <v>#NAME?</v>
      </c>
      <c r="AY145" s="15" t="e" cm="1">
        <f t="array" ref="AY145">INDEX($H:$M,ROW(),MATCH(AY$2,$H$1:$M$1,0))/12</f>
        <v>#NAME?</v>
      </c>
      <c r="AZ145" s="15" t="e" cm="1">
        <f t="array" ref="AZ145">INDEX($H:$M,ROW(),MATCH(AZ$2,$H$1:$M$1,0))/12</f>
        <v>#NAME?</v>
      </c>
      <c r="BA145" s="15" t="e" cm="1">
        <f t="array" ref="BA145">INDEX($H:$M,ROW(),MATCH(BA$2,$H$1:$M$1,0))/12</f>
        <v>#NAME?</v>
      </c>
      <c r="BB145" s="15" t="e" cm="1">
        <f t="array" ref="BB145">INDEX($H:$M,ROW(),MATCH(BB$2,$H$1:$M$1,0))/12</f>
        <v>#NAME?</v>
      </c>
      <c r="BC145" s="15" t="e" cm="1">
        <f t="array" ref="BC145">INDEX($H:$M,ROW(),MATCH(BC$2,$H$1:$M$1,0))/12</f>
        <v>#NAME?</v>
      </c>
      <c r="BD145" s="15" t="e" cm="1">
        <f t="array" ref="BD145">INDEX($H:$M,ROW(),MATCH(BD$2,$H$1:$M$1,0))/12</f>
        <v>#NAME?</v>
      </c>
      <c r="BE145" s="15" t="e" cm="1">
        <f t="array" ref="BE145">INDEX($H:$M,ROW(),MATCH(BE$2,$H$1:$M$1,0))/12</f>
        <v>#NAME?</v>
      </c>
      <c r="BF145" s="15" t="e" cm="1">
        <f t="array" ref="BF145">INDEX($H:$M,ROW(),MATCH(BF$2,$H$1:$M$1,0))/12</f>
        <v>#NAME?</v>
      </c>
      <c r="BG145" s="15" t="e" cm="1">
        <f t="array" ref="BG145">INDEX($H:$M,ROW(),MATCH(BG$2,$H$1:$M$1,0))/12</f>
        <v>#NAME?</v>
      </c>
      <c r="BH145" s="15" t="e" cm="1">
        <f t="array" ref="BH145">INDEX($H:$M,ROW(),MATCH(BH$2,$H$1:$M$1,0))/12</f>
        <v>#NAME?</v>
      </c>
      <c r="BI145" s="15" t="e" cm="1">
        <f t="array" ref="BI145">INDEX($H:$M,ROW(),MATCH(BI$2,$H$1:$M$1,0))/12</f>
        <v>#NAME?</v>
      </c>
      <c r="BJ145" s="15" t="e" cm="1">
        <f t="array" ref="BJ145">INDEX($H:$M,ROW(),MATCH(BJ$2,$H$1:$M$1,0))/12</f>
        <v>#NAME?</v>
      </c>
      <c r="BK145" s="15" t="e" cm="1">
        <f t="array" ref="BK145">INDEX($H:$M,ROW(),MATCH(BK$2,$H$1:$M$1,0))/12</f>
        <v>#NAME?</v>
      </c>
      <c r="BL145" s="15" t="e" cm="1">
        <f t="array" ref="BL145">INDEX($H:$M,ROW(),MATCH(BL$2,$H$1:$M$1,0))/12</f>
        <v>#NAME?</v>
      </c>
      <c r="BM145" s="15" t="e" cm="1">
        <f t="array" ref="BM145">INDEX($H:$M,ROW(),MATCH(BM$2,$H$1:$M$1,0))/12</f>
        <v>#NAME?</v>
      </c>
      <c r="BN145" s="15" t="e" cm="1">
        <f t="array" ref="BN145">INDEX($H:$M,ROW(),MATCH(BN$2,$H$1:$M$1,0))/12</f>
        <v>#NAME?</v>
      </c>
      <c r="BO145" s="15" t="e" cm="1">
        <f t="array" ref="BO145">INDEX($H:$M,ROW(),MATCH(BO$2,$H$1:$M$1,0))/12</f>
        <v>#NAME?</v>
      </c>
      <c r="BP145" s="15" t="e" cm="1">
        <f t="array" ref="BP145">INDEX($H:$M,ROW(),MATCH(BP$2,$H$1:$M$1,0))/12</f>
        <v>#NAME?</v>
      </c>
      <c r="BQ145" s="15" t="e" cm="1">
        <f t="array" ref="BQ145">INDEX($H:$M,ROW(),MATCH(BQ$2,$H$1:$M$1,0))/12</f>
        <v>#NAME?</v>
      </c>
      <c r="BR145" s="15" t="e" cm="1">
        <f t="array" ref="BR145">INDEX($H:$M,ROW(),MATCH(BR$2,$H$1:$M$1,0))/12</f>
        <v>#NAME?</v>
      </c>
      <c r="BS145" s="15" t="e" cm="1">
        <f t="array" ref="BS145">INDEX($H:$M,ROW(),MATCH(BS$2,$H$1:$M$1,0))/12</f>
        <v>#NAME?</v>
      </c>
      <c r="BT145" s="15" t="e" cm="1">
        <f t="array" ref="BT145">INDEX($H:$M,ROW(),MATCH(BT$2,$H$1:$M$1,0))/12</f>
        <v>#NAME?</v>
      </c>
      <c r="BU145" s="15" t="e" cm="1">
        <f t="array" ref="BU145">INDEX($H:$M,ROW(),MATCH(BU$2,$H$1:$M$1,0))/12</f>
        <v>#NAME?</v>
      </c>
      <c r="BV145" s="15" t="e" cm="1">
        <f t="array" ref="BV145">INDEX($H:$M,ROW(),MATCH(BV$2,$H$1:$M$1,0))/12</f>
        <v>#NAME?</v>
      </c>
      <c r="BW145" s="15" t="e" cm="1">
        <f t="array" ref="BW145">INDEX($H:$M,ROW(),MATCH(BW$2,$H$1:$M$1,0))/12</f>
        <v>#NAME?</v>
      </c>
      <c r="BX145" s="15" t="e" cm="1">
        <f t="array" ref="BX145">INDEX($H:$M,ROW(),MATCH(BX$2,$H$1:$M$1,0))/12</f>
        <v>#NAME?</v>
      </c>
      <c r="BY145" s="15" t="e" cm="1">
        <f t="array" ref="BY145">INDEX($H:$M,ROW(),MATCH(BY$2,$H$1:$M$1,0))/12</f>
        <v>#NAME?</v>
      </c>
      <c r="BZ145" s="15" t="e" cm="1">
        <f t="array" ref="BZ145">INDEX($H:$M,ROW(),MATCH(BZ$2,$H$1:$M$1,0))/12</f>
        <v>#NAME?</v>
      </c>
      <c r="CA145" s="15" t="e" cm="1">
        <f t="array" ref="CA145">INDEX($H:$M,ROW(),MATCH(CA$2,$H$1:$M$1,0))/12</f>
        <v>#NAME?</v>
      </c>
      <c r="CB145" s="15" t="e" cm="1">
        <f t="array" ref="CB145">INDEX($H:$M,ROW(),MATCH(CB$2,$H$1:$M$1,0))/12</f>
        <v>#NAME?</v>
      </c>
      <c r="CC145" s="15" t="e" cm="1">
        <f t="array" ref="CC145">INDEX($H:$M,ROW(),MATCH(CC$2,$H$1:$M$1,0))/12</f>
        <v>#NAME?</v>
      </c>
      <c r="CD145" s="15" t="e" cm="1">
        <f t="array" ref="CD145">INDEX($H:$M,ROW(),MATCH(CD$2,$H$1:$M$1,0))/12</f>
        <v>#NAME?</v>
      </c>
      <c r="CE145" s="15" t="e" cm="1">
        <f t="array" ref="CE145">INDEX($H:$M,ROW(),MATCH(CE$2,$H$1:$M$1,0))/12</f>
        <v>#NAME?</v>
      </c>
      <c r="CF145" s="15" t="e" cm="1">
        <f t="array" ref="CF145">INDEX($H:$M,ROW(),MATCH(CF$2,$H$1:$M$1,0))/12</f>
        <v>#NAME?</v>
      </c>
      <c r="CG145" s="15" t="e" cm="1">
        <f t="array" ref="CG145">INDEX($H:$M,ROW(),MATCH(CG$2,$H$1:$M$1,0))/12</f>
        <v>#NAME?</v>
      </c>
      <c r="CH145" s="15" t="e" cm="1">
        <f t="array" ref="CH145">INDEX($H:$M,ROW(),MATCH(CH$2,$H$1:$M$1,0))/12</f>
        <v>#NAME?</v>
      </c>
      <c r="CI145" s="15" t="e" cm="1">
        <f t="array" ref="CI145">INDEX($H:$M,ROW(),MATCH(CI$2,$H$1:$M$1,0))/12</f>
        <v>#NAME?</v>
      </c>
    </row>
    <row r="146" spans="1:87" x14ac:dyDescent="0.4">
      <c r="B146" t="s">
        <v>80</v>
      </c>
      <c r="C146" t="s">
        <v>150</v>
      </c>
      <c r="E146" s="12" t="str">
        <f>"# of FTE's - "&amp;E144</f>
        <v># of FTE's - Headcount - volume driven:</v>
      </c>
      <c r="F146" s="12"/>
      <c r="G146" s="13"/>
      <c r="H146" s="34" t="e">
        <f t="shared" ref="H146:M146" si="164">SUMIF($3:$3,H$1,146:146)</f>
        <v>#REF!</v>
      </c>
      <c r="I146" s="34" t="e">
        <f t="shared" si="164"/>
        <v>#REF!</v>
      </c>
      <c r="J146" s="34" t="e">
        <f t="shared" si="164"/>
        <v>#REF!</v>
      </c>
      <c r="K146" s="34" t="e">
        <f t="shared" si="164"/>
        <v>#REF!</v>
      </c>
      <c r="L146" s="34" t="e">
        <f t="shared" si="164"/>
        <v>#REF!</v>
      </c>
      <c r="M146" s="34" t="e">
        <f t="shared" si="164"/>
        <v>#REF!</v>
      </c>
      <c r="P146" s="15" t="e">
        <f>ROUNDUP(P142/P145,0)</f>
        <v>#REF!</v>
      </c>
      <c r="Q146" s="15" t="e">
        <f t="shared" ref="Q146:CB146" si="165">ROUNDUP(Q142/Q145,0)</f>
        <v>#REF!</v>
      </c>
      <c r="R146" s="15" t="e">
        <f t="shared" si="165"/>
        <v>#REF!</v>
      </c>
      <c r="S146" s="15" t="e">
        <f t="shared" si="165"/>
        <v>#REF!</v>
      </c>
      <c r="T146" s="15" t="e">
        <f t="shared" si="165"/>
        <v>#REF!</v>
      </c>
      <c r="U146" s="15" t="e">
        <f t="shared" si="165"/>
        <v>#REF!</v>
      </c>
      <c r="V146" s="15" t="e">
        <f t="shared" si="165"/>
        <v>#REF!</v>
      </c>
      <c r="W146" s="15" t="e">
        <f t="shared" si="165"/>
        <v>#REF!</v>
      </c>
      <c r="X146" s="15" t="e">
        <f t="shared" si="165"/>
        <v>#REF!</v>
      </c>
      <c r="Y146" s="15" t="e">
        <f t="shared" si="165"/>
        <v>#REF!</v>
      </c>
      <c r="Z146" s="15" t="e">
        <f t="shared" si="165"/>
        <v>#REF!</v>
      </c>
      <c r="AA146" s="15" t="e">
        <f t="shared" si="165"/>
        <v>#REF!</v>
      </c>
      <c r="AB146" s="15" t="e">
        <f t="shared" si="165"/>
        <v>#REF!</v>
      </c>
      <c r="AC146" s="15" t="e">
        <f t="shared" si="165"/>
        <v>#REF!</v>
      </c>
      <c r="AD146" s="15" t="e">
        <f t="shared" si="165"/>
        <v>#REF!</v>
      </c>
      <c r="AE146" s="15" t="e">
        <f t="shared" si="165"/>
        <v>#REF!</v>
      </c>
      <c r="AF146" s="15" t="e">
        <f t="shared" si="165"/>
        <v>#REF!</v>
      </c>
      <c r="AG146" s="15" t="e">
        <f t="shared" si="165"/>
        <v>#REF!</v>
      </c>
      <c r="AH146" s="15" t="e">
        <f t="shared" si="165"/>
        <v>#REF!</v>
      </c>
      <c r="AI146" s="15" t="e">
        <f t="shared" si="165"/>
        <v>#REF!</v>
      </c>
      <c r="AJ146" s="15" t="e">
        <f t="shared" si="165"/>
        <v>#REF!</v>
      </c>
      <c r="AK146" s="15" t="e">
        <f t="shared" si="165"/>
        <v>#REF!</v>
      </c>
      <c r="AL146" s="15" t="e">
        <f t="shared" si="165"/>
        <v>#REF!</v>
      </c>
      <c r="AM146" s="15" t="e">
        <f t="shared" si="165"/>
        <v>#REF!</v>
      </c>
      <c r="AN146" s="15" t="e">
        <f t="shared" si="165"/>
        <v>#REF!</v>
      </c>
      <c r="AO146" s="15" t="e">
        <f t="shared" si="165"/>
        <v>#REF!</v>
      </c>
      <c r="AP146" s="15" t="e">
        <f t="shared" si="165"/>
        <v>#REF!</v>
      </c>
      <c r="AQ146" s="15" t="e">
        <f t="shared" si="165"/>
        <v>#REF!</v>
      </c>
      <c r="AR146" s="15" t="e">
        <f t="shared" si="165"/>
        <v>#REF!</v>
      </c>
      <c r="AS146" s="15" t="e">
        <f t="shared" si="165"/>
        <v>#REF!</v>
      </c>
      <c r="AT146" s="15" t="e">
        <f t="shared" si="165"/>
        <v>#REF!</v>
      </c>
      <c r="AU146" s="15" t="e">
        <f t="shared" si="165"/>
        <v>#REF!</v>
      </c>
      <c r="AV146" s="15" t="e">
        <f t="shared" si="165"/>
        <v>#REF!</v>
      </c>
      <c r="AW146" s="15" t="e">
        <f t="shared" si="165"/>
        <v>#REF!</v>
      </c>
      <c r="AX146" s="15" t="e">
        <f t="shared" si="165"/>
        <v>#REF!</v>
      </c>
      <c r="AY146" s="15" t="e">
        <f t="shared" si="165"/>
        <v>#REF!</v>
      </c>
      <c r="AZ146" s="15" t="e">
        <f t="shared" si="165"/>
        <v>#REF!</v>
      </c>
      <c r="BA146" s="15" t="e">
        <f t="shared" si="165"/>
        <v>#REF!</v>
      </c>
      <c r="BB146" s="15" t="e">
        <f t="shared" si="165"/>
        <v>#REF!</v>
      </c>
      <c r="BC146" s="15" t="e">
        <f t="shared" si="165"/>
        <v>#REF!</v>
      </c>
      <c r="BD146" s="15" t="e">
        <f t="shared" si="165"/>
        <v>#REF!</v>
      </c>
      <c r="BE146" s="15" t="e">
        <f t="shared" si="165"/>
        <v>#REF!</v>
      </c>
      <c r="BF146" s="15" t="e">
        <f t="shared" si="165"/>
        <v>#REF!</v>
      </c>
      <c r="BG146" s="15" t="e">
        <f t="shared" si="165"/>
        <v>#REF!</v>
      </c>
      <c r="BH146" s="15" t="e">
        <f t="shared" si="165"/>
        <v>#REF!</v>
      </c>
      <c r="BI146" s="15" t="e">
        <f t="shared" si="165"/>
        <v>#REF!</v>
      </c>
      <c r="BJ146" s="15" t="e">
        <f t="shared" si="165"/>
        <v>#REF!</v>
      </c>
      <c r="BK146" s="15" t="e">
        <f t="shared" si="165"/>
        <v>#REF!</v>
      </c>
      <c r="BL146" s="15" t="e">
        <f t="shared" si="165"/>
        <v>#REF!</v>
      </c>
      <c r="BM146" s="15" t="e">
        <f t="shared" si="165"/>
        <v>#REF!</v>
      </c>
      <c r="BN146" s="15" t="e">
        <f t="shared" si="165"/>
        <v>#REF!</v>
      </c>
      <c r="BO146" s="15" t="e">
        <f t="shared" si="165"/>
        <v>#REF!</v>
      </c>
      <c r="BP146" s="15" t="e">
        <f t="shared" si="165"/>
        <v>#REF!</v>
      </c>
      <c r="BQ146" s="15" t="e">
        <f t="shared" si="165"/>
        <v>#REF!</v>
      </c>
      <c r="BR146" s="15" t="e">
        <f t="shared" si="165"/>
        <v>#REF!</v>
      </c>
      <c r="BS146" s="15" t="e">
        <f t="shared" si="165"/>
        <v>#REF!</v>
      </c>
      <c r="BT146" s="15" t="e">
        <f t="shared" si="165"/>
        <v>#REF!</v>
      </c>
      <c r="BU146" s="15" t="e">
        <f t="shared" si="165"/>
        <v>#REF!</v>
      </c>
      <c r="BV146" s="15" t="e">
        <f t="shared" si="165"/>
        <v>#REF!</v>
      </c>
      <c r="BW146" s="15" t="e">
        <f t="shared" si="165"/>
        <v>#REF!</v>
      </c>
      <c r="BX146" s="15" t="e">
        <f t="shared" si="165"/>
        <v>#REF!</v>
      </c>
      <c r="BY146" s="15" t="e">
        <f t="shared" si="165"/>
        <v>#REF!</v>
      </c>
      <c r="BZ146" s="15" t="e">
        <f t="shared" si="165"/>
        <v>#REF!</v>
      </c>
      <c r="CA146" s="15" t="e">
        <f t="shared" si="165"/>
        <v>#REF!</v>
      </c>
      <c r="CB146" s="15" t="e">
        <f t="shared" si="165"/>
        <v>#REF!</v>
      </c>
      <c r="CC146" s="15" t="e">
        <f t="shared" ref="CC146:CI146" si="166">ROUNDUP(CC142/CC145,0)</f>
        <v>#REF!</v>
      </c>
      <c r="CD146" s="15" t="e">
        <f t="shared" si="166"/>
        <v>#REF!</v>
      </c>
      <c r="CE146" s="15" t="e">
        <f t="shared" si="166"/>
        <v>#REF!</v>
      </c>
      <c r="CF146" s="15" t="e">
        <f t="shared" si="166"/>
        <v>#REF!</v>
      </c>
      <c r="CG146" s="15" t="e">
        <f t="shared" si="166"/>
        <v>#REF!</v>
      </c>
      <c r="CH146" s="15" t="e">
        <f t="shared" si="166"/>
        <v>#REF!</v>
      </c>
      <c r="CI146" s="15" t="e">
        <f t="shared" si="166"/>
        <v>#REF!</v>
      </c>
    </row>
    <row r="147" spans="1:87" x14ac:dyDescent="0.4">
      <c r="C147" t="s">
        <v>150</v>
      </c>
      <c r="E147" s="12" t="s">
        <v>185</v>
      </c>
      <c r="F147" s="12"/>
      <c r="G147" s="13"/>
      <c r="H147" s="29">
        <v>50000</v>
      </c>
      <c r="I147" s="29">
        <v>50000</v>
      </c>
      <c r="J147" s="29">
        <v>50000</v>
      </c>
      <c r="K147" s="29">
        <v>50000</v>
      </c>
      <c r="L147" s="29">
        <v>50000</v>
      </c>
      <c r="M147" s="29">
        <v>50000</v>
      </c>
      <c r="N147" s="36"/>
      <c r="O147" s="36"/>
      <c r="P147" s="30" t="e" cm="1">
        <f t="array" ref="P147">INDEX($H:$M,ROW(),MATCH(P$2,$H$1:$M$1,0))/12</f>
        <v>#NAME?</v>
      </c>
      <c r="Q147" s="30" t="e" cm="1">
        <f t="array" ref="Q147">INDEX($H:$M,ROW(),MATCH(Q$2,$H$1:$M$1,0))/12</f>
        <v>#NAME?</v>
      </c>
      <c r="R147" s="30" t="e" cm="1">
        <f t="array" ref="R147">INDEX($H:$M,ROW(),MATCH(R$2,$H$1:$M$1,0))/12</f>
        <v>#NAME?</v>
      </c>
      <c r="S147" s="30" t="e" cm="1">
        <f t="array" ref="S147">INDEX($H:$M,ROW(),MATCH(S$2,$H$1:$M$1,0))/12</f>
        <v>#NAME?</v>
      </c>
      <c r="T147" s="30" t="e" cm="1">
        <f t="array" ref="T147">INDEX($H:$M,ROW(),MATCH(T$2,$H$1:$M$1,0))/12</f>
        <v>#NAME?</v>
      </c>
      <c r="U147" s="30" t="e" cm="1">
        <f t="array" ref="U147">INDEX($H:$M,ROW(),MATCH(U$2,$H$1:$M$1,0))/12</f>
        <v>#NAME?</v>
      </c>
      <c r="V147" s="30" t="e" cm="1">
        <f t="array" ref="V147">INDEX($H:$M,ROW(),MATCH(V$2,$H$1:$M$1,0))/12</f>
        <v>#NAME?</v>
      </c>
      <c r="W147" s="30" t="e" cm="1">
        <f t="array" ref="W147">INDEX($H:$M,ROW(),MATCH(W$2,$H$1:$M$1,0))/12</f>
        <v>#NAME?</v>
      </c>
      <c r="X147" s="30" t="e" cm="1">
        <f t="array" ref="X147">INDEX($H:$M,ROW(),MATCH(X$2,$H$1:$M$1,0))/12</f>
        <v>#NAME?</v>
      </c>
      <c r="Y147" s="30" t="e" cm="1">
        <f t="array" ref="Y147">INDEX($H:$M,ROW(),MATCH(Y$2,$H$1:$M$1,0))/12</f>
        <v>#NAME?</v>
      </c>
      <c r="Z147" s="30" t="e" cm="1">
        <f t="array" ref="Z147">INDEX($H:$M,ROW(),MATCH(Z$2,$H$1:$M$1,0))/12</f>
        <v>#NAME?</v>
      </c>
      <c r="AA147" s="30" t="e" cm="1">
        <f t="array" ref="AA147">INDEX($H:$M,ROW(),MATCH(AA$2,$H$1:$M$1,0))/12</f>
        <v>#NAME?</v>
      </c>
      <c r="AB147" s="30" t="e" cm="1">
        <f t="array" ref="AB147">INDEX($H:$M,ROW(),MATCH(AB$2,$H$1:$M$1,0))/12</f>
        <v>#NAME?</v>
      </c>
      <c r="AC147" s="30" t="e" cm="1">
        <f t="array" ref="AC147">INDEX($H:$M,ROW(),MATCH(AC$2,$H$1:$M$1,0))/12</f>
        <v>#NAME?</v>
      </c>
      <c r="AD147" s="30" t="e" cm="1">
        <f t="array" ref="AD147">INDEX($H:$M,ROW(),MATCH(AD$2,$H$1:$M$1,0))/12</f>
        <v>#NAME?</v>
      </c>
      <c r="AE147" s="30" t="e" cm="1">
        <f t="array" ref="AE147">INDEX($H:$M,ROW(),MATCH(AE$2,$H$1:$M$1,0))/12</f>
        <v>#NAME?</v>
      </c>
      <c r="AF147" s="30" t="e" cm="1">
        <f t="array" ref="AF147">INDEX($H:$M,ROW(),MATCH(AF$2,$H$1:$M$1,0))/12</f>
        <v>#NAME?</v>
      </c>
      <c r="AG147" s="30" t="e" cm="1">
        <f t="array" ref="AG147">INDEX($H:$M,ROW(),MATCH(AG$2,$H$1:$M$1,0))/12</f>
        <v>#NAME?</v>
      </c>
      <c r="AH147" s="30" t="e" cm="1">
        <f t="array" ref="AH147">INDEX($H:$M,ROW(),MATCH(AH$2,$H$1:$M$1,0))/12</f>
        <v>#NAME?</v>
      </c>
      <c r="AI147" s="30" t="e" cm="1">
        <f t="array" ref="AI147">INDEX($H:$M,ROW(),MATCH(AI$2,$H$1:$M$1,0))/12</f>
        <v>#NAME?</v>
      </c>
      <c r="AJ147" s="30" t="e" cm="1">
        <f t="array" ref="AJ147">INDEX($H:$M,ROW(),MATCH(AJ$2,$H$1:$M$1,0))/12</f>
        <v>#NAME?</v>
      </c>
      <c r="AK147" s="30" t="e" cm="1">
        <f t="array" ref="AK147">INDEX($H:$M,ROW(),MATCH(AK$2,$H$1:$M$1,0))/12</f>
        <v>#NAME?</v>
      </c>
      <c r="AL147" s="30" t="e" cm="1">
        <f t="array" ref="AL147">INDEX($H:$M,ROW(),MATCH(AL$2,$H$1:$M$1,0))/12</f>
        <v>#NAME?</v>
      </c>
      <c r="AM147" s="30" t="e" cm="1">
        <f t="array" ref="AM147">INDEX($H:$M,ROW(),MATCH(AM$2,$H$1:$M$1,0))/12</f>
        <v>#NAME?</v>
      </c>
      <c r="AN147" s="30" t="e" cm="1">
        <f t="array" ref="AN147">INDEX($H:$M,ROW(),MATCH(AN$2,$H$1:$M$1,0))/12</f>
        <v>#NAME?</v>
      </c>
      <c r="AO147" s="30" t="e" cm="1">
        <f t="array" ref="AO147">INDEX($H:$M,ROW(),MATCH(AO$2,$H$1:$M$1,0))/12</f>
        <v>#NAME?</v>
      </c>
      <c r="AP147" s="30" t="e" cm="1">
        <f t="array" ref="AP147">INDEX($H:$M,ROW(),MATCH(AP$2,$H$1:$M$1,0))/12</f>
        <v>#NAME?</v>
      </c>
      <c r="AQ147" s="30" t="e" cm="1">
        <f t="array" ref="AQ147">INDEX($H:$M,ROW(),MATCH(AQ$2,$H$1:$M$1,0))/12</f>
        <v>#NAME?</v>
      </c>
      <c r="AR147" s="30" t="e" cm="1">
        <f t="array" ref="AR147">INDEX($H:$M,ROW(),MATCH(AR$2,$H$1:$M$1,0))/12</f>
        <v>#NAME?</v>
      </c>
      <c r="AS147" s="30" t="e" cm="1">
        <f t="array" ref="AS147">INDEX($H:$M,ROW(),MATCH(AS$2,$H$1:$M$1,0))/12</f>
        <v>#NAME?</v>
      </c>
      <c r="AT147" s="30" t="e" cm="1">
        <f t="array" ref="AT147">INDEX($H:$M,ROW(),MATCH(AT$2,$H$1:$M$1,0))/12</f>
        <v>#NAME?</v>
      </c>
      <c r="AU147" s="30" t="e" cm="1">
        <f t="array" ref="AU147">INDEX($H:$M,ROW(),MATCH(AU$2,$H$1:$M$1,0))/12</f>
        <v>#NAME?</v>
      </c>
      <c r="AV147" s="30" t="e" cm="1">
        <f t="array" ref="AV147">INDEX($H:$M,ROW(),MATCH(AV$2,$H$1:$M$1,0))/12</f>
        <v>#NAME?</v>
      </c>
      <c r="AW147" s="30" t="e" cm="1">
        <f t="array" ref="AW147">INDEX($H:$M,ROW(),MATCH(AW$2,$H$1:$M$1,0))/12</f>
        <v>#NAME?</v>
      </c>
      <c r="AX147" s="30" t="e" cm="1">
        <f t="array" ref="AX147">INDEX($H:$M,ROW(),MATCH(AX$2,$H$1:$M$1,0))/12</f>
        <v>#NAME?</v>
      </c>
      <c r="AY147" s="30" t="e" cm="1">
        <f t="array" ref="AY147">INDEX($H:$M,ROW(),MATCH(AY$2,$H$1:$M$1,0))/12</f>
        <v>#NAME?</v>
      </c>
      <c r="AZ147" s="30" t="e" cm="1">
        <f t="array" ref="AZ147">INDEX($H:$M,ROW(),MATCH(AZ$2,$H$1:$M$1,0))/12</f>
        <v>#NAME?</v>
      </c>
      <c r="BA147" s="30" t="e" cm="1">
        <f t="array" ref="BA147">INDEX($H:$M,ROW(),MATCH(BA$2,$H$1:$M$1,0))/12</f>
        <v>#NAME?</v>
      </c>
      <c r="BB147" s="30" t="e" cm="1">
        <f t="array" ref="BB147">INDEX($H:$M,ROW(),MATCH(BB$2,$H$1:$M$1,0))/12</f>
        <v>#NAME?</v>
      </c>
      <c r="BC147" s="30" t="e" cm="1">
        <f t="array" ref="BC147">INDEX($H:$M,ROW(),MATCH(BC$2,$H$1:$M$1,0))/12</f>
        <v>#NAME?</v>
      </c>
      <c r="BD147" s="30" t="e" cm="1">
        <f t="array" ref="BD147">INDEX($H:$M,ROW(),MATCH(BD$2,$H$1:$M$1,0))/12</f>
        <v>#NAME?</v>
      </c>
      <c r="BE147" s="30" t="e" cm="1">
        <f t="array" ref="BE147">INDEX($H:$M,ROW(),MATCH(BE$2,$H$1:$M$1,0))/12</f>
        <v>#NAME?</v>
      </c>
      <c r="BF147" s="30" t="e" cm="1">
        <f t="array" ref="BF147">INDEX($H:$M,ROW(),MATCH(BF$2,$H$1:$M$1,0))/12</f>
        <v>#NAME?</v>
      </c>
      <c r="BG147" s="30" t="e" cm="1">
        <f t="array" ref="BG147">INDEX($H:$M,ROW(),MATCH(BG$2,$H$1:$M$1,0))/12</f>
        <v>#NAME?</v>
      </c>
      <c r="BH147" s="30" t="e" cm="1">
        <f t="array" ref="BH147">INDEX($H:$M,ROW(),MATCH(BH$2,$H$1:$M$1,0))/12</f>
        <v>#NAME?</v>
      </c>
      <c r="BI147" s="30" t="e" cm="1">
        <f t="array" ref="BI147">INDEX($H:$M,ROW(),MATCH(BI$2,$H$1:$M$1,0))/12</f>
        <v>#NAME?</v>
      </c>
      <c r="BJ147" s="30" t="e" cm="1">
        <f t="array" ref="BJ147">INDEX($H:$M,ROW(),MATCH(BJ$2,$H$1:$M$1,0))/12</f>
        <v>#NAME?</v>
      </c>
      <c r="BK147" s="30" t="e" cm="1">
        <f t="array" ref="BK147">INDEX($H:$M,ROW(),MATCH(BK$2,$H$1:$M$1,0))/12</f>
        <v>#NAME?</v>
      </c>
      <c r="BL147" s="30" t="e" cm="1">
        <f t="array" ref="BL147">INDEX($H:$M,ROW(),MATCH(BL$2,$H$1:$M$1,0))/12</f>
        <v>#NAME?</v>
      </c>
      <c r="BM147" s="30" t="e" cm="1">
        <f t="array" ref="BM147">INDEX($H:$M,ROW(),MATCH(BM$2,$H$1:$M$1,0))/12</f>
        <v>#NAME?</v>
      </c>
      <c r="BN147" s="30" t="e" cm="1">
        <f t="array" ref="BN147">INDEX($H:$M,ROW(),MATCH(BN$2,$H$1:$M$1,0))/12</f>
        <v>#NAME?</v>
      </c>
      <c r="BO147" s="30" t="e" cm="1">
        <f t="array" ref="BO147">INDEX($H:$M,ROW(),MATCH(BO$2,$H$1:$M$1,0))/12</f>
        <v>#NAME?</v>
      </c>
      <c r="BP147" s="30" t="e" cm="1">
        <f t="array" ref="BP147">INDEX($H:$M,ROW(),MATCH(BP$2,$H$1:$M$1,0))/12</f>
        <v>#NAME?</v>
      </c>
      <c r="BQ147" s="30" t="e" cm="1">
        <f t="array" ref="BQ147">INDEX($H:$M,ROW(),MATCH(BQ$2,$H$1:$M$1,0))/12</f>
        <v>#NAME?</v>
      </c>
      <c r="BR147" s="30" t="e" cm="1">
        <f t="array" ref="BR147">INDEX($H:$M,ROW(),MATCH(BR$2,$H$1:$M$1,0))/12</f>
        <v>#NAME?</v>
      </c>
      <c r="BS147" s="30" t="e" cm="1">
        <f t="array" ref="BS147">INDEX($H:$M,ROW(),MATCH(BS$2,$H$1:$M$1,0))/12</f>
        <v>#NAME?</v>
      </c>
      <c r="BT147" s="30" t="e" cm="1">
        <f t="array" ref="BT147">INDEX($H:$M,ROW(),MATCH(BT$2,$H$1:$M$1,0))/12</f>
        <v>#NAME?</v>
      </c>
      <c r="BU147" s="30" t="e" cm="1">
        <f t="array" ref="BU147">INDEX($H:$M,ROW(),MATCH(BU$2,$H$1:$M$1,0))/12</f>
        <v>#NAME?</v>
      </c>
      <c r="BV147" s="30" t="e" cm="1">
        <f t="array" ref="BV147">INDEX($H:$M,ROW(),MATCH(BV$2,$H$1:$M$1,0))/12</f>
        <v>#NAME?</v>
      </c>
      <c r="BW147" s="30" t="e" cm="1">
        <f t="array" ref="BW147">INDEX($H:$M,ROW(),MATCH(BW$2,$H$1:$M$1,0))/12</f>
        <v>#NAME?</v>
      </c>
      <c r="BX147" s="30" t="e" cm="1">
        <f t="array" ref="BX147">INDEX($H:$M,ROW(),MATCH(BX$2,$H$1:$M$1,0))/12</f>
        <v>#NAME?</v>
      </c>
      <c r="BY147" s="30" t="e" cm="1">
        <f t="array" ref="BY147">INDEX($H:$M,ROW(),MATCH(BY$2,$H$1:$M$1,0))/12</f>
        <v>#NAME?</v>
      </c>
      <c r="BZ147" s="30" t="e" cm="1">
        <f t="array" ref="BZ147">INDEX($H:$M,ROW(),MATCH(BZ$2,$H$1:$M$1,0))/12</f>
        <v>#NAME?</v>
      </c>
      <c r="CA147" s="30" t="e" cm="1">
        <f t="array" ref="CA147">INDEX($H:$M,ROW(),MATCH(CA$2,$H$1:$M$1,0))/12</f>
        <v>#NAME?</v>
      </c>
      <c r="CB147" s="30" t="e" cm="1">
        <f t="array" ref="CB147">INDEX($H:$M,ROW(),MATCH(CB$2,$H$1:$M$1,0))/12</f>
        <v>#NAME?</v>
      </c>
      <c r="CC147" s="30" t="e" cm="1">
        <f t="array" ref="CC147">INDEX($H:$M,ROW(),MATCH(CC$2,$H$1:$M$1,0))/12</f>
        <v>#NAME?</v>
      </c>
      <c r="CD147" s="30" t="e" cm="1">
        <f t="array" ref="CD147">INDEX($H:$M,ROW(),MATCH(CD$2,$H$1:$M$1,0))/12</f>
        <v>#NAME?</v>
      </c>
      <c r="CE147" s="30" t="e" cm="1">
        <f t="array" ref="CE147">INDEX($H:$M,ROW(),MATCH(CE$2,$H$1:$M$1,0))/12</f>
        <v>#NAME?</v>
      </c>
      <c r="CF147" s="30" t="e" cm="1">
        <f t="array" ref="CF147">INDEX($H:$M,ROW(),MATCH(CF$2,$H$1:$M$1,0))/12</f>
        <v>#NAME?</v>
      </c>
      <c r="CG147" s="30" t="e" cm="1">
        <f t="array" ref="CG147">INDEX($H:$M,ROW(),MATCH(CG$2,$H$1:$M$1,0))/12</f>
        <v>#NAME?</v>
      </c>
      <c r="CH147" s="30" t="e" cm="1">
        <f t="array" ref="CH147">INDEX($H:$M,ROW(),MATCH(CH$2,$H$1:$M$1,0))/12</f>
        <v>#NAME?</v>
      </c>
      <c r="CI147" s="30" t="e" cm="1">
        <f t="array" ref="CI147">INDEX($H:$M,ROW(),MATCH(CI$2,$H$1:$M$1,0))/12</f>
        <v>#NAME?</v>
      </c>
    </row>
    <row r="148" spans="1:87" x14ac:dyDescent="0.4">
      <c r="B148" t="s">
        <v>202</v>
      </c>
      <c r="C148" t="s">
        <v>150</v>
      </c>
      <c r="E148" s="27" t="str">
        <f>SUBSTITUTE(E144,":","")&amp;" Expense"</f>
        <v>Headcount - volume driven Expense</v>
      </c>
      <c r="F148" s="27"/>
      <c r="G148" s="9"/>
      <c r="H148" s="28" t="e">
        <f t="shared" ref="H148:M148" si="167">SUMIF($2:$2,H$1,148:148)</f>
        <v>#NAME?</v>
      </c>
      <c r="I148" s="28" t="e">
        <f t="shared" si="167"/>
        <v>#NAME?</v>
      </c>
      <c r="J148" s="28" t="e">
        <f t="shared" si="167"/>
        <v>#NAME?</v>
      </c>
      <c r="K148" s="28" t="e">
        <f t="shared" si="167"/>
        <v>#NAME?</v>
      </c>
      <c r="L148" s="28" t="e">
        <f t="shared" si="167"/>
        <v>#NAME?</v>
      </c>
      <c r="M148" s="28" t="e">
        <f t="shared" si="167"/>
        <v>#NAME?</v>
      </c>
      <c r="P148" s="28" t="e">
        <f>-P147*P146</f>
        <v>#NAME?</v>
      </c>
      <c r="Q148" s="28" t="e">
        <f t="shared" ref="Q148:CB148" si="168">-Q147*Q146</f>
        <v>#NAME?</v>
      </c>
      <c r="R148" s="28" t="e">
        <f t="shared" si="168"/>
        <v>#NAME?</v>
      </c>
      <c r="S148" s="28" t="e">
        <f t="shared" si="168"/>
        <v>#NAME?</v>
      </c>
      <c r="T148" s="28" t="e">
        <f t="shared" si="168"/>
        <v>#NAME?</v>
      </c>
      <c r="U148" s="28" t="e">
        <f t="shared" si="168"/>
        <v>#NAME?</v>
      </c>
      <c r="V148" s="28" t="e">
        <f t="shared" si="168"/>
        <v>#NAME?</v>
      </c>
      <c r="W148" s="28" t="e">
        <f t="shared" si="168"/>
        <v>#NAME?</v>
      </c>
      <c r="X148" s="28" t="e">
        <f t="shared" si="168"/>
        <v>#NAME?</v>
      </c>
      <c r="Y148" s="28" t="e">
        <f t="shared" si="168"/>
        <v>#NAME?</v>
      </c>
      <c r="Z148" s="28" t="e">
        <f t="shared" si="168"/>
        <v>#NAME?</v>
      </c>
      <c r="AA148" s="28" t="e">
        <f t="shared" si="168"/>
        <v>#NAME?</v>
      </c>
      <c r="AB148" s="28" t="e">
        <f t="shared" si="168"/>
        <v>#NAME?</v>
      </c>
      <c r="AC148" s="28" t="e">
        <f t="shared" si="168"/>
        <v>#NAME?</v>
      </c>
      <c r="AD148" s="28" t="e">
        <f t="shared" si="168"/>
        <v>#NAME?</v>
      </c>
      <c r="AE148" s="28" t="e">
        <f t="shared" si="168"/>
        <v>#NAME?</v>
      </c>
      <c r="AF148" s="28" t="e">
        <f t="shared" si="168"/>
        <v>#NAME?</v>
      </c>
      <c r="AG148" s="28" t="e">
        <f t="shared" si="168"/>
        <v>#NAME?</v>
      </c>
      <c r="AH148" s="28" t="e">
        <f t="shared" si="168"/>
        <v>#NAME?</v>
      </c>
      <c r="AI148" s="28" t="e">
        <f t="shared" si="168"/>
        <v>#NAME?</v>
      </c>
      <c r="AJ148" s="28" t="e">
        <f t="shared" si="168"/>
        <v>#NAME?</v>
      </c>
      <c r="AK148" s="28" t="e">
        <f t="shared" si="168"/>
        <v>#NAME?</v>
      </c>
      <c r="AL148" s="28" t="e">
        <f t="shared" si="168"/>
        <v>#NAME?</v>
      </c>
      <c r="AM148" s="28" t="e">
        <f t="shared" si="168"/>
        <v>#NAME?</v>
      </c>
      <c r="AN148" s="28" t="e">
        <f t="shared" si="168"/>
        <v>#NAME?</v>
      </c>
      <c r="AO148" s="28" t="e">
        <f t="shared" si="168"/>
        <v>#NAME?</v>
      </c>
      <c r="AP148" s="28" t="e">
        <f t="shared" si="168"/>
        <v>#NAME?</v>
      </c>
      <c r="AQ148" s="28" t="e">
        <f t="shared" si="168"/>
        <v>#NAME?</v>
      </c>
      <c r="AR148" s="28" t="e">
        <f t="shared" si="168"/>
        <v>#NAME?</v>
      </c>
      <c r="AS148" s="28" t="e">
        <f t="shared" si="168"/>
        <v>#NAME?</v>
      </c>
      <c r="AT148" s="28" t="e">
        <f t="shared" si="168"/>
        <v>#NAME?</v>
      </c>
      <c r="AU148" s="28" t="e">
        <f t="shared" si="168"/>
        <v>#NAME?</v>
      </c>
      <c r="AV148" s="28" t="e">
        <f t="shared" si="168"/>
        <v>#NAME?</v>
      </c>
      <c r="AW148" s="28" t="e">
        <f t="shared" si="168"/>
        <v>#NAME?</v>
      </c>
      <c r="AX148" s="28" t="e">
        <f t="shared" si="168"/>
        <v>#NAME?</v>
      </c>
      <c r="AY148" s="28" t="e">
        <f t="shared" si="168"/>
        <v>#NAME?</v>
      </c>
      <c r="AZ148" s="28" t="e">
        <f t="shared" si="168"/>
        <v>#NAME?</v>
      </c>
      <c r="BA148" s="28" t="e">
        <f t="shared" si="168"/>
        <v>#NAME?</v>
      </c>
      <c r="BB148" s="28" t="e">
        <f t="shared" si="168"/>
        <v>#NAME?</v>
      </c>
      <c r="BC148" s="28" t="e">
        <f t="shared" si="168"/>
        <v>#NAME?</v>
      </c>
      <c r="BD148" s="28" t="e">
        <f t="shared" si="168"/>
        <v>#NAME?</v>
      </c>
      <c r="BE148" s="28" t="e">
        <f t="shared" si="168"/>
        <v>#NAME?</v>
      </c>
      <c r="BF148" s="28" t="e">
        <f t="shared" si="168"/>
        <v>#NAME?</v>
      </c>
      <c r="BG148" s="28" t="e">
        <f t="shared" si="168"/>
        <v>#NAME?</v>
      </c>
      <c r="BH148" s="28" t="e">
        <f t="shared" si="168"/>
        <v>#NAME?</v>
      </c>
      <c r="BI148" s="28" t="e">
        <f t="shared" si="168"/>
        <v>#NAME?</v>
      </c>
      <c r="BJ148" s="28" t="e">
        <f t="shared" si="168"/>
        <v>#NAME?</v>
      </c>
      <c r="BK148" s="28" t="e">
        <f t="shared" si="168"/>
        <v>#NAME?</v>
      </c>
      <c r="BL148" s="28" t="e">
        <f t="shared" si="168"/>
        <v>#NAME?</v>
      </c>
      <c r="BM148" s="28" t="e">
        <f t="shared" si="168"/>
        <v>#NAME?</v>
      </c>
      <c r="BN148" s="28" t="e">
        <f t="shared" si="168"/>
        <v>#NAME?</v>
      </c>
      <c r="BO148" s="28" t="e">
        <f t="shared" si="168"/>
        <v>#NAME?</v>
      </c>
      <c r="BP148" s="28" t="e">
        <f t="shared" si="168"/>
        <v>#NAME?</v>
      </c>
      <c r="BQ148" s="28" t="e">
        <f t="shared" si="168"/>
        <v>#NAME?</v>
      </c>
      <c r="BR148" s="28" t="e">
        <f t="shared" si="168"/>
        <v>#NAME?</v>
      </c>
      <c r="BS148" s="28" t="e">
        <f t="shared" si="168"/>
        <v>#NAME?</v>
      </c>
      <c r="BT148" s="28" t="e">
        <f t="shared" si="168"/>
        <v>#NAME?</v>
      </c>
      <c r="BU148" s="28" t="e">
        <f t="shared" si="168"/>
        <v>#NAME?</v>
      </c>
      <c r="BV148" s="28" t="e">
        <f t="shared" si="168"/>
        <v>#NAME?</v>
      </c>
      <c r="BW148" s="28" t="e">
        <f t="shared" si="168"/>
        <v>#NAME?</v>
      </c>
      <c r="BX148" s="28" t="e">
        <f t="shared" si="168"/>
        <v>#NAME?</v>
      </c>
      <c r="BY148" s="28" t="e">
        <f t="shared" si="168"/>
        <v>#NAME?</v>
      </c>
      <c r="BZ148" s="28" t="e">
        <f t="shared" si="168"/>
        <v>#NAME?</v>
      </c>
      <c r="CA148" s="28" t="e">
        <f t="shared" si="168"/>
        <v>#NAME?</v>
      </c>
      <c r="CB148" s="28" t="e">
        <f t="shared" si="168"/>
        <v>#NAME?</v>
      </c>
      <c r="CC148" s="28" t="e">
        <f t="shared" ref="CC148:CI148" si="169">-CC147*CC146</f>
        <v>#NAME?</v>
      </c>
      <c r="CD148" s="28" t="e">
        <f t="shared" si="169"/>
        <v>#NAME?</v>
      </c>
      <c r="CE148" s="28" t="e">
        <f t="shared" si="169"/>
        <v>#NAME?</v>
      </c>
      <c r="CF148" s="28" t="e">
        <f t="shared" si="169"/>
        <v>#NAME?</v>
      </c>
      <c r="CG148" s="28" t="e">
        <f t="shared" si="169"/>
        <v>#NAME?</v>
      </c>
      <c r="CH148" s="28" t="e">
        <f t="shared" si="169"/>
        <v>#NAME?</v>
      </c>
      <c r="CI148" s="28" t="e">
        <f t="shared" si="169"/>
        <v>#NAME?</v>
      </c>
    </row>
    <row r="149" spans="1:87" x14ac:dyDescent="0.4">
      <c r="C149" t="s">
        <v>150</v>
      </c>
    </row>
    <row r="150" spans="1:87" outlineLevel="1" x14ac:dyDescent="0.4">
      <c r="C150" t="s">
        <v>150</v>
      </c>
      <c r="E150" t="str">
        <f>"Revenue driver: "&amp;E140</f>
        <v>Revenue driver: Subscription revenue - Tiers, primary Revenue</v>
      </c>
      <c r="H150" s="53"/>
      <c r="I150" s="53"/>
      <c r="J150" s="53"/>
      <c r="K150" s="53"/>
      <c r="L150" s="53"/>
      <c r="M150" s="53"/>
      <c r="P150" s="53" t="e">
        <f>P140</f>
        <v>#NAME?</v>
      </c>
      <c r="Q150" s="53" t="e">
        <f t="shared" ref="Q150:CB150" si="170">Q140</f>
        <v>#NAME?</v>
      </c>
      <c r="R150" s="53" t="e">
        <f t="shared" si="170"/>
        <v>#NAME?</v>
      </c>
      <c r="S150" s="53" t="e">
        <f t="shared" si="170"/>
        <v>#NAME?</v>
      </c>
      <c r="T150" s="53" t="e">
        <f t="shared" si="170"/>
        <v>#NAME?</v>
      </c>
      <c r="U150" s="53" t="e">
        <f t="shared" si="170"/>
        <v>#NAME?</v>
      </c>
      <c r="V150" s="53" t="e">
        <f t="shared" si="170"/>
        <v>#NAME?</v>
      </c>
      <c r="W150" s="53" t="e">
        <f t="shared" si="170"/>
        <v>#NAME?</v>
      </c>
      <c r="X150" s="53" t="e">
        <f t="shared" si="170"/>
        <v>#NAME?</v>
      </c>
      <c r="Y150" s="53" t="e">
        <f t="shared" si="170"/>
        <v>#NAME?</v>
      </c>
      <c r="Z150" s="53" t="e">
        <f t="shared" si="170"/>
        <v>#NAME?</v>
      </c>
      <c r="AA150" s="53" t="e">
        <f t="shared" si="170"/>
        <v>#NAME?</v>
      </c>
      <c r="AB150" s="53" t="e">
        <f t="shared" si="170"/>
        <v>#NAME?</v>
      </c>
      <c r="AC150" s="53" t="e">
        <f t="shared" si="170"/>
        <v>#NAME?</v>
      </c>
      <c r="AD150" s="53" t="e">
        <f t="shared" si="170"/>
        <v>#NAME?</v>
      </c>
      <c r="AE150" s="53" t="e">
        <f t="shared" si="170"/>
        <v>#NAME?</v>
      </c>
      <c r="AF150" s="53" t="e">
        <f t="shared" si="170"/>
        <v>#NAME?</v>
      </c>
      <c r="AG150" s="53" t="e">
        <f t="shared" si="170"/>
        <v>#NAME?</v>
      </c>
      <c r="AH150" s="53" t="e">
        <f t="shared" si="170"/>
        <v>#NAME?</v>
      </c>
      <c r="AI150" s="53" t="e">
        <f t="shared" si="170"/>
        <v>#NAME?</v>
      </c>
      <c r="AJ150" s="53" t="e">
        <f t="shared" si="170"/>
        <v>#NAME?</v>
      </c>
      <c r="AK150" s="53" t="e">
        <f t="shared" si="170"/>
        <v>#NAME?</v>
      </c>
      <c r="AL150" s="53" t="e">
        <f t="shared" si="170"/>
        <v>#NAME?</v>
      </c>
      <c r="AM150" s="53" t="e">
        <f t="shared" si="170"/>
        <v>#NAME?</v>
      </c>
      <c r="AN150" s="53" t="e">
        <f t="shared" si="170"/>
        <v>#NAME?</v>
      </c>
      <c r="AO150" s="53" t="e">
        <f t="shared" si="170"/>
        <v>#NAME?</v>
      </c>
      <c r="AP150" s="53" t="e">
        <f t="shared" si="170"/>
        <v>#NAME?</v>
      </c>
      <c r="AQ150" s="53" t="e">
        <f t="shared" si="170"/>
        <v>#NAME?</v>
      </c>
      <c r="AR150" s="53" t="e">
        <f t="shared" si="170"/>
        <v>#NAME?</v>
      </c>
      <c r="AS150" s="53" t="e">
        <f t="shared" si="170"/>
        <v>#NAME?</v>
      </c>
      <c r="AT150" s="53" t="e">
        <f t="shared" si="170"/>
        <v>#NAME?</v>
      </c>
      <c r="AU150" s="53" t="e">
        <f t="shared" si="170"/>
        <v>#NAME?</v>
      </c>
      <c r="AV150" s="53" t="e">
        <f t="shared" si="170"/>
        <v>#NAME?</v>
      </c>
      <c r="AW150" s="53" t="e">
        <f t="shared" si="170"/>
        <v>#NAME?</v>
      </c>
      <c r="AX150" s="53" t="e">
        <f t="shared" si="170"/>
        <v>#NAME?</v>
      </c>
      <c r="AY150" s="53" t="e">
        <f t="shared" si="170"/>
        <v>#NAME?</v>
      </c>
      <c r="AZ150" s="53" t="e">
        <f t="shared" si="170"/>
        <v>#NAME?</v>
      </c>
      <c r="BA150" s="53" t="e">
        <f t="shared" si="170"/>
        <v>#NAME?</v>
      </c>
      <c r="BB150" s="53" t="e">
        <f t="shared" si="170"/>
        <v>#NAME?</v>
      </c>
      <c r="BC150" s="53" t="e">
        <f t="shared" si="170"/>
        <v>#NAME?</v>
      </c>
      <c r="BD150" s="53" t="e">
        <f t="shared" si="170"/>
        <v>#NAME?</v>
      </c>
      <c r="BE150" s="53" t="e">
        <f t="shared" si="170"/>
        <v>#NAME?</v>
      </c>
      <c r="BF150" s="53" t="e">
        <f t="shared" si="170"/>
        <v>#NAME?</v>
      </c>
      <c r="BG150" s="53" t="e">
        <f t="shared" si="170"/>
        <v>#NAME?</v>
      </c>
      <c r="BH150" s="53" t="e">
        <f t="shared" si="170"/>
        <v>#NAME?</v>
      </c>
      <c r="BI150" s="53" t="e">
        <f t="shared" si="170"/>
        <v>#NAME?</v>
      </c>
      <c r="BJ150" s="53" t="e">
        <f t="shared" si="170"/>
        <v>#NAME?</v>
      </c>
      <c r="BK150" s="53" t="e">
        <f t="shared" si="170"/>
        <v>#NAME?</v>
      </c>
      <c r="BL150" s="53" t="e">
        <f t="shared" si="170"/>
        <v>#NAME?</v>
      </c>
      <c r="BM150" s="53" t="e">
        <f t="shared" si="170"/>
        <v>#NAME?</v>
      </c>
      <c r="BN150" s="53" t="e">
        <f t="shared" si="170"/>
        <v>#NAME?</v>
      </c>
      <c r="BO150" s="53" t="e">
        <f t="shared" si="170"/>
        <v>#NAME?</v>
      </c>
      <c r="BP150" s="53" t="e">
        <f t="shared" si="170"/>
        <v>#NAME?</v>
      </c>
      <c r="BQ150" s="53" t="e">
        <f t="shared" si="170"/>
        <v>#NAME?</v>
      </c>
      <c r="BR150" s="53" t="e">
        <f t="shared" si="170"/>
        <v>#NAME?</v>
      </c>
      <c r="BS150" s="53" t="e">
        <f t="shared" si="170"/>
        <v>#NAME?</v>
      </c>
      <c r="BT150" s="53" t="e">
        <f t="shared" si="170"/>
        <v>#NAME?</v>
      </c>
      <c r="BU150" s="53" t="e">
        <f t="shared" si="170"/>
        <v>#NAME?</v>
      </c>
      <c r="BV150" s="53" t="e">
        <f t="shared" si="170"/>
        <v>#NAME?</v>
      </c>
      <c r="BW150" s="53" t="e">
        <f t="shared" si="170"/>
        <v>#NAME?</v>
      </c>
      <c r="BX150" s="53" t="e">
        <f t="shared" si="170"/>
        <v>#NAME?</v>
      </c>
      <c r="BY150" s="53" t="e">
        <f t="shared" si="170"/>
        <v>#NAME?</v>
      </c>
      <c r="BZ150" s="53" t="e">
        <f t="shared" si="170"/>
        <v>#NAME?</v>
      </c>
      <c r="CA150" s="53" t="e">
        <f t="shared" si="170"/>
        <v>#NAME?</v>
      </c>
      <c r="CB150" s="53" t="e">
        <f t="shared" si="170"/>
        <v>#NAME?</v>
      </c>
      <c r="CC150" s="53" t="e">
        <f t="shared" ref="CC150:CI150" si="171">CC140</f>
        <v>#NAME?</v>
      </c>
      <c r="CD150" s="53" t="e">
        <f t="shared" si="171"/>
        <v>#NAME?</v>
      </c>
      <c r="CE150" s="53" t="e">
        <f t="shared" si="171"/>
        <v>#NAME?</v>
      </c>
      <c r="CF150" s="53" t="e">
        <f t="shared" si="171"/>
        <v>#NAME?</v>
      </c>
      <c r="CG150" s="53" t="e">
        <f t="shared" si="171"/>
        <v>#NAME?</v>
      </c>
      <c r="CH150" s="53" t="e">
        <f t="shared" si="171"/>
        <v>#NAME?</v>
      </c>
      <c r="CI150" s="53" t="e">
        <f t="shared" si="171"/>
        <v>#NAME?</v>
      </c>
    </row>
    <row r="151" spans="1:87" outlineLevel="1" x14ac:dyDescent="0.4">
      <c r="C151" t="s">
        <v>150</v>
      </c>
    </row>
    <row r="152" spans="1:87" outlineLevel="1" x14ac:dyDescent="0.4">
      <c r="C152" t="s">
        <v>150</v>
      </c>
      <c r="E152" s="12" t="str">
        <f>E142</f>
        <v>Driver: # of subscribers</v>
      </c>
      <c r="F152" s="12"/>
      <c r="G152" s="13"/>
      <c r="H152" s="34"/>
      <c r="I152" s="34"/>
      <c r="J152" s="34"/>
      <c r="K152" s="34"/>
      <c r="L152" s="34"/>
      <c r="M152" s="34"/>
      <c r="P152" s="34" t="e">
        <f>P142</f>
        <v>#REF!</v>
      </c>
      <c r="Q152" s="34" t="e">
        <f t="shared" ref="Q152:CB152" si="172">Q142</f>
        <v>#REF!</v>
      </c>
      <c r="R152" s="34" t="e">
        <f t="shared" si="172"/>
        <v>#REF!</v>
      </c>
      <c r="S152" s="34" t="e">
        <f t="shared" si="172"/>
        <v>#REF!</v>
      </c>
      <c r="T152" s="34" t="e">
        <f t="shared" si="172"/>
        <v>#REF!</v>
      </c>
      <c r="U152" s="34" t="e">
        <f t="shared" si="172"/>
        <v>#REF!</v>
      </c>
      <c r="V152" s="34" t="e">
        <f t="shared" si="172"/>
        <v>#REF!</v>
      </c>
      <c r="W152" s="34" t="e">
        <f t="shared" si="172"/>
        <v>#REF!</v>
      </c>
      <c r="X152" s="34" t="e">
        <f t="shared" si="172"/>
        <v>#REF!</v>
      </c>
      <c r="Y152" s="34" t="e">
        <f t="shared" si="172"/>
        <v>#REF!</v>
      </c>
      <c r="Z152" s="34" t="e">
        <f t="shared" si="172"/>
        <v>#REF!</v>
      </c>
      <c r="AA152" s="34" t="e">
        <f t="shared" si="172"/>
        <v>#REF!</v>
      </c>
      <c r="AB152" s="34" t="e">
        <f t="shared" si="172"/>
        <v>#REF!</v>
      </c>
      <c r="AC152" s="34" t="e">
        <f t="shared" si="172"/>
        <v>#REF!</v>
      </c>
      <c r="AD152" s="34" t="e">
        <f t="shared" si="172"/>
        <v>#REF!</v>
      </c>
      <c r="AE152" s="34" t="e">
        <f t="shared" si="172"/>
        <v>#REF!</v>
      </c>
      <c r="AF152" s="34" t="e">
        <f t="shared" si="172"/>
        <v>#REF!</v>
      </c>
      <c r="AG152" s="34" t="e">
        <f t="shared" si="172"/>
        <v>#REF!</v>
      </c>
      <c r="AH152" s="34" t="e">
        <f t="shared" si="172"/>
        <v>#REF!</v>
      </c>
      <c r="AI152" s="34" t="e">
        <f t="shared" si="172"/>
        <v>#REF!</v>
      </c>
      <c r="AJ152" s="34" t="e">
        <f t="shared" si="172"/>
        <v>#REF!</v>
      </c>
      <c r="AK152" s="34" t="e">
        <f t="shared" si="172"/>
        <v>#REF!</v>
      </c>
      <c r="AL152" s="34" t="e">
        <f t="shared" si="172"/>
        <v>#REF!</v>
      </c>
      <c r="AM152" s="34" t="e">
        <f t="shared" si="172"/>
        <v>#REF!</v>
      </c>
      <c r="AN152" s="34" t="e">
        <f t="shared" si="172"/>
        <v>#REF!</v>
      </c>
      <c r="AO152" s="34" t="e">
        <f t="shared" si="172"/>
        <v>#REF!</v>
      </c>
      <c r="AP152" s="34" t="e">
        <f t="shared" si="172"/>
        <v>#REF!</v>
      </c>
      <c r="AQ152" s="34" t="e">
        <f t="shared" si="172"/>
        <v>#REF!</v>
      </c>
      <c r="AR152" s="34" t="e">
        <f t="shared" si="172"/>
        <v>#REF!</v>
      </c>
      <c r="AS152" s="34" t="e">
        <f t="shared" si="172"/>
        <v>#REF!</v>
      </c>
      <c r="AT152" s="34" t="e">
        <f t="shared" si="172"/>
        <v>#REF!</v>
      </c>
      <c r="AU152" s="34" t="e">
        <f t="shared" si="172"/>
        <v>#REF!</v>
      </c>
      <c r="AV152" s="34" t="e">
        <f t="shared" si="172"/>
        <v>#REF!</v>
      </c>
      <c r="AW152" s="34" t="e">
        <f t="shared" si="172"/>
        <v>#REF!</v>
      </c>
      <c r="AX152" s="34" t="e">
        <f t="shared" si="172"/>
        <v>#REF!</v>
      </c>
      <c r="AY152" s="34" t="e">
        <f t="shared" si="172"/>
        <v>#REF!</v>
      </c>
      <c r="AZ152" s="34" t="e">
        <f t="shared" si="172"/>
        <v>#REF!</v>
      </c>
      <c r="BA152" s="34" t="e">
        <f t="shared" si="172"/>
        <v>#REF!</v>
      </c>
      <c r="BB152" s="34" t="e">
        <f t="shared" si="172"/>
        <v>#REF!</v>
      </c>
      <c r="BC152" s="34" t="e">
        <f t="shared" si="172"/>
        <v>#REF!</v>
      </c>
      <c r="BD152" s="34" t="e">
        <f t="shared" si="172"/>
        <v>#REF!</v>
      </c>
      <c r="BE152" s="34" t="e">
        <f t="shared" si="172"/>
        <v>#REF!</v>
      </c>
      <c r="BF152" s="34" t="e">
        <f t="shared" si="172"/>
        <v>#REF!</v>
      </c>
      <c r="BG152" s="34" t="e">
        <f t="shared" si="172"/>
        <v>#REF!</v>
      </c>
      <c r="BH152" s="34" t="e">
        <f t="shared" si="172"/>
        <v>#REF!</v>
      </c>
      <c r="BI152" s="34" t="e">
        <f t="shared" si="172"/>
        <v>#REF!</v>
      </c>
      <c r="BJ152" s="34" t="e">
        <f t="shared" si="172"/>
        <v>#REF!</v>
      </c>
      <c r="BK152" s="34" t="e">
        <f t="shared" si="172"/>
        <v>#REF!</v>
      </c>
      <c r="BL152" s="34" t="e">
        <f t="shared" si="172"/>
        <v>#REF!</v>
      </c>
      <c r="BM152" s="34" t="e">
        <f t="shared" si="172"/>
        <v>#REF!</v>
      </c>
      <c r="BN152" s="34" t="e">
        <f t="shared" si="172"/>
        <v>#REF!</v>
      </c>
      <c r="BO152" s="34" t="e">
        <f t="shared" si="172"/>
        <v>#REF!</v>
      </c>
      <c r="BP152" s="34" t="e">
        <f t="shared" si="172"/>
        <v>#REF!</v>
      </c>
      <c r="BQ152" s="34" t="e">
        <f t="shared" si="172"/>
        <v>#REF!</v>
      </c>
      <c r="BR152" s="34" t="e">
        <f t="shared" si="172"/>
        <v>#REF!</v>
      </c>
      <c r="BS152" s="34" t="e">
        <f t="shared" si="172"/>
        <v>#REF!</v>
      </c>
      <c r="BT152" s="34" t="e">
        <f t="shared" si="172"/>
        <v>#REF!</v>
      </c>
      <c r="BU152" s="34" t="e">
        <f t="shared" si="172"/>
        <v>#REF!</v>
      </c>
      <c r="BV152" s="34" t="e">
        <f t="shared" si="172"/>
        <v>#REF!</v>
      </c>
      <c r="BW152" s="34" t="e">
        <f t="shared" si="172"/>
        <v>#REF!</v>
      </c>
      <c r="BX152" s="34" t="e">
        <f t="shared" si="172"/>
        <v>#REF!</v>
      </c>
      <c r="BY152" s="34" t="e">
        <f t="shared" si="172"/>
        <v>#REF!</v>
      </c>
      <c r="BZ152" s="34" t="e">
        <f t="shared" si="172"/>
        <v>#REF!</v>
      </c>
      <c r="CA152" s="34" t="e">
        <f t="shared" si="172"/>
        <v>#REF!</v>
      </c>
      <c r="CB152" s="34" t="e">
        <f t="shared" si="172"/>
        <v>#REF!</v>
      </c>
      <c r="CC152" s="34" t="e">
        <f t="shared" ref="CC152:CI152" si="173">CC142</f>
        <v>#REF!</v>
      </c>
      <c r="CD152" s="34" t="e">
        <f t="shared" si="173"/>
        <v>#REF!</v>
      </c>
      <c r="CE152" s="34" t="e">
        <f t="shared" si="173"/>
        <v>#REF!</v>
      </c>
      <c r="CF152" s="34" t="e">
        <f t="shared" si="173"/>
        <v>#REF!</v>
      </c>
      <c r="CG152" s="34" t="e">
        <f t="shared" si="173"/>
        <v>#REF!</v>
      </c>
      <c r="CH152" s="34" t="e">
        <f t="shared" si="173"/>
        <v>#REF!</v>
      </c>
      <c r="CI152" s="34" t="e">
        <f t="shared" si="173"/>
        <v>#REF!</v>
      </c>
    </row>
    <row r="153" spans="1:87" outlineLevel="1" x14ac:dyDescent="0.4">
      <c r="C153" t="s">
        <v>150</v>
      </c>
    </row>
    <row r="154" spans="1:87" s="42" customFormat="1" x14ac:dyDescent="0.4">
      <c r="C154" s="42" t="s">
        <v>186</v>
      </c>
      <c r="E154" s="41" t="s">
        <v>187</v>
      </c>
      <c r="F154" s="41"/>
      <c r="G154" s="68"/>
    </row>
    <row r="155" spans="1:87" x14ac:dyDescent="0.4">
      <c r="C155" t="s">
        <v>186</v>
      </c>
      <c r="E155" s="12" t="s">
        <v>70</v>
      </c>
      <c r="F155" s="12"/>
      <c r="G155" s="13"/>
    </row>
    <row r="156" spans="1:87" x14ac:dyDescent="0.4">
      <c r="A156" s="6"/>
      <c r="B156" s="6"/>
      <c r="C156" t="s">
        <v>186</v>
      </c>
      <c r="E156" t="s">
        <v>71</v>
      </c>
      <c r="H156" s="15" t="e">
        <f>SUMIF($3:$3,H$1-1,156:156)</f>
        <v>#NAME?</v>
      </c>
      <c r="I156" s="15" t="e">
        <f>H162</f>
        <v>#NAME?</v>
      </c>
      <c r="J156" s="15" t="e">
        <f>I162</f>
        <v>#NAME?</v>
      </c>
      <c r="K156" s="15" t="e">
        <f>J162</f>
        <v>#NAME?</v>
      </c>
      <c r="L156" s="15" t="e">
        <f>K162</f>
        <v>#NAME?</v>
      </c>
      <c r="M156" s="15" t="e">
        <f>L162</f>
        <v>#NAME?</v>
      </c>
      <c r="O156" s="34"/>
      <c r="P156" s="34">
        <f>O162</f>
        <v>0</v>
      </c>
      <c r="Q156" s="34" t="e">
        <f>P162</f>
        <v>#NAME?</v>
      </c>
      <c r="R156" s="34" t="e">
        <f t="shared" ref="R156:CC156" si="174">Q162</f>
        <v>#NAME?</v>
      </c>
      <c r="S156" s="34" t="e">
        <f t="shared" si="174"/>
        <v>#NAME?</v>
      </c>
      <c r="T156" s="34" t="e">
        <f t="shared" si="174"/>
        <v>#NAME?</v>
      </c>
      <c r="U156" s="34" t="e">
        <f t="shared" si="174"/>
        <v>#NAME?</v>
      </c>
      <c r="V156" s="34" t="e">
        <f t="shared" si="174"/>
        <v>#NAME?</v>
      </c>
      <c r="W156" s="34" t="e">
        <f t="shared" si="174"/>
        <v>#NAME?</v>
      </c>
      <c r="X156" s="34" t="e">
        <f t="shared" si="174"/>
        <v>#NAME?</v>
      </c>
      <c r="Y156" s="34" t="e">
        <f t="shared" si="174"/>
        <v>#NAME?</v>
      </c>
      <c r="Z156" s="34" t="e">
        <f t="shared" si="174"/>
        <v>#NAME?</v>
      </c>
      <c r="AA156" s="34" t="e">
        <f t="shared" si="174"/>
        <v>#NAME?</v>
      </c>
      <c r="AB156" s="34" t="e">
        <f t="shared" si="174"/>
        <v>#NAME?</v>
      </c>
      <c r="AC156" s="34" t="e">
        <f t="shared" si="174"/>
        <v>#NAME?</v>
      </c>
      <c r="AD156" s="34" t="e">
        <f t="shared" si="174"/>
        <v>#NAME?</v>
      </c>
      <c r="AE156" s="34" t="e">
        <f t="shared" si="174"/>
        <v>#NAME?</v>
      </c>
      <c r="AF156" s="34" t="e">
        <f t="shared" si="174"/>
        <v>#NAME?</v>
      </c>
      <c r="AG156" s="34" t="e">
        <f t="shared" si="174"/>
        <v>#NAME?</v>
      </c>
      <c r="AH156" s="34" t="e">
        <f t="shared" si="174"/>
        <v>#NAME?</v>
      </c>
      <c r="AI156" s="34" t="e">
        <f t="shared" si="174"/>
        <v>#NAME?</v>
      </c>
      <c r="AJ156" s="34" t="e">
        <f t="shared" si="174"/>
        <v>#NAME?</v>
      </c>
      <c r="AK156" s="34" t="e">
        <f t="shared" si="174"/>
        <v>#NAME?</v>
      </c>
      <c r="AL156" s="34" t="e">
        <f t="shared" si="174"/>
        <v>#NAME?</v>
      </c>
      <c r="AM156" s="34" t="e">
        <f t="shared" si="174"/>
        <v>#NAME?</v>
      </c>
      <c r="AN156" s="34" t="e">
        <f t="shared" si="174"/>
        <v>#NAME?</v>
      </c>
      <c r="AO156" s="34" t="e">
        <f t="shared" si="174"/>
        <v>#NAME?</v>
      </c>
      <c r="AP156" s="34" t="e">
        <f t="shared" si="174"/>
        <v>#NAME?</v>
      </c>
      <c r="AQ156" s="34" t="e">
        <f t="shared" si="174"/>
        <v>#NAME?</v>
      </c>
      <c r="AR156" s="34" t="e">
        <f t="shared" si="174"/>
        <v>#NAME?</v>
      </c>
      <c r="AS156" s="34" t="e">
        <f t="shared" si="174"/>
        <v>#NAME?</v>
      </c>
      <c r="AT156" s="34" t="e">
        <f t="shared" si="174"/>
        <v>#NAME?</v>
      </c>
      <c r="AU156" s="34" t="e">
        <f t="shared" si="174"/>
        <v>#NAME?</v>
      </c>
      <c r="AV156" s="34" t="e">
        <f t="shared" si="174"/>
        <v>#NAME?</v>
      </c>
      <c r="AW156" s="34" t="e">
        <f t="shared" si="174"/>
        <v>#NAME?</v>
      </c>
      <c r="AX156" s="34" t="e">
        <f t="shared" si="174"/>
        <v>#NAME?</v>
      </c>
      <c r="AY156" s="34" t="e">
        <f t="shared" si="174"/>
        <v>#NAME?</v>
      </c>
      <c r="AZ156" s="34" t="e">
        <f t="shared" si="174"/>
        <v>#NAME?</v>
      </c>
      <c r="BA156" s="34" t="e">
        <f t="shared" si="174"/>
        <v>#NAME?</v>
      </c>
      <c r="BB156" s="34" t="e">
        <f t="shared" si="174"/>
        <v>#NAME?</v>
      </c>
      <c r="BC156" s="34" t="e">
        <f t="shared" si="174"/>
        <v>#NAME?</v>
      </c>
      <c r="BD156" s="34" t="e">
        <f t="shared" si="174"/>
        <v>#NAME?</v>
      </c>
      <c r="BE156" s="34" t="e">
        <f t="shared" si="174"/>
        <v>#NAME?</v>
      </c>
      <c r="BF156" s="34" t="e">
        <f t="shared" si="174"/>
        <v>#NAME?</v>
      </c>
      <c r="BG156" s="34" t="e">
        <f t="shared" si="174"/>
        <v>#NAME?</v>
      </c>
      <c r="BH156" s="34" t="e">
        <f t="shared" si="174"/>
        <v>#NAME?</v>
      </c>
      <c r="BI156" s="34" t="e">
        <f t="shared" si="174"/>
        <v>#NAME?</v>
      </c>
      <c r="BJ156" s="34" t="e">
        <f t="shared" si="174"/>
        <v>#NAME?</v>
      </c>
      <c r="BK156" s="34" t="e">
        <f t="shared" si="174"/>
        <v>#NAME?</v>
      </c>
      <c r="BL156" s="34" t="e">
        <f t="shared" si="174"/>
        <v>#NAME?</v>
      </c>
      <c r="BM156" s="34" t="e">
        <f t="shared" si="174"/>
        <v>#NAME?</v>
      </c>
      <c r="BN156" s="34" t="e">
        <f t="shared" si="174"/>
        <v>#NAME?</v>
      </c>
      <c r="BO156" s="34" t="e">
        <f t="shared" si="174"/>
        <v>#NAME?</v>
      </c>
      <c r="BP156" s="34" t="e">
        <f t="shared" si="174"/>
        <v>#NAME?</v>
      </c>
      <c r="BQ156" s="34" t="e">
        <f t="shared" si="174"/>
        <v>#NAME?</v>
      </c>
      <c r="BR156" s="34" t="e">
        <f t="shared" si="174"/>
        <v>#NAME?</v>
      </c>
      <c r="BS156" s="34" t="e">
        <f t="shared" si="174"/>
        <v>#NAME?</v>
      </c>
      <c r="BT156" s="34" t="e">
        <f t="shared" si="174"/>
        <v>#NAME?</v>
      </c>
      <c r="BU156" s="34" t="e">
        <f t="shared" si="174"/>
        <v>#NAME?</v>
      </c>
      <c r="BV156" s="34" t="e">
        <f t="shared" si="174"/>
        <v>#NAME?</v>
      </c>
      <c r="BW156" s="34" t="e">
        <f t="shared" si="174"/>
        <v>#NAME?</v>
      </c>
      <c r="BX156" s="34" t="e">
        <f t="shared" si="174"/>
        <v>#NAME?</v>
      </c>
      <c r="BY156" s="34" t="e">
        <f t="shared" si="174"/>
        <v>#NAME?</v>
      </c>
      <c r="BZ156" s="34" t="e">
        <f t="shared" si="174"/>
        <v>#NAME?</v>
      </c>
      <c r="CA156" s="34" t="e">
        <f t="shared" si="174"/>
        <v>#NAME?</v>
      </c>
      <c r="CB156" s="34" t="e">
        <f t="shared" si="174"/>
        <v>#NAME?</v>
      </c>
      <c r="CC156" s="34" t="e">
        <f t="shared" si="174"/>
        <v>#NAME?</v>
      </c>
      <c r="CD156" s="34" t="e">
        <f t="shared" ref="CD156:CI156" si="175">CC162</f>
        <v>#NAME?</v>
      </c>
      <c r="CE156" s="34" t="e">
        <f t="shared" si="175"/>
        <v>#NAME?</v>
      </c>
      <c r="CF156" s="34" t="e">
        <f t="shared" si="175"/>
        <v>#NAME?</v>
      </c>
      <c r="CG156" s="34" t="e">
        <f t="shared" si="175"/>
        <v>#NAME?</v>
      </c>
      <c r="CH156" s="34" t="e">
        <f t="shared" si="175"/>
        <v>#NAME?</v>
      </c>
      <c r="CI156" s="34" t="e">
        <f t="shared" si="175"/>
        <v>#NAME?</v>
      </c>
    </row>
    <row r="157" spans="1:87" x14ac:dyDescent="0.4">
      <c r="C157" t="s">
        <v>186</v>
      </c>
      <c r="E157" t="s">
        <v>72</v>
      </c>
      <c r="H157" s="34" t="e">
        <f t="shared" ref="H157:M157" si="176">SUMIF($2:$2,H$1,157:157)</f>
        <v>#NAME?</v>
      </c>
      <c r="I157" s="34" t="e">
        <f t="shared" si="176"/>
        <v>#NAME?</v>
      </c>
      <c r="J157" s="34" t="e">
        <f t="shared" si="176"/>
        <v>#NAME?</v>
      </c>
      <c r="K157" s="34" t="e">
        <f t="shared" si="176"/>
        <v>#NAME?</v>
      </c>
      <c r="L157" s="34" t="e">
        <f t="shared" si="176"/>
        <v>#NAME?</v>
      </c>
      <c r="M157" s="34" t="e">
        <f t="shared" si="176"/>
        <v>#NAME?</v>
      </c>
      <c r="O157" s="17"/>
      <c r="P157" s="15" t="e">
        <f t="shared" ref="P157:CA157" si="177">P132</f>
        <v>#NAME?</v>
      </c>
      <c r="Q157" s="15" t="e">
        <f t="shared" si="177"/>
        <v>#REF!</v>
      </c>
      <c r="R157" s="15" t="e">
        <f t="shared" si="177"/>
        <v>#REF!</v>
      </c>
      <c r="S157" s="15" t="e">
        <f t="shared" si="177"/>
        <v>#REF!</v>
      </c>
      <c r="T157" s="15" t="e">
        <f t="shared" si="177"/>
        <v>#REF!</v>
      </c>
      <c r="U157" s="15" t="e">
        <f t="shared" si="177"/>
        <v>#REF!</v>
      </c>
      <c r="V157" s="15" t="e">
        <f t="shared" si="177"/>
        <v>#REF!</v>
      </c>
      <c r="W157" s="15" t="e">
        <f t="shared" si="177"/>
        <v>#REF!</v>
      </c>
      <c r="X157" s="15" t="e">
        <f t="shared" si="177"/>
        <v>#REF!</v>
      </c>
      <c r="Y157" s="15" t="e">
        <f t="shared" si="177"/>
        <v>#REF!</v>
      </c>
      <c r="Z157" s="15" t="e">
        <f t="shared" si="177"/>
        <v>#REF!</v>
      </c>
      <c r="AA157" s="15" t="e">
        <f t="shared" si="177"/>
        <v>#REF!</v>
      </c>
      <c r="AB157" s="15" t="e">
        <f t="shared" si="177"/>
        <v>#REF!</v>
      </c>
      <c r="AC157" s="15" t="e">
        <f t="shared" si="177"/>
        <v>#REF!</v>
      </c>
      <c r="AD157" s="15" t="e">
        <f t="shared" si="177"/>
        <v>#REF!</v>
      </c>
      <c r="AE157" s="15" t="e">
        <f t="shared" si="177"/>
        <v>#REF!</v>
      </c>
      <c r="AF157" s="15" t="e">
        <f t="shared" si="177"/>
        <v>#REF!</v>
      </c>
      <c r="AG157" s="15" t="e">
        <f t="shared" si="177"/>
        <v>#REF!</v>
      </c>
      <c r="AH157" s="15" t="e">
        <f t="shared" si="177"/>
        <v>#REF!</v>
      </c>
      <c r="AI157" s="15" t="e">
        <f t="shared" si="177"/>
        <v>#REF!</v>
      </c>
      <c r="AJ157" s="15" t="e">
        <f t="shared" si="177"/>
        <v>#REF!</v>
      </c>
      <c r="AK157" s="15" t="e">
        <f t="shared" si="177"/>
        <v>#REF!</v>
      </c>
      <c r="AL157" s="15" t="e">
        <f t="shared" si="177"/>
        <v>#REF!</v>
      </c>
      <c r="AM157" s="15" t="e">
        <f t="shared" si="177"/>
        <v>#REF!</v>
      </c>
      <c r="AN157" s="15" t="e">
        <f t="shared" si="177"/>
        <v>#REF!</v>
      </c>
      <c r="AO157" s="15" t="e">
        <f t="shared" si="177"/>
        <v>#REF!</v>
      </c>
      <c r="AP157" s="15" t="e">
        <f t="shared" si="177"/>
        <v>#REF!</v>
      </c>
      <c r="AQ157" s="15" t="e">
        <f t="shared" si="177"/>
        <v>#REF!</v>
      </c>
      <c r="AR157" s="15" t="e">
        <f t="shared" si="177"/>
        <v>#REF!</v>
      </c>
      <c r="AS157" s="15" t="e">
        <f t="shared" si="177"/>
        <v>#REF!</v>
      </c>
      <c r="AT157" s="15" t="e">
        <f t="shared" si="177"/>
        <v>#REF!</v>
      </c>
      <c r="AU157" s="15" t="e">
        <f t="shared" si="177"/>
        <v>#REF!</v>
      </c>
      <c r="AV157" s="15" t="e">
        <f t="shared" si="177"/>
        <v>#REF!</v>
      </c>
      <c r="AW157" s="15" t="e">
        <f t="shared" si="177"/>
        <v>#REF!</v>
      </c>
      <c r="AX157" s="15" t="e">
        <f t="shared" si="177"/>
        <v>#REF!</v>
      </c>
      <c r="AY157" s="15" t="e">
        <f t="shared" si="177"/>
        <v>#REF!</v>
      </c>
      <c r="AZ157" s="15" t="e">
        <f t="shared" si="177"/>
        <v>#REF!</v>
      </c>
      <c r="BA157" s="15" t="e">
        <f t="shared" si="177"/>
        <v>#REF!</v>
      </c>
      <c r="BB157" s="15" t="e">
        <f t="shared" si="177"/>
        <v>#REF!</v>
      </c>
      <c r="BC157" s="15" t="e">
        <f t="shared" si="177"/>
        <v>#REF!</v>
      </c>
      <c r="BD157" s="15" t="e">
        <f t="shared" si="177"/>
        <v>#REF!</v>
      </c>
      <c r="BE157" s="15" t="e">
        <f t="shared" si="177"/>
        <v>#REF!</v>
      </c>
      <c r="BF157" s="15" t="e">
        <f t="shared" si="177"/>
        <v>#REF!</v>
      </c>
      <c r="BG157" s="15" t="e">
        <f t="shared" si="177"/>
        <v>#REF!</v>
      </c>
      <c r="BH157" s="15" t="e">
        <f t="shared" si="177"/>
        <v>#REF!</v>
      </c>
      <c r="BI157" s="15" t="e">
        <f t="shared" si="177"/>
        <v>#REF!</v>
      </c>
      <c r="BJ157" s="15" t="e">
        <f t="shared" si="177"/>
        <v>#REF!</v>
      </c>
      <c r="BK157" s="15" t="e">
        <f t="shared" si="177"/>
        <v>#REF!</v>
      </c>
      <c r="BL157" s="15" t="e">
        <f t="shared" si="177"/>
        <v>#REF!</v>
      </c>
      <c r="BM157" s="15" t="e">
        <f t="shared" si="177"/>
        <v>#REF!</v>
      </c>
      <c r="BN157" s="15" t="e">
        <f t="shared" si="177"/>
        <v>#REF!</v>
      </c>
      <c r="BO157" s="15" t="e">
        <f t="shared" si="177"/>
        <v>#REF!</v>
      </c>
      <c r="BP157" s="15" t="e">
        <f t="shared" si="177"/>
        <v>#REF!</v>
      </c>
      <c r="BQ157" s="15" t="e">
        <f t="shared" si="177"/>
        <v>#REF!</v>
      </c>
      <c r="BR157" s="15" t="e">
        <f t="shared" si="177"/>
        <v>#REF!</v>
      </c>
      <c r="BS157" s="15" t="e">
        <f t="shared" si="177"/>
        <v>#REF!</v>
      </c>
      <c r="BT157" s="15" t="e">
        <f t="shared" si="177"/>
        <v>#REF!</v>
      </c>
      <c r="BU157" s="15" t="e">
        <f t="shared" si="177"/>
        <v>#REF!</v>
      </c>
      <c r="BV157" s="15" t="e">
        <f t="shared" si="177"/>
        <v>#REF!</v>
      </c>
      <c r="BW157" s="15" t="e">
        <f t="shared" si="177"/>
        <v>#REF!</v>
      </c>
      <c r="BX157" s="15" t="e">
        <f t="shared" si="177"/>
        <v>#REF!</v>
      </c>
      <c r="BY157" s="15" t="e">
        <f t="shared" si="177"/>
        <v>#REF!</v>
      </c>
      <c r="BZ157" s="15" t="e">
        <f t="shared" si="177"/>
        <v>#REF!</v>
      </c>
      <c r="CA157" s="15" t="e">
        <f t="shared" si="177"/>
        <v>#REF!</v>
      </c>
      <c r="CB157" s="15" t="e">
        <f t="shared" ref="CB157:CI157" si="178">CB132</f>
        <v>#REF!</v>
      </c>
      <c r="CC157" s="15" t="e">
        <f t="shared" si="178"/>
        <v>#REF!</v>
      </c>
      <c r="CD157" s="15" t="e">
        <f t="shared" si="178"/>
        <v>#REF!</v>
      </c>
      <c r="CE157" s="15" t="e">
        <f t="shared" si="178"/>
        <v>#REF!</v>
      </c>
      <c r="CF157" s="15" t="e">
        <f t="shared" si="178"/>
        <v>#REF!</v>
      </c>
      <c r="CG157" s="15" t="e">
        <f t="shared" si="178"/>
        <v>#REF!</v>
      </c>
      <c r="CH157" s="15" t="e">
        <f t="shared" si="178"/>
        <v>#REF!</v>
      </c>
      <c r="CI157" s="15" t="e">
        <f t="shared" si="178"/>
        <v>#REF!</v>
      </c>
    </row>
    <row r="158" spans="1:87" x14ac:dyDescent="0.4">
      <c r="C158" t="s">
        <v>186</v>
      </c>
      <c r="E158" s="12" t="s">
        <v>178</v>
      </c>
      <c r="F158" s="12"/>
      <c r="G158" s="13"/>
      <c r="H158" s="16">
        <v>0.05</v>
      </c>
      <c r="I158" s="16">
        <v>0.05</v>
      </c>
      <c r="J158" s="16">
        <v>0.05</v>
      </c>
      <c r="K158" s="16">
        <v>0.05</v>
      </c>
      <c r="L158" s="16">
        <v>0.05</v>
      </c>
      <c r="M158" s="16">
        <v>0.05</v>
      </c>
      <c r="O158" s="20"/>
      <c r="P158" s="20" t="e" cm="1">
        <f t="array" ref="P158">INDEX($H:$M,ROW(),MATCH(P$2,$H$1:$M$1,0))</f>
        <v>#NAME?</v>
      </c>
      <c r="Q158" s="20" t="e" cm="1">
        <f t="array" ref="Q158">INDEX($H:$M,ROW(),MATCH(Q$2,$H$1:$M$1,0))</f>
        <v>#NAME?</v>
      </c>
      <c r="R158" s="20" t="e" cm="1">
        <f t="array" ref="R158">INDEX($H:$M,ROW(),MATCH(R$2,$H$1:$M$1,0))</f>
        <v>#NAME?</v>
      </c>
      <c r="S158" s="20" t="e" cm="1">
        <f t="array" ref="S158">INDEX($H:$M,ROW(),MATCH(S$2,$H$1:$M$1,0))</f>
        <v>#NAME?</v>
      </c>
      <c r="T158" s="20" t="e" cm="1">
        <f t="array" ref="T158">INDEX($H:$M,ROW(),MATCH(T$2,$H$1:$M$1,0))</f>
        <v>#NAME?</v>
      </c>
      <c r="U158" s="20" t="e" cm="1">
        <f t="array" ref="U158">INDEX($H:$M,ROW(),MATCH(U$2,$H$1:$M$1,0))</f>
        <v>#NAME?</v>
      </c>
      <c r="V158" s="20" t="e" cm="1">
        <f t="array" ref="V158">INDEX($H:$M,ROW(),MATCH(V$2,$H$1:$M$1,0))</f>
        <v>#NAME?</v>
      </c>
      <c r="W158" s="20" t="e" cm="1">
        <f t="array" ref="W158">INDEX($H:$M,ROW(),MATCH(W$2,$H$1:$M$1,0))</f>
        <v>#NAME?</v>
      </c>
      <c r="X158" s="20" t="e" cm="1">
        <f t="array" ref="X158">INDEX($H:$M,ROW(),MATCH(X$2,$H$1:$M$1,0))</f>
        <v>#NAME?</v>
      </c>
      <c r="Y158" s="20" t="e" cm="1">
        <f t="array" ref="Y158">INDEX($H:$M,ROW(),MATCH(Y$2,$H$1:$M$1,0))</f>
        <v>#NAME?</v>
      </c>
      <c r="Z158" s="20" t="e" cm="1">
        <f t="array" ref="Z158">INDEX($H:$M,ROW(),MATCH(Z$2,$H$1:$M$1,0))</f>
        <v>#NAME?</v>
      </c>
      <c r="AA158" s="20" t="e" cm="1">
        <f t="array" ref="AA158">INDEX($H:$M,ROW(),MATCH(AA$2,$H$1:$M$1,0))</f>
        <v>#NAME?</v>
      </c>
      <c r="AB158" s="20" t="e" cm="1">
        <f t="array" ref="AB158">INDEX($H:$M,ROW(),MATCH(AB$2,$H$1:$M$1,0))</f>
        <v>#NAME?</v>
      </c>
      <c r="AC158" s="20" t="e" cm="1">
        <f t="array" ref="AC158">INDEX($H:$M,ROW(),MATCH(AC$2,$H$1:$M$1,0))</f>
        <v>#NAME?</v>
      </c>
      <c r="AD158" s="20" t="e" cm="1">
        <f t="array" ref="AD158">INDEX($H:$M,ROW(),MATCH(AD$2,$H$1:$M$1,0))</f>
        <v>#NAME?</v>
      </c>
      <c r="AE158" s="20" t="e" cm="1">
        <f t="array" ref="AE158">INDEX($H:$M,ROW(),MATCH(AE$2,$H$1:$M$1,0))</f>
        <v>#NAME?</v>
      </c>
      <c r="AF158" s="20" t="e" cm="1">
        <f t="array" ref="AF158">INDEX($H:$M,ROW(),MATCH(AF$2,$H$1:$M$1,0))</f>
        <v>#NAME?</v>
      </c>
      <c r="AG158" s="20" t="e" cm="1">
        <f t="array" ref="AG158">INDEX($H:$M,ROW(),MATCH(AG$2,$H$1:$M$1,0))</f>
        <v>#NAME?</v>
      </c>
      <c r="AH158" s="20" t="e" cm="1">
        <f t="array" ref="AH158">INDEX($H:$M,ROW(),MATCH(AH$2,$H$1:$M$1,0))</f>
        <v>#NAME?</v>
      </c>
      <c r="AI158" s="20" t="e" cm="1">
        <f t="array" ref="AI158">INDEX($H:$M,ROW(),MATCH(AI$2,$H$1:$M$1,0))</f>
        <v>#NAME?</v>
      </c>
      <c r="AJ158" s="20" t="e" cm="1">
        <f t="array" ref="AJ158">INDEX($H:$M,ROW(),MATCH(AJ$2,$H$1:$M$1,0))</f>
        <v>#NAME?</v>
      </c>
      <c r="AK158" s="20" t="e" cm="1">
        <f t="array" ref="AK158">INDEX($H:$M,ROW(),MATCH(AK$2,$H$1:$M$1,0))</f>
        <v>#NAME?</v>
      </c>
      <c r="AL158" s="20" t="e" cm="1">
        <f t="array" ref="AL158">INDEX($H:$M,ROW(),MATCH(AL$2,$H$1:$M$1,0))</f>
        <v>#NAME?</v>
      </c>
      <c r="AM158" s="20" t="e" cm="1">
        <f t="array" ref="AM158">INDEX($H:$M,ROW(),MATCH(AM$2,$H$1:$M$1,0))</f>
        <v>#NAME?</v>
      </c>
      <c r="AN158" s="20" t="e" cm="1">
        <f t="array" ref="AN158">INDEX($H:$M,ROW(),MATCH(AN$2,$H$1:$M$1,0))</f>
        <v>#NAME?</v>
      </c>
      <c r="AO158" s="20" t="e" cm="1">
        <f t="array" ref="AO158">INDEX($H:$M,ROW(),MATCH(AO$2,$H$1:$M$1,0))</f>
        <v>#NAME?</v>
      </c>
      <c r="AP158" s="20" t="e" cm="1">
        <f t="array" ref="AP158">INDEX($H:$M,ROW(),MATCH(AP$2,$H$1:$M$1,0))</f>
        <v>#NAME?</v>
      </c>
      <c r="AQ158" s="20" t="e" cm="1">
        <f t="array" ref="AQ158">INDEX($H:$M,ROW(),MATCH(AQ$2,$H$1:$M$1,0))</f>
        <v>#NAME?</v>
      </c>
      <c r="AR158" s="20" t="e" cm="1">
        <f t="array" ref="AR158">INDEX($H:$M,ROW(),MATCH(AR$2,$H$1:$M$1,0))</f>
        <v>#NAME?</v>
      </c>
      <c r="AS158" s="20" t="e" cm="1">
        <f t="array" ref="AS158">INDEX($H:$M,ROW(),MATCH(AS$2,$H$1:$M$1,0))</f>
        <v>#NAME?</v>
      </c>
      <c r="AT158" s="20" t="e" cm="1">
        <f t="array" ref="AT158">INDEX($H:$M,ROW(),MATCH(AT$2,$H$1:$M$1,0))</f>
        <v>#NAME?</v>
      </c>
      <c r="AU158" s="20" t="e" cm="1">
        <f t="array" ref="AU158">INDEX($H:$M,ROW(),MATCH(AU$2,$H$1:$M$1,0))</f>
        <v>#NAME?</v>
      </c>
      <c r="AV158" s="20" t="e" cm="1">
        <f t="array" ref="AV158">INDEX($H:$M,ROW(),MATCH(AV$2,$H$1:$M$1,0))</f>
        <v>#NAME?</v>
      </c>
      <c r="AW158" s="20" t="e" cm="1">
        <f t="array" ref="AW158">INDEX($H:$M,ROW(),MATCH(AW$2,$H$1:$M$1,0))</f>
        <v>#NAME?</v>
      </c>
      <c r="AX158" s="20" t="e" cm="1">
        <f t="array" ref="AX158">INDEX($H:$M,ROW(),MATCH(AX$2,$H$1:$M$1,0))</f>
        <v>#NAME?</v>
      </c>
      <c r="AY158" s="20" t="e" cm="1">
        <f t="array" ref="AY158">INDEX($H:$M,ROW(),MATCH(AY$2,$H$1:$M$1,0))</f>
        <v>#NAME?</v>
      </c>
      <c r="AZ158" s="20" t="e" cm="1">
        <f t="array" ref="AZ158">INDEX($H:$M,ROW(),MATCH(AZ$2,$H$1:$M$1,0))</f>
        <v>#NAME?</v>
      </c>
      <c r="BA158" s="20" t="e" cm="1">
        <f t="array" ref="BA158">INDEX($H:$M,ROW(),MATCH(BA$2,$H$1:$M$1,0))</f>
        <v>#NAME?</v>
      </c>
      <c r="BB158" s="20" t="e" cm="1">
        <f t="array" ref="BB158">INDEX($H:$M,ROW(),MATCH(BB$2,$H$1:$M$1,0))</f>
        <v>#NAME?</v>
      </c>
      <c r="BC158" s="20" t="e" cm="1">
        <f t="array" ref="BC158">INDEX($H:$M,ROW(),MATCH(BC$2,$H$1:$M$1,0))</f>
        <v>#NAME?</v>
      </c>
      <c r="BD158" s="20" t="e" cm="1">
        <f t="array" ref="BD158">INDEX($H:$M,ROW(),MATCH(BD$2,$H$1:$M$1,0))</f>
        <v>#NAME?</v>
      </c>
      <c r="BE158" s="20" t="e" cm="1">
        <f t="array" ref="BE158">INDEX($H:$M,ROW(),MATCH(BE$2,$H$1:$M$1,0))</f>
        <v>#NAME?</v>
      </c>
      <c r="BF158" s="20" t="e" cm="1">
        <f t="array" ref="BF158">INDEX($H:$M,ROW(),MATCH(BF$2,$H$1:$M$1,0))</f>
        <v>#NAME?</v>
      </c>
      <c r="BG158" s="20" t="e" cm="1">
        <f t="array" ref="BG158">INDEX($H:$M,ROW(),MATCH(BG$2,$H$1:$M$1,0))</f>
        <v>#NAME?</v>
      </c>
      <c r="BH158" s="20" t="e" cm="1">
        <f t="array" ref="BH158">INDEX($H:$M,ROW(),MATCH(BH$2,$H$1:$M$1,0))</f>
        <v>#NAME?</v>
      </c>
      <c r="BI158" s="20" t="e" cm="1">
        <f t="array" ref="BI158">INDEX($H:$M,ROW(),MATCH(BI$2,$H$1:$M$1,0))</f>
        <v>#NAME?</v>
      </c>
      <c r="BJ158" s="20" t="e" cm="1">
        <f t="array" ref="BJ158">INDEX($H:$M,ROW(),MATCH(BJ$2,$H$1:$M$1,0))</f>
        <v>#NAME?</v>
      </c>
      <c r="BK158" s="20" t="e" cm="1">
        <f t="array" ref="BK158">INDEX($H:$M,ROW(),MATCH(BK$2,$H$1:$M$1,0))</f>
        <v>#NAME?</v>
      </c>
      <c r="BL158" s="20" t="e" cm="1">
        <f t="array" ref="BL158">INDEX($H:$M,ROW(),MATCH(BL$2,$H$1:$M$1,0))</f>
        <v>#NAME?</v>
      </c>
      <c r="BM158" s="20" t="e" cm="1">
        <f t="array" ref="BM158">INDEX($H:$M,ROW(),MATCH(BM$2,$H$1:$M$1,0))</f>
        <v>#NAME?</v>
      </c>
      <c r="BN158" s="20" t="e" cm="1">
        <f t="array" ref="BN158">INDEX($H:$M,ROW(),MATCH(BN$2,$H$1:$M$1,0))</f>
        <v>#NAME?</v>
      </c>
      <c r="BO158" s="20" t="e" cm="1">
        <f t="array" ref="BO158">INDEX($H:$M,ROW(),MATCH(BO$2,$H$1:$M$1,0))</f>
        <v>#NAME?</v>
      </c>
      <c r="BP158" s="20" t="e" cm="1">
        <f t="array" ref="BP158">INDEX($H:$M,ROW(),MATCH(BP$2,$H$1:$M$1,0))</f>
        <v>#NAME?</v>
      </c>
      <c r="BQ158" s="20" t="e" cm="1">
        <f t="array" ref="BQ158">INDEX($H:$M,ROW(),MATCH(BQ$2,$H$1:$M$1,0))</f>
        <v>#NAME?</v>
      </c>
      <c r="BR158" s="20" t="e" cm="1">
        <f t="array" ref="BR158">INDEX($H:$M,ROW(),MATCH(BR$2,$H$1:$M$1,0))</f>
        <v>#NAME?</v>
      </c>
      <c r="BS158" s="20" t="e" cm="1">
        <f t="array" ref="BS158">INDEX($H:$M,ROW(),MATCH(BS$2,$H$1:$M$1,0))</f>
        <v>#NAME?</v>
      </c>
      <c r="BT158" s="20" t="e" cm="1">
        <f t="array" ref="BT158">INDEX($H:$M,ROW(),MATCH(BT$2,$H$1:$M$1,0))</f>
        <v>#NAME?</v>
      </c>
      <c r="BU158" s="20" t="e" cm="1">
        <f t="array" ref="BU158">INDEX($H:$M,ROW(),MATCH(BU$2,$H$1:$M$1,0))</f>
        <v>#NAME?</v>
      </c>
      <c r="BV158" s="20" t="e" cm="1">
        <f t="array" ref="BV158">INDEX($H:$M,ROW(),MATCH(BV$2,$H$1:$M$1,0))</f>
        <v>#NAME?</v>
      </c>
      <c r="BW158" s="20" t="e" cm="1">
        <f t="array" ref="BW158">INDEX($H:$M,ROW(),MATCH(BW$2,$H$1:$M$1,0))</f>
        <v>#NAME?</v>
      </c>
      <c r="BX158" s="20" t="e" cm="1">
        <f t="array" ref="BX158">INDEX($H:$M,ROW(),MATCH(BX$2,$H$1:$M$1,0))</f>
        <v>#NAME?</v>
      </c>
      <c r="BY158" s="20" t="e" cm="1">
        <f t="array" ref="BY158">INDEX($H:$M,ROW(),MATCH(BY$2,$H$1:$M$1,0))</f>
        <v>#NAME?</v>
      </c>
      <c r="BZ158" s="20" t="e" cm="1">
        <f t="array" ref="BZ158">INDEX($H:$M,ROW(),MATCH(BZ$2,$H$1:$M$1,0))</f>
        <v>#NAME?</v>
      </c>
      <c r="CA158" s="20" t="e" cm="1">
        <f t="array" ref="CA158">INDEX($H:$M,ROW(),MATCH(CA$2,$H$1:$M$1,0))</f>
        <v>#NAME?</v>
      </c>
      <c r="CB158" s="20" t="e" cm="1">
        <f t="array" ref="CB158">INDEX($H:$M,ROW(),MATCH(CB$2,$H$1:$M$1,0))</f>
        <v>#NAME?</v>
      </c>
      <c r="CC158" s="20" t="e" cm="1">
        <f t="array" ref="CC158">INDEX($H:$M,ROW(),MATCH(CC$2,$H$1:$M$1,0))</f>
        <v>#NAME?</v>
      </c>
      <c r="CD158" s="20" t="e" cm="1">
        <f t="array" ref="CD158">INDEX($H:$M,ROW(),MATCH(CD$2,$H$1:$M$1,0))</f>
        <v>#NAME?</v>
      </c>
      <c r="CE158" s="20" t="e" cm="1">
        <f t="array" ref="CE158">INDEX($H:$M,ROW(),MATCH(CE$2,$H$1:$M$1,0))</f>
        <v>#NAME?</v>
      </c>
      <c r="CF158" s="20" t="e" cm="1">
        <f t="array" ref="CF158">INDEX($H:$M,ROW(),MATCH(CF$2,$H$1:$M$1,0))</f>
        <v>#NAME?</v>
      </c>
      <c r="CG158" s="20" t="e" cm="1">
        <f t="array" ref="CG158">INDEX($H:$M,ROW(),MATCH(CG$2,$H$1:$M$1,0))</f>
        <v>#NAME?</v>
      </c>
      <c r="CH158" s="20" t="e" cm="1">
        <f t="array" ref="CH158">INDEX($H:$M,ROW(),MATCH(CH$2,$H$1:$M$1,0))</f>
        <v>#NAME?</v>
      </c>
      <c r="CI158" s="20" t="e" cm="1">
        <f t="array" ref="CI158">INDEX($H:$M,ROW(),MATCH(CI$2,$H$1:$M$1,0))</f>
        <v>#NAME?</v>
      </c>
    </row>
    <row r="159" spans="1:87" x14ac:dyDescent="0.4">
      <c r="A159" s="6"/>
      <c r="B159" s="6"/>
      <c r="C159" t="s">
        <v>186</v>
      </c>
      <c r="E159" s="12" t="s">
        <v>179</v>
      </c>
      <c r="F159" s="12"/>
      <c r="G159" s="13"/>
      <c r="H159" s="34" t="e">
        <f t="shared" ref="H159:M159" si="179">SUMIF($2:$2,H$1,159:159)</f>
        <v>#NAME?</v>
      </c>
      <c r="I159" s="34" t="e">
        <f t="shared" si="179"/>
        <v>#NAME?</v>
      </c>
      <c r="J159" s="34" t="e">
        <f t="shared" si="179"/>
        <v>#NAME?</v>
      </c>
      <c r="K159" s="34" t="e">
        <f t="shared" si="179"/>
        <v>#NAME?</v>
      </c>
      <c r="L159" s="34" t="e">
        <f t="shared" si="179"/>
        <v>#NAME?</v>
      </c>
      <c r="M159" s="34" t="e">
        <f t="shared" si="179"/>
        <v>#NAME?</v>
      </c>
      <c r="O159" s="17"/>
      <c r="P159" s="34" t="e">
        <f>P156*P158</f>
        <v>#NAME?</v>
      </c>
      <c r="Q159" s="34" t="e">
        <f t="shared" ref="Q159:CB159" si="180">Q156*Q158</f>
        <v>#NAME?</v>
      </c>
      <c r="R159" s="34" t="e">
        <f t="shared" si="180"/>
        <v>#NAME?</v>
      </c>
      <c r="S159" s="34" t="e">
        <f t="shared" si="180"/>
        <v>#NAME?</v>
      </c>
      <c r="T159" s="34" t="e">
        <f t="shared" si="180"/>
        <v>#NAME?</v>
      </c>
      <c r="U159" s="34" t="e">
        <f t="shared" si="180"/>
        <v>#NAME?</v>
      </c>
      <c r="V159" s="34" t="e">
        <f t="shared" si="180"/>
        <v>#NAME?</v>
      </c>
      <c r="W159" s="34" t="e">
        <f t="shared" si="180"/>
        <v>#NAME?</v>
      </c>
      <c r="X159" s="34" t="e">
        <f t="shared" si="180"/>
        <v>#NAME?</v>
      </c>
      <c r="Y159" s="34" t="e">
        <f t="shared" si="180"/>
        <v>#NAME?</v>
      </c>
      <c r="Z159" s="34" t="e">
        <f t="shared" si="180"/>
        <v>#NAME?</v>
      </c>
      <c r="AA159" s="34" t="e">
        <f t="shared" si="180"/>
        <v>#NAME?</v>
      </c>
      <c r="AB159" s="34" t="e">
        <f t="shared" si="180"/>
        <v>#NAME?</v>
      </c>
      <c r="AC159" s="34" t="e">
        <f t="shared" si="180"/>
        <v>#NAME?</v>
      </c>
      <c r="AD159" s="34" t="e">
        <f t="shared" si="180"/>
        <v>#NAME?</v>
      </c>
      <c r="AE159" s="34" t="e">
        <f t="shared" si="180"/>
        <v>#NAME?</v>
      </c>
      <c r="AF159" s="34" t="e">
        <f t="shared" si="180"/>
        <v>#NAME?</v>
      </c>
      <c r="AG159" s="34" t="e">
        <f t="shared" si="180"/>
        <v>#NAME?</v>
      </c>
      <c r="AH159" s="34" t="e">
        <f t="shared" si="180"/>
        <v>#NAME?</v>
      </c>
      <c r="AI159" s="34" t="e">
        <f t="shared" si="180"/>
        <v>#NAME?</v>
      </c>
      <c r="AJ159" s="34" t="e">
        <f t="shared" si="180"/>
        <v>#NAME?</v>
      </c>
      <c r="AK159" s="34" t="e">
        <f t="shared" si="180"/>
        <v>#NAME?</v>
      </c>
      <c r="AL159" s="34" t="e">
        <f t="shared" si="180"/>
        <v>#NAME?</v>
      </c>
      <c r="AM159" s="34" t="e">
        <f t="shared" si="180"/>
        <v>#NAME?</v>
      </c>
      <c r="AN159" s="34" t="e">
        <f t="shared" si="180"/>
        <v>#NAME?</v>
      </c>
      <c r="AO159" s="34" t="e">
        <f t="shared" si="180"/>
        <v>#NAME?</v>
      </c>
      <c r="AP159" s="34" t="e">
        <f t="shared" si="180"/>
        <v>#NAME?</v>
      </c>
      <c r="AQ159" s="34" t="e">
        <f t="shared" si="180"/>
        <v>#NAME?</v>
      </c>
      <c r="AR159" s="34" t="e">
        <f t="shared" si="180"/>
        <v>#NAME?</v>
      </c>
      <c r="AS159" s="34" t="e">
        <f t="shared" si="180"/>
        <v>#NAME?</v>
      </c>
      <c r="AT159" s="34" t="e">
        <f t="shared" si="180"/>
        <v>#NAME?</v>
      </c>
      <c r="AU159" s="34" t="e">
        <f t="shared" si="180"/>
        <v>#NAME?</v>
      </c>
      <c r="AV159" s="34" t="e">
        <f t="shared" si="180"/>
        <v>#NAME?</v>
      </c>
      <c r="AW159" s="34" t="e">
        <f t="shared" si="180"/>
        <v>#NAME?</v>
      </c>
      <c r="AX159" s="34" t="e">
        <f t="shared" si="180"/>
        <v>#NAME?</v>
      </c>
      <c r="AY159" s="34" t="e">
        <f t="shared" si="180"/>
        <v>#NAME?</v>
      </c>
      <c r="AZ159" s="34" t="e">
        <f t="shared" si="180"/>
        <v>#NAME?</v>
      </c>
      <c r="BA159" s="34" t="e">
        <f t="shared" si="180"/>
        <v>#NAME?</v>
      </c>
      <c r="BB159" s="34" t="e">
        <f t="shared" si="180"/>
        <v>#NAME?</v>
      </c>
      <c r="BC159" s="34" t="e">
        <f t="shared" si="180"/>
        <v>#NAME?</v>
      </c>
      <c r="BD159" s="34" t="e">
        <f t="shared" si="180"/>
        <v>#NAME?</v>
      </c>
      <c r="BE159" s="34" t="e">
        <f t="shared" si="180"/>
        <v>#NAME?</v>
      </c>
      <c r="BF159" s="34" t="e">
        <f t="shared" si="180"/>
        <v>#NAME?</v>
      </c>
      <c r="BG159" s="34" t="e">
        <f t="shared" si="180"/>
        <v>#NAME?</v>
      </c>
      <c r="BH159" s="34" t="e">
        <f t="shared" si="180"/>
        <v>#NAME?</v>
      </c>
      <c r="BI159" s="34" t="e">
        <f t="shared" si="180"/>
        <v>#NAME?</v>
      </c>
      <c r="BJ159" s="34" t="e">
        <f t="shared" si="180"/>
        <v>#NAME?</v>
      </c>
      <c r="BK159" s="34" t="e">
        <f t="shared" si="180"/>
        <v>#NAME?</v>
      </c>
      <c r="BL159" s="34" t="e">
        <f t="shared" si="180"/>
        <v>#NAME?</v>
      </c>
      <c r="BM159" s="34" t="e">
        <f t="shared" si="180"/>
        <v>#NAME?</v>
      </c>
      <c r="BN159" s="34" t="e">
        <f t="shared" si="180"/>
        <v>#NAME?</v>
      </c>
      <c r="BO159" s="34" t="e">
        <f t="shared" si="180"/>
        <v>#NAME?</v>
      </c>
      <c r="BP159" s="34" t="e">
        <f t="shared" si="180"/>
        <v>#NAME?</v>
      </c>
      <c r="BQ159" s="34" t="e">
        <f t="shared" si="180"/>
        <v>#NAME?</v>
      </c>
      <c r="BR159" s="34" t="e">
        <f t="shared" si="180"/>
        <v>#NAME?</v>
      </c>
      <c r="BS159" s="34" t="e">
        <f t="shared" si="180"/>
        <v>#NAME?</v>
      </c>
      <c r="BT159" s="34" t="e">
        <f t="shared" si="180"/>
        <v>#NAME?</v>
      </c>
      <c r="BU159" s="34" t="e">
        <f t="shared" si="180"/>
        <v>#NAME?</v>
      </c>
      <c r="BV159" s="34" t="e">
        <f t="shared" si="180"/>
        <v>#NAME?</v>
      </c>
      <c r="BW159" s="34" t="e">
        <f t="shared" si="180"/>
        <v>#NAME?</v>
      </c>
      <c r="BX159" s="34" t="e">
        <f t="shared" si="180"/>
        <v>#NAME?</v>
      </c>
      <c r="BY159" s="34" t="e">
        <f t="shared" si="180"/>
        <v>#NAME?</v>
      </c>
      <c r="BZ159" s="34" t="e">
        <f t="shared" si="180"/>
        <v>#NAME?</v>
      </c>
      <c r="CA159" s="34" t="e">
        <f t="shared" si="180"/>
        <v>#NAME?</v>
      </c>
      <c r="CB159" s="34" t="e">
        <f t="shared" si="180"/>
        <v>#NAME?</v>
      </c>
      <c r="CC159" s="34" t="e">
        <f t="shared" ref="CC159:CI159" si="181">CC156*CC158</f>
        <v>#NAME?</v>
      </c>
      <c r="CD159" s="34" t="e">
        <f t="shared" si="181"/>
        <v>#NAME?</v>
      </c>
      <c r="CE159" s="34" t="e">
        <f t="shared" si="181"/>
        <v>#NAME?</v>
      </c>
      <c r="CF159" s="34" t="e">
        <f t="shared" si="181"/>
        <v>#NAME?</v>
      </c>
      <c r="CG159" s="34" t="e">
        <f t="shared" si="181"/>
        <v>#NAME?</v>
      </c>
      <c r="CH159" s="34" t="e">
        <f t="shared" si="181"/>
        <v>#NAME?</v>
      </c>
      <c r="CI159" s="34" t="e">
        <f t="shared" si="181"/>
        <v>#NAME?</v>
      </c>
    </row>
    <row r="160" spans="1:87" x14ac:dyDescent="0.4">
      <c r="C160" t="s">
        <v>186</v>
      </c>
      <c r="E160" s="12" t="s">
        <v>73</v>
      </c>
      <c r="F160" s="12"/>
      <c r="G160" s="13"/>
      <c r="H160" s="16">
        <v>0.05</v>
      </c>
      <c r="I160" s="16">
        <v>0.05</v>
      </c>
      <c r="J160" s="16">
        <v>0.05</v>
      </c>
      <c r="K160" s="16">
        <v>0.05</v>
      </c>
      <c r="L160" s="16">
        <v>0.05</v>
      </c>
      <c r="M160" s="16">
        <v>0.05</v>
      </c>
      <c r="O160" s="20"/>
      <c r="P160" s="20" t="e" cm="1">
        <f t="array" ref="P160">INDEX($H:$M,ROW(),MATCH(P$2,$H$1:$M$1,0))</f>
        <v>#NAME?</v>
      </c>
      <c r="Q160" s="20" t="e" cm="1">
        <f t="array" ref="Q160">INDEX($H:$M,ROW(),MATCH(Q$2,$H$1:$M$1,0))</f>
        <v>#NAME?</v>
      </c>
      <c r="R160" s="20" t="e" cm="1">
        <f t="array" ref="R160">INDEX($H:$M,ROW(),MATCH(R$2,$H$1:$M$1,0))</f>
        <v>#NAME?</v>
      </c>
      <c r="S160" s="20" t="e" cm="1">
        <f t="array" ref="S160">INDEX($H:$M,ROW(),MATCH(S$2,$H$1:$M$1,0))</f>
        <v>#NAME?</v>
      </c>
      <c r="T160" s="20" t="e" cm="1">
        <f t="array" ref="T160">INDEX($H:$M,ROW(),MATCH(T$2,$H$1:$M$1,0))</f>
        <v>#NAME?</v>
      </c>
      <c r="U160" s="20" t="e" cm="1">
        <f t="array" ref="U160">INDEX($H:$M,ROW(),MATCH(U$2,$H$1:$M$1,0))</f>
        <v>#NAME?</v>
      </c>
      <c r="V160" s="20" t="e" cm="1">
        <f t="array" ref="V160">INDEX($H:$M,ROW(),MATCH(V$2,$H$1:$M$1,0))</f>
        <v>#NAME?</v>
      </c>
      <c r="W160" s="20" t="e" cm="1">
        <f t="array" ref="W160">INDEX($H:$M,ROW(),MATCH(W$2,$H$1:$M$1,0))</f>
        <v>#NAME?</v>
      </c>
      <c r="X160" s="20" t="e" cm="1">
        <f t="array" ref="X160">INDEX($H:$M,ROW(),MATCH(X$2,$H$1:$M$1,0))</f>
        <v>#NAME?</v>
      </c>
      <c r="Y160" s="20" t="e" cm="1">
        <f t="array" ref="Y160">INDEX($H:$M,ROW(),MATCH(Y$2,$H$1:$M$1,0))</f>
        <v>#NAME?</v>
      </c>
      <c r="Z160" s="20" t="e" cm="1">
        <f t="array" ref="Z160">INDEX($H:$M,ROW(),MATCH(Z$2,$H$1:$M$1,0))</f>
        <v>#NAME?</v>
      </c>
      <c r="AA160" s="20" t="e" cm="1">
        <f t="array" ref="AA160">INDEX($H:$M,ROW(),MATCH(AA$2,$H$1:$M$1,0))</f>
        <v>#NAME?</v>
      </c>
      <c r="AB160" s="20" t="e" cm="1">
        <f t="array" ref="AB160">INDEX($H:$M,ROW(),MATCH(AB$2,$H$1:$M$1,0))</f>
        <v>#NAME?</v>
      </c>
      <c r="AC160" s="20" t="e" cm="1">
        <f t="array" ref="AC160">INDEX($H:$M,ROW(),MATCH(AC$2,$H$1:$M$1,0))</f>
        <v>#NAME?</v>
      </c>
      <c r="AD160" s="20" t="e" cm="1">
        <f t="array" ref="AD160">INDEX($H:$M,ROW(),MATCH(AD$2,$H$1:$M$1,0))</f>
        <v>#NAME?</v>
      </c>
      <c r="AE160" s="20" t="e" cm="1">
        <f t="array" ref="AE160">INDEX($H:$M,ROW(),MATCH(AE$2,$H$1:$M$1,0))</f>
        <v>#NAME?</v>
      </c>
      <c r="AF160" s="20" t="e" cm="1">
        <f t="array" ref="AF160">INDEX($H:$M,ROW(),MATCH(AF$2,$H$1:$M$1,0))</f>
        <v>#NAME?</v>
      </c>
      <c r="AG160" s="20" t="e" cm="1">
        <f t="array" ref="AG160">INDEX($H:$M,ROW(),MATCH(AG$2,$H$1:$M$1,0))</f>
        <v>#NAME?</v>
      </c>
      <c r="AH160" s="20" t="e" cm="1">
        <f t="array" ref="AH160">INDEX($H:$M,ROW(),MATCH(AH$2,$H$1:$M$1,0))</f>
        <v>#NAME?</v>
      </c>
      <c r="AI160" s="20" t="e" cm="1">
        <f t="array" ref="AI160">INDEX($H:$M,ROW(),MATCH(AI$2,$H$1:$M$1,0))</f>
        <v>#NAME?</v>
      </c>
      <c r="AJ160" s="20" t="e" cm="1">
        <f t="array" ref="AJ160">INDEX($H:$M,ROW(),MATCH(AJ$2,$H$1:$M$1,0))</f>
        <v>#NAME?</v>
      </c>
      <c r="AK160" s="20" t="e" cm="1">
        <f t="array" ref="AK160">INDEX($H:$M,ROW(),MATCH(AK$2,$H$1:$M$1,0))</f>
        <v>#NAME?</v>
      </c>
      <c r="AL160" s="20" t="e" cm="1">
        <f t="array" ref="AL160">INDEX($H:$M,ROW(),MATCH(AL$2,$H$1:$M$1,0))</f>
        <v>#NAME?</v>
      </c>
      <c r="AM160" s="20" t="e" cm="1">
        <f t="array" ref="AM160">INDEX($H:$M,ROW(),MATCH(AM$2,$H$1:$M$1,0))</f>
        <v>#NAME?</v>
      </c>
      <c r="AN160" s="20" t="e" cm="1">
        <f t="array" ref="AN160">INDEX($H:$M,ROW(),MATCH(AN$2,$H$1:$M$1,0))</f>
        <v>#NAME?</v>
      </c>
      <c r="AO160" s="20" t="e" cm="1">
        <f t="array" ref="AO160">INDEX($H:$M,ROW(),MATCH(AO$2,$H$1:$M$1,0))</f>
        <v>#NAME?</v>
      </c>
      <c r="AP160" s="20" t="e" cm="1">
        <f t="array" ref="AP160">INDEX($H:$M,ROW(),MATCH(AP$2,$H$1:$M$1,0))</f>
        <v>#NAME?</v>
      </c>
      <c r="AQ160" s="20" t="e" cm="1">
        <f t="array" ref="AQ160">INDEX($H:$M,ROW(),MATCH(AQ$2,$H$1:$M$1,0))</f>
        <v>#NAME?</v>
      </c>
      <c r="AR160" s="20" t="e" cm="1">
        <f t="array" ref="AR160">INDEX($H:$M,ROW(),MATCH(AR$2,$H$1:$M$1,0))</f>
        <v>#NAME?</v>
      </c>
      <c r="AS160" s="20" t="e" cm="1">
        <f t="array" ref="AS160">INDEX($H:$M,ROW(),MATCH(AS$2,$H$1:$M$1,0))</f>
        <v>#NAME?</v>
      </c>
      <c r="AT160" s="20" t="e" cm="1">
        <f t="array" ref="AT160">INDEX($H:$M,ROW(),MATCH(AT$2,$H$1:$M$1,0))</f>
        <v>#NAME?</v>
      </c>
      <c r="AU160" s="20" t="e" cm="1">
        <f t="array" ref="AU160">INDEX($H:$M,ROW(),MATCH(AU$2,$H$1:$M$1,0))</f>
        <v>#NAME?</v>
      </c>
      <c r="AV160" s="20" t="e" cm="1">
        <f t="array" ref="AV160">INDEX($H:$M,ROW(),MATCH(AV$2,$H$1:$M$1,0))</f>
        <v>#NAME?</v>
      </c>
      <c r="AW160" s="20" t="e" cm="1">
        <f t="array" ref="AW160">INDEX($H:$M,ROW(),MATCH(AW$2,$H$1:$M$1,0))</f>
        <v>#NAME?</v>
      </c>
      <c r="AX160" s="20" t="e" cm="1">
        <f t="array" ref="AX160">INDEX($H:$M,ROW(),MATCH(AX$2,$H$1:$M$1,0))</f>
        <v>#NAME?</v>
      </c>
      <c r="AY160" s="20" t="e" cm="1">
        <f t="array" ref="AY160">INDEX($H:$M,ROW(),MATCH(AY$2,$H$1:$M$1,0))</f>
        <v>#NAME?</v>
      </c>
      <c r="AZ160" s="20" t="e" cm="1">
        <f t="array" ref="AZ160">INDEX($H:$M,ROW(),MATCH(AZ$2,$H$1:$M$1,0))</f>
        <v>#NAME?</v>
      </c>
      <c r="BA160" s="20" t="e" cm="1">
        <f t="array" ref="BA160">INDEX($H:$M,ROW(),MATCH(BA$2,$H$1:$M$1,0))</f>
        <v>#NAME?</v>
      </c>
      <c r="BB160" s="20" t="e" cm="1">
        <f t="array" ref="BB160">INDEX($H:$M,ROW(),MATCH(BB$2,$H$1:$M$1,0))</f>
        <v>#NAME?</v>
      </c>
      <c r="BC160" s="20" t="e" cm="1">
        <f t="array" ref="BC160">INDEX($H:$M,ROW(),MATCH(BC$2,$H$1:$M$1,0))</f>
        <v>#NAME?</v>
      </c>
      <c r="BD160" s="20" t="e" cm="1">
        <f t="array" ref="BD160">INDEX($H:$M,ROW(),MATCH(BD$2,$H$1:$M$1,0))</f>
        <v>#NAME?</v>
      </c>
      <c r="BE160" s="20" t="e" cm="1">
        <f t="array" ref="BE160">INDEX($H:$M,ROW(),MATCH(BE$2,$H$1:$M$1,0))</f>
        <v>#NAME?</v>
      </c>
      <c r="BF160" s="20" t="e" cm="1">
        <f t="array" ref="BF160">INDEX($H:$M,ROW(),MATCH(BF$2,$H$1:$M$1,0))</f>
        <v>#NAME?</v>
      </c>
      <c r="BG160" s="20" t="e" cm="1">
        <f t="array" ref="BG160">INDEX($H:$M,ROW(),MATCH(BG$2,$H$1:$M$1,0))</f>
        <v>#NAME?</v>
      </c>
      <c r="BH160" s="20" t="e" cm="1">
        <f t="array" ref="BH160">INDEX($H:$M,ROW(),MATCH(BH$2,$H$1:$M$1,0))</f>
        <v>#NAME?</v>
      </c>
      <c r="BI160" s="20" t="e" cm="1">
        <f t="array" ref="BI160">INDEX($H:$M,ROW(),MATCH(BI$2,$H$1:$M$1,0))</f>
        <v>#NAME?</v>
      </c>
      <c r="BJ160" s="20" t="e" cm="1">
        <f t="array" ref="BJ160">INDEX($H:$M,ROW(),MATCH(BJ$2,$H$1:$M$1,0))</f>
        <v>#NAME?</v>
      </c>
      <c r="BK160" s="20" t="e" cm="1">
        <f t="array" ref="BK160">INDEX($H:$M,ROW(),MATCH(BK$2,$H$1:$M$1,0))</f>
        <v>#NAME?</v>
      </c>
      <c r="BL160" s="20" t="e" cm="1">
        <f t="array" ref="BL160">INDEX($H:$M,ROW(),MATCH(BL$2,$H$1:$M$1,0))</f>
        <v>#NAME?</v>
      </c>
      <c r="BM160" s="20" t="e" cm="1">
        <f t="array" ref="BM160">INDEX($H:$M,ROW(),MATCH(BM$2,$H$1:$M$1,0))</f>
        <v>#NAME?</v>
      </c>
      <c r="BN160" s="20" t="e" cm="1">
        <f t="array" ref="BN160">INDEX($H:$M,ROW(),MATCH(BN$2,$H$1:$M$1,0))</f>
        <v>#NAME?</v>
      </c>
      <c r="BO160" s="20" t="e" cm="1">
        <f t="array" ref="BO160">INDEX($H:$M,ROW(),MATCH(BO$2,$H$1:$M$1,0))</f>
        <v>#NAME?</v>
      </c>
      <c r="BP160" s="20" t="e" cm="1">
        <f t="array" ref="BP160">INDEX($H:$M,ROW(),MATCH(BP$2,$H$1:$M$1,0))</f>
        <v>#NAME?</v>
      </c>
      <c r="BQ160" s="20" t="e" cm="1">
        <f t="array" ref="BQ160">INDEX($H:$M,ROW(),MATCH(BQ$2,$H$1:$M$1,0))</f>
        <v>#NAME?</v>
      </c>
      <c r="BR160" s="20" t="e" cm="1">
        <f t="array" ref="BR160">INDEX($H:$M,ROW(),MATCH(BR$2,$H$1:$M$1,0))</f>
        <v>#NAME?</v>
      </c>
      <c r="BS160" s="20" t="e" cm="1">
        <f t="array" ref="BS160">INDEX($H:$M,ROW(),MATCH(BS$2,$H$1:$M$1,0))</f>
        <v>#NAME?</v>
      </c>
      <c r="BT160" s="20" t="e" cm="1">
        <f t="array" ref="BT160">INDEX($H:$M,ROW(),MATCH(BT$2,$H$1:$M$1,0))</f>
        <v>#NAME?</v>
      </c>
      <c r="BU160" s="20" t="e" cm="1">
        <f t="array" ref="BU160">INDEX($H:$M,ROW(),MATCH(BU$2,$H$1:$M$1,0))</f>
        <v>#NAME?</v>
      </c>
      <c r="BV160" s="20" t="e" cm="1">
        <f t="array" ref="BV160">INDEX($H:$M,ROW(),MATCH(BV$2,$H$1:$M$1,0))</f>
        <v>#NAME?</v>
      </c>
      <c r="BW160" s="20" t="e" cm="1">
        <f t="array" ref="BW160">INDEX($H:$M,ROW(),MATCH(BW$2,$H$1:$M$1,0))</f>
        <v>#NAME?</v>
      </c>
      <c r="BX160" s="20" t="e" cm="1">
        <f t="array" ref="BX160">INDEX($H:$M,ROW(),MATCH(BX$2,$H$1:$M$1,0))</f>
        <v>#NAME?</v>
      </c>
      <c r="BY160" s="20" t="e" cm="1">
        <f t="array" ref="BY160">INDEX($H:$M,ROW(),MATCH(BY$2,$H$1:$M$1,0))</f>
        <v>#NAME?</v>
      </c>
      <c r="BZ160" s="20" t="e" cm="1">
        <f t="array" ref="BZ160">INDEX($H:$M,ROW(),MATCH(BZ$2,$H$1:$M$1,0))</f>
        <v>#NAME?</v>
      </c>
      <c r="CA160" s="20" t="e" cm="1">
        <f t="array" ref="CA160">INDEX($H:$M,ROW(),MATCH(CA$2,$H$1:$M$1,0))</f>
        <v>#NAME?</v>
      </c>
      <c r="CB160" s="20" t="e" cm="1">
        <f t="array" ref="CB160">INDEX($H:$M,ROW(),MATCH(CB$2,$H$1:$M$1,0))</f>
        <v>#NAME?</v>
      </c>
      <c r="CC160" s="20" t="e" cm="1">
        <f t="array" ref="CC160">INDEX($H:$M,ROW(),MATCH(CC$2,$H$1:$M$1,0))</f>
        <v>#NAME?</v>
      </c>
      <c r="CD160" s="20" t="e" cm="1">
        <f t="array" ref="CD160">INDEX($H:$M,ROW(),MATCH(CD$2,$H$1:$M$1,0))</f>
        <v>#NAME?</v>
      </c>
      <c r="CE160" s="20" t="e" cm="1">
        <f t="array" ref="CE160">INDEX($H:$M,ROW(),MATCH(CE$2,$H$1:$M$1,0))</f>
        <v>#NAME?</v>
      </c>
      <c r="CF160" s="20" t="e" cm="1">
        <f t="array" ref="CF160">INDEX($H:$M,ROW(),MATCH(CF$2,$H$1:$M$1,0))</f>
        <v>#NAME?</v>
      </c>
      <c r="CG160" s="20" t="e" cm="1">
        <f t="array" ref="CG160">INDEX($H:$M,ROW(),MATCH(CG$2,$H$1:$M$1,0))</f>
        <v>#NAME?</v>
      </c>
      <c r="CH160" s="20" t="e" cm="1">
        <f t="array" ref="CH160">INDEX($H:$M,ROW(),MATCH(CH$2,$H$1:$M$1,0))</f>
        <v>#NAME?</v>
      </c>
      <c r="CI160" s="20" t="e" cm="1">
        <f t="array" ref="CI160">INDEX($H:$M,ROW(),MATCH(CI$2,$H$1:$M$1,0))</f>
        <v>#NAME?</v>
      </c>
    </row>
    <row r="161" spans="2:87" x14ac:dyDescent="0.4">
      <c r="B161" s="6"/>
      <c r="C161" t="s">
        <v>186</v>
      </c>
      <c r="E161" t="s">
        <v>74</v>
      </c>
      <c r="H161" s="35" t="e">
        <f t="shared" ref="H161:M161" si="182">SUMIF($2:$2,H$1,161:161)</f>
        <v>#NAME?</v>
      </c>
      <c r="I161" s="35" t="e">
        <f t="shared" si="182"/>
        <v>#NAME?</v>
      </c>
      <c r="J161" s="35" t="e">
        <f t="shared" si="182"/>
        <v>#NAME?</v>
      </c>
      <c r="K161" s="35" t="e">
        <f t="shared" si="182"/>
        <v>#NAME?</v>
      </c>
      <c r="L161" s="35" t="e">
        <f t="shared" si="182"/>
        <v>#NAME?</v>
      </c>
      <c r="M161" s="35" t="e">
        <f t="shared" si="182"/>
        <v>#NAME?</v>
      </c>
      <c r="N161" s="36"/>
      <c r="O161" s="35"/>
      <c r="P161" s="35" t="e">
        <f>-P156*P160</f>
        <v>#NAME?</v>
      </c>
      <c r="Q161" s="35" t="e">
        <f t="shared" ref="Q161:CB161" si="183">-Q156*Q160</f>
        <v>#NAME?</v>
      </c>
      <c r="R161" s="35" t="e">
        <f t="shared" si="183"/>
        <v>#NAME?</v>
      </c>
      <c r="S161" s="35" t="e">
        <f t="shared" si="183"/>
        <v>#NAME?</v>
      </c>
      <c r="T161" s="35" t="e">
        <f t="shared" si="183"/>
        <v>#NAME?</v>
      </c>
      <c r="U161" s="35" t="e">
        <f t="shared" si="183"/>
        <v>#NAME?</v>
      </c>
      <c r="V161" s="35" t="e">
        <f t="shared" si="183"/>
        <v>#NAME?</v>
      </c>
      <c r="W161" s="35" t="e">
        <f t="shared" si="183"/>
        <v>#NAME?</v>
      </c>
      <c r="X161" s="35" t="e">
        <f t="shared" si="183"/>
        <v>#NAME?</v>
      </c>
      <c r="Y161" s="35" t="e">
        <f t="shared" si="183"/>
        <v>#NAME?</v>
      </c>
      <c r="Z161" s="35" t="e">
        <f t="shared" si="183"/>
        <v>#NAME?</v>
      </c>
      <c r="AA161" s="35" t="e">
        <f t="shared" si="183"/>
        <v>#NAME?</v>
      </c>
      <c r="AB161" s="35" t="e">
        <f t="shared" si="183"/>
        <v>#NAME?</v>
      </c>
      <c r="AC161" s="35" t="e">
        <f t="shared" si="183"/>
        <v>#NAME?</v>
      </c>
      <c r="AD161" s="35" t="e">
        <f t="shared" si="183"/>
        <v>#NAME?</v>
      </c>
      <c r="AE161" s="35" t="e">
        <f t="shared" si="183"/>
        <v>#NAME?</v>
      </c>
      <c r="AF161" s="35" t="e">
        <f t="shared" si="183"/>
        <v>#NAME?</v>
      </c>
      <c r="AG161" s="35" t="e">
        <f t="shared" si="183"/>
        <v>#NAME?</v>
      </c>
      <c r="AH161" s="35" t="e">
        <f t="shared" si="183"/>
        <v>#NAME?</v>
      </c>
      <c r="AI161" s="35" t="e">
        <f t="shared" si="183"/>
        <v>#NAME?</v>
      </c>
      <c r="AJ161" s="35" t="e">
        <f t="shared" si="183"/>
        <v>#NAME?</v>
      </c>
      <c r="AK161" s="35" t="e">
        <f t="shared" si="183"/>
        <v>#NAME?</v>
      </c>
      <c r="AL161" s="35" t="e">
        <f t="shared" si="183"/>
        <v>#NAME?</v>
      </c>
      <c r="AM161" s="35" t="e">
        <f t="shared" si="183"/>
        <v>#NAME?</v>
      </c>
      <c r="AN161" s="35" t="e">
        <f t="shared" si="183"/>
        <v>#NAME?</v>
      </c>
      <c r="AO161" s="35" t="e">
        <f t="shared" si="183"/>
        <v>#NAME?</v>
      </c>
      <c r="AP161" s="35" t="e">
        <f t="shared" si="183"/>
        <v>#NAME?</v>
      </c>
      <c r="AQ161" s="35" t="e">
        <f t="shared" si="183"/>
        <v>#NAME?</v>
      </c>
      <c r="AR161" s="35" t="e">
        <f t="shared" si="183"/>
        <v>#NAME?</v>
      </c>
      <c r="AS161" s="35" t="e">
        <f t="shared" si="183"/>
        <v>#NAME?</v>
      </c>
      <c r="AT161" s="35" t="e">
        <f t="shared" si="183"/>
        <v>#NAME?</v>
      </c>
      <c r="AU161" s="35" t="e">
        <f t="shared" si="183"/>
        <v>#NAME?</v>
      </c>
      <c r="AV161" s="35" t="e">
        <f t="shared" si="183"/>
        <v>#NAME?</v>
      </c>
      <c r="AW161" s="35" t="e">
        <f t="shared" si="183"/>
        <v>#NAME?</v>
      </c>
      <c r="AX161" s="35" t="e">
        <f t="shared" si="183"/>
        <v>#NAME?</v>
      </c>
      <c r="AY161" s="35" t="e">
        <f t="shared" si="183"/>
        <v>#NAME?</v>
      </c>
      <c r="AZ161" s="35" t="e">
        <f t="shared" si="183"/>
        <v>#NAME?</v>
      </c>
      <c r="BA161" s="35" t="e">
        <f t="shared" si="183"/>
        <v>#NAME?</v>
      </c>
      <c r="BB161" s="35" t="e">
        <f t="shared" si="183"/>
        <v>#NAME?</v>
      </c>
      <c r="BC161" s="35" t="e">
        <f t="shared" si="183"/>
        <v>#NAME?</v>
      </c>
      <c r="BD161" s="35" t="e">
        <f t="shared" si="183"/>
        <v>#NAME?</v>
      </c>
      <c r="BE161" s="35" t="e">
        <f t="shared" si="183"/>
        <v>#NAME?</v>
      </c>
      <c r="BF161" s="35" t="e">
        <f t="shared" si="183"/>
        <v>#NAME?</v>
      </c>
      <c r="BG161" s="35" t="e">
        <f t="shared" si="183"/>
        <v>#NAME?</v>
      </c>
      <c r="BH161" s="35" t="e">
        <f t="shared" si="183"/>
        <v>#NAME?</v>
      </c>
      <c r="BI161" s="35" t="e">
        <f t="shared" si="183"/>
        <v>#NAME?</v>
      </c>
      <c r="BJ161" s="35" t="e">
        <f t="shared" si="183"/>
        <v>#NAME?</v>
      </c>
      <c r="BK161" s="35" t="e">
        <f t="shared" si="183"/>
        <v>#NAME?</v>
      </c>
      <c r="BL161" s="35" t="e">
        <f t="shared" si="183"/>
        <v>#NAME?</v>
      </c>
      <c r="BM161" s="35" t="e">
        <f t="shared" si="183"/>
        <v>#NAME?</v>
      </c>
      <c r="BN161" s="35" t="e">
        <f t="shared" si="183"/>
        <v>#NAME?</v>
      </c>
      <c r="BO161" s="35" t="e">
        <f t="shared" si="183"/>
        <v>#NAME?</v>
      </c>
      <c r="BP161" s="35" t="e">
        <f t="shared" si="183"/>
        <v>#NAME?</v>
      </c>
      <c r="BQ161" s="35" t="e">
        <f t="shared" si="183"/>
        <v>#NAME?</v>
      </c>
      <c r="BR161" s="35" t="e">
        <f t="shared" si="183"/>
        <v>#NAME?</v>
      </c>
      <c r="BS161" s="35" t="e">
        <f t="shared" si="183"/>
        <v>#NAME?</v>
      </c>
      <c r="BT161" s="35" t="e">
        <f t="shared" si="183"/>
        <v>#NAME?</v>
      </c>
      <c r="BU161" s="35" t="e">
        <f t="shared" si="183"/>
        <v>#NAME?</v>
      </c>
      <c r="BV161" s="35" t="e">
        <f t="shared" si="183"/>
        <v>#NAME?</v>
      </c>
      <c r="BW161" s="35" t="e">
        <f t="shared" si="183"/>
        <v>#NAME?</v>
      </c>
      <c r="BX161" s="35" t="e">
        <f t="shared" si="183"/>
        <v>#NAME?</v>
      </c>
      <c r="BY161" s="35" t="e">
        <f t="shared" si="183"/>
        <v>#NAME?</v>
      </c>
      <c r="BZ161" s="35" t="e">
        <f t="shared" si="183"/>
        <v>#NAME?</v>
      </c>
      <c r="CA161" s="35" t="e">
        <f t="shared" si="183"/>
        <v>#NAME?</v>
      </c>
      <c r="CB161" s="35" t="e">
        <f t="shared" si="183"/>
        <v>#NAME?</v>
      </c>
      <c r="CC161" s="35" t="e">
        <f t="shared" ref="CC161:CI161" si="184">-CC156*CC160</f>
        <v>#NAME?</v>
      </c>
      <c r="CD161" s="35" t="e">
        <f t="shared" si="184"/>
        <v>#NAME?</v>
      </c>
      <c r="CE161" s="35" t="e">
        <f t="shared" si="184"/>
        <v>#NAME?</v>
      </c>
      <c r="CF161" s="35" t="e">
        <f t="shared" si="184"/>
        <v>#NAME?</v>
      </c>
      <c r="CG161" s="35" t="e">
        <f t="shared" si="184"/>
        <v>#NAME?</v>
      </c>
      <c r="CH161" s="35" t="e">
        <f t="shared" si="184"/>
        <v>#NAME?</v>
      </c>
      <c r="CI161" s="35" t="e">
        <f t="shared" si="184"/>
        <v>#NAME?</v>
      </c>
    </row>
    <row r="162" spans="2:87" x14ac:dyDescent="0.4">
      <c r="B162" t="s">
        <v>80</v>
      </c>
      <c r="C162" t="s">
        <v>186</v>
      </c>
      <c r="E162" s="31" t="str">
        <f>"# of subscriers - "&amp;E154</f>
        <v># of subscriers - Subscription revenue - Middle tier, secondary:</v>
      </c>
      <c r="F162" s="31"/>
      <c r="G162" s="67"/>
      <c r="H162" s="32" t="e">
        <f t="shared" ref="H162:N162" si="185">SUMIF($3:$3,H$1,162:162)</f>
        <v>#NAME?</v>
      </c>
      <c r="I162" s="32" t="e">
        <f t="shared" si="185"/>
        <v>#NAME?</v>
      </c>
      <c r="J162" s="32" t="e">
        <f t="shared" si="185"/>
        <v>#NAME?</v>
      </c>
      <c r="K162" s="32" t="e">
        <f t="shared" si="185"/>
        <v>#NAME?</v>
      </c>
      <c r="L162" s="32" t="e">
        <f t="shared" si="185"/>
        <v>#NAME?</v>
      </c>
      <c r="M162" s="32" t="e">
        <f t="shared" si="185"/>
        <v>#NAME?</v>
      </c>
      <c r="N162" s="32">
        <f t="shared" si="185"/>
        <v>0</v>
      </c>
      <c r="O162" s="32"/>
      <c r="P162" s="32" t="e">
        <f>P156+P157+P161+P159</f>
        <v>#NAME?</v>
      </c>
      <c r="Q162" s="32" t="e">
        <f t="shared" ref="Q162:CB162" si="186">Q156+Q157+Q161+Q159</f>
        <v>#NAME?</v>
      </c>
      <c r="R162" s="32" t="e">
        <f t="shared" si="186"/>
        <v>#NAME?</v>
      </c>
      <c r="S162" s="32" t="e">
        <f t="shared" si="186"/>
        <v>#NAME?</v>
      </c>
      <c r="T162" s="32" t="e">
        <f t="shared" si="186"/>
        <v>#NAME?</v>
      </c>
      <c r="U162" s="32" t="e">
        <f t="shared" si="186"/>
        <v>#NAME?</v>
      </c>
      <c r="V162" s="32" t="e">
        <f t="shared" si="186"/>
        <v>#NAME?</v>
      </c>
      <c r="W162" s="32" t="e">
        <f t="shared" si="186"/>
        <v>#NAME?</v>
      </c>
      <c r="X162" s="32" t="e">
        <f t="shared" si="186"/>
        <v>#NAME?</v>
      </c>
      <c r="Y162" s="32" t="e">
        <f t="shared" si="186"/>
        <v>#NAME?</v>
      </c>
      <c r="Z162" s="32" t="e">
        <f t="shared" si="186"/>
        <v>#NAME?</v>
      </c>
      <c r="AA162" s="32" t="e">
        <f t="shared" si="186"/>
        <v>#NAME?</v>
      </c>
      <c r="AB162" s="32" t="e">
        <f t="shared" si="186"/>
        <v>#NAME?</v>
      </c>
      <c r="AC162" s="32" t="e">
        <f t="shared" si="186"/>
        <v>#NAME?</v>
      </c>
      <c r="AD162" s="32" t="e">
        <f t="shared" si="186"/>
        <v>#NAME?</v>
      </c>
      <c r="AE162" s="32" t="e">
        <f t="shared" si="186"/>
        <v>#NAME?</v>
      </c>
      <c r="AF162" s="32" t="e">
        <f t="shared" si="186"/>
        <v>#NAME?</v>
      </c>
      <c r="AG162" s="32" t="e">
        <f t="shared" si="186"/>
        <v>#NAME?</v>
      </c>
      <c r="AH162" s="32" t="e">
        <f t="shared" si="186"/>
        <v>#NAME?</v>
      </c>
      <c r="AI162" s="32" t="e">
        <f t="shared" si="186"/>
        <v>#NAME?</v>
      </c>
      <c r="AJ162" s="32" t="e">
        <f t="shared" si="186"/>
        <v>#NAME?</v>
      </c>
      <c r="AK162" s="32" t="e">
        <f t="shared" si="186"/>
        <v>#NAME?</v>
      </c>
      <c r="AL162" s="32" t="e">
        <f t="shared" si="186"/>
        <v>#NAME?</v>
      </c>
      <c r="AM162" s="32" t="e">
        <f t="shared" si="186"/>
        <v>#NAME?</v>
      </c>
      <c r="AN162" s="32" t="e">
        <f t="shared" si="186"/>
        <v>#NAME?</v>
      </c>
      <c r="AO162" s="32" t="e">
        <f t="shared" si="186"/>
        <v>#NAME?</v>
      </c>
      <c r="AP162" s="32" t="e">
        <f t="shared" si="186"/>
        <v>#NAME?</v>
      </c>
      <c r="AQ162" s="32" t="e">
        <f t="shared" si="186"/>
        <v>#NAME?</v>
      </c>
      <c r="AR162" s="32" t="e">
        <f t="shared" si="186"/>
        <v>#NAME?</v>
      </c>
      <c r="AS162" s="32" t="e">
        <f t="shared" si="186"/>
        <v>#NAME?</v>
      </c>
      <c r="AT162" s="32" t="e">
        <f t="shared" si="186"/>
        <v>#NAME?</v>
      </c>
      <c r="AU162" s="32" t="e">
        <f t="shared" si="186"/>
        <v>#NAME?</v>
      </c>
      <c r="AV162" s="32" t="e">
        <f t="shared" si="186"/>
        <v>#NAME?</v>
      </c>
      <c r="AW162" s="32" t="e">
        <f t="shared" si="186"/>
        <v>#NAME?</v>
      </c>
      <c r="AX162" s="32" t="e">
        <f t="shared" si="186"/>
        <v>#NAME?</v>
      </c>
      <c r="AY162" s="32" t="e">
        <f t="shared" si="186"/>
        <v>#NAME?</v>
      </c>
      <c r="AZ162" s="32" t="e">
        <f t="shared" si="186"/>
        <v>#NAME?</v>
      </c>
      <c r="BA162" s="32" t="e">
        <f t="shared" si="186"/>
        <v>#NAME?</v>
      </c>
      <c r="BB162" s="32" t="e">
        <f t="shared" si="186"/>
        <v>#NAME?</v>
      </c>
      <c r="BC162" s="32" t="e">
        <f t="shared" si="186"/>
        <v>#NAME?</v>
      </c>
      <c r="BD162" s="32" t="e">
        <f t="shared" si="186"/>
        <v>#NAME?</v>
      </c>
      <c r="BE162" s="32" t="e">
        <f t="shared" si="186"/>
        <v>#NAME?</v>
      </c>
      <c r="BF162" s="32" t="e">
        <f t="shared" si="186"/>
        <v>#NAME?</v>
      </c>
      <c r="BG162" s="32" t="e">
        <f t="shared" si="186"/>
        <v>#NAME?</v>
      </c>
      <c r="BH162" s="32" t="e">
        <f t="shared" si="186"/>
        <v>#NAME?</v>
      </c>
      <c r="BI162" s="32" t="e">
        <f t="shared" si="186"/>
        <v>#NAME?</v>
      </c>
      <c r="BJ162" s="32" t="e">
        <f t="shared" si="186"/>
        <v>#NAME?</v>
      </c>
      <c r="BK162" s="32" t="e">
        <f t="shared" si="186"/>
        <v>#NAME?</v>
      </c>
      <c r="BL162" s="32" t="e">
        <f t="shared" si="186"/>
        <v>#NAME?</v>
      </c>
      <c r="BM162" s="32" t="e">
        <f t="shared" si="186"/>
        <v>#NAME?</v>
      </c>
      <c r="BN162" s="32" t="e">
        <f t="shared" si="186"/>
        <v>#NAME?</v>
      </c>
      <c r="BO162" s="32" t="e">
        <f t="shared" si="186"/>
        <v>#NAME?</v>
      </c>
      <c r="BP162" s="32" t="e">
        <f t="shared" si="186"/>
        <v>#NAME?</v>
      </c>
      <c r="BQ162" s="32" t="e">
        <f t="shared" si="186"/>
        <v>#NAME?</v>
      </c>
      <c r="BR162" s="32" t="e">
        <f t="shared" si="186"/>
        <v>#NAME?</v>
      </c>
      <c r="BS162" s="32" t="e">
        <f t="shared" si="186"/>
        <v>#NAME?</v>
      </c>
      <c r="BT162" s="32" t="e">
        <f t="shared" si="186"/>
        <v>#NAME?</v>
      </c>
      <c r="BU162" s="32" t="e">
        <f t="shared" si="186"/>
        <v>#NAME?</v>
      </c>
      <c r="BV162" s="32" t="e">
        <f t="shared" si="186"/>
        <v>#NAME?</v>
      </c>
      <c r="BW162" s="32" t="e">
        <f t="shared" si="186"/>
        <v>#NAME?</v>
      </c>
      <c r="BX162" s="32" t="e">
        <f t="shared" si="186"/>
        <v>#NAME?</v>
      </c>
      <c r="BY162" s="32" t="e">
        <f t="shared" si="186"/>
        <v>#NAME?</v>
      </c>
      <c r="BZ162" s="32" t="e">
        <f t="shared" si="186"/>
        <v>#NAME?</v>
      </c>
      <c r="CA162" s="32" t="e">
        <f t="shared" si="186"/>
        <v>#NAME?</v>
      </c>
      <c r="CB162" s="32" t="e">
        <f t="shared" si="186"/>
        <v>#NAME?</v>
      </c>
      <c r="CC162" s="32" t="e">
        <f t="shared" ref="CC162:CI162" si="187">CC156+CC157+CC161+CC159</f>
        <v>#NAME?</v>
      </c>
      <c r="CD162" s="32" t="e">
        <f t="shared" si="187"/>
        <v>#NAME?</v>
      </c>
      <c r="CE162" s="32" t="e">
        <f t="shared" si="187"/>
        <v>#NAME?</v>
      </c>
      <c r="CF162" s="32" t="e">
        <f t="shared" si="187"/>
        <v>#NAME?</v>
      </c>
      <c r="CG162" s="32" t="e">
        <f t="shared" si="187"/>
        <v>#NAME?</v>
      </c>
      <c r="CH162" s="32" t="e">
        <f t="shared" si="187"/>
        <v>#NAME?</v>
      </c>
      <c r="CI162" s="32" t="e">
        <f t="shared" si="187"/>
        <v>#NAME?</v>
      </c>
    </row>
    <row r="163" spans="2:87" x14ac:dyDescent="0.4">
      <c r="B163" s="6"/>
      <c r="C163" t="s">
        <v>186</v>
      </c>
      <c r="E163" s="12" t="s">
        <v>62</v>
      </c>
      <c r="F163" s="12"/>
      <c r="G163" s="13"/>
      <c r="H163" s="34" t="e">
        <f t="shared" ref="H163:M163" si="188">H162-SUM(H161,H156:H157,H159)</f>
        <v>#NAME?</v>
      </c>
      <c r="I163" s="34" t="e">
        <f t="shared" si="188"/>
        <v>#NAME?</v>
      </c>
      <c r="J163" s="34" t="e">
        <f t="shared" si="188"/>
        <v>#NAME?</v>
      </c>
      <c r="K163" s="34" t="e">
        <f t="shared" si="188"/>
        <v>#NAME?</v>
      </c>
      <c r="L163" s="34" t="e">
        <f t="shared" si="188"/>
        <v>#NAME?</v>
      </c>
      <c r="M163" s="34" t="e">
        <f t="shared" si="188"/>
        <v>#NAME?</v>
      </c>
      <c r="N163" s="34">
        <f>N162-SUM(N161,N156:N157)</f>
        <v>0</v>
      </c>
      <c r="O163" s="34"/>
      <c r="P163" s="34" t="e">
        <f>P162-SUM(P161,P156:P157,P159)</f>
        <v>#NAME?</v>
      </c>
      <c r="Q163" s="34" t="e">
        <f t="shared" ref="Q163:CB163" si="189">Q162-SUM(Q161,Q156:Q157,Q159)</f>
        <v>#NAME?</v>
      </c>
      <c r="R163" s="34" t="e">
        <f t="shared" si="189"/>
        <v>#NAME?</v>
      </c>
      <c r="S163" s="34" t="e">
        <f t="shared" si="189"/>
        <v>#NAME?</v>
      </c>
      <c r="T163" s="34" t="e">
        <f t="shared" si="189"/>
        <v>#NAME?</v>
      </c>
      <c r="U163" s="34" t="e">
        <f t="shared" si="189"/>
        <v>#NAME?</v>
      </c>
      <c r="V163" s="34" t="e">
        <f t="shared" si="189"/>
        <v>#NAME?</v>
      </c>
      <c r="W163" s="34" t="e">
        <f t="shared" si="189"/>
        <v>#NAME?</v>
      </c>
      <c r="X163" s="34" t="e">
        <f t="shared" si="189"/>
        <v>#NAME?</v>
      </c>
      <c r="Y163" s="34" t="e">
        <f t="shared" si="189"/>
        <v>#NAME?</v>
      </c>
      <c r="Z163" s="34" t="e">
        <f t="shared" si="189"/>
        <v>#NAME?</v>
      </c>
      <c r="AA163" s="34" t="e">
        <f t="shared" si="189"/>
        <v>#NAME?</v>
      </c>
      <c r="AB163" s="34" t="e">
        <f t="shared" si="189"/>
        <v>#NAME?</v>
      </c>
      <c r="AC163" s="34" t="e">
        <f t="shared" si="189"/>
        <v>#NAME?</v>
      </c>
      <c r="AD163" s="34" t="e">
        <f t="shared" si="189"/>
        <v>#NAME?</v>
      </c>
      <c r="AE163" s="34" t="e">
        <f t="shared" si="189"/>
        <v>#NAME?</v>
      </c>
      <c r="AF163" s="34" t="e">
        <f t="shared" si="189"/>
        <v>#NAME?</v>
      </c>
      <c r="AG163" s="34" t="e">
        <f t="shared" si="189"/>
        <v>#NAME?</v>
      </c>
      <c r="AH163" s="34" t="e">
        <f t="shared" si="189"/>
        <v>#NAME?</v>
      </c>
      <c r="AI163" s="34" t="e">
        <f t="shared" si="189"/>
        <v>#NAME?</v>
      </c>
      <c r="AJ163" s="34" t="e">
        <f t="shared" si="189"/>
        <v>#NAME?</v>
      </c>
      <c r="AK163" s="34" t="e">
        <f t="shared" si="189"/>
        <v>#NAME?</v>
      </c>
      <c r="AL163" s="34" t="e">
        <f t="shared" si="189"/>
        <v>#NAME?</v>
      </c>
      <c r="AM163" s="34" t="e">
        <f t="shared" si="189"/>
        <v>#NAME?</v>
      </c>
      <c r="AN163" s="34" t="e">
        <f t="shared" si="189"/>
        <v>#NAME?</v>
      </c>
      <c r="AO163" s="34" t="e">
        <f t="shared" si="189"/>
        <v>#NAME?</v>
      </c>
      <c r="AP163" s="34" t="e">
        <f t="shared" si="189"/>
        <v>#NAME?</v>
      </c>
      <c r="AQ163" s="34" t="e">
        <f t="shared" si="189"/>
        <v>#NAME?</v>
      </c>
      <c r="AR163" s="34" t="e">
        <f t="shared" si="189"/>
        <v>#NAME?</v>
      </c>
      <c r="AS163" s="34" t="e">
        <f t="shared" si="189"/>
        <v>#NAME?</v>
      </c>
      <c r="AT163" s="34" t="e">
        <f t="shared" si="189"/>
        <v>#NAME?</v>
      </c>
      <c r="AU163" s="34" t="e">
        <f t="shared" si="189"/>
        <v>#NAME?</v>
      </c>
      <c r="AV163" s="34" t="e">
        <f t="shared" si="189"/>
        <v>#NAME?</v>
      </c>
      <c r="AW163" s="34" t="e">
        <f t="shared" si="189"/>
        <v>#NAME?</v>
      </c>
      <c r="AX163" s="34" t="e">
        <f t="shared" si="189"/>
        <v>#NAME?</v>
      </c>
      <c r="AY163" s="34" t="e">
        <f t="shared" si="189"/>
        <v>#NAME?</v>
      </c>
      <c r="AZ163" s="34" t="e">
        <f t="shared" si="189"/>
        <v>#NAME?</v>
      </c>
      <c r="BA163" s="34" t="e">
        <f t="shared" si="189"/>
        <v>#NAME?</v>
      </c>
      <c r="BB163" s="34" t="e">
        <f t="shared" si="189"/>
        <v>#NAME?</v>
      </c>
      <c r="BC163" s="34" t="e">
        <f t="shared" si="189"/>
        <v>#NAME?</v>
      </c>
      <c r="BD163" s="34" t="e">
        <f t="shared" si="189"/>
        <v>#NAME?</v>
      </c>
      <c r="BE163" s="34" t="e">
        <f t="shared" si="189"/>
        <v>#NAME?</v>
      </c>
      <c r="BF163" s="34" t="e">
        <f t="shared" si="189"/>
        <v>#NAME?</v>
      </c>
      <c r="BG163" s="34" t="e">
        <f t="shared" si="189"/>
        <v>#NAME?</v>
      </c>
      <c r="BH163" s="34" t="e">
        <f t="shared" si="189"/>
        <v>#NAME?</v>
      </c>
      <c r="BI163" s="34" t="e">
        <f t="shared" si="189"/>
        <v>#NAME?</v>
      </c>
      <c r="BJ163" s="34" t="e">
        <f t="shared" si="189"/>
        <v>#NAME?</v>
      </c>
      <c r="BK163" s="34" t="e">
        <f t="shared" si="189"/>
        <v>#NAME?</v>
      </c>
      <c r="BL163" s="34" t="e">
        <f t="shared" si="189"/>
        <v>#NAME?</v>
      </c>
      <c r="BM163" s="34" t="e">
        <f t="shared" si="189"/>
        <v>#NAME?</v>
      </c>
      <c r="BN163" s="34" t="e">
        <f t="shared" si="189"/>
        <v>#NAME?</v>
      </c>
      <c r="BO163" s="34" t="e">
        <f t="shared" si="189"/>
        <v>#NAME?</v>
      </c>
      <c r="BP163" s="34" t="e">
        <f t="shared" si="189"/>
        <v>#NAME?</v>
      </c>
      <c r="BQ163" s="34" t="e">
        <f t="shared" si="189"/>
        <v>#NAME?</v>
      </c>
      <c r="BR163" s="34" t="e">
        <f t="shared" si="189"/>
        <v>#NAME?</v>
      </c>
      <c r="BS163" s="34" t="e">
        <f t="shared" si="189"/>
        <v>#NAME?</v>
      </c>
      <c r="BT163" s="34" t="e">
        <f t="shared" si="189"/>
        <v>#NAME?</v>
      </c>
      <c r="BU163" s="34" t="e">
        <f t="shared" si="189"/>
        <v>#NAME?</v>
      </c>
      <c r="BV163" s="34" t="e">
        <f t="shared" si="189"/>
        <v>#NAME?</v>
      </c>
      <c r="BW163" s="34" t="e">
        <f t="shared" si="189"/>
        <v>#NAME?</v>
      </c>
      <c r="BX163" s="34" t="e">
        <f t="shared" si="189"/>
        <v>#NAME?</v>
      </c>
      <c r="BY163" s="34" t="e">
        <f t="shared" si="189"/>
        <v>#NAME?</v>
      </c>
      <c r="BZ163" s="34" t="e">
        <f t="shared" si="189"/>
        <v>#NAME?</v>
      </c>
      <c r="CA163" s="34" t="e">
        <f t="shared" si="189"/>
        <v>#NAME?</v>
      </c>
      <c r="CB163" s="34" t="e">
        <f t="shared" si="189"/>
        <v>#NAME?</v>
      </c>
      <c r="CC163" s="34" t="e">
        <f t="shared" ref="CC163:CI163" si="190">CC162-SUM(CC161,CC156:CC157,CC159)</f>
        <v>#NAME?</v>
      </c>
      <c r="CD163" s="34" t="e">
        <f t="shared" si="190"/>
        <v>#NAME?</v>
      </c>
      <c r="CE163" s="34" t="e">
        <f t="shared" si="190"/>
        <v>#NAME?</v>
      </c>
      <c r="CF163" s="34" t="e">
        <f t="shared" si="190"/>
        <v>#NAME?</v>
      </c>
      <c r="CG163" s="34" t="e">
        <f t="shared" si="190"/>
        <v>#NAME?</v>
      </c>
      <c r="CH163" s="34" t="e">
        <f t="shared" si="190"/>
        <v>#NAME?</v>
      </c>
      <c r="CI163" s="34" t="e">
        <f t="shared" si="190"/>
        <v>#NAME?</v>
      </c>
    </row>
    <row r="164" spans="2:87" x14ac:dyDescent="0.4">
      <c r="B164" s="6"/>
      <c r="C164" t="s">
        <v>186</v>
      </c>
      <c r="E164" s="12"/>
      <c r="F164" s="12"/>
      <c r="G164" s="13"/>
      <c r="H164" s="34"/>
      <c r="I164" s="34"/>
      <c r="J164" s="34"/>
      <c r="K164" s="34"/>
      <c r="L164" s="34"/>
      <c r="M164" s="34"/>
      <c r="N164" s="34"/>
      <c r="O164" s="34"/>
      <c r="P164" s="34"/>
      <c r="Q164" s="34"/>
      <c r="R164" s="34"/>
      <c r="S164" s="34"/>
      <c r="T164" s="34"/>
      <c r="U164" s="34"/>
      <c r="V164" s="34"/>
      <c r="W164" s="34"/>
      <c r="X164" s="34"/>
      <c r="Y164" s="34"/>
      <c r="Z164" s="34"/>
      <c r="AA164" s="34"/>
      <c r="AB164" s="34"/>
      <c r="AC164" s="34"/>
      <c r="AD164" s="34"/>
      <c r="AE164" s="34"/>
      <c r="AF164" s="34"/>
      <c r="AG164" s="34"/>
      <c r="AH164" s="34"/>
      <c r="AI164" s="34"/>
      <c r="AJ164" s="34"/>
      <c r="AK164" s="34"/>
      <c r="AL164" s="34"/>
      <c r="AM164" s="34"/>
      <c r="AN164" s="34"/>
      <c r="AO164" s="34"/>
      <c r="AP164" s="34"/>
      <c r="AQ164" s="34"/>
      <c r="AR164" s="34"/>
      <c r="AS164" s="34"/>
      <c r="AT164" s="34"/>
      <c r="AU164" s="34"/>
      <c r="AV164" s="34"/>
      <c r="AW164" s="34"/>
      <c r="AX164" s="34"/>
      <c r="AY164" s="34"/>
      <c r="AZ164" s="34"/>
      <c r="BA164" s="34"/>
      <c r="BB164" s="34"/>
      <c r="BC164" s="34"/>
      <c r="BD164" s="34"/>
      <c r="BE164" s="34"/>
      <c r="BF164" s="34"/>
      <c r="BG164" s="34"/>
      <c r="BH164" s="34"/>
      <c r="BI164" s="34"/>
      <c r="BJ164" s="34"/>
      <c r="BK164" s="34"/>
      <c r="BL164" s="34"/>
      <c r="BM164" s="34"/>
      <c r="BN164" s="34"/>
      <c r="BO164" s="34"/>
      <c r="BP164" s="34"/>
      <c r="BQ164" s="34"/>
      <c r="BR164" s="34"/>
      <c r="BS164" s="34"/>
      <c r="BT164" s="34"/>
      <c r="BU164" s="34"/>
      <c r="BV164" s="34"/>
      <c r="BW164" s="34"/>
      <c r="BX164" s="34"/>
      <c r="BY164" s="34"/>
      <c r="BZ164" s="34"/>
      <c r="CA164" s="34"/>
      <c r="CB164" s="34"/>
      <c r="CC164" s="34"/>
      <c r="CD164" s="34"/>
      <c r="CE164" s="34"/>
      <c r="CF164" s="34"/>
      <c r="CG164" s="34"/>
      <c r="CH164" s="34"/>
      <c r="CI164" s="34"/>
    </row>
    <row r="165" spans="2:87" x14ac:dyDescent="0.4">
      <c r="B165" s="6"/>
      <c r="C165" t="s">
        <v>186</v>
      </c>
      <c r="E165" s="12" t="s">
        <v>75</v>
      </c>
      <c r="F165" s="12"/>
      <c r="G165" s="13"/>
      <c r="H165" s="34"/>
      <c r="I165" s="34"/>
      <c r="J165" s="34"/>
      <c r="K165" s="34"/>
      <c r="L165" s="34"/>
      <c r="M165" s="34"/>
      <c r="N165" s="34"/>
      <c r="O165" s="34"/>
      <c r="P165" s="34"/>
      <c r="Q165" s="34"/>
      <c r="R165" s="34"/>
      <c r="S165" s="34"/>
      <c r="T165" s="34"/>
      <c r="U165" s="34"/>
      <c r="V165" s="34"/>
      <c r="W165" s="34"/>
      <c r="X165" s="34"/>
      <c r="Y165" s="34"/>
      <c r="Z165" s="34"/>
      <c r="AA165" s="34"/>
      <c r="AB165" s="34"/>
      <c r="AC165" s="34"/>
      <c r="AD165" s="34"/>
      <c r="AE165" s="34"/>
      <c r="AF165" s="34"/>
      <c r="AG165" s="34"/>
      <c r="AH165" s="34"/>
      <c r="AI165" s="34"/>
      <c r="AJ165" s="34"/>
      <c r="AK165" s="34"/>
      <c r="AL165" s="34"/>
      <c r="AM165" s="34"/>
      <c r="AN165" s="34"/>
      <c r="AO165" s="34"/>
      <c r="AP165" s="34"/>
      <c r="AQ165" s="34"/>
      <c r="AR165" s="34"/>
      <c r="AS165" s="34"/>
      <c r="AT165" s="34"/>
      <c r="AU165" s="34"/>
      <c r="AV165" s="34"/>
      <c r="AW165" s="34"/>
      <c r="AX165" s="34"/>
      <c r="AY165" s="34"/>
      <c r="AZ165" s="34"/>
      <c r="BA165" s="34"/>
      <c r="BB165" s="34"/>
      <c r="BC165" s="34"/>
      <c r="BD165" s="34"/>
      <c r="BE165" s="34"/>
      <c r="BF165" s="34"/>
      <c r="BG165" s="34"/>
      <c r="BH165" s="34"/>
      <c r="BI165" s="34"/>
      <c r="BJ165" s="34"/>
      <c r="BK165" s="34"/>
      <c r="BL165" s="34"/>
      <c r="BM165" s="34"/>
      <c r="BN165" s="34"/>
      <c r="BO165" s="34"/>
      <c r="BP165" s="34"/>
      <c r="BQ165" s="34"/>
      <c r="BR165" s="34"/>
      <c r="BS165" s="34"/>
      <c r="BT165" s="34"/>
      <c r="BU165" s="34"/>
      <c r="BV165" s="34"/>
      <c r="BW165" s="34"/>
      <c r="BX165" s="34"/>
      <c r="BY165" s="34"/>
      <c r="BZ165" s="34"/>
      <c r="CA165" s="34"/>
      <c r="CB165" s="34"/>
      <c r="CC165" s="34"/>
      <c r="CD165" s="34"/>
      <c r="CE165" s="34"/>
      <c r="CF165" s="34"/>
      <c r="CG165" s="34"/>
      <c r="CH165" s="34"/>
      <c r="CI165" s="34"/>
    </row>
    <row r="166" spans="2:87" x14ac:dyDescent="0.4">
      <c r="C166" t="s">
        <v>186</v>
      </c>
      <c r="E166" s="12" t="s">
        <v>77</v>
      </c>
      <c r="F166" s="12"/>
      <c r="G166" s="13"/>
      <c r="H166" s="29">
        <v>20</v>
      </c>
      <c r="I166" s="29">
        <v>20</v>
      </c>
      <c r="J166" s="29">
        <v>20</v>
      </c>
      <c r="K166" s="29">
        <v>20</v>
      </c>
      <c r="L166" s="29">
        <v>20</v>
      </c>
      <c r="M166" s="29">
        <v>20</v>
      </c>
      <c r="N166" s="36"/>
      <c r="O166" s="36"/>
      <c r="P166" s="30" t="e" cm="1">
        <f t="array" ref="P166">INDEX($H:$M,ROW(),MATCH(P$2,$H$1:$M$1,0))</f>
        <v>#NAME?</v>
      </c>
      <c r="Q166" s="30" t="e" cm="1">
        <f t="array" ref="Q166">INDEX($H:$M,ROW(),MATCH(Q$2,$H$1:$M$1,0))</f>
        <v>#NAME?</v>
      </c>
      <c r="R166" s="30" t="e" cm="1">
        <f t="array" ref="R166">INDEX($H:$M,ROW(),MATCH(R$2,$H$1:$M$1,0))</f>
        <v>#NAME?</v>
      </c>
      <c r="S166" s="30" t="e" cm="1">
        <f t="array" ref="S166">INDEX($H:$M,ROW(),MATCH(S$2,$H$1:$M$1,0))</f>
        <v>#NAME?</v>
      </c>
      <c r="T166" s="30" t="e" cm="1">
        <f t="array" ref="T166">INDEX($H:$M,ROW(),MATCH(T$2,$H$1:$M$1,0))</f>
        <v>#NAME?</v>
      </c>
      <c r="U166" s="30" t="e" cm="1">
        <f t="array" ref="U166">INDEX($H:$M,ROW(),MATCH(U$2,$H$1:$M$1,0))</f>
        <v>#NAME?</v>
      </c>
      <c r="V166" s="30" t="e" cm="1">
        <f t="array" ref="V166">INDEX($H:$M,ROW(),MATCH(V$2,$H$1:$M$1,0))</f>
        <v>#NAME?</v>
      </c>
      <c r="W166" s="30" t="e" cm="1">
        <f t="array" ref="W166">INDEX($H:$M,ROW(),MATCH(W$2,$H$1:$M$1,0))</f>
        <v>#NAME?</v>
      </c>
      <c r="X166" s="30" t="e" cm="1">
        <f t="array" ref="X166">INDEX($H:$M,ROW(),MATCH(X$2,$H$1:$M$1,0))</f>
        <v>#NAME?</v>
      </c>
      <c r="Y166" s="30" t="e" cm="1">
        <f t="array" ref="Y166">INDEX($H:$M,ROW(),MATCH(Y$2,$H$1:$M$1,0))</f>
        <v>#NAME?</v>
      </c>
      <c r="Z166" s="30" t="e" cm="1">
        <f t="array" ref="Z166">INDEX($H:$M,ROW(),MATCH(Z$2,$H$1:$M$1,0))</f>
        <v>#NAME?</v>
      </c>
      <c r="AA166" s="30" t="e" cm="1">
        <f t="array" ref="AA166">INDEX($H:$M,ROW(),MATCH(AA$2,$H$1:$M$1,0))</f>
        <v>#NAME?</v>
      </c>
      <c r="AB166" s="30" t="e" cm="1">
        <f t="array" ref="AB166">INDEX($H:$M,ROW(),MATCH(AB$2,$H$1:$M$1,0))</f>
        <v>#NAME?</v>
      </c>
      <c r="AC166" s="30" t="e" cm="1">
        <f t="array" ref="AC166">INDEX($H:$M,ROW(),MATCH(AC$2,$H$1:$M$1,0))</f>
        <v>#NAME?</v>
      </c>
      <c r="AD166" s="30" t="e" cm="1">
        <f t="array" ref="AD166">INDEX($H:$M,ROW(),MATCH(AD$2,$H$1:$M$1,0))</f>
        <v>#NAME?</v>
      </c>
      <c r="AE166" s="30" t="e" cm="1">
        <f t="array" ref="AE166">INDEX($H:$M,ROW(),MATCH(AE$2,$H$1:$M$1,0))</f>
        <v>#NAME?</v>
      </c>
      <c r="AF166" s="30" t="e" cm="1">
        <f t="array" ref="AF166">INDEX($H:$M,ROW(),MATCH(AF$2,$H$1:$M$1,0))</f>
        <v>#NAME?</v>
      </c>
      <c r="AG166" s="30" t="e" cm="1">
        <f t="array" ref="AG166">INDEX($H:$M,ROW(),MATCH(AG$2,$H$1:$M$1,0))</f>
        <v>#NAME?</v>
      </c>
      <c r="AH166" s="30" t="e" cm="1">
        <f t="array" ref="AH166">INDEX($H:$M,ROW(),MATCH(AH$2,$H$1:$M$1,0))</f>
        <v>#NAME?</v>
      </c>
      <c r="AI166" s="30" t="e" cm="1">
        <f t="array" ref="AI166">INDEX($H:$M,ROW(),MATCH(AI$2,$H$1:$M$1,0))</f>
        <v>#NAME?</v>
      </c>
      <c r="AJ166" s="30" t="e" cm="1">
        <f t="array" ref="AJ166">INDEX($H:$M,ROW(),MATCH(AJ$2,$H$1:$M$1,0))</f>
        <v>#NAME?</v>
      </c>
      <c r="AK166" s="30" t="e" cm="1">
        <f t="array" ref="AK166">INDEX($H:$M,ROW(),MATCH(AK$2,$H$1:$M$1,0))</f>
        <v>#NAME?</v>
      </c>
      <c r="AL166" s="30" t="e" cm="1">
        <f t="array" ref="AL166">INDEX($H:$M,ROW(),MATCH(AL$2,$H$1:$M$1,0))</f>
        <v>#NAME?</v>
      </c>
      <c r="AM166" s="30" t="e" cm="1">
        <f t="array" ref="AM166">INDEX($H:$M,ROW(),MATCH(AM$2,$H$1:$M$1,0))</f>
        <v>#NAME?</v>
      </c>
      <c r="AN166" s="30" t="e" cm="1">
        <f t="array" ref="AN166">INDEX($H:$M,ROW(),MATCH(AN$2,$H$1:$M$1,0))</f>
        <v>#NAME?</v>
      </c>
      <c r="AO166" s="30" t="e" cm="1">
        <f t="array" ref="AO166">INDEX($H:$M,ROW(),MATCH(AO$2,$H$1:$M$1,0))</f>
        <v>#NAME?</v>
      </c>
      <c r="AP166" s="30" t="e" cm="1">
        <f t="array" ref="AP166">INDEX($H:$M,ROW(),MATCH(AP$2,$H$1:$M$1,0))</f>
        <v>#NAME?</v>
      </c>
      <c r="AQ166" s="30" t="e" cm="1">
        <f t="array" ref="AQ166">INDEX($H:$M,ROW(),MATCH(AQ$2,$H$1:$M$1,0))</f>
        <v>#NAME?</v>
      </c>
      <c r="AR166" s="30" t="e" cm="1">
        <f t="array" ref="AR166">INDEX($H:$M,ROW(),MATCH(AR$2,$H$1:$M$1,0))</f>
        <v>#NAME?</v>
      </c>
      <c r="AS166" s="30" t="e" cm="1">
        <f t="array" ref="AS166">INDEX($H:$M,ROW(),MATCH(AS$2,$H$1:$M$1,0))</f>
        <v>#NAME?</v>
      </c>
      <c r="AT166" s="30" t="e" cm="1">
        <f t="array" ref="AT166">INDEX($H:$M,ROW(),MATCH(AT$2,$H$1:$M$1,0))</f>
        <v>#NAME?</v>
      </c>
      <c r="AU166" s="30" t="e" cm="1">
        <f t="array" ref="AU166">INDEX($H:$M,ROW(),MATCH(AU$2,$H$1:$M$1,0))</f>
        <v>#NAME?</v>
      </c>
      <c r="AV166" s="30" t="e" cm="1">
        <f t="array" ref="AV166">INDEX($H:$M,ROW(),MATCH(AV$2,$H$1:$M$1,0))</f>
        <v>#NAME?</v>
      </c>
      <c r="AW166" s="30" t="e" cm="1">
        <f t="array" ref="AW166">INDEX($H:$M,ROW(),MATCH(AW$2,$H$1:$M$1,0))</f>
        <v>#NAME?</v>
      </c>
      <c r="AX166" s="30" t="e" cm="1">
        <f t="array" ref="AX166">INDEX($H:$M,ROW(),MATCH(AX$2,$H$1:$M$1,0))</f>
        <v>#NAME?</v>
      </c>
      <c r="AY166" s="30" t="e" cm="1">
        <f t="array" ref="AY166">INDEX($H:$M,ROW(),MATCH(AY$2,$H$1:$M$1,0))</f>
        <v>#NAME?</v>
      </c>
      <c r="AZ166" s="30" t="e" cm="1">
        <f t="array" ref="AZ166">INDEX($H:$M,ROW(),MATCH(AZ$2,$H$1:$M$1,0))</f>
        <v>#NAME?</v>
      </c>
      <c r="BA166" s="30" t="e" cm="1">
        <f t="array" ref="BA166">INDEX($H:$M,ROW(),MATCH(BA$2,$H$1:$M$1,0))</f>
        <v>#NAME?</v>
      </c>
      <c r="BB166" s="30" t="e" cm="1">
        <f t="array" ref="BB166">INDEX($H:$M,ROW(),MATCH(BB$2,$H$1:$M$1,0))</f>
        <v>#NAME?</v>
      </c>
      <c r="BC166" s="30" t="e" cm="1">
        <f t="array" ref="BC166">INDEX($H:$M,ROW(),MATCH(BC$2,$H$1:$M$1,0))</f>
        <v>#NAME?</v>
      </c>
      <c r="BD166" s="30" t="e" cm="1">
        <f t="array" ref="BD166">INDEX($H:$M,ROW(),MATCH(BD$2,$H$1:$M$1,0))</f>
        <v>#NAME?</v>
      </c>
      <c r="BE166" s="30" t="e" cm="1">
        <f t="array" ref="BE166">INDEX($H:$M,ROW(),MATCH(BE$2,$H$1:$M$1,0))</f>
        <v>#NAME?</v>
      </c>
      <c r="BF166" s="30" t="e" cm="1">
        <f t="array" ref="BF166">INDEX($H:$M,ROW(),MATCH(BF$2,$H$1:$M$1,0))</f>
        <v>#NAME?</v>
      </c>
      <c r="BG166" s="30" t="e" cm="1">
        <f t="array" ref="BG166">INDEX($H:$M,ROW(),MATCH(BG$2,$H$1:$M$1,0))</f>
        <v>#NAME?</v>
      </c>
      <c r="BH166" s="30" t="e" cm="1">
        <f t="array" ref="BH166">INDEX($H:$M,ROW(),MATCH(BH$2,$H$1:$M$1,0))</f>
        <v>#NAME?</v>
      </c>
      <c r="BI166" s="30" t="e" cm="1">
        <f t="array" ref="BI166">INDEX($H:$M,ROW(),MATCH(BI$2,$H$1:$M$1,0))</f>
        <v>#NAME?</v>
      </c>
      <c r="BJ166" s="30" t="e" cm="1">
        <f t="array" ref="BJ166">INDEX($H:$M,ROW(),MATCH(BJ$2,$H$1:$M$1,0))</f>
        <v>#NAME?</v>
      </c>
      <c r="BK166" s="30" t="e" cm="1">
        <f t="array" ref="BK166">INDEX($H:$M,ROW(),MATCH(BK$2,$H$1:$M$1,0))</f>
        <v>#NAME?</v>
      </c>
      <c r="BL166" s="30" t="e" cm="1">
        <f t="array" ref="BL166">INDEX($H:$M,ROW(),MATCH(BL$2,$H$1:$M$1,0))</f>
        <v>#NAME?</v>
      </c>
      <c r="BM166" s="30" t="e" cm="1">
        <f t="array" ref="BM166">INDEX($H:$M,ROW(),MATCH(BM$2,$H$1:$M$1,0))</f>
        <v>#NAME?</v>
      </c>
      <c r="BN166" s="30" t="e" cm="1">
        <f t="array" ref="BN166">INDEX($H:$M,ROW(),MATCH(BN$2,$H$1:$M$1,0))</f>
        <v>#NAME?</v>
      </c>
      <c r="BO166" s="30" t="e" cm="1">
        <f t="array" ref="BO166">INDEX($H:$M,ROW(),MATCH(BO$2,$H$1:$M$1,0))</f>
        <v>#NAME?</v>
      </c>
      <c r="BP166" s="30" t="e" cm="1">
        <f t="array" ref="BP166">INDEX($H:$M,ROW(),MATCH(BP$2,$H$1:$M$1,0))</f>
        <v>#NAME?</v>
      </c>
      <c r="BQ166" s="30" t="e" cm="1">
        <f t="array" ref="BQ166">INDEX($H:$M,ROW(),MATCH(BQ$2,$H$1:$M$1,0))</f>
        <v>#NAME?</v>
      </c>
      <c r="BR166" s="30" t="e" cm="1">
        <f t="array" ref="BR166">INDEX($H:$M,ROW(),MATCH(BR$2,$H$1:$M$1,0))</f>
        <v>#NAME?</v>
      </c>
      <c r="BS166" s="30" t="e" cm="1">
        <f t="array" ref="BS166">INDEX($H:$M,ROW(),MATCH(BS$2,$H$1:$M$1,0))</f>
        <v>#NAME?</v>
      </c>
      <c r="BT166" s="30" t="e" cm="1">
        <f t="array" ref="BT166">INDEX($H:$M,ROW(),MATCH(BT$2,$H$1:$M$1,0))</f>
        <v>#NAME?</v>
      </c>
      <c r="BU166" s="30" t="e" cm="1">
        <f t="array" ref="BU166">INDEX($H:$M,ROW(),MATCH(BU$2,$H$1:$M$1,0))</f>
        <v>#NAME?</v>
      </c>
      <c r="BV166" s="30" t="e" cm="1">
        <f t="array" ref="BV166">INDEX($H:$M,ROW(),MATCH(BV$2,$H$1:$M$1,0))</f>
        <v>#NAME?</v>
      </c>
      <c r="BW166" s="30" t="e" cm="1">
        <f t="array" ref="BW166">INDEX($H:$M,ROW(),MATCH(BW$2,$H$1:$M$1,0))</f>
        <v>#NAME?</v>
      </c>
      <c r="BX166" s="30" t="e" cm="1">
        <f t="array" ref="BX166">INDEX($H:$M,ROW(),MATCH(BX$2,$H$1:$M$1,0))</f>
        <v>#NAME?</v>
      </c>
      <c r="BY166" s="30" t="e" cm="1">
        <f t="array" ref="BY166">INDEX($H:$M,ROW(),MATCH(BY$2,$H$1:$M$1,0))</f>
        <v>#NAME?</v>
      </c>
      <c r="BZ166" s="30" t="e" cm="1">
        <f t="array" ref="BZ166">INDEX($H:$M,ROW(),MATCH(BZ$2,$H$1:$M$1,0))</f>
        <v>#NAME?</v>
      </c>
      <c r="CA166" s="30" t="e" cm="1">
        <f t="array" ref="CA166">INDEX($H:$M,ROW(),MATCH(CA$2,$H$1:$M$1,0))</f>
        <v>#NAME?</v>
      </c>
      <c r="CB166" s="30" t="e" cm="1">
        <f t="array" ref="CB166">INDEX($H:$M,ROW(),MATCH(CB$2,$H$1:$M$1,0))</f>
        <v>#NAME?</v>
      </c>
      <c r="CC166" s="30" t="e" cm="1">
        <f t="array" ref="CC166">INDEX($H:$M,ROW(),MATCH(CC$2,$H$1:$M$1,0))</f>
        <v>#NAME?</v>
      </c>
      <c r="CD166" s="30" t="e" cm="1">
        <f t="array" ref="CD166">INDEX($H:$M,ROW(),MATCH(CD$2,$H$1:$M$1,0))</f>
        <v>#NAME?</v>
      </c>
      <c r="CE166" s="30" t="e" cm="1">
        <f t="array" ref="CE166">INDEX($H:$M,ROW(),MATCH(CE$2,$H$1:$M$1,0))</f>
        <v>#NAME?</v>
      </c>
      <c r="CF166" s="30" t="e" cm="1">
        <f t="array" ref="CF166">INDEX($H:$M,ROW(),MATCH(CF$2,$H$1:$M$1,0))</f>
        <v>#NAME?</v>
      </c>
      <c r="CG166" s="30" t="e" cm="1">
        <f t="array" ref="CG166">INDEX($H:$M,ROW(),MATCH(CG$2,$H$1:$M$1,0))</f>
        <v>#NAME?</v>
      </c>
      <c r="CH166" s="30" t="e" cm="1">
        <f t="array" ref="CH166">INDEX($H:$M,ROW(),MATCH(CH$2,$H$1:$M$1,0))</f>
        <v>#NAME?</v>
      </c>
      <c r="CI166" s="30" t="e" cm="1">
        <f t="array" ref="CI166">INDEX($H:$M,ROW(),MATCH(CI$2,$H$1:$M$1,0))</f>
        <v>#NAME?</v>
      </c>
    </row>
    <row r="167" spans="2:87" x14ac:dyDescent="0.4">
      <c r="B167" t="s">
        <v>198</v>
      </c>
      <c r="C167" t="s">
        <v>186</v>
      </c>
      <c r="E167" s="27" t="str">
        <f>SUBSTITUTE(E154,":","")&amp;" Revenue"</f>
        <v>Subscription revenue - Middle tier, secondary Revenue</v>
      </c>
      <c r="F167" s="27"/>
      <c r="G167" s="9"/>
      <c r="H167" s="28" t="e">
        <f t="shared" ref="H167:M167" si="191">SUMIF($2:$2,H$1,167:167)</f>
        <v>#NAME?</v>
      </c>
      <c r="I167" s="28" t="e">
        <f t="shared" si="191"/>
        <v>#NAME?</v>
      </c>
      <c r="J167" s="28" t="e">
        <f t="shared" si="191"/>
        <v>#NAME?</v>
      </c>
      <c r="K167" s="28" t="e">
        <f t="shared" si="191"/>
        <v>#NAME?</v>
      </c>
      <c r="L167" s="28" t="e">
        <f t="shared" si="191"/>
        <v>#NAME?</v>
      </c>
      <c r="M167" s="28" t="e">
        <f t="shared" si="191"/>
        <v>#NAME?</v>
      </c>
      <c r="P167" s="28" t="e">
        <f t="shared" ref="P167:CA167" si="192">P166*AVERAGE(P162,P156)</f>
        <v>#NAME?</v>
      </c>
      <c r="Q167" s="28" t="e">
        <f t="shared" si="192"/>
        <v>#NAME?</v>
      </c>
      <c r="R167" s="28" t="e">
        <f t="shared" si="192"/>
        <v>#NAME?</v>
      </c>
      <c r="S167" s="28" t="e">
        <f t="shared" si="192"/>
        <v>#NAME?</v>
      </c>
      <c r="T167" s="28" t="e">
        <f t="shared" si="192"/>
        <v>#NAME?</v>
      </c>
      <c r="U167" s="28" t="e">
        <f t="shared" si="192"/>
        <v>#NAME?</v>
      </c>
      <c r="V167" s="28" t="e">
        <f t="shared" si="192"/>
        <v>#NAME?</v>
      </c>
      <c r="W167" s="28" t="e">
        <f t="shared" si="192"/>
        <v>#NAME?</v>
      </c>
      <c r="X167" s="28" t="e">
        <f t="shared" si="192"/>
        <v>#NAME?</v>
      </c>
      <c r="Y167" s="28" t="e">
        <f t="shared" si="192"/>
        <v>#NAME?</v>
      </c>
      <c r="Z167" s="28" t="e">
        <f t="shared" si="192"/>
        <v>#NAME?</v>
      </c>
      <c r="AA167" s="28" t="e">
        <f t="shared" si="192"/>
        <v>#NAME?</v>
      </c>
      <c r="AB167" s="28" t="e">
        <f t="shared" si="192"/>
        <v>#NAME?</v>
      </c>
      <c r="AC167" s="28" t="e">
        <f t="shared" si="192"/>
        <v>#NAME?</v>
      </c>
      <c r="AD167" s="28" t="e">
        <f t="shared" si="192"/>
        <v>#NAME?</v>
      </c>
      <c r="AE167" s="28" t="e">
        <f t="shared" si="192"/>
        <v>#NAME?</v>
      </c>
      <c r="AF167" s="28" t="e">
        <f t="shared" si="192"/>
        <v>#NAME?</v>
      </c>
      <c r="AG167" s="28" t="e">
        <f t="shared" si="192"/>
        <v>#NAME?</v>
      </c>
      <c r="AH167" s="28" t="e">
        <f t="shared" si="192"/>
        <v>#NAME?</v>
      </c>
      <c r="AI167" s="28" t="e">
        <f t="shared" si="192"/>
        <v>#NAME?</v>
      </c>
      <c r="AJ167" s="28" t="e">
        <f t="shared" si="192"/>
        <v>#NAME?</v>
      </c>
      <c r="AK167" s="28" t="e">
        <f t="shared" si="192"/>
        <v>#NAME?</v>
      </c>
      <c r="AL167" s="28" t="e">
        <f t="shared" si="192"/>
        <v>#NAME?</v>
      </c>
      <c r="AM167" s="28" t="e">
        <f t="shared" si="192"/>
        <v>#NAME?</v>
      </c>
      <c r="AN167" s="28" t="e">
        <f t="shared" si="192"/>
        <v>#NAME?</v>
      </c>
      <c r="AO167" s="28" t="e">
        <f t="shared" si="192"/>
        <v>#NAME?</v>
      </c>
      <c r="AP167" s="28" t="e">
        <f t="shared" si="192"/>
        <v>#NAME?</v>
      </c>
      <c r="AQ167" s="28" t="e">
        <f t="shared" si="192"/>
        <v>#NAME?</v>
      </c>
      <c r="AR167" s="28" t="e">
        <f t="shared" si="192"/>
        <v>#NAME?</v>
      </c>
      <c r="AS167" s="28" t="e">
        <f t="shared" si="192"/>
        <v>#NAME?</v>
      </c>
      <c r="AT167" s="28" t="e">
        <f t="shared" si="192"/>
        <v>#NAME?</v>
      </c>
      <c r="AU167" s="28" t="e">
        <f t="shared" si="192"/>
        <v>#NAME?</v>
      </c>
      <c r="AV167" s="28" t="e">
        <f t="shared" si="192"/>
        <v>#NAME?</v>
      </c>
      <c r="AW167" s="28" t="e">
        <f t="shared" si="192"/>
        <v>#NAME?</v>
      </c>
      <c r="AX167" s="28" t="e">
        <f t="shared" si="192"/>
        <v>#NAME?</v>
      </c>
      <c r="AY167" s="28" t="e">
        <f t="shared" si="192"/>
        <v>#NAME?</v>
      </c>
      <c r="AZ167" s="28" t="e">
        <f t="shared" si="192"/>
        <v>#NAME?</v>
      </c>
      <c r="BA167" s="28" t="e">
        <f t="shared" si="192"/>
        <v>#NAME?</v>
      </c>
      <c r="BB167" s="28" t="e">
        <f t="shared" si="192"/>
        <v>#NAME?</v>
      </c>
      <c r="BC167" s="28" t="e">
        <f t="shared" si="192"/>
        <v>#NAME?</v>
      </c>
      <c r="BD167" s="28" t="e">
        <f t="shared" si="192"/>
        <v>#NAME?</v>
      </c>
      <c r="BE167" s="28" t="e">
        <f t="shared" si="192"/>
        <v>#NAME?</v>
      </c>
      <c r="BF167" s="28" t="e">
        <f t="shared" si="192"/>
        <v>#NAME?</v>
      </c>
      <c r="BG167" s="28" t="e">
        <f t="shared" si="192"/>
        <v>#NAME?</v>
      </c>
      <c r="BH167" s="28" t="e">
        <f t="shared" si="192"/>
        <v>#NAME?</v>
      </c>
      <c r="BI167" s="28" t="e">
        <f t="shared" si="192"/>
        <v>#NAME?</v>
      </c>
      <c r="BJ167" s="28" t="e">
        <f t="shared" si="192"/>
        <v>#NAME?</v>
      </c>
      <c r="BK167" s="28" t="e">
        <f t="shared" si="192"/>
        <v>#NAME?</v>
      </c>
      <c r="BL167" s="28" t="e">
        <f t="shared" si="192"/>
        <v>#NAME?</v>
      </c>
      <c r="BM167" s="28" t="e">
        <f t="shared" si="192"/>
        <v>#NAME?</v>
      </c>
      <c r="BN167" s="28" t="e">
        <f t="shared" si="192"/>
        <v>#NAME?</v>
      </c>
      <c r="BO167" s="28" t="e">
        <f t="shared" si="192"/>
        <v>#NAME?</v>
      </c>
      <c r="BP167" s="28" t="e">
        <f t="shared" si="192"/>
        <v>#NAME?</v>
      </c>
      <c r="BQ167" s="28" t="e">
        <f t="shared" si="192"/>
        <v>#NAME?</v>
      </c>
      <c r="BR167" s="28" t="e">
        <f t="shared" si="192"/>
        <v>#NAME?</v>
      </c>
      <c r="BS167" s="28" t="e">
        <f t="shared" si="192"/>
        <v>#NAME?</v>
      </c>
      <c r="BT167" s="28" t="e">
        <f t="shared" si="192"/>
        <v>#NAME?</v>
      </c>
      <c r="BU167" s="28" t="e">
        <f t="shared" si="192"/>
        <v>#NAME?</v>
      </c>
      <c r="BV167" s="28" t="e">
        <f t="shared" si="192"/>
        <v>#NAME?</v>
      </c>
      <c r="BW167" s="28" t="e">
        <f t="shared" si="192"/>
        <v>#NAME?</v>
      </c>
      <c r="BX167" s="28" t="e">
        <f t="shared" si="192"/>
        <v>#NAME?</v>
      </c>
      <c r="BY167" s="28" t="e">
        <f t="shared" si="192"/>
        <v>#NAME?</v>
      </c>
      <c r="BZ167" s="28" t="e">
        <f t="shared" si="192"/>
        <v>#NAME?</v>
      </c>
      <c r="CA167" s="28" t="e">
        <f t="shared" si="192"/>
        <v>#NAME?</v>
      </c>
      <c r="CB167" s="28" t="e">
        <f t="shared" ref="CB167:CI167" si="193">CB166*AVERAGE(CB162,CB156)</f>
        <v>#NAME?</v>
      </c>
      <c r="CC167" s="28" t="e">
        <f t="shared" si="193"/>
        <v>#NAME?</v>
      </c>
      <c r="CD167" s="28" t="e">
        <f t="shared" si="193"/>
        <v>#NAME?</v>
      </c>
      <c r="CE167" s="28" t="e">
        <f t="shared" si="193"/>
        <v>#NAME?</v>
      </c>
      <c r="CF167" s="28" t="e">
        <f t="shared" si="193"/>
        <v>#NAME?</v>
      </c>
      <c r="CG167" s="28" t="e">
        <f t="shared" si="193"/>
        <v>#NAME?</v>
      </c>
      <c r="CH167" s="28" t="e">
        <f t="shared" si="193"/>
        <v>#NAME?</v>
      </c>
      <c r="CI167" s="28" t="e">
        <f t="shared" si="193"/>
        <v>#NAME?</v>
      </c>
    </row>
    <row r="168" spans="2:87" x14ac:dyDescent="0.4">
      <c r="B168" s="6"/>
      <c r="C168" t="s">
        <v>186</v>
      </c>
      <c r="E168" s="27"/>
      <c r="F168" s="27"/>
      <c r="G168" s="9"/>
      <c r="H168" s="28"/>
      <c r="I168" s="28"/>
      <c r="J168" s="28"/>
      <c r="K168" s="28"/>
      <c r="L168" s="28"/>
      <c r="M168" s="28"/>
      <c r="P168" s="28"/>
      <c r="Q168" s="28"/>
      <c r="R168" s="28"/>
      <c r="S168" s="28"/>
      <c r="T168" s="28"/>
      <c r="U168" s="28"/>
      <c r="V168" s="28"/>
      <c r="W168" s="28"/>
      <c r="X168" s="28"/>
      <c r="Y168" s="28"/>
      <c r="Z168" s="28"/>
      <c r="AA168" s="28"/>
      <c r="AB168" s="28"/>
      <c r="AC168" s="28"/>
      <c r="AD168" s="28"/>
      <c r="AE168" s="28"/>
      <c r="AF168" s="28"/>
      <c r="AG168" s="28"/>
      <c r="AH168" s="28"/>
      <c r="AI168" s="28"/>
      <c r="AJ168" s="28"/>
      <c r="AK168" s="28"/>
      <c r="AL168" s="28"/>
      <c r="AM168" s="28"/>
      <c r="AN168" s="28"/>
      <c r="AO168" s="28"/>
      <c r="AP168" s="28"/>
      <c r="AQ168" s="28"/>
      <c r="AR168" s="28"/>
      <c r="AS168" s="28"/>
      <c r="AT168" s="28"/>
      <c r="AU168" s="28"/>
      <c r="AV168" s="28"/>
      <c r="AW168" s="28"/>
      <c r="AX168" s="28"/>
      <c r="AY168" s="28"/>
      <c r="AZ168" s="28"/>
      <c r="BA168" s="28"/>
      <c r="BB168" s="28"/>
      <c r="BC168" s="28"/>
      <c r="BD168" s="28"/>
      <c r="BE168" s="28"/>
      <c r="BF168" s="28"/>
      <c r="BG168" s="28"/>
      <c r="BH168" s="28"/>
      <c r="BI168" s="28"/>
      <c r="BJ168" s="28"/>
      <c r="BK168" s="28"/>
      <c r="BL168" s="28"/>
      <c r="BM168" s="28"/>
      <c r="BN168" s="28"/>
      <c r="BO168" s="28"/>
      <c r="BP168" s="28"/>
      <c r="BQ168" s="28"/>
      <c r="BR168" s="28"/>
      <c r="BS168" s="28"/>
      <c r="BT168" s="28"/>
      <c r="BU168" s="28"/>
      <c r="BV168" s="28"/>
      <c r="BW168" s="28"/>
      <c r="BX168" s="28"/>
      <c r="BY168" s="28"/>
      <c r="BZ168" s="28"/>
      <c r="CA168" s="28"/>
      <c r="CB168" s="28"/>
      <c r="CC168" s="28"/>
      <c r="CD168" s="28"/>
      <c r="CE168" s="28"/>
      <c r="CF168" s="28"/>
      <c r="CG168" s="28"/>
      <c r="CH168" s="28"/>
      <c r="CI168" s="28"/>
    </row>
    <row r="169" spans="2:87" outlineLevel="1" x14ac:dyDescent="0.4">
      <c r="B169" s="6"/>
      <c r="C169" t="s">
        <v>186</v>
      </c>
      <c r="E169" s="12" t="s">
        <v>166</v>
      </c>
      <c r="F169" s="12"/>
      <c r="G169" s="13"/>
      <c r="H169" s="34"/>
      <c r="I169" s="34"/>
      <c r="J169" s="34"/>
      <c r="K169" s="34"/>
      <c r="L169" s="34"/>
      <c r="M169" s="34"/>
      <c r="P169" s="34" t="e">
        <f t="shared" ref="P169:CA169" si="194">P162</f>
        <v>#NAME?</v>
      </c>
      <c r="Q169" s="34" t="e">
        <f t="shared" si="194"/>
        <v>#NAME?</v>
      </c>
      <c r="R169" s="34" t="e">
        <f t="shared" si="194"/>
        <v>#NAME?</v>
      </c>
      <c r="S169" s="34" t="e">
        <f t="shared" si="194"/>
        <v>#NAME?</v>
      </c>
      <c r="T169" s="34" t="e">
        <f t="shared" si="194"/>
        <v>#NAME?</v>
      </c>
      <c r="U169" s="34" t="e">
        <f t="shared" si="194"/>
        <v>#NAME?</v>
      </c>
      <c r="V169" s="34" t="e">
        <f t="shared" si="194"/>
        <v>#NAME?</v>
      </c>
      <c r="W169" s="34" t="e">
        <f t="shared" si="194"/>
        <v>#NAME?</v>
      </c>
      <c r="X169" s="34" t="e">
        <f t="shared" si="194"/>
        <v>#NAME?</v>
      </c>
      <c r="Y169" s="34" t="e">
        <f t="shared" si="194"/>
        <v>#NAME?</v>
      </c>
      <c r="Z169" s="34" t="e">
        <f t="shared" si="194"/>
        <v>#NAME?</v>
      </c>
      <c r="AA169" s="34" t="e">
        <f t="shared" si="194"/>
        <v>#NAME?</v>
      </c>
      <c r="AB169" s="34" t="e">
        <f t="shared" si="194"/>
        <v>#NAME?</v>
      </c>
      <c r="AC169" s="34" t="e">
        <f t="shared" si="194"/>
        <v>#NAME?</v>
      </c>
      <c r="AD169" s="34" t="e">
        <f t="shared" si="194"/>
        <v>#NAME?</v>
      </c>
      <c r="AE169" s="34" t="e">
        <f t="shared" si="194"/>
        <v>#NAME?</v>
      </c>
      <c r="AF169" s="34" t="e">
        <f t="shared" si="194"/>
        <v>#NAME?</v>
      </c>
      <c r="AG169" s="34" t="e">
        <f t="shared" si="194"/>
        <v>#NAME?</v>
      </c>
      <c r="AH169" s="34" t="e">
        <f t="shared" si="194"/>
        <v>#NAME?</v>
      </c>
      <c r="AI169" s="34" t="e">
        <f t="shared" si="194"/>
        <v>#NAME?</v>
      </c>
      <c r="AJ169" s="34" t="e">
        <f t="shared" si="194"/>
        <v>#NAME?</v>
      </c>
      <c r="AK169" s="34" t="e">
        <f t="shared" si="194"/>
        <v>#NAME?</v>
      </c>
      <c r="AL169" s="34" t="e">
        <f t="shared" si="194"/>
        <v>#NAME?</v>
      </c>
      <c r="AM169" s="34" t="e">
        <f t="shared" si="194"/>
        <v>#NAME?</v>
      </c>
      <c r="AN169" s="34" t="e">
        <f t="shared" si="194"/>
        <v>#NAME?</v>
      </c>
      <c r="AO169" s="34" t="e">
        <f t="shared" si="194"/>
        <v>#NAME?</v>
      </c>
      <c r="AP169" s="34" t="e">
        <f t="shared" si="194"/>
        <v>#NAME?</v>
      </c>
      <c r="AQ169" s="34" t="e">
        <f t="shared" si="194"/>
        <v>#NAME?</v>
      </c>
      <c r="AR169" s="34" t="e">
        <f t="shared" si="194"/>
        <v>#NAME?</v>
      </c>
      <c r="AS169" s="34" t="e">
        <f t="shared" si="194"/>
        <v>#NAME?</v>
      </c>
      <c r="AT169" s="34" t="e">
        <f t="shared" si="194"/>
        <v>#NAME?</v>
      </c>
      <c r="AU169" s="34" t="e">
        <f t="shared" si="194"/>
        <v>#NAME?</v>
      </c>
      <c r="AV169" s="34" t="e">
        <f t="shared" si="194"/>
        <v>#NAME?</v>
      </c>
      <c r="AW169" s="34" t="e">
        <f t="shared" si="194"/>
        <v>#NAME?</v>
      </c>
      <c r="AX169" s="34" t="e">
        <f t="shared" si="194"/>
        <v>#NAME?</v>
      </c>
      <c r="AY169" s="34" t="e">
        <f t="shared" si="194"/>
        <v>#NAME?</v>
      </c>
      <c r="AZ169" s="34" t="e">
        <f t="shared" si="194"/>
        <v>#NAME?</v>
      </c>
      <c r="BA169" s="34" t="e">
        <f t="shared" si="194"/>
        <v>#NAME?</v>
      </c>
      <c r="BB169" s="34" t="e">
        <f t="shared" si="194"/>
        <v>#NAME?</v>
      </c>
      <c r="BC169" s="34" t="e">
        <f t="shared" si="194"/>
        <v>#NAME?</v>
      </c>
      <c r="BD169" s="34" t="e">
        <f t="shared" si="194"/>
        <v>#NAME?</v>
      </c>
      <c r="BE169" s="34" t="e">
        <f t="shared" si="194"/>
        <v>#NAME?</v>
      </c>
      <c r="BF169" s="34" t="e">
        <f t="shared" si="194"/>
        <v>#NAME?</v>
      </c>
      <c r="BG169" s="34" t="e">
        <f t="shared" si="194"/>
        <v>#NAME?</v>
      </c>
      <c r="BH169" s="34" t="e">
        <f t="shared" si="194"/>
        <v>#NAME?</v>
      </c>
      <c r="BI169" s="34" t="e">
        <f t="shared" si="194"/>
        <v>#NAME?</v>
      </c>
      <c r="BJ169" s="34" t="e">
        <f t="shared" si="194"/>
        <v>#NAME?</v>
      </c>
      <c r="BK169" s="34" t="e">
        <f t="shared" si="194"/>
        <v>#NAME?</v>
      </c>
      <c r="BL169" s="34" t="e">
        <f t="shared" si="194"/>
        <v>#NAME?</v>
      </c>
      <c r="BM169" s="34" t="e">
        <f t="shared" si="194"/>
        <v>#NAME?</v>
      </c>
      <c r="BN169" s="34" t="e">
        <f t="shared" si="194"/>
        <v>#NAME?</v>
      </c>
      <c r="BO169" s="34" t="e">
        <f t="shared" si="194"/>
        <v>#NAME?</v>
      </c>
      <c r="BP169" s="34" t="e">
        <f t="shared" si="194"/>
        <v>#NAME?</v>
      </c>
      <c r="BQ169" s="34" t="e">
        <f t="shared" si="194"/>
        <v>#NAME?</v>
      </c>
      <c r="BR169" s="34" t="e">
        <f t="shared" si="194"/>
        <v>#NAME?</v>
      </c>
      <c r="BS169" s="34" t="e">
        <f t="shared" si="194"/>
        <v>#NAME?</v>
      </c>
      <c r="BT169" s="34" t="e">
        <f t="shared" si="194"/>
        <v>#NAME?</v>
      </c>
      <c r="BU169" s="34" t="e">
        <f t="shared" si="194"/>
        <v>#NAME?</v>
      </c>
      <c r="BV169" s="34" t="e">
        <f t="shared" si="194"/>
        <v>#NAME?</v>
      </c>
      <c r="BW169" s="34" t="e">
        <f t="shared" si="194"/>
        <v>#NAME?</v>
      </c>
      <c r="BX169" s="34" t="e">
        <f t="shared" si="194"/>
        <v>#NAME?</v>
      </c>
      <c r="BY169" s="34" t="e">
        <f t="shared" si="194"/>
        <v>#NAME?</v>
      </c>
      <c r="BZ169" s="34" t="e">
        <f t="shared" si="194"/>
        <v>#NAME?</v>
      </c>
      <c r="CA169" s="34" t="e">
        <f t="shared" si="194"/>
        <v>#NAME?</v>
      </c>
      <c r="CB169" s="34" t="e">
        <f t="shared" ref="CB169:CI169" si="195">CB162</f>
        <v>#NAME?</v>
      </c>
      <c r="CC169" s="34" t="e">
        <f t="shared" si="195"/>
        <v>#NAME?</v>
      </c>
      <c r="CD169" s="34" t="e">
        <f t="shared" si="195"/>
        <v>#NAME?</v>
      </c>
      <c r="CE169" s="34" t="e">
        <f t="shared" si="195"/>
        <v>#NAME?</v>
      </c>
      <c r="CF169" s="34" t="e">
        <f t="shared" si="195"/>
        <v>#NAME?</v>
      </c>
      <c r="CG169" s="34" t="e">
        <f t="shared" si="195"/>
        <v>#NAME?</v>
      </c>
      <c r="CH169" s="34" t="e">
        <f t="shared" si="195"/>
        <v>#NAME?</v>
      </c>
      <c r="CI169" s="34" t="e">
        <f t="shared" si="195"/>
        <v>#NAME?</v>
      </c>
    </row>
    <row r="170" spans="2:87" outlineLevel="1" x14ac:dyDescent="0.4">
      <c r="B170" s="6"/>
      <c r="C170" t="s">
        <v>186</v>
      </c>
      <c r="E170" s="31"/>
      <c r="F170" s="31"/>
      <c r="G170" s="67"/>
      <c r="H170" s="32"/>
      <c r="I170" s="32"/>
      <c r="J170" s="32"/>
      <c r="K170" s="32"/>
      <c r="L170" s="32"/>
      <c r="M170" s="32"/>
      <c r="P170" s="32"/>
      <c r="Q170" s="32"/>
      <c r="R170" s="32"/>
      <c r="S170" s="32"/>
      <c r="T170" s="32"/>
      <c r="U170" s="32"/>
      <c r="V170" s="32"/>
      <c r="W170" s="32"/>
      <c r="X170" s="32"/>
      <c r="Y170" s="32"/>
      <c r="Z170" s="32"/>
      <c r="AA170" s="32"/>
      <c r="AB170" s="32"/>
      <c r="AC170" s="32"/>
      <c r="AD170" s="32"/>
      <c r="AE170" s="32"/>
      <c r="AF170" s="32"/>
      <c r="AG170" s="32"/>
      <c r="AH170" s="32"/>
      <c r="AI170" s="32"/>
      <c r="AJ170" s="32"/>
      <c r="AK170" s="32"/>
      <c r="AL170" s="32"/>
      <c r="AM170" s="32"/>
      <c r="AN170" s="32"/>
      <c r="AO170" s="32"/>
      <c r="AP170" s="32"/>
      <c r="AQ170" s="32"/>
      <c r="AR170" s="32"/>
      <c r="AS170" s="32"/>
      <c r="AT170" s="32"/>
      <c r="AU170" s="32"/>
      <c r="AV170" s="32"/>
      <c r="AW170" s="32"/>
      <c r="AX170" s="32"/>
      <c r="AY170" s="32"/>
      <c r="AZ170" s="32"/>
      <c r="BA170" s="32"/>
      <c r="BB170" s="32"/>
      <c r="BC170" s="32"/>
      <c r="BD170" s="32"/>
      <c r="BE170" s="32"/>
      <c r="BF170" s="32"/>
      <c r="BG170" s="32"/>
      <c r="BH170" s="32"/>
      <c r="BI170" s="32"/>
      <c r="BJ170" s="32"/>
      <c r="BK170" s="32"/>
      <c r="BL170" s="32"/>
      <c r="BM170" s="32"/>
      <c r="BN170" s="32"/>
      <c r="BO170" s="32"/>
      <c r="BP170" s="32"/>
      <c r="BQ170" s="32"/>
      <c r="BR170" s="32"/>
      <c r="BS170" s="32"/>
      <c r="BT170" s="32"/>
      <c r="BU170" s="32"/>
      <c r="BV170" s="32"/>
      <c r="BW170" s="32"/>
      <c r="BX170" s="32"/>
      <c r="BY170" s="32"/>
      <c r="BZ170" s="32"/>
      <c r="CA170" s="32"/>
      <c r="CB170" s="32"/>
      <c r="CC170" s="32"/>
      <c r="CD170" s="32"/>
      <c r="CE170" s="32"/>
      <c r="CF170" s="32"/>
      <c r="CG170" s="32"/>
      <c r="CH170" s="32"/>
      <c r="CI170" s="32"/>
    </row>
    <row r="171" spans="2:87" s="46" customFormat="1" x14ac:dyDescent="0.4">
      <c r="C171" s="46" t="s">
        <v>152</v>
      </c>
      <c r="E171" s="50" t="s">
        <v>188</v>
      </c>
      <c r="F171" s="50"/>
      <c r="G171" s="71"/>
    </row>
    <row r="172" spans="2:87" x14ac:dyDescent="0.4">
      <c r="C172" t="s">
        <v>152</v>
      </c>
      <c r="E172" s="12" t="s">
        <v>189</v>
      </c>
      <c r="F172" s="12"/>
      <c r="G172" s="13"/>
      <c r="H172" s="18">
        <v>500000</v>
      </c>
      <c r="I172" s="18">
        <v>500000</v>
      </c>
      <c r="J172" s="18">
        <v>500000</v>
      </c>
      <c r="K172" s="18">
        <v>500000</v>
      </c>
      <c r="L172" s="18">
        <v>500000</v>
      </c>
      <c r="M172" s="18">
        <v>500000</v>
      </c>
      <c r="P172" s="19" t="e" cm="1">
        <f t="array" ref="P172">INDEX($H:$M,ROW(),MATCH(P$2,$H$1:$M$1,0))/12</f>
        <v>#NAME?</v>
      </c>
      <c r="Q172" s="19" t="e" cm="1">
        <f t="array" ref="Q172">INDEX($H:$M,ROW(),MATCH(Q$2,$H$1:$M$1,0))/12</f>
        <v>#NAME?</v>
      </c>
      <c r="R172" s="19" t="e" cm="1">
        <f t="array" ref="R172">INDEX($H:$M,ROW(),MATCH(R$2,$H$1:$M$1,0))/12</f>
        <v>#NAME?</v>
      </c>
      <c r="S172" s="19" t="e" cm="1">
        <f t="array" ref="S172">INDEX($H:$M,ROW(),MATCH(S$2,$H$1:$M$1,0))/12</f>
        <v>#NAME?</v>
      </c>
      <c r="T172" s="19" t="e" cm="1">
        <f t="array" ref="T172">INDEX($H:$M,ROW(),MATCH(T$2,$H$1:$M$1,0))/12</f>
        <v>#NAME?</v>
      </c>
      <c r="U172" s="19" t="e" cm="1">
        <f t="array" ref="U172">INDEX($H:$M,ROW(),MATCH(U$2,$H$1:$M$1,0))/12</f>
        <v>#NAME?</v>
      </c>
      <c r="V172" s="19" t="e" cm="1">
        <f t="array" ref="V172">INDEX($H:$M,ROW(),MATCH(V$2,$H$1:$M$1,0))/12</f>
        <v>#NAME?</v>
      </c>
      <c r="W172" s="19" t="e" cm="1">
        <f t="array" ref="W172">INDEX($H:$M,ROW(),MATCH(W$2,$H$1:$M$1,0))/12</f>
        <v>#NAME?</v>
      </c>
      <c r="X172" s="19" t="e" cm="1">
        <f t="array" ref="X172">INDEX($H:$M,ROW(),MATCH(X$2,$H$1:$M$1,0))/12</f>
        <v>#NAME?</v>
      </c>
      <c r="Y172" s="19" t="e" cm="1">
        <f t="array" ref="Y172">INDEX($H:$M,ROW(),MATCH(Y$2,$H$1:$M$1,0))/12</f>
        <v>#NAME?</v>
      </c>
      <c r="Z172" s="19" t="e" cm="1">
        <f t="array" ref="Z172">INDEX($H:$M,ROW(),MATCH(Z$2,$H$1:$M$1,0))/12</f>
        <v>#NAME?</v>
      </c>
      <c r="AA172" s="19" t="e" cm="1">
        <f t="array" ref="AA172">INDEX($H:$M,ROW(),MATCH(AA$2,$H$1:$M$1,0))/12</f>
        <v>#NAME?</v>
      </c>
      <c r="AB172" s="19" t="e" cm="1">
        <f t="array" ref="AB172">INDEX($H:$M,ROW(),MATCH(AB$2,$H$1:$M$1,0))/12</f>
        <v>#NAME?</v>
      </c>
      <c r="AC172" s="19" t="e" cm="1">
        <f t="array" ref="AC172">INDEX($H:$M,ROW(),MATCH(AC$2,$H$1:$M$1,0))/12</f>
        <v>#NAME?</v>
      </c>
      <c r="AD172" s="19" t="e" cm="1">
        <f t="array" ref="AD172">INDEX($H:$M,ROW(),MATCH(AD$2,$H$1:$M$1,0))/12</f>
        <v>#NAME?</v>
      </c>
      <c r="AE172" s="19" t="e" cm="1">
        <f t="array" ref="AE172">INDEX($H:$M,ROW(),MATCH(AE$2,$H$1:$M$1,0))/12</f>
        <v>#NAME?</v>
      </c>
      <c r="AF172" s="19" t="e" cm="1">
        <f t="array" ref="AF172">INDEX($H:$M,ROW(),MATCH(AF$2,$H$1:$M$1,0))/12</f>
        <v>#NAME?</v>
      </c>
      <c r="AG172" s="19" t="e" cm="1">
        <f t="array" ref="AG172">INDEX($H:$M,ROW(),MATCH(AG$2,$H$1:$M$1,0))/12</f>
        <v>#NAME?</v>
      </c>
      <c r="AH172" s="19" t="e" cm="1">
        <f t="array" ref="AH172">INDEX($H:$M,ROW(),MATCH(AH$2,$H$1:$M$1,0))/12</f>
        <v>#NAME?</v>
      </c>
      <c r="AI172" s="19" t="e" cm="1">
        <f t="array" ref="AI172">INDEX($H:$M,ROW(),MATCH(AI$2,$H$1:$M$1,0))/12</f>
        <v>#NAME?</v>
      </c>
      <c r="AJ172" s="19" t="e" cm="1">
        <f t="array" ref="AJ172">INDEX($H:$M,ROW(),MATCH(AJ$2,$H$1:$M$1,0))/12</f>
        <v>#NAME?</v>
      </c>
      <c r="AK172" s="19" t="e" cm="1">
        <f t="array" ref="AK172">INDEX($H:$M,ROW(),MATCH(AK$2,$H$1:$M$1,0))/12</f>
        <v>#NAME?</v>
      </c>
      <c r="AL172" s="19" t="e" cm="1">
        <f t="array" ref="AL172">INDEX($H:$M,ROW(),MATCH(AL$2,$H$1:$M$1,0))/12</f>
        <v>#NAME?</v>
      </c>
      <c r="AM172" s="19" t="e" cm="1">
        <f t="array" ref="AM172">INDEX($H:$M,ROW(),MATCH(AM$2,$H$1:$M$1,0))/12</f>
        <v>#NAME?</v>
      </c>
      <c r="AN172" s="19" t="e" cm="1">
        <f t="array" ref="AN172">INDEX($H:$M,ROW(),MATCH(AN$2,$H$1:$M$1,0))/12</f>
        <v>#NAME?</v>
      </c>
      <c r="AO172" s="19" t="e" cm="1">
        <f t="array" ref="AO172">INDEX($H:$M,ROW(),MATCH(AO$2,$H$1:$M$1,0))/12</f>
        <v>#NAME?</v>
      </c>
      <c r="AP172" s="19" t="e" cm="1">
        <f t="array" ref="AP172">INDEX($H:$M,ROW(),MATCH(AP$2,$H$1:$M$1,0))/12</f>
        <v>#NAME?</v>
      </c>
      <c r="AQ172" s="19" t="e" cm="1">
        <f t="array" ref="AQ172">INDEX($H:$M,ROW(),MATCH(AQ$2,$H$1:$M$1,0))/12</f>
        <v>#NAME?</v>
      </c>
      <c r="AR172" s="19" t="e" cm="1">
        <f t="array" ref="AR172">INDEX($H:$M,ROW(),MATCH(AR$2,$H$1:$M$1,0))/12</f>
        <v>#NAME?</v>
      </c>
      <c r="AS172" s="19" t="e" cm="1">
        <f t="array" ref="AS172">INDEX($H:$M,ROW(),MATCH(AS$2,$H$1:$M$1,0))/12</f>
        <v>#NAME?</v>
      </c>
      <c r="AT172" s="19" t="e" cm="1">
        <f t="array" ref="AT172">INDEX($H:$M,ROW(),MATCH(AT$2,$H$1:$M$1,0))/12</f>
        <v>#NAME?</v>
      </c>
      <c r="AU172" s="19" t="e" cm="1">
        <f t="array" ref="AU172">INDEX($H:$M,ROW(),MATCH(AU$2,$H$1:$M$1,0))/12</f>
        <v>#NAME?</v>
      </c>
      <c r="AV172" s="19" t="e" cm="1">
        <f t="array" ref="AV172">INDEX($H:$M,ROW(),MATCH(AV$2,$H$1:$M$1,0))/12</f>
        <v>#NAME?</v>
      </c>
      <c r="AW172" s="19" t="e" cm="1">
        <f t="array" ref="AW172">INDEX($H:$M,ROW(),MATCH(AW$2,$H$1:$M$1,0))/12</f>
        <v>#NAME?</v>
      </c>
      <c r="AX172" s="19" t="e" cm="1">
        <f t="array" ref="AX172">INDEX($H:$M,ROW(),MATCH(AX$2,$H$1:$M$1,0))/12</f>
        <v>#NAME?</v>
      </c>
      <c r="AY172" s="19" t="e" cm="1">
        <f t="array" ref="AY172">INDEX($H:$M,ROW(),MATCH(AY$2,$H$1:$M$1,0))/12</f>
        <v>#NAME?</v>
      </c>
      <c r="AZ172" s="19" t="e" cm="1">
        <f t="array" ref="AZ172">INDEX($H:$M,ROW(),MATCH(AZ$2,$H$1:$M$1,0))/12</f>
        <v>#NAME?</v>
      </c>
      <c r="BA172" s="19" t="e" cm="1">
        <f t="array" ref="BA172">INDEX($H:$M,ROW(),MATCH(BA$2,$H$1:$M$1,0))/12</f>
        <v>#NAME?</v>
      </c>
      <c r="BB172" s="19" t="e" cm="1">
        <f t="array" ref="BB172">INDEX($H:$M,ROW(),MATCH(BB$2,$H$1:$M$1,0))/12</f>
        <v>#NAME?</v>
      </c>
      <c r="BC172" s="19" t="e" cm="1">
        <f t="array" ref="BC172">INDEX($H:$M,ROW(),MATCH(BC$2,$H$1:$M$1,0))/12</f>
        <v>#NAME?</v>
      </c>
      <c r="BD172" s="19" t="e" cm="1">
        <f t="array" ref="BD172">INDEX($H:$M,ROW(),MATCH(BD$2,$H$1:$M$1,0))/12</f>
        <v>#NAME?</v>
      </c>
      <c r="BE172" s="19" t="e" cm="1">
        <f t="array" ref="BE172">INDEX($H:$M,ROW(),MATCH(BE$2,$H$1:$M$1,0))/12</f>
        <v>#NAME?</v>
      </c>
      <c r="BF172" s="19" t="e" cm="1">
        <f t="array" ref="BF172">INDEX($H:$M,ROW(),MATCH(BF$2,$H$1:$M$1,0))/12</f>
        <v>#NAME?</v>
      </c>
      <c r="BG172" s="19" t="e" cm="1">
        <f t="array" ref="BG172">INDEX($H:$M,ROW(),MATCH(BG$2,$H$1:$M$1,0))/12</f>
        <v>#NAME?</v>
      </c>
      <c r="BH172" s="19" t="e" cm="1">
        <f t="array" ref="BH172">INDEX($H:$M,ROW(),MATCH(BH$2,$H$1:$M$1,0))/12</f>
        <v>#NAME?</v>
      </c>
      <c r="BI172" s="19" t="e" cm="1">
        <f t="array" ref="BI172">INDEX($H:$M,ROW(),MATCH(BI$2,$H$1:$M$1,0))/12</f>
        <v>#NAME?</v>
      </c>
      <c r="BJ172" s="19" t="e" cm="1">
        <f t="array" ref="BJ172">INDEX($H:$M,ROW(),MATCH(BJ$2,$H$1:$M$1,0))/12</f>
        <v>#NAME?</v>
      </c>
      <c r="BK172" s="19" t="e" cm="1">
        <f t="array" ref="BK172">INDEX($H:$M,ROW(),MATCH(BK$2,$H$1:$M$1,0))/12</f>
        <v>#NAME?</v>
      </c>
      <c r="BL172" s="19" t="e" cm="1">
        <f t="array" ref="BL172">INDEX($H:$M,ROW(),MATCH(BL$2,$H$1:$M$1,0))/12</f>
        <v>#NAME?</v>
      </c>
      <c r="BM172" s="19" t="e" cm="1">
        <f t="array" ref="BM172">INDEX($H:$M,ROW(),MATCH(BM$2,$H$1:$M$1,0))/12</f>
        <v>#NAME?</v>
      </c>
      <c r="BN172" s="19" t="e" cm="1">
        <f t="array" ref="BN172">INDEX($H:$M,ROW(),MATCH(BN$2,$H$1:$M$1,0))/12</f>
        <v>#NAME?</v>
      </c>
      <c r="BO172" s="19" t="e" cm="1">
        <f t="array" ref="BO172">INDEX($H:$M,ROW(),MATCH(BO$2,$H$1:$M$1,0))/12</f>
        <v>#NAME?</v>
      </c>
      <c r="BP172" s="19" t="e" cm="1">
        <f t="array" ref="BP172">INDEX($H:$M,ROW(),MATCH(BP$2,$H$1:$M$1,0))/12</f>
        <v>#NAME?</v>
      </c>
      <c r="BQ172" s="19" t="e" cm="1">
        <f t="array" ref="BQ172">INDEX($H:$M,ROW(),MATCH(BQ$2,$H$1:$M$1,0))/12</f>
        <v>#NAME?</v>
      </c>
      <c r="BR172" s="19" t="e" cm="1">
        <f t="array" ref="BR172">INDEX($H:$M,ROW(),MATCH(BR$2,$H$1:$M$1,0))/12</f>
        <v>#NAME?</v>
      </c>
      <c r="BS172" s="19" t="e" cm="1">
        <f t="array" ref="BS172">INDEX($H:$M,ROW(),MATCH(BS$2,$H$1:$M$1,0))/12</f>
        <v>#NAME?</v>
      </c>
      <c r="BT172" s="19" t="e" cm="1">
        <f t="array" ref="BT172">INDEX($H:$M,ROW(),MATCH(BT$2,$H$1:$M$1,0))/12</f>
        <v>#NAME?</v>
      </c>
      <c r="BU172" s="19" t="e" cm="1">
        <f t="array" ref="BU172">INDEX($H:$M,ROW(),MATCH(BU$2,$H$1:$M$1,0))/12</f>
        <v>#NAME?</v>
      </c>
      <c r="BV172" s="19" t="e" cm="1">
        <f t="array" ref="BV172">INDEX($H:$M,ROW(),MATCH(BV$2,$H$1:$M$1,0))/12</f>
        <v>#NAME?</v>
      </c>
      <c r="BW172" s="19" t="e" cm="1">
        <f t="array" ref="BW172">INDEX($H:$M,ROW(),MATCH(BW$2,$H$1:$M$1,0))/12</f>
        <v>#NAME?</v>
      </c>
      <c r="BX172" s="19" t="e" cm="1">
        <f t="array" ref="BX172">INDEX($H:$M,ROW(),MATCH(BX$2,$H$1:$M$1,0))/12</f>
        <v>#NAME?</v>
      </c>
      <c r="BY172" s="19" t="e" cm="1">
        <f t="array" ref="BY172">INDEX($H:$M,ROW(),MATCH(BY$2,$H$1:$M$1,0))/12</f>
        <v>#NAME?</v>
      </c>
      <c r="BZ172" s="19" t="e" cm="1">
        <f t="array" ref="BZ172">INDEX($H:$M,ROW(),MATCH(BZ$2,$H$1:$M$1,0))/12</f>
        <v>#NAME?</v>
      </c>
      <c r="CA172" s="19" t="e" cm="1">
        <f t="array" ref="CA172">INDEX($H:$M,ROW(),MATCH(CA$2,$H$1:$M$1,0))/12</f>
        <v>#NAME?</v>
      </c>
      <c r="CB172" s="19" t="e" cm="1">
        <f t="array" ref="CB172">INDEX($H:$M,ROW(),MATCH(CB$2,$H$1:$M$1,0))/12</f>
        <v>#NAME?</v>
      </c>
      <c r="CC172" s="19" t="e" cm="1">
        <f t="array" ref="CC172">INDEX($H:$M,ROW(),MATCH(CC$2,$H$1:$M$1,0))/12</f>
        <v>#NAME?</v>
      </c>
      <c r="CD172" s="19" t="e" cm="1">
        <f t="array" ref="CD172">INDEX($H:$M,ROW(),MATCH(CD$2,$H$1:$M$1,0))/12</f>
        <v>#NAME?</v>
      </c>
      <c r="CE172" s="19" t="e" cm="1">
        <f t="array" ref="CE172">INDEX($H:$M,ROW(),MATCH(CE$2,$H$1:$M$1,0))/12</f>
        <v>#NAME?</v>
      </c>
      <c r="CF172" s="19" t="e" cm="1">
        <f t="array" ref="CF172">INDEX($H:$M,ROW(),MATCH(CF$2,$H$1:$M$1,0))/12</f>
        <v>#NAME?</v>
      </c>
      <c r="CG172" s="19" t="e" cm="1">
        <f t="array" ref="CG172">INDEX($H:$M,ROW(),MATCH(CG$2,$H$1:$M$1,0))/12</f>
        <v>#NAME?</v>
      </c>
      <c r="CH172" s="19" t="e" cm="1">
        <f t="array" ref="CH172">INDEX($H:$M,ROW(),MATCH(CH$2,$H$1:$M$1,0))/12</f>
        <v>#NAME?</v>
      </c>
      <c r="CI172" s="19" t="e" cm="1">
        <f t="array" ref="CI172">INDEX($H:$M,ROW(),MATCH(CI$2,$H$1:$M$1,0))/12</f>
        <v>#NAME?</v>
      </c>
    </row>
    <row r="173" spans="2:87" x14ac:dyDescent="0.4">
      <c r="B173" t="s">
        <v>80</v>
      </c>
      <c r="C173" t="s">
        <v>152</v>
      </c>
      <c r="E173" s="12" t="str">
        <f>"# of FTE's - "&amp;E171</f>
        <v># of FTE's - Headcount - revenue driven:</v>
      </c>
      <c r="F173" s="12"/>
      <c r="G173" s="13"/>
      <c r="H173" s="34" t="e">
        <f t="shared" ref="H173:M173" si="196">SUMIF($3:$3,H$1,173:173)</f>
        <v>#NAME?</v>
      </c>
      <c r="I173" s="34" t="e">
        <f t="shared" si="196"/>
        <v>#NAME?</v>
      </c>
      <c r="J173" s="34" t="e">
        <f t="shared" si="196"/>
        <v>#NAME?</v>
      </c>
      <c r="K173" s="34" t="e">
        <f t="shared" si="196"/>
        <v>#NAME?</v>
      </c>
      <c r="L173" s="34" t="e">
        <f t="shared" si="196"/>
        <v>#NAME?</v>
      </c>
      <c r="M173" s="34" t="e">
        <f t="shared" si="196"/>
        <v>#NAME?</v>
      </c>
      <c r="P173" s="15" t="e">
        <f t="shared" ref="P173:CA173" si="197">ROUNDUP(P167/P172,0)</f>
        <v>#NAME?</v>
      </c>
      <c r="Q173" s="15" t="e">
        <f t="shared" si="197"/>
        <v>#NAME?</v>
      </c>
      <c r="R173" s="15" t="e">
        <f t="shared" si="197"/>
        <v>#NAME?</v>
      </c>
      <c r="S173" s="15" t="e">
        <f t="shared" si="197"/>
        <v>#NAME?</v>
      </c>
      <c r="T173" s="15" t="e">
        <f t="shared" si="197"/>
        <v>#NAME?</v>
      </c>
      <c r="U173" s="15" t="e">
        <f t="shared" si="197"/>
        <v>#NAME?</v>
      </c>
      <c r="V173" s="15" t="e">
        <f t="shared" si="197"/>
        <v>#NAME?</v>
      </c>
      <c r="W173" s="15" t="e">
        <f t="shared" si="197"/>
        <v>#NAME?</v>
      </c>
      <c r="X173" s="15" t="e">
        <f t="shared" si="197"/>
        <v>#NAME?</v>
      </c>
      <c r="Y173" s="15" t="e">
        <f t="shared" si="197"/>
        <v>#NAME?</v>
      </c>
      <c r="Z173" s="15" t="e">
        <f t="shared" si="197"/>
        <v>#NAME?</v>
      </c>
      <c r="AA173" s="15" t="e">
        <f t="shared" si="197"/>
        <v>#NAME?</v>
      </c>
      <c r="AB173" s="15" t="e">
        <f t="shared" si="197"/>
        <v>#NAME?</v>
      </c>
      <c r="AC173" s="15" t="e">
        <f t="shared" si="197"/>
        <v>#NAME?</v>
      </c>
      <c r="AD173" s="15" t="e">
        <f t="shared" si="197"/>
        <v>#NAME?</v>
      </c>
      <c r="AE173" s="15" t="e">
        <f t="shared" si="197"/>
        <v>#NAME?</v>
      </c>
      <c r="AF173" s="15" t="e">
        <f t="shared" si="197"/>
        <v>#NAME?</v>
      </c>
      <c r="AG173" s="15" t="e">
        <f t="shared" si="197"/>
        <v>#NAME?</v>
      </c>
      <c r="AH173" s="15" t="e">
        <f t="shared" si="197"/>
        <v>#NAME?</v>
      </c>
      <c r="AI173" s="15" t="e">
        <f t="shared" si="197"/>
        <v>#NAME?</v>
      </c>
      <c r="AJ173" s="15" t="e">
        <f t="shared" si="197"/>
        <v>#NAME?</v>
      </c>
      <c r="AK173" s="15" t="e">
        <f t="shared" si="197"/>
        <v>#NAME?</v>
      </c>
      <c r="AL173" s="15" t="e">
        <f t="shared" si="197"/>
        <v>#NAME?</v>
      </c>
      <c r="AM173" s="15" t="e">
        <f t="shared" si="197"/>
        <v>#NAME?</v>
      </c>
      <c r="AN173" s="15" t="e">
        <f t="shared" si="197"/>
        <v>#NAME?</v>
      </c>
      <c r="AO173" s="15" t="e">
        <f t="shared" si="197"/>
        <v>#NAME?</v>
      </c>
      <c r="AP173" s="15" t="e">
        <f t="shared" si="197"/>
        <v>#NAME?</v>
      </c>
      <c r="AQ173" s="15" t="e">
        <f t="shared" si="197"/>
        <v>#NAME?</v>
      </c>
      <c r="AR173" s="15" t="e">
        <f t="shared" si="197"/>
        <v>#NAME?</v>
      </c>
      <c r="AS173" s="15" t="e">
        <f t="shared" si="197"/>
        <v>#NAME?</v>
      </c>
      <c r="AT173" s="15" t="e">
        <f t="shared" si="197"/>
        <v>#NAME?</v>
      </c>
      <c r="AU173" s="15" t="e">
        <f t="shared" si="197"/>
        <v>#NAME?</v>
      </c>
      <c r="AV173" s="15" t="e">
        <f t="shared" si="197"/>
        <v>#NAME?</v>
      </c>
      <c r="AW173" s="15" t="e">
        <f t="shared" si="197"/>
        <v>#NAME?</v>
      </c>
      <c r="AX173" s="15" t="e">
        <f t="shared" si="197"/>
        <v>#NAME?</v>
      </c>
      <c r="AY173" s="15" t="e">
        <f t="shared" si="197"/>
        <v>#NAME?</v>
      </c>
      <c r="AZ173" s="15" t="e">
        <f t="shared" si="197"/>
        <v>#NAME?</v>
      </c>
      <c r="BA173" s="15" t="e">
        <f t="shared" si="197"/>
        <v>#NAME?</v>
      </c>
      <c r="BB173" s="15" t="e">
        <f t="shared" si="197"/>
        <v>#NAME?</v>
      </c>
      <c r="BC173" s="15" t="e">
        <f t="shared" si="197"/>
        <v>#NAME?</v>
      </c>
      <c r="BD173" s="15" t="e">
        <f t="shared" si="197"/>
        <v>#NAME?</v>
      </c>
      <c r="BE173" s="15" t="e">
        <f t="shared" si="197"/>
        <v>#NAME?</v>
      </c>
      <c r="BF173" s="15" t="e">
        <f t="shared" si="197"/>
        <v>#NAME?</v>
      </c>
      <c r="BG173" s="15" t="e">
        <f t="shared" si="197"/>
        <v>#NAME?</v>
      </c>
      <c r="BH173" s="15" t="e">
        <f t="shared" si="197"/>
        <v>#NAME?</v>
      </c>
      <c r="BI173" s="15" t="e">
        <f t="shared" si="197"/>
        <v>#NAME?</v>
      </c>
      <c r="BJ173" s="15" t="e">
        <f t="shared" si="197"/>
        <v>#NAME?</v>
      </c>
      <c r="BK173" s="15" t="e">
        <f t="shared" si="197"/>
        <v>#NAME?</v>
      </c>
      <c r="BL173" s="15" t="e">
        <f t="shared" si="197"/>
        <v>#NAME?</v>
      </c>
      <c r="BM173" s="15" t="e">
        <f t="shared" si="197"/>
        <v>#NAME?</v>
      </c>
      <c r="BN173" s="15" t="e">
        <f t="shared" si="197"/>
        <v>#NAME?</v>
      </c>
      <c r="BO173" s="15" t="e">
        <f t="shared" si="197"/>
        <v>#NAME?</v>
      </c>
      <c r="BP173" s="15" t="e">
        <f t="shared" si="197"/>
        <v>#NAME?</v>
      </c>
      <c r="BQ173" s="15" t="e">
        <f t="shared" si="197"/>
        <v>#NAME?</v>
      </c>
      <c r="BR173" s="15" t="e">
        <f t="shared" si="197"/>
        <v>#NAME?</v>
      </c>
      <c r="BS173" s="15" t="e">
        <f t="shared" si="197"/>
        <v>#NAME?</v>
      </c>
      <c r="BT173" s="15" t="e">
        <f t="shared" si="197"/>
        <v>#NAME?</v>
      </c>
      <c r="BU173" s="15" t="e">
        <f t="shared" si="197"/>
        <v>#NAME?</v>
      </c>
      <c r="BV173" s="15" t="e">
        <f t="shared" si="197"/>
        <v>#NAME?</v>
      </c>
      <c r="BW173" s="15" t="e">
        <f t="shared" si="197"/>
        <v>#NAME?</v>
      </c>
      <c r="BX173" s="15" t="e">
        <f t="shared" si="197"/>
        <v>#NAME?</v>
      </c>
      <c r="BY173" s="15" t="e">
        <f t="shared" si="197"/>
        <v>#NAME?</v>
      </c>
      <c r="BZ173" s="15" t="e">
        <f t="shared" si="197"/>
        <v>#NAME?</v>
      </c>
      <c r="CA173" s="15" t="e">
        <f t="shared" si="197"/>
        <v>#NAME?</v>
      </c>
      <c r="CB173" s="15" t="e">
        <f t="shared" ref="CB173:CI173" si="198">ROUNDUP(CB167/CB172,0)</f>
        <v>#NAME?</v>
      </c>
      <c r="CC173" s="15" t="e">
        <f t="shared" si="198"/>
        <v>#NAME?</v>
      </c>
      <c r="CD173" s="15" t="e">
        <f t="shared" si="198"/>
        <v>#NAME?</v>
      </c>
      <c r="CE173" s="15" t="e">
        <f t="shared" si="198"/>
        <v>#NAME?</v>
      </c>
      <c r="CF173" s="15" t="e">
        <f t="shared" si="198"/>
        <v>#NAME?</v>
      </c>
      <c r="CG173" s="15" t="e">
        <f t="shared" si="198"/>
        <v>#NAME?</v>
      </c>
      <c r="CH173" s="15" t="e">
        <f t="shared" si="198"/>
        <v>#NAME?</v>
      </c>
      <c r="CI173" s="15" t="e">
        <f t="shared" si="198"/>
        <v>#NAME?</v>
      </c>
    </row>
    <row r="174" spans="2:87" x14ac:dyDescent="0.4">
      <c r="C174" t="s">
        <v>152</v>
      </c>
      <c r="E174" s="12" t="s">
        <v>185</v>
      </c>
      <c r="F174" s="12"/>
      <c r="G174" s="13"/>
      <c r="H174" s="29">
        <v>50000</v>
      </c>
      <c r="I174" s="29">
        <v>50000</v>
      </c>
      <c r="J174" s="29">
        <v>50000</v>
      </c>
      <c r="K174" s="29">
        <v>50000</v>
      </c>
      <c r="L174" s="29">
        <v>50000</v>
      </c>
      <c r="M174" s="29">
        <v>50000</v>
      </c>
      <c r="N174" s="36"/>
      <c r="O174" s="36"/>
      <c r="P174" s="30" t="e" cm="1">
        <f t="array" ref="P174">INDEX($H:$M,ROW(),MATCH(P$2,$H$1:$M$1,0))/12</f>
        <v>#NAME?</v>
      </c>
      <c r="Q174" s="30" t="e" cm="1">
        <f t="array" ref="Q174">INDEX($H:$M,ROW(),MATCH(Q$2,$H$1:$M$1,0))/12</f>
        <v>#NAME?</v>
      </c>
      <c r="R174" s="30" t="e" cm="1">
        <f t="array" ref="R174">INDEX($H:$M,ROW(),MATCH(R$2,$H$1:$M$1,0))/12</f>
        <v>#NAME?</v>
      </c>
      <c r="S174" s="30" t="e" cm="1">
        <f t="array" ref="S174">INDEX($H:$M,ROW(),MATCH(S$2,$H$1:$M$1,0))/12</f>
        <v>#NAME?</v>
      </c>
      <c r="T174" s="30" t="e" cm="1">
        <f t="array" ref="T174">INDEX($H:$M,ROW(),MATCH(T$2,$H$1:$M$1,0))/12</f>
        <v>#NAME?</v>
      </c>
      <c r="U174" s="30" t="e" cm="1">
        <f t="array" ref="U174">INDEX($H:$M,ROW(),MATCH(U$2,$H$1:$M$1,0))/12</f>
        <v>#NAME?</v>
      </c>
      <c r="V174" s="30" t="e" cm="1">
        <f t="array" ref="V174">INDEX($H:$M,ROW(),MATCH(V$2,$H$1:$M$1,0))/12</f>
        <v>#NAME?</v>
      </c>
      <c r="W174" s="30" t="e" cm="1">
        <f t="array" ref="W174">INDEX($H:$M,ROW(),MATCH(W$2,$H$1:$M$1,0))/12</f>
        <v>#NAME?</v>
      </c>
      <c r="X174" s="30" t="e" cm="1">
        <f t="array" ref="X174">INDEX($H:$M,ROW(),MATCH(X$2,$H$1:$M$1,0))/12</f>
        <v>#NAME?</v>
      </c>
      <c r="Y174" s="30" t="e" cm="1">
        <f t="array" ref="Y174">INDEX($H:$M,ROW(),MATCH(Y$2,$H$1:$M$1,0))/12</f>
        <v>#NAME?</v>
      </c>
      <c r="Z174" s="30" t="e" cm="1">
        <f t="array" ref="Z174">INDEX($H:$M,ROW(),MATCH(Z$2,$H$1:$M$1,0))/12</f>
        <v>#NAME?</v>
      </c>
      <c r="AA174" s="30" t="e" cm="1">
        <f t="array" ref="AA174">INDEX($H:$M,ROW(),MATCH(AA$2,$H$1:$M$1,0))/12</f>
        <v>#NAME?</v>
      </c>
      <c r="AB174" s="30" t="e" cm="1">
        <f t="array" ref="AB174">INDEX($H:$M,ROW(),MATCH(AB$2,$H$1:$M$1,0))/12</f>
        <v>#NAME?</v>
      </c>
      <c r="AC174" s="30" t="e" cm="1">
        <f t="array" ref="AC174">INDEX($H:$M,ROW(),MATCH(AC$2,$H$1:$M$1,0))/12</f>
        <v>#NAME?</v>
      </c>
      <c r="AD174" s="30" t="e" cm="1">
        <f t="array" ref="AD174">INDEX($H:$M,ROW(),MATCH(AD$2,$H$1:$M$1,0))/12</f>
        <v>#NAME?</v>
      </c>
      <c r="AE174" s="30" t="e" cm="1">
        <f t="array" ref="AE174">INDEX($H:$M,ROW(),MATCH(AE$2,$H$1:$M$1,0))/12</f>
        <v>#NAME?</v>
      </c>
      <c r="AF174" s="30" t="e" cm="1">
        <f t="array" ref="AF174">INDEX($H:$M,ROW(),MATCH(AF$2,$H$1:$M$1,0))/12</f>
        <v>#NAME?</v>
      </c>
      <c r="AG174" s="30" t="e" cm="1">
        <f t="array" ref="AG174">INDEX($H:$M,ROW(),MATCH(AG$2,$H$1:$M$1,0))/12</f>
        <v>#NAME?</v>
      </c>
      <c r="AH174" s="30" t="e" cm="1">
        <f t="array" ref="AH174">INDEX($H:$M,ROW(),MATCH(AH$2,$H$1:$M$1,0))/12</f>
        <v>#NAME?</v>
      </c>
      <c r="AI174" s="30" t="e" cm="1">
        <f t="array" ref="AI174">INDEX($H:$M,ROW(),MATCH(AI$2,$H$1:$M$1,0))/12</f>
        <v>#NAME?</v>
      </c>
      <c r="AJ174" s="30" t="e" cm="1">
        <f t="array" ref="AJ174">INDEX($H:$M,ROW(),MATCH(AJ$2,$H$1:$M$1,0))/12</f>
        <v>#NAME?</v>
      </c>
      <c r="AK174" s="30" t="e" cm="1">
        <f t="array" ref="AK174">INDEX($H:$M,ROW(),MATCH(AK$2,$H$1:$M$1,0))/12</f>
        <v>#NAME?</v>
      </c>
      <c r="AL174" s="30" t="e" cm="1">
        <f t="array" ref="AL174">INDEX($H:$M,ROW(),MATCH(AL$2,$H$1:$M$1,0))/12</f>
        <v>#NAME?</v>
      </c>
      <c r="AM174" s="30" t="e" cm="1">
        <f t="array" ref="AM174">INDEX($H:$M,ROW(),MATCH(AM$2,$H$1:$M$1,0))/12</f>
        <v>#NAME?</v>
      </c>
      <c r="AN174" s="30" t="e" cm="1">
        <f t="array" ref="AN174">INDEX($H:$M,ROW(),MATCH(AN$2,$H$1:$M$1,0))/12</f>
        <v>#NAME?</v>
      </c>
      <c r="AO174" s="30" t="e" cm="1">
        <f t="array" ref="AO174">INDEX($H:$M,ROW(),MATCH(AO$2,$H$1:$M$1,0))/12</f>
        <v>#NAME?</v>
      </c>
      <c r="AP174" s="30" t="e" cm="1">
        <f t="array" ref="AP174">INDEX($H:$M,ROW(),MATCH(AP$2,$H$1:$M$1,0))/12</f>
        <v>#NAME?</v>
      </c>
      <c r="AQ174" s="30" t="e" cm="1">
        <f t="array" ref="AQ174">INDEX($H:$M,ROW(),MATCH(AQ$2,$H$1:$M$1,0))/12</f>
        <v>#NAME?</v>
      </c>
      <c r="AR174" s="30" t="e" cm="1">
        <f t="array" ref="AR174">INDEX($H:$M,ROW(),MATCH(AR$2,$H$1:$M$1,0))/12</f>
        <v>#NAME?</v>
      </c>
      <c r="AS174" s="30" t="e" cm="1">
        <f t="array" ref="AS174">INDEX($H:$M,ROW(),MATCH(AS$2,$H$1:$M$1,0))/12</f>
        <v>#NAME?</v>
      </c>
      <c r="AT174" s="30" t="e" cm="1">
        <f t="array" ref="AT174">INDEX($H:$M,ROW(),MATCH(AT$2,$H$1:$M$1,0))/12</f>
        <v>#NAME?</v>
      </c>
      <c r="AU174" s="30" t="e" cm="1">
        <f t="array" ref="AU174">INDEX($H:$M,ROW(),MATCH(AU$2,$H$1:$M$1,0))/12</f>
        <v>#NAME?</v>
      </c>
      <c r="AV174" s="30" t="e" cm="1">
        <f t="array" ref="AV174">INDEX($H:$M,ROW(),MATCH(AV$2,$H$1:$M$1,0))/12</f>
        <v>#NAME?</v>
      </c>
      <c r="AW174" s="30" t="e" cm="1">
        <f t="array" ref="AW174">INDEX($H:$M,ROW(),MATCH(AW$2,$H$1:$M$1,0))/12</f>
        <v>#NAME?</v>
      </c>
      <c r="AX174" s="30" t="e" cm="1">
        <f t="array" ref="AX174">INDEX($H:$M,ROW(),MATCH(AX$2,$H$1:$M$1,0))/12</f>
        <v>#NAME?</v>
      </c>
      <c r="AY174" s="30" t="e" cm="1">
        <f t="array" ref="AY174">INDEX($H:$M,ROW(),MATCH(AY$2,$H$1:$M$1,0))/12</f>
        <v>#NAME?</v>
      </c>
      <c r="AZ174" s="30" t="e" cm="1">
        <f t="array" ref="AZ174">INDEX($H:$M,ROW(),MATCH(AZ$2,$H$1:$M$1,0))/12</f>
        <v>#NAME?</v>
      </c>
      <c r="BA174" s="30" t="e" cm="1">
        <f t="array" ref="BA174">INDEX($H:$M,ROW(),MATCH(BA$2,$H$1:$M$1,0))/12</f>
        <v>#NAME?</v>
      </c>
      <c r="BB174" s="30" t="e" cm="1">
        <f t="array" ref="BB174">INDEX($H:$M,ROW(),MATCH(BB$2,$H$1:$M$1,0))/12</f>
        <v>#NAME?</v>
      </c>
      <c r="BC174" s="30" t="e" cm="1">
        <f t="array" ref="BC174">INDEX($H:$M,ROW(),MATCH(BC$2,$H$1:$M$1,0))/12</f>
        <v>#NAME?</v>
      </c>
      <c r="BD174" s="30" t="e" cm="1">
        <f t="array" ref="BD174">INDEX($H:$M,ROW(),MATCH(BD$2,$H$1:$M$1,0))/12</f>
        <v>#NAME?</v>
      </c>
      <c r="BE174" s="30" t="e" cm="1">
        <f t="array" ref="BE174">INDEX($H:$M,ROW(),MATCH(BE$2,$H$1:$M$1,0))/12</f>
        <v>#NAME?</v>
      </c>
      <c r="BF174" s="30" t="e" cm="1">
        <f t="array" ref="BF174">INDEX($H:$M,ROW(),MATCH(BF$2,$H$1:$M$1,0))/12</f>
        <v>#NAME?</v>
      </c>
      <c r="BG174" s="30" t="e" cm="1">
        <f t="array" ref="BG174">INDEX($H:$M,ROW(),MATCH(BG$2,$H$1:$M$1,0))/12</f>
        <v>#NAME?</v>
      </c>
      <c r="BH174" s="30" t="e" cm="1">
        <f t="array" ref="BH174">INDEX($H:$M,ROW(),MATCH(BH$2,$H$1:$M$1,0))/12</f>
        <v>#NAME?</v>
      </c>
      <c r="BI174" s="30" t="e" cm="1">
        <f t="array" ref="BI174">INDEX($H:$M,ROW(),MATCH(BI$2,$H$1:$M$1,0))/12</f>
        <v>#NAME?</v>
      </c>
      <c r="BJ174" s="30" t="e" cm="1">
        <f t="array" ref="BJ174">INDEX($H:$M,ROW(),MATCH(BJ$2,$H$1:$M$1,0))/12</f>
        <v>#NAME?</v>
      </c>
      <c r="BK174" s="30" t="e" cm="1">
        <f t="array" ref="BK174">INDEX($H:$M,ROW(),MATCH(BK$2,$H$1:$M$1,0))/12</f>
        <v>#NAME?</v>
      </c>
      <c r="BL174" s="30" t="e" cm="1">
        <f t="array" ref="BL174">INDEX($H:$M,ROW(),MATCH(BL$2,$H$1:$M$1,0))/12</f>
        <v>#NAME?</v>
      </c>
      <c r="BM174" s="30" t="e" cm="1">
        <f t="array" ref="BM174">INDEX($H:$M,ROW(),MATCH(BM$2,$H$1:$M$1,0))/12</f>
        <v>#NAME?</v>
      </c>
      <c r="BN174" s="30" t="e" cm="1">
        <f t="array" ref="BN174">INDEX($H:$M,ROW(),MATCH(BN$2,$H$1:$M$1,0))/12</f>
        <v>#NAME?</v>
      </c>
      <c r="BO174" s="30" t="e" cm="1">
        <f t="array" ref="BO174">INDEX($H:$M,ROW(),MATCH(BO$2,$H$1:$M$1,0))/12</f>
        <v>#NAME?</v>
      </c>
      <c r="BP174" s="30" t="e" cm="1">
        <f t="array" ref="BP174">INDEX($H:$M,ROW(),MATCH(BP$2,$H$1:$M$1,0))/12</f>
        <v>#NAME?</v>
      </c>
      <c r="BQ174" s="30" t="e" cm="1">
        <f t="array" ref="BQ174">INDEX($H:$M,ROW(),MATCH(BQ$2,$H$1:$M$1,0))/12</f>
        <v>#NAME?</v>
      </c>
      <c r="BR174" s="30" t="e" cm="1">
        <f t="array" ref="BR174">INDEX($H:$M,ROW(),MATCH(BR$2,$H$1:$M$1,0))/12</f>
        <v>#NAME?</v>
      </c>
      <c r="BS174" s="30" t="e" cm="1">
        <f t="array" ref="BS174">INDEX($H:$M,ROW(),MATCH(BS$2,$H$1:$M$1,0))/12</f>
        <v>#NAME?</v>
      </c>
      <c r="BT174" s="30" t="e" cm="1">
        <f t="array" ref="BT174">INDEX($H:$M,ROW(),MATCH(BT$2,$H$1:$M$1,0))/12</f>
        <v>#NAME?</v>
      </c>
      <c r="BU174" s="30" t="e" cm="1">
        <f t="array" ref="BU174">INDEX($H:$M,ROW(),MATCH(BU$2,$H$1:$M$1,0))/12</f>
        <v>#NAME?</v>
      </c>
      <c r="BV174" s="30" t="e" cm="1">
        <f t="array" ref="BV174">INDEX($H:$M,ROW(),MATCH(BV$2,$H$1:$M$1,0))/12</f>
        <v>#NAME?</v>
      </c>
      <c r="BW174" s="30" t="e" cm="1">
        <f t="array" ref="BW174">INDEX($H:$M,ROW(),MATCH(BW$2,$H$1:$M$1,0))/12</f>
        <v>#NAME?</v>
      </c>
      <c r="BX174" s="30" t="e" cm="1">
        <f t="array" ref="BX174">INDEX($H:$M,ROW(),MATCH(BX$2,$H$1:$M$1,0))/12</f>
        <v>#NAME?</v>
      </c>
      <c r="BY174" s="30" t="e" cm="1">
        <f t="array" ref="BY174">INDEX($H:$M,ROW(),MATCH(BY$2,$H$1:$M$1,0))/12</f>
        <v>#NAME?</v>
      </c>
      <c r="BZ174" s="30" t="e" cm="1">
        <f t="array" ref="BZ174">INDEX($H:$M,ROW(),MATCH(BZ$2,$H$1:$M$1,0))/12</f>
        <v>#NAME?</v>
      </c>
      <c r="CA174" s="30" t="e" cm="1">
        <f t="array" ref="CA174">INDEX($H:$M,ROW(),MATCH(CA$2,$H$1:$M$1,0))/12</f>
        <v>#NAME?</v>
      </c>
      <c r="CB174" s="30" t="e" cm="1">
        <f t="array" ref="CB174">INDEX($H:$M,ROW(),MATCH(CB$2,$H$1:$M$1,0))/12</f>
        <v>#NAME?</v>
      </c>
      <c r="CC174" s="30" t="e" cm="1">
        <f t="array" ref="CC174">INDEX($H:$M,ROW(),MATCH(CC$2,$H$1:$M$1,0))/12</f>
        <v>#NAME?</v>
      </c>
      <c r="CD174" s="30" t="e" cm="1">
        <f t="array" ref="CD174">INDEX($H:$M,ROW(),MATCH(CD$2,$H$1:$M$1,0))/12</f>
        <v>#NAME?</v>
      </c>
      <c r="CE174" s="30" t="e" cm="1">
        <f t="array" ref="CE174">INDEX($H:$M,ROW(),MATCH(CE$2,$H$1:$M$1,0))/12</f>
        <v>#NAME?</v>
      </c>
      <c r="CF174" s="30" t="e" cm="1">
        <f t="array" ref="CF174">INDEX($H:$M,ROW(),MATCH(CF$2,$H$1:$M$1,0))/12</f>
        <v>#NAME?</v>
      </c>
      <c r="CG174" s="30" t="e" cm="1">
        <f t="array" ref="CG174">INDEX($H:$M,ROW(),MATCH(CG$2,$H$1:$M$1,0))/12</f>
        <v>#NAME?</v>
      </c>
      <c r="CH174" s="30" t="e" cm="1">
        <f t="array" ref="CH174">INDEX($H:$M,ROW(),MATCH(CH$2,$H$1:$M$1,0))/12</f>
        <v>#NAME?</v>
      </c>
      <c r="CI174" s="30" t="e" cm="1">
        <f t="array" ref="CI174">INDEX($H:$M,ROW(),MATCH(CI$2,$H$1:$M$1,0))/12</f>
        <v>#NAME?</v>
      </c>
    </row>
    <row r="175" spans="2:87" x14ac:dyDescent="0.4">
      <c r="B175" t="s">
        <v>199</v>
      </c>
      <c r="C175" t="s">
        <v>152</v>
      </c>
      <c r="E175" s="27" t="str">
        <f>SUBSTITUTE(E171,":","")&amp;" Expense"</f>
        <v>Headcount - revenue driven Expense</v>
      </c>
      <c r="F175" s="27"/>
      <c r="G175" s="9"/>
      <c r="H175" s="28" t="e">
        <f t="shared" ref="H175:M175" si="199">SUMIF($2:$2,H$1,175:175)</f>
        <v>#NAME?</v>
      </c>
      <c r="I175" s="28" t="e">
        <f t="shared" si="199"/>
        <v>#NAME?</v>
      </c>
      <c r="J175" s="28" t="e">
        <f t="shared" si="199"/>
        <v>#NAME?</v>
      </c>
      <c r="K175" s="28" t="e">
        <f t="shared" si="199"/>
        <v>#NAME?</v>
      </c>
      <c r="L175" s="28" t="e">
        <f t="shared" si="199"/>
        <v>#NAME?</v>
      </c>
      <c r="M175" s="28" t="e">
        <f t="shared" si="199"/>
        <v>#NAME?</v>
      </c>
      <c r="P175" s="28" t="e">
        <f>-P174*P173</f>
        <v>#NAME?</v>
      </c>
      <c r="Q175" s="28" t="e">
        <f t="shared" ref="Q175:CB175" si="200">-Q174*Q173</f>
        <v>#NAME?</v>
      </c>
      <c r="R175" s="28" t="e">
        <f t="shared" si="200"/>
        <v>#NAME?</v>
      </c>
      <c r="S175" s="28" t="e">
        <f t="shared" si="200"/>
        <v>#NAME?</v>
      </c>
      <c r="T175" s="28" t="e">
        <f t="shared" si="200"/>
        <v>#NAME?</v>
      </c>
      <c r="U175" s="28" t="e">
        <f t="shared" si="200"/>
        <v>#NAME?</v>
      </c>
      <c r="V175" s="28" t="e">
        <f t="shared" si="200"/>
        <v>#NAME?</v>
      </c>
      <c r="W175" s="28" t="e">
        <f t="shared" si="200"/>
        <v>#NAME?</v>
      </c>
      <c r="X175" s="28" t="e">
        <f t="shared" si="200"/>
        <v>#NAME?</v>
      </c>
      <c r="Y175" s="28" t="e">
        <f t="shared" si="200"/>
        <v>#NAME?</v>
      </c>
      <c r="Z175" s="28" t="e">
        <f t="shared" si="200"/>
        <v>#NAME?</v>
      </c>
      <c r="AA175" s="28" t="e">
        <f t="shared" si="200"/>
        <v>#NAME?</v>
      </c>
      <c r="AB175" s="28" t="e">
        <f t="shared" si="200"/>
        <v>#NAME?</v>
      </c>
      <c r="AC175" s="28" t="e">
        <f t="shared" si="200"/>
        <v>#NAME?</v>
      </c>
      <c r="AD175" s="28" t="e">
        <f t="shared" si="200"/>
        <v>#NAME?</v>
      </c>
      <c r="AE175" s="28" t="e">
        <f t="shared" si="200"/>
        <v>#NAME?</v>
      </c>
      <c r="AF175" s="28" t="e">
        <f t="shared" si="200"/>
        <v>#NAME?</v>
      </c>
      <c r="AG175" s="28" t="e">
        <f t="shared" si="200"/>
        <v>#NAME?</v>
      </c>
      <c r="AH175" s="28" t="e">
        <f t="shared" si="200"/>
        <v>#NAME?</v>
      </c>
      <c r="AI175" s="28" t="e">
        <f t="shared" si="200"/>
        <v>#NAME?</v>
      </c>
      <c r="AJ175" s="28" t="e">
        <f t="shared" si="200"/>
        <v>#NAME?</v>
      </c>
      <c r="AK175" s="28" t="e">
        <f t="shared" si="200"/>
        <v>#NAME?</v>
      </c>
      <c r="AL175" s="28" t="e">
        <f t="shared" si="200"/>
        <v>#NAME?</v>
      </c>
      <c r="AM175" s="28" t="e">
        <f t="shared" si="200"/>
        <v>#NAME?</v>
      </c>
      <c r="AN175" s="28" t="e">
        <f t="shared" si="200"/>
        <v>#NAME?</v>
      </c>
      <c r="AO175" s="28" t="e">
        <f t="shared" si="200"/>
        <v>#NAME?</v>
      </c>
      <c r="AP175" s="28" t="e">
        <f t="shared" si="200"/>
        <v>#NAME?</v>
      </c>
      <c r="AQ175" s="28" t="e">
        <f t="shared" si="200"/>
        <v>#NAME?</v>
      </c>
      <c r="AR175" s="28" t="e">
        <f t="shared" si="200"/>
        <v>#NAME?</v>
      </c>
      <c r="AS175" s="28" t="e">
        <f t="shared" si="200"/>
        <v>#NAME?</v>
      </c>
      <c r="AT175" s="28" t="e">
        <f t="shared" si="200"/>
        <v>#NAME?</v>
      </c>
      <c r="AU175" s="28" t="e">
        <f t="shared" si="200"/>
        <v>#NAME?</v>
      </c>
      <c r="AV175" s="28" t="e">
        <f t="shared" si="200"/>
        <v>#NAME?</v>
      </c>
      <c r="AW175" s="28" t="e">
        <f t="shared" si="200"/>
        <v>#NAME?</v>
      </c>
      <c r="AX175" s="28" t="e">
        <f t="shared" si="200"/>
        <v>#NAME?</v>
      </c>
      <c r="AY175" s="28" t="e">
        <f t="shared" si="200"/>
        <v>#NAME?</v>
      </c>
      <c r="AZ175" s="28" t="e">
        <f t="shared" si="200"/>
        <v>#NAME?</v>
      </c>
      <c r="BA175" s="28" t="e">
        <f t="shared" si="200"/>
        <v>#NAME?</v>
      </c>
      <c r="BB175" s="28" t="e">
        <f t="shared" si="200"/>
        <v>#NAME?</v>
      </c>
      <c r="BC175" s="28" t="e">
        <f t="shared" si="200"/>
        <v>#NAME?</v>
      </c>
      <c r="BD175" s="28" t="e">
        <f t="shared" si="200"/>
        <v>#NAME?</v>
      </c>
      <c r="BE175" s="28" t="e">
        <f t="shared" si="200"/>
        <v>#NAME?</v>
      </c>
      <c r="BF175" s="28" t="e">
        <f t="shared" si="200"/>
        <v>#NAME?</v>
      </c>
      <c r="BG175" s="28" t="e">
        <f t="shared" si="200"/>
        <v>#NAME?</v>
      </c>
      <c r="BH175" s="28" t="e">
        <f t="shared" si="200"/>
        <v>#NAME?</v>
      </c>
      <c r="BI175" s="28" t="e">
        <f t="shared" si="200"/>
        <v>#NAME?</v>
      </c>
      <c r="BJ175" s="28" t="e">
        <f t="shared" si="200"/>
        <v>#NAME?</v>
      </c>
      <c r="BK175" s="28" t="e">
        <f t="shared" si="200"/>
        <v>#NAME?</v>
      </c>
      <c r="BL175" s="28" t="e">
        <f t="shared" si="200"/>
        <v>#NAME?</v>
      </c>
      <c r="BM175" s="28" t="e">
        <f t="shared" si="200"/>
        <v>#NAME?</v>
      </c>
      <c r="BN175" s="28" t="e">
        <f t="shared" si="200"/>
        <v>#NAME?</v>
      </c>
      <c r="BO175" s="28" t="e">
        <f t="shared" si="200"/>
        <v>#NAME?</v>
      </c>
      <c r="BP175" s="28" t="e">
        <f t="shared" si="200"/>
        <v>#NAME?</v>
      </c>
      <c r="BQ175" s="28" t="e">
        <f t="shared" si="200"/>
        <v>#NAME?</v>
      </c>
      <c r="BR175" s="28" t="e">
        <f t="shared" si="200"/>
        <v>#NAME?</v>
      </c>
      <c r="BS175" s="28" t="e">
        <f t="shared" si="200"/>
        <v>#NAME?</v>
      </c>
      <c r="BT175" s="28" t="e">
        <f t="shared" si="200"/>
        <v>#NAME?</v>
      </c>
      <c r="BU175" s="28" t="e">
        <f t="shared" si="200"/>
        <v>#NAME?</v>
      </c>
      <c r="BV175" s="28" t="e">
        <f t="shared" si="200"/>
        <v>#NAME?</v>
      </c>
      <c r="BW175" s="28" t="e">
        <f t="shared" si="200"/>
        <v>#NAME?</v>
      </c>
      <c r="BX175" s="28" t="e">
        <f t="shared" si="200"/>
        <v>#NAME?</v>
      </c>
      <c r="BY175" s="28" t="e">
        <f t="shared" si="200"/>
        <v>#NAME?</v>
      </c>
      <c r="BZ175" s="28" t="e">
        <f t="shared" si="200"/>
        <v>#NAME?</v>
      </c>
      <c r="CA175" s="28" t="e">
        <f t="shared" si="200"/>
        <v>#NAME?</v>
      </c>
      <c r="CB175" s="28" t="e">
        <f t="shared" si="200"/>
        <v>#NAME?</v>
      </c>
      <c r="CC175" s="28" t="e">
        <f t="shared" ref="CC175:CI175" si="201">-CC174*CC173</f>
        <v>#NAME?</v>
      </c>
      <c r="CD175" s="28" t="e">
        <f t="shared" si="201"/>
        <v>#NAME?</v>
      </c>
      <c r="CE175" s="28" t="e">
        <f t="shared" si="201"/>
        <v>#NAME?</v>
      </c>
      <c r="CF175" s="28" t="e">
        <f t="shared" si="201"/>
        <v>#NAME?</v>
      </c>
      <c r="CG175" s="28" t="e">
        <f t="shared" si="201"/>
        <v>#NAME?</v>
      </c>
      <c r="CH175" s="28" t="e">
        <f t="shared" si="201"/>
        <v>#NAME?</v>
      </c>
      <c r="CI175" s="28" t="e">
        <f t="shared" si="201"/>
        <v>#NAME?</v>
      </c>
    </row>
    <row r="176" spans="2:87" x14ac:dyDescent="0.4">
      <c r="C176" t="s">
        <v>152</v>
      </c>
    </row>
    <row r="177" spans="1:87" outlineLevel="1" x14ac:dyDescent="0.4">
      <c r="C177" t="s">
        <v>154</v>
      </c>
      <c r="E177" t="str">
        <f>"Revenue driver: "&amp;E167</f>
        <v>Revenue driver: Subscription revenue - Middle tier, secondary Revenue</v>
      </c>
      <c r="H177" s="53"/>
      <c r="I177" s="53"/>
      <c r="J177" s="53"/>
      <c r="K177" s="53"/>
      <c r="L177" s="53"/>
      <c r="M177" s="53"/>
      <c r="P177" s="53" t="e">
        <f>P167</f>
        <v>#NAME?</v>
      </c>
      <c r="Q177" s="53" t="e">
        <f t="shared" ref="Q177:CB177" si="202">Q167</f>
        <v>#NAME?</v>
      </c>
      <c r="R177" s="53" t="e">
        <f t="shared" si="202"/>
        <v>#NAME?</v>
      </c>
      <c r="S177" s="53" t="e">
        <f t="shared" si="202"/>
        <v>#NAME?</v>
      </c>
      <c r="T177" s="53" t="e">
        <f t="shared" si="202"/>
        <v>#NAME?</v>
      </c>
      <c r="U177" s="53" t="e">
        <f t="shared" si="202"/>
        <v>#NAME?</v>
      </c>
      <c r="V177" s="53" t="e">
        <f t="shared" si="202"/>
        <v>#NAME?</v>
      </c>
      <c r="W177" s="53" t="e">
        <f t="shared" si="202"/>
        <v>#NAME?</v>
      </c>
      <c r="X177" s="53" t="e">
        <f t="shared" si="202"/>
        <v>#NAME?</v>
      </c>
      <c r="Y177" s="53" t="e">
        <f t="shared" si="202"/>
        <v>#NAME?</v>
      </c>
      <c r="Z177" s="53" t="e">
        <f t="shared" si="202"/>
        <v>#NAME?</v>
      </c>
      <c r="AA177" s="53" t="e">
        <f t="shared" si="202"/>
        <v>#NAME?</v>
      </c>
      <c r="AB177" s="53" t="e">
        <f t="shared" si="202"/>
        <v>#NAME?</v>
      </c>
      <c r="AC177" s="53" t="e">
        <f t="shared" si="202"/>
        <v>#NAME?</v>
      </c>
      <c r="AD177" s="53" t="e">
        <f t="shared" si="202"/>
        <v>#NAME?</v>
      </c>
      <c r="AE177" s="53" t="e">
        <f t="shared" si="202"/>
        <v>#NAME?</v>
      </c>
      <c r="AF177" s="53" t="e">
        <f t="shared" si="202"/>
        <v>#NAME?</v>
      </c>
      <c r="AG177" s="53" t="e">
        <f t="shared" si="202"/>
        <v>#NAME?</v>
      </c>
      <c r="AH177" s="53" t="e">
        <f t="shared" si="202"/>
        <v>#NAME?</v>
      </c>
      <c r="AI177" s="53" t="e">
        <f t="shared" si="202"/>
        <v>#NAME?</v>
      </c>
      <c r="AJ177" s="53" t="e">
        <f t="shared" si="202"/>
        <v>#NAME?</v>
      </c>
      <c r="AK177" s="53" t="e">
        <f t="shared" si="202"/>
        <v>#NAME?</v>
      </c>
      <c r="AL177" s="53" t="e">
        <f t="shared" si="202"/>
        <v>#NAME?</v>
      </c>
      <c r="AM177" s="53" t="e">
        <f t="shared" si="202"/>
        <v>#NAME?</v>
      </c>
      <c r="AN177" s="53" t="e">
        <f t="shared" si="202"/>
        <v>#NAME?</v>
      </c>
      <c r="AO177" s="53" t="e">
        <f t="shared" si="202"/>
        <v>#NAME?</v>
      </c>
      <c r="AP177" s="53" t="e">
        <f t="shared" si="202"/>
        <v>#NAME?</v>
      </c>
      <c r="AQ177" s="53" t="e">
        <f t="shared" si="202"/>
        <v>#NAME?</v>
      </c>
      <c r="AR177" s="53" t="e">
        <f t="shared" si="202"/>
        <v>#NAME?</v>
      </c>
      <c r="AS177" s="53" t="e">
        <f t="shared" si="202"/>
        <v>#NAME?</v>
      </c>
      <c r="AT177" s="53" t="e">
        <f t="shared" si="202"/>
        <v>#NAME?</v>
      </c>
      <c r="AU177" s="53" t="e">
        <f t="shared" si="202"/>
        <v>#NAME?</v>
      </c>
      <c r="AV177" s="53" t="e">
        <f t="shared" si="202"/>
        <v>#NAME?</v>
      </c>
      <c r="AW177" s="53" t="e">
        <f t="shared" si="202"/>
        <v>#NAME?</v>
      </c>
      <c r="AX177" s="53" t="e">
        <f t="shared" si="202"/>
        <v>#NAME?</v>
      </c>
      <c r="AY177" s="53" t="e">
        <f t="shared" si="202"/>
        <v>#NAME?</v>
      </c>
      <c r="AZ177" s="53" t="e">
        <f t="shared" si="202"/>
        <v>#NAME?</v>
      </c>
      <c r="BA177" s="53" t="e">
        <f t="shared" si="202"/>
        <v>#NAME?</v>
      </c>
      <c r="BB177" s="53" t="e">
        <f t="shared" si="202"/>
        <v>#NAME?</v>
      </c>
      <c r="BC177" s="53" t="e">
        <f t="shared" si="202"/>
        <v>#NAME?</v>
      </c>
      <c r="BD177" s="53" t="e">
        <f t="shared" si="202"/>
        <v>#NAME?</v>
      </c>
      <c r="BE177" s="53" t="e">
        <f t="shared" si="202"/>
        <v>#NAME?</v>
      </c>
      <c r="BF177" s="53" t="e">
        <f t="shared" si="202"/>
        <v>#NAME?</v>
      </c>
      <c r="BG177" s="53" t="e">
        <f t="shared" si="202"/>
        <v>#NAME?</v>
      </c>
      <c r="BH177" s="53" t="e">
        <f t="shared" si="202"/>
        <v>#NAME?</v>
      </c>
      <c r="BI177" s="53" t="e">
        <f t="shared" si="202"/>
        <v>#NAME?</v>
      </c>
      <c r="BJ177" s="53" t="e">
        <f t="shared" si="202"/>
        <v>#NAME?</v>
      </c>
      <c r="BK177" s="53" t="e">
        <f t="shared" si="202"/>
        <v>#NAME?</v>
      </c>
      <c r="BL177" s="53" t="e">
        <f t="shared" si="202"/>
        <v>#NAME?</v>
      </c>
      <c r="BM177" s="53" t="e">
        <f t="shared" si="202"/>
        <v>#NAME?</v>
      </c>
      <c r="BN177" s="53" t="e">
        <f t="shared" si="202"/>
        <v>#NAME?</v>
      </c>
      <c r="BO177" s="53" t="e">
        <f t="shared" si="202"/>
        <v>#NAME?</v>
      </c>
      <c r="BP177" s="53" t="e">
        <f t="shared" si="202"/>
        <v>#NAME?</v>
      </c>
      <c r="BQ177" s="53" t="e">
        <f t="shared" si="202"/>
        <v>#NAME?</v>
      </c>
      <c r="BR177" s="53" t="e">
        <f t="shared" si="202"/>
        <v>#NAME?</v>
      </c>
      <c r="BS177" s="53" t="e">
        <f t="shared" si="202"/>
        <v>#NAME?</v>
      </c>
      <c r="BT177" s="53" t="e">
        <f t="shared" si="202"/>
        <v>#NAME?</v>
      </c>
      <c r="BU177" s="53" t="e">
        <f t="shared" si="202"/>
        <v>#NAME?</v>
      </c>
      <c r="BV177" s="53" t="e">
        <f t="shared" si="202"/>
        <v>#NAME?</v>
      </c>
      <c r="BW177" s="53" t="e">
        <f t="shared" si="202"/>
        <v>#NAME?</v>
      </c>
      <c r="BX177" s="53" t="e">
        <f t="shared" si="202"/>
        <v>#NAME?</v>
      </c>
      <c r="BY177" s="53" t="e">
        <f t="shared" si="202"/>
        <v>#NAME?</v>
      </c>
      <c r="BZ177" s="53" t="e">
        <f t="shared" si="202"/>
        <v>#NAME?</v>
      </c>
      <c r="CA177" s="53" t="e">
        <f t="shared" si="202"/>
        <v>#NAME?</v>
      </c>
      <c r="CB177" s="53" t="e">
        <f t="shared" si="202"/>
        <v>#NAME?</v>
      </c>
      <c r="CC177" s="53" t="e">
        <f t="shared" ref="CC177:CI177" si="203">CC167</f>
        <v>#NAME?</v>
      </c>
      <c r="CD177" s="53" t="e">
        <f t="shared" si="203"/>
        <v>#NAME?</v>
      </c>
      <c r="CE177" s="53" t="e">
        <f t="shared" si="203"/>
        <v>#NAME?</v>
      </c>
      <c r="CF177" s="53" t="e">
        <f t="shared" si="203"/>
        <v>#NAME?</v>
      </c>
      <c r="CG177" s="53" t="e">
        <f t="shared" si="203"/>
        <v>#NAME?</v>
      </c>
      <c r="CH177" s="53" t="e">
        <f t="shared" si="203"/>
        <v>#NAME?</v>
      </c>
      <c r="CI177" s="53" t="e">
        <f t="shared" si="203"/>
        <v>#NAME?</v>
      </c>
    </row>
    <row r="178" spans="1:87" outlineLevel="1" x14ac:dyDescent="0.4">
      <c r="C178" t="s">
        <v>152</v>
      </c>
    </row>
    <row r="179" spans="1:87" outlineLevel="1" x14ac:dyDescent="0.4">
      <c r="C179" t="s">
        <v>152</v>
      </c>
      <c r="E179" s="12" t="str">
        <f>E169</f>
        <v>Driver: # of subscribers</v>
      </c>
      <c r="F179" s="12"/>
      <c r="G179" s="13"/>
      <c r="H179" s="34"/>
      <c r="I179" s="34"/>
      <c r="J179" s="34"/>
      <c r="K179" s="34"/>
      <c r="L179" s="34"/>
      <c r="M179" s="34"/>
      <c r="P179" s="34" t="e">
        <f>P169</f>
        <v>#NAME?</v>
      </c>
      <c r="Q179" s="34" t="e">
        <f t="shared" ref="Q179:CB179" si="204">Q169</f>
        <v>#NAME?</v>
      </c>
      <c r="R179" s="34" t="e">
        <f t="shared" si="204"/>
        <v>#NAME?</v>
      </c>
      <c r="S179" s="34" t="e">
        <f t="shared" si="204"/>
        <v>#NAME?</v>
      </c>
      <c r="T179" s="34" t="e">
        <f t="shared" si="204"/>
        <v>#NAME?</v>
      </c>
      <c r="U179" s="34" t="e">
        <f t="shared" si="204"/>
        <v>#NAME?</v>
      </c>
      <c r="V179" s="34" t="e">
        <f t="shared" si="204"/>
        <v>#NAME?</v>
      </c>
      <c r="W179" s="34" t="e">
        <f t="shared" si="204"/>
        <v>#NAME?</v>
      </c>
      <c r="X179" s="34" t="e">
        <f t="shared" si="204"/>
        <v>#NAME?</v>
      </c>
      <c r="Y179" s="34" t="e">
        <f t="shared" si="204"/>
        <v>#NAME?</v>
      </c>
      <c r="Z179" s="34" t="e">
        <f t="shared" si="204"/>
        <v>#NAME?</v>
      </c>
      <c r="AA179" s="34" t="e">
        <f t="shared" si="204"/>
        <v>#NAME?</v>
      </c>
      <c r="AB179" s="34" t="e">
        <f t="shared" si="204"/>
        <v>#NAME?</v>
      </c>
      <c r="AC179" s="34" t="e">
        <f t="shared" si="204"/>
        <v>#NAME?</v>
      </c>
      <c r="AD179" s="34" t="e">
        <f t="shared" si="204"/>
        <v>#NAME?</v>
      </c>
      <c r="AE179" s="34" t="e">
        <f t="shared" si="204"/>
        <v>#NAME?</v>
      </c>
      <c r="AF179" s="34" t="e">
        <f t="shared" si="204"/>
        <v>#NAME?</v>
      </c>
      <c r="AG179" s="34" t="e">
        <f t="shared" si="204"/>
        <v>#NAME?</v>
      </c>
      <c r="AH179" s="34" t="e">
        <f t="shared" si="204"/>
        <v>#NAME?</v>
      </c>
      <c r="AI179" s="34" t="e">
        <f t="shared" si="204"/>
        <v>#NAME?</v>
      </c>
      <c r="AJ179" s="34" t="e">
        <f t="shared" si="204"/>
        <v>#NAME?</v>
      </c>
      <c r="AK179" s="34" t="e">
        <f t="shared" si="204"/>
        <v>#NAME?</v>
      </c>
      <c r="AL179" s="34" t="e">
        <f t="shared" si="204"/>
        <v>#NAME?</v>
      </c>
      <c r="AM179" s="34" t="e">
        <f t="shared" si="204"/>
        <v>#NAME?</v>
      </c>
      <c r="AN179" s="34" t="e">
        <f t="shared" si="204"/>
        <v>#NAME?</v>
      </c>
      <c r="AO179" s="34" t="e">
        <f t="shared" si="204"/>
        <v>#NAME?</v>
      </c>
      <c r="AP179" s="34" t="e">
        <f t="shared" si="204"/>
        <v>#NAME?</v>
      </c>
      <c r="AQ179" s="34" t="e">
        <f t="shared" si="204"/>
        <v>#NAME?</v>
      </c>
      <c r="AR179" s="34" t="e">
        <f t="shared" si="204"/>
        <v>#NAME?</v>
      </c>
      <c r="AS179" s="34" t="e">
        <f t="shared" si="204"/>
        <v>#NAME?</v>
      </c>
      <c r="AT179" s="34" t="e">
        <f t="shared" si="204"/>
        <v>#NAME?</v>
      </c>
      <c r="AU179" s="34" t="e">
        <f t="shared" si="204"/>
        <v>#NAME?</v>
      </c>
      <c r="AV179" s="34" t="e">
        <f t="shared" si="204"/>
        <v>#NAME?</v>
      </c>
      <c r="AW179" s="34" t="e">
        <f t="shared" si="204"/>
        <v>#NAME?</v>
      </c>
      <c r="AX179" s="34" t="e">
        <f t="shared" si="204"/>
        <v>#NAME?</v>
      </c>
      <c r="AY179" s="34" t="e">
        <f t="shared" si="204"/>
        <v>#NAME?</v>
      </c>
      <c r="AZ179" s="34" t="e">
        <f t="shared" si="204"/>
        <v>#NAME?</v>
      </c>
      <c r="BA179" s="34" t="e">
        <f t="shared" si="204"/>
        <v>#NAME?</v>
      </c>
      <c r="BB179" s="34" t="e">
        <f t="shared" si="204"/>
        <v>#NAME?</v>
      </c>
      <c r="BC179" s="34" t="e">
        <f t="shared" si="204"/>
        <v>#NAME?</v>
      </c>
      <c r="BD179" s="34" t="e">
        <f t="shared" si="204"/>
        <v>#NAME?</v>
      </c>
      <c r="BE179" s="34" t="e">
        <f t="shared" si="204"/>
        <v>#NAME?</v>
      </c>
      <c r="BF179" s="34" t="e">
        <f t="shared" si="204"/>
        <v>#NAME?</v>
      </c>
      <c r="BG179" s="34" t="e">
        <f t="shared" si="204"/>
        <v>#NAME?</v>
      </c>
      <c r="BH179" s="34" t="e">
        <f t="shared" si="204"/>
        <v>#NAME?</v>
      </c>
      <c r="BI179" s="34" t="e">
        <f t="shared" si="204"/>
        <v>#NAME?</v>
      </c>
      <c r="BJ179" s="34" t="e">
        <f t="shared" si="204"/>
        <v>#NAME?</v>
      </c>
      <c r="BK179" s="34" t="e">
        <f t="shared" si="204"/>
        <v>#NAME?</v>
      </c>
      <c r="BL179" s="34" t="e">
        <f t="shared" si="204"/>
        <v>#NAME?</v>
      </c>
      <c r="BM179" s="34" t="e">
        <f t="shared" si="204"/>
        <v>#NAME?</v>
      </c>
      <c r="BN179" s="34" t="e">
        <f t="shared" si="204"/>
        <v>#NAME?</v>
      </c>
      <c r="BO179" s="34" t="e">
        <f t="shared" si="204"/>
        <v>#NAME?</v>
      </c>
      <c r="BP179" s="34" t="e">
        <f t="shared" si="204"/>
        <v>#NAME?</v>
      </c>
      <c r="BQ179" s="34" t="e">
        <f t="shared" si="204"/>
        <v>#NAME?</v>
      </c>
      <c r="BR179" s="34" t="e">
        <f t="shared" si="204"/>
        <v>#NAME?</v>
      </c>
      <c r="BS179" s="34" t="e">
        <f t="shared" si="204"/>
        <v>#NAME?</v>
      </c>
      <c r="BT179" s="34" t="e">
        <f t="shared" si="204"/>
        <v>#NAME?</v>
      </c>
      <c r="BU179" s="34" t="e">
        <f t="shared" si="204"/>
        <v>#NAME?</v>
      </c>
      <c r="BV179" s="34" t="e">
        <f t="shared" si="204"/>
        <v>#NAME?</v>
      </c>
      <c r="BW179" s="34" t="e">
        <f t="shared" si="204"/>
        <v>#NAME?</v>
      </c>
      <c r="BX179" s="34" t="e">
        <f t="shared" si="204"/>
        <v>#NAME?</v>
      </c>
      <c r="BY179" s="34" t="e">
        <f t="shared" si="204"/>
        <v>#NAME?</v>
      </c>
      <c r="BZ179" s="34" t="e">
        <f t="shared" si="204"/>
        <v>#NAME?</v>
      </c>
      <c r="CA179" s="34" t="e">
        <f t="shared" si="204"/>
        <v>#NAME?</v>
      </c>
      <c r="CB179" s="34" t="e">
        <f t="shared" si="204"/>
        <v>#NAME?</v>
      </c>
      <c r="CC179" s="34" t="e">
        <f t="shared" ref="CC179:CI179" si="205">CC169</f>
        <v>#NAME?</v>
      </c>
      <c r="CD179" s="34" t="e">
        <f t="shared" si="205"/>
        <v>#NAME?</v>
      </c>
      <c r="CE179" s="34" t="e">
        <f t="shared" si="205"/>
        <v>#NAME?</v>
      </c>
      <c r="CF179" s="34" t="e">
        <f t="shared" si="205"/>
        <v>#NAME?</v>
      </c>
      <c r="CG179" s="34" t="e">
        <f t="shared" si="205"/>
        <v>#NAME?</v>
      </c>
      <c r="CH179" s="34" t="e">
        <f t="shared" si="205"/>
        <v>#NAME?</v>
      </c>
      <c r="CI179" s="34" t="e">
        <f t="shared" si="205"/>
        <v>#NAME?</v>
      </c>
    </row>
    <row r="180" spans="1:87" outlineLevel="1" x14ac:dyDescent="0.4">
      <c r="C180" t="s">
        <v>152</v>
      </c>
    </row>
    <row r="181" spans="1:87" s="42" customFormat="1" x14ac:dyDescent="0.4">
      <c r="C181" s="42" t="s">
        <v>190</v>
      </c>
      <c r="E181" s="41" t="s">
        <v>191</v>
      </c>
      <c r="F181" s="41"/>
      <c r="G181" s="68"/>
    </row>
    <row r="182" spans="1:87" x14ac:dyDescent="0.4">
      <c r="C182" t="s">
        <v>190</v>
      </c>
      <c r="E182" s="12" t="s">
        <v>70</v>
      </c>
      <c r="F182" s="12"/>
      <c r="G182" s="13"/>
    </row>
    <row r="183" spans="1:87" x14ac:dyDescent="0.4">
      <c r="A183" s="6"/>
      <c r="B183" s="6"/>
      <c r="C183" t="s">
        <v>190</v>
      </c>
      <c r="E183" t="s">
        <v>71</v>
      </c>
      <c r="H183" s="15" t="e">
        <f>SUMIF($3:$3,H$1-1,183:183)</f>
        <v>#NAME?</v>
      </c>
      <c r="I183" s="15" t="e">
        <f>H187</f>
        <v>#NAME?</v>
      </c>
      <c r="J183" s="15" t="e">
        <f>I187</f>
        <v>#NAME?</v>
      </c>
      <c r="K183" s="15" t="e">
        <f>J187</f>
        <v>#NAME?</v>
      </c>
      <c r="L183" s="15" t="e">
        <f>K187</f>
        <v>#NAME?</v>
      </c>
      <c r="M183" s="15" t="e">
        <f>L187</f>
        <v>#NAME?</v>
      </c>
      <c r="O183" s="34"/>
      <c r="P183" s="34">
        <f>O187</f>
        <v>0</v>
      </c>
      <c r="Q183" s="34" t="e">
        <f>P187</f>
        <v>#NAME?</v>
      </c>
      <c r="R183" s="34" t="e">
        <f t="shared" ref="R183:CC183" si="206">Q187</f>
        <v>#NAME?</v>
      </c>
      <c r="S183" s="34" t="e">
        <f t="shared" si="206"/>
        <v>#NAME?</v>
      </c>
      <c r="T183" s="34" t="e">
        <f t="shared" si="206"/>
        <v>#NAME?</v>
      </c>
      <c r="U183" s="34" t="e">
        <f t="shared" si="206"/>
        <v>#NAME?</v>
      </c>
      <c r="V183" s="34" t="e">
        <f t="shared" si="206"/>
        <v>#NAME?</v>
      </c>
      <c r="W183" s="34" t="e">
        <f t="shared" si="206"/>
        <v>#NAME?</v>
      </c>
      <c r="X183" s="34" t="e">
        <f t="shared" si="206"/>
        <v>#NAME?</v>
      </c>
      <c r="Y183" s="34" t="e">
        <f t="shared" si="206"/>
        <v>#NAME?</v>
      </c>
      <c r="Z183" s="34" t="e">
        <f t="shared" si="206"/>
        <v>#NAME?</v>
      </c>
      <c r="AA183" s="34" t="e">
        <f t="shared" si="206"/>
        <v>#NAME?</v>
      </c>
      <c r="AB183" s="34" t="e">
        <f t="shared" si="206"/>
        <v>#NAME?</v>
      </c>
      <c r="AC183" s="34" t="e">
        <f t="shared" si="206"/>
        <v>#NAME?</v>
      </c>
      <c r="AD183" s="34" t="e">
        <f t="shared" si="206"/>
        <v>#NAME?</v>
      </c>
      <c r="AE183" s="34" t="e">
        <f t="shared" si="206"/>
        <v>#NAME?</v>
      </c>
      <c r="AF183" s="34" t="e">
        <f t="shared" si="206"/>
        <v>#NAME?</v>
      </c>
      <c r="AG183" s="34" t="e">
        <f t="shared" si="206"/>
        <v>#NAME?</v>
      </c>
      <c r="AH183" s="34" t="e">
        <f t="shared" si="206"/>
        <v>#NAME?</v>
      </c>
      <c r="AI183" s="34" t="e">
        <f t="shared" si="206"/>
        <v>#NAME?</v>
      </c>
      <c r="AJ183" s="34" t="e">
        <f t="shared" si="206"/>
        <v>#NAME?</v>
      </c>
      <c r="AK183" s="34" t="e">
        <f t="shared" si="206"/>
        <v>#NAME?</v>
      </c>
      <c r="AL183" s="34" t="e">
        <f t="shared" si="206"/>
        <v>#NAME?</v>
      </c>
      <c r="AM183" s="34" t="e">
        <f t="shared" si="206"/>
        <v>#NAME?</v>
      </c>
      <c r="AN183" s="34" t="e">
        <f t="shared" si="206"/>
        <v>#NAME?</v>
      </c>
      <c r="AO183" s="34" t="e">
        <f t="shared" si="206"/>
        <v>#NAME?</v>
      </c>
      <c r="AP183" s="34" t="e">
        <f t="shared" si="206"/>
        <v>#NAME?</v>
      </c>
      <c r="AQ183" s="34" t="e">
        <f t="shared" si="206"/>
        <v>#NAME?</v>
      </c>
      <c r="AR183" s="34" t="e">
        <f t="shared" si="206"/>
        <v>#NAME?</v>
      </c>
      <c r="AS183" s="34" t="e">
        <f t="shared" si="206"/>
        <v>#NAME?</v>
      </c>
      <c r="AT183" s="34" t="e">
        <f t="shared" si="206"/>
        <v>#NAME?</v>
      </c>
      <c r="AU183" s="34" t="e">
        <f t="shared" si="206"/>
        <v>#NAME?</v>
      </c>
      <c r="AV183" s="34" t="e">
        <f t="shared" si="206"/>
        <v>#NAME?</v>
      </c>
      <c r="AW183" s="34" t="e">
        <f t="shared" si="206"/>
        <v>#NAME?</v>
      </c>
      <c r="AX183" s="34" t="e">
        <f t="shared" si="206"/>
        <v>#NAME?</v>
      </c>
      <c r="AY183" s="34" t="e">
        <f t="shared" si="206"/>
        <v>#NAME?</v>
      </c>
      <c r="AZ183" s="34" t="e">
        <f t="shared" si="206"/>
        <v>#NAME?</v>
      </c>
      <c r="BA183" s="34" t="e">
        <f t="shared" si="206"/>
        <v>#NAME?</v>
      </c>
      <c r="BB183" s="34" t="e">
        <f t="shared" si="206"/>
        <v>#NAME?</v>
      </c>
      <c r="BC183" s="34" t="e">
        <f t="shared" si="206"/>
        <v>#NAME?</v>
      </c>
      <c r="BD183" s="34" t="e">
        <f t="shared" si="206"/>
        <v>#NAME?</v>
      </c>
      <c r="BE183" s="34" t="e">
        <f t="shared" si="206"/>
        <v>#NAME?</v>
      </c>
      <c r="BF183" s="34" t="e">
        <f t="shared" si="206"/>
        <v>#NAME?</v>
      </c>
      <c r="BG183" s="34" t="e">
        <f t="shared" si="206"/>
        <v>#NAME?</v>
      </c>
      <c r="BH183" s="34" t="e">
        <f t="shared" si="206"/>
        <v>#NAME?</v>
      </c>
      <c r="BI183" s="34" t="e">
        <f t="shared" si="206"/>
        <v>#NAME?</v>
      </c>
      <c r="BJ183" s="34" t="e">
        <f t="shared" si="206"/>
        <v>#NAME?</v>
      </c>
      <c r="BK183" s="34" t="e">
        <f t="shared" si="206"/>
        <v>#NAME?</v>
      </c>
      <c r="BL183" s="34" t="e">
        <f t="shared" si="206"/>
        <v>#NAME?</v>
      </c>
      <c r="BM183" s="34" t="e">
        <f t="shared" si="206"/>
        <v>#NAME?</v>
      </c>
      <c r="BN183" s="34" t="e">
        <f t="shared" si="206"/>
        <v>#NAME?</v>
      </c>
      <c r="BO183" s="34" t="e">
        <f t="shared" si="206"/>
        <v>#NAME?</v>
      </c>
      <c r="BP183" s="34" t="e">
        <f t="shared" si="206"/>
        <v>#NAME?</v>
      </c>
      <c r="BQ183" s="34" t="e">
        <f t="shared" si="206"/>
        <v>#NAME?</v>
      </c>
      <c r="BR183" s="34" t="e">
        <f t="shared" si="206"/>
        <v>#NAME?</v>
      </c>
      <c r="BS183" s="34" t="e">
        <f t="shared" si="206"/>
        <v>#NAME?</v>
      </c>
      <c r="BT183" s="34" t="e">
        <f t="shared" si="206"/>
        <v>#NAME?</v>
      </c>
      <c r="BU183" s="34" t="e">
        <f t="shared" si="206"/>
        <v>#NAME?</v>
      </c>
      <c r="BV183" s="34" t="e">
        <f t="shared" si="206"/>
        <v>#NAME?</v>
      </c>
      <c r="BW183" s="34" t="e">
        <f t="shared" si="206"/>
        <v>#NAME?</v>
      </c>
      <c r="BX183" s="34" t="e">
        <f t="shared" si="206"/>
        <v>#NAME?</v>
      </c>
      <c r="BY183" s="34" t="e">
        <f t="shared" si="206"/>
        <v>#NAME?</v>
      </c>
      <c r="BZ183" s="34" t="e">
        <f t="shared" si="206"/>
        <v>#NAME?</v>
      </c>
      <c r="CA183" s="34" t="e">
        <f t="shared" si="206"/>
        <v>#NAME?</v>
      </c>
      <c r="CB183" s="34" t="e">
        <f t="shared" si="206"/>
        <v>#NAME?</v>
      </c>
      <c r="CC183" s="34" t="e">
        <f t="shared" si="206"/>
        <v>#NAME?</v>
      </c>
      <c r="CD183" s="34" t="e">
        <f t="shared" ref="CD183:CI183" si="207">CC187</f>
        <v>#NAME?</v>
      </c>
      <c r="CE183" s="34" t="e">
        <f t="shared" si="207"/>
        <v>#NAME?</v>
      </c>
      <c r="CF183" s="34" t="e">
        <f t="shared" si="207"/>
        <v>#NAME?</v>
      </c>
      <c r="CG183" s="34" t="e">
        <f t="shared" si="207"/>
        <v>#NAME?</v>
      </c>
      <c r="CH183" s="34" t="e">
        <f t="shared" si="207"/>
        <v>#NAME?</v>
      </c>
      <c r="CI183" s="34" t="e">
        <f t="shared" si="207"/>
        <v>#NAME?</v>
      </c>
    </row>
    <row r="184" spans="1:87" x14ac:dyDescent="0.4">
      <c r="A184" s="6"/>
      <c r="B184" s="6"/>
      <c r="C184" t="s">
        <v>190</v>
      </c>
      <c r="E184" t="s">
        <v>72</v>
      </c>
      <c r="H184" s="34" t="e">
        <f t="shared" ref="H184:M184" si="208">SUMIF($2:$2,H$1,184:184)</f>
        <v>#NAME?</v>
      </c>
      <c r="I184" s="34" t="e">
        <f t="shared" si="208"/>
        <v>#NAME?</v>
      </c>
      <c r="J184" s="34" t="e">
        <f t="shared" si="208"/>
        <v>#NAME?</v>
      </c>
      <c r="K184" s="34" t="e">
        <f t="shared" si="208"/>
        <v>#NAME?</v>
      </c>
      <c r="L184" s="34" t="e">
        <f t="shared" si="208"/>
        <v>#NAME?</v>
      </c>
      <c r="M184" s="34" t="e">
        <f t="shared" si="208"/>
        <v>#NAME?</v>
      </c>
      <c r="O184" s="17"/>
      <c r="P184" s="15" t="e">
        <f t="shared" ref="P184:CA184" si="209">P159</f>
        <v>#NAME?</v>
      </c>
      <c r="Q184" s="15" t="e">
        <f t="shared" si="209"/>
        <v>#NAME?</v>
      </c>
      <c r="R184" s="15" t="e">
        <f t="shared" si="209"/>
        <v>#NAME?</v>
      </c>
      <c r="S184" s="15" t="e">
        <f t="shared" si="209"/>
        <v>#NAME?</v>
      </c>
      <c r="T184" s="15" t="e">
        <f t="shared" si="209"/>
        <v>#NAME?</v>
      </c>
      <c r="U184" s="15" t="e">
        <f t="shared" si="209"/>
        <v>#NAME?</v>
      </c>
      <c r="V184" s="15" t="e">
        <f t="shared" si="209"/>
        <v>#NAME?</v>
      </c>
      <c r="W184" s="15" t="e">
        <f t="shared" si="209"/>
        <v>#NAME?</v>
      </c>
      <c r="X184" s="15" t="e">
        <f t="shared" si="209"/>
        <v>#NAME?</v>
      </c>
      <c r="Y184" s="15" t="e">
        <f t="shared" si="209"/>
        <v>#NAME?</v>
      </c>
      <c r="Z184" s="15" t="e">
        <f t="shared" si="209"/>
        <v>#NAME?</v>
      </c>
      <c r="AA184" s="15" t="e">
        <f t="shared" si="209"/>
        <v>#NAME?</v>
      </c>
      <c r="AB184" s="15" t="e">
        <f t="shared" si="209"/>
        <v>#NAME?</v>
      </c>
      <c r="AC184" s="15" t="e">
        <f t="shared" si="209"/>
        <v>#NAME?</v>
      </c>
      <c r="AD184" s="15" t="e">
        <f t="shared" si="209"/>
        <v>#NAME?</v>
      </c>
      <c r="AE184" s="15" t="e">
        <f t="shared" si="209"/>
        <v>#NAME?</v>
      </c>
      <c r="AF184" s="15" t="e">
        <f t="shared" si="209"/>
        <v>#NAME?</v>
      </c>
      <c r="AG184" s="15" t="e">
        <f t="shared" si="209"/>
        <v>#NAME?</v>
      </c>
      <c r="AH184" s="15" t="e">
        <f t="shared" si="209"/>
        <v>#NAME?</v>
      </c>
      <c r="AI184" s="15" t="e">
        <f t="shared" si="209"/>
        <v>#NAME?</v>
      </c>
      <c r="AJ184" s="15" t="e">
        <f t="shared" si="209"/>
        <v>#NAME?</v>
      </c>
      <c r="AK184" s="15" t="e">
        <f t="shared" si="209"/>
        <v>#NAME?</v>
      </c>
      <c r="AL184" s="15" t="e">
        <f t="shared" si="209"/>
        <v>#NAME?</v>
      </c>
      <c r="AM184" s="15" t="e">
        <f t="shared" si="209"/>
        <v>#NAME?</v>
      </c>
      <c r="AN184" s="15" t="e">
        <f t="shared" si="209"/>
        <v>#NAME?</v>
      </c>
      <c r="AO184" s="15" t="e">
        <f t="shared" si="209"/>
        <v>#NAME?</v>
      </c>
      <c r="AP184" s="15" t="e">
        <f t="shared" si="209"/>
        <v>#NAME?</v>
      </c>
      <c r="AQ184" s="15" t="e">
        <f t="shared" si="209"/>
        <v>#NAME?</v>
      </c>
      <c r="AR184" s="15" t="e">
        <f t="shared" si="209"/>
        <v>#NAME?</v>
      </c>
      <c r="AS184" s="15" t="e">
        <f t="shared" si="209"/>
        <v>#NAME?</v>
      </c>
      <c r="AT184" s="15" t="e">
        <f t="shared" si="209"/>
        <v>#NAME?</v>
      </c>
      <c r="AU184" s="15" t="e">
        <f t="shared" si="209"/>
        <v>#NAME?</v>
      </c>
      <c r="AV184" s="15" t="e">
        <f t="shared" si="209"/>
        <v>#NAME?</v>
      </c>
      <c r="AW184" s="15" t="e">
        <f t="shared" si="209"/>
        <v>#NAME?</v>
      </c>
      <c r="AX184" s="15" t="e">
        <f t="shared" si="209"/>
        <v>#NAME?</v>
      </c>
      <c r="AY184" s="15" t="e">
        <f t="shared" si="209"/>
        <v>#NAME?</v>
      </c>
      <c r="AZ184" s="15" t="e">
        <f t="shared" si="209"/>
        <v>#NAME?</v>
      </c>
      <c r="BA184" s="15" t="e">
        <f t="shared" si="209"/>
        <v>#NAME?</v>
      </c>
      <c r="BB184" s="15" t="e">
        <f t="shared" si="209"/>
        <v>#NAME?</v>
      </c>
      <c r="BC184" s="15" t="e">
        <f t="shared" si="209"/>
        <v>#NAME?</v>
      </c>
      <c r="BD184" s="15" t="e">
        <f t="shared" si="209"/>
        <v>#NAME?</v>
      </c>
      <c r="BE184" s="15" t="e">
        <f t="shared" si="209"/>
        <v>#NAME?</v>
      </c>
      <c r="BF184" s="15" t="e">
        <f t="shared" si="209"/>
        <v>#NAME?</v>
      </c>
      <c r="BG184" s="15" t="e">
        <f t="shared" si="209"/>
        <v>#NAME?</v>
      </c>
      <c r="BH184" s="15" t="e">
        <f t="shared" si="209"/>
        <v>#NAME?</v>
      </c>
      <c r="BI184" s="15" t="e">
        <f t="shared" si="209"/>
        <v>#NAME?</v>
      </c>
      <c r="BJ184" s="15" t="e">
        <f t="shared" si="209"/>
        <v>#NAME?</v>
      </c>
      <c r="BK184" s="15" t="e">
        <f t="shared" si="209"/>
        <v>#NAME?</v>
      </c>
      <c r="BL184" s="15" t="e">
        <f t="shared" si="209"/>
        <v>#NAME?</v>
      </c>
      <c r="BM184" s="15" t="e">
        <f t="shared" si="209"/>
        <v>#NAME?</v>
      </c>
      <c r="BN184" s="15" t="e">
        <f t="shared" si="209"/>
        <v>#NAME?</v>
      </c>
      <c r="BO184" s="15" t="e">
        <f t="shared" si="209"/>
        <v>#NAME?</v>
      </c>
      <c r="BP184" s="15" t="e">
        <f t="shared" si="209"/>
        <v>#NAME?</v>
      </c>
      <c r="BQ184" s="15" t="e">
        <f t="shared" si="209"/>
        <v>#NAME?</v>
      </c>
      <c r="BR184" s="15" t="e">
        <f t="shared" si="209"/>
        <v>#NAME?</v>
      </c>
      <c r="BS184" s="15" t="e">
        <f t="shared" si="209"/>
        <v>#NAME?</v>
      </c>
      <c r="BT184" s="15" t="e">
        <f t="shared" si="209"/>
        <v>#NAME?</v>
      </c>
      <c r="BU184" s="15" t="e">
        <f t="shared" si="209"/>
        <v>#NAME?</v>
      </c>
      <c r="BV184" s="15" t="e">
        <f t="shared" si="209"/>
        <v>#NAME?</v>
      </c>
      <c r="BW184" s="15" t="e">
        <f t="shared" si="209"/>
        <v>#NAME?</v>
      </c>
      <c r="BX184" s="15" t="e">
        <f t="shared" si="209"/>
        <v>#NAME?</v>
      </c>
      <c r="BY184" s="15" t="e">
        <f t="shared" si="209"/>
        <v>#NAME?</v>
      </c>
      <c r="BZ184" s="15" t="e">
        <f t="shared" si="209"/>
        <v>#NAME?</v>
      </c>
      <c r="CA184" s="15" t="e">
        <f t="shared" si="209"/>
        <v>#NAME?</v>
      </c>
      <c r="CB184" s="15" t="e">
        <f t="shared" ref="CB184:CI184" si="210">CB159</f>
        <v>#NAME?</v>
      </c>
      <c r="CC184" s="15" t="e">
        <f t="shared" si="210"/>
        <v>#NAME?</v>
      </c>
      <c r="CD184" s="15" t="e">
        <f t="shared" si="210"/>
        <v>#NAME?</v>
      </c>
      <c r="CE184" s="15" t="e">
        <f t="shared" si="210"/>
        <v>#NAME?</v>
      </c>
      <c r="CF184" s="15" t="e">
        <f t="shared" si="210"/>
        <v>#NAME?</v>
      </c>
      <c r="CG184" s="15" t="e">
        <f t="shared" si="210"/>
        <v>#NAME?</v>
      </c>
      <c r="CH184" s="15" t="e">
        <f t="shared" si="210"/>
        <v>#NAME?</v>
      </c>
      <c r="CI184" s="15" t="e">
        <f t="shared" si="210"/>
        <v>#NAME?</v>
      </c>
    </row>
    <row r="185" spans="1:87" x14ac:dyDescent="0.4">
      <c r="A185" s="6"/>
      <c r="B185" s="6"/>
      <c r="C185" t="s">
        <v>190</v>
      </c>
      <c r="E185" s="12" t="s">
        <v>73</v>
      </c>
      <c r="F185" s="12"/>
      <c r="G185" s="13"/>
      <c r="H185" s="16">
        <v>0.05</v>
      </c>
      <c r="I185" s="16">
        <v>0.05</v>
      </c>
      <c r="J185" s="16">
        <v>0.05</v>
      </c>
      <c r="K185" s="16">
        <v>0.05</v>
      </c>
      <c r="L185" s="16">
        <v>0.05</v>
      </c>
      <c r="M185" s="16">
        <v>0.05</v>
      </c>
      <c r="O185" s="20"/>
      <c r="P185" s="20" t="e" cm="1">
        <f t="array" ref="P185">INDEX($H:$M,ROW(),MATCH(P$2,$H$1:$M$1,0))</f>
        <v>#NAME?</v>
      </c>
      <c r="Q185" s="20" t="e" cm="1">
        <f t="array" ref="Q185">INDEX($H:$M,ROW(),MATCH(Q$2,$H$1:$M$1,0))</f>
        <v>#NAME?</v>
      </c>
      <c r="R185" s="20" t="e" cm="1">
        <f t="array" ref="R185">INDEX($H:$M,ROW(),MATCH(R$2,$H$1:$M$1,0))</f>
        <v>#NAME?</v>
      </c>
      <c r="S185" s="20" t="e" cm="1">
        <f t="array" ref="S185">INDEX($H:$M,ROW(),MATCH(S$2,$H$1:$M$1,0))</f>
        <v>#NAME?</v>
      </c>
      <c r="T185" s="20" t="e" cm="1">
        <f t="array" ref="T185">INDEX($H:$M,ROW(),MATCH(T$2,$H$1:$M$1,0))</f>
        <v>#NAME?</v>
      </c>
      <c r="U185" s="20" t="e" cm="1">
        <f t="array" ref="U185">INDEX($H:$M,ROW(),MATCH(U$2,$H$1:$M$1,0))</f>
        <v>#NAME?</v>
      </c>
      <c r="V185" s="20" t="e" cm="1">
        <f t="array" ref="V185">INDEX($H:$M,ROW(),MATCH(V$2,$H$1:$M$1,0))</f>
        <v>#NAME?</v>
      </c>
      <c r="W185" s="20" t="e" cm="1">
        <f t="array" ref="W185">INDEX($H:$M,ROW(),MATCH(W$2,$H$1:$M$1,0))</f>
        <v>#NAME?</v>
      </c>
      <c r="X185" s="20" t="e" cm="1">
        <f t="array" ref="X185">INDEX($H:$M,ROW(),MATCH(X$2,$H$1:$M$1,0))</f>
        <v>#NAME?</v>
      </c>
      <c r="Y185" s="20" t="e" cm="1">
        <f t="array" ref="Y185">INDEX($H:$M,ROW(),MATCH(Y$2,$H$1:$M$1,0))</f>
        <v>#NAME?</v>
      </c>
      <c r="Z185" s="20" t="e" cm="1">
        <f t="array" ref="Z185">INDEX($H:$M,ROW(),MATCH(Z$2,$H$1:$M$1,0))</f>
        <v>#NAME?</v>
      </c>
      <c r="AA185" s="20" t="e" cm="1">
        <f t="array" ref="AA185">INDEX($H:$M,ROW(),MATCH(AA$2,$H$1:$M$1,0))</f>
        <v>#NAME?</v>
      </c>
      <c r="AB185" s="20" t="e" cm="1">
        <f t="array" ref="AB185">INDEX($H:$M,ROW(),MATCH(AB$2,$H$1:$M$1,0))</f>
        <v>#NAME?</v>
      </c>
      <c r="AC185" s="20" t="e" cm="1">
        <f t="array" ref="AC185">INDEX($H:$M,ROW(),MATCH(AC$2,$H$1:$M$1,0))</f>
        <v>#NAME?</v>
      </c>
      <c r="AD185" s="20" t="e" cm="1">
        <f t="array" ref="AD185">INDEX($H:$M,ROW(),MATCH(AD$2,$H$1:$M$1,0))</f>
        <v>#NAME?</v>
      </c>
      <c r="AE185" s="20" t="e" cm="1">
        <f t="array" ref="AE185">INDEX($H:$M,ROW(),MATCH(AE$2,$H$1:$M$1,0))</f>
        <v>#NAME?</v>
      </c>
      <c r="AF185" s="20" t="e" cm="1">
        <f t="array" ref="AF185">INDEX($H:$M,ROW(),MATCH(AF$2,$H$1:$M$1,0))</f>
        <v>#NAME?</v>
      </c>
      <c r="AG185" s="20" t="e" cm="1">
        <f t="array" ref="AG185">INDEX($H:$M,ROW(),MATCH(AG$2,$H$1:$M$1,0))</f>
        <v>#NAME?</v>
      </c>
      <c r="AH185" s="20" t="e" cm="1">
        <f t="array" ref="AH185">INDEX($H:$M,ROW(),MATCH(AH$2,$H$1:$M$1,0))</f>
        <v>#NAME?</v>
      </c>
      <c r="AI185" s="20" t="e" cm="1">
        <f t="array" ref="AI185">INDEX($H:$M,ROW(),MATCH(AI$2,$H$1:$M$1,0))</f>
        <v>#NAME?</v>
      </c>
      <c r="AJ185" s="20" t="e" cm="1">
        <f t="array" ref="AJ185">INDEX($H:$M,ROW(),MATCH(AJ$2,$H$1:$M$1,0))</f>
        <v>#NAME?</v>
      </c>
      <c r="AK185" s="20" t="e" cm="1">
        <f t="array" ref="AK185">INDEX($H:$M,ROW(),MATCH(AK$2,$H$1:$M$1,0))</f>
        <v>#NAME?</v>
      </c>
      <c r="AL185" s="20" t="e" cm="1">
        <f t="array" ref="AL185">INDEX($H:$M,ROW(),MATCH(AL$2,$H$1:$M$1,0))</f>
        <v>#NAME?</v>
      </c>
      <c r="AM185" s="20" t="e" cm="1">
        <f t="array" ref="AM185">INDEX($H:$M,ROW(),MATCH(AM$2,$H$1:$M$1,0))</f>
        <v>#NAME?</v>
      </c>
      <c r="AN185" s="20" t="e" cm="1">
        <f t="array" ref="AN185">INDEX($H:$M,ROW(),MATCH(AN$2,$H$1:$M$1,0))</f>
        <v>#NAME?</v>
      </c>
      <c r="AO185" s="20" t="e" cm="1">
        <f t="array" ref="AO185">INDEX($H:$M,ROW(),MATCH(AO$2,$H$1:$M$1,0))</f>
        <v>#NAME?</v>
      </c>
      <c r="AP185" s="20" t="e" cm="1">
        <f t="array" ref="AP185">INDEX($H:$M,ROW(),MATCH(AP$2,$H$1:$M$1,0))</f>
        <v>#NAME?</v>
      </c>
      <c r="AQ185" s="20" t="e" cm="1">
        <f t="array" ref="AQ185">INDEX($H:$M,ROW(),MATCH(AQ$2,$H$1:$M$1,0))</f>
        <v>#NAME?</v>
      </c>
      <c r="AR185" s="20" t="e" cm="1">
        <f t="array" ref="AR185">INDEX($H:$M,ROW(),MATCH(AR$2,$H$1:$M$1,0))</f>
        <v>#NAME?</v>
      </c>
      <c r="AS185" s="20" t="e" cm="1">
        <f t="array" ref="AS185">INDEX($H:$M,ROW(),MATCH(AS$2,$H$1:$M$1,0))</f>
        <v>#NAME?</v>
      </c>
      <c r="AT185" s="20" t="e" cm="1">
        <f t="array" ref="AT185">INDEX($H:$M,ROW(),MATCH(AT$2,$H$1:$M$1,0))</f>
        <v>#NAME?</v>
      </c>
      <c r="AU185" s="20" t="e" cm="1">
        <f t="array" ref="AU185">INDEX($H:$M,ROW(),MATCH(AU$2,$H$1:$M$1,0))</f>
        <v>#NAME?</v>
      </c>
      <c r="AV185" s="20" t="e" cm="1">
        <f t="array" ref="AV185">INDEX($H:$M,ROW(),MATCH(AV$2,$H$1:$M$1,0))</f>
        <v>#NAME?</v>
      </c>
      <c r="AW185" s="20" t="e" cm="1">
        <f t="array" ref="AW185">INDEX($H:$M,ROW(),MATCH(AW$2,$H$1:$M$1,0))</f>
        <v>#NAME?</v>
      </c>
      <c r="AX185" s="20" t="e" cm="1">
        <f t="array" ref="AX185">INDEX($H:$M,ROW(),MATCH(AX$2,$H$1:$M$1,0))</f>
        <v>#NAME?</v>
      </c>
      <c r="AY185" s="20" t="e" cm="1">
        <f t="array" ref="AY185">INDEX($H:$M,ROW(),MATCH(AY$2,$H$1:$M$1,0))</f>
        <v>#NAME?</v>
      </c>
      <c r="AZ185" s="20" t="e" cm="1">
        <f t="array" ref="AZ185">INDEX($H:$M,ROW(),MATCH(AZ$2,$H$1:$M$1,0))</f>
        <v>#NAME?</v>
      </c>
      <c r="BA185" s="20" t="e" cm="1">
        <f t="array" ref="BA185">INDEX($H:$M,ROW(),MATCH(BA$2,$H$1:$M$1,0))</f>
        <v>#NAME?</v>
      </c>
      <c r="BB185" s="20" t="e" cm="1">
        <f t="array" ref="BB185">INDEX($H:$M,ROW(),MATCH(BB$2,$H$1:$M$1,0))</f>
        <v>#NAME?</v>
      </c>
      <c r="BC185" s="20" t="e" cm="1">
        <f t="array" ref="BC185">INDEX($H:$M,ROW(),MATCH(BC$2,$H$1:$M$1,0))</f>
        <v>#NAME?</v>
      </c>
      <c r="BD185" s="20" t="e" cm="1">
        <f t="array" ref="BD185">INDEX($H:$M,ROW(),MATCH(BD$2,$H$1:$M$1,0))</f>
        <v>#NAME?</v>
      </c>
      <c r="BE185" s="20" t="e" cm="1">
        <f t="array" ref="BE185">INDEX($H:$M,ROW(),MATCH(BE$2,$H$1:$M$1,0))</f>
        <v>#NAME?</v>
      </c>
      <c r="BF185" s="20" t="e" cm="1">
        <f t="array" ref="BF185">INDEX($H:$M,ROW(),MATCH(BF$2,$H$1:$M$1,0))</f>
        <v>#NAME?</v>
      </c>
      <c r="BG185" s="20" t="e" cm="1">
        <f t="array" ref="BG185">INDEX($H:$M,ROW(),MATCH(BG$2,$H$1:$M$1,0))</f>
        <v>#NAME?</v>
      </c>
      <c r="BH185" s="20" t="e" cm="1">
        <f t="array" ref="BH185">INDEX($H:$M,ROW(),MATCH(BH$2,$H$1:$M$1,0))</f>
        <v>#NAME?</v>
      </c>
      <c r="BI185" s="20" t="e" cm="1">
        <f t="array" ref="BI185">INDEX($H:$M,ROW(),MATCH(BI$2,$H$1:$M$1,0))</f>
        <v>#NAME?</v>
      </c>
      <c r="BJ185" s="20" t="e" cm="1">
        <f t="array" ref="BJ185">INDEX($H:$M,ROW(),MATCH(BJ$2,$H$1:$M$1,0))</f>
        <v>#NAME?</v>
      </c>
      <c r="BK185" s="20" t="e" cm="1">
        <f t="array" ref="BK185">INDEX($H:$M,ROW(),MATCH(BK$2,$H$1:$M$1,0))</f>
        <v>#NAME?</v>
      </c>
      <c r="BL185" s="20" t="e" cm="1">
        <f t="array" ref="BL185">INDEX($H:$M,ROW(),MATCH(BL$2,$H$1:$M$1,0))</f>
        <v>#NAME?</v>
      </c>
      <c r="BM185" s="20" t="e" cm="1">
        <f t="array" ref="BM185">INDEX($H:$M,ROW(),MATCH(BM$2,$H$1:$M$1,0))</f>
        <v>#NAME?</v>
      </c>
      <c r="BN185" s="20" t="e" cm="1">
        <f t="array" ref="BN185">INDEX($H:$M,ROW(),MATCH(BN$2,$H$1:$M$1,0))</f>
        <v>#NAME?</v>
      </c>
      <c r="BO185" s="20" t="e" cm="1">
        <f t="array" ref="BO185">INDEX($H:$M,ROW(),MATCH(BO$2,$H$1:$M$1,0))</f>
        <v>#NAME?</v>
      </c>
      <c r="BP185" s="20" t="e" cm="1">
        <f t="array" ref="BP185">INDEX($H:$M,ROW(),MATCH(BP$2,$H$1:$M$1,0))</f>
        <v>#NAME?</v>
      </c>
      <c r="BQ185" s="20" t="e" cm="1">
        <f t="array" ref="BQ185">INDEX($H:$M,ROW(),MATCH(BQ$2,$H$1:$M$1,0))</f>
        <v>#NAME?</v>
      </c>
      <c r="BR185" s="20" t="e" cm="1">
        <f t="array" ref="BR185">INDEX($H:$M,ROW(),MATCH(BR$2,$H$1:$M$1,0))</f>
        <v>#NAME?</v>
      </c>
      <c r="BS185" s="20" t="e" cm="1">
        <f t="array" ref="BS185">INDEX($H:$M,ROW(),MATCH(BS$2,$H$1:$M$1,0))</f>
        <v>#NAME?</v>
      </c>
      <c r="BT185" s="20" t="e" cm="1">
        <f t="array" ref="BT185">INDEX($H:$M,ROW(),MATCH(BT$2,$H$1:$M$1,0))</f>
        <v>#NAME?</v>
      </c>
      <c r="BU185" s="20" t="e" cm="1">
        <f t="array" ref="BU185">INDEX($H:$M,ROW(),MATCH(BU$2,$H$1:$M$1,0))</f>
        <v>#NAME?</v>
      </c>
      <c r="BV185" s="20" t="e" cm="1">
        <f t="array" ref="BV185">INDEX($H:$M,ROW(),MATCH(BV$2,$H$1:$M$1,0))</f>
        <v>#NAME?</v>
      </c>
      <c r="BW185" s="20" t="e" cm="1">
        <f t="array" ref="BW185">INDEX($H:$M,ROW(),MATCH(BW$2,$H$1:$M$1,0))</f>
        <v>#NAME?</v>
      </c>
      <c r="BX185" s="20" t="e" cm="1">
        <f t="array" ref="BX185">INDEX($H:$M,ROW(),MATCH(BX$2,$H$1:$M$1,0))</f>
        <v>#NAME?</v>
      </c>
      <c r="BY185" s="20" t="e" cm="1">
        <f t="array" ref="BY185">INDEX($H:$M,ROW(),MATCH(BY$2,$H$1:$M$1,0))</f>
        <v>#NAME?</v>
      </c>
      <c r="BZ185" s="20" t="e" cm="1">
        <f t="array" ref="BZ185">INDEX($H:$M,ROW(),MATCH(BZ$2,$H$1:$M$1,0))</f>
        <v>#NAME?</v>
      </c>
      <c r="CA185" s="20" t="e" cm="1">
        <f t="array" ref="CA185">INDEX($H:$M,ROW(),MATCH(CA$2,$H$1:$M$1,0))</f>
        <v>#NAME?</v>
      </c>
      <c r="CB185" s="20" t="e" cm="1">
        <f t="array" ref="CB185">INDEX($H:$M,ROW(),MATCH(CB$2,$H$1:$M$1,0))</f>
        <v>#NAME?</v>
      </c>
      <c r="CC185" s="20" t="e" cm="1">
        <f t="array" ref="CC185">INDEX($H:$M,ROW(),MATCH(CC$2,$H$1:$M$1,0))</f>
        <v>#NAME?</v>
      </c>
      <c r="CD185" s="20" t="e" cm="1">
        <f t="array" ref="CD185">INDEX($H:$M,ROW(),MATCH(CD$2,$H$1:$M$1,0))</f>
        <v>#NAME?</v>
      </c>
      <c r="CE185" s="20" t="e" cm="1">
        <f t="array" ref="CE185">INDEX($H:$M,ROW(),MATCH(CE$2,$H$1:$M$1,0))</f>
        <v>#NAME?</v>
      </c>
      <c r="CF185" s="20" t="e" cm="1">
        <f t="array" ref="CF185">INDEX($H:$M,ROW(),MATCH(CF$2,$H$1:$M$1,0))</f>
        <v>#NAME?</v>
      </c>
      <c r="CG185" s="20" t="e" cm="1">
        <f t="array" ref="CG185">INDEX($H:$M,ROW(),MATCH(CG$2,$H$1:$M$1,0))</f>
        <v>#NAME?</v>
      </c>
      <c r="CH185" s="20" t="e" cm="1">
        <f t="array" ref="CH185">INDEX($H:$M,ROW(),MATCH(CH$2,$H$1:$M$1,0))</f>
        <v>#NAME?</v>
      </c>
      <c r="CI185" s="20" t="e" cm="1">
        <f t="array" ref="CI185">INDEX($H:$M,ROW(),MATCH(CI$2,$H$1:$M$1,0))</f>
        <v>#NAME?</v>
      </c>
    </row>
    <row r="186" spans="1:87" x14ac:dyDescent="0.4">
      <c r="B186" s="6"/>
      <c r="C186" t="s">
        <v>190</v>
      </c>
      <c r="E186" t="s">
        <v>74</v>
      </c>
      <c r="H186" s="35" t="e">
        <f t="shared" ref="H186:M186" si="211">SUMIF($2:$2,H$1,186:186)</f>
        <v>#NAME?</v>
      </c>
      <c r="I186" s="35" t="e">
        <f t="shared" si="211"/>
        <v>#NAME?</v>
      </c>
      <c r="J186" s="35" t="e">
        <f t="shared" si="211"/>
        <v>#NAME?</v>
      </c>
      <c r="K186" s="35" t="e">
        <f t="shared" si="211"/>
        <v>#NAME?</v>
      </c>
      <c r="L186" s="35" t="e">
        <f t="shared" si="211"/>
        <v>#NAME?</v>
      </c>
      <c r="M186" s="35" t="e">
        <f t="shared" si="211"/>
        <v>#NAME?</v>
      </c>
      <c r="N186" s="36"/>
      <c r="O186" s="35"/>
      <c r="P186" s="35" t="e">
        <f t="shared" ref="P186:CA186" si="212">-P183*P185</f>
        <v>#NAME?</v>
      </c>
      <c r="Q186" s="35" t="e">
        <f t="shared" si="212"/>
        <v>#NAME?</v>
      </c>
      <c r="R186" s="35" t="e">
        <f t="shared" si="212"/>
        <v>#NAME?</v>
      </c>
      <c r="S186" s="35" t="e">
        <f t="shared" si="212"/>
        <v>#NAME?</v>
      </c>
      <c r="T186" s="35" t="e">
        <f t="shared" si="212"/>
        <v>#NAME?</v>
      </c>
      <c r="U186" s="35" t="e">
        <f t="shared" si="212"/>
        <v>#NAME?</v>
      </c>
      <c r="V186" s="35" t="e">
        <f t="shared" si="212"/>
        <v>#NAME?</v>
      </c>
      <c r="W186" s="35" t="e">
        <f t="shared" si="212"/>
        <v>#NAME?</v>
      </c>
      <c r="X186" s="35" t="e">
        <f t="shared" si="212"/>
        <v>#NAME?</v>
      </c>
      <c r="Y186" s="35" t="e">
        <f t="shared" si="212"/>
        <v>#NAME?</v>
      </c>
      <c r="Z186" s="35" t="e">
        <f t="shared" si="212"/>
        <v>#NAME?</v>
      </c>
      <c r="AA186" s="35" t="e">
        <f t="shared" si="212"/>
        <v>#NAME?</v>
      </c>
      <c r="AB186" s="35" t="e">
        <f t="shared" si="212"/>
        <v>#NAME?</v>
      </c>
      <c r="AC186" s="35" t="e">
        <f t="shared" si="212"/>
        <v>#NAME?</v>
      </c>
      <c r="AD186" s="35" t="e">
        <f t="shared" si="212"/>
        <v>#NAME?</v>
      </c>
      <c r="AE186" s="35" t="e">
        <f t="shared" si="212"/>
        <v>#NAME?</v>
      </c>
      <c r="AF186" s="35" t="e">
        <f t="shared" si="212"/>
        <v>#NAME?</v>
      </c>
      <c r="AG186" s="35" t="e">
        <f t="shared" si="212"/>
        <v>#NAME?</v>
      </c>
      <c r="AH186" s="35" t="e">
        <f t="shared" si="212"/>
        <v>#NAME?</v>
      </c>
      <c r="AI186" s="35" t="e">
        <f t="shared" si="212"/>
        <v>#NAME?</v>
      </c>
      <c r="AJ186" s="35" t="e">
        <f t="shared" si="212"/>
        <v>#NAME?</v>
      </c>
      <c r="AK186" s="35" t="e">
        <f t="shared" si="212"/>
        <v>#NAME?</v>
      </c>
      <c r="AL186" s="35" t="e">
        <f t="shared" si="212"/>
        <v>#NAME?</v>
      </c>
      <c r="AM186" s="35" t="e">
        <f t="shared" si="212"/>
        <v>#NAME?</v>
      </c>
      <c r="AN186" s="35" t="e">
        <f t="shared" si="212"/>
        <v>#NAME?</v>
      </c>
      <c r="AO186" s="35" t="e">
        <f t="shared" si="212"/>
        <v>#NAME?</v>
      </c>
      <c r="AP186" s="35" t="e">
        <f t="shared" si="212"/>
        <v>#NAME?</v>
      </c>
      <c r="AQ186" s="35" t="e">
        <f t="shared" si="212"/>
        <v>#NAME?</v>
      </c>
      <c r="AR186" s="35" t="e">
        <f t="shared" si="212"/>
        <v>#NAME?</v>
      </c>
      <c r="AS186" s="35" t="e">
        <f t="shared" si="212"/>
        <v>#NAME?</v>
      </c>
      <c r="AT186" s="35" t="e">
        <f t="shared" si="212"/>
        <v>#NAME?</v>
      </c>
      <c r="AU186" s="35" t="e">
        <f t="shared" si="212"/>
        <v>#NAME?</v>
      </c>
      <c r="AV186" s="35" t="e">
        <f t="shared" si="212"/>
        <v>#NAME?</v>
      </c>
      <c r="AW186" s="35" t="e">
        <f t="shared" si="212"/>
        <v>#NAME?</v>
      </c>
      <c r="AX186" s="35" t="e">
        <f t="shared" si="212"/>
        <v>#NAME?</v>
      </c>
      <c r="AY186" s="35" t="e">
        <f t="shared" si="212"/>
        <v>#NAME?</v>
      </c>
      <c r="AZ186" s="35" t="e">
        <f t="shared" si="212"/>
        <v>#NAME?</v>
      </c>
      <c r="BA186" s="35" t="e">
        <f t="shared" si="212"/>
        <v>#NAME?</v>
      </c>
      <c r="BB186" s="35" t="e">
        <f t="shared" si="212"/>
        <v>#NAME?</v>
      </c>
      <c r="BC186" s="35" t="e">
        <f t="shared" si="212"/>
        <v>#NAME?</v>
      </c>
      <c r="BD186" s="35" t="e">
        <f t="shared" si="212"/>
        <v>#NAME?</v>
      </c>
      <c r="BE186" s="35" t="e">
        <f t="shared" si="212"/>
        <v>#NAME?</v>
      </c>
      <c r="BF186" s="35" t="e">
        <f t="shared" si="212"/>
        <v>#NAME?</v>
      </c>
      <c r="BG186" s="35" t="e">
        <f t="shared" si="212"/>
        <v>#NAME?</v>
      </c>
      <c r="BH186" s="35" t="e">
        <f t="shared" si="212"/>
        <v>#NAME?</v>
      </c>
      <c r="BI186" s="35" t="e">
        <f t="shared" si="212"/>
        <v>#NAME?</v>
      </c>
      <c r="BJ186" s="35" t="e">
        <f t="shared" si="212"/>
        <v>#NAME?</v>
      </c>
      <c r="BK186" s="35" t="e">
        <f t="shared" si="212"/>
        <v>#NAME?</v>
      </c>
      <c r="BL186" s="35" t="e">
        <f t="shared" si="212"/>
        <v>#NAME?</v>
      </c>
      <c r="BM186" s="35" t="e">
        <f t="shared" si="212"/>
        <v>#NAME?</v>
      </c>
      <c r="BN186" s="35" t="e">
        <f t="shared" si="212"/>
        <v>#NAME?</v>
      </c>
      <c r="BO186" s="35" t="e">
        <f t="shared" si="212"/>
        <v>#NAME?</v>
      </c>
      <c r="BP186" s="35" t="e">
        <f t="shared" si="212"/>
        <v>#NAME?</v>
      </c>
      <c r="BQ186" s="35" t="e">
        <f t="shared" si="212"/>
        <v>#NAME?</v>
      </c>
      <c r="BR186" s="35" t="e">
        <f t="shared" si="212"/>
        <v>#NAME?</v>
      </c>
      <c r="BS186" s="35" t="e">
        <f t="shared" si="212"/>
        <v>#NAME?</v>
      </c>
      <c r="BT186" s="35" t="e">
        <f t="shared" si="212"/>
        <v>#NAME?</v>
      </c>
      <c r="BU186" s="35" t="e">
        <f t="shared" si="212"/>
        <v>#NAME?</v>
      </c>
      <c r="BV186" s="35" t="e">
        <f t="shared" si="212"/>
        <v>#NAME?</v>
      </c>
      <c r="BW186" s="35" t="e">
        <f t="shared" si="212"/>
        <v>#NAME?</v>
      </c>
      <c r="BX186" s="35" t="e">
        <f t="shared" si="212"/>
        <v>#NAME?</v>
      </c>
      <c r="BY186" s="35" t="e">
        <f t="shared" si="212"/>
        <v>#NAME?</v>
      </c>
      <c r="BZ186" s="35" t="e">
        <f t="shared" si="212"/>
        <v>#NAME?</v>
      </c>
      <c r="CA186" s="35" t="e">
        <f t="shared" si="212"/>
        <v>#NAME?</v>
      </c>
      <c r="CB186" s="35" t="e">
        <f t="shared" ref="CB186:CI186" si="213">-CB183*CB185</f>
        <v>#NAME?</v>
      </c>
      <c r="CC186" s="35" t="e">
        <f t="shared" si="213"/>
        <v>#NAME?</v>
      </c>
      <c r="CD186" s="35" t="e">
        <f t="shared" si="213"/>
        <v>#NAME?</v>
      </c>
      <c r="CE186" s="35" t="e">
        <f t="shared" si="213"/>
        <v>#NAME?</v>
      </c>
      <c r="CF186" s="35" t="e">
        <f t="shared" si="213"/>
        <v>#NAME?</v>
      </c>
      <c r="CG186" s="35" t="e">
        <f t="shared" si="213"/>
        <v>#NAME?</v>
      </c>
      <c r="CH186" s="35" t="e">
        <f t="shared" si="213"/>
        <v>#NAME?</v>
      </c>
      <c r="CI186" s="35" t="e">
        <f t="shared" si="213"/>
        <v>#NAME?</v>
      </c>
    </row>
    <row r="187" spans="1:87" x14ac:dyDescent="0.4">
      <c r="B187" t="s">
        <v>80</v>
      </c>
      <c r="C187" t="s">
        <v>190</v>
      </c>
      <c r="E187" s="31" t="str">
        <f>"# of subscriers - "&amp;E181</f>
        <v># of subscriers - Subscription revenue - Last tier, secondary:</v>
      </c>
      <c r="F187" s="31"/>
      <c r="G187" s="67"/>
      <c r="H187" s="32" t="e">
        <f t="shared" ref="H187:N187" si="214">SUMIF($3:$3,H$1,187:187)</f>
        <v>#NAME?</v>
      </c>
      <c r="I187" s="32" t="e">
        <f t="shared" si="214"/>
        <v>#NAME?</v>
      </c>
      <c r="J187" s="32" t="e">
        <f t="shared" si="214"/>
        <v>#NAME?</v>
      </c>
      <c r="K187" s="32" t="e">
        <f t="shared" si="214"/>
        <v>#NAME?</v>
      </c>
      <c r="L187" s="32" t="e">
        <f t="shared" si="214"/>
        <v>#NAME?</v>
      </c>
      <c r="M187" s="32" t="e">
        <f t="shared" si="214"/>
        <v>#NAME?</v>
      </c>
      <c r="N187" s="32">
        <f t="shared" si="214"/>
        <v>0</v>
      </c>
      <c r="O187" s="32"/>
      <c r="P187" s="32" t="e">
        <f>P183+P184+P186</f>
        <v>#NAME?</v>
      </c>
      <c r="Q187" s="32" t="e">
        <f t="shared" ref="Q187:CB187" si="215">Q183+Q184+Q186</f>
        <v>#NAME?</v>
      </c>
      <c r="R187" s="32" t="e">
        <f t="shared" si="215"/>
        <v>#NAME?</v>
      </c>
      <c r="S187" s="32" t="e">
        <f t="shared" si="215"/>
        <v>#NAME?</v>
      </c>
      <c r="T187" s="32" t="e">
        <f t="shared" si="215"/>
        <v>#NAME?</v>
      </c>
      <c r="U187" s="32" t="e">
        <f t="shared" si="215"/>
        <v>#NAME?</v>
      </c>
      <c r="V187" s="32" t="e">
        <f t="shared" si="215"/>
        <v>#NAME?</v>
      </c>
      <c r="W187" s="32" t="e">
        <f t="shared" si="215"/>
        <v>#NAME?</v>
      </c>
      <c r="X187" s="32" t="e">
        <f t="shared" si="215"/>
        <v>#NAME?</v>
      </c>
      <c r="Y187" s="32" t="e">
        <f t="shared" si="215"/>
        <v>#NAME?</v>
      </c>
      <c r="Z187" s="32" t="e">
        <f t="shared" si="215"/>
        <v>#NAME?</v>
      </c>
      <c r="AA187" s="32" t="e">
        <f t="shared" si="215"/>
        <v>#NAME?</v>
      </c>
      <c r="AB187" s="32" t="e">
        <f t="shared" si="215"/>
        <v>#NAME?</v>
      </c>
      <c r="AC187" s="32" t="e">
        <f t="shared" si="215"/>
        <v>#NAME?</v>
      </c>
      <c r="AD187" s="32" t="e">
        <f t="shared" si="215"/>
        <v>#NAME?</v>
      </c>
      <c r="AE187" s="32" t="e">
        <f t="shared" si="215"/>
        <v>#NAME?</v>
      </c>
      <c r="AF187" s="32" t="e">
        <f t="shared" si="215"/>
        <v>#NAME?</v>
      </c>
      <c r="AG187" s="32" t="e">
        <f t="shared" si="215"/>
        <v>#NAME?</v>
      </c>
      <c r="AH187" s="32" t="e">
        <f t="shared" si="215"/>
        <v>#NAME?</v>
      </c>
      <c r="AI187" s="32" t="e">
        <f t="shared" si="215"/>
        <v>#NAME?</v>
      </c>
      <c r="AJ187" s="32" t="e">
        <f t="shared" si="215"/>
        <v>#NAME?</v>
      </c>
      <c r="AK187" s="32" t="e">
        <f t="shared" si="215"/>
        <v>#NAME?</v>
      </c>
      <c r="AL187" s="32" t="e">
        <f t="shared" si="215"/>
        <v>#NAME?</v>
      </c>
      <c r="AM187" s="32" t="e">
        <f t="shared" si="215"/>
        <v>#NAME?</v>
      </c>
      <c r="AN187" s="32" t="e">
        <f t="shared" si="215"/>
        <v>#NAME?</v>
      </c>
      <c r="AO187" s="32" t="e">
        <f t="shared" si="215"/>
        <v>#NAME?</v>
      </c>
      <c r="AP187" s="32" t="e">
        <f t="shared" si="215"/>
        <v>#NAME?</v>
      </c>
      <c r="AQ187" s="32" t="e">
        <f t="shared" si="215"/>
        <v>#NAME?</v>
      </c>
      <c r="AR187" s="32" t="e">
        <f t="shared" si="215"/>
        <v>#NAME?</v>
      </c>
      <c r="AS187" s="32" t="e">
        <f t="shared" si="215"/>
        <v>#NAME?</v>
      </c>
      <c r="AT187" s="32" t="e">
        <f t="shared" si="215"/>
        <v>#NAME?</v>
      </c>
      <c r="AU187" s="32" t="e">
        <f t="shared" si="215"/>
        <v>#NAME?</v>
      </c>
      <c r="AV187" s="32" t="e">
        <f t="shared" si="215"/>
        <v>#NAME?</v>
      </c>
      <c r="AW187" s="32" t="e">
        <f t="shared" si="215"/>
        <v>#NAME?</v>
      </c>
      <c r="AX187" s="32" t="e">
        <f t="shared" si="215"/>
        <v>#NAME?</v>
      </c>
      <c r="AY187" s="32" t="e">
        <f t="shared" si="215"/>
        <v>#NAME?</v>
      </c>
      <c r="AZ187" s="32" t="e">
        <f t="shared" si="215"/>
        <v>#NAME?</v>
      </c>
      <c r="BA187" s="32" t="e">
        <f t="shared" si="215"/>
        <v>#NAME?</v>
      </c>
      <c r="BB187" s="32" t="e">
        <f t="shared" si="215"/>
        <v>#NAME?</v>
      </c>
      <c r="BC187" s="32" t="e">
        <f t="shared" si="215"/>
        <v>#NAME?</v>
      </c>
      <c r="BD187" s="32" t="e">
        <f t="shared" si="215"/>
        <v>#NAME?</v>
      </c>
      <c r="BE187" s="32" t="e">
        <f t="shared" si="215"/>
        <v>#NAME?</v>
      </c>
      <c r="BF187" s="32" t="e">
        <f t="shared" si="215"/>
        <v>#NAME?</v>
      </c>
      <c r="BG187" s="32" t="e">
        <f t="shared" si="215"/>
        <v>#NAME?</v>
      </c>
      <c r="BH187" s="32" t="e">
        <f t="shared" si="215"/>
        <v>#NAME?</v>
      </c>
      <c r="BI187" s="32" t="e">
        <f t="shared" si="215"/>
        <v>#NAME?</v>
      </c>
      <c r="BJ187" s="32" t="e">
        <f t="shared" si="215"/>
        <v>#NAME?</v>
      </c>
      <c r="BK187" s="32" t="e">
        <f t="shared" si="215"/>
        <v>#NAME?</v>
      </c>
      <c r="BL187" s="32" t="e">
        <f t="shared" si="215"/>
        <v>#NAME?</v>
      </c>
      <c r="BM187" s="32" t="e">
        <f t="shared" si="215"/>
        <v>#NAME?</v>
      </c>
      <c r="BN187" s="32" t="e">
        <f t="shared" si="215"/>
        <v>#NAME?</v>
      </c>
      <c r="BO187" s="32" t="e">
        <f t="shared" si="215"/>
        <v>#NAME?</v>
      </c>
      <c r="BP187" s="32" t="e">
        <f t="shared" si="215"/>
        <v>#NAME?</v>
      </c>
      <c r="BQ187" s="32" t="e">
        <f t="shared" si="215"/>
        <v>#NAME?</v>
      </c>
      <c r="BR187" s="32" t="e">
        <f t="shared" si="215"/>
        <v>#NAME?</v>
      </c>
      <c r="BS187" s="32" t="e">
        <f t="shared" si="215"/>
        <v>#NAME?</v>
      </c>
      <c r="BT187" s="32" t="e">
        <f t="shared" si="215"/>
        <v>#NAME?</v>
      </c>
      <c r="BU187" s="32" t="e">
        <f t="shared" si="215"/>
        <v>#NAME?</v>
      </c>
      <c r="BV187" s="32" t="e">
        <f t="shared" si="215"/>
        <v>#NAME?</v>
      </c>
      <c r="BW187" s="32" t="e">
        <f t="shared" si="215"/>
        <v>#NAME?</v>
      </c>
      <c r="BX187" s="32" t="e">
        <f t="shared" si="215"/>
        <v>#NAME?</v>
      </c>
      <c r="BY187" s="32" t="e">
        <f t="shared" si="215"/>
        <v>#NAME?</v>
      </c>
      <c r="BZ187" s="32" t="e">
        <f t="shared" si="215"/>
        <v>#NAME?</v>
      </c>
      <c r="CA187" s="32" t="e">
        <f t="shared" si="215"/>
        <v>#NAME?</v>
      </c>
      <c r="CB187" s="32" t="e">
        <f t="shared" si="215"/>
        <v>#NAME?</v>
      </c>
      <c r="CC187" s="32" t="e">
        <f t="shared" ref="CC187:CI187" si="216">CC183+CC184+CC186</f>
        <v>#NAME?</v>
      </c>
      <c r="CD187" s="32" t="e">
        <f t="shared" si="216"/>
        <v>#NAME?</v>
      </c>
      <c r="CE187" s="32" t="e">
        <f t="shared" si="216"/>
        <v>#NAME?</v>
      </c>
      <c r="CF187" s="32" t="e">
        <f t="shared" si="216"/>
        <v>#NAME?</v>
      </c>
      <c r="CG187" s="32" t="e">
        <f t="shared" si="216"/>
        <v>#NAME?</v>
      </c>
      <c r="CH187" s="32" t="e">
        <f t="shared" si="216"/>
        <v>#NAME?</v>
      </c>
      <c r="CI187" s="32" t="e">
        <f t="shared" si="216"/>
        <v>#NAME?</v>
      </c>
    </row>
    <row r="188" spans="1:87" x14ac:dyDescent="0.4">
      <c r="B188" s="6"/>
      <c r="C188" t="s">
        <v>190</v>
      </c>
      <c r="E188" s="12" t="s">
        <v>62</v>
      </c>
      <c r="F188" s="12"/>
      <c r="G188" s="13"/>
      <c r="H188" s="34" t="e">
        <f t="shared" ref="H188:M188" si="217">H187-SUM(H186,H183:H184)</f>
        <v>#NAME?</v>
      </c>
      <c r="I188" s="34" t="e">
        <f t="shared" si="217"/>
        <v>#NAME?</v>
      </c>
      <c r="J188" s="34" t="e">
        <f t="shared" si="217"/>
        <v>#NAME?</v>
      </c>
      <c r="K188" s="34" t="e">
        <f t="shared" si="217"/>
        <v>#NAME?</v>
      </c>
      <c r="L188" s="34" t="e">
        <f t="shared" si="217"/>
        <v>#NAME?</v>
      </c>
      <c r="M188" s="34" t="e">
        <f t="shared" si="217"/>
        <v>#NAME?</v>
      </c>
      <c r="N188" s="34">
        <f>N187-SUM(N186,N183:N184)</f>
        <v>0</v>
      </c>
      <c r="O188" s="34"/>
      <c r="P188" s="34" t="e">
        <f>P187-SUM(P186,P183:P184)</f>
        <v>#NAME?</v>
      </c>
      <c r="Q188" s="34" t="e">
        <f t="shared" ref="Q188:CB188" si="218">Q187-SUM(Q186,Q183:Q184)</f>
        <v>#NAME?</v>
      </c>
      <c r="R188" s="34" t="e">
        <f t="shared" si="218"/>
        <v>#NAME?</v>
      </c>
      <c r="S188" s="34" t="e">
        <f t="shared" si="218"/>
        <v>#NAME?</v>
      </c>
      <c r="T188" s="34" t="e">
        <f t="shared" si="218"/>
        <v>#NAME?</v>
      </c>
      <c r="U188" s="34" t="e">
        <f t="shared" si="218"/>
        <v>#NAME?</v>
      </c>
      <c r="V188" s="34" t="e">
        <f t="shared" si="218"/>
        <v>#NAME?</v>
      </c>
      <c r="W188" s="34" t="e">
        <f t="shared" si="218"/>
        <v>#NAME?</v>
      </c>
      <c r="X188" s="34" t="e">
        <f t="shared" si="218"/>
        <v>#NAME?</v>
      </c>
      <c r="Y188" s="34" t="e">
        <f t="shared" si="218"/>
        <v>#NAME?</v>
      </c>
      <c r="Z188" s="34" t="e">
        <f t="shared" si="218"/>
        <v>#NAME?</v>
      </c>
      <c r="AA188" s="34" t="e">
        <f t="shared" si="218"/>
        <v>#NAME?</v>
      </c>
      <c r="AB188" s="34" t="e">
        <f t="shared" si="218"/>
        <v>#NAME?</v>
      </c>
      <c r="AC188" s="34" t="e">
        <f t="shared" si="218"/>
        <v>#NAME?</v>
      </c>
      <c r="AD188" s="34" t="e">
        <f t="shared" si="218"/>
        <v>#NAME?</v>
      </c>
      <c r="AE188" s="34" t="e">
        <f t="shared" si="218"/>
        <v>#NAME?</v>
      </c>
      <c r="AF188" s="34" t="e">
        <f t="shared" si="218"/>
        <v>#NAME?</v>
      </c>
      <c r="AG188" s="34" t="e">
        <f t="shared" si="218"/>
        <v>#NAME?</v>
      </c>
      <c r="AH188" s="34" t="e">
        <f t="shared" si="218"/>
        <v>#NAME?</v>
      </c>
      <c r="AI188" s="34" t="e">
        <f t="shared" si="218"/>
        <v>#NAME?</v>
      </c>
      <c r="AJ188" s="34" t="e">
        <f t="shared" si="218"/>
        <v>#NAME?</v>
      </c>
      <c r="AK188" s="34" t="e">
        <f t="shared" si="218"/>
        <v>#NAME?</v>
      </c>
      <c r="AL188" s="34" t="e">
        <f t="shared" si="218"/>
        <v>#NAME?</v>
      </c>
      <c r="AM188" s="34" t="e">
        <f t="shared" si="218"/>
        <v>#NAME?</v>
      </c>
      <c r="AN188" s="34" t="e">
        <f t="shared" si="218"/>
        <v>#NAME?</v>
      </c>
      <c r="AO188" s="34" t="e">
        <f t="shared" si="218"/>
        <v>#NAME?</v>
      </c>
      <c r="AP188" s="34" t="e">
        <f t="shared" si="218"/>
        <v>#NAME?</v>
      </c>
      <c r="AQ188" s="34" t="e">
        <f t="shared" si="218"/>
        <v>#NAME?</v>
      </c>
      <c r="AR188" s="34" t="e">
        <f t="shared" si="218"/>
        <v>#NAME?</v>
      </c>
      <c r="AS188" s="34" t="e">
        <f t="shared" si="218"/>
        <v>#NAME?</v>
      </c>
      <c r="AT188" s="34" t="e">
        <f t="shared" si="218"/>
        <v>#NAME?</v>
      </c>
      <c r="AU188" s="34" t="e">
        <f t="shared" si="218"/>
        <v>#NAME?</v>
      </c>
      <c r="AV188" s="34" t="e">
        <f t="shared" si="218"/>
        <v>#NAME?</v>
      </c>
      <c r="AW188" s="34" t="e">
        <f t="shared" si="218"/>
        <v>#NAME?</v>
      </c>
      <c r="AX188" s="34" t="e">
        <f t="shared" si="218"/>
        <v>#NAME?</v>
      </c>
      <c r="AY188" s="34" t="e">
        <f t="shared" si="218"/>
        <v>#NAME?</v>
      </c>
      <c r="AZ188" s="34" t="e">
        <f t="shared" si="218"/>
        <v>#NAME?</v>
      </c>
      <c r="BA188" s="34" t="e">
        <f t="shared" si="218"/>
        <v>#NAME?</v>
      </c>
      <c r="BB188" s="34" t="e">
        <f t="shared" si="218"/>
        <v>#NAME?</v>
      </c>
      <c r="BC188" s="34" t="e">
        <f t="shared" si="218"/>
        <v>#NAME?</v>
      </c>
      <c r="BD188" s="34" t="e">
        <f t="shared" si="218"/>
        <v>#NAME?</v>
      </c>
      <c r="BE188" s="34" t="e">
        <f t="shared" si="218"/>
        <v>#NAME?</v>
      </c>
      <c r="BF188" s="34" t="e">
        <f t="shared" si="218"/>
        <v>#NAME?</v>
      </c>
      <c r="BG188" s="34" t="e">
        <f t="shared" si="218"/>
        <v>#NAME?</v>
      </c>
      <c r="BH188" s="34" t="e">
        <f t="shared" si="218"/>
        <v>#NAME?</v>
      </c>
      <c r="BI188" s="34" t="e">
        <f t="shared" si="218"/>
        <v>#NAME?</v>
      </c>
      <c r="BJ188" s="34" t="e">
        <f t="shared" si="218"/>
        <v>#NAME?</v>
      </c>
      <c r="BK188" s="34" t="e">
        <f t="shared" si="218"/>
        <v>#NAME?</v>
      </c>
      <c r="BL188" s="34" t="e">
        <f t="shared" si="218"/>
        <v>#NAME?</v>
      </c>
      <c r="BM188" s="34" t="e">
        <f t="shared" si="218"/>
        <v>#NAME?</v>
      </c>
      <c r="BN188" s="34" t="e">
        <f t="shared" si="218"/>
        <v>#NAME?</v>
      </c>
      <c r="BO188" s="34" t="e">
        <f t="shared" si="218"/>
        <v>#NAME?</v>
      </c>
      <c r="BP188" s="34" t="e">
        <f t="shared" si="218"/>
        <v>#NAME?</v>
      </c>
      <c r="BQ188" s="34" t="e">
        <f t="shared" si="218"/>
        <v>#NAME?</v>
      </c>
      <c r="BR188" s="34" t="e">
        <f t="shared" si="218"/>
        <v>#NAME?</v>
      </c>
      <c r="BS188" s="34" t="e">
        <f t="shared" si="218"/>
        <v>#NAME?</v>
      </c>
      <c r="BT188" s="34" t="e">
        <f t="shared" si="218"/>
        <v>#NAME?</v>
      </c>
      <c r="BU188" s="34" t="e">
        <f t="shared" si="218"/>
        <v>#NAME?</v>
      </c>
      <c r="BV188" s="34" t="e">
        <f t="shared" si="218"/>
        <v>#NAME?</v>
      </c>
      <c r="BW188" s="34" t="e">
        <f t="shared" si="218"/>
        <v>#NAME?</v>
      </c>
      <c r="BX188" s="34" t="e">
        <f t="shared" si="218"/>
        <v>#NAME?</v>
      </c>
      <c r="BY188" s="34" t="e">
        <f t="shared" si="218"/>
        <v>#NAME?</v>
      </c>
      <c r="BZ188" s="34" t="e">
        <f t="shared" si="218"/>
        <v>#NAME?</v>
      </c>
      <c r="CA188" s="34" t="e">
        <f t="shared" si="218"/>
        <v>#NAME?</v>
      </c>
      <c r="CB188" s="34" t="e">
        <f t="shared" si="218"/>
        <v>#NAME?</v>
      </c>
      <c r="CC188" s="34" t="e">
        <f t="shared" ref="CC188:CI188" si="219">CC187-SUM(CC186,CC183:CC184)</f>
        <v>#NAME?</v>
      </c>
      <c r="CD188" s="34" t="e">
        <f t="shared" si="219"/>
        <v>#NAME?</v>
      </c>
      <c r="CE188" s="34" t="e">
        <f t="shared" si="219"/>
        <v>#NAME?</v>
      </c>
      <c r="CF188" s="34" t="e">
        <f t="shared" si="219"/>
        <v>#NAME?</v>
      </c>
      <c r="CG188" s="34" t="e">
        <f t="shared" si="219"/>
        <v>#NAME?</v>
      </c>
      <c r="CH188" s="34" t="e">
        <f t="shared" si="219"/>
        <v>#NAME?</v>
      </c>
      <c r="CI188" s="34" t="e">
        <f t="shared" si="219"/>
        <v>#NAME?</v>
      </c>
    </row>
    <row r="189" spans="1:87" x14ac:dyDescent="0.4">
      <c r="B189" s="6"/>
      <c r="C189" t="s">
        <v>190</v>
      </c>
      <c r="E189" s="12"/>
      <c r="F189" s="12"/>
      <c r="G189" s="13"/>
      <c r="H189" s="34"/>
      <c r="I189" s="34"/>
      <c r="J189" s="34"/>
      <c r="K189" s="34"/>
      <c r="L189" s="34"/>
      <c r="M189" s="34"/>
      <c r="N189" s="34"/>
      <c r="O189" s="34"/>
      <c r="P189" s="34"/>
      <c r="Q189" s="34"/>
      <c r="R189" s="34"/>
      <c r="S189" s="34"/>
      <c r="T189" s="34"/>
      <c r="U189" s="34"/>
      <c r="V189" s="34"/>
      <c r="W189" s="34"/>
      <c r="X189" s="34"/>
      <c r="Y189" s="34"/>
      <c r="Z189" s="34"/>
      <c r="AA189" s="34"/>
      <c r="AB189" s="34"/>
      <c r="AC189" s="34"/>
      <c r="AD189" s="34"/>
      <c r="AE189" s="34"/>
      <c r="AF189" s="34"/>
      <c r="AG189" s="34"/>
      <c r="AH189" s="34"/>
      <c r="AI189" s="34"/>
      <c r="AJ189" s="34"/>
      <c r="AK189" s="34"/>
      <c r="AL189" s="34"/>
      <c r="AM189" s="34"/>
      <c r="AN189" s="34"/>
      <c r="AO189" s="34"/>
      <c r="AP189" s="34"/>
      <c r="AQ189" s="34"/>
      <c r="AR189" s="34"/>
      <c r="AS189" s="34"/>
      <c r="AT189" s="34"/>
      <c r="AU189" s="34"/>
      <c r="AV189" s="34"/>
      <c r="AW189" s="34"/>
      <c r="AX189" s="34"/>
      <c r="AY189" s="34"/>
      <c r="AZ189" s="34"/>
      <c r="BA189" s="34"/>
      <c r="BB189" s="34"/>
      <c r="BC189" s="34"/>
      <c r="BD189" s="34"/>
      <c r="BE189" s="34"/>
      <c r="BF189" s="34"/>
      <c r="BG189" s="34"/>
      <c r="BH189" s="34"/>
      <c r="BI189" s="34"/>
      <c r="BJ189" s="34"/>
      <c r="BK189" s="34"/>
      <c r="BL189" s="34"/>
      <c r="BM189" s="34"/>
      <c r="BN189" s="34"/>
      <c r="BO189" s="34"/>
      <c r="BP189" s="34"/>
      <c r="BQ189" s="34"/>
      <c r="BR189" s="34"/>
      <c r="BS189" s="34"/>
      <c r="BT189" s="34"/>
      <c r="BU189" s="34"/>
      <c r="BV189" s="34"/>
      <c r="BW189" s="34"/>
      <c r="BX189" s="34"/>
      <c r="BY189" s="34"/>
      <c r="BZ189" s="34"/>
      <c r="CA189" s="34"/>
      <c r="CB189" s="34"/>
      <c r="CC189" s="34"/>
      <c r="CD189" s="34"/>
      <c r="CE189" s="34"/>
      <c r="CF189" s="34"/>
      <c r="CG189" s="34"/>
      <c r="CH189" s="34"/>
      <c r="CI189" s="34"/>
    </row>
    <row r="190" spans="1:87" x14ac:dyDescent="0.4">
      <c r="B190" s="6"/>
      <c r="C190" t="s">
        <v>190</v>
      </c>
      <c r="E190" s="12" t="s">
        <v>75</v>
      </c>
      <c r="F190" s="12"/>
      <c r="G190" s="13"/>
      <c r="H190" s="34"/>
      <c r="I190" s="34"/>
      <c r="J190" s="34"/>
      <c r="K190" s="34"/>
      <c r="L190" s="34"/>
      <c r="M190" s="34"/>
      <c r="N190" s="34"/>
      <c r="O190" s="34"/>
      <c r="P190" s="34"/>
      <c r="Q190" s="34"/>
      <c r="R190" s="34"/>
      <c r="S190" s="34"/>
      <c r="T190" s="34"/>
      <c r="U190" s="34"/>
      <c r="V190" s="34"/>
      <c r="W190" s="34"/>
      <c r="X190" s="34"/>
      <c r="Y190" s="34"/>
      <c r="Z190" s="34"/>
      <c r="AA190" s="34"/>
      <c r="AB190" s="34"/>
      <c r="AC190" s="34"/>
      <c r="AD190" s="34"/>
      <c r="AE190" s="34"/>
      <c r="AF190" s="34"/>
      <c r="AG190" s="34"/>
      <c r="AH190" s="34"/>
      <c r="AI190" s="34"/>
      <c r="AJ190" s="34"/>
      <c r="AK190" s="34"/>
      <c r="AL190" s="34"/>
      <c r="AM190" s="34"/>
      <c r="AN190" s="34"/>
      <c r="AO190" s="34"/>
      <c r="AP190" s="34"/>
      <c r="AQ190" s="34"/>
      <c r="AR190" s="34"/>
      <c r="AS190" s="34"/>
      <c r="AT190" s="34"/>
      <c r="AU190" s="34"/>
      <c r="AV190" s="34"/>
      <c r="AW190" s="34"/>
      <c r="AX190" s="34"/>
      <c r="AY190" s="34"/>
      <c r="AZ190" s="34"/>
      <c r="BA190" s="34"/>
      <c r="BB190" s="34"/>
      <c r="BC190" s="34"/>
      <c r="BD190" s="34"/>
      <c r="BE190" s="34"/>
      <c r="BF190" s="34"/>
      <c r="BG190" s="34"/>
      <c r="BH190" s="34"/>
      <c r="BI190" s="34"/>
      <c r="BJ190" s="34"/>
      <c r="BK190" s="34"/>
      <c r="BL190" s="34"/>
      <c r="BM190" s="34"/>
      <c r="BN190" s="34"/>
      <c r="BO190" s="34"/>
      <c r="BP190" s="34"/>
      <c r="BQ190" s="34"/>
      <c r="BR190" s="34"/>
      <c r="BS190" s="34"/>
      <c r="BT190" s="34"/>
      <c r="BU190" s="34"/>
      <c r="BV190" s="34"/>
      <c r="BW190" s="34"/>
      <c r="BX190" s="34"/>
      <c r="BY190" s="34"/>
      <c r="BZ190" s="34"/>
      <c r="CA190" s="34"/>
      <c r="CB190" s="34"/>
      <c r="CC190" s="34"/>
      <c r="CD190" s="34"/>
      <c r="CE190" s="34"/>
      <c r="CF190" s="34"/>
      <c r="CG190" s="34"/>
      <c r="CH190" s="34"/>
      <c r="CI190" s="34"/>
    </row>
    <row r="191" spans="1:87" x14ac:dyDescent="0.4">
      <c r="A191" s="6"/>
      <c r="B191" s="6"/>
      <c r="C191" t="s">
        <v>190</v>
      </c>
      <c r="E191" s="12" t="s">
        <v>77</v>
      </c>
      <c r="F191" s="12"/>
      <c r="G191" s="13"/>
      <c r="H191" s="29">
        <v>20</v>
      </c>
      <c r="I191" s="29">
        <v>20</v>
      </c>
      <c r="J191" s="29">
        <v>20</v>
      </c>
      <c r="K191" s="29">
        <v>20</v>
      </c>
      <c r="L191" s="29">
        <v>20</v>
      </c>
      <c r="M191" s="29">
        <v>20</v>
      </c>
      <c r="N191" s="36"/>
      <c r="O191" s="36"/>
      <c r="P191" s="30" t="e" cm="1">
        <f t="array" ref="P191">INDEX($H:$M,ROW(),MATCH(P$2,$H$1:$M$1,0))</f>
        <v>#NAME?</v>
      </c>
      <c r="Q191" s="30" t="e" cm="1">
        <f t="array" ref="Q191">INDEX($H:$M,ROW(),MATCH(Q$2,$H$1:$M$1,0))</f>
        <v>#NAME?</v>
      </c>
      <c r="R191" s="30" t="e" cm="1">
        <f t="array" ref="R191">INDEX($H:$M,ROW(),MATCH(R$2,$H$1:$M$1,0))</f>
        <v>#NAME?</v>
      </c>
      <c r="S191" s="30" t="e" cm="1">
        <f t="array" ref="S191">INDEX($H:$M,ROW(),MATCH(S$2,$H$1:$M$1,0))</f>
        <v>#NAME?</v>
      </c>
      <c r="T191" s="30" t="e" cm="1">
        <f t="array" ref="T191">INDEX($H:$M,ROW(),MATCH(T$2,$H$1:$M$1,0))</f>
        <v>#NAME?</v>
      </c>
      <c r="U191" s="30" t="e" cm="1">
        <f t="array" ref="U191">INDEX($H:$M,ROW(),MATCH(U$2,$H$1:$M$1,0))</f>
        <v>#NAME?</v>
      </c>
      <c r="V191" s="30" t="e" cm="1">
        <f t="array" ref="V191">INDEX($H:$M,ROW(),MATCH(V$2,$H$1:$M$1,0))</f>
        <v>#NAME?</v>
      </c>
      <c r="W191" s="30" t="e" cm="1">
        <f t="array" ref="W191">INDEX($H:$M,ROW(),MATCH(W$2,$H$1:$M$1,0))</f>
        <v>#NAME?</v>
      </c>
      <c r="X191" s="30" t="e" cm="1">
        <f t="array" ref="X191">INDEX($H:$M,ROW(),MATCH(X$2,$H$1:$M$1,0))</f>
        <v>#NAME?</v>
      </c>
      <c r="Y191" s="30" t="e" cm="1">
        <f t="array" ref="Y191">INDEX($H:$M,ROW(),MATCH(Y$2,$H$1:$M$1,0))</f>
        <v>#NAME?</v>
      </c>
      <c r="Z191" s="30" t="e" cm="1">
        <f t="array" ref="Z191">INDEX($H:$M,ROW(),MATCH(Z$2,$H$1:$M$1,0))</f>
        <v>#NAME?</v>
      </c>
      <c r="AA191" s="30" t="e" cm="1">
        <f t="array" ref="AA191">INDEX($H:$M,ROW(),MATCH(AA$2,$H$1:$M$1,0))</f>
        <v>#NAME?</v>
      </c>
      <c r="AB191" s="30" t="e" cm="1">
        <f t="array" ref="AB191">INDEX($H:$M,ROW(),MATCH(AB$2,$H$1:$M$1,0))</f>
        <v>#NAME?</v>
      </c>
      <c r="AC191" s="30" t="e" cm="1">
        <f t="array" ref="AC191">INDEX($H:$M,ROW(),MATCH(AC$2,$H$1:$M$1,0))</f>
        <v>#NAME?</v>
      </c>
      <c r="AD191" s="30" t="e" cm="1">
        <f t="array" ref="AD191">INDEX($H:$M,ROW(),MATCH(AD$2,$H$1:$M$1,0))</f>
        <v>#NAME?</v>
      </c>
      <c r="AE191" s="30" t="e" cm="1">
        <f t="array" ref="AE191">INDEX($H:$M,ROW(),MATCH(AE$2,$H$1:$M$1,0))</f>
        <v>#NAME?</v>
      </c>
      <c r="AF191" s="30" t="e" cm="1">
        <f t="array" ref="AF191">INDEX($H:$M,ROW(),MATCH(AF$2,$H$1:$M$1,0))</f>
        <v>#NAME?</v>
      </c>
      <c r="AG191" s="30" t="e" cm="1">
        <f t="array" ref="AG191">INDEX($H:$M,ROW(),MATCH(AG$2,$H$1:$M$1,0))</f>
        <v>#NAME?</v>
      </c>
      <c r="AH191" s="30" t="e" cm="1">
        <f t="array" ref="AH191">INDEX($H:$M,ROW(),MATCH(AH$2,$H$1:$M$1,0))</f>
        <v>#NAME?</v>
      </c>
      <c r="AI191" s="30" t="e" cm="1">
        <f t="array" ref="AI191">INDEX($H:$M,ROW(),MATCH(AI$2,$H$1:$M$1,0))</f>
        <v>#NAME?</v>
      </c>
      <c r="AJ191" s="30" t="e" cm="1">
        <f t="array" ref="AJ191">INDEX($H:$M,ROW(),MATCH(AJ$2,$H$1:$M$1,0))</f>
        <v>#NAME?</v>
      </c>
      <c r="AK191" s="30" t="e" cm="1">
        <f t="array" ref="AK191">INDEX($H:$M,ROW(),MATCH(AK$2,$H$1:$M$1,0))</f>
        <v>#NAME?</v>
      </c>
      <c r="AL191" s="30" t="e" cm="1">
        <f t="array" ref="AL191">INDEX($H:$M,ROW(),MATCH(AL$2,$H$1:$M$1,0))</f>
        <v>#NAME?</v>
      </c>
      <c r="AM191" s="30" t="e" cm="1">
        <f t="array" ref="AM191">INDEX($H:$M,ROW(),MATCH(AM$2,$H$1:$M$1,0))</f>
        <v>#NAME?</v>
      </c>
      <c r="AN191" s="30" t="e" cm="1">
        <f t="array" ref="AN191">INDEX($H:$M,ROW(),MATCH(AN$2,$H$1:$M$1,0))</f>
        <v>#NAME?</v>
      </c>
      <c r="AO191" s="30" t="e" cm="1">
        <f t="array" ref="AO191">INDEX($H:$M,ROW(),MATCH(AO$2,$H$1:$M$1,0))</f>
        <v>#NAME?</v>
      </c>
      <c r="AP191" s="30" t="e" cm="1">
        <f t="array" ref="AP191">INDEX($H:$M,ROW(),MATCH(AP$2,$H$1:$M$1,0))</f>
        <v>#NAME?</v>
      </c>
      <c r="AQ191" s="30" t="e" cm="1">
        <f t="array" ref="AQ191">INDEX($H:$M,ROW(),MATCH(AQ$2,$H$1:$M$1,0))</f>
        <v>#NAME?</v>
      </c>
      <c r="AR191" s="30" t="e" cm="1">
        <f t="array" ref="AR191">INDEX($H:$M,ROW(),MATCH(AR$2,$H$1:$M$1,0))</f>
        <v>#NAME?</v>
      </c>
      <c r="AS191" s="30" t="e" cm="1">
        <f t="array" ref="AS191">INDEX($H:$M,ROW(),MATCH(AS$2,$H$1:$M$1,0))</f>
        <v>#NAME?</v>
      </c>
      <c r="AT191" s="30" t="e" cm="1">
        <f t="array" ref="AT191">INDEX($H:$M,ROW(),MATCH(AT$2,$H$1:$M$1,0))</f>
        <v>#NAME?</v>
      </c>
      <c r="AU191" s="30" t="e" cm="1">
        <f t="array" ref="AU191">INDEX($H:$M,ROW(),MATCH(AU$2,$H$1:$M$1,0))</f>
        <v>#NAME?</v>
      </c>
      <c r="AV191" s="30" t="e" cm="1">
        <f t="array" ref="AV191">INDEX($H:$M,ROW(),MATCH(AV$2,$H$1:$M$1,0))</f>
        <v>#NAME?</v>
      </c>
      <c r="AW191" s="30" t="e" cm="1">
        <f t="array" ref="AW191">INDEX($H:$M,ROW(),MATCH(AW$2,$H$1:$M$1,0))</f>
        <v>#NAME?</v>
      </c>
      <c r="AX191" s="30" t="e" cm="1">
        <f t="array" ref="AX191">INDEX($H:$M,ROW(),MATCH(AX$2,$H$1:$M$1,0))</f>
        <v>#NAME?</v>
      </c>
      <c r="AY191" s="30" t="e" cm="1">
        <f t="array" ref="AY191">INDEX($H:$M,ROW(),MATCH(AY$2,$H$1:$M$1,0))</f>
        <v>#NAME?</v>
      </c>
      <c r="AZ191" s="30" t="e" cm="1">
        <f t="array" ref="AZ191">INDEX($H:$M,ROW(),MATCH(AZ$2,$H$1:$M$1,0))</f>
        <v>#NAME?</v>
      </c>
      <c r="BA191" s="30" t="e" cm="1">
        <f t="array" ref="BA191">INDEX($H:$M,ROW(),MATCH(BA$2,$H$1:$M$1,0))</f>
        <v>#NAME?</v>
      </c>
      <c r="BB191" s="30" t="e" cm="1">
        <f t="array" ref="BB191">INDEX($H:$M,ROW(),MATCH(BB$2,$H$1:$M$1,0))</f>
        <v>#NAME?</v>
      </c>
      <c r="BC191" s="30" t="e" cm="1">
        <f t="array" ref="BC191">INDEX($H:$M,ROW(),MATCH(BC$2,$H$1:$M$1,0))</f>
        <v>#NAME?</v>
      </c>
      <c r="BD191" s="30" t="e" cm="1">
        <f t="array" ref="BD191">INDEX($H:$M,ROW(),MATCH(BD$2,$H$1:$M$1,0))</f>
        <v>#NAME?</v>
      </c>
      <c r="BE191" s="30" t="e" cm="1">
        <f t="array" ref="BE191">INDEX($H:$M,ROW(),MATCH(BE$2,$H$1:$M$1,0))</f>
        <v>#NAME?</v>
      </c>
      <c r="BF191" s="30" t="e" cm="1">
        <f t="array" ref="BF191">INDEX($H:$M,ROW(),MATCH(BF$2,$H$1:$M$1,0))</f>
        <v>#NAME?</v>
      </c>
      <c r="BG191" s="30" t="e" cm="1">
        <f t="array" ref="BG191">INDEX($H:$M,ROW(),MATCH(BG$2,$H$1:$M$1,0))</f>
        <v>#NAME?</v>
      </c>
      <c r="BH191" s="30" t="e" cm="1">
        <f t="array" ref="BH191">INDEX($H:$M,ROW(),MATCH(BH$2,$H$1:$M$1,0))</f>
        <v>#NAME?</v>
      </c>
      <c r="BI191" s="30" t="e" cm="1">
        <f t="array" ref="BI191">INDEX($H:$M,ROW(),MATCH(BI$2,$H$1:$M$1,0))</f>
        <v>#NAME?</v>
      </c>
      <c r="BJ191" s="30" t="e" cm="1">
        <f t="array" ref="BJ191">INDEX($H:$M,ROW(),MATCH(BJ$2,$H$1:$M$1,0))</f>
        <v>#NAME?</v>
      </c>
      <c r="BK191" s="30" t="e" cm="1">
        <f t="array" ref="BK191">INDEX($H:$M,ROW(),MATCH(BK$2,$H$1:$M$1,0))</f>
        <v>#NAME?</v>
      </c>
      <c r="BL191" s="30" t="e" cm="1">
        <f t="array" ref="BL191">INDEX($H:$M,ROW(),MATCH(BL$2,$H$1:$M$1,0))</f>
        <v>#NAME?</v>
      </c>
      <c r="BM191" s="30" t="e" cm="1">
        <f t="array" ref="BM191">INDEX($H:$M,ROW(),MATCH(BM$2,$H$1:$M$1,0))</f>
        <v>#NAME?</v>
      </c>
      <c r="BN191" s="30" t="e" cm="1">
        <f t="array" ref="BN191">INDEX($H:$M,ROW(),MATCH(BN$2,$H$1:$M$1,0))</f>
        <v>#NAME?</v>
      </c>
      <c r="BO191" s="30" t="e" cm="1">
        <f t="array" ref="BO191">INDEX($H:$M,ROW(),MATCH(BO$2,$H$1:$M$1,0))</f>
        <v>#NAME?</v>
      </c>
      <c r="BP191" s="30" t="e" cm="1">
        <f t="array" ref="BP191">INDEX($H:$M,ROW(),MATCH(BP$2,$H$1:$M$1,0))</f>
        <v>#NAME?</v>
      </c>
      <c r="BQ191" s="30" t="e" cm="1">
        <f t="array" ref="BQ191">INDEX($H:$M,ROW(),MATCH(BQ$2,$H$1:$M$1,0))</f>
        <v>#NAME?</v>
      </c>
      <c r="BR191" s="30" t="e" cm="1">
        <f t="array" ref="BR191">INDEX($H:$M,ROW(),MATCH(BR$2,$H$1:$M$1,0))</f>
        <v>#NAME?</v>
      </c>
      <c r="BS191" s="30" t="e" cm="1">
        <f t="array" ref="BS191">INDEX($H:$M,ROW(),MATCH(BS$2,$H$1:$M$1,0))</f>
        <v>#NAME?</v>
      </c>
      <c r="BT191" s="30" t="e" cm="1">
        <f t="array" ref="BT191">INDEX($H:$M,ROW(),MATCH(BT$2,$H$1:$M$1,0))</f>
        <v>#NAME?</v>
      </c>
      <c r="BU191" s="30" t="e" cm="1">
        <f t="array" ref="BU191">INDEX($H:$M,ROW(),MATCH(BU$2,$H$1:$M$1,0))</f>
        <v>#NAME?</v>
      </c>
      <c r="BV191" s="30" t="e" cm="1">
        <f t="array" ref="BV191">INDEX($H:$M,ROW(),MATCH(BV$2,$H$1:$M$1,0))</f>
        <v>#NAME?</v>
      </c>
      <c r="BW191" s="30" t="e" cm="1">
        <f t="array" ref="BW191">INDEX($H:$M,ROW(),MATCH(BW$2,$H$1:$M$1,0))</f>
        <v>#NAME?</v>
      </c>
      <c r="BX191" s="30" t="e" cm="1">
        <f t="array" ref="BX191">INDEX($H:$M,ROW(),MATCH(BX$2,$H$1:$M$1,0))</f>
        <v>#NAME?</v>
      </c>
      <c r="BY191" s="30" t="e" cm="1">
        <f t="array" ref="BY191">INDEX($H:$M,ROW(),MATCH(BY$2,$H$1:$M$1,0))</f>
        <v>#NAME?</v>
      </c>
      <c r="BZ191" s="30" t="e" cm="1">
        <f t="array" ref="BZ191">INDEX($H:$M,ROW(),MATCH(BZ$2,$H$1:$M$1,0))</f>
        <v>#NAME?</v>
      </c>
      <c r="CA191" s="30" t="e" cm="1">
        <f t="array" ref="CA191">INDEX($H:$M,ROW(),MATCH(CA$2,$H$1:$M$1,0))</f>
        <v>#NAME?</v>
      </c>
      <c r="CB191" s="30" t="e" cm="1">
        <f t="array" ref="CB191">INDEX($H:$M,ROW(),MATCH(CB$2,$H$1:$M$1,0))</f>
        <v>#NAME?</v>
      </c>
      <c r="CC191" s="30" t="e" cm="1">
        <f t="array" ref="CC191">INDEX($H:$M,ROW(),MATCH(CC$2,$H$1:$M$1,0))</f>
        <v>#NAME?</v>
      </c>
      <c r="CD191" s="30" t="e" cm="1">
        <f t="array" ref="CD191">INDEX($H:$M,ROW(),MATCH(CD$2,$H$1:$M$1,0))</f>
        <v>#NAME?</v>
      </c>
      <c r="CE191" s="30" t="e" cm="1">
        <f t="array" ref="CE191">INDEX($H:$M,ROW(),MATCH(CE$2,$H$1:$M$1,0))</f>
        <v>#NAME?</v>
      </c>
      <c r="CF191" s="30" t="e" cm="1">
        <f t="array" ref="CF191">INDEX($H:$M,ROW(),MATCH(CF$2,$H$1:$M$1,0))</f>
        <v>#NAME?</v>
      </c>
      <c r="CG191" s="30" t="e" cm="1">
        <f t="array" ref="CG191">INDEX($H:$M,ROW(),MATCH(CG$2,$H$1:$M$1,0))</f>
        <v>#NAME?</v>
      </c>
      <c r="CH191" s="30" t="e" cm="1">
        <f t="array" ref="CH191">INDEX($H:$M,ROW(),MATCH(CH$2,$H$1:$M$1,0))</f>
        <v>#NAME?</v>
      </c>
      <c r="CI191" s="30" t="e" cm="1">
        <f t="array" ref="CI191">INDEX($H:$M,ROW(),MATCH(CI$2,$H$1:$M$1,0))</f>
        <v>#NAME?</v>
      </c>
    </row>
    <row r="192" spans="1:87" x14ac:dyDescent="0.4">
      <c r="B192" s="6" t="s">
        <v>198</v>
      </c>
      <c r="C192" t="s">
        <v>190</v>
      </c>
      <c r="E192" s="27" t="str">
        <f>SUBSTITUTE(E181,":","")&amp;" Revenue"</f>
        <v>Subscription revenue - Last tier, secondary Revenue</v>
      </c>
      <c r="F192" s="27"/>
      <c r="G192" s="9"/>
      <c r="H192" s="28" t="e">
        <f t="shared" ref="H192:M192" si="220">SUMIF($2:$2,H$1,192:192)</f>
        <v>#NAME?</v>
      </c>
      <c r="I192" s="28" t="e">
        <f t="shared" si="220"/>
        <v>#NAME?</v>
      </c>
      <c r="J192" s="28" t="e">
        <f t="shared" si="220"/>
        <v>#NAME?</v>
      </c>
      <c r="K192" s="28" t="e">
        <f t="shared" si="220"/>
        <v>#NAME?</v>
      </c>
      <c r="L192" s="28" t="e">
        <f t="shared" si="220"/>
        <v>#NAME?</v>
      </c>
      <c r="M192" s="28" t="e">
        <f t="shared" si="220"/>
        <v>#NAME?</v>
      </c>
      <c r="P192" s="28" t="e">
        <f t="shared" ref="P192:CA192" si="221">P191*AVERAGE(P187,P183)</f>
        <v>#NAME?</v>
      </c>
      <c r="Q192" s="28" t="e">
        <f t="shared" si="221"/>
        <v>#NAME?</v>
      </c>
      <c r="R192" s="28" t="e">
        <f t="shared" si="221"/>
        <v>#NAME?</v>
      </c>
      <c r="S192" s="28" t="e">
        <f t="shared" si="221"/>
        <v>#NAME?</v>
      </c>
      <c r="T192" s="28" t="e">
        <f t="shared" si="221"/>
        <v>#NAME?</v>
      </c>
      <c r="U192" s="28" t="e">
        <f t="shared" si="221"/>
        <v>#NAME?</v>
      </c>
      <c r="V192" s="28" t="e">
        <f t="shared" si="221"/>
        <v>#NAME?</v>
      </c>
      <c r="W192" s="28" t="e">
        <f t="shared" si="221"/>
        <v>#NAME?</v>
      </c>
      <c r="X192" s="28" t="e">
        <f t="shared" si="221"/>
        <v>#NAME?</v>
      </c>
      <c r="Y192" s="28" t="e">
        <f t="shared" si="221"/>
        <v>#NAME?</v>
      </c>
      <c r="Z192" s="28" t="e">
        <f t="shared" si="221"/>
        <v>#NAME?</v>
      </c>
      <c r="AA192" s="28" t="e">
        <f t="shared" si="221"/>
        <v>#NAME?</v>
      </c>
      <c r="AB192" s="28" t="e">
        <f t="shared" si="221"/>
        <v>#NAME?</v>
      </c>
      <c r="AC192" s="28" t="e">
        <f t="shared" si="221"/>
        <v>#NAME?</v>
      </c>
      <c r="AD192" s="28" t="e">
        <f t="shared" si="221"/>
        <v>#NAME?</v>
      </c>
      <c r="AE192" s="28" t="e">
        <f t="shared" si="221"/>
        <v>#NAME?</v>
      </c>
      <c r="AF192" s="28" t="e">
        <f t="shared" si="221"/>
        <v>#NAME?</v>
      </c>
      <c r="AG192" s="28" t="e">
        <f t="shared" si="221"/>
        <v>#NAME?</v>
      </c>
      <c r="AH192" s="28" t="e">
        <f t="shared" si="221"/>
        <v>#NAME?</v>
      </c>
      <c r="AI192" s="28" t="e">
        <f t="shared" si="221"/>
        <v>#NAME?</v>
      </c>
      <c r="AJ192" s="28" t="e">
        <f t="shared" si="221"/>
        <v>#NAME?</v>
      </c>
      <c r="AK192" s="28" t="e">
        <f t="shared" si="221"/>
        <v>#NAME?</v>
      </c>
      <c r="AL192" s="28" t="e">
        <f t="shared" si="221"/>
        <v>#NAME?</v>
      </c>
      <c r="AM192" s="28" t="e">
        <f t="shared" si="221"/>
        <v>#NAME?</v>
      </c>
      <c r="AN192" s="28" t="e">
        <f t="shared" si="221"/>
        <v>#NAME?</v>
      </c>
      <c r="AO192" s="28" t="e">
        <f t="shared" si="221"/>
        <v>#NAME?</v>
      </c>
      <c r="AP192" s="28" t="e">
        <f t="shared" si="221"/>
        <v>#NAME?</v>
      </c>
      <c r="AQ192" s="28" t="e">
        <f t="shared" si="221"/>
        <v>#NAME?</v>
      </c>
      <c r="AR192" s="28" t="e">
        <f t="shared" si="221"/>
        <v>#NAME?</v>
      </c>
      <c r="AS192" s="28" t="e">
        <f t="shared" si="221"/>
        <v>#NAME?</v>
      </c>
      <c r="AT192" s="28" t="e">
        <f t="shared" si="221"/>
        <v>#NAME?</v>
      </c>
      <c r="AU192" s="28" t="e">
        <f t="shared" si="221"/>
        <v>#NAME?</v>
      </c>
      <c r="AV192" s="28" t="e">
        <f t="shared" si="221"/>
        <v>#NAME?</v>
      </c>
      <c r="AW192" s="28" t="e">
        <f t="shared" si="221"/>
        <v>#NAME?</v>
      </c>
      <c r="AX192" s="28" t="e">
        <f t="shared" si="221"/>
        <v>#NAME?</v>
      </c>
      <c r="AY192" s="28" t="e">
        <f t="shared" si="221"/>
        <v>#NAME?</v>
      </c>
      <c r="AZ192" s="28" t="e">
        <f t="shared" si="221"/>
        <v>#NAME?</v>
      </c>
      <c r="BA192" s="28" t="e">
        <f t="shared" si="221"/>
        <v>#NAME?</v>
      </c>
      <c r="BB192" s="28" t="e">
        <f t="shared" si="221"/>
        <v>#NAME?</v>
      </c>
      <c r="BC192" s="28" t="e">
        <f t="shared" si="221"/>
        <v>#NAME?</v>
      </c>
      <c r="BD192" s="28" t="e">
        <f t="shared" si="221"/>
        <v>#NAME?</v>
      </c>
      <c r="BE192" s="28" t="e">
        <f t="shared" si="221"/>
        <v>#NAME?</v>
      </c>
      <c r="BF192" s="28" t="e">
        <f t="shared" si="221"/>
        <v>#NAME?</v>
      </c>
      <c r="BG192" s="28" t="e">
        <f t="shared" si="221"/>
        <v>#NAME?</v>
      </c>
      <c r="BH192" s="28" t="e">
        <f t="shared" si="221"/>
        <v>#NAME?</v>
      </c>
      <c r="BI192" s="28" t="e">
        <f t="shared" si="221"/>
        <v>#NAME?</v>
      </c>
      <c r="BJ192" s="28" t="e">
        <f t="shared" si="221"/>
        <v>#NAME?</v>
      </c>
      <c r="BK192" s="28" t="e">
        <f t="shared" si="221"/>
        <v>#NAME?</v>
      </c>
      <c r="BL192" s="28" t="e">
        <f t="shared" si="221"/>
        <v>#NAME?</v>
      </c>
      <c r="BM192" s="28" t="e">
        <f t="shared" si="221"/>
        <v>#NAME?</v>
      </c>
      <c r="BN192" s="28" t="e">
        <f t="shared" si="221"/>
        <v>#NAME?</v>
      </c>
      <c r="BO192" s="28" t="e">
        <f t="shared" si="221"/>
        <v>#NAME?</v>
      </c>
      <c r="BP192" s="28" t="e">
        <f t="shared" si="221"/>
        <v>#NAME?</v>
      </c>
      <c r="BQ192" s="28" t="e">
        <f t="shared" si="221"/>
        <v>#NAME?</v>
      </c>
      <c r="BR192" s="28" t="e">
        <f t="shared" si="221"/>
        <v>#NAME?</v>
      </c>
      <c r="BS192" s="28" t="e">
        <f t="shared" si="221"/>
        <v>#NAME?</v>
      </c>
      <c r="BT192" s="28" t="e">
        <f t="shared" si="221"/>
        <v>#NAME?</v>
      </c>
      <c r="BU192" s="28" t="e">
        <f t="shared" si="221"/>
        <v>#NAME?</v>
      </c>
      <c r="BV192" s="28" t="e">
        <f t="shared" si="221"/>
        <v>#NAME?</v>
      </c>
      <c r="BW192" s="28" t="e">
        <f t="shared" si="221"/>
        <v>#NAME?</v>
      </c>
      <c r="BX192" s="28" t="e">
        <f t="shared" si="221"/>
        <v>#NAME?</v>
      </c>
      <c r="BY192" s="28" t="e">
        <f t="shared" si="221"/>
        <v>#NAME?</v>
      </c>
      <c r="BZ192" s="28" t="e">
        <f t="shared" si="221"/>
        <v>#NAME?</v>
      </c>
      <c r="CA192" s="28" t="e">
        <f t="shared" si="221"/>
        <v>#NAME?</v>
      </c>
      <c r="CB192" s="28" t="e">
        <f t="shared" ref="CB192:CI192" si="222">CB191*AVERAGE(CB187,CB183)</f>
        <v>#NAME?</v>
      </c>
      <c r="CC192" s="28" t="e">
        <f t="shared" si="222"/>
        <v>#NAME?</v>
      </c>
      <c r="CD192" s="28" t="e">
        <f t="shared" si="222"/>
        <v>#NAME?</v>
      </c>
      <c r="CE192" s="28" t="e">
        <f t="shared" si="222"/>
        <v>#NAME?</v>
      </c>
      <c r="CF192" s="28" t="e">
        <f t="shared" si="222"/>
        <v>#NAME?</v>
      </c>
      <c r="CG192" s="28" t="e">
        <f t="shared" si="222"/>
        <v>#NAME?</v>
      </c>
      <c r="CH192" s="28" t="e">
        <f t="shared" si="222"/>
        <v>#NAME?</v>
      </c>
      <c r="CI192" s="28" t="e">
        <f t="shared" si="222"/>
        <v>#NAME?</v>
      </c>
    </row>
    <row r="193" spans="1:87" x14ac:dyDescent="0.4">
      <c r="C193" t="s">
        <v>190</v>
      </c>
    </row>
    <row r="194" spans="1:87" outlineLevel="1" x14ac:dyDescent="0.4">
      <c r="B194" s="6"/>
      <c r="C194" t="s">
        <v>190</v>
      </c>
      <c r="E194" s="12" t="s">
        <v>166</v>
      </c>
      <c r="F194" s="12"/>
      <c r="G194" s="13"/>
      <c r="H194" s="34"/>
      <c r="I194" s="34"/>
      <c r="J194" s="34"/>
      <c r="K194" s="34"/>
      <c r="L194" s="34"/>
      <c r="M194" s="34"/>
      <c r="P194" s="34" t="e">
        <f t="shared" ref="P194:CA194" si="223">P187</f>
        <v>#NAME?</v>
      </c>
      <c r="Q194" s="34" t="e">
        <f t="shared" si="223"/>
        <v>#NAME?</v>
      </c>
      <c r="R194" s="34" t="e">
        <f t="shared" si="223"/>
        <v>#NAME?</v>
      </c>
      <c r="S194" s="34" t="e">
        <f t="shared" si="223"/>
        <v>#NAME?</v>
      </c>
      <c r="T194" s="34" t="e">
        <f t="shared" si="223"/>
        <v>#NAME?</v>
      </c>
      <c r="U194" s="34" t="e">
        <f t="shared" si="223"/>
        <v>#NAME?</v>
      </c>
      <c r="V194" s="34" t="e">
        <f t="shared" si="223"/>
        <v>#NAME?</v>
      </c>
      <c r="W194" s="34" t="e">
        <f t="shared" si="223"/>
        <v>#NAME?</v>
      </c>
      <c r="X194" s="34" t="e">
        <f t="shared" si="223"/>
        <v>#NAME?</v>
      </c>
      <c r="Y194" s="34" t="e">
        <f t="shared" si="223"/>
        <v>#NAME?</v>
      </c>
      <c r="Z194" s="34" t="e">
        <f t="shared" si="223"/>
        <v>#NAME?</v>
      </c>
      <c r="AA194" s="34" t="e">
        <f t="shared" si="223"/>
        <v>#NAME?</v>
      </c>
      <c r="AB194" s="34" t="e">
        <f t="shared" si="223"/>
        <v>#NAME?</v>
      </c>
      <c r="AC194" s="34" t="e">
        <f t="shared" si="223"/>
        <v>#NAME?</v>
      </c>
      <c r="AD194" s="34" t="e">
        <f t="shared" si="223"/>
        <v>#NAME?</v>
      </c>
      <c r="AE194" s="34" t="e">
        <f t="shared" si="223"/>
        <v>#NAME?</v>
      </c>
      <c r="AF194" s="34" t="e">
        <f t="shared" si="223"/>
        <v>#NAME?</v>
      </c>
      <c r="AG194" s="34" t="e">
        <f t="shared" si="223"/>
        <v>#NAME?</v>
      </c>
      <c r="AH194" s="34" t="e">
        <f t="shared" si="223"/>
        <v>#NAME?</v>
      </c>
      <c r="AI194" s="34" t="e">
        <f t="shared" si="223"/>
        <v>#NAME?</v>
      </c>
      <c r="AJ194" s="34" t="e">
        <f t="shared" si="223"/>
        <v>#NAME?</v>
      </c>
      <c r="AK194" s="34" t="e">
        <f t="shared" si="223"/>
        <v>#NAME?</v>
      </c>
      <c r="AL194" s="34" t="e">
        <f t="shared" si="223"/>
        <v>#NAME?</v>
      </c>
      <c r="AM194" s="34" t="e">
        <f t="shared" si="223"/>
        <v>#NAME?</v>
      </c>
      <c r="AN194" s="34" t="e">
        <f t="shared" si="223"/>
        <v>#NAME?</v>
      </c>
      <c r="AO194" s="34" t="e">
        <f t="shared" si="223"/>
        <v>#NAME?</v>
      </c>
      <c r="AP194" s="34" t="e">
        <f t="shared" si="223"/>
        <v>#NAME?</v>
      </c>
      <c r="AQ194" s="34" t="e">
        <f t="shared" si="223"/>
        <v>#NAME?</v>
      </c>
      <c r="AR194" s="34" t="e">
        <f t="shared" si="223"/>
        <v>#NAME?</v>
      </c>
      <c r="AS194" s="34" t="e">
        <f t="shared" si="223"/>
        <v>#NAME?</v>
      </c>
      <c r="AT194" s="34" t="e">
        <f t="shared" si="223"/>
        <v>#NAME?</v>
      </c>
      <c r="AU194" s="34" t="e">
        <f t="shared" si="223"/>
        <v>#NAME?</v>
      </c>
      <c r="AV194" s="34" t="e">
        <f t="shared" si="223"/>
        <v>#NAME?</v>
      </c>
      <c r="AW194" s="34" t="e">
        <f t="shared" si="223"/>
        <v>#NAME?</v>
      </c>
      <c r="AX194" s="34" t="e">
        <f t="shared" si="223"/>
        <v>#NAME?</v>
      </c>
      <c r="AY194" s="34" t="e">
        <f t="shared" si="223"/>
        <v>#NAME?</v>
      </c>
      <c r="AZ194" s="34" t="e">
        <f t="shared" si="223"/>
        <v>#NAME?</v>
      </c>
      <c r="BA194" s="34" t="e">
        <f t="shared" si="223"/>
        <v>#NAME?</v>
      </c>
      <c r="BB194" s="34" t="e">
        <f t="shared" si="223"/>
        <v>#NAME?</v>
      </c>
      <c r="BC194" s="34" t="e">
        <f t="shared" si="223"/>
        <v>#NAME?</v>
      </c>
      <c r="BD194" s="34" t="e">
        <f t="shared" si="223"/>
        <v>#NAME?</v>
      </c>
      <c r="BE194" s="34" t="e">
        <f t="shared" si="223"/>
        <v>#NAME?</v>
      </c>
      <c r="BF194" s="34" t="e">
        <f t="shared" si="223"/>
        <v>#NAME?</v>
      </c>
      <c r="BG194" s="34" t="e">
        <f t="shared" si="223"/>
        <v>#NAME?</v>
      </c>
      <c r="BH194" s="34" t="e">
        <f t="shared" si="223"/>
        <v>#NAME?</v>
      </c>
      <c r="BI194" s="34" t="e">
        <f t="shared" si="223"/>
        <v>#NAME?</v>
      </c>
      <c r="BJ194" s="34" t="e">
        <f t="shared" si="223"/>
        <v>#NAME?</v>
      </c>
      <c r="BK194" s="34" t="e">
        <f t="shared" si="223"/>
        <v>#NAME?</v>
      </c>
      <c r="BL194" s="34" t="e">
        <f t="shared" si="223"/>
        <v>#NAME?</v>
      </c>
      <c r="BM194" s="34" t="e">
        <f t="shared" si="223"/>
        <v>#NAME?</v>
      </c>
      <c r="BN194" s="34" t="e">
        <f t="shared" si="223"/>
        <v>#NAME?</v>
      </c>
      <c r="BO194" s="34" t="e">
        <f t="shared" si="223"/>
        <v>#NAME?</v>
      </c>
      <c r="BP194" s="34" t="e">
        <f t="shared" si="223"/>
        <v>#NAME?</v>
      </c>
      <c r="BQ194" s="34" t="e">
        <f t="shared" si="223"/>
        <v>#NAME?</v>
      </c>
      <c r="BR194" s="34" t="e">
        <f t="shared" si="223"/>
        <v>#NAME?</v>
      </c>
      <c r="BS194" s="34" t="e">
        <f t="shared" si="223"/>
        <v>#NAME?</v>
      </c>
      <c r="BT194" s="34" t="e">
        <f t="shared" si="223"/>
        <v>#NAME?</v>
      </c>
      <c r="BU194" s="34" t="e">
        <f t="shared" si="223"/>
        <v>#NAME?</v>
      </c>
      <c r="BV194" s="34" t="e">
        <f t="shared" si="223"/>
        <v>#NAME?</v>
      </c>
      <c r="BW194" s="34" t="e">
        <f t="shared" si="223"/>
        <v>#NAME?</v>
      </c>
      <c r="BX194" s="34" t="e">
        <f t="shared" si="223"/>
        <v>#NAME?</v>
      </c>
      <c r="BY194" s="34" t="e">
        <f t="shared" si="223"/>
        <v>#NAME?</v>
      </c>
      <c r="BZ194" s="34" t="e">
        <f t="shared" si="223"/>
        <v>#NAME?</v>
      </c>
      <c r="CA194" s="34" t="e">
        <f t="shared" si="223"/>
        <v>#NAME?</v>
      </c>
      <c r="CB194" s="34" t="e">
        <f t="shared" ref="CB194:CI194" si="224">CB187</f>
        <v>#NAME?</v>
      </c>
      <c r="CC194" s="34" t="e">
        <f t="shared" si="224"/>
        <v>#NAME?</v>
      </c>
      <c r="CD194" s="34" t="e">
        <f t="shared" si="224"/>
        <v>#NAME?</v>
      </c>
      <c r="CE194" s="34" t="e">
        <f t="shared" si="224"/>
        <v>#NAME?</v>
      </c>
      <c r="CF194" s="34" t="e">
        <f t="shared" si="224"/>
        <v>#NAME?</v>
      </c>
      <c r="CG194" s="34" t="e">
        <f t="shared" si="224"/>
        <v>#NAME?</v>
      </c>
      <c r="CH194" s="34" t="e">
        <f t="shared" si="224"/>
        <v>#NAME?</v>
      </c>
      <c r="CI194" s="34" t="e">
        <f t="shared" si="224"/>
        <v>#NAME?</v>
      </c>
    </row>
    <row r="195" spans="1:87" outlineLevel="1" x14ac:dyDescent="0.4">
      <c r="C195" t="s">
        <v>190</v>
      </c>
    </row>
    <row r="196" spans="1:87" s="51" customFormat="1" x14ac:dyDescent="0.4">
      <c r="A196" s="46"/>
      <c r="C196" s="51" t="s">
        <v>154</v>
      </c>
      <c r="E196" s="48" t="s">
        <v>192</v>
      </c>
      <c r="F196" s="48"/>
      <c r="G196" s="70"/>
    </row>
    <row r="197" spans="1:87" x14ac:dyDescent="0.4">
      <c r="C197" t="s">
        <v>154</v>
      </c>
      <c r="E197" s="12" t="str">
        <f>"% "&amp;SUBSTITUTE(E196, ":", "")</f>
        <v>% % of revenue direct cost</v>
      </c>
      <c r="F197" s="12"/>
      <c r="G197" s="13"/>
      <c r="H197" s="16">
        <v>0.1</v>
      </c>
      <c r="I197" s="16">
        <v>0.1</v>
      </c>
      <c r="J197" s="16">
        <v>0.1</v>
      </c>
      <c r="K197" s="16">
        <v>0.1</v>
      </c>
      <c r="L197" s="16">
        <v>0.1</v>
      </c>
      <c r="M197" s="16">
        <v>0.1</v>
      </c>
      <c r="P197" s="20" t="e" cm="1">
        <f t="array" ref="P197">INDEX($H:$M,ROW(),MATCH(P$2,$H$1:$M$1,0))</f>
        <v>#NAME?</v>
      </c>
      <c r="Q197" s="20" t="e" cm="1">
        <f t="array" ref="Q197">INDEX($H:$M,ROW(),MATCH(Q$2,$H$1:$M$1,0))</f>
        <v>#NAME?</v>
      </c>
      <c r="R197" s="20" t="e" cm="1">
        <f t="array" ref="R197">INDEX($H:$M,ROW(),MATCH(R$2,$H$1:$M$1,0))</f>
        <v>#NAME?</v>
      </c>
      <c r="S197" s="20" t="e" cm="1">
        <f t="array" ref="S197">INDEX($H:$M,ROW(),MATCH(S$2,$H$1:$M$1,0))</f>
        <v>#NAME?</v>
      </c>
      <c r="T197" s="20" t="e" cm="1">
        <f t="array" ref="T197">INDEX($H:$M,ROW(),MATCH(T$2,$H$1:$M$1,0))</f>
        <v>#NAME?</v>
      </c>
      <c r="U197" s="20" t="e" cm="1">
        <f t="array" ref="U197">INDEX($H:$M,ROW(),MATCH(U$2,$H$1:$M$1,0))</f>
        <v>#NAME?</v>
      </c>
      <c r="V197" s="20" t="e" cm="1">
        <f t="array" ref="V197">INDEX($H:$M,ROW(),MATCH(V$2,$H$1:$M$1,0))</f>
        <v>#NAME?</v>
      </c>
      <c r="W197" s="20" t="e" cm="1">
        <f t="array" ref="W197">INDEX($H:$M,ROW(),MATCH(W$2,$H$1:$M$1,0))</f>
        <v>#NAME?</v>
      </c>
      <c r="X197" s="20" t="e" cm="1">
        <f t="array" ref="X197">INDEX($H:$M,ROW(),MATCH(X$2,$H$1:$M$1,0))</f>
        <v>#NAME?</v>
      </c>
      <c r="Y197" s="20" t="e" cm="1">
        <f t="array" ref="Y197">INDEX($H:$M,ROW(),MATCH(Y$2,$H$1:$M$1,0))</f>
        <v>#NAME?</v>
      </c>
      <c r="Z197" s="20" t="e" cm="1">
        <f t="array" ref="Z197">INDEX($H:$M,ROW(),MATCH(Z$2,$H$1:$M$1,0))</f>
        <v>#NAME?</v>
      </c>
      <c r="AA197" s="20" t="e" cm="1">
        <f t="array" ref="AA197">INDEX($H:$M,ROW(),MATCH(AA$2,$H$1:$M$1,0))</f>
        <v>#NAME?</v>
      </c>
      <c r="AB197" s="20" t="e" cm="1">
        <f t="array" ref="AB197">INDEX($H:$M,ROW(),MATCH(AB$2,$H$1:$M$1,0))</f>
        <v>#NAME?</v>
      </c>
      <c r="AC197" s="20" t="e" cm="1">
        <f t="array" ref="AC197">INDEX($H:$M,ROW(),MATCH(AC$2,$H$1:$M$1,0))</f>
        <v>#NAME?</v>
      </c>
      <c r="AD197" s="20" t="e" cm="1">
        <f t="array" ref="AD197">INDEX($H:$M,ROW(),MATCH(AD$2,$H$1:$M$1,0))</f>
        <v>#NAME?</v>
      </c>
      <c r="AE197" s="20" t="e" cm="1">
        <f t="array" ref="AE197">INDEX($H:$M,ROW(),MATCH(AE$2,$H$1:$M$1,0))</f>
        <v>#NAME?</v>
      </c>
      <c r="AF197" s="20" t="e" cm="1">
        <f t="array" ref="AF197">INDEX($H:$M,ROW(),MATCH(AF$2,$H$1:$M$1,0))</f>
        <v>#NAME?</v>
      </c>
      <c r="AG197" s="20" t="e" cm="1">
        <f t="array" ref="AG197">INDEX($H:$M,ROW(),MATCH(AG$2,$H$1:$M$1,0))</f>
        <v>#NAME?</v>
      </c>
      <c r="AH197" s="20" t="e" cm="1">
        <f t="array" ref="AH197">INDEX($H:$M,ROW(),MATCH(AH$2,$H$1:$M$1,0))</f>
        <v>#NAME?</v>
      </c>
      <c r="AI197" s="20" t="e" cm="1">
        <f t="array" ref="AI197">INDEX($H:$M,ROW(),MATCH(AI$2,$H$1:$M$1,0))</f>
        <v>#NAME?</v>
      </c>
      <c r="AJ197" s="20" t="e" cm="1">
        <f t="array" ref="AJ197">INDEX($H:$M,ROW(),MATCH(AJ$2,$H$1:$M$1,0))</f>
        <v>#NAME?</v>
      </c>
      <c r="AK197" s="20" t="e" cm="1">
        <f t="array" ref="AK197">INDEX($H:$M,ROW(),MATCH(AK$2,$H$1:$M$1,0))</f>
        <v>#NAME?</v>
      </c>
      <c r="AL197" s="20" t="e" cm="1">
        <f t="array" ref="AL197">INDEX($H:$M,ROW(),MATCH(AL$2,$H$1:$M$1,0))</f>
        <v>#NAME?</v>
      </c>
      <c r="AM197" s="20" t="e" cm="1">
        <f t="array" ref="AM197">INDEX($H:$M,ROW(),MATCH(AM$2,$H$1:$M$1,0))</f>
        <v>#NAME?</v>
      </c>
      <c r="AN197" s="20" t="e" cm="1">
        <f t="array" ref="AN197">INDEX($H:$M,ROW(),MATCH(AN$2,$H$1:$M$1,0))</f>
        <v>#NAME?</v>
      </c>
      <c r="AO197" s="20" t="e" cm="1">
        <f t="array" ref="AO197">INDEX($H:$M,ROW(),MATCH(AO$2,$H$1:$M$1,0))</f>
        <v>#NAME?</v>
      </c>
      <c r="AP197" s="20" t="e" cm="1">
        <f t="array" ref="AP197">INDEX($H:$M,ROW(),MATCH(AP$2,$H$1:$M$1,0))</f>
        <v>#NAME?</v>
      </c>
      <c r="AQ197" s="20" t="e" cm="1">
        <f t="array" ref="AQ197">INDEX($H:$M,ROW(),MATCH(AQ$2,$H$1:$M$1,0))</f>
        <v>#NAME?</v>
      </c>
      <c r="AR197" s="20" t="e" cm="1">
        <f t="array" ref="AR197">INDEX($H:$M,ROW(),MATCH(AR$2,$H$1:$M$1,0))</f>
        <v>#NAME?</v>
      </c>
      <c r="AS197" s="20" t="e" cm="1">
        <f t="array" ref="AS197">INDEX($H:$M,ROW(),MATCH(AS$2,$H$1:$M$1,0))</f>
        <v>#NAME?</v>
      </c>
      <c r="AT197" s="20" t="e" cm="1">
        <f t="array" ref="AT197">INDEX($H:$M,ROW(),MATCH(AT$2,$H$1:$M$1,0))</f>
        <v>#NAME?</v>
      </c>
      <c r="AU197" s="20" t="e" cm="1">
        <f t="array" ref="AU197">INDEX($H:$M,ROW(),MATCH(AU$2,$H$1:$M$1,0))</f>
        <v>#NAME?</v>
      </c>
      <c r="AV197" s="20" t="e" cm="1">
        <f t="array" ref="AV197">INDEX($H:$M,ROW(),MATCH(AV$2,$H$1:$M$1,0))</f>
        <v>#NAME?</v>
      </c>
      <c r="AW197" s="20" t="e" cm="1">
        <f t="array" ref="AW197">INDEX($H:$M,ROW(),MATCH(AW$2,$H$1:$M$1,0))</f>
        <v>#NAME?</v>
      </c>
      <c r="AX197" s="20" t="e" cm="1">
        <f t="array" ref="AX197">INDEX($H:$M,ROW(),MATCH(AX$2,$H$1:$M$1,0))</f>
        <v>#NAME?</v>
      </c>
      <c r="AY197" s="20" t="e" cm="1">
        <f t="array" ref="AY197">INDEX($H:$M,ROW(),MATCH(AY$2,$H$1:$M$1,0))</f>
        <v>#NAME?</v>
      </c>
      <c r="AZ197" s="20" t="e" cm="1">
        <f t="array" ref="AZ197">INDEX($H:$M,ROW(),MATCH(AZ$2,$H$1:$M$1,0))</f>
        <v>#NAME?</v>
      </c>
      <c r="BA197" s="20" t="e" cm="1">
        <f t="array" ref="BA197">INDEX($H:$M,ROW(),MATCH(BA$2,$H$1:$M$1,0))</f>
        <v>#NAME?</v>
      </c>
      <c r="BB197" s="20" t="e" cm="1">
        <f t="array" ref="BB197">INDEX($H:$M,ROW(),MATCH(BB$2,$H$1:$M$1,0))</f>
        <v>#NAME?</v>
      </c>
      <c r="BC197" s="20" t="e" cm="1">
        <f t="array" ref="BC197">INDEX($H:$M,ROW(),MATCH(BC$2,$H$1:$M$1,0))</f>
        <v>#NAME?</v>
      </c>
      <c r="BD197" s="20" t="e" cm="1">
        <f t="array" ref="BD197">INDEX($H:$M,ROW(),MATCH(BD$2,$H$1:$M$1,0))</f>
        <v>#NAME?</v>
      </c>
      <c r="BE197" s="20" t="e" cm="1">
        <f t="array" ref="BE197">INDEX($H:$M,ROW(),MATCH(BE$2,$H$1:$M$1,0))</f>
        <v>#NAME?</v>
      </c>
      <c r="BF197" s="20" t="e" cm="1">
        <f t="array" ref="BF197">INDEX($H:$M,ROW(),MATCH(BF$2,$H$1:$M$1,0))</f>
        <v>#NAME?</v>
      </c>
      <c r="BG197" s="20" t="e" cm="1">
        <f t="array" ref="BG197">INDEX($H:$M,ROW(),MATCH(BG$2,$H$1:$M$1,0))</f>
        <v>#NAME?</v>
      </c>
      <c r="BH197" s="20" t="e" cm="1">
        <f t="array" ref="BH197">INDEX($H:$M,ROW(),MATCH(BH$2,$H$1:$M$1,0))</f>
        <v>#NAME?</v>
      </c>
      <c r="BI197" s="20" t="e" cm="1">
        <f t="array" ref="BI197">INDEX($H:$M,ROW(),MATCH(BI$2,$H$1:$M$1,0))</f>
        <v>#NAME?</v>
      </c>
      <c r="BJ197" s="20" t="e" cm="1">
        <f t="array" ref="BJ197">INDEX($H:$M,ROW(),MATCH(BJ$2,$H$1:$M$1,0))</f>
        <v>#NAME?</v>
      </c>
      <c r="BK197" s="20" t="e" cm="1">
        <f t="array" ref="BK197">INDEX($H:$M,ROW(),MATCH(BK$2,$H$1:$M$1,0))</f>
        <v>#NAME?</v>
      </c>
      <c r="BL197" s="20" t="e" cm="1">
        <f t="array" ref="BL197">INDEX($H:$M,ROW(),MATCH(BL$2,$H$1:$M$1,0))</f>
        <v>#NAME?</v>
      </c>
      <c r="BM197" s="20" t="e" cm="1">
        <f t="array" ref="BM197">INDEX($H:$M,ROW(),MATCH(BM$2,$H$1:$M$1,0))</f>
        <v>#NAME?</v>
      </c>
      <c r="BN197" s="20" t="e" cm="1">
        <f t="array" ref="BN197">INDEX($H:$M,ROW(),MATCH(BN$2,$H$1:$M$1,0))</f>
        <v>#NAME?</v>
      </c>
      <c r="BO197" s="20" t="e" cm="1">
        <f t="array" ref="BO197">INDEX($H:$M,ROW(),MATCH(BO$2,$H$1:$M$1,0))</f>
        <v>#NAME?</v>
      </c>
      <c r="BP197" s="20" t="e" cm="1">
        <f t="array" ref="BP197">INDEX($H:$M,ROW(),MATCH(BP$2,$H$1:$M$1,0))</f>
        <v>#NAME?</v>
      </c>
      <c r="BQ197" s="20" t="e" cm="1">
        <f t="array" ref="BQ197">INDEX($H:$M,ROW(),MATCH(BQ$2,$H$1:$M$1,0))</f>
        <v>#NAME?</v>
      </c>
      <c r="BR197" s="20" t="e" cm="1">
        <f t="array" ref="BR197">INDEX($H:$M,ROW(),MATCH(BR$2,$H$1:$M$1,0))</f>
        <v>#NAME?</v>
      </c>
      <c r="BS197" s="20" t="e" cm="1">
        <f t="array" ref="BS197">INDEX($H:$M,ROW(),MATCH(BS$2,$H$1:$M$1,0))</f>
        <v>#NAME?</v>
      </c>
      <c r="BT197" s="20" t="e" cm="1">
        <f t="array" ref="BT197">INDEX($H:$M,ROW(),MATCH(BT$2,$H$1:$M$1,0))</f>
        <v>#NAME?</v>
      </c>
      <c r="BU197" s="20" t="e" cm="1">
        <f t="array" ref="BU197">INDEX($H:$M,ROW(),MATCH(BU$2,$H$1:$M$1,0))</f>
        <v>#NAME?</v>
      </c>
      <c r="BV197" s="20" t="e" cm="1">
        <f t="array" ref="BV197">INDEX($H:$M,ROW(),MATCH(BV$2,$H$1:$M$1,0))</f>
        <v>#NAME?</v>
      </c>
      <c r="BW197" s="20" t="e" cm="1">
        <f t="array" ref="BW197">INDEX($H:$M,ROW(),MATCH(BW$2,$H$1:$M$1,0))</f>
        <v>#NAME?</v>
      </c>
      <c r="BX197" s="20" t="e" cm="1">
        <f t="array" ref="BX197">INDEX($H:$M,ROW(),MATCH(BX$2,$H$1:$M$1,0))</f>
        <v>#NAME?</v>
      </c>
      <c r="BY197" s="20" t="e" cm="1">
        <f t="array" ref="BY197">INDEX($H:$M,ROW(),MATCH(BY$2,$H$1:$M$1,0))</f>
        <v>#NAME?</v>
      </c>
      <c r="BZ197" s="20" t="e" cm="1">
        <f t="array" ref="BZ197">INDEX($H:$M,ROW(),MATCH(BZ$2,$H$1:$M$1,0))</f>
        <v>#NAME?</v>
      </c>
      <c r="CA197" s="20" t="e" cm="1">
        <f t="array" ref="CA197">INDEX($H:$M,ROW(),MATCH(CA$2,$H$1:$M$1,0))</f>
        <v>#NAME?</v>
      </c>
      <c r="CB197" s="20" t="e" cm="1">
        <f t="array" ref="CB197">INDEX($H:$M,ROW(),MATCH(CB$2,$H$1:$M$1,0))</f>
        <v>#NAME?</v>
      </c>
      <c r="CC197" s="20" t="e" cm="1">
        <f t="array" ref="CC197">INDEX($H:$M,ROW(),MATCH(CC$2,$H$1:$M$1,0))</f>
        <v>#NAME?</v>
      </c>
      <c r="CD197" s="20" t="e" cm="1">
        <f t="array" ref="CD197">INDEX($H:$M,ROW(),MATCH(CD$2,$H$1:$M$1,0))</f>
        <v>#NAME?</v>
      </c>
      <c r="CE197" s="20" t="e" cm="1">
        <f t="array" ref="CE197">INDEX($H:$M,ROW(),MATCH(CE$2,$H$1:$M$1,0))</f>
        <v>#NAME?</v>
      </c>
      <c r="CF197" s="20" t="e" cm="1">
        <f t="array" ref="CF197">INDEX($H:$M,ROW(),MATCH(CF$2,$H$1:$M$1,0))</f>
        <v>#NAME?</v>
      </c>
      <c r="CG197" s="20" t="e" cm="1">
        <f t="array" ref="CG197">INDEX($H:$M,ROW(),MATCH(CG$2,$H$1:$M$1,0))</f>
        <v>#NAME?</v>
      </c>
      <c r="CH197" s="20" t="e" cm="1">
        <f t="array" ref="CH197">INDEX($H:$M,ROW(),MATCH(CH$2,$H$1:$M$1,0))</f>
        <v>#NAME?</v>
      </c>
      <c r="CI197" s="20" t="e" cm="1">
        <f t="array" ref="CI197">INDEX($H:$M,ROW(),MATCH(CI$2,$H$1:$M$1,0))</f>
        <v>#NAME?</v>
      </c>
    </row>
    <row r="198" spans="1:87" x14ac:dyDescent="0.4">
      <c r="B198" t="s">
        <v>199</v>
      </c>
      <c r="C198" t="s">
        <v>154</v>
      </c>
      <c r="E198" s="27" t="str">
        <f>SUBSTITUTE(E196,":","")&amp;" Expense"</f>
        <v>% of revenue direct cost Expense</v>
      </c>
      <c r="F198" s="27"/>
      <c r="G198" s="9"/>
      <c r="H198" s="28" t="e">
        <f t="shared" ref="H198:M198" si="225">SUMIF($2:$2,H$1,198:198)</f>
        <v>#NAME?</v>
      </c>
      <c r="I198" s="28" t="e">
        <f t="shared" si="225"/>
        <v>#NAME?</v>
      </c>
      <c r="J198" s="28" t="e">
        <f t="shared" si="225"/>
        <v>#NAME?</v>
      </c>
      <c r="K198" s="28" t="e">
        <f t="shared" si="225"/>
        <v>#NAME?</v>
      </c>
      <c r="L198" s="28" t="e">
        <f t="shared" si="225"/>
        <v>#NAME?</v>
      </c>
      <c r="M198" s="28" t="e">
        <f t="shared" si="225"/>
        <v>#NAME?</v>
      </c>
      <c r="P198" s="28" t="e">
        <f t="shared" ref="P198:CA198" si="226">-P197*P192</f>
        <v>#NAME?</v>
      </c>
      <c r="Q198" s="28" t="e">
        <f t="shared" si="226"/>
        <v>#NAME?</v>
      </c>
      <c r="R198" s="28" t="e">
        <f t="shared" si="226"/>
        <v>#NAME?</v>
      </c>
      <c r="S198" s="28" t="e">
        <f t="shared" si="226"/>
        <v>#NAME?</v>
      </c>
      <c r="T198" s="28" t="e">
        <f t="shared" si="226"/>
        <v>#NAME?</v>
      </c>
      <c r="U198" s="28" t="e">
        <f t="shared" si="226"/>
        <v>#NAME?</v>
      </c>
      <c r="V198" s="28" t="e">
        <f t="shared" si="226"/>
        <v>#NAME?</v>
      </c>
      <c r="W198" s="28" t="e">
        <f t="shared" si="226"/>
        <v>#NAME?</v>
      </c>
      <c r="X198" s="28" t="e">
        <f t="shared" si="226"/>
        <v>#NAME?</v>
      </c>
      <c r="Y198" s="28" t="e">
        <f t="shared" si="226"/>
        <v>#NAME?</v>
      </c>
      <c r="Z198" s="28" t="e">
        <f t="shared" si="226"/>
        <v>#NAME?</v>
      </c>
      <c r="AA198" s="28" t="e">
        <f t="shared" si="226"/>
        <v>#NAME?</v>
      </c>
      <c r="AB198" s="28" t="e">
        <f t="shared" si="226"/>
        <v>#NAME?</v>
      </c>
      <c r="AC198" s="28" t="e">
        <f t="shared" si="226"/>
        <v>#NAME?</v>
      </c>
      <c r="AD198" s="28" t="e">
        <f t="shared" si="226"/>
        <v>#NAME?</v>
      </c>
      <c r="AE198" s="28" t="e">
        <f t="shared" si="226"/>
        <v>#NAME?</v>
      </c>
      <c r="AF198" s="28" t="e">
        <f t="shared" si="226"/>
        <v>#NAME?</v>
      </c>
      <c r="AG198" s="28" t="e">
        <f t="shared" si="226"/>
        <v>#NAME?</v>
      </c>
      <c r="AH198" s="28" t="e">
        <f t="shared" si="226"/>
        <v>#NAME?</v>
      </c>
      <c r="AI198" s="28" t="e">
        <f t="shared" si="226"/>
        <v>#NAME?</v>
      </c>
      <c r="AJ198" s="28" t="e">
        <f t="shared" si="226"/>
        <v>#NAME?</v>
      </c>
      <c r="AK198" s="28" t="e">
        <f t="shared" si="226"/>
        <v>#NAME?</v>
      </c>
      <c r="AL198" s="28" t="e">
        <f t="shared" si="226"/>
        <v>#NAME?</v>
      </c>
      <c r="AM198" s="28" t="e">
        <f t="shared" si="226"/>
        <v>#NAME?</v>
      </c>
      <c r="AN198" s="28" t="e">
        <f t="shared" si="226"/>
        <v>#NAME?</v>
      </c>
      <c r="AO198" s="28" t="e">
        <f t="shared" si="226"/>
        <v>#NAME?</v>
      </c>
      <c r="AP198" s="28" t="e">
        <f t="shared" si="226"/>
        <v>#NAME?</v>
      </c>
      <c r="AQ198" s="28" t="e">
        <f t="shared" si="226"/>
        <v>#NAME?</v>
      </c>
      <c r="AR198" s="28" t="e">
        <f t="shared" si="226"/>
        <v>#NAME?</v>
      </c>
      <c r="AS198" s="28" t="e">
        <f t="shared" si="226"/>
        <v>#NAME?</v>
      </c>
      <c r="AT198" s="28" t="e">
        <f t="shared" si="226"/>
        <v>#NAME?</v>
      </c>
      <c r="AU198" s="28" t="e">
        <f t="shared" si="226"/>
        <v>#NAME?</v>
      </c>
      <c r="AV198" s="28" t="e">
        <f t="shared" si="226"/>
        <v>#NAME?</v>
      </c>
      <c r="AW198" s="28" t="e">
        <f t="shared" si="226"/>
        <v>#NAME?</v>
      </c>
      <c r="AX198" s="28" t="e">
        <f t="shared" si="226"/>
        <v>#NAME?</v>
      </c>
      <c r="AY198" s="28" t="e">
        <f t="shared" si="226"/>
        <v>#NAME?</v>
      </c>
      <c r="AZ198" s="28" t="e">
        <f t="shared" si="226"/>
        <v>#NAME?</v>
      </c>
      <c r="BA198" s="28" t="e">
        <f t="shared" si="226"/>
        <v>#NAME?</v>
      </c>
      <c r="BB198" s="28" t="e">
        <f t="shared" si="226"/>
        <v>#NAME?</v>
      </c>
      <c r="BC198" s="28" t="e">
        <f t="shared" si="226"/>
        <v>#NAME?</v>
      </c>
      <c r="BD198" s="28" t="e">
        <f t="shared" si="226"/>
        <v>#NAME?</v>
      </c>
      <c r="BE198" s="28" t="e">
        <f t="shared" si="226"/>
        <v>#NAME?</v>
      </c>
      <c r="BF198" s="28" t="e">
        <f t="shared" si="226"/>
        <v>#NAME?</v>
      </c>
      <c r="BG198" s="28" t="e">
        <f t="shared" si="226"/>
        <v>#NAME?</v>
      </c>
      <c r="BH198" s="28" t="e">
        <f t="shared" si="226"/>
        <v>#NAME?</v>
      </c>
      <c r="BI198" s="28" t="e">
        <f t="shared" si="226"/>
        <v>#NAME?</v>
      </c>
      <c r="BJ198" s="28" t="e">
        <f t="shared" si="226"/>
        <v>#NAME?</v>
      </c>
      <c r="BK198" s="28" t="e">
        <f t="shared" si="226"/>
        <v>#NAME?</v>
      </c>
      <c r="BL198" s="28" t="e">
        <f t="shared" si="226"/>
        <v>#NAME?</v>
      </c>
      <c r="BM198" s="28" t="e">
        <f t="shared" si="226"/>
        <v>#NAME?</v>
      </c>
      <c r="BN198" s="28" t="e">
        <f t="shared" si="226"/>
        <v>#NAME?</v>
      </c>
      <c r="BO198" s="28" t="e">
        <f t="shared" si="226"/>
        <v>#NAME?</v>
      </c>
      <c r="BP198" s="28" t="e">
        <f t="shared" si="226"/>
        <v>#NAME?</v>
      </c>
      <c r="BQ198" s="28" t="e">
        <f t="shared" si="226"/>
        <v>#NAME?</v>
      </c>
      <c r="BR198" s="28" t="e">
        <f t="shared" si="226"/>
        <v>#NAME?</v>
      </c>
      <c r="BS198" s="28" t="e">
        <f t="shared" si="226"/>
        <v>#NAME?</v>
      </c>
      <c r="BT198" s="28" t="e">
        <f t="shared" si="226"/>
        <v>#NAME?</v>
      </c>
      <c r="BU198" s="28" t="e">
        <f t="shared" si="226"/>
        <v>#NAME?</v>
      </c>
      <c r="BV198" s="28" t="e">
        <f t="shared" si="226"/>
        <v>#NAME?</v>
      </c>
      <c r="BW198" s="28" t="e">
        <f t="shared" si="226"/>
        <v>#NAME?</v>
      </c>
      <c r="BX198" s="28" t="e">
        <f t="shared" si="226"/>
        <v>#NAME?</v>
      </c>
      <c r="BY198" s="28" t="e">
        <f t="shared" si="226"/>
        <v>#NAME?</v>
      </c>
      <c r="BZ198" s="28" t="e">
        <f t="shared" si="226"/>
        <v>#NAME?</v>
      </c>
      <c r="CA198" s="28" t="e">
        <f t="shared" si="226"/>
        <v>#NAME?</v>
      </c>
      <c r="CB198" s="28" t="e">
        <f t="shared" ref="CB198:CI198" si="227">-CB197*CB192</f>
        <v>#NAME?</v>
      </c>
      <c r="CC198" s="28" t="e">
        <f t="shared" si="227"/>
        <v>#NAME?</v>
      </c>
      <c r="CD198" s="28" t="e">
        <f t="shared" si="227"/>
        <v>#NAME?</v>
      </c>
      <c r="CE198" s="28" t="e">
        <f t="shared" si="227"/>
        <v>#NAME?</v>
      </c>
      <c r="CF198" s="28" t="e">
        <f t="shared" si="227"/>
        <v>#NAME?</v>
      </c>
      <c r="CG198" s="28" t="e">
        <f t="shared" si="227"/>
        <v>#NAME?</v>
      </c>
      <c r="CH198" s="28" t="e">
        <f t="shared" si="227"/>
        <v>#NAME?</v>
      </c>
      <c r="CI198" s="28" t="e">
        <f t="shared" si="227"/>
        <v>#NAME?</v>
      </c>
    </row>
    <row r="199" spans="1:87" x14ac:dyDescent="0.4">
      <c r="C199" t="s">
        <v>154</v>
      </c>
    </row>
    <row r="200" spans="1:87" outlineLevel="1" x14ac:dyDescent="0.4">
      <c r="C200" t="s">
        <v>154</v>
      </c>
      <c r="E200" t="str">
        <f>"Revenue driver: "&amp;E192</f>
        <v>Revenue driver: Subscription revenue - Last tier, secondary Revenue</v>
      </c>
      <c r="H200" s="53"/>
      <c r="I200" s="53"/>
      <c r="J200" s="53"/>
      <c r="K200" s="53"/>
      <c r="L200" s="53"/>
      <c r="M200" s="53"/>
      <c r="P200" s="53" t="e">
        <f t="shared" ref="P200:CA200" si="228">P192</f>
        <v>#NAME?</v>
      </c>
      <c r="Q200" s="53" t="e">
        <f t="shared" si="228"/>
        <v>#NAME?</v>
      </c>
      <c r="R200" s="53" t="e">
        <f t="shared" si="228"/>
        <v>#NAME?</v>
      </c>
      <c r="S200" s="53" t="e">
        <f t="shared" si="228"/>
        <v>#NAME?</v>
      </c>
      <c r="T200" s="53" t="e">
        <f t="shared" si="228"/>
        <v>#NAME?</v>
      </c>
      <c r="U200" s="53" t="e">
        <f t="shared" si="228"/>
        <v>#NAME?</v>
      </c>
      <c r="V200" s="53" t="e">
        <f t="shared" si="228"/>
        <v>#NAME?</v>
      </c>
      <c r="W200" s="53" t="e">
        <f t="shared" si="228"/>
        <v>#NAME?</v>
      </c>
      <c r="X200" s="53" t="e">
        <f t="shared" si="228"/>
        <v>#NAME?</v>
      </c>
      <c r="Y200" s="53" t="e">
        <f t="shared" si="228"/>
        <v>#NAME?</v>
      </c>
      <c r="Z200" s="53" t="e">
        <f t="shared" si="228"/>
        <v>#NAME?</v>
      </c>
      <c r="AA200" s="53" t="e">
        <f t="shared" si="228"/>
        <v>#NAME?</v>
      </c>
      <c r="AB200" s="53" t="e">
        <f t="shared" si="228"/>
        <v>#NAME?</v>
      </c>
      <c r="AC200" s="53" t="e">
        <f t="shared" si="228"/>
        <v>#NAME?</v>
      </c>
      <c r="AD200" s="53" t="e">
        <f t="shared" si="228"/>
        <v>#NAME?</v>
      </c>
      <c r="AE200" s="53" t="e">
        <f t="shared" si="228"/>
        <v>#NAME?</v>
      </c>
      <c r="AF200" s="53" t="e">
        <f t="shared" si="228"/>
        <v>#NAME?</v>
      </c>
      <c r="AG200" s="53" t="e">
        <f t="shared" si="228"/>
        <v>#NAME?</v>
      </c>
      <c r="AH200" s="53" t="e">
        <f t="shared" si="228"/>
        <v>#NAME?</v>
      </c>
      <c r="AI200" s="53" t="e">
        <f t="shared" si="228"/>
        <v>#NAME?</v>
      </c>
      <c r="AJ200" s="53" t="e">
        <f t="shared" si="228"/>
        <v>#NAME?</v>
      </c>
      <c r="AK200" s="53" t="e">
        <f t="shared" si="228"/>
        <v>#NAME?</v>
      </c>
      <c r="AL200" s="53" t="e">
        <f t="shared" si="228"/>
        <v>#NAME?</v>
      </c>
      <c r="AM200" s="53" t="e">
        <f t="shared" si="228"/>
        <v>#NAME?</v>
      </c>
      <c r="AN200" s="53" t="e">
        <f t="shared" si="228"/>
        <v>#NAME?</v>
      </c>
      <c r="AO200" s="53" t="e">
        <f t="shared" si="228"/>
        <v>#NAME?</v>
      </c>
      <c r="AP200" s="53" t="e">
        <f t="shared" si="228"/>
        <v>#NAME?</v>
      </c>
      <c r="AQ200" s="53" t="e">
        <f t="shared" si="228"/>
        <v>#NAME?</v>
      </c>
      <c r="AR200" s="53" t="e">
        <f t="shared" si="228"/>
        <v>#NAME?</v>
      </c>
      <c r="AS200" s="53" t="e">
        <f t="shared" si="228"/>
        <v>#NAME?</v>
      </c>
      <c r="AT200" s="53" t="e">
        <f t="shared" si="228"/>
        <v>#NAME?</v>
      </c>
      <c r="AU200" s="53" t="e">
        <f t="shared" si="228"/>
        <v>#NAME?</v>
      </c>
      <c r="AV200" s="53" t="e">
        <f t="shared" si="228"/>
        <v>#NAME?</v>
      </c>
      <c r="AW200" s="53" t="e">
        <f t="shared" si="228"/>
        <v>#NAME?</v>
      </c>
      <c r="AX200" s="53" t="e">
        <f t="shared" si="228"/>
        <v>#NAME?</v>
      </c>
      <c r="AY200" s="53" t="e">
        <f t="shared" si="228"/>
        <v>#NAME?</v>
      </c>
      <c r="AZ200" s="53" t="e">
        <f t="shared" si="228"/>
        <v>#NAME?</v>
      </c>
      <c r="BA200" s="53" t="e">
        <f t="shared" si="228"/>
        <v>#NAME?</v>
      </c>
      <c r="BB200" s="53" t="e">
        <f t="shared" si="228"/>
        <v>#NAME?</v>
      </c>
      <c r="BC200" s="53" t="e">
        <f t="shared" si="228"/>
        <v>#NAME?</v>
      </c>
      <c r="BD200" s="53" t="e">
        <f t="shared" si="228"/>
        <v>#NAME?</v>
      </c>
      <c r="BE200" s="53" t="e">
        <f t="shared" si="228"/>
        <v>#NAME?</v>
      </c>
      <c r="BF200" s="53" t="e">
        <f t="shared" si="228"/>
        <v>#NAME?</v>
      </c>
      <c r="BG200" s="53" t="e">
        <f t="shared" si="228"/>
        <v>#NAME?</v>
      </c>
      <c r="BH200" s="53" t="e">
        <f t="shared" si="228"/>
        <v>#NAME?</v>
      </c>
      <c r="BI200" s="53" t="e">
        <f t="shared" si="228"/>
        <v>#NAME?</v>
      </c>
      <c r="BJ200" s="53" t="e">
        <f t="shared" si="228"/>
        <v>#NAME?</v>
      </c>
      <c r="BK200" s="53" t="e">
        <f t="shared" si="228"/>
        <v>#NAME?</v>
      </c>
      <c r="BL200" s="53" t="e">
        <f t="shared" si="228"/>
        <v>#NAME?</v>
      </c>
      <c r="BM200" s="53" t="e">
        <f t="shared" si="228"/>
        <v>#NAME?</v>
      </c>
      <c r="BN200" s="53" t="e">
        <f t="shared" si="228"/>
        <v>#NAME?</v>
      </c>
      <c r="BO200" s="53" t="e">
        <f t="shared" si="228"/>
        <v>#NAME?</v>
      </c>
      <c r="BP200" s="53" t="e">
        <f t="shared" si="228"/>
        <v>#NAME?</v>
      </c>
      <c r="BQ200" s="53" t="e">
        <f t="shared" si="228"/>
        <v>#NAME?</v>
      </c>
      <c r="BR200" s="53" t="e">
        <f t="shared" si="228"/>
        <v>#NAME?</v>
      </c>
      <c r="BS200" s="53" t="e">
        <f t="shared" si="228"/>
        <v>#NAME?</v>
      </c>
      <c r="BT200" s="53" t="e">
        <f t="shared" si="228"/>
        <v>#NAME?</v>
      </c>
      <c r="BU200" s="53" t="e">
        <f t="shared" si="228"/>
        <v>#NAME?</v>
      </c>
      <c r="BV200" s="53" t="e">
        <f t="shared" si="228"/>
        <v>#NAME?</v>
      </c>
      <c r="BW200" s="53" t="e">
        <f t="shared" si="228"/>
        <v>#NAME?</v>
      </c>
      <c r="BX200" s="53" t="e">
        <f t="shared" si="228"/>
        <v>#NAME?</v>
      </c>
      <c r="BY200" s="53" t="e">
        <f t="shared" si="228"/>
        <v>#NAME?</v>
      </c>
      <c r="BZ200" s="53" t="e">
        <f t="shared" si="228"/>
        <v>#NAME?</v>
      </c>
      <c r="CA200" s="53" t="e">
        <f t="shared" si="228"/>
        <v>#NAME?</v>
      </c>
      <c r="CB200" s="53" t="e">
        <f t="shared" ref="CB200:CI200" si="229">CB192</f>
        <v>#NAME?</v>
      </c>
      <c r="CC200" s="53" t="e">
        <f t="shared" si="229"/>
        <v>#NAME?</v>
      </c>
      <c r="CD200" s="53" t="e">
        <f t="shared" si="229"/>
        <v>#NAME?</v>
      </c>
      <c r="CE200" s="53" t="e">
        <f t="shared" si="229"/>
        <v>#NAME?</v>
      </c>
      <c r="CF200" s="53" t="e">
        <f t="shared" si="229"/>
        <v>#NAME?</v>
      </c>
      <c r="CG200" s="53" t="e">
        <f t="shared" si="229"/>
        <v>#NAME?</v>
      </c>
      <c r="CH200" s="53" t="e">
        <f t="shared" si="229"/>
        <v>#NAME?</v>
      </c>
      <c r="CI200" s="53" t="e">
        <f t="shared" si="229"/>
        <v>#NAME?</v>
      </c>
    </row>
    <row r="201" spans="1:87" outlineLevel="1" x14ac:dyDescent="0.4">
      <c r="C201" t="s">
        <v>154</v>
      </c>
    </row>
    <row r="202" spans="1:87" outlineLevel="1" x14ac:dyDescent="0.4">
      <c r="C202" t="s">
        <v>154</v>
      </c>
      <c r="E202" s="12" t="str">
        <f>E194</f>
        <v>Driver: # of subscribers</v>
      </c>
      <c r="F202" s="12"/>
      <c r="G202" s="13"/>
      <c r="H202" s="34"/>
      <c r="I202" s="34"/>
      <c r="J202" s="34"/>
      <c r="K202" s="34"/>
      <c r="L202" s="34"/>
      <c r="M202" s="34"/>
      <c r="P202" s="34" t="e">
        <f>P194</f>
        <v>#NAME?</v>
      </c>
      <c r="Q202" s="34" t="e">
        <f t="shared" ref="Q202:CB202" si="230">Q194</f>
        <v>#NAME?</v>
      </c>
      <c r="R202" s="34" t="e">
        <f t="shared" si="230"/>
        <v>#NAME?</v>
      </c>
      <c r="S202" s="34" t="e">
        <f t="shared" si="230"/>
        <v>#NAME?</v>
      </c>
      <c r="T202" s="34" t="e">
        <f t="shared" si="230"/>
        <v>#NAME?</v>
      </c>
      <c r="U202" s="34" t="e">
        <f t="shared" si="230"/>
        <v>#NAME?</v>
      </c>
      <c r="V202" s="34" t="e">
        <f t="shared" si="230"/>
        <v>#NAME?</v>
      </c>
      <c r="W202" s="34" t="e">
        <f t="shared" si="230"/>
        <v>#NAME?</v>
      </c>
      <c r="X202" s="34" t="e">
        <f t="shared" si="230"/>
        <v>#NAME?</v>
      </c>
      <c r="Y202" s="34" t="e">
        <f t="shared" si="230"/>
        <v>#NAME?</v>
      </c>
      <c r="Z202" s="34" t="e">
        <f t="shared" si="230"/>
        <v>#NAME?</v>
      </c>
      <c r="AA202" s="34" t="e">
        <f t="shared" si="230"/>
        <v>#NAME?</v>
      </c>
      <c r="AB202" s="34" t="e">
        <f t="shared" si="230"/>
        <v>#NAME?</v>
      </c>
      <c r="AC202" s="34" t="e">
        <f t="shared" si="230"/>
        <v>#NAME?</v>
      </c>
      <c r="AD202" s="34" t="e">
        <f t="shared" si="230"/>
        <v>#NAME?</v>
      </c>
      <c r="AE202" s="34" t="e">
        <f t="shared" si="230"/>
        <v>#NAME?</v>
      </c>
      <c r="AF202" s="34" t="e">
        <f t="shared" si="230"/>
        <v>#NAME?</v>
      </c>
      <c r="AG202" s="34" t="e">
        <f t="shared" si="230"/>
        <v>#NAME?</v>
      </c>
      <c r="AH202" s="34" t="e">
        <f t="shared" si="230"/>
        <v>#NAME?</v>
      </c>
      <c r="AI202" s="34" t="e">
        <f t="shared" si="230"/>
        <v>#NAME?</v>
      </c>
      <c r="AJ202" s="34" t="e">
        <f t="shared" si="230"/>
        <v>#NAME?</v>
      </c>
      <c r="AK202" s="34" t="e">
        <f t="shared" si="230"/>
        <v>#NAME?</v>
      </c>
      <c r="AL202" s="34" t="e">
        <f t="shared" si="230"/>
        <v>#NAME?</v>
      </c>
      <c r="AM202" s="34" t="e">
        <f t="shared" si="230"/>
        <v>#NAME?</v>
      </c>
      <c r="AN202" s="34" t="e">
        <f t="shared" si="230"/>
        <v>#NAME?</v>
      </c>
      <c r="AO202" s="34" t="e">
        <f t="shared" si="230"/>
        <v>#NAME?</v>
      </c>
      <c r="AP202" s="34" t="e">
        <f t="shared" si="230"/>
        <v>#NAME?</v>
      </c>
      <c r="AQ202" s="34" t="e">
        <f t="shared" si="230"/>
        <v>#NAME?</v>
      </c>
      <c r="AR202" s="34" t="e">
        <f t="shared" si="230"/>
        <v>#NAME?</v>
      </c>
      <c r="AS202" s="34" t="e">
        <f t="shared" si="230"/>
        <v>#NAME?</v>
      </c>
      <c r="AT202" s="34" t="e">
        <f t="shared" si="230"/>
        <v>#NAME?</v>
      </c>
      <c r="AU202" s="34" t="e">
        <f t="shared" si="230"/>
        <v>#NAME?</v>
      </c>
      <c r="AV202" s="34" t="e">
        <f t="shared" si="230"/>
        <v>#NAME?</v>
      </c>
      <c r="AW202" s="34" t="e">
        <f t="shared" si="230"/>
        <v>#NAME?</v>
      </c>
      <c r="AX202" s="34" t="e">
        <f t="shared" si="230"/>
        <v>#NAME?</v>
      </c>
      <c r="AY202" s="34" t="e">
        <f t="shared" si="230"/>
        <v>#NAME?</v>
      </c>
      <c r="AZ202" s="34" t="e">
        <f t="shared" si="230"/>
        <v>#NAME?</v>
      </c>
      <c r="BA202" s="34" t="e">
        <f t="shared" si="230"/>
        <v>#NAME?</v>
      </c>
      <c r="BB202" s="34" t="e">
        <f t="shared" si="230"/>
        <v>#NAME?</v>
      </c>
      <c r="BC202" s="34" t="e">
        <f t="shared" si="230"/>
        <v>#NAME?</v>
      </c>
      <c r="BD202" s="34" t="e">
        <f t="shared" si="230"/>
        <v>#NAME?</v>
      </c>
      <c r="BE202" s="34" t="e">
        <f t="shared" si="230"/>
        <v>#NAME?</v>
      </c>
      <c r="BF202" s="34" t="e">
        <f t="shared" si="230"/>
        <v>#NAME?</v>
      </c>
      <c r="BG202" s="34" t="e">
        <f t="shared" si="230"/>
        <v>#NAME?</v>
      </c>
      <c r="BH202" s="34" t="e">
        <f t="shared" si="230"/>
        <v>#NAME?</v>
      </c>
      <c r="BI202" s="34" t="e">
        <f t="shared" si="230"/>
        <v>#NAME?</v>
      </c>
      <c r="BJ202" s="34" t="e">
        <f t="shared" si="230"/>
        <v>#NAME?</v>
      </c>
      <c r="BK202" s="34" t="e">
        <f t="shared" si="230"/>
        <v>#NAME?</v>
      </c>
      <c r="BL202" s="34" t="e">
        <f t="shared" si="230"/>
        <v>#NAME?</v>
      </c>
      <c r="BM202" s="34" t="e">
        <f t="shared" si="230"/>
        <v>#NAME?</v>
      </c>
      <c r="BN202" s="34" t="e">
        <f t="shared" si="230"/>
        <v>#NAME?</v>
      </c>
      <c r="BO202" s="34" t="e">
        <f t="shared" si="230"/>
        <v>#NAME?</v>
      </c>
      <c r="BP202" s="34" t="e">
        <f t="shared" si="230"/>
        <v>#NAME?</v>
      </c>
      <c r="BQ202" s="34" t="e">
        <f t="shared" si="230"/>
        <v>#NAME?</v>
      </c>
      <c r="BR202" s="34" t="e">
        <f t="shared" si="230"/>
        <v>#NAME?</v>
      </c>
      <c r="BS202" s="34" t="e">
        <f t="shared" si="230"/>
        <v>#NAME?</v>
      </c>
      <c r="BT202" s="34" t="e">
        <f t="shared" si="230"/>
        <v>#NAME?</v>
      </c>
      <c r="BU202" s="34" t="e">
        <f t="shared" si="230"/>
        <v>#NAME?</v>
      </c>
      <c r="BV202" s="34" t="e">
        <f t="shared" si="230"/>
        <v>#NAME?</v>
      </c>
      <c r="BW202" s="34" t="e">
        <f t="shared" si="230"/>
        <v>#NAME?</v>
      </c>
      <c r="BX202" s="34" t="e">
        <f t="shared" si="230"/>
        <v>#NAME?</v>
      </c>
      <c r="BY202" s="34" t="e">
        <f t="shared" si="230"/>
        <v>#NAME?</v>
      </c>
      <c r="BZ202" s="34" t="e">
        <f t="shared" si="230"/>
        <v>#NAME?</v>
      </c>
      <c r="CA202" s="34" t="e">
        <f t="shared" si="230"/>
        <v>#NAME?</v>
      </c>
      <c r="CB202" s="34" t="e">
        <f t="shared" si="230"/>
        <v>#NAME?</v>
      </c>
      <c r="CC202" s="34" t="e">
        <f t="shared" ref="CC202:CI202" si="231">CC194</f>
        <v>#NAME?</v>
      </c>
      <c r="CD202" s="34" t="e">
        <f t="shared" si="231"/>
        <v>#NAME?</v>
      </c>
      <c r="CE202" s="34" t="e">
        <f t="shared" si="231"/>
        <v>#NAME?</v>
      </c>
      <c r="CF202" s="34" t="e">
        <f t="shared" si="231"/>
        <v>#NAME?</v>
      </c>
      <c r="CG202" s="34" t="e">
        <f t="shared" si="231"/>
        <v>#NAME?</v>
      </c>
      <c r="CH202" s="34" t="e">
        <f t="shared" si="231"/>
        <v>#NAME?</v>
      </c>
      <c r="CI202" s="34" t="e">
        <f t="shared" si="231"/>
        <v>#NAME?</v>
      </c>
    </row>
    <row r="203" spans="1:87" outlineLevel="1" x14ac:dyDescent="0.4">
      <c r="C203" t="s">
        <v>154</v>
      </c>
    </row>
    <row r="204" spans="1:87" s="42" customFormat="1" x14ac:dyDescent="0.4">
      <c r="C204" s="52" t="s">
        <v>213</v>
      </c>
      <c r="D204" s="52"/>
      <c r="E204" s="41" t="s">
        <v>193</v>
      </c>
      <c r="F204" s="41"/>
      <c r="G204" s="68"/>
    </row>
    <row r="205" spans="1:87" x14ac:dyDescent="0.4">
      <c r="C205" t="s">
        <v>213</v>
      </c>
      <c r="E205" s="12" t="s">
        <v>76</v>
      </c>
      <c r="F205" s="12"/>
      <c r="G205" s="13"/>
      <c r="H205" s="15" t="e">
        <f t="shared" ref="H205:M205" si="232">SUMIF($2:$2,H$1,205:205)</f>
        <v>#NAME?</v>
      </c>
      <c r="I205" s="15" t="e">
        <f t="shared" si="232"/>
        <v>#NAME?</v>
      </c>
      <c r="J205" s="15" t="e">
        <f t="shared" si="232"/>
        <v>#NAME?</v>
      </c>
      <c r="K205" s="15" t="e">
        <f t="shared" si="232"/>
        <v>#NAME?</v>
      </c>
      <c r="L205" s="15" t="e">
        <f t="shared" si="232"/>
        <v>#NAME?</v>
      </c>
      <c r="M205" s="15" t="e">
        <f t="shared" si="232"/>
        <v>#NAME?</v>
      </c>
      <c r="P205" s="34" t="e">
        <f t="shared" ref="P205:AU205" si="233">P5</f>
        <v>#NAME?</v>
      </c>
      <c r="Q205" s="34" t="e">
        <f t="shared" si="233"/>
        <v>#NAME?</v>
      </c>
      <c r="R205" s="34" t="e">
        <f t="shared" si="233"/>
        <v>#NAME?</v>
      </c>
      <c r="S205" s="34" t="e">
        <f t="shared" si="233"/>
        <v>#NAME?</v>
      </c>
      <c r="T205" s="34" t="e">
        <f t="shared" si="233"/>
        <v>#NAME?</v>
      </c>
      <c r="U205" s="34" t="e">
        <f t="shared" si="233"/>
        <v>#NAME?</v>
      </c>
      <c r="V205" s="34" t="e">
        <f t="shared" si="233"/>
        <v>#NAME?</v>
      </c>
      <c r="W205" s="34" t="e">
        <f t="shared" si="233"/>
        <v>#NAME?</v>
      </c>
      <c r="X205" s="34" t="e">
        <f t="shared" si="233"/>
        <v>#NAME?</v>
      </c>
      <c r="Y205" s="34" t="e">
        <f t="shared" si="233"/>
        <v>#NAME?</v>
      </c>
      <c r="Z205" s="34" t="e">
        <f t="shared" si="233"/>
        <v>#NAME?</v>
      </c>
      <c r="AA205" s="34" t="e">
        <f t="shared" si="233"/>
        <v>#NAME?</v>
      </c>
      <c r="AB205" s="34" t="e">
        <f t="shared" si="233"/>
        <v>#NAME?</v>
      </c>
      <c r="AC205" s="34" t="e">
        <f t="shared" si="233"/>
        <v>#NAME?</v>
      </c>
      <c r="AD205" s="34" t="e">
        <f t="shared" si="233"/>
        <v>#NAME?</v>
      </c>
      <c r="AE205" s="34" t="e">
        <f t="shared" si="233"/>
        <v>#NAME?</v>
      </c>
      <c r="AF205" s="34" t="e">
        <f t="shared" si="233"/>
        <v>#NAME?</v>
      </c>
      <c r="AG205" s="34" t="e">
        <f t="shared" si="233"/>
        <v>#NAME?</v>
      </c>
      <c r="AH205" s="34" t="e">
        <f t="shared" si="233"/>
        <v>#NAME?</v>
      </c>
      <c r="AI205" s="34" t="e">
        <f t="shared" si="233"/>
        <v>#NAME?</v>
      </c>
      <c r="AJ205" s="34" t="e">
        <f t="shared" si="233"/>
        <v>#NAME?</v>
      </c>
      <c r="AK205" s="34" t="e">
        <f t="shared" si="233"/>
        <v>#NAME?</v>
      </c>
      <c r="AL205" s="34" t="e">
        <f t="shared" si="233"/>
        <v>#NAME?</v>
      </c>
      <c r="AM205" s="34" t="e">
        <f t="shared" si="233"/>
        <v>#NAME?</v>
      </c>
      <c r="AN205" s="34" t="e">
        <f t="shared" si="233"/>
        <v>#NAME?</v>
      </c>
      <c r="AO205" s="34" t="e">
        <f t="shared" si="233"/>
        <v>#NAME?</v>
      </c>
      <c r="AP205" s="34" t="e">
        <f t="shared" si="233"/>
        <v>#NAME?</v>
      </c>
      <c r="AQ205" s="34" t="e">
        <f t="shared" si="233"/>
        <v>#NAME?</v>
      </c>
      <c r="AR205" s="34" t="e">
        <f t="shared" si="233"/>
        <v>#NAME?</v>
      </c>
      <c r="AS205" s="34" t="e">
        <f t="shared" si="233"/>
        <v>#NAME?</v>
      </c>
      <c r="AT205" s="34" t="e">
        <f t="shared" si="233"/>
        <v>#NAME?</v>
      </c>
      <c r="AU205" s="34" t="e">
        <f t="shared" si="233"/>
        <v>#NAME?</v>
      </c>
      <c r="AV205" s="34" t="e">
        <f t="shared" ref="AV205:CA205" si="234">AV5</f>
        <v>#NAME?</v>
      </c>
      <c r="AW205" s="34" t="e">
        <f t="shared" si="234"/>
        <v>#NAME?</v>
      </c>
      <c r="AX205" s="34" t="e">
        <f t="shared" si="234"/>
        <v>#NAME?</v>
      </c>
      <c r="AY205" s="34" t="e">
        <f t="shared" si="234"/>
        <v>#NAME?</v>
      </c>
      <c r="AZ205" s="34" t="e">
        <f t="shared" si="234"/>
        <v>#NAME?</v>
      </c>
      <c r="BA205" s="34" t="e">
        <f t="shared" si="234"/>
        <v>#NAME?</v>
      </c>
      <c r="BB205" s="34" t="e">
        <f t="shared" si="234"/>
        <v>#NAME?</v>
      </c>
      <c r="BC205" s="34" t="e">
        <f t="shared" si="234"/>
        <v>#NAME?</v>
      </c>
      <c r="BD205" s="34" t="e">
        <f t="shared" si="234"/>
        <v>#NAME?</v>
      </c>
      <c r="BE205" s="34" t="e">
        <f t="shared" si="234"/>
        <v>#NAME?</v>
      </c>
      <c r="BF205" s="34" t="e">
        <f t="shared" si="234"/>
        <v>#NAME?</v>
      </c>
      <c r="BG205" s="34" t="e">
        <f t="shared" si="234"/>
        <v>#NAME?</v>
      </c>
      <c r="BH205" s="34" t="e">
        <f t="shared" si="234"/>
        <v>#NAME?</v>
      </c>
      <c r="BI205" s="34" t="e">
        <f t="shared" si="234"/>
        <v>#NAME?</v>
      </c>
      <c r="BJ205" s="34" t="e">
        <f t="shared" si="234"/>
        <v>#NAME?</v>
      </c>
      <c r="BK205" s="34" t="e">
        <f t="shared" si="234"/>
        <v>#NAME?</v>
      </c>
      <c r="BL205" s="34" t="e">
        <f t="shared" si="234"/>
        <v>#NAME?</v>
      </c>
      <c r="BM205" s="34" t="e">
        <f t="shared" si="234"/>
        <v>#NAME?</v>
      </c>
      <c r="BN205" s="34" t="e">
        <f t="shared" si="234"/>
        <v>#NAME?</v>
      </c>
      <c r="BO205" s="34" t="e">
        <f t="shared" si="234"/>
        <v>#NAME?</v>
      </c>
      <c r="BP205" s="34" t="e">
        <f t="shared" si="234"/>
        <v>#NAME?</v>
      </c>
      <c r="BQ205" s="34" t="e">
        <f t="shared" si="234"/>
        <v>#NAME?</v>
      </c>
      <c r="BR205" s="34" t="e">
        <f t="shared" si="234"/>
        <v>#NAME?</v>
      </c>
      <c r="BS205" s="34" t="e">
        <f t="shared" si="234"/>
        <v>#NAME?</v>
      </c>
      <c r="BT205" s="34" t="e">
        <f t="shared" si="234"/>
        <v>#NAME?</v>
      </c>
      <c r="BU205" s="34" t="e">
        <f t="shared" si="234"/>
        <v>#NAME?</v>
      </c>
      <c r="BV205" s="34" t="e">
        <f t="shared" si="234"/>
        <v>#NAME?</v>
      </c>
      <c r="BW205" s="34" t="e">
        <f t="shared" si="234"/>
        <v>#NAME?</v>
      </c>
      <c r="BX205" s="34" t="e">
        <f t="shared" si="234"/>
        <v>#NAME?</v>
      </c>
      <c r="BY205" s="34" t="e">
        <f t="shared" si="234"/>
        <v>#NAME?</v>
      </c>
      <c r="BZ205" s="34" t="e">
        <f t="shared" si="234"/>
        <v>#NAME?</v>
      </c>
      <c r="CA205" s="34" t="e">
        <f t="shared" si="234"/>
        <v>#NAME?</v>
      </c>
      <c r="CB205" s="34" t="e">
        <f t="shared" ref="CB205:CI205" si="235">CB5</f>
        <v>#NAME?</v>
      </c>
      <c r="CC205" s="34" t="e">
        <f t="shared" si="235"/>
        <v>#NAME?</v>
      </c>
      <c r="CD205" s="34" t="e">
        <f t="shared" si="235"/>
        <v>#NAME?</v>
      </c>
      <c r="CE205" s="34" t="e">
        <f t="shared" si="235"/>
        <v>#NAME?</v>
      </c>
      <c r="CF205" s="34" t="e">
        <f t="shared" si="235"/>
        <v>#NAME?</v>
      </c>
      <c r="CG205" s="34" t="e">
        <f t="shared" si="235"/>
        <v>#NAME?</v>
      </c>
      <c r="CH205" s="34" t="e">
        <f t="shared" si="235"/>
        <v>#NAME?</v>
      </c>
      <c r="CI205" s="34" t="e">
        <f t="shared" si="235"/>
        <v>#NAME?</v>
      </c>
    </row>
    <row r="206" spans="1:87" x14ac:dyDescent="0.4">
      <c r="C206" t="s">
        <v>213</v>
      </c>
      <c r="E206" s="12" t="s">
        <v>77</v>
      </c>
      <c r="F206" s="12"/>
      <c r="G206" s="13"/>
      <c r="H206" s="29">
        <v>10</v>
      </c>
      <c r="I206" s="29">
        <v>10</v>
      </c>
      <c r="J206" s="29">
        <v>10</v>
      </c>
      <c r="K206" s="29">
        <v>10</v>
      </c>
      <c r="L206" s="29">
        <v>10</v>
      </c>
      <c r="M206" s="29">
        <v>10</v>
      </c>
      <c r="P206" s="30" t="e" cm="1">
        <f t="array" ref="P206">INDEX($H:$M,ROW(),MATCH(P$2,$H$1:$M$1,0))</f>
        <v>#NAME?</v>
      </c>
      <c r="Q206" s="30" t="e" cm="1">
        <f t="array" ref="Q206">INDEX($H:$M,ROW(),MATCH(Q$2,$H$1:$M$1,0))</f>
        <v>#NAME?</v>
      </c>
      <c r="R206" s="30" t="e" cm="1">
        <f t="array" ref="R206">INDEX($H:$M,ROW(),MATCH(R$2,$H$1:$M$1,0))</f>
        <v>#NAME?</v>
      </c>
      <c r="S206" s="30" t="e" cm="1">
        <f t="array" ref="S206">INDEX($H:$M,ROW(),MATCH(S$2,$H$1:$M$1,0))</f>
        <v>#NAME?</v>
      </c>
      <c r="T206" s="30" t="e" cm="1">
        <f t="array" ref="T206">INDEX($H:$M,ROW(),MATCH(T$2,$H$1:$M$1,0))</f>
        <v>#NAME?</v>
      </c>
      <c r="U206" s="30" t="e" cm="1">
        <f t="array" ref="U206">INDEX($H:$M,ROW(),MATCH(U$2,$H$1:$M$1,0))</f>
        <v>#NAME?</v>
      </c>
      <c r="V206" s="30" t="e" cm="1">
        <f t="array" ref="V206">INDEX($H:$M,ROW(),MATCH(V$2,$H$1:$M$1,0))</f>
        <v>#NAME?</v>
      </c>
      <c r="W206" s="30" t="e" cm="1">
        <f t="array" ref="W206">INDEX($H:$M,ROW(),MATCH(W$2,$H$1:$M$1,0))</f>
        <v>#NAME?</v>
      </c>
      <c r="X206" s="30" t="e" cm="1">
        <f t="array" ref="X206">INDEX($H:$M,ROW(),MATCH(X$2,$H$1:$M$1,0))</f>
        <v>#NAME?</v>
      </c>
      <c r="Y206" s="30" t="e" cm="1">
        <f t="array" ref="Y206">INDEX($H:$M,ROW(),MATCH(Y$2,$H$1:$M$1,0))</f>
        <v>#NAME?</v>
      </c>
      <c r="Z206" s="30" t="e" cm="1">
        <f t="array" ref="Z206">INDEX($H:$M,ROW(),MATCH(Z$2,$H$1:$M$1,0))</f>
        <v>#NAME?</v>
      </c>
      <c r="AA206" s="30" t="e" cm="1">
        <f t="array" ref="AA206">INDEX($H:$M,ROW(),MATCH(AA$2,$H$1:$M$1,0))</f>
        <v>#NAME?</v>
      </c>
      <c r="AB206" s="30" t="e" cm="1">
        <f t="array" ref="AB206">INDEX($H:$M,ROW(),MATCH(AB$2,$H$1:$M$1,0))</f>
        <v>#NAME?</v>
      </c>
      <c r="AC206" s="30" t="e" cm="1">
        <f t="array" ref="AC206">INDEX($H:$M,ROW(),MATCH(AC$2,$H$1:$M$1,0))</f>
        <v>#NAME?</v>
      </c>
      <c r="AD206" s="30" t="e" cm="1">
        <f t="array" ref="AD206">INDEX($H:$M,ROW(),MATCH(AD$2,$H$1:$M$1,0))</f>
        <v>#NAME?</v>
      </c>
      <c r="AE206" s="30" t="e" cm="1">
        <f t="array" ref="AE206">INDEX($H:$M,ROW(),MATCH(AE$2,$H$1:$M$1,0))</f>
        <v>#NAME?</v>
      </c>
      <c r="AF206" s="30" t="e" cm="1">
        <f t="array" ref="AF206">INDEX($H:$M,ROW(),MATCH(AF$2,$H$1:$M$1,0))</f>
        <v>#NAME?</v>
      </c>
      <c r="AG206" s="30" t="e" cm="1">
        <f t="array" ref="AG206">INDEX($H:$M,ROW(),MATCH(AG$2,$H$1:$M$1,0))</f>
        <v>#NAME?</v>
      </c>
      <c r="AH206" s="30" t="e" cm="1">
        <f t="array" ref="AH206">INDEX($H:$M,ROW(),MATCH(AH$2,$H$1:$M$1,0))</f>
        <v>#NAME?</v>
      </c>
      <c r="AI206" s="30" t="e" cm="1">
        <f t="array" ref="AI206">INDEX($H:$M,ROW(),MATCH(AI$2,$H$1:$M$1,0))</f>
        <v>#NAME?</v>
      </c>
      <c r="AJ206" s="30" t="e" cm="1">
        <f t="array" ref="AJ206">INDEX($H:$M,ROW(),MATCH(AJ$2,$H$1:$M$1,0))</f>
        <v>#NAME?</v>
      </c>
      <c r="AK206" s="30" t="e" cm="1">
        <f t="array" ref="AK206">INDEX($H:$M,ROW(),MATCH(AK$2,$H$1:$M$1,0))</f>
        <v>#NAME?</v>
      </c>
      <c r="AL206" s="30" t="e" cm="1">
        <f t="array" ref="AL206">INDEX($H:$M,ROW(),MATCH(AL$2,$H$1:$M$1,0))</f>
        <v>#NAME?</v>
      </c>
      <c r="AM206" s="30" t="e" cm="1">
        <f t="array" ref="AM206">INDEX($H:$M,ROW(),MATCH(AM$2,$H$1:$M$1,0))</f>
        <v>#NAME?</v>
      </c>
      <c r="AN206" s="30" t="e" cm="1">
        <f t="array" ref="AN206">INDEX($H:$M,ROW(),MATCH(AN$2,$H$1:$M$1,0))</f>
        <v>#NAME?</v>
      </c>
      <c r="AO206" s="30" t="e" cm="1">
        <f t="array" ref="AO206">INDEX($H:$M,ROW(),MATCH(AO$2,$H$1:$M$1,0))</f>
        <v>#NAME?</v>
      </c>
      <c r="AP206" s="30" t="e" cm="1">
        <f t="array" ref="AP206">INDEX($H:$M,ROW(),MATCH(AP$2,$H$1:$M$1,0))</f>
        <v>#NAME?</v>
      </c>
      <c r="AQ206" s="30" t="e" cm="1">
        <f t="array" ref="AQ206">INDEX($H:$M,ROW(),MATCH(AQ$2,$H$1:$M$1,0))</f>
        <v>#NAME?</v>
      </c>
      <c r="AR206" s="30" t="e" cm="1">
        <f t="array" ref="AR206">INDEX($H:$M,ROW(),MATCH(AR$2,$H$1:$M$1,0))</f>
        <v>#NAME?</v>
      </c>
      <c r="AS206" s="30" t="e" cm="1">
        <f t="array" ref="AS206">INDEX($H:$M,ROW(),MATCH(AS$2,$H$1:$M$1,0))</f>
        <v>#NAME?</v>
      </c>
      <c r="AT206" s="30" t="e" cm="1">
        <f t="array" ref="AT206">INDEX($H:$M,ROW(),MATCH(AT$2,$H$1:$M$1,0))</f>
        <v>#NAME?</v>
      </c>
      <c r="AU206" s="30" t="e" cm="1">
        <f t="array" ref="AU206">INDEX($H:$M,ROW(),MATCH(AU$2,$H$1:$M$1,0))</f>
        <v>#NAME?</v>
      </c>
      <c r="AV206" s="30" t="e" cm="1">
        <f t="array" ref="AV206">INDEX($H:$M,ROW(),MATCH(AV$2,$H$1:$M$1,0))</f>
        <v>#NAME?</v>
      </c>
      <c r="AW206" s="30" t="e" cm="1">
        <f t="array" ref="AW206">INDEX($H:$M,ROW(),MATCH(AW$2,$H$1:$M$1,0))</f>
        <v>#NAME?</v>
      </c>
      <c r="AX206" s="30" t="e" cm="1">
        <f t="array" ref="AX206">INDEX($H:$M,ROW(),MATCH(AX$2,$H$1:$M$1,0))</f>
        <v>#NAME?</v>
      </c>
      <c r="AY206" s="30" t="e" cm="1">
        <f t="array" ref="AY206">INDEX($H:$M,ROW(),MATCH(AY$2,$H$1:$M$1,0))</f>
        <v>#NAME?</v>
      </c>
      <c r="AZ206" s="30" t="e" cm="1">
        <f t="array" ref="AZ206">INDEX($H:$M,ROW(),MATCH(AZ$2,$H$1:$M$1,0))</f>
        <v>#NAME?</v>
      </c>
      <c r="BA206" s="30" t="e" cm="1">
        <f t="array" ref="BA206">INDEX($H:$M,ROW(),MATCH(BA$2,$H$1:$M$1,0))</f>
        <v>#NAME?</v>
      </c>
      <c r="BB206" s="30" t="e" cm="1">
        <f t="array" ref="BB206">INDEX($H:$M,ROW(),MATCH(BB$2,$H$1:$M$1,0))</f>
        <v>#NAME?</v>
      </c>
      <c r="BC206" s="30" t="e" cm="1">
        <f t="array" ref="BC206">INDEX($H:$M,ROW(),MATCH(BC$2,$H$1:$M$1,0))</f>
        <v>#NAME?</v>
      </c>
      <c r="BD206" s="30" t="e" cm="1">
        <f t="array" ref="BD206">INDEX($H:$M,ROW(),MATCH(BD$2,$H$1:$M$1,0))</f>
        <v>#NAME?</v>
      </c>
      <c r="BE206" s="30" t="e" cm="1">
        <f t="array" ref="BE206">INDEX($H:$M,ROW(),MATCH(BE$2,$H$1:$M$1,0))</f>
        <v>#NAME?</v>
      </c>
      <c r="BF206" s="30" t="e" cm="1">
        <f t="array" ref="BF206">INDEX($H:$M,ROW(),MATCH(BF$2,$H$1:$M$1,0))</f>
        <v>#NAME?</v>
      </c>
      <c r="BG206" s="30" t="e" cm="1">
        <f t="array" ref="BG206">INDEX($H:$M,ROW(),MATCH(BG$2,$H$1:$M$1,0))</f>
        <v>#NAME?</v>
      </c>
      <c r="BH206" s="30" t="e" cm="1">
        <f t="array" ref="BH206">INDEX($H:$M,ROW(),MATCH(BH$2,$H$1:$M$1,0))</f>
        <v>#NAME?</v>
      </c>
      <c r="BI206" s="30" t="e" cm="1">
        <f t="array" ref="BI206">INDEX($H:$M,ROW(),MATCH(BI$2,$H$1:$M$1,0))</f>
        <v>#NAME?</v>
      </c>
      <c r="BJ206" s="30" t="e" cm="1">
        <f t="array" ref="BJ206">INDEX($H:$M,ROW(),MATCH(BJ$2,$H$1:$M$1,0))</f>
        <v>#NAME?</v>
      </c>
      <c r="BK206" s="30" t="e" cm="1">
        <f t="array" ref="BK206">INDEX($H:$M,ROW(),MATCH(BK$2,$H$1:$M$1,0))</f>
        <v>#NAME?</v>
      </c>
      <c r="BL206" s="30" t="e" cm="1">
        <f t="array" ref="BL206">INDEX($H:$M,ROW(),MATCH(BL$2,$H$1:$M$1,0))</f>
        <v>#NAME?</v>
      </c>
      <c r="BM206" s="30" t="e" cm="1">
        <f t="array" ref="BM206">INDEX($H:$M,ROW(),MATCH(BM$2,$H$1:$M$1,0))</f>
        <v>#NAME?</v>
      </c>
      <c r="BN206" s="30" t="e" cm="1">
        <f t="array" ref="BN206">INDEX($H:$M,ROW(),MATCH(BN$2,$H$1:$M$1,0))</f>
        <v>#NAME?</v>
      </c>
      <c r="BO206" s="30" t="e" cm="1">
        <f t="array" ref="BO206">INDEX($H:$M,ROW(),MATCH(BO$2,$H$1:$M$1,0))</f>
        <v>#NAME?</v>
      </c>
      <c r="BP206" s="30" t="e" cm="1">
        <f t="array" ref="BP206">INDEX($H:$M,ROW(),MATCH(BP$2,$H$1:$M$1,0))</f>
        <v>#NAME?</v>
      </c>
      <c r="BQ206" s="30" t="e" cm="1">
        <f t="array" ref="BQ206">INDEX($H:$M,ROW(),MATCH(BQ$2,$H$1:$M$1,0))</f>
        <v>#NAME?</v>
      </c>
      <c r="BR206" s="30" t="e" cm="1">
        <f t="array" ref="BR206">INDEX($H:$M,ROW(),MATCH(BR$2,$H$1:$M$1,0))</f>
        <v>#NAME?</v>
      </c>
      <c r="BS206" s="30" t="e" cm="1">
        <f t="array" ref="BS206">INDEX($H:$M,ROW(),MATCH(BS$2,$H$1:$M$1,0))</f>
        <v>#NAME?</v>
      </c>
      <c r="BT206" s="30" t="e" cm="1">
        <f t="array" ref="BT206">INDEX($H:$M,ROW(),MATCH(BT$2,$H$1:$M$1,0))</f>
        <v>#NAME?</v>
      </c>
      <c r="BU206" s="30" t="e" cm="1">
        <f t="array" ref="BU206">INDEX($H:$M,ROW(),MATCH(BU$2,$H$1:$M$1,0))</f>
        <v>#NAME?</v>
      </c>
      <c r="BV206" s="30" t="e" cm="1">
        <f t="array" ref="BV206">INDEX($H:$M,ROW(),MATCH(BV$2,$H$1:$M$1,0))</f>
        <v>#NAME?</v>
      </c>
      <c r="BW206" s="30" t="e" cm="1">
        <f t="array" ref="BW206">INDEX($H:$M,ROW(),MATCH(BW$2,$H$1:$M$1,0))</f>
        <v>#NAME?</v>
      </c>
      <c r="BX206" s="30" t="e" cm="1">
        <f t="array" ref="BX206">INDEX($H:$M,ROW(),MATCH(BX$2,$H$1:$M$1,0))</f>
        <v>#NAME?</v>
      </c>
      <c r="BY206" s="30" t="e" cm="1">
        <f t="array" ref="BY206">INDEX($H:$M,ROW(),MATCH(BY$2,$H$1:$M$1,0))</f>
        <v>#NAME?</v>
      </c>
      <c r="BZ206" s="30" t="e" cm="1">
        <f t="array" ref="BZ206">INDEX($H:$M,ROW(),MATCH(BZ$2,$H$1:$M$1,0))</f>
        <v>#NAME?</v>
      </c>
      <c r="CA206" s="30" t="e" cm="1">
        <f t="array" ref="CA206">INDEX($H:$M,ROW(),MATCH(CA$2,$H$1:$M$1,0))</f>
        <v>#NAME?</v>
      </c>
      <c r="CB206" s="30" t="e" cm="1">
        <f t="array" ref="CB206">INDEX($H:$M,ROW(),MATCH(CB$2,$H$1:$M$1,0))</f>
        <v>#NAME?</v>
      </c>
      <c r="CC206" s="30" t="e" cm="1">
        <f t="array" ref="CC206">INDEX($H:$M,ROW(),MATCH(CC$2,$H$1:$M$1,0))</f>
        <v>#NAME?</v>
      </c>
      <c r="CD206" s="30" t="e" cm="1">
        <f t="array" ref="CD206">INDEX($H:$M,ROW(),MATCH(CD$2,$H$1:$M$1,0))</f>
        <v>#NAME?</v>
      </c>
      <c r="CE206" s="30" t="e" cm="1">
        <f t="array" ref="CE206">INDEX($H:$M,ROW(),MATCH(CE$2,$H$1:$M$1,0))</f>
        <v>#NAME?</v>
      </c>
      <c r="CF206" s="30" t="e" cm="1">
        <f t="array" ref="CF206">INDEX($H:$M,ROW(),MATCH(CF$2,$H$1:$M$1,0))</f>
        <v>#NAME?</v>
      </c>
      <c r="CG206" s="30" t="e" cm="1">
        <f t="array" ref="CG206">INDEX($H:$M,ROW(),MATCH(CG$2,$H$1:$M$1,0))</f>
        <v>#NAME?</v>
      </c>
      <c r="CH206" s="30" t="e" cm="1">
        <f t="array" ref="CH206">INDEX($H:$M,ROW(),MATCH(CH$2,$H$1:$M$1,0))</f>
        <v>#NAME?</v>
      </c>
      <c r="CI206" s="30" t="e" cm="1">
        <f t="array" ref="CI206">INDEX($H:$M,ROW(),MATCH(CI$2,$H$1:$M$1,0))</f>
        <v>#NAME?</v>
      </c>
    </row>
    <row r="207" spans="1:87" x14ac:dyDescent="0.4">
      <c r="B207" t="s">
        <v>80</v>
      </c>
      <c r="C207" t="s">
        <v>213</v>
      </c>
      <c r="E207" s="27" t="s">
        <v>78</v>
      </c>
      <c r="F207" s="27"/>
      <c r="G207" s="9"/>
      <c r="H207" s="33" t="e">
        <f t="shared" ref="H207:M207" si="236">SUMIF($2:$2,H$1,207:207)</f>
        <v>#NAME?</v>
      </c>
      <c r="I207" s="33" t="e">
        <f t="shared" si="236"/>
        <v>#NAME?</v>
      </c>
      <c r="J207" s="33" t="e">
        <f t="shared" si="236"/>
        <v>#NAME?</v>
      </c>
      <c r="K207" s="33" t="e">
        <f t="shared" si="236"/>
        <v>#NAME?</v>
      </c>
      <c r="L207" s="33" t="e">
        <f t="shared" si="236"/>
        <v>#NAME?</v>
      </c>
      <c r="M207" s="33" t="e">
        <f t="shared" si="236"/>
        <v>#NAME?</v>
      </c>
      <c r="N207" s="27"/>
      <c r="O207" s="27"/>
      <c r="P207" s="28" t="e">
        <f>P206*P205</f>
        <v>#NAME?</v>
      </c>
      <c r="Q207" s="28" t="e">
        <f t="shared" ref="Q207:CB207" si="237">Q206*Q205</f>
        <v>#NAME?</v>
      </c>
      <c r="R207" s="28" t="e">
        <f t="shared" si="237"/>
        <v>#NAME?</v>
      </c>
      <c r="S207" s="28" t="e">
        <f t="shared" si="237"/>
        <v>#NAME?</v>
      </c>
      <c r="T207" s="28" t="e">
        <f t="shared" si="237"/>
        <v>#NAME?</v>
      </c>
      <c r="U207" s="28" t="e">
        <f t="shared" si="237"/>
        <v>#NAME?</v>
      </c>
      <c r="V207" s="28" t="e">
        <f t="shared" si="237"/>
        <v>#NAME?</v>
      </c>
      <c r="W207" s="28" t="e">
        <f t="shared" si="237"/>
        <v>#NAME?</v>
      </c>
      <c r="X207" s="28" t="e">
        <f t="shared" si="237"/>
        <v>#NAME?</v>
      </c>
      <c r="Y207" s="28" t="e">
        <f t="shared" si="237"/>
        <v>#NAME?</v>
      </c>
      <c r="Z207" s="28" t="e">
        <f t="shared" si="237"/>
        <v>#NAME?</v>
      </c>
      <c r="AA207" s="28" t="e">
        <f t="shared" si="237"/>
        <v>#NAME?</v>
      </c>
      <c r="AB207" s="28" t="e">
        <f t="shared" si="237"/>
        <v>#NAME?</v>
      </c>
      <c r="AC207" s="28" t="e">
        <f t="shared" si="237"/>
        <v>#NAME?</v>
      </c>
      <c r="AD207" s="28" t="e">
        <f t="shared" si="237"/>
        <v>#NAME?</v>
      </c>
      <c r="AE207" s="28" t="e">
        <f t="shared" si="237"/>
        <v>#NAME?</v>
      </c>
      <c r="AF207" s="28" t="e">
        <f t="shared" si="237"/>
        <v>#NAME?</v>
      </c>
      <c r="AG207" s="28" t="e">
        <f t="shared" si="237"/>
        <v>#NAME?</v>
      </c>
      <c r="AH207" s="28" t="e">
        <f t="shared" si="237"/>
        <v>#NAME?</v>
      </c>
      <c r="AI207" s="28" t="e">
        <f t="shared" si="237"/>
        <v>#NAME?</v>
      </c>
      <c r="AJ207" s="28" t="e">
        <f t="shared" si="237"/>
        <v>#NAME?</v>
      </c>
      <c r="AK207" s="28" t="e">
        <f t="shared" si="237"/>
        <v>#NAME?</v>
      </c>
      <c r="AL207" s="28" t="e">
        <f t="shared" si="237"/>
        <v>#NAME?</v>
      </c>
      <c r="AM207" s="28" t="e">
        <f t="shared" si="237"/>
        <v>#NAME?</v>
      </c>
      <c r="AN207" s="28" t="e">
        <f t="shared" si="237"/>
        <v>#NAME?</v>
      </c>
      <c r="AO207" s="28" t="e">
        <f t="shared" si="237"/>
        <v>#NAME?</v>
      </c>
      <c r="AP207" s="28" t="e">
        <f t="shared" si="237"/>
        <v>#NAME?</v>
      </c>
      <c r="AQ207" s="28" t="e">
        <f t="shared" si="237"/>
        <v>#NAME?</v>
      </c>
      <c r="AR207" s="28" t="e">
        <f t="shared" si="237"/>
        <v>#NAME?</v>
      </c>
      <c r="AS207" s="28" t="e">
        <f t="shared" si="237"/>
        <v>#NAME?</v>
      </c>
      <c r="AT207" s="28" t="e">
        <f t="shared" si="237"/>
        <v>#NAME?</v>
      </c>
      <c r="AU207" s="28" t="e">
        <f t="shared" si="237"/>
        <v>#NAME?</v>
      </c>
      <c r="AV207" s="28" t="e">
        <f t="shared" si="237"/>
        <v>#NAME?</v>
      </c>
      <c r="AW207" s="28" t="e">
        <f t="shared" si="237"/>
        <v>#NAME?</v>
      </c>
      <c r="AX207" s="28" t="e">
        <f t="shared" si="237"/>
        <v>#NAME?</v>
      </c>
      <c r="AY207" s="28" t="e">
        <f t="shared" si="237"/>
        <v>#NAME?</v>
      </c>
      <c r="AZ207" s="28" t="e">
        <f t="shared" si="237"/>
        <v>#NAME?</v>
      </c>
      <c r="BA207" s="28" t="e">
        <f t="shared" si="237"/>
        <v>#NAME?</v>
      </c>
      <c r="BB207" s="28" t="e">
        <f t="shared" si="237"/>
        <v>#NAME?</v>
      </c>
      <c r="BC207" s="28" t="e">
        <f t="shared" si="237"/>
        <v>#NAME?</v>
      </c>
      <c r="BD207" s="28" t="e">
        <f t="shared" si="237"/>
        <v>#NAME?</v>
      </c>
      <c r="BE207" s="28" t="e">
        <f t="shared" si="237"/>
        <v>#NAME?</v>
      </c>
      <c r="BF207" s="28" t="e">
        <f t="shared" si="237"/>
        <v>#NAME?</v>
      </c>
      <c r="BG207" s="28" t="e">
        <f t="shared" si="237"/>
        <v>#NAME?</v>
      </c>
      <c r="BH207" s="28" t="e">
        <f t="shared" si="237"/>
        <v>#NAME?</v>
      </c>
      <c r="BI207" s="28" t="e">
        <f t="shared" si="237"/>
        <v>#NAME?</v>
      </c>
      <c r="BJ207" s="28" t="e">
        <f t="shared" si="237"/>
        <v>#NAME?</v>
      </c>
      <c r="BK207" s="28" t="e">
        <f t="shared" si="237"/>
        <v>#NAME?</v>
      </c>
      <c r="BL207" s="28" t="e">
        <f t="shared" si="237"/>
        <v>#NAME?</v>
      </c>
      <c r="BM207" s="28" t="e">
        <f t="shared" si="237"/>
        <v>#NAME?</v>
      </c>
      <c r="BN207" s="28" t="e">
        <f t="shared" si="237"/>
        <v>#NAME?</v>
      </c>
      <c r="BO207" s="28" t="e">
        <f t="shared" si="237"/>
        <v>#NAME?</v>
      </c>
      <c r="BP207" s="28" t="e">
        <f t="shared" si="237"/>
        <v>#NAME?</v>
      </c>
      <c r="BQ207" s="28" t="e">
        <f t="shared" si="237"/>
        <v>#NAME?</v>
      </c>
      <c r="BR207" s="28" t="e">
        <f t="shared" si="237"/>
        <v>#NAME?</v>
      </c>
      <c r="BS207" s="28" t="e">
        <f t="shared" si="237"/>
        <v>#NAME?</v>
      </c>
      <c r="BT207" s="28" t="e">
        <f t="shared" si="237"/>
        <v>#NAME?</v>
      </c>
      <c r="BU207" s="28" t="e">
        <f t="shared" si="237"/>
        <v>#NAME?</v>
      </c>
      <c r="BV207" s="28" t="e">
        <f t="shared" si="237"/>
        <v>#NAME?</v>
      </c>
      <c r="BW207" s="28" t="e">
        <f t="shared" si="237"/>
        <v>#NAME?</v>
      </c>
      <c r="BX207" s="28" t="e">
        <f t="shared" si="237"/>
        <v>#NAME?</v>
      </c>
      <c r="BY207" s="28" t="e">
        <f t="shared" si="237"/>
        <v>#NAME?</v>
      </c>
      <c r="BZ207" s="28" t="e">
        <f t="shared" si="237"/>
        <v>#NAME?</v>
      </c>
      <c r="CA207" s="28" t="e">
        <f t="shared" si="237"/>
        <v>#NAME?</v>
      </c>
      <c r="CB207" s="28" t="e">
        <f t="shared" si="237"/>
        <v>#NAME?</v>
      </c>
      <c r="CC207" s="28" t="e">
        <f t="shared" ref="CC207:CI207" si="238">CC206*CC205</f>
        <v>#NAME?</v>
      </c>
      <c r="CD207" s="28" t="e">
        <f t="shared" si="238"/>
        <v>#NAME?</v>
      </c>
      <c r="CE207" s="28" t="e">
        <f t="shared" si="238"/>
        <v>#NAME?</v>
      </c>
      <c r="CF207" s="28" t="e">
        <f t="shared" si="238"/>
        <v>#NAME?</v>
      </c>
      <c r="CG207" s="28" t="e">
        <f t="shared" si="238"/>
        <v>#NAME?</v>
      </c>
      <c r="CH207" s="28" t="e">
        <f t="shared" si="238"/>
        <v>#NAME?</v>
      </c>
      <c r="CI207" s="28" t="e">
        <f t="shared" si="238"/>
        <v>#NAME?</v>
      </c>
    </row>
    <row r="208" spans="1:87" x14ac:dyDescent="0.4">
      <c r="C208" t="s">
        <v>213</v>
      </c>
      <c r="E208" s="12" t="s">
        <v>79</v>
      </c>
      <c r="F208" s="12"/>
      <c r="G208" s="13"/>
      <c r="H208" s="25">
        <v>0.1</v>
      </c>
      <c r="I208" s="25">
        <v>0.1</v>
      </c>
      <c r="J208" s="25">
        <v>0.1</v>
      </c>
      <c r="K208" s="25">
        <v>0.1</v>
      </c>
      <c r="L208" s="25">
        <v>0.1</v>
      </c>
      <c r="M208" s="25">
        <v>0.1</v>
      </c>
      <c r="P208" s="26" t="e" cm="1">
        <f t="array" ref="P208">INDEX($H:$M,ROW(),MATCH(P$2,$H$1:$M$1,0))</f>
        <v>#NAME?</v>
      </c>
      <c r="Q208" s="26" t="e" cm="1">
        <f t="array" ref="Q208">INDEX($H:$M,ROW(),MATCH(Q$2,$H$1:$M$1,0))</f>
        <v>#NAME?</v>
      </c>
      <c r="R208" s="26" t="e" cm="1">
        <f t="array" ref="R208">INDEX($H:$M,ROW(),MATCH(R$2,$H$1:$M$1,0))</f>
        <v>#NAME?</v>
      </c>
      <c r="S208" s="26" t="e" cm="1">
        <f t="array" ref="S208">INDEX($H:$M,ROW(),MATCH(S$2,$H$1:$M$1,0))</f>
        <v>#NAME?</v>
      </c>
      <c r="T208" s="26" t="e" cm="1">
        <f t="array" ref="T208">INDEX($H:$M,ROW(),MATCH(T$2,$H$1:$M$1,0))</f>
        <v>#NAME?</v>
      </c>
      <c r="U208" s="26" t="e" cm="1">
        <f t="array" ref="U208">INDEX($H:$M,ROW(),MATCH(U$2,$H$1:$M$1,0))</f>
        <v>#NAME?</v>
      </c>
      <c r="V208" s="26" t="e" cm="1">
        <f t="array" ref="V208">INDEX($H:$M,ROW(),MATCH(V$2,$H$1:$M$1,0))</f>
        <v>#NAME?</v>
      </c>
      <c r="W208" s="26" t="e" cm="1">
        <f t="array" ref="W208">INDEX($H:$M,ROW(),MATCH(W$2,$H$1:$M$1,0))</f>
        <v>#NAME?</v>
      </c>
      <c r="X208" s="26" t="e" cm="1">
        <f t="array" ref="X208">INDEX($H:$M,ROW(),MATCH(X$2,$H$1:$M$1,0))</f>
        <v>#NAME?</v>
      </c>
      <c r="Y208" s="26" t="e" cm="1">
        <f t="array" ref="Y208">INDEX($H:$M,ROW(),MATCH(Y$2,$H$1:$M$1,0))</f>
        <v>#NAME?</v>
      </c>
      <c r="Z208" s="26" t="e" cm="1">
        <f t="array" ref="Z208">INDEX($H:$M,ROW(),MATCH(Z$2,$H$1:$M$1,0))</f>
        <v>#NAME?</v>
      </c>
      <c r="AA208" s="26" t="e" cm="1">
        <f t="array" ref="AA208">INDEX($H:$M,ROW(),MATCH(AA$2,$H$1:$M$1,0))</f>
        <v>#NAME?</v>
      </c>
      <c r="AB208" s="26" t="e" cm="1">
        <f t="array" ref="AB208">INDEX($H:$M,ROW(),MATCH(AB$2,$H$1:$M$1,0))</f>
        <v>#NAME?</v>
      </c>
      <c r="AC208" s="26" t="e" cm="1">
        <f t="array" ref="AC208">INDEX($H:$M,ROW(),MATCH(AC$2,$H$1:$M$1,0))</f>
        <v>#NAME?</v>
      </c>
      <c r="AD208" s="26" t="e" cm="1">
        <f t="array" ref="AD208">INDEX($H:$M,ROW(),MATCH(AD$2,$H$1:$M$1,0))</f>
        <v>#NAME?</v>
      </c>
      <c r="AE208" s="26" t="e" cm="1">
        <f t="array" ref="AE208">INDEX($H:$M,ROW(),MATCH(AE$2,$H$1:$M$1,0))</f>
        <v>#NAME?</v>
      </c>
      <c r="AF208" s="26" t="e" cm="1">
        <f t="array" ref="AF208">INDEX($H:$M,ROW(),MATCH(AF$2,$H$1:$M$1,0))</f>
        <v>#NAME?</v>
      </c>
      <c r="AG208" s="26" t="e" cm="1">
        <f t="array" ref="AG208">INDEX($H:$M,ROW(),MATCH(AG$2,$H$1:$M$1,0))</f>
        <v>#NAME?</v>
      </c>
      <c r="AH208" s="26" t="e" cm="1">
        <f t="array" ref="AH208">INDEX($H:$M,ROW(),MATCH(AH$2,$H$1:$M$1,0))</f>
        <v>#NAME?</v>
      </c>
      <c r="AI208" s="26" t="e" cm="1">
        <f t="array" ref="AI208">INDEX($H:$M,ROW(),MATCH(AI$2,$H$1:$M$1,0))</f>
        <v>#NAME?</v>
      </c>
      <c r="AJ208" s="26" t="e" cm="1">
        <f t="array" ref="AJ208">INDEX($H:$M,ROW(),MATCH(AJ$2,$H$1:$M$1,0))</f>
        <v>#NAME?</v>
      </c>
      <c r="AK208" s="26" t="e" cm="1">
        <f t="array" ref="AK208">INDEX($H:$M,ROW(),MATCH(AK$2,$H$1:$M$1,0))</f>
        <v>#NAME?</v>
      </c>
      <c r="AL208" s="26" t="e" cm="1">
        <f t="array" ref="AL208">INDEX($H:$M,ROW(),MATCH(AL$2,$H$1:$M$1,0))</f>
        <v>#NAME?</v>
      </c>
      <c r="AM208" s="26" t="e" cm="1">
        <f t="array" ref="AM208">INDEX($H:$M,ROW(),MATCH(AM$2,$H$1:$M$1,0))</f>
        <v>#NAME?</v>
      </c>
      <c r="AN208" s="26" t="e" cm="1">
        <f t="array" ref="AN208">INDEX($H:$M,ROW(),MATCH(AN$2,$H$1:$M$1,0))</f>
        <v>#NAME?</v>
      </c>
      <c r="AO208" s="26" t="e" cm="1">
        <f t="array" ref="AO208">INDEX($H:$M,ROW(),MATCH(AO$2,$H$1:$M$1,0))</f>
        <v>#NAME?</v>
      </c>
      <c r="AP208" s="26" t="e" cm="1">
        <f t="array" ref="AP208">INDEX($H:$M,ROW(),MATCH(AP$2,$H$1:$M$1,0))</f>
        <v>#NAME?</v>
      </c>
      <c r="AQ208" s="26" t="e" cm="1">
        <f t="array" ref="AQ208">INDEX($H:$M,ROW(),MATCH(AQ$2,$H$1:$M$1,0))</f>
        <v>#NAME?</v>
      </c>
      <c r="AR208" s="26" t="e" cm="1">
        <f t="array" ref="AR208">INDEX($H:$M,ROW(),MATCH(AR$2,$H$1:$M$1,0))</f>
        <v>#NAME?</v>
      </c>
      <c r="AS208" s="26" t="e" cm="1">
        <f t="array" ref="AS208">INDEX($H:$M,ROW(),MATCH(AS$2,$H$1:$M$1,0))</f>
        <v>#NAME?</v>
      </c>
      <c r="AT208" s="26" t="e" cm="1">
        <f t="array" ref="AT208">INDEX($H:$M,ROW(),MATCH(AT$2,$H$1:$M$1,0))</f>
        <v>#NAME?</v>
      </c>
      <c r="AU208" s="26" t="e" cm="1">
        <f t="array" ref="AU208">INDEX($H:$M,ROW(),MATCH(AU$2,$H$1:$M$1,0))</f>
        <v>#NAME?</v>
      </c>
      <c r="AV208" s="26" t="e" cm="1">
        <f t="array" ref="AV208">INDEX($H:$M,ROW(),MATCH(AV$2,$H$1:$M$1,0))</f>
        <v>#NAME?</v>
      </c>
      <c r="AW208" s="26" t="e" cm="1">
        <f t="array" ref="AW208">INDEX($H:$M,ROW(),MATCH(AW$2,$H$1:$M$1,0))</f>
        <v>#NAME?</v>
      </c>
      <c r="AX208" s="26" t="e" cm="1">
        <f t="array" ref="AX208">INDEX($H:$M,ROW(),MATCH(AX$2,$H$1:$M$1,0))</f>
        <v>#NAME?</v>
      </c>
      <c r="AY208" s="26" t="e" cm="1">
        <f t="array" ref="AY208">INDEX($H:$M,ROW(),MATCH(AY$2,$H$1:$M$1,0))</f>
        <v>#NAME?</v>
      </c>
      <c r="AZ208" s="26" t="e" cm="1">
        <f t="array" ref="AZ208">INDEX($H:$M,ROW(),MATCH(AZ$2,$H$1:$M$1,0))</f>
        <v>#NAME?</v>
      </c>
      <c r="BA208" s="26" t="e" cm="1">
        <f t="array" ref="BA208">INDEX($H:$M,ROW(),MATCH(BA$2,$H$1:$M$1,0))</f>
        <v>#NAME?</v>
      </c>
      <c r="BB208" s="26" t="e" cm="1">
        <f t="array" ref="BB208">INDEX($H:$M,ROW(),MATCH(BB$2,$H$1:$M$1,0))</f>
        <v>#NAME?</v>
      </c>
      <c r="BC208" s="26" t="e" cm="1">
        <f t="array" ref="BC208">INDEX($H:$M,ROW(),MATCH(BC$2,$H$1:$M$1,0))</f>
        <v>#NAME?</v>
      </c>
      <c r="BD208" s="26" t="e" cm="1">
        <f t="array" ref="BD208">INDEX($H:$M,ROW(),MATCH(BD$2,$H$1:$M$1,0))</f>
        <v>#NAME?</v>
      </c>
      <c r="BE208" s="26" t="e" cm="1">
        <f t="array" ref="BE208">INDEX($H:$M,ROW(),MATCH(BE$2,$H$1:$M$1,0))</f>
        <v>#NAME?</v>
      </c>
      <c r="BF208" s="26" t="e" cm="1">
        <f t="array" ref="BF208">INDEX($H:$M,ROW(),MATCH(BF$2,$H$1:$M$1,0))</f>
        <v>#NAME?</v>
      </c>
      <c r="BG208" s="26" t="e" cm="1">
        <f t="array" ref="BG208">INDEX($H:$M,ROW(),MATCH(BG$2,$H$1:$M$1,0))</f>
        <v>#NAME?</v>
      </c>
      <c r="BH208" s="26" t="e" cm="1">
        <f t="array" ref="BH208">INDEX($H:$M,ROW(),MATCH(BH$2,$H$1:$M$1,0))</f>
        <v>#NAME?</v>
      </c>
      <c r="BI208" s="26" t="e" cm="1">
        <f t="array" ref="BI208">INDEX($H:$M,ROW(),MATCH(BI$2,$H$1:$M$1,0))</f>
        <v>#NAME?</v>
      </c>
      <c r="BJ208" s="26" t="e" cm="1">
        <f t="array" ref="BJ208">INDEX($H:$M,ROW(),MATCH(BJ$2,$H$1:$M$1,0))</f>
        <v>#NAME?</v>
      </c>
      <c r="BK208" s="26" t="e" cm="1">
        <f t="array" ref="BK208">INDEX($H:$M,ROW(),MATCH(BK$2,$H$1:$M$1,0))</f>
        <v>#NAME?</v>
      </c>
      <c r="BL208" s="26" t="e" cm="1">
        <f t="array" ref="BL208">INDEX($H:$M,ROW(),MATCH(BL$2,$H$1:$M$1,0))</f>
        <v>#NAME?</v>
      </c>
      <c r="BM208" s="26" t="e" cm="1">
        <f t="array" ref="BM208">INDEX($H:$M,ROW(),MATCH(BM$2,$H$1:$M$1,0))</f>
        <v>#NAME?</v>
      </c>
      <c r="BN208" s="26" t="e" cm="1">
        <f t="array" ref="BN208">INDEX($H:$M,ROW(),MATCH(BN$2,$H$1:$M$1,0))</f>
        <v>#NAME?</v>
      </c>
      <c r="BO208" s="26" t="e" cm="1">
        <f t="array" ref="BO208">INDEX($H:$M,ROW(),MATCH(BO$2,$H$1:$M$1,0))</f>
        <v>#NAME?</v>
      </c>
      <c r="BP208" s="26" t="e" cm="1">
        <f t="array" ref="BP208">INDEX($H:$M,ROW(),MATCH(BP$2,$H$1:$M$1,0))</f>
        <v>#NAME?</v>
      </c>
      <c r="BQ208" s="26" t="e" cm="1">
        <f t="array" ref="BQ208">INDEX($H:$M,ROW(),MATCH(BQ$2,$H$1:$M$1,0))</f>
        <v>#NAME?</v>
      </c>
      <c r="BR208" s="26" t="e" cm="1">
        <f t="array" ref="BR208">INDEX($H:$M,ROW(),MATCH(BR$2,$H$1:$M$1,0))</f>
        <v>#NAME?</v>
      </c>
      <c r="BS208" s="26" t="e" cm="1">
        <f t="array" ref="BS208">INDEX($H:$M,ROW(),MATCH(BS$2,$H$1:$M$1,0))</f>
        <v>#NAME?</v>
      </c>
      <c r="BT208" s="26" t="e" cm="1">
        <f t="array" ref="BT208">INDEX($H:$M,ROW(),MATCH(BT$2,$H$1:$M$1,0))</f>
        <v>#NAME?</v>
      </c>
      <c r="BU208" s="26" t="e" cm="1">
        <f t="array" ref="BU208">INDEX($H:$M,ROW(),MATCH(BU$2,$H$1:$M$1,0))</f>
        <v>#NAME?</v>
      </c>
      <c r="BV208" s="26" t="e" cm="1">
        <f t="array" ref="BV208">INDEX($H:$M,ROW(),MATCH(BV$2,$H$1:$M$1,0))</f>
        <v>#NAME?</v>
      </c>
      <c r="BW208" s="26" t="e" cm="1">
        <f t="array" ref="BW208">INDEX($H:$M,ROW(),MATCH(BW$2,$H$1:$M$1,0))</f>
        <v>#NAME?</v>
      </c>
      <c r="BX208" s="26" t="e" cm="1">
        <f t="array" ref="BX208">INDEX($H:$M,ROW(),MATCH(BX$2,$H$1:$M$1,0))</f>
        <v>#NAME?</v>
      </c>
      <c r="BY208" s="26" t="e" cm="1">
        <f t="array" ref="BY208">INDEX($H:$M,ROW(),MATCH(BY$2,$H$1:$M$1,0))</f>
        <v>#NAME?</v>
      </c>
      <c r="BZ208" s="26" t="e" cm="1">
        <f t="array" ref="BZ208">INDEX($H:$M,ROW(),MATCH(BZ$2,$H$1:$M$1,0))</f>
        <v>#NAME?</v>
      </c>
      <c r="CA208" s="26" t="e" cm="1">
        <f t="array" ref="CA208">INDEX($H:$M,ROW(),MATCH(CA$2,$H$1:$M$1,0))</f>
        <v>#NAME?</v>
      </c>
      <c r="CB208" s="26" t="e" cm="1">
        <f t="array" ref="CB208">INDEX($H:$M,ROW(),MATCH(CB$2,$H$1:$M$1,0))</f>
        <v>#NAME?</v>
      </c>
      <c r="CC208" s="26" t="e" cm="1">
        <f t="array" ref="CC208">INDEX($H:$M,ROW(),MATCH(CC$2,$H$1:$M$1,0))</f>
        <v>#NAME?</v>
      </c>
      <c r="CD208" s="26" t="e" cm="1">
        <f t="array" ref="CD208">INDEX($H:$M,ROW(),MATCH(CD$2,$H$1:$M$1,0))</f>
        <v>#NAME?</v>
      </c>
      <c r="CE208" s="26" t="e" cm="1">
        <f t="array" ref="CE208">INDEX($H:$M,ROW(),MATCH(CE$2,$H$1:$M$1,0))</f>
        <v>#NAME?</v>
      </c>
      <c r="CF208" s="26" t="e" cm="1">
        <f t="array" ref="CF208">INDEX($H:$M,ROW(),MATCH(CF$2,$H$1:$M$1,0))</f>
        <v>#NAME?</v>
      </c>
      <c r="CG208" s="26" t="e" cm="1">
        <f t="array" ref="CG208">INDEX($H:$M,ROW(),MATCH(CG$2,$H$1:$M$1,0))</f>
        <v>#NAME?</v>
      </c>
      <c r="CH208" s="26" t="e" cm="1">
        <f t="array" ref="CH208">INDEX($H:$M,ROW(),MATCH(CH$2,$H$1:$M$1,0))</f>
        <v>#NAME?</v>
      </c>
      <c r="CI208" s="26" t="e" cm="1">
        <f t="array" ref="CI208">INDEX($H:$M,ROW(),MATCH(CI$2,$H$1:$M$1,0))</f>
        <v>#NAME?</v>
      </c>
    </row>
    <row r="209" spans="1:87" x14ac:dyDescent="0.4">
      <c r="B209" t="s">
        <v>198</v>
      </c>
      <c r="C209" t="s">
        <v>213</v>
      </c>
      <c r="E209" s="27" t="str">
        <f>SUBSTITUTE(E204,":","")&amp;" Revenue"</f>
        <v>Marketplace revenue - primary Revenue</v>
      </c>
      <c r="F209" s="27"/>
      <c r="G209" s="9"/>
      <c r="H209" s="33" t="e">
        <f t="shared" ref="H209:M209" si="239">SUMIF($2:$2,H$1,209:209)</f>
        <v>#NAME?</v>
      </c>
      <c r="I209" s="33" t="e">
        <f t="shared" si="239"/>
        <v>#NAME?</v>
      </c>
      <c r="J209" s="33" t="e">
        <f t="shared" si="239"/>
        <v>#NAME?</v>
      </c>
      <c r="K209" s="33" t="e">
        <f t="shared" si="239"/>
        <v>#NAME?</v>
      </c>
      <c r="L209" s="33" t="e">
        <f t="shared" si="239"/>
        <v>#NAME?</v>
      </c>
      <c r="M209" s="33" t="e">
        <f t="shared" si="239"/>
        <v>#NAME?</v>
      </c>
      <c r="N209" s="27"/>
      <c r="O209" s="27"/>
      <c r="P209" s="28" t="e">
        <f>P208*P207</f>
        <v>#NAME?</v>
      </c>
      <c r="Q209" s="28" t="e">
        <f t="shared" ref="Q209:CB209" si="240">Q208*Q207</f>
        <v>#NAME?</v>
      </c>
      <c r="R209" s="28" t="e">
        <f t="shared" si="240"/>
        <v>#NAME?</v>
      </c>
      <c r="S209" s="28" t="e">
        <f t="shared" si="240"/>
        <v>#NAME?</v>
      </c>
      <c r="T209" s="28" t="e">
        <f t="shared" si="240"/>
        <v>#NAME?</v>
      </c>
      <c r="U209" s="28" t="e">
        <f t="shared" si="240"/>
        <v>#NAME?</v>
      </c>
      <c r="V209" s="28" t="e">
        <f t="shared" si="240"/>
        <v>#NAME?</v>
      </c>
      <c r="W209" s="28" t="e">
        <f t="shared" si="240"/>
        <v>#NAME?</v>
      </c>
      <c r="X209" s="28" t="e">
        <f t="shared" si="240"/>
        <v>#NAME?</v>
      </c>
      <c r="Y209" s="28" t="e">
        <f t="shared" si="240"/>
        <v>#NAME?</v>
      </c>
      <c r="Z209" s="28" t="e">
        <f t="shared" si="240"/>
        <v>#NAME?</v>
      </c>
      <c r="AA209" s="28" t="e">
        <f t="shared" si="240"/>
        <v>#NAME?</v>
      </c>
      <c r="AB209" s="28" t="e">
        <f t="shared" si="240"/>
        <v>#NAME?</v>
      </c>
      <c r="AC209" s="28" t="e">
        <f t="shared" si="240"/>
        <v>#NAME?</v>
      </c>
      <c r="AD209" s="28" t="e">
        <f t="shared" si="240"/>
        <v>#NAME?</v>
      </c>
      <c r="AE209" s="28" t="e">
        <f t="shared" si="240"/>
        <v>#NAME?</v>
      </c>
      <c r="AF209" s="28" t="e">
        <f t="shared" si="240"/>
        <v>#NAME?</v>
      </c>
      <c r="AG209" s="28" t="e">
        <f t="shared" si="240"/>
        <v>#NAME?</v>
      </c>
      <c r="AH209" s="28" t="e">
        <f t="shared" si="240"/>
        <v>#NAME?</v>
      </c>
      <c r="AI209" s="28" t="e">
        <f t="shared" si="240"/>
        <v>#NAME?</v>
      </c>
      <c r="AJ209" s="28" t="e">
        <f t="shared" si="240"/>
        <v>#NAME?</v>
      </c>
      <c r="AK209" s="28" t="e">
        <f t="shared" si="240"/>
        <v>#NAME?</v>
      </c>
      <c r="AL209" s="28" t="e">
        <f t="shared" si="240"/>
        <v>#NAME?</v>
      </c>
      <c r="AM209" s="28" t="e">
        <f t="shared" si="240"/>
        <v>#NAME?</v>
      </c>
      <c r="AN209" s="28" t="e">
        <f t="shared" si="240"/>
        <v>#NAME?</v>
      </c>
      <c r="AO209" s="28" t="e">
        <f t="shared" si="240"/>
        <v>#NAME?</v>
      </c>
      <c r="AP209" s="28" t="e">
        <f t="shared" si="240"/>
        <v>#NAME?</v>
      </c>
      <c r="AQ209" s="28" t="e">
        <f t="shared" si="240"/>
        <v>#NAME?</v>
      </c>
      <c r="AR209" s="28" t="e">
        <f t="shared" si="240"/>
        <v>#NAME?</v>
      </c>
      <c r="AS209" s="28" t="e">
        <f t="shared" si="240"/>
        <v>#NAME?</v>
      </c>
      <c r="AT209" s="28" t="e">
        <f t="shared" si="240"/>
        <v>#NAME?</v>
      </c>
      <c r="AU209" s="28" t="e">
        <f t="shared" si="240"/>
        <v>#NAME?</v>
      </c>
      <c r="AV209" s="28" t="e">
        <f t="shared" si="240"/>
        <v>#NAME?</v>
      </c>
      <c r="AW209" s="28" t="e">
        <f t="shared" si="240"/>
        <v>#NAME?</v>
      </c>
      <c r="AX209" s="28" t="e">
        <f t="shared" si="240"/>
        <v>#NAME?</v>
      </c>
      <c r="AY209" s="28" t="e">
        <f t="shared" si="240"/>
        <v>#NAME?</v>
      </c>
      <c r="AZ209" s="28" t="e">
        <f t="shared" si="240"/>
        <v>#NAME?</v>
      </c>
      <c r="BA209" s="28" t="e">
        <f t="shared" si="240"/>
        <v>#NAME?</v>
      </c>
      <c r="BB209" s="28" t="e">
        <f t="shared" si="240"/>
        <v>#NAME?</v>
      </c>
      <c r="BC209" s="28" t="e">
        <f t="shared" si="240"/>
        <v>#NAME?</v>
      </c>
      <c r="BD209" s="28" t="e">
        <f t="shared" si="240"/>
        <v>#NAME?</v>
      </c>
      <c r="BE209" s="28" t="e">
        <f t="shared" si="240"/>
        <v>#NAME?</v>
      </c>
      <c r="BF209" s="28" t="e">
        <f t="shared" si="240"/>
        <v>#NAME?</v>
      </c>
      <c r="BG209" s="28" t="e">
        <f t="shared" si="240"/>
        <v>#NAME?</v>
      </c>
      <c r="BH209" s="28" t="e">
        <f t="shared" si="240"/>
        <v>#NAME?</v>
      </c>
      <c r="BI209" s="28" t="e">
        <f t="shared" si="240"/>
        <v>#NAME?</v>
      </c>
      <c r="BJ209" s="28" t="e">
        <f t="shared" si="240"/>
        <v>#NAME?</v>
      </c>
      <c r="BK209" s="28" t="e">
        <f t="shared" si="240"/>
        <v>#NAME?</v>
      </c>
      <c r="BL209" s="28" t="e">
        <f t="shared" si="240"/>
        <v>#NAME?</v>
      </c>
      <c r="BM209" s="28" t="e">
        <f t="shared" si="240"/>
        <v>#NAME?</v>
      </c>
      <c r="BN209" s="28" t="e">
        <f t="shared" si="240"/>
        <v>#NAME?</v>
      </c>
      <c r="BO209" s="28" t="e">
        <f t="shared" si="240"/>
        <v>#NAME?</v>
      </c>
      <c r="BP209" s="28" t="e">
        <f t="shared" si="240"/>
        <v>#NAME?</v>
      </c>
      <c r="BQ209" s="28" t="e">
        <f t="shared" si="240"/>
        <v>#NAME?</v>
      </c>
      <c r="BR209" s="28" t="e">
        <f t="shared" si="240"/>
        <v>#NAME?</v>
      </c>
      <c r="BS209" s="28" t="e">
        <f t="shared" si="240"/>
        <v>#NAME?</v>
      </c>
      <c r="BT209" s="28" t="e">
        <f t="shared" si="240"/>
        <v>#NAME?</v>
      </c>
      <c r="BU209" s="28" t="e">
        <f t="shared" si="240"/>
        <v>#NAME?</v>
      </c>
      <c r="BV209" s="28" t="e">
        <f t="shared" si="240"/>
        <v>#NAME?</v>
      </c>
      <c r="BW209" s="28" t="e">
        <f t="shared" si="240"/>
        <v>#NAME?</v>
      </c>
      <c r="BX209" s="28" t="e">
        <f t="shared" si="240"/>
        <v>#NAME?</v>
      </c>
      <c r="BY209" s="28" t="e">
        <f t="shared" si="240"/>
        <v>#NAME?</v>
      </c>
      <c r="BZ209" s="28" t="e">
        <f t="shared" si="240"/>
        <v>#NAME?</v>
      </c>
      <c r="CA209" s="28" t="e">
        <f t="shared" si="240"/>
        <v>#NAME?</v>
      </c>
      <c r="CB209" s="28" t="e">
        <f t="shared" si="240"/>
        <v>#NAME?</v>
      </c>
      <c r="CC209" s="28" t="e">
        <f t="shared" ref="CC209:CI209" si="241">CC208*CC207</f>
        <v>#NAME?</v>
      </c>
      <c r="CD209" s="28" t="e">
        <f t="shared" si="241"/>
        <v>#NAME?</v>
      </c>
      <c r="CE209" s="28" t="e">
        <f t="shared" si="241"/>
        <v>#NAME?</v>
      </c>
      <c r="CF209" s="28" t="e">
        <f t="shared" si="241"/>
        <v>#NAME?</v>
      </c>
      <c r="CG209" s="28" t="e">
        <f t="shared" si="241"/>
        <v>#NAME?</v>
      </c>
      <c r="CH209" s="28" t="e">
        <f t="shared" si="241"/>
        <v>#NAME?</v>
      </c>
      <c r="CI209" s="28" t="e">
        <f t="shared" si="241"/>
        <v>#NAME?</v>
      </c>
    </row>
    <row r="210" spans="1:87" x14ac:dyDescent="0.4">
      <c r="C210" t="s">
        <v>213</v>
      </c>
      <c r="E210" s="27"/>
      <c r="F210" s="27"/>
      <c r="G210" s="9"/>
      <c r="H210" s="33"/>
      <c r="I210" s="33"/>
      <c r="J210" s="33"/>
      <c r="K210" s="33"/>
      <c r="L210" s="33"/>
      <c r="M210" s="33"/>
      <c r="N210" s="27"/>
      <c r="O210" s="27"/>
      <c r="P210" s="28"/>
      <c r="Q210" s="28"/>
      <c r="R210" s="28"/>
      <c r="S210" s="28"/>
      <c r="T210" s="28"/>
      <c r="U210" s="28"/>
      <c r="V210" s="28"/>
      <c r="W210" s="28"/>
      <c r="X210" s="28"/>
      <c r="Y210" s="28"/>
      <c r="Z210" s="28"/>
      <c r="AA210" s="28"/>
      <c r="AB210" s="28"/>
      <c r="AC210" s="28"/>
      <c r="AD210" s="28"/>
      <c r="AE210" s="28"/>
      <c r="AF210" s="28"/>
      <c r="AG210" s="28"/>
      <c r="AH210" s="28"/>
      <c r="AI210" s="28"/>
      <c r="AJ210" s="28"/>
      <c r="AK210" s="28"/>
      <c r="AL210" s="28"/>
      <c r="AM210" s="28"/>
      <c r="AN210" s="28"/>
      <c r="AO210" s="28"/>
      <c r="AP210" s="28"/>
      <c r="AQ210" s="28"/>
      <c r="AR210" s="28"/>
      <c r="AS210" s="28"/>
      <c r="AT210" s="28"/>
      <c r="AU210" s="28"/>
      <c r="AV210" s="28"/>
      <c r="AW210" s="28"/>
      <c r="AX210" s="28"/>
      <c r="AY210" s="28"/>
      <c r="AZ210" s="28"/>
      <c r="BA210" s="28"/>
      <c r="BB210" s="28"/>
      <c r="BC210" s="28"/>
      <c r="BD210" s="28"/>
      <c r="BE210" s="28"/>
      <c r="BF210" s="28"/>
      <c r="BG210" s="28"/>
      <c r="BH210" s="28"/>
      <c r="BI210" s="28"/>
      <c r="BJ210" s="28"/>
      <c r="BK210" s="28"/>
      <c r="BL210" s="28"/>
      <c r="BM210" s="28"/>
      <c r="BN210" s="28"/>
      <c r="BO210" s="28"/>
      <c r="BP210" s="28"/>
      <c r="BQ210" s="28"/>
      <c r="BR210" s="28"/>
      <c r="BS210" s="28"/>
      <c r="BT210" s="28"/>
      <c r="BU210" s="28"/>
      <c r="BV210" s="28"/>
      <c r="BW210" s="28"/>
      <c r="BX210" s="28"/>
      <c r="BY210" s="28"/>
      <c r="BZ210" s="28"/>
      <c r="CA210" s="28"/>
      <c r="CB210" s="28"/>
      <c r="CC210" s="28"/>
      <c r="CD210" s="28"/>
      <c r="CE210" s="28"/>
      <c r="CF210" s="28"/>
      <c r="CG210" s="28"/>
      <c r="CH210" s="28"/>
      <c r="CI210" s="28"/>
    </row>
    <row r="211" spans="1:87" outlineLevel="1" x14ac:dyDescent="0.4">
      <c r="C211" t="s">
        <v>213</v>
      </c>
      <c r="E211" s="56" t="s">
        <v>161</v>
      </c>
      <c r="F211" s="56"/>
      <c r="G211" s="69"/>
      <c r="H211" s="15" t="e">
        <f t="shared" ref="H211:M211" si="242">SUMIF($2:$2,H$1,211:211)</f>
        <v>#NAME?</v>
      </c>
      <c r="I211" s="15" t="e">
        <f t="shared" si="242"/>
        <v>#NAME?</v>
      </c>
      <c r="J211" s="15" t="e">
        <f t="shared" si="242"/>
        <v>#NAME?</v>
      </c>
      <c r="K211" s="15" t="e">
        <f t="shared" si="242"/>
        <v>#NAME?</v>
      </c>
      <c r="L211" s="15" t="e">
        <f t="shared" si="242"/>
        <v>#NAME?</v>
      </c>
      <c r="M211" s="15" t="e">
        <f t="shared" si="242"/>
        <v>#NAME?</v>
      </c>
      <c r="P211" s="34" t="e">
        <f t="shared" ref="P211:CA211" si="243">P205</f>
        <v>#NAME?</v>
      </c>
      <c r="Q211" s="34" t="e">
        <f t="shared" si="243"/>
        <v>#NAME?</v>
      </c>
      <c r="R211" s="34" t="e">
        <f t="shared" si="243"/>
        <v>#NAME?</v>
      </c>
      <c r="S211" s="34" t="e">
        <f t="shared" si="243"/>
        <v>#NAME?</v>
      </c>
      <c r="T211" s="34" t="e">
        <f t="shared" si="243"/>
        <v>#NAME?</v>
      </c>
      <c r="U211" s="34" t="e">
        <f t="shared" si="243"/>
        <v>#NAME?</v>
      </c>
      <c r="V211" s="34" t="e">
        <f t="shared" si="243"/>
        <v>#NAME?</v>
      </c>
      <c r="W211" s="34" t="e">
        <f t="shared" si="243"/>
        <v>#NAME?</v>
      </c>
      <c r="X211" s="34" t="e">
        <f t="shared" si="243"/>
        <v>#NAME?</v>
      </c>
      <c r="Y211" s="34" t="e">
        <f t="shared" si="243"/>
        <v>#NAME?</v>
      </c>
      <c r="Z211" s="34" t="e">
        <f t="shared" si="243"/>
        <v>#NAME?</v>
      </c>
      <c r="AA211" s="34" t="e">
        <f t="shared" si="243"/>
        <v>#NAME?</v>
      </c>
      <c r="AB211" s="34" t="e">
        <f t="shared" si="243"/>
        <v>#NAME?</v>
      </c>
      <c r="AC211" s="34" t="e">
        <f t="shared" si="243"/>
        <v>#NAME?</v>
      </c>
      <c r="AD211" s="34" t="e">
        <f t="shared" si="243"/>
        <v>#NAME?</v>
      </c>
      <c r="AE211" s="34" t="e">
        <f t="shared" si="243"/>
        <v>#NAME?</v>
      </c>
      <c r="AF211" s="34" t="e">
        <f t="shared" si="243"/>
        <v>#NAME?</v>
      </c>
      <c r="AG211" s="34" t="e">
        <f t="shared" si="243"/>
        <v>#NAME?</v>
      </c>
      <c r="AH211" s="34" t="e">
        <f t="shared" si="243"/>
        <v>#NAME?</v>
      </c>
      <c r="AI211" s="34" t="e">
        <f t="shared" si="243"/>
        <v>#NAME?</v>
      </c>
      <c r="AJ211" s="34" t="e">
        <f t="shared" si="243"/>
        <v>#NAME?</v>
      </c>
      <c r="AK211" s="34" t="e">
        <f t="shared" si="243"/>
        <v>#NAME?</v>
      </c>
      <c r="AL211" s="34" t="e">
        <f t="shared" si="243"/>
        <v>#NAME?</v>
      </c>
      <c r="AM211" s="34" t="e">
        <f t="shared" si="243"/>
        <v>#NAME?</v>
      </c>
      <c r="AN211" s="34" t="e">
        <f t="shared" si="243"/>
        <v>#NAME?</v>
      </c>
      <c r="AO211" s="34" t="e">
        <f t="shared" si="243"/>
        <v>#NAME?</v>
      </c>
      <c r="AP211" s="34" t="e">
        <f t="shared" si="243"/>
        <v>#NAME?</v>
      </c>
      <c r="AQ211" s="34" t="e">
        <f t="shared" si="243"/>
        <v>#NAME?</v>
      </c>
      <c r="AR211" s="34" t="e">
        <f t="shared" si="243"/>
        <v>#NAME?</v>
      </c>
      <c r="AS211" s="34" t="e">
        <f t="shared" si="243"/>
        <v>#NAME?</v>
      </c>
      <c r="AT211" s="34" t="e">
        <f t="shared" si="243"/>
        <v>#NAME?</v>
      </c>
      <c r="AU211" s="34" t="e">
        <f t="shared" si="243"/>
        <v>#NAME?</v>
      </c>
      <c r="AV211" s="34" t="e">
        <f t="shared" si="243"/>
        <v>#NAME?</v>
      </c>
      <c r="AW211" s="34" t="e">
        <f t="shared" si="243"/>
        <v>#NAME?</v>
      </c>
      <c r="AX211" s="34" t="e">
        <f t="shared" si="243"/>
        <v>#NAME?</v>
      </c>
      <c r="AY211" s="34" t="e">
        <f t="shared" si="243"/>
        <v>#NAME?</v>
      </c>
      <c r="AZ211" s="34" t="e">
        <f t="shared" si="243"/>
        <v>#NAME?</v>
      </c>
      <c r="BA211" s="34" t="e">
        <f t="shared" si="243"/>
        <v>#NAME?</v>
      </c>
      <c r="BB211" s="34" t="e">
        <f t="shared" si="243"/>
        <v>#NAME?</v>
      </c>
      <c r="BC211" s="34" t="e">
        <f t="shared" si="243"/>
        <v>#NAME?</v>
      </c>
      <c r="BD211" s="34" t="e">
        <f t="shared" si="243"/>
        <v>#NAME?</v>
      </c>
      <c r="BE211" s="34" t="e">
        <f t="shared" si="243"/>
        <v>#NAME?</v>
      </c>
      <c r="BF211" s="34" t="e">
        <f t="shared" si="243"/>
        <v>#NAME?</v>
      </c>
      <c r="BG211" s="34" t="e">
        <f t="shared" si="243"/>
        <v>#NAME?</v>
      </c>
      <c r="BH211" s="34" t="e">
        <f t="shared" si="243"/>
        <v>#NAME?</v>
      </c>
      <c r="BI211" s="34" t="e">
        <f t="shared" si="243"/>
        <v>#NAME?</v>
      </c>
      <c r="BJ211" s="34" t="e">
        <f t="shared" si="243"/>
        <v>#NAME?</v>
      </c>
      <c r="BK211" s="34" t="e">
        <f t="shared" si="243"/>
        <v>#NAME?</v>
      </c>
      <c r="BL211" s="34" t="e">
        <f t="shared" si="243"/>
        <v>#NAME?</v>
      </c>
      <c r="BM211" s="34" t="e">
        <f t="shared" si="243"/>
        <v>#NAME?</v>
      </c>
      <c r="BN211" s="34" t="e">
        <f t="shared" si="243"/>
        <v>#NAME?</v>
      </c>
      <c r="BO211" s="34" t="e">
        <f t="shared" si="243"/>
        <v>#NAME?</v>
      </c>
      <c r="BP211" s="34" t="e">
        <f t="shared" si="243"/>
        <v>#NAME?</v>
      </c>
      <c r="BQ211" s="34" t="e">
        <f t="shared" si="243"/>
        <v>#NAME?</v>
      </c>
      <c r="BR211" s="34" t="e">
        <f t="shared" si="243"/>
        <v>#NAME?</v>
      </c>
      <c r="BS211" s="34" t="e">
        <f t="shared" si="243"/>
        <v>#NAME?</v>
      </c>
      <c r="BT211" s="34" t="e">
        <f t="shared" si="243"/>
        <v>#NAME?</v>
      </c>
      <c r="BU211" s="34" t="e">
        <f t="shared" si="243"/>
        <v>#NAME?</v>
      </c>
      <c r="BV211" s="34" t="e">
        <f t="shared" si="243"/>
        <v>#NAME?</v>
      </c>
      <c r="BW211" s="34" t="e">
        <f t="shared" si="243"/>
        <v>#NAME?</v>
      </c>
      <c r="BX211" s="34" t="e">
        <f t="shared" si="243"/>
        <v>#NAME?</v>
      </c>
      <c r="BY211" s="34" t="e">
        <f t="shared" si="243"/>
        <v>#NAME?</v>
      </c>
      <c r="BZ211" s="34" t="e">
        <f t="shared" si="243"/>
        <v>#NAME?</v>
      </c>
      <c r="CA211" s="34" t="e">
        <f t="shared" si="243"/>
        <v>#NAME?</v>
      </c>
      <c r="CB211" s="34" t="e">
        <f t="shared" ref="CB211:CI211" si="244">CB205</f>
        <v>#NAME?</v>
      </c>
      <c r="CC211" s="34" t="e">
        <f t="shared" si="244"/>
        <v>#NAME?</v>
      </c>
      <c r="CD211" s="34" t="e">
        <f t="shared" si="244"/>
        <v>#NAME?</v>
      </c>
      <c r="CE211" s="34" t="e">
        <f t="shared" si="244"/>
        <v>#NAME?</v>
      </c>
      <c r="CF211" s="34" t="e">
        <f t="shared" si="244"/>
        <v>#NAME?</v>
      </c>
      <c r="CG211" s="34" t="e">
        <f t="shared" si="244"/>
        <v>#NAME?</v>
      </c>
      <c r="CH211" s="34" t="e">
        <f t="shared" si="244"/>
        <v>#NAME?</v>
      </c>
      <c r="CI211" s="34" t="e">
        <f t="shared" si="244"/>
        <v>#NAME?</v>
      </c>
    </row>
    <row r="212" spans="1:87" outlineLevel="1" x14ac:dyDescent="0.4">
      <c r="C212" t="s">
        <v>213</v>
      </c>
      <c r="H212" s="24"/>
      <c r="I212" s="24"/>
      <c r="J212" s="24"/>
      <c r="K212" s="24"/>
      <c r="L212" s="24"/>
      <c r="M212" s="24"/>
      <c r="P212" s="53"/>
      <c r="Q212" s="53"/>
      <c r="R212" s="53"/>
      <c r="S212" s="53"/>
      <c r="T212" s="53"/>
      <c r="U212" s="53"/>
      <c r="V212" s="53"/>
      <c r="W212" s="53"/>
      <c r="X212" s="53"/>
      <c r="Y212" s="53"/>
      <c r="Z212" s="53"/>
      <c r="AA212" s="53"/>
      <c r="AB212" s="53"/>
      <c r="AC212" s="53"/>
      <c r="AD212" s="53"/>
      <c r="AE212" s="53"/>
      <c r="AF212" s="53"/>
      <c r="AG212" s="53"/>
      <c r="AH212" s="53"/>
      <c r="AI212" s="53"/>
      <c r="AJ212" s="53"/>
      <c r="AK212" s="53"/>
      <c r="AL212" s="53"/>
      <c r="AM212" s="53"/>
      <c r="AN212" s="53"/>
      <c r="AO212" s="53"/>
      <c r="AP212" s="53"/>
      <c r="AQ212" s="53"/>
      <c r="AR212" s="53"/>
      <c r="AS212" s="53"/>
      <c r="AT212" s="53"/>
      <c r="AU212" s="53"/>
      <c r="AV212" s="53"/>
      <c r="AW212" s="53"/>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c r="CD212" s="53"/>
      <c r="CE212" s="53"/>
      <c r="CF212" s="53"/>
      <c r="CG212" s="53"/>
      <c r="CH212" s="53"/>
      <c r="CI212" s="53"/>
    </row>
    <row r="213" spans="1:87" s="51" customFormat="1" x14ac:dyDescent="0.4">
      <c r="A213" s="46"/>
      <c r="C213" s="51" t="s">
        <v>158</v>
      </c>
      <c r="E213" s="48" t="s">
        <v>194</v>
      </c>
      <c r="F213" s="48"/>
      <c r="G213" s="70"/>
    </row>
    <row r="214" spans="1:87" x14ac:dyDescent="0.4">
      <c r="C214" t="s">
        <v>158</v>
      </c>
      <c r="E214" s="12" t="s">
        <v>195</v>
      </c>
      <c r="F214" s="12"/>
      <c r="G214" s="13"/>
      <c r="H214" s="14">
        <v>10</v>
      </c>
      <c r="I214" s="14">
        <v>10</v>
      </c>
      <c r="J214" s="14">
        <v>10</v>
      </c>
      <c r="K214" s="14">
        <v>10</v>
      </c>
      <c r="L214" s="14">
        <v>10</v>
      </c>
      <c r="M214" s="14">
        <v>10</v>
      </c>
      <c r="P214" s="15" t="e" cm="1">
        <f t="array" ref="P214">INDEX($H:$M,ROW(),MATCH(P$2,$H$1:$M$1,0))</f>
        <v>#NAME?</v>
      </c>
      <c r="Q214" s="15" t="e" cm="1">
        <f t="array" ref="Q214">INDEX($H:$M,ROW(),MATCH(Q$2,$H$1:$M$1,0))</f>
        <v>#NAME?</v>
      </c>
      <c r="R214" s="15" t="e" cm="1">
        <f t="array" ref="R214">INDEX($H:$M,ROW(),MATCH(R$2,$H$1:$M$1,0))</f>
        <v>#NAME?</v>
      </c>
      <c r="S214" s="15" t="e" cm="1">
        <f t="array" ref="S214">INDEX($H:$M,ROW(),MATCH(S$2,$H$1:$M$1,0))</f>
        <v>#NAME?</v>
      </c>
      <c r="T214" s="15" t="e" cm="1">
        <f t="array" ref="T214">INDEX($H:$M,ROW(),MATCH(T$2,$H$1:$M$1,0))</f>
        <v>#NAME?</v>
      </c>
      <c r="U214" s="15" t="e" cm="1">
        <f t="array" ref="U214">INDEX($H:$M,ROW(),MATCH(U$2,$H$1:$M$1,0))</f>
        <v>#NAME?</v>
      </c>
      <c r="V214" s="15" t="e" cm="1">
        <f t="array" ref="V214">INDEX($H:$M,ROW(),MATCH(V$2,$H$1:$M$1,0))</f>
        <v>#NAME?</v>
      </c>
      <c r="W214" s="15" t="e" cm="1">
        <f t="array" ref="W214">INDEX($H:$M,ROW(),MATCH(W$2,$H$1:$M$1,0))</f>
        <v>#NAME?</v>
      </c>
      <c r="X214" s="15" t="e" cm="1">
        <f t="array" ref="X214">INDEX($H:$M,ROW(),MATCH(X$2,$H$1:$M$1,0))</f>
        <v>#NAME?</v>
      </c>
      <c r="Y214" s="15" t="e" cm="1">
        <f t="array" ref="Y214">INDEX($H:$M,ROW(),MATCH(Y$2,$H$1:$M$1,0))</f>
        <v>#NAME?</v>
      </c>
      <c r="Z214" s="15" t="e" cm="1">
        <f t="array" ref="Z214">INDEX($H:$M,ROW(),MATCH(Z$2,$H$1:$M$1,0))</f>
        <v>#NAME?</v>
      </c>
      <c r="AA214" s="15" t="e" cm="1">
        <f t="array" ref="AA214">INDEX($H:$M,ROW(),MATCH(AA$2,$H$1:$M$1,0))</f>
        <v>#NAME?</v>
      </c>
      <c r="AB214" s="15" t="e" cm="1">
        <f t="array" ref="AB214">INDEX($H:$M,ROW(),MATCH(AB$2,$H$1:$M$1,0))</f>
        <v>#NAME?</v>
      </c>
      <c r="AC214" s="15" t="e" cm="1">
        <f t="array" ref="AC214">INDEX($H:$M,ROW(),MATCH(AC$2,$H$1:$M$1,0))</f>
        <v>#NAME?</v>
      </c>
      <c r="AD214" s="15" t="e" cm="1">
        <f t="array" ref="AD214">INDEX($H:$M,ROW(),MATCH(AD$2,$H$1:$M$1,0))</f>
        <v>#NAME?</v>
      </c>
      <c r="AE214" s="15" t="e" cm="1">
        <f t="array" ref="AE214">INDEX($H:$M,ROW(),MATCH(AE$2,$H$1:$M$1,0))</f>
        <v>#NAME?</v>
      </c>
      <c r="AF214" s="15" t="e" cm="1">
        <f t="array" ref="AF214">INDEX($H:$M,ROW(),MATCH(AF$2,$H$1:$M$1,0))</f>
        <v>#NAME?</v>
      </c>
      <c r="AG214" s="15" t="e" cm="1">
        <f t="array" ref="AG214">INDEX($H:$M,ROW(),MATCH(AG$2,$H$1:$M$1,0))</f>
        <v>#NAME?</v>
      </c>
      <c r="AH214" s="15" t="e" cm="1">
        <f t="array" ref="AH214">INDEX($H:$M,ROW(),MATCH(AH$2,$H$1:$M$1,0))</f>
        <v>#NAME?</v>
      </c>
      <c r="AI214" s="15" t="e" cm="1">
        <f t="array" ref="AI214">INDEX($H:$M,ROW(),MATCH(AI$2,$H$1:$M$1,0))</f>
        <v>#NAME?</v>
      </c>
      <c r="AJ214" s="15" t="e" cm="1">
        <f t="array" ref="AJ214">INDEX($H:$M,ROW(),MATCH(AJ$2,$H$1:$M$1,0))</f>
        <v>#NAME?</v>
      </c>
      <c r="AK214" s="15" t="e" cm="1">
        <f t="array" ref="AK214">INDEX($H:$M,ROW(),MATCH(AK$2,$H$1:$M$1,0))</f>
        <v>#NAME?</v>
      </c>
      <c r="AL214" s="15" t="e" cm="1">
        <f t="array" ref="AL214">INDEX($H:$M,ROW(),MATCH(AL$2,$H$1:$M$1,0))</f>
        <v>#NAME?</v>
      </c>
      <c r="AM214" s="15" t="e" cm="1">
        <f t="array" ref="AM214">INDEX($H:$M,ROW(),MATCH(AM$2,$H$1:$M$1,0))</f>
        <v>#NAME?</v>
      </c>
      <c r="AN214" s="15" t="e" cm="1">
        <f t="array" ref="AN214">INDEX($H:$M,ROW(),MATCH(AN$2,$H$1:$M$1,0))</f>
        <v>#NAME?</v>
      </c>
      <c r="AO214" s="15" t="e" cm="1">
        <f t="array" ref="AO214">INDEX($H:$M,ROW(),MATCH(AO$2,$H$1:$M$1,0))</f>
        <v>#NAME?</v>
      </c>
      <c r="AP214" s="15" t="e" cm="1">
        <f t="array" ref="AP214">INDEX($H:$M,ROW(),MATCH(AP$2,$H$1:$M$1,0))</f>
        <v>#NAME?</v>
      </c>
      <c r="AQ214" s="15" t="e" cm="1">
        <f t="array" ref="AQ214">INDEX($H:$M,ROW(),MATCH(AQ$2,$H$1:$M$1,0))</f>
        <v>#NAME?</v>
      </c>
      <c r="AR214" s="15" t="e" cm="1">
        <f t="array" ref="AR214">INDEX($H:$M,ROW(),MATCH(AR$2,$H$1:$M$1,0))</f>
        <v>#NAME?</v>
      </c>
      <c r="AS214" s="15" t="e" cm="1">
        <f t="array" ref="AS214">INDEX($H:$M,ROW(),MATCH(AS$2,$H$1:$M$1,0))</f>
        <v>#NAME?</v>
      </c>
      <c r="AT214" s="15" t="e" cm="1">
        <f t="array" ref="AT214">INDEX($H:$M,ROW(),MATCH(AT$2,$H$1:$M$1,0))</f>
        <v>#NAME?</v>
      </c>
      <c r="AU214" s="15" t="e" cm="1">
        <f t="array" ref="AU214">INDEX($H:$M,ROW(),MATCH(AU$2,$H$1:$M$1,0))</f>
        <v>#NAME?</v>
      </c>
      <c r="AV214" s="15" t="e" cm="1">
        <f t="array" ref="AV214">INDEX($H:$M,ROW(),MATCH(AV$2,$H$1:$M$1,0))</f>
        <v>#NAME?</v>
      </c>
      <c r="AW214" s="15" t="e" cm="1">
        <f t="array" ref="AW214">INDEX($H:$M,ROW(),MATCH(AW$2,$H$1:$M$1,0))</f>
        <v>#NAME?</v>
      </c>
      <c r="AX214" s="15" t="e" cm="1">
        <f t="array" ref="AX214">INDEX($H:$M,ROW(),MATCH(AX$2,$H$1:$M$1,0))</f>
        <v>#NAME?</v>
      </c>
      <c r="AY214" s="15" t="e" cm="1">
        <f t="array" ref="AY214">INDEX($H:$M,ROW(),MATCH(AY$2,$H$1:$M$1,0))</f>
        <v>#NAME?</v>
      </c>
      <c r="AZ214" s="15" t="e" cm="1">
        <f t="array" ref="AZ214">INDEX($H:$M,ROW(),MATCH(AZ$2,$H$1:$M$1,0))</f>
        <v>#NAME?</v>
      </c>
      <c r="BA214" s="15" t="e" cm="1">
        <f t="array" ref="BA214">INDEX($H:$M,ROW(),MATCH(BA$2,$H$1:$M$1,0))</f>
        <v>#NAME?</v>
      </c>
      <c r="BB214" s="15" t="e" cm="1">
        <f t="array" ref="BB214">INDEX($H:$M,ROW(),MATCH(BB$2,$H$1:$M$1,0))</f>
        <v>#NAME?</v>
      </c>
      <c r="BC214" s="15" t="e" cm="1">
        <f t="array" ref="BC214">INDEX($H:$M,ROW(),MATCH(BC$2,$H$1:$M$1,0))</f>
        <v>#NAME?</v>
      </c>
      <c r="BD214" s="15" t="e" cm="1">
        <f t="array" ref="BD214">INDEX($H:$M,ROW(),MATCH(BD$2,$H$1:$M$1,0))</f>
        <v>#NAME?</v>
      </c>
      <c r="BE214" s="15" t="e" cm="1">
        <f t="array" ref="BE214">INDEX($H:$M,ROW(),MATCH(BE$2,$H$1:$M$1,0))</f>
        <v>#NAME?</v>
      </c>
      <c r="BF214" s="15" t="e" cm="1">
        <f t="array" ref="BF214">INDEX($H:$M,ROW(),MATCH(BF$2,$H$1:$M$1,0))</f>
        <v>#NAME?</v>
      </c>
      <c r="BG214" s="15" t="e" cm="1">
        <f t="array" ref="BG214">INDEX($H:$M,ROW(),MATCH(BG$2,$H$1:$M$1,0))</f>
        <v>#NAME?</v>
      </c>
      <c r="BH214" s="15" t="e" cm="1">
        <f t="array" ref="BH214">INDEX($H:$M,ROW(),MATCH(BH$2,$H$1:$M$1,0))</f>
        <v>#NAME?</v>
      </c>
      <c r="BI214" s="15" t="e" cm="1">
        <f t="array" ref="BI214">INDEX($H:$M,ROW(),MATCH(BI$2,$H$1:$M$1,0))</f>
        <v>#NAME?</v>
      </c>
      <c r="BJ214" s="15" t="e" cm="1">
        <f t="array" ref="BJ214">INDEX($H:$M,ROW(),MATCH(BJ$2,$H$1:$M$1,0))</f>
        <v>#NAME?</v>
      </c>
      <c r="BK214" s="15" t="e" cm="1">
        <f t="array" ref="BK214">INDEX($H:$M,ROW(),MATCH(BK$2,$H$1:$M$1,0))</f>
        <v>#NAME?</v>
      </c>
      <c r="BL214" s="15" t="e" cm="1">
        <f t="array" ref="BL214">INDEX($H:$M,ROW(),MATCH(BL$2,$H$1:$M$1,0))</f>
        <v>#NAME?</v>
      </c>
      <c r="BM214" s="15" t="e" cm="1">
        <f t="array" ref="BM214">INDEX($H:$M,ROW(),MATCH(BM$2,$H$1:$M$1,0))</f>
        <v>#NAME?</v>
      </c>
      <c r="BN214" s="15" t="e" cm="1">
        <f t="array" ref="BN214">INDEX($H:$M,ROW(),MATCH(BN$2,$H$1:$M$1,0))</f>
        <v>#NAME?</v>
      </c>
      <c r="BO214" s="15" t="e" cm="1">
        <f t="array" ref="BO214">INDEX($H:$M,ROW(),MATCH(BO$2,$H$1:$M$1,0))</f>
        <v>#NAME?</v>
      </c>
      <c r="BP214" s="15" t="e" cm="1">
        <f t="array" ref="BP214">INDEX($H:$M,ROW(),MATCH(BP$2,$H$1:$M$1,0))</f>
        <v>#NAME?</v>
      </c>
      <c r="BQ214" s="15" t="e" cm="1">
        <f t="array" ref="BQ214">INDEX($H:$M,ROW(),MATCH(BQ$2,$H$1:$M$1,0))</f>
        <v>#NAME?</v>
      </c>
      <c r="BR214" s="15" t="e" cm="1">
        <f t="array" ref="BR214">INDEX($H:$M,ROW(),MATCH(BR$2,$H$1:$M$1,0))</f>
        <v>#NAME?</v>
      </c>
      <c r="BS214" s="15" t="e" cm="1">
        <f t="array" ref="BS214">INDEX($H:$M,ROW(),MATCH(BS$2,$H$1:$M$1,0))</f>
        <v>#NAME?</v>
      </c>
      <c r="BT214" s="15" t="e" cm="1">
        <f t="array" ref="BT214">INDEX($H:$M,ROW(),MATCH(BT$2,$H$1:$M$1,0))</f>
        <v>#NAME?</v>
      </c>
      <c r="BU214" s="15" t="e" cm="1">
        <f t="array" ref="BU214">INDEX($H:$M,ROW(),MATCH(BU$2,$H$1:$M$1,0))</f>
        <v>#NAME?</v>
      </c>
      <c r="BV214" s="15" t="e" cm="1">
        <f t="array" ref="BV214">INDEX($H:$M,ROW(),MATCH(BV$2,$H$1:$M$1,0))</f>
        <v>#NAME?</v>
      </c>
      <c r="BW214" s="15" t="e" cm="1">
        <f t="array" ref="BW214">INDEX($H:$M,ROW(),MATCH(BW$2,$H$1:$M$1,0))</f>
        <v>#NAME?</v>
      </c>
      <c r="BX214" s="15" t="e" cm="1">
        <f t="array" ref="BX214">INDEX($H:$M,ROW(),MATCH(BX$2,$H$1:$M$1,0))</f>
        <v>#NAME?</v>
      </c>
      <c r="BY214" s="15" t="e" cm="1">
        <f t="array" ref="BY214">INDEX($H:$M,ROW(),MATCH(BY$2,$H$1:$M$1,0))</f>
        <v>#NAME?</v>
      </c>
      <c r="BZ214" s="15" t="e" cm="1">
        <f t="array" ref="BZ214">INDEX($H:$M,ROW(),MATCH(BZ$2,$H$1:$M$1,0))</f>
        <v>#NAME?</v>
      </c>
      <c r="CA214" s="15" t="e" cm="1">
        <f t="array" ref="CA214">INDEX($H:$M,ROW(),MATCH(CA$2,$H$1:$M$1,0))</f>
        <v>#NAME?</v>
      </c>
      <c r="CB214" s="15" t="e" cm="1">
        <f t="array" ref="CB214">INDEX($H:$M,ROW(),MATCH(CB$2,$H$1:$M$1,0))</f>
        <v>#NAME?</v>
      </c>
      <c r="CC214" s="15" t="e" cm="1">
        <f t="array" ref="CC214">INDEX($H:$M,ROW(),MATCH(CC$2,$H$1:$M$1,0))</f>
        <v>#NAME?</v>
      </c>
      <c r="CD214" s="15" t="e" cm="1">
        <f t="array" ref="CD214">INDEX($H:$M,ROW(),MATCH(CD$2,$H$1:$M$1,0))</f>
        <v>#NAME?</v>
      </c>
      <c r="CE214" s="15" t="e" cm="1">
        <f t="array" ref="CE214">INDEX($H:$M,ROW(),MATCH(CE$2,$H$1:$M$1,0))</f>
        <v>#NAME?</v>
      </c>
      <c r="CF214" s="15" t="e" cm="1">
        <f t="array" ref="CF214">INDEX($H:$M,ROW(),MATCH(CF$2,$H$1:$M$1,0))</f>
        <v>#NAME?</v>
      </c>
      <c r="CG214" s="15" t="e" cm="1">
        <f t="array" ref="CG214">INDEX($H:$M,ROW(),MATCH(CG$2,$H$1:$M$1,0))</f>
        <v>#NAME?</v>
      </c>
      <c r="CH214" s="15" t="e" cm="1">
        <f t="array" ref="CH214">INDEX($H:$M,ROW(),MATCH(CH$2,$H$1:$M$1,0))</f>
        <v>#NAME?</v>
      </c>
      <c r="CI214" s="15" t="e" cm="1">
        <f t="array" ref="CI214">INDEX($H:$M,ROW(),MATCH(CI$2,$H$1:$M$1,0))</f>
        <v>#NAME?</v>
      </c>
    </row>
    <row r="215" spans="1:87" x14ac:dyDescent="0.4">
      <c r="B215" t="s">
        <v>80</v>
      </c>
      <c r="C215" t="s">
        <v>158</v>
      </c>
      <c r="E215" s="12" t="s">
        <v>196</v>
      </c>
      <c r="F215" s="12"/>
      <c r="G215" s="13"/>
      <c r="H215" s="15" t="e">
        <f t="shared" ref="H215:M215" si="245">SUMIF($2:$2,H$1,215:215)</f>
        <v>#NAME?</v>
      </c>
      <c r="I215" s="15" t="e">
        <f t="shared" si="245"/>
        <v>#NAME?</v>
      </c>
      <c r="J215" s="15" t="e">
        <f t="shared" si="245"/>
        <v>#NAME?</v>
      </c>
      <c r="K215" s="15" t="e">
        <f t="shared" si="245"/>
        <v>#NAME?</v>
      </c>
      <c r="L215" s="15" t="e">
        <f t="shared" si="245"/>
        <v>#NAME?</v>
      </c>
      <c r="M215" s="15" t="e">
        <f t="shared" si="245"/>
        <v>#NAME?</v>
      </c>
      <c r="P215" s="15" t="e">
        <f>P211/P214</f>
        <v>#NAME?</v>
      </c>
      <c r="Q215" s="15" t="e">
        <f t="shared" ref="Q215:CB215" si="246">Q211/Q214</f>
        <v>#NAME?</v>
      </c>
      <c r="R215" s="15" t="e">
        <f t="shared" si="246"/>
        <v>#NAME?</v>
      </c>
      <c r="S215" s="15" t="e">
        <f t="shared" si="246"/>
        <v>#NAME?</v>
      </c>
      <c r="T215" s="15" t="e">
        <f t="shared" si="246"/>
        <v>#NAME?</v>
      </c>
      <c r="U215" s="15" t="e">
        <f t="shared" si="246"/>
        <v>#NAME?</v>
      </c>
      <c r="V215" s="15" t="e">
        <f t="shared" si="246"/>
        <v>#NAME?</v>
      </c>
      <c r="W215" s="15" t="e">
        <f t="shared" si="246"/>
        <v>#NAME?</v>
      </c>
      <c r="X215" s="15" t="e">
        <f t="shared" si="246"/>
        <v>#NAME?</v>
      </c>
      <c r="Y215" s="15" t="e">
        <f t="shared" si="246"/>
        <v>#NAME?</v>
      </c>
      <c r="Z215" s="15" t="e">
        <f t="shared" si="246"/>
        <v>#NAME?</v>
      </c>
      <c r="AA215" s="15" t="e">
        <f t="shared" si="246"/>
        <v>#NAME?</v>
      </c>
      <c r="AB215" s="15" t="e">
        <f t="shared" si="246"/>
        <v>#NAME?</v>
      </c>
      <c r="AC215" s="15" t="e">
        <f t="shared" si="246"/>
        <v>#NAME?</v>
      </c>
      <c r="AD215" s="15" t="e">
        <f t="shared" si="246"/>
        <v>#NAME?</v>
      </c>
      <c r="AE215" s="15" t="e">
        <f t="shared" si="246"/>
        <v>#NAME?</v>
      </c>
      <c r="AF215" s="15" t="e">
        <f t="shared" si="246"/>
        <v>#NAME?</v>
      </c>
      <c r="AG215" s="15" t="e">
        <f t="shared" si="246"/>
        <v>#NAME?</v>
      </c>
      <c r="AH215" s="15" t="e">
        <f t="shared" si="246"/>
        <v>#NAME?</v>
      </c>
      <c r="AI215" s="15" t="e">
        <f t="shared" si="246"/>
        <v>#NAME?</v>
      </c>
      <c r="AJ215" s="15" t="e">
        <f t="shared" si="246"/>
        <v>#NAME?</v>
      </c>
      <c r="AK215" s="15" t="e">
        <f t="shared" si="246"/>
        <v>#NAME?</v>
      </c>
      <c r="AL215" s="15" t="e">
        <f t="shared" si="246"/>
        <v>#NAME?</v>
      </c>
      <c r="AM215" s="15" t="e">
        <f t="shared" si="246"/>
        <v>#NAME?</v>
      </c>
      <c r="AN215" s="15" t="e">
        <f t="shared" si="246"/>
        <v>#NAME?</v>
      </c>
      <c r="AO215" s="15" t="e">
        <f t="shared" si="246"/>
        <v>#NAME?</v>
      </c>
      <c r="AP215" s="15" t="e">
        <f t="shared" si="246"/>
        <v>#NAME?</v>
      </c>
      <c r="AQ215" s="15" t="e">
        <f t="shared" si="246"/>
        <v>#NAME?</v>
      </c>
      <c r="AR215" s="15" t="e">
        <f t="shared" si="246"/>
        <v>#NAME?</v>
      </c>
      <c r="AS215" s="15" t="e">
        <f t="shared" si="246"/>
        <v>#NAME?</v>
      </c>
      <c r="AT215" s="15" t="e">
        <f t="shared" si="246"/>
        <v>#NAME?</v>
      </c>
      <c r="AU215" s="15" t="e">
        <f t="shared" si="246"/>
        <v>#NAME?</v>
      </c>
      <c r="AV215" s="15" t="e">
        <f t="shared" si="246"/>
        <v>#NAME?</v>
      </c>
      <c r="AW215" s="15" t="e">
        <f t="shared" si="246"/>
        <v>#NAME?</v>
      </c>
      <c r="AX215" s="15" t="e">
        <f t="shared" si="246"/>
        <v>#NAME?</v>
      </c>
      <c r="AY215" s="15" t="e">
        <f t="shared" si="246"/>
        <v>#NAME?</v>
      </c>
      <c r="AZ215" s="15" t="e">
        <f t="shared" si="246"/>
        <v>#NAME?</v>
      </c>
      <c r="BA215" s="15" t="e">
        <f t="shared" si="246"/>
        <v>#NAME?</v>
      </c>
      <c r="BB215" s="15" t="e">
        <f t="shared" si="246"/>
        <v>#NAME?</v>
      </c>
      <c r="BC215" s="15" t="e">
        <f t="shared" si="246"/>
        <v>#NAME?</v>
      </c>
      <c r="BD215" s="15" t="e">
        <f t="shared" si="246"/>
        <v>#NAME?</v>
      </c>
      <c r="BE215" s="15" t="e">
        <f t="shared" si="246"/>
        <v>#NAME?</v>
      </c>
      <c r="BF215" s="15" t="e">
        <f t="shared" si="246"/>
        <v>#NAME?</v>
      </c>
      <c r="BG215" s="15" t="e">
        <f t="shared" si="246"/>
        <v>#NAME?</v>
      </c>
      <c r="BH215" s="15" t="e">
        <f t="shared" si="246"/>
        <v>#NAME?</v>
      </c>
      <c r="BI215" s="15" t="e">
        <f t="shared" si="246"/>
        <v>#NAME?</v>
      </c>
      <c r="BJ215" s="15" t="e">
        <f t="shared" si="246"/>
        <v>#NAME?</v>
      </c>
      <c r="BK215" s="15" t="e">
        <f t="shared" si="246"/>
        <v>#NAME?</v>
      </c>
      <c r="BL215" s="15" t="e">
        <f t="shared" si="246"/>
        <v>#NAME?</v>
      </c>
      <c r="BM215" s="15" t="e">
        <f t="shared" si="246"/>
        <v>#NAME?</v>
      </c>
      <c r="BN215" s="15" t="e">
        <f t="shared" si="246"/>
        <v>#NAME?</v>
      </c>
      <c r="BO215" s="15" t="e">
        <f t="shared" si="246"/>
        <v>#NAME?</v>
      </c>
      <c r="BP215" s="15" t="e">
        <f t="shared" si="246"/>
        <v>#NAME?</v>
      </c>
      <c r="BQ215" s="15" t="e">
        <f t="shared" si="246"/>
        <v>#NAME?</v>
      </c>
      <c r="BR215" s="15" t="e">
        <f t="shared" si="246"/>
        <v>#NAME?</v>
      </c>
      <c r="BS215" s="15" t="e">
        <f t="shared" si="246"/>
        <v>#NAME?</v>
      </c>
      <c r="BT215" s="15" t="e">
        <f t="shared" si="246"/>
        <v>#NAME?</v>
      </c>
      <c r="BU215" s="15" t="e">
        <f t="shared" si="246"/>
        <v>#NAME?</v>
      </c>
      <c r="BV215" s="15" t="e">
        <f t="shared" si="246"/>
        <v>#NAME?</v>
      </c>
      <c r="BW215" s="15" t="e">
        <f t="shared" si="246"/>
        <v>#NAME?</v>
      </c>
      <c r="BX215" s="15" t="e">
        <f t="shared" si="246"/>
        <v>#NAME?</v>
      </c>
      <c r="BY215" s="15" t="e">
        <f t="shared" si="246"/>
        <v>#NAME?</v>
      </c>
      <c r="BZ215" s="15" t="e">
        <f t="shared" si="246"/>
        <v>#NAME?</v>
      </c>
      <c r="CA215" s="15" t="e">
        <f t="shared" si="246"/>
        <v>#NAME?</v>
      </c>
      <c r="CB215" s="15" t="e">
        <f t="shared" si="246"/>
        <v>#NAME?</v>
      </c>
      <c r="CC215" s="15" t="e">
        <f t="shared" ref="CC215:CI215" si="247">CC211/CC214</f>
        <v>#NAME?</v>
      </c>
      <c r="CD215" s="15" t="e">
        <f t="shared" si="247"/>
        <v>#NAME?</v>
      </c>
      <c r="CE215" s="15" t="e">
        <f t="shared" si="247"/>
        <v>#NAME?</v>
      </c>
      <c r="CF215" s="15" t="e">
        <f t="shared" si="247"/>
        <v>#NAME?</v>
      </c>
      <c r="CG215" s="15" t="e">
        <f t="shared" si="247"/>
        <v>#NAME?</v>
      </c>
      <c r="CH215" s="15" t="e">
        <f t="shared" si="247"/>
        <v>#NAME?</v>
      </c>
      <c r="CI215" s="15" t="e">
        <f t="shared" si="247"/>
        <v>#NAME?</v>
      </c>
    </row>
    <row r="216" spans="1:87" x14ac:dyDescent="0.4">
      <c r="C216" t="s">
        <v>158</v>
      </c>
      <c r="E216" s="12" t="s">
        <v>197</v>
      </c>
      <c r="F216" s="12"/>
      <c r="G216" s="13"/>
      <c r="H216" s="29">
        <v>20</v>
      </c>
      <c r="I216" s="29">
        <v>20</v>
      </c>
      <c r="J216" s="29">
        <v>20</v>
      </c>
      <c r="K216" s="29">
        <v>20</v>
      </c>
      <c r="L216" s="29">
        <v>20</v>
      </c>
      <c r="M216" s="29">
        <v>20</v>
      </c>
      <c r="N216" s="36"/>
      <c r="O216" s="36"/>
      <c r="P216" s="30" t="e" cm="1">
        <f t="array" ref="P216">INDEX($H:$M,ROW(),MATCH(P$2,$H$1:$M$1,0))</f>
        <v>#NAME?</v>
      </c>
      <c r="Q216" s="30" t="e" cm="1">
        <f t="array" ref="Q216">INDEX($H:$M,ROW(),MATCH(Q$2,$H$1:$M$1,0))</f>
        <v>#NAME?</v>
      </c>
      <c r="R216" s="30" t="e" cm="1">
        <f t="array" ref="R216">INDEX($H:$M,ROW(),MATCH(R$2,$H$1:$M$1,0))</f>
        <v>#NAME?</v>
      </c>
      <c r="S216" s="30" t="e" cm="1">
        <f t="array" ref="S216">INDEX($H:$M,ROW(),MATCH(S$2,$H$1:$M$1,0))</f>
        <v>#NAME?</v>
      </c>
      <c r="T216" s="30" t="e" cm="1">
        <f t="array" ref="T216">INDEX($H:$M,ROW(),MATCH(T$2,$H$1:$M$1,0))</f>
        <v>#NAME?</v>
      </c>
      <c r="U216" s="30" t="e" cm="1">
        <f t="array" ref="U216">INDEX($H:$M,ROW(),MATCH(U$2,$H$1:$M$1,0))</f>
        <v>#NAME?</v>
      </c>
      <c r="V216" s="30" t="e" cm="1">
        <f t="array" ref="V216">INDEX($H:$M,ROW(),MATCH(V$2,$H$1:$M$1,0))</f>
        <v>#NAME?</v>
      </c>
      <c r="W216" s="30" t="e" cm="1">
        <f t="array" ref="W216">INDEX($H:$M,ROW(),MATCH(W$2,$H$1:$M$1,0))</f>
        <v>#NAME?</v>
      </c>
      <c r="X216" s="30" t="e" cm="1">
        <f t="array" ref="X216">INDEX($H:$M,ROW(),MATCH(X$2,$H$1:$M$1,0))</f>
        <v>#NAME?</v>
      </c>
      <c r="Y216" s="30" t="e" cm="1">
        <f t="array" ref="Y216">INDEX($H:$M,ROW(),MATCH(Y$2,$H$1:$M$1,0))</f>
        <v>#NAME?</v>
      </c>
      <c r="Z216" s="30" t="e" cm="1">
        <f t="array" ref="Z216">INDEX($H:$M,ROW(),MATCH(Z$2,$H$1:$M$1,0))</f>
        <v>#NAME?</v>
      </c>
      <c r="AA216" s="30" t="e" cm="1">
        <f t="array" ref="AA216">INDEX($H:$M,ROW(),MATCH(AA$2,$H$1:$M$1,0))</f>
        <v>#NAME?</v>
      </c>
      <c r="AB216" s="30" t="e" cm="1">
        <f t="array" ref="AB216">INDEX($H:$M,ROW(),MATCH(AB$2,$H$1:$M$1,0))</f>
        <v>#NAME?</v>
      </c>
      <c r="AC216" s="30" t="e" cm="1">
        <f t="array" ref="AC216">INDEX($H:$M,ROW(),MATCH(AC$2,$H$1:$M$1,0))</f>
        <v>#NAME?</v>
      </c>
      <c r="AD216" s="30" t="e" cm="1">
        <f t="array" ref="AD216">INDEX($H:$M,ROW(),MATCH(AD$2,$H$1:$M$1,0))</f>
        <v>#NAME?</v>
      </c>
      <c r="AE216" s="30" t="e" cm="1">
        <f t="array" ref="AE216">INDEX($H:$M,ROW(),MATCH(AE$2,$H$1:$M$1,0))</f>
        <v>#NAME?</v>
      </c>
      <c r="AF216" s="30" t="e" cm="1">
        <f t="array" ref="AF216">INDEX($H:$M,ROW(),MATCH(AF$2,$H$1:$M$1,0))</f>
        <v>#NAME?</v>
      </c>
      <c r="AG216" s="30" t="e" cm="1">
        <f t="array" ref="AG216">INDEX($H:$M,ROW(),MATCH(AG$2,$H$1:$M$1,0))</f>
        <v>#NAME?</v>
      </c>
      <c r="AH216" s="30" t="e" cm="1">
        <f t="array" ref="AH216">INDEX($H:$M,ROW(),MATCH(AH$2,$H$1:$M$1,0))</f>
        <v>#NAME?</v>
      </c>
      <c r="AI216" s="30" t="e" cm="1">
        <f t="array" ref="AI216">INDEX($H:$M,ROW(),MATCH(AI$2,$H$1:$M$1,0))</f>
        <v>#NAME?</v>
      </c>
      <c r="AJ216" s="30" t="e" cm="1">
        <f t="array" ref="AJ216">INDEX($H:$M,ROW(),MATCH(AJ$2,$H$1:$M$1,0))</f>
        <v>#NAME?</v>
      </c>
      <c r="AK216" s="30" t="e" cm="1">
        <f t="array" ref="AK216">INDEX($H:$M,ROW(),MATCH(AK$2,$H$1:$M$1,0))</f>
        <v>#NAME?</v>
      </c>
      <c r="AL216" s="30" t="e" cm="1">
        <f t="array" ref="AL216">INDEX($H:$M,ROW(),MATCH(AL$2,$H$1:$M$1,0))</f>
        <v>#NAME?</v>
      </c>
      <c r="AM216" s="30" t="e" cm="1">
        <f t="array" ref="AM216">INDEX($H:$M,ROW(),MATCH(AM$2,$H$1:$M$1,0))</f>
        <v>#NAME?</v>
      </c>
      <c r="AN216" s="30" t="e" cm="1">
        <f t="array" ref="AN216">INDEX($H:$M,ROW(),MATCH(AN$2,$H$1:$M$1,0))</f>
        <v>#NAME?</v>
      </c>
      <c r="AO216" s="30" t="e" cm="1">
        <f t="array" ref="AO216">INDEX($H:$M,ROW(),MATCH(AO$2,$H$1:$M$1,0))</f>
        <v>#NAME?</v>
      </c>
      <c r="AP216" s="30" t="e" cm="1">
        <f t="array" ref="AP216">INDEX($H:$M,ROW(),MATCH(AP$2,$H$1:$M$1,0))</f>
        <v>#NAME?</v>
      </c>
      <c r="AQ216" s="30" t="e" cm="1">
        <f t="array" ref="AQ216">INDEX($H:$M,ROW(),MATCH(AQ$2,$H$1:$M$1,0))</f>
        <v>#NAME?</v>
      </c>
      <c r="AR216" s="30" t="e" cm="1">
        <f t="array" ref="AR216">INDEX($H:$M,ROW(),MATCH(AR$2,$H$1:$M$1,0))</f>
        <v>#NAME?</v>
      </c>
      <c r="AS216" s="30" t="e" cm="1">
        <f t="array" ref="AS216">INDEX($H:$M,ROW(),MATCH(AS$2,$H$1:$M$1,0))</f>
        <v>#NAME?</v>
      </c>
      <c r="AT216" s="30" t="e" cm="1">
        <f t="array" ref="AT216">INDEX($H:$M,ROW(),MATCH(AT$2,$H$1:$M$1,0))</f>
        <v>#NAME?</v>
      </c>
      <c r="AU216" s="30" t="e" cm="1">
        <f t="array" ref="AU216">INDEX($H:$M,ROW(),MATCH(AU$2,$H$1:$M$1,0))</f>
        <v>#NAME?</v>
      </c>
      <c r="AV216" s="30" t="e" cm="1">
        <f t="array" ref="AV216">INDEX($H:$M,ROW(),MATCH(AV$2,$H$1:$M$1,0))</f>
        <v>#NAME?</v>
      </c>
      <c r="AW216" s="30" t="e" cm="1">
        <f t="array" ref="AW216">INDEX($H:$M,ROW(),MATCH(AW$2,$H$1:$M$1,0))</f>
        <v>#NAME?</v>
      </c>
      <c r="AX216" s="30" t="e" cm="1">
        <f t="array" ref="AX216">INDEX($H:$M,ROW(),MATCH(AX$2,$H$1:$M$1,0))</f>
        <v>#NAME?</v>
      </c>
      <c r="AY216" s="30" t="e" cm="1">
        <f t="array" ref="AY216">INDEX($H:$M,ROW(),MATCH(AY$2,$H$1:$M$1,0))</f>
        <v>#NAME?</v>
      </c>
      <c r="AZ216" s="30" t="e" cm="1">
        <f t="array" ref="AZ216">INDEX($H:$M,ROW(),MATCH(AZ$2,$H$1:$M$1,0))</f>
        <v>#NAME?</v>
      </c>
      <c r="BA216" s="30" t="e" cm="1">
        <f t="array" ref="BA216">INDEX($H:$M,ROW(),MATCH(BA$2,$H$1:$M$1,0))</f>
        <v>#NAME?</v>
      </c>
      <c r="BB216" s="30" t="e" cm="1">
        <f t="array" ref="BB216">INDEX($H:$M,ROW(),MATCH(BB$2,$H$1:$M$1,0))</f>
        <v>#NAME?</v>
      </c>
      <c r="BC216" s="30" t="e" cm="1">
        <f t="array" ref="BC216">INDEX($H:$M,ROW(),MATCH(BC$2,$H$1:$M$1,0))</f>
        <v>#NAME?</v>
      </c>
      <c r="BD216" s="30" t="e" cm="1">
        <f t="array" ref="BD216">INDEX($H:$M,ROW(),MATCH(BD$2,$H$1:$M$1,0))</f>
        <v>#NAME?</v>
      </c>
      <c r="BE216" s="30" t="e" cm="1">
        <f t="array" ref="BE216">INDEX($H:$M,ROW(),MATCH(BE$2,$H$1:$M$1,0))</f>
        <v>#NAME?</v>
      </c>
      <c r="BF216" s="30" t="e" cm="1">
        <f t="array" ref="BF216">INDEX($H:$M,ROW(),MATCH(BF$2,$H$1:$M$1,0))</f>
        <v>#NAME?</v>
      </c>
      <c r="BG216" s="30" t="e" cm="1">
        <f t="array" ref="BG216">INDEX($H:$M,ROW(),MATCH(BG$2,$H$1:$M$1,0))</f>
        <v>#NAME?</v>
      </c>
      <c r="BH216" s="30" t="e" cm="1">
        <f t="array" ref="BH216">INDEX($H:$M,ROW(),MATCH(BH$2,$H$1:$M$1,0))</f>
        <v>#NAME?</v>
      </c>
      <c r="BI216" s="30" t="e" cm="1">
        <f t="array" ref="BI216">INDEX($H:$M,ROW(),MATCH(BI$2,$H$1:$M$1,0))</f>
        <v>#NAME?</v>
      </c>
      <c r="BJ216" s="30" t="e" cm="1">
        <f t="array" ref="BJ216">INDEX($H:$M,ROW(),MATCH(BJ$2,$H$1:$M$1,0))</f>
        <v>#NAME?</v>
      </c>
      <c r="BK216" s="30" t="e" cm="1">
        <f t="array" ref="BK216">INDEX($H:$M,ROW(),MATCH(BK$2,$H$1:$M$1,0))</f>
        <v>#NAME?</v>
      </c>
      <c r="BL216" s="30" t="e" cm="1">
        <f t="array" ref="BL216">INDEX($H:$M,ROW(),MATCH(BL$2,$H$1:$M$1,0))</f>
        <v>#NAME?</v>
      </c>
      <c r="BM216" s="30" t="e" cm="1">
        <f t="array" ref="BM216">INDEX($H:$M,ROW(),MATCH(BM$2,$H$1:$M$1,0))</f>
        <v>#NAME?</v>
      </c>
      <c r="BN216" s="30" t="e" cm="1">
        <f t="array" ref="BN216">INDEX($H:$M,ROW(),MATCH(BN$2,$H$1:$M$1,0))</f>
        <v>#NAME?</v>
      </c>
      <c r="BO216" s="30" t="e" cm="1">
        <f t="array" ref="BO216">INDEX($H:$M,ROW(),MATCH(BO$2,$H$1:$M$1,0))</f>
        <v>#NAME?</v>
      </c>
      <c r="BP216" s="30" t="e" cm="1">
        <f t="array" ref="BP216">INDEX($H:$M,ROW(),MATCH(BP$2,$H$1:$M$1,0))</f>
        <v>#NAME?</v>
      </c>
      <c r="BQ216" s="30" t="e" cm="1">
        <f t="array" ref="BQ216">INDEX($H:$M,ROW(),MATCH(BQ$2,$H$1:$M$1,0))</f>
        <v>#NAME?</v>
      </c>
      <c r="BR216" s="30" t="e" cm="1">
        <f t="array" ref="BR216">INDEX($H:$M,ROW(),MATCH(BR$2,$H$1:$M$1,0))</f>
        <v>#NAME?</v>
      </c>
      <c r="BS216" s="30" t="e" cm="1">
        <f t="array" ref="BS216">INDEX($H:$M,ROW(),MATCH(BS$2,$H$1:$M$1,0))</f>
        <v>#NAME?</v>
      </c>
      <c r="BT216" s="30" t="e" cm="1">
        <f t="array" ref="BT216">INDEX($H:$M,ROW(),MATCH(BT$2,$H$1:$M$1,0))</f>
        <v>#NAME?</v>
      </c>
      <c r="BU216" s="30" t="e" cm="1">
        <f t="array" ref="BU216">INDEX($H:$M,ROW(),MATCH(BU$2,$H$1:$M$1,0))</f>
        <v>#NAME?</v>
      </c>
      <c r="BV216" s="30" t="e" cm="1">
        <f t="array" ref="BV216">INDEX($H:$M,ROW(),MATCH(BV$2,$H$1:$M$1,0))</f>
        <v>#NAME?</v>
      </c>
      <c r="BW216" s="30" t="e" cm="1">
        <f t="array" ref="BW216">INDEX($H:$M,ROW(),MATCH(BW$2,$H$1:$M$1,0))</f>
        <v>#NAME?</v>
      </c>
      <c r="BX216" s="30" t="e" cm="1">
        <f t="array" ref="BX216">INDEX($H:$M,ROW(),MATCH(BX$2,$H$1:$M$1,0))</f>
        <v>#NAME?</v>
      </c>
      <c r="BY216" s="30" t="e" cm="1">
        <f t="array" ref="BY216">INDEX($H:$M,ROW(),MATCH(BY$2,$H$1:$M$1,0))</f>
        <v>#NAME?</v>
      </c>
      <c r="BZ216" s="30" t="e" cm="1">
        <f t="array" ref="BZ216">INDEX($H:$M,ROW(),MATCH(BZ$2,$H$1:$M$1,0))</f>
        <v>#NAME?</v>
      </c>
      <c r="CA216" s="30" t="e" cm="1">
        <f t="array" ref="CA216">INDEX($H:$M,ROW(),MATCH(CA$2,$H$1:$M$1,0))</f>
        <v>#NAME?</v>
      </c>
      <c r="CB216" s="30" t="e" cm="1">
        <f t="array" ref="CB216">INDEX($H:$M,ROW(),MATCH(CB$2,$H$1:$M$1,0))</f>
        <v>#NAME?</v>
      </c>
      <c r="CC216" s="30" t="e" cm="1">
        <f t="array" ref="CC216">INDEX($H:$M,ROW(),MATCH(CC$2,$H$1:$M$1,0))</f>
        <v>#NAME?</v>
      </c>
      <c r="CD216" s="30" t="e" cm="1">
        <f t="array" ref="CD216">INDEX($H:$M,ROW(),MATCH(CD$2,$H$1:$M$1,0))</f>
        <v>#NAME?</v>
      </c>
      <c r="CE216" s="30" t="e" cm="1">
        <f t="array" ref="CE216">INDEX($H:$M,ROW(),MATCH(CE$2,$H$1:$M$1,0))</f>
        <v>#NAME?</v>
      </c>
      <c r="CF216" s="30" t="e" cm="1">
        <f t="array" ref="CF216">INDEX($H:$M,ROW(),MATCH(CF$2,$H$1:$M$1,0))</f>
        <v>#NAME?</v>
      </c>
      <c r="CG216" s="30" t="e" cm="1">
        <f t="array" ref="CG216">INDEX($H:$M,ROW(),MATCH(CG$2,$H$1:$M$1,0))</f>
        <v>#NAME?</v>
      </c>
      <c r="CH216" s="30" t="e" cm="1">
        <f t="array" ref="CH216">INDEX($H:$M,ROW(),MATCH(CH$2,$H$1:$M$1,0))</f>
        <v>#NAME?</v>
      </c>
      <c r="CI216" s="30" t="e" cm="1">
        <f t="array" ref="CI216">INDEX($H:$M,ROW(),MATCH(CI$2,$H$1:$M$1,0))</f>
        <v>#NAME?</v>
      </c>
    </row>
    <row r="217" spans="1:87" x14ac:dyDescent="0.4">
      <c r="B217" t="s">
        <v>199</v>
      </c>
      <c r="C217" t="s">
        <v>158</v>
      </c>
      <c r="E217" s="27" t="str">
        <f>SUBSTITUTE(E213,":","")&amp;" Expense"</f>
        <v>Seller acquisition cost Expense</v>
      </c>
      <c r="F217" s="27"/>
      <c r="G217" s="9"/>
      <c r="H217" s="28" t="e">
        <f t="shared" ref="H217:M217" si="248">SUMIF($2:$2,H$1,217:217)</f>
        <v>#NAME?</v>
      </c>
      <c r="I217" s="28" t="e">
        <f t="shared" si="248"/>
        <v>#NAME?</v>
      </c>
      <c r="J217" s="28" t="e">
        <f t="shared" si="248"/>
        <v>#NAME?</v>
      </c>
      <c r="K217" s="28" t="e">
        <f t="shared" si="248"/>
        <v>#NAME?</v>
      </c>
      <c r="L217" s="28" t="e">
        <f t="shared" si="248"/>
        <v>#NAME?</v>
      </c>
      <c r="M217" s="28" t="e">
        <f t="shared" si="248"/>
        <v>#NAME?</v>
      </c>
      <c r="P217" s="28" t="e">
        <f>-P216*P215</f>
        <v>#NAME?</v>
      </c>
      <c r="Q217" s="28" t="e">
        <f t="shared" ref="Q217:CB217" si="249">-Q216*Q215</f>
        <v>#NAME?</v>
      </c>
      <c r="R217" s="28" t="e">
        <f t="shared" si="249"/>
        <v>#NAME?</v>
      </c>
      <c r="S217" s="28" t="e">
        <f t="shared" si="249"/>
        <v>#NAME?</v>
      </c>
      <c r="T217" s="28" t="e">
        <f t="shared" si="249"/>
        <v>#NAME?</v>
      </c>
      <c r="U217" s="28" t="e">
        <f t="shared" si="249"/>
        <v>#NAME?</v>
      </c>
      <c r="V217" s="28" t="e">
        <f t="shared" si="249"/>
        <v>#NAME?</v>
      </c>
      <c r="W217" s="28" t="e">
        <f t="shared" si="249"/>
        <v>#NAME?</v>
      </c>
      <c r="X217" s="28" t="e">
        <f t="shared" si="249"/>
        <v>#NAME?</v>
      </c>
      <c r="Y217" s="28" t="e">
        <f t="shared" si="249"/>
        <v>#NAME?</v>
      </c>
      <c r="Z217" s="28" t="e">
        <f t="shared" si="249"/>
        <v>#NAME?</v>
      </c>
      <c r="AA217" s="28" t="e">
        <f t="shared" si="249"/>
        <v>#NAME?</v>
      </c>
      <c r="AB217" s="28" t="e">
        <f t="shared" si="249"/>
        <v>#NAME?</v>
      </c>
      <c r="AC217" s="28" t="e">
        <f t="shared" si="249"/>
        <v>#NAME?</v>
      </c>
      <c r="AD217" s="28" t="e">
        <f t="shared" si="249"/>
        <v>#NAME?</v>
      </c>
      <c r="AE217" s="28" t="e">
        <f t="shared" si="249"/>
        <v>#NAME?</v>
      </c>
      <c r="AF217" s="28" t="e">
        <f t="shared" si="249"/>
        <v>#NAME?</v>
      </c>
      <c r="AG217" s="28" t="e">
        <f t="shared" si="249"/>
        <v>#NAME?</v>
      </c>
      <c r="AH217" s="28" t="e">
        <f t="shared" si="249"/>
        <v>#NAME?</v>
      </c>
      <c r="AI217" s="28" t="e">
        <f t="shared" si="249"/>
        <v>#NAME?</v>
      </c>
      <c r="AJ217" s="28" t="e">
        <f t="shared" si="249"/>
        <v>#NAME?</v>
      </c>
      <c r="AK217" s="28" t="e">
        <f t="shared" si="249"/>
        <v>#NAME?</v>
      </c>
      <c r="AL217" s="28" t="e">
        <f t="shared" si="249"/>
        <v>#NAME?</v>
      </c>
      <c r="AM217" s="28" t="e">
        <f t="shared" si="249"/>
        <v>#NAME?</v>
      </c>
      <c r="AN217" s="28" t="e">
        <f t="shared" si="249"/>
        <v>#NAME?</v>
      </c>
      <c r="AO217" s="28" t="e">
        <f t="shared" si="249"/>
        <v>#NAME?</v>
      </c>
      <c r="AP217" s="28" t="e">
        <f t="shared" si="249"/>
        <v>#NAME?</v>
      </c>
      <c r="AQ217" s="28" t="e">
        <f t="shared" si="249"/>
        <v>#NAME?</v>
      </c>
      <c r="AR217" s="28" t="e">
        <f t="shared" si="249"/>
        <v>#NAME?</v>
      </c>
      <c r="AS217" s="28" t="e">
        <f t="shared" si="249"/>
        <v>#NAME?</v>
      </c>
      <c r="AT217" s="28" t="e">
        <f t="shared" si="249"/>
        <v>#NAME?</v>
      </c>
      <c r="AU217" s="28" t="e">
        <f t="shared" si="249"/>
        <v>#NAME?</v>
      </c>
      <c r="AV217" s="28" t="e">
        <f t="shared" si="249"/>
        <v>#NAME?</v>
      </c>
      <c r="AW217" s="28" t="e">
        <f t="shared" si="249"/>
        <v>#NAME?</v>
      </c>
      <c r="AX217" s="28" t="e">
        <f t="shared" si="249"/>
        <v>#NAME?</v>
      </c>
      <c r="AY217" s="28" t="e">
        <f t="shared" si="249"/>
        <v>#NAME?</v>
      </c>
      <c r="AZ217" s="28" t="e">
        <f t="shared" si="249"/>
        <v>#NAME?</v>
      </c>
      <c r="BA217" s="28" t="e">
        <f t="shared" si="249"/>
        <v>#NAME?</v>
      </c>
      <c r="BB217" s="28" t="e">
        <f t="shared" si="249"/>
        <v>#NAME?</v>
      </c>
      <c r="BC217" s="28" t="e">
        <f t="shared" si="249"/>
        <v>#NAME?</v>
      </c>
      <c r="BD217" s="28" t="e">
        <f t="shared" si="249"/>
        <v>#NAME?</v>
      </c>
      <c r="BE217" s="28" t="e">
        <f t="shared" si="249"/>
        <v>#NAME?</v>
      </c>
      <c r="BF217" s="28" t="e">
        <f t="shared" si="249"/>
        <v>#NAME?</v>
      </c>
      <c r="BG217" s="28" t="e">
        <f t="shared" si="249"/>
        <v>#NAME?</v>
      </c>
      <c r="BH217" s="28" t="e">
        <f t="shared" si="249"/>
        <v>#NAME?</v>
      </c>
      <c r="BI217" s="28" t="e">
        <f t="shared" si="249"/>
        <v>#NAME?</v>
      </c>
      <c r="BJ217" s="28" t="e">
        <f t="shared" si="249"/>
        <v>#NAME?</v>
      </c>
      <c r="BK217" s="28" t="e">
        <f t="shared" si="249"/>
        <v>#NAME?</v>
      </c>
      <c r="BL217" s="28" t="e">
        <f t="shared" si="249"/>
        <v>#NAME?</v>
      </c>
      <c r="BM217" s="28" t="e">
        <f t="shared" si="249"/>
        <v>#NAME?</v>
      </c>
      <c r="BN217" s="28" t="e">
        <f t="shared" si="249"/>
        <v>#NAME?</v>
      </c>
      <c r="BO217" s="28" t="e">
        <f t="shared" si="249"/>
        <v>#NAME?</v>
      </c>
      <c r="BP217" s="28" t="e">
        <f t="shared" si="249"/>
        <v>#NAME?</v>
      </c>
      <c r="BQ217" s="28" t="e">
        <f t="shared" si="249"/>
        <v>#NAME?</v>
      </c>
      <c r="BR217" s="28" t="e">
        <f t="shared" si="249"/>
        <v>#NAME?</v>
      </c>
      <c r="BS217" s="28" t="e">
        <f t="shared" si="249"/>
        <v>#NAME?</v>
      </c>
      <c r="BT217" s="28" t="e">
        <f t="shared" si="249"/>
        <v>#NAME?</v>
      </c>
      <c r="BU217" s="28" t="e">
        <f t="shared" si="249"/>
        <v>#NAME?</v>
      </c>
      <c r="BV217" s="28" t="e">
        <f t="shared" si="249"/>
        <v>#NAME?</v>
      </c>
      <c r="BW217" s="28" t="e">
        <f t="shared" si="249"/>
        <v>#NAME?</v>
      </c>
      <c r="BX217" s="28" t="e">
        <f t="shared" si="249"/>
        <v>#NAME?</v>
      </c>
      <c r="BY217" s="28" t="e">
        <f t="shared" si="249"/>
        <v>#NAME?</v>
      </c>
      <c r="BZ217" s="28" t="e">
        <f t="shared" si="249"/>
        <v>#NAME?</v>
      </c>
      <c r="CA217" s="28" t="e">
        <f t="shared" si="249"/>
        <v>#NAME?</v>
      </c>
      <c r="CB217" s="28" t="e">
        <f t="shared" si="249"/>
        <v>#NAME?</v>
      </c>
      <c r="CC217" s="28" t="e">
        <f t="shared" ref="CC217:CI217" si="250">-CC216*CC215</f>
        <v>#NAME?</v>
      </c>
      <c r="CD217" s="28" t="e">
        <f t="shared" si="250"/>
        <v>#NAME?</v>
      </c>
      <c r="CE217" s="28" t="e">
        <f t="shared" si="250"/>
        <v>#NAME?</v>
      </c>
      <c r="CF217" s="28" t="e">
        <f t="shared" si="250"/>
        <v>#NAME?</v>
      </c>
      <c r="CG217" s="28" t="e">
        <f t="shared" si="250"/>
        <v>#NAME?</v>
      </c>
      <c r="CH217" s="28" t="e">
        <f t="shared" si="250"/>
        <v>#NAME?</v>
      </c>
      <c r="CI217" s="28" t="e">
        <f t="shared" si="250"/>
        <v>#NAME?</v>
      </c>
    </row>
    <row r="218" spans="1:87" x14ac:dyDescent="0.4">
      <c r="C218" t="s">
        <v>158</v>
      </c>
    </row>
    <row r="219" spans="1:87" outlineLevel="1" x14ac:dyDescent="0.4">
      <c r="C219" t="s">
        <v>158</v>
      </c>
      <c r="E219" t="str">
        <f>"Revenue driver: "&amp;E209</f>
        <v>Revenue driver: Marketplace revenue - primary Revenue</v>
      </c>
      <c r="H219" s="53"/>
      <c r="I219" s="53"/>
      <c r="J219" s="53"/>
      <c r="K219" s="53"/>
      <c r="L219" s="53"/>
      <c r="M219" s="53"/>
      <c r="P219" s="53" t="e">
        <f t="shared" ref="P219:CA221" si="251">P209</f>
        <v>#NAME?</v>
      </c>
      <c r="Q219" s="53" t="e">
        <f t="shared" si="251"/>
        <v>#NAME?</v>
      </c>
      <c r="R219" s="53" t="e">
        <f t="shared" si="251"/>
        <v>#NAME?</v>
      </c>
      <c r="S219" s="53" t="e">
        <f t="shared" si="251"/>
        <v>#NAME?</v>
      </c>
      <c r="T219" s="53" t="e">
        <f t="shared" si="251"/>
        <v>#NAME?</v>
      </c>
      <c r="U219" s="53" t="e">
        <f t="shared" si="251"/>
        <v>#NAME?</v>
      </c>
      <c r="V219" s="53" t="e">
        <f t="shared" si="251"/>
        <v>#NAME?</v>
      </c>
      <c r="W219" s="53" t="e">
        <f t="shared" si="251"/>
        <v>#NAME?</v>
      </c>
      <c r="X219" s="53" t="e">
        <f t="shared" si="251"/>
        <v>#NAME?</v>
      </c>
      <c r="Y219" s="53" t="e">
        <f t="shared" si="251"/>
        <v>#NAME?</v>
      </c>
      <c r="Z219" s="53" t="e">
        <f t="shared" si="251"/>
        <v>#NAME?</v>
      </c>
      <c r="AA219" s="53" t="e">
        <f t="shared" si="251"/>
        <v>#NAME?</v>
      </c>
      <c r="AB219" s="53" t="e">
        <f t="shared" si="251"/>
        <v>#NAME?</v>
      </c>
      <c r="AC219" s="53" t="e">
        <f t="shared" si="251"/>
        <v>#NAME?</v>
      </c>
      <c r="AD219" s="53" t="e">
        <f t="shared" si="251"/>
        <v>#NAME?</v>
      </c>
      <c r="AE219" s="53" t="e">
        <f t="shared" si="251"/>
        <v>#NAME?</v>
      </c>
      <c r="AF219" s="53" t="e">
        <f t="shared" si="251"/>
        <v>#NAME?</v>
      </c>
      <c r="AG219" s="53" t="e">
        <f t="shared" si="251"/>
        <v>#NAME?</v>
      </c>
      <c r="AH219" s="53" t="e">
        <f t="shared" si="251"/>
        <v>#NAME?</v>
      </c>
      <c r="AI219" s="53" t="e">
        <f t="shared" si="251"/>
        <v>#NAME?</v>
      </c>
      <c r="AJ219" s="53" t="e">
        <f t="shared" si="251"/>
        <v>#NAME?</v>
      </c>
      <c r="AK219" s="53" t="e">
        <f t="shared" si="251"/>
        <v>#NAME?</v>
      </c>
      <c r="AL219" s="53" t="e">
        <f t="shared" si="251"/>
        <v>#NAME?</v>
      </c>
      <c r="AM219" s="53" t="e">
        <f t="shared" si="251"/>
        <v>#NAME?</v>
      </c>
      <c r="AN219" s="53" t="e">
        <f t="shared" si="251"/>
        <v>#NAME?</v>
      </c>
      <c r="AO219" s="53" t="e">
        <f t="shared" si="251"/>
        <v>#NAME?</v>
      </c>
      <c r="AP219" s="53" t="e">
        <f t="shared" si="251"/>
        <v>#NAME?</v>
      </c>
      <c r="AQ219" s="53" t="e">
        <f t="shared" si="251"/>
        <v>#NAME?</v>
      </c>
      <c r="AR219" s="53" t="e">
        <f t="shared" si="251"/>
        <v>#NAME?</v>
      </c>
      <c r="AS219" s="53" t="e">
        <f t="shared" si="251"/>
        <v>#NAME?</v>
      </c>
      <c r="AT219" s="53" t="e">
        <f t="shared" si="251"/>
        <v>#NAME?</v>
      </c>
      <c r="AU219" s="53" t="e">
        <f t="shared" si="251"/>
        <v>#NAME?</v>
      </c>
      <c r="AV219" s="53" t="e">
        <f t="shared" si="251"/>
        <v>#NAME?</v>
      </c>
      <c r="AW219" s="53" t="e">
        <f t="shared" si="251"/>
        <v>#NAME?</v>
      </c>
      <c r="AX219" s="53" t="e">
        <f t="shared" si="251"/>
        <v>#NAME?</v>
      </c>
      <c r="AY219" s="53" t="e">
        <f t="shared" si="251"/>
        <v>#NAME?</v>
      </c>
      <c r="AZ219" s="53" t="e">
        <f t="shared" si="251"/>
        <v>#NAME?</v>
      </c>
      <c r="BA219" s="53" t="e">
        <f t="shared" si="251"/>
        <v>#NAME?</v>
      </c>
      <c r="BB219" s="53" t="e">
        <f t="shared" si="251"/>
        <v>#NAME?</v>
      </c>
      <c r="BC219" s="53" t="e">
        <f t="shared" si="251"/>
        <v>#NAME?</v>
      </c>
      <c r="BD219" s="53" t="e">
        <f t="shared" si="251"/>
        <v>#NAME?</v>
      </c>
      <c r="BE219" s="53" t="e">
        <f t="shared" si="251"/>
        <v>#NAME?</v>
      </c>
      <c r="BF219" s="53" t="e">
        <f t="shared" si="251"/>
        <v>#NAME?</v>
      </c>
      <c r="BG219" s="53" t="e">
        <f t="shared" si="251"/>
        <v>#NAME?</v>
      </c>
      <c r="BH219" s="53" t="e">
        <f t="shared" si="251"/>
        <v>#NAME?</v>
      </c>
      <c r="BI219" s="53" t="e">
        <f t="shared" si="251"/>
        <v>#NAME?</v>
      </c>
      <c r="BJ219" s="53" t="e">
        <f t="shared" si="251"/>
        <v>#NAME?</v>
      </c>
      <c r="BK219" s="53" t="e">
        <f t="shared" si="251"/>
        <v>#NAME?</v>
      </c>
      <c r="BL219" s="53" t="e">
        <f t="shared" si="251"/>
        <v>#NAME?</v>
      </c>
      <c r="BM219" s="53" t="e">
        <f t="shared" si="251"/>
        <v>#NAME?</v>
      </c>
      <c r="BN219" s="53" t="e">
        <f t="shared" si="251"/>
        <v>#NAME?</v>
      </c>
      <c r="BO219" s="53" t="e">
        <f t="shared" si="251"/>
        <v>#NAME?</v>
      </c>
      <c r="BP219" s="53" t="e">
        <f t="shared" si="251"/>
        <v>#NAME?</v>
      </c>
      <c r="BQ219" s="53" t="e">
        <f t="shared" si="251"/>
        <v>#NAME?</v>
      </c>
      <c r="BR219" s="53" t="e">
        <f t="shared" si="251"/>
        <v>#NAME?</v>
      </c>
      <c r="BS219" s="53" t="e">
        <f t="shared" si="251"/>
        <v>#NAME?</v>
      </c>
      <c r="BT219" s="53" t="e">
        <f t="shared" si="251"/>
        <v>#NAME?</v>
      </c>
      <c r="BU219" s="53" t="e">
        <f t="shared" si="251"/>
        <v>#NAME?</v>
      </c>
      <c r="BV219" s="53" t="e">
        <f t="shared" si="251"/>
        <v>#NAME?</v>
      </c>
      <c r="BW219" s="53" t="e">
        <f t="shared" si="251"/>
        <v>#NAME?</v>
      </c>
      <c r="BX219" s="53" t="e">
        <f t="shared" si="251"/>
        <v>#NAME?</v>
      </c>
      <c r="BY219" s="53" t="e">
        <f t="shared" si="251"/>
        <v>#NAME?</v>
      </c>
      <c r="BZ219" s="53" t="e">
        <f t="shared" si="251"/>
        <v>#NAME?</v>
      </c>
      <c r="CA219" s="53" t="e">
        <f t="shared" si="251"/>
        <v>#NAME?</v>
      </c>
      <c r="CB219" s="53" t="e">
        <f t="shared" ref="CB219:CI221" si="252">CB209</f>
        <v>#NAME?</v>
      </c>
      <c r="CC219" s="53" t="e">
        <f t="shared" si="252"/>
        <v>#NAME?</v>
      </c>
      <c r="CD219" s="53" t="e">
        <f t="shared" si="252"/>
        <v>#NAME?</v>
      </c>
      <c r="CE219" s="53" t="e">
        <f t="shared" si="252"/>
        <v>#NAME?</v>
      </c>
      <c r="CF219" s="53" t="e">
        <f t="shared" si="252"/>
        <v>#NAME?</v>
      </c>
      <c r="CG219" s="53" t="e">
        <f t="shared" si="252"/>
        <v>#NAME?</v>
      </c>
      <c r="CH219" s="53" t="e">
        <f t="shared" si="252"/>
        <v>#NAME?</v>
      </c>
      <c r="CI219" s="53" t="e">
        <f t="shared" si="252"/>
        <v>#NAME?</v>
      </c>
    </row>
    <row r="220" spans="1:87" outlineLevel="1" x14ac:dyDescent="0.4">
      <c r="C220" t="s">
        <v>158</v>
      </c>
      <c r="P220" s="34">
        <f t="shared" si="251"/>
        <v>0</v>
      </c>
      <c r="Q220" s="34">
        <f t="shared" si="251"/>
        <v>0</v>
      </c>
      <c r="R220" s="34">
        <f t="shared" si="251"/>
        <v>0</v>
      </c>
      <c r="S220" s="34">
        <f t="shared" si="251"/>
        <v>0</v>
      </c>
      <c r="T220" s="34">
        <f t="shared" si="251"/>
        <v>0</v>
      </c>
      <c r="U220" s="34">
        <f t="shared" si="251"/>
        <v>0</v>
      </c>
      <c r="V220" s="34">
        <f t="shared" si="251"/>
        <v>0</v>
      </c>
      <c r="W220" s="34">
        <f t="shared" si="251"/>
        <v>0</v>
      </c>
      <c r="X220" s="34">
        <f t="shared" si="251"/>
        <v>0</v>
      </c>
      <c r="Y220" s="34">
        <f t="shared" si="251"/>
        <v>0</v>
      </c>
      <c r="Z220" s="34">
        <f t="shared" si="251"/>
        <v>0</v>
      </c>
      <c r="AA220" s="34">
        <f t="shared" si="251"/>
        <v>0</v>
      </c>
      <c r="AB220" s="34">
        <f t="shared" si="251"/>
        <v>0</v>
      </c>
      <c r="AC220" s="34">
        <f t="shared" si="251"/>
        <v>0</v>
      </c>
      <c r="AD220" s="34">
        <f t="shared" si="251"/>
        <v>0</v>
      </c>
      <c r="AE220" s="34">
        <f t="shared" si="251"/>
        <v>0</v>
      </c>
      <c r="AF220" s="34">
        <f t="shared" si="251"/>
        <v>0</v>
      </c>
      <c r="AG220" s="34">
        <f t="shared" si="251"/>
        <v>0</v>
      </c>
      <c r="AH220" s="34">
        <f t="shared" si="251"/>
        <v>0</v>
      </c>
      <c r="AI220" s="34">
        <f t="shared" si="251"/>
        <v>0</v>
      </c>
      <c r="AJ220" s="34">
        <f t="shared" si="251"/>
        <v>0</v>
      </c>
      <c r="AK220" s="34">
        <f t="shared" si="251"/>
        <v>0</v>
      </c>
      <c r="AL220" s="34">
        <f t="shared" si="251"/>
        <v>0</v>
      </c>
      <c r="AM220" s="34">
        <f t="shared" si="251"/>
        <v>0</v>
      </c>
      <c r="AN220" s="34">
        <f t="shared" si="251"/>
        <v>0</v>
      </c>
      <c r="AO220" s="34">
        <f t="shared" si="251"/>
        <v>0</v>
      </c>
      <c r="AP220" s="34">
        <f t="shared" si="251"/>
        <v>0</v>
      </c>
      <c r="AQ220" s="34">
        <f t="shared" si="251"/>
        <v>0</v>
      </c>
      <c r="AR220" s="34">
        <f t="shared" si="251"/>
        <v>0</v>
      </c>
      <c r="AS220" s="34">
        <f t="shared" si="251"/>
        <v>0</v>
      </c>
      <c r="AT220" s="34">
        <f t="shared" si="251"/>
        <v>0</v>
      </c>
      <c r="AU220" s="34">
        <f t="shared" si="251"/>
        <v>0</v>
      </c>
      <c r="AV220" s="34">
        <f t="shared" si="251"/>
        <v>0</v>
      </c>
      <c r="AW220" s="34">
        <f t="shared" si="251"/>
        <v>0</v>
      </c>
      <c r="AX220" s="34">
        <f t="shared" si="251"/>
        <v>0</v>
      </c>
      <c r="AY220" s="34">
        <f t="shared" si="251"/>
        <v>0</v>
      </c>
      <c r="AZ220" s="34">
        <f t="shared" si="251"/>
        <v>0</v>
      </c>
      <c r="BA220" s="34">
        <f t="shared" si="251"/>
        <v>0</v>
      </c>
      <c r="BB220" s="34">
        <f t="shared" si="251"/>
        <v>0</v>
      </c>
      <c r="BC220" s="34">
        <f t="shared" si="251"/>
        <v>0</v>
      </c>
      <c r="BD220" s="34">
        <f t="shared" si="251"/>
        <v>0</v>
      </c>
      <c r="BE220" s="34">
        <f t="shared" si="251"/>
        <v>0</v>
      </c>
      <c r="BF220" s="34">
        <f t="shared" si="251"/>
        <v>0</v>
      </c>
      <c r="BG220" s="34">
        <f t="shared" si="251"/>
        <v>0</v>
      </c>
      <c r="BH220" s="34">
        <f t="shared" si="251"/>
        <v>0</v>
      </c>
      <c r="BI220" s="34">
        <f t="shared" si="251"/>
        <v>0</v>
      </c>
      <c r="BJ220" s="34">
        <f t="shared" si="251"/>
        <v>0</v>
      </c>
      <c r="BK220" s="34">
        <f t="shared" si="251"/>
        <v>0</v>
      </c>
      <c r="BL220" s="34">
        <f t="shared" si="251"/>
        <v>0</v>
      </c>
      <c r="BM220" s="34">
        <f t="shared" si="251"/>
        <v>0</v>
      </c>
      <c r="BN220" s="34">
        <f t="shared" si="251"/>
        <v>0</v>
      </c>
      <c r="BO220" s="34">
        <f t="shared" si="251"/>
        <v>0</v>
      </c>
      <c r="BP220" s="34">
        <f t="shared" si="251"/>
        <v>0</v>
      </c>
      <c r="BQ220" s="34">
        <f t="shared" si="251"/>
        <v>0</v>
      </c>
      <c r="BR220" s="34">
        <f t="shared" si="251"/>
        <v>0</v>
      </c>
      <c r="BS220" s="34">
        <f t="shared" si="251"/>
        <v>0</v>
      </c>
      <c r="BT220" s="34">
        <f t="shared" si="251"/>
        <v>0</v>
      </c>
      <c r="BU220" s="34">
        <f t="shared" si="251"/>
        <v>0</v>
      </c>
      <c r="BV220" s="34">
        <f t="shared" si="251"/>
        <v>0</v>
      </c>
      <c r="BW220" s="34">
        <f t="shared" si="251"/>
        <v>0</v>
      </c>
      <c r="BX220" s="34">
        <f t="shared" si="251"/>
        <v>0</v>
      </c>
      <c r="BY220" s="34">
        <f t="shared" si="251"/>
        <v>0</v>
      </c>
      <c r="BZ220" s="34">
        <f t="shared" si="251"/>
        <v>0</v>
      </c>
      <c r="CA220" s="34">
        <f t="shared" si="251"/>
        <v>0</v>
      </c>
      <c r="CB220" s="34">
        <f t="shared" si="252"/>
        <v>0</v>
      </c>
      <c r="CC220" s="34">
        <f t="shared" si="252"/>
        <v>0</v>
      </c>
      <c r="CD220" s="34">
        <f t="shared" si="252"/>
        <v>0</v>
      </c>
      <c r="CE220" s="34">
        <f t="shared" si="252"/>
        <v>0</v>
      </c>
      <c r="CF220" s="34">
        <f t="shared" si="252"/>
        <v>0</v>
      </c>
      <c r="CG220" s="34">
        <f t="shared" si="252"/>
        <v>0</v>
      </c>
      <c r="CH220" s="34">
        <f t="shared" si="252"/>
        <v>0</v>
      </c>
      <c r="CI220" s="34">
        <f t="shared" si="252"/>
        <v>0</v>
      </c>
    </row>
    <row r="221" spans="1:87" outlineLevel="1" x14ac:dyDescent="0.4">
      <c r="C221" t="s">
        <v>158</v>
      </c>
      <c r="E221" s="12" t="str">
        <f>E211</f>
        <v>Driver: # of orders</v>
      </c>
      <c r="F221" s="12"/>
      <c r="G221" s="13"/>
      <c r="H221" s="34"/>
      <c r="I221" s="34"/>
      <c r="J221" s="34"/>
      <c r="K221" s="34"/>
      <c r="L221" s="34"/>
      <c r="M221" s="34"/>
      <c r="P221" s="34" t="e">
        <f>P211</f>
        <v>#NAME?</v>
      </c>
      <c r="Q221" s="34" t="e">
        <f t="shared" si="251"/>
        <v>#NAME?</v>
      </c>
      <c r="R221" s="34" t="e">
        <f t="shared" si="251"/>
        <v>#NAME?</v>
      </c>
      <c r="S221" s="34" t="e">
        <f t="shared" si="251"/>
        <v>#NAME?</v>
      </c>
      <c r="T221" s="34" t="e">
        <f t="shared" si="251"/>
        <v>#NAME?</v>
      </c>
      <c r="U221" s="34" t="e">
        <f t="shared" si="251"/>
        <v>#NAME?</v>
      </c>
      <c r="V221" s="34" t="e">
        <f t="shared" si="251"/>
        <v>#NAME?</v>
      </c>
      <c r="W221" s="34" t="e">
        <f t="shared" si="251"/>
        <v>#NAME?</v>
      </c>
      <c r="X221" s="34" t="e">
        <f t="shared" si="251"/>
        <v>#NAME?</v>
      </c>
      <c r="Y221" s="34" t="e">
        <f t="shared" si="251"/>
        <v>#NAME?</v>
      </c>
      <c r="Z221" s="34" t="e">
        <f t="shared" si="251"/>
        <v>#NAME?</v>
      </c>
      <c r="AA221" s="34" t="e">
        <f t="shared" si="251"/>
        <v>#NAME?</v>
      </c>
      <c r="AB221" s="34" t="e">
        <f t="shared" si="251"/>
        <v>#NAME?</v>
      </c>
      <c r="AC221" s="34" t="e">
        <f t="shared" si="251"/>
        <v>#NAME?</v>
      </c>
      <c r="AD221" s="34" t="e">
        <f t="shared" si="251"/>
        <v>#NAME?</v>
      </c>
      <c r="AE221" s="34" t="e">
        <f t="shared" si="251"/>
        <v>#NAME?</v>
      </c>
      <c r="AF221" s="34" t="e">
        <f t="shared" si="251"/>
        <v>#NAME?</v>
      </c>
      <c r="AG221" s="34" t="e">
        <f t="shared" si="251"/>
        <v>#NAME?</v>
      </c>
      <c r="AH221" s="34" t="e">
        <f t="shared" si="251"/>
        <v>#NAME?</v>
      </c>
      <c r="AI221" s="34" t="e">
        <f t="shared" si="251"/>
        <v>#NAME?</v>
      </c>
      <c r="AJ221" s="34" t="e">
        <f t="shared" si="251"/>
        <v>#NAME?</v>
      </c>
      <c r="AK221" s="34" t="e">
        <f t="shared" si="251"/>
        <v>#NAME?</v>
      </c>
      <c r="AL221" s="34" t="e">
        <f t="shared" si="251"/>
        <v>#NAME?</v>
      </c>
      <c r="AM221" s="34" t="e">
        <f t="shared" si="251"/>
        <v>#NAME?</v>
      </c>
      <c r="AN221" s="34" t="e">
        <f t="shared" si="251"/>
        <v>#NAME?</v>
      </c>
      <c r="AO221" s="34" t="e">
        <f t="shared" si="251"/>
        <v>#NAME?</v>
      </c>
      <c r="AP221" s="34" t="e">
        <f t="shared" si="251"/>
        <v>#NAME?</v>
      </c>
      <c r="AQ221" s="34" t="e">
        <f t="shared" si="251"/>
        <v>#NAME?</v>
      </c>
      <c r="AR221" s="34" t="e">
        <f t="shared" si="251"/>
        <v>#NAME?</v>
      </c>
      <c r="AS221" s="34" t="e">
        <f t="shared" si="251"/>
        <v>#NAME?</v>
      </c>
      <c r="AT221" s="34" t="e">
        <f t="shared" si="251"/>
        <v>#NAME?</v>
      </c>
      <c r="AU221" s="34" t="e">
        <f t="shared" si="251"/>
        <v>#NAME?</v>
      </c>
      <c r="AV221" s="34" t="e">
        <f t="shared" si="251"/>
        <v>#NAME?</v>
      </c>
      <c r="AW221" s="34" t="e">
        <f t="shared" si="251"/>
        <v>#NAME?</v>
      </c>
      <c r="AX221" s="34" t="e">
        <f t="shared" si="251"/>
        <v>#NAME?</v>
      </c>
      <c r="AY221" s="34" t="e">
        <f t="shared" si="251"/>
        <v>#NAME?</v>
      </c>
      <c r="AZ221" s="34" t="e">
        <f t="shared" si="251"/>
        <v>#NAME?</v>
      </c>
      <c r="BA221" s="34" t="e">
        <f t="shared" si="251"/>
        <v>#NAME?</v>
      </c>
      <c r="BB221" s="34" t="e">
        <f t="shared" si="251"/>
        <v>#NAME?</v>
      </c>
      <c r="BC221" s="34" t="e">
        <f t="shared" si="251"/>
        <v>#NAME?</v>
      </c>
      <c r="BD221" s="34" t="e">
        <f t="shared" si="251"/>
        <v>#NAME?</v>
      </c>
      <c r="BE221" s="34" t="e">
        <f t="shared" si="251"/>
        <v>#NAME?</v>
      </c>
      <c r="BF221" s="34" t="e">
        <f t="shared" si="251"/>
        <v>#NAME?</v>
      </c>
      <c r="BG221" s="34" t="e">
        <f t="shared" si="251"/>
        <v>#NAME?</v>
      </c>
      <c r="BH221" s="34" t="e">
        <f t="shared" si="251"/>
        <v>#NAME?</v>
      </c>
      <c r="BI221" s="34" t="e">
        <f t="shared" si="251"/>
        <v>#NAME?</v>
      </c>
      <c r="BJ221" s="34" t="e">
        <f t="shared" si="251"/>
        <v>#NAME?</v>
      </c>
      <c r="BK221" s="34" t="e">
        <f t="shared" si="251"/>
        <v>#NAME?</v>
      </c>
      <c r="BL221" s="34" t="e">
        <f t="shared" si="251"/>
        <v>#NAME?</v>
      </c>
      <c r="BM221" s="34" t="e">
        <f t="shared" si="251"/>
        <v>#NAME?</v>
      </c>
      <c r="BN221" s="34" t="e">
        <f t="shared" si="251"/>
        <v>#NAME?</v>
      </c>
      <c r="BO221" s="34" t="e">
        <f t="shared" si="251"/>
        <v>#NAME?</v>
      </c>
      <c r="BP221" s="34" t="e">
        <f t="shared" si="251"/>
        <v>#NAME?</v>
      </c>
      <c r="BQ221" s="34" t="e">
        <f t="shared" si="251"/>
        <v>#NAME?</v>
      </c>
      <c r="BR221" s="34" t="e">
        <f t="shared" si="251"/>
        <v>#NAME?</v>
      </c>
      <c r="BS221" s="34" t="e">
        <f t="shared" si="251"/>
        <v>#NAME?</v>
      </c>
      <c r="BT221" s="34" t="e">
        <f t="shared" si="251"/>
        <v>#NAME?</v>
      </c>
      <c r="BU221" s="34" t="e">
        <f t="shared" si="251"/>
        <v>#NAME?</v>
      </c>
      <c r="BV221" s="34" t="e">
        <f t="shared" si="251"/>
        <v>#NAME?</v>
      </c>
      <c r="BW221" s="34" t="e">
        <f t="shared" si="251"/>
        <v>#NAME?</v>
      </c>
      <c r="BX221" s="34" t="e">
        <f t="shared" si="251"/>
        <v>#NAME?</v>
      </c>
      <c r="BY221" s="34" t="e">
        <f t="shared" si="251"/>
        <v>#NAME?</v>
      </c>
      <c r="BZ221" s="34" t="e">
        <f t="shared" si="251"/>
        <v>#NAME?</v>
      </c>
      <c r="CA221" s="34" t="e">
        <f t="shared" si="251"/>
        <v>#NAME?</v>
      </c>
      <c r="CB221" s="34" t="e">
        <f t="shared" si="252"/>
        <v>#NAME?</v>
      </c>
      <c r="CC221" s="34" t="e">
        <f t="shared" si="252"/>
        <v>#NAME?</v>
      </c>
      <c r="CD221" s="34" t="e">
        <f t="shared" si="252"/>
        <v>#NAME?</v>
      </c>
      <c r="CE221" s="34" t="e">
        <f t="shared" si="252"/>
        <v>#NAME?</v>
      </c>
      <c r="CF221" s="34" t="e">
        <f t="shared" si="252"/>
        <v>#NAME?</v>
      </c>
      <c r="CG221" s="34" t="e">
        <f t="shared" si="252"/>
        <v>#NAME?</v>
      </c>
      <c r="CH221" s="34" t="e">
        <f t="shared" si="252"/>
        <v>#NAME?</v>
      </c>
      <c r="CI221" s="34" t="e">
        <f t="shared" si="252"/>
        <v>#NAME?</v>
      </c>
    </row>
    <row r="222" spans="1:87" outlineLevel="1" x14ac:dyDescent="0.4">
      <c r="C222" t="s">
        <v>158</v>
      </c>
    </row>
    <row r="223" spans="1:87" s="42" customFormat="1" x14ac:dyDescent="0.4">
      <c r="C223" s="52" t="s">
        <v>210</v>
      </c>
      <c r="D223" s="52"/>
      <c r="E223" s="41" t="s">
        <v>214</v>
      </c>
      <c r="F223" s="41"/>
      <c r="G223" s="68"/>
    </row>
    <row r="224" spans="1:87" x14ac:dyDescent="0.4">
      <c r="C224" t="s">
        <v>210</v>
      </c>
      <c r="E224" s="12" t="s">
        <v>76</v>
      </c>
      <c r="F224" s="12"/>
      <c r="G224" s="13"/>
      <c r="H224" s="15" t="e">
        <f t="shared" ref="H224:M224" si="253">SUMIF($2:$2,H$1,224:224)</f>
        <v>#NAME?</v>
      </c>
      <c r="I224" s="15" t="e">
        <f t="shared" si="253"/>
        <v>#NAME?</v>
      </c>
      <c r="J224" s="15" t="e">
        <f t="shared" si="253"/>
        <v>#NAME?</v>
      </c>
      <c r="K224" s="15" t="e">
        <f t="shared" si="253"/>
        <v>#NAME?</v>
      </c>
      <c r="L224" s="15" t="e">
        <f t="shared" si="253"/>
        <v>#NAME?</v>
      </c>
      <c r="M224" s="15" t="e">
        <f t="shared" si="253"/>
        <v>#NAME?</v>
      </c>
      <c r="P224" s="34" t="e">
        <f>P221</f>
        <v>#NAME?</v>
      </c>
      <c r="Q224" s="34" t="e">
        <f t="shared" ref="Q224:CB224" si="254">Q221</f>
        <v>#NAME?</v>
      </c>
      <c r="R224" s="34" t="e">
        <f t="shared" si="254"/>
        <v>#NAME?</v>
      </c>
      <c r="S224" s="34" t="e">
        <f t="shared" si="254"/>
        <v>#NAME?</v>
      </c>
      <c r="T224" s="34" t="e">
        <f t="shared" si="254"/>
        <v>#NAME?</v>
      </c>
      <c r="U224" s="34" t="e">
        <f t="shared" si="254"/>
        <v>#NAME?</v>
      </c>
      <c r="V224" s="34" t="e">
        <f t="shared" si="254"/>
        <v>#NAME?</v>
      </c>
      <c r="W224" s="34" t="e">
        <f t="shared" si="254"/>
        <v>#NAME?</v>
      </c>
      <c r="X224" s="34" t="e">
        <f t="shared" si="254"/>
        <v>#NAME?</v>
      </c>
      <c r="Y224" s="34" t="e">
        <f t="shared" si="254"/>
        <v>#NAME?</v>
      </c>
      <c r="Z224" s="34" t="e">
        <f t="shared" si="254"/>
        <v>#NAME?</v>
      </c>
      <c r="AA224" s="34" t="e">
        <f t="shared" si="254"/>
        <v>#NAME?</v>
      </c>
      <c r="AB224" s="34" t="e">
        <f t="shared" si="254"/>
        <v>#NAME?</v>
      </c>
      <c r="AC224" s="34" t="e">
        <f t="shared" si="254"/>
        <v>#NAME?</v>
      </c>
      <c r="AD224" s="34" t="e">
        <f t="shared" si="254"/>
        <v>#NAME?</v>
      </c>
      <c r="AE224" s="34" t="e">
        <f t="shared" si="254"/>
        <v>#NAME?</v>
      </c>
      <c r="AF224" s="34" t="e">
        <f t="shared" si="254"/>
        <v>#NAME?</v>
      </c>
      <c r="AG224" s="34" t="e">
        <f t="shared" si="254"/>
        <v>#NAME?</v>
      </c>
      <c r="AH224" s="34" t="e">
        <f t="shared" si="254"/>
        <v>#NAME?</v>
      </c>
      <c r="AI224" s="34" t="e">
        <f t="shared" si="254"/>
        <v>#NAME?</v>
      </c>
      <c r="AJ224" s="34" t="e">
        <f t="shared" si="254"/>
        <v>#NAME?</v>
      </c>
      <c r="AK224" s="34" t="e">
        <f t="shared" si="254"/>
        <v>#NAME?</v>
      </c>
      <c r="AL224" s="34" t="e">
        <f t="shared" si="254"/>
        <v>#NAME?</v>
      </c>
      <c r="AM224" s="34" t="e">
        <f t="shared" si="254"/>
        <v>#NAME?</v>
      </c>
      <c r="AN224" s="34" t="e">
        <f t="shared" si="254"/>
        <v>#NAME?</v>
      </c>
      <c r="AO224" s="34" t="e">
        <f t="shared" si="254"/>
        <v>#NAME?</v>
      </c>
      <c r="AP224" s="34" t="e">
        <f t="shared" si="254"/>
        <v>#NAME?</v>
      </c>
      <c r="AQ224" s="34" t="e">
        <f t="shared" si="254"/>
        <v>#NAME?</v>
      </c>
      <c r="AR224" s="34" t="e">
        <f t="shared" si="254"/>
        <v>#NAME?</v>
      </c>
      <c r="AS224" s="34" t="e">
        <f t="shared" si="254"/>
        <v>#NAME?</v>
      </c>
      <c r="AT224" s="34" t="e">
        <f t="shared" si="254"/>
        <v>#NAME?</v>
      </c>
      <c r="AU224" s="34" t="e">
        <f t="shared" si="254"/>
        <v>#NAME?</v>
      </c>
      <c r="AV224" s="34" t="e">
        <f t="shared" si="254"/>
        <v>#NAME?</v>
      </c>
      <c r="AW224" s="34" t="e">
        <f t="shared" si="254"/>
        <v>#NAME?</v>
      </c>
      <c r="AX224" s="34" t="e">
        <f t="shared" si="254"/>
        <v>#NAME?</v>
      </c>
      <c r="AY224" s="34" t="e">
        <f t="shared" si="254"/>
        <v>#NAME?</v>
      </c>
      <c r="AZ224" s="34" t="e">
        <f t="shared" si="254"/>
        <v>#NAME?</v>
      </c>
      <c r="BA224" s="34" t="e">
        <f t="shared" si="254"/>
        <v>#NAME?</v>
      </c>
      <c r="BB224" s="34" t="e">
        <f t="shared" si="254"/>
        <v>#NAME?</v>
      </c>
      <c r="BC224" s="34" t="e">
        <f t="shared" si="254"/>
        <v>#NAME?</v>
      </c>
      <c r="BD224" s="34" t="e">
        <f t="shared" si="254"/>
        <v>#NAME?</v>
      </c>
      <c r="BE224" s="34" t="e">
        <f t="shared" si="254"/>
        <v>#NAME?</v>
      </c>
      <c r="BF224" s="34" t="e">
        <f t="shared" si="254"/>
        <v>#NAME?</v>
      </c>
      <c r="BG224" s="34" t="e">
        <f t="shared" si="254"/>
        <v>#NAME?</v>
      </c>
      <c r="BH224" s="34" t="e">
        <f t="shared" si="254"/>
        <v>#NAME?</v>
      </c>
      <c r="BI224" s="34" t="e">
        <f t="shared" si="254"/>
        <v>#NAME?</v>
      </c>
      <c r="BJ224" s="34" t="e">
        <f t="shared" si="254"/>
        <v>#NAME?</v>
      </c>
      <c r="BK224" s="34" t="e">
        <f t="shared" si="254"/>
        <v>#NAME?</v>
      </c>
      <c r="BL224" s="34" t="e">
        <f t="shared" si="254"/>
        <v>#NAME?</v>
      </c>
      <c r="BM224" s="34" t="e">
        <f t="shared" si="254"/>
        <v>#NAME?</v>
      </c>
      <c r="BN224" s="34" t="e">
        <f t="shared" si="254"/>
        <v>#NAME?</v>
      </c>
      <c r="BO224" s="34" t="e">
        <f t="shared" si="254"/>
        <v>#NAME?</v>
      </c>
      <c r="BP224" s="34" t="e">
        <f t="shared" si="254"/>
        <v>#NAME?</v>
      </c>
      <c r="BQ224" s="34" t="e">
        <f t="shared" si="254"/>
        <v>#NAME?</v>
      </c>
      <c r="BR224" s="34" t="e">
        <f t="shared" si="254"/>
        <v>#NAME?</v>
      </c>
      <c r="BS224" s="34" t="e">
        <f t="shared" si="254"/>
        <v>#NAME?</v>
      </c>
      <c r="BT224" s="34" t="e">
        <f t="shared" si="254"/>
        <v>#NAME?</v>
      </c>
      <c r="BU224" s="34" t="e">
        <f t="shared" si="254"/>
        <v>#NAME?</v>
      </c>
      <c r="BV224" s="34" t="e">
        <f t="shared" si="254"/>
        <v>#NAME?</v>
      </c>
      <c r="BW224" s="34" t="e">
        <f t="shared" si="254"/>
        <v>#NAME?</v>
      </c>
      <c r="BX224" s="34" t="e">
        <f t="shared" si="254"/>
        <v>#NAME?</v>
      </c>
      <c r="BY224" s="34" t="e">
        <f t="shared" si="254"/>
        <v>#NAME?</v>
      </c>
      <c r="BZ224" s="34" t="e">
        <f t="shared" si="254"/>
        <v>#NAME?</v>
      </c>
      <c r="CA224" s="34" t="e">
        <f t="shared" si="254"/>
        <v>#NAME?</v>
      </c>
      <c r="CB224" s="34" t="e">
        <f t="shared" si="254"/>
        <v>#NAME?</v>
      </c>
      <c r="CC224" s="34" t="e">
        <f t="shared" ref="CC224:CI224" si="255">CC221</f>
        <v>#NAME?</v>
      </c>
      <c r="CD224" s="34" t="e">
        <f t="shared" si="255"/>
        <v>#NAME?</v>
      </c>
      <c r="CE224" s="34" t="e">
        <f t="shared" si="255"/>
        <v>#NAME?</v>
      </c>
      <c r="CF224" s="34" t="e">
        <f t="shared" si="255"/>
        <v>#NAME?</v>
      </c>
      <c r="CG224" s="34" t="e">
        <f t="shared" si="255"/>
        <v>#NAME?</v>
      </c>
      <c r="CH224" s="34" t="e">
        <f t="shared" si="255"/>
        <v>#NAME?</v>
      </c>
      <c r="CI224" s="34" t="e">
        <f t="shared" si="255"/>
        <v>#NAME?</v>
      </c>
    </row>
    <row r="225" spans="2:87" x14ac:dyDescent="0.4">
      <c r="C225" t="s">
        <v>210</v>
      </c>
      <c r="E225" s="12" t="s">
        <v>77</v>
      </c>
      <c r="F225" s="12"/>
      <c r="G225" s="13"/>
      <c r="H225" s="29">
        <v>10</v>
      </c>
      <c r="I225" s="29">
        <v>10</v>
      </c>
      <c r="J225" s="29">
        <v>10</v>
      </c>
      <c r="K225" s="29">
        <v>10</v>
      </c>
      <c r="L225" s="29">
        <v>10</v>
      </c>
      <c r="M225" s="29">
        <v>10</v>
      </c>
      <c r="P225" s="30" t="e" cm="1">
        <f t="array" ref="P225">INDEX($H:$M,ROW(),MATCH(P$2,$H$1:$M$1,0))</f>
        <v>#NAME?</v>
      </c>
      <c r="Q225" s="30" t="e" cm="1">
        <f t="array" ref="Q225">INDEX($H:$M,ROW(),MATCH(Q$2,$H$1:$M$1,0))</f>
        <v>#NAME?</v>
      </c>
      <c r="R225" s="30" t="e" cm="1">
        <f t="array" ref="R225">INDEX($H:$M,ROW(),MATCH(R$2,$H$1:$M$1,0))</f>
        <v>#NAME?</v>
      </c>
      <c r="S225" s="30" t="e" cm="1">
        <f t="array" ref="S225">INDEX($H:$M,ROW(),MATCH(S$2,$H$1:$M$1,0))</f>
        <v>#NAME?</v>
      </c>
      <c r="T225" s="30" t="e" cm="1">
        <f t="array" ref="T225">INDEX($H:$M,ROW(),MATCH(T$2,$H$1:$M$1,0))</f>
        <v>#NAME?</v>
      </c>
      <c r="U225" s="30" t="e" cm="1">
        <f t="array" ref="U225">INDEX($H:$M,ROW(),MATCH(U$2,$H$1:$M$1,0))</f>
        <v>#NAME?</v>
      </c>
      <c r="V225" s="30" t="e" cm="1">
        <f t="array" ref="V225">INDEX($H:$M,ROW(),MATCH(V$2,$H$1:$M$1,0))</f>
        <v>#NAME?</v>
      </c>
      <c r="W225" s="30" t="e" cm="1">
        <f t="array" ref="W225">INDEX($H:$M,ROW(),MATCH(W$2,$H$1:$M$1,0))</f>
        <v>#NAME?</v>
      </c>
      <c r="X225" s="30" t="e" cm="1">
        <f t="array" ref="X225">INDEX($H:$M,ROW(),MATCH(X$2,$H$1:$M$1,0))</f>
        <v>#NAME?</v>
      </c>
      <c r="Y225" s="30" t="e" cm="1">
        <f t="array" ref="Y225">INDEX($H:$M,ROW(),MATCH(Y$2,$H$1:$M$1,0))</f>
        <v>#NAME?</v>
      </c>
      <c r="Z225" s="30" t="e" cm="1">
        <f t="array" ref="Z225">INDEX($H:$M,ROW(),MATCH(Z$2,$H$1:$M$1,0))</f>
        <v>#NAME?</v>
      </c>
      <c r="AA225" s="30" t="e" cm="1">
        <f t="array" ref="AA225">INDEX($H:$M,ROW(),MATCH(AA$2,$H$1:$M$1,0))</f>
        <v>#NAME?</v>
      </c>
      <c r="AB225" s="30" t="e" cm="1">
        <f t="array" ref="AB225">INDEX($H:$M,ROW(),MATCH(AB$2,$H$1:$M$1,0))</f>
        <v>#NAME?</v>
      </c>
      <c r="AC225" s="30" t="e" cm="1">
        <f t="array" ref="AC225">INDEX($H:$M,ROW(),MATCH(AC$2,$H$1:$M$1,0))</f>
        <v>#NAME?</v>
      </c>
      <c r="AD225" s="30" t="e" cm="1">
        <f t="array" ref="AD225">INDEX($H:$M,ROW(),MATCH(AD$2,$H$1:$M$1,0))</f>
        <v>#NAME?</v>
      </c>
      <c r="AE225" s="30" t="e" cm="1">
        <f t="array" ref="AE225">INDEX($H:$M,ROW(),MATCH(AE$2,$H$1:$M$1,0))</f>
        <v>#NAME?</v>
      </c>
      <c r="AF225" s="30" t="e" cm="1">
        <f t="array" ref="AF225">INDEX($H:$M,ROW(),MATCH(AF$2,$H$1:$M$1,0))</f>
        <v>#NAME?</v>
      </c>
      <c r="AG225" s="30" t="e" cm="1">
        <f t="array" ref="AG225">INDEX($H:$M,ROW(),MATCH(AG$2,$H$1:$M$1,0))</f>
        <v>#NAME?</v>
      </c>
      <c r="AH225" s="30" t="e" cm="1">
        <f t="array" ref="AH225">INDEX($H:$M,ROW(),MATCH(AH$2,$H$1:$M$1,0))</f>
        <v>#NAME?</v>
      </c>
      <c r="AI225" s="30" t="e" cm="1">
        <f t="array" ref="AI225">INDEX($H:$M,ROW(),MATCH(AI$2,$H$1:$M$1,0))</f>
        <v>#NAME?</v>
      </c>
      <c r="AJ225" s="30" t="e" cm="1">
        <f t="array" ref="AJ225">INDEX($H:$M,ROW(),MATCH(AJ$2,$H$1:$M$1,0))</f>
        <v>#NAME?</v>
      </c>
      <c r="AK225" s="30" t="e" cm="1">
        <f t="array" ref="AK225">INDEX($H:$M,ROW(),MATCH(AK$2,$H$1:$M$1,0))</f>
        <v>#NAME?</v>
      </c>
      <c r="AL225" s="30" t="e" cm="1">
        <f t="array" ref="AL225">INDEX($H:$M,ROW(),MATCH(AL$2,$H$1:$M$1,0))</f>
        <v>#NAME?</v>
      </c>
      <c r="AM225" s="30" t="e" cm="1">
        <f t="array" ref="AM225">INDEX($H:$M,ROW(),MATCH(AM$2,$H$1:$M$1,0))</f>
        <v>#NAME?</v>
      </c>
      <c r="AN225" s="30" t="e" cm="1">
        <f t="array" ref="AN225">INDEX($H:$M,ROW(),MATCH(AN$2,$H$1:$M$1,0))</f>
        <v>#NAME?</v>
      </c>
      <c r="AO225" s="30" t="e" cm="1">
        <f t="array" ref="AO225">INDEX($H:$M,ROW(),MATCH(AO$2,$H$1:$M$1,0))</f>
        <v>#NAME?</v>
      </c>
      <c r="AP225" s="30" t="e" cm="1">
        <f t="array" ref="AP225">INDEX($H:$M,ROW(),MATCH(AP$2,$H$1:$M$1,0))</f>
        <v>#NAME?</v>
      </c>
      <c r="AQ225" s="30" t="e" cm="1">
        <f t="array" ref="AQ225">INDEX($H:$M,ROW(),MATCH(AQ$2,$H$1:$M$1,0))</f>
        <v>#NAME?</v>
      </c>
      <c r="AR225" s="30" t="e" cm="1">
        <f t="array" ref="AR225">INDEX($H:$M,ROW(),MATCH(AR$2,$H$1:$M$1,0))</f>
        <v>#NAME?</v>
      </c>
      <c r="AS225" s="30" t="e" cm="1">
        <f t="array" ref="AS225">INDEX($H:$M,ROW(),MATCH(AS$2,$H$1:$M$1,0))</f>
        <v>#NAME?</v>
      </c>
      <c r="AT225" s="30" t="e" cm="1">
        <f t="array" ref="AT225">INDEX($H:$M,ROW(),MATCH(AT$2,$H$1:$M$1,0))</f>
        <v>#NAME?</v>
      </c>
      <c r="AU225" s="30" t="e" cm="1">
        <f t="array" ref="AU225">INDEX($H:$M,ROW(),MATCH(AU$2,$H$1:$M$1,0))</f>
        <v>#NAME?</v>
      </c>
      <c r="AV225" s="30" t="e" cm="1">
        <f t="array" ref="AV225">INDEX($H:$M,ROW(),MATCH(AV$2,$H$1:$M$1,0))</f>
        <v>#NAME?</v>
      </c>
      <c r="AW225" s="30" t="e" cm="1">
        <f t="array" ref="AW225">INDEX($H:$M,ROW(),MATCH(AW$2,$H$1:$M$1,0))</f>
        <v>#NAME?</v>
      </c>
      <c r="AX225" s="30" t="e" cm="1">
        <f t="array" ref="AX225">INDEX($H:$M,ROW(),MATCH(AX$2,$H$1:$M$1,0))</f>
        <v>#NAME?</v>
      </c>
      <c r="AY225" s="30" t="e" cm="1">
        <f t="array" ref="AY225">INDEX($H:$M,ROW(),MATCH(AY$2,$H$1:$M$1,0))</f>
        <v>#NAME?</v>
      </c>
      <c r="AZ225" s="30" t="e" cm="1">
        <f t="array" ref="AZ225">INDEX($H:$M,ROW(),MATCH(AZ$2,$H$1:$M$1,0))</f>
        <v>#NAME?</v>
      </c>
      <c r="BA225" s="30" t="e" cm="1">
        <f t="array" ref="BA225">INDEX($H:$M,ROW(),MATCH(BA$2,$H$1:$M$1,0))</f>
        <v>#NAME?</v>
      </c>
      <c r="BB225" s="30" t="e" cm="1">
        <f t="array" ref="BB225">INDEX($H:$M,ROW(),MATCH(BB$2,$H$1:$M$1,0))</f>
        <v>#NAME?</v>
      </c>
      <c r="BC225" s="30" t="e" cm="1">
        <f t="array" ref="BC225">INDEX($H:$M,ROW(),MATCH(BC$2,$H$1:$M$1,0))</f>
        <v>#NAME?</v>
      </c>
      <c r="BD225" s="30" t="e" cm="1">
        <f t="array" ref="BD225">INDEX($H:$M,ROW(),MATCH(BD$2,$H$1:$M$1,0))</f>
        <v>#NAME?</v>
      </c>
      <c r="BE225" s="30" t="e" cm="1">
        <f t="array" ref="BE225">INDEX($H:$M,ROW(),MATCH(BE$2,$H$1:$M$1,0))</f>
        <v>#NAME?</v>
      </c>
      <c r="BF225" s="30" t="e" cm="1">
        <f t="array" ref="BF225">INDEX($H:$M,ROW(),MATCH(BF$2,$H$1:$M$1,0))</f>
        <v>#NAME?</v>
      </c>
      <c r="BG225" s="30" t="e" cm="1">
        <f t="array" ref="BG225">INDEX($H:$M,ROW(),MATCH(BG$2,$H$1:$M$1,0))</f>
        <v>#NAME?</v>
      </c>
      <c r="BH225" s="30" t="e" cm="1">
        <f t="array" ref="BH225">INDEX($H:$M,ROW(),MATCH(BH$2,$H$1:$M$1,0))</f>
        <v>#NAME?</v>
      </c>
      <c r="BI225" s="30" t="e" cm="1">
        <f t="array" ref="BI225">INDEX($H:$M,ROW(),MATCH(BI$2,$H$1:$M$1,0))</f>
        <v>#NAME?</v>
      </c>
      <c r="BJ225" s="30" t="e" cm="1">
        <f t="array" ref="BJ225">INDEX($H:$M,ROW(),MATCH(BJ$2,$H$1:$M$1,0))</f>
        <v>#NAME?</v>
      </c>
      <c r="BK225" s="30" t="e" cm="1">
        <f t="array" ref="BK225">INDEX($H:$M,ROW(),MATCH(BK$2,$H$1:$M$1,0))</f>
        <v>#NAME?</v>
      </c>
      <c r="BL225" s="30" t="e" cm="1">
        <f t="array" ref="BL225">INDEX($H:$M,ROW(),MATCH(BL$2,$H$1:$M$1,0))</f>
        <v>#NAME?</v>
      </c>
      <c r="BM225" s="30" t="e" cm="1">
        <f t="array" ref="BM225">INDEX($H:$M,ROW(),MATCH(BM$2,$H$1:$M$1,0))</f>
        <v>#NAME?</v>
      </c>
      <c r="BN225" s="30" t="e" cm="1">
        <f t="array" ref="BN225">INDEX($H:$M,ROW(),MATCH(BN$2,$H$1:$M$1,0))</f>
        <v>#NAME?</v>
      </c>
      <c r="BO225" s="30" t="e" cm="1">
        <f t="array" ref="BO225">INDEX($H:$M,ROW(),MATCH(BO$2,$H$1:$M$1,0))</f>
        <v>#NAME?</v>
      </c>
      <c r="BP225" s="30" t="e" cm="1">
        <f t="array" ref="BP225">INDEX($H:$M,ROW(),MATCH(BP$2,$H$1:$M$1,0))</f>
        <v>#NAME?</v>
      </c>
      <c r="BQ225" s="30" t="e" cm="1">
        <f t="array" ref="BQ225">INDEX($H:$M,ROW(),MATCH(BQ$2,$H$1:$M$1,0))</f>
        <v>#NAME?</v>
      </c>
      <c r="BR225" s="30" t="e" cm="1">
        <f t="array" ref="BR225">INDEX($H:$M,ROW(),MATCH(BR$2,$H$1:$M$1,0))</f>
        <v>#NAME?</v>
      </c>
      <c r="BS225" s="30" t="e" cm="1">
        <f t="array" ref="BS225">INDEX($H:$M,ROW(),MATCH(BS$2,$H$1:$M$1,0))</f>
        <v>#NAME?</v>
      </c>
      <c r="BT225" s="30" t="e" cm="1">
        <f t="array" ref="BT225">INDEX($H:$M,ROW(),MATCH(BT$2,$H$1:$M$1,0))</f>
        <v>#NAME?</v>
      </c>
      <c r="BU225" s="30" t="e" cm="1">
        <f t="array" ref="BU225">INDEX($H:$M,ROW(),MATCH(BU$2,$H$1:$M$1,0))</f>
        <v>#NAME?</v>
      </c>
      <c r="BV225" s="30" t="e" cm="1">
        <f t="array" ref="BV225">INDEX($H:$M,ROW(),MATCH(BV$2,$H$1:$M$1,0))</f>
        <v>#NAME?</v>
      </c>
      <c r="BW225" s="30" t="e" cm="1">
        <f t="array" ref="BW225">INDEX($H:$M,ROW(),MATCH(BW$2,$H$1:$M$1,0))</f>
        <v>#NAME?</v>
      </c>
      <c r="BX225" s="30" t="e" cm="1">
        <f t="array" ref="BX225">INDEX($H:$M,ROW(),MATCH(BX$2,$H$1:$M$1,0))</f>
        <v>#NAME?</v>
      </c>
      <c r="BY225" s="30" t="e" cm="1">
        <f t="array" ref="BY225">INDEX($H:$M,ROW(),MATCH(BY$2,$H$1:$M$1,0))</f>
        <v>#NAME?</v>
      </c>
      <c r="BZ225" s="30" t="e" cm="1">
        <f t="array" ref="BZ225">INDEX($H:$M,ROW(),MATCH(BZ$2,$H$1:$M$1,0))</f>
        <v>#NAME?</v>
      </c>
      <c r="CA225" s="30" t="e" cm="1">
        <f t="array" ref="CA225">INDEX($H:$M,ROW(),MATCH(CA$2,$H$1:$M$1,0))</f>
        <v>#NAME?</v>
      </c>
      <c r="CB225" s="30" t="e" cm="1">
        <f t="array" ref="CB225">INDEX($H:$M,ROW(),MATCH(CB$2,$H$1:$M$1,0))</f>
        <v>#NAME?</v>
      </c>
      <c r="CC225" s="30" t="e" cm="1">
        <f t="array" ref="CC225">INDEX($H:$M,ROW(),MATCH(CC$2,$H$1:$M$1,0))</f>
        <v>#NAME?</v>
      </c>
      <c r="CD225" s="30" t="e" cm="1">
        <f t="array" ref="CD225">INDEX($H:$M,ROW(),MATCH(CD$2,$H$1:$M$1,0))</f>
        <v>#NAME?</v>
      </c>
      <c r="CE225" s="30" t="e" cm="1">
        <f t="array" ref="CE225">INDEX($H:$M,ROW(),MATCH(CE$2,$H$1:$M$1,0))</f>
        <v>#NAME?</v>
      </c>
      <c r="CF225" s="30" t="e" cm="1">
        <f t="array" ref="CF225">INDEX($H:$M,ROW(),MATCH(CF$2,$H$1:$M$1,0))</f>
        <v>#NAME?</v>
      </c>
      <c r="CG225" s="30" t="e" cm="1">
        <f t="array" ref="CG225">INDEX($H:$M,ROW(),MATCH(CG$2,$H$1:$M$1,0))</f>
        <v>#NAME?</v>
      </c>
      <c r="CH225" s="30" t="e" cm="1">
        <f t="array" ref="CH225">INDEX($H:$M,ROW(),MATCH(CH$2,$H$1:$M$1,0))</f>
        <v>#NAME?</v>
      </c>
      <c r="CI225" s="30" t="e" cm="1">
        <f t="array" ref="CI225">INDEX($H:$M,ROW(),MATCH(CI$2,$H$1:$M$1,0))</f>
        <v>#NAME?</v>
      </c>
    </row>
    <row r="226" spans="2:87" x14ac:dyDescent="0.4">
      <c r="B226" t="s">
        <v>80</v>
      </c>
      <c r="C226" t="s">
        <v>210</v>
      </c>
      <c r="E226" s="27" t="s">
        <v>78</v>
      </c>
      <c r="F226" s="27"/>
      <c r="G226" s="9"/>
      <c r="H226" s="33" t="e">
        <f t="shared" ref="H226:M226" si="256">SUMIF($2:$2,H$1,226:226)</f>
        <v>#NAME?</v>
      </c>
      <c r="I226" s="33" t="e">
        <f t="shared" si="256"/>
        <v>#NAME?</v>
      </c>
      <c r="J226" s="33" t="e">
        <f t="shared" si="256"/>
        <v>#NAME?</v>
      </c>
      <c r="K226" s="33" t="e">
        <f t="shared" si="256"/>
        <v>#NAME?</v>
      </c>
      <c r="L226" s="33" t="e">
        <f t="shared" si="256"/>
        <v>#NAME?</v>
      </c>
      <c r="M226" s="33" t="e">
        <f t="shared" si="256"/>
        <v>#NAME?</v>
      </c>
      <c r="N226" s="27"/>
      <c r="O226" s="27"/>
      <c r="P226" s="28" t="e">
        <f>P225*P224</f>
        <v>#NAME?</v>
      </c>
      <c r="Q226" s="28" t="e">
        <f t="shared" ref="Q226:CB226" si="257">Q225*Q224</f>
        <v>#NAME?</v>
      </c>
      <c r="R226" s="28" t="e">
        <f t="shared" si="257"/>
        <v>#NAME?</v>
      </c>
      <c r="S226" s="28" t="e">
        <f t="shared" si="257"/>
        <v>#NAME?</v>
      </c>
      <c r="T226" s="28" t="e">
        <f t="shared" si="257"/>
        <v>#NAME?</v>
      </c>
      <c r="U226" s="28" t="e">
        <f t="shared" si="257"/>
        <v>#NAME?</v>
      </c>
      <c r="V226" s="28" t="e">
        <f t="shared" si="257"/>
        <v>#NAME?</v>
      </c>
      <c r="W226" s="28" t="e">
        <f t="shared" si="257"/>
        <v>#NAME?</v>
      </c>
      <c r="X226" s="28" t="e">
        <f t="shared" si="257"/>
        <v>#NAME?</v>
      </c>
      <c r="Y226" s="28" t="e">
        <f t="shared" si="257"/>
        <v>#NAME?</v>
      </c>
      <c r="Z226" s="28" t="e">
        <f t="shared" si="257"/>
        <v>#NAME?</v>
      </c>
      <c r="AA226" s="28" t="e">
        <f t="shared" si="257"/>
        <v>#NAME?</v>
      </c>
      <c r="AB226" s="28" t="e">
        <f t="shared" si="257"/>
        <v>#NAME?</v>
      </c>
      <c r="AC226" s="28" t="e">
        <f t="shared" si="257"/>
        <v>#NAME?</v>
      </c>
      <c r="AD226" s="28" t="e">
        <f t="shared" si="257"/>
        <v>#NAME?</v>
      </c>
      <c r="AE226" s="28" t="e">
        <f t="shared" si="257"/>
        <v>#NAME?</v>
      </c>
      <c r="AF226" s="28" t="e">
        <f t="shared" si="257"/>
        <v>#NAME?</v>
      </c>
      <c r="AG226" s="28" t="e">
        <f t="shared" si="257"/>
        <v>#NAME?</v>
      </c>
      <c r="AH226" s="28" t="e">
        <f t="shared" si="257"/>
        <v>#NAME?</v>
      </c>
      <c r="AI226" s="28" t="e">
        <f t="shared" si="257"/>
        <v>#NAME?</v>
      </c>
      <c r="AJ226" s="28" t="e">
        <f t="shared" si="257"/>
        <v>#NAME?</v>
      </c>
      <c r="AK226" s="28" t="e">
        <f t="shared" si="257"/>
        <v>#NAME?</v>
      </c>
      <c r="AL226" s="28" t="e">
        <f t="shared" si="257"/>
        <v>#NAME?</v>
      </c>
      <c r="AM226" s="28" t="e">
        <f t="shared" si="257"/>
        <v>#NAME?</v>
      </c>
      <c r="AN226" s="28" t="e">
        <f t="shared" si="257"/>
        <v>#NAME?</v>
      </c>
      <c r="AO226" s="28" t="e">
        <f t="shared" si="257"/>
        <v>#NAME?</v>
      </c>
      <c r="AP226" s="28" t="e">
        <f t="shared" si="257"/>
        <v>#NAME?</v>
      </c>
      <c r="AQ226" s="28" t="e">
        <f t="shared" si="257"/>
        <v>#NAME?</v>
      </c>
      <c r="AR226" s="28" t="e">
        <f t="shared" si="257"/>
        <v>#NAME?</v>
      </c>
      <c r="AS226" s="28" t="e">
        <f t="shared" si="257"/>
        <v>#NAME?</v>
      </c>
      <c r="AT226" s="28" t="e">
        <f t="shared" si="257"/>
        <v>#NAME?</v>
      </c>
      <c r="AU226" s="28" t="e">
        <f t="shared" si="257"/>
        <v>#NAME?</v>
      </c>
      <c r="AV226" s="28" t="e">
        <f t="shared" si="257"/>
        <v>#NAME?</v>
      </c>
      <c r="AW226" s="28" t="e">
        <f t="shared" si="257"/>
        <v>#NAME?</v>
      </c>
      <c r="AX226" s="28" t="e">
        <f t="shared" si="257"/>
        <v>#NAME?</v>
      </c>
      <c r="AY226" s="28" t="e">
        <f t="shared" si="257"/>
        <v>#NAME?</v>
      </c>
      <c r="AZ226" s="28" t="e">
        <f t="shared" si="257"/>
        <v>#NAME?</v>
      </c>
      <c r="BA226" s="28" t="e">
        <f t="shared" si="257"/>
        <v>#NAME?</v>
      </c>
      <c r="BB226" s="28" t="e">
        <f t="shared" si="257"/>
        <v>#NAME?</v>
      </c>
      <c r="BC226" s="28" t="e">
        <f t="shared" si="257"/>
        <v>#NAME?</v>
      </c>
      <c r="BD226" s="28" t="e">
        <f t="shared" si="257"/>
        <v>#NAME?</v>
      </c>
      <c r="BE226" s="28" t="e">
        <f t="shared" si="257"/>
        <v>#NAME?</v>
      </c>
      <c r="BF226" s="28" t="e">
        <f t="shared" si="257"/>
        <v>#NAME?</v>
      </c>
      <c r="BG226" s="28" t="e">
        <f t="shared" si="257"/>
        <v>#NAME?</v>
      </c>
      <c r="BH226" s="28" t="e">
        <f t="shared" si="257"/>
        <v>#NAME?</v>
      </c>
      <c r="BI226" s="28" t="e">
        <f t="shared" si="257"/>
        <v>#NAME?</v>
      </c>
      <c r="BJ226" s="28" t="e">
        <f t="shared" si="257"/>
        <v>#NAME?</v>
      </c>
      <c r="BK226" s="28" t="e">
        <f t="shared" si="257"/>
        <v>#NAME?</v>
      </c>
      <c r="BL226" s="28" t="e">
        <f t="shared" si="257"/>
        <v>#NAME?</v>
      </c>
      <c r="BM226" s="28" t="e">
        <f t="shared" si="257"/>
        <v>#NAME?</v>
      </c>
      <c r="BN226" s="28" t="e">
        <f t="shared" si="257"/>
        <v>#NAME?</v>
      </c>
      <c r="BO226" s="28" t="e">
        <f t="shared" si="257"/>
        <v>#NAME?</v>
      </c>
      <c r="BP226" s="28" t="e">
        <f t="shared" si="257"/>
        <v>#NAME?</v>
      </c>
      <c r="BQ226" s="28" t="e">
        <f t="shared" si="257"/>
        <v>#NAME?</v>
      </c>
      <c r="BR226" s="28" t="e">
        <f t="shared" si="257"/>
        <v>#NAME?</v>
      </c>
      <c r="BS226" s="28" t="e">
        <f t="shared" si="257"/>
        <v>#NAME?</v>
      </c>
      <c r="BT226" s="28" t="e">
        <f t="shared" si="257"/>
        <v>#NAME?</v>
      </c>
      <c r="BU226" s="28" t="e">
        <f t="shared" si="257"/>
        <v>#NAME?</v>
      </c>
      <c r="BV226" s="28" t="e">
        <f t="shared" si="257"/>
        <v>#NAME?</v>
      </c>
      <c r="BW226" s="28" t="e">
        <f t="shared" si="257"/>
        <v>#NAME?</v>
      </c>
      <c r="BX226" s="28" t="e">
        <f t="shared" si="257"/>
        <v>#NAME?</v>
      </c>
      <c r="BY226" s="28" t="e">
        <f t="shared" si="257"/>
        <v>#NAME?</v>
      </c>
      <c r="BZ226" s="28" t="e">
        <f t="shared" si="257"/>
        <v>#NAME?</v>
      </c>
      <c r="CA226" s="28" t="e">
        <f t="shared" si="257"/>
        <v>#NAME?</v>
      </c>
      <c r="CB226" s="28" t="e">
        <f t="shared" si="257"/>
        <v>#NAME?</v>
      </c>
      <c r="CC226" s="28" t="e">
        <f t="shared" ref="CC226:CI226" si="258">CC225*CC224</f>
        <v>#NAME?</v>
      </c>
      <c r="CD226" s="28" t="e">
        <f t="shared" si="258"/>
        <v>#NAME?</v>
      </c>
      <c r="CE226" s="28" t="e">
        <f t="shared" si="258"/>
        <v>#NAME?</v>
      </c>
      <c r="CF226" s="28" t="e">
        <f t="shared" si="258"/>
        <v>#NAME?</v>
      </c>
      <c r="CG226" s="28" t="e">
        <f t="shared" si="258"/>
        <v>#NAME?</v>
      </c>
      <c r="CH226" s="28" t="e">
        <f t="shared" si="258"/>
        <v>#NAME?</v>
      </c>
      <c r="CI226" s="28" t="e">
        <f t="shared" si="258"/>
        <v>#NAME?</v>
      </c>
    </row>
    <row r="227" spans="2:87" x14ac:dyDescent="0.4">
      <c r="C227" t="s">
        <v>210</v>
      </c>
      <c r="E227" s="12" t="s">
        <v>79</v>
      </c>
      <c r="F227" s="12"/>
      <c r="G227" s="13"/>
      <c r="H227" s="25">
        <v>0.1</v>
      </c>
      <c r="I227" s="25">
        <v>0.1</v>
      </c>
      <c r="J227" s="25">
        <v>0.1</v>
      </c>
      <c r="K227" s="25">
        <v>0.1</v>
      </c>
      <c r="L227" s="25">
        <v>0.1</v>
      </c>
      <c r="M227" s="25">
        <v>0.1</v>
      </c>
      <c r="P227" s="26" t="e" cm="1">
        <f t="array" ref="P227">INDEX($H:$M,ROW(),MATCH(P$2,$H$1:$M$1,0))</f>
        <v>#NAME?</v>
      </c>
      <c r="Q227" s="26" t="e" cm="1">
        <f t="array" ref="Q227">INDEX($H:$M,ROW(),MATCH(Q$2,$H$1:$M$1,0))</f>
        <v>#NAME?</v>
      </c>
      <c r="R227" s="26" t="e" cm="1">
        <f t="array" ref="R227">INDEX($H:$M,ROW(),MATCH(R$2,$H$1:$M$1,0))</f>
        <v>#NAME?</v>
      </c>
      <c r="S227" s="26" t="e" cm="1">
        <f t="array" ref="S227">INDEX($H:$M,ROW(),MATCH(S$2,$H$1:$M$1,0))</f>
        <v>#NAME?</v>
      </c>
      <c r="T227" s="26" t="e" cm="1">
        <f t="array" ref="T227">INDEX($H:$M,ROW(),MATCH(T$2,$H$1:$M$1,0))</f>
        <v>#NAME?</v>
      </c>
      <c r="U227" s="26" t="e" cm="1">
        <f t="array" ref="U227">INDEX($H:$M,ROW(),MATCH(U$2,$H$1:$M$1,0))</f>
        <v>#NAME?</v>
      </c>
      <c r="V227" s="26" t="e" cm="1">
        <f t="array" ref="V227">INDEX($H:$M,ROW(),MATCH(V$2,$H$1:$M$1,0))</f>
        <v>#NAME?</v>
      </c>
      <c r="W227" s="26" t="e" cm="1">
        <f t="array" ref="W227">INDEX($H:$M,ROW(),MATCH(W$2,$H$1:$M$1,0))</f>
        <v>#NAME?</v>
      </c>
      <c r="X227" s="26" t="e" cm="1">
        <f t="array" ref="X227">INDEX($H:$M,ROW(),MATCH(X$2,$H$1:$M$1,0))</f>
        <v>#NAME?</v>
      </c>
      <c r="Y227" s="26" t="e" cm="1">
        <f t="array" ref="Y227">INDEX($H:$M,ROW(),MATCH(Y$2,$H$1:$M$1,0))</f>
        <v>#NAME?</v>
      </c>
      <c r="Z227" s="26" t="e" cm="1">
        <f t="array" ref="Z227">INDEX($H:$M,ROW(),MATCH(Z$2,$H$1:$M$1,0))</f>
        <v>#NAME?</v>
      </c>
      <c r="AA227" s="26" t="e" cm="1">
        <f t="array" ref="AA227">INDEX($H:$M,ROW(),MATCH(AA$2,$H$1:$M$1,0))</f>
        <v>#NAME?</v>
      </c>
      <c r="AB227" s="26" t="e" cm="1">
        <f t="array" ref="AB227">INDEX($H:$M,ROW(),MATCH(AB$2,$H$1:$M$1,0))</f>
        <v>#NAME?</v>
      </c>
      <c r="AC227" s="26" t="e" cm="1">
        <f t="array" ref="AC227">INDEX($H:$M,ROW(),MATCH(AC$2,$H$1:$M$1,0))</f>
        <v>#NAME?</v>
      </c>
      <c r="AD227" s="26" t="e" cm="1">
        <f t="array" ref="AD227">INDEX($H:$M,ROW(),MATCH(AD$2,$H$1:$M$1,0))</f>
        <v>#NAME?</v>
      </c>
      <c r="AE227" s="26" t="e" cm="1">
        <f t="array" ref="AE227">INDEX($H:$M,ROW(),MATCH(AE$2,$H$1:$M$1,0))</f>
        <v>#NAME?</v>
      </c>
      <c r="AF227" s="26" t="e" cm="1">
        <f t="array" ref="AF227">INDEX($H:$M,ROW(),MATCH(AF$2,$H$1:$M$1,0))</f>
        <v>#NAME?</v>
      </c>
      <c r="AG227" s="26" t="e" cm="1">
        <f t="array" ref="AG227">INDEX($H:$M,ROW(),MATCH(AG$2,$H$1:$M$1,0))</f>
        <v>#NAME?</v>
      </c>
      <c r="AH227" s="26" t="e" cm="1">
        <f t="array" ref="AH227">INDEX($H:$M,ROW(),MATCH(AH$2,$H$1:$M$1,0))</f>
        <v>#NAME?</v>
      </c>
      <c r="AI227" s="26" t="e" cm="1">
        <f t="array" ref="AI227">INDEX($H:$M,ROW(),MATCH(AI$2,$H$1:$M$1,0))</f>
        <v>#NAME?</v>
      </c>
      <c r="AJ227" s="26" t="e" cm="1">
        <f t="array" ref="AJ227">INDEX($H:$M,ROW(),MATCH(AJ$2,$H$1:$M$1,0))</f>
        <v>#NAME?</v>
      </c>
      <c r="AK227" s="26" t="e" cm="1">
        <f t="array" ref="AK227">INDEX($H:$M,ROW(),MATCH(AK$2,$H$1:$M$1,0))</f>
        <v>#NAME?</v>
      </c>
      <c r="AL227" s="26" t="e" cm="1">
        <f t="array" ref="AL227">INDEX($H:$M,ROW(),MATCH(AL$2,$H$1:$M$1,0))</f>
        <v>#NAME?</v>
      </c>
      <c r="AM227" s="26" t="e" cm="1">
        <f t="array" ref="AM227">INDEX($H:$M,ROW(),MATCH(AM$2,$H$1:$M$1,0))</f>
        <v>#NAME?</v>
      </c>
      <c r="AN227" s="26" t="e" cm="1">
        <f t="array" ref="AN227">INDEX($H:$M,ROW(),MATCH(AN$2,$H$1:$M$1,0))</f>
        <v>#NAME?</v>
      </c>
      <c r="AO227" s="26" t="e" cm="1">
        <f t="array" ref="AO227">INDEX($H:$M,ROW(),MATCH(AO$2,$H$1:$M$1,0))</f>
        <v>#NAME?</v>
      </c>
      <c r="AP227" s="26" t="e" cm="1">
        <f t="array" ref="AP227">INDEX($H:$M,ROW(),MATCH(AP$2,$H$1:$M$1,0))</f>
        <v>#NAME?</v>
      </c>
      <c r="AQ227" s="26" t="e" cm="1">
        <f t="array" ref="AQ227">INDEX($H:$M,ROW(),MATCH(AQ$2,$H$1:$M$1,0))</f>
        <v>#NAME?</v>
      </c>
      <c r="AR227" s="26" t="e" cm="1">
        <f t="array" ref="AR227">INDEX($H:$M,ROW(),MATCH(AR$2,$H$1:$M$1,0))</f>
        <v>#NAME?</v>
      </c>
      <c r="AS227" s="26" t="e" cm="1">
        <f t="array" ref="AS227">INDEX($H:$M,ROW(),MATCH(AS$2,$H$1:$M$1,0))</f>
        <v>#NAME?</v>
      </c>
      <c r="AT227" s="26" t="e" cm="1">
        <f t="array" ref="AT227">INDEX($H:$M,ROW(),MATCH(AT$2,$H$1:$M$1,0))</f>
        <v>#NAME?</v>
      </c>
      <c r="AU227" s="26" t="e" cm="1">
        <f t="array" ref="AU227">INDEX($H:$M,ROW(),MATCH(AU$2,$H$1:$M$1,0))</f>
        <v>#NAME?</v>
      </c>
      <c r="AV227" s="26" t="e" cm="1">
        <f t="array" ref="AV227">INDEX($H:$M,ROW(),MATCH(AV$2,$H$1:$M$1,0))</f>
        <v>#NAME?</v>
      </c>
      <c r="AW227" s="26" t="e" cm="1">
        <f t="array" ref="AW227">INDEX($H:$M,ROW(),MATCH(AW$2,$H$1:$M$1,0))</f>
        <v>#NAME?</v>
      </c>
      <c r="AX227" s="26" t="e" cm="1">
        <f t="array" ref="AX227">INDEX($H:$M,ROW(),MATCH(AX$2,$H$1:$M$1,0))</f>
        <v>#NAME?</v>
      </c>
      <c r="AY227" s="26" t="e" cm="1">
        <f t="array" ref="AY227">INDEX($H:$M,ROW(),MATCH(AY$2,$H$1:$M$1,0))</f>
        <v>#NAME?</v>
      </c>
      <c r="AZ227" s="26" t="e" cm="1">
        <f t="array" ref="AZ227">INDEX($H:$M,ROW(),MATCH(AZ$2,$H$1:$M$1,0))</f>
        <v>#NAME?</v>
      </c>
      <c r="BA227" s="26" t="e" cm="1">
        <f t="array" ref="BA227">INDEX($H:$M,ROW(),MATCH(BA$2,$H$1:$M$1,0))</f>
        <v>#NAME?</v>
      </c>
      <c r="BB227" s="26" t="e" cm="1">
        <f t="array" ref="BB227">INDEX($H:$M,ROW(),MATCH(BB$2,$H$1:$M$1,0))</f>
        <v>#NAME?</v>
      </c>
      <c r="BC227" s="26" t="e" cm="1">
        <f t="array" ref="BC227">INDEX($H:$M,ROW(),MATCH(BC$2,$H$1:$M$1,0))</f>
        <v>#NAME?</v>
      </c>
      <c r="BD227" s="26" t="e" cm="1">
        <f t="array" ref="BD227">INDEX($H:$M,ROW(),MATCH(BD$2,$H$1:$M$1,0))</f>
        <v>#NAME?</v>
      </c>
      <c r="BE227" s="26" t="e" cm="1">
        <f t="array" ref="BE227">INDEX($H:$M,ROW(),MATCH(BE$2,$H$1:$M$1,0))</f>
        <v>#NAME?</v>
      </c>
      <c r="BF227" s="26" t="e" cm="1">
        <f t="array" ref="BF227">INDEX($H:$M,ROW(),MATCH(BF$2,$H$1:$M$1,0))</f>
        <v>#NAME?</v>
      </c>
      <c r="BG227" s="26" t="e" cm="1">
        <f t="array" ref="BG227">INDEX($H:$M,ROW(),MATCH(BG$2,$H$1:$M$1,0))</f>
        <v>#NAME?</v>
      </c>
      <c r="BH227" s="26" t="e" cm="1">
        <f t="array" ref="BH227">INDEX($H:$M,ROW(),MATCH(BH$2,$H$1:$M$1,0))</f>
        <v>#NAME?</v>
      </c>
      <c r="BI227" s="26" t="e" cm="1">
        <f t="array" ref="BI227">INDEX($H:$M,ROW(),MATCH(BI$2,$H$1:$M$1,0))</f>
        <v>#NAME?</v>
      </c>
      <c r="BJ227" s="26" t="e" cm="1">
        <f t="array" ref="BJ227">INDEX($H:$M,ROW(),MATCH(BJ$2,$H$1:$M$1,0))</f>
        <v>#NAME?</v>
      </c>
      <c r="BK227" s="26" t="e" cm="1">
        <f t="array" ref="BK227">INDEX($H:$M,ROW(),MATCH(BK$2,$H$1:$M$1,0))</f>
        <v>#NAME?</v>
      </c>
      <c r="BL227" s="26" t="e" cm="1">
        <f t="array" ref="BL227">INDEX($H:$M,ROW(),MATCH(BL$2,$H$1:$M$1,0))</f>
        <v>#NAME?</v>
      </c>
      <c r="BM227" s="26" t="e" cm="1">
        <f t="array" ref="BM227">INDEX($H:$M,ROW(),MATCH(BM$2,$H$1:$M$1,0))</f>
        <v>#NAME?</v>
      </c>
      <c r="BN227" s="26" t="e" cm="1">
        <f t="array" ref="BN227">INDEX($H:$M,ROW(),MATCH(BN$2,$H$1:$M$1,0))</f>
        <v>#NAME?</v>
      </c>
      <c r="BO227" s="26" t="e" cm="1">
        <f t="array" ref="BO227">INDEX($H:$M,ROW(),MATCH(BO$2,$H$1:$M$1,0))</f>
        <v>#NAME?</v>
      </c>
      <c r="BP227" s="26" t="e" cm="1">
        <f t="array" ref="BP227">INDEX($H:$M,ROW(),MATCH(BP$2,$H$1:$M$1,0))</f>
        <v>#NAME?</v>
      </c>
      <c r="BQ227" s="26" t="e" cm="1">
        <f t="array" ref="BQ227">INDEX($H:$M,ROW(),MATCH(BQ$2,$H$1:$M$1,0))</f>
        <v>#NAME?</v>
      </c>
      <c r="BR227" s="26" t="e" cm="1">
        <f t="array" ref="BR227">INDEX($H:$M,ROW(),MATCH(BR$2,$H$1:$M$1,0))</f>
        <v>#NAME?</v>
      </c>
      <c r="BS227" s="26" t="e" cm="1">
        <f t="array" ref="BS227">INDEX($H:$M,ROW(),MATCH(BS$2,$H$1:$M$1,0))</f>
        <v>#NAME?</v>
      </c>
      <c r="BT227" s="26" t="e" cm="1">
        <f t="array" ref="BT227">INDEX($H:$M,ROW(),MATCH(BT$2,$H$1:$M$1,0))</f>
        <v>#NAME?</v>
      </c>
      <c r="BU227" s="26" t="e" cm="1">
        <f t="array" ref="BU227">INDEX($H:$M,ROW(),MATCH(BU$2,$H$1:$M$1,0))</f>
        <v>#NAME?</v>
      </c>
      <c r="BV227" s="26" t="e" cm="1">
        <f t="array" ref="BV227">INDEX($H:$M,ROW(),MATCH(BV$2,$H$1:$M$1,0))</f>
        <v>#NAME?</v>
      </c>
      <c r="BW227" s="26" t="e" cm="1">
        <f t="array" ref="BW227">INDEX($H:$M,ROW(),MATCH(BW$2,$H$1:$M$1,0))</f>
        <v>#NAME?</v>
      </c>
      <c r="BX227" s="26" t="e" cm="1">
        <f t="array" ref="BX227">INDEX($H:$M,ROW(),MATCH(BX$2,$H$1:$M$1,0))</f>
        <v>#NAME?</v>
      </c>
      <c r="BY227" s="26" t="e" cm="1">
        <f t="array" ref="BY227">INDEX($H:$M,ROW(),MATCH(BY$2,$H$1:$M$1,0))</f>
        <v>#NAME?</v>
      </c>
      <c r="BZ227" s="26" t="e" cm="1">
        <f t="array" ref="BZ227">INDEX($H:$M,ROW(),MATCH(BZ$2,$H$1:$M$1,0))</f>
        <v>#NAME?</v>
      </c>
      <c r="CA227" s="26" t="e" cm="1">
        <f t="array" ref="CA227">INDEX($H:$M,ROW(),MATCH(CA$2,$H$1:$M$1,0))</f>
        <v>#NAME?</v>
      </c>
      <c r="CB227" s="26" t="e" cm="1">
        <f t="array" ref="CB227">INDEX($H:$M,ROW(),MATCH(CB$2,$H$1:$M$1,0))</f>
        <v>#NAME?</v>
      </c>
      <c r="CC227" s="26" t="e" cm="1">
        <f t="array" ref="CC227">INDEX($H:$M,ROW(),MATCH(CC$2,$H$1:$M$1,0))</f>
        <v>#NAME?</v>
      </c>
      <c r="CD227" s="26" t="e" cm="1">
        <f t="array" ref="CD227">INDEX($H:$M,ROW(),MATCH(CD$2,$H$1:$M$1,0))</f>
        <v>#NAME?</v>
      </c>
      <c r="CE227" s="26" t="e" cm="1">
        <f t="array" ref="CE227">INDEX($H:$M,ROW(),MATCH(CE$2,$H$1:$M$1,0))</f>
        <v>#NAME?</v>
      </c>
      <c r="CF227" s="26" t="e" cm="1">
        <f t="array" ref="CF227">INDEX($H:$M,ROW(),MATCH(CF$2,$H$1:$M$1,0))</f>
        <v>#NAME?</v>
      </c>
      <c r="CG227" s="26" t="e" cm="1">
        <f t="array" ref="CG227">INDEX($H:$M,ROW(),MATCH(CG$2,$H$1:$M$1,0))</f>
        <v>#NAME?</v>
      </c>
      <c r="CH227" s="26" t="e" cm="1">
        <f t="array" ref="CH227">INDEX($H:$M,ROW(),MATCH(CH$2,$H$1:$M$1,0))</f>
        <v>#NAME?</v>
      </c>
      <c r="CI227" s="26" t="e" cm="1">
        <f t="array" ref="CI227">INDEX($H:$M,ROW(),MATCH(CI$2,$H$1:$M$1,0))</f>
        <v>#NAME?</v>
      </c>
    </row>
    <row r="228" spans="2:87" x14ac:dyDescent="0.4">
      <c r="B228" t="s">
        <v>198</v>
      </c>
      <c r="C228" t="s">
        <v>210</v>
      </c>
      <c r="E228" s="27" t="str">
        <f>SUBSTITUTE(E223,":","")&amp;" Revenue"</f>
        <v>Marketplace revenue - primary volume driven Revenue</v>
      </c>
      <c r="F228" s="27"/>
      <c r="G228" s="9"/>
      <c r="H228" s="33" t="e">
        <f t="shared" ref="H228:M228" si="259">SUMIF($2:$2,H$1,228:228)</f>
        <v>#NAME?</v>
      </c>
      <c r="I228" s="33" t="e">
        <f t="shared" si="259"/>
        <v>#NAME?</v>
      </c>
      <c r="J228" s="33" t="e">
        <f t="shared" si="259"/>
        <v>#NAME?</v>
      </c>
      <c r="K228" s="33" t="e">
        <f t="shared" si="259"/>
        <v>#NAME?</v>
      </c>
      <c r="L228" s="33" t="e">
        <f t="shared" si="259"/>
        <v>#NAME?</v>
      </c>
      <c r="M228" s="33" t="e">
        <f t="shared" si="259"/>
        <v>#NAME?</v>
      </c>
      <c r="N228" s="27"/>
      <c r="O228" s="27"/>
      <c r="P228" s="28" t="e">
        <f>P227*P226</f>
        <v>#NAME?</v>
      </c>
      <c r="Q228" s="28" t="e">
        <f t="shared" ref="Q228:CB228" si="260">Q227*Q226</f>
        <v>#NAME?</v>
      </c>
      <c r="R228" s="28" t="e">
        <f t="shared" si="260"/>
        <v>#NAME?</v>
      </c>
      <c r="S228" s="28" t="e">
        <f t="shared" si="260"/>
        <v>#NAME?</v>
      </c>
      <c r="T228" s="28" t="e">
        <f t="shared" si="260"/>
        <v>#NAME?</v>
      </c>
      <c r="U228" s="28" t="e">
        <f t="shared" si="260"/>
        <v>#NAME?</v>
      </c>
      <c r="V228" s="28" t="e">
        <f t="shared" si="260"/>
        <v>#NAME?</v>
      </c>
      <c r="W228" s="28" t="e">
        <f t="shared" si="260"/>
        <v>#NAME?</v>
      </c>
      <c r="X228" s="28" t="e">
        <f t="shared" si="260"/>
        <v>#NAME?</v>
      </c>
      <c r="Y228" s="28" t="e">
        <f t="shared" si="260"/>
        <v>#NAME?</v>
      </c>
      <c r="Z228" s="28" t="e">
        <f t="shared" si="260"/>
        <v>#NAME?</v>
      </c>
      <c r="AA228" s="28" t="e">
        <f t="shared" si="260"/>
        <v>#NAME?</v>
      </c>
      <c r="AB228" s="28" t="e">
        <f t="shared" si="260"/>
        <v>#NAME?</v>
      </c>
      <c r="AC228" s="28" t="e">
        <f t="shared" si="260"/>
        <v>#NAME?</v>
      </c>
      <c r="AD228" s="28" t="e">
        <f t="shared" si="260"/>
        <v>#NAME?</v>
      </c>
      <c r="AE228" s="28" t="e">
        <f t="shared" si="260"/>
        <v>#NAME?</v>
      </c>
      <c r="AF228" s="28" t="e">
        <f t="shared" si="260"/>
        <v>#NAME?</v>
      </c>
      <c r="AG228" s="28" t="e">
        <f t="shared" si="260"/>
        <v>#NAME?</v>
      </c>
      <c r="AH228" s="28" t="e">
        <f t="shared" si="260"/>
        <v>#NAME?</v>
      </c>
      <c r="AI228" s="28" t="e">
        <f t="shared" si="260"/>
        <v>#NAME?</v>
      </c>
      <c r="AJ228" s="28" t="e">
        <f t="shared" si="260"/>
        <v>#NAME?</v>
      </c>
      <c r="AK228" s="28" t="e">
        <f t="shared" si="260"/>
        <v>#NAME?</v>
      </c>
      <c r="AL228" s="28" t="e">
        <f t="shared" si="260"/>
        <v>#NAME?</v>
      </c>
      <c r="AM228" s="28" t="e">
        <f t="shared" si="260"/>
        <v>#NAME?</v>
      </c>
      <c r="AN228" s="28" t="e">
        <f t="shared" si="260"/>
        <v>#NAME?</v>
      </c>
      <c r="AO228" s="28" t="e">
        <f t="shared" si="260"/>
        <v>#NAME?</v>
      </c>
      <c r="AP228" s="28" t="e">
        <f t="shared" si="260"/>
        <v>#NAME?</v>
      </c>
      <c r="AQ228" s="28" t="e">
        <f t="shared" si="260"/>
        <v>#NAME?</v>
      </c>
      <c r="AR228" s="28" t="e">
        <f t="shared" si="260"/>
        <v>#NAME?</v>
      </c>
      <c r="AS228" s="28" t="e">
        <f t="shared" si="260"/>
        <v>#NAME?</v>
      </c>
      <c r="AT228" s="28" t="e">
        <f t="shared" si="260"/>
        <v>#NAME?</v>
      </c>
      <c r="AU228" s="28" t="e">
        <f t="shared" si="260"/>
        <v>#NAME?</v>
      </c>
      <c r="AV228" s="28" t="e">
        <f t="shared" si="260"/>
        <v>#NAME?</v>
      </c>
      <c r="AW228" s="28" t="e">
        <f t="shared" si="260"/>
        <v>#NAME?</v>
      </c>
      <c r="AX228" s="28" t="e">
        <f t="shared" si="260"/>
        <v>#NAME?</v>
      </c>
      <c r="AY228" s="28" t="e">
        <f t="shared" si="260"/>
        <v>#NAME?</v>
      </c>
      <c r="AZ228" s="28" t="e">
        <f t="shared" si="260"/>
        <v>#NAME?</v>
      </c>
      <c r="BA228" s="28" t="e">
        <f t="shared" si="260"/>
        <v>#NAME?</v>
      </c>
      <c r="BB228" s="28" t="e">
        <f t="shared" si="260"/>
        <v>#NAME?</v>
      </c>
      <c r="BC228" s="28" t="e">
        <f t="shared" si="260"/>
        <v>#NAME?</v>
      </c>
      <c r="BD228" s="28" t="e">
        <f t="shared" si="260"/>
        <v>#NAME?</v>
      </c>
      <c r="BE228" s="28" t="e">
        <f t="shared" si="260"/>
        <v>#NAME?</v>
      </c>
      <c r="BF228" s="28" t="e">
        <f t="shared" si="260"/>
        <v>#NAME?</v>
      </c>
      <c r="BG228" s="28" t="e">
        <f t="shared" si="260"/>
        <v>#NAME?</v>
      </c>
      <c r="BH228" s="28" t="e">
        <f t="shared" si="260"/>
        <v>#NAME?</v>
      </c>
      <c r="BI228" s="28" t="e">
        <f t="shared" si="260"/>
        <v>#NAME?</v>
      </c>
      <c r="BJ228" s="28" t="e">
        <f t="shared" si="260"/>
        <v>#NAME?</v>
      </c>
      <c r="BK228" s="28" t="e">
        <f t="shared" si="260"/>
        <v>#NAME?</v>
      </c>
      <c r="BL228" s="28" t="e">
        <f t="shared" si="260"/>
        <v>#NAME?</v>
      </c>
      <c r="BM228" s="28" t="e">
        <f t="shared" si="260"/>
        <v>#NAME?</v>
      </c>
      <c r="BN228" s="28" t="e">
        <f t="shared" si="260"/>
        <v>#NAME?</v>
      </c>
      <c r="BO228" s="28" t="e">
        <f t="shared" si="260"/>
        <v>#NAME?</v>
      </c>
      <c r="BP228" s="28" t="e">
        <f t="shared" si="260"/>
        <v>#NAME?</v>
      </c>
      <c r="BQ228" s="28" t="e">
        <f t="shared" si="260"/>
        <v>#NAME?</v>
      </c>
      <c r="BR228" s="28" t="e">
        <f t="shared" si="260"/>
        <v>#NAME?</v>
      </c>
      <c r="BS228" s="28" t="e">
        <f t="shared" si="260"/>
        <v>#NAME?</v>
      </c>
      <c r="BT228" s="28" t="e">
        <f t="shared" si="260"/>
        <v>#NAME?</v>
      </c>
      <c r="BU228" s="28" t="e">
        <f t="shared" si="260"/>
        <v>#NAME?</v>
      </c>
      <c r="BV228" s="28" t="e">
        <f t="shared" si="260"/>
        <v>#NAME?</v>
      </c>
      <c r="BW228" s="28" t="e">
        <f t="shared" si="260"/>
        <v>#NAME?</v>
      </c>
      <c r="BX228" s="28" t="e">
        <f t="shared" si="260"/>
        <v>#NAME?</v>
      </c>
      <c r="BY228" s="28" t="e">
        <f t="shared" si="260"/>
        <v>#NAME?</v>
      </c>
      <c r="BZ228" s="28" t="e">
        <f t="shared" si="260"/>
        <v>#NAME?</v>
      </c>
      <c r="CA228" s="28" t="e">
        <f t="shared" si="260"/>
        <v>#NAME?</v>
      </c>
      <c r="CB228" s="28" t="e">
        <f t="shared" si="260"/>
        <v>#NAME?</v>
      </c>
      <c r="CC228" s="28" t="e">
        <f t="shared" ref="CC228:CI228" si="261">CC227*CC226</f>
        <v>#NAME?</v>
      </c>
      <c r="CD228" s="28" t="e">
        <f t="shared" si="261"/>
        <v>#NAME?</v>
      </c>
      <c r="CE228" s="28" t="e">
        <f t="shared" si="261"/>
        <v>#NAME?</v>
      </c>
      <c r="CF228" s="28" t="e">
        <f t="shared" si="261"/>
        <v>#NAME?</v>
      </c>
      <c r="CG228" s="28" t="e">
        <f t="shared" si="261"/>
        <v>#NAME?</v>
      </c>
      <c r="CH228" s="28" t="e">
        <f t="shared" si="261"/>
        <v>#NAME?</v>
      </c>
      <c r="CI228" s="28" t="e">
        <f t="shared" si="261"/>
        <v>#NAME?</v>
      </c>
    </row>
    <row r="229" spans="2:87" x14ac:dyDescent="0.4">
      <c r="C229" t="s">
        <v>210</v>
      </c>
      <c r="E229" s="27"/>
      <c r="F229" s="27"/>
      <c r="G229" s="9"/>
      <c r="H229" s="33"/>
      <c r="I229" s="33"/>
      <c r="J229" s="33"/>
      <c r="K229" s="33"/>
      <c r="L229" s="33"/>
      <c r="M229" s="33"/>
      <c r="N229" s="27"/>
      <c r="O229" s="27"/>
      <c r="P229" s="28"/>
      <c r="Q229" s="28"/>
      <c r="R229" s="28"/>
      <c r="S229" s="28"/>
      <c r="T229" s="28"/>
      <c r="U229" s="28"/>
      <c r="V229" s="28"/>
      <c r="W229" s="28"/>
      <c r="X229" s="28"/>
      <c r="Y229" s="28"/>
      <c r="Z229" s="28"/>
      <c r="AA229" s="28"/>
      <c r="AB229" s="28"/>
      <c r="AC229" s="28"/>
      <c r="AD229" s="28"/>
      <c r="AE229" s="28"/>
      <c r="AF229" s="28"/>
      <c r="AG229" s="28"/>
      <c r="AH229" s="28"/>
      <c r="AI229" s="28"/>
      <c r="AJ229" s="28"/>
      <c r="AK229" s="28"/>
      <c r="AL229" s="28"/>
      <c r="AM229" s="28"/>
      <c r="AN229" s="28"/>
      <c r="AO229" s="28"/>
      <c r="AP229" s="28"/>
      <c r="AQ229" s="28"/>
      <c r="AR229" s="28"/>
      <c r="AS229" s="28"/>
      <c r="AT229" s="28"/>
      <c r="AU229" s="28"/>
      <c r="AV229" s="28"/>
      <c r="AW229" s="28"/>
      <c r="AX229" s="28"/>
      <c r="AY229" s="28"/>
      <c r="AZ229" s="28"/>
      <c r="BA229" s="28"/>
      <c r="BB229" s="28"/>
      <c r="BC229" s="28"/>
      <c r="BD229" s="28"/>
      <c r="BE229" s="28"/>
      <c r="BF229" s="28"/>
      <c r="BG229" s="28"/>
      <c r="BH229" s="28"/>
      <c r="BI229" s="28"/>
      <c r="BJ229" s="28"/>
      <c r="BK229" s="28"/>
      <c r="BL229" s="28"/>
      <c r="BM229" s="28"/>
      <c r="BN229" s="28"/>
      <c r="BO229" s="28"/>
      <c r="BP229" s="28"/>
      <c r="BQ229" s="28"/>
      <c r="BR229" s="28"/>
      <c r="BS229" s="28"/>
      <c r="BT229" s="28"/>
      <c r="BU229" s="28"/>
      <c r="BV229" s="28"/>
      <c r="BW229" s="28"/>
      <c r="BX229" s="28"/>
      <c r="BY229" s="28"/>
      <c r="BZ229" s="28"/>
      <c r="CA229" s="28"/>
      <c r="CB229" s="28"/>
      <c r="CC229" s="28"/>
      <c r="CD229" s="28"/>
      <c r="CE229" s="28"/>
      <c r="CF229" s="28"/>
      <c r="CG229" s="28"/>
      <c r="CH229" s="28"/>
      <c r="CI229" s="28"/>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B706C3-0B87-4B57-8379-1E15BBFFFC8C}">
  <sheetPr codeName="Sheet8"/>
  <dimension ref="A1:G54"/>
  <sheetViews>
    <sheetView showGridLines="0" zoomScale="70" zoomScaleNormal="70" workbookViewId="0">
      <pane ySplit="1" topLeftCell="A2" activePane="bottomLeft" state="frozen"/>
      <selection pane="bottomLeft"/>
    </sheetView>
  </sheetViews>
  <sheetFormatPr defaultRowHeight="14.6" outlineLevelCol="1" x14ac:dyDescent="0.4"/>
  <cols>
    <col min="1" max="1" width="7.15234375" bestFit="1" customWidth="1"/>
    <col min="2" max="2" width="13.84375" bestFit="1" customWidth="1"/>
    <col min="3" max="3" width="20.3828125" bestFit="1" customWidth="1"/>
    <col min="4" max="4" width="65.69140625" style="2" customWidth="1" outlineLevel="1"/>
    <col min="5" max="5" width="13.61328125" style="2" customWidth="1"/>
    <col min="6" max="6" width="5.53515625" hidden="1" customWidth="1"/>
    <col min="7" max="7" width="10.23046875" style="8" bestFit="1" customWidth="1"/>
    <col min="17" max="90" width="8.69140625" customWidth="1"/>
    <col min="91" max="115" width="0" hidden="1" customWidth="1"/>
  </cols>
  <sheetData>
    <row r="1" spans="1:7" x14ac:dyDescent="0.4">
      <c r="A1" s="1"/>
      <c r="B1" t="s">
        <v>0</v>
      </c>
      <c r="C1" t="s">
        <v>1</v>
      </c>
      <c r="D1" s="2" t="s">
        <v>2</v>
      </c>
      <c r="E1" s="1" t="s">
        <v>3</v>
      </c>
      <c r="F1" s="1" t="s">
        <v>4</v>
      </c>
      <c r="G1" s="72" t="s">
        <v>148</v>
      </c>
    </row>
    <row r="2" spans="1:7" x14ac:dyDescent="0.4">
      <c r="A2" s="4"/>
      <c r="B2" s="3" t="s">
        <v>5</v>
      </c>
      <c r="C2" s="3" t="s">
        <v>6</v>
      </c>
      <c r="D2" s="5" t="s">
        <v>147</v>
      </c>
      <c r="E2" s="4">
        <v>1</v>
      </c>
      <c r="F2" s="1">
        <f t="shared" ref="F2:F13" si="0">LEN(D2)-LEN(SUBSTITUTE(D2, ",", ""))+1</f>
        <v>8</v>
      </c>
      <c r="G2" s="44" t="s">
        <v>146</v>
      </c>
    </row>
    <row r="3" spans="1:7" x14ac:dyDescent="0.4">
      <c r="A3" s="4"/>
      <c r="B3" s="3" t="s">
        <v>5</v>
      </c>
      <c r="C3" s="3" t="s">
        <v>7</v>
      </c>
      <c r="D3" s="5" t="s">
        <v>145</v>
      </c>
      <c r="E3" s="4">
        <v>1</v>
      </c>
      <c r="F3" s="1">
        <f t="shared" si="0"/>
        <v>9</v>
      </c>
      <c r="G3" s="44" t="s">
        <v>144</v>
      </c>
    </row>
    <row r="4" spans="1:7" s="3" customFormat="1" x14ac:dyDescent="0.4">
      <c r="A4" s="4"/>
      <c r="B4" s="3" t="s">
        <v>5</v>
      </c>
      <c r="C4" s="3" t="s">
        <v>8</v>
      </c>
      <c r="D4" s="5" t="s">
        <v>143</v>
      </c>
      <c r="E4" s="4">
        <v>1</v>
      </c>
      <c r="F4" s="4">
        <f t="shared" si="0"/>
        <v>10</v>
      </c>
      <c r="G4" s="45" t="s">
        <v>142</v>
      </c>
    </row>
    <row r="5" spans="1:7" x14ac:dyDescent="0.4">
      <c r="A5" s="1"/>
      <c r="B5" t="s">
        <v>5</v>
      </c>
      <c r="C5" t="s">
        <v>141</v>
      </c>
      <c r="D5" s="2" t="s">
        <v>137</v>
      </c>
      <c r="E5" s="1">
        <v>1</v>
      </c>
      <c r="F5" s="1">
        <f t="shared" si="0"/>
        <v>4</v>
      </c>
      <c r="G5" s="44" t="s">
        <v>140</v>
      </c>
    </row>
    <row r="6" spans="1:7" x14ac:dyDescent="0.4">
      <c r="A6" s="1"/>
      <c r="B6" t="s">
        <v>5</v>
      </c>
      <c r="C6" t="s">
        <v>139</v>
      </c>
      <c r="D6" s="2" t="s">
        <v>137</v>
      </c>
      <c r="E6" s="1">
        <v>1</v>
      </c>
      <c r="F6" s="1">
        <f t="shared" si="0"/>
        <v>4</v>
      </c>
      <c r="G6" s="44" t="s">
        <v>138</v>
      </c>
    </row>
    <row r="7" spans="1:7" x14ac:dyDescent="0.4">
      <c r="A7" s="1"/>
      <c r="B7" t="s">
        <v>5</v>
      </c>
      <c r="C7" t="s">
        <v>9</v>
      </c>
      <c r="D7" s="2" t="s">
        <v>137</v>
      </c>
      <c r="E7" s="1">
        <v>1</v>
      </c>
      <c r="F7" s="1">
        <f t="shared" si="0"/>
        <v>4</v>
      </c>
      <c r="G7" s="44" t="s">
        <v>136</v>
      </c>
    </row>
    <row r="8" spans="1:7" x14ac:dyDescent="0.4">
      <c r="A8" s="1"/>
      <c r="B8" t="s">
        <v>5</v>
      </c>
      <c r="C8" t="s">
        <v>10</v>
      </c>
      <c r="D8" s="2" t="s">
        <v>11</v>
      </c>
      <c r="E8" s="1">
        <v>2</v>
      </c>
      <c r="F8" s="1">
        <f t="shared" si="0"/>
        <v>2</v>
      </c>
      <c r="G8" s="44" t="s">
        <v>135</v>
      </c>
    </row>
    <row r="9" spans="1:7" x14ac:dyDescent="0.4">
      <c r="A9" s="1"/>
      <c r="B9" t="s">
        <v>5</v>
      </c>
      <c r="C9" t="s">
        <v>12</v>
      </c>
      <c r="D9" s="2" t="s">
        <v>13</v>
      </c>
      <c r="E9" s="1">
        <v>1</v>
      </c>
      <c r="F9" s="1">
        <f t="shared" si="0"/>
        <v>3</v>
      </c>
      <c r="G9" s="44" t="s">
        <v>134</v>
      </c>
    </row>
    <row r="10" spans="1:7" x14ac:dyDescent="0.4">
      <c r="A10" s="1"/>
      <c r="B10" t="s">
        <v>5</v>
      </c>
      <c r="C10" t="s">
        <v>14</v>
      </c>
      <c r="D10" s="2" t="s">
        <v>15</v>
      </c>
      <c r="E10" s="1">
        <v>2</v>
      </c>
      <c r="F10" s="1">
        <f t="shared" si="0"/>
        <v>3</v>
      </c>
      <c r="G10" s="44" t="s">
        <v>133</v>
      </c>
    </row>
    <row r="11" spans="1:7" x14ac:dyDescent="0.4">
      <c r="A11" s="1"/>
      <c r="B11" t="s">
        <v>5</v>
      </c>
      <c r="C11" t="s">
        <v>16</v>
      </c>
      <c r="D11" s="2" t="s">
        <v>132</v>
      </c>
      <c r="E11" s="1">
        <v>2</v>
      </c>
      <c r="F11" s="1">
        <f t="shared" si="0"/>
        <v>13</v>
      </c>
      <c r="G11" s="44" t="s">
        <v>131</v>
      </c>
    </row>
    <row r="12" spans="1:7" x14ac:dyDescent="0.4">
      <c r="A12" s="1"/>
      <c r="B12" t="s">
        <v>5</v>
      </c>
      <c r="C12" t="s">
        <v>17</v>
      </c>
      <c r="D12" s="2" t="s">
        <v>18</v>
      </c>
      <c r="E12" s="1">
        <v>2</v>
      </c>
      <c r="F12" s="1">
        <f t="shared" si="0"/>
        <v>2</v>
      </c>
      <c r="G12" s="44" t="s">
        <v>130</v>
      </c>
    </row>
    <row r="13" spans="1:7" x14ac:dyDescent="0.4">
      <c r="A13" s="1"/>
      <c r="B13" t="s">
        <v>5</v>
      </c>
      <c r="C13" t="s">
        <v>19</v>
      </c>
      <c r="D13" s="2" t="s">
        <v>20</v>
      </c>
      <c r="E13" s="1">
        <v>2</v>
      </c>
      <c r="F13" s="1">
        <f t="shared" si="0"/>
        <v>2</v>
      </c>
      <c r="G13" s="44" t="s">
        <v>129</v>
      </c>
    </row>
    <row r="14" spans="1:7" x14ac:dyDescent="0.4">
      <c r="A14" s="1"/>
      <c r="B14" t="s">
        <v>21</v>
      </c>
      <c r="C14" s="6" t="s">
        <v>22</v>
      </c>
      <c r="E14" s="1">
        <v>1</v>
      </c>
      <c r="G14" s="44" t="s">
        <v>128</v>
      </c>
    </row>
    <row r="15" spans="1:7" x14ac:dyDescent="0.4">
      <c r="A15" s="1"/>
      <c r="B15" t="s">
        <v>21</v>
      </c>
      <c r="C15" s="6" t="s">
        <v>23</v>
      </c>
      <c r="E15" s="1">
        <v>1</v>
      </c>
      <c r="G15" s="44" t="s">
        <v>127</v>
      </c>
    </row>
    <row r="16" spans="1:7" x14ac:dyDescent="0.4">
      <c r="A16" s="1"/>
      <c r="B16" t="s">
        <v>21</v>
      </c>
      <c r="C16" s="6" t="s">
        <v>126</v>
      </c>
      <c r="E16" s="1">
        <v>1</v>
      </c>
      <c r="G16" s="44" t="s">
        <v>125</v>
      </c>
    </row>
    <row r="17" spans="1:7" x14ac:dyDescent="0.4">
      <c r="A17" s="1"/>
      <c r="B17" t="s">
        <v>21</v>
      </c>
      <c r="C17" s="6" t="s">
        <v>124</v>
      </c>
      <c r="E17" s="1">
        <v>1</v>
      </c>
      <c r="G17" s="44" t="s">
        <v>123</v>
      </c>
    </row>
    <row r="18" spans="1:7" x14ac:dyDescent="0.4">
      <c r="A18" s="1"/>
      <c r="B18" t="s">
        <v>21</v>
      </c>
      <c r="C18" s="6" t="s">
        <v>122</v>
      </c>
      <c r="E18" s="1">
        <v>1</v>
      </c>
      <c r="G18" s="44" t="s">
        <v>121</v>
      </c>
    </row>
    <row r="19" spans="1:7" x14ac:dyDescent="0.4">
      <c r="A19" s="1"/>
      <c r="B19" t="s">
        <v>21</v>
      </c>
      <c r="C19" s="6" t="s">
        <v>24</v>
      </c>
      <c r="E19" s="1">
        <v>1</v>
      </c>
      <c r="G19" s="44" t="s">
        <v>120</v>
      </c>
    </row>
    <row r="20" spans="1:7" x14ac:dyDescent="0.4">
      <c r="A20" s="1"/>
      <c r="B20" t="s">
        <v>21</v>
      </c>
      <c r="C20" s="6" t="s">
        <v>25</v>
      </c>
      <c r="E20" s="1">
        <v>2</v>
      </c>
      <c r="G20" s="44" t="s">
        <v>119</v>
      </c>
    </row>
    <row r="21" spans="1:7" x14ac:dyDescent="0.4">
      <c r="A21" s="1"/>
      <c r="B21" t="s">
        <v>21</v>
      </c>
      <c r="C21" s="6" t="s">
        <v>26</v>
      </c>
      <c r="E21" s="1">
        <v>2</v>
      </c>
      <c r="G21" s="44" t="s">
        <v>118</v>
      </c>
    </row>
    <row r="22" spans="1:7" x14ac:dyDescent="0.4">
      <c r="A22" s="1"/>
      <c r="B22" t="s">
        <v>21</v>
      </c>
      <c r="C22" s="6" t="s">
        <v>27</v>
      </c>
      <c r="E22" s="1">
        <v>1</v>
      </c>
      <c r="G22" s="44" t="s">
        <v>117</v>
      </c>
    </row>
    <row r="23" spans="1:7" x14ac:dyDescent="0.4">
      <c r="A23" s="1"/>
      <c r="B23" t="s">
        <v>21</v>
      </c>
      <c r="C23" s="6" t="s">
        <v>28</v>
      </c>
      <c r="E23" s="1">
        <v>2</v>
      </c>
      <c r="G23" s="44" t="s">
        <v>116</v>
      </c>
    </row>
    <row r="24" spans="1:7" x14ac:dyDescent="0.4">
      <c r="A24" s="1"/>
      <c r="B24" t="s">
        <v>21</v>
      </c>
      <c r="C24" s="6" t="s">
        <v>29</v>
      </c>
      <c r="E24" s="1">
        <v>2</v>
      </c>
      <c r="G24" s="44" t="s">
        <v>115</v>
      </c>
    </row>
    <row r="25" spans="1:7" x14ac:dyDescent="0.4">
      <c r="A25" s="1"/>
      <c r="B25" t="s">
        <v>21</v>
      </c>
      <c r="C25" s="6" t="s">
        <v>30</v>
      </c>
      <c r="E25" s="1">
        <v>2</v>
      </c>
      <c r="G25" s="44" t="s">
        <v>114</v>
      </c>
    </row>
    <row r="26" spans="1:7" x14ac:dyDescent="0.4">
      <c r="A26" s="1"/>
      <c r="B26" t="s">
        <v>21</v>
      </c>
      <c r="C26" s="6" t="s">
        <v>31</v>
      </c>
      <c r="E26" s="1">
        <v>2</v>
      </c>
      <c r="G26" s="44" t="s">
        <v>113</v>
      </c>
    </row>
    <row r="27" spans="1:7" x14ac:dyDescent="0.4">
      <c r="A27" s="1"/>
      <c r="B27" t="s">
        <v>21</v>
      </c>
      <c r="C27" s="6" t="s">
        <v>32</v>
      </c>
      <c r="E27" s="1">
        <v>1</v>
      </c>
      <c r="G27" s="44" t="s">
        <v>112</v>
      </c>
    </row>
    <row r="28" spans="1:7" x14ac:dyDescent="0.4">
      <c r="A28" s="1"/>
      <c r="B28" t="s">
        <v>21</v>
      </c>
      <c r="C28" s="6" t="s">
        <v>33</v>
      </c>
      <c r="E28" s="1">
        <v>1</v>
      </c>
      <c r="G28" s="44" t="s">
        <v>111</v>
      </c>
    </row>
    <row r="29" spans="1:7" x14ac:dyDescent="0.4">
      <c r="A29" s="1"/>
      <c r="B29" t="s">
        <v>34</v>
      </c>
      <c r="C29" s="2" t="s">
        <v>35</v>
      </c>
      <c r="D29" s="1"/>
      <c r="E29" s="1">
        <v>2</v>
      </c>
      <c r="G29" s="44" t="s">
        <v>110</v>
      </c>
    </row>
    <row r="30" spans="1:7" x14ac:dyDescent="0.4">
      <c r="A30" s="1"/>
      <c r="B30" t="s">
        <v>34</v>
      </c>
      <c r="C30" s="2" t="s">
        <v>36</v>
      </c>
      <c r="D30" s="1"/>
      <c r="E30" s="1">
        <v>2</v>
      </c>
      <c r="G30" s="44" t="s">
        <v>109</v>
      </c>
    </row>
    <row r="31" spans="1:7" x14ac:dyDescent="0.4">
      <c r="A31" s="1"/>
      <c r="B31" t="s">
        <v>34</v>
      </c>
      <c r="C31" s="2" t="s">
        <v>37</v>
      </c>
      <c r="D31" s="1"/>
      <c r="E31" s="1">
        <v>2</v>
      </c>
      <c r="G31" s="44" t="s">
        <v>108</v>
      </c>
    </row>
    <row r="32" spans="1:7" x14ac:dyDescent="0.4">
      <c r="A32" s="1"/>
      <c r="B32" t="s">
        <v>34</v>
      </c>
      <c r="C32" s="2" t="s">
        <v>38</v>
      </c>
      <c r="D32" s="1"/>
      <c r="E32" s="1">
        <v>2</v>
      </c>
      <c r="G32" s="44" t="s">
        <v>107</v>
      </c>
    </row>
    <row r="33" spans="1:7" x14ac:dyDescent="0.4">
      <c r="A33" s="1"/>
      <c r="B33" t="s">
        <v>34</v>
      </c>
      <c r="C33" s="2" t="s">
        <v>39</v>
      </c>
      <c r="D33" s="1"/>
      <c r="E33" s="1">
        <v>2</v>
      </c>
      <c r="G33" s="44" t="s">
        <v>106</v>
      </c>
    </row>
    <row r="34" spans="1:7" x14ac:dyDescent="0.4">
      <c r="A34" s="1"/>
      <c r="B34" t="s">
        <v>34</v>
      </c>
      <c r="C34" s="2" t="s">
        <v>40</v>
      </c>
      <c r="D34" s="1"/>
      <c r="E34" s="1">
        <v>2</v>
      </c>
      <c r="G34" s="44" t="s">
        <v>105</v>
      </c>
    </row>
    <row r="35" spans="1:7" x14ac:dyDescent="0.4">
      <c r="A35" s="1"/>
      <c r="B35" t="s">
        <v>34</v>
      </c>
      <c r="C35" s="2" t="s">
        <v>41</v>
      </c>
      <c r="D35" s="1"/>
      <c r="E35" s="1">
        <v>2</v>
      </c>
      <c r="G35" s="44" t="s">
        <v>104</v>
      </c>
    </row>
    <row r="36" spans="1:7" x14ac:dyDescent="0.4">
      <c r="A36" s="1"/>
      <c r="B36" t="s">
        <v>34</v>
      </c>
      <c r="C36" s="2" t="s">
        <v>42</v>
      </c>
      <c r="D36" s="1"/>
      <c r="E36" s="1">
        <v>2</v>
      </c>
      <c r="G36" s="44" t="s">
        <v>103</v>
      </c>
    </row>
    <row r="37" spans="1:7" x14ac:dyDescent="0.4">
      <c r="A37" s="1"/>
      <c r="B37" t="s">
        <v>34</v>
      </c>
      <c r="C37" s="2" t="s">
        <v>43</v>
      </c>
      <c r="D37" s="1"/>
      <c r="E37" s="1">
        <v>2</v>
      </c>
      <c r="G37" s="44" t="s">
        <v>102</v>
      </c>
    </row>
    <row r="38" spans="1:7" x14ac:dyDescent="0.4">
      <c r="A38" s="1"/>
      <c r="B38" t="s">
        <v>34</v>
      </c>
      <c r="C38" s="2" t="s">
        <v>44</v>
      </c>
      <c r="D38" s="1"/>
      <c r="E38" s="1">
        <v>2</v>
      </c>
      <c r="G38" s="44" t="s">
        <v>101</v>
      </c>
    </row>
    <row r="39" spans="1:7" x14ac:dyDescent="0.4">
      <c r="A39" s="1"/>
      <c r="B39" t="s">
        <v>34</v>
      </c>
      <c r="C39" s="2" t="s">
        <v>100</v>
      </c>
      <c r="D39" s="1"/>
      <c r="E39" s="1">
        <v>2</v>
      </c>
      <c r="G39" s="44" t="s">
        <v>99</v>
      </c>
    </row>
    <row r="40" spans="1:7" x14ac:dyDescent="0.4">
      <c r="A40" s="1"/>
      <c r="B40" t="s">
        <v>34</v>
      </c>
      <c r="C40" s="2" t="s">
        <v>45</v>
      </c>
      <c r="D40" s="1"/>
      <c r="E40" s="1">
        <v>2</v>
      </c>
      <c r="G40" s="44" t="s">
        <v>98</v>
      </c>
    </row>
    <row r="41" spans="1:7" x14ac:dyDescent="0.4">
      <c r="A41" s="1"/>
      <c r="B41" t="s">
        <v>34</v>
      </c>
      <c r="C41" s="2" t="s">
        <v>46</v>
      </c>
      <c r="D41" s="1"/>
      <c r="E41" s="1">
        <v>2</v>
      </c>
      <c r="G41" s="44" t="s">
        <v>97</v>
      </c>
    </row>
    <row r="42" spans="1:7" x14ac:dyDescent="0.4">
      <c r="A42" s="1"/>
      <c r="B42" t="s">
        <v>34</v>
      </c>
      <c r="C42" s="2" t="s">
        <v>47</v>
      </c>
      <c r="D42" s="1"/>
      <c r="E42" s="1">
        <v>2</v>
      </c>
      <c r="G42" s="44" t="s">
        <v>96</v>
      </c>
    </row>
    <row r="43" spans="1:7" x14ac:dyDescent="0.4">
      <c r="A43" s="1"/>
      <c r="B43" t="s">
        <v>34</v>
      </c>
      <c r="C43" s="2" t="s">
        <v>48</v>
      </c>
      <c r="D43" s="1"/>
      <c r="E43" s="1">
        <v>2</v>
      </c>
      <c r="G43" s="44" t="s">
        <v>95</v>
      </c>
    </row>
    <row r="44" spans="1:7" x14ac:dyDescent="0.4">
      <c r="A44" s="1"/>
      <c r="B44" t="s">
        <v>34</v>
      </c>
      <c r="C44" s="2" t="s">
        <v>49</v>
      </c>
      <c r="D44" s="1"/>
      <c r="E44" s="1">
        <v>2</v>
      </c>
      <c r="G44" s="44" t="s">
        <v>94</v>
      </c>
    </row>
    <row r="45" spans="1:7" x14ac:dyDescent="0.4">
      <c r="A45" s="1"/>
      <c r="B45" t="s">
        <v>34</v>
      </c>
      <c r="C45" s="2" t="s">
        <v>93</v>
      </c>
      <c r="D45" s="1"/>
      <c r="E45" s="1">
        <v>2</v>
      </c>
      <c r="G45" s="44" t="s">
        <v>92</v>
      </c>
    </row>
    <row r="46" spans="1:7" x14ac:dyDescent="0.4">
      <c r="A46" s="1"/>
      <c r="B46" t="s">
        <v>50</v>
      </c>
      <c r="C46" s="2" t="s">
        <v>51</v>
      </c>
      <c r="D46"/>
      <c r="E46" s="1">
        <v>1</v>
      </c>
      <c r="G46" s="44" t="s">
        <v>91</v>
      </c>
    </row>
    <row r="47" spans="1:7" x14ac:dyDescent="0.4">
      <c r="A47" s="1"/>
      <c r="B47" t="s">
        <v>50</v>
      </c>
      <c r="C47" s="2" t="s">
        <v>52</v>
      </c>
      <c r="D47"/>
      <c r="E47" s="1">
        <v>1</v>
      </c>
      <c r="G47" s="44" t="s">
        <v>90</v>
      </c>
    </row>
    <row r="48" spans="1:7" x14ac:dyDescent="0.4">
      <c r="A48" s="1"/>
      <c r="B48" t="s">
        <v>50</v>
      </c>
      <c r="C48" s="7" t="s">
        <v>53</v>
      </c>
      <c r="D48"/>
      <c r="E48" s="1">
        <v>1</v>
      </c>
      <c r="G48" s="44" t="s">
        <v>89</v>
      </c>
    </row>
    <row r="49" spans="1:7" x14ac:dyDescent="0.4">
      <c r="A49" s="1"/>
      <c r="B49" t="s">
        <v>50</v>
      </c>
      <c r="C49" s="2" t="s">
        <v>54</v>
      </c>
      <c r="D49"/>
      <c r="E49" s="1">
        <v>1</v>
      </c>
      <c r="G49" s="44" t="s">
        <v>88</v>
      </c>
    </row>
    <row r="50" spans="1:7" x14ac:dyDescent="0.4">
      <c r="A50" s="1"/>
      <c r="B50" t="s">
        <v>55</v>
      </c>
      <c r="C50" s="2" t="s">
        <v>56</v>
      </c>
      <c r="D50"/>
      <c r="E50" s="1">
        <v>3</v>
      </c>
      <c r="G50" s="44" t="s">
        <v>87</v>
      </c>
    </row>
    <row r="51" spans="1:7" x14ac:dyDescent="0.4">
      <c r="A51" s="1"/>
      <c r="B51" t="s">
        <v>55</v>
      </c>
      <c r="C51" s="2" t="s">
        <v>57</v>
      </c>
      <c r="D51"/>
      <c r="E51" s="1">
        <v>3</v>
      </c>
      <c r="G51" s="44" t="s">
        <v>86</v>
      </c>
    </row>
    <row r="52" spans="1:7" x14ac:dyDescent="0.4">
      <c r="A52" s="1"/>
      <c r="B52" t="s">
        <v>55</v>
      </c>
      <c r="C52" s="2" t="s">
        <v>85</v>
      </c>
      <c r="D52"/>
      <c r="E52" s="1">
        <v>3</v>
      </c>
      <c r="G52" s="44" t="s">
        <v>84</v>
      </c>
    </row>
    <row r="53" spans="1:7" x14ac:dyDescent="0.4">
      <c r="A53" s="1"/>
      <c r="B53" t="s">
        <v>55</v>
      </c>
      <c r="C53" s="2" t="s">
        <v>58</v>
      </c>
      <c r="D53"/>
      <c r="E53" s="1">
        <v>3</v>
      </c>
      <c r="G53" s="44" t="s">
        <v>83</v>
      </c>
    </row>
    <row r="54" spans="1:7" x14ac:dyDescent="0.4">
      <c r="A54" s="1"/>
      <c r="B54" t="s">
        <v>55</v>
      </c>
      <c r="C54" s="2" t="s">
        <v>59</v>
      </c>
      <c r="D54"/>
      <c r="E54" s="1">
        <v>3</v>
      </c>
      <c r="G54" s="44" t="s">
        <v>82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55B24B-BEAF-4EED-BC6D-B8F4BD6EDFE2}">
  <sheetPr codeName="Sheet7">
    <tabColor theme="4"/>
  </sheetPr>
  <dimension ref="A1:DK1965"/>
  <sheetViews>
    <sheetView showGridLines="0" zoomScale="70" zoomScaleNormal="70" workbookViewId="0">
      <pane xSplit="7" ySplit="9" topLeftCell="H10" activePane="bottomRight" state="frozen"/>
      <selection pane="topRight" activeCell="H1" sqref="H1"/>
      <selection pane="bottomLeft" activeCell="A8" sqref="A8"/>
      <selection pane="bottomRight"/>
    </sheetView>
  </sheetViews>
  <sheetFormatPr defaultRowHeight="14.6" outlineLevelRow="1" outlineLevelCol="1" x14ac:dyDescent="0.4"/>
  <cols>
    <col min="1" max="1" width="2.07421875" customWidth="1"/>
    <col min="2" max="2" width="8.69140625" style="172" customWidth="1" outlineLevel="1"/>
    <col min="3" max="3" width="21.69140625" customWidth="1" outlineLevel="1"/>
    <col min="4" max="4" width="11.61328125" customWidth="1" outlineLevel="1"/>
    <col min="5" max="5" width="13.15234375" customWidth="1" outlineLevel="1"/>
    <col min="6" max="6" width="11.61328125" customWidth="1" outlineLevel="1"/>
    <col min="7" max="7" width="37.15234375" style="8" bestFit="1" customWidth="1"/>
    <col min="8" max="8" width="23.4609375" customWidth="1"/>
    <col min="9" max="9" width="11.15234375" style="1" customWidth="1"/>
    <col min="10" max="15" width="17.15234375" customWidth="1"/>
    <col min="16" max="16" width="2" customWidth="1"/>
    <col min="17" max="17" width="13.23046875" style="8" customWidth="1"/>
    <col min="18" max="18" width="14.23046875" style="8" customWidth="1"/>
    <col min="19" max="89" width="15.23046875" style="8" customWidth="1"/>
    <col min="90" max="90" width="8.69140625" customWidth="1"/>
    <col min="91" max="91" width="11.15234375" style="1" hidden="1" customWidth="1"/>
    <col min="92" max="92" width="11.3828125" hidden="1" customWidth="1"/>
    <col min="93" max="95" width="12.23046875" hidden="1" customWidth="1"/>
    <col min="96" max="96" width="12.921875" hidden="1" customWidth="1"/>
    <col min="97" max="100" width="11.3828125" hidden="1" customWidth="1"/>
    <col min="101" max="111" width="12.23046875" hidden="1" customWidth="1"/>
    <col min="112" max="115" width="12.921875" hidden="1" customWidth="1"/>
  </cols>
  <sheetData>
    <row r="1" spans="1:115" ht="15" thickBot="1" x14ac:dyDescent="0.45">
      <c r="B1"/>
      <c r="I1" s="111" t="e">
        <f>J1-1</f>
        <v>#REF!</v>
      </c>
      <c r="J1" s="113" t="e">
        <f>#REF!</f>
        <v>#REF!</v>
      </c>
      <c r="K1" s="113" t="e">
        <f>#REF!</f>
        <v>#REF!</v>
      </c>
      <c r="L1" s="113" t="e">
        <f>#REF!</f>
        <v>#REF!</v>
      </c>
      <c r="M1" s="113" t="e">
        <f>#REF!</f>
        <v>#REF!</v>
      </c>
      <c r="N1" s="113" t="e">
        <f>#REF!</f>
        <v>#REF!</v>
      </c>
      <c r="O1" s="113" t="e">
        <f>#REF!</f>
        <v>#REF!</v>
      </c>
      <c r="Q1" s="114" t="e">
        <f>Q2</f>
        <v>#REF!</v>
      </c>
      <c r="R1" s="114" t="e">
        <f t="shared" ref="R1:CC1" si="0">R2</f>
        <v>#REF!</v>
      </c>
      <c r="S1" s="114" t="e">
        <f t="shared" si="0"/>
        <v>#REF!</v>
      </c>
      <c r="T1" s="114" t="e">
        <f t="shared" si="0"/>
        <v>#REF!</v>
      </c>
      <c r="U1" s="114" t="e">
        <f t="shared" si="0"/>
        <v>#REF!</v>
      </c>
      <c r="V1" s="114" t="e">
        <f t="shared" si="0"/>
        <v>#REF!</v>
      </c>
      <c r="W1" s="114" t="e">
        <f t="shared" si="0"/>
        <v>#REF!</v>
      </c>
      <c r="X1" s="114" t="e">
        <f t="shared" si="0"/>
        <v>#REF!</v>
      </c>
      <c r="Y1" s="114" t="e">
        <f t="shared" si="0"/>
        <v>#REF!</v>
      </c>
      <c r="Z1" s="114" t="e">
        <f t="shared" si="0"/>
        <v>#REF!</v>
      </c>
      <c r="AA1" s="114" t="e">
        <f t="shared" si="0"/>
        <v>#REF!</v>
      </c>
      <c r="AB1" s="114" t="e">
        <f t="shared" si="0"/>
        <v>#REF!</v>
      </c>
      <c r="AC1" s="114" t="e">
        <f t="shared" si="0"/>
        <v>#REF!</v>
      </c>
      <c r="AD1" s="114" t="e">
        <f t="shared" si="0"/>
        <v>#REF!</v>
      </c>
      <c r="AE1" s="114" t="e">
        <f t="shared" si="0"/>
        <v>#REF!</v>
      </c>
      <c r="AF1" s="114" t="e">
        <f t="shared" si="0"/>
        <v>#REF!</v>
      </c>
      <c r="AG1" s="114" t="e">
        <f t="shared" si="0"/>
        <v>#REF!</v>
      </c>
      <c r="AH1" s="114" t="e">
        <f t="shared" si="0"/>
        <v>#REF!</v>
      </c>
      <c r="AI1" s="114" t="e">
        <f t="shared" si="0"/>
        <v>#REF!</v>
      </c>
      <c r="AJ1" s="114" t="e">
        <f t="shared" si="0"/>
        <v>#REF!</v>
      </c>
      <c r="AK1" s="114" t="e">
        <f t="shared" si="0"/>
        <v>#REF!</v>
      </c>
      <c r="AL1" s="114" t="e">
        <f t="shared" si="0"/>
        <v>#REF!</v>
      </c>
      <c r="AM1" s="114" t="e">
        <f t="shared" si="0"/>
        <v>#REF!</v>
      </c>
      <c r="AN1" s="114" t="e">
        <f t="shared" si="0"/>
        <v>#REF!</v>
      </c>
      <c r="AO1" s="114" t="e">
        <f t="shared" si="0"/>
        <v>#REF!</v>
      </c>
      <c r="AP1" s="114" t="e">
        <f t="shared" si="0"/>
        <v>#REF!</v>
      </c>
      <c r="AQ1" s="114" t="e">
        <f t="shared" si="0"/>
        <v>#REF!</v>
      </c>
      <c r="AR1" s="114" t="e">
        <f t="shared" si="0"/>
        <v>#REF!</v>
      </c>
      <c r="AS1" s="114" t="e">
        <f t="shared" si="0"/>
        <v>#REF!</v>
      </c>
      <c r="AT1" s="114" t="e">
        <f t="shared" si="0"/>
        <v>#REF!</v>
      </c>
      <c r="AU1" s="114" t="e">
        <f t="shared" si="0"/>
        <v>#REF!</v>
      </c>
      <c r="AV1" s="114" t="e">
        <f t="shared" si="0"/>
        <v>#REF!</v>
      </c>
      <c r="AW1" s="114" t="e">
        <f t="shared" si="0"/>
        <v>#REF!</v>
      </c>
      <c r="AX1" s="114" t="e">
        <f t="shared" si="0"/>
        <v>#REF!</v>
      </c>
      <c r="AY1" s="114" t="e">
        <f t="shared" si="0"/>
        <v>#REF!</v>
      </c>
      <c r="AZ1" s="114" t="e">
        <f t="shared" si="0"/>
        <v>#REF!</v>
      </c>
      <c r="BA1" s="114" t="e">
        <f t="shared" si="0"/>
        <v>#REF!</v>
      </c>
      <c r="BB1" s="114" t="e">
        <f t="shared" si="0"/>
        <v>#REF!</v>
      </c>
      <c r="BC1" s="114" t="e">
        <f t="shared" si="0"/>
        <v>#REF!</v>
      </c>
      <c r="BD1" s="114" t="e">
        <f t="shared" si="0"/>
        <v>#REF!</v>
      </c>
      <c r="BE1" s="114" t="e">
        <f t="shared" si="0"/>
        <v>#REF!</v>
      </c>
      <c r="BF1" s="114" t="e">
        <f t="shared" si="0"/>
        <v>#REF!</v>
      </c>
      <c r="BG1" s="114" t="e">
        <f t="shared" si="0"/>
        <v>#REF!</v>
      </c>
      <c r="BH1" s="114" t="e">
        <f t="shared" si="0"/>
        <v>#REF!</v>
      </c>
      <c r="BI1" s="114" t="e">
        <f t="shared" si="0"/>
        <v>#REF!</v>
      </c>
      <c r="BJ1" s="114" t="e">
        <f t="shared" si="0"/>
        <v>#REF!</v>
      </c>
      <c r="BK1" s="114" t="e">
        <f t="shared" si="0"/>
        <v>#REF!</v>
      </c>
      <c r="BL1" s="114" t="e">
        <f t="shared" si="0"/>
        <v>#REF!</v>
      </c>
      <c r="BM1" s="114" t="e">
        <f t="shared" si="0"/>
        <v>#REF!</v>
      </c>
      <c r="BN1" s="114" t="e">
        <f t="shared" si="0"/>
        <v>#REF!</v>
      </c>
      <c r="BO1" s="114" t="e">
        <f t="shared" si="0"/>
        <v>#REF!</v>
      </c>
      <c r="BP1" s="114" t="e">
        <f t="shared" si="0"/>
        <v>#REF!</v>
      </c>
      <c r="BQ1" s="114" t="e">
        <f t="shared" si="0"/>
        <v>#REF!</v>
      </c>
      <c r="BR1" s="114" t="e">
        <f t="shared" si="0"/>
        <v>#REF!</v>
      </c>
      <c r="BS1" s="114" t="e">
        <f t="shared" si="0"/>
        <v>#REF!</v>
      </c>
      <c r="BT1" s="114" t="e">
        <f t="shared" si="0"/>
        <v>#REF!</v>
      </c>
      <c r="BU1" s="114" t="e">
        <f t="shared" si="0"/>
        <v>#REF!</v>
      </c>
      <c r="BV1" s="114" t="e">
        <f t="shared" si="0"/>
        <v>#REF!</v>
      </c>
      <c r="BW1" s="114" t="e">
        <f t="shared" si="0"/>
        <v>#REF!</v>
      </c>
      <c r="BX1" s="114" t="e">
        <f t="shared" si="0"/>
        <v>#REF!</v>
      </c>
      <c r="BY1" s="114" t="e">
        <f t="shared" si="0"/>
        <v>#REF!</v>
      </c>
      <c r="BZ1" s="114" t="e">
        <f t="shared" si="0"/>
        <v>#REF!</v>
      </c>
      <c r="CA1" s="114" t="e">
        <f t="shared" si="0"/>
        <v>#REF!</v>
      </c>
      <c r="CB1" s="114" t="e">
        <f t="shared" si="0"/>
        <v>#REF!</v>
      </c>
      <c r="CC1" s="114" t="e">
        <f t="shared" si="0"/>
        <v>#REF!</v>
      </c>
      <c r="CD1" s="114" t="e">
        <f t="shared" ref="CD1:CK1" si="1">CD2</f>
        <v>#REF!</v>
      </c>
      <c r="CE1" s="114" t="e">
        <f t="shared" si="1"/>
        <v>#REF!</v>
      </c>
      <c r="CF1" s="114" t="e">
        <f t="shared" si="1"/>
        <v>#REF!</v>
      </c>
      <c r="CG1" s="114" t="e">
        <f t="shared" si="1"/>
        <v>#REF!</v>
      </c>
      <c r="CH1" s="114" t="e">
        <f t="shared" si="1"/>
        <v>#REF!</v>
      </c>
      <c r="CI1" s="114" t="e">
        <f t="shared" si="1"/>
        <v>#REF!</v>
      </c>
      <c r="CJ1" s="114" t="e">
        <f t="shared" si="1"/>
        <v>#REF!</v>
      </c>
      <c r="CK1" s="114" t="e">
        <f t="shared" si="1"/>
        <v>#REF!</v>
      </c>
      <c r="CM1" s="111" t="e">
        <f>CN1-1</f>
        <v>#REF!</v>
      </c>
      <c r="CN1" s="230" t="e">
        <f t="shared" ref="CN1:DK1" si="2">IF(CN8=3,CN3&amp;" Q1",IF(CN8=6,CN3&amp;" Q2",IF(CN8=9,CN3&amp;" Q3",IF(CN8=12,CN3&amp;" Q4",0))))</f>
        <v>#REF!</v>
      </c>
      <c r="CO1" s="230" t="e">
        <f t="shared" si="2"/>
        <v>#REF!</v>
      </c>
      <c r="CP1" s="230" t="e">
        <f t="shared" si="2"/>
        <v>#REF!</v>
      </c>
      <c r="CQ1" s="230" t="e">
        <f t="shared" si="2"/>
        <v>#REF!</v>
      </c>
      <c r="CR1" s="230" t="e">
        <f t="shared" si="2"/>
        <v>#REF!</v>
      </c>
      <c r="CS1" s="230" t="e">
        <f t="shared" si="2"/>
        <v>#REF!</v>
      </c>
      <c r="CT1" s="230" t="e">
        <f t="shared" si="2"/>
        <v>#REF!</v>
      </c>
      <c r="CU1" s="230" t="e">
        <f t="shared" si="2"/>
        <v>#REF!</v>
      </c>
      <c r="CV1" s="230" t="e">
        <f t="shared" si="2"/>
        <v>#REF!</v>
      </c>
      <c r="CW1" s="230" t="e">
        <f t="shared" si="2"/>
        <v>#REF!</v>
      </c>
      <c r="CX1" s="230" t="e">
        <f t="shared" si="2"/>
        <v>#REF!</v>
      </c>
      <c r="CY1" s="230" t="e">
        <f t="shared" si="2"/>
        <v>#REF!</v>
      </c>
      <c r="CZ1" s="230" t="e">
        <f t="shared" si="2"/>
        <v>#REF!</v>
      </c>
      <c r="DA1" s="230" t="e">
        <f t="shared" si="2"/>
        <v>#REF!</v>
      </c>
      <c r="DB1" s="230" t="e">
        <f t="shared" si="2"/>
        <v>#REF!</v>
      </c>
      <c r="DC1" s="230" t="e">
        <f t="shared" si="2"/>
        <v>#REF!</v>
      </c>
      <c r="DD1" s="230" t="e">
        <f t="shared" si="2"/>
        <v>#REF!</v>
      </c>
      <c r="DE1" s="230" t="e">
        <f t="shared" si="2"/>
        <v>#REF!</v>
      </c>
      <c r="DF1" s="230" t="e">
        <f t="shared" si="2"/>
        <v>#REF!</v>
      </c>
      <c r="DG1" s="230" t="e">
        <f t="shared" si="2"/>
        <v>#REF!</v>
      </c>
      <c r="DH1" s="230" t="e">
        <f t="shared" si="2"/>
        <v>#REF!</v>
      </c>
      <c r="DI1" s="230" t="e">
        <f t="shared" si="2"/>
        <v>#REF!</v>
      </c>
      <c r="DJ1" s="230" t="e">
        <f t="shared" si="2"/>
        <v>#REF!</v>
      </c>
      <c r="DK1" s="230" t="e">
        <f t="shared" si="2"/>
        <v>#REF!</v>
      </c>
    </row>
    <row r="2" spans="1:115" outlineLevel="1" x14ac:dyDescent="0.4">
      <c r="A2" s="110"/>
      <c r="B2" s="1" t="str">
        <f>ADDRESS(ROW(),COLUMN(),2)</f>
        <v>B$2</v>
      </c>
      <c r="C2" s="115"/>
      <c r="D2" s="116"/>
      <c r="E2" s="116"/>
      <c r="F2" s="116"/>
      <c r="G2" s="115"/>
      <c r="H2" s="115"/>
      <c r="I2" s="111" t="e">
        <f>J2-1</f>
        <v>#REF!</v>
      </c>
      <c r="J2" s="113" t="e">
        <f>#REF!</f>
        <v>#REF!</v>
      </c>
      <c r="K2" s="113" t="e">
        <f>#REF!</f>
        <v>#REF!</v>
      </c>
      <c r="L2" s="113" t="e">
        <f>#REF!</f>
        <v>#REF!</v>
      </c>
      <c r="M2" s="113" t="e">
        <f>#REF!</f>
        <v>#REF!</v>
      </c>
      <c r="N2" s="113" t="e">
        <f>#REF!</f>
        <v>#REF!</v>
      </c>
      <c r="O2" s="113" t="e">
        <f>#REF!</f>
        <v>#REF!</v>
      </c>
      <c r="P2" s="2"/>
      <c r="Q2" s="114" t="e">
        <f>EOMONTH(R2,-1)</f>
        <v>#REF!</v>
      </c>
      <c r="R2" s="114" t="e">
        <f>#REF!</f>
        <v>#REF!</v>
      </c>
      <c r="S2" s="114" t="e">
        <f t="shared" ref="S2:CD2" si="3">EOMONTH(R2,1)</f>
        <v>#REF!</v>
      </c>
      <c r="T2" s="114" t="e">
        <f t="shared" si="3"/>
        <v>#REF!</v>
      </c>
      <c r="U2" s="114" t="e">
        <f t="shared" si="3"/>
        <v>#REF!</v>
      </c>
      <c r="V2" s="114" t="e">
        <f t="shared" si="3"/>
        <v>#REF!</v>
      </c>
      <c r="W2" s="114" t="e">
        <f t="shared" si="3"/>
        <v>#REF!</v>
      </c>
      <c r="X2" s="114" t="e">
        <f t="shared" si="3"/>
        <v>#REF!</v>
      </c>
      <c r="Y2" s="114" t="e">
        <f t="shared" si="3"/>
        <v>#REF!</v>
      </c>
      <c r="Z2" s="114" t="e">
        <f t="shared" si="3"/>
        <v>#REF!</v>
      </c>
      <c r="AA2" s="114" t="e">
        <f t="shared" si="3"/>
        <v>#REF!</v>
      </c>
      <c r="AB2" s="114" t="e">
        <f t="shared" si="3"/>
        <v>#REF!</v>
      </c>
      <c r="AC2" s="114" t="e">
        <f t="shared" si="3"/>
        <v>#REF!</v>
      </c>
      <c r="AD2" s="114" t="e">
        <f t="shared" si="3"/>
        <v>#REF!</v>
      </c>
      <c r="AE2" s="114" t="e">
        <f t="shared" si="3"/>
        <v>#REF!</v>
      </c>
      <c r="AF2" s="114" t="e">
        <f t="shared" si="3"/>
        <v>#REF!</v>
      </c>
      <c r="AG2" s="114" t="e">
        <f t="shared" si="3"/>
        <v>#REF!</v>
      </c>
      <c r="AH2" s="114" t="e">
        <f t="shared" si="3"/>
        <v>#REF!</v>
      </c>
      <c r="AI2" s="114" t="e">
        <f t="shared" si="3"/>
        <v>#REF!</v>
      </c>
      <c r="AJ2" s="114" t="e">
        <f t="shared" si="3"/>
        <v>#REF!</v>
      </c>
      <c r="AK2" s="114" t="e">
        <f t="shared" si="3"/>
        <v>#REF!</v>
      </c>
      <c r="AL2" s="114" t="e">
        <f t="shared" si="3"/>
        <v>#REF!</v>
      </c>
      <c r="AM2" s="114" t="e">
        <f t="shared" si="3"/>
        <v>#REF!</v>
      </c>
      <c r="AN2" s="114" t="e">
        <f t="shared" si="3"/>
        <v>#REF!</v>
      </c>
      <c r="AO2" s="114" t="e">
        <f t="shared" si="3"/>
        <v>#REF!</v>
      </c>
      <c r="AP2" s="114" t="e">
        <f t="shared" si="3"/>
        <v>#REF!</v>
      </c>
      <c r="AQ2" s="114" t="e">
        <f t="shared" si="3"/>
        <v>#REF!</v>
      </c>
      <c r="AR2" s="114" t="e">
        <f t="shared" si="3"/>
        <v>#REF!</v>
      </c>
      <c r="AS2" s="114" t="e">
        <f t="shared" si="3"/>
        <v>#REF!</v>
      </c>
      <c r="AT2" s="114" t="e">
        <f t="shared" si="3"/>
        <v>#REF!</v>
      </c>
      <c r="AU2" s="114" t="e">
        <f t="shared" si="3"/>
        <v>#REF!</v>
      </c>
      <c r="AV2" s="114" t="e">
        <f t="shared" si="3"/>
        <v>#REF!</v>
      </c>
      <c r="AW2" s="114" t="e">
        <f t="shared" si="3"/>
        <v>#REF!</v>
      </c>
      <c r="AX2" s="114" t="e">
        <f t="shared" si="3"/>
        <v>#REF!</v>
      </c>
      <c r="AY2" s="114" t="e">
        <f t="shared" si="3"/>
        <v>#REF!</v>
      </c>
      <c r="AZ2" s="114" t="e">
        <f t="shared" si="3"/>
        <v>#REF!</v>
      </c>
      <c r="BA2" s="114" t="e">
        <f t="shared" si="3"/>
        <v>#REF!</v>
      </c>
      <c r="BB2" s="114" t="e">
        <f t="shared" si="3"/>
        <v>#REF!</v>
      </c>
      <c r="BC2" s="114" t="e">
        <f t="shared" si="3"/>
        <v>#REF!</v>
      </c>
      <c r="BD2" s="114" t="e">
        <f t="shared" si="3"/>
        <v>#REF!</v>
      </c>
      <c r="BE2" s="114" t="e">
        <f t="shared" si="3"/>
        <v>#REF!</v>
      </c>
      <c r="BF2" s="114" t="e">
        <f t="shared" si="3"/>
        <v>#REF!</v>
      </c>
      <c r="BG2" s="114" t="e">
        <f t="shared" si="3"/>
        <v>#REF!</v>
      </c>
      <c r="BH2" s="114" t="e">
        <f t="shared" si="3"/>
        <v>#REF!</v>
      </c>
      <c r="BI2" s="114" t="e">
        <f t="shared" si="3"/>
        <v>#REF!</v>
      </c>
      <c r="BJ2" s="114" t="e">
        <f t="shared" si="3"/>
        <v>#REF!</v>
      </c>
      <c r="BK2" s="114" t="e">
        <f t="shared" si="3"/>
        <v>#REF!</v>
      </c>
      <c r="BL2" s="114" t="e">
        <f t="shared" si="3"/>
        <v>#REF!</v>
      </c>
      <c r="BM2" s="114" t="e">
        <f t="shared" si="3"/>
        <v>#REF!</v>
      </c>
      <c r="BN2" s="114" t="e">
        <f t="shared" si="3"/>
        <v>#REF!</v>
      </c>
      <c r="BO2" s="114" t="e">
        <f t="shared" si="3"/>
        <v>#REF!</v>
      </c>
      <c r="BP2" s="114" t="e">
        <f t="shared" si="3"/>
        <v>#REF!</v>
      </c>
      <c r="BQ2" s="114" t="e">
        <f t="shared" si="3"/>
        <v>#REF!</v>
      </c>
      <c r="BR2" s="114" t="e">
        <f t="shared" si="3"/>
        <v>#REF!</v>
      </c>
      <c r="BS2" s="114" t="e">
        <f t="shared" si="3"/>
        <v>#REF!</v>
      </c>
      <c r="BT2" s="114" t="e">
        <f t="shared" si="3"/>
        <v>#REF!</v>
      </c>
      <c r="BU2" s="114" t="e">
        <f t="shared" si="3"/>
        <v>#REF!</v>
      </c>
      <c r="BV2" s="114" t="e">
        <f t="shared" si="3"/>
        <v>#REF!</v>
      </c>
      <c r="BW2" s="114" t="e">
        <f t="shared" si="3"/>
        <v>#REF!</v>
      </c>
      <c r="BX2" s="114" t="e">
        <f t="shared" si="3"/>
        <v>#REF!</v>
      </c>
      <c r="BY2" s="114" t="e">
        <f t="shared" si="3"/>
        <v>#REF!</v>
      </c>
      <c r="BZ2" s="114" t="e">
        <f t="shared" si="3"/>
        <v>#REF!</v>
      </c>
      <c r="CA2" s="114" t="e">
        <f t="shared" si="3"/>
        <v>#REF!</v>
      </c>
      <c r="CB2" s="114" t="e">
        <f t="shared" si="3"/>
        <v>#REF!</v>
      </c>
      <c r="CC2" s="114" t="e">
        <f t="shared" si="3"/>
        <v>#REF!</v>
      </c>
      <c r="CD2" s="114" t="e">
        <f t="shared" si="3"/>
        <v>#REF!</v>
      </c>
      <c r="CE2" s="114" t="e">
        <f t="shared" ref="CE2:CK2" si="4">EOMONTH(CD2,1)</f>
        <v>#REF!</v>
      </c>
      <c r="CF2" s="114" t="e">
        <f t="shared" si="4"/>
        <v>#REF!</v>
      </c>
      <c r="CG2" s="114" t="e">
        <f t="shared" si="4"/>
        <v>#REF!</v>
      </c>
      <c r="CH2" s="114" t="e">
        <f t="shared" si="4"/>
        <v>#REF!</v>
      </c>
      <c r="CI2" s="114" t="e">
        <f t="shared" si="4"/>
        <v>#REF!</v>
      </c>
      <c r="CJ2" s="114" t="e">
        <f t="shared" si="4"/>
        <v>#REF!</v>
      </c>
      <c r="CK2" s="114" t="e">
        <f t="shared" si="4"/>
        <v>#REF!</v>
      </c>
      <c r="CL2" s="112" t="s">
        <v>507</v>
      </c>
      <c r="CM2" s="111">
        <f>CN2-1</f>
        <v>45351</v>
      </c>
      <c r="CN2" s="112">
        <v>45352</v>
      </c>
      <c r="CO2" s="229">
        <f t="shared" ref="CO2:DK2" si="5">EOMONTH(CN2,3)</f>
        <v>45473</v>
      </c>
      <c r="CP2" s="229">
        <f t="shared" si="5"/>
        <v>45565</v>
      </c>
      <c r="CQ2" s="229">
        <f t="shared" si="5"/>
        <v>45657</v>
      </c>
      <c r="CR2" s="229">
        <f t="shared" si="5"/>
        <v>45747</v>
      </c>
      <c r="CS2" s="229">
        <f t="shared" si="5"/>
        <v>45838</v>
      </c>
      <c r="CT2" s="229">
        <f t="shared" si="5"/>
        <v>45930</v>
      </c>
      <c r="CU2" s="229">
        <f t="shared" si="5"/>
        <v>46022</v>
      </c>
      <c r="CV2" s="229">
        <f t="shared" si="5"/>
        <v>46112</v>
      </c>
      <c r="CW2" s="229">
        <f t="shared" si="5"/>
        <v>46203</v>
      </c>
      <c r="CX2" s="229">
        <f t="shared" si="5"/>
        <v>46295</v>
      </c>
      <c r="CY2" s="229">
        <f t="shared" si="5"/>
        <v>46387</v>
      </c>
      <c r="CZ2" s="229">
        <f t="shared" si="5"/>
        <v>46477</v>
      </c>
      <c r="DA2" s="229">
        <f t="shared" si="5"/>
        <v>46568</v>
      </c>
      <c r="DB2" s="229">
        <f t="shared" si="5"/>
        <v>46660</v>
      </c>
      <c r="DC2" s="229">
        <f t="shared" si="5"/>
        <v>46752</v>
      </c>
      <c r="DD2" s="229">
        <f t="shared" si="5"/>
        <v>46843</v>
      </c>
      <c r="DE2" s="229">
        <f t="shared" si="5"/>
        <v>46934</v>
      </c>
      <c r="DF2" s="229">
        <f t="shared" si="5"/>
        <v>47026</v>
      </c>
      <c r="DG2" s="229">
        <f t="shared" si="5"/>
        <v>47118</v>
      </c>
      <c r="DH2" s="229">
        <f t="shared" si="5"/>
        <v>47208</v>
      </c>
      <c r="DI2" s="229">
        <f t="shared" si="5"/>
        <v>47299</v>
      </c>
      <c r="DJ2" s="229">
        <f t="shared" si="5"/>
        <v>47391</v>
      </c>
      <c r="DK2" s="229">
        <f t="shared" si="5"/>
        <v>47483</v>
      </c>
    </row>
    <row r="3" spans="1:115" outlineLevel="1" x14ac:dyDescent="0.4">
      <c r="B3"/>
      <c r="G3" s="96"/>
      <c r="H3" s="8"/>
      <c r="I3" s="97"/>
      <c r="J3" s="232"/>
      <c r="K3" s="232"/>
      <c r="L3" s="232"/>
      <c r="M3" s="232"/>
      <c r="N3" s="232"/>
      <c r="O3" s="232"/>
      <c r="P3" s="169" t="s">
        <v>60</v>
      </c>
      <c r="Q3" s="234" t="e">
        <f>YEAR(Q2)*(#REF!="Monthly")</f>
        <v>#REF!</v>
      </c>
      <c r="R3" s="234" t="e">
        <f>YEAR(R2)*(#REF!="Monthly")</f>
        <v>#REF!</v>
      </c>
      <c r="S3" s="234" t="e">
        <f>YEAR(S2)*(#REF!="Monthly")</f>
        <v>#REF!</v>
      </c>
      <c r="T3" s="234" t="e">
        <f>YEAR(T2)*(#REF!="Monthly")</f>
        <v>#REF!</v>
      </c>
      <c r="U3" s="234" t="e">
        <f>YEAR(U2)*(#REF!="Monthly")</f>
        <v>#REF!</v>
      </c>
      <c r="V3" s="234" t="e">
        <f>YEAR(V2)*(#REF!="Monthly")</f>
        <v>#REF!</v>
      </c>
      <c r="W3" s="234" t="e">
        <f>YEAR(W2)*(#REF!="Monthly")</f>
        <v>#REF!</v>
      </c>
      <c r="X3" s="234" t="e">
        <f>YEAR(X2)*(#REF!="Monthly")</f>
        <v>#REF!</v>
      </c>
      <c r="Y3" s="234" t="e">
        <f>YEAR(Y2)*(#REF!="Monthly")</f>
        <v>#REF!</v>
      </c>
      <c r="Z3" s="234" t="e">
        <f>YEAR(Z2)*(#REF!="Monthly")</f>
        <v>#REF!</v>
      </c>
      <c r="AA3" s="234" t="e">
        <f>YEAR(AA2)*(#REF!="Monthly")</f>
        <v>#REF!</v>
      </c>
      <c r="AB3" s="234" t="e">
        <f>YEAR(AB2)*(#REF!="Monthly")</f>
        <v>#REF!</v>
      </c>
      <c r="AC3" s="234" t="e">
        <f>YEAR(AC2)*(#REF!="Monthly")</f>
        <v>#REF!</v>
      </c>
      <c r="AD3" s="234" t="e">
        <f>YEAR(AD2)*(#REF!="Monthly")</f>
        <v>#REF!</v>
      </c>
      <c r="AE3" s="234" t="e">
        <f>YEAR(AE2)*(#REF!="Monthly")</f>
        <v>#REF!</v>
      </c>
      <c r="AF3" s="234" t="e">
        <f>YEAR(AF2)*(#REF!="Monthly")</f>
        <v>#REF!</v>
      </c>
      <c r="AG3" s="234" t="e">
        <f>YEAR(AG2)*(#REF!="Monthly")</f>
        <v>#REF!</v>
      </c>
      <c r="AH3" s="234" t="e">
        <f>YEAR(AH2)*(#REF!="Monthly")</f>
        <v>#REF!</v>
      </c>
      <c r="AI3" s="234" t="e">
        <f>YEAR(AI2)*(#REF!="Monthly")</f>
        <v>#REF!</v>
      </c>
      <c r="AJ3" s="234" t="e">
        <f>YEAR(AJ2)*(#REF!="Monthly")</f>
        <v>#REF!</v>
      </c>
      <c r="AK3" s="234" t="e">
        <f>YEAR(AK2)*(#REF!="Monthly")</f>
        <v>#REF!</v>
      </c>
      <c r="AL3" s="234" t="e">
        <f>YEAR(AL2)*(#REF!="Monthly")</f>
        <v>#REF!</v>
      </c>
      <c r="AM3" s="234" t="e">
        <f>YEAR(AM2)*(#REF!="Monthly")</f>
        <v>#REF!</v>
      </c>
      <c r="AN3" s="234" t="e">
        <f>YEAR(AN2)*(#REF!="Monthly")</f>
        <v>#REF!</v>
      </c>
      <c r="AO3" s="234" t="e">
        <f>YEAR(AO2)*(#REF!="Monthly")</f>
        <v>#REF!</v>
      </c>
      <c r="AP3" s="234" t="e">
        <f>YEAR(AP2)*(#REF!="Monthly")</f>
        <v>#REF!</v>
      </c>
      <c r="AQ3" s="234" t="e">
        <f>YEAR(AQ2)*(#REF!="Monthly")</f>
        <v>#REF!</v>
      </c>
      <c r="AR3" s="234" t="e">
        <f>YEAR(AR2)*(#REF!="Monthly")</f>
        <v>#REF!</v>
      </c>
      <c r="AS3" s="234" t="e">
        <f>YEAR(AS2)*(#REF!="Monthly")</f>
        <v>#REF!</v>
      </c>
      <c r="AT3" s="234" t="e">
        <f>YEAR(AT2)*(#REF!="Monthly")</f>
        <v>#REF!</v>
      </c>
      <c r="AU3" s="234" t="e">
        <f>YEAR(AU2)*(#REF!="Monthly")</f>
        <v>#REF!</v>
      </c>
      <c r="AV3" s="234" t="e">
        <f>YEAR(AV2)*(#REF!="Monthly")</f>
        <v>#REF!</v>
      </c>
      <c r="AW3" s="234" t="e">
        <f>YEAR(AW2)*(#REF!="Monthly")</f>
        <v>#REF!</v>
      </c>
      <c r="AX3" s="234" t="e">
        <f>YEAR(AX2)*(#REF!="Monthly")</f>
        <v>#REF!</v>
      </c>
      <c r="AY3" s="234" t="e">
        <f>YEAR(AY2)*(#REF!="Monthly")</f>
        <v>#REF!</v>
      </c>
      <c r="AZ3" s="234" t="e">
        <f>YEAR(AZ2)*(#REF!="Monthly")</f>
        <v>#REF!</v>
      </c>
      <c r="BA3" s="234" t="e">
        <f>YEAR(BA2)*(#REF!="Monthly")</f>
        <v>#REF!</v>
      </c>
      <c r="BB3" s="234" t="e">
        <f>YEAR(BB2)*(#REF!="Monthly")</f>
        <v>#REF!</v>
      </c>
      <c r="BC3" s="234" t="e">
        <f>YEAR(BC2)*(#REF!="Monthly")</f>
        <v>#REF!</v>
      </c>
      <c r="BD3" s="234" t="e">
        <f>YEAR(BD2)*(#REF!="Monthly")</f>
        <v>#REF!</v>
      </c>
      <c r="BE3" s="234" t="e">
        <f>YEAR(BE2)*(#REF!="Monthly")</f>
        <v>#REF!</v>
      </c>
      <c r="BF3" s="234" t="e">
        <f>YEAR(BF2)*(#REF!="Monthly")</f>
        <v>#REF!</v>
      </c>
      <c r="BG3" s="234" t="e">
        <f>YEAR(BG2)*(#REF!="Monthly")</f>
        <v>#REF!</v>
      </c>
      <c r="BH3" s="234" t="e">
        <f>YEAR(BH2)*(#REF!="Monthly")</f>
        <v>#REF!</v>
      </c>
      <c r="BI3" s="234" t="e">
        <f>YEAR(BI2)*(#REF!="Monthly")</f>
        <v>#REF!</v>
      </c>
      <c r="BJ3" s="234" t="e">
        <f>YEAR(BJ2)*(#REF!="Monthly")</f>
        <v>#REF!</v>
      </c>
      <c r="BK3" s="234" t="e">
        <f>YEAR(BK2)*(#REF!="Monthly")</f>
        <v>#REF!</v>
      </c>
      <c r="BL3" s="234" t="e">
        <f>YEAR(BL2)*(#REF!="Monthly")</f>
        <v>#REF!</v>
      </c>
      <c r="BM3" s="234" t="e">
        <f>YEAR(BM2)*(#REF!="Monthly")</f>
        <v>#REF!</v>
      </c>
      <c r="BN3" s="234" t="e">
        <f>YEAR(BN2)*(#REF!="Monthly")</f>
        <v>#REF!</v>
      </c>
      <c r="BO3" s="234" t="e">
        <f>YEAR(BO2)*(#REF!="Monthly")</f>
        <v>#REF!</v>
      </c>
      <c r="BP3" s="234" t="e">
        <f>YEAR(BP2)*(#REF!="Monthly")</f>
        <v>#REF!</v>
      </c>
      <c r="BQ3" s="234" t="e">
        <f>YEAR(BQ2)*(#REF!="Monthly")</f>
        <v>#REF!</v>
      </c>
      <c r="BR3" s="234" t="e">
        <f>YEAR(BR2)*(#REF!="Monthly")</f>
        <v>#REF!</v>
      </c>
      <c r="BS3" s="234" t="e">
        <f>YEAR(BS2)*(#REF!="Monthly")</f>
        <v>#REF!</v>
      </c>
      <c r="BT3" s="234" t="e">
        <f>YEAR(BT2)*(#REF!="Monthly")</f>
        <v>#REF!</v>
      </c>
      <c r="BU3" s="234" t="e">
        <f>YEAR(BU2)*(#REF!="Monthly")</f>
        <v>#REF!</v>
      </c>
      <c r="BV3" s="234" t="e">
        <f>YEAR(BV2)*(#REF!="Monthly")</f>
        <v>#REF!</v>
      </c>
      <c r="BW3" s="234" t="e">
        <f>YEAR(BW2)*(#REF!="Monthly")</f>
        <v>#REF!</v>
      </c>
      <c r="BX3" s="234" t="e">
        <f>YEAR(BX2)*(#REF!="Monthly")</f>
        <v>#REF!</v>
      </c>
      <c r="BY3" s="234" t="e">
        <f>YEAR(BY2)*(#REF!="Monthly")</f>
        <v>#REF!</v>
      </c>
      <c r="BZ3" s="234" t="e">
        <f>YEAR(BZ2)*(#REF!="Monthly")</f>
        <v>#REF!</v>
      </c>
      <c r="CA3" s="234" t="e">
        <f>YEAR(CA2)*(#REF!="Monthly")</f>
        <v>#REF!</v>
      </c>
      <c r="CB3" s="234" t="e">
        <f>YEAR(CB2)*(#REF!="Monthly")</f>
        <v>#REF!</v>
      </c>
      <c r="CC3" s="234" t="e">
        <f>YEAR(CC2)*(#REF!="Monthly")</f>
        <v>#REF!</v>
      </c>
      <c r="CD3" s="234" t="e">
        <f>YEAR(CD2)*(#REF!="Monthly")</f>
        <v>#REF!</v>
      </c>
      <c r="CE3" s="234" t="e">
        <f>YEAR(CE2)*(#REF!="Monthly")</f>
        <v>#REF!</v>
      </c>
      <c r="CF3" s="234" t="e">
        <f>YEAR(CF2)*(#REF!="Monthly")</f>
        <v>#REF!</v>
      </c>
      <c r="CG3" s="234" t="e">
        <f>YEAR(CG2)*(#REF!="Monthly")</f>
        <v>#REF!</v>
      </c>
      <c r="CH3" s="234" t="e">
        <f>YEAR(CH2)*(#REF!="Monthly")</f>
        <v>#REF!</v>
      </c>
      <c r="CI3" s="234" t="e">
        <f>YEAR(CI2)*(#REF!="Monthly")</f>
        <v>#REF!</v>
      </c>
      <c r="CJ3" s="234" t="e">
        <f>YEAR(CJ2)*(#REF!="Monthly")</f>
        <v>#REF!</v>
      </c>
      <c r="CK3" s="234" t="e">
        <f>YEAR(CK2)*(#REF!="Monthly")</f>
        <v>#REF!</v>
      </c>
      <c r="CL3" s="169" t="s">
        <v>60</v>
      </c>
      <c r="CM3" s="97"/>
      <c r="CN3" s="233" t="e">
        <f>YEAR(CN2)*(#REF!="Quarterly")</f>
        <v>#REF!</v>
      </c>
      <c r="CO3" s="233" t="e">
        <f>YEAR(CO2)*(#REF!="Quarterly")</f>
        <v>#REF!</v>
      </c>
      <c r="CP3" s="233" t="e">
        <f>YEAR(CP2)*(#REF!="Quarterly")</f>
        <v>#REF!</v>
      </c>
      <c r="CQ3" s="233" t="e">
        <f>YEAR(CQ2)*(#REF!="Quarterly")</f>
        <v>#REF!</v>
      </c>
      <c r="CR3" s="233" t="e">
        <f>YEAR(CR2)*(#REF!="Quarterly")</f>
        <v>#REF!</v>
      </c>
      <c r="CS3" s="233" t="e">
        <f>YEAR(CS2)*(#REF!="Quarterly")</f>
        <v>#REF!</v>
      </c>
      <c r="CT3" s="233" t="e">
        <f>YEAR(CT2)*(#REF!="Quarterly")</f>
        <v>#REF!</v>
      </c>
      <c r="CU3" s="233" t="e">
        <f>YEAR(CU2)*(#REF!="Quarterly")</f>
        <v>#REF!</v>
      </c>
      <c r="CV3" s="233" t="e">
        <f>YEAR(CV2)*(#REF!="Quarterly")</f>
        <v>#REF!</v>
      </c>
      <c r="CW3" s="233" t="e">
        <f>YEAR(CW2)*(#REF!="Quarterly")</f>
        <v>#REF!</v>
      </c>
      <c r="CX3" s="233" t="e">
        <f>YEAR(CX2)*(#REF!="Quarterly")</f>
        <v>#REF!</v>
      </c>
      <c r="CY3" s="233" t="e">
        <f>YEAR(CY2)*(#REF!="Quarterly")</f>
        <v>#REF!</v>
      </c>
      <c r="CZ3" s="233" t="e">
        <f>YEAR(CZ2)*(#REF!="Quarterly")</f>
        <v>#REF!</v>
      </c>
      <c r="DA3" s="233" t="e">
        <f>YEAR(DA2)*(#REF!="Quarterly")</f>
        <v>#REF!</v>
      </c>
      <c r="DB3" s="233" t="e">
        <f>YEAR(DB2)*(#REF!="Quarterly")</f>
        <v>#REF!</v>
      </c>
      <c r="DC3" s="233" t="e">
        <f>YEAR(DC2)*(#REF!="Quarterly")</f>
        <v>#REF!</v>
      </c>
      <c r="DD3" s="233" t="e">
        <f>YEAR(DD2)*(#REF!="Quarterly")</f>
        <v>#REF!</v>
      </c>
      <c r="DE3" s="233" t="e">
        <f>YEAR(DE2)*(#REF!="Quarterly")</f>
        <v>#REF!</v>
      </c>
      <c r="DF3" s="233" t="e">
        <f>YEAR(DF2)*(#REF!="Quarterly")</f>
        <v>#REF!</v>
      </c>
      <c r="DG3" s="233" t="e">
        <f>YEAR(DG2)*(#REF!="Quarterly")</f>
        <v>#REF!</v>
      </c>
      <c r="DH3" s="233" t="e">
        <f>YEAR(DH2)*(#REF!="Quarterly")</f>
        <v>#REF!</v>
      </c>
      <c r="DI3" s="233" t="e">
        <f>YEAR(DI2)*(#REF!="Quarterly")</f>
        <v>#REF!</v>
      </c>
      <c r="DJ3" s="233" t="e">
        <f>YEAR(DJ2)*(#REF!="Quarterly")</f>
        <v>#REF!</v>
      </c>
      <c r="DK3" s="233" t="e">
        <f>YEAR(DK2)*(#REF!="Quarterly")</f>
        <v>#REF!</v>
      </c>
    </row>
    <row r="4" spans="1:115" outlineLevel="1" x14ac:dyDescent="0.4">
      <c r="B4" t="s">
        <v>247</v>
      </c>
      <c r="C4" t="s">
        <v>242</v>
      </c>
      <c r="D4" t="s">
        <v>217</v>
      </c>
      <c r="E4" t="s">
        <v>245</v>
      </c>
      <c r="F4" t="s">
        <v>148</v>
      </c>
      <c r="G4" s="96"/>
      <c r="H4" s="8"/>
      <c r="I4" s="97"/>
      <c r="J4" s="232"/>
      <c r="K4" s="232"/>
      <c r="L4" s="232"/>
      <c r="M4" s="232"/>
      <c r="N4" s="232"/>
      <c r="O4" s="232"/>
      <c r="P4" s="169" t="s">
        <v>61</v>
      </c>
      <c r="Q4" s="234" t="e">
        <f>Q3*(MONTH(Q2)=12)*(#REF!="Monthly")</f>
        <v>#REF!</v>
      </c>
      <c r="R4" s="234" t="e">
        <f>R3*(MONTH(R2)=12)*(#REF!="Monthly")</f>
        <v>#REF!</v>
      </c>
      <c r="S4" s="234" t="e">
        <f>S3*(MONTH(S2)=12)*(#REF!="Monthly")</f>
        <v>#REF!</v>
      </c>
      <c r="T4" s="234" t="e">
        <f>T3*(MONTH(T2)=12)*(#REF!="Monthly")</f>
        <v>#REF!</v>
      </c>
      <c r="U4" s="234" t="e">
        <f>U3*(MONTH(U2)=12)*(#REF!="Monthly")</f>
        <v>#REF!</v>
      </c>
      <c r="V4" s="234" t="e">
        <f>V3*(MONTH(V2)=12)*(#REF!="Monthly")</f>
        <v>#REF!</v>
      </c>
      <c r="W4" s="234" t="e">
        <f>W3*(MONTH(W2)=12)*(#REF!="Monthly")</f>
        <v>#REF!</v>
      </c>
      <c r="X4" s="234" t="e">
        <f>X3*(MONTH(X2)=12)*(#REF!="Monthly")</f>
        <v>#REF!</v>
      </c>
      <c r="Y4" s="234" t="e">
        <f>Y3*(MONTH(Y2)=12)*(#REF!="Monthly")</f>
        <v>#REF!</v>
      </c>
      <c r="Z4" s="234" t="e">
        <f>Z3*(MONTH(Z2)=12)*(#REF!="Monthly")</f>
        <v>#REF!</v>
      </c>
      <c r="AA4" s="234" t="e">
        <f>AA3*(MONTH(AA2)=12)*(#REF!="Monthly")</f>
        <v>#REF!</v>
      </c>
      <c r="AB4" s="234" t="e">
        <f>AB3*(MONTH(AB2)=12)*(#REF!="Monthly")</f>
        <v>#REF!</v>
      </c>
      <c r="AC4" s="234" t="e">
        <f>AC3*(MONTH(AC2)=12)*(#REF!="Monthly")</f>
        <v>#REF!</v>
      </c>
      <c r="AD4" s="234" t="e">
        <f>AD3*(MONTH(AD2)=12)*(#REF!="Monthly")</f>
        <v>#REF!</v>
      </c>
      <c r="AE4" s="234" t="e">
        <f>AE3*(MONTH(AE2)=12)*(#REF!="Monthly")</f>
        <v>#REF!</v>
      </c>
      <c r="AF4" s="234" t="e">
        <f>AF3*(MONTH(AF2)=12)*(#REF!="Monthly")</f>
        <v>#REF!</v>
      </c>
      <c r="AG4" s="234" t="e">
        <f>AG3*(MONTH(AG2)=12)*(#REF!="Monthly")</f>
        <v>#REF!</v>
      </c>
      <c r="AH4" s="234" t="e">
        <f>AH3*(MONTH(AH2)=12)*(#REF!="Monthly")</f>
        <v>#REF!</v>
      </c>
      <c r="AI4" s="234" t="e">
        <f>AI3*(MONTH(AI2)=12)*(#REF!="Monthly")</f>
        <v>#REF!</v>
      </c>
      <c r="AJ4" s="234" t="e">
        <f>AJ3*(MONTH(AJ2)=12)*(#REF!="Monthly")</f>
        <v>#REF!</v>
      </c>
      <c r="AK4" s="234" t="e">
        <f>AK3*(MONTH(AK2)=12)*(#REF!="Monthly")</f>
        <v>#REF!</v>
      </c>
      <c r="AL4" s="234" t="e">
        <f>AL3*(MONTH(AL2)=12)*(#REF!="Monthly")</f>
        <v>#REF!</v>
      </c>
      <c r="AM4" s="234" t="e">
        <f>AM3*(MONTH(AM2)=12)*(#REF!="Monthly")</f>
        <v>#REF!</v>
      </c>
      <c r="AN4" s="234" t="e">
        <f>AN3*(MONTH(AN2)=12)*(#REF!="Monthly")</f>
        <v>#REF!</v>
      </c>
      <c r="AO4" s="234" t="e">
        <f>AO3*(MONTH(AO2)=12)*(#REF!="Monthly")</f>
        <v>#REF!</v>
      </c>
      <c r="AP4" s="234" t="e">
        <f>AP3*(MONTH(AP2)=12)*(#REF!="Monthly")</f>
        <v>#REF!</v>
      </c>
      <c r="AQ4" s="234" t="e">
        <f>AQ3*(MONTH(AQ2)=12)*(#REF!="Monthly")</f>
        <v>#REF!</v>
      </c>
      <c r="AR4" s="234" t="e">
        <f>AR3*(MONTH(AR2)=12)*(#REF!="Monthly")</f>
        <v>#REF!</v>
      </c>
      <c r="AS4" s="234" t="e">
        <f>AS3*(MONTH(AS2)=12)*(#REF!="Monthly")</f>
        <v>#REF!</v>
      </c>
      <c r="AT4" s="234" t="e">
        <f>AT3*(MONTH(AT2)=12)*(#REF!="Monthly")</f>
        <v>#REF!</v>
      </c>
      <c r="AU4" s="234" t="e">
        <f>AU3*(MONTH(AU2)=12)*(#REF!="Monthly")</f>
        <v>#REF!</v>
      </c>
      <c r="AV4" s="234" t="e">
        <f>AV3*(MONTH(AV2)=12)*(#REF!="Monthly")</f>
        <v>#REF!</v>
      </c>
      <c r="AW4" s="234" t="e">
        <f>AW3*(MONTH(AW2)=12)*(#REF!="Monthly")</f>
        <v>#REF!</v>
      </c>
      <c r="AX4" s="234" t="e">
        <f>AX3*(MONTH(AX2)=12)*(#REF!="Monthly")</f>
        <v>#REF!</v>
      </c>
      <c r="AY4" s="234" t="e">
        <f>AY3*(MONTH(AY2)=12)*(#REF!="Monthly")</f>
        <v>#REF!</v>
      </c>
      <c r="AZ4" s="234" t="e">
        <f>AZ3*(MONTH(AZ2)=12)*(#REF!="Monthly")</f>
        <v>#REF!</v>
      </c>
      <c r="BA4" s="234" t="e">
        <f>BA3*(MONTH(BA2)=12)*(#REF!="Monthly")</f>
        <v>#REF!</v>
      </c>
      <c r="BB4" s="234" t="e">
        <f>BB3*(MONTH(BB2)=12)*(#REF!="Monthly")</f>
        <v>#REF!</v>
      </c>
      <c r="BC4" s="234" t="e">
        <f>BC3*(MONTH(BC2)=12)*(#REF!="Monthly")</f>
        <v>#REF!</v>
      </c>
      <c r="BD4" s="234" t="e">
        <f>BD3*(MONTH(BD2)=12)*(#REF!="Monthly")</f>
        <v>#REF!</v>
      </c>
      <c r="BE4" s="234" t="e">
        <f>BE3*(MONTH(BE2)=12)*(#REF!="Monthly")</f>
        <v>#REF!</v>
      </c>
      <c r="BF4" s="234" t="e">
        <f>BF3*(MONTH(BF2)=12)*(#REF!="Monthly")</f>
        <v>#REF!</v>
      </c>
      <c r="BG4" s="234" t="e">
        <f>BG3*(MONTH(BG2)=12)*(#REF!="Monthly")</f>
        <v>#REF!</v>
      </c>
      <c r="BH4" s="234" t="e">
        <f>BH3*(MONTH(BH2)=12)*(#REF!="Monthly")</f>
        <v>#REF!</v>
      </c>
      <c r="BI4" s="234" t="e">
        <f>BI3*(MONTH(BI2)=12)*(#REF!="Monthly")</f>
        <v>#REF!</v>
      </c>
      <c r="BJ4" s="234" t="e">
        <f>BJ3*(MONTH(BJ2)=12)*(#REF!="Monthly")</f>
        <v>#REF!</v>
      </c>
      <c r="BK4" s="234" t="e">
        <f>BK3*(MONTH(BK2)=12)*(#REF!="Monthly")</f>
        <v>#REF!</v>
      </c>
      <c r="BL4" s="234" t="e">
        <f>BL3*(MONTH(BL2)=12)*(#REF!="Monthly")</f>
        <v>#REF!</v>
      </c>
      <c r="BM4" s="234" t="e">
        <f>BM3*(MONTH(BM2)=12)*(#REF!="Monthly")</f>
        <v>#REF!</v>
      </c>
      <c r="BN4" s="234" t="e">
        <f>BN3*(MONTH(BN2)=12)*(#REF!="Monthly")</f>
        <v>#REF!</v>
      </c>
      <c r="BO4" s="234" t="e">
        <f>BO3*(MONTH(BO2)=12)*(#REF!="Monthly")</f>
        <v>#REF!</v>
      </c>
      <c r="BP4" s="234" t="e">
        <f>BP3*(MONTH(BP2)=12)*(#REF!="Monthly")</f>
        <v>#REF!</v>
      </c>
      <c r="BQ4" s="234" t="e">
        <f>BQ3*(MONTH(BQ2)=12)*(#REF!="Monthly")</f>
        <v>#REF!</v>
      </c>
      <c r="BR4" s="234" t="e">
        <f>BR3*(MONTH(BR2)=12)*(#REF!="Monthly")</f>
        <v>#REF!</v>
      </c>
      <c r="BS4" s="234" t="e">
        <f>BS3*(MONTH(BS2)=12)*(#REF!="Monthly")</f>
        <v>#REF!</v>
      </c>
      <c r="BT4" s="234" t="e">
        <f>BT3*(MONTH(BT2)=12)*(#REF!="Monthly")</f>
        <v>#REF!</v>
      </c>
      <c r="BU4" s="234" t="e">
        <f>BU3*(MONTH(BU2)=12)*(#REF!="Monthly")</f>
        <v>#REF!</v>
      </c>
      <c r="BV4" s="234" t="e">
        <f>BV3*(MONTH(BV2)=12)*(#REF!="Monthly")</f>
        <v>#REF!</v>
      </c>
      <c r="BW4" s="234" t="e">
        <f>BW3*(MONTH(BW2)=12)*(#REF!="Monthly")</f>
        <v>#REF!</v>
      </c>
      <c r="BX4" s="234" t="e">
        <f>BX3*(MONTH(BX2)=12)*(#REF!="Monthly")</f>
        <v>#REF!</v>
      </c>
      <c r="BY4" s="234" t="e">
        <f>BY3*(MONTH(BY2)=12)*(#REF!="Monthly")</f>
        <v>#REF!</v>
      </c>
      <c r="BZ4" s="234" t="e">
        <f>BZ3*(MONTH(BZ2)=12)*(#REF!="Monthly")</f>
        <v>#REF!</v>
      </c>
      <c r="CA4" s="234" t="e">
        <f>CA3*(MONTH(CA2)=12)*(#REF!="Monthly")</f>
        <v>#REF!</v>
      </c>
      <c r="CB4" s="234" t="e">
        <f>CB3*(MONTH(CB2)=12)*(#REF!="Monthly")</f>
        <v>#REF!</v>
      </c>
      <c r="CC4" s="234" t="e">
        <f>CC3*(MONTH(CC2)=12)*(#REF!="Monthly")</f>
        <v>#REF!</v>
      </c>
      <c r="CD4" s="234" t="e">
        <f>CD3*(MONTH(CD2)=12)*(#REF!="Monthly")</f>
        <v>#REF!</v>
      </c>
      <c r="CE4" s="234" t="e">
        <f>CE3*(MONTH(CE2)=12)*(#REF!="Monthly")</f>
        <v>#REF!</v>
      </c>
      <c r="CF4" s="234" t="e">
        <f>CF3*(MONTH(CF2)=12)*(#REF!="Monthly")</f>
        <v>#REF!</v>
      </c>
      <c r="CG4" s="234" t="e">
        <f>CG3*(MONTH(CG2)=12)*(#REF!="Monthly")</f>
        <v>#REF!</v>
      </c>
      <c r="CH4" s="234" t="e">
        <f>CH3*(MONTH(CH2)=12)*(#REF!="Monthly")</f>
        <v>#REF!</v>
      </c>
      <c r="CI4" s="234" t="e">
        <f>CI3*(MONTH(CI2)=12)*(#REF!="Monthly")</f>
        <v>#REF!</v>
      </c>
      <c r="CJ4" s="234" t="e">
        <f>CJ3*(MONTH(CJ2)=12)*(#REF!="Monthly")</f>
        <v>#REF!</v>
      </c>
      <c r="CK4" s="234" t="e">
        <f>CK3*(MONTH(CK2)=12)*(#REF!="Monthly")</f>
        <v>#REF!</v>
      </c>
      <c r="CL4" s="169" t="s">
        <v>61</v>
      </c>
      <c r="CM4" s="97"/>
      <c r="CN4" s="233" t="e">
        <f>CN3*(MONTH(CN2)=12)*(#REF!="Quarterly")</f>
        <v>#REF!</v>
      </c>
      <c r="CO4" s="233" t="e">
        <f>CO3*(MONTH(CO2)=12)*(#REF!="Quarterly")</f>
        <v>#REF!</v>
      </c>
      <c r="CP4" s="233" t="e">
        <f>CP3*(MONTH(CP2)=12)*(#REF!="Quarterly")</f>
        <v>#REF!</v>
      </c>
      <c r="CQ4" s="233" t="e">
        <f>CQ3*(MONTH(CQ2)=12)*(#REF!="Quarterly")</f>
        <v>#REF!</v>
      </c>
      <c r="CR4" s="233" t="e">
        <f>CR3*(MONTH(CR2)=12)*(#REF!="Quarterly")</f>
        <v>#REF!</v>
      </c>
      <c r="CS4" s="233" t="e">
        <f>CS3*(MONTH(CS2)=12)*(#REF!="Quarterly")</f>
        <v>#REF!</v>
      </c>
      <c r="CT4" s="233" t="e">
        <f>CT3*(MONTH(CT2)=12)*(#REF!="Quarterly")</f>
        <v>#REF!</v>
      </c>
      <c r="CU4" s="233" t="e">
        <f>CU3*(MONTH(CU2)=12)*(#REF!="Quarterly")</f>
        <v>#REF!</v>
      </c>
      <c r="CV4" s="233" t="e">
        <f>CV3*(MONTH(CV2)=12)*(#REF!="Quarterly")</f>
        <v>#REF!</v>
      </c>
      <c r="CW4" s="233" t="e">
        <f>CW3*(MONTH(CW2)=12)*(#REF!="Quarterly")</f>
        <v>#REF!</v>
      </c>
      <c r="CX4" s="233" t="e">
        <f>CX3*(MONTH(CX2)=12)*(#REF!="Quarterly")</f>
        <v>#REF!</v>
      </c>
      <c r="CY4" s="233" t="e">
        <f>CY3*(MONTH(CY2)=12)*(#REF!="Quarterly")</f>
        <v>#REF!</v>
      </c>
      <c r="CZ4" s="233" t="e">
        <f>CZ3*(MONTH(CZ2)=12)*(#REF!="Quarterly")</f>
        <v>#REF!</v>
      </c>
      <c r="DA4" s="233" t="e">
        <f>DA3*(MONTH(DA2)=12)*(#REF!="Quarterly")</f>
        <v>#REF!</v>
      </c>
      <c r="DB4" s="233" t="e">
        <f>DB3*(MONTH(DB2)=12)*(#REF!="Quarterly")</f>
        <v>#REF!</v>
      </c>
      <c r="DC4" s="233" t="e">
        <f>DC3*(MONTH(DC2)=12)*(#REF!="Quarterly")</f>
        <v>#REF!</v>
      </c>
      <c r="DD4" s="233" t="e">
        <f>DD3*(MONTH(DD2)=12)*(#REF!="Quarterly")</f>
        <v>#REF!</v>
      </c>
      <c r="DE4" s="233" t="e">
        <f>DE3*(MONTH(DE2)=12)*(#REF!="Quarterly")</f>
        <v>#REF!</v>
      </c>
      <c r="DF4" s="233" t="e">
        <f>DF3*(MONTH(DF2)=12)*(#REF!="Quarterly")</f>
        <v>#REF!</v>
      </c>
      <c r="DG4" s="233" t="e">
        <f>DG3*(MONTH(DG2)=12)*(#REF!="Quarterly")</f>
        <v>#REF!</v>
      </c>
      <c r="DH4" s="233" t="e">
        <f>DH3*(MONTH(DH2)=12)*(#REF!="Quarterly")</f>
        <v>#REF!</v>
      </c>
      <c r="DI4" s="233" t="e">
        <f>DI3*(MONTH(DI2)=12)*(#REF!="Quarterly")</f>
        <v>#REF!</v>
      </c>
      <c r="DJ4" s="233" t="e">
        <f>DJ3*(MONTH(DJ2)=12)*(#REF!="Quarterly")</f>
        <v>#REF!</v>
      </c>
      <c r="DK4" s="233" t="e">
        <f>DK3*(MONTH(DK2)=12)*(#REF!="Quarterly")</f>
        <v>#REF!</v>
      </c>
    </row>
    <row r="5" spans="1:115" outlineLevel="1" x14ac:dyDescent="0.4">
      <c r="H5" s="12"/>
      <c r="I5" s="60"/>
      <c r="J5" s="12"/>
      <c r="K5" s="12"/>
      <c r="L5" s="12"/>
      <c r="M5" s="12"/>
      <c r="N5" s="12"/>
      <c r="O5" s="12"/>
      <c r="P5" s="169" t="s">
        <v>506</v>
      </c>
      <c r="Q5" s="14">
        <v>12</v>
      </c>
      <c r="R5" s="14">
        <v>12</v>
      </c>
      <c r="S5" s="14">
        <v>12</v>
      </c>
      <c r="T5" s="14">
        <v>12</v>
      </c>
      <c r="U5" s="14">
        <v>12</v>
      </c>
      <c r="V5" s="14">
        <v>12</v>
      </c>
      <c r="W5" s="14">
        <v>12</v>
      </c>
      <c r="X5" s="14">
        <v>12</v>
      </c>
      <c r="Y5" s="14">
        <v>12</v>
      </c>
      <c r="Z5" s="14">
        <v>12</v>
      </c>
      <c r="AA5" s="14">
        <v>12</v>
      </c>
      <c r="AB5" s="14">
        <v>12</v>
      </c>
      <c r="AC5" s="14">
        <v>12</v>
      </c>
      <c r="AD5" s="14">
        <v>12</v>
      </c>
      <c r="AE5" s="14">
        <v>12</v>
      </c>
      <c r="AF5" s="14">
        <v>12</v>
      </c>
      <c r="AG5" s="14">
        <v>12</v>
      </c>
      <c r="AH5" s="14">
        <v>12</v>
      </c>
      <c r="AI5" s="14">
        <v>12</v>
      </c>
      <c r="AJ5" s="14">
        <v>12</v>
      </c>
      <c r="AK5" s="14">
        <v>12</v>
      </c>
      <c r="AL5" s="14">
        <v>12</v>
      </c>
      <c r="AM5" s="14">
        <v>12</v>
      </c>
      <c r="AN5" s="14">
        <v>12</v>
      </c>
      <c r="AO5" s="14">
        <v>12</v>
      </c>
      <c r="AP5" s="14">
        <v>12</v>
      </c>
      <c r="AQ5" s="14">
        <v>12</v>
      </c>
      <c r="AR5" s="14">
        <v>12</v>
      </c>
      <c r="AS5" s="14">
        <v>12</v>
      </c>
      <c r="AT5" s="14">
        <v>12</v>
      </c>
      <c r="AU5" s="14">
        <v>12</v>
      </c>
      <c r="AV5" s="14">
        <v>12</v>
      </c>
      <c r="AW5" s="14">
        <v>12</v>
      </c>
      <c r="AX5" s="14">
        <v>12</v>
      </c>
      <c r="AY5" s="14">
        <v>12</v>
      </c>
      <c r="AZ5" s="14">
        <v>12</v>
      </c>
      <c r="BA5" s="14">
        <v>12</v>
      </c>
      <c r="BB5" s="14">
        <v>12</v>
      </c>
      <c r="BC5" s="14">
        <v>12</v>
      </c>
      <c r="BD5" s="14">
        <v>12</v>
      </c>
      <c r="BE5" s="14">
        <v>12</v>
      </c>
      <c r="BF5" s="14">
        <v>12</v>
      </c>
      <c r="BG5" s="14">
        <v>12</v>
      </c>
      <c r="BH5" s="14">
        <v>12</v>
      </c>
      <c r="BI5" s="14">
        <v>12</v>
      </c>
      <c r="BJ5" s="14">
        <v>12</v>
      </c>
      <c r="BK5" s="14">
        <v>12</v>
      </c>
      <c r="BL5" s="14">
        <v>12</v>
      </c>
      <c r="BM5" s="14">
        <v>12</v>
      </c>
      <c r="BN5" s="14">
        <v>12</v>
      </c>
      <c r="BO5" s="14">
        <v>12</v>
      </c>
      <c r="BP5" s="14">
        <v>12</v>
      </c>
      <c r="BQ5" s="14">
        <v>12</v>
      </c>
      <c r="BR5" s="14">
        <v>12</v>
      </c>
      <c r="BS5" s="14">
        <v>12</v>
      </c>
      <c r="BT5" s="14">
        <v>12</v>
      </c>
      <c r="BU5" s="14">
        <v>12</v>
      </c>
      <c r="BV5" s="14">
        <v>12</v>
      </c>
      <c r="BW5" s="14">
        <v>12</v>
      </c>
      <c r="BX5" s="14">
        <v>12</v>
      </c>
      <c r="BY5" s="14">
        <v>12</v>
      </c>
      <c r="BZ5" s="14">
        <v>12</v>
      </c>
      <c r="CA5" s="14">
        <v>12</v>
      </c>
      <c r="CB5" s="14">
        <v>12</v>
      </c>
      <c r="CC5" s="14">
        <v>12</v>
      </c>
      <c r="CD5" s="14">
        <v>12</v>
      </c>
      <c r="CE5" s="14">
        <v>12</v>
      </c>
      <c r="CF5" s="14">
        <v>12</v>
      </c>
      <c r="CG5" s="14">
        <v>12</v>
      </c>
      <c r="CH5" s="14">
        <v>12</v>
      </c>
      <c r="CI5" s="14">
        <v>12</v>
      </c>
      <c r="CJ5" s="14">
        <v>12</v>
      </c>
      <c r="CK5" s="14">
        <v>12</v>
      </c>
      <c r="CL5" s="169" t="s">
        <v>506</v>
      </c>
      <c r="CM5" s="60"/>
      <c r="CN5" s="14">
        <v>4</v>
      </c>
      <c r="CO5" s="14">
        <v>4</v>
      </c>
      <c r="CP5" s="14">
        <v>4</v>
      </c>
      <c r="CQ5" s="14">
        <v>4</v>
      </c>
      <c r="CR5" s="14">
        <v>4</v>
      </c>
      <c r="CS5" s="14">
        <v>4</v>
      </c>
      <c r="CT5" s="14">
        <v>4</v>
      </c>
      <c r="CU5" s="14">
        <v>4</v>
      </c>
      <c r="CV5" s="14">
        <v>4</v>
      </c>
      <c r="CW5" s="14">
        <v>4</v>
      </c>
      <c r="CX5" s="14">
        <v>4</v>
      </c>
      <c r="CY5" s="14">
        <v>4</v>
      </c>
      <c r="CZ5" s="14">
        <v>4</v>
      </c>
      <c r="DA5" s="14">
        <v>4</v>
      </c>
      <c r="DB5" s="14">
        <v>4</v>
      </c>
      <c r="DC5" s="14">
        <v>4</v>
      </c>
      <c r="DD5" s="14">
        <v>4</v>
      </c>
      <c r="DE5" s="14">
        <v>4</v>
      </c>
      <c r="DF5" s="14">
        <v>4</v>
      </c>
      <c r="DG5" s="14">
        <v>4</v>
      </c>
      <c r="DH5" s="14">
        <v>4</v>
      </c>
      <c r="DI5" s="14">
        <v>4</v>
      </c>
      <c r="DJ5" s="14">
        <v>4</v>
      </c>
      <c r="DK5" s="14">
        <v>4</v>
      </c>
    </row>
    <row r="6" spans="1:115" outlineLevel="1" x14ac:dyDescent="0.4">
      <c r="H6" s="12"/>
      <c r="I6" s="60"/>
      <c r="J6" s="12"/>
      <c r="K6" s="12"/>
      <c r="L6" s="12"/>
      <c r="M6" s="12"/>
      <c r="N6" s="12"/>
      <c r="O6" s="12"/>
      <c r="P6" s="169" t="s">
        <v>540</v>
      </c>
      <c r="Q6" s="14">
        <v>30</v>
      </c>
      <c r="R6" s="14">
        <v>30</v>
      </c>
      <c r="S6" s="14">
        <v>30</v>
      </c>
      <c r="T6" s="14">
        <v>30</v>
      </c>
      <c r="U6" s="14">
        <v>30</v>
      </c>
      <c r="V6" s="14">
        <v>30</v>
      </c>
      <c r="W6" s="14">
        <v>30</v>
      </c>
      <c r="X6" s="14">
        <v>30</v>
      </c>
      <c r="Y6" s="14">
        <v>30</v>
      </c>
      <c r="Z6" s="14">
        <v>30</v>
      </c>
      <c r="AA6" s="14">
        <v>30</v>
      </c>
      <c r="AB6" s="14">
        <v>30</v>
      </c>
      <c r="AC6" s="14">
        <v>30</v>
      </c>
      <c r="AD6" s="14">
        <v>30</v>
      </c>
      <c r="AE6" s="14">
        <v>30</v>
      </c>
      <c r="AF6" s="14">
        <v>30</v>
      </c>
      <c r="AG6" s="14">
        <v>30</v>
      </c>
      <c r="AH6" s="14">
        <v>30</v>
      </c>
      <c r="AI6" s="14">
        <v>30</v>
      </c>
      <c r="AJ6" s="14">
        <v>30</v>
      </c>
      <c r="AK6" s="14">
        <v>30</v>
      </c>
      <c r="AL6" s="14">
        <v>30</v>
      </c>
      <c r="AM6" s="14">
        <v>30</v>
      </c>
      <c r="AN6" s="14">
        <v>30</v>
      </c>
      <c r="AO6" s="14">
        <v>30</v>
      </c>
      <c r="AP6" s="14">
        <v>30</v>
      </c>
      <c r="AQ6" s="14">
        <v>30</v>
      </c>
      <c r="AR6" s="14">
        <v>30</v>
      </c>
      <c r="AS6" s="14">
        <v>30</v>
      </c>
      <c r="AT6" s="14">
        <v>30</v>
      </c>
      <c r="AU6" s="14">
        <v>30</v>
      </c>
      <c r="AV6" s="14">
        <v>30</v>
      </c>
      <c r="AW6" s="14">
        <v>30</v>
      </c>
      <c r="AX6" s="14">
        <v>30</v>
      </c>
      <c r="AY6" s="14">
        <v>30</v>
      </c>
      <c r="AZ6" s="14">
        <v>30</v>
      </c>
      <c r="BA6" s="14">
        <v>30</v>
      </c>
      <c r="BB6" s="14">
        <v>30</v>
      </c>
      <c r="BC6" s="14">
        <v>30</v>
      </c>
      <c r="BD6" s="14">
        <v>30</v>
      </c>
      <c r="BE6" s="14">
        <v>30</v>
      </c>
      <c r="BF6" s="14">
        <v>30</v>
      </c>
      <c r="BG6" s="14">
        <v>30</v>
      </c>
      <c r="BH6" s="14">
        <v>30</v>
      </c>
      <c r="BI6" s="14">
        <v>30</v>
      </c>
      <c r="BJ6" s="14">
        <v>30</v>
      </c>
      <c r="BK6" s="14">
        <v>30</v>
      </c>
      <c r="BL6" s="14">
        <v>30</v>
      </c>
      <c r="BM6" s="14">
        <v>30</v>
      </c>
      <c r="BN6" s="14">
        <v>30</v>
      </c>
      <c r="BO6" s="14">
        <v>30</v>
      </c>
      <c r="BP6" s="14">
        <v>30</v>
      </c>
      <c r="BQ6" s="14">
        <v>30</v>
      </c>
      <c r="BR6" s="14">
        <v>30</v>
      </c>
      <c r="BS6" s="14">
        <v>30</v>
      </c>
      <c r="BT6" s="14">
        <v>30</v>
      </c>
      <c r="BU6" s="14">
        <v>30</v>
      </c>
      <c r="BV6" s="14">
        <v>30</v>
      </c>
      <c r="BW6" s="14">
        <v>30</v>
      </c>
      <c r="BX6" s="14">
        <v>30</v>
      </c>
      <c r="BY6" s="14">
        <v>30</v>
      </c>
      <c r="BZ6" s="14">
        <v>30</v>
      </c>
      <c r="CA6" s="14">
        <v>30</v>
      </c>
      <c r="CB6" s="14">
        <v>30</v>
      </c>
      <c r="CC6" s="14">
        <v>30</v>
      </c>
      <c r="CD6" s="14">
        <v>30</v>
      </c>
      <c r="CE6" s="14">
        <v>30</v>
      </c>
      <c r="CF6" s="14">
        <v>30</v>
      </c>
      <c r="CG6" s="14">
        <v>30</v>
      </c>
      <c r="CH6" s="14">
        <v>30</v>
      </c>
      <c r="CI6" s="14">
        <v>30</v>
      </c>
      <c r="CJ6" s="14">
        <v>30</v>
      </c>
      <c r="CK6" s="14">
        <v>30</v>
      </c>
      <c r="CL6" s="169" t="s">
        <v>539</v>
      </c>
      <c r="CM6" s="60"/>
      <c r="CN6" s="14">
        <v>90</v>
      </c>
      <c r="CO6" s="14">
        <v>90</v>
      </c>
      <c r="CP6" s="14">
        <v>90</v>
      </c>
      <c r="CQ6" s="14">
        <v>90</v>
      </c>
      <c r="CR6" s="14">
        <v>90</v>
      </c>
      <c r="CS6" s="14">
        <v>90</v>
      </c>
      <c r="CT6" s="14">
        <v>90</v>
      </c>
      <c r="CU6" s="14">
        <v>90</v>
      </c>
      <c r="CV6" s="14">
        <v>90</v>
      </c>
      <c r="CW6" s="14">
        <v>90</v>
      </c>
      <c r="CX6" s="14">
        <v>90</v>
      </c>
      <c r="CY6" s="14">
        <v>90</v>
      </c>
      <c r="CZ6" s="14">
        <v>90</v>
      </c>
      <c r="DA6" s="14">
        <v>90</v>
      </c>
      <c r="DB6" s="14">
        <v>90</v>
      </c>
      <c r="DC6" s="14">
        <v>90</v>
      </c>
      <c r="DD6" s="14">
        <v>90</v>
      </c>
      <c r="DE6" s="14">
        <v>90</v>
      </c>
      <c r="DF6" s="14">
        <v>90</v>
      </c>
      <c r="DG6" s="14">
        <v>90</v>
      </c>
      <c r="DH6" s="14">
        <v>90</v>
      </c>
      <c r="DI6" s="14">
        <v>90</v>
      </c>
      <c r="DJ6" s="14">
        <v>90</v>
      </c>
      <c r="DK6" s="14">
        <v>90</v>
      </c>
    </row>
    <row r="7" spans="1:115" outlineLevel="1" x14ac:dyDescent="0.4">
      <c r="H7" s="12"/>
      <c r="I7" s="60"/>
      <c r="J7" s="12"/>
      <c r="K7" s="12"/>
      <c r="L7" s="12"/>
      <c r="M7" s="12"/>
      <c r="N7" s="12"/>
      <c r="O7" s="12"/>
      <c r="P7" s="14" t="s">
        <v>303</v>
      </c>
      <c r="Q7" s="13" t="e">
        <f>MONTH(Q2)</f>
        <v>#REF!</v>
      </c>
      <c r="R7" s="13" t="e">
        <f t="shared" ref="R7:CC7" si="6">MONTH(R2)</f>
        <v>#REF!</v>
      </c>
      <c r="S7" s="13" t="e">
        <f t="shared" si="6"/>
        <v>#REF!</v>
      </c>
      <c r="T7" s="13" t="e">
        <f t="shared" si="6"/>
        <v>#REF!</v>
      </c>
      <c r="U7" s="13" t="e">
        <f t="shared" si="6"/>
        <v>#REF!</v>
      </c>
      <c r="V7" s="13" t="e">
        <f t="shared" si="6"/>
        <v>#REF!</v>
      </c>
      <c r="W7" s="13" t="e">
        <f t="shared" si="6"/>
        <v>#REF!</v>
      </c>
      <c r="X7" s="13" t="e">
        <f t="shared" si="6"/>
        <v>#REF!</v>
      </c>
      <c r="Y7" s="13" t="e">
        <f t="shared" si="6"/>
        <v>#REF!</v>
      </c>
      <c r="Z7" s="13" t="e">
        <f t="shared" si="6"/>
        <v>#REF!</v>
      </c>
      <c r="AA7" s="13" t="e">
        <f t="shared" si="6"/>
        <v>#REF!</v>
      </c>
      <c r="AB7" s="13" t="e">
        <f t="shared" si="6"/>
        <v>#REF!</v>
      </c>
      <c r="AC7" s="13" t="e">
        <f t="shared" si="6"/>
        <v>#REF!</v>
      </c>
      <c r="AD7" s="13" t="e">
        <f t="shared" si="6"/>
        <v>#REF!</v>
      </c>
      <c r="AE7" s="13" t="e">
        <f t="shared" si="6"/>
        <v>#REF!</v>
      </c>
      <c r="AF7" s="13" t="e">
        <f t="shared" si="6"/>
        <v>#REF!</v>
      </c>
      <c r="AG7" s="13" t="e">
        <f t="shared" si="6"/>
        <v>#REF!</v>
      </c>
      <c r="AH7" s="13" t="e">
        <f t="shared" si="6"/>
        <v>#REF!</v>
      </c>
      <c r="AI7" s="13" t="e">
        <f t="shared" si="6"/>
        <v>#REF!</v>
      </c>
      <c r="AJ7" s="13" t="e">
        <f t="shared" si="6"/>
        <v>#REF!</v>
      </c>
      <c r="AK7" s="13" t="e">
        <f t="shared" si="6"/>
        <v>#REF!</v>
      </c>
      <c r="AL7" s="13" t="e">
        <f t="shared" si="6"/>
        <v>#REF!</v>
      </c>
      <c r="AM7" s="13" t="e">
        <f t="shared" si="6"/>
        <v>#REF!</v>
      </c>
      <c r="AN7" s="13" t="e">
        <f t="shared" si="6"/>
        <v>#REF!</v>
      </c>
      <c r="AO7" s="13" t="e">
        <f t="shared" si="6"/>
        <v>#REF!</v>
      </c>
      <c r="AP7" s="13" t="e">
        <f t="shared" si="6"/>
        <v>#REF!</v>
      </c>
      <c r="AQ7" s="13" t="e">
        <f t="shared" si="6"/>
        <v>#REF!</v>
      </c>
      <c r="AR7" s="13" t="e">
        <f t="shared" si="6"/>
        <v>#REF!</v>
      </c>
      <c r="AS7" s="13" t="e">
        <f t="shared" si="6"/>
        <v>#REF!</v>
      </c>
      <c r="AT7" s="13" t="e">
        <f t="shared" si="6"/>
        <v>#REF!</v>
      </c>
      <c r="AU7" s="13" t="e">
        <f t="shared" si="6"/>
        <v>#REF!</v>
      </c>
      <c r="AV7" s="13" t="e">
        <f t="shared" si="6"/>
        <v>#REF!</v>
      </c>
      <c r="AW7" s="13" t="e">
        <f t="shared" si="6"/>
        <v>#REF!</v>
      </c>
      <c r="AX7" s="13" t="e">
        <f t="shared" si="6"/>
        <v>#REF!</v>
      </c>
      <c r="AY7" s="13" t="e">
        <f t="shared" si="6"/>
        <v>#REF!</v>
      </c>
      <c r="AZ7" s="13" t="e">
        <f t="shared" si="6"/>
        <v>#REF!</v>
      </c>
      <c r="BA7" s="13" t="e">
        <f t="shared" si="6"/>
        <v>#REF!</v>
      </c>
      <c r="BB7" s="13" t="e">
        <f t="shared" si="6"/>
        <v>#REF!</v>
      </c>
      <c r="BC7" s="13" t="e">
        <f t="shared" si="6"/>
        <v>#REF!</v>
      </c>
      <c r="BD7" s="13" t="e">
        <f t="shared" si="6"/>
        <v>#REF!</v>
      </c>
      <c r="BE7" s="13" t="e">
        <f t="shared" si="6"/>
        <v>#REF!</v>
      </c>
      <c r="BF7" s="13" t="e">
        <f t="shared" si="6"/>
        <v>#REF!</v>
      </c>
      <c r="BG7" s="13" t="e">
        <f t="shared" si="6"/>
        <v>#REF!</v>
      </c>
      <c r="BH7" s="13" t="e">
        <f t="shared" si="6"/>
        <v>#REF!</v>
      </c>
      <c r="BI7" s="13" t="e">
        <f t="shared" si="6"/>
        <v>#REF!</v>
      </c>
      <c r="BJ7" s="13" t="e">
        <f t="shared" si="6"/>
        <v>#REF!</v>
      </c>
      <c r="BK7" s="13" t="e">
        <f t="shared" si="6"/>
        <v>#REF!</v>
      </c>
      <c r="BL7" s="13" t="e">
        <f t="shared" si="6"/>
        <v>#REF!</v>
      </c>
      <c r="BM7" s="13" t="e">
        <f t="shared" si="6"/>
        <v>#REF!</v>
      </c>
      <c r="BN7" s="13" t="e">
        <f t="shared" si="6"/>
        <v>#REF!</v>
      </c>
      <c r="BO7" s="13" t="e">
        <f t="shared" si="6"/>
        <v>#REF!</v>
      </c>
      <c r="BP7" s="13" t="e">
        <f t="shared" si="6"/>
        <v>#REF!</v>
      </c>
      <c r="BQ7" s="13" t="e">
        <f t="shared" si="6"/>
        <v>#REF!</v>
      </c>
      <c r="BR7" s="13" t="e">
        <f t="shared" si="6"/>
        <v>#REF!</v>
      </c>
      <c r="BS7" s="13" t="e">
        <f t="shared" si="6"/>
        <v>#REF!</v>
      </c>
      <c r="BT7" s="13" t="e">
        <f t="shared" si="6"/>
        <v>#REF!</v>
      </c>
      <c r="BU7" s="13" t="e">
        <f t="shared" si="6"/>
        <v>#REF!</v>
      </c>
      <c r="BV7" s="13" t="e">
        <f t="shared" si="6"/>
        <v>#REF!</v>
      </c>
      <c r="BW7" s="13" t="e">
        <f t="shared" si="6"/>
        <v>#REF!</v>
      </c>
      <c r="BX7" s="13" t="e">
        <f t="shared" si="6"/>
        <v>#REF!</v>
      </c>
      <c r="BY7" s="13" t="e">
        <f t="shared" si="6"/>
        <v>#REF!</v>
      </c>
      <c r="BZ7" s="13" t="e">
        <f t="shared" si="6"/>
        <v>#REF!</v>
      </c>
      <c r="CA7" s="13" t="e">
        <f t="shared" si="6"/>
        <v>#REF!</v>
      </c>
      <c r="CB7" s="13" t="e">
        <f t="shared" si="6"/>
        <v>#REF!</v>
      </c>
      <c r="CC7" s="13" t="e">
        <f t="shared" si="6"/>
        <v>#REF!</v>
      </c>
      <c r="CD7" s="13" t="e">
        <f t="shared" ref="CD7:CL7" si="7">MONTH(CD2)</f>
        <v>#REF!</v>
      </c>
      <c r="CE7" s="13" t="e">
        <f t="shared" si="7"/>
        <v>#REF!</v>
      </c>
      <c r="CF7" s="13" t="e">
        <f t="shared" si="7"/>
        <v>#REF!</v>
      </c>
      <c r="CG7" s="13" t="e">
        <f t="shared" si="7"/>
        <v>#REF!</v>
      </c>
      <c r="CH7" s="13" t="e">
        <f t="shared" si="7"/>
        <v>#REF!</v>
      </c>
      <c r="CI7" s="13" t="e">
        <f t="shared" si="7"/>
        <v>#REF!</v>
      </c>
      <c r="CJ7" s="13" t="e">
        <f t="shared" si="7"/>
        <v>#REF!</v>
      </c>
      <c r="CK7" s="13" t="e">
        <f t="shared" si="7"/>
        <v>#REF!</v>
      </c>
      <c r="CL7" s="13" t="e">
        <f t="shared" si="7"/>
        <v>#VALUE!</v>
      </c>
      <c r="CM7" s="60"/>
      <c r="CN7" s="228">
        <v>1</v>
      </c>
      <c r="CO7" s="227">
        <f t="shared" ref="CO7:DK7" si="8">CN7+1</f>
        <v>2</v>
      </c>
      <c r="CP7" s="227">
        <f t="shared" si="8"/>
        <v>3</v>
      </c>
      <c r="CQ7" s="227">
        <f t="shared" si="8"/>
        <v>4</v>
      </c>
      <c r="CR7" s="227">
        <f t="shared" si="8"/>
        <v>5</v>
      </c>
      <c r="CS7" s="227">
        <f t="shared" si="8"/>
        <v>6</v>
      </c>
      <c r="CT7" s="227">
        <f t="shared" si="8"/>
        <v>7</v>
      </c>
      <c r="CU7" s="227">
        <f t="shared" si="8"/>
        <v>8</v>
      </c>
      <c r="CV7" s="227">
        <f t="shared" si="8"/>
        <v>9</v>
      </c>
      <c r="CW7" s="227">
        <f t="shared" si="8"/>
        <v>10</v>
      </c>
      <c r="CX7" s="227">
        <f t="shared" si="8"/>
        <v>11</v>
      </c>
      <c r="CY7" s="227">
        <f t="shared" si="8"/>
        <v>12</v>
      </c>
      <c r="CZ7" s="227">
        <f t="shared" si="8"/>
        <v>13</v>
      </c>
      <c r="DA7" s="227">
        <f t="shared" si="8"/>
        <v>14</v>
      </c>
      <c r="DB7" s="227">
        <f t="shared" si="8"/>
        <v>15</v>
      </c>
      <c r="DC7" s="227">
        <f t="shared" si="8"/>
        <v>16</v>
      </c>
      <c r="DD7" s="227">
        <f t="shared" si="8"/>
        <v>17</v>
      </c>
      <c r="DE7" s="227">
        <f t="shared" si="8"/>
        <v>18</v>
      </c>
      <c r="DF7" s="227">
        <f t="shared" si="8"/>
        <v>19</v>
      </c>
      <c r="DG7" s="227">
        <f t="shared" si="8"/>
        <v>20</v>
      </c>
      <c r="DH7" s="227">
        <f t="shared" si="8"/>
        <v>21</v>
      </c>
      <c r="DI7" s="227">
        <f t="shared" si="8"/>
        <v>22</v>
      </c>
      <c r="DJ7" s="227">
        <f t="shared" si="8"/>
        <v>23</v>
      </c>
      <c r="DK7" s="227">
        <f t="shared" si="8"/>
        <v>24</v>
      </c>
    </row>
    <row r="8" spans="1:115" outlineLevel="1" x14ac:dyDescent="0.4">
      <c r="D8" s="6"/>
      <c r="E8" s="6"/>
      <c r="F8" s="1"/>
      <c r="G8" s="13"/>
      <c r="H8" s="12"/>
      <c r="I8" s="60"/>
      <c r="J8" s="12"/>
      <c r="K8" s="12"/>
      <c r="L8" s="12"/>
      <c r="M8" s="12"/>
      <c r="N8" s="12"/>
      <c r="O8" s="12"/>
      <c r="Q8" s="13"/>
      <c r="R8" s="13"/>
      <c r="S8" s="13"/>
      <c r="T8" s="13"/>
      <c r="U8" s="13"/>
      <c r="V8" s="13"/>
      <c r="W8" s="13"/>
      <c r="X8" s="13"/>
      <c r="Y8" s="13"/>
      <c r="Z8" s="13"/>
      <c r="AA8" s="13"/>
      <c r="AB8" s="13"/>
      <c r="AC8" s="13"/>
      <c r="AD8" s="13"/>
      <c r="AE8" s="13"/>
      <c r="AF8" s="13"/>
      <c r="AG8" s="13"/>
      <c r="AH8" s="13"/>
      <c r="AI8" s="13"/>
      <c r="AJ8" s="13"/>
      <c r="AK8" s="13"/>
      <c r="AL8" s="13"/>
      <c r="AM8" s="13"/>
      <c r="AN8" s="13"/>
      <c r="AO8" s="13"/>
      <c r="AP8" s="13"/>
      <c r="AQ8" s="13"/>
      <c r="AR8" s="13"/>
      <c r="AS8" s="13"/>
      <c r="AT8" s="13"/>
      <c r="AU8" s="13"/>
      <c r="AV8" s="13"/>
      <c r="AW8" s="13"/>
      <c r="AX8" s="13"/>
      <c r="AY8" s="13"/>
      <c r="AZ8" s="13"/>
      <c r="BA8" s="13"/>
      <c r="BB8" s="13"/>
      <c r="BC8" s="13"/>
      <c r="BD8" s="13"/>
      <c r="BE8" s="13"/>
      <c r="BF8" s="13"/>
      <c r="BG8" s="13"/>
      <c r="BH8" s="13"/>
      <c r="BI8" s="13"/>
      <c r="BJ8" s="13"/>
      <c r="BK8" s="13"/>
      <c r="BL8" s="13"/>
      <c r="BM8" s="13"/>
      <c r="BN8" s="13"/>
      <c r="BO8" s="13"/>
      <c r="BP8" s="13"/>
      <c r="BQ8" s="13"/>
      <c r="BR8" s="13"/>
      <c r="BS8" s="13"/>
      <c r="BT8" s="13"/>
      <c r="BU8" s="13"/>
      <c r="BV8" s="13"/>
      <c r="BW8" s="13"/>
      <c r="BX8" s="13"/>
      <c r="BY8" s="13"/>
      <c r="BZ8" s="13"/>
      <c r="CA8" s="13"/>
      <c r="CB8" s="13"/>
      <c r="CC8" s="13"/>
      <c r="CD8" s="13"/>
      <c r="CE8" s="13"/>
      <c r="CF8" s="13"/>
      <c r="CG8" s="13"/>
      <c r="CH8" s="13"/>
      <c r="CI8" s="13"/>
      <c r="CJ8" s="13"/>
      <c r="CK8" s="13"/>
      <c r="CL8" s="169" t="s">
        <v>508</v>
      </c>
      <c r="CM8" s="60"/>
      <c r="CN8" s="12">
        <f t="shared" ref="CN8:DK8" si="9">MONTH(CN2)</f>
        <v>3</v>
      </c>
      <c r="CO8" s="12">
        <f t="shared" si="9"/>
        <v>6</v>
      </c>
      <c r="CP8" s="12">
        <f t="shared" si="9"/>
        <v>9</v>
      </c>
      <c r="CQ8" s="12">
        <f t="shared" si="9"/>
        <v>12</v>
      </c>
      <c r="CR8" s="12">
        <f t="shared" si="9"/>
        <v>3</v>
      </c>
      <c r="CS8" s="12">
        <f t="shared" si="9"/>
        <v>6</v>
      </c>
      <c r="CT8" s="12">
        <f t="shared" si="9"/>
        <v>9</v>
      </c>
      <c r="CU8" s="12">
        <f t="shared" si="9"/>
        <v>12</v>
      </c>
      <c r="CV8" s="12">
        <f t="shared" si="9"/>
        <v>3</v>
      </c>
      <c r="CW8" s="12">
        <f t="shared" si="9"/>
        <v>6</v>
      </c>
      <c r="CX8" s="12">
        <f t="shared" si="9"/>
        <v>9</v>
      </c>
      <c r="CY8" s="12">
        <f t="shared" si="9"/>
        <v>12</v>
      </c>
      <c r="CZ8" s="12">
        <f t="shared" si="9"/>
        <v>3</v>
      </c>
      <c r="DA8" s="12">
        <f t="shared" si="9"/>
        <v>6</v>
      </c>
      <c r="DB8" s="12">
        <f t="shared" si="9"/>
        <v>9</v>
      </c>
      <c r="DC8" s="12">
        <f t="shared" si="9"/>
        <v>12</v>
      </c>
      <c r="DD8" s="12">
        <f t="shared" si="9"/>
        <v>3</v>
      </c>
      <c r="DE8" s="12">
        <f t="shared" si="9"/>
        <v>6</v>
      </c>
      <c r="DF8" s="12">
        <f t="shared" si="9"/>
        <v>9</v>
      </c>
      <c r="DG8" s="12">
        <f t="shared" si="9"/>
        <v>12</v>
      </c>
      <c r="DH8" s="12">
        <f t="shared" si="9"/>
        <v>3</v>
      </c>
      <c r="DI8" s="12">
        <f t="shared" si="9"/>
        <v>6</v>
      </c>
      <c r="DJ8" s="12">
        <f t="shared" si="9"/>
        <v>9</v>
      </c>
      <c r="DK8" s="12">
        <f t="shared" si="9"/>
        <v>12</v>
      </c>
    </row>
    <row r="9" spans="1:115" outlineLevel="1" x14ac:dyDescent="0.4">
      <c r="D9" s="6"/>
      <c r="E9" s="6"/>
      <c r="F9" s="1"/>
      <c r="G9" s="13"/>
      <c r="H9" s="12"/>
      <c r="I9" s="60"/>
      <c r="J9" s="12"/>
      <c r="K9" s="12"/>
      <c r="L9" s="12"/>
      <c r="M9" s="12"/>
      <c r="N9" s="12"/>
      <c r="O9" s="12"/>
      <c r="Q9" s="13"/>
      <c r="R9" s="13"/>
      <c r="S9" s="13"/>
      <c r="T9" s="13"/>
      <c r="U9" s="13"/>
      <c r="V9" s="13"/>
      <c r="W9" s="13"/>
      <c r="X9" s="13"/>
      <c r="Y9" s="13"/>
      <c r="Z9" s="13"/>
      <c r="AA9" s="13"/>
      <c r="AB9" s="13"/>
      <c r="AC9" s="13"/>
      <c r="AD9" s="13"/>
      <c r="AE9" s="13"/>
      <c r="AF9" s="13"/>
      <c r="AG9" s="13"/>
      <c r="AH9" s="13"/>
      <c r="AI9" s="13"/>
      <c r="AJ9" s="13"/>
      <c r="AK9" s="13"/>
      <c r="AL9" s="13"/>
      <c r="AM9" s="13"/>
      <c r="AN9" s="13"/>
      <c r="AO9" s="13"/>
      <c r="AP9" s="13"/>
      <c r="AQ9" s="13"/>
      <c r="AR9" s="13"/>
      <c r="AS9" s="13"/>
      <c r="AT9" s="13"/>
      <c r="AU9" s="13"/>
      <c r="AV9" s="13"/>
      <c r="AW9" s="13"/>
      <c r="AX9" s="13"/>
      <c r="AY9" s="13"/>
      <c r="AZ9" s="13"/>
      <c r="BA9" s="13"/>
      <c r="BB9" s="13"/>
      <c r="BC9" s="13"/>
      <c r="BD9" s="13"/>
      <c r="BE9" s="13"/>
      <c r="BF9" s="13"/>
      <c r="BG9" s="13"/>
      <c r="BH9" s="13"/>
      <c r="BI9" s="13"/>
      <c r="BJ9" s="13"/>
      <c r="BK9" s="13"/>
      <c r="BL9" s="13"/>
      <c r="BM9" s="13"/>
      <c r="BN9" s="13"/>
      <c r="BO9" s="13"/>
      <c r="BP9" s="13"/>
      <c r="BQ9" s="13"/>
      <c r="BR9" s="13"/>
      <c r="BS9" s="13"/>
      <c r="BT9" s="13"/>
      <c r="BU9" s="13"/>
      <c r="BV9" s="13"/>
      <c r="BW9" s="13"/>
      <c r="BX9" s="13"/>
      <c r="BY9" s="13"/>
      <c r="BZ9" s="13"/>
      <c r="CA9" s="13"/>
      <c r="CB9" s="13"/>
      <c r="CC9" s="13"/>
      <c r="CD9" s="13"/>
      <c r="CE9" s="13"/>
      <c r="CF9" s="13"/>
      <c r="CG9" s="13"/>
      <c r="CH9" s="13"/>
      <c r="CI9" s="13"/>
      <c r="CJ9" s="13"/>
      <c r="CK9" s="13"/>
      <c r="CL9" s="169" t="s">
        <v>508</v>
      </c>
      <c r="CM9" s="60"/>
      <c r="CN9" s="12">
        <f t="shared" ref="CN9:DK9" si="10">ROUNDUP(MONTH(CN2)/3,0)</f>
        <v>1</v>
      </c>
      <c r="CO9" s="12">
        <f t="shared" si="10"/>
        <v>2</v>
      </c>
      <c r="CP9" s="12">
        <f t="shared" si="10"/>
        <v>3</v>
      </c>
      <c r="CQ9" s="12">
        <f t="shared" si="10"/>
        <v>4</v>
      </c>
      <c r="CR9" s="12">
        <f t="shared" si="10"/>
        <v>1</v>
      </c>
      <c r="CS9" s="12">
        <f t="shared" si="10"/>
        <v>2</v>
      </c>
      <c r="CT9" s="12">
        <f t="shared" si="10"/>
        <v>3</v>
      </c>
      <c r="CU9" s="12">
        <f t="shared" si="10"/>
        <v>4</v>
      </c>
      <c r="CV9" s="12">
        <f t="shared" si="10"/>
        <v>1</v>
      </c>
      <c r="CW9" s="12">
        <f t="shared" si="10"/>
        <v>2</v>
      </c>
      <c r="CX9" s="12">
        <f t="shared" si="10"/>
        <v>3</v>
      </c>
      <c r="CY9" s="12">
        <f t="shared" si="10"/>
        <v>4</v>
      </c>
      <c r="CZ9" s="12">
        <f t="shared" si="10"/>
        <v>1</v>
      </c>
      <c r="DA9" s="12">
        <f t="shared" si="10"/>
        <v>2</v>
      </c>
      <c r="DB9" s="12">
        <f t="shared" si="10"/>
        <v>3</v>
      </c>
      <c r="DC9" s="12">
        <f t="shared" si="10"/>
        <v>4</v>
      </c>
      <c r="DD9" s="12">
        <f t="shared" si="10"/>
        <v>1</v>
      </c>
      <c r="DE9" s="12">
        <f t="shared" si="10"/>
        <v>2</v>
      </c>
      <c r="DF9" s="12">
        <f t="shared" si="10"/>
        <v>3</v>
      </c>
      <c r="DG9" s="12">
        <f t="shared" si="10"/>
        <v>4</v>
      </c>
      <c r="DH9" s="12">
        <f t="shared" si="10"/>
        <v>1</v>
      </c>
      <c r="DI9" s="12">
        <f t="shared" si="10"/>
        <v>2</v>
      </c>
      <c r="DJ9" s="12">
        <f t="shared" si="10"/>
        <v>3</v>
      </c>
      <c r="DK9" s="12">
        <f t="shared" si="10"/>
        <v>4</v>
      </c>
    </row>
    <row r="10" spans="1:115" ht="5.5" customHeight="1" x14ac:dyDescent="0.4">
      <c r="D10" s="6"/>
      <c r="E10" s="6"/>
      <c r="F10" s="1"/>
      <c r="G10" s="13"/>
      <c r="H10" s="12"/>
      <c r="I10" s="60"/>
      <c r="J10" s="12"/>
      <c r="K10" s="12"/>
      <c r="L10" s="12"/>
      <c r="M10" s="12"/>
      <c r="N10" s="12"/>
      <c r="O10" s="12"/>
      <c r="Q10" s="13"/>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M10" s="60"/>
    </row>
    <row r="11" spans="1:115" x14ac:dyDescent="0.4">
      <c r="A11" s="31"/>
      <c r="B11" s="173" t="s">
        <v>243</v>
      </c>
      <c r="C11" s="102"/>
      <c r="D11" s="103" t="s">
        <v>246</v>
      </c>
      <c r="E11" s="104" t="str">
        <f t="shared" ref="E11:E13" si="11">ROW()&amp;" "&amp;D11</f>
        <v>11 GENASS</v>
      </c>
      <c r="F11" s="103" t="s">
        <v>340</v>
      </c>
      <c r="G11" s="108" t="s">
        <v>229</v>
      </c>
      <c r="H11" s="102"/>
      <c r="I11" s="106"/>
      <c r="J11" s="102"/>
      <c r="K11" s="102"/>
      <c r="L11" s="102"/>
      <c r="M11" s="102"/>
      <c r="N11" s="102"/>
      <c r="O11" s="107"/>
      <c r="Q11" s="137"/>
      <c r="R11" s="105"/>
      <c r="S11" s="105"/>
      <c r="T11" s="105"/>
      <c r="U11" s="105"/>
      <c r="V11" s="105"/>
      <c r="W11" s="105"/>
      <c r="X11" s="105"/>
      <c r="Y11" s="105"/>
      <c r="Z11" s="105"/>
      <c r="AA11" s="105"/>
      <c r="AB11" s="105"/>
      <c r="AC11" s="105"/>
      <c r="AD11" s="105"/>
      <c r="AE11" s="105"/>
      <c r="AF11" s="105"/>
      <c r="AG11" s="105"/>
      <c r="AH11" s="105"/>
      <c r="AI11" s="105"/>
      <c r="AJ11" s="105"/>
      <c r="AK11" s="105"/>
      <c r="AL11" s="105"/>
      <c r="AM11" s="105"/>
      <c r="AN11" s="105"/>
      <c r="AO11" s="105"/>
      <c r="AP11" s="105"/>
      <c r="AQ11" s="105"/>
      <c r="AR11" s="105"/>
      <c r="AS11" s="105"/>
      <c r="AT11" s="105"/>
      <c r="AU11" s="105"/>
      <c r="AV11" s="105"/>
      <c r="AW11" s="105"/>
      <c r="AX11" s="105"/>
      <c r="AY11" s="105"/>
      <c r="AZ11" s="105"/>
      <c r="BA11" s="105"/>
      <c r="BB11" s="105"/>
      <c r="BC11" s="105"/>
      <c r="BD11" s="105"/>
      <c r="BE11" s="105"/>
      <c r="BF11" s="105"/>
      <c r="BG11" s="105"/>
      <c r="BH11" s="105"/>
      <c r="BI11" s="105"/>
      <c r="BJ11" s="105"/>
      <c r="BK11" s="105"/>
      <c r="BL11" s="105"/>
      <c r="BM11" s="105"/>
      <c r="BN11" s="105"/>
      <c r="BO11" s="105"/>
      <c r="BP11" s="105"/>
      <c r="BQ11" s="105"/>
      <c r="BR11" s="105"/>
      <c r="BS11" s="105"/>
      <c r="BT11" s="105"/>
      <c r="BU11" s="105"/>
      <c r="BV11" s="105"/>
      <c r="BW11" s="105"/>
      <c r="BX11" s="105"/>
      <c r="BY11" s="105"/>
      <c r="BZ11" s="105"/>
      <c r="CA11" s="105"/>
      <c r="CB11" s="105"/>
      <c r="CC11" s="105"/>
      <c r="CD11" s="105"/>
      <c r="CE11" s="105"/>
      <c r="CF11" s="105"/>
      <c r="CG11" s="105"/>
      <c r="CH11" s="105"/>
      <c r="CI11" s="105"/>
      <c r="CJ11" s="105"/>
      <c r="CK11" s="109"/>
      <c r="CM11" s="244"/>
      <c r="CN11" s="247"/>
      <c r="CO11" s="103"/>
      <c r="CP11" s="103"/>
      <c r="CQ11" s="103"/>
      <c r="CR11" s="103"/>
      <c r="CS11" s="103"/>
      <c r="CT11" s="103"/>
      <c r="CU11" s="103"/>
      <c r="CV11" s="103"/>
      <c r="CW11" s="103"/>
      <c r="CX11" s="103"/>
      <c r="CY11" s="103"/>
      <c r="CZ11" s="103"/>
      <c r="DA11" s="103"/>
      <c r="DB11" s="103"/>
      <c r="DC11" s="103"/>
      <c r="DD11" s="103"/>
      <c r="DE11" s="103"/>
      <c r="DF11" s="103"/>
      <c r="DG11" s="103"/>
      <c r="DH11" s="103"/>
      <c r="DI11" s="103"/>
      <c r="DJ11" s="103"/>
      <c r="DK11" s="246"/>
    </row>
    <row r="12" spans="1:115" x14ac:dyDescent="0.4">
      <c r="A12" s="64"/>
      <c r="B12" s="172" t="str">
        <f>E12</f>
        <v>12 GENASS</v>
      </c>
      <c r="D12" t="s">
        <v>246</v>
      </c>
      <c r="E12" t="str">
        <f t="shared" si="11"/>
        <v>12 GENASS</v>
      </c>
      <c r="G12" s="95" t="s">
        <v>230</v>
      </c>
      <c r="H12" s="86">
        <v>0.25</v>
      </c>
      <c r="I12" s="53"/>
      <c r="J12" s="53"/>
      <c r="K12" s="53"/>
      <c r="L12" s="53"/>
      <c r="M12" s="53"/>
      <c r="N12" s="53"/>
      <c r="O12" s="53"/>
      <c r="P12" s="53"/>
      <c r="Q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M12" s="53"/>
    </row>
    <row r="13" spans="1:115" x14ac:dyDescent="0.4">
      <c r="A13" s="64"/>
      <c r="B13" s="172" t="str">
        <f>E13</f>
        <v>13 GENASS</v>
      </c>
      <c r="D13" t="s">
        <v>246</v>
      </c>
      <c r="E13" t="str">
        <f t="shared" si="11"/>
        <v>13 GENASS</v>
      </c>
      <c r="G13" s="125" t="s">
        <v>318</v>
      </c>
      <c r="H13" s="18">
        <v>100000</v>
      </c>
      <c r="I13" s="53"/>
      <c r="J13" s="53"/>
      <c r="K13" s="53"/>
      <c r="L13" s="53"/>
      <c r="M13" s="53"/>
      <c r="N13" s="53"/>
      <c r="O13" s="53"/>
      <c r="P13" s="53"/>
      <c r="Q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M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row>
    <row r="14" spans="1:115" x14ac:dyDescent="0.4">
      <c r="B14"/>
      <c r="G14"/>
      <c r="I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M14"/>
    </row>
    <row r="15" spans="1:115" x14ac:dyDescent="0.4">
      <c r="B15"/>
      <c r="G15"/>
      <c r="I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M15"/>
    </row>
    <row r="16" spans="1:115" x14ac:dyDescent="0.4">
      <c r="B16"/>
      <c r="G16"/>
      <c r="I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M16"/>
    </row>
    <row r="17" customFormat="1" x14ac:dyDescent="0.4"/>
    <row r="18" customFormat="1" x14ac:dyDescent="0.4"/>
    <row r="19" customFormat="1" x14ac:dyDescent="0.4"/>
    <row r="20" customFormat="1" x14ac:dyDescent="0.4"/>
    <row r="21" customFormat="1" x14ac:dyDescent="0.4"/>
    <row r="22" customFormat="1" x14ac:dyDescent="0.4"/>
    <row r="23" customFormat="1" x14ac:dyDescent="0.4"/>
    <row r="24" customFormat="1" x14ac:dyDescent="0.4"/>
    <row r="25" customFormat="1" x14ac:dyDescent="0.4"/>
    <row r="26" customFormat="1" x14ac:dyDescent="0.4"/>
    <row r="27" customFormat="1" x14ac:dyDescent="0.4"/>
    <row r="28" customFormat="1" x14ac:dyDescent="0.4"/>
    <row r="29" customFormat="1" x14ac:dyDescent="0.4"/>
    <row r="30" customFormat="1" x14ac:dyDescent="0.4"/>
    <row r="31" customFormat="1" x14ac:dyDescent="0.4"/>
    <row r="32" customFormat="1" x14ac:dyDescent="0.4"/>
    <row r="33" customFormat="1" x14ac:dyDescent="0.4"/>
    <row r="34" customFormat="1" x14ac:dyDescent="0.4"/>
    <row r="35" customFormat="1" x14ac:dyDescent="0.4"/>
    <row r="36" customFormat="1" x14ac:dyDescent="0.4"/>
    <row r="37" customFormat="1" x14ac:dyDescent="0.4"/>
    <row r="38" customFormat="1" x14ac:dyDescent="0.4"/>
    <row r="39" customFormat="1" x14ac:dyDescent="0.4"/>
    <row r="40" customFormat="1" x14ac:dyDescent="0.4"/>
    <row r="41" customFormat="1" x14ac:dyDescent="0.4"/>
    <row r="42" customFormat="1" x14ac:dyDescent="0.4"/>
    <row r="43" customFormat="1" x14ac:dyDescent="0.4"/>
    <row r="44" customFormat="1" x14ac:dyDescent="0.4"/>
    <row r="45" customFormat="1" x14ac:dyDescent="0.4"/>
    <row r="46" customFormat="1" x14ac:dyDescent="0.4"/>
    <row r="47" customFormat="1" x14ac:dyDescent="0.4"/>
    <row r="48" customFormat="1" x14ac:dyDescent="0.4"/>
    <row r="49" customFormat="1" x14ac:dyDescent="0.4"/>
    <row r="50" customFormat="1" x14ac:dyDescent="0.4"/>
    <row r="51" customFormat="1" x14ac:dyDescent="0.4"/>
    <row r="52" customFormat="1" x14ac:dyDescent="0.4"/>
    <row r="53" customFormat="1" x14ac:dyDescent="0.4"/>
    <row r="54" customFormat="1" x14ac:dyDescent="0.4"/>
    <row r="55" customFormat="1" x14ac:dyDescent="0.4"/>
    <row r="56" customFormat="1" x14ac:dyDescent="0.4"/>
    <row r="57" customFormat="1" x14ac:dyDescent="0.4"/>
    <row r="58" customFormat="1" x14ac:dyDescent="0.4"/>
    <row r="59" customFormat="1" x14ac:dyDescent="0.4"/>
    <row r="60" customFormat="1" x14ac:dyDescent="0.4"/>
    <row r="61" customFormat="1" x14ac:dyDescent="0.4"/>
    <row r="62" customFormat="1" x14ac:dyDescent="0.4"/>
    <row r="63" customFormat="1" x14ac:dyDescent="0.4"/>
    <row r="64" customFormat="1" x14ac:dyDescent="0.4"/>
    <row r="65" customFormat="1" x14ac:dyDescent="0.4"/>
    <row r="66" customFormat="1" x14ac:dyDescent="0.4"/>
    <row r="67" customFormat="1" x14ac:dyDescent="0.4"/>
    <row r="68" customFormat="1" x14ac:dyDescent="0.4"/>
    <row r="69" customFormat="1" x14ac:dyDescent="0.4"/>
    <row r="70" customFormat="1" x14ac:dyDescent="0.4"/>
    <row r="71" customFormat="1" x14ac:dyDescent="0.4"/>
    <row r="72" customFormat="1" x14ac:dyDescent="0.4"/>
    <row r="73" customFormat="1" x14ac:dyDescent="0.4"/>
    <row r="74" customFormat="1" x14ac:dyDescent="0.4"/>
    <row r="75" customFormat="1" x14ac:dyDescent="0.4"/>
    <row r="76" customFormat="1" x14ac:dyDescent="0.4"/>
    <row r="77" customFormat="1" x14ac:dyDescent="0.4"/>
    <row r="78" customFormat="1" x14ac:dyDescent="0.4"/>
    <row r="79" customFormat="1" x14ac:dyDescent="0.4"/>
    <row r="80" customFormat="1" x14ac:dyDescent="0.4"/>
    <row r="81" customFormat="1" x14ac:dyDescent="0.4"/>
    <row r="82" customFormat="1" x14ac:dyDescent="0.4"/>
    <row r="83" customFormat="1" x14ac:dyDescent="0.4"/>
    <row r="84" customFormat="1" x14ac:dyDescent="0.4"/>
    <row r="85" customFormat="1" x14ac:dyDescent="0.4"/>
    <row r="86" customFormat="1" x14ac:dyDescent="0.4"/>
    <row r="87" customFormat="1" x14ac:dyDescent="0.4"/>
    <row r="88" customFormat="1" x14ac:dyDescent="0.4"/>
    <row r="89" customFormat="1" x14ac:dyDescent="0.4"/>
    <row r="90" customFormat="1" x14ac:dyDescent="0.4"/>
    <row r="91" customFormat="1" x14ac:dyDescent="0.4"/>
    <row r="92" customFormat="1" x14ac:dyDescent="0.4"/>
    <row r="93" customFormat="1" x14ac:dyDescent="0.4"/>
    <row r="94" customFormat="1" x14ac:dyDescent="0.4"/>
    <row r="95" customFormat="1" x14ac:dyDescent="0.4"/>
    <row r="96" customFormat="1" x14ac:dyDescent="0.4"/>
    <row r="97" customFormat="1" x14ac:dyDescent="0.4"/>
    <row r="98" customFormat="1" x14ac:dyDescent="0.4"/>
    <row r="99" customFormat="1" x14ac:dyDescent="0.4"/>
    <row r="100" customFormat="1" x14ac:dyDescent="0.4"/>
    <row r="101" customFormat="1" x14ac:dyDescent="0.4"/>
    <row r="102" customFormat="1" x14ac:dyDescent="0.4"/>
    <row r="103" customFormat="1" x14ac:dyDescent="0.4"/>
    <row r="104" customFormat="1" x14ac:dyDescent="0.4"/>
    <row r="105" customFormat="1" x14ac:dyDescent="0.4"/>
    <row r="106" customFormat="1" x14ac:dyDescent="0.4"/>
    <row r="107" customFormat="1" x14ac:dyDescent="0.4"/>
    <row r="108" customFormat="1" x14ac:dyDescent="0.4"/>
    <row r="109" customFormat="1" x14ac:dyDescent="0.4"/>
    <row r="110" customFormat="1" x14ac:dyDescent="0.4"/>
    <row r="111" customFormat="1" x14ac:dyDescent="0.4"/>
    <row r="112" customFormat="1" x14ac:dyDescent="0.4"/>
    <row r="113" customFormat="1" x14ac:dyDescent="0.4"/>
    <row r="114" customFormat="1" x14ac:dyDescent="0.4"/>
    <row r="115" customFormat="1" x14ac:dyDescent="0.4"/>
    <row r="116" customFormat="1" x14ac:dyDescent="0.4"/>
    <row r="117" customFormat="1" x14ac:dyDescent="0.4"/>
    <row r="118" customFormat="1" x14ac:dyDescent="0.4"/>
    <row r="119" customFormat="1" x14ac:dyDescent="0.4"/>
    <row r="120" customFormat="1" x14ac:dyDescent="0.4"/>
    <row r="121" customFormat="1" x14ac:dyDescent="0.4"/>
    <row r="122" customFormat="1" x14ac:dyDescent="0.4"/>
    <row r="123" customFormat="1" x14ac:dyDescent="0.4"/>
    <row r="124" customFormat="1" x14ac:dyDescent="0.4"/>
    <row r="125" customFormat="1" x14ac:dyDescent="0.4"/>
    <row r="126" customFormat="1" x14ac:dyDescent="0.4"/>
    <row r="127" customFormat="1" x14ac:dyDescent="0.4"/>
    <row r="128" customFormat="1" x14ac:dyDescent="0.4"/>
    <row r="129" customFormat="1" x14ac:dyDescent="0.4"/>
    <row r="130" customFormat="1" x14ac:dyDescent="0.4"/>
    <row r="131" customFormat="1" x14ac:dyDescent="0.4"/>
    <row r="132" customFormat="1" x14ac:dyDescent="0.4"/>
    <row r="133" customFormat="1" x14ac:dyDescent="0.4"/>
    <row r="134" customFormat="1" x14ac:dyDescent="0.4"/>
    <row r="135" customFormat="1" x14ac:dyDescent="0.4"/>
    <row r="136" customFormat="1" x14ac:dyDescent="0.4"/>
    <row r="137" customFormat="1" x14ac:dyDescent="0.4"/>
    <row r="138" customFormat="1" x14ac:dyDescent="0.4"/>
    <row r="139" customFormat="1" x14ac:dyDescent="0.4"/>
    <row r="140" customFormat="1" x14ac:dyDescent="0.4"/>
    <row r="141" customFormat="1" x14ac:dyDescent="0.4"/>
    <row r="142" customFormat="1" x14ac:dyDescent="0.4"/>
    <row r="143" customFormat="1" x14ac:dyDescent="0.4"/>
    <row r="144" customFormat="1" x14ac:dyDescent="0.4"/>
    <row r="145" customFormat="1" x14ac:dyDescent="0.4"/>
    <row r="146" customFormat="1" x14ac:dyDescent="0.4"/>
    <row r="147" customFormat="1" x14ac:dyDescent="0.4"/>
    <row r="148" customFormat="1" x14ac:dyDescent="0.4"/>
    <row r="149" customFormat="1" x14ac:dyDescent="0.4"/>
    <row r="150" customFormat="1" x14ac:dyDescent="0.4"/>
    <row r="151" customFormat="1" x14ac:dyDescent="0.4"/>
    <row r="152" customFormat="1" x14ac:dyDescent="0.4"/>
    <row r="153" customFormat="1" x14ac:dyDescent="0.4"/>
    <row r="154" customFormat="1" x14ac:dyDescent="0.4"/>
    <row r="155" customFormat="1" x14ac:dyDescent="0.4"/>
    <row r="156" customFormat="1" x14ac:dyDescent="0.4"/>
    <row r="157" customFormat="1" x14ac:dyDescent="0.4"/>
    <row r="158" customFormat="1" x14ac:dyDescent="0.4"/>
    <row r="159" customFormat="1" x14ac:dyDescent="0.4"/>
    <row r="160" customFormat="1" x14ac:dyDescent="0.4"/>
    <row r="161" customFormat="1" x14ac:dyDescent="0.4"/>
    <row r="162" customFormat="1" x14ac:dyDescent="0.4"/>
    <row r="163" customFormat="1" x14ac:dyDescent="0.4"/>
    <row r="164" customFormat="1" x14ac:dyDescent="0.4"/>
    <row r="165" customFormat="1" x14ac:dyDescent="0.4"/>
    <row r="166" customFormat="1" x14ac:dyDescent="0.4"/>
    <row r="167" customFormat="1" x14ac:dyDescent="0.4"/>
    <row r="168" customFormat="1" x14ac:dyDescent="0.4"/>
    <row r="169" customFormat="1" x14ac:dyDescent="0.4"/>
    <row r="170" customFormat="1" x14ac:dyDescent="0.4"/>
    <row r="171" customFormat="1" x14ac:dyDescent="0.4"/>
    <row r="172" customFormat="1" x14ac:dyDescent="0.4"/>
    <row r="173" customFormat="1" x14ac:dyDescent="0.4"/>
    <row r="174" customFormat="1" x14ac:dyDescent="0.4"/>
    <row r="175" customFormat="1" x14ac:dyDescent="0.4"/>
    <row r="176" customFormat="1" x14ac:dyDescent="0.4"/>
    <row r="177" customFormat="1" x14ac:dyDescent="0.4"/>
    <row r="178" customFormat="1" x14ac:dyDescent="0.4"/>
    <row r="179" customFormat="1" x14ac:dyDescent="0.4"/>
    <row r="180" customFormat="1" x14ac:dyDescent="0.4"/>
    <row r="181" customFormat="1" x14ac:dyDescent="0.4"/>
    <row r="182" customFormat="1" x14ac:dyDescent="0.4"/>
    <row r="183" customFormat="1" x14ac:dyDescent="0.4"/>
    <row r="184" customFormat="1" x14ac:dyDescent="0.4"/>
    <row r="185" customFormat="1" x14ac:dyDescent="0.4"/>
    <row r="186" customFormat="1" x14ac:dyDescent="0.4"/>
    <row r="187" customFormat="1" x14ac:dyDescent="0.4"/>
    <row r="188" customFormat="1" x14ac:dyDescent="0.4"/>
    <row r="189" customFormat="1" x14ac:dyDescent="0.4"/>
    <row r="190" customFormat="1" x14ac:dyDescent="0.4"/>
    <row r="191" customFormat="1" x14ac:dyDescent="0.4"/>
    <row r="192" customFormat="1" x14ac:dyDescent="0.4"/>
    <row r="193" customFormat="1" x14ac:dyDescent="0.4"/>
    <row r="194" customFormat="1" x14ac:dyDescent="0.4"/>
    <row r="195" customFormat="1" x14ac:dyDescent="0.4"/>
    <row r="196" customFormat="1" x14ac:dyDescent="0.4"/>
    <row r="197" customFormat="1" x14ac:dyDescent="0.4"/>
    <row r="198" customFormat="1" x14ac:dyDescent="0.4"/>
    <row r="199" customFormat="1" x14ac:dyDescent="0.4"/>
    <row r="200" customFormat="1" x14ac:dyDescent="0.4"/>
    <row r="201" customFormat="1" x14ac:dyDescent="0.4"/>
    <row r="202" customFormat="1" x14ac:dyDescent="0.4"/>
    <row r="203" customFormat="1" x14ac:dyDescent="0.4"/>
    <row r="204" customFormat="1" x14ac:dyDescent="0.4"/>
    <row r="205" customFormat="1" x14ac:dyDescent="0.4"/>
    <row r="206" customFormat="1" x14ac:dyDescent="0.4"/>
    <row r="207" customFormat="1" x14ac:dyDescent="0.4"/>
    <row r="208" customFormat="1" x14ac:dyDescent="0.4"/>
    <row r="209" customFormat="1" x14ac:dyDescent="0.4"/>
    <row r="210" customFormat="1" x14ac:dyDescent="0.4"/>
    <row r="211" customFormat="1" x14ac:dyDescent="0.4"/>
    <row r="212" customFormat="1" x14ac:dyDescent="0.4"/>
    <row r="213" customFormat="1" x14ac:dyDescent="0.4"/>
    <row r="214" customFormat="1" x14ac:dyDescent="0.4"/>
    <row r="215" customFormat="1" x14ac:dyDescent="0.4"/>
    <row r="216" customFormat="1" x14ac:dyDescent="0.4"/>
    <row r="217" customFormat="1" x14ac:dyDescent="0.4"/>
    <row r="218" customFormat="1" x14ac:dyDescent="0.4"/>
    <row r="219" customFormat="1" x14ac:dyDescent="0.4"/>
    <row r="220" customFormat="1" x14ac:dyDescent="0.4"/>
    <row r="221" customFormat="1" x14ac:dyDescent="0.4"/>
    <row r="222" customFormat="1" x14ac:dyDescent="0.4"/>
    <row r="223" customFormat="1" x14ac:dyDescent="0.4"/>
    <row r="224" customFormat="1" x14ac:dyDescent="0.4"/>
    <row r="225" customFormat="1" x14ac:dyDescent="0.4"/>
    <row r="226" customFormat="1" x14ac:dyDescent="0.4"/>
    <row r="227" customFormat="1" x14ac:dyDescent="0.4"/>
    <row r="228" customFormat="1" x14ac:dyDescent="0.4"/>
    <row r="229" customFormat="1" x14ac:dyDescent="0.4"/>
    <row r="230" customFormat="1" x14ac:dyDescent="0.4"/>
    <row r="231" customFormat="1" x14ac:dyDescent="0.4"/>
    <row r="232" customFormat="1" x14ac:dyDescent="0.4"/>
    <row r="233" customFormat="1" x14ac:dyDescent="0.4"/>
    <row r="234" customFormat="1" x14ac:dyDescent="0.4"/>
    <row r="235" customFormat="1" x14ac:dyDescent="0.4"/>
    <row r="236" customFormat="1" x14ac:dyDescent="0.4"/>
    <row r="237" customFormat="1" x14ac:dyDescent="0.4"/>
    <row r="238" customFormat="1" x14ac:dyDescent="0.4"/>
    <row r="239" customFormat="1" x14ac:dyDescent="0.4"/>
    <row r="240" customFormat="1" x14ac:dyDescent="0.4"/>
    <row r="241" customFormat="1" x14ac:dyDescent="0.4"/>
    <row r="242" customFormat="1" x14ac:dyDescent="0.4"/>
    <row r="243" customFormat="1" x14ac:dyDescent="0.4"/>
    <row r="244" customFormat="1" x14ac:dyDescent="0.4"/>
    <row r="245" customFormat="1" x14ac:dyDescent="0.4"/>
    <row r="246" customFormat="1" x14ac:dyDescent="0.4"/>
    <row r="247" customFormat="1" x14ac:dyDescent="0.4"/>
    <row r="248" customFormat="1" x14ac:dyDescent="0.4"/>
    <row r="249" customFormat="1" x14ac:dyDescent="0.4"/>
    <row r="250" customFormat="1" x14ac:dyDescent="0.4"/>
    <row r="251" customFormat="1" x14ac:dyDescent="0.4"/>
    <row r="252" customFormat="1" x14ac:dyDescent="0.4"/>
    <row r="253" customFormat="1" x14ac:dyDescent="0.4"/>
    <row r="254" customFormat="1" x14ac:dyDescent="0.4"/>
    <row r="255" customFormat="1" x14ac:dyDescent="0.4"/>
    <row r="256" customFormat="1" x14ac:dyDescent="0.4"/>
    <row r="257" customFormat="1" x14ac:dyDescent="0.4"/>
    <row r="258" customFormat="1" x14ac:dyDescent="0.4"/>
    <row r="259" customFormat="1" x14ac:dyDescent="0.4"/>
    <row r="260" customFormat="1" x14ac:dyDescent="0.4"/>
    <row r="261" customFormat="1" x14ac:dyDescent="0.4"/>
    <row r="262" customFormat="1" x14ac:dyDescent="0.4"/>
    <row r="263" customFormat="1" x14ac:dyDescent="0.4"/>
    <row r="264" customFormat="1" x14ac:dyDescent="0.4"/>
    <row r="265" customFormat="1" x14ac:dyDescent="0.4"/>
    <row r="266" customFormat="1" x14ac:dyDescent="0.4"/>
    <row r="267" customFormat="1" x14ac:dyDescent="0.4"/>
    <row r="268" customFormat="1" x14ac:dyDescent="0.4"/>
    <row r="269" customFormat="1" x14ac:dyDescent="0.4"/>
    <row r="270" customFormat="1" x14ac:dyDescent="0.4"/>
    <row r="271" customFormat="1" x14ac:dyDescent="0.4"/>
    <row r="272" customFormat="1" x14ac:dyDescent="0.4"/>
    <row r="273" customFormat="1" x14ac:dyDescent="0.4"/>
    <row r="274" customFormat="1" x14ac:dyDescent="0.4"/>
    <row r="275" customFormat="1" x14ac:dyDescent="0.4"/>
    <row r="276" customFormat="1" x14ac:dyDescent="0.4"/>
    <row r="277" customFormat="1" x14ac:dyDescent="0.4"/>
    <row r="278" customFormat="1" x14ac:dyDescent="0.4"/>
    <row r="279" customFormat="1" x14ac:dyDescent="0.4"/>
    <row r="280" customFormat="1" x14ac:dyDescent="0.4"/>
    <row r="281" customFormat="1" x14ac:dyDescent="0.4"/>
    <row r="282" customFormat="1" x14ac:dyDescent="0.4"/>
    <row r="283" customFormat="1" x14ac:dyDescent="0.4"/>
    <row r="284" customFormat="1" x14ac:dyDescent="0.4"/>
    <row r="285" customFormat="1" x14ac:dyDescent="0.4"/>
    <row r="286" customFormat="1" x14ac:dyDescent="0.4"/>
    <row r="287" customFormat="1" x14ac:dyDescent="0.4"/>
    <row r="288" customFormat="1" x14ac:dyDescent="0.4"/>
    <row r="289" customFormat="1" x14ac:dyDescent="0.4"/>
    <row r="290" customFormat="1" x14ac:dyDescent="0.4"/>
    <row r="291" customFormat="1" x14ac:dyDescent="0.4"/>
    <row r="292" customFormat="1" x14ac:dyDescent="0.4"/>
    <row r="293" customFormat="1" x14ac:dyDescent="0.4"/>
    <row r="294" customFormat="1" x14ac:dyDescent="0.4"/>
    <row r="295" customFormat="1" x14ac:dyDescent="0.4"/>
    <row r="296" customFormat="1" x14ac:dyDescent="0.4"/>
    <row r="297" customFormat="1" x14ac:dyDescent="0.4"/>
    <row r="298" customFormat="1" x14ac:dyDescent="0.4"/>
    <row r="299" customFormat="1" x14ac:dyDescent="0.4"/>
    <row r="300" customFormat="1" collapsed="1" x14ac:dyDescent="0.4"/>
    <row r="301" customFormat="1" x14ac:dyDescent="0.4"/>
    <row r="302" customFormat="1" x14ac:dyDescent="0.4"/>
    <row r="303" customFormat="1" x14ac:dyDescent="0.4"/>
    <row r="304" customFormat="1" x14ac:dyDescent="0.4"/>
    <row r="305" customFormat="1" x14ac:dyDescent="0.4"/>
    <row r="306" customFormat="1" x14ac:dyDescent="0.4"/>
    <row r="307" customFormat="1" x14ac:dyDescent="0.4"/>
    <row r="308" customFormat="1" x14ac:dyDescent="0.4"/>
    <row r="309" customFormat="1" x14ac:dyDescent="0.4"/>
    <row r="310" customFormat="1" x14ac:dyDescent="0.4"/>
    <row r="311" customFormat="1" x14ac:dyDescent="0.4"/>
    <row r="312" customFormat="1" x14ac:dyDescent="0.4"/>
    <row r="313" customFormat="1" x14ac:dyDescent="0.4"/>
    <row r="314" customFormat="1" x14ac:dyDescent="0.4"/>
    <row r="315" customFormat="1" x14ac:dyDescent="0.4"/>
    <row r="316" customFormat="1" x14ac:dyDescent="0.4"/>
    <row r="317" customFormat="1" x14ac:dyDescent="0.4"/>
    <row r="318" customFormat="1" x14ac:dyDescent="0.4"/>
    <row r="319" customFormat="1" x14ac:dyDescent="0.4"/>
    <row r="320" customFormat="1" x14ac:dyDescent="0.4"/>
    <row r="321" customFormat="1" x14ac:dyDescent="0.4"/>
    <row r="322" customFormat="1" x14ac:dyDescent="0.4"/>
    <row r="323" customFormat="1" x14ac:dyDescent="0.4"/>
    <row r="324" customFormat="1" x14ac:dyDescent="0.4"/>
    <row r="325" customFormat="1" x14ac:dyDescent="0.4"/>
    <row r="326" customFormat="1" x14ac:dyDescent="0.4"/>
    <row r="327" customFormat="1" x14ac:dyDescent="0.4"/>
    <row r="328" customFormat="1" x14ac:dyDescent="0.4"/>
    <row r="329" customFormat="1" x14ac:dyDescent="0.4"/>
    <row r="330" customFormat="1" x14ac:dyDescent="0.4"/>
    <row r="331" customFormat="1" x14ac:dyDescent="0.4"/>
    <row r="332" customFormat="1" x14ac:dyDescent="0.4"/>
    <row r="333" customFormat="1" x14ac:dyDescent="0.4"/>
    <row r="334" customFormat="1" x14ac:dyDescent="0.4"/>
    <row r="335" customFormat="1" x14ac:dyDescent="0.4"/>
    <row r="336" customFormat="1" x14ac:dyDescent="0.4"/>
    <row r="337" customFormat="1" x14ac:dyDescent="0.4"/>
    <row r="338" customFormat="1" x14ac:dyDescent="0.4"/>
    <row r="339" customFormat="1" x14ac:dyDescent="0.4"/>
    <row r="340" customFormat="1" x14ac:dyDescent="0.4"/>
    <row r="341" customFormat="1" x14ac:dyDescent="0.4"/>
    <row r="342" customFormat="1" x14ac:dyDescent="0.4"/>
    <row r="343" customFormat="1" x14ac:dyDescent="0.4"/>
    <row r="344" customFormat="1" x14ac:dyDescent="0.4"/>
    <row r="345" customFormat="1" x14ac:dyDescent="0.4"/>
    <row r="346" customFormat="1" x14ac:dyDescent="0.4"/>
    <row r="347" customFormat="1" x14ac:dyDescent="0.4"/>
    <row r="348" customFormat="1" x14ac:dyDescent="0.4"/>
    <row r="349" customFormat="1" x14ac:dyDescent="0.4"/>
    <row r="350" customFormat="1" x14ac:dyDescent="0.4"/>
    <row r="351" customFormat="1" x14ac:dyDescent="0.4"/>
    <row r="352" customFormat="1" x14ac:dyDescent="0.4"/>
    <row r="353" customFormat="1" x14ac:dyDescent="0.4"/>
    <row r="354" customFormat="1" x14ac:dyDescent="0.4"/>
    <row r="355" customFormat="1" x14ac:dyDescent="0.4"/>
    <row r="356" customFormat="1" x14ac:dyDescent="0.4"/>
    <row r="357" customFormat="1" x14ac:dyDescent="0.4"/>
    <row r="358" customFormat="1" x14ac:dyDescent="0.4"/>
    <row r="359" customFormat="1" x14ac:dyDescent="0.4"/>
    <row r="360" customFormat="1" x14ac:dyDescent="0.4"/>
    <row r="361" customFormat="1" x14ac:dyDescent="0.4"/>
    <row r="362" customFormat="1" x14ac:dyDescent="0.4"/>
    <row r="363" customFormat="1" x14ac:dyDescent="0.4"/>
    <row r="364" customFormat="1" x14ac:dyDescent="0.4"/>
    <row r="365" customFormat="1" x14ac:dyDescent="0.4"/>
    <row r="366" customFormat="1" x14ac:dyDescent="0.4"/>
    <row r="367" customFormat="1" x14ac:dyDescent="0.4"/>
    <row r="368" customFormat="1" x14ac:dyDescent="0.4"/>
    <row r="369" customFormat="1" x14ac:dyDescent="0.4"/>
    <row r="370" customFormat="1" x14ac:dyDescent="0.4"/>
    <row r="371" customFormat="1" x14ac:dyDescent="0.4"/>
    <row r="372" customFormat="1" x14ac:dyDescent="0.4"/>
    <row r="373" customFormat="1" x14ac:dyDescent="0.4"/>
    <row r="374" customFormat="1" x14ac:dyDescent="0.4"/>
    <row r="375" customFormat="1" x14ac:dyDescent="0.4"/>
    <row r="376" customFormat="1" x14ac:dyDescent="0.4"/>
    <row r="377" customFormat="1" x14ac:dyDescent="0.4"/>
    <row r="378" customFormat="1" x14ac:dyDescent="0.4"/>
    <row r="379" customFormat="1" x14ac:dyDescent="0.4"/>
    <row r="380" customFormat="1" x14ac:dyDescent="0.4"/>
    <row r="381" customFormat="1" x14ac:dyDescent="0.4"/>
    <row r="382" customFormat="1" x14ac:dyDescent="0.4"/>
    <row r="383" customFormat="1" x14ac:dyDescent="0.4"/>
    <row r="384" customFormat="1" x14ac:dyDescent="0.4"/>
    <row r="385" customFormat="1" x14ac:dyDescent="0.4"/>
    <row r="386" customFormat="1" x14ac:dyDescent="0.4"/>
    <row r="387" customFormat="1" x14ac:dyDescent="0.4"/>
    <row r="388" customFormat="1" x14ac:dyDescent="0.4"/>
    <row r="389" customFormat="1" x14ac:dyDescent="0.4"/>
    <row r="390" customFormat="1" x14ac:dyDescent="0.4"/>
    <row r="391" customFormat="1" x14ac:dyDescent="0.4"/>
    <row r="392" customFormat="1" x14ac:dyDescent="0.4"/>
    <row r="393" customFormat="1" x14ac:dyDescent="0.4"/>
    <row r="394" customFormat="1" x14ac:dyDescent="0.4"/>
    <row r="395" customFormat="1" x14ac:dyDescent="0.4"/>
    <row r="396" customFormat="1" x14ac:dyDescent="0.4"/>
    <row r="397" customFormat="1" x14ac:dyDescent="0.4"/>
    <row r="398" customFormat="1" x14ac:dyDescent="0.4"/>
    <row r="399" customFormat="1" x14ac:dyDescent="0.4"/>
    <row r="400" customFormat="1" x14ac:dyDescent="0.4"/>
    <row r="401" customFormat="1" x14ac:dyDescent="0.4"/>
    <row r="402" customFormat="1" x14ac:dyDescent="0.4"/>
    <row r="403" customFormat="1" x14ac:dyDescent="0.4"/>
    <row r="404" customFormat="1" x14ac:dyDescent="0.4"/>
    <row r="405" customFormat="1" x14ac:dyDescent="0.4"/>
    <row r="406" customFormat="1" x14ac:dyDescent="0.4"/>
    <row r="407" customFormat="1" x14ac:dyDescent="0.4"/>
    <row r="408" customFormat="1" x14ac:dyDescent="0.4"/>
    <row r="409" customFormat="1" x14ac:dyDescent="0.4"/>
    <row r="410" customFormat="1" x14ac:dyDescent="0.4"/>
    <row r="411" customFormat="1" x14ac:dyDescent="0.4"/>
    <row r="412" customFormat="1" x14ac:dyDescent="0.4"/>
    <row r="413" customFormat="1" x14ac:dyDescent="0.4"/>
    <row r="414" customFormat="1" x14ac:dyDescent="0.4"/>
    <row r="415" customFormat="1" x14ac:dyDescent="0.4"/>
    <row r="416" customFormat="1" x14ac:dyDescent="0.4"/>
    <row r="417" customFormat="1" x14ac:dyDescent="0.4"/>
    <row r="418" customFormat="1" x14ac:dyDescent="0.4"/>
    <row r="419" customFormat="1" x14ac:dyDescent="0.4"/>
    <row r="420" customFormat="1" x14ac:dyDescent="0.4"/>
    <row r="421" customFormat="1" x14ac:dyDescent="0.4"/>
    <row r="422" customFormat="1" x14ac:dyDescent="0.4"/>
    <row r="423" customFormat="1" x14ac:dyDescent="0.4"/>
    <row r="424" customFormat="1" x14ac:dyDescent="0.4"/>
    <row r="425" customFormat="1" x14ac:dyDescent="0.4"/>
    <row r="426" customFormat="1" x14ac:dyDescent="0.4"/>
    <row r="427" customFormat="1" x14ac:dyDescent="0.4"/>
    <row r="428" customFormat="1" x14ac:dyDescent="0.4"/>
    <row r="429" customFormat="1" x14ac:dyDescent="0.4"/>
    <row r="430" customFormat="1" x14ac:dyDescent="0.4"/>
    <row r="431" customFormat="1" x14ac:dyDescent="0.4"/>
    <row r="432" customFormat="1" x14ac:dyDescent="0.4"/>
    <row r="433" customFormat="1" x14ac:dyDescent="0.4"/>
    <row r="434" customFormat="1" x14ac:dyDescent="0.4"/>
    <row r="435" customFormat="1" x14ac:dyDescent="0.4"/>
    <row r="436" customFormat="1" x14ac:dyDescent="0.4"/>
    <row r="437" customFormat="1" x14ac:dyDescent="0.4"/>
    <row r="438" customFormat="1" x14ac:dyDescent="0.4"/>
    <row r="439" customFormat="1" x14ac:dyDescent="0.4"/>
    <row r="440" customFormat="1" x14ac:dyDescent="0.4"/>
    <row r="441" customFormat="1" x14ac:dyDescent="0.4"/>
    <row r="442" customFormat="1" x14ac:dyDescent="0.4"/>
    <row r="443" customFormat="1" x14ac:dyDescent="0.4"/>
    <row r="444" customFormat="1" x14ac:dyDescent="0.4"/>
    <row r="445" customFormat="1" x14ac:dyDescent="0.4"/>
    <row r="446" customFormat="1" x14ac:dyDescent="0.4"/>
    <row r="447" customFormat="1" x14ac:dyDescent="0.4"/>
    <row r="448" customFormat="1" x14ac:dyDescent="0.4"/>
    <row r="449" customFormat="1" x14ac:dyDescent="0.4"/>
    <row r="450" customFormat="1" x14ac:dyDescent="0.4"/>
    <row r="451" customFormat="1" x14ac:dyDescent="0.4"/>
    <row r="452" customFormat="1" x14ac:dyDescent="0.4"/>
    <row r="453" customFormat="1" x14ac:dyDescent="0.4"/>
    <row r="454" customFormat="1" x14ac:dyDescent="0.4"/>
    <row r="455" customFormat="1" x14ac:dyDescent="0.4"/>
    <row r="456" customFormat="1" x14ac:dyDescent="0.4"/>
    <row r="457" customFormat="1" x14ac:dyDescent="0.4"/>
    <row r="458" customFormat="1" x14ac:dyDescent="0.4"/>
    <row r="459" customFormat="1" x14ac:dyDescent="0.4"/>
    <row r="460" customFormat="1" x14ac:dyDescent="0.4"/>
    <row r="461" customFormat="1" x14ac:dyDescent="0.4"/>
    <row r="462" customFormat="1" x14ac:dyDescent="0.4"/>
    <row r="463" customFormat="1" x14ac:dyDescent="0.4"/>
    <row r="464" customFormat="1" x14ac:dyDescent="0.4"/>
    <row r="465" customFormat="1" x14ac:dyDescent="0.4"/>
    <row r="466" customFormat="1" x14ac:dyDescent="0.4"/>
    <row r="467" customFormat="1" x14ac:dyDescent="0.4"/>
    <row r="468" customFormat="1" x14ac:dyDescent="0.4"/>
    <row r="469" customFormat="1" x14ac:dyDescent="0.4"/>
    <row r="470" customFormat="1" x14ac:dyDescent="0.4"/>
    <row r="471" customFormat="1" x14ac:dyDescent="0.4"/>
    <row r="472" customFormat="1" x14ac:dyDescent="0.4"/>
    <row r="473" customFormat="1" x14ac:dyDescent="0.4"/>
    <row r="474" customFormat="1" x14ac:dyDescent="0.4"/>
    <row r="475" customFormat="1" x14ac:dyDescent="0.4"/>
    <row r="476" customFormat="1" x14ac:dyDescent="0.4"/>
    <row r="477" customFormat="1" x14ac:dyDescent="0.4"/>
    <row r="478" customFormat="1" x14ac:dyDescent="0.4"/>
    <row r="479" customFormat="1" x14ac:dyDescent="0.4"/>
    <row r="480" customFormat="1" x14ac:dyDescent="0.4"/>
    <row r="481" customFormat="1" x14ac:dyDescent="0.4"/>
    <row r="482" customFormat="1" x14ac:dyDescent="0.4"/>
    <row r="483" customFormat="1" x14ac:dyDescent="0.4"/>
    <row r="484" customFormat="1" x14ac:dyDescent="0.4"/>
    <row r="485" customFormat="1" x14ac:dyDescent="0.4"/>
    <row r="486" customFormat="1" x14ac:dyDescent="0.4"/>
    <row r="487" customFormat="1" x14ac:dyDescent="0.4"/>
    <row r="488" customFormat="1" x14ac:dyDescent="0.4"/>
    <row r="489" customFormat="1" x14ac:dyDescent="0.4"/>
    <row r="490" customFormat="1" x14ac:dyDescent="0.4"/>
    <row r="491" customFormat="1" x14ac:dyDescent="0.4"/>
    <row r="492" customFormat="1" x14ac:dyDescent="0.4"/>
    <row r="493" customFormat="1" x14ac:dyDescent="0.4"/>
    <row r="494" customFormat="1" x14ac:dyDescent="0.4"/>
    <row r="495" customFormat="1" x14ac:dyDescent="0.4"/>
    <row r="496" customFormat="1" x14ac:dyDescent="0.4"/>
    <row r="497" customFormat="1" x14ac:dyDescent="0.4"/>
    <row r="498" customFormat="1" x14ac:dyDescent="0.4"/>
    <row r="499" customFormat="1" x14ac:dyDescent="0.4"/>
    <row r="500" customFormat="1" x14ac:dyDescent="0.4"/>
    <row r="501" customFormat="1" x14ac:dyDescent="0.4"/>
    <row r="502" customFormat="1" x14ac:dyDescent="0.4"/>
    <row r="503" customFormat="1" x14ac:dyDescent="0.4"/>
    <row r="504" customFormat="1" x14ac:dyDescent="0.4"/>
    <row r="505" customFormat="1" x14ac:dyDescent="0.4"/>
    <row r="506" customFormat="1" x14ac:dyDescent="0.4"/>
    <row r="507" customFormat="1" x14ac:dyDescent="0.4"/>
    <row r="508" customFormat="1" x14ac:dyDescent="0.4"/>
    <row r="509" customFormat="1" x14ac:dyDescent="0.4"/>
    <row r="510" customFormat="1" x14ac:dyDescent="0.4"/>
    <row r="511" customFormat="1" x14ac:dyDescent="0.4"/>
    <row r="512" customFormat="1" x14ac:dyDescent="0.4"/>
    <row r="513" customFormat="1" x14ac:dyDescent="0.4"/>
    <row r="514" customFormat="1" x14ac:dyDescent="0.4"/>
    <row r="515" customFormat="1" x14ac:dyDescent="0.4"/>
    <row r="516" customFormat="1" x14ac:dyDescent="0.4"/>
    <row r="517" customFormat="1" x14ac:dyDescent="0.4"/>
    <row r="518" customFormat="1" x14ac:dyDescent="0.4"/>
    <row r="519" customFormat="1" x14ac:dyDescent="0.4"/>
    <row r="520" customFormat="1" x14ac:dyDescent="0.4"/>
    <row r="521" customFormat="1" x14ac:dyDescent="0.4"/>
    <row r="522" customFormat="1" x14ac:dyDescent="0.4"/>
    <row r="523" customFormat="1" x14ac:dyDescent="0.4"/>
    <row r="524" customFormat="1" x14ac:dyDescent="0.4"/>
    <row r="525" customFormat="1" x14ac:dyDescent="0.4"/>
    <row r="526" customFormat="1" x14ac:dyDescent="0.4"/>
    <row r="527" customFormat="1" x14ac:dyDescent="0.4"/>
    <row r="528" customFormat="1" x14ac:dyDescent="0.4"/>
    <row r="529" customFormat="1" x14ac:dyDescent="0.4"/>
    <row r="530" customFormat="1" x14ac:dyDescent="0.4"/>
    <row r="531" customFormat="1" x14ac:dyDescent="0.4"/>
    <row r="532" customFormat="1" x14ac:dyDescent="0.4"/>
    <row r="533" customFormat="1" x14ac:dyDescent="0.4"/>
    <row r="534" customFormat="1" x14ac:dyDescent="0.4"/>
    <row r="535" customFormat="1" x14ac:dyDescent="0.4"/>
    <row r="536" customFormat="1" x14ac:dyDescent="0.4"/>
    <row r="537" customFormat="1" x14ac:dyDescent="0.4"/>
    <row r="538" customFormat="1" x14ac:dyDescent="0.4"/>
    <row r="539" customFormat="1" x14ac:dyDescent="0.4"/>
    <row r="540" customFormat="1" x14ac:dyDescent="0.4"/>
    <row r="541" customFormat="1" x14ac:dyDescent="0.4"/>
    <row r="542" customFormat="1" x14ac:dyDescent="0.4"/>
    <row r="543" customFormat="1" x14ac:dyDescent="0.4"/>
    <row r="544" customFormat="1" x14ac:dyDescent="0.4"/>
    <row r="545" customFormat="1" x14ac:dyDescent="0.4"/>
    <row r="546" customFormat="1" x14ac:dyDescent="0.4"/>
    <row r="547" customFormat="1" x14ac:dyDescent="0.4"/>
    <row r="548" customFormat="1" x14ac:dyDescent="0.4"/>
    <row r="549" customFormat="1" x14ac:dyDescent="0.4"/>
    <row r="550" customFormat="1" x14ac:dyDescent="0.4"/>
    <row r="551" customFormat="1" x14ac:dyDescent="0.4"/>
    <row r="552" customFormat="1" x14ac:dyDescent="0.4"/>
    <row r="553" customFormat="1" x14ac:dyDescent="0.4"/>
    <row r="554" customFormat="1" x14ac:dyDescent="0.4"/>
    <row r="555" customFormat="1" x14ac:dyDescent="0.4"/>
    <row r="556" customFormat="1" x14ac:dyDescent="0.4"/>
    <row r="557" customFormat="1" x14ac:dyDescent="0.4"/>
    <row r="558" customFormat="1" x14ac:dyDescent="0.4"/>
    <row r="559" customFormat="1" x14ac:dyDescent="0.4"/>
    <row r="560" customFormat="1" x14ac:dyDescent="0.4"/>
    <row r="561" customFormat="1" x14ac:dyDescent="0.4"/>
    <row r="562" customFormat="1" x14ac:dyDescent="0.4"/>
    <row r="563" customFormat="1" x14ac:dyDescent="0.4"/>
    <row r="564" customFormat="1" x14ac:dyDescent="0.4"/>
    <row r="565" customFormat="1" x14ac:dyDescent="0.4"/>
    <row r="566" customFormat="1" x14ac:dyDescent="0.4"/>
    <row r="567" customFormat="1" x14ac:dyDescent="0.4"/>
    <row r="568" customFormat="1" x14ac:dyDescent="0.4"/>
    <row r="569" customFormat="1" x14ac:dyDescent="0.4"/>
    <row r="570" customFormat="1" x14ac:dyDescent="0.4"/>
    <row r="571" customFormat="1" x14ac:dyDescent="0.4"/>
    <row r="572" customFormat="1" x14ac:dyDescent="0.4"/>
    <row r="573" customFormat="1" x14ac:dyDescent="0.4"/>
    <row r="574" customFormat="1" x14ac:dyDescent="0.4"/>
    <row r="575" customFormat="1" x14ac:dyDescent="0.4"/>
    <row r="576" customFormat="1" x14ac:dyDescent="0.4"/>
    <row r="577" customFormat="1" x14ac:dyDescent="0.4"/>
    <row r="578" customFormat="1" x14ac:dyDescent="0.4"/>
    <row r="579" customFormat="1" x14ac:dyDescent="0.4"/>
    <row r="580" customFormat="1" x14ac:dyDescent="0.4"/>
    <row r="581" customFormat="1" x14ac:dyDescent="0.4"/>
    <row r="582" customFormat="1" x14ac:dyDescent="0.4"/>
    <row r="583" customFormat="1" x14ac:dyDescent="0.4"/>
    <row r="584" customFormat="1" x14ac:dyDescent="0.4"/>
    <row r="585" customFormat="1" x14ac:dyDescent="0.4"/>
    <row r="586" customFormat="1" x14ac:dyDescent="0.4"/>
    <row r="587" customFormat="1" x14ac:dyDescent="0.4"/>
    <row r="588" customFormat="1" x14ac:dyDescent="0.4"/>
    <row r="589" customFormat="1" x14ac:dyDescent="0.4"/>
    <row r="590" customFormat="1" x14ac:dyDescent="0.4"/>
    <row r="591" customFormat="1" x14ac:dyDescent="0.4"/>
    <row r="592" customFormat="1" x14ac:dyDescent="0.4"/>
    <row r="593" customFormat="1" x14ac:dyDescent="0.4"/>
    <row r="594" customFormat="1" x14ac:dyDescent="0.4"/>
    <row r="595" customFormat="1" x14ac:dyDescent="0.4"/>
    <row r="596" customFormat="1" x14ac:dyDescent="0.4"/>
    <row r="597" customFormat="1" x14ac:dyDescent="0.4"/>
    <row r="598" customFormat="1" x14ac:dyDescent="0.4"/>
    <row r="599" customFormat="1" x14ac:dyDescent="0.4"/>
    <row r="600" customFormat="1" x14ac:dyDescent="0.4"/>
    <row r="601" customFormat="1" x14ac:dyDescent="0.4"/>
    <row r="602" customFormat="1" x14ac:dyDescent="0.4"/>
    <row r="603" customFormat="1" x14ac:dyDescent="0.4"/>
    <row r="604" customFormat="1" x14ac:dyDescent="0.4"/>
    <row r="605" customFormat="1" x14ac:dyDescent="0.4"/>
    <row r="606" customFormat="1" x14ac:dyDescent="0.4"/>
    <row r="607" customFormat="1" x14ac:dyDescent="0.4"/>
    <row r="608" customFormat="1" x14ac:dyDescent="0.4"/>
    <row r="609" customFormat="1" x14ac:dyDescent="0.4"/>
    <row r="610" customFormat="1" x14ac:dyDescent="0.4"/>
    <row r="611" customFormat="1" x14ac:dyDescent="0.4"/>
    <row r="612" customFormat="1" x14ac:dyDescent="0.4"/>
    <row r="613" customFormat="1" x14ac:dyDescent="0.4"/>
    <row r="614" customFormat="1" x14ac:dyDescent="0.4"/>
    <row r="615" customFormat="1" x14ac:dyDescent="0.4"/>
    <row r="616" customFormat="1" x14ac:dyDescent="0.4"/>
    <row r="617" customFormat="1" x14ac:dyDescent="0.4"/>
    <row r="618" customFormat="1" x14ac:dyDescent="0.4"/>
    <row r="619" customFormat="1" x14ac:dyDescent="0.4"/>
    <row r="620" customFormat="1" x14ac:dyDescent="0.4"/>
    <row r="621" customFormat="1" x14ac:dyDescent="0.4"/>
    <row r="622" customFormat="1" x14ac:dyDescent="0.4"/>
    <row r="623" customFormat="1" x14ac:dyDescent="0.4"/>
    <row r="624" customFormat="1" x14ac:dyDescent="0.4"/>
    <row r="625" customFormat="1" x14ac:dyDescent="0.4"/>
    <row r="626" customFormat="1" x14ac:dyDescent="0.4"/>
    <row r="627" customFormat="1" x14ac:dyDescent="0.4"/>
    <row r="628" customFormat="1" x14ac:dyDescent="0.4"/>
    <row r="629" customFormat="1" x14ac:dyDescent="0.4"/>
    <row r="630" customFormat="1" x14ac:dyDescent="0.4"/>
    <row r="631" customFormat="1" x14ac:dyDescent="0.4"/>
    <row r="632" customFormat="1" x14ac:dyDescent="0.4"/>
    <row r="633" customFormat="1" x14ac:dyDescent="0.4"/>
    <row r="634" customFormat="1" x14ac:dyDescent="0.4"/>
    <row r="635" customFormat="1" x14ac:dyDescent="0.4"/>
    <row r="636" customFormat="1" x14ac:dyDescent="0.4"/>
    <row r="637" customFormat="1" x14ac:dyDescent="0.4"/>
    <row r="638" customFormat="1" x14ac:dyDescent="0.4"/>
    <row r="639" customFormat="1" x14ac:dyDescent="0.4"/>
    <row r="640" customFormat="1" x14ac:dyDescent="0.4"/>
    <row r="641" customFormat="1" x14ac:dyDescent="0.4"/>
    <row r="642" customFormat="1" x14ac:dyDescent="0.4"/>
    <row r="643" customFormat="1" x14ac:dyDescent="0.4"/>
    <row r="644" customFormat="1" x14ac:dyDescent="0.4"/>
    <row r="645" customFormat="1" x14ac:dyDescent="0.4"/>
    <row r="646" customFormat="1" x14ac:dyDescent="0.4"/>
    <row r="647" customFormat="1" x14ac:dyDescent="0.4"/>
    <row r="648" customFormat="1" x14ac:dyDescent="0.4"/>
    <row r="649" customFormat="1" x14ac:dyDescent="0.4"/>
    <row r="650" customFormat="1" x14ac:dyDescent="0.4"/>
    <row r="651" customFormat="1" x14ac:dyDescent="0.4"/>
    <row r="652" customFormat="1" x14ac:dyDescent="0.4"/>
    <row r="653" customFormat="1" x14ac:dyDescent="0.4"/>
    <row r="654" customFormat="1" x14ac:dyDescent="0.4"/>
    <row r="655" customFormat="1" x14ac:dyDescent="0.4"/>
    <row r="656" customFormat="1" x14ac:dyDescent="0.4"/>
    <row r="657" customFormat="1" x14ac:dyDescent="0.4"/>
    <row r="658" customFormat="1" x14ac:dyDescent="0.4"/>
    <row r="659" customFormat="1" x14ac:dyDescent="0.4"/>
    <row r="660" customFormat="1" x14ac:dyDescent="0.4"/>
    <row r="661" customFormat="1" x14ac:dyDescent="0.4"/>
    <row r="662" customFormat="1" x14ac:dyDescent="0.4"/>
    <row r="663" customFormat="1" x14ac:dyDescent="0.4"/>
    <row r="664" customFormat="1" x14ac:dyDescent="0.4"/>
    <row r="665" customFormat="1" x14ac:dyDescent="0.4"/>
    <row r="666" customFormat="1" x14ac:dyDescent="0.4"/>
    <row r="667" customFormat="1" x14ac:dyDescent="0.4"/>
    <row r="668" customFormat="1" x14ac:dyDescent="0.4"/>
    <row r="669" customFormat="1" x14ac:dyDescent="0.4"/>
    <row r="670" customFormat="1" x14ac:dyDescent="0.4"/>
    <row r="671" customFormat="1" x14ac:dyDescent="0.4"/>
    <row r="672" customFormat="1" x14ac:dyDescent="0.4"/>
    <row r="673" customFormat="1" x14ac:dyDescent="0.4"/>
    <row r="674" customFormat="1" x14ac:dyDescent="0.4"/>
    <row r="675" customFormat="1" x14ac:dyDescent="0.4"/>
    <row r="676" customFormat="1" x14ac:dyDescent="0.4"/>
    <row r="677" customFormat="1" x14ac:dyDescent="0.4"/>
    <row r="678" customFormat="1" x14ac:dyDescent="0.4"/>
    <row r="679" customFormat="1" x14ac:dyDescent="0.4"/>
    <row r="680" customFormat="1" x14ac:dyDescent="0.4"/>
    <row r="681" customFormat="1" x14ac:dyDescent="0.4"/>
    <row r="682" customFormat="1" x14ac:dyDescent="0.4"/>
    <row r="683" customFormat="1" x14ac:dyDescent="0.4"/>
    <row r="684" customFormat="1" x14ac:dyDescent="0.4"/>
    <row r="685" customFormat="1" x14ac:dyDescent="0.4"/>
    <row r="686" customFormat="1" x14ac:dyDescent="0.4"/>
    <row r="687" customFormat="1" x14ac:dyDescent="0.4"/>
    <row r="688" customFormat="1" x14ac:dyDescent="0.4"/>
    <row r="689" customFormat="1" x14ac:dyDescent="0.4"/>
    <row r="690" customFormat="1" x14ac:dyDescent="0.4"/>
    <row r="691" customFormat="1" x14ac:dyDescent="0.4"/>
    <row r="692" customFormat="1" x14ac:dyDescent="0.4"/>
    <row r="693" customFormat="1" x14ac:dyDescent="0.4"/>
    <row r="694" customFormat="1" x14ac:dyDescent="0.4"/>
    <row r="695" customFormat="1" x14ac:dyDescent="0.4"/>
    <row r="696" customFormat="1" x14ac:dyDescent="0.4"/>
    <row r="697" customFormat="1" x14ac:dyDescent="0.4"/>
    <row r="698" customFormat="1" x14ac:dyDescent="0.4"/>
    <row r="699" customFormat="1" x14ac:dyDescent="0.4"/>
    <row r="700" customFormat="1" x14ac:dyDescent="0.4"/>
    <row r="701" customFormat="1" x14ac:dyDescent="0.4"/>
    <row r="702" customFormat="1" x14ac:dyDescent="0.4"/>
    <row r="703" customFormat="1" x14ac:dyDescent="0.4"/>
    <row r="704" customFormat="1" x14ac:dyDescent="0.4"/>
    <row r="705" customFormat="1" x14ac:dyDescent="0.4"/>
    <row r="706" customFormat="1" x14ac:dyDescent="0.4"/>
    <row r="707" customFormat="1" x14ac:dyDescent="0.4"/>
    <row r="708" customFormat="1" x14ac:dyDescent="0.4"/>
    <row r="709" customFormat="1" x14ac:dyDescent="0.4"/>
    <row r="710" customFormat="1" x14ac:dyDescent="0.4"/>
    <row r="711" customFormat="1" x14ac:dyDescent="0.4"/>
    <row r="712" customFormat="1" x14ac:dyDescent="0.4"/>
    <row r="713" customFormat="1" x14ac:dyDescent="0.4"/>
    <row r="714" customFormat="1" x14ac:dyDescent="0.4"/>
    <row r="715" customFormat="1" x14ac:dyDescent="0.4"/>
    <row r="716" customFormat="1" x14ac:dyDescent="0.4"/>
    <row r="717" customFormat="1" x14ac:dyDescent="0.4"/>
    <row r="718" customFormat="1" x14ac:dyDescent="0.4"/>
    <row r="719" customFormat="1" x14ac:dyDescent="0.4"/>
    <row r="720" customFormat="1" x14ac:dyDescent="0.4"/>
    <row r="721" customFormat="1" x14ac:dyDescent="0.4"/>
    <row r="722" customFormat="1" x14ac:dyDescent="0.4"/>
    <row r="723" customFormat="1" x14ac:dyDescent="0.4"/>
    <row r="724" customFormat="1" x14ac:dyDescent="0.4"/>
    <row r="725" customFormat="1" x14ac:dyDescent="0.4"/>
    <row r="726" customFormat="1" x14ac:dyDescent="0.4"/>
    <row r="727" customFormat="1" x14ac:dyDescent="0.4"/>
    <row r="728" customFormat="1" x14ac:dyDescent="0.4"/>
    <row r="729" customFormat="1" x14ac:dyDescent="0.4"/>
    <row r="730" customFormat="1" x14ac:dyDescent="0.4"/>
    <row r="731" customFormat="1" x14ac:dyDescent="0.4"/>
    <row r="732" customFormat="1" x14ac:dyDescent="0.4"/>
    <row r="733" customFormat="1" x14ac:dyDescent="0.4"/>
    <row r="734" customFormat="1" x14ac:dyDescent="0.4"/>
    <row r="735" customFormat="1" x14ac:dyDescent="0.4"/>
    <row r="736" customFormat="1" x14ac:dyDescent="0.4"/>
    <row r="737" customFormat="1" x14ac:dyDescent="0.4"/>
    <row r="738" customFormat="1" x14ac:dyDescent="0.4"/>
    <row r="739" customFormat="1" x14ac:dyDescent="0.4"/>
    <row r="740" customFormat="1" x14ac:dyDescent="0.4"/>
    <row r="741" customFormat="1" x14ac:dyDescent="0.4"/>
    <row r="742" customFormat="1" x14ac:dyDescent="0.4"/>
    <row r="743" customFormat="1" x14ac:dyDescent="0.4"/>
    <row r="744" customFormat="1" x14ac:dyDescent="0.4"/>
    <row r="745" customFormat="1" x14ac:dyDescent="0.4"/>
    <row r="746" customFormat="1" x14ac:dyDescent="0.4"/>
    <row r="747" customFormat="1" x14ac:dyDescent="0.4"/>
    <row r="748" customFormat="1" x14ac:dyDescent="0.4"/>
    <row r="749" customFormat="1" x14ac:dyDescent="0.4"/>
    <row r="750" customFormat="1" x14ac:dyDescent="0.4"/>
    <row r="751" customFormat="1" x14ac:dyDescent="0.4"/>
    <row r="752" customFormat="1" x14ac:dyDescent="0.4"/>
    <row r="753" customFormat="1" x14ac:dyDescent="0.4"/>
    <row r="754" customFormat="1" x14ac:dyDescent="0.4"/>
    <row r="755" customFormat="1" x14ac:dyDescent="0.4"/>
    <row r="756" customFormat="1" x14ac:dyDescent="0.4"/>
    <row r="757" customFormat="1" x14ac:dyDescent="0.4"/>
    <row r="758" customFormat="1" x14ac:dyDescent="0.4"/>
    <row r="759" customFormat="1" x14ac:dyDescent="0.4"/>
    <row r="760" customFormat="1" x14ac:dyDescent="0.4"/>
    <row r="761" customFormat="1" x14ac:dyDescent="0.4"/>
    <row r="762" customFormat="1" x14ac:dyDescent="0.4"/>
    <row r="763" customFormat="1" x14ac:dyDescent="0.4"/>
    <row r="764" customFormat="1" x14ac:dyDescent="0.4"/>
    <row r="765" customFormat="1" x14ac:dyDescent="0.4"/>
    <row r="766" customFormat="1" x14ac:dyDescent="0.4"/>
    <row r="767" customFormat="1" x14ac:dyDescent="0.4"/>
    <row r="768" customFormat="1" x14ac:dyDescent="0.4"/>
    <row r="769" customFormat="1" x14ac:dyDescent="0.4"/>
    <row r="770" customFormat="1" x14ac:dyDescent="0.4"/>
    <row r="771" customFormat="1" x14ac:dyDescent="0.4"/>
    <row r="772" customFormat="1" x14ac:dyDescent="0.4"/>
    <row r="773" customFormat="1" x14ac:dyDescent="0.4"/>
    <row r="774" customFormat="1" x14ac:dyDescent="0.4"/>
    <row r="775" customFormat="1" x14ac:dyDescent="0.4"/>
    <row r="776" customFormat="1" x14ac:dyDescent="0.4"/>
    <row r="777" customFormat="1" x14ac:dyDescent="0.4"/>
    <row r="778" customFormat="1" x14ac:dyDescent="0.4"/>
    <row r="779" customFormat="1" x14ac:dyDescent="0.4"/>
    <row r="780" customFormat="1" x14ac:dyDescent="0.4"/>
    <row r="781" customFormat="1" x14ac:dyDescent="0.4"/>
    <row r="782" customFormat="1" x14ac:dyDescent="0.4"/>
    <row r="783" customFormat="1" x14ac:dyDescent="0.4"/>
    <row r="784" customFormat="1" x14ac:dyDescent="0.4"/>
    <row r="785" customFormat="1" x14ac:dyDescent="0.4"/>
    <row r="786" customFormat="1" x14ac:dyDescent="0.4"/>
    <row r="787" customFormat="1" x14ac:dyDescent="0.4"/>
    <row r="788" customFormat="1" x14ac:dyDescent="0.4"/>
    <row r="789" customFormat="1" x14ac:dyDescent="0.4"/>
    <row r="790" customFormat="1" x14ac:dyDescent="0.4"/>
    <row r="791" customFormat="1" x14ac:dyDescent="0.4"/>
    <row r="792" customFormat="1" x14ac:dyDescent="0.4"/>
    <row r="793" customFormat="1" x14ac:dyDescent="0.4"/>
    <row r="794" customFormat="1" x14ac:dyDescent="0.4"/>
    <row r="795" customFormat="1" x14ac:dyDescent="0.4"/>
    <row r="796" customFormat="1" x14ac:dyDescent="0.4"/>
    <row r="797" customFormat="1" x14ac:dyDescent="0.4"/>
    <row r="798" customFormat="1" x14ac:dyDescent="0.4"/>
    <row r="799" customFormat="1" x14ac:dyDescent="0.4"/>
    <row r="800" customFormat="1" x14ac:dyDescent="0.4"/>
    <row r="801" customFormat="1" x14ac:dyDescent="0.4"/>
    <row r="802" customFormat="1" x14ac:dyDescent="0.4"/>
    <row r="803" customFormat="1" x14ac:dyDescent="0.4"/>
    <row r="804" customFormat="1" x14ac:dyDescent="0.4"/>
    <row r="805" customFormat="1" x14ac:dyDescent="0.4"/>
    <row r="806" customFormat="1" x14ac:dyDescent="0.4"/>
    <row r="807" customFormat="1" x14ac:dyDescent="0.4"/>
    <row r="808" customFormat="1" x14ac:dyDescent="0.4"/>
    <row r="809" customFormat="1" x14ac:dyDescent="0.4"/>
    <row r="810" customFormat="1" x14ac:dyDescent="0.4"/>
    <row r="811" customFormat="1" x14ac:dyDescent="0.4"/>
    <row r="812" customFormat="1" x14ac:dyDescent="0.4"/>
    <row r="813" customFormat="1" x14ac:dyDescent="0.4"/>
    <row r="814" customFormat="1" x14ac:dyDescent="0.4"/>
    <row r="815" customFormat="1" x14ac:dyDescent="0.4"/>
    <row r="816" customFormat="1" x14ac:dyDescent="0.4"/>
    <row r="817" customFormat="1" x14ac:dyDescent="0.4"/>
    <row r="818" customFormat="1" x14ac:dyDescent="0.4"/>
    <row r="819" customFormat="1" x14ac:dyDescent="0.4"/>
    <row r="820" customFormat="1" x14ac:dyDescent="0.4"/>
    <row r="821" customFormat="1" x14ac:dyDescent="0.4"/>
    <row r="822" customFormat="1" x14ac:dyDescent="0.4"/>
    <row r="823" customFormat="1" x14ac:dyDescent="0.4"/>
    <row r="824" customFormat="1" x14ac:dyDescent="0.4"/>
    <row r="825" customFormat="1" x14ac:dyDescent="0.4"/>
    <row r="826" customFormat="1" x14ac:dyDescent="0.4"/>
    <row r="827" customFormat="1" x14ac:dyDescent="0.4"/>
    <row r="828" customFormat="1" x14ac:dyDescent="0.4"/>
    <row r="829" customFormat="1" x14ac:dyDescent="0.4"/>
    <row r="830" customFormat="1" x14ac:dyDescent="0.4"/>
    <row r="831" customFormat="1" x14ac:dyDescent="0.4"/>
    <row r="832" customFormat="1" x14ac:dyDescent="0.4"/>
    <row r="833" customFormat="1" x14ac:dyDescent="0.4"/>
    <row r="834" customFormat="1" x14ac:dyDescent="0.4"/>
    <row r="835" customFormat="1" x14ac:dyDescent="0.4"/>
    <row r="836" customFormat="1" x14ac:dyDescent="0.4"/>
    <row r="837" customFormat="1" x14ac:dyDescent="0.4"/>
    <row r="838" customFormat="1" x14ac:dyDescent="0.4"/>
    <row r="839" customFormat="1" x14ac:dyDescent="0.4"/>
    <row r="840" customFormat="1" x14ac:dyDescent="0.4"/>
    <row r="841" customFormat="1" x14ac:dyDescent="0.4"/>
    <row r="842" customFormat="1" x14ac:dyDescent="0.4"/>
    <row r="843" customFormat="1" x14ac:dyDescent="0.4"/>
    <row r="844" customFormat="1" x14ac:dyDescent="0.4"/>
    <row r="845" customFormat="1" x14ac:dyDescent="0.4"/>
    <row r="846" customFormat="1" x14ac:dyDescent="0.4"/>
    <row r="847" customFormat="1" x14ac:dyDescent="0.4"/>
    <row r="848" customFormat="1" x14ac:dyDescent="0.4"/>
    <row r="849" spans="1:115" x14ac:dyDescent="0.4">
      <c r="B849"/>
      <c r="G849"/>
      <c r="I849"/>
      <c r="Q849"/>
      <c r="R849"/>
      <c r="S849"/>
      <c r="T849"/>
      <c r="U849"/>
      <c r="V849"/>
      <c r="W849"/>
      <c r="X849"/>
      <c r="Y849"/>
      <c r="Z849"/>
      <c r="AA849"/>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c r="BZ849"/>
      <c r="CA849"/>
      <c r="CB849"/>
      <c r="CC849"/>
      <c r="CD849"/>
      <c r="CE849"/>
      <c r="CF849"/>
      <c r="CG849"/>
      <c r="CH849"/>
      <c r="CI849"/>
      <c r="CJ849"/>
      <c r="CK849"/>
      <c r="CM849"/>
    </row>
    <row r="850" spans="1:115" x14ac:dyDescent="0.4">
      <c r="B850"/>
      <c r="G850"/>
      <c r="I850"/>
      <c r="Q850"/>
      <c r="R850"/>
      <c r="S850"/>
      <c r="T850"/>
      <c r="U850"/>
      <c r="V850"/>
      <c r="W850"/>
      <c r="X850"/>
      <c r="Y850"/>
      <c r="Z850"/>
      <c r="AA850"/>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c r="BZ850"/>
      <c r="CA850"/>
      <c r="CB850"/>
      <c r="CC850"/>
      <c r="CD850"/>
      <c r="CE850"/>
      <c r="CF850"/>
      <c r="CG850"/>
      <c r="CH850"/>
      <c r="CI850"/>
      <c r="CJ850"/>
      <c r="CK850"/>
      <c r="CM850"/>
    </row>
    <row r="851" spans="1:115" x14ac:dyDescent="0.4">
      <c r="B851"/>
      <c r="G851"/>
      <c r="I851"/>
      <c r="Q851"/>
      <c r="R851"/>
      <c r="S851"/>
      <c r="T851"/>
      <c r="U851"/>
      <c r="V851"/>
      <c r="W851"/>
      <c r="X851"/>
      <c r="Y851"/>
      <c r="Z851"/>
      <c r="AA851"/>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c r="BZ851"/>
      <c r="CA851"/>
      <c r="CB851"/>
      <c r="CC851"/>
      <c r="CD851"/>
      <c r="CE851"/>
      <c r="CF851"/>
      <c r="CG851"/>
      <c r="CH851"/>
      <c r="CI851"/>
      <c r="CJ851"/>
      <c r="CK851"/>
      <c r="CM851"/>
    </row>
    <row r="852" spans="1:115" x14ac:dyDescent="0.4">
      <c r="B852"/>
      <c r="G852"/>
      <c r="I852"/>
      <c r="Q852"/>
      <c r="R852"/>
      <c r="S852"/>
      <c r="T852"/>
      <c r="U852"/>
      <c r="V852"/>
      <c r="W852"/>
      <c r="X852"/>
      <c r="Y852"/>
      <c r="Z852"/>
      <c r="AA852"/>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c r="BZ852"/>
      <c r="CA852"/>
      <c r="CB852"/>
      <c r="CC852"/>
      <c r="CD852"/>
      <c r="CE852"/>
      <c r="CF852"/>
      <c r="CG852"/>
      <c r="CH852"/>
      <c r="CI852"/>
      <c r="CJ852"/>
      <c r="CK852"/>
      <c r="CM852"/>
    </row>
    <row r="853" spans="1:115" x14ac:dyDescent="0.4">
      <c r="B853"/>
      <c r="G853"/>
      <c r="I853"/>
      <c r="Q853"/>
      <c r="R853"/>
      <c r="S853"/>
      <c r="T853"/>
      <c r="U853"/>
      <c r="V853"/>
      <c r="W853"/>
      <c r="X853"/>
      <c r="Y853"/>
      <c r="Z853"/>
      <c r="AA853"/>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c r="BZ853"/>
      <c r="CA853"/>
      <c r="CB853"/>
      <c r="CC853"/>
      <c r="CD853"/>
      <c r="CE853"/>
      <c r="CF853"/>
      <c r="CG853"/>
      <c r="CH853"/>
      <c r="CI853"/>
      <c r="CJ853"/>
      <c r="CK853"/>
      <c r="CM853"/>
    </row>
    <row r="854" spans="1:115" x14ac:dyDescent="0.4">
      <c r="B854"/>
      <c r="G854"/>
      <c r="I854"/>
      <c r="Q854"/>
      <c r="R854"/>
      <c r="S854"/>
      <c r="T854"/>
      <c r="U854"/>
      <c r="V854"/>
      <c r="W854"/>
      <c r="X854"/>
      <c r="Y854"/>
      <c r="Z854"/>
      <c r="AA854"/>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c r="BZ854"/>
      <c r="CA854"/>
      <c r="CB854"/>
      <c r="CC854"/>
      <c r="CD854"/>
      <c r="CE854"/>
      <c r="CF854"/>
      <c r="CG854"/>
      <c r="CH854"/>
      <c r="CI854"/>
      <c r="CJ854"/>
      <c r="CK854"/>
      <c r="CM854"/>
    </row>
    <row r="855" spans="1:115" x14ac:dyDescent="0.4">
      <c r="B855"/>
      <c r="G855"/>
      <c r="I855"/>
      <c r="Q855"/>
      <c r="R855"/>
      <c r="S855"/>
      <c r="T855"/>
      <c r="U855"/>
      <c r="V855"/>
      <c r="W855"/>
      <c r="X855"/>
      <c r="Y855"/>
      <c r="Z855"/>
      <c r="AA85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c r="BZ855"/>
      <c r="CA855"/>
      <c r="CB855"/>
      <c r="CC855"/>
      <c r="CD855"/>
      <c r="CE855"/>
      <c r="CF855"/>
      <c r="CG855"/>
      <c r="CH855"/>
      <c r="CI855"/>
      <c r="CJ855"/>
      <c r="CK855"/>
      <c r="CM855"/>
    </row>
    <row r="856" spans="1:115" x14ac:dyDescent="0.4">
      <c r="B856"/>
      <c r="G856"/>
      <c r="I856"/>
      <c r="Q856"/>
      <c r="R856"/>
      <c r="S856"/>
      <c r="T856"/>
      <c r="U856"/>
      <c r="V856"/>
      <c r="W856"/>
      <c r="X856"/>
      <c r="Y856"/>
      <c r="Z856"/>
      <c r="AA856"/>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c r="BZ856"/>
      <c r="CA856"/>
      <c r="CB856"/>
      <c r="CC856"/>
      <c r="CD856"/>
      <c r="CE856"/>
      <c r="CF856"/>
      <c r="CG856"/>
      <c r="CH856"/>
      <c r="CI856"/>
      <c r="CJ856"/>
      <c r="CK856"/>
      <c r="CM856"/>
    </row>
    <row r="857" spans="1:115" x14ac:dyDescent="0.4">
      <c r="B857"/>
      <c r="G857"/>
      <c r="I857"/>
      <c r="Q857"/>
      <c r="R857"/>
      <c r="S857"/>
      <c r="T857"/>
      <c r="U857"/>
      <c r="V857"/>
      <c r="W857"/>
      <c r="X857"/>
      <c r="Y857"/>
      <c r="Z857"/>
      <c r="AA857"/>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c r="BZ857"/>
      <c r="CA857"/>
      <c r="CB857"/>
      <c r="CC857"/>
      <c r="CD857"/>
      <c r="CE857"/>
      <c r="CF857"/>
      <c r="CG857"/>
      <c r="CH857"/>
      <c r="CI857"/>
      <c r="CJ857"/>
      <c r="CK857"/>
      <c r="CM857"/>
    </row>
    <row r="858" spans="1:115" x14ac:dyDescent="0.4">
      <c r="B858"/>
      <c r="G858"/>
      <c r="I858"/>
      <c r="Q858"/>
      <c r="R858"/>
      <c r="S858"/>
      <c r="T858"/>
      <c r="U858"/>
      <c r="V858"/>
      <c r="W858"/>
      <c r="X858"/>
      <c r="Y858"/>
      <c r="Z858"/>
      <c r="AA858"/>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c r="BZ858"/>
      <c r="CA858"/>
      <c r="CB858"/>
      <c r="CC858"/>
      <c r="CD858"/>
      <c r="CE858"/>
      <c r="CF858"/>
      <c r="CG858"/>
      <c r="CH858"/>
      <c r="CI858"/>
      <c r="CJ858"/>
      <c r="CK858"/>
      <c r="CM858"/>
    </row>
    <row r="859" spans="1:115" x14ac:dyDescent="0.4">
      <c r="B859"/>
      <c r="G859"/>
      <c r="I859"/>
      <c r="Q859"/>
      <c r="R859"/>
      <c r="S859"/>
      <c r="T859"/>
      <c r="U859"/>
      <c r="V859"/>
      <c r="W859"/>
      <c r="X859"/>
      <c r="Y859"/>
      <c r="Z859"/>
      <c r="AA859"/>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c r="BZ859"/>
      <c r="CA859"/>
      <c r="CB859"/>
      <c r="CC859"/>
      <c r="CD859"/>
      <c r="CE859"/>
      <c r="CF859"/>
      <c r="CG859"/>
      <c r="CH859"/>
      <c r="CI859"/>
      <c r="CJ859"/>
      <c r="CK859"/>
      <c r="CM859"/>
    </row>
    <row r="860" spans="1:115" x14ac:dyDescent="0.4">
      <c r="B860"/>
      <c r="G860"/>
      <c r="I860"/>
      <c r="Q860"/>
      <c r="R860"/>
      <c r="S860"/>
      <c r="T860"/>
      <c r="U860"/>
      <c r="V860"/>
      <c r="W860"/>
      <c r="X860"/>
      <c r="Y860"/>
      <c r="Z860"/>
      <c r="AA860"/>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c r="BZ860"/>
      <c r="CA860"/>
      <c r="CB860"/>
      <c r="CC860"/>
      <c r="CD860"/>
      <c r="CE860"/>
      <c r="CF860"/>
      <c r="CG860"/>
      <c r="CH860"/>
      <c r="CI860"/>
      <c r="CJ860"/>
      <c r="CK860"/>
      <c r="CM860"/>
    </row>
    <row r="861" spans="1:115" s="27" customFormat="1" x14ac:dyDescent="0.4">
      <c r="A861"/>
      <c r="B861"/>
      <c r="C861"/>
      <c r="D861"/>
      <c r="E861"/>
      <c r="F861"/>
      <c r="G861"/>
      <c r="H861"/>
      <c r="I861"/>
      <c r="J861"/>
      <c r="K861"/>
      <c r="L861"/>
      <c r="M861"/>
      <c r="N861"/>
      <c r="O861"/>
      <c r="P861"/>
      <c r="Q861"/>
      <c r="R861"/>
      <c r="S861"/>
      <c r="T861"/>
      <c r="U861"/>
      <c r="V861"/>
      <c r="W861"/>
      <c r="X861"/>
      <c r="Y861"/>
      <c r="Z861"/>
      <c r="AA861"/>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c r="BZ861"/>
      <c r="CA861"/>
      <c r="CB861"/>
      <c r="CC861"/>
      <c r="CD861"/>
      <c r="CE861"/>
      <c r="CF861"/>
      <c r="CG861"/>
      <c r="CH861"/>
      <c r="CI861"/>
      <c r="CJ861"/>
      <c r="CK861"/>
      <c r="CL861"/>
      <c r="CM861"/>
      <c r="CN861"/>
      <c r="CO861"/>
      <c r="CP861"/>
      <c r="CQ861"/>
      <c r="CR861"/>
      <c r="CS861"/>
      <c r="CT861"/>
      <c r="CU861"/>
      <c r="CV861"/>
      <c r="CW861"/>
      <c r="CX861"/>
      <c r="CY861"/>
      <c r="CZ861"/>
      <c r="DA861"/>
      <c r="DB861"/>
      <c r="DC861"/>
      <c r="DD861"/>
      <c r="DE861"/>
      <c r="DF861"/>
      <c r="DG861"/>
      <c r="DH861"/>
      <c r="DI861"/>
      <c r="DJ861"/>
      <c r="DK861"/>
    </row>
    <row r="862" spans="1:115" x14ac:dyDescent="0.4">
      <c r="B862"/>
      <c r="G862"/>
      <c r="I862"/>
      <c r="Q862"/>
      <c r="R862"/>
      <c r="S862"/>
      <c r="T862"/>
      <c r="U862"/>
      <c r="V862"/>
      <c r="W862"/>
      <c r="X862"/>
      <c r="Y862"/>
      <c r="Z862"/>
      <c r="AA862"/>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c r="BZ862"/>
      <c r="CA862"/>
      <c r="CB862"/>
      <c r="CC862"/>
      <c r="CD862"/>
      <c r="CE862"/>
      <c r="CF862"/>
      <c r="CG862"/>
      <c r="CH862"/>
      <c r="CI862"/>
      <c r="CJ862"/>
      <c r="CK862"/>
      <c r="CM862"/>
    </row>
    <row r="863" spans="1:115" x14ac:dyDescent="0.4">
      <c r="B863"/>
      <c r="G863"/>
      <c r="I863"/>
      <c r="Q863"/>
      <c r="R863"/>
      <c r="S863"/>
      <c r="T863"/>
      <c r="U863"/>
      <c r="V863"/>
      <c r="W863"/>
      <c r="X863"/>
      <c r="Y863"/>
      <c r="Z863"/>
      <c r="AA863"/>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c r="BZ863"/>
      <c r="CA863"/>
      <c r="CB863"/>
      <c r="CC863"/>
      <c r="CD863"/>
      <c r="CE863"/>
      <c r="CF863"/>
      <c r="CG863"/>
      <c r="CH863"/>
      <c r="CI863"/>
      <c r="CJ863"/>
      <c r="CK863"/>
      <c r="CM863"/>
    </row>
    <row r="864" spans="1:115" x14ac:dyDescent="0.4">
      <c r="B864"/>
      <c r="G864"/>
      <c r="I864"/>
      <c r="Q864"/>
      <c r="R864"/>
      <c r="S864"/>
      <c r="T864"/>
      <c r="U864"/>
      <c r="V864"/>
      <c r="W864"/>
      <c r="X864"/>
      <c r="Y864"/>
      <c r="Z864"/>
      <c r="AA864"/>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c r="BZ864"/>
      <c r="CA864"/>
      <c r="CB864"/>
      <c r="CC864"/>
      <c r="CD864"/>
      <c r="CE864"/>
      <c r="CF864"/>
      <c r="CG864"/>
      <c r="CH864"/>
      <c r="CI864"/>
      <c r="CJ864"/>
      <c r="CK864"/>
      <c r="CM864"/>
    </row>
    <row r="865" customFormat="1" x14ac:dyDescent="0.4"/>
    <row r="866" customFormat="1" x14ac:dyDescent="0.4"/>
    <row r="867" customFormat="1" x14ac:dyDescent="0.4"/>
    <row r="868" customFormat="1" x14ac:dyDescent="0.4"/>
    <row r="869" customFormat="1" x14ac:dyDescent="0.4"/>
    <row r="870" customFormat="1" x14ac:dyDescent="0.4"/>
    <row r="871" customFormat="1" x14ac:dyDescent="0.4"/>
    <row r="872" customFormat="1" x14ac:dyDescent="0.4"/>
    <row r="873" customFormat="1" x14ac:dyDescent="0.4"/>
    <row r="874" customFormat="1" x14ac:dyDescent="0.4"/>
    <row r="875" customFormat="1" x14ac:dyDescent="0.4"/>
    <row r="876" customFormat="1" x14ac:dyDescent="0.4"/>
    <row r="877" customFormat="1" x14ac:dyDescent="0.4"/>
    <row r="878" customFormat="1" x14ac:dyDescent="0.4"/>
    <row r="879" customFormat="1" x14ac:dyDescent="0.4"/>
    <row r="880" customFormat="1" x14ac:dyDescent="0.4"/>
    <row r="881" customFormat="1" x14ac:dyDescent="0.4"/>
    <row r="882" customFormat="1" x14ac:dyDescent="0.4"/>
    <row r="883" customFormat="1" x14ac:dyDescent="0.4"/>
    <row r="884" customFormat="1" x14ac:dyDescent="0.4"/>
    <row r="885" customFormat="1" x14ac:dyDescent="0.4"/>
    <row r="886" customFormat="1" x14ac:dyDescent="0.4"/>
    <row r="887" customFormat="1" x14ac:dyDescent="0.4"/>
    <row r="888" customFormat="1" x14ac:dyDescent="0.4"/>
    <row r="889" customFormat="1" x14ac:dyDescent="0.4"/>
    <row r="890" customFormat="1" x14ac:dyDescent="0.4"/>
    <row r="891" customFormat="1" x14ac:dyDescent="0.4"/>
    <row r="892" customFormat="1" x14ac:dyDescent="0.4"/>
    <row r="893" customFormat="1" x14ac:dyDescent="0.4"/>
    <row r="894" customFormat="1" x14ac:dyDescent="0.4"/>
    <row r="895" customFormat="1" x14ac:dyDescent="0.4"/>
    <row r="896" customFormat="1" x14ac:dyDescent="0.4"/>
    <row r="897" customFormat="1" x14ac:dyDescent="0.4"/>
    <row r="898" customFormat="1" x14ac:dyDescent="0.4"/>
    <row r="899" customFormat="1" x14ac:dyDescent="0.4"/>
    <row r="900" customFormat="1" x14ac:dyDescent="0.4"/>
    <row r="901" customFormat="1" x14ac:dyDescent="0.4"/>
    <row r="902" customFormat="1" x14ac:dyDescent="0.4"/>
    <row r="903" customFormat="1" x14ac:dyDescent="0.4"/>
    <row r="904" customFormat="1" x14ac:dyDescent="0.4"/>
    <row r="905" customFormat="1" x14ac:dyDescent="0.4"/>
    <row r="906" customFormat="1" x14ac:dyDescent="0.4"/>
    <row r="907" customFormat="1" x14ac:dyDescent="0.4"/>
    <row r="908" customFormat="1" x14ac:dyDescent="0.4"/>
    <row r="909" customFormat="1" x14ac:dyDescent="0.4"/>
    <row r="910" customFormat="1" x14ac:dyDescent="0.4"/>
    <row r="911" customFormat="1" x14ac:dyDescent="0.4"/>
    <row r="912" customFormat="1" x14ac:dyDescent="0.4"/>
    <row r="913" customFormat="1" x14ac:dyDescent="0.4"/>
    <row r="914" customFormat="1" x14ac:dyDescent="0.4"/>
    <row r="915" customFormat="1" x14ac:dyDescent="0.4"/>
    <row r="916" customFormat="1" x14ac:dyDescent="0.4"/>
    <row r="917" customFormat="1" x14ac:dyDescent="0.4"/>
    <row r="918" customFormat="1" x14ac:dyDescent="0.4"/>
    <row r="919" customFormat="1" x14ac:dyDescent="0.4"/>
    <row r="920" customFormat="1" x14ac:dyDescent="0.4"/>
    <row r="921" customFormat="1" x14ac:dyDescent="0.4"/>
    <row r="922" customFormat="1" x14ac:dyDescent="0.4"/>
    <row r="923" customFormat="1" x14ac:dyDescent="0.4"/>
    <row r="924" customFormat="1" x14ac:dyDescent="0.4"/>
    <row r="925" customFormat="1" x14ac:dyDescent="0.4"/>
    <row r="926" customFormat="1" x14ac:dyDescent="0.4"/>
    <row r="927" customFormat="1" x14ac:dyDescent="0.4"/>
    <row r="928" customFormat="1" x14ac:dyDescent="0.4"/>
    <row r="929" customFormat="1" x14ac:dyDescent="0.4"/>
    <row r="930" customFormat="1" x14ac:dyDescent="0.4"/>
    <row r="931" customFormat="1" x14ac:dyDescent="0.4"/>
    <row r="932" customFormat="1" x14ac:dyDescent="0.4"/>
    <row r="933" customFormat="1" x14ac:dyDescent="0.4"/>
    <row r="934" customFormat="1" x14ac:dyDescent="0.4"/>
    <row r="935" customFormat="1" x14ac:dyDescent="0.4"/>
    <row r="936" customFormat="1" x14ac:dyDescent="0.4"/>
    <row r="937" customFormat="1" x14ac:dyDescent="0.4"/>
    <row r="938" customFormat="1" x14ac:dyDescent="0.4"/>
    <row r="939" customFormat="1" x14ac:dyDescent="0.4"/>
    <row r="940" customFormat="1" x14ac:dyDescent="0.4"/>
    <row r="941" customFormat="1" x14ac:dyDescent="0.4"/>
    <row r="942" customFormat="1" ht="16.5" customHeight="1" x14ac:dyDescent="0.4"/>
    <row r="943" customFormat="1" ht="16.5" customHeight="1" x14ac:dyDescent="0.4"/>
    <row r="944" customFormat="1" ht="16.5" customHeight="1" x14ac:dyDescent="0.4"/>
    <row r="945" customFormat="1" x14ac:dyDescent="0.4"/>
    <row r="946" customFormat="1" x14ac:dyDescent="0.4"/>
    <row r="947" customFormat="1" x14ac:dyDescent="0.4"/>
    <row r="948" customFormat="1" x14ac:dyDescent="0.4"/>
    <row r="949" customFormat="1" x14ac:dyDescent="0.4"/>
    <row r="950" customFormat="1" x14ac:dyDescent="0.4"/>
    <row r="951" customFormat="1" x14ac:dyDescent="0.4"/>
    <row r="952" customFormat="1" x14ac:dyDescent="0.4"/>
    <row r="953" customFormat="1" x14ac:dyDescent="0.4"/>
    <row r="954" customFormat="1" x14ac:dyDescent="0.4"/>
    <row r="955" customFormat="1" x14ac:dyDescent="0.4"/>
    <row r="956" customFormat="1" x14ac:dyDescent="0.4"/>
    <row r="957" customFormat="1" x14ac:dyDescent="0.4"/>
    <row r="958" customFormat="1" x14ac:dyDescent="0.4"/>
    <row r="959" customFormat="1" x14ac:dyDescent="0.4"/>
    <row r="960" customFormat="1" x14ac:dyDescent="0.4"/>
    <row r="961" customFormat="1" x14ac:dyDescent="0.4"/>
    <row r="962" customFormat="1" x14ac:dyDescent="0.4"/>
    <row r="963" customFormat="1" x14ac:dyDescent="0.4"/>
    <row r="964" customFormat="1" x14ac:dyDescent="0.4"/>
    <row r="965" customFormat="1" x14ac:dyDescent="0.4"/>
    <row r="966" customFormat="1" x14ac:dyDescent="0.4"/>
    <row r="967" customFormat="1" x14ac:dyDescent="0.4"/>
    <row r="968" customFormat="1" x14ac:dyDescent="0.4"/>
    <row r="969" customFormat="1" x14ac:dyDescent="0.4"/>
    <row r="970" customFormat="1" x14ac:dyDescent="0.4"/>
    <row r="971" customFormat="1" x14ac:dyDescent="0.4"/>
    <row r="972" customFormat="1" x14ac:dyDescent="0.4"/>
    <row r="973" customFormat="1" x14ac:dyDescent="0.4"/>
    <row r="974" customFormat="1" x14ac:dyDescent="0.4"/>
    <row r="975" customFormat="1" x14ac:dyDescent="0.4"/>
    <row r="976" customFormat="1" x14ac:dyDescent="0.4"/>
    <row r="977" customFormat="1" x14ac:dyDescent="0.4"/>
    <row r="978" customFormat="1" x14ac:dyDescent="0.4"/>
    <row r="979" customFormat="1" x14ac:dyDescent="0.4"/>
    <row r="980" customFormat="1" x14ac:dyDescent="0.4"/>
    <row r="981" customFormat="1" x14ac:dyDescent="0.4"/>
    <row r="982" customFormat="1" x14ac:dyDescent="0.4"/>
    <row r="983" customFormat="1" x14ac:dyDescent="0.4"/>
    <row r="984" customFormat="1" x14ac:dyDescent="0.4"/>
    <row r="985" customFormat="1" x14ac:dyDescent="0.4"/>
    <row r="986" customFormat="1" x14ac:dyDescent="0.4"/>
    <row r="987" customFormat="1" x14ac:dyDescent="0.4"/>
    <row r="988" customFormat="1" x14ac:dyDescent="0.4"/>
    <row r="989" customFormat="1" x14ac:dyDescent="0.4"/>
    <row r="990" customFormat="1" x14ac:dyDescent="0.4"/>
    <row r="991" customFormat="1" x14ac:dyDescent="0.4"/>
    <row r="992" customFormat="1" x14ac:dyDescent="0.4"/>
    <row r="993" customFormat="1" x14ac:dyDescent="0.4"/>
    <row r="994" customFormat="1" x14ac:dyDescent="0.4"/>
    <row r="995" customFormat="1" x14ac:dyDescent="0.4"/>
    <row r="996" customFormat="1" x14ac:dyDescent="0.4"/>
    <row r="997" customFormat="1" x14ac:dyDescent="0.4"/>
    <row r="998" customFormat="1" x14ac:dyDescent="0.4"/>
    <row r="999" customFormat="1" x14ac:dyDescent="0.4"/>
    <row r="1000" customFormat="1" x14ac:dyDescent="0.4"/>
    <row r="1001" customFormat="1" x14ac:dyDescent="0.4"/>
    <row r="1002" customFormat="1" x14ac:dyDescent="0.4"/>
    <row r="1003" customFormat="1" x14ac:dyDescent="0.4"/>
    <row r="1004" customFormat="1" x14ac:dyDescent="0.4"/>
    <row r="1005" customFormat="1" x14ac:dyDescent="0.4"/>
    <row r="1006" customFormat="1" x14ac:dyDescent="0.4"/>
    <row r="1007" customFormat="1" x14ac:dyDescent="0.4"/>
    <row r="1008" customFormat="1" x14ac:dyDescent="0.4"/>
    <row r="1009" customFormat="1" x14ac:dyDescent="0.4"/>
    <row r="1010" customFormat="1" x14ac:dyDescent="0.4"/>
    <row r="1011" customFormat="1" x14ac:dyDescent="0.4"/>
    <row r="1012" customFormat="1" x14ac:dyDescent="0.4"/>
    <row r="1013" customFormat="1" x14ac:dyDescent="0.4"/>
    <row r="1014" customFormat="1" x14ac:dyDescent="0.4"/>
    <row r="1015" customFormat="1" x14ac:dyDescent="0.4"/>
    <row r="1016" customFormat="1" x14ac:dyDescent="0.4"/>
    <row r="1017" customFormat="1" x14ac:dyDescent="0.4"/>
    <row r="1018" customFormat="1" x14ac:dyDescent="0.4"/>
    <row r="1019" customFormat="1" x14ac:dyDescent="0.4"/>
    <row r="1020" customFormat="1" x14ac:dyDescent="0.4"/>
    <row r="1021" customFormat="1" x14ac:dyDescent="0.4"/>
    <row r="1022" customFormat="1" x14ac:dyDescent="0.4"/>
    <row r="1023" customFormat="1" x14ac:dyDescent="0.4"/>
    <row r="1024" customFormat="1" x14ac:dyDescent="0.4"/>
    <row r="1025" customFormat="1" x14ac:dyDescent="0.4"/>
    <row r="1026" customFormat="1" x14ac:dyDescent="0.4"/>
    <row r="1027" customFormat="1" x14ac:dyDescent="0.4"/>
    <row r="1028" customFormat="1" x14ac:dyDescent="0.4"/>
    <row r="1029" customFormat="1" x14ac:dyDescent="0.4"/>
    <row r="1030" customFormat="1" x14ac:dyDescent="0.4"/>
    <row r="1031" customFormat="1" x14ac:dyDescent="0.4"/>
    <row r="1032" customFormat="1" x14ac:dyDescent="0.4"/>
    <row r="1033" customFormat="1" x14ac:dyDescent="0.4"/>
    <row r="1034" customFormat="1" x14ac:dyDescent="0.4"/>
    <row r="1035" customFormat="1" x14ac:dyDescent="0.4"/>
    <row r="1036" customFormat="1" x14ac:dyDescent="0.4"/>
    <row r="1037" customFormat="1" x14ac:dyDescent="0.4"/>
    <row r="1038" customFormat="1" x14ac:dyDescent="0.4"/>
    <row r="1039" customFormat="1" x14ac:dyDescent="0.4"/>
    <row r="1040" customFormat="1" x14ac:dyDescent="0.4"/>
    <row r="1041" customFormat="1" x14ac:dyDescent="0.4"/>
    <row r="1042" customFormat="1" x14ac:dyDescent="0.4"/>
    <row r="1043" customFormat="1" x14ac:dyDescent="0.4"/>
    <row r="1044" customFormat="1" x14ac:dyDescent="0.4"/>
    <row r="1045" customFormat="1" x14ac:dyDescent="0.4"/>
    <row r="1046" customFormat="1" x14ac:dyDescent="0.4"/>
    <row r="1047" customFormat="1" x14ac:dyDescent="0.4"/>
    <row r="1048" customFormat="1" x14ac:dyDescent="0.4"/>
    <row r="1049" customFormat="1" x14ac:dyDescent="0.4"/>
    <row r="1050" customFormat="1" x14ac:dyDescent="0.4"/>
    <row r="1051" customFormat="1" x14ac:dyDescent="0.4"/>
    <row r="1052" customFormat="1" x14ac:dyDescent="0.4"/>
    <row r="1053" customFormat="1" x14ac:dyDescent="0.4"/>
    <row r="1054" customFormat="1" x14ac:dyDescent="0.4"/>
    <row r="1055" customFormat="1" x14ac:dyDescent="0.4"/>
    <row r="1056" customFormat="1" x14ac:dyDescent="0.4"/>
    <row r="1057" customFormat="1" x14ac:dyDescent="0.4"/>
    <row r="1058" customFormat="1" x14ac:dyDescent="0.4"/>
    <row r="1059" customFormat="1" x14ac:dyDescent="0.4"/>
    <row r="1060" customFormat="1" x14ac:dyDescent="0.4"/>
    <row r="1061" customFormat="1" x14ac:dyDescent="0.4"/>
    <row r="1062" customFormat="1" x14ac:dyDescent="0.4"/>
    <row r="1063" customFormat="1" x14ac:dyDescent="0.4"/>
    <row r="1064" customFormat="1" x14ac:dyDescent="0.4"/>
    <row r="1065" customFormat="1" x14ac:dyDescent="0.4"/>
    <row r="1066" customFormat="1" x14ac:dyDescent="0.4"/>
    <row r="1067" customFormat="1" x14ac:dyDescent="0.4"/>
    <row r="1068" customFormat="1" x14ac:dyDescent="0.4"/>
    <row r="1069" customFormat="1" x14ac:dyDescent="0.4"/>
    <row r="1070" customFormat="1" x14ac:dyDescent="0.4"/>
    <row r="1071" customFormat="1" x14ac:dyDescent="0.4"/>
    <row r="1072" customFormat="1" x14ac:dyDescent="0.4"/>
    <row r="1073" customFormat="1" x14ac:dyDescent="0.4"/>
    <row r="1074" customFormat="1" x14ac:dyDescent="0.4"/>
    <row r="1075" customFormat="1" x14ac:dyDescent="0.4"/>
    <row r="1076" customFormat="1" x14ac:dyDescent="0.4"/>
    <row r="1077" customFormat="1" x14ac:dyDescent="0.4"/>
    <row r="1078" customFormat="1" x14ac:dyDescent="0.4"/>
    <row r="1079" customFormat="1" x14ac:dyDescent="0.4"/>
    <row r="1080" customFormat="1" x14ac:dyDescent="0.4"/>
    <row r="1081" customFormat="1" x14ac:dyDescent="0.4"/>
    <row r="1082" customFormat="1" x14ac:dyDescent="0.4"/>
    <row r="1083" customFormat="1" x14ac:dyDescent="0.4"/>
    <row r="1084" customFormat="1" x14ac:dyDescent="0.4"/>
    <row r="1085" customFormat="1" x14ac:dyDescent="0.4"/>
    <row r="1086" customFormat="1" x14ac:dyDescent="0.4"/>
    <row r="1087" customFormat="1" x14ac:dyDescent="0.4"/>
    <row r="1088" customFormat="1" x14ac:dyDescent="0.4"/>
    <row r="1089" customFormat="1" x14ac:dyDescent="0.4"/>
    <row r="1090" customFormat="1" x14ac:dyDescent="0.4"/>
    <row r="1091" customFormat="1" x14ac:dyDescent="0.4"/>
    <row r="1092" customFormat="1" x14ac:dyDescent="0.4"/>
    <row r="1093" customFormat="1" x14ac:dyDescent="0.4"/>
    <row r="1094" customFormat="1" x14ac:dyDescent="0.4"/>
    <row r="1095" customFormat="1" x14ac:dyDescent="0.4"/>
    <row r="1096" customFormat="1" x14ac:dyDescent="0.4"/>
    <row r="1097" customFormat="1" x14ac:dyDescent="0.4"/>
    <row r="1098" customFormat="1" x14ac:dyDescent="0.4"/>
    <row r="1099" customFormat="1" x14ac:dyDescent="0.4"/>
    <row r="1100" customFormat="1" x14ac:dyDescent="0.4"/>
    <row r="1101" customFormat="1" x14ac:dyDescent="0.4"/>
    <row r="1102" customFormat="1" x14ac:dyDescent="0.4"/>
    <row r="1103" customFormat="1" x14ac:dyDescent="0.4"/>
    <row r="1104" customFormat="1" x14ac:dyDescent="0.4"/>
    <row r="1105" customFormat="1" x14ac:dyDescent="0.4"/>
    <row r="1106" customFormat="1" x14ac:dyDescent="0.4"/>
    <row r="1107" customFormat="1" x14ac:dyDescent="0.4"/>
    <row r="1108" customFormat="1" x14ac:dyDescent="0.4"/>
    <row r="1109" customFormat="1" x14ac:dyDescent="0.4"/>
    <row r="1110" customFormat="1" x14ac:dyDescent="0.4"/>
    <row r="1111" customFormat="1" x14ac:dyDescent="0.4"/>
    <row r="1112" customFormat="1" x14ac:dyDescent="0.4"/>
    <row r="1113" customFormat="1" x14ac:dyDescent="0.4"/>
    <row r="1114" customFormat="1" x14ac:dyDescent="0.4"/>
    <row r="1115" customFormat="1" x14ac:dyDescent="0.4"/>
    <row r="1116" customFormat="1" x14ac:dyDescent="0.4"/>
    <row r="1117" customFormat="1" x14ac:dyDescent="0.4"/>
    <row r="1118" customFormat="1" x14ac:dyDescent="0.4"/>
    <row r="1119" customFormat="1" x14ac:dyDescent="0.4"/>
    <row r="1120" customFormat="1" x14ac:dyDescent="0.4"/>
    <row r="1121" customFormat="1" x14ac:dyDescent="0.4"/>
    <row r="1122" customFormat="1" x14ac:dyDescent="0.4"/>
    <row r="1123" customFormat="1" x14ac:dyDescent="0.4"/>
    <row r="1124" customFormat="1" x14ac:dyDescent="0.4"/>
    <row r="1125" customFormat="1" x14ac:dyDescent="0.4"/>
    <row r="1126" customFormat="1" x14ac:dyDescent="0.4"/>
    <row r="1127" customFormat="1" x14ac:dyDescent="0.4"/>
    <row r="1128" customFormat="1" x14ac:dyDescent="0.4"/>
    <row r="1129" customFormat="1" x14ac:dyDescent="0.4"/>
    <row r="1130" customFormat="1" x14ac:dyDescent="0.4"/>
    <row r="1131" customFormat="1" x14ac:dyDescent="0.4"/>
    <row r="1132" customFormat="1" x14ac:dyDescent="0.4"/>
    <row r="1133" customFormat="1" x14ac:dyDescent="0.4"/>
    <row r="1134" customFormat="1" x14ac:dyDescent="0.4"/>
    <row r="1135" customFormat="1" x14ac:dyDescent="0.4"/>
    <row r="1136" customFormat="1" x14ac:dyDescent="0.4"/>
    <row r="1137" customFormat="1" x14ac:dyDescent="0.4"/>
    <row r="1138" customFormat="1" x14ac:dyDescent="0.4"/>
    <row r="1139" customFormat="1" x14ac:dyDescent="0.4"/>
    <row r="1140" customFormat="1" x14ac:dyDescent="0.4"/>
    <row r="1141" customFormat="1" x14ac:dyDescent="0.4"/>
    <row r="1142" customFormat="1" x14ac:dyDescent="0.4"/>
    <row r="1143" customFormat="1" x14ac:dyDescent="0.4"/>
    <row r="1144" customFormat="1" x14ac:dyDescent="0.4"/>
    <row r="1145" customFormat="1" x14ac:dyDescent="0.4"/>
    <row r="1146" customFormat="1" x14ac:dyDescent="0.4"/>
    <row r="1147" customFormat="1" x14ac:dyDescent="0.4"/>
    <row r="1148" customFormat="1" x14ac:dyDescent="0.4"/>
    <row r="1149" customFormat="1" x14ac:dyDescent="0.4"/>
    <row r="1150" customFormat="1" x14ac:dyDescent="0.4"/>
    <row r="1151" customFormat="1" x14ac:dyDescent="0.4"/>
    <row r="1152" customFormat="1" x14ac:dyDescent="0.4"/>
    <row r="1153" customFormat="1" x14ac:dyDescent="0.4"/>
    <row r="1154" customFormat="1" x14ac:dyDescent="0.4"/>
    <row r="1155" customFormat="1" x14ac:dyDescent="0.4"/>
    <row r="1156" customFormat="1" x14ac:dyDescent="0.4"/>
    <row r="1157" customFormat="1" x14ac:dyDescent="0.4"/>
    <row r="1158" customFormat="1" x14ac:dyDescent="0.4"/>
    <row r="1159" customFormat="1" x14ac:dyDescent="0.4"/>
    <row r="1160" customFormat="1" x14ac:dyDescent="0.4"/>
    <row r="1161" customFormat="1" x14ac:dyDescent="0.4"/>
    <row r="1162" customFormat="1" x14ac:dyDescent="0.4"/>
    <row r="1163" customFormat="1" x14ac:dyDescent="0.4"/>
    <row r="1164" customFormat="1" x14ac:dyDescent="0.4"/>
    <row r="1165" customFormat="1" x14ac:dyDescent="0.4"/>
    <row r="1166" customFormat="1" x14ac:dyDescent="0.4"/>
    <row r="1167" customFormat="1" x14ac:dyDescent="0.4"/>
    <row r="1168" customFormat="1" x14ac:dyDescent="0.4"/>
    <row r="1169" spans="1:115" x14ac:dyDescent="0.4">
      <c r="B1169"/>
      <c r="G1169"/>
      <c r="I1169"/>
      <c r="Q1169"/>
      <c r="R1169"/>
      <c r="S1169"/>
      <c r="T1169"/>
      <c r="U1169"/>
      <c r="V1169"/>
      <c r="W1169"/>
      <c r="X1169"/>
      <c r="Y1169"/>
      <c r="Z1169"/>
      <c r="AA1169"/>
      <c r="AB1169"/>
      <c r="AC1169"/>
      <c r="AD1169"/>
      <c r="AE1169"/>
      <c r="AF1169"/>
      <c r="AG1169"/>
      <c r="AH1169"/>
      <c r="AI1169"/>
      <c r="AJ1169"/>
      <c r="AK1169"/>
      <c r="AL1169"/>
      <c r="AM1169"/>
      <c r="AN1169"/>
      <c r="AO1169"/>
      <c r="AP1169"/>
      <c r="AQ1169"/>
      <c r="AR1169"/>
      <c r="AS1169"/>
      <c r="AT1169"/>
      <c r="AU1169"/>
      <c r="AV1169"/>
      <c r="AW1169"/>
      <c r="AX1169"/>
      <c r="AY1169"/>
      <c r="AZ1169"/>
      <c r="BA1169"/>
      <c r="BB1169"/>
      <c r="BC1169"/>
      <c r="BD1169"/>
      <c r="BE1169"/>
      <c r="BF1169"/>
      <c r="BG1169"/>
      <c r="BH1169"/>
      <c r="BI1169"/>
      <c r="BJ1169"/>
      <c r="BK1169"/>
      <c r="BL1169"/>
      <c r="BM1169"/>
      <c r="BN1169"/>
      <c r="BO1169"/>
      <c r="BP1169"/>
      <c r="BQ1169"/>
      <c r="BR1169"/>
      <c r="BS1169"/>
      <c r="BT1169"/>
      <c r="BU1169"/>
      <c r="BV1169"/>
      <c r="BW1169"/>
      <c r="BX1169"/>
      <c r="BY1169"/>
      <c r="BZ1169"/>
      <c r="CA1169"/>
      <c r="CB1169"/>
      <c r="CC1169"/>
      <c r="CD1169"/>
      <c r="CE1169"/>
      <c r="CF1169"/>
      <c r="CG1169"/>
      <c r="CH1169"/>
      <c r="CI1169"/>
      <c r="CJ1169"/>
      <c r="CK1169"/>
      <c r="CM1169"/>
    </row>
    <row r="1170" spans="1:115" x14ac:dyDescent="0.4">
      <c r="B1170"/>
      <c r="G1170"/>
      <c r="I1170"/>
      <c r="Q1170"/>
      <c r="R1170"/>
      <c r="S1170"/>
      <c r="T1170"/>
      <c r="U1170"/>
      <c r="V1170"/>
      <c r="W1170"/>
      <c r="X1170"/>
      <c r="Y1170"/>
      <c r="Z1170"/>
      <c r="AA1170"/>
      <c r="AB1170"/>
      <c r="AC1170"/>
      <c r="AD1170"/>
      <c r="AE1170"/>
      <c r="AF1170"/>
      <c r="AG1170"/>
      <c r="AH1170"/>
      <c r="AI1170"/>
      <c r="AJ1170"/>
      <c r="AK1170"/>
      <c r="AL1170"/>
      <c r="AM1170"/>
      <c r="AN1170"/>
      <c r="AO1170"/>
      <c r="AP1170"/>
      <c r="AQ1170"/>
      <c r="AR1170"/>
      <c r="AS1170"/>
      <c r="AT1170"/>
      <c r="AU1170"/>
      <c r="AV1170"/>
      <c r="AW1170"/>
      <c r="AX1170"/>
      <c r="AY1170"/>
      <c r="AZ1170"/>
      <c r="BA1170"/>
      <c r="BB1170"/>
      <c r="BC1170"/>
      <c r="BD1170"/>
      <c r="BE1170"/>
      <c r="BF1170"/>
      <c r="BG1170"/>
      <c r="BH1170"/>
      <c r="BI1170"/>
      <c r="BJ1170"/>
      <c r="BK1170"/>
      <c r="BL1170"/>
      <c r="BM1170"/>
      <c r="BN1170"/>
      <c r="BO1170"/>
      <c r="BP1170"/>
      <c r="BQ1170"/>
      <c r="BR1170"/>
      <c r="BS1170"/>
      <c r="BT1170"/>
      <c r="BU1170"/>
      <c r="BV1170"/>
      <c r="BW1170"/>
      <c r="BX1170"/>
      <c r="BY1170"/>
      <c r="BZ1170"/>
      <c r="CA1170"/>
      <c r="CB1170"/>
      <c r="CC1170"/>
      <c r="CD1170"/>
      <c r="CE1170"/>
      <c r="CF1170"/>
      <c r="CG1170"/>
      <c r="CH1170"/>
      <c r="CI1170"/>
      <c r="CJ1170"/>
      <c r="CK1170"/>
      <c r="CM1170"/>
    </row>
    <row r="1171" spans="1:115" x14ac:dyDescent="0.4">
      <c r="B1171"/>
      <c r="G1171"/>
      <c r="I1171"/>
      <c r="Q1171"/>
      <c r="R1171"/>
      <c r="S1171"/>
      <c r="T1171"/>
      <c r="U1171"/>
      <c r="V1171"/>
      <c r="W1171"/>
      <c r="X1171"/>
      <c r="Y1171"/>
      <c r="Z1171"/>
      <c r="AA1171"/>
      <c r="AB1171"/>
      <c r="AC1171"/>
      <c r="AD1171"/>
      <c r="AE1171"/>
      <c r="AF1171"/>
      <c r="AG1171"/>
      <c r="AH1171"/>
      <c r="AI1171"/>
      <c r="AJ1171"/>
      <c r="AK1171"/>
      <c r="AL1171"/>
      <c r="AM1171"/>
      <c r="AN1171"/>
      <c r="AO1171"/>
      <c r="AP1171"/>
      <c r="AQ1171"/>
      <c r="AR1171"/>
      <c r="AS1171"/>
      <c r="AT1171"/>
      <c r="AU1171"/>
      <c r="AV1171"/>
      <c r="AW1171"/>
      <c r="AX1171"/>
      <c r="AY1171"/>
      <c r="AZ1171"/>
      <c r="BA1171"/>
      <c r="BB1171"/>
      <c r="BC1171"/>
      <c r="BD1171"/>
      <c r="BE1171"/>
      <c r="BF1171"/>
      <c r="BG1171"/>
      <c r="BH1171"/>
      <c r="BI1171"/>
      <c r="BJ1171"/>
      <c r="BK1171"/>
      <c r="BL1171"/>
      <c r="BM1171"/>
      <c r="BN1171"/>
      <c r="BO1171"/>
      <c r="BP1171"/>
      <c r="BQ1171"/>
      <c r="BR1171"/>
      <c r="BS1171"/>
      <c r="BT1171"/>
      <c r="BU1171"/>
      <c r="BV1171"/>
      <c r="BW1171"/>
      <c r="BX1171"/>
      <c r="BY1171"/>
      <c r="BZ1171"/>
      <c r="CA1171"/>
      <c r="CB1171"/>
      <c r="CC1171"/>
      <c r="CD1171"/>
      <c r="CE1171"/>
      <c r="CF1171"/>
      <c r="CG1171"/>
      <c r="CH1171"/>
      <c r="CI1171"/>
      <c r="CJ1171"/>
      <c r="CK1171"/>
      <c r="CM1171"/>
    </row>
    <row r="1172" spans="1:115" x14ac:dyDescent="0.4">
      <c r="B1172"/>
      <c r="G1172"/>
      <c r="I1172"/>
      <c r="Q1172"/>
      <c r="R1172"/>
      <c r="S1172"/>
      <c r="T1172"/>
      <c r="U1172"/>
      <c r="V1172"/>
      <c r="W1172"/>
      <c r="X1172"/>
      <c r="Y1172"/>
      <c r="Z1172"/>
      <c r="AA1172"/>
      <c r="AB1172"/>
      <c r="AC1172"/>
      <c r="AD1172"/>
      <c r="AE1172"/>
      <c r="AF1172"/>
      <c r="AG1172"/>
      <c r="AH1172"/>
      <c r="AI1172"/>
      <c r="AJ1172"/>
      <c r="AK1172"/>
      <c r="AL1172"/>
      <c r="AM1172"/>
      <c r="AN1172"/>
      <c r="AO1172"/>
      <c r="AP1172"/>
      <c r="AQ1172"/>
      <c r="AR1172"/>
      <c r="AS1172"/>
      <c r="AT1172"/>
      <c r="AU1172"/>
      <c r="AV1172"/>
      <c r="AW1172"/>
      <c r="AX1172"/>
      <c r="AY1172"/>
      <c r="AZ1172"/>
      <c r="BA1172"/>
      <c r="BB1172"/>
      <c r="BC1172"/>
      <c r="BD1172"/>
      <c r="BE1172"/>
      <c r="BF1172"/>
      <c r="BG1172"/>
      <c r="BH1172"/>
      <c r="BI1172"/>
      <c r="BJ1172"/>
      <c r="BK1172"/>
      <c r="BL1172"/>
      <c r="BM1172"/>
      <c r="BN1172"/>
      <c r="BO1172"/>
      <c r="BP1172"/>
      <c r="BQ1172"/>
      <c r="BR1172"/>
      <c r="BS1172"/>
      <c r="BT1172"/>
      <c r="BU1172"/>
      <c r="BV1172"/>
      <c r="BW1172"/>
      <c r="BX1172"/>
      <c r="BY1172"/>
      <c r="BZ1172"/>
      <c r="CA1172"/>
      <c r="CB1172"/>
      <c r="CC1172"/>
      <c r="CD1172"/>
      <c r="CE1172"/>
      <c r="CF1172"/>
      <c r="CG1172"/>
      <c r="CH1172"/>
      <c r="CI1172"/>
      <c r="CJ1172"/>
      <c r="CK1172"/>
      <c r="CM1172"/>
    </row>
    <row r="1173" spans="1:115" x14ac:dyDescent="0.4">
      <c r="B1173"/>
      <c r="G1173"/>
      <c r="I1173"/>
      <c r="Q1173"/>
      <c r="R1173"/>
      <c r="S1173"/>
      <c r="T1173"/>
      <c r="U1173"/>
      <c r="V1173"/>
      <c r="W1173"/>
      <c r="X1173"/>
      <c r="Y1173"/>
      <c r="Z1173"/>
      <c r="AA1173"/>
      <c r="AB1173"/>
      <c r="AC1173"/>
      <c r="AD1173"/>
      <c r="AE1173"/>
      <c r="AF1173"/>
      <c r="AG1173"/>
      <c r="AH1173"/>
      <c r="AI1173"/>
      <c r="AJ1173"/>
      <c r="AK1173"/>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c r="BP1173"/>
      <c r="BQ1173"/>
      <c r="BR1173"/>
      <c r="BS1173"/>
      <c r="BT1173"/>
      <c r="BU1173"/>
      <c r="BV1173"/>
      <c r="BW1173"/>
      <c r="BX1173"/>
      <c r="BY1173"/>
      <c r="BZ1173"/>
      <c r="CA1173"/>
      <c r="CB1173"/>
      <c r="CC1173"/>
      <c r="CD1173"/>
      <c r="CE1173"/>
      <c r="CF1173"/>
      <c r="CG1173"/>
      <c r="CH1173"/>
      <c r="CI1173"/>
      <c r="CJ1173"/>
      <c r="CK1173"/>
      <c r="CM1173"/>
    </row>
    <row r="1174" spans="1:115" s="164" customFormat="1" x14ac:dyDescent="0.4">
      <c r="A1174"/>
      <c r="B1174"/>
      <c r="C1174"/>
      <c r="D1174"/>
      <c r="E1174"/>
      <c r="F1174"/>
      <c r="G1174"/>
      <c r="H1174"/>
      <c r="I1174"/>
      <c r="J1174"/>
      <c r="K1174"/>
      <c r="L1174"/>
      <c r="M1174"/>
      <c r="N1174"/>
      <c r="O1174"/>
      <c r="P1174"/>
      <c r="Q1174"/>
      <c r="R1174"/>
      <c r="S1174"/>
      <c r="T1174"/>
      <c r="U1174"/>
      <c r="V1174"/>
      <c r="W1174"/>
      <c r="X1174"/>
      <c r="Y1174"/>
      <c r="Z1174"/>
      <c r="AA1174"/>
      <c r="AB1174"/>
      <c r="AC1174"/>
      <c r="AD1174"/>
      <c r="AE1174"/>
      <c r="AF1174"/>
      <c r="AG1174"/>
      <c r="AH1174"/>
      <c r="AI1174"/>
      <c r="AJ1174"/>
      <c r="AK117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c r="BZ1174"/>
      <c r="CA1174"/>
      <c r="CB1174"/>
      <c r="CC1174"/>
      <c r="CD1174"/>
      <c r="CE1174"/>
      <c r="CF1174"/>
      <c r="CG1174"/>
      <c r="CH1174"/>
      <c r="CI1174"/>
      <c r="CJ1174"/>
      <c r="CK1174"/>
      <c r="CL1174"/>
      <c r="CM1174"/>
      <c r="CN1174"/>
      <c r="CO1174"/>
      <c r="CP1174"/>
      <c r="CQ1174"/>
      <c r="CR1174"/>
      <c r="CS1174"/>
      <c r="CT1174"/>
      <c r="CU1174"/>
      <c r="CV1174"/>
      <c r="CW1174"/>
      <c r="CX1174"/>
      <c r="CY1174"/>
      <c r="CZ1174"/>
      <c r="DA1174"/>
      <c r="DB1174"/>
      <c r="DC1174"/>
      <c r="DD1174"/>
      <c r="DE1174"/>
      <c r="DF1174"/>
      <c r="DG1174"/>
      <c r="DH1174"/>
      <c r="DI1174"/>
      <c r="DJ1174"/>
      <c r="DK1174"/>
    </row>
    <row r="1175" spans="1:115" x14ac:dyDescent="0.4">
      <c r="B1175"/>
      <c r="G1175"/>
      <c r="I1175"/>
      <c r="Q1175"/>
      <c r="R1175"/>
      <c r="S1175"/>
      <c r="T1175"/>
      <c r="U1175"/>
      <c r="V1175"/>
      <c r="W1175"/>
      <c r="X1175"/>
      <c r="Y1175"/>
      <c r="Z1175"/>
      <c r="AA1175"/>
      <c r="AB1175"/>
      <c r="AC1175"/>
      <c r="AD1175"/>
      <c r="AE1175"/>
      <c r="AF1175"/>
      <c r="AG1175"/>
      <c r="AH1175"/>
      <c r="AI1175"/>
      <c r="AJ1175"/>
      <c r="AK1175"/>
      <c r="AL1175"/>
      <c r="AM1175"/>
      <c r="AN1175"/>
      <c r="AO1175"/>
      <c r="AP1175"/>
      <c r="AQ1175"/>
      <c r="AR1175"/>
      <c r="AS1175"/>
      <c r="AT1175"/>
      <c r="AU1175"/>
      <c r="AV1175"/>
      <c r="AW1175"/>
      <c r="AX1175"/>
      <c r="AY1175"/>
      <c r="AZ1175"/>
      <c r="BA1175"/>
      <c r="BB1175"/>
      <c r="BC1175"/>
      <c r="BD1175"/>
      <c r="BE1175"/>
      <c r="BF1175"/>
      <c r="BG1175"/>
      <c r="BH1175"/>
      <c r="BI1175"/>
      <c r="BJ1175"/>
      <c r="BK1175"/>
      <c r="BL1175"/>
      <c r="BM1175"/>
      <c r="BN1175"/>
      <c r="BO1175"/>
      <c r="BP1175"/>
      <c r="BQ1175"/>
      <c r="BR1175"/>
      <c r="BS1175"/>
      <c r="BT1175"/>
      <c r="BU1175"/>
      <c r="BV1175"/>
      <c r="BW1175"/>
      <c r="BX1175"/>
      <c r="BY1175"/>
      <c r="BZ1175"/>
      <c r="CA1175"/>
      <c r="CB1175"/>
      <c r="CC1175"/>
      <c r="CD1175"/>
      <c r="CE1175"/>
      <c r="CF1175"/>
      <c r="CG1175"/>
      <c r="CH1175"/>
      <c r="CI1175"/>
      <c r="CJ1175"/>
      <c r="CK1175"/>
      <c r="CM1175"/>
    </row>
    <row r="1176" spans="1:115" x14ac:dyDescent="0.4">
      <c r="B1176"/>
      <c r="G1176"/>
      <c r="I1176"/>
      <c r="Q1176"/>
      <c r="R1176"/>
      <c r="S1176"/>
      <c r="T1176"/>
      <c r="U1176"/>
      <c r="V1176"/>
      <c r="W1176"/>
      <c r="X1176"/>
      <c r="Y1176"/>
      <c r="Z1176"/>
      <c r="AA1176"/>
      <c r="AB1176"/>
      <c r="AC1176"/>
      <c r="AD1176"/>
      <c r="AE1176"/>
      <c r="AF1176"/>
      <c r="AG1176"/>
      <c r="AH1176"/>
      <c r="AI1176"/>
      <c r="AJ1176"/>
      <c r="AK1176"/>
      <c r="AL1176"/>
      <c r="AM1176"/>
      <c r="AN1176"/>
      <c r="AO1176"/>
      <c r="AP1176"/>
      <c r="AQ1176"/>
      <c r="AR1176"/>
      <c r="AS1176"/>
      <c r="AT1176"/>
      <c r="AU1176"/>
      <c r="AV1176"/>
      <c r="AW1176"/>
      <c r="AX1176"/>
      <c r="AY1176"/>
      <c r="AZ1176"/>
      <c r="BA1176"/>
      <c r="BB1176"/>
      <c r="BC1176"/>
      <c r="BD1176"/>
      <c r="BE1176"/>
      <c r="BF1176"/>
      <c r="BG1176"/>
      <c r="BH1176"/>
      <c r="BI1176"/>
      <c r="BJ1176"/>
      <c r="BK1176"/>
      <c r="BL1176"/>
      <c r="BM1176"/>
      <c r="BN1176"/>
      <c r="BO1176"/>
      <c r="BP1176"/>
      <c r="BQ1176"/>
      <c r="BR1176"/>
      <c r="BS1176"/>
      <c r="BT1176"/>
      <c r="BU1176"/>
      <c r="BV1176"/>
      <c r="BW1176"/>
      <c r="BX1176"/>
      <c r="BY1176"/>
      <c r="BZ1176"/>
      <c r="CA1176"/>
      <c r="CB1176"/>
      <c r="CC1176"/>
      <c r="CD1176"/>
      <c r="CE1176"/>
      <c r="CF1176"/>
      <c r="CG1176"/>
      <c r="CH1176"/>
      <c r="CI1176"/>
      <c r="CJ1176"/>
      <c r="CK1176"/>
      <c r="CM1176"/>
    </row>
    <row r="1177" spans="1:115" x14ac:dyDescent="0.4">
      <c r="B1177"/>
      <c r="G1177"/>
      <c r="I1177"/>
      <c r="Q1177"/>
      <c r="R1177"/>
      <c r="S1177"/>
      <c r="T1177"/>
      <c r="U1177"/>
      <c r="V1177"/>
      <c r="W1177"/>
      <c r="X1177"/>
      <c r="Y1177"/>
      <c r="Z1177"/>
      <c r="AA1177"/>
      <c r="AB1177"/>
      <c r="AC1177"/>
      <c r="AD1177"/>
      <c r="AE1177"/>
      <c r="AF1177"/>
      <c r="AG1177"/>
      <c r="AH1177"/>
      <c r="AI1177"/>
      <c r="AJ1177"/>
      <c r="AK1177"/>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c r="BP1177"/>
      <c r="BQ1177"/>
      <c r="BR1177"/>
      <c r="BS1177"/>
      <c r="BT1177"/>
      <c r="BU1177"/>
      <c r="BV1177"/>
      <c r="BW1177"/>
      <c r="BX1177"/>
      <c r="BY1177"/>
      <c r="BZ1177"/>
      <c r="CA1177"/>
      <c r="CB1177"/>
      <c r="CC1177"/>
      <c r="CD1177"/>
      <c r="CE1177"/>
      <c r="CF1177"/>
      <c r="CG1177"/>
      <c r="CH1177"/>
      <c r="CI1177"/>
      <c r="CJ1177"/>
      <c r="CK1177"/>
      <c r="CM1177"/>
    </row>
    <row r="1178" spans="1:115" x14ac:dyDescent="0.4">
      <c r="B1178"/>
      <c r="G1178"/>
      <c r="I1178"/>
      <c r="Q1178"/>
      <c r="R1178"/>
      <c r="S1178"/>
      <c r="T1178"/>
      <c r="U1178"/>
      <c r="V1178"/>
      <c r="W1178"/>
      <c r="X1178"/>
      <c r="Y1178"/>
      <c r="Z1178"/>
      <c r="AA1178"/>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c r="BZ1178"/>
      <c r="CA1178"/>
      <c r="CB1178"/>
      <c r="CC1178"/>
      <c r="CD1178"/>
      <c r="CE1178"/>
      <c r="CF1178"/>
      <c r="CG1178"/>
      <c r="CH1178"/>
      <c r="CI1178"/>
      <c r="CJ1178"/>
      <c r="CK1178"/>
      <c r="CM1178"/>
    </row>
    <row r="1179" spans="1:115" x14ac:dyDescent="0.4">
      <c r="B1179"/>
      <c r="G1179"/>
      <c r="I1179"/>
      <c r="Q1179"/>
      <c r="R1179"/>
      <c r="S1179"/>
      <c r="T1179"/>
      <c r="U1179"/>
      <c r="V1179"/>
      <c r="W1179"/>
      <c r="X1179"/>
      <c r="Y1179"/>
      <c r="Z1179"/>
      <c r="AA1179"/>
      <c r="AB1179"/>
      <c r="AC1179"/>
      <c r="AD1179"/>
      <c r="AE1179"/>
      <c r="AF1179"/>
      <c r="AG1179"/>
      <c r="AH1179"/>
      <c r="AI1179"/>
      <c r="AJ1179"/>
      <c r="AK1179"/>
      <c r="AL1179"/>
      <c r="AM1179"/>
      <c r="AN1179"/>
      <c r="AO1179"/>
      <c r="AP1179"/>
      <c r="AQ1179"/>
      <c r="AR1179"/>
      <c r="AS1179"/>
      <c r="AT1179"/>
      <c r="AU1179"/>
      <c r="AV1179"/>
      <c r="AW1179"/>
      <c r="AX1179"/>
      <c r="AY1179"/>
      <c r="AZ1179"/>
      <c r="BA1179"/>
      <c r="BB1179"/>
      <c r="BC1179"/>
      <c r="BD1179"/>
      <c r="BE1179"/>
      <c r="BF1179"/>
      <c r="BG1179"/>
      <c r="BH1179"/>
      <c r="BI1179"/>
      <c r="BJ1179"/>
      <c r="BK1179"/>
      <c r="BL1179"/>
      <c r="BM1179"/>
      <c r="BN1179"/>
      <c r="BO1179"/>
      <c r="BP1179"/>
      <c r="BQ1179"/>
      <c r="BR1179"/>
      <c r="BS1179"/>
      <c r="BT1179"/>
      <c r="BU1179"/>
      <c r="BV1179"/>
      <c r="BW1179"/>
      <c r="BX1179"/>
      <c r="BY1179"/>
      <c r="BZ1179"/>
      <c r="CA1179"/>
      <c r="CB1179"/>
      <c r="CC1179"/>
      <c r="CD1179"/>
      <c r="CE1179"/>
      <c r="CF1179"/>
      <c r="CG1179"/>
      <c r="CH1179"/>
      <c r="CI1179"/>
      <c r="CJ1179"/>
      <c r="CK1179"/>
      <c r="CM1179"/>
    </row>
    <row r="1180" spans="1:115" x14ac:dyDescent="0.4">
      <c r="B1180"/>
      <c r="G1180"/>
      <c r="I1180"/>
      <c r="Q1180"/>
      <c r="R1180"/>
      <c r="S1180"/>
      <c r="T1180"/>
      <c r="U1180"/>
      <c r="V1180"/>
      <c r="W1180"/>
      <c r="X1180"/>
      <c r="Y1180"/>
      <c r="Z1180"/>
      <c r="AA1180"/>
      <c r="AB1180"/>
      <c r="AC1180"/>
      <c r="AD1180"/>
      <c r="AE1180"/>
      <c r="AF1180"/>
      <c r="AG1180"/>
      <c r="AH1180"/>
      <c r="AI1180"/>
      <c r="AJ1180"/>
      <c r="AK1180"/>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c r="BP1180"/>
      <c r="BQ1180"/>
      <c r="BR1180"/>
      <c r="BS1180"/>
      <c r="BT1180"/>
      <c r="BU1180"/>
      <c r="BV1180"/>
      <c r="BW1180"/>
      <c r="BX1180"/>
      <c r="BY1180"/>
      <c r="BZ1180"/>
      <c r="CA1180"/>
      <c r="CB1180"/>
      <c r="CC1180"/>
      <c r="CD1180"/>
      <c r="CE1180"/>
      <c r="CF1180"/>
      <c r="CG1180"/>
      <c r="CH1180"/>
      <c r="CI1180"/>
      <c r="CJ1180"/>
      <c r="CK1180"/>
      <c r="CM1180"/>
    </row>
    <row r="1181" spans="1:115" x14ac:dyDescent="0.4">
      <c r="B1181"/>
      <c r="G1181"/>
      <c r="I1181"/>
      <c r="Q1181"/>
      <c r="R1181"/>
      <c r="S1181"/>
      <c r="T1181"/>
      <c r="U1181"/>
      <c r="V1181"/>
      <c r="W1181"/>
      <c r="X1181"/>
      <c r="Y1181"/>
      <c r="Z1181"/>
      <c r="AA1181"/>
      <c r="AB1181"/>
      <c r="AC1181"/>
      <c r="AD1181"/>
      <c r="AE1181"/>
      <c r="AF1181"/>
      <c r="AG1181"/>
      <c r="AH1181"/>
      <c r="AI1181"/>
      <c r="AJ1181"/>
      <c r="AK1181"/>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c r="BP1181"/>
      <c r="BQ1181"/>
      <c r="BR1181"/>
      <c r="BS1181"/>
      <c r="BT1181"/>
      <c r="BU1181"/>
      <c r="BV1181"/>
      <c r="BW1181"/>
      <c r="BX1181"/>
      <c r="BY1181"/>
      <c r="BZ1181"/>
      <c r="CA1181"/>
      <c r="CB1181"/>
      <c r="CC1181"/>
      <c r="CD1181"/>
      <c r="CE1181"/>
      <c r="CF1181"/>
      <c r="CG1181"/>
      <c r="CH1181"/>
      <c r="CI1181"/>
      <c r="CJ1181"/>
      <c r="CK1181"/>
      <c r="CM1181"/>
    </row>
    <row r="1182" spans="1:115" x14ac:dyDescent="0.4">
      <c r="B1182"/>
      <c r="G1182"/>
      <c r="I1182"/>
      <c r="Q1182"/>
      <c r="R1182"/>
      <c r="S1182"/>
      <c r="T1182"/>
      <c r="U1182"/>
      <c r="V1182"/>
      <c r="W1182"/>
      <c r="X1182"/>
      <c r="Y1182"/>
      <c r="Z1182"/>
      <c r="AA1182"/>
      <c r="AB1182"/>
      <c r="AC1182"/>
      <c r="AD1182"/>
      <c r="AE1182"/>
      <c r="AF1182"/>
      <c r="AG1182"/>
      <c r="AH1182"/>
      <c r="AI1182"/>
      <c r="AJ1182"/>
      <c r="AK1182"/>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c r="BP1182"/>
      <c r="BQ1182"/>
      <c r="BR1182"/>
      <c r="BS1182"/>
      <c r="BT1182"/>
      <c r="BU1182"/>
      <c r="BV1182"/>
      <c r="BW1182"/>
      <c r="BX1182"/>
      <c r="BY1182"/>
      <c r="BZ1182"/>
      <c r="CA1182"/>
      <c r="CB1182"/>
      <c r="CC1182"/>
      <c r="CD1182"/>
      <c r="CE1182"/>
      <c r="CF1182"/>
      <c r="CG1182"/>
      <c r="CH1182"/>
      <c r="CI1182"/>
      <c r="CJ1182"/>
      <c r="CK1182"/>
      <c r="CM1182"/>
    </row>
    <row r="1183" spans="1:115" x14ac:dyDescent="0.4">
      <c r="B1183"/>
      <c r="G1183"/>
      <c r="I1183"/>
      <c r="Q1183"/>
      <c r="R1183"/>
      <c r="S1183"/>
      <c r="T1183"/>
      <c r="U1183"/>
      <c r="V1183"/>
      <c r="W1183"/>
      <c r="X1183"/>
      <c r="Y1183"/>
      <c r="Z1183"/>
      <c r="AA1183"/>
      <c r="AB1183"/>
      <c r="AC1183"/>
      <c r="AD1183"/>
      <c r="AE1183"/>
      <c r="AF1183"/>
      <c r="AG1183"/>
      <c r="AH1183"/>
      <c r="AI1183"/>
      <c r="AJ1183"/>
      <c r="AK1183"/>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c r="BP1183"/>
      <c r="BQ1183"/>
      <c r="BR1183"/>
      <c r="BS1183"/>
      <c r="BT1183"/>
      <c r="BU1183"/>
      <c r="BV1183"/>
      <c r="BW1183"/>
      <c r="BX1183"/>
      <c r="BY1183"/>
      <c r="BZ1183"/>
      <c r="CA1183"/>
      <c r="CB1183"/>
      <c r="CC1183"/>
      <c r="CD1183"/>
      <c r="CE1183"/>
      <c r="CF1183"/>
      <c r="CG1183"/>
      <c r="CH1183"/>
      <c r="CI1183"/>
      <c r="CJ1183"/>
      <c r="CK1183"/>
      <c r="CM1183"/>
    </row>
    <row r="1184" spans="1:115" x14ac:dyDescent="0.4">
      <c r="B1184"/>
      <c r="G1184"/>
      <c r="I1184"/>
      <c r="Q1184"/>
      <c r="R1184"/>
      <c r="S1184"/>
      <c r="T1184"/>
      <c r="U1184"/>
      <c r="V1184"/>
      <c r="W1184"/>
      <c r="X1184"/>
      <c r="Y1184"/>
      <c r="Z1184"/>
      <c r="AA1184"/>
      <c r="AB1184"/>
      <c r="AC1184"/>
      <c r="AD1184"/>
      <c r="AE1184"/>
      <c r="AF1184"/>
      <c r="AG1184"/>
      <c r="AH1184"/>
      <c r="AI1184"/>
      <c r="AJ1184"/>
      <c r="AK1184"/>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c r="BP1184"/>
      <c r="BQ1184"/>
      <c r="BR1184"/>
      <c r="BS1184"/>
      <c r="BT1184"/>
      <c r="BU1184"/>
      <c r="BV1184"/>
      <c r="BW1184"/>
      <c r="BX1184"/>
      <c r="BY1184"/>
      <c r="BZ1184"/>
      <c r="CA1184"/>
      <c r="CB1184"/>
      <c r="CC1184"/>
      <c r="CD1184"/>
      <c r="CE1184"/>
      <c r="CF1184"/>
      <c r="CG1184"/>
      <c r="CH1184"/>
      <c r="CI1184"/>
      <c r="CJ1184"/>
      <c r="CK1184"/>
      <c r="CM1184"/>
    </row>
    <row r="1185" customFormat="1" x14ac:dyDescent="0.4"/>
    <row r="1186" customFormat="1" x14ac:dyDescent="0.4"/>
    <row r="1187" customFormat="1" x14ac:dyDescent="0.4"/>
    <row r="1188" customFormat="1" x14ac:dyDescent="0.4"/>
    <row r="1189" customFormat="1" x14ac:dyDescent="0.4"/>
    <row r="1190" customFormat="1" x14ac:dyDescent="0.4"/>
    <row r="1191" customFormat="1" x14ac:dyDescent="0.4"/>
    <row r="1192" customFormat="1" x14ac:dyDescent="0.4"/>
    <row r="1193" customFormat="1" x14ac:dyDescent="0.4"/>
    <row r="1194" customFormat="1" x14ac:dyDescent="0.4"/>
    <row r="1195" customFormat="1" x14ac:dyDescent="0.4"/>
    <row r="1196" customFormat="1" x14ac:dyDescent="0.4"/>
    <row r="1197" customFormat="1" x14ac:dyDescent="0.4"/>
    <row r="1198" customFormat="1" x14ac:dyDescent="0.4"/>
    <row r="1199" customFormat="1" x14ac:dyDescent="0.4"/>
    <row r="1200" customFormat="1" x14ac:dyDescent="0.4"/>
    <row r="1201" customFormat="1" x14ac:dyDescent="0.4"/>
    <row r="1202" customFormat="1" x14ac:dyDescent="0.4"/>
    <row r="1203" customFormat="1" x14ac:dyDescent="0.4"/>
    <row r="1204" customFormat="1" x14ac:dyDescent="0.4"/>
    <row r="1205" customFormat="1" x14ac:dyDescent="0.4"/>
    <row r="1206" customFormat="1" x14ac:dyDescent="0.4"/>
    <row r="1207" customFormat="1" x14ac:dyDescent="0.4"/>
    <row r="1208" customFormat="1" x14ac:dyDescent="0.4"/>
    <row r="1209" customFormat="1" x14ac:dyDescent="0.4"/>
    <row r="1210" customFormat="1" x14ac:dyDescent="0.4"/>
    <row r="1211" customFormat="1" x14ac:dyDescent="0.4"/>
    <row r="1212" customFormat="1" x14ac:dyDescent="0.4"/>
    <row r="1213" customFormat="1" x14ac:dyDescent="0.4"/>
    <row r="1214" customFormat="1" x14ac:dyDescent="0.4"/>
    <row r="1215" customFormat="1" x14ac:dyDescent="0.4"/>
    <row r="1216" customFormat="1" x14ac:dyDescent="0.4"/>
    <row r="1217" customFormat="1" x14ac:dyDescent="0.4"/>
    <row r="1218" customFormat="1" x14ac:dyDescent="0.4"/>
    <row r="1219" customFormat="1" x14ac:dyDescent="0.4"/>
    <row r="1220" customFormat="1" x14ac:dyDescent="0.4"/>
    <row r="1221" customFormat="1" x14ac:dyDescent="0.4"/>
    <row r="1222" customFormat="1" x14ac:dyDescent="0.4"/>
    <row r="1223" customFormat="1" x14ac:dyDescent="0.4"/>
    <row r="1224" customFormat="1" x14ac:dyDescent="0.4"/>
    <row r="1225" customFormat="1" x14ac:dyDescent="0.4"/>
    <row r="1226" customFormat="1" x14ac:dyDescent="0.4"/>
    <row r="1227" customFormat="1" x14ac:dyDescent="0.4"/>
    <row r="1228" customFormat="1" x14ac:dyDescent="0.4"/>
    <row r="1229" customFormat="1" x14ac:dyDescent="0.4"/>
    <row r="1230" customFormat="1" x14ac:dyDescent="0.4"/>
    <row r="1231" customFormat="1" x14ac:dyDescent="0.4"/>
    <row r="1232" customFormat="1" x14ac:dyDescent="0.4"/>
    <row r="1233" customFormat="1" x14ac:dyDescent="0.4"/>
    <row r="1234" customFormat="1" x14ac:dyDescent="0.4"/>
    <row r="1235" customFormat="1" x14ac:dyDescent="0.4"/>
    <row r="1236" customFormat="1" x14ac:dyDescent="0.4"/>
    <row r="1237" customFormat="1" x14ac:dyDescent="0.4"/>
    <row r="1238" customFormat="1" x14ac:dyDescent="0.4"/>
    <row r="1239" customFormat="1" x14ac:dyDescent="0.4"/>
    <row r="1240" customFormat="1" x14ac:dyDescent="0.4"/>
    <row r="1241" customFormat="1" x14ac:dyDescent="0.4"/>
    <row r="1242" customFormat="1" x14ac:dyDescent="0.4"/>
    <row r="1243" customFormat="1" x14ac:dyDescent="0.4"/>
    <row r="1244" customFormat="1" x14ac:dyDescent="0.4"/>
    <row r="1245" customFormat="1" x14ac:dyDescent="0.4"/>
    <row r="1246" customFormat="1" x14ac:dyDescent="0.4"/>
    <row r="1247" customFormat="1" x14ac:dyDescent="0.4"/>
    <row r="1248" customFormat="1" x14ac:dyDescent="0.4"/>
    <row r="1249" customFormat="1" x14ac:dyDescent="0.4"/>
    <row r="1250" customFormat="1" x14ac:dyDescent="0.4"/>
    <row r="1251" customFormat="1" x14ac:dyDescent="0.4"/>
    <row r="1252" customFormat="1" x14ac:dyDescent="0.4"/>
    <row r="1253" customFormat="1" x14ac:dyDescent="0.4"/>
    <row r="1254" customFormat="1" x14ac:dyDescent="0.4"/>
    <row r="1255" customFormat="1" x14ac:dyDescent="0.4"/>
    <row r="1256" customFormat="1" x14ac:dyDescent="0.4"/>
    <row r="1257" customFormat="1" x14ac:dyDescent="0.4"/>
    <row r="1258" customFormat="1" x14ac:dyDescent="0.4"/>
    <row r="1259" customFormat="1" x14ac:dyDescent="0.4"/>
    <row r="1260" customFormat="1" x14ac:dyDescent="0.4"/>
    <row r="1261" customFormat="1" x14ac:dyDescent="0.4"/>
    <row r="1262" customFormat="1" x14ac:dyDescent="0.4"/>
    <row r="1263" customFormat="1" x14ac:dyDescent="0.4"/>
    <row r="1264" customFormat="1" x14ac:dyDescent="0.4"/>
    <row r="1265" customFormat="1" x14ac:dyDescent="0.4"/>
    <row r="1266" customFormat="1" x14ac:dyDescent="0.4"/>
    <row r="1267" customFormat="1" x14ac:dyDescent="0.4"/>
    <row r="1268" customFormat="1" x14ac:dyDescent="0.4"/>
    <row r="1269" customFormat="1" x14ac:dyDescent="0.4"/>
    <row r="1270" customFormat="1" x14ac:dyDescent="0.4"/>
    <row r="1271" customFormat="1" x14ac:dyDescent="0.4"/>
    <row r="1272" customFormat="1" x14ac:dyDescent="0.4"/>
    <row r="1273" customFormat="1" x14ac:dyDescent="0.4"/>
    <row r="1274" customFormat="1" x14ac:dyDescent="0.4"/>
    <row r="1275" customFormat="1" x14ac:dyDescent="0.4"/>
    <row r="1276" customFormat="1" x14ac:dyDescent="0.4"/>
    <row r="1277" customFormat="1" x14ac:dyDescent="0.4"/>
    <row r="1278" customFormat="1" x14ac:dyDescent="0.4"/>
    <row r="1279" customFormat="1" x14ac:dyDescent="0.4"/>
    <row r="1280" customFormat="1" x14ac:dyDescent="0.4"/>
    <row r="1281" customFormat="1" x14ac:dyDescent="0.4"/>
    <row r="1282" customFormat="1" x14ac:dyDescent="0.4"/>
    <row r="1283" customFormat="1" x14ac:dyDescent="0.4"/>
    <row r="1284" customFormat="1" x14ac:dyDescent="0.4"/>
    <row r="1285" customFormat="1" x14ac:dyDescent="0.4"/>
    <row r="1286" customFormat="1" x14ac:dyDescent="0.4"/>
    <row r="1287" customFormat="1" x14ac:dyDescent="0.4"/>
    <row r="1288" customFormat="1" x14ac:dyDescent="0.4"/>
    <row r="1289" customFormat="1" x14ac:dyDescent="0.4"/>
    <row r="1290" customFormat="1" x14ac:dyDescent="0.4"/>
    <row r="1291" customFormat="1" x14ac:dyDescent="0.4"/>
    <row r="1292" customFormat="1" x14ac:dyDescent="0.4"/>
    <row r="1293" customFormat="1" x14ac:dyDescent="0.4"/>
    <row r="1294" customFormat="1" x14ac:dyDescent="0.4"/>
    <row r="1295" customFormat="1" x14ac:dyDescent="0.4"/>
    <row r="1296" customFormat="1" x14ac:dyDescent="0.4"/>
    <row r="1297" customFormat="1" x14ac:dyDescent="0.4"/>
    <row r="1298" customFormat="1" x14ac:dyDescent="0.4"/>
    <row r="1299" customFormat="1" x14ac:dyDescent="0.4"/>
    <row r="1300" customFormat="1" x14ac:dyDescent="0.4"/>
    <row r="1301" customFormat="1" x14ac:dyDescent="0.4"/>
    <row r="1302" customFormat="1" x14ac:dyDescent="0.4"/>
    <row r="1303" customFormat="1" x14ac:dyDescent="0.4"/>
    <row r="1304" customFormat="1" x14ac:dyDescent="0.4"/>
    <row r="1305" customFormat="1" x14ac:dyDescent="0.4"/>
    <row r="1306" customFormat="1" x14ac:dyDescent="0.4"/>
    <row r="1307" customFormat="1" x14ac:dyDescent="0.4"/>
    <row r="1308" customFormat="1" x14ac:dyDescent="0.4"/>
    <row r="1309" customFormat="1" x14ac:dyDescent="0.4"/>
    <row r="1310" customFormat="1" x14ac:dyDescent="0.4"/>
    <row r="1311" customFormat="1" x14ac:dyDescent="0.4"/>
    <row r="1312" customFormat="1" x14ac:dyDescent="0.4"/>
    <row r="1313" customFormat="1" x14ac:dyDescent="0.4"/>
    <row r="1314" customFormat="1" x14ac:dyDescent="0.4"/>
    <row r="1315" customFormat="1" x14ac:dyDescent="0.4"/>
    <row r="1316" customFormat="1" x14ac:dyDescent="0.4"/>
    <row r="1317" customFormat="1" x14ac:dyDescent="0.4"/>
    <row r="1318" customFormat="1" x14ac:dyDescent="0.4"/>
    <row r="1319" customFormat="1" x14ac:dyDescent="0.4"/>
    <row r="1320" customFormat="1" x14ac:dyDescent="0.4"/>
    <row r="1321" customFormat="1" x14ac:dyDescent="0.4"/>
    <row r="1322" customFormat="1" x14ac:dyDescent="0.4"/>
    <row r="1323" customFormat="1" x14ac:dyDescent="0.4"/>
    <row r="1324" customFormat="1" x14ac:dyDescent="0.4"/>
    <row r="1325" customFormat="1" x14ac:dyDescent="0.4"/>
    <row r="1326" customFormat="1" x14ac:dyDescent="0.4"/>
    <row r="1327" customFormat="1" x14ac:dyDescent="0.4"/>
    <row r="1328" customFormat="1" x14ac:dyDescent="0.4"/>
    <row r="1329" customFormat="1" x14ac:dyDescent="0.4"/>
    <row r="1330" customFormat="1" x14ac:dyDescent="0.4"/>
    <row r="1331" customFormat="1" x14ac:dyDescent="0.4"/>
    <row r="1332" customFormat="1" x14ac:dyDescent="0.4"/>
    <row r="1333" customFormat="1" x14ac:dyDescent="0.4"/>
    <row r="1334" customFormat="1" x14ac:dyDescent="0.4"/>
    <row r="1335" customFormat="1" x14ac:dyDescent="0.4"/>
    <row r="1336" customFormat="1" x14ac:dyDescent="0.4"/>
    <row r="1337" customFormat="1" x14ac:dyDescent="0.4"/>
    <row r="1338" customFormat="1" x14ac:dyDescent="0.4"/>
    <row r="1339" customFormat="1" x14ac:dyDescent="0.4"/>
    <row r="1340" customFormat="1" x14ac:dyDescent="0.4"/>
    <row r="1341" customFormat="1" x14ac:dyDescent="0.4"/>
    <row r="1342" customFormat="1" x14ac:dyDescent="0.4"/>
    <row r="1343" customFormat="1" x14ac:dyDescent="0.4"/>
    <row r="1344" customFormat="1" x14ac:dyDescent="0.4"/>
    <row r="1345" customFormat="1" x14ac:dyDescent="0.4"/>
    <row r="1346" customFormat="1" x14ac:dyDescent="0.4"/>
    <row r="1347" customFormat="1" x14ac:dyDescent="0.4"/>
    <row r="1348" customFormat="1" x14ac:dyDescent="0.4"/>
    <row r="1349" customFormat="1" x14ac:dyDescent="0.4"/>
    <row r="1350" customFormat="1" x14ac:dyDescent="0.4"/>
    <row r="1351" customFormat="1" x14ac:dyDescent="0.4"/>
    <row r="1352" customFormat="1" x14ac:dyDescent="0.4"/>
    <row r="1353" customFormat="1" x14ac:dyDescent="0.4"/>
    <row r="1354" customFormat="1" x14ac:dyDescent="0.4"/>
    <row r="1355" customFormat="1" x14ac:dyDescent="0.4"/>
    <row r="1356" customFormat="1" x14ac:dyDescent="0.4"/>
    <row r="1357" customFormat="1" x14ac:dyDescent="0.4"/>
    <row r="1358" customFormat="1" x14ac:dyDescent="0.4"/>
    <row r="1359" customFormat="1" x14ac:dyDescent="0.4"/>
    <row r="1360" customFormat="1" x14ac:dyDescent="0.4"/>
    <row r="1361" customFormat="1" x14ac:dyDescent="0.4"/>
    <row r="1362" customFormat="1" x14ac:dyDescent="0.4"/>
    <row r="1363" customFormat="1" x14ac:dyDescent="0.4"/>
    <row r="1364" customFormat="1" x14ac:dyDescent="0.4"/>
    <row r="1365" customFormat="1" x14ac:dyDescent="0.4"/>
    <row r="1366" customFormat="1" x14ac:dyDescent="0.4"/>
    <row r="1367" customFormat="1" x14ac:dyDescent="0.4"/>
    <row r="1368" customFormat="1" x14ac:dyDescent="0.4"/>
    <row r="1369" customFormat="1" x14ac:dyDescent="0.4"/>
    <row r="1370" customFormat="1" x14ac:dyDescent="0.4"/>
    <row r="1371" customFormat="1" x14ac:dyDescent="0.4"/>
    <row r="1372" customFormat="1" x14ac:dyDescent="0.4"/>
    <row r="1373" customFormat="1" x14ac:dyDescent="0.4"/>
    <row r="1374" customFormat="1" x14ac:dyDescent="0.4"/>
    <row r="1375" customFormat="1" x14ac:dyDescent="0.4"/>
    <row r="1376" customFormat="1" x14ac:dyDescent="0.4"/>
    <row r="1377" customFormat="1" x14ac:dyDescent="0.4"/>
    <row r="1378" customFormat="1" x14ac:dyDescent="0.4"/>
    <row r="1379" customFormat="1" x14ac:dyDescent="0.4"/>
    <row r="1380" customFormat="1" x14ac:dyDescent="0.4"/>
    <row r="1381" customFormat="1" x14ac:dyDescent="0.4"/>
    <row r="1382" customFormat="1" x14ac:dyDescent="0.4"/>
    <row r="1383" customFormat="1" x14ac:dyDescent="0.4"/>
    <row r="1384" customFormat="1" x14ac:dyDescent="0.4"/>
    <row r="1385" customFormat="1" x14ac:dyDescent="0.4"/>
    <row r="1386" customFormat="1" x14ac:dyDescent="0.4"/>
    <row r="1387" customFormat="1" x14ac:dyDescent="0.4"/>
    <row r="1388" customFormat="1" x14ac:dyDescent="0.4"/>
    <row r="1389" customFormat="1" x14ac:dyDescent="0.4"/>
    <row r="1390" customFormat="1" x14ac:dyDescent="0.4"/>
    <row r="1391" customFormat="1" x14ac:dyDescent="0.4"/>
    <row r="1392" customFormat="1" x14ac:dyDescent="0.4"/>
    <row r="1393" customFormat="1" x14ac:dyDescent="0.4"/>
    <row r="1394" customFormat="1" x14ac:dyDescent="0.4"/>
    <row r="1395" customFormat="1" x14ac:dyDescent="0.4"/>
    <row r="1396" customFormat="1" x14ac:dyDescent="0.4"/>
    <row r="1397" customFormat="1" x14ac:dyDescent="0.4"/>
    <row r="1398" customFormat="1" x14ac:dyDescent="0.4"/>
    <row r="1399" customFormat="1" x14ac:dyDescent="0.4"/>
    <row r="1400" customFormat="1" x14ac:dyDescent="0.4"/>
    <row r="1401" customFormat="1" x14ac:dyDescent="0.4"/>
    <row r="1402" customFormat="1" x14ac:dyDescent="0.4"/>
    <row r="1403" customFormat="1" x14ac:dyDescent="0.4"/>
    <row r="1404" customFormat="1" x14ac:dyDescent="0.4"/>
    <row r="1405" customFormat="1" x14ac:dyDescent="0.4"/>
    <row r="1406" customFormat="1" x14ac:dyDescent="0.4"/>
    <row r="1407" customFormat="1" x14ac:dyDescent="0.4"/>
    <row r="1408" customFormat="1" x14ac:dyDescent="0.4"/>
    <row r="1409" customFormat="1" x14ac:dyDescent="0.4"/>
    <row r="1410" customFormat="1" x14ac:dyDescent="0.4"/>
    <row r="1411" customFormat="1" x14ac:dyDescent="0.4"/>
    <row r="1412" customFormat="1" x14ac:dyDescent="0.4"/>
    <row r="1413" customFormat="1" x14ac:dyDescent="0.4"/>
    <row r="1414" customFormat="1" x14ac:dyDescent="0.4"/>
    <row r="1415" customFormat="1" x14ac:dyDescent="0.4"/>
    <row r="1416" customFormat="1" x14ac:dyDescent="0.4"/>
    <row r="1417" customFormat="1" x14ac:dyDescent="0.4"/>
    <row r="1418" customFormat="1" x14ac:dyDescent="0.4"/>
    <row r="1419" customFormat="1" x14ac:dyDescent="0.4"/>
    <row r="1420" customFormat="1" x14ac:dyDescent="0.4"/>
    <row r="1421" customFormat="1" x14ac:dyDescent="0.4"/>
    <row r="1422" customFormat="1" x14ac:dyDescent="0.4"/>
    <row r="1423" customFormat="1" x14ac:dyDescent="0.4"/>
    <row r="1424" customFormat="1" x14ac:dyDescent="0.4"/>
    <row r="1425" customFormat="1" x14ac:dyDescent="0.4"/>
    <row r="1426" customFormat="1" x14ac:dyDescent="0.4"/>
    <row r="1427" customFormat="1" x14ac:dyDescent="0.4"/>
    <row r="1428" customFormat="1" x14ac:dyDescent="0.4"/>
    <row r="1429" customFormat="1" x14ac:dyDescent="0.4"/>
    <row r="1430" customFormat="1" x14ac:dyDescent="0.4"/>
    <row r="1431" customFormat="1" x14ac:dyDescent="0.4"/>
    <row r="1432" customFormat="1" x14ac:dyDescent="0.4"/>
    <row r="1433" customFormat="1" x14ac:dyDescent="0.4"/>
    <row r="1434" customFormat="1" x14ac:dyDescent="0.4"/>
    <row r="1435" customFormat="1" x14ac:dyDescent="0.4"/>
    <row r="1436" customFormat="1" x14ac:dyDescent="0.4"/>
    <row r="1437" customFormat="1" x14ac:dyDescent="0.4"/>
    <row r="1438" customFormat="1" x14ac:dyDescent="0.4"/>
    <row r="1439" customFormat="1" x14ac:dyDescent="0.4"/>
    <row r="1440" customFormat="1" x14ac:dyDescent="0.4"/>
    <row r="1441" customFormat="1" x14ac:dyDescent="0.4"/>
    <row r="1442" customFormat="1" x14ac:dyDescent="0.4"/>
    <row r="1443" customFormat="1" x14ac:dyDescent="0.4"/>
    <row r="1444" customFormat="1" x14ac:dyDescent="0.4"/>
    <row r="1445" customFormat="1" x14ac:dyDescent="0.4"/>
    <row r="1446" customFormat="1" x14ac:dyDescent="0.4"/>
    <row r="1447" customFormat="1" x14ac:dyDescent="0.4"/>
    <row r="1448" customFormat="1" x14ac:dyDescent="0.4"/>
    <row r="1449" customFormat="1" x14ac:dyDescent="0.4"/>
    <row r="1450" customFormat="1" x14ac:dyDescent="0.4"/>
    <row r="1451" customFormat="1" x14ac:dyDescent="0.4"/>
    <row r="1452" customFormat="1" x14ac:dyDescent="0.4"/>
    <row r="1453" customFormat="1" x14ac:dyDescent="0.4"/>
    <row r="1454" customFormat="1" x14ac:dyDescent="0.4"/>
    <row r="1455" customFormat="1" x14ac:dyDescent="0.4"/>
    <row r="1456" customFormat="1" x14ac:dyDescent="0.4"/>
    <row r="1457" customFormat="1" x14ac:dyDescent="0.4"/>
    <row r="1458" customFormat="1" x14ac:dyDescent="0.4"/>
    <row r="1459" customFormat="1" x14ac:dyDescent="0.4"/>
    <row r="1460" customFormat="1" x14ac:dyDescent="0.4"/>
    <row r="1461" customFormat="1" x14ac:dyDescent="0.4"/>
    <row r="1462" customFormat="1" x14ac:dyDescent="0.4"/>
    <row r="1463" customFormat="1" x14ac:dyDescent="0.4"/>
    <row r="1464" customFormat="1" x14ac:dyDescent="0.4"/>
    <row r="1465" customFormat="1" x14ac:dyDescent="0.4"/>
    <row r="1466" customFormat="1" x14ac:dyDescent="0.4"/>
    <row r="1467" customFormat="1" x14ac:dyDescent="0.4"/>
    <row r="1468" customFormat="1" x14ac:dyDescent="0.4"/>
    <row r="1469" customFormat="1" x14ac:dyDescent="0.4"/>
    <row r="1470" customFormat="1" x14ac:dyDescent="0.4"/>
    <row r="1471" customFormat="1" x14ac:dyDescent="0.4"/>
    <row r="1472" customFormat="1" x14ac:dyDescent="0.4"/>
    <row r="1473" customFormat="1" x14ac:dyDescent="0.4"/>
    <row r="1474" customFormat="1" x14ac:dyDescent="0.4"/>
    <row r="1475" customFormat="1" x14ac:dyDescent="0.4"/>
    <row r="1476" customFormat="1" x14ac:dyDescent="0.4"/>
    <row r="1477" customFormat="1" x14ac:dyDescent="0.4"/>
    <row r="1478" customFormat="1" x14ac:dyDescent="0.4"/>
    <row r="1479" customFormat="1" x14ac:dyDescent="0.4"/>
    <row r="1480" customFormat="1" x14ac:dyDescent="0.4"/>
    <row r="1481" customFormat="1" x14ac:dyDescent="0.4"/>
    <row r="1482" customFormat="1" x14ac:dyDescent="0.4"/>
    <row r="1483" customFormat="1" x14ac:dyDescent="0.4"/>
    <row r="1484" customFormat="1" x14ac:dyDescent="0.4"/>
    <row r="1485" customFormat="1" x14ac:dyDescent="0.4"/>
    <row r="1486" customFormat="1" x14ac:dyDescent="0.4"/>
    <row r="1487" customFormat="1" x14ac:dyDescent="0.4"/>
    <row r="1488" customFormat="1" x14ac:dyDescent="0.4"/>
    <row r="1489" customFormat="1" x14ac:dyDescent="0.4"/>
    <row r="1490" customFormat="1" x14ac:dyDescent="0.4"/>
    <row r="1491" customFormat="1" x14ac:dyDescent="0.4"/>
    <row r="1492" customFormat="1" x14ac:dyDescent="0.4"/>
    <row r="1493" customFormat="1" x14ac:dyDescent="0.4"/>
    <row r="1494" customFormat="1" x14ac:dyDescent="0.4"/>
    <row r="1495" customFormat="1" x14ac:dyDescent="0.4"/>
    <row r="1496" customFormat="1" x14ac:dyDescent="0.4"/>
    <row r="1497" customFormat="1" x14ac:dyDescent="0.4"/>
    <row r="1498" customFormat="1" x14ac:dyDescent="0.4"/>
    <row r="1499" customFormat="1" x14ac:dyDescent="0.4"/>
    <row r="1500" customFormat="1" x14ac:dyDescent="0.4"/>
    <row r="1501" customFormat="1" x14ac:dyDescent="0.4"/>
    <row r="1502" customFormat="1" x14ac:dyDescent="0.4"/>
    <row r="1503" customFormat="1" x14ac:dyDescent="0.4"/>
    <row r="1504" customFormat="1" x14ac:dyDescent="0.4"/>
    <row r="1505" customFormat="1" x14ac:dyDescent="0.4"/>
    <row r="1506" customFormat="1" x14ac:dyDescent="0.4"/>
    <row r="1507" customFormat="1" x14ac:dyDescent="0.4"/>
    <row r="1508" customFormat="1" x14ac:dyDescent="0.4"/>
    <row r="1509" customFormat="1" x14ac:dyDescent="0.4"/>
    <row r="1510" customFormat="1" x14ac:dyDescent="0.4"/>
    <row r="1511" customFormat="1" x14ac:dyDescent="0.4"/>
    <row r="1512" customFormat="1" x14ac:dyDescent="0.4"/>
    <row r="1513" customFormat="1" x14ac:dyDescent="0.4"/>
    <row r="1514" customFormat="1" x14ac:dyDescent="0.4"/>
    <row r="1515" customFormat="1" x14ac:dyDescent="0.4"/>
    <row r="1516" customFormat="1" x14ac:dyDescent="0.4"/>
    <row r="1517" customFormat="1" x14ac:dyDescent="0.4"/>
    <row r="1518" customFormat="1" x14ac:dyDescent="0.4"/>
    <row r="1519" customFormat="1" x14ac:dyDescent="0.4"/>
    <row r="1520" customFormat="1" x14ac:dyDescent="0.4"/>
    <row r="1521" customFormat="1" x14ac:dyDescent="0.4"/>
    <row r="1522" customFormat="1" x14ac:dyDescent="0.4"/>
    <row r="1523" customFormat="1" x14ac:dyDescent="0.4"/>
    <row r="1524" customFormat="1" x14ac:dyDescent="0.4"/>
    <row r="1525" customFormat="1" x14ac:dyDescent="0.4"/>
    <row r="1526" customFormat="1" x14ac:dyDescent="0.4"/>
    <row r="1527" customFormat="1" x14ac:dyDescent="0.4"/>
    <row r="1528" customFormat="1" x14ac:dyDescent="0.4"/>
    <row r="1529" customFormat="1" x14ac:dyDescent="0.4"/>
    <row r="1530" customFormat="1" x14ac:dyDescent="0.4"/>
    <row r="1531" customFormat="1" x14ac:dyDescent="0.4"/>
    <row r="1532" customFormat="1" x14ac:dyDescent="0.4"/>
    <row r="1533" customFormat="1" x14ac:dyDescent="0.4"/>
    <row r="1534" customFormat="1" x14ac:dyDescent="0.4"/>
    <row r="1535" customFormat="1" x14ac:dyDescent="0.4"/>
    <row r="1536" customFormat="1" x14ac:dyDescent="0.4"/>
    <row r="1537" customFormat="1" x14ac:dyDescent="0.4"/>
    <row r="1538" customFormat="1" x14ac:dyDescent="0.4"/>
    <row r="1539" customFormat="1" x14ac:dyDescent="0.4"/>
    <row r="1540" customFormat="1" x14ac:dyDescent="0.4"/>
    <row r="1541" customFormat="1" x14ac:dyDescent="0.4"/>
    <row r="1542" customFormat="1" x14ac:dyDescent="0.4"/>
    <row r="1543" customFormat="1" x14ac:dyDescent="0.4"/>
    <row r="1544" customFormat="1" x14ac:dyDescent="0.4"/>
    <row r="1545" customFormat="1" x14ac:dyDescent="0.4"/>
    <row r="1546" customFormat="1" x14ac:dyDescent="0.4"/>
    <row r="1547" customFormat="1" x14ac:dyDescent="0.4"/>
    <row r="1548" customFormat="1" x14ac:dyDescent="0.4"/>
    <row r="1549" customFormat="1" x14ac:dyDescent="0.4"/>
    <row r="1550" customFormat="1" x14ac:dyDescent="0.4"/>
    <row r="1551" customFormat="1" x14ac:dyDescent="0.4"/>
    <row r="1552" customFormat="1" x14ac:dyDescent="0.4"/>
    <row r="1553" customFormat="1" x14ac:dyDescent="0.4"/>
    <row r="1554" customFormat="1" x14ac:dyDescent="0.4"/>
    <row r="1555" customFormat="1" x14ac:dyDescent="0.4"/>
    <row r="1556" customFormat="1" x14ac:dyDescent="0.4"/>
    <row r="1557" customFormat="1" x14ac:dyDescent="0.4"/>
    <row r="1558" customFormat="1" x14ac:dyDescent="0.4"/>
    <row r="1559" customFormat="1" x14ac:dyDescent="0.4"/>
    <row r="1560" customFormat="1" x14ac:dyDescent="0.4"/>
    <row r="1561" customFormat="1" x14ac:dyDescent="0.4"/>
    <row r="1562" customFormat="1" x14ac:dyDescent="0.4"/>
    <row r="1563" customFormat="1" x14ac:dyDescent="0.4"/>
    <row r="1564" customFormat="1" x14ac:dyDescent="0.4"/>
    <row r="1565" customFormat="1" x14ac:dyDescent="0.4"/>
    <row r="1566" customFormat="1" x14ac:dyDescent="0.4"/>
    <row r="1567" customFormat="1" x14ac:dyDescent="0.4"/>
    <row r="1568" customFormat="1" x14ac:dyDescent="0.4"/>
    <row r="1569" customFormat="1" x14ac:dyDescent="0.4"/>
    <row r="1570" customFormat="1" x14ac:dyDescent="0.4"/>
    <row r="1571" customFormat="1" x14ac:dyDescent="0.4"/>
    <row r="1572" customFormat="1" x14ac:dyDescent="0.4"/>
    <row r="1573" customFormat="1" x14ac:dyDescent="0.4"/>
    <row r="1574" customFormat="1" x14ac:dyDescent="0.4"/>
    <row r="1575" customFormat="1" x14ac:dyDescent="0.4"/>
    <row r="1576" customFormat="1" x14ac:dyDescent="0.4"/>
    <row r="1577" customFormat="1" x14ac:dyDescent="0.4"/>
    <row r="1578" customFormat="1" x14ac:dyDescent="0.4"/>
    <row r="1579" customFormat="1" x14ac:dyDescent="0.4"/>
    <row r="1580" customFormat="1" x14ac:dyDescent="0.4"/>
    <row r="1581" customFormat="1" x14ac:dyDescent="0.4"/>
    <row r="1582" customFormat="1" x14ac:dyDescent="0.4"/>
    <row r="1583" customFormat="1" x14ac:dyDescent="0.4"/>
    <row r="1584" customFormat="1" x14ac:dyDescent="0.4"/>
    <row r="1585" customFormat="1" x14ac:dyDescent="0.4"/>
    <row r="1586" customFormat="1" x14ac:dyDescent="0.4"/>
    <row r="1587" customFormat="1" x14ac:dyDescent="0.4"/>
    <row r="1588" customFormat="1" x14ac:dyDescent="0.4"/>
    <row r="1589" customFormat="1" x14ac:dyDescent="0.4"/>
    <row r="1590" customFormat="1" x14ac:dyDescent="0.4"/>
    <row r="1591" customFormat="1" x14ac:dyDescent="0.4"/>
    <row r="1592" customFormat="1" x14ac:dyDescent="0.4"/>
    <row r="1593" customFormat="1" x14ac:dyDescent="0.4"/>
    <row r="1594" customFormat="1" x14ac:dyDescent="0.4"/>
    <row r="1595" customFormat="1" x14ac:dyDescent="0.4"/>
    <row r="1596" customFormat="1" x14ac:dyDescent="0.4"/>
    <row r="1597" customFormat="1" x14ac:dyDescent="0.4"/>
    <row r="1598" customFormat="1" x14ac:dyDescent="0.4"/>
    <row r="1599" customFormat="1" x14ac:dyDescent="0.4"/>
    <row r="1600" customFormat="1" x14ac:dyDescent="0.4"/>
    <row r="1601" customFormat="1" x14ac:dyDescent="0.4"/>
    <row r="1602" customFormat="1" x14ac:dyDescent="0.4"/>
    <row r="1603" customFormat="1" x14ac:dyDescent="0.4"/>
    <row r="1604" customFormat="1" x14ac:dyDescent="0.4"/>
    <row r="1605" customFormat="1" x14ac:dyDescent="0.4"/>
    <row r="1606" customFormat="1" x14ac:dyDescent="0.4"/>
    <row r="1607" customFormat="1" x14ac:dyDescent="0.4"/>
    <row r="1608" customFormat="1" x14ac:dyDescent="0.4"/>
    <row r="1609" customFormat="1" x14ac:dyDescent="0.4"/>
    <row r="1610" customFormat="1" x14ac:dyDescent="0.4"/>
    <row r="1611" customFormat="1" x14ac:dyDescent="0.4"/>
    <row r="1612" customFormat="1" x14ac:dyDescent="0.4"/>
    <row r="1613" customFormat="1" x14ac:dyDescent="0.4"/>
    <row r="1614" customFormat="1" x14ac:dyDescent="0.4"/>
    <row r="1615" customFormat="1" x14ac:dyDescent="0.4"/>
    <row r="1616" customFormat="1" x14ac:dyDescent="0.4"/>
    <row r="1617" customFormat="1" x14ac:dyDescent="0.4"/>
    <row r="1618" customFormat="1" x14ac:dyDescent="0.4"/>
    <row r="1619" customFormat="1" x14ac:dyDescent="0.4"/>
    <row r="1620" customFormat="1" x14ac:dyDescent="0.4"/>
    <row r="1621" customFormat="1" x14ac:dyDescent="0.4"/>
    <row r="1622" customFormat="1" x14ac:dyDescent="0.4"/>
    <row r="1623" customFormat="1" x14ac:dyDescent="0.4"/>
    <row r="1624" customFormat="1" x14ac:dyDescent="0.4"/>
    <row r="1625" customFormat="1" x14ac:dyDescent="0.4"/>
    <row r="1626" customFormat="1" x14ac:dyDescent="0.4"/>
    <row r="1627" customFormat="1" x14ac:dyDescent="0.4"/>
    <row r="1628" customFormat="1" x14ac:dyDescent="0.4"/>
    <row r="1629" customFormat="1" x14ac:dyDescent="0.4"/>
    <row r="1630" customFormat="1" x14ac:dyDescent="0.4"/>
    <row r="1631" customFormat="1" x14ac:dyDescent="0.4"/>
    <row r="1632" customFormat="1" x14ac:dyDescent="0.4"/>
    <row r="1633" customFormat="1" x14ac:dyDescent="0.4"/>
    <row r="1634" customFormat="1" x14ac:dyDescent="0.4"/>
    <row r="1635" customFormat="1" x14ac:dyDescent="0.4"/>
    <row r="1636" customFormat="1" x14ac:dyDescent="0.4"/>
    <row r="1637" customFormat="1" x14ac:dyDescent="0.4"/>
    <row r="1638" customFormat="1" x14ac:dyDescent="0.4"/>
    <row r="1639" customFormat="1" x14ac:dyDescent="0.4"/>
    <row r="1640" customFormat="1" x14ac:dyDescent="0.4"/>
    <row r="1641" customFormat="1" x14ac:dyDescent="0.4"/>
    <row r="1642" customFormat="1" x14ac:dyDescent="0.4"/>
    <row r="1643" customFormat="1" x14ac:dyDescent="0.4"/>
    <row r="1644" customFormat="1" x14ac:dyDescent="0.4"/>
    <row r="1645" customFormat="1" x14ac:dyDescent="0.4"/>
    <row r="1646" customFormat="1" x14ac:dyDescent="0.4"/>
    <row r="1647" customFormat="1" x14ac:dyDescent="0.4"/>
    <row r="1648" customFormat="1" x14ac:dyDescent="0.4"/>
    <row r="1649" customFormat="1" x14ac:dyDescent="0.4"/>
    <row r="1650" customFormat="1" x14ac:dyDescent="0.4"/>
    <row r="1651" customFormat="1" x14ac:dyDescent="0.4"/>
    <row r="1652" customFormat="1" x14ac:dyDescent="0.4"/>
    <row r="1653" customFormat="1" x14ac:dyDescent="0.4"/>
    <row r="1654" customFormat="1" x14ac:dyDescent="0.4"/>
    <row r="1655" customFormat="1" x14ac:dyDescent="0.4"/>
    <row r="1656" customFormat="1" x14ac:dyDescent="0.4"/>
    <row r="1657" customFormat="1" x14ac:dyDescent="0.4"/>
    <row r="1658" customFormat="1" x14ac:dyDescent="0.4"/>
    <row r="1659" customFormat="1" x14ac:dyDescent="0.4"/>
    <row r="1660" customFormat="1" x14ac:dyDescent="0.4"/>
    <row r="1661" customFormat="1" x14ac:dyDescent="0.4"/>
    <row r="1662" customFormat="1" x14ac:dyDescent="0.4"/>
    <row r="1663" customFormat="1" x14ac:dyDescent="0.4"/>
    <row r="1664" customFormat="1" x14ac:dyDescent="0.4"/>
    <row r="1665" customFormat="1" x14ac:dyDescent="0.4"/>
    <row r="1666" customFormat="1" x14ac:dyDescent="0.4"/>
    <row r="1667" customFormat="1" x14ac:dyDescent="0.4"/>
    <row r="1668" customFormat="1" x14ac:dyDescent="0.4"/>
    <row r="1669" customFormat="1" x14ac:dyDescent="0.4"/>
    <row r="1670" customFormat="1" x14ac:dyDescent="0.4"/>
    <row r="1671" customFormat="1" x14ac:dyDescent="0.4"/>
    <row r="1672" customFormat="1" x14ac:dyDescent="0.4"/>
    <row r="1673" customFormat="1" x14ac:dyDescent="0.4"/>
    <row r="1674" customFormat="1" x14ac:dyDescent="0.4"/>
    <row r="1675" customFormat="1" x14ac:dyDescent="0.4"/>
    <row r="1676" customFormat="1" x14ac:dyDescent="0.4"/>
    <row r="1677" customFormat="1" x14ac:dyDescent="0.4"/>
    <row r="1678" customFormat="1" x14ac:dyDescent="0.4"/>
    <row r="1679" customFormat="1" x14ac:dyDescent="0.4"/>
    <row r="1680" customFormat="1" x14ac:dyDescent="0.4"/>
    <row r="1681" customFormat="1" x14ac:dyDescent="0.4"/>
    <row r="1682" customFormat="1" x14ac:dyDescent="0.4"/>
    <row r="1683" customFormat="1" x14ac:dyDescent="0.4"/>
    <row r="1684" customFormat="1" x14ac:dyDescent="0.4"/>
    <row r="1685" customFormat="1" x14ac:dyDescent="0.4"/>
    <row r="1686" customFormat="1" x14ac:dyDescent="0.4"/>
    <row r="1687" customFormat="1" x14ac:dyDescent="0.4"/>
    <row r="1688" customFormat="1" x14ac:dyDescent="0.4"/>
    <row r="1689" customFormat="1" x14ac:dyDescent="0.4"/>
    <row r="1690" customFormat="1" x14ac:dyDescent="0.4"/>
    <row r="1691" customFormat="1" x14ac:dyDescent="0.4"/>
    <row r="1692" customFormat="1" x14ac:dyDescent="0.4"/>
    <row r="1693" customFormat="1" x14ac:dyDescent="0.4"/>
    <row r="1694" customFormat="1" x14ac:dyDescent="0.4"/>
    <row r="1695" customFormat="1" x14ac:dyDescent="0.4"/>
    <row r="1696" customFormat="1" x14ac:dyDescent="0.4"/>
    <row r="1697" customFormat="1" x14ac:dyDescent="0.4"/>
    <row r="1698" customFormat="1" x14ac:dyDescent="0.4"/>
    <row r="1699" customFormat="1" x14ac:dyDescent="0.4"/>
    <row r="1700" customFormat="1" x14ac:dyDescent="0.4"/>
    <row r="1701" customFormat="1" x14ac:dyDescent="0.4"/>
    <row r="1702" customFormat="1" x14ac:dyDescent="0.4"/>
    <row r="1703" customFormat="1" x14ac:dyDescent="0.4"/>
    <row r="1704" customFormat="1" x14ac:dyDescent="0.4"/>
    <row r="1705" customFormat="1" x14ac:dyDescent="0.4"/>
    <row r="1706" customFormat="1" x14ac:dyDescent="0.4"/>
    <row r="1707" customFormat="1" x14ac:dyDescent="0.4"/>
    <row r="1708" customFormat="1" x14ac:dyDescent="0.4"/>
    <row r="1709" customFormat="1" x14ac:dyDescent="0.4"/>
    <row r="1710" customFormat="1" x14ac:dyDescent="0.4"/>
    <row r="1711" customFormat="1" x14ac:dyDescent="0.4"/>
    <row r="1712" customFormat="1" x14ac:dyDescent="0.4"/>
    <row r="1713" customFormat="1" x14ac:dyDescent="0.4"/>
    <row r="1714" customFormat="1" x14ac:dyDescent="0.4"/>
    <row r="1715" customFormat="1" x14ac:dyDescent="0.4"/>
    <row r="1716" customFormat="1" x14ac:dyDescent="0.4"/>
    <row r="1717" customFormat="1" x14ac:dyDescent="0.4"/>
    <row r="1718" customFormat="1" x14ac:dyDescent="0.4"/>
    <row r="1719" customFormat="1" x14ac:dyDescent="0.4"/>
    <row r="1720" customFormat="1" x14ac:dyDescent="0.4"/>
    <row r="1721" customFormat="1" x14ac:dyDescent="0.4"/>
    <row r="1722" customFormat="1" x14ac:dyDescent="0.4"/>
    <row r="1723" customFormat="1" x14ac:dyDescent="0.4"/>
    <row r="1724" customFormat="1" x14ac:dyDescent="0.4"/>
    <row r="1725" customFormat="1" x14ac:dyDescent="0.4"/>
    <row r="1726" customFormat="1" x14ac:dyDescent="0.4"/>
    <row r="1727" customFormat="1" x14ac:dyDescent="0.4"/>
    <row r="1728" customFormat="1" x14ac:dyDescent="0.4"/>
    <row r="1729" customFormat="1" x14ac:dyDescent="0.4"/>
    <row r="1730" customFormat="1" x14ac:dyDescent="0.4"/>
    <row r="1731" customFormat="1" x14ac:dyDescent="0.4"/>
    <row r="1732" customFormat="1" x14ac:dyDescent="0.4"/>
    <row r="1733" customFormat="1" x14ac:dyDescent="0.4"/>
    <row r="1734" customFormat="1" x14ac:dyDescent="0.4"/>
    <row r="1735" customFormat="1" x14ac:dyDescent="0.4"/>
    <row r="1736" customFormat="1" x14ac:dyDescent="0.4"/>
    <row r="1737" customFormat="1" x14ac:dyDescent="0.4"/>
    <row r="1738" customFormat="1" x14ac:dyDescent="0.4"/>
    <row r="1739" customFormat="1" x14ac:dyDescent="0.4"/>
    <row r="1740" customFormat="1" x14ac:dyDescent="0.4"/>
    <row r="1741" customFormat="1" x14ac:dyDescent="0.4"/>
    <row r="1742" customFormat="1" x14ac:dyDescent="0.4"/>
    <row r="1743" customFormat="1" x14ac:dyDescent="0.4"/>
    <row r="1744" customFormat="1" x14ac:dyDescent="0.4"/>
    <row r="1745" customFormat="1" x14ac:dyDescent="0.4"/>
    <row r="1746" customFormat="1" x14ac:dyDescent="0.4"/>
    <row r="1747" customFormat="1" x14ac:dyDescent="0.4"/>
    <row r="1748" customFormat="1" x14ac:dyDescent="0.4"/>
    <row r="1749" customFormat="1" x14ac:dyDescent="0.4"/>
    <row r="1750" customFormat="1" x14ac:dyDescent="0.4"/>
    <row r="1751" customFormat="1" x14ac:dyDescent="0.4"/>
    <row r="1752" customFormat="1" x14ac:dyDescent="0.4"/>
    <row r="1753" customFormat="1" x14ac:dyDescent="0.4"/>
    <row r="1754" customFormat="1" x14ac:dyDescent="0.4"/>
    <row r="1755" customFormat="1" x14ac:dyDescent="0.4"/>
    <row r="1756" customFormat="1" x14ac:dyDescent="0.4"/>
    <row r="1757" customFormat="1" x14ac:dyDescent="0.4"/>
    <row r="1758" customFormat="1" x14ac:dyDescent="0.4"/>
    <row r="1759" customFormat="1" x14ac:dyDescent="0.4"/>
    <row r="1760" customFormat="1" x14ac:dyDescent="0.4"/>
    <row r="1761" customFormat="1" x14ac:dyDescent="0.4"/>
    <row r="1762" customFormat="1" x14ac:dyDescent="0.4"/>
    <row r="1763" customFormat="1" x14ac:dyDescent="0.4"/>
    <row r="1764" customFormat="1" x14ac:dyDescent="0.4"/>
    <row r="1765" customFormat="1" x14ac:dyDescent="0.4"/>
    <row r="1766" customFormat="1" x14ac:dyDescent="0.4"/>
    <row r="1767" customFormat="1" x14ac:dyDescent="0.4"/>
    <row r="1768" customFormat="1" x14ac:dyDescent="0.4"/>
    <row r="1769" customFormat="1" x14ac:dyDescent="0.4"/>
    <row r="1770" customFormat="1" x14ac:dyDescent="0.4"/>
    <row r="1771" customFormat="1" x14ac:dyDescent="0.4"/>
    <row r="1772" customFormat="1" x14ac:dyDescent="0.4"/>
    <row r="1773" customFormat="1" x14ac:dyDescent="0.4"/>
    <row r="1774" customFormat="1" x14ac:dyDescent="0.4"/>
    <row r="1775" customFormat="1" x14ac:dyDescent="0.4"/>
    <row r="1776" customFormat="1" x14ac:dyDescent="0.4"/>
    <row r="1777" customFormat="1" x14ac:dyDescent="0.4"/>
    <row r="1778" customFormat="1" x14ac:dyDescent="0.4"/>
    <row r="1779" customFormat="1" x14ac:dyDescent="0.4"/>
    <row r="1780" customFormat="1" x14ac:dyDescent="0.4"/>
    <row r="1781" customFormat="1" x14ac:dyDescent="0.4"/>
    <row r="1782" customFormat="1" x14ac:dyDescent="0.4"/>
    <row r="1783" customFormat="1" x14ac:dyDescent="0.4"/>
    <row r="1784" customFormat="1" x14ac:dyDescent="0.4"/>
    <row r="1785" customFormat="1" x14ac:dyDescent="0.4"/>
    <row r="1786" customFormat="1" x14ac:dyDescent="0.4"/>
    <row r="1787" customFormat="1" x14ac:dyDescent="0.4"/>
    <row r="1788" customFormat="1" x14ac:dyDescent="0.4"/>
    <row r="1789" customFormat="1" x14ac:dyDescent="0.4"/>
    <row r="1790" customFormat="1" x14ac:dyDescent="0.4"/>
    <row r="1791" customFormat="1" x14ac:dyDescent="0.4"/>
    <row r="1792" customFormat="1" x14ac:dyDescent="0.4"/>
    <row r="1793" customFormat="1" x14ac:dyDescent="0.4"/>
    <row r="1794" customFormat="1" x14ac:dyDescent="0.4"/>
    <row r="1795" customFormat="1" x14ac:dyDescent="0.4"/>
    <row r="1796" customFormat="1" x14ac:dyDescent="0.4"/>
    <row r="1797" customFormat="1" x14ac:dyDescent="0.4"/>
    <row r="1798" customFormat="1" x14ac:dyDescent="0.4"/>
    <row r="1799" customFormat="1" x14ac:dyDescent="0.4"/>
    <row r="1800" customFormat="1" x14ac:dyDescent="0.4"/>
    <row r="1801" customFormat="1" x14ac:dyDescent="0.4"/>
    <row r="1802" customFormat="1" x14ac:dyDescent="0.4"/>
    <row r="1803" customFormat="1" x14ac:dyDescent="0.4"/>
    <row r="1804" customFormat="1" x14ac:dyDescent="0.4"/>
    <row r="1805" customFormat="1" x14ac:dyDescent="0.4"/>
    <row r="1806" customFormat="1" x14ac:dyDescent="0.4"/>
    <row r="1807" customFormat="1" x14ac:dyDescent="0.4"/>
    <row r="1808" customFormat="1" x14ac:dyDescent="0.4"/>
    <row r="1809" customFormat="1" x14ac:dyDescent="0.4"/>
    <row r="1810" customFormat="1" x14ac:dyDescent="0.4"/>
    <row r="1811" customFormat="1" x14ac:dyDescent="0.4"/>
    <row r="1812" customFormat="1" x14ac:dyDescent="0.4"/>
    <row r="1813" customFormat="1" x14ac:dyDescent="0.4"/>
    <row r="1814" customFormat="1" x14ac:dyDescent="0.4"/>
    <row r="1815" customFormat="1" x14ac:dyDescent="0.4"/>
    <row r="1816" customFormat="1" x14ac:dyDescent="0.4"/>
    <row r="1817" customFormat="1" x14ac:dyDescent="0.4"/>
    <row r="1818" customFormat="1" x14ac:dyDescent="0.4"/>
    <row r="1819" customFormat="1" x14ac:dyDescent="0.4"/>
    <row r="1820" customFormat="1" x14ac:dyDescent="0.4"/>
    <row r="1821" customFormat="1" x14ac:dyDescent="0.4"/>
    <row r="1822" customFormat="1" x14ac:dyDescent="0.4"/>
    <row r="1823" customFormat="1" x14ac:dyDescent="0.4"/>
    <row r="1824" customFormat="1" x14ac:dyDescent="0.4"/>
    <row r="1825" customFormat="1" x14ac:dyDescent="0.4"/>
    <row r="1826" customFormat="1" x14ac:dyDescent="0.4"/>
    <row r="1827" customFormat="1" x14ac:dyDescent="0.4"/>
    <row r="1828" customFormat="1" x14ac:dyDescent="0.4"/>
    <row r="1829" customFormat="1" x14ac:dyDescent="0.4"/>
    <row r="1830" customFormat="1" x14ac:dyDescent="0.4"/>
    <row r="1831" customFormat="1" x14ac:dyDescent="0.4"/>
    <row r="1832" customFormat="1" x14ac:dyDescent="0.4"/>
    <row r="1833" customFormat="1" x14ac:dyDescent="0.4"/>
    <row r="1834" customFormat="1" x14ac:dyDescent="0.4"/>
    <row r="1835" customFormat="1" x14ac:dyDescent="0.4"/>
    <row r="1836" customFormat="1" x14ac:dyDescent="0.4"/>
    <row r="1837" customFormat="1" x14ac:dyDescent="0.4"/>
    <row r="1838" customFormat="1" x14ac:dyDescent="0.4"/>
    <row r="1839" customFormat="1" x14ac:dyDescent="0.4"/>
    <row r="1840" customFormat="1" x14ac:dyDescent="0.4"/>
    <row r="1841" customFormat="1" x14ac:dyDescent="0.4"/>
    <row r="1842" customFormat="1" x14ac:dyDescent="0.4"/>
    <row r="1843" customFormat="1" x14ac:dyDescent="0.4"/>
    <row r="1844" customFormat="1" x14ac:dyDescent="0.4"/>
    <row r="1845" customFormat="1" x14ac:dyDescent="0.4"/>
    <row r="1846" customFormat="1" x14ac:dyDescent="0.4"/>
    <row r="1847" customFormat="1" x14ac:dyDescent="0.4"/>
    <row r="1848" customFormat="1" x14ac:dyDescent="0.4"/>
    <row r="1849" customFormat="1" x14ac:dyDescent="0.4"/>
    <row r="1850" customFormat="1" x14ac:dyDescent="0.4"/>
    <row r="1851" customFormat="1" x14ac:dyDescent="0.4"/>
    <row r="1852" customFormat="1" x14ac:dyDescent="0.4"/>
    <row r="1853" customFormat="1" x14ac:dyDescent="0.4"/>
    <row r="1854" customFormat="1" x14ac:dyDescent="0.4"/>
    <row r="1855" customFormat="1" x14ac:dyDescent="0.4"/>
    <row r="1856" customFormat="1" x14ac:dyDescent="0.4"/>
    <row r="1857" customFormat="1" x14ac:dyDescent="0.4"/>
    <row r="1858" customFormat="1" x14ac:dyDescent="0.4"/>
    <row r="1859" customFormat="1" x14ac:dyDescent="0.4"/>
    <row r="1860" customFormat="1" x14ac:dyDescent="0.4"/>
    <row r="1861" customFormat="1" x14ac:dyDescent="0.4"/>
    <row r="1862" customFormat="1" x14ac:dyDescent="0.4"/>
    <row r="1863" customFormat="1" x14ac:dyDescent="0.4"/>
    <row r="1864" customFormat="1" x14ac:dyDescent="0.4"/>
    <row r="1865" customFormat="1" x14ac:dyDescent="0.4"/>
    <row r="1866" customFormat="1" x14ac:dyDescent="0.4"/>
    <row r="1867" customFormat="1" x14ac:dyDescent="0.4"/>
    <row r="1868" customFormat="1" x14ac:dyDescent="0.4"/>
    <row r="1869" customFormat="1" x14ac:dyDescent="0.4"/>
    <row r="1870" customFormat="1" x14ac:dyDescent="0.4"/>
    <row r="1871" customFormat="1" x14ac:dyDescent="0.4"/>
    <row r="1872" customFormat="1" x14ac:dyDescent="0.4"/>
    <row r="1873" customFormat="1" x14ac:dyDescent="0.4"/>
    <row r="1874" customFormat="1" x14ac:dyDescent="0.4"/>
    <row r="1875" customFormat="1" x14ac:dyDescent="0.4"/>
    <row r="1876" customFormat="1" x14ac:dyDescent="0.4"/>
    <row r="1877" customFormat="1" x14ac:dyDescent="0.4"/>
    <row r="1878" customFormat="1" x14ac:dyDescent="0.4"/>
    <row r="1879" customFormat="1" x14ac:dyDescent="0.4"/>
    <row r="1880" customFormat="1" x14ac:dyDescent="0.4"/>
    <row r="1881" customFormat="1" x14ac:dyDescent="0.4"/>
    <row r="1882" customFormat="1" x14ac:dyDescent="0.4"/>
    <row r="1883" customFormat="1" x14ac:dyDescent="0.4"/>
    <row r="1884" customFormat="1" x14ac:dyDescent="0.4"/>
    <row r="1885" customFormat="1" x14ac:dyDescent="0.4"/>
    <row r="1886" customFormat="1" x14ac:dyDescent="0.4"/>
    <row r="1887" customFormat="1" x14ac:dyDescent="0.4"/>
    <row r="1888" customFormat="1" x14ac:dyDescent="0.4"/>
    <row r="1889" customFormat="1" x14ac:dyDescent="0.4"/>
    <row r="1890" customFormat="1" x14ac:dyDescent="0.4"/>
    <row r="1891" customFormat="1" x14ac:dyDescent="0.4"/>
    <row r="1892" customFormat="1" x14ac:dyDescent="0.4"/>
    <row r="1893" customFormat="1" x14ac:dyDescent="0.4"/>
    <row r="1894" customFormat="1" x14ac:dyDescent="0.4"/>
    <row r="1895" customFormat="1" x14ac:dyDescent="0.4"/>
    <row r="1896" customFormat="1" x14ac:dyDescent="0.4"/>
    <row r="1897" customFormat="1" x14ac:dyDescent="0.4"/>
    <row r="1898" customFormat="1" x14ac:dyDescent="0.4"/>
    <row r="1899" customFormat="1" x14ac:dyDescent="0.4"/>
    <row r="1900" customFormat="1" x14ac:dyDescent="0.4"/>
    <row r="1901" customFormat="1" x14ac:dyDescent="0.4"/>
    <row r="1902" customFormat="1" x14ac:dyDescent="0.4"/>
    <row r="1903" customFormat="1" x14ac:dyDescent="0.4"/>
    <row r="1904" customFormat="1" x14ac:dyDescent="0.4"/>
    <row r="1905" customFormat="1" x14ac:dyDescent="0.4"/>
    <row r="1906" customFormat="1" x14ac:dyDescent="0.4"/>
    <row r="1907" customFormat="1" x14ac:dyDescent="0.4"/>
    <row r="1908" customFormat="1" x14ac:dyDescent="0.4"/>
    <row r="1909" customFormat="1" x14ac:dyDescent="0.4"/>
    <row r="1910" customFormat="1" x14ac:dyDescent="0.4"/>
    <row r="1911" customFormat="1" x14ac:dyDescent="0.4"/>
    <row r="1912" customFormat="1" x14ac:dyDescent="0.4"/>
    <row r="1913" customFormat="1" x14ac:dyDescent="0.4"/>
    <row r="1914" customFormat="1" x14ac:dyDescent="0.4"/>
    <row r="1915" customFormat="1" x14ac:dyDescent="0.4"/>
    <row r="1916" customFormat="1" x14ac:dyDescent="0.4"/>
    <row r="1917" customFormat="1" x14ac:dyDescent="0.4"/>
    <row r="1918" customFormat="1" x14ac:dyDescent="0.4"/>
    <row r="1919" customFormat="1" x14ac:dyDescent="0.4"/>
    <row r="1920" customFormat="1" x14ac:dyDescent="0.4"/>
    <row r="1921" customFormat="1" x14ac:dyDescent="0.4"/>
    <row r="1922" customFormat="1" x14ac:dyDescent="0.4"/>
    <row r="1923" customFormat="1" x14ac:dyDescent="0.4"/>
    <row r="1924" customFormat="1" x14ac:dyDescent="0.4"/>
    <row r="1925" customFormat="1" x14ac:dyDescent="0.4"/>
    <row r="1926" customFormat="1" x14ac:dyDescent="0.4"/>
    <row r="1927" customFormat="1" x14ac:dyDescent="0.4"/>
    <row r="1928" customFormat="1" x14ac:dyDescent="0.4"/>
    <row r="1929" customFormat="1" x14ac:dyDescent="0.4"/>
    <row r="1930" customFormat="1" x14ac:dyDescent="0.4"/>
    <row r="1931" customFormat="1" x14ac:dyDescent="0.4"/>
    <row r="1932" customFormat="1" x14ac:dyDescent="0.4"/>
    <row r="1933" customFormat="1" x14ac:dyDescent="0.4"/>
    <row r="1934" customFormat="1" x14ac:dyDescent="0.4"/>
    <row r="1935" customFormat="1" x14ac:dyDescent="0.4"/>
    <row r="1936" customFormat="1" x14ac:dyDescent="0.4"/>
    <row r="1937" customFormat="1" x14ac:dyDescent="0.4"/>
    <row r="1938" customFormat="1" x14ac:dyDescent="0.4"/>
    <row r="1939" customFormat="1" x14ac:dyDescent="0.4"/>
    <row r="1940" customFormat="1" x14ac:dyDescent="0.4"/>
    <row r="1941" customFormat="1" x14ac:dyDescent="0.4"/>
    <row r="1942" customFormat="1" x14ac:dyDescent="0.4"/>
    <row r="1943" customFormat="1" x14ac:dyDescent="0.4"/>
    <row r="1944" customFormat="1" x14ac:dyDescent="0.4"/>
    <row r="1945" customFormat="1" x14ac:dyDescent="0.4"/>
    <row r="1946" customFormat="1" x14ac:dyDescent="0.4"/>
    <row r="1947" customFormat="1" x14ac:dyDescent="0.4"/>
    <row r="1948" customFormat="1" x14ac:dyDescent="0.4"/>
    <row r="1949" customFormat="1" x14ac:dyDescent="0.4"/>
    <row r="1950" customFormat="1" x14ac:dyDescent="0.4"/>
    <row r="1951" customFormat="1" x14ac:dyDescent="0.4"/>
    <row r="1952" customFormat="1" x14ac:dyDescent="0.4"/>
    <row r="1953" customFormat="1" x14ac:dyDescent="0.4"/>
    <row r="1954" customFormat="1" x14ac:dyDescent="0.4"/>
    <row r="1955" customFormat="1" ht="1.5" customHeight="1" x14ac:dyDescent="0.4"/>
    <row r="1956" customFormat="1" x14ac:dyDescent="0.4"/>
    <row r="1957" customFormat="1" x14ac:dyDescent="0.4"/>
    <row r="1958" customFormat="1" x14ac:dyDescent="0.4"/>
    <row r="1959" customFormat="1" x14ac:dyDescent="0.4"/>
    <row r="1960" customFormat="1" x14ac:dyDescent="0.4"/>
    <row r="1961" customFormat="1" x14ac:dyDescent="0.4"/>
    <row r="1962" customFormat="1" x14ac:dyDescent="0.4"/>
    <row r="1963" customFormat="1" x14ac:dyDescent="0.4"/>
    <row r="1964" customFormat="1" x14ac:dyDescent="0.4"/>
    <row r="1965" customFormat="1" x14ac:dyDescent="0.4"/>
  </sheetData>
  <pageMargins left="0.7" right="0.7" top="0.75" bottom="0.75" header="0.3" footer="0.3"/>
  <pageSetup orientation="portrait" horizontalDpi="360" verticalDpi="360" r:id="rId1"/>
  <extLst>
    <ext xmlns:x14="http://schemas.microsoft.com/office/spreadsheetml/2009/9/main" uri="{CCE6A557-97BC-4b89-ADB6-D9C93CAAB3DF}">
      <x14:dataValidations xmlns:xm="http://schemas.microsoft.com/office/excel/2006/main" count="1">
        <x14:dataValidation type="list" allowBlank="1" showInputMessage="1" showErrorMessage="1" xr:uid="{23B31085-F8D9-427B-8957-613BB6D662AA}">
          <x14:formula1>
            <xm:f>'Data validation'!$A:$A</xm:f>
          </x14:formula1>
          <xm:sqref>C2:C4 C1966:C1048576 C8:C13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BA99E8-407D-4EC8-8EFE-C639A7C46D9E}">
  <sheetPr codeName="Sheet10">
    <tabColor theme="4"/>
  </sheetPr>
  <dimension ref="A1:DM2533"/>
  <sheetViews>
    <sheetView showGridLines="0" zoomScale="85" zoomScaleNormal="85" workbookViewId="0">
      <pane xSplit="7" ySplit="9" topLeftCell="H16" activePane="bottomRight" state="frozen"/>
      <selection pane="topRight" activeCell="H1" sqref="H1"/>
      <selection pane="bottomLeft" activeCell="A8" sqref="A8"/>
      <selection pane="bottomRight" activeCell="G38" sqref="G38"/>
    </sheetView>
  </sheetViews>
  <sheetFormatPr defaultRowHeight="14.6" outlineLevelRow="1" outlineLevelCol="1" x14ac:dyDescent="0.4"/>
  <cols>
    <col min="1" max="1" width="2.07421875" customWidth="1"/>
    <col min="2" max="2" width="8.69140625" customWidth="1" outlineLevel="1"/>
    <col min="3" max="3" width="21.69140625" customWidth="1" outlineLevel="1"/>
    <col min="4" max="4" width="11.61328125" customWidth="1" outlineLevel="1"/>
    <col min="5" max="5" width="13.15234375" customWidth="1" outlineLevel="1"/>
    <col min="6" max="6" width="11.61328125" customWidth="1" outlineLevel="1"/>
    <col min="7" max="7" width="37.15234375" style="8" bestFit="1" customWidth="1"/>
    <col min="8" max="8" width="11" customWidth="1"/>
    <col min="9" max="9" width="11" style="1" customWidth="1"/>
    <col min="10" max="10" width="17.61328125" style="1" customWidth="1"/>
    <col min="11" max="11" width="17.61328125" customWidth="1"/>
    <col min="12" max="16" width="17.15234375" customWidth="1"/>
    <col min="17" max="17" width="2" customWidth="1"/>
    <col min="18" max="18" width="13.23046875" style="8" customWidth="1"/>
    <col min="19" max="19" width="14.23046875" style="8" customWidth="1"/>
    <col min="20" max="90" width="15.23046875" style="8" customWidth="1"/>
    <col min="91" max="91" width="8.69140625" hidden="1" customWidth="1"/>
    <col min="92" max="92" width="11.15234375" style="1" hidden="1" customWidth="1"/>
    <col min="93" max="93" width="11.3828125" hidden="1" customWidth="1"/>
    <col min="94" max="96" width="12.23046875" hidden="1" customWidth="1"/>
    <col min="97" max="97" width="12.921875" hidden="1" customWidth="1"/>
    <col min="98" max="101" width="11.3828125" hidden="1" customWidth="1"/>
    <col min="102" max="112" width="12.23046875" hidden="1" customWidth="1"/>
    <col min="113" max="115" width="12.921875" hidden="1" customWidth="1"/>
    <col min="116" max="116" width="12.921875" bestFit="1" customWidth="1"/>
  </cols>
  <sheetData>
    <row r="1" spans="1:116" ht="15" thickBot="1" x14ac:dyDescent="0.45">
      <c r="I1" s="8">
        <f>K1-1</f>
        <v>2023</v>
      </c>
      <c r="J1" s="113">
        <f>K1-1</f>
        <v>2023</v>
      </c>
      <c r="K1" s="113">
        <f>'IS BS CF'!K2</f>
        <v>2024</v>
      </c>
      <c r="L1" s="113">
        <f t="shared" ref="L1:P1" si="0">L2</f>
        <v>2025</v>
      </c>
      <c r="M1" s="113">
        <f t="shared" si="0"/>
        <v>2026</v>
      </c>
      <c r="N1" s="113">
        <f t="shared" si="0"/>
        <v>2027</v>
      </c>
      <c r="O1" s="113">
        <f t="shared" si="0"/>
        <v>2028</v>
      </c>
      <c r="P1" s="113">
        <f t="shared" si="0"/>
        <v>2029</v>
      </c>
      <c r="R1" s="114">
        <f>R2</f>
        <v>45291</v>
      </c>
      <c r="S1" s="114">
        <f t="shared" ref="S1:CD1" si="1">S2</f>
        <v>45322</v>
      </c>
      <c r="T1" s="114">
        <f t="shared" si="1"/>
        <v>45351</v>
      </c>
      <c r="U1" s="114">
        <f t="shared" si="1"/>
        <v>45382</v>
      </c>
      <c r="V1" s="114">
        <f t="shared" si="1"/>
        <v>45412</v>
      </c>
      <c r="W1" s="114">
        <f t="shared" si="1"/>
        <v>45443</v>
      </c>
      <c r="X1" s="114">
        <f t="shared" si="1"/>
        <v>45473</v>
      </c>
      <c r="Y1" s="114">
        <f t="shared" si="1"/>
        <v>45504</v>
      </c>
      <c r="Z1" s="114">
        <f t="shared" si="1"/>
        <v>45535</v>
      </c>
      <c r="AA1" s="114">
        <f t="shared" si="1"/>
        <v>45565</v>
      </c>
      <c r="AB1" s="114">
        <f t="shared" si="1"/>
        <v>45596</v>
      </c>
      <c r="AC1" s="114">
        <f t="shared" si="1"/>
        <v>45626</v>
      </c>
      <c r="AD1" s="114">
        <f t="shared" si="1"/>
        <v>45657</v>
      </c>
      <c r="AE1" s="114">
        <f t="shared" si="1"/>
        <v>45688</v>
      </c>
      <c r="AF1" s="114">
        <f t="shared" si="1"/>
        <v>45716</v>
      </c>
      <c r="AG1" s="114">
        <f t="shared" si="1"/>
        <v>45747</v>
      </c>
      <c r="AH1" s="114">
        <f t="shared" si="1"/>
        <v>45777</v>
      </c>
      <c r="AI1" s="114">
        <f t="shared" si="1"/>
        <v>45808</v>
      </c>
      <c r="AJ1" s="114">
        <f t="shared" si="1"/>
        <v>45838</v>
      </c>
      <c r="AK1" s="114">
        <f t="shared" si="1"/>
        <v>45869</v>
      </c>
      <c r="AL1" s="114">
        <f t="shared" si="1"/>
        <v>45900</v>
      </c>
      <c r="AM1" s="114">
        <f t="shared" si="1"/>
        <v>45930</v>
      </c>
      <c r="AN1" s="114">
        <f t="shared" si="1"/>
        <v>45961</v>
      </c>
      <c r="AO1" s="114">
        <f t="shared" si="1"/>
        <v>45991</v>
      </c>
      <c r="AP1" s="114">
        <f t="shared" si="1"/>
        <v>46022</v>
      </c>
      <c r="AQ1" s="114">
        <f t="shared" si="1"/>
        <v>46053</v>
      </c>
      <c r="AR1" s="114">
        <f t="shared" si="1"/>
        <v>46081</v>
      </c>
      <c r="AS1" s="114">
        <f t="shared" si="1"/>
        <v>46112</v>
      </c>
      <c r="AT1" s="114">
        <f t="shared" si="1"/>
        <v>46142</v>
      </c>
      <c r="AU1" s="114">
        <f t="shared" si="1"/>
        <v>46173</v>
      </c>
      <c r="AV1" s="114">
        <f t="shared" si="1"/>
        <v>46203</v>
      </c>
      <c r="AW1" s="114">
        <f t="shared" si="1"/>
        <v>46234</v>
      </c>
      <c r="AX1" s="114">
        <f t="shared" si="1"/>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si="1"/>
        <v>47238</v>
      </c>
      <c r="CE1" s="114">
        <f t="shared" ref="CE1:CL1" si="2">CE2</f>
        <v>47269</v>
      </c>
      <c r="CF1" s="114">
        <f t="shared" si="2"/>
        <v>47299</v>
      </c>
      <c r="CG1" s="114">
        <f t="shared" si="2"/>
        <v>47330</v>
      </c>
      <c r="CH1" s="114">
        <f t="shared" si="2"/>
        <v>47361</v>
      </c>
      <c r="CI1" s="114">
        <f t="shared" si="2"/>
        <v>47391</v>
      </c>
      <c r="CJ1" s="114">
        <f t="shared" si="2"/>
        <v>47422</v>
      </c>
      <c r="CK1" s="114">
        <f t="shared" si="2"/>
        <v>47452</v>
      </c>
      <c r="CL1" s="114">
        <f t="shared" si="2"/>
        <v>47483</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outlineLevel="1" x14ac:dyDescent="0.4">
      <c r="G2"/>
      <c r="I2">
        <f>K2-1</f>
        <v>2023</v>
      </c>
      <c r="J2">
        <f>K2-1</f>
        <v>2023</v>
      </c>
      <c r="K2">
        <f>'IS BS CF'!K3</f>
        <v>2024</v>
      </c>
      <c r="L2">
        <f>K2+1</f>
        <v>2025</v>
      </c>
      <c r="M2">
        <f>L2+1</f>
        <v>2026</v>
      </c>
      <c r="N2">
        <f>M2+1</f>
        <v>2027</v>
      </c>
      <c r="O2">
        <f>N2+1</f>
        <v>2028</v>
      </c>
      <c r="P2">
        <f>O2+1</f>
        <v>2029</v>
      </c>
      <c r="R2" s="351">
        <f>EOMONTH(S2,-1)</f>
        <v>45291</v>
      </c>
      <c r="S2" s="360">
        <f>+EOMONTH('IS BS CF'!$N$12,0)</f>
        <v>45322</v>
      </c>
      <c r="T2" s="351">
        <f t="shared" ref="T2:CE2" si="4">EOMONTH(S2,1)</f>
        <v>45351</v>
      </c>
      <c r="U2" s="351">
        <f t="shared" si="4"/>
        <v>45382</v>
      </c>
      <c r="V2" s="351">
        <f t="shared" si="4"/>
        <v>45412</v>
      </c>
      <c r="W2" s="351">
        <f t="shared" si="4"/>
        <v>45443</v>
      </c>
      <c r="X2" s="351">
        <f t="shared" si="4"/>
        <v>45473</v>
      </c>
      <c r="Y2" s="351">
        <f t="shared" si="4"/>
        <v>45504</v>
      </c>
      <c r="Z2" s="351">
        <f t="shared" si="4"/>
        <v>45535</v>
      </c>
      <c r="AA2" s="351">
        <f t="shared" si="4"/>
        <v>45565</v>
      </c>
      <c r="AB2" s="351">
        <f t="shared" si="4"/>
        <v>45596</v>
      </c>
      <c r="AC2" s="351">
        <f t="shared" si="4"/>
        <v>45626</v>
      </c>
      <c r="AD2" s="351">
        <f t="shared" si="4"/>
        <v>45657</v>
      </c>
      <c r="AE2" s="351">
        <f t="shared" si="4"/>
        <v>45688</v>
      </c>
      <c r="AF2" s="351">
        <f t="shared" si="4"/>
        <v>45716</v>
      </c>
      <c r="AG2" s="351">
        <f t="shared" si="4"/>
        <v>45747</v>
      </c>
      <c r="AH2" s="351">
        <f t="shared" si="4"/>
        <v>45777</v>
      </c>
      <c r="AI2" s="351">
        <f t="shared" si="4"/>
        <v>45808</v>
      </c>
      <c r="AJ2" s="351">
        <f t="shared" si="4"/>
        <v>45838</v>
      </c>
      <c r="AK2" s="351">
        <f t="shared" si="4"/>
        <v>45869</v>
      </c>
      <c r="AL2" s="351">
        <f t="shared" si="4"/>
        <v>45900</v>
      </c>
      <c r="AM2" s="351">
        <f t="shared" si="4"/>
        <v>45930</v>
      </c>
      <c r="AN2" s="351">
        <f t="shared" si="4"/>
        <v>45961</v>
      </c>
      <c r="AO2" s="351">
        <f t="shared" si="4"/>
        <v>45991</v>
      </c>
      <c r="AP2" s="351">
        <f t="shared" si="4"/>
        <v>46022</v>
      </c>
      <c r="AQ2" s="351">
        <f t="shared" si="4"/>
        <v>46053</v>
      </c>
      <c r="AR2" s="351">
        <f t="shared" si="4"/>
        <v>46081</v>
      </c>
      <c r="AS2" s="351">
        <f t="shared" si="4"/>
        <v>46112</v>
      </c>
      <c r="AT2" s="351">
        <f t="shared" si="4"/>
        <v>46142</v>
      </c>
      <c r="AU2" s="351">
        <f t="shared" si="4"/>
        <v>46173</v>
      </c>
      <c r="AV2" s="351">
        <f t="shared" si="4"/>
        <v>46203</v>
      </c>
      <c r="AW2" s="351">
        <f t="shared" si="4"/>
        <v>46234</v>
      </c>
      <c r="AX2" s="351">
        <f t="shared" si="4"/>
        <v>46265</v>
      </c>
      <c r="AY2" s="351">
        <f t="shared" si="4"/>
        <v>46295</v>
      </c>
      <c r="AZ2" s="351">
        <f t="shared" si="4"/>
        <v>46326</v>
      </c>
      <c r="BA2" s="351">
        <f t="shared" si="4"/>
        <v>46356</v>
      </c>
      <c r="BB2" s="351">
        <f t="shared" si="4"/>
        <v>46387</v>
      </c>
      <c r="BC2" s="351">
        <f t="shared" si="4"/>
        <v>46418</v>
      </c>
      <c r="BD2" s="351">
        <f t="shared" si="4"/>
        <v>46446</v>
      </c>
      <c r="BE2" s="351">
        <f t="shared" si="4"/>
        <v>46477</v>
      </c>
      <c r="BF2" s="351">
        <f t="shared" si="4"/>
        <v>46507</v>
      </c>
      <c r="BG2" s="351">
        <f t="shared" si="4"/>
        <v>46538</v>
      </c>
      <c r="BH2" s="351">
        <f t="shared" si="4"/>
        <v>46568</v>
      </c>
      <c r="BI2" s="351">
        <f t="shared" si="4"/>
        <v>46599</v>
      </c>
      <c r="BJ2" s="351">
        <f t="shared" si="4"/>
        <v>46630</v>
      </c>
      <c r="BK2" s="351">
        <f t="shared" si="4"/>
        <v>46660</v>
      </c>
      <c r="BL2" s="351">
        <f t="shared" si="4"/>
        <v>46691</v>
      </c>
      <c r="BM2" s="351">
        <f t="shared" si="4"/>
        <v>46721</v>
      </c>
      <c r="BN2" s="351">
        <f t="shared" si="4"/>
        <v>46752</v>
      </c>
      <c r="BO2" s="351">
        <f t="shared" si="4"/>
        <v>46783</v>
      </c>
      <c r="BP2" s="351">
        <f t="shared" si="4"/>
        <v>46812</v>
      </c>
      <c r="BQ2" s="351">
        <f t="shared" si="4"/>
        <v>46843</v>
      </c>
      <c r="BR2" s="351">
        <f t="shared" si="4"/>
        <v>46873</v>
      </c>
      <c r="BS2" s="351">
        <f t="shared" si="4"/>
        <v>46904</v>
      </c>
      <c r="BT2" s="351">
        <f t="shared" si="4"/>
        <v>46934</v>
      </c>
      <c r="BU2" s="351">
        <f t="shared" si="4"/>
        <v>46965</v>
      </c>
      <c r="BV2" s="351">
        <f t="shared" si="4"/>
        <v>46996</v>
      </c>
      <c r="BW2" s="351">
        <f t="shared" si="4"/>
        <v>47026</v>
      </c>
      <c r="BX2" s="351">
        <f t="shared" si="4"/>
        <v>47057</v>
      </c>
      <c r="BY2" s="351">
        <f t="shared" si="4"/>
        <v>47087</v>
      </c>
      <c r="BZ2" s="351">
        <f t="shared" si="4"/>
        <v>47118</v>
      </c>
      <c r="CA2" s="351">
        <f t="shared" si="4"/>
        <v>47149</v>
      </c>
      <c r="CB2" s="351">
        <f t="shared" si="4"/>
        <v>47177</v>
      </c>
      <c r="CC2" s="351">
        <f t="shared" si="4"/>
        <v>47208</v>
      </c>
      <c r="CD2" s="351">
        <f t="shared" si="4"/>
        <v>47238</v>
      </c>
      <c r="CE2" s="351">
        <f t="shared" si="4"/>
        <v>47269</v>
      </c>
      <c r="CF2" s="351">
        <f t="shared" ref="CF2:CL2" si="5">EOMONTH(CE2,1)</f>
        <v>47299</v>
      </c>
      <c r="CG2" s="351">
        <f t="shared" si="5"/>
        <v>47330</v>
      </c>
      <c r="CH2" s="351">
        <f t="shared" si="5"/>
        <v>47361</v>
      </c>
      <c r="CI2" s="351">
        <f t="shared" si="5"/>
        <v>47391</v>
      </c>
      <c r="CJ2" s="351">
        <f t="shared" si="5"/>
        <v>47422</v>
      </c>
      <c r="CK2" s="351">
        <f t="shared" si="5"/>
        <v>47452</v>
      </c>
      <c r="CL2" s="351">
        <f t="shared" si="5"/>
        <v>47483</v>
      </c>
      <c r="CN2" s="351">
        <f>EOMONTH(CO2,-3)</f>
        <v>45291</v>
      </c>
      <c r="CO2" s="351">
        <v>45352</v>
      </c>
      <c r="CP2" s="351">
        <f t="shared" ref="CP2:DL2" si="6">EOMONTH(CO2,3)</f>
        <v>45473</v>
      </c>
      <c r="CQ2" s="351">
        <f t="shared" si="6"/>
        <v>45565</v>
      </c>
      <c r="CR2" s="351">
        <f t="shared" si="6"/>
        <v>45657</v>
      </c>
      <c r="CS2" s="351">
        <f t="shared" si="6"/>
        <v>45747</v>
      </c>
      <c r="CT2" s="351">
        <f t="shared" si="6"/>
        <v>45838</v>
      </c>
      <c r="CU2" s="351">
        <f t="shared" si="6"/>
        <v>45930</v>
      </c>
      <c r="CV2" s="351">
        <f t="shared" si="6"/>
        <v>46022</v>
      </c>
      <c r="CW2" s="351">
        <f t="shared" si="6"/>
        <v>46112</v>
      </c>
      <c r="CX2" s="351">
        <f t="shared" si="6"/>
        <v>46203</v>
      </c>
      <c r="CY2" s="351">
        <f t="shared" si="6"/>
        <v>46295</v>
      </c>
      <c r="CZ2" s="351">
        <f t="shared" si="6"/>
        <v>46387</v>
      </c>
      <c r="DA2" s="351">
        <f t="shared" si="6"/>
        <v>46477</v>
      </c>
      <c r="DB2" s="351">
        <f t="shared" si="6"/>
        <v>46568</v>
      </c>
      <c r="DC2" s="351">
        <f t="shared" si="6"/>
        <v>46660</v>
      </c>
      <c r="DD2" s="351">
        <f t="shared" si="6"/>
        <v>46752</v>
      </c>
      <c r="DE2" s="351">
        <f t="shared" si="6"/>
        <v>46843</v>
      </c>
      <c r="DF2" s="351">
        <f t="shared" si="6"/>
        <v>46934</v>
      </c>
      <c r="DG2" s="351">
        <f t="shared" si="6"/>
        <v>47026</v>
      </c>
      <c r="DH2" s="351">
        <f t="shared" si="6"/>
        <v>47118</v>
      </c>
      <c r="DI2" s="351">
        <f t="shared" si="6"/>
        <v>47208</v>
      </c>
      <c r="DJ2" s="351">
        <f t="shared" si="6"/>
        <v>47299</v>
      </c>
      <c r="DK2" s="351">
        <f t="shared" si="6"/>
        <v>47391</v>
      </c>
      <c r="DL2" s="351">
        <f t="shared" si="6"/>
        <v>47483</v>
      </c>
    </row>
    <row r="3" spans="1:116" outlineLevel="1" x14ac:dyDescent="0.4">
      <c r="G3" s="13" t="s">
        <v>642</v>
      </c>
      <c r="I3"/>
      <c r="J3"/>
      <c r="R3" s="233">
        <f t="shared" ref="R3" si="7">YEAR(R2)</f>
        <v>2023</v>
      </c>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outlineLevel="1" x14ac:dyDescent="0.4">
      <c r="G4" s="13" t="s">
        <v>644</v>
      </c>
      <c r="I4"/>
      <c r="J4"/>
      <c r="R4" s="233">
        <f t="shared" ref="R4" si="8">R3*(MONTH(R2)=12)</f>
        <v>2023</v>
      </c>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outlineLevel="1" x14ac:dyDescent="0.4">
      <c r="G5" s="13" t="s">
        <v>675</v>
      </c>
      <c r="I5"/>
      <c r="J5"/>
      <c r="R5" s="281"/>
      <c r="S5" s="291">
        <v>12</v>
      </c>
      <c r="T5" s="291">
        <v>12</v>
      </c>
      <c r="U5" s="291">
        <v>12</v>
      </c>
      <c r="V5" s="291">
        <v>12</v>
      </c>
      <c r="W5" s="291">
        <v>12</v>
      </c>
      <c r="X5" s="291">
        <v>12</v>
      </c>
      <c r="Y5" s="291">
        <v>12</v>
      </c>
      <c r="Z5" s="291">
        <v>12</v>
      </c>
      <c r="AA5" s="291">
        <v>12</v>
      </c>
      <c r="AB5" s="291">
        <v>12</v>
      </c>
      <c r="AC5" s="291">
        <v>12</v>
      </c>
      <c r="AD5" s="291">
        <v>12</v>
      </c>
      <c r="AE5" s="291">
        <v>12</v>
      </c>
      <c r="AF5" s="291">
        <v>12</v>
      </c>
      <c r="AG5" s="291">
        <v>12</v>
      </c>
      <c r="AH5" s="291">
        <v>12</v>
      </c>
      <c r="AI5" s="291">
        <v>12</v>
      </c>
      <c r="AJ5" s="291">
        <v>12</v>
      </c>
      <c r="AK5" s="291">
        <v>12</v>
      </c>
      <c r="AL5" s="291">
        <v>12</v>
      </c>
      <c r="AM5" s="291">
        <v>12</v>
      </c>
      <c r="AN5" s="291">
        <v>12</v>
      </c>
      <c r="AO5" s="291">
        <v>12</v>
      </c>
      <c r="AP5" s="291">
        <v>12</v>
      </c>
      <c r="AQ5" s="291">
        <v>12</v>
      </c>
      <c r="AR5" s="291">
        <v>12</v>
      </c>
      <c r="AS5" s="291">
        <v>12</v>
      </c>
      <c r="AT5" s="291">
        <v>12</v>
      </c>
      <c r="AU5" s="291">
        <v>12</v>
      </c>
      <c r="AV5" s="291">
        <v>12</v>
      </c>
      <c r="AW5" s="291">
        <v>12</v>
      </c>
      <c r="AX5" s="291">
        <v>12</v>
      </c>
      <c r="AY5" s="291">
        <v>12</v>
      </c>
      <c r="AZ5" s="291">
        <v>12</v>
      </c>
      <c r="BA5" s="291">
        <v>12</v>
      </c>
      <c r="BB5" s="291">
        <v>12</v>
      </c>
      <c r="BC5" s="291">
        <v>12</v>
      </c>
      <c r="BD5" s="291">
        <v>12</v>
      </c>
      <c r="BE5" s="291">
        <v>12</v>
      </c>
      <c r="BF5" s="291">
        <v>12</v>
      </c>
      <c r="BG5" s="291">
        <v>12</v>
      </c>
      <c r="BH5" s="291">
        <v>12</v>
      </c>
      <c r="BI5" s="291">
        <v>12</v>
      </c>
      <c r="BJ5" s="291">
        <v>12</v>
      </c>
      <c r="BK5" s="291">
        <v>12</v>
      </c>
      <c r="BL5" s="291">
        <v>12</v>
      </c>
      <c r="BM5" s="291">
        <v>12</v>
      </c>
      <c r="BN5" s="291">
        <v>12</v>
      </c>
      <c r="BO5" s="291">
        <v>12</v>
      </c>
      <c r="BP5" s="291">
        <v>12</v>
      </c>
      <c r="BQ5" s="291">
        <v>12</v>
      </c>
      <c r="BR5" s="291">
        <v>12</v>
      </c>
      <c r="BS5" s="291">
        <v>12</v>
      </c>
      <c r="BT5" s="291">
        <v>12</v>
      </c>
      <c r="BU5" s="291">
        <v>12</v>
      </c>
      <c r="BV5" s="291">
        <v>12</v>
      </c>
      <c r="BW5" s="291">
        <v>12</v>
      </c>
      <c r="BX5" s="291">
        <v>12</v>
      </c>
      <c r="BY5" s="291">
        <v>12</v>
      </c>
      <c r="BZ5" s="291">
        <v>12</v>
      </c>
      <c r="CA5" s="291">
        <v>12</v>
      </c>
      <c r="CB5" s="291">
        <v>12</v>
      </c>
      <c r="CC5" s="291">
        <v>12</v>
      </c>
      <c r="CD5" s="291">
        <v>12</v>
      </c>
      <c r="CE5" s="291">
        <v>12</v>
      </c>
      <c r="CF5" s="291">
        <v>12</v>
      </c>
      <c r="CG5" s="291">
        <v>12</v>
      </c>
      <c r="CH5" s="291">
        <v>12</v>
      </c>
      <c r="CI5" s="291">
        <v>12</v>
      </c>
      <c r="CJ5" s="291">
        <v>12</v>
      </c>
      <c r="CK5" s="291">
        <v>12</v>
      </c>
      <c r="CL5" s="291">
        <v>12</v>
      </c>
      <c r="CN5"/>
      <c r="CO5" s="228">
        <v>4</v>
      </c>
      <c r="CP5" s="228">
        <v>4</v>
      </c>
      <c r="CQ5" s="228">
        <v>4</v>
      </c>
      <c r="CR5" s="228">
        <v>4</v>
      </c>
      <c r="CS5" s="228">
        <v>4</v>
      </c>
      <c r="CT5" s="228">
        <v>4</v>
      </c>
      <c r="CU5" s="228">
        <v>4</v>
      </c>
      <c r="CV5" s="228">
        <v>4</v>
      </c>
      <c r="CW5" s="228">
        <v>4</v>
      </c>
      <c r="CX5" s="228">
        <v>4</v>
      </c>
      <c r="CY5" s="228">
        <v>4</v>
      </c>
      <c r="CZ5" s="228">
        <v>4</v>
      </c>
      <c r="DA5" s="228">
        <v>4</v>
      </c>
      <c r="DB5" s="228">
        <v>4</v>
      </c>
      <c r="DC5" s="228">
        <v>4</v>
      </c>
      <c r="DD5" s="228">
        <v>4</v>
      </c>
      <c r="DE5" s="228">
        <v>4</v>
      </c>
      <c r="DF5" s="228">
        <v>4</v>
      </c>
      <c r="DG5" s="228">
        <v>4</v>
      </c>
      <c r="DH5" s="228">
        <v>4</v>
      </c>
      <c r="DI5" s="228">
        <v>4</v>
      </c>
      <c r="DJ5" s="228">
        <v>4</v>
      </c>
      <c r="DK5" s="228">
        <v>4</v>
      </c>
      <c r="DL5" s="228">
        <v>4</v>
      </c>
    </row>
    <row r="6" spans="1:116" outlineLevel="1" x14ac:dyDescent="0.4">
      <c r="G6" s="13" t="s">
        <v>731</v>
      </c>
      <c r="I6"/>
      <c r="J6"/>
      <c r="R6" s="291">
        <v>30</v>
      </c>
      <c r="S6" s="291">
        <v>30</v>
      </c>
      <c r="T6" s="291">
        <v>30</v>
      </c>
      <c r="U6" s="291">
        <v>30</v>
      </c>
      <c r="V6" s="291">
        <v>30</v>
      </c>
      <c r="W6" s="291">
        <v>30</v>
      </c>
      <c r="X6" s="291">
        <v>30</v>
      </c>
      <c r="Y6" s="291">
        <v>30</v>
      </c>
      <c r="Z6" s="291">
        <v>30</v>
      </c>
      <c r="AA6" s="291">
        <v>30</v>
      </c>
      <c r="AB6" s="291">
        <v>30</v>
      </c>
      <c r="AC6" s="291">
        <v>30</v>
      </c>
      <c r="AD6" s="291">
        <v>30</v>
      </c>
      <c r="AE6" s="291">
        <v>30</v>
      </c>
      <c r="AF6" s="291">
        <v>30</v>
      </c>
      <c r="AG6" s="291">
        <v>30</v>
      </c>
      <c r="AH6" s="291">
        <v>30</v>
      </c>
      <c r="AI6" s="291">
        <v>30</v>
      </c>
      <c r="AJ6" s="291">
        <v>30</v>
      </c>
      <c r="AK6" s="291">
        <v>30</v>
      </c>
      <c r="AL6" s="291">
        <v>30</v>
      </c>
      <c r="AM6" s="291">
        <v>30</v>
      </c>
      <c r="AN6" s="291">
        <v>30</v>
      </c>
      <c r="AO6" s="291">
        <v>30</v>
      </c>
      <c r="AP6" s="291">
        <v>30</v>
      </c>
      <c r="AQ6" s="291">
        <v>30</v>
      </c>
      <c r="AR6" s="291">
        <v>30</v>
      </c>
      <c r="AS6" s="291">
        <v>30</v>
      </c>
      <c r="AT6" s="291">
        <v>30</v>
      </c>
      <c r="AU6" s="291">
        <v>30</v>
      </c>
      <c r="AV6" s="291">
        <v>30</v>
      </c>
      <c r="AW6" s="291">
        <v>30</v>
      </c>
      <c r="AX6" s="291">
        <v>30</v>
      </c>
      <c r="AY6" s="291">
        <v>30</v>
      </c>
      <c r="AZ6" s="291">
        <v>30</v>
      </c>
      <c r="BA6" s="291">
        <v>30</v>
      </c>
      <c r="BB6" s="291">
        <v>30</v>
      </c>
      <c r="BC6" s="291">
        <v>30</v>
      </c>
      <c r="BD6" s="291">
        <v>30</v>
      </c>
      <c r="BE6" s="291">
        <v>30</v>
      </c>
      <c r="BF6" s="291">
        <v>30</v>
      </c>
      <c r="BG6" s="291">
        <v>30</v>
      </c>
      <c r="BH6" s="291">
        <v>30</v>
      </c>
      <c r="BI6" s="291">
        <v>30</v>
      </c>
      <c r="BJ6" s="291">
        <v>30</v>
      </c>
      <c r="BK6" s="291">
        <v>30</v>
      </c>
      <c r="BL6" s="291">
        <v>30</v>
      </c>
      <c r="BM6" s="291">
        <v>30</v>
      </c>
      <c r="BN6" s="291">
        <v>30</v>
      </c>
      <c r="BO6" s="291">
        <v>30</v>
      </c>
      <c r="BP6" s="291">
        <v>30</v>
      </c>
      <c r="BQ6" s="291">
        <v>30</v>
      </c>
      <c r="BR6" s="291">
        <v>30</v>
      </c>
      <c r="BS6" s="291">
        <v>30</v>
      </c>
      <c r="BT6" s="291">
        <v>30</v>
      </c>
      <c r="BU6" s="291">
        <v>30</v>
      </c>
      <c r="BV6" s="291">
        <v>30</v>
      </c>
      <c r="BW6" s="291">
        <v>30</v>
      </c>
      <c r="BX6" s="291">
        <v>30</v>
      </c>
      <c r="BY6" s="291">
        <v>30</v>
      </c>
      <c r="BZ6" s="291">
        <v>30</v>
      </c>
      <c r="CA6" s="291">
        <v>30</v>
      </c>
      <c r="CB6" s="291">
        <v>30</v>
      </c>
      <c r="CC6" s="291">
        <v>30</v>
      </c>
      <c r="CD6" s="291">
        <v>30</v>
      </c>
      <c r="CE6" s="291">
        <v>30</v>
      </c>
      <c r="CF6" s="291">
        <v>30</v>
      </c>
      <c r="CG6" s="291">
        <v>30</v>
      </c>
      <c r="CH6" s="291">
        <v>30</v>
      </c>
      <c r="CI6" s="291">
        <v>30</v>
      </c>
      <c r="CJ6" s="291">
        <v>30</v>
      </c>
      <c r="CK6" s="291">
        <v>30</v>
      </c>
      <c r="CL6" s="291">
        <v>30</v>
      </c>
      <c r="CN6" s="228">
        <v>90</v>
      </c>
      <c r="CO6" s="228">
        <v>90</v>
      </c>
      <c r="CP6" s="228">
        <v>90</v>
      </c>
      <c r="CQ6" s="228">
        <v>90</v>
      </c>
      <c r="CR6" s="228">
        <v>90</v>
      </c>
      <c r="CS6" s="228">
        <v>90</v>
      </c>
      <c r="CT6" s="228">
        <v>90</v>
      </c>
      <c r="CU6" s="228">
        <v>90</v>
      </c>
      <c r="CV6" s="228">
        <v>90</v>
      </c>
      <c r="CW6" s="228">
        <v>90</v>
      </c>
      <c r="CX6" s="228">
        <v>90</v>
      </c>
      <c r="CY6" s="228">
        <v>90</v>
      </c>
      <c r="CZ6" s="228">
        <v>90</v>
      </c>
      <c r="DA6" s="228">
        <v>90</v>
      </c>
      <c r="DB6" s="228">
        <v>90</v>
      </c>
      <c r="DC6" s="228">
        <v>90</v>
      </c>
      <c r="DD6" s="228">
        <v>90</v>
      </c>
      <c r="DE6" s="228">
        <v>90</v>
      </c>
      <c r="DF6" s="228">
        <v>90</v>
      </c>
      <c r="DG6" s="228">
        <v>90</v>
      </c>
      <c r="DH6" s="228">
        <v>90</v>
      </c>
      <c r="DI6" s="228">
        <v>90</v>
      </c>
      <c r="DJ6" s="228">
        <v>90</v>
      </c>
      <c r="DK6" s="228">
        <v>90</v>
      </c>
      <c r="DL6" s="228">
        <v>90</v>
      </c>
    </row>
    <row r="7" spans="1:116" outlineLevel="1" x14ac:dyDescent="0.4">
      <c r="G7" s="13" t="s">
        <v>730</v>
      </c>
      <c r="H7" s="57"/>
      <c r="I7" s="57"/>
      <c r="J7" s="57"/>
      <c r="K7" s="57"/>
      <c r="L7" s="57"/>
      <c r="M7" s="57"/>
      <c r="N7" s="57"/>
      <c r="O7" s="57"/>
      <c r="P7" s="57"/>
      <c r="R7" s="15">
        <f>MONTH(R2)</f>
        <v>12</v>
      </c>
      <c r="S7" s="15">
        <f t="shared" ref="S7:CD7" si="9">MONTH(S2)</f>
        <v>1</v>
      </c>
      <c r="T7" s="15">
        <f t="shared" si="9"/>
        <v>2</v>
      </c>
      <c r="U7" s="15">
        <f t="shared" si="9"/>
        <v>3</v>
      </c>
      <c r="V7" s="15">
        <f t="shared" si="9"/>
        <v>4</v>
      </c>
      <c r="W7" s="15">
        <f t="shared" si="9"/>
        <v>5</v>
      </c>
      <c r="X7" s="15">
        <f t="shared" si="9"/>
        <v>6</v>
      </c>
      <c r="Y7" s="15">
        <f t="shared" si="9"/>
        <v>7</v>
      </c>
      <c r="Z7" s="15">
        <f t="shared" si="9"/>
        <v>8</v>
      </c>
      <c r="AA7" s="15">
        <f t="shared" si="9"/>
        <v>9</v>
      </c>
      <c r="AB7" s="15">
        <f t="shared" si="9"/>
        <v>10</v>
      </c>
      <c r="AC7" s="15">
        <f t="shared" si="9"/>
        <v>11</v>
      </c>
      <c r="AD7" s="15">
        <f t="shared" si="9"/>
        <v>12</v>
      </c>
      <c r="AE7" s="15">
        <f t="shared" si="9"/>
        <v>1</v>
      </c>
      <c r="AF7" s="15">
        <f t="shared" si="9"/>
        <v>2</v>
      </c>
      <c r="AG7" s="15">
        <f t="shared" si="9"/>
        <v>3</v>
      </c>
      <c r="AH7" s="15">
        <f t="shared" si="9"/>
        <v>4</v>
      </c>
      <c r="AI7" s="15">
        <f t="shared" si="9"/>
        <v>5</v>
      </c>
      <c r="AJ7" s="15">
        <f t="shared" si="9"/>
        <v>6</v>
      </c>
      <c r="AK7" s="15">
        <f t="shared" si="9"/>
        <v>7</v>
      </c>
      <c r="AL7" s="15">
        <f t="shared" si="9"/>
        <v>8</v>
      </c>
      <c r="AM7" s="15">
        <f t="shared" si="9"/>
        <v>9</v>
      </c>
      <c r="AN7" s="15">
        <f t="shared" si="9"/>
        <v>10</v>
      </c>
      <c r="AO7" s="15">
        <f t="shared" si="9"/>
        <v>11</v>
      </c>
      <c r="AP7" s="15">
        <f t="shared" si="9"/>
        <v>12</v>
      </c>
      <c r="AQ7" s="15">
        <f t="shared" si="9"/>
        <v>1</v>
      </c>
      <c r="AR7" s="15">
        <f t="shared" si="9"/>
        <v>2</v>
      </c>
      <c r="AS7" s="15">
        <f t="shared" si="9"/>
        <v>3</v>
      </c>
      <c r="AT7" s="15">
        <f t="shared" si="9"/>
        <v>4</v>
      </c>
      <c r="AU7" s="15">
        <f t="shared" si="9"/>
        <v>5</v>
      </c>
      <c r="AV7" s="15">
        <f t="shared" si="9"/>
        <v>6</v>
      </c>
      <c r="AW7" s="15">
        <f t="shared" si="9"/>
        <v>7</v>
      </c>
      <c r="AX7" s="15">
        <f t="shared" si="9"/>
        <v>8</v>
      </c>
      <c r="AY7" s="15">
        <f t="shared" si="9"/>
        <v>9</v>
      </c>
      <c r="AZ7" s="15">
        <f t="shared" si="9"/>
        <v>10</v>
      </c>
      <c r="BA7" s="15">
        <f t="shared" si="9"/>
        <v>11</v>
      </c>
      <c r="BB7" s="15">
        <f t="shared" si="9"/>
        <v>12</v>
      </c>
      <c r="BC7" s="15">
        <f t="shared" si="9"/>
        <v>1</v>
      </c>
      <c r="BD7" s="15">
        <f t="shared" si="9"/>
        <v>2</v>
      </c>
      <c r="BE7" s="15">
        <f t="shared" si="9"/>
        <v>3</v>
      </c>
      <c r="BF7" s="15">
        <f t="shared" si="9"/>
        <v>4</v>
      </c>
      <c r="BG7" s="15">
        <f t="shared" si="9"/>
        <v>5</v>
      </c>
      <c r="BH7" s="15">
        <f t="shared" si="9"/>
        <v>6</v>
      </c>
      <c r="BI7" s="15">
        <f t="shared" si="9"/>
        <v>7</v>
      </c>
      <c r="BJ7" s="15">
        <f t="shared" si="9"/>
        <v>8</v>
      </c>
      <c r="BK7" s="15">
        <f t="shared" si="9"/>
        <v>9</v>
      </c>
      <c r="BL7" s="15">
        <f t="shared" si="9"/>
        <v>10</v>
      </c>
      <c r="BM7" s="15">
        <f t="shared" si="9"/>
        <v>11</v>
      </c>
      <c r="BN7" s="15">
        <f t="shared" si="9"/>
        <v>12</v>
      </c>
      <c r="BO7" s="15">
        <f t="shared" si="9"/>
        <v>1</v>
      </c>
      <c r="BP7" s="15">
        <f t="shared" si="9"/>
        <v>2</v>
      </c>
      <c r="BQ7" s="15">
        <f t="shared" si="9"/>
        <v>3</v>
      </c>
      <c r="BR7" s="15">
        <f t="shared" si="9"/>
        <v>4</v>
      </c>
      <c r="BS7" s="15">
        <f t="shared" si="9"/>
        <v>5</v>
      </c>
      <c r="BT7" s="15">
        <f t="shared" si="9"/>
        <v>6</v>
      </c>
      <c r="BU7" s="15">
        <f t="shared" si="9"/>
        <v>7</v>
      </c>
      <c r="BV7" s="15">
        <f t="shared" si="9"/>
        <v>8</v>
      </c>
      <c r="BW7" s="15">
        <f t="shared" si="9"/>
        <v>9</v>
      </c>
      <c r="BX7" s="15">
        <f t="shared" si="9"/>
        <v>10</v>
      </c>
      <c r="BY7" s="15">
        <f t="shared" si="9"/>
        <v>11</v>
      </c>
      <c r="BZ7" s="15">
        <f t="shared" si="9"/>
        <v>12</v>
      </c>
      <c r="CA7" s="15">
        <f t="shared" si="9"/>
        <v>1</v>
      </c>
      <c r="CB7" s="15">
        <f t="shared" si="9"/>
        <v>2</v>
      </c>
      <c r="CC7" s="15">
        <f t="shared" si="9"/>
        <v>3</v>
      </c>
      <c r="CD7" s="15">
        <f t="shared" si="9"/>
        <v>4</v>
      </c>
      <c r="CE7" s="15">
        <f t="shared" ref="CE7:CL7" si="10">MONTH(CE2)</f>
        <v>5</v>
      </c>
      <c r="CF7" s="15">
        <f t="shared" si="10"/>
        <v>6</v>
      </c>
      <c r="CG7" s="15">
        <f t="shared" si="10"/>
        <v>7</v>
      </c>
      <c r="CH7" s="15">
        <f t="shared" si="10"/>
        <v>8</v>
      </c>
      <c r="CI7" s="15">
        <f t="shared" si="10"/>
        <v>9</v>
      </c>
      <c r="CJ7" s="15">
        <f t="shared" si="10"/>
        <v>10</v>
      </c>
      <c r="CK7" s="15">
        <f t="shared" si="10"/>
        <v>11</v>
      </c>
      <c r="CL7" s="15">
        <f t="shared" si="10"/>
        <v>12</v>
      </c>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outlineLevel="1" x14ac:dyDescent="0.4">
      <c r="B8" t="s">
        <v>247</v>
      </c>
      <c r="C8" t="s">
        <v>242</v>
      </c>
      <c r="D8" s="6" t="s">
        <v>217</v>
      </c>
      <c r="E8" s="6" t="s">
        <v>245</v>
      </c>
      <c r="F8" s="1" t="s">
        <v>148</v>
      </c>
      <c r="G8" s="15"/>
      <c r="H8" s="57"/>
      <c r="I8" s="57"/>
      <c r="J8" s="57"/>
      <c r="K8" s="57"/>
      <c r="L8" s="57"/>
      <c r="M8" s="57"/>
      <c r="N8" s="57"/>
      <c r="O8" s="57"/>
      <c r="P8" s="57"/>
      <c r="R8" s="34">
        <f t="shared" ref="R8:CC8" si="12">R7*(R7&lt;&gt;S7)</f>
        <v>12</v>
      </c>
      <c r="S8" s="34">
        <f t="shared" si="12"/>
        <v>1</v>
      </c>
      <c r="T8" s="34">
        <f t="shared" si="12"/>
        <v>2</v>
      </c>
      <c r="U8" s="34">
        <f t="shared" si="12"/>
        <v>3</v>
      </c>
      <c r="V8" s="34">
        <f t="shared" si="12"/>
        <v>4</v>
      </c>
      <c r="W8" s="34">
        <f t="shared" si="12"/>
        <v>5</v>
      </c>
      <c r="X8" s="34">
        <f t="shared" si="12"/>
        <v>6</v>
      </c>
      <c r="Y8" s="34">
        <f t="shared" si="12"/>
        <v>7</v>
      </c>
      <c r="Z8" s="34">
        <f t="shared" si="12"/>
        <v>8</v>
      </c>
      <c r="AA8" s="34">
        <f t="shared" si="12"/>
        <v>9</v>
      </c>
      <c r="AB8" s="34">
        <f t="shared" si="12"/>
        <v>10</v>
      </c>
      <c r="AC8" s="34">
        <f t="shared" si="12"/>
        <v>11</v>
      </c>
      <c r="AD8" s="34">
        <f t="shared" si="12"/>
        <v>12</v>
      </c>
      <c r="AE8" s="34">
        <f t="shared" si="12"/>
        <v>1</v>
      </c>
      <c r="AF8" s="34">
        <f t="shared" si="12"/>
        <v>2</v>
      </c>
      <c r="AG8" s="34">
        <f t="shared" si="12"/>
        <v>3</v>
      </c>
      <c r="AH8" s="34">
        <f t="shared" si="12"/>
        <v>4</v>
      </c>
      <c r="AI8" s="34">
        <f t="shared" si="12"/>
        <v>5</v>
      </c>
      <c r="AJ8" s="34">
        <f t="shared" si="12"/>
        <v>6</v>
      </c>
      <c r="AK8" s="34">
        <f t="shared" si="12"/>
        <v>7</v>
      </c>
      <c r="AL8" s="34">
        <f t="shared" si="12"/>
        <v>8</v>
      </c>
      <c r="AM8" s="34">
        <f t="shared" si="12"/>
        <v>9</v>
      </c>
      <c r="AN8" s="34">
        <f t="shared" si="12"/>
        <v>10</v>
      </c>
      <c r="AO8" s="34">
        <f t="shared" si="12"/>
        <v>11</v>
      </c>
      <c r="AP8" s="34">
        <f t="shared" si="12"/>
        <v>12</v>
      </c>
      <c r="AQ8" s="34">
        <f t="shared" si="12"/>
        <v>1</v>
      </c>
      <c r="AR8" s="34">
        <f t="shared" si="12"/>
        <v>2</v>
      </c>
      <c r="AS8" s="34">
        <f t="shared" si="12"/>
        <v>3</v>
      </c>
      <c r="AT8" s="34">
        <f t="shared" si="12"/>
        <v>4</v>
      </c>
      <c r="AU8" s="34">
        <f t="shared" si="12"/>
        <v>5</v>
      </c>
      <c r="AV8" s="34">
        <f t="shared" si="12"/>
        <v>6</v>
      </c>
      <c r="AW8" s="34">
        <f t="shared" si="12"/>
        <v>7</v>
      </c>
      <c r="AX8" s="34">
        <f t="shared" si="12"/>
        <v>8</v>
      </c>
      <c r="AY8" s="34">
        <f t="shared" si="12"/>
        <v>9</v>
      </c>
      <c r="AZ8" s="34">
        <f t="shared" si="12"/>
        <v>10</v>
      </c>
      <c r="BA8" s="34">
        <f t="shared" si="12"/>
        <v>11</v>
      </c>
      <c r="BB8" s="34">
        <f t="shared" si="12"/>
        <v>12</v>
      </c>
      <c r="BC8" s="34">
        <f t="shared" si="12"/>
        <v>1</v>
      </c>
      <c r="BD8" s="34">
        <f t="shared" si="12"/>
        <v>2</v>
      </c>
      <c r="BE8" s="34">
        <f t="shared" si="12"/>
        <v>3</v>
      </c>
      <c r="BF8" s="34">
        <f t="shared" si="12"/>
        <v>4</v>
      </c>
      <c r="BG8" s="34">
        <f t="shared" si="12"/>
        <v>5</v>
      </c>
      <c r="BH8" s="34">
        <f t="shared" si="12"/>
        <v>6</v>
      </c>
      <c r="BI8" s="34">
        <f t="shared" si="12"/>
        <v>7</v>
      </c>
      <c r="BJ8" s="34">
        <f t="shared" si="12"/>
        <v>8</v>
      </c>
      <c r="BK8" s="34">
        <f t="shared" si="12"/>
        <v>9</v>
      </c>
      <c r="BL8" s="34">
        <f t="shared" si="12"/>
        <v>10</v>
      </c>
      <c r="BM8" s="34">
        <f t="shared" si="12"/>
        <v>11</v>
      </c>
      <c r="BN8" s="34">
        <f t="shared" si="12"/>
        <v>12</v>
      </c>
      <c r="BO8" s="34">
        <f t="shared" si="12"/>
        <v>1</v>
      </c>
      <c r="BP8" s="34">
        <f t="shared" si="12"/>
        <v>2</v>
      </c>
      <c r="BQ8" s="34">
        <f t="shared" si="12"/>
        <v>3</v>
      </c>
      <c r="BR8" s="34">
        <f t="shared" si="12"/>
        <v>4</v>
      </c>
      <c r="BS8" s="34">
        <f t="shared" si="12"/>
        <v>5</v>
      </c>
      <c r="BT8" s="34">
        <f t="shared" si="12"/>
        <v>6</v>
      </c>
      <c r="BU8" s="34">
        <f t="shared" si="12"/>
        <v>7</v>
      </c>
      <c r="BV8" s="34">
        <f t="shared" si="12"/>
        <v>8</v>
      </c>
      <c r="BW8" s="34">
        <f t="shared" si="12"/>
        <v>9</v>
      </c>
      <c r="BX8" s="34">
        <f t="shared" si="12"/>
        <v>10</v>
      </c>
      <c r="BY8" s="34">
        <f t="shared" si="12"/>
        <v>11</v>
      </c>
      <c r="BZ8" s="34">
        <f t="shared" si="12"/>
        <v>12</v>
      </c>
      <c r="CA8" s="34">
        <f t="shared" si="12"/>
        <v>1</v>
      </c>
      <c r="CB8" s="34">
        <f t="shared" si="12"/>
        <v>2</v>
      </c>
      <c r="CC8" s="34">
        <f t="shared" si="12"/>
        <v>3</v>
      </c>
      <c r="CD8" s="34">
        <f t="shared" ref="CD8:CL8" si="13">CD7*(CD7&lt;&gt;CE7)</f>
        <v>4</v>
      </c>
      <c r="CE8" s="34">
        <f t="shared" si="13"/>
        <v>5</v>
      </c>
      <c r="CF8" s="34">
        <f t="shared" si="13"/>
        <v>6</v>
      </c>
      <c r="CG8" s="34">
        <f t="shared" si="13"/>
        <v>7</v>
      </c>
      <c r="CH8" s="34">
        <f t="shared" si="13"/>
        <v>8</v>
      </c>
      <c r="CI8" s="34">
        <f t="shared" si="13"/>
        <v>9</v>
      </c>
      <c r="CJ8" s="34">
        <f t="shared" si="13"/>
        <v>10</v>
      </c>
      <c r="CK8" s="34">
        <f t="shared" si="13"/>
        <v>11</v>
      </c>
      <c r="CL8" s="34">
        <f t="shared" si="13"/>
        <v>12</v>
      </c>
      <c r="CN8" s="12">
        <f t="shared" ref="CN8:DL8" si="14">ROUNDUP(MONTH(CN2)/3,0)</f>
        <v>4</v>
      </c>
      <c r="CO8" s="12">
        <f t="shared" si="14"/>
        <v>1</v>
      </c>
      <c r="CP8" s="12">
        <f t="shared" si="14"/>
        <v>2</v>
      </c>
      <c r="CQ8" s="12">
        <f t="shared" si="14"/>
        <v>3</v>
      </c>
      <c r="CR8" s="12">
        <f t="shared" si="14"/>
        <v>4</v>
      </c>
      <c r="CS8" s="12">
        <f t="shared" si="14"/>
        <v>1</v>
      </c>
      <c r="CT8" s="12">
        <f t="shared" si="14"/>
        <v>2</v>
      </c>
      <c r="CU8" s="12">
        <f t="shared" si="14"/>
        <v>3</v>
      </c>
      <c r="CV8" s="12">
        <f t="shared" si="14"/>
        <v>4</v>
      </c>
      <c r="CW8" s="12">
        <f t="shared" si="14"/>
        <v>1</v>
      </c>
      <c r="CX8" s="12">
        <f t="shared" si="14"/>
        <v>2</v>
      </c>
      <c r="CY8" s="12">
        <f t="shared" si="14"/>
        <v>3</v>
      </c>
      <c r="CZ8" s="12">
        <f t="shared" si="14"/>
        <v>4</v>
      </c>
      <c r="DA8" s="12">
        <f t="shared" si="14"/>
        <v>1</v>
      </c>
      <c r="DB8" s="12">
        <f t="shared" si="14"/>
        <v>2</v>
      </c>
      <c r="DC8" s="12">
        <f t="shared" si="14"/>
        <v>3</v>
      </c>
      <c r="DD8" s="12">
        <f t="shared" si="14"/>
        <v>4</v>
      </c>
      <c r="DE8" s="12">
        <f t="shared" si="14"/>
        <v>1</v>
      </c>
      <c r="DF8" s="12">
        <f t="shared" si="14"/>
        <v>2</v>
      </c>
      <c r="DG8" s="12">
        <f t="shared" si="14"/>
        <v>3</v>
      </c>
      <c r="DH8" s="12">
        <f t="shared" si="14"/>
        <v>4</v>
      </c>
      <c r="DI8" s="12">
        <f t="shared" si="14"/>
        <v>1</v>
      </c>
      <c r="DJ8" s="12">
        <f t="shared" si="14"/>
        <v>2</v>
      </c>
      <c r="DK8" s="12">
        <f t="shared" si="14"/>
        <v>3</v>
      </c>
      <c r="DL8" s="12">
        <f t="shared" si="14"/>
        <v>4</v>
      </c>
    </row>
    <row r="9" spans="1:116" ht="7.5" customHeight="1" x14ac:dyDescent="0.4">
      <c r="G9" s="15"/>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ht="5.5" customHeight="1" x14ac:dyDescent="0.4">
      <c r="D10" s="6"/>
      <c r="E10" s="6"/>
      <c r="F10" s="1"/>
      <c r="G10" s="13"/>
      <c r="H10" s="12"/>
      <c r="I10" s="60"/>
      <c r="J10" s="60"/>
      <c r="K10" s="12"/>
      <c r="L10" s="12"/>
      <c r="M10" s="12"/>
      <c r="N10" s="12"/>
      <c r="O10" s="12"/>
      <c r="P10" s="12"/>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L10" s="13"/>
      <c r="CN10" s="60"/>
    </row>
    <row r="11" spans="1:116" x14ac:dyDescent="0.4">
      <c r="A11" s="31"/>
      <c r="B11" s="31" t="s">
        <v>243</v>
      </c>
      <c r="C11" s="31"/>
      <c r="D11" t="s">
        <v>246</v>
      </c>
      <c r="E11" s="8" t="str">
        <f t="shared" ref="E11:E48" si="15">ROW()&amp;" "&amp;D11</f>
        <v>11 GENASS</v>
      </c>
      <c r="F11" t="s">
        <v>340</v>
      </c>
      <c r="G11" s="66" t="s">
        <v>229</v>
      </c>
      <c r="H11" s="22"/>
      <c r="I11" s="299"/>
      <c r="J11" s="299"/>
      <c r="K11" s="22"/>
      <c r="L11" s="22"/>
      <c r="M11" s="22"/>
      <c r="N11" s="22"/>
      <c r="O11" s="22"/>
      <c r="P11" s="22"/>
      <c r="R11" s="66"/>
      <c r="S11" s="66"/>
      <c r="T11" s="66"/>
      <c r="U11" s="66"/>
      <c r="V11" s="66"/>
      <c r="W11" s="66"/>
      <c r="X11" s="66"/>
      <c r="Y11" s="66"/>
      <c r="Z11" s="66"/>
      <c r="AA11" s="66"/>
      <c r="AB11" s="66"/>
      <c r="AC11" s="66"/>
      <c r="AD11" s="66"/>
      <c r="AE11" s="66"/>
      <c r="AF11" s="66"/>
      <c r="AG11" s="66"/>
      <c r="AH11" s="66"/>
      <c r="AI11" s="66"/>
      <c r="AJ11" s="66"/>
      <c r="AK11" s="66"/>
      <c r="AL11" s="66"/>
      <c r="AM11" s="66"/>
      <c r="AN11" s="66"/>
      <c r="AO11" s="66"/>
      <c r="AP11" s="66"/>
      <c r="AQ11" s="66"/>
      <c r="AR11" s="66"/>
      <c r="AS11" s="66"/>
      <c r="AT11" s="66"/>
      <c r="AU11" s="66"/>
      <c r="AV11" s="66"/>
      <c r="AW11" s="66"/>
      <c r="AX11" s="66"/>
      <c r="AY11" s="66"/>
      <c r="AZ11" s="66"/>
      <c r="BA11" s="66"/>
      <c r="BB11" s="66"/>
      <c r="BC11" s="66"/>
      <c r="BD11" s="66"/>
      <c r="BE11" s="66"/>
      <c r="BF11" s="66"/>
      <c r="BG11" s="66"/>
      <c r="BH11" s="66"/>
      <c r="BI11" s="66"/>
      <c r="BJ11" s="66"/>
      <c r="BK11" s="66"/>
      <c r="BL11" s="66"/>
      <c r="BM11" s="66"/>
      <c r="BN11" s="66"/>
      <c r="BO11" s="66"/>
      <c r="BP11" s="66"/>
      <c r="BQ11" s="66"/>
      <c r="BR11" s="66"/>
      <c r="BS11" s="66"/>
      <c r="BT11" s="66"/>
      <c r="BU11" s="66"/>
      <c r="BV11" s="66"/>
      <c r="BW11" s="66"/>
      <c r="BX11" s="66"/>
      <c r="BY11" s="66"/>
      <c r="BZ11" s="66"/>
      <c r="CA11" s="66"/>
      <c r="CB11" s="66"/>
      <c r="CC11" s="66"/>
      <c r="CD11" s="66"/>
      <c r="CE11" s="66"/>
      <c r="CF11" s="66"/>
      <c r="CG11" s="66"/>
      <c r="CH11" s="66"/>
      <c r="CI11" s="66"/>
      <c r="CJ11" s="66"/>
      <c r="CK11" s="66"/>
      <c r="CL11" s="66"/>
      <c r="CN11" s="299"/>
      <c r="CO11" s="40"/>
      <c r="CP11" s="40"/>
      <c r="CQ11" s="40"/>
      <c r="CR11" s="40"/>
      <c r="CS11" s="40"/>
      <c r="CT11" s="40"/>
      <c r="CU11" s="40"/>
      <c r="CV11" s="40"/>
      <c r="CW11" s="40"/>
      <c r="CX11" s="40"/>
      <c r="CY11" s="40"/>
      <c r="CZ11" s="40"/>
      <c r="DA11" s="40"/>
      <c r="DB11" s="40"/>
      <c r="DC11" s="40"/>
      <c r="DD11" s="40"/>
      <c r="DE11" s="40"/>
      <c r="DF11" s="40"/>
      <c r="DG11" s="40"/>
      <c r="DH11" s="40"/>
      <c r="DI11" s="40"/>
      <c r="DJ11" s="40"/>
      <c r="DK11" s="40"/>
      <c r="DL11" s="40"/>
    </row>
    <row r="12" spans="1:116" x14ac:dyDescent="0.4">
      <c r="A12" s="64"/>
      <c r="B12" t="str">
        <f>E12</f>
        <v>12 GENASS</v>
      </c>
      <c r="D12" t="s">
        <v>246</v>
      </c>
      <c r="E12" t="str">
        <f t="shared" si="15"/>
        <v>12 GENASS</v>
      </c>
      <c r="G12" s="95" t="s">
        <v>230</v>
      </c>
      <c r="H12" s="86">
        <v>0.25</v>
      </c>
      <c r="I12" s="53"/>
      <c r="J12" s="53"/>
      <c r="K12" s="53"/>
      <c r="L12" s="53"/>
      <c r="M12" s="53"/>
      <c r="N12" s="53"/>
      <c r="O12" s="53"/>
      <c r="P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L12" s="53"/>
      <c r="CN12" s="53"/>
    </row>
    <row r="13" spans="1:116" x14ac:dyDescent="0.4">
      <c r="A13" s="64"/>
      <c r="B13" t="str">
        <f>E13</f>
        <v>13 GENASS</v>
      </c>
      <c r="D13" t="s">
        <v>246</v>
      </c>
      <c r="E13" t="str">
        <f t="shared" si="15"/>
        <v>13 GENASS</v>
      </c>
      <c r="G13" t="s">
        <v>595</v>
      </c>
      <c r="I13" s="53"/>
      <c r="J13" s="53"/>
      <c r="K13" s="53"/>
      <c r="L13" s="53"/>
      <c r="M13" s="53"/>
      <c r="N13" s="53"/>
      <c r="O13" s="53"/>
      <c r="P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L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c r="DL13" s="53"/>
    </row>
    <row r="14" spans="1:116" x14ac:dyDescent="0.4">
      <c r="A14" s="64"/>
      <c r="B14" t="str">
        <f>E14</f>
        <v>14 GENASS</v>
      </c>
      <c r="D14" t="s">
        <v>246</v>
      </c>
      <c r="E14" t="str">
        <f t="shared" si="15"/>
        <v>14 GENASS</v>
      </c>
      <c r="G14" t="s">
        <v>592</v>
      </c>
      <c r="I14" s="53"/>
      <c r="J14" s="53"/>
      <c r="K14" s="53"/>
      <c r="L14" s="53"/>
      <c r="M14" s="53"/>
      <c r="N14" s="53"/>
      <c r="O14" s="53"/>
      <c r="P14" s="53"/>
      <c r="R14" s="53"/>
      <c r="S14" s="53"/>
      <c r="T14" s="53"/>
      <c r="U14" s="53"/>
      <c r="V14" s="53"/>
      <c r="W14" s="53"/>
      <c r="X14" s="53"/>
      <c r="Y14" s="53"/>
      <c r="Z14" s="53"/>
      <c r="AA14" s="53"/>
      <c r="AB14" s="53"/>
      <c r="AC14" s="53"/>
      <c r="AD14" s="53"/>
      <c r="AE14" s="53"/>
      <c r="AF14" s="53"/>
      <c r="AG14" s="53"/>
      <c r="AH14" s="53"/>
      <c r="AI14" s="53"/>
      <c r="AJ14" s="53"/>
      <c r="AK14" s="53"/>
      <c r="AL14" s="53"/>
      <c r="AM14" s="53"/>
      <c r="AN14" s="53"/>
      <c r="AO14" s="53"/>
      <c r="AP14" s="53"/>
      <c r="AQ14" s="53"/>
      <c r="AR14" s="53"/>
      <c r="AS14" s="53"/>
      <c r="AT14" s="53"/>
      <c r="AU14" s="53"/>
      <c r="AV14" s="53"/>
      <c r="AW14" s="53"/>
      <c r="AX14" s="53"/>
      <c r="AY14" s="53"/>
      <c r="AZ14" s="53"/>
      <c r="BA14" s="53"/>
      <c r="BB14" s="53"/>
      <c r="BC14" s="53"/>
      <c r="BD14" s="53"/>
      <c r="BE14" s="53"/>
      <c r="BF14" s="53"/>
      <c r="BG14" s="53"/>
      <c r="BH14" s="53"/>
      <c r="BI14" s="53"/>
      <c r="BJ14" s="53"/>
      <c r="BK14" s="53"/>
      <c r="BL14" s="53"/>
      <c r="BM14" s="53"/>
      <c r="BN14" s="53"/>
      <c r="BO14" s="53"/>
      <c r="BP14" s="53"/>
      <c r="BQ14" s="53"/>
      <c r="BR14" s="53"/>
      <c r="BS14" s="53"/>
      <c r="BT14" s="53"/>
      <c r="BU14" s="53"/>
      <c r="BV14" s="53"/>
      <c r="BW14" s="53"/>
      <c r="BX14" s="53"/>
      <c r="BY14" s="53"/>
      <c r="BZ14" s="53"/>
      <c r="CA14" s="53"/>
      <c r="CB14" s="53"/>
      <c r="CC14" s="53"/>
      <c r="CD14" s="53"/>
      <c r="CE14" s="53"/>
      <c r="CF14" s="53"/>
      <c r="CG14" s="53"/>
      <c r="CH14" s="53"/>
      <c r="CI14" s="53"/>
      <c r="CJ14" s="53"/>
      <c r="CK14" s="53"/>
      <c r="CL14" s="53"/>
      <c r="CN14" s="53"/>
      <c r="CO14" s="53"/>
      <c r="CP14" s="53"/>
      <c r="CQ14" s="53"/>
      <c r="CR14" s="53"/>
      <c r="CS14" s="53"/>
      <c r="CT14" s="53"/>
      <c r="CU14" s="53"/>
      <c r="CV14" s="53"/>
      <c r="CW14" s="53"/>
      <c r="CX14" s="53"/>
      <c r="CY14" s="53"/>
      <c r="CZ14" s="53"/>
      <c r="DA14" s="53"/>
      <c r="DB14" s="53"/>
      <c r="DC14" s="53"/>
      <c r="DD14" s="53"/>
      <c r="DE14" s="53"/>
      <c r="DF14" s="53"/>
      <c r="DG14" s="53"/>
      <c r="DH14" s="53"/>
      <c r="DI14" s="53"/>
      <c r="DJ14" s="53"/>
      <c r="DK14" s="53"/>
      <c r="DL14" s="53"/>
    </row>
    <row r="15" spans="1:116" x14ac:dyDescent="0.4">
      <c r="A15" s="31" t="s">
        <v>218</v>
      </c>
      <c r="B15" s="31" t="s">
        <v>243</v>
      </c>
      <c r="C15" s="31"/>
      <c r="D15" t="s">
        <v>453</v>
      </c>
      <c r="E15" s="8" t="str">
        <f t="shared" si="15"/>
        <v>15 HVOL-EV</v>
      </c>
      <c r="F15" t="s">
        <v>454</v>
      </c>
      <c r="G15" s="66" t="s">
        <v>826</v>
      </c>
      <c r="H15" s="22"/>
      <c r="I15" s="299"/>
      <c r="J15" s="299"/>
      <c r="K15" s="22"/>
      <c r="L15" s="22"/>
      <c r="M15" s="22"/>
      <c r="N15" s="22"/>
      <c r="O15" s="22"/>
      <c r="P15" s="22"/>
      <c r="R15" s="66"/>
      <c r="S15" s="66"/>
      <c r="T15" s="66"/>
      <c r="U15" s="66"/>
      <c r="V15" s="66"/>
      <c r="W15" s="66"/>
      <c r="X15" s="66"/>
      <c r="Y15" s="66"/>
      <c r="Z15" s="66"/>
      <c r="AA15" s="66"/>
      <c r="AB15" s="66"/>
      <c r="AC15" s="66"/>
      <c r="AD15" s="66"/>
      <c r="AE15" s="66"/>
      <c r="AF15" s="66"/>
      <c r="AG15" s="66"/>
      <c r="AH15" s="66"/>
      <c r="AI15" s="66"/>
      <c r="AJ15" s="66"/>
      <c r="AK15" s="66"/>
      <c r="AL15" s="66"/>
      <c r="AM15" s="66"/>
      <c r="AN15" s="66"/>
      <c r="AO15" s="66"/>
      <c r="AP15" s="66"/>
      <c r="AQ15" s="66"/>
      <c r="AR15" s="66"/>
      <c r="AS15" s="66"/>
      <c r="AT15" s="66"/>
      <c r="AU15" s="66"/>
      <c r="AV15" s="66"/>
      <c r="AW15" s="66"/>
      <c r="AX15" s="66"/>
      <c r="AY15" s="66"/>
      <c r="AZ15" s="66"/>
      <c r="BA15" s="66"/>
      <c r="BB15" s="66"/>
      <c r="BC15" s="66"/>
      <c r="BD15" s="66"/>
      <c r="BE15" s="66"/>
      <c r="BF15" s="66"/>
      <c r="BG15" s="66"/>
      <c r="BH15" s="66"/>
      <c r="BI15" s="66"/>
      <c r="BJ15" s="66"/>
      <c r="BK15" s="66"/>
      <c r="BL15" s="66"/>
      <c r="BM15" s="66"/>
      <c r="BN15" s="66"/>
      <c r="BO15" s="66"/>
      <c r="BP15" s="66"/>
      <c r="BQ15" s="66"/>
      <c r="BR15" s="66"/>
      <c r="BS15" s="66"/>
      <c r="BT15" s="66"/>
      <c r="BU15" s="66"/>
      <c r="BV15" s="66"/>
      <c r="BW15" s="66"/>
      <c r="BX15" s="66"/>
      <c r="BY15" s="66"/>
      <c r="BZ15" s="66"/>
      <c r="CA15" s="66"/>
      <c r="CB15" s="66"/>
      <c r="CC15" s="66"/>
      <c r="CD15" s="66"/>
      <c r="CE15" s="66"/>
      <c r="CF15" s="66"/>
      <c r="CG15" s="66"/>
      <c r="CH15" s="66"/>
      <c r="CI15" s="66"/>
      <c r="CJ15" s="66"/>
      <c r="CK15" s="66"/>
      <c r="CL15" s="66"/>
      <c r="CN15" s="299"/>
      <c r="CO15" s="40"/>
      <c r="CP15" s="40"/>
      <c r="CQ15" s="40"/>
      <c r="CR15" s="40"/>
      <c r="CS15" s="40"/>
      <c r="CT15" s="40"/>
      <c r="CU15" s="40"/>
      <c r="CV15" s="40"/>
      <c r="CW15" s="40"/>
      <c r="CX15" s="40"/>
      <c r="CY15" s="40"/>
      <c r="CZ15" s="40"/>
      <c r="DA15" s="40"/>
      <c r="DB15" s="40"/>
      <c r="DC15" s="40"/>
      <c r="DD15" s="40"/>
      <c r="DE15" s="40"/>
      <c r="DF15" s="40"/>
      <c r="DG15" s="40"/>
      <c r="DH15" s="40"/>
      <c r="DI15" s="40"/>
      <c r="DJ15" s="40"/>
      <c r="DK15" s="40"/>
      <c r="DL15" s="40"/>
    </row>
    <row r="16" spans="1:116" x14ac:dyDescent="0.4">
      <c r="B16" t="str">
        <f>E16</f>
        <v>16 HVOL-EV</v>
      </c>
      <c r="D16" t="s">
        <v>453</v>
      </c>
      <c r="E16" s="8" t="str">
        <f t="shared" si="15"/>
        <v>16 HVOL-EV</v>
      </c>
      <c r="G16" s="127" t="str">
        <f ca="1">OFFSET(G16,ROW(G26)-ROW(G16),0)</f>
        <v># of units</v>
      </c>
      <c r="H16" s="12"/>
      <c r="I16" s="60"/>
      <c r="J16" s="60"/>
      <c r="K16" s="17">
        <v>100000</v>
      </c>
      <c r="L16" s="17">
        <v>200000</v>
      </c>
      <c r="M16" s="17">
        <v>400000</v>
      </c>
      <c r="N16" s="17">
        <v>800000</v>
      </c>
      <c r="O16" s="17">
        <v>1600000</v>
      </c>
      <c r="P16" s="17">
        <v>3200000</v>
      </c>
      <c r="R16" s="15"/>
      <c r="S16" s="15" cm="1">
        <f t="array" ref="S16">INDEX($K:$P,ROW(),MATCH(S$3,$K$2:$P$2,0))/12</f>
        <v>8333.3333333333339</v>
      </c>
      <c r="T16" s="15" cm="1">
        <f t="array" ref="T16">INDEX($K:$P,ROW(),MATCH(T$3,$K$2:$P$2,0))/12</f>
        <v>8333.3333333333339</v>
      </c>
      <c r="U16" s="15" cm="1">
        <f t="array" ref="U16">INDEX($K:$P,ROW(),MATCH(U$3,$K$2:$P$2,0))/12</f>
        <v>8333.3333333333339</v>
      </c>
      <c r="V16" s="15" cm="1">
        <f t="array" ref="V16">INDEX($K:$P,ROW(),MATCH(V$3,$K$2:$P$2,0))/12</f>
        <v>8333.3333333333339</v>
      </c>
      <c r="W16" s="15" cm="1">
        <f t="array" ref="W16">INDEX($K:$P,ROW(),MATCH(W$3,$K$2:$P$2,0))/12</f>
        <v>8333.3333333333339</v>
      </c>
      <c r="X16" s="15" cm="1">
        <f t="array" ref="X16">INDEX($K:$P,ROW(),MATCH(X$3,$K$2:$P$2,0))/12</f>
        <v>8333.3333333333339</v>
      </c>
      <c r="Y16" s="15" cm="1">
        <f t="array" ref="Y16">INDEX($K:$P,ROW(),MATCH(Y$3,$K$2:$P$2,0))/12</f>
        <v>8333.3333333333339</v>
      </c>
      <c r="Z16" s="15" cm="1">
        <f t="array" ref="Z16">INDEX($K:$P,ROW(),MATCH(Z$3,$K$2:$P$2,0))/12</f>
        <v>8333.3333333333339</v>
      </c>
      <c r="AA16" s="15" cm="1">
        <f t="array" ref="AA16">INDEX($K:$P,ROW(),MATCH(AA$3,$K$2:$P$2,0))/12</f>
        <v>8333.3333333333339</v>
      </c>
      <c r="AB16" s="15" cm="1">
        <f t="array" ref="AB16">INDEX($K:$P,ROW(),MATCH(AB$3,$K$2:$P$2,0))/12</f>
        <v>8333.3333333333339</v>
      </c>
      <c r="AC16" s="15" cm="1">
        <f t="array" ref="AC16">INDEX($K:$P,ROW(),MATCH(AC$3,$K$2:$P$2,0))/12</f>
        <v>8333.3333333333339</v>
      </c>
      <c r="AD16" s="15" cm="1">
        <f t="array" ref="AD16">INDEX($K:$P,ROW(),MATCH(AD$3,$K$2:$P$2,0))/12</f>
        <v>8333.3333333333339</v>
      </c>
      <c r="AE16" s="15" cm="1">
        <f t="array" ref="AE16">INDEX($K:$P,ROW(),MATCH(AE$3,$K$2:$P$2,0))/12</f>
        <v>16666.666666666668</v>
      </c>
      <c r="AF16" s="15" cm="1">
        <f t="array" ref="AF16">INDEX($K:$P,ROW(),MATCH(AF$3,$K$2:$P$2,0))/12</f>
        <v>16666.666666666668</v>
      </c>
      <c r="AG16" s="15" cm="1">
        <f t="array" ref="AG16">INDEX($K:$P,ROW(),MATCH(AG$3,$K$2:$P$2,0))/12</f>
        <v>16666.666666666668</v>
      </c>
      <c r="AH16" s="15" cm="1">
        <f t="array" ref="AH16">INDEX($K:$P,ROW(),MATCH(AH$3,$K$2:$P$2,0))/12</f>
        <v>16666.666666666668</v>
      </c>
      <c r="AI16" s="15" cm="1">
        <f t="array" ref="AI16">INDEX($K:$P,ROW(),MATCH(AI$3,$K$2:$P$2,0))/12</f>
        <v>16666.666666666668</v>
      </c>
      <c r="AJ16" s="15" cm="1">
        <f t="array" ref="AJ16">INDEX($K:$P,ROW(),MATCH(AJ$3,$K$2:$P$2,0))/12</f>
        <v>16666.666666666668</v>
      </c>
      <c r="AK16" s="15" cm="1">
        <f t="array" ref="AK16">INDEX($K:$P,ROW(),MATCH(AK$3,$K$2:$P$2,0))/12</f>
        <v>16666.666666666668</v>
      </c>
      <c r="AL16" s="15" cm="1">
        <f t="array" ref="AL16">INDEX($K:$P,ROW(),MATCH(AL$3,$K$2:$P$2,0))/12</f>
        <v>16666.666666666668</v>
      </c>
      <c r="AM16" s="15" cm="1">
        <f t="array" ref="AM16">INDEX($K:$P,ROW(),MATCH(AM$3,$K$2:$P$2,0))/12</f>
        <v>16666.666666666668</v>
      </c>
      <c r="AN16" s="15" cm="1">
        <f t="array" ref="AN16">INDEX($K:$P,ROW(),MATCH(AN$3,$K$2:$P$2,0))/12</f>
        <v>16666.666666666668</v>
      </c>
      <c r="AO16" s="15" cm="1">
        <f t="array" ref="AO16">INDEX($K:$P,ROW(),MATCH(AO$3,$K$2:$P$2,0))/12</f>
        <v>16666.666666666668</v>
      </c>
      <c r="AP16" s="15" cm="1">
        <f t="array" ref="AP16">INDEX($K:$P,ROW(),MATCH(AP$3,$K$2:$P$2,0))/12</f>
        <v>16666.666666666668</v>
      </c>
      <c r="AQ16" s="15" cm="1">
        <f t="array" ref="AQ16">INDEX($K:$P,ROW(),MATCH(AQ$3,$K$2:$P$2,0))/12</f>
        <v>33333.333333333336</v>
      </c>
      <c r="AR16" s="15" cm="1">
        <f t="array" ref="AR16">INDEX($K:$P,ROW(),MATCH(AR$3,$K$2:$P$2,0))/12</f>
        <v>33333.333333333336</v>
      </c>
      <c r="AS16" s="15" cm="1">
        <f t="array" ref="AS16">INDEX($K:$P,ROW(),MATCH(AS$3,$K$2:$P$2,0))/12</f>
        <v>33333.333333333336</v>
      </c>
      <c r="AT16" s="15" cm="1">
        <f t="array" ref="AT16">INDEX($K:$P,ROW(),MATCH(AT$3,$K$2:$P$2,0))/12</f>
        <v>33333.333333333336</v>
      </c>
      <c r="AU16" s="15" cm="1">
        <f t="array" ref="AU16">INDEX($K:$P,ROW(),MATCH(AU$3,$K$2:$P$2,0))/12</f>
        <v>33333.333333333336</v>
      </c>
      <c r="AV16" s="15" cm="1">
        <f t="array" ref="AV16">INDEX($K:$P,ROW(),MATCH(AV$3,$K$2:$P$2,0))/12</f>
        <v>33333.333333333336</v>
      </c>
      <c r="AW16" s="15" cm="1">
        <f t="array" ref="AW16">INDEX($K:$P,ROW(),MATCH(AW$3,$K$2:$P$2,0))/12</f>
        <v>33333.333333333336</v>
      </c>
      <c r="AX16" s="15" cm="1">
        <f t="array" ref="AX16">INDEX($K:$P,ROW(),MATCH(AX$3,$K$2:$P$2,0))/12</f>
        <v>33333.333333333336</v>
      </c>
      <c r="AY16" s="15" cm="1">
        <f t="array" ref="AY16">INDEX($K:$P,ROW(),MATCH(AY$3,$K$2:$P$2,0))/12</f>
        <v>33333.333333333336</v>
      </c>
      <c r="AZ16" s="15" cm="1">
        <f t="array" ref="AZ16">INDEX($K:$P,ROW(),MATCH(AZ$3,$K$2:$P$2,0))/12</f>
        <v>33333.333333333336</v>
      </c>
      <c r="BA16" s="15" cm="1">
        <f t="array" ref="BA16">INDEX($K:$P,ROW(),MATCH(BA$3,$K$2:$P$2,0))/12</f>
        <v>33333.333333333336</v>
      </c>
      <c r="BB16" s="15" cm="1">
        <f t="array" ref="BB16">INDEX($K:$P,ROW(),MATCH(BB$3,$K$2:$P$2,0))/12</f>
        <v>33333.333333333336</v>
      </c>
      <c r="BC16" s="15" cm="1">
        <f t="array" ref="BC16">INDEX($K:$P,ROW(),MATCH(BC$3,$K$2:$P$2,0))/12</f>
        <v>66666.666666666672</v>
      </c>
      <c r="BD16" s="15" cm="1">
        <f t="array" ref="BD16">INDEX($K:$P,ROW(),MATCH(BD$3,$K$2:$P$2,0))/12</f>
        <v>66666.666666666672</v>
      </c>
      <c r="BE16" s="15" cm="1">
        <f t="array" ref="BE16">INDEX($K:$P,ROW(),MATCH(BE$3,$K$2:$P$2,0))/12</f>
        <v>66666.666666666672</v>
      </c>
      <c r="BF16" s="15" cm="1">
        <f t="array" ref="BF16">INDEX($K:$P,ROW(),MATCH(BF$3,$K$2:$P$2,0))/12</f>
        <v>66666.666666666672</v>
      </c>
      <c r="BG16" s="15" cm="1">
        <f t="array" ref="BG16">INDEX($K:$P,ROW(),MATCH(BG$3,$K$2:$P$2,0))/12</f>
        <v>66666.666666666672</v>
      </c>
      <c r="BH16" s="15" cm="1">
        <f t="array" ref="BH16">INDEX($K:$P,ROW(),MATCH(BH$3,$K$2:$P$2,0))/12</f>
        <v>66666.666666666672</v>
      </c>
      <c r="BI16" s="15" cm="1">
        <f t="array" ref="BI16">INDEX($K:$P,ROW(),MATCH(BI$3,$K$2:$P$2,0))/12</f>
        <v>66666.666666666672</v>
      </c>
      <c r="BJ16" s="15" cm="1">
        <f t="array" ref="BJ16">INDEX($K:$P,ROW(),MATCH(BJ$3,$K$2:$P$2,0))/12</f>
        <v>66666.666666666672</v>
      </c>
      <c r="BK16" s="15" cm="1">
        <f t="array" ref="BK16">INDEX($K:$P,ROW(),MATCH(BK$3,$K$2:$P$2,0))/12</f>
        <v>66666.666666666672</v>
      </c>
      <c r="BL16" s="15" cm="1">
        <f t="array" ref="BL16">INDEX($K:$P,ROW(),MATCH(BL$3,$K$2:$P$2,0))/12</f>
        <v>66666.666666666672</v>
      </c>
      <c r="BM16" s="15" cm="1">
        <f t="array" ref="BM16">INDEX($K:$P,ROW(),MATCH(BM$3,$K$2:$P$2,0))/12</f>
        <v>66666.666666666672</v>
      </c>
      <c r="BN16" s="15" cm="1">
        <f t="array" ref="BN16">INDEX($K:$P,ROW(),MATCH(BN$3,$K$2:$P$2,0))/12</f>
        <v>66666.666666666672</v>
      </c>
      <c r="BO16" s="15" cm="1">
        <f t="array" ref="BO16">INDEX($K:$P,ROW(),MATCH(BO$3,$K$2:$P$2,0))/12</f>
        <v>133333.33333333334</v>
      </c>
      <c r="BP16" s="15" cm="1">
        <f t="array" ref="BP16">INDEX($K:$P,ROW(),MATCH(BP$3,$K$2:$P$2,0))/12</f>
        <v>133333.33333333334</v>
      </c>
      <c r="BQ16" s="15" cm="1">
        <f t="array" ref="BQ16">INDEX($K:$P,ROW(),MATCH(BQ$3,$K$2:$P$2,0))/12</f>
        <v>133333.33333333334</v>
      </c>
      <c r="BR16" s="15" cm="1">
        <f t="array" ref="BR16">INDEX($K:$P,ROW(),MATCH(BR$3,$K$2:$P$2,0))/12</f>
        <v>133333.33333333334</v>
      </c>
      <c r="BS16" s="15" cm="1">
        <f t="array" ref="BS16">INDEX($K:$P,ROW(),MATCH(BS$3,$K$2:$P$2,0))/12</f>
        <v>133333.33333333334</v>
      </c>
      <c r="BT16" s="15" cm="1">
        <f t="array" ref="BT16">INDEX($K:$P,ROW(),MATCH(BT$3,$K$2:$P$2,0))/12</f>
        <v>133333.33333333334</v>
      </c>
      <c r="BU16" s="15" cm="1">
        <f t="array" ref="BU16">INDEX($K:$P,ROW(),MATCH(BU$3,$K$2:$P$2,0))/12</f>
        <v>133333.33333333334</v>
      </c>
      <c r="BV16" s="15" cm="1">
        <f t="array" ref="BV16">INDEX($K:$P,ROW(),MATCH(BV$3,$K$2:$P$2,0))/12</f>
        <v>133333.33333333334</v>
      </c>
      <c r="BW16" s="15" cm="1">
        <f t="array" ref="BW16">INDEX($K:$P,ROW(),MATCH(BW$3,$K$2:$P$2,0))/12</f>
        <v>133333.33333333334</v>
      </c>
      <c r="BX16" s="15" cm="1">
        <f t="array" ref="BX16">INDEX($K:$P,ROW(),MATCH(BX$3,$K$2:$P$2,0))/12</f>
        <v>133333.33333333334</v>
      </c>
      <c r="BY16" s="15" cm="1">
        <f t="array" ref="BY16">INDEX($K:$P,ROW(),MATCH(BY$3,$K$2:$P$2,0))/12</f>
        <v>133333.33333333334</v>
      </c>
      <c r="BZ16" s="15" cm="1">
        <f t="array" ref="BZ16">INDEX($K:$P,ROW(),MATCH(BZ$3,$K$2:$P$2,0))/12</f>
        <v>133333.33333333334</v>
      </c>
      <c r="CA16" s="15" cm="1">
        <f t="array" ref="CA16">INDEX($K:$P,ROW(),MATCH(CA$3,$K$2:$P$2,0))/12</f>
        <v>266666.66666666669</v>
      </c>
      <c r="CB16" s="15" cm="1">
        <f t="array" ref="CB16">INDEX($K:$P,ROW(),MATCH(CB$3,$K$2:$P$2,0))/12</f>
        <v>266666.66666666669</v>
      </c>
      <c r="CC16" s="15" cm="1">
        <f t="array" ref="CC16">INDEX($K:$P,ROW(),MATCH(CC$3,$K$2:$P$2,0))/12</f>
        <v>266666.66666666669</v>
      </c>
      <c r="CD16" s="15" cm="1">
        <f t="array" ref="CD16">INDEX($K:$P,ROW(),MATCH(CD$3,$K$2:$P$2,0))/12</f>
        <v>266666.66666666669</v>
      </c>
      <c r="CE16" s="15" cm="1">
        <f t="array" ref="CE16">INDEX($K:$P,ROW(),MATCH(CE$3,$K$2:$P$2,0))/12</f>
        <v>266666.66666666669</v>
      </c>
      <c r="CF16" s="15" cm="1">
        <f t="array" ref="CF16">INDEX($K:$P,ROW(),MATCH(CF$3,$K$2:$P$2,0))/12</f>
        <v>266666.66666666669</v>
      </c>
      <c r="CG16" s="15" cm="1">
        <f t="array" ref="CG16">INDEX($K:$P,ROW(),MATCH(CG$3,$K$2:$P$2,0))/12</f>
        <v>266666.66666666669</v>
      </c>
      <c r="CH16" s="15" cm="1">
        <f t="array" ref="CH16">INDEX($K:$P,ROW(),MATCH(CH$3,$K$2:$P$2,0))/12</f>
        <v>266666.66666666669</v>
      </c>
      <c r="CI16" s="15" cm="1">
        <f t="array" ref="CI16">INDEX($K:$P,ROW(),MATCH(CI$3,$K$2:$P$2,0))/12</f>
        <v>266666.66666666669</v>
      </c>
      <c r="CJ16" s="15" cm="1">
        <f t="array" ref="CJ16">INDEX($K:$P,ROW(),MATCH(CJ$3,$K$2:$P$2,0))/12</f>
        <v>266666.66666666669</v>
      </c>
      <c r="CK16" s="15" cm="1">
        <f t="array" ref="CK16">INDEX($K:$P,ROW(),MATCH(CK$3,$K$2:$P$2,0))/12</f>
        <v>266666.66666666669</v>
      </c>
      <c r="CL16" s="15" cm="1">
        <f t="array" ref="CL16">INDEX($K:$P,ROW(),MATCH(CL$3,$K$2:$P$2,0))/12</f>
        <v>266666.66666666669</v>
      </c>
      <c r="CN16" s="60"/>
      <c r="CO16" s="15" t="e" cm="1">
        <f t="array" ref="CO16">INDEX($K:$P,ROW(),MATCH(CO$3,$K$2:$P$2,0))/CO$5</f>
        <v>#N/A</v>
      </c>
      <c r="CP16" s="15" t="e" cm="1">
        <f t="array" ref="CP16">INDEX($K:$P,ROW(),MATCH(CP$3,$K$2:$P$2,0))/CP$5</f>
        <v>#N/A</v>
      </c>
      <c r="CQ16" s="15" t="e" cm="1">
        <f t="array" ref="CQ16">INDEX($K:$P,ROW(),MATCH(CQ$3,$K$2:$P$2,0))/CQ$5</f>
        <v>#N/A</v>
      </c>
      <c r="CR16" s="15" t="e" cm="1">
        <f t="array" ref="CR16">INDEX($K:$P,ROW(),MATCH(CR$3,$K$2:$P$2,0))/CR$5</f>
        <v>#N/A</v>
      </c>
      <c r="CS16" s="15" t="e" cm="1">
        <f t="array" ref="CS16">INDEX($K:$P,ROW(),MATCH(CS$3,$K$2:$P$2,0))/CS$5</f>
        <v>#N/A</v>
      </c>
      <c r="CT16" s="15" t="e" cm="1">
        <f t="array" ref="CT16">INDEX($K:$P,ROW(),MATCH(CT$3,$K$2:$P$2,0))/CT$5</f>
        <v>#N/A</v>
      </c>
      <c r="CU16" s="15" t="e" cm="1">
        <f t="array" ref="CU16">INDEX($K:$P,ROW(),MATCH(CU$3,$K$2:$P$2,0))/CU$5</f>
        <v>#N/A</v>
      </c>
      <c r="CV16" s="15" t="e" cm="1">
        <f t="array" ref="CV16">INDEX($K:$P,ROW(),MATCH(CV$3,$K$2:$P$2,0))/CV$5</f>
        <v>#N/A</v>
      </c>
      <c r="CW16" s="15" t="e" cm="1">
        <f t="array" ref="CW16">INDEX($K:$P,ROW(),MATCH(CW$3,$K$2:$P$2,0))/CW$5</f>
        <v>#N/A</v>
      </c>
      <c r="CX16" s="15" t="e" cm="1">
        <f t="array" ref="CX16">INDEX($K:$P,ROW(),MATCH(CX$3,$K$2:$P$2,0))/CX$5</f>
        <v>#N/A</v>
      </c>
      <c r="CY16" s="15" t="e" cm="1">
        <f t="array" ref="CY16">INDEX($K:$P,ROW(),MATCH(CY$3,$K$2:$P$2,0))/CL$5</f>
        <v>#N/A</v>
      </c>
      <c r="CZ16" s="15" t="e" cm="1">
        <f t="array" ref="CZ16">INDEX($K:$P,ROW(),MATCH(CZ$3,$K$2:$P$2,0))/CZ$5</f>
        <v>#N/A</v>
      </c>
      <c r="DA16" s="15" t="e" cm="1">
        <f t="array" ref="DA16">INDEX($K:$P,ROW(),MATCH(DA$3,$K$2:$P$2,0))/DA$5</f>
        <v>#N/A</v>
      </c>
      <c r="DB16" s="15" t="e" cm="1">
        <f t="array" ref="DB16">INDEX($K:$P,ROW(),MATCH(DB$3,$K$2:$P$2,0))/DB$5</f>
        <v>#N/A</v>
      </c>
      <c r="DC16" s="15" t="e" cm="1">
        <f t="array" ref="DC16">INDEX($K:$P,ROW(),MATCH(DC$3,$K$2:$P$2,0))/DC$5</f>
        <v>#N/A</v>
      </c>
      <c r="DD16" s="15" t="e" cm="1">
        <f t="array" ref="DD16">INDEX($K:$P,ROW(),MATCH(DD$3,$K$2:$P$2,0))/DD$5</f>
        <v>#N/A</v>
      </c>
      <c r="DE16" s="15" t="e" cm="1">
        <f t="array" ref="DE16">INDEX($K:$P,ROW(),MATCH(DE$3,$K$2:$P$2,0))/DE$5</f>
        <v>#N/A</v>
      </c>
      <c r="DF16" s="15" t="e" cm="1">
        <f t="array" ref="DF16">INDEX($K:$P,ROW(),MATCH(DF$3,$K$2:$P$2,0))/DF$5</f>
        <v>#N/A</v>
      </c>
      <c r="DG16" s="15" t="e" cm="1">
        <f t="array" ref="DG16">INDEX($K:$P,ROW(),MATCH(DG$3,$K$2:$P$2,0))/DG$5</f>
        <v>#N/A</v>
      </c>
      <c r="DH16" s="15" t="e" cm="1">
        <f t="array" ref="DH16">INDEX($K:$P,ROW(),MATCH(DH$3,$K$2:$P$2,0))/DH$5</f>
        <v>#N/A</v>
      </c>
      <c r="DI16" s="15" t="e" cm="1">
        <f t="array" ref="DI16">INDEX($K:$P,ROW(),MATCH(DI$3,$K$2:$P$2,0))/DI$5</f>
        <v>#N/A</v>
      </c>
      <c r="DJ16" s="15" t="e" cm="1">
        <f t="array" ref="DJ16">INDEX($K:$P,ROW(),MATCH(DJ$3,$K$2:$P$2,0))/DJ$5</f>
        <v>#N/A</v>
      </c>
      <c r="DK16" s="15" t="e" cm="1">
        <f t="array" ref="DK16">INDEX($K:$P,ROW(),MATCH(DK$3,$K$2:$P$2,0))/DK$5</f>
        <v>#N/A</v>
      </c>
      <c r="DL16" s="15" t="e" cm="1">
        <f t="array" ref="DL16">INDEX($K:$P,ROW(),MATCH(DL$3,$K$2:$P$2,0))/DL$5</f>
        <v>#N/A</v>
      </c>
    </row>
    <row r="17" spans="1:116" x14ac:dyDescent="0.4">
      <c r="B17" t="s">
        <v>332</v>
      </c>
      <c r="D17" t="s">
        <v>453</v>
      </c>
      <c r="E17" s="8" t="str">
        <f t="shared" si="15"/>
        <v>17 HVOL-EV</v>
      </c>
      <c r="G17" s="191" t="str">
        <f>IFERROR(SUBSTITUTE(TRIM(LEFT(G15,SEARCH("-",G15)-1)),":",""),SUBSTITUTE(G15,":",""))</f>
        <v>Retail</v>
      </c>
      <c r="H17" s="31"/>
      <c r="I17" s="73"/>
      <c r="J17" s="73"/>
      <c r="K17" s="39"/>
      <c r="L17" s="39"/>
      <c r="M17" s="39"/>
      <c r="N17" s="39"/>
      <c r="O17" s="39"/>
      <c r="P17" s="39"/>
      <c r="R17" s="38"/>
      <c r="S17" s="38"/>
      <c r="T17" s="38"/>
      <c r="U17" s="38"/>
      <c r="V17" s="38"/>
      <c r="W17" s="38"/>
      <c r="X17" s="38"/>
      <c r="Y17" s="38"/>
      <c r="Z17" s="38"/>
      <c r="AA17" s="38"/>
      <c r="AB17" s="38"/>
      <c r="AC17" s="38"/>
      <c r="AD17" s="38"/>
      <c r="AE17" s="38"/>
      <c r="AF17" s="38"/>
      <c r="AG17" s="38"/>
      <c r="AH17" s="38"/>
      <c r="AI17" s="38"/>
      <c r="AJ17" s="38"/>
      <c r="AK17" s="38"/>
      <c r="AL17" s="38"/>
      <c r="AM17" s="38"/>
      <c r="AN17" s="38"/>
      <c r="AO17" s="38"/>
      <c r="AP17" s="38"/>
      <c r="AQ17" s="38"/>
      <c r="AR17" s="38"/>
      <c r="AS17" s="38"/>
      <c r="AT17" s="38"/>
      <c r="AU17" s="38"/>
      <c r="AV17" s="38"/>
      <c r="AW17" s="38"/>
      <c r="AX17" s="38"/>
      <c r="AY17" s="38"/>
      <c r="AZ17" s="38"/>
      <c r="BA17" s="38"/>
      <c r="BB17" s="38"/>
      <c r="BC17" s="38"/>
      <c r="BD17" s="38"/>
      <c r="BE17" s="38"/>
      <c r="BF17" s="38"/>
      <c r="BG17" s="38"/>
      <c r="BH17" s="38"/>
      <c r="BI17" s="38"/>
      <c r="BJ17" s="38"/>
      <c r="BK17" s="38"/>
      <c r="BL17" s="38"/>
      <c r="BM17" s="38"/>
      <c r="BN17" s="38"/>
      <c r="BO17" s="38"/>
      <c r="BP17" s="38"/>
      <c r="BQ17" s="38"/>
      <c r="BR17" s="38"/>
      <c r="BS17" s="38"/>
      <c r="BT17" s="38"/>
      <c r="BU17" s="38"/>
      <c r="BV17" s="38"/>
      <c r="BW17" s="38"/>
      <c r="BX17" s="38"/>
      <c r="BY17" s="38"/>
      <c r="BZ17" s="38"/>
      <c r="CA17" s="38"/>
      <c r="CB17" s="38"/>
      <c r="CC17" s="38"/>
      <c r="CD17" s="38"/>
      <c r="CE17" s="38"/>
      <c r="CF17" s="38"/>
      <c r="CG17" s="38"/>
      <c r="CH17" s="38"/>
      <c r="CI17" s="38"/>
      <c r="CJ17" s="38"/>
      <c r="CK17" s="38"/>
      <c r="CL17" s="38"/>
      <c r="CN17" s="73"/>
      <c r="CO17" s="38"/>
      <c r="CP17" s="38"/>
      <c r="CQ17" s="38"/>
      <c r="CR17" s="38"/>
      <c r="CS17" s="38"/>
      <c r="CT17" s="38"/>
      <c r="CU17" s="38"/>
      <c r="CV17" s="38"/>
      <c r="CW17" s="38"/>
      <c r="CX17" s="38"/>
      <c r="CY17" s="38"/>
      <c r="CZ17" s="38"/>
      <c r="DA17" s="38"/>
      <c r="DB17" s="38"/>
      <c r="DC17" s="38"/>
      <c r="DD17" s="38"/>
      <c r="DE17" s="38"/>
      <c r="DF17" s="38"/>
      <c r="DG17" s="38"/>
      <c r="DH17" s="38"/>
      <c r="DI17" s="38"/>
      <c r="DJ17" s="38"/>
      <c r="DK17" s="38"/>
      <c r="DL17" s="38"/>
    </row>
    <row r="18" spans="1:116" x14ac:dyDescent="0.4">
      <c r="B18" t="s">
        <v>332</v>
      </c>
      <c r="D18" t="s">
        <v>453</v>
      </c>
      <c r="E18" s="8" t="str">
        <f t="shared" si="15"/>
        <v>18 HVOL-EV</v>
      </c>
      <c r="G18" s="241" t="str">
        <f>IFERROR(SUBSTITUTE(TRIM(MID(G15, SEARCH("-", G15) + 1, LEN(G15))),":",""),"no unit")</f>
        <v>no unit</v>
      </c>
      <c r="H18" s="31"/>
      <c r="I18" s="73"/>
      <c r="J18" s="73"/>
      <c r="K18" s="39"/>
      <c r="L18" s="39"/>
      <c r="M18" s="39"/>
      <c r="N18" s="39"/>
      <c r="O18" s="39"/>
      <c r="P18" s="39"/>
      <c r="R18" s="38"/>
      <c r="S18" s="38"/>
      <c r="T18" s="38"/>
      <c r="U18" s="38"/>
      <c r="V18" s="38"/>
      <c r="W18" s="38"/>
      <c r="X18" s="38"/>
      <c r="Y18" s="38"/>
      <c r="Z18" s="38"/>
      <c r="AA18" s="38"/>
      <c r="AB18" s="38"/>
      <c r="AC18" s="38"/>
      <c r="AD18" s="38"/>
      <c r="AE18" s="38"/>
      <c r="AF18" s="38"/>
      <c r="AG18" s="38"/>
      <c r="AH18" s="38"/>
      <c r="AI18" s="38"/>
      <c r="AJ18" s="38"/>
      <c r="AK18" s="38"/>
      <c r="AL18" s="38"/>
      <c r="AM18" s="38"/>
      <c r="AN18" s="38"/>
      <c r="AO18" s="38"/>
      <c r="AP18" s="38"/>
      <c r="AQ18" s="38"/>
      <c r="AR18" s="38"/>
      <c r="AS18" s="38"/>
      <c r="AT18" s="38"/>
      <c r="AU18" s="38"/>
      <c r="AV18" s="38"/>
      <c r="AW18" s="38"/>
      <c r="AX18" s="38"/>
      <c r="AY18" s="38"/>
      <c r="AZ18" s="38"/>
      <c r="BA18" s="38"/>
      <c r="BB18" s="38"/>
      <c r="BC18" s="38"/>
      <c r="BD18" s="38"/>
      <c r="BE18" s="38"/>
      <c r="BF18" s="38"/>
      <c r="BG18" s="38"/>
      <c r="BH18" s="38"/>
      <c r="BI18" s="38"/>
      <c r="BJ18" s="38"/>
      <c r="BK18" s="38"/>
      <c r="BL18" s="38"/>
      <c r="BM18" s="38"/>
      <c r="BN18" s="38"/>
      <c r="BO18" s="38"/>
      <c r="BP18" s="38"/>
      <c r="BQ18" s="38"/>
      <c r="BR18" s="38"/>
      <c r="BS18" s="38"/>
      <c r="BT18" s="38"/>
      <c r="BU18" s="38"/>
      <c r="BV18" s="38"/>
      <c r="BW18" s="38"/>
      <c r="BX18" s="38"/>
      <c r="BY18" s="38"/>
      <c r="BZ18" s="38"/>
      <c r="CA18" s="38"/>
      <c r="CB18" s="38"/>
      <c r="CC18" s="38"/>
      <c r="CD18" s="38"/>
      <c r="CE18" s="38"/>
      <c r="CF18" s="38"/>
      <c r="CG18" s="38"/>
      <c r="CH18" s="38"/>
      <c r="CI18" s="38"/>
      <c r="CJ18" s="38"/>
      <c r="CK18" s="38"/>
      <c r="CL18" s="38"/>
      <c r="CN18" s="73"/>
      <c r="CO18" s="38"/>
      <c r="CP18" s="38"/>
      <c r="CQ18" s="38"/>
      <c r="CR18" s="38"/>
      <c r="CS18" s="38"/>
      <c r="CT18" s="38"/>
      <c r="CU18" s="38"/>
      <c r="CV18" s="38"/>
      <c r="CW18" s="38"/>
      <c r="CX18" s="38"/>
      <c r="CY18" s="38"/>
      <c r="CZ18" s="38"/>
      <c r="DA18" s="38"/>
      <c r="DB18" s="38"/>
      <c r="DC18" s="38"/>
      <c r="DD18" s="38"/>
      <c r="DE18" s="38"/>
      <c r="DF18" s="38"/>
      <c r="DG18" s="38"/>
      <c r="DH18" s="38"/>
      <c r="DI18" s="38"/>
      <c r="DJ18" s="38"/>
      <c r="DK18" s="38"/>
      <c r="DL18" s="38"/>
    </row>
    <row r="19" spans="1:116" x14ac:dyDescent="0.4">
      <c r="B19" t="s">
        <v>332</v>
      </c>
      <c r="D19" t="s">
        <v>453</v>
      </c>
      <c r="E19" s="8" t="str">
        <f t="shared" si="15"/>
        <v>19 HVOL-EV</v>
      </c>
      <c r="G19" s="136" t="s">
        <v>461</v>
      </c>
      <c r="H19" s="31"/>
      <c r="I19" s="73"/>
      <c r="J19" s="73"/>
      <c r="K19" s="39"/>
      <c r="L19" s="39"/>
      <c r="M19" s="39"/>
      <c r="N19" s="39"/>
      <c r="O19" s="39"/>
      <c r="P19" s="39"/>
      <c r="R19" s="38"/>
      <c r="CN19" s="73"/>
      <c r="CO19" s="8"/>
      <c r="CP19" s="8"/>
      <c r="CQ19" s="8"/>
      <c r="CR19" s="8"/>
      <c r="CS19" s="8"/>
      <c r="CT19" s="8"/>
      <c r="CU19" s="8"/>
      <c r="CV19" s="8"/>
      <c r="CW19" s="8"/>
      <c r="CX19" s="8"/>
      <c r="CY19" s="8"/>
      <c r="CZ19" s="8"/>
      <c r="DA19" s="8"/>
      <c r="DB19" s="8"/>
      <c r="DC19" s="8"/>
      <c r="DD19" s="8"/>
      <c r="DE19" s="8"/>
      <c r="DF19" s="8"/>
      <c r="DG19" s="8"/>
      <c r="DH19" s="8"/>
      <c r="DI19" s="8"/>
      <c r="DJ19" s="8"/>
      <c r="DK19" s="8"/>
      <c r="DL19" s="8"/>
    </row>
    <row r="20" spans="1:116" x14ac:dyDescent="0.4">
      <c r="B20" t="s">
        <v>332</v>
      </c>
      <c r="D20" t="s">
        <v>453</v>
      </c>
      <c r="E20" s="8" t="str">
        <f t="shared" si="15"/>
        <v>20 HVOL-EV</v>
      </c>
      <c r="G20" s="136" t="s">
        <v>462</v>
      </c>
      <c r="H20" s="31"/>
      <c r="I20" s="73"/>
      <c r="J20" s="73"/>
      <c r="K20" s="39"/>
      <c r="L20" s="39"/>
      <c r="M20" s="39"/>
      <c r="N20" s="39"/>
      <c r="O20" s="39"/>
      <c r="P20" s="39"/>
      <c r="R20" s="38"/>
      <c r="S20" s="203" t="str">
        <f t="shared" ref="S20:CD20" si="16">ADDRESS(ROW(S16),COLUMN(S16))</f>
        <v>$S$16</v>
      </c>
      <c r="T20" s="203" t="str">
        <f t="shared" si="16"/>
        <v>$T$16</v>
      </c>
      <c r="U20" s="203" t="str">
        <f t="shared" si="16"/>
        <v>$U$16</v>
      </c>
      <c r="V20" s="203" t="str">
        <f t="shared" si="16"/>
        <v>$V$16</v>
      </c>
      <c r="W20" s="203" t="str">
        <f t="shared" si="16"/>
        <v>$W$16</v>
      </c>
      <c r="X20" s="203" t="str">
        <f t="shared" si="16"/>
        <v>$X$16</v>
      </c>
      <c r="Y20" s="203" t="str">
        <f t="shared" si="16"/>
        <v>$Y$16</v>
      </c>
      <c r="Z20" s="203" t="str">
        <f t="shared" si="16"/>
        <v>$Z$16</v>
      </c>
      <c r="AA20" s="203" t="str">
        <f t="shared" si="16"/>
        <v>$AA$16</v>
      </c>
      <c r="AB20" s="203" t="str">
        <f t="shared" si="16"/>
        <v>$AB$16</v>
      </c>
      <c r="AC20" s="203" t="str">
        <f t="shared" si="16"/>
        <v>$AC$16</v>
      </c>
      <c r="AD20" s="203" t="str">
        <f t="shared" si="16"/>
        <v>$AD$16</v>
      </c>
      <c r="AE20" s="203" t="str">
        <f t="shared" si="16"/>
        <v>$AE$16</v>
      </c>
      <c r="AF20" s="203" t="str">
        <f t="shared" si="16"/>
        <v>$AF$16</v>
      </c>
      <c r="AG20" s="203" t="str">
        <f t="shared" si="16"/>
        <v>$AG$16</v>
      </c>
      <c r="AH20" s="203" t="str">
        <f t="shared" si="16"/>
        <v>$AH$16</v>
      </c>
      <c r="AI20" s="203" t="str">
        <f t="shared" si="16"/>
        <v>$AI$16</v>
      </c>
      <c r="AJ20" s="203" t="str">
        <f t="shared" si="16"/>
        <v>$AJ$16</v>
      </c>
      <c r="AK20" s="203" t="str">
        <f t="shared" si="16"/>
        <v>$AK$16</v>
      </c>
      <c r="AL20" s="203" t="str">
        <f t="shared" si="16"/>
        <v>$AL$16</v>
      </c>
      <c r="AM20" s="203" t="str">
        <f t="shared" si="16"/>
        <v>$AM$16</v>
      </c>
      <c r="AN20" s="203" t="str">
        <f t="shared" si="16"/>
        <v>$AN$16</v>
      </c>
      <c r="AO20" s="203" t="str">
        <f t="shared" si="16"/>
        <v>$AO$16</v>
      </c>
      <c r="AP20" s="203" t="str">
        <f t="shared" si="16"/>
        <v>$AP$16</v>
      </c>
      <c r="AQ20" s="203" t="str">
        <f t="shared" si="16"/>
        <v>$AQ$16</v>
      </c>
      <c r="AR20" s="203" t="str">
        <f t="shared" si="16"/>
        <v>$AR$16</v>
      </c>
      <c r="AS20" s="203" t="str">
        <f t="shared" si="16"/>
        <v>$AS$16</v>
      </c>
      <c r="AT20" s="203" t="str">
        <f t="shared" si="16"/>
        <v>$AT$16</v>
      </c>
      <c r="AU20" s="203" t="str">
        <f t="shared" si="16"/>
        <v>$AU$16</v>
      </c>
      <c r="AV20" s="203" t="str">
        <f t="shared" si="16"/>
        <v>$AV$16</v>
      </c>
      <c r="AW20" s="203" t="str">
        <f t="shared" si="16"/>
        <v>$AW$16</v>
      </c>
      <c r="AX20" s="203" t="str">
        <f t="shared" si="16"/>
        <v>$AX$16</v>
      </c>
      <c r="AY20" s="203" t="str">
        <f t="shared" si="16"/>
        <v>$AY$16</v>
      </c>
      <c r="AZ20" s="203" t="str">
        <f t="shared" si="16"/>
        <v>$AZ$16</v>
      </c>
      <c r="BA20" s="203" t="str">
        <f t="shared" si="16"/>
        <v>$BA$16</v>
      </c>
      <c r="BB20" s="203" t="str">
        <f t="shared" si="16"/>
        <v>$BB$16</v>
      </c>
      <c r="BC20" s="203" t="str">
        <f t="shared" si="16"/>
        <v>$BC$16</v>
      </c>
      <c r="BD20" s="203" t="str">
        <f t="shared" si="16"/>
        <v>$BD$16</v>
      </c>
      <c r="BE20" s="203" t="str">
        <f t="shared" si="16"/>
        <v>$BE$16</v>
      </c>
      <c r="BF20" s="203" t="str">
        <f t="shared" si="16"/>
        <v>$BF$16</v>
      </c>
      <c r="BG20" s="203" t="str">
        <f t="shared" si="16"/>
        <v>$BG$16</v>
      </c>
      <c r="BH20" s="203" t="str">
        <f t="shared" si="16"/>
        <v>$BH$16</v>
      </c>
      <c r="BI20" s="203" t="str">
        <f t="shared" si="16"/>
        <v>$BI$16</v>
      </c>
      <c r="BJ20" s="203" t="str">
        <f t="shared" si="16"/>
        <v>$BJ$16</v>
      </c>
      <c r="BK20" s="203" t="str">
        <f t="shared" si="16"/>
        <v>$BK$16</v>
      </c>
      <c r="BL20" s="203" t="str">
        <f t="shared" si="16"/>
        <v>$BL$16</v>
      </c>
      <c r="BM20" s="203" t="str">
        <f t="shared" si="16"/>
        <v>$BM$16</v>
      </c>
      <c r="BN20" s="203" t="str">
        <f t="shared" si="16"/>
        <v>$BN$16</v>
      </c>
      <c r="BO20" s="203" t="str">
        <f t="shared" si="16"/>
        <v>$BO$16</v>
      </c>
      <c r="BP20" s="203" t="str">
        <f t="shared" si="16"/>
        <v>$BP$16</v>
      </c>
      <c r="BQ20" s="203" t="str">
        <f t="shared" si="16"/>
        <v>$BQ$16</v>
      </c>
      <c r="BR20" s="203" t="str">
        <f t="shared" si="16"/>
        <v>$BR$16</v>
      </c>
      <c r="BS20" s="203" t="str">
        <f t="shared" si="16"/>
        <v>$BS$16</v>
      </c>
      <c r="BT20" s="203" t="str">
        <f t="shared" si="16"/>
        <v>$BT$16</v>
      </c>
      <c r="BU20" s="203" t="str">
        <f t="shared" si="16"/>
        <v>$BU$16</v>
      </c>
      <c r="BV20" s="203" t="str">
        <f t="shared" si="16"/>
        <v>$BV$16</v>
      </c>
      <c r="BW20" s="203" t="str">
        <f t="shared" si="16"/>
        <v>$BW$16</v>
      </c>
      <c r="BX20" s="203" t="str">
        <f t="shared" si="16"/>
        <v>$BX$16</v>
      </c>
      <c r="BY20" s="203" t="str">
        <f t="shared" si="16"/>
        <v>$BY$16</v>
      </c>
      <c r="BZ20" s="203" t="str">
        <f t="shared" si="16"/>
        <v>$BZ$16</v>
      </c>
      <c r="CA20" s="203" t="str">
        <f t="shared" si="16"/>
        <v>$CA$16</v>
      </c>
      <c r="CB20" s="203" t="str">
        <f t="shared" si="16"/>
        <v>$CB$16</v>
      </c>
      <c r="CC20" s="203" t="str">
        <f t="shared" si="16"/>
        <v>$CC$16</v>
      </c>
      <c r="CD20" s="203" t="str">
        <f t="shared" si="16"/>
        <v>$CD$16</v>
      </c>
      <c r="CE20" s="203" t="str">
        <f t="shared" ref="CE20:CL20" si="17">ADDRESS(ROW(CE16),COLUMN(CE16))</f>
        <v>$CE$16</v>
      </c>
      <c r="CF20" s="203" t="str">
        <f t="shared" si="17"/>
        <v>$CF$16</v>
      </c>
      <c r="CG20" s="203" t="str">
        <f t="shared" si="17"/>
        <v>$CG$16</v>
      </c>
      <c r="CH20" s="203" t="str">
        <f t="shared" si="17"/>
        <v>$CH$16</v>
      </c>
      <c r="CI20" s="203" t="str">
        <f t="shared" si="17"/>
        <v>$CI$16</v>
      </c>
      <c r="CJ20" s="203" t="str">
        <f t="shared" si="17"/>
        <v>$CJ$16</v>
      </c>
      <c r="CK20" s="203" t="str">
        <f t="shared" si="17"/>
        <v>$CK$16</v>
      </c>
      <c r="CL20" s="203" t="str">
        <f t="shared" si="17"/>
        <v>$CL$16</v>
      </c>
      <c r="CN20" s="73"/>
      <c r="CO20" s="203" t="str">
        <f t="shared" ref="CO20:DL20" si="18">ADDRESS(ROW(CO16),COLUMN(CO16))</f>
        <v>$CO$16</v>
      </c>
      <c r="CP20" s="203" t="str">
        <f t="shared" si="18"/>
        <v>$CP$16</v>
      </c>
      <c r="CQ20" s="203" t="str">
        <f t="shared" si="18"/>
        <v>$CQ$16</v>
      </c>
      <c r="CR20" s="203" t="str">
        <f t="shared" si="18"/>
        <v>$CR$16</v>
      </c>
      <c r="CS20" s="203" t="str">
        <f t="shared" si="18"/>
        <v>$CS$16</v>
      </c>
      <c r="CT20" s="203" t="str">
        <f t="shared" si="18"/>
        <v>$CT$16</v>
      </c>
      <c r="CU20" s="203" t="str">
        <f t="shared" si="18"/>
        <v>$CU$16</v>
      </c>
      <c r="CV20" s="203" t="str">
        <f t="shared" si="18"/>
        <v>$CV$16</v>
      </c>
      <c r="CW20" s="203" t="str">
        <f t="shared" si="18"/>
        <v>$CW$16</v>
      </c>
      <c r="CX20" s="203" t="str">
        <f t="shared" si="18"/>
        <v>$CX$16</v>
      </c>
      <c r="CY20" s="203" t="str">
        <f t="shared" si="18"/>
        <v>$CY$16</v>
      </c>
      <c r="CZ20" s="203" t="str">
        <f t="shared" si="18"/>
        <v>$CZ$16</v>
      </c>
      <c r="DA20" s="203" t="str">
        <f t="shared" si="18"/>
        <v>$DA$16</v>
      </c>
      <c r="DB20" s="203" t="str">
        <f t="shared" si="18"/>
        <v>$DB$16</v>
      </c>
      <c r="DC20" s="203" t="str">
        <f t="shared" si="18"/>
        <v>$DC$16</v>
      </c>
      <c r="DD20" s="203" t="str">
        <f t="shared" si="18"/>
        <v>$DD$16</v>
      </c>
      <c r="DE20" s="203" t="str">
        <f t="shared" si="18"/>
        <v>$DE$16</v>
      </c>
      <c r="DF20" s="203" t="str">
        <f t="shared" si="18"/>
        <v>$DF$16</v>
      </c>
      <c r="DG20" s="203" t="str">
        <f t="shared" si="18"/>
        <v>$DG$16</v>
      </c>
      <c r="DH20" s="203" t="str">
        <f t="shared" si="18"/>
        <v>$DH$16</v>
      </c>
      <c r="DI20" s="203" t="str">
        <f t="shared" si="18"/>
        <v>$DI$16</v>
      </c>
      <c r="DJ20" s="203" t="str">
        <f t="shared" si="18"/>
        <v>$DJ$16</v>
      </c>
      <c r="DK20" s="203" t="str">
        <f t="shared" si="18"/>
        <v>$DK$16</v>
      </c>
      <c r="DL20" s="203" t="str">
        <f t="shared" si="18"/>
        <v>$DL$16</v>
      </c>
    </row>
    <row r="21" spans="1:116" x14ac:dyDescent="0.4">
      <c r="B21" t="s">
        <v>332</v>
      </c>
      <c r="D21" t="s">
        <v>453</v>
      </c>
      <c r="E21" s="8" t="str">
        <f t="shared" si="15"/>
        <v>21 HVOL-EV</v>
      </c>
      <c r="G21" s="8" t="s">
        <v>488</v>
      </c>
      <c r="H21" s="31"/>
      <c r="I21" s="73"/>
      <c r="J21" s="73"/>
      <c r="K21" s="39"/>
      <c r="L21" s="39"/>
      <c r="M21" s="39"/>
      <c r="N21" s="39"/>
      <c r="O21" s="39"/>
      <c r="P21" s="39"/>
      <c r="R21" s="38"/>
      <c r="S21" s="203"/>
      <c r="T21" s="203"/>
      <c r="U21" s="203"/>
      <c r="V21" s="203"/>
      <c r="W21" s="203"/>
      <c r="X21" s="203"/>
      <c r="Y21" s="203"/>
      <c r="Z21" s="203"/>
      <c r="AA21" s="203"/>
      <c r="AB21" s="203"/>
      <c r="AC21" s="203"/>
      <c r="AD21" s="203"/>
      <c r="AE21" s="203"/>
      <c r="AF21" s="203"/>
      <c r="AG21" s="203"/>
      <c r="AH21" s="203"/>
      <c r="AI21" s="203"/>
      <c r="AJ21" s="203"/>
      <c r="AK21" s="203"/>
      <c r="AL21" s="203"/>
      <c r="AM21" s="203"/>
      <c r="AN21" s="203"/>
      <c r="AO21" s="203"/>
      <c r="AP21" s="203"/>
      <c r="AQ21" s="203"/>
      <c r="AR21" s="203"/>
      <c r="AS21" s="203"/>
      <c r="AT21" s="203"/>
      <c r="AU21" s="203"/>
      <c r="AV21" s="203"/>
      <c r="AW21" s="203"/>
      <c r="AX21" s="203"/>
      <c r="AY21" s="203"/>
      <c r="AZ21" s="203"/>
      <c r="BA21" s="203"/>
      <c r="BB21" s="203"/>
      <c r="BC21" s="203"/>
      <c r="BD21" s="203"/>
      <c r="BE21" s="203"/>
      <c r="BF21" s="203"/>
      <c r="BG21" s="203"/>
      <c r="BH21" s="203"/>
      <c r="BI21" s="203"/>
      <c r="BJ21" s="203"/>
      <c r="BK21" s="203"/>
      <c r="BL21" s="203"/>
      <c r="BM21" s="203"/>
      <c r="BN21" s="203"/>
      <c r="BO21" s="203"/>
      <c r="BP21" s="203"/>
      <c r="BQ21" s="203"/>
      <c r="BR21" s="203"/>
      <c r="BS21" s="203"/>
      <c r="BT21" s="203"/>
      <c r="BU21" s="203"/>
      <c r="BV21" s="203"/>
      <c r="BW21" s="203"/>
      <c r="BX21" s="203"/>
      <c r="BY21" s="203"/>
      <c r="BZ21" s="203"/>
      <c r="CA21" s="203"/>
      <c r="CB21" s="203"/>
      <c r="CC21" s="203"/>
      <c r="CD21" s="203"/>
      <c r="CE21" s="203"/>
      <c r="CF21" s="203"/>
      <c r="CG21" s="203"/>
      <c r="CH21" s="203"/>
      <c r="CI21" s="203"/>
      <c r="CJ21" s="203"/>
      <c r="CK21" s="203"/>
      <c r="CL21" s="203"/>
      <c r="CN21" s="73"/>
      <c r="CO21" s="203"/>
      <c r="CP21" s="203"/>
      <c r="CQ21" s="203"/>
      <c r="CR21" s="203"/>
      <c r="CS21" s="203"/>
      <c r="CT21" s="203"/>
      <c r="CU21" s="203"/>
      <c r="CV21" s="203"/>
      <c r="CW21" s="203"/>
      <c r="CX21" s="203"/>
      <c r="CY21" s="203"/>
      <c r="CZ21" s="203"/>
      <c r="DA21" s="203"/>
      <c r="DB21" s="203"/>
      <c r="DC21" s="203"/>
      <c r="DD21" s="203"/>
      <c r="DE21" s="203"/>
      <c r="DF21" s="203"/>
      <c r="DG21" s="203"/>
      <c r="DH21" s="203"/>
      <c r="DI21" s="203"/>
      <c r="DJ21" s="203"/>
      <c r="DK21" s="203"/>
      <c r="DL21" s="203"/>
    </row>
    <row r="22" spans="1:116" x14ac:dyDescent="0.4">
      <c r="B22" t="s">
        <v>332</v>
      </c>
      <c r="D22" t="s">
        <v>453</v>
      </c>
      <c r="E22" s="8" t="str">
        <f t="shared" si="15"/>
        <v>22 HVOL-EV</v>
      </c>
      <c r="G22" s="8" t="s">
        <v>494</v>
      </c>
      <c r="H22" s="31"/>
      <c r="I22" s="73"/>
      <c r="J22" s="73"/>
      <c r="K22" s="39"/>
      <c r="L22" s="39"/>
      <c r="M22" s="39"/>
      <c r="N22" s="39"/>
      <c r="O22" s="39"/>
      <c r="P22" s="39"/>
      <c r="R22" s="38"/>
      <c r="S22" s="203"/>
      <c r="T22" s="203"/>
      <c r="U22" s="203"/>
      <c r="V22" s="203"/>
      <c r="W22" s="203"/>
      <c r="X22" s="203"/>
      <c r="Y22" s="203"/>
      <c r="Z22" s="203"/>
      <c r="AA22" s="203"/>
      <c r="AB22" s="203"/>
      <c r="AC22" s="203"/>
      <c r="AD22" s="203"/>
      <c r="AE22" s="203"/>
      <c r="AF22" s="203"/>
      <c r="AG22" s="203"/>
      <c r="AH22" s="203"/>
      <c r="AI22" s="203"/>
      <c r="AJ22" s="203"/>
      <c r="AK22" s="203"/>
      <c r="AL22" s="203"/>
      <c r="AM22" s="203"/>
      <c r="AN22" s="203"/>
      <c r="AO22" s="203"/>
      <c r="AP22" s="203"/>
      <c r="AQ22" s="203"/>
      <c r="AR22" s="203"/>
      <c r="AS22" s="203"/>
      <c r="AT22" s="203"/>
      <c r="AU22" s="203"/>
      <c r="AV22" s="203"/>
      <c r="AW22" s="203"/>
      <c r="AX22" s="203"/>
      <c r="AY22" s="203"/>
      <c r="AZ22" s="203"/>
      <c r="BA22" s="203"/>
      <c r="BB22" s="203"/>
      <c r="BC22" s="203"/>
      <c r="BD22" s="203"/>
      <c r="BE22" s="203"/>
      <c r="BF22" s="203"/>
      <c r="BG22" s="203"/>
      <c r="BH22" s="203"/>
      <c r="BI22" s="203"/>
      <c r="BJ22" s="203"/>
      <c r="BK22" s="203"/>
      <c r="BL22" s="203"/>
      <c r="BM22" s="203"/>
      <c r="BN22" s="203"/>
      <c r="BO22" s="203"/>
      <c r="BP22" s="203"/>
      <c r="BQ22" s="203"/>
      <c r="BR22" s="203"/>
      <c r="BS22" s="203"/>
      <c r="BT22" s="203"/>
      <c r="BU22" s="203"/>
      <c r="BV22" s="203"/>
      <c r="BW22" s="203"/>
      <c r="BX22" s="203"/>
      <c r="BY22" s="203"/>
      <c r="BZ22" s="203"/>
      <c r="CA22" s="203"/>
      <c r="CB22" s="203"/>
      <c r="CC22" s="203"/>
      <c r="CD22" s="203"/>
      <c r="CE22" s="203"/>
      <c r="CF22" s="203"/>
      <c r="CG22" s="203"/>
      <c r="CH22" s="203"/>
      <c r="CI22" s="203"/>
      <c r="CJ22" s="203"/>
      <c r="CK22" s="203"/>
      <c r="CL22" s="203"/>
      <c r="CN22" s="73"/>
      <c r="CO22" s="203"/>
      <c r="CP22" s="203"/>
      <c r="CQ22" s="203"/>
      <c r="CR22" s="203"/>
      <c r="CS22" s="203"/>
      <c r="CT22" s="203"/>
      <c r="CU22" s="203"/>
      <c r="CV22" s="203"/>
      <c r="CW22" s="203"/>
      <c r="CX22" s="203"/>
      <c r="CY22" s="203"/>
      <c r="CZ22" s="203"/>
      <c r="DA22" s="203"/>
      <c r="DB22" s="203"/>
      <c r="DC22" s="203"/>
      <c r="DD22" s="203"/>
      <c r="DE22" s="203"/>
      <c r="DF22" s="203"/>
      <c r="DG22" s="203"/>
      <c r="DH22" s="203"/>
      <c r="DI22" s="203"/>
      <c r="DJ22" s="203"/>
      <c r="DK22" s="203"/>
      <c r="DL22" s="203"/>
    </row>
    <row r="23" spans="1:116" x14ac:dyDescent="0.4">
      <c r="B23" t="s">
        <v>332</v>
      </c>
      <c r="D23" t="s">
        <v>453</v>
      </c>
      <c r="E23" s="8" t="str">
        <f t="shared" si="15"/>
        <v>23 HVOL-EV</v>
      </c>
      <c r="G23" s="8" t="s">
        <v>463</v>
      </c>
      <c r="H23" s="31"/>
      <c r="I23" s="73"/>
      <c r="J23" s="73"/>
      <c r="K23" s="39"/>
      <c r="L23" s="39"/>
      <c r="M23" s="39"/>
      <c r="N23" s="39"/>
      <c r="O23" s="39"/>
      <c r="P23" s="39"/>
      <c r="R23" s="38"/>
      <c r="S23" s="203"/>
      <c r="T23" s="203"/>
      <c r="U23" s="203"/>
      <c r="V23" s="203"/>
      <c r="W23" s="203"/>
      <c r="X23" s="203"/>
      <c r="Y23" s="203"/>
      <c r="Z23" s="203"/>
      <c r="AA23" s="203"/>
      <c r="AB23" s="203"/>
      <c r="AC23" s="203"/>
      <c r="AD23" s="203"/>
      <c r="AE23" s="203"/>
      <c r="AF23" s="203"/>
      <c r="AG23" s="203"/>
      <c r="AH23" s="203"/>
      <c r="AI23" s="203"/>
      <c r="AJ23" s="203"/>
      <c r="AK23" s="203"/>
      <c r="AL23" s="203"/>
      <c r="AM23" s="203"/>
      <c r="AN23" s="203"/>
      <c r="AO23" s="203"/>
      <c r="AP23" s="203"/>
      <c r="AQ23" s="203"/>
      <c r="AR23" s="203"/>
      <c r="AS23" s="203"/>
      <c r="AT23" s="203"/>
      <c r="AU23" s="203"/>
      <c r="AV23" s="203"/>
      <c r="AW23" s="203"/>
      <c r="AX23" s="203"/>
      <c r="AY23" s="203"/>
      <c r="AZ23" s="203"/>
      <c r="BA23" s="203"/>
      <c r="BB23" s="203"/>
      <c r="BC23" s="203"/>
      <c r="BD23" s="203"/>
      <c r="BE23" s="203"/>
      <c r="BF23" s="203"/>
      <c r="BG23" s="203"/>
      <c r="BH23" s="203"/>
      <c r="BI23" s="203"/>
      <c r="BJ23" s="203"/>
      <c r="BK23" s="203"/>
      <c r="BL23" s="203"/>
      <c r="BM23" s="203"/>
      <c r="BN23" s="203"/>
      <c r="BO23" s="203"/>
      <c r="BP23" s="203"/>
      <c r="BQ23" s="203"/>
      <c r="BR23" s="203"/>
      <c r="BS23" s="203"/>
      <c r="BT23" s="203"/>
      <c r="BU23" s="203"/>
      <c r="BV23" s="203"/>
      <c r="BW23" s="203"/>
      <c r="BX23" s="203"/>
      <c r="BY23" s="203"/>
      <c r="BZ23" s="203"/>
      <c r="CA23" s="203"/>
      <c r="CB23" s="203"/>
      <c r="CC23" s="203"/>
      <c r="CD23" s="203"/>
      <c r="CE23" s="203"/>
      <c r="CF23" s="203"/>
      <c r="CG23" s="203"/>
      <c r="CH23" s="203"/>
      <c r="CI23" s="203"/>
      <c r="CJ23" s="203"/>
      <c r="CK23" s="203"/>
      <c r="CL23" s="203"/>
      <c r="CN23" s="73"/>
      <c r="CO23" s="203"/>
      <c r="CP23" s="203"/>
      <c r="CQ23" s="203"/>
      <c r="CR23" s="203"/>
      <c r="CS23" s="203"/>
      <c r="CT23" s="203"/>
      <c r="CU23" s="203"/>
      <c r="CV23" s="203"/>
      <c r="CW23" s="203"/>
      <c r="CX23" s="203"/>
      <c r="CY23" s="203"/>
      <c r="CZ23" s="203"/>
      <c r="DA23" s="203"/>
      <c r="DB23" s="203"/>
      <c r="DC23" s="203"/>
      <c r="DD23" s="203"/>
      <c r="DE23" s="203"/>
      <c r="DF23" s="203"/>
      <c r="DG23" s="203"/>
      <c r="DH23" s="203"/>
      <c r="DI23" s="203"/>
      <c r="DJ23" s="203"/>
      <c r="DK23" s="203"/>
      <c r="DL23" s="203"/>
    </row>
    <row r="24" spans="1:116" x14ac:dyDescent="0.4">
      <c r="B24" t="s">
        <v>332</v>
      </c>
      <c r="D24" t="s">
        <v>453</v>
      </c>
      <c r="E24" s="8" t="str">
        <f t="shared" si="15"/>
        <v>24 HVOL-EV</v>
      </c>
      <c r="G24" s="8" t="s">
        <v>464</v>
      </c>
      <c r="H24" s="31"/>
      <c r="I24" s="73"/>
      <c r="J24" s="73"/>
      <c r="K24" s="39"/>
      <c r="L24" s="39"/>
      <c r="M24" s="39"/>
      <c r="N24" s="39"/>
      <c r="O24" s="39"/>
      <c r="P24" s="39"/>
      <c r="R24" s="38"/>
      <c r="S24" s="203"/>
      <c r="T24" s="203"/>
      <c r="U24" s="203"/>
      <c r="V24" s="203"/>
      <c r="W24" s="203"/>
      <c r="X24" s="203"/>
      <c r="Y24" s="203"/>
      <c r="Z24" s="203"/>
      <c r="AA24" s="203"/>
      <c r="AB24" s="203"/>
      <c r="AC24" s="203"/>
      <c r="AD24" s="203"/>
      <c r="AE24" s="203"/>
      <c r="AF24" s="203"/>
      <c r="AG24" s="203"/>
      <c r="AH24" s="203"/>
      <c r="AI24" s="203"/>
      <c r="AJ24" s="203"/>
      <c r="AK24" s="203"/>
      <c r="AL24" s="203"/>
      <c r="AM24" s="203"/>
      <c r="AN24" s="203"/>
      <c r="AO24" s="203"/>
      <c r="AP24" s="203"/>
      <c r="AQ24" s="203"/>
      <c r="AR24" s="203"/>
      <c r="AS24" s="203"/>
      <c r="AT24" s="203"/>
      <c r="AU24" s="203"/>
      <c r="AV24" s="203"/>
      <c r="AW24" s="203"/>
      <c r="AX24" s="203"/>
      <c r="AY24" s="203"/>
      <c r="AZ24" s="203"/>
      <c r="BA24" s="203"/>
      <c r="BB24" s="203"/>
      <c r="BC24" s="203"/>
      <c r="BD24" s="203"/>
      <c r="BE24" s="203"/>
      <c r="BF24" s="203"/>
      <c r="BG24" s="203"/>
      <c r="BH24" s="203"/>
      <c r="BI24" s="203"/>
      <c r="BJ24" s="203"/>
      <c r="BK24" s="203"/>
      <c r="BL24" s="203"/>
      <c r="BM24" s="203"/>
      <c r="BN24" s="203"/>
      <c r="BO24" s="203"/>
      <c r="BP24" s="203"/>
      <c r="BQ24" s="203"/>
      <c r="BR24" s="203"/>
      <c r="BS24" s="203"/>
      <c r="BT24" s="203"/>
      <c r="BU24" s="203"/>
      <c r="BV24" s="203"/>
      <c r="BW24" s="203"/>
      <c r="BX24" s="203"/>
      <c r="BY24" s="203"/>
      <c r="BZ24" s="203"/>
      <c r="CA24" s="203"/>
      <c r="CB24" s="203"/>
      <c r="CC24" s="203"/>
      <c r="CD24" s="203"/>
      <c r="CE24" s="203"/>
      <c r="CF24" s="203"/>
      <c r="CG24" s="203"/>
      <c r="CH24" s="203"/>
      <c r="CI24" s="203"/>
      <c r="CJ24" s="203"/>
      <c r="CK24" s="203"/>
      <c r="CL24" s="203"/>
      <c r="CN24" s="73"/>
      <c r="CO24" s="203"/>
      <c r="CP24" s="203"/>
      <c r="CQ24" s="203"/>
      <c r="CR24" s="203"/>
      <c r="CS24" s="203"/>
      <c r="CT24" s="203"/>
      <c r="CU24" s="203"/>
      <c r="CV24" s="203"/>
      <c r="CW24" s="203"/>
      <c r="CX24" s="203"/>
      <c r="CY24" s="203"/>
      <c r="CZ24" s="203"/>
      <c r="DA24" s="203"/>
      <c r="DB24" s="203"/>
      <c r="DC24" s="203"/>
      <c r="DD24" s="203"/>
      <c r="DE24" s="203"/>
      <c r="DF24" s="203"/>
      <c r="DG24" s="203"/>
      <c r="DH24" s="203"/>
      <c r="DI24" s="203"/>
      <c r="DJ24" s="203"/>
      <c r="DK24" s="203"/>
      <c r="DL24" s="203"/>
    </row>
    <row r="25" spans="1:116" x14ac:dyDescent="0.4">
      <c r="A25" s="48" t="s">
        <v>218</v>
      </c>
      <c r="B25" s="31" t="s">
        <v>81</v>
      </c>
      <c r="C25" s="31"/>
      <c r="D25" t="s">
        <v>760</v>
      </c>
      <c r="E25" s="8" t="str">
        <f t="shared" si="15"/>
        <v>25 SALES-PV</v>
      </c>
      <c r="F25" t="s">
        <v>413</v>
      </c>
      <c r="G25" s="70" t="s">
        <v>779</v>
      </c>
      <c r="H25" s="48"/>
      <c r="I25" s="297"/>
      <c r="J25" s="297"/>
      <c r="K25" s="48"/>
      <c r="L25" s="48"/>
      <c r="M25" s="48"/>
      <c r="N25" s="48"/>
      <c r="O25" s="48"/>
      <c r="P25" s="48"/>
      <c r="R25" s="70"/>
      <c r="S25" s="70"/>
      <c r="T25" s="70"/>
      <c r="U25" s="70"/>
      <c r="V25" s="70"/>
      <c r="W25" s="70"/>
      <c r="X25" s="70"/>
      <c r="Y25" s="70"/>
      <c r="Z25" s="70"/>
      <c r="AA25" s="70"/>
      <c r="AB25" s="70"/>
      <c r="AC25" s="70"/>
      <c r="AD25" s="70"/>
      <c r="AE25" s="70"/>
      <c r="AF25" s="70"/>
      <c r="AG25" s="70"/>
      <c r="AH25" s="70"/>
      <c r="AI25" s="70"/>
      <c r="AJ25" s="70"/>
      <c r="AK25" s="70"/>
      <c r="AL25" s="70"/>
      <c r="AM25" s="70"/>
      <c r="AN25" s="70"/>
      <c r="AO25" s="70"/>
      <c r="AP25" s="70"/>
      <c r="AQ25" s="70"/>
      <c r="AR25" s="70"/>
      <c r="AS25" s="70"/>
      <c r="AT25" s="70"/>
      <c r="AU25" s="70"/>
      <c r="AV25" s="70"/>
      <c r="AW25" s="70"/>
      <c r="AX25" s="70"/>
      <c r="AY25" s="70"/>
      <c r="AZ25" s="70"/>
      <c r="BA25" s="70"/>
      <c r="BB25" s="70"/>
      <c r="BC25" s="70"/>
      <c r="BD25" s="70"/>
      <c r="BE25" s="70"/>
      <c r="BF25" s="70"/>
      <c r="BG25" s="70"/>
      <c r="BH25" s="70"/>
      <c r="BI25" s="70"/>
      <c r="BJ25" s="70"/>
      <c r="BK25" s="70"/>
      <c r="BL25" s="70"/>
      <c r="BM25" s="70"/>
      <c r="BN25" s="70"/>
      <c r="BO25" s="70"/>
      <c r="BP25" s="70"/>
      <c r="BQ25" s="70"/>
      <c r="BR25" s="70"/>
      <c r="BS25" s="70"/>
      <c r="BT25" s="70"/>
      <c r="BU25" s="70"/>
      <c r="BV25" s="70"/>
      <c r="BW25" s="70"/>
      <c r="BX25" s="70"/>
      <c r="BY25" s="70"/>
      <c r="BZ25" s="70"/>
      <c r="CA25" s="70"/>
      <c r="CB25" s="70"/>
      <c r="CC25" s="70"/>
      <c r="CD25" s="70"/>
      <c r="CE25" s="70"/>
      <c r="CF25" s="70"/>
      <c r="CG25" s="70"/>
      <c r="CH25" s="70"/>
      <c r="CI25" s="70"/>
      <c r="CJ25" s="70"/>
      <c r="CK25" s="70"/>
      <c r="CL25" s="70"/>
      <c r="CN25" s="297"/>
      <c r="CO25" s="70"/>
      <c r="CP25" s="70"/>
      <c r="CQ25" s="70"/>
      <c r="CR25" s="70"/>
      <c r="CS25" s="70"/>
      <c r="CT25" s="70"/>
      <c r="CU25" s="70"/>
      <c r="CV25" s="70"/>
      <c r="CW25" s="70"/>
      <c r="CX25" s="70"/>
      <c r="CY25" s="70"/>
      <c r="CZ25" s="70"/>
      <c r="DA25" s="70"/>
      <c r="DB25" s="70"/>
      <c r="DC25" s="70"/>
      <c r="DD25" s="70"/>
      <c r="DE25" s="70"/>
      <c r="DF25" s="70"/>
      <c r="DG25" s="70"/>
      <c r="DH25" s="70"/>
      <c r="DI25" s="70"/>
      <c r="DJ25" s="70"/>
      <c r="DK25" s="70"/>
      <c r="DL25" s="70"/>
    </row>
    <row r="26" spans="1:116" x14ac:dyDescent="0.4">
      <c r="B26" t="s">
        <v>332</v>
      </c>
      <c r="C26" t="s">
        <v>80</v>
      </c>
      <c r="D26" t="s">
        <v>760</v>
      </c>
      <c r="E26" s="8" t="str">
        <f t="shared" si="15"/>
        <v>26 SALES-PV</v>
      </c>
      <c r="G26" s="145" t="str">
        <f>"# of "&amp;G31&amp;"s"</f>
        <v># of units</v>
      </c>
      <c r="H26" s="12"/>
      <c r="I26" s="60"/>
      <c r="J26" s="60"/>
      <c r="K26" s="15" t="e">
        <f t="shared" ref="K26:P26" si="19">SUMIF($3:$3,K$2,26:26)</f>
        <v>#REF!</v>
      </c>
      <c r="L26" s="15" t="e">
        <f t="shared" si="19"/>
        <v>#REF!</v>
      </c>
      <c r="M26" s="15" t="e">
        <f t="shared" si="19"/>
        <v>#REF!</v>
      </c>
      <c r="N26" s="15" t="e">
        <f t="shared" si="19"/>
        <v>#REF!</v>
      </c>
      <c r="O26" s="15" t="e">
        <f t="shared" si="19"/>
        <v>#REF!</v>
      </c>
      <c r="P26" s="15" t="e">
        <f t="shared" si="19"/>
        <v>#REF!</v>
      </c>
      <c r="R26" s="15"/>
      <c r="S26" s="15" t="e">
        <f t="shared" ref="S26:AX26" si="20">#REF!</f>
        <v>#REF!</v>
      </c>
      <c r="T26" s="15" t="e">
        <f t="shared" ref="T26:AY26" si="21">#REF!</f>
        <v>#REF!</v>
      </c>
      <c r="U26" s="15" t="e">
        <f t="shared" ref="U26:AZ26" si="22">#REF!</f>
        <v>#REF!</v>
      </c>
      <c r="V26" s="15" t="e">
        <f t="shared" ref="V26:BA26" si="23">#REF!</f>
        <v>#REF!</v>
      </c>
      <c r="W26" s="15" t="e">
        <f t="shared" ref="W26:BB26" si="24">#REF!</f>
        <v>#REF!</v>
      </c>
      <c r="X26" s="15" t="e">
        <f t="shared" ref="X26:BC26" si="25">#REF!</f>
        <v>#REF!</v>
      </c>
      <c r="Y26" s="15" t="e">
        <f t="shared" ref="Y26:BD26" si="26">#REF!</f>
        <v>#REF!</v>
      </c>
      <c r="Z26" s="15" t="e">
        <f t="shared" ref="Z26:BE26" si="27">#REF!</f>
        <v>#REF!</v>
      </c>
      <c r="AA26" s="15" t="e">
        <f t="shared" ref="AA26:BF26" si="28">#REF!</f>
        <v>#REF!</v>
      </c>
      <c r="AB26" s="15" t="e">
        <f t="shared" ref="AB26:BG26" si="29">#REF!</f>
        <v>#REF!</v>
      </c>
      <c r="AC26" s="15" t="e">
        <f t="shared" ref="AC26:BH26" si="30">#REF!</f>
        <v>#REF!</v>
      </c>
      <c r="AD26" s="15" t="e">
        <f t="shared" ref="AD26:BI26" si="31">#REF!</f>
        <v>#REF!</v>
      </c>
      <c r="AE26" s="15" t="e">
        <f t="shared" ref="AE26:BJ26" si="32">#REF!</f>
        <v>#REF!</v>
      </c>
      <c r="AF26" s="15" t="e">
        <f t="shared" ref="AF26:BK26" si="33">#REF!</f>
        <v>#REF!</v>
      </c>
      <c r="AG26" s="15" t="e">
        <f t="shared" ref="AG26:BL26" si="34">#REF!</f>
        <v>#REF!</v>
      </c>
      <c r="AH26" s="15" t="e">
        <f t="shared" ref="AH26:BM26" si="35">#REF!</f>
        <v>#REF!</v>
      </c>
      <c r="AI26" s="15" t="e">
        <f t="shared" ref="AI26:BN26" si="36">#REF!</f>
        <v>#REF!</v>
      </c>
      <c r="AJ26" s="15" t="e">
        <f t="shared" ref="AJ26:BO26" si="37">#REF!</f>
        <v>#REF!</v>
      </c>
      <c r="AK26" s="15" t="e">
        <f t="shared" ref="AK26:BP26" si="38">#REF!</f>
        <v>#REF!</v>
      </c>
      <c r="AL26" s="15" t="e">
        <f t="shared" ref="AL26:BQ26" si="39">#REF!</f>
        <v>#REF!</v>
      </c>
      <c r="AM26" s="15" t="e">
        <f t="shared" ref="AM26:BR26" si="40">#REF!</f>
        <v>#REF!</v>
      </c>
      <c r="AN26" s="15" t="e">
        <f t="shared" ref="AN26:BS26" si="41">#REF!</f>
        <v>#REF!</v>
      </c>
      <c r="AO26" s="15" t="e">
        <f t="shared" ref="AO26:BT26" si="42">#REF!</f>
        <v>#REF!</v>
      </c>
      <c r="AP26" s="15" t="e">
        <f t="shared" ref="AP26:BU26" si="43">#REF!</f>
        <v>#REF!</v>
      </c>
      <c r="AQ26" s="15" t="e">
        <f t="shared" ref="AQ26:BV26" si="44">#REF!</f>
        <v>#REF!</v>
      </c>
      <c r="AR26" s="15" t="e">
        <f t="shared" ref="AR26:BW26" si="45">#REF!</f>
        <v>#REF!</v>
      </c>
      <c r="AS26" s="15" t="e">
        <f t="shared" ref="AS26:BX26" si="46">#REF!</f>
        <v>#REF!</v>
      </c>
      <c r="AT26" s="15" t="e">
        <f t="shared" ref="AT26:BY26" si="47">#REF!</f>
        <v>#REF!</v>
      </c>
      <c r="AU26" s="15" t="e">
        <f t="shared" ref="AU26:BZ26" si="48">#REF!</f>
        <v>#REF!</v>
      </c>
      <c r="AV26" s="15" t="e">
        <f t="shared" ref="AV26:CA26" si="49">#REF!</f>
        <v>#REF!</v>
      </c>
      <c r="AW26" s="15" t="e">
        <f t="shared" ref="AW26:CB26" si="50">#REF!</f>
        <v>#REF!</v>
      </c>
      <c r="AX26" s="15" t="e">
        <f t="shared" ref="AX26:CC26" si="51">#REF!</f>
        <v>#REF!</v>
      </c>
      <c r="AY26" s="15" t="e">
        <f t="shared" ref="AY26:CD26" si="52">#REF!</f>
        <v>#REF!</v>
      </c>
      <c r="AZ26" s="15" t="e">
        <f t="shared" ref="AZ26:CE26" si="53">#REF!</f>
        <v>#REF!</v>
      </c>
      <c r="BA26" s="15" t="e">
        <f t="shared" ref="BA26:CF26" si="54">#REF!</f>
        <v>#REF!</v>
      </c>
      <c r="BB26" s="15" t="e">
        <f t="shared" ref="BB26:CG26" si="55">#REF!</f>
        <v>#REF!</v>
      </c>
      <c r="BC26" s="15" t="e">
        <f t="shared" ref="BC26:CH26" si="56">#REF!</f>
        <v>#REF!</v>
      </c>
      <c r="BD26" s="15" t="e">
        <f t="shared" ref="BD26:CI26" si="57">#REF!</f>
        <v>#REF!</v>
      </c>
      <c r="BE26" s="15" t="e">
        <f t="shared" ref="BE26:CJ26" si="58">#REF!</f>
        <v>#REF!</v>
      </c>
      <c r="BF26" s="15" t="e">
        <f t="shared" ref="BF26:CK26" si="59">#REF!</f>
        <v>#REF!</v>
      </c>
      <c r="BG26" s="15" t="e">
        <f t="shared" ref="BG26:CL26" si="60">#REF!</f>
        <v>#REF!</v>
      </c>
      <c r="BH26" s="15" t="e">
        <f t="shared" ref="BH26:CM26" si="61">#REF!</f>
        <v>#REF!</v>
      </c>
      <c r="BI26" s="15" t="e">
        <f t="shared" ref="BI26:CN26" si="62">#REF!</f>
        <v>#REF!</v>
      </c>
      <c r="BJ26" s="15" t="e">
        <f t="shared" ref="BJ26:CO26" si="63">#REF!</f>
        <v>#REF!</v>
      </c>
      <c r="BK26" s="15" t="e">
        <f t="shared" ref="BK26:CP26" si="64">#REF!</f>
        <v>#REF!</v>
      </c>
      <c r="BL26" s="15" t="e">
        <f t="shared" ref="BL26:CQ26" si="65">#REF!</f>
        <v>#REF!</v>
      </c>
      <c r="BM26" s="15" t="e">
        <f t="shared" ref="BM26:CR26" si="66">#REF!</f>
        <v>#REF!</v>
      </c>
      <c r="BN26" s="15" t="e">
        <f t="shared" ref="BN26:CS26" si="67">#REF!</f>
        <v>#REF!</v>
      </c>
      <c r="BO26" s="15" t="e">
        <f t="shared" ref="BO26:CT26" si="68">#REF!</f>
        <v>#REF!</v>
      </c>
      <c r="BP26" s="15" t="e">
        <f t="shared" ref="BP26:CU26" si="69">#REF!</f>
        <v>#REF!</v>
      </c>
      <c r="BQ26" s="15" t="e">
        <f t="shared" ref="BQ26:CV26" si="70">#REF!</f>
        <v>#REF!</v>
      </c>
      <c r="BR26" s="15" t="e">
        <f t="shared" ref="BR26:CW26" si="71">#REF!</f>
        <v>#REF!</v>
      </c>
      <c r="BS26" s="15" t="e">
        <f t="shared" ref="BS26:CX26" si="72">#REF!</f>
        <v>#REF!</v>
      </c>
      <c r="BT26" s="15" t="e">
        <f t="shared" ref="BT26:CY26" si="73">#REF!</f>
        <v>#REF!</v>
      </c>
      <c r="BU26" s="15" t="e">
        <f t="shared" ref="BU26:CZ26" si="74">#REF!</f>
        <v>#REF!</v>
      </c>
      <c r="BV26" s="15" t="e">
        <f t="shared" ref="BV26:DA26" si="75">#REF!</f>
        <v>#REF!</v>
      </c>
      <c r="BW26" s="15" t="e">
        <f t="shared" ref="BW26:DB26" si="76">#REF!</f>
        <v>#REF!</v>
      </c>
      <c r="BX26" s="15" t="e">
        <f t="shared" ref="BX26:DC26" si="77">#REF!</f>
        <v>#REF!</v>
      </c>
      <c r="BY26" s="15" t="e">
        <f t="shared" ref="BY26:DD26" si="78">#REF!</f>
        <v>#REF!</v>
      </c>
      <c r="BZ26" s="15" t="e">
        <f t="shared" ref="BZ26:DE26" si="79">#REF!</f>
        <v>#REF!</v>
      </c>
      <c r="CA26" s="15" t="e">
        <f t="shared" ref="CA26:DF26" si="80">#REF!</f>
        <v>#REF!</v>
      </c>
      <c r="CB26" s="15" t="e">
        <f t="shared" ref="CB26:DG26" si="81">#REF!</f>
        <v>#REF!</v>
      </c>
      <c r="CC26" s="15" t="e">
        <f t="shared" ref="CC26:DH26" si="82">#REF!</f>
        <v>#REF!</v>
      </c>
      <c r="CD26" s="15" t="e">
        <f t="shared" ref="CD26:DI26" si="83">#REF!</f>
        <v>#REF!</v>
      </c>
      <c r="CE26" s="15" t="e">
        <f t="shared" ref="CE26:CL26" si="84">#REF!</f>
        <v>#REF!</v>
      </c>
      <c r="CF26" s="15" t="e">
        <f t="shared" ref="CF26:CM26" si="85">#REF!</f>
        <v>#REF!</v>
      </c>
      <c r="CG26" s="15" t="e">
        <f t="shared" ref="CG26:CN26" si="86">#REF!</f>
        <v>#REF!</v>
      </c>
      <c r="CH26" s="15" t="e">
        <f t="shared" ref="CH26:CO26" si="87">#REF!</f>
        <v>#REF!</v>
      </c>
      <c r="CI26" s="15" t="e">
        <f t="shared" ref="CI26:CP26" si="88">#REF!</f>
        <v>#REF!</v>
      </c>
      <c r="CJ26" s="15" t="e">
        <f t="shared" ref="CJ26:CQ26" si="89">#REF!</f>
        <v>#REF!</v>
      </c>
      <c r="CK26" s="15" t="e">
        <f t="shared" ref="CK26:CR26" si="90">#REF!</f>
        <v>#REF!</v>
      </c>
      <c r="CL26" s="15" t="e">
        <f t="shared" ref="CL26:CS26" si="91">#REF!</f>
        <v>#REF!</v>
      </c>
      <c r="CN26" s="60"/>
      <c r="CO26" s="15" t="e">
        <f t="shared" ref="CO26:DL26" si="92">#REF!</f>
        <v>#REF!</v>
      </c>
      <c r="CP26" s="15" t="e">
        <f t="shared" ref="CP26:DM26" si="93">#REF!</f>
        <v>#REF!</v>
      </c>
      <c r="CQ26" s="15" t="e">
        <f t="shared" ref="CQ26:DN26" si="94">#REF!</f>
        <v>#REF!</v>
      </c>
      <c r="CR26" s="15" t="e">
        <f t="shared" ref="CR26:DO26" si="95">#REF!</f>
        <v>#REF!</v>
      </c>
      <c r="CS26" s="15" t="e">
        <f t="shared" ref="CS26:DP26" si="96">#REF!</f>
        <v>#REF!</v>
      </c>
      <c r="CT26" s="15" t="e">
        <f t="shared" ref="CT26:DQ26" si="97">#REF!</f>
        <v>#REF!</v>
      </c>
      <c r="CU26" s="15" t="e">
        <f t="shared" ref="CU26:DR26" si="98">#REF!</f>
        <v>#REF!</v>
      </c>
      <c r="CV26" s="15" t="e">
        <f t="shared" ref="CV26:DS26" si="99">#REF!</f>
        <v>#REF!</v>
      </c>
      <c r="CW26" s="15" t="e">
        <f t="shared" ref="CW26:DT26" si="100">#REF!</f>
        <v>#REF!</v>
      </c>
      <c r="CX26" s="15" t="e">
        <f t="shared" ref="CX26:DU26" si="101">#REF!</f>
        <v>#REF!</v>
      </c>
      <c r="CY26" s="15" t="e">
        <f t="shared" ref="CY26:DV26" si="102">#REF!</f>
        <v>#REF!</v>
      </c>
      <c r="CZ26" s="15" t="e">
        <f t="shared" ref="CZ26:DW26" si="103">#REF!</f>
        <v>#REF!</v>
      </c>
      <c r="DA26" s="15" t="e">
        <f t="shared" ref="DA26:DX26" si="104">#REF!</f>
        <v>#REF!</v>
      </c>
      <c r="DB26" s="15" t="e">
        <f t="shared" ref="DB26:DY26" si="105">#REF!</f>
        <v>#REF!</v>
      </c>
      <c r="DC26" s="15" t="e">
        <f t="shared" ref="DC26:DZ26" si="106">#REF!</f>
        <v>#REF!</v>
      </c>
      <c r="DD26" s="15" t="e">
        <f t="shared" ref="DD26:EA26" si="107">#REF!</f>
        <v>#REF!</v>
      </c>
      <c r="DE26" s="15" t="e">
        <f t="shared" ref="DE26:EB26" si="108">#REF!</f>
        <v>#REF!</v>
      </c>
      <c r="DF26" s="15" t="e">
        <f t="shared" ref="DF26:EC26" si="109">#REF!</f>
        <v>#REF!</v>
      </c>
      <c r="DG26" s="15" t="e">
        <f t="shared" ref="DG26:ED26" si="110">#REF!</f>
        <v>#REF!</v>
      </c>
      <c r="DH26" s="15" t="e">
        <f t="shared" ref="DH26:EE26" si="111">#REF!</f>
        <v>#REF!</v>
      </c>
      <c r="DI26" s="15" t="e">
        <f t="shared" ref="DI26:EF26" si="112">#REF!</f>
        <v>#REF!</v>
      </c>
      <c r="DJ26" s="15" t="e">
        <f t="shared" ref="DJ26:EG26" si="113">#REF!</f>
        <v>#REF!</v>
      </c>
      <c r="DK26" s="15" t="e">
        <f t="shared" ref="DK26:EH26" si="114">#REF!</f>
        <v>#REF!</v>
      </c>
      <c r="DL26" s="15" t="e">
        <f t="shared" ref="DL26:EI26" si="115">#REF!</f>
        <v>#REF!</v>
      </c>
    </row>
    <row r="27" spans="1:116" x14ac:dyDescent="0.4">
      <c r="B27" t="str">
        <f>E27</f>
        <v>27 SALES-PV</v>
      </c>
      <c r="D27" t="s">
        <v>760</v>
      </c>
      <c r="E27" s="8" t="str">
        <f t="shared" si="15"/>
        <v>27 SALES-PV</v>
      </c>
      <c r="G27" s="145" t="str">
        <f>"Avg. "&amp;G31&amp;" value"</f>
        <v>Avg. unit value</v>
      </c>
      <c r="H27" s="12"/>
      <c r="I27" s="60"/>
      <c r="J27" s="60"/>
      <c r="K27" s="139">
        <v>10</v>
      </c>
      <c r="L27" s="139">
        <v>10</v>
      </c>
      <c r="M27" s="139">
        <v>10</v>
      </c>
      <c r="N27" s="139">
        <v>10</v>
      </c>
      <c r="O27" s="139">
        <v>10</v>
      </c>
      <c r="P27" s="139">
        <v>10</v>
      </c>
      <c r="R27" s="19"/>
      <c r="S27" s="140" cm="1">
        <f t="array" ref="S27">INDEX($K:$P,ROW(),MATCH(S$3,$K$2:$P$2,0))</f>
        <v>10</v>
      </c>
      <c r="T27" s="140" cm="1">
        <f t="array" ref="T27">INDEX($K:$P,ROW(),MATCH(T$3,$K$2:$P$2,0))</f>
        <v>10</v>
      </c>
      <c r="U27" s="140" cm="1">
        <f t="array" ref="U27">INDEX($K:$P,ROW(),MATCH(U$3,$K$2:$P$2,0))</f>
        <v>10</v>
      </c>
      <c r="V27" s="140" cm="1">
        <f t="array" ref="V27">INDEX($K:$P,ROW(),MATCH(V$3,$K$2:$P$2,0))</f>
        <v>10</v>
      </c>
      <c r="W27" s="140" cm="1">
        <f t="array" ref="W27">INDEX($K:$P,ROW(),MATCH(W$3,$K$2:$P$2,0))</f>
        <v>10</v>
      </c>
      <c r="X27" s="140" cm="1">
        <f t="array" ref="X27">INDEX($K:$P,ROW(),MATCH(X$3,$K$2:$P$2,0))</f>
        <v>10</v>
      </c>
      <c r="Y27" s="140" cm="1">
        <f t="array" ref="Y27">INDEX($K:$P,ROW(),MATCH(Y$3,$K$2:$P$2,0))</f>
        <v>10</v>
      </c>
      <c r="Z27" s="140" cm="1">
        <f t="array" ref="Z27">INDEX($K:$P,ROW(),MATCH(Z$3,$K$2:$P$2,0))</f>
        <v>10</v>
      </c>
      <c r="AA27" s="140" cm="1">
        <f t="array" ref="AA27">INDEX($K:$P,ROW(),MATCH(AA$3,$K$2:$P$2,0))</f>
        <v>10</v>
      </c>
      <c r="AB27" s="140" cm="1">
        <f t="array" ref="AB27">INDEX($K:$P,ROW(),MATCH(AB$3,$K$2:$P$2,0))</f>
        <v>10</v>
      </c>
      <c r="AC27" s="140" cm="1">
        <f t="array" ref="AC27">INDEX($K:$P,ROW(),MATCH(AC$3,$K$2:$P$2,0))</f>
        <v>10</v>
      </c>
      <c r="AD27" s="140" cm="1">
        <f t="array" ref="AD27">INDEX($K:$P,ROW(),MATCH(AD$3,$K$2:$P$2,0))</f>
        <v>10</v>
      </c>
      <c r="AE27" s="140" cm="1">
        <f t="array" ref="AE27">INDEX($K:$P,ROW(),MATCH(AE$3,$K$2:$P$2,0))</f>
        <v>10</v>
      </c>
      <c r="AF27" s="140" cm="1">
        <f t="array" ref="AF27">INDEX($K:$P,ROW(),MATCH(AF$3,$K$2:$P$2,0))</f>
        <v>10</v>
      </c>
      <c r="AG27" s="140" cm="1">
        <f t="array" ref="AG27">INDEX($K:$P,ROW(),MATCH(AG$3,$K$2:$P$2,0))</f>
        <v>10</v>
      </c>
      <c r="AH27" s="140" cm="1">
        <f t="array" ref="AH27">INDEX($K:$P,ROW(),MATCH(AH$3,$K$2:$P$2,0))</f>
        <v>10</v>
      </c>
      <c r="AI27" s="140" cm="1">
        <f t="array" ref="AI27">INDEX($K:$P,ROW(),MATCH(AI$3,$K$2:$P$2,0))</f>
        <v>10</v>
      </c>
      <c r="AJ27" s="140" cm="1">
        <f t="array" ref="AJ27">INDEX($K:$P,ROW(),MATCH(AJ$3,$K$2:$P$2,0))</f>
        <v>10</v>
      </c>
      <c r="AK27" s="140" cm="1">
        <f t="array" ref="AK27">INDEX($K:$P,ROW(),MATCH(AK$3,$K$2:$P$2,0))</f>
        <v>10</v>
      </c>
      <c r="AL27" s="140" cm="1">
        <f t="array" ref="AL27">INDEX($K:$P,ROW(),MATCH(AL$3,$K$2:$P$2,0))</f>
        <v>10</v>
      </c>
      <c r="AM27" s="140" cm="1">
        <f t="array" ref="AM27">INDEX($K:$P,ROW(),MATCH(AM$3,$K$2:$P$2,0))</f>
        <v>10</v>
      </c>
      <c r="AN27" s="140" cm="1">
        <f t="array" ref="AN27">INDEX($K:$P,ROW(),MATCH(AN$3,$K$2:$P$2,0))</f>
        <v>10</v>
      </c>
      <c r="AO27" s="140" cm="1">
        <f t="array" ref="AO27">INDEX($K:$P,ROW(),MATCH(AO$3,$K$2:$P$2,0))</f>
        <v>10</v>
      </c>
      <c r="AP27" s="140" cm="1">
        <f t="array" ref="AP27">INDEX($K:$P,ROW(),MATCH(AP$3,$K$2:$P$2,0))</f>
        <v>10</v>
      </c>
      <c r="AQ27" s="140" cm="1">
        <f t="array" ref="AQ27">INDEX($K:$P,ROW(),MATCH(AQ$3,$K$2:$P$2,0))</f>
        <v>10</v>
      </c>
      <c r="AR27" s="140" cm="1">
        <f t="array" ref="AR27">INDEX($K:$P,ROW(),MATCH(AR$3,$K$2:$P$2,0))</f>
        <v>10</v>
      </c>
      <c r="AS27" s="140" cm="1">
        <f t="array" ref="AS27">INDEX($K:$P,ROW(),MATCH(AS$3,$K$2:$P$2,0))</f>
        <v>10</v>
      </c>
      <c r="AT27" s="140" cm="1">
        <f t="array" ref="AT27">INDEX($K:$P,ROW(),MATCH(AT$3,$K$2:$P$2,0))</f>
        <v>10</v>
      </c>
      <c r="AU27" s="140" cm="1">
        <f t="array" ref="AU27">INDEX($K:$P,ROW(),MATCH(AU$3,$K$2:$P$2,0))</f>
        <v>10</v>
      </c>
      <c r="AV27" s="140" cm="1">
        <f t="array" ref="AV27">INDEX($K:$P,ROW(),MATCH(AV$3,$K$2:$P$2,0))</f>
        <v>10</v>
      </c>
      <c r="AW27" s="140" cm="1">
        <f t="array" ref="AW27">INDEX($K:$P,ROW(),MATCH(AW$3,$K$2:$P$2,0))</f>
        <v>10</v>
      </c>
      <c r="AX27" s="140" cm="1">
        <f t="array" ref="AX27">INDEX($K:$P,ROW(),MATCH(AX$3,$K$2:$P$2,0))</f>
        <v>10</v>
      </c>
      <c r="AY27" s="140" cm="1">
        <f t="array" ref="AY27">INDEX($K:$P,ROW(),MATCH(AY$3,$K$2:$P$2,0))</f>
        <v>10</v>
      </c>
      <c r="AZ27" s="140" cm="1">
        <f t="array" ref="AZ27">INDEX($K:$P,ROW(),MATCH(AZ$3,$K$2:$P$2,0))</f>
        <v>10</v>
      </c>
      <c r="BA27" s="140" cm="1">
        <f t="array" ref="BA27">INDEX($K:$P,ROW(),MATCH(BA$3,$K$2:$P$2,0))</f>
        <v>10</v>
      </c>
      <c r="BB27" s="140" cm="1">
        <f t="array" ref="BB27">INDEX($K:$P,ROW(),MATCH(BB$3,$K$2:$P$2,0))</f>
        <v>10</v>
      </c>
      <c r="BC27" s="140" cm="1">
        <f t="array" ref="BC27">INDEX($K:$P,ROW(),MATCH(BC$3,$K$2:$P$2,0))</f>
        <v>10</v>
      </c>
      <c r="BD27" s="140" cm="1">
        <f t="array" ref="BD27">INDEX($K:$P,ROW(),MATCH(BD$3,$K$2:$P$2,0))</f>
        <v>10</v>
      </c>
      <c r="BE27" s="140" cm="1">
        <f t="array" ref="BE27">INDEX($K:$P,ROW(),MATCH(BE$3,$K$2:$P$2,0))</f>
        <v>10</v>
      </c>
      <c r="BF27" s="140" cm="1">
        <f t="array" ref="BF27">INDEX($K:$P,ROW(),MATCH(BF$3,$K$2:$P$2,0))</f>
        <v>10</v>
      </c>
      <c r="BG27" s="140" cm="1">
        <f t="array" ref="BG27">INDEX($K:$P,ROW(),MATCH(BG$3,$K$2:$P$2,0))</f>
        <v>10</v>
      </c>
      <c r="BH27" s="140" cm="1">
        <f t="array" ref="BH27">INDEX($K:$P,ROW(),MATCH(BH$3,$K$2:$P$2,0))</f>
        <v>10</v>
      </c>
      <c r="BI27" s="140" cm="1">
        <f t="array" ref="BI27">INDEX($K:$P,ROW(),MATCH(BI$3,$K$2:$P$2,0))</f>
        <v>10</v>
      </c>
      <c r="BJ27" s="140" cm="1">
        <f t="array" ref="BJ27">INDEX($K:$P,ROW(),MATCH(BJ$3,$K$2:$P$2,0))</f>
        <v>10</v>
      </c>
      <c r="BK27" s="140" cm="1">
        <f t="array" ref="BK27">INDEX($K:$P,ROW(),MATCH(BK$3,$K$2:$P$2,0))</f>
        <v>10</v>
      </c>
      <c r="BL27" s="140" cm="1">
        <f t="array" ref="BL27">INDEX($K:$P,ROW(),MATCH(BL$3,$K$2:$P$2,0))</f>
        <v>10</v>
      </c>
      <c r="BM27" s="140" cm="1">
        <f t="array" ref="BM27">INDEX($K:$P,ROW(),MATCH(BM$3,$K$2:$P$2,0))</f>
        <v>10</v>
      </c>
      <c r="BN27" s="140" cm="1">
        <f t="array" ref="BN27">INDEX($K:$P,ROW(),MATCH(BN$3,$K$2:$P$2,0))</f>
        <v>10</v>
      </c>
      <c r="BO27" s="140" cm="1">
        <f t="array" ref="BO27">INDEX($K:$P,ROW(),MATCH(BO$3,$K$2:$P$2,0))</f>
        <v>10</v>
      </c>
      <c r="BP27" s="140" cm="1">
        <f t="array" ref="BP27">INDEX($K:$P,ROW(),MATCH(BP$3,$K$2:$P$2,0))</f>
        <v>10</v>
      </c>
      <c r="BQ27" s="140" cm="1">
        <f t="array" ref="BQ27">INDEX($K:$P,ROW(),MATCH(BQ$3,$K$2:$P$2,0))</f>
        <v>10</v>
      </c>
      <c r="BR27" s="140" cm="1">
        <f t="array" ref="BR27">INDEX($K:$P,ROW(),MATCH(BR$3,$K$2:$P$2,0))</f>
        <v>10</v>
      </c>
      <c r="BS27" s="140" cm="1">
        <f t="array" ref="BS27">INDEX($K:$P,ROW(),MATCH(BS$3,$K$2:$P$2,0))</f>
        <v>10</v>
      </c>
      <c r="BT27" s="140" cm="1">
        <f t="array" ref="BT27">INDEX($K:$P,ROW(),MATCH(BT$3,$K$2:$P$2,0))</f>
        <v>10</v>
      </c>
      <c r="BU27" s="140" cm="1">
        <f t="array" ref="BU27">INDEX($K:$P,ROW(),MATCH(BU$3,$K$2:$P$2,0))</f>
        <v>10</v>
      </c>
      <c r="BV27" s="140" cm="1">
        <f t="array" ref="BV27">INDEX($K:$P,ROW(),MATCH(BV$3,$K$2:$P$2,0))</f>
        <v>10</v>
      </c>
      <c r="BW27" s="140" cm="1">
        <f t="array" ref="BW27">INDEX($K:$P,ROW(),MATCH(BW$3,$K$2:$P$2,0))</f>
        <v>10</v>
      </c>
      <c r="BX27" s="140" cm="1">
        <f t="array" ref="BX27">INDEX($K:$P,ROW(),MATCH(BX$3,$K$2:$P$2,0))</f>
        <v>10</v>
      </c>
      <c r="BY27" s="140" cm="1">
        <f t="array" ref="BY27">INDEX($K:$P,ROW(),MATCH(BY$3,$K$2:$P$2,0))</f>
        <v>10</v>
      </c>
      <c r="BZ27" s="140" cm="1">
        <f t="array" ref="BZ27">INDEX($K:$P,ROW(),MATCH(BZ$3,$K$2:$P$2,0))</f>
        <v>10</v>
      </c>
      <c r="CA27" s="140" cm="1">
        <f t="array" ref="CA27">INDEX($K:$P,ROW(),MATCH(CA$3,$K$2:$P$2,0))</f>
        <v>10</v>
      </c>
      <c r="CB27" s="140" cm="1">
        <f t="array" ref="CB27">INDEX($K:$P,ROW(),MATCH(CB$3,$K$2:$P$2,0))</f>
        <v>10</v>
      </c>
      <c r="CC27" s="140" cm="1">
        <f t="array" ref="CC27">INDEX($K:$P,ROW(),MATCH(CC$3,$K$2:$P$2,0))</f>
        <v>10</v>
      </c>
      <c r="CD27" s="140" cm="1">
        <f t="array" ref="CD27">INDEX($K:$P,ROW(),MATCH(CD$3,$K$2:$P$2,0))</f>
        <v>10</v>
      </c>
      <c r="CE27" s="140" cm="1">
        <f t="array" ref="CE27">INDEX($K:$P,ROW(),MATCH(CE$3,$K$2:$P$2,0))</f>
        <v>10</v>
      </c>
      <c r="CF27" s="140" cm="1">
        <f t="array" ref="CF27">INDEX($K:$P,ROW(),MATCH(CF$3,$K$2:$P$2,0))</f>
        <v>10</v>
      </c>
      <c r="CG27" s="140" cm="1">
        <f t="array" ref="CG27">INDEX($K:$P,ROW(),MATCH(CG$3,$K$2:$P$2,0))</f>
        <v>10</v>
      </c>
      <c r="CH27" s="140" cm="1">
        <f t="array" ref="CH27">INDEX($K:$P,ROW(),MATCH(CH$3,$K$2:$P$2,0))</f>
        <v>10</v>
      </c>
      <c r="CI27" s="140" cm="1">
        <f t="array" ref="CI27">INDEX($K:$P,ROW(),MATCH(CI$3,$K$2:$P$2,0))</f>
        <v>10</v>
      </c>
      <c r="CJ27" s="140" cm="1">
        <f t="array" ref="CJ27">INDEX($K:$P,ROW(),MATCH(CJ$3,$K$2:$P$2,0))</f>
        <v>10</v>
      </c>
      <c r="CK27" s="140" cm="1">
        <f t="array" ref="CK27">INDEX($K:$P,ROW(),MATCH(CK$3,$K$2:$P$2,0))</f>
        <v>10</v>
      </c>
      <c r="CL27" s="140" cm="1">
        <f t="array" ref="CL27">INDEX($K:$P,ROW(),MATCH(CL$3,$K$2:$P$2,0))</f>
        <v>10</v>
      </c>
      <c r="CN27" s="60"/>
      <c r="CO27" s="140" t="e" cm="1">
        <f t="array" ref="CO27">INDEX($K:$P,ROW(),MATCH(CO$3,$K$2:$P$2,0))</f>
        <v>#N/A</v>
      </c>
      <c r="CP27" s="140" t="e" cm="1">
        <f t="array" ref="CP27">INDEX($K:$P,ROW(),MATCH(CP$3,$K$2:$P$2,0))</f>
        <v>#N/A</v>
      </c>
      <c r="CQ27" s="140" t="e" cm="1">
        <f t="array" ref="CQ27">INDEX($K:$P,ROW(),MATCH(CQ$3,$K$2:$P$2,0))</f>
        <v>#N/A</v>
      </c>
      <c r="CR27" s="140" t="e" cm="1">
        <f t="array" ref="CR27">INDEX($K:$P,ROW(),MATCH(CR$3,$K$2:$P$2,0))</f>
        <v>#N/A</v>
      </c>
      <c r="CS27" s="140" t="e" cm="1">
        <f t="array" ref="CS27">INDEX($K:$P,ROW(),MATCH(CS$3,$K$2:$P$2,0))</f>
        <v>#N/A</v>
      </c>
      <c r="CT27" s="140" t="e" cm="1">
        <f t="array" ref="CT27">INDEX($K:$P,ROW(),MATCH(CT$3,$K$2:$P$2,0))</f>
        <v>#N/A</v>
      </c>
      <c r="CU27" s="140" t="e" cm="1">
        <f t="array" ref="CU27">INDEX($K:$P,ROW(),MATCH(CU$3,$K$2:$P$2,0))</f>
        <v>#N/A</v>
      </c>
      <c r="CV27" s="140" t="e" cm="1">
        <f t="array" ref="CV27">INDEX($K:$P,ROW(),MATCH(CV$3,$K$2:$P$2,0))</f>
        <v>#N/A</v>
      </c>
      <c r="CW27" s="140" t="e" cm="1">
        <f t="array" ref="CW27">INDEX($K:$P,ROW(),MATCH(CW$3,$K$2:$P$2,0))</f>
        <v>#N/A</v>
      </c>
      <c r="CX27" s="140" t="e" cm="1">
        <f t="array" ref="CX27">INDEX($K:$P,ROW(),MATCH(CX$3,$K$2:$P$2,0))</f>
        <v>#N/A</v>
      </c>
      <c r="CY27" s="140" t="e" cm="1">
        <f t="array" ref="CY27">INDEX($K:$P,ROW(),MATCH(CY$3,$K$2:$P$2,0))</f>
        <v>#N/A</v>
      </c>
      <c r="CZ27" s="140" t="e" cm="1">
        <f t="array" ref="CZ27">INDEX($K:$P,ROW(),MATCH(CZ$3,$K$2:$P$2,0))</f>
        <v>#N/A</v>
      </c>
      <c r="DA27" s="140" t="e" cm="1">
        <f t="array" ref="DA27">INDEX($K:$P,ROW(),MATCH(DA$3,$K$2:$P$2,0))</f>
        <v>#N/A</v>
      </c>
      <c r="DB27" s="140" t="e" cm="1">
        <f t="array" ref="DB27">INDEX($K:$P,ROW(),MATCH(DB$3,$K$2:$P$2,0))</f>
        <v>#N/A</v>
      </c>
      <c r="DC27" s="140" t="e" cm="1">
        <f t="array" ref="DC27">INDEX($K:$P,ROW(),MATCH(DC$3,$K$2:$P$2,0))</f>
        <v>#N/A</v>
      </c>
      <c r="DD27" s="140" t="e" cm="1">
        <f t="array" ref="DD27">INDEX($K:$P,ROW(),MATCH(DD$3,$K$2:$P$2,0))</f>
        <v>#N/A</v>
      </c>
      <c r="DE27" s="140" t="e" cm="1">
        <f t="array" ref="DE27">INDEX($K:$P,ROW(),MATCH(DE$3,$K$2:$P$2,0))</f>
        <v>#N/A</v>
      </c>
      <c r="DF27" s="140" t="e" cm="1">
        <f t="array" ref="DF27">INDEX($K:$P,ROW(),MATCH(DF$3,$K$2:$P$2,0))</f>
        <v>#N/A</v>
      </c>
      <c r="DG27" s="140" t="e" cm="1">
        <f t="array" ref="DG27">INDEX($K:$P,ROW(),MATCH(DG$3,$K$2:$P$2,0))</f>
        <v>#N/A</v>
      </c>
      <c r="DH27" s="140" t="e" cm="1">
        <f t="array" ref="DH27">INDEX($K:$P,ROW(),MATCH(DH$3,$K$2:$P$2,0))</f>
        <v>#N/A</v>
      </c>
      <c r="DI27" s="140" t="e" cm="1">
        <f t="array" ref="DI27">INDEX($K:$P,ROW(),MATCH(DI$3,$K$2:$P$2,0))</f>
        <v>#N/A</v>
      </c>
      <c r="DJ27" s="140" t="e" cm="1">
        <f t="array" ref="DJ27">INDEX($K:$P,ROW(),MATCH(DJ$3,$K$2:$P$2,0))</f>
        <v>#N/A</v>
      </c>
      <c r="DK27" s="140" t="e" cm="1">
        <f t="array" ref="DK27">INDEX($K:$P,ROW(),MATCH(DK$3,$K$2:$P$2,0))</f>
        <v>#N/A</v>
      </c>
      <c r="DL27" s="140" t="e" cm="1">
        <f t="array" ref="DL27">INDEX($K:$P,ROW(),MATCH(DL$3,$K$2:$P$2,0))</f>
        <v>#N/A</v>
      </c>
    </row>
    <row r="28" spans="1:116" x14ac:dyDescent="0.4">
      <c r="C28" t="s">
        <v>198</v>
      </c>
      <c r="D28" t="s">
        <v>760</v>
      </c>
      <c r="E28" s="8" t="str">
        <f t="shared" si="15"/>
        <v>28 SALES-PV</v>
      </c>
      <c r="G28" s="126" t="str">
        <f>"Revenue - "&amp;G30</f>
        <v>Revenue - Retail</v>
      </c>
      <c r="H28" s="27"/>
      <c r="I28" s="78"/>
      <c r="J28" s="78"/>
      <c r="K28" s="33">
        <f t="shared" ref="K28:P28" ca="1" si="116">SUMIF($3:$3,K$2,28:28)</f>
        <v>1000000.0000000003</v>
      </c>
      <c r="L28" s="33">
        <f t="shared" ca="1" si="116"/>
        <v>2000000.0000000007</v>
      </c>
      <c r="M28" s="33">
        <f t="shared" ca="1" si="116"/>
        <v>4000000.0000000014</v>
      </c>
      <c r="N28" s="33">
        <f t="shared" ca="1" si="116"/>
        <v>8000000.0000000028</v>
      </c>
      <c r="O28" s="33">
        <f t="shared" ca="1" si="116"/>
        <v>16000000.000000006</v>
      </c>
      <c r="P28" s="33">
        <f t="shared" ca="1" si="116"/>
        <v>32000000.000000011</v>
      </c>
      <c r="R28" s="33"/>
      <c r="S28" s="33" cm="1">
        <f t="array" aca="1" ref="S28" ca="1">S27*INDIRECT(S20)</f>
        <v>83333.333333333343</v>
      </c>
      <c r="T28" s="33" cm="1">
        <f t="array" aca="1" ref="T28" ca="1">T27*INDIRECT(T20)</f>
        <v>83333.333333333343</v>
      </c>
      <c r="U28" s="33" cm="1">
        <f t="array" aca="1" ref="U28" ca="1">U27*INDIRECT(U20)</f>
        <v>83333.333333333343</v>
      </c>
      <c r="V28" s="33" cm="1">
        <f t="array" aca="1" ref="V28" ca="1">V27*INDIRECT(V20)</f>
        <v>83333.333333333343</v>
      </c>
      <c r="W28" s="33" cm="1">
        <f t="array" aca="1" ref="W28" ca="1">W27*INDIRECT(W20)</f>
        <v>83333.333333333343</v>
      </c>
      <c r="X28" s="33" cm="1">
        <f t="array" aca="1" ref="X28" ca="1">X27*INDIRECT(X20)</f>
        <v>83333.333333333343</v>
      </c>
      <c r="Y28" s="33" cm="1">
        <f t="array" aca="1" ref="Y28" ca="1">Y27*INDIRECT(Y20)</f>
        <v>83333.333333333343</v>
      </c>
      <c r="Z28" s="33" cm="1">
        <f t="array" aca="1" ref="Z28" ca="1">Z27*INDIRECT(Z20)</f>
        <v>83333.333333333343</v>
      </c>
      <c r="AA28" s="33" cm="1">
        <f t="array" aca="1" ref="AA28" ca="1">AA27*INDIRECT(AA20)</f>
        <v>83333.333333333343</v>
      </c>
      <c r="AB28" s="33" cm="1">
        <f t="array" aca="1" ref="AB28" ca="1">AB27*INDIRECT(AB20)</f>
        <v>83333.333333333343</v>
      </c>
      <c r="AC28" s="33" cm="1">
        <f t="array" aca="1" ref="AC28" ca="1">AC27*INDIRECT(AC20)</f>
        <v>83333.333333333343</v>
      </c>
      <c r="AD28" s="33" cm="1">
        <f t="array" aca="1" ref="AD28" ca="1">AD27*INDIRECT(AD20)</f>
        <v>83333.333333333343</v>
      </c>
      <c r="AE28" s="33" cm="1">
        <f t="array" aca="1" ref="AE28" ca="1">AE27*INDIRECT(AE20)</f>
        <v>166666.66666666669</v>
      </c>
      <c r="AF28" s="33" cm="1">
        <f t="array" aca="1" ref="AF28" ca="1">AF27*INDIRECT(AF20)</f>
        <v>166666.66666666669</v>
      </c>
      <c r="AG28" s="33" cm="1">
        <f t="array" aca="1" ref="AG28" ca="1">AG27*INDIRECT(AG20)</f>
        <v>166666.66666666669</v>
      </c>
      <c r="AH28" s="33" cm="1">
        <f t="array" aca="1" ref="AH28" ca="1">AH27*INDIRECT(AH20)</f>
        <v>166666.66666666669</v>
      </c>
      <c r="AI28" s="33" cm="1">
        <f t="array" aca="1" ref="AI28" ca="1">AI27*INDIRECT(AI20)</f>
        <v>166666.66666666669</v>
      </c>
      <c r="AJ28" s="33" cm="1">
        <f t="array" aca="1" ref="AJ28" ca="1">AJ27*INDIRECT(AJ20)</f>
        <v>166666.66666666669</v>
      </c>
      <c r="AK28" s="33" cm="1">
        <f t="array" aca="1" ref="AK28" ca="1">AK27*INDIRECT(AK20)</f>
        <v>166666.66666666669</v>
      </c>
      <c r="AL28" s="33" cm="1">
        <f t="array" aca="1" ref="AL28" ca="1">AL27*INDIRECT(AL20)</f>
        <v>166666.66666666669</v>
      </c>
      <c r="AM28" s="33" cm="1">
        <f t="array" aca="1" ref="AM28" ca="1">AM27*INDIRECT(AM20)</f>
        <v>166666.66666666669</v>
      </c>
      <c r="AN28" s="33" cm="1">
        <f t="array" aca="1" ref="AN28" ca="1">AN27*INDIRECT(AN20)</f>
        <v>166666.66666666669</v>
      </c>
      <c r="AO28" s="33" cm="1">
        <f t="array" aca="1" ref="AO28" ca="1">AO27*INDIRECT(AO20)</f>
        <v>166666.66666666669</v>
      </c>
      <c r="AP28" s="33" cm="1">
        <f t="array" aca="1" ref="AP28" ca="1">AP27*INDIRECT(AP20)</f>
        <v>166666.66666666669</v>
      </c>
      <c r="AQ28" s="33" cm="1">
        <f t="array" aca="1" ref="AQ28" ca="1">AQ27*INDIRECT(AQ20)</f>
        <v>333333.33333333337</v>
      </c>
      <c r="AR28" s="33" cm="1">
        <f t="array" aca="1" ref="AR28" ca="1">AR27*INDIRECT(AR20)</f>
        <v>333333.33333333337</v>
      </c>
      <c r="AS28" s="33" cm="1">
        <f t="array" aca="1" ref="AS28" ca="1">AS27*INDIRECT(AS20)</f>
        <v>333333.33333333337</v>
      </c>
      <c r="AT28" s="33" cm="1">
        <f t="array" aca="1" ref="AT28" ca="1">AT27*INDIRECT(AT20)</f>
        <v>333333.33333333337</v>
      </c>
      <c r="AU28" s="33" cm="1">
        <f t="array" aca="1" ref="AU28" ca="1">AU27*INDIRECT(AU20)</f>
        <v>333333.33333333337</v>
      </c>
      <c r="AV28" s="33" cm="1">
        <f t="array" aca="1" ref="AV28" ca="1">AV27*INDIRECT(AV20)</f>
        <v>333333.33333333337</v>
      </c>
      <c r="AW28" s="33" cm="1">
        <f t="array" aca="1" ref="AW28" ca="1">AW27*INDIRECT(AW20)</f>
        <v>333333.33333333337</v>
      </c>
      <c r="AX28" s="33" cm="1">
        <f t="array" aca="1" ref="AX28" ca="1">AX27*INDIRECT(AX20)</f>
        <v>333333.33333333337</v>
      </c>
      <c r="AY28" s="33" cm="1">
        <f t="array" aca="1" ref="AY28" ca="1">AY27*INDIRECT(AY20)</f>
        <v>333333.33333333337</v>
      </c>
      <c r="AZ28" s="33" cm="1">
        <f t="array" aca="1" ref="AZ28" ca="1">AZ27*INDIRECT(AZ20)</f>
        <v>333333.33333333337</v>
      </c>
      <c r="BA28" s="33" cm="1">
        <f t="array" aca="1" ref="BA28" ca="1">BA27*INDIRECT(BA20)</f>
        <v>333333.33333333337</v>
      </c>
      <c r="BB28" s="33" cm="1">
        <f t="array" aca="1" ref="BB28" ca="1">BB27*INDIRECT(BB20)</f>
        <v>333333.33333333337</v>
      </c>
      <c r="BC28" s="33" cm="1">
        <f t="array" aca="1" ref="BC28" ca="1">BC27*INDIRECT(BC20)</f>
        <v>666666.66666666674</v>
      </c>
      <c r="BD28" s="33" cm="1">
        <f t="array" aca="1" ref="BD28" ca="1">BD27*INDIRECT(BD20)</f>
        <v>666666.66666666674</v>
      </c>
      <c r="BE28" s="33" cm="1">
        <f t="array" aca="1" ref="BE28" ca="1">BE27*INDIRECT(BE20)</f>
        <v>666666.66666666674</v>
      </c>
      <c r="BF28" s="33" cm="1">
        <f t="array" aca="1" ref="BF28" ca="1">BF27*INDIRECT(BF20)</f>
        <v>666666.66666666674</v>
      </c>
      <c r="BG28" s="33" cm="1">
        <f t="array" aca="1" ref="BG28" ca="1">BG27*INDIRECT(BG20)</f>
        <v>666666.66666666674</v>
      </c>
      <c r="BH28" s="33" cm="1">
        <f t="array" aca="1" ref="BH28" ca="1">BH27*INDIRECT(BH20)</f>
        <v>666666.66666666674</v>
      </c>
      <c r="BI28" s="33" cm="1">
        <f t="array" aca="1" ref="BI28" ca="1">BI27*INDIRECT(BI20)</f>
        <v>666666.66666666674</v>
      </c>
      <c r="BJ28" s="33" cm="1">
        <f t="array" aca="1" ref="BJ28" ca="1">BJ27*INDIRECT(BJ20)</f>
        <v>666666.66666666674</v>
      </c>
      <c r="BK28" s="33" cm="1">
        <f t="array" aca="1" ref="BK28" ca="1">BK27*INDIRECT(BK20)</f>
        <v>666666.66666666674</v>
      </c>
      <c r="BL28" s="33" cm="1">
        <f t="array" aca="1" ref="BL28" ca="1">BL27*INDIRECT(BL20)</f>
        <v>666666.66666666674</v>
      </c>
      <c r="BM28" s="33" cm="1">
        <f t="array" aca="1" ref="BM28" ca="1">BM27*INDIRECT(BM20)</f>
        <v>666666.66666666674</v>
      </c>
      <c r="BN28" s="33" cm="1">
        <f t="array" aca="1" ref="BN28" ca="1">BN27*INDIRECT(BN20)</f>
        <v>666666.66666666674</v>
      </c>
      <c r="BO28" s="33" cm="1">
        <f t="array" aca="1" ref="BO28" ca="1">BO27*INDIRECT(BO20)</f>
        <v>1333333.3333333335</v>
      </c>
      <c r="BP28" s="33" cm="1">
        <f t="array" aca="1" ref="BP28" ca="1">BP27*INDIRECT(BP20)</f>
        <v>1333333.3333333335</v>
      </c>
      <c r="BQ28" s="33" cm="1">
        <f t="array" aca="1" ref="BQ28" ca="1">BQ27*INDIRECT(BQ20)</f>
        <v>1333333.3333333335</v>
      </c>
      <c r="BR28" s="33" cm="1">
        <f t="array" aca="1" ref="BR28" ca="1">BR27*INDIRECT(BR20)</f>
        <v>1333333.3333333335</v>
      </c>
      <c r="BS28" s="33" cm="1">
        <f t="array" aca="1" ref="BS28" ca="1">BS27*INDIRECT(BS20)</f>
        <v>1333333.3333333335</v>
      </c>
      <c r="BT28" s="33" cm="1">
        <f t="array" aca="1" ref="BT28" ca="1">BT27*INDIRECT(BT20)</f>
        <v>1333333.3333333335</v>
      </c>
      <c r="BU28" s="33" cm="1">
        <f t="array" aca="1" ref="BU28" ca="1">BU27*INDIRECT(BU20)</f>
        <v>1333333.3333333335</v>
      </c>
      <c r="BV28" s="33" cm="1">
        <f t="array" aca="1" ref="BV28" ca="1">BV27*INDIRECT(BV20)</f>
        <v>1333333.3333333335</v>
      </c>
      <c r="BW28" s="33" cm="1">
        <f t="array" aca="1" ref="BW28" ca="1">BW27*INDIRECT(BW20)</f>
        <v>1333333.3333333335</v>
      </c>
      <c r="BX28" s="33" cm="1">
        <f t="array" aca="1" ref="BX28" ca="1">BX27*INDIRECT(BX20)</f>
        <v>1333333.3333333335</v>
      </c>
      <c r="BY28" s="33" cm="1">
        <f t="array" aca="1" ref="BY28" ca="1">BY27*INDIRECT(BY20)</f>
        <v>1333333.3333333335</v>
      </c>
      <c r="BZ28" s="33" cm="1">
        <f t="array" aca="1" ref="BZ28" ca="1">BZ27*INDIRECT(BZ20)</f>
        <v>1333333.3333333335</v>
      </c>
      <c r="CA28" s="33" cm="1">
        <f t="array" aca="1" ref="CA28" ca="1">CA27*INDIRECT(CA20)</f>
        <v>2666666.666666667</v>
      </c>
      <c r="CB28" s="33" cm="1">
        <f t="array" aca="1" ref="CB28" ca="1">CB27*INDIRECT(CB20)</f>
        <v>2666666.666666667</v>
      </c>
      <c r="CC28" s="33" cm="1">
        <f t="array" aca="1" ref="CC28" ca="1">CC27*INDIRECT(CC20)</f>
        <v>2666666.666666667</v>
      </c>
      <c r="CD28" s="33" cm="1">
        <f t="array" aca="1" ref="CD28" ca="1">CD27*INDIRECT(CD20)</f>
        <v>2666666.666666667</v>
      </c>
      <c r="CE28" s="33" cm="1">
        <f t="array" aca="1" ref="CE28" ca="1">CE27*INDIRECT(CE20)</f>
        <v>2666666.666666667</v>
      </c>
      <c r="CF28" s="33" cm="1">
        <f t="array" aca="1" ref="CF28" ca="1">CF27*INDIRECT(CF20)</f>
        <v>2666666.666666667</v>
      </c>
      <c r="CG28" s="33" cm="1">
        <f t="array" aca="1" ref="CG28" ca="1">CG27*INDIRECT(CG20)</f>
        <v>2666666.666666667</v>
      </c>
      <c r="CH28" s="33" cm="1">
        <f t="array" aca="1" ref="CH28" ca="1">CH27*INDIRECT(CH20)</f>
        <v>2666666.666666667</v>
      </c>
      <c r="CI28" s="33" cm="1">
        <f t="array" aca="1" ref="CI28" ca="1">CI27*INDIRECT(CI20)</f>
        <v>2666666.666666667</v>
      </c>
      <c r="CJ28" s="33" cm="1">
        <f t="array" aca="1" ref="CJ28" ca="1">CJ27*INDIRECT(CJ20)</f>
        <v>2666666.666666667</v>
      </c>
      <c r="CK28" s="33" cm="1">
        <f t="array" aca="1" ref="CK28" ca="1">CK27*INDIRECT(CK20)</f>
        <v>2666666.666666667</v>
      </c>
      <c r="CL28" s="33" cm="1">
        <f t="array" aca="1" ref="CL28" ca="1">CL27*INDIRECT(CL20)</f>
        <v>2666666.666666667</v>
      </c>
      <c r="CN28" s="78"/>
      <c r="CO28" s="33" t="e" cm="1">
        <f t="array" aca="1" ref="CO28" ca="1">CO27*INDIRECT(CO20)</f>
        <v>#N/A</v>
      </c>
      <c r="CP28" s="33" t="e" cm="1">
        <f t="array" aca="1" ref="CP28" ca="1">CP27*INDIRECT(CP20)</f>
        <v>#N/A</v>
      </c>
      <c r="CQ28" s="33" t="e" cm="1">
        <f t="array" aca="1" ref="CQ28" ca="1">CQ27*INDIRECT(CQ20)</f>
        <v>#N/A</v>
      </c>
      <c r="CR28" s="33" t="e" cm="1">
        <f t="array" aca="1" ref="CR28" ca="1">CR27*INDIRECT(CR20)</f>
        <v>#N/A</v>
      </c>
      <c r="CS28" s="33" t="e" cm="1">
        <f t="array" aca="1" ref="CS28" ca="1">CS27*INDIRECT(CS20)</f>
        <v>#N/A</v>
      </c>
      <c r="CT28" s="33" t="e" cm="1">
        <f t="array" aca="1" ref="CT28" ca="1">CT27*INDIRECT(CT20)</f>
        <v>#N/A</v>
      </c>
      <c r="CU28" s="33" t="e" cm="1">
        <f t="array" aca="1" ref="CU28" ca="1">CU27*INDIRECT(CU20)</f>
        <v>#N/A</v>
      </c>
      <c r="CV28" s="33" t="e" cm="1">
        <f t="array" aca="1" ref="CV28" ca="1">CV27*INDIRECT(CV20)</f>
        <v>#N/A</v>
      </c>
      <c r="CW28" s="33" t="e" cm="1">
        <f t="array" aca="1" ref="CW28" ca="1">CW27*INDIRECT(CW20)</f>
        <v>#N/A</v>
      </c>
      <c r="CX28" s="33" t="e" cm="1">
        <f t="array" aca="1" ref="CX28" ca="1">CX27*INDIRECT(CX20)</f>
        <v>#N/A</v>
      </c>
      <c r="CY28" s="33" t="e" cm="1">
        <f t="array" aca="1" ref="CY28" ca="1">CY27*INDIRECT(CY20)</f>
        <v>#N/A</v>
      </c>
      <c r="CZ28" s="33" t="e" cm="1">
        <f t="array" aca="1" ref="CZ28" ca="1">CZ27*INDIRECT(CZ20)</f>
        <v>#N/A</v>
      </c>
      <c r="DA28" s="33" t="e" cm="1">
        <f t="array" aca="1" ref="DA28" ca="1">DA27*INDIRECT(DA20)</f>
        <v>#N/A</v>
      </c>
      <c r="DB28" s="33" t="e" cm="1">
        <f t="array" aca="1" ref="DB28" ca="1">DB27*INDIRECT(DB20)</f>
        <v>#N/A</v>
      </c>
      <c r="DC28" s="33" t="e" cm="1">
        <f t="array" aca="1" ref="DC28" ca="1">DC27*INDIRECT(DC20)</f>
        <v>#N/A</v>
      </c>
      <c r="DD28" s="33" t="e" cm="1">
        <f t="array" aca="1" ref="DD28" ca="1">DD27*INDIRECT(DD20)</f>
        <v>#N/A</v>
      </c>
      <c r="DE28" s="33" t="e" cm="1">
        <f t="array" aca="1" ref="DE28" ca="1">DE27*INDIRECT(DE20)</f>
        <v>#N/A</v>
      </c>
      <c r="DF28" s="33" t="e" cm="1">
        <f t="array" aca="1" ref="DF28" ca="1">DF27*INDIRECT(DF20)</f>
        <v>#N/A</v>
      </c>
      <c r="DG28" s="33" t="e" cm="1">
        <f t="array" aca="1" ref="DG28" ca="1">DG27*INDIRECT(DG20)</f>
        <v>#N/A</v>
      </c>
      <c r="DH28" s="33" t="e" cm="1">
        <f t="array" aca="1" ref="DH28" ca="1">DH27*INDIRECT(DH20)</f>
        <v>#N/A</v>
      </c>
      <c r="DI28" s="33" t="e" cm="1">
        <f t="array" aca="1" ref="DI28" ca="1">DI27*INDIRECT(DI20)</f>
        <v>#N/A</v>
      </c>
      <c r="DJ28" s="33" t="e" cm="1">
        <f t="array" aca="1" ref="DJ28" ca="1">DJ27*INDIRECT(DJ20)</f>
        <v>#N/A</v>
      </c>
      <c r="DK28" s="33" t="e" cm="1">
        <f t="array" aca="1" ref="DK28" ca="1">DK27*INDIRECT(DK20)</f>
        <v>#N/A</v>
      </c>
      <c r="DL28" s="33" t="e" cm="1">
        <f t="array" aca="1" ref="DL28" ca="1">DL27*INDIRECT(DL20)</f>
        <v>#N/A</v>
      </c>
    </row>
    <row r="29" spans="1:116" x14ac:dyDescent="0.4">
      <c r="D29" t="s">
        <v>760</v>
      </c>
      <c r="E29" s="8" t="str">
        <f t="shared" si="15"/>
        <v>29 SALES-PV</v>
      </c>
      <c r="G29" s="126"/>
      <c r="H29" s="27"/>
      <c r="I29" s="78"/>
      <c r="J29" s="78"/>
      <c r="K29" s="33"/>
      <c r="L29" s="33"/>
      <c r="M29" s="33"/>
      <c r="N29" s="33"/>
      <c r="O29" s="33"/>
      <c r="P29" s="33"/>
      <c r="R29" s="33"/>
      <c r="S29" s="33"/>
      <c r="T29" s="33"/>
      <c r="U29" s="33"/>
      <c r="V29" s="33"/>
      <c r="W29" s="33"/>
      <c r="X29" s="33"/>
      <c r="Y29" s="33"/>
      <c r="Z29" s="33"/>
      <c r="AA29" s="33"/>
      <c r="AB29" s="33"/>
      <c r="AC29" s="33"/>
      <c r="AD29" s="33"/>
      <c r="AE29" s="33"/>
      <c r="AF29" s="33"/>
      <c r="AG29" s="33"/>
      <c r="AH29" s="33"/>
      <c r="AI29" s="33"/>
      <c r="AJ29" s="33"/>
      <c r="AK29" s="33"/>
      <c r="AL29" s="33"/>
      <c r="AM29" s="33"/>
      <c r="AN29" s="33"/>
      <c r="AO29" s="33"/>
      <c r="AP29" s="33"/>
      <c r="AQ29" s="33"/>
      <c r="AR29" s="33"/>
      <c r="AS29" s="33"/>
      <c r="AT29" s="33"/>
      <c r="AU29" s="33"/>
      <c r="AV29" s="33"/>
      <c r="AW29" s="33"/>
      <c r="AX29" s="33"/>
      <c r="AY29" s="33"/>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c r="CC29" s="33"/>
      <c r="CD29" s="33"/>
      <c r="CE29" s="33"/>
      <c r="CF29" s="33"/>
      <c r="CG29" s="33"/>
      <c r="CH29" s="33"/>
      <c r="CI29" s="33"/>
      <c r="CJ29" s="33"/>
      <c r="CK29" s="33"/>
      <c r="CL29" s="33"/>
      <c r="CN29" s="78"/>
      <c r="CO29" s="33"/>
      <c r="CP29" s="33"/>
      <c r="CQ29" s="33"/>
      <c r="CR29" s="33"/>
      <c r="CS29" s="33"/>
      <c r="CT29" s="33"/>
      <c r="CU29" s="33"/>
      <c r="CV29" s="33"/>
      <c r="CW29" s="33"/>
      <c r="CX29" s="33"/>
      <c r="CY29" s="33"/>
      <c r="CZ29" s="33"/>
      <c r="DA29" s="33"/>
      <c r="DB29" s="33"/>
      <c r="DC29" s="33"/>
      <c r="DD29" s="33"/>
      <c r="DE29" s="33"/>
      <c r="DF29" s="33"/>
      <c r="DG29" s="33"/>
      <c r="DH29" s="33"/>
      <c r="DI29" s="33"/>
      <c r="DJ29" s="33"/>
      <c r="DK29" s="33"/>
      <c r="DL29" s="33"/>
    </row>
    <row r="30" spans="1:116" x14ac:dyDescent="0.4">
      <c r="B30" t="s">
        <v>332</v>
      </c>
      <c r="D30" t="s">
        <v>760</v>
      </c>
      <c r="E30" s="8" t="str">
        <f t="shared" si="15"/>
        <v>30 SALES-PV</v>
      </c>
      <c r="G30" s="8" t="str">
        <f>G17</f>
        <v>Retail</v>
      </c>
      <c r="H30" s="27"/>
      <c r="I30" s="78"/>
      <c r="J30" s="78"/>
      <c r="K30" s="33"/>
      <c r="L30" s="33"/>
      <c r="M30" s="33"/>
      <c r="N30" s="33"/>
      <c r="O30" s="33"/>
      <c r="P30" s="33"/>
      <c r="R30" s="33"/>
      <c r="S30" s="33"/>
      <c r="T30" s="33"/>
      <c r="U30" s="33"/>
      <c r="V30" s="33"/>
      <c r="W30" s="33"/>
      <c r="X30" s="33"/>
      <c r="Y30" s="33"/>
      <c r="Z30" s="33"/>
      <c r="AA30" s="33"/>
      <c r="AB30" s="33"/>
      <c r="AC30" s="33"/>
      <c r="AD30" s="33"/>
      <c r="AE30" s="33"/>
      <c r="AF30" s="33"/>
      <c r="AG30" s="33"/>
      <c r="AH30" s="33"/>
      <c r="AI30" s="33"/>
      <c r="AJ30" s="33"/>
      <c r="AK30" s="33"/>
      <c r="AL30" s="33"/>
      <c r="AM30" s="33"/>
      <c r="AN30" s="33"/>
      <c r="AO30" s="33"/>
      <c r="AP30" s="33"/>
      <c r="AQ30" s="33"/>
      <c r="AR30" s="33"/>
      <c r="AS30" s="33"/>
      <c r="AT30" s="33"/>
      <c r="AU30" s="33"/>
      <c r="AV30" s="33"/>
      <c r="AW30" s="33"/>
      <c r="AX30" s="33"/>
      <c r="AY30" s="33"/>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33"/>
      <c r="CD30" s="33"/>
      <c r="CE30" s="33"/>
      <c r="CF30" s="33"/>
      <c r="CG30" s="33"/>
      <c r="CH30" s="33"/>
      <c r="CI30" s="33"/>
      <c r="CJ30" s="33"/>
      <c r="CK30" s="33"/>
      <c r="CL30" s="33"/>
      <c r="CN30" s="78"/>
      <c r="CO30" s="33"/>
      <c r="CP30" s="33"/>
      <c r="CQ30" s="33"/>
      <c r="CR30" s="33"/>
      <c r="CS30" s="33"/>
      <c r="CT30" s="33"/>
      <c r="CU30" s="33"/>
      <c r="CV30" s="33"/>
      <c r="CW30" s="33"/>
      <c r="CX30" s="33"/>
      <c r="CY30" s="33"/>
      <c r="CZ30" s="33"/>
      <c r="DA30" s="33"/>
      <c r="DB30" s="33"/>
      <c r="DC30" s="33"/>
      <c r="DD30" s="33"/>
      <c r="DE30" s="33"/>
      <c r="DF30" s="33"/>
      <c r="DG30" s="33"/>
      <c r="DH30" s="33"/>
      <c r="DI30" s="33"/>
      <c r="DJ30" s="33"/>
      <c r="DK30" s="33"/>
      <c r="DL30" s="33"/>
    </row>
    <row r="31" spans="1:116" x14ac:dyDescent="0.4">
      <c r="B31" t="s">
        <v>332</v>
      </c>
      <c r="D31" t="s">
        <v>760</v>
      </c>
      <c r="E31" s="8" t="str">
        <f>ROW()&amp;" "&amp;D31</f>
        <v>31 SALES-PV</v>
      </c>
      <c r="G31" s="241" t="str">
        <f>IFERROR(SUBSTITUTE(G25,":",""),"no unit")</f>
        <v>unit</v>
      </c>
      <c r="H31" s="27"/>
      <c r="I31" s="78"/>
      <c r="J31" s="78"/>
      <c r="K31" s="33"/>
      <c r="L31" s="33"/>
      <c r="M31" s="33"/>
      <c r="N31" s="33"/>
      <c r="O31" s="33"/>
      <c r="P31" s="33"/>
      <c r="R31" s="33"/>
      <c r="S31" s="33"/>
      <c r="T31" s="33"/>
      <c r="U31" s="33"/>
      <c r="V31" s="33"/>
      <c r="W31" s="33"/>
      <c r="X31" s="33"/>
      <c r="Y31" s="33"/>
      <c r="Z31" s="33"/>
      <c r="AA31" s="33"/>
      <c r="AB31" s="33"/>
      <c r="AC31" s="33"/>
      <c r="AD31" s="33"/>
      <c r="AE31" s="33"/>
      <c r="AF31" s="33"/>
      <c r="AG31" s="33"/>
      <c r="AH31" s="33"/>
      <c r="AI31" s="33"/>
      <c r="AJ31" s="33"/>
      <c r="AK31" s="33"/>
      <c r="AL31" s="33"/>
      <c r="AM31" s="33"/>
      <c r="AN31" s="33"/>
      <c r="AO31" s="33"/>
      <c r="AP31" s="33"/>
      <c r="AQ31" s="33"/>
      <c r="AR31" s="33"/>
      <c r="AS31" s="33"/>
      <c r="AT31" s="33"/>
      <c r="AU31" s="33"/>
      <c r="AV31" s="33"/>
      <c r="AW31" s="33"/>
      <c r="AX31" s="33"/>
      <c r="AY31" s="33"/>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33"/>
      <c r="CD31" s="33"/>
      <c r="CE31" s="33"/>
      <c r="CF31" s="33"/>
      <c r="CG31" s="33"/>
      <c r="CH31" s="33"/>
      <c r="CI31" s="33"/>
      <c r="CJ31" s="33"/>
      <c r="CK31" s="33"/>
      <c r="CL31" s="33"/>
      <c r="CN31" s="78"/>
      <c r="CO31" s="33"/>
      <c r="CP31" s="33"/>
      <c r="CQ31" s="33"/>
      <c r="CR31" s="33"/>
      <c r="CS31" s="33"/>
      <c r="CT31" s="33"/>
      <c r="CU31" s="33"/>
      <c r="CV31" s="33"/>
      <c r="CW31" s="33"/>
      <c r="CX31" s="33"/>
      <c r="CY31" s="33"/>
      <c r="CZ31" s="33"/>
      <c r="DA31" s="33"/>
      <c r="DB31" s="33"/>
      <c r="DC31" s="33"/>
      <c r="DD31" s="33"/>
      <c r="DE31" s="33"/>
      <c r="DF31" s="33"/>
      <c r="DG31" s="33"/>
      <c r="DH31" s="33"/>
      <c r="DI31" s="33"/>
      <c r="DJ31" s="33"/>
      <c r="DK31" s="33"/>
      <c r="DL31" s="33"/>
    </row>
    <row r="32" spans="1:116" x14ac:dyDescent="0.4">
      <c r="B32" t="s">
        <v>332</v>
      </c>
      <c r="D32" t="s">
        <v>760</v>
      </c>
      <c r="E32" s="8" t="str">
        <f t="shared" ref="E32:E48" si="117">ROW()&amp;" "&amp;D32</f>
        <v>32 SALES-PV</v>
      </c>
      <c r="G32" s="8" t="s">
        <v>334</v>
      </c>
      <c r="H32" s="27"/>
      <c r="I32" s="78"/>
      <c r="J32" s="78"/>
      <c r="K32" s="33"/>
      <c r="L32" s="33"/>
      <c r="M32" s="33"/>
      <c r="N32" s="33"/>
      <c r="O32" s="33"/>
      <c r="P32" s="33"/>
      <c r="R32" s="33"/>
      <c r="S32" s="4" t="str">
        <f t="shared" ref="S32:CD32" si="118">ADDRESS(ROW(S28),COLUMN(S28),2)</f>
        <v>S$28</v>
      </c>
      <c r="T32" s="4" t="str">
        <f t="shared" si="118"/>
        <v>T$28</v>
      </c>
      <c r="U32" s="4" t="str">
        <f t="shared" si="118"/>
        <v>U$28</v>
      </c>
      <c r="V32" s="4" t="str">
        <f t="shared" si="118"/>
        <v>V$28</v>
      </c>
      <c r="W32" s="4" t="str">
        <f t="shared" si="118"/>
        <v>W$28</v>
      </c>
      <c r="X32" s="4" t="str">
        <f t="shared" si="118"/>
        <v>X$28</v>
      </c>
      <c r="Y32" s="4" t="str">
        <f t="shared" si="118"/>
        <v>Y$28</v>
      </c>
      <c r="Z32" s="4" t="str">
        <f t="shared" si="118"/>
        <v>Z$28</v>
      </c>
      <c r="AA32" s="4" t="str">
        <f t="shared" si="118"/>
        <v>AA$28</v>
      </c>
      <c r="AB32" s="4" t="str">
        <f t="shared" si="118"/>
        <v>AB$28</v>
      </c>
      <c r="AC32" s="4" t="str">
        <f t="shared" si="118"/>
        <v>AC$28</v>
      </c>
      <c r="AD32" s="4" t="str">
        <f t="shared" si="118"/>
        <v>AD$28</v>
      </c>
      <c r="AE32" s="4" t="str">
        <f t="shared" si="118"/>
        <v>AE$28</v>
      </c>
      <c r="AF32" s="4" t="str">
        <f t="shared" si="118"/>
        <v>AF$28</v>
      </c>
      <c r="AG32" s="4" t="str">
        <f t="shared" si="118"/>
        <v>AG$28</v>
      </c>
      <c r="AH32" s="4" t="str">
        <f t="shared" si="118"/>
        <v>AH$28</v>
      </c>
      <c r="AI32" s="4" t="str">
        <f t="shared" si="118"/>
        <v>AI$28</v>
      </c>
      <c r="AJ32" s="4" t="str">
        <f t="shared" si="118"/>
        <v>AJ$28</v>
      </c>
      <c r="AK32" s="4" t="str">
        <f t="shared" si="118"/>
        <v>AK$28</v>
      </c>
      <c r="AL32" s="4" t="str">
        <f t="shared" si="118"/>
        <v>AL$28</v>
      </c>
      <c r="AM32" s="4" t="str">
        <f t="shared" si="118"/>
        <v>AM$28</v>
      </c>
      <c r="AN32" s="4" t="str">
        <f t="shared" si="118"/>
        <v>AN$28</v>
      </c>
      <c r="AO32" s="4" t="str">
        <f t="shared" si="118"/>
        <v>AO$28</v>
      </c>
      <c r="AP32" s="4" t="str">
        <f t="shared" si="118"/>
        <v>AP$28</v>
      </c>
      <c r="AQ32" s="4" t="str">
        <f t="shared" si="118"/>
        <v>AQ$28</v>
      </c>
      <c r="AR32" s="4" t="str">
        <f t="shared" si="118"/>
        <v>AR$28</v>
      </c>
      <c r="AS32" s="4" t="str">
        <f t="shared" si="118"/>
        <v>AS$28</v>
      </c>
      <c r="AT32" s="4" t="str">
        <f t="shared" si="118"/>
        <v>AT$28</v>
      </c>
      <c r="AU32" s="4" t="str">
        <f t="shared" si="118"/>
        <v>AU$28</v>
      </c>
      <c r="AV32" s="4" t="str">
        <f t="shared" si="118"/>
        <v>AV$28</v>
      </c>
      <c r="AW32" s="4" t="str">
        <f t="shared" si="118"/>
        <v>AW$28</v>
      </c>
      <c r="AX32" s="4" t="str">
        <f t="shared" si="118"/>
        <v>AX$28</v>
      </c>
      <c r="AY32" s="4" t="str">
        <f t="shared" si="118"/>
        <v>AY$28</v>
      </c>
      <c r="AZ32" s="4" t="str">
        <f t="shared" si="118"/>
        <v>AZ$28</v>
      </c>
      <c r="BA32" s="4" t="str">
        <f t="shared" si="118"/>
        <v>BA$28</v>
      </c>
      <c r="BB32" s="4" t="str">
        <f t="shared" si="118"/>
        <v>BB$28</v>
      </c>
      <c r="BC32" s="4" t="str">
        <f t="shared" si="118"/>
        <v>BC$28</v>
      </c>
      <c r="BD32" s="4" t="str">
        <f t="shared" si="118"/>
        <v>BD$28</v>
      </c>
      <c r="BE32" s="4" t="str">
        <f t="shared" si="118"/>
        <v>BE$28</v>
      </c>
      <c r="BF32" s="4" t="str">
        <f t="shared" si="118"/>
        <v>BF$28</v>
      </c>
      <c r="BG32" s="4" t="str">
        <f t="shared" si="118"/>
        <v>BG$28</v>
      </c>
      <c r="BH32" s="4" t="str">
        <f t="shared" si="118"/>
        <v>BH$28</v>
      </c>
      <c r="BI32" s="4" t="str">
        <f t="shared" si="118"/>
        <v>BI$28</v>
      </c>
      <c r="BJ32" s="4" t="str">
        <f t="shared" si="118"/>
        <v>BJ$28</v>
      </c>
      <c r="BK32" s="4" t="str">
        <f t="shared" si="118"/>
        <v>BK$28</v>
      </c>
      <c r="BL32" s="4" t="str">
        <f t="shared" si="118"/>
        <v>BL$28</v>
      </c>
      <c r="BM32" s="4" t="str">
        <f t="shared" si="118"/>
        <v>BM$28</v>
      </c>
      <c r="BN32" s="4" t="str">
        <f t="shared" si="118"/>
        <v>BN$28</v>
      </c>
      <c r="BO32" s="4" t="str">
        <f t="shared" si="118"/>
        <v>BO$28</v>
      </c>
      <c r="BP32" s="4" t="str">
        <f t="shared" si="118"/>
        <v>BP$28</v>
      </c>
      <c r="BQ32" s="4" t="str">
        <f t="shared" si="118"/>
        <v>BQ$28</v>
      </c>
      <c r="BR32" s="4" t="str">
        <f t="shared" si="118"/>
        <v>BR$28</v>
      </c>
      <c r="BS32" s="4" t="str">
        <f t="shared" si="118"/>
        <v>BS$28</v>
      </c>
      <c r="BT32" s="4" t="str">
        <f t="shared" si="118"/>
        <v>BT$28</v>
      </c>
      <c r="BU32" s="4" t="str">
        <f t="shared" si="118"/>
        <v>BU$28</v>
      </c>
      <c r="BV32" s="4" t="str">
        <f t="shared" si="118"/>
        <v>BV$28</v>
      </c>
      <c r="BW32" s="4" t="str">
        <f t="shared" si="118"/>
        <v>BW$28</v>
      </c>
      <c r="BX32" s="4" t="str">
        <f t="shared" si="118"/>
        <v>BX$28</v>
      </c>
      <c r="BY32" s="4" t="str">
        <f t="shared" si="118"/>
        <v>BY$28</v>
      </c>
      <c r="BZ32" s="4" t="str">
        <f t="shared" si="118"/>
        <v>BZ$28</v>
      </c>
      <c r="CA32" s="4" t="str">
        <f t="shared" si="118"/>
        <v>CA$28</v>
      </c>
      <c r="CB32" s="4" t="str">
        <f t="shared" si="118"/>
        <v>CB$28</v>
      </c>
      <c r="CC32" s="4" t="str">
        <f t="shared" si="118"/>
        <v>CC$28</v>
      </c>
      <c r="CD32" s="4" t="str">
        <f t="shared" si="118"/>
        <v>CD$28</v>
      </c>
      <c r="CE32" s="4" t="str">
        <f t="shared" ref="CE32:CL32" si="119">ADDRESS(ROW(CE28),COLUMN(CE28),2)</f>
        <v>CE$28</v>
      </c>
      <c r="CF32" s="4" t="str">
        <f t="shared" si="119"/>
        <v>CF$28</v>
      </c>
      <c r="CG32" s="4" t="str">
        <f t="shared" si="119"/>
        <v>CG$28</v>
      </c>
      <c r="CH32" s="4" t="str">
        <f t="shared" si="119"/>
        <v>CH$28</v>
      </c>
      <c r="CI32" s="4" t="str">
        <f t="shared" si="119"/>
        <v>CI$28</v>
      </c>
      <c r="CJ32" s="4" t="str">
        <f t="shared" si="119"/>
        <v>CJ$28</v>
      </c>
      <c r="CK32" s="4" t="str">
        <f t="shared" si="119"/>
        <v>CK$28</v>
      </c>
      <c r="CL32" s="4" t="str">
        <f t="shared" si="119"/>
        <v>CL$28</v>
      </c>
      <c r="CN32" s="78"/>
      <c r="CO32" s="4" t="str">
        <f t="shared" ref="CO32:DL32" si="120">ADDRESS(ROW(CO28),COLUMN(CO28),2)</f>
        <v>CO$28</v>
      </c>
      <c r="CP32" s="4" t="str">
        <f t="shared" si="120"/>
        <v>CP$28</v>
      </c>
      <c r="CQ32" s="4" t="str">
        <f t="shared" si="120"/>
        <v>CQ$28</v>
      </c>
      <c r="CR32" s="4" t="str">
        <f t="shared" si="120"/>
        <v>CR$28</v>
      </c>
      <c r="CS32" s="4" t="str">
        <f t="shared" si="120"/>
        <v>CS$28</v>
      </c>
      <c r="CT32" s="4" t="str">
        <f t="shared" si="120"/>
        <v>CT$28</v>
      </c>
      <c r="CU32" s="4" t="str">
        <f t="shared" si="120"/>
        <v>CU$28</v>
      </c>
      <c r="CV32" s="4" t="str">
        <f t="shared" si="120"/>
        <v>CV$28</v>
      </c>
      <c r="CW32" s="4" t="str">
        <f t="shared" si="120"/>
        <v>CW$28</v>
      </c>
      <c r="CX32" s="4" t="str">
        <f t="shared" si="120"/>
        <v>CX$28</v>
      </c>
      <c r="CY32" s="4" t="str">
        <f t="shared" si="120"/>
        <v>CY$28</v>
      </c>
      <c r="CZ32" s="4" t="str">
        <f t="shared" si="120"/>
        <v>CZ$28</v>
      </c>
      <c r="DA32" s="4" t="str">
        <f t="shared" si="120"/>
        <v>DA$28</v>
      </c>
      <c r="DB32" s="4" t="str">
        <f t="shared" si="120"/>
        <v>DB$28</v>
      </c>
      <c r="DC32" s="4" t="str">
        <f t="shared" si="120"/>
        <v>DC$28</v>
      </c>
      <c r="DD32" s="4" t="str">
        <f t="shared" si="120"/>
        <v>DD$28</v>
      </c>
      <c r="DE32" s="4" t="str">
        <f t="shared" si="120"/>
        <v>DE$28</v>
      </c>
      <c r="DF32" s="4" t="str">
        <f t="shared" si="120"/>
        <v>DF$28</v>
      </c>
      <c r="DG32" s="4" t="str">
        <f t="shared" si="120"/>
        <v>DG$28</v>
      </c>
      <c r="DH32" s="4" t="str">
        <f t="shared" si="120"/>
        <v>DH$28</v>
      </c>
      <c r="DI32" s="4" t="str">
        <f t="shared" si="120"/>
        <v>DI$28</v>
      </c>
      <c r="DJ32" s="4" t="str">
        <f t="shared" si="120"/>
        <v>DJ$28</v>
      </c>
      <c r="DK32" s="4" t="str">
        <f t="shared" si="120"/>
        <v>DK$28</v>
      </c>
      <c r="DL32" s="4" t="str">
        <f t="shared" si="120"/>
        <v>DL$28</v>
      </c>
    </row>
    <row r="33" spans="1:116" x14ac:dyDescent="0.4">
      <c r="B33" t="s">
        <v>332</v>
      </c>
      <c r="D33" t="s">
        <v>760</v>
      </c>
      <c r="E33" s="8" t="str">
        <f t="shared" si="117"/>
        <v>33 SALES-PV</v>
      </c>
      <c r="G33" s="128" t="s">
        <v>333</v>
      </c>
      <c r="H33" s="56"/>
      <c r="I33" s="79"/>
      <c r="J33" s="79"/>
      <c r="K33" s="15"/>
      <c r="L33" s="15"/>
      <c r="M33" s="15"/>
      <c r="N33" s="15"/>
      <c r="O33" s="15"/>
      <c r="P33" s="15"/>
      <c r="R33" s="15"/>
      <c r="S33" s="179" t="str">
        <f t="shared" ref="S33:CD34" si="121">S20</f>
        <v>$S$16</v>
      </c>
      <c r="T33" s="179" t="str">
        <f t="shared" si="121"/>
        <v>$T$16</v>
      </c>
      <c r="U33" s="179" t="str">
        <f t="shared" si="121"/>
        <v>$U$16</v>
      </c>
      <c r="V33" s="179" t="str">
        <f t="shared" si="121"/>
        <v>$V$16</v>
      </c>
      <c r="W33" s="179" t="str">
        <f t="shared" si="121"/>
        <v>$W$16</v>
      </c>
      <c r="X33" s="179" t="str">
        <f t="shared" si="121"/>
        <v>$X$16</v>
      </c>
      <c r="Y33" s="179" t="str">
        <f t="shared" si="121"/>
        <v>$Y$16</v>
      </c>
      <c r="Z33" s="179" t="str">
        <f t="shared" si="121"/>
        <v>$Z$16</v>
      </c>
      <c r="AA33" s="179" t="str">
        <f t="shared" si="121"/>
        <v>$AA$16</v>
      </c>
      <c r="AB33" s="179" t="str">
        <f t="shared" si="121"/>
        <v>$AB$16</v>
      </c>
      <c r="AC33" s="179" t="str">
        <f t="shared" si="121"/>
        <v>$AC$16</v>
      </c>
      <c r="AD33" s="179" t="str">
        <f t="shared" si="121"/>
        <v>$AD$16</v>
      </c>
      <c r="AE33" s="179" t="str">
        <f t="shared" si="121"/>
        <v>$AE$16</v>
      </c>
      <c r="AF33" s="179" t="str">
        <f t="shared" si="121"/>
        <v>$AF$16</v>
      </c>
      <c r="AG33" s="179" t="str">
        <f t="shared" si="121"/>
        <v>$AG$16</v>
      </c>
      <c r="AH33" s="179" t="str">
        <f t="shared" si="121"/>
        <v>$AH$16</v>
      </c>
      <c r="AI33" s="179" t="str">
        <f t="shared" si="121"/>
        <v>$AI$16</v>
      </c>
      <c r="AJ33" s="179" t="str">
        <f t="shared" si="121"/>
        <v>$AJ$16</v>
      </c>
      <c r="AK33" s="179" t="str">
        <f t="shared" si="121"/>
        <v>$AK$16</v>
      </c>
      <c r="AL33" s="179" t="str">
        <f t="shared" si="121"/>
        <v>$AL$16</v>
      </c>
      <c r="AM33" s="179" t="str">
        <f t="shared" si="121"/>
        <v>$AM$16</v>
      </c>
      <c r="AN33" s="179" t="str">
        <f t="shared" si="121"/>
        <v>$AN$16</v>
      </c>
      <c r="AO33" s="179" t="str">
        <f t="shared" si="121"/>
        <v>$AO$16</v>
      </c>
      <c r="AP33" s="179" t="str">
        <f t="shared" si="121"/>
        <v>$AP$16</v>
      </c>
      <c r="AQ33" s="179" t="str">
        <f t="shared" si="121"/>
        <v>$AQ$16</v>
      </c>
      <c r="AR33" s="179" t="str">
        <f t="shared" si="121"/>
        <v>$AR$16</v>
      </c>
      <c r="AS33" s="179" t="str">
        <f t="shared" si="121"/>
        <v>$AS$16</v>
      </c>
      <c r="AT33" s="179" t="str">
        <f t="shared" si="121"/>
        <v>$AT$16</v>
      </c>
      <c r="AU33" s="179" t="str">
        <f t="shared" si="121"/>
        <v>$AU$16</v>
      </c>
      <c r="AV33" s="179" t="str">
        <f t="shared" si="121"/>
        <v>$AV$16</v>
      </c>
      <c r="AW33" s="179" t="str">
        <f t="shared" si="121"/>
        <v>$AW$16</v>
      </c>
      <c r="AX33" s="179" t="str">
        <f t="shared" si="121"/>
        <v>$AX$16</v>
      </c>
      <c r="AY33" s="179" t="str">
        <f t="shared" si="121"/>
        <v>$AY$16</v>
      </c>
      <c r="AZ33" s="179" t="str">
        <f t="shared" si="121"/>
        <v>$AZ$16</v>
      </c>
      <c r="BA33" s="179" t="str">
        <f t="shared" si="121"/>
        <v>$BA$16</v>
      </c>
      <c r="BB33" s="179" t="str">
        <f t="shared" si="121"/>
        <v>$BB$16</v>
      </c>
      <c r="BC33" s="179" t="str">
        <f t="shared" si="121"/>
        <v>$BC$16</v>
      </c>
      <c r="BD33" s="179" t="str">
        <f t="shared" si="121"/>
        <v>$BD$16</v>
      </c>
      <c r="BE33" s="179" t="str">
        <f t="shared" si="121"/>
        <v>$BE$16</v>
      </c>
      <c r="BF33" s="179" t="str">
        <f t="shared" si="121"/>
        <v>$BF$16</v>
      </c>
      <c r="BG33" s="179" t="str">
        <f t="shared" si="121"/>
        <v>$BG$16</v>
      </c>
      <c r="BH33" s="179" t="str">
        <f t="shared" si="121"/>
        <v>$BH$16</v>
      </c>
      <c r="BI33" s="179" t="str">
        <f t="shared" si="121"/>
        <v>$BI$16</v>
      </c>
      <c r="BJ33" s="179" t="str">
        <f t="shared" si="121"/>
        <v>$BJ$16</v>
      </c>
      <c r="BK33" s="179" t="str">
        <f t="shared" si="121"/>
        <v>$BK$16</v>
      </c>
      <c r="BL33" s="179" t="str">
        <f t="shared" si="121"/>
        <v>$BL$16</v>
      </c>
      <c r="BM33" s="179" t="str">
        <f t="shared" si="121"/>
        <v>$BM$16</v>
      </c>
      <c r="BN33" s="179" t="str">
        <f t="shared" si="121"/>
        <v>$BN$16</v>
      </c>
      <c r="BO33" s="179" t="str">
        <f t="shared" si="121"/>
        <v>$BO$16</v>
      </c>
      <c r="BP33" s="179" t="str">
        <f t="shared" si="121"/>
        <v>$BP$16</v>
      </c>
      <c r="BQ33" s="179" t="str">
        <f t="shared" si="121"/>
        <v>$BQ$16</v>
      </c>
      <c r="BR33" s="179" t="str">
        <f t="shared" si="121"/>
        <v>$BR$16</v>
      </c>
      <c r="BS33" s="179" t="str">
        <f t="shared" si="121"/>
        <v>$BS$16</v>
      </c>
      <c r="BT33" s="179" t="str">
        <f t="shared" si="121"/>
        <v>$BT$16</v>
      </c>
      <c r="BU33" s="179" t="str">
        <f t="shared" si="121"/>
        <v>$BU$16</v>
      </c>
      <c r="BV33" s="179" t="str">
        <f t="shared" si="121"/>
        <v>$BV$16</v>
      </c>
      <c r="BW33" s="179" t="str">
        <f t="shared" si="121"/>
        <v>$BW$16</v>
      </c>
      <c r="BX33" s="179" t="str">
        <f t="shared" si="121"/>
        <v>$BX$16</v>
      </c>
      <c r="BY33" s="179" t="str">
        <f t="shared" si="121"/>
        <v>$BY$16</v>
      </c>
      <c r="BZ33" s="179" t="str">
        <f t="shared" si="121"/>
        <v>$BZ$16</v>
      </c>
      <c r="CA33" s="179" t="str">
        <f t="shared" si="121"/>
        <v>$CA$16</v>
      </c>
      <c r="CB33" s="179" t="str">
        <f t="shared" si="121"/>
        <v>$CB$16</v>
      </c>
      <c r="CC33" s="179" t="str">
        <f t="shared" si="121"/>
        <v>$CC$16</v>
      </c>
      <c r="CD33" s="179" t="str">
        <f t="shared" si="121"/>
        <v>$CD$16</v>
      </c>
      <c r="CE33" s="179" t="str">
        <f t="shared" ref="CE33:CL34" si="122">CE20</f>
        <v>$CE$16</v>
      </c>
      <c r="CF33" s="179" t="str">
        <f t="shared" si="122"/>
        <v>$CF$16</v>
      </c>
      <c r="CG33" s="179" t="str">
        <f t="shared" si="122"/>
        <v>$CG$16</v>
      </c>
      <c r="CH33" s="179" t="str">
        <f t="shared" si="122"/>
        <v>$CH$16</v>
      </c>
      <c r="CI33" s="179" t="str">
        <f t="shared" si="122"/>
        <v>$CI$16</v>
      </c>
      <c r="CJ33" s="179" t="str">
        <f t="shared" si="122"/>
        <v>$CJ$16</v>
      </c>
      <c r="CK33" s="179" t="str">
        <f t="shared" si="122"/>
        <v>$CK$16</v>
      </c>
      <c r="CL33" s="179" t="str">
        <f t="shared" si="122"/>
        <v>$CL$16</v>
      </c>
      <c r="CN33" s="79"/>
      <c r="CO33" s="179" t="str">
        <f t="shared" ref="CO33:DL34" si="123">CO20</f>
        <v>$CO$16</v>
      </c>
      <c r="CP33" s="179" t="str">
        <f t="shared" si="123"/>
        <v>$CP$16</v>
      </c>
      <c r="CQ33" s="179" t="str">
        <f t="shared" si="123"/>
        <v>$CQ$16</v>
      </c>
      <c r="CR33" s="179" t="str">
        <f t="shared" si="123"/>
        <v>$CR$16</v>
      </c>
      <c r="CS33" s="179" t="str">
        <f t="shared" si="123"/>
        <v>$CS$16</v>
      </c>
      <c r="CT33" s="179" t="str">
        <f t="shared" si="123"/>
        <v>$CT$16</v>
      </c>
      <c r="CU33" s="179" t="str">
        <f t="shared" si="123"/>
        <v>$CU$16</v>
      </c>
      <c r="CV33" s="179" t="str">
        <f t="shared" si="123"/>
        <v>$CV$16</v>
      </c>
      <c r="CW33" s="179" t="str">
        <f t="shared" si="123"/>
        <v>$CW$16</v>
      </c>
      <c r="CX33" s="179" t="str">
        <f t="shared" si="123"/>
        <v>$CX$16</v>
      </c>
      <c r="CY33" s="179" t="str">
        <f t="shared" si="123"/>
        <v>$CY$16</v>
      </c>
      <c r="CZ33" s="179" t="str">
        <f t="shared" si="123"/>
        <v>$CZ$16</v>
      </c>
      <c r="DA33" s="179" t="str">
        <f t="shared" si="123"/>
        <v>$DA$16</v>
      </c>
      <c r="DB33" s="179" t="str">
        <f t="shared" si="123"/>
        <v>$DB$16</v>
      </c>
      <c r="DC33" s="179" t="str">
        <f t="shared" si="123"/>
        <v>$DC$16</v>
      </c>
      <c r="DD33" s="179" t="str">
        <f t="shared" si="123"/>
        <v>$DD$16</v>
      </c>
      <c r="DE33" s="179" t="str">
        <f t="shared" si="123"/>
        <v>$DE$16</v>
      </c>
      <c r="DF33" s="179" t="str">
        <f t="shared" si="123"/>
        <v>$DF$16</v>
      </c>
      <c r="DG33" s="179" t="str">
        <f t="shared" si="123"/>
        <v>$DG$16</v>
      </c>
      <c r="DH33" s="179" t="str">
        <f t="shared" si="123"/>
        <v>$DH$16</v>
      </c>
      <c r="DI33" s="179" t="str">
        <f t="shared" si="123"/>
        <v>$DI$16</v>
      </c>
      <c r="DJ33" s="179" t="str">
        <f t="shared" si="123"/>
        <v>$DJ$16</v>
      </c>
      <c r="DK33" s="179" t="str">
        <f t="shared" si="123"/>
        <v>$DK$16</v>
      </c>
      <c r="DL33" s="179" t="str">
        <f t="shared" si="123"/>
        <v>$DL$16</v>
      </c>
    </row>
    <row r="34" spans="1:116" x14ac:dyDescent="0.4">
      <c r="B34" t="s">
        <v>332</v>
      </c>
      <c r="D34" t="s">
        <v>760</v>
      </c>
      <c r="E34" s="8" t="str">
        <f t="shared" si="117"/>
        <v>34 SALES-PV</v>
      </c>
      <c r="G34" s="8" t="str">
        <f>G21</f>
        <v>Secondary label</v>
      </c>
      <c r="H34" s="12"/>
      <c r="I34" s="60"/>
      <c r="J34" s="60"/>
      <c r="K34" s="15"/>
      <c r="L34" s="15"/>
      <c r="M34" s="15"/>
      <c r="N34" s="15"/>
      <c r="O34" s="15"/>
      <c r="P34" s="15"/>
      <c r="R34" s="15"/>
      <c r="S34" s="179">
        <f t="shared" si="121"/>
        <v>0</v>
      </c>
      <c r="T34" s="179">
        <f t="shared" si="121"/>
        <v>0</v>
      </c>
      <c r="U34" s="179">
        <f t="shared" si="121"/>
        <v>0</v>
      </c>
      <c r="V34" s="179">
        <f t="shared" si="121"/>
        <v>0</v>
      </c>
      <c r="W34" s="179">
        <f t="shared" si="121"/>
        <v>0</v>
      </c>
      <c r="X34" s="179">
        <f t="shared" si="121"/>
        <v>0</v>
      </c>
      <c r="Y34" s="179">
        <f t="shared" si="121"/>
        <v>0</v>
      </c>
      <c r="Z34" s="179">
        <f t="shared" si="121"/>
        <v>0</v>
      </c>
      <c r="AA34" s="179">
        <f t="shared" si="121"/>
        <v>0</v>
      </c>
      <c r="AB34" s="179">
        <f t="shared" si="121"/>
        <v>0</v>
      </c>
      <c r="AC34" s="179">
        <f t="shared" si="121"/>
        <v>0</v>
      </c>
      <c r="AD34" s="179">
        <f t="shared" si="121"/>
        <v>0</v>
      </c>
      <c r="AE34" s="179">
        <f t="shared" si="121"/>
        <v>0</v>
      </c>
      <c r="AF34" s="179">
        <f t="shared" si="121"/>
        <v>0</v>
      </c>
      <c r="AG34" s="179">
        <f t="shared" si="121"/>
        <v>0</v>
      </c>
      <c r="AH34" s="179">
        <f t="shared" si="121"/>
        <v>0</v>
      </c>
      <c r="AI34" s="179">
        <f t="shared" si="121"/>
        <v>0</v>
      </c>
      <c r="AJ34" s="179">
        <f t="shared" si="121"/>
        <v>0</v>
      </c>
      <c r="AK34" s="179">
        <f t="shared" si="121"/>
        <v>0</v>
      </c>
      <c r="AL34" s="179">
        <f t="shared" si="121"/>
        <v>0</v>
      </c>
      <c r="AM34" s="179">
        <f t="shared" si="121"/>
        <v>0</v>
      </c>
      <c r="AN34" s="179">
        <f t="shared" si="121"/>
        <v>0</v>
      </c>
      <c r="AO34" s="179">
        <f t="shared" si="121"/>
        <v>0</v>
      </c>
      <c r="AP34" s="179">
        <f t="shared" si="121"/>
        <v>0</v>
      </c>
      <c r="AQ34" s="179">
        <f t="shared" si="121"/>
        <v>0</v>
      </c>
      <c r="AR34" s="179">
        <f t="shared" si="121"/>
        <v>0</v>
      </c>
      <c r="AS34" s="179">
        <f t="shared" si="121"/>
        <v>0</v>
      </c>
      <c r="AT34" s="179">
        <f t="shared" si="121"/>
        <v>0</v>
      </c>
      <c r="AU34" s="179">
        <f t="shared" si="121"/>
        <v>0</v>
      </c>
      <c r="AV34" s="179">
        <f t="shared" si="121"/>
        <v>0</v>
      </c>
      <c r="AW34" s="179">
        <f t="shared" si="121"/>
        <v>0</v>
      </c>
      <c r="AX34" s="179">
        <f t="shared" si="121"/>
        <v>0</v>
      </c>
      <c r="AY34" s="179">
        <f t="shared" si="121"/>
        <v>0</v>
      </c>
      <c r="AZ34" s="179">
        <f t="shared" si="121"/>
        <v>0</v>
      </c>
      <c r="BA34" s="179">
        <f t="shared" si="121"/>
        <v>0</v>
      </c>
      <c r="BB34" s="179">
        <f t="shared" si="121"/>
        <v>0</v>
      </c>
      <c r="BC34" s="179">
        <f t="shared" si="121"/>
        <v>0</v>
      </c>
      <c r="BD34" s="179">
        <f t="shared" si="121"/>
        <v>0</v>
      </c>
      <c r="BE34" s="179">
        <f t="shared" si="121"/>
        <v>0</v>
      </c>
      <c r="BF34" s="179">
        <f t="shared" si="121"/>
        <v>0</v>
      </c>
      <c r="BG34" s="179">
        <f t="shared" si="121"/>
        <v>0</v>
      </c>
      <c r="BH34" s="179">
        <f t="shared" si="121"/>
        <v>0</v>
      </c>
      <c r="BI34" s="179">
        <f t="shared" si="121"/>
        <v>0</v>
      </c>
      <c r="BJ34" s="179">
        <f t="shared" si="121"/>
        <v>0</v>
      </c>
      <c r="BK34" s="179">
        <f t="shared" si="121"/>
        <v>0</v>
      </c>
      <c r="BL34" s="179">
        <f t="shared" si="121"/>
        <v>0</v>
      </c>
      <c r="BM34" s="179">
        <f t="shared" si="121"/>
        <v>0</v>
      </c>
      <c r="BN34" s="179">
        <f t="shared" si="121"/>
        <v>0</v>
      </c>
      <c r="BO34" s="179">
        <f t="shared" si="121"/>
        <v>0</v>
      </c>
      <c r="BP34" s="179">
        <f t="shared" si="121"/>
        <v>0</v>
      </c>
      <c r="BQ34" s="179">
        <f t="shared" si="121"/>
        <v>0</v>
      </c>
      <c r="BR34" s="179">
        <f t="shared" si="121"/>
        <v>0</v>
      </c>
      <c r="BS34" s="179">
        <f t="shared" si="121"/>
        <v>0</v>
      </c>
      <c r="BT34" s="179">
        <f t="shared" si="121"/>
        <v>0</v>
      </c>
      <c r="BU34" s="179">
        <f t="shared" si="121"/>
        <v>0</v>
      </c>
      <c r="BV34" s="179">
        <f t="shared" si="121"/>
        <v>0</v>
      </c>
      <c r="BW34" s="179">
        <f t="shared" si="121"/>
        <v>0</v>
      </c>
      <c r="BX34" s="179">
        <f t="shared" si="121"/>
        <v>0</v>
      </c>
      <c r="BY34" s="179">
        <f t="shared" si="121"/>
        <v>0</v>
      </c>
      <c r="BZ34" s="179">
        <f t="shared" si="121"/>
        <v>0</v>
      </c>
      <c r="CA34" s="179">
        <f t="shared" si="121"/>
        <v>0</v>
      </c>
      <c r="CB34" s="179">
        <f t="shared" si="121"/>
        <v>0</v>
      </c>
      <c r="CC34" s="179">
        <f t="shared" si="121"/>
        <v>0</v>
      </c>
      <c r="CD34" s="179">
        <f t="shared" si="121"/>
        <v>0</v>
      </c>
      <c r="CE34" s="179">
        <f t="shared" si="122"/>
        <v>0</v>
      </c>
      <c r="CF34" s="179">
        <f t="shared" si="122"/>
        <v>0</v>
      </c>
      <c r="CG34" s="179">
        <f t="shared" si="122"/>
        <v>0</v>
      </c>
      <c r="CH34" s="179">
        <f t="shared" si="122"/>
        <v>0</v>
      </c>
      <c r="CI34" s="179">
        <f t="shared" si="122"/>
        <v>0</v>
      </c>
      <c r="CJ34" s="179">
        <f t="shared" si="122"/>
        <v>0</v>
      </c>
      <c r="CK34" s="179">
        <f t="shared" si="122"/>
        <v>0</v>
      </c>
      <c r="CL34" s="179">
        <f t="shared" si="122"/>
        <v>0</v>
      </c>
      <c r="CN34" s="60"/>
      <c r="CO34" s="179">
        <f t="shared" si="123"/>
        <v>0</v>
      </c>
      <c r="CP34" s="179">
        <f t="shared" si="123"/>
        <v>0</v>
      </c>
      <c r="CQ34" s="179">
        <f t="shared" si="123"/>
        <v>0</v>
      </c>
      <c r="CR34" s="179">
        <f t="shared" si="123"/>
        <v>0</v>
      </c>
      <c r="CS34" s="179">
        <f t="shared" si="123"/>
        <v>0</v>
      </c>
      <c r="CT34" s="179">
        <f t="shared" si="123"/>
        <v>0</v>
      </c>
      <c r="CU34" s="179">
        <f t="shared" si="123"/>
        <v>0</v>
      </c>
      <c r="CV34" s="179">
        <f t="shared" si="123"/>
        <v>0</v>
      </c>
      <c r="CW34" s="179">
        <f t="shared" si="123"/>
        <v>0</v>
      </c>
      <c r="CX34" s="179">
        <f t="shared" si="123"/>
        <v>0</v>
      </c>
      <c r="CY34" s="179">
        <f t="shared" si="123"/>
        <v>0</v>
      </c>
      <c r="CZ34" s="179">
        <f t="shared" si="123"/>
        <v>0</v>
      </c>
      <c r="DA34" s="179">
        <f t="shared" si="123"/>
        <v>0</v>
      </c>
      <c r="DB34" s="179">
        <f t="shared" si="123"/>
        <v>0</v>
      </c>
      <c r="DC34" s="179">
        <f t="shared" si="123"/>
        <v>0</v>
      </c>
      <c r="DD34" s="179">
        <f t="shared" si="123"/>
        <v>0</v>
      </c>
      <c r="DE34" s="179">
        <f t="shared" si="123"/>
        <v>0</v>
      </c>
      <c r="DF34" s="179">
        <f t="shared" si="123"/>
        <v>0</v>
      </c>
      <c r="DG34" s="179">
        <f t="shared" si="123"/>
        <v>0</v>
      </c>
      <c r="DH34" s="179">
        <f t="shared" si="123"/>
        <v>0</v>
      </c>
      <c r="DI34" s="179">
        <f t="shared" si="123"/>
        <v>0</v>
      </c>
      <c r="DJ34" s="179">
        <f t="shared" si="123"/>
        <v>0</v>
      </c>
      <c r="DK34" s="179">
        <f t="shared" si="123"/>
        <v>0</v>
      </c>
      <c r="DL34" s="179">
        <f t="shared" si="123"/>
        <v>0</v>
      </c>
    </row>
    <row r="35" spans="1:116" x14ac:dyDescent="0.4">
      <c r="B35" t="s">
        <v>332</v>
      </c>
      <c r="D35" t="s">
        <v>760</v>
      </c>
      <c r="E35" s="8" t="str">
        <f t="shared" si="117"/>
        <v>35 SALES-PV</v>
      </c>
      <c r="G35" s="8" t="str">
        <f>G22</f>
        <v>Secondary unit</v>
      </c>
      <c r="H35" s="12"/>
      <c r="I35" s="60"/>
      <c r="J35" s="60"/>
      <c r="K35" s="15"/>
      <c r="L35" s="15"/>
      <c r="M35" s="15"/>
      <c r="N35" s="15"/>
      <c r="O35" s="15"/>
      <c r="P35" s="15"/>
      <c r="R35" s="15"/>
      <c r="S35" s="179"/>
      <c r="T35" s="179"/>
      <c r="U35" s="179"/>
      <c r="V35" s="179"/>
      <c r="W35" s="179"/>
      <c r="X35" s="179"/>
      <c r="Y35" s="179"/>
      <c r="Z35" s="179"/>
      <c r="AA35" s="179"/>
      <c r="AB35" s="179"/>
      <c r="AC35" s="179"/>
      <c r="AD35" s="179"/>
      <c r="AE35" s="179"/>
      <c r="AF35" s="179"/>
      <c r="AG35" s="179"/>
      <c r="AH35" s="179"/>
      <c r="AI35" s="179"/>
      <c r="AJ35" s="179"/>
      <c r="AK35" s="179"/>
      <c r="AL35" s="179"/>
      <c r="AM35" s="179"/>
      <c r="AN35" s="179"/>
      <c r="AO35" s="179"/>
      <c r="AP35" s="179"/>
      <c r="AQ35" s="179"/>
      <c r="AR35" s="179"/>
      <c r="AS35" s="179"/>
      <c r="AT35" s="179"/>
      <c r="AU35" s="179"/>
      <c r="AV35" s="179"/>
      <c r="AW35" s="179"/>
      <c r="AX35" s="179"/>
      <c r="AY35" s="179"/>
      <c r="AZ35" s="179"/>
      <c r="BA35" s="179"/>
      <c r="BB35" s="179"/>
      <c r="BC35" s="179"/>
      <c r="BD35" s="179"/>
      <c r="BE35" s="179"/>
      <c r="BF35" s="179"/>
      <c r="BG35" s="179"/>
      <c r="BH35" s="179"/>
      <c r="BI35" s="179"/>
      <c r="BJ35" s="179"/>
      <c r="BK35" s="179"/>
      <c r="BL35" s="179"/>
      <c r="BM35" s="179"/>
      <c r="BN35" s="179"/>
      <c r="BO35" s="179"/>
      <c r="BP35" s="179"/>
      <c r="BQ35" s="179"/>
      <c r="BR35" s="179"/>
      <c r="BS35" s="179"/>
      <c r="BT35" s="179"/>
      <c r="BU35" s="179"/>
      <c r="BV35" s="179"/>
      <c r="BW35" s="179"/>
      <c r="BX35" s="179"/>
      <c r="BY35" s="179"/>
      <c r="BZ35" s="179"/>
      <c r="CA35" s="179"/>
      <c r="CB35" s="179"/>
      <c r="CC35" s="179"/>
      <c r="CD35" s="179"/>
      <c r="CE35" s="179"/>
      <c r="CF35" s="179"/>
      <c r="CG35" s="179"/>
      <c r="CH35" s="179"/>
      <c r="CI35" s="179"/>
      <c r="CJ35" s="179"/>
      <c r="CK35" s="179"/>
      <c r="CL35" s="179"/>
      <c r="CN35" s="60"/>
      <c r="CO35" s="179"/>
      <c r="CP35" s="179"/>
      <c r="CQ35" s="179"/>
      <c r="CR35" s="179"/>
      <c r="CS35" s="179"/>
      <c r="CT35" s="179"/>
      <c r="CU35" s="179"/>
      <c r="CV35" s="179"/>
      <c r="CW35" s="179"/>
      <c r="CX35" s="179"/>
      <c r="CY35" s="179"/>
      <c r="CZ35" s="179"/>
      <c r="DA35" s="179"/>
      <c r="DB35" s="179"/>
      <c r="DC35" s="179"/>
      <c r="DD35" s="179"/>
      <c r="DE35" s="179"/>
      <c r="DF35" s="179"/>
      <c r="DG35" s="179"/>
      <c r="DH35" s="179"/>
      <c r="DI35" s="179"/>
      <c r="DJ35" s="179"/>
      <c r="DK35" s="179"/>
      <c r="DL35" s="179"/>
    </row>
    <row r="36" spans="1:116" x14ac:dyDescent="0.4">
      <c r="B36" t="s">
        <v>332</v>
      </c>
      <c r="D36" t="s">
        <v>760</v>
      </c>
      <c r="E36" s="8" t="str">
        <f t="shared" si="117"/>
        <v>36 SALES-PV</v>
      </c>
      <c r="G36" s="8" t="str">
        <f>G23</f>
        <v>Secondary revenue driver</v>
      </c>
      <c r="H36" s="12"/>
      <c r="I36" s="60"/>
      <c r="J36" s="60"/>
      <c r="K36" s="15"/>
      <c r="L36" s="15"/>
      <c r="M36" s="15"/>
      <c r="N36" s="15"/>
      <c r="O36" s="15"/>
      <c r="P36" s="15"/>
      <c r="R36" s="15"/>
      <c r="S36" s="179">
        <f t="shared" ref="S36:CD37" si="124">S23</f>
        <v>0</v>
      </c>
      <c r="T36" s="179">
        <f t="shared" si="124"/>
        <v>0</v>
      </c>
      <c r="U36" s="179">
        <f t="shared" si="124"/>
        <v>0</v>
      </c>
      <c r="V36" s="179">
        <f t="shared" si="124"/>
        <v>0</v>
      </c>
      <c r="W36" s="179">
        <f t="shared" si="124"/>
        <v>0</v>
      </c>
      <c r="X36" s="179">
        <f t="shared" si="124"/>
        <v>0</v>
      </c>
      <c r="Y36" s="179">
        <f t="shared" si="124"/>
        <v>0</v>
      </c>
      <c r="Z36" s="179">
        <f t="shared" si="124"/>
        <v>0</v>
      </c>
      <c r="AA36" s="179">
        <f t="shared" si="124"/>
        <v>0</v>
      </c>
      <c r="AB36" s="179">
        <f t="shared" si="124"/>
        <v>0</v>
      </c>
      <c r="AC36" s="179">
        <f t="shared" si="124"/>
        <v>0</v>
      </c>
      <c r="AD36" s="179">
        <f t="shared" si="124"/>
        <v>0</v>
      </c>
      <c r="AE36" s="179">
        <f t="shared" si="124"/>
        <v>0</v>
      </c>
      <c r="AF36" s="179">
        <f t="shared" si="124"/>
        <v>0</v>
      </c>
      <c r="AG36" s="179">
        <f t="shared" si="124"/>
        <v>0</v>
      </c>
      <c r="AH36" s="179">
        <f t="shared" si="124"/>
        <v>0</v>
      </c>
      <c r="AI36" s="179">
        <f t="shared" si="124"/>
        <v>0</v>
      </c>
      <c r="AJ36" s="179">
        <f t="shared" si="124"/>
        <v>0</v>
      </c>
      <c r="AK36" s="179">
        <f t="shared" si="124"/>
        <v>0</v>
      </c>
      <c r="AL36" s="179">
        <f t="shared" si="124"/>
        <v>0</v>
      </c>
      <c r="AM36" s="179">
        <f t="shared" si="124"/>
        <v>0</v>
      </c>
      <c r="AN36" s="179">
        <f t="shared" si="124"/>
        <v>0</v>
      </c>
      <c r="AO36" s="179">
        <f t="shared" si="124"/>
        <v>0</v>
      </c>
      <c r="AP36" s="179">
        <f t="shared" si="124"/>
        <v>0</v>
      </c>
      <c r="AQ36" s="179">
        <f t="shared" si="124"/>
        <v>0</v>
      </c>
      <c r="AR36" s="179">
        <f t="shared" si="124"/>
        <v>0</v>
      </c>
      <c r="AS36" s="179">
        <f t="shared" si="124"/>
        <v>0</v>
      </c>
      <c r="AT36" s="179">
        <f t="shared" si="124"/>
        <v>0</v>
      </c>
      <c r="AU36" s="179">
        <f t="shared" si="124"/>
        <v>0</v>
      </c>
      <c r="AV36" s="179">
        <f t="shared" si="124"/>
        <v>0</v>
      </c>
      <c r="AW36" s="179">
        <f t="shared" si="124"/>
        <v>0</v>
      </c>
      <c r="AX36" s="179">
        <f t="shared" si="124"/>
        <v>0</v>
      </c>
      <c r="AY36" s="179">
        <f t="shared" si="124"/>
        <v>0</v>
      </c>
      <c r="AZ36" s="179">
        <f t="shared" si="124"/>
        <v>0</v>
      </c>
      <c r="BA36" s="179">
        <f t="shared" si="124"/>
        <v>0</v>
      </c>
      <c r="BB36" s="179">
        <f t="shared" si="124"/>
        <v>0</v>
      </c>
      <c r="BC36" s="179">
        <f t="shared" si="124"/>
        <v>0</v>
      </c>
      <c r="BD36" s="179">
        <f t="shared" si="124"/>
        <v>0</v>
      </c>
      <c r="BE36" s="179">
        <f t="shared" si="124"/>
        <v>0</v>
      </c>
      <c r="BF36" s="179">
        <f t="shared" si="124"/>
        <v>0</v>
      </c>
      <c r="BG36" s="179">
        <f t="shared" si="124"/>
        <v>0</v>
      </c>
      <c r="BH36" s="179">
        <f t="shared" si="124"/>
        <v>0</v>
      </c>
      <c r="BI36" s="179">
        <f t="shared" si="124"/>
        <v>0</v>
      </c>
      <c r="BJ36" s="179">
        <f t="shared" si="124"/>
        <v>0</v>
      </c>
      <c r="BK36" s="179">
        <f t="shared" si="124"/>
        <v>0</v>
      </c>
      <c r="BL36" s="179">
        <f t="shared" si="124"/>
        <v>0</v>
      </c>
      <c r="BM36" s="179">
        <f t="shared" si="124"/>
        <v>0</v>
      </c>
      <c r="BN36" s="179">
        <f t="shared" si="124"/>
        <v>0</v>
      </c>
      <c r="BO36" s="179">
        <f t="shared" si="124"/>
        <v>0</v>
      </c>
      <c r="BP36" s="179">
        <f t="shared" si="124"/>
        <v>0</v>
      </c>
      <c r="BQ36" s="179">
        <f t="shared" si="124"/>
        <v>0</v>
      </c>
      <c r="BR36" s="179">
        <f t="shared" si="124"/>
        <v>0</v>
      </c>
      <c r="BS36" s="179">
        <f t="shared" si="124"/>
        <v>0</v>
      </c>
      <c r="BT36" s="179">
        <f t="shared" si="124"/>
        <v>0</v>
      </c>
      <c r="BU36" s="179">
        <f t="shared" si="124"/>
        <v>0</v>
      </c>
      <c r="BV36" s="179">
        <f t="shared" si="124"/>
        <v>0</v>
      </c>
      <c r="BW36" s="179">
        <f t="shared" si="124"/>
        <v>0</v>
      </c>
      <c r="BX36" s="179">
        <f t="shared" si="124"/>
        <v>0</v>
      </c>
      <c r="BY36" s="179">
        <f t="shared" si="124"/>
        <v>0</v>
      </c>
      <c r="BZ36" s="179">
        <f t="shared" si="124"/>
        <v>0</v>
      </c>
      <c r="CA36" s="179">
        <f t="shared" si="124"/>
        <v>0</v>
      </c>
      <c r="CB36" s="179">
        <f t="shared" si="124"/>
        <v>0</v>
      </c>
      <c r="CC36" s="179">
        <f t="shared" si="124"/>
        <v>0</v>
      </c>
      <c r="CD36" s="179">
        <f t="shared" si="124"/>
        <v>0</v>
      </c>
      <c r="CE36" s="179">
        <f t="shared" ref="CE36:CL37" si="125">CE23</f>
        <v>0</v>
      </c>
      <c r="CF36" s="179">
        <f t="shared" si="125"/>
        <v>0</v>
      </c>
      <c r="CG36" s="179">
        <f t="shared" si="125"/>
        <v>0</v>
      </c>
      <c r="CH36" s="179">
        <f t="shared" si="125"/>
        <v>0</v>
      </c>
      <c r="CI36" s="179">
        <f t="shared" si="125"/>
        <v>0</v>
      </c>
      <c r="CJ36" s="179">
        <f t="shared" si="125"/>
        <v>0</v>
      </c>
      <c r="CK36" s="179">
        <f t="shared" si="125"/>
        <v>0</v>
      </c>
      <c r="CL36" s="179">
        <f t="shared" si="125"/>
        <v>0</v>
      </c>
      <c r="CN36" s="60"/>
      <c r="CO36" s="179">
        <f t="shared" ref="CO36:DL37" si="126">CO23</f>
        <v>0</v>
      </c>
      <c r="CP36" s="179">
        <f t="shared" si="126"/>
        <v>0</v>
      </c>
      <c r="CQ36" s="179">
        <f t="shared" si="126"/>
        <v>0</v>
      </c>
      <c r="CR36" s="179">
        <f t="shared" si="126"/>
        <v>0</v>
      </c>
      <c r="CS36" s="179">
        <f t="shared" si="126"/>
        <v>0</v>
      </c>
      <c r="CT36" s="179">
        <f t="shared" si="126"/>
        <v>0</v>
      </c>
      <c r="CU36" s="179">
        <f t="shared" si="126"/>
        <v>0</v>
      </c>
      <c r="CV36" s="179">
        <f t="shared" si="126"/>
        <v>0</v>
      </c>
      <c r="CW36" s="179">
        <f t="shared" si="126"/>
        <v>0</v>
      </c>
      <c r="CX36" s="179">
        <f t="shared" si="126"/>
        <v>0</v>
      </c>
      <c r="CY36" s="179">
        <f t="shared" si="126"/>
        <v>0</v>
      </c>
      <c r="CZ36" s="179">
        <f t="shared" si="126"/>
        <v>0</v>
      </c>
      <c r="DA36" s="179">
        <f t="shared" si="126"/>
        <v>0</v>
      </c>
      <c r="DB36" s="179">
        <f t="shared" si="126"/>
        <v>0</v>
      </c>
      <c r="DC36" s="179">
        <f t="shared" si="126"/>
        <v>0</v>
      </c>
      <c r="DD36" s="179">
        <f t="shared" si="126"/>
        <v>0</v>
      </c>
      <c r="DE36" s="179">
        <f t="shared" si="126"/>
        <v>0</v>
      </c>
      <c r="DF36" s="179">
        <f t="shared" si="126"/>
        <v>0</v>
      </c>
      <c r="DG36" s="179">
        <f t="shared" si="126"/>
        <v>0</v>
      </c>
      <c r="DH36" s="179">
        <f t="shared" si="126"/>
        <v>0</v>
      </c>
      <c r="DI36" s="179">
        <f t="shared" si="126"/>
        <v>0</v>
      </c>
      <c r="DJ36" s="179">
        <f t="shared" si="126"/>
        <v>0</v>
      </c>
      <c r="DK36" s="179">
        <f t="shared" si="126"/>
        <v>0</v>
      </c>
      <c r="DL36" s="179">
        <f t="shared" si="126"/>
        <v>0</v>
      </c>
    </row>
    <row r="37" spans="1:116" x14ac:dyDescent="0.4">
      <c r="B37" t="s">
        <v>332</v>
      </c>
      <c r="D37" t="s">
        <v>760</v>
      </c>
      <c r="E37" s="8" t="str">
        <f t="shared" si="117"/>
        <v>37 SALES-PV</v>
      </c>
      <c r="G37" s="8" t="str">
        <f>G24</f>
        <v>Secondary volume driver</v>
      </c>
      <c r="H37" s="12"/>
      <c r="I37" s="60"/>
      <c r="J37" s="60"/>
      <c r="K37" s="15"/>
      <c r="L37" s="15"/>
      <c r="M37" s="15"/>
      <c r="N37" s="15"/>
      <c r="O37" s="15"/>
      <c r="P37" s="15"/>
      <c r="R37" s="15"/>
      <c r="S37" s="179">
        <f t="shared" si="124"/>
        <v>0</v>
      </c>
      <c r="T37" s="179">
        <f t="shared" si="124"/>
        <v>0</v>
      </c>
      <c r="U37" s="179">
        <f t="shared" si="124"/>
        <v>0</v>
      </c>
      <c r="V37" s="179">
        <f t="shared" si="124"/>
        <v>0</v>
      </c>
      <c r="W37" s="179">
        <f t="shared" si="124"/>
        <v>0</v>
      </c>
      <c r="X37" s="179">
        <f t="shared" si="124"/>
        <v>0</v>
      </c>
      <c r="Y37" s="179">
        <f t="shared" si="124"/>
        <v>0</v>
      </c>
      <c r="Z37" s="179">
        <f t="shared" si="124"/>
        <v>0</v>
      </c>
      <c r="AA37" s="179">
        <f t="shared" si="124"/>
        <v>0</v>
      </c>
      <c r="AB37" s="179">
        <f t="shared" si="124"/>
        <v>0</v>
      </c>
      <c r="AC37" s="179">
        <f t="shared" si="124"/>
        <v>0</v>
      </c>
      <c r="AD37" s="179">
        <f t="shared" si="124"/>
        <v>0</v>
      </c>
      <c r="AE37" s="179">
        <f t="shared" si="124"/>
        <v>0</v>
      </c>
      <c r="AF37" s="179">
        <f t="shared" si="124"/>
        <v>0</v>
      </c>
      <c r="AG37" s="179">
        <f t="shared" si="124"/>
        <v>0</v>
      </c>
      <c r="AH37" s="179">
        <f t="shared" si="124"/>
        <v>0</v>
      </c>
      <c r="AI37" s="179">
        <f t="shared" si="124"/>
        <v>0</v>
      </c>
      <c r="AJ37" s="179">
        <f t="shared" si="124"/>
        <v>0</v>
      </c>
      <c r="AK37" s="179">
        <f t="shared" si="124"/>
        <v>0</v>
      </c>
      <c r="AL37" s="179">
        <f t="shared" si="124"/>
        <v>0</v>
      </c>
      <c r="AM37" s="179">
        <f t="shared" si="124"/>
        <v>0</v>
      </c>
      <c r="AN37" s="179">
        <f t="shared" si="124"/>
        <v>0</v>
      </c>
      <c r="AO37" s="179">
        <f t="shared" si="124"/>
        <v>0</v>
      </c>
      <c r="AP37" s="179">
        <f t="shared" si="124"/>
        <v>0</v>
      </c>
      <c r="AQ37" s="179">
        <f t="shared" si="124"/>
        <v>0</v>
      </c>
      <c r="AR37" s="179">
        <f t="shared" si="124"/>
        <v>0</v>
      </c>
      <c r="AS37" s="179">
        <f t="shared" si="124"/>
        <v>0</v>
      </c>
      <c r="AT37" s="179">
        <f t="shared" si="124"/>
        <v>0</v>
      </c>
      <c r="AU37" s="179">
        <f t="shared" si="124"/>
        <v>0</v>
      </c>
      <c r="AV37" s="179">
        <f t="shared" si="124"/>
        <v>0</v>
      </c>
      <c r="AW37" s="179">
        <f t="shared" si="124"/>
        <v>0</v>
      </c>
      <c r="AX37" s="179">
        <f t="shared" si="124"/>
        <v>0</v>
      </c>
      <c r="AY37" s="179">
        <f t="shared" si="124"/>
        <v>0</v>
      </c>
      <c r="AZ37" s="179">
        <f t="shared" si="124"/>
        <v>0</v>
      </c>
      <c r="BA37" s="179">
        <f t="shared" si="124"/>
        <v>0</v>
      </c>
      <c r="BB37" s="179">
        <f t="shared" si="124"/>
        <v>0</v>
      </c>
      <c r="BC37" s="179">
        <f t="shared" si="124"/>
        <v>0</v>
      </c>
      <c r="BD37" s="179">
        <f t="shared" si="124"/>
        <v>0</v>
      </c>
      <c r="BE37" s="179">
        <f t="shared" si="124"/>
        <v>0</v>
      </c>
      <c r="BF37" s="179">
        <f t="shared" si="124"/>
        <v>0</v>
      </c>
      <c r="BG37" s="179">
        <f t="shared" si="124"/>
        <v>0</v>
      </c>
      <c r="BH37" s="179">
        <f t="shared" si="124"/>
        <v>0</v>
      </c>
      <c r="BI37" s="179">
        <f t="shared" si="124"/>
        <v>0</v>
      </c>
      <c r="BJ37" s="179">
        <f t="shared" si="124"/>
        <v>0</v>
      </c>
      <c r="BK37" s="179">
        <f t="shared" si="124"/>
        <v>0</v>
      </c>
      <c r="BL37" s="179">
        <f t="shared" si="124"/>
        <v>0</v>
      </c>
      <c r="BM37" s="179">
        <f t="shared" si="124"/>
        <v>0</v>
      </c>
      <c r="BN37" s="179">
        <f t="shared" si="124"/>
        <v>0</v>
      </c>
      <c r="BO37" s="179">
        <f t="shared" si="124"/>
        <v>0</v>
      </c>
      <c r="BP37" s="179">
        <f t="shared" si="124"/>
        <v>0</v>
      </c>
      <c r="BQ37" s="179">
        <f t="shared" si="124"/>
        <v>0</v>
      </c>
      <c r="BR37" s="179">
        <f t="shared" si="124"/>
        <v>0</v>
      </c>
      <c r="BS37" s="179">
        <f t="shared" si="124"/>
        <v>0</v>
      </c>
      <c r="BT37" s="179">
        <f t="shared" si="124"/>
        <v>0</v>
      </c>
      <c r="BU37" s="179">
        <f t="shared" si="124"/>
        <v>0</v>
      </c>
      <c r="BV37" s="179">
        <f t="shared" si="124"/>
        <v>0</v>
      </c>
      <c r="BW37" s="179">
        <f t="shared" si="124"/>
        <v>0</v>
      </c>
      <c r="BX37" s="179">
        <f t="shared" si="124"/>
        <v>0</v>
      </c>
      <c r="BY37" s="179">
        <f t="shared" si="124"/>
        <v>0</v>
      </c>
      <c r="BZ37" s="179">
        <f t="shared" si="124"/>
        <v>0</v>
      </c>
      <c r="CA37" s="179">
        <f t="shared" si="124"/>
        <v>0</v>
      </c>
      <c r="CB37" s="179">
        <f t="shared" si="124"/>
        <v>0</v>
      </c>
      <c r="CC37" s="179">
        <f t="shared" si="124"/>
        <v>0</v>
      </c>
      <c r="CD37" s="179">
        <f t="shared" si="124"/>
        <v>0</v>
      </c>
      <c r="CE37" s="179">
        <f t="shared" si="125"/>
        <v>0</v>
      </c>
      <c r="CF37" s="179">
        <f t="shared" si="125"/>
        <v>0</v>
      </c>
      <c r="CG37" s="179">
        <f t="shared" si="125"/>
        <v>0</v>
      </c>
      <c r="CH37" s="179">
        <f t="shared" si="125"/>
        <v>0</v>
      </c>
      <c r="CI37" s="179">
        <f t="shared" si="125"/>
        <v>0</v>
      </c>
      <c r="CJ37" s="179">
        <f t="shared" si="125"/>
        <v>0</v>
      </c>
      <c r="CK37" s="179">
        <f t="shared" si="125"/>
        <v>0</v>
      </c>
      <c r="CL37" s="179">
        <f t="shared" si="125"/>
        <v>0</v>
      </c>
      <c r="CN37" s="60"/>
      <c r="CO37" s="179">
        <f t="shared" si="126"/>
        <v>0</v>
      </c>
      <c r="CP37" s="179">
        <f t="shared" si="126"/>
        <v>0</v>
      </c>
      <c r="CQ37" s="179">
        <f t="shared" si="126"/>
        <v>0</v>
      </c>
      <c r="CR37" s="179">
        <f t="shared" si="126"/>
        <v>0</v>
      </c>
      <c r="CS37" s="179">
        <f t="shared" si="126"/>
        <v>0</v>
      </c>
      <c r="CT37" s="179">
        <f t="shared" si="126"/>
        <v>0</v>
      </c>
      <c r="CU37" s="179">
        <f t="shared" si="126"/>
        <v>0</v>
      </c>
      <c r="CV37" s="179">
        <f t="shared" si="126"/>
        <v>0</v>
      </c>
      <c r="CW37" s="179">
        <f t="shared" si="126"/>
        <v>0</v>
      </c>
      <c r="CX37" s="179">
        <f t="shared" si="126"/>
        <v>0</v>
      </c>
      <c r="CY37" s="179">
        <f t="shared" si="126"/>
        <v>0</v>
      </c>
      <c r="CZ37" s="179">
        <f t="shared" si="126"/>
        <v>0</v>
      </c>
      <c r="DA37" s="179">
        <f t="shared" si="126"/>
        <v>0</v>
      </c>
      <c r="DB37" s="179">
        <f t="shared" si="126"/>
        <v>0</v>
      </c>
      <c r="DC37" s="179">
        <f t="shared" si="126"/>
        <v>0</v>
      </c>
      <c r="DD37" s="179">
        <f t="shared" si="126"/>
        <v>0</v>
      </c>
      <c r="DE37" s="179">
        <f t="shared" si="126"/>
        <v>0</v>
      </c>
      <c r="DF37" s="179">
        <f t="shared" si="126"/>
        <v>0</v>
      </c>
      <c r="DG37" s="179">
        <f t="shared" si="126"/>
        <v>0</v>
      </c>
      <c r="DH37" s="179">
        <f t="shared" si="126"/>
        <v>0</v>
      </c>
      <c r="DI37" s="179">
        <f t="shared" si="126"/>
        <v>0</v>
      </c>
      <c r="DJ37" s="179">
        <f t="shared" si="126"/>
        <v>0</v>
      </c>
      <c r="DK37" s="179">
        <f t="shared" si="126"/>
        <v>0</v>
      </c>
      <c r="DL37" s="179">
        <f t="shared" si="126"/>
        <v>0</v>
      </c>
    </row>
    <row r="38" spans="1:116" x14ac:dyDescent="0.4">
      <c r="A38" s="31" t="s">
        <v>218</v>
      </c>
      <c r="B38" s="31" t="s">
        <v>81</v>
      </c>
      <c r="C38" s="31"/>
      <c r="D38" t="s">
        <v>839</v>
      </c>
      <c r="E38" s="8" t="str">
        <f t="shared" si="117"/>
        <v>38 DCSALESQUOTA-S</v>
      </c>
      <c r="F38" t="s">
        <v>847</v>
      </c>
      <c r="G38" s="66" t="s">
        <v>848</v>
      </c>
      <c r="H38" s="22"/>
      <c r="I38" s="299"/>
      <c r="J38" s="299"/>
      <c r="K38" s="22"/>
      <c r="L38" s="22"/>
      <c r="M38" s="22"/>
      <c r="N38" s="22"/>
      <c r="O38" s="22"/>
      <c r="P38" s="22"/>
      <c r="R38" s="66"/>
      <c r="S38" s="300"/>
      <c r="T38" s="300"/>
      <c r="U38" s="300"/>
      <c r="V38" s="300"/>
      <c r="W38" s="300"/>
      <c r="X38" s="300"/>
      <c r="Y38" s="300"/>
      <c r="Z38" s="300"/>
      <c r="AA38" s="300"/>
      <c r="AB38" s="300"/>
      <c r="AC38" s="300"/>
      <c r="AD38" s="300"/>
      <c r="AE38" s="300"/>
      <c r="AF38" s="300"/>
      <c r="AG38" s="300"/>
      <c r="AH38" s="300"/>
      <c r="AI38" s="300"/>
      <c r="AJ38" s="300"/>
      <c r="AK38" s="300"/>
      <c r="AL38" s="300"/>
      <c r="AM38" s="300"/>
      <c r="AN38" s="300"/>
      <c r="AO38" s="300"/>
      <c r="AP38" s="300"/>
      <c r="AQ38" s="300"/>
      <c r="AR38" s="300"/>
      <c r="AS38" s="300"/>
      <c r="AT38" s="300"/>
      <c r="AU38" s="300"/>
      <c r="AV38" s="300"/>
      <c r="AW38" s="300"/>
      <c r="AX38" s="300"/>
      <c r="AY38" s="300"/>
      <c r="AZ38" s="300"/>
      <c r="BA38" s="300"/>
      <c r="BB38" s="300"/>
      <c r="BC38" s="300"/>
      <c r="BD38" s="300"/>
      <c r="BE38" s="300"/>
      <c r="BF38" s="300"/>
      <c r="BG38" s="300"/>
      <c r="BH38" s="300"/>
      <c r="BI38" s="300"/>
      <c r="BJ38" s="300"/>
      <c r="BK38" s="300"/>
      <c r="BL38" s="300"/>
      <c r="BM38" s="300"/>
      <c r="BN38" s="300"/>
      <c r="BO38" s="300"/>
      <c r="BP38" s="300"/>
      <c r="BQ38" s="300"/>
      <c r="BR38" s="300"/>
      <c r="BS38" s="300"/>
      <c r="BT38" s="300"/>
      <c r="BU38" s="300"/>
      <c r="BV38" s="300"/>
      <c r="BW38" s="300"/>
      <c r="BX38" s="300"/>
      <c r="BY38" s="300"/>
      <c r="BZ38" s="300"/>
      <c r="CA38" s="300"/>
      <c r="CB38" s="300"/>
      <c r="CC38" s="300"/>
      <c r="CD38" s="300"/>
      <c r="CE38" s="300"/>
      <c r="CF38" s="300"/>
      <c r="CG38" s="300"/>
      <c r="CH38" s="300"/>
      <c r="CI38" s="300"/>
      <c r="CJ38" s="300"/>
      <c r="CK38" s="300"/>
      <c r="CL38" s="300"/>
      <c r="CM38" s="300"/>
      <c r="CN38" s="300"/>
      <c r="CO38" s="300"/>
      <c r="CP38" s="300"/>
      <c r="CQ38" s="300"/>
      <c r="CR38" s="300"/>
      <c r="CS38" s="300"/>
      <c r="CT38" s="300"/>
      <c r="CU38" s="300"/>
      <c r="CV38" s="300"/>
      <c r="CW38" s="300"/>
      <c r="CX38" s="300"/>
      <c r="CY38" s="300"/>
      <c r="CZ38" s="300"/>
      <c r="DA38" s="300"/>
      <c r="DB38" s="300"/>
      <c r="DC38" s="300"/>
      <c r="DD38" s="300"/>
      <c r="DE38" s="300"/>
      <c r="DF38" s="300"/>
      <c r="DG38" s="300"/>
      <c r="DH38" s="300"/>
      <c r="DI38" s="300"/>
      <c r="DJ38" s="300"/>
      <c r="DK38" s="300"/>
      <c r="DL38" s="300"/>
    </row>
    <row r="39" spans="1:116" s="363" customFormat="1" x14ac:dyDescent="0.4">
      <c r="A39" s="362"/>
      <c r="B39" t="str">
        <f t="shared" ref="B39:B41" si="127">E39</f>
        <v>39 DCSALESQUOTA-S</v>
      </c>
      <c r="C39" s="362"/>
      <c r="D39" t="s">
        <v>839</v>
      </c>
      <c r="E39" s="8" t="str">
        <f t="shared" si="117"/>
        <v>39 DCSALESQUOTA-S</v>
      </c>
      <c r="G39" s="364" t="s">
        <v>843</v>
      </c>
      <c r="H39" s="362"/>
      <c r="I39" s="365"/>
      <c r="J39" s="365"/>
      <c r="K39" s="362"/>
      <c r="L39" s="362"/>
      <c r="M39" s="362"/>
      <c r="N39" s="362"/>
      <c r="O39" s="362"/>
      <c r="P39" s="362"/>
      <c r="R39" s="366"/>
      <c r="S39" s="368" cm="1">
        <f t="array" aca="1" ref="S39" ca="1">+INDIRECT(S32)*12</f>
        <v>1000000.0000000001</v>
      </c>
      <c r="T39" s="368" cm="1">
        <f t="array" aca="1" ref="T39" ca="1">+INDIRECT(T32)*12</f>
        <v>1000000.0000000001</v>
      </c>
      <c r="U39" s="368" cm="1">
        <f t="array" aca="1" ref="U39" ca="1">+INDIRECT(U32)*12</f>
        <v>1000000.0000000001</v>
      </c>
      <c r="V39" s="368" cm="1">
        <f t="array" aca="1" ref="V39" ca="1">+INDIRECT(V32)*12</f>
        <v>1000000.0000000001</v>
      </c>
      <c r="W39" s="368" cm="1">
        <f t="array" aca="1" ref="W39" ca="1">+INDIRECT(W32)*12</f>
        <v>1000000.0000000001</v>
      </c>
      <c r="X39" s="368" cm="1">
        <f t="array" aca="1" ref="X39" ca="1">+INDIRECT(X32)*12</f>
        <v>1000000.0000000001</v>
      </c>
      <c r="Y39" s="368" cm="1">
        <f t="array" aca="1" ref="Y39" ca="1">+INDIRECT(Y32)*12</f>
        <v>1000000.0000000001</v>
      </c>
      <c r="Z39" s="368" cm="1">
        <f t="array" aca="1" ref="Z39" ca="1">+INDIRECT(Z32)*12</f>
        <v>1000000.0000000001</v>
      </c>
      <c r="AA39" s="368" cm="1">
        <f t="array" aca="1" ref="AA39" ca="1">+INDIRECT(AA32)*12</f>
        <v>1000000.0000000001</v>
      </c>
      <c r="AB39" s="368" cm="1">
        <f t="array" aca="1" ref="AB39" ca="1">+INDIRECT(AB32)*12</f>
        <v>1000000.0000000001</v>
      </c>
      <c r="AC39" s="368" cm="1">
        <f t="array" aca="1" ref="AC39" ca="1">+INDIRECT(AC32)*12</f>
        <v>1000000.0000000001</v>
      </c>
      <c r="AD39" s="368" cm="1">
        <f t="array" aca="1" ref="AD39" ca="1">+INDIRECT(AD32)*12</f>
        <v>1000000.0000000001</v>
      </c>
      <c r="AE39" s="368" cm="1">
        <f t="array" aca="1" ref="AE39" ca="1">+INDIRECT(AE32)*12</f>
        <v>2000000.0000000002</v>
      </c>
      <c r="AF39" s="368" cm="1">
        <f t="array" aca="1" ref="AF39" ca="1">+INDIRECT(AF32)*12</f>
        <v>2000000.0000000002</v>
      </c>
      <c r="AG39" s="368" cm="1">
        <f t="array" aca="1" ref="AG39" ca="1">+INDIRECT(AG32)*12</f>
        <v>2000000.0000000002</v>
      </c>
      <c r="AH39" s="368" cm="1">
        <f t="array" aca="1" ref="AH39" ca="1">+INDIRECT(AH32)*12</f>
        <v>2000000.0000000002</v>
      </c>
      <c r="AI39" s="368" cm="1">
        <f t="array" aca="1" ref="AI39" ca="1">+INDIRECT(AI32)*12</f>
        <v>2000000.0000000002</v>
      </c>
      <c r="AJ39" s="368" cm="1">
        <f t="array" aca="1" ref="AJ39" ca="1">+INDIRECT(AJ32)*12</f>
        <v>2000000.0000000002</v>
      </c>
      <c r="AK39" s="368" cm="1">
        <f t="array" aca="1" ref="AK39" ca="1">+INDIRECT(AK32)*12</f>
        <v>2000000.0000000002</v>
      </c>
      <c r="AL39" s="368" cm="1">
        <f t="array" aca="1" ref="AL39" ca="1">+INDIRECT(AL32)*12</f>
        <v>2000000.0000000002</v>
      </c>
      <c r="AM39" s="368" cm="1">
        <f t="array" aca="1" ref="AM39" ca="1">+INDIRECT(AM32)*12</f>
        <v>2000000.0000000002</v>
      </c>
      <c r="AN39" s="368" cm="1">
        <f t="array" aca="1" ref="AN39" ca="1">+INDIRECT(AN32)*12</f>
        <v>2000000.0000000002</v>
      </c>
      <c r="AO39" s="368" cm="1">
        <f t="array" aca="1" ref="AO39" ca="1">+INDIRECT(AO32)*12</f>
        <v>2000000.0000000002</v>
      </c>
      <c r="AP39" s="368" cm="1">
        <f t="array" aca="1" ref="AP39" ca="1">+INDIRECT(AP32)*12</f>
        <v>2000000.0000000002</v>
      </c>
      <c r="AQ39" s="368" cm="1">
        <f t="array" aca="1" ref="AQ39" ca="1">+INDIRECT(AQ32)*12</f>
        <v>4000000.0000000005</v>
      </c>
      <c r="AR39" s="368" cm="1">
        <f t="array" aca="1" ref="AR39" ca="1">+INDIRECT(AR32)*12</f>
        <v>4000000.0000000005</v>
      </c>
      <c r="AS39" s="368" cm="1">
        <f t="array" aca="1" ref="AS39" ca="1">+INDIRECT(AS32)*12</f>
        <v>4000000.0000000005</v>
      </c>
      <c r="AT39" s="368" cm="1">
        <f t="array" aca="1" ref="AT39" ca="1">+INDIRECT(AT32)*12</f>
        <v>4000000.0000000005</v>
      </c>
      <c r="AU39" s="368" cm="1">
        <f t="array" aca="1" ref="AU39" ca="1">+INDIRECT(AU32)*12</f>
        <v>4000000.0000000005</v>
      </c>
      <c r="AV39" s="368" cm="1">
        <f t="array" aca="1" ref="AV39" ca="1">+INDIRECT(AV32)*12</f>
        <v>4000000.0000000005</v>
      </c>
      <c r="AW39" s="368" cm="1">
        <f t="array" aca="1" ref="AW39" ca="1">+INDIRECT(AW32)*12</f>
        <v>4000000.0000000005</v>
      </c>
      <c r="AX39" s="368" cm="1">
        <f t="array" aca="1" ref="AX39" ca="1">+INDIRECT(AX32)*12</f>
        <v>4000000.0000000005</v>
      </c>
      <c r="AY39" s="368" cm="1">
        <f t="array" aca="1" ref="AY39" ca="1">+INDIRECT(AY32)*12</f>
        <v>4000000.0000000005</v>
      </c>
      <c r="AZ39" s="368" cm="1">
        <f t="array" aca="1" ref="AZ39" ca="1">+INDIRECT(AZ32)*12</f>
        <v>4000000.0000000005</v>
      </c>
      <c r="BA39" s="368" cm="1">
        <f t="array" aca="1" ref="BA39" ca="1">+INDIRECT(BA32)*12</f>
        <v>4000000.0000000005</v>
      </c>
      <c r="BB39" s="368" cm="1">
        <f t="array" aca="1" ref="BB39" ca="1">+INDIRECT(BB32)*12</f>
        <v>4000000.0000000005</v>
      </c>
      <c r="BC39" s="368" cm="1">
        <f t="array" aca="1" ref="BC39" ca="1">+INDIRECT(BC32)*12</f>
        <v>8000000.0000000009</v>
      </c>
      <c r="BD39" s="368" cm="1">
        <f t="array" aca="1" ref="BD39" ca="1">+INDIRECT(BD32)*12</f>
        <v>8000000.0000000009</v>
      </c>
      <c r="BE39" s="368" cm="1">
        <f t="array" aca="1" ref="BE39" ca="1">+INDIRECT(BE32)*12</f>
        <v>8000000.0000000009</v>
      </c>
      <c r="BF39" s="368" cm="1">
        <f t="array" aca="1" ref="BF39" ca="1">+INDIRECT(BF32)*12</f>
        <v>8000000.0000000009</v>
      </c>
      <c r="BG39" s="368" cm="1">
        <f t="array" aca="1" ref="BG39" ca="1">+INDIRECT(BG32)*12</f>
        <v>8000000.0000000009</v>
      </c>
      <c r="BH39" s="368" cm="1">
        <f t="array" aca="1" ref="BH39" ca="1">+INDIRECT(BH32)*12</f>
        <v>8000000.0000000009</v>
      </c>
      <c r="BI39" s="368" cm="1">
        <f t="array" aca="1" ref="BI39" ca="1">+INDIRECT(BI32)*12</f>
        <v>8000000.0000000009</v>
      </c>
      <c r="BJ39" s="368" cm="1">
        <f t="array" aca="1" ref="BJ39" ca="1">+INDIRECT(BJ32)*12</f>
        <v>8000000.0000000009</v>
      </c>
      <c r="BK39" s="368" cm="1">
        <f t="array" aca="1" ref="BK39" ca="1">+INDIRECT(BK32)*12</f>
        <v>8000000.0000000009</v>
      </c>
      <c r="BL39" s="368" cm="1">
        <f t="array" aca="1" ref="BL39" ca="1">+INDIRECT(BL32)*12</f>
        <v>8000000.0000000009</v>
      </c>
      <c r="BM39" s="368" cm="1">
        <f t="array" aca="1" ref="BM39" ca="1">+INDIRECT(BM32)*12</f>
        <v>8000000.0000000009</v>
      </c>
      <c r="BN39" s="368" cm="1">
        <f t="array" aca="1" ref="BN39" ca="1">+INDIRECT(BN32)*12</f>
        <v>8000000.0000000009</v>
      </c>
      <c r="BO39" s="368" cm="1">
        <f t="array" aca="1" ref="BO39" ca="1">+INDIRECT(BO32)*12</f>
        <v>16000000.000000002</v>
      </c>
      <c r="BP39" s="368" cm="1">
        <f t="array" aca="1" ref="BP39" ca="1">+INDIRECT(BP32)*12</f>
        <v>16000000.000000002</v>
      </c>
      <c r="BQ39" s="368" cm="1">
        <f t="array" aca="1" ref="BQ39" ca="1">+INDIRECT(BQ32)*12</f>
        <v>16000000.000000002</v>
      </c>
      <c r="BR39" s="368" cm="1">
        <f t="array" aca="1" ref="BR39" ca="1">+INDIRECT(BR32)*12</f>
        <v>16000000.000000002</v>
      </c>
      <c r="BS39" s="368" cm="1">
        <f t="array" aca="1" ref="BS39" ca="1">+INDIRECT(BS32)*12</f>
        <v>16000000.000000002</v>
      </c>
      <c r="BT39" s="368" cm="1">
        <f t="array" aca="1" ref="BT39" ca="1">+INDIRECT(BT32)*12</f>
        <v>16000000.000000002</v>
      </c>
      <c r="BU39" s="368" cm="1">
        <f t="array" aca="1" ref="BU39" ca="1">+INDIRECT(BU32)*12</f>
        <v>16000000.000000002</v>
      </c>
      <c r="BV39" s="368" cm="1">
        <f t="array" aca="1" ref="BV39" ca="1">+INDIRECT(BV32)*12</f>
        <v>16000000.000000002</v>
      </c>
      <c r="BW39" s="368" cm="1">
        <f t="array" aca="1" ref="BW39" ca="1">+INDIRECT(BW32)*12</f>
        <v>16000000.000000002</v>
      </c>
      <c r="BX39" s="368" cm="1">
        <f t="array" aca="1" ref="BX39" ca="1">+INDIRECT(BX32)*12</f>
        <v>16000000.000000002</v>
      </c>
      <c r="BY39" s="368" cm="1">
        <f t="array" aca="1" ref="BY39" ca="1">+INDIRECT(BY32)*12</f>
        <v>16000000.000000002</v>
      </c>
      <c r="BZ39" s="368" cm="1">
        <f t="array" aca="1" ref="BZ39" ca="1">+INDIRECT(BZ32)*12</f>
        <v>16000000.000000002</v>
      </c>
      <c r="CA39" s="368" cm="1">
        <f t="array" aca="1" ref="CA39" ca="1">+INDIRECT(CA32)*12</f>
        <v>32000000.000000004</v>
      </c>
      <c r="CB39" s="368" cm="1">
        <f t="array" aca="1" ref="CB39" ca="1">+INDIRECT(CB32)*12</f>
        <v>32000000.000000004</v>
      </c>
      <c r="CC39" s="368" cm="1">
        <f t="array" aca="1" ref="CC39" ca="1">+INDIRECT(CC32)*12</f>
        <v>32000000.000000004</v>
      </c>
      <c r="CD39" s="368" cm="1">
        <f t="array" aca="1" ref="CD39" ca="1">+INDIRECT(CD32)*12</f>
        <v>32000000.000000004</v>
      </c>
      <c r="CE39" s="368" cm="1">
        <f t="array" aca="1" ref="CE39" ca="1">+INDIRECT(CE32)*12</f>
        <v>32000000.000000004</v>
      </c>
      <c r="CF39" s="368" cm="1">
        <f t="array" aca="1" ref="CF39" ca="1">+INDIRECT(CF32)*12</f>
        <v>32000000.000000004</v>
      </c>
      <c r="CG39" s="368" cm="1">
        <f t="array" aca="1" ref="CG39" ca="1">+INDIRECT(CG32)*12</f>
        <v>32000000.000000004</v>
      </c>
      <c r="CH39" s="368" cm="1">
        <f t="array" aca="1" ref="CH39" ca="1">+INDIRECT(CH32)*12</f>
        <v>32000000.000000004</v>
      </c>
      <c r="CI39" s="368" cm="1">
        <f t="array" aca="1" ref="CI39" ca="1">+INDIRECT(CI32)*12</f>
        <v>32000000.000000004</v>
      </c>
      <c r="CJ39" s="368" cm="1">
        <f t="array" aca="1" ref="CJ39" ca="1">+INDIRECT(CJ32)*12</f>
        <v>32000000.000000004</v>
      </c>
      <c r="CK39" s="368" cm="1">
        <f t="array" aca="1" ref="CK39" ca="1">+INDIRECT(CK32)*12</f>
        <v>32000000.000000004</v>
      </c>
      <c r="CL39" s="368" cm="1">
        <f t="array" aca="1" ref="CL39" ca="1">+INDIRECT(CL32)*12</f>
        <v>32000000.000000004</v>
      </c>
      <c r="CM39" s="368" t="e" cm="1">
        <f t="array" aca="1" ref="CM39" ca="1">+INDIRECT(CM32)*12</f>
        <v>#REF!</v>
      </c>
      <c r="CN39" s="368" t="e" cm="1">
        <f t="array" aca="1" ref="CN39" ca="1">+INDIRECT(CN32)*12</f>
        <v>#REF!</v>
      </c>
      <c r="CO39" s="368" t="e" cm="1">
        <f t="array" aca="1" ref="CO39" ca="1">+INDIRECT(CO32)*12</f>
        <v>#N/A</v>
      </c>
      <c r="CP39" s="368" t="e" cm="1">
        <f t="array" aca="1" ref="CP39" ca="1">+INDIRECT(CP32)*12</f>
        <v>#N/A</v>
      </c>
      <c r="CQ39" s="368" t="e" cm="1">
        <f t="array" aca="1" ref="CQ39" ca="1">+INDIRECT(CQ32)*12</f>
        <v>#N/A</v>
      </c>
      <c r="CR39" s="368" t="e" cm="1">
        <f t="array" aca="1" ref="CR39" ca="1">+INDIRECT(CR32)*12</f>
        <v>#N/A</v>
      </c>
      <c r="CS39" s="368" t="e" cm="1">
        <f t="array" aca="1" ref="CS39" ca="1">+INDIRECT(CS32)*12</f>
        <v>#N/A</v>
      </c>
      <c r="CT39" s="368" t="e" cm="1">
        <f t="array" aca="1" ref="CT39" ca="1">+INDIRECT(CT32)*12</f>
        <v>#N/A</v>
      </c>
      <c r="CU39" s="368" t="e" cm="1">
        <f t="array" aca="1" ref="CU39" ca="1">+INDIRECT(CU32)*12</f>
        <v>#N/A</v>
      </c>
      <c r="CV39" s="368" t="e" cm="1">
        <f t="array" aca="1" ref="CV39" ca="1">+INDIRECT(CV32)*12</f>
        <v>#N/A</v>
      </c>
      <c r="CW39" s="368" t="e" cm="1">
        <f t="array" aca="1" ref="CW39" ca="1">+INDIRECT(CW32)*12</f>
        <v>#N/A</v>
      </c>
      <c r="CX39" s="368" t="e" cm="1">
        <f t="array" aca="1" ref="CX39" ca="1">+INDIRECT(CX32)*12</f>
        <v>#N/A</v>
      </c>
      <c r="CY39" s="368" t="e" cm="1">
        <f t="array" aca="1" ref="CY39" ca="1">+INDIRECT(CY32)*12</f>
        <v>#N/A</v>
      </c>
      <c r="CZ39" s="368" t="e" cm="1">
        <f t="array" aca="1" ref="CZ39" ca="1">+INDIRECT(CZ32)*12</f>
        <v>#N/A</v>
      </c>
      <c r="DA39" s="368" t="e" cm="1">
        <f t="array" aca="1" ref="DA39" ca="1">+INDIRECT(DA32)*12</f>
        <v>#N/A</v>
      </c>
      <c r="DB39" s="368" t="e" cm="1">
        <f t="array" aca="1" ref="DB39" ca="1">+INDIRECT(DB32)*12</f>
        <v>#N/A</v>
      </c>
      <c r="DC39" s="368" t="e" cm="1">
        <f t="array" aca="1" ref="DC39" ca="1">+INDIRECT(DC32)*12</f>
        <v>#N/A</v>
      </c>
      <c r="DD39" s="368" t="e" cm="1">
        <f t="array" aca="1" ref="DD39" ca="1">+INDIRECT(DD32)*12</f>
        <v>#N/A</v>
      </c>
      <c r="DE39" s="368" t="e" cm="1">
        <f t="array" aca="1" ref="DE39" ca="1">+INDIRECT(DE32)*12</f>
        <v>#N/A</v>
      </c>
      <c r="DF39" s="368" t="e" cm="1">
        <f t="array" aca="1" ref="DF39" ca="1">+INDIRECT(DF32)*12</f>
        <v>#N/A</v>
      </c>
      <c r="DG39" s="368" t="e" cm="1">
        <f t="array" aca="1" ref="DG39" ca="1">+INDIRECT(DG32)*12</f>
        <v>#N/A</v>
      </c>
      <c r="DH39" s="368" t="e" cm="1">
        <f t="array" aca="1" ref="DH39" ca="1">+INDIRECT(DH32)*12</f>
        <v>#N/A</v>
      </c>
      <c r="DI39" s="368" t="e" cm="1">
        <f t="array" aca="1" ref="DI39" ca="1">+INDIRECT(DI32)*12</f>
        <v>#N/A</v>
      </c>
      <c r="DJ39" s="368" t="e" cm="1">
        <f t="array" aca="1" ref="DJ39" ca="1">+INDIRECT(DJ32)*12</f>
        <v>#N/A</v>
      </c>
      <c r="DK39" s="368" t="e" cm="1">
        <f t="array" aca="1" ref="DK39" ca="1">+INDIRECT(DK32)*12</f>
        <v>#N/A</v>
      </c>
      <c r="DL39" s="368" t="e" cm="1">
        <f t="array" aca="1" ref="DL39" ca="1">+INDIRECT(DL32)*12</f>
        <v>#N/A</v>
      </c>
    </row>
    <row r="40" spans="1:116" s="363" customFormat="1" x14ac:dyDescent="0.4">
      <c r="A40" s="362"/>
      <c r="B40" t="str">
        <f t="shared" si="127"/>
        <v>40 DCSALESQUOTA-S</v>
      </c>
      <c r="C40" s="362"/>
      <c r="D40" t="s">
        <v>839</v>
      </c>
      <c r="E40" s="8" t="str">
        <f t="shared" si="117"/>
        <v>40 DCSALESQUOTA-S</v>
      </c>
      <c r="G40" s="366"/>
      <c r="H40" s="362"/>
      <c r="I40" s="365"/>
      <c r="J40" s="365"/>
      <c r="K40" s="362"/>
      <c r="L40" s="362"/>
      <c r="M40" s="362"/>
      <c r="N40" s="362"/>
      <c r="O40" s="362"/>
      <c r="P40" s="362"/>
      <c r="R40" s="366"/>
      <c r="S40" s="367"/>
      <c r="T40" s="367"/>
      <c r="U40" s="367"/>
      <c r="V40" s="367"/>
      <c r="W40" s="367"/>
      <c r="X40" s="367"/>
      <c r="Y40" s="367"/>
      <c r="Z40" s="367"/>
      <c r="AA40" s="367"/>
      <c r="AB40" s="367"/>
      <c r="AC40" s="367"/>
      <c r="AD40" s="367"/>
      <c r="AE40" s="367"/>
      <c r="AF40" s="367"/>
      <c r="AG40" s="367"/>
      <c r="AH40" s="367"/>
      <c r="AI40" s="367"/>
      <c r="AJ40" s="367"/>
      <c r="AK40" s="367"/>
      <c r="AL40" s="367"/>
      <c r="AM40" s="367"/>
      <c r="AN40" s="367"/>
      <c r="AO40" s="367"/>
      <c r="AP40" s="367"/>
      <c r="AQ40" s="367"/>
      <c r="AR40" s="367"/>
      <c r="AS40" s="367"/>
      <c r="AT40" s="367"/>
      <c r="AU40" s="367"/>
      <c r="AV40" s="367"/>
      <c r="AW40" s="367"/>
      <c r="AX40" s="367"/>
      <c r="AY40" s="367"/>
      <c r="AZ40" s="367"/>
      <c r="BA40" s="367"/>
      <c r="BB40" s="367"/>
      <c r="BC40" s="367"/>
      <c r="BD40" s="367"/>
      <c r="BE40" s="367"/>
      <c r="BF40" s="367"/>
      <c r="BG40" s="367"/>
      <c r="BH40" s="367"/>
      <c r="BI40" s="367"/>
      <c r="BJ40" s="367"/>
      <c r="BK40" s="367"/>
      <c r="BL40" s="367"/>
      <c r="BM40" s="367"/>
      <c r="BN40" s="367"/>
      <c r="BO40" s="367"/>
      <c r="BP40" s="367"/>
      <c r="BQ40" s="367"/>
      <c r="BR40" s="367"/>
      <c r="BS40" s="367"/>
      <c r="BT40" s="367"/>
      <c r="BU40" s="367"/>
      <c r="BV40" s="367"/>
      <c r="BW40" s="367"/>
      <c r="BX40" s="367"/>
      <c r="BY40" s="367"/>
      <c r="BZ40" s="367"/>
      <c r="CA40" s="367"/>
      <c r="CB40" s="367"/>
      <c r="CC40" s="367"/>
      <c r="CD40" s="367"/>
      <c r="CE40" s="367"/>
      <c r="CF40" s="367"/>
      <c r="CG40" s="367"/>
      <c r="CH40" s="367"/>
      <c r="CI40" s="367"/>
      <c r="CJ40" s="367"/>
      <c r="CK40" s="367"/>
      <c r="CL40" s="367"/>
      <c r="CN40" s="365"/>
      <c r="CO40" s="367"/>
      <c r="CP40" s="367"/>
      <c r="CQ40" s="367"/>
      <c r="CR40" s="367"/>
      <c r="CS40" s="367"/>
      <c r="CT40" s="367"/>
      <c r="CU40" s="367"/>
      <c r="CV40" s="367"/>
      <c r="CW40" s="367"/>
      <c r="CX40" s="367"/>
      <c r="CY40" s="367"/>
      <c r="CZ40" s="367"/>
      <c r="DA40" s="367"/>
      <c r="DB40" s="367"/>
      <c r="DC40" s="367"/>
      <c r="DD40" s="367"/>
      <c r="DE40" s="367"/>
      <c r="DF40" s="367"/>
      <c r="DG40" s="367"/>
      <c r="DH40" s="367"/>
      <c r="DI40" s="367"/>
      <c r="DJ40" s="367"/>
      <c r="DK40" s="367"/>
      <c r="DL40" s="367"/>
    </row>
    <row r="41" spans="1:116" x14ac:dyDescent="0.4">
      <c r="A41" s="31"/>
      <c r="B41" t="str">
        <f t="shared" si="127"/>
        <v>41 DCSALESQUOTA-S</v>
      </c>
      <c r="C41" s="31"/>
      <c r="D41" t="s">
        <v>839</v>
      </c>
      <c r="E41" s="8" t="str">
        <f t="shared" si="117"/>
        <v>41 DCSALESQUOTA-S</v>
      </c>
      <c r="G41" s="95" t="str">
        <f>G47&amp;":"</f>
        <v>Unit carrying value - Retail:</v>
      </c>
      <c r="H41" s="31"/>
      <c r="I41" s="73"/>
      <c r="J41" s="73"/>
      <c r="K41" s="31"/>
      <c r="L41" s="31"/>
      <c r="M41" s="31"/>
      <c r="N41" s="31"/>
      <c r="O41" s="31"/>
      <c r="P41" s="31"/>
      <c r="R41" s="67"/>
      <c r="S41" s="156"/>
      <c r="T41" s="156"/>
      <c r="U41" s="156"/>
      <c r="V41" s="156"/>
      <c r="W41" s="156"/>
      <c r="X41" s="156"/>
      <c r="Y41" s="156"/>
      <c r="Z41" s="156"/>
      <c r="AA41" s="156"/>
      <c r="AB41" s="156"/>
      <c r="AC41" s="156"/>
      <c r="AD41" s="156"/>
      <c r="AE41" s="156"/>
      <c r="AF41" s="156"/>
      <c r="AG41" s="156"/>
      <c r="AH41" s="156"/>
      <c r="AI41" s="156"/>
      <c r="AJ41" s="156"/>
      <c r="AK41" s="156"/>
      <c r="AL41" s="156"/>
      <c r="AM41" s="156"/>
      <c r="AN41" s="156"/>
      <c r="AO41" s="156"/>
      <c r="AP41" s="156"/>
      <c r="AQ41" s="156"/>
      <c r="AR41" s="156"/>
      <c r="AS41" s="156"/>
      <c r="AT41" s="156"/>
      <c r="AU41" s="156"/>
      <c r="AV41" s="156"/>
      <c r="AW41" s="156"/>
      <c r="AX41" s="156"/>
      <c r="AY41" s="156"/>
      <c r="AZ41" s="156"/>
      <c r="BA41" s="156"/>
      <c r="BB41" s="156"/>
      <c r="BC41" s="156"/>
      <c r="BD41" s="156"/>
      <c r="BE41" s="156"/>
      <c r="BF41" s="156"/>
      <c r="BG41" s="156"/>
      <c r="BH41" s="156"/>
      <c r="BI41" s="156"/>
      <c r="BJ41" s="156"/>
      <c r="BK41" s="156"/>
      <c r="BL41" s="156"/>
      <c r="BM41" s="156"/>
      <c r="BN41" s="156"/>
      <c r="BO41" s="156"/>
      <c r="BP41" s="156"/>
      <c r="BQ41" s="156"/>
      <c r="BR41" s="156"/>
      <c r="BS41" s="156"/>
      <c r="BT41" s="156"/>
      <c r="BU41" s="156"/>
      <c r="BV41" s="156"/>
      <c r="BW41" s="156"/>
      <c r="BX41" s="156"/>
      <c r="BY41" s="156"/>
      <c r="BZ41" s="156"/>
      <c r="CA41" s="156"/>
      <c r="CB41" s="156"/>
      <c r="CC41" s="156"/>
      <c r="CD41" s="156"/>
      <c r="CE41" s="156"/>
      <c r="CF41" s="156"/>
      <c r="CG41" s="156"/>
      <c r="CH41" s="156"/>
      <c r="CI41" s="156"/>
      <c r="CJ41" s="156"/>
      <c r="CK41" s="156"/>
      <c r="CL41" s="156"/>
      <c r="CN41" s="73"/>
      <c r="CO41" s="156"/>
      <c r="CP41" s="156"/>
      <c r="CQ41" s="156"/>
      <c r="CR41" s="156"/>
      <c r="CS41" s="156"/>
      <c r="CT41" s="156"/>
      <c r="CU41" s="156"/>
      <c r="CV41" s="156"/>
      <c r="CW41" s="156"/>
      <c r="CX41" s="156"/>
      <c r="CY41" s="156"/>
      <c r="CZ41" s="156"/>
      <c r="DA41" s="156"/>
      <c r="DB41" s="156"/>
      <c r="DC41" s="156"/>
      <c r="DD41" s="156"/>
      <c r="DE41" s="156"/>
      <c r="DF41" s="156"/>
      <c r="DG41" s="156"/>
      <c r="DH41" s="156"/>
      <c r="DI41" s="156"/>
      <c r="DJ41" s="156"/>
      <c r="DK41" s="156"/>
      <c r="DL41" s="156"/>
    </row>
    <row r="42" spans="1:116" x14ac:dyDescent="0.4">
      <c r="B42" t="str">
        <f>E42</f>
        <v>42 DCSALESQUOTA-S</v>
      </c>
      <c r="D42" t="s">
        <v>839</v>
      </c>
      <c r="E42" s="8" t="str">
        <f t="shared" si="117"/>
        <v>42 DCSALESQUOTA-S</v>
      </c>
      <c r="G42" s="145" t="s">
        <v>840</v>
      </c>
      <c r="H42" s="12"/>
      <c r="I42" s="60"/>
      <c r="J42" s="60"/>
      <c r="K42" s="18">
        <v>800000</v>
      </c>
      <c r="L42" s="18">
        <v>800000</v>
      </c>
      <c r="M42" s="18">
        <v>800000</v>
      </c>
      <c r="N42" s="18">
        <v>800000</v>
      </c>
      <c r="O42" s="18">
        <v>800000</v>
      </c>
      <c r="P42" s="18">
        <v>800000</v>
      </c>
      <c r="R42" s="19"/>
      <c r="S42" s="147" cm="1">
        <f t="array" ref="S42">INDEX($K:$P,ROW(),MATCH(S$3,$K$2:$P$2,0))</f>
        <v>800000</v>
      </c>
      <c r="T42" s="147" cm="1">
        <f t="array" ref="T42">INDEX($K:$P,ROW(),MATCH(T$3,$K$2:$P$2,0))</f>
        <v>800000</v>
      </c>
      <c r="U42" s="147" cm="1">
        <f t="array" ref="U42">INDEX($K:$P,ROW(),MATCH(U$3,$K$2:$P$2,0))</f>
        <v>800000</v>
      </c>
      <c r="V42" s="147" cm="1">
        <f t="array" ref="V42">INDEX($K:$P,ROW(),MATCH(V$3,$K$2:$P$2,0))</f>
        <v>800000</v>
      </c>
      <c r="W42" s="147" cm="1">
        <f t="array" ref="W42">INDEX($K:$P,ROW(),MATCH(W$3,$K$2:$P$2,0))</f>
        <v>800000</v>
      </c>
      <c r="X42" s="147" cm="1">
        <f t="array" ref="X42">INDEX($K:$P,ROW(),MATCH(X$3,$K$2:$P$2,0))</f>
        <v>800000</v>
      </c>
      <c r="Y42" s="147" cm="1">
        <f t="array" ref="Y42">INDEX($K:$P,ROW(),MATCH(Y$3,$K$2:$P$2,0))</f>
        <v>800000</v>
      </c>
      <c r="Z42" s="147" cm="1">
        <f t="array" ref="Z42">INDEX($K:$P,ROW(),MATCH(Z$3,$K$2:$P$2,0))</f>
        <v>800000</v>
      </c>
      <c r="AA42" s="147" cm="1">
        <f t="array" ref="AA42">INDEX($K:$P,ROW(),MATCH(AA$3,$K$2:$P$2,0))</f>
        <v>800000</v>
      </c>
      <c r="AB42" s="147" cm="1">
        <f t="array" ref="AB42">INDEX($K:$P,ROW(),MATCH(AB$3,$K$2:$P$2,0))</f>
        <v>800000</v>
      </c>
      <c r="AC42" s="147" cm="1">
        <f t="array" ref="AC42">INDEX($K:$P,ROW(),MATCH(AC$3,$K$2:$P$2,0))</f>
        <v>800000</v>
      </c>
      <c r="AD42" s="147" cm="1">
        <f t="array" ref="AD42">INDEX($K:$P,ROW(),MATCH(AD$3,$K$2:$P$2,0))</f>
        <v>800000</v>
      </c>
      <c r="AE42" s="147" cm="1">
        <f t="array" ref="AE42">INDEX($K:$P,ROW(),MATCH(AE$3,$K$2:$P$2,0))</f>
        <v>800000</v>
      </c>
      <c r="AF42" s="147" cm="1">
        <f t="array" ref="AF42">INDEX($K:$P,ROW(),MATCH(AF$3,$K$2:$P$2,0))</f>
        <v>800000</v>
      </c>
      <c r="AG42" s="147" cm="1">
        <f t="array" ref="AG42">INDEX($K:$P,ROW(),MATCH(AG$3,$K$2:$P$2,0))</f>
        <v>800000</v>
      </c>
      <c r="AH42" s="147" cm="1">
        <f t="array" ref="AH42">INDEX($K:$P,ROW(),MATCH(AH$3,$K$2:$P$2,0))</f>
        <v>800000</v>
      </c>
      <c r="AI42" s="147" cm="1">
        <f t="array" ref="AI42">INDEX($K:$P,ROW(),MATCH(AI$3,$K$2:$P$2,0))</f>
        <v>800000</v>
      </c>
      <c r="AJ42" s="147" cm="1">
        <f t="array" ref="AJ42">INDEX($K:$P,ROW(),MATCH(AJ$3,$K$2:$P$2,0))</f>
        <v>800000</v>
      </c>
      <c r="AK42" s="147" cm="1">
        <f t="array" ref="AK42">INDEX($K:$P,ROW(),MATCH(AK$3,$K$2:$P$2,0))</f>
        <v>800000</v>
      </c>
      <c r="AL42" s="147" cm="1">
        <f t="array" ref="AL42">INDEX($K:$P,ROW(),MATCH(AL$3,$K$2:$P$2,0))</f>
        <v>800000</v>
      </c>
      <c r="AM42" s="147" cm="1">
        <f t="array" ref="AM42">INDEX($K:$P,ROW(),MATCH(AM$3,$K$2:$P$2,0))</f>
        <v>800000</v>
      </c>
      <c r="AN42" s="147" cm="1">
        <f t="array" ref="AN42">INDEX($K:$P,ROW(),MATCH(AN$3,$K$2:$P$2,0))</f>
        <v>800000</v>
      </c>
      <c r="AO42" s="147" cm="1">
        <f t="array" ref="AO42">INDEX($K:$P,ROW(),MATCH(AO$3,$K$2:$P$2,0))</f>
        <v>800000</v>
      </c>
      <c r="AP42" s="147" cm="1">
        <f t="array" ref="AP42">INDEX($K:$P,ROW(),MATCH(AP$3,$K$2:$P$2,0))</f>
        <v>800000</v>
      </c>
      <c r="AQ42" s="147" cm="1">
        <f t="array" ref="AQ42">INDEX($K:$P,ROW(),MATCH(AQ$3,$K$2:$P$2,0))</f>
        <v>800000</v>
      </c>
      <c r="AR42" s="147" cm="1">
        <f t="array" ref="AR42">INDEX($K:$P,ROW(),MATCH(AR$3,$K$2:$P$2,0))</f>
        <v>800000</v>
      </c>
      <c r="AS42" s="147" cm="1">
        <f t="array" ref="AS42">INDEX($K:$P,ROW(),MATCH(AS$3,$K$2:$P$2,0))</f>
        <v>800000</v>
      </c>
      <c r="AT42" s="147" cm="1">
        <f t="array" ref="AT42">INDEX($K:$P,ROW(),MATCH(AT$3,$K$2:$P$2,0))</f>
        <v>800000</v>
      </c>
      <c r="AU42" s="147" cm="1">
        <f t="array" ref="AU42">INDEX($K:$P,ROW(),MATCH(AU$3,$K$2:$P$2,0))</f>
        <v>800000</v>
      </c>
      <c r="AV42" s="147" cm="1">
        <f t="array" ref="AV42">INDEX($K:$P,ROW(),MATCH(AV$3,$K$2:$P$2,0))</f>
        <v>800000</v>
      </c>
      <c r="AW42" s="147" cm="1">
        <f t="array" ref="AW42">INDEX($K:$P,ROW(),MATCH(AW$3,$K$2:$P$2,0))</f>
        <v>800000</v>
      </c>
      <c r="AX42" s="147" cm="1">
        <f t="array" ref="AX42">INDEX($K:$P,ROW(),MATCH(AX$3,$K$2:$P$2,0))</f>
        <v>800000</v>
      </c>
      <c r="AY42" s="147" cm="1">
        <f t="array" ref="AY42">INDEX($K:$P,ROW(),MATCH(AY$3,$K$2:$P$2,0))</f>
        <v>800000</v>
      </c>
      <c r="AZ42" s="147" cm="1">
        <f t="array" ref="AZ42">INDEX($K:$P,ROW(),MATCH(AZ$3,$K$2:$P$2,0))</f>
        <v>800000</v>
      </c>
      <c r="BA42" s="147" cm="1">
        <f t="array" ref="BA42">INDEX($K:$P,ROW(),MATCH(BA$3,$K$2:$P$2,0))</f>
        <v>800000</v>
      </c>
      <c r="BB42" s="147" cm="1">
        <f t="array" ref="BB42">INDEX($K:$P,ROW(),MATCH(BB$3,$K$2:$P$2,0))</f>
        <v>800000</v>
      </c>
      <c r="BC42" s="147" cm="1">
        <f t="array" ref="BC42">INDEX($K:$P,ROW(),MATCH(BC$3,$K$2:$P$2,0))</f>
        <v>800000</v>
      </c>
      <c r="BD42" s="147" cm="1">
        <f t="array" ref="BD42">INDEX($K:$P,ROW(),MATCH(BD$3,$K$2:$P$2,0))</f>
        <v>800000</v>
      </c>
      <c r="BE42" s="147" cm="1">
        <f t="array" ref="BE42">INDEX($K:$P,ROW(),MATCH(BE$3,$K$2:$P$2,0))</f>
        <v>800000</v>
      </c>
      <c r="BF42" s="147" cm="1">
        <f t="array" ref="BF42">INDEX($K:$P,ROW(),MATCH(BF$3,$K$2:$P$2,0))</f>
        <v>800000</v>
      </c>
      <c r="BG42" s="147" cm="1">
        <f t="array" ref="BG42">INDEX($K:$P,ROW(),MATCH(BG$3,$K$2:$P$2,0))</f>
        <v>800000</v>
      </c>
      <c r="BH42" s="147" cm="1">
        <f t="array" ref="BH42">INDEX($K:$P,ROW(),MATCH(BH$3,$K$2:$P$2,0))</f>
        <v>800000</v>
      </c>
      <c r="BI42" s="147" cm="1">
        <f t="array" ref="BI42">INDEX($K:$P,ROW(),MATCH(BI$3,$K$2:$P$2,0))</f>
        <v>800000</v>
      </c>
      <c r="BJ42" s="147" cm="1">
        <f t="array" ref="BJ42">INDEX($K:$P,ROW(),MATCH(BJ$3,$K$2:$P$2,0))</f>
        <v>800000</v>
      </c>
      <c r="BK42" s="147" cm="1">
        <f t="array" ref="BK42">INDEX($K:$P,ROW(),MATCH(BK$3,$K$2:$P$2,0))</f>
        <v>800000</v>
      </c>
      <c r="BL42" s="147" cm="1">
        <f t="array" ref="BL42">INDEX($K:$P,ROW(),MATCH(BL$3,$K$2:$P$2,0))</f>
        <v>800000</v>
      </c>
      <c r="BM42" s="147" cm="1">
        <f t="array" ref="BM42">INDEX($K:$P,ROW(),MATCH(BM$3,$K$2:$P$2,0))</f>
        <v>800000</v>
      </c>
      <c r="BN42" s="147" cm="1">
        <f t="array" ref="BN42">INDEX($K:$P,ROW(),MATCH(BN$3,$K$2:$P$2,0))</f>
        <v>800000</v>
      </c>
      <c r="BO42" s="147" cm="1">
        <f t="array" ref="BO42">INDEX($K:$P,ROW(),MATCH(BO$3,$K$2:$P$2,0))</f>
        <v>800000</v>
      </c>
      <c r="BP42" s="147" cm="1">
        <f t="array" ref="BP42">INDEX($K:$P,ROW(),MATCH(BP$3,$K$2:$P$2,0))</f>
        <v>800000</v>
      </c>
      <c r="BQ42" s="147" cm="1">
        <f t="array" ref="BQ42">INDEX($K:$P,ROW(),MATCH(BQ$3,$K$2:$P$2,0))</f>
        <v>800000</v>
      </c>
      <c r="BR42" s="147" cm="1">
        <f t="array" ref="BR42">INDEX($K:$P,ROW(),MATCH(BR$3,$K$2:$P$2,0))</f>
        <v>800000</v>
      </c>
      <c r="BS42" s="147" cm="1">
        <f t="array" ref="BS42">INDEX($K:$P,ROW(),MATCH(BS$3,$K$2:$P$2,0))</f>
        <v>800000</v>
      </c>
      <c r="BT42" s="147" cm="1">
        <f t="array" ref="BT42">INDEX($K:$P,ROW(),MATCH(BT$3,$K$2:$P$2,0))</f>
        <v>800000</v>
      </c>
      <c r="BU42" s="147" cm="1">
        <f t="array" ref="BU42">INDEX($K:$P,ROW(),MATCH(BU$3,$K$2:$P$2,0))</f>
        <v>800000</v>
      </c>
      <c r="BV42" s="147" cm="1">
        <f t="array" ref="BV42">INDEX($K:$P,ROW(),MATCH(BV$3,$K$2:$P$2,0))</f>
        <v>800000</v>
      </c>
      <c r="BW42" s="147" cm="1">
        <f t="array" ref="BW42">INDEX($K:$P,ROW(),MATCH(BW$3,$K$2:$P$2,0))</f>
        <v>800000</v>
      </c>
      <c r="BX42" s="147" cm="1">
        <f t="array" ref="BX42">INDEX($K:$P,ROW(),MATCH(BX$3,$K$2:$P$2,0))</f>
        <v>800000</v>
      </c>
      <c r="BY42" s="147" cm="1">
        <f t="array" ref="BY42">INDEX($K:$P,ROW(),MATCH(BY$3,$K$2:$P$2,0))</f>
        <v>800000</v>
      </c>
      <c r="BZ42" s="147" cm="1">
        <f t="array" ref="BZ42">INDEX($K:$P,ROW(),MATCH(BZ$3,$K$2:$P$2,0))</f>
        <v>800000</v>
      </c>
      <c r="CA42" s="147" cm="1">
        <f t="array" ref="CA42">INDEX($K:$P,ROW(),MATCH(CA$3,$K$2:$P$2,0))</f>
        <v>800000</v>
      </c>
      <c r="CB42" s="147" cm="1">
        <f t="array" ref="CB42">INDEX($K:$P,ROW(),MATCH(CB$3,$K$2:$P$2,0))</f>
        <v>800000</v>
      </c>
      <c r="CC42" s="147" cm="1">
        <f t="array" ref="CC42">INDEX($K:$P,ROW(),MATCH(CC$3,$K$2:$P$2,0))</f>
        <v>800000</v>
      </c>
      <c r="CD42" s="147" cm="1">
        <f t="array" ref="CD42">INDEX($K:$P,ROW(),MATCH(CD$3,$K$2:$P$2,0))</f>
        <v>800000</v>
      </c>
      <c r="CE42" s="147" cm="1">
        <f t="array" ref="CE42">INDEX($K:$P,ROW(),MATCH(CE$3,$K$2:$P$2,0))</f>
        <v>800000</v>
      </c>
      <c r="CF42" s="147" cm="1">
        <f t="array" ref="CF42">INDEX($K:$P,ROW(),MATCH(CF$3,$K$2:$P$2,0))</f>
        <v>800000</v>
      </c>
      <c r="CG42" s="147" cm="1">
        <f t="array" ref="CG42">INDEX($K:$P,ROW(),MATCH(CG$3,$K$2:$P$2,0))</f>
        <v>800000</v>
      </c>
      <c r="CH42" s="147" cm="1">
        <f t="array" ref="CH42">INDEX($K:$P,ROW(),MATCH(CH$3,$K$2:$P$2,0))</f>
        <v>800000</v>
      </c>
      <c r="CI42" s="147" cm="1">
        <f t="array" ref="CI42">INDEX($K:$P,ROW(),MATCH(CI$3,$K$2:$P$2,0))</f>
        <v>800000</v>
      </c>
      <c r="CJ42" s="147" cm="1">
        <f t="array" ref="CJ42">INDEX($K:$P,ROW(),MATCH(CJ$3,$K$2:$P$2,0))</f>
        <v>800000</v>
      </c>
      <c r="CK42" s="147" cm="1">
        <f t="array" ref="CK42">INDEX($K:$P,ROW(),MATCH(CK$3,$K$2:$P$2,0))</f>
        <v>800000</v>
      </c>
      <c r="CL42" s="147" cm="1">
        <f t="array" ref="CL42">INDEX($K:$P,ROW(),MATCH(CL$3,$K$2:$P$2,0))</f>
        <v>800000</v>
      </c>
      <c r="CN42" s="60"/>
      <c r="CO42" s="147" t="e" cm="1">
        <f t="array" ref="CO42">INDEX($K:$P,ROW(),MATCH(CO$3,$K$2:$P$2,0))</f>
        <v>#N/A</v>
      </c>
      <c r="CP42" s="147" t="e" cm="1">
        <f t="array" ref="CP42">INDEX($K:$P,ROW(),MATCH(CP$3,$K$2:$P$2,0))</f>
        <v>#N/A</v>
      </c>
      <c r="CQ42" s="147" t="e" cm="1">
        <f t="array" ref="CQ42">INDEX($K:$P,ROW(),MATCH(CQ$3,$K$2:$P$2,0))</f>
        <v>#N/A</v>
      </c>
      <c r="CR42" s="147" t="e" cm="1">
        <f t="array" ref="CR42">INDEX($K:$P,ROW(),MATCH(CR$3,$K$2:$P$2,0))</f>
        <v>#N/A</v>
      </c>
      <c r="CS42" s="147" t="e" cm="1">
        <f t="array" ref="CS42">INDEX($K:$P,ROW(),MATCH(CS$3,$K$2:$P$2,0))</f>
        <v>#N/A</v>
      </c>
      <c r="CT42" s="147" t="e" cm="1">
        <f t="array" ref="CT42">INDEX($K:$P,ROW(),MATCH(CT$3,$K$2:$P$2,0))</f>
        <v>#N/A</v>
      </c>
      <c r="CU42" s="147" t="e" cm="1">
        <f t="array" ref="CU42">INDEX($K:$P,ROW(),MATCH(CU$3,$K$2:$P$2,0))</f>
        <v>#N/A</v>
      </c>
      <c r="CV42" s="147" t="e" cm="1">
        <f t="array" ref="CV42">INDEX($K:$P,ROW(),MATCH(CV$3,$K$2:$P$2,0))</f>
        <v>#N/A</v>
      </c>
      <c r="CW42" s="147" t="e" cm="1">
        <f t="array" ref="CW42">INDEX($K:$P,ROW(),MATCH(CW$3,$K$2:$P$2,0))</f>
        <v>#N/A</v>
      </c>
      <c r="CX42" s="147" t="e" cm="1">
        <f t="array" ref="CX42">INDEX($K:$P,ROW(),MATCH(CX$3,$K$2:$P$2,0))</f>
        <v>#N/A</v>
      </c>
      <c r="CY42" s="147" t="e" cm="1">
        <f t="array" ref="CY42">INDEX($K:$P,ROW(),MATCH(CY$3,$K$2:$P$2,0))</f>
        <v>#N/A</v>
      </c>
      <c r="CZ42" s="147" t="e" cm="1">
        <f t="array" ref="CZ42">INDEX($K:$P,ROW(),MATCH(CZ$3,$K$2:$P$2,0))</f>
        <v>#N/A</v>
      </c>
      <c r="DA42" s="147" t="e" cm="1">
        <f t="array" ref="DA42">INDEX($K:$P,ROW(),MATCH(DA$3,$K$2:$P$2,0))</f>
        <v>#N/A</v>
      </c>
      <c r="DB42" s="147" t="e" cm="1">
        <f t="array" ref="DB42">INDEX($K:$P,ROW(),MATCH(DB$3,$K$2:$P$2,0))</f>
        <v>#N/A</v>
      </c>
      <c r="DC42" s="147" t="e" cm="1">
        <f t="array" ref="DC42">INDEX($K:$P,ROW(),MATCH(DC$3,$K$2:$P$2,0))</f>
        <v>#N/A</v>
      </c>
      <c r="DD42" s="147" t="e" cm="1">
        <f t="array" ref="DD42">INDEX($K:$P,ROW(),MATCH(DD$3,$K$2:$P$2,0))</f>
        <v>#N/A</v>
      </c>
      <c r="DE42" s="147" t="e" cm="1">
        <f t="array" ref="DE42">INDEX($K:$P,ROW(),MATCH(DE$3,$K$2:$P$2,0))</f>
        <v>#N/A</v>
      </c>
      <c r="DF42" s="147" t="e" cm="1">
        <f t="array" ref="DF42">INDEX($K:$P,ROW(),MATCH(DF$3,$K$2:$P$2,0))</f>
        <v>#N/A</v>
      </c>
      <c r="DG42" s="147" t="e" cm="1">
        <f t="array" ref="DG42">INDEX($K:$P,ROW(),MATCH(DG$3,$K$2:$P$2,0))</f>
        <v>#N/A</v>
      </c>
      <c r="DH42" s="147" t="e" cm="1">
        <f t="array" ref="DH42">INDEX($K:$P,ROW(),MATCH(DH$3,$K$2:$P$2,0))</f>
        <v>#N/A</v>
      </c>
      <c r="DI42" s="147" t="e" cm="1">
        <f t="array" ref="DI42">INDEX($K:$P,ROW(),MATCH(DI$3,$K$2:$P$2,0))</f>
        <v>#N/A</v>
      </c>
      <c r="DJ42" s="147" t="e" cm="1">
        <f t="array" ref="DJ42">INDEX($K:$P,ROW(),MATCH(DJ$3,$K$2:$P$2,0))</f>
        <v>#N/A</v>
      </c>
      <c r="DK42" s="147" t="e" cm="1">
        <f t="array" ref="DK42">INDEX($K:$P,ROW(),MATCH(DK$3,$K$2:$P$2,0))</f>
        <v>#N/A</v>
      </c>
      <c r="DL42" s="147" t="e" cm="1">
        <f t="array" ref="DL42">INDEX($K:$P,ROW(),MATCH(DL$3,$K$2:$P$2,0))</f>
        <v>#N/A</v>
      </c>
    </row>
    <row r="43" spans="1:116" x14ac:dyDescent="0.4">
      <c r="B43" t="str">
        <f t="shared" ref="B43:B46" si="128">E43</f>
        <v>43 DCSALESQUOTA-S</v>
      </c>
      <c r="D43" t="s">
        <v>839</v>
      </c>
      <c r="E43" s="8" t="str">
        <f t="shared" si="117"/>
        <v>43 DCSALESQUOTA-S</v>
      </c>
      <c r="G43" s="145" t="s">
        <v>841</v>
      </c>
      <c r="H43" s="12"/>
      <c r="I43" s="60"/>
      <c r="J43" s="60"/>
      <c r="K43" s="166">
        <v>0.8</v>
      </c>
      <c r="L43" s="166">
        <v>0.8</v>
      </c>
      <c r="M43" s="166">
        <v>0.8</v>
      </c>
      <c r="N43" s="166">
        <v>0.8</v>
      </c>
      <c r="O43" s="166">
        <v>0.8</v>
      </c>
      <c r="P43" s="166">
        <v>0.8</v>
      </c>
      <c r="R43" s="19"/>
      <c r="S43" s="150" cm="1">
        <f t="array" ref="S43">INDEX($K:$P,ROW(),MATCH(S$3,$K$2:$P$2,0))</f>
        <v>0.8</v>
      </c>
      <c r="T43" s="150" cm="1">
        <f t="array" ref="T43">INDEX($K:$P,ROW(),MATCH(T$3,$K$2:$P$2,0))</f>
        <v>0.8</v>
      </c>
      <c r="U43" s="150" cm="1">
        <f t="array" ref="U43">INDEX($K:$P,ROW(),MATCH(U$3,$K$2:$P$2,0))</f>
        <v>0.8</v>
      </c>
      <c r="V43" s="150" cm="1">
        <f t="array" ref="V43">INDEX($K:$P,ROW(),MATCH(V$3,$K$2:$P$2,0))</f>
        <v>0.8</v>
      </c>
      <c r="W43" s="150" cm="1">
        <f t="array" ref="W43">INDEX($K:$P,ROW(),MATCH(W$3,$K$2:$P$2,0))</f>
        <v>0.8</v>
      </c>
      <c r="X43" s="150" cm="1">
        <f t="array" ref="X43">INDEX($K:$P,ROW(),MATCH(X$3,$K$2:$P$2,0))</f>
        <v>0.8</v>
      </c>
      <c r="Y43" s="150" cm="1">
        <f t="array" ref="Y43">INDEX($K:$P,ROW(),MATCH(Y$3,$K$2:$P$2,0))</f>
        <v>0.8</v>
      </c>
      <c r="Z43" s="150" cm="1">
        <f t="array" ref="Z43">INDEX($K:$P,ROW(),MATCH(Z$3,$K$2:$P$2,0))</f>
        <v>0.8</v>
      </c>
      <c r="AA43" s="150" cm="1">
        <f t="array" ref="AA43">INDEX($K:$P,ROW(),MATCH(AA$3,$K$2:$P$2,0))</f>
        <v>0.8</v>
      </c>
      <c r="AB43" s="150" cm="1">
        <f t="array" ref="AB43">INDEX($K:$P,ROW(),MATCH(AB$3,$K$2:$P$2,0))</f>
        <v>0.8</v>
      </c>
      <c r="AC43" s="150" cm="1">
        <f t="array" ref="AC43">INDEX($K:$P,ROW(),MATCH(AC$3,$K$2:$P$2,0))</f>
        <v>0.8</v>
      </c>
      <c r="AD43" s="150" cm="1">
        <f t="array" ref="AD43">INDEX($K:$P,ROW(),MATCH(AD$3,$K$2:$P$2,0))</f>
        <v>0.8</v>
      </c>
      <c r="AE43" s="150" cm="1">
        <f t="array" ref="AE43">INDEX($K:$P,ROW(),MATCH(AE$3,$K$2:$P$2,0))</f>
        <v>0.8</v>
      </c>
      <c r="AF43" s="150" cm="1">
        <f t="array" ref="AF43">INDEX($K:$P,ROW(),MATCH(AF$3,$K$2:$P$2,0))</f>
        <v>0.8</v>
      </c>
      <c r="AG43" s="150" cm="1">
        <f t="array" ref="AG43">INDEX($K:$P,ROW(),MATCH(AG$3,$K$2:$P$2,0))</f>
        <v>0.8</v>
      </c>
      <c r="AH43" s="150" cm="1">
        <f t="array" ref="AH43">INDEX($K:$P,ROW(),MATCH(AH$3,$K$2:$P$2,0))</f>
        <v>0.8</v>
      </c>
      <c r="AI43" s="150" cm="1">
        <f t="array" ref="AI43">INDEX($K:$P,ROW(),MATCH(AI$3,$K$2:$P$2,0))</f>
        <v>0.8</v>
      </c>
      <c r="AJ43" s="150" cm="1">
        <f t="array" ref="AJ43">INDEX($K:$P,ROW(),MATCH(AJ$3,$K$2:$P$2,0))</f>
        <v>0.8</v>
      </c>
      <c r="AK43" s="150" cm="1">
        <f t="array" ref="AK43">INDEX($K:$P,ROW(),MATCH(AK$3,$K$2:$P$2,0))</f>
        <v>0.8</v>
      </c>
      <c r="AL43" s="150" cm="1">
        <f t="array" ref="AL43">INDEX($K:$P,ROW(),MATCH(AL$3,$K$2:$P$2,0))</f>
        <v>0.8</v>
      </c>
      <c r="AM43" s="150" cm="1">
        <f t="array" ref="AM43">INDEX($K:$P,ROW(),MATCH(AM$3,$K$2:$P$2,0))</f>
        <v>0.8</v>
      </c>
      <c r="AN43" s="150" cm="1">
        <f t="array" ref="AN43">INDEX($K:$P,ROW(),MATCH(AN$3,$K$2:$P$2,0))</f>
        <v>0.8</v>
      </c>
      <c r="AO43" s="150" cm="1">
        <f t="array" ref="AO43">INDEX($K:$P,ROW(),MATCH(AO$3,$K$2:$P$2,0))</f>
        <v>0.8</v>
      </c>
      <c r="AP43" s="150" cm="1">
        <f t="array" ref="AP43">INDEX($K:$P,ROW(),MATCH(AP$3,$K$2:$P$2,0))</f>
        <v>0.8</v>
      </c>
      <c r="AQ43" s="150" cm="1">
        <f t="array" ref="AQ43">INDEX($K:$P,ROW(),MATCH(AQ$3,$K$2:$P$2,0))</f>
        <v>0.8</v>
      </c>
      <c r="AR43" s="150" cm="1">
        <f t="array" ref="AR43">INDEX($K:$P,ROW(),MATCH(AR$3,$K$2:$P$2,0))</f>
        <v>0.8</v>
      </c>
      <c r="AS43" s="150" cm="1">
        <f t="array" ref="AS43">INDEX($K:$P,ROW(),MATCH(AS$3,$K$2:$P$2,0))</f>
        <v>0.8</v>
      </c>
      <c r="AT43" s="150" cm="1">
        <f t="array" ref="AT43">INDEX($K:$P,ROW(),MATCH(AT$3,$K$2:$P$2,0))</f>
        <v>0.8</v>
      </c>
      <c r="AU43" s="150" cm="1">
        <f t="array" ref="AU43">INDEX($K:$P,ROW(),MATCH(AU$3,$K$2:$P$2,0))</f>
        <v>0.8</v>
      </c>
      <c r="AV43" s="150" cm="1">
        <f t="array" ref="AV43">INDEX($K:$P,ROW(),MATCH(AV$3,$K$2:$P$2,0))</f>
        <v>0.8</v>
      </c>
      <c r="AW43" s="150" cm="1">
        <f t="array" ref="AW43">INDEX($K:$P,ROW(),MATCH(AW$3,$K$2:$P$2,0))</f>
        <v>0.8</v>
      </c>
      <c r="AX43" s="150" cm="1">
        <f t="array" ref="AX43">INDEX($K:$P,ROW(),MATCH(AX$3,$K$2:$P$2,0))</f>
        <v>0.8</v>
      </c>
      <c r="AY43" s="150" cm="1">
        <f t="array" ref="AY43">INDEX($K:$P,ROW(),MATCH(AY$3,$K$2:$P$2,0))</f>
        <v>0.8</v>
      </c>
      <c r="AZ43" s="150" cm="1">
        <f t="array" ref="AZ43">INDEX($K:$P,ROW(),MATCH(AZ$3,$K$2:$P$2,0))</f>
        <v>0.8</v>
      </c>
      <c r="BA43" s="150" cm="1">
        <f t="array" ref="BA43">INDEX($K:$P,ROW(),MATCH(BA$3,$K$2:$P$2,0))</f>
        <v>0.8</v>
      </c>
      <c r="BB43" s="150" cm="1">
        <f t="array" ref="BB43">INDEX($K:$P,ROW(),MATCH(BB$3,$K$2:$P$2,0))</f>
        <v>0.8</v>
      </c>
      <c r="BC43" s="150" cm="1">
        <f t="array" ref="BC43">INDEX($K:$P,ROW(),MATCH(BC$3,$K$2:$P$2,0))</f>
        <v>0.8</v>
      </c>
      <c r="BD43" s="150" cm="1">
        <f t="array" ref="BD43">INDEX($K:$P,ROW(),MATCH(BD$3,$K$2:$P$2,0))</f>
        <v>0.8</v>
      </c>
      <c r="BE43" s="150" cm="1">
        <f t="array" ref="BE43">INDEX($K:$P,ROW(),MATCH(BE$3,$K$2:$P$2,0))</f>
        <v>0.8</v>
      </c>
      <c r="BF43" s="150" cm="1">
        <f t="array" ref="BF43">INDEX($K:$P,ROW(),MATCH(BF$3,$K$2:$P$2,0))</f>
        <v>0.8</v>
      </c>
      <c r="BG43" s="150" cm="1">
        <f t="array" ref="BG43">INDEX($K:$P,ROW(),MATCH(BG$3,$K$2:$P$2,0))</f>
        <v>0.8</v>
      </c>
      <c r="BH43" s="150" cm="1">
        <f t="array" ref="BH43">INDEX($K:$P,ROW(),MATCH(BH$3,$K$2:$P$2,0))</f>
        <v>0.8</v>
      </c>
      <c r="BI43" s="150" cm="1">
        <f t="array" ref="BI43">INDEX($K:$P,ROW(),MATCH(BI$3,$K$2:$P$2,0))</f>
        <v>0.8</v>
      </c>
      <c r="BJ43" s="150" cm="1">
        <f t="array" ref="BJ43">INDEX($K:$P,ROW(),MATCH(BJ$3,$K$2:$P$2,0))</f>
        <v>0.8</v>
      </c>
      <c r="BK43" s="150" cm="1">
        <f t="array" ref="BK43">INDEX($K:$P,ROW(),MATCH(BK$3,$K$2:$P$2,0))</f>
        <v>0.8</v>
      </c>
      <c r="BL43" s="150" cm="1">
        <f t="array" ref="BL43">INDEX($K:$P,ROW(),MATCH(BL$3,$K$2:$P$2,0))</f>
        <v>0.8</v>
      </c>
      <c r="BM43" s="150" cm="1">
        <f t="array" ref="BM43">INDEX($K:$P,ROW(),MATCH(BM$3,$K$2:$P$2,0))</f>
        <v>0.8</v>
      </c>
      <c r="BN43" s="150" cm="1">
        <f t="array" ref="BN43">INDEX($K:$P,ROW(),MATCH(BN$3,$K$2:$P$2,0))</f>
        <v>0.8</v>
      </c>
      <c r="BO43" s="150" cm="1">
        <f t="array" ref="BO43">INDEX($K:$P,ROW(),MATCH(BO$3,$K$2:$P$2,0))</f>
        <v>0.8</v>
      </c>
      <c r="BP43" s="150" cm="1">
        <f t="array" ref="BP43">INDEX($K:$P,ROW(),MATCH(BP$3,$K$2:$P$2,0))</f>
        <v>0.8</v>
      </c>
      <c r="BQ43" s="150" cm="1">
        <f t="array" ref="BQ43">INDEX($K:$P,ROW(),MATCH(BQ$3,$K$2:$P$2,0))</f>
        <v>0.8</v>
      </c>
      <c r="BR43" s="150" cm="1">
        <f t="array" ref="BR43">INDEX($K:$P,ROW(),MATCH(BR$3,$K$2:$P$2,0))</f>
        <v>0.8</v>
      </c>
      <c r="BS43" s="150" cm="1">
        <f t="array" ref="BS43">INDEX($K:$P,ROW(),MATCH(BS$3,$K$2:$P$2,0))</f>
        <v>0.8</v>
      </c>
      <c r="BT43" s="150" cm="1">
        <f t="array" ref="BT43">INDEX($K:$P,ROW(),MATCH(BT$3,$K$2:$P$2,0))</f>
        <v>0.8</v>
      </c>
      <c r="BU43" s="150" cm="1">
        <f t="array" ref="BU43">INDEX($K:$P,ROW(),MATCH(BU$3,$K$2:$P$2,0))</f>
        <v>0.8</v>
      </c>
      <c r="BV43" s="150" cm="1">
        <f t="array" ref="BV43">INDEX($K:$P,ROW(),MATCH(BV$3,$K$2:$P$2,0))</f>
        <v>0.8</v>
      </c>
      <c r="BW43" s="150" cm="1">
        <f t="array" ref="BW43">INDEX($K:$P,ROW(),MATCH(BW$3,$K$2:$P$2,0))</f>
        <v>0.8</v>
      </c>
      <c r="BX43" s="150" cm="1">
        <f t="array" ref="BX43">INDEX($K:$P,ROW(),MATCH(BX$3,$K$2:$P$2,0))</f>
        <v>0.8</v>
      </c>
      <c r="BY43" s="150" cm="1">
        <f t="array" ref="BY43">INDEX($K:$P,ROW(),MATCH(BY$3,$K$2:$P$2,0))</f>
        <v>0.8</v>
      </c>
      <c r="BZ43" s="150" cm="1">
        <f t="array" ref="BZ43">INDEX($K:$P,ROW(),MATCH(BZ$3,$K$2:$P$2,0))</f>
        <v>0.8</v>
      </c>
      <c r="CA43" s="150" cm="1">
        <f t="array" ref="CA43">INDEX($K:$P,ROW(),MATCH(CA$3,$K$2:$P$2,0))</f>
        <v>0.8</v>
      </c>
      <c r="CB43" s="150" cm="1">
        <f t="array" ref="CB43">INDEX($K:$P,ROW(),MATCH(CB$3,$K$2:$P$2,0))</f>
        <v>0.8</v>
      </c>
      <c r="CC43" s="150" cm="1">
        <f t="array" ref="CC43">INDEX($K:$P,ROW(),MATCH(CC$3,$K$2:$P$2,0))</f>
        <v>0.8</v>
      </c>
      <c r="CD43" s="150" cm="1">
        <f t="array" ref="CD43">INDEX($K:$P,ROW(),MATCH(CD$3,$K$2:$P$2,0))</f>
        <v>0.8</v>
      </c>
      <c r="CE43" s="150" cm="1">
        <f t="array" ref="CE43">INDEX($K:$P,ROW(),MATCH(CE$3,$K$2:$P$2,0))</f>
        <v>0.8</v>
      </c>
      <c r="CF43" s="150" cm="1">
        <f t="array" ref="CF43">INDEX($K:$P,ROW(),MATCH(CF$3,$K$2:$P$2,0))</f>
        <v>0.8</v>
      </c>
      <c r="CG43" s="150" cm="1">
        <f t="array" ref="CG43">INDEX($K:$P,ROW(),MATCH(CG$3,$K$2:$P$2,0))</f>
        <v>0.8</v>
      </c>
      <c r="CH43" s="150" cm="1">
        <f t="array" ref="CH43">INDEX($K:$P,ROW(),MATCH(CH$3,$K$2:$P$2,0))</f>
        <v>0.8</v>
      </c>
      <c r="CI43" s="150" cm="1">
        <f t="array" ref="CI43">INDEX($K:$P,ROW(),MATCH(CI$3,$K$2:$P$2,0))</f>
        <v>0.8</v>
      </c>
      <c r="CJ43" s="150" cm="1">
        <f t="array" ref="CJ43">INDEX($K:$P,ROW(),MATCH(CJ$3,$K$2:$P$2,0))</f>
        <v>0.8</v>
      </c>
      <c r="CK43" s="150" cm="1">
        <f t="array" ref="CK43">INDEX($K:$P,ROW(),MATCH(CK$3,$K$2:$P$2,0))</f>
        <v>0.8</v>
      </c>
      <c r="CL43" s="150" cm="1">
        <f t="array" ref="CL43">INDEX($K:$P,ROW(),MATCH(CL$3,$K$2:$P$2,0))</f>
        <v>0.8</v>
      </c>
      <c r="CM43" s="361"/>
      <c r="CN43" s="255"/>
      <c r="CO43" s="150" t="e" cm="1">
        <f t="array" ref="CO43">INDEX($K:$P,ROW(),MATCH(CO$3,$K$2:$P$2,0))</f>
        <v>#N/A</v>
      </c>
      <c r="CP43" s="150" t="e" cm="1">
        <f t="array" ref="CP43">INDEX($K:$P,ROW(),MATCH(CP$3,$K$2:$P$2,0))</f>
        <v>#N/A</v>
      </c>
      <c r="CQ43" s="150" t="e" cm="1">
        <f t="array" ref="CQ43">INDEX($K:$P,ROW(),MATCH(CQ$3,$K$2:$P$2,0))</f>
        <v>#N/A</v>
      </c>
      <c r="CR43" s="150" t="e" cm="1">
        <f t="array" ref="CR43">INDEX($K:$P,ROW(),MATCH(CR$3,$K$2:$P$2,0))</f>
        <v>#N/A</v>
      </c>
      <c r="CS43" s="150" t="e" cm="1">
        <f t="array" ref="CS43">INDEX($K:$P,ROW(),MATCH(CS$3,$K$2:$P$2,0))</f>
        <v>#N/A</v>
      </c>
      <c r="CT43" s="150" t="e" cm="1">
        <f t="array" ref="CT43">INDEX($K:$P,ROW(),MATCH(CT$3,$K$2:$P$2,0))</f>
        <v>#N/A</v>
      </c>
      <c r="CU43" s="150" t="e" cm="1">
        <f t="array" ref="CU43">INDEX($K:$P,ROW(),MATCH(CU$3,$K$2:$P$2,0))</f>
        <v>#N/A</v>
      </c>
      <c r="CV43" s="150" t="e" cm="1">
        <f t="array" ref="CV43">INDEX($K:$P,ROW(),MATCH(CV$3,$K$2:$P$2,0))</f>
        <v>#N/A</v>
      </c>
      <c r="CW43" s="150" t="e" cm="1">
        <f t="array" ref="CW43">INDEX($K:$P,ROW(),MATCH(CW$3,$K$2:$P$2,0))</f>
        <v>#N/A</v>
      </c>
      <c r="CX43" s="150" t="e" cm="1">
        <f t="array" ref="CX43">INDEX($K:$P,ROW(),MATCH(CX$3,$K$2:$P$2,0))</f>
        <v>#N/A</v>
      </c>
      <c r="CY43" s="150" t="e" cm="1">
        <f t="array" ref="CY43">INDEX($K:$P,ROW(),MATCH(CY$3,$K$2:$P$2,0))</f>
        <v>#N/A</v>
      </c>
      <c r="CZ43" s="150" t="e" cm="1">
        <f t="array" ref="CZ43">INDEX($K:$P,ROW(),MATCH(CZ$3,$K$2:$P$2,0))</f>
        <v>#N/A</v>
      </c>
      <c r="DA43" s="150" t="e" cm="1">
        <f t="array" ref="DA43">INDEX($K:$P,ROW(),MATCH(DA$3,$K$2:$P$2,0))</f>
        <v>#N/A</v>
      </c>
      <c r="DB43" s="150" t="e" cm="1">
        <f t="array" ref="DB43">INDEX($K:$P,ROW(),MATCH(DB$3,$K$2:$P$2,0))</f>
        <v>#N/A</v>
      </c>
      <c r="DC43" s="150" t="e" cm="1">
        <f t="array" ref="DC43">INDEX($K:$P,ROW(),MATCH(DC$3,$K$2:$P$2,0))</f>
        <v>#N/A</v>
      </c>
      <c r="DD43" s="150" t="e" cm="1">
        <f t="array" ref="DD43">INDEX($K:$P,ROW(),MATCH(DD$3,$K$2:$P$2,0))</f>
        <v>#N/A</v>
      </c>
      <c r="DE43" s="150" t="e" cm="1">
        <f t="array" ref="DE43">INDEX($K:$P,ROW(),MATCH(DE$3,$K$2:$P$2,0))</f>
        <v>#N/A</v>
      </c>
      <c r="DF43" s="150" t="e" cm="1">
        <f t="array" ref="DF43">INDEX($K:$P,ROW(),MATCH(DF$3,$K$2:$P$2,0))</f>
        <v>#N/A</v>
      </c>
      <c r="DG43" s="150" t="e" cm="1">
        <f t="array" ref="DG43">INDEX($K:$P,ROW(),MATCH(DG$3,$K$2:$P$2,0))</f>
        <v>#N/A</v>
      </c>
      <c r="DH43" s="150" t="e" cm="1">
        <f t="array" ref="DH43">INDEX($K:$P,ROW(),MATCH(DH$3,$K$2:$P$2,0))</f>
        <v>#N/A</v>
      </c>
      <c r="DI43" s="150" t="e" cm="1">
        <f t="array" ref="DI43">INDEX($K:$P,ROW(),MATCH(DI$3,$K$2:$P$2,0))</f>
        <v>#N/A</v>
      </c>
      <c r="DJ43" s="150" t="e" cm="1">
        <f t="array" ref="DJ43">INDEX($K:$P,ROW(),MATCH(DJ$3,$K$2:$P$2,0))</f>
        <v>#N/A</v>
      </c>
      <c r="DK43" s="150" t="e" cm="1">
        <f t="array" ref="DK43">INDEX($K:$P,ROW(),MATCH(DK$3,$K$2:$P$2,0))</f>
        <v>#N/A</v>
      </c>
      <c r="DL43" s="150" t="e" cm="1">
        <f t="array" ref="DL43">INDEX($K:$P,ROW(),MATCH(DL$3,$K$2:$P$2,0))</f>
        <v>#N/A</v>
      </c>
    </row>
    <row r="44" spans="1:116" x14ac:dyDescent="0.4">
      <c r="B44" t="str">
        <f t="shared" si="128"/>
        <v>44 DCSALESQUOTA-S</v>
      </c>
      <c r="D44" t="s">
        <v>839</v>
      </c>
      <c r="E44" s="8" t="str">
        <f t="shared" si="117"/>
        <v>44 DCSALESQUOTA-S</v>
      </c>
      <c r="G44" s="145" t="s">
        <v>842</v>
      </c>
      <c r="H44" s="12"/>
      <c r="I44" s="60"/>
      <c r="J44" s="60"/>
      <c r="K44" s="369">
        <f>+K42*K43</f>
        <v>640000</v>
      </c>
      <c r="L44" s="369">
        <f t="shared" ref="L44:P44" si="129">+L42*L43</f>
        <v>640000</v>
      </c>
      <c r="M44" s="369">
        <f t="shared" si="129"/>
        <v>640000</v>
      </c>
      <c r="N44" s="369">
        <f t="shared" si="129"/>
        <v>640000</v>
      </c>
      <c r="O44" s="369">
        <f t="shared" si="129"/>
        <v>640000</v>
      </c>
      <c r="P44" s="369">
        <f t="shared" si="129"/>
        <v>640000</v>
      </c>
      <c r="R44" s="19"/>
      <c r="S44" s="147">
        <f>+S42*S43</f>
        <v>640000</v>
      </c>
      <c r="T44" s="147">
        <f t="shared" ref="T44:CE44" si="130">+T42*T43</f>
        <v>640000</v>
      </c>
      <c r="U44" s="147">
        <f t="shared" si="130"/>
        <v>640000</v>
      </c>
      <c r="V44" s="147">
        <f t="shared" si="130"/>
        <v>640000</v>
      </c>
      <c r="W44" s="147">
        <f t="shared" si="130"/>
        <v>640000</v>
      </c>
      <c r="X44" s="147">
        <f t="shared" si="130"/>
        <v>640000</v>
      </c>
      <c r="Y44" s="147">
        <f t="shared" si="130"/>
        <v>640000</v>
      </c>
      <c r="Z44" s="147">
        <f t="shared" si="130"/>
        <v>640000</v>
      </c>
      <c r="AA44" s="147">
        <f t="shared" si="130"/>
        <v>640000</v>
      </c>
      <c r="AB44" s="147">
        <f t="shared" si="130"/>
        <v>640000</v>
      </c>
      <c r="AC44" s="147">
        <f t="shared" si="130"/>
        <v>640000</v>
      </c>
      <c r="AD44" s="147">
        <f t="shared" si="130"/>
        <v>640000</v>
      </c>
      <c r="AE44" s="147">
        <f t="shared" si="130"/>
        <v>640000</v>
      </c>
      <c r="AF44" s="147">
        <f t="shared" si="130"/>
        <v>640000</v>
      </c>
      <c r="AG44" s="147">
        <f t="shared" si="130"/>
        <v>640000</v>
      </c>
      <c r="AH44" s="147">
        <f t="shared" si="130"/>
        <v>640000</v>
      </c>
      <c r="AI44" s="147">
        <f t="shared" si="130"/>
        <v>640000</v>
      </c>
      <c r="AJ44" s="147">
        <f t="shared" si="130"/>
        <v>640000</v>
      </c>
      <c r="AK44" s="147">
        <f t="shared" si="130"/>
        <v>640000</v>
      </c>
      <c r="AL44" s="147">
        <f t="shared" si="130"/>
        <v>640000</v>
      </c>
      <c r="AM44" s="147">
        <f t="shared" si="130"/>
        <v>640000</v>
      </c>
      <c r="AN44" s="147">
        <f t="shared" si="130"/>
        <v>640000</v>
      </c>
      <c r="AO44" s="147">
        <f t="shared" si="130"/>
        <v>640000</v>
      </c>
      <c r="AP44" s="147">
        <f t="shared" si="130"/>
        <v>640000</v>
      </c>
      <c r="AQ44" s="147">
        <f t="shared" si="130"/>
        <v>640000</v>
      </c>
      <c r="AR44" s="147">
        <f t="shared" si="130"/>
        <v>640000</v>
      </c>
      <c r="AS44" s="147">
        <f t="shared" si="130"/>
        <v>640000</v>
      </c>
      <c r="AT44" s="147">
        <f t="shared" si="130"/>
        <v>640000</v>
      </c>
      <c r="AU44" s="147">
        <f t="shared" si="130"/>
        <v>640000</v>
      </c>
      <c r="AV44" s="147">
        <f t="shared" si="130"/>
        <v>640000</v>
      </c>
      <c r="AW44" s="147">
        <f t="shared" si="130"/>
        <v>640000</v>
      </c>
      <c r="AX44" s="147">
        <f t="shared" si="130"/>
        <v>640000</v>
      </c>
      <c r="AY44" s="147">
        <f t="shared" si="130"/>
        <v>640000</v>
      </c>
      <c r="AZ44" s="147">
        <f t="shared" si="130"/>
        <v>640000</v>
      </c>
      <c r="BA44" s="147">
        <f t="shared" si="130"/>
        <v>640000</v>
      </c>
      <c r="BB44" s="147">
        <f t="shared" si="130"/>
        <v>640000</v>
      </c>
      <c r="BC44" s="147">
        <f t="shared" si="130"/>
        <v>640000</v>
      </c>
      <c r="BD44" s="147">
        <f t="shared" si="130"/>
        <v>640000</v>
      </c>
      <c r="BE44" s="147">
        <f t="shared" si="130"/>
        <v>640000</v>
      </c>
      <c r="BF44" s="147">
        <f t="shared" si="130"/>
        <v>640000</v>
      </c>
      <c r="BG44" s="147">
        <f t="shared" si="130"/>
        <v>640000</v>
      </c>
      <c r="BH44" s="147">
        <f t="shared" si="130"/>
        <v>640000</v>
      </c>
      <c r="BI44" s="147">
        <f t="shared" si="130"/>
        <v>640000</v>
      </c>
      <c r="BJ44" s="147">
        <f t="shared" si="130"/>
        <v>640000</v>
      </c>
      <c r="BK44" s="147">
        <f t="shared" si="130"/>
        <v>640000</v>
      </c>
      <c r="BL44" s="147">
        <f t="shared" si="130"/>
        <v>640000</v>
      </c>
      <c r="BM44" s="147">
        <f t="shared" si="130"/>
        <v>640000</v>
      </c>
      <c r="BN44" s="147">
        <f t="shared" si="130"/>
        <v>640000</v>
      </c>
      <c r="BO44" s="147">
        <f t="shared" si="130"/>
        <v>640000</v>
      </c>
      <c r="BP44" s="147">
        <f t="shared" si="130"/>
        <v>640000</v>
      </c>
      <c r="BQ44" s="147">
        <f t="shared" si="130"/>
        <v>640000</v>
      </c>
      <c r="BR44" s="147">
        <f t="shared" si="130"/>
        <v>640000</v>
      </c>
      <c r="BS44" s="147">
        <f t="shared" si="130"/>
        <v>640000</v>
      </c>
      <c r="BT44" s="147">
        <f t="shared" si="130"/>
        <v>640000</v>
      </c>
      <c r="BU44" s="147">
        <f t="shared" si="130"/>
        <v>640000</v>
      </c>
      <c r="BV44" s="147">
        <f t="shared" si="130"/>
        <v>640000</v>
      </c>
      <c r="BW44" s="147">
        <f t="shared" si="130"/>
        <v>640000</v>
      </c>
      <c r="BX44" s="147">
        <f t="shared" si="130"/>
        <v>640000</v>
      </c>
      <c r="BY44" s="147">
        <f t="shared" si="130"/>
        <v>640000</v>
      </c>
      <c r="BZ44" s="147">
        <f t="shared" si="130"/>
        <v>640000</v>
      </c>
      <c r="CA44" s="147">
        <f t="shared" si="130"/>
        <v>640000</v>
      </c>
      <c r="CB44" s="147">
        <f t="shared" si="130"/>
        <v>640000</v>
      </c>
      <c r="CC44" s="147">
        <f t="shared" si="130"/>
        <v>640000</v>
      </c>
      <c r="CD44" s="147">
        <f t="shared" si="130"/>
        <v>640000</v>
      </c>
      <c r="CE44" s="147">
        <f t="shared" si="130"/>
        <v>640000</v>
      </c>
      <c r="CF44" s="147">
        <f t="shared" ref="CF44:DL44" si="131">+CF42*CF43</f>
        <v>640000</v>
      </c>
      <c r="CG44" s="147">
        <f t="shared" si="131"/>
        <v>640000</v>
      </c>
      <c r="CH44" s="147">
        <f t="shared" si="131"/>
        <v>640000</v>
      </c>
      <c r="CI44" s="147">
        <f t="shared" si="131"/>
        <v>640000</v>
      </c>
      <c r="CJ44" s="147">
        <f t="shared" si="131"/>
        <v>640000</v>
      </c>
      <c r="CK44" s="147">
        <f t="shared" si="131"/>
        <v>640000</v>
      </c>
      <c r="CL44" s="147">
        <f t="shared" si="131"/>
        <v>640000</v>
      </c>
      <c r="CM44" s="147">
        <f t="shared" si="131"/>
        <v>0</v>
      </c>
      <c r="CN44" s="147">
        <f t="shared" si="131"/>
        <v>0</v>
      </c>
      <c r="CO44" s="147" t="e">
        <f t="shared" si="131"/>
        <v>#N/A</v>
      </c>
      <c r="CP44" s="147" t="e">
        <f t="shared" si="131"/>
        <v>#N/A</v>
      </c>
      <c r="CQ44" s="147" t="e">
        <f t="shared" si="131"/>
        <v>#N/A</v>
      </c>
      <c r="CR44" s="147" t="e">
        <f t="shared" si="131"/>
        <v>#N/A</v>
      </c>
      <c r="CS44" s="147" t="e">
        <f t="shared" si="131"/>
        <v>#N/A</v>
      </c>
      <c r="CT44" s="147" t="e">
        <f t="shared" si="131"/>
        <v>#N/A</v>
      </c>
      <c r="CU44" s="147" t="e">
        <f t="shared" si="131"/>
        <v>#N/A</v>
      </c>
      <c r="CV44" s="147" t="e">
        <f t="shared" si="131"/>
        <v>#N/A</v>
      </c>
      <c r="CW44" s="147" t="e">
        <f t="shared" si="131"/>
        <v>#N/A</v>
      </c>
      <c r="CX44" s="147" t="e">
        <f t="shared" si="131"/>
        <v>#N/A</v>
      </c>
      <c r="CY44" s="147" t="e">
        <f t="shared" si="131"/>
        <v>#N/A</v>
      </c>
      <c r="CZ44" s="147" t="e">
        <f t="shared" si="131"/>
        <v>#N/A</v>
      </c>
      <c r="DA44" s="147" t="e">
        <f t="shared" si="131"/>
        <v>#N/A</v>
      </c>
      <c r="DB44" s="147" t="e">
        <f t="shared" si="131"/>
        <v>#N/A</v>
      </c>
      <c r="DC44" s="147" t="e">
        <f t="shared" si="131"/>
        <v>#N/A</v>
      </c>
      <c r="DD44" s="147" t="e">
        <f t="shared" si="131"/>
        <v>#N/A</v>
      </c>
      <c r="DE44" s="147" t="e">
        <f t="shared" si="131"/>
        <v>#N/A</v>
      </c>
      <c r="DF44" s="147" t="e">
        <f t="shared" si="131"/>
        <v>#N/A</v>
      </c>
      <c r="DG44" s="147" t="e">
        <f t="shared" si="131"/>
        <v>#N/A</v>
      </c>
      <c r="DH44" s="147" t="e">
        <f t="shared" si="131"/>
        <v>#N/A</v>
      </c>
      <c r="DI44" s="147" t="e">
        <f t="shared" si="131"/>
        <v>#N/A</v>
      </c>
      <c r="DJ44" s="147" t="e">
        <f t="shared" si="131"/>
        <v>#N/A</v>
      </c>
      <c r="DK44" s="147" t="e">
        <f t="shared" si="131"/>
        <v>#N/A</v>
      </c>
      <c r="DL44" s="147" t="e">
        <f t="shared" si="131"/>
        <v>#N/A</v>
      </c>
    </row>
    <row r="45" spans="1:116" x14ac:dyDescent="0.4">
      <c r="B45" t="str">
        <f t="shared" si="128"/>
        <v>45 DCSALESQUOTA-S</v>
      </c>
      <c r="D45" t="s">
        <v>839</v>
      </c>
      <c r="E45" s="8" t="str">
        <f t="shared" si="117"/>
        <v>45 DCSALESQUOTA-S</v>
      </c>
      <c r="G45" s="145" t="s">
        <v>844</v>
      </c>
      <c r="H45" s="12"/>
      <c r="I45" s="60"/>
      <c r="J45" s="60"/>
      <c r="K45" s="370">
        <f ca="1">SUMIF($4:$4,K$2,45:45)</f>
        <v>2</v>
      </c>
      <c r="L45" s="370">
        <f ca="1">SUMIF($4:$4,L$2,45:45)</f>
        <v>4</v>
      </c>
      <c r="M45" s="370">
        <f ca="1">SUMIF($4:$4,M$2,45:45)</f>
        <v>7</v>
      </c>
      <c r="N45" s="370">
        <f ca="1">SUMIF($4:$4,N$2,45:45)</f>
        <v>13</v>
      </c>
      <c r="O45" s="370">
        <f ca="1">SUMIF($4:$4,O$2,45:45)</f>
        <v>25</v>
      </c>
      <c r="P45" s="370">
        <f ca="1">SUMIF($4:$4,P$2,45:45)</f>
        <v>50</v>
      </c>
      <c r="R45" s="19"/>
      <c r="S45" s="76">
        <f ca="1">+ROUNDUP(S39/S44,0)</f>
        <v>2</v>
      </c>
      <c r="T45" s="76">
        <f t="shared" ref="T45:CE45" ca="1" si="132">+ROUNDUP(T39/T44,0)</f>
        <v>2</v>
      </c>
      <c r="U45" s="76">
        <f t="shared" ca="1" si="132"/>
        <v>2</v>
      </c>
      <c r="V45" s="76">
        <f t="shared" ca="1" si="132"/>
        <v>2</v>
      </c>
      <c r="W45" s="76">
        <f t="shared" ca="1" si="132"/>
        <v>2</v>
      </c>
      <c r="X45" s="76">
        <f t="shared" ca="1" si="132"/>
        <v>2</v>
      </c>
      <c r="Y45" s="76">
        <f t="shared" ca="1" si="132"/>
        <v>2</v>
      </c>
      <c r="Z45" s="76">
        <f t="shared" ca="1" si="132"/>
        <v>2</v>
      </c>
      <c r="AA45" s="76">
        <f t="shared" ca="1" si="132"/>
        <v>2</v>
      </c>
      <c r="AB45" s="76">
        <f t="shared" ca="1" si="132"/>
        <v>2</v>
      </c>
      <c r="AC45" s="76">
        <f t="shared" ca="1" si="132"/>
        <v>2</v>
      </c>
      <c r="AD45" s="76">
        <f t="shared" ca="1" si="132"/>
        <v>2</v>
      </c>
      <c r="AE45" s="76">
        <f t="shared" ca="1" si="132"/>
        <v>4</v>
      </c>
      <c r="AF45" s="76">
        <f t="shared" ca="1" si="132"/>
        <v>4</v>
      </c>
      <c r="AG45" s="76">
        <f t="shared" ca="1" si="132"/>
        <v>4</v>
      </c>
      <c r="AH45" s="76">
        <f t="shared" ca="1" si="132"/>
        <v>4</v>
      </c>
      <c r="AI45" s="76">
        <f t="shared" ca="1" si="132"/>
        <v>4</v>
      </c>
      <c r="AJ45" s="76">
        <f t="shared" ca="1" si="132"/>
        <v>4</v>
      </c>
      <c r="AK45" s="76">
        <f t="shared" ca="1" si="132"/>
        <v>4</v>
      </c>
      <c r="AL45" s="76">
        <f t="shared" ca="1" si="132"/>
        <v>4</v>
      </c>
      <c r="AM45" s="76">
        <f t="shared" ca="1" si="132"/>
        <v>4</v>
      </c>
      <c r="AN45" s="76">
        <f t="shared" ca="1" si="132"/>
        <v>4</v>
      </c>
      <c r="AO45" s="76">
        <f t="shared" ca="1" si="132"/>
        <v>4</v>
      </c>
      <c r="AP45" s="76">
        <f t="shared" ca="1" si="132"/>
        <v>4</v>
      </c>
      <c r="AQ45" s="76">
        <f t="shared" ca="1" si="132"/>
        <v>7</v>
      </c>
      <c r="AR45" s="76">
        <f t="shared" ca="1" si="132"/>
        <v>7</v>
      </c>
      <c r="AS45" s="76">
        <f t="shared" ca="1" si="132"/>
        <v>7</v>
      </c>
      <c r="AT45" s="76">
        <f t="shared" ca="1" si="132"/>
        <v>7</v>
      </c>
      <c r="AU45" s="76">
        <f t="shared" ca="1" si="132"/>
        <v>7</v>
      </c>
      <c r="AV45" s="76">
        <f t="shared" ca="1" si="132"/>
        <v>7</v>
      </c>
      <c r="AW45" s="76">
        <f t="shared" ca="1" si="132"/>
        <v>7</v>
      </c>
      <c r="AX45" s="76">
        <f t="shared" ca="1" si="132"/>
        <v>7</v>
      </c>
      <c r="AY45" s="76">
        <f t="shared" ca="1" si="132"/>
        <v>7</v>
      </c>
      <c r="AZ45" s="76">
        <f t="shared" ca="1" si="132"/>
        <v>7</v>
      </c>
      <c r="BA45" s="76">
        <f t="shared" ca="1" si="132"/>
        <v>7</v>
      </c>
      <c r="BB45" s="76">
        <f t="shared" ca="1" si="132"/>
        <v>7</v>
      </c>
      <c r="BC45" s="76">
        <f t="shared" ca="1" si="132"/>
        <v>13</v>
      </c>
      <c r="BD45" s="76">
        <f t="shared" ca="1" si="132"/>
        <v>13</v>
      </c>
      <c r="BE45" s="76">
        <f t="shared" ca="1" si="132"/>
        <v>13</v>
      </c>
      <c r="BF45" s="76">
        <f t="shared" ca="1" si="132"/>
        <v>13</v>
      </c>
      <c r="BG45" s="76">
        <f t="shared" ca="1" si="132"/>
        <v>13</v>
      </c>
      <c r="BH45" s="76">
        <f t="shared" ca="1" si="132"/>
        <v>13</v>
      </c>
      <c r="BI45" s="76">
        <f t="shared" ca="1" si="132"/>
        <v>13</v>
      </c>
      <c r="BJ45" s="76">
        <f t="shared" ca="1" si="132"/>
        <v>13</v>
      </c>
      <c r="BK45" s="76">
        <f t="shared" ca="1" si="132"/>
        <v>13</v>
      </c>
      <c r="BL45" s="76">
        <f t="shared" ca="1" si="132"/>
        <v>13</v>
      </c>
      <c r="BM45" s="76">
        <f t="shared" ca="1" si="132"/>
        <v>13</v>
      </c>
      <c r="BN45" s="76">
        <f t="shared" ca="1" si="132"/>
        <v>13</v>
      </c>
      <c r="BO45" s="76">
        <f t="shared" ca="1" si="132"/>
        <v>25</v>
      </c>
      <c r="BP45" s="76">
        <f t="shared" ca="1" si="132"/>
        <v>25</v>
      </c>
      <c r="BQ45" s="76">
        <f t="shared" ca="1" si="132"/>
        <v>25</v>
      </c>
      <c r="BR45" s="76">
        <f t="shared" ca="1" si="132"/>
        <v>25</v>
      </c>
      <c r="BS45" s="76">
        <f t="shared" ca="1" si="132"/>
        <v>25</v>
      </c>
      <c r="BT45" s="76">
        <f t="shared" ca="1" si="132"/>
        <v>25</v>
      </c>
      <c r="BU45" s="76">
        <f t="shared" ca="1" si="132"/>
        <v>25</v>
      </c>
      <c r="BV45" s="76">
        <f t="shared" ca="1" si="132"/>
        <v>25</v>
      </c>
      <c r="BW45" s="76">
        <f t="shared" ca="1" si="132"/>
        <v>25</v>
      </c>
      <c r="BX45" s="76">
        <f t="shared" ca="1" si="132"/>
        <v>25</v>
      </c>
      <c r="BY45" s="76">
        <f t="shared" ca="1" si="132"/>
        <v>25</v>
      </c>
      <c r="BZ45" s="76">
        <f t="shared" ca="1" si="132"/>
        <v>25</v>
      </c>
      <c r="CA45" s="76">
        <f t="shared" ca="1" si="132"/>
        <v>50</v>
      </c>
      <c r="CB45" s="76">
        <f t="shared" ca="1" si="132"/>
        <v>50</v>
      </c>
      <c r="CC45" s="76">
        <f t="shared" ca="1" si="132"/>
        <v>50</v>
      </c>
      <c r="CD45" s="76">
        <f t="shared" ca="1" si="132"/>
        <v>50</v>
      </c>
      <c r="CE45" s="76">
        <f t="shared" ca="1" si="132"/>
        <v>50</v>
      </c>
      <c r="CF45" s="76">
        <f t="shared" ref="CF45:DL45" ca="1" si="133">+ROUNDUP(CF39/CF44,0)</f>
        <v>50</v>
      </c>
      <c r="CG45" s="76">
        <f t="shared" ca="1" si="133"/>
        <v>50</v>
      </c>
      <c r="CH45" s="76">
        <f t="shared" ca="1" si="133"/>
        <v>50</v>
      </c>
      <c r="CI45" s="76">
        <f t="shared" ca="1" si="133"/>
        <v>50</v>
      </c>
      <c r="CJ45" s="76">
        <f t="shared" ca="1" si="133"/>
        <v>50</v>
      </c>
      <c r="CK45" s="76">
        <f t="shared" ca="1" si="133"/>
        <v>50</v>
      </c>
      <c r="CL45" s="76">
        <f t="shared" ca="1" si="133"/>
        <v>50</v>
      </c>
      <c r="CM45" s="76" t="e">
        <f t="shared" ca="1" si="133"/>
        <v>#REF!</v>
      </c>
      <c r="CN45" s="76" t="e">
        <f t="shared" ca="1" si="133"/>
        <v>#REF!</v>
      </c>
      <c r="CO45" s="76" t="e">
        <f t="shared" ca="1" si="133"/>
        <v>#N/A</v>
      </c>
      <c r="CP45" s="76" t="e">
        <f t="shared" ca="1" si="133"/>
        <v>#N/A</v>
      </c>
      <c r="CQ45" s="76" t="e">
        <f t="shared" ca="1" si="133"/>
        <v>#N/A</v>
      </c>
      <c r="CR45" s="76" t="e">
        <f t="shared" ca="1" si="133"/>
        <v>#N/A</v>
      </c>
      <c r="CS45" s="76" t="e">
        <f t="shared" ca="1" si="133"/>
        <v>#N/A</v>
      </c>
      <c r="CT45" s="76" t="e">
        <f t="shared" ca="1" si="133"/>
        <v>#N/A</v>
      </c>
      <c r="CU45" s="76" t="e">
        <f t="shared" ca="1" si="133"/>
        <v>#N/A</v>
      </c>
      <c r="CV45" s="76" t="e">
        <f t="shared" ca="1" si="133"/>
        <v>#N/A</v>
      </c>
      <c r="CW45" s="76" t="e">
        <f t="shared" ca="1" si="133"/>
        <v>#N/A</v>
      </c>
      <c r="CX45" s="76" t="e">
        <f t="shared" ca="1" si="133"/>
        <v>#N/A</v>
      </c>
      <c r="CY45" s="76" t="e">
        <f t="shared" ca="1" si="133"/>
        <v>#N/A</v>
      </c>
      <c r="CZ45" s="76" t="e">
        <f t="shared" ca="1" si="133"/>
        <v>#N/A</v>
      </c>
      <c r="DA45" s="76" t="e">
        <f t="shared" ca="1" si="133"/>
        <v>#N/A</v>
      </c>
      <c r="DB45" s="76" t="e">
        <f t="shared" ca="1" si="133"/>
        <v>#N/A</v>
      </c>
      <c r="DC45" s="76" t="e">
        <f t="shared" ca="1" si="133"/>
        <v>#N/A</v>
      </c>
      <c r="DD45" s="76" t="e">
        <f t="shared" ca="1" si="133"/>
        <v>#N/A</v>
      </c>
      <c r="DE45" s="76" t="e">
        <f t="shared" ca="1" si="133"/>
        <v>#N/A</v>
      </c>
      <c r="DF45" s="76" t="e">
        <f t="shared" ca="1" si="133"/>
        <v>#N/A</v>
      </c>
      <c r="DG45" s="76" t="e">
        <f t="shared" ca="1" si="133"/>
        <v>#N/A</v>
      </c>
      <c r="DH45" s="76" t="e">
        <f t="shared" ca="1" si="133"/>
        <v>#N/A</v>
      </c>
      <c r="DI45" s="76" t="e">
        <f t="shared" ca="1" si="133"/>
        <v>#N/A</v>
      </c>
      <c r="DJ45" s="76" t="e">
        <f t="shared" ca="1" si="133"/>
        <v>#N/A</v>
      </c>
      <c r="DK45" s="76" t="e">
        <f t="shared" ca="1" si="133"/>
        <v>#N/A</v>
      </c>
      <c r="DL45" s="76" t="e">
        <f t="shared" ca="1" si="133"/>
        <v>#N/A</v>
      </c>
    </row>
    <row r="46" spans="1:116" x14ac:dyDescent="0.4">
      <c r="B46" t="str">
        <f t="shared" si="128"/>
        <v>46 DCSALESQUOTA-S</v>
      </c>
      <c r="D46" t="s">
        <v>839</v>
      </c>
      <c r="E46" s="8" t="str">
        <f t="shared" si="117"/>
        <v>46 DCSALESQUOTA-S</v>
      </c>
      <c r="G46" s="145" t="s">
        <v>845</v>
      </c>
      <c r="H46" s="12"/>
      <c r="I46" s="60"/>
      <c r="J46" s="60"/>
      <c r="K46" s="139">
        <v>100000</v>
      </c>
      <c r="L46" s="139">
        <v>100000</v>
      </c>
      <c r="M46" s="139">
        <v>100000</v>
      </c>
      <c r="N46" s="139">
        <v>100000</v>
      </c>
      <c r="O46" s="139">
        <v>100000</v>
      </c>
      <c r="P46" s="139">
        <v>100000</v>
      </c>
      <c r="R46" s="19"/>
      <c r="S46" s="147" cm="1">
        <f t="array" ref="S46">INDEX($K:$P,ROW(),MATCH(S$3,$K$2:$P$2,0))</f>
        <v>100000</v>
      </c>
      <c r="T46" s="147" cm="1">
        <f t="array" ref="T46">INDEX($K:$P,ROW(),MATCH(T$3,$K$2:$P$2,0))</f>
        <v>100000</v>
      </c>
      <c r="U46" s="147" cm="1">
        <f t="array" ref="U46">INDEX($K:$P,ROW(),MATCH(U$3,$K$2:$P$2,0))</f>
        <v>100000</v>
      </c>
      <c r="V46" s="147" cm="1">
        <f t="array" ref="V46">INDEX($K:$P,ROW(),MATCH(V$3,$K$2:$P$2,0))</f>
        <v>100000</v>
      </c>
      <c r="W46" s="147" cm="1">
        <f t="array" ref="W46">INDEX($K:$P,ROW(),MATCH(W$3,$K$2:$P$2,0))</f>
        <v>100000</v>
      </c>
      <c r="X46" s="147" cm="1">
        <f t="array" ref="X46">INDEX($K:$P,ROW(),MATCH(X$3,$K$2:$P$2,0))</f>
        <v>100000</v>
      </c>
      <c r="Y46" s="147" cm="1">
        <f t="array" ref="Y46">INDEX($K:$P,ROW(),MATCH(Y$3,$K$2:$P$2,0))</f>
        <v>100000</v>
      </c>
      <c r="Z46" s="147" cm="1">
        <f t="array" ref="Z46">INDEX($K:$P,ROW(),MATCH(Z$3,$K$2:$P$2,0))</f>
        <v>100000</v>
      </c>
      <c r="AA46" s="147" cm="1">
        <f t="array" ref="AA46">INDEX($K:$P,ROW(),MATCH(AA$3,$K$2:$P$2,0))</f>
        <v>100000</v>
      </c>
      <c r="AB46" s="147" cm="1">
        <f t="array" ref="AB46">INDEX($K:$P,ROW(),MATCH(AB$3,$K$2:$P$2,0))</f>
        <v>100000</v>
      </c>
      <c r="AC46" s="147" cm="1">
        <f t="array" ref="AC46">INDEX($K:$P,ROW(),MATCH(AC$3,$K$2:$P$2,0))</f>
        <v>100000</v>
      </c>
      <c r="AD46" s="147" cm="1">
        <f t="array" ref="AD46">INDEX($K:$P,ROW(),MATCH(AD$3,$K$2:$P$2,0))</f>
        <v>100000</v>
      </c>
      <c r="AE46" s="147" cm="1">
        <f t="array" ref="AE46">INDEX($K:$P,ROW(),MATCH(AE$3,$K$2:$P$2,0))</f>
        <v>100000</v>
      </c>
      <c r="AF46" s="147" cm="1">
        <f t="array" ref="AF46">INDEX($K:$P,ROW(),MATCH(AF$3,$K$2:$P$2,0))</f>
        <v>100000</v>
      </c>
      <c r="AG46" s="147" cm="1">
        <f t="array" ref="AG46">INDEX($K:$P,ROW(),MATCH(AG$3,$K$2:$P$2,0))</f>
        <v>100000</v>
      </c>
      <c r="AH46" s="147" cm="1">
        <f t="array" ref="AH46">INDEX($K:$P,ROW(),MATCH(AH$3,$K$2:$P$2,0))</f>
        <v>100000</v>
      </c>
      <c r="AI46" s="147" cm="1">
        <f t="array" ref="AI46">INDEX($K:$P,ROW(),MATCH(AI$3,$K$2:$P$2,0))</f>
        <v>100000</v>
      </c>
      <c r="AJ46" s="147" cm="1">
        <f t="array" ref="AJ46">INDEX($K:$P,ROW(),MATCH(AJ$3,$K$2:$P$2,0))</f>
        <v>100000</v>
      </c>
      <c r="AK46" s="147" cm="1">
        <f t="array" ref="AK46">INDEX($K:$P,ROW(),MATCH(AK$3,$K$2:$P$2,0))</f>
        <v>100000</v>
      </c>
      <c r="AL46" s="147" cm="1">
        <f t="array" ref="AL46">INDEX($K:$P,ROW(),MATCH(AL$3,$K$2:$P$2,0))</f>
        <v>100000</v>
      </c>
      <c r="AM46" s="147" cm="1">
        <f t="array" ref="AM46">INDEX($K:$P,ROW(),MATCH(AM$3,$K$2:$P$2,0))</f>
        <v>100000</v>
      </c>
      <c r="AN46" s="147" cm="1">
        <f t="array" ref="AN46">INDEX($K:$P,ROW(),MATCH(AN$3,$K$2:$P$2,0))</f>
        <v>100000</v>
      </c>
      <c r="AO46" s="147" cm="1">
        <f t="array" ref="AO46">INDEX($K:$P,ROW(),MATCH(AO$3,$K$2:$P$2,0))</f>
        <v>100000</v>
      </c>
      <c r="AP46" s="147" cm="1">
        <f t="array" ref="AP46">INDEX($K:$P,ROW(),MATCH(AP$3,$K$2:$P$2,0))</f>
        <v>100000</v>
      </c>
      <c r="AQ46" s="147" cm="1">
        <f t="array" ref="AQ46">INDEX($K:$P,ROW(),MATCH(AQ$3,$K$2:$P$2,0))</f>
        <v>100000</v>
      </c>
      <c r="AR46" s="147" cm="1">
        <f t="array" ref="AR46">INDEX($K:$P,ROW(),MATCH(AR$3,$K$2:$P$2,0))</f>
        <v>100000</v>
      </c>
      <c r="AS46" s="147" cm="1">
        <f t="array" ref="AS46">INDEX($K:$P,ROW(),MATCH(AS$3,$K$2:$P$2,0))</f>
        <v>100000</v>
      </c>
      <c r="AT46" s="147" cm="1">
        <f t="array" ref="AT46">INDEX($K:$P,ROW(),MATCH(AT$3,$K$2:$P$2,0))</f>
        <v>100000</v>
      </c>
      <c r="AU46" s="147" cm="1">
        <f t="array" ref="AU46">INDEX($K:$P,ROW(),MATCH(AU$3,$K$2:$P$2,0))</f>
        <v>100000</v>
      </c>
      <c r="AV46" s="147" cm="1">
        <f t="array" ref="AV46">INDEX($K:$P,ROW(),MATCH(AV$3,$K$2:$P$2,0))</f>
        <v>100000</v>
      </c>
      <c r="AW46" s="147" cm="1">
        <f t="array" ref="AW46">INDEX($K:$P,ROW(),MATCH(AW$3,$K$2:$P$2,0))</f>
        <v>100000</v>
      </c>
      <c r="AX46" s="147" cm="1">
        <f t="array" ref="AX46">INDEX($K:$P,ROW(),MATCH(AX$3,$K$2:$P$2,0))</f>
        <v>100000</v>
      </c>
      <c r="AY46" s="147" cm="1">
        <f t="array" ref="AY46">INDEX($K:$P,ROW(),MATCH(AY$3,$K$2:$P$2,0))</f>
        <v>100000</v>
      </c>
      <c r="AZ46" s="147" cm="1">
        <f t="array" ref="AZ46">INDEX($K:$P,ROW(),MATCH(AZ$3,$K$2:$P$2,0))</f>
        <v>100000</v>
      </c>
      <c r="BA46" s="147" cm="1">
        <f t="array" ref="BA46">INDEX($K:$P,ROW(),MATCH(BA$3,$K$2:$P$2,0))</f>
        <v>100000</v>
      </c>
      <c r="BB46" s="147" cm="1">
        <f t="array" ref="BB46">INDEX($K:$P,ROW(),MATCH(BB$3,$K$2:$P$2,0))</f>
        <v>100000</v>
      </c>
      <c r="BC46" s="147" cm="1">
        <f t="array" ref="BC46">INDEX($K:$P,ROW(),MATCH(BC$3,$K$2:$P$2,0))</f>
        <v>100000</v>
      </c>
      <c r="BD46" s="147" cm="1">
        <f t="array" ref="BD46">INDEX($K:$P,ROW(),MATCH(BD$3,$K$2:$P$2,0))</f>
        <v>100000</v>
      </c>
      <c r="BE46" s="147" cm="1">
        <f t="array" ref="BE46">INDEX($K:$P,ROW(),MATCH(BE$3,$K$2:$P$2,0))</f>
        <v>100000</v>
      </c>
      <c r="BF46" s="147" cm="1">
        <f t="array" ref="BF46">INDEX($K:$P,ROW(),MATCH(BF$3,$K$2:$P$2,0))</f>
        <v>100000</v>
      </c>
      <c r="BG46" s="147" cm="1">
        <f t="array" ref="BG46">INDEX($K:$P,ROW(),MATCH(BG$3,$K$2:$P$2,0))</f>
        <v>100000</v>
      </c>
      <c r="BH46" s="147" cm="1">
        <f t="array" ref="BH46">INDEX($K:$P,ROW(),MATCH(BH$3,$K$2:$P$2,0))</f>
        <v>100000</v>
      </c>
      <c r="BI46" s="147" cm="1">
        <f t="array" ref="BI46">INDEX($K:$P,ROW(),MATCH(BI$3,$K$2:$P$2,0))</f>
        <v>100000</v>
      </c>
      <c r="BJ46" s="147" cm="1">
        <f t="array" ref="BJ46">INDEX($K:$P,ROW(),MATCH(BJ$3,$K$2:$P$2,0))</f>
        <v>100000</v>
      </c>
      <c r="BK46" s="147" cm="1">
        <f t="array" ref="BK46">INDEX($K:$P,ROW(),MATCH(BK$3,$K$2:$P$2,0))</f>
        <v>100000</v>
      </c>
      <c r="BL46" s="147" cm="1">
        <f t="array" ref="BL46">INDEX($K:$P,ROW(),MATCH(BL$3,$K$2:$P$2,0))</f>
        <v>100000</v>
      </c>
      <c r="BM46" s="147" cm="1">
        <f t="array" ref="BM46">INDEX($K:$P,ROW(),MATCH(BM$3,$K$2:$P$2,0))</f>
        <v>100000</v>
      </c>
      <c r="BN46" s="147" cm="1">
        <f t="array" ref="BN46">INDEX($K:$P,ROW(),MATCH(BN$3,$K$2:$P$2,0))</f>
        <v>100000</v>
      </c>
      <c r="BO46" s="147" cm="1">
        <f t="array" ref="BO46">INDEX($K:$P,ROW(),MATCH(BO$3,$K$2:$P$2,0))</f>
        <v>100000</v>
      </c>
      <c r="BP46" s="147" cm="1">
        <f t="array" ref="BP46">INDEX($K:$P,ROW(),MATCH(BP$3,$K$2:$P$2,0))</f>
        <v>100000</v>
      </c>
      <c r="BQ46" s="147" cm="1">
        <f t="array" ref="BQ46">INDEX($K:$P,ROW(),MATCH(BQ$3,$K$2:$P$2,0))</f>
        <v>100000</v>
      </c>
      <c r="BR46" s="147" cm="1">
        <f t="array" ref="BR46">INDEX($K:$P,ROW(),MATCH(BR$3,$K$2:$P$2,0))</f>
        <v>100000</v>
      </c>
      <c r="BS46" s="147" cm="1">
        <f t="array" ref="BS46">INDEX($K:$P,ROW(),MATCH(BS$3,$K$2:$P$2,0))</f>
        <v>100000</v>
      </c>
      <c r="BT46" s="147" cm="1">
        <f t="array" ref="BT46">INDEX($K:$P,ROW(),MATCH(BT$3,$K$2:$P$2,0))</f>
        <v>100000</v>
      </c>
      <c r="BU46" s="147" cm="1">
        <f t="array" ref="BU46">INDEX($K:$P,ROW(),MATCH(BU$3,$K$2:$P$2,0))</f>
        <v>100000</v>
      </c>
      <c r="BV46" s="147" cm="1">
        <f t="array" ref="BV46">INDEX($K:$P,ROW(),MATCH(BV$3,$K$2:$P$2,0))</f>
        <v>100000</v>
      </c>
      <c r="BW46" s="147" cm="1">
        <f t="array" ref="BW46">INDEX($K:$P,ROW(),MATCH(BW$3,$K$2:$P$2,0))</f>
        <v>100000</v>
      </c>
      <c r="BX46" s="147" cm="1">
        <f t="array" ref="BX46">INDEX($K:$P,ROW(),MATCH(BX$3,$K$2:$P$2,0))</f>
        <v>100000</v>
      </c>
      <c r="BY46" s="147" cm="1">
        <f t="array" ref="BY46">INDEX($K:$P,ROW(),MATCH(BY$3,$K$2:$P$2,0))</f>
        <v>100000</v>
      </c>
      <c r="BZ46" s="147" cm="1">
        <f t="array" ref="BZ46">INDEX($K:$P,ROW(),MATCH(BZ$3,$K$2:$P$2,0))</f>
        <v>100000</v>
      </c>
      <c r="CA46" s="147" cm="1">
        <f t="array" ref="CA46">INDEX($K:$P,ROW(),MATCH(CA$3,$K$2:$P$2,0))</f>
        <v>100000</v>
      </c>
      <c r="CB46" s="147" cm="1">
        <f t="array" ref="CB46">INDEX($K:$P,ROW(),MATCH(CB$3,$K$2:$P$2,0))</f>
        <v>100000</v>
      </c>
      <c r="CC46" s="147" cm="1">
        <f t="array" ref="CC46">INDEX($K:$P,ROW(),MATCH(CC$3,$K$2:$P$2,0))</f>
        <v>100000</v>
      </c>
      <c r="CD46" s="147" cm="1">
        <f t="array" ref="CD46">INDEX($K:$P,ROW(),MATCH(CD$3,$K$2:$P$2,0))</f>
        <v>100000</v>
      </c>
      <c r="CE46" s="147" cm="1">
        <f t="array" ref="CE46">INDEX($K:$P,ROW(),MATCH(CE$3,$K$2:$P$2,0))</f>
        <v>100000</v>
      </c>
      <c r="CF46" s="147" cm="1">
        <f t="array" ref="CF46">INDEX($K:$P,ROW(),MATCH(CF$3,$K$2:$P$2,0))</f>
        <v>100000</v>
      </c>
      <c r="CG46" s="147" cm="1">
        <f t="array" ref="CG46">INDEX($K:$P,ROW(),MATCH(CG$3,$K$2:$P$2,0))</f>
        <v>100000</v>
      </c>
      <c r="CH46" s="147" cm="1">
        <f t="array" ref="CH46">INDEX($K:$P,ROW(),MATCH(CH$3,$K$2:$P$2,0))</f>
        <v>100000</v>
      </c>
      <c r="CI46" s="147" cm="1">
        <f t="array" ref="CI46">INDEX($K:$P,ROW(),MATCH(CI$3,$K$2:$P$2,0))</f>
        <v>100000</v>
      </c>
      <c r="CJ46" s="147" cm="1">
        <f t="array" ref="CJ46">INDEX($K:$P,ROW(),MATCH(CJ$3,$K$2:$P$2,0))</f>
        <v>100000</v>
      </c>
      <c r="CK46" s="147" cm="1">
        <f t="array" ref="CK46">INDEX($K:$P,ROW(),MATCH(CK$3,$K$2:$P$2,0))</f>
        <v>100000</v>
      </c>
      <c r="CL46" s="147" cm="1">
        <f t="array" ref="CL46">INDEX($K:$P,ROW(),MATCH(CL$3,$K$2:$P$2,0))</f>
        <v>100000</v>
      </c>
      <c r="CM46" s="53"/>
      <c r="CN46" s="356"/>
      <c r="CO46" s="147" t="e" cm="1">
        <f t="array" ref="CO46">INDEX($K:$P,ROW(),MATCH(CO$3,$K$2:$P$2,0))</f>
        <v>#N/A</v>
      </c>
      <c r="CP46" s="147" t="e" cm="1">
        <f t="array" ref="CP46">INDEX($K:$P,ROW(),MATCH(CP$3,$K$2:$P$2,0))</f>
        <v>#N/A</v>
      </c>
      <c r="CQ46" s="147" t="e" cm="1">
        <f t="array" ref="CQ46">INDEX($K:$P,ROW(),MATCH(CQ$3,$K$2:$P$2,0))</f>
        <v>#N/A</v>
      </c>
      <c r="CR46" s="147" t="e" cm="1">
        <f t="array" ref="CR46">INDEX($K:$P,ROW(),MATCH(CR$3,$K$2:$P$2,0))</f>
        <v>#N/A</v>
      </c>
      <c r="CS46" s="147" t="e" cm="1">
        <f t="array" ref="CS46">INDEX($K:$P,ROW(),MATCH(CS$3,$K$2:$P$2,0))</f>
        <v>#N/A</v>
      </c>
      <c r="CT46" s="147" t="e" cm="1">
        <f t="array" ref="CT46">INDEX($K:$P,ROW(),MATCH(CT$3,$K$2:$P$2,0))</f>
        <v>#N/A</v>
      </c>
      <c r="CU46" s="147" t="e" cm="1">
        <f t="array" ref="CU46">INDEX($K:$P,ROW(),MATCH(CU$3,$K$2:$P$2,0))</f>
        <v>#N/A</v>
      </c>
      <c r="CV46" s="147" t="e" cm="1">
        <f t="array" ref="CV46">INDEX($K:$P,ROW(),MATCH(CV$3,$K$2:$P$2,0))</f>
        <v>#N/A</v>
      </c>
      <c r="CW46" s="147" t="e" cm="1">
        <f t="array" ref="CW46">INDEX($K:$P,ROW(),MATCH(CW$3,$K$2:$P$2,0))</f>
        <v>#N/A</v>
      </c>
      <c r="CX46" s="147" t="e" cm="1">
        <f t="array" ref="CX46">INDEX($K:$P,ROW(),MATCH(CX$3,$K$2:$P$2,0))</f>
        <v>#N/A</v>
      </c>
      <c r="CY46" s="147" t="e" cm="1">
        <f t="array" ref="CY46">INDEX($K:$P,ROW(),MATCH(CY$3,$K$2:$P$2,0))</f>
        <v>#N/A</v>
      </c>
      <c r="CZ46" s="147" t="e" cm="1">
        <f t="array" ref="CZ46">INDEX($K:$P,ROW(),MATCH(CZ$3,$K$2:$P$2,0))</f>
        <v>#N/A</v>
      </c>
      <c r="DA46" s="147" t="e" cm="1">
        <f t="array" ref="DA46">INDEX($K:$P,ROW(),MATCH(DA$3,$K$2:$P$2,0))</f>
        <v>#N/A</v>
      </c>
      <c r="DB46" s="147" t="e" cm="1">
        <f t="array" ref="DB46">INDEX($K:$P,ROW(),MATCH(DB$3,$K$2:$P$2,0))</f>
        <v>#N/A</v>
      </c>
      <c r="DC46" s="147" t="e" cm="1">
        <f t="array" ref="DC46">INDEX($K:$P,ROW(),MATCH(DC$3,$K$2:$P$2,0))</f>
        <v>#N/A</v>
      </c>
      <c r="DD46" s="147" t="e" cm="1">
        <f t="array" ref="DD46">INDEX($K:$P,ROW(),MATCH(DD$3,$K$2:$P$2,0))</f>
        <v>#N/A</v>
      </c>
      <c r="DE46" s="147" t="e" cm="1">
        <f t="array" ref="DE46">INDEX($K:$P,ROW(),MATCH(DE$3,$K$2:$P$2,0))</f>
        <v>#N/A</v>
      </c>
      <c r="DF46" s="147" t="e" cm="1">
        <f t="array" ref="DF46">INDEX($K:$P,ROW(),MATCH(DF$3,$K$2:$P$2,0))</f>
        <v>#N/A</v>
      </c>
      <c r="DG46" s="147" t="e" cm="1">
        <f t="array" ref="DG46">INDEX($K:$P,ROW(),MATCH(DG$3,$K$2:$P$2,0))</f>
        <v>#N/A</v>
      </c>
      <c r="DH46" s="147" t="e" cm="1">
        <f t="array" ref="DH46">INDEX($K:$P,ROW(),MATCH(DH$3,$K$2:$P$2,0))</f>
        <v>#N/A</v>
      </c>
      <c r="DI46" s="147" t="e" cm="1">
        <f t="array" ref="DI46">INDEX($K:$P,ROW(),MATCH(DI$3,$K$2:$P$2,0))</f>
        <v>#N/A</v>
      </c>
      <c r="DJ46" s="147" t="e" cm="1">
        <f t="array" ref="DJ46">INDEX($K:$P,ROW(),MATCH(DJ$3,$K$2:$P$2,0))</f>
        <v>#N/A</v>
      </c>
      <c r="DK46" s="147" t="e" cm="1">
        <f t="array" ref="DK46">INDEX($K:$P,ROW(),MATCH(DK$3,$K$2:$P$2,0))</f>
        <v>#N/A</v>
      </c>
      <c r="DL46" s="147" t="e" cm="1">
        <f t="array" ref="DL46">INDEX($K:$P,ROW(),MATCH(DL$3,$K$2:$P$2,0))</f>
        <v>#N/A</v>
      </c>
    </row>
    <row r="47" spans="1:116" x14ac:dyDescent="0.4">
      <c r="A47" s="27"/>
      <c r="B47" s="27"/>
      <c r="C47" s="27" t="s">
        <v>203</v>
      </c>
      <c r="D47" t="s">
        <v>839</v>
      </c>
      <c r="E47" s="8" t="str">
        <f t="shared" si="117"/>
        <v>47 DCSALESQUOTA-S</v>
      </c>
      <c r="F47" s="27"/>
      <c r="G47" s="126" t="str">
        <f>SUBSTITUTE(G38,":","")&amp;" - "&amp;G49</f>
        <v>Unit carrying value - Retail</v>
      </c>
      <c r="H47" s="27"/>
      <c r="I47" s="78"/>
      <c r="J47" s="78"/>
      <c r="K47" s="371">
        <f ca="1">SUMIF($3:$3,K$2,47:47)</f>
        <v>-2400000</v>
      </c>
      <c r="L47" s="371">
        <f ca="1">SUMIF($3:$3,L$2,47:47)</f>
        <v>-4800000</v>
      </c>
      <c r="M47" s="371">
        <f ca="1">SUMIF($3:$3,M$2,47:47)</f>
        <v>-8400000</v>
      </c>
      <c r="N47" s="371">
        <f ca="1">SUMIF($3:$3,N$2,47:47)</f>
        <v>-15600000</v>
      </c>
      <c r="O47" s="371">
        <f ca="1">SUMIF($3:$3,O$2,47:47)</f>
        <v>-30000000</v>
      </c>
      <c r="P47" s="371">
        <f ca="1">SUMIF($3:$3,P$2,47:47)</f>
        <v>-60000000</v>
      </c>
      <c r="R47" s="33"/>
      <c r="S47" s="148">
        <f ca="1">-+S46*S45</f>
        <v>-200000</v>
      </c>
      <c r="T47" s="148">
        <f t="shared" ref="T47:CE47" ca="1" si="134">-+T46*T45</f>
        <v>-200000</v>
      </c>
      <c r="U47" s="148">
        <f t="shared" ca="1" si="134"/>
        <v>-200000</v>
      </c>
      <c r="V47" s="148">
        <f t="shared" ca="1" si="134"/>
        <v>-200000</v>
      </c>
      <c r="W47" s="148">
        <f t="shared" ca="1" si="134"/>
        <v>-200000</v>
      </c>
      <c r="X47" s="148">
        <f t="shared" ca="1" si="134"/>
        <v>-200000</v>
      </c>
      <c r="Y47" s="148">
        <f t="shared" ca="1" si="134"/>
        <v>-200000</v>
      </c>
      <c r="Z47" s="148">
        <f t="shared" ca="1" si="134"/>
        <v>-200000</v>
      </c>
      <c r="AA47" s="148">
        <f t="shared" ca="1" si="134"/>
        <v>-200000</v>
      </c>
      <c r="AB47" s="148">
        <f t="shared" ca="1" si="134"/>
        <v>-200000</v>
      </c>
      <c r="AC47" s="148">
        <f t="shared" ca="1" si="134"/>
        <v>-200000</v>
      </c>
      <c r="AD47" s="148">
        <f t="shared" ca="1" si="134"/>
        <v>-200000</v>
      </c>
      <c r="AE47" s="148">
        <f t="shared" ca="1" si="134"/>
        <v>-400000</v>
      </c>
      <c r="AF47" s="148">
        <f t="shared" ca="1" si="134"/>
        <v>-400000</v>
      </c>
      <c r="AG47" s="148">
        <f t="shared" ca="1" si="134"/>
        <v>-400000</v>
      </c>
      <c r="AH47" s="148">
        <f t="shared" ca="1" si="134"/>
        <v>-400000</v>
      </c>
      <c r="AI47" s="148">
        <f t="shared" ca="1" si="134"/>
        <v>-400000</v>
      </c>
      <c r="AJ47" s="148">
        <f t="shared" ca="1" si="134"/>
        <v>-400000</v>
      </c>
      <c r="AK47" s="148">
        <f t="shared" ca="1" si="134"/>
        <v>-400000</v>
      </c>
      <c r="AL47" s="148">
        <f t="shared" ca="1" si="134"/>
        <v>-400000</v>
      </c>
      <c r="AM47" s="148">
        <f t="shared" ca="1" si="134"/>
        <v>-400000</v>
      </c>
      <c r="AN47" s="148">
        <f t="shared" ca="1" si="134"/>
        <v>-400000</v>
      </c>
      <c r="AO47" s="148">
        <f t="shared" ca="1" si="134"/>
        <v>-400000</v>
      </c>
      <c r="AP47" s="148">
        <f t="shared" ca="1" si="134"/>
        <v>-400000</v>
      </c>
      <c r="AQ47" s="148">
        <f t="shared" ca="1" si="134"/>
        <v>-700000</v>
      </c>
      <c r="AR47" s="148">
        <f t="shared" ca="1" si="134"/>
        <v>-700000</v>
      </c>
      <c r="AS47" s="148">
        <f t="shared" ca="1" si="134"/>
        <v>-700000</v>
      </c>
      <c r="AT47" s="148">
        <f t="shared" ca="1" si="134"/>
        <v>-700000</v>
      </c>
      <c r="AU47" s="148">
        <f t="shared" ca="1" si="134"/>
        <v>-700000</v>
      </c>
      <c r="AV47" s="148">
        <f t="shared" ca="1" si="134"/>
        <v>-700000</v>
      </c>
      <c r="AW47" s="148">
        <f t="shared" ca="1" si="134"/>
        <v>-700000</v>
      </c>
      <c r="AX47" s="148">
        <f t="shared" ca="1" si="134"/>
        <v>-700000</v>
      </c>
      <c r="AY47" s="148">
        <f t="shared" ca="1" si="134"/>
        <v>-700000</v>
      </c>
      <c r="AZ47" s="148">
        <f t="shared" ca="1" si="134"/>
        <v>-700000</v>
      </c>
      <c r="BA47" s="148">
        <f t="shared" ca="1" si="134"/>
        <v>-700000</v>
      </c>
      <c r="BB47" s="148">
        <f t="shared" ca="1" si="134"/>
        <v>-700000</v>
      </c>
      <c r="BC47" s="148">
        <f t="shared" ca="1" si="134"/>
        <v>-1300000</v>
      </c>
      <c r="BD47" s="148">
        <f t="shared" ca="1" si="134"/>
        <v>-1300000</v>
      </c>
      <c r="BE47" s="148">
        <f t="shared" ca="1" si="134"/>
        <v>-1300000</v>
      </c>
      <c r="BF47" s="148">
        <f t="shared" ca="1" si="134"/>
        <v>-1300000</v>
      </c>
      <c r="BG47" s="148">
        <f t="shared" ca="1" si="134"/>
        <v>-1300000</v>
      </c>
      <c r="BH47" s="148">
        <f t="shared" ca="1" si="134"/>
        <v>-1300000</v>
      </c>
      <c r="BI47" s="148">
        <f t="shared" ca="1" si="134"/>
        <v>-1300000</v>
      </c>
      <c r="BJ47" s="148">
        <f t="shared" ca="1" si="134"/>
        <v>-1300000</v>
      </c>
      <c r="BK47" s="148">
        <f t="shared" ca="1" si="134"/>
        <v>-1300000</v>
      </c>
      <c r="BL47" s="148">
        <f t="shared" ca="1" si="134"/>
        <v>-1300000</v>
      </c>
      <c r="BM47" s="148">
        <f t="shared" ca="1" si="134"/>
        <v>-1300000</v>
      </c>
      <c r="BN47" s="148">
        <f t="shared" ca="1" si="134"/>
        <v>-1300000</v>
      </c>
      <c r="BO47" s="148">
        <f t="shared" ca="1" si="134"/>
        <v>-2500000</v>
      </c>
      <c r="BP47" s="148">
        <f t="shared" ca="1" si="134"/>
        <v>-2500000</v>
      </c>
      <c r="BQ47" s="148">
        <f t="shared" ca="1" si="134"/>
        <v>-2500000</v>
      </c>
      <c r="BR47" s="148">
        <f t="shared" ca="1" si="134"/>
        <v>-2500000</v>
      </c>
      <c r="BS47" s="148">
        <f t="shared" ca="1" si="134"/>
        <v>-2500000</v>
      </c>
      <c r="BT47" s="148">
        <f t="shared" ca="1" si="134"/>
        <v>-2500000</v>
      </c>
      <c r="BU47" s="148">
        <f t="shared" ca="1" si="134"/>
        <v>-2500000</v>
      </c>
      <c r="BV47" s="148">
        <f t="shared" ca="1" si="134"/>
        <v>-2500000</v>
      </c>
      <c r="BW47" s="148">
        <f t="shared" ca="1" si="134"/>
        <v>-2500000</v>
      </c>
      <c r="BX47" s="148">
        <f t="shared" ca="1" si="134"/>
        <v>-2500000</v>
      </c>
      <c r="BY47" s="148">
        <f t="shared" ca="1" si="134"/>
        <v>-2500000</v>
      </c>
      <c r="BZ47" s="148">
        <f t="shared" ca="1" si="134"/>
        <v>-2500000</v>
      </c>
      <c r="CA47" s="148">
        <f t="shared" ca="1" si="134"/>
        <v>-5000000</v>
      </c>
      <c r="CB47" s="148">
        <f t="shared" ca="1" si="134"/>
        <v>-5000000</v>
      </c>
      <c r="CC47" s="148">
        <f t="shared" ca="1" si="134"/>
        <v>-5000000</v>
      </c>
      <c r="CD47" s="148">
        <f t="shared" ca="1" si="134"/>
        <v>-5000000</v>
      </c>
      <c r="CE47" s="148">
        <f t="shared" ca="1" si="134"/>
        <v>-5000000</v>
      </c>
      <c r="CF47" s="148">
        <f t="shared" ref="CF47:DL47" ca="1" si="135">-+CF46*CF45</f>
        <v>-5000000</v>
      </c>
      <c r="CG47" s="148">
        <f t="shared" ca="1" si="135"/>
        <v>-5000000</v>
      </c>
      <c r="CH47" s="148">
        <f t="shared" ca="1" si="135"/>
        <v>-5000000</v>
      </c>
      <c r="CI47" s="148">
        <f t="shared" ca="1" si="135"/>
        <v>-5000000</v>
      </c>
      <c r="CJ47" s="148">
        <f t="shared" ca="1" si="135"/>
        <v>-5000000</v>
      </c>
      <c r="CK47" s="148">
        <f t="shared" ca="1" si="135"/>
        <v>-5000000</v>
      </c>
      <c r="CL47" s="148">
        <f t="shared" ca="1" si="135"/>
        <v>-5000000</v>
      </c>
      <c r="CM47" s="148" t="e">
        <f t="shared" ca="1" si="135"/>
        <v>#REF!</v>
      </c>
      <c r="CN47" s="148" t="e">
        <f t="shared" ca="1" si="135"/>
        <v>#REF!</v>
      </c>
      <c r="CO47" s="148" t="e">
        <f t="shared" ca="1" si="135"/>
        <v>#N/A</v>
      </c>
      <c r="CP47" s="148" t="e">
        <f t="shared" ca="1" si="135"/>
        <v>#N/A</v>
      </c>
      <c r="CQ47" s="148" t="e">
        <f t="shared" ca="1" si="135"/>
        <v>#N/A</v>
      </c>
      <c r="CR47" s="148" t="e">
        <f t="shared" ca="1" si="135"/>
        <v>#N/A</v>
      </c>
      <c r="CS47" s="148" t="e">
        <f t="shared" ca="1" si="135"/>
        <v>#N/A</v>
      </c>
      <c r="CT47" s="148" t="e">
        <f t="shared" ca="1" si="135"/>
        <v>#N/A</v>
      </c>
      <c r="CU47" s="148" t="e">
        <f t="shared" ca="1" si="135"/>
        <v>#N/A</v>
      </c>
      <c r="CV47" s="148" t="e">
        <f t="shared" ca="1" si="135"/>
        <v>#N/A</v>
      </c>
      <c r="CW47" s="148" t="e">
        <f t="shared" ca="1" si="135"/>
        <v>#N/A</v>
      </c>
      <c r="CX47" s="148" t="e">
        <f t="shared" ca="1" si="135"/>
        <v>#N/A</v>
      </c>
      <c r="CY47" s="148" t="e">
        <f t="shared" ca="1" si="135"/>
        <v>#N/A</v>
      </c>
      <c r="CZ47" s="148" t="e">
        <f t="shared" ca="1" si="135"/>
        <v>#N/A</v>
      </c>
      <c r="DA47" s="148" t="e">
        <f t="shared" ca="1" si="135"/>
        <v>#N/A</v>
      </c>
      <c r="DB47" s="148" t="e">
        <f t="shared" ca="1" si="135"/>
        <v>#N/A</v>
      </c>
      <c r="DC47" s="148" t="e">
        <f t="shared" ca="1" si="135"/>
        <v>#N/A</v>
      </c>
      <c r="DD47" s="148" t="e">
        <f t="shared" ca="1" si="135"/>
        <v>#N/A</v>
      </c>
      <c r="DE47" s="148" t="e">
        <f t="shared" ca="1" si="135"/>
        <v>#N/A</v>
      </c>
      <c r="DF47" s="148" t="e">
        <f t="shared" ca="1" si="135"/>
        <v>#N/A</v>
      </c>
      <c r="DG47" s="148" t="e">
        <f t="shared" ca="1" si="135"/>
        <v>#N/A</v>
      </c>
      <c r="DH47" s="148" t="e">
        <f t="shared" ca="1" si="135"/>
        <v>#N/A</v>
      </c>
      <c r="DI47" s="148" t="e">
        <f t="shared" ca="1" si="135"/>
        <v>#N/A</v>
      </c>
      <c r="DJ47" s="148" t="e">
        <f t="shared" ca="1" si="135"/>
        <v>#N/A</v>
      </c>
      <c r="DK47" s="148" t="e">
        <f t="shared" ca="1" si="135"/>
        <v>#N/A</v>
      </c>
      <c r="DL47" s="148" t="e">
        <f t="shared" ca="1" si="135"/>
        <v>#N/A</v>
      </c>
    </row>
    <row r="48" spans="1:116" x14ac:dyDescent="0.4">
      <c r="B48" t="s">
        <v>244</v>
      </c>
      <c r="D48" t="s">
        <v>839</v>
      </c>
      <c r="E48" s="8" t="str">
        <f t="shared" si="117"/>
        <v>48 DCSALESQUOTA-S</v>
      </c>
      <c r="G48" s="13"/>
      <c r="H48" s="12"/>
      <c r="I48" s="60"/>
      <c r="J48" s="60"/>
      <c r="R48" s="9"/>
      <c r="S48" s="149"/>
      <c r="T48" s="149"/>
      <c r="U48" s="149"/>
      <c r="V48" s="149"/>
      <c r="W48" s="149"/>
      <c r="X48" s="149"/>
      <c r="Y48" s="149"/>
      <c r="Z48" s="149"/>
      <c r="AA48" s="149"/>
      <c r="AB48" s="149"/>
      <c r="AC48" s="149"/>
      <c r="AD48" s="149"/>
      <c r="AE48" s="149"/>
      <c r="AF48" s="149"/>
      <c r="AG48" s="149"/>
      <c r="AH48" s="149"/>
      <c r="AI48" s="149"/>
      <c r="AJ48" s="149"/>
      <c r="AK48" s="149"/>
      <c r="AL48" s="149"/>
      <c r="AM48" s="149"/>
      <c r="AN48" s="149"/>
      <c r="AO48" s="149"/>
      <c r="AP48" s="149"/>
      <c r="AQ48" s="149"/>
      <c r="AR48" s="149"/>
      <c r="AS48" s="149"/>
      <c r="AT48" s="149"/>
      <c r="AU48" s="149"/>
      <c r="AV48" s="149"/>
      <c r="AW48" s="149"/>
      <c r="AX48" s="149"/>
      <c r="AY48" s="149"/>
      <c r="AZ48" s="149"/>
      <c r="BA48" s="149"/>
      <c r="BB48" s="149"/>
      <c r="BC48" s="149"/>
      <c r="BD48" s="149"/>
      <c r="BE48" s="149"/>
      <c r="BF48" s="149"/>
      <c r="BG48" s="149"/>
      <c r="BH48" s="149"/>
      <c r="BI48" s="149"/>
      <c r="BJ48" s="149"/>
      <c r="BK48" s="149"/>
      <c r="BL48" s="149"/>
      <c r="BM48" s="149"/>
      <c r="BN48" s="149"/>
      <c r="BO48" s="149"/>
      <c r="BP48" s="149"/>
      <c r="BQ48" s="149"/>
      <c r="BR48" s="149"/>
      <c r="BS48" s="149"/>
      <c r="BT48" s="149"/>
      <c r="BU48" s="149"/>
      <c r="BV48" s="149"/>
      <c r="BW48" s="149"/>
      <c r="BX48" s="149"/>
      <c r="BY48" s="149"/>
      <c r="BZ48" s="149"/>
      <c r="CA48" s="149"/>
      <c r="CB48" s="149"/>
      <c r="CC48" s="149"/>
      <c r="CD48" s="149"/>
      <c r="CE48" s="149"/>
      <c r="CF48" s="149"/>
      <c r="CG48" s="149"/>
      <c r="CH48" s="149"/>
      <c r="CI48" s="149"/>
      <c r="CJ48" s="149"/>
      <c r="CK48" s="149"/>
      <c r="CL48" s="149"/>
      <c r="CN48" s="60"/>
      <c r="CO48" s="149"/>
      <c r="CP48" s="149"/>
      <c r="CQ48" s="149"/>
      <c r="CR48" s="149"/>
      <c r="CS48" s="149"/>
      <c r="CT48" s="149"/>
      <c r="CU48" s="149"/>
      <c r="CV48" s="149"/>
      <c r="CW48" s="149"/>
      <c r="CX48" s="149"/>
      <c r="CY48" s="149"/>
      <c r="CZ48" s="149"/>
      <c r="DA48" s="149"/>
      <c r="DB48" s="149"/>
      <c r="DC48" s="149"/>
      <c r="DD48" s="149"/>
      <c r="DE48" s="149"/>
      <c r="DF48" s="149"/>
      <c r="DG48" s="149"/>
      <c r="DH48" s="149"/>
      <c r="DI48" s="149"/>
      <c r="DJ48" s="149"/>
      <c r="DK48" s="149"/>
      <c r="DL48" s="149"/>
    </row>
    <row r="49" spans="1:116" x14ac:dyDescent="0.4">
      <c r="B49" t="s">
        <v>332</v>
      </c>
      <c r="D49" t="s">
        <v>839</v>
      </c>
      <c r="E49" s="8" t="str">
        <f>ROW()&amp;" "&amp;D49</f>
        <v>49 DCSALESQUOTA-S</v>
      </c>
      <c r="G49" s="8" t="str">
        <f>G30</f>
        <v>Retail</v>
      </c>
      <c r="H49" s="12"/>
      <c r="I49" s="60"/>
      <c r="J49" s="60"/>
      <c r="S49" s="72"/>
      <c r="T49" s="72"/>
      <c r="U49" s="72"/>
      <c r="V49" s="72"/>
      <c r="W49" s="72"/>
      <c r="X49" s="72"/>
      <c r="Y49" s="72"/>
      <c r="Z49" s="72"/>
      <c r="AA49" s="72"/>
      <c r="AB49" s="72"/>
      <c r="AC49" s="72"/>
      <c r="AD49" s="72"/>
      <c r="AE49" s="72"/>
      <c r="AF49" s="72"/>
      <c r="AG49" s="72"/>
      <c r="AH49" s="72"/>
      <c r="AI49" s="72"/>
      <c r="AJ49" s="72"/>
      <c r="AK49" s="72"/>
      <c r="AL49" s="72"/>
      <c r="AM49" s="72"/>
      <c r="AN49" s="72"/>
      <c r="AO49" s="72"/>
      <c r="AP49" s="72"/>
      <c r="AQ49" s="72"/>
      <c r="AR49" s="72"/>
      <c r="AS49" s="72"/>
      <c r="AT49" s="72"/>
      <c r="AU49" s="72"/>
      <c r="AV49" s="72"/>
      <c r="AW49" s="72"/>
      <c r="AX49" s="72"/>
      <c r="AY49" s="72"/>
      <c r="AZ49" s="72"/>
      <c r="BA49" s="72"/>
      <c r="BB49" s="72"/>
      <c r="BC49" s="72"/>
      <c r="BD49" s="72"/>
      <c r="BE49" s="72"/>
      <c r="BF49" s="72"/>
      <c r="BG49" s="72"/>
      <c r="BH49" s="72"/>
      <c r="BI49" s="72"/>
      <c r="BJ49" s="72"/>
      <c r="BK49" s="72"/>
      <c r="BL49" s="72"/>
      <c r="BM49" s="72"/>
      <c r="BN49" s="72"/>
      <c r="BO49" s="72"/>
      <c r="BP49" s="72"/>
      <c r="BQ49" s="72"/>
      <c r="BR49" s="72"/>
      <c r="BS49" s="72"/>
      <c r="BT49" s="72"/>
      <c r="BU49" s="72"/>
      <c r="BV49" s="72"/>
      <c r="BW49" s="72"/>
      <c r="BX49" s="72"/>
      <c r="BY49" s="72"/>
      <c r="BZ49" s="72"/>
      <c r="CA49" s="72"/>
      <c r="CB49" s="72"/>
      <c r="CC49" s="72"/>
      <c r="CD49" s="72"/>
      <c r="CE49" s="72"/>
      <c r="CF49" s="72"/>
      <c r="CG49" s="72"/>
      <c r="CH49" s="72"/>
      <c r="CI49" s="72"/>
      <c r="CJ49" s="72"/>
      <c r="CK49" s="72"/>
      <c r="CL49" s="72"/>
      <c r="CN49" s="60"/>
      <c r="CO49" s="72"/>
      <c r="CP49" s="72"/>
      <c r="CQ49" s="72"/>
      <c r="CR49" s="72"/>
      <c r="CS49" s="72"/>
      <c r="CT49" s="72"/>
      <c r="CU49" s="72"/>
      <c r="CV49" s="72"/>
      <c r="CW49" s="72"/>
      <c r="CX49" s="72"/>
      <c r="CY49" s="72"/>
      <c r="CZ49" s="72"/>
      <c r="DA49" s="72"/>
      <c r="DB49" s="72"/>
      <c r="DC49" s="72"/>
      <c r="DD49" s="72"/>
      <c r="DE49" s="72"/>
      <c r="DF49" s="72"/>
      <c r="DG49" s="72"/>
      <c r="DH49" s="72"/>
      <c r="DI49" s="72"/>
      <c r="DJ49" s="72"/>
      <c r="DK49" s="72"/>
      <c r="DL49" s="72"/>
    </row>
    <row r="50" spans="1:116" x14ac:dyDescent="0.4">
      <c r="B50" t="s">
        <v>332</v>
      </c>
      <c r="D50" t="s">
        <v>839</v>
      </c>
      <c r="E50" s="8" t="str">
        <f>ROW()&amp;" "&amp;D50</f>
        <v>50 DCSALESQUOTA-S</v>
      </c>
      <c r="G50" s="8" t="str">
        <f>G31</f>
        <v>unit</v>
      </c>
      <c r="H50" s="12"/>
      <c r="I50" s="60"/>
      <c r="J50" s="60"/>
      <c r="S50" s="72"/>
      <c r="T50" s="72"/>
      <c r="U50" s="72"/>
      <c r="V50" s="72"/>
      <c r="W50" s="72"/>
      <c r="X50" s="72"/>
      <c r="Y50" s="72"/>
      <c r="Z50" s="72"/>
      <c r="AA50" s="72"/>
      <c r="AB50" s="72"/>
      <c r="AC50" s="72"/>
      <c r="AD50" s="72"/>
      <c r="AE50" s="72"/>
      <c r="AF50" s="72"/>
      <c r="AG50" s="72"/>
      <c r="AH50" s="72"/>
      <c r="AI50" s="72"/>
      <c r="AJ50" s="72"/>
      <c r="AK50" s="72"/>
      <c r="AL50" s="72"/>
      <c r="AM50" s="72"/>
      <c r="AN50" s="72"/>
      <c r="AO50" s="72"/>
      <c r="AP50" s="72"/>
      <c r="AQ50" s="72"/>
      <c r="AR50" s="72"/>
      <c r="AS50" s="72"/>
      <c r="AT50" s="72"/>
      <c r="AU50" s="72"/>
      <c r="AV50" s="72"/>
      <c r="AW50" s="72"/>
      <c r="AX50" s="72"/>
      <c r="AY50" s="72"/>
      <c r="AZ50" s="72"/>
      <c r="BA50" s="72"/>
      <c r="BB50" s="72"/>
      <c r="BC50" s="72"/>
      <c r="BD50" s="72"/>
      <c r="BE50" s="72"/>
      <c r="BF50" s="72"/>
      <c r="BG50" s="72"/>
      <c r="BH50" s="72"/>
      <c r="BI50" s="72"/>
      <c r="BJ50" s="72"/>
      <c r="BK50" s="72"/>
      <c r="BL50" s="72"/>
      <c r="BM50" s="72"/>
      <c r="BN50" s="72"/>
      <c r="BO50" s="72"/>
      <c r="BP50" s="72"/>
      <c r="BQ50" s="72"/>
      <c r="BR50" s="72"/>
      <c r="BS50" s="72"/>
      <c r="BT50" s="72"/>
      <c r="BU50" s="72"/>
      <c r="BV50" s="72"/>
      <c r="BW50" s="72"/>
      <c r="BX50" s="72"/>
      <c r="BY50" s="72"/>
      <c r="BZ50" s="72"/>
      <c r="CA50" s="72"/>
      <c r="CB50" s="72"/>
      <c r="CC50" s="72"/>
      <c r="CD50" s="72"/>
      <c r="CE50" s="72"/>
      <c r="CF50" s="72"/>
      <c r="CG50" s="72"/>
      <c r="CH50" s="72"/>
      <c r="CI50" s="72"/>
      <c r="CJ50" s="72"/>
      <c r="CK50" s="72"/>
      <c r="CL50" s="72"/>
      <c r="CN50" s="60"/>
      <c r="CO50" s="72"/>
      <c r="CP50" s="72"/>
      <c r="CQ50" s="72"/>
      <c r="CR50" s="72"/>
      <c r="CS50" s="72"/>
      <c r="CT50" s="72"/>
      <c r="CU50" s="72"/>
      <c r="CV50" s="72"/>
      <c r="CW50" s="72"/>
      <c r="CX50" s="72"/>
      <c r="CY50" s="72"/>
      <c r="CZ50" s="72"/>
      <c r="DA50" s="72"/>
      <c r="DB50" s="72"/>
      <c r="DC50" s="72"/>
      <c r="DD50" s="72"/>
      <c r="DE50" s="72"/>
      <c r="DF50" s="72"/>
      <c r="DG50" s="72"/>
      <c r="DH50" s="72"/>
      <c r="DI50" s="72"/>
      <c r="DJ50" s="72"/>
      <c r="DK50" s="72"/>
      <c r="DL50" s="72"/>
    </row>
    <row r="51" spans="1:116" x14ac:dyDescent="0.4">
      <c r="B51" t="s">
        <v>332</v>
      </c>
      <c r="D51" t="s">
        <v>839</v>
      </c>
      <c r="E51" s="8" t="str">
        <f>ROW()&amp;" "&amp;D51</f>
        <v>51 DCSALESQUOTA-S</v>
      </c>
      <c r="G51" s="8" t="str">
        <f>G32</f>
        <v>Revenue driver</v>
      </c>
      <c r="K51" s="53"/>
      <c r="L51" s="53"/>
      <c r="M51" s="53"/>
      <c r="N51" s="53"/>
      <c r="O51" s="53"/>
      <c r="P51" s="53"/>
      <c r="R51" s="24"/>
      <c r="S51" s="215">
        <f>S31</f>
        <v>0</v>
      </c>
      <c r="T51" s="215">
        <f>T31</f>
        <v>0</v>
      </c>
      <c r="U51" s="215">
        <f>U31</f>
        <v>0</v>
      </c>
      <c r="V51" s="215">
        <f>V31</f>
        <v>0</v>
      </c>
      <c r="W51" s="215">
        <f>W31</f>
        <v>0</v>
      </c>
      <c r="X51" s="215">
        <f>X31</f>
        <v>0</v>
      </c>
      <c r="Y51" s="215">
        <f>Y31</f>
        <v>0</v>
      </c>
      <c r="Z51" s="215">
        <f>Z31</f>
        <v>0</v>
      </c>
      <c r="AA51" s="215">
        <f>AA31</f>
        <v>0</v>
      </c>
      <c r="AB51" s="215">
        <f>AB31</f>
        <v>0</v>
      </c>
      <c r="AC51" s="215">
        <f>AC31</f>
        <v>0</v>
      </c>
      <c r="AD51" s="215">
        <f>AD31</f>
        <v>0</v>
      </c>
      <c r="AE51" s="215">
        <f>AE31</f>
        <v>0</v>
      </c>
      <c r="AF51" s="215">
        <f>AF31</f>
        <v>0</v>
      </c>
      <c r="AG51" s="215">
        <f>AG31</f>
        <v>0</v>
      </c>
      <c r="AH51" s="215">
        <f>AH31</f>
        <v>0</v>
      </c>
      <c r="AI51" s="215">
        <f>AI31</f>
        <v>0</v>
      </c>
      <c r="AJ51" s="215">
        <f>AJ31</f>
        <v>0</v>
      </c>
      <c r="AK51" s="215">
        <f>AK31</f>
        <v>0</v>
      </c>
      <c r="AL51" s="215">
        <f>AL31</f>
        <v>0</v>
      </c>
      <c r="AM51" s="215">
        <f>AM31</f>
        <v>0</v>
      </c>
      <c r="AN51" s="215">
        <f>AN31</f>
        <v>0</v>
      </c>
      <c r="AO51" s="215">
        <f>AO31</f>
        <v>0</v>
      </c>
      <c r="AP51" s="215">
        <f>AP31</f>
        <v>0</v>
      </c>
      <c r="AQ51" s="215">
        <f>AQ31</f>
        <v>0</v>
      </c>
      <c r="AR51" s="215">
        <f>AR31</f>
        <v>0</v>
      </c>
      <c r="AS51" s="215">
        <f>AS31</f>
        <v>0</v>
      </c>
      <c r="AT51" s="215">
        <f>AT31</f>
        <v>0</v>
      </c>
      <c r="AU51" s="215">
        <f>AU31</f>
        <v>0</v>
      </c>
      <c r="AV51" s="215">
        <f>AV31</f>
        <v>0</v>
      </c>
      <c r="AW51" s="215">
        <f>AW31</f>
        <v>0</v>
      </c>
      <c r="AX51" s="215">
        <f>AX31</f>
        <v>0</v>
      </c>
      <c r="AY51" s="215">
        <f>AY31</f>
        <v>0</v>
      </c>
      <c r="AZ51" s="215">
        <f>AZ31</f>
        <v>0</v>
      </c>
      <c r="BA51" s="215">
        <f>BA31</f>
        <v>0</v>
      </c>
      <c r="BB51" s="215">
        <f>BB31</f>
        <v>0</v>
      </c>
      <c r="BC51" s="215">
        <f>BC31</f>
        <v>0</v>
      </c>
      <c r="BD51" s="215">
        <f>BD31</f>
        <v>0</v>
      </c>
      <c r="BE51" s="215">
        <f>BE31</f>
        <v>0</v>
      </c>
      <c r="BF51" s="215">
        <f>BF31</f>
        <v>0</v>
      </c>
      <c r="BG51" s="215">
        <f>BG31</f>
        <v>0</v>
      </c>
      <c r="BH51" s="215">
        <f>BH31</f>
        <v>0</v>
      </c>
      <c r="BI51" s="215">
        <f>BI31</f>
        <v>0</v>
      </c>
      <c r="BJ51" s="215">
        <f>BJ31</f>
        <v>0</v>
      </c>
      <c r="BK51" s="215">
        <f>BK31</f>
        <v>0</v>
      </c>
      <c r="BL51" s="215">
        <f>BL31</f>
        <v>0</v>
      </c>
      <c r="BM51" s="215">
        <f>BM31</f>
        <v>0</v>
      </c>
      <c r="BN51" s="215">
        <f>BN31</f>
        <v>0</v>
      </c>
      <c r="BO51" s="215">
        <f>BO31</f>
        <v>0</v>
      </c>
      <c r="BP51" s="215">
        <f>BP31</f>
        <v>0</v>
      </c>
      <c r="BQ51" s="215">
        <f>BQ31</f>
        <v>0</v>
      </c>
      <c r="BR51" s="215">
        <f>BR31</f>
        <v>0</v>
      </c>
      <c r="BS51" s="215">
        <f>BS31</f>
        <v>0</v>
      </c>
      <c r="BT51" s="215">
        <f>BT31</f>
        <v>0</v>
      </c>
      <c r="BU51" s="215">
        <f>BU31</f>
        <v>0</v>
      </c>
      <c r="BV51" s="215">
        <f>BV31</f>
        <v>0</v>
      </c>
      <c r="BW51" s="215">
        <f>BW31</f>
        <v>0</v>
      </c>
      <c r="BX51" s="215">
        <f>BX31</f>
        <v>0</v>
      </c>
      <c r="BY51" s="215">
        <f>BY31</f>
        <v>0</v>
      </c>
      <c r="BZ51" s="215">
        <f>BZ31</f>
        <v>0</v>
      </c>
      <c r="CA51" s="215">
        <f>CA31</f>
        <v>0</v>
      </c>
      <c r="CB51" s="215">
        <f>CB31</f>
        <v>0</v>
      </c>
      <c r="CC51" s="215">
        <f>CC31</f>
        <v>0</v>
      </c>
      <c r="CD51" s="215">
        <f>CD31</f>
        <v>0</v>
      </c>
      <c r="CE51" s="215">
        <f>CE31</f>
        <v>0</v>
      </c>
      <c r="CF51" s="215">
        <f>CF31</f>
        <v>0</v>
      </c>
      <c r="CG51" s="215">
        <f>CG31</f>
        <v>0</v>
      </c>
      <c r="CH51" s="215">
        <f>CH31</f>
        <v>0</v>
      </c>
      <c r="CI51" s="215">
        <f>CI31</f>
        <v>0</v>
      </c>
      <c r="CJ51" s="215">
        <f>CJ31</f>
        <v>0</v>
      </c>
      <c r="CK51" s="215">
        <f>CK31</f>
        <v>0</v>
      </c>
      <c r="CL51" s="215">
        <f>CL31</f>
        <v>0</v>
      </c>
      <c r="CO51" s="215">
        <f>CO31</f>
        <v>0</v>
      </c>
      <c r="CP51" s="215">
        <f>CP31</f>
        <v>0</v>
      </c>
      <c r="CQ51" s="215">
        <f>CQ31</f>
        <v>0</v>
      </c>
      <c r="CR51" s="215">
        <f>CR31</f>
        <v>0</v>
      </c>
      <c r="CS51" s="215">
        <f>CS31</f>
        <v>0</v>
      </c>
      <c r="CT51" s="215">
        <f>CT31</f>
        <v>0</v>
      </c>
      <c r="CU51" s="215">
        <f>CU31</f>
        <v>0</v>
      </c>
      <c r="CV51" s="215">
        <f>CV31</f>
        <v>0</v>
      </c>
      <c r="CW51" s="215">
        <f>CW31</f>
        <v>0</v>
      </c>
      <c r="CX51" s="215">
        <f>CX31</f>
        <v>0</v>
      </c>
      <c r="CY51" s="215">
        <f>CY31</f>
        <v>0</v>
      </c>
      <c r="CZ51" s="215">
        <f>CZ31</f>
        <v>0</v>
      </c>
      <c r="DA51" s="215">
        <f>DA31</f>
        <v>0</v>
      </c>
      <c r="DB51" s="215">
        <f>DB31</f>
        <v>0</v>
      </c>
      <c r="DC51" s="215">
        <f>DC31</f>
        <v>0</v>
      </c>
      <c r="DD51" s="215">
        <f>DD31</f>
        <v>0</v>
      </c>
      <c r="DE51" s="215">
        <f>DE31</f>
        <v>0</v>
      </c>
      <c r="DF51" s="215">
        <f>DF31</f>
        <v>0</v>
      </c>
      <c r="DG51" s="215">
        <f>DG31</f>
        <v>0</v>
      </c>
      <c r="DH51" s="215">
        <f>DH31</f>
        <v>0</v>
      </c>
      <c r="DI51" s="215">
        <f>DI31</f>
        <v>0</v>
      </c>
      <c r="DJ51" s="215">
        <f>DJ31</f>
        <v>0</v>
      </c>
      <c r="DK51" s="215">
        <f>DK31</f>
        <v>0</v>
      </c>
      <c r="DL51" s="215">
        <f>DL31</f>
        <v>0</v>
      </c>
    </row>
    <row r="52" spans="1:116" x14ac:dyDescent="0.4">
      <c r="B52" t="s">
        <v>332</v>
      </c>
      <c r="D52" t="s">
        <v>839</v>
      </c>
      <c r="E52" s="8" t="str">
        <f>ROW()&amp;" "&amp;D52</f>
        <v>52 DCSALESQUOTA-S</v>
      </c>
      <c r="G52" s="8" t="str">
        <f>G33</f>
        <v>Volume driver</v>
      </c>
      <c r="H52" s="56"/>
      <c r="I52" s="79"/>
      <c r="J52" s="79"/>
      <c r="K52" s="15"/>
      <c r="L52" s="15"/>
      <c r="M52" s="15"/>
      <c r="N52" s="15"/>
      <c r="O52" s="15"/>
      <c r="P52" s="15"/>
      <c r="R52" s="15"/>
      <c r="S52" s="215" t="str">
        <f>S32</f>
        <v>S$28</v>
      </c>
      <c r="T52" s="215" t="str">
        <f>T32</f>
        <v>T$28</v>
      </c>
      <c r="U52" s="215" t="str">
        <f>U32</f>
        <v>U$28</v>
      </c>
      <c r="V52" s="215" t="str">
        <f>V32</f>
        <v>V$28</v>
      </c>
      <c r="W52" s="215" t="str">
        <f>W32</f>
        <v>W$28</v>
      </c>
      <c r="X52" s="215" t="str">
        <f>X32</f>
        <v>X$28</v>
      </c>
      <c r="Y52" s="215" t="str">
        <f>Y32</f>
        <v>Y$28</v>
      </c>
      <c r="Z52" s="215" t="str">
        <f>Z32</f>
        <v>Z$28</v>
      </c>
      <c r="AA52" s="215" t="str">
        <f>AA32</f>
        <v>AA$28</v>
      </c>
      <c r="AB52" s="215" t="str">
        <f>AB32</f>
        <v>AB$28</v>
      </c>
      <c r="AC52" s="215" t="str">
        <f>AC32</f>
        <v>AC$28</v>
      </c>
      <c r="AD52" s="215" t="str">
        <f>AD32</f>
        <v>AD$28</v>
      </c>
      <c r="AE52" s="215" t="str">
        <f>AE32</f>
        <v>AE$28</v>
      </c>
      <c r="AF52" s="215" t="str">
        <f>AF32</f>
        <v>AF$28</v>
      </c>
      <c r="AG52" s="215" t="str">
        <f>AG32</f>
        <v>AG$28</v>
      </c>
      <c r="AH52" s="215" t="str">
        <f>AH32</f>
        <v>AH$28</v>
      </c>
      <c r="AI52" s="215" t="str">
        <f>AI32</f>
        <v>AI$28</v>
      </c>
      <c r="AJ52" s="215" t="str">
        <f>AJ32</f>
        <v>AJ$28</v>
      </c>
      <c r="AK52" s="215" t="str">
        <f>AK32</f>
        <v>AK$28</v>
      </c>
      <c r="AL52" s="215" t="str">
        <f>AL32</f>
        <v>AL$28</v>
      </c>
      <c r="AM52" s="215" t="str">
        <f>AM32</f>
        <v>AM$28</v>
      </c>
      <c r="AN52" s="215" t="str">
        <f>AN32</f>
        <v>AN$28</v>
      </c>
      <c r="AO52" s="215" t="str">
        <f>AO32</f>
        <v>AO$28</v>
      </c>
      <c r="AP52" s="215" t="str">
        <f>AP32</f>
        <v>AP$28</v>
      </c>
      <c r="AQ52" s="215" t="str">
        <f>AQ32</f>
        <v>AQ$28</v>
      </c>
      <c r="AR52" s="215" t="str">
        <f>AR32</f>
        <v>AR$28</v>
      </c>
      <c r="AS52" s="215" t="str">
        <f>AS32</f>
        <v>AS$28</v>
      </c>
      <c r="AT52" s="215" t="str">
        <f>AT32</f>
        <v>AT$28</v>
      </c>
      <c r="AU52" s="215" t="str">
        <f>AU32</f>
        <v>AU$28</v>
      </c>
      <c r="AV52" s="215" t="str">
        <f>AV32</f>
        <v>AV$28</v>
      </c>
      <c r="AW52" s="215" t="str">
        <f>AW32</f>
        <v>AW$28</v>
      </c>
      <c r="AX52" s="215" t="str">
        <f>AX32</f>
        <v>AX$28</v>
      </c>
      <c r="AY52" s="215" t="str">
        <f>AY32</f>
        <v>AY$28</v>
      </c>
      <c r="AZ52" s="215" t="str">
        <f>AZ32</f>
        <v>AZ$28</v>
      </c>
      <c r="BA52" s="215" t="str">
        <f>BA32</f>
        <v>BA$28</v>
      </c>
      <c r="BB52" s="215" t="str">
        <f>BB32</f>
        <v>BB$28</v>
      </c>
      <c r="BC52" s="215" t="str">
        <f>BC32</f>
        <v>BC$28</v>
      </c>
      <c r="BD52" s="215" t="str">
        <f>BD32</f>
        <v>BD$28</v>
      </c>
      <c r="BE52" s="215" t="str">
        <f>BE32</f>
        <v>BE$28</v>
      </c>
      <c r="BF52" s="215" t="str">
        <f>BF32</f>
        <v>BF$28</v>
      </c>
      <c r="BG52" s="215" t="str">
        <f>BG32</f>
        <v>BG$28</v>
      </c>
      <c r="BH52" s="215" t="str">
        <f>BH32</f>
        <v>BH$28</v>
      </c>
      <c r="BI52" s="215" t="str">
        <f>BI32</f>
        <v>BI$28</v>
      </c>
      <c r="BJ52" s="215" t="str">
        <f>BJ32</f>
        <v>BJ$28</v>
      </c>
      <c r="BK52" s="215" t="str">
        <f>BK32</f>
        <v>BK$28</v>
      </c>
      <c r="BL52" s="215" t="str">
        <f>BL32</f>
        <v>BL$28</v>
      </c>
      <c r="BM52" s="215" t="str">
        <f>BM32</f>
        <v>BM$28</v>
      </c>
      <c r="BN52" s="215" t="str">
        <f>BN32</f>
        <v>BN$28</v>
      </c>
      <c r="BO52" s="215" t="str">
        <f>BO32</f>
        <v>BO$28</v>
      </c>
      <c r="BP52" s="215" t="str">
        <f>BP32</f>
        <v>BP$28</v>
      </c>
      <c r="BQ52" s="215" t="str">
        <f>BQ32</f>
        <v>BQ$28</v>
      </c>
      <c r="BR52" s="215" t="str">
        <f>BR32</f>
        <v>BR$28</v>
      </c>
      <c r="BS52" s="215" t="str">
        <f>BS32</f>
        <v>BS$28</v>
      </c>
      <c r="BT52" s="215" t="str">
        <f>BT32</f>
        <v>BT$28</v>
      </c>
      <c r="BU52" s="215" t="str">
        <f>BU32</f>
        <v>BU$28</v>
      </c>
      <c r="BV52" s="215" t="str">
        <f>BV32</f>
        <v>BV$28</v>
      </c>
      <c r="BW52" s="215" t="str">
        <f>BW32</f>
        <v>BW$28</v>
      </c>
      <c r="BX52" s="215" t="str">
        <f>BX32</f>
        <v>BX$28</v>
      </c>
      <c r="BY52" s="215" t="str">
        <f>BY32</f>
        <v>BY$28</v>
      </c>
      <c r="BZ52" s="215" t="str">
        <f>BZ32</f>
        <v>BZ$28</v>
      </c>
      <c r="CA52" s="215" t="str">
        <f>CA32</f>
        <v>CA$28</v>
      </c>
      <c r="CB52" s="215" t="str">
        <f>CB32</f>
        <v>CB$28</v>
      </c>
      <c r="CC52" s="215" t="str">
        <f>CC32</f>
        <v>CC$28</v>
      </c>
      <c r="CD52" s="215" t="str">
        <f>CD32</f>
        <v>CD$28</v>
      </c>
      <c r="CE52" s="215" t="str">
        <f>CE32</f>
        <v>CE$28</v>
      </c>
      <c r="CF52" s="215" t="str">
        <f>CF32</f>
        <v>CF$28</v>
      </c>
      <c r="CG52" s="215" t="str">
        <f>CG32</f>
        <v>CG$28</v>
      </c>
      <c r="CH52" s="215" t="str">
        <f>CH32</f>
        <v>CH$28</v>
      </c>
      <c r="CI52" s="215" t="str">
        <f>CI32</f>
        <v>CI$28</v>
      </c>
      <c r="CJ52" s="215" t="str">
        <f>CJ32</f>
        <v>CJ$28</v>
      </c>
      <c r="CK52" s="215" t="str">
        <f>CK32</f>
        <v>CK$28</v>
      </c>
      <c r="CL52" s="215" t="str">
        <f>CL32</f>
        <v>CL$28</v>
      </c>
      <c r="CN52" s="79"/>
      <c r="CO52" s="215" t="str">
        <f>CO32</f>
        <v>CO$28</v>
      </c>
      <c r="CP52" s="215" t="str">
        <f>CP32</f>
        <v>CP$28</v>
      </c>
      <c r="CQ52" s="215" t="str">
        <f>CQ32</f>
        <v>CQ$28</v>
      </c>
      <c r="CR52" s="215" t="str">
        <f>CR32</f>
        <v>CR$28</v>
      </c>
      <c r="CS52" s="215" t="str">
        <f>CS32</f>
        <v>CS$28</v>
      </c>
      <c r="CT52" s="215" t="str">
        <f>CT32</f>
        <v>CT$28</v>
      </c>
      <c r="CU52" s="215" t="str">
        <f>CU32</f>
        <v>CU$28</v>
      </c>
      <c r="CV52" s="215" t="str">
        <f>CV32</f>
        <v>CV$28</v>
      </c>
      <c r="CW52" s="215" t="str">
        <f>CW32</f>
        <v>CW$28</v>
      </c>
      <c r="CX52" s="215" t="str">
        <f>CX32</f>
        <v>CX$28</v>
      </c>
      <c r="CY52" s="215" t="str">
        <f>CY32</f>
        <v>CY$28</v>
      </c>
      <c r="CZ52" s="215" t="str">
        <f>CZ32</f>
        <v>CZ$28</v>
      </c>
      <c r="DA52" s="215" t="str">
        <f>DA32</f>
        <v>DA$28</v>
      </c>
      <c r="DB52" s="215" t="str">
        <f>DB32</f>
        <v>DB$28</v>
      </c>
      <c r="DC52" s="215" t="str">
        <f>DC32</f>
        <v>DC$28</v>
      </c>
      <c r="DD52" s="215" t="str">
        <f>DD32</f>
        <v>DD$28</v>
      </c>
      <c r="DE52" s="215" t="str">
        <f>DE32</f>
        <v>DE$28</v>
      </c>
      <c r="DF52" s="215" t="str">
        <f>DF32</f>
        <v>DF$28</v>
      </c>
      <c r="DG52" s="215" t="str">
        <f>DG32</f>
        <v>DG$28</v>
      </c>
      <c r="DH52" s="215" t="str">
        <f>DH32</f>
        <v>DH$28</v>
      </c>
      <c r="DI52" s="215" t="str">
        <f>DI32</f>
        <v>DI$28</v>
      </c>
      <c r="DJ52" s="215" t="str">
        <f>DJ32</f>
        <v>DJ$28</v>
      </c>
      <c r="DK52" s="215" t="str">
        <f>DK32</f>
        <v>DK$28</v>
      </c>
      <c r="DL52" s="215" t="str">
        <f>DL32</f>
        <v>DL$28</v>
      </c>
    </row>
    <row r="53" spans="1:116" x14ac:dyDescent="0.4">
      <c r="B53" t="s">
        <v>332</v>
      </c>
      <c r="D53" t="s">
        <v>839</v>
      </c>
      <c r="E53" s="8" t="str">
        <f t="shared" ref="E53:E56" si="136">ROW()&amp;" "&amp;D53</f>
        <v>53 DCSALESQUOTA-S</v>
      </c>
      <c r="G53" s="89" t="str">
        <f>G38</f>
        <v>Unit carrying value:</v>
      </c>
      <c r="H53" s="12"/>
      <c r="I53" s="60"/>
      <c r="J53" s="60"/>
      <c r="K53" s="15"/>
      <c r="L53" s="15"/>
      <c r="M53" s="15"/>
      <c r="N53" s="15"/>
      <c r="O53" s="15"/>
      <c r="P53" s="15"/>
      <c r="R53" s="15"/>
      <c r="S53" s="215">
        <f>S34</f>
        <v>0</v>
      </c>
      <c r="T53" s="215">
        <f>T34</f>
        <v>0</v>
      </c>
      <c r="U53" s="215">
        <f>U34</f>
        <v>0</v>
      </c>
      <c r="V53" s="215">
        <f>V34</f>
        <v>0</v>
      </c>
      <c r="W53" s="215">
        <f>W34</f>
        <v>0</v>
      </c>
      <c r="X53" s="215">
        <f>X34</f>
        <v>0</v>
      </c>
      <c r="Y53" s="215">
        <f>Y34</f>
        <v>0</v>
      </c>
      <c r="Z53" s="215">
        <f>Z34</f>
        <v>0</v>
      </c>
      <c r="AA53" s="215">
        <f>AA34</f>
        <v>0</v>
      </c>
      <c r="AB53" s="215">
        <f>AB34</f>
        <v>0</v>
      </c>
      <c r="AC53" s="215">
        <f>AC34</f>
        <v>0</v>
      </c>
      <c r="AD53" s="215">
        <f>AD34</f>
        <v>0</v>
      </c>
      <c r="AE53" s="215">
        <f>AE34</f>
        <v>0</v>
      </c>
      <c r="AF53" s="215">
        <f>AF34</f>
        <v>0</v>
      </c>
      <c r="AG53" s="215">
        <f>AG34</f>
        <v>0</v>
      </c>
      <c r="AH53" s="215">
        <f>AH34</f>
        <v>0</v>
      </c>
      <c r="AI53" s="215">
        <f>AI34</f>
        <v>0</v>
      </c>
      <c r="AJ53" s="215">
        <f>AJ34</f>
        <v>0</v>
      </c>
      <c r="AK53" s="215">
        <f>AK34</f>
        <v>0</v>
      </c>
      <c r="AL53" s="215">
        <f>AL34</f>
        <v>0</v>
      </c>
      <c r="AM53" s="215">
        <f>AM34</f>
        <v>0</v>
      </c>
      <c r="AN53" s="215">
        <f>AN34</f>
        <v>0</v>
      </c>
      <c r="AO53" s="215">
        <f>AO34</f>
        <v>0</v>
      </c>
      <c r="AP53" s="215">
        <f>AP34</f>
        <v>0</v>
      </c>
      <c r="AQ53" s="215">
        <f>AQ34</f>
        <v>0</v>
      </c>
      <c r="AR53" s="215">
        <f>AR34</f>
        <v>0</v>
      </c>
      <c r="AS53" s="215">
        <f>AS34</f>
        <v>0</v>
      </c>
      <c r="AT53" s="215">
        <f>AT34</f>
        <v>0</v>
      </c>
      <c r="AU53" s="215">
        <f>AU34</f>
        <v>0</v>
      </c>
      <c r="AV53" s="215">
        <f>AV34</f>
        <v>0</v>
      </c>
      <c r="AW53" s="215">
        <f>AW34</f>
        <v>0</v>
      </c>
      <c r="AX53" s="215">
        <f>AX34</f>
        <v>0</v>
      </c>
      <c r="AY53" s="215">
        <f>AY34</f>
        <v>0</v>
      </c>
      <c r="AZ53" s="215">
        <f>AZ34</f>
        <v>0</v>
      </c>
      <c r="BA53" s="215">
        <f>BA34</f>
        <v>0</v>
      </c>
      <c r="BB53" s="215">
        <f>BB34</f>
        <v>0</v>
      </c>
      <c r="BC53" s="215">
        <f>BC34</f>
        <v>0</v>
      </c>
      <c r="BD53" s="215">
        <f>BD34</f>
        <v>0</v>
      </c>
      <c r="BE53" s="215">
        <f>BE34</f>
        <v>0</v>
      </c>
      <c r="BF53" s="215">
        <f>BF34</f>
        <v>0</v>
      </c>
      <c r="BG53" s="215">
        <f>BG34</f>
        <v>0</v>
      </c>
      <c r="BH53" s="215">
        <f>BH34</f>
        <v>0</v>
      </c>
      <c r="BI53" s="215">
        <f>BI34</f>
        <v>0</v>
      </c>
      <c r="BJ53" s="215">
        <f>BJ34</f>
        <v>0</v>
      </c>
      <c r="BK53" s="215">
        <f>BK34</f>
        <v>0</v>
      </c>
      <c r="BL53" s="215">
        <f>BL34</f>
        <v>0</v>
      </c>
      <c r="BM53" s="215">
        <f>BM34</f>
        <v>0</v>
      </c>
      <c r="BN53" s="215">
        <f>BN34</f>
        <v>0</v>
      </c>
      <c r="BO53" s="215">
        <f>BO34</f>
        <v>0</v>
      </c>
      <c r="BP53" s="215">
        <f>BP34</f>
        <v>0</v>
      </c>
      <c r="BQ53" s="215">
        <f>BQ34</f>
        <v>0</v>
      </c>
      <c r="BR53" s="215">
        <f>BR34</f>
        <v>0</v>
      </c>
      <c r="BS53" s="215">
        <f>BS34</f>
        <v>0</v>
      </c>
      <c r="BT53" s="215">
        <f>BT34</f>
        <v>0</v>
      </c>
      <c r="BU53" s="215">
        <f>BU34</f>
        <v>0</v>
      </c>
      <c r="BV53" s="215">
        <f>BV34</f>
        <v>0</v>
      </c>
      <c r="BW53" s="215">
        <f>BW34</f>
        <v>0</v>
      </c>
      <c r="BX53" s="215">
        <f>BX34</f>
        <v>0</v>
      </c>
      <c r="BY53" s="215">
        <f>BY34</f>
        <v>0</v>
      </c>
      <c r="BZ53" s="215">
        <f>BZ34</f>
        <v>0</v>
      </c>
      <c r="CA53" s="215">
        <f>CA34</f>
        <v>0</v>
      </c>
      <c r="CB53" s="215">
        <f>CB34</f>
        <v>0</v>
      </c>
      <c r="CC53" s="215">
        <f>CC34</f>
        <v>0</v>
      </c>
      <c r="CD53" s="215">
        <f>CD34</f>
        <v>0</v>
      </c>
      <c r="CE53" s="215">
        <f>CE34</f>
        <v>0</v>
      </c>
      <c r="CF53" s="215">
        <f>CF34</f>
        <v>0</v>
      </c>
      <c r="CG53" s="215">
        <f>CG34</f>
        <v>0</v>
      </c>
      <c r="CH53" s="215">
        <f>CH34</f>
        <v>0</v>
      </c>
      <c r="CI53" s="215">
        <f>CI34</f>
        <v>0</v>
      </c>
      <c r="CJ53" s="215">
        <f>CJ34</f>
        <v>0</v>
      </c>
      <c r="CK53" s="215">
        <f>CK34</f>
        <v>0</v>
      </c>
      <c r="CL53" s="215">
        <f>CL34</f>
        <v>0</v>
      </c>
      <c r="CN53" s="60"/>
      <c r="CO53" s="215">
        <f>CO34</f>
        <v>0</v>
      </c>
      <c r="CP53" s="215">
        <f>CP34</f>
        <v>0</v>
      </c>
      <c r="CQ53" s="215">
        <f>CQ34</f>
        <v>0</v>
      </c>
      <c r="CR53" s="215">
        <f>CR34</f>
        <v>0</v>
      </c>
      <c r="CS53" s="215">
        <f>CS34</f>
        <v>0</v>
      </c>
      <c r="CT53" s="215">
        <f>CT34</f>
        <v>0</v>
      </c>
      <c r="CU53" s="215">
        <f>CU34</f>
        <v>0</v>
      </c>
      <c r="CV53" s="215">
        <f>CV34</f>
        <v>0</v>
      </c>
      <c r="CW53" s="215">
        <f>CW34</f>
        <v>0</v>
      </c>
      <c r="CX53" s="215">
        <f>CX34</f>
        <v>0</v>
      </c>
      <c r="CY53" s="215">
        <f>CY34</f>
        <v>0</v>
      </c>
      <c r="CZ53" s="215">
        <f>CZ34</f>
        <v>0</v>
      </c>
      <c r="DA53" s="215">
        <f>DA34</f>
        <v>0</v>
      </c>
      <c r="DB53" s="215">
        <f>DB34</f>
        <v>0</v>
      </c>
      <c r="DC53" s="215">
        <f>DC34</f>
        <v>0</v>
      </c>
      <c r="DD53" s="215">
        <f>DD34</f>
        <v>0</v>
      </c>
      <c r="DE53" s="215">
        <f>DE34</f>
        <v>0</v>
      </c>
      <c r="DF53" s="215">
        <f>DF34</f>
        <v>0</v>
      </c>
      <c r="DG53" s="215">
        <f>DG34</f>
        <v>0</v>
      </c>
      <c r="DH53" s="215">
        <f>DH34</f>
        <v>0</v>
      </c>
      <c r="DI53" s="215">
        <f>DI34</f>
        <v>0</v>
      </c>
      <c r="DJ53" s="215">
        <f>DJ34</f>
        <v>0</v>
      </c>
      <c r="DK53" s="215">
        <f>DK34</f>
        <v>0</v>
      </c>
      <c r="DL53" s="215">
        <f>DL34</f>
        <v>0</v>
      </c>
    </row>
    <row r="54" spans="1:116" x14ac:dyDescent="0.4">
      <c r="B54" t="s">
        <v>332</v>
      </c>
      <c r="D54" t="s">
        <v>839</v>
      </c>
      <c r="E54" s="8" t="str">
        <f t="shared" si="136"/>
        <v>54 DCSALESQUOTA-S</v>
      </c>
      <c r="G54" s="241" t="str">
        <f>IFERROR(SUBSTITUTE(TRIM(MID(G38, SEARCH("-", G38) + 1, LEN(G38))),":",""),"no unit")</f>
        <v>no unit</v>
      </c>
      <c r="H54" s="12"/>
      <c r="I54" s="60"/>
      <c r="J54" s="60"/>
      <c r="K54" s="15"/>
      <c r="L54" s="15"/>
      <c r="M54" s="15"/>
      <c r="N54" s="15"/>
      <c r="O54" s="15"/>
      <c r="P54" s="15"/>
      <c r="R54" s="15"/>
      <c r="S54" s="215"/>
      <c r="T54" s="215"/>
      <c r="U54" s="215"/>
      <c r="V54" s="215"/>
      <c r="W54" s="215"/>
      <c r="X54" s="215"/>
      <c r="Y54" s="215"/>
      <c r="Z54" s="215"/>
      <c r="AA54" s="215"/>
      <c r="AB54" s="215"/>
      <c r="AC54" s="215"/>
      <c r="AD54" s="215"/>
      <c r="AE54" s="215"/>
      <c r="AF54" s="215"/>
      <c r="AG54" s="215"/>
      <c r="AH54" s="215"/>
      <c r="AI54" s="215"/>
      <c r="AJ54" s="215"/>
      <c r="AK54" s="215"/>
      <c r="AL54" s="215"/>
      <c r="AM54" s="215"/>
      <c r="AN54" s="215"/>
      <c r="AO54" s="215"/>
      <c r="AP54" s="215"/>
      <c r="AQ54" s="215"/>
      <c r="AR54" s="215"/>
      <c r="AS54" s="215"/>
      <c r="AT54" s="215"/>
      <c r="AU54" s="215"/>
      <c r="AV54" s="215"/>
      <c r="AW54" s="215"/>
      <c r="AX54" s="215"/>
      <c r="AY54" s="215"/>
      <c r="AZ54" s="215"/>
      <c r="BA54" s="215"/>
      <c r="BB54" s="215"/>
      <c r="BC54" s="215"/>
      <c r="BD54" s="215"/>
      <c r="BE54" s="215"/>
      <c r="BF54" s="215"/>
      <c r="BG54" s="215"/>
      <c r="BH54" s="215"/>
      <c r="BI54" s="215"/>
      <c r="BJ54" s="215"/>
      <c r="BK54" s="215"/>
      <c r="BL54" s="215"/>
      <c r="BM54" s="215"/>
      <c r="BN54" s="215"/>
      <c r="BO54" s="215"/>
      <c r="BP54" s="215"/>
      <c r="BQ54" s="215"/>
      <c r="BR54" s="215"/>
      <c r="BS54" s="215"/>
      <c r="BT54" s="215"/>
      <c r="BU54" s="215"/>
      <c r="BV54" s="215"/>
      <c r="BW54" s="215"/>
      <c r="BX54" s="215"/>
      <c r="BY54" s="215"/>
      <c r="BZ54" s="215"/>
      <c r="CA54" s="215"/>
      <c r="CB54" s="215"/>
      <c r="CC54" s="215"/>
      <c r="CD54" s="215"/>
      <c r="CE54" s="215"/>
      <c r="CF54" s="215"/>
      <c r="CG54" s="215"/>
      <c r="CH54" s="215"/>
      <c r="CI54" s="215"/>
      <c r="CJ54" s="215"/>
      <c r="CK54" s="215"/>
      <c r="CL54" s="215"/>
      <c r="CN54" s="60"/>
      <c r="CO54" s="215"/>
      <c r="CP54" s="215"/>
      <c r="CQ54" s="215"/>
      <c r="CR54" s="215"/>
      <c r="CS54" s="215"/>
      <c r="CT54" s="215"/>
      <c r="CU54" s="215"/>
      <c r="CV54" s="215"/>
      <c r="CW54" s="215"/>
      <c r="CX54" s="215"/>
      <c r="CY54" s="215"/>
      <c r="CZ54" s="215"/>
      <c r="DA54" s="215"/>
      <c r="DB54" s="215"/>
      <c r="DC54" s="215"/>
      <c r="DD54" s="215"/>
      <c r="DE54" s="215"/>
      <c r="DF54" s="215"/>
      <c r="DG54" s="215"/>
      <c r="DH54" s="215"/>
      <c r="DI54" s="215"/>
      <c r="DJ54" s="215"/>
      <c r="DK54" s="215"/>
      <c r="DL54" s="215"/>
    </row>
    <row r="55" spans="1:116" x14ac:dyDescent="0.4">
      <c r="A55" s="3"/>
      <c r="B55" t="s">
        <v>332</v>
      </c>
      <c r="D55" t="s">
        <v>839</v>
      </c>
      <c r="E55" s="8" t="str">
        <f t="shared" si="136"/>
        <v>55 DCSALESQUOTA-S</v>
      </c>
      <c r="G55" s="89" t="str">
        <f>G36</f>
        <v>Secondary revenue driver</v>
      </c>
      <c r="H55" s="90"/>
      <c r="I55" s="213"/>
      <c r="J55" s="213"/>
      <c r="K55" s="214"/>
      <c r="L55" s="214"/>
      <c r="M55" s="214"/>
      <c r="N55" s="214"/>
      <c r="O55" s="214"/>
      <c r="P55" s="214"/>
      <c r="R55" s="214"/>
      <c r="S55" s="4" t="str">
        <f t="shared" ref="S55:CD55" si="137">ADDRESS(ROW(S47),COLUMN(S47),2)</f>
        <v>S$47</v>
      </c>
      <c r="T55" s="4" t="str">
        <f t="shared" si="137"/>
        <v>T$47</v>
      </c>
      <c r="U55" s="4" t="str">
        <f t="shared" si="137"/>
        <v>U$47</v>
      </c>
      <c r="V55" s="4" t="str">
        <f t="shared" si="137"/>
        <v>V$47</v>
      </c>
      <c r="W55" s="4" t="str">
        <f t="shared" si="137"/>
        <v>W$47</v>
      </c>
      <c r="X55" s="4" t="str">
        <f t="shared" si="137"/>
        <v>X$47</v>
      </c>
      <c r="Y55" s="4" t="str">
        <f t="shared" si="137"/>
        <v>Y$47</v>
      </c>
      <c r="Z55" s="4" t="str">
        <f t="shared" si="137"/>
        <v>Z$47</v>
      </c>
      <c r="AA55" s="4" t="str">
        <f t="shared" si="137"/>
        <v>AA$47</v>
      </c>
      <c r="AB55" s="4" t="str">
        <f t="shared" si="137"/>
        <v>AB$47</v>
      </c>
      <c r="AC55" s="4" t="str">
        <f t="shared" si="137"/>
        <v>AC$47</v>
      </c>
      <c r="AD55" s="4" t="str">
        <f t="shared" si="137"/>
        <v>AD$47</v>
      </c>
      <c r="AE55" s="4" t="str">
        <f t="shared" si="137"/>
        <v>AE$47</v>
      </c>
      <c r="AF55" s="4" t="str">
        <f t="shared" si="137"/>
        <v>AF$47</v>
      </c>
      <c r="AG55" s="4" t="str">
        <f t="shared" si="137"/>
        <v>AG$47</v>
      </c>
      <c r="AH55" s="4" t="str">
        <f t="shared" si="137"/>
        <v>AH$47</v>
      </c>
      <c r="AI55" s="4" t="str">
        <f t="shared" si="137"/>
        <v>AI$47</v>
      </c>
      <c r="AJ55" s="4" t="str">
        <f t="shared" si="137"/>
        <v>AJ$47</v>
      </c>
      <c r="AK55" s="4" t="str">
        <f t="shared" si="137"/>
        <v>AK$47</v>
      </c>
      <c r="AL55" s="4" t="str">
        <f t="shared" si="137"/>
        <v>AL$47</v>
      </c>
      <c r="AM55" s="4" t="str">
        <f t="shared" si="137"/>
        <v>AM$47</v>
      </c>
      <c r="AN55" s="4" t="str">
        <f t="shared" si="137"/>
        <v>AN$47</v>
      </c>
      <c r="AO55" s="4" t="str">
        <f t="shared" si="137"/>
        <v>AO$47</v>
      </c>
      <c r="AP55" s="4" t="str">
        <f t="shared" si="137"/>
        <v>AP$47</v>
      </c>
      <c r="AQ55" s="4" t="str">
        <f t="shared" si="137"/>
        <v>AQ$47</v>
      </c>
      <c r="AR55" s="4" t="str">
        <f t="shared" si="137"/>
        <v>AR$47</v>
      </c>
      <c r="AS55" s="4" t="str">
        <f t="shared" si="137"/>
        <v>AS$47</v>
      </c>
      <c r="AT55" s="4" t="str">
        <f t="shared" si="137"/>
        <v>AT$47</v>
      </c>
      <c r="AU55" s="4" t="str">
        <f t="shared" si="137"/>
        <v>AU$47</v>
      </c>
      <c r="AV55" s="4" t="str">
        <f t="shared" si="137"/>
        <v>AV$47</v>
      </c>
      <c r="AW55" s="4" t="str">
        <f t="shared" si="137"/>
        <v>AW$47</v>
      </c>
      <c r="AX55" s="4" t="str">
        <f t="shared" si="137"/>
        <v>AX$47</v>
      </c>
      <c r="AY55" s="4" t="str">
        <f t="shared" si="137"/>
        <v>AY$47</v>
      </c>
      <c r="AZ55" s="4" t="str">
        <f t="shared" si="137"/>
        <v>AZ$47</v>
      </c>
      <c r="BA55" s="4" t="str">
        <f t="shared" si="137"/>
        <v>BA$47</v>
      </c>
      <c r="BB55" s="4" t="str">
        <f t="shared" si="137"/>
        <v>BB$47</v>
      </c>
      <c r="BC55" s="4" t="str">
        <f t="shared" si="137"/>
        <v>BC$47</v>
      </c>
      <c r="BD55" s="4" t="str">
        <f t="shared" si="137"/>
        <v>BD$47</v>
      </c>
      <c r="BE55" s="4" t="str">
        <f t="shared" si="137"/>
        <v>BE$47</v>
      </c>
      <c r="BF55" s="4" t="str">
        <f t="shared" si="137"/>
        <v>BF$47</v>
      </c>
      <c r="BG55" s="4" t="str">
        <f t="shared" si="137"/>
        <v>BG$47</v>
      </c>
      <c r="BH55" s="4" t="str">
        <f t="shared" si="137"/>
        <v>BH$47</v>
      </c>
      <c r="BI55" s="4" t="str">
        <f t="shared" si="137"/>
        <v>BI$47</v>
      </c>
      <c r="BJ55" s="4" t="str">
        <f t="shared" si="137"/>
        <v>BJ$47</v>
      </c>
      <c r="BK55" s="4" t="str">
        <f t="shared" si="137"/>
        <v>BK$47</v>
      </c>
      <c r="BL55" s="4" t="str">
        <f t="shared" si="137"/>
        <v>BL$47</v>
      </c>
      <c r="BM55" s="4" t="str">
        <f t="shared" si="137"/>
        <v>BM$47</v>
      </c>
      <c r="BN55" s="4" t="str">
        <f t="shared" si="137"/>
        <v>BN$47</v>
      </c>
      <c r="BO55" s="4" t="str">
        <f t="shared" si="137"/>
        <v>BO$47</v>
      </c>
      <c r="BP55" s="4" t="str">
        <f t="shared" si="137"/>
        <v>BP$47</v>
      </c>
      <c r="BQ55" s="4" t="str">
        <f t="shared" si="137"/>
        <v>BQ$47</v>
      </c>
      <c r="BR55" s="4" t="str">
        <f t="shared" si="137"/>
        <v>BR$47</v>
      </c>
      <c r="BS55" s="4" t="str">
        <f t="shared" si="137"/>
        <v>BS$47</v>
      </c>
      <c r="BT55" s="4" t="str">
        <f t="shared" si="137"/>
        <v>BT$47</v>
      </c>
      <c r="BU55" s="4" t="str">
        <f t="shared" si="137"/>
        <v>BU$47</v>
      </c>
      <c r="BV55" s="4" t="str">
        <f t="shared" si="137"/>
        <v>BV$47</v>
      </c>
      <c r="BW55" s="4" t="str">
        <f t="shared" si="137"/>
        <v>BW$47</v>
      </c>
      <c r="BX55" s="4" t="str">
        <f t="shared" si="137"/>
        <v>BX$47</v>
      </c>
      <c r="BY55" s="4" t="str">
        <f t="shared" si="137"/>
        <v>BY$47</v>
      </c>
      <c r="BZ55" s="4" t="str">
        <f t="shared" si="137"/>
        <v>BZ$47</v>
      </c>
      <c r="CA55" s="4" t="str">
        <f t="shared" si="137"/>
        <v>CA$47</v>
      </c>
      <c r="CB55" s="4" t="str">
        <f t="shared" si="137"/>
        <v>CB$47</v>
      </c>
      <c r="CC55" s="4" t="str">
        <f t="shared" si="137"/>
        <v>CC$47</v>
      </c>
      <c r="CD55" s="4" t="str">
        <f t="shared" si="137"/>
        <v>CD$47</v>
      </c>
      <c r="CE55" s="4" t="str">
        <f t="shared" ref="CE55:CL55" si="138">ADDRESS(ROW(CE47),COLUMN(CE47),2)</f>
        <v>CE$47</v>
      </c>
      <c r="CF55" s="4" t="str">
        <f t="shared" si="138"/>
        <v>CF$47</v>
      </c>
      <c r="CG55" s="4" t="str">
        <f t="shared" si="138"/>
        <v>CG$47</v>
      </c>
      <c r="CH55" s="4" t="str">
        <f t="shared" si="138"/>
        <v>CH$47</v>
      </c>
      <c r="CI55" s="4" t="str">
        <f t="shared" si="138"/>
        <v>CI$47</v>
      </c>
      <c r="CJ55" s="4" t="str">
        <f t="shared" si="138"/>
        <v>CJ$47</v>
      </c>
      <c r="CK55" s="4" t="str">
        <f t="shared" si="138"/>
        <v>CK$47</v>
      </c>
      <c r="CL55" s="4" t="str">
        <f t="shared" si="138"/>
        <v>CL$47</v>
      </c>
      <c r="CN55" s="213"/>
      <c r="CO55" s="4" t="str">
        <f t="shared" ref="CO55:DL55" si="139">ADDRESS(ROW(CO47),COLUMN(CO47),2)</f>
        <v>CO$47</v>
      </c>
      <c r="CP55" s="4" t="str">
        <f t="shared" si="139"/>
        <v>CP$47</v>
      </c>
      <c r="CQ55" s="4" t="str">
        <f t="shared" si="139"/>
        <v>CQ$47</v>
      </c>
      <c r="CR55" s="4" t="str">
        <f t="shared" si="139"/>
        <v>CR$47</v>
      </c>
      <c r="CS55" s="4" t="str">
        <f t="shared" si="139"/>
        <v>CS$47</v>
      </c>
      <c r="CT55" s="4" t="str">
        <f t="shared" si="139"/>
        <v>CT$47</v>
      </c>
      <c r="CU55" s="4" t="str">
        <f t="shared" si="139"/>
        <v>CU$47</v>
      </c>
      <c r="CV55" s="4" t="str">
        <f t="shared" si="139"/>
        <v>CV$47</v>
      </c>
      <c r="CW55" s="4" t="str">
        <f t="shared" si="139"/>
        <v>CW$47</v>
      </c>
      <c r="CX55" s="4" t="str">
        <f t="shared" si="139"/>
        <v>CX$47</v>
      </c>
      <c r="CY55" s="4" t="str">
        <f t="shared" si="139"/>
        <v>CY$47</v>
      </c>
      <c r="CZ55" s="4" t="str">
        <f t="shared" si="139"/>
        <v>CZ$47</v>
      </c>
      <c r="DA55" s="4" t="str">
        <f t="shared" si="139"/>
        <v>DA$47</v>
      </c>
      <c r="DB55" s="4" t="str">
        <f t="shared" si="139"/>
        <v>DB$47</v>
      </c>
      <c r="DC55" s="4" t="str">
        <f t="shared" si="139"/>
        <v>DC$47</v>
      </c>
      <c r="DD55" s="4" t="str">
        <f t="shared" si="139"/>
        <v>DD$47</v>
      </c>
      <c r="DE55" s="4" t="str">
        <f t="shared" si="139"/>
        <v>DE$47</v>
      </c>
      <c r="DF55" s="4" t="str">
        <f t="shared" si="139"/>
        <v>DF$47</v>
      </c>
      <c r="DG55" s="4" t="str">
        <f t="shared" si="139"/>
        <v>DG$47</v>
      </c>
      <c r="DH55" s="4" t="str">
        <f t="shared" si="139"/>
        <v>DH$47</v>
      </c>
      <c r="DI55" s="4" t="str">
        <f t="shared" si="139"/>
        <v>DI$47</v>
      </c>
      <c r="DJ55" s="4" t="str">
        <f t="shared" si="139"/>
        <v>DJ$47</v>
      </c>
      <c r="DK55" s="4" t="str">
        <f t="shared" si="139"/>
        <v>DK$47</v>
      </c>
      <c r="DL55" s="4" t="str">
        <f t="shared" si="139"/>
        <v>DL$47</v>
      </c>
    </row>
    <row r="56" spans="1:116" x14ac:dyDescent="0.4">
      <c r="B56" t="s">
        <v>332</v>
      </c>
      <c r="D56" t="s">
        <v>839</v>
      </c>
      <c r="E56" s="8" t="str">
        <f t="shared" si="136"/>
        <v>56 DCSALESQUOTA-S</v>
      </c>
      <c r="G56" s="8" t="str">
        <f>G37</f>
        <v>Secondary volume driver</v>
      </c>
      <c r="H56" s="12"/>
      <c r="I56" s="60"/>
      <c r="J56" s="60"/>
      <c r="K56" s="15"/>
      <c r="L56" s="15"/>
      <c r="M56" s="15"/>
      <c r="N56" s="15"/>
      <c r="O56" s="15"/>
      <c r="P56" s="15"/>
      <c r="R56" s="15"/>
      <c r="S56" s="215">
        <f t="shared" ref="S56:CD56" si="140">S36</f>
        <v>0</v>
      </c>
      <c r="T56" s="215">
        <f t="shared" si="140"/>
        <v>0</v>
      </c>
      <c r="U56" s="215">
        <f t="shared" si="140"/>
        <v>0</v>
      </c>
      <c r="V56" s="215">
        <f t="shared" si="140"/>
        <v>0</v>
      </c>
      <c r="W56" s="215">
        <f t="shared" si="140"/>
        <v>0</v>
      </c>
      <c r="X56" s="215">
        <f t="shared" si="140"/>
        <v>0</v>
      </c>
      <c r="Y56" s="215">
        <f t="shared" si="140"/>
        <v>0</v>
      </c>
      <c r="Z56" s="215">
        <f t="shared" si="140"/>
        <v>0</v>
      </c>
      <c r="AA56" s="215">
        <f t="shared" si="140"/>
        <v>0</v>
      </c>
      <c r="AB56" s="215">
        <f t="shared" si="140"/>
        <v>0</v>
      </c>
      <c r="AC56" s="215">
        <f t="shared" si="140"/>
        <v>0</v>
      </c>
      <c r="AD56" s="215">
        <f t="shared" si="140"/>
        <v>0</v>
      </c>
      <c r="AE56" s="215">
        <f t="shared" si="140"/>
        <v>0</v>
      </c>
      <c r="AF56" s="215">
        <f t="shared" si="140"/>
        <v>0</v>
      </c>
      <c r="AG56" s="215">
        <f t="shared" si="140"/>
        <v>0</v>
      </c>
      <c r="AH56" s="215">
        <f t="shared" si="140"/>
        <v>0</v>
      </c>
      <c r="AI56" s="215">
        <f t="shared" si="140"/>
        <v>0</v>
      </c>
      <c r="AJ56" s="215">
        <f t="shared" si="140"/>
        <v>0</v>
      </c>
      <c r="AK56" s="215">
        <f t="shared" si="140"/>
        <v>0</v>
      </c>
      <c r="AL56" s="215">
        <f t="shared" si="140"/>
        <v>0</v>
      </c>
      <c r="AM56" s="215">
        <f t="shared" si="140"/>
        <v>0</v>
      </c>
      <c r="AN56" s="215">
        <f t="shared" si="140"/>
        <v>0</v>
      </c>
      <c r="AO56" s="215">
        <f t="shared" si="140"/>
        <v>0</v>
      </c>
      <c r="AP56" s="215">
        <f t="shared" si="140"/>
        <v>0</v>
      </c>
      <c r="AQ56" s="215">
        <f t="shared" si="140"/>
        <v>0</v>
      </c>
      <c r="AR56" s="215">
        <f t="shared" si="140"/>
        <v>0</v>
      </c>
      <c r="AS56" s="215">
        <f t="shared" si="140"/>
        <v>0</v>
      </c>
      <c r="AT56" s="215">
        <f t="shared" si="140"/>
        <v>0</v>
      </c>
      <c r="AU56" s="215">
        <f t="shared" si="140"/>
        <v>0</v>
      </c>
      <c r="AV56" s="215">
        <f t="shared" si="140"/>
        <v>0</v>
      </c>
      <c r="AW56" s="215">
        <f t="shared" si="140"/>
        <v>0</v>
      </c>
      <c r="AX56" s="215">
        <f t="shared" si="140"/>
        <v>0</v>
      </c>
      <c r="AY56" s="215">
        <f t="shared" si="140"/>
        <v>0</v>
      </c>
      <c r="AZ56" s="215">
        <f t="shared" si="140"/>
        <v>0</v>
      </c>
      <c r="BA56" s="215">
        <f t="shared" si="140"/>
        <v>0</v>
      </c>
      <c r="BB56" s="215">
        <f t="shared" si="140"/>
        <v>0</v>
      </c>
      <c r="BC56" s="215">
        <f t="shared" si="140"/>
        <v>0</v>
      </c>
      <c r="BD56" s="215">
        <f t="shared" si="140"/>
        <v>0</v>
      </c>
      <c r="BE56" s="215">
        <f t="shared" si="140"/>
        <v>0</v>
      </c>
      <c r="BF56" s="215">
        <f t="shared" si="140"/>
        <v>0</v>
      </c>
      <c r="BG56" s="215">
        <f t="shared" si="140"/>
        <v>0</v>
      </c>
      <c r="BH56" s="215">
        <f t="shared" si="140"/>
        <v>0</v>
      </c>
      <c r="BI56" s="215">
        <f t="shared" si="140"/>
        <v>0</v>
      </c>
      <c r="BJ56" s="215">
        <f t="shared" si="140"/>
        <v>0</v>
      </c>
      <c r="BK56" s="215">
        <f t="shared" si="140"/>
        <v>0</v>
      </c>
      <c r="BL56" s="215">
        <f t="shared" si="140"/>
        <v>0</v>
      </c>
      <c r="BM56" s="215">
        <f t="shared" si="140"/>
        <v>0</v>
      </c>
      <c r="BN56" s="215">
        <f t="shared" si="140"/>
        <v>0</v>
      </c>
      <c r="BO56" s="215">
        <f t="shared" si="140"/>
        <v>0</v>
      </c>
      <c r="BP56" s="215">
        <f t="shared" si="140"/>
        <v>0</v>
      </c>
      <c r="BQ56" s="215">
        <f t="shared" si="140"/>
        <v>0</v>
      </c>
      <c r="BR56" s="215">
        <f t="shared" si="140"/>
        <v>0</v>
      </c>
      <c r="BS56" s="215">
        <f t="shared" si="140"/>
        <v>0</v>
      </c>
      <c r="BT56" s="215">
        <f t="shared" si="140"/>
        <v>0</v>
      </c>
      <c r="BU56" s="215">
        <f t="shared" si="140"/>
        <v>0</v>
      </c>
      <c r="BV56" s="215">
        <f t="shared" si="140"/>
        <v>0</v>
      </c>
      <c r="BW56" s="215">
        <f t="shared" si="140"/>
        <v>0</v>
      </c>
      <c r="BX56" s="215">
        <f t="shared" si="140"/>
        <v>0</v>
      </c>
      <c r="BY56" s="215">
        <f t="shared" si="140"/>
        <v>0</v>
      </c>
      <c r="BZ56" s="215">
        <f t="shared" si="140"/>
        <v>0</v>
      </c>
      <c r="CA56" s="215">
        <f t="shared" si="140"/>
        <v>0</v>
      </c>
      <c r="CB56" s="215">
        <f t="shared" si="140"/>
        <v>0</v>
      </c>
      <c r="CC56" s="215">
        <f t="shared" si="140"/>
        <v>0</v>
      </c>
      <c r="CD56" s="215">
        <f t="shared" si="140"/>
        <v>0</v>
      </c>
      <c r="CE56" s="215">
        <f t="shared" ref="CE56:CL56" si="141">CE36</f>
        <v>0</v>
      </c>
      <c r="CF56" s="215">
        <f t="shared" si="141"/>
        <v>0</v>
      </c>
      <c r="CG56" s="215">
        <f t="shared" si="141"/>
        <v>0</v>
      </c>
      <c r="CH56" s="215">
        <f t="shared" si="141"/>
        <v>0</v>
      </c>
      <c r="CI56" s="215">
        <f t="shared" si="141"/>
        <v>0</v>
      </c>
      <c r="CJ56" s="215">
        <f t="shared" si="141"/>
        <v>0</v>
      </c>
      <c r="CK56" s="215">
        <f t="shared" si="141"/>
        <v>0</v>
      </c>
      <c r="CL56" s="215">
        <f t="shared" si="141"/>
        <v>0</v>
      </c>
      <c r="CN56" s="60"/>
      <c r="CO56" s="215">
        <f t="shared" ref="CO56:DL56" si="142">CO36</f>
        <v>0</v>
      </c>
      <c r="CP56" s="215">
        <f t="shared" si="142"/>
        <v>0</v>
      </c>
      <c r="CQ56" s="215">
        <f t="shared" si="142"/>
        <v>0</v>
      </c>
      <c r="CR56" s="215">
        <f t="shared" si="142"/>
        <v>0</v>
      </c>
      <c r="CS56" s="215">
        <f t="shared" si="142"/>
        <v>0</v>
      </c>
      <c r="CT56" s="215">
        <f t="shared" si="142"/>
        <v>0</v>
      </c>
      <c r="CU56" s="215">
        <f t="shared" si="142"/>
        <v>0</v>
      </c>
      <c r="CV56" s="215">
        <f t="shared" si="142"/>
        <v>0</v>
      </c>
      <c r="CW56" s="215">
        <f t="shared" si="142"/>
        <v>0</v>
      </c>
      <c r="CX56" s="215">
        <f t="shared" si="142"/>
        <v>0</v>
      </c>
      <c r="CY56" s="215">
        <f t="shared" si="142"/>
        <v>0</v>
      </c>
      <c r="CZ56" s="215">
        <f t="shared" si="142"/>
        <v>0</v>
      </c>
      <c r="DA56" s="215">
        <f t="shared" si="142"/>
        <v>0</v>
      </c>
      <c r="DB56" s="215">
        <f t="shared" si="142"/>
        <v>0</v>
      </c>
      <c r="DC56" s="215">
        <f t="shared" si="142"/>
        <v>0</v>
      </c>
      <c r="DD56" s="215">
        <f t="shared" si="142"/>
        <v>0</v>
      </c>
      <c r="DE56" s="215">
        <f t="shared" si="142"/>
        <v>0</v>
      </c>
      <c r="DF56" s="215">
        <f t="shared" si="142"/>
        <v>0</v>
      </c>
      <c r="DG56" s="215">
        <f t="shared" si="142"/>
        <v>0</v>
      </c>
      <c r="DH56" s="215">
        <f t="shared" si="142"/>
        <v>0</v>
      </c>
      <c r="DI56" s="215">
        <f t="shared" si="142"/>
        <v>0</v>
      </c>
      <c r="DJ56" s="215">
        <f t="shared" si="142"/>
        <v>0</v>
      </c>
      <c r="DK56" s="215">
        <f t="shared" si="142"/>
        <v>0</v>
      </c>
      <c r="DL56" s="215">
        <f t="shared" si="142"/>
        <v>0</v>
      </c>
    </row>
    <row r="57" spans="1:116" x14ac:dyDescent="0.4">
      <c r="G57"/>
      <c r="I57"/>
      <c r="J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N57"/>
    </row>
    <row r="58" spans="1:116" x14ac:dyDescent="0.4">
      <c r="G58"/>
      <c r="I58"/>
      <c r="J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N58"/>
    </row>
    <row r="59" spans="1:116" x14ac:dyDescent="0.4">
      <c r="G59"/>
      <c r="I59"/>
      <c r="J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N59"/>
    </row>
    <row r="60" spans="1:116" x14ac:dyDescent="0.4">
      <c r="G60"/>
      <c r="I60"/>
      <c r="J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N60"/>
    </row>
    <row r="61" spans="1:116" x14ac:dyDescent="0.4">
      <c r="G61"/>
      <c r="I61"/>
      <c r="J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N61"/>
    </row>
    <row r="62" spans="1:116" x14ac:dyDescent="0.4">
      <c r="G62"/>
      <c r="I62"/>
      <c r="J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N62"/>
    </row>
    <row r="63" spans="1:116" x14ac:dyDescent="0.4">
      <c r="G63"/>
      <c r="I63"/>
      <c r="J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N63"/>
    </row>
    <row r="64" spans="1:116" x14ac:dyDescent="0.4">
      <c r="G64"/>
      <c r="I64"/>
      <c r="J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N64"/>
    </row>
    <row r="65" spans="7:92" x14ac:dyDescent="0.4">
      <c r="G65"/>
      <c r="I65"/>
      <c r="J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N65"/>
    </row>
    <row r="66" spans="7:92" x14ac:dyDescent="0.4">
      <c r="G66"/>
      <c r="I66"/>
      <c r="J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N66"/>
    </row>
    <row r="67" spans="7:92" x14ac:dyDescent="0.4">
      <c r="G67"/>
      <c r="I67"/>
      <c r="J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N67"/>
    </row>
    <row r="68" spans="7:92" x14ac:dyDescent="0.4">
      <c r="G68"/>
      <c r="I68"/>
      <c r="J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N68"/>
    </row>
    <row r="69" spans="7:92" x14ac:dyDescent="0.4">
      <c r="G69"/>
      <c r="I69"/>
      <c r="J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N69"/>
    </row>
    <row r="70" spans="7:92" x14ac:dyDescent="0.4">
      <c r="G70"/>
      <c r="I70"/>
      <c r="J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N70"/>
    </row>
    <row r="71" spans="7:92" x14ac:dyDescent="0.4">
      <c r="G71"/>
      <c r="I71"/>
      <c r="J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N71"/>
    </row>
    <row r="72" spans="7:92" x14ac:dyDescent="0.4">
      <c r="G72"/>
      <c r="I72"/>
      <c r="J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N72"/>
    </row>
    <row r="73" spans="7:92" x14ac:dyDescent="0.4">
      <c r="G73"/>
      <c r="I73"/>
      <c r="J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N73"/>
    </row>
    <row r="74" spans="7:92" x14ac:dyDescent="0.4">
      <c r="G74"/>
      <c r="I74"/>
      <c r="J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N74"/>
    </row>
    <row r="75" spans="7:92" x14ac:dyDescent="0.4">
      <c r="G75"/>
      <c r="I75"/>
      <c r="J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N75"/>
    </row>
    <row r="76" spans="7:92" x14ac:dyDescent="0.4">
      <c r="G76"/>
      <c r="I76"/>
      <c r="J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N76"/>
    </row>
    <row r="77" spans="7:92" x14ac:dyDescent="0.4">
      <c r="G77"/>
      <c r="I77"/>
      <c r="J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N77"/>
    </row>
    <row r="78" spans="7:92" x14ac:dyDescent="0.4">
      <c r="G78"/>
      <c r="I78"/>
      <c r="J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N78"/>
    </row>
    <row r="79" spans="7:92" x14ac:dyDescent="0.4">
      <c r="G79"/>
      <c r="I79"/>
      <c r="J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N79"/>
    </row>
    <row r="80" spans="7:92" x14ac:dyDescent="0.4">
      <c r="G80"/>
      <c r="I80"/>
      <c r="J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N80"/>
    </row>
    <row r="81" spans="7:92" x14ac:dyDescent="0.4">
      <c r="G81"/>
      <c r="I81"/>
      <c r="J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N81"/>
    </row>
    <row r="82" spans="7:92" x14ac:dyDescent="0.4">
      <c r="G82"/>
      <c r="I82"/>
      <c r="J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N82"/>
    </row>
    <row r="83" spans="7:92" x14ac:dyDescent="0.4">
      <c r="G83"/>
      <c r="I83"/>
      <c r="J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N83"/>
    </row>
    <row r="84" spans="7:92" x14ac:dyDescent="0.4">
      <c r="G84"/>
      <c r="I84"/>
      <c r="J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N84"/>
    </row>
    <row r="85" spans="7:92" x14ac:dyDescent="0.4">
      <c r="G85"/>
      <c r="I85"/>
      <c r="J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N85"/>
    </row>
    <row r="86" spans="7:92" x14ac:dyDescent="0.4">
      <c r="G86"/>
      <c r="I86"/>
      <c r="J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N86"/>
    </row>
    <row r="87" spans="7:92" x14ac:dyDescent="0.4">
      <c r="G87"/>
      <c r="I87"/>
      <c r="J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N87"/>
    </row>
    <row r="88" spans="7:92" x14ac:dyDescent="0.4">
      <c r="G88"/>
      <c r="I88"/>
      <c r="J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N88"/>
    </row>
    <row r="89" spans="7:92" x14ac:dyDescent="0.4">
      <c r="G89"/>
      <c r="I89"/>
      <c r="J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N89"/>
    </row>
    <row r="90" spans="7:92" x14ac:dyDescent="0.4">
      <c r="G90"/>
      <c r="I90"/>
      <c r="J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N90"/>
    </row>
    <row r="91" spans="7:92" x14ac:dyDescent="0.4">
      <c r="G91"/>
      <c r="I91"/>
      <c r="J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N91"/>
    </row>
    <row r="92" spans="7:92" x14ac:dyDescent="0.4">
      <c r="G92"/>
      <c r="I92"/>
      <c r="J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N92"/>
    </row>
    <row r="93" spans="7:92" x14ac:dyDescent="0.4">
      <c r="G93"/>
      <c r="I93"/>
      <c r="J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N93"/>
    </row>
    <row r="94" spans="7:92" x14ac:dyDescent="0.4">
      <c r="G94"/>
      <c r="I94"/>
      <c r="J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N94"/>
    </row>
    <row r="95" spans="7:92" x14ac:dyDescent="0.4">
      <c r="G95"/>
      <c r="I95"/>
      <c r="J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N95"/>
    </row>
    <row r="96" spans="7:92" x14ac:dyDescent="0.4">
      <c r="G96"/>
      <c r="I96"/>
      <c r="J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N96"/>
    </row>
    <row r="97" spans="7:92" x14ac:dyDescent="0.4">
      <c r="G97"/>
      <c r="I97"/>
      <c r="J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N97"/>
    </row>
    <row r="98" spans="7:92" x14ac:dyDescent="0.4">
      <c r="G98"/>
      <c r="I98"/>
      <c r="J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N98"/>
    </row>
    <row r="99" spans="7:92" x14ac:dyDescent="0.4">
      <c r="G99"/>
      <c r="I99"/>
      <c r="J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N99"/>
    </row>
    <row r="100" spans="7:92" x14ac:dyDescent="0.4">
      <c r="G100"/>
      <c r="I100"/>
      <c r="J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N100"/>
    </row>
    <row r="101" spans="7:92" x14ac:dyDescent="0.4">
      <c r="G101"/>
      <c r="I101"/>
      <c r="J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N101"/>
    </row>
    <row r="102" spans="7:92" x14ac:dyDescent="0.4">
      <c r="G102"/>
      <c r="I102"/>
      <c r="J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N102"/>
    </row>
    <row r="103" spans="7:92" x14ac:dyDescent="0.4">
      <c r="G103"/>
      <c r="I103"/>
      <c r="J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N103"/>
    </row>
    <row r="104" spans="7:92" x14ac:dyDescent="0.4">
      <c r="G104"/>
      <c r="I104"/>
      <c r="J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N104"/>
    </row>
    <row r="105" spans="7:92" x14ac:dyDescent="0.4">
      <c r="G105"/>
      <c r="I105"/>
      <c r="J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N105"/>
    </row>
    <row r="106" spans="7:92" x14ac:dyDescent="0.4">
      <c r="G106"/>
      <c r="I106"/>
      <c r="J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N106"/>
    </row>
    <row r="107" spans="7:92" x14ac:dyDescent="0.4">
      <c r="G107"/>
      <c r="I107"/>
      <c r="J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N107"/>
    </row>
    <row r="108" spans="7:92" x14ac:dyDescent="0.4">
      <c r="G108"/>
      <c r="I108"/>
      <c r="J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N108"/>
    </row>
    <row r="109" spans="7:92" x14ac:dyDescent="0.4">
      <c r="G109"/>
      <c r="I109"/>
      <c r="J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N109"/>
    </row>
    <row r="110" spans="7:92" x14ac:dyDescent="0.4">
      <c r="G110"/>
      <c r="I110"/>
      <c r="J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N110"/>
    </row>
    <row r="111" spans="7:92" x14ac:dyDescent="0.4">
      <c r="G111"/>
      <c r="I111"/>
      <c r="J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N111"/>
    </row>
    <row r="112" spans="7:92" x14ac:dyDescent="0.4">
      <c r="G112"/>
      <c r="I112"/>
      <c r="J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N112"/>
    </row>
    <row r="113" spans="7:92" x14ac:dyDescent="0.4">
      <c r="G113"/>
      <c r="I113"/>
      <c r="J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N113"/>
    </row>
    <row r="114" spans="7:92" x14ac:dyDescent="0.4">
      <c r="G114"/>
      <c r="I114"/>
      <c r="J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N114"/>
    </row>
    <row r="115" spans="7:92" x14ac:dyDescent="0.4">
      <c r="G115"/>
      <c r="I115"/>
      <c r="J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N115"/>
    </row>
    <row r="116" spans="7:92" x14ac:dyDescent="0.4">
      <c r="G116"/>
      <c r="I116"/>
      <c r="J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N116"/>
    </row>
    <row r="117" spans="7:92" x14ac:dyDescent="0.4">
      <c r="G117"/>
      <c r="I117"/>
      <c r="J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N117"/>
    </row>
    <row r="118" spans="7:92" x14ac:dyDescent="0.4">
      <c r="G118"/>
      <c r="I118"/>
      <c r="J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N118"/>
    </row>
    <row r="119" spans="7:92" x14ac:dyDescent="0.4">
      <c r="G119"/>
      <c r="I119"/>
      <c r="J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N119"/>
    </row>
    <row r="120" spans="7:92" x14ac:dyDescent="0.4">
      <c r="G120"/>
      <c r="I120"/>
      <c r="J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N120"/>
    </row>
    <row r="121" spans="7:92" x14ac:dyDescent="0.4">
      <c r="G121"/>
      <c r="I121"/>
      <c r="J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N121"/>
    </row>
    <row r="122" spans="7:92" x14ac:dyDescent="0.4">
      <c r="G122"/>
      <c r="I122"/>
      <c r="J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N122"/>
    </row>
    <row r="123" spans="7:92" x14ac:dyDescent="0.4">
      <c r="G123"/>
      <c r="I123"/>
      <c r="J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N123"/>
    </row>
    <row r="124" spans="7:92" x14ac:dyDescent="0.4">
      <c r="G124"/>
      <c r="I124"/>
      <c r="J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N124"/>
    </row>
    <row r="125" spans="7:92" x14ac:dyDescent="0.4">
      <c r="G125"/>
      <c r="I125"/>
      <c r="J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N125"/>
    </row>
    <row r="126" spans="7:92" x14ac:dyDescent="0.4">
      <c r="G126"/>
      <c r="I126"/>
      <c r="J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N126"/>
    </row>
    <row r="127" spans="7:92" x14ac:dyDescent="0.4">
      <c r="G127"/>
      <c r="I127"/>
      <c r="J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N127"/>
    </row>
    <row r="128" spans="7:92" x14ac:dyDescent="0.4">
      <c r="G128"/>
      <c r="I128"/>
      <c r="J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N128"/>
    </row>
    <row r="129" spans="7:92" x14ac:dyDescent="0.4">
      <c r="G129"/>
      <c r="I129"/>
      <c r="J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N129"/>
    </row>
    <row r="130" spans="7:92" x14ac:dyDescent="0.4">
      <c r="G130"/>
      <c r="I130"/>
      <c r="J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N130"/>
    </row>
    <row r="131" spans="7:92" x14ac:dyDescent="0.4">
      <c r="G131"/>
      <c r="I131"/>
      <c r="J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N131"/>
    </row>
    <row r="132" spans="7:92" x14ac:dyDescent="0.4">
      <c r="G132"/>
      <c r="I132"/>
      <c r="J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N132"/>
    </row>
    <row r="133" spans="7:92" x14ac:dyDescent="0.4">
      <c r="G133"/>
      <c r="I133"/>
      <c r="J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N133"/>
    </row>
    <row r="134" spans="7:92" x14ac:dyDescent="0.4">
      <c r="G134"/>
      <c r="I134"/>
      <c r="J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N134"/>
    </row>
    <row r="135" spans="7:92" x14ac:dyDescent="0.4">
      <c r="G135"/>
      <c r="I135"/>
      <c r="J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N135"/>
    </row>
    <row r="136" spans="7:92" x14ac:dyDescent="0.4">
      <c r="G136"/>
      <c r="I136"/>
      <c r="J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N136"/>
    </row>
    <row r="137" spans="7:92" x14ac:dyDescent="0.4">
      <c r="G137"/>
      <c r="I137"/>
      <c r="J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N137"/>
    </row>
    <row r="138" spans="7:92" x14ac:dyDescent="0.4">
      <c r="G138"/>
      <c r="I138"/>
      <c r="J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N138"/>
    </row>
    <row r="139" spans="7:92" x14ac:dyDescent="0.4">
      <c r="G139"/>
      <c r="I139"/>
      <c r="J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N139"/>
    </row>
    <row r="140" spans="7:92" x14ac:dyDescent="0.4">
      <c r="G140"/>
      <c r="I140"/>
      <c r="J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N140"/>
    </row>
    <row r="141" spans="7:92" x14ac:dyDescent="0.4">
      <c r="G141"/>
      <c r="I141"/>
      <c r="J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N141"/>
    </row>
    <row r="142" spans="7:92" x14ac:dyDescent="0.4">
      <c r="G142"/>
      <c r="I142"/>
      <c r="J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N142"/>
    </row>
    <row r="143" spans="7:92" x14ac:dyDescent="0.4">
      <c r="G143"/>
      <c r="I143"/>
      <c r="J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N143"/>
    </row>
    <row r="144" spans="7:92" x14ac:dyDescent="0.4">
      <c r="G144"/>
      <c r="I144"/>
      <c r="J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N144"/>
    </row>
    <row r="145" spans="7:92" x14ac:dyDescent="0.4">
      <c r="G145"/>
      <c r="I145"/>
      <c r="J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N145"/>
    </row>
    <row r="146" spans="7:92" ht="12.9" customHeight="1" x14ac:dyDescent="0.4">
      <c r="G146"/>
      <c r="I146"/>
      <c r="J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N146"/>
    </row>
    <row r="147" spans="7:92" x14ac:dyDescent="0.4">
      <c r="G147"/>
      <c r="I147"/>
      <c r="J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N147"/>
    </row>
    <row r="148" spans="7:92" x14ac:dyDescent="0.4">
      <c r="G148"/>
      <c r="I148"/>
      <c r="J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N148"/>
    </row>
    <row r="149" spans="7:92" x14ac:dyDescent="0.4">
      <c r="G149"/>
      <c r="I149"/>
      <c r="J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N149"/>
    </row>
    <row r="150" spans="7:92" x14ac:dyDescent="0.4">
      <c r="G150"/>
      <c r="I150"/>
      <c r="J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N150"/>
    </row>
    <row r="151" spans="7:92" x14ac:dyDescent="0.4">
      <c r="G151"/>
      <c r="I151"/>
      <c r="J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N151"/>
    </row>
    <row r="152" spans="7:92" x14ac:dyDescent="0.4">
      <c r="G152"/>
      <c r="I152"/>
      <c r="J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N152"/>
    </row>
    <row r="153" spans="7:92" x14ac:dyDescent="0.4">
      <c r="G153"/>
      <c r="I153"/>
      <c r="J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N153"/>
    </row>
    <row r="154" spans="7:92" x14ac:dyDescent="0.4">
      <c r="G154"/>
      <c r="I154"/>
      <c r="J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N154"/>
    </row>
    <row r="155" spans="7:92" x14ac:dyDescent="0.4">
      <c r="G155"/>
      <c r="I155"/>
      <c r="J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N155"/>
    </row>
    <row r="156" spans="7:92" x14ac:dyDescent="0.4">
      <c r="G156"/>
      <c r="I156"/>
      <c r="J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N156"/>
    </row>
    <row r="157" spans="7:92" x14ac:dyDescent="0.4">
      <c r="G157"/>
      <c r="I157"/>
      <c r="J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N157"/>
    </row>
    <row r="158" spans="7:92" x14ac:dyDescent="0.4">
      <c r="G158"/>
      <c r="I158"/>
      <c r="J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N158"/>
    </row>
    <row r="159" spans="7:92" x14ac:dyDescent="0.4">
      <c r="G159"/>
      <c r="I159"/>
      <c r="J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N159"/>
    </row>
    <row r="160" spans="7:92" x14ac:dyDescent="0.4">
      <c r="G160"/>
      <c r="I160"/>
      <c r="J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N160"/>
    </row>
    <row r="161" spans="7:92" x14ac:dyDescent="0.4">
      <c r="G161"/>
      <c r="I161"/>
      <c r="J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N161"/>
    </row>
    <row r="162" spans="7:92" x14ac:dyDescent="0.4">
      <c r="G162"/>
      <c r="I162"/>
      <c r="J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N162"/>
    </row>
    <row r="163" spans="7:92" x14ac:dyDescent="0.4">
      <c r="G163"/>
      <c r="I163"/>
      <c r="J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N163"/>
    </row>
    <row r="164" spans="7:92" x14ac:dyDescent="0.4">
      <c r="G164"/>
      <c r="I164"/>
      <c r="J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N164"/>
    </row>
    <row r="165" spans="7:92" x14ac:dyDescent="0.4">
      <c r="G165"/>
      <c r="I165"/>
      <c r="J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N165"/>
    </row>
    <row r="166" spans="7:92" x14ac:dyDescent="0.4">
      <c r="G166"/>
      <c r="I166"/>
      <c r="J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N166"/>
    </row>
    <row r="167" spans="7:92" x14ac:dyDescent="0.4">
      <c r="G167"/>
      <c r="I167"/>
      <c r="J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N167"/>
    </row>
    <row r="168" spans="7:92" x14ac:dyDescent="0.4">
      <c r="G168"/>
      <c r="I168"/>
      <c r="J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N168"/>
    </row>
    <row r="169" spans="7:92" x14ac:dyDescent="0.4">
      <c r="G169"/>
      <c r="I169"/>
      <c r="J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N169"/>
    </row>
    <row r="170" spans="7:92" x14ac:dyDescent="0.4">
      <c r="G170"/>
      <c r="I170"/>
      <c r="J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N170"/>
    </row>
    <row r="171" spans="7:92" x14ac:dyDescent="0.4">
      <c r="G171"/>
      <c r="I171"/>
      <c r="J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N171"/>
    </row>
    <row r="172" spans="7:92" x14ac:dyDescent="0.4">
      <c r="G172"/>
      <c r="I172"/>
      <c r="J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N172"/>
    </row>
    <row r="173" spans="7:92" x14ac:dyDescent="0.4">
      <c r="G173"/>
      <c r="I173"/>
      <c r="J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N173"/>
    </row>
    <row r="174" spans="7:92" x14ac:dyDescent="0.4">
      <c r="G174"/>
      <c r="I174"/>
      <c r="J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N174"/>
    </row>
    <row r="175" spans="7:92" x14ac:dyDescent="0.4">
      <c r="G175"/>
      <c r="I175"/>
      <c r="J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N175"/>
    </row>
    <row r="176" spans="7:92" x14ac:dyDescent="0.4">
      <c r="G176"/>
      <c r="I176"/>
      <c r="J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N176"/>
    </row>
    <row r="177" spans="7:92" x14ac:dyDescent="0.4">
      <c r="G177"/>
      <c r="I177"/>
      <c r="J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N177"/>
    </row>
    <row r="178" spans="7:92" x14ac:dyDescent="0.4">
      <c r="G178"/>
      <c r="I178"/>
      <c r="J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N178"/>
    </row>
    <row r="179" spans="7:92" x14ac:dyDescent="0.4">
      <c r="G179"/>
      <c r="I179"/>
      <c r="J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N179"/>
    </row>
    <row r="180" spans="7:92" x14ac:dyDescent="0.4">
      <c r="G180"/>
      <c r="I180"/>
      <c r="J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N180"/>
    </row>
    <row r="181" spans="7:92" x14ac:dyDescent="0.4">
      <c r="G181"/>
      <c r="I181"/>
      <c r="J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N181"/>
    </row>
    <row r="182" spans="7:92" x14ac:dyDescent="0.4">
      <c r="G182"/>
      <c r="I182"/>
      <c r="J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N182"/>
    </row>
    <row r="183" spans="7:92" x14ac:dyDescent="0.4">
      <c r="G183"/>
      <c r="I183"/>
      <c r="J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N183"/>
    </row>
    <row r="184" spans="7:92" x14ac:dyDescent="0.4">
      <c r="G184"/>
      <c r="I184"/>
      <c r="J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N184"/>
    </row>
    <row r="185" spans="7:92" x14ac:dyDescent="0.4">
      <c r="G185"/>
      <c r="I185"/>
      <c r="J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N185"/>
    </row>
    <row r="186" spans="7:92" x14ac:dyDescent="0.4">
      <c r="G186"/>
      <c r="I186"/>
      <c r="J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N186"/>
    </row>
    <row r="187" spans="7:92" x14ac:dyDescent="0.4">
      <c r="G187"/>
      <c r="I187"/>
      <c r="J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N187"/>
    </row>
    <row r="188" spans="7:92" x14ac:dyDescent="0.4">
      <c r="G188"/>
      <c r="I188"/>
      <c r="J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N188"/>
    </row>
    <row r="189" spans="7:92" x14ac:dyDescent="0.4">
      <c r="G189"/>
      <c r="I189"/>
      <c r="J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N189"/>
    </row>
    <row r="190" spans="7:92" x14ac:dyDescent="0.4">
      <c r="G190"/>
      <c r="I190"/>
      <c r="J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N190"/>
    </row>
    <row r="191" spans="7:92" x14ac:dyDescent="0.4">
      <c r="G191"/>
      <c r="I191"/>
      <c r="J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N191"/>
    </row>
    <row r="192" spans="7:92" x14ac:dyDescent="0.4">
      <c r="G192"/>
      <c r="I192"/>
      <c r="J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N192"/>
    </row>
    <row r="193" spans="7:92" x14ac:dyDescent="0.4">
      <c r="G193"/>
      <c r="I193"/>
      <c r="J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N193"/>
    </row>
    <row r="194" spans="7:92" x14ac:dyDescent="0.4">
      <c r="G194"/>
      <c r="I194"/>
      <c r="J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N194"/>
    </row>
    <row r="195" spans="7:92" x14ac:dyDescent="0.4">
      <c r="G195"/>
      <c r="I195"/>
      <c r="J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N195"/>
    </row>
    <row r="196" spans="7:92" x14ac:dyDescent="0.4">
      <c r="G196"/>
      <c r="I196"/>
      <c r="J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N196"/>
    </row>
    <row r="197" spans="7:92" x14ac:dyDescent="0.4">
      <c r="G197"/>
      <c r="I197"/>
      <c r="J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N197"/>
    </row>
    <row r="198" spans="7:92" x14ac:dyDescent="0.4">
      <c r="G198"/>
      <c r="I198"/>
      <c r="J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N198"/>
    </row>
    <row r="199" spans="7:92" x14ac:dyDescent="0.4">
      <c r="G199"/>
      <c r="I199"/>
      <c r="J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N199"/>
    </row>
    <row r="200" spans="7:92" x14ac:dyDescent="0.4">
      <c r="G200"/>
      <c r="I200"/>
      <c r="J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N200"/>
    </row>
    <row r="201" spans="7:92" x14ac:dyDescent="0.4">
      <c r="G201"/>
      <c r="I201"/>
      <c r="J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N201"/>
    </row>
    <row r="202" spans="7:92" x14ac:dyDescent="0.4">
      <c r="G202"/>
      <c r="I202"/>
      <c r="J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N202"/>
    </row>
    <row r="203" spans="7:92" x14ac:dyDescent="0.4">
      <c r="G203"/>
      <c r="I203"/>
      <c r="J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N203"/>
    </row>
    <row r="204" spans="7:92" x14ac:dyDescent="0.4">
      <c r="G204"/>
      <c r="I204"/>
      <c r="J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N204"/>
    </row>
    <row r="205" spans="7:92" x14ac:dyDescent="0.4">
      <c r="G205"/>
      <c r="I205"/>
      <c r="J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N205"/>
    </row>
    <row r="206" spans="7:92" x14ac:dyDescent="0.4">
      <c r="G206"/>
      <c r="I206"/>
      <c r="J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N206"/>
    </row>
    <row r="207" spans="7:92" x14ac:dyDescent="0.4">
      <c r="G207"/>
      <c r="I207"/>
      <c r="J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N207"/>
    </row>
    <row r="208" spans="7:92" x14ac:dyDescent="0.4">
      <c r="G208"/>
      <c r="I208"/>
      <c r="J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N208"/>
    </row>
    <row r="209" spans="7:92" x14ac:dyDescent="0.4">
      <c r="G209"/>
      <c r="I209"/>
      <c r="J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N209"/>
    </row>
    <row r="210" spans="7:92" x14ac:dyDescent="0.4">
      <c r="G210"/>
      <c r="I210"/>
      <c r="J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N210"/>
    </row>
    <row r="211" spans="7:92" x14ac:dyDescent="0.4">
      <c r="G211"/>
      <c r="I211"/>
      <c r="J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N211"/>
    </row>
    <row r="212" spans="7:92" x14ac:dyDescent="0.4">
      <c r="G212"/>
      <c r="I212"/>
      <c r="J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N212"/>
    </row>
    <row r="213" spans="7:92" x14ac:dyDescent="0.4">
      <c r="G213"/>
      <c r="I213"/>
      <c r="J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N213"/>
    </row>
    <row r="214" spans="7:92" x14ac:dyDescent="0.4">
      <c r="G214"/>
      <c r="I214"/>
      <c r="J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N214"/>
    </row>
    <row r="215" spans="7:92" x14ac:dyDescent="0.4">
      <c r="G215"/>
      <c r="I215"/>
      <c r="J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N215"/>
    </row>
    <row r="216" spans="7:92" x14ac:dyDescent="0.4">
      <c r="G216"/>
      <c r="I216"/>
      <c r="J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N216"/>
    </row>
    <row r="217" spans="7:92" x14ac:dyDescent="0.4">
      <c r="G217"/>
      <c r="I217"/>
      <c r="J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N217"/>
    </row>
    <row r="218" spans="7:92" x14ac:dyDescent="0.4">
      <c r="G218"/>
      <c r="I218"/>
      <c r="J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N218"/>
    </row>
    <row r="219" spans="7:92" x14ac:dyDescent="0.4">
      <c r="G219"/>
      <c r="I219"/>
      <c r="J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N219"/>
    </row>
    <row r="220" spans="7:92" x14ac:dyDescent="0.4">
      <c r="G220"/>
      <c r="I220"/>
      <c r="J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N220"/>
    </row>
    <row r="221" spans="7:92" x14ac:dyDescent="0.4">
      <c r="G221"/>
      <c r="I221"/>
      <c r="J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N221"/>
    </row>
    <row r="222" spans="7:92" x14ac:dyDescent="0.4">
      <c r="G222"/>
      <c r="I222"/>
      <c r="J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N222"/>
    </row>
    <row r="223" spans="7:92" x14ac:dyDescent="0.4">
      <c r="G223"/>
      <c r="I223"/>
      <c r="J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N223"/>
    </row>
    <row r="224" spans="7:92" x14ac:dyDescent="0.4">
      <c r="G224"/>
      <c r="I224"/>
      <c r="J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N224"/>
    </row>
    <row r="225" spans="7:92" x14ac:dyDescent="0.4">
      <c r="G225"/>
      <c r="I225"/>
      <c r="J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N225"/>
    </row>
    <row r="226" spans="7:92" x14ac:dyDescent="0.4">
      <c r="G226"/>
      <c r="I226"/>
      <c r="J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N226"/>
    </row>
    <row r="227" spans="7:92" x14ac:dyDescent="0.4">
      <c r="G227"/>
      <c r="I227"/>
      <c r="J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N227"/>
    </row>
    <row r="228" spans="7:92" x14ac:dyDescent="0.4">
      <c r="G228"/>
      <c r="I228"/>
      <c r="J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N228"/>
    </row>
    <row r="229" spans="7:92" x14ac:dyDescent="0.4">
      <c r="G229"/>
      <c r="I229"/>
      <c r="J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N229"/>
    </row>
    <row r="230" spans="7:92" x14ac:dyDescent="0.4">
      <c r="G230"/>
      <c r="I230"/>
      <c r="J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N230"/>
    </row>
    <row r="231" spans="7:92" x14ac:dyDescent="0.4">
      <c r="G231"/>
      <c r="I231"/>
      <c r="J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N231"/>
    </row>
    <row r="232" spans="7:92" x14ac:dyDescent="0.4">
      <c r="G232"/>
      <c r="I232"/>
      <c r="J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N232"/>
    </row>
    <row r="233" spans="7:92" x14ac:dyDescent="0.4">
      <c r="G233"/>
      <c r="I233"/>
      <c r="J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N233"/>
    </row>
    <row r="234" spans="7:92" x14ac:dyDescent="0.4">
      <c r="G234"/>
      <c r="I234"/>
      <c r="J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N234"/>
    </row>
    <row r="235" spans="7:92" x14ac:dyDescent="0.4">
      <c r="G235"/>
      <c r="I235"/>
      <c r="J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N235"/>
    </row>
    <row r="236" spans="7:92" x14ac:dyDescent="0.4">
      <c r="G236"/>
      <c r="I236"/>
      <c r="J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N236"/>
    </row>
    <row r="237" spans="7:92" x14ac:dyDescent="0.4">
      <c r="G237"/>
      <c r="I237"/>
      <c r="J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N237"/>
    </row>
    <row r="238" spans="7:92" x14ac:dyDescent="0.4">
      <c r="G238"/>
      <c r="I238"/>
      <c r="J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N238"/>
    </row>
    <row r="239" spans="7:92" x14ac:dyDescent="0.4">
      <c r="G239"/>
      <c r="I239"/>
      <c r="J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N239"/>
    </row>
    <row r="240" spans="7:92" x14ac:dyDescent="0.4">
      <c r="G240"/>
      <c r="I240"/>
      <c r="J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N240"/>
    </row>
    <row r="241" spans="1:117" x14ac:dyDescent="0.4">
      <c r="G241"/>
      <c r="I241"/>
      <c r="J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N241"/>
    </row>
    <row r="242" spans="1:117" x14ac:dyDescent="0.4">
      <c r="G242"/>
      <c r="I242"/>
      <c r="J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N242"/>
    </row>
    <row r="243" spans="1:117" x14ac:dyDescent="0.4">
      <c r="G243"/>
      <c r="I243"/>
      <c r="J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N243"/>
    </row>
    <row r="244" spans="1:117" x14ac:dyDescent="0.4">
      <c r="G244"/>
      <c r="I244"/>
      <c r="J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N244"/>
    </row>
    <row r="245" spans="1:117" s="27" customFormat="1" x14ac:dyDescent="0.4">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c r="CW245"/>
      <c r="CX245"/>
      <c r="CY245"/>
      <c r="CZ245"/>
      <c r="DA245"/>
      <c r="DB245"/>
      <c r="DC245"/>
      <c r="DD245"/>
      <c r="DE245"/>
      <c r="DF245"/>
      <c r="DG245"/>
      <c r="DH245"/>
      <c r="DI245"/>
      <c r="DJ245"/>
      <c r="DK245"/>
      <c r="DL245"/>
      <c r="DM245"/>
    </row>
    <row r="246" spans="1:117" x14ac:dyDescent="0.4">
      <c r="G246"/>
      <c r="I246"/>
      <c r="J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N246"/>
    </row>
    <row r="247" spans="1:117" x14ac:dyDescent="0.4">
      <c r="G247"/>
      <c r="I247"/>
      <c r="J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N247"/>
    </row>
    <row r="248" spans="1:117" x14ac:dyDescent="0.4">
      <c r="G248"/>
      <c r="I248"/>
      <c r="J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N248"/>
    </row>
    <row r="249" spans="1:117" x14ac:dyDescent="0.4">
      <c r="G249"/>
      <c r="I249"/>
      <c r="J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N249"/>
    </row>
    <row r="250" spans="1:117" x14ac:dyDescent="0.4">
      <c r="G250"/>
      <c r="I250"/>
      <c r="J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N250"/>
    </row>
    <row r="251" spans="1:117" x14ac:dyDescent="0.4">
      <c r="G251"/>
      <c r="I251"/>
      <c r="J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N251"/>
    </row>
    <row r="252" spans="1:117" x14ac:dyDescent="0.4">
      <c r="G252"/>
      <c r="I252"/>
      <c r="J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N252"/>
    </row>
    <row r="253" spans="1:117" x14ac:dyDescent="0.4">
      <c r="G253"/>
      <c r="I253"/>
      <c r="J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N253"/>
    </row>
    <row r="254" spans="1:117" x14ac:dyDescent="0.4">
      <c r="G254"/>
      <c r="I254"/>
      <c r="J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N254"/>
    </row>
    <row r="255" spans="1:117" x14ac:dyDescent="0.4">
      <c r="G255"/>
      <c r="I255"/>
      <c r="J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N255"/>
    </row>
    <row r="256" spans="1:117" x14ac:dyDescent="0.4">
      <c r="G256"/>
      <c r="I256"/>
      <c r="J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N256"/>
    </row>
    <row r="257" spans="7:92" x14ac:dyDescent="0.4">
      <c r="G257"/>
      <c r="I257"/>
      <c r="J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N257"/>
    </row>
    <row r="258" spans="7:92" x14ac:dyDescent="0.4">
      <c r="G258"/>
      <c r="I258"/>
      <c r="J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N258"/>
    </row>
    <row r="259" spans="7:92" x14ac:dyDescent="0.4">
      <c r="G259"/>
      <c r="I259"/>
      <c r="J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N259"/>
    </row>
    <row r="260" spans="7:92" x14ac:dyDescent="0.4">
      <c r="G260"/>
      <c r="I260"/>
      <c r="J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N260"/>
    </row>
    <row r="261" spans="7:92" x14ac:dyDescent="0.4">
      <c r="G261"/>
      <c r="I261"/>
      <c r="J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N261"/>
    </row>
    <row r="262" spans="7:92" x14ac:dyDescent="0.4">
      <c r="G262"/>
      <c r="I262"/>
      <c r="J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N262"/>
    </row>
    <row r="263" spans="7:92" x14ac:dyDescent="0.4">
      <c r="G263"/>
      <c r="I263"/>
      <c r="J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N263"/>
    </row>
    <row r="264" spans="7:92" x14ac:dyDescent="0.4">
      <c r="G264"/>
      <c r="I264"/>
      <c r="J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N264"/>
    </row>
    <row r="265" spans="7:92" x14ac:dyDescent="0.4">
      <c r="G265"/>
      <c r="I265"/>
      <c r="J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N265"/>
    </row>
    <row r="266" spans="7:92" x14ac:dyDescent="0.4">
      <c r="G266"/>
      <c r="I266"/>
      <c r="J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N266"/>
    </row>
    <row r="267" spans="7:92" x14ac:dyDescent="0.4">
      <c r="G267"/>
      <c r="I267"/>
      <c r="J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N267"/>
    </row>
    <row r="268" spans="7:92" x14ac:dyDescent="0.4">
      <c r="G268"/>
      <c r="I268"/>
      <c r="J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N268"/>
    </row>
    <row r="269" spans="7:92" x14ac:dyDescent="0.4">
      <c r="G269"/>
      <c r="I269"/>
      <c r="J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N269"/>
    </row>
    <row r="270" spans="7:92" x14ac:dyDescent="0.4">
      <c r="G270"/>
      <c r="I270"/>
      <c r="J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N270"/>
    </row>
    <row r="271" spans="7:92" x14ac:dyDescent="0.4">
      <c r="G271"/>
      <c r="I271"/>
      <c r="J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N271"/>
    </row>
    <row r="272" spans="7:92" x14ac:dyDescent="0.4">
      <c r="G272"/>
      <c r="I272"/>
      <c r="J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N272"/>
    </row>
    <row r="273" spans="7:92" x14ac:dyDescent="0.4">
      <c r="G273"/>
      <c r="I273"/>
      <c r="J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N273"/>
    </row>
    <row r="274" spans="7:92" x14ac:dyDescent="0.4">
      <c r="G274"/>
      <c r="I274"/>
      <c r="J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N274"/>
    </row>
    <row r="275" spans="7:92" x14ac:dyDescent="0.4">
      <c r="G275"/>
      <c r="I275"/>
      <c r="J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N275"/>
    </row>
    <row r="276" spans="7:92" x14ac:dyDescent="0.4">
      <c r="G276"/>
      <c r="I276"/>
      <c r="J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N276"/>
    </row>
    <row r="277" spans="7:92" x14ac:dyDescent="0.4">
      <c r="G277"/>
      <c r="I277"/>
      <c r="J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N277"/>
    </row>
    <row r="278" spans="7:92" x14ac:dyDescent="0.4">
      <c r="G278"/>
      <c r="I278"/>
      <c r="J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N278"/>
    </row>
    <row r="279" spans="7:92" x14ac:dyDescent="0.4">
      <c r="G279"/>
      <c r="I279"/>
      <c r="J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N279"/>
    </row>
    <row r="280" spans="7:92" x14ac:dyDescent="0.4">
      <c r="G280"/>
      <c r="I280"/>
      <c r="J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N280"/>
    </row>
    <row r="281" spans="7:92" x14ac:dyDescent="0.4">
      <c r="G281"/>
      <c r="I281"/>
      <c r="J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N281"/>
    </row>
    <row r="282" spans="7:92" x14ac:dyDescent="0.4">
      <c r="G282"/>
      <c r="I282"/>
      <c r="J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N282"/>
    </row>
    <row r="283" spans="7:92" x14ac:dyDescent="0.4">
      <c r="G283"/>
      <c r="I283"/>
      <c r="J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N283"/>
    </row>
    <row r="284" spans="7:92" x14ac:dyDescent="0.4">
      <c r="G284"/>
      <c r="I284"/>
      <c r="J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N284"/>
    </row>
    <row r="285" spans="7:92" x14ac:dyDescent="0.4">
      <c r="G285"/>
      <c r="I285"/>
      <c r="J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N285"/>
    </row>
    <row r="286" spans="7:92" x14ac:dyDescent="0.4">
      <c r="G286"/>
      <c r="I286"/>
      <c r="J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N286"/>
    </row>
    <row r="287" spans="7:92" x14ac:dyDescent="0.4">
      <c r="G287"/>
      <c r="I287"/>
      <c r="J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N287"/>
    </row>
    <row r="288" spans="7:92" x14ac:dyDescent="0.4">
      <c r="G288"/>
      <c r="I288"/>
      <c r="J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N288"/>
    </row>
    <row r="289" spans="7:92" x14ac:dyDescent="0.4">
      <c r="G289"/>
      <c r="I289"/>
      <c r="J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N289"/>
    </row>
    <row r="290" spans="7:92" x14ac:dyDescent="0.4">
      <c r="G290"/>
      <c r="I290"/>
      <c r="J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N290"/>
    </row>
    <row r="291" spans="7:92" x14ac:dyDescent="0.4">
      <c r="G291"/>
      <c r="I291"/>
      <c r="J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N291"/>
    </row>
    <row r="292" spans="7:92" x14ac:dyDescent="0.4">
      <c r="G292"/>
      <c r="I292"/>
      <c r="J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N292"/>
    </row>
    <row r="293" spans="7:92" x14ac:dyDescent="0.4">
      <c r="G293"/>
      <c r="I293"/>
      <c r="J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N293"/>
    </row>
    <row r="294" spans="7:92" x14ac:dyDescent="0.4">
      <c r="G294"/>
      <c r="I294"/>
      <c r="J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N294"/>
    </row>
    <row r="295" spans="7:92" x14ac:dyDescent="0.4">
      <c r="G295"/>
      <c r="I295"/>
      <c r="J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N295"/>
    </row>
    <row r="296" spans="7:92" x14ac:dyDescent="0.4">
      <c r="G296"/>
      <c r="I296"/>
      <c r="J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N296"/>
    </row>
    <row r="297" spans="7:92" x14ac:dyDescent="0.4">
      <c r="G297"/>
      <c r="I297"/>
      <c r="J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N297"/>
    </row>
    <row r="298" spans="7:92" x14ac:dyDescent="0.4">
      <c r="G298"/>
      <c r="I298"/>
      <c r="J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N298"/>
    </row>
    <row r="299" spans="7:92" x14ac:dyDescent="0.4">
      <c r="G299"/>
      <c r="I299"/>
      <c r="J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N299"/>
    </row>
    <row r="300" spans="7:92" x14ac:dyDescent="0.4">
      <c r="G300"/>
      <c r="I300"/>
      <c r="J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N300"/>
    </row>
    <row r="301" spans="7:92" x14ac:dyDescent="0.4">
      <c r="G301"/>
      <c r="I301"/>
      <c r="J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N301"/>
    </row>
    <row r="302" spans="7:92" x14ac:dyDescent="0.4">
      <c r="G302"/>
      <c r="I302"/>
      <c r="J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N302"/>
    </row>
    <row r="303" spans="7:92" x14ac:dyDescent="0.4">
      <c r="G303"/>
      <c r="I303"/>
      <c r="J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N303"/>
    </row>
    <row r="304" spans="7:92" x14ac:dyDescent="0.4">
      <c r="G304"/>
      <c r="I304"/>
      <c r="J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N304"/>
    </row>
    <row r="305" spans="7:92" x14ac:dyDescent="0.4">
      <c r="G305"/>
      <c r="I305"/>
      <c r="J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N305"/>
    </row>
    <row r="306" spans="7:92" x14ac:dyDescent="0.4">
      <c r="G306"/>
      <c r="I306"/>
      <c r="J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N306"/>
    </row>
    <row r="307" spans="7:92" x14ac:dyDescent="0.4">
      <c r="G307"/>
      <c r="I307"/>
      <c r="J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N307"/>
    </row>
    <row r="308" spans="7:92" x14ac:dyDescent="0.4">
      <c r="G308"/>
      <c r="I308"/>
      <c r="J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N308"/>
    </row>
    <row r="309" spans="7:92" x14ac:dyDescent="0.4">
      <c r="G309"/>
      <c r="I309"/>
      <c r="J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N309"/>
    </row>
    <row r="310" spans="7:92" x14ac:dyDescent="0.4">
      <c r="G310"/>
      <c r="I310"/>
      <c r="J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N310"/>
    </row>
    <row r="311" spans="7:92" x14ac:dyDescent="0.4">
      <c r="G311"/>
      <c r="I311"/>
      <c r="J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N311"/>
    </row>
    <row r="312" spans="7:92" x14ac:dyDescent="0.4">
      <c r="G312"/>
      <c r="I312"/>
      <c r="J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N312"/>
    </row>
    <row r="313" spans="7:92" x14ac:dyDescent="0.4">
      <c r="G313"/>
      <c r="I313"/>
      <c r="J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N313"/>
    </row>
    <row r="314" spans="7:92" x14ac:dyDescent="0.4">
      <c r="G314"/>
      <c r="I314"/>
      <c r="J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N314"/>
    </row>
    <row r="315" spans="7:92" x14ac:dyDescent="0.4">
      <c r="G315"/>
      <c r="I315"/>
      <c r="J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N315"/>
    </row>
    <row r="316" spans="7:92" x14ac:dyDescent="0.4">
      <c r="G316"/>
      <c r="I316"/>
      <c r="J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N316"/>
    </row>
    <row r="317" spans="7:92" x14ac:dyDescent="0.4">
      <c r="G317"/>
      <c r="I317"/>
      <c r="J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N317"/>
    </row>
    <row r="318" spans="7:92" x14ac:dyDescent="0.4">
      <c r="G318"/>
      <c r="I318"/>
      <c r="J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N318"/>
    </row>
    <row r="319" spans="7:92" x14ac:dyDescent="0.4">
      <c r="G319"/>
      <c r="I319"/>
      <c r="J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c r="CD319"/>
      <c r="CE319"/>
      <c r="CF319"/>
      <c r="CG319"/>
      <c r="CH319"/>
      <c r="CI319"/>
      <c r="CJ319"/>
      <c r="CK319"/>
      <c r="CL319"/>
      <c r="CN319"/>
    </row>
    <row r="320" spans="7:92" x14ac:dyDescent="0.4">
      <c r="G320"/>
      <c r="I320"/>
      <c r="J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c r="CD320"/>
      <c r="CE320"/>
      <c r="CF320"/>
      <c r="CG320"/>
      <c r="CH320"/>
      <c r="CI320"/>
      <c r="CJ320"/>
      <c r="CK320"/>
      <c r="CL320"/>
      <c r="CN320"/>
    </row>
    <row r="321" spans="7:92" x14ac:dyDescent="0.4">
      <c r="G321"/>
      <c r="I321"/>
      <c r="J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c r="CD321"/>
      <c r="CE321"/>
      <c r="CF321"/>
      <c r="CG321"/>
      <c r="CH321"/>
      <c r="CI321"/>
      <c r="CJ321"/>
      <c r="CK321"/>
      <c r="CL321"/>
      <c r="CN321"/>
    </row>
    <row r="322" spans="7:92" x14ac:dyDescent="0.4">
      <c r="G322"/>
      <c r="I322"/>
      <c r="J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c r="CD322"/>
      <c r="CE322"/>
      <c r="CF322"/>
      <c r="CG322"/>
      <c r="CH322"/>
      <c r="CI322"/>
      <c r="CJ322"/>
      <c r="CK322"/>
      <c r="CL322"/>
      <c r="CN322"/>
    </row>
    <row r="323" spans="7:92" x14ac:dyDescent="0.4">
      <c r="G323"/>
      <c r="I323"/>
      <c r="J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c r="CD323"/>
      <c r="CE323"/>
      <c r="CF323"/>
      <c r="CG323"/>
      <c r="CH323"/>
      <c r="CI323"/>
      <c r="CJ323"/>
      <c r="CK323"/>
      <c r="CL323"/>
      <c r="CN323"/>
    </row>
    <row r="324" spans="7:92" x14ac:dyDescent="0.4">
      <c r="G324"/>
      <c r="I324"/>
      <c r="J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c r="CD324"/>
      <c r="CE324"/>
      <c r="CF324"/>
      <c r="CG324"/>
      <c r="CH324"/>
      <c r="CI324"/>
      <c r="CJ324"/>
      <c r="CK324"/>
      <c r="CL324"/>
      <c r="CN324"/>
    </row>
    <row r="325" spans="7:92" x14ac:dyDescent="0.4">
      <c r="G325"/>
      <c r="I325"/>
      <c r="J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c r="CD325"/>
      <c r="CE325"/>
      <c r="CF325"/>
      <c r="CG325"/>
      <c r="CH325"/>
      <c r="CI325"/>
      <c r="CJ325"/>
      <c r="CK325"/>
      <c r="CL325"/>
      <c r="CN325"/>
    </row>
    <row r="326" spans="7:92" x14ac:dyDescent="0.4">
      <c r="G326"/>
      <c r="I326"/>
      <c r="J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N326"/>
    </row>
    <row r="327" spans="7:92" x14ac:dyDescent="0.4">
      <c r="G327"/>
      <c r="I327"/>
      <c r="J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N327"/>
    </row>
    <row r="328" spans="7:92" x14ac:dyDescent="0.4">
      <c r="G328"/>
      <c r="I328"/>
      <c r="J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N328"/>
    </row>
    <row r="329" spans="7:92" x14ac:dyDescent="0.4">
      <c r="G329"/>
      <c r="I329"/>
      <c r="J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N329"/>
    </row>
    <row r="330" spans="7:92" x14ac:dyDescent="0.4">
      <c r="G330"/>
      <c r="I330"/>
      <c r="J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N330"/>
    </row>
    <row r="331" spans="7:92" x14ac:dyDescent="0.4">
      <c r="G331"/>
      <c r="I331"/>
      <c r="J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c r="CD331"/>
      <c r="CE331"/>
      <c r="CF331"/>
      <c r="CG331"/>
      <c r="CH331"/>
      <c r="CI331"/>
      <c r="CJ331"/>
      <c r="CK331"/>
      <c r="CL331"/>
      <c r="CN331"/>
    </row>
    <row r="332" spans="7:92" x14ac:dyDescent="0.4">
      <c r="G332"/>
      <c r="I332"/>
      <c r="J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c r="CD332"/>
      <c r="CE332"/>
      <c r="CF332"/>
      <c r="CG332"/>
      <c r="CH332"/>
      <c r="CI332"/>
      <c r="CJ332"/>
      <c r="CK332"/>
      <c r="CL332"/>
      <c r="CN332"/>
    </row>
    <row r="333" spans="7:92" x14ac:dyDescent="0.4">
      <c r="G333"/>
      <c r="I333"/>
      <c r="J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c r="CD333"/>
      <c r="CE333"/>
      <c r="CF333"/>
      <c r="CG333"/>
      <c r="CH333"/>
      <c r="CI333"/>
      <c r="CJ333"/>
      <c r="CK333"/>
      <c r="CL333"/>
      <c r="CN333"/>
    </row>
    <row r="334" spans="7:92" x14ac:dyDescent="0.4">
      <c r="G334"/>
      <c r="I334"/>
      <c r="J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c r="CD334"/>
      <c r="CE334"/>
      <c r="CF334"/>
      <c r="CG334"/>
      <c r="CH334"/>
      <c r="CI334"/>
      <c r="CJ334"/>
      <c r="CK334"/>
      <c r="CL334"/>
      <c r="CN334"/>
    </row>
    <row r="335" spans="7:92" x14ac:dyDescent="0.4">
      <c r="G335"/>
      <c r="I335"/>
      <c r="J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c r="CD335"/>
      <c r="CE335"/>
      <c r="CF335"/>
      <c r="CG335"/>
      <c r="CH335"/>
      <c r="CI335"/>
      <c r="CJ335"/>
      <c r="CK335"/>
      <c r="CL335"/>
      <c r="CN335"/>
    </row>
    <row r="336" spans="7:92" x14ac:dyDescent="0.4">
      <c r="G336"/>
      <c r="I336"/>
      <c r="J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c r="CD336"/>
      <c r="CE336"/>
      <c r="CF336"/>
      <c r="CG336"/>
      <c r="CH336"/>
      <c r="CI336"/>
      <c r="CJ336"/>
      <c r="CK336"/>
      <c r="CL336"/>
      <c r="CN336"/>
    </row>
    <row r="337" spans="7:92" x14ac:dyDescent="0.4">
      <c r="G337"/>
      <c r="I337"/>
      <c r="J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c r="CD337"/>
      <c r="CE337"/>
      <c r="CF337"/>
      <c r="CG337"/>
      <c r="CH337"/>
      <c r="CI337"/>
      <c r="CJ337"/>
      <c r="CK337"/>
      <c r="CL337"/>
      <c r="CN337"/>
    </row>
    <row r="338" spans="7:92" x14ac:dyDescent="0.4">
      <c r="G338"/>
      <c r="I338"/>
      <c r="J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c r="CD338"/>
      <c r="CE338"/>
      <c r="CF338"/>
      <c r="CG338"/>
      <c r="CH338"/>
      <c r="CI338"/>
      <c r="CJ338"/>
      <c r="CK338"/>
      <c r="CL338"/>
      <c r="CN338"/>
    </row>
    <row r="339" spans="7:92" x14ac:dyDescent="0.4">
      <c r="G339"/>
      <c r="I339"/>
      <c r="J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c r="CD339"/>
      <c r="CE339"/>
      <c r="CF339"/>
      <c r="CG339"/>
      <c r="CH339"/>
      <c r="CI339"/>
      <c r="CJ339"/>
      <c r="CK339"/>
      <c r="CL339"/>
      <c r="CN339"/>
    </row>
    <row r="340" spans="7:92" x14ac:dyDescent="0.4">
      <c r="G340"/>
      <c r="I340"/>
      <c r="J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c r="CD340"/>
      <c r="CE340"/>
      <c r="CF340"/>
      <c r="CG340"/>
      <c r="CH340"/>
      <c r="CI340"/>
      <c r="CJ340"/>
      <c r="CK340"/>
      <c r="CL340"/>
      <c r="CN340"/>
    </row>
    <row r="341" spans="7:92" x14ac:dyDescent="0.4">
      <c r="G341"/>
      <c r="I341"/>
      <c r="J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c r="CE341"/>
      <c r="CF341"/>
      <c r="CG341"/>
      <c r="CH341"/>
      <c r="CI341"/>
      <c r="CJ341"/>
      <c r="CK341"/>
      <c r="CL341"/>
      <c r="CN341"/>
    </row>
    <row r="342" spans="7:92" x14ac:dyDescent="0.4">
      <c r="G342"/>
      <c r="I342"/>
      <c r="J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c r="CD342"/>
      <c r="CE342"/>
      <c r="CF342"/>
      <c r="CG342"/>
      <c r="CH342"/>
      <c r="CI342"/>
      <c r="CJ342"/>
      <c r="CK342"/>
      <c r="CL342"/>
      <c r="CN342"/>
    </row>
    <row r="343" spans="7:92" x14ac:dyDescent="0.4">
      <c r="G343"/>
      <c r="I343"/>
      <c r="J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c r="CD343"/>
      <c r="CE343"/>
      <c r="CF343"/>
      <c r="CG343"/>
      <c r="CH343"/>
      <c r="CI343"/>
      <c r="CJ343"/>
      <c r="CK343"/>
      <c r="CL343"/>
      <c r="CN343"/>
    </row>
    <row r="344" spans="7:92" x14ac:dyDescent="0.4">
      <c r="G344"/>
      <c r="I344"/>
      <c r="J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c r="CD344"/>
      <c r="CE344"/>
      <c r="CF344"/>
      <c r="CG344"/>
      <c r="CH344"/>
      <c r="CI344"/>
      <c r="CJ344"/>
      <c r="CK344"/>
      <c r="CL344"/>
      <c r="CN344"/>
    </row>
    <row r="345" spans="7:92" x14ac:dyDescent="0.4">
      <c r="G345"/>
      <c r="I345"/>
      <c r="J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c r="CD345"/>
      <c r="CE345"/>
      <c r="CF345"/>
      <c r="CG345"/>
      <c r="CH345"/>
      <c r="CI345"/>
      <c r="CJ345"/>
      <c r="CK345"/>
      <c r="CL345"/>
      <c r="CN345"/>
    </row>
    <row r="346" spans="7:92" x14ac:dyDescent="0.4">
      <c r="G346"/>
      <c r="I346"/>
      <c r="J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c r="CD346"/>
      <c r="CE346"/>
      <c r="CF346"/>
      <c r="CG346"/>
      <c r="CH346"/>
      <c r="CI346"/>
      <c r="CJ346"/>
      <c r="CK346"/>
      <c r="CL346"/>
      <c r="CN346"/>
    </row>
    <row r="347" spans="7:92" x14ac:dyDescent="0.4">
      <c r="G347"/>
      <c r="I347"/>
      <c r="J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c r="CN347"/>
    </row>
    <row r="348" spans="7:92" x14ac:dyDescent="0.4">
      <c r="G348"/>
      <c r="I348"/>
      <c r="J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c r="CN348"/>
    </row>
    <row r="349" spans="7:92" x14ac:dyDescent="0.4">
      <c r="G349"/>
      <c r="I349"/>
      <c r="J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c r="CN349"/>
    </row>
    <row r="350" spans="7:92" x14ac:dyDescent="0.4">
      <c r="G350"/>
      <c r="I350"/>
      <c r="J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c r="CH350"/>
      <c r="CI350"/>
      <c r="CJ350"/>
      <c r="CK350"/>
      <c r="CL350"/>
      <c r="CN350"/>
    </row>
    <row r="351" spans="7:92" x14ac:dyDescent="0.4">
      <c r="G351"/>
      <c r="I351"/>
      <c r="J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c r="CN351"/>
    </row>
    <row r="352" spans="7:92" x14ac:dyDescent="0.4">
      <c r="G352"/>
      <c r="I352"/>
      <c r="J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c r="CD352"/>
      <c r="CE352"/>
      <c r="CF352"/>
      <c r="CG352"/>
      <c r="CH352"/>
      <c r="CI352"/>
      <c r="CJ352"/>
      <c r="CK352"/>
      <c r="CL352"/>
      <c r="CN352"/>
    </row>
    <row r="353" spans="7:92" x14ac:dyDescent="0.4">
      <c r="G353"/>
      <c r="I353"/>
      <c r="J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c r="CD353"/>
      <c r="CE353"/>
      <c r="CF353"/>
      <c r="CG353"/>
      <c r="CH353"/>
      <c r="CI353"/>
      <c r="CJ353"/>
      <c r="CK353"/>
      <c r="CL353"/>
      <c r="CN353"/>
    </row>
    <row r="354" spans="7:92" x14ac:dyDescent="0.4">
      <c r="G354"/>
      <c r="I354"/>
      <c r="J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c r="CD354"/>
      <c r="CE354"/>
      <c r="CF354"/>
      <c r="CG354"/>
      <c r="CH354"/>
      <c r="CI354"/>
      <c r="CJ354"/>
      <c r="CK354"/>
      <c r="CL354"/>
      <c r="CN354"/>
    </row>
    <row r="355" spans="7:92" x14ac:dyDescent="0.4">
      <c r="G355"/>
      <c r="I355"/>
      <c r="J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c r="CD355"/>
      <c r="CE355"/>
      <c r="CF355"/>
      <c r="CG355"/>
      <c r="CH355"/>
      <c r="CI355"/>
      <c r="CJ355"/>
      <c r="CK355"/>
      <c r="CL355"/>
      <c r="CN355"/>
    </row>
    <row r="356" spans="7:92" x14ac:dyDescent="0.4">
      <c r="G356"/>
      <c r="I356"/>
      <c r="J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c r="CD356"/>
      <c r="CE356"/>
      <c r="CF356"/>
      <c r="CG356"/>
      <c r="CH356"/>
      <c r="CI356"/>
      <c r="CJ356"/>
      <c r="CK356"/>
      <c r="CL356"/>
      <c r="CN356"/>
    </row>
    <row r="357" spans="7:92" x14ac:dyDescent="0.4">
      <c r="G357"/>
      <c r="I357"/>
      <c r="J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N357"/>
    </row>
    <row r="358" spans="7:92" x14ac:dyDescent="0.4">
      <c r="G358"/>
      <c r="I358"/>
      <c r="J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N358"/>
    </row>
    <row r="359" spans="7:92" x14ac:dyDescent="0.4">
      <c r="G359"/>
      <c r="I359"/>
      <c r="J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N359"/>
    </row>
    <row r="360" spans="7:92" x14ac:dyDescent="0.4">
      <c r="G360"/>
      <c r="I360"/>
      <c r="J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N360"/>
    </row>
    <row r="361" spans="7:92" x14ac:dyDescent="0.4">
      <c r="G361"/>
      <c r="I361"/>
      <c r="J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N361"/>
    </row>
    <row r="362" spans="7:92" x14ac:dyDescent="0.4">
      <c r="G362"/>
      <c r="I362"/>
      <c r="J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N362"/>
    </row>
    <row r="363" spans="7:92" x14ac:dyDescent="0.4">
      <c r="G363"/>
      <c r="I363"/>
      <c r="J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N363"/>
    </row>
    <row r="364" spans="7:92" x14ac:dyDescent="0.4">
      <c r="G364"/>
      <c r="I364"/>
      <c r="J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N364"/>
    </row>
    <row r="365" spans="7:92" x14ac:dyDescent="0.4">
      <c r="G365"/>
      <c r="I365"/>
      <c r="J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N365"/>
    </row>
    <row r="366" spans="7:92" x14ac:dyDescent="0.4">
      <c r="G366"/>
      <c r="I366"/>
      <c r="J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N366"/>
    </row>
    <row r="367" spans="7:92" x14ac:dyDescent="0.4">
      <c r="G367"/>
      <c r="I367"/>
      <c r="J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N367"/>
    </row>
    <row r="368" spans="7:92" x14ac:dyDescent="0.4">
      <c r="G368"/>
      <c r="I368"/>
      <c r="J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c r="CD368"/>
      <c r="CE368"/>
      <c r="CF368"/>
      <c r="CG368"/>
      <c r="CH368"/>
      <c r="CI368"/>
      <c r="CJ368"/>
      <c r="CK368"/>
      <c r="CL368"/>
      <c r="CN368"/>
    </row>
    <row r="369" spans="7:92" x14ac:dyDescent="0.4">
      <c r="G369"/>
      <c r="I369"/>
      <c r="J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c r="CD369"/>
      <c r="CE369"/>
      <c r="CF369"/>
      <c r="CG369"/>
      <c r="CH369"/>
      <c r="CI369"/>
      <c r="CJ369"/>
      <c r="CK369"/>
      <c r="CL369"/>
      <c r="CN369"/>
    </row>
    <row r="370" spans="7:92" x14ac:dyDescent="0.4">
      <c r="G370"/>
      <c r="I370"/>
      <c r="J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c r="CD370"/>
      <c r="CE370"/>
      <c r="CF370"/>
      <c r="CG370"/>
      <c r="CH370"/>
      <c r="CI370"/>
      <c r="CJ370"/>
      <c r="CK370"/>
      <c r="CL370"/>
      <c r="CN370"/>
    </row>
    <row r="371" spans="7:92" x14ac:dyDescent="0.4">
      <c r="G371"/>
      <c r="I371"/>
      <c r="J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c r="CD371"/>
      <c r="CE371"/>
      <c r="CF371"/>
      <c r="CG371"/>
      <c r="CH371"/>
      <c r="CI371"/>
      <c r="CJ371"/>
      <c r="CK371"/>
      <c r="CL371"/>
      <c r="CN371"/>
    </row>
    <row r="372" spans="7:92" x14ac:dyDescent="0.4">
      <c r="G372"/>
      <c r="I372"/>
      <c r="J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c r="CD372"/>
      <c r="CE372"/>
      <c r="CF372"/>
      <c r="CG372"/>
      <c r="CH372"/>
      <c r="CI372"/>
      <c r="CJ372"/>
      <c r="CK372"/>
      <c r="CL372"/>
      <c r="CN372"/>
    </row>
    <row r="373" spans="7:92" x14ac:dyDescent="0.4">
      <c r="G373"/>
      <c r="I373"/>
      <c r="J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c r="CD373"/>
      <c r="CE373"/>
      <c r="CF373"/>
      <c r="CG373"/>
      <c r="CH373"/>
      <c r="CI373"/>
      <c r="CJ373"/>
      <c r="CK373"/>
      <c r="CL373"/>
      <c r="CN373"/>
    </row>
    <row r="374" spans="7:92" x14ac:dyDescent="0.4">
      <c r="G374"/>
      <c r="I374"/>
      <c r="J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c r="CD374"/>
      <c r="CE374"/>
      <c r="CF374"/>
      <c r="CG374"/>
      <c r="CH374"/>
      <c r="CI374"/>
      <c r="CJ374"/>
      <c r="CK374"/>
      <c r="CL374"/>
      <c r="CN374"/>
    </row>
    <row r="375" spans="7:92" x14ac:dyDescent="0.4">
      <c r="G375"/>
      <c r="I375"/>
      <c r="J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c r="CD375"/>
      <c r="CE375"/>
      <c r="CF375"/>
      <c r="CG375"/>
      <c r="CH375"/>
      <c r="CI375"/>
      <c r="CJ375"/>
      <c r="CK375"/>
      <c r="CL375"/>
      <c r="CN375"/>
    </row>
    <row r="376" spans="7:92" x14ac:dyDescent="0.4">
      <c r="G376"/>
      <c r="I376"/>
      <c r="J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c r="CD376"/>
      <c r="CE376"/>
      <c r="CF376"/>
      <c r="CG376"/>
      <c r="CH376"/>
      <c r="CI376"/>
      <c r="CJ376"/>
      <c r="CK376"/>
      <c r="CL376"/>
      <c r="CN376"/>
    </row>
    <row r="377" spans="7:92" x14ac:dyDescent="0.4">
      <c r="G377"/>
      <c r="I377"/>
      <c r="J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c r="CD377"/>
      <c r="CE377"/>
      <c r="CF377"/>
      <c r="CG377"/>
      <c r="CH377"/>
      <c r="CI377"/>
      <c r="CJ377"/>
      <c r="CK377"/>
      <c r="CL377"/>
      <c r="CN377"/>
    </row>
    <row r="378" spans="7:92" x14ac:dyDescent="0.4">
      <c r="G378"/>
      <c r="I378"/>
      <c r="J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c r="CL378"/>
      <c r="CN378"/>
    </row>
    <row r="379" spans="7:92" x14ac:dyDescent="0.4">
      <c r="G379"/>
      <c r="I379"/>
      <c r="J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c r="CD379"/>
      <c r="CE379"/>
      <c r="CF379"/>
      <c r="CG379"/>
      <c r="CH379"/>
      <c r="CI379"/>
      <c r="CJ379"/>
      <c r="CK379"/>
      <c r="CL379"/>
      <c r="CN379"/>
    </row>
    <row r="380" spans="7:92" x14ac:dyDescent="0.4">
      <c r="G380"/>
      <c r="I380"/>
      <c r="J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c r="CD380"/>
      <c r="CE380"/>
      <c r="CF380"/>
      <c r="CG380"/>
      <c r="CH380"/>
      <c r="CI380"/>
      <c r="CJ380"/>
      <c r="CK380"/>
      <c r="CL380"/>
      <c r="CN380"/>
    </row>
    <row r="381" spans="7:92" x14ac:dyDescent="0.4">
      <c r="G381"/>
      <c r="I381"/>
      <c r="J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c r="CD381"/>
      <c r="CE381"/>
      <c r="CF381"/>
      <c r="CG381"/>
      <c r="CH381"/>
      <c r="CI381"/>
      <c r="CJ381"/>
      <c r="CK381"/>
      <c r="CL381"/>
      <c r="CN381"/>
    </row>
    <row r="382" spans="7:92" x14ac:dyDescent="0.4">
      <c r="G382"/>
      <c r="I382"/>
      <c r="J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c r="CD382"/>
      <c r="CE382"/>
      <c r="CF382"/>
      <c r="CG382"/>
      <c r="CH382"/>
      <c r="CI382"/>
      <c r="CJ382"/>
      <c r="CK382"/>
      <c r="CL382"/>
      <c r="CN382"/>
    </row>
    <row r="383" spans="7:92" x14ac:dyDescent="0.4">
      <c r="G383"/>
      <c r="I383"/>
      <c r="J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c r="CD383"/>
      <c r="CE383"/>
      <c r="CF383"/>
      <c r="CG383"/>
      <c r="CH383"/>
      <c r="CI383"/>
      <c r="CJ383"/>
      <c r="CK383"/>
      <c r="CL383"/>
      <c r="CN383"/>
    </row>
    <row r="384" spans="7:92" x14ac:dyDescent="0.4">
      <c r="G384"/>
      <c r="I384"/>
      <c r="J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c r="CD384"/>
      <c r="CE384"/>
      <c r="CF384"/>
      <c r="CG384"/>
      <c r="CH384"/>
      <c r="CI384"/>
      <c r="CJ384"/>
      <c r="CK384"/>
      <c r="CL384"/>
      <c r="CN384"/>
    </row>
    <row r="385" spans="7:92" x14ac:dyDescent="0.4">
      <c r="G385"/>
      <c r="I385"/>
      <c r="J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c r="CD385"/>
      <c r="CE385"/>
      <c r="CF385"/>
      <c r="CG385"/>
      <c r="CH385"/>
      <c r="CI385"/>
      <c r="CJ385"/>
      <c r="CK385"/>
      <c r="CL385"/>
      <c r="CN385"/>
    </row>
    <row r="386" spans="7:92" x14ac:dyDescent="0.4">
      <c r="G386"/>
      <c r="I386"/>
      <c r="J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c r="CD386"/>
      <c r="CE386"/>
      <c r="CF386"/>
      <c r="CG386"/>
      <c r="CH386"/>
      <c r="CI386"/>
      <c r="CJ386"/>
      <c r="CK386"/>
      <c r="CL386"/>
      <c r="CN386"/>
    </row>
    <row r="387" spans="7:92" x14ac:dyDescent="0.4">
      <c r="G387"/>
      <c r="I387"/>
      <c r="J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c r="CD387"/>
      <c r="CE387"/>
      <c r="CF387"/>
      <c r="CG387"/>
      <c r="CH387"/>
      <c r="CI387"/>
      <c r="CJ387"/>
      <c r="CK387"/>
      <c r="CL387"/>
      <c r="CN387"/>
    </row>
    <row r="388" spans="7:92" x14ac:dyDescent="0.4">
      <c r="G388"/>
      <c r="I388"/>
      <c r="J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c r="CD388"/>
      <c r="CE388"/>
      <c r="CF388"/>
      <c r="CG388"/>
      <c r="CH388"/>
      <c r="CI388"/>
      <c r="CJ388"/>
      <c r="CK388"/>
      <c r="CL388"/>
      <c r="CN388"/>
    </row>
    <row r="389" spans="7:92" x14ac:dyDescent="0.4">
      <c r="G389"/>
      <c r="I389"/>
      <c r="J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c r="CD389"/>
      <c r="CE389"/>
      <c r="CF389"/>
      <c r="CG389"/>
      <c r="CH389"/>
      <c r="CI389"/>
      <c r="CJ389"/>
      <c r="CK389"/>
      <c r="CL389"/>
      <c r="CN389"/>
    </row>
    <row r="390" spans="7:92" x14ac:dyDescent="0.4">
      <c r="G390"/>
      <c r="I390"/>
      <c r="J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c r="CD390"/>
      <c r="CE390"/>
      <c r="CF390"/>
      <c r="CG390"/>
      <c r="CH390"/>
      <c r="CI390"/>
      <c r="CJ390"/>
      <c r="CK390"/>
      <c r="CL390"/>
      <c r="CN390"/>
    </row>
    <row r="391" spans="7:92" x14ac:dyDescent="0.4">
      <c r="G391"/>
      <c r="I391"/>
      <c r="J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c r="CD391"/>
      <c r="CE391"/>
      <c r="CF391"/>
      <c r="CG391"/>
      <c r="CH391"/>
      <c r="CI391"/>
      <c r="CJ391"/>
      <c r="CK391"/>
      <c r="CL391"/>
      <c r="CN391"/>
    </row>
    <row r="392" spans="7:92" x14ac:dyDescent="0.4">
      <c r="G392"/>
      <c r="I392"/>
      <c r="J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c r="CD392"/>
      <c r="CE392"/>
      <c r="CF392"/>
      <c r="CG392"/>
      <c r="CH392"/>
      <c r="CI392"/>
      <c r="CJ392"/>
      <c r="CK392"/>
      <c r="CL392"/>
      <c r="CN392"/>
    </row>
    <row r="393" spans="7:92" x14ac:dyDescent="0.4">
      <c r="G393"/>
      <c r="I393"/>
      <c r="J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c r="CD393"/>
      <c r="CE393"/>
      <c r="CF393"/>
      <c r="CG393"/>
      <c r="CH393"/>
      <c r="CI393"/>
      <c r="CJ393"/>
      <c r="CK393"/>
      <c r="CL393"/>
      <c r="CN393"/>
    </row>
    <row r="394" spans="7:92" x14ac:dyDescent="0.4">
      <c r="G394"/>
      <c r="I394"/>
      <c r="J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c r="CD394"/>
      <c r="CE394"/>
      <c r="CF394"/>
      <c r="CG394"/>
      <c r="CH394"/>
      <c r="CI394"/>
      <c r="CJ394"/>
      <c r="CK394"/>
      <c r="CL394"/>
      <c r="CN394"/>
    </row>
    <row r="395" spans="7:92" x14ac:dyDescent="0.4">
      <c r="G395"/>
      <c r="I395"/>
      <c r="J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c r="CD395"/>
      <c r="CE395"/>
      <c r="CF395"/>
      <c r="CG395"/>
      <c r="CH395"/>
      <c r="CI395"/>
      <c r="CJ395"/>
      <c r="CK395"/>
      <c r="CL395"/>
      <c r="CN395"/>
    </row>
    <row r="396" spans="7:92" x14ac:dyDescent="0.4">
      <c r="G396"/>
      <c r="I396"/>
      <c r="J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c r="CD396"/>
      <c r="CE396"/>
      <c r="CF396"/>
      <c r="CG396"/>
      <c r="CH396"/>
      <c r="CI396"/>
      <c r="CJ396"/>
      <c r="CK396"/>
      <c r="CL396"/>
      <c r="CN396"/>
    </row>
    <row r="397" spans="7:92" x14ac:dyDescent="0.4">
      <c r="G397"/>
      <c r="I397"/>
      <c r="J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c r="CD397"/>
      <c r="CE397"/>
      <c r="CF397"/>
      <c r="CG397"/>
      <c r="CH397"/>
      <c r="CI397"/>
      <c r="CJ397"/>
      <c r="CK397"/>
      <c r="CL397"/>
      <c r="CN397"/>
    </row>
    <row r="398" spans="7:92" x14ac:dyDescent="0.4">
      <c r="G398"/>
      <c r="I398"/>
      <c r="J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c r="CD398"/>
      <c r="CE398"/>
      <c r="CF398"/>
      <c r="CG398"/>
      <c r="CH398"/>
      <c r="CI398"/>
      <c r="CJ398"/>
      <c r="CK398"/>
      <c r="CL398"/>
      <c r="CN398"/>
    </row>
    <row r="399" spans="7:92" x14ac:dyDescent="0.4">
      <c r="G399"/>
      <c r="I399"/>
      <c r="J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c r="CD399"/>
      <c r="CE399"/>
      <c r="CF399"/>
      <c r="CG399"/>
      <c r="CH399"/>
      <c r="CI399"/>
      <c r="CJ399"/>
      <c r="CK399"/>
      <c r="CL399"/>
      <c r="CN399"/>
    </row>
    <row r="400" spans="7:92" x14ac:dyDescent="0.4">
      <c r="G400"/>
      <c r="I400"/>
      <c r="J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c r="CD400"/>
      <c r="CE400"/>
      <c r="CF400"/>
      <c r="CG400"/>
      <c r="CH400"/>
      <c r="CI400"/>
      <c r="CJ400"/>
      <c r="CK400"/>
      <c r="CL400"/>
      <c r="CN400"/>
    </row>
    <row r="401" spans="7:92" x14ac:dyDescent="0.4">
      <c r="G401"/>
      <c r="I401"/>
      <c r="J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c r="CD401"/>
      <c r="CE401"/>
      <c r="CF401"/>
      <c r="CG401"/>
      <c r="CH401"/>
      <c r="CI401"/>
      <c r="CJ401"/>
      <c r="CK401"/>
      <c r="CL401"/>
      <c r="CN401"/>
    </row>
    <row r="402" spans="7:92" x14ac:dyDescent="0.4">
      <c r="G402"/>
      <c r="I402"/>
      <c r="J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c r="CD402"/>
      <c r="CE402"/>
      <c r="CF402"/>
      <c r="CG402"/>
      <c r="CH402"/>
      <c r="CI402"/>
      <c r="CJ402"/>
      <c r="CK402"/>
      <c r="CL402"/>
      <c r="CN402"/>
    </row>
    <row r="403" spans="7:92" x14ac:dyDescent="0.4">
      <c r="G403"/>
      <c r="I403"/>
      <c r="J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c r="CD403"/>
      <c r="CE403"/>
      <c r="CF403"/>
      <c r="CG403"/>
      <c r="CH403"/>
      <c r="CI403"/>
      <c r="CJ403"/>
      <c r="CK403"/>
      <c r="CL403"/>
      <c r="CN403"/>
    </row>
    <row r="404" spans="7:92" x14ac:dyDescent="0.4">
      <c r="G404"/>
      <c r="I404"/>
      <c r="J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c r="CD404"/>
      <c r="CE404"/>
      <c r="CF404"/>
      <c r="CG404"/>
      <c r="CH404"/>
      <c r="CI404"/>
      <c r="CJ404"/>
      <c r="CK404"/>
      <c r="CL404"/>
      <c r="CN404"/>
    </row>
    <row r="405" spans="7:92" x14ac:dyDescent="0.4">
      <c r="G405"/>
      <c r="I405"/>
      <c r="J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c r="CD405"/>
      <c r="CE405"/>
      <c r="CF405"/>
      <c r="CG405"/>
      <c r="CH405"/>
      <c r="CI405"/>
      <c r="CJ405"/>
      <c r="CK405"/>
      <c r="CL405"/>
      <c r="CN405"/>
    </row>
    <row r="406" spans="7:92" x14ac:dyDescent="0.4">
      <c r="G406"/>
      <c r="I406"/>
      <c r="J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c r="CD406"/>
      <c r="CE406"/>
      <c r="CF406"/>
      <c r="CG406"/>
      <c r="CH406"/>
      <c r="CI406"/>
      <c r="CJ406"/>
      <c r="CK406"/>
      <c r="CL406"/>
      <c r="CN406"/>
    </row>
    <row r="407" spans="7:92" x14ac:dyDescent="0.4">
      <c r="G407"/>
      <c r="I407"/>
      <c r="J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c r="CD407"/>
      <c r="CE407"/>
      <c r="CF407"/>
      <c r="CG407"/>
      <c r="CH407"/>
      <c r="CI407"/>
      <c r="CJ407"/>
      <c r="CK407"/>
      <c r="CL407"/>
      <c r="CN407"/>
    </row>
    <row r="408" spans="7:92" x14ac:dyDescent="0.4">
      <c r="G408"/>
      <c r="I408"/>
      <c r="J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c r="CD408"/>
      <c r="CE408"/>
      <c r="CF408"/>
      <c r="CG408"/>
      <c r="CH408"/>
      <c r="CI408"/>
      <c r="CJ408"/>
      <c r="CK408"/>
      <c r="CL408"/>
      <c r="CN408"/>
    </row>
    <row r="409" spans="7:92" x14ac:dyDescent="0.4">
      <c r="G409"/>
      <c r="I409"/>
      <c r="J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c r="CD409"/>
      <c r="CE409"/>
      <c r="CF409"/>
      <c r="CG409"/>
      <c r="CH409"/>
      <c r="CI409"/>
      <c r="CJ409"/>
      <c r="CK409"/>
      <c r="CL409"/>
      <c r="CN409"/>
    </row>
    <row r="410" spans="7:92" x14ac:dyDescent="0.4">
      <c r="G410"/>
      <c r="I410"/>
      <c r="J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c r="CD410"/>
      <c r="CE410"/>
      <c r="CF410"/>
      <c r="CG410"/>
      <c r="CH410"/>
      <c r="CI410"/>
      <c r="CJ410"/>
      <c r="CK410"/>
      <c r="CL410"/>
      <c r="CN410"/>
    </row>
    <row r="411" spans="7:92" x14ac:dyDescent="0.4">
      <c r="G411"/>
      <c r="I411"/>
      <c r="J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c r="CD411"/>
      <c r="CE411"/>
      <c r="CF411"/>
      <c r="CG411"/>
      <c r="CH411"/>
      <c r="CI411"/>
      <c r="CJ411"/>
      <c r="CK411"/>
      <c r="CL411"/>
      <c r="CN411"/>
    </row>
    <row r="412" spans="7:92" x14ac:dyDescent="0.4">
      <c r="G412"/>
      <c r="I412"/>
      <c r="J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c r="CD412"/>
      <c r="CE412"/>
      <c r="CF412"/>
      <c r="CG412"/>
      <c r="CH412"/>
      <c r="CI412"/>
      <c r="CJ412"/>
      <c r="CK412"/>
      <c r="CL412"/>
      <c r="CN412"/>
    </row>
    <row r="413" spans="7:92" x14ac:dyDescent="0.4">
      <c r="G413"/>
      <c r="I413"/>
      <c r="J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c r="CD413"/>
      <c r="CE413"/>
      <c r="CF413"/>
      <c r="CG413"/>
      <c r="CH413"/>
      <c r="CI413"/>
      <c r="CJ413"/>
      <c r="CK413"/>
      <c r="CL413"/>
      <c r="CN413"/>
    </row>
    <row r="414" spans="7:92" x14ac:dyDescent="0.4">
      <c r="G414"/>
      <c r="I414"/>
      <c r="J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c r="CD414"/>
      <c r="CE414"/>
      <c r="CF414"/>
      <c r="CG414"/>
      <c r="CH414"/>
      <c r="CI414"/>
      <c r="CJ414"/>
      <c r="CK414"/>
      <c r="CL414"/>
      <c r="CN414"/>
    </row>
    <row r="415" spans="7:92" x14ac:dyDescent="0.4">
      <c r="G415"/>
      <c r="I415"/>
      <c r="J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c r="CD415"/>
      <c r="CE415"/>
      <c r="CF415"/>
      <c r="CG415"/>
      <c r="CH415"/>
      <c r="CI415"/>
      <c r="CJ415"/>
      <c r="CK415"/>
      <c r="CL415"/>
      <c r="CN415"/>
    </row>
    <row r="416" spans="7:92" x14ac:dyDescent="0.4">
      <c r="G416"/>
      <c r="I416"/>
      <c r="J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c r="CD416"/>
      <c r="CE416"/>
      <c r="CF416"/>
      <c r="CG416"/>
      <c r="CH416"/>
      <c r="CI416"/>
      <c r="CJ416"/>
      <c r="CK416"/>
      <c r="CL416"/>
      <c r="CN416"/>
    </row>
    <row r="417" spans="7:92" x14ac:dyDescent="0.4">
      <c r="G417"/>
      <c r="I417"/>
      <c r="J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c r="CD417"/>
      <c r="CE417"/>
      <c r="CF417"/>
      <c r="CG417"/>
      <c r="CH417"/>
      <c r="CI417"/>
      <c r="CJ417"/>
      <c r="CK417"/>
      <c r="CL417"/>
      <c r="CN417"/>
    </row>
    <row r="418" spans="7:92" x14ac:dyDescent="0.4">
      <c r="G418"/>
      <c r="I418"/>
      <c r="J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c r="CD418"/>
      <c r="CE418"/>
      <c r="CF418"/>
      <c r="CG418"/>
      <c r="CH418"/>
      <c r="CI418"/>
      <c r="CJ418"/>
      <c r="CK418"/>
      <c r="CL418"/>
      <c r="CN418"/>
    </row>
    <row r="419" spans="7:92" x14ac:dyDescent="0.4">
      <c r="G419"/>
      <c r="I419"/>
      <c r="J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c r="CD419"/>
      <c r="CE419"/>
      <c r="CF419"/>
      <c r="CG419"/>
      <c r="CH419"/>
      <c r="CI419"/>
      <c r="CJ419"/>
      <c r="CK419"/>
      <c r="CL419"/>
      <c r="CN419"/>
    </row>
    <row r="420" spans="7:92" x14ac:dyDescent="0.4">
      <c r="G420"/>
      <c r="I420"/>
      <c r="J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c r="CD420"/>
      <c r="CE420"/>
      <c r="CF420"/>
      <c r="CG420"/>
      <c r="CH420"/>
      <c r="CI420"/>
      <c r="CJ420"/>
      <c r="CK420"/>
      <c r="CL420"/>
      <c r="CN420"/>
    </row>
    <row r="421" spans="7:92" x14ac:dyDescent="0.4">
      <c r="G421"/>
      <c r="I421"/>
      <c r="J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c r="CD421"/>
      <c r="CE421"/>
      <c r="CF421"/>
      <c r="CG421"/>
      <c r="CH421"/>
      <c r="CI421"/>
      <c r="CJ421"/>
      <c r="CK421"/>
      <c r="CL421"/>
      <c r="CN421"/>
    </row>
    <row r="422" spans="7:92" x14ac:dyDescent="0.4">
      <c r="G422"/>
      <c r="I422"/>
      <c r="J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c r="CD422"/>
      <c r="CE422"/>
      <c r="CF422"/>
      <c r="CG422"/>
      <c r="CH422"/>
      <c r="CI422"/>
      <c r="CJ422"/>
      <c r="CK422"/>
      <c r="CL422"/>
      <c r="CN422"/>
    </row>
    <row r="423" spans="7:92" x14ac:dyDescent="0.4">
      <c r="G423"/>
      <c r="I423"/>
      <c r="J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c r="CD423"/>
      <c r="CE423"/>
      <c r="CF423"/>
      <c r="CG423"/>
      <c r="CH423"/>
      <c r="CI423"/>
      <c r="CJ423"/>
      <c r="CK423"/>
      <c r="CL423"/>
      <c r="CN423"/>
    </row>
    <row r="424" spans="7:92" x14ac:dyDescent="0.4">
      <c r="G424"/>
      <c r="I424"/>
      <c r="J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c r="CD424"/>
      <c r="CE424"/>
      <c r="CF424"/>
      <c r="CG424"/>
      <c r="CH424"/>
      <c r="CI424"/>
      <c r="CJ424"/>
      <c r="CK424"/>
      <c r="CL424"/>
      <c r="CN424"/>
    </row>
    <row r="425" spans="7:92" x14ac:dyDescent="0.4">
      <c r="G425"/>
      <c r="I425"/>
      <c r="J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c r="CD425"/>
      <c r="CE425"/>
      <c r="CF425"/>
      <c r="CG425"/>
      <c r="CH425"/>
      <c r="CI425"/>
      <c r="CJ425"/>
      <c r="CK425"/>
      <c r="CL425"/>
      <c r="CN425"/>
    </row>
    <row r="426" spans="7:92" x14ac:dyDescent="0.4">
      <c r="G426"/>
      <c r="I426"/>
      <c r="J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c r="CD426"/>
      <c r="CE426"/>
      <c r="CF426"/>
      <c r="CG426"/>
      <c r="CH426"/>
      <c r="CI426"/>
      <c r="CJ426"/>
      <c r="CK426"/>
      <c r="CL426"/>
      <c r="CN426"/>
    </row>
    <row r="427" spans="7:92" x14ac:dyDescent="0.4">
      <c r="G427"/>
      <c r="I427"/>
      <c r="J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c r="CD427"/>
      <c r="CE427"/>
      <c r="CF427"/>
      <c r="CG427"/>
      <c r="CH427"/>
      <c r="CI427"/>
      <c r="CJ427"/>
      <c r="CK427"/>
      <c r="CL427"/>
      <c r="CN427"/>
    </row>
    <row r="428" spans="7:92" x14ac:dyDescent="0.4">
      <c r="G428"/>
      <c r="I428"/>
      <c r="J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c r="BR428"/>
      <c r="BS428"/>
      <c r="BT428"/>
      <c r="BU428"/>
      <c r="BV428"/>
      <c r="BW428"/>
      <c r="BX428"/>
      <c r="BY428"/>
      <c r="BZ428"/>
      <c r="CA428"/>
      <c r="CB428"/>
      <c r="CC428"/>
      <c r="CD428"/>
      <c r="CE428"/>
      <c r="CF428"/>
      <c r="CG428"/>
      <c r="CH428"/>
      <c r="CI428"/>
      <c r="CJ428"/>
      <c r="CK428"/>
      <c r="CL428"/>
      <c r="CN428"/>
    </row>
    <row r="429" spans="7:92" x14ac:dyDescent="0.4">
      <c r="G429"/>
      <c r="I429"/>
      <c r="J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c r="BA429"/>
      <c r="BB429"/>
      <c r="BC429"/>
      <c r="BD429"/>
      <c r="BE429"/>
      <c r="BF429"/>
      <c r="BG429"/>
      <c r="BH429"/>
      <c r="BI429"/>
      <c r="BJ429"/>
      <c r="BK429"/>
      <c r="BL429"/>
      <c r="BM429"/>
      <c r="BN429"/>
      <c r="BO429"/>
      <c r="BP429"/>
      <c r="BQ429"/>
      <c r="BR429"/>
      <c r="BS429"/>
      <c r="BT429"/>
      <c r="BU429"/>
      <c r="BV429"/>
      <c r="BW429"/>
      <c r="BX429"/>
      <c r="BY429"/>
      <c r="BZ429"/>
      <c r="CA429"/>
      <c r="CB429"/>
      <c r="CC429"/>
      <c r="CD429"/>
      <c r="CE429"/>
      <c r="CF429"/>
      <c r="CG429"/>
      <c r="CH429"/>
      <c r="CI429"/>
      <c r="CJ429"/>
      <c r="CK429"/>
      <c r="CL429"/>
      <c r="CN429"/>
    </row>
    <row r="430" spans="7:92" x14ac:dyDescent="0.4">
      <c r="G430"/>
      <c r="I430"/>
      <c r="J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c r="BA430"/>
      <c r="BB430"/>
      <c r="BC430"/>
      <c r="BD430"/>
      <c r="BE430"/>
      <c r="BF430"/>
      <c r="BG430"/>
      <c r="BH430"/>
      <c r="BI430"/>
      <c r="BJ430"/>
      <c r="BK430"/>
      <c r="BL430"/>
      <c r="BM430"/>
      <c r="BN430"/>
      <c r="BO430"/>
      <c r="BP430"/>
      <c r="BQ430"/>
      <c r="BR430"/>
      <c r="BS430"/>
      <c r="BT430"/>
      <c r="BU430"/>
      <c r="BV430"/>
      <c r="BW430"/>
      <c r="BX430"/>
      <c r="BY430"/>
      <c r="BZ430"/>
      <c r="CA430"/>
      <c r="CB430"/>
      <c r="CC430"/>
      <c r="CD430"/>
      <c r="CE430"/>
      <c r="CF430"/>
      <c r="CG430"/>
      <c r="CH430"/>
      <c r="CI430"/>
      <c r="CJ430"/>
      <c r="CK430"/>
      <c r="CL430"/>
      <c r="CN430"/>
    </row>
    <row r="431" spans="7:92" x14ac:dyDescent="0.4">
      <c r="G431"/>
      <c r="I431"/>
      <c r="J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c r="BA431"/>
      <c r="BB431"/>
      <c r="BC431"/>
      <c r="BD431"/>
      <c r="BE431"/>
      <c r="BF431"/>
      <c r="BG431"/>
      <c r="BH431"/>
      <c r="BI431"/>
      <c r="BJ431"/>
      <c r="BK431"/>
      <c r="BL431"/>
      <c r="BM431"/>
      <c r="BN431"/>
      <c r="BO431"/>
      <c r="BP431"/>
      <c r="BQ431"/>
      <c r="BR431"/>
      <c r="BS431"/>
      <c r="BT431"/>
      <c r="BU431"/>
      <c r="BV431"/>
      <c r="BW431"/>
      <c r="BX431"/>
      <c r="BY431"/>
      <c r="BZ431"/>
      <c r="CA431"/>
      <c r="CB431"/>
      <c r="CC431"/>
      <c r="CD431"/>
      <c r="CE431"/>
      <c r="CF431"/>
      <c r="CG431"/>
      <c r="CH431"/>
      <c r="CI431"/>
      <c r="CJ431"/>
      <c r="CK431"/>
      <c r="CL431"/>
      <c r="CN431"/>
    </row>
    <row r="432" spans="7:92" x14ac:dyDescent="0.4">
      <c r="G432"/>
      <c r="I432"/>
      <c r="J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c r="BA432"/>
      <c r="BB432"/>
      <c r="BC432"/>
      <c r="BD432"/>
      <c r="BE432"/>
      <c r="BF432"/>
      <c r="BG432"/>
      <c r="BH432"/>
      <c r="BI432"/>
      <c r="BJ432"/>
      <c r="BK432"/>
      <c r="BL432"/>
      <c r="BM432"/>
      <c r="BN432"/>
      <c r="BO432"/>
      <c r="BP432"/>
      <c r="BQ432"/>
      <c r="BR432"/>
      <c r="BS432"/>
      <c r="BT432"/>
      <c r="BU432"/>
      <c r="BV432"/>
      <c r="BW432"/>
      <c r="BX432"/>
      <c r="BY432"/>
      <c r="BZ432"/>
      <c r="CA432"/>
      <c r="CB432"/>
      <c r="CC432"/>
      <c r="CD432"/>
      <c r="CE432"/>
      <c r="CF432"/>
      <c r="CG432"/>
      <c r="CH432"/>
      <c r="CI432"/>
      <c r="CJ432"/>
      <c r="CK432"/>
      <c r="CL432"/>
      <c r="CN432"/>
    </row>
    <row r="433" spans="7:92" x14ac:dyDescent="0.4">
      <c r="G433"/>
      <c r="I433"/>
      <c r="J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c r="BA433"/>
      <c r="BB433"/>
      <c r="BC433"/>
      <c r="BD433"/>
      <c r="BE433"/>
      <c r="BF433"/>
      <c r="BG433"/>
      <c r="BH433"/>
      <c r="BI433"/>
      <c r="BJ433"/>
      <c r="BK433"/>
      <c r="BL433"/>
      <c r="BM433"/>
      <c r="BN433"/>
      <c r="BO433"/>
      <c r="BP433"/>
      <c r="BQ433"/>
      <c r="BR433"/>
      <c r="BS433"/>
      <c r="BT433"/>
      <c r="BU433"/>
      <c r="BV433"/>
      <c r="BW433"/>
      <c r="BX433"/>
      <c r="BY433"/>
      <c r="BZ433"/>
      <c r="CA433"/>
      <c r="CB433"/>
      <c r="CC433"/>
      <c r="CD433"/>
      <c r="CE433"/>
      <c r="CF433"/>
      <c r="CG433"/>
      <c r="CH433"/>
      <c r="CI433"/>
      <c r="CJ433"/>
      <c r="CK433"/>
      <c r="CL433"/>
      <c r="CN433"/>
    </row>
    <row r="434" spans="7:92" x14ac:dyDescent="0.4">
      <c r="G434"/>
      <c r="I434"/>
      <c r="J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c r="BA434"/>
      <c r="BB434"/>
      <c r="BC434"/>
      <c r="BD434"/>
      <c r="BE434"/>
      <c r="BF434"/>
      <c r="BG434"/>
      <c r="BH434"/>
      <c r="BI434"/>
      <c r="BJ434"/>
      <c r="BK434"/>
      <c r="BL434"/>
      <c r="BM434"/>
      <c r="BN434"/>
      <c r="BO434"/>
      <c r="BP434"/>
      <c r="BQ434"/>
      <c r="BR434"/>
      <c r="BS434"/>
      <c r="BT434"/>
      <c r="BU434"/>
      <c r="BV434"/>
      <c r="BW434"/>
      <c r="BX434"/>
      <c r="BY434"/>
      <c r="BZ434"/>
      <c r="CA434"/>
      <c r="CB434"/>
      <c r="CC434"/>
      <c r="CD434"/>
      <c r="CE434"/>
      <c r="CF434"/>
      <c r="CG434"/>
      <c r="CH434"/>
      <c r="CI434"/>
      <c r="CJ434"/>
      <c r="CK434"/>
      <c r="CL434"/>
      <c r="CN434"/>
    </row>
    <row r="435" spans="7:92" x14ac:dyDescent="0.4">
      <c r="G435"/>
      <c r="I435"/>
      <c r="J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c r="CA435"/>
      <c r="CB435"/>
      <c r="CC435"/>
      <c r="CD435"/>
      <c r="CE435"/>
      <c r="CF435"/>
      <c r="CG435"/>
      <c r="CH435"/>
      <c r="CI435"/>
      <c r="CJ435"/>
      <c r="CK435"/>
      <c r="CL435"/>
      <c r="CN435"/>
    </row>
    <row r="436" spans="7:92" x14ac:dyDescent="0.4">
      <c r="G436"/>
      <c r="I436"/>
      <c r="J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c r="BA436"/>
      <c r="BB436"/>
      <c r="BC436"/>
      <c r="BD436"/>
      <c r="BE436"/>
      <c r="BF436"/>
      <c r="BG436"/>
      <c r="BH436"/>
      <c r="BI436"/>
      <c r="BJ436"/>
      <c r="BK436"/>
      <c r="BL436"/>
      <c r="BM436"/>
      <c r="BN436"/>
      <c r="BO436"/>
      <c r="BP436"/>
      <c r="BQ436"/>
      <c r="BR436"/>
      <c r="BS436"/>
      <c r="BT436"/>
      <c r="BU436"/>
      <c r="BV436"/>
      <c r="BW436"/>
      <c r="BX436"/>
      <c r="BY436"/>
      <c r="BZ436"/>
      <c r="CA436"/>
      <c r="CB436"/>
      <c r="CC436"/>
      <c r="CD436"/>
      <c r="CE436"/>
      <c r="CF436"/>
      <c r="CG436"/>
      <c r="CH436"/>
      <c r="CI436"/>
      <c r="CJ436"/>
      <c r="CK436"/>
      <c r="CL436"/>
      <c r="CN436"/>
    </row>
    <row r="437" spans="7:92" x14ac:dyDescent="0.4">
      <c r="G437"/>
      <c r="I437"/>
      <c r="J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c r="BA437"/>
      <c r="BB437"/>
      <c r="BC437"/>
      <c r="BD437"/>
      <c r="BE437"/>
      <c r="BF437"/>
      <c r="BG437"/>
      <c r="BH437"/>
      <c r="BI437"/>
      <c r="BJ437"/>
      <c r="BK437"/>
      <c r="BL437"/>
      <c r="BM437"/>
      <c r="BN437"/>
      <c r="BO437"/>
      <c r="BP437"/>
      <c r="BQ437"/>
      <c r="BR437"/>
      <c r="BS437"/>
      <c r="BT437"/>
      <c r="BU437"/>
      <c r="BV437"/>
      <c r="BW437"/>
      <c r="BX437"/>
      <c r="BY437"/>
      <c r="BZ437"/>
      <c r="CA437"/>
      <c r="CB437"/>
      <c r="CC437"/>
      <c r="CD437"/>
      <c r="CE437"/>
      <c r="CF437"/>
      <c r="CG437"/>
      <c r="CH437"/>
      <c r="CI437"/>
      <c r="CJ437"/>
      <c r="CK437"/>
      <c r="CL437"/>
      <c r="CN437"/>
    </row>
    <row r="438" spans="7:92" x14ac:dyDescent="0.4">
      <c r="G438"/>
      <c r="I438"/>
      <c r="J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c r="BA438"/>
      <c r="BB438"/>
      <c r="BC438"/>
      <c r="BD438"/>
      <c r="BE438"/>
      <c r="BF438"/>
      <c r="BG438"/>
      <c r="BH438"/>
      <c r="BI438"/>
      <c r="BJ438"/>
      <c r="BK438"/>
      <c r="BL438"/>
      <c r="BM438"/>
      <c r="BN438"/>
      <c r="BO438"/>
      <c r="BP438"/>
      <c r="BQ438"/>
      <c r="BR438"/>
      <c r="BS438"/>
      <c r="BT438"/>
      <c r="BU438"/>
      <c r="BV438"/>
      <c r="BW438"/>
      <c r="BX438"/>
      <c r="BY438"/>
      <c r="BZ438"/>
      <c r="CA438"/>
      <c r="CB438"/>
      <c r="CC438"/>
      <c r="CD438"/>
      <c r="CE438"/>
      <c r="CF438"/>
      <c r="CG438"/>
      <c r="CH438"/>
      <c r="CI438"/>
      <c r="CJ438"/>
      <c r="CK438"/>
      <c r="CL438"/>
      <c r="CN438"/>
    </row>
    <row r="439" spans="7:92" x14ac:dyDescent="0.4">
      <c r="G439"/>
      <c r="I439"/>
      <c r="J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c r="BA439"/>
      <c r="BB439"/>
      <c r="BC439"/>
      <c r="BD439"/>
      <c r="BE439"/>
      <c r="BF439"/>
      <c r="BG439"/>
      <c r="BH439"/>
      <c r="BI439"/>
      <c r="BJ439"/>
      <c r="BK439"/>
      <c r="BL439"/>
      <c r="BM439"/>
      <c r="BN439"/>
      <c r="BO439"/>
      <c r="BP439"/>
      <c r="BQ439"/>
      <c r="BR439"/>
      <c r="BS439"/>
      <c r="BT439"/>
      <c r="BU439"/>
      <c r="BV439"/>
      <c r="BW439"/>
      <c r="BX439"/>
      <c r="BY439"/>
      <c r="BZ439"/>
      <c r="CA439"/>
      <c r="CB439"/>
      <c r="CC439"/>
      <c r="CD439"/>
      <c r="CE439"/>
      <c r="CF439"/>
      <c r="CG439"/>
      <c r="CH439"/>
      <c r="CI439"/>
      <c r="CJ439"/>
      <c r="CK439"/>
      <c r="CL439"/>
      <c r="CN439"/>
    </row>
    <row r="440" spans="7:92" x14ac:dyDescent="0.4">
      <c r="G440"/>
      <c r="I440"/>
      <c r="J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c r="BA440"/>
      <c r="BB440"/>
      <c r="BC440"/>
      <c r="BD440"/>
      <c r="BE440"/>
      <c r="BF440"/>
      <c r="BG440"/>
      <c r="BH440"/>
      <c r="BI440"/>
      <c r="BJ440"/>
      <c r="BK440"/>
      <c r="BL440"/>
      <c r="BM440"/>
      <c r="BN440"/>
      <c r="BO440"/>
      <c r="BP440"/>
      <c r="BQ440"/>
      <c r="BR440"/>
      <c r="BS440"/>
      <c r="BT440"/>
      <c r="BU440"/>
      <c r="BV440"/>
      <c r="BW440"/>
      <c r="BX440"/>
      <c r="BY440"/>
      <c r="BZ440"/>
      <c r="CA440"/>
      <c r="CB440"/>
      <c r="CC440"/>
      <c r="CD440"/>
      <c r="CE440"/>
      <c r="CF440"/>
      <c r="CG440"/>
      <c r="CH440"/>
      <c r="CI440"/>
      <c r="CJ440"/>
      <c r="CK440"/>
      <c r="CL440"/>
      <c r="CN440"/>
    </row>
    <row r="441" spans="7:92" x14ac:dyDescent="0.4">
      <c r="G441"/>
      <c r="I441"/>
      <c r="J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c r="BA441"/>
      <c r="BB441"/>
      <c r="BC441"/>
      <c r="BD441"/>
      <c r="BE441"/>
      <c r="BF441"/>
      <c r="BG441"/>
      <c r="BH441"/>
      <c r="BI441"/>
      <c r="BJ441"/>
      <c r="BK441"/>
      <c r="BL441"/>
      <c r="BM441"/>
      <c r="BN441"/>
      <c r="BO441"/>
      <c r="BP441"/>
      <c r="BQ441"/>
      <c r="BR441"/>
      <c r="BS441"/>
      <c r="BT441"/>
      <c r="BU441"/>
      <c r="BV441"/>
      <c r="BW441"/>
      <c r="BX441"/>
      <c r="BY441"/>
      <c r="BZ441"/>
      <c r="CA441"/>
      <c r="CB441"/>
      <c r="CC441"/>
      <c r="CD441"/>
      <c r="CE441"/>
      <c r="CF441"/>
      <c r="CG441"/>
      <c r="CH441"/>
      <c r="CI441"/>
      <c r="CJ441"/>
      <c r="CK441"/>
      <c r="CL441"/>
      <c r="CN441"/>
    </row>
    <row r="442" spans="7:92" x14ac:dyDescent="0.4">
      <c r="G442"/>
      <c r="I442"/>
      <c r="J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c r="BA442"/>
      <c r="BB442"/>
      <c r="BC442"/>
      <c r="BD442"/>
      <c r="BE442"/>
      <c r="BF442"/>
      <c r="BG442"/>
      <c r="BH442"/>
      <c r="BI442"/>
      <c r="BJ442"/>
      <c r="BK442"/>
      <c r="BL442"/>
      <c r="BM442"/>
      <c r="BN442"/>
      <c r="BO442"/>
      <c r="BP442"/>
      <c r="BQ442"/>
      <c r="BR442"/>
      <c r="BS442"/>
      <c r="BT442"/>
      <c r="BU442"/>
      <c r="BV442"/>
      <c r="BW442"/>
      <c r="BX442"/>
      <c r="BY442"/>
      <c r="BZ442"/>
      <c r="CA442"/>
      <c r="CB442"/>
      <c r="CC442"/>
      <c r="CD442"/>
      <c r="CE442"/>
      <c r="CF442"/>
      <c r="CG442"/>
      <c r="CH442"/>
      <c r="CI442"/>
      <c r="CJ442"/>
      <c r="CK442"/>
      <c r="CL442"/>
      <c r="CN442"/>
    </row>
    <row r="443" spans="7:92" x14ac:dyDescent="0.4">
      <c r="G443"/>
      <c r="I443"/>
      <c r="J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c r="BA443"/>
      <c r="BB443"/>
      <c r="BC443"/>
      <c r="BD443"/>
      <c r="BE443"/>
      <c r="BF443"/>
      <c r="BG443"/>
      <c r="BH443"/>
      <c r="BI443"/>
      <c r="BJ443"/>
      <c r="BK443"/>
      <c r="BL443"/>
      <c r="BM443"/>
      <c r="BN443"/>
      <c r="BO443"/>
      <c r="BP443"/>
      <c r="BQ443"/>
      <c r="BR443"/>
      <c r="BS443"/>
      <c r="BT443"/>
      <c r="BU443"/>
      <c r="BV443"/>
      <c r="BW443"/>
      <c r="BX443"/>
      <c r="BY443"/>
      <c r="BZ443"/>
      <c r="CA443"/>
      <c r="CB443"/>
      <c r="CC443"/>
      <c r="CD443"/>
      <c r="CE443"/>
      <c r="CF443"/>
      <c r="CG443"/>
      <c r="CH443"/>
      <c r="CI443"/>
      <c r="CJ443"/>
      <c r="CK443"/>
      <c r="CL443"/>
      <c r="CN443"/>
    </row>
    <row r="444" spans="7:92" x14ac:dyDescent="0.4">
      <c r="G444"/>
      <c r="I444"/>
      <c r="J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c r="BA444"/>
      <c r="BB444"/>
      <c r="BC444"/>
      <c r="BD444"/>
      <c r="BE444"/>
      <c r="BF444"/>
      <c r="BG444"/>
      <c r="BH444"/>
      <c r="BI444"/>
      <c r="BJ444"/>
      <c r="BK444"/>
      <c r="BL444"/>
      <c r="BM444"/>
      <c r="BN444"/>
      <c r="BO444"/>
      <c r="BP444"/>
      <c r="BQ444"/>
      <c r="BR444"/>
      <c r="BS444"/>
      <c r="BT444"/>
      <c r="BU444"/>
      <c r="BV444"/>
      <c r="BW444"/>
      <c r="BX444"/>
      <c r="BY444"/>
      <c r="BZ444"/>
      <c r="CA444"/>
      <c r="CB444"/>
      <c r="CC444"/>
      <c r="CD444"/>
      <c r="CE444"/>
      <c r="CF444"/>
      <c r="CG444"/>
      <c r="CH444"/>
      <c r="CI444"/>
      <c r="CJ444"/>
      <c r="CK444"/>
      <c r="CL444"/>
      <c r="CN444"/>
    </row>
    <row r="445" spans="7:92" x14ac:dyDescent="0.4">
      <c r="G445"/>
      <c r="I445"/>
      <c r="J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c r="BA445"/>
      <c r="BB445"/>
      <c r="BC445"/>
      <c r="BD445"/>
      <c r="BE445"/>
      <c r="BF445"/>
      <c r="BG445"/>
      <c r="BH445"/>
      <c r="BI445"/>
      <c r="BJ445"/>
      <c r="BK445"/>
      <c r="BL445"/>
      <c r="BM445"/>
      <c r="BN445"/>
      <c r="BO445"/>
      <c r="BP445"/>
      <c r="BQ445"/>
      <c r="BR445"/>
      <c r="BS445"/>
      <c r="BT445"/>
      <c r="BU445"/>
      <c r="BV445"/>
      <c r="BW445"/>
      <c r="BX445"/>
      <c r="BY445"/>
      <c r="BZ445"/>
      <c r="CA445"/>
      <c r="CB445"/>
      <c r="CC445"/>
      <c r="CD445"/>
      <c r="CE445"/>
      <c r="CF445"/>
      <c r="CG445"/>
      <c r="CH445"/>
      <c r="CI445"/>
      <c r="CJ445"/>
      <c r="CK445"/>
      <c r="CL445"/>
      <c r="CN445"/>
    </row>
    <row r="446" spans="7:92" x14ac:dyDescent="0.4">
      <c r="G446"/>
      <c r="I446"/>
      <c r="J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c r="BA446"/>
      <c r="BB446"/>
      <c r="BC446"/>
      <c r="BD446"/>
      <c r="BE446"/>
      <c r="BF446"/>
      <c r="BG446"/>
      <c r="BH446"/>
      <c r="BI446"/>
      <c r="BJ446"/>
      <c r="BK446"/>
      <c r="BL446"/>
      <c r="BM446"/>
      <c r="BN446"/>
      <c r="BO446"/>
      <c r="BP446"/>
      <c r="BQ446"/>
      <c r="BR446"/>
      <c r="BS446"/>
      <c r="BT446"/>
      <c r="BU446"/>
      <c r="BV446"/>
      <c r="BW446"/>
      <c r="BX446"/>
      <c r="BY446"/>
      <c r="BZ446"/>
      <c r="CA446"/>
      <c r="CB446"/>
      <c r="CC446"/>
      <c r="CD446"/>
      <c r="CE446"/>
      <c r="CF446"/>
      <c r="CG446"/>
      <c r="CH446"/>
      <c r="CI446"/>
      <c r="CJ446"/>
      <c r="CK446"/>
      <c r="CL446"/>
      <c r="CN446"/>
    </row>
    <row r="447" spans="7:92" x14ac:dyDescent="0.4">
      <c r="G447"/>
      <c r="I447"/>
      <c r="J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c r="BA447"/>
      <c r="BB447"/>
      <c r="BC447"/>
      <c r="BD447"/>
      <c r="BE447"/>
      <c r="BF447"/>
      <c r="BG447"/>
      <c r="BH447"/>
      <c r="BI447"/>
      <c r="BJ447"/>
      <c r="BK447"/>
      <c r="BL447"/>
      <c r="BM447"/>
      <c r="BN447"/>
      <c r="BO447"/>
      <c r="BP447"/>
      <c r="BQ447"/>
      <c r="BR447"/>
      <c r="BS447"/>
      <c r="BT447"/>
      <c r="BU447"/>
      <c r="BV447"/>
      <c r="BW447"/>
      <c r="BX447"/>
      <c r="BY447"/>
      <c r="BZ447"/>
      <c r="CA447"/>
      <c r="CB447"/>
      <c r="CC447"/>
      <c r="CD447"/>
      <c r="CE447"/>
      <c r="CF447"/>
      <c r="CG447"/>
      <c r="CH447"/>
      <c r="CI447"/>
      <c r="CJ447"/>
      <c r="CK447"/>
      <c r="CL447"/>
      <c r="CN447"/>
    </row>
    <row r="448" spans="7:92" x14ac:dyDescent="0.4">
      <c r="G448"/>
      <c r="I448"/>
      <c r="J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c r="BA448"/>
      <c r="BB448"/>
      <c r="BC448"/>
      <c r="BD448"/>
      <c r="BE448"/>
      <c r="BF448"/>
      <c r="BG448"/>
      <c r="BH448"/>
      <c r="BI448"/>
      <c r="BJ448"/>
      <c r="BK448"/>
      <c r="BL448"/>
      <c r="BM448"/>
      <c r="BN448"/>
      <c r="BO448"/>
      <c r="BP448"/>
      <c r="BQ448"/>
      <c r="BR448"/>
      <c r="BS448"/>
      <c r="BT448"/>
      <c r="BU448"/>
      <c r="BV448"/>
      <c r="BW448"/>
      <c r="BX448"/>
      <c r="BY448"/>
      <c r="BZ448"/>
      <c r="CA448"/>
      <c r="CB448"/>
      <c r="CC448"/>
      <c r="CD448"/>
      <c r="CE448"/>
      <c r="CF448"/>
      <c r="CG448"/>
      <c r="CH448"/>
      <c r="CI448"/>
      <c r="CJ448"/>
      <c r="CK448"/>
      <c r="CL448"/>
      <c r="CN448"/>
    </row>
    <row r="449" spans="7:92" x14ac:dyDescent="0.4">
      <c r="G449"/>
      <c r="I449"/>
      <c r="J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c r="BA449"/>
      <c r="BB449"/>
      <c r="BC449"/>
      <c r="BD449"/>
      <c r="BE449"/>
      <c r="BF449"/>
      <c r="BG449"/>
      <c r="BH449"/>
      <c r="BI449"/>
      <c r="BJ449"/>
      <c r="BK449"/>
      <c r="BL449"/>
      <c r="BM449"/>
      <c r="BN449"/>
      <c r="BO449"/>
      <c r="BP449"/>
      <c r="BQ449"/>
      <c r="BR449"/>
      <c r="BS449"/>
      <c r="BT449"/>
      <c r="BU449"/>
      <c r="BV449"/>
      <c r="BW449"/>
      <c r="BX449"/>
      <c r="BY449"/>
      <c r="BZ449"/>
      <c r="CA449"/>
      <c r="CB449"/>
      <c r="CC449"/>
      <c r="CD449"/>
      <c r="CE449"/>
      <c r="CF449"/>
      <c r="CG449"/>
      <c r="CH449"/>
      <c r="CI449"/>
      <c r="CJ449"/>
      <c r="CK449"/>
      <c r="CL449"/>
      <c r="CN449"/>
    </row>
    <row r="450" spans="7:92" x14ac:dyDescent="0.4">
      <c r="G450"/>
      <c r="I450"/>
      <c r="J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c r="BA450"/>
      <c r="BB450"/>
      <c r="BC450"/>
      <c r="BD450"/>
      <c r="BE450"/>
      <c r="BF450"/>
      <c r="BG450"/>
      <c r="BH450"/>
      <c r="BI450"/>
      <c r="BJ450"/>
      <c r="BK450"/>
      <c r="BL450"/>
      <c r="BM450"/>
      <c r="BN450"/>
      <c r="BO450"/>
      <c r="BP450"/>
      <c r="BQ450"/>
      <c r="BR450"/>
      <c r="BS450"/>
      <c r="BT450"/>
      <c r="BU450"/>
      <c r="BV450"/>
      <c r="BW450"/>
      <c r="BX450"/>
      <c r="BY450"/>
      <c r="BZ450"/>
      <c r="CA450"/>
      <c r="CB450"/>
      <c r="CC450"/>
      <c r="CD450"/>
      <c r="CE450"/>
      <c r="CF450"/>
      <c r="CG450"/>
      <c r="CH450"/>
      <c r="CI450"/>
      <c r="CJ450"/>
      <c r="CK450"/>
      <c r="CL450"/>
      <c r="CN450"/>
    </row>
    <row r="451" spans="7:92" x14ac:dyDescent="0.4">
      <c r="G451"/>
      <c r="I451"/>
      <c r="J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c r="BA451"/>
      <c r="BB451"/>
      <c r="BC451"/>
      <c r="BD451"/>
      <c r="BE451"/>
      <c r="BF451"/>
      <c r="BG451"/>
      <c r="BH451"/>
      <c r="BI451"/>
      <c r="BJ451"/>
      <c r="BK451"/>
      <c r="BL451"/>
      <c r="BM451"/>
      <c r="BN451"/>
      <c r="BO451"/>
      <c r="BP451"/>
      <c r="BQ451"/>
      <c r="BR451"/>
      <c r="BS451"/>
      <c r="BT451"/>
      <c r="BU451"/>
      <c r="BV451"/>
      <c r="BW451"/>
      <c r="BX451"/>
      <c r="BY451"/>
      <c r="BZ451"/>
      <c r="CA451"/>
      <c r="CB451"/>
      <c r="CC451"/>
      <c r="CD451"/>
      <c r="CE451"/>
      <c r="CF451"/>
      <c r="CG451"/>
      <c r="CH451"/>
      <c r="CI451"/>
      <c r="CJ451"/>
      <c r="CK451"/>
      <c r="CL451"/>
      <c r="CN451"/>
    </row>
    <row r="452" spans="7:92" x14ac:dyDescent="0.4">
      <c r="G452"/>
      <c r="I452"/>
      <c r="J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c r="BA452"/>
      <c r="BB452"/>
      <c r="BC452"/>
      <c r="BD452"/>
      <c r="BE452"/>
      <c r="BF452"/>
      <c r="BG452"/>
      <c r="BH452"/>
      <c r="BI452"/>
      <c r="BJ452"/>
      <c r="BK452"/>
      <c r="BL452"/>
      <c r="BM452"/>
      <c r="BN452"/>
      <c r="BO452"/>
      <c r="BP452"/>
      <c r="BQ452"/>
      <c r="BR452"/>
      <c r="BS452"/>
      <c r="BT452"/>
      <c r="BU452"/>
      <c r="BV452"/>
      <c r="BW452"/>
      <c r="BX452"/>
      <c r="BY452"/>
      <c r="BZ452"/>
      <c r="CA452"/>
      <c r="CB452"/>
      <c r="CC452"/>
      <c r="CD452"/>
      <c r="CE452"/>
      <c r="CF452"/>
      <c r="CG452"/>
      <c r="CH452"/>
      <c r="CI452"/>
      <c r="CJ452"/>
      <c r="CK452"/>
      <c r="CL452"/>
      <c r="CN452"/>
    </row>
    <row r="453" spans="7:92" x14ac:dyDescent="0.4">
      <c r="G453"/>
      <c r="I453"/>
      <c r="J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c r="BA453"/>
      <c r="BB453"/>
      <c r="BC453"/>
      <c r="BD453"/>
      <c r="BE453"/>
      <c r="BF453"/>
      <c r="BG453"/>
      <c r="BH453"/>
      <c r="BI453"/>
      <c r="BJ453"/>
      <c r="BK453"/>
      <c r="BL453"/>
      <c r="BM453"/>
      <c r="BN453"/>
      <c r="BO453"/>
      <c r="BP453"/>
      <c r="BQ453"/>
      <c r="BR453"/>
      <c r="BS453"/>
      <c r="BT453"/>
      <c r="BU453"/>
      <c r="BV453"/>
      <c r="BW453"/>
      <c r="BX453"/>
      <c r="BY453"/>
      <c r="BZ453"/>
      <c r="CA453"/>
      <c r="CB453"/>
      <c r="CC453"/>
      <c r="CD453"/>
      <c r="CE453"/>
      <c r="CF453"/>
      <c r="CG453"/>
      <c r="CH453"/>
      <c r="CI453"/>
      <c r="CJ453"/>
      <c r="CK453"/>
      <c r="CL453"/>
      <c r="CN453"/>
    </row>
    <row r="454" spans="7:92" x14ac:dyDescent="0.4">
      <c r="G454"/>
      <c r="I454"/>
      <c r="J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c r="BA454"/>
      <c r="BB454"/>
      <c r="BC454"/>
      <c r="BD454"/>
      <c r="BE454"/>
      <c r="BF454"/>
      <c r="BG454"/>
      <c r="BH454"/>
      <c r="BI454"/>
      <c r="BJ454"/>
      <c r="BK454"/>
      <c r="BL454"/>
      <c r="BM454"/>
      <c r="BN454"/>
      <c r="BO454"/>
      <c r="BP454"/>
      <c r="BQ454"/>
      <c r="BR454"/>
      <c r="BS454"/>
      <c r="BT454"/>
      <c r="BU454"/>
      <c r="BV454"/>
      <c r="BW454"/>
      <c r="BX454"/>
      <c r="BY454"/>
      <c r="BZ454"/>
      <c r="CA454"/>
      <c r="CB454"/>
      <c r="CC454"/>
      <c r="CD454"/>
      <c r="CE454"/>
      <c r="CF454"/>
      <c r="CG454"/>
      <c r="CH454"/>
      <c r="CI454"/>
      <c r="CJ454"/>
      <c r="CK454"/>
      <c r="CL454"/>
      <c r="CN454"/>
    </row>
    <row r="455" spans="7:92" x14ac:dyDescent="0.4">
      <c r="G455"/>
      <c r="I455"/>
      <c r="J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c r="BA455"/>
      <c r="BB455"/>
      <c r="BC455"/>
      <c r="BD455"/>
      <c r="BE455"/>
      <c r="BF455"/>
      <c r="BG455"/>
      <c r="BH455"/>
      <c r="BI455"/>
      <c r="BJ455"/>
      <c r="BK455"/>
      <c r="BL455"/>
      <c r="BM455"/>
      <c r="BN455"/>
      <c r="BO455"/>
      <c r="BP455"/>
      <c r="BQ455"/>
      <c r="BR455"/>
      <c r="BS455"/>
      <c r="BT455"/>
      <c r="BU455"/>
      <c r="BV455"/>
      <c r="BW455"/>
      <c r="BX455"/>
      <c r="BY455"/>
      <c r="BZ455"/>
      <c r="CA455"/>
      <c r="CB455"/>
      <c r="CC455"/>
      <c r="CD455"/>
      <c r="CE455"/>
      <c r="CF455"/>
      <c r="CG455"/>
      <c r="CH455"/>
      <c r="CI455"/>
      <c r="CJ455"/>
      <c r="CK455"/>
      <c r="CL455"/>
      <c r="CN455"/>
    </row>
    <row r="456" spans="7:92" x14ac:dyDescent="0.4">
      <c r="G456"/>
      <c r="I456"/>
      <c r="J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c r="BD456"/>
      <c r="BE456"/>
      <c r="BF456"/>
      <c r="BG456"/>
      <c r="BH456"/>
      <c r="BI456"/>
      <c r="BJ456"/>
      <c r="BK456"/>
      <c r="BL456"/>
      <c r="BM456"/>
      <c r="BN456"/>
      <c r="BO456"/>
      <c r="BP456"/>
      <c r="BQ456"/>
      <c r="BR456"/>
      <c r="BS456"/>
      <c r="BT456"/>
      <c r="BU456"/>
      <c r="BV456"/>
      <c r="BW456"/>
      <c r="BX456"/>
      <c r="BY456"/>
      <c r="BZ456"/>
      <c r="CA456"/>
      <c r="CB456"/>
      <c r="CC456"/>
      <c r="CD456"/>
      <c r="CE456"/>
      <c r="CF456"/>
      <c r="CG456"/>
      <c r="CH456"/>
      <c r="CI456"/>
      <c r="CJ456"/>
      <c r="CK456"/>
      <c r="CL456"/>
      <c r="CN456"/>
    </row>
    <row r="457" spans="7:92" x14ac:dyDescent="0.4">
      <c r="G457"/>
      <c r="I457"/>
      <c r="J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c r="BA457"/>
      <c r="BB457"/>
      <c r="BC457"/>
      <c r="BD457"/>
      <c r="BE457"/>
      <c r="BF457"/>
      <c r="BG457"/>
      <c r="BH457"/>
      <c r="BI457"/>
      <c r="BJ457"/>
      <c r="BK457"/>
      <c r="BL457"/>
      <c r="BM457"/>
      <c r="BN457"/>
      <c r="BO457"/>
      <c r="BP457"/>
      <c r="BQ457"/>
      <c r="BR457"/>
      <c r="BS457"/>
      <c r="BT457"/>
      <c r="BU457"/>
      <c r="BV457"/>
      <c r="BW457"/>
      <c r="BX457"/>
      <c r="BY457"/>
      <c r="BZ457"/>
      <c r="CA457"/>
      <c r="CB457"/>
      <c r="CC457"/>
      <c r="CD457"/>
      <c r="CE457"/>
      <c r="CF457"/>
      <c r="CG457"/>
      <c r="CH457"/>
      <c r="CI457"/>
      <c r="CJ457"/>
      <c r="CK457"/>
      <c r="CL457"/>
      <c r="CN457"/>
    </row>
    <row r="458" spans="7:92" x14ac:dyDescent="0.4">
      <c r="G458"/>
      <c r="I458"/>
      <c r="J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c r="BA458"/>
      <c r="BB458"/>
      <c r="BC458"/>
      <c r="BD458"/>
      <c r="BE458"/>
      <c r="BF458"/>
      <c r="BG458"/>
      <c r="BH458"/>
      <c r="BI458"/>
      <c r="BJ458"/>
      <c r="BK458"/>
      <c r="BL458"/>
      <c r="BM458"/>
      <c r="BN458"/>
      <c r="BO458"/>
      <c r="BP458"/>
      <c r="BQ458"/>
      <c r="BR458"/>
      <c r="BS458"/>
      <c r="BT458"/>
      <c r="BU458"/>
      <c r="BV458"/>
      <c r="BW458"/>
      <c r="BX458"/>
      <c r="BY458"/>
      <c r="BZ458"/>
      <c r="CA458"/>
      <c r="CB458"/>
      <c r="CC458"/>
      <c r="CD458"/>
      <c r="CE458"/>
      <c r="CF458"/>
      <c r="CG458"/>
      <c r="CH458"/>
      <c r="CI458"/>
      <c r="CJ458"/>
      <c r="CK458"/>
      <c r="CL458"/>
      <c r="CN458"/>
    </row>
    <row r="459" spans="7:92" x14ac:dyDescent="0.4">
      <c r="G459"/>
      <c r="I459"/>
      <c r="J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c r="BA459"/>
      <c r="BB459"/>
      <c r="BC459"/>
      <c r="BD459"/>
      <c r="BE459"/>
      <c r="BF459"/>
      <c r="BG459"/>
      <c r="BH459"/>
      <c r="BI459"/>
      <c r="BJ459"/>
      <c r="BK459"/>
      <c r="BL459"/>
      <c r="BM459"/>
      <c r="BN459"/>
      <c r="BO459"/>
      <c r="BP459"/>
      <c r="BQ459"/>
      <c r="BR459"/>
      <c r="BS459"/>
      <c r="BT459"/>
      <c r="BU459"/>
      <c r="BV459"/>
      <c r="BW459"/>
      <c r="BX459"/>
      <c r="BY459"/>
      <c r="BZ459"/>
      <c r="CA459"/>
      <c r="CB459"/>
      <c r="CC459"/>
      <c r="CD459"/>
      <c r="CE459"/>
      <c r="CF459"/>
      <c r="CG459"/>
      <c r="CH459"/>
      <c r="CI459"/>
      <c r="CJ459"/>
      <c r="CK459"/>
      <c r="CL459"/>
      <c r="CN459"/>
    </row>
    <row r="460" spans="7:92" x14ac:dyDescent="0.4">
      <c r="G460"/>
      <c r="I460"/>
      <c r="J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c r="BA460"/>
      <c r="BB460"/>
      <c r="BC460"/>
      <c r="BD460"/>
      <c r="BE460"/>
      <c r="BF460"/>
      <c r="BG460"/>
      <c r="BH460"/>
      <c r="BI460"/>
      <c r="BJ460"/>
      <c r="BK460"/>
      <c r="BL460"/>
      <c r="BM460"/>
      <c r="BN460"/>
      <c r="BO460"/>
      <c r="BP460"/>
      <c r="BQ460"/>
      <c r="BR460"/>
      <c r="BS460"/>
      <c r="BT460"/>
      <c r="BU460"/>
      <c r="BV460"/>
      <c r="BW460"/>
      <c r="BX460"/>
      <c r="BY460"/>
      <c r="BZ460"/>
      <c r="CA460"/>
      <c r="CB460"/>
      <c r="CC460"/>
      <c r="CD460"/>
      <c r="CE460"/>
      <c r="CF460"/>
      <c r="CG460"/>
      <c r="CH460"/>
      <c r="CI460"/>
      <c r="CJ460"/>
      <c r="CK460"/>
      <c r="CL460"/>
      <c r="CN460"/>
    </row>
    <row r="461" spans="7:92" collapsed="1" x14ac:dyDescent="0.4">
      <c r="G461"/>
      <c r="I461"/>
      <c r="J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c r="BA461"/>
      <c r="BB461"/>
      <c r="BC461"/>
      <c r="BD461"/>
      <c r="BE461"/>
      <c r="BF461"/>
      <c r="BG461"/>
      <c r="BH461"/>
      <c r="BI461"/>
      <c r="BJ461"/>
      <c r="BK461"/>
      <c r="BL461"/>
      <c r="BM461"/>
      <c r="BN461"/>
      <c r="BO461"/>
      <c r="BP461"/>
      <c r="BQ461"/>
      <c r="BR461"/>
      <c r="BS461"/>
      <c r="BT461"/>
      <c r="BU461"/>
      <c r="BV461"/>
      <c r="BW461"/>
      <c r="BX461"/>
      <c r="BY461"/>
      <c r="BZ461"/>
      <c r="CA461"/>
      <c r="CB461"/>
      <c r="CC461"/>
      <c r="CD461"/>
      <c r="CE461"/>
      <c r="CF461"/>
      <c r="CG461"/>
      <c r="CH461"/>
      <c r="CI461"/>
      <c r="CJ461"/>
      <c r="CK461"/>
      <c r="CL461"/>
      <c r="CN461"/>
    </row>
    <row r="462" spans="7:92" x14ac:dyDescent="0.4">
      <c r="G462"/>
      <c r="I462"/>
      <c r="J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c r="BA462"/>
      <c r="BB462"/>
      <c r="BC462"/>
      <c r="BD462"/>
      <c r="BE462"/>
      <c r="BF462"/>
      <c r="BG462"/>
      <c r="BH462"/>
      <c r="BI462"/>
      <c r="BJ462"/>
      <c r="BK462"/>
      <c r="BL462"/>
      <c r="BM462"/>
      <c r="BN462"/>
      <c r="BO462"/>
      <c r="BP462"/>
      <c r="BQ462"/>
      <c r="BR462"/>
      <c r="BS462"/>
      <c r="BT462"/>
      <c r="BU462"/>
      <c r="BV462"/>
      <c r="BW462"/>
      <c r="BX462"/>
      <c r="BY462"/>
      <c r="BZ462"/>
      <c r="CA462"/>
      <c r="CB462"/>
      <c r="CC462"/>
      <c r="CD462"/>
      <c r="CE462"/>
      <c r="CF462"/>
      <c r="CG462"/>
      <c r="CH462"/>
      <c r="CI462"/>
      <c r="CJ462"/>
      <c r="CK462"/>
      <c r="CL462"/>
      <c r="CN462"/>
    </row>
    <row r="463" spans="7:92" x14ac:dyDescent="0.4">
      <c r="G463"/>
      <c r="I463"/>
      <c r="J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c r="BA463"/>
      <c r="BB463"/>
      <c r="BC463"/>
      <c r="BD463"/>
      <c r="BE463"/>
      <c r="BF463"/>
      <c r="BG463"/>
      <c r="BH463"/>
      <c r="BI463"/>
      <c r="BJ463"/>
      <c r="BK463"/>
      <c r="BL463"/>
      <c r="BM463"/>
      <c r="BN463"/>
      <c r="BO463"/>
      <c r="BP463"/>
      <c r="BQ463"/>
      <c r="BR463"/>
      <c r="BS463"/>
      <c r="BT463"/>
      <c r="BU463"/>
      <c r="BV463"/>
      <c r="BW463"/>
      <c r="BX463"/>
      <c r="BY463"/>
      <c r="BZ463"/>
      <c r="CA463"/>
      <c r="CB463"/>
      <c r="CC463"/>
      <c r="CD463"/>
      <c r="CE463"/>
      <c r="CF463"/>
      <c r="CG463"/>
      <c r="CH463"/>
      <c r="CI463"/>
      <c r="CJ463"/>
      <c r="CK463"/>
      <c r="CL463"/>
      <c r="CN463"/>
    </row>
    <row r="464" spans="7:92" x14ac:dyDescent="0.4">
      <c r="G464"/>
      <c r="I464"/>
      <c r="J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c r="BA464"/>
      <c r="BB464"/>
      <c r="BC464"/>
      <c r="BD464"/>
      <c r="BE464"/>
      <c r="BF464"/>
      <c r="BG464"/>
      <c r="BH464"/>
      <c r="BI464"/>
      <c r="BJ464"/>
      <c r="BK464"/>
      <c r="BL464"/>
      <c r="BM464"/>
      <c r="BN464"/>
      <c r="BO464"/>
      <c r="BP464"/>
      <c r="BQ464"/>
      <c r="BR464"/>
      <c r="BS464"/>
      <c r="BT464"/>
      <c r="BU464"/>
      <c r="BV464"/>
      <c r="BW464"/>
      <c r="BX464"/>
      <c r="BY464"/>
      <c r="BZ464"/>
      <c r="CA464"/>
      <c r="CB464"/>
      <c r="CC464"/>
      <c r="CD464"/>
      <c r="CE464"/>
      <c r="CF464"/>
      <c r="CG464"/>
      <c r="CH464"/>
      <c r="CI464"/>
      <c r="CJ464"/>
      <c r="CK464"/>
      <c r="CL464"/>
      <c r="CN464"/>
    </row>
    <row r="465" spans="7:92" x14ac:dyDescent="0.4">
      <c r="G465"/>
      <c r="I465"/>
      <c r="J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c r="BA465"/>
      <c r="BB465"/>
      <c r="BC465"/>
      <c r="BD465"/>
      <c r="BE465"/>
      <c r="BF465"/>
      <c r="BG465"/>
      <c r="BH465"/>
      <c r="BI465"/>
      <c r="BJ465"/>
      <c r="BK465"/>
      <c r="BL465"/>
      <c r="BM465"/>
      <c r="BN465"/>
      <c r="BO465"/>
      <c r="BP465"/>
      <c r="BQ465"/>
      <c r="BR465"/>
      <c r="BS465"/>
      <c r="BT465"/>
      <c r="BU465"/>
      <c r="BV465"/>
      <c r="BW465"/>
      <c r="BX465"/>
      <c r="BY465"/>
      <c r="BZ465"/>
      <c r="CA465"/>
      <c r="CB465"/>
      <c r="CC465"/>
      <c r="CD465"/>
      <c r="CE465"/>
      <c r="CF465"/>
      <c r="CG465"/>
      <c r="CH465"/>
      <c r="CI465"/>
      <c r="CJ465"/>
      <c r="CK465"/>
      <c r="CL465"/>
      <c r="CN465"/>
    </row>
    <row r="466" spans="7:92" x14ac:dyDescent="0.4">
      <c r="G466"/>
      <c r="I466"/>
      <c r="J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c r="BA466"/>
      <c r="BB466"/>
      <c r="BC466"/>
      <c r="BD466"/>
      <c r="BE466"/>
      <c r="BF466"/>
      <c r="BG466"/>
      <c r="BH466"/>
      <c r="BI466"/>
      <c r="BJ466"/>
      <c r="BK466"/>
      <c r="BL466"/>
      <c r="BM466"/>
      <c r="BN466"/>
      <c r="BO466"/>
      <c r="BP466"/>
      <c r="BQ466"/>
      <c r="BR466"/>
      <c r="BS466"/>
      <c r="BT466"/>
      <c r="BU466"/>
      <c r="BV466"/>
      <c r="BW466"/>
      <c r="BX466"/>
      <c r="BY466"/>
      <c r="BZ466"/>
      <c r="CA466"/>
      <c r="CB466"/>
      <c r="CC466"/>
      <c r="CD466"/>
      <c r="CE466"/>
      <c r="CF466"/>
      <c r="CG466"/>
      <c r="CH466"/>
      <c r="CI466"/>
      <c r="CJ466"/>
      <c r="CK466"/>
      <c r="CL466"/>
      <c r="CN466"/>
    </row>
    <row r="467" spans="7:92" x14ac:dyDescent="0.4">
      <c r="G467"/>
      <c r="I467"/>
      <c r="J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c r="BZ467"/>
      <c r="CA467"/>
      <c r="CB467"/>
      <c r="CC467"/>
      <c r="CD467"/>
      <c r="CE467"/>
      <c r="CF467"/>
      <c r="CG467"/>
      <c r="CH467"/>
      <c r="CI467"/>
      <c r="CJ467"/>
      <c r="CK467"/>
      <c r="CL467"/>
      <c r="CN467"/>
    </row>
    <row r="468" spans="7:92" x14ac:dyDescent="0.4">
      <c r="G468"/>
      <c r="I468"/>
      <c r="J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c r="BZ468"/>
      <c r="CA468"/>
      <c r="CB468"/>
      <c r="CC468"/>
      <c r="CD468"/>
      <c r="CE468"/>
      <c r="CF468"/>
      <c r="CG468"/>
      <c r="CH468"/>
      <c r="CI468"/>
      <c r="CJ468"/>
      <c r="CK468"/>
      <c r="CL468"/>
      <c r="CN468"/>
    </row>
    <row r="469" spans="7:92" x14ac:dyDescent="0.4">
      <c r="G469"/>
      <c r="I469"/>
      <c r="J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c r="BZ469"/>
      <c r="CA469"/>
      <c r="CB469"/>
      <c r="CC469"/>
      <c r="CD469"/>
      <c r="CE469"/>
      <c r="CF469"/>
      <c r="CG469"/>
      <c r="CH469"/>
      <c r="CI469"/>
      <c r="CJ469"/>
      <c r="CK469"/>
      <c r="CL469"/>
      <c r="CN469"/>
    </row>
    <row r="470" spans="7:92" x14ac:dyDescent="0.4">
      <c r="G470"/>
      <c r="I470"/>
      <c r="J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c r="BZ470"/>
      <c r="CA470"/>
      <c r="CB470"/>
      <c r="CC470"/>
      <c r="CD470"/>
      <c r="CE470"/>
      <c r="CF470"/>
      <c r="CG470"/>
      <c r="CH470"/>
      <c r="CI470"/>
      <c r="CJ470"/>
      <c r="CK470"/>
      <c r="CL470"/>
      <c r="CN470"/>
    </row>
    <row r="471" spans="7:92" x14ac:dyDescent="0.4">
      <c r="G471"/>
      <c r="I471"/>
      <c r="J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c r="BZ471"/>
      <c r="CA471"/>
      <c r="CB471"/>
      <c r="CC471"/>
      <c r="CD471"/>
      <c r="CE471"/>
      <c r="CF471"/>
      <c r="CG471"/>
      <c r="CH471"/>
      <c r="CI471"/>
      <c r="CJ471"/>
      <c r="CK471"/>
      <c r="CL471"/>
      <c r="CN471"/>
    </row>
    <row r="472" spans="7:92" x14ac:dyDescent="0.4">
      <c r="G472"/>
      <c r="I472"/>
      <c r="J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c r="BZ472"/>
      <c r="CA472"/>
      <c r="CB472"/>
      <c r="CC472"/>
      <c r="CD472"/>
      <c r="CE472"/>
      <c r="CF472"/>
      <c r="CG472"/>
      <c r="CH472"/>
      <c r="CI472"/>
      <c r="CJ472"/>
      <c r="CK472"/>
      <c r="CL472"/>
      <c r="CN472"/>
    </row>
    <row r="473" spans="7:92" x14ac:dyDescent="0.4">
      <c r="G473"/>
      <c r="I473"/>
      <c r="J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c r="BZ473"/>
      <c r="CA473"/>
      <c r="CB473"/>
      <c r="CC473"/>
      <c r="CD473"/>
      <c r="CE473"/>
      <c r="CF473"/>
      <c r="CG473"/>
      <c r="CH473"/>
      <c r="CI473"/>
      <c r="CJ473"/>
      <c r="CK473"/>
      <c r="CL473"/>
      <c r="CN473"/>
    </row>
    <row r="474" spans="7:92" x14ac:dyDescent="0.4">
      <c r="G474"/>
      <c r="I474"/>
      <c r="J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c r="BZ474"/>
      <c r="CA474"/>
      <c r="CB474"/>
      <c r="CC474"/>
      <c r="CD474"/>
      <c r="CE474"/>
      <c r="CF474"/>
      <c r="CG474"/>
      <c r="CH474"/>
      <c r="CI474"/>
      <c r="CJ474"/>
      <c r="CK474"/>
      <c r="CL474"/>
      <c r="CN474"/>
    </row>
    <row r="475" spans="7:92" x14ac:dyDescent="0.4">
      <c r="G475"/>
      <c r="I475"/>
      <c r="J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c r="BZ475"/>
      <c r="CA475"/>
      <c r="CB475"/>
      <c r="CC475"/>
      <c r="CD475"/>
      <c r="CE475"/>
      <c r="CF475"/>
      <c r="CG475"/>
      <c r="CH475"/>
      <c r="CI475"/>
      <c r="CJ475"/>
      <c r="CK475"/>
      <c r="CL475"/>
      <c r="CN475"/>
    </row>
    <row r="476" spans="7:92" x14ac:dyDescent="0.4">
      <c r="G476"/>
      <c r="I476"/>
      <c r="J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c r="BZ476"/>
      <c r="CA476"/>
      <c r="CB476"/>
      <c r="CC476"/>
      <c r="CD476"/>
      <c r="CE476"/>
      <c r="CF476"/>
      <c r="CG476"/>
      <c r="CH476"/>
      <c r="CI476"/>
      <c r="CJ476"/>
      <c r="CK476"/>
      <c r="CL476"/>
      <c r="CN476"/>
    </row>
    <row r="477" spans="7:92" x14ac:dyDescent="0.4">
      <c r="G477"/>
      <c r="I477"/>
      <c r="J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c r="BZ477"/>
      <c r="CA477"/>
      <c r="CB477"/>
      <c r="CC477"/>
      <c r="CD477"/>
      <c r="CE477"/>
      <c r="CF477"/>
      <c r="CG477"/>
      <c r="CH477"/>
      <c r="CI477"/>
      <c r="CJ477"/>
      <c r="CK477"/>
      <c r="CL477"/>
      <c r="CN477"/>
    </row>
    <row r="478" spans="7:92" x14ac:dyDescent="0.4">
      <c r="G478"/>
      <c r="I478"/>
      <c r="J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c r="BZ478"/>
      <c r="CA478"/>
      <c r="CB478"/>
      <c r="CC478"/>
      <c r="CD478"/>
      <c r="CE478"/>
      <c r="CF478"/>
      <c r="CG478"/>
      <c r="CH478"/>
      <c r="CI478"/>
      <c r="CJ478"/>
      <c r="CK478"/>
      <c r="CL478"/>
      <c r="CN478"/>
    </row>
    <row r="479" spans="7:92" x14ac:dyDescent="0.4">
      <c r="G479"/>
      <c r="I479"/>
      <c r="J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c r="BZ479"/>
      <c r="CA479"/>
      <c r="CB479"/>
      <c r="CC479"/>
      <c r="CD479"/>
      <c r="CE479"/>
      <c r="CF479"/>
      <c r="CG479"/>
      <c r="CH479"/>
      <c r="CI479"/>
      <c r="CJ479"/>
      <c r="CK479"/>
      <c r="CL479"/>
      <c r="CN479"/>
    </row>
    <row r="480" spans="7:92" x14ac:dyDescent="0.4">
      <c r="G480"/>
      <c r="I480"/>
      <c r="J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c r="BZ480"/>
      <c r="CA480"/>
      <c r="CB480"/>
      <c r="CC480"/>
      <c r="CD480"/>
      <c r="CE480"/>
      <c r="CF480"/>
      <c r="CG480"/>
      <c r="CH480"/>
      <c r="CI480"/>
      <c r="CJ480"/>
      <c r="CK480"/>
      <c r="CL480"/>
      <c r="CN480"/>
    </row>
    <row r="481" spans="7:92" x14ac:dyDescent="0.4">
      <c r="G481"/>
      <c r="I481"/>
      <c r="J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c r="BZ481"/>
      <c r="CA481"/>
      <c r="CB481"/>
      <c r="CC481"/>
      <c r="CD481"/>
      <c r="CE481"/>
      <c r="CF481"/>
      <c r="CG481"/>
      <c r="CH481"/>
      <c r="CI481"/>
      <c r="CJ481"/>
      <c r="CK481"/>
      <c r="CL481"/>
      <c r="CN481"/>
    </row>
    <row r="482" spans="7:92" x14ac:dyDescent="0.4">
      <c r="G482"/>
      <c r="I482"/>
      <c r="J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c r="BZ482"/>
      <c r="CA482"/>
      <c r="CB482"/>
      <c r="CC482"/>
      <c r="CD482"/>
      <c r="CE482"/>
      <c r="CF482"/>
      <c r="CG482"/>
      <c r="CH482"/>
      <c r="CI482"/>
      <c r="CJ482"/>
      <c r="CK482"/>
      <c r="CL482"/>
      <c r="CN482"/>
    </row>
    <row r="483" spans="7:92" x14ac:dyDescent="0.4">
      <c r="G483"/>
      <c r="I483"/>
      <c r="J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c r="BZ483"/>
      <c r="CA483"/>
      <c r="CB483"/>
      <c r="CC483"/>
      <c r="CD483"/>
      <c r="CE483"/>
      <c r="CF483"/>
      <c r="CG483"/>
      <c r="CH483"/>
      <c r="CI483"/>
      <c r="CJ483"/>
      <c r="CK483"/>
      <c r="CL483"/>
      <c r="CN483"/>
    </row>
    <row r="484" spans="7:92" x14ac:dyDescent="0.4">
      <c r="G484"/>
      <c r="I484"/>
      <c r="J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c r="BZ484"/>
      <c r="CA484"/>
      <c r="CB484"/>
      <c r="CC484"/>
      <c r="CD484"/>
      <c r="CE484"/>
      <c r="CF484"/>
      <c r="CG484"/>
      <c r="CH484"/>
      <c r="CI484"/>
      <c r="CJ484"/>
      <c r="CK484"/>
      <c r="CL484"/>
      <c r="CN484"/>
    </row>
    <row r="485" spans="7:92" x14ac:dyDescent="0.4">
      <c r="G485"/>
      <c r="I485"/>
      <c r="J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c r="BZ485"/>
      <c r="CA485"/>
      <c r="CB485"/>
      <c r="CC485"/>
      <c r="CD485"/>
      <c r="CE485"/>
      <c r="CF485"/>
      <c r="CG485"/>
      <c r="CH485"/>
      <c r="CI485"/>
      <c r="CJ485"/>
      <c r="CK485"/>
      <c r="CL485"/>
      <c r="CN485"/>
    </row>
    <row r="486" spans="7:92" x14ac:dyDescent="0.4">
      <c r="G486"/>
      <c r="I486"/>
      <c r="J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c r="BZ486"/>
      <c r="CA486"/>
      <c r="CB486"/>
      <c r="CC486"/>
      <c r="CD486"/>
      <c r="CE486"/>
      <c r="CF486"/>
      <c r="CG486"/>
      <c r="CH486"/>
      <c r="CI486"/>
      <c r="CJ486"/>
      <c r="CK486"/>
      <c r="CL486"/>
      <c r="CN486"/>
    </row>
    <row r="487" spans="7:92" x14ac:dyDescent="0.4">
      <c r="G487"/>
      <c r="I487"/>
      <c r="J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c r="BZ487"/>
      <c r="CA487"/>
      <c r="CB487"/>
      <c r="CC487"/>
      <c r="CD487"/>
      <c r="CE487"/>
      <c r="CF487"/>
      <c r="CG487"/>
      <c r="CH487"/>
      <c r="CI487"/>
      <c r="CJ487"/>
      <c r="CK487"/>
      <c r="CL487"/>
      <c r="CN487"/>
    </row>
    <row r="488" spans="7:92" x14ac:dyDescent="0.4">
      <c r="G488"/>
      <c r="I488"/>
      <c r="J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c r="BZ488"/>
      <c r="CA488"/>
      <c r="CB488"/>
      <c r="CC488"/>
      <c r="CD488"/>
      <c r="CE488"/>
      <c r="CF488"/>
      <c r="CG488"/>
      <c r="CH488"/>
      <c r="CI488"/>
      <c r="CJ488"/>
      <c r="CK488"/>
      <c r="CL488"/>
      <c r="CN488"/>
    </row>
    <row r="489" spans="7:92" x14ac:dyDescent="0.4">
      <c r="G489"/>
      <c r="I489"/>
      <c r="J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c r="BZ489"/>
      <c r="CA489"/>
      <c r="CB489"/>
      <c r="CC489"/>
      <c r="CD489"/>
      <c r="CE489"/>
      <c r="CF489"/>
      <c r="CG489"/>
      <c r="CH489"/>
      <c r="CI489"/>
      <c r="CJ489"/>
      <c r="CK489"/>
      <c r="CL489"/>
      <c r="CN489"/>
    </row>
    <row r="490" spans="7:92" x14ac:dyDescent="0.4">
      <c r="G490"/>
      <c r="I490"/>
      <c r="J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c r="BZ490"/>
      <c r="CA490"/>
      <c r="CB490"/>
      <c r="CC490"/>
      <c r="CD490"/>
      <c r="CE490"/>
      <c r="CF490"/>
      <c r="CG490"/>
      <c r="CH490"/>
      <c r="CI490"/>
      <c r="CJ490"/>
      <c r="CK490"/>
      <c r="CL490"/>
      <c r="CN490"/>
    </row>
    <row r="491" spans="7:92" x14ac:dyDescent="0.4">
      <c r="G491"/>
      <c r="I491"/>
      <c r="J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c r="BZ491"/>
      <c r="CA491"/>
      <c r="CB491"/>
      <c r="CC491"/>
      <c r="CD491"/>
      <c r="CE491"/>
      <c r="CF491"/>
      <c r="CG491"/>
      <c r="CH491"/>
      <c r="CI491"/>
      <c r="CJ491"/>
      <c r="CK491"/>
      <c r="CL491"/>
      <c r="CN491"/>
    </row>
    <row r="492" spans="7:92" x14ac:dyDescent="0.4">
      <c r="G492"/>
      <c r="I492"/>
      <c r="J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c r="BZ492"/>
      <c r="CA492"/>
      <c r="CB492"/>
      <c r="CC492"/>
      <c r="CD492"/>
      <c r="CE492"/>
      <c r="CF492"/>
      <c r="CG492"/>
      <c r="CH492"/>
      <c r="CI492"/>
      <c r="CJ492"/>
      <c r="CK492"/>
      <c r="CL492"/>
      <c r="CN492"/>
    </row>
    <row r="493" spans="7:92" collapsed="1" x14ac:dyDescent="0.4">
      <c r="G493"/>
      <c r="I493"/>
      <c r="J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c r="BZ493"/>
      <c r="CA493"/>
      <c r="CB493"/>
      <c r="CC493"/>
      <c r="CD493"/>
      <c r="CE493"/>
      <c r="CF493"/>
      <c r="CG493"/>
      <c r="CH493"/>
      <c r="CI493"/>
      <c r="CJ493"/>
      <c r="CK493"/>
      <c r="CL493"/>
      <c r="CN493"/>
    </row>
    <row r="494" spans="7:92" x14ac:dyDescent="0.4">
      <c r="G494"/>
      <c r="I494"/>
      <c r="J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c r="BZ494"/>
      <c r="CA494"/>
      <c r="CB494"/>
      <c r="CC494"/>
      <c r="CD494"/>
      <c r="CE494"/>
      <c r="CF494"/>
      <c r="CG494"/>
      <c r="CH494"/>
      <c r="CI494"/>
      <c r="CJ494"/>
      <c r="CK494"/>
      <c r="CL494"/>
      <c r="CN494"/>
    </row>
    <row r="495" spans="7:92" x14ac:dyDescent="0.4">
      <c r="G495"/>
      <c r="I495"/>
      <c r="J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c r="BZ495"/>
      <c r="CA495"/>
      <c r="CB495"/>
      <c r="CC495"/>
      <c r="CD495"/>
      <c r="CE495"/>
      <c r="CF495"/>
      <c r="CG495"/>
      <c r="CH495"/>
      <c r="CI495"/>
      <c r="CJ495"/>
      <c r="CK495"/>
      <c r="CL495"/>
      <c r="CN495"/>
    </row>
    <row r="496" spans="7:92" x14ac:dyDescent="0.4">
      <c r="G496"/>
      <c r="I496"/>
      <c r="J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c r="BZ496"/>
      <c r="CA496"/>
      <c r="CB496"/>
      <c r="CC496"/>
      <c r="CD496"/>
      <c r="CE496"/>
      <c r="CF496"/>
      <c r="CG496"/>
      <c r="CH496"/>
      <c r="CI496"/>
      <c r="CJ496"/>
      <c r="CK496"/>
      <c r="CL496"/>
      <c r="CN496"/>
    </row>
    <row r="497" spans="7:92" x14ac:dyDescent="0.4">
      <c r="G497"/>
      <c r="I497"/>
      <c r="J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c r="BA497"/>
      <c r="BB497"/>
      <c r="BC497"/>
      <c r="BD497"/>
      <c r="BE497"/>
      <c r="BF497"/>
      <c r="BG497"/>
      <c r="BH497"/>
      <c r="BI497"/>
      <c r="BJ497"/>
      <c r="BK497"/>
      <c r="BL497"/>
      <c r="BM497"/>
      <c r="BN497"/>
      <c r="BO497"/>
      <c r="BP497"/>
      <c r="BQ497"/>
      <c r="BR497"/>
      <c r="BS497"/>
      <c r="BT497"/>
      <c r="BU497"/>
      <c r="BV497"/>
      <c r="BW497"/>
      <c r="BX497"/>
      <c r="BY497"/>
      <c r="BZ497"/>
      <c r="CA497"/>
      <c r="CB497"/>
      <c r="CC497"/>
      <c r="CD497"/>
      <c r="CE497"/>
      <c r="CF497"/>
      <c r="CG497"/>
      <c r="CH497"/>
      <c r="CI497"/>
      <c r="CJ497"/>
      <c r="CK497"/>
      <c r="CL497"/>
      <c r="CN497"/>
    </row>
    <row r="498" spans="7:92" x14ac:dyDescent="0.4">
      <c r="G498"/>
      <c r="I498"/>
      <c r="J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c r="BA498"/>
      <c r="BB498"/>
      <c r="BC498"/>
      <c r="BD498"/>
      <c r="BE498"/>
      <c r="BF498"/>
      <c r="BG498"/>
      <c r="BH498"/>
      <c r="BI498"/>
      <c r="BJ498"/>
      <c r="BK498"/>
      <c r="BL498"/>
      <c r="BM498"/>
      <c r="BN498"/>
      <c r="BO498"/>
      <c r="BP498"/>
      <c r="BQ498"/>
      <c r="BR498"/>
      <c r="BS498"/>
      <c r="BT498"/>
      <c r="BU498"/>
      <c r="BV498"/>
      <c r="BW498"/>
      <c r="BX498"/>
      <c r="BY498"/>
      <c r="BZ498"/>
      <c r="CA498"/>
      <c r="CB498"/>
      <c r="CC498"/>
      <c r="CD498"/>
      <c r="CE498"/>
      <c r="CF498"/>
      <c r="CG498"/>
      <c r="CH498"/>
      <c r="CI498"/>
      <c r="CJ498"/>
      <c r="CK498"/>
      <c r="CL498"/>
      <c r="CN498"/>
    </row>
    <row r="499" spans="7:92" x14ac:dyDescent="0.4">
      <c r="G499"/>
      <c r="I499"/>
      <c r="J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c r="BA499"/>
      <c r="BB499"/>
      <c r="BC499"/>
      <c r="BD499"/>
      <c r="BE499"/>
      <c r="BF499"/>
      <c r="BG499"/>
      <c r="BH499"/>
      <c r="BI499"/>
      <c r="BJ499"/>
      <c r="BK499"/>
      <c r="BL499"/>
      <c r="BM499"/>
      <c r="BN499"/>
      <c r="BO499"/>
      <c r="BP499"/>
      <c r="BQ499"/>
      <c r="BR499"/>
      <c r="BS499"/>
      <c r="BT499"/>
      <c r="BU499"/>
      <c r="BV499"/>
      <c r="BW499"/>
      <c r="BX499"/>
      <c r="BY499"/>
      <c r="BZ499"/>
      <c r="CA499"/>
      <c r="CB499"/>
      <c r="CC499"/>
      <c r="CD499"/>
      <c r="CE499"/>
      <c r="CF499"/>
      <c r="CG499"/>
      <c r="CH499"/>
      <c r="CI499"/>
      <c r="CJ499"/>
      <c r="CK499"/>
      <c r="CL499"/>
      <c r="CN499"/>
    </row>
    <row r="500" spans="7:92" x14ac:dyDescent="0.4">
      <c r="G500"/>
      <c r="I500"/>
      <c r="J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c r="BA500"/>
      <c r="BB500"/>
      <c r="BC500"/>
      <c r="BD500"/>
      <c r="BE500"/>
      <c r="BF500"/>
      <c r="BG500"/>
      <c r="BH500"/>
      <c r="BI500"/>
      <c r="BJ500"/>
      <c r="BK500"/>
      <c r="BL500"/>
      <c r="BM500"/>
      <c r="BN500"/>
      <c r="BO500"/>
      <c r="BP500"/>
      <c r="BQ500"/>
      <c r="BR500"/>
      <c r="BS500"/>
      <c r="BT500"/>
      <c r="BU500"/>
      <c r="BV500"/>
      <c r="BW500"/>
      <c r="BX500"/>
      <c r="BY500"/>
      <c r="BZ500"/>
      <c r="CA500"/>
      <c r="CB500"/>
      <c r="CC500"/>
      <c r="CD500"/>
      <c r="CE500"/>
      <c r="CF500"/>
      <c r="CG500"/>
      <c r="CH500"/>
      <c r="CI500"/>
      <c r="CJ500"/>
      <c r="CK500"/>
      <c r="CL500"/>
      <c r="CN500"/>
    </row>
    <row r="501" spans="7:92" x14ac:dyDescent="0.4">
      <c r="G501"/>
      <c r="I501"/>
      <c r="J501"/>
      <c r="R501"/>
      <c r="S501"/>
      <c r="T501"/>
      <c r="U501"/>
      <c r="V501"/>
      <c r="W501"/>
      <c r="X501"/>
      <c r="Y501"/>
      <c r="Z501"/>
      <c r="AA501"/>
      <c r="AB501"/>
      <c r="AC501"/>
      <c r="AD501"/>
      <c r="AE501"/>
      <c r="AF501"/>
      <c r="AG501"/>
      <c r="AH501"/>
      <c r="AI501"/>
      <c r="AJ501"/>
      <c r="AK501"/>
      <c r="AL501"/>
      <c r="AM501"/>
      <c r="AN501"/>
      <c r="AO501"/>
      <c r="AP501"/>
      <c r="AQ501"/>
      <c r="AR501"/>
      <c r="AS501"/>
      <c r="AT501"/>
      <c r="AU501"/>
      <c r="AV501"/>
      <c r="AW501"/>
      <c r="AX501"/>
      <c r="AY501"/>
      <c r="AZ501"/>
      <c r="BA501"/>
      <c r="BB501"/>
      <c r="BC501"/>
      <c r="BD501"/>
      <c r="BE501"/>
      <c r="BF501"/>
      <c r="BG501"/>
      <c r="BH501"/>
      <c r="BI501"/>
      <c r="BJ501"/>
      <c r="BK501"/>
      <c r="BL501"/>
      <c r="BM501"/>
      <c r="BN501"/>
      <c r="BO501"/>
      <c r="BP501"/>
      <c r="BQ501"/>
      <c r="BR501"/>
      <c r="BS501"/>
      <c r="BT501"/>
      <c r="BU501"/>
      <c r="BV501"/>
      <c r="BW501"/>
      <c r="BX501"/>
      <c r="BY501"/>
      <c r="BZ501"/>
      <c r="CA501"/>
      <c r="CB501"/>
      <c r="CC501"/>
      <c r="CD501"/>
      <c r="CE501"/>
      <c r="CF501"/>
      <c r="CG501"/>
      <c r="CH501"/>
      <c r="CI501"/>
      <c r="CJ501"/>
      <c r="CK501"/>
      <c r="CL501"/>
      <c r="CN501"/>
    </row>
    <row r="502" spans="7:92" x14ac:dyDescent="0.4">
      <c r="G502"/>
      <c r="I502"/>
      <c r="J502"/>
      <c r="R502"/>
      <c r="S502"/>
      <c r="T502"/>
      <c r="U502"/>
      <c r="V502"/>
      <c r="W502"/>
      <c r="X502"/>
      <c r="Y502"/>
      <c r="Z502"/>
      <c r="AA502"/>
      <c r="AB502"/>
      <c r="AC502"/>
      <c r="AD502"/>
      <c r="AE502"/>
      <c r="AF502"/>
      <c r="AG502"/>
      <c r="AH502"/>
      <c r="AI502"/>
      <c r="AJ502"/>
      <c r="AK502"/>
      <c r="AL502"/>
      <c r="AM502"/>
      <c r="AN502"/>
      <c r="AO502"/>
      <c r="AP502"/>
      <c r="AQ502"/>
      <c r="AR502"/>
      <c r="AS502"/>
      <c r="AT502"/>
      <c r="AU502"/>
      <c r="AV502"/>
      <c r="AW502"/>
      <c r="AX502"/>
      <c r="AY502"/>
      <c r="AZ502"/>
      <c r="BA502"/>
      <c r="BB502"/>
      <c r="BC502"/>
      <c r="BD502"/>
      <c r="BE502"/>
      <c r="BF502"/>
      <c r="BG502"/>
      <c r="BH502"/>
      <c r="BI502"/>
      <c r="BJ502"/>
      <c r="BK502"/>
      <c r="BL502"/>
      <c r="BM502"/>
      <c r="BN502"/>
      <c r="BO502"/>
      <c r="BP502"/>
      <c r="BQ502"/>
      <c r="BR502"/>
      <c r="BS502"/>
      <c r="BT502"/>
      <c r="BU502"/>
      <c r="BV502"/>
      <c r="BW502"/>
      <c r="BX502"/>
      <c r="BY502"/>
      <c r="BZ502"/>
      <c r="CA502"/>
      <c r="CB502"/>
      <c r="CC502"/>
      <c r="CD502"/>
      <c r="CE502"/>
      <c r="CF502"/>
      <c r="CG502"/>
      <c r="CH502"/>
      <c r="CI502"/>
      <c r="CJ502"/>
      <c r="CK502"/>
      <c r="CL502"/>
      <c r="CN502"/>
    </row>
    <row r="503" spans="7:92" x14ac:dyDescent="0.4">
      <c r="G503"/>
      <c r="I503"/>
      <c r="J503"/>
      <c r="R503"/>
      <c r="S503"/>
      <c r="T503"/>
      <c r="U503"/>
      <c r="V503"/>
      <c r="W503"/>
      <c r="X503"/>
      <c r="Y503"/>
      <c r="Z503"/>
      <c r="AA503"/>
      <c r="AB503"/>
      <c r="AC503"/>
      <c r="AD503"/>
      <c r="AE503"/>
      <c r="AF503"/>
      <c r="AG503"/>
      <c r="AH503"/>
      <c r="AI503"/>
      <c r="AJ503"/>
      <c r="AK503"/>
      <c r="AL503"/>
      <c r="AM503"/>
      <c r="AN503"/>
      <c r="AO503"/>
      <c r="AP503"/>
      <c r="AQ503"/>
      <c r="AR503"/>
      <c r="AS503"/>
      <c r="AT503"/>
      <c r="AU503"/>
      <c r="AV503"/>
      <c r="AW503"/>
      <c r="AX503"/>
      <c r="AY503"/>
      <c r="AZ503"/>
      <c r="BA503"/>
      <c r="BB503"/>
      <c r="BC503"/>
      <c r="BD503"/>
      <c r="BE503"/>
      <c r="BF503"/>
      <c r="BG503"/>
      <c r="BH503"/>
      <c r="BI503"/>
      <c r="BJ503"/>
      <c r="BK503"/>
      <c r="BL503"/>
      <c r="BM503"/>
      <c r="BN503"/>
      <c r="BO503"/>
      <c r="BP503"/>
      <c r="BQ503"/>
      <c r="BR503"/>
      <c r="BS503"/>
      <c r="BT503"/>
      <c r="BU503"/>
      <c r="BV503"/>
      <c r="BW503"/>
      <c r="BX503"/>
      <c r="BY503"/>
      <c r="BZ503"/>
      <c r="CA503"/>
      <c r="CB503"/>
      <c r="CC503"/>
      <c r="CD503"/>
      <c r="CE503"/>
      <c r="CF503"/>
      <c r="CG503"/>
      <c r="CH503"/>
      <c r="CI503"/>
      <c r="CJ503"/>
      <c r="CK503"/>
      <c r="CL503"/>
      <c r="CN503"/>
    </row>
    <row r="504" spans="7:92" x14ac:dyDescent="0.4">
      <c r="G504"/>
      <c r="I504"/>
      <c r="J504"/>
      <c r="R504"/>
      <c r="S504"/>
      <c r="T504"/>
      <c r="U504"/>
      <c r="V504"/>
      <c r="W504"/>
      <c r="X504"/>
      <c r="Y504"/>
      <c r="Z504"/>
      <c r="AA504"/>
      <c r="AB504"/>
      <c r="AC504"/>
      <c r="AD504"/>
      <c r="AE504"/>
      <c r="AF504"/>
      <c r="AG504"/>
      <c r="AH504"/>
      <c r="AI504"/>
      <c r="AJ504"/>
      <c r="AK504"/>
      <c r="AL504"/>
      <c r="AM504"/>
      <c r="AN504"/>
      <c r="AO504"/>
      <c r="AP504"/>
      <c r="AQ504"/>
      <c r="AR504"/>
      <c r="AS504"/>
      <c r="AT504"/>
      <c r="AU504"/>
      <c r="AV504"/>
      <c r="AW504"/>
      <c r="AX504"/>
      <c r="AY504"/>
      <c r="AZ504"/>
      <c r="BA504"/>
      <c r="BB504"/>
      <c r="BC504"/>
      <c r="BD504"/>
      <c r="BE504"/>
      <c r="BF504"/>
      <c r="BG504"/>
      <c r="BH504"/>
      <c r="BI504"/>
      <c r="BJ504"/>
      <c r="BK504"/>
      <c r="BL504"/>
      <c r="BM504"/>
      <c r="BN504"/>
      <c r="BO504"/>
      <c r="BP504"/>
      <c r="BQ504"/>
      <c r="BR504"/>
      <c r="BS504"/>
      <c r="BT504"/>
      <c r="BU504"/>
      <c r="BV504"/>
      <c r="BW504"/>
      <c r="BX504"/>
      <c r="BY504"/>
      <c r="BZ504"/>
      <c r="CA504"/>
      <c r="CB504"/>
      <c r="CC504"/>
      <c r="CD504"/>
      <c r="CE504"/>
      <c r="CF504"/>
      <c r="CG504"/>
      <c r="CH504"/>
      <c r="CI504"/>
      <c r="CJ504"/>
      <c r="CK504"/>
      <c r="CL504"/>
      <c r="CN504"/>
    </row>
    <row r="505" spans="7:92" x14ac:dyDescent="0.4">
      <c r="G505"/>
      <c r="I505"/>
      <c r="J505"/>
      <c r="R505"/>
      <c r="S505"/>
      <c r="T505"/>
      <c r="U505"/>
      <c r="V505"/>
      <c r="W505"/>
      <c r="X505"/>
      <c r="Y505"/>
      <c r="Z505"/>
      <c r="AA505"/>
      <c r="AB505"/>
      <c r="AC505"/>
      <c r="AD505"/>
      <c r="AE505"/>
      <c r="AF505"/>
      <c r="AG505"/>
      <c r="AH505"/>
      <c r="AI505"/>
      <c r="AJ505"/>
      <c r="AK505"/>
      <c r="AL505"/>
      <c r="AM505"/>
      <c r="AN505"/>
      <c r="AO505"/>
      <c r="AP505"/>
      <c r="AQ505"/>
      <c r="AR505"/>
      <c r="AS505"/>
      <c r="AT505"/>
      <c r="AU505"/>
      <c r="AV505"/>
      <c r="AW505"/>
      <c r="AX505"/>
      <c r="AY505"/>
      <c r="AZ505"/>
      <c r="BA505"/>
      <c r="BB505"/>
      <c r="BC505"/>
      <c r="BD505"/>
      <c r="BE505"/>
      <c r="BF505"/>
      <c r="BG505"/>
      <c r="BH505"/>
      <c r="BI505"/>
      <c r="BJ505"/>
      <c r="BK505"/>
      <c r="BL505"/>
      <c r="BM505"/>
      <c r="BN505"/>
      <c r="BO505"/>
      <c r="BP505"/>
      <c r="BQ505"/>
      <c r="BR505"/>
      <c r="BS505"/>
      <c r="BT505"/>
      <c r="BU505"/>
      <c r="BV505"/>
      <c r="BW505"/>
      <c r="BX505"/>
      <c r="BY505"/>
      <c r="BZ505"/>
      <c r="CA505"/>
      <c r="CB505"/>
      <c r="CC505"/>
      <c r="CD505"/>
      <c r="CE505"/>
      <c r="CF505"/>
      <c r="CG505"/>
      <c r="CH505"/>
      <c r="CI505"/>
      <c r="CJ505"/>
      <c r="CK505"/>
      <c r="CL505"/>
      <c r="CN505"/>
    </row>
    <row r="506" spans="7:92" x14ac:dyDescent="0.4">
      <c r="G506"/>
      <c r="I506"/>
      <c r="J506"/>
      <c r="R506"/>
      <c r="S506"/>
      <c r="T506"/>
      <c r="U506"/>
      <c r="V506"/>
      <c r="W506"/>
      <c r="X506"/>
      <c r="Y506"/>
      <c r="Z506"/>
      <c r="AA506"/>
      <c r="AB506"/>
      <c r="AC506"/>
      <c r="AD506"/>
      <c r="AE506"/>
      <c r="AF506"/>
      <c r="AG506"/>
      <c r="AH506"/>
      <c r="AI506"/>
      <c r="AJ506"/>
      <c r="AK506"/>
      <c r="AL506"/>
      <c r="AM506"/>
      <c r="AN506"/>
      <c r="AO506"/>
      <c r="AP506"/>
      <c r="AQ506"/>
      <c r="AR506"/>
      <c r="AS506"/>
      <c r="AT506"/>
      <c r="AU506"/>
      <c r="AV506"/>
      <c r="AW506"/>
      <c r="AX506"/>
      <c r="AY506"/>
      <c r="AZ506"/>
      <c r="BA506"/>
      <c r="BB506"/>
      <c r="BC506"/>
      <c r="BD506"/>
      <c r="BE506"/>
      <c r="BF506"/>
      <c r="BG506"/>
      <c r="BH506"/>
      <c r="BI506"/>
      <c r="BJ506"/>
      <c r="BK506"/>
      <c r="BL506"/>
      <c r="BM506"/>
      <c r="BN506"/>
      <c r="BO506"/>
      <c r="BP506"/>
      <c r="BQ506"/>
      <c r="BR506"/>
      <c r="BS506"/>
      <c r="BT506"/>
      <c r="BU506"/>
      <c r="BV506"/>
      <c r="BW506"/>
      <c r="BX506"/>
      <c r="BY506"/>
      <c r="BZ506"/>
      <c r="CA506"/>
      <c r="CB506"/>
      <c r="CC506"/>
      <c r="CD506"/>
      <c r="CE506"/>
      <c r="CF506"/>
      <c r="CG506"/>
      <c r="CH506"/>
      <c r="CI506"/>
      <c r="CJ506"/>
      <c r="CK506"/>
      <c r="CL506"/>
      <c r="CN506"/>
    </row>
    <row r="507" spans="7:92" x14ac:dyDescent="0.4">
      <c r="G507"/>
      <c r="I507"/>
      <c r="J507"/>
      <c r="R507"/>
      <c r="S507"/>
      <c r="T507"/>
      <c r="U507"/>
      <c r="V507"/>
      <c r="W507"/>
      <c r="X507"/>
      <c r="Y507"/>
      <c r="Z507"/>
      <c r="AA507"/>
      <c r="AB507"/>
      <c r="AC507"/>
      <c r="AD507"/>
      <c r="AE507"/>
      <c r="AF507"/>
      <c r="AG507"/>
      <c r="AH507"/>
      <c r="AI507"/>
      <c r="AJ507"/>
      <c r="AK507"/>
      <c r="AL507"/>
      <c r="AM507"/>
      <c r="AN507"/>
      <c r="AO507"/>
      <c r="AP507"/>
      <c r="AQ507"/>
      <c r="AR507"/>
      <c r="AS507"/>
      <c r="AT507"/>
      <c r="AU507"/>
      <c r="AV507"/>
      <c r="AW507"/>
      <c r="AX507"/>
      <c r="AY507"/>
      <c r="AZ507"/>
      <c r="BA507"/>
      <c r="BB507"/>
      <c r="BC507"/>
      <c r="BD507"/>
      <c r="BE507"/>
      <c r="BF507"/>
      <c r="BG507"/>
      <c r="BH507"/>
      <c r="BI507"/>
      <c r="BJ507"/>
      <c r="BK507"/>
      <c r="BL507"/>
      <c r="BM507"/>
      <c r="BN507"/>
      <c r="BO507"/>
      <c r="BP507"/>
      <c r="BQ507"/>
      <c r="BR507"/>
      <c r="BS507"/>
      <c r="BT507"/>
      <c r="BU507"/>
      <c r="BV507"/>
      <c r="BW507"/>
      <c r="BX507"/>
      <c r="BY507"/>
      <c r="BZ507"/>
      <c r="CA507"/>
      <c r="CB507"/>
      <c r="CC507"/>
      <c r="CD507"/>
      <c r="CE507"/>
      <c r="CF507"/>
      <c r="CG507"/>
      <c r="CH507"/>
      <c r="CI507"/>
      <c r="CJ507"/>
      <c r="CK507"/>
      <c r="CL507"/>
      <c r="CN507"/>
    </row>
    <row r="508" spans="7:92" x14ac:dyDescent="0.4">
      <c r="G508"/>
      <c r="I508"/>
      <c r="J508"/>
      <c r="R508"/>
      <c r="S508"/>
      <c r="T508"/>
      <c r="U508"/>
      <c r="V508"/>
      <c r="W508"/>
      <c r="X508"/>
      <c r="Y508"/>
      <c r="Z508"/>
      <c r="AA508"/>
      <c r="AB508"/>
      <c r="AC508"/>
      <c r="AD508"/>
      <c r="AE508"/>
      <c r="AF508"/>
      <c r="AG508"/>
      <c r="AH508"/>
      <c r="AI508"/>
      <c r="AJ508"/>
      <c r="AK508"/>
      <c r="AL508"/>
      <c r="AM508"/>
      <c r="AN508"/>
      <c r="AO508"/>
      <c r="AP508"/>
      <c r="AQ508"/>
      <c r="AR508"/>
      <c r="AS508"/>
      <c r="AT508"/>
      <c r="AU508"/>
      <c r="AV508"/>
      <c r="AW508"/>
      <c r="AX508"/>
      <c r="AY508"/>
      <c r="AZ508"/>
      <c r="BA508"/>
      <c r="BB508"/>
      <c r="BC508"/>
      <c r="BD508"/>
      <c r="BE508"/>
      <c r="BF508"/>
      <c r="BG508"/>
      <c r="BH508"/>
      <c r="BI508"/>
      <c r="BJ508"/>
      <c r="BK508"/>
      <c r="BL508"/>
      <c r="BM508"/>
      <c r="BN508"/>
      <c r="BO508"/>
      <c r="BP508"/>
      <c r="BQ508"/>
      <c r="BR508"/>
      <c r="BS508"/>
      <c r="BT508"/>
      <c r="BU508"/>
      <c r="BV508"/>
      <c r="BW508"/>
      <c r="BX508"/>
      <c r="BY508"/>
      <c r="BZ508"/>
      <c r="CA508"/>
      <c r="CB508"/>
      <c r="CC508"/>
      <c r="CD508"/>
      <c r="CE508"/>
      <c r="CF508"/>
      <c r="CG508"/>
      <c r="CH508"/>
      <c r="CI508"/>
      <c r="CJ508"/>
      <c r="CK508"/>
      <c r="CL508"/>
      <c r="CN508"/>
    </row>
    <row r="509" spans="7:92" x14ac:dyDescent="0.4">
      <c r="G509"/>
      <c r="I509"/>
      <c r="J509"/>
      <c r="R509"/>
      <c r="S509"/>
      <c r="T509"/>
      <c r="U509"/>
      <c r="V509"/>
      <c r="W509"/>
      <c r="X509"/>
      <c r="Y509"/>
      <c r="Z509"/>
      <c r="AA509"/>
      <c r="AB509"/>
      <c r="AC509"/>
      <c r="AD509"/>
      <c r="AE509"/>
      <c r="AF509"/>
      <c r="AG509"/>
      <c r="AH509"/>
      <c r="AI509"/>
      <c r="AJ509"/>
      <c r="AK509"/>
      <c r="AL509"/>
      <c r="AM509"/>
      <c r="AN509"/>
      <c r="AO509"/>
      <c r="AP509"/>
      <c r="AQ509"/>
      <c r="AR509"/>
      <c r="AS509"/>
      <c r="AT509"/>
      <c r="AU509"/>
      <c r="AV509"/>
      <c r="AW509"/>
      <c r="AX509"/>
      <c r="AY509"/>
      <c r="AZ509"/>
      <c r="BA509"/>
      <c r="BB509"/>
      <c r="BC509"/>
      <c r="BD509"/>
      <c r="BE509"/>
      <c r="BF509"/>
      <c r="BG509"/>
      <c r="BH509"/>
      <c r="BI509"/>
      <c r="BJ509"/>
      <c r="BK509"/>
      <c r="BL509"/>
      <c r="BM509"/>
      <c r="BN509"/>
      <c r="BO509"/>
      <c r="BP509"/>
      <c r="BQ509"/>
      <c r="BR509"/>
      <c r="BS509"/>
      <c r="BT509"/>
      <c r="BU509"/>
      <c r="BV509"/>
      <c r="BW509"/>
      <c r="BX509"/>
      <c r="BY509"/>
      <c r="BZ509"/>
      <c r="CA509"/>
      <c r="CB509"/>
      <c r="CC509"/>
      <c r="CD509"/>
      <c r="CE509"/>
      <c r="CF509"/>
      <c r="CG509"/>
      <c r="CH509"/>
      <c r="CI509"/>
      <c r="CJ509"/>
      <c r="CK509"/>
      <c r="CL509"/>
      <c r="CN509"/>
    </row>
    <row r="510" spans="7:92" x14ac:dyDescent="0.4">
      <c r="G510"/>
      <c r="I510"/>
      <c r="J510"/>
      <c r="R510"/>
      <c r="S510"/>
      <c r="T510"/>
      <c r="U510"/>
      <c r="V510"/>
      <c r="W510"/>
      <c r="X510"/>
      <c r="Y510"/>
      <c r="Z510"/>
      <c r="AA510"/>
      <c r="AB510"/>
      <c r="AC510"/>
      <c r="AD510"/>
      <c r="AE510"/>
      <c r="AF510"/>
      <c r="AG510"/>
      <c r="AH510"/>
      <c r="AI510"/>
      <c r="AJ510"/>
      <c r="AK510"/>
      <c r="AL510"/>
      <c r="AM510"/>
      <c r="AN510"/>
      <c r="AO510"/>
      <c r="AP510"/>
      <c r="AQ510"/>
      <c r="AR510"/>
      <c r="AS510"/>
      <c r="AT510"/>
      <c r="AU510"/>
      <c r="AV510"/>
      <c r="AW510"/>
      <c r="AX510"/>
      <c r="AY510"/>
      <c r="AZ510"/>
      <c r="BA510"/>
      <c r="BB510"/>
      <c r="BC510"/>
      <c r="BD510"/>
      <c r="BE510"/>
      <c r="BF510"/>
      <c r="BG510"/>
      <c r="BH510"/>
      <c r="BI510"/>
      <c r="BJ510"/>
      <c r="BK510"/>
      <c r="BL510"/>
      <c r="BM510"/>
      <c r="BN510"/>
      <c r="BO510"/>
      <c r="BP510"/>
      <c r="BQ510"/>
      <c r="BR510"/>
      <c r="BS510"/>
      <c r="BT510"/>
      <c r="BU510"/>
      <c r="BV510"/>
      <c r="BW510"/>
      <c r="BX510"/>
      <c r="BY510"/>
      <c r="BZ510"/>
      <c r="CA510"/>
      <c r="CB510"/>
      <c r="CC510"/>
      <c r="CD510"/>
      <c r="CE510"/>
      <c r="CF510"/>
      <c r="CG510"/>
      <c r="CH510"/>
      <c r="CI510"/>
      <c r="CJ510"/>
      <c r="CK510"/>
      <c r="CL510"/>
      <c r="CN510"/>
    </row>
    <row r="511" spans="7:92" x14ac:dyDescent="0.4">
      <c r="G511"/>
      <c r="I511"/>
      <c r="J511"/>
      <c r="R511"/>
      <c r="S511"/>
      <c r="T511"/>
      <c r="U511"/>
      <c r="V511"/>
      <c r="W511"/>
      <c r="X511"/>
      <c r="Y511"/>
      <c r="Z511"/>
      <c r="AA511"/>
      <c r="AB511"/>
      <c r="AC511"/>
      <c r="AD511"/>
      <c r="AE511"/>
      <c r="AF511"/>
      <c r="AG511"/>
      <c r="AH511"/>
      <c r="AI511"/>
      <c r="AJ511"/>
      <c r="AK511"/>
      <c r="AL511"/>
      <c r="AM511"/>
      <c r="AN511"/>
      <c r="AO511"/>
      <c r="AP511"/>
      <c r="AQ511"/>
      <c r="AR511"/>
      <c r="AS511"/>
      <c r="AT511"/>
      <c r="AU511"/>
      <c r="AV511"/>
      <c r="AW511"/>
      <c r="AX511"/>
      <c r="AY511"/>
      <c r="AZ511"/>
      <c r="BA511"/>
      <c r="BB511"/>
      <c r="BC511"/>
      <c r="BD511"/>
      <c r="BE511"/>
      <c r="BF511"/>
      <c r="BG511"/>
      <c r="BH511"/>
      <c r="BI511"/>
      <c r="BJ511"/>
      <c r="BK511"/>
      <c r="BL511"/>
      <c r="BM511"/>
      <c r="BN511"/>
      <c r="BO511"/>
      <c r="BP511"/>
      <c r="BQ511"/>
      <c r="BR511"/>
      <c r="BS511"/>
      <c r="BT511"/>
      <c r="BU511"/>
      <c r="BV511"/>
      <c r="BW511"/>
      <c r="BX511"/>
      <c r="BY511"/>
      <c r="BZ511"/>
      <c r="CA511"/>
      <c r="CB511"/>
      <c r="CC511"/>
      <c r="CD511"/>
      <c r="CE511"/>
      <c r="CF511"/>
      <c r="CG511"/>
      <c r="CH511"/>
      <c r="CI511"/>
      <c r="CJ511"/>
      <c r="CK511"/>
      <c r="CL511"/>
      <c r="CN511"/>
    </row>
    <row r="512" spans="7:92" x14ac:dyDescent="0.4">
      <c r="G512"/>
      <c r="I512"/>
      <c r="J512"/>
      <c r="R512"/>
      <c r="S512"/>
      <c r="T512"/>
      <c r="U512"/>
      <c r="V512"/>
      <c r="W512"/>
      <c r="X512"/>
      <c r="Y512"/>
      <c r="Z512"/>
      <c r="AA512"/>
      <c r="AB512"/>
      <c r="AC512"/>
      <c r="AD512"/>
      <c r="AE512"/>
      <c r="AF512"/>
      <c r="AG512"/>
      <c r="AH512"/>
      <c r="AI512"/>
      <c r="AJ512"/>
      <c r="AK512"/>
      <c r="AL512"/>
      <c r="AM512"/>
      <c r="AN512"/>
      <c r="AO512"/>
      <c r="AP512"/>
      <c r="AQ512"/>
      <c r="AR512"/>
      <c r="AS512"/>
      <c r="AT512"/>
      <c r="AU512"/>
      <c r="AV512"/>
      <c r="AW512"/>
      <c r="AX512"/>
      <c r="AY512"/>
      <c r="AZ512"/>
      <c r="BA512"/>
      <c r="BB512"/>
      <c r="BC512"/>
      <c r="BD512"/>
      <c r="BE512"/>
      <c r="BF512"/>
      <c r="BG512"/>
      <c r="BH512"/>
      <c r="BI512"/>
      <c r="BJ512"/>
      <c r="BK512"/>
      <c r="BL512"/>
      <c r="BM512"/>
      <c r="BN512"/>
      <c r="BO512"/>
      <c r="BP512"/>
      <c r="BQ512"/>
      <c r="BR512"/>
      <c r="BS512"/>
      <c r="BT512"/>
      <c r="BU512"/>
      <c r="BV512"/>
      <c r="BW512"/>
      <c r="BX512"/>
      <c r="BY512"/>
      <c r="BZ512"/>
      <c r="CA512"/>
      <c r="CB512"/>
      <c r="CC512"/>
      <c r="CD512"/>
      <c r="CE512"/>
      <c r="CF512"/>
      <c r="CG512"/>
      <c r="CH512"/>
      <c r="CI512"/>
      <c r="CJ512"/>
      <c r="CK512"/>
      <c r="CL512"/>
      <c r="CN512"/>
    </row>
    <row r="513" spans="7:92" x14ac:dyDescent="0.4">
      <c r="G513"/>
      <c r="I513"/>
      <c r="J513"/>
      <c r="R513"/>
      <c r="S513"/>
      <c r="T513"/>
      <c r="U513"/>
      <c r="V513"/>
      <c r="W513"/>
      <c r="X513"/>
      <c r="Y513"/>
      <c r="Z513"/>
      <c r="AA513"/>
      <c r="AB513"/>
      <c r="AC513"/>
      <c r="AD513"/>
      <c r="AE513"/>
      <c r="AF513"/>
      <c r="AG513"/>
      <c r="AH513"/>
      <c r="AI513"/>
      <c r="AJ513"/>
      <c r="AK513"/>
      <c r="AL513"/>
      <c r="AM513"/>
      <c r="AN513"/>
      <c r="AO513"/>
      <c r="AP513"/>
      <c r="AQ513"/>
      <c r="AR513"/>
      <c r="AS513"/>
      <c r="AT513"/>
      <c r="AU513"/>
      <c r="AV513"/>
      <c r="AW513"/>
      <c r="AX513"/>
      <c r="AY513"/>
      <c r="AZ513"/>
      <c r="BA513"/>
      <c r="BB513"/>
      <c r="BC513"/>
      <c r="BD513"/>
      <c r="BE513"/>
      <c r="BF513"/>
      <c r="BG513"/>
      <c r="BH513"/>
      <c r="BI513"/>
      <c r="BJ513"/>
      <c r="BK513"/>
      <c r="BL513"/>
      <c r="BM513"/>
      <c r="BN513"/>
      <c r="BO513"/>
      <c r="BP513"/>
      <c r="BQ513"/>
      <c r="BR513"/>
      <c r="BS513"/>
      <c r="BT513"/>
      <c r="BU513"/>
      <c r="BV513"/>
      <c r="BW513"/>
      <c r="BX513"/>
      <c r="BY513"/>
      <c r="BZ513"/>
      <c r="CA513"/>
      <c r="CB513"/>
      <c r="CC513"/>
      <c r="CD513"/>
      <c r="CE513"/>
      <c r="CF513"/>
      <c r="CG513"/>
      <c r="CH513"/>
      <c r="CI513"/>
      <c r="CJ513"/>
      <c r="CK513"/>
      <c r="CL513"/>
      <c r="CN513"/>
    </row>
    <row r="514" spans="7:92" x14ac:dyDescent="0.4">
      <c r="G514"/>
      <c r="I514"/>
      <c r="J514"/>
      <c r="R514"/>
      <c r="S514"/>
      <c r="T514"/>
      <c r="U514"/>
      <c r="V514"/>
      <c r="W514"/>
      <c r="X514"/>
      <c r="Y514"/>
      <c r="Z514"/>
      <c r="AA514"/>
      <c r="AB514"/>
      <c r="AC514"/>
      <c r="AD514"/>
      <c r="AE514"/>
      <c r="AF514"/>
      <c r="AG514"/>
      <c r="AH514"/>
      <c r="AI514"/>
      <c r="AJ514"/>
      <c r="AK514"/>
      <c r="AL514"/>
      <c r="AM514"/>
      <c r="AN514"/>
      <c r="AO514"/>
      <c r="AP514"/>
      <c r="AQ514"/>
      <c r="AR514"/>
      <c r="AS514"/>
      <c r="AT514"/>
      <c r="AU514"/>
      <c r="AV514"/>
      <c r="AW514"/>
      <c r="AX514"/>
      <c r="AY514"/>
      <c r="AZ514"/>
      <c r="BA514"/>
      <c r="BB514"/>
      <c r="BC514"/>
      <c r="BD514"/>
      <c r="BE514"/>
      <c r="BF514"/>
      <c r="BG514"/>
      <c r="BH514"/>
      <c r="BI514"/>
      <c r="BJ514"/>
      <c r="BK514"/>
      <c r="BL514"/>
      <c r="BM514"/>
      <c r="BN514"/>
      <c r="BO514"/>
      <c r="BP514"/>
      <c r="BQ514"/>
      <c r="BR514"/>
      <c r="BS514"/>
      <c r="BT514"/>
      <c r="BU514"/>
      <c r="BV514"/>
      <c r="BW514"/>
      <c r="BX514"/>
      <c r="BY514"/>
      <c r="BZ514"/>
      <c r="CA514"/>
      <c r="CB514"/>
      <c r="CC514"/>
      <c r="CD514"/>
      <c r="CE514"/>
      <c r="CF514"/>
      <c r="CG514"/>
      <c r="CH514"/>
      <c r="CI514"/>
      <c r="CJ514"/>
      <c r="CK514"/>
      <c r="CL514"/>
      <c r="CN514"/>
    </row>
    <row r="515" spans="7:92" x14ac:dyDescent="0.4">
      <c r="G515"/>
      <c r="I515"/>
      <c r="J515"/>
      <c r="R515"/>
      <c r="S515"/>
      <c r="T515"/>
      <c r="U515"/>
      <c r="V515"/>
      <c r="W515"/>
      <c r="X515"/>
      <c r="Y515"/>
      <c r="Z515"/>
      <c r="AA515"/>
      <c r="AB515"/>
      <c r="AC515"/>
      <c r="AD515"/>
      <c r="AE515"/>
      <c r="AF515"/>
      <c r="AG515"/>
      <c r="AH515"/>
      <c r="AI515"/>
      <c r="AJ515"/>
      <c r="AK515"/>
      <c r="AL515"/>
      <c r="AM515"/>
      <c r="AN515"/>
      <c r="AO515"/>
      <c r="AP515"/>
      <c r="AQ515"/>
      <c r="AR515"/>
      <c r="AS515"/>
      <c r="AT515"/>
      <c r="AU515"/>
      <c r="AV515"/>
      <c r="AW515"/>
      <c r="AX515"/>
      <c r="AY515"/>
      <c r="AZ515"/>
      <c r="BA515"/>
      <c r="BB515"/>
      <c r="BC515"/>
      <c r="BD515"/>
      <c r="BE515"/>
      <c r="BF515"/>
      <c r="BG515"/>
      <c r="BH515"/>
      <c r="BI515"/>
      <c r="BJ515"/>
      <c r="BK515"/>
      <c r="BL515"/>
      <c r="BM515"/>
      <c r="BN515"/>
      <c r="BO515"/>
      <c r="BP515"/>
      <c r="BQ515"/>
      <c r="BR515"/>
      <c r="BS515"/>
      <c r="BT515"/>
      <c r="BU515"/>
      <c r="BV515"/>
      <c r="BW515"/>
      <c r="BX515"/>
      <c r="BY515"/>
      <c r="BZ515"/>
      <c r="CA515"/>
      <c r="CB515"/>
      <c r="CC515"/>
      <c r="CD515"/>
      <c r="CE515"/>
      <c r="CF515"/>
      <c r="CG515"/>
      <c r="CH515"/>
      <c r="CI515"/>
      <c r="CJ515"/>
      <c r="CK515"/>
      <c r="CL515"/>
      <c r="CN515"/>
    </row>
    <row r="516" spans="7:92" x14ac:dyDescent="0.4">
      <c r="G516"/>
      <c r="I516"/>
      <c r="J516"/>
      <c r="R516"/>
      <c r="S516"/>
      <c r="T516"/>
      <c r="U516"/>
      <c r="V516"/>
      <c r="W516"/>
      <c r="X516"/>
      <c r="Y516"/>
      <c r="Z516"/>
      <c r="AA516"/>
      <c r="AB516"/>
      <c r="AC516"/>
      <c r="AD516"/>
      <c r="AE516"/>
      <c r="AF516"/>
      <c r="AG516"/>
      <c r="AH516"/>
      <c r="AI516"/>
      <c r="AJ516"/>
      <c r="AK516"/>
      <c r="AL516"/>
      <c r="AM516"/>
      <c r="AN516"/>
      <c r="AO516"/>
      <c r="AP516"/>
      <c r="AQ516"/>
      <c r="AR516"/>
      <c r="AS516"/>
      <c r="AT516"/>
      <c r="AU516"/>
      <c r="AV516"/>
      <c r="AW516"/>
      <c r="AX516"/>
      <c r="AY516"/>
      <c r="AZ516"/>
      <c r="BA516"/>
      <c r="BB516"/>
      <c r="BC516"/>
      <c r="BD516"/>
      <c r="BE516"/>
      <c r="BF516"/>
      <c r="BG516"/>
      <c r="BH516"/>
      <c r="BI516"/>
      <c r="BJ516"/>
      <c r="BK516"/>
      <c r="BL516"/>
      <c r="BM516"/>
      <c r="BN516"/>
      <c r="BO516"/>
      <c r="BP516"/>
      <c r="BQ516"/>
      <c r="BR516"/>
      <c r="BS516"/>
      <c r="BT516"/>
      <c r="BU516"/>
      <c r="BV516"/>
      <c r="BW516"/>
      <c r="BX516"/>
      <c r="BY516"/>
      <c r="BZ516"/>
      <c r="CA516"/>
      <c r="CB516"/>
      <c r="CC516"/>
      <c r="CD516"/>
      <c r="CE516"/>
      <c r="CF516"/>
      <c r="CG516"/>
      <c r="CH516"/>
      <c r="CI516"/>
      <c r="CJ516"/>
      <c r="CK516"/>
      <c r="CL516"/>
      <c r="CN516"/>
    </row>
    <row r="517" spans="7:92" x14ac:dyDescent="0.4">
      <c r="G517"/>
      <c r="I517"/>
      <c r="J517"/>
      <c r="R517"/>
      <c r="S517"/>
      <c r="T517"/>
      <c r="U517"/>
      <c r="V517"/>
      <c r="W517"/>
      <c r="X517"/>
      <c r="Y517"/>
      <c r="Z517"/>
      <c r="AA517"/>
      <c r="AB517"/>
      <c r="AC517"/>
      <c r="AD517"/>
      <c r="AE517"/>
      <c r="AF517"/>
      <c r="AG517"/>
      <c r="AH517"/>
      <c r="AI517"/>
      <c r="AJ517"/>
      <c r="AK517"/>
      <c r="AL517"/>
      <c r="AM517"/>
      <c r="AN517"/>
      <c r="AO517"/>
      <c r="AP517"/>
      <c r="AQ517"/>
      <c r="AR517"/>
      <c r="AS517"/>
      <c r="AT517"/>
      <c r="AU517"/>
      <c r="AV517"/>
      <c r="AW517"/>
      <c r="AX517"/>
      <c r="AY517"/>
      <c r="AZ517"/>
      <c r="BA517"/>
      <c r="BB517"/>
      <c r="BC517"/>
      <c r="BD517"/>
      <c r="BE517"/>
      <c r="BF517"/>
      <c r="BG517"/>
      <c r="BH517"/>
      <c r="BI517"/>
      <c r="BJ517"/>
      <c r="BK517"/>
      <c r="BL517"/>
      <c r="BM517"/>
      <c r="BN517"/>
      <c r="BO517"/>
      <c r="BP517"/>
      <c r="BQ517"/>
      <c r="BR517"/>
      <c r="BS517"/>
      <c r="BT517"/>
      <c r="BU517"/>
      <c r="BV517"/>
      <c r="BW517"/>
      <c r="BX517"/>
      <c r="BY517"/>
      <c r="BZ517"/>
      <c r="CA517"/>
      <c r="CB517"/>
      <c r="CC517"/>
      <c r="CD517"/>
      <c r="CE517"/>
      <c r="CF517"/>
      <c r="CG517"/>
      <c r="CH517"/>
      <c r="CI517"/>
      <c r="CJ517"/>
      <c r="CK517"/>
      <c r="CL517"/>
      <c r="CN517"/>
    </row>
    <row r="518" spans="7:92" x14ac:dyDescent="0.4">
      <c r="G518"/>
      <c r="I518"/>
      <c r="J518"/>
      <c r="R518"/>
      <c r="S518"/>
      <c r="T518"/>
      <c r="U518"/>
      <c r="V518"/>
      <c r="W518"/>
      <c r="X518"/>
      <c r="Y518"/>
      <c r="Z518"/>
      <c r="AA518"/>
      <c r="AB518"/>
      <c r="AC518"/>
      <c r="AD518"/>
      <c r="AE518"/>
      <c r="AF518"/>
      <c r="AG518"/>
      <c r="AH518"/>
      <c r="AI518"/>
      <c r="AJ518"/>
      <c r="AK518"/>
      <c r="AL518"/>
      <c r="AM518"/>
      <c r="AN518"/>
      <c r="AO518"/>
      <c r="AP518"/>
      <c r="AQ518"/>
      <c r="AR518"/>
      <c r="AS518"/>
      <c r="AT518"/>
      <c r="AU518"/>
      <c r="AV518"/>
      <c r="AW518"/>
      <c r="AX518"/>
      <c r="AY518"/>
      <c r="AZ518"/>
      <c r="BA518"/>
      <c r="BB518"/>
      <c r="BC518"/>
      <c r="BD518"/>
      <c r="BE518"/>
      <c r="BF518"/>
      <c r="BG518"/>
      <c r="BH518"/>
      <c r="BI518"/>
      <c r="BJ518"/>
      <c r="BK518"/>
      <c r="BL518"/>
      <c r="BM518"/>
      <c r="BN518"/>
      <c r="BO518"/>
      <c r="BP518"/>
      <c r="BQ518"/>
      <c r="BR518"/>
      <c r="BS518"/>
      <c r="BT518"/>
      <c r="BU518"/>
      <c r="BV518"/>
      <c r="BW518"/>
      <c r="BX518"/>
      <c r="BY518"/>
      <c r="BZ518"/>
      <c r="CA518"/>
      <c r="CB518"/>
      <c r="CC518"/>
      <c r="CD518"/>
      <c r="CE518"/>
      <c r="CF518"/>
      <c r="CG518"/>
      <c r="CH518"/>
      <c r="CI518"/>
      <c r="CJ518"/>
      <c r="CK518"/>
      <c r="CL518"/>
      <c r="CN518"/>
    </row>
    <row r="519" spans="7:92" x14ac:dyDescent="0.4">
      <c r="G519"/>
      <c r="I519"/>
      <c r="J519"/>
      <c r="R519"/>
      <c r="S519"/>
      <c r="T519"/>
      <c r="U519"/>
      <c r="V519"/>
      <c r="W519"/>
      <c r="X519"/>
      <c r="Y519"/>
      <c r="Z519"/>
      <c r="AA519"/>
      <c r="AB519"/>
      <c r="AC519"/>
      <c r="AD519"/>
      <c r="AE519"/>
      <c r="AF519"/>
      <c r="AG519"/>
      <c r="AH519"/>
      <c r="AI519"/>
      <c r="AJ519"/>
      <c r="AK519"/>
      <c r="AL519"/>
      <c r="AM519"/>
      <c r="AN519"/>
      <c r="AO519"/>
      <c r="AP519"/>
      <c r="AQ519"/>
      <c r="AR519"/>
      <c r="AS519"/>
      <c r="AT519"/>
      <c r="AU519"/>
      <c r="AV519"/>
      <c r="AW519"/>
      <c r="AX519"/>
      <c r="AY519"/>
      <c r="AZ519"/>
      <c r="BA519"/>
      <c r="BB519"/>
      <c r="BC519"/>
      <c r="BD519"/>
      <c r="BE519"/>
      <c r="BF519"/>
      <c r="BG519"/>
      <c r="BH519"/>
      <c r="BI519"/>
      <c r="BJ519"/>
      <c r="BK519"/>
      <c r="BL519"/>
      <c r="BM519"/>
      <c r="BN519"/>
      <c r="BO519"/>
      <c r="BP519"/>
      <c r="BQ519"/>
      <c r="BR519"/>
      <c r="BS519"/>
      <c r="BT519"/>
      <c r="BU519"/>
      <c r="BV519"/>
      <c r="BW519"/>
      <c r="BX519"/>
      <c r="BY519"/>
      <c r="BZ519"/>
      <c r="CA519"/>
      <c r="CB519"/>
      <c r="CC519"/>
      <c r="CD519"/>
      <c r="CE519"/>
      <c r="CF519"/>
      <c r="CG519"/>
      <c r="CH519"/>
      <c r="CI519"/>
      <c r="CJ519"/>
      <c r="CK519"/>
      <c r="CL519"/>
      <c r="CN519"/>
    </row>
    <row r="520" spans="7:92" x14ac:dyDescent="0.4">
      <c r="G520"/>
      <c r="I520"/>
      <c r="J520"/>
      <c r="R520"/>
      <c r="S520"/>
      <c r="T520"/>
      <c r="U520"/>
      <c r="V520"/>
      <c r="W520"/>
      <c r="X520"/>
      <c r="Y520"/>
      <c r="Z520"/>
      <c r="AA520"/>
      <c r="AB520"/>
      <c r="AC520"/>
      <c r="AD520"/>
      <c r="AE520"/>
      <c r="AF520"/>
      <c r="AG520"/>
      <c r="AH520"/>
      <c r="AI520"/>
      <c r="AJ520"/>
      <c r="AK520"/>
      <c r="AL520"/>
      <c r="AM520"/>
      <c r="AN520"/>
      <c r="AO520"/>
      <c r="AP520"/>
      <c r="AQ520"/>
      <c r="AR520"/>
      <c r="AS520"/>
      <c r="AT520"/>
      <c r="AU520"/>
      <c r="AV520"/>
      <c r="AW520"/>
      <c r="AX520"/>
      <c r="AY520"/>
      <c r="AZ520"/>
      <c r="BA520"/>
      <c r="BB520"/>
      <c r="BC520"/>
      <c r="BD520"/>
      <c r="BE520"/>
      <c r="BF520"/>
      <c r="BG520"/>
      <c r="BH520"/>
      <c r="BI520"/>
      <c r="BJ520"/>
      <c r="BK520"/>
      <c r="BL520"/>
      <c r="BM520"/>
      <c r="BN520"/>
      <c r="BO520"/>
      <c r="BP520"/>
      <c r="BQ520"/>
      <c r="BR520"/>
      <c r="BS520"/>
      <c r="BT520"/>
      <c r="BU520"/>
      <c r="BV520"/>
      <c r="BW520"/>
      <c r="BX520"/>
      <c r="BY520"/>
      <c r="BZ520"/>
      <c r="CA520"/>
      <c r="CB520"/>
      <c r="CC520"/>
      <c r="CD520"/>
      <c r="CE520"/>
      <c r="CF520"/>
      <c r="CG520"/>
      <c r="CH520"/>
      <c r="CI520"/>
      <c r="CJ520"/>
      <c r="CK520"/>
      <c r="CL520"/>
      <c r="CN520"/>
    </row>
    <row r="521" spans="7:92" x14ac:dyDescent="0.4">
      <c r="G521"/>
      <c r="I521"/>
      <c r="J521"/>
      <c r="R521"/>
      <c r="S521"/>
      <c r="T521"/>
      <c r="U521"/>
      <c r="V521"/>
      <c r="W521"/>
      <c r="X521"/>
      <c r="Y521"/>
      <c r="Z521"/>
      <c r="AA521"/>
      <c r="AB521"/>
      <c r="AC521"/>
      <c r="AD521"/>
      <c r="AE521"/>
      <c r="AF521"/>
      <c r="AG521"/>
      <c r="AH521"/>
      <c r="AI521"/>
      <c r="AJ521"/>
      <c r="AK521"/>
      <c r="AL521"/>
      <c r="AM521"/>
      <c r="AN521"/>
      <c r="AO521"/>
      <c r="AP521"/>
      <c r="AQ521"/>
      <c r="AR521"/>
      <c r="AS521"/>
      <c r="AT521"/>
      <c r="AU521"/>
      <c r="AV521"/>
      <c r="AW521"/>
      <c r="AX521"/>
      <c r="AY521"/>
      <c r="AZ521"/>
      <c r="BA521"/>
      <c r="BB521"/>
      <c r="BC521"/>
      <c r="BD521"/>
      <c r="BE521"/>
      <c r="BF521"/>
      <c r="BG521"/>
      <c r="BH521"/>
      <c r="BI521"/>
      <c r="BJ521"/>
      <c r="BK521"/>
      <c r="BL521"/>
      <c r="BM521"/>
      <c r="BN521"/>
      <c r="BO521"/>
      <c r="BP521"/>
      <c r="BQ521"/>
      <c r="BR521"/>
      <c r="BS521"/>
      <c r="BT521"/>
      <c r="BU521"/>
      <c r="BV521"/>
      <c r="BW521"/>
      <c r="BX521"/>
      <c r="BY521"/>
      <c r="BZ521"/>
      <c r="CA521"/>
      <c r="CB521"/>
      <c r="CC521"/>
      <c r="CD521"/>
      <c r="CE521"/>
      <c r="CF521"/>
      <c r="CG521"/>
      <c r="CH521"/>
      <c r="CI521"/>
      <c r="CJ521"/>
      <c r="CK521"/>
      <c r="CL521"/>
      <c r="CN521"/>
    </row>
    <row r="522" spans="7:92" x14ac:dyDescent="0.4">
      <c r="G522"/>
      <c r="I522"/>
      <c r="J522"/>
      <c r="R522"/>
      <c r="S522"/>
      <c r="T522"/>
      <c r="U522"/>
      <c r="V522"/>
      <c r="W522"/>
      <c r="X522"/>
      <c r="Y522"/>
      <c r="Z522"/>
      <c r="AA522"/>
      <c r="AB522"/>
      <c r="AC522"/>
      <c r="AD522"/>
      <c r="AE522"/>
      <c r="AF522"/>
      <c r="AG522"/>
      <c r="AH522"/>
      <c r="AI522"/>
      <c r="AJ522"/>
      <c r="AK522"/>
      <c r="AL522"/>
      <c r="AM522"/>
      <c r="AN522"/>
      <c r="AO522"/>
      <c r="AP522"/>
      <c r="AQ522"/>
      <c r="AR522"/>
      <c r="AS522"/>
      <c r="AT522"/>
      <c r="AU522"/>
      <c r="AV522"/>
      <c r="AW522"/>
      <c r="AX522"/>
      <c r="AY522"/>
      <c r="AZ522"/>
      <c r="BA522"/>
      <c r="BB522"/>
      <c r="BC522"/>
      <c r="BD522"/>
      <c r="BE522"/>
      <c r="BF522"/>
      <c r="BG522"/>
      <c r="BH522"/>
      <c r="BI522"/>
      <c r="BJ522"/>
      <c r="BK522"/>
      <c r="BL522"/>
      <c r="BM522"/>
      <c r="BN522"/>
      <c r="BO522"/>
      <c r="BP522"/>
      <c r="BQ522"/>
      <c r="BR522"/>
      <c r="BS522"/>
      <c r="BT522"/>
      <c r="BU522"/>
      <c r="BV522"/>
      <c r="BW522"/>
      <c r="BX522"/>
      <c r="BY522"/>
      <c r="BZ522"/>
      <c r="CA522"/>
      <c r="CB522"/>
      <c r="CC522"/>
      <c r="CD522"/>
      <c r="CE522"/>
      <c r="CF522"/>
      <c r="CG522"/>
      <c r="CH522"/>
      <c r="CI522"/>
      <c r="CJ522"/>
      <c r="CK522"/>
      <c r="CL522"/>
      <c r="CN522"/>
    </row>
    <row r="523" spans="7:92" x14ac:dyDescent="0.4">
      <c r="G523"/>
      <c r="I523"/>
      <c r="J523"/>
      <c r="R523"/>
      <c r="S523"/>
      <c r="T523"/>
      <c r="U523"/>
      <c r="V523"/>
      <c r="W523"/>
      <c r="X523"/>
      <c r="Y523"/>
      <c r="Z523"/>
      <c r="AA523"/>
      <c r="AB523"/>
      <c r="AC523"/>
      <c r="AD523"/>
      <c r="AE523"/>
      <c r="AF523"/>
      <c r="AG523"/>
      <c r="AH523"/>
      <c r="AI523"/>
      <c r="AJ523"/>
      <c r="AK523"/>
      <c r="AL523"/>
      <c r="AM523"/>
      <c r="AN523"/>
      <c r="AO523"/>
      <c r="AP523"/>
      <c r="AQ523"/>
      <c r="AR523"/>
      <c r="AS523"/>
      <c r="AT523"/>
      <c r="AU523"/>
      <c r="AV523"/>
      <c r="AW523"/>
      <c r="AX523"/>
      <c r="AY523"/>
      <c r="AZ523"/>
      <c r="BA523"/>
      <c r="BB523"/>
      <c r="BC523"/>
      <c r="BD523"/>
      <c r="BE523"/>
      <c r="BF523"/>
      <c r="BG523"/>
      <c r="BH523"/>
      <c r="BI523"/>
      <c r="BJ523"/>
      <c r="BK523"/>
      <c r="BL523"/>
      <c r="BM523"/>
      <c r="BN523"/>
      <c r="BO523"/>
      <c r="BP523"/>
      <c r="BQ523"/>
      <c r="BR523"/>
      <c r="BS523"/>
      <c r="BT523"/>
      <c r="BU523"/>
      <c r="BV523"/>
      <c r="BW523"/>
      <c r="BX523"/>
      <c r="BY523"/>
      <c r="BZ523"/>
      <c r="CA523"/>
      <c r="CB523"/>
      <c r="CC523"/>
      <c r="CD523"/>
      <c r="CE523"/>
      <c r="CF523"/>
      <c r="CG523"/>
      <c r="CH523"/>
      <c r="CI523"/>
      <c r="CJ523"/>
      <c r="CK523"/>
      <c r="CL523"/>
      <c r="CN523"/>
    </row>
    <row r="524" spans="7:92" x14ac:dyDescent="0.4">
      <c r="G524"/>
      <c r="I524"/>
      <c r="J524"/>
      <c r="R524"/>
      <c r="S524"/>
      <c r="T524"/>
      <c r="U524"/>
      <c r="V524"/>
      <c r="W524"/>
      <c r="X524"/>
      <c r="Y524"/>
      <c r="Z524"/>
      <c r="AA524"/>
      <c r="AB524"/>
      <c r="AC524"/>
      <c r="AD524"/>
      <c r="AE524"/>
      <c r="AF524"/>
      <c r="AG524"/>
      <c r="AH524"/>
      <c r="AI524"/>
      <c r="AJ524"/>
      <c r="AK524"/>
      <c r="AL524"/>
      <c r="AM524"/>
      <c r="AN524"/>
      <c r="AO524"/>
      <c r="AP524"/>
      <c r="AQ524"/>
      <c r="AR524"/>
      <c r="AS524"/>
      <c r="AT524"/>
      <c r="AU524"/>
      <c r="AV524"/>
      <c r="AW524"/>
      <c r="AX524"/>
      <c r="AY524"/>
      <c r="AZ524"/>
      <c r="BA524"/>
      <c r="BB524"/>
      <c r="BC524"/>
      <c r="BD524"/>
      <c r="BE524"/>
      <c r="BF524"/>
      <c r="BG524"/>
      <c r="BH524"/>
      <c r="BI524"/>
      <c r="BJ524"/>
      <c r="BK524"/>
      <c r="BL524"/>
      <c r="BM524"/>
      <c r="BN524"/>
      <c r="BO524"/>
      <c r="BP524"/>
      <c r="BQ524"/>
      <c r="BR524"/>
      <c r="BS524"/>
      <c r="BT524"/>
      <c r="BU524"/>
      <c r="BV524"/>
      <c r="BW524"/>
      <c r="BX524"/>
      <c r="BY524"/>
      <c r="BZ524"/>
      <c r="CA524"/>
      <c r="CB524"/>
      <c r="CC524"/>
      <c r="CD524"/>
      <c r="CE524"/>
      <c r="CF524"/>
      <c r="CG524"/>
      <c r="CH524"/>
      <c r="CI524"/>
      <c r="CJ524"/>
      <c r="CK524"/>
      <c r="CL524"/>
      <c r="CN524"/>
    </row>
    <row r="525" spans="7:92" x14ac:dyDescent="0.4">
      <c r="G525"/>
      <c r="I525"/>
      <c r="J525"/>
      <c r="R525"/>
      <c r="S525"/>
      <c r="T525"/>
      <c r="U525"/>
      <c r="V525"/>
      <c r="W525"/>
      <c r="X525"/>
      <c r="Y525"/>
      <c r="Z525"/>
      <c r="AA525"/>
      <c r="AB525"/>
      <c r="AC525"/>
      <c r="AD525"/>
      <c r="AE525"/>
      <c r="AF525"/>
      <c r="AG525"/>
      <c r="AH525"/>
      <c r="AI525"/>
      <c r="AJ525"/>
      <c r="AK525"/>
      <c r="AL525"/>
      <c r="AM525"/>
      <c r="AN525"/>
      <c r="AO525"/>
      <c r="AP525"/>
      <c r="AQ525"/>
      <c r="AR525"/>
      <c r="AS525"/>
      <c r="AT525"/>
      <c r="AU525"/>
      <c r="AV525"/>
      <c r="AW525"/>
      <c r="AX525"/>
      <c r="AY525"/>
      <c r="AZ525"/>
      <c r="BA525"/>
      <c r="BB525"/>
      <c r="BC525"/>
      <c r="BD525"/>
      <c r="BE525"/>
      <c r="BF525"/>
      <c r="BG525"/>
      <c r="BH525"/>
      <c r="BI525"/>
      <c r="BJ525"/>
      <c r="BK525"/>
      <c r="BL525"/>
      <c r="BM525"/>
      <c r="BN525"/>
      <c r="BO525"/>
      <c r="BP525"/>
      <c r="BQ525"/>
      <c r="BR525"/>
      <c r="BS525"/>
      <c r="BT525"/>
      <c r="BU525"/>
      <c r="BV525"/>
      <c r="BW525"/>
      <c r="BX525"/>
      <c r="BY525"/>
      <c r="BZ525"/>
      <c r="CA525"/>
      <c r="CB525"/>
      <c r="CC525"/>
      <c r="CD525"/>
      <c r="CE525"/>
      <c r="CF525"/>
      <c r="CG525"/>
      <c r="CH525"/>
      <c r="CI525"/>
      <c r="CJ525"/>
      <c r="CK525"/>
      <c r="CL525"/>
      <c r="CN525"/>
    </row>
    <row r="526" spans="7:92" x14ac:dyDescent="0.4">
      <c r="G526"/>
      <c r="I526"/>
      <c r="J526"/>
      <c r="R526"/>
      <c r="S526"/>
      <c r="T526"/>
      <c r="U526"/>
      <c r="V526"/>
      <c r="W526"/>
      <c r="X526"/>
      <c r="Y526"/>
      <c r="Z526"/>
      <c r="AA526"/>
      <c r="AB526"/>
      <c r="AC526"/>
      <c r="AD526"/>
      <c r="AE526"/>
      <c r="AF526"/>
      <c r="AG526"/>
      <c r="AH526"/>
      <c r="AI526"/>
      <c r="AJ526"/>
      <c r="AK526"/>
      <c r="AL526"/>
      <c r="AM526"/>
      <c r="AN526"/>
      <c r="AO526"/>
      <c r="AP526"/>
      <c r="AQ526"/>
      <c r="AR526"/>
      <c r="AS526"/>
      <c r="AT526"/>
      <c r="AU526"/>
      <c r="AV526"/>
      <c r="AW526"/>
      <c r="AX526"/>
      <c r="AY526"/>
      <c r="AZ526"/>
      <c r="BA526"/>
      <c r="BB526"/>
      <c r="BC526"/>
      <c r="BD526"/>
      <c r="BE526"/>
      <c r="BF526"/>
      <c r="BG526"/>
      <c r="BH526"/>
      <c r="BI526"/>
      <c r="BJ526"/>
      <c r="BK526"/>
      <c r="BL526"/>
      <c r="BM526"/>
      <c r="BN526"/>
      <c r="BO526"/>
      <c r="BP526"/>
      <c r="BQ526"/>
      <c r="BR526"/>
      <c r="BS526"/>
      <c r="BT526"/>
      <c r="BU526"/>
      <c r="BV526"/>
      <c r="BW526"/>
      <c r="BX526"/>
      <c r="BY526"/>
      <c r="BZ526"/>
      <c r="CA526"/>
      <c r="CB526"/>
      <c r="CC526"/>
      <c r="CD526"/>
      <c r="CE526"/>
      <c r="CF526"/>
      <c r="CG526"/>
      <c r="CH526"/>
      <c r="CI526"/>
      <c r="CJ526"/>
      <c r="CK526"/>
      <c r="CL526"/>
      <c r="CN526"/>
    </row>
    <row r="527" spans="7:92" x14ac:dyDescent="0.4">
      <c r="G527"/>
      <c r="I527"/>
      <c r="J527"/>
      <c r="R527"/>
      <c r="S527"/>
      <c r="T527"/>
      <c r="U527"/>
      <c r="V527"/>
      <c r="W527"/>
      <c r="X527"/>
      <c r="Y527"/>
      <c r="Z527"/>
      <c r="AA527"/>
      <c r="AB527"/>
      <c r="AC527"/>
      <c r="AD527"/>
      <c r="AE527"/>
      <c r="AF527"/>
      <c r="AG527"/>
      <c r="AH527"/>
      <c r="AI527"/>
      <c r="AJ527"/>
      <c r="AK527"/>
      <c r="AL527"/>
      <c r="AM527"/>
      <c r="AN527"/>
      <c r="AO527"/>
      <c r="AP527"/>
      <c r="AQ527"/>
      <c r="AR527"/>
      <c r="AS527"/>
      <c r="AT527"/>
      <c r="AU527"/>
      <c r="AV527"/>
      <c r="AW527"/>
      <c r="AX527"/>
      <c r="AY527"/>
      <c r="AZ527"/>
      <c r="BA527"/>
      <c r="BB527"/>
      <c r="BC527"/>
      <c r="BD527"/>
      <c r="BE527"/>
      <c r="BF527"/>
      <c r="BG527"/>
      <c r="BH527"/>
      <c r="BI527"/>
      <c r="BJ527"/>
      <c r="BK527"/>
      <c r="BL527"/>
      <c r="BM527"/>
      <c r="BN527"/>
      <c r="BO527"/>
      <c r="BP527"/>
      <c r="BQ527"/>
      <c r="BR527"/>
      <c r="BS527"/>
      <c r="BT527"/>
      <c r="BU527"/>
      <c r="BV527"/>
      <c r="BW527"/>
      <c r="BX527"/>
      <c r="BY527"/>
      <c r="BZ527"/>
      <c r="CA527"/>
      <c r="CB527"/>
      <c r="CC527"/>
      <c r="CD527"/>
      <c r="CE527"/>
      <c r="CF527"/>
      <c r="CG527"/>
      <c r="CH527"/>
      <c r="CI527"/>
      <c r="CJ527"/>
      <c r="CK527"/>
      <c r="CL527"/>
      <c r="CN527"/>
    </row>
    <row r="528" spans="7:92" x14ac:dyDescent="0.4">
      <c r="G528"/>
      <c r="I528"/>
      <c r="J528"/>
      <c r="R528"/>
      <c r="S528"/>
      <c r="T528"/>
      <c r="U528"/>
      <c r="V528"/>
      <c r="W528"/>
      <c r="X528"/>
      <c r="Y528"/>
      <c r="Z528"/>
      <c r="AA528"/>
      <c r="AB528"/>
      <c r="AC528"/>
      <c r="AD528"/>
      <c r="AE528"/>
      <c r="AF528"/>
      <c r="AG528"/>
      <c r="AH528"/>
      <c r="AI528"/>
      <c r="AJ528"/>
      <c r="AK528"/>
      <c r="AL528"/>
      <c r="AM528"/>
      <c r="AN528"/>
      <c r="AO528"/>
      <c r="AP528"/>
      <c r="AQ528"/>
      <c r="AR528"/>
      <c r="AS528"/>
      <c r="AT528"/>
      <c r="AU528"/>
      <c r="AV528"/>
      <c r="AW528"/>
      <c r="AX528"/>
      <c r="AY528"/>
      <c r="AZ528"/>
      <c r="BA528"/>
      <c r="BB528"/>
      <c r="BC528"/>
      <c r="BD528"/>
      <c r="BE528"/>
      <c r="BF528"/>
      <c r="BG528"/>
      <c r="BH528"/>
      <c r="BI528"/>
      <c r="BJ528"/>
      <c r="BK528"/>
      <c r="BL528"/>
      <c r="BM528"/>
      <c r="BN528"/>
      <c r="BO528"/>
      <c r="BP528"/>
      <c r="BQ528"/>
      <c r="BR528"/>
      <c r="BS528"/>
      <c r="BT528"/>
      <c r="BU528"/>
      <c r="BV528"/>
      <c r="BW528"/>
      <c r="BX528"/>
      <c r="BY528"/>
      <c r="BZ528"/>
      <c r="CA528"/>
      <c r="CB528"/>
      <c r="CC528"/>
      <c r="CD528"/>
      <c r="CE528"/>
      <c r="CF528"/>
      <c r="CG528"/>
      <c r="CH528"/>
      <c r="CI528"/>
      <c r="CJ528"/>
      <c r="CK528"/>
      <c r="CL528"/>
      <c r="CN528"/>
    </row>
    <row r="529" spans="7:92" x14ac:dyDescent="0.4">
      <c r="G529"/>
      <c r="I529"/>
      <c r="J529"/>
      <c r="R529"/>
      <c r="S529"/>
      <c r="T529"/>
      <c r="U529"/>
      <c r="V529"/>
      <c r="W529"/>
      <c r="X529"/>
      <c r="Y529"/>
      <c r="Z529"/>
      <c r="AA529"/>
      <c r="AB529"/>
      <c r="AC529"/>
      <c r="AD529"/>
      <c r="AE529"/>
      <c r="AF529"/>
      <c r="AG529"/>
      <c r="AH529"/>
      <c r="AI529"/>
      <c r="AJ529"/>
      <c r="AK529"/>
      <c r="AL529"/>
      <c r="AM529"/>
      <c r="AN529"/>
      <c r="AO529"/>
      <c r="AP529"/>
      <c r="AQ529"/>
      <c r="AR529"/>
      <c r="AS529"/>
      <c r="AT529"/>
      <c r="AU529"/>
      <c r="AV529"/>
      <c r="AW529"/>
      <c r="AX529"/>
      <c r="AY529"/>
      <c r="AZ529"/>
      <c r="BA529"/>
      <c r="BB529"/>
      <c r="BC529"/>
      <c r="BD529"/>
      <c r="BE529"/>
      <c r="BF529"/>
      <c r="BG529"/>
      <c r="BH529"/>
      <c r="BI529"/>
      <c r="BJ529"/>
      <c r="BK529"/>
      <c r="BL529"/>
      <c r="BM529"/>
      <c r="BN529"/>
      <c r="BO529"/>
      <c r="BP529"/>
      <c r="BQ529"/>
      <c r="BR529"/>
      <c r="BS529"/>
      <c r="BT529"/>
      <c r="BU529"/>
      <c r="BV529"/>
      <c r="BW529"/>
      <c r="BX529"/>
      <c r="BY529"/>
      <c r="BZ529"/>
      <c r="CA529"/>
      <c r="CB529"/>
      <c r="CC529"/>
      <c r="CD529"/>
      <c r="CE529"/>
      <c r="CF529"/>
      <c r="CG529"/>
      <c r="CH529"/>
      <c r="CI529"/>
      <c r="CJ529"/>
      <c r="CK529"/>
      <c r="CL529"/>
      <c r="CN529"/>
    </row>
    <row r="530" spans="7:92" x14ac:dyDescent="0.4">
      <c r="G530"/>
      <c r="I530"/>
      <c r="J530"/>
      <c r="R530"/>
      <c r="S530"/>
      <c r="T530"/>
      <c r="U530"/>
      <c r="V530"/>
      <c r="W530"/>
      <c r="X530"/>
      <c r="Y530"/>
      <c r="Z530"/>
      <c r="AA530"/>
      <c r="AB530"/>
      <c r="AC530"/>
      <c r="AD530"/>
      <c r="AE530"/>
      <c r="AF530"/>
      <c r="AG530"/>
      <c r="AH530"/>
      <c r="AI530"/>
      <c r="AJ530"/>
      <c r="AK530"/>
      <c r="AL530"/>
      <c r="AM530"/>
      <c r="AN530"/>
      <c r="AO530"/>
      <c r="AP530"/>
      <c r="AQ530"/>
      <c r="AR530"/>
      <c r="AS530"/>
      <c r="AT530"/>
      <c r="AU530"/>
      <c r="AV530"/>
      <c r="AW530"/>
      <c r="AX530"/>
      <c r="AY530"/>
      <c r="AZ530"/>
      <c r="BA530"/>
      <c r="BB530"/>
      <c r="BC530"/>
      <c r="BD530"/>
      <c r="BE530"/>
      <c r="BF530"/>
      <c r="BG530"/>
      <c r="BH530"/>
      <c r="BI530"/>
      <c r="BJ530"/>
      <c r="BK530"/>
      <c r="BL530"/>
      <c r="BM530"/>
      <c r="BN530"/>
      <c r="BO530"/>
      <c r="BP530"/>
      <c r="BQ530"/>
      <c r="BR530"/>
      <c r="BS530"/>
      <c r="BT530"/>
      <c r="BU530"/>
      <c r="BV530"/>
      <c r="BW530"/>
      <c r="BX530"/>
      <c r="BY530"/>
      <c r="BZ530"/>
      <c r="CA530"/>
      <c r="CB530"/>
      <c r="CC530"/>
      <c r="CD530"/>
      <c r="CE530"/>
      <c r="CF530"/>
      <c r="CG530"/>
      <c r="CH530"/>
      <c r="CI530"/>
      <c r="CJ530"/>
      <c r="CK530"/>
      <c r="CL530"/>
      <c r="CN530"/>
    </row>
    <row r="531" spans="7:92" x14ac:dyDescent="0.4">
      <c r="G531"/>
      <c r="I531"/>
      <c r="J531"/>
      <c r="R531"/>
      <c r="S531"/>
      <c r="T531"/>
      <c r="U531"/>
      <c r="V531"/>
      <c r="W531"/>
      <c r="X531"/>
      <c r="Y531"/>
      <c r="Z531"/>
      <c r="AA531"/>
      <c r="AB531"/>
      <c r="AC531"/>
      <c r="AD531"/>
      <c r="AE531"/>
      <c r="AF531"/>
      <c r="AG531"/>
      <c r="AH531"/>
      <c r="AI531"/>
      <c r="AJ531"/>
      <c r="AK531"/>
      <c r="AL531"/>
      <c r="AM531"/>
      <c r="AN531"/>
      <c r="AO531"/>
      <c r="AP531"/>
      <c r="AQ531"/>
      <c r="AR531"/>
      <c r="AS531"/>
      <c r="AT531"/>
      <c r="AU531"/>
      <c r="AV531"/>
      <c r="AW531"/>
      <c r="AX531"/>
      <c r="AY531"/>
      <c r="AZ531"/>
      <c r="BA531"/>
      <c r="BB531"/>
      <c r="BC531"/>
      <c r="BD531"/>
      <c r="BE531"/>
      <c r="BF531"/>
      <c r="BG531"/>
      <c r="BH531"/>
      <c r="BI531"/>
      <c r="BJ531"/>
      <c r="BK531"/>
      <c r="BL531"/>
      <c r="BM531"/>
      <c r="BN531"/>
      <c r="BO531"/>
      <c r="BP531"/>
      <c r="BQ531"/>
      <c r="BR531"/>
      <c r="BS531"/>
      <c r="BT531"/>
      <c r="BU531"/>
      <c r="BV531"/>
      <c r="BW531"/>
      <c r="BX531"/>
      <c r="BY531"/>
      <c r="BZ531"/>
      <c r="CA531"/>
      <c r="CB531"/>
      <c r="CC531"/>
      <c r="CD531"/>
      <c r="CE531"/>
      <c r="CF531"/>
      <c r="CG531"/>
      <c r="CH531"/>
      <c r="CI531"/>
      <c r="CJ531"/>
      <c r="CK531"/>
      <c r="CL531"/>
      <c r="CN531"/>
    </row>
    <row r="532" spans="7:92" x14ac:dyDescent="0.4">
      <c r="G532"/>
      <c r="I532"/>
      <c r="J532"/>
      <c r="R532"/>
      <c r="S532"/>
      <c r="T532"/>
      <c r="U532"/>
      <c r="V532"/>
      <c r="W532"/>
      <c r="X532"/>
      <c r="Y532"/>
      <c r="Z532"/>
      <c r="AA532"/>
      <c r="AB532"/>
      <c r="AC532"/>
      <c r="AD532"/>
      <c r="AE532"/>
      <c r="AF532"/>
      <c r="AG532"/>
      <c r="AH532"/>
      <c r="AI532"/>
      <c r="AJ532"/>
      <c r="AK532"/>
      <c r="AL532"/>
      <c r="AM532"/>
      <c r="AN532"/>
      <c r="AO532"/>
      <c r="AP532"/>
      <c r="AQ532"/>
      <c r="AR532"/>
      <c r="AS532"/>
      <c r="AT532"/>
      <c r="AU532"/>
      <c r="AV532"/>
      <c r="AW532"/>
      <c r="AX532"/>
      <c r="AY532"/>
      <c r="AZ532"/>
      <c r="BA532"/>
      <c r="BB532"/>
      <c r="BC532"/>
      <c r="BD532"/>
      <c r="BE532"/>
      <c r="BF532"/>
      <c r="BG532"/>
      <c r="BH532"/>
      <c r="BI532"/>
      <c r="BJ532"/>
      <c r="BK532"/>
      <c r="BL532"/>
      <c r="BM532"/>
      <c r="BN532"/>
      <c r="BO532"/>
      <c r="BP532"/>
      <c r="BQ532"/>
      <c r="BR532"/>
      <c r="BS532"/>
      <c r="BT532"/>
      <c r="BU532"/>
      <c r="BV532"/>
      <c r="BW532"/>
      <c r="BX532"/>
      <c r="BY532"/>
      <c r="BZ532"/>
      <c r="CA532"/>
      <c r="CB532"/>
      <c r="CC532"/>
      <c r="CD532"/>
      <c r="CE532"/>
      <c r="CF532"/>
      <c r="CG532"/>
      <c r="CH532"/>
      <c r="CI532"/>
      <c r="CJ532"/>
      <c r="CK532"/>
      <c r="CL532"/>
      <c r="CN532"/>
    </row>
    <row r="533" spans="7:92" x14ac:dyDescent="0.4">
      <c r="G533"/>
      <c r="I533"/>
      <c r="J533"/>
      <c r="R533"/>
      <c r="S533"/>
      <c r="T533"/>
      <c r="U533"/>
      <c r="V533"/>
      <c r="W533"/>
      <c r="X533"/>
      <c r="Y533"/>
      <c r="Z533"/>
      <c r="AA533"/>
      <c r="AB533"/>
      <c r="AC533"/>
      <c r="AD533"/>
      <c r="AE533"/>
      <c r="AF533"/>
      <c r="AG533"/>
      <c r="AH533"/>
      <c r="AI533"/>
      <c r="AJ533"/>
      <c r="AK533"/>
      <c r="AL533"/>
      <c r="AM533"/>
      <c r="AN533"/>
      <c r="AO533"/>
      <c r="AP533"/>
      <c r="AQ533"/>
      <c r="AR533"/>
      <c r="AS533"/>
      <c r="AT533"/>
      <c r="AU533"/>
      <c r="AV533"/>
      <c r="AW533"/>
      <c r="AX533"/>
      <c r="AY533"/>
      <c r="AZ533"/>
      <c r="BA533"/>
      <c r="BB533"/>
      <c r="BC533"/>
      <c r="BD533"/>
      <c r="BE533"/>
      <c r="BF533"/>
      <c r="BG533"/>
      <c r="BH533"/>
      <c r="BI533"/>
      <c r="BJ533"/>
      <c r="BK533"/>
      <c r="BL533"/>
      <c r="BM533"/>
      <c r="BN533"/>
      <c r="BO533"/>
      <c r="BP533"/>
      <c r="BQ533"/>
      <c r="BR533"/>
      <c r="BS533"/>
      <c r="BT533"/>
      <c r="BU533"/>
      <c r="BV533"/>
      <c r="BW533"/>
      <c r="BX533"/>
      <c r="BY533"/>
      <c r="BZ533"/>
      <c r="CA533"/>
      <c r="CB533"/>
      <c r="CC533"/>
      <c r="CD533"/>
      <c r="CE533"/>
      <c r="CF533"/>
      <c r="CG533"/>
      <c r="CH533"/>
      <c r="CI533"/>
      <c r="CJ533"/>
      <c r="CK533"/>
      <c r="CL533"/>
      <c r="CN533"/>
    </row>
    <row r="534" spans="7:92" x14ac:dyDescent="0.4">
      <c r="G534"/>
      <c r="I534"/>
      <c r="J534"/>
      <c r="R534"/>
      <c r="S534"/>
      <c r="T534"/>
      <c r="U534"/>
      <c r="V534"/>
      <c r="W534"/>
      <c r="X534"/>
      <c r="Y534"/>
      <c r="Z534"/>
      <c r="AA534"/>
      <c r="AB534"/>
      <c r="AC534"/>
      <c r="AD534"/>
      <c r="AE534"/>
      <c r="AF534"/>
      <c r="AG534"/>
      <c r="AH534"/>
      <c r="AI534"/>
      <c r="AJ534"/>
      <c r="AK534"/>
      <c r="AL534"/>
      <c r="AM534"/>
      <c r="AN534"/>
      <c r="AO534"/>
      <c r="AP534"/>
      <c r="AQ534"/>
      <c r="AR534"/>
      <c r="AS534"/>
      <c r="AT534"/>
      <c r="AU534"/>
      <c r="AV534"/>
      <c r="AW534"/>
      <c r="AX534"/>
      <c r="AY534"/>
      <c r="AZ534"/>
      <c r="BA534"/>
      <c r="BB534"/>
      <c r="BC534"/>
      <c r="BD534"/>
      <c r="BE534"/>
      <c r="BF534"/>
      <c r="BG534"/>
      <c r="BH534"/>
      <c r="BI534"/>
      <c r="BJ534"/>
      <c r="BK534"/>
      <c r="BL534"/>
      <c r="BM534"/>
      <c r="BN534"/>
      <c r="BO534"/>
      <c r="BP534"/>
      <c r="BQ534"/>
      <c r="BR534"/>
      <c r="BS534"/>
      <c r="BT534"/>
      <c r="BU534"/>
      <c r="BV534"/>
      <c r="BW534"/>
      <c r="BX534"/>
      <c r="BY534"/>
      <c r="BZ534"/>
      <c r="CA534"/>
      <c r="CB534"/>
      <c r="CC534"/>
      <c r="CD534"/>
      <c r="CE534"/>
      <c r="CF534"/>
      <c r="CG534"/>
      <c r="CH534"/>
      <c r="CI534"/>
      <c r="CJ534"/>
      <c r="CK534"/>
      <c r="CL534"/>
      <c r="CN534"/>
    </row>
    <row r="535" spans="7:92" x14ac:dyDescent="0.4">
      <c r="G535"/>
      <c r="I535"/>
      <c r="J535"/>
      <c r="R535"/>
      <c r="S535"/>
      <c r="T535"/>
      <c r="U535"/>
      <c r="V535"/>
      <c r="W535"/>
      <c r="X535"/>
      <c r="Y535"/>
      <c r="Z535"/>
      <c r="AA535"/>
      <c r="AB535"/>
      <c r="AC535"/>
      <c r="AD535"/>
      <c r="AE535"/>
      <c r="AF535"/>
      <c r="AG535"/>
      <c r="AH535"/>
      <c r="AI535"/>
      <c r="AJ535"/>
      <c r="AK535"/>
      <c r="AL535"/>
      <c r="AM535"/>
      <c r="AN535"/>
      <c r="AO535"/>
      <c r="AP535"/>
      <c r="AQ535"/>
      <c r="AR535"/>
      <c r="AS535"/>
      <c r="AT535"/>
      <c r="AU535"/>
      <c r="AV535"/>
      <c r="AW535"/>
      <c r="AX535"/>
      <c r="AY535"/>
      <c r="AZ535"/>
      <c r="BA535"/>
      <c r="BB535"/>
      <c r="BC535"/>
      <c r="BD535"/>
      <c r="BE535"/>
      <c r="BF535"/>
      <c r="BG535"/>
      <c r="BH535"/>
      <c r="BI535"/>
      <c r="BJ535"/>
      <c r="BK535"/>
      <c r="BL535"/>
      <c r="BM535"/>
      <c r="BN535"/>
      <c r="BO535"/>
      <c r="BP535"/>
      <c r="BQ535"/>
      <c r="BR535"/>
      <c r="BS535"/>
      <c r="BT535"/>
      <c r="BU535"/>
      <c r="BV535"/>
      <c r="BW535"/>
      <c r="BX535"/>
      <c r="BY535"/>
      <c r="BZ535"/>
      <c r="CA535"/>
      <c r="CB535"/>
      <c r="CC535"/>
      <c r="CD535"/>
      <c r="CE535"/>
      <c r="CF535"/>
      <c r="CG535"/>
      <c r="CH535"/>
      <c r="CI535"/>
      <c r="CJ535"/>
      <c r="CK535"/>
      <c r="CL535"/>
      <c r="CN535"/>
    </row>
    <row r="536" spans="7:92" x14ac:dyDescent="0.4">
      <c r="G536"/>
      <c r="I536"/>
      <c r="J536"/>
      <c r="R536"/>
      <c r="S536"/>
      <c r="T536"/>
      <c r="U536"/>
      <c r="V536"/>
      <c r="W536"/>
      <c r="X536"/>
      <c r="Y536"/>
      <c r="Z536"/>
      <c r="AA536"/>
      <c r="AB536"/>
      <c r="AC536"/>
      <c r="AD536"/>
      <c r="AE536"/>
      <c r="AF536"/>
      <c r="AG536"/>
      <c r="AH536"/>
      <c r="AI536"/>
      <c r="AJ536"/>
      <c r="AK536"/>
      <c r="AL536"/>
      <c r="AM536"/>
      <c r="AN536"/>
      <c r="AO536"/>
      <c r="AP536"/>
      <c r="AQ536"/>
      <c r="AR536"/>
      <c r="AS536"/>
      <c r="AT536"/>
      <c r="AU536"/>
      <c r="AV536"/>
      <c r="AW536"/>
      <c r="AX536"/>
      <c r="AY536"/>
      <c r="AZ536"/>
      <c r="BA536"/>
      <c r="BB536"/>
      <c r="BC536"/>
      <c r="BD536"/>
      <c r="BE536"/>
      <c r="BF536"/>
      <c r="BG536"/>
      <c r="BH536"/>
      <c r="BI536"/>
      <c r="BJ536"/>
      <c r="BK536"/>
      <c r="BL536"/>
      <c r="BM536"/>
      <c r="BN536"/>
      <c r="BO536"/>
      <c r="BP536"/>
      <c r="BQ536"/>
      <c r="BR536"/>
      <c r="BS536"/>
      <c r="BT536"/>
      <c r="BU536"/>
      <c r="BV536"/>
      <c r="BW536"/>
      <c r="BX536"/>
      <c r="BY536"/>
      <c r="BZ536"/>
      <c r="CA536"/>
      <c r="CB536"/>
      <c r="CC536"/>
      <c r="CD536"/>
      <c r="CE536"/>
      <c r="CF536"/>
      <c r="CG536"/>
      <c r="CH536"/>
      <c r="CI536"/>
      <c r="CJ536"/>
      <c r="CK536"/>
      <c r="CL536"/>
      <c r="CN536"/>
    </row>
    <row r="537" spans="7:92" x14ac:dyDescent="0.4">
      <c r="G537"/>
      <c r="I537"/>
      <c r="J537"/>
      <c r="R537"/>
      <c r="S537"/>
      <c r="T537"/>
      <c r="U537"/>
      <c r="V537"/>
      <c r="W537"/>
      <c r="X537"/>
      <c r="Y537"/>
      <c r="Z537"/>
      <c r="AA537"/>
      <c r="AB537"/>
      <c r="AC537"/>
      <c r="AD537"/>
      <c r="AE537"/>
      <c r="AF537"/>
      <c r="AG537"/>
      <c r="AH537"/>
      <c r="AI537"/>
      <c r="AJ537"/>
      <c r="AK537"/>
      <c r="AL537"/>
      <c r="AM537"/>
      <c r="AN537"/>
      <c r="AO537"/>
      <c r="AP537"/>
      <c r="AQ537"/>
      <c r="AR537"/>
      <c r="AS537"/>
      <c r="AT537"/>
      <c r="AU537"/>
      <c r="AV537"/>
      <c r="AW537"/>
      <c r="AX537"/>
      <c r="AY537"/>
      <c r="AZ537"/>
      <c r="BA537"/>
      <c r="BB537"/>
      <c r="BC537"/>
      <c r="BD537"/>
      <c r="BE537"/>
      <c r="BF537"/>
      <c r="BG537"/>
      <c r="BH537"/>
      <c r="BI537"/>
      <c r="BJ537"/>
      <c r="BK537"/>
      <c r="BL537"/>
      <c r="BM537"/>
      <c r="BN537"/>
      <c r="BO537"/>
      <c r="BP537"/>
      <c r="BQ537"/>
      <c r="BR537"/>
      <c r="BS537"/>
      <c r="BT537"/>
      <c r="BU537"/>
      <c r="BV537"/>
      <c r="BW537"/>
      <c r="BX537"/>
      <c r="BY537"/>
      <c r="BZ537"/>
      <c r="CA537"/>
      <c r="CB537"/>
      <c r="CC537"/>
      <c r="CD537"/>
      <c r="CE537"/>
      <c r="CF537"/>
      <c r="CG537"/>
      <c r="CH537"/>
      <c r="CI537"/>
      <c r="CJ537"/>
      <c r="CK537"/>
      <c r="CL537"/>
      <c r="CN537"/>
    </row>
    <row r="538" spans="7:92" x14ac:dyDescent="0.4">
      <c r="G538"/>
      <c r="I538"/>
      <c r="J538"/>
      <c r="R538"/>
      <c r="S538"/>
      <c r="T538"/>
      <c r="U538"/>
      <c r="V538"/>
      <c r="W538"/>
      <c r="X538"/>
      <c r="Y538"/>
      <c r="Z538"/>
      <c r="AA538"/>
      <c r="AB538"/>
      <c r="AC538"/>
      <c r="AD538"/>
      <c r="AE538"/>
      <c r="AF538"/>
      <c r="AG538"/>
      <c r="AH538"/>
      <c r="AI538"/>
      <c r="AJ538"/>
      <c r="AK538"/>
      <c r="AL538"/>
      <c r="AM538"/>
      <c r="AN538"/>
      <c r="AO538"/>
      <c r="AP538"/>
      <c r="AQ538"/>
      <c r="AR538"/>
      <c r="AS538"/>
      <c r="AT538"/>
      <c r="AU538"/>
      <c r="AV538"/>
      <c r="AW538"/>
      <c r="AX538"/>
      <c r="AY538"/>
      <c r="AZ538"/>
      <c r="BA538"/>
      <c r="BB538"/>
      <c r="BC538"/>
      <c r="BD538"/>
      <c r="BE538"/>
      <c r="BF538"/>
      <c r="BG538"/>
      <c r="BH538"/>
      <c r="BI538"/>
      <c r="BJ538"/>
      <c r="BK538"/>
      <c r="BL538"/>
      <c r="BM538"/>
      <c r="BN538"/>
      <c r="BO538"/>
      <c r="BP538"/>
      <c r="BQ538"/>
      <c r="BR538"/>
      <c r="BS538"/>
      <c r="BT538"/>
      <c r="BU538"/>
      <c r="BV538"/>
      <c r="BW538"/>
      <c r="BX538"/>
      <c r="BY538"/>
      <c r="BZ538"/>
      <c r="CA538"/>
      <c r="CB538"/>
      <c r="CC538"/>
      <c r="CD538"/>
      <c r="CE538"/>
      <c r="CF538"/>
      <c r="CG538"/>
      <c r="CH538"/>
      <c r="CI538"/>
      <c r="CJ538"/>
      <c r="CK538"/>
      <c r="CL538"/>
      <c r="CN538"/>
    </row>
    <row r="539" spans="7:92" x14ac:dyDescent="0.4">
      <c r="G539"/>
      <c r="I539"/>
      <c r="J539"/>
      <c r="R539"/>
      <c r="S539"/>
      <c r="T539"/>
      <c r="U539"/>
      <c r="V539"/>
      <c r="W539"/>
      <c r="X539"/>
      <c r="Y539"/>
      <c r="Z539"/>
      <c r="AA539"/>
      <c r="AB539"/>
      <c r="AC539"/>
      <c r="AD539"/>
      <c r="AE539"/>
      <c r="AF539"/>
      <c r="AG539"/>
      <c r="AH539"/>
      <c r="AI539"/>
      <c r="AJ539"/>
      <c r="AK539"/>
      <c r="AL539"/>
      <c r="AM539"/>
      <c r="AN539"/>
      <c r="AO539"/>
      <c r="AP539"/>
      <c r="AQ539"/>
      <c r="AR539"/>
      <c r="AS539"/>
      <c r="AT539"/>
      <c r="AU539"/>
      <c r="AV539"/>
      <c r="AW539"/>
      <c r="AX539"/>
      <c r="AY539"/>
      <c r="AZ539"/>
      <c r="BA539"/>
      <c r="BB539"/>
      <c r="BC539"/>
      <c r="BD539"/>
      <c r="BE539"/>
      <c r="BF539"/>
      <c r="BG539"/>
      <c r="BH539"/>
      <c r="BI539"/>
      <c r="BJ539"/>
      <c r="BK539"/>
      <c r="BL539"/>
      <c r="BM539"/>
      <c r="BN539"/>
      <c r="BO539"/>
      <c r="BP539"/>
      <c r="BQ539"/>
      <c r="BR539"/>
      <c r="BS539"/>
      <c r="BT539"/>
      <c r="BU539"/>
      <c r="BV539"/>
      <c r="BW539"/>
      <c r="BX539"/>
      <c r="BY539"/>
      <c r="BZ539"/>
      <c r="CA539"/>
      <c r="CB539"/>
      <c r="CC539"/>
      <c r="CD539"/>
      <c r="CE539"/>
      <c r="CF539"/>
      <c r="CG539"/>
      <c r="CH539"/>
      <c r="CI539"/>
      <c r="CJ539"/>
      <c r="CK539"/>
      <c r="CL539"/>
      <c r="CN539"/>
    </row>
    <row r="540" spans="7:92" x14ac:dyDescent="0.4">
      <c r="G540"/>
      <c r="I540"/>
      <c r="J540"/>
      <c r="R540"/>
      <c r="S540"/>
      <c r="T540"/>
      <c r="U540"/>
      <c r="V540"/>
      <c r="W540"/>
      <c r="X540"/>
      <c r="Y540"/>
      <c r="Z540"/>
      <c r="AA540"/>
      <c r="AB540"/>
      <c r="AC540"/>
      <c r="AD540"/>
      <c r="AE540"/>
      <c r="AF540"/>
      <c r="AG540"/>
      <c r="AH540"/>
      <c r="AI540"/>
      <c r="AJ540"/>
      <c r="AK540"/>
      <c r="AL540"/>
      <c r="AM540"/>
      <c r="AN540"/>
      <c r="AO540"/>
      <c r="AP540"/>
      <c r="AQ540"/>
      <c r="AR540"/>
      <c r="AS540"/>
      <c r="AT540"/>
      <c r="AU540"/>
      <c r="AV540"/>
      <c r="AW540"/>
      <c r="AX540"/>
      <c r="AY540"/>
      <c r="AZ540"/>
      <c r="BA540"/>
      <c r="BB540"/>
      <c r="BC540"/>
      <c r="BD540"/>
      <c r="BE540"/>
      <c r="BF540"/>
      <c r="BG540"/>
      <c r="BH540"/>
      <c r="BI540"/>
      <c r="BJ540"/>
      <c r="BK540"/>
      <c r="BL540"/>
      <c r="BM540"/>
      <c r="BN540"/>
      <c r="BO540"/>
      <c r="BP540"/>
      <c r="BQ540"/>
      <c r="BR540"/>
      <c r="BS540"/>
      <c r="BT540"/>
      <c r="BU540"/>
      <c r="BV540"/>
      <c r="BW540"/>
      <c r="BX540"/>
      <c r="BY540"/>
      <c r="BZ540"/>
      <c r="CA540"/>
      <c r="CB540"/>
      <c r="CC540"/>
      <c r="CD540"/>
      <c r="CE540"/>
      <c r="CF540"/>
      <c r="CG540"/>
      <c r="CH540"/>
      <c r="CI540"/>
      <c r="CJ540"/>
      <c r="CK540"/>
      <c r="CL540"/>
      <c r="CN540"/>
    </row>
    <row r="541" spans="7:92" x14ac:dyDescent="0.4">
      <c r="G541"/>
      <c r="I541"/>
      <c r="J541"/>
      <c r="R541"/>
      <c r="S541"/>
      <c r="T541"/>
      <c r="U541"/>
      <c r="V541"/>
      <c r="W541"/>
      <c r="X541"/>
      <c r="Y541"/>
      <c r="Z541"/>
      <c r="AA541"/>
      <c r="AB541"/>
      <c r="AC541"/>
      <c r="AD541"/>
      <c r="AE541"/>
      <c r="AF541"/>
      <c r="AG541"/>
      <c r="AH541"/>
      <c r="AI541"/>
      <c r="AJ541"/>
      <c r="AK541"/>
      <c r="AL541"/>
      <c r="AM541"/>
      <c r="AN541"/>
      <c r="AO541"/>
      <c r="AP541"/>
      <c r="AQ541"/>
      <c r="AR541"/>
      <c r="AS541"/>
      <c r="AT541"/>
      <c r="AU541"/>
      <c r="AV541"/>
      <c r="AW541"/>
      <c r="AX541"/>
      <c r="AY541"/>
      <c r="AZ541"/>
      <c r="BA541"/>
      <c r="BB541"/>
      <c r="BC541"/>
      <c r="BD541"/>
      <c r="BE541"/>
      <c r="BF541"/>
      <c r="BG541"/>
      <c r="BH541"/>
      <c r="BI541"/>
      <c r="BJ541"/>
      <c r="BK541"/>
      <c r="BL541"/>
      <c r="BM541"/>
      <c r="BN541"/>
      <c r="BO541"/>
      <c r="BP541"/>
      <c r="BQ541"/>
      <c r="BR541"/>
      <c r="BS541"/>
      <c r="BT541"/>
      <c r="BU541"/>
      <c r="BV541"/>
      <c r="BW541"/>
      <c r="BX541"/>
      <c r="BY541"/>
      <c r="BZ541"/>
      <c r="CA541"/>
      <c r="CB541"/>
      <c r="CC541"/>
      <c r="CD541"/>
      <c r="CE541"/>
      <c r="CF541"/>
      <c r="CG541"/>
      <c r="CH541"/>
      <c r="CI541"/>
      <c r="CJ541"/>
      <c r="CK541"/>
      <c r="CL541"/>
      <c r="CN541"/>
    </row>
    <row r="542" spans="7:92" x14ac:dyDescent="0.4">
      <c r="G542"/>
      <c r="I542"/>
      <c r="J542"/>
      <c r="R542"/>
      <c r="S542"/>
      <c r="T542"/>
      <c r="U542"/>
      <c r="V542"/>
      <c r="W542"/>
      <c r="X542"/>
      <c r="Y542"/>
      <c r="Z542"/>
      <c r="AA542"/>
      <c r="AB542"/>
      <c r="AC542"/>
      <c r="AD542"/>
      <c r="AE542"/>
      <c r="AF542"/>
      <c r="AG542"/>
      <c r="AH542"/>
      <c r="AI542"/>
      <c r="AJ542"/>
      <c r="AK542"/>
      <c r="AL542"/>
      <c r="AM542"/>
      <c r="AN542"/>
      <c r="AO542"/>
      <c r="AP542"/>
      <c r="AQ542"/>
      <c r="AR542"/>
      <c r="AS542"/>
      <c r="AT542"/>
      <c r="AU542"/>
      <c r="AV542"/>
      <c r="AW542"/>
      <c r="AX542"/>
      <c r="AY542"/>
      <c r="AZ542"/>
      <c r="BA542"/>
      <c r="BB542"/>
      <c r="BC542"/>
      <c r="BD542"/>
      <c r="BE542"/>
      <c r="BF542"/>
      <c r="BG542"/>
      <c r="BH542"/>
      <c r="BI542"/>
      <c r="BJ542"/>
      <c r="BK542"/>
      <c r="BL542"/>
      <c r="BM542"/>
      <c r="BN542"/>
      <c r="BO542"/>
      <c r="BP542"/>
      <c r="BQ542"/>
      <c r="BR542"/>
      <c r="BS542"/>
      <c r="BT542"/>
      <c r="BU542"/>
      <c r="BV542"/>
      <c r="BW542"/>
      <c r="BX542"/>
      <c r="BY542"/>
      <c r="BZ542"/>
      <c r="CA542"/>
      <c r="CB542"/>
      <c r="CC542"/>
      <c r="CD542"/>
      <c r="CE542"/>
      <c r="CF542"/>
      <c r="CG542"/>
      <c r="CH542"/>
      <c r="CI542"/>
      <c r="CJ542"/>
      <c r="CK542"/>
      <c r="CL542"/>
      <c r="CN542"/>
    </row>
    <row r="543" spans="7:92" x14ac:dyDescent="0.4">
      <c r="G543"/>
      <c r="I543"/>
      <c r="J543"/>
      <c r="R543"/>
      <c r="S543"/>
      <c r="T543"/>
      <c r="U543"/>
      <c r="V543"/>
      <c r="W543"/>
      <c r="X543"/>
      <c r="Y543"/>
      <c r="Z543"/>
      <c r="AA543"/>
      <c r="AB543"/>
      <c r="AC543"/>
      <c r="AD543"/>
      <c r="AE543"/>
      <c r="AF543"/>
      <c r="AG543"/>
      <c r="AH543"/>
      <c r="AI543"/>
      <c r="AJ543"/>
      <c r="AK543"/>
      <c r="AL543"/>
      <c r="AM543"/>
      <c r="AN543"/>
      <c r="AO543"/>
      <c r="AP543"/>
      <c r="AQ543"/>
      <c r="AR543"/>
      <c r="AS543"/>
      <c r="AT543"/>
      <c r="AU543"/>
      <c r="AV543"/>
      <c r="AW543"/>
      <c r="AX543"/>
      <c r="AY543"/>
      <c r="AZ543"/>
      <c r="BA543"/>
      <c r="BB543"/>
      <c r="BC543"/>
      <c r="BD543"/>
      <c r="BE543"/>
      <c r="BF543"/>
      <c r="BG543"/>
      <c r="BH543"/>
      <c r="BI543"/>
      <c r="BJ543"/>
      <c r="BK543"/>
      <c r="BL543"/>
      <c r="BM543"/>
      <c r="BN543"/>
      <c r="BO543"/>
      <c r="BP543"/>
      <c r="BQ543"/>
      <c r="BR543"/>
      <c r="BS543"/>
      <c r="BT543"/>
      <c r="BU543"/>
      <c r="BV543"/>
      <c r="BW543"/>
      <c r="BX543"/>
      <c r="BY543"/>
      <c r="BZ543"/>
      <c r="CA543"/>
      <c r="CB543"/>
      <c r="CC543"/>
      <c r="CD543"/>
      <c r="CE543"/>
      <c r="CF543"/>
      <c r="CG543"/>
      <c r="CH543"/>
      <c r="CI543"/>
      <c r="CJ543"/>
      <c r="CK543"/>
      <c r="CL543"/>
      <c r="CN543"/>
    </row>
    <row r="544" spans="7:92" x14ac:dyDescent="0.4">
      <c r="G544"/>
      <c r="I544"/>
      <c r="J544"/>
      <c r="R544"/>
      <c r="S544"/>
      <c r="T544"/>
      <c r="U544"/>
      <c r="V544"/>
      <c r="W544"/>
      <c r="X544"/>
      <c r="Y544"/>
      <c r="Z544"/>
      <c r="AA544"/>
      <c r="AB544"/>
      <c r="AC544"/>
      <c r="AD544"/>
      <c r="AE544"/>
      <c r="AF544"/>
      <c r="AG544"/>
      <c r="AH544"/>
      <c r="AI544"/>
      <c r="AJ544"/>
      <c r="AK544"/>
      <c r="AL544"/>
      <c r="AM544"/>
      <c r="AN544"/>
      <c r="AO544"/>
      <c r="AP544"/>
      <c r="AQ544"/>
      <c r="AR544"/>
      <c r="AS544"/>
      <c r="AT544"/>
      <c r="AU544"/>
      <c r="AV544"/>
      <c r="AW544"/>
      <c r="AX544"/>
      <c r="AY544"/>
      <c r="AZ544"/>
      <c r="BA544"/>
      <c r="BB544"/>
      <c r="BC544"/>
      <c r="BD544"/>
      <c r="BE544"/>
      <c r="BF544"/>
      <c r="BG544"/>
      <c r="BH544"/>
      <c r="BI544"/>
      <c r="BJ544"/>
      <c r="BK544"/>
      <c r="BL544"/>
      <c r="BM544"/>
      <c r="BN544"/>
      <c r="BO544"/>
      <c r="BP544"/>
      <c r="BQ544"/>
      <c r="BR544"/>
      <c r="BS544"/>
      <c r="BT544"/>
      <c r="BU544"/>
      <c r="BV544"/>
      <c r="BW544"/>
      <c r="BX544"/>
      <c r="BY544"/>
      <c r="BZ544"/>
      <c r="CA544"/>
      <c r="CB544"/>
      <c r="CC544"/>
      <c r="CD544"/>
      <c r="CE544"/>
      <c r="CF544"/>
      <c r="CG544"/>
      <c r="CH544"/>
      <c r="CI544"/>
      <c r="CJ544"/>
      <c r="CK544"/>
      <c r="CL544"/>
      <c r="CN544"/>
    </row>
    <row r="545" spans="7:92" x14ac:dyDescent="0.4">
      <c r="G545"/>
      <c r="I545"/>
      <c r="J545"/>
      <c r="R545"/>
      <c r="S545"/>
      <c r="T545"/>
      <c r="U545"/>
      <c r="V545"/>
      <c r="W545"/>
      <c r="X545"/>
      <c r="Y545"/>
      <c r="Z545"/>
      <c r="AA545"/>
      <c r="AB545"/>
      <c r="AC545"/>
      <c r="AD545"/>
      <c r="AE545"/>
      <c r="AF545"/>
      <c r="AG545"/>
      <c r="AH545"/>
      <c r="AI545"/>
      <c r="AJ545"/>
      <c r="AK545"/>
      <c r="AL545"/>
      <c r="AM545"/>
      <c r="AN545"/>
      <c r="AO545"/>
      <c r="AP545"/>
      <c r="AQ545"/>
      <c r="AR545"/>
      <c r="AS545"/>
      <c r="AT545"/>
      <c r="AU545"/>
      <c r="AV545"/>
      <c r="AW545"/>
      <c r="AX545"/>
      <c r="AY545"/>
      <c r="AZ545"/>
      <c r="BA545"/>
      <c r="BB545"/>
      <c r="BC545"/>
      <c r="BD545"/>
      <c r="BE545"/>
      <c r="BF545"/>
      <c r="BG545"/>
      <c r="BH545"/>
      <c r="BI545"/>
      <c r="BJ545"/>
      <c r="BK545"/>
      <c r="BL545"/>
      <c r="BM545"/>
      <c r="BN545"/>
      <c r="BO545"/>
      <c r="BP545"/>
      <c r="BQ545"/>
      <c r="BR545"/>
      <c r="BS545"/>
      <c r="BT545"/>
      <c r="BU545"/>
      <c r="BV545"/>
      <c r="BW545"/>
      <c r="BX545"/>
      <c r="BY545"/>
      <c r="BZ545"/>
      <c r="CA545"/>
      <c r="CB545"/>
      <c r="CC545"/>
      <c r="CD545"/>
      <c r="CE545"/>
      <c r="CF545"/>
      <c r="CG545"/>
      <c r="CH545"/>
      <c r="CI545"/>
      <c r="CJ545"/>
      <c r="CK545"/>
      <c r="CL545"/>
      <c r="CN545"/>
    </row>
    <row r="546" spans="7:92" x14ac:dyDescent="0.4">
      <c r="G546"/>
      <c r="I546"/>
      <c r="J546"/>
      <c r="R546"/>
      <c r="S546"/>
      <c r="T546"/>
      <c r="U546"/>
      <c r="V546"/>
      <c r="W546"/>
      <c r="X546"/>
      <c r="Y546"/>
      <c r="Z546"/>
      <c r="AA546"/>
      <c r="AB546"/>
      <c r="AC546"/>
      <c r="AD546"/>
      <c r="AE546"/>
      <c r="AF546"/>
      <c r="AG546"/>
      <c r="AH546"/>
      <c r="AI546"/>
      <c r="AJ546"/>
      <c r="AK546"/>
      <c r="AL546"/>
      <c r="AM546"/>
      <c r="AN546"/>
      <c r="AO546"/>
      <c r="AP546"/>
      <c r="AQ546"/>
      <c r="AR546"/>
      <c r="AS546"/>
      <c r="AT546"/>
      <c r="AU546"/>
      <c r="AV546"/>
      <c r="AW546"/>
      <c r="AX546"/>
      <c r="AY546"/>
      <c r="AZ546"/>
      <c r="BA546"/>
      <c r="BB546"/>
      <c r="BC546"/>
      <c r="BD546"/>
      <c r="BE546"/>
      <c r="BF546"/>
      <c r="BG546"/>
      <c r="BH546"/>
      <c r="BI546"/>
      <c r="BJ546"/>
      <c r="BK546"/>
      <c r="BL546"/>
      <c r="BM546"/>
      <c r="BN546"/>
      <c r="BO546"/>
      <c r="BP546"/>
      <c r="BQ546"/>
      <c r="BR546"/>
      <c r="BS546"/>
      <c r="BT546"/>
      <c r="BU546"/>
      <c r="BV546"/>
      <c r="BW546"/>
      <c r="BX546"/>
      <c r="BY546"/>
      <c r="BZ546"/>
      <c r="CA546"/>
      <c r="CB546"/>
      <c r="CC546"/>
      <c r="CD546"/>
      <c r="CE546"/>
      <c r="CF546"/>
      <c r="CG546"/>
      <c r="CH546"/>
      <c r="CI546"/>
      <c r="CJ546"/>
      <c r="CK546"/>
      <c r="CL546"/>
      <c r="CN546"/>
    </row>
    <row r="547" spans="7:92" x14ac:dyDescent="0.4">
      <c r="G547"/>
      <c r="I547"/>
      <c r="J547"/>
      <c r="R547"/>
      <c r="S547"/>
      <c r="T547"/>
      <c r="U547"/>
      <c r="V547"/>
      <c r="W547"/>
      <c r="X547"/>
      <c r="Y547"/>
      <c r="Z547"/>
      <c r="AA547"/>
      <c r="AB547"/>
      <c r="AC547"/>
      <c r="AD547"/>
      <c r="AE547"/>
      <c r="AF547"/>
      <c r="AG547"/>
      <c r="AH547"/>
      <c r="AI547"/>
      <c r="AJ547"/>
      <c r="AK547"/>
      <c r="AL547"/>
      <c r="AM547"/>
      <c r="AN547"/>
      <c r="AO547"/>
      <c r="AP547"/>
      <c r="AQ547"/>
      <c r="AR547"/>
      <c r="AS547"/>
      <c r="AT547"/>
      <c r="AU547"/>
      <c r="AV547"/>
      <c r="AW547"/>
      <c r="AX547"/>
      <c r="AY547"/>
      <c r="AZ547"/>
      <c r="BA547"/>
      <c r="BB547"/>
      <c r="BC547"/>
      <c r="BD547"/>
      <c r="BE547"/>
      <c r="BF547"/>
      <c r="BG547"/>
      <c r="BH547"/>
      <c r="BI547"/>
      <c r="BJ547"/>
      <c r="BK547"/>
      <c r="BL547"/>
      <c r="BM547"/>
      <c r="BN547"/>
      <c r="BO547"/>
      <c r="BP547"/>
      <c r="BQ547"/>
      <c r="BR547"/>
      <c r="BS547"/>
      <c r="BT547"/>
      <c r="BU547"/>
      <c r="BV547"/>
      <c r="BW547"/>
      <c r="BX547"/>
      <c r="BY547"/>
      <c r="BZ547"/>
      <c r="CA547"/>
      <c r="CB547"/>
      <c r="CC547"/>
      <c r="CD547"/>
      <c r="CE547"/>
      <c r="CF547"/>
      <c r="CG547"/>
      <c r="CH547"/>
      <c r="CI547"/>
      <c r="CJ547"/>
      <c r="CK547"/>
      <c r="CL547"/>
      <c r="CN547"/>
    </row>
    <row r="548" spans="7:92" x14ac:dyDescent="0.4">
      <c r="G548"/>
      <c r="I548"/>
      <c r="J548"/>
      <c r="R548"/>
      <c r="S548"/>
      <c r="T548"/>
      <c r="U548"/>
      <c r="V548"/>
      <c r="W548"/>
      <c r="X548"/>
      <c r="Y548"/>
      <c r="Z548"/>
      <c r="AA548"/>
      <c r="AB548"/>
      <c r="AC548"/>
      <c r="AD548"/>
      <c r="AE548"/>
      <c r="AF548"/>
      <c r="AG548"/>
      <c r="AH548"/>
      <c r="AI548"/>
      <c r="AJ548"/>
      <c r="AK548"/>
      <c r="AL548"/>
      <c r="AM548"/>
      <c r="AN548"/>
      <c r="AO548"/>
      <c r="AP548"/>
      <c r="AQ548"/>
      <c r="AR548"/>
      <c r="AS548"/>
      <c r="AT548"/>
      <c r="AU548"/>
      <c r="AV548"/>
      <c r="AW548"/>
      <c r="AX548"/>
      <c r="AY548"/>
      <c r="AZ548"/>
      <c r="BA548"/>
      <c r="BB548"/>
      <c r="BC548"/>
      <c r="BD548"/>
      <c r="BE548"/>
      <c r="BF548"/>
      <c r="BG548"/>
      <c r="BH548"/>
      <c r="BI548"/>
      <c r="BJ548"/>
      <c r="BK548"/>
      <c r="BL548"/>
      <c r="BM548"/>
      <c r="BN548"/>
      <c r="BO548"/>
      <c r="BP548"/>
      <c r="BQ548"/>
      <c r="BR548"/>
      <c r="BS548"/>
      <c r="BT548"/>
      <c r="BU548"/>
      <c r="BV548"/>
      <c r="BW548"/>
      <c r="BX548"/>
      <c r="BY548"/>
      <c r="BZ548"/>
      <c r="CA548"/>
      <c r="CB548"/>
      <c r="CC548"/>
      <c r="CD548"/>
      <c r="CE548"/>
      <c r="CF548"/>
      <c r="CG548"/>
      <c r="CH548"/>
      <c r="CI548"/>
      <c r="CJ548"/>
      <c r="CK548"/>
      <c r="CL548"/>
      <c r="CN548"/>
    </row>
    <row r="549" spans="7:92" x14ac:dyDescent="0.4">
      <c r="G549"/>
      <c r="I549"/>
      <c r="J549"/>
      <c r="R549"/>
      <c r="S549"/>
      <c r="T549"/>
      <c r="U549"/>
      <c r="V549"/>
      <c r="W549"/>
      <c r="X549"/>
      <c r="Y549"/>
      <c r="Z549"/>
      <c r="AA549"/>
      <c r="AB549"/>
      <c r="AC549"/>
      <c r="AD549"/>
      <c r="AE549"/>
      <c r="AF549"/>
      <c r="AG549"/>
      <c r="AH549"/>
      <c r="AI549"/>
      <c r="AJ549"/>
      <c r="AK549"/>
      <c r="AL549"/>
      <c r="AM549"/>
      <c r="AN549"/>
      <c r="AO549"/>
      <c r="AP549"/>
      <c r="AQ549"/>
      <c r="AR549"/>
      <c r="AS549"/>
      <c r="AT549"/>
      <c r="AU549"/>
      <c r="AV549"/>
      <c r="AW549"/>
      <c r="AX549"/>
      <c r="AY549"/>
      <c r="AZ549"/>
      <c r="BA549"/>
      <c r="BB549"/>
      <c r="BC549"/>
      <c r="BD549"/>
      <c r="BE549"/>
      <c r="BF549"/>
      <c r="BG549"/>
      <c r="BH549"/>
      <c r="BI549"/>
      <c r="BJ549"/>
      <c r="BK549"/>
      <c r="BL549"/>
      <c r="BM549"/>
      <c r="BN549"/>
      <c r="BO549"/>
      <c r="BP549"/>
      <c r="BQ549"/>
      <c r="BR549"/>
      <c r="BS549"/>
      <c r="BT549"/>
      <c r="BU549"/>
      <c r="BV549"/>
      <c r="BW549"/>
      <c r="BX549"/>
      <c r="BY549"/>
      <c r="BZ549"/>
      <c r="CA549"/>
      <c r="CB549"/>
      <c r="CC549"/>
      <c r="CD549"/>
      <c r="CE549"/>
      <c r="CF549"/>
      <c r="CG549"/>
      <c r="CH549"/>
      <c r="CI549"/>
      <c r="CJ549"/>
      <c r="CK549"/>
      <c r="CL549"/>
      <c r="CN549"/>
    </row>
    <row r="550" spans="7:92" x14ac:dyDescent="0.4">
      <c r="G550"/>
      <c r="I550"/>
      <c r="J550"/>
      <c r="R550"/>
      <c r="S550"/>
      <c r="T550"/>
      <c r="U550"/>
      <c r="V550"/>
      <c r="W550"/>
      <c r="X550"/>
      <c r="Y550"/>
      <c r="Z550"/>
      <c r="AA550"/>
      <c r="AB550"/>
      <c r="AC550"/>
      <c r="AD550"/>
      <c r="AE550"/>
      <c r="AF550"/>
      <c r="AG550"/>
      <c r="AH550"/>
      <c r="AI550"/>
      <c r="AJ550"/>
      <c r="AK550"/>
      <c r="AL550"/>
      <c r="AM550"/>
      <c r="AN550"/>
      <c r="AO550"/>
      <c r="AP550"/>
      <c r="AQ550"/>
      <c r="AR550"/>
      <c r="AS550"/>
      <c r="AT550"/>
      <c r="AU550"/>
      <c r="AV550"/>
      <c r="AW550"/>
      <c r="AX550"/>
      <c r="AY550"/>
      <c r="AZ550"/>
      <c r="BA550"/>
      <c r="BB550"/>
      <c r="BC550"/>
      <c r="BD550"/>
      <c r="BE550"/>
      <c r="BF550"/>
      <c r="BG550"/>
      <c r="BH550"/>
      <c r="BI550"/>
      <c r="BJ550"/>
      <c r="BK550"/>
      <c r="BL550"/>
      <c r="BM550"/>
      <c r="BN550"/>
      <c r="BO550"/>
      <c r="BP550"/>
      <c r="BQ550"/>
      <c r="BR550"/>
      <c r="BS550"/>
      <c r="BT550"/>
      <c r="BU550"/>
      <c r="BV550"/>
      <c r="BW550"/>
      <c r="BX550"/>
      <c r="BY550"/>
      <c r="BZ550"/>
      <c r="CA550"/>
      <c r="CB550"/>
      <c r="CC550"/>
      <c r="CD550"/>
      <c r="CE550"/>
      <c r="CF550"/>
      <c r="CG550"/>
      <c r="CH550"/>
      <c r="CI550"/>
      <c r="CJ550"/>
      <c r="CK550"/>
      <c r="CL550"/>
      <c r="CN550"/>
    </row>
    <row r="551" spans="7:92" x14ac:dyDescent="0.4">
      <c r="G551"/>
      <c r="I551"/>
      <c r="J551"/>
      <c r="R551"/>
      <c r="S551"/>
      <c r="T551"/>
      <c r="U551"/>
      <c r="V551"/>
      <c r="W551"/>
      <c r="X551"/>
      <c r="Y551"/>
      <c r="Z551"/>
      <c r="AA551"/>
      <c r="AB551"/>
      <c r="AC551"/>
      <c r="AD551"/>
      <c r="AE551"/>
      <c r="AF551"/>
      <c r="AG551"/>
      <c r="AH551"/>
      <c r="AI551"/>
      <c r="AJ551"/>
      <c r="AK551"/>
      <c r="AL551"/>
      <c r="AM551"/>
      <c r="AN551"/>
      <c r="AO551"/>
      <c r="AP551"/>
      <c r="AQ551"/>
      <c r="AR551"/>
      <c r="AS551"/>
      <c r="AT551"/>
      <c r="AU551"/>
      <c r="AV551"/>
      <c r="AW551"/>
      <c r="AX551"/>
      <c r="AY551"/>
      <c r="AZ551"/>
      <c r="BA551"/>
      <c r="BB551"/>
      <c r="BC551"/>
      <c r="BD551"/>
      <c r="BE551"/>
      <c r="BF551"/>
      <c r="BG551"/>
      <c r="BH551"/>
      <c r="BI551"/>
      <c r="BJ551"/>
      <c r="BK551"/>
      <c r="BL551"/>
      <c r="BM551"/>
      <c r="BN551"/>
      <c r="BO551"/>
      <c r="BP551"/>
      <c r="BQ551"/>
      <c r="BR551"/>
      <c r="BS551"/>
      <c r="BT551"/>
      <c r="BU551"/>
      <c r="BV551"/>
      <c r="BW551"/>
      <c r="BX551"/>
      <c r="BY551"/>
      <c r="BZ551"/>
      <c r="CA551"/>
      <c r="CB551"/>
      <c r="CC551"/>
      <c r="CD551"/>
      <c r="CE551"/>
      <c r="CF551"/>
      <c r="CG551"/>
      <c r="CH551"/>
      <c r="CI551"/>
      <c r="CJ551"/>
      <c r="CK551"/>
      <c r="CL551"/>
      <c r="CN551"/>
    </row>
    <row r="552" spans="7:92" x14ac:dyDescent="0.4">
      <c r="G552"/>
      <c r="I552"/>
      <c r="J552"/>
      <c r="R552"/>
      <c r="S552"/>
      <c r="T552"/>
      <c r="U552"/>
      <c r="V552"/>
      <c r="W552"/>
      <c r="X552"/>
      <c r="Y552"/>
      <c r="Z552"/>
      <c r="AA552"/>
      <c r="AB552"/>
      <c r="AC552"/>
      <c r="AD552"/>
      <c r="AE552"/>
      <c r="AF552"/>
      <c r="AG552"/>
      <c r="AH552"/>
      <c r="AI552"/>
      <c r="AJ552"/>
      <c r="AK552"/>
      <c r="AL552"/>
      <c r="AM552"/>
      <c r="AN552"/>
      <c r="AO552"/>
      <c r="AP552"/>
      <c r="AQ552"/>
      <c r="AR552"/>
      <c r="AS552"/>
      <c r="AT552"/>
      <c r="AU552"/>
      <c r="AV552"/>
      <c r="AW552"/>
      <c r="AX552"/>
      <c r="AY552"/>
      <c r="AZ552"/>
      <c r="BA552"/>
      <c r="BB552"/>
      <c r="BC552"/>
      <c r="BD552"/>
      <c r="BE552"/>
      <c r="BF552"/>
      <c r="BG552"/>
      <c r="BH552"/>
      <c r="BI552"/>
      <c r="BJ552"/>
      <c r="BK552"/>
      <c r="BL552"/>
      <c r="BM552"/>
      <c r="BN552"/>
      <c r="BO552"/>
      <c r="BP552"/>
      <c r="BQ552"/>
      <c r="BR552"/>
      <c r="BS552"/>
      <c r="BT552"/>
      <c r="BU552"/>
      <c r="BV552"/>
      <c r="BW552"/>
      <c r="BX552"/>
      <c r="BY552"/>
      <c r="BZ552"/>
      <c r="CA552"/>
      <c r="CB552"/>
      <c r="CC552"/>
      <c r="CD552"/>
      <c r="CE552"/>
      <c r="CF552"/>
      <c r="CG552"/>
      <c r="CH552"/>
      <c r="CI552"/>
      <c r="CJ552"/>
      <c r="CK552"/>
      <c r="CL552"/>
      <c r="CN552"/>
    </row>
    <row r="553" spans="7:92" x14ac:dyDescent="0.4">
      <c r="G553"/>
      <c r="I553"/>
      <c r="J553"/>
      <c r="R553"/>
      <c r="S553"/>
      <c r="T553"/>
      <c r="U553"/>
      <c r="V553"/>
      <c r="W553"/>
      <c r="X553"/>
      <c r="Y553"/>
      <c r="Z553"/>
      <c r="AA553"/>
      <c r="AB553"/>
      <c r="AC553"/>
      <c r="AD553"/>
      <c r="AE553"/>
      <c r="AF553"/>
      <c r="AG553"/>
      <c r="AH553"/>
      <c r="AI553"/>
      <c r="AJ553"/>
      <c r="AK553"/>
      <c r="AL553"/>
      <c r="AM553"/>
      <c r="AN553"/>
      <c r="AO553"/>
      <c r="AP553"/>
      <c r="AQ553"/>
      <c r="AR553"/>
      <c r="AS553"/>
      <c r="AT553"/>
      <c r="AU553"/>
      <c r="AV553"/>
      <c r="AW553"/>
      <c r="AX553"/>
      <c r="AY553"/>
      <c r="AZ553"/>
      <c r="BA553"/>
      <c r="BB553"/>
      <c r="BC553"/>
      <c r="BD553"/>
      <c r="BE553"/>
      <c r="BF553"/>
      <c r="BG553"/>
      <c r="BH553"/>
      <c r="BI553"/>
      <c r="BJ553"/>
      <c r="BK553"/>
      <c r="BL553"/>
      <c r="BM553"/>
      <c r="BN553"/>
      <c r="BO553"/>
      <c r="BP553"/>
      <c r="BQ553"/>
      <c r="BR553"/>
      <c r="BS553"/>
      <c r="BT553"/>
      <c r="BU553"/>
      <c r="BV553"/>
      <c r="BW553"/>
      <c r="BX553"/>
      <c r="BY553"/>
      <c r="BZ553"/>
      <c r="CA553"/>
      <c r="CB553"/>
      <c r="CC553"/>
      <c r="CD553"/>
      <c r="CE553"/>
      <c r="CF553"/>
      <c r="CG553"/>
      <c r="CH553"/>
      <c r="CI553"/>
      <c r="CJ553"/>
      <c r="CK553"/>
      <c r="CL553"/>
      <c r="CN553"/>
    </row>
    <row r="554" spans="7:92" x14ac:dyDescent="0.4">
      <c r="G554"/>
      <c r="I554"/>
      <c r="J554"/>
      <c r="R554"/>
      <c r="S554"/>
      <c r="T554"/>
      <c r="U554"/>
      <c r="V554"/>
      <c r="W554"/>
      <c r="X554"/>
      <c r="Y554"/>
      <c r="Z554"/>
      <c r="AA554"/>
      <c r="AB554"/>
      <c r="AC554"/>
      <c r="AD554"/>
      <c r="AE554"/>
      <c r="AF554"/>
      <c r="AG554"/>
      <c r="AH554"/>
      <c r="AI554"/>
      <c r="AJ554"/>
      <c r="AK554"/>
      <c r="AL554"/>
      <c r="AM554"/>
      <c r="AN554"/>
      <c r="AO554"/>
      <c r="AP554"/>
      <c r="AQ554"/>
      <c r="AR554"/>
      <c r="AS554"/>
      <c r="AT554"/>
      <c r="AU554"/>
      <c r="AV554"/>
      <c r="AW554"/>
      <c r="AX554"/>
      <c r="AY554"/>
      <c r="AZ554"/>
      <c r="BA554"/>
      <c r="BB554"/>
      <c r="BC554"/>
      <c r="BD554"/>
      <c r="BE554"/>
      <c r="BF554"/>
      <c r="BG554"/>
      <c r="BH554"/>
      <c r="BI554"/>
      <c r="BJ554"/>
      <c r="BK554"/>
      <c r="BL554"/>
      <c r="BM554"/>
      <c r="BN554"/>
      <c r="BO554"/>
      <c r="BP554"/>
      <c r="BQ554"/>
      <c r="BR554"/>
      <c r="BS554"/>
      <c r="BT554"/>
      <c r="BU554"/>
      <c r="BV554"/>
      <c r="BW554"/>
      <c r="BX554"/>
      <c r="BY554"/>
      <c r="BZ554"/>
      <c r="CA554"/>
      <c r="CB554"/>
      <c r="CC554"/>
      <c r="CD554"/>
      <c r="CE554"/>
      <c r="CF554"/>
      <c r="CG554"/>
      <c r="CH554"/>
      <c r="CI554"/>
      <c r="CJ554"/>
      <c r="CK554"/>
      <c r="CL554"/>
      <c r="CN554"/>
    </row>
    <row r="555" spans="7:92" x14ac:dyDescent="0.4">
      <c r="G555"/>
      <c r="I555"/>
      <c r="J555"/>
      <c r="R555"/>
      <c r="S555"/>
      <c r="T555"/>
      <c r="U555"/>
      <c r="V555"/>
      <c r="W555"/>
      <c r="X555"/>
      <c r="Y555"/>
      <c r="Z555"/>
      <c r="AA555"/>
      <c r="AB555"/>
      <c r="AC555"/>
      <c r="AD555"/>
      <c r="AE555"/>
      <c r="AF555"/>
      <c r="AG555"/>
      <c r="AH555"/>
      <c r="AI555"/>
      <c r="AJ555"/>
      <c r="AK555"/>
      <c r="AL555"/>
      <c r="AM555"/>
      <c r="AN555"/>
      <c r="AO555"/>
      <c r="AP555"/>
      <c r="AQ555"/>
      <c r="AR555"/>
      <c r="AS555"/>
      <c r="AT555"/>
      <c r="AU555"/>
      <c r="AV555"/>
      <c r="AW555"/>
      <c r="AX555"/>
      <c r="AY555"/>
      <c r="AZ555"/>
      <c r="BA555"/>
      <c r="BB555"/>
      <c r="BC555"/>
      <c r="BD555"/>
      <c r="BE555"/>
      <c r="BF555"/>
      <c r="BG555"/>
      <c r="BH555"/>
      <c r="BI555"/>
      <c r="BJ555"/>
      <c r="BK555"/>
      <c r="BL555"/>
      <c r="BM555"/>
      <c r="BN555"/>
      <c r="BO555"/>
      <c r="BP555"/>
      <c r="BQ555"/>
      <c r="BR555"/>
      <c r="BS555"/>
      <c r="BT555"/>
      <c r="BU555"/>
      <c r="BV555"/>
      <c r="BW555"/>
      <c r="BX555"/>
      <c r="BY555"/>
      <c r="BZ555"/>
      <c r="CA555"/>
      <c r="CB555"/>
      <c r="CC555"/>
      <c r="CD555"/>
      <c r="CE555"/>
      <c r="CF555"/>
      <c r="CG555"/>
      <c r="CH555"/>
      <c r="CI555"/>
      <c r="CJ555"/>
      <c r="CK555"/>
      <c r="CL555"/>
      <c r="CN555"/>
    </row>
    <row r="556" spans="7:92" x14ac:dyDescent="0.4">
      <c r="G556"/>
      <c r="I556"/>
      <c r="J556"/>
      <c r="R556"/>
      <c r="S556"/>
      <c r="T556"/>
      <c r="U556"/>
      <c r="V556"/>
      <c r="W556"/>
      <c r="X556"/>
      <c r="Y556"/>
      <c r="Z556"/>
      <c r="AA556"/>
      <c r="AB556"/>
      <c r="AC556"/>
      <c r="AD556"/>
      <c r="AE556"/>
      <c r="AF556"/>
      <c r="AG556"/>
      <c r="AH556"/>
      <c r="AI556"/>
      <c r="AJ556"/>
      <c r="AK556"/>
      <c r="AL556"/>
      <c r="AM556"/>
      <c r="AN556"/>
      <c r="AO556"/>
      <c r="AP556"/>
      <c r="AQ556"/>
      <c r="AR556"/>
      <c r="AS556"/>
      <c r="AT556"/>
      <c r="AU556"/>
      <c r="AV556"/>
      <c r="AW556"/>
      <c r="AX556"/>
      <c r="AY556"/>
      <c r="AZ556"/>
      <c r="BA556"/>
      <c r="BB556"/>
      <c r="BC556"/>
      <c r="BD556"/>
      <c r="BE556"/>
      <c r="BF556"/>
      <c r="BG556"/>
      <c r="BH556"/>
      <c r="BI556"/>
      <c r="BJ556"/>
      <c r="BK556"/>
      <c r="BL556"/>
      <c r="BM556"/>
      <c r="BN556"/>
      <c r="BO556"/>
      <c r="BP556"/>
      <c r="BQ556"/>
      <c r="BR556"/>
      <c r="BS556"/>
      <c r="BT556"/>
      <c r="BU556"/>
      <c r="BV556"/>
      <c r="BW556"/>
      <c r="BX556"/>
      <c r="BY556"/>
      <c r="BZ556"/>
      <c r="CA556"/>
      <c r="CB556"/>
      <c r="CC556"/>
      <c r="CD556"/>
      <c r="CE556"/>
      <c r="CF556"/>
      <c r="CG556"/>
      <c r="CH556"/>
      <c r="CI556"/>
      <c r="CJ556"/>
      <c r="CK556"/>
      <c r="CL556"/>
      <c r="CN556"/>
    </row>
    <row r="557" spans="7:92" x14ac:dyDescent="0.4">
      <c r="G557"/>
      <c r="I557"/>
      <c r="J557"/>
      <c r="R557"/>
      <c r="S557"/>
      <c r="T557"/>
      <c r="U557"/>
      <c r="V557"/>
      <c r="W557"/>
      <c r="X557"/>
      <c r="Y557"/>
      <c r="Z557"/>
      <c r="AA557"/>
      <c r="AB557"/>
      <c r="AC557"/>
      <c r="AD557"/>
      <c r="AE557"/>
      <c r="AF557"/>
      <c r="AG557"/>
      <c r="AH557"/>
      <c r="AI557"/>
      <c r="AJ557"/>
      <c r="AK557"/>
      <c r="AL557"/>
      <c r="AM557"/>
      <c r="AN557"/>
      <c r="AO557"/>
      <c r="AP557"/>
      <c r="AQ557"/>
      <c r="AR557"/>
      <c r="AS557"/>
      <c r="AT557"/>
      <c r="AU557"/>
      <c r="AV557"/>
      <c r="AW557"/>
      <c r="AX557"/>
      <c r="AY557"/>
      <c r="AZ557"/>
      <c r="BA557"/>
      <c r="BB557"/>
      <c r="BC557"/>
      <c r="BD557"/>
      <c r="BE557"/>
      <c r="BF557"/>
      <c r="BG557"/>
      <c r="BH557"/>
      <c r="BI557"/>
      <c r="BJ557"/>
      <c r="BK557"/>
      <c r="BL557"/>
      <c r="BM557"/>
      <c r="BN557"/>
      <c r="BO557"/>
      <c r="BP557"/>
      <c r="BQ557"/>
      <c r="BR557"/>
      <c r="BS557"/>
      <c r="BT557"/>
      <c r="BU557"/>
      <c r="BV557"/>
      <c r="BW557"/>
      <c r="BX557"/>
      <c r="BY557"/>
      <c r="BZ557"/>
      <c r="CA557"/>
      <c r="CB557"/>
      <c r="CC557"/>
      <c r="CD557"/>
      <c r="CE557"/>
      <c r="CF557"/>
      <c r="CG557"/>
      <c r="CH557"/>
      <c r="CI557"/>
      <c r="CJ557"/>
      <c r="CK557"/>
      <c r="CL557"/>
      <c r="CN557"/>
    </row>
    <row r="558" spans="7:92" x14ac:dyDescent="0.4">
      <c r="G558"/>
      <c r="I558"/>
      <c r="J558"/>
      <c r="R558"/>
      <c r="S558"/>
      <c r="T558"/>
      <c r="U558"/>
      <c r="V558"/>
      <c r="W558"/>
      <c r="X558"/>
      <c r="Y558"/>
      <c r="Z558"/>
      <c r="AA558"/>
      <c r="AB558"/>
      <c r="AC558"/>
      <c r="AD558"/>
      <c r="AE558"/>
      <c r="AF558"/>
      <c r="AG558"/>
      <c r="AH558"/>
      <c r="AI558"/>
      <c r="AJ558"/>
      <c r="AK558"/>
      <c r="AL558"/>
      <c r="AM558"/>
      <c r="AN558"/>
      <c r="AO558"/>
      <c r="AP558"/>
      <c r="AQ558"/>
      <c r="AR558"/>
      <c r="AS558"/>
      <c r="AT558"/>
      <c r="AU558"/>
      <c r="AV558"/>
      <c r="AW558"/>
      <c r="AX558"/>
      <c r="AY558"/>
      <c r="AZ558"/>
      <c r="BA558"/>
      <c r="BB558"/>
      <c r="BC558"/>
      <c r="BD558"/>
      <c r="BE558"/>
      <c r="BF558"/>
      <c r="BG558"/>
      <c r="BH558"/>
      <c r="BI558"/>
      <c r="BJ558"/>
      <c r="BK558"/>
      <c r="BL558"/>
      <c r="BM558"/>
      <c r="BN558"/>
      <c r="BO558"/>
      <c r="BP558"/>
      <c r="BQ558"/>
      <c r="BR558"/>
      <c r="BS558"/>
      <c r="BT558"/>
      <c r="BU558"/>
      <c r="BV558"/>
      <c r="BW558"/>
      <c r="BX558"/>
      <c r="BY558"/>
      <c r="BZ558"/>
      <c r="CA558"/>
      <c r="CB558"/>
      <c r="CC558"/>
      <c r="CD558"/>
      <c r="CE558"/>
      <c r="CF558"/>
      <c r="CG558"/>
      <c r="CH558"/>
      <c r="CI558"/>
      <c r="CJ558"/>
      <c r="CK558"/>
      <c r="CL558"/>
      <c r="CN558"/>
    </row>
    <row r="559" spans="7:92" x14ac:dyDescent="0.4">
      <c r="G559"/>
      <c r="I559"/>
      <c r="J559"/>
      <c r="R559"/>
      <c r="S559"/>
      <c r="T559"/>
      <c r="U559"/>
      <c r="V559"/>
      <c r="W559"/>
      <c r="X559"/>
      <c r="Y559"/>
      <c r="Z559"/>
      <c r="AA559"/>
      <c r="AB559"/>
      <c r="AC559"/>
      <c r="AD559"/>
      <c r="AE559"/>
      <c r="AF559"/>
      <c r="AG559"/>
      <c r="AH559"/>
      <c r="AI559"/>
      <c r="AJ559"/>
      <c r="AK559"/>
      <c r="AL559"/>
      <c r="AM559"/>
      <c r="AN559"/>
      <c r="AO559"/>
      <c r="AP559"/>
      <c r="AQ559"/>
      <c r="AR559"/>
      <c r="AS559"/>
      <c r="AT559"/>
      <c r="AU559"/>
      <c r="AV559"/>
      <c r="AW559"/>
      <c r="AX559"/>
      <c r="AY559"/>
      <c r="AZ559"/>
      <c r="BA559"/>
      <c r="BB559"/>
      <c r="BC559"/>
      <c r="BD559"/>
      <c r="BE559"/>
      <c r="BF559"/>
      <c r="BG559"/>
      <c r="BH559"/>
      <c r="BI559"/>
      <c r="BJ559"/>
      <c r="BK559"/>
      <c r="BL559"/>
      <c r="BM559"/>
      <c r="BN559"/>
      <c r="BO559"/>
      <c r="BP559"/>
      <c r="BQ559"/>
      <c r="BR559"/>
      <c r="BS559"/>
      <c r="BT559"/>
      <c r="BU559"/>
      <c r="BV559"/>
      <c r="BW559"/>
      <c r="BX559"/>
      <c r="BY559"/>
      <c r="BZ559"/>
      <c r="CA559"/>
      <c r="CB559"/>
      <c r="CC559"/>
      <c r="CD559"/>
      <c r="CE559"/>
      <c r="CF559"/>
      <c r="CG559"/>
      <c r="CH559"/>
      <c r="CI559"/>
      <c r="CJ559"/>
      <c r="CK559"/>
      <c r="CL559"/>
      <c r="CN559"/>
    </row>
    <row r="560" spans="7:92" x14ac:dyDescent="0.4">
      <c r="G560"/>
      <c r="I560"/>
      <c r="J560"/>
      <c r="R560"/>
      <c r="S560"/>
      <c r="T560"/>
      <c r="U560"/>
      <c r="V560"/>
      <c r="W560"/>
      <c r="X560"/>
      <c r="Y560"/>
      <c r="Z560"/>
      <c r="AA560"/>
      <c r="AB560"/>
      <c r="AC560"/>
      <c r="AD560"/>
      <c r="AE560"/>
      <c r="AF560"/>
      <c r="AG560"/>
      <c r="AH560"/>
      <c r="AI560"/>
      <c r="AJ560"/>
      <c r="AK560"/>
      <c r="AL560"/>
      <c r="AM560"/>
      <c r="AN560"/>
      <c r="AO560"/>
      <c r="AP560"/>
      <c r="AQ560"/>
      <c r="AR560"/>
      <c r="AS560"/>
      <c r="AT560"/>
      <c r="AU560"/>
      <c r="AV560"/>
      <c r="AW560"/>
      <c r="AX560"/>
      <c r="AY560"/>
      <c r="AZ560"/>
      <c r="BA560"/>
      <c r="BB560"/>
      <c r="BC560"/>
      <c r="BD560"/>
      <c r="BE560"/>
      <c r="BF560"/>
      <c r="BG560"/>
      <c r="BH560"/>
      <c r="BI560"/>
      <c r="BJ560"/>
      <c r="BK560"/>
      <c r="BL560"/>
      <c r="BM560"/>
      <c r="BN560"/>
      <c r="BO560"/>
      <c r="BP560"/>
      <c r="BQ560"/>
      <c r="BR560"/>
      <c r="BS560"/>
      <c r="BT560"/>
      <c r="BU560"/>
      <c r="BV560"/>
      <c r="BW560"/>
      <c r="BX560"/>
      <c r="BY560"/>
      <c r="BZ560"/>
      <c r="CA560"/>
      <c r="CB560"/>
      <c r="CC560"/>
      <c r="CD560"/>
      <c r="CE560"/>
      <c r="CF560"/>
      <c r="CG560"/>
      <c r="CH560"/>
      <c r="CI560"/>
      <c r="CJ560"/>
      <c r="CK560"/>
      <c r="CL560"/>
      <c r="CN560"/>
    </row>
    <row r="561" spans="7:92" x14ac:dyDescent="0.4">
      <c r="G561"/>
      <c r="I561"/>
      <c r="J561"/>
      <c r="R561"/>
      <c r="S561"/>
      <c r="T561"/>
      <c r="U561"/>
      <c r="V561"/>
      <c r="W561"/>
      <c r="X561"/>
      <c r="Y561"/>
      <c r="Z561"/>
      <c r="AA561"/>
      <c r="AB561"/>
      <c r="AC561"/>
      <c r="AD561"/>
      <c r="AE561"/>
      <c r="AF561"/>
      <c r="AG561"/>
      <c r="AH561"/>
      <c r="AI561"/>
      <c r="AJ561"/>
      <c r="AK561"/>
      <c r="AL561"/>
      <c r="AM561"/>
      <c r="AN561"/>
      <c r="AO561"/>
      <c r="AP561"/>
      <c r="AQ561"/>
      <c r="AR561"/>
      <c r="AS561"/>
      <c r="AT561"/>
      <c r="AU561"/>
      <c r="AV561"/>
      <c r="AW561"/>
      <c r="AX561"/>
      <c r="AY561"/>
      <c r="AZ561"/>
      <c r="BA561"/>
      <c r="BB561"/>
      <c r="BC561"/>
      <c r="BD561"/>
      <c r="BE561"/>
      <c r="BF561"/>
      <c r="BG561"/>
      <c r="BH561"/>
      <c r="BI561"/>
      <c r="BJ561"/>
      <c r="BK561"/>
      <c r="BL561"/>
      <c r="BM561"/>
      <c r="BN561"/>
      <c r="BO561"/>
      <c r="BP561"/>
      <c r="BQ561"/>
      <c r="BR561"/>
      <c r="BS561"/>
      <c r="BT561"/>
      <c r="BU561"/>
      <c r="BV561"/>
      <c r="BW561"/>
      <c r="BX561"/>
      <c r="BY561"/>
      <c r="BZ561"/>
      <c r="CA561"/>
      <c r="CB561"/>
      <c r="CC561"/>
      <c r="CD561"/>
      <c r="CE561"/>
      <c r="CF561"/>
      <c r="CG561"/>
      <c r="CH561"/>
      <c r="CI561"/>
      <c r="CJ561"/>
      <c r="CK561"/>
      <c r="CL561"/>
      <c r="CN561"/>
    </row>
    <row r="562" spans="7:92" x14ac:dyDescent="0.4">
      <c r="G562"/>
      <c r="I562"/>
      <c r="J562"/>
      <c r="R562"/>
      <c r="S562"/>
      <c r="T562"/>
      <c r="U562"/>
      <c r="V562"/>
      <c r="W562"/>
      <c r="X562"/>
      <c r="Y562"/>
      <c r="Z562"/>
      <c r="AA562"/>
      <c r="AB562"/>
      <c r="AC562"/>
      <c r="AD562"/>
      <c r="AE562"/>
      <c r="AF562"/>
      <c r="AG562"/>
      <c r="AH562"/>
      <c r="AI562"/>
      <c r="AJ562"/>
      <c r="AK562"/>
      <c r="AL562"/>
      <c r="AM562"/>
      <c r="AN562"/>
      <c r="AO562"/>
      <c r="AP562"/>
      <c r="AQ562"/>
      <c r="AR562"/>
      <c r="AS562"/>
      <c r="AT562"/>
      <c r="AU562"/>
      <c r="AV562"/>
      <c r="AW562"/>
      <c r="AX562"/>
      <c r="AY562"/>
      <c r="AZ562"/>
      <c r="BA562"/>
      <c r="BB562"/>
      <c r="BC562"/>
      <c r="BD562"/>
      <c r="BE562"/>
      <c r="BF562"/>
      <c r="BG562"/>
      <c r="BH562"/>
      <c r="BI562"/>
      <c r="BJ562"/>
      <c r="BK562"/>
      <c r="BL562"/>
      <c r="BM562"/>
      <c r="BN562"/>
      <c r="BO562"/>
      <c r="BP562"/>
      <c r="BQ562"/>
      <c r="BR562"/>
      <c r="BS562"/>
      <c r="BT562"/>
      <c r="BU562"/>
      <c r="BV562"/>
      <c r="BW562"/>
      <c r="BX562"/>
      <c r="BY562"/>
      <c r="BZ562"/>
      <c r="CA562"/>
      <c r="CB562"/>
      <c r="CC562"/>
      <c r="CD562"/>
      <c r="CE562"/>
      <c r="CF562"/>
      <c r="CG562"/>
      <c r="CH562"/>
      <c r="CI562"/>
      <c r="CJ562"/>
      <c r="CK562"/>
      <c r="CL562"/>
      <c r="CN562"/>
    </row>
    <row r="563" spans="7:92" x14ac:dyDescent="0.4">
      <c r="G563"/>
      <c r="I563"/>
      <c r="J563"/>
      <c r="R563"/>
      <c r="S563"/>
      <c r="T563"/>
      <c r="U563"/>
      <c r="V563"/>
      <c r="W563"/>
      <c r="X563"/>
      <c r="Y563"/>
      <c r="Z563"/>
      <c r="AA563"/>
      <c r="AB563"/>
      <c r="AC563"/>
      <c r="AD563"/>
      <c r="AE563"/>
      <c r="AF563"/>
      <c r="AG563"/>
      <c r="AH563"/>
      <c r="AI563"/>
      <c r="AJ563"/>
      <c r="AK563"/>
      <c r="AL563"/>
      <c r="AM563"/>
      <c r="AN563"/>
      <c r="AO563"/>
      <c r="AP563"/>
      <c r="AQ563"/>
      <c r="AR563"/>
      <c r="AS563"/>
      <c r="AT563"/>
      <c r="AU563"/>
      <c r="AV563"/>
      <c r="AW563"/>
      <c r="AX563"/>
      <c r="AY563"/>
      <c r="AZ563"/>
      <c r="BA563"/>
      <c r="BB563"/>
      <c r="BC563"/>
      <c r="BD563"/>
      <c r="BE563"/>
      <c r="BF563"/>
      <c r="BG563"/>
      <c r="BH563"/>
      <c r="BI563"/>
      <c r="BJ563"/>
      <c r="BK563"/>
      <c r="BL563"/>
      <c r="BM563"/>
      <c r="BN563"/>
      <c r="BO563"/>
      <c r="BP563"/>
      <c r="BQ563"/>
      <c r="BR563"/>
      <c r="BS563"/>
      <c r="BT563"/>
      <c r="BU563"/>
      <c r="BV563"/>
      <c r="BW563"/>
      <c r="BX563"/>
      <c r="BY563"/>
      <c r="BZ563"/>
      <c r="CA563"/>
      <c r="CB563"/>
      <c r="CC563"/>
      <c r="CD563"/>
      <c r="CE563"/>
      <c r="CF563"/>
      <c r="CG563"/>
      <c r="CH563"/>
      <c r="CI563"/>
      <c r="CJ563"/>
      <c r="CK563"/>
      <c r="CL563"/>
      <c r="CN563"/>
    </row>
    <row r="564" spans="7:92" x14ac:dyDescent="0.4">
      <c r="G564"/>
      <c r="I564"/>
      <c r="J564"/>
      <c r="R564"/>
      <c r="S564"/>
      <c r="T564"/>
      <c r="U564"/>
      <c r="V564"/>
      <c r="W564"/>
      <c r="X564"/>
      <c r="Y564"/>
      <c r="Z564"/>
      <c r="AA564"/>
      <c r="AB564"/>
      <c r="AC564"/>
      <c r="AD564"/>
      <c r="AE564"/>
      <c r="AF564"/>
      <c r="AG564"/>
      <c r="AH564"/>
      <c r="AI564"/>
      <c r="AJ564"/>
      <c r="AK564"/>
      <c r="AL564"/>
      <c r="AM564"/>
      <c r="AN564"/>
      <c r="AO564"/>
      <c r="AP564"/>
      <c r="AQ564"/>
      <c r="AR564"/>
      <c r="AS564"/>
      <c r="AT564"/>
      <c r="AU564"/>
      <c r="AV564"/>
      <c r="AW564"/>
      <c r="AX564"/>
      <c r="AY564"/>
      <c r="AZ564"/>
      <c r="BA564"/>
      <c r="BB564"/>
      <c r="BC564"/>
      <c r="BD564"/>
      <c r="BE564"/>
      <c r="BF564"/>
      <c r="BG564"/>
      <c r="BH564"/>
      <c r="BI564"/>
      <c r="BJ564"/>
      <c r="BK564"/>
      <c r="BL564"/>
      <c r="BM564"/>
      <c r="BN564"/>
      <c r="BO564"/>
      <c r="BP564"/>
      <c r="BQ564"/>
      <c r="BR564"/>
      <c r="BS564"/>
      <c r="BT564"/>
      <c r="BU564"/>
      <c r="BV564"/>
      <c r="BW564"/>
      <c r="BX564"/>
      <c r="BY564"/>
      <c r="BZ564"/>
      <c r="CA564"/>
      <c r="CB564"/>
      <c r="CC564"/>
      <c r="CD564"/>
      <c r="CE564"/>
      <c r="CF564"/>
      <c r="CG564"/>
      <c r="CH564"/>
      <c r="CI564"/>
      <c r="CJ564"/>
      <c r="CK564"/>
      <c r="CL564"/>
      <c r="CN564"/>
    </row>
    <row r="565" spans="7:92" x14ac:dyDescent="0.4">
      <c r="G565"/>
      <c r="I565"/>
      <c r="J565"/>
      <c r="R565"/>
      <c r="S565"/>
      <c r="T565"/>
      <c r="U565"/>
      <c r="V565"/>
      <c r="W565"/>
      <c r="X565"/>
      <c r="Y565"/>
      <c r="Z565"/>
      <c r="AA565"/>
      <c r="AB565"/>
      <c r="AC565"/>
      <c r="AD565"/>
      <c r="AE565"/>
      <c r="AF565"/>
      <c r="AG565"/>
      <c r="AH565"/>
      <c r="AI565"/>
      <c r="AJ565"/>
      <c r="AK565"/>
      <c r="AL565"/>
      <c r="AM565"/>
      <c r="AN565"/>
      <c r="AO565"/>
      <c r="AP565"/>
      <c r="AQ565"/>
      <c r="AR565"/>
      <c r="AS565"/>
      <c r="AT565"/>
      <c r="AU565"/>
      <c r="AV565"/>
      <c r="AW565"/>
      <c r="AX565"/>
      <c r="AY565"/>
      <c r="AZ565"/>
      <c r="BA565"/>
      <c r="BB565"/>
      <c r="BC565"/>
      <c r="BD565"/>
      <c r="BE565"/>
      <c r="BF565"/>
      <c r="BG565"/>
      <c r="BH565"/>
      <c r="BI565"/>
      <c r="BJ565"/>
      <c r="BK565"/>
      <c r="BL565"/>
      <c r="BM565"/>
      <c r="BN565"/>
      <c r="BO565"/>
      <c r="BP565"/>
      <c r="BQ565"/>
      <c r="BR565"/>
      <c r="BS565"/>
      <c r="BT565"/>
      <c r="BU565"/>
      <c r="BV565"/>
      <c r="BW565"/>
      <c r="BX565"/>
      <c r="BY565"/>
      <c r="BZ565"/>
      <c r="CA565"/>
      <c r="CB565"/>
      <c r="CC565"/>
      <c r="CD565"/>
      <c r="CE565"/>
      <c r="CF565"/>
      <c r="CG565"/>
      <c r="CH565"/>
      <c r="CI565"/>
      <c r="CJ565"/>
      <c r="CK565"/>
      <c r="CL565"/>
      <c r="CN565"/>
    </row>
    <row r="566" spans="7:92" x14ac:dyDescent="0.4">
      <c r="G566"/>
      <c r="I566"/>
      <c r="J566"/>
      <c r="R566"/>
      <c r="S566"/>
      <c r="T566"/>
      <c r="U566"/>
      <c r="V566"/>
      <c r="W566"/>
      <c r="X566"/>
      <c r="Y566"/>
      <c r="Z566"/>
      <c r="AA566"/>
      <c r="AB566"/>
      <c r="AC566"/>
      <c r="AD566"/>
      <c r="AE566"/>
      <c r="AF566"/>
      <c r="AG566"/>
      <c r="AH566"/>
      <c r="AI566"/>
      <c r="AJ566"/>
      <c r="AK566"/>
      <c r="AL566"/>
      <c r="AM566"/>
      <c r="AN566"/>
      <c r="AO566"/>
      <c r="AP566"/>
      <c r="AQ566"/>
      <c r="AR566"/>
      <c r="AS566"/>
      <c r="AT566"/>
      <c r="AU566"/>
      <c r="AV566"/>
      <c r="AW566"/>
      <c r="AX566"/>
      <c r="AY566"/>
      <c r="AZ566"/>
      <c r="BA566"/>
      <c r="BB566"/>
      <c r="BC566"/>
      <c r="BD566"/>
      <c r="BE566"/>
      <c r="BF566"/>
      <c r="BG566"/>
      <c r="BH566"/>
      <c r="BI566"/>
      <c r="BJ566"/>
      <c r="BK566"/>
      <c r="BL566"/>
      <c r="BM566"/>
      <c r="BN566"/>
      <c r="BO566"/>
      <c r="BP566"/>
      <c r="BQ566"/>
      <c r="BR566"/>
      <c r="BS566"/>
      <c r="BT566"/>
      <c r="BU566"/>
      <c r="BV566"/>
      <c r="BW566"/>
      <c r="BX566"/>
      <c r="BY566"/>
      <c r="BZ566"/>
      <c r="CA566"/>
      <c r="CB566"/>
      <c r="CC566"/>
      <c r="CD566"/>
      <c r="CE566"/>
      <c r="CF566"/>
      <c r="CG566"/>
      <c r="CH566"/>
      <c r="CI566"/>
      <c r="CJ566"/>
      <c r="CK566"/>
      <c r="CL566"/>
      <c r="CN566"/>
    </row>
    <row r="567" spans="7:92" x14ac:dyDescent="0.4">
      <c r="G567"/>
      <c r="I567"/>
      <c r="J567"/>
      <c r="R567"/>
      <c r="S567"/>
      <c r="T567"/>
      <c r="U567"/>
      <c r="V567"/>
      <c r="W567"/>
      <c r="X567"/>
      <c r="Y567"/>
      <c r="Z567"/>
      <c r="AA567"/>
      <c r="AB567"/>
      <c r="AC567"/>
      <c r="AD567"/>
      <c r="AE567"/>
      <c r="AF567"/>
      <c r="AG567"/>
      <c r="AH567"/>
      <c r="AI567"/>
      <c r="AJ567"/>
      <c r="AK567"/>
      <c r="AL567"/>
      <c r="AM567"/>
      <c r="AN567"/>
      <c r="AO567"/>
      <c r="AP567"/>
      <c r="AQ567"/>
      <c r="AR567"/>
      <c r="AS567"/>
      <c r="AT567"/>
      <c r="AU567"/>
      <c r="AV567"/>
      <c r="AW567"/>
      <c r="AX567"/>
      <c r="AY567"/>
      <c r="AZ567"/>
      <c r="BA567"/>
      <c r="BB567"/>
      <c r="BC567"/>
      <c r="BD567"/>
      <c r="BE567"/>
      <c r="BF567"/>
      <c r="BG567"/>
      <c r="BH567"/>
      <c r="BI567"/>
      <c r="BJ567"/>
      <c r="BK567"/>
      <c r="BL567"/>
      <c r="BM567"/>
      <c r="BN567"/>
      <c r="BO567"/>
      <c r="BP567"/>
      <c r="BQ567"/>
      <c r="BR567"/>
      <c r="BS567"/>
      <c r="BT567"/>
      <c r="BU567"/>
      <c r="BV567"/>
      <c r="BW567"/>
      <c r="BX567"/>
      <c r="BY567"/>
      <c r="BZ567"/>
      <c r="CA567"/>
      <c r="CB567"/>
      <c r="CC567"/>
      <c r="CD567"/>
      <c r="CE567"/>
      <c r="CF567"/>
      <c r="CG567"/>
      <c r="CH567"/>
      <c r="CI567"/>
      <c r="CJ567"/>
      <c r="CK567"/>
      <c r="CL567"/>
      <c r="CN567"/>
    </row>
    <row r="568" spans="7:92" x14ac:dyDescent="0.4">
      <c r="G568"/>
      <c r="I568"/>
      <c r="J568"/>
      <c r="R568"/>
      <c r="S568"/>
      <c r="T568"/>
      <c r="U568"/>
      <c r="V568"/>
      <c r="W568"/>
      <c r="X568"/>
      <c r="Y568"/>
      <c r="Z568"/>
      <c r="AA568"/>
      <c r="AB568"/>
      <c r="AC568"/>
      <c r="AD568"/>
      <c r="AE568"/>
      <c r="AF568"/>
      <c r="AG568"/>
      <c r="AH568"/>
      <c r="AI568"/>
      <c r="AJ568"/>
      <c r="AK568"/>
      <c r="AL568"/>
      <c r="AM568"/>
      <c r="AN568"/>
      <c r="AO568"/>
      <c r="AP568"/>
      <c r="AQ568"/>
      <c r="AR568"/>
      <c r="AS568"/>
      <c r="AT568"/>
      <c r="AU568"/>
      <c r="AV568"/>
      <c r="AW568"/>
      <c r="AX568"/>
      <c r="AY568"/>
      <c r="AZ568"/>
      <c r="BA568"/>
      <c r="BB568"/>
      <c r="BC568"/>
      <c r="BD568"/>
      <c r="BE568"/>
      <c r="BF568"/>
      <c r="BG568"/>
      <c r="BH568"/>
      <c r="BI568"/>
      <c r="BJ568"/>
      <c r="BK568"/>
      <c r="BL568"/>
      <c r="BM568"/>
      <c r="BN568"/>
      <c r="BO568"/>
      <c r="BP568"/>
      <c r="BQ568"/>
      <c r="BR568"/>
      <c r="BS568"/>
      <c r="BT568"/>
      <c r="BU568"/>
      <c r="BV568"/>
      <c r="BW568"/>
      <c r="BX568"/>
      <c r="BY568"/>
      <c r="BZ568"/>
      <c r="CA568"/>
      <c r="CB568"/>
      <c r="CC568"/>
      <c r="CD568"/>
      <c r="CE568"/>
      <c r="CF568"/>
      <c r="CG568"/>
      <c r="CH568"/>
      <c r="CI568"/>
      <c r="CJ568"/>
      <c r="CK568"/>
      <c r="CL568"/>
      <c r="CN568"/>
    </row>
    <row r="569" spans="7:92" x14ac:dyDescent="0.4">
      <c r="G569"/>
      <c r="I569"/>
      <c r="J569"/>
      <c r="R569"/>
      <c r="S569"/>
      <c r="T569"/>
      <c r="U569"/>
      <c r="V569"/>
      <c r="W569"/>
      <c r="X569"/>
      <c r="Y569"/>
      <c r="Z569"/>
      <c r="AA569"/>
      <c r="AB569"/>
      <c r="AC569"/>
      <c r="AD569"/>
      <c r="AE569"/>
      <c r="AF569"/>
      <c r="AG569"/>
      <c r="AH569"/>
      <c r="AI569"/>
      <c r="AJ569"/>
      <c r="AK569"/>
      <c r="AL569"/>
      <c r="AM569"/>
      <c r="AN569"/>
      <c r="AO569"/>
      <c r="AP569"/>
      <c r="AQ569"/>
      <c r="AR569"/>
      <c r="AS569"/>
      <c r="AT569"/>
      <c r="AU569"/>
      <c r="AV569"/>
      <c r="AW569"/>
      <c r="AX569"/>
      <c r="AY569"/>
      <c r="AZ569"/>
      <c r="BA569"/>
      <c r="BB569"/>
      <c r="BC569"/>
      <c r="BD569"/>
      <c r="BE569"/>
      <c r="BF569"/>
      <c r="BG569"/>
      <c r="BH569"/>
      <c r="BI569"/>
      <c r="BJ569"/>
      <c r="BK569"/>
      <c r="BL569"/>
      <c r="BM569"/>
      <c r="BN569"/>
      <c r="BO569"/>
      <c r="BP569"/>
      <c r="BQ569"/>
      <c r="BR569"/>
      <c r="BS569"/>
      <c r="BT569"/>
      <c r="BU569"/>
      <c r="BV569"/>
      <c r="BW569"/>
      <c r="BX569"/>
      <c r="BY569"/>
      <c r="BZ569"/>
      <c r="CA569"/>
      <c r="CB569"/>
      <c r="CC569"/>
      <c r="CD569"/>
      <c r="CE569"/>
      <c r="CF569"/>
      <c r="CG569"/>
      <c r="CH569"/>
      <c r="CI569"/>
      <c r="CJ569"/>
      <c r="CK569"/>
      <c r="CL569"/>
      <c r="CN569"/>
    </row>
    <row r="570" spans="7:92" x14ac:dyDescent="0.4">
      <c r="G570"/>
      <c r="I570"/>
      <c r="J570"/>
      <c r="R570"/>
      <c r="S570"/>
      <c r="T570"/>
      <c r="U570"/>
      <c r="V570"/>
      <c r="W570"/>
      <c r="X570"/>
      <c r="Y570"/>
      <c r="Z570"/>
      <c r="AA570"/>
      <c r="AB570"/>
      <c r="AC570"/>
      <c r="AD570"/>
      <c r="AE570"/>
      <c r="AF570"/>
      <c r="AG570"/>
      <c r="AH570"/>
      <c r="AI570"/>
      <c r="AJ570"/>
      <c r="AK570"/>
      <c r="AL570"/>
      <c r="AM570"/>
      <c r="AN570"/>
      <c r="AO570"/>
      <c r="AP570"/>
      <c r="AQ570"/>
      <c r="AR570"/>
      <c r="AS570"/>
      <c r="AT570"/>
      <c r="AU570"/>
      <c r="AV570"/>
      <c r="AW570"/>
      <c r="AX570"/>
      <c r="AY570"/>
      <c r="AZ570"/>
      <c r="BA570"/>
      <c r="BB570"/>
      <c r="BC570"/>
      <c r="BD570"/>
      <c r="BE570"/>
      <c r="BF570"/>
      <c r="BG570"/>
      <c r="BH570"/>
      <c r="BI570"/>
      <c r="BJ570"/>
      <c r="BK570"/>
      <c r="BL570"/>
      <c r="BM570"/>
      <c r="BN570"/>
      <c r="BO570"/>
      <c r="BP570"/>
      <c r="BQ570"/>
      <c r="BR570"/>
      <c r="BS570"/>
      <c r="BT570"/>
      <c r="BU570"/>
      <c r="BV570"/>
      <c r="BW570"/>
      <c r="BX570"/>
      <c r="BY570"/>
      <c r="BZ570"/>
      <c r="CA570"/>
      <c r="CB570"/>
      <c r="CC570"/>
      <c r="CD570"/>
      <c r="CE570"/>
      <c r="CF570"/>
      <c r="CG570"/>
      <c r="CH570"/>
      <c r="CI570"/>
      <c r="CJ570"/>
      <c r="CK570"/>
      <c r="CL570"/>
      <c r="CN570"/>
    </row>
    <row r="571" spans="7:92" x14ac:dyDescent="0.4">
      <c r="G571"/>
      <c r="I571"/>
      <c r="J571"/>
      <c r="R571"/>
      <c r="S571"/>
      <c r="T571"/>
      <c r="U571"/>
      <c r="V571"/>
      <c r="W571"/>
      <c r="X571"/>
      <c r="Y571"/>
      <c r="Z571"/>
      <c r="AA571"/>
      <c r="AB571"/>
      <c r="AC571"/>
      <c r="AD571"/>
      <c r="AE571"/>
      <c r="AF571"/>
      <c r="AG571"/>
      <c r="AH571"/>
      <c r="AI571"/>
      <c r="AJ571"/>
      <c r="AK571"/>
      <c r="AL571"/>
      <c r="AM571"/>
      <c r="AN571"/>
      <c r="AO571"/>
      <c r="AP571"/>
      <c r="AQ571"/>
      <c r="AR571"/>
      <c r="AS571"/>
      <c r="AT571"/>
      <c r="AU571"/>
      <c r="AV571"/>
      <c r="AW571"/>
      <c r="AX571"/>
      <c r="AY571"/>
      <c r="AZ571"/>
      <c r="BA571"/>
      <c r="BB571"/>
      <c r="BC571"/>
      <c r="BD571"/>
      <c r="BE571"/>
      <c r="BF571"/>
      <c r="BG571"/>
      <c r="BH571"/>
      <c r="BI571"/>
      <c r="BJ571"/>
      <c r="BK571"/>
      <c r="BL571"/>
      <c r="BM571"/>
      <c r="BN571"/>
      <c r="BO571"/>
      <c r="BP571"/>
      <c r="BQ571"/>
      <c r="BR571"/>
      <c r="BS571"/>
      <c r="BT571"/>
      <c r="BU571"/>
      <c r="BV571"/>
      <c r="BW571"/>
      <c r="BX571"/>
      <c r="BY571"/>
      <c r="BZ571"/>
      <c r="CA571"/>
      <c r="CB571"/>
      <c r="CC571"/>
      <c r="CD571"/>
      <c r="CE571"/>
      <c r="CF571"/>
      <c r="CG571"/>
      <c r="CH571"/>
      <c r="CI571"/>
      <c r="CJ571"/>
      <c r="CK571"/>
      <c r="CL571"/>
      <c r="CN571"/>
    </row>
    <row r="572" spans="7:92" x14ac:dyDescent="0.4">
      <c r="G572"/>
      <c r="I572"/>
      <c r="J572"/>
      <c r="R572"/>
      <c r="S572"/>
      <c r="T572"/>
      <c r="U572"/>
      <c r="V572"/>
      <c r="W572"/>
      <c r="X572"/>
      <c r="Y572"/>
      <c r="Z572"/>
      <c r="AA572"/>
      <c r="AB572"/>
      <c r="AC572"/>
      <c r="AD572"/>
      <c r="AE572"/>
      <c r="AF572"/>
      <c r="AG572"/>
      <c r="AH572"/>
      <c r="AI572"/>
      <c r="AJ572"/>
      <c r="AK572"/>
      <c r="AL572"/>
      <c r="AM572"/>
      <c r="AN572"/>
      <c r="AO572"/>
      <c r="AP572"/>
      <c r="AQ572"/>
      <c r="AR572"/>
      <c r="AS572"/>
      <c r="AT572"/>
      <c r="AU572"/>
      <c r="AV572"/>
      <c r="AW572"/>
      <c r="AX572"/>
      <c r="AY572"/>
      <c r="AZ572"/>
      <c r="BA572"/>
      <c r="BB572"/>
      <c r="BC572"/>
      <c r="BD572"/>
      <c r="BE572"/>
      <c r="BF572"/>
      <c r="BG572"/>
      <c r="BH572"/>
      <c r="BI572"/>
      <c r="BJ572"/>
      <c r="BK572"/>
      <c r="BL572"/>
      <c r="BM572"/>
      <c r="BN572"/>
      <c r="BO572"/>
      <c r="BP572"/>
      <c r="BQ572"/>
      <c r="BR572"/>
      <c r="BS572"/>
      <c r="BT572"/>
      <c r="BU572"/>
      <c r="BV572"/>
      <c r="BW572"/>
      <c r="BX572"/>
      <c r="BY572"/>
      <c r="BZ572"/>
      <c r="CA572"/>
      <c r="CB572"/>
      <c r="CC572"/>
      <c r="CD572"/>
      <c r="CE572"/>
      <c r="CF572"/>
      <c r="CG572"/>
      <c r="CH572"/>
      <c r="CI572"/>
      <c r="CJ572"/>
      <c r="CK572"/>
      <c r="CL572"/>
      <c r="CN572"/>
    </row>
    <row r="573" spans="7:92" x14ac:dyDescent="0.4">
      <c r="G573"/>
      <c r="I573"/>
      <c r="J573"/>
      <c r="R573"/>
      <c r="S573"/>
      <c r="T573"/>
      <c r="U573"/>
      <c r="V573"/>
      <c r="W573"/>
      <c r="X573"/>
      <c r="Y573"/>
      <c r="Z573"/>
      <c r="AA573"/>
      <c r="AB573"/>
      <c r="AC573"/>
      <c r="AD573"/>
      <c r="AE573"/>
      <c r="AF573"/>
      <c r="AG573"/>
      <c r="AH573"/>
      <c r="AI573"/>
      <c r="AJ573"/>
      <c r="AK573"/>
      <c r="AL573"/>
      <c r="AM573"/>
      <c r="AN573"/>
      <c r="AO573"/>
      <c r="AP573"/>
      <c r="AQ573"/>
      <c r="AR573"/>
      <c r="AS573"/>
      <c r="AT573"/>
      <c r="AU573"/>
      <c r="AV573"/>
      <c r="AW573"/>
      <c r="AX573"/>
      <c r="AY573"/>
      <c r="AZ573"/>
      <c r="BA573"/>
      <c r="BB573"/>
      <c r="BC573"/>
      <c r="BD573"/>
      <c r="BE573"/>
      <c r="BF573"/>
      <c r="BG573"/>
      <c r="BH573"/>
      <c r="BI573"/>
      <c r="BJ573"/>
      <c r="BK573"/>
      <c r="BL573"/>
      <c r="BM573"/>
      <c r="BN573"/>
      <c r="BO573"/>
      <c r="BP573"/>
      <c r="BQ573"/>
      <c r="BR573"/>
      <c r="BS573"/>
      <c r="BT573"/>
      <c r="BU573"/>
      <c r="BV573"/>
      <c r="BW573"/>
      <c r="BX573"/>
      <c r="BY573"/>
      <c r="BZ573"/>
      <c r="CA573"/>
      <c r="CB573"/>
      <c r="CC573"/>
      <c r="CD573"/>
      <c r="CE573"/>
      <c r="CF573"/>
      <c r="CG573"/>
      <c r="CH573"/>
      <c r="CI573"/>
      <c r="CJ573"/>
      <c r="CK573"/>
      <c r="CL573"/>
      <c r="CN573"/>
    </row>
    <row r="574" spans="7:92" x14ac:dyDescent="0.4">
      <c r="G574"/>
      <c r="I574"/>
      <c r="J574"/>
      <c r="R574"/>
      <c r="S574"/>
      <c r="T574"/>
      <c r="U574"/>
      <c r="V574"/>
      <c r="W574"/>
      <c r="X574"/>
      <c r="Y574"/>
      <c r="Z574"/>
      <c r="AA574"/>
      <c r="AB574"/>
      <c r="AC574"/>
      <c r="AD574"/>
      <c r="AE574"/>
      <c r="AF574"/>
      <c r="AG574"/>
      <c r="AH574"/>
      <c r="AI574"/>
      <c r="AJ574"/>
      <c r="AK574"/>
      <c r="AL574"/>
      <c r="AM574"/>
      <c r="AN574"/>
      <c r="AO574"/>
      <c r="AP574"/>
      <c r="AQ574"/>
      <c r="AR574"/>
      <c r="AS574"/>
      <c r="AT574"/>
      <c r="AU574"/>
      <c r="AV574"/>
      <c r="AW574"/>
      <c r="AX574"/>
      <c r="AY574"/>
      <c r="AZ574"/>
      <c r="BA574"/>
      <c r="BB574"/>
      <c r="BC574"/>
      <c r="BD574"/>
      <c r="BE574"/>
      <c r="BF574"/>
      <c r="BG574"/>
      <c r="BH574"/>
      <c r="BI574"/>
      <c r="BJ574"/>
      <c r="BK574"/>
      <c r="BL574"/>
      <c r="BM574"/>
      <c r="BN574"/>
      <c r="BO574"/>
      <c r="BP574"/>
      <c r="BQ574"/>
      <c r="BR574"/>
      <c r="BS574"/>
      <c r="BT574"/>
      <c r="BU574"/>
      <c r="BV574"/>
      <c r="BW574"/>
      <c r="BX574"/>
      <c r="BY574"/>
      <c r="BZ574"/>
      <c r="CA574"/>
      <c r="CB574"/>
      <c r="CC574"/>
      <c r="CD574"/>
      <c r="CE574"/>
      <c r="CF574"/>
      <c r="CG574"/>
      <c r="CH574"/>
      <c r="CI574"/>
      <c r="CJ574"/>
      <c r="CK574"/>
      <c r="CL574"/>
      <c r="CN574"/>
    </row>
    <row r="575" spans="7:92" x14ac:dyDescent="0.4">
      <c r="G575"/>
      <c r="I575"/>
      <c r="J575"/>
      <c r="R575"/>
      <c r="S575"/>
      <c r="T575"/>
      <c r="U575"/>
      <c r="V575"/>
      <c r="W575"/>
      <c r="X575"/>
      <c r="Y575"/>
      <c r="Z575"/>
      <c r="AA575"/>
      <c r="AB575"/>
      <c r="AC575"/>
      <c r="AD575"/>
      <c r="AE575"/>
      <c r="AF575"/>
      <c r="AG575"/>
      <c r="AH575"/>
      <c r="AI575"/>
      <c r="AJ575"/>
      <c r="AK575"/>
      <c r="AL575"/>
      <c r="AM575"/>
      <c r="AN575"/>
      <c r="AO575"/>
      <c r="AP575"/>
      <c r="AQ575"/>
      <c r="AR575"/>
      <c r="AS575"/>
      <c r="AT575"/>
      <c r="AU575"/>
      <c r="AV575"/>
      <c r="AW575"/>
      <c r="AX575"/>
      <c r="AY575"/>
      <c r="AZ575"/>
      <c r="BA575"/>
      <c r="BB575"/>
      <c r="BC575"/>
      <c r="BD575"/>
      <c r="BE575"/>
      <c r="BF575"/>
      <c r="BG575"/>
      <c r="BH575"/>
      <c r="BI575"/>
      <c r="BJ575"/>
      <c r="BK575"/>
      <c r="BL575"/>
      <c r="BM575"/>
      <c r="BN575"/>
      <c r="BO575"/>
      <c r="BP575"/>
      <c r="BQ575"/>
      <c r="BR575"/>
      <c r="BS575"/>
      <c r="BT575"/>
      <c r="BU575"/>
      <c r="BV575"/>
      <c r="BW575"/>
      <c r="BX575"/>
      <c r="BY575"/>
      <c r="BZ575"/>
      <c r="CA575"/>
      <c r="CB575"/>
      <c r="CC575"/>
      <c r="CD575"/>
      <c r="CE575"/>
      <c r="CF575"/>
      <c r="CG575"/>
      <c r="CH575"/>
      <c r="CI575"/>
      <c r="CJ575"/>
      <c r="CK575"/>
      <c r="CL575"/>
      <c r="CN575"/>
    </row>
    <row r="576" spans="7:92" x14ac:dyDescent="0.4">
      <c r="G576"/>
      <c r="I576"/>
      <c r="J576"/>
      <c r="R576"/>
      <c r="S576"/>
      <c r="T576"/>
      <c r="U576"/>
      <c r="V576"/>
      <c r="W576"/>
      <c r="X576"/>
      <c r="Y576"/>
      <c r="Z576"/>
      <c r="AA576"/>
      <c r="AB576"/>
      <c r="AC576"/>
      <c r="AD576"/>
      <c r="AE576"/>
      <c r="AF576"/>
      <c r="AG576"/>
      <c r="AH576"/>
      <c r="AI576"/>
      <c r="AJ576"/>
      <c r="AK576"/>
      <c r="AL576"/>
      <c r="AM576"/>
      <c r="AN576"/>
      <c r="AO576"/>
      <c r="AP576"/>
      <c r="AQ576"/>
      <c r="AR576"/>
      <c r="AS576"/>
      <c r="AT576"/>
      <c r="AU576"/>
      <c r="AV576"/>
      <c r="AW576"/>
      <c r="AX576"/>
      <c r="AY576"/>
      <c r="AZ576"/>
      <c r="BA576"/>
      <c r="BB576"/>
      <c r="BC576"/>
      <c r="BD576"/>
      <c r="BE576"/>
      <c r="BF576"/>
      <c r="BG576"/>
      <c r="BH576"/>
      <c r="BI576"/>
      <c r="BJ576"/>
      <c r="BK576"/>
      <c r="BL576"/>
      <c r="BM576"/>
      <c r="BN576"/>
      <c r="BO576"/>
      <c r="BP576"/>
      <c r="BQ576"/>
      <c r="BR576"/>
      <c r="BS576"/>
      <c r="BT576"/>
      <c r="BU576"/>
      <c r="BV576"/>
      <c r="BW576"/>
      <c r="BX576"/>
      <c r="BY576"/>
      <c r="BZ576"/>
      <c r="CA576"/>
      <c r="CB576"/>
      <c r="CC576"/>
      <c r="CD576"/>
      <c r="CE576"/>
      <c r="CF576"/>
      <c r="CG576"/>
      <c r="CH576"/>
      <c r="CI576"/>
      <c r="CJ576"/>
      <c r="CK576"/>
      <c r="CL576"/>
      <c r="CN576"/>
    </row>
    <row r="577" spans="7:92" x14ac:dyDescent="0.4">
      <c r="G577"/>
      <c r="I577"/>
      <c r="J577"/>
      <c r="R577"/>
      <c r="S577"/>
      <c r="T577"/>
      <c r="U577"/>
      <c r="V577"/>
      <c r="W577"/>
      <c r="X577"/>
      <c r="Y577"/>
      <c r="Z577"/>
      <c r="AA577"/>
      <c r="AB577"/>
      <c r="AC577"/>
      <c r="AD577"/>
      <c r="AE577"/>
      <c r="AF577"/>
      <c r="AG577"/>
      <c r="AH577"/>
      <c r="AI577"/>
      <c r="AJ577"/>
      <c r="AK577"/>
      <c r="AL577"/>
      <c r="AM577"/>
      <c r="AN577"/>
      <c r="AO577"/>
      <c r="AP577"/>
      <c r="AQ577"/>
      <c r="AR577"/>
      <c r="AS577"/>
      <c r="AT577"/>
      <c r="AU577"/>
      <c r="AV577"/>
      <c r="AW577"/>
      <c r="AX577"/>
      <c r="AY577"/>
      <c r="AZ577"/>
      <c r="BA577"/>
      <c r="BB577"/>
      <c r="BC577"/>
      <c r="BD577"/>
      <c r="BE577"/>
      <c r="BF577"/>
      <c r="BG577"/>
      <c r="BH577"/>
      <c r="BI577"/>
      <c r="BJ577"/>
      <c r="BK577"/>
      <c r="BL577"/>
      <c r="BM577"/>
      <c r="BN577"/>
      <c r="BO577"/>
      <c r="BP577"/>
      <c r="BQ577"/>
      <c r="BR577"/>
      <c r="BS577"/>
      <c r="BT577"/>
      <c r="BU577"/>
      <c r="BV577"/>
      <c r="BW577"/>
      <c r="BX577"/>
      <c r="BY577"/>
      <c r="BZ577"/>
      <c r="CA577"/>
      <c r="CB577"/>
      <c r="CC577"/>
      <c r="CD577"/>
      <c r="CE577"/>
      <c r="CF577"/>
      <c r="CG577"/>
      <c r="CH577"/>
      <c r="CI577"/>
      <c r="CJ577"/>
      <c r="CK577"/>
      <c r="CL577"/>
      <c r="CN577"/>
    </row>
    <row r="578" spans="7:92" x14ac:dyDescent="0.4">
      <c r="G578"/>
      <c r="I578"/>
      <c r="J578"/>
      <c r="R578"/>
      <c r="S578"/>
      <c r="T578"/>
      <c r="U578"/>
      <c r="V578"/>
      <c r="W578"/>
      <c r="X578"/>
      <c r="Y578"/>
      <c r="Z578"/>
      <c r="AA578"/>
      <c r="AB578"/>
      <c r="AC578"/>
      <c r="AD578"/>
      <c r="AE578"/>
      <c r="AF578"/>
      <c r="AG578"/>
      <c r="AH578"/>
      <c r="AI578"/>
      <c r="AJ578"/>
      <c r="AK578"/>
      <c r="AL578"/>
      <c r="AM578"/>
      <c r="AN578"/>
      <c r="AO578"/>
      <c r="AP578"/>
      <c r="AQ578"/>
      <c r="AR578"/>
      <c r="AS578"/>
      <c r="AT578"/>
      <c r="AU578"/>
      <c r="AV578"/>
      <c r="AW578"/>
      <c r="AX578"/>
      <c r="AY578"/>
      <c r="AZ578"/>
      <c r="BA578"/>
      <c r="BB578"/>
      <c r="BC578"/>
      <c r="BD578"/>
      <c r="BE578"/>
      <c r="BF578"/>
      <c r="BG578"/>
      <c r="BH578"/>
      <c r="BI578"/>
      <c r="BJ578"/>
      <c r="BK578"/>
      <c r="BL578"/>
      <c r="BM578"/>
      <c r="BN578"/>
      <c r="BO578"/>
      <c r="BP578"/>
      <c r="BQ578"/>
      <c r="BR578"/>
      <c r="BS578"/>
      <c r="BT578"/>
      <c r="BU578"/>
      <c r="BV578"/>
      <c r="BW578"/>
      <c r="BX578"/>
      <c r="BY578"/>
      <c r="BZ578"/>
      <c r="CA578"/>
      <c r="CB578"/>
      <c r="CC578"/>
      <c r="CD578"/>
      <c r="CE578"/>
      <c r="CF578"/>
      <c r="CG578"/>
      <c r="CH578"/>
      <c r="CI578"/>
      <c r="CJ578"/>
      <c r="CK578"/>
      <c r="CL578"/>
      <c r="CN578"/>
    </row>
    <row r="579" spans="7:92" x14ac:dyDescent="0.4">
      <c r="G579"/>
      <c r="I579"/>
      <c r="J579"/>
      <c r="R579"/>
      <c r="S579"/>
      <c r="T579"/>
      <c r="U579"/>
      <c r="V579"/>
      <c r="W579"/>
      <c r="X579"/>
      <c r="Y579"/>
      <c r="Z579"/>
      <c r="AA579"/>
      <c r="AB579"/>
      <c r="AC579"/>
      <c r="AD579"/>
      <c r="AE579"/>
      <c r="AF579"/>
      <c r="AG579"/>
      <c r="AH579"/>
      <c r="AI579"/>
      <c r="AJ579"/>
      <c r="AK579"/>
      <c r="AL579"/>
      <c r="AM579"/>
      <c r="AN579"/>
      <c r="AO579"/>
      <c r="AP579"/>
      <c r="AQ579"/>
      <c r="AR579"/>
      <c r="AS579"/>
      <c r="AT579"/>
      <c r="AU579"/>
      <c r="AV579"/>
      <c r="AW579"/>
      <c r="AX579"/>
      <c r="AY579"/>
      <c r="AZ579"/>
      <c r="BA579"/>
      <c r="BB579"/>
      <c r="BC579"/>
      <c r="BD579"/>
      <c r="BE579"/>
      <c r="BF579"/>
      <c r="BG579"/>
      <c r="BH579"/>
      <c r="BI579"/>
      <c r="BJ579"/>
      <c r="BK579"/>
      <c r="BL579"/>
      <c r="BM579"/>
      <c r="BN579"/>
      <c r="BO579"/>
      <c r="BP579"/>
      <c r="BQ579"/>
      <c r="BR579"/>
      <c r="BS579"/>
      <c r="BT579"/>
      <c r="BU579"/>
      <c r="BV579"/>
      <c r="BW579"/>
      <c r="BX579"/>
      <c r="BY579"/>
      <c r="BZ579"/>
      <c r="CA579"/>
      <c r="CB579"/>
      <c r="CC579"/>
      <c r="CD579"/>
      <c r="CE579"/>
      <c r="CF579"/>
      <c r="CG579"/>
      <c r="CH579"/>
      <c r="CI579"/>
      <c r="CJ579"/>
      <c r="CK579"/>
      <c r="CL579"/>
      <c r="CN579"/>
    </row>
    <row r="580" spans="7:92" x14ac:dyDescent="0.4">
      <c r="G580"/>
      <c r="I580"/>
      <c r="J580"/>
      <c r="R580"/>
      <c r="S580"/>
      <c r="T580"/>
      <c r="U580"/>
      <c r="V580"/>
      <c r="W580"/>
      <c r="X580"/>
      <c r="Y580"/>
      <c r="Z580"/>
      <c r="AA580"/>
      <c r="AB580"/>
      <c r="AC580"/>
      <c r="AD580"/>
      <c r="AE580"/>
      <c r="AF580"/>
      <c r="AG580"/>
      <c r="AH580"/>
      <c r="AI580"/>
      <c r="AJ580"/>
      <c r="AK580"/>
      <c r="AL580"/>
      <c r="AM580"/>
      <c r="AN580"/>
      <c r="AO580"/>
      <c r="AP580"/>
      <c r="AQ580"/>
      <c r="AR580"/>
      <c r="AS580"/>
      <c r="AT580"/>
      <c r="AU580"/>
      <c r="AV580"/>
      <c r="AW580"/>
      <c r="AX580"/>
      <c r="AY580"/>
      <c r="AZ580"/>
      <c r="BA580"/>
      <c r="BB580"/>
      <c r="BC580"/>
      <c r="BD580"/>
      <c r="BE580"/>
      <c r="BF580"/>
      <c r="BG580"/>
      <c r="BH580"/>
      <c r="BI580"/>
      <c r="BJ580"/>
      <c r="BK580"/>
      <c r="BL580"/>
      <c r="BM580"/>
      <c r="BN580"/>
      <c r="BO580"/>
      <c r="BP580"/>
      <c r="BQ580"/>
      <c r="BR580"/>
      <c r="BS580"/>
      <c r="BT580"/>
      <c r="BU580"/>
      <c r="BV580"/>
      <c r="BW580"/>
      <c r="BX580"/>
      <c r="BY580"/>
      <c r="BZ580"/>
      <c r="CA580"/>
      <c r="CB580"/>
      <c r="CC580"/>
      <c r="CD580"/>
      <c r="CE580"/>
      <c r="CF580"/>
      <c r="CG580"/>
      <c r="CH580"/>
      <c r="CI580"/>
      <c r="CJ580"/>
      <c r="CK580"/>
      <c r="CL580"/>
      <c r="CN580"/>
    </row>
    <row r="581" spans="7:92" x14ac:dyDescent="0.4">
      <c r="G581"/>
      <c r="I581"/>
      <c r="J581"/>
      <c r="R581"/>
      <c r="S581"/>
      <c r="T581"/>
      <c r="U581"/>
      <c r="V581"/>
      <c r="W581"/>
      <c r="X581"/>
      <c r="Y581"/>
      <c r="Z581"/>
      <c r="AA581"/>
      <c r="AB581"/>
      <c r="AC581"/>
      <c r="AD581"/>
      <c r="AE581"/>
      <c r="AF581"/>
      <c r="AG581"/>
      <c r="AH581"/>
      <c r="AI581"/>
      <c r="AJ581"/>
      <c r="AK581"/>
      <c r="AL581"/>
      <c r="AM581"/>
      <c r="AN581"/>
      <c r="AO581"/>
      <c r="AP581"/>
      <c r="AQ581"/>
      <c r="AR581"/>
      <c r="AS581"/>
      <c r="AT581"/>
      <c r="AU581"/>
      <c r="AV581"/>
      <c r="AW581"/>
      <c r="AX581"/>
      <c r="AY581"/>
      <c r="AZ581"/>
      <c r="BA581"/>
      <c r="BB581"/>
      <c r="BC581"/>
      <c r="BD581"/>
      <c r="BE581"/>
      <c r="BF581"/>
      <c r="BG581"/>
      <c r="BH581"/>
      <c r="BI581"/>
      <c r="BJ581"/>
      <c r="BK581"/>
      <c r="BL581"/>
      <c r="BM581"/>
      <c r="BN581"/>
      <c r="BO581"/>
      <c r="BP581"/>
      <c r="BQ581"/>
      <c r="BR581"/>
      <c r="BS581"/>
      <c r="BT581"/>
      <c r="BU581"/>
      <c r="BV581"/>
      <c r="BW581"/>
      <c r="BX581"/>
      <c r="BY581"/>
      <c r="BZ581"/>
      <c r="CA581"/>
      <c r="CB581"/>
      <c r="CC581"/>
      <c r="CD581"/>
      <c r="CE581"/>
      <c r="CF581"/>
      <c r="CG581"/>
      <c r="CH581"/>
      <c r="CI581"/>
      <c r="CJ581"/>
      <c r="CK581"/>
      <c r="CL581"/>
      <c r="CN581"/>
    </row>
    <row r="582" spans="7:92" x14ac:dyDescent="0.4">
      <c r="G582"/>
      <c r="I582"/>
      <c r="J582"/>
      <c r="R582"/>
      <c r="S582"/>
      <c r="T582"/>
      <c r="U582"/>
      <c r="V582"/>
      <c r="W582"/>
      <c r="X582"/>
      <c r="Y582"/>
      <c r="Z582"/>
      <c r="AA582"/>
      <c r="AB582"/>
      <c r="AC582"/>
      <c r="AD582"/>
      <c r="AE582"/>
      <c r="AF582"/>
      <c r="AG582"/>
      <c r="AH582"/>
      <c r="AI582"/>
      <c r="AJ582"/>
      <c r="AK582"/>
      <c r="AL582"/>
      <c r="AM582"/>
      <c r="AN582"/>
      <c r="AO582"/>
      <c r="AP582"/>
      <c r="AQ582"/>
      <c r="AR582"/>
      <c r="AS582"/>
      <c r="AT582"/>
      <c r="AU582"/>
      <c r="AV582"/>
      <c r="AW582"/>
      <c r="AX582"/>
      <c r="AY582"/>
      <c r="AZ582"/>
      <c r="BA582"/>
      <c r="BB582"/>
      <c r="BC582"/>
      <c r="BD582"/>
      <c r="BE582"/>
      <c r="BF582"/>
      <c r="BG582"/>
      <c r="BH582"/>
      <c r="BI582"/>
      <c r="BJ582"/>
      <c r="BK582"/>
      <c r="BL582"/>
      <c r="BM582"/>
      <c r="BN582"/>
      <c r="BO582"/>
      <c r="BP582"/>
      <c r="BQ582"/>
      <c r="BR582"/>
      <c r="BS582"/>
      <c r="BT582"/>
      <c r="BU582"/>
      <c r="BV582"/>
      <c r="BW582"/>
      <c r="BX582"/>
      <c r="BY582"/>
      <c r="BZ582"/>
      <c r="CA582"/>
      <c r="CB582"/>
      <c r="CC582"/>
      <c r="CD582"/>
      <c r="CE582"/>
      <c r="CF582"/>
      <c r="CG582"/>
      <c r="CH582"/>
      <c r="CI582"/>
      <c r="CJ582"/>
      <c r="CK582"/>
      <c r="CL582"/>
      <c r="CN582"/>
    </row>
    <row r="583" spans="7:92" x14ac:dyDescent="0.4">
      <c r="G583"/>
      <c r="I583"/>
      <c r="J583"/>
      <c r="R583"/>
      <c r="S583"/>
      <c r="T583"/>
      <c r="U583"/>
      <c r="V583"/>
      <c r="W583"/>
      <c r="X583"/>
      <c r="Y583"/>
      <c r="Z583"/>
      <c r="AA583"/>
      <c r="AB583"/>
      <c r="AC583"/>
      <c r="AD583"/>
      <c r="AE583"/>
      <c r="AF583"/>
      <c r="AG583"/>
      <c r="AH583"/>
      <c r="AI583"/>
      <c r="AJ583"/>
      <c r="AK583"/>
      <c r="AL583"/>
      <c r="AM583"/>
      <c r="AN583"/>
      <c r="AO583"/>
      <c r="AP583"/>
      <c r="AQ583"/>
      <c r="AR583"/>
      <c r="AS583"/>
      <c r="AT583"/>
      <c r="AU583"/>
      <c r="AV583"/>
      <c r="AW583"/>
      <c r="AX583"/>
      <c r="AY583"/>
      <c r="AZ583"/>
      <c r="BA583"/>
      <c r="BB583"/>
      <c r="BC583"/>
      <c r="BD583"/>
      <c r="BE583"/>
      <c r="BF583"/>
      <c r="BG583"/>
      <c r="BH583"/>
      <c r="BI583"/>
      <c r="BJ583"/>
      <c r="BK583"/>
      <c r="BL583"/>
      <c r="BM583"/>
      <c r="BN583"/>
      <c r="BO583"/>
      <c r="BP583"/>
      <c r="BQ583"/>
      <c r="BR583"/>
      <c r="BS583"/>
      <c r="BT583"/>
      <c r="BU583"/>
      <c r="BV583"/>
      <c r="BW583"/>
      <c r="BX583"/>
      <c r="BY583"/>
      <c r="BZ583"/>
      <c r="CA583"/>
      <c r="CB583"/>
      <c r="CC583"/>
      <c r="CD583"/>
      <c r="CE583"/>
      <c r="CF583"/>
      <c r="CG583"/>
      <c r="CH583"/>
      <c r="CI583"/>
      <c r="CJ583"/>
      <c r="CK583"/>
      <c r="CL583"/>
      <c r="CN583"/>
    </row>
    <row r="584" spans="7:92" x14ac:dyDescent="0.4">
      <c r="G584"/>
      <c r="I584"/>
      <c r="J584"/>
      <c r="R584"/>
      <c r="S584"/>
      <c r="T584"/>
      <c r="U584"/>
      <c r="V584"/>
      <c r="W584"/>
      <c r="X584"/>
      <c r="Y584"/>
      <c r="Z584"/>
      <c r="AA584"/>
      <c r="AB584"/>
      <c r="AC584"/>
      <c r="AD584"/>
      <c r="AE584"/>
      <c r="AF584"/>
      <c r="AG584"/>
      <c r="AH584"/>
      <c r="AI584"/>
      <c r="AJ584"/>
      <c r="AK584"/>
      <c r="AL584"/>
      <c r="AM584"/>
      <c r="AN584"/>
      <c r="AO584"/>
      <c r="AP584"/>
      <c r="AQ584"/>
      <c r="AR584"/>
      <c r="AS584"/>
      <c r="AT584"/>
      <c r="AU584"/>
      <c r="AV584"/>
      <c r="AW584"/>
      <c r="AX584"/>
      <c r="AY584"/>
      <c r="AZ584"/>
      <c r="BA584"/>
      <c r="BB584"/>
      <c r="BC584"/>
      <c r="BD584"/>
      <c r="BE584"/>
      <c r="BF584"/>
      <c r="BG584"/>
      <c r="BH584"/>
      <c r="BI584"/>
      <c r="BJ584"/>
      <c r="BK584"/>
      <c r="BL584"/>
      <c r="BM584"/>
      <c r="BN584"/>
      <c r="BO584"/>
      <c r="BP584"/>
      <c r="BQ584"/>
      <c r="BR584"/>
      <c r="BS584"/>
      <c r="BT584"/>
      <c r="BU584"/>
      <c r="BV584"/>
      <c r="BW584"/>
      <c r="BX584"/>
      <c r="BY584"/>
      <c r="BZ584"/>
      <c r="CA584"/>
      <c r="CB584"/>
      <c r="CC584"/>
      <c r="CD584"/>
      <c r="CE584"/>
      <c r="CF584"/>
      <c r="CG584"/>
      <c r="CH584"/>
      <c r="CI584"/>
      <c r="CJ584"/>
      <c r="CK584"/>
      <c r="CL584"/>
      <c r="CN584"/>
    </row>
    <row r="585" spans="7:92" x14ac:dyDescent="0.4">
      <c r="G585"/>
      <c r="I585"/>
      <c r="J585"/>
      <c r="R585"/>
      <c r="S585"/>
      <c r="T585"/>
      <c r="U585"/>
      <c r="V585"/>
      <c r="W585"/>
      <c r="X585"/>
      <c r="Y585"/>
      <c r="Z585"/>
      <c r="AA585"/>
      <c r="AB585"/>
      <c r="AC585"/>
      <c r="AD585"/>
      <c r="AE585"/>
      <c r="AF585"/>
      <c r="AG585"/>
      <c r="AH585"/>
      <c r="AI585"/>
      <c r="AJ585"/>
      <c r="AK585"/>
      <c r="AL585"/>
      <c r="AM585"/>
      <c r="AN585"/>
      <c r="AO585"/>
      <c r="AP585"/>
      <c r="AQ585"/>
      <c r="AR585"/>
      <c r="AS585"/>
      <c r="AT585"/>
      <c r="AU585"/>
      <c r="AV585"/>
      <c r="AW585"/>
      <c r="AX585"/>
      <c r="AY585"/>
      <c r="AZ585"/>
      <c r="BA585"/>
      <c r="BB585"/>
      <c r="BC585"/>
      <c r="BD585"/>
      <c r="BE585"/>
      <c r="BF585"/>
      <c r="BG585"/>
      <c r="BH585"/>
      <c r="BI585"/>
      <c r="BJ585"/>
      <c r="BK585"/>
      <c r="BL585"/>
      <c r="BM585"/>
      <c r="BN585"/>
      <c r="BO585"/>
      <c r="BP585"/>
      <c r="BQ585"/>
      <c r="BR585"/>
      <c r="BS585"/>
      <c r="BT585"/>
      <c r="BU585"/>
      <c r="BV585"/>
      <c r="BW585"/>
      <c r="BX585"/>
      <c r="BY585"/>
      <c r="BZ585"/>
      <c r="CA585"/>
      <c r="CB585"/>
      <c r="CC585"/>
      <c r="CD585"/>
      <c r="CE585"/>
      <c r="CF585"/>
      <c r="CG585"/>
      <c r="CH585"/>
      <c r="CI585"/>
      <c r="CJ585"/>
      <c r="CK585"/>
      <c r="CL585"/>
      <c r="CN585"/>
    </row>
    <row r="586" spans="7:92" x14ac:dyDescent="0.4">
      <c r="G586"/>
      <c r="I586"/>
      <c r="J586"/>
      <c r="R586"/>
      <c r="S586"/>
      <c r="T586"/>
      <c r="U586"/>
      <c r="V586"/>
      <c r="W586"/>
      <c r="X586"/>
      <c r="Y586"/>
      <c r="Z586"/>
      <c r="AA586"/>
      <c r="AB586"/>
      <c r="AC586"/>
      <c r="AD586"/>
      <c r="AE586"/>
      <c r="AF586"/>
      <c r="AG586"/>
      <c r="AH586"/>
      <c r="AI586"/>
      <c r="AJ586"/>
      <c r="AK586"/>
      <c r="AL586"/>
      <c r="AM586"/>
      <c r="AN586"/>
      <c r="AO586"/>
      <c r="AP586"/>
      <c r="AQ586"/>
      <c r="AR586"/>
      <c r="AS586"/>
      <c r="AT586"/>
      <c r="AU586"/>
      <c r="AV586"/>
      <c r="AW586"/>
      <c r="AX586"/>
      <c r="AY586"/>
      <c r="AZ586"/>
      <c r="BA586"/>
      <c r="BB586"/>
      <c r="BC586"/>
      <c r="BD586"/>
      <c r="BE586"/>
      <c r="BF586"/>
      <c r="BG586"/>
      <c r="BH586"/>
      <c r="BI586"/>
      <c r="BJ586"/>
      <c r="BK586"/>
      <c r="BL586"/>
      <c r="BM586"/>
      <c r="BN586"/>
      <c r="BO586"/>
      <c r="BP586"/>
      <c r="BQ586"/>
      <c r="BR586"/>
      <c r="BS586"/>
      <c r="BT586"/>
      <c r="BU586"/>
      <c r="BV586"/>
      <c r="BW586"/>
      <c r="BX586"/>
      <c r="BY586"/>
      <c r="BZ586"/>
      <c r="CA586"/>
      <c r="CB586"/>
      <c r="CC586"/>
      <c r="CD586"/>
      <c r="CE586"/>
      <c r="CF586"/>
      <c r="CG586"/>
      <c r="CH586"/>
      <c r="CI586"/>
      <c r="CJ586"/>
      <c r="CK586"/>
      <c r="CL586"/>
      <c r="CN586"/>
    </row>
    <row r="587" spans="7:92" x14ac:dyDescent="0.4">
      <c r="G587"/>
      <c r="I587"/>
      <c r="J587"/>
      <c r="R587"/>
      <c r="S587"/>
      <c r="T587"/>
      <c r="U587"/>
      <c r="V587"/>
      <c r="W587"/>
      <c r="X587"/>
      <c r="Y587"/>
      <c r="Z587"/>
      <c r="AA587"/>
      <c r="AB587"/>
      <c r="AC587"/>
      <c r="AD587"/>
      <c r="AE587"/>
      <c r="AF587"/>
      <c r="AG587"/>
      <c r="AH587"/>
      <c r="AI587"/>
      <c r="AJ587"/>
      <c r="AK587"/>
      <c r="AL587"/>
      <c r="AM587"/>
      <c r="AN587"/>
      <c r="AO587"/>
      <c r="AP587"/>
      <c r="AQ587"/>
      <c r="AR587"/>
      <c r="AS587"/>
      <c r="AT587"/>
      <c r="AU587"/>
      <c r="AV587"/>
      <c r="AW587"/>
      <c r="AX587"/>
      <c r="AY587"/>
      <c r="AZ587"/>
      <c r="BA587"/>
      <c r="BB587"/>
      <c r="BC587"/>
      <c r="BD587"/>
      <c r="BE587"/>
      <c r="BF587"/>
      <c r="BG587"/>
      <c r="BH587"/>
      <c r="BI587"/>
      <c r="BJ587"/>
      <c r="BK587"/>
      <c r="BL587"/>
      <c r="BM587"/>
      <c r="BN587"/>
      <c r="BO587"/>
      <c r="BP587"/>
      <c r="BQ587"/>
      <c r="BR587"/>
      <c r="BS587"/>
      <c r="BT587"/>
      <c r="BU587"/>
      <c r="BV587"/>
      <c r="BW587"/>
      <c r="BX587"/>
      <c r="BY587"/>
      <c r="BZ587"/>
      <c r="CA587"/>
      <c r="CB587"/>
      <c r="CC587"/>
      <c r="CD587"/>
      <c r="CE587"/>
      <c r="CF587"/>
      <c r="CG587"/>
      <c r="CH587"/>
      <c r="CI587"/>
      <c r="CJ587"/>
      <c r="CK587"/>
      <c r="CL587"/>
      <c r="CN587"/>
    </row>
    <row r="588" spans="7:92" x14ac:dyDescent="0.4">
      <c r="G588"/>
      <c r="I588"/>
      <c r="J588"/>
      <c r="R588"/>
      <c r="S588"/>
      <c r="T588"/>
      <c r="U588"/>
      <c r="V588"/>
      <c r="W588"/>
      <c r="X588"/>
      <c r="Y588"/>
      <c r="Z588"/>
      <c r="AA588"/>
      <c r="AB588"/>
      <c r="AC588"/>
      <c r="AD588"/>
      <c r="AE588"/>
      <c r="AF588"/>
      <c r="AG588"/>
      <c r="AH588"/>
      <c r="AI588"/>
      <c r="AJ588"/>
      <c r="AK588"/>
      <c r="AL588"/>
      <c r="AM588"/>
      <c r="AN588"/>
      <c r="AO588"/>
      <c r="AP588"/>
      <c r="AQ588"/>
      <c r="AR588"/>
      <c r="AS588"/>
      <c r="AT588"/>
      <c r="AU588"/>
      <c r="AV588"/>
      <c r="AW588"/>
      <c r="AX588"/>
      <c r="AY588"/>
      <c r="AZ588"/>
      <c r="BA588"/>
      <c r="BB588"/>
      <c r="BC588"/>
      <c r="BD588"/>
      <c r="BE588"/>
      <c r="BF588"/>
      <c r="BG588"/>
      <c r="BH588"/>
      <c r="BI588"/>
      <c r="BJ588"/>
      <c r="BK588"/>
      <c r="BL588"/>
      <c r="BM588"/>
      <c r="BN588"/>
      <c r="BO588"/>
      <c r="BP588"/>
      <c r="BQ588"/>
      <c r="BR588"/>
      <c r="BS588"/>
      <c r="BT588"/>
      <c r="BU588"/>
      <c r="BV588"/>
      <c r="BW588"/>
      <c r="BX588"/>
      <c r="BY588"/>
      <c r="BZ588"/>
      <c r="CA588"/>
      <c r="CB588"/>
      <c r="CC588"/>
      <c r="CD588"/>
      <c r="CE588"/>
      <c r="CF588"/>
      <c r="CG588"/>
      <c r="CH588"/>
      <c r="CI588"/>
      <c r="CJ588"/>
      <c r="CK588"/>
      <c r="CL588"/>
      <c r="CN588"/>
    </row>
    <row r="589" spans="7:92" x14ac:dyDescent="0.4">
      <c r="G589"/>
      <c r="I589"/>
      <c r="J589"/>
      <c r="R589"/>
      <c r="S589"/>
      <c r="T589"/>
      <c r="U589"/>
      <c r="V589"/>
      <c r="W589"/>
      <c r="X589"/>
      <c r="Y589"/>
      <c r="Z589"/>
      <c r="AA589"/>
      <c r="AB589"/>
      <c r="AC589"/>
      <c r="AD589"/>
      <c r="AE589"/>
      <c r="AF589"/>
      <c r="AG589"/>
      <c r="AH589"/>
      <c r="AI589"/>
      <c r="AJ589"/>
      <c r="AK589"/>
      <c r="AL589"/>
      <c r="AM589"/>
      <c r="AN589"/>
      <c r="AO589"/>
      <c r="AP589"/>
      <c r="AQ589"/>
      <c r="AR589"/>
      <c r="AS589"/>
      <c r="AT589"/>
      <c r="AU589"/>
      <c r="AV589"/>
      <c r="AW589"/>
      <c r="AX589"/>
      <c r="AY589"/>
      <c r="AZ589"/>
      <c r="BA589"/>
      <c r="BB589"/>
      <c r="BC589"/>
      <c r="BD589"/>
      <c r="BE589"/>
      <c r="BF589"/>
      <c r="BG589"/>
      <c r="BH589"/>
      <c r="BI589"/>
      <c r="BJ589"/>
      <c r="BK589"/>
      <c r="BL589"/>
      <c r="BM589"/>
      <c r="BN589"/>
      <c r="BO589"/>
      <c r="BP589"/>
      <c r="BQ589"/>
      <c r="BR589"/>
      <c r="BS589"/>
      <c r="BT589"/>
      <c r="BU589"/>
      <c r="BV589"/>
      <c r="BW589"/>
      <c r="BX589"/>
      <c r="BY589"/>
      <c r="BZ589"/>
      <c r="CA589"/>
      <c r="CB589"/>
      <c r="CC589"/>
      <c r="CD589"/>
      <c r="CE589"/>
      <c r="CF589"/>
      <c r="CG589"/>
      <c r="CH589"/>
      <c r="CI589"/>
      <c r="CJ589"/>
      <c r="CK589"/>
      <c r="CL589"/>
      <c r="CN589"/>
    </row>
    <row r="590" spans="7:92" x14ac:dyDescent="0.4">
      <c r="G590"/>
      <c r="I590"/>
      <c r="J590"/>
      <c r="R590"/>
      <c r="S590"/>
      <c r="T590"/>
      <c r="U590"/>
      <c r="V590"/>
      <c r="W590"/>
      <c r="X590"/>
      <c r="Y590"/>
      <c r="Z590"/>
      <c r="AA590"/>
      <c r="AB590"/>
      <c r="AC590"/>
      <c r="AD590"/>
      <c r="AE590"/>
      <c r="AF590"/>
      <c r="AG590"/>
      <c r="AH590"/>
      <c r="AI590"/>
      <c r="AJ590"/>
      <c r="AK590"/>
      <c r="AL590"/>
      <c r="AM590"/>
      <c r="AN590"/>
      <c r="AO590"/>
      <c r="AP590"/>
      <c r="AQ590"/>
      <c r="AR590"/>
      <c r="AS590"/>
      <c r="AT590"/>
      <c r="AU590"/>
      <c r="AV590"/>
      <c r="AW590"/>
      <c r="AX590"/>
      <c r="AY590"/>
      <c r="AZ590"/>
      <c r="BA590"/>
      <c r="BB590"/>
      <c r="BC590"/>
      <c r="BD590"/>
      <c r="BE590"/>
      <c r="BF590"/>
      <c r="BG590"/>
      <c r="BH590"/>
      <c r="BI590"/>
      <c r="BJ590"/>
      <c r="BK590"/>
      <c r="BL590"/>
      <c r="BM590"/>
      <c r="BN590"/>
      <c r="BO590"/>
      <c r="BP590"/>
      <c r="BQ590"/>
      <c r="BR590"/>
      <c r="BS590"/>
      <c r="BT590"/>
      <c r="BU590"/>
      <c r="BV590"/>
      <c r="BW590"/>
      <c r="BX590"/>
      <c r="BY590"/>
      <c r="BZ590"/>
      <c r="CA590"/>
      <c r="CB590"/>
      <c r="CC590"/>
      <c r="CD590"/>
      <c r="CE590"/>
      <c r="CF590"/>
      <c r="CG590"/>
      <c r="CH590"/>
      <c r="CI590"/>
      <c r="CJ590"/>
      <c r="CK590"/>
      <c r="CL590"/>
      <c r="CN590"/>
    </row>
    <row r="591" spans="7:92" x14ac:dyDescent="0.4">
      <c r="G591"/>
      <c r="I591"/>
      <c r="J591"/>
      <c r="R591"/>
      <c r="S591"/>
      <c r="T591"/>
      <c r="U591"/>
      <c r="V591"/>
      <c r="W591"/>
      <c r="X591"/>
      <c r="Y591"/>
      <c r="Z591"/>
      <c r="AA591"/>
      <c r="AB591"/>
      <c r="AC591"/>
      <c r="AD591"/>
      <c r="AE591"/>
      <c r="AF591"/>
      <c r="AG591"/>
      <c r="AH591"/>
      <c r="AI591"/>
      <c r="AJ591"/>
      <c r="AK591"/>
      <c r="AL591"/>
      <c r="AM591"/>
      <c r="AN591"/>
      <c r="AO591"/>
      <c r="AP591"/>
      <c r="AQ591"/>
      <c r="AR591"/>
      <c r="AS591"/>
      <c r="AT591"/>
      <c r="AU591"/>
      <c r="AV591"/>
      <c r="AW591"/>
      <c r="AX591"/>
      <c r="AY591"/>
      <c r="AZ591"/>
      <c r="BA591"/>
      <c r="BB591"/>
      <c r="BC591"/>
      <c r="BD591"/>
      <c r="BE591"/>
      <c r="BF591"/>
      <c r="BG591"/>
      <c r="BH591"/>
      <c r="BI591"/>
      <c r="BJ591"/>
      <c r="BK591"/>
      <c r="BL591"/>
      <c r="BM591"/>
      <c r="BN591"/>
      <c r="BO591"/>
      <c r="BP591"/>
      <c r="BQ591"/>
      <c r="BR591"/>
      <c r="BS591"/>
      <c r="BT591"/>
      <c r="BU591"/>
      <c r="BV591"/>
      <c r="BW591"/>
      <c r="BX591"/>
      <c r="BY591"/>
      <c r="BZ591"/>
      <c r="CA591"/>
      <c r="CB591"/>
      <c r="CC591"/>
      <c r="CD591"/>
      <c r="CE591"/>
      <c r="CF591"/>
      <c r="CG591"/>
      <c r="CH591"/>
      <c r="CI591"/>
      <c r="CJ591"/>
      <c r="CK591"/>
      <c r="CL591"/>
      <c r="CN591"/>
    </row>
    <row r="592" spans="7:92" x14ac:dyDescent="0.4">
      <c r="G592"/>
      <c r="I592"/>
      <c r="J592"/>
      <c r="R592"/>
      <c r="S592"/>
      <c r="T592"/>
      <c r="U592"/>
      <c r="V592"/>
      <c r="W592"/>
      <c r="X592"/>
      <c r="Y592"/>
      <c r="Z592"/>
      <c r="AA592"/>
      <c r="AB592"/>
      <c r="AC592"/>
      <c r="AD592"/>
      <c r="AE592"/>
      <c r="AF592"/>
      <c r="AG592"/>
      <c r="AH592"/>
      <c r="AI592"/>
      <c r="AJ592"/>
      <c r="AK592"/>
      <c r="AL592"/>
      <c r="AM592"/>
      <c r="AN592"/>
      <c r="AO592"/>
      <c r="AP592"/>
      <c r="AQ592"/>
      <c r="AR592"/>
      <c r="AS592"/>
      <c r="AT592"/>
      <c r="AU592"/>
      <c r="AV592"/>
      <c r="AW592"/>
      <c r="AX592"/>
      <c r="AY592"/>
      <c r="AZ592"/>
      <c r="BA592"/>
      <c r="BB592"/>
      <c r="BC592"/>
      <c r="BD592"/>
      <c r="BE592"/>
      <c r="BF592"/>
      <c r="BG592"/>
      <c r="BH592"/>
      <c r="BI592"/>
      <c r="BJ592"/>
      <c r="BK592"/>
      <c r="BL592"/>
      <c r="BM592"/>
      <c r="BN592"/>
      <c r="BO592"/>
      <c r="BP592"/>
      <c r="BQ592"/>
      <c r="BR592"/>
      <c r="BS592"/>
      <c r="BT592"/>
      <c r="BU592"/>
      <c r="BV592"/>
      <c r="BW592"/>
      <c r="BX592"/>
      <c r="BY592"/>
      <c r="BZ592"/>
      <c r="CA592"/>
      <c r="CB592"/>
      <c r="CC592"/>
      <c r="CD592"/>
      <c r="CE592"/>
      <c r="CF592"/>
      <c r="CG592"/>
      <c r="CH592"/>
      <c r="CI592"/>
      <c r="CJ592"/>
      <c r="CK592"/>
      <c r="CL592"/>
      <c r="CN592"/>
    </row>
    <row r="593" spans="7:92" x14ac:dyDescent="0.4">
      <c r="G593"/>
      <c r="I593"/>
      <c r="J593"/>
      <c r="R593"/>
      <c r="S593"/>
      <c r="T593"/>
      <c r="U593"/>
      <c r="V593"/>
      <c r="W593"/>
      <c r="X593"/>
      <c r="Y593"/>
      <c r="Z593"/>
      <c r="AA593"/>
      <c r="AB593"/>
      <c r="AC593"/>
      <c r="AD593"/>
      <c r="AE593"/>
      <c r="AF593"/>
      <c r="AG593"/>
      <c r="AH593"/>
      <c r="AI593"/>
      <c r="AJ593"/>
      <c r="AK593"/>
      <c r="AL593"/>
      <c r="AM593"/>
      <c r="AN593"/>
      <c r="AO593"/>
      <c r="AP593"/>
      <c r="AQ593"/>
      <c r="AR593"/>
      <c r="AS593"/>
      <c r="AT593"/>
      <c r="AU593"/>
      <c r="AV593"/>
      <c r="AW593"/>
      <c r="AX593"/>
      <c r="AY593"/>
      <c r="AZ593"/>
      <c r="BA593"/>
      <c r="BB593"/>
      <c r="BC593"/>
      <c r="BD593"/>
      <c r="BE593"/>
      <c r="BF593"/>
      <c r="BG593"/>
      <c r="BH593"/>
      <c r="BI593"/>
      <c r="BJ593"/>
      <c r="BK593"/>
      <c r="BL593"/>
      <c r="BM593"/>
      <c r="BN593"/>
      <c r="BO593"/>
      <c r="BP593"/>
      <c r="BQ593"/>
      <c r="BR593"/>
      <c r="BS593"/>
      <c r="BT593"/>
      <c r="BU593"/>
      <c r="BV593"/>
      <c r="BW593"/>
      <c r="BX593"/>
      <c r="BY593"/>
      <c r="BZ593"/>
      <c r="CA593"/>
      <c r="CB593"/>
      <c r="CC593"/>
      <c r="CD593"/>
      <c r="CE593"/>
      <c r="CF593"/>
      <c r="CG593"/>
      <c r="CH593"/>
      <c r="CI593"/>
      <c r="CJ593"/>
      <c r="CK593"/>
      <c r="CL593"/>
      <c r="CN593"/>
    </row>
    <row r="594" spans="7:92" x14ac:dyDescent="0.4">
      <c r="G594"/>
      <c r="I594"/>
      <c r="J594"/>
      <c r="R594"/>
      <c r="S594"/>
      <c r="T594"/>
      <c r="U594"/>
      <c r="V594"/>
      <c r="W594"/>
      <c r="X594"/>
      <c r="Y594"/>
      <c r="Z594"/>
      <c r="AA594"/>
      <c r="AB594"/>
      <c r="AC594"/>
      <c r="AD594"/>
      <c r="AE594"/>
      <c r="AF594"/>
      <c r="AG594"/>
      <c r="AH594"/>
      <c r="AI594"/>
      <c r="AJ594"/>
      <c r="AK594"/>
      <c r="AL594"/>
      <c r="AM594"/>
      <c r="AN594"/>
      <c r="AO594"/>
      <c r="AP594"/>
      <c r="AQ594"/>
      <c r="AR594"/>
      <c r="AS594"/>
      <c r="AT594"/>
      <c r="AU594"/>
      <c r="AV594"/>
      <c r="AW594"/>
      <c r="AX594"/>
      <c r="AY594"/>
      <c r="AZ594"/>
      <c r="BA594"/>
      <c r="BB594"/>
      <c r="BC594"/>
      <c r="BD594"/>
      <c r="BE594"/>
      <c r="BF594"/>
      <c r="BG594"/>
      <c r="BH594"/>
      <c r="BI594"/>
      <c r="BJ594"/>
      <c r="BK594"/>
      <c r="BL594"/>
      <c r="BM594"/>
      <c r="BN594"/>
      <c r="BO594"/>
      <c r="BP594"/>
      <c r="BQ594"/>
      <c r="BR594"/>
      <c r="BS594"/>
      <c r="BT594"/>
      <c r="BU594"/>
      <c r="BV594"/>
      <c r="BW594"/>
      <c r="BX594"/>
      <c r="BY594"/>
      <c r="BZ594"/>
      <c r="CA594"/>
      <c r="CB594"/>
      <c r="CC594"/>
      <c r="CD594"/>
      <c r="CE594"/>
      <c r="CF594"/>
      <c r="CG594"/>
      <c r="CH594"/>
      <c r="CI594"/>
      <c r="CJ594"/>
      <c r="CK594"/>
      <c r="CL594"/>
      <c r="CN594"/>
    </row>
    <row r="595" spans="7:92" x14ac:dyDescent="0.4">
      <c r="G595"/>
      <c r="I595"/>
      <c r="J595"/>
      <c r="R595"/>
      <c r="S595"/>
      <c r="T595"/>
      <c r="U595"/>
      <c r="V595"/>
      <c r="W595"/>
      <c r="X595"/>
      <c r="Y595"/>
      <c r="Z595"/>
      <c r="AA595"/>
      <c r="AB595"/>
      <c r="AC595"/>
      <c r="AD595"/>
      <c r="AE595"/>
      <c r="AF595"/>
      <c r="AG595"/>
      <c r="AH595"/>
      <c r="AI595"/>
      <c r="AJ595"/>
      <c r="AK595"/>
      <c r="AL595"/>
      <c r="AM595"/>
      <c r="AN595"/>
      <c r="AO595"/>
      <c r="AP595"/>
      <c r="AQ595"/>
      <c r="AR595"/>
      <c r="AS595"/>
      <c r="AT595"/>
      <c r="AU595"/>
      <c r="AV595"/>
      <c r="AW595"/>
      <c r="AX595"/>
      <c r="AY595"/>
      <c r="AZ595"/>
      <c r="BA595"/>
      <c r="BB595"/>
      <c r="BC595"/>
      <c r="BD595"/>
      <c r="BE595"/>
      <c r="BF595"/>
      <c r="BG595"/>
      <c r="BH595"/>
      <c r="BI595"/>
      <c r="BJ595"/>
      <c r="BK595"/>
      <c r="BL595"/>
      <c r="BM595"/>
      <c r="BN595"/>
      <c r="BO595"/>
      <c r="BP595"/>
      <c r="BQ595"/>
      <c r="BR595"/>
      <c r="BS595"/>
      <c r="BT595"/>
      <c r="BU595"/>
      <c r="BV595"/>
      <c r="BW595"/>
      <c r="BX595"/>
      <c r="BY595"/>
      <c r="BZ595"/>
      <c r="CA595"/>
      <c r="CB595"/>
      <c r="CC595"/>
      <c r="CD595"/>
      <c r="CE595"/>
      <c r="CF595"/>
      <c r="CG595"/>
      <c r="CH595"/>
      <c r="CI595"/>
      <c r="CJ595"/>
      <c r="CK595"/>
      <c r="CL595"/>
      <c r="CN595"/>
    </row>
    <row r="596" spans="7:92" x14ac:dyDescent="0.4">
      <c r="G596"/>
      <c r="I596"/>
      <c r="J596"/>
      <c r="R596"/>
      <c r="S596"/>
      <c r="T596"/>
      <c r="U596"/>
      <c r="V596"/>
      <c r="W596"/>
      <c r="X596"/>
      <c r="Y596"/>
      <c r="Z596"/>
      <c r="AA596"/>
      <c r="AB596"/>
      <c r="AC596"/>
      <c r="AD596"/>
      <c r="AE596"/>
      <c r="AF596"/>
      <c r="AG596"/>
      <c r="AH596"/>
      <c r="AI596"/>
      <c r="AJ596"/>
      <c r="AK596"/>
      <c r="AL596"/>
      <c r="AM596"/>
      <c r="AN596"/>
      <c r="AO596"/>
      <c r="AP596"/>
      <c r="AQ596"/>
      <c r="AR596"/>
      <c r="AS596"/>
      <c r="AT596"/>
      <c r="AU596"/>
      <c r="AV596"/>
      <c r="AW596"/>
      <c r="AX596"/>
      <c r="AY596"/>
      <c r="AZ596"/>
      <c r="BA596"/>
      <c r="BB596"/>
      <c r="BC596"/>
      <c r="BD596"/>
      <c r="BE596"/>
      <c r="BF596"/>
      <c r="BG596"/>
      <c r="BH596"/>
      <c r="BI596"/>
      <c r="BJ596"/>
      <c r="BK596"/>
      <c r="BL596"/>
      <c r="BM596"/>
      <c r="BN596"/>
      <c r="BO596"/>
      <c r="BP596"/>
      <c r="BQ596"/>
      <c r="BR596"/>
      <c r="BS596"/>
      <c r="BT596"/>
      <c r="BU596"/>
      <c r="BV596"/>
      <c r="BW596"/>
      <c r="BX596"/>
      <c r="BY596"/>
      <c r="BZ596"/>
      <c r="CA596"/>
      <c r="CB596"/>
      <c r="CC596"/>
      <c r="CD596"/>
      <c r="CE596"/>
      <c r="CF596"/>
      <c r="CG596"/>
      <c r="CH596"/>
      <c r="CI596"/>
      <c r="CJ596"/>
      <c r="CK596"/>
      <c r="CL596"/>
      <c r="CN596"/>
    </row>
    <row r="597" spans="7:92" x14ac:dyDescent="0.4">
      <c r="G597"/>
      <c r="I597"/>
      <c r="J597"/>
      <c r="R597"/>
      <c r="S597"/>
      <c r="T597"/>
      <c r="U597"/>
      <c r="V597"/>
      <c r="W597"/>
      <c r="X597"/>
      <c r="Y597"/>
      <c r="Z597"/>
      <c r="AA597"/>
      <c r="AB597"/>
      <c r="AC597"/>
      <c r="AD597"/>
      <c r="AE597"/>
      <c r="AF597"/>
      <c r="AG597"/>
      <c r="AH597"/>
      <c r="AI597"/>
      <c r="AJ597"/>
      <c r="AK597"/>
      <c r="AL597"/>
      <c r="AM597"/>
      <c r="AN597"/>
      <c r="AO597"/>
      <c r="AP597"/>
      <c r="AQ597"/>
      <c r="AR597"/>
      <c r="AS597"/>
      <c r="AT597"/>
      <c r="AU597"/>
      <c r="AV597"/>
      <c r="AW597"/>
      <c r="AX597"/>
      <c r="AY597"/>
      <c r="AZ597"/>
      <c r="BA597"/>
      <c r="BB597"/>
      <c r="BC597"/>
      <c r="BD597"/>
      <c r="BE597"/>
      <c r="BF597"/>
      <c r="BG597"/>
      <c r="BH597"/>
      <c r="BI597"/>
      <c r="BJ597"/>
      <c r="BK597"/>
      <c r="BL597"/>
      <c r="BM597"/>
      <c r="BN597"/>
      <c r="BO597"/>
      <c r="BP597"/>
      <c r="BQ597"/>
      <c r="BR597"/>
      <c r="BS597"/>
      <c r="BT597"/>
      <c r="BU597"/>
      <c r="BV597"/>
      <c r="BW597"/>
      <c r="BX597"/>
      <c r="BY597"/>
      <c r="BZ597"/>
      <c r="CA597"/>
      <c r="CB597"/>
      <c r="CC597"/>
      <c r="CD597"/>
      <c r="CE597"/>
      <c r="CF597"/>
      <c r="CG597"/>
      <c r="CH597"/>
      <c r="CI597"/>
      <c r="CJ597"/>
      <c r="CK597"/>
      <c r="CL597"/>
      <c r="CN597"/>
    </row>
    <row r="598" spans="7:92" x14ac:dyDescent="0.4">
      <c r="G598"/>
      <c r="I598"/>
      <c r="J598"/>
      <c r="R598"/>
      <c r="S598"/>
      <c r="T598"/>
      <c r="U598"/>
      <c r="V598"/>
      <c r="W598"/>
      <c r="X598"/>
      <c r="Y598"/>
      <c r="Z598"/>
      <c r="AA598"/>
      <c r="AB598"/>
      <c r="AC598"/>
      <c r="AD598"/>
      <c r="AE598"/>
      <c r="AF598"/>
      <c r="AG598"/>
      <c r="AH598"/>
      <c r="AI598"/>
      <c r="AJ598"/>
      <c r="AK598"/>
      <c r="AL598"/>
      <c r="AM598"/>
      <c r="AN598"/>
      <c r="AO598"/>
      <c r="AP598"/>
      <c r="AQ598"/>
      <c r="AR598"/>
      <c r="AS598"/>
      <c r="AT598"/>
      <c r="AU598"/>
      <c r="AV598"/>
      <c r="AW598"/>
      <c r="AX598"/>
      <c r="AY598"/>
      <c r="AZ598"/>
      <c r="BA598"/>
      <c r="BB598"/>
      <c r="BC598"/>
      <c r="BD598"/>
      <c r="BE598"/>
      <c r="BF598"/>
      <c r="BG598"/>
      <c r="BH598"/>
      <c r="BI598"/>
      <c r="BJ598"/>
      <c r="BK598"/>
      <c r="BL598"/>
      <c r="BM598"/>
      <c r="BN598"/>
      <c r="BO598"/>
      <c r="BP598"/>
      <c r="BQ598"/>
      <c r="BR598"/>
      <c r="BS598"/>
      <c r="BT598"/>
      <c r="BU598"/>
      <c r="BV598"/>
      <c r="BW598"/>
      <c r="BX598"/>
      <c r="BY598"/>
      <c r="BZ598"/>
      <c r="CA598"/>
      <c r="CB598"/>
      <c r="CC598"/>
      <c r="CD598"/>
      <c r="CE598"/>
      <c r="CF598"/>
      <c r="CG598"/>
      <c r="CH598"/>
      <c r="CI598"/>
      <c r="CJ598"/>
      <c r="CK598"/>
      <c r="CL598"/>
      <c r="CN598"/>
    </row>
    <row r="599" spans="7:92" x14ac:dyDescent="0.4">
      <c r="G599"/>
      <c r="I599"/>
      <c r="J599"/>
      <c r="R599"/>
      <c r="S599"/>
      <c r="T599"/>
      <c r="U599"/>
      <c r="V599"/>
      <c r="W599"/>
      <c r="X599"/>
      <c r="Y599"/>
      <c r="Z599"/>
      <c r="AA599"/>
      <c r="AB599"/>
      <c r="AC599"/>
      <c r="AD599"/>
      <c r="AE599"/>
      <c r="AF599"/>
      <c r="AG599"/>
      <c r="AH599"/>
      <c r="AI599"/>
      <c r="AJ599"/>
      <c r="AK599"/>
      <c r="AL599"/>
      <c r="AM599"/>
      <c r="AN599"/>
      <c r="AO599"/>
      <c r="AP599"/>
      <c r="AQ599"/>
      <c r="AR599"/>
      <c r="AS599"/>
      <c r="AT599"/>
      <c r="AU599"/>
      <c r="AV599"/>
      <c r="AW599"/>
      <c r="AX599"/>
      <c r="AY599"/>
      <c r="AZ599"/>
      <c r="BA599"/>
      <c r="BB599"/>
      <c r="BC599"/>
      <c r="BD599"/>
      <c r="BE599"/>
      <c r="BF599"/>
      <c r="BG599"/>
      <c r="BH599"/>
      <c r="BI599"/>
      <c r="BJ599"/>
      <c r="BK599"/>
      <c r="BL599"/>
      <c r="BM599"/>
      <c r="BN599"/>
      <c r="BO599"/>
      <c r="BP599"/>
      <c r="BQ599"/>
      <c r="BR599"/>
      <c r="BS599"/>
      <c r="BT599"/>
      <c r="BU599"/>
      <c r="BV599"/>
      <c r="BW599"/>
      <c r="BX599"/>
      <c r="BY599"/>
      <c r="BZ599"/>
      <c r="CA599"/>
      <c r="CB599"/>
      <c r="CC599"/>
      <c r="CD599"/>
      <c r="CE599"/>
      <c r="CF599"/>
      <c r="CG599"/>
      <c r="CH599"/>
      <c r="CI599"/>
      <c r="CJ599"/>
      <c r="CK599"/>
      <c r="CL599"/>
      <c r="CN599"/>
    </row>
    <row r="600" spans="7:92" x14ac:dyDescent="0.4">
      <c r="G600"/>
      <c r="I600"/>
      <c r="J600"/>
      <c r="R600"/>
      <c r="S600"/>
      <c r="T600"/>
      <c r="U600"/>
      <c r="V600"/>
      <c r="W600"/>
      <c r="X600"/>
      <c r="Y600"/>
      <c r="Z600"/>
      <c r="AA600"/>
      <c r="AB600"/>
      <c r="AC600"/>
      <c r="AD600"/>
      <c r="AE600"/>
      <c r="AF600"/>
      <c r="AG600"/>
      <c r="AH600"/>
      <c r="AI600"/>
      <c r="AJ600"/>
      <c r="AK600"/>
      <c r="AL600"/>
      <c r="AM600"/>
      <c r="AN600"/>
      <c r="AO600"/>
      <c r="AP600"/>
      <c r="AQ600"/>
      <c r="AR600"/>
      <c r="AS600"/>
      <c r="AT600"/>
      <c r="AU600"/>
      <c r="AV600"/>
      <c r="AW600"/>
      <c r="AX600"/>
      <c r="AY600"/>
      <c r="AZ600"/>
      <c r="BA600"/>
      <c r="BB600"/>
      <c r="BC600"/>
      <c r="BD600"/>
      <c r="BE600"/>
      <c r="BF600"/>
      <c r="BG600"/>
      <c r="BH600"/>
      <c r="BI600"/>
      <c r="BJ600"/>
      <c r="BK600"/>
      <c r="BL600"/>
      <c r="BM600"/>
      <c r="BN600"/>
      <c r="BO600"/>
      <c r="BP600"/>
      <c r="BQ600"/>
      <c r="BR600"/>
      <c r="BS600"/>
      <c r="BT600"/>
      <c r="BU600"/>
      <c r="BV600"/>
      <c r="BW600"/>
      <c r="BX600"/>
      <c r="BY600"/>
      <c r="BZ600"/>
      <c r="CA600"/>
      <c r="CB600"/>
      <c r="CC600"/>
      <c r="CD600"/>
      <c r="CE600"/>
      <c r="CF600"/>
      <c r="CG600"/>
      <c r="CH600"/>
      <c r="CI600"/>
      <c r="CJ600"/>
      <c r="CK600"/>
      <c r="CL600"/>
      <c r="CN600"/>
    </row>
    <row r="601" spans="7:92" x14ac:dyDescent="0.4">
      <c r="G601"/>
      <c r="I601"/>
      <c r="J601"/>
      <c r="R601"/>
      <c r="S601"/>
      <c r="T601"/>
      <c r="U601"/>
      <c r="V601"/>
      <c r="W601"/>
      <c r="X601"/>
      <c r="Y601"/>
      <c r="Z601"/>
      <c r="AA601"/>
      <c r="AB601"/>
      <c r="AC601"/>
      <c r="AD601"/>
      <c r="AE601"/>
      <c r="AF601"/>
      <c r="AG601"/>
      <c r="AH601"/>
      <c r="AI601"/>
      <c r="AJ601"/>
      <c r="AK601"/>
      <c r="AL601"/>
      <c r="AM601"/>
      <c r="AN601"/>
      <c r="AO601"/>
      <c r="AP601"/>
      <c r="AQ601"/>
      <c r="AR601"/>
      <c r="AS601"/>
      <c r="AT601"/>
      <c r="AU601"/>
      <c r="AV601"/>
      <c r="AW601"/>
      <c r="AX601"/>
      <c r="AY601"/>
      <c r="AZ601"/>
      <c r="BA601"/>
      <c r="BB601"/>
      <c r="BC601"/>
      <c r="BD601"/>
      <c r="BE601"/>
      <c r="BF601"/>
      <c r="BG601"/>
      <c r="BH601"/>
      <c r="BI601"/>
      <c r="BJ601"/>
      <c r="BK601"/>
      <c r="BL601"/>
      <c r="BM601"/>
      <c r="BN601"/>
      <c r="BO601"/>
      <c r="BP601"/>
      <c r="BQ601"/>
      <c r="BR601"/>
      <c r="BS601"/>
      <c r="BT601"/>
      <c r="BU601"/>
      <c r="BV601"/>
      <c r="BW601"/>
      <c r="BX601"/>
      <c r="BY601"/>
      <c r="BZ601"/>
      <c r="CA601"/>
      <c r="CB601"/>
      <c r="CC601"/>
      <c r="CD601"/>
      <c r="CE601"/>
      <c r="CF601"/>
      <c r="CG601"/>
      <c r="CH601"/>
      <c r="CI601"/>
      <c r="CJ601"/>
      <c r="CK601"/>
      <c r="CL601"/>
      <c r="CN601"/>
    </row>
    <row r="602" spans="7:92" x14ac:dyDescent="0.4">
      <c r="G602"/>
      <c r="I602"/>
      <c r="J602"/>
      <c r="R602"/>
      <c r="S602"/>
      <c r="T602"/>
      <c r="U602"/>
      <c r="V602"/>
      <c r="W602"/>
      <c r="X602"/>
      <c r="Y602"/>
      <c r="Z602"/>
      <c r="AA602"/>
      <c r="AB602"/>
      <c r="AC602"/>
      <c r="AD602"/>
      <c r="AE602"/>
      <c r="AF602"/>
      <c r="AG602"/>
      <c r="AH602"/>
      <c r="AI602"/>
      <c r="AJ602"/>
      <c r="AK602"/>
      <c r="AL602"/>
      <c r="AM602"/>
      <c r="AN602"/>
      <c r="AO602"/>
      <c r="AP602"/>
      <c r="AQ602"/>
      <c r="AR602"/>
      <c r="AS602"/>
      <c r="AT602"/>
      <c r="AU602"/>
      <c r="AV602"/>
      <c r="AW602"/>
      <c r="AX602"/>
      <c r="AY602"/>
      <c r="AZ602"/>
      <c r="BA602"/>
      <c r="BB602"/>
      <c r="BC602"/>
      <c r="BD602"/>
      <c r="BE602"/>
      <c r="BF602"/>
      <c r="BG602"/>
      <c r="BH602"/>
      <c r="BI602"/>
      <c r="BJ602"/>
      <c r="BK602"/>
      <c r="BL602"/>
      <c r="BM602"/>
      <c r="BN602"/>
      <c r="BO602"/>
      <c r="BP602"/>
      <c r="BQ602"/>
      <c r="BR602"/>
      <c r="BS602"/>
      <c r="BT602"/>
      <c r="BU602"/>
      <c r="BV602"/>
      <c r="BW602"/>
      <c r="BX602"/>
      <c r="BY602"/>
      <c r="BZ602"/>
      <c r="CA602"/>
      <c r="CB602"/>
      <c r="CC602"/>
      <c r="CD602"/>
      <c r="CE602"/>
      <c r="CF602"/>
      <c r="CG602"/>
      <c r="CH602"/>
      <c r="CI602"/>
      <c r="CJ602"/>
      <c r="CK602"/>
      <c r="CL602"/>
      <c r="CN602"/>
    </row>
    <row r="603" spans="7:92" x14ac:dyDescent="0.4">
      <c r="G603"/>
      <c r="I603"/>
      <c r="J603"/>
      <c r="R603"/>
      <c r="S603"/>
      <c r="T603"/>
      <c r="U603"/>
      <c r="V603"/>
      <c r="W603"/>
      <c r="X603"/>
      <c r="Y603"/>
      <c r="Z603"/>
      <c r="AA603"/>
      <c r="AB603"/>
      <c r="AC603"/>
      <c r="AD603"/>
      <c r="AE603"/>
      <c r="AF603"/>
      <c r="AG603"/>
      <c r="AH603"/>
      <c r="AI603"/>
      <c r="AJ603"/>
      <c r="AK603"/>
      <c r="AL603"/>
      <c r="AM603"/>
      <c r="AN603"/>
      <c r="AO603"/>
      <c r="AP603"/>
      <c r="AQ603"/>
      <c r="AR603"/>
      <c r="AS603"/>
      <c r="AT603"/>
      <c r="AU603"/>
      <c r="AV603"/>
      <c r="AW603"/>
      <c r="AX603"/>
      <c r="AY603"/>
      <c r="AZ603"/>
      <c r="BA603"/>
      <c r="BB603"/>
      <c r="BC603"/>
      <c r="BD603"/>
      <c r="BE603"/>
      <c r="BF603"/>
      <c r="BG603"/>
      <c r="BH603"/>
      <c r="BI603"/>
      <c r="BJ603"/>
      <c r="BK603"/>
      <c r="BL603"/>
      <c r="BM603"/>
      <c r="BN603"/>
      <c r="BO603"/>
      <c r="BP603"/>
      <c r="BQ603"/>
      <c r="BR603"/>
      <c r="BS603"/>
      <c r="BT603"/>
      <c r="BU603"/>
      <c r="BV603"/>
      <c r="BW603"/>
      <c r="BX603"/>
      <c r="BY603"/>
      <c r="BZ603"/>
      <c r="CA603"/>
      <c r="CB603"/>
      <c r="CC603"/>
      <c r="CD603"/>
      <c r="CE603"/>
      <c r="CF603"/>
      <c r="CG603"/>
      <c r="CH603"/>
      <c r="CI603"/>
      <c r="CJ603"/>
      <c r="CK603"/>
      <c r="CL603"/>
      <c r="CN603"/>
    </row>
    <row r="604" spans="7:92" x14ac:dyDescent="0.4">
      <c r="G604"/>
      <c r="I604"/>
      <c r="J604"/>
      <c r="R604"/>
      <c r="S604"/>
      <c r="T604"/>
      <c r="U604"/>
      <c r="V604"/>
      <c r="W604"/>
      <c r="X604"/>
      <c r="Y604"/>
      <c r="Z604"/>
      <c r="AA604"/>
      <c r="AB604"/>
      <c r="AC604"/>
      <c r="AD604"/>
      <c r="AE604"/>
      <c r="AF604"/>
      <c r="AG604"/>
      <c r="AH604"/>
      <c r="AI604"/>
      <c r="AJ604"/>
      <c r="AK604"/>
      <c r="AL604"/>
      <c r="AM604"/>
      <c r="AN604"/>
      <c r="AO604"/>
      <c r="AP604"/>
      <c r="AQ604"/>
      <c r="AR604"/>
      <c r="AS604"/>
      <c r="AT604"/>
      <c r="AU604"/>
      <c r="AV604"/>
      <c r="AW604"/>
      <c r="AX604"/>
      <c r="AY604"/>
      <c r="AZ604"/>
      <c r="BA604"/>
      <c r="BB604"/>
      <c r="BC604"/>
      <c r="BD604"/>
      <c r="BE604"/>
      <c r="BF604"/>
      <c r="BG604"/>
      <c r="BH604"/>
      <c r="BI604"/>
      <c r="BJ604"/>
      <c r="BK604"/>
      <c r="BL604"/>
      <c r="BM604"/>
      <c r="BN604"/>
      <c r="BO604"/>
      <c r="BP604"/>
      <c r="BQ604"/>
      <c r="BR604"/>
      <c r="BS604"/>
      <c r="BT604"/>
      <c r="BU604"/>
      <c r="BV604"/>
      <c r="BW604"/>
      <c r="BX604"/>
      <c r="BY604"/>
      <c r="BZ604"/>
      <c r="CA604"/>
      <c r="CB604"/>
      <c r="CC604"/>
      <c r="CD604"/>
      <c r="CE604"/>
      <c r="CF604"/>
      <c r="CG604"/>
      <c r="CH604"/>
      <c r="CI604"/>
      <c r="CJ604"/>
      <c r="CK604"/>
      <c r="CL604"/>
      <c r="CN604"/>
    </row>
    <row r="605" spans="7:92" x14ac:dyDescent="0.4">
      <c r="G605"/>
      <c r="I605"/>
      <c r="J605"/>
      <c r="R605"/>
      <c r="S605"/>
      <c r="T605"/>
      <c r="U605"/>
      <c r="V605"/>
      <c r="W605"/>
      <c r="X605"/>
      <c r="Y605"/>
      <c r="Z605"/>
      <c r="AA605"/>
      <c r="AB605"/>
      <c r="AC605"/>
      <c r="AD605"/>
      <c r="AE605"/>
      <c r="AF605"/>
      <c r="AG605"/>
      <c r="AH605"/>
      <c r="AI605"/>
      <c r="AJ605"/>
      <c r="AK605"/>
      <c r="AL605"/>
      <c r="AM605"/>
      <c r="AN605"/>
      <c r="AO605"/>
      <c r="AP605"/>
      <c r="AQ605"/>
      <c r="AR605"/>
      <c r="AS605"/>
      <c r="AT605"/>
      <c r="AU605"/>
      <c r="AV605"/>
      <c r="AW605"/>
      <c r="AX605"/>
      <c r="AY605"/>
      <c r="AZ605"/>
      <c r="BA605"/>
      <c r="BB605"/>
      <c r="BC605"/>
      <c r="BD605"/>
      <c r="BE605"/>
      <c r="BF605"/>
      <c r="BG605"/>
      <c r="BH605"/>
      <c r="BI605"/>
      <c r="BJ605"/>
      <c r="BK605"/>
      <c r="BL605"/>
      <c r="BM605"/>
      <c r="BN605"/>
      <c r="BO605"/>
      <c r="BP605"/>
      <c r="BQ605"/>
      <c r="BR605"/>
      <c r="BS605"/>
      <c r="BT605"/>
      <c r="BU605"/>
      <c r="BV605"/>
      <c r="BW605"/>
      <c r="BX605"/>
      <c r="BY605"/>
      <c r="BZ605"/>
      <c r="CA605"/>
      <c r="CB605"/>
      <c r="CC605"/>
      <c r="CD605"/>
      <c r="CE605"/>
      <c r="CF605"/>
      <c r="CG605"/>
      <c r="CH605"/>
      <c r="CI605"/>
      <c r="CJ605"/>
      <c r="CK605"/>
      <c r="CL605"/>
      <c r="CN605"/>
    </row>
    <row r="606" spans="7:92" x14ac:dyDescent="0.4">
      <c r="G606"/>
      <c r="I606"/>
      <c r="J606"/>
      <c r="R606"/>
      <c r="S606"/>
      <c r="T606"/>
      <c r="U606"/>
      <c r="V606"/>
      <c r="W606"/>
      <c r="X606"/>
      <c r="Y606"/>
      <c r="Z606"/>
      <c r="AA606"/>
      <c r="AB606"/>
      <c r="AC606"/>
      <c r="AD606"/>
      <c r="AE606"/>
      <c r="AF606"/>
      <c r="AG606"/>
      <c r="AH606"/>
      <c r="AI606"/>
      <c r="AJ606"/>
      <c r="AK606"/>
      <c r="AL606"/>
      <c r="AM606"/>
      <c r="AN606"/>
      <c r="AO606"/>
      <c r="AP606"/>
      <c r="AQ606"/>
      <c r="AR606"/>
      <c r="AS606"/>
      <c r="AT606"/>
      <c r="AU606"/>
      <c r="AV606"/>
      <c r="AW606"/>
      <c r="AX606"/>
      <c r="AY606"/>
      <c r="AZ606"/>
      <c r="BA606"/>
      <c r="BB606"/>
      <c r="BC606"/>
      <c r="BD606"/>
      <c r="BE606"/>
      <c r="BF606"/>
      <c r="BG606"/>
      <c r="BH606"/>
      <c r="BI606"/>
      <c r="BJ606"/>
      <c r="BK606"/>
      <c r="BL606"/>
      <c r="BM606"/>
      <c r="BN606"/>
      <c r="BO606"/>
      <c r="BP606"/>
      <c r="BQ606"/>
      <c r="BR606"/>
      <c r="BS606"/>
      <c r="BT606"/>
      <c r="BU606"/>
      <c r="BV606"/>
      <c r="BW606"/>
      <c r="BX606"/>
      <c r="BY606"/>
      <c r="BZ606"/>
      <c r="CA606"/>
      <c r="CB606"/>
      <c r="CC606"/>
      <c r="CD606"/>
      <c r="CE606"/>
      <c r="CF606"/>
      <c r="CG606"/>
      <c r="CH606"/>
      <c r="CI606"/>
      <c r="CJ606"/>
      <c r="CK606"/>
      <c r="CL606"/>
      <c r="CN606"/>
    </row>
    <row r="607" spans="7:92" x14ac:dyDescent="0.4">
      <c r="G607"/>
      <c r="I607"/>
      <c r="J607"/>
      <c r="R607"/>
      <c r="S607"/>
      <c r="T607"/>
      <c r="U607"/>
      <c r="V607"/>
      <c r="W607"/>
      <c r="X607"/>
      <c r="Y607"/>
      <c r="Z607"/>
      <c r="AA607"/>
      <c r="AB607"/>
      <c r="AC607"/>
      <c r="AD607"/>
      <c r="AE607"/>
      <c r="AF607"/>
      <c r="AG607"/>
      <c r="AH607"/>
      <c r="AI607"/>
      <c r="AJ607"/>
      <c r="AK607"/>
      <c r="AL607"/>
      <c r="AM607"/>
      <c r="AN607"/>
      <c r="AO607"/>
      <c r="AP607"/>
      <c r="AQ607"/>
      <c r="AR607"/>
      <c r="AS607"/>
      <c r="AT607"/>
      <c r="AU607"/>
      <c r="AV607"/>
      <c r="AW607"/>
      <c r="AX607"/>
      <c r="AY607"/>
      <c r="AZ607"/>
      <c r="BA607"/>
      <c r="BB607"/>
      <c r="BC607"/>
      <c r="BD607"/>
      <c r="BE607"/>
      <c r="BF607"/>
      <c r="BG607"/>
      <c r="BH607"/>
      <c r="BI607"/>
      <c r="BJ607"/>
      <c r="BK607"/>
      <c r="BL607"/>
      <c r="BM607"/>
      <c r="BN607"/>
      <c r="BO607"/>
      <c r="BP607"/>
      <c r="BQ607"/>
      <c r="BR607"/>
      <c r="BS607"/>
      <c r="BT607"/>
      <c r="BU607"/>
      <c r="BV607"/>
      <c r="BW607"/>
      <c r="BX607"/>
      <c r="BY607"/>
      <c r="BZ607"/>
      <c r="CA607"/>
      <c r="CB607"/>
      <c r="CC607"/>
      <c r="CD607"/>
      <c r="CE607"/>
      <c r="CF607"/>
      <c r="CG607"/>
      <c r="CH607"/>
      <c r="CI607"/>
      <c r="CJ607"/>
      <c r="CK607"/>
      <c r="CL607"/>
      <c r="CN607"/>
    </row>
    <row r="608" spans="7:92" x14ac:dyDescent="0.4">
      <c r="G608"/>
      <c r="I608"/>
      <c r="J608"/>
      <c r="R608"/>
      <c r="S608"/>
      <c r="T608"/>
      <c r="U608"/>
      <c r="V608"/>
      <c r="W608"/>
      <c r="X608"/>
      <c r="Y608"/>
      <c r="Z608"/>
      <c r="AA608"/>
      <c r="AB608"/>
      <c r="AC608"/>
      <c r="AD608"/>
      <c r="AE608"/>
      <c r="AF608"/>
      <c r="AG608"/>
      <c r="AH608"/>
      <c r="AI608"/>
      <c r="AJ608"/>
      <c r="AK608"/>
      <c r="AL608"/>
      <c r="AM608"/>
      <c r="AN608"/>
      <c r="AO608"/>
      <c r="AP608"/>
      <c r="AQ608"/>
      <c r="AR608"/>
      <c r="AS608"/>
      <c r="AT608"/>
      <c r="AU608"/>
      <c r="AV608"/>
      <c r="AW608"/>
      <c r="AX608"/>
      <c r="AY608"/>
      <c r="AZ608"/>
      <c r="BA608"/>
      <c r="BB608"/>
      <c r="BC608"/>
      <c r="BD608"/>
      <c r="BE608"/>
      <c r="BF608"/>
      <c r="BG608"/>
      <c r="BH608"/>
      <c r="BI608"/>
      <c r="BJ608"/>
      <c r="BK608"/>
      <c r="BL608"/>
      <c r="BM608"/>
      <c r="BN608"/>
      <c r="BO608"/>
      <c r="BP608"/>
      <c r="BQ608"/>
      <c r="BR608"/>
      <c r="BS608"/>
      <c r="BT608"/>
      <c r="BU608"/>
      <c r="BV608"/>
      <c r="BW608"/>
      <c r="BX608"/>
      <c r="BY608"/>
      <c r="BZ608"/>
      <c r="CA608"/>
      <c r="CB608"/>
      <c r="CC608"/>
      <c r="CD608"/>
      <c r="CE608"/>
      <c r="CF608"/>
      <c r="CG608"/>
      <c r="CH608"/>
      <c r="CI608"/>
      <c r="CJ608"/>
      <c r="CK608"/>
      <c r="CL608"/>
      <c r="CN608"/>
    </row>
    <row r="609" spans="7:92" x14ac:dyDescent="0.4">
      <c r="G609"/>
      <c r="I609"/>
      <c r="J609"/>
      <c r="R609"/>
      <c r="S609"/>
      <c r="T609"/>
      <c r="U609"/>
      <c r="V609"/>
      <c r="W609"/>
      <c r="X609"/>
      <c r="Y609"/>
      <c r="Z609"/>
      <c r="AA609"/>
      <c r="AB609"/>
      <c r="AC609"/>
      <c r="AD609"/>
      <c r="AE609"/>
      <c r="AF609"/>
      <c r="AG609"/>
      <c r="AH609"/>
      <c r="AI609"/>
      <c r="AJ609"/>
      <c r="AK609"/>
      <c r="AL609"/>
      <c r="AM609"/>
      <c r="AN609"/>
      <c r="AO609"/>
      <c r="AP609"/>
      <c r="AQ609"/>
      <c r="AR609"/>
      <c r="AS609"/>
      <c r="AT609"/>
      <c r="AU609"/>
      <c r="AV609"/>
      <c r="AW609"/>
      <c r="AX609"/>
      <c r="AY609"/>
      <c r="AZ609"/>
      <c r="BA609"/>
      <c r="BB609"/>
      <c r="BC609"/>
      <c r="BD609"/>
      <c r="BE609"/>
      <c r="BF609"/>
      <c r="BG609"/>
      <c r="BH609"/>
      <c r="BI609"/>
      <c r="BJ609"/>
      <c r="BK609"/>
      <c r="BL609"/>
      <c r="BM609"/>
      <c r="BN609"/>
      <c r="BO609"/>
      <c r="BP609"/>
      <c r="BQ609"/>
      <c r="BR609"/>
      <c r="BS609"/>
      <c r="BT609"/>
      <c r="BU609"/>
      <c r="BV609"/>
      <c r="BW609"/>
      <c r="BX609"/>
      <c r="BY609"/>
      <c r="BZ609"/>
      <c r="CA609"/>
      <c r="CB609"/>
      <c r="CC609"/>
      <c r="CD609"/>
      <c r="CE609"/>
      <c r="CF609"/>
      <c r="CG609"/>
      <c r="CH609"/>
      <c r="CI609"/>
      <c r="CJ609"/>
      <c r="CK609"/>
      <c r="CL609"/>
      <c r="CN609"/>
    </row>
    <row r="610" spans="7:92" x14ac:dyDescent="0.4">
      <c r="G610"/>
      <c r="I610"/>
      <c r="J610"/>
      <c r="R610"/>
      <c r="S610"/>
      <c r="T610"/>
      <c r="U610"/>
      <c r="V610"/>
      <c r="W610"/>
      <c r="X610"/>
      <c r="Y610"/>
      <c r="Z610"/>
      <c r="AA610"/>
      <c r="AB610"/>
      <c r="AC610"/>
      <c r="AD610"/>
      <c r="AE610"/>
      <c r="AF610"/>
      <c r="AG610"/>
      <c r="AH610"/>
      <c r="AI610"/>
      <c r="AJ610"/>
      <c r="AK610"/>
      <c r="AL610"/>
      <c r="AM610"/>
      <c r="AN610"/>
      <c r="AO610"/>
      <c r="AP610"/>
      <c r="AQ610"/>
      <c r="AR610"/>
      <c r="AS610"/>
      <c r="AT610"/>
      <c r="AU610"/>
      <c r="AV610"/>
      <c r="AW610"/>
      <c r="AX610"/>
      <c r="AY610"/>
      <c r="AZ610"/>
      <c r="BA610"/>
      <c r="BB610"/>
      <c r="BC610"/>
      <c r="BD610"/>
      <c r="BE610"/>
      <c r="BF610"/>
      <c r="BG610"/>
      <c r="BH610"/>
      <c r="BI610"/>
      <c r="BJ610"/>
      <c r="BK610"/>
      <c r="BL610"/>
      <c r="BM610"/>
      <c r="BN610"/>
      <c r="BO610"/>
      <c r="BP610"/>
      <c r="BQ610"/>
      <c r="BR610"/>
      <c r="BS610"/>
      <c r="BT610"/>
      <c r="BU610"/>
      <c r="BV610"/>
      <c r="BW610"/>
      <c r="BX610"/>
      <c r="BY610"/>
      <c r="BZ610"/>
      <c r="CA610"/>
      <c r="CB610"/>
      <c r="CC610"/>
      <c r="CD610"/>
      <c r="CE610"/>
      <c r="CF610"/>
      <c r="CG610"/>
      <c r="CH610"/>
      <c r="CI610"/>
      <c r="CJ610"/>
      <c r="CK610"/>
      <c r="CL610"/>
      <c r="CN610"/>
    </row>
    <row r="611" spans="7:92" x14ac:dyDescent="0.4">
      <c r="G611"/>
      <c r="I611"/>
      <c r="J611"/>
      <c r="R611"/>
      <c r="S611"/>
      <c r="T611"/>
      <c r="U611"/>
      <c r="V611"/>
      <c r="W611"/>
      <c r="X611"/>
      <c r="Y611"/>
      <c r="Z611"/>
      <c r="AA611"/>
      <c r="AB611"/>
      <c r="AC611"/>
      <c r="AD611"/>
      <c r="AE611"/>
      <c r="AF611"/>
      <c r="AG611"/>
      <c r="AH611"/>
      <c r="AI611"/>
      <c r="AJ611"/>
      <c r="AK611"/>
      <c r="AL611"/>
      <c r="AM611"/>
      <c r="AN611"/>
      <c r="AO611"/>
      <c r="AP611"/>
      <c r="AQ611"/>
      <c r="AR611"/>
      <c r="AS611"/>
      <c r="AT611"/>
      <c r="AU611"/>
      <c r="AV611"/>
      <c r="AW611"/>
      <c r="AX611"/>
      <c r="AY611"/>
      <c r="AZ611"/>
      <c r="BA611"/>
      <c r="BB611"/>
      <c r="BC611"/>
      <c r="BD611"/>
      <c r="BE611"/>
      <c r="BF611"/>
      <c r="BG611"/>
      <c r="BH611"/>
      <c r="BI611"/>
      <c r="BJ611"/>
      <c r="BK611"/>
      <c r="BL611"/>
      <c r="BM611"/>
      <c r="BN611"/>
      <c r="BO611"/>
      <c r="BP611"/>
      <c r="BQ611"/>
      <c r="BR611"/>
      <c r="BS611"/>
      <c r="BT611"/>
      <c r="BU611"/>
      <c r="BV611"/>
      <c r="BW611"/>
      <c r="BX611"/>
      <c r="BY611"/>
      <c r="BZ611"/>
      <c r="CA611"/>
      <c r="CB611"/>
      <c r="CC611"/>
      <c r="CD611"/>
      <c r="CE611"/>
      <c r="CF611"/>
      <c r="CG611"/>
      <c r="CH611"/>
      <c r="CI611"/>
      <c r="CJ611"/>
      <c r="CK611"/>
      <c r="CL611"/>
      <c r="CN611"/>
    </row>
    <row r="612" spans="7:92" x14ac:dyDescent="0.4">
      <c r="G612"/>
      <c r="I612"/>
      <c r="J612"/>
      <c r="R612"/>
      <c r="S612"/>
      <c r="T612"/>
      <c r="U612"/>
      <c r="V612"/>
      <c r="W612"/>
      <c r="X612"/>
      <c r="Y612"/>
      <c r="Z612"/>
      <c r="AA612"/>
      <c r="AB612"/>
      <c r="AC612"/>
      <c r="AD612"/>
      <c r="AE612"/>
      <c r="AF612"/>
      <c r="AG612"/>
      <c r="AH612"/>
      <c r="AI612"/>
      <c r="AJ612"/>
      <c r="AK612"/>
      <c r="AL612"/>
      <c r="AM612"/>
      <c r="AN612"/>
      <c r="AO612"/>
      <c r="AP612"/>
      <c r="AQ612"/>
      <c r="AR612"/>
      <c r="AS612"/>
      <c r="AT612"/>
      <c r="AU612"/>
      <c r="AV612"/>
      <c r="AW612"/>
      <c r="AX612"/>
      <c r="AY612"/>
      <c r="AZ612"/>
      <c r="BA612"/>
      <c r="BB612"/>
      <c r="BC612"/>
      <c r="BD612"/>
      <c r="BE612"/>
      <c r="BF612"/>
      <c r="BG612"/>
      <c r="BH612"/>
      <c r="BI612"/>
      <c r="BJ612"/>
      <c r="BK612"/>
      <c r="BL612"/>
      <c r="BM612"/>
      <c r="BN612"/>
      <c r="BO612"/>
      <c r="BP612"/>
      <c r="BQ612"/>
      <c r="BR612"/>
      <c r="BS612"/>
      <c r="BT612"/>
      <c r="BU612"/>
      <c r="BV612"/>
      <c r="BW612"/>
      <c r="BX612"/>
      <c r="BY612"/>
      <c r="BZ612"/>
      <c r="CA612"/>
      <c r="CB612"/>
      <c r="CC612"/>
      <c r="CD612"/>
      <c r="CE612"/>
      <c r="CF612"/>
      <c r="CG612"/>
      <c r="CH612"/>
      <c r="CI612"/>
      <c r="CJ612"/>
      <c r="CK612"/>
      <c r="CL612"/>
      <c r="CN612"/>
    </row>
    <row r="613" spans="7:92" x14ac:dyDescent="0.4">
      <c r="G613"/>
      <c r="I613"/>
      <c r="J613"/>
      <c r="R613"/>
      <c r="S613"/>
      <c r="T613"/>
      <c r="U613"/>
      <c r="V613"/>
      <c r="W613"/>
      <c r="X613"/>
      <c r="Y613"/>
      <c r="Z613"/>
      <c r="AA613"/>
      <c r="AB613"/>
      <c r="AC613"/>
      <c r="AD613"/>
      <c r="AE613"/>
      <c r="AF613"/>
      <c r="AG613"/>
      <c r="AH613"/>
      <c r="AI613"/>
      <c r="AJ613"/>
      <c r="AK613"/>
      <c r="AL613"/>
      <c r="AM613"/>
      <c r="AN613"/>
      <c r="AO613"/>
      <c r="AP613"/>
      <c r="AQ613"/>
      <c r="AR613"/>
      <c r="AS613"/>
      <c r="AT613"/>
      <c r="AU613"/>
      <c r="AV613"/>
      <c r="AW613"/>
      <c r="AX613"/>
      <c r="AY613"/>
      <c r="AZ613"/>
      <c r="BA613"/>
      <c r="BB613"/>
      <c r="BC613"/>
      <c r="BD613"/>
      <c r="BE613"/>
      <c r="BF613"/>
      <c r="BG613"/>
      <c r="BH613"/>
      <c r="BI613"/>
      <c r="BJ613"/>
      <c r="BK613"/>
      <c r="BL613"/>
      <c r="BM613"/>
      <c r="BN613"/>
      <c r="BO613"/>
      <c r="BP613"/>
      <c r="BQ613"/>
      <c r="BR613"/>
      <c r="BS613"/>
      <c r="BT613"/>
      <c r="BU613"/>
      <c r="BV613"/>
      <c r="BW613"/>
      <c r="BX613"/>
      <c r="BY613"/>
      <c r="BZ613"/>
      <c r="CA613"/>
      <c r="CB613"/>
      <c r="CC613"/>
      <c r="CD613"/>
      <c r="CE613"/>
      <c r="CF613"/>
      <c r="CG613"/>
      <c r="CH613"/>
      <c r="CI613"/>
      <c r="CJ613"/>
      <c r="CK613"/>
      <c r="CL613"/>
      <c r="CN613"/>
    </row>
    <row r="614" spans="7:92" x14ac:dyDescent="0.4">
      <c r="G614"/>
      <c r="I614"/>
      <c r="J614"/>
      <c r="R614"/>
      <c r="S614"/>
      <c r="T614"/>
      <c r="U614"/>
      <c r="V614"/>
      <c r="W614"/>
      <c r="X614"/>
      <c r="Y614"/>
      <c r="Z614"/>
      <c r="AA614"/>
      <c r="AB614"/>
      <c r="AC614"/>
      <c r="AD614"/>
      <c r="AE614"/>
      <c r="AF614"/>
      <c r="AG614"/>
      <c r="AH614"/>
      <c r="AI614"/>
      <c r="AJ614"/>
      <c r="AK614"/>
      <c r="AL614"/>
      <c r="AM614"/>
      <c r="AN614"/>
      <c r="AO614"/>
      <c r="AP614"/>
      <c r="AQ614"/>
      <c r="AR614"/>
      <c r="AS614"/>
      <c r="AT614"/>
      <c r="AU614"/>
      <c r="AV614"/>
      <c r="AW614"/>
      <c r="AX614"/>
      <c r="AY614"/>
      <c r="AZ614"/>
      <c r="BA614"/>
      <c r="BB614"/>
      <c r="BC614"/>
      <c r="BD614"/>
      <c r="BE614"/>
      <c r="BF614"/>
      <c r="BG614"/>
      <c r="BH614"/>
      <c r="BI614"/>
      <c r="BJ614"/>
      <c r="BK614"/>
      <c r="BL614"/>
      <c r="BM614"/>
      <c r="BN614"/>
      <c r="BO614"/>
      <c r="BP614"/>
      <c r="BQ614"/>
      <c r="BR614"/>
      <c r="BS614"/>
      <c r="BT614"/>
      <c r="BU614"/>
      <c r="BV614"/>
      <c r="BW614"/>
      <c r="BX614"/>
      <c r="BY614"/>
      <c r="BZ614"/>
      <c r="CA614"/>
      <c r="CB614"/>
      <c r="CC614"/>
      <c r="CD614"/>
      <c r="CE614"/>
      <c r="CF614"/>
      <c r="CG614"/>
      <c r="CH614"/>
      <c r="CI614"/>
      <c r="CJ614"/>
      <c r="CK614"/>
      <c r="CL614"/>
      <c r="CN614"/>
    </row>
    <row r="615" spans="7:92" x14ac:dyDescent="0.4">
      <c r="G615"/>
      <c r="I615"/>
      <c r="J615"/>
      <c r="R615"/>
      <c r="S615"/>
      <c r="T615"/>
      <c r="U615"/>
      <c r="V615"/>
      <c r="W615"/>
      <c r="X615"/>
      <c r="Y615"/>
      <c r="Z615"/>
      <c r="AA615"/>
      <c r="AB615"/>
      <c r="AC615"/>
      <c r="AD615"/>
      <c r="AE615"/>
      <c r="AF615"/>
      <c r="AG615"/>
      <c r="AH615"/>
      <c r="AI615"/>
      <c r="AJ615"/>
      <c r="AK615"/>
      <c r="AL615"/>
      <c r="AM615"/>
      <c r="AN615"/>
      <c r="AO615"/>
      <c r="AP615"/>
      <c r="AQ615"/>
      <c r="AR615"/>
      <c r="AS615"/>
      <c r="AT615"/>
      <c r="AU615"/>
      <c r="AV615"/>
      <c r="AW615"/>
      <c r="AX615"/>
      <c r="AY615"/>
      <c r="AZ615"/>
      <c r="BA615"/>
      <c r="BB615"/>
      <c r="BC615"/>
      <c r="BD615"/>
      <c r="BE615"/>
      <c r="BF615"/>
      <c r="BG615"/>
      <c r="BH615"/>
      <c r="BI615"/>
      <c r="BJ615"/>
      <c r="BK615"/>
      <c r="BL615"/>
      <c r="BM615"/>
      <c r="BN615"/>
      <c r="BO615"/>
      <c r="BP615"/>
      <c r="BQ615"/>
      <c r="BR615"/>
      <c r="BS615"/>
      <c r="BT615"/>
      <c r="BU615"/>
      <c r="BV615"/>
      <c r="BW615"/>
      <c r="BX615"/>
      <c r="BY615"/>
      <c r="BZ615"/>
      <c r="CA615"/>
      <c r="CB615"/>
      <c r="CC615"/>
      <c r="CD615"/>
      <c r="CE615"/>
      <c r="CF615"/>
      <c r="CG615"/>
      <c r="CH615"/>
      <c r="CI615"/>
      <c r="CJ615"/>
      <c r="CK615"/>
      <c r="CL615"/>
      <c r="CN615"/>
    </row>
    <row r="616" spans="7:92" x14ac:dyDescent="0.4">
      <c r="G616"/>
      <c r="I616"/>
      <c r="J616"/>
      <c r="R616"/>
      <c r="S616"/>
      <c r="T616"/>
      <c r="U616"/>
      <c r="V616"/>
      <c r="W616"/>
      <c r="X616"/>
      <c r="Y616"/>
      <c r="Z616"/>
      <c r="AA616"/>
      <c r="AB616"/>
      <c r="AC616"/>
      <c r="AD616"/>
      <c r="AE616"/>
      <c r="AF616"/>
      <c r="AG616"/>
      <c r="AH616"/>
      <c r="AI616"/>
      <c r="AJ616"/>
      <c r="AK616"/>
      <c r="AL616"/>
      <c r="AM616"/>
      <c r="AN616"/>
      <c r="AO616"/>
      <c r="AP616"/>
      <c r="AQ616"/>
      <c r="AR616"/>
      <c r="AS616"/>
      <c r="AT616"/>
      <c r="AU616"/>
      <c r="AV616"/>
      <c r="AW616"/>
      <c r="AX616"/>
      <c r="AY616"/>
      <c r="AZ616"/>
      <c r="BA616"/>
      <c r="BB616"/>
      <c r="BC616"/>
      <c r="BD616"/>
      <c r="BE616"/>
      <c r="BF616"/>
      <c r="BG616"/>
      <c r="BH616"/>
      <c r="BI616"/>
      <c r="BJ616"/>
      <c r="BK616"/>
      <c r="BL616"/>
      <c r="BM616"/>
      <c r="BN616"/>
      <c r="BO616"/>
      <c r="BP616"/>
      <c r="BQ616"/>
      <c r="BR616"/>
      <c r="BS616"/>
      <c r="BT616"/>
      <c r="BU616"/>
      <c r="BV616"/>
      <c r="BW616"/>
      <c r="BX616"/>
      <c r="BY616"/>
      <c r="BZ616"/>
      <c r="CA616"/>
      <c r="CB616"/>
      <c r="CC616"/>
      <c r="CD616"/>
      <c r="CE616"/>
      <c r="CF616"/>
      <c r="CG616"/>
      <c r="CH616"/>
      <c r="CI616"/>
      <c r="CJ616"/>
      <c r="CK616"/>
      <c r="CL616"/>
      <c r="CN616"/>
    </row>
    <row r="617" spans="7:92" x14ac:dyDescent="0.4">
      <c r="G617"/>
      <c r="I617"/>
      <c r="J617"/>
      <c r="R617"/>
      <c r="S617"/>
      <c r="T617"/>
      <c r="U617"/>
      <c r="V617"/>
      <c r="W617"/>
      <c r="X617"/>
      <c r="Y617"/>
      <c r="Z617"/>
      <c r="AA617"/>
      <c r="AB617"/>
      <c r="AC617"/>
      <c r="AD617"/>
      <c r="AE617"/>
      <c r="AF617"/>
      <c r="AG617"/>
      <c r="AH617"/>
      <c r="AI617"/>
      <c r="AJ617"/>
      <c r="AK617"/>
      <c r="AL617"/>
      <c r="AM617"/>
      <c r="AN617"/>
      <c r="AO617"/>
      <c r="AP617"/>
      <c r="AQ617"/>
      <c r="AR617"/>
      <c r="AS617"/>
      <c r="AT617"/>
      <c r="AU617"/>
      <c r="AV617"/>
      <c r="AW617"/>
      <c r="AX617"/>
      <c r="AY617"/>
      <c r="AZ617"/>
      <c r="BA617"/>
      <c r="BB617"/>
      <c r="BC617"/>
      <c r="BD617"/>
      <c r="BE617"/>
      <c r="BF617"/>
      <c r="BG617"/>
      <c r="BH617"/>
      <c r="BI617"/>
      <c r="BJ617"/>
      <c r="BK617"/>
      <c r="BL617"/>
      <c r="BM617"/>
      <c r="BN617"/>
      <c r="BO617"/>
      <c r="BP617"/>
      <c r="BQ617"/>
      <c r="BR617"/>
      <c r="BS617"/>
      <c r="BT617"/>
      <c r="BU617"/>
      <c r="BV617"/>
      <c r="BW617"/>
      <c r="BX617"/>
      <c r="BY617"/>
      <c r="BZ617"/>
      <c r="CA617"/>
      <c r="CB617"/>
      <c r="CC617"/>
      <c r="CD617"/>
      <c r="CE617"/>
      <c r="CF617"/>
      <c r="CG617"/>
      <c r="CH617"/>
      <c r="CI617"/>
      <c r="CJ617"/>
      <c r="CK617"/>
      <c r="CL617"/>
      <c r="CN617"/>
    </row>
    <row r="618" spans="7:92" x14ac:dyDescent="0.4">
      <c r="G618"/>
      <c r="I618"/>
      <c r="J618"/>
      <c r="R618"/>
      <c r="S618"/>
      <c r="T618"/>
      <c r="U618"/>
      <c r="V618"/>
      <c r="W618"/>
      <c r="X618"/>
      <c r="Y618"/>
      <c r="Z618"/>
      <c r="AA618"/>
      <c r="AB618"/>
      <c r="AC618"/>
      <c r="AD618"/>
      <c r="AE618"/>
      <c r="AF618"/>
      <c r="AG618"/>
      <c r="AH618"/>
      <c r="AI618"/>
      <c r="AJ618"/>
      <c r="AK618"/>
      <c r="AL618"/>
      <c r="AM618"/>
      <c r="AN618"/>
      <c r="AO618"/>
      <c r="AP618"/>
      <c r="AQ618"/>
      <c r="AR618"/>
      <c r="AS618"/>
      <c r="AT618"/>
      <c r="AU618"/>
      <c r="AV618"/>
      <c r="AW618"/>
      <c r="AX618"/>
      <c r="AY618"/>
      <c r="AZ618"/>
      <c r="BA618"/>
      <c r="BB618"/>
      <c r="BC618"/>
      <c r="BD618"/>
      <c r="BE618"/>
      <c r="BF618"/>
      <c r="BG618"/>
      <c r="BH618"/>
      <c r="BI618"/>
      <c r="BJ618"/>
      <c r="BK618"/>
      <c r="BL618"/>
      <c r="BM618"/>
      <c r="BN618"/>
      <c r="BO618"/>
      <c r="BP618"/>
      <c r="BQ618"/>
      <c r="BR618"/>
      <c r="BS618"/>
      <c r="BT618"/>
      <c r="BU618"/>
      <c r="BV618"/>
      <c r="BW618"/>
      <c r="BX618"/>
      <c r="BY618"/>
      <c r="BZ618"/>
      <c r="CA618"/>
      <c r="CB618"/>
      <c r="CC618"/>
      <c r="CD618"/>
      <c r="CE618"/>
      <c r="CF618"/>
      <c r="CG618"/>
      <c r="CH618"/>
      <c r="CI618"/>
      <c r="CJ618"/>
      <c r="CK618"/>
      <c r="CL618"/>
      <c r="CN618"/>
    </row>
    <row r="619" spans="7:92" x14ac:dyDescent="0.4">
      <c r="G619"/>
      <c r="I619"/>
      <c r="J619"/>
      <c r="R619"/>
      <c r="S619"/>
      <c r="T619"/>
      <c r="U619"/>
      <c r="V619"/>
      <c r="W619"/>
      <c r="X619"/>
      <c r="Y619"/>
      <c r="Z619"/>
      <c r="AA619"/>
      <c r="AB619"/>
      <c r="AC619"/>
      <c r="AD619"/>
      <c r="AE619"/>
      <c r="AF619"/>
      <c r="AG619"/>
      <c r="AH619"/>
      <c r="AI619"/>
      <c r="AJ619"/>
      <c r="AK619"/>
      <c r="AL619"/>
      <c r="AM619"/>
      <c r="AN619"/>
      <c r="AO619"/>
      <c r="AP619"/>
      <c r="AQ619"/>
      <c r="AR619"/>
      <c r="AS619"/>
      <c r="AT619"/>
      <c r="AU619"/>
      <c r="AV619"/>
      <c r="AW619"/>
      <c r="AX619"/>
      <c r="AY619"/>
      <c r="AZ619"/>
      <c r="BA619"/>
      <c r="BB619"/>
      <c r="BC619"/>
      <c r="BD619"/>
      <c r="BE619"/>
      <c r="BF619"/>
      <c r="BG619"/>
      <c r="BH619"/>
      <c r="BI619"/>
      <c r="BJ619"/>
      <c r="BK619"/>
      <c r="BL619"/>
      <c r="BM619"/>
      <c r="BN619"/>
      <c r="BO619"/>
      <c r="BP619"/>
      <c r="BQ619"/>
      <c r="BR619"/>
      <c r="BS619"/>
      <c r="BT619"/>
      <c r="BU619"/>
      <c r="BV619"/>
      <c r="BW619"/>
      <c r="BX619"/>
      <c r="BY619"/>
      <c r="BZ619"/>
      <c r="CA619"/>
      <c r="CB619"/>
      <c r="CC619"/>
      <c r="CD619"/>
      <c r="CE619"/>
      <c r="CF619"/>
      <c r="CG619"/>
      <c r="CH619"/>
      <c r="CI619"/>
      <c r="CJ619"/>
      <c r="CK619"/>
      <c r="CL619"/>
      <c r="CN619"/>
    </row>
    <row r="620" spans="7:92" x14ac:dyDescent="0.4">
      <c r="G620"/>
      <c r="I620"/>
      <c r="J620"/>
      <c r="R620"/>
      <c r="S620"/>
      <c r="T620"/>
      <c r="U620"/>
      <c r="V620"/>
      <c r="W620"/>
      <c r="X620"/>
      <c r="Y620"/>
      <c r="Z620"/>
      <c r="AA620"/>
      <c r="AB620"/>
      <c r="AC620"/>
      <c r="AD620"/>
      <c r="AE620"/>
      <c r="AF620"/>
      <c r="AG620"/>
      <c r="AH620"/>
      <c r="AI620"/>
      <c r="AJ620"/>
      <c r="AK620"/>
      <c r="AL620"/>
      <c r="AM620"/>
      <c r="AN620"/>
      <c r="AO620"/>
      <c r="AP620"/>
      <c r="AQ620"/>
      <c r="AR620"/>
      <c r="AS620"/>
      <c r="AT620"/>
      <c r="AU620"/>
      <c r="AV620"/>
      <c r="AW620"/>
      <c r="AX620"/>
      <c r="AY620"/>
      <c r="AZ620"/>
      <c r="BA620"/>
      <c r="BB620"/>
      <c r="BC620"/>
      <c r="BD620"/>
      <c r="BE620"/>
      <c r="BF620"/>
      <c r="BG620"/>
      <c r="BH620"/>
      <c r="BI620"/>
      <c r="BJ620"/>
      <c r="BK620"/>
      <c r="BL620"/>
      <c r="BM620"/>
      <c r="BN620"/>
      <c r="BO620"/>
      <c r="BP620"/>
      <c r="BQ620"/>
      <c r="BR620"/>
      <c r="BS620"/>
      <c r="BT620"/>
      <c r="BU620"/>
      <c r="BV620"/>
      <c r="BW620"/>
      <c r="BX620"/>
      <c r="BY620"/>
      <c r="BZ620"/>
      <c r="CA620"/>
      <c r="CB620"/>
      <c r="CC620"/>
      <c r="CD620"/>
      <c r="CE620"/>
      <c r="CF620"/>
      <c r="CG620"/>
      <c r="CH620"/>
      <c r="CI620"/>
      <c r="CJ620"/>
      <c r="CK620"/>
      <c r="CL620"/>
      <c r="CN620"/>
    </row>
    <row r="621" spans="7:92" x14ac:dyDescent="0.4">
      <c r="G621"/>
      <c r="I621"/>
      <c r="J621"/>
      <c r="R621"/>
      <c r="S621"/>
      <c r="T621"/>
      <c r="U621"/>
      <c r="V621"/>
      <c r="W621"/>
      <c r="X621"/>
      <c r="Y621"/>
      <c r="Z621"/>
      <c r="AA621"/>
      <c r="AB621"/>
      <c r="AC621"/>
      <c r="AD621"/>
      <c r="AE621"/>
      <c r="AF621"/>
      <c r="AG621"/>
      <c r="AH621"/>
      <c r="AI621"/>
      <c r="AJ621"/>
      <c r="AK621"/>
      <c r="AL621"/>
      <c r="AM621"/>
      <c r="AN621"/>
      <c r="AO621"/>
      <c r="AP621"/>
      <c r="AQ621"/>
      <c r="AR621"/>
      <c r="AS621"/>
      <c r="AT621"/>
      <c r="AU621"/>
      <c r="AV621"/>
      <c r="AW621"/>
      <c r="AX621"/>
      <c r="AY621"/>
      <c r="AZ621"/>
      <c r="BA621"/>
      <c r="BB621"/>
      <c r="BC621"/>
      <c r="BD621"/>
      <c r="BE621"/>
      <c r="BF621"/>
      <c r="BG621"/>
      <c r="BH621"/>
      <c r="BI621"/>
      <c r="BJ621"/>
      <c r="BK621"/>
      <c r="BL621"/>
      <c r="BM621"/>
      <c r="BN621"/>
      <c r="BO621"/>
      <c r="BP621"/>
      <c r="BQ621"/>
      <c r="BR621"/>
      <c r="BS621"/>
      <c r="BT621"/>
      <c r="BU621"/>
      <c r="BV621"/>
      <c r="BW621"/>
      <c r="BX621"/>
      <c r="BY621"/>
      <c r="BZ621"/>
      <c r="CA621"/>
      <c r="CB621"/>
      <c r="CC621"/>
      <c r="CD621"/>
      <c r="CE621"/>
      <c r="CF621"/>
      <c r="CG621"/>
      <c r="CH621"/>
      <c r="CI621"/>
      <c r="CJ621"/>
      <c r="CK621"/>
      <c r="CL621"/>
      <c r="CN621"/>
    </row>
    <row r="622" spans="7:92" x14ac:dyDescent="0.4">
      <c r="G622"/>
      <c r="I622"/>
      <c r="J622"/>
      <c r="R622"/>
      <c r="S622"/>
      <c r="T622"/>
      <c r="U622"/>
      <c r="V622"/>
      <c r="W622"/>
      <c r="X622"/>
      <c r="Y622"/>
      <c r="Z622"/>
      <c r="AA622"/>
      <c r="AB622"/>
      <c r="AC622"/>
      <c r="AD622"/>
      <c r="AE622"/>
      <c r="AF622"/>
      <c r="AG622"/>
      <c r="AH622"/>
      <c r="AI622"/>
      <c r="AJ622"/>
      <c r="AK622"/>
      <c r="AL622"/>
      <c r="AM622"/>
      <c r="AN622"/>
      <c r="AO622"/>
      <c r="AP622"/>
      <c r="AQ622"/>
      <c r="AR622"/>
      <c r="AS622"/>
      <c r="AT622"/>
      <c r="AU622"/>
      <c r="AV622"/>
      <c r="AW622"/>
      <c r="AX622"/>
      <c r="AY622"/>
      <c r="AZ622"/>
      <c r="BA622"/>
      <c r="BB622"/>
      <c r="BC622"/>
      <c r="BD622"/>
      <c r="BE622"/>
      <c r="BF622"/>
      <c r="BG622"/>
      <c r="BH622"/>
      <c r="BI622"/>
      <c r="BJ622"/>
      <c r="BK622"/>
      <c r="BL622"/>
      <c r="BM622"/>
      <c r="BN622"/>
      <c r="BO622"/>
      <c r="BP622"/>
      <c r="BQ622"/>
      <c r="BR622"/>
      <c r="BS622"/>
      <c r="BT622"/>
      <c r="BU622"/>
      <c r="BV622"/>
      <c r="BW622"/>
      <c r="BX622"/>
      <c r="BY622"/>
      <c r="BZ622"/>
      <c r="CA622"/>
      <c r="CB622"/>
      <c r="CC622"/>
      <c r="CD622"/>
      <c r="CE622"/>
      <c r="CF622"/>
      <c r="CG622"/>
      <c r="CH622"/>
      <c r="CI622"/>
      <c r="CJ622"/>
      <c r="CK622"/>
      <c r="CL622"/>
      <c r="CN622"/>
    </row>
    <row r="623" spans="7:92" x14ac:dyDescent="0.4">
      <c r="G623"/>
      <c r="I623"/>
      <c r="J623"/>
      <c r="R623"/>
      <c r="S623"/>
      <c r="T623"/>
      <c r="U623"/>
      <c r="V623"/>
      <c r="W623"/>
      <c r="X623"/>
      <c r="Y623"/>
      <c r="Z623"/>
      <c r="AA623"/>
      <c r="AB623"/>
      <c r="AC623"/>
      <c r="AD623"/>
      <c r="AE623"/>
      <c r="AF623"/>
      <c r="AG623"/>
      <c r="AH623"/>
      <c r="AI623"/>
      <c r="AJ623"/>
      <c r="AK623"/>
      <c r="AL623"/>
      <c r="AM623"/>
      <c r="AN623"/>
      <c r="AO623"/>
      <c r="AP623"/>
      <c r="AQ623"/>
      <c r="AR623"/>
      <c r="AS623"/>
      <c r="AT623"/>
      <c r="AU623"/>
      <c r="AV623"/>
      <c r="AW623"/>
      <c r="AX623"/>
      <c r="AY623"/>
      <c r="AZ623"/>
      <c r="BA623"/>
      <c r="BB623"/>
      <c r="BC623"/>
      <c r="BD623"/>
      <c r="BE623"/>
      <c r="BF623"/>
      <c r="BG623"/>
      <c r="BH623"/>
      <c r="BI623"/>
      <c r="BJ623"/>
      <c r="BK623"/>
      <c r="BL623"/>
      <c r="BM623"/>
      <c r="BN623"/>
      <c r="BO623"/>
      <c r="BP623"/>
      <c r="BQ623"/>
      <c r="BR623"/>
      <c r="BS623"/>
      <c r="BT623"/>
      <c r="BU623"/>
      <c r="BV623"/>
      <c r="BW623"/>
      <c r="BX623"/>
      <c r="BY623"/>
      <c r="BZ623"/>
      <c r="CA623"/>
      <c r="CB623"/>
      <c r="CC623"/>
      <c r="CD623"/>
      <c r="CE623"/>
      <c r="CF623"/>
      <c r="CG623"/>
      <c r="CH623"/>
      <c r="CI623"/>
      <c r="CJ623"/>
      <c r="CK623"/>
      <c r="CL623"/>
      <c r="CN623"/>
    </row>
    <row r="624" spans="7:92" x14ac:dyDescent="0.4">
      <c r="G624"/>
      <c r="I624"/>
      <c r="J624"/>
      <c r="R624"/>
      <c r="S624"/>
      <c r="T624"/>
      <c r="U624"/>
      <c r="V624"/>
      <c r="W624"/>
      <c r="X624"/>
      <c r="Y624"/>
      <c r="Z624"/>
      <c r="AA624"/>
      <c r="AB624"/>
      <c r="AC624"/>
      <c r="AD624"/>
      <c r="AE624"/>
      <c r="AF624"/>
      <c r="AG624"/>
      <c r="AH624"/>
      <c r="AI624"/>
      <c r="AJ624"/>
      <c r="AK624"/>
      <c r="AL624"/>
      <c r="AM624"/>
      <c r="AN624"/>
      <c r="AO624"/>
      <c r="AP624"/>
      <c r="AQ624"/>
      <c r="AR624"/>
      <c r="AS624"/>
      <c r="AT624"/>
      <c r="AU624"/>
      <c r="AV624"/>
      <c r="AW624"/>
      <c r="AX624"/>
      <c r="AY624"/>
      <c r="AZ624"/>
      <c r="BA624"/>
      <c r="BB624"/>
      <c r="BC624"/>
      <c r="BD624"/>
      <c r="BE624"/>
      <c r="BF624"/>
      <c r="BG624"/>
      <c r="BH624"/>
      <c r="BI624"/>
      <c r="BJ624"/>
      <c r="BK624"/>
      <c r="BL624"/>
      <c r="BM624"/>
      <c r="BN624"/>
      <c r="BO624"/>
      <c r="BP624"/>
      <c r="BQ624"/>
      <c r="BR624"/>
      <c r="BS624"/>
      <c r="BT624"/>
      <c r="BU624"/>
      <c r="BV624"/>
      <c r="BW624"/>
      <c r="BX624"/>
      <c r="BY624"/>
      <c r="BZ624"/>
      <c r="CA624"/>
      <c r="CB624"/>
      <c r="CC624"/>
      <c r="CD624"/>
      <c r="CE624"/>
      <c r="CF624"/>
      <c r="CG624"/>
      <c r="CH624"/>
      <c r="CI624"/>
      <c r="CJ624"/>
      <c r="CK624"/>
      <c r="CL624"/>
      <c r="CN624"/>
    </row>
    <row r="625" spans="7:92" x14ac:dyDescent="0.4">
      <c r="G625"/>
      <c r="I625"/>
      <c r="J625"/>
      <c r="R625"/>
      <c r="S625"/>
      <c r="T625"/>
      <c r="U625"/>
      <c r="V625"/>
      <c r="W625"/>
      <c r="X625"/>
      <c r="Y625"/>
      <c r="Z625"/>
      <c r="AA625"/>
      <c r="AB625"/>
      <c r="AC625"/>
      <c r="AD625"/>
      <c r="AE625"/>
      <c r="AF625"/>
      <c r="AG625"/>
      <c r="AH625"/>
      <c r="AI625"/>
      <c r="AJ625"/>
      <c r="AK625"/>
      <c r="AL625"/>
      <c r="AM625"/>
      <c r="AN625"/>
      <c r="AO625"/>
      <c r="AP625"/>
      <c r="AQ625"/>
      <c r="AR625"/>
      <c r="AS625"/>
      <c r="AT625"/>
      <c r="AU625"/>
      <c r="AV625"/>
      <c r="AW625"/>
      <c r="AX625"/>
      <c r="AY625"/>
      <c r="AZ625"/>
      <c r="BA625"/>
      <c r="BB625"/>
      <c r="BC625"/>
      <c r="BD625"/>
      <c r="BE625"/>
      <c r="BF625"/>
      <c r="BG625"/>
      <c r="BH625"/>
      <c r="BI625"/>
      <c r="BJ625"/>
      <c r="BK625"/>
      <c r="BL625"/>
      <c r="BM625"/>
      <c r="BN625"/>
      <c r="BO625"/>
      <c r="BP625"/>
      <c r="BQ625"/>
      <c r="BR625"/>
      <c r="BS625"/>
      <c r="BT625"/>
      <c r="BU625"/>
      <c r="BV625"/>
      <c r="BW625"/>
      <c r="BX625"/>
      <c r="BY625"/>
      <c r="BZ625"/>
      <c r="CA625"/>
      <c r="CB625"/>
      <c r="CC625"/>
      <c r="CD625"/>
      <c r="CE625"/>
      <c r="CF625"/>
      <c r="CG625"/>
      <c r="CH625"/>
      <c r="CI625"/>
      <c r="CJ625"/>
      <c r="CK625"/>
      <c r="CL625"/>
      <c r="CN625"/>
    </row>
    <row r="626" spans="7:92" x14ac:dyDescent="0.4">
      <c r="G626"/>
      <c r="I626"/>
      <c r="J626"/>
      <c r="R626"/>
      <c r="S626"/>
      <c r="T626"/>
      <c r="U626"/>
      <c r="V626"/>
      <c r="W626"/>
      <c r="X626"/>
      <c r="Y626"/>
      <c r="Z626"/>
      <c r="AA626"/>
      <c r="AB626"/>
      <c r="AC626"/>
      <c r="AD626"/>
      <c r="AE626"/>
      <c r="AF626"/>
      <c r="AG626"/>
      <c r="AH626"/>
      <c r="AI626"/>
      <c r="AJ626"/>
      <c r="AK626"/>
      <c r="AL626"/>
      <c r="AM626"/>
      <c r="AN626"/>
      <c r="AO626"/>
      <c r="AP626"/>
      <c r="AQ626"/>
      <c r="AR626"/>
      <c r="AS626"/>
      <c r="AT626"/>
      <c r="AU626"/>
      <c r="AV626"/>
      <c r="AW626"/>
      <c r="AX626"/>
      <c r="AY626"/>
      <c r="AZ626"/>
      <c r="BA626"/>
      <c r="BB626"/>
      <c r="BC626"/>
      <c r="BD626"/>
      <c r="BE626"/>
      <c r="BF626"/>
      <c r="BG626"/>
      <c r="BH626"/>
      <c r="BI626"/>
      <c r="BJ626"/>
      <c r="BK626"/>
      <c r="BL626"/>
      <c r="BM626"/>
      <c r="BN626"/>
      <c r="BO626"/>
      <c r="BP626"/>
      <c r="BQ626"/>
      <c r="BR626"/>
      <c r="BS626"/>
      <c r="BT626"/>
      <c r="BU626"/>
      <c r="BV626"/>
      <c r="BW626"/>
      <c r="BX626"/>
      <c r="BY626"/>
      <c r="BZ626"/>
      <c r="CA626"/>
      <c r="CB626"/>
      <c r="CC626"/>
      <c r="CD626"/>
      <c r="CE626"/>
      <c r="CF626"/>
      <c r="CG626"/>
      <c r="CH626"/>
      <c r="CI626"/>
      <c r="CJ626"/>
      <c r="CK626"/>
      <c r="CL626"/>
      <c r="CN626"/>
    </row>
    <row r="627" spans="7:92" x14ac:dyDescent="0.4">
      <c r="G627"/>
      <c r="I627"/>
      <c r="J627"/>
      <c r="R627"/>
      <c r="S627"/>
      <c r="T627"/>
      <c r="U627"/>
      <c r="V627"/>
      <c r="W627"/>
      <c r="X627"/>
      <c r="Y627"/>
      <c r="Z627"/>
      <c r="AA627"/>
      <c r="AB627"/>
      <c r="AC627"/>
      <c r="AD627"/>
      <c r="AE627"/>
      <c r="AF627"/>
      <c r="AG627"/>
      <c r="AH627"/>
      <c r="AI627"/>
      <c r="AJ627"/>
      <c r="AK627"/>
      <c r="AL627"/>
      <c r="AM627"/>
      <c r="AN627"/>
      <c r="AO627"/>
      <c r="AP627"/>
      <c r="AQ627"/>
      <c r="AR627"/>
      <c r="AS627"/>
      <c r="AT627"/>
      <c r="AU627"/>
      <c r="AV627"/>
      <c r="AW627"/>
      <c r="AX627"/>
      <c r="AY627"/>
      <c r="AZ627"/>
      <c r="BA627"/>
      <c r="BB627"/>
      <c r="BC627"/>
      <c r="BD627"/>
      <c r="BE627"/>
      <c r="BF627"/>
      <c r="BG627"/>
      <c r="BH627"/>
      <c r="BI627"/>
      <c r="BJ627"/>
      <c r="BK627"/>
      <c r="BL627"/>
      <c r="BM627"/>
      <c r="BN627"/>
      <c r="BO627"/>
      <c r="BP627"/>
      <c r="BQ627"/>
      <c r="BR627"/>
      <c r="BS627"/>
      <c r="BT627"/>
      <c r="BU627"/>
      <c r="BV627"/>
      <c r="BW627"/>
      <c r="BX627"/>
      <c r="BY627"/>
      <c r="BZ627"/>
      <c r="CA627"/>
      <c r="CB627"/>
      <c r="CC627"/>
      <c r="CD627"/>
      <c r="CE627"/>
      <c r="CF627"/>
      <c r="CG627"/>
      <c r="CH627"/>
      <c r="CI627"/>
      <c r="CJ627"/>
      <c r="CK627"/>
      <c r="CL627"/>
      <c r="CN627"/>
    </row>
    <row r="628" spans="7:92" x14ac:dyDescent="0.4">
      <c r="G628"/>
      <c r="I628"/>
      <c r="J628"/>
      <c r="R628"/>
      <c r="S628"/>
      <c r="T628"/>
      <c r="U628"/>
      <c r="V628"/>
      <c r="W628"/>
      <c r="X628"/>
      <c r="Y628"/>
      <c r="Z628"/>
      <c r="AA628"/>
      <c r="AB628"/>
      <c r="AC628"/>
      <c r="AD628"/>
      <c r="AE628"/>
      <c r="AF628"/>
      <c r="AG628"/>
      <c r="AH628"/>
      <c r="AI628"/>
      <c r="AJ628"/>
      <c r="AK628"/>
      <c r="AL628"/>
      <c r="AM628"/>
      <c r="AN628"/>
      <c r="AO628"/>
      <c r="AP628"/>
      <c r="AQ628"/>
      <c r="AR628"/>
      <c r="AS628"/>
      <c r="AT628"/>
      <c r="AU628"/>
      <c r="AV628"/>
      <c r="AW628"/>
      <c r="AX628"/>
      <c r="AY628"/>
      <c r="AZ628"/>
      <c r="BA628"/>
      <c r="BB628"/>
      <c r="BC628"/>
      <c r="BD628"/>
      <c r="BE628"/>
      <c r="BF628"/>
      <c r="BG628"/>
      <c r="BH628"/>
      <c r="BI628"/>
      <c r="BJ628"/>
      <c r="BK628"/>
      <c r="BL628"/>
      <c r="BM628"/>
      <c r="BN628"/>
      <c r="BO628"/>
      <c r="BP628"/>
      <c r="BQ628"/>
      <c r="BR628"/>
      <c r="BS628"/>
      <c r="BT628"/>
      <c r="BU628"/>
      <c r="BV628"/>
      <c r="BW628"/>
      <c r="BX628"/>
      <c r="BY628"/>
      <c r="BZ628"/>
      <c r="CA628"/>
      <c r="CB628"/>
      <c r="CC628"/>
      <c r="CD628"/>
      <c r="CE628"/>
      <c r="CF628"/>
      <c r="CG628"/>
      <c r="CH628"/>
      <c r="CI628"/>
      <c r="CJ628"/>
      <c r="CK628"/>
      <c r="CL628"/>
      <c r="CN628"/>
    </row>
    <row r="629" spans="7:92" x14ac:dyDescent="0.4">
      <c r="G629"/>
      <c r="I629"/>
      <c r="J629"/>
      <c r="R629"/>
      <c r="S629"/>
      <c r="T629"/>
      <c r="U629"/>
      <c r="V629"/>
      <c r="W629"/>
      <c r="X629"/>
      <c r="Y629"/>
      <c r="Z629"/>
      <c r="AA629"/>
      <c r="AB629"/>
      <c r="AC629"/>
      <c r="AD629"/>
      <c r="AE629"/>
      <c r="AF629"/>
      <c r="AG629"/>
      <c r="AH629"/>
      <c r="AI629"/>
      <c r="AJ629"/>
      <c r="AK629"/>
      <c r="AL629"/>
      <c r="AM629"/>
      <c r="AN629"/>
      <c r="AO629"/>
      <c r="AP629"/>
      <c r="AQ629"/>
      <c r="AR629"/>
      <c r="AS629"/>
      <c r="AT629"/>
      <c r="AU629"/>
      <c r="AV629"/>
      <c r="AW629"/>
      <c r="AX629"/>
      <c r="AY629"/>
      <c r="AZ629"/>
      <c r="BA629"/>
      <c r="BB629"/>
      <c r="BC629"/>
      <c r="BD629"/>
      <c r="BE629"/>
      <c r="BF629"/>
      <c r="BG629"/>
      <c r="BH629"/>
      <c r="BI629"/>
      <c r="BJ629"/>
      <c r="BK629"/>
      <c r="BL629"/>
      <c r="BM629"/>
      <c r="BN629"/>
      <c r="BO629"/>
      <c r="BP629"/>
      <c r="BQ629"/>
      <c r="BR629"/>
      <c r="BS629"/>
      <c r="BT629"/>
      <c r="BU629"/>
      <c r="BV629"/>
      <c r="BW629"/>
      <c r="BX629"/>
      <c r="BY629"/>
      <c r="BZ629"/>
      <c r="CA629"/>
      <c r="CB629"/>
      <c r="CC629"/>
      <c r="CD629"/>
      <c r="CE629"/>
      <c r="CF629"/>
      <c r="CG629"/>
      <c r="CH629"/>
      <c r="CI629"/>
      <c r="CJ629"/>
      <c r="CK629"/>
      <c r="CL629"/>
      <c r="CN629"/>
    </row>
    <row r="630" spans="7:92" x14ac:dyDescent="0.4">
      <c r="G630"/>
      <c r="I630"/>
      <c r="J630"/>
      <c r="R630"/>
      <c r="S630"/>
      <c r="T630"/>
      <c r="U630"/>
      <c r="V630"/>
      <c r="W630"/>
      <c r="X630"/>
      <c r="Y630"/>
      <c r="Z630"/>
      <c r="AA630"/>
      <c r="AB630"/>
      <c r="AC630"/>
      <c r="AD630"/>
      <c r="AE630"/>
      <c r="AF630"/>
      <c r="AG630"/>
      <c r="AH630"/>
      <c r="AI630"/>
      <c r="AJ630"/>
      <c r="AK630"/>
      <c r="AL630"/>
      <c r="AM630"/>
      <c r="AN630"/>
      <c r="AO630"/>
      <c r="AP630"/>
      <c r="AQ630"/>
      <c r="AR630"/>
      <c r="AS630"/>
      <c r="AT630"/>
      <c r="AU630"/>
      <c r="AV630"/>
      <c r="AW630"/>
      <c r="AX630"/>
      <c r="AY630"/>
      <c r="AZ630"/>
      <c r="BA630"/>
      <c r="BB630"/>
      <c r="BC630"/>
      <c r="BD630"/>
      <c r="BE630"/>
      <c r="BF630"/>
      <c r="BG630"/>
      <c r="BH630"/>
      <c r="BI630"/>
      <c r="BJ630"/>
      <c r="BK630"/>
      <c r="BL630"/>
      <c r="BM630"/>
      <c r="BN630"/>
      <c r="BO630"/>
      <c r="BP630"/>
      <c r="BQ630"/>
      <c r="BR630"/>
      <c r="BS630"/>
      <c r="BT630"/>
      <c r="BU630"/>
      <c r="BV630"/>
      <c r="BW630"/>
      <c r="BX630"/>
      <c r="BY630"/>
      <c r="BZ630"/>
      <c r="CA630"/>
      <c r="CB630"/>
      <c r="CC630"/>
      <c r="CD630"/>
      <c r="CE630"/>
      <c r="CF630"/>
      <c r="CG630"/>
      <c r="CH630"/>
      <c r="CI630"/>
      <c r="CJ630"/>
      <c r="CK630"/>
      <c r="CL630"/>
      <c r="CN630"/>
    </row>
    <row r="631" spans="7:92" x14ac:dyDescent="0.4">
      <c r="G631"/>
      <c r="I631"/>
      <c r="J631"/>
      <c r="R631"/>
      <c r="S631"/>
      <c r="T631"/>
      <c r="U631"/>
      <c r="V631"/>
      <c r="W631"/>
      <c r="X631"/>
      <c r="Y631"/>
      <c r="Z631"/>
      <c r="AA631"/>
      <c r="AB631"/>
      <c r="AC631"/>
      <c r="AD631"/>
      <c r="AE631"/>
      <c r="AF631"/>
      <c r="AG631"/>
      <c r="AH631"/>
      <c r="AI631"/>
      <c r="AJ631"/>
      <c r="AK631"/>
      <c r="AL631"/>
      <c r="AM631"/>
      <c r="AN631"/>
      <c r="AO631"/>
      <c r="AP631"/>
      <c r="AQ631"/>
      <c r="AR631"/>
      <c r="AS631"/>
      <c r="AT631"/>
      <c r="AU631"/>
      <c r="AV631"/>
      <c r="AW631"/>
      <c r="AX631"/>
      <c r="AY631"/>
      <c r="AZ631"/>
      <c r="BA631"/>
      <c r="BB631"/>
      <c r="BC631"/>
      <c r="BD631"/>
      <c r="BE631"/>
      <c r="BF631"/>
      <c r="BG631"/>
      <c r="BH631"/>
      <c r="BI631"/>
      <c r="BJ631"/>
      <c r="BK631"/>
      <c r="BL631"/>
      <c r="BM631"/>
      <c r="BN631"/>
      <c r="BO631"/>
      <c r="BP631"/>
      <c r="BQ631"/>
      <c r="BR631"/>
      <c r="BS631"/>
      <c r="BT631"/>
      <c r="BU631"/>
      <c r="BV631"/>
      <c r="BW631"/>
      <c r="BX631"/>
      <c r="BY631"/>
      <c r="BZ631"/>
      <c r="CA631"/>
      <c r="CB631"/>
      <c r="CC631"/>
      <c r="CD631"/>
      <c r="CE631"/>
      <c r="CF631"/>
      <c r="CG631"/>
      <c r="CH631"/>
      <c r="CI631"/>
      <c r="CJ631"/>
      <c r="CK631"/>
      <c r="CL631"/>
      <c r="CN631"/>
    </row>
    <row r="632" spans="7:92" x14ac:dyDescent="0.4">
      <c r="G632"/>
      <c r="I632"/>
      <c r="J632"/>
      <c r="R632"/>
      <c r="S632"/>
      <c r="T632"/>
      <c r="U632"/>
      <c r="V632"/>
      <c r="W632"/>
      <c r="X632"/>
      <c r="Y632"/>
      <c r="Z632"/>
      <c r="AA632"/>
      <c r="AB632"/>
      <c r="AC632"/>
      <c r="AD632"/>
      <c r="AE632"/>
      <c r="AF632"/>
      <c r="AG632"/>
      <c r="AH632"/>
      <c r="AI632"/>
      <c r="AJ632"/>
      <c r="AK632"/>
      <c r="AL632"/>
      <c r="AM632"/>
      <c r="AN632"/>
      <c r="AO632"/>
      <c r="AP632"/>
      <c r="AQ632"/>
      <c r="AR632"/>
      <c r="AS632"/>
      <c r="AT632"/>
      <c r="AU632"/>
      <c r="AV632"/>
      <c r="AW632"/>
      <c r="AX632"/>
      <c r="AY632"/>
      <c r="AZ632"/>
      <c r="BA632"/>
      <c r="BB632"/>
      <c r="BC632"/>
      <c r="BD632"/>
      <c r="BE632"/>
      <c r="BF632"/>
      <c r="BG632"/>
      <c r="BH632"/>
      <c r="BI632"/>
      <c r="BJ632"/>
      <c r="BK632"/>
      <c r="BL632"/>
      <c r="BM632"/>
      <c r="BN632"/>
      <c r="BO632"/>
      <c r="BP632"/>
      <c r="BQ632"/>
      <c r="BR632"/>
      <c r="BS632"/>
      <c r="BT632"/>
      <c r="BU632"/>
      <c r="BV632"/>
      <c r="BW632"/>
      <c r="BX632"/>
      <c r="BY632"/>
      <c r="BZ632"/>
      <c r="CA632"/>
      <c r="CB632"/>
      <c r="CC632"/>
      <c r="CD632"/>
      <c r="CE632"/>
      <c r="CF632"/>
      <c r="CG632"/>
      <c r="CH632"/>
      <c r="CI632"/>
      <c r="CJ632"/>
      <c r="CK632"/>
      <c r="CL632"/>
      <c r="CN632"/>
    </row>
    <row r="633" spans="7:92" x14ac:dyDescent="0.4">
      <c r="G633"/>
      <c r="I633"/>
      <c r="J633"/>
      <c r="R633"/>
      <c r="S633"/>
      <c r="T633"/>
      <c r="U633"/>
      <c r="V633"/>
      <c r="W633"/>
      <c r="X633"/>
      <c r="Y633"/>
      <c r="Z633"/>
      <c r="AA633"/>
      <c r="AB633"/>
      <c r="AC633"/>
      <c r="AD633"/>
      <c r="AE633"/>
      <c r="AF633"/>
      <c r="AG633"/>
      <c r="AH633"/>
      <c r="AI633"/>
      <c r="AJ633"/>
      <c r="AK633"/>
      <c r="AL633"/>
      <c r="AM633"/>
      <c r="AN633"/>
      <c r="AO633"/>
      <c r="AP633"/>
      <c r="AQ633"/>
      <c r="AR633"/>
      <c r="AS633"/>
      <c r="AT633"/>
      <c r="AU633"/>
      <c r="AV633"/>
      <c r="AW633"/>
      <c r="AX633"/>
      <c r="AY633"/>
      <c r="AZ633"/>
      <c r="BA633"/>
      <c r="BB633"/>
      <c r="BC633"/>
      <c r="BD633"/>
      <c r="BE633"/>
      <c r="BF633"/>
      <c r="BG633"/>
      <c r="BH633"/>
      <c r="BI633"/>
      <c r="BJ633"/>
      <c r="BK633"/>
      <c r="BL633"/>
      <c r="BM633"/>
      <c r="BN633"/>
      <c r="BO633"/>
      <c r="BP633"/>
      <c r="BQ633"/>
      <c r="BR633"/>
      <c r="BS633"/>
      <c r="BT633"/>
      <c r="BU633"/>
      <c r="BV633"/>
      <c r="BW633"/>
      <c r="BX633"/>
      <c r="BY633"/>
      <c r="BZ633"/>
      <c r="CA633"/>
      <c r="CB633"/>
      <c r="CC633"/>
      <c r="CD633"/>
      <c r="CE633"/>
      <c r="CF633"/>
      <c r="CG633"/>
      <c r="CH633"/>
      <c r="CI633"/>
      <c r="CJ633"/>
      <c r="CK633"/>
      <c r="CL633"/>
      <c r="CN633"/>
    </row>
    <row r="634" spans="7:92" x14ac:dyDescent="0.4">
      <c r="G634"/>
      <c r="I634"/>
      <c r="J634"/>
      <c r="R634"/>
      <c r="S634"/>
      <c r="T634"/>
      <c r="U634"/>
      <c r="V634"/>
      <c r="W634"/>
      <c r="X634"/>
      <c r="Y634"/>
      <c r="Z634"/>
      <c r="AA634"/>
      <c r="AB634"/>
      <c r="AC634"/>
      <c r="AD634"/>
      <c r="AE634"/>
      <c r="AF634"/>
      <c r="AG634"/>
      <c r="AH634"/>
      <c r="AI634"/>
      <c r="AJ634"/>
      <c r="AK634"/>
      <c r="AL634"/>
      <c r="AM634"/>
      <c r="AN634"/>
      <c r="AO634"/>
      <c r="AP634"/>
      <c r="AQ634"/>
      <c r="AR634"/>
      <c r="AS634"/>
      <c r="AT634"/>
      <c r="AU634"/>
      <c r="AV634"/>
      <c r="AW634"/>
      <c r="AX634"/>
      <c r="AY634"/>
      <c r="AZ634"/>
      <c r="BA634"/>
      <c r="BB634"/>
      <c r="BC634"/>
      <c r="BD634"/>
      <c r="BE634"/>
      <c r="BF634"/>
      <c r="BG634"/>
      <c r="BH634"/>
      <c r="BI634"/>
      <c r="BJ634"/>
      <c r="BK634"/>
      <c r="BL634"/>
      <c r="BM634"/>
      <c r="BN634"/>
      <c r="BO634"/>
      <c r="BP634"/>
      <c r="BQ634"/>
      <c r="BR634"/>
      <c r="BS634"/>
      <c r="BT634"/>
      <c r="BU634"/>
      <c r="BV634"/>
      <c r="BW634"/>
      <c r="BX634"/>
      <c r="BY634"/>
      <c r="BZ634"/>
      <c r="CA634"/>
      <c r="CB634"/>
      <c r="CC634"/>
      <c r="CD634"/>
      <c r="CE634"/>
      <c r="CF634"/>
      <c r="CG634"/>
      <c r="CH634"/>
      <c r="CI634"/>
      <c r="CJ634"/>
      <c r="CK634"/>
      <c r="CL634"/>
      <c r="CN634"/>
    </row>
    <row r="635" spans="7:92" x14ac:dyDescent="0.4">
      <c r="G635"/>
      <c r="I635"/>
      <c r="J635"/>
      <c r="R635"/>
      <c r="S635"/>
      <c r="T635"/>
      <c r="U635"/>
      <c r="V635"/>
      <c r="W635"/>
      <c r="X635"/>
      <c r="Y635"/>
      <c r="Z635"/>
      <c r="AA635"/>
      <c r="AB635"/>
      <c r="AC635"/>
      <c r="AD635"/>
      <c r="AE635"/>
      <c r="AF635"/>
      <c r="AG635"/>
      <c r="AH635"/>
      <c r="AI635"/>
      <c r="AJ635"/>
      <c r="AK635"/>
      <c r="AL635"/>
      <c r="AM635"/>
      <c r="AN635"/>
      <c r="AO635"/>
      <c r="AP635"/>
      <c r="AQ635"/>
      <c r="AR635"/>
      <c r="AS635"/>
      <c r="AT635"/>
      <c r="AU635"/>
      <c r="AV635"/>
      <c r="AW635"/>
      <c r="AX635"/>
      <c r="AY635"/>
      <c r="AZ635"/>
      <c r="BA635"/>
      <c r="BB635"/>
      <c r="BC635"/>
      <c r="BD635"/>
      <c r="BE635"/>
      <c r="BF635"/>
      <c r="BG635"/>
      <c r="BH635"/>
      <c r="BI635"/>
      <c r="BJ635"/>
      <c r="BK635"/>
      <c r="BL635"/>
      <c r="BM635"/>
      <c r="BN635"/>
      <c r="BO635"/>
      <c r="BP635"/>
      <c r="BQ635"/>
      <c r="BR635"/>
      <c r="BS635"/>
      <c r="BT635"/>
      <c r="BU635"/>
      <c r="BV635"/>
      <c r="BW635"/>
      <c r="BX635"/>
      <c r="BY635"/>
      <c r="BZ635"/>
      <c r="CA635"/>
      <c r="CB635"/>
      <c r="CC635"/>
      <c r="CD635"/>
      <c r="CE635"/>
      <c r="CF635"/>
      <c r="CG635"/>
      <c r="CH635"/>
      <c r="CI635"/>
      <c r="CJ635"/>
      <c r="CK635"/>
      <c r="CL635"/>
      <c r="CN635"/>
    </row>
    <row r="636" spans="7:92" x14ac:dyDescent="0.4">
      <c r="G636"/>
      <c r="I636"/>
      <c r="J636"/>
      <c r="R636"/>
      <c r="S636"/>
      <c r="T636"/>
      <c r="U636"/>
      <c r="V636"/>
      <c r="W636"/>
      <c r="X636"/>
      <c r="Y636"/>
      <c r="Z636"/>
      <c r="AA636"/>
      <c r="AB636"/>
      <c r="AC636"/>
      <c r="AD636"/>
      <c r="AE636"/>
      <c r="AF636"/>
      <c r="AG636"/>
      <c r="AH636"/>
      <c r="AI636"/>
      <c r="AJ636"/>
      <c r="AK636"/>
      <c r="AL636"/>
      <c r="AM636"/>
      <c r="AN636"/>
      <c r="AO636"/>
      <c r="AP636"/>
      <c r="AQ636"/>
      <c r="AR636"/>
      <c r="AS636"/>
      <c r="AT636"/>
      <c r="AU636"/>
      <c r="AV636"/>
      <c r="AW636"/>
      <c r="AX636"/>
      <c r="AY636"/>
      <c r="AZ636"/>
      <c r="BA636"/>
      <c r="BB636"/>
      <c r="BC636"/>
      <c r="BD636"/>
      <c r="BE636"/>
      <c r="BF636"/>
      <c r="BG636"/>
      <c r="BH636"/>
      <c r="BI636"/>
      <c r="BJ636"/>
      <c r="BK636"/>
      <c r="BL636"/>
      <c r="BM636"/>
      <c r="BN636"/>
      <c r="BO636"/>
      <c r="BP636"/>
      <c r="BQ636"/>
      <c r="BR636"/>
      <c r="BS636"/>
      <c r="BT636"/>
      <c r="BU636"/>
      <c r="BV636"/>
      <c r="BW636"/>
      <c r="BX636"/>
      <c r="BY636"/>
      <c r="BZ636"/>
      <c r="CA636"/>
      <c r="CB636"/>
      <c r="CC636"/>
      <c r="CD636"/>
      <c r="CE636"/>
      <c r="CF636"/>
      <c r="CG636"/>
      <c r="CH636"/>
      <c r="CI636"/>
      <c r="CJ636"/>
      <c r="CK636"/>
      <c r="CL636"/>
      <c r="CN636"/>
    </row>
    <row r="637" spans="7:92" x14ac:dyDescent="0.4">
      <c r="G637"/>
      <c r="I637"/>
      <c r="J637"/>
      <c r="R637"/>
      <c r="S637"/>
      <c r="T637"/>
      <c r="U637"/>
      <c r="V637"/>
      <c r="W637"/>
      <c r="X637"/>
      <c r="Y637"/>
      <c r="Z637"/>
      <c r="AA637"/>
      <c r="AB637"/>
      <c r="AC637"/>
      <c r="AD637"/>
      <c r="AE637"/>
      <c r="AF637"/>
      <c r="AG637"/>
      <c r="AH637"/>
      <c r="AI637"/>
      <c r="AJ637"/>
      <c r="AK637"/>
      <c r="AL637"/>
      <c r="AM637"/>
      <c r="AN637"/>
      <c r="AO637"/>
      <c r="AP637"/>
      <c r="AQ637"/>
      <c r="AR637"/>
      <c r="AS637"/>
      <c r="AT637"/>
      <c r="AU637"/>
      <c r="AV637"/>
      <c r="AW637"/>
      <c r="AX637"/>
      <c r="AY637"/>
      <c r="AZ637"/>
      <c r="BA637"/>
      <c r="BB637"/>
      <c r="BC637"/>
      <c r="BD637"/>
      <c r="BE637"/>
      <c r="BF637"/>
      <c r="BG637"/>
      <c r="BH637"/>
      <c r="BI637"/>
      <c r="BJ637"/>
      <c r="BK637"/>
      <c r="BL637"/>
      <c r="BM637"/>
      <c r="BN637"/>
      <c r="BO637"/>
      <c r="BP637"/>
      <c r="BQ637"/>
      <c r="BR637"/>
      <c r="BS637"/>
      <c r="BT637"/>
      <c r="BU637"/>
      <c r="BV637"/>
      <c r="BW637"/>
      <c r="BX637"/>
      <c r="BY637"/>
      <c r="BZ637"/>
      <c r="CA637"/>
      <c r="CB637"/>
      <c r="CC637"/>
      <c r="CD637"/>
      <c r="CE637"/>
      <c r="CF637"/>
      <c r="CG637"/>
      <c r="CH637"/>
      <c r="CI637"/>
      <c r="CJ637"/>
      <c r="CK637"/>
      <c r="CL637"/>
      <c r="CN637"/>
    </row>
    <row r="638" spans="7:92" x14ac:dyDescent="0.4">
      <c r="G638"/>
      <c r="I638"/>
      <c r="J638"/>
      <c r="R638"/>
      <c r="S638"/>
      <c r="T638"/>
      <c r="U638"/>
      <c r="V638"/>
      <c r="W638"/>
      <c r="X638"/>
      <c r="Y638"/>
      <c r="Z638"/>
      <c r="AA638"/>
      <c r="AB638"/>
      <c r="AC638"/>
      <c r="AD638"/>
      <c r="AE638"/>
      <c r="AF638"/>
      <c r="AG638"/>
      <c r="AH638"/>
      <c r="AI638"/>
      <c r="AJ638"/>
      <c r="AK638"/>
      <c r="AL638"/>
      <c r="AM638"/>
      <c r="AN638"/>
      <c r="AO638"/>
      <c r="AP638"/>
      <c r="AQ638"/>
      <c r="AR638"/>
      <c r="AS638"/>
      <c r="AT638"/>
      <c r="AU638"/>
      <c r="AV638"/>
      <c r="AW638"/>
      <c r="AX638"/>
      <c r="AY638"/>
      <c r="AZ638"/>
      <c r="BA638"/>
      <c r="BB638"/>
      <c r="BC638"/>
      <c r="BD638"/>
      <c r="BE638"/>
      <c r="BF638"/>
      <c r="BG638"/>
      <c r="BH638"/>
      <c r="BI638"/>
      <c r="BJ638"/>
      <c r="BK638"/>
      <c r="BL638"/>
      <c r="BM638"/>
      <c r="BN638"/>
      <c r="BO638"/>
      <c r="BP638"/>
      <c r="BQ638"/>
      <c r="BR638"/>
      <c r="BS638"/>
      <c r="BT638"/>
      <c r="BU638"/>
      <c r="BV638"/>
      <c r="BW638"/>
      <c r="BX638"/>
      <c r="BY638"/>
      <c r="BZ638"/>
      <c r="CA638"/>
      <c r="CB638"/>
      <c r="CC638"/>
      <c r="CD638"/>
      <c r="CE638"/>
      <c r="CF638"/>
      <c r="CG638"/>
      <c r="CH638"/>
      <c r="CI638"/>
      <c r="CJ638"/>
      <c r="CK638"/>
      <c r="CL638"/>
      <c r="CN638"/>
    </row>
    <row r="639" spans="7:92" x14ac:dyDescent="0.4">
      <c r="G639"/>
      <c r="I639"/>
      <c r="J639"/>
      <c r="R639"/>
      <c r="S639"/>
      <c r="T639"/>
      <c r="U639"/>
      <c r="V639"/>
      <c r="W639"/>
      <c r="X639"/>
      <c r="Y639"/>
      <c r="Z639"/>
      <c r="AA639"/>
      <c r="AB639"/>
      <c r="AC639"/>
      <c r="AD639"/>
      <c r="AE639"/>
      <c r="AF639"/>
      <c r="AG639"/>
      <c r="AH639"/>
      <c r="AI639"/>
      <c r="AJ639"/>
      <c r="AK639"/>
      <c r="AL639"/>
      <c r="AM639"/>
      <c r="AN639"/>
      <c r="AO639"/>
      <c r="AP639"/>
      <c r="AQ639"/>
      <c r="AR639"/>
      <c r="AS639"/>
      <c r="AT639"/>
      <c r="AU639"/>
      <c r="AV639"/>
      <c r="AW639"/>
      <c r="AX639"/>
      <c r="AY639"/>
      <c r="AZ639"/>
      <c r="BA639"/>
      <c r="BB639"/>
      <c r="BC639"/>
      <c r="BD639"/>
      <c r="BE639"/>
      <c r="BF639"/>
      <c r="BG639"/>
      <c r="BH639"/>
      <c r="BI639"/>
      <c r="BJ639"/>
      <c r="BK639"/>
      <c r="BL639"/>
      <c r="BM639"/>
      <c r="BN639"/>
      <c r="BO639"/>
      <c r="BP639"/>
      <c r="BQ639"/>
      <c r="BR639"/>
      <c r="BS639"/>
      <c r="BT639"/>
      <c r="BU639"/>
      <c r="BV639"/>
      <c r="BW639"/>
      <c r="BX639"/>
      <c r="BY639"/>
      <c r="BZ639"/>
      <c r="CA639"/>
      <c r="CB639"/>
      <c r="CC639"/>
      <c r="CD639"/>
      <c r="CE639"/>
      <c r="CF639"/>
      <c r="CG639"/>
      <c r="CH639"/>
      <c r="CI639"/>
      <c r="CJ639"/>
      <c r="CK639"/>
      <c r="CL639"/>
      <c r="CN639"/>
    </row>
    <row r="640" spans="7:92" x14ac:dyDescent="0.4">
      <c r="G640"/>
      <c r="I640"/>
      <c r="J640"/>
      <c r="R640"/>
      <c r="S640"/>
      <c r="T640"/>
      <c r="U640"/>
      <c r="V640"/>
      <c r="W640"/>
      <c r="X640"/>
      <c r="Y640"/>
      <c r="Z640"/>
      <c r="AA640"/>
      <c r="AB640"/>
      <c r="AC640"/>
      <c r="AD640"/>
      <c r="AE640"/>
      <c r="AF640"/>
      <c r="AG640"/>
      <c r="AH640"/>
      <c r="AI640"/>
      <c r="AJ640"/>
      <c r="AK640"/>
      <c r="AL640"/>
      <c r="AM640"/>
      <c r="AN640"/>
      <c r="AO640"/>
      <c r="AP640"/>
      <c r="AQ640"/>
      <c r="AR640"/>
      <c r="AS640"/>
      <c r="AT640"/>
      <c r="AU640"/>
      <c r="AV640"/>
      <c r="AW640"/>
      <c r="AX640"/>
      <c r="AY640"/>
      <c r="AZ640"/>
      <c r="BA640"/>
      <c r="BB640"/>
      <c r="BC640"/>
      <c r="BD640"/>
      <c r="BE640"/>
      <c r="BF640"/>
      <c r="BG640"/>
      <c r="BH640"/>
      <c r="BI640"/>
      <c r="BJ640"/>
      <c r="BK640"/>
      <c r="BL640"/>
      <c r="BM640"/>
      <c r="BN640"/>
      <c r="BO640"/>
      <c r="BP640"/>
      <c r="BQ640"/>
      <c r="BR640"/>
      <c r="BS640"/>
      <c r="BT640"/>
      <c r="BU640"/>
      <c r="BV640"/>
      <c r="BW640"/>
      <c r="BX640"/>
      <c r="BY640"/>
      <c r="BZ640"/>
      <c r="CA640"/>
      <c r="CB640"/>
      <c r="CC640"/>
      <c r="CD640"/>
      <c r="CE640"/>
      <c r="CF640"/>
      <c r="CG640"/>
      <c r="CH640"/>
      <c r="CI640"/>
      <c r="CJ640"/>
      <c r="CK640"/>
      <c r="CL640"/>
      <c r="CN640"/>
    </row>
    <row r="641" spans="7:92" x14ac:dyDescent="0.4">
      <c r="G641"/>
      <c r="I641"/>
      <c r="J641"/>
      <c r="R641"/>
      <c r="S641"/>
      <c r="T641"/>
      <c r="U641"/>
      <c r="V641"/>
      <c r="W641"/>
      <c r="X641"/>
      <c r="Y641"/>
      <c r="Z641"/>
      <c r="AA641"/>
      <c r="AB641"/>
      <c r="AC641"/>
      <c r="AD641"/>
      <c r="AE641"/>
      <c r="AF641"/>
      <c r="AG641"/>
      <c r="AH641"/>
      <c r="AI641"/>
      <c r="AJ641"/>
      <c r="AK641"/>
      <c r="AL641"/>
      <c r="AM641"/>
      <c r="AN641"/>
      <c r="AO641"/>
      <c r="AP641"/>
      <c r="AQ641"/>
      <c r="AR641"/>
      <c r="AS641"/>
      <c r="AT641"/>
      <c r="AU641"/>
      <c r="AV641"/>
      <c r="AW641"/>
      <c r="AX641"/>
      <c r="AY641"/>
      <c r="AZ641"/>
      <c r="BA641"/>
      <c r="BB641"/>
      <c r="BC641"/>
      <c r="BD641"/>
      <c r="BE641"/>
      <c r="BF641"/>
      <c r="BG641"/>
      <c r="BH641"/>
      <c r="BI641"/>
      <c r="BJ641"/>
      <c r="BK641"/>
      <c r="BL641"/>
      <c r="BM641"/>
      <c r="BN641"/>
      <c r="BO641"/>
      <c r="BP641"/>
      <c r="BQ641"/>
      <c r="BR641"/>
      <c r="BS641"/>
      <c r="BT641"/>
      <c r="BU641"/>
      <c r="BV641"/>
      <c r="BW641"/>
      <c r="BX641"/>
      <c r="BY641"/>
      <c r="BZ641"/>
      <c r="CA641"/>
      <c r="CB641"/>
      <c r="CC641"/>
      <c r="CD641"/>
      <c r="CE641"/>
      <c r="CF641"/>
      <c r="CG641"/>
      <c r="CH641"/>
      <c r="CI641"/>
      <c r="CJ641"/>
      <c r="CK641"/>
      <c r="CL641"/>
      <c r="CN641"/>
    </row>
    <row r="642" spans="7:92" x14ac:dyDescent="0.4">
      <c r="G642"/>
      <c r="I642"/>
      <c r="J642"/>
      <c r="R642"/>
      <c r="S642"/>
      <c r="T642"/>
      <c r="U642"/>
      <c r="V642"/>
      <c r="W642"/>
      <c r="X642"/>
      <c r="Y642"/>
      <c r="Z642"/>
      <c r="AA642"/>
      <c r="AB642"/>
      <c r="AC642"/>
      <c r="AD642"/>
      <c r="AE642"/>
      <c r="AF642"/>
      <c r="AG642"/>
      <c r="AH642"/>
      <c r="AI642"/>
      <c r="AJ642"/>
      <c r="AK642"/>
      <c r="AL642"/>
      <c r="AM642"/>
      <c r="AN642"/>
      <c r="AO642"/>
      <c r="AP642"/>
      <c r="AQ642"/>
      <c r="AR642"/>
      <c r="AS642"/>
      <c r="AT642"/>
      <c r="AU642"/>
      <c r="AV642"/>
      <c r="AW642"/>
      <c r="AX642"/>
      <c r="AY642"/>
      <c r="AZ642"/>
      <c r="BA642"/>
      <c r="BB642"/>
      <c r="BC642"/>
      <c r="BD642"/>
      <c r="BE642"/>
      <c r="BF642"/>
      <c r="BG642"/>
      <c r="BH642"/>
      <c r="BI642"/>
      <c r="BJ642"/>
      <c r="BK642"/>
      <c r="BL642"/>
      <c r="BM642"/>
      <c r="BN642"/>
      <c r="BO642"/>
      <c r="BP642"/>
      <c r="BQ642"/>
      <c r="BR642"/>
      <c r="BS642"/>
      <c r="BT642"/>
      <c r="BU642"/>
      <c r="BV642"/>
      <c r="BW642"/>
      <c r="BX642"/>
      <c r="BY642"/>
      <c r="BZ642"/>
      <c r="CA642"/>
      <c r="CB642"/>
      <c r="CC642"/>
      <c r="CD642"/>
      <c r="CE642"/>
      <c r="CF642"/>
      <c r="CG642"/>
      <c r="CH642"/>
      <c r="CI642"/>
      <c r="CJ642"/>
      <c r="CK642"/>
      <c r="CL642"/>
      <c r="CN642"/>
    </row>
    <row r="643" spans="7:92" x14ac:dyDescent="0.4">
      <c r="G643"/>
      <c r="I643"/>
      <c r="J643"/>
      <c r="R643"/>
      <c r="S643"/>
      <c r="T643"/>
      <c r="U643"/>
      <c r="V643"/>
      <c r="W643"/>
      <c r="X643"/>
      <c r="Y643"/>
      <c r="Z643"/>
      <c r="AA643"/>
      <c r="AB643"/>
      <c r="AC643"/>
      <c r="AD643"/>
      <c r="AE643"/>
      <c r="AF643"/>
      <c r="AG643"/>
      <c r="AH643"/>
      <c r="AI643"/>
      <c r="AJ643"/>
      <c r="AK643"/>
      <c r="AL643"/>
      <c r="AM643"/>
      <c r="AN643"/>
      <c r="AO643"/>
      <c r="AP643"/>
      <c r="AQ643"/>
      <c r="AR643"/>
      <c r="AS643"/>
      <c r="AT643"/>
      <c r="AU643"/>
      <c r="AV643"/>
      <c r="AW643"/>
      <c r="AX643"/>
      <c r="AY643"/>
      <c r="AZ643"/>
      <c r="BA643"/>
      <c r="BB643"/>
      <c r="BC643"/>
      <c r="BD643"/>
      <c r="BE643"/>
      <c r="BF643"/>
      <c r="BG643"/>
      <c r="BH643"/>
      <c r="BI643"/>
      <c r="BJ643"/>
      <c r="BK643"/>
      <c r="BL643"/>
      <c r="BM643"/>
      <c r="BN643"/>
      <c r="BO643"/>
      <c r="BP643"/>
      <c r="BQ643"/>
      <c r="BR643"/>
      <c r="BS643"/>
      <c r="BT643"/>
      <c r="BU643"/>
      <c r="BV643"/>
      <c r="BW643"/>
      <c r="BX643"/>
      <c r="BY643"/>
      <c r="BZ643"/>
      <c r="CA643"/>
      <c r="CB643"/>
      <c r="CC643"/>
      <c r="CD643"/>
      <c r="CE643"/>
      <c r="CF643"/>
      <c r="CG643"/>
      <c r="CH643"/>
      <c r="CI643"/>
      <c r="CJ643"/>
      <c r="CK643"/>
      <c r="CL643"/>
      <c r="CN643"/>
    </row>
    <row r="644" spans="7:92" x14ac:dyDescent="0.4">
      <c r="G644"/>
      <c r="I644"/>
      <c r="J644"/>
      <c r="R644"/>
      <c r="S644"/>
      <c r="T644"/>
      <c r="U644"/>
      <c r="V644"/>
      <c r="W644"/>
      <c r="X644"/>
      <c r="Y644"/>
      <c r="Z644"/>
      <c r="AA644"/>
      <c r="AB644"/>
      <c r="AC644"/>
      <c r="AD644"/>
      <c r="AE644"/>
      <c r="AF644"/>
      <c r="AG644"/>
      <c r="AH644"/>
      <c r="AI644"/>
      <c r="AJ644"/>
      <c r="AK644"/>
      <c r="AL644"/>
      <c r="AM644"/>
      <c r="AN644"/>
      <c r="AO644"/>
      <c r="AP644"/>
      <c r="AQ644"/>
      <c r="AR644"/>
      <c r="AS644"/>
      <c r="AT644"/>
      <c r="AU644"/>
      <c r="AV644"/>
      <c r="AW644"/>
      <c r="AX644"/>
      <c r="AY644"/>
      <c r="AZ644"/>
      <c r="BA644"/>
      <c r="BB644"/>
      <c r="BC644"/>
      <c r="BD644"/>
      <c r="BE644"/>
      <c r="BF644"/>
      <c r="BG644"/>
      <c r="BH644"/>
      <c r="BI644"/>
      <c r="BJ644"/>
      <c r="BK644"/>
      <c r="BL644"/>
      <c r="BM644"/>
      <c r="BN644"/>
      <c r="BO644"/>
      <c r="BP644"/>
      <c r="BQ644"/>
      <c r="BR644"/>
      <c r="BS644"/>
      <c r="BT644"/>
      <c r="BU644"/>
      <c r="BV644"/>
      <c r="BW644"/>
      <c r="BX644"/>
      <c r="BY644"/>
      <c r="BZ644"/>
      <c r="CA644"/>
      <c r="CB644"/>
      <c r="CC644"/>
      <c r="CD644"/>
      <c r="CE644"/>
      <c r="CF644"/>
      <c r="CG644"/>
      <c r="CH644"/>
      <c r="CI644"/>
      <c r="CJ644"/>
      <c r="CK644"/>
      <c r="CL644"/>
      <c r="CN644"/>
    </row>
    <row r="645" spans="7:92" x14ac:dyDescent="0.4">
      <c r="G645"/>
      <c r="I645"/>
      <c r="J645"/>
      <c r="R645"/>
      <c r="S645"/>
      <c r="T645"/>
      <c r="U645"/>
      <c r="V645"/>
      <c r="W645"/>
      <c r="X645"/>
      <c r="Y645"/>
      <c r="Z645"/>
      <c r="AA645"/>
      <c r="AB645"/>
      <c r="AC645"/>
      <c r="AD645"/>
      <c r="AE645"/>
      <c r="AF645"/>
      <c r="AG645"/>
      <c r="AH645"/>
      <c r="AI645"/>
      <c r="AJ645"/>
      <c r="AK645"/>
      <c r="AL645"/>
      <c r="AM645"/>
      <c r="AN645"/>
      <c r="AO645"/>
      <c r="AP645"/>
      <c r="AQ645"/>
      <c r="AR645"/>
      <c r="AS645"/>
      <c r="AT645"/>
      <c r="AU645"/>
      <c r="AV645"/>
      <c r="AW645"/>
      <c r="AX645"/>
      <c r="AY645"/>
      <c r="AZ645"/>
      <c r="BA645"/>
      <c r="BB645"/>
      <c r="BC645"/>
      <c r="BD645"/>
      <c r="BE645"/>
      <c r="BF645"/>
      <c r="BG645"/>
      <c r="BH645"/>
      <c r="BI645"/>
      <c r="BJ645"/>
      <c r="BK645"/>
      <c r="BL645"/>
      <c r="BM645"/>
      <c r="BN645"/>
      <c r="BO645"/>
      <c r="BP645"/>
      <c r="BQ645"/>
      <c r="BR645"/>
      <c r="BS645"/>
      <c r="BT645"/>
      <c r="BU645"/>
      <c r="BV645"/>
      <c r="BW645"/>
      <c r="BX645"/>
      <c r="BY645"/>
      <c r="BZ645"/>
      <c r="CA645"/>
      <c r="CB645"/>
      <c r="CC645"/>
      <c r="CD645"/>
      <c r="CE645"/>
      <c r="CF645"/>
      <c r="CG645"/>
      <c r="CH645"/>
      <c r="CI645"/>
      <c r="CJ645"/>
      <c r="CK645"/>
      <c r="CL645"/>
      <c r="CN645"/>
    </row>
    <row r="646" spans="7:92" x14ac:dyDescent="0.4">
      <c r="G646"/>
      <c r="I646"/>
      <c r="J646"/>
      <c r="R646"/>
      <c r="S646"/>
      <c r="T646"/>
      <c r="U646"/>
      <c r="V646"/>
      <c r="W646"/>
      <c r="X646"/>
      <c r="Y646"/>
      <c r="Z646"/>
      <c r="AA646"/>
      <c r="AB646"/>
      <c r="AC646"/>
      <c r="AD646"/>
      <c r="AE646"/>
      <c r="AF646"/>
      <c r="AG646"/>
      <c r="AH646"/>
      <c r="AI646"/>
      <c r="AJ646"/>
      <c r="AK646"/>
      <c r="AL646"/>
      <c r="AM646"/>
      <c r="AN646"/>
      <c r="AO646"/>
      <c r="AP646"/>
      <c r="AQ646"/>
      <c r="AR646"/>
      <c r="AS646"/>
      <c r="AT646"/>
      <c r="AU646"/>
      <c r="AV646"/>
      <c r="AW646"/>
      <c r="AX646"/>
      <c r="AY646"/>
      <c r="AZ646"/>
      <c r="BA646"/>
      <c r="BB646"/>
      <c r="BC646"/>
      <c r="BD646"/>
      <c r="BE646"/>
      <c r="BF646"/>
      <c r="BG646"/>
      <c r="BH646"/>
      <c r="BI646"/>
      <c r="BJ646"/>
      <c r="BK646"/>
      <c r="BL646"/>
      <c r="BM646"/>
      <c r="BN646"/>
      <c r="BO646"/>
      <c r="BP646"/>
      <c r="BQ646"/>
      <c r="BR646"/>
      <c r="BS646"/>
      <c r="BT646"/>
      <c r="BU646"/>
      <c r="BV646"/>
      <c r="BW646"/>
      <c r="BX646"/>
      <c r="BY646"/>
      <c r="BZ646"/>
      <c r="CA646"/>
      <c r="CB646"/>
      <c r="CC646"/>
      <c r="CD646"/>
      <c r="CE646"/>
      <c r="CF646"/>
      <c r="CG646"/>
      <c r="CH646"/>
      <c r="CI646"/>
      <c r="CJ646"/>
      <c r="CK646"/>
      <c r="CL646"/>
      <c r="CN646"/>
    </row>
    <row r="647" spans="7:92" x14ac:dyDescent="0.4">
      <c r="G647"/>
      <c r="I647"/>
      <c r="J647"/>
      <c r="R647"/>
      <c r="S647"/>
      <c r="T647"/>
      <c r="U647"/>
      <c r="V647"/>
      <c r="W647"/>
      <c r="X647"/>
      <c r="Y647"/>
      <c r="Z647"/>
      <c r="AA647"/>
      <c r="AB647"/>
      <c r="AC647"/>
      <c r="AD647"/>
      <c r="AE647"/>
      <c r="AF647"/>
      <c r="AG647"/>
      <c r="AH647"/>
      <c r="AI647"/>
      <c r="AJ647"/>
      <c r="AK647"/>
      <c r="AL647"/>
      <c r="AM647"/>
      <c r="AN647"/>
      <c r="AO647"/>
      <c r="AP647"/>
      <c r="AQ647"/>
      <c r="AR647"/>
      <c r="AS647"/>
      <c r="AT647"/>
      <c r="AU647"/>
      <c r="AV647"/>
      <c r="AW647"/>
      <c r="AX647"/>
      <c r="AY647"/>
      <c r="AZ647"/>
      <c r="BA647"/>
      <c r="BB647"/>
      <c r="BC647"/>
      <c r="BD647"/>
      <c r="BE647"/>
      <c r="BF647"/>
      <c r="BG647"/>
      <c r="BH647"/>
      <c r="BI647"/>
      <c r="BJ647"/>
      <c r="BK647"/>
      <c r="BL647"/>
      <c r="BM647"/>
      <c r="BN647"/>
      <c r="BO647"/>
      <c r="BP647"/>
      <c r="BQ647"/>
      <c r="BR647"/>
      <c r="BS647"/>
      <c r="BT647"/>
      <c r="BU647"/>
      <c r="BV647"/>
      <c r="BW647"/>
      <c r="BX647"/>
      <c r="BY647"/>
      <c r="BZ647"/>
      <c r="CA647"/>
      <c r="CB647"/>
      <c r="CC647"/>
      <c r="CD647"/>
      <c r="CE647"/>
      <c r="CF647"/>
      <c r="CG647"/>
      <c r="CH647"/>
      <c r="CI647"/>
      <c r="CJ647"/>
      <c r="CK647"/>
      <c r="CL647"/>
      <c r="CN647"/>
    </row>
    <row r="648" spans="7:92" x14ac:dyDescent="0.4">
      <c r="G648"/>
      <c r="I648"/>
      <c r="J648"/>
      <c r="R648"/>
      <c r="S648"/>
      <c r="T648"/>
      <c r="U648"/>
      <c r="V648"/>
      <c r="W648"/>
      <c r="X648"/>
      <c r="Y648"/>
      <c r="Z648"/>
      <c r="AA648"/>
      <c r="AB648"/>
      <c r="AC648"/>
      <c r="AD648"/>
      <c r="AE648"/>
      <c r="AF648"/>
      <c r="AG648"/>
      <c r="AH648"/>
      <c r="AI648"/>
      <c r="AJ648"/>
      <c r="AK648"/>
      <c r="AL648"/>
      <c r="AM648"/>
      <c r="AN648"/>
      <c r="AO648"/>
      <c r="AP648"/>
      <c r="AQ648"/>
      <c r="AR648"/>
      <c r="AS648"/>
      <c r="AT648"/>
      <c r="AU648"/>
      <c r="AV648"/>
      <c r="AW648"/>
      <c r="AX648"/>
      <c r="AY648"/>
      <c r="AZ648"/>
      <c r="BA648"/>
      <c r="BB648"/>
      <c r="BC648"/>
      <c r="BD648"/>
      <c r="BE648"/>
      <c r="BF648"/>
      <c r="BG648"/>
      <c r="BH648"/>
      <c r="BI648"/>
      <c r="BJ648"/>
      <c r="BK648"/>
      <c r="BL648"/>
      <c r="BM648"/>
      <c r="BN648"/>
      <c r="BO648"/>
      <c r="BP648"/>
      <c r="BQ648"/>
      <c r="BR648"/>
      <c r="BS648"/>
      <c r="BT648"/>
      <c r="BU648"/>
      <c r="BV648"/>
      <c r="BW648"/>
      <c r="BX648"/>
      <c r="BY648"/>
      <c r="BZ648"/>
      <c r="CA648"/>
      <c r="CB648"/>
      <c r="CC648"/>
      <c r="CD648"/>
      <c r="CE648"/>
      <c r="CF648"/>
      <c r="CG648"/>
      <c r="CH648"/>
      <c r="CI648"/>
      <c r="CJ648"/>
      <c r="CK648"/>
      <c r="CL648"/>
      <c r="CN648"/>
    </row>
    <row r="649" spans="7:92" x14ac:dyDescent="0.4">
      <c r="G649"/>
      <c r="I649"/>
      <c r="J649"/>
      <c r="R649"/>
      <c r="S649"/>
      <c r="T649"/>
      <c r="U649"/>
      <c r="V649"/>
      <c r="W649"/>
      <c r="X649"/>
      <c r="Y649"/>
      <c r="Z649"/>
      <c r="AA649"/>
      <c r="AB649"/>
      <c r="AC649"/>
      <c r="AD649"/>
      <c r="AE649"/>
      <c r="AF649"/>
      <c r="AG649"/>
      <c r="AH649"/>
      <c r="AI649"/>
      <c r="AJ649"/>
      <c r="AK649"/>
      <c r="AL649"/>
      <c r="AM649"/>
      <c r="AN649"/>
      <c r="AO649"/>
      <c r="AP649"/>
      <c r="AQ649"/>
      <c r="AR649"/>
      <c r="AS649"/>
      <c r="AT649"/>
      <c r="AU649"/>
      <c r="AV649"/>
      <c r="AW649"/>
      <c r="AX649"/>
      <c r="AY649"/>
      <c r="AZ649"/>
      <c r="BA649"/>
      <c r="BB649"/>
      <c r="BC649"/>
      <c r="BD649"/>
      <c r="BE649"/>
      <c r="BF649"/>
      <c r="BG649"/>
      <c r="BH649"/>
      <c r="BI649"/>
      <c r="BJ649"/>
      <c r="BK649"/>
      <c r="BL649"/>
      <c r="BM649"/>
      <c r="BN649"/>
      <c r="BO649"/>
      <c r="BP649"/>
      <c r="BQ649"/>
      <c r="BR649"/>
      <c r="BS649"/>
      <c r="BT649"/>
      <c r="BU649"/>
      <c r="BV649"/>
      <c r="BW649"/>
      <c r="BX649"/>
      <c r="BY649"/>
      <c r="BZ649"/>
      <c r="CA649"/>
      <c r="CB649"/>
      <c r="CC649"/>
      <c r="CD649"/>
      <c r="CE649"/>
      <c r="CF649"/>
      <c r="CG649"/>
      <c r="CH649"/>
      <c r="CI649"/>
      <c r="CJ649"/>
      <c r="CK649"/>
      <c r="CL649"/>
      <c r="CN649"/>
    </row>
    <row r="650" spans="7:92" x14ac:dyDescent="0.4">
      <c r="G650"/>
      <c r="I650"/>
      <c r="J650"/>
      <c r="R650"/>
      <c r="S650"/>
      <c r="T650"/>
      <c r="U650"/>
      <c r="V650"/>
      <c r="W650"/>
      <c r="X650"/>
      <c r="Y650"/>
      <c r="Z650"/>
      <c r="AA650"/>
      <c r="AB650"/>
      <c r="AC650"/>
      <c r="AD650"/>
      <c r="AE650"/>
      <c r="AF650"/>
      <c r="AG650"/>
      <c r="AH650"/>
      <c r="AI650"/>
      <c r="AJ650"/>
      <c r="AK650"/>
      <c r="AL650"/>
      <c r="AM650"/>
      <c r="AN650"/>
      <c r="AO650"/>
      <c r="AP650"/>
      <c r="AQ650"/>
      <c r="AR650"/>
      <c r="AS650"/>
      <c r="AT650"/>
      <c r="AU650"/>
      <c r="AV650"/>
      <c r="AW650"/>
      <c r="AX650"/>
      <c r="AY650"/>
      <c r="AZ650"/>
      <c r="BA650"/>
      <c r="BB650"/>
      <c r="BC650"/>
      <c r="BD650"/>
      <c r="BE650"/>
      <c r="BF650"/>
      <c r="BG650"/>
      <c r="BH650"/>
      <c r="BI650"/>
      <c r="BJ650"/>
      <c r="BK650"/>
      <c r="BL650"/>
      <c r="BM650"/>
      <c r="BN650"/>
      <c r="BO650"/>
      <c r="BP650"/>
      <c r="BQ650"/>
      <c r="BR650"/>
      <c r="BS650"/>
      <c r="BT650"/>
      <c r="BU650"/>
      <c r="BV650"/>
      <c r="BW650"/>
      <c r="BX650"/>
      <c r="BY650"/>
      <c r="BZ650"/>
      <c r="CA650"/>
      <c r="CB650"/>
      <c r="CC650"/>
      <c r="CD650"/>
      <c r="CE650"/>
      <c r="CF650"/>
      <c r="CG650"/>
      <c r="CH650"/>
      <c r="CI650"/>
      <c r="CJ650"/>
      <c r="CK650"/>
      <c r="CL650"/>
      <c r="CN650"/>
    </row>
    <row r="651" spans="7:92" x14ac:dyDescent="0.4">
      <c r="G651"/>
      <c r="I651"/>
      <c r="J651"/>
      <c r="R651"/>
      <c r="S651"/>
      <c r="T651"/>
      <c r="U651"/>
      <c r="V651"/>
      <c r="W651"/>
      <c r="X651"/>
      <c r="Y651"/>
      <c r="Z651"/>
      <c r="AA651"/>
      <c r="AB651"/>
      <c r="AC651"/>
      <c r="AD651"/>
      <c r="AE651"/>
      <c r="AF651"/>
      <c r="AG651"/>
      <c r="AH651"/>
      <c r="AI651"/>
      <c r="AJ651"/>
      <c r="AK651"/>
      <c r="AL651"/>
      <c r="AM651"/>
      <c r="AN651"/>
      <c r="AO651"/>
      <c r="AP651"/>
      <c r="AQ651"/>
      <c r="AR651"/>
      <c r="AS651"/>
      <c r="AT651"/>
      <c r="AU651"/>
      <c r="AV651"/>
      <c r="AW651"/>
      <c r="AX651"/>
      <c r="AY651"/>
      <c r="AZ651"/>
      <c r="BA651"/>
      <c r="BB651"/>
      <c r="BC651"/>
      <c r="BD651"/>
      <c r="BE651"/>
      <c r="BF651"/>
      <c r="BG651"/>
      <c r="BH651"/>
      <c r="BI651"/>
      <c r="BJ651"/>
      <c r="BK651"/>
      <c r="BL651"/>
      <c r="BM651"/>
      <c r="BN651"/>
      <c r="BO651"/>
      <c r="BP651"/>
      <c r="BQ651"/>
      <c r="BR651"/>
      <c r="BS651"/>
      <c r="BT651"/>
      <c r="BU651"/>
      <c r="BV651"/>
      <c r="BW651"/>
      <c r="BX651"/>
      <c r="BY651"/>
      <c r="BZ651"/>
      <c r="CA651"/>
      <c r="CB651"/>
      <c r="CC651"/>
      <c r="CD651"/>
      <c r="CE651"/>
      <c r="CF651"/>
      <c r="CG651"/>
      <c r="CH651"/>
      <c r="CI651"/>
      <c r="CJ651"/>
      <c r="CK651"/>
      <c r="CL651"/>
      <c r="CN651"/>
    </row>
    <row r="652" spans="7:92" x14ac:dyDescent="0.4">
      <c r="G652"/>
      <c r="I652"/>
      <c r="J652"/>
      <c r="R652"/>
      <c r="S652"/>
      <c r="T652"/>
      <c r="U652"/>
      <c r="V652"/>
      <c r="W652"/>
      <c r="X652"/>
      <c r="Y652"/>
      <c r="Z652"/>
      <c r="AA652"/>
      <c r="AB652"/>
      <c r="AC652"/>
      <c r="AD652"/>
      <c r="AE652"/>
      <c r="AF652"/>
      <c r="AG652"/>
      <c r="AH652"/>
      <c r="AI652"/>
      <c r="AJ652"/>
      <c r="AK652"/>
      <c r="AL652"/>
      <c r="AM652"/>
      <c r="AN652"/>
      <c r="AO652"/>
      <c r="AP652"/>
      <c r="AQ652"/>
      <c r="AR652"/>
      <c r="AS652"/>
      <c r="AT652"/>
      <c r="AU652"/>
      <c r="AV652"/>
      <c r="AW652"/>
      <c r="AX652"/>
      <c r="AY652"/>
      <c r="AZ652"/>
      <c r="BA652"/>
      <c r="BB652"/>
      <c r="BC652"/>
      <c r="BD652"/>
      <c r="BE652"/>
      <c r="BF652"/>
      <c r="BG652"/>
      <c r="BH652"/>
      <c r="BI652"/>
      <c r="BJ652"/>
      <c r="BK652"/>
      <c r="BL652"/>
      <c r="BM652"/>
      <c r="BN652"/>
      <c r="BO652"/>
      <c r="BP652"/>
      <c r="BQ652"/>
      <c r="BR652"/>
      <c r="BS652"/>
      <c r="BT652"/>
      <c r="BU652"/>
      <c r="BV652"/>
      <c r="BW652"/>
      <c r="BX652"/>
      <c r="BY652"/>
      <c r="BZ652"/>
      <c r="CA652"/>
      <c r="CB652"/>
      <c r="CC652"/>
      <c r="CD652"/>
      <c r="CE652"/>
      <c r="CF652"/>
      <c r="CG652"/>
      <c r="CH652"/>
      <c r="CI652"/>
      <c r="CJ652"/>
      <c r="CK652"/>
      <c r="CL652"/>
      <c r="CN652"/>
    </row>
    <row r="653" spans="7:92" x14ac:dyDescent="0.4">
      <c r="G653"/>
      <c r="I653"/>
      <c r="J653"/>
      <c r="R653"/>
      <c r="S653"/>
      <c r="T653"/>
      <c r="U653"/>
      <c r="V653"/>
      <c r="W653"/>
      <c r="X653"/>
      <c r="Y653"/>
      <c r="Z653"/>
      <c r="AA653"/>
      <c r="AB653"/>
      <c r="AC653"/>
      <c r="AD653"/>
      <c r="AE653"/>
      <c r="AF653"/>
      <c r="AG653"/>
      <c r="AH653"/>
      <c r="AI653"/>
      <c r="AJ653"/>
      <c r="AK653"/>
      <c r="AL653"/>
      <c r="AM653"/>
      <c r="AN653"/>
      <c r="AO653"/>
      <c r="AP653"/>
      <c r="AQ653"/>
      <c r="AR653"/>
      <c r="AS653"/>
      <c r="AT653"/>
      <c r="AU653"/>
      <c r="AV653"/>
      <c r="AW653"/>
      <c r="AX653"/>
      <c r="AY653"/>
      <c r="AZ653"/>
      <c r="BA653"/>
      <c r="BB653"/>
      <c r="BC653"/>
      <c r="BD653"/>
      <c r="BE653"/>
      <c r="BF653"/>
      <c r="BG653"/>
      <c r="BH653"/>
      <c r="BI653"/>
      <c r="BJ653"/>
      <c r="BK653"/>
      <c r="BL653"/>
      <c r="BM653"/>
      <c r="BN653"/>
      <c r="BO653"/>
      <c r="BP653"/>
      <c r="BQ653"/>
      <c r="BR653"/>
      <c r="BS653"/>
      <c r="BT653"/>
      <c r="BU653"/>
      <c r="BV653"/>
      <c r="BW653"/>
      <c r="BX653"/>
      <c r="BY653"/>
      <c r="BZ653"/>
      <c r="CA653"/>
      <c r="CB653"/>
      <c r="CC653"/>
      <c r="CD653"/>
      <c r="CE653"/>
      <c r="CF653"/>
      <c r="CG653"/>
      <c r="CH653"/>
      <c r="CI653"/>
      <c r="CJ653"/>
      <c r="CK653"/>
      <c r="CL653"/>
      <c r="CN653"/>
    </row>
    <row r="654" spans="7:92" x14ac:dyDescent="0.4">
      <c r="G654"/>
      <c r="I654"/>
      <c r="J654"/>
      <c r="R654"/>
      <c r="S654"/>
      <c r="T654"/>
      <c r="U654"/>
      <c r="V654"/>
      <c r="W654"/>
      <c r="X654"/>
      <c r="Y654"/>
      <c r="Z654"/>
      <c r="AA654"/>
      <c r="AB654"/>
      <c r="AC654"/>
      <c r="AD654"/>
      <c r="AE654"/>
      <c r="AF654"/>
      <c r="AG654"/>
      <c r="AH654"/>
      <c r="AI654"/>
      <c r="AJ654"/>
      <c r="AK654"/>
      <c r="AL654"/>
      <c r="AM654"/>
      <c r="AN654"/>
      <c r="AO654"/>
      <c r="AP654"/>
      <c r="AQ654"/>
      <c r="AR654"/>
      <c r="AS654"/>
      <c r="AT654"/>
      <c r="AU654"/>
      <c r="AV654"/>
      <c r="AW654"/>
      <c r="AX654"/>
      <c r="AY654"/>
      <c r="AZ654"/>
      <c r="BA654"/>
      <c r="BB654"/>
      <c r="BC654"/>
      <c r="BD654"/>
      <c r="BE654"/>
      <c r="BF654"/>
      <c r="BG654"/>
      <c r="BH654"/>
      <c r="BI654"/>
      <c r="BJ654"/>
      <c r="BK654"/>
      <c r="BL654"/>
      <c r="BM654"/>
      <c r="BN654"/>
      <c r="BO654"/>
      <c r="BP654"/>
      <c r="BQ654"/>
      <c r="BR654"/>
      <c r="BS654"/>
      <c r="BT654"/>
      <c r="BU654"/>
      <c r="BV654"/>
      <c r="BW654"/>
      <c r="BX654"/>
      <c r="BY654"/>
      <c r="BZ654"/>
      <c r="CA654"/>
      <c r="CB654"/>
      <c r="CC654"/>
      <c r="CD654"/>
      <c r="CE654"/>
      <c r="CF654"/>
      <c r="CG654"/>
      <c r="CH654"/>
      <c r="CI654"/>
      <c r="CJ654"/>
      <c r="CK654"/>
      <c r="CL654"/>
      <c r="CN654"/>
    </row>
    <row r="655" spans="7:92" x14ac:dyDescent="0.4">
      <c r="G655"/>
      <c r="I655"/>
      <c r="J655"/>
      <c r="R655"/>
      <c r="S655"/>
      <c r="T655"/>
      <c r="U655"/>
      <c r="V655"/>
      <c r="W655"/>
      <c r="X655"/>
      <c r="Y655"/>
      <c r="Z655"/>
      <c r="AA655"/>
      <c r="AB655"/>
      <c r="AC655"/>
      <c r="AD655"/>
      <c r="AE655"/>
      <c r="AF655"/>
      <c r="AG655"/>
      <c r="AH655"/>
      <c r="AI655"/>
      <c r="AJ655"/>
      <c r="AK655"/>
      <c r="AL655"/>
      <c r="AM655"/>
      <c r="AN655"/>
      <c r="AO655"/>
      <c r="AP655"/>
      <c r="AQ655"/>
      <c r="AR655"/>
      <c r="AS655"/>
      <c r="AT655"/>
      <c r="AU655"/>
      <c r="AV655"/>
      <c r="AW655"/>
      <c r="AX655"/>
      <c r="AY655"/>
      <c r="AZ655"/>
      <c r="BA655"/>
      <c r="BB655"/>
      <c r="BC655"/>
      <c r="BD655"/>
      <c r="BE655"/>
      <c r="BF655"/>
      <c r="BG655"/>
      <c r="BH655"/>
      <c r="BI655"/>
      <c r="BJ655"/>
      <c r="BK655"/>
      <c r="BL655"/>
      <c r="BM655"/>
      <c r="BN655"/>
      <c r="BO655"/>
      <c r="BP655"/>
      <c r="BQ655"/>
      <c r="BR655"/>
      <c r="BS655"/>
      <c r="BT655"/>
      <c r="BU655"/>
      <c r="BV655"/>
      <c r="BW655"/>
      <c r="BX655"/>
      <c r="BY655"/>
      <c r="BZ655"/>
      <c r="CA655"/>
      <c r="CB655"/>
      <c r="CC655"/>
      <c r="CD655"/>
      <c r="CE655"/>
      <c r="CF655"/>
      <c r="CG655"/>
      <c r="CH655"/>
      <c r="CI655"/>
      <c r="CJ655"/>
      <c r="CK655"/>
      <c r="CL655"/>
      <c r="CN655"/>
    </row>
    <row r="656" spans="7:92" x14ac:dyDescent="0.4">
      <c r="G656"/>
      <c r="I656"/>
      <c r="J656"/>
      <c r="R656"/>
      <c r="S656"/>
      <c r="T656"/>
      <c r="U656"/>
      <c r="V656"/>
      <c r="W656"/>
      <c r="X656"/>
      <c r="Y656"/>
      <c r="Z656"/>
      <c r="AA656"/>
      <c r="AB656"/>
      <c r="AC656"/>
      <c r="AD656"/>
      <c r="AE656"/>
      <c r="AF656"/>
      <c r="AG656"/>
      <c r="AH656"/>
      <c r="AI656"/>
      <c r="AJ656"/>
      <c r="AK656"/>
      <c r="AL656"/>
      <c r="AM656"/>
      <c r="AN656"/>
      <c r="AO656"/>
      <c r="AP656"/>
      <c r="AQ656"/>
      <c r="AR656"/>
      <c r="AS656"/>
      <c r="AT656"/>
      <c r="AU656"/>
      <c r="AV656"/>
      <c r="AW656"/>
      <c r="AX656"/>
      <c r="AY656"/>
      <c r="AZ656"/>
      <c r="BA656"/>
      <c r="BB656"/>
      <c r="BC656"/>
      <c r="BD656"/>
      <c r="BE656"/>
      <c r="BF656"/>
      <c r="BG656"/>
      <c r="BH656"/>
      <c r="BI656"/>
      <c r="BJ656"/>
      <c r="BK656"/>
      <c r="BL656"/>
      <c r="BM656"/>
      <c r="BN656"/>
      <c r="BO656"/>
      <c r="BP656"/>
      <c r="BQ656"/>
      <c r="BR656"/>
      <c r="BS656"/>
      <c r="BT656"/>
      <c r="BU656"/>
      <c r="BV656"/>
      <c r="BW656"/>
      <c r="BX656"/>
      <c r="BY656"/>
      <c r="BZ656"/>
      <c r="CA656"/>
      <c r="CB656"/>
      <c r="CC656"/>
      <c r="CD656"/>
      <c r="CE656"/>
      <c r="CF656"/>
      <c r="CG656"/>
      <c r="CH656"/>
      <c r="CI656"/>
      <c r="CJ656"/>
      <c r="CK656"/>
      <c r="CL656"/>
      <c r="CN656"/>
    </row>
    <row r="657" spans="7:92" x14ac:dyDescent="0.4">
      <c r="G657"/>
      <c r="I657"/>
      <c r="J657"/>
      <c r="R657"/>
      <c r="S657"/>
      <c r="T657"/>
      <c r="U657"/>
      <c r="V657"/>
      <c r="W657"/>
      <c r="X657"/>
      <c r="Y657"/>
      <c r="Z657"/>
      <c r="AA657"/>
      <c r="AB657"/>
      <c r="AC657"/>
      <c r="AD657"/>
      <c r="AE657"/>
      <c r="AF657"/>
      <c r="AG657"/>
      <c r="AH657"/>
      <c r="AI657"/>
      <c r="AJ657"/>
      <c r="AK657"/>
      <c r="AL657"/>
      <c r="AM657"/>
      <c r="AN657"/>
      <c r="AO657"/>
      <c r="AP657"/>
      <c r="AQ657"/>
      <c r="AR657"/>
      <c r="AS657"/>
      <c r="AT657"/>
      <c r="AU657"/>
      <c r="AV657"/>
      <c r="AW657"/>
      <c r="AX657"/>
      <c r="AY657"/>
      <c r="AZ657"/>
      <c r="BA657"/>
      <c r="BB657"/>
      <c r="BC657"/>
      <c r="BD657"/>
      <c r="BE657"/>
      <c r="BF657"/>
      <c r="BG657"/>
      <c r="BH657"/>
      <c r="BI657"/>
      <c r="BJ657"/>
      <c r="BK657"/>
      <c r="BL657"/>
      <c r="BM657"/>
      <c r="BN657"/>
      <c r="BO657"/>
      <c r="BP657"/>
      <c r="BQ657"/>
      <c r="BR657"/>
      <c r="BS657"/>
      <c r="BT657"/>
      <c r="BU657"/>
      <c r="BV657"/>
      <c r="BW657"/>
      <c r="BX657"/>
      <c r="BY657"/>
      <c r="BZ657"/>
      <c r="CA657"/>
      <c r="CB657"/>
      <c r="CC657"/>
      <c r="CD657"/>
      <c r="CE657"/>
      <c r="CF657"/>
      <c r="CG657"/>
      <c r="CH657"/>
      <c r="CI657"/>
      <c r="CJ657"/>
      <c r="CK657"/>
      <c r="CL657"/>
      <c r="CN657"/>
    </row>
    <row r="658" spans="7:92" x14ac:dyDescent="0.4">
      <c r="G658"/>
      <c r="I658"/>
      <c r="J658"/>
      <c r="R658"/>
      <c r="S658"/>
      <c r="T658"/>
      <c r="U658"/>
      <c r="V658"/>
      <c r="W658"/>
      <c r="X658"/>
      <c r="Y658"/>
      <c r="Z658"/>
      <c r="AA658"/>
      <c r="AB658"/>
      <c r="AC658"/>
      <c r="AD658"/>
      <c r="AE658"/>
      <c r="AF658"/>
      <c r="AG658"/>
      <c r="AH658"/>
      <c r="AI658"/>
      <c r="AJ658"/>
      <c r="AK658"/>
      <c r="AL658"/>
      <c r="AM658"/>
      <c r="AN658"/>
      <c r="AO658"/>
      <c r="AP658"/>
      <c r="AQ658"/>
      <c r="AR658"/>
      <c r="AS658"/>
      <c r="AT658"/>
      <c r="AU658"/>
      <c r="AV658"/>
      <c r="AW658"/>
      <c r="AX658"/>
      <c r="AY658"/>
      <c r="AZ658"/>
      <c r="BA658"/>
      <c r="BB658"/>
      <c r="BC658"/>
      <c r="BD658"/>
      <c r="BE658"/>
      <c r="BF658"/>
      <c r="BG658"/>
      <c r="BH658"/>
      <c r="BI658"/>
      <c r="BJ658"/>
      <c r="BK658"/>
      <c r="BL658"/>
      <c r="BM658"/>
      <c r="BN658"/>
      <c r="BO658"/>
      <c r="BP658"/>
      <c r="BQ658"/>
      <c r="BR658"/>
      <c r="BS658"/>
      <c r="BT658"/>
      <c r="BU658"/>
      <c r="BV658"/>
      <c r="BW658"/>
      <c r="BX658"/>
      <c r="BY658"/>
      <c r="BZ658"/>
      <c r="CA658"/>
      <c r="CB658"/>
      <c r="CC658"/>
      <c r="CD658"/>
      <c r="CE658"/>
      <c r="CF658"/>
      <c r="CG658"/>
      <c r="CH658"/>
      <c r="CI658"/>
      <c r="CJ658"/>
      <c r="CK658"/>
      <c r="CL658"/>
      <c r="CN658"/>
    </row>
    <row r="659" spans="7:92" x14ac:dyDescent="0.4">
      <c r="G659"/>
      <c r="I659"/>
      <c r="J659"/>
      <c r="R659"/>
      <c r="S659"/>
      <c r="T659"/>
      <c r="U659"/>
      <c r="V659"/>
      <c r="W659"/>
      <c r="X659"/>
      <c r="Y659"/>
      <c r="Z659"/>
      <c r="AA659"/>
      <c r="AB659"/>
      <c r="AC659"/>
      <c r="AD659"/>
      <c r="AE659"/>
      <c r="AF659"/>
      <c r="AG659"/>
      <c r="AH659"/>
      <c r="AI659"/>
      <c r="AJ659"/>
      <c r="AK659"/>
      <c r="AL659"/>
      <c r="AM659"/>
      <c r="AN659"/>
      <c r="AO659"/>
      <c r="AP659"/>
      <c r="AQ659"/>
      <c r="AR659"/>
      <c r="AS659"/>
      <c r="AT659"/>
      <c r="AU659"/>
      <c r="AV659"/>
      <c r="AW659"/>
      <c r="AX659"/>
      <c r="AY659"/>
      <c r="AZ659"/>
      <c r="BA659"/>
      <c r="BB659"/>
      <c r="BC659"/>
      <c r="BD659"/>
      <c r="BE659"/>
      <c r="BF659"/>
      <c r="BG659"/>
      <c r="BH659"/>
      <c r="BI659"/>
      <c r="BJ659"/>
      <c r="BK659"/>
      <c r="BL659"/>
      <c r="BM659"/>
      <c r="BN659"/>
      <c r="BO659"/>
      <c r="BP659"/>
      <c r="BQ659"/>
      <c r="BR659"/>
      <c r="BS659"/>
      <c r="BT659"/>
      <c r="BU659"/>
      <c r="BV659"/>
      <c r="BW659"/>
      <c r="BX659"/>
      <c r="BY659"/>
      <c r="BZ659"/>
      <c r="CA659"/>
      <c r="CB659"/>
      <c r="CC659"/>
      <c r="CD659"/>
      <c r="CE659"/>
      <c r="CF659"/>
      <c r="CG659"/>
      <c r="CH659"/>
      <c r="CI659"/>
      <c r="CJ659"/>
      <c r="CK659"/>
      <c r="CL659"/>
      <c r="CN659"/>
    </row>
    <row r="660" spans="7:92" x14ac:dyDescent="0.4">
      <c r="G660"/>
      <c r="I660"/>
      <c r="J660"/>
      <c r="R660"/>
      <c r="S660"/>
      <c r="T660"/>
      <c r="U660"/>
      <c r="V660"/>
      <c r="W660"/>
      <c r="X660"/>
      <c r="Y660"/>
      <c r="Z660"/>
      <c r="AA660"/>
      <c r="AB660"/>
      <c r="AC660"/>
      <c r="AD660"/>
      <c r="AE660"/>
      <c r="AF660"/>
      <c r="AG660"/>
      <c r="AH660"/>
      <c r="AI660"/>
      <c r="AJ660"/>
      <c r="AK660"/>
      <c r="AL660"/>
      <c r="AM660"/>
      <c r="AN660"/>
      <c r="AO660"/>
      <c r="AP660"/>
      <c r="AQ660"/>
      <c r="AR660"/>
      <c r="AS660"/>
      <c r="AT660"/>
      <c r="AU660"/>
      <c r="AV660"/>
      <c r="AW660"/>
      <c r="AX660"/>
      <c r="AY660"/>
      <c r="AZ660"/>
      <c r="BA660"/>
      <c r="BB660"/>
      <c r="BC660"/>
      <c r="BD660"/>
      <c r="BE660"/>
      <c r="BF660"/>
      <c r="BG660"/>
      <c r="BH660"/>
      <c r="BI660"/>
      <c r="BJ660"/>
      <c r="BK660"/>
      <c r="BL660"/>
      <c r="BM660"/>
      <c r="BN660"/>
      <c r="BO660"/>
      <c r="BP660"/>
      <c r="BQ660"/>
      <c r="BR660"/>
      <c r="BS660"/>
      <c r="BT660"/>
      <c r="BU660"/>
      <c r="BV660"/>
      <c r="BW660"/>
      <c r="BX660"/>
      <c r="BY660"/>
      <c r="BZ660"/>
      <c r="CA660"/>
      <c r="CB660"/>
      <c r="CC660"/>
      <c r="CD660"/>
      <c r="CE660"/>
      <c r="CF660"/>
      <c r="CG660"/>
      <c r="CH660"/>
      <c r="CI660"/>
      <c r="CJ660"/>
      <c r="CK660"/>
      <c r="CL660"/>
      <c r="CN660"/>
    </row>
    <row r="661" spans="7:92" x14ac:dyDescent="0.4">
      <c r="G661"/>
      <c r="I661"/>
      <c r="J661"/>
      <c r="R661"/>
      <c r="S661"/>
      <c r="T661"/>
      <c r="U661"/>
      <c r="V661"/>
      <c r="W661"/>
      <c r="X661"/>
      <c r="Y661"/>
      <c r="Z661"/>
      <c r="AA661"/>
      <c r="AB661"/>
      <c r="AC661"/>
      <c r="AD661"/>
      <c r="AE661"/>
      <c r="AF661"/>
      <c r="AG661"/>
      <c r="AH661"/>
      <c r="AI661"/>
      <c r="AJ661"/>
      <c r="AK661"/>
      <c r="AL661"/>
      <c r="AM661"/>
      <c r="AN661"/>
      <c r="AO661"/>
      <c r="AP661"/>
      <c r="AQ661"/>
      <c r="AR661"/>
      <c r="AS661"/>
      <c r="AT661"/>
      <c r="AU661"/>
      <c r="AV661"/>
      <c r="AW661"/>
      <c r="AX661"/>
      <c r="AY661"/>
      <c r="AZ661"/>
      <c r="BA661"/>
      <c r="BB661"/>
      <c r="BC661"/>
      <c r="BD661"/>
      <c r="BE661"/>
      <c r="BF661"/>
      <c r="BG661"/>
      <c r="BH661"/>
      <c r="BI661"/>
      <c r="BJ661"/>
      <c r="BK661"/>
      <c r="BL661"/>
      <c r="BM661"/>
      <c r="BN661"/>
      <c r="BO661"/>
      <c r="BP661"/>
      <c r="BQ661"/>
      <c r="BR661"/>
      <c r="BS661"/>
      <c r="BT661"/>
      <c r="BU661"/>
      <c r="BV661"/>
      <c r="BW661"/>
      <c r="BX661"/>
      <c r="BY661"/>
      <c r="BZ661"/>
      <c r="CA661"/>
      <c r="CB661"/>
      <c r="CC661"/>
      <c r="CD661"/>
      <c r="CE661"/>
      <c r="CF661"/>
      <c r="CG661"/>
      <c r="CH661"/>
      <c r="CI661"/>
      <c r="CJ661"/>
      <c r="CK661"/>
      <c r="CL661"/>
      <c r="CN661"/>
    </row>
    <row r="662" spans="7:92" x14ac:dyDescent="0.4">
      <c r="G662"/>
      <c r="I662"/>
      <c r="J662"/>
      <c r="R662"/>
      <c r="S662"/>
      <c r="T662"/>
      <c r="U662"/>
      <c r="V662"/>
      <c r="W662"/>
      <c r="X662"/>
      <c r="Y662"/>
      <c r="Z662"/>
      <c r="AA662"/>
      <c r="AB662"/>
      <c r="AC662"/>
      <c r="AD662"/>
      <c r="AE662"/>
      <c r="AF662"/>
      <c r="AG662"/>
      <c r="AH662"/>
      <c r="AI662"/>
      <c r="AJ662"/>
      <c r="AK662"/>
      <c r="AL662"/>
      <c r="AM662"/>
      <c r="AN662"/>
      <c r="AO662"/>
      <c r="AP662"/>
      <c r="AQ662"/>
      <c r="AR662"/>
      <c r="AS662"/>
      <c r="AT662"/>
      <c r="AU662"/>
      <c r="AV662"/>
      <c r="AW662"/>
      <c r="AX662"/>
      <c r="AY662"/>
      <c r="AZ662"/>
      <c r="BA662"/>
      <c r="BB662"/>
      <c r="BC662"/>
      <c r="BD662"/>
      <c r="BE662"/>
      <c r="BF662"/>
      <c r="BG662"/>
      <c r="BH662"/>
      <c r="BI662"/>
      <c r="BJ662"/>
      <c r="BK662"/>
      <c r="BL662"/>
      <c r="BM662"/>
      <c r="BN662"/>
      <c r="BO662"/>
      <c r="BP662"/>
      <c r="BQ662"/>
      <c r="BR662"/>
      <c r="BS662"/>
      <c r="BT662"/>
      <c r="BU662"/>
      <c r="BV662"/>
      <c r="BW662"/>
      <c r="BX662"/>
      <c r="BY662"/>
      <c r="BZ662"/>
      <c r="CA662"/>
      <c r="CB662"/>
      <c r="CC662"/>
      <c r="CD662"/>
      <c r="CE662"/>
      <c r="CF662"/>
      <c r="CG662"/>
      <c r="CH662"/>
      <c r="CI662"/>
      <c r="CJ662"/>
      <c r="CK662"/>
      <c r="CL662"/>
      <c r="CN662"/>
    </row>
    <row r="663" spans="7:92" x14ac:dyDescent="0.4">
      <c r="G663"/>
      <c r="I663"/>
      <c r="J663"/>
      <c r="R663"/>
      <c r="S663"/>
      <c r="T663"/>
      <c r="U663"/>
      <c r="V663"/>
      <c r="W663"/>
      <c r="X663"/>
      <c r="Y663"/>
      <c r="Z663"/>
      <c r="AA663"/>
      <c r="AB663"/>
      <c r="AC663"/>
      <c r="AD663"/>
      <c r="AE663"/>
      <c r="AF663"/>
      <c r="AG663"/>
      <c r="AH663"/>
      <c r="AI663"/>
      <c r="AJ663"/>
      <c r="AK663"/>
      <c r="AL663"/>
      <c r="AM663"/>
      <c r="AN663"/>
      <c r="AO663"/>
      <c r="AP663"/>
      <c r="AQ663"/>
      <c r="AR663"/>
      <c r="AS663"/>
      <c r="AT663"/>
      <c r="AU663"/>
      <c r="AV663"/>
      <c r="AW663"/>
      <c r="AX663"/>
      <c r="AY663"/>
      <c r="AZ663"/>
      <c r="BA663"/>
      <c r="BB663"/>
      <c r="BC663"/>
      <c r="BD663"/>
      <c r="BE663"/>
      <c r="BF663"/>
      <c r="BG663"/>
      <c r="BH663"/>
      <c r="BI663"/>
      <c r="BJ663"/>
      <c r="BK663"/>
      <c r="BL663"/>
      <c r="BM663"/>
      <c r="BN663"/>
      <c r="BO663"/>
      <c r="BP663"/>
      <c r="BQ663"/>
      <c r="BR663"/>
      <c r="BS663"/>
      <c r="BT663"/>
      <c r="BU663"/>
      <c r="BV663"/>
      <c r="BW663"/>
      <c r="BX663"/>
      <c r="BY663"/>
      <c r="BZ663"/>
      <c r="CA663"/>
      <c r="CB663"/>
      <c r="CC663"/>
      <c r="CD663"/>
      <c r="CE663"/>
      <c r="CF663"/>
      <c r="CG663"/>
      <c r="CH663"/>
      <c r="CI663"/>
      <c r="CJ663"/>
      <c r="CK663"/>
      <c r="CL663"/>
      <c r="CN663"/>
    </row>
    <row r="664" spans="7:92" x14ac:dyDescent="0.4">
      <c r="G664"/>
      <c r="I664"/>
      <c r="J664"/>
      <c r="R664"/>
      <c r="S664"/>
      <c r="T664"/>
      <c r="U664"/>
      <c r="V664"/>
      <c r="W664"/>
      <c r="X664"/>
      <c r="Y664"/>
      <c r="Z664"/>
      <c r="AA664"/>
      <c r="AB664"/>
      <c r="AC664"/>
      <c r="AD664"/>
      <c r="AE664"/>
      <c r="AF664"/>
      <c r="AG664"/>
      <c r="AH664"/>
      <c r="AI664"/>
      <c r="AJ664"/>
      <c r="AK664"/>
      <c r="AL664"/>
      <c r="AM664"/>
      <c r="AN664"/>
      <c r="AO664"/>
      <c r="AP664"/>
      <c r="AQ664"/>
      <c r="AR664"/>
      <c r="AS664"/>
      <c r="AT664"/>
      <c r="AU664"/>
      <c r="AV664"/>
      <c r="AW664"/>
      <c r="AX664"/>
      <c r="AY664"/>
      <c r="AZ664"/>
      <c r="BA664"/>
      <c r="BB664"/>
      <c r="BC664"/>
      <c r="BD664"/>
      <c r="BE664"/>
      <c r="BF664"/>
      <c r="BG664"/>
      <c r="BH664"/>
      <c r="BI664"/>
      <c r="BJ664"/>
      <c r="BK664"/>
      <c r="BL664"/>
      <c r="BM664"/>
      <c r="BN664"/>
      <c r="BO664"/>
      <c r="BP664"/>
      <c r="BQ664"/>
      <c r="BR664"/>
      <c r="BS664"/>
      <c r="BT664"/>
      <c r="BU664"/>
      <c r="BV664"/>
      <c r="BW664"/>
      <c r="BX664"/>
      <c r="BY664"/>
      <c r="BZ664"/>
      <c r="CA664"/>
      <c r="CB664"/>
      <c r="CC664"/>
      <c r="CD664"/>
      <c r="CE664"/>
      <c r="CF664"/>
      <c r="CG664"/>
      <c r="CH664"/>
      <c r="CI664"/>
      <c r="CJ664"/>
      <c r="CK664"/>
      <c r="CL664"/>
      <c r="CN664"/>
    </row>
    <row r="665" spans="7:92" x14ac:dyDescent="0.4">
      <c r="G665"/>
      <c r="I665"/>
      <c r="J665"/>
      <c r="R665"/>
      <c r="S665"/>
      <c r="T665"/>
      <c r="U665"/>
      <c r="V665"/>
      <c r="W665"/>
      <c r="X665"/>
      <c r="Y665"/>
      <c r="Z665"/>
      <c r="AA665"/>
      <c r="AB665"/>
      <c r="AC665"/>
      <c r="AD665"/>
      <c r="AE665"/>
      <c r="AF665"/>
      <c r="AG665"/>
      <c r="AH665"/>
      <c r="AI665"/>
      <c r="AJ665"/>
      <c r="AK665"/>
      <c r="AL665"/>
      <c r="AM665"/>
      <c r="AN665"/>
      <c r="AO665"/>
      <c r="AP665"/>
      <c r="AQ665"/>
      <c r="AR665"/>
      <c r="AS665"/>
      <c r="AT665"/>
      <c r="AU665"/>
      <c r="AV665"/>
      <c r="AW665"/>
      <c r="AX665"/>
      <c r="AY665"/>
      <c r="AZ665"/>
      <c r="BA665"/>
      <c r="BB665"/>
      <c r="BC665"/>
      <c r="BD665"/>
      <c r="BE665"/>
      <c r="BF665"/>
      <c r="BG665"/>
      <c r="BH665"/>
      <c r="BI665"/>
      <c r="BJ665"/>
      <c r="BK665"/>
      <c r="BL665"/>
      <c r="BM665"/>
      <c r="BN665"/>
      <c r="BO665"/>
      <c r="BP665"/>
      <c r="BQ665"/>
      <c r="BR665"/>
      <c r="BS665"/>
      <c r="BT665"/>
      <c r="BU665"/>
      <c r="BV665"/>
      <c r="BW665"/>
      <c r="BX665"/>
      <c r="BY665"/>
      <c r="BZ665"/>
      <c r="CA665"/>
      <c r="CB665"/>
      <c r="CC665"/>
      <c r="CD665"/>
      <c r="CE665"/>
      <c r="CF665"/>
      <c r="CG665"/>
      <c r="CH665"/>
      <c r="CI665"/>
      <c r="CJ665"/>
      <c r="CK665"/>
      <c r="CL665"/>
      <c r="CN665"/>
    </row>
    <row r="666" spans="7:92" x14ac:dyDescent="0.4">
      <c r="G666"/>
      <c r="I666"/>
      <c r="J666"/>
      <c r="R666"/>
      <c r="S666"/>
      <c r="T666"/>
      <c r="U666"/>
      <c r="V666"/>
      <c r="W666"/>
      <c r="X666"/>
      <c r="Y666"/>
      <c r="Z666"/>
      <c r="AA666"/>
      <c r="AB666"/>
      <c r="AC666"/>
      <c r="AD666"/>
      <c r="AE666"/>
      <c r="AF666"/>
      <c r="AG666"/>
      <c r="AH666"/>
      <c r="AI666"/>
      <c r="AJ666"/>
      <c r="AK666"/>
      <c r="AL666"/>
      <c r="AM666"/>
      <c r="AN666"/>
      <c r="AO666"/>
      <c r="AP666"/>
      <c r="AQ666"/>
      <c r="AR666"/>
      <c r="AS666"/>
      <c r="AT666"/>
      <c r="AU666"/>
      <c r="AV666"/>
      <c r="AW666"/>
      <c r="AX666"/>
      <c r="AY666"/>
      <c r="AZ666"/>
      <c r="BA666"/>
      <c r="BB666"/>
      <c r="BC666"/>
      <c r="BD666"/>
      <c r="BE666"/>
      <c r="BF666"/>
      <c r="BG666"/>
      <c r="BH666"/>
      <c r="BI666"/>
      <c r="BJ666"/>
      <c r="BK666"/>
      <c r="BL666"/>
      <c r="BM666"/>
      <c r="BN666"/>
      <c r="BO666"/>
      <c r="BP666"/>
      <c r="BQ666"/>
      <c r="BR666"/>
      <c r="BS666"/>
      <c r="BT666"/>
      <c r="BU666"/>
      <c r="BV666"/>
      <c r="BW666"/>
      <c r="BX666"/>
      <c r="BY666"/>
      <c r="BZ666"/>
      <c r="CA666"/>
      <c r="CB666"/>
      <c r="CC666"/>
      <c r="CD666"/>
      <c r="CE666"/>
      <c r="CF666"/>
      <c r="CG666"/>
      <c r="CH666"/>
      <c r="CI666"/>
      <c r="CJ666"/>
      <c r="CK666"/>
      <c r="CL666"/>
      <c r="CN666"/>
    </row>
    <row r="667" spans="7:92" x14ac:dyDescent="0.4">
      <c r="G667"/>
      <c r="I667"/>
      <c r="J667"/>
      <c r="R667"/>
      <c r="S667"/>
      <c r="T667"/>
      <c r="U667"/>
      <c r="V667"/>
      <c r="W667"/>
      <c r="X667"/>
      <c r="Y667"/>
      <c r="Z667"/>
      <c r="AA667"/>
      <c r="AB667"/>
      <c r="AC667"/>
      <c r="AD667"/>
      <c r="AE667"/>
      <c r="AF667"/>
      <c r="AG667"/>
      <c r="AH667"/>
      <c r="AI667"/>
      <c r="AJ667"/>
      <c r="AK667"/>
      <c r="AL667"/>
      <c r="AM667"/>
      <c r="AN667"/>
      <c r="AO667"/>
      <c r="AP667"/>
      <c r="AQ667"/>
      <c r="AR667"/>
      <c r="AS667"/>
      <c r="AT667"/>
      <c r="AU667"/>
      <c r="AV667"/>
      <c r="AW667"/>
      <c r="AX667"/>
      <c r="AY667"/>
      <c r="AZ667"/>
      <c r="BA667"/>
      <c r="BB667"/>
      <c r="BC667"/>
      <c r="BD667"/>
      <c r="BE667"/>
      <c r="BF667"/>
      <c r="BG667"/>
      <c r="BH667"/>
      <c r="BI667"/>
      <c r="BJ667"/>
      <c r="BK667"/>
      <c r="BL667"/>
      <c r="BM667"/>
      <c r="BN667"/>
      <c r="BO667"/>
      <c r="BP667"/>
      <c r="BQ667"/>
      <c r="BR667"/>
      <c r="BS667"/>
      <c r="BT667"/>
      <c r="BU667"/>
      <c r="BV667"/>
      <c r="BW667"/>
      <c r="BX667"/>
      <c r="BY667"/>
      <c r="BZ667"/>
      <c r="CA667"/>
      <c r="CB667"/>
      <c r="CC667"/>
      <c r="CD667"/>
      <c r="CE667"/>
      <c r="CF667"/>
      <c r="CG667"/>
      <c r="CH667"/>
      <c r="CI667"/>
      <c r="CJ667"/>
      <c r="CK667"/>
      <c r="CL667"/>
      <c r="CN667"/>
    </row>
    <row r="668" spans="7:92" x14ac:dyDescent="0.4">
      <c r="G668"/>
      <c r="I668"/>
      <c r="J668"/>
      <c r="R668"/>
      <c r="S668"/>
      <c r="T668"/>
      <c r="U668"/>
      <c r="V668"/>
      <c r="W668"/>
      <c r="X668"/>
      <c r="Y668"/>
      <c r="Z668"/>
      <c r="AA668"/>
      <c r="AB668"/>
      <c r="AC668"/>
      <c r="AD668"/>
      <c r="AE668"/>
      <c r="AF668"/>
      <c r="AG668"/>
      <c r="AH668"/>
      <c r="AI668"/>
      <c r="AJ668"/>
      <c r="AK668"/>
      <c r="AL668"/>
      <c r="AM668"/>
      <c r="AN668"/>
      <c r="AO668"/>
      <c r="AP668"/>
      <c r="AQ668"/>
      <c r="AR668"/>
      <c r="AS668"/>
      <c r="AT668"/>
      <c r="AU668"/>
      <c r="AV668"/>
      <c r="AW668"/>
      <c r="AX668"/>
      <c r="AY668"/>
      <c r="AZ668"/>
      <c r="BA668"/>
      <c r="BB668"/>
      <c r="BC668"/>
      <c r="BD668"/>
      <c r="BE668"/>
      <c r="BF668"/>
      <c r="BG668"/>
      <c r="BH668"/>
      <c r="BI668"/>
      <c r="BJ668"/>
      <c r="BK668"/>
      <c r="BL668"/>
      <c r="BM668"/>
      <c r="BN668"/>
      <c r="BO668"/>
      <c r="BP668"/>
      <c r="BQ668"/>
      <c r="BR668"/>
      <c r="BS668"/>
      <c r="BT668"/>
      <c r="BU668"/>
      <c r="BV668"/>
      <c r="BW668"/>
      <c r="BX668"/>
      <c r="BY668"/>
      <c r="BZ668"/>
      <c r="CA668"/>
      <c r="CB668"/>
      <c r="CC668"/>
      <c r="CD668"/>
      <c r="CE668"/>
      <c r="CF668"/>
      <c r="CG668"/>
      <c r="CH668"/>
      <c r="CI668"/>
      <c r="CJ668"/>
      <c r="CK668"/>
      <c r="CL668"/>
      <c r="CN668"/>
    </row>
    <row r="669" spans="7:92" x14ac:dyDescent="0.4">
      <c r="G669"/>
      <c r="I669"/>
      <c r="J669"/>
      <c r="R669"/>
      <c r="S669"/>
      <c r="T669"/>
      <c r="U669"/>
      <c r="V669"/>
      <c r="W669"/>
      <c r="X669"/>
      <c r="Y669"/>
      <c r="Z669"/>
      <c r="AA669"/>
      <c r="AB669"/>
      <c r="AC669"/>
      <c r="AD669"/>
      <c r="AE669"/>
      <c r="AF669"/>
      <c r="AG669"/>
      <c r="AH669"/>
      <c r="AI669"/>
      <c r="AJ669"/>
      <c r="AK669"/>
      <c r="AL669"/>
      <c r="AM669"/>
      <c r="AN669"/>
      <c r="AO669"/>
      <c r="AP669"/>
      <c r="AQ669"/>
      <c r="AR669"/>
      <c r="AS669"/>
      <c r="AT669"/>
      <c r="AU669"/>
      <c r="AV669"/>
      <c r="AW669"/>
      <c r="AX669"/>
      <c r="AY669"/>
      <c r="AZ669"/>
      <c r="BA669"/>
      <c r="BB669"/>
      <c r="BC669"/>
      <c r="BD669"/>
      <c r="BE669"/>
      <c r="BF669"/>
      <c r="BG669"/>
      <c r="BH669"/>
      <c r="BI669"/>
      <c r="BJ669"/>
      <c r="BK669"/>
      <c r="BL669"/>
      <c r="BM669"/>
      <c r="BN669"/>
      <c r="BO669"/>
      <c r="BP669"/>
      <c r="BQ669"/>
      <c r="BR669"/>
      <c r="BS669"/>
      <c r="BT669"/>
      <c r="BU669"/>
      <c r="BV669"/>
      <c r="BW669"/>
      <c r="BX669"/>
      <c r="BY669"/>
      <c r="BZ669"/>
      <c r="CA669"/>
      <c r="CB669"/>
      <c r="CC669"/>
      <c r="CD669"/>
      <c r="CE669"/>
      <c r="CF669"/>
      <c r="CG669"/>
      <c r="CH669"/>
      <c r="CI669"/>
      <c r="CJ669"/>
      <c r="CK669"/>
      <c r="CL669"/>
      <c r="CN669"/>
    </row>
    <row r="670" spans="7:92" x14ac:dyDescent="0.4">
      <c r="G670"/>
      <c r="I670"/>
      <c r="J670"/>
      <c r="R670"/>
      <c r="S670"/>
      <c r="T670"/>
      <c r="U670"/>
      <c r="V670"/>
      <c r="W670"/>
      <c r="X670"/>
      <c r="Y670"/>
      <c r="Z670"/>
      <c r="AA670"/>
      <c r="AB670"/>
      <c r="AC670"/>
      <c r="AD670"/>
      <c r="AE670"/>
      <c r="AF670"/>
      <c r="AG670"/>
      <c r="AH670"/>
      <c r="AI670"/>
      <c r="AJ670"/>
      <c r="AK670"/>
      <c r="AL670"/>
      <c r="AM670"/>
      <c r="AN670"/>
      <c r="AO670"/>
      <c r="AP670"/>
      <c r="AQ670"/>
      <c r="AR670"/>
      <c r="AS670"/>
      <c r="AT670"/>
      <c r="AU670"/>
      <c r="AV670"/>
      <c r="AW670"/>
      <c r="AX670"/>
      <c r="AY670"/>
      <c r="AZ670"/>
      <c r="BA670"/>
      <c r="BB670"/>
      <c r="BC670"/>
      <c r="BD670"/>
      <c r="BE670"/>
      <c r="BF670"/>
      <c r="BG670"/>
      <c r="BH670"/>
      <c r="BI670"/>
      <c r="BJ670"/>
      <c r="BK670"/>
      <c r="BL670"/>
      <c r="BM670"/>
      <c r="BN670"/>
      <c r="BO670"/>
      <c r="BP670"/>
      <c r="BQ670"/>
      <c r="BR670"/>
      <c r="BS670"/>
      <c r="BT670"/>
      <c r="BU670"/>
      <c r="BV670"/>
      <c r="BW670"/>
      <c r="BX670"/>
      <c r="BY670"/>
      <c r="BZ670"/>
      <c r="CA670"/>
      <c r="CB670"/>
      <c r="CC670"/>
      <c r="CD670"/>
      <c r="CE670"/>
      <c r="CF670"/>
      <c r="CG670"/>
      <c r="CH670"/>
      <c r="CI670"/>
      <c r="CJ670"/>
      <c r="CK670"/>
      <c r="CL670"/>
      <c r="CN670"/>
    </row>
    <row r="671" spans="7:92" x14ac:dyDescent="0.4">
      <c r="G671"/>
      <c r="I671"/>
      <c r="J671"/>
      <c r="R671"/>
      <c r="S671"/>
      <c r="T671"/>
      <c r="U671"/>
      <c r="V671"/>
      <c r="W671"/>
      <c r="X671"/>
      <c r="Y671"/>
      <c r="Z671"/>
      <c r="AA671"/>
      <c r="AB671"/>
      <c r="AC671"/>
      <c r="AD671"/>
      <c r="AE671"/>
      <c r="AF671"/>
      <c r="AG671"/>
      <c r="AH671"/>
      <c r="AI671"/>
      <c r="AJ671"/>
      <c r="AK671"/>
      <c r="AL671"/>
      <c r="AM671"/>
      <c r="AN671"/>
      <c r="AO671"/>
      <c r="AP671"/>
      <c r="AQ671"/>
      <c r="AR671"/>
      <c r="AS671"/>
      <c r="AT671"/>
      <c r="AU671"/>
      <c r="AV671"/>
      <c r="AW671"/>
      <c r="AX671"/>
      <c r="AY671"/>
      <c r="AZ671"/>
      <c r="BA671"/>
      <c r="BB671"/>
      <c r="BC671"/>
      <c r="BD671"/>
      <c r="BE671"/>
      <c r="BF671"/>
      <c r="BG671"/>
      <c r="BH671"/>
      <c r="BI671"/>
      <c r="BJ671"/>
      <c r="BK671"/>
      <c r="BL671"/>
      <c r="BM671"/>
      <c r="BN671"/>
      <c r="BO671"/>
      <c r="BP671"/>
      <c r="BQ671"/>
      <c r="BR671"/>
      <c r="BS671"/>
      <c r="BT671"/>
      <c r="BU671"/>
      <c r="BV671"/>
      <c r="BW671"/>
      <c r="BX671"/>
      <c r="BY671"/>
      <c r="BZ671"/>
      <c r="CA671"/>
      <c r="CB671"/>
      <c r="CC671"/>
      <c r="CD671"/>
      <c r="CE671"/>
      <c r="CF671"/>
      <c r="CG671"/>
      <c r="CH671"/>
      <c r="CI671"/>
      <c r="CJ671"/>
      <c r="CK671"/>
      <c r="CL671"/>
      <c r="CN671"/>
    </row>
    <row r="672" spans="7:92" x14ac:dyDescent="0.4">
      <c r="G672"/>
      <c r="I672"/>
      <c r="J672"/>
      <c r="R672"/>
      <c r="S672"/>
      <c r="T672"/>
      <c r="U672"/>
      <c r="V672"/>
      <c r="W672"/>
      <c r="X672"/>
      <c r="Y672"/>
      <c r="Z672"/>
      <c r="AA672"/>
      <c r="AB672"/>
      <c r="AC672"/>
      <c r="AD672"/>
      <c r="AE672"/>
      <c r="AF672"/>
      <c r="AG672"/>
      <c r="AH672"/>
      <c r="AI672"/>
      <c r="AJ672"/>
      <c r="AK672"/>
      <c r="AL672"/>
      <c r="AM672"/>
      <c r="AN672"/>
      <c r="AO672"/>
      <c r="AP672"/>
      <c r="AQ672"/>
      <c r="AR672"/>
      <c r="AS672"/>
      <c r="AT672"/>
      <c r="AU672"/>
      <c r="AV672"/>
      <c r="AW672"/>
      <c r="AX672"/>
      <c r="AY672"/>
      <c r="AZ672"/>
      <c r="BA672"/>
      <c r="BB672"/>
      <c r="BC672"/>
      <c r="BD672"/>
      <c r="BE672"/>
      <c r="BF672"/>
      <c r="BG672"/>
      <c r="BH672"/>
      <c r="BI672"/>
      <c r="BJ672"/>
      <c r="BK672"/>
      <c r="BL672"/>
      <c r="BM672"/>
      <c r="BN672"/>
      <c r="BO672"/>
      <c r="BP672"/>
      <c r="BQ672"/>
      <c r="BR672"/>
      <c r="BS672"/>
      <c r="BT672"/>
      <c r="BU672"/>
      <c r="BV672"/>
      <c r="BW672"/>
      <c r="BX672"/>
      <c r="BY672"/>
      <c r="BZ672"/>
      <c r="CA672"/>
      <c r="CB672"/>
      <c r="CC672"/>
      <c r="CD672"/>
      <c r="CE672"/>
      <c r="CF672"/>
      <c r="CG672"/>
      <c r="CH672"/>
      <c r="CI672"/>
      <c r="CJ672"/>
      <c r="CK672"/>
      <c r="CL672"/>
      <c r="CN672"/>
    </row>
    <row r="673" spans="7:92" x14ac:dyDescent="0.4">
      <c r="G673"/>
      <c r="I673"/>
      <c r="J673"/>
      <c r="R673"/>
      <c r="S673"/>
      <c r="T673"/>
      <c r="U673"/>
      <c r="V673"/>
      <c r="W673"/>
      <c r="X673"/>
      <c r="Y673"/>
      <c r="Z673"/>
      <c r="AA673"/>
      <c r="AB673"/>
      <c r="AC673"/>
      <c r="AD673"/>
      <c r="AE673"/>
      <c r="AF673"/>
      <c r="AG673"/>
      <c r="AH673"/>
      <c r="AI673"/>
      <c r="AJ673"/>
      <c r="AK673"/>
      <c r="AL673"/>
      <c r="AM673"/>
      <c r="AN673"/>
      <c r="AO673"/>
      <c r="AP673"/>
      <c r="AQ673"/>
      <c r="AR673"/>
      <c r="AS673"/>
      <c r="AT673"/>
      <c r="AU673"/>
      <c r="AV673"/>
      <c r="AW673"/>
      <c r="AX673"/>
      <c r="AY673"/>
      <c r="AZ673"/>
      <c r="BA673"/>
      <c r="BB673"/>
      <c r="BC673"/>
      <c r="BD673"/>
      <c r="BE673"/>
      <c r="BF673"/>
      <c r="BG673"/>
      <c r="BH673"/>
      <c r="BI673"/>
      <c r="BJ673"/>
      <c r="BK673"/>
      <c r="BL673"/>
      <c r="BM673"/>
      <c r="BN673"/>
      <c r="BO673"/>
      <c r="BP673"/>
      <c r="BQ673"/>
      <c r="BR673"/>
      <c r="BS673"/>
      <c r="BT673"/>
      <c r="BU673"/>
      <c r="BV673"/>
      <c r="BW673"/>
      <c r="BX673"/>
      <c r="BY673"/>
      <c r="BZ673"/>
      <c r="CA673"/>
      <c r="CB673"/>
      <c r="CC673"/>
      <c r="CD673"/>
      <c r="CE673"/>
      <c r="CF673"/>
      <c r="CG673"/>
      <c r="CH673"/>
      <c r="CI673"/>
      <c r="CJ673"/>
      <c r="CK673"/>
      <c r="CL673"/>
      <c r="CN673"/>
    </row>
    <row r="674" spans="7:92" x14ac:dyDescent="0.4">
      <c r="G674"/>
      <c r="I674"/>
      <c r="J674"/>
      <c r="R674"/>
      <c r="S674"/>
      <c r="T674"/>
      <c r="U674"/>
      <c r="V674"/>
      <c r="W674"/>
      <c r="X674"/>
      <c r="Y674"/>
      <c r="Z674"/>
      <c r="AA674"/>
      <c r="AB674"/>
      <c r="AC674"/>
      <c r="AD674"/>
      <c r="AE674"/>
      <c r="AF674"/>
      <c r="AG674"/>
      <c r="AH674"/>
      <c r="AI674"/>
      <c r="AJ674"/>
      <c r="AK674"/>
      <c r="AL674"/>
      <c r="AM674"/>
      <c r="AN674"/>
      <c r="AO674"/>
      <c r="AP674"/>
      <c r="AQ674"/>
      <c r="AR674"/>
      <c r="AS674"/>
      <c r="AT674"/>
      <c r="AU674"/>
      <c r="AV674"/>
      <c r="AW674"/>
      <c r="AX674"/>
      <c r="AY674"/>
      <c r="AZ674"/>
      <c r="BA674"/>
      <c r="BB674"/>
      <c r="BC674"/>
      <c r="BD674"/>
      <c r="BE674"/>
      <c r="BF674"/>
      <c r="BG674"/>
      <c r="BH674"/>
      <c r="BI674"/>
      <c r="BJ674"/>
      <c r="BK674"/>
      <c r="BL674"/>
      <c r="BM674"/>
      <c r="BN674"/>
      <c r="BO674"/>
      <c r="BP674"/>
      <c r="BQ674"/>
      <c r="BR674"/>
      <c r="BS674"/>
      <c r="BT674"/>
      <c r="BU674"/>
      <c r="BV674"/>
      <c r="BW674"/>
      <c r="BX674"/>
      <c r="BY674"/>
      <c r="BZ674"/>
      <c r="CA674"/>
      <c r="CB674"/>
      <c r="CC674"/>
      <c r="CD674"/>
      <c r="CE674"/>
      <c r="CF674"/>
      <c r="CG674"/>
      <c r="CH674"/>
      <c r="CI674"/>
      <c r="CJ674"/>
      <c r="CK674"/>
      <c r="CL674"/>
      <c r="CN674"/>
    </row>
    <row r="675" spans="7:92" x14ac:dyDescent="0.4">
      <c r="G675"/>
      <c r="I675"/>
      <c r="J675"/>
      <c r="R675"/>
      <c r="S675"/>
      <c r="T675"/>
      <c r="U675"/>
      <c r="V675"/>
      <c r="W675"/>
      <c r="X675"/>
      <c r="Y675"/>
      <c r="Z675"/>
      <c r="AA675"/>
      <c r="AB675"/>
      <c r="AC675"/>
      <c r="AD675"/>
      <c r="AE675"/>
      <c r="AF675"/>
      <c r="AG675"/>
      <c r="AH675"/>
      <c r="AI675"/>
      <c r="AJ675"/>
      <c r="AK675"/>
      <c r="AL675"/>
      <c r="AM675"/>
      <c r="AN675"/>
      <c r="AO675"/>
      <c r="AP675"/>
      <c r="AQ675"/>
      <c r="AR675"/>
      <c r="AS675"/>
      <c r="AT675"/>
      <c r="AU675"/>
      <c r="AV675"/>
      <c r="AW675"/>
      <c r="AX675"/>
      <c r="AY675"/>
      <c r="AZ675"/>
      <c r="BA675"/>
      <c r="BB675"/>
      <c r="BC675"/>
      <c r="BD675"/>
      <c r="BE675"/>
      <c r="BF675"/>
      <c r="BG675"/>
      <c r="BH675"/>
      <c r="BI675"/>
      <c r="BJ675"/>
      <c r="BK675"/>
      <c r="BL675"/>
      <c r="BM675"/>
      <c r="BN675"/>
      <c r="BO675"/>
      <c r="BP675"/>
      <c r="BQ675"/>
      <c r="BR675"/>
      <c r="BS675"/>
      <c r="BT675"/>
      <c r="BU675"/>
      <c r="BV675"/>
      <c r="BW675"/>
      <c r="BX675"/>
      <c r="BY675"/>
      <c r="BZ675"/>
      <c r="CA675"/>
      <c r="CB675"/>
      <c r="CC675"/>
      <c r="CD675"/>
      <c r="CE675"/>
      <c r="CF675"/>
      <c r="CG675"/>
      <c r="CH675"/>
      <c r="CI675"/>
      <c r="CJ675"/>
      <c r="CK675"/>
      <c r="CL675"/>
      <c r="CN675"/>
    </row>
    <row r="676" spans="7:92" x14ac:dyDescent="0.4">
      <c r="G676"/>
      <c r="I676"/>
      <c r="J676"/>
      <c r="R676"/>
      <c r="S676"/>
      <c r="T676"/>
      <c r="U676"/>
      <c r="V676"/>
      <c r="W676"/>
      <c r="X676"/>
      <c r="Y676"/>
      <c r="Z676"/>
      <c r="AA676"/>
      <c r="AB676"/>
      <c r="AC676"/>
      <c r="AD676"/>
      <c r="AE676"/>
      <c r="AF676"/>
      <c r="AG676"/>
      <c r="AH676"/>
      <c r="AI676"/>
      <c r="AJ676"/>
      <c r="AK676"/>
      <c r="AL676"/>
      <c r="AM676"/>
      <c r="AN676"/>
      <c r="AO676"/>
      <c r="AP676"/>
      <c r="AQ676"/>
      <c r="AR676"/>
      <c r="AS676"/>
      <c r="AT676"/>
      <c r="AU676"/>
      <c r="AV676"/>
      <c r="AW676"/>
      <c r="AX676"/>
      <c r="AY676"/>
      <c r="AZ676"/>
      <c r="BA676"/>
      <c r="BB676"/>
      <c r="BC676"/>
      <c r="BD676"/>
      <c r="BE676"/>
      <c r="BF676"/>
      <c r="BG676"/>
      <c r="BH676"/>
      <c r="BI676"/>
      <c r="BJ676"/>
      <c r="BK676"/>
      <c r="BL676"/>
      <c r="BM676"/>
      <c r="BN676"/>
      <c r="BO676"/>
      <c r="BP676"/>
      <c r="BQ676"/>
      <c r="BR676"/>
      <c r="BS676"/>
      <c r="BT676"/>
      <c r="BU676"/>
      <c r="BV676"/>
      <c r="BW676"/>
      <c r="BX676"/>
      <c r="BY676"/>
      <c r="BZ676"/>
      <c r="CA676"/>
      <c r="CB676"/>
      <c r="CC676"/>
      <c r="CD676"/>
      <c r="CE676"/>
      <c r="CF676"/>
      <c r="CG676"/>
      <c r="CH676"/>
      <c r="CI676"/>
      <c r="CJ676"/>
      <c r="CK676"/>
      <c r="CL676"/>
      <c r="CN676"/>
    </row>
    <row r="677" spans="7:92" x14ac:dyDescent="0.4">
      <c r="G677"/>
      <c r="I677"/>
      <c r="J677"/>
      <c r="R677"/>
      <c r="S677"/>
      <c r="T677"/>
      <c r="U677"/>
      <c r="V677"/>
      <c r="W677"/>
      <c r="X677"/>
      <c r="Y677"/>
      <c r="Z677"/>
      <c r="AA677"/>
      <c r="AB677"/>
      <c r="AC677"/>
      <c r="AD677"/>
      <c r="AE677"/>
      <c r="AF677"/>
      <c r="AG677"/>
      <c r="AH677"/>
      <c r="AI677"/>
      <c r="AJ677"/>
      <c r="AK677"/>
      <c r="AL677"/>
      <c r="AM677"/>
      <c r="AN677"/>
      <c r="AO677"/>
      <c r="AP677"/>
      <c r="AQ677"/>
      <c r="AR677"/>
      <c r="AS677"/>
      <c r="AT677"/>
      <c r="AU677"/>
      <c r="AV677"/>
      <c r="AW677"/>
      <c r="AX677"/>
      <c r="AY677"/>
      <c r="AZ677"/>
      <c r="BA677"/>
      <c r="BB677"/>
      <c r="BC677"/>
      <c r="BD677"/>
      <c r="BE677"/>
      <c r="BF677"/>
      <c r="BG677"/>
      <c r="BH677"/>
      <c r="BI677"/>
      <c r="BJ677"/>
      <c r="BK677"/>
      <c r="BL677"/>
      <c r="BM677"/>
      <c r="BN677"/>
      <c r="BO677"/>
      <c r="BP677"/>
      <c r="BQ677"/>
      <c r="BR677"/>
      <c r="BS677"/>
      <c r="BT677"/>
      <c r="BU677"/>
      <c r="BV677"/>
      <c r="BW677"/>
      <c r="BX677"/>
      <c r="BY677"/>
      <c r="BZ677"/>
      <c r="CA677"/>
      <c r="CB677"/>
      <c r="CC677"/>
      <c r="CD677"/>
      <c r="CE677"/>
      <c r="CF677"/>
      <c r="CG677"/>
      <c r="CH677"/>
      <c r="CI677"/>
      <c r="CJ677"/>
      <c r="CK677"/>
      <c r="CL677"/>
      <c r="CN677"/>
    </row>
    <row r="678" spans="7:92" x14ac:dyDescent="0.4">
      <c r="G678"/>
      <c r="I678"/>
      <c r="J678"/>
      <c r="R678"/>
      <c r="S678"/>
      <c r="T678"/>
      <c r="U678"/>
      <c r="V678"/>
      <c r="W678"/>
      <c r="X678"/>
      <c r="Y678"/>
      <c r="Z678"/>
      <c r="AA678"/>
      <c r="AB678"/>
      <c r="AC678"/>
      <c r="AD678"/>
      <c r="AE678"/>
      <c r="AF678"/>
      <c r="AG678"/>
      <c r="AH678"/>
      <c r="AI678"/>
      <c r="AJ678"/>
      <c r="AK678"/>
      <c r="AL678"/>
      <c r="AM678"/>
      <c r="AN678"/>
      <c r="AO678"/>
      <c r="AP678"/>
      <c r="AQ678"/>
      <c r="AR678"/>
      <c r="AS678"/>
      <c r="AT678"/>
      <c r="AU678"/>
      <c r="AV678"/>
      <c r="AW678"/>
      <c r="AX678"/>
      <c r="AY678"/>
      <c r="AZ678"/>
      <c r="BA678"/>
      <c r="BB678"/>
      <c r="BC678"/>
      <c r="BD678"/>
      <c r="BE678"/>
      <c r="BF678"/>
      <c r="BG678"/>
      <c r="BH678"/>
      <c r="BI678"/>
      <c r="BJ678"/>
      <c r="BK678"/>
      <c r="BL678"/>
      <c r="BM678"/>
      <c r="BN678"/>
      <c r="BO678"/>
      <c r="BP678"/>
      <c r="BQ678"/>
      <c r="BR678"/>
      <c r="BS678"/>
      <c r="BT678"/>
      <c r="BU678"/>
      <c r="BV678"/>
      <c r="BW678"/>
      <c r="BX678"/>
      <c r="BY678"/>
      <c r="BZ678"/>
      <c r="CA678"/>
      <c r="CB678"/>
      <c r="CC678"/>
      <c r="CD678"/>
      <c r="CE678"/>
      <c r="CF678"/>
      <c r="CG678"/>
      <c r="CH678"/>
      <c r="CI678"/>
      <c r="CJ678"/>
      <c r="CK678"/>
      <c r="CL678"/>
      <c r="CN678"/>
    </row>
    <row r="679" spans="7:92" x14ac:dyDescent="0.4">
      <c r="G679"/>
      <c r="I679"/>
      <c r="J679"/>
      <c r="R679"/>
      <c r="S679"/>
      <c r="T679"/>
      <c r="U679"/>
      <c r="V679"/>
      <c r="W679"/>
      <c r="X679"/>
      <c r="Y679"/>
      <c r="Z679"/>
      <c r="AA679"/>
      <c r="AB679"/>
      <c r="AC679"/>
      <c r="AD679"/>
      <c r="AE679"/>
      <c r="AF679"/>
      <c r="AG679"/>
      <c r="AH679"/>
      <c r="AI679"/>
      <c r="AJ679"/>
      <c r="AK679"/>
      <c r="AL679"/>
      <c r="AM679"/>
      <c r="AN679"/>
      <c r="AO679"/>
      <c r="AP679"/>
      <c r="AQ679"/>
      <c r="AR679"/>
      <c r="AS679"/>
      <c r="AT679"/>
      <c r="AU679"/>
      <c r="AV679"/>
      <c r="AW679"/>
      <c r="AX679"/>
      <c r="AY679"/>
      <c r="AZ679"/>
      <c r="BA679"/>
      <c r="BB679"/>
      <c r="BC679"/>
      <c r="BD679"/>
      <c r="BE679"/>
      <c r="BF679"/>
      <c r="BG679"/>
      <c r="BH679"/>
      <c r="BI679"/>
      <c r="BJ679"/>
      <c r="BK679"/>
      <c r="BL679"/>
      <c r="BM679"/>
      <c r="BN679"/>
      <c r="BO679"/>
      <c r="BP679"/>
      <c r="BQ679"/>
      <c r="BR679"/>
      <c r="BS679"/>
      <c r="BT679"/>
      <c r="BU679"/>
      <c r="BV679"/>
      <c r="BW679"/>
      <c r="BX679"/>
      <c r="BY679"/>
      <c r="BZ679"/>
      <c r="CA679"/>
      <c r="CB679"/>
      <c r="CC679"/>
      <c r="CD679"/>
      <c r="CE679"/>
      <c r="CF679"/>
      <c r="CG679"/>
      <c r="CH679"/>
      <c r="CI679"/>
      <c r="CJ679"/>
      <c r="CK679"/>
      <c r="CL679"/>
      <c r="CN679"/>
    </row>
    <row r="680" spans="7:92" x14ac:dyDescent="0.4">
      <c r="G680"/>
      <c r="I680"/>
      <c r="J680"/>
      <c r="R680"/>
      <c r="S680"/>
      <c r="T680"/>
      <c r="U680"/>
      <c r="V680"/>
      <c r="W680"/>
      <c r="X680"/>
      <c r="Y680"/>
      <c r="Z680"/>
      <c r="AA680"/>
      <c r="AB680"/>
      <c r="AC680"/>
      <c r="AD680"/>
      <c r="AE680"/>
      <c r="AF680"/>
      <c r="AG680"/>
      <c r="AH680"/>
      <c r="AI680"/>
      <c r="AJ680"/>
      <c r="AK680"/>
      <c r="AL680"/>
      <c r="AM680"/>
      <c r="AN680"/>
      <c r="AO680"/>
      <c r="AP680"/>
      <c r="AQ680"/>
      <c r="AR680"/>
      <c r="AS680"/>
      <c r="AT680"/>
      <c r="AU680"/>
      <c r="AV680"/>
      <c r="AW680"/>
      <c r="AX680"/>
      <c r="AY680"/>
      <c r="AZ680"/>
      <c r="BA680"/>
      <c r="BB680"/>
      <c r="BC680"/>
      <c r="BD680"/>
      <c r="BE680"/>
      <c r="BF680"/>
      <c r="BG680"/>
      <c r="BH680"/>
      <c r="BI680"/>
      <c r="BJ680"/>
      <c r="BK680"/>
      <c r="BL680"/>
      <c r="BM680"/>
      <c r="BN680"/>
      <c r="BO680"/>
      <c r="BP680"/>
      <c r="BQ680"/>
      <c r="BR680"/>
      <c r="BS680"/>
      <c r="BT680"/>
      <c r="BU680"/>
      <c r="BV680"/>
      <c r="BW680"/>
      <c r="BX680"/>
      <c r="BY680"/>
      <c r="BZ680"/>
      <c r="CA680"/>
      <c r="CB680"/>
      <c r="CC680"/>
      <c r="CD680"/>
      <c r="CE680"/>
      <c r="CF680"/>
      <c r="CG680"/>
      <c r="CH680"/>
      <c r="CI680"/>
      <c r="CJ680"/>
      <c r="CK680"/>
      <c r="CL680"/>
      <c r="CN680"/>
    </row>
    <row r="681" spans="7:92" x14ac:dyDescent="0.4">
      <c r="G681"/>
      <c r="I681"/>
      <c r="J681"/>
      <c r="R681"/>
      <c r="S681"/>
      <c r="T681"/>
      <c r="U681"/>
      <c r="V681"/>
      <c r="W681"/>
      <c r="X681"/>
      <c r="Y681"/>
      <c r="Z681"/>
      <c r="AA681"/>
      <c r="AB681"/>
      <c r="AC681"/>
      <c r="AD681"/>
      <c r="AE681"/>
      <c r="AF681"/>
      <c r="AG681"/>
      <c r="AH681"/>
      <c r="AI681"/>
      <c r="AJ681"/>
      <c r="AK681"/>
      <c r="AL681"/>
      <c r="AM681"/>
      <c r="AN681"/>
      <c r="AO681"/>
      <c r="AP681"/>
      <c r="AQ681"/>
      <c r="AR681"/>
      <c r="AS681"/>
      <c r="AT681"/>
      <c r="AU681"/>
      <c r="AV681"/>
      <c r="AW681"/>
      <c r="AX681"/>
      <c r="AY681"/>
      <c r="AZ681"/>
      <c r="BA681"/>
      <c r="BB681"/>
      <c r="BC681"/>
      <c r="BD681"/>
      <c r="BE681"/>
      <c r="BF681"/>
      <c r="BG681"/>
      <c r="BH681"/>
      <c r="BI681"/>
      <c r="BJ681"/>
      <c r="BK681"/>
      <c r="BL681"/>
      <c r="BM681"/>
      <c r="BN681"/>
      <c r="BO681"/>
      <c r="BP681"/>
      <c r="BQ681"/>
      <c r="BR681"/>
      <c r="BS681"/>
      <c r="BT681"/>
      <c r="BU681"/>
      <c r="BV681"/>
      <c r="BW681"/>
      <c r="BX681"/>
      <c r="BY681"/>
      <c r="BZ681"/>
      <c r="CA681"/>
      <c r="CB681"/>
      <c r="CC681"/>
      <c r="CD681"/>
      <c r="CE681"/>
      <c r="CF681"/>
      <c r="CG681"/>
      <c r="CH681"/>
      <c r="CI681"/>
      <c r="CJ681"/>
      <c r="CK681"/>
      <c r="CL681"/>
      <c r="CN681"/>
    </row>
    <row r="682" spans="7:92" x14ac:dyDescent="0.4">
      <c r="G682"/>
      <c r="I682"/>
      <c r="J682"/>
      <c r="R682"/>
      <c r="S682"/>
      <c r="T682"/>
      <c r="U682"/>
      <c r="V682"/>
      <c r="W682"/>
      <c r="X682"/>
      <c r="Y682"/>
      <c r="Z682"/>
      <c r="AA682"/>
      <c r="AB682"/>
      <c r="AC682"/>
      <c r="AD682"/>
      <c r="AE682"/>
      <c r="AF682"/>
      <c r="AG682"/>
      <c r="AH682"/>
      <c r="AI682"/>
      <c r="AJ682"/>
      <c r="AK682"/>
      <c r="AL682"/>
      <c r="AM682"/>
      <c r="AN682"/>
      <c r="AO682"/>
      <c r="AP682"/>
      <c r="AQ682"/>
      <c r="AR682"/>
      <c r="AS682"/>
      <c r="AT682"/>
      <c r="AU682"/>
      <c r="AV682"/>
      <c r="AW682"/>
      <c r="AX682"/>
      <c r="AY682"/>
      <c r="AZ682"/>
      <c r="BA682"/>
      <c r="BB682"/>
      <c r="BC682"/>
      <c r="BD682"/>
      <c r="BE682"/>
      <c r="BF682"/>
      <c r="BG682"/>
      <c r="BH682"/>
      <c r="BI682"/>
      <c r="BJ682"/>
      <c r="BK682"/>
      <c r="BL682"/>
      <c r="BM682"/>
      <c r="BN682"/>
      <c r="BO682"/>
      <c r="BP682"/>
      <c r="BQ682"/>
      <c r="BR682"/>
      <c r="BS682"/>
      <c r="BT682"/>
      <c r="BU682"/>
      <c r="BV682"/>
      <c r="BW682"/>
      <c r="BX682"/>
      <c r="BY682"/>
      <c r="BZ682"/>
      <c r="CA682"/>
      <c r="CB682"/>
      <c r="CC682"/>
      <c r="CD682"/>
      <c r="CE682"/>
      <c r="CF682"/>
      <c r="CG682"/>
      <c r="CH682"/>
      <c r="CI682"/>
      <c r="CJ682"/>
      <c r="CK682"/>
      <c r="CL682"/>
      <c r="CN682"/>
    </row>
    <row r="683" spans="7:92" x14ac:dyDescent="0.4">
      <c r="G683"/>
      <c r="I683"/>
      <c r="J683"/>
      <c r="R683"/>
      <c r="S683"/>
      <c r="T683"/>
      <c r="U683"/>
      <c r="V683"/>
      <c r="W683"/>
      <c r="X683"/>
      <c r="Y683"/>
      <c r="Z683"/>
      <c r="AA683"/>
      <c r="AB683"/>
      <c r="AC683"/>
      <c r="AD683"/>
      <c r="AE683"/>
      <c r="AF683"/>
      <c r="AG683"/>
      <c r="AH683"/>
      <c r="AI683"/>
      <c r="AJ683"/>
      <c r="AK683"/>
      <c r="AL683"/>
      <c r="AM683"/>
      <c r="AN683"/>
      <c r="AO683"/>
      <c r="AP683"/>
      <c r="AQ683"/>
      <c r="AR683"/>
      <c r="AS683"/>
      <c r="AT683"/>
      <c r="AU683"/>
      <c r="AV683"/>
      <c r="AW683"/>
      <c r="AX683"/>
      <c r="AY683"/>
      <c r="AZ683"/>
      <c r="BA683"/>
      <c r="BB683"/>
      <c r="BC683"/>
      <c r="BD683"/>
      <c r="BE683"/>
      <c r="BF683"/>
      <c r="BG683"/>
      <c r="BH683"/>
      <c r="BI683"/>
      <c r="BJ683"/>
      <c r="BK683"/>
      <c r="BL683"/>
      <c r="BM683"/>
      <c r="BN683"/>
      <c r="BO683"/>
      <c r="BP683"/>
      <c r="BQ683"/>
      <c r="BR683"/>
      <c r="BS683"/>
      <c r="BT683"/>
      <c r="BU683"/>
      <c r="BV683"/>
      <c r="BW683"/>
      <c r="BX683"/>
      <c r="BY683"/>
      <c r="BZ683"/>
      <c r="CA683"/>
      <c r="CB683"/>
      <c r="CC683"/>
      <c r="CD683"/>
      <c r="CE683"/>
      <c r="CF683"/>
      <c r="CG683"/>
      <c r="CH683"/>
      <c r="CI683"/>
      <c r="CJ683"/>
      <c r="CK683"/>
      <c r="CL683"/>
      <c r="CN683"/>
    </row>
    <row r="684" spans="7:92" x14ac:dyDescent="0.4">
      <c r="G684"/>
      <c r="I684"/>
      <c r="J684"/>
      <c r="R684"/>
      <c r="S684"/>
      <c r="T684"/>
      <c r="U684"/>
      <c r="V684"/>
      <c r="W684"/>
      <c r="X684"/>
      <c r="Y684"/>
      <c r="Z684"/>
      <c r="AA684"/>
      <c r="AB684"/>
      <c r="AC684"/>
      <c r="AD684"/>
      <c r="AE684"/>
      <c r="AF684"/>
      <c r="AG684"/>
      <c r="AH684"/>
      <c r="AI684"/>
      <c r="AJ684"/>
      <c r="AK684"/>
      <c r="AL684"/>
      <c r="AM684"/>
      <c r="AN684"/>
      <c r="AO684"/>
      <c r="AP684"/>
      <c r="AQ684"/>
      <c r="AR684"/>
      <c r="AS684"/>
      <c r="AT684"/>
      <c r="AU684"/>
      <c r="AV684"/>
      <c r="AW684"/>
      <c r="AX684"/>
      <c r="AY684"/>
      <c r="AZ684"/>
      <c r="BA684"/>
      <c r="BB684"/>
      <c r="BC684"/>
      <c r="BD684"/>
      <c r="BE684"/>
      <c r="BF684"/>
      <c r="BG684"/>
      <c r="BH684"/>
      <c r="BI684"/>
      <c r="BJ684"/>
      <c r="BK684"/>
      <c r="BL684"/>
      <c r="BM684"/>
      <c r="BN684"/>
      <c r="BO684"/>
      <c r="BP684"/>
      <c r="BQ684"/>
      <c r="BR684"/>
      <c r="BS684"/>
      <c r="BT684"/>
      <c r="BU684"/>
      <c r="BV684"/>
      <c r="BW684"/>
      <c r="BX684"/>
      <c r="BY684"/>
      <c r="BZ684"/>
      <c r="CA684"/>
      <c r="CB684"/>
      <c r="CC684"/>
      <c r="CD684"/>
      <c r="CE684"/>
      <c r="CF684"/>
      <c r="CG684"/>
      <c r="CH684"/>
      <c r="CI684"/>
      <c r="CJ684"/>
      <c r="CK684"/>
      <c r="CL684"/>
      <c r="CN684"/>
    </row>
    <row r="685" spans="7:92" x14ac:dyDescent="0.4">
      <c r="G685"/>
      <c r="I685"/>
      <c r="J685"/>
      <c r="R685"/>
      <c r="S685"/>
      <c r="T685"/>
      <c r="U685"/>
      <c r="V685"/>
      <c r="W685"/>
      <c r="X685"/>
      <c r="Y685"/>
      <c r="Z685"/>
      <c r="AA685"/>
      <c r="AB685"/>
      <c r="AC685"/>
      <c r="AD685"/>
      <c r="AE685"/>
      <c r="AF685"/>
      <c r="AG685"/>
      <c r="AH685"/>
      <c r="AI685"/>
      <c r="AJ685"/>
      <c r="AK685"/>
      <c r="AL685"/>
      <c r="AM685"/>
      <c r="AN685"/>
      <c r="AO685"/>
      <c r="AP685"/>
      <c r="AQ685"/>
      <c r="AR685"/>
      <c r="AS685"/>
      <c r="AT685"/>
      <c r="AU685"/>
      <c r="AV685"/>
      <c r="AW685"/>
      <c r="AX685"/>
      <c r="AY685"/>
      <c r="AZ685"/>
      <c r="BA685"/>
      <c r="BB685"/>
      <c r="BC685"/>
      <c r="BD685"/>
      <c r="BE685"/>
      <c r="BF685"/>
      <c r="BG685"/>
      <c r="BH685"/>
      <c r="BI685"/>
      <c r="BJ685"/>
      <c r="BK685"/>
      <c r="BL685"/>
      <c r="BM685"/>
      <c r="BN685"/>
      <c r="BO685"/>
      <c r="BP685"/>
      <c r="BQ685"/>
      <c r="BR685"/>
      <c r="BS685"/>
      <c r="BT685"/>
      <c r="BU685"/>
      <c r="BV685"/>
      <c r="BW685"/>
      <c r="BX685"/>
      <c r="BY685"/>
      <c r="BZ685"/>
      <c r="CA685"/>
      <c r="CB685"/>
      <c r="CC685"/>
      <c r="CD685"/>
      <c r="CE685"/>
      <c r="CF685"/>
      <c r="CG685"/>
      <c r="CH685"/>
      <c r="CI685"/>
      <c r="CJ685"/>
      <c r="CK685"/>
      <c r="CL685"/>
      <c r="CN685"/>
    </row>
    <row r="686" spans="7:92" x14ac:dyDescent="0.4">
      <c r="G686"/>
      <c r="I686"/>
      <c r="J686"/>
      <c r="R686"/>
      <c r="S686"/>
      <c r="T686"/>
      <c r="U686"/>
      <c r="V686"/>
      <c r="W686"/>
      <c r="X686"/>
      <c r="Y686"/>
      <c r="Z686"/>
      <c r="AA686"/>
      <c r="AB686"/>
      <c r="AC686"/>
      <c r="AD686"/>
      <c r="AE686"/>
      <c r="AF686"/>
      <c r="AG686"/>
      <c r="AH686"/>
      <c r="AI686"/>
      <c r="AJ686"/>
      <c r="AK686"/>
      <c r="AL686"/>
      <c r="AM686"/>
      <c r="AN686"/>
      <c r="AO686"/>
      <c r="AP686"/>
      <c r="AQ686"/>
      <c r="AR686"/>
      <c r="AS686"/>
      <c r="AT686"/>
      <c r="AU686"/>
      <c r="AV686"/>
      <c r="AW686"/>
      <c r="AX686"/>
      <c r="AY686"/>
      <c r="AZ686"/>
      <c r="BA686"/>
      <c r="BB686"/>
      <c r="BC686"/>
      <c r="BD686"/>
      <c r="BE686"/>
      <c r="BF686"/>
      <c r="BG686"/>
      <c r="BH686"/>
      <c r="BI686"/>
      <c r="BJ686"/>
      <c r="BK686"/>
      <c r="BL686"/>
      <c r="BM686"/>
      <c r="BN686"/>
      <c r="BO686"/>
      <c r="BP686"/>
      <c r="BQ686"/>
      <c r="BR686"/>
      <c r="BS686"/>
      <c r="BT686"/>
      <c r="BU686"/>
      <c r="BV686"/>
      <c r="BW686"/>
      <c r="BX686"/>
      <c r="BY686"/>
      <c r="BZ686"/>
      <c r="CA686"/>
      <c r="CB686"/>
      <c r="CC686"/>
      <c r="CD686"/>
      <c r="CE686"/>
      <c r="CF686"/>
      <c r="CG686"/>
      <c r="CH686"/>
      <c r="CI686"/>
      <c r="CJ686"/>
      <c r="CK686"/>
      <c r="CL686"/>
      <c r="CN686"/>
    </row>
    <row r="687" spans="7:92" x14ac:dyDescent="0.4">
      <c r="G687"/>
      <c r="I687"/>
      <c r="J687"/>
      <c r="R687"/>
      <c r="S687"/>
      <c r="T687"/>
      <c r="U687"/>
      <c r="V687"/>
      <c r="W687"/>
      <c r="X687"/>
      <c r="Y687"/>
      <c r="Z687"/>
      <c r="AA687"/>
      <c r="AB687"/>
      <c r="AC687"/>
      <c r="AD687"/>
      <c r="AE687"/>
      <c r="AF687"/>
      <c r="AG687"/>
      <c r="AH687"/>
      <c r="AI687"/>
      <c r="AJ687"/>
      <c r="AK687"/>
      <c r="AL687"/>
      <c r="AM687"/>
      <c r="AN687"/>
      <c r="AO687"/>
      <c r="AP687"/>
      <c r="AQ687"/>
      <c r="AR687"/>
      <c r="AS687"/>
      <c r="AT687"/>
      <c r="AU687"/>
      <c r="AV687"/>
      <c r="AW687"/>
      <c r="AX687"/>
      <c r="AY687"/>
      <c r="AZ687"/>
      <c r="BA687"/>
      <c r="BB687"/>
      <c r="BC687"/>
      <c r="BD687"/>
      <c r="BE687"/>
      <c r="BF687"/>
      <c r="BG687"/>
      <c r="BH687"/>
      <c r="BI687"/>
      <c r="BJ687"/>
      <c r="BK687"/>
      <c r="BL687"/>
      <c r="BM687"/>
      <c r="BN687"/>
      <c r="BO687"/>
      <c r="BP687"/>
      <c r="BQ687"/>
      <c r="BR687"/>
      <c r="BS687"/>
      <c r="BT687"/>
      <c r="BU687"/>
      <c r="BV687"/>
      <c r="BW687"/>
      <c r="BX687"/>
      <c r="BY687"/>
      <c r="BZ687"/>
      <c r="CA687"/>
      <c r="CB687"/>
      <c r="CC687"/>
      <c r="CD687"/>
      <c r="CE687"/>
      <c r="CF687"/>
      <c r="CG687"/>
      <c r="CH687"/>
      <c r="CI687"/>
      <c r="CJ687"/>
      <c r="CK687"/>
      <c r="CL687"/>
      <c r="CN687"/>
    </row>
    <row r="688" spans="7:92" x14ac:dyDescent="0.4">
      <c r="G688"/>
      <c r="I688"/>
      <c r="J688"/>
      <c r="R688"/>
      <c r="S688"/>
      <c r="T688"/>
      <c r="U688"/>
      <c r="V688"/>
      <c r="W688"/>
      <c r="X688"/>
      <c r="Y688"/>
      <c r="Z688"/>
      <c r="AA688"/>
      <c r="AB688"/>
      <c r="AC688"/>
      <c r="AD688"/>
      <c r="AE688"/>
      <c r="AF688"/>
      <c r="AG688"/>
      <c r="AH688"/>
      <c r="AI688"/>
      <c r="AJ688"/>
      <c r="AK688"/>
      <c r="AL688"/>
      <c r="AM688"/>
      <c r="AN688"/>
      <c r="AO688"/>
      <c r="AP688"/>
      <c r="AQ688"/>
      <c r="AR688"/>
      <c r="AS688"/>
      <c r="AT688"/>
      <c r="AU688"/>
      <c r="AV688"/>
      <c r="AW688"/>
      <c r="AX688"/>
      <c r="AY688"/>
      <c r="AZ688"/>
      <c r="BA688"/>
      <c r="BB688"/>
      <c r="BC688"/>
      <c r="BD688"/>
      <c r="BE688"/>
      <c r="BF688"/>
      <c r="BG688"/>
      <c r="BH688"/>
      <c r="BI688"/>
      <c r="BJ688"/>
      <c r="BK688"/>
      <c r="BL688"/>
      <c r="BM688"/>
      <c r="BN688"/>
      <c r="BO688"/>
      <c r="BP688"/>
      <c r="BQ688"/>
      <c r="BR688"/>
      <c r="BS688"/>
      <c r="BT688"/>
      <c r="BU688"/>
      <c r="BV688"/>
      <c r="BW688"/>
      <c r="BX688"/>
      <c r="BY688"/>
      <c r="BZ688"/>
      <c r="CA688"/>
      <c r="CB688"/>
      <c r="CC688"/>
      <c r="CD688"/>
      <c r="CE688"/>
      <c r="CF688"/>
      <c r="CG688"/>
      <c r="CH688"/>
      <c r="CI688"/>
      <c r="CJ688"/>
      <c r="CK688"/>
      <c r="CL688"/>
      <c r="CN688"/>
    </row>
    <row r="689" spans="7:92" x14ac:dyDescent="0.4">
      <c r="G689"/>
      <c r="I689"/>
      <c r="J689"/>
      <c r="R689"/>
      <c r="S689"/>
      <c r="T689"/>
      <c r="U689"/>
      <c r="V689"/>
      <c r="W689"/>
      <c r="X689"/>
      <c r="Y689"/>
      <c r="Z689"/>
      <c r="AA689"/>
      <c r="AB689"/>
      <c r="AC689"/>
      <c r="AD689"/>
      <c r="AE689"/>
      <c r="AF689"/>
      <c r="AG689"/>
      <c r="AH689"/>
      <c r="AI689"/>
      <c r="AJ689"/>
      <c r="AK689"/>
      <c r="AL689"/>
      <c r="AM689"/>
      <c r="AN689"/>
      <c r="AO689"/>
      <c r="AP689"/>
      <c r="AQ689"/>
      <c r="AR689"/>
      <c r="AS689"/>
      <c r="AT689"/>
      <c r="AU689"/>
      <c r="AV689"/>
      <c r="AW689"/>
      <c r="AX689"/>
      <c r="AY689"/>
      <c r="AZ689"/>
      <c r="BA689"/>
      <c r="BB689"/>
      <c r="BC689"/>
      <c r="BD689"/>
      <c r="BE689"/>
      <c r="BF689"/>
      <c r="BG689"/>
      <c r="BH689"/>
      <c r="BI689"/>
      <c r="BJ689"/>
      <c r="BK689"/>
      <c r="BL689"/>
      <c r="BM689"/>
      <c r="BN689"/>
      <c r="BO689"/>
      <c r="BP689"/>
      <c r="BQ689"/>
      <c r="BR689"/>
      <c r="BS689"/>
      <c r="BT689"/>
      <c r="BU689"/>
      <c r="BV689"/>
      <c r="BW689"/>
      <c r="BX689"/>
      <c r="BY689"/>
      <c r="BZ689"/>
      <c r="CA689"/>
      <c r="CB689"/>
      <c r="CC689"/>
      <c r="CD689"/>
      <c r="CE689"/>
      <c r="CF689"/>
      <c r="CG689"/>
      <c r="CH689"/>
      <c r="CI689"/>
      <c r="CJ689"/>
      <c r="CK689"/>
      <c r="CL689"/>
      <c r="CN689"/>
    </row>
    <row r="690" spans="7:92" x14ac:dyDescent="0.4">
      <c r="G690"/>
      <c r="I690"/>
      <c r="J690"/>
      <c r="R690"/>
      <c r="S690"/>
      <c r="T690"/>
      <c r="U690"/>
      <c r="V690"/>
      <c r="W690"/>
      <c r="X690"/>
      <c r="Y690"/>
      <c r="Z690"/>
      <c r="AA690"/>
      <c r="AB690"/>
      <c r="AC690"/>
      <c r="AD690"/>
      <c r="AE690"/>
      <c r="AF690"/>
      <c r="AG690"/>
      <c r="AH690"/>
      <c r="AI690"/>
      <c r="AJ690"/>
      <c r="AK690"/>
      <c r="AL690"/>
      <c r="AM690"/>
      <c r="AN690"/>
      <c r="AO690"/>
      <c r="AP690"/>
      <c r="AQ690"/>
      <c r="AR690"/>
      <c r="AS690"/>
      <c r="AT690"/>
      <c r="AU690"/>
      <c r="AV690"/>
      <c r="AW690"/>
      <c r="AX690"/>
      <c r="AY690"/>
      <c r="AZ690"/>
      <c r="BA690"/>
      <c r="BB690"/>
      <c r="BC690"/>
      <c r="BD690"/>
      <c r="BE690"/>
      <c r="BF690"/>
      <c r="BG690"/>
      <c r="BH690"/>
      <c r="BI690"/>
      <c r="BJ690"/>
      <c r="BK690"/>
      <c r="BL690"/>
      <c r="BM690"/>
      <c r="BN690"/>
      <c r="BO690"/>
      <c r="BP690"/>
      <c r="BQ690"/>
      <c r="BR690"/>
      <c r="BS690"/>
      <c r="BT690"/>
      <c r="BU690"/>
      <c r="BV690"/>
      <c r="BW690"/>
      <c r="BX690"/>
      <c r="BY690"/>
      <c r="BZ690"/>
      <c r="CA690"/>
      <c r="CB690"/>
      <c r="CC690"/>
      <c r="CD690"/>
      <c r="CE690"/>
      <c r="CF690"/>
      <c r="CG690"/>
      <c r="CH690"/>
      <c r="CI690"/>
      <c r="CJ690"/>
      <c r="CK690"/>
      <c r="CL690"/>
      <c r="CN690"/>
    </row>
    <row r="691" spans="7:92" x14ac:dyDescent="0.4">
      <c r="G691"/>
      <c r="I691"/>
      <c r="J691"/>
      <c r="R691"/>
      <c r="S691"/>
      <c r="T691"/>
      <c r="U691"/>
      <c r="V691"/>
      <c r="W691"/>
      <c r="X691"/>
      <c r="Y691"/>
      <c r="Z691"/>
      <c r="AA691"/>
      <c r="AB691"/>
      <c r="AC691"/>
      <c r="AD691"/>
      <c r="AE691"/>
      <c r="AF691"/>
      <c r="AG691"/>
      <c r="AH691"/>
      <c r="AI691"/>
      <c r="AJ691"/>
      <c r="AK691"/>
      <c r="AL691"/>
      <c r="AM691"/>
      <c r="AN691"/>
      <c r="AO691"/>
      <c r="AP691"/>
      <c r="AQ691"/>
      <c r="AR691"/>
      <c r="AS691"/>
      <c r="AT691"/>
      <c r="AU691"/>
      <c r="AV691"/>
      <c r="AW691"/>
      <c r="AX691"/>
      <c r="AY691"/>
      <c r="AZ691"/>
      <c r="BA691"/>
      <c r="BB691"/>
      <c r="BC691"/>
      <c r="BD691"/>
      <c r="BE691"/>
      <c r="BF691"/>
      <c r="BG691"/>
      <c r="BH691"/>
      <c r="BI691"/>
      <c r="BJ691"/>
      <c r="BK691"/>
      <c r="BL691"/>
      <c r="BM691"/>
      <c r="BN691"/>
      <c r="BO691"/>
      <c r="BP691"/>
      <c r="BQ691"/>
      <c r="BR691"/>
      <c r="BS691"/>
      <c r="BT691"/>
      <c r="BU691"/>
      <c r="BV691"/>
      <c r="BW691"/>
      <c r="BX691"/>
      <c r="BY691"/>
      <c r="BZ691"/>
      <c r="CA691"/>
      <c r="CB691"/>
      <c r="CC691"/>
      <c r="CD691"/>
      <c r="CE691"/>
      <c r="CF691"/>
      <c r="CG691"/>
      <c r="CH691"/>
      <c r="CI691"/>
      <c r="CJ691"/>
      <c r="CK691"/>
      <c r="CL691"/>
      <c r="CN691"/>
    </row>
    <row r="692" spans="7:92" x14ac:dyDescent="0.4">
      <c r="G692"/>
      <c r="I692"/>
      <c r="J692"/>
      <c r="R692"/>
      <c r="S692"/>
      <c r="T692"/>
      <c r="U692"/>
      <c r="V692"/>
      <c r="W692"/>
      <c r="X692"/>
      <c r="Y692"/>
      <c r="Z692"/>
      <c r="AA692"/>
      <c r="AB692"/>
      <c r="AC692"/>
      <c r="AD692"/>
      <c r="AE692"/>
      <c r="AF692"/>
      <c r="AG692"/>
      <c r="AH692"/>
      <c r="AI692"/>
      <c r="AJ692"/>
      <c r="AK692"/>
      <c r="AL692"/>
      <c r="AM692"/>
      <c r="AN692"/>
      <c r="AO692"/>
      <c r="AP692"/>
      <c r="AQ692"/>
      <c r="AR692"/>
      <c r="AS692"/>
      <c r="AT692"/>
      <c r="AU692"/>
      <c r="AV692"/>
      <c r="AW692"/>
      <c r="AX692"/>
      <c r="AY692"/>
      <c r="AZ692"/>
      <c r="BA692"/>
      <c r="BB692"/>
      <c r="BC692"/>
      <c r="BD692"/>
      <c r="BE692"/>
      <c r="BF692"/>
      <c r="BG692"/>
      <c r="BH692"/>
      <c r="BI692"/>
      <c r="BJ692"/>
      <c r="BK692"/>
      <c r="BL692"/>
      <c r="BM692"/>
      <c r="BN692"/>
      <c r="BO692"/>
      <c r="BP692"/>
      <c r="BQ692"/>
      <c r="BR692"/>
      <c r="BS692"/>
      <c r="BT692"/>
      <c r="BU692"/>
      <c r="BV692"/>
      <c r="BW692"/>
      <c r="BX692"/>
      <c r="BY692"/>
      <c r="BZ692"/>
      <c r="CA692"/>
      <c r="CB692"/>
      <c r="CC692"/>
      <c r="CD692"/>
      <c r="CE692"/>
      <c r="CF692"/>
      <c r="CG692"/>
      <c r="CH692"/>
      <c r="CI692"/>
      <c r="CJ692"/>
      <c r="CK692"/>
      <c r="CL692"/>
      <c r="CN692"/>
    </row>
    <row r="693" spans="7:92" x14ac:dyDescent="0.4">
      <c r="G693"/>
      <c r="I693"/>
      <c r="J693"/>
      <c r="R693"/>
      <c r="S693"/>
      <c r="T693"/>
      <c r="U693"/>
      <c r="V693"/>
      <c r="W693"/>
      <c r="X693"/>
      <c r="Y693"/>
      <c r="Z693"/>
      <c r="AA693"/>
      <c r="AB693"/>
      <c r="AC693"/>
      <c r="AD693"/>
      <c r="AE693"/>
      <c r="AF693"/>
      <c r="AG693"/>
      <c r="AH693"/>
      <c r="AI693"/>
      <c r="AJ693"/>
      <c r="AK693"/>
      <c r="AL693"/>
      <c r="AM693"/>
      <c r="AN693"/>
      <c r="AO693"/>
      <c r="AP693"/>
      <c r="AQ693"/>
      <c r="AR693"/>
      <c r="AS693"/>
      <c r="AT693"/>
      <c r="AU693"/>
      <c r="AV693"/>
      <c r="AW693"/>
      <c r="AX693"/>
      <c r="AY693"/>
      <c r="AZ693"/>
      <c r="BA693"/>
      <c r="BB693"/>
      <c r="BC693"/>
      <c r="BD693"/>
      <c r="BE693"/>
      <c r="BF693"/>
      <c r="BG693"/>
      <c r="BH693"/>
      <c r="BI693"/>
      <c r="BJ693"/>
      <c r="BK693"/>
      <c r="BL693"/>
      <c r="BM693"/>
      <c r="BN693"/>
      <c r="BO693"/>
      <c r="BP693"/>
      <c r="BQ693"/>
      <c r="BR693"/>
      <c r="BS693"/>
      <c r="BT693"/>
      <c r="BU693"/>
      <c r="BV693"/>
      <c r="BW693"/>
      <c r="BX693"/>
      <c r="BY693"/>
      <c r="BZ693"/>
      <c r="CA693"/>
      <c r="CB693"/>
      <c r="CC693"/>
      <c r="CD693"/>
      <c r="CE693"/>
      <c r="CF693"/>
      <c r="CG693"/>
      <c r="CH693"/>
      <c r="CI693"/>
      <c r="CJ693"/>
      <c r="CK693"/>
      <c r="CL693"/>
      <c r="CN693"/>
    </row>
    <row r="694" spans="7:92" x14ac:dyDescent="0.4">
      <c r="G694"/>
      <c r="I694"/>
      <c r="J694"/>
      <c r="R694"/>
      <c r="S694"/>
      <c r="T694"/>
      <c r="U694"/>
      <c r="V694"/>
      <c r="W694"/>
      <c r="X694"/>
      <c r="Y694"/>
      <c r="Z694"/>
      <c r="AA694"/>
      <c r="AB694"/>
      <c r="AC694"/>
      <c r="AD694"/>
      <c r="AE694"/>
      <c r="AF694"/>
      <c r="AG694"/>
      <c r="AH694"/>
      <c r="AI694"/>
      <c r="AJ694"/>
      <c r="AK694"/>
      <c r="AL694"/>
      <c r="AM694"/>
      <c r="AN694"/>
      <c r="AO694"/>
      <c r="AP694"/>
      <c r="AQ694"/>
      <c r="AR694"/>
      <c r="AS694"/>
      <c r="AT694"/>
      <c r="AU694"/>
      <c r="AV694"/>
      <c r="AW694"/>
      <c r="AX694"/>
      <c r="AY694"/>
      <c r="AZ694"/>
      <c r="BA694"/>
      <c r="BB694"/>
      <c r="BC694"/>
      <c r="BD694"/>
      <c r="BE694"/>
      <c r="BF694"/>
      <c r="BG694"/>
      <c r="BH694"/>
      <c r="BI694"/>
      <c r="BJ694"/>
      <c r="BK694"/>
      <c r="BL694"/>
      <c r="BM694"/>
      <c r="BN694"/>
      <c r="BO694"/>
      <c r="BP694"/>
      <c r="BQ694"/>
      <c r="BR694"/>
      <c r="BS694"/>
      <c r="BT694"/>
      <c r="BU694"/>
      <c r="BV694"/>
      <c r="BW694"/>
      <c r="BX694"/>
      <c r="BY694"/>
      <c r="BZ694"/>
      <c r="CA694"/>
      <c r="CB694"/>
      <c r="CC694"/>
      <c r="CD694"/>
      <c r="CE694"/>
      <c r="CF694"/>
      <c r="CG694"/>
      <c r="CH694"/>
      <c r="CI694"/>
      <c r="CJ694"/>
      <c r="CK694"/>
      <c r="CL694"/>
      <c r="CN694"/>
    </row>
    <row r="695" spans="7:92" x14ac:dyDescent="0.4">
      <c r="G695"/>
      <c r="I695"/>
      <c r="J695"/>
      <c r="R695"/>
      <c r="S695"/>
      <c r="T695"/>
      <c r="U695"/>
      <c r="V695"/>
      <c r="W695"/>
      <c r="X695"/>
      <c r="Y695"/>
      <c r="Z695"/>
      <c r="AA695"/>
      <c r="AB695"/>
      <c r="AC695"/>
      <c r="AD695"/>
      <c r="AE695"/>
      <c r="AF695"/>
      <c r="AG695"/>
      <c r="AH695"/>
      <c r="AI695"/>
      <c r="AJ695"/>
      <c r="AK695"/>
      <c r="AL695"/>
      <c r="AM695"/>
      <c r="AN695"/>
      <c r="AO695"/>
      <c r="AP695"/>
      <c r="AQ695"/>
      <c r="AR695"/>
      <c r="AS695"/>
      <c r="AT695"/>
      <c r="AU695"/>
      <c r="AV695"/>
      <c r="AW695"/>
      <c r="AX695"/>
      <c r="AY695"/>
      <c r="AZ695"/>
      <c r="BA695"/>
      <c r="BB695"/>
      <c r="BC695"/>
      <c r="BD695"/>
      <c r="BE695"/>
      <c r="BF695"/>
      <c r="BG695"/>
      <c r="BH695"/>
      <c r="BI695"/>
      <c r="BJ695"/>
      <c r="BK695"/>
      <c r="BL695"/>
      <c r="BM695"/>
      <c r="BN695"/>
      <c r="BO695"/>
      <c r="BP695"/>
      <c r="BQ695"/>
      <c r="BR695"/>
      <c r="BS695"/>
      <c r="BT695"/>
      <c r="BU695"/>
      <c r="BV695"/>
      <c r="BW695"/>
      <c r="BX695"/>
      <c r="BY695"/>
      <c r="BZ695"/>
      <c r="CA695"/>
      <c r="CB695"/>
      <c r="CC695"/>
      <c r="CD695"/>
      <c r="CE695"/>
      <c r="CF695"/>
      <c r="CG695"/>
      <c r="CH695"/>
      <c r="CI695"/>
      <c r="CJ695"/>
      <c r="CK695"/>
      <c r="CL695"/>
      <c r="CN695"/>
    </row>
    <row r="696" spans="7:92" x14ac:dyDescent="0.4">
      <c r="G696"/>
      <c r="I696"/>
      <c r="J696"/>
      <c r="R696"/>
      <c r="S696"/>
      <c r="T696"/>
      <c r="U696"/>
      <c r="V696"/>
      <c r="W696"/>
      <c r="X696"/>
      <c r="Y696"/>
      <c r="Z696"/>
      <c r="AA696"/>
      <c r="AB696"/>
      <c r="AC696"/>
      <c r="AD696"/>
      <c r="AE696"/>
      <c r="AF696"/>
      <c r="AG696"/>
      <c r="AH696"/>
      <c r="AI696"/>
      <c r="AJ696"/>
      <c r="AK696"/>
      <c r="AL696"/>
      <c r="AM696"/>
      <c r="AN696"/>
      <c r="AO696"/>
      <c r="AP696"/>
      <c r="AQ696"/>
      <c r="AR696"/>
      <c r="AS696"/>
      <c r="AT696"/>
      <c r="AU696"/>
      <c r="AV696"/>
      <c r="AW696"/>
      <c r="AX696"/>
      <c r="AY696"/>
      <c r="AZ696"/>
      <c r="BA696"/>
      <c r="BB696"/>
      <c r="BC696"/>
      <c r="BD696"/>
      <c r="BE696"/>
      <c r="BF696"/>
      <c r="BG696"/>
      <c r="BH696"/>
      <c r="BI696"/>
      <c r="BJ696"/>
      <c r="BK696"/>
      <c r="BL696"/>
      <c r="BM696"/>
      <c r="BN696"/>
      <c r="BO696"/>
      <c r="BP696"/>
      <c r="BQ696"/>
      <c r="BR696"/>
      <c r="BS696"/>
      <c r="BT696"/>
      <c r="BU696"/>
      <c r="BV696"/>
      <c r="BW696"/>
      <c r="BX696"/>
      <c r="BY696"/>
      <c r="BZ696"/>
      <c r="CA696"/>
      <c r="CB696"/>
      <c r="CC696"/>
      <c r="CD696"/>
      <c r="CE696"/>
      <c r="CF696"/>
      <c r="CG696"/>
      <c r="CH696"/>
      <c r="CI696"/>
      <c r="CJ696"/>
      <c r="CK696"/>
      <c r="CL696"/>
      <c r="CN696"/>
    </row>
    <row r="697" spans="7:92" x14ac:dyDescent="0.4">
      <c r="G697"/>
      <c r="I697"/>
      <c r="J697"/>
      <c r="R697"/>
      <c r="S697"/>
      <c r="T697"/>
      <c r="U697"/>
      <c r="V697"/>
      <c r="W697"/>
      <c r="X697"/>
      <c r="Y697"/>
      <c r="Z697"/>
      <c r="AA697"/>
      <c r="AB697"/>
      <c r="AC697"/>
      <c r="AD697"/>
      <c r="AE697"/>
      <c r="AF697"/>
      <c r="AG697"/>
      <c r="AH697"/>
      <c r="AI697"/>
      <c r="AJ697"/>
      <c r="AK697"/>
      <c r="AL697"/>
      <c r="AM697"/>
      <c r="AN697"/>
      <c r="AO697"/>
      <c r="AP697"/>
      <c r="AQ697"/>
      <c r="AR697"/>
      <c r="AS697"/>
      <c r="AT697"/>
      <c r="AU697"/>
      <c r="AV697"/>
      <c r="AW697"/>
      <c r="AX697"/>
      <c r="AY697"/>
      <c r="AZ697"/>
      <c r="BA697"/>
      <c r="BB697"/>
      <c r="BC697"/>
      <c r="BD697"/>
      <c r="BE697"/>
      <c r="BF697"/>
      <c r="BG697"/>
      <c r="BH697"/>
      <c r="BI697"/>
      <c r="BJ697"/>
      <c r="BK697"/>
      <c r="BL697"/>
      <c r="BM697"/>
      <c r="BN697"/>
      <c r="BO697"/>
      <c r="BP697"/>
      <c r="BQ697"/>
      <c r="BR697"/>
      <c r="BS697"/>
      <c r="BT697"/>
      <c r="BU697"/>
      <c r="BV697"/>
      <c r="BW697"/>
      <c r="BX697"/>
      <c r="BY697"/>
      <c r="BZ697"/>
      <c r="CA697"/>
      <c r="CB697"/>
      <c r="CC697"/>
      <c r="CD697"/>
      <c r="CE697"/>
      <c r="CF697"/>
      <c r="CG697"/>
      <c r="CH697"/>
      <c r="CI697"/>
      <c r="CJ697"/>
      <c r="CK697"/>
      <c r="CL697"/>
      <c r="CN697"/>
    </row>
    <row r="698" spans="7:92" x14ac:dyDescent="0.4">
      <c r="G698"/>
      <c r="I698"/>
      <c r="J698"/>
      <c r="R698"/>
      <c r="S698"/>
      <c r="T698"/>
      <c r="U698"/>
      <c r="V698"/>
      <c r="W698"/>
      <c r="X698"/>
      <c r="Y698"/>
      <c r="Z698"/>
      <c r="AA698"/>
      <c r="AB698"/>
      <c r="AC698"/>
      <c r="AD698"/>
      <c r="AE698"/>
      <c r="AF698"/>
      <c r="AG698"/>
      <c r="AH698"/>
      <c r="AI698"/>
      <c r="AJ698"/>
      <c r="AK698"/>
      <c r="AL698"/>
      <c r="AM698"/>
      <c r="AN698"/>
      <c r="AO698"/>
      <c r="AP698"/>
      <c r="AQ698"/>
      <c r="AR698"/>
      <c r="AS698"/>
      <c r="AT698"/>
      <c r="AU698"/>
      <c r="AV698"/>
      <c r="AW698"/>
      <c r="AX698"/>
      <c r="AY698"/>
      <c r="AZ698"/>
      <c r="BA698"/>
      <c r="BB698"/>
      <c r="BC698"/>
      <c r="BD698"/>
      <c r="BE698"/>
      <c r="BF698"/>
      <c r="BG698"/>
      <c r="BH698"/>
      <c r="BI698"/>
      <c r="BJ698"/>
      <c r="BK698"/>
      <c r="BL698"/>
      <c r="BM698"/>
      <c r="BN698"/>
      <c r="BO698"/>
      <c r="BP698"/>
      <c r="BQ698"/>
      <c r="BR698"/>
      <c r="BS698"/>
      <c r="BT698"/>
      <c r="BU698"/>
      <c r="BV698"/>
      <c r="BW698"/>
      <c r="BX698"/>
      <c r="BY698"/>
      <c r="BZ698"/>
      <c r="CA698"/>
      <c r="CB698"/>
      <c r="CC698"/>
      <c r="CD698"/>
      <c r="CE698"/>
      <c r="CF698"/>
      <c r="CG698"/>
      <c r="CH698"/>
      <c r="CI698"/>
      <c r="CJ698"/>
      <c r="CK698"/>
      <c r="CL698"/>
      <c r="CN698"/>
    </row>
    <row r="699" spans="7:92" x14ac:dyDescent="0.4">
      <c r="G699"/>
      <c r="I699"/>
      <c r="J699"/>
      <c r="R699"/>
      <c r="S699"/>
      <c r="T699"/>
      <c r="U699"/>
      <c r="V699"/>
      <c r="W699"/>
      <c r="X699"/>
      <c r="Y699"/>
      <c r="Z699"/>
      <c r="AA699"/>
      <c r="AB699"/>
      <c r="AC699"/>
      <c r="AD699"/>
      <c r="AE699"/>
      <c r="AF699"/>
      <c r="AG699"/>
      <c r="AH699"/>
      <c r="AI699"/>
      <c r="AJ699"/>
      <c r="AK699"/>
      <c r="AL699"/>
      <c r="AM699"/>
      <c r="AN699"/>
      <c r="AO699"/>
      <c r="AP699"/>
      <c r="AQ699"/>
      <c r="AR699"/>
      <c r="AS699"/>
      <c r="AT699"/>
      <c r="AU699"/>
      <c r="AV699"/>
      <c r="AW699"/>
      <c r="AX699"/>
      <c r="AY699"/>
      <c r="AZ699"/>
      <c r="BA699"/>
      <c r="BB699"/>
      <c r="BC699"/>
      <c r="BD699"/>
      <c r="BE699"/>
      <c r="BF699"/>
      <c r="BG699"/>
      <c r="BH699"/>
      <c r="BI699"/>
      <c r="BJ699"/>
      <c r="BK699"/>
      <c r="BL699"/>
      <c r="BM699"/>
      <c r="BN699"/>
      <c r="BO699"/>
      <c r="BP699"/>
      <c r="BQ699"/>
      <c r="BR699"/>
      <c r="BS699"/>
      <c r="BT699"/>
      <c r="BU699"/>
      <c r="BV699"/>
      <c r="BW699"/>
      <c r="BX699"/>
      <c r="BY699"/>
      <c r="BZ699"/>
      <c r="CA699"/>
      <c r="CB699"/>
      <c r="CC699"/>
      <c r="CD699"/>
      <c r="CE699"/>
      <c r="CF699"/>
      <c r="CG699"/>
      <c r="CH699"/>
      <c r="CI699"/>
      <c r="CJ699"/>
      <c r="CK699"/>
      <c r="CL699"/>
      <c r="CN699"/>
    </row>
    <row r="700" spans="7:92" x14ac:dyDescent="0.4">
      <c r="G700"/>
      <c r="I700"/>
      <c r="J700"/>
      <c r="R700"/>
      <c r="S700"/>
      <c r="T700"/>
      <c r="U700"/>
      <c r="V700"/>
      <c r="W700"/>
      <c r="X700"/>
      <c r="Y700"/>
      <c r="Z700"/>
      <c r="AA700"/>
      <c r="AB700"/>
      <c r="AC700"/>
      <c r="AD700"/>
      <c r="AE700"/>
      <c r="AF700"/>
      <c r="AG700"/>
      <c r="AH700"/>
      <c r="AI700"/>
      <c r="AJ700"/>
      <c r="AK700"/>
      <c r="AL700"/>
      <c r="AM700"/>
      <c r="AN700"/>
      <c r="AO700"/>
      <c r="AP700"/>
      <c r="AQ700"/>
      <c r="AR700"/>
      <c r="AS700"/>
      <c r="AT700"/>
      <c r="AU700"/>
      <c r="AV700"/>
      <c r="AW700"/>
      <c r="AX700"/>
      <c r="AY700"/>
      <c r="AZ700"/>
      <c r="BA700"/>
      <c r="BB700"/>
      <c r="BC700"/>
      <c r="BD700"/>
      <c r="BE700"/>
      <c r="BF700"/>
      <c r="BG700"/>
      <c r="BH700"/>
      <c r="BI700"/>
      <c r="BJ700"/>
      <c r="BK700"/>
      <c r="BL700"/>
      <c r="BM700"/>
      <c r="BN700"/>
      <c r="BO700"/>
      <c r="BP700"/>
      <c r="BQ700"/>
      <c r="BR700"/>
      <c r="BS700"/>
      <c r="BT700"/>
      <c r="BU700"/>
      <c r="BV700"/>
      <c r="BW700"/>
      <c r="BX700"/>
      <c r="BY700"/>
      <c r="BZ700"/>
      <c r="CA700"/>
      <c r="CB700"/>
      <c r="CC700"/>
      <c r="CD700"/>
      <c r="CE700"/>
      <c r="CF700"/>
      <c r="CG700"/>
      <c r="CH700"/>
      <c r="CI700"/>
      <c r="CJ700"/>
      <c r="CK700"/>
      <c r="CL700"/>
      <c r="CN700"/>
    </row>
    <row r="701" spans="7:92" x14ac:dyDescent="0.4">
      <c r="G701"/>
      <c r="I701"/>
      <c r="J701"/>
      <c r="R701"/>
      <c r="S701"/>
      <c r="T701"/>
      <c r="U701"/>
      <c r="V701"/>
      <c r="W701"/>
      <c r="X701"/>
      <c r="Y701"/>
      <c r="Z701"/>
      <c r="AA701"/>
      <c r="AB701"/>
      <c r="AC701"/>
      <c r="AD701"/>
      <c r="AE701"/>
      <c r="AF701"/>
      <c r="AG701"/>
      <c r="AH701"/>
      <c r="AI701"/>
      <c r="AJ701"/>
      <c r="AK701"/>
      <c r="AL701"/>
      <c r="AM701"/>
      <c r="AN701"/>
      <c r="AO701"/>
      <c r="AP701"/>
      <c r="AQ701"/>
      <c r="AR701"/>
      <c r="AS701"/>
      <c r="AT701"/>
      <c r="AU701"/>
      <c r="AV701"/>
      <c r="AW701"/>
      <c r="AX701"/>
      <c r="AY701"/>
      <c r="AZ701"/>
      <c r="BA701"/>
      <c r="BB701"/>
      <c r="BC701"/>
      <c r="BD701"/>
      <c r="BE701"/>
      <c r="BF701"/>
      <c r="BG701"/>
      <c r="BH701"/>
      <c r="BI701"/>
      <c r="BJ701"/>
      <c r="BK701"/>
      <c r="BL701"/>
      <c r="BM701"/>
      <c r="BN701"/>
      <c r="BO701"/>
      <c r="BP701"/>
      <c r="BQ701"/>
      <c r="BR701"/>
      <c r="BS701"/>
      <c r="BT701"/>
      <c r="BU701"/>
      <c r="BV701"/>
      <c r="BW701"/>
      <c r="BX701"/>
      <c r="BY701"/>
      <c r="BZ701"/>
      <c r="CA701"/>
      <c r="CB701"/>
      <c r="CC701"/>
      <c r="CD701"/>
      <c r="CE701"/>
      <c r="CF701"/>
      <c r="CG701"/>
      <c r="CH701"/>
      <c r="CI701"/>
      <c r="CJ701"/>
      <c r="CK701"/>
      <c r="CL701"/>
      <c r="CN701"/>
    </row>
    <row r="702" spans="7:92" x14ac:dyDescent="0.4">
      <c r="G702"/>
      <c r="I702"/>
      <c r="J702"/>
      <c r="R702"/>
      <c r="S702"/>
      <c r="T702"/>
      <c r="U702"/>
      <c r="V702"/>
      <c r="W702"/>
      <c r="X702"/>
      <c r="Y702"/>
      <c r="Z702"/>
      <c r="AA702"/>
      <c r="AB702"/>
      <c r="AC702"/>
      <c r="AD702"/>
      <c r="AE702"/>
      <c r="AF702"/>
      <c r="AG702"/>
      <c r="AH702"/>
      <c r="AI702"/>
      <c r="AJ702"/>
      <c r="AK702"/>
      <c r="AL702"/>
      <c r="AM702"/>
      <c r="AN702"/>
      <c r="AO702"/>
      <c r="AP702"/>
      <c r="AQ702"/>
      <c r="AR702"/>
      <c r="AS702"/>
      <c r="AT702"/>
      <c r="AU702"/>
      <c r="AV702"/>
      <c r="AW702"/>
      <c r="AX702"/>
      <c r="AY702"/>
      <c r="AZ702"/>
      <c r="BA702"/>
      <c r="BB702"/>
      <c r="BC702"/>
      <c r="BD702"/>
      <c r="BE702"/>
      <c r="BF702"/>
      <c r="BG702"/>
      <c r="BH702"/>
      <c r="BI702"/>
      <c r="BJ702"/>
      <c r="BK702"/>
      <c r="BL702"/>
      <c r="BM702"/>
      <c r="BN702"/>
      <c r="BO702"/>
      <c r="BP702"/>
      <c r="BQ702"/>
      <c r="BR702"/>
      <c r="BS702"/>
      <c r="BT702"/>
      <c r="BU702"/>
      <c r="BV702"/>
      <c r="BW702"/>
      <c r="BX702"/>
      <c r="BY702"/>
      <c r="BZ702"/>
      <c r="CA702"/>
      <c r="CB702"/>
      <c r="CC702"/>
      <c r="CD702"/>
      <c r="CE702"/>
      <c r="CF702"/>
      <c r="CG702"/>
      <c r="CH702"/>
      <c r="CI702"/>
      <c r="CJ702"/>
      <c r="CK702"/>
      <c r="CL702"/>
      <c r="CN702"/>
    </row>
    <row r="703" spans="7:92" x14ac:dyDescent="0.4">
      <c r="G703"/>
      <c r="I703"/>
      <c r="J703"/>
      <c r="R703"/>
      <c r="S703"/>
      <c r="T703"/>
      <c r="U703"/>
      <c r="V703"/>
      <c r="W703"/>
      <c r="X703"/>
      <c r="Y703"/>
      <c r="Z703"/>
      <c r="AA703"/>
      <c r="AB703"/>
      <c r="AC703"/>
      <c r="AD703"/>
      <c r="AE703"/>
      <c r="AF703"/>
      <c r="AG703"/>
      <c r="AH703"/>
      <c r="AI703"/>
      <c r="AJ703"/>
      <c r="AK703"/>
      <c r="AL703"/>
      <c r="AM703"/>
      <c r="AN703"/>
      <c r="AO703"/>
      <c r="AP703"/>
      <c r="AQ703"/>
      <c r="AR703"/>
      <c r="AS703"/>
      <c r="AT703"/>
      <c r="AU703"/>
      <c r="AV703"/>
      <c r="AW703"/>
      <c r="AX703"/>
      <c r="AY703"/>
      <c r="AZ703"/>
      <c r="BA703"/>
      <c r="BB703"/>
      <c r="BC703"/>
      <c r="BD703"/>
      <c r="BE703"/>
      <c r="BF703"/>
      <c r="BG703"/>
      <c r="BH703"/>
      <c r="BI703"/>
      <c r="BJ703"/>
      <c r="BK703"/>
      <c r="BL703"/>
      <c r="BM703"/>
      <c r="BN703"/>
      <c r="BO703"/>
      <c r="BP703"/>
      <c r="BQ703"/>
      <c r="BR703"/>
      <c r="BS703"/>
      <c r="BT703"/>
      <c r="BU703"/>
      <c r="BV703"/>
      <c r="BW703"/>
      <c r="BX703"/>
      <c r="BY703"/>
      <c r="BZ703"/>
      <c r="CA703"/>
      <c r="CB703"/>
      <c r="CC703"/>
      <c r="CD703"/>
      <c r="CE703"/>
      <c r="CF703"/>
      <c r="CG703"/>
      <c r="CH703"/>
      <c r="CI703"/>
      <c r="CJ703"/>
      <c r="CK703"/>
      <c r="CL703"/>
      <c r="CN703"/>
    </row>
    <row r="704" spans="7:92" x14ac:dyDescent="0.4">
      <c r="G704"/>
      <c r="I704"/>
      <c r="J704"/>
      <c r="R704"/>
      <c r="S704"/>
      <c r="T704"/>
      <c r="U704"/>
      <c r="V704"/>
      <c r="W704"/>
      <c r="X704"/>
      <c r="Y704"/>
      <c r="Z704"/>
      <c r="AA704"/>
      <c r="AB704"/>
      <c r="AC704"/>
      <c r="AD704"/>
      <c r="AE704"/>
      <c r="AF704"/>
      <c r="AG704"/>
      <c r="AH704"/>
      <c r="AI704"/>
      <c r="AJ704"/>
      <c r="AK704"/>
      <c r="AL704"/>
      <c r="AM704"/>
      <c r="AN704"/>
      <c r="AO704"/>
      <c r="AP704"/>
      <c r="AQ704"/>
      <c r="AR704"/>
      <c r="AS704"/>
      <c r="AT704"/>
      <c r="AU704"/>
      <c r="AV704"/>
      <c r="AW704"/>
      <c r="AX704"/>
      <c r="AY704"/>
      <c r="AZ704"/>
      <c r="BA704"/>
      <c r="BB704"/>
      <c r="BC704"/>
      <c r="BD704"/>
      <c r="BE704"/>
      <c r="BF704"/>
      <c r="BG704"/>
      <c r="BH704"/>
      <c r="BI704"/>
      <c r="BJ704"/>
      <c r="BK704"/>
      <c r="BL704"/>
      <c r="BM704"/>
      <c r="BN704"/>
      <c r="BO704"/>
      <c r="BP704"/>
      <c r="BQ704"/>
      <c r="BR704"/>
      <c r="BS704"/>
      <c r="BT704"/>
      <c r="BU704"/>
      <c r="BV704"/>
      <c r="BW704"/>
      <c r="BX704"/>
      <c r="BY704"/>
      <c r="BZ704"/>
      <c r="CA704"/>
      <c r="CB704"/>
      <c r="CC704"/>
      <c r="CD704"/>
      <c r="CE704"/>
      <c r="CF704"/>
      <c r="CG704"/>
      <c r="CH704"/>
      <c r="CI704"/>
      <c r="CJ704"/>
      <c r="CK704"/>
      <c r="CL704"/>
      <c r="CN704"/>
    </row>
    <row r="705" spans="7:92" x14ac:dyDescent="0.4">
      <c r="G705"/>
      <c r="I705"/>
      <c r="J705"/>
      <c r="R705"/>
      <c r="S705"/>
      <c r="T705"/>
      <c r="U705"/>
      <c r="V705"/>
      <c r="W705"/>
      <c r="X705"/>
      <c r="Y705"/>
      <c r="Z705"/>
      <c r="AA705"/>
      <c r="AB705"/>
      <c r="AC705"/>
      <c r="AD705"/>
      <c r="AE705"/>
      <c r="AF705"/>
      <c r="AG705"/>
      <c r="AH705"/>
      <c r="AI705"/>
      <c r="AJ705"/>
      <c r="AK705"/>
      <c r="AL705"/>
      <c r="AM705"/>
      <c r="AN705"/>
      <c r="AO705"/>
      <c r="AP705"/>
      <c r="AQ705"/>
      <c r="AR705"/>
      <c r="AS705"/>
      <c r="AT705"/>
      <c r="AU705"/>
      <c r="AV705"/>
      <c r="AW705"/>
      <c r="AX705"/>
      <c r="AY705"/>
      <c r="AZ705"/>
      <c r="BA705"/>
      <c r="BB705"/>
      <c r="BC705"/>
      <c r="BD705"/>
      <c r="BE705"/>
      <c r="BF705"/>
      <c r="BG705"/>
      <c r="BH705"/>
      <c r="BI705"/>
      <c r="BJ705"/>
      <c r="BK705"/>
      <c r="BL705"/>
      <c r="BM705"/>
      <c r="BN705"/>
      <c r="BO705"/>
      <c r="BP705"/>
      <c r="BQ705"/>
      <c r="BR705"/>
      <c r="BS705"/>
      <c r="BT705"/>
      <c r="BU705"/>
      <c r="BV705"/>
      <c r="BW705"/>
      <c r="BX705"/>
      <c r="BY705"/>
      <c r="BZ705"/>
      <c r="CA705"/>
      <c r="CB705"/>
      <c r="CC705"/>
      <c r="CD705"/>
      <c r="CE705"/>
      <c r="CF705"/>
      <c r="CG705"/>
      <c r="CH705"/>
      <c r="CI705"/>
      <c r="CJ705"/>
      <c r="CK705"/>
      <c r="CL705"/>
      <c r="CN705"/>
    </row>
    <row r="706" spans="7:92" x14ac:dyDescent="0.4">
      <c r="G706"/>
      <c r="I706"/>
      <c r="J706"/>
      <c r="R706"/>
      <c r="S706"/>
      <c r="T706"/>
      <c r="U706"/>
      <c r="V706"/>
      <c r="W706"/>
      <c r="X706"/>
      <c r="Y706"/>
      <c r="Z706"/>
      <c r="AA706"/>
      <c r="AB706"/>
      <c r="AC706"/>
      <c r="AD706"/>
      <c r="AE706"/>
      <c r="AF706"/>
      <c r="AG706"/>
      <c r="AH706"/>
      <c r="AI706"/>
      <c r="AJ706"/>
      <c r="AK706"/>
      <c r="AL706"/>
      <c r="AM706"/>
      <c r="AN706"/>
      <c r="AO706"/>
      <c r="AP706"/>
      <c r="AQ706"/>
      <c r="AR706"/>
      <c r="AS706"/>
      <c r="AT706"/>
      <c r="AU706"/>
      <c r="AV706"/>
      <c r="AW706"/>
      <c r="AX706"/>
      <c r="AY706"/>
      <c r="AZ706"/>
      <c r="BA706"/>
      <c r="BB706"/>
      <c r="BC706"/>
      <c r="BD706"/>
      <c r="BE706"/>
      <c r="BF706"/>
      <c r="BG706"/>
      <c r="BH706"/>
      <c r="BI706"/>
      <c r="BJ706"/>
      <c r="BK706"/>
      <c r="BL706"/>
      <c r="BM706"/>
      <c r="BN706"/>
      <c r="BO706"/>
      <c r="BP706"/>
      <c r="BQ706"/>
      <c r="BR706"/>
      <c r="BS706"/>
      <c r="BT706"/>
      <c r="BU706"/>
      <c r="BV706"/>
      <c r="BW706"/>
      <c r="BX706"/>
      <c r="BY706"/>
      <c r="BZ706"/>
      <c r="CA706"/>
      <c r="CB706"/>
      <c r="CC706"/>
      <c r="CD706"/>
      <c r="CE706"/>
      <c r="CF706"/>
      <c r="CG706"/>
      <c r="CH706"/>
      <c r="CI706"/>
      <c r="CJ706"/>
      <c r="CK706"/>
      <c r="CL706"/>
      <c r="CN706"/>
    </row>
    <row r="707" spans="7:92" x14ac:dyDescent="0.4">
      <c r="G707"/>
      <c r="I707"/>
      <c r="J707"/>
      <c r="R707"/>
      <c r="S707"/>
      <c r="T707"/>
      <c r="U707"/>
      <c r="V707"/>
      <c r="W707"/>
      <c r="X707"/>
      <c r="Y707"/>
      <c r="Z707"/>
      <c r="AA707"/>
      <c r="AB707"/>
      <c r="AC707"/>
      <c r="AD707"/>
      <c r="AE707"/>
      <c r="AF707"/>
      <c r="AG707"/>
      <c r="AH707"/>
      <c r="AI707"/>
      <c r="AJ707"/>
      <c r="AK707"/>
      <c r="AL707"/>
      <c r="AM707"/>
      <c r="AN707"/>
      <c r="AO707"/>
      <c r="AP707"/>
      <c r="AQ707"/>
      <c r="AR707"/>
      <c r="AS707"/>
      <c r="AT707"/>
      <c r="AU707"/>
      <c r="AV707"/>
      <c r="AW707"/>
      <c r="AX707"/>
      <c r="AY707"/>
      <c r="AZ707"/>
      <c r="BA707"/>
      <c r="BB707"/>
      <c r="BC707"/>
      <c r="BD707"/>
      <c r="BE707"/>
      <c r="BF707"/>
      <c r="BG707"/>
      <c r="BH707"/>
      <c r="BI707"/>
      <c r="BJ707"/>
      <c r="BK707"/>
      <c r="BL707"/>
      <c r="BM707"/>
      <c r="BN707"/>
      <c r="BO707"/>
      <c r="BP707"/>
      <c r="BQ707"/>
      <c r="BR707"/>
      <c r="BS707"/>
      <c r="BT707"/>
      <c r="BU707"/>
      <c r="BV707"/>
      <c r="BW707"/>
      <c r="BX707"/>
      <c r="BY707"/>
      <c r="BZ707"/>
      <c r="CA707"/>
      <c r="CB707"/>
      <c r="CC707"/>
      <c r="CD707"/>
      <c r="CE707"/>
      <c r="CF707"/>
      <c r="CG707"/>
      <c r="CH707"/>
      <c r="CI707"/>
      <c r="CJ707"/>
      <c r="CK707"/>
      <c r="CL707"/>
      <c r="CN707"/>
    </row>
    <row r="708" spans="7:92" x14ac:dyDescent="0.4">
      <c r="G708"/>
      <c r="I708"/>
      <c r="J708"/>
      <c r="R708"/>
      <c r="S708"/>
      <c r="T708"/>
      <c r="U708"/>
      <c r="V708"/>
      <c r="W708"/>
      <c r="X708"/>
      <c r="Y708"/>
      <c r="Z708"/>
      <c r="AA708"/>
      <c r="AB708"/>
      <c r="AC708"/>
      <c r="AD708"/>
      <c r="AE708"/>
      <c r="AF708"/>
      <c r="AG708"/>
      <c r="AH708"/>
      <c r="AI708"/>
      <c r="AJ708"/>
      <c r="AK708"/>
      <c r="AL708"/>
      <c r="AM708"/>
      <c r="AN708"/>
      <c r="AO708"/>
      <c r="AP708"/>
      <c r="AQ708"/>
      <c r="AR708"/>
      <c r="AS708"/>
      <c r="AT708"/>
      <c r="AU708"/>
      <c r="AV708"/>
      <c r="AW708"/>
      <c r="AX708"/>
      <c r="AY708"/>
      <c r="AZ708"/>
      <c r="BA708"/>
      <c r="BB708"/>
      <c r="BC708"/>
      <c r="BD708"/>
      <c r="BE708"/>
      <c r="BF708"/>
      <c r="BG708"/>
      <c r="BH708"/>
      <c r="BI708"/>
      <c r="BJ708"/>
      <c r="BK708"/>
      <c r="BL708"/>
      <c r="BM708"/>
      <c r="BN708"/>
      <c r="BO708"/>
      <c r="BP708"/>
      <c r="BQ708"/>
      <c r="BR708"/>
      <c r="BS708"/>
      <c r="BT708"/>
      <c r="BU708"/>
      <c r="BV708"/>
      <c r="BW708"/>
      <c r="BX708"/>
      <c r="BY708"/>
      <c r="BZ708"/>
      <c r="CA708"/>
      <c r="CB708"/>
      <c r="CC708"/>
      <c r="CD708"/>
      <c r="CE708"/>
      <c r="CF708"/>
      <c r="CG708"/>
      <c r="CH708"/>
      <c r="CI708"/>
      <c r="CJ708"/>
      <c r="CK708"/>
      <c r="CL708"/>
      <c r="CN708"/>
    </row>
    <row r="709" spans="7:92" x14ac:dyDescent="0.4">
      <c r="G709"/>
      <c r="I709"/>
      <c r="J709"/>
      <c r="R709"/>
      <c r="S709"/>
      <c r="T709"/>
      <c r="U709"/>
      <c r="V709"/>
      <c r="W709"/>
      <c r="X709"/>
      <c r="Y709"/>
      <c r="Z709"/>
      <c r="AA709"/>
      <c r="AB709"/>
      <c r="AC709"/>
      <c r="AD709"/>
      <c r="AE709"/>
      <c r="AF709"/>
      <c r="AG709"/>
      <c r="AH709"/>
      <c r="AI709"/>
      <c r="AJ709"/>
      <c r="AK709"/>
      <c r="AL709"/>
      <c r="AM709"/>
      <c r="AN709"/>
      <c r="AO709"/>
      <c r="AP709"/>
      <c r="AQ709"/>
      <c r="AR709"/>
      <c r="AS709"/>
      <c r="AT709"/>
      <c r="AU709"/>
      <c r="AV709"/>
      <c r="AW709"/>
      <c r="AX709"/>
      <c r="AY709"/>
      <c r="AZ709"/>
      <c r="BA709"/>
      <c r="BB709"/>
      <c r="BC709"/>
      <c r="BD709"/>
      <c r="BE709"/>
      <c r="BF709"/>
      <c r="BG709"/>
      <c r="BH709"/>
      <c r="BI709"/>
      <c r="BJ709"/>
      <c r="BK709"/>
      <c r="BL709"/>
      <c r="BM709"/>
      <c r="BN709"/>
      <c r="BO709"/>
      <c r="BP709"/>
      <c r="BQ709"/>
      <c r="BR709"/>
      <c r="BS709"/>
      <c r="BT709"/>
      <c r="BU709"/>
      <c r="BV709"/>
      <c r="BW709"/>
      <c r="BX709"/>
      <c r="BY709"/>
      <c r="BZ709"/>
      <c r="CA709"/>
      <c r="CB709"/>
      <c r="CC709"/>
      <c r="CD709"/>
      <c r="CE709"/>
      <c r="CF709"/>
      <c r="CG709"/>
      <c r="CH709"/>
      <c r="CI709"/>
      <c r="CJ709"/>
      <c r="CK709"/>
      <c r="CL709"/>
      <c r="CN709"/>
    </row>
    <row r="710" spans="7:92" x14ac:dyDescent="0.4">
      <c r="G710"/>
      <c r="I710"/>
      <c r="J710"/>
      <c r="R710"/>
      <c r="S710"/>
      <c r="T710"/>
      <c r="U710"/>
      <c r="V710"/>
      <c r="W710"/>
      <c r="X710"/>
      <c r="Y710"/>
      <c r="Z710"/>
      <c r="AA710"/>
      <c r="AB710"/>
      <c r="AC710"/>
      <c r="AD710"/>
      <c r="AE710"/>
      <c r="AF710"/>
      <c r="AG710"/>
      <c r="AH710"/>
      <c r="AI710"/>
      <c r="AJ710"/>
      <c r="AK710"/>
      <c r="AL710"/>
      <c r="AM710"/>
      <c r="AN710"/>
      <c r="AO710"/>
      <c r="AP710"/>
      <c r="AQ710"/>
      <c r="AR710"/>
      <c r="AS710"/>
      <c r="AT710"/>
      <c r="AU710"/>
      <c r="AV710"/>
      <c r="AW710"/>
      <c r="AX710"/>
      <c r="AY710"/>
      <c r="AZ710"/>
      <c r="BA710"/>
      <c r="BB710"/>
      <c r="BC710"/>
      <c r="BD710"/>
      <c r="BE710"/>
      <c r="BF710"/>
      <c r="BG710"/>
      <c r="BH710"/>
      <c r="BI710"/>
      <c r="BJ710"/>
      <c r="BK710"/>
      <c r="BL710"/>
      <c r="BM710"/>
      <c r="BN710"/>
      <c r="BO710"/>
      <c r="BP710"/>
      <c r="BQ710"/>
      <c r="BR710"/>
      <c r="BS710"/>
      <c r="BT710"/>
      <c r="BU710"/>
      <c r="BV710"/>
      <c r="BW710"/>
      <c r="BX710"/>
      <c r="BY710"/>
      <c r="BZ710"/>
      <c r="CA710"/>
      <c r="CB710"/>
      <c r="CC710"/>
      <c r="CD710"/>
      <c r="CE710"/>
      <c r="CF710"/>
      <c r="CG710"/>
      <c r="CH710"/>
      <c r="CI710"/>
      <c r="CJ710"/>
      <c r="CK710"/>
      <c r="CL710"/>
      <c r="CN710"/>
    </row>
    <row r="711" spans="7:92" x14ac:dyDescent="0.4">
      <c r="G711"/>
      <c r="I711"/>
      <c r="J711"/>
      <c r="R711"/>
      <c r="S711"/>
      <c r="T711"/>
      <c r="U711"/>
      <c r="V711"/>
      <c r="W711"/>
      <c r="X711"/>
      <c r="Y711"/>
      <c r="Z711"/>
      <c r="AA711"/>
      <c r="AB711"/>
      <c r="AC711"/>
      <c r="AD711"/>
      <c r="AE711"/>
      <c r="AF711"/>
      <c r="AG711"/>
      <c r="AH711"/>
      <c r="AI711"/>
      <c r="AJ711"/>
      <c r="AK711"/>
      <c r="AL711"/>
      <c r="AM711"/>
      <c r="AN711"/>
      <c r="AO711"/>
      <c r="AP711"/>
      <c r="AQ711"/>
      <c r="AR711"/>
      <c r="AS711"/>
      <c r="AT711"/>
      <c r="AU711"/>
      <c r="AV711"/>
      <c r="AW711"/>
      <c r="AX711"/>
      <c r="AY711"/>
      <c r="AZ711"/>
      <c r="BA711"/>
      <c r="BB711"/>
      <c r="BC711"/>
      <c r="BD711"/>
      <c r="BE711"/>
      <c r="BF711"/>
      <c r="BG711"/>
      <c r="BH711"/>
      <c r="BI711"/>
      <c r="BJ711"/>
      <c r="BK711"/>
      <c r="BL711"/>
      <c r="BM711"/>
      <c r="BN711"/>
      <c r="BO711"/>
      <c r="BP711"/>
      <c r="BQ711"/>
      <c r="BR711"/>
      <c r="BS711"/>
      <c r="BT711"/>
      <c r="BU711"/>
      <c r="BV711"/>
      <c r="BW711"/>
      <c r="BX711"/>
      <c r="BY711"/>
      <c r="BZ711"/>
      <c r="CA711"/>
      <c r="CB711"/>
      <c r="CC711"/>
      <c r="CD711"/>
      <c r="CE711"/>
      <c r="CF711"/>
      <c r="CG711"/>
      <c r="CH711"/>
      <c r="CI711"/>
      <c r="CJ711"/>
      <c r="CK711"/>
      <c r="CL711"/>
      <c r="CN711"/>
    </row>
    <row r="712" spans="7:92" x14ac:dyDescent="0.4">
      <c r="G712"/>
      <c r="I712"/>
      <c r="J712"/>
      <c r="R712"/>
      <c r="S712"/>
      <c r="T712"/>
      <c r="U712"/>
      <c r="V712"/>
      <c r="W712"/>
      <c r="X712"/>
      <c r="Y712"/>
      <c r="Z712"/>
      <c r="AA712"/>
      <c r="AB712"/>
      <c r="AC712"/>
      <c r="AD712"/>
      <c r="AE712"/>
      <c r="AF712"/>
      <c r="AG712"/>
      <c r="AH712"/>
      <c r="AI712"/>
      <c r="AJ712"/>
      <c r="AK712"/>
      <c r="AL712"/>
      <c r="AM712"/>
      <c r="AN712"/>
      <c r="AO712"/>
      <c r="AP712"/>
      <c r="AQ712"/>
      <c r="AR712"/>
      <c r="AS712"/>
      <c r="AT712"/>
      <c r="AU712"/>
      <c r="AV712"/>
      <c r="AW712"/>
      <c r="AX712"/>
      <c r="AY712"/>
      <c r="AZ712"/>
      <c r="BA712"/>
      <c r="BB712"/>
      <c r="BC712"/>
      <c r="BD712"/>
      <c r="BE712"/>
      <c r="BF712"/>
      <c r="BG712"/>
      <c r="BH712"/>
      <c r="BI712"/>
      <c r="BJ712"/>
      <c r="BK712"/>
      <c r="BL712"/>
      <c r="BM712"/>
      <c r="BN712"/>
      <c r="BO712"/>
      <c r="BP712"/>
      <c r="BQ712"/>
      <c r="BR712"/>
      <c r="BS712"/>
      <c r="BT712"/>
      <c r="BU712"/>
      <c r="BV712"/>
      <c r="BW712"/>
      <c r="BX712"/>
      <c r="BY712"/>
      <c r="BZ712"/>
      <c r="CA712"/>
      <c r="CB712"/>
      <c r="CC712"/>
      <c r="CD712"/>
      <c r="CE712"/>
      <c r="CF712"/>
      <c r="CG712"/>
      <c r="CH712"/>
      <c r="CI712"/>
      <c r="CJ712"/>
      <c r="CK712"/>
      <c r="CL712"/>
      <c r="CN712"/>
    </row>
    <row r="713" spans="7:92" x14ac:dyDescent="0.4">
      <c r="G713"/>
      <c r="I713"/>
      <c r="J713"/>
      <c r="R713"/>
      <c r="S713"/>
      <c r="T713"/>
      <c r="U713"/>
      <c r="V713"/>
      <c r="W713"/>
      <c r="X713"/>
      <c r="Y713"/>
      <c r="Z713"/>
      <c r="AA713"/>
      <c r="AB713"/>
      <c r="AC713"/>
      <c r="AD713"/>
      <c r="AE713"/>
      <c r="AF713"/>
      <c r="AG713"/>
      <c r="AH713"/>
      <c r="AI713"/>
      <c r="AJ713"/>
      <c r="AK713"/>
      <c r="AL713"/>
      <c r="AM713"/>
      <c r="AN713"/>
      <c r="AO713"/>
      <c r="AP713"/>
      <c r="AQ713"/>
      <c r="AR713"/>
      <c r="AS713"/>
      <c r="AT713"/>
      <c r="AU713"/>
      <c r="AV713"/>
      <c r="AW713"/>
      <c r="AX713"/>
      <c r="AY713"/>
      <c r="AZ713"/>
      <c r="BA713"/>
      <c r="BB713"/>
      <c r="BC713"/>
      <c r="BD713"/>
      <c r="BE713"/>
      <c r="BF713"/>
      <c r="BG713"/>
      <c r="BH713"/>
      <c r="BI713"/>
      <c r="BJ713"/>
      <c r="BK713"/>
      <c r="BL713"/>
      <c r="BM713"/>
      <c r="BN713"/>
      <c r="BO713"/>
      <c r="BP713"/>
      <c r="BQ713"/>
      <c r="BR713"/>
      <c r="BS713"/>
      <c r="BT713"/>
      <c r="BU713"/>
      <c r="BV713"/>
      <c r="BW713"/>
      <c r="BX713"/>
      <c r="BY713"/>
      <c r="BZ713"/>
      <c r="CA713"/>
      <c r="CB713"/>
      <c r="CC713"/>
      <c r="CD713"/>
      <c r="CE713"/>
      <c r="CF713"/>
      <c r="CG713"/>
      <c r="CH713"/>
      <c r="CI713"/>
      <c r="CJ713"/>
      <c r="CK713"/>
      <c r="CL713"/>
      <c r="CN713"/>
    </row>
    <row r="714" spans="7:92" x14ac:dyDescent="0.4">
      <c r="G714"/>
      <c r="I714"/>
      <c r="J714"/>
      <c r="R714"/>
      <c r="S714"/>
      <c r="T714"/>
      <c r="U714"/>
      <c r="V714"/>
      <c r="W714"/>
      <c r="X714"/>
      <c r="Y714"/>
      <c r="Z714"/>
      <c r="AA714"/>
      <c r="AB714"/>
      <c r="AC714"/>
      <c r="AD714"/>
      <c r="AE714"/>
      <c r="AF714"/>
      <c r="AG714"/>
      <c r="AH714"/>
      <c r="AI714"/>
      <c r="AJ714"/>
      <c r="AK714"/>
      <c r="AL714"/>
      <c r="AM714"/>
      <c r="AN714"/>
      <c r="AO714"/>
      <c r="AP714"/>
      <c r="AQ714"/>
      <c r="AR714"/>
      <c r="AS714"/>
      <c r="AT714"/>
      <c r="AU714"/>
      <c r="AV714"/>
      <c r="AW714"/>
      <c r="AX714"/>
      <c r="AY714"/>
      <c r="AZ714"/>
      <c r="BA714"/>
      <c r="BB714"/>
      <c r="BC714"/>
      <c r="BD714"/>
      <c r="BE714"/>
      <c r="BF714"/>
      <c r="BG714"/>
      <c r="BH714"/>
      <c r="BI714"/>
      <c r="BJ714"/>
      <c r="BK714"/>
      <c r="BL714"/>
      <c r="BM714"/>
      <c r="BN714"/>
      <c r="BO714"/>
      <c r="BP714"/>
      <c r="BQ714"/>
      <c r="BR714"/>
      <c r="BS714"/>
      <c r="BT714"/>
      <c r="BU714"/>
      <c r="BV714"/>
      <c r="BW714"/>
      <c r="BX714"/>
      <c r="BY714"/>
      <c r="BZ714"/>
      <c r="CA714"/>
      <c r="CB714"/>
      <c r="CC714"/>
      <c r="CD714"/>
      <c r="CE714"/>
      <c r="CF714"/>
      <c r="CG714"/>
      <c r="CH714"/>
      <c r="CI714"/>
      <c r="CJ714"/>
      <c r="CK714"/>
      <c r="CL714"/>
      <c r="CN714"/>
    </row>
    <row r="715" spans="7:92" x14ac:dyDescent="0.4">
      <c r="G715"/>
      <c r="I715"/>
      <c r="J715"/>
      <c r="R715"/>
      <c r="S715"/>
      <c r="T715"/>
      <c r="U715"/>
      <c r="V715"/>
      <c r="W715"/>
      <c r="X715"/>
      <c r="Y715"/>
      <c r="Z715"/>
      <c r="AA715"/>
      <c r="AB715"/>
      <c r="AC715"/>
      <c r="AD715"/>
      <c r="AE715"/>
      <c r="AF715"/>
      <c r="AG715"/>
      <c r="AH715"/>
      <c r="AI715"/>
      <c r="AJ715"/>
      <c r="AK715"/>
      <c r="AL715"/>
      <c r="AM715"/>
      <c r="AN715"/>
      <c r="AO715"/>
      <c r="AP715"/>
      <c r="AQ715"/>
      <c r="AR715"/>
      <c r="AS715"/>
      <c r="AT715"/>
      <c r="AU715"/>
      <c r="AV715"/>
      <c r="AW715"/>
      <c r="AX715"/>
      <c r="AY715"/>
      <c r="AZ715"/>
      <c r="BA715"/>
      <c r="BB715"/>
      <c r="BC715"/>
      <c r="BD715"/>
      <c r="BE715"/>
      <c r="BF715"/>
      <c r="BG715"/>
      <c r="BH715"/>
      <c r="BI715"/>
      <c r="BJ715"/>
      <c r="BK715"/>
      <c r="BL715"/>
      <c r="BM715"/>
      <c r="BN715"/>
      <c r="BO715"/>
      <c r="BP715"/>
      <c r="BQ715"/>
      <c r="BR715"/>
      <c r="BS715"/>
      <c r="BT715"/>
      <c r="BU715"/>
      <c r="BV715"/>
      <c r="BW715"/>
      <c r="BX715"/>
      <c r="BY715"/>
      <c r="BZ715"/>
      <c r="CA715"/>
      <c r="CB715"/>
      <c r="CC715"/>
      <c r="CD715"/>
      <c r="CE715"/>
      <c r="CF715"/>
      <c r="CG715"/>
      <c r="CH715"/>
      <c r="CI715"/>
      <c r="CJ715"/>
      <c r="CK715"/>
      <c r="CL715"/>
      <c r="CN715"/>
    </row>
    <row r="716" spans="7:92" x14ac:dyDescent="0.4">
      <c r="G716"/>
      <c r="I716"/>
      <c r="J716"/>
      <c r="R716"/>
      <c r="S716"/>
      <c r="T716"/>
      <c r="U716"/>
      <c r="V716"/>
      <c r="W716"/>
      <c r="X716"/>
      <c r="Y716"/>
      <c r="Z716"/>
      <c r="AA716"/>
      <c r="AB716"/>
      <c r="AC716"/>
      <c r="AD716"/>
      <c r="AE716"/>
      <c r="AF716"/>
      <c r="AG716"/>
      <c r="AH716"/>
      <c r="AI716"/>
      <c r="AJ716"/>
      <c r="AK716"/>
      <c r="AL716"/>
      <c r="AM716"/>
      <c r="AN716"/>
      <c r="AO716"/>
      <c r="AP716"/>
      <c r="AQ716"/>
      <c r="AR716"/>
      <c r="AS716"/>
      <c r="AT716"/>
      <c r="AU716"/>
      <c r="AV716"/>
      <c r="AW716"/>
      <c r="AX716"/>
      <c r="AY716"/>
      <c r="AZ716"/>
      <c r="BA716"/>
      <c r="BB716"/>
      <c r="BC716"/>
      <c r="BD716"/>
      <c r="BE716"/>
      <c r="BF716"/>
      <c r="BG716"/>
      <c r="BH716"/>
      <c r="BI716"/>
      <c r="BJ716"/>
      <c r="BK716"/>
      <c r="BL716"/>
      <c r="BM716"/>
      <c r="BN716"/>
      <c r="BO716"/>
      <c r="BP716"/>
      <c r="BQ716"/>
      <c r="BR716"/>
      <c r="BS716"/>
      <c r="BT716"/>
      <c r="BU716"/>
      <c r="BV716"/>
      <c r="BW716"/>
      <c r="BX716"/>
      <c r="BY716"/>
      <c r="BZ716"/>
      <c r="CA716"/>
      <c r="CB716"/>
      <c r="CC716"/>
      <c r="CD716"/>
      <c r="CE716"/>
      <c r="CF716"/>
      <c r="CG716"/>
      <c r="CH716"/>
      <c r="CI716"/>
      <c r="CJ716"/>
      <c r="CK716"/>
      <c r="CL716"/>
      <c r="CN716"/>
    </row>
    <row r="717" spans="7:92" x14ac:dyDescent="0.4">
      <c r="G717"/>
      <c r="I717"/>
      <c r="J717"/>
      <c r="R717"/>
      <c r="S717"/>
      <c r="T717"/>
      <c r="U717"/>
      <c r="V717"/>
      <c r="W717"/>
      <c r="X717"/>
      <c r="Y717"/>
      <c r="Z717"/>
      <c r="AA717"/>
      <c r="AB717"/>
      <c r="AC717"/>
      <c r="AD717"/>
      <c r="AE717"/>
      <c r="AF717"/>
      <c r="AG717"/>
      <c r="AH717"/>
      <c r="AI717"/>
      <c r="AJ717"/>
      <c r="AK717"/>
      <c r="AL717"/>
      <c r="AM717"/>
      <c r="AN717"/>
      <c r="AO717"/>
      <c r="AP717"/>
      <c r="AQ717"/>
      <c r="AR717"/>
      <c r="AS717"/>
      <c r="AT717"/>
      <c r="AU717"/>
      <c r="AV717"/>
      <c r="AW717"/>
      <c r="AX717"/>
      <c r="AY717"/>
      <c r="AZ717"/>
      <c r="BA717"/>
      <c r="BB717"/>
      <c r="BC717"/>
      <c r="BD717"/>
      <c r="BE717"/>
      <c r="BF717"/>
      <c r="BG717"/>
      <c r="BH717"/>
      <c r="BI717"/>
      <c r="BJ717"/>
      <c r="BK717"/>
      <c r="BL717"/>
      <c r="BM717"/>
      <c r="BN717"/>
      <c r="BO717"/>
      <c r="BP717"/>
      <c r="BQ717"/>
      <c r="BR717"/>
      <c r="BS717"/>
      <c r="BT717"/>
      <c r="BU717"/>
      <c r="BV717"/>
      <c r="BW717"/>
      <c r="BX717"/>
      <c r="BY717"/>
      <c r="BZ717"/>
      <c r="CA717"/>
      <c r="CB717"/>
      <c r="CC717"/>
      <c r="CD717"/>
      <c r="CE717"/>
      <c r="CF717"/>
      <c r="CG717"/>
      <c r="CH717"/>
      <c r="CI717"/>
      <c r="CJ717"/>
      <c r="CK717"/>
      <c r="CL717"/>
      <c r="CN717"/>
    </row>
    <row r="718" spans="7:92" x14ac:dyDescent="0.4">
      <c r="G718"/>
      <c r="I718"/>
      <c r="J718"/>
      <c r="R718"/>
      <c r="S718"/>
      <c r="T718"/>
      <c r="U718"/>
      <c r="V718"/>
      <c r="W718"/>
      <c r="X718"/>
      <c r="Y718"/>
      <c r="Z718"/>
      <c r="AA718"/>
      <c r="AB718"/>
      <c r="AC718"/>
      <c r="AD718"/>
      <c r="AE718"/>
      <c r="AF718"/>
      <c r="AG718"/>
      <c r="AH718"/>
      <c r="AI718"/>
      <c r="AJ718"/>
      <c r="AK718"/>
      <c r="AL718"/>
      <c r="AM718"/>
      <c r="AN718"/>
      <c r="AO718"/>
      <c r="AP718"/>
      <c r="AQ718"/>
      <c r="AR718"/>
      <c r="AS718"/>
      <c r="AT718"/>
      <c r="AU718"/>
      <c r="AV718"/>
      <c r="AW718"/>
      <c r="AX718"/>
      <c r="AY718"/>
      <c r="AZ718"/>
      <c r="BA718"/>
      <c r="BB718"/>
      <c r="BC718"/>
      <c r="BD718"/>
      <c r="BE718"/>
      <c r="BF718"/>
      <c r="BG718"/>
      <c r="BH718"/>
      <c r="BI718"/>
      <c r="BJ718"/>
      <c r="BK718"/>
      <c r="BL718"/>
      <c r="BM718"/>
      <c r="BN718"/>
      <c r="BO718"/>
      <c r="BP718"/>
      <c r="BQ718"/>
      <c r="BR718"/>
      <c r="BS718"/>
      <c r="BT718"/>
      <c r="BU718"/>
      <c r="BV718"/>
      <c r="BW718"/>
      <c r="BX718"/>
      <c r="BY718"/>
      <c r="BZ718"/>
      <c r="CA718"/>
      <c r="CB718"/>
      <c r="CC718"/>
      <c r="CD718"/>
      <c r="CE718"/>
      <c r="CF718"/>
      <c r="CG718"/>
      <c r="CH718"/>
      <c r="CI718"/>
      <c r="CJ718"/>
      <c r="CK718"/>
      <c r="CL718"/>
      <c r="CN718"/>
    </row>
    <row r="719" spans="7:92" x14ac:dyDescent="0.4">
      <c r="G719"/>
      <c r="I719"/>
      <c r="J719"/>
      <c r="R719"/>
      <c r="S719"/>
      <c r="T719"/>
      <c r="U719"/>
      <c r="V719"/>
      <c r="W719"/>
      <c r="X719"/>
      <c r="Y719"/>
      <c r="Z719"/>
      <c r="AA719"/>
      <c r="AB719"/>
      <c r="AC719"/>
      <c r="AD719"/>
      <c r="AE719"/>
      <c r="AF719"/>
      <c r="AG719"/>
      <c r="AH719"/>
      <c r="AI719"/>
      <c r="AJ719"/>
      <c r="AK719"/>
      <c r="AL719"/>
      <c r="AM719"/>
      <c r="AN719"/>
      <c r="AO719"/>
      <c r="AP719"/>
      <c r="AQ719"/>
      <c r="AR719"/>
      <c r="AS719"/>
      <c r="AT719"/>
      <c r="AU719"/>
      <c r="AV719"/>
      <c r="AW719"/>
      <c r="AX719"/>
      <c r="AY719"/>
      <c r="AZ719"/>
      <c r="BA719"/>
      <c r="BB719"/>
      <c r="BC719"/>
      <c r="BD719"/>
      <c r="BE719"/>
      <c r="BF719"/>
      <c r="BG719"/>
      <c r="BH719"/>
      <c r="BI719"/>
      <c r="BJ719"/>
      <c r="BK719"/>
      <c r="BL719"/>
      <c r="BM719"/>
      <c r="BN719"/>
      <c r="BO719"/>
      <c r="BP719"/>
      <c r="BQ719"/>
      <c r="BR719"/>
      <c r="BS719"/>
      <c r="BT719"/>
      <c r="BU719"/>
      <c r="BV719"/>
      <c r="BW719"/>
      <c r="BX719"/>
      <c r="BY719"/>
      <c r="BZ719"/>
      <c r="CA719"/>
      <c r="CB719"/>
      <c r="CC719"/>
      <c r="CD719"/>
      <c r="CE719"/>
      <c r="CF719"/>
      <c r="CG719"/>
      <c r="CH719"/>
      <c r="CI719"/>
      <c r="CJ719"/>
      <c r="CK719"/>
      <c r="CL719"/>
      <c r="CN719"/>
    </row>
    <row r="720" spans="7:92" x14ac:dyDescent="0.4">
      <c r="G720"/>
      <c r="I720"/>
      <c r="J720"/>
      <c r="R720"/>
      <c r="S720"/>
      <c r="T720"/>
      <c r="U720"/>
      <c r="V720"/>
      <c r="W720"/>
      <c r="X720"/>
      <c r="Y720"/>
      <c r="Z720"/>
      <c r="AA720"/>
      <c r="AB720"/>
      <c r="AC720"/>
      <c r="AD720"/>
      <c r="AE720"/>
      <c r="AF720"/>
      <c r="AG720"/>
      <c r="AH720"/>
      <c r="AI720"/>
      <c r="AJ720"/>
      <c r="AK720"/>
      <c r="AL720"/>
      <c r="AM720"/>
      <c r="AN720"/>
      <c r="AO720"/>
      <c r="AP720"/>
      <c r="AQ720"/>
      <c r="AR720"/>
      <c r="AS720"/>
      <c r="AT720"/>
      <c r="AU720"/>
      <c r="AV720"/>
      <c r="AW720"/>
      <c r="AX720"/>
      <c r="AY720"/>
      <c r="AZ720"/>
      <c r="BA720"/>
      <c r="BB720"/>
      <c r="BC720"/>
      <c r="BD720"/>
      <c r="BE720"/>
      <c r="BF720"/>
      <c r="BG720"/>
      <c r="BH720"/>
      <c r="BI720"/>
      <c r="BJ720"/>
      <c r="BK720"/>
      <c r="BL720"/>
      <c r="BM720"/>
      <c r="BN720"/>
      <c r="BO720"/>
      <c r="BP720"/>
      <c r="BQ720"/>
      <c r="BR720"/>
      <c r="BS720"/>
      <c r="BT720"/>
      <c r="BU720"/>
      <c r="BV720"/>
      <c r="BW720"/>
      <c r="BX720"/>
      <c r="BY720"/>
      <c r="BZ720"/>
      <c r="CA720"/>
      <c r="CB720"/>
      <c r="CC720"/>
      <c r="CD720"/>
      <c r="CE720"/>
      <c r="CF720"/>
      <c r="CG720"/>
      <c r="CH720"/>
      <c r="CI720"/>
      <c r="CJ720"/>
      <c r="CK720"/>
      <c r="CL720"/>
      <c r="CN720"/>
    </row>
    <row r="721" spans="7:92" x14ac:dyDescent="0.4">
      <c r="G721"/>
      <c r="I721"/>
      <c r="J721"/>
      <c r="R721"/>
      <c r="S721"/>
      <c r="T721"/>
      <c r="U721"/>
      <c r="V721"/>
      <c r="W721"/>
      <c r="X721"/>
      <c r="Y721"/>
      <c r="Z721"/>
      <c r="AA721"/>
      <c r="AB721"/>
      <c r="AC721"/>
      <c r="AD721"/>
      <c r="AE721"/>
      <c r="AF721"/>
      <c r="AG721"/>
      <c r="AH721"/>
      <c r="AI721"/>
      <c r="AJ721"/>
      <c r="AK721"/>
      <c r="AL721"/>
      <c r="AM721"/>
      <c r="AN721"/>
      <c r="AO721"/>
      <c r="AP721"/>
      <c r="AQ721"/>
      <c r="AR721"/>
      <c r="AS721"/>
      <c r="AT721"/>
      <c r="AU721"/>
      <c r="AV721"/>
      <c r="AW721"/>
      <c r="AX721"/>
      <c r="AY721"/>
      <c r="AZ721"/>
      <c r="BA721"/>
      <c r="BB721"/>
      <c r="BC721"/>
      <c r="BD721"/>
      <c r="BE721"/>
      <c r="BF721"/>
      <c r="BG721"/>
      <c r="BH721"/>
      <c r="BI721"/>
      <c r="BJ721"/>
      <c r="BK721"/>
      <c r="BL721"/>
      <c r="BM721"/>
      <c r="BN721"/>
      <c r="BO721"/>
      <c r="BP721"/>
      <c r="BQ721"/>
      <c r="BR721"/>
      <c r="BS721"/>
      <c r="BT721"/>
      <c r="BU721"/>
      <c r="BV721"/>
      <c r="BW721"/>
      <c r="BX721"/>
      <c r="BY721"/>
      <c r="BZ721"/>
      <c r="CA721"/>
      <c r="CB721"/>
      <c r="CC721"/>
      <c r="CD721"/>
      <c r="CE721"/>
      <c r="CF721"/>
      <c r="CG721"/>
      <c r="CH721"/>
      <c r="CI721"/>
      <c r="CJ721"/>
      <c r="CK721"/>
      <c r="CL721"/>
      <c r="CN721"/>
    </row>
    <row r="722" spans="7:92" x14ac:dyDescent="0.4">
      <c r="G722"/>
      <c r="I722"/>
      <c r="J722"/>
      <c r="R722"/>
      <c r="S722"/>
      <c r="T722"/>
      <c r="U722"/>
      <c r="V722"/>
      <c r="W722"/>
      <c r="X722"/>
      <c r="Y722"/>
      <c r="Z722"/>
      <c r="AA722"/>
      <c r="AB722"/>
      <c r="AC722"/>
      <c r="AD722"/>
      <c r="AE722"/>
      <c r="AF722"/>
      <c r="AG722"/>
      <c r="AH722"/>
      <c r="AI722"/>
      <c r="AJ722"/>
      <c r="AK722"/>
      <c r="AL722"/>
      <c r="AM722"/>
      <c r="AN722"/>
      <c r="AO722"/>
      <c r="AP722"/>
      <c r="AQ722"/>
      <c r="AR722"/>
      <c r="AS722"/>
      <c r="AT722"/>
      <c r="AU722"/>
      <c r="AV722"/>
      <c r="AW722"/>
      <c r="AX722"/>
      <c r="AY722"/>
      <c r="AZ722"/>
      <c r="BA722"/>
      <c r="BB722"/>
      <c r="BC722"/>
      <c r="BD722"/>
      <c r="BE722"/>
      <c r="BF722"/>
      <c r="BG722"/>
      <c r="BH722"/>
      <c r="BI722"/>
      <c r="BJ722"/>
      <c r="BK722"/>
      <c r="BL722"/>
      <c r="BM722"/>
      <c r="BN722"/>
      <c r="BO722"/>
      <c r="BP722"/>
      <c r="BQ722"/>
      <c r="BR722"/>
      <c r="BS722"/>
      <c r="BT722"/>
      <c r="BU722"/>
      <c r="BV722"/>
      <c r="BW722"/>
      <c r="BX722"/>
      <c r="BY722"/>
      <c r="BZ722"/>
      <c r="CA722"/>
      <c r="CB722"/>
      <c r="CC722"/>
      <c r="CD722"/>
      <c r="CE722"/>
      <c r="CF722"/>
      <c r="CG722"/>
      <c r="CH722"/>
      <c r="CI722"/>
      <c r="CJ722"/>
      <c r="CK722"/>
      <c r="CL722"/>
      <c r="CN722"/>
    </row>
    <row r="723" spans="7:92" x14ac:dyDescent="0.4">
      <c r="G723"/>
      <c r="I723"/>
      <c r="J723"/>
      <c r="R723"/>
      <c r="S723"/>
      <c r="T723"/>
      <c r="U723"/>
      <c r="V723"/>
      <c r="W723"/>
      <c r="X723"/>
      <c r="Y723"/>
      <c r="Z723"/>
      <c r="AA723"/>
      <c r="AB723"/>
      <c r="AC723"/>
      <c r="AD723"/>
      <c r="AE723"/>
      <c r="AF723"/>
      <c r="AG723"/>
      <c r="AH723"/>
      <c r="AI723"/>
      <c r="AJ723"/>
      <c r="AK723"/>
      <c r="AL723"/>
      <c r="AM723"/>
      <c r="AN723"/>
      <c r="AO723"/>
      <c r="AP723"/>
      <c r="AQ723"/>
      <c r="AR723"/>
      <c r="AS723"/>
      <c r="AT723"/>
      <c r="AU723"/>
      <c r="AV723"/>
      <c r="AW723"/>
      <c r="AX723"/>
      <c r="AY723"/>
      <c r="AZ723"/>
      <c r="BA723"/>
      <c r="BB723"/>
      <c r="BC723"/>
      <c r="BD723"/>
      <c r="BE723"/>
      <c r="BF723"/>
      <c r="BG723"/>
      <c r="BH723"/>
      <c r="BI723"/>
      <c r="BJ723"/>
      <c r="BK723"/>
      <c r="BL723"/>
      <c r="BM723"/>
      <c r="BN723"/>
      <c r="BO723"/>
      <c r="BP723"/>
      <c r="BQ723"/>
      <c r="BR723"/>
      <c r="BS723"/>
      <c r="BT723"/>
      <c r="BU723"/>
      <c r="BV723"/>
      <c r="BW723"/>
      <c r="BX723"/>
      <c r="BY723"/>
      <c r="BZ723"/>
      <c r="CA723"/>
      <c r="CB723"/>
      <c r="CC723"/>
      <c r="CD723"/>
      <c r="CE723"/>
      <c r="CF723"/>
      <c r="CG723"/>
      <c r="CH723"/>
      <c r="CI723"/>
      <c r="CJ723"/>
      <c r="CK723"/>
      <c r="CL723"/>
      <c r="CN723"/>
    </row>
    <row r="724" spans="7:92" x14ac:dyDescent="0.4">
      <c r="G724"/>
      <c r="I724"/>
      <c r="J724"/>
      <c r="R724"/>
      <c r="S724"/>
      <c r="T724"/>
      <c r="U724"/>
      <c r="V724"/>
      <c r="W724"/>
      <c r="X724"/>
      <c r="Y724"/>
      <c r="Z724"/>
      <c r="AA724"/>
      <c r="AB724"/>
      <c r="AC724"/>
      <c r="AD724"/>
      <c r="AE724"/>
      <c r="AF724"/>
      <c r="AG724"/>
      <c r="AH724"/>
      <c r="AI724"/>
      <c r="AJ724"/>
      <c r="AK724"/>
      <c r="AL724"/>
      <c r="AM724"/>
      <c r="AN724"/>
      <c r="AO724"/>
      <c r="AP724"/>
      <c r="AQ724"/>
      <c r="AR724"/>
      <c r="AS724"/>
      <c r="AT724"/>
      <c r="AU724"/>
      <c r="AV724"/>
      <c r="AW724"/>
      <c r="AX724"/>
      <c r="AY724"/>
      <c r="AZ724"/>
      <c r="BA724"/>
      <c r="BB724"/>
      <c r="BC724"/>
      <c r="BD724"/>
      <c r="BE724"/>
      <c r="BF724"/>
      <c r="BG724"/>
      <c r="BH724"/>
      <c r="BI724"/>
      <c r="BJ724"/>
      <c r="BK724"/>
      <c r="BL724"/>
      <c r="BM724"/>
      <c r="BN724"/>
      <c r="BO724"/>
      <c r="BP724"/>
      <c r="BQ724"/>
      <c r="BR724"/>
      <c r="BS724"/>
      <c r="BT724"/>
      <c r="BU724"/>
      <c r="BV724"/>
      <c r="BW724"/>
      <c r="BX724"/>
      <c r="BY724"/>
      <c r="BZ724"/>
      <c r="CA724"/>
      <c r="CB724"/>
      <c r="CC724"/>
      <c r="CD724"/>
      <c r="CE724"/>
      <c r="CF724"/>
      <c r="CG724"/>
      <c r="CH724"/>
      <c r="CI724"/>
      <c r="CJ724"/>
      <c r="CK724"/>
      <c r="CL724"/>
      <c r="CN724"/>
    </row>
    <row r="725" spans="7:92" x14ac:dyDescent="0.4">
      <c r="G725"/>
      <c r="I725"/>
      <c r="J725"/>
      <c r="R725"/>
      <c r="S725"/>
      <c r="T725"/>
      <c r="U725"/>
      <c r="V725"/>
      <c r="W725"/>
      <c r="X725"/>
      <c r="Y725"/>
      <c r="Z725"/>
      <c r="AA725"/>
      <c r="AB725"/>
      <c r="AC725"/>
      <c r="AD725"/>
      <c r="AE725"/>
      <c r="AF725"/>
      <c r="AG725"/>
      <c r="AH725"/>
      <c r="AI725"/>
      <c r="AJ725"/>
      <c r="AK725"/>
      <c r="AL725"/>
      <c r="AM725"/>
      <c r="AN725"/>
      <c r="AO725"/>
      <c r="AP725"/>
      <c r="AQ725"/>
      <c r="AR725"/>
      <c r="AS725"/>
      <c r="AT725"/>
      <c r="AU725"/>
      <c r="AV725"/>
      <c r="AW725"/>
      <c r="AX725"/>
      <c r="AY725"/>
      <c r="AZ725"/>
      <c r="BA725"/>
      <c r="BB725"/>
      <c r="BC725"/>
      <c r="BD725"/>
      <c r="BE725"/>
      <c r="BF725"/>
      <c r="BG725"/>
      <c r="BH725"/>
      <c r="BI725"/>
      <c r="BJ725"/>
      <c r="BK725"/>
      <c r="BL725"/>
      <c r="BM725"/>
      <c r="BN725"/>
      <c r="BO725"/>
      <c r="BP725"/>
      <c r="BQ725"/>
      <c r="BR725"/>
      <c r="BS725"/>
      <c r="BT725"/>
      <c r="BU725"/>
      <c r="BV725"/>
      <c r="BW725"/>
      <c r="BX725"/>
      <c r="BY725"/>
      <c r="BZ725"/>
      <c r="CA725"/>
      <c r="CB725"/>
      <c r="CC725"/>
      <c r="CD725"/>
      <c r="CE725"/>
      <c r="CF725"/>
      <c r="CG725"/>
      <c r="CH725"/>
      <c r="CI725"/>
      <c r="CJ725"/>
      <c r="CK725"/>
      <c r="CL725"/>
      <c r="CN725"/>
    </row>
    <row r="726" spans="7:92" x14ac:dyDescent="0.4">
      <c r="G726"/>
      <c r="I726"/>
      <c r="J726"/>
      <c r="R726"/>
      <c r="S726"/>
      <c r="T726"/>
      <c r="U726"/>
      <c r="V726"/>
      <c r="W726"/>
      <c r="X726"/>
      <c r="Y726"/>
      <c r="Z726"/>
      <c r="AA726"/>
      <c r="AB726"/>
      <c r="AC726"/>
      <c r="AD726"/>
      <c r="AE726"/>
      <c r="AF726"/>
      <c r="AG726"/>
      <c r="AH726"/>
      <c r="AI726"/>
      <c r="AJ726"/>
      <c r="AK726"/>
      <c r="AL726"/>
      <c r="AM726"/>
      <c r="AN726"/>
      <c r="AO726"/>
      <c r="AP726"/>
      <c r="AQ726"/>
      <c r="AR726"/>
      <c r="AS726"/>
      <c r="AT726"/>
      <c r="AU726"/>
      <c r="AV726"/>
      <c r="AW726"/>
      <c r="AX726"/>
      <c r="AY726"/>
      <c r="AZ726"/>
      <c r="BA726"/>
      <c r="BB726"/>
      <c r="BC726"/>
      <c r="BD726"/>
      <c r="BE726"/>
      <c r="BF726"/>
      <c r="BG726"/>
      <c r="BH726"/>
      <c r="BI726"/>
      <c r="BJ726"/>
      <c r="BK726"/>
      <c r="BL726"/>
      <c r="BM726"/>
      <c r="BN726"/>
      <c r="BO726"/>
      <c r="BP726"/>
      <c r="BQ726"/>
      <c r="BR726"/>
      <c r="BS726"/>
      <c r="BT726"/>
      <c r="BU726"/>
      <c r="BV726"/>
      <c r="BW726"/>
      <c r="BX726"/>
      <c r="BY726"/>
      <c r="BZ726"/>
      <c r="CA726"/>
      <c r="CB726"/>
      <c r="CC726"/>
      <c r="CD726"/>
      <c r="CE726"/>
      <c r="CF726"/>
      <c r="CG726"/>
      <c r="CH726"/>
      <c r="CI726"/>
      <c r="CJ726"/>
      <c r="CK726"/>
      <c r="CL726"/>
      <c r="CN726"/>
    </row>
    <row r="727" spans="7:92" x14ac:dyDescent="0.4">
      <c r="G727"/>
      <c r="I727"/>
      <c r="J727"/>
      <c r="R727"/>
      <c r="S727"/>
      <c r="T727"/>
      <c r="U727"/>
      <c r="V727"/>
      <c r="W727"/>
      <c r="X727"/>
      <c r="Y727"/>
      <c r="Z727"/>
      <c r="AA727"/>
      <c r="AB727"/>
      <c r="AC727"/>
      <c r="AD727"/>
      <c r="AE727"/>
      <c r="AF727"/>
      <c r="AG727"/>
      <c r="AH727"/>
      <c r="AI727"/>
      <c r="AJ727"/>
      <c r="AK727"/>
      <c r="AL727"/>
      <c r="AM727"/>
      <c r="AN727"/>
      <c r="AO727"/>
      <c r="AP727"/>
      <c r="AQ727"/>
      <c r="AR727"/>
      <c r="AS727"/>
      <c r="AT727"/>
      <c r="AU727"/>
      <c r="AV727"/>
      <c r="AW727"/>
      <c r="AX727"/>
      <c r="AY727"/>
      <c r="AZ727"/>
      <c r="BA727"/>
      <c r="BB727"/>
      <c r="BC727"/>
      <c r="BD727"/>
      <c r="BE727"/>
      <c r="BF727"/>
      <c r="BG727"/>
      <c r="BH727"/>
      <c r="BI727"/>
      <c r="BJ727"/>
      <c r="BK727"/>
      <c r="BL727"/>
      <c r="BM727"/>
      <c r="BN727"/>
      <c r="BO727"/>
      <c r="BP727"/>
      <c r="BQ727"/>
      <c r="BR727"/>
      <c r="BS727"/>
      <c r="BT727"/>
      <c r="BU727"/>
      <c r="BV727"/>
      <c r="BW727"/>
      <c r="BX727"/>
      <c r="BY727"/>
      <c r="BZ727"/>
      <c r="CA727"/>
      <c r="CB727"/>
      <c r="CC727"/>
      <c r="CD727"/>
      <c r="CE727"/>
      <c r="CF727"/>
      <c r="CG727"/>
      <c r="CH727"/>
      <c r="CI727"/>
      <c r="CJ727"/>
      <c r="CK727"/>
      <c r="CL727"/>
      <c r="CN727"/>
    </row>
    <row r="728" spans="7:92" x14ac:dyDescent="0.4">
      <c r="G728"/>
      <c r="I728"/>
      <c r="J728"/>
      <c r="R728"/>
      <c r="S728"/>
      <c r="T728"/>
      <c r="U728"/>
      <c r="V728"/>
      <c r="W728"/>
      <c r="X728"/>
      <c r="Y728"/>
      <c r="Z728"/>
      <c r="AA728"/>
      <c r="AB728"/>
      <c r="AC728"/>
      <c r="AD728"/>
      <c r="AE728"/>
      <c r="AF728"/>
      <c r="AG728"/>
      <c r="AH728"/>
      <c r="AI728"/>
      <c r="AJ728"/>
      <c r="AK728"/>
      <c r="AL728"/>
      <c r="AM728"/>
      <c r="AN728"/>
      <c r="AO728"/>
      <c r="AP728"/>
      <c r="AQ728"/>
      <c r="AR728"/>
      <c r="AS728"/>
      <c r="AT728"/>
      <c r="AU728"/>
      <c r="AV728"/>
      <c r="AW728"/>
      <c r="AX728"/>
      <c r="AY728"/>
      <c r="AZ728"/>
      <c r="BA728"/>
      <c r="BB728"/>
      <c r="BC728"/>
      <c r="BD728"/>
      <c r="BE728"/>
      <c r="BF728"/>
      <c r="BG728"/>
      <c r="BH728"/>
      <c r="BI728"/>
      <c r="BJ728"/>
      <c r="BK728"/>
      <c r="BL728"/>
      <c r="BM728"/>
      <c r="BN728"/>
      <c r="BO728"/>
      <c r="BP728"/>
      <c r="BQ728"/>
      <c r="BR728"/>
      <c r="BS728"/>
      <c r="BT728"/>
      <c r="BU728"/>
      <c r="BV728"/>
      <c r="BW728"/>
      <c r="BX728"/>
      <c r="BY728"/>
      <c r="BZ728"/>
      <c r="CA728"/>
      <c r="CB728"/>
      <c r="CC728"/>
      <c r="CD728"/>
      <c r="CE728"/>
      <c r="CF728"/>
      <c r="CG728"/>
      <c r="CH728"/>
      <c r="CI728"/>
      <c r="CJ728"/>
      <c r="CK728"/>
      <c r="CL728"/>
      <c r="CN728"/>
    </row>
    <row r="729" spans="7:92" x14ac:dyDescent="0.4">
      <c r="G729"/>
      <c r="I729"/>
      <c r="J729"/>
      <c r="R729"/>
      <c r="S729"/>
      <c r="T729"/>
      <c r="U729"/>
      <c r="V729"/>
      <c r="W729"/>
      <c r="X729"/>
      <c r="Y729"/>
      <c r="Z729"/>
      <c r="AA729"/>
      <c r="AB729"/>
      <c r="AC729"/>
      <c r="AD729"/>
      <c r="AE729"/>
      <c r="AF729"/>
      <c r="AG729"/>
      <c r="AH729"/>
      <c r="AI729"/>
      <c r="AJ729"/>
      <c r="AK729"/>
      <c r="AL729"/>
      <c r="AM729"/>
      <c r="AN729"/>
      <c r="AO729"/>
      <c r="AP729"/>
      <c r="AQ729"/>
      <c r="AR729"/>
      <c r="AS729"/>
      <c r="AT729"/>
      <c r="AU729"/>
      <c r="AV729"/>
      <c r="AW729"/>
      <c r="AX729"/>
      <c r="AY729"/>
      <c r="AZ729"/>
      <c r="BA729"/>
      <c r="BB729"/>
      <c r="BC729"/>
      <c r="BD729"/>
      <c r="BE729"/>
      <c r="BF729"/>
      <c r="BG729"/>
      <c r="BH729"/>
      <c r="BI729"/>
      <c r="BJ729"/>
      <c r="BK729"/>
      <c r="BL729"/>
      <c r="BM729"/>
      <c r="BN729"/>
      <c r="BO729"/>
      <c r="BP729"/>
      <c r="BQ729"/>
      <c r="BR729"/>
      <c r="BS729"/>
      <c r="BT729"/>
      <c r="BU729"/>
      <c r="BV729"/>
      <c r="BW729"/>
      <c r="BX729"/>
      <c r="BY729"/>
      <c r="BZ729"/>
      <c r="CA729"/>
      <c r="CB729"/>
      <c r="CC729"/>
      <c r="CD729"/>
      <c r="CE729"/>
      <c r="CF729"/>
      <c r="CG729"/>
      <c r="CH729"/>
      <c r="CI729"/>
      <c r="CJ729"/>
      <c r="CK729"/>
      <c r="CL729"/>
      <c r="CN729"/>
    </row>
    <row r="730" spans="7:92" x14ac:dyDescent="0.4">
      <c r="G730"/>
      <c r="I730"/>
      <c r="J730"/>
      <c r="R730"/>
      <c r="S730"/>
      <c r="T730"/>
      <c r="U730"/>
      <c r="V730"/>
      <c r="W730"/>
      <c r="X730"/>
      <c r="Y730"/>
      <c r="Z730"/>
      <c r="AA730"/>
      <c r="AB730"/>
      <c r="AC730"/>
      <c r="AD730"/>
      <c r="AE730"/>
      <c r="AF730"/>
      <c r="AG730"/>
      <c r="AH730"/>
      <c r="AI730"/>
      <c r="AJ730"/>
      <c r="AK730"/>
      <c r="AL730"/>
      <c r="AM730"/>
      <c r="AN730"/>
      <c r="AO730"/>
      <c r="AP730"/>
      <c r="AQ730"/>
      <c r="AR730"/>
      <c r="AS730"/>
      <c r="AT730"/>
      <c r="AU730"/>
      <c r="AV730"/>
      <c r="AW730"/>
      <c r="AX730"/>
      <c r="AY730"/>
      <c r="AZ730"/>
      <c r="BA730"/>
      <c r="BB730"/>
      <c r="BC730"/>
      <c r="BD730"/>
      <c r="BE730"/>
      <c r="BF730"/>
      <c r="BG730"/>
      <c r="BH730"/>
      <c r="BI730"/>
      <c r="BJ730"/>
      <c r="BK730"/>
      <c r="BL730"/>
      <c r="BM730"/>
      <c r="BN730"/>
      <c r="BO730"/>
      <c r="BP730"/>
      <c r="BQ730"/>
      <c r="BR730"/>
      <c r="BS730"/>
      <c r="BT730"/>
      <c r="BU730"/>
      <c r="BV730"/>
      <c r="BW730"/>
      <c r="BX730"/>
      <c r="BY730"/>
      <c r="BZ730"/>
      <c r="CA730"/>
      <c r="CB730"/>
      <c r="CC730"/>
      <c r="CD730"/>
      <c r="CE730"/>
      <c r="CF730"/>
      <c r="CG730"/>
      <c r="CH730"/>
      <c r="CI730"/>
      <c r="CJ730"/>
      <c r="CK730"/>
      <c r="CL730"/>
      <c r="CN730"/>
    </row>
    <row r="731" spans="7:92" x14ac:dyDescent="0.4">
      <c r="G731"/>
      <c r="I731"/>
      <c r="J731"/>
      <c r="R731"/>
      <c r="S731"/>
      <c r="T731"/>
      <c r="U731"/>
      <c r="V731"/>
      <c r="W731"/>
      <c r="X731"/>
      <c r="Y731"/>
      <c r="Z731"/>
      <c r="AA731"/>
      <c r="AB731"/>
      <c r="AC731"/>
      <c r="AD731"/>
      <c r="AE731"/>
      <c r="AF731"/>
      <c r="AG731"/>
      <c r="AH731"/>
      <c r="AI731"/>
      <c r="AJ731"/>
      <c r="AK731"/>
      <c r="AL731"/>
      <c r="AM731"/>
      <c r="AN731"/>
      <c r="AO731"/>
      <c r="AP731"/>
      <c r="AQ731"/>
      <c r="AR731"/>
      <c r="AS731"/>
      <c r="AT731"/>
      <c r="AU731"/>
      <c r="AV731"/>
      <c r="AW731"/>
      <c r="AX731"/>
      <c r="AY731"/>
      <c r="AZ731"/>
      <c r="BA731"/>
      <c r="BB731"/>
      <c r="BC731"/>
      <c r="BD731"/>
      <c r="BE731"/>
      <c r="BF731"/>
      <c r="BG731"/>
      <c r="BH731"/>
      <c r="BI731"/>
      <c r="BJ731"/>
      <c r="BK731"/>
      <c r="BL731"/>
      <c r="BM731"/>
      <c r="BN731"/>
      <c r="BO731"/>
      <c r="BP731"/>
      <c r="BQ731"/>
      <c r="BR731"/>
      <c r="BS731"/>
      <c r="BT731"/>
      <c r="BU731"/>
      <c r="BV731"/>
      <c r="BW731"/>
      <c r="BX731"/>
      <c r="BY731"/>
      <c r="BZ731"/>
      <c r="CA731"/>
      <c r="CB731"/>
      <c r="CC731"/>
      <c r="CD731"/>
      <c r="CE731"/>
      <c r="CF731"/>
      <c r="CG731"/>
      <c r="CH731"/>
      <c r="CI731"/>
      <c r="CJ731"/>
      <c r="CK731"/>
      <c r="CL731"/>
      <c r="CN731"/>
    </row>
    <row r="732" spans="7:92" x14ac:dyDescent="0.4">
      <c r="G732"/>
      <c r="I732"/>
      <c r="J732"/>
      <c r="R732"/>
      <c r="S732"/>
      <c r="T732"/>
      <c r="U732"/>
      <c r="V732"/>
      <c r="W732"/>
      <c r="X732"/>
      <c r="Y732"/>
      <c r="Z732"/>
      <c r="AA732"/>
      <c r="AB732"/>
      <c r="AC732"/>
      <c r="AD732"/>
      <c r="AE732"/>
      <c r="AF732"/>
      <c r="AG732"/>
      <c r="AH732"/>
      <c r="AI732"/>
      <c r="AJ732"/>
      <c r="AK732"/>
      <c r="AL732"/>
      <c r="AM732"/>
      <c r="AN732"/>
      <c r="AO732"/>
      <c r="AP732"/>
      <c r="AQ732"/>
      <c r="AR732"/>
      <c r="AS732"/>
      <c r="AT732"/>
      <c r="AU732"/>
      <c r="AV732"/>
      <c r="AW732"/>
      <c r="AX732"/>
      <c r="AY732"/>
      <c r="AZ732"/>
      <c r="BA732"/>
      <c r="BB732"/>
      <c r="BC732"/>
      <c r="BD732"/>
      <c r="BE732"/>
      <c r="BF732"/>
      <c r="BG732"/>
      <c r="BH732"/>
      <c r="BI732"/>
      <c r="BJ732"/>
      <c r="BK732"/>
      <c r="BL732"/>
      <c r="BM732"/>
      <c r="BN732"/>
      <c r="BO732"/>
      <c r="BP732"/>
      <c r="BQ732"/>
      <c r="BR732"/>
      <c r="BS732"/>
      <c r="BT732"/>
      <c r="BU732"/>
      <c r="BV732"/>
      <c r="BW732"/>
      <c r="BX732"/>
      <c r="BY732"/>
      <c r="BZ732"/>
      <c r="CA732"/>
      <c r="CB732"/>
      <c r="CC732"/>
      <c r="CD732"/>
      <c r="CE732"/>
      <c r="CF732"/>
      <c r="CG732"/>
      <c r="CH732"/>
      <c r="CI732"/>
      <c r="CJ732"/>
      <c r="CK732"/>
      <c r="CL732"/>
      <c r="CN732"/>
    </row>
    <row r="733" spans="7:92" x14ac:dyDescent="0.4">
      <c r="G733"/>
      <c r="I733"/>
      <c r="J733"/>
      <c r="R733"/>
      <c r="S733"/>
      <c r="T733"/>
      <c r="U733"/>
      <c r="V733"/>
      <c r="W733"/>
      <c r="X733"/>
      <c r="Y733"/>
      <c r="Z733"/>
      <c r="AA733"/>
      <c r="AB733"/>
      <c r="AC733"/>
      <c r="AD733"/>
      <c r="AE733"/>
      <c r="AF733"/>
      <c r="AG733"/>
      <c r="AH733"/>
      <c r="AI733"/>
      <c r="AJ733"/>
      <c r="AK733"/>
      <c r="AL733"/>
      <c r="AM733"/>
      <c r="AN733"/>
      <c r="AO733"/>
      <c r="AP733"/>
      <c r="AQ733"/>
      <c r="AR733"/>
      <c r="AS733"/>
      <c r="AT733"/>
      <c r="AU733"/>
      <c r="AV733"/>
      <c r="AW733"/>
      <c r="AX733"/>
      <c r="AY733"/>
      <c r="AZ733"/>
      <c r="BA733"/>
      <c r="BB733"/>
      <c r="BC733"/>
      <c r="BD733"/>
      <c r="BE733"/>
      <c r="BF733"/>
      <c r="BG733"/>
      <c r="BH733"/>
      <c r="BI733"/>
      <c r="BJ733"/>
      <c r="BK733"/>
      <c r="BL733"/>
      <c r="BM733"/>
      <c r="BN733"/>
      <c r="BO733"/>
      <c r="BP733"/>
      <c r="BQ733"/>
      <c r="BR733"/>
      <c r="BS733"/>
      <c r="BT733"/>
      <c r="BU733"/>
      <c r="BV733"/>
      <c r="BW733"/>
      <c r="BX733"/>
      <c r="BY733"/>
      <c r="BZ733"/>
      <c r="CA733"/>
      <c r="CB733"/>
      <c r="CC733"/>
      <c r="CD733"/>
      <c r="CE733"/>
      <c r="CF733"/>
      <c r="CG733"/>
      <c r="CH733"/>
      <c r="CI733"/>
      <c r="CJ733"/>
      <c r="CK733"/>
      <c r="CL733"/>
      <c r="CN733"/>
    </row>
    <row r="734" spans="7:92" x14ac:dyDescent="0.4">
      <c r="G734"/>
      <c r="I734"/>
      <c r="J734"/>
      <c r="R734"/>
      <c r="S734"/>
      <c r="T734"/>
      <c r="U734"/>
      <c r="V734"/>
      <c r="W734"/>
      <c r="X734"/>
      <c r="Y734"/>
      <c r="Z734"/>
      <c r="AA734"/>
      <c r="AB734"/>
      <c r="AC734"/>
      <c r="AD734"/>
      <c r="AE734"/>
      <c r="AF734"/>
      <c r="AG734"/>
      <c r="AH734"/>
      <c r="AI734"/>
      <c r="AJ734"/>
      <c r="AK734"/>
      <c r="AL734"/>
      <c r="AM734"/>
      <c r="AN734"/>
      <c r="AO734"/>
      <c r="AP734"/>
      <c r="AQ734"/>
      <c r="AR734"/>
      <c r="AS734"/>
      <c r="AT734"/>
      <c r="AU734"/>
      <c r="AV734"/>
      <c r="AW734"/>
      <c r="AX734"/>
      <c r="AY734"/>
      <c r="AZ734"/>
      <c r="BA734"/>
      <c r="BB734"/>
      <c r="BC734"/>
      <c r="BD734"/>
      <c r="BE734"/>
      <c r="BF734"/>
      <c r="BG734"/>
      <c r="BH734"/>
      <c r="BI734"/>
      <c r="BJ734"/>
      <c r="BK734"/>
      <c r="BL734"/>
      <c r="BM734"/>
      <c r="BN734"/>
      <c r="BO734"/>
      <c r="BP734"/>
      <c r="BQ734"/>
      <c r="BR734"/>
      <c r="BS734"/>
      <c r="BT734"/>
      <c r="BU734"/>
      <c r="BV734"/>
      <c r="BW734"/>
      <c r="BX734"/>
      <c r="BY734"/>
      <c r="BZ734"/>
      <c r="CA734"/>
      <c r="CB734"/>
      <c r="CC734"/>
      <c r="CD734"/>
      <c r="CE734"/>
      <c r="CF734"/>
      <c r="CG734"/>
      <c r="CH734"/>
      <c r="CI734"/>
      <c r="CJ734"/>
      <c r="CK734"/>
      <c r="CL734"/>
      <c r="CN734"/>
    </row>
    <row r="735" spans="7:92" x14ac:dyDescent="0.4">
      <c r="G735"/>
      <c r="I735"/>
      <c r="J735"/>
      <c r="R735"/>
      <c r="S735"/>
      <c r="T735"/>
      <c r="U735"/>
      <c r="V735"/>
      <c r="W735"/>
      <c r="X735"/>
      <c r="Y735"/>
      <c r="Z735"/>
      <c r="AA735"/>
      <c r="AB735"/>
      <c r="AC735"/>
      <c r="AD735"/>
      <c r="AE735"/>
      <c r="AF735"/>
      <c r="AG735"/>
      <c r="AH735"/>
      <c r="AI735"/>
      <c r="AJ735"/>
      <c r="AK735"/>
      <c r="AL735"/>
      <c r="AM735"/>
      <c r="AN735"/>
      <c r="AO735"/>
      <c r="AP735"/>
      <c r="AQ735"/>
      <c r="AR735"/>
      <c r="AS735"/>
      <c r="AT735"/>
      <c r="AU735"/>
      <c r="AV735"/>
      <c r="AW735"/>
      <c r="AX735"/>
      <c r="AY735"/>
      <c r="AZ735"/>
      <c r="BA735"/>
      <c r="BB735"/>
      <c r="BC735"/>
      <c r="BD735"/>
      <c r="BE735"/>
      <c r="BF735"/>
      <c r="BG735"/>
      <c r="BH735"/>
      <c r="BI735"/>
      <c r="BJ735"/>
      <c r="BK735"/>
      <c r="BL735"/>
      <c r="BM735"/>
      <c r="BN735"/>
      <c r="BO735"/>
      <c r="BP735"/>
      <c r="BQ735"/>
      <c r="BR735"/>
      <c r="BS735"/>
      <c r="BT735"/>
      <c r="BU735"/>
      <c r="BV735"/>
      <c r="BW735"/>
      <c r="BX735"/>
      <c r="BY735"/>
      <c r="BZ735"/>
      <c r="CA735"/>
      <c r="CB735"/>
      <c r="CC735"/>
      <c r="CD735"/>
      <c r="CE735"/>
      <c r="CF735"/>
      <c r="CG735"/>
      <c r="CH735"/>
      <c r="CI735"/>
      <c r="CJ735"/>
      <c r="CK735"/>
      <c r="CL735"/>
      <c r="CN735"/>
    </row>
    <row r="736" spans="7:92" x14ac:dyDescent="0.4">
      <c r="G736"/>
      <c r="I736"/>
      <c r="J736"/>
      <c r="R736"/>
      <c r="S736"/>
      <c r="T736"/>
      <c r="U736"/>
      <c r="V736"/>
      <c r="W736"/>
      <c r="X736"/>
      <c r="Y736"/>
      <c r="Z736"/>
      <c r="AA736"/>
      <c r="AB736"/>
      <c r="AC736"/>
      <c r="AD736"/>
      <c r="AE736"/>
      <c r="AF736"/>
      <c r="AG736"/>
      <c r="AH736"/>
      <c r="AI736"/>
      <c r="AJ736"/>
      <c r="AK736"/>
      <c r="AL736"/>
      <c r="AM736"/>
      <c r="AN736"/>
      <c r="AO736"/>
      <c r="AP736"/>
      <c r="AQ736"/>
      <c r="AR736"/>
      <c r="AS736"/>
      <c r="AT736"/>
      <c r="AU736"/>
      <c r="AV736"/>
      <c r="AW736"/>
      <c r="AX736"/>
      <c r="AY736"/>
      <c r="AZ736"/>
      <c r="BA736"/>
      <c r="BB736"/>
      <c r="BC736"/>
      <c r="BD736"/>
      <c r="BE736"/>
      <c r="BF736"/>
      <c r="BG736"/>
      <c r="BH736"/>
      <c r="BI736"/>
      <c r="BJ736"/>
      <c r="BK736"/>
      <c r="BL736"/>
      <c r="BM736"/>
      <c r="BN736"/>
      <c r="BO736"/>
      <c r="BP736"/>
      <c r="BQ736"/>
      <c r="BR736"/>
      <c r="BS736"/>
      <c r="BT736"/>
      <c r="BU736"/>
      <c r="BV736"/>
      <c r="BW736"/>
      <c r="BX736"/>
      <c r="BY736"/>
      <c r="BZ736"/>
      <c r="CA736"/>
      <c r="CB736"/>
      <c r="CC736"/>
      <c r="CD736"/>
      <c r="CE736"/>
      <c r="CF736"/>
      <c r="CG736"/>
      <c r="CH736"/>
      <c r="CI736"/>
      <c r="CJ736"/>
      <c r="CK736"/>
      <c r="CL736"/>
      <c r="CN736"/>
    </row>
    <row r="737" spans="7:92" x14ac:dyDescent="0.4">
      <c r="G737"/>
      <c r="I737"/>
      <c r="J737"/>
      <c r="R737"/>
      <c r="S737"/>
      <c r="T737"/>
      <c r="U737"/>
      <c r="V737"/>
      <c r="W737"/>
      <c r="X737"/>
      <c r="Y737"/>
      <c r="Z737"/>
      <c r="AA737"/>
      <c r="AB737"/>
      <c r="AC737"/>
      <c r="AD737"/>
      <c r="AE737"/>
      <c r="AF737"/>
      <c r="AG737"/>
      <c r="AH737"/>
      <c r="AI737"/>
      <c r="AJ737"/>
      <c r="AK737"/>
      <c r="AL737"/>
      <c r="AM737"/>
      <c r="AN737"/>
      <c r="AO737"/>
      <c r="AP737"/>
      <c r="AQ737"/>
      <c r="AR737"/>
      <c r="AS737"/>
      <c r="AT737"/>
      <c r="AU737"/>
      <c r="AV737"/>
      <c r="AW737"/>
      <c r="AX737"/>
      <c r="AY737"/>
      <c r="AZ737"/>
      <c r="BA737"/>
      <c r="BB737"/>
      <c r="BC737"/>
      <c r="BD737"/>
      <c r="BE737"/>
      <c r="BF737"/>
      <c r="BG737"/>
      <c r="BH737"/>
      <c r="BI737"/>
      <c r="BJ737"/>
      <c r="BK737"/>
      <c r="BL737"/>
      <c r="BM737"/>
      <c r="BN737"/>
      <c r="BO737"/>
      <c r="BP737"/>
      <c r="BQ737"/>
      <c r="BR737"/>
      <c r="BS737"/>
      <c r="BT737"/>
      <c r="BU737"/>
      <c r="BV737"/>
      <c r="BW737"/>
      <c r="BX737"/>
      <c r="BY737"/>
      <c r="BZ737"/>
      <c r="CA737"/>
      <c r="CB737"/>
      <c r="CC737"/>
      <c r="CD737"/>
      <c r="CE737"/>
      <c r="CF737"/>
      <c r="CG737"/>
      <c r="CH737"/>
      <c r="CI737"/>
      <c r="CJ737"/>
      <c r="CK737"/>
      <c r="CL737"/>
      <c r="CN737"/>
    </row>
    <row r="738" spans="7:92" x14ac:dyDescent="0.4">
      <c r="G738"/>
      <c r="I738"/>
      <c r="J738"/>
      <c r="R738"/>
      <c r="S738"/>
      <c r="T738"/>
      <c r="U738"/>
      <c r="V738"/>
      <c r="W738"/>
      <c r="X738"/>
      <c r="Y738"/>
      <c r="Z738"/>
      <c r="AA738"/>
      <c r="AB738"/>
      <c r="AC738"/>
      <c r="AD738"/>
      <c r="AE738"/>
      <c r="AF738"/>
      <c r="AG738"/>
      <c r="AH738"/>
      <c r="AI738"/>
      <c r="AJ738"/>
      <c r="AK738"/>
      <c r="AL738"/>
      <c r="AM738"/>
      <c r="AN738"/>
      <c r="AO738"/>
      <c r="AP738"/>
      <c r="AQ738"/>
      <c r="AR738"/>
      <c r="AS738"/>
      <c r="AT738"/>
      <c r="AU738"/>
      <c r="AV738"/>
      <c r="AW738"/>
      <c r="AX738"/>
      <c r="AY738"/>
      <c r="AZ738"/>
      <c r="BA738"/>
      <c r="BB738"/>
      <c r="BC738"/>
      <c r="BD738"/>
      <c r="BE738"/>
      <c r="BF738"/>
      <c r="BG738"/>
      <c r="BH738"/>
      <c r="BI738"/>
      <c r="BJ738"/>
      <c r="BK738"/>
      <c r="BL738"/>
      <c r="BM738"/>
      <c r="BN738"/>
      <c r="BO738"/>
      <c r="BP738"/>
      <c r="BQ738"/>
      <c r="BR738"/>
      <c r="BS738"/>
      <c r="BT738"/>
      <c r="BU738"/>
      <c r="BV738"/>
      <c r="BW738"/>
      <c r="BX738"/>
      <c r="BY738"/>
      <c r="BZ738"/>
      <c r="CA738"/>
      <c r="CB738"/>
      <c r="CC738"/>
      <c r="CD738"/>
      <c r="CE738"/>
      <c r="CF738"/>
      <c r="CG738"/>
      <c r="CH738"/>
      <c r="CI738"/>
      <c r="CJ738"/>
      <c r="CK738"/>
      <c r="CL738"/>
      <c r="CN738"/>
    </row>
    <row r="739" spans="7:92" x14ac:dyDescent="0.4">
      <c r="G739"/>
      <c r="I739"/>
      <c r="J739"/>
      <c r="R739"/>
      <c r="S739"/>
      <c r="T739"/>
      <c r="U739"/>
      <c r="V739"/>
      <c r="W739"/>
      <c r="X739"/>
      <c r="Y739"/>
      <c r="Z739"/>
      <c r="AA739"/>
      <c r="AB739"/>
      <c r="AC739"/>
      <c r="AD739"/>
      <c r="AE739"/>
      <c r="AF739"/>
      <c r="AG739"/>
      <c r="AH739"/>
      <c r="AI739"/>
      <c r="AJ739"/>
      <c r="AK739"/>
      <c r="AL739"/>
      <c r="AM739"/>
      <c r="AN739"/>
      <c r="AO739"/>
      <c r="AP739"/>
      <c r="AQ739"/>
      <c r="AR739"/>
      <c r="AS739"/>
      <c r="AT739"/>
      <c r="AU739"/>
      <c r="AV739"/>
      <c r="AW739"/>
      <c r="AX739"/>
      <c r="AY739"/>
      <c r="AZ739"/>
      <c r="BA739"/>
      <c r="BB739"/>
      <c r="BC739"/>
      <c r="BD739"/>
      <c r="BE739"/>
      <c r="BF739"/>
      <c r="BG739"/>
      <c r="BH739"/>
      <c r="BI739"/>
      <c r="BJ739"/>
      <c r="BK739"/>
      <c r="BL739"/>
      <c r="BM739"/>
      <c r="BN739"/>
      <c r="BO739"/>
      <c r="BP739"/>
      <c r="BQ739"/>
      <c r="BR739"/>
      <c r="BS739"/>
      <c r="BT739"/>
      <c r="BU739"/>
      <c r="BV739"/>
      <c r="BW739"/>
      <c r="BX739"/>
      <c r="BY739"/>
      <c r="BZ739"/>
      <c r="CA739"/>
      <c r="CB739"/>
      <c r="CC739"/>
      <c r="CD739"/>
      <c r="CE739"/>
      <c r="CF739"/>
      <c r="CG739"/>
      <c r="CH739"/>
      <c r="CI739"/>
      <c r="CJ739"/>
      <c r="CK739"/>
      <c r="CL739"/>
      <c r="CN739"/>
    </row>
    <row r="740" spans="7:92" x14ac:dyDescent="0.4">
      <c r="G740"/>
      <c r="I740"/>
      <c r="J740"/>
      <c r="R740"/>
      <c r="S740"/>
      <c r="T740"/>
      <c r="U740"/>
      <c r="V740"/>
      <c r="W740"/>
      <c r="X740"/>
      <c r="Y740"/>
      <c r="Z740"/>
      <c r="AA740"/>
      <c r="AB740"/>
      <c r="AC740"/>
      <c r="AD740"/>
      <c r="AE740"/>
      <c r="AF740"/>
      <c r="AG740"/>
      <c r="AH740"/>
      <c r="AI740"/>
      <c r="AJ740"/>
      <c r="AK740"/>
      <c r="AL740"/>
      <c r="AM740"/>
      <c r="AN740"/>
      <c r="AO740"/>
      <c r="AP740"/>
      <c r="AQ740"/>
      <c r="AR740"/>
      <c r="AS740"/>
      <c r="AT740"/>
      <c r="AU740"/>
      <c r="AV740"/>
      <c r="AW740"/>
      <c r="AX740"/>
      <c r="AY740"/>
      <c r="AZ740"/>
      <c r="BA740"/>
      <c r="BB740"/>
      <c r="BC740"/>
      <c r="BD740"/>
      <c r="BE740"/>
      <c r="BF740"/>
      <c r="BG740"/>
      <c r="BH740"/>
      <c r="BI740"/>
      <c r="BJ740"/>
      <c r="BK740"/>
      <c r="BL740"/>
      <c r="BM740"/>
      <c r="BN740"/>
      <c r="BO740"/>
      <c r="BP740"/>
      <c r="BQ740"/>
      <c r="BR740"/>
      <c r="BS740"/>
      <c r="BT740"/>
      <c r="BU740"/>
      <c r="BV740"/>
      <c r="BW740"/>
      <c r="BX740"/>
      <c r="BY740"/>
      <c r="BZ740"/>
      <c r="CA740"/>
      <c r="CB740"/>
      <c r="CC740"/>
      <c r="CD740"/>
      <c r="CE740"/>
      <c r="CF740"/>
      <c r="CG740"/>
      <c r="CH740"/>
      <c r="CI740"/>
      <c r="CJ740"/>
      <c r="CK740"/>
      <c r="CL740"/>
      <c r="CN740"/>
    </row>
    <row r="741" spans="7:92" x14ac:dyDescent="0.4">
      <c r="G741"/>
      <c r="I741"/>
      <c r="J741"/>
      <c r="R741"/>
      <c r="S741"/>
      <c r="T741"/>
      <c r="U741"/>
      <c r="V741"/>
      <c r="W741"/>
      <c r="X741"/>
      <c r="Y741"/>
      <c r="Z741"/>
      <c r="AA741"/>
      <c r="AB741"/>
      <c r="AC741"/>
      <c r="AD741"/>
      <c r="AE741"/>
      <c r="AF741"/>
      <c r="AG741"/>
      <c r="AH741"/>
      <c r="AI741"/>
      <c r="AJ741"/>
      <c r="AK741"/>
      <c r="AL741"/>
      <c r="AM741"/>
      <c r="AN741"/>
      <c r="AO741"/>
      <c r="AP741"/>
      <c r="AQ741"/>
      <c r="AR741"/>
      <c r="AS741"/>
      <c r="AT741"/>
      <c r="AU741"/>
      <c r="AV741"/>
      <c r="AW741"/>
      <c r="AX741"/>
      <c r="AY741"/>
      <c r="AZ741"/>
      <c r="BA741"/>
      <c r="BB741"/>
      <c r="BC741"/>
      <c r="BD741"/>
      <c r="BE741"/>
      <c r="BF741"/>
      <c r="BG741"/>
      <c r="BH741"/>
      <c r="BI741"/>
      <c r="BJ741"/>
      <c r="BK741"/>
      <c r="BL741"/>
      <c r="BM741"/>
      <c r="BN741"/>
      <c r="BO741"/>
      <c r="BP741"/>
      <c r="BQ741"/>
      <c r="BR741"/>
      <c r="BS741"/>
      <c r="BT741"/>
      <c r="BU741"/>
      <c r="BV741"/>
      <c r="BW741"/>
      <c r="BX741"/>
      <c r="BY741"/>
      <c r="BZ741"/>
      <c r="CA741"/>
      <c r="CB741"/>
      <c r="CC741"/>
      <c r="CD741"/>
      <c r="CE741"/>
      <c r="CF741"/>
      <c r="CG741"/>
      <c r="CH741"/>
      <c r="CI741"/>
      <c r="CJ741"/>
      <c r="CK741"/>
      <c r="CL741"/>
      <c r="CN741"/>
    </row>
    <row r="742" spans="7:92" x14ac:dyDescent="0.4">
      <c r="G742"/>
      <c r="I742"/>
      <c r="J742"/>
      <c r="R742"/>
      <c r="S742"/>
      <c r="T742"/>
      <c r="U742"/>
      <c r="V742"/>
      <c r="W742"/>
      <c r="X742"/>
      <c r="Y742"/>
      <c r="Z742"/>
      <c r="AA742"/>
      <c r="AB742"/>
      <c r="AC742"/>
      <c r="AD742"/>
      <c r="AE742"/>
      <c r="AF742"/>
      <c r="AG742"/>
      <c r="AH742"/>
      <c r="AI742"/>
      <c r="AJ742"/>
      <c r="AK742"/>
      <c r="AL742"/>
      <c r="AM742"/>
      <c r="AN742"/>
      <c r="AO742"/>
      <c r="AP742"/>
      <c r="AQ742"/>
      <c r="AR742"/>
      <c r="AS742"/>
      <c r="AT742"/>
      <c r="AU742"/>
      <c r="AV742"/>
      <c r="AW742"/>
      <c r="AX742"/>
      <c r="AY742"/>
      <c r="AZ742"/>
      <c r="BA742"/>
      <c r="BB742"/>
      <c r="BC742"/>
      <c r="BD742"/>
      <c r="BE742"/>
      <c r="BF742"/>
      <c r="BG742"/>
      <c r="BH742"/>
      <c r="BI742"/>
      <c r="BJ742"/>
      <c r="BK742"/>
      <c r="BL742"/>
      <c r="BM742"/>
      <c r="BN742"/>
      <c r="BO742"/>
      <c r="BP742"/>
      <c r="BQ742"/>
      <c r="BR742"/>
      <c r="BS742"/>
      <c r="BT742"/>
      <c r="BU742"/>
      <c r="BV742"/>
      <c r="BW742"/>
      <c r="BX742"/>
      <c r="BY742"/>
      <c r="BZ742"/>
      <c r="CA742"/>
      <c r="CB742"/>
      <c r="CC742"/>
      <c r="CD742"/>
      <c r="CE742"/>
      <c r="CF742"/>
      <c r="CG742"/>
      <c r="CH742"/>
      <c r="CI742"/>
      <c r="CJ742"/>
      <c r="CK742"/>
      <c r="CL742"/>
      <c r="CN742"/>
    </row>
    <row r="743" spans="7:92" x14ac:dyDescent="0.4">
      <c r="G743"/>
      <c r="I743"/>
      <c r="J743"/>
      <c r="R743"/>
      <c r="S743"/>
      <c r="T743"/>
      <c r="U743"/>
      <c r="V743"/>
      <c r="W743"/>
      <c r="X743"/>
      <c r="Y743"/>
      <c r="Z743"/>
      <c r="AA743"/>
      <c r="AB743"/>
      <c r="AC743"/>
      <c r="AD743"/>
      <c r="AE743"/>
      <c r="AF743"/>
      <c r="AG743"/>
      <c r="AH743"/>
      <c r="AI743"/>
      <c r="AJ743"/>
      <c r="AK743"/>
      <c r="AL743"/>
      <c r="AM743"/>
      <c r="AN743"/>
      <c r="AO743"/>
      <c r="AP743"/>
      <c r="AQ743"/>
      <c r="AR743"/>
      <c r="AS743"/>
      <c r="AT743"/>
      <c r="AU743"/>
      <c r="AV743"/>
      <c r="AW743"/>
      <c r="AX743"/>
      <c r="AY743"/>
      <c r="AZ743"/>
      <c r="BA743"/>
      <c r="BB743"/>
      <c r="BC743"/>
      <c r="BD743"/>
      <c r="BE743"/>
      <c r="BF743"/>
      <c r="BG743"/>
      <c r="BH743"/>
      <c r="BI743"/>
      <c r="BJ743"/>
      <c r="BK743"/>
      <c r="BL743"/>
      <c r="BM743"/>
      <c r="BN743"/>
      <c r="BO743"/>
      <c r="BP743"/>
      <c r="BQ743"/>
      <c r="BR743"/>
      <c r="BS743"/>
      <c r="BT743"/>
      <c r="BU743"/>
      <c r="BV743"/>
      <c r="BW743"/>
      <c r="BX743"/>
      <c r="BY743"/>
      <c r="BZ743"/>
      <c r="CA743"/>
      <c r="CB743"/>
      <c r="CC743"/>
      <c r="CD743"/>
      <c r="CE743"/>
      <c r="CF743"/>
      <c r="CG743"/>
      <c r="CH743"/>
      <c r="CI743"/>
      <c r="CJ743"/>
      <c r="CK743"/>
      <c r="CL743"/>
      <c r="CN743"/>
    </row>
    <row r="744" spans="7:92" x14ac:dyDescent="0.4">
      <c r="G744"/>
      <c r="I744"/>
      <c r="J744"/>
      <c r="R744"/>
      <c r="S744"/>
      <c r="T744"/>
      <c r="U744"/>
      <c r="V744"/>
      <c r="W744"/>
      <c r="X744"/>
      <c r="Y744"/>
      <c r="Z744"/>
      <c r="AA744"/>
      <c r="AB744"/>
      <c r="AC744"/>
      <c r="AD744"/>
      <c r="AE744"/>
      <c r="AF744"/>
      <c r="AG744"/>
      <c r="AH744"/>
      <c r="AI744"/>
      <c r="AJ744"/>
      <c r="AK744"/>
      <c r="AL744"/>
      <c r="AM744"/>
      <c r="AN744"/>
      <c r="AO744"/>
      <c r="AP744"/>
      <c r="AQ744"/>
      <c r="AR744"/>
      <c r="AS744"/>
      <c r="AT744"/>
      <c r="AU744"/>
      <c r="AV744"/>
      <c r="AW744"/>
      <c r="AX744"/>
      <c r="AY744"/>
      <c r="AZ744"/>
      <c r="BA744"/>
      <c r="BB744"/>
      <c r="BC744"/>
      <c r="BD744"/>
      <c r="BE744"/>
      <c r="BF744"/>
      <c r="BG744"/>
      <c r="BH744"/>
      <c r="BI744"/>
      <c r="BJ744"/>
      <c r="BK744"/>
      <c r="BL744"/>
      <c r="BM744"/>
      <c r="BN744"/>
      <c r="BO744"/>
      <c r="BP744"/>
      <c r="BQ744"/>
      <c r="BR744"/>
      <c r="BS744"/>
      <c r="BT744"/>
      <c r="BU744"/>
      <c r="BV744"/>
      <c r="BW744"/>
      <c r="BX744"/>
      <c r="BY744"/>
      <c r="BZ744"/>
      <c r="CA744"/>
      <c r="CB744"/>
      <c r="CC744"/>
      <c r="CD744"/>
      <c r="CE744"/>
      <c r="CF744"/>
      <c r="CG744"/>
      <c r="CH744"/>
      <c r="CI744"/>
      <c r="CJ744"/>
      <c r="CK744"/>
      <c r="CL744"/>
      <c r="CN744"/>
    </row>
    <row r="745" spans="7:92" x14ac:dyDescent="0.4">
      <c r="G745"/>
      <c r="I745"/>
      <c r="J745"/>
      <c r="R745"/>
      <c r="S745"/>
      <c r="T745"/>
      <c r="U745"/>
      <c r="V745"/>
      <c r="W745"/>
      <c r="X745"/>
      <c r="Y745"/>
      <c r="Z745"/>
      <c r="AA745"/>
      <c r="AB745"/>
      <c r="AC745"/>
      <c r="AD745"/>
      <c r="AE745"/>
      <c r="AF745"/>
      <c r="AG745"/>
      <c r="AH745"/>
      <c r="AI745"/>
      <c r="AJ745"/>
      <c r="AK745"/>
      <c r="AL745"/>
      <c r="AM745"/>
      <c r="AN745"/>
      <c r="AO745"/>
      <c r="AP745"/>
      <c r="AQ745"/>
      <c r="AR745"/>
      <c r="AS745"/>
      <c r="AT745"/>
      <c r="AU745"/>
      <c r="AV745"/>
      <c r="AW745"/>
      <c r="AX745"/>
      <c r="AY745"/>
      <c r="AZ745"/>
      <c r="BA745"/>
      <c r="BB745"/>
      <c r="BC745"/>
      <c r="BD745"/>
      <c r="BE745"/>
      <c r="BF745"/>
      <c r="BG745"/>
      <c r="BH745"/>
      <c r="BI745"/>
      <c r="BJ745"/>
      <c r="BK745"/>
      <c r="BL745"/>
      <c r="BM745"/>
      <c r="BN745"/>
      <c r="BO745"/>
      <c r="BP745"/>
      <c r="BQ745"/>
      <c r="BR745"/>
      <c r="BS745"/>
      <c r="BT745"/>
      <c r="BU745"/>
      <c r="BV745"/>
      <c r="BW745"/>
      <c r="BX745"/>
      <c r="BY745"/>
      <c r="BZ745"/>
      <c r="CA745"/>
      <c r="CB745"/>
      <c r="CC745"/>
      <c r="CD745"/>
      <c r="CE745"/>
      <c r="CF745"/>
      <c r="CG745"/>
      <c r="CH745"/>
      <c r="CI745"/>
      <c r="CJ745"/>
      <c r="CK745"/>
      <c r="CL745"/>
      <c r="CN745"/>
    </row>
    <row r="746" spans="7:92" x14ac:dyDescent="0.4">
      <c r="G746"/>
      <c r="I746"/>
      <c r="J746"/>
      <c r="R746"/>
      <c r="S746"/>
      <c r="T746"/>
      <c r="U746"/>
      <c r="V746"/>
      <c r="W746"/>
      <c r="X746"/>
      <c r="Y746"/>
      <c r="Z746"/>
      <c r="AA746"/>
      <c r="AB746"/>
      <c r="AC746"/>
      <c r="AD746"/>
      <c r="AE746"/>
      <c r="AF746"/>
      <c r="AG746"/>
      <c r="AH746"/>
      <c r="AI746"/>
      <c r="AJ746"/>
      <c r="AK746"/>
      <c r="AL746"/>
      <c r="AM746"/>
      <c r="AN746"/>
      <c r="AO746"/>
      <c r="AP746"/>
      <c r="AQ746"/>
      <c r="AR746"/>
      <c r="AS746"/>
      <c r="AT746"/>
      <c r="AU746"/>
      <c r="AV746"/>
      <c r="AW746"/>
      <c r="AX746"/>
      <c r="AY746"/>
      <c r="AZ746"/>
      <c r="BA746"/>
      <c r="BB746"/>
      <c r="BC746"/>
      <c r="BD746"/>
      <c r="BE746"/>
      <c r="BF746"/>
      <c r="BG746"/>
      <c r="BH746"/>
      <c r="BI746"/>
      <c r="BJ746"/>
      <c r="BK746"/>
      <c r="BL746"/>
      <c r="BM746"/>
      <c r="BN746"/>
      <c r="BO746"/>
      <c r="BP746"/>
      <c r="BQ746"/>
      <c r="BR746"/>
      <c r="BS746"/>
      <c r="BT746"/>
      <c r="BU746"/>
      <c r="BV746"/>
      <c r="BW746"/>
      <c r="BX746"/>
      <c r="BY746"/>
      <c r="BZ746"/>
      <c r="CA746"/>
      <c r="CB746"/>
      <c r="CC746"/>
      <c r="CD746"/>
      <c r="CE746"/>
      <c r="CF746"/>
      <c r="CG746"/>
      <c r="CH746"/>
      <c r="CI746"/>
      <c r="CJ746"/>
      <c r="CK746"/>
      <c r="CL746"/>
      <c r="CN746"/>
    </row>
    <row r="747" spans="7:92" x14ac:dyDescent="0.4">
      <c r="G747"/>
      <c r="I747"/>
      <c r="J747"/>
      <c r="R747"/>
      <c r="S747"/>
      <c r="T747"/>
      <c r="U747"/>
      <c r="V747"/>
      <c r="W747"/>
      <c r="X747"/>
      <c r="Y747"/>
      <c r="Z747"/>
      <c r="AA747"/>
      <c r="AB747"/>
      <c r="AC747"/>
      <c r="AD747"/>
      <c r="AE747"/>
      <c r="AF747"/>
      <c r="AG747"/>
      <c r="AH747"/>
      <c r="AI747"/>
      <c r="AJ747"/>
      <c r="AK747"/>
      <c r="AL747"/>
      <c r="AM747"/>
      <c r="AN747"/>
      <c r="AO747"/>
      <c r="AP747"/>
      <c r="AQ747"/>
      <c r="AR747"/>
      <c r="AS747"/>
      <c r="AT747"/>
      <c r="AU747"/>
      <c r="AV747"/>
      <c r="AW747"/>
      <c r="AX747"/>
      <c r="AY747"/>
      <c r="AZ747"/>
      <c r="BA747"/>
      <c r="BB747"/>
      <c r="BC747"/>
      <c r="BD747"/>
      <c r="BE747"/>
      <c r="BF747"/>
      <c r="BG747"/>
      <c r="BH747"/>
      <c r="BI747"/>
      <c r="BJ747"/>
      <c r="BK747"/>
      <c r="BL747"/>
      <c r="BM747"/>
      <c r="BN747"/>
      <c r="BO747"/>
      <c r="BP747"/>
      <c r="BQ747"/>
      <c r="BR747"/>
      <c r="BS747"/>
      <c r="BT747"/>
      <c r="BU747"/>
      <c r="BV747"/>
      <c r="BW747"/>
      <c r="BX747"/>
      <c r="BY747"/>
      <c r="BZ747"/>
      <c r="CA747"/>
      <c r="CB747"/>
      <c r="CC747"/>
      <c r="CD747"/>
      <c r="CE747"/>
      <c r="CF747"/>
      <c r="CG747"/>
      <c r="CH747"/>
      <c r="CI747"/>
      <c r="CJ747"/>
      <c r="CK747"/>
      <c r="CL747"/>
      <c r="CN747"/>
    </row>
    <row r="748" spans="7:92" x14ac:dyDescent="0.4">
      <c r="G748"/>
      <c r="I748"/>
      <c r="J748"/>
      <c r="R748"/>
      <c r="S748"/>
      <c r="T748"/>
      <c r="U748"/>
      <c r="V748"/>
      <c r="W748"/>
      <c r="X748"/>
      <c r="Y748"/>
      <c r="Z748"/>
      <c r="AA748"/>
      <c r="AB748"/>
      <c r="AC748"/>
      <c r="AD748"/>
      <c r="AE748"/>
      <c r="AF748"/>
      <c r="AG748"/>
      <c r="AH748"/>
      <c r="AI748"/>
      <c r="AJ748"/>
      <c r="AK748"/>
      <c r="AL748"/>
      <c r="AM748"/>
      <c r="AN748"/>
      <c r="AO748"/>
      <c r="AP748"/>
      <c r="AQ748"/>
      <c r="AR748"/>
      <c r="AS748"/>
      <c r="AT748"/>
      <c r="AU748"/>
      <c r="AV748"/>
      <c r="AW748"/>
      <c r="AX748"/>
      <c r="AY748"/>
      <c r="AZ748"/>
      <c r="BA748"/>
      <c r="BB748"/>
      <c r="BC748"/>
      <c r="BD748"/>
      <c r="BE748"/>
      <c r="BF748"/>
      <c r="BG748"/>
      <c r="BH748"/>
      <c r="BI748"/>
      <c r="BJ748"/>
      <c r="BK748"/>
      <c r="BL748"/>
      <c r="BM748"/>
      <c r="BN748"/>
      <c r="BO748"/>
      <c r="BP748"/>
      <c r="BQ748"/>
      <c r="BR748"/>
      <c r="BS748"/>
      <c r="BT748"/>
      <c r="BU748"/>
      <c r="BV748"/>
      <c r="BW748"/>
      <c r="BX748"/>
      <c r="BY748"/>
      <c r="BZ748"/>
      <c r="CA748"/>
      <c r="CB748"/>
      <c r="CC748"/>
      <c r="CD748"/>
      <c r="CE748"/>
      <c r="CF748"/>
      <c r="CG748"/>
      <c r="CH748"/>
      <c r="CI748"/>
      <c r="CJ748"/>
      <c r="CK748"/>
      <c r="CL748"/>
      <c r="CN748"/>
    </row>
    <row r="749" spans="7:92" x14ac:dyDescent="0.4">
      <c r="G749"/>
      <c r="I749"/>
      <c r="J749"/>
      <c r="R749"/>
      <c r="S749"/>
      <c r="T749"/>
      <c r="U749"/>
      <c r="V749"/>
      <c r="W749"/>
      <c r="X749"/>
      <c r="Y749"/>
      <c r="Z749"/>
      <c r="AA749"/>
      <c r="AB749"/>
      <c r="AC749"/>
      <c r="AD749"/>
      <c r="AE749"/>
      <c r="AF749"/>
      <c r="AG749"/>
      <c r="AH749"/>
      <c r="AI749"/>
      <c r="AJ749"/>
      <c r="AK749"/>
      <c r="AL749"/>
      <c r="AM749"/>
      <c r="AN749"/>
      <c r="AO749"/>
      <c r="AP749"/>
      <c r="AQ749"/>
      <c r="AR749"/>
      <c r="AS749"/>
      <c r="AT749"/>
      <c r="AU749"/>
      <c r="AV749"/>
      <c r="AW749"/>
      <c r="AX749"/>
      <c r="AY749"/>
      <c r="AZ749"/>
      <c r="BA749"/>
      <c r="BB749"/>
      <c r="BC749"/>
      <c r="BD749"/>
      <c r="BE749"/>
      <c r="BF749"/>
      <c r="BG749"/>
      <c r="BH749"/>
      <c r="BI749"/>
      <c r="BJ749"/>
      <c r="BK749"/>
      <c r="BL749"/>
      <c r="BM749"/>
      <c r="BN749"/>
      <c r="BO749"/>
      <c r="BP749"/>
      <c r="BQ749"/>
      <c r="BR749"/>
      <c r="BS749"/>
      <c r="BT749"/>
      <c r="BU749"/>
      <c r="BV749"/>
      <c r="BW749"/>
      <c r="BX749"/>
      <c r="BY749"/>
      <c r="BZ749"/>
      <c r="CA749"/>
      <c r="CB749"/>
      <c r="CC749"/>
      <c r="CD749"/>
      <c r="CE749"/>
      <c r="CF749"/>
      <c r="CG749"/>
      <c r="CH749"/>
      <c r="CI749"/>
      <c r="CJ749"/>
      <c r="CK749"/>
      <c r="CL749"/>
      <c r="CN749"/>
    </row>
    <row r="750" spans="7:92" x14ac:dyDescent="0.4">
      <c r="G750"/>
      <c r="I750"/>
      <c r="J750"/>
      <c r="R750"/>
      <c r="S750"/>
      <c r="T750"/>
      <c r="U750"/>
      <c r="V750"/>
      <c r="W750"/>
      <c r="X750"/>
      <c r="Y750"/>
      <c r="Z750"/>
      <c r="AA750"/>
      <c r="AB750"/>
      <c r="AC750"/>
      <c r="AD750"/>
      <c r="AE750"/>
      <c r="AF750"/>
      <c r="AG750"/>
      <c r="AH750"/>
      <c r="AI750"/>
      <c r="AJ750"/>
      <c r="AK750"/>
      <c r="AL750"/>
      <c r="AM750"/>
      <c r="AN750"/>
      <c r="AO750"/>
      <c r="AP750"/>
      <c r="AQ750"/>
      <c r="AR750"/>
      <c r="AS750"/>
      <c r="AT750"/>
      <c r="AU750"/>
      <c r="AV750"/>
      <c r="AW750"/>
      <c r="AX750"/>
      <c r="AY750"/>
      <c r="AZ750"/>
      <c r="BA750"/>
      <c r="BB750"/>
      <c r="BC750"/>
      <c r="BD750"/>
      <c r="BE750"/>
      <c r="BF750"/>
      <c r="BG750"/>
      <c r="BH750"/>
      <c r="BI750"/>
      <c r="BJ750"/>
      <c r="BK750"/>
      <c r="BL750"/>
      <c r="BM750"/>
      <c r="BN750"/>
      <c r="BO750"/>
      <c r="BP750"/>
      <c r="BQ750"/>
      <c r="BR750"/>
      <c r="BS750"/>
      <c r="BT750"/>
      <c r="BU750"/>
      <c r="BV750"/>
      <c r="BW750"/>
      <c r="BX750"/>
      <c r="BY750"/>
      <c r="BZ750"/>
      <c r="CA750"/>
      <c r="CB750"/>
      <c r="CC750"/>
      <c r="CD750"/>
      <c r="CE750"/>
      <c r="CF750"/>
      <c r="CG750"/>
      <c r="CH750"/>
      <c r="CI750"/>
      <c r="CJ750"/>
      <c r="CK750"/>
      <c r="CL750"/>
      <c r="CN750"/>
    </row>
    <row r="751" spans="7:92" x14ac:dyDescent="0.4">
      <c r="G751"/>
      <c r="I751"/>
      <c r="J751"/>
      <c r="R751"/>
      <c r="S751"/>
      <c r="T751"/>
      <c r="U751"/>
      <c r="V751"/>
      <c r="W751"/>
      <c r="X751"/>
      <c r="Y751"/>
      <c r="Z751"/>
      <c r="AA751"/>
      <c r="AB751"/>
      <c r="AC751"/>
      <c r="AD751"/>
      <c r="AE751"/>
      <c r="AF751"/>
      <c r="AG751"/>
      <c r="AH751"/>
      <c r="AI751"/>
      <c r="AJ751"/>
      <c r="AK751"/>
      <c r="AL751"/>
      <c r="AM751"/>
      <c r="AN751"/>
      <c r="AO751"/>
      <c r="AP751"/>
      <c r="AQ751"/>
      <c r="AR751"/>
      <c r="AS751"/>
      <c r="AT751"/>
      <c r="AU751"/>
      <c r="AV751"/>
      <c r="AW751"/>
      <c r="AX751"/>
      <c r="AY751"/>
      <c r="AZ751"/>
      <c r="BA751"/>
      <c r="BB751"/>
      <c r="BC751"/>
      <c r="BD751"/>
      <c r="BE751"/>
      <c r="BF751"/>
      <c r="BG751"/>
      <c r="BH751"/>
      <c r="BI751"/>
      <c r="BJ751"/>
      <c r="BK751"/>
      <c r="BL751"/>
      <c r="BM751"/>
      <c r="BN751"/>
      <c r="BO751"/>
      <c r="BP751"/>
      <c r="BQ751"/>
      <c r="BR751"/>
      <c r="BS751"/>
      <c r="BT751"/>
      <c r="BU751"/>
      <c r="BV751"/>
      <c r="BW751"/>
      <c r="BX751"/>
      <c r="BY751"/>
      <c r="BZ751"/>
      <c r="CA751"/>
      <c r="CB751"/>
      <c r="CC751"/>
      <c r="CD751"/>
      <c r="CE751"/>
      <c r="CF751"/>
      <c r="CG751"/>
      <c r="CH751"/>
      <c r="CI751"/>
      <c r="CJ751"/>
      <c r="CK751"/>
      <c r="CL751"/>
      <c r="CN751"/>
    </row>
    <row r="752" spans="7:92" x14ac:dyDescent="0.4">
      <c r="G752"/>
      <c r="I752"/>
      <c r="J752"/>
      <c r="R752"/>
      <c r="S752"/>
      <c r="T752"/>
      <c r="U752"/>
      <c r="V752"/>
      <c r="W752"/>
      <c r="X752"/>
      <c r="Y752"/>
      <c r="Z752"/>
      <c r="AA752"/>
      <c r="AB752"/>
      <c r="AC752"/>
      <c r="AD752"/>
      <c r="AE752"/>
      <c r="AF752"/>
      <c r="AG752"/>
      <c r="AH752"/>
      <c r="AI752"/>
      <c r="AJ752"/>
      <c r="AK752"/>
      <c r="AL752"/>
      <c r="AM752"/>
      <c r="AN752"/>
      <c r="AO752"/>
      <c r="AP752"/>
      <c r="AQ752"/>
      <c r="AR752"/>
      <c r="AS752"/>
      <c r="AT752"/>
      <c r="AU752"/>
      <c r="AV752"/>
      <c r="AW752"/>
      <c r="AX752"/>
      <c r="AY752"/>
      <c r="AZ752"/>
      <c r="BA752"/>
      <c r="BB752"/>
      <c r="BC752"/>
      <c r="BD752"/>
      <c r="BE752"/>
      <c r="BF752"/>
      <c r="BG752"/>
      <c r="BH752"/>
      <c r="BI752"/>
      <c r="BJ752"/>
      <c r="BK752"/>
      <c r="BL752"/>
      <c r="BM752"/>
      <c r="BN752"/>
      <c r="BO752"/>
      <c r="BP752"/>
      <c r="BQ752"/>
      <c r="BR752"/>
      <c r="BS752"/>
      <c r="BT752"/>
      <c r="BU752"/>
      <c r="BV752"/>
      <c r="BW752"/>
      <c r="BX752"/>
      <c r="BY752"/>
      <c r="BZ752"/>
      <c r="CA752"/>
      <c r="CB752"/>
      <c r="CC752"/>
      <c r="CD752"/>
      <c r="CE752"/>
      <c r="CF752"/>
      <c r="CG752"/>
      <c r="CH752"/>
      <c r="CI752"/>
      <c r="CJ752"/>
      <c r="CK752"/>
      <c r="CL752"/>
      <c r="CN752"/>
    </row>
    <row r="753" spans="7:92" x14ac:dyDescent="0.4">
      <c r="G753"/>
      <c r="I753"/>
      <c r="J753"/>
      <c r="R753"/>
      <c r="S753"/>
      <c r="T753"/>
      <c r="U753"/>
      <c r="V753"/>
      <c r="W753"/>
      <c r="X753"/>
      <c r="Y753"/>
      <c r="Z753"/>
      <c r="AA753"/>
      <c r="AB753"/>
      <c r="AC753"/>
      <c r="AD753"/>
      <c r="AE753"/>
      <c r="AF753"/>
      <c r="AG753"/>
      <c r="AH753"/>
      <c r="AI753"/>
      <c r="AJ753"/>
      <c r="AK753"/>
      <c r="AL753"/>
      <c r="AM753"/>
      <c r="AN753"/>
      <c r="AO753"/>
      <c r="AP753"/>
      <c r="AQ753"/>
      <c r="AR753"/>
      <c r="AS753"/>
      <c r="AT753"/>
      <c r="AU753"/>
      <c r="AV753"/>
      <c r="AW753"/>
      <c r="AX753"/>
      <c r="AY753"/>
      <c r="AZ753"/>
      <c r="BA753"/>
      <c r="BB753"/>
      <c r="BC753"/>
      <c r="BD753"/>
      <c r="BE753"/>
      <c r="BF753"/>
      <c r="BG753"/>
      <c r="BH753"/>
      <c r="BI753"/>
      <c r="BJ753"/>
      <c r="BK753"/>
      <c r="BL753"/>
      <c r="BM753"/>
      <c r="BN753"/>
      <c r="BO753"/>
      <c r="BP753"/>
      <c r="BQ753"/>
      <c r="BR753"/>
      <c r="BS753"/>
      <c r="BT753"/>
      <c r="BU753"/>
      <c r="BV753"/>
      <c r="BW753"/>
      <c r="BX753"/>
      <c r="BY753"/>
      <c r="BZ753"/>
      <c r="CA753"/>
      <c r="CB753"/>
      <c r="CC753"/>
      <c r="CD753"/>
      <c r="CE753"/>
      <c r="CF753"/>
      <c r="CG753"/>
      <c r="CH753"/>
      <c r="CI753"/>
      <c r="CJ753"/>
      <c r="CK753"/>
      <c r="CL753"/>
      <c r="CN753"/>
    </row>
    <row r="754" spans="7:92" x14ac:dyDescent="0.4">
      <c r="G754"/>
      <c r="I754"/>
      <c r="J754"/>
      <c r="R754"/>
      <c r="S754"/>
      <c r="T754"/>
      <c r="U754"/>
      <c r="V754"/>
      <c r="W754"/>
      <c r="X754"/>
      <c r="Y754"/>
      <c r="Z754"/>
      <c r="AA754"/>
      <c r="AB754"/>
      <c r="AC754"/>
      <c r="AD754"/>
      <c r="AE754"/>
      <c r="AF754"/>
      <c r="AG754"/>
      <c r="AH754"/>
      <c r="AI754"/>
      <c r="AJ754"/>
      <c r="AK754"/>
      <c r="AL754"/>
      <c r="AM754"/>
      <c r="AN754"/>
      <c r="AO754"/>
      <c r="AP754"/>
      <c r="AQ754"/>
      <c r="AR754"/>
      <c r="AS754"/>
      <c r="AT754"/>
      <c r="AU754"/>
      <c r="AV754"/>
      <c r="AW754"/>
      <c r="AX754"/>
      <c r="AY754"/>
      <c r="AZ754"/>
      <c r="BA754"/>
      <c r="BB754"/>
      <c r="BC754"/>
      <c r="BD754"/>
      <c r="BE754"/>
      <c r="BF754"/>
      <c r="BG754"/>
      <c r="BH754"/>
      <c r="BI754"/>
      <c r="BJ754"/>
      <c r="BK754"/>
      <c r="BL754"/>
      <c r="BM754"/>
      <c r="BN754"/>
      <c r="BO754"/>
      <c r="BP754"/>
      <c r="BQ754"/>
      <c r="BR754"/>
      <c r="BS754"/>
      <c r="BT754"/>
      <c r="BU754"/>
      <c r="BV754"/>
      <c r="BW754"/>
      <c r="BX754"/>
      <c r="BY754"/>
      <c r="BZ754"/>
      <c r="CA754"/>
      <c r="CB754"/>
      <c r="CC754"/>
      <c r="CD754"/>
      <c r="CE754"/>
      <c r="CF754"/>
      <c r="CG754"/>
      <c r="CH754"/>
      <c r="CI754"/>
      <c r="CJ754"/>
      <c r="CK754"/>
      <c r="CL754"/>
      <c r="CN754"/>
    </row>
    <row r="755" spans="7:92" x14ac:dyDescent="0.4">
      <c r="G755"/>
      <c r="I755"/>
      <c r="J755"/>
      <c r="R755"/>
      <c r="S755"/>
      <c r="T755"/>
      <c r="U755"/>
      <c r="V755"/>
      <c r="W755"/>
      <c r="X755"/>
      <c r="Y755"/>
      <c r="Z755"/>
      <c r="AA755"/>
      <c r="AB755"/>
      <c r="AC755"/>
      <c r="AD755"/>
      <c r="AE755"/>
      <c r="AF755"/>
      <c r="AG755"/>
      <c r="AH755"/>
      <c r="AI755"/>
      <c r="AJ755"/>
      <c r="AK755"/>
      <c r="AL755"/>
      <c r="AM755"/>
      <c r="AN755"/>
      <c r="AO755"/>
      <c r="AP755"/>
      <c r="AQ755"/>
      <c r="AR755"/>
      <c r="AS755"/>
      <c r="AT755"/>
      <c r="AU755"/>
      <c r="AV755"/>
      <c r="AW755"/>
      <c r="AX755"/>
      <c r="AY755"/>
      <c r="AZ755"/>
      <c r="BA755"/>
      <c r="BB755"/>
      <c r="BC755"/>
      <c r="BD755"/>
      <c r="BE755"/>
      <c r="BF755"/>
      <c r="BG755"/>
      <c r="BH755"/>
      <c r="BI755"/>
      <c r="BJ755"/>
      <c r="BK755"/>
      <c r="BL755"/>
      <c r="BM755"/>
      <c r="BN755"/>
      <c r="BO755"/>
      <c r="BP755"/>
      <c r="BQ755"/>
      <c r="BR755"/>
      <c r="BS755"/>
      <c r="BT755"/>
      <c r="BU755"/>
      <c r="BV755"/>
      <c r="BW755"/>
      <c r="BX755"/>
      <c r="BY755"/>
      <c r="BZ755"/>
      <c r="CA755"/>
      <c r="CB755"/>
      <c r="CC755"/>
      <c r="CD755"/>
      <c r="CE755"/>
      <c r="CF755"/>
      <c r="CG755"/>
      <c r="CH755"/>
      <c r="CI755"/>
      <c r="CJ755"/>
      <c r="CK755"/>
      <c r="CL755"/>
      <c r="CN755"/>
    </row>
    <row r="756" spans="7:92" x14ac:dyDescent="0.4">
      <c r="G756"/>
      <c r="I756"/>
      <c r="J756"/>
      <c r="R756"/>
      <c r="S756"/>
      <c r="T756"/>
      <c r="U756"/>
      <c r="V756"/>
      <c r="W756"/>
      <c r="X756"/>
      <c r="Y756"/>
      <c r="Z756"/>
      <c r="AA756"/>
      <c r="AB756"/>
      <c r="AC756"/>
      <c r="AD756"/>
      <c r="AE756"/>
      <c r="AF756"/>
      <c r="AG756"/>
      <c r="AH756"/>
      <c r="AI756"/>
      <c r="AJ756"/>
      <c r="AK756"/>
      <c r="AL756"/>
      <c r="AM756"/>
      <c r="AN756"/>
      <c r="AO756"/>
      <c r="AP756"/>
      <c r="AQ756"/>
      <c r="AR756"/>
      <c r="AS756"/>
      <c r="AT756"/>
      <c r="AU756"/>
      <c r="AV756"/>
      <c r="AW756"/>
      <c r="AX756"/>
      <c r="AY756"/>
      <c r="AZ756"/>
      <c r="BA756"/>
      <c r="BB756"/>
      <c r="BC756"/>
      <c r="BD756"/>
      <c r="BE756"/>
      <c r="BF756"/>
      <c r="BG756"/>
      <c r="BH756"/>
      <c r="BI756"/>
      <c r="BJ756"/>
      <c r="BK756"/>
      <c r="BL756"/>
      <c r="BM756"/>
      <c r="BN756"/>
      <c r="BO756"/>
      <c r="BP756"/>
      <c r="BQ756"/>
      <c r="BR756"/>
      <c r="BS756"/>
      <c r="BT756"/>
      <c r="BU756"/>
      <c r="BV756"/>
      <c r="BW756"/>
      <c r="BX756"/>
      <c r="BY756"/>
      <c r="BZ756"/>
      <c r="CA756"/>
      <c r="CB756"/>
      <c r="CC756"/>
      <c r="CD756"/>
      <c r="CE756"/>
      <c r="CF756"/>
      <c r="CG756"/>
      <c r="CH756"/>
      <c r="CI756"/>
      <c r="CJ756"/>
      <c r="CK756"/>
      <c r="CL756"/>
      <c r="CN756"/>
    </row>
    <row r="757" spans="7:92" x14ac:dyDescent="0.4">
      <c r="G757"/>
      <c r="I757"/>
      <c r="J757"/>
      <c r="R757"/>
      <c r="S757"/>
      <c r="T757"/>
      <c r="U757"/>
      <c r="V757"/>
      <c r="W757"/>
      <c r="X757"/>
      <c r="Y757"/>
      <c r="Z757"/>
      <c r="AA757"/>
      <c r="AB757"/>
      <c r="AC757"/>
      <c r="AD757"/>
      <c r="AE757"/>
      <c r="AF757"/>
      <c r="AG757"/>
      <c r="AH757"/>
      <c r="AI757"/>
      <c r="AJ757"/>
      <c r="AK757"/>
      <c r="AL757"/>
      <c r="AM757"/>
      <c r="AN757"/>
      <c r="AO757"/>
      <c r="AP757"/>
      <c r="AQ757"/>
      <c r="AR757"/>
      <c r="AS757"/>
      <c r="AT757"/>
      <c r="AU757"/>
      <c r="AV757"/>
      <c r="AW757"/>
      <c r="AX757"/>
      <c r="AY757"/>
      <c r="AZ757"/>
      <c r="BA757"/>
      <c r="BB757"/>
      <c r="BC757"/>
      <c r="BD757"/>
      <c r="BE757"/>
      <c r="BF757"/>
      <c r="BG757"/>
      <c r="BH757"/>
      <c r="BI757"/>
      <c r="BJ757"/>
      <c r="BK757"/>
      <c r="BL757"/>
      <c r="BM757"/>
      <c r="BN757"/>
      <c r="BO757"/>
      <c r="BP757"/>
      <c r="BQ757"/>
      <c r="BR757"/>
      <c r="BS757"/>
      <c r="BT757"/>
      <c r="BU757"/>
      <c r="BV757"/>
      <c r="BW757"/>
      <c r="BX757"/>
      <c r="BY757"/>
      <c r="BZ757"/>
      <c r="CA757"/>
      <c r="CB757"/>
      <c r="CC757"/>
      <c r="CD757"/>
      <c r="CE757"/>
      <c r="CF757"/>
      <c r="CG757"/>
      <c r="CH757"/>
      <c r="CI757"/>
      <c r="CJ757"/>
      <c r="CK757"/>
      <c r="CL757"/>
      <c r="CN757"/>
    </row>
    <row r="758" spans="7:92" x14ac:dyDescent="0.4">
      <c r="G758"/>
      <c r="I758"/>
      <c r="J758"/>
      <c r="R758"/>
      <c r="S758"/>
      <c r="T758"/>
      <c r="U758"/>
      <c r="V758"/>
      <c r="W758"/>
      <c r="X758"/>
      <c r="Y758"/>
      <c r="Z758"/>
      <c r="AA758"/>
      <c r="AB758"/>
      <c r="AC758"/>
      <c r="AD758"/>
      <c r="AE758"/>
      <c r="AF758"/>
      <c r="AG758"/>
      <c r="AH758"/>
      <c r="AI758"/>
      <c r="AJ758"/>
      <c r="AK758"/>
      <c r="AL758"/>
      <c r="AM758"/>
      <c r="AN758"/>
      <c r="AO758"/>
      <c r="AP758"/>
      <c r="AQ758"/>
      <c r="AR758"/>
      <c r="AS758"/>
      <c r="AT758"/>
      <c r="AU758"/>
      <c r="AV758"/>
      <c r="AW758"/>
      <c r="AX758"/>
      <c r="AY758"/>
      <c r="AZ758"/>
      <c r="BA758"/>
      <c r="BB758"/>
      <c r="BC758"/>
      <c r="BD758"/>
      <c r="BE758"/>
      <c r="BF758"/>
      <c r="BG758"/>
      <c r="BH758"/>
      <c r="BI758"/>
      <c r="BJ758"/>
      <c r="BK758"/>
      <c r="BL758"/>
      <c r="BM758"/>
      <c r="BN758"/>
      <c r="BO758"/>
      <c r="BP758"/>
      <c r="BQ758"/>
      <c r="BR758"/>
      <c r="BS758"/>
      <c r="BT758"/>
      <c r="BU758"/>
      <c r="BV758"/>
      <c r="BW758"/>
      <c r="BX758"/>
      <c r="BY758"/>
      <c r="BZ758"/>
      <c r="CA758"/>
      <c r="CB758"/>
      <c r="CC758"/>
      <c r="CD758"/>
      <c r="CE758"/>
      <c r="CF758"/>
      <c r="CG758"/>
      <c r="CH758"/>
      <c r="CI758"/>
      <c r="CJ758"/>
      <c r="CK758"/>
      <c r="CL758"/>
      <c r="CN758"/>
    </row>
    <row r="759" spans="7:92" x14ac:dyDescent="0.4">
      <c r="G759"/>
      <c r="I759"/>
      <c r="J759"/>
      <c r="R759"/>
      <c r="S759"/>
      <c r="T759"/>
      <c r="U759"/>
      <c r="V759"/>
      <c r="W759"/>
      <c r="X759"/>
      <c r="Y759"/>
      <c r="Z759"/>
      <c r="AA759"/>
      <c r="AB759"/>
      <c r="AC759"/>
      <c r="AD759"/>
      <c r="AE759"/>
      <c r="AF759"/>
      <c r="AG759"/>
      <c r="AH759"/>
      <c r="AI759"/>
      <c r="AJ759"/>
      <c r="AK759"/>
      <c r="AL759"/>
      <c r="AM759"/>
      <c r="AN759"/>
      <c r="AO759"/>
      <c r="AP759"/>
      <c r="AQ759"/>
      <c r="AR759"/>
      <c r="AS759"/>
      <c r="AT759"/>
      <c r="AU759"/>
      <c r="AV759"/>
      <c r="AW759"/>
      <c r="AX759"/>
      <c r="AY759"/>
      <c r="AZ759"/>
      <c r="BA759"/>
      <c r="BB759"/>
      <c r="BC759"/>
      <c r="BD759"/>
      <c r="BE759"/>
      <c r="BF759"/>
      <c r="BG759"/>
      <c r="BH759"/>
      <c r="BI759"/>
      <c r="BJ759"/>
      <c r="BK759"/>
      <c r="BL759"/>
      <c r="BM759"/>
      <c r="BN759"/>
      <c r="BO759"/>
      <c r="BP759"/>
      <c r="BQ759"/>
      <c r="BR759"/>
      <c r="BS759"/>
      <c r="BT759"/>
      <c r="BU759"/>
      <c r="BV759"/>
      <c r="BW759"/>
      <c r="BX759"/>
      <c r="BY759"/>
      <c r="BZ759"/>
      <c r="CA759"/>
      <c r="CB759"/>
      <c r="CC759"/>
      <c r="CD759"/>
      <c r="CE759"/>
      <c r="CF759"/>
      <c r="CG759"/>
      <c r="CH759"/>
      <c r="CI759"/>
      <c r="CJ759"/>
      <c r="CK759"/>
      <c r="CL759"/>
      <c r="CN759"/>
    </row>
    <row r="760" spans="7:92" x14ac:dyDescent="0.4">
      <c r="G760"/>
      <c r="I760"/>
      <c r="J760"/>
      <c r="R760"/>
      <c r="S760"/>
      <c r="T760"/>
      <c r="U760"/>
      <c r="V760"/>
      <c r="W760"/>
      <c r="X760"/>
      <c r="Y760"/>
      <c r="Z760"/>
      <c r="AA760"/>
      <c r="AB760"/>
      <c r="AC760"/>
      <c r="AD760"/>
      <c r="AE760"/>
      <c r="AF760"/>
      <c r="AG760"/>
      <c r="AH760"/>
      <c r="AI760"/>
      <c r="AJ760"/>
      <c r="AK760"/>
      <c r="AL760"/>
      <c r="AM760"/>
      <c r="AN760"/>
      <c r="AO760"/>
      <c r="AP760"/>
      <c r="AQ760"/>
      <c r="AR760"/>
      <c r="AS760"/>
      <c r="AT760"/>
      <c r="AU760"/>
      <c r="AV760"/>
      <c r="AW760"/>
      <c r="AX760"/>
      <c r="AY760"/>
      <c r="AZ760"/>
      <c r="BA760"/>
      <c r="BB760"/>
      <c r="BC760"/>
      <c r="BD760"/>
      <c r="BE760"/>
      <c r="BF760"/>
      <c r="BG760"/>
      <c r="BH760"/>
      <c r="BI760"/>
      <c r="BJ760"/>
      <c r="BK760"/>
      <c r="BL760"/>
      <c r="BM760"/>
      <c r="BN760"/>
      <c r="BO760"/>
      <c r="BP760"/>
      <c r="BQ760"/>
      <c r="BR760"/>
      <c r="BS760"/>
      <c r="BT760"/>
      <c r="BU760"/>
      <c r="BV760"/>
      <c r="BW760"/>
      <c r="BX760"/>
      <c r="BY760"/>
      <c r="BZ760"/>
      <c r="CA760"/>
      <c r="CB760"/>
      <c r="CC760"/>
      <c r="CD760"/>
      <c r="CE760"/>
      <c r="CF760"/>
      <c r="CG760"/>
      <c r="CH760"/>
      <c r="CI760"/>
      <c r="CJ760"/>
      <c r="CK760"/>
      <c r="CL760"/>
      <c r="CN760"/>
    </row>
    <row r="761" spans="7:92" x14ac:dyDescent="0.4">
      <c r="G761"/>
      <c r="I761"/>
      <c r="J761"/>
      <c r="R761"/>
      <c r="S761"/>
      <c r="T761"/>
      <c r="U761"/>
      <c r="V761"/>
      <c r="W761"/>
      <c r="X761"/>
      <c r="Y761"/>
      <c r="Z761"/>
      <c r="AA761"/>
      <c r="AB761"/>
      <c r="AC761"/>
      <c r="AD761"/>
      <c r="AE761"/>
      <c r="AF761"/>
      <c r="AG761"/>
      <c r="AH761"/>
      <c r="AI761"/>
      <c r="AJ761"/>
      <c r="AK761"/>
      <c r="AL761"/>
      <c r="AM761"/>
      <c r="AN761"/>
      <c r="AO761"/>
      <c r="AP761"/>
      <c r="AQ761"/>
      <c r="AR761"/>
      <c r="AS761"/>
      <c r="AT761"/>
      <c r="AU761"/>
      <c r="AV761"/>
      <c r="AW761"/>
      <c r="AX761"/>
      <c r="AY761"/>
      <c r="AZ761"/>
      <c r="BA761"/>
      <c r="BB761"/>
      <c r="BC761"/>
      <c r="BD761"/>
      <c r="BE761"/>
      <c r="BF761"/>
      <c r="BG761"/>
      <c r="BH761"/>
      <c r="BI761"/>
      <c r="BJ761"/>
      <c r="BK761"/>
      <c r="BL761"/>
      <c r="BM761"/>
      <c r="BN761"/>
      <c r="BO761"/>
      <c r="BP761"/>
      <c r="BQ761"/>
      <c r="BR761"/>
      <c r="BS761"/>
      <c r="BT761"/>
      <c r="BU761"/>
      <c r="BV761"/>
      <c r="BW761"/>
      <c r="BX761"/>
      <c r="BY761"/>
      <c r="BZ761"/>
      <c r="CA761"/>
      <c r="CB761"/>
      <c r="CC761"/>
      <c r="CD761"/>
      <c r="CE761"/>
      <c r="CF761"/>
      <c r="CG761"/>
      <c r="CH761"/>
      <c r="CI761"/>
      <c r="CJ761"/>
      <c r="CK761"/>
      <c r="CL761"/>
      <c r="CN761"/>
    </row>
    <row r="762" spans="7:92" x14ac:dyDescent="0.4">
      <c r="G762"/>
      <c r="I762"/>
      <c r="J762"/>
      <c r="R762"/>
      <c r="S762"/>
      <c r="T762"/>
      <c r="U762"/>
      <c r="V762"/>
      <c r="W762"/>
      <c r="X762"/>
      <c r="Y762"/>
      <c r="Z762"/>
      <c r="AA762"/>
      <c r="AB762"/>
      <c r="AC762"/>
      <c r="AD762"/>
      <c r="AE762"/>
      <c r="AF762"/>
      <c r="AG762"/>
      <c r="AH762"/>
      <c r="AI762"/>
      <c r="AJ762"/>
      <c r="AK762"/>
      <c r="AL762"/>
      <c r="AM762"/>
      <c r="AN762"/>
      <c r="AO762"/>
      <c r="AP762"/>
      <c r="AQ762"/>
      <c r="AR762"/>
      <c r="AS762"/>
      <c r="AT762"/>
      <c r="AU762"/>
      <c r="AV762"/>
      <c r="AW762"/>
      <c r="AX762"/>
      <c r="AY762"/>
      <c r="AZ762"/>
      <c r="BA762"/>
      <c r="BB762"/>
      <c r="BC762"/>
      <c r="BD762"/>
      <c r="BE762"/>
      <c r="BF762"/>
      <c r="BG762"/>
      <c r="BH762"/>
      <c r="BI762"/>
      <c r="BJ762"/>
      <c r="BK762"/>
      <c r="BL762"/>
      <c r="BM762"/>
      <c r="BN762"/>
      <c r="BO762"/>
      <c r="BP762"/>
      <c r="BQ762"/>
      <c r="BR762"/>
      <c r="BS762"/>
      <c r="BT762"/>
      <c r="BU762"/>
      <c r="BV762"/>
      <c r="BW762"/>
      <c r="BX762"/>
      <c r="BY762"/>
      <c r="BZ762"/>
      <c r="CA762"/>
      <c r="CB762"/>
      <c r="CC762"/>
      <c r="CD762"/>
      <c r="CE762"/>
      <c r="CF762"/>
      <c r="CG762"/>
      <c r="CH762"/>
      <c r="CI762"/>
      <c r="CJ762"/>
      <c r="CK762"/>
      <c r="CL762"/>
      <c r="CN762"/>
    </row>
    <row r="763" spans="7:92" x14ac:dyDescent="0.4">
      <c r="G763"/>
      <c r="I763"/>
      <c r="J763"/>
      <c r="R763"/>
      <c r="S763"/>
      <c r="T763"/>
      <c r="U763"/>
      <c r="V763"/>
      <c r="W763"/>
      <c r="X763"/>
      <c r="Y763"/>
      <c r="Z763"/>
      <c r="AA763"/>
      <c r="AB763"/>
      <c r="AC763"/>
      <c r="AD763"/>
      <c r="AE763"/>
      <c r="AF763"/>
      <c r="AG763"/>
      <c r="AH763"/>
      <c r="AI763"/>
      <c r="AJ763"/>
      <c r="AK763"/>
      <c r="AL763"/>
      <c r="AM763"/>
      <c r="AN763"/>
      <c r="AO763"/>
      <c r="AP763"/>
      <c r="AQ763"/>
      <c r="AR763"/>
      <c r="AS763"/>
      <c r="AT763"/>
      <c r="AU763"/>
      <c r="AV763"/>
      <c r="AW763"/>
      <c r="AX763"/>
      <c r="AY763"/>
      <c r="AZ763"/>
      <c r="BA763"/>
      <c r="BB763"/>
      <c r="BC763"/>
      <c r="BD763"/>
      <c r="BE763"/>
      <c r="BF763"/>
      <c r="BG763"/>
      <c r="BH763"/>
      <c r="BI763"/>
      <c r="BJ763"/>
      <c r="BK763"/>
      <c r="BL763"/>
      <c r="BM763"/>
      <c r="BN763"/>
      <c r="BO763"/>
      <c r="BP763"/>
      <c r="BQ763"/>
      <c r="BR763"/>
      <c r="BS763"/>
      <c r="BT763"/>
      <c r="BU763"/>
      <c r="BV763"/>
      <c r="BW763"/>
      <c r="BX763"/>
      <c r="BY763"/>
      <c r="BZ763"/>
      <c r="CA763"/>
      <c r="CB763"/>
      <c r="CC763"/>
      <c r="CD763"/>
      <c r="CE763"/>
      <c r="CF763"/>
      <c r="CG763"/>
      <c r="CH763"/>
      <c r="CI763"/>
      <c r="CJ763"/>
      <c r="CK763"/>
      <c r="CL763"/>
      <c r="CN763"/>
    </row>
    <row r="764" spans="7:92" x14ac:dyDescent="0.4">
      <c r="G764"/>
      <c r="I764"/>
      <c r="J764"/>
      <c r="R764"/>
      <c r="S764"/>
      <c r="T764"/>
      <c r="U764"/>
      <c r="V764"/>
      <c r="W764"/>
      <c r="X764"/>
      <c r="Y764"/>
      <c r="Z764"/>
      <c r="AA764"/>
      <c r="AB764"/>
      <c r="AC764"/>
      <c r="AD764"/>
      <c r="AE764"/>
      <c r="AF764"/>
      <c r="AG764"/>
      <c r="AH764"/>
      <c r="AI764"/>
      <c r="AJ764"/>
      <c r="AK764"/>
      <c r="AL764"/>
      <c r="AM764"/>
      <c r="AN764"/>
      <c r="AO764"/>
      <c r="AP764"/>
      <c r="AQ764"/>
      <c r="AR764"/>
      <c r="AS764"/>
      <c r="AT764"/>
      <c r="AU764"/>
      <c r="AV764"/>
      <c r="AW764"/>
      <c r="AX764"/>
      <c r="AY764"/>
      <c r="AZ764"/>
      <c r="BA764"/>
      <c r="BB764"/>
      <c r="BC764"/>
      <c r="BD764"/>
      <c r="BE764"/>
      <c r="BF764"/>
      <c r="BG764"/>
      <c r="BH764"/>
      <c r="BI764"/>
      <c r="BJ764"/>
      <c r="BK764"/>
      <c r="BL764"/>
      <c r="BM764"/>
      <c r="BN764"/>
      <c r="BO764"/>
      <c r="BP764"/>
      <c r="BQ764"/>
      <c r="BR764"/>
      <c r="BS764"/>
      <c r="BT764"/>
      <c r="BU764"/>
      <c r="BV764"/>
      <c r="BW764"/>
      <c r="BX764"/>
      <c r="BY764"/>
      <c r="BZ764"/>
      <c r="CA764"/>
      <c r="CB764"/>
      <c r="CC764"/>
      <c r="CD764"/>
      <c r="CE764"/>
      <c r="CF764"/>
      <c r="CG764"/>
      <c r="CH764"/>
      <c r="CI764"/>
      <c r="CJ764"/>
      <c r="CK764"/>
      <c r="CL764"/>
      <c r="CN764"/>
    </row>
    <row r="765" spans="7:92" x14ac:dyDescent="0.4">
      <c r="G765"/>
      <c r="I765"/>
      <c r="J765"/>
      <c r="R765"/>
      <c r="S765"/>
      <c r="T765"/>
      <c r="U765"/>
      <c r="V765"/>
      <c r="W765"/>
      <c r="X765"/>
      <c r="Y765"/>
      <c r="Z765"/>
      <c r="AA765"/>
      <c r="AB765"/>
      <c r="AC765"/>
      <c r="AD765"/>
      <c r="AE765"/>
      <c r="AF765"/>
      <c r="AG765"/>
      <c r="AH765"/>
      <c r="AI765"/>
      <c r="AJ765"/>
      <c r="AK765"/>
      <c r="AL765"/>
      <c r="AM765"/>
      <c r="AN765"/>
      <c r="AO765"/>
      <c r="AP765"/>
      <c r="AQ765"/>
      <c r="AR765"/>
      <c r="AS765"/>
      <c r="AT765"/>
      <c r="AU765"/>
      <c r="AV765"/>
      <c r="AW765"/>
      <c r="AX765"/>
      <c r="AY765"/>
      <c r="AZ765"/>
      <c r="BA765"/>
      <c r="BB765"/>
      <c r="BC765"/>
      <c r="BD765"/>
      <c r="BE765"/>
      <c r="BF765"/>
      <c r="BG765"/>
      <c r="BH765"/>
      <c r="BI765"/>
      <c r="BJ765"/>
      <c r="BK765"/>
      <c r="BL765"/>
      <c r="BM765"/>
      <c r="BN765"/>
      <c r="BO765"/>
      <c r="BP765"/>
      <c r="BQ765"/>
      <c r="BR765"/>
      <c r="BS765"/>
      <c r="BT765"/>
      <c r="BU765"/>
      <c r="BV765"/>
      <c r="BW765"/>
      <c r="BX765"/>
      <c r="BY765"/>
      <c r="BZ765"/>
      <c r="CA765"/>
      <c r="CB765"/>
      <c r="CC765"/>
      <c r="CD765"/>
      <c r="CE765"/>
      <c r="CF765"/>
      <c r="CG765"/>
      <c r="CH765"/>
      <c r="CI765"/>
      <c r="CJ765"/>
      <c r="CK765"/>
      <c r="CL765"/>
      <c r="CN765"/>
    </row>
    <row r="766" spans="7:92" x14ac:dyDescent="0.4">
      <c r="G766"/>
      <c r="I766"/>
      <c r="J766"/>
      <c r="R766"/>
      <c r="S766"/>
      <c r="T766"/>
      <c r="U766"/>
      <c r="V766"/>
      <c r="W766"/>
      <c r="X766"/>
      <c r="Y766"/>
      <c r="Z766"/>
      <c r="AA766"/>
      <c r="AB766"/>
      <c r="AC766"/>
      <c r="AD766"/>
      <c r="AE766"/>
      <c r="AF766"/>
      <c r="AG766"/>
      <c r="AH766"/>
      <c r="AI766"/>
      <c r="AJ766"/>
      <c r="AK766"/>
      <c r="AL766"/>
      <c r="AM766"/>
      <c r="AN766"/>
      <c r="AO766"/>
      <c r="AP766"/>
      <c r="AQ766"/>
      <c r="AR766"/>
      <c r="AS766"/>
      <c r="AT766"/>
      <c r="AU766"/>
      <c r="AV766"/>
      <c r="AW766"/>
      <c r="AX766"/>
      <c r="AY766"/>
      <c r="AZ766"/>
      <c r="BA766"/>
      <c r="BB766"/>
      <c r="BC766"/>
      <c r="BD766"/>
      <c r="BE766"/>
      <c r="BF766"/>
      <c r="BG766"/>
      <c r="BH766"/>
      <c r="BI766"/>
      <c r="BJ766"/>
      <c r="BK766"/>
      <c r="BL766"/>
      <c r="BM766"/>
      <c r="BN766"/>
      <c r="BO766"/>
      <c r="BP766"/>
      <c r="BQ766"/>
      <c r="BR766"/>
      <c r="BS766"/>
      <c r="BT766"/>
      <c r="BU766"/>
      <c r="BV766"/>
      <c r="BW766"/>
      <c r="BX766"/>
      <c r="BY766"/>
      <c r="BZ766"/>
      <c r="CA766"/>
      <c r="CB766"/>
      <c r="CC766"/>
      <c r="CD766"/>
      <c r="CE766"/>
      <c r="CF766"/>
      <c r="CG766"/>
      <c r="CH766"/>
      <c r="CI766"/>
      <c r="CJ766"/>
      <c r="CK766"/>
      <c r="CL766"/>
      <c r="CN766"/>
    </row>
    <row r="767" spans="7:92" x14ac:dyDescent="0.4">
      <c r="G767"/>
      <c r="I767"/>
      <c r="J767"/>
      <c r="R767"/>
      <c r="S767"/>
      <c r="T767"/>
      <c r="U767"/>
      <c r="V767"/>
      <c r="W767"/>
      <c r="X767"/>
      <c r="Y767"/>
      <c r="Z767"/>
      <c r="AA767"/>
      <c r="AB767"/>
      <c r="AC767"/>
      <c r="AD767"/>
      <c r="AE767"/>
      <c r="AF767"/>
      <c r="AG767"/>
      <c r="AH767"/>
      <c r="AI767"/>
      <c r="AJ767"/>
      <c r="AK767"/>
      <c r="AL767"/>
      <c r="AM767"/>
      <c r="AN767"/>
      <c r="AO767"/>
      <c r="AP767"/>
      <c r="AQ767"/>
      <c r="AR767"/>
      <c r="AS767"/>
      <c r="AT767"/>
      <c r="AU767"/>
      <c r="AV767"/>
      <c r="AW767"/>
      <c r="AX767"/>
      <c r="AY767"/>
      <c r="AZ767"/>
      <c r="BA767"/>
      <c r="BB767"/>
      <c r="BC767"/>
      <c r="BD767"/>
      <c r="BE767"/>
      <c r="BF767"/>
      <c r="BG767"/>
      <c r="BH767"/>
      <c r="BI767"/>
      <c r="BJ767"/>
      <c r="BK767"/>
      <c r="BL767"/>
      <c r="BM767"/>
      <c r="BN767"/>
      <c r="BO767"/>
      <c r="BP767"/>
      <c r="BQ767"/>
      <c r="BR767"/>
      <c r="BS767"/>
      <c r="BT767"/>
      <c r="BU767"/>
      <c r="BV767"/>
      <c r="BW767"/>
      <c r="BX767"/>
      <c r="BY767"/>
      <c r="BZ767"/>
      <c r="CA767"/>
      <c r="CB767"/>
      <c r="CC767"/>
      <c r="CD767"/>
      <c r="CE767"/>
      <c r="CF767"/>
      <c r="CG767"/>
      <c r="CH767"/>
      <c r="CI767"/>
      <c r="CJ767"/>
      <c r="CK767"/>
      <c r="CL767"/>
      <c r="CN767"/>
    </row>
    <row r="768" spans="7:92" x14ac:dyDescent="0.4">
      <c r="G768"/>
      <c r="I768"/>
      <c r="J768"/>
      <c r="R768"/>
      <c r="S768"/>
      <c r="T768"/>
      <c r="U768"/>
      <c r="V768"/>
      <c r="W768"/>
      <c r="X768"/>
      <c r="Y768"/>
      <c r="Z768"/>
      <c r="AA768"/>
      <c r="AB768"/>
      <c r="AC768"/>
      <c r="AD768"/>
      <c r="AE768"/>
      <c r="AF768"/>
      <c r="AG768"/>
      <c r="AH768"/>
      <c r="AI768"/>
      <c r="AJ768"/>
      <c r="AK768"/>
      <c r="AL768"/>
      <c r="AM768"/>
      <c r="AN768"/>
      <c r="AO768"/>
      <c r="AP768"/>
      <c r="AQ768"/>
      <c r="AR768"/>
      <c r="AS768"/>
      <c r="AT768"/>
      <c r="AU768"/>
      <c r="AV768"/>
      <c r="AW768"/>
      <c r="AX768"/>
      <c r="AY768"/>
      <c r="AZ768"/>
      <c r="BA768"/>
      <c r="BB768"/>
      <c r="BC768"/>
      <c r="BD768"/>
      <c r="BE768"/>
      <c r="BF768"/>
      <c r="BG768"/>
      <c r="BH768"/>
      <c r="BI768"/>
      <c r="BJ768"/>
      <c r="BK768"/>
      <c r="BL768"/>
      <c r="BM768"/>
      <c r="BN768"/>
      <c r="BO768"/>
      <c r="BP768"/>
      <c r="BQ768"/>
      <c r="BR768"/>
      <c r="BS768"/>
      <c r="BT768"/>
      <c r="BU768"/>
      <c r="BV768"/>
      <c r="BW768"/>
      <c r="BX768"/>
      <c r="BY768"/>
      <c r="BZ768"/>
      <c r="CA768"/>
      <c r="CB768"/>
      <c r="CC768"/>
      <c r="CD768"/>
      <c r="CE768"/>
      <c r="CF768"/>
      <c r="CG768"/>
      <c r="CH768"/>
      <c r="CI768"/>
      <c r="CJ768"/>
      <c r="CK768"/>
      <c r="CL768"/>
      <c r="CN768"/>
    </row>
    <row r="769" spans="7:92" x14ac:dyDescent="0.4">
      <c r="G769"/>
      <c r="I769"/>
      <c r="J769"/>
      <c r="R769"/>
      <c r="S769"/>
      <c r="T769"/>
      <c r="U769"/>
      <c r="V769"/>
      <c r="W769"/>
      <c r="X769"/>
      <c r="Y769"/>
      <c r="Z769"/>
      <c r="AA769"/>
      <c r="AB769"/>
      <c r="AC769"/>
      <c r="AD769"/>
      <c r="AE769"/>
      <c r="AF769"/>
      <c r="AG769"/>
      <c r="AH769"/>
      <c r="AI769"/>
      <c r="AJ769"/>
      <c r="AK769"/>
      <c r="AL769"/>
      <c r="AM769"/>
      <c r="AN769"/>
      <c r="AO769"/>
      <c r="AP769"/>
      <c r="AQ769"/>
      <c r="AR769"/>
      <c r="AS769"/>
      <c r="AT769"/>
      <c r="AU769"/>
      <c r="AV769"/>
      <c r="AW769"/>
      <c r="AX769"/>
      <c r="AY769"/>
      <c r="AZ769"/>
      <c r="BA769"/>
      <c r="BB769"/>
      <c r="BC769"/>
      <c r="BD769"/>
      <c r="BE769"/>
      <c r="BF769"/>
      <c r="BG769"/>
      <c r="BH769"/>
      <c r="BI769"/>
      <c r="BJ769"/>
      <c r="BK769"/>
      <c r="BL769"/>
      <c r="BM769"/>
      <c r="BN769"/>
      <c r="BO769"/>
      <c r="BP769"/>
      <c r="BQ769"/>
      <c r="BR769"/>
      <c r="BS769"/>
      <c r="BT769"/>
      <c r="BU769"/>
      <c r="BV769"/>
      <c r="BW769"/>
      <c r="BX769"/>
      <c r="BY769"/>
      <c r="BZ769"/>
      <c r="CA769"/>
      <c r="CB769"/>
      <c r="CC769"/>
      <c r="CD769"/>
      <c r="CE769"/>
      <c r="CF769"/>
      <c r="CG769"/>
      <c r="CH769"/>
      <c r="CI769"/>
      <c r="CJ769"/>
      <c r="CK769"/>
      <c r="CL769"/>
      <c r="CN769"/>
    </row>
    <row r="770" spans="7:92" x14ac:dyDescent="0.4">
      <c r="G770"/>
      <c r="I770"/>
      <c r="J770"/>
      <c r="R770"/>
      <c r="S770"/>
      <c r="T770"/>
      <c r="U770"/>
      <c r="V770"/>
      <c r="W770"/>
      <c r="X770"/>
      <c r="Y770"/>
      <c r="Z770"/>
      <c r="AA770"/>
      <c r="AB770"/>
      <c r="AC770"/>
      <c r="AD770"/>
      <c r="AE770"/>
      <c r="AF770"/>
      <c r="AG770"/>
      <c r="AH770"/>
      <c r="AI770"/>
      <c r="AJ770"/>
      <c r="AK770"/>
      <c r="AL770"/>
      <c r="AM770"/>
      <c r="AN770"/>
      <c r="AO770"/>
      <c r="AP770"/>
      <c r="AQ770"/>
      <c r="AR770"/>
      <c r="AS770"/>
      <c r="AT770"/>
      <c r="AU770"/>
      <c r="AV770"/>
      <c r="AW770"/>
      <c r="AX770"/>
      <c r="AY770"/>
      <c r="AZ770"/>
      <c r="BA770"/>
      <c r="BB770"/>
      <c r="BC770"/>
      <c r="BD770"/>
      <c r="BE770"/>
      <c r="BF770"/>
      <c r="BG770"/>
      <c r="BH770"/>
      <c r="BI770"/>
      <c r="BJ770"/>
      <c r="BK770"/>
      <c r="BL770"/>
      <c r="BM770"/>
      <c r="BN770"/>
      <c r="BO770"/>
      <c r="BP770"/>
      <c r="BQ770"/>
      <c r="BR770"/>
      <c r="BS770"/>
      <c r="BT770"/>
      <c r="BU770"/>
      <c r="BV770"/>
      <c r="BW770"/>
      <c r="BX770"/>
      <c r="BY770"/>
      <c r="BZ770"/>
      <c r="CA770"/>
      <c r="CB770"/>
      <c r="CC770"/>
      <c r="CD770"/>
      <c r="CE770"/>
      <c r="CF770"/>
      <c r="CG770"/>
      <c r="CH770"/>
      <c r="CI770"/>
      <c r="CJ770"/>
      <c r="CK770"/>
      <c r="CL770"/>
      <c r="CN770"/>
    </row>
    <row r="771" spans="7:92" x14ac:dyDescent="0.4">
      <c r="G771"/>
      <c r="I771"/>
      <c r="J771"/>
      <c r="R771"/>
      <c r="S771"/>
      <c r="T771"/>
      <c r="U771"/>
      <c r="V771"/>
      <c r="W771"/>
      <c r="X771"/>
      <c r="Y771"/>
      <c r="Z771"/>
      <c r="AA771"/>
      <c r="AB771"/>
      <c r="AC771"/>
      <c r="AD771"/>
      <c r="AE771"/>
      <c r="AF771"/>
      <c r="AG771"/>
      <c r="AH771"/>
      <c r="AI771"/>
      <c r="AJ771"/>
      <c r="AK771"/>
      <c r="AL771"/>
      <c r="AM771"/>
      <c r="AN771"/>
      <c r="AO771"/>
      <c r="AP771"/>
      <c r="AQ771"/>
      <c r="AR771"/>
      <c r="AS771"/>
      <c r="AT771"/>
      <c r="AU771"/>
      <c r="AV771"/>
      <c r="AW771"/>
      <c r="AX771"/>
      <c r="AY771"/>
      <c r="AZ771"/>
      <c r="BA771"/>
      <c r="BB771"/>
      <c r="BC771"/>
      <c r="BD771"/>
      <c r="BE771"/>
      <c r="BF771"/>
      <c r="BG771"/>
      <c r="BH771"/>
      <c r="BI771"/>
      <c r="BJ771"/>
      <c r="BK771"/>
      <c r="BL771"/>
      <c r="BM771"/>
      <c r="BN771"/>
      <c r="BO771"/>
      <c r="BP771"/>
      <c r="BQ771"/>
      <c r="BR771"/>
      <c r="BS771"/>
      <c r="BT771"/>
      <c r="BU771"/>
      <c r="BV771"/>
      <c r="BW771"/>
      <c r="BX771"/>
      <c r="BY771"/>
      <c r="BZ771"/>
      <c r="CA771"/>
      <c r="CB771"/>
      <c r="CC771"/>
      <c r="CD771"/>
      <c r="CE771"/>
      <c r="CF771"/>
      <c r="CG771"/>
      <c r="CH771"/>
      <c r="CI771"/>
      <c r="CJ771"/>
      <c r="CK771"/>
      <c r="CL771"/>
      <c r="CN771"/>
    </row>
    <row r="772" spans="7:92" x14ac:dyDescent="0.4">
      <c r="G772"/>
      <c r="I772"/>
      <c r="J772"/>
      <c r="R772"/>
      <c r="S772"/>
      <c r="T772"/>
      <c r="U772"/>
      <c r="V772"/>
      <c r="W772"/>
      <c r="X772"/>
      <c r="Y772"/>
      <c r="Z772"/>
      <c r="AA772"/>
      <c r="AB772"/>
      <c r="AC772"/>
      <c r="AD772"/>
      <c r="AE772"/>
      <c r="AF772"/>
      <c r="AG772"/>
      <c r="AH772"/>
      <c r="AI772"/>
      <c r="AJ772"/>
      <c r="AK772"/>
      <c r="AL772"/>
      <c r="AM772"/>
      <c r="AN772"/>
      <c r="AO772"/>
      <c r="AP772"/>
      <c r="AQ772"/>
      <c r="AR772"/>
      <c r="AS772"/>
      <c r="AT772"/>
      <c r="AU772"/>
      <c r="AV772"/>
      <c r="AW772"/>
      <c r="AX772"/>
      <c r="AY772"/>
      <c r="AZ772"/>
      <c r="BA772"/>
      <c r="BB772"/>
      <c r="BC772"/>
      <c r="BD772"/>
      <c r="BE772"/>
      <c r="BF772"/>
      <c r="BG772"/>
      <c r="BH772"/>
      <c r="BI772"/>
      <c r="BJ772"/>
      <c r="BK772"/>
      <c r="BL772"/>
      <c r="BM772"/>
      <c r="BN772"/>
      <c r="BO772"/>
      <c r="BP772"/>
      <c r="BQ772"/>
      <c r="BR772"/>
      <c r="BS772"/>
      <c r="BT772"/>
      <c r="BU772"/>
      <c r="BV772"/>
      <c r="BW772"/>
      <c r="BX772"/>
      <c r="BY772"/>
      <c r="BZ772"/>
      <c r="CA772"/>
      <c r="CB772"/>
      <c r="CC772"/>
      <c r="CD772"/>
      <c r="CE772"/>
      <c r="CF772"/>
      <c r="CG772"/>
      <c r="CH772"/>
      <c r="CI772"/>
      <c r="CJ772"/>
      <c r="CK772"/>
      <c r="CL772"/>
      <c r="CN772"/>
    </row>
    <row r="773" spans="7:92" x14ac:dyDescent="0.4">
      <c r="G773"/>
      <c r="I773"/>
      <c r="J773"/>
      <c r="R773"/>
      <c r="S773"/>
      <c r="T773"/>
      <c r="U773"/>
      <c r="V773"/>
      <c r="W773"/>
      <c r="X773"/>
      <c r="Y773"/>
      <c r="Z773"/>
      <c r="AA773"/>
      <c r="AB773"/>
      <c r="AC773"/>
      <c r="AD773"/>
      <c r="AE773"/>
      <c r="AF773"/>
      <c r="AG773"/>
      <c r="AH773"/>
      <c r="AI773"/>
      <c r="AJ773"/>
      <c r="AK773"/>
      <c r="AL773"/>
      <c r="AM773"/>
      <c r="AN773"/>
      <c r="AO773"/>
      <c r="AP773"/>
      <c r="AQ773"/>
      <c r="AR773"/>
      <c r="AS773"/>
      <c r="AT773"/>
      <c r="AU773"/>
      <c r="AV773"/>
      <c r="AW773"/>
      <c r="AX773"/>
      <c r="AY773"/>
      <c r="AZ773"/>
      <c r="BA773"/>
      <c r="BB773"/>
      <c r="BC773"/>
      <c r="BD773"/>
      <c r="BE773"/>
      <c r="BF773"/>
      <c r="BG773"/>
      <c r="BH773"/>
      <c r="BI773"/>
      <c r="BJ773"/>
      <c r="BK773"/>
      <c r="BL773"/>
      <c r="BM773"/>
      <c r="BN773"/>
      <c r="BO773"/>
      <c r="BP773"/>
      <c r="BQ773"/>
      <c r="BR773"/>
      <c r="BS773"/>
      <c r="BT773"/>
      <c r="BU773"/>
      <c r="BV773"/>
      <c r="BW773"/>
      <c r="BX773"/>
      <c r="BY773"/>
      <c r="BZ773"/>
      <c r="CA773"/>
      <c r="CB773"/>
      <c r="CC773"/>
      <c r="CD773"/>
      <c r="CE773"/>
      <c r="CF773"/>
      <c r="CG773"/>
      <c r="CH773"/>
      <c r="CI773"/>
      <c r="CJ773"/>
      <c r="CK773"/>
      <c r="CL773"/>
      <c r="CN773"/>
    </row>
    <row r="774" spans="7:92" x14ac:dyDescent="0.4">
      <c r="G774"/>
      <c r="I774"/>
      <c r="J774"/>
      <c r="R774"/>
      <c r="S774"/>
      <c r="T774"/>
      <c r="U774"/>
      <c r="V774"/>
      <c r="W774"/>
      <c r="X774"/>
      <c r="Y774"/>
      <c r="Z774"/>
      <c r="AA774"/>
      <c r="AB774"/>
      <c r="AC774"/>
      <c r="AD774"/>
      <c r="AE774"/>
      <c r="AF774"/>
      <c r="AG774"/>
      <c r="AH774"/>
      <c r="AI774"/>
      <c r="AJ774"/>
      <c r="AK774"/>
      <c r="AL774"/>
      <c r="AM774"/>
      <c r="AN774"/>
      <c r="AO774"/>
      <c r="AP774"/>
      <c r="AQ774"/>
      <c r="AR774"/>
      <c r="AS774"/>
      <c r="AT774"/>
      <c r="AU774"/>
      <c r="AV774"/>
      <c r="AW774"/>
      <c r="AX774"/>
      <c r="AY774"/>
      <c r="AZ774"/>
      <c r="BA774"/>
      <c r="BB774"/>
      <c r="BC774"/>
      <c r="BD774"/>
      <c r="BE774"/>
      <c r="BF774"/>
      <c r="BG774"/>
      <c r="BH774"/>
      <c r="BI774"/>
      <c r="BJ774"/>
      <c r="BK774"/>
      <c r="BL774"/>
      <c r="BM774"/>
      <c r="BN774"/>
      <c r="BO774"/>
      <c r="BP774"/>
      <c r="BQ774"/>
      <c r="BR774"/>
      <c r="BS774"/>
      <c r="BT774"/>
      <c r="BU774"/>
      <c r="BV774"/>
      <c r="BW774"/>
      <c r="BX774"/>
      <c r="BY774"/>
      <c r="BZ774"/>
      <c r="CA774"/>
      <c r="CB774"/>
      <c r="CC774"/>
      <c r="CD774"/>
      <c r="CE774"/>
      <c r="CF774"/>
      <c r="CG774"/>
      <c r="CH774"/>
      <c r="CI774"/>
      <c r="CJ774"/>
      <c r="CK774"/>
      <c r="CL774"/>
      <c r="CN774"/>
    </row>
    <row r="775" spans="7:92" x14ac:dyDescent="0.4">
      <c r="G775"/>
      <c r="I775"/>
      <c r="J775"/>
      <c r="R775"/>
      <c r="S775"/>
      <c r="T775"/>
      <c r="U775"/>
      <c r="V775"/>
      <c r="W775"/>
      <c r="X775"/>
      <c r="Y775"/>
      <c r="Z775"/>
      <c r="AA775"/>
      <c r="AB775"/>
      <c r="AC775"/>
      <c r="AD775"/>
      <c r="AE775"/>
      <c r="AF775"/>
      <c r="AG775"/>
      <c r="AH775"/>
      <c r="AI775"/>
      <c r="AJ775"/>
      <c r="AK775"/>
      <c r="AL775"/>
      <c r="AM775"/>
      <c r="AN775"/>
      <c r="AO775"/>
      <c r="AP775"/>
      <c r="AQ775"/>
      <c r="AR775"/>
      <c r="AS775"/>
      <c r="AT775"/>
      <c r="AU775"/>
      <c r="AV775"/>
      <c r="AW775"/>
      <c r="AX775"/>
      <c r="AY775"/>
      <c r="AZ775"/>
      <c r="BA775"/>
      <c r="BB775"/>
      <c r="BC775"/>
      <c r="BD775"/>
      <c r="BE775"/>
      <c r="BF775"/>
      <c r="BG775"/>
      <c r="BH775"/>
      <c r="BI775"/>
      <c r="BJ775"/>
      <c r="BK775"/>
      <c r="BL775"/>
      <c r="BM775"/>
      <c r="BN775"/>
      <c r="BO775"/>
      <c r="BP775"/>
      <c r="BQ775"/>
      <c r="BR775"/>
      <c r="BS775"/>
      <c r="BT775"/>
      <c r="BU775"/>
      <c r="BV775"/>
      <c r="BW775"/>
      <c r="BX775"/>
      <c r="BY775"/>
      <c r="BZ775"/>
      <c r="CA775"/>
      <c r="CB775"/>
      <c r="CC775"/>
      <c r="CD775"/>
      <c r="CE775"/>
      <c r="CF775"/>
      <c r="CG775"/>
      <c r="CH775"/>
      <c r="CI775"/>
      <c r="CJ775"/>
      <c r="CK775"/>
      <c r="CL775"/>
      <c r="CN775"/>
    </row>
    <row r="776" spans="7:92" x14ac:dyDescent="0.4">
      <c r="G776"/>
      <c r="I776"/>
      <c r="J776"/>
      <c r="R776"/>
      <c r="S776"/>
      <c r="T776"/>
      <c r="U776"/>
      <c r="V776"/>
      <c r="W776"/>
      <c r="X776"/>
      <c r="Y776"/>
      <c r="Z776"/>
      <c r="AA776"/>
      <c r="AB776"/>
      <c r="AC776"/>
      <c r="AD776"/>
      <c r="AE776"/>
      <c r="AF776"/>
      <c r="AG776"/>
      <c r="AH776"/>
      <c r="AI776"/>
      <c r="AJ776"/>
      <c r="AK776"/>
      <c r="AL776"/>
      <c r="AM776"/>
      <c r="AN776"/>
      <c r="AO776"/>
      <c r="AP776"/>
      <c r="AQ776"/>
      <c r="AR776"/>
      <c r="AS776"/>
      <c r="AT776"/>
      <c r="AU776"/>
      <c r="AV776"/>
      <c r="AW776"/>
      <c r="AX776"/>
      <c r="AY776"/>
      <c r="AZ776"/>
      <c r="BA776"/>
      <c r="BB776"/>
      <c r="BC776"/>
      <c r="BD776"/>
      <c r="BE776"/>
      <c r="BF776"/>
      <c r="BG776"/>
      <c r="BH776"/>
      <c r="BI776"/>
      <c r="BJ776"/>
      <c r="BK776"/>
      <c r="BL776"/>
      <c r="BM776"/>
      <c r="BN776"/>
      <c r="BO776"/>
      <c r="BP776"/>
      <c r="BQ776"/>
      <c r="BR776"/>
      <c r="BS776"/>
      <c r="BT776"/>
      <c r="BU776"/>
      <c r="BV776"/>
      <c r="BW776"/>
      <c r="BX776"/>
      <c r="BY776"/>
      <c r="BZ776"/>
      <c r="CA776"/>
      <c r="CB776"/>
      <c r="CC776"/>
      <c r="CD776"/>
      <c r="CE776"/>
      <c r="CF776"/>
      <c r="CG776"/>
      <c r="CH776"/>
      <c r="CI776"/>
      <c r="CJ776"/>
      <c r="CK776"/>
      <c r="CL776"/>
      <c r="CN776"/>
    </row>
    <row r="777" spans="7:92" x14ac:dyDescent="0.4">
      <c r="G777"/>
      <c r="I777"/>
      <c r="J777"/>
      <c r="R777"/>
      <c r="S777"/>
      <c r="T777"/>
      <c r="U777"/>
      <c r="V777"/>
      <c r="W777"/>
      <c r="X777"/>
      <c r="Y777"/>
      <c r="Z777"/>
      <c r="AA777"/>
      <c r="AB777"/>
      <c r="AC777"/>
      <c r="AD777"/>
      <c r="AE777"/>
      <c r="AF777"/>
      <c r="AG777"/>
      <c r="AH777"/>
      <c r="AI777"/>
      <c r="AJ777"/>
      <c r="AK777"/>
      <c r="AL777"/>
      <c r="AM777"/>
      <c r="AN777"/>
      <c r="AO777"/>
      <c r="AP777"/>
      <c r="AQ777"/>
      <c r="AR777"/>
      <c r="AS777"/>
      <c r="AT777"/>
      <c r="AU777"/>
      <c r="AV777"/>
      <c r="AW777"/>
      <c r="AX777"/>
      <c r="AY777"/>
      <c r="AZ777"/>
      <c r="BA777"/>
      <c r="BB777"/>
      <c r="BC777"/>
      <c r="BD777"/>
      <c r="BE777"/>
      <c r="BF777"/>
      <c r="BG777"/>
      <c r="BH777"/>
      <c r="BI777"/>
      <c r="BJ777"/>
      <c r="BK777"/>
      <c r="BL777"/>
      <c r="BM777"/>
      <c r="BN777"/>
      <c r="BO777"/>
      <c r="BP777"/>
      <c r="BQ777"/>
      <c r="BR777"/>
      <c r="BS777"/>
      <c r="BT777"/>
      <c r="BU777"/>
      <c r="BV777"/>
      <c r="BW777"/>
      <c r="BX777"/>
      <c r="BY777"/>
      <c r="BZ777"/>
      <c r="CA777"/>
      <c r="CB777"/>
      <c r="CC777"/>
      <c r="CD777"/>
      <c r="CE777"/>
      <c r="CF777"/>
      <c r="CG777"/>
      <c r="CH777"/>
      <c r="CI777"/>
      <c r="CJ777"/>
      <c r="CK777"/>
      <c r="CL777"/>
      <c r="CN777"/>
    </row>
    <row r="778" spans="7:92" x14ac:dyDescent="0.4">
      <c r="G778"/>
      <c r="I778"/>
      <c r="J778"/>
      <c r="R778"/>
      <c r="S778"/>
      <c r="T778"/>
      <c r="U778"/>
      <c r="V778"/>
      <c r="W778"/>
      <c r="X778"/>
      <c r="Y778"/>
      <c r="Z778"/>
      <c r="AA778"/>
      <c r="AB778"/>
      <c r="AC778"/>
      <c r="AD778"/>
      <c r="AE778"/>
      <c r="AF778"/>
      <c r="AG778"/>
      <c r="AH778"/>
      <c r="AI778"/>
      <c r="AJ778"/>
      <c r="AK778"/>
      <c r="AL778"/>
      <c r="AM778"/>
      <c r="AN778"/>
      <c r="AO778"/>
      <c r="AP778"/>
      <c r="AQ778"/>
      <c r="AR778"/>
      <c r="AS778"/>
      <c r="AT778"/>
      <c r="AU778"/>
      <c r="AV778"/>
      <c r="AW778"/>
      <c r="AX778"/>
      <c r="AY778"/>
      <c r="AZ778"/>
      <c r="BA778"/>
      <c r="BB778"/>
      <c r="BC778"/>
      <c r="BD778"/>
      <c r="BE778"/>
      <c r="BF778"/>
      <c r="BG778"/>
      <c r="BH778"/>
      <c r="BI778"/>
      <c r="BJ778"/>
      <c r="BK778"/>
      <c r="BL778"/>
      <c r="BM778"/>
      <c r="BN778"/>
      <c r="BO778"/>
      <c r="BP778"/>
      <c r="BQ778"/>
      <c r="BR778"/>
      <c r="BS778"/>
      <c r="BT778"/>
      <c r="BU778"/>
      <c r="BV778"/>
      <c r="BW778"/>
      <c r="BX778"/>
      <c r="BY778"/>
      <c r="BZ778"/>
      <c r="CA778"/>
      <c r="CB778"/>
      <c r="CC778"/>
      <c r="CD778"/>
      <c r="CE778"/>
      <c r="CF778"/>
      <c r="CG778"/>
      <c r="CH778"/>
      <c r="CI778"/>
      <c r="CJ778"/>
      <c r="CK778"/>
      <c r="CL778"/>
      <c r="CN778"/>
    </row>
    <row r="779" spans="7:92" x14ac:dyDescent="0.4">
      <c r="G779"/>
      <c r="I779"/>
      <c r="J779"/>
      <c r="R779"/>
      <c r="S779"/>
      <c r="T779"/>
      <c r="U779"/>
      <c r="V779"/>
      <c r="W779"/>
      <c r="X779"/>
      <c r="Y779"/>
      <c r="Z779"/>
      <c r="AA779"/>
      <c r="AB779"/>
      <c r="AC779"/>
      <c r="AD779"/>
      <c r="AE779"/>
      <c r="AF779"/>
      <c r="AG779"/>
      <c r="AH779"/>
      <c r="AI779"/>
      <c r="AJ779"/>
      <c r="AK779"/>
      <c r="AL779"/>
      <c r="AM779"/>
      <c r="AN779"/>
      <c r="AO779"/>
      <c r="AP779"/>
      <c r="AQ779"/>
      <c r="AR779"/>
      <c r="AS779"/>
      <c r="AT779"/>
      <c r="AU779"/>
      <c r="AV779"/>
      <c r="AW779"/>
      <c r="AX779"/>
      <c r="AY779"/>
      <c r="AZ779"/>
      <c r="BA779"/>
      <c r="BB779"/>
      <c r="BC779"/>
      <c r="BD779"/>
      <c r="BE779"/>
      <c r="BF779"/>
      <c r="BG779"/>
      <c r="BH779"/>
      <c r="BI779"/>
      <c r="BJ779"/>
      <c r="BK779"/>
      <c r="BL779"/>
      <c r="BM779"/>
      <c r="BN779"/>
      <c r="BO779"/>
      <c r="BP779"/>
      <c r="BQ779"/>
      <c r="BR779"/>
      <c r="BS779"/>
      <c r="BT779"/>
      <c r="BU779"/>
      <c r="BV779"/>
      <c r="BW779"/>
      <c r="BX779"/>
      <c r="BY779"/>
      <c r="BZ779"/>
      <c r="CA779"/>
      <c r="CB779"/>
      <c r="CC779"/>
      <c r="CD779"/>
      <c r="CE779"/>
      <c r="CF779"/>
      <c r="CG779"/>
      <c r="CH779"/>
      <c r="CI779"/>
      <c r="CJ779"/>
      <c r="CK779"/>
      <c r="CL779"/>
      <c r="CN779"/>
    </row>
    <row r="780" spans="7:92" x14ac:dyDescent="0.4">
      <c r="G780"/>
      <c r="I780"/>
      <c r="J780"/>
      <c r="R780"/>
      <c r="S780"/>
      <c r="T780"/>
      <c r="U780"/>
      <c r="V780"/>
      <c r="W780"/>
      <c r="X780"/>
      <c r="Y780"/>
      <c r="Z780"/>
      <c r="AA780"/>
      <c r="AB780"/>
      <c r="AC780"/>
      <c r="AD780"/>
      <c r="AE780"/>
      <c r="AF780"/>
      <c r="AG780"/>
      <c r="AH780"/>
      <c r="AI780"/>
      <c r="AJ780"/>
      <c r="AK780"/>
      <c r="AL780"/>
      <c r="AM780"/>
      <c r="AN780"/>
      <c r="AO780"/>
      <c r="AP780"/>
      <c r="AQ780"/>
      <c r="AR780"/>
      <c r="AS780"/>
      <c r="AT780"/>
      <c r="AU780"/>
      <c r="AV780"/>
      <c r="AW780"/>
      <c r="AX780"/>
      <c r="AY780"/>
      <c r="AZ780"/>
      <c r="BA780"/>
      <c r="BB780"/>
      <c r="BC780"/>
      <c r="BD780"/>
      <c r="BE780"/>
      <c r="BF780"/>
      <c r="BG780"/>
      <c r="BH780"/>
      <c r="BI780"/>
      <c r="BJ780"/>
      <c r="BK780"/>
      <c r="BL780"/>
      <c r="BM780"/>
      <c r="BN780"/>
      <c r="BO780"/>
      <c r="BP780"/>
      <c r="BQ780"/>
      <c r="BR780"/>
      <c r="BS780"/>
      <c r="BT780"/>
      <c r="BU780"/>
      <c r="BV780"/>
      <c r="BW780"/>
      <c r="BX780"/>
      <c r="BY780"/>
      <c r="BZ780"/>
      <c r="CA780"/>
      <c r="CB780"/>
      <c r="CC780"/>
      <c r="CD780"/>
      <c r="CE780"/>
      <c r="CF780"/>
      <c r="CG780"/>
      <c r="CH780"/>
      <c r="CI780"/>
      <c r="CJ780"/>
      <c r="CK780"/>
      <c r="CL780"/>
      <c r="CN780"/>
    </row>
    <row r="781" spans="7:92" x14ac:dyDescent="0.4">
      <c r="G781"/>
      <c r="I781"/>
      <c r="J781"/>
      <c r="R781"/>
      <c r="S781"/>
      <c r="T781"/>
      <c r="U781"/>
      <c r="V781"/>
      <c r="W781"/>
      <c r="X781"/>
      <c r="Y781"/>
      <c r="Z781"/>
      <c r="AA781"/>
      <c r="AB781"/>
      <c r="AC781"/>
      <c r="AD781"/>
      <c r="AE781"/>
      <c r="AF781"/>
      <c r="AG781"/>
      <c r="AH781"/>
      <c r="AI781"/>
      <c r="AJ781"/>
      <c r="AK781"/>
      <c r="AL781"/>
      <c r="AM781"/>
      <c r="AN781"/>
      <c r="AO781"/>
      <c r="AP781"/>
      <c r="AQ781"/>
      <c r="AR781"/>
      <c r="AS781"/>
      <c r="AT781"/>
      <c r="AU781"/>
      <c r="AV781"/>
      <c r="AW781"/>
      <c r="AX781"/>
      <c r="AY781"/>
      <c r="AZ781"/>
      <c r="BA781"/>
      <c r="BB781"/>
      <c r="BC781"/>
      <c r="BD781"/>
      <c r="BE781"/>
      <c r="BF781"/>
      <c r="BG781"/>
      <c r="BH781"/>
      <c r="BI781"/>
      <c r="BJ781"/>
      <c r="BK781"/>
      <c r="BL781"/>
      <c r="BM781"/>
      <c r="BN781"/>
      <c r="BO781"/>
      <c r="BP781"/>
      <c r="BQ781"/>
      <c r="BR781"/>
      <c r="BS781"/>
      <c r="BT781"/>
      <c r="BU781"/>
      <c r="BV781"/>
      <c r="BW781"/>
      <c r="BX781"/>
      <c r="BY781"/>
      <c r="BZ781"/>
      <c r="CA781"/>
      <c r="CB781"/>
      <c r="CC781"/>
      <c r="CD781"/>
      <c r="CE781"/>
      <c r="CF781"/>
      <c r="CG781"/>
      <c r="CH781"/>
      <c r="CI781"/>
      <c r="CJ781"/>
      <c r="CK781"/>
      <c r="CL781"/>
      <c r="CN781"/>
    </row>
    <row r="782" spans="7:92" x14ac:dyDescent="0.4">
      <c r="G782"/>
      <c r="I782"/>
      <c r="J782"/>
      <c r="R782"/>
      <c r="S782"/>
      <c r="T782"/>
      <c r="U782"/>
      <c r="V782"/>
      <c r="W782"/>
      <c r="X782"/>
      <c r="Y782"/>
      <c r="Z782"/>
      <c r="AA782"/>
      <c r="AB782"/>
      <c r="AC782"/>
      <c r="AD782"/>
      <c r="AE782"/>
      <c r="AF782"/>
      <c r="AG782"/>
      <c r="AH782"/>
      <c r="AI782"/>
      <c r="AJ782"/>
      <c r="AK782"/>
      <c r="AL782"/>
      <c r="AM782"/>
      <c r="AN782"/>
      <c r="AO782"/>
      <c r="AP782"/>
      <c r="AQ782"/>
      <c r="AR782"/>
      <c r="AS782"/>
      <c r="AT782"/>
      <c r="AU782"/>
      <c r="AV782"/>
      <c r="AW782"/>
      <c r="AX782"/>
      <c r="AY782"/>
      <c r="AZ782"/>
      <c r="BA782"/>
      <c r="BB782"/>
      <c r="BC782"/>
      <c r="BD782"/>
      <c r="BE782"/>
      <c r="BF782"/>
      <c r="BG782"/>
      <c r="BH782"/>
      <c r="BI782"/>
      <c r="BJ782"/>
      <c r="BK782"/>
      <c r="BL782"/>
      <c r="BM782"/>
      <c r="BN782"/>
      <c r="BO782"/>
      <c r="BP782"/>
      <c r="BQ782"/>
      <c r="BR782"/>
      <c r="BS782"/>
      <c r="BT782"/>
      <c r="BU782"/>
      <c r="BV782"/>
      <c r="BW782"/>
      <c r="BX782"/>
      <c r="BY782"/>
      <c r="BZ782"/>
      <c r="CA782"/>
      <c r="CB782"/>
      <c r="CC782"/>
      <c r="CD782"/>
      <c r="CE782"/>
      <c r="CF782"/>
      <c r="CG782"/>
      <c r="CH782"/>
      <c r="CI782"/>
      <c r="CJ782"/>
      <c r="CK782"/>
      <c r="CL782"/>
      <c r="CN782"/>
    </row>
    <row r="783" spans="7:92" x14ac:dyDescent="0.4">
      <c r="G783"/>
      <c r="I783"/>
      <c r="J783"/>
      <c r="R783"/>
      <c r="S783"/>
      <c r="T783"/>
      <c r="U783"/>
      <c r="V783"/>
      <c r="W783"/>
      <c r="X783"/>
      <c r="Y783"/>
      <c r="Z783"/>
      <c r="AA783"/>
      <c r="AB783"/>
      <c r="AC783"/>
      <c r="AD783"/>
      <c r="AE783"/>
      <c r="AF783"/>
      <c r="AG783"/>
      <c r="AH783"/>
      <c r="AI783"/>
      <c r="AJ783"/>
      <c r="AK783"/>
      <c r="AL783"/>
      <c r="AM783"/>
      <c r="AN783"/>
      <c r="AO783"/>
      <c r="AP783"/>
      <c r="AQ783"/>
      <c r="AR783"/>
      <c r="AS783"/>
      <c r="AT783"/>
      <c r="AU783"/>
      <c r="AV783"/>
      <c r="AW783"/>
      <c r="AX783"/>
      <c r="AY783"/>
      <c r="AZ783"/>
      <c r="BA783"/>
      <c r="BB783"/>
      <c r="BC783"/>
      <c r="BD783"/>
      <c r="BE783"/>
      <c r="BF783"/>
      <c r="BG783"/>
      <c r="BH783"/>
      <c r="BI783"/>
      <c r="BJ783"/>
      <c r="BK783"/>
      <c r="BL783"/>
      <c r="BM783"/>
      <c r="BN783"/>
      <c r="BO783"/>
      <c r="BP783"/>
      <c r="BQ783"/>
      <c r="BR783"/>
      <c r="BS783"/>
      <c r="BT783"/>
      <c r="BU783"/>
      <c r="BV783"/>
      <c r="BW783"/>
      <c r="BX783"/>
      <c r="BY783"/>
      <c r="BZ783"/>
      <c r="CA783"/>
      <c r="CB783"/>
      <c r="CC783"/>
      <c r="CD783"/>
      <c r="CE783"/>
      <c r="CF783"/>
      <c r="CG783"/>
      <c r="CH783"/>
      <c r="CI783"/>
      <c r="CJ783"/>
      <c r="CK783"/>
      <c r="CL783"/>
      <c r="CN783"/>
    </row>
    <row r="784" spans="7:92" x14ac:dyDescent="0.4">
      <c r="G784"/>
      <c r="I784"/>
      <c r="J784"/>
      <c r="R784"/>
      <c r="S784"/>
      <c r="T784"/>
      <c r="U784"/>
      <c r="V784"/>
      <c r="W784"/>
      <c r="X784"/>
      <c r="Y784"/>
      <c r="Z784"/>
      <c r="AA784"/>
      <c r="AB784"/>
      <c r="AC784"/>
      <c r="AD784"/>
      <c r="AE784"/>
      <c r="AF784"/>
      <c r="AG784"/>
      <c r="AH784"/>
      <c r="AI784"/>
      <c r="AJ784"/>
      <c r="AK784"/>
      <c r="AL784"/>
      <c r="AM784"/>
      <c r="AN784"/>
      <c r="AO784"/>
      <c r="AP784"/>
      <c r="AQ784"/>
      <c r="AR784"/>
      <c r="AS784"/>
      <c r="AT784"/>
      <c r="AU784"/>
      <c r="AV784"/>
      <c r="AW784"/>
      <c r="AX784"/>
      <c r="AY784"/>
      <c r="AZ784"/>
      <c r="BA784"/>
      <c r="BB784"/>
      <c r="BC784"/>
      <c r="BD784"/>
      <c r="BE784"/>
      <c r="BF784"/>
      <c r="BG784"/>
      <c r="BH784"/>
      <c r="BI784"/>
      <c r="BJ784"/>
      <c r="BK784"/>
      <c r="BL784"/>
      <c r="BM784"/>
      <c r="BN784"/>
      <c r="BO784"/>
      <c r="BP784"/>
      <c r="BQ784"/>
      <c r="BR784"/>
      <c r="BS784"/>
      <c r="BT784"/>
      <c r="BU784"/>
      <c r="BV784"/>
      <c r="BW784"/>
      <c r="BX784"/>
      <c r="BY784"/>
      <c r="BZ784"/>
      <c r="CA784"/>
      <c r="CB784"/>
      <c r="CC784"/>
      <c r="CD784"/>
      <c r="CE784"/>
      <c r="CF784"/>
      <c r="CG784"/>
      <c r="CH784"/>
      <c r="CI784"/>
      <c r="CJ784"/>
      <c r="CK784"/>
      <c r="CL784"/>
      <c r="CN784"/>
    </row>
    <row r="785" spans="7:92" x14ac:dyDescent="0.4">
      <c r="G785"/>
      <c r="I785"/>
      <c r="J785"/>
      <c r="R785"/>
      <c r="S785"/>
      <c r="T785"/>
      <c r="U785"/>
      <c r="V785"/>
      <c r="W785"/>
      <c r="X785"/>
      <c r="Y785"/>
      <c r="Z785"/>
      <c r="AA785"/>
      <c r="AB785"/>
      <c r="AC785"/>
      <c r="AD785"/>
      <c r="AE785"/>
      <c r="AF785"/>
      <c r="AG785"/>
      <c r="AH785"/>
      <c r="AI785"/>
      <c r="AJ785"/>
      <c r="AK785"/>
      <c r="AL785"/>
      <c r="AM785"/>
      <c r="AN785"/>
      <c r="AO785"/>
      <c r="AP785"/>
      <c r="AQ785"/>
      <c r="AR785"/>
      <c r="AS785"/>
      <c r="AT785"/>
      <c r="AU785"/>
      <c r="AV785"/>
      <c r="AW785"/>
      <c r="AX785"/>
      <c r="AY785"/>
      <c r="AZ785"/>
      <c r="BA785"/>
      <c r="BB785"/>
      <c r="BC785"/>
      <c r="BD785"/>
      <c r="BE785"/>
      <c r="BF785"/>
      <c r="BG785"/>
      <c r="BH785"/>
      <c r="BI785"/>
      <c r="BJ785"/>
      <c r="BK785"/>
      <c r="BL785"/>
      <c r="BM785"/>
      <c r="BN785"/>
      <c r="BO785"/>
      <c r="BP785"/>
      <c r="BQ785"/>
      <c r="BR785"/>
      <c r="BS785"/>
      <c r="BT785"/>
      <c r="BU785"/>
      <c r="BV785"/>
      <c r="BW785"/>
      <c r="BX785"/>
      <c r="BY785"/>
      <c r="BZ785"/>
      <c r="CA785"/>
      <c r="CB785"/>
      <c r="CC785"/>
      <c r="CD785"/>
      <c r="CE785"/>
      <c r="CF785"/>
      <c r="CG785"/>
      <c r="CH785"/>
      <c r="CI785"/>
      <c r="CJ785"/>
      <c r="CK785"/>
      <c r="CL785"/>
      <c r="CN785"/>
    </row>
    <row r="786" spans="7:92" x14ac:dyDescent="0.4">
      <c r="G786"/>
      <c r="I786"/>
      <c r="J786"/>
      <c r="R786"/>
      <c r="S786"/>
      <c r="T786"/>
      <c r="U786"/>
      <c r="V786"/>
      <c r="W786"/>
      <c r="X786"/>
      <c r="Y786"/>
      <c r="Z786"/>
      <c r="AA786"/>
      <c r="AB786"/>
      <c r="AC786"/>
      <c r="AD786"/>
      <c r="AE786"/>
      <c r="AF786"/>
      <c r="AG786"/>
      <c r="AH786"/>
      <c r="AI786"/>
      <c r="AJ786"/>
      <c r="AK786"/>
      <c r="AL786"/>
      <c r="AM786"/>
      <c r="AN786"/>
      <c r="AO786"/>
      <c r="AP786"/>
      <c r="AQ786"/>
      <c r="AR786"/>
      <c r="AS786"/>
      <c r="AT786"/>
      <c r="AU786"/>
      <c r="AV786"/>
      <c r="AW786"/>
      <c r="AX786"/>
      <c r="AY786"/>
      <c r="AZ786"/>
      <c r="BA786"/>
      <c r="BB786"/>
      <c r="BC786"/>
      <c r="BD786"/>
      <c r="BE786"/>
      <c r="BF786"/>
      <c r="BG786"/>
      <c r="BH786"/>
      <c r="BI786"/>
      <c r="BJ786"/>
      <c r="BK786"/>
      <c r="BL786"/>
      <c r="BM786"/>
      <c r="BN786"/>
      <c r="BO786"/>
      <c r="BP786"/>
      <c r="BQ786"/>
      <c r="BR786"/>
      <c r="BS786"/>
      <c r="BT786"/>
      <c r="BU786"/>
      <c r="BV786"/>
      <c r="BW786"/>
      <c r="BX786"/>
      <c r="BY786"/>
      <c r="BZ786"/>
      <c r="CA786"/>
      <c r="CB786"/>
      <c r="CC786"/>
      <c r="CD786"/>
      <c r="CE786"/>
      <c r="CF786"/>
      <c r="CG786"/>
      <c r="CH786"/>
      <c r="CI786"/>
      <c r="CJ786"/>
      <c r="CK786"/>
      <c r="CL786"/>
      <c r="CN786"/>
    </row>
    <row r="787" spans="7:92" x14ac:dyDescent="0.4">
      <c r="G787"/>
      <c r="I787"/>
      <c r="J787"/>
      <c r="R787"/>
      <c r="S787"/>
      <c r="T787"/>
      <c r="U787"/>
      <c r="V787"/>
      <c r="W787"/>
      <c r="X787"/>
      <c r="Y787"/>
      <c r="Z787"/>
      <c r="AA787"/>
      <c r="AB787"/>
      <c r="AC787"/>
      <c r="AD787"/>
      <c r="AE787"/>
      <c r="AF787"/>
      <c r="AG787"/>
      <c r="AH787"/>
      <c r="AI787"/>
      <c r="AJ787"/>
      <c r="AK787"/>
      <c r="AL787"/>
      <c r="AM787"/>
      <c r="AN787"/>
      <c r="AO787"/>
      <c r="AP787"/>
      <c r="AQ787"/>
      <c r="AR787"/>
      <c r="AS787"/>
      <c r="AT787"/>
      <c r="AU787"/>
      <c r="AV787"/>
      <c r="AW787"/>
      <c r="AX787"/>
      <c r="AY787"/>
      <c r="AZ787"/>
      <c r="BA787"/>
      <c r="BB787"/>
      <c r="BC787"/>
      <c r="BD787"/>
      <c r="BE787"/>
      <c r="BF787"/>
      <c r="BG787"/>
      <c r="BH787"/>
      <c r="BI787"/>
      <c r="BJ787"/>
      <c r="BK787"/>
      <c r="BL787"/>
      <c r="BM787"/>
      <c r="BN787"/>
      <c r="BO787"/>
      <c r="BP787"/>
      <c r="BQ787"/>
      <c r="BR787"/>
      <c r="BS787"/>
      <c r="BT787"/>
      <c r="BU787"/>
      <c r="BV787"/>
      <c r="BW787"/>
      <c r="BX787"/>
      <c r="BY787"/>
      <c r="BZ787"/>
      <c r="CA787"/>
      <c r="CB787"/>
      <c r="CC787"/>
      <c r="CD787"/>
      <c r="CE787"/>
      <c r="CF787"/>
      <c r="CG787"/>
      <c r="CH787"/>
      <c r="CI787"/>
      <c r="CJ787"/>
      <c r="CK787"/>
      <c r="CL787"/>
      <c r="CN787"/>
    </row>
    <row r="788" spans="7:92" x14ac:dyDescent="0.4">
      <c r="G788"/>
      <c r="I788"/>
      <c r="J788"/>
      <c r="R788"/>
      <c r="S788"/>
      <c r="T788"/>
      <c r="U788"/>
      <c r="V788"/>
      <c r="W788"/>
      <c r="X788"/>
      <c r="Y788"/>
      <c r="Z788"/>
      <c r="AA788"/>
      <c r="AB788"/>
      <c r="AC788"/>
      <c r="AD788"/>
      <c r="AE788"/>
      <c r="AF788"/>
      <c r="AG788"/>
      <c r="AH788"/>
      <c r="AI788"/>
      <c r="AJ788"/>
      <c r="AK788"/>
      <c r="AL788"/>
      <c r="AM788"/>
      <c r="AN788"/>
      <c r="AO788"/>
      <c r="AP788"/>
      <c r="AQ788"/>
      <c r="AR788"/>
      <c r="AS788"/>
      <c r="AT788"/>
      <c r="AU788"/>
      <c r="AV788"/>
      <c r="AW788"/>
      <c r="AX788"/>
      <c r="AY788"/>
      <c r="AZ788"/>
      <c r="BA788"/>
      <c r="BB788"/>
      <c r="BC788"/>
      <c r="BD788"/>
      <c r="BE788"/>
      <c r="BF788"/>
      <c r="BG788"/>
      <c r="BH788"/>
      <c r="BI788"/>
      <c r="BJ788"/>
      <c r="BK788"/>
      <c r="BL788"/>
      <c r="BM788"/>
      <c r="BN788"/>
      <c r="BO788"/>
      <c r="BP788"/>
      <c r="BQ788"/>
      <c r="BR788"/>
      <c r="BS788"/>
      <c r="BT788"/>
      <c r="BU788"/>
      <c r="BV788"/>
      <c r="BW788"/>
      <c r="BX788"/>
      <c r="BY788"/>
      <c r="BZ788"/>
      <c r="CA788"/>
      <c r="CB788"/>
      <c r="CC788"/>
      <c r="CD788"/>
      <c r="CE788"/>
      <c r="CF788"/>
      <c r="CG788"/>
      <c r="CH788"/>
      <c r="CI788"/>
      <c r="CJ788"/>
      <c r="CK788"/>
      <c r="CL788"/>
      <c r="CN788"/>
    </row>
    <row r="789" spans="7:92" x14ac:dyDescent="0.4">
      <c r="G789"/>
      <c r="I789"/>
      <c r="J789"/>
      <c r="R789"/>
      <c r="S789"/>
      <c r="T789"/>
      <c r="U789"/>
      <c r="V789"/>
      <c r="W789"/>
      <c r="X789"/>
      <c r="Y789"/>
      <c r="Z789"/>
      <c r="AA789"/>
      <c r="AB789"/>
      <c r="AC789"/>
      <c r="AD789"/>
      <c r="AE789"/>
      <c r="AF789"/>
      <c r="AG789"/>
      <c r="AH789"/>
      <c r="AI789"/>
      <c r="AJ789"/>
      <c r="AK789"/>
      <c r="AL789"/>
      <c r="AM789"/>
      <c r="AN789"/>
      <c r="AO789"/>
      <c r="AP789"/>
      <c r="AQ789"/>
      <c r="AR789"/>
      <c r="AS789"/>
      <c r="AT789"/>
      <c r="AU789"/>
      <c r="AV789"/>
      <c r="AW789"/>
      <c r="AX789"/>
      <c r="AY789"/>
      <c r="AZ789"/>
      <c r="BA789"/>
      <c r="BB789"/>
      <c r="BC789"/>
      <c r="BD789"/>
      <c r="BE789"/>
      <c r="BF789"/>
      <c r="BG789"/>
      <c r="BH789"/>
      <c r="BI789"/>
      <c r="BJ789"/>
      <c r="BK789"/>
      <c r="BL789"/>
      <c r="BM789"/>
      <c r="BN789"/>
      <c r="BO789"/>
      <c r="BP789"/>
      <c r="BQ789"/>
      <c r="BR789"/>
      <c r="BS789"/>
      <c r="BT789"/>
      <c r="BU789"/>
      <c r="BV789"/>
      <c r="BW789"/>
      <c r="BX789"/>
      <c r="BY789"/>
      <c r="BZ789"/>
      <c r="CA789"/>
      <c r="CB789"/>
      <c r="CC789"/>
      <c r="CD789"/>
      <c r="CE789"/>
      <c r="CF789"/>
      <c r="CG789"/>
      <c r="CH789"/>
      <c r="CI789"/>
      <c r="CJ789"/>
      <c r="CK789"/>
      <c r="CL789"/>
      <c r="CN789"/>
    </row>
    <row r="790" spans="7:92" x14ac:dyDescent="0.4">
      <c r="G790"/>
      <c r="I790"/>
      <c r="J790"/>
      <c r="R790"/>
      <c r="S790"/>
      <c r="T790"/>
      <c r="U790"/>
      <c r="V790"/>
      <c r="W790"/>
      <c r="X790"/>
      <c r="Y790"/>
      <c r="Z790"/>
      <c r="AA790"/>
      <c r="AB790"/>
      <c r="AC790"/>
      <c r="AD790"/>
      <c r="AE790"/>
      <c r="AF790"/>
      <c r="AG790"/>
      <c r="AH790"/>
      <c r="AI790"/>
      <c r="AJ790"/>
      <c r="AK790"/>
      <c r="AL790"/>
      <c r="AM790"/>
      <c r="AN790"/>
      <c r="AO790"/>
      <c r="AP790"/>
      <c r="AQ790"/>
      <c r="AR790"/>
      <c r="AS790"/>
      <c r="AT790"/>
      <c r="AU790"/>
      <c r="AV790"/>
      <c r="AW790"/>
      <c r="AX790"/>
      <c r="AY790"/>
      <c r="AZ790"/>
      <c r="BA790"/>
      <c r="BB790"/>
      <c r="BC790"/>
      <c r="BD790"/>
      <c r="BE790"/>
      <c r="BF790"/>
      <c r="BG790"/>
      <c r="BH790"/>
      <c r="BI790"/>
      <c r="BJ790"/>
      <c r="BK790"/>
      <c r="BL790"/>
      <c r="BM790"/>
      <c r="BN790"/>
      <c r="BO790"/>
      <c r="BP790"/>
      <c r="BQ790"/>
      <c r="BR790"/>
      <c r="BS790"/>
      <c r="BT790"/>
      <c r="BU790"/>
      <c r="BV790"/>
      <c r="BW790"/>
      <c r="BX790"/>
      <c r="BY790"/>
      <c r="BZ790"/>
      <c r="CA790"/>
      <c r="CB790"/>
      <c r="CC790"/>
      <c r="CD790"/>
      <c r="CE790"/>
      <c r="CF790"/>
      <c r="CG790"/>
      <c r="CH790"/>
      <c r="CI790"/>
      <c r="CJ790"/>
      <c r="CK790"/>
      <c r="CL790"/>
      <c r="CN790"/>
    </row>
    <row r="791" spans="7:92" x14ac:dyDescent="0.4">
      <c r="G791"/>
      <c r="I791"/>
      <c r="J791"/>
      <c r="R791"/>
      <c r="S791"/>
      <c r="T791"/>
      <c r="U791"/>
      <c r="V791"/>
      <c r="W791"/>
      <c r="X791"/>
      <c r="Y791"/>
      <c r="Z791"/>
      <c r="AA791"/>
      <c r="AB791"/>
      <c r="AC791"/>
      <c r="AD791"/>
      <c r="AE791"/>
      <c r="AF791"/>
      <c r="AG791"/>
      <c r="AH791"/>
      <c r="AI791"/>
      <c r="AJ791"/>
      <c r="AK791"/>
      <c r="AL791"/>
      <c r="AM791"/>
      <c r="AN791"/>
      <c r="AO791"/>
      <c r="AP791"/>
      <c r="AQ791"/>
      <c r="AR791"/>
      <c r="AS791"/>
      <c r="AT791"/>
      <c r="AU791"/>
      <c r="AV791"/>
      <c r="AW791"/>
      <c r="AX791"/>
      <c r="AY791"/>
      <c r="AZ791"/>
      <c r="BA791"/>
      <c r="BB791"/>
      <c r="BC791"/>
      <c r="BD791"/>
      <c r="BE791"/>
      <c r="BF791"/>
      <c r="BG791"/>
      <c r="BH791"/>
      <c r="BI791"/>
      <c r="BJ791"/>
      <c r="BK791"/>
      <c r="BL791"/>
      <c r="BM791"/>
      <c r="BN791"/>
      <c r="BO791"/>
      <c r="BP791"/>
      <c r="BQ791"/>
      <c r="BR791"/>
      <c r="BS791"/>
      <c r="BT791"/>
      <c r="BU791"/>
      <c r="BV791"/>
      <c r="BW791"/>
      <c r="BX791"/>
      <c r="BY791"/>
      <c r="BZ791"/>
      <c r="CA791"/>
      <c r="CB791"/>
      <c r="CC791"/>
      <c r="CD791"/>
      <c r="CE791"/>
      <c r="CF791"/>
      <c r="CG791"/>
      <c r="CH791"/>
      <c r="CI791"/>
      <c r="CJ791"/>
      <c r="CK791"/>
      <c r="CL791"/>
      <c r="CN791"/>
    </row>
    <row r="792" spans="7:92" x14ac:dyDescent="0.4">
      <c r="G792"/>
      <c r="I792"/>
      <c r="J792"/>
      <c r="R792"/>
      <c r="S792"/>
      <c r="T792"/>
      <c r="U792"/>
      <c r="V792"/>
      <c r="W792"/>
      <c r="X792"/>
      <c r="Y792"/>
      <c r="Z792"/>
      <c r="AA792"/>
      <c r="AB792"/>
      <c r="AC792"/>
      <c r="AD792"/>
      <c r="AE792"/>
      <c r="AF792"/>
      <c r="AG792"/>
      <c r="AH792"/>
      <c r="AI792"/>
      <c r="AJ792"/>
      <c r="AK792"/>
      <c r="AL792"/>
      <c r="AM792"/>
      <c r="AN792"/>
      <c r="AO792"/>
      <c r="AP792"/>
      <c r="AQ792"/>
      <c r="AR792"/>
      <c r="AS792"/>
      <c r="AT792"/>
      <c r="AU792"/>
      <c r="AV792"/>
      <c r="AW792"/>
      <c r="AX792"/>
      <c r="AY792"/>
      <c r="AZ792"/>
      <c r="BA792"/>
      <c r="BB792"/>
      <c r="BC792"/>
      <c r="BD792"/>
      <c r="BE792"/>
      <c r="BF792"/>
      <c r="BG792"/>
      <c r="BH792"/>
      <c r="BI792"/>
      <c r="BJ792"/>
      <c r="BK792"/>
      <c r="BL792"/>
      <c r="BM792"/>
      <c r="BN792"/>
      <c r="BO792"/>
      <c r="BP792"/>
      <c r="BQ792"/>
      <c r="BR792"/>
      <c r="BS792"/>
      <c r="BT792"/>
      <c r="BU792"/>
      <c r="BV792"/>
      <c r="BW792"/>
      <c r="BX792"/>
      <c r="BY792"/>
      <c r="BZ792"/>
      <c r="CA792"/>
      <c r="CB792"/>
      <c r="CC792"/>
      <c r="CD792"/>
      <c r="CE792"/>
      <c r="CF792"/>
      <c r="CG792"/>
      <c r="CH792"/>
      <c r="CI792"/>
      <c r="CJ792"/>
      <c r="CK792"/>
      <c r="CL792"/>
      <c r="CN792"/>
    </row>
    <row r="793" spans="7:92" x14ac:dyDescent="0.4">
      <c r="G793"/>
      <c r="I793"/>
      <c r="J793"/>
      <c r="R793"/>
      <c r="S793"/>
      <c r="T793"/>
      <c r="U793"/>
      <c r="V793"/>
      <c r="W793"/>
      <c r="X793"/>
      <c r="Y793"/>
      <c r="Z793"/>
      <c r="AA793"/>
      <c r="AB793"/>
      <c r="AC793"/>
      <c r="AD793"/>
      <c r="AE793"/>
      <c r="AF793"/>
      <c r="AG793"/>
      <c r="AH793"/>
      <c r="AI793"/>
      <c r="AJ793"/>
      <c r="AK793"/>
      <c r="AL793"/>
      <c r="AM793"/>
      <c r="AN793"/>
      <c r="AO793"/>
      <c r="AP793"/>
      <c r="AQ793"/>
      <c r="AR793"/>
      <c r="AS793"/>
      <c r="AT793"/>
      <c r="AU793"/>
      <c r="AV793"/>
      <c r="AW793"/>
      <c r="AX793"/>
      <c r="AY793"/>
      <c r="AZ793"/>
      <c r="BA793"/>
      <c r="BB793"/>
      <c r="BC793"/>
      <c r="BD793"/>
      <c r="BE793"/>
      <c r="BF793"/>
      <c r="BG793"/>
      <c r="BH793"/>
      <c r="BI793"/>
      <c r="BJ793"/>
      <c r="BK793"/>
      <c r="BL793"/>
      <c r="BM793"/>
      <c r="BN793"/>
      <c r="BO793"/>
      <c r="BP793"/>
      <c r="BQ793"/>
      <c r="BR793"/>
      <c r="BS793"/>
      <c r="BT793"/>
      <c r="BU793"/>
      <c r="BV793"/>
      <c r="BW793"/>
      <c r="BX793"/>
      <c r="BY793"/>
      <c r="BZ793"/>
      <c r="CA793"/>
      <c r="CB793"/>
      <c r="CC793"/>
      <c r="CD793"/>
      <c r="CE793"/>
      <c r="CF793"/>
      <c r="CG793"/>
      <c r="CH793"/>
      <c r="CI793"/>
      <c r="CJ793"/>
      <c r="CK793"/>
      <c r="CL793"/>
      <c r="CN793"/>
    </row>
    <row r="794" spans="7:92" x14ac:dyDescent="0.4">
      <c r="G794"/>
      <c r="I794"/>
      <c r="J794"/>
      <c r="R794"/>
      <c r="S794"/>
      <c r="T794"/>
      <c r="U794"/>
      <c r="V794"/>
      <c r="W794"/>
      <c r="X794"/>
      <c r="Y794"/>
      <c r="Z794"/>
      <c r="AA794"/>
      <c r="AB794"/>
      <c r="AC794"/>
      <c r="AD794"/>
      <c r="AE794"/>
      <c r="AF794"/>
      <c r="AG794"/>
      <c r="AH794"/>
      <c r="AI794"/>
      <c r="AJ794"/>
      <c r="AK794"/>
      <c r="AL794"/>
      <c r="AM794"/>
      <c r="AN794"/>
      <c r="AO794"/>
      <c r="AP794"/>
      <c r="AQ794"/>
      <c r="AR794"/>
      <c r="AS794"/>
      <c r="AT794"/>
      <c r="AU794"/>
      <c r="AV794"/>
      <c r="AW794"/>
      <c r="AX794"/>
      <c r="AY794"/>
      <c r="AZ794"/>
      <c r="BA794"/>
      <c r="BB794"/>
      <c r="BC794"/>
      <c r="BD794"/>
      <c r="BE794"/>
      <c r="BF794"/>
      <c r="BG794"/>
      <c r="BH794"/>
      <c r="BI794"/>
      <c r="BJ794"/>
      <c r="BK794"/>
      <c r="BL794"/>
      <c r="BM794"/>
      <c r="BN794"/>
      <c r="BO794"/>
      <c r="BP794"/>
      <c r="BQ794"/>
      <c r="BR794"/>
      <c r="BS794"/>
      <c r="BT794"/>
      <c r="BU794"/>
      <c r="BV794"/>
      <c r="BW794"/>
      <c r="BX794"/>
      <c r="BY794"/>
      <c r="BZ794"/>
      <c r="CA794"/>
      <c r="CB794"/>
      <c r="CC794"/>
      <c r="CD794"/>
      <c r="CE794"/>
      <c r="CF794"/>
      <c r="CG794"/>
      <c r="CH794"/>
      <c r="CI794"/>
      <c r="CJ794"/>
      <c r="CK794"/>
      <c r="CL794"/>
      <c r="CN794"/>
    </row>
    <row r="795" spans="7:92" x14ac:dyDescent="0.4">
      <c r="G795"/>
      <c r="I795"/>
      <c r="J795"/>
      <c r="R795"/>
      <c r="S795"/>
      <c r="T795"/>
      <c r="U795"/>
      <c r="V795"/>
      <c r="W795"/>
      <c r="X795"/>
      <c r="Y795"/>
      <c r="Z795"/>
      <c r="AA795"/>
      <c r="AB795"/>
      <c r="AC795"/>
      <c r="AD795"/>
      <c r="AE795"/>
      <c r="AF795"/>
      <c r="AG795"/>
      <c r="AH795"/>
      <c r="AI795"/>
      <c r="AJ795"/>
      <c r="AK795"/>
      <c r="AL795"/>
      <c r="AM795"/>
      <c r="AN795"/>
      <c r="AO795"/>
      <c r="AP795"/>
      <c r="AQ795"/>
      <c r="AR795"/>
      <c r="AS795"/>
      <c r="AT795"/>
      <c r="AU795"/>
      <c r="AV795"/>
      <c r="AW795"/>
      <c r="AX795"/>
      <c r="AY795"/>
      <c r="AZ795"/>
      <c r="BA795"/>
      <c r="BB795"/>
      <c r="BC795"/>
      <c r="BD795"/>
      <c r="BE795"/>
      <c r="BF795"/>
      <c r="BG795"/>
      <c r="BH795"/>
      <c r="BI795"/>
      <c r="BJ795"/>
      <c r="BK795"/>
      <c r="BL795"/>
      <c r="BM795"/>
      <c r="BN795"/>
      <c r="BO795"/>
      <c r="BP795"/>
      <c r="BQ795"/>
      <c r="BR795"/>
      <c r="BS795"/>
      <c r="BT795"/>
      <c r="BU795"/>
      <c r="BV795"/>
      <c r="BW795"/>
      <c r="BX795"/>
      <c r="BY795"/>
      <c r="BZ795"/>
      <c r="CA795"/>
      <c r="CB795"/>
      <c r="CC795"/>
      <c r="CD795"/>
      <c r="CE795"/>
      <c r="CF795"/>
      <c r="CG795"/>
      <c r="CH795"/>
      <c r="CI795"/>
      <c r="CJ795"/>
      <c r="CK795"/>
      <c r="CL795"/>
      <c r="CN795"/>
    </row>
    <row r="796" spans="7:92" x14ac:dyDescent="0.4">
      <c r="G796"/>
      <c r="I796"/>
      <c r="J796"/>
      <c r="R796"/>
      <c r="S796"/>
      <c r="T796"/>
      <c r="U796"/>
      <c r="V796"/>
      <c r="W796"/>
      <c r="X796"/>
      <c r="Y796"/>
      <c r="Z796"/>
      <c r="AA796"/>
      <c r="AB796"/>
      <c r="AC796"/>
      <c r="AD796"/>
      <c r="AE796"/>
      <c r="AF796"/>
      <c r="AG796"/>
      <c r="AH796"/>
      <c r="AI796"/>
      <c r="AJ796"/>
      <c r="AK796"/>
      <c r="AL796"/>
      <c r="AM796"/>
      <c r="AN796"/>
      <c r="AO796"/>
      <c r="AP796"/>
      <c r="AQ796"/>
      <c r="AR796"/>
      <c r="AS796"/>
      <c r="AT796"/>
      <c r="AU796"/>
      <c r="AV796"/>
      <c r="AW796"/>
      <c r="AX796"/>
      <c r="AY796"/>
      <c r="AZ796"/>
      <c r="BA796"/>
      <c r="BB796"/>
      <c r="BC796"/>
      <c r="BD796"/>
      <c r="BE796"/>
      <c r="BF796"/>
      <c r="BG796"/>
      <c r="BH796"/>
      <c r="BI796"/>
      <c r="BJ796"/>
      <c r="BK796"/>
      <c r="BL796"/>
      <c r="BM796"/>
      <c r="BN796"/>
      <c r="BO796"/>
      <c r="BP796"/>
      <c r="BQ796"/>
      <c r="BR796"/>
      <c r="BS796"/>
      <c r="BT796"/>
      <c r="BU796"/>
      <c r="BV796"/>
      <c r="BW796"/>
      <c r="BX796"/>
      <c r="BY796"/>
      <c r="BZ796"/>
      <c r="CA796"/>
      <c r="CB796"/>
      <c r="CC796"/>
      <c r="CD796"/>
      <c r="CE796"/>
      <c r="CF796"/>
      <c r="CG796"/>
      <c r="CH796"/>
      <c r="CI796"/>
      <c r="CJ796"/>
      <c r="CK796"/>
      <c r="CL796"/>
      <c r="CN796"/>
    </row>
    <row r="797" spans="7:92" x14ac:dyDescent="0.4">
      <c r="G797"/>
      <c r="I797"/>
      <c r="J797"/>
      <c r="R797"/>
      <c r="S797"/>
      <c r="T797"/>
      <c r="U797"/>
      <c r="V797"/>
      <c r="W797"/>
      <c r="X797"/>
      <c r="Y797"/>
      <c r="Z797"/>
      <c r="AA797"/>
      <c r="AB797"/>
      <c r="AC797"/>
      <c r="AD797"/>
      <c r="AE797"/>
      <c r="AF797"/>
      <c r="AG797"/>
      <c r="AH797"/>
      <c r="AI797"/>
      <c r="AJ797"/>
      <c r="AK797"/>
      <c r="AL797"/>
      <c r="AM797"/>
      <c r="AN797"/>
      <c r="AO797"/>
      <c r="AP797"/>
      <c r="AQ797"/>
      <c r="AR797"/>
      <c r="AS797"/>
      <c r="AT797"/>
      <c r="AU797"/>
      <c r="AV797"/>
      <c r="AW797"/>
      <c r="AX797"/>
      <c r="AY797"/>
      <c r="AZ797"/>
      <c r="BA797"/>
      <c r="BB797"/>
      <c r="BC797"/>
      <c r="BD797"/>
      <c r="BE797"/>
      <c r="BF797"/>
      <c r="BG797"/>
      <c r="BH797"/>
      <c r="BI797"/>
      <c r="BJ797"/>
      <c r="BK797"/>
      <c r="BL797"/>
      <c r="BM797"/>
      <c r="BN797"/>
      <c r="BO797"/>
      <c r="BP797"/>
      <c r="BQ797"/>
      <c r="BR797"/>
      <c r="BS797"/>
      <c r="BT797"/>
      <c r="BU797"/>
      <c r="BV797"/>
      <c r="BW797"/>
      <c r="BX797"/>
      <c r="BY797"/>
      <c r="BZ797"/>
      <c r="CA797"/>
      <c r="CB797"/>
      <c r="CC797"/>
      <c r="CD797"/>
      <c r="CE797"/>
      <c r="CF797"/>
      <c r="CG797"/>
      <c r="CH797"/>
      <c r="CI797"/>
      <c r="CJ797"/>
      <c r="CK797"/>
      <c r="CL797"/>
      <c r="CN797"/>
    </row>
    <row r="798" spans="7:92" x14ac:dyDescent="0.4">
      <c r="G798"/>
      <c r="I798"/>
      <c r="J798"/>
      <c r="R798"/>
      <c r="S798"/>
      <c r="T798"/>
      <c r="U798"/>
      <c r="V798"/>
      <c r="W798"/>
      <c r="X798"/>
      <c r="Y798"/>
      <c r="Z798"/>
      <c r="AA798"/>
      <c r="AB798"/>
      <c r="AC798"/>
      <c r="AD798"/>
      <c r="AE798"/>
      <c r="AF798"/>
      <c r="AG798"/>
      <c r="AH798"/>
      <c r="AI798"/>
      <c r="AJ798"/>
      <c r="AK798"/>
      <c r="AL798"/>
      <c r="AM798"/>
      <c r="AN798"/>
      <c r="AO798"/>
      <c r="AP798"/>
      <c r="AQ798"/>
      <c r="AR798"/>
      <c r="AS798"/>
      <c r="AT798"/>
      <c r="AU798"/>
      <c r="AV798"/>
      <c r="AW798"/>
      <c r="AX798"/>
      <c r="AY798"/>
      <c r="AZ798"/>
      <c r="BA798"/>
      <c r="BB798"/>
      <c r="BC798"/>
      <c r="BD798"/>
      <c r="BE798"/>
      <c r="BF798"/>
      <c r="BG798"/>
      <c r="BH798"/>
      <c r="BI798"/>
      <c r="BJ798"/>
      <c r="BK798"/>
      <c r="BL798"/>
      <c r="BM798"/>
      <c r="BN798"/>
      <c r="BO798"/>
      <c r="BP798"/>
      <c r="BQ798"/>
      <c r="BR798"/>
      <c r="BS798"/>
      <c r="BT798"/>
      <c r="BU798"/>
      <c r="BV798"/>
      <c r="BW798"/>
      <c r="BX798"/>
      <c r="BY798"/>
      <c r="BZ798"/>
      <c r="CA798"/>
      <c r="CB798"/>
      <c r="CC798"/>
      <c r="CD798"/>
      <c r="CE798"/>
      <c r="CF798"/>
      <c r="CG798"/>
      <c r="CH798"/>
      <c r="CI798"/>
      <c r="CJ798"/>
      <c r="CK798"/>
      <c r="CL798"/>
      <c r="CN798"/>
    </row>
    <row r="799" spans="7:92" x14ac:dyDescent="0.4">
      <c r="G799"/>
      <c r="I799"/>
      <c r="J799"/>
      <c r="R799"/>
      <c r="S799"/>
      <c r="T799"/>
      <c r="U799"/>
      <c r="V799"/>
      <c r="W799"/>
      <c r="X799"/>
      <c r="Y799"/>
      <c r="Z799"/>
      <c r="AA799"/>
      <c r="AB799"/>
      <c r="AC799"/>
      <c r="AD799"/>
      <c r="AE799"/>
      <c r="AF799"/>
      <c r="AG799"/>
      <c r="AH799"/>
      <c r="AI799"/>
      <c r="AJ799"/>
      <c r="AK799"/>
      <c r="AL799"/>
      <c r="AM799"/>
      <c r="AN799"/>
      <c r="AO799"/>
      <c r="AP799"/>
      <c r="AQ799"/>
      <c r="AR799"/>
      <c r="AS799"/>
      <c r="AT799"/>
      <c r="AU799"/>
      <c r="AV799"/>
      <c r="AW799"/>
      <c r="AX799"/>
      <c r="AY799"/>
      <c r="AZ799"/>
      <c r="BA799"/>
      <c r="BB799"/>
      <c r="BC799"/>
      <c r="BD799"/>
      <c r="BE799"/>
      <c r="BF799"/>
      <c r="BG799"/>
      <c r="BH799"/>
      <c r="BI799"/>
      <c r="BJ799"/>
      <c r="BK799"/>
      <c r="BL799"/>
      <c r="BM799"/>
      <c r="BN799"/>
      <c r="BO799"/>
      <c r="BP799"/>
      <c r="BQ799"/>
      <c r="BR799"/>
      <c r="BS799"/>
      <c r="BT799"/>
      <c r="BU799"/>
      <c r="BV799"/>
      <c r="BW799"/>
      <c r="BX799"/>
      <c r="BY799"/>
      <c r="BZ799"/>
      <c r="CA799"/>
      <c r="CB799"/>
      <c r="CC799"/>
      <c r="CD799"/>
      <c r="CE799"/>
      <c r="CF799"/>
      <c r="CG799"/>
      <c r="CH799"/>
      <c r="CI799"/>
      <c r="CJ799"/>
      <c r="CK799"/>
      <c r="CL799"/>
      <c r="CN799"/>
    </row>
    <row r="800" spans="7:92" x14ac:dyDescent="0.4">
      <c r="G800"/>
      <c r="I800"/>
      <c r="J800"/>
      <c r="R800"/>
      <c r="S800"/>
      <c r="T800"/>
      <c r="U800"/>
      <c r="V800"/>
      <c r="W800"/>
      <c r="X800"/>
      <c r="Y800"/>
      <c r="Z800"/>
      <c r="AA800"/>
      <c r="AB800"/>
      <c r="AC800"/>
      <c r="AD800"/>
      <c r="AE800"/>
      <c r="AF800"/>
      <c r="AG800"/>
      <c r="AH800"/>
      <c r="AI800"/>
      <c r="AJ800"/>
      <c r="AK800"/>
      <c r="AL800"/>
      <c r="AM800"/>
      <c r="AN800"/>
      <c r="AO800"/>
      <c r="AP800"/>
      <c r="AQ800"/>
      <c r="AR800"/>
      <c r="AS800"/>
      <c r="AT800"/>
      <c r="AU800"/>
      <c r="AV800"/>
      <c r="AW800"/>
      <c r="AX800"/>
      <c r="AY800"/>
      <c r="AZ800"/>
      <c r="BA800"/>
      <c r="BB800"/>
      <c r="BC800"/>
      <c r="BD800"/>
      <c r="BE800"/>
      <c r="BF800"/>
      <c r="BG800"/>
      <c r="BH800"/>
      <c r="BI800"/>
      <c r="BJ800"/>
      <c r="BK800"/>
      <c r="BL800"/>
      <c r="BM800"/>
      <c r="BN800"/>
      <c r="BO800"/>
      <c r="BP800"/>
      <c r="BQ800"/>
      <c r="BR800"/>
      <c r="BS800"/>
      <c r="BT800"/>
      <c r="BU800"/>
      <c r="BV800"/>
      <c r="BW800"/>
      <c r="BX800"/>
      <c r="BY800"/>
      <c r="BZ800"/>
      <c r="CA800"/>
      <c r="CB800"/>
      <c r="CC800"/>
      <c r="CD800"/>
      <c r="CE800"/>
      <c r="CF800"/>
      <c r="CG800"/>
      <c r="CH800"/>
      <c r="CI800"/>
      <c r="CJ800"/>
      <c r="CK800"/>
      <c r="CL800"/>
      <c r="CN800"/>
    </row>
    <row r="801" spans="4:116" x14ac:dyDescent="0.4">
      <c r="G801"/>
      <c r="I801"/>
      <c r="J801"/>
      <c r="R801"/>
      <c r="S801"/>
      <c r="T801"/>
      <c r="U801"/>
      <c r="V801"/>
      <c r="W801"/>
      <c r="X801"/>
      <c r="Y801"/>
      <c r="Z801"/>
      <c r="AA801"/>
      <c r="AB801"/>
      <c r="AC801"/>
      <c r="AD801"/>
      <c r="AE801"/>
      <c r="AF801"/>
      <c r="AG801"/>
      <c r="AH801"/>
      <c r="AI801"/>
      <c r="AJ801"/>
      <c r="AK801"/>
      <c r="AL801"/>
      <c r="AM801"/>
      <c r="AN801"/>
      <c r="AO801"/>
      <c r="AP801"/>
      <c r="AQ801"/>
      <c r="AR801"/>
      <c r="AS801"/>
      <c r="AT801"/>
      <c r="AU801"/>
      <c r="AV801"/>
      <c r="AW801"/>
      <c r="AX801"/>
      <c r="AY801"/>
      <c r="AZ801"/>
      <c r="BA801"/>
      <c r="BB801"/>
      <c r="BC801"/>
      <c r="BD801"/>
      <c r="BE801"/>
      <c r="BF801"/>
      <c r="BG801"/>
      <c r="BH801"/>
      <c r="BI801"/>
      <c r="BJ801"/>
      <c r="BK801"/>
      <c r="BL801"/>
      <c r="BM801"/>
      <c r="BN801"/>
      <c r="BO801"/>
      <c r="BP801"/>
      <c r="BQ801"/>
      <c r="BR801"/>
      <c r="BS801"/>
      <c r="BT801"/>
      <c r="BU801"/>
      <c r="BV801"/>
      <c r="BW801"/>
      <c r="BX801"/>
      <c r="BY801"/>
      <c r="BZ801"/>
      <c r="CA801"/>
      <c r="CB801"/>
      <c r="CC801"/>
      <c r="CD801"/>
      <c r="CE801"/>
      <c r="CF801"/>
      <c r="CG801"/>
      <c r="CH801"/>
      <c r="CI801"/>
      <c r="CJ801"/>
      <c r="CK801"/>
      <c r="CL801"/>
      <c r="CN801"/>
    </row>
    <row r="802" spans="4:116" x14ac:dyDescent="0.4">
      <c r="G802"/>
      <c r="I802"/>
      <c r="J802"/>
      <c r="R802"/>
      <c r="S802"/>
      <c r="T802"/>
      <c r="U802"/>
      <c r="V802"/>
      <c r="W802"/>
      <c r="X802"/>
      <c r="Y802"/>
      <c r="Z802"/>
      <c r="AA802"/>
      <c r="AB802"/>
      <c r="AC802"/>
      <c r="AD802"/>
      <c r="AE802"/>
      <c r="AF802"/>
      <c r="AG802"/>
      <c r="AH802"/>
      <c r="AI802"/>
      <c r="AJ802"/>
      <c r="AK802"/>
      <c r="AL802"/>
      <c r="AM802"/>
      <c r="AN802"/>
      <c r="AO802"/>
      <c r="AP802"/>
      <c r="AQ802"/>
      <c r="AR802"/>
      <c r="AS802"/>
      <c r="AT802"/>
      <c r="AU802"/>
      <c r="AV802"/>
      <c r="AW802"/>
      <c r="AX802"/>
      <c r="AY802"/>
      <c r="AZ802"/>
      <c r="BA802"/>
      <c r="BB802"/>
      <c r="BC802"/>
      <c r="BD802"/>
      <c r="BE802"/>
      <c r="BF802"/>
      <c r="BG802"/>
      <c r="BH802"/>
      <c r="BI802"/>
      <c r="BJ802"/>
      <c r="BK802"/>
      <c r="BL802"/>
      <c r="BM802"/>
      <c r="BN802"/>
      <c r="BO802"/>
      <c r="BP802"/>
      <c r="BQ802"/>
      <c r="BR802"/>
      <c r="BS802"/>
      <c r="BT802"/>
      <c r="BU802"/>
      <c r="BV802"/>
      <c r="BW802"/>
      <c r="BX802"/>
      <c r="BY802"/>
      <c r="BZ802"/>
      <c r="CA802"/>
      <c r="CB802"/>
      <c r="CC802"/>
      <c r="CD802"/>
      <c r="CE802"/>
      <c r="CF802"/>
      <c r="CG802"/>
      <c r="CH802"/>
      <c r="CI802"/>
      <c r="CJ802"/>
      <c r="CK802"/>
      <c r="CL802"/>
      <c r="CN802"/>
    </row>
    <row r="803" spans="4:116" x14ac:dyDescent="0.4">
      <c r="G803"/>
      <c r="I803"/>
      <c r="J803"/>
      <c r="R803"/>
      <c r="S803"/>
      <c r="T803"/>
      <c r="U803"/>
      <c r="V803"/>
      <c r="W803"/>
      <c r="X803"/>
      <c r="Y803"/>
      <c r="Z803"/>
      <c r="AA803"/>
      <c r="AB803"/>
      <c r="AC803"/>
      <c r="AD803"/>
      <c r="AE803"/>
      <c r="AF803"/>
      <c r="AG803"/>
      <c r="AH803"/>
      <c r="AI803"/>
      <c r="AJ803"/>
      <c r="AK803"/>
      <c r="AL803"/>
      <c r="AM803"/>
      <c r="AN803"/>
      <c r="AO803"/>
      <c r="AP803"/>
      <c r="AQ803"/>
      <c r="AR803"/>
      <c r="AS803"/>
      <c r="AT803"/>
      <c r="AU803"/>
      <c r="AV803"/>
      <c r="AW803"/>
      <c r="AX803"/>
      <c r="AY803"/>
      <c r="AZ803"/>
      <c r="BA803"/>
      <c r="BB803"/>
      <c r="BC803"/>
      <c r="BD803"/>
      <c r="BE803"/>
      <c r="BF803"/>
      <c r="BG803"/>
      <c r="BH803"/>
      <c r="BI803"/>
      <c r="BJ803"/>
      <c r="BK803"/>
      <c r="BL803"/>
      <c r="BM803"/>
      <c r="BN803"/>
      <c r="BO803"/>
      <c r="BP803"/>
      <c r="BQ803"/>
      <c r="BR803"/>
      <c r="BS803"/>
      <c r="BT803"/>
      <c r="BU803"/>
      <c r="BV803"/>
      <c r="BW803"/>
      <c r="BX803"/>
      <c r="BY803"/>
      <c r="BZ803"/>
      <c r="CA803"/>
      <c r="CB803"/>
      <c r="CC803"/>
      <c r="CD803"/>
      <c r="CE803"/>
      <c r="CF803"/>
      <c r="CG803"/>
      <c r="CH803"/>
      <c r="CI803"/>
      <c r="CJ803"/>
      <c r="CK803"/>
      <c r="CL803"/>
      <c r="CN803"/>
    </row>
    <row r="804" spans="4:116" x14ac:dyDescent="0.4">
      <c r="G804"/>
      <c r="I804"/>
      <c r="J804"/>
      <c r="R804"/>
      <c r="S804"/>
      <c r="T804"/>
      <c r="U804"/>
      <c r="V804"/>
      <c r="W804"/>
      <c r="X804"/>
      <c r="Y804"/>
      <c r="Z804"/>
      <c r="AA804"/>
      <c r="AB804"/>
      <c r="AC804"/>
      <c r="AD804"/>
      <c r="AE804"/>
      <c r="AF804"/>
      <c r="AG804"/>
      <c r="AH804"/>
      <c r="AI804"/>
      <c r="AJ804"/>
      <c r="AK804"/>
      <c r="AL804"/>
      <c r="AM804"/>
      <c r="AN804"/>
      <c r="AO804"/>
      <c r="AP804"/>
      <c r="AQ804"/>
      <c r="AR804"/>
      <c r="AS804"/>
      <c r="AT804"/>
      <c r="AU804"/>
      <c r="AV804"/>
      <c r="AW804"/>
      <c r="AX804"/>
      <c r="AY804"/>
      <c r="AZ804"/>
      <c r="BA804"/>
      <c r="BB804"/>
      <c r="BC804"/>
      <c r="BD804"/>
      <c r="BE804"/>
      <c r="BF804"/>
      <c r="BG804"/>
      <c r="BH804"/>
      <c r="BI804"/>
      <c r="BJ804"/>
      <c r="BK804"/>
      <c r="BL804"/>
      <c r="BM804"/>
      <c r="BN804"/>
      <c r="BO804"/>
      <c r="BP804"/>
      <c r="BQ804"/>
      <c r="BR804"/>
      <c r="BS804"/>
      <c r="BT804"/>
      <c r="BU804"/>
      <c r="BV804"/>
      <c r="BW804"/>
      <c r="BX804"/>
      <c r="BY804"/>
      <c r="BZ804"/>
      <c r="CA804"/>
      <c r="CB804"/>
      <c r="CC804"/>
      <c r="CD804"/>
      <c r="CE804"/>
      <c r="CF804"/>
      <c r="CG804"/>
      <c r="CH804"/>
      <c r="CI804"/>
      <c r="CJ804"/>
      <c r="CK804"/>
      <c r="CL804"/>
      <c r="CN804"/>
    </row>
    <row r="805" spans="4:116" x14ac:dyDescent="0.4">
      <c r="G805"/>
      <c r="I805"/>
      <c r="J805"/>
      <c r="R805"/>
      <c r="S805"/>
      <c r="T805"/>
      <c r="U805"/>
      <c r="V805"/>
      <c r="W805"/>
      <c r="X805"/>
      <c r="Y805"/>
      <c r="Z805"/>
      <c r="AA805"/>
      <c r="AB805"/>
      <c r="AC805"/>
      <c r="AD805"/>
      <c r="AE805"/>
      <c r="AF805"/>
      <c r="AG805"/>
      <c r="AH805"/>
      <c r="AI805"/>
      <c r="AJ805"/>
      <c r="AK805"/>
      <c r="AL805"/>
      <c r="AM805"/>
      <c r="AN805"/>
      <c r="AO805"/>
      <c r="AP805"/>
      <c r="AQ805"/>
      <c r="AR805"/>
      <c r="AS805"/>
      <c r="AT805"/>
      <c r="AU805"/>
      <c r="AV805"/>
      <c r="AW805"/>
      <c r="AX805"/>
      <c r="AY805"/>
      <c r="AZ805"/>
      <c r="BA805"/>
      <c r="BB805"/>
      <c r="BC805"/>
      <c r="BD805"/>
      <c r="BE805"/>
      <c r="BF805"/>
      <c r="BG805"/>
      <c r="BH805"/>
      <c r="BI805"/>
      <c r="BJ805"/>
      <c r="BK805"/>
      <c r="BL805"/>
      <c r="BM805"/>
      <c r="BN805"/>
      <c r="BO805"/>
      <c r="BP805"/>
      <c r="BQ805"/>
      <c r="BR805"/>
      <c r="BS805"/>
      <c r="BT805"/>
      <c r="BU805"/>
      <c r="BV805"/>
      <c r="BW805"/>
      <c r="BX805"/>
      <c r="BY805"/>
      <c r="BZ805"/>
      <c r="CA805"/>
      <c r="CB805"/>
      <c r="CC805"/>
      <c r="CD805"/>
      <c r="CE805"/>
      <c r="CF805"/>
      <c r="CG805"/>
      <c r="CH805"/>
      <c r="CI805"/>
      <c r="CJ805"/>
      <c r="CK805"/>
      <c r="CL805"/>
      <c r="CN805"/>
    </row>
    <row r="806" spans="4:116" x14ac:dyDescent="0.4">
      <c r="G806"/>
      <c r="I806"/>
      <c r="J806"/>
      <c r="R806"/>
      <c r="S806"/>
      <c r="T806"/>
      <c r="U806"/>
      <c r="V806"/>
      <c r="W806"/>
      <c r="X806"/>
      <c r="Y806"/>
      <c r="Z806"/>
      <c r="AA806"/>
      <c r="AB806"/>
      <c r="AC806"/>
      <c r="AD806"/>
      <c r="AE806"/>
      <c r="AF806"/>
      <c r="AG806"/>
      <c r="AH806"/>
      <c r="AI806"/>
      <c r="AJ806"/>
      <c r="AK806"/>
      <c r="AL806"/>
      <c r="AM806"/>
      <c r="AN806"/>
      <c r="AO806"/>
      <c r="AP806"/>
      <c r="AQ806"/>
      <c r="AR806"/>
      <c r="AS806"/>
      <c r="AT806"/>
      <c r="AU806"/>
      <c r="AV806"/>
      <c r="AW806"/>
      <c r="AX806"/>
      <c r="AY806"/>
      <c r="AZ806"/>
      <c r="BA806"/>
      <c r="BB806"/>
      <c r="BC806"/>
      <c r="BD806"/>
      <c r="BE806"/>
      <c r="BF806"/>
      <c r="BG806"/>
      <c r="BH806"/>
      <c r="BI806"/>
      <c r="BJ806"/>
      <c r="BK806"/>
      <c r="BL806"/>
      <c r="BM806"/>
      <c r="BN806"/>
      <c r="BO806"/>
      <c r="BP806"/>
      <c r="BQ806"/>
      <c r="BR806"/>
      <c r="BS806"/>
      <c r="BT806"/>
      <c r="BU806"/>
      <c r="BV806"/>
      <c r="BW806"/>
      <c r="BX806"/>
      <c r="BY806"/>
      <c r="BZ806"/>
      <c r="CA806"/>
      <c r="CB806"/>
      <c r="CC806"/>
      <c r="CD806"/>
      <c r="CE806"/>
      <c r="CF806"/>
      <c r="CG806"/>
      <c r="CH806"/>
      <c r="CI806"/>
      <c r="CJ806"/>
      <c r="CK806"/>
      <c r="CL806"/>
      <c r="CN806"/>
    </row>
    <row r="807" spans="4:116" x14ac:dyDescent="0.4">
      <c r="G807"/>
      <c r="I807"/>
      <c r="J807"/>
      <c r="R807"/>
      <c r="S807"/>
      <c r="T807"/>
      <c r="U807"/>
      <c r="V807"/>
      <c r="W807"/>
      <c r="X807"/>
      <c r="Y807"/>
      <c r="Z807"/>
      <c r="AA807"/>
      <c r="AB807"/>
      <c r="AC807"/>
      <c r="AD807"/>
      <c r="AE807"/>
      <c r="AF807"/>
      <c r="AG807"/>
      <c r="AH807"/>
      <c r="AI807"/>
      <c r="AJ807"/>
      <c r="AK807"/>
      <c r="AL807"/>
      <c r="AM807"/>
      <c r="AN807"/>
      <c r="AO807"/>
      <c r="AP807"/>
      <c r="AQ807"/>
      <c r="AR807"/>
      <c r="AS807"/>
      <c r="AT807"/>
      <c r="AU807"/>
      <c r="AV807"/>
      <c r="AW807"/>
      <c r="AX807"/>
      <c r="AY807"/>
      <c r="AZ807"/>
      <c r="BA807"/>
      <c r="BB807"/>
      <c r="BC807"/>
      <c r="BD807"/>
      <c r="BE807"/>
      <c r="BF807"/>
      <c r="BG807"/>
      <c r="BH807"/>
      <c r="BI807"/>
      <c r="BJ807"/>
      <c r="BK807"/>
      <c r="BL807"/>
      <c r="BM807"/>
      <c r="BN807"/>
      <c r="BO807"/>
      <c r="BP807"/>
      <c r="BQ807"/>
      <c r="BR807"/>
      <c r="BS807"/>
      <c r="BT807"/>
      <c r="BU807"/>
      <c r="BV807"/>
      <c r="BW807"/>
      <c r="BX807"/>
      <c r="BY807"/>
      <c r="BZ807"/>
      <c r="CA807"/>
      <c r="CB807"/>
      <c r="CC807"/>
      <c r="CD807"/>
      <c r="CE807"/>
      <c r="CF807"/>
      <c r="CG807"/>
      <c r="CH807"/>
      <c r="CI807"/>
      <c r="CJ807"/>
      <c r="CK807"/>
      <c r="CL807"/>
      <c r="CN807"/>
    </row>
    <row r="808" spans="4:116" x14ac:dyDescent="0.4">
      <c r="G808"/>
      <c r="I808"/>
      <c r="J808"/>
      <c r="R808"/>
      <c r="S808"/>
      <c r="T808"/>
      <c r="U808"/>
      <c r="V808"/>
      <c r="W808"/>
      <c r="X808"/>
      <c r="Y808"/>
      <c r="Z808"/>
      <c r="AA808"/>
      <c r="AB808"/>
      <c r="AC808"/>
      <c r="AD808"/>
      <c r="AE808"/>
      <c r="AF808"/>
      <c r="AG808"/>
      <c r="AH808"/>
      <c r="AI808"/>
      <c r="AJ808"/>
      <c r="AK808"/>
      <c r="AL808"/>
      <c r="AM808"/>
      <c r="AN808"/>
      <c r="AO808"/>
      <c r="AP808"/>
      <c r="AQ808"/>
      <c r="AR808"/>
      <c r="AS808"/>
      <c r="AT808"/>
      <c r="AU808"/>
      <c r="AV808"/>
      <c r="AW808"/>
      <c r="AX808"/>
      <c r="AY808"/>
      <c r="AZ808"/>
      <c r="BA808"/>
      <c r="BB808"/>
      <c r="BC808"/>
      <c r="BD808"/>
      <c r="BE808"/>
      <c r="BF808"/>
      <c r="BG808"/>
      <c r="BH808"/>
      <c r="BI808"/>
      <c r="BJ808"/>
      <c r="BK808"/>
      <c r="BL808"/>
      <c r="BM808"/>
      <c r="BN808"/>
      <c r="BO808"/>
      <c r="BP808"/>
      <c r="BQ808"/>
      <c r="BR808"/>
      <c r="BS808"/>
      <c r="BT808"/>
      <c r="BU808"/>
      <c r="BV808"/>
      <c r="BW808"/>
      <c r="BX808"/>
      <c r="BY808"/>
      <c r="BZ808"/>
      <c r="CA808"/>
      <c r="CB808"/>
      <c r="CC808"/>
      <c r="CD808"/>
      <c r="CE808"/>
      <c r="CF808"/>
      <c r="CG808"/>
      <c r="CH808"/>
      <c r="CI808"/>
      <c r="CJ808"/>
      <c r="CK808"/>
      <c r="CL808"/>
      <c r="CN808"/>
    </row>
    <row r="809" spans="4:116" x14ac:dyDescent="0.4">
      <c r="G809"/>
      <c r="I809"/>
      <c r="J809"/>
      <c r="R809"/>
      <c r="S809"/>
      <c r="T809"/>
      <c r="U809"/>
      <c r="V809"/>
      <c r="W809"/>
      <c r="X809"/>
      <c r="Y809"/>
      <c r="Z809"/>
      <c r="AA809"/>
      <c r="AB809"/>
      <c r="AC809"/>
      <c r="AD809"/>
      <c r="AE809"/>
      <c r="AF809"/>
      <c r="AG809"/>
      <c r="AH809"/>
      <c r="AI809"/>
      <c r="AJ809"/>
      <c r="AK809"/>
      <c r="AL809"/>
      <c r="AM809"/>
      <c r="AN809"/>
      <c r="AO809"/>
      <c r="AP809"/>
      <c r="AQ809"/>
      <c r="AR809"/>
      <c r="AS809"/>
      <c r="AT809"/>
      <c r="AU809"/>
      <c r="AV809"/>
      <c r="AW809"/>
      <c r="AX809"/>
      <c r="AY809"/>
      <c r="AZ809"/>
      <c r="BA809"/>
      <c r="BB809"/>
      <c r="BC809"/>
      <c r="BD809"/>
      <c r="BE809"/>
      <c r="BF809"/>
      <c r="BG809"/>
      <c r="BH809"/>
      <c r="BI809"/>
      <c r="BJ809"/>
      <c r="BK809"/>
      <c r="BL809"/>
      <c r="BM809"/>
      <c r="BN809"/>
      <c r="BO809"/>
      <c r="BP809"/>
      <c r="BQ809"/>
      <c r="BR809"/>
      <c r="BS809"/>
      <c r="BT809"/>
      <c r="BU809"/>
      <c r="BV809"/>
      <c r="BW809"/>
      <c r="BX809"/>
      <c r="BY809"/>
      <c r="BZ809"/>
      <c r="CA809"/>
      <c r="CB809"/>
      <c r="CC809"/>
      <c r="CD809"/>
      <c r="CE809"/>
      <c r="CF809"/>
      <c r="CG809"/>
      <c r="CH809"/>
      <c r="CI809"/>
      <c r="CJ809"/>
      <c r="CK809"/>
      <c r="CL809"/>
      <c r="CN809"/>
    </row>
    <row r="810" spans="4:116" s="27" customFormat="1" x14ac:dyDescent="0.4">
      <c r="D810"/>
      <c r="E810"/>
      <c r="F810"/>
      <c r="G810"/>
      <c r="H810"/>
      <c r="I810"/>
      <c r="J810"/>
      <c r="K810"/>
      <c r="L810"/>
      <c r="M810"/>
      <c r="N810"/>
      <c r="O810"/>
      <c r="P810"/>
      <c r="Q810"/>
      <c r="R810"/>
      <c r="S810"/>
      <c r="T810"/>
      <c r="U810"/>
      <c r="V810"/>
      <c r="W810"/>
      <c r="X810"/>
      <c r="Y810"/>
      <c r="Z810"/>
      <c r="AA810"/>
      <c r="AB810"/>
      <c r="AC810"/>
      <c r="AD810"/>
      <c r="AE810"/>
      <c r="AF810"/>
      <c r="AG810"/>
      <c r="AH810"/>
      <c r="AI810"/>
      <c r="AJ810"/>
      <c r="AK810"/>
      <c r="AL810"/>
      <c r="AM810"/>
      <c r="AN810"/>
      <c r="AO810"/>
      <c r="AP810"/>
      <c r="AQ810"/>
      <c r="AR810"/>
      <c r="AS810"/>
      <c r="AT810"/>
      <c r="AU810"/>
      <c r="AV810"/>
      <c r="AW810"/>
      <c r="AX810"/>
      <c r="AY810"/>
      <c r="AZ810"/>
      <c r="BA810"/>
      <c r="BB810"/>
      <c r="BC810"/>
      <c r="BD810"/>
      <c r="BE810"/>
      <c r="BF810"/>
      <c r="BG810"/>
      <c r="BH810"/>
      <c r="BI810"/>
      <c r="BJ810"/>
      <c r="BK810"/>
      <c r="BL810"/>
      <c r="BM810"/>
      <c r="BN810"/>
      <c r="BO810"/>
      <c r="BP810"/>
      <c r="BQ810"/>
      <c r="BR810"/>
      <c r="BS810"/>
      <c r="BT810"/>
      <c r="BU810"/>
      <c r="BV810"/>
      <c r="BW810"/>
      <c r="BX810"/>
      <c r="BY810"/>
      <c r="BZ810"/>
      <c r="CA810"/>
      <c r="CB810"/>
      <c r="CC810"/>
      <c r="CD810"/>
      <c r="CE810"/>
      <c r="CF810"/>
      <c r="CG810"/>
      <c r="CH810"/>
      <c r="CI810"/>
      <c r="CJ810"/>
      <c r="CK810"/>
      <c r="CL810"/>
      <c r="CM810"/>
      <c r="CN810"/>
      <c r="CO810"/>
      <c r="CP810"/>
      <c r="CQ810"/>
      <c r="CR810"/>
      <c r="CS810"/>
      <c r="CT810"/>
      <c r="CU810"/>
      <c r="CV810"/>
      <c r="CW810"/>
      <c r="CX810"/>
      <c r="CY810"/>
      <c r="CZ810"/>
      <c r="DA810"/>
      <c r="DB810"/>
      <c r="DC810"/>
      <c r="DD810"/>
      <c r="DE810"/>
      <c r="DF810"/>
      <c r="DG810"/>
      <c r="DH810"/>
      <c r="DI810"/>
      <c r="DJ810"/>
      <c r="DK810"/>
      <c r="DL810"/>
    </row>
    <row r="811" spans="4:116" x14ac:dyDescent="0.4">
      <c r="G811"/>
      <c r="I811"/>
      <c r="J811"/>
      <c r="R811"/>
      <c r="S811"/>
      <c r="T811"/>
      <c r="U811"/>
      <c r="V811"/>
      <c r="W811"/>
      <c r="X811"/>
      <c r="Y811"/>
      <c r="Z811"/>
      <c r="AA811"/>
      <c r="AB811"/>
      <c r="AC811"/>
      <c r="AD811"/>
      <c r="AE811"/>
      <c r="AF811"/>
      <c r="AG811"/>
      <c r="AH811"/>
      <c r="AI811"/>
      <c r="AJ811"/>
      <c r="AK811"/>
      <c r="AL811"/>
      <c r="AM811"/>
      <c r="AN811"/>
      <c r="AO811"/>
      <c r="AP811"/>
      <c r="AQ811"/>
      <c r="AR811"/>
      <c r="AS811"/>
      <c r="AT811"/>
      <c r="AU811"/>
      <c r="AV811"/>
      <c r="AW811"/>
      <c r="AX811"/>
      <c r="AY811"/>
      <c r="AZ811"/>
      <c r="BA811"/>
      <c r="BB811"/>
      <c r="BC811"/>
      <c r="BD811"/>
      <c r="BE811"/>
      <c r="BF811"/>
      <c r="BG811"/>
      <c r="BH811"/>
      <c r="BI811"/>
      <c r="BJ811"/>
      <c r="BK811"/>
      <c r="BL811"/>
      <c r="BM811"/>
      <c r="BN811"/>
      <c r="BO811"/>
      <c r="BP811"/>
      <c r="BQ811"/>
      <c r="BR811"/>
      <c r="BS811"/>
      <c r="BT811"/>
      <c r="BU811"/>
      <c r="BV811"/>
      <c r="BW811"/>
      <c r="BX811"/>
      <c r="BY811"/>
      <c r="BZ811"/>
      <c r="CA811"/>
      <c r="CB811"/>
      <c r="CC811"/>
      <c r="CD811"/>
      <c r="CE811"/>
      <c r="CF811"/>
      <c r="CG811"/>
      <c r="CH811"/>
      <c r="CI811"/>
      <c r="CJ811"/>
      <c r="CK811"/>
      <c r="CL811"/>
      <c r="CN811"/>
    </row>
    <row r="812" spans="4:116" x14ac:dyDescent="0.4">
      <c r="G812"/>
      <c r="I812"/>
      <c r="J812"/>
      <c r="R812"/>
      <c r="S812"/>
      <c r="T812"/>
      <c r="U812"/>
      <c r="V812"/>
      <c r="W812"/>
      <c r="X812"/>
      <c r="Y812"/>
      <c r="Z812"/>
      <c r="AA812"/>
      <c r="AB812"/>
      <c r="AC812"/>
      <c r="AD812"/>
      <c r="AE812"/>
      <c r="AF812"/>
      <c r="AG812"/>
      <c r="AH812"/>
      <c r="AI812"/>
      <c r="AJ812"/>
      <c r="AK812"/>
      <c r="AL812"/>
      <c r="AM812"/>
      <c r="AN812"/>
      <c r="AO812"/>
      <c r="AP812"/>
      <c r="AQ812"/>
      <c r="AR812"/>
      <c r="AS812"/>
      <c r="AT812"/>
      <c r="AU812"/>
      <c r="AV812"/>
      <c r="AW812"/>
      <c r="AX812"/>
      <c r="AY812"/>
      <c r="AZ812"/>
      <c r="BA812"/>
      <c r="BB812"/>
      <c r="BC812"/>
      <c r="BD812"/>
      <c r="BE812"/>
      <c r="BF812"/>
      <c r="BG812"/>
      <c r="BH812"/>
      <c r="BI812"/>
      <c r="BJ812"/>
      <c r="BK812"/>
      <c r="BL812"/>
      <c r="BM812"/>
      <c r="BN812"/>
      <c r="BO812"/>
      <c r="BP812"/>
      <c r="BQ812"/>
      <c r="BR812"/>
      <c r="BS812"/>
      <c r="BT812"/>
      <c r="BU812"/>
      <c r="BV812"/>
      <c r="BW812"/>
      <c r="BX812"/>
      <c r="BY812"/>
      <c r="BZ812"/>
      <c r="CA812"/>
      <c r="CB812"/>
      <c r="CC812"/>
      <c r="CD812"/>
      <c r="CE812"/>
      <c r="CF812"/>
      <c r="CG812"/>
      <c r="CH812"/>
      <c r="CI812"/>
      <c r="CJ812"/>
      <c r="CK812"/>
      <c r="CL812"/>
      <c r="CN812"/>
    </row>
    <row r="813" spans="4:116" x14ac:dyDescent="0.4">
      <c r="G813"/>
      <c r="I813"/>
      <c r="J813"/>
      <c r="R813"/>
      <c r="S813"/>
      <c r="T813"/>
      <c r="U813"/>
      <c r="V813"/>
      <c r="W813"/>
      <c r="X813"/>
      <c r="Y813"/>
      <c r="Z813"/>
      <c r="AA813"/>
      <c r="AB813"/>
      <c r="AC813"/>
      <c r="AD813"/>
      <c r="AE813"/>
      <c r="AF813"/>
      <c r="AG813"/>
      <c r="AH813"/>
      <c r="AI813"/>
      <c r="AJ813"/>
      <c r="AK813"/>
      <c r="AL813"/>
      <c r="AM813"/>
      <c r="AN813"/>
      <c r="AO813"/>
      <c r="AP813"/>
      <c r="AQ813"/>
      <c r="AR813"/>
      <c r="AS813"/>
      <c r="AT813"/>
      <c r="AU813"/>
      <c r="AV813"/>
      <c r="AW813"/>
      <c r="AX813"/>
      <c r="AY813"/>
      <c r="AZ813"/>
      <c r="BA813"/>
      <c r="BB813"/>
      <c r="BC813"/>
      <c r="BD813"/>
      <c r="BE813"/>
      <c r="BF813"/>
      <c r="BG813"/>
      <c r="BH813"/>
      <c r="BI813"/>
      <c r="BJ813"/>
      <c r="BK813"/>
      <c r="BL813"/>
      <c r="BM813"/>
      <c r="BN813"/>
      <c r="BO813"/>
      <c r="BP813"/>
      <c r="BQ813"/>
      <c r="BR813"/>
      <c r="BS813"/>
      <c r="BT813"/>
      <c r="BU813"/>
      <c r="BV813"/>
      <c r="BW813"/>
      <c r="BX813"/>
      <c r="BY813"/>
      <c r="BZ813"/>
      <c r="CA813"/>
      <c r="CB813"/>
      <c r="CC813"/>
      <c r="CD813"/>
      <c r="CE813"/>
      <c r="CF813"/>
      <c r="CG813"/>
      <c r="CH813"/>
      <c r="CI813"/>
      <c r="CJ813"/>
      <c r="CK813"/>
      <c r="CL813"/>
      <c r="CN813"/>
    </row>
    <row r="814" spans="4:116" x14ac:dyDescent="0.4">
      <c r="G814"/>
      <c r="I814"/>
      <c r="J814"/>
      <c r="R814"/>
      <c r="S814"/>
      <c r="T814"/>
      <c r="U814"/>
      <c r="V814"/>
      <c r="W814"/>
      <c r="X814"/>
      <c r="Y814"/>
      <c r="Z814"/>
      <c r="AA814"/>
      <c r="AB814"/>
      <c r="AC814"/>
      <c r="AD814"/>
      <c r="AE814"/>
      <c r="AF814"/>
      <c r="AG814"/>
      <c r="AH814"/>
      <c r="AI814"/>
      <c r="AJ814"/>
      <c r="AK814"/>
      <c r="AL814"/>
      <c r="AM814"/>
      <c r="AN814"/>
      <c r="AO814"/>
      <c r="AP814"/>
      <c r="AQ814"/>
      <c r="AR814"/>
      <c r="AS814"/>
      <c r="AT814"/>
      <c r="AU814"/>
      <c r="AV814"/>
      <c r="AW814"/>
      <c r="AX814"/>
      <c r="AY814"/>
      <c r="AZ814"/>
      <c r="BA814"/>
      <c r="BB814"/>
      <c r="BC814"/>
      <c r="BD814"/>
      <c r="BE814"/>
      <c r="BF814"/>
      <c r="BG814"/>
      <c r="BH814"/>
      <c r="BI814"/>
      <c r="BJ814"/>
      <c r="BK814"/>
      <c r="BL814"/>
      <c r="BM814"/>
      <c r="BN814"/>
      <c r="BO814"/>
      <c r="BP814"/>
      <c r="BQ814"/>
      <c r="BR814"/>
      <c r="BS814"/>
      <c r="BT814"/>
      <c r="BU814"/>
      <c r="BV814"/>
      <c r="BW814"/>
      <c r="BX814"/>
      <c r="BY814"/>
      <c r="BZ814"/>
      <c r="CA814"/>
      <c r="CB814"/>
      <c r="CC814"/>
      <c r="CD814"/>
      <c r="CE814"/>
      <c r="CF814"/>
      <c r="CG814"/>
      <c r="CH814"/>
      <c r="CI814"/>
      <c r="CJ814"/>
      <c r="CK814"/>
      <c r="CL814"/>
      <c r="CN814"/>
    </row>
    <row r="815" spans="4:116" x14ac:dyDescent="0.4">
      <c r="G815"/>
      <c r="I815"/>
      <c r="J815"/>
      <c r="R815"/>
      <c r="S815"/>
      <c r="T815"/>
      <c r="U815"/>
      <c r="V815"/>
      <c r="W815"/>
      <c r="X815"/>
      <c r="Y815"/>
      <c r="Z815"/>
      <c r="AA815"/>
      <c r="AB815"/>
      <c r="AC815"/>
      <c r="AD815"/>
      <c r="AE815"/>
      <c r="AF815"/>
      <c r="AG815"/>
      <c r="AH815"/>
      <c r="AI815"/>
      <c r="AJ815"/>
      <c r="AK815"/>
      <c r="AL815"/>
      <c r="AM815"/>
      <c r="AN815"/>
      <c r="AO815"/>
      <c r="AP815"/>
      <c r="AQ815"/>
      <c r="AR815"/>
      <c r="AS815"/>
      <c r="AT815"/>
      <c r="AU815"/>
      <c r="AV815"/>
      <c r="AW815"/>
      <c r="AX815"/>
      <c r="AY815"/>
      <c r="AZ815"/>
      <c r="BA815"/>
      <c r="BB815"/>
      <c r="BC815"/>
      <c r="BD815"/>
      <c r="BE815"/>
      <c r="BF815"/>
      <c r="BG815"/>
      <c r="BH815"/>
      <c r="BI815"/>
      <c r="BJ815"/>
      <c r="BK815"/>
      <c r="BL815"/>
      <c r="BM815"/>
      <c r="BN815"/>
      <c r="BO815"/>
      <c r="BP815"/>
      <c r="BQ815"/>
      <c r="BR815"/>
      <c r="BS815"/>
      <c r="BT815"/>
      <c r="BU815"/>
      <c r="BV815"/>
      <c r="BW815"/>
      <c r="BX815"/>
      <c r="BY815"/>
      <c r="BZ815"/>
      <c r="CA815"/>
      <c r="CB815"/>
      <c r="CC815"/>
      <c r="CD815"/>
      <c r="CE815"/>
      <c r="CF815"/>
      <c r="CG815"/>
      <c r="CH815"/>
      <c r="CI815"/>
      <c r="CJ815"/>
      <c r="CK815"/>
      <c r="CL815"/>
      <c r="CN815"/>
    </row>
    <row r="816" spans="4:116" x14ac:dyDescent="0.4">
      <c r="G816"/>
      <c r="I816"/>
      <c r="J816"/>
      <c r="R816"/>
      <c r="S816"/>
      <c r="T816"/>
      <c r="U816"/>
      <c r="V816"/>
      <c r="W816"/>
      <c r="X816"/>
      <c r="Y816"/>
      <c r="Z816"/>
      <c r="AA816"/>
      <c r="AB816"/>
      <c r="AC816"/>
      <c r="AD816"/>
      <c r="AE816"/>
      <c r="AF816"/>
      <c r="AG816"/>
      <c r="AH816"/>
      <c r="AI816"/>
      <c r="AJ816"/>
      <c r="AK816"/>
      <c r="AL816"/>
      <c r="AM816"/>
      <c r="AN816"/>
      <c r="AO816"/>
      <c r="AP816"/>
      <c r="AQ816"/>
      <c r="AR816"/>
      <c r="AS816"/>
      <c r="AT816"/>
      <c r="AU816"/>
      <c r="AV816"/>
      <c r="AW816"/>
      <c r="AX816"/>
      <c r="AY816"/>
      <c r="AZ816"/>
      <c r="BA816"/>
      <c r="BB816"/>
      <c r="BC816"/>
      <c r="BD816"/>
      <c r="BE816"/>
      <c r="BF816"/>
      <c r="BG816"/>
      <c r="BH816"/>
      <c r="BI816"/>
      <c r="BJ816"/>
      <c r="BK816"/>
      <c r="BL816"/>
      <c r="BM816"/>
      <c r="BN816"/>
      <c r="BO816"/>
      <c r="BP816"/>
      <c r="BQ816"/>
      <c r="BR816"/>
      <c r="BS816"/>
      <c r="BT816"/>
      <c r="BU816"/>
      <c r="BV816"/>
      <c r="BW816"/>
      <c r="BX816"/>
      <c r="BY816"/>
      <c r="BZ816"/>
      <c r="CA816"/>
      <c r="CB816"/>
      <c r="CC816"/>
      <c r="CD816"/>
      <c r="CE816"/>
      <c r="CF816"/>
      <c r="CG816"/>
      <c r="CH816"/>
      <c r="CI816"/>
      <c r="CJ816"/>
      <c r="CK816"/>
      <c r="CL816"/>
      <c r="CN816"/>
    </row>
    <row r="817" spans="7:92" x14ac:dyDescent="0.4">
      <c r="G817"/>
      <c r="I817"/>
      <c r="J817"/>
      <c r="R817"/>
      <c r="S817"/>
      <c r="T817"/>
      <c r="U817"/>
      <c r="V817"/>
      <c r="W817"/>
      <c r="X817"/>
      <c r="Y817"/>
      <c r="Z817"/>
      <c r="AA817"/>
      <c r="AB817"/>
      <c r="AC817"/>
      <c r="AD817"/>
      <c r="AE817"/>
      <c r="AF817"/>
      <c r="AG817"/>
      <c r="AH817"/>
      <c r="AI817"/>
      <c r="AJ817"/>
      <c r="AK817"/>
      <c r="AL817"/>
      <c r="AM817"/>
      <c r="AN817"/>
      <c r="AO817"/>
      <c r="AP817"/>
      <c r="AQ817"/>
      <c r="AR817"/>
      <c r="AS817"/>
      <c r="AT817"/>
      <c r="AU817"/>
      <c r="AV817"/>
      <c r="AW817"/>
      <c r="AX817"/>
      <c r="AY817"/>
      <c r="AZ817"/>
      <c r="BA817"/>
      <c r="BB817"/>
      <c r="BC817"/>
      <c r="BD817"/>
      <c r="BE817"/>
      <c r="BF817"/>
      <c r="BG817"/>
      <c r="BH817"/>
      <c r="BI817"/>
      <c r="BJ817"/>
      <c r="BK817"/>
      <c r="BL817"/>
      <c r="BM817"/>
      <c r="BN817"/>
      <c r="BO817"/>
      <c r="BP817"/>
      <c r="BQ817"/>
      <c r="BR817"/>
      <c r="BS817"/>
      <c r="BT817"/>
      <c r="BU817"/>
      <c r="BV817"/>
      <c r="BW817"/>
      <c r="BX817"/>
      <c r="BY817"/>
      <c r="BZ817"/>
      <c r="CA817"/>
      <c r="CB817"/>
      <c r="CC817"/>
      <c r="CD817"/>
      <c r="CE817"/>
      <c r="CF817"/>
      <c r="CG817"/>
      <c r="CH817"/>
      <c r="CI817"/>
      <c r="CJ817"/>
      <c r="CK817"/>
      <c r="CL817"/>
      <c r="CN817"/>
    </row>
    <row r="818" spans="7:92" x14ac:dyDescent="0.4">
      <c r="G818"/>
      <c r="I818"/>
      <c r="J818"/>
      <c r="R818"/>
      <c r="S818"/>
      <c r="T818"/>
      <c r="U818"/>
      <c r="V818"/>
      <c r="W818"/>
      <c r="X818"/>
      <c r="Y818"/>
      <c r="Z818"/>
      <c r="AA818"/>
      <c r="AB818"/>
      <c r="AC818"/>
      <c r="AD818"/>
      <c r="AE818"/>
      <c r="AF818"/>
      <c r="AG818"/>
      <c r="AH818"/>
      <c r="AI818"/>
      <c r="AJ818"/>
      <c r="AK818"/>
      <c r="AL818"/>
      <c r="AM818"/>
      <c r="AN818"/>
      <c r="AO818"/>
      <c r="AP818"/>
      <c r="AQ818"/>
      <c r="AR818"/>
      <c r="AS818"/>
      <c r="AT818"/>
      <c r="AU818"/>
      <c r="AV818"/>
      <c r="AW818"/>
      <c r="AX818"/>
      <c r="AY818"/>
      <c r="AZ818"/>
      <c r="BA818"/>
      <c r="BB818"/>
      <c r="BC818"/>
      <c r="BD818"/>
      <c r="BE818"/>
      <c r="BF818"/>
      <c r="BG818"/>
      <c r="BH818"/>
      <c r="BI818"/>
      <c r="BJ818"/>
      <c r="BK818"/>
      <c r="BL818"/>
      <c r="BM818"/>
      <c r="BN818"/>
      <c r="BO818"/>
      <c r="BP818"/>
      <c r="BQ818"/>
      <c r="BR818"/>
      <c r="BS818"/>
      <c r="BT818"/>
      <c r="BU818"/>
      <c r="BV818"/>
      <c r="BW818"/>
      <c r="BX818"/>
      <c r="BY818"/>
      <c r="BZ818"/>
      <c r="CA818"/>
      <c r="CB818"/>
      <c r="CC818"/>
      <c r="CD818"/>
      <c r="CE818"/>
      <c r="CF818"/>
      <c r="CG818"/>
      <c r="CH818"/>
      <c r="CI818"/>
      <c r="CJ818"/>
      <c r="CK818"/>
      <c r="CL818"/>
      <c r="CN818"/>
    </row>
    <row r="819" spans="7:92" x14ac:dyDescent="0.4">
      <c r="G819"/>
      <c r="I819"/>
      <c r="J819"/>
      <c r="R819"/>
      <c r="S819"/>
      <c r="T819"/>
      <c r="U819"/>
      <c r="V819"/>
      <c r="W819"/>
      <c r="X819"/>
      <c r="Y819"/>
      <c r="Z819"/>
      <c r="AA819"/>
      <c r="AB819"/>
      <c r="AC819"/>
      <c r="AD819"/>
      <c r="AE819"/>
      <c r="AF819"/>
      <c r="AG819"/>
      <c r="AH819"/>
      <c r="AI819"/>
      <c r="AJ819"/>
      <c r="AK819"/>
      <c r="AL819"/>
      <c r="AM819"/>
      <c r="AN819"/>
      <c r="AO819"/>
      <c r="AP819"/>
      <c r="AQ819"/>
      <c r="AR819"/>
      <c r="AS819"/>
      <c r="AT819"/>
      <c r="AU819"/>
      <c r="AV819"/>
      <c r="AW819"/>
      <c r="AX819"/>
      <c r="AY819"/>
      <c r="AZ819"/>
      <c r="BA819"/>
      <c r="BB819"/>
      <c r="BC819"/>
      <c r="BD819"/>
      <c r="BE819"/>
      <c r="BF819"/>
      <c r="BG819"/>
      <c r="BH819"/>
      <c r="BI819"/>
      <c r="BJ819"/>
      <c r="BK819"/>
      <c r="BL819"/>
      <c r="BM819"/>
      <c r="BN819"/>
      <c r="BO819"/>
      <c r="BP819"/>
      <c r="BQ819"/>
      <c r="BR819"/>
      <c r="BS819"/>
      <c r="BT819"/>
      <c r="BU819"/>
      <c r="BV819"/>
      <c r="BW819"/>
      <c r="BX819"/>
      <c r="BY819"/>
      <c r="BZ819"/>
      <c r="CA819"/>
      <c r="CB819"/>
      <c r="CC819"/>
      <c r="CD819"/>
      <c r="CE819"/>
      <c r="CF819"/>
      <c r="CG819"/>
      <c r="CH819"/>
      <c r="CI819"/>
      <c r="CJ819"/>
      <c r="CK819"/>
      <c r="CL819"/>
      <c r="CN819"/>
    </row>
    <row r="820" spans="7:92" x14ac:dyDescent="0.4">
      <c r="G820"/>
      <c r="I820"/>
      <c r="J820"/>
      <c r="R820"/>
      <c r="S820"/>
      <c r="T820"/>
      <c r="U820"/>
      <c r="V820"/>
      <c r="W820"/>
      <c r="X820"/>
      <c r="Y820"/>
      <c r="Z820"/>
      <c r="AA820"/>
      <c r="AB820"/>
      <c r="AC820"/>
      <c r="AD820"/>
      <c r="AE820"/>
      <c r="AF820"/>
      <c r="AG820"/>
      <c r="AH820"/>
      <c r="AI820"/>
      <c r="AJ820"/>
      <c r="AK820"/>
      <c r="AL820"/>
      <c r="AM820"/>
      <c r="AN820"/>
      <c r="AO820"/>
      <c r="AP820"/>
      <c r="AQ820"/>
      <c r="AR820"/>
      <c r="AS820"/>
      <c r="AT820"/>
      <c r="AU820"/>
      <c r="AV820"/>
      <c r="AW820"/>
      <c r="AX820"/>
      <c r="AY820"/>
      <c r="AZ820"/>
      <c r="BA820"/>
      <c r="BB820"/>
      <c r="BC820"/>
      <c r="BD820"/>
      <c r="BE820"/>
      <c r="BF820"/>
      <c r="BG820"/>
      <c r="BH820"/>
      <c r="BI820"/>
      <c r="BJ820"/>
      <c r="BK820"/>
      <c r="BL820"/>
      <c r="BM820"/>
      <c r="BN820"/>
      <c r="BO820"/>
      <c r="BP820"/>
      <c r="BQ820"/>
      <c r="BR820"/>
      <c r="BS820"/>
      <c r="BT820"/>
      <c r="BU820"/>
      <c r="BV820"/>
      <c r="BW820"/>
      <c r="BX820"/>
      <c r="BY820"/>
      <c r="BZ820"/>
      <c r="CA820"/>
      <c r="CB820"/>
      <c r="CC820"/>
      <c r="CD820"/>
      <c r="CE820"/>
      <c r="CF820"/>
      <c r="CG820"/>
      <c r="CH820"/>
      <c r="CI820"/>
      <c r="CJ820"/>
      <c r="CK820"/>
      <c r="CL820"/>
      <c r="CN820"/>
    </row>
    <row r="821" spans="7:92" x14ac:dyDescent="0.4">
      <c r="G821"/>
      <c r="I821"/>
      <c r="J821"/>
      <c r="R821"/>
      <c r="S821"/>
      <c r="T821"/>
      <c r="U821"/>
      <c r="V821"/>
      <c r="W821"/>
      <c r="X821"/>
      <c r="Y821"/>
      <c r="Z821"/>
      <c r="AA821"/>
      <c r="AB821"/>
      <c r="AC821"/>
      <c r="AD821"/>
      <c r="AE821"/>
      <c r="AF821"/>
      <c r="AG821"/>
      <c r="AH821"/>
      <c r="AI821"/>
      <c r="AJ821"/>
      <c r="AK821"/>
      <c r="AL821"/>
      <c r="AM821"/>
      <c r="AN821"/>
      <c r="AO821"/>
      <c r="AP821"/>
      <c r="AQ821"/>
      <c r="AR821"/>
      <c r="AS821"/>
      <c r="AT821"/>
      <c r="AU821"/>
      <c r="AV821"/>
      <c r="AW821"/>
      <c r="AX821"/>
      <c r="AY821"/>
      <c r="AZ821"/>
      <c r="BA821"/>
      <c r="BB821"/>
      <c r="BC821"/>
      <c r="BD821"/>
      <c r="BE821"/>
      <c r="BF821"/>
      <c r="BG821"/>
      <c r="BH821"/>
      <c r="BI821"/>
      <c r="BJ821"/>
      <c r="BK821"/>
      <c r="BL821"/>
      <c r="BM821"/>
      <c r="BN821"/>
      <c r="BO821"/>
      <c r="BP821"/>
      <c r="BQ821"/>
      <c r="BR821"/>
      <c r="BS821"/>
      <c r="BT821"/>
      <c r="BU821"/>
      <c r="BV821"/>
      <c r="BW821"/>
      <c r="BX821"/>
      <c r="BY821"/>
      <c r="BZ821"/>
      <c r="CA821"/>
      <c r="CB821"/>
      <c r="CC821"/>
      <c r="CD821"/>
      <c r="CE821"/>
      <c r="CF821"/>
      <c r="CG821"/>
      <c r="CH821"/>
      <c r="CI821"/>
      <c r="CJ821"/>
      <c r="CK821"/>
      <c r="CL821"/>
      <c r="CN821"/>
    </row>
    <row r="822" spans="7:92" x14ac:dyDescent="0.4">
      <c r="G822"/>
      <c r="I822"/>
      <c r="J822"/>
      <c r="R822"/>
      <c r="S822"/>
      <c r="T822"/>
      <c r="U822"/>
      <c r="V822"/>
      <c r="W822"/>
      <c r="X822"/>
      <c r="Y822"/>
      <c r="Z822"/>
      <c r="AA822"/>
      <c r="AB822"/>
      <c r="AC822"/>
      <c r="AD822"/>
      <c r="AE822"/>
      <c r="AF822"/>
      <c r="AG822"/>
      <c r="AH822"/>
      <c r="AI822"/>
      <c r="AJ822"/>
      <c r="AK822"/>
      <c r="AL822"/>
      <c r="AM822"/>
      <c r="AN822"/>
      <c r="AO822"/>
      <c r="AP822"/>
      <c r="AQ822"/>
      <c r="AR822"/>
      <c r="AS822"/>
      <c r="AT822"/>
      <c r="AU822"/>
      <c r="AV822"/>
      <c r="AW822"/>
      <c r="AX822"/>
      <c r="AY822"/>
      <c r="AZ822"/>
      <c r="BA822"/>
      <c r="BB822"/>
      <c r="BC822"/>
      <c r="BD822"/>
      <c r="BE822"/>
      <c r="BF822"/>
      <c r="BG822"/>
      <c r="BH822"/>
      <c r="BI822"/>
      <c r="BJ822"/>
      <c r="BK822"/>
      <c r="BL822"/>
      <c r="BM822"/>
      <c r="BN822"/>
      <c r="BO822"/>
      <c r="BP822"/>
      <c r="BQ822"/>
      <c r="BR822"/>
      <c r="BS822"/>
      <c r="BT822"/>
      <c r="BU822"/>
      <c r="BV822"/>
      <c r="BW822"/>
      <c r="BX822"/>
      <c r="BY822"/>
      <c r="BZ822"/>
      <c r="CA822"/>
      <c r="CB822"/>
      <c r="CC822"/>
      <c r="CD822"/>
      <c r="CE822"/>
      <c r="CF822"/>
      <c r="CG822"/>
      <c r="CH822"/>
      <c r="CI822"/>
      <c r="CJ822"/>
      <c r="CK822"/>
      <c r="CL822"/>
      <c r="CN822"/>
    </row>
    <row r="823" spans="7:92" x14ac:dyDescent="0.4">
      <c r="G823"/>
      <c r="I823"/>
      <c r="J823"/>
      <c r="R823"/>
      <c r="S823"/>
      <c r="T823"/>
      <c r="U823"/>
      <c r="V823"/>
      <c r="W823"/>
      <c r="X823"/>
      <c r="Y823"/>
      <c r="Z823"/>
      <c r="AA823"/>
      <c r="AB823"/>
      <c r="AC823"/>
      <c r="AD823"/>
      <c r="AE823"/>
      <c r="AF823"/>
      <c r="AG823"/>
      <c r="AH823"/>
      <c r="AI823"/>
      <c r="AJ823"/>
      <c r="AK823"/>
      <c r="AL823"/>
      <c r="AM823"/>
      <c r="AN823"/>
      <c r="AO823"/>
      <c r="AP823"/>
      <c r="AQ823"/>
      <c r="AR823"/>
      <c r="AS823"/>
      <c r="AT823"/>
      <c r="AU823"/>
      <c r="AV823"/>
      <c r="AW823"/>
      <c r="AX823"/>
      <c r="AY823"/>
      <c r="AZ823"/>
      <c r="BA823"/>
      <c r="BB823"/>
      <c r="BC823"/>
      <c r="BD823"/>
      <c r="BE823"/>
      <c r="BF823"/>
      <c r="BG823"/>
      <c r="BH823"/>
      <c r="BI823"/>
      <c r="BJ823"/>
      <c r="BK823"/>
      <c r="BL823"/>
      <c r="BM823"/>
      <c r="BN823"/>
      <c r="BO823"/>
      <c r="BP823"/>
      <c r="BQ823"/>
      <c r="BR823"/>
      <c r="BS823"/>
      <c r="BT823"/>
      <c r="BU823"/>
      <c r="BV823"/>
      <c r="BW823"/>
      <c r="BX823"/>
      <c r="BY823"/>
      <c r="BZ823"/>
      <c r="CA823"/>
      <c r="CB823"/>
      <c r="CC823"/>
      <c r="CD823"/>
      <c r="CE823"/>
      <c r="CF823"/>
      <c r="CG823"/>
      <c r="CH823"/>
      <c r="CI823"/>
      <c r="CJ823"/>
      <c r="CK823"/>
      <c r="CL823"/>
      <c r="CN823"/>
    </row>
    <row r="824" spans="7:92" x14ac:dyDescent="0.4">
      <c r="G824"/>
      <c r="I824"/>
      <c r="J824"/>
      <c r="R824"/>
      <c r="S824"/>
      <c r="T824"/>
      <c r="U824"/>
      <c r="V824"/>
      <c r="W824"/>
      <c r="X824"/>
      <c r="Y824"/>
      <c r="Z824"/>
      <c r="AA824"/>
      <c r="AB824"/>
      <c r="AC824"/>
      <c r="AD824"/>
      <c r="AE824"/>
      <c r="AF824"/>
      <c r="AG824"/>
      <c r="AH824"/>
      <c r="AI824"/>
      <c r="AJ824"/>
      <c r="AK824"/>
      <c r="AL824"/>
      <c r="AM824"/>
      <c r="AN824"/>
      <c r="AO824"/>
      <c r="AP824"/>
      <c r="AQ824"/>
      <c r="AR824"/>
      <c r="AS824"/>
      <c r="AT824"/>
      <c r="AU824"/>
      <c r="AV824"/>
      <c r="AW824"/>
      <c r="AX824"/>
      <c r="AY824"/>
      <c r="AZ824"/>
      <c r="BA824"/>
      <c r="BB824"/>
      <c r="BC824"/>
      <c r="BD824"/>
      <c r="BE824"/>
      <c r="BF824"/>
      <c r="BG824"/>
      <c r="BH824"/>
      <c r="BI824"/>
      <c r="BJ824"/>
      <c r="BK824"/>
      <c r="BL824"/>
      <c r="BM824"/>
      <c r="BN824"/>
      <c r="BO824"/>
      <c r="BP824"/>
      <c r="BQ824"/>
      <c r="BR824"/>
      <c r="BS824"/>
      <c r="BT824"/>
      <c r="BU824"/>
      <c r="BV824"/>
      <c r="BW824"/>
      <c r="BX824"/>
      <c r="BY824"/>
      <c r="BZ824"/>
      <c r="CA824"/>
      <c r="CB824"/>
      <c r="CC824"/>
      <c r="CD824"/>
      <c r="CE824"/>
      <c r="CF824"/>
      <c r="CG824"/>
      <c r="CH824"/>
      <c r="CI824"/>
      <c r="CJ824"/>
      <c r="CK824"/>
      <c r="CL824"/>
      <c r="CN824"/>
    </row>
    <row r="825" spans="7:92" x14ac:dyDescent="0.4">
      <c r="G825"/>
      <c r="I825"/>
      <c r="J825"/>
      <c r="R825"/>
      <c r="S825"/>
      <c r="T825"/>
      <c r="U825"/>
      <c r="V825"/>
      <c r="W825"/>
      <c r="X825"/>
      <c r="Y825"/>
      <c r="Z825"/>
      <c r="AA825"/>
      <c r="AB825"/>
      <c r="AC825"/>
      <c r="AD825"/>
      <c r="AE825"/>
      <c r="AF825"/>
      <c r="AG825"/>
      <c r="AH825"/>
      <c r="AI825"/>
      <c r="AJ825"/>
      <c r="AK825"/>
      <c r="AL825"/>
      <c r="AM825"/>
      <c r="AN825"/>
      <c r="AO825"/>
      <c r="AP825"/>
      <c r="AQ825"/>
      <c r="AR825"/>
      <c r="AS825"/>
      <c r="AT825"/>
      <c r="AU825"/>
      <c r="AV825"/>
      <c r="AW825"/>
      <c r="AX825"/>
      <c r="AY825"/>
      <c r="AZ825"/>
      <c r="BA825"/>
      <c r="BB825"/>
      <c r="BC825"/>
      <c r="BD825"/>
      <c r="BE825"/>
      <c r="BF825"/>
      <c r="BG825"/>
      <c r="BH825"/>
      <c r="BI825"/>
      <c r="BJ825"/>
      <c r="BK825"/>
      <c r="BL825"/>
      <c r="BM825"/>
      <c r="BN825"/>
      <c r="BO825"/>
      <c r="BP825"/>
      <c r="BQ825"/>
      <c r="BR825"/>
      <c r="BS825"/>
      <c r="BT825"/>
      <c r="BU825"/>
      <c r="BV825"/>
      <c r="BW825"/>
      <c r="BX825"/>
      <c r="BY825"/>
      <c r="BZ825"/>
      <c r="CA825"/>
      <c r="CB825"/>
      <c r="CC825"/>
      <c r="CD825"/>
      <c r="CE825"/>
      <c r="CF825"/>
      <c r="CG825"/>
      <c r="CH825"/>
      <c r="CI825"/>
      <c r="CJ825"/>
      <c r="CK825"/>
      <c r="CL825"/>
      <c r="CN825"/>
    </row>
    <row r="826" spans="7:92" x14ac:dyDescent="0.4">
      <c r="G826"/>
      <c r="I826"/>
      <c r="J826"/>
      <c r="R826"/>
      <c r="S826"/>
      <c r="T826"/>
      <c r="U826"/>
      <c r="V826"/>
      <c r="W826"/>
      <c r="X826"/>
      <c r="Y826"/>
      <c r="Z826"/>
      <c r="AA826"/>
      <c r="AB826"/>
      <c r="AC826"/>
      <c r="AD826"/>
      <c r="AE826"/>
      <c r="AF826"/>
      <c r="AG826"/>
      <c r="AH826"/>
      <c r="AI826"/>
      <c r="AJ826"/>
      <c r="AK826"/>
      <c r="AL826"/>
      <c r="AM826"/>
      <c r="AN826"/>
      <c r="AO826"/>
      <c r="AP826"/>
      <c r="AQ826"/>
      <c r="AR826"/>
      <c r="AS826"/>
      <c r="AT826"/>
      <c r="AU826"/>
      <c r="AV826"/>
      <c r="AW826"/>
      <c r="AX826"/>
      <c r="AY826"/>
      <c r="AZ826"/>
      <c r="BA826"/>
      <c r="BB826"/>
      <c r="BC826"/>
      <c r="BD826"/>
      <c r="BE826"/>
      <c r="BF826"/>
      <c r="BG826"/>
      <c r="BH826"/>
      <c r="BI826"/>
      <c r="BJ826"/>
      <c r="BK826"/>
      <c r="BL826"/>
      <c r="BM826"/>
      <c r="BN826"/>
      <c r="BO826"/>
      <c r="BP826"/>
      <c r="BQ826"/>
      <c r="BR826"/>
      <c r="BS826"/>
      <c r="BT826"/>
      <c r="BU826"/>
      <c r="BV826"/>
      <c r="BW826"/>
      <c r="BX826"/>
      <c r="BY826"/>
      <c r="BZ826"/>
      <c r="CA826"/>
      <c r="CB826"/>
      <c r="CC826"/>
      <c r="CD826"/>
      <c r="CE826"/>
      <c r="CF826"/>
      <c r="CG826"/>
      <c r="CH826"/>
      <c r="CI826"/>
      <c r="CJ826"/>
      <c r="CK826"/>
      <c r="CL826"/>
      <c r="CN826"/>
    </row>
    <row r="827" spans="7:92" x14ac:dyDescent="0.4">
      <c r="G827"/>
      <c r="I827"/>
      <c r="J827"/>
      <c r="R827"/>
      <c r="S827"/>
      <c r="T827"/>
      <c r="U827"/>
      <c r="V827"/>
      <c r="W827"/>
      <c r="X827"/>
      <c r="Y827"/>
      <c r="Z827"/>
      <c r="AA827"/>
      <c r="AB827"/>
      <c r="AC827"/>
      <c r="AD827"/>
      <c r="AE827"/>
      <c r="AF827"/>
      <c r="AG827"/>
      <c r="AH827"/>
      <c r="AI827"/>
      <c r="AJ827"/>
      <c r="AK827"/>
      <c r="AL827"/>
      <c r="AM827"/>
      <c r="AN827"/>
      <c r="AO827"/>
      <c r="AP827"/>
      <c r="AQ827"/>
      <c r="AR827"/>
      <c r="AS827"/>
      <c r="AT827"/>
      <c r="AU827"/>
      <c r="AV827"/>
      <c r="AW827"/>
      <c r="AX827"/>
      <c r="AY827"/>
      <c r="AZ827"/>
      <c r="BA827"/>
      <c r="BB827"/>
      <c r="BC827"/>
      <c r="BD827"/>
      <c r="BE827"/>
      <c r="BF827"/>
      <c r="BG827"/>
      <c r="BH827"/>
      <c r="BI827"/>
      <c r="BJ827"/>
      <c r="BK827"/>
      <c r="BL827"/>
      <c r="BM827"/>
      <c r="BN827"/>
      <c r="BO827"/>
      <c r="BP827"/>
      <c r="BQ827"/>
      <c r="BR827"/>
      <c r="BS827"/>
      <c r="BT827"/>
      <c r="BU827"/>
      <c r="BV827"/>
      <c r="BW827"/>
      <c r="BX827"/>
      <c r="BY827"/>
      <c r="BZ827"/>
      <c r="CA827"/>
      <c r="CB827"/>
      <c r="CC827"/>
      <c r="CD827"/>
      <c r="CE827"/>
      <c r="CF827"/>
      <c r="CG827"/>
      <c r="CH827"/>
      <c r="CI827"/>
      <c r="CJ827"/>
      <c r="CK827"/>
      <c r="CL827"/>
      <c r="CN827"/>
    </row>
    <row r="828" spans="7:92" x14ac:dyDescent="0.4">
      <c r="G828"/>
      <c r="I828"/>
      <c r="J828"/>
      <c r="R828"/>
      <c r="S828"/>
      <c r="T828"/>
      <c r="U828"/>
      <c r="V828"/>
      <c r="W828"/>
      <c r="X828"/>
      <c r="Y828"/>
      <c r="Z828"/>
      <c r="AA828"/>
      <c r="AB828"/>
      <c r="AC828"/>
      <c r="AD828"/>
      <c r="AE828"/>
      <c r="AF828"/>
      <c r="AG828"/>
      <c r="AH828"/>
      <c r="AI828"/>
      <c r="AJ828"/>
      <c r="AK828"/>
      <c r="AL828"/>
      <c r="AM828"/>
      <c r="AN828"/>
      <c r="AO828"/>
      <c r="AP828"/>
      <c r="AQ828"/>
      <c r="AR828"/>
      <c r="AS828"/>
      <c r="AT828"/>
      <c r="AU828"/>
      <c r="AV828"/>
      <c r="AW828"/>
      <c r="AX828"/>
      <c r="AY828"/>
      <c r="AZ828"/>
      <c r="BA828"/>
      <c r="BB828"/>
      <c r="BC828"/>
      <c r="BD828"/>
      <c r="BE828"/>
      <c r="BF828"/>
      <c r="BG828"/>
      <c r="BH828"/>
      <c r="BI828"/>
      <c r="BJ828"/>
      <c r="BK828"/>
      <c r="BL828"/>
      <c r="BM828"/>
      <c r="BN828"/>
      <c r="BO828"/>
      <c r="BP828"/>
      <c r="BQ828"/>
      <c r="BR828"/>
      <c r="BS828"/>
      <c r="BT828"/>
      <c r="BU828"/>
      <c r="BV828"/>
      <c r="BW828"/>
      <c r="BX828"/>
      <c r="BY828"/>
      <c r="BZ828"/>
      <c r="CA828"/>
      <c r="CB828"/>
      <c r="CC828"/>
      <c r="CD828"/>
      <c r="CE828"/>
      <c r="CF828"/>
      <c r="CG828"/>
      <c r="CH828"/>
      <c r="CI828"/>
      <c r="CJ828"/>
      <c r="CK828"/>
      <c r="CL828"/>
      <c r="CN828"/>
    </row>
    <row r="829" spans="7:92" x14ac:dyDescent="0.4">
      <c r="G829"/>
      <c r="I829"/>
      <c r="J829"/>
      <c r="R829"/>
      <c r="S829"/>
      <c r="T829"/>
      <c r="U829"/>
      <c r="V829"/>
      <c r="W829"/>
      <c r="X829"/>
      <c r="Y829"/>
      <c r="Z829"/>
      <c r="AA829"/>
      <c r="AB829"/>
      <c r="AC829"/>
      <c r="AD829"/>
      <c r="AE829"/>
      <c r="AF829"/>
      <c r="AG829"/>
      <c r="AH829"/>
      <c r="AI829"/>
      <c r="AJ829"/>
      <c r="AK829"/>
      <c r="AL829"/>
      <c r="AM829"/>
      <c r="AN829"/>
      <c r="AO829"/>
      <c r="AP829"/>
      <c r="AQ829"/>
      <c r="AR829"/>
      <c r="AS829"/>
      <c r="AT829"/>
      <c r="AU829"/>
      <c r="AV829"/>
      <c r="AW829"/>
      <c r="AX829"/>
      <c r="AY829"/>
      <c r="AZ829"/>
      <c r="BA829"/>
      <c r="BB829"/>
      <c r="BC829"/>
      <c r="BD829"/>
      <c r="BE829"/>
      <c r="BF829"/>
      <c r="BG829"/>
      <c r="BH829"/>
      <c r="BI829"/>
      <c r="BJ829"/>
      <c r="BK829"/>
      <c r="BL829"/>
      <c r="BM829"/>
      <c r="BN829"/>
      <c r="BO829"/>
      <c r="BP829"/>
      <c r="BQ829"/>
      <c r="BR829"/>
      <c r="BS829"/>
      <c r="BT829"/>
      <c r="BU829"/>
      <c r="BV829"/>
      <c r="BW829"/>
      <c r="BX829"/>
      <c r="BY829"/>
      <c r="BZ829"/>
      <c r="CA829"/>
      <c r="CB829"/>
      <c r="CC829"/>
      <c r="CD829"/>
      <c r="CE829"/>
      <c r="CF829"/>
      <c r="CG829"/>
      <c r="CH829"/>
      <c r="CI829"/>
      <c r="CJ829"/>
      <c r="CK829"/>
      <c r="CL829"/>
      <c r="CN829"/>
    </row>
    <row r="830" spans="7:92" x14ac:dyDescent="0.4">
      <c r="G830"/>
      <c r="I830"/>
      <c r="J830"/>
      <c r="R830"/>
      <c r="S830"/>
      <c r="T830"/>
      <c r="U830"/>
      <c r="V830"/>
      <c r="W830"/>
      <c r="X830"/>
      <c r="Y830"/>
      <c r="Z830"/>
      <c r="AA830"/>
      <c r="AB830"/>
      <c r="AC830"/>
      <c r="AD830"/>
      <c r="AE830"/>
      <c r="AF830"/>
      <c r="AG830"/>
      <c r="AH830"/>
      <c r="AI830"/>
      <c r="AJ830"/>
      <c r="AK830"/>
      <c r="AL830"/>
      <c r="AM830"/>
      <c r="AN830"/>
      <c r="AO830"/>
      <c r="AP830"/>
      <c r="AQ830"/>
      <c r="AR830"/>
      <c r="AS830"/>
      <c r="AT830"/>
      <c r="AU830"/>
      <c r="AV830"/>
      <c r="AW830"/>
      <c r="AX830"/>
      <c r="AY830"/>
      <c r="AZ830"/>
      <c r="BA830"/>
      <c r="BB830"/>
      <c r="BC830"/>
      <c r="BD830"/>
      <c r="BE830"/>
      <c r="BF830"/>
      <c r="BG830"/>
      <c r="BH830"/>
      <c r="BI830"/>
      <c r="BJ830"/>
      <c r="BK830"/>
      <c r="BL830"/>
      <c r="BM830"/>
      <c r="BN830"/>
      <c r="BO830"/>
      <c r="BP830"/>
      <c r="BQ830"/>
      <c r="BR830"/>
      <c r="BS830"/>
      <c r="BT830"/>
      <c r="BU830"/>
      <c r="BV830"/>
      <c r="BW830"/>
      <c r="BX830"/>
      <c r="BY830"/>
      <c r="BZ830"/>
      <c r="CA830"/>
      <c r="CB830"/>
      <c r="CC830"/>
      <c r="CD830"/>
      <c r="CE830"/>
      <c r="CF830"/>
      <c r="CG830"/>
      <c r="CH830"/>
      <c r="CI830"/>
      <c r="CJ830"/>
      <c r="CK830"/>
      <c r="CL830"/>
      <c r="CN830"/>
    </row>
    <row r="831" spans="7:92" x14ac:dyDescent="0.4">
      <c r="G831"/>
      <c r="I831"/>
      <c r="J831"/>
      <c r="R831"/>
      <c r="S831"/>
      <c r="T831"/>
      <c r="U831"/>
      <c r="V831"/>
      <c r="W831"/>
      <c r="X831"/>
      <c r="Y831"/>
      <c r="Z831"/>
      <c r="AA831"/>
      <c r="AB831"/>
      <c r="AC831"/>
      <c r="AD831"/>
      <c r="AE831"/>
      <c r="AF831"/>
      <c r="AG831"/>
      <c r="AH831"/>
      <c r="AI831"/>
      <c r="AJ831"/>
      <c r="AK831"/>
      <c r="AL831"/>
      <c r="AM831"/>
      <c r="AN831"/>
      <c r="AO831"/>
      <c r="AP831"/>
      <c r="AQ831"/>
      <c r="AR831"/>
      <c r="AS831"/>
      <c r="AT831"/>
      <c r="AU831"/>
      <c r="AV831"/>
      <c r="AW831"/>
      <c r="AX831"/>
      <c r="AY831"/>
      <c r="AZ831"/>
      <c r="BA831"/>
      <c r="BB831"/>
      <c r="BC831"/>
      <c r="BD831"/>
      <c r="BE831"/>
      <c r="BF831"/>
      <c r="BG831"/>
      <c r="BH831"/>
      <c r="BI831"/>
      <c r="BJ831"/>
      <c r="BK831"/>
      <c r="BL831"/>
      <c r="BM831"/>
      <c r="BN831"/>
      <c r="BO831"/>
      <c r="BP831"/>
      <c r="BQ831"/>
      <c r="BR831"/>
      <c r="BS831"/>
      <c r="BT831"/>
      <c r="BU831"/>
      <c r="BV831"/>
      <c r="BW831"/>
      <c r="BX831"/>
      <c r="BY831"/>
      <c r="BZ831"/>
      <c r="CA831"/>
      <c r="CB831"/>
      <c r="CC831"/>
      <c r="CD831"/>
      <c r="CE831"/>
      <c r="CF831"/>
      <c r="CG831"/>
      <c r="CH831"/>
      <c r="CI831"/>
      <c r="CJ831"/>
      <c r="CK831"/>
      <c r="CL831"/>
      <c r="CN831"/>
    </row>
    <row r="832" spans="7:92" x14ac:dyDescent="0.4">
      <c r="G832"/>
      <c r="I832"/>
      <c r="J832"/>
      <c r="R832"/>
      <c r="S832"/>
      <c r="T832"/>
      <c r="U832"/>
      <c r="V832"/>
      <c r="W832"/>
      <c r="X832"/>
      <c r="Y832"/>
      <c r="Z832"/>
      <c r="AA832"/>
      <c r="AB832"/>
      <c r="AC832"/>
      <c r="AD832"/>
      <c r="AE832"/>
      <c r="AF832"/>
      <c r="AG832"/>
      <c r="AH832"/>
      <c r="AI832"/>
      <c r="AJ832"/>
      <c r="AK832"/>
      <c r="AL832"/>
      <c r="AM832"/>
      <c r="AN832"/>
      <c r="AO832"/>
      <c r="AP832"/>
      <c r="AQ832"/>
      <c r="AR832"/>
      <c r="AS832"/>
      <c r="AT832"/>
      <c r="AU832"/>
      <c r="AV832"/>
      <c r="AW832"/>
      <c r="AX832"/>
      <c r="AY832"/>
      <c r="AZ832"/>
      <c r="BA832"/>
      <c r="BB832"/>
      <c r="BC832"/>
      <c r="BD832"/>
      <c r="BE832"/>
      <c r="BF832"/>
      <c r="BG832"/>
      <c r="BH832"/>
      <c r="BI832"/>
      <c r="BJ832"/>
      <c r="BK832"/>
      <c r="BL832"/>
      <c r="BM832"/>
      <c r="BN832"/>
      <c r="BO832"/>
      <c r="BP832"/>
      <c r="BQ832"/>
      <c r="BR832"/>
      <c r="BS832"/>
      <c r="BT832"/>
      <c r="BU832"/>
      <c r="BV832"/>
      <c r="BW832"/>
      <c r="BX832"/>
      <c r="BY832"/>
      <c r="BZ832"/>
      <c r="CA832"/>
      <c r="CB832"/>
      <c r="CC832"/>
      <c r="CD832"/>
      <c r="CE832"/>
      <c r="CF832"/>
      <c r="CG832"/>
      <c r="CH832"/>
      <c r="CI832"/>
      <c r="CJ832"/>
      <c r="CK832"/>
      <c r="CL832"/>
      <c r="CN832"/>
    </row>
    <row r="833" spans="7:92" x14ac:dyDescent="0.4">
      <c r="G833"/>
      <c r="I833"/>
      <c r="J833"/>
      <c r="R833"/>
      <c r="S833"/>
      <c r="T833"/>
      <c r="U833"/>
      <c r="V833"/>
      <c r="W833"/>
      <c r="X833"/>
      <c r="Y833"/>
      <c r="Z833"/>
      <c r="AA833"/>
      <c r="AB833"/>
      <c r="AC833"/>
      <c r="AD833"/>
      <c r="AE833"/>
      <c r="AF833"/>
      <c r="AG833"/>
      <c r="AH833"/>
      <c r="AI833"/>
      <c r="AJ833"/>
      <c r="AK833"/>
      <c r="AL833"/>
      <c r="AM833"/>
      <c r="AN833"/>
      <c r="AO833"/>
      <c r="AP833"/>
      <c r="AQ833"/>
      <c r="AR833"/>
      <c r="AS833"/>
      <c r="AT833"/>
      <c r="AU833"/>
      <c r="AV833"/>
      <c r="AW833"/>
      <c r="AX833"/>
      <c r="AY833"/>
      <c r="AZ833"/>
      <c r="BA833"/>
      <c r="BB833"/>
      <c r="BC833"/>
      <c r="BD833"/>
      <c r="BE833"/>
      <c r="BF833"/>
      <c r="BG833"/>
      <c r="BH833"/>
      <c r="BI833"/>
      <c r="BJ833"/>
      <c r="BK833"/>
      <c r="BL833"/>
      <c r="BM833"/>
      <c r="BN833"/>
      <c r="BO833"/>
      <c r="BP833"/>
      <c r="BQ833"/>
      <c r="BR833"/>
      <c r="BS833"/>
      <c r="BT833"/>
      <c r="BU833"/>
      <c r="BV833"/>
      <c r="BW833"/>
      <c r="BX833"/>
      <c r="BY833"/>
      <c r="BZ833"/>
      <c r="CA833"/>
      <c r="CB833"/>
      <c r="CC833"/>
      <c r="CD833"/>
      <c r="CE833"/>
      <c r="CF833"/>
      <c r="CG833"/>
      <c r="CH833"/>
      <c r="CI833"/>
      <c r="CJ833"/>
      <c r="CK833"/>
      <c r="CL833"/>
      <c r="CN833"/>
    </row>
    <row r="834" spans="7:92" x14ac:dyDescent="0.4">
      <c r="G834"/>
      <c r="I834"/>
      <c r="J834"/>
      <c r="R834"/>
      <c r="S834"/>
      <c r="T834"/>
      <c r="U834"/>
      <c r="V834"/>
      <c r="W834"/>
      <c r="X834"/>
      <c r="Y834"/>
      <c r="Z834"/>
      <c r="AA834"/>
      <c r="AB834"/>
      <c r="AC834"/>
      <c r="AD834"/>
      <c r="AE834"/>
      <c r="AF834"/>
      <c r="AG834"/>
      <c r="AH834"/>
      <c r="AI834"/>
      <c r="AJ834"/>
      <c r="AK834"/>
      <c r="AL834"/>
      <c r="AM834"/>
      <c r="AN834"/>
      <c r="AO834"/>
      <c r="AP834"/>
      <c r="AQ834"/>
      <c r="AR834"/>
      <c r="AS834"/>
      <c r="AT834"/>
      <c r="AU834"/>
      <c r="AV834"/>
      <c r="AW834"/>
      <c r="AX834"/>
      <c r="AY834"/>
      <c r="AZ834"/>
      <c r="BA834"/>
      <c r="BB834"/>
      <c r="BC834"/>
      <c r="BD834"/>
      <c r="BE834"/>
      <c r="BF834"/>
      <c r="BG834"/>
      <c r="BH834"/>
      <c r="BI834"/>
      <c r="BJ834"/>
      <c r="BK834"/>
      <c r="BL834"/>
      <c r="BM834"/>
      <c r="BN834"/>
      <c r="BO834"/>
      <c r="BP834"/>
      <c r="BQ834"/>
      <c r="BR834"/>
      <c r="BS834"/>
      <c r="BT834"/>
      <c r="BU834"/>
      <c r="BV834"/>
      <c r="BW834"/>
      <c r="BX834"/>
      <c r="BY834"/>
      <c r="BZ834"/>
      <c r="CA834"/>
      <c r="CB834"/>
      <c r="CC834"/>
      <c r="CD834"/>
      <c r="CE834"/>
      <c r="CF834"/>
      <c r="CG834"/>
      <c r="CH834"/>
      <c r="CI834"/>
      <c r="CJ834"/>
      <c r="CK834"/>
      <c r="CL834"/>
      <c r="CN834"/>
    </row>
    <row r="835" spans="7:92" x14ac:dyDescent="0.4">
      <c r="G835"/>
      <c r="I835"/>
      <c r="J835"/>
      <c r="R835"/>
      <c r="S835"/>
      <c r="T835"/>
      <c r="U835"/>
      <c r="V835"/>
      <c r="W835"/>
      <c r="X835"/>
      <c r="Y835"/>
      <c r="Z835"/>
      <c r="AA835"/>
      <c r="AB835"/>
      <c r="AC835"/>
      <c r="AD835"/>
      <c r="AE835"/>
      <c r="AF835"/>
      <c r="AG835"/>
      <c r="AH835"/>
      <c r="AI835"/>
      <c r="AJ835"/>
      <c r="AK835"/>
      <c r="AL835"/>
      <c r="AM835"/>
      <c r="AN835"/>
      <c r="AO835"/>
      <c r="AP835"/>
      <c r="AQ835"/>
      <c r="AR835"/>
      <c r="AS835"/>
      <c r="AT835"/>
      <c r="AU835"/>
      <c r="AV835"/>
      <c r="AW835"/>
      <c r="AX835"/>
      <c r="AY835"/>
      <c r="AZ835"/>
      <c r="BA835"/>
      <c r="BB835"/>
      <c r="BC835"/>
      <c r="BD835"/>
      <c r="BE835"/>
      <c r="BF835"/>
      <c r="BG835"/>
      <c r="BH835"/>
      <c r="BI835"/>
      <c r="BJ835"/>
      <c r="BK835"/>
      <c r="BL835"/>
      <c r="BM835"/>
      <c r="BN835"/>
      <c r="BO835"/>
      <c r="BP835"/>
      <c r="BQ835"/>
      <c r="BR835"/>
      <c r="BS835"/>
      <c r="BT835"/>
      <c r="BU835"/>
      <c r="BV835"/>
      <c r="BW835"/>
      <c r="BX835"/>
      <c r="BY835"/>
      <c r="BZ835"/>
      <c r="CA835"/>
      <c r="CB835"/>
      <c r="CC835"/>
      <c r="CD835"/>
      <c r="CE835"/>
      <c r="CF835"/>
      <c r="CG835"/>
      <c r="CH835"/>
      <c r="CI835"/>
      <c r="CJ835"/>
      <c r="CK835"/>
      <c r="CL835"/>
      <c r="CN835"/>
    </row>
    <row r="836" spans="7:92" x14ac:dyDescent="0.4">
      <c r="G836"/>
      <c r="I836"/>
      <c r="J836"/>
      <c r="R836"/>
      <c r="S836"/>
      <c r="T836"/>
      <c r="U836"/>
      <c r="V836"/>
      <c r="W836"/>
      <c r="X836"/>
      <c r="Y836"/>
      <c r="Z836"/>
      <c r="AA836"/>
      <c r="AB836"/>
      <c r="AC836"/>
      <c r="AD836"/>
      <c r="AE836"/>
      <c r="AF836"/>
      <c r="AG836"/>
      <c r="AH836"/>
      <c r="AI836"/>
      <c r="AJ836"/>
      <c r="AK836"/>
      <c r="AL836"/>
      <c r="AM836"/>
      <c r="AN836"/>
      <c r="AO836"/>
      <c r="AP836"/>
      <c r="AQ836"/>
      <c r="AR836"/>
      <c r="AS836"/>
      <c r="AT836"/>
      <c r="AU836"/>
      <c r="AV836"/>
      <c r="AW836"/>
      <c r="AX836"/>
      <c r="AY836"/>
      <c r="AZ836"/>
      <c r="BA836"/>
      <c r="BB836"/>
      <c r="BC836"/>
      <c r="BD836"/>
      <c r="BE836"/>
      <c r="BF836"/>
      <c r="BG836"/>
      <c r="BH836"/>
      <c r="BI836"/>
      <c r="BJ836"/>
      <c r="BK836"/>
      <c r="BL836"/>
      <c r="BM836"/>
      <c r="BN836"/>
      <c r="BO836"/>
      <c r="BP836"/>
      <c r="BQ836"/>
      <c r="BR836"/>
      <c r="BS836"/>
      <c r="BT836"/>
      <c r="BU836"/>
      <c r="BV836"/>
      <c r="BW836"/>
      <c r="BX836"/>
      <c r="BY836"/>
      <c r="BZ836"/>
      <c r="CA836"/>
      <c r="CB836"/>
      <c r="CC836"/>
      <c r="CD836"/>
      <c r="CE836"/>
      <c r="CF836"/>
      <c r="CG836"/>
      <c r="CH836"/>
      <c r="CI836"/>
      <c r="CJ836"/>
      <c r="CK836"/>
      <c r="CL836"/>
      <c r="CN836"/>
    </row>
    <row r="837" spans="7:92" x14ac:dyDescent="0.4">
      <c r="G837"/>
      <c r="I837"/>
      <c r="J837"/>
      <c r="R837"/>
      <c r="S837"/>
      <c r="T837"/>
      <c r="U837"/>
      <c r="V837"/>
      <c r="W837"/>
      <c r="X837"/>
      <c r="Y837"/>
      <c r="Z837"/>
      <c r="AA837"/>
      <c r="AB837"/>
      <c r="AC837"/>
      <c r="AD837"/>
      <c r="AE837"/>
      <c r="AF837"/>
      <c r="AG837"/>
      <c r="AH837"/>
      <c r="AI837"/>
      <c r="AJ837"/>
      <c r="AK837"/>
      <c r="AL837"/>
      <c r="AM837"/>
      <c r="AN837"/>
      <c r="AO837"/>
      <c r="AP837"/>
      <c r="AQ837"/>
      <c r="AR837"/>
      <c r="AS837"/>
      <c r="AT837"/>
      <c r="AU837"/>
      <c r="AV837"/>
      <c r="AW837"/>
      <c r="AX837"/>
      <c r="AY837"/>
      <c r="AZ837"/>
      <c r="BA837"/>
      <c r="BB837"/>
      <c r="BC837"/>
      <c r="BD837"/>
      <c r="BE837"/>
      <c r="BF837"/>
      <c r="BG837"/>
      <c r="BH837"/>
      <c r="BI837"/>
      <c r="BJ837"/>
      <c r="BK837"/>
      <c r="BL837"/>
      <c r="BM837"/>
      <c r="BN837"/>
      <c r="BO837"/>
      <c r="BP837"/>
      <c r="BQ837"/>
      <c r="BR837"/>
      <c r="BS837"/>
      <c r="BT837"/>
      <c r="BU837"/>
      <c r="BV837"/>
      <c r="BW837"/>
      <c r="BX837"/>
      <c r="BY837"/>
      <c r="BZ837"/>
      <c r="CA837"/>
      <c r="CB837"/>
      <c r="CC837"/>
      <c r="CD837"/>
      <c r="CE837"/>
      <c r="CF837"/>
      <c r="CG837"/>
      <c r="CH837"/>
      <c r="CI837"/>
      <c r="CJ837"/>
      <c r="CK837"/>
      <c r="CL837"/>
      <c r="CN837"/>
    </row>
    <row r="838" spans="7:92" x14ac:dyDescent="0.4">
      <c r="G838"/>
      <c r="I838"/>
      <c r="J838"/>
      <c r="R838"/>
      <c r="S838"/>
      <c r="T838"/>
      <c r="U838"/>
      <c r="V838"/>
      <c r="W838"/>
      <c r="X838"/>
      <c r="Y838"/>
      <c r="Z838"/>
      <c r="AA838"/>
      <c r="AB838"/>
      <c r="AC838"/>
      <c r="AD838"/>
      <c r="AE838"/>
      <c r="AF838"/>
      <c r="AG838"/>
      <c r="AH838"/>
      <c r="AI838"/>
      <c r="AJ838"/>
      <c r="AK838"/>
      <c r="AL838"/>
      <c r="AM838"/>
      <c r="AN838"/>
      <c r="AO838"/>
      <c r="AP838"/>
      <c r="AQ838"/>
      <c r="AR838"/>
      <c r="AS838"/>
      <c r="AT838"/>
      <c r="AU838"/>
      <c r="AV838"/>
      <c r="AW838"/>
      <c r="AX838"/>
      <c r="AY838"/>
      <c r="AZ838"/>
      <c r="BA838"/>
      <c r="BB838"/>
      <c r="BC838"/>
      <c r="BD838"/>
      <c r="BE838"/>
      <c r="BF838"/>
      <c r="BG838"/>
      <c r="BH838"/>
      <c r="BI838"/>
      <c r="BJ838"/>
      <c r="BK838"/>
      <c r="BL838"/>
      <c r="BM838"/>
      <c r="BN838"/>
      <c r="BO838"/>
      <c r="BP838"/>
      <c r="BQ838"/>
      <c r="BR838"/>
      <c r="BS838"/>
      <c r="BT838"/>
      <c r="BU838"/>
      <c r="BV838"/>
      <c r="BW838"/>
      <c r="BX838"/>
      <c r="BY838"/>
      <c r="BZ838"/>
      <c r="CA838"/>
      <c r="CB838"/>
      <c r="CC838"/>
      <c r="CD838"/>
      <c r="CE838"/>
      <c r="CF838"/>
      <c r="CG838"/>
      <c r="CH838"/>
      <c r="CI838"/>
      <c r="CJ838"/>
      <c r="CK838"/>
      <c r="CL838"/>
      <c r="CN838"/>
    </row>
    <row r="839" spans="7:92" x14ac:dyDescent="0.4">
      <c r="G839"/>
      <c r="I839"/>
      <c r="J839"/>
      <c r="R839"/>
      <c r="S839"/>
      <c r="T839"/>
      <c r="U839"/>
      <c r="V839"/>
      <c r="W839"/>
      <c r="X839"/>
      <c r="Y839"/>
      <c r="Z839"/>
      <c r="AA839"/>
      <c r="AB839"/>
      <c r="AC839"/>
      <c r="AD839"/>
      <c r="AE839"/>
      <c r="AF839"/>
      <c r="AG839"/>
      <c r="AH839"/>
      <c r="AI839"/>
      <c r="AJ839"/>
      <c r="AK839"/>
      <c r="AL839"/>
      <c r="AM839"/>
      <c r="AN839"/>
      <c r="AO839"/>
      <c r="AP839"/>
      <c r="AQ839"/>
      <c r="AR839"/>
      <c r="AS839"/>
      <c r="AT839"/>
      <c r="AU839"/>
      <c r="AV839"/>
      <c r="AW839"/>
      <c r="AX839"/>
      <c r="AY839"/>
      <c r="AZ839"/>
      <c r="BA839"/>
      <c r="BB839"/>
      <c r="BC839"/>
      <c r="BD839"/>
      <c r="BE839"/>
      <c r="BF839"/>
      <c r="BG839"/>
      <c r="BH839"/>
      <c r="BI839"/>
      <c r="BJ839"/>
      <c r="BK839"/>
      <c r="BL839"/>
      <c r="BM839"/>
      <c r="BN839"/>
      <c r="BO839"/>
      <c r="BP839"/>
      <c r="BQ839"/>
      <c r="BR839"/>
      <c r="BS839"/>
      <c r="BT839"/>
      <c r="BU839"/>
      <c r="BV839"/>
      <c r="BW839"/>
      <c r="BX839"/>
      <c r="BY839"/>
      <c r="BZ839"/>
      <c r="CA839"/>
      <c r="CB839"/>
      <c r="CC839"/>
      <c r="CD839"/>
      <c r="CE839"/>
      <c r="CF839"/>
      <c r="CG839"/>
      <c r="CH839"/>
      <c r="CI839"/>
      <c r="CJ839"/>
      <c r="CK839"/>
      <c r="CL839"/>
      <c r="CN839"/>
    </row>
    <row r="840" spans="7:92" x14ac:dyDescent="0.4">
      <c r="G840"/>
      <c r="I840"/>
      <c r="J840"/>
      <c r="R840"/>
      <c r="S840"/>
      <c r="T840"/>
      <c r="U840"/>
      <c r="V840"/>
      <c r="W840"/>
      <c r="X840"/>
      <c r="Y840"/>
      <c r="Z840"/>
      <c r="AA840"/>
      <c r="AB840"/>
      <c r="AC840"/>
      <c r="AD840"/>
      <c r="AE840"/>
      <c r="AF840"/>
      <c r="AG840"/>
      <c r="AH840"/>
      <c r="AI840"/>
      <c r="AJ840"/>
      <c r="AK840"/>
      <c r="AL840"/>
      <c r="AM840"/>
      <c r="AN840"/>
      <c r="AO840"/>
      <c r="AP840"/>
      <c r="AQ840"/>
      <c r="AR840"/>
      <c r="AS840"/>
      <c r="AT840"/>
      <c r="AU840"/>
      <c r="AV840"/>
      <c r="AW840"/>
      <c r="AX840"/>
      <c r="AY840"/>
      <c r="AZ840"/>
      <c r="BA840"/>
      <c r="BB840"/>
      <c r="BC840"/>
      <c r="BD840"/>
      <c r="BE840"/>
      <c r="BF840"/>
      <c r="BG840"/>
      <c r="BH840"/>
      <c r="BI840"/>
      <c r="BJ840"/>
      <c r="BK840"/>
      <c r="BL840"/>
      <c r="BM840"/>
      <c r="BN840"/>
      <c r="BO840"/>
      <c r="BP840"/>
      <c r="BQ840"/>
      <c r="BR840"/>
      <c r="BS840"/>
      <c r="BT840"/>
      <c r="BU840"/>
      <c r="BV840"/>
      <c r="BW840"/>
      <c r="BX840"/>
      <c r="BY840"/>
      <c r="BZ840"/>
      <c r="CA840"/>
      <c r="CB840"/>
      <c r="CC840"/>
      <c r="CD840"/>
      <c r="CE840"/>
      <c r="CF840"/>
      <c r="CG840"/>
      <c r="CH840"/>
      <c r="CI840"/>
      <c r="CJ840"/>
      <c r="CK840"/>
      <c r="CL840"/>
      <c r="CN840"/>
    </row>
    <row r="841" spans="7:92" x14ac:dyDescent="0.4">
      <c r="G841"/>
      <c r="I841"/>
      <c r="J841"/>
      <c r="R841"/>
      <c r="S841"/>
      <c r="T841"/>
      <c r="U841"/>
      <c r="V841"/>
      <c r="W841"/>
      <c r="X841"/>
      <c r="Y841"/>
      <c r="Z841"/>
      <c r="AA841"/>
      <c r="AB841"/>
      <c r="AC841"/>
      <c r="AD841"/>
      <c r="AE841"/>
      <c r="AF841"/>
      <c r="AG841"/>
      <c r="AH841"/>
      <c r="AI841"/>
      <c r="AJ841"/>
      <c r="AK841"/>
      <c r="AL841"/>
      <c r="AM841"/>
      <c r="AN841"/>
      <c r="AO841"/>
      <c r="AP841"/>
      <c r="AQ841"/>
      <c r="AR841"/>
      <c r="AS841"/>
      <c r="AT841"/>
      <c r="AU841"/>
      <c r="AV841"/>
      <c r="AW841"/>
      <c r="AX841"/>
      <c r="AY841"/>
      <c r="AZ841"/>
      <c r="BA841"/>
      <c r="BB841"/>
      <c r="BC841"/>
      <c r="BD841"/>
      <c r="BE841"/>
      <c r="BF841"/>
      <c r="BG841"/>
      <c r="BH841"/>
      <c r="BI841"/>
      <c r="BJ841"/>
      <c r="BK841"/>
      <c r="BL841"/>
      <c r="BM841"/>
      <c r="BN841"/>
      <c r="BO841"/>
      <c r="BP841"/>
      <c r="BQ841"/>
      <c r="BR841"/>
      <c r="BS841"/>
      <c r="BT841"/>
      <c r="BU841"/>
      <c r="BV841"/>
      <c r="BW841"/>
      <c r="BX841"/>
      <c r="BY841"/>
      <c r="BZ841"/>
      <c r="CA841"/>
      <c r="CB841"/>
      <c r="CC841"/>
      <c r="CD841"/>
      <c r="CE841"/>
      <c r="CF841"/>
      <c r="CG841"/>
      <c r="CH841"/>
      <c r="CI841"/>
      <c r="CJ841"/>
      <c r="CK841"/>
      <c r="CL841"/>
      <c r="CN841"/>
    </row>
    <row r="842" spans="7:92" x14ac:dyDescent="0.4">
      <c r="G842"/>
      <c r="I842"/>
      <c r="J842"/>
      <c r="R842"/>
      <c r="S842"/>
      <c r="T842"/>
      <c r="U842"/>
      <c r="V842"/>
      <c r="W842"/>
      <c r="X842"/>
      <c r="Y842"/>
      <c r="Z842"/>
      <c r="AA842"/>
      <c r="AB842"/>
      <c r="AC842"/>
      <c r="AD842"/>
      <c r="AE842"/>
      <c r="AF842"/>
      <c r="AG842"/>
      <c r="AH842"/>
      <c r="AI842"/>
      <c r="AJ842"/>
      <c r="AK842"/>
      <c r="AL842"/>
      <c r="AM842"/>
      <c r="AN842"/>
      <c r="AO842"/>
      <c r="AP842"/>
      <c r="AQ842"/>
      <c r="AR842"/>
      <c r="AS842"/>
      <c r="AT842"/>
      <c r="AU842"/>
      <c r="AV842"/>
      <c r="AW842"/>
      <c r="AX842"/>
      <c r="AY842"/>
      <c r="AZ842"/>
      <c r="BA842"/>
      <c r="BB842"/>
      <c r="BC842"/>
      <c r="BD842"/>
      <c r="BE842"/>
      <c r="BF842"/>
      <c r="BG842"/>
      <c r="BH842"/>
      <c r="BI842"/>
      <c r="BJ842"/>
      <c r="BK842"/>
      <c r="BL842"/>
      <c r="BM842"/>
      <c r="BN842"/>
      <c r="BO842"/>
      <c r="BP842"/>
      <c r="BQ842"/>
      <c r="BR842"/>
      <c r="BS842"/>
      <c r="BT842"/>
      <c r="BU842"/>
      <c r="BV842"/>
      <c r="BW842"/>
      <c r="BX842"/>
      <c r="BY842"/>
      <c r="BZ842"/>
      <c r="CA842"/>
      <c r="CB842"/>
      <c r="CC842"/>
      <c r="CD842"/>
      <c r="CE842"/>
      <c r="CF842"/>
      <c r="CG842"/>
      <c r="CH842"/>
      <c r="CI842"/>
      <c r="CJ842"/>
      <c r="CK842"/>
      <c r="CL842"/>
      <c r="CN842"/>
    </row>
    <row r="843" spans="7:92" x14ac:dyDescent="0.4">
      <c r="G843"/>
      <c r="I843"/>
      <c r="J843"/>
      <c r="R843"/>
      <c r="S843"/>
      <c r="T843"/>
      <c r="U843"/>
      <c r="V843"/>
      <c r="W843"/>
      <c r="X843"/>
      <c r="Y843"/>
      <c r="Z843"/>
      <c r="AA843"/>
      <c r="AB843"/>
      <c r="AC843"/>
      <c r="AD843"/>
      <c r="AE843"/>
      <c r="AF843"/>
      <c r="AG843"/>
      <c r="AH843"/>
      <c r="AI843"/>
      <c r="AJ843"/>
      <c r="AK843"/>
      <c r="AL843"/>
      <c r="AM843"/>
      <c r="AN843"/>
      <c r="AO843"/>
      <c r="AP843"/>
      <c r="AQ843"/>
      <c r="AR843"/>
      <c r="AS843"/>
      <c r="AT843"/>
      <c r="AU843"/>
      <c r="AV843"/>
      <c r="AW843"/>
      <c r="AX843"/>
      <c r="AY843"/>
      <c r="AZ843"/>
      <c r="BA843"/>
      <c r="BB843"/>
      <c r="BC843"/>
      <c r="BD843"/>
      <c r="BE843"/>
      <c r="BF843"/>
      <c r="BG843"/>
      <c r="BH843"/>
      <c r="BI843"/>
      <c r="BJ843"/>
      <c r="BK843"/>
      <c r="BL843"/>
      <c r="BM843"/>
      <c r="BN843"/>
      <c r="BO843"/>
      <c r="BP843"/>
      <c r="BQ843"/>
      <c r="BR843"/>
      <c r="BS843"/>
      <c r="BT843"/>
      <c r="BU843"/>
      <c r="BV843"/>
      <c r="BW843"/>
      <c r="BX843"/>
      <c r="BY843"/>
      <c r="BZ843"/>
      <c r="CA843"/>
      <c r="CB843"/>
      <c r="CC843"/>
      <c r="CD843"/>
      <c r="CE843"/>
      <c r="CF843"/>
      <c r="CG843"/>
      <c r="CH843"/>
      <c r="CI843"/>
      <c r="CJ843"/>
      <c r="CK843"/>
      <c r="CL843"/>
      <c r="CN843"/>
    </row>
    <row r="844" spans="7:92" x14ac:dyDescent="0.4">
      <c r="G844"/>
      <c r="I844"/>
      <c r="J844"/>
      <c r="R844"/>
      <c r="S844"/>
      <c r="T844"/>
      <c r="U844"/>
      <c r="V844"/>
      <c r="W844"/>
      <c r="X844"/>
      <c r="Y844"/>
      <c r="Z844"/>
      <c r="AA844"/>
      <c r="AB844"/>
      <c r="AC844"/>
      <c r="AD844"/>
      <c r="AE844"/>
      <c r="AF844"/>
      <c r="AG844"/>
      <c r="AH844"/>
      <c r="AI844"/>
      <c r="AJ844"/>
      <c r="AK844"/>
      <c r="AL844"/>
      <c r="AM844"/>
      <c r="AN844"/>
      <c r="AO844"/>
      <c r="AP844"/>
      <c r="AQ844"/>
      <c r="AR844"/>
      <c r="AS844"/>
      <c r="AT844"/>
      <c r="AU844"/>
      <c r="AV844"/>
      <c r="AW844"/>
      <c r="AX844"/>
      <c r="AY844"/>
      <c r="AZ844"/>
      <c r="BA844"/>
      <c r="BB844"/>
      <c r="BC844"/>
      <c r="BD844"/>
      <c r="BE844"/>
      <c r="BF844"/>
      <c r="BG844"/>
      <c r="BH844"/>
      <c r="BI844"/>
      <c r="BJ844"/>
      <c r="BK844"/>
      <c r="BL844"/>
      <c r="BM844"/>
      <c r="BN844"/>
      <c r="BO844"/>
      <c r="BP844"/>
      <c r="BQ844"/>
      <c r="BR844"/>
      <c r="BS844"/>
      <c r="BT844"/>
      <c r="BU844"/>
      <c r="BV844"/>
      <c r="BW844"/>
      <c r="BX844"/>
      <c r="BY844"/>
      <c r="BZ844"/>
      <c r="CA844"/>
      <c r="CB844"/>
      <c r="CC844"/>
      <c r="CD844"/>
      <c r="CE844"/>
      <c r="CF844"/>
      <c r="CG844"/>
      <c r="CH844"/>
      <c r="CI844"/>
      <c r="CJ844"/>
      <c r="CK844"/>
      <c r="CL844"/>
      <c r="CN844"/>
    </row>
    <row r="845" spans="7:92" x14ac:dyDescent="0.4">
      <c r="G845"/>
      <c r="I845"/>
      <c r="J845"/>
      <c r="R845"/>
      <c r="S845"/>
      <c r="T845"/>
      <c r="U845"/>
      <c r="V845"/>
      <c r="W845"/>
      <c r="X845"/>
      <c r="Y845"/>
      <c r="Z845"/>
      <c r="AA845"/>
      <c r="AB845"/>
      <c r="AC845"/>
      <c r="AD845"/>
      <c r="AE845"/>
      <c r="AF845"/>
      <c r="AG845"/>
      <c r="AH845"/>
      <c r="AI845"/>
      <c r="AJ845"/>
      <c r="AK845"/>
      <c r="AL845"/>
      <c r="AM845"/>
      <c r="AN845"/>
      <c r="AO845"/>
      <c r="AP845"/>
      <c r="AQ845"/>
      <c r="AR845"/>
      <c r="AS845"/>
      <c r="AT845"/>
      <c r="AU845"/>
      <c r="AV845"/>
      <c r="AW845"/>
      <c r="AX845"/>
      <c r="AY845"/>
      <c r="AZ845"/>
      <c r="BA845"/>
      <c r="BB845"/>
      <c r="BC845"/>
      <c r="BD845"/>
      <c r="BE845"/>
      <c r="BF845"/>
      <c r="BG845"/>
      <c r="BH845"/>
      <c r="BI845"/>
      <c r="BJ845"/>
      <c r="BK845"/>
      <c r="BL845"/>
      <c r="BM845"/>
      <c r="BN845"/>
      <c r="BO845"/>
      <c r="BP845"/>
      <c r="BQ845"/>
      <c r="BR845"/>
      <c r="BS845"/>
      <c r="BT845"/>
      <c r="BU845"/>
      <c r="BV845"/>
      <c r="BW845"/>
      <c r="BX845"/>
      <c r="BY845"/>
      <c r="BZ845"/>
      <c r="CA845"/>
      <c r="CB845"/>
      <c r="CC845"/>
      <c r="CD845"/>
      <c r="CE845"/>
      <c r="CF845"/>
      <c r="CG845"/>
      <c r="CH845"/>
      <c r="CI845"/>
      <c r="CJ845"/>
      <c r="CK845"/>
      <c r="CL845"/>
      <c r="CN845"/>
    </row>
    <row r="846" spans="7:92" x14ac:dyDescent="0.4">
      <c r="G846"/>
      <c r="I846"/>
      <c r="J846"/>
      <c r="R846"/>
      <c r="S846"/>
      <c r="T846"/>
      <c r="U846"/>
      <c r="V846"/>
      <c r="W846"/>
      <c r="X846"/>
      <c r="Y846"/>
      <c r="Z846"/>
      <c r="AA846"/>
      <c r="AB846"/>
      <c r="AC846"/>
      <c r="AD846"/>
      <c r="AE846"/>
      <c r="AF846"/>
      <c r="AG846"/>
      <c r="AH846"/>
      <c r="AI846"/>
      <c r="AJ846"/>
      <c r="AK846"/>
      <c r="AL846"/>
      <c r="AM846"/>
      <c r="AN846"/>
      <c r="AO846"/>
      <c r="AP846"/>
      <c r="AQ846"/>
      <c r="AR846"/>
      <c r="AS846"/>
      <c r="AT846"/>
      <c r="AU846"/>
      <c r="AV846"/>
      <c r="AW846"/>
      <c r="AX846"/>
      <c r="AY846"/>
      <c r="AZ846"/>
      <c r="BA846"/>
      <c r="BB846"/>
      <c r="BC846"/>
      <c r="BD846"/>
      <c r="BE846"/>
      <c r="BF846"/>
      <c r="BG846"/>
      <c r="BH846"/>
      <c r="BI846"/>
      <c r="BJ846"/>
      <c r="BK846"/>
      <c r="BL846"/>
      <c r="BM846"/>
      <c r="BN846"/>
      <c r="BO846"/>
      <c r="BP846"/>
      <c r="BQ846"/>
      <c r="BR846"/>
      <c r="BS846"/>
      <c r="BT846"/>
      <c r="BU846"/>
      <c r="BV846"/>
      <c r="BW846"/>
      <c r="BX846"/>
      <c r="BY846"/>
      <c r="BZ846"/>
      <c r="CA846"/>
      <c r="CB846"/>
      <c r="CC846"/>
      <c r="CD846"/>
      <c r="CE846"/>
      <c r="CF846"/>
      <c r="CG846"/>
      <c r="CH846"/>
      <c r="CI846"/>
      <c r="CJ846"/>
      <c r="CK846"/>
      <c r="CL846"/>
      <c r="CN846"/>
    </row>
    <row r="847" spans="7:92" x14ac:dyDescent="0.4">
      <c r="G847"/>
      <c r="I847"/>
      <c r="J847"/>
      <c r="R847"/>
      <c r="S847"/>
      <c r="T847"/>
      <c r="U847"/>
      <c r="V847"/>
      <c r="W847"/>
      <c r="X847"/>
      <c r="Y847"/>
      <c r="Z847"/>
      <c r="AA847"/>
      <c r="AB847"/>
      <c r="AC847"/>
      <c r="AD847"/>
      <c r="AE847"/>
      <c r="AF847"/>
      <c r="AG847"/>
      <c r="AH847"/>
      <c r="AI847"/>
      <c r="AJ847"/>
      <c r="AK847"/>
      <c r="AL847"/>
      <c r="AM847"/>
      <c r="AN847"/>
      <c r="AO847"/>
      <c r="AP847"/>
      <c r="AQ847"/>
      <c r="AR847"/>
      <c r="AS847"/>
      <c r="AT847"/>
      <c r="AU847"/>
      <c r="AV847"/>
      <c r="AW847"/>
      <c r="AX847"/>
      <c r="AY847"/>
      <c r="AZ847"/>
      <c r="BA847"/>
      <c r="BB847"/>
      <c r="BC847"/>
      <c r="BD847"/>
      <c r="BE847"/>
      <c r="BF847"/>
      <c r="BG847"/>
      <c r="BH847"/>
      <c r="BI847"/>
      <c r="BJ847"/>
      <c r="BK847"/>
      <c r="BL847"/>
      <c r="BM847"/>
      <c r="BN847"/>
      <c r="BO847"/>
      <c r="BP847"/>
      <c r="BQ847"/>
      <c r="BR847"/>
      <c r="BS847"/>
      <c r="BT847"/>
      <c r="BU847"/>
      <c r="BV847"/>
      <c r="BW847"/>
      <c r="BX847"/>
      <c r="BY847"/>
      <c r="BZ847"/>
      <c r="CA847"/>
      <c r="CB847"/>
      <c r="CC847"/>
      <c r="CD847"/>
      <c r="CE847"/>
      <c r="CF847"/>
      <c r="CG847"/>
      <c r="CH847"/>
      <c r="CI847"/>
      <c r="CJ847"/>
      <c r="CK847"/>
      <c r="CL847"/>
      <c r="CN847"/>
    </row>
    <row r="848" spans="7:92" x14ac:dyDescent="0.4">
      <c r="G848"/>
      <c r="I848"/>
      <c r="J848"/>
      <c r="R848"/>
      <c r="S848"/>
      <c r="T848"/>
      <c r="U848"/>
      <c r="V848"/>
      <c r="W848"/>
      <c r="X848"/>
      <c r="Y848"/>
      <c r="Z848"/>
      <c r="AA848"/>
      <c r="AB848"/>
      <c r="AC848"/>
      <c r="AD848"/>
      <c r="AE848"/>
      <c r="AF848"/>
      <c r="AG848"/>
      <c r="AH848"/>
      <c r="AI848"/>
      <c r="AJ848"/>
      <c r="AK848"/>
      <c r="AL848"/>
      <c r="AM848"/>
      <c r="AN848"/>
      <c r="AO848"/>
      <c r="AP848"/>
      <c r="AQ848"/>
      <c r="AR848"/>
      <c r="AS848"/>
      <c r="AT848"/>
      <c r="AU848"/>
      <c r="AV848"/>
      <c r="AW848"/>
      <c r="AX848"/>
      <c r="AY848"/>
      <c r="AZ848"/>
      <c r="BA848"/>
      <c r="BB848"/>
      <c r="BC848"/>
      <c r="BD848"/>
      <c r="BE848"/>
      <c r="BF848"/>
      <c r="BG848"/>
      <c r="BH848"/>
      <c r="BI848"/>
      <c r="BJ848"/>
      <c r="BK848"/>
      <c r="BL848"/>
      <c r="BM848"/>
      <c r="BN848"/>
      <c r="BO848"/>
      <c r="BP848"/>
      <c r="BQ848"/>
      <c r="BR848"/>
      <c r="BS848"/>
      <c r="BT848"/>
      <c r="BU848"/>
      <c r="BV848"/>
      <c r="BW848"/>
      <c r="BX848"/>
      <c r="BY848"/>
      <c r="BZ848"/>
      <c r="CA848"/>
      <c r="CB848"/>
      <c r="CC848"/>
      <c r="CD848"/>
      <c r="CE848"/>
      <c r="CF848"/>
      <c r="CG848"/>
      <c r="CH848"/>
      <c r="CI848"/>
      <c r="CJ848"/>
      <c r="CK848"/>
      <c r="CL848"/>
      <c r="CN848"/>
    </row>
    <row r="849" spans="7:92" x14ac:dyDescent="0.4">
      <c r="G849"/>
      <c r="I849"/>
      <c r="J849"/>
      <c r="R849"/>
      <c r="S849"/>
      <c r="T849"/>
      <c r="U849"/>
      <c r="V849"/>
      <c r="W849"/>
      <c r="X849"/>
      <c r="Y849"/>
      <c r="Z849"/>
      <c r="AA849"/>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c r="BZ849"/>
      <c r="CA849"/>
      <c r="CB849"/>
      <c r="CC849"/>
      <c r="CD849"/>
      <c r="CE849"/>
      <c r="CF849"/>
      <c r="CG849"/>
      <c r="CH849"/>
      <c r="CI849"/>
      <c r="CJ849"/>
      <c r="CK849"/>
      <c r="CL849"/>
      <c r="CN849"/>
    </row>
    <row r="850" spans="7:92" x14ac:dyDescent="0.4">
      <c r="G850"/>
      <c r="I850"/>
      <c r="J850"/>
      <c r="R850"/>
      <c r="S850"/>
      <c r="T850"/>
      <c r="U850"/>
      <c r="V850"/>
      <c r="W850"/>
      <c r="X850"/>
      <c r="Y850"/>
      <c r="Z850"/>
      <c r="AA850"/>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c r="BZ850"/>
      <c r="CA850"/>
      <c r="CB850"/>
      <c r="CC850"/>
      <c r="CD850"/>
      <c r="CE850"/>
      <c r="CF850"/>
      <c r="CG850"/>
      <c r="CH850"/>
      <c r="CI850"/>
      <c r="CJ850"/>
      <c r="CK850"/>
      <c r="CL850"/>
      <c r="CN850"/>
    </row>
    <row r="851" spans="7:92" x14ac:dyDescent="0.4">
      <c r="G851"/>
      <c r="I851"/>
      <c r="J851"/>
      <c r="R851"/>
      <c r="S851"/>
      <c r="T851"/>
      <c r="U851"/>
      <c r="V851"/>
      <c r="W851"/>
      <c r="X851"/>
      <c r="Y851"/>
      <c r="Z851"/>
      <c r="AA851"/>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c r="BZ851"/>
      <c r="CA851"/>
      <c r="CB851"/>
      <c r="CC851"/>
      <c r="CD851"/>
      <c r="CE851"/>
      <c r="CF851"/>
      <c r="CG851"/>
      <c r="CH851"/>
      <c r="CI851"/>
      <c r="CJ851"/>
      <c r="CK851"/>
      <c r="CL851"/>
      <c r="CN851"/>
    </row>
    <row r="852" spans="7:92" x14ac:dyDescent="0.4">
      <c r="G852"/>
      <c r="I852"/>
      <c r="J852"/>
      <c r="R852"/>
      <c r="S852"/>
      <c r="T852"/>
      <c r="U852"/>
      <c r="V852"/>
      <c r="W852"/>
      <c r="X852"/>
      <c r="Y852"/>
      <c r="Z852"/>
      <c r="AA852"/>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c r="BZ852"/>
      <c r="CA852"/>
      <c r="CB852"/>
      <c r="CC852"/>
      <c r="CD852"/>
      <c r="CE852"/>
      <c r="CF852"/>
      <c r="CG852"/>
      <c r="CH852"/>
      <c r="CI852"/>
      <c r="CJ852"/>
      <c r="CK852"/>
      <c r="CL852"/>
      <c r="CN852"/>
    </row>
    <row r="853" spans="7:92" x14ac:dyDescent="0.4">
      <c r="G853"/>
      <c r="I853"/>
      <c r="J853"/>
      <c r="R853"/>
      <c r="S853"/>
      <c r="T853"/>
      <c r="U853"/>
      <c r="V853"/>
      <c r="W853"/>
      <c r="X853"/>
      <c r="Y853"/>
      <c r="Z853"/>
      <c r="AA853"/>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c r="BZ853"/>
      <c r="CA853"/>
      <c r="CB853"/>
      <c r="CC853"/>
      <c r="CD853"/>
      <c r="CE853"/>
      <c r="CF853"/>
      <c r="CG853"/>
      <c r="CH853"/>
      <c r="CI853"/>
      <c r="CJ853"/>
      <c r="CK853"/>
      <c r="CL853"/>
      <c r="CN853"/>
    </row>
    <row r="854" spans="7:92" x14ac:dyDescent="0.4">
      <c r="G854"/>
      <c r="I854"/>
      <c r="J854"/>
      <c r="R854"/>
      <c r="S854"/>
      <c r="T854"/>
      <c r="U854"/>
      <c r="V854"/>
      <c r="W854"/>
      <c r="X854"/>
      <c r="Y854"/>
      <c r="Z854"/>
      <c r="AA854"/>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c r="BZ854"/>
      <c r="CA854"/>
      <c r="CB854"/>
      <c r="CC854"/>
      <c r="CD854"/>
      <c r="CE854"/>
      <c r="CF854"/>
      <c r="CG854"/>
      <c r="CH854"/>
      <c r="CI854"/>
      <c r="CJ854"/>
      <c r="CK854"/>
      <c r="CL854"/>
      <c r="CN854"/>
    </row>
    <row r="855" spans="7:92" x14ac:dyDescent="0.4">
      <c r="G855"/>
      <c r="I855"/>
      <c r="J855"/>
      <c r="R855"/>
      <c r="S855"/>
      <c r="T855"/>
      <c r="U855"/>
      <c r="V855"/>
      <c r="W855"/>
      <c r="X855"/>
      <c r="Y855"/>
      <c r="Z855"/>
      <c r="AA85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c r="BZ855"/>
      <c r="CA855"/>
      <c r="CB855"/>
      <c r="CC855"/>
      <c r="CD855"/>
      <c r="CE855"/>
      <c r="CF855"/>
      <c r="CG855"/>
      <c r="CH855"/>
      <c r="CI855"/>
      <c r="CJ855"/>
      <c r="CK855"/>
      <c r="CL855"/>
      <c r="CN855"/>
    </row>
    <row r="856" spans="7:92" x14ac:dyDescent="0.4">
      <c r="G856"/>
      <c r="I856"/>
      <c r="J856"/>
      <c r="R856"/>
      <c r="S856"/>
      <c r="T856"/>
      <c r="U856"/>
      <c r="V856"/>
      <c r="W856"/>
      <c r="X856"/>
      <c r="Y856"/>
      <c r="Z856"/>
      <c r="AA856"/>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c r="BZ856"/>
      <c r="CA856"/>
      <c r="CB856"/>
      <c r="CC856"/>
      <c r="CD856"/>
      <c r="CE856"/>
      <c r="CF856"/>
      <c r="CG856"/>
      <c r="CH856"/>
      <c r="CI856"/>
      <c r="CJ856"/>
      <c r="CK856"/>
      <c r="CL856"/>
      <c r="CN856"/>
    </row>
    <row r="857" spans="7:92" x14ac:dyDescent="0.4">
      <c r="G857"/>
      <c r="I857"/>
      <c r="J857"/>
      <c r="R857"/>
      <c r="S857"/>
      <c r="T857"/>
      <c r="U857"/>
      <c r="V857"/>
      <c r="W857"/>
      <c r="X857"/>
      <c r="Y857"/>
      <c r="Z857"/>
      <c r="AA857"/>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c r="BZ857"/>
      <c r="CA857"/>
      <c r="CB857"/>
      <c r="CC857"/>
      <c r="CD857"/>
      <c r="CE857"/>
      <c r="CF857"/>
      <c r="CG857"/>
      <c r="CH857"/>
      <c r="CI857"/>
      <c r="CJ857"/>
      <c r="CK857"/>
      <c r="CL857"/>
      <c r="CN857"/>
    </row>
    <row r="858" spans="7:92" x14ac:dyDescent="0.4">
      <c r="G858"/>
      <c r="I858"/>
      <c r="J858"/>
      <c r="R858"/>
      <c r="S858"/>
      <c r="T858"/>
      <c r="U858"/>
      <c r="V858"/>
      <c r="W858"/>
      <c r="X858"/>
      <c r="Y858"/>
      <c r="Z858"/>
      <c r="AA858"/>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c r="BZ858"/>
      <c r="CA858"/>
      <c r="CB858"/>
      <c r="CC858"/>
      <c r="CD858"/>
      <c r="CE858"/>
      <c r="CF858"/>
      <c r="CG858"/>
      <c r="CH858"/>
      <c r="CI858"/>
      <c r="CJ858"/>
      <c r="CK858"/>
      <c r="CL858"/>
      <c r="CN858"/>
    </row>
    <row r="859" spans="7:92" x14ac:dyDescent="0.4">
      <c r="G859"/>
      <c r="I859"/>
      <c r="J859"/>
      <c r="R859"/>
      <c r="S859"/>
      <c r="T859"/>
      <c r="U859"/>
      <c r="V859"/>
      <c r="W859"/>
      <c r="X859"/>
      <c r="Y859"/>
      <c r="Z859"/>
      <c r="AA859"/>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c r="BZ859"/>
      <c r="CA859"/>
      <c r="CB859"/>
      <c r="CC859"/>
      <c r="CD859"/>
      <c r="CE859"/>
      <c r="CF859"/>
      <c r="CG859"/>
      <c r="CH859"/>
      <c r="CI859"/>
      <c r="CJ859"/>
      <c r="CK859"/>
      <c r="CL859"/>
      <c r="CN859"/>
    </row>
    <row r="860" spans="7:92" x14ac:dyDescent="0.4">
      <c r="G860"/>
      <c r="I860"/>
      <c r="J860"/>
      <c r="R860"/>
      <c r="S860"/>
      <c r="T860"/>
      <c r="U860"/>
      <c r="V860"/>
      <c r="W860"/>
      <c r="X860"/>
      <c r="Y860"/>
      <c r="Z860"/>
      <c r="AA860"/>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c r="BZ860"/>
      <c r="CA860"/>
      <c r="CB860"/>
      <c r="CC860"/>
      <c r="CD860"/>
      <c r="CE860"/>
      <c r="CF860"/>
      <c r="CG860"/>
      <c r="CH860"/>
      <c r="CI860"/>
      <c r="CJ860"/>
      <c r="CK860"/>
      <c r="CL860"/>
      <c r="CN860"/>
    </row>
    <row r="861" spans="7:92" x14ac:dyDescent="0.4">
      <c r="G861"/>
      <c r="I861"/>
      <c r="J861"/>
      <c r="R861"/>
      <c r="S861"/>
      <c r="T861"/>
      <c r="U861"/>
      <c r="V861"/>
      <c r="W861"/>
      <c r="X861"/>
      <c r="Y861"/>
      <c r="Z861"/>
      <c r="AA861"/>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c r="BZ861"/>
      <c r="CA861"/>
      <c r="CB861"/>
      <c r="CC861"/>
      <c r="CD861"/>
      <c r="CE861"/>
      <c r="CF861"/>
      <c r="CG861"/>
      <c r="CH861"/>
      <c r="CI861"/>
      <c r="CJ861"/>
      <c r="CK861"/>
      <c r="CL861"/>
      <c r="CN861"/>
    </row>
    <row r="862" spans="7:92" x14ac:dyDescent="0.4">
      <c r="G862"/>
      <c r="I862"/>
      <c r="J862"/>
      <c r="R862"/>
      <c r="S862"/>
      <c r="T862"/>
      <c r="U862"/>
      <c r="V862"/>
      <c r="W862"/>
      <c r="X862"/>
      <c r="Y862"/>
      <c r="Z862"/>
      <c r="AA862"/>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c r="BZ862"/>
      <c r="CA862"/>
      <c r="CB862"/>
      <c r="CC862"/>
      <c r="CD862"/>
      <c r="CE862"/>
      <c r="CF862"/>
      <c r="CG862"/>
      <c r="CH862"/>
      <c r="CI862"/>
      <c r="CJ862"/>
      <c r="CK862"/>
      <c r="CL862"/>
      <c r="CN862"/>
    </row>
    <row r="863" spans="7:92" x14ac:dyDescent="0.4">
      <c r="G863"/>
      <c r="I863"/>
      <c r="J863"/>
      <c r="R863"/>
      <c r="S863"/>
      <c r="T863"/>
      <c r="U863"/>
      <c r="V863"/>
      <c r="W863"/>
      <c r="X863"/>
      <c r="Y863"/>
      <c r="Z863"/>
      <c r="AA863"/>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c r="BZ863"/>
      <c r="CA863"/>
      <c r="CB863"/>
      <c r="CC863"/>
      <c r="CD863"/>
      <c r="CE863"/>
      <c r="CF863"/>
      <c r="CG863"/>
      <c r="CH863"/>
      <c r="CI863"/>
      <c r="CJ863"/>
      <c r="CK863"/>
      <c r="CL863"/>
      <c r="CN863"/>
    </row>
    <row r="864" spans="7:92" x14ac:dyDescent="0.4">
      <c r="G864"/>
      <c r="I864"/>
      <c r="J864"/>
      <c r="R864"/>
      <c r="S864"/>
      <c r="T864"/>
      <c r="U864"/>
      <c r="V864"/>
      <c r="W864"/>
      <c r="X864"/>
      <c r="Y864"/>
      <c r="Z864"/>
      <c r="AA864"/>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c r="BZ864"/>
      <c r="CA864"/>
      <c r="CB864"/>
      <c r="CC864"/>
      <c r="CD864"/>
      <c r="CE864"/>
      <c r="CF864"/>
      <c r="CG864"/>
      <c r="CH864"/>
      <c r="CI864"/>
      <c r="CJ864"/>
      <c r="CK864"/>
      <c r="CL864"/>
      <c r="CN864"/>
    </row>
    <row r="865" spans="7:92" x14ac:dyDescent="0.4">
      <c r="G865"/>
      <c r="I865"/>
      <c r="J865"/>
      <c r="R865"/>
      <c r="S865"/>
      <c r="T865"/>
      <c r="U865"/>
      <c r="V865"/>
      <c r="W865"/>
      <c r="X865"/>
      <c r="Y865"/>
      <c r="Z865"/>
      <c r="AA865"/>
      <c r="AB865"/>
      <c r="AC865"/>
      <c r="AD865"/>
      <c r="AE865"/>
      <c r="AF865"/>
      <c r="AG865"/>
      <c r="AH865"/>
      <c r="AI865"/>
      <c r="AJ865"/>
      <c r="AK865"/>
      <c r="AL865"/>
      <c r="AM865"/>
      <c r="AN865"/>
      <c r="AO865"/>
      <c r="AP865"/>
      <c r="AQ865"/>
      <c r="AR865"/>
      <c r="AS865"/>
      <c r="AT865"/>
      <c r="AU865"/>
      <c r="AV865"/>
      <c r="AW865"/>
      <c r="AX865"/>
      <c r="AY865"/>
      <c r="AZ865"/>
      <c r="BA865"/>
      <c r="BB865"/>
      <c r="BC865"/>
      <c r="BD865"/>
      <c r="BE865"/>
      <c r="BF865"/>
      <c r="BG865"/>
      <c r="BH865"/>
      <c r="BI865"/>
      <c r="BJ865"/>
      <c r="BK865"/>
      <c r="BL865"/>
      <c r="BM865"/>
      <c r="BN865"/>
      <c r="BO865"/>
      <c r="BP865"/>
      <c r="BQ865"/>
      <c r="BR865"/>
      <c r="BS865"/>
      <c r="BT865"/>
      <c r="BU865"/>
      <c r="BV865"/>
      <c r="BW865"/>
      <c r="BX865"/>
      <c r="BY865"/>
      <c r="BZ865"/>
      <c r="CA865"/>
      <c r="CB865"/>
      <c r="CC865"/>
      <c r="CD865"/>
      <c r="CE865"/>
      <c r="CF865"/>
      <c r="CG865"/>
      <c r="CH865"/>
      <c r="CI865"/>
      <c r="CJ865"/>
      <c r="CK865"/>
      <c r="CL865"/>
      <c r="CN865"/>
    </row>
    <row r="866" spans="7:92" x14ac:dyDescent="0.4">
      <c r="G866"/>
      <c r="I866"/>
      <c r="J866"/>
      <c r="R866"/>
      <c r="S866"/>
      <c r="T866"/>
      <c r="U866"/>
      <c r="V866"/>
      <c r="W866"/>
      <c r="X866"/>
      <c r="Y866"/>
      <c r="Z866"/>
      <c r="AA866"/>
      <c r="AB866"/>
      <c r="AC866"/>
      <c r="AD866"/>
      <c r="AE866"/>
      <c r="AF866"/>
      <c r="AG866"/>
      <c r="AH866"/>
      <c r="AI866"/>
      <c r="AJ866"/>
      <c r="AK866"/>
      <c r="AL866"/>
      <c r="AM866"/>
      <c r="AN866"/>
      <c r="AO866"/>
      <c r="AP866"/>
      <c r="AQ866"/>
      <c r="AR866"/>
      <c r="AS866"/>
      <c r="AT866"/>
      <c r="AU866"/>
      <c r="AV866"/>
      <c r="AW866"/>
      <c r="AX866"/>
      <c r="AY866"/>
      <c r="AZ866"/>
      <c r="BA866"/>
      <c r="BB866"/>
      <c r="BC866"/>
      <c r="BD866"/>
      <c r="BE866"/>
      <c r="BF866"/>
      <c r="BG866"/>
      <c r="BH866"/>
      <c r="BI866"/>
      <c r="BJ866"/>
      <c r="BK866"/>
      <c r="BL866"/>
      <c r="BM866"/>
      <c r="BN866"/>
      <c r="BO866"/>
      <c r="BP866"/>
      <c r="BQ866"/>
      <c r="BR866"/>
      <c r="BS866"/>
      <c r="BT866"/>
      <c r="BU866"/>
      <c r="BV866"/>
      <c r="BW866"/>
      <c r="BX866"/>
      <c r="BY866"/>
      <c r="BZ866"/>
      <c r="CA866"/>
      <c r="CB866"/>
      <c r="CC866"/>
      <c r="CD866"/>
      <c r="CE866"/>
      <c r="CF866"/>
      <c r="CG866"/>
      <c r="CH866"/>
      <c r="CI866"/>
      <c r="CJ866"/>
      <c r="CK866"/>
      <c r="CL866"/>
      <c r="CN866"/>
    </row>
    <row r="867" spans="7:92" x14ac:dyDescent="0.4">
      <c r="G867"/>
      <c r="I867"/>
      <c r="J867"/>
      <c r="R867"/>
      <c r="S867"/>
      <c r="T867"/>
      <c r="U867"/>
      <c r="V867"/>
      <c r="W867"/>
      <c r="X867"/>
      <c r="Y867"/>
      <c r="Z867"/>
      <c r="AA867"/>
      <c r="AB867"/>
      <c r="AC867"/>
      <c r="AD867"/>
      <c r="AE867"/>
      <c r="AF867"/>
      <c r="AG867"/>
      <c r="AH867"/>
      <c r="AI867"/>
      <c r="AJ867"/>
      <c r="AK867"/>
      <c r="AL867"/>
      <c r="AM867"/>
      <c r="AN867"/>
      <c r="AO867"/>
      <c r="AP867"/>
      <c r="AQ867"/>
      <c r="AR867"/>
      <c r="AS867"/>
      <c r="AT867"/>
      <c r="AU867"/>
      <c r="AV867"/>
      <c r="AW867"/>
      <c r="AX867"/>
      <c r="AY867"/>
      <c r="AZ867"/>
      <c r="BA867"/>
      <c r="BB867"/>
      <c r="BC867"/>
      <c r="BD867"/>
      <c r="BE867"/>
      <c r="BF867"/>
      <c r="BG867"/>
      <c r="BH867"/>
      <c r="BI867"/>
      <c r="BJ867"/>
      <c r="BK867"/>
      <c r="BL867"/>
      <c r="BM867"/>
      <c r="BN867"/>
      <c r="BO867"/>
      <c r="BP867"/>
      <c r="BQ867"/>
      <c r="BR867"/>
      <c r="BS867"/>
      <c r="BT867"/>
      <c r="BU867"/>
      <c r="BV867"/>
      <c r="BW867"/>
      <c r="BX867"/>
      <c r="BY867"/>
      <c r="BZ867"/>
      <c r="CA867"/>
      <c r="CB867"/>
      <c r="CC867"/>
      <c r="CD867"/>
      <c r="CE867"/>
      <c r="CF867"/>
      <c r="CG867"/>
      <c r="CH867"/>
      <c r="CI867"/>
      <c r="CJ867"/>
      <c r="CK867"/>
      <c r="CL867"/>
      <c r="CN867"/>
    </row>
    <row r="868" spans="7:92" x14ac:dyDescent="0.4">
      <c r="G868"/>
      <c r="I868"/>
      <c r="J868"/>
      <c r="R868"/>
      <c r="S868"/>
      <c r="T868"/>
      <c r="U868"/>
      <c r="V868"/>
      <c r="W868"/>
      <c r="X868"/>
      <c r="Y868"/>
      <c r="Z868"/>
      <c r="AA868"/>
      <c r="AB868"/>
      <c r="AC868"/>
      <c r="AD868"/>
      <c r="AE868"/>
      <c r="AF868"/>
      <c r="AG868"/>
      <c r="AH868"/>
      <c r="AI868"/>
      <c r="AJ868"/>
      <c r="AK868"/>
      <c r="AL868"/>
      <c r="AM868"/>
      <c r="AN868"/>
      <c r="AO868"/>
      <c r="AP868"/>
      <c r="AQ868"/>
      <c r="AR868"/>
      <c r="AS868"/>
      <c r="AT868"/>
      <c r="AU868"/>
      <c r="AV868"/>
      <c r="AW868"/>
      <c r="AX868"/>
      <c r="AY868"/>
      <c r="AZ868"/>
      <c r="BA868"/>
      <c r="BB868"/>
      <c r="BC868"/>
      <c r="BD868"/>
      <c r="BE868"/>
      <c r="BF868"/>
      <c r="BG868"/>
      <c r="BH868"/>
      <c r="BI868"/>
      <c r="BJ868"/>
      <c r="BK868"/>
      <c r="BL868"/>
      <c r="BM868"/>
      <c r="BN868"/>
      <c r="BO868"/>
      <c r="BP868"/>
      <c r="BQ868"/>
      <c r="BR868"/>
      <c r="BS868"/>
      <c r="BT868"/>
      <c r="BU868"/>
      <c r="BV868"/>
      <c r="BW868"/>
      <c r="BX868"/>
      <c r="BY868"/>
      <c r="BZ868"/>
      <c r="CA868"/>
      <c r="CB868"/>
      <c r="CC868"/>
      <c r="CD868"/>
      <c r="CE868"/>
      <c r="CF868"/>
      <c r="CG868"/>
      <c r="CH868"/>
      <c r="CI868"/>
      <c r="CJ868"/>
      <c r="CK868"/>
      <c r="CL868"/>
      <c r="CN868"/>
    </row>
    <row r="869" spans="7:92" x14ac:dyDescent="0.4">
      <c r="G869"/>
      <c r="I869"/>
      <c r="J869"/>
      <c r="R869"/>
      <c r="S869"/>
      <c r="T869"/>
      <c r="U869"/>
      <c r="V869"/>
      <c r="W869"/>
      <c r="X869"/>
      <c r="Y869"/>
      <c r="Z869"/>
      <c r="AA869"/>
      <c r="AB869"/>
      <c r="AC869"/>
      <c r="AD869"/>
      <c r="AE869"/>
      <c r="AF869"/>
      <c r="AG869"/>
      <c r="AH869"/>
      <c r="AI869"/>
      <c r="AJ869"/>
      <c r="AK869"/>
      <c r="AL869"/>
      <c r="AM869"/>
      <c r="AN869"/>
      <c r="AO869"/>
      <c r="AP869"/>
      <c r="AQ869"/>
      <c r="AR869"/>
      <c r="AS869"/>
      <c r="AT869"/>
      <c r="AU869"/>
      <c r="AV869"/>
      <c r="AW869"/>
      <c r="AX869"/>
      <c r="AY869"/>
      <c r="AZ869"/>
      <c r="BA869"/>
      <c r="BB869"/>
      <c r="BC869"/>
      <c r="BD869"/>
      <c r="BE869"/>
      <c r="BF869"/>
      <c r="BG869"/>
      <c r="BH869"/>
      <c r="BI869"/>
      <c r="BJ869"/>
      <c r="BK869"/>
      <c r="BL869"/>
      <c r="BM869"/>
      <c r="BN869"/>
      <c r="BO869"/>
      <c r="BP869"/>
      <c r="BQ869"/>
      <c r="BR869"/>
      <c r="BS869"/>
      <c r="BT869"/>
      <c r="BU869"/>
      <c r="BV869"/>
      <c r="BW869"/>
      <c r="BX869"/>
      <c r="BY869"/>
      <c r="BZ869"/>
      <c r="CA869"/>
      <c r="CB869"/>
      <c r="CC869"/>
      <c r="CD869"/>
      <c r="CE869"/>
      <c r="CF869"/>
      <c r="CG869"/>
      <c r="CH869"/>
      <c r="CI869"/>
      <c r="CJ869"/>
      <c r="CK869"/>
      <c r="CL869"/>
      <c r="CN869"/>
    </row>
    <row r="870" spans="7:92" x14ac:dyDescent="0.4">
      <c r="G870"/>
      <c r="I870"/>
      <c r="J870"/>
      <c r="R870"/>
      <c r="S870"/>
      <c r="T870"/>
      <c r="U870"/>
      <c r="V870"/>
      <c r="W870"/>
      <c r="X870"/>
      <c r="Y870"/>
      <c r="Z870"/>
      <c r="AA870"/>
      <c r="AB870"/>
      <c r="AC870"/>
      <c r="AD870"/>
      <c r="AE870"/>
      <c r="AF870"/>
      <c r="AG870"/>
      <c r="AH870"/>
      <c r="AI870"/>
      <c r="AJ870"/>
      <c r="AK870"/>
      <c r="AL870"/>
      <c r="AM870"/>
      <c r="AN870"/>
      <c r="AO870"/>
      <c r="AP870"/>
      <c r="AQ870"/>
      <c r="AR870"/>
      <c r="AS870"/>
      <c r="AT870"/>
      <c r="AU870"/>
      <c r="AV870"/>
      <c r="AW870"/>
      <c r="AX870"/>
      <c r="AY870"/>
      <c r="AZ870"/>
      <c r="BA870"/>
      <c r="BB870"/>
      <c r="BC870"/>
      <c r="BD870"/>
      <c r="BE870"/>
      <c r="BF870"/>
      <c r="BG870"/>
      <c r="BH870"/>
      <c r="BI870"/>
      <c r="BJ870"/>
      <c r="BK870"/>
      <c r="BL870"/>
      <c r="BM870"/>
      <c r="BN870"/>
      <c r="BO870"/>
      <c r="BP870"/>
      <c r="BQ870"/>
      <c r="BR870"/>
      <c r="BS870"/>
      <c r="BT870"/>
      <c r="BU870"/>
      <c r="BV870"/>
      <c r="BW870"/>
      <c r="BX870"/>
      <c r="BY870"/>
      <c r="BZ870"/>
      <c r="CA870"/>
      <c r="CB870"/>
      <c r="CC870"/>
      <c r="CD870"/>
      <c r="CE870"/>
      <c r="CF870"/>
      <c r="CG870"/>
      <c r="CH870"/>
      <c r="CI870"/>
      <c r="CJ870"/>
      <c r="CK870"/>
      <c r="CL870"/>
      <c r="CN870"/>
    </row>
    <row r="871" spans="7:92" x14ac:dyDescent="0.4">
      <c r="G871"/>
      <c r="I871"/>
      <c r="J871"/>
      <c r="R871"/>
      <c r="S871"/>
      <c r="T871"/>
      <c r="U871"/>
      <c r="V871"/>
      <c r="W871"/>
      <c r="X871"/>
      <c r="Y871"/>
      <c r="Z871"/>
      <c r="AA871"/>
      <c r="AB871"/>
      <c r="AC871"/>
      <c r="AD871"/>
      <c r="AE871"/>
      <c r="AF871"/>
      <c r="AG871"/>
      <c r="AH871"/>
      <c r="AI871"/>
      <c r="AJ871"/>
      <c r="AK871"/>
      <c r="AL871"/>
      <c r="AM871"/>
      <c r="AN871"/>
      <c r="AO871"/>
      <c r="AP871"/>
      <c r="AQ871"/>
      <c r="AR871"/>
      <c r="AS871"/>
      <c r="AT871"/>
      <c r="AU871"/>
      <c r="AV871"/>
      <c r="AW871"/>
      <c r="AX871"/>
      <c r="AY871"/>
      <c r="AZ871"/>
      <c r="BA871"/>
      <c r="BB871"/>
      <c r="BC871"/>
      <c r="BD871"/>
      <c r="BE871"/>
      <c r="BF871"/>
      <c r="BG871"/>
      <c r="BH871"/>
      <c r="BI871"/>
      <c r="BJ871"/>
      <c r="BK871"/>
      <c r="BL871"/>
      <c r="BM871"/>
      <c r="BN871"/>
      <c r="BO871"/>
      <c r="BP871"/>
      <c r="BQ871"/>
      <c r="BR871"/>
      <c r="BS871"/>
      <c r="BT871"/>
      <c r="BU871"/>
      <c r="BV871"/>
      <c r="BW871"/>
      <c r="BX871"/>
      <c r="BY871"/>
      <c r="BZ871"/>
      <c r="CA871"/>
      <c r="CB871"/>
      <c r="CC871"/>
      <c r="CD871"/>
      <c r="CE871"/>
      <c r="CF871"/>
      <c r="CG871"/>
      <c r="CH871"/>
      <c r="CI871"/>
      <c r="CJ871"/>
      <c r="CK871"/>
      <c r="CL871"/>
      <c r="CN871"/>
    </row>
    <row r="872" spans="7:92" x14ac:dyDescent="0.4">
      <c r="G872"/>
      <c r="I872"/>
      <c r="J872"/>
      <c r="R872"/>
      <c r="S872"/>
      <c r="T872"/>
      <c r="U872"/>
      <c r="V872"/>
      <c r="W872"/>
      <c r="X872"/>
      <c r="Y872"/>
      <c r="Z872"/>
      <c r="AA872"/>
      <c r="AB872"/>
      <c r="AC872"/>
      <c r="AD872"/>
      <c r="AE872"/>
      <c r="AF872"/>
      <c r="AG872"/>
      <c r="AH872"/>
      <c r="AI872"/>
      <c r="AJ872"/>
      <c r="AK872"/>
      <c r="AL872"/>
      <c r="AM872"/>
      <c r="AN872"/>
      <c r="AO872"/>
      <c r="AP872"/>
      <c r="AQ872"/>
      <c r="AR872"/>
      <c r="AS872"/>
      <c r="AT872"/>
      <c r="AU872"/>
      <c r="AV872"/>
      <c r="AW872"/>
      <c r="AX872"/>
      <c r="AY872"/>
      <c r="AZ872"/>
      <c r="BA872"/>
      <c r="BB872"/>
      <c r="BC872"/>
      <c r="BD872"/>
      <c r="BE872"/>
      <c r="BF872"/>
      <c r="BG872"/>
      <c r="BH872"/>
      <c r="BI872"/>
      <c r="BJ872"/>
      <c r="BK872"/>
      <c r="BL872"/>
      <c r="BM872"/>
      <c r="BN872"/>
      <c r="BO872"/>
      <c r="BP872"/>
      <c r="BQ872"/>
      <c r="BR872"/>
      <c r="BS872"/>
      <c r="BT872"/>
      <c r="BU872"/>
      <c r="BV872"/>
      <c r="BW872"/>
      <c r="BX872"/>
      <c r="BY872"/>
      <c r="BZ872"/>
      <c r="CA872"/>
      <c r="CB872"/>
      <c r="CC872"/>
      <c r="CD872"/>
      <c r="CE872"/>
      <c r="CF872"/>
      <c r="CG872"/>
      <c r="CH872"/>
      <c r="CI872"/>
      <c r="CJ872"/>
      <c r="CK872"/>
      <c r="CL872"/>
      <c r="CN872"/>
    </row>
    <row r="873" spans="7:92" x14ac:dyDescent="0.4">
      <c r="G873"/>
      <c r="I873"/>
      <c r="J873"/>
      <c r="R873"/>
      <c r="S873"/>
      <c r="T873"/>
      <c r="U873"/>
      <c r="V873"/>
      <c r="W873"/>
      <c r="X873"/>
      <c r="Y873"/>
      <c r="Z873"/>
      <c r="AA873"/>
      <c r="AB873"/>
      <c r="AC873"/>
      <c r="AD873"/>
      <c r="AE873"/>
      <c r="AF873"/>
      <c r="AG873"/>
      <c r="AH873"/>
      <c r="AI873"/>
      <c r="AJ873"/>
      <c r="AK873"/>
      <c r="AL873"/>
      <c r="AM873"/>
      <c r="AN873"/>
      <c r="AO873"/>
      <c r="AP873"/>
      <c r="AQ873"/>
      <c r="AR873"/>
      <c r="AS873"/>
      <c r="AT873"/>
      <c r="AU873"/>
      <c r="AV873"/>
      <c r="AW873"/>
      <c r="AX873"/>
      <c r="AY873"/>
      <c r="AZ873"/>
      <c r="BA873"/>
      <c r="BB873"/>
      <c r="BC873"/>
      <c r="BD873"/>
      <c r="BE873"/>
      <c r="BF873"/>
      <c r="BG873"/>
      <c r="BH873"/>
      <c r="BI873"/>
      <c r="BJ873"/>
      <c r="BK873"/>
      <c r="BL873"/>
      <c r="BM873"/>
      <c r="BN873"/>
      <c r="BO873"/>
      <c r="BP873"/>
      <c r="BQ873"/>
      <c r="BR873"/>
      <c r="BS873"/>
      <c r="BT873"/>
      <c r="BU873"/>
      <c r="BV873"/>
      <c r="BW873"/>
      <c r="BX873"/>
      <c r="BY873"/>
      <c r="BZ873"/>
      <c r="CA873"/>
      <c r="CB873"/>
      <c r="CC873"/>
      <c r="CD873"/>
      <c r="CE873"/>
      <c r="CF873"/>
      <c r="CG873"/>
      <c r="CH873"/>
      <c r="CI873"/>
      <c r="CJ873"/>
      <c r="CK873"/>
      <c r="CL873"/>
      <c r="CN873"/>
    </row>
    <row r="874" spans="7:92" x14ac:dyDescent="0.4">
      <c r="G874"/>
      <c r="I874"/>
      <c r="J874"/>
      <c r="R874"/>
      <c r="S874"/>
      <c r="T874"/>
      <c r="U874"/>
      <c r="V874"/>
      <c r="W874"/>
      <c r="X874"/>
      <c r="Y874"/>
      <c r="Z874"/>
      <c r="AA874"/>
      <c r="AB874"/>
      <c r="AC874"/>
      <c r="AD874"/>
      <c r="AE874"/>
      <c r="AF874"/>
      <c r="AG874"/>
      <c r="AH874"/>
      <c r="AI874"/>
      <c r="AJ874"/>
      <c r="AK874"/>
      <c r="AL874"/>
      <c r="AM874"/>
      <c r="AN874"/>
      <c r="AO874"/>
      <c r="AP874"/>
      <c r="AQ874"/>
      <c r="AR874"/>
      <c r="AS874"/>
      <c r="AT874"/>
      <c r="AU874"/>
      <c r="AV874"/>
      <c r="AW874"/>
      <c r="AX874"/>
      <c r="AY874"/>
      <c r="AZ874"/>
      <c r="BA874"/>
      <c r="BB874"/>
      <c r="BC874"/>
      <c r="BD874"/>
      <c r="BE874"/>
      <c r="BF874"/>
      <c r="BG874"/>
      <c r="BH874"/>
      <c r="BI874"/>
      <c r="BJ874"/>
      <c r="BK874"/>
      <c r="BL874"/>
      <c r="BM874"/>
      <c r="BN874"/>
      <c r="BO874"/>
      <c r="BP874"/>
      <c r="BQ874"/>
      <c r="BR874"/>
      <c r="BS874"/>
      <c r="BT874"/>
      <c r="BU874"/>
      <c r="BV874"/>
      <c r="BW874"/>
      <c r="BX874"/>
      <c r="BY874"/>
      <c r="BZ874"/>
      <c r="CA874"/>
      <c r="CB874"/>
      <c r="CC874"/>
      <c r="CD874"/>
      <c r="CE874"/>
      <c r="CF874"/>
      <c r="CG874"/>
      <c r="CH874"/>
      <c r="CI874"/>
      <c r="CJ874"/>
      <c r="CK874"/>
      <c r="CL874"/>
      <c r="CN874"/>
    </row>
    <row r="875" spans="7:92" x14ac:dyDescent="0.4">
      <c r="G875"/>
      <c r="I875"/>
      <c r="J875"/>
      <c r="R875"/>
      <c r="S875"/>
      <c r="T875"/>
      <c r="U875"/>
      <c r="V875"/>
      <c r="W875"/>
      <c r="X875"/>
      <c r="Y875"/>
      <c r="Z875"/>
      <c r="AA875"/>
      <c r="AB875"/>
      <c r="AC875"/>
      <c r="AD875"/>
      <c r="AE875"/>
      <c r="AF875"/>
      <c r="AG875"/>
      <c r="AH875"/>
      <c r="AI875"/>
      <c r="AJ875"/>
      <c r="AK875"/>
      <c r="AL875"/>
      <c r="AM875"/>
      <c r="AN875"/>
      <c r="AO875"/>
      <c r="AP875"/>
      <c r="AQ875"/>
      <c r="AR875"/>
      <c r="AS875"/>
      <c r="AT875"/>
      <c r="AU875"/>
      <c r="AV875"/>
      <c r="AW875"/>
      <c r="AX875"/>
      <c r="AY875"/>
      <c r="AZ875"/>
      <c r="BA875"/>
      <c r="BB875"/>
      <c r="BC875"/>
      <c r="BD875"/>
      <c r="BE875"/>
      <c r="BF875"/>
      <c r="BG875"/>
      <c r="BH875"/>
      <c r="BI875"/>
      <c r="BJ875"/>
      <c r="BK875"/>
      <c r="BL875"/>
      <c r="BM875"/>
      <c r="BN875"/>
      <c r="BO875"/>
      <c r="BP875"/>
      <c r="BQ875"/>
      <c r="BR875"/>
      <c r="BS875"/>
      <c r="BT875"/>
      <c r="BU875"/>
      <c r="BV875"/>
      <c r="BW875"/>
      <c r="BX875"/>
      <c r="BY875"/>
      <c r="BZ875"/>
      <c r="CA875"/>
      <c r="CB875"/>
      <c r="CC875"/>
      <c r="CD875"/>
      <c r="CE875"/>
      <c r="CF875"/>
      <c r="CG875"/>
      <c r="CH875"/>
      <c r="CI875"/>
      <c r="CJ875"/>
      <c r="CK875"/>
      <c r="CL875"/>
      <c r="CN875"/>
    </row>
    <row r="876" spans="7:92" x14ac:dyDescent="0.4">
      <c r="G876"/>
      <c r="I876"/>
      <c r="J876"/>
      <c r="R876"/>
      <c r="S876"/>
      <c r="T876"/>
      <c r="U876"/>
      <c r="V876"/>
      <c r="W876"/>
      <c r="X876"/>
      <c r="Y876"/>
      <c r="Z876"/>
      <c r="AA876"/>
      <c r="AB876"/>
      <c r="AC876"/>
      <c r="AD876"/>
      <c r="AE876"/>
      <c r="AF876"/>
      <c r="AG876"/>
      <c r="AH876"/>
      <c r="AI876"/>
      <c r="AJ876"/>
      <c r="AK876"/>
      <c r="AL876"/>
      <c r="AM876"/>
      <c r="AN876"/>
      <c r="AO876"/>
      <c r="AP876"/>
      <c r="AQ876"/>
      <c r="AR876"/>
      <c r="AS876"/>
      <c r="AT876"/>
      <c r="AU876"/>
      <c r="AV876"/>
      <c r="AW876"/>
      <c r="AX876"/>
      <c r="AY876"/>
      <c r="AZ876"/>
      <c r="BA876"/>
      <c r="BB876"/>
      <c r="BC876"/>
      <c r="BD876"/>
      <c r="BE876"/>
      <c r="BF876"/>
      <c r="BG876"/>
      <c r="BH876"/>
      <c r="BI876"/>
      <c r="BJ876"/>
      <c r="BK876"/>
      <c r="BL876"/>
      <c r="BM876"/>
      <c r="BN876"/>
      <c r="BO876"/>
      <c r="BP876"/>
      <c r="BQ876"/>
      <c r="BR876"/>
      <c r="BS876"/>
      <c r="BT876"/>
      <c r="BU876"/>
      <c r="BV876"/>
      <c r="BW876"/>
      <c r="BX876"/>
      <c r="BY876"/>
      <c r="BZ876"/>
      <c r="CA876"/>
      <c r="CB876"/>
      <c r="CC876"/>
      <c r="CD876"/>
      <c r="CE876"/>
      <c r="CF876"/>
      <c r="CG876"/>
      <c r="CH876"/>
      <c r="CI876"/>
      <c r="CJ876"/>
      <c r="CK876"/>
      <c r="CL876"/>
      <c r="CN876"/>
    </row>
    <row r="877" spans="7:92" x14ac:dyDescent="0.4">
      <c r="G877"/>
      <c r="I877"/>
      <c r="J877"/>
      <c r="R877"/>
      <c r="S877"/>
      <c r="T877"/>
      <c r="U877"/>
      <c r="V877"/>
      <c r="W877"/>
      <c r="X877"/>
      <c r="Y877"/>
      <c r="Z877"/>
      <c r="AA877"/>
      <c r="AB877"/>
      <c r="AC877"/>
      <c r="AD877"/>
      <c r="AE877"/>
      <c r="AF877"/>
      <c r="AG877"/>
      <c r="AH877"/>
      <c r="AI877"/>
      <c r="AJ877"/>
      <c r="AK877"/>
      <c r="AL877"/>
      <c r="AM877"/>
      <c r="AN877"/>
      <c r="AO877"/>
      <c r="AP877"/>
      <c r="AQ877"/>
      <c r="AR877"/>
      <c r="AS877"/>
      <c r="AT877"/>
      <c r="AU877"/>
      <c r="AV877"/>
      <c r="AW877"/>
      <c r="AX877"/>
      <c r="AY877"/>
      <c r="AZ877"/>
      <c r="BA877"/>
      <c r="BB877"/>
      <c r="BC877"/>
      <c r="BD877"/>
      <c r="BE877"/>
      <c r="BF877"/>
      <c r="BG877"/>
      <c r="BH877"/>
      <c r="BI877"/>
      <c r="BJ877"/>
      <c r="BK877"/>
      <c r="BL877"/>
      <c r="BM877"/>
      <c r="BN877"/>
      <c r="BO877"/>
      <c r="BP877"/>
      <c r="BQ877"/>
      <c r="BR877"/>
      <c r="BS877"/>
      <c r="BT877"/>
      <c r="BU877"/>
      <c r="BV877"/>
      <c r="BW877"/>
      <c r="BX877"/>
      <c r="BY877"/>
      <c r="BZ877"/>
      <c r="CA877"/>
      <c r="CB877"/>
      <c r="CC877"/>
      <c r="CD877"/>
      <c r="CE877"/>
      <c r="CF877"/>
      <c r="CG877"/>
      <c r="CH877"/>
      <c r="CI877"/>
      <c r="CJ877"/>
      <c r="CK877"/>
      <c r="CL877"/>
      <c r="CN877"/>
    </row>
    <row r="878" spans="7:92" x14ac:dyDescent="0.4">
      <c r="G878"/>
      <c r="I878"/>
      <c r="J878"/>
      <c r="R878"/>
      <c r="S878"/>
      <c r="T878"/>
      <c r="U878"/>
      <c r="V878"/>
      <c r="W878"/>
      <c r="X878"/>
      <c r="Y878"/>
      <c r="Z878"/>
      <c r="AA878"/>
      <c r="AB878"/>
      <c r="AC878"/>
      <c r="AD878"/>
      <c r="AE878"/>
      <c r="AF878"/>
      <c r="AG878"/>
      <c r="AH878"/>
      <c r="AI878"/>
      <c r="AJ878"/>
      <c r="AK878"/>
      <c r="AL878"/>
      <c r="AM878"/>
      <c r="AN878"/>
      <c r="AO878"/>
      <c r="AP878"/>
      <c r="AQ878"/>
      <c r="AR878"/>
      <c r="AS878"/>
      <c r="AT878"/>
      <c r="AU878"/>
      <c r="AV878"/>
      <c r="AW878"/>
      <c r="AX878"/>
      <c r="AY878"/>
      <c r="AZ878"/>
      <c r="BA878"/>
      <c r="BB878"/>
      <c r="BC878"/>
      <c r="BD878"/>
      <c r="BE878"/>
      <c r="BF878"/>
      <c r="BG878"/>
      <c r="BH878"/>
      <c r="BI878"/>
      <c r="BJ878"/>
      <c r="BK878"/>
      <c r="BL878"/>
      <c r="BM878"/>
      <c r="BN878"/>
      <c r="BO878"/>
      <c r="BP878"/>
      <c r="BQ878"/>
      <c r="BR878"/>
      <c r="BS878"/>
      <c r="BT878"/>
      <c r="BU878"/>
      <c r="BV878"/>
      <c r="BW878"/>
      <c r="BX878"/>
      <c r="BY878"/>
      <c r="BZ878"/>
      <c r="CA878"/>
      <c r="CB878"/>
      <c r="CC878"/>
      <c r="CD878"/>
      <c r="CE878"/>
      <c r="CF878"/>
      <c r="CG878"/>
      <c r="CH878"/>
      <c r="CI878"/>
      <c r="CJ878"/>
      <c r="CK878"/>
      <c r="CL878"/>
      <c r="CN878"/>
    </row>
    <row r="879" spans="7:92" x14ac:dyDescent="0.4">
      <c r="G879"/>
      <c r="I879"/>
      <c r="J879"/>
      <c r="R879"/>
      <c r="S879"/>
      <c r="T879"/>
      <c r="U879"/>
      <c r="V879"/>
      <c r="W879"/>
      <c r="X879"/>
      <c r="Y879"/>
      <c r="Z879"/>
      <c r="AA879"/>
      <c r="AB879"/>
      <c r="AC879"/>
      <c r="AD879"/>
      <c r="AE879"/>
      <c r="AF879"/>
      <c r="AG879"/>
      <c r="AH879"/>
      <c r="AI879"/>
      <c r="AJ879"/>
      <c r="AK879"/>
      <c r="AL879"/>
      <c r="AM879"/>
      <c r="AN879"/>
      <c r="AO879"/>
      <c r="AP879"/>
      <c r="AQ879"/>
      <c r="AR879"/>
      <c r="AS879"/>
      <c r="AT879"/>
      <c r="AU879"/>
      <c r="AV879"/>
      <c r="AW879"/>
      <c r="AX879"/>
      <c r="AY879"/>
      <c r="AZ879"/>
      <c r="BA879"/>
      <c r="BB879"/>
      <c r="BC879"/>
      <c r="BD879"/>
      <c r="BE879"/>
      <c r="BF879"/>
      <c r="BG879"/>
      <c r="BH879"/>
      <c r="BI879"/>
      <c r="BJ879"/>
      <c r="BK879"/>
      <c r="BL879"/>
      <c r="BM879"/>
      <c r="BN879"/>
      <c r="BO879"/>
      <c r="BP879"/>
      <c r="BQ879"/>
      <c r="BR879"/>
      <c r="BS879"/>
      <c r="BT879"/>
      <c r="BU879"/>
      <c r="BV879"/>
      <c r="BW879"/>
      <c r="BX879"/>
      <c r="BY879"/>
      <c r="BZ879"/>
      <c r="CA879"/>
      <c r="CB879"/>
      <c r="CC879"/>
      <c r="CD879"/>
      <c r="CE879"/>
      <c r="CF879"/>
      <c r="CG879"/>
      <c r="CH879"/>
      <c r="CI879"/>
      <c r="CJ879"/>
      <c r="CK879"/>
      <c r="CL879"/>
      <c r="CN879"/>
    </row>
    <row r="880" spans="7:92" x14ac:dyDescent="0.4">
      <c r="G880"/>
      <c r="I880"/>
      <c r="J880"/>
      <c r="R880"/>
      <c r="S880"/>
      <c r="T880"/>
      <c r="U880"/>
      <c r="V880"/>
      <c r="W880"/>
      <c r="X880"/>
      <c r="Y880"/>
      <c r="Z880"/>
      <c r="AA880"/>
      <c r="AB880"/>
      <c r="AC880"/>
      <c r="AD880"/>
      <c r="AE880"/>
      <c r="AF880"/>
      <c r="AG880"/>
      <c r="AH880"/>
      <c r="AI880"/>
      <c r="AJ880"/>
      <c r="AK880"/>
      <c r="AL880"/>
      <c r="AM880"/>
      <c r="AN880"/>
      <c r="AO880"/>
      <c r="AP880"/>
      <c r="AQ880"/>
      <c r="AR880"/>
      <c r="AS880"/>
      <c r="AT880"/>
      <c r="AU880"/>
      <c r="AV880"/>
      <c r="AW880"/>
      <c r="AX880"/>
      <c r="AY880"/>
      <c r="AZ880"/>
      <c r="BA880"/>
      <c r="BB880"/>
      <c r="BC880"/>
      <c r="BD880"/>
      <c r="BE880"/>
      <c r="BF880"/>
      <c r="BG880"/>
      <c r="BH880"/>
      <c r="BI880"/>
      <c r="BJ880"/>
      <c r="BK880"/>
      <c r="BL880"/>
      <c r="BM880"/>
      <c r="BN880"/>
      <c r="BO880"/>
      <c r="BP880"/>
      <c r="BQ880"/>
      <c r="BR880"/>
      <c r="BS880"/>
      <c r="BT880"/>
      <c r="BU880"/>
      <c r="BV880"/>
      <c r="BW880"/>
      <c r="BX880"/>
      <c r="BY880"/>
      <c r="BZ880"/>
      <c r="CA880"/>
      <c r="CB880"/>
      <c r="CC880"/>
      <c r="CD880"/>
      <c r="CE880"/>
      <c r="CF880"/>
      <c r="CG880"/>
      <c r="CH880"/>
      <c r="CI880"/>
      <c r="CJ880"/>
      <c r="CK880"/>
      <c r="CL880"/>
      <c r="CN880"/>
    </row>
    <row r="881" spans="7:92" x14ac:dyDescent="0.4">
      <c r="G881"/>
      <c r="I881"/>
      <c r="J881"/>
      <c r="R881"/>
      <c r="S881"/>
      <c r="T881"/>
      <c r="U881"/>
      <c r="V881"/>
      <c r="W881"/>
      <c r="X881"/>
      <c r="Y881"/>
      <c r="Z881"/>
      <c r="AA881"/>
      <c r="AB881"/>
      <c r="AC881"/>
      <c r="AD881"/>
      <c r="AE881"/>
      <c r="AF881"/>
      <c r="AG881"/>
      <c r="AH881"/>
      <c r="AI881"/>
      <c r="AJ881"/>
      <c r="AK881"/>
      <c r="AL881"/>
      <c r="AM881"/>
      <c r="AN881"/>
      <c r="AO881"/>
      <c r="AP881"/>
      <c r="AQ881"/>
      <c r="AR881"/>
      <c r="AS881"/>
      <c r="AT881"/>
      <c r="AU881"/>
      <c r="AV881"/>
      <c r="AW881"/>
      <c r="AX881"/>
      <c r="AY881"/>
      <c r="AZ881"/>
      <c r="BA881"/>
      <c r="BB881"/>
      <c r="BC881"/>
      <c r="BD881"/>
      <c r="BE881"/>
      <c r="BF881"/>
      <c r="BG881"/>
      <c r="BH881"/>
      <c r="BI881"/>
      <c r="BJ881"/>
      <c r="BK881"/>
      <c r="BL881"/>
      <c r="BM881"/>
      <c r="BN881"/>
      <c r="BO881"/>
      <c r="BP881"/>
      <c r="BQ881"/>
      <c r="BR881"/>
      <c r="BS881"/>
      <c r="BT881"/>
      <c r="BU881"/>
      <c r="BV881"/>
      <c r="BW881"/>
      <c r="BX881"/>
      <c r="BY881"/>
      <c r="BZ881"/>
      <c r="CA881"/>
      <c r="CB881"/>
      <c r="CC881"/>
      <c r="CD881"/>
      <c r="CE881"/>
      <c r="CF881"/>
      <c r="CG881"/>
      <c r="CH881"/>
      <c r="CI881"/>
      <c r="CJ881"/>
      <c r="CK881"/>
      <c r="CL881"/>
      <c r="CN881"/>
    </row>
    <row r="882" spans="7:92" x14ac:dyDescent="0.4">
      <c r="G882"/>
      <c r="I882"/>
      <c r="J882"/>
      <c r="R882"/>
      <c r="S882"/>
      <c r="T882"/>
      <c r="U882"/>
      <c r="V882"/>
      <c r="W882"/>
      <c r="X882"/>
      <c r="Y882"/>
      <c r="Z882"/>
      <c r="AA882"/>
      <c r="AB882"/>
      <c r="AC882"/>
      <c r="AD882"/>
      <c r="AE882"/>
      <c r="AF882"/>
      <c r="AG882"/>
      <c r="AH882"/>
      <c r="AI882"/>
      <c r="AJ882"/>
      <c r="AK882"/>
      <c r="AL882"/>
      <c r="AM882"/>
      <c r="AN882"/>
      <c r="AO882"/>
      <c r="AP882"/>
      <c r="AQ882"/>
      <c r="AR882"/>
      <c r="AS882"/>
      <c r="AT882"/>
      <c r="AU882"/>
      <c r="AV882"/>
      <c r="AW882"/>
      <c r="AX882"/>
      <c r="AY882"/>
      <c r="AZ882"/>
      <c r="BA882"/>
      <c r="BB882"/>
      <c r="BC882"/>
      <c r="BD882"/>
      <c r="BE882"/>
      <c r="BF882"/>
      <c r="BG882"/>
      <c r="BH882"/>
      <c r="BI882"/>
      <c r="BJ882"/>
      <c r="BK882"/>
      <c r="BL882"/>
      <c r="BM882"/>
      <c r="BN882"/>
      <c r="BO882"/>
      <c r="BP882"/>
      <c r="BQ882"/>
      <c r="BR882"/>
      <c r="BS882"/>
      <c r="BT882"/>
      <c r="BU882"/>
      <c r="BV882"/>
      <c r="BW882"/>
      <c r="BX882"/>
      <c r="BY882"/>
      <c r="BZ882"/>
      <c r="CA882"/>
      <c r="CB882"/>
      <c r="CC882"/>
      <c r="CD882"/>
      <c r="CE882"/>
      <c r="CF882"/>
      <c r="CG882"/>
      <c r="CH882"/>
      <c r="CI882"/>
      <c r="CJ882"/>
      <c r="CK882"/>
      <c r="CL882"/>
      <c r="CN882"/>
    </row>
    <row r="883" spans="7:92" x14ac:dyDescent="0.4">
      <c r="G883"/>
      <c r="I883"/>
      <c r="J883"/>
      <c r="R883"/>
      <c r="S883"/>
      <c r="T883"/>
      <c r="U883"/>
      <c r="V883"/>
      <c r="W883"/>
      <c r="X883"/>
      <c r="Y883"/>
      <c r="Z883"/>
      <c r="AA883"/>
      <c r="AB883"/>
      <c r="AC883"/>
      <c r="AD883"/>
      <c r="AE883"/>
      <c r="AF883"/>
      <c r="AG883"/>
      <c r="AH883"/>
      <c r="AI883"/>
      <c r="AJ883"/>
      <c r="AK883"/>
      <c r="AL883"/>
      <c r="AM883"/>
      <c r="AN883"/>
      <c r="AO883"/>
      <c r="AP883"/>
      <c r="AQ883"/>
      <c r="AR883"/>
      <c r="AS883"/>
      <c r="AT883"/>
      <c r="AU883"/>
      <c r="AV883"/>
      <c r="AW883"/>
      <c r="AX883"/>
      <c r="AY883"/>
      <c r="AZ883"/>
      <c r="BA883"/>
      <c r="BB883"/>
      <c r="BC883"/>
      <c r="BD883"/>
      <c r="BE883"/>
      <c r="BF883"/>
      <c r="BG883"/>
      <c r="BH883"/>
      <c r="BI883"/>
      <c r="BJ883"/>
      <c r="BK883"/>
      <c r="BL883"/>
      <c r="BM883"/>
      <c r="BN883"/>
      <c r="BO883"/>
      <c r="BP883"/>
      <c r="BQ883"/>
      <c r="BR883"/>
      <c r="BS883"/>
      <c r="BT883"/>
      <c r="BU883"/>
      <c r="BV883"/>
      <c r="BW883"/>
      <c r="BX883"/>
      <c r="BY883"/>
      <c r="BZ883"/>
      <c r="CA883"/>
      <c r="CB883"/>
      <c r="CC883"/>
      <c r="CD883"/>
      <c r="CE883"/>
      <c r="CF883"/>
      <c r="CG883"/>
      <c r="CH883"/>
      <c r="CI883"/>
      <c r="CJ883"/>
      <c r="CK883"/>
      <c r="CL883"/>
      <c r="CN883"/>
    </row>
    <row r="884" spans="7:92" x14ac:dyDescent="0.4">
      <c r="G884"/>
      <c r="I884"/>
      <c r="J884"/>
      <c r="R884"/>
      <c r="S884"/>
      <c r="T884"/>
      <c r="U884"/>
      <c r="V884"/>
      <c r="W884"/>
      <c r="X884"/>
      <c r="Y884"/>
      <c r="Z884"/>
      <c r="AA884"/>
      <c r="AB884"/>
      <c r="AC884"/>
      <c r="AD884"/>
      <c r="AE884"/>
      <c r="AF884"/>
      <c r="AG884"/>
      <c r="AH884"/>
      <c r="AI884"/>
      <c r="AJ884"/>
      <c r="AK884"/>
      <c r="AL884"/>
      <c r="AM884"/>
      <c r="AN884"/>
      <c r="AO884"/>
      <c r="AP884"/>
      <c r="AQ884"/>
      <c r="AR884"/>
      <c r="AS884"/>
      <c r="AT884"/>
      <c r="AU884"/>
      <c r="AV884"/>
      <c r="AW884"/>
      <c r="AX884"/>
      <c r="AY884"/>
      <c r="AZ884"/>
      <c r="BA884"/>
      <c r="BB884"/>
      <c r="BC884"/>
      <c r="BD884"/>
      <c r="BE884"/>
      <c r="BF884"/>
      <c r="BG884"/>
      <c r="BH884"/>
      <c r="BI884"/>
      <c r="BJ884"/>
      <c r="BK884"/>
      <c r="BL884"/>
      <c r="BM884"/>
      <c r="BN884"/>
      <c r="BO884"/>
      <c r="BP884"/>
      <c r="BQ884"/>
      <c r="BR884"/>
      <c r="BS884"/>
      <c r="BT884"/>
      <c r="BU884"/>
      <c r="BV884"/>
      <c r="BW884"/>
      <c r="BX884"/>
      <c r="BY884"/>
      <c r="BZ884"/>
      <c r="CA884"/>
      <c r="CB884"/>
      <c r="CC884"/>
      <c r="CD884"/>
      <c r="CE884"/>
      <c r="CF884"/>
      <c r="CG884"/>
      <c r="CH884"/>
      <c r="CI884"/>
      <c r="CJ884"/>
      <c r="CK884"/>
      <c r="CL884"/>
      <c r="CN884"/>
    </row>
    <row r="885" spans="7:92" x14ac:dyDescent="0.4">
      <c r="G885"/>
      <c r="I885"/>
      <c r="J885"/>
      <c r="R885"/>
      <c r="S885"/>
      <c r="T885"/>
      <c r="U885"/>
      <c r="V885"/>
      <c r="W885"/>
      <c r="X885"/>
      <c r="Y885"/>
      <c r="Z885"/>
      <c r="AA885"/>
      <c r="AB885"/>
      <c r="AC885"/>
      <c r="AD885"/>
      <c r="AE885"/>
      <c r="AF885"/>
      <c r="AG885"/>
      <c r="AH885"/>
      <c r="AI885"/>
      <c r="AJ885"/>
      <c r="AK885"/>
      <c r="AL885"/>
      <c r="AM885"/>
      <c r="AN885"/>
      <c r="AO885"/>
      <c r="AP885"/>
      <c r="AQ885"/>
      <c r="AR885"/>
      <c r="AS885"/>
      <c r="AT885"/>
      <c r="AU885"/>
      <c r="AV885"/>
      <c r="AW885"/>
      <c r="AX885"/>
      <c r="AY885"/>
      <c r="AZ885"/>
      <c r="BA885"/>
      <c r="BB885"/>
      <c r="BC885"/>
      <c r="BD885"/>
      <c r="BE885"/>
      <c r="BF885"/>
      <c r="BG885"/>
      <c r="BH885"/>
      <c r="BI885"/>
      <c r="BJ885"/>
      <c r="BK885"/>
      <c r="BL885"/>
      <c r="BM885"/>
      <c r="BN885"/>
      <c r="BO885"/>
      <c r="BP885"/>
      <c r="BQ885"/>
      <c r="BR885"/>
      <c r="BS885"/>
      <c r="BT885"/>
      <c r="BU885"/>
      <c r="BV885"/>
      <c r="BW885"/>
      <c r="BX885"/>
      <c r="BY885"/>
      <c r="BZ885"/>
      <c r="CA885"/>
      <c r="CB885"/>
      <c r="CC885"/>
      <c r="CD885"/>
      <c r="CE885"/>
      <c r="CF885"/>
      <c r="CG885"/>
      <c r="CH885"/>
      <c r="CI885"/>
      <c r="CJ885"/>
      <c r="CK885"/>
      <c r="CL885"/>
      <c r="CN885"/>
    </row>
    <row r="886" spans="7:92" x14ac:dyDescent="0.4">
      <c r="G886"/>
      <c r="I886"/>
      <c r="J886"/>
      <c r="R886"/>
      <c r="S886"/>
      <c r="T886"/>
      <c r="U886"/>
      <c r="V886"/>
      <c r="W886"/>
      <c r="X886"/>
      <c r="Y886"/>
      <c r="Z886"/>
      <c r="AA886"/>
      <c r="AB886"/>
      <c r="AC886"/>
      <c r="AD886"/>
      <c r="AE886"/>
      <c r="AF886"/>
      <c r="AG886"/>
      <c r="AH886"/>
      <c r="AI886"/>
      <c r="AJ886"/>
      <c r="AK886"/>
      <c r="AL886"/>
      <c r="AM886"/>
      <c r="AN886"/>
      <c r="AO886"/>
      <c r="AP886"/>
      <c r="AQ886"/>
      <c r="AR886"/>
      <c r="AS886"/>
      <c r="AT886"/>
      <c r="AU886"/>
      <c r="AV886"/>
      <c r="AW886"/>
      <c r="AX886"/>
      <c r="AY886"/>
      <c r="AZ886"/>
      <c r="BA886"/>
      <c r="BB886"/>
      <c r="BC886"/>
      <c r="BD886"/>
      <c r="BE886"/>
      <c r="BF886"/>
      <c r="BG886"/>
      <c r="BH886"/>
      <c r="BI886"/>
      <c r="BJ886"/>
      <c r="BK886"/>
      <c r="BL886"/>
      <c r="BM886"/>
      <c r="BN886"/>
      <c r="BO886"/>
      <c r="BP886"/>
      <c r="BQ886"/>
      <c r="BR886"/>
      <c r="BS886"/>
      <c r="BT886"/>
      <c r="BU886"/>
      <c r="BV886"/>
      <c r="BW886"/>
      <c r="BX886"/>
      <c r="BY886"/>
      <c r="BZ886"/>
      <c r="CA886"/>
      <c r="CB886"/>
      <c r="CC886"/>
      <c r="CD886"/>
      <c r="CE886"/>
      <c r="CF886"/>
      <c r="CG886"/>
      <c r="CH886"/>
      <c r="CI886"/>
      <c r="CJ886"/>
      <c r="CK886"/>
      <c r="CL886"/>
      <c r="CN886"/>
    </row>
    <row r="887" spans="7:92" x14ac:dyDescent="0.4">
      <c r="G887"/>
      <c r="I887"/>
      <c r="J887"/>
      <c r="R887"/>
      <c r="S887"/>
      <c r="T887"/>
      <c r="U887"/>
      <c r="V887"/>
      <c r="W887"/>
      <c r="X887"/>
      <c r="Y887"/>
      <c r="Z887"/>
      <c r="AA887"/>
      <c r="AB887"/>
      <c r="AC887"/>
      <c r="AD887"/>
      <c r="AE887"/>
      <c r="AF887"/>
      <c r="AG887"/>
      <c r="AH887"/>
      <c r="AI887"/>
      <c r="AJ887"/>
      <c r="AK887"/>
      <c r="AL887"/>
      <c r="AM887"/>
      <c r="AN887"/>
      <c r="AO887"/>
      <c r="AP887"/>
      <c r="AQ887"/>
      <c r="AR887"/>
      <c r="AS887"/>
      <c r="AT887"/>
      <c r="AU887"/>
      <c r="AV887"/>
      <c r="AW887"/>
      <c r="AX887"/>
      <c r="AY887"/>
      <c r="AZ887"/>
      <c r="BA887"/>
      <c r="BB887"/>
      <c r="BC887"/>
      <c r="BD887"/>
      <c r="BE887"/>
      <c r="BF887"/>
      <c r="BG887"/>
      <c r="BH887"/>
      <c r="BI887"/>
      <c r="BJ887"/>
      <c r="BK887"/>
      <c r="BL887"/>
      <c r="BM887"/>
      <c r="BN887"/>
      <c r="BO887"/>
      <c r="BP887"/>
      <c r="BQ887"/>
      <c r="BR887"/>
      <c r="BS887"/>
      <c r="BT887"/>
      <c r="BU887"/>
      <c r="BV887"/>
      <c r="BW887"/>
      <c r="BX887"/>
      <c r="BY887"/>
      <c r="BZ887"/>
      <c r="CA887"/>
      <c r="CB887"/>
      <c r="CC887"/>
      <c r="CD887"/>
      <c r="CE887"/>
      <c r="CF887"/>
      <c r="CG887"/>
      <c r="CH887"/>
      <c r="CI887"/>
      <c r="CJ887"/>
      <c r="CK887"/>
      <c r="CL887"/>
      <c r="CN887"/>
    </row>
    <row r="888" spans="7:92" x14ac:dyDescent="0.4">
      <c r="G888"/>
      <c r="I888"/>
      <c r="J888"/>
      <c r="R888"/>
      <c r="S888"/>
      <c r="T888"/>
      <c r="U888"/>
      <c r="V888"/>
      <c r="W888"/>
      <c r="X888"/>
      <c r="Y888"/>
      <c r="Z888"/>
      <c r="AA888"/>
      <c r="AB888"/>
      <c r="AC888"/>
      <c r="AD888"/>
      <c r="AE888"/>
      <c r="AF888"/>
      <c r="AG888"/>
      <c r="AH888"/>
      <c r="AI888"/>
      <c r="AJ888"/>
      <c r="AK888"/>
      <c r="AL888"/>
      <c r="AM888"/>
      <c r="AN888"/>
      <c r="AO888"/>
      <c r="AP888"/>
      <c r="AQ888"/>
      <c r="AR888"/>
      <c r="AS888"/>
      <c r="AT888"/>
      <c r="AU888"/>
      <c r="AV888"/>
      <c r="AW888"/>
      <c r="AX888"/>
      <c r="AY888"/>
      <c r="AZ888"/>
      <c r="BA888"/>
      <c r="BB888"/>
      <c r="BC888"/>
      <c r="BD888"/>
      <c r="BE888"/>
      <c r="BF888"/>
      <c r="BG888"/>
      <c r="BH888"/>
      <c r="BI888"/>
      <c r="BJ888"/>
      <c r="BK888"/>
      <c r="BL888"/>
      <c r="BM888"/>
      <c r="BN888"/>
      <c r="BO888"/>
      <c r="BP888"/>
      <c r="BQ888"/>
      <c r="BR888"/>
      <c r="BS888"/>
      <c r="BT888"/>
      <c r="BU888"/>
      <c r="BV888"/>
      <c r="BW888"/>
      <c r="BX888"/>
      <c r="BY888"/>
      <c r="BZ888"/>
      <c r="CA888"/>
      <c r="CB888"/>
      <c r="CC888"/>
      <c r="CD888"/>
      <c r="CE888"/>
      <c r="CF888"/>
      <c r="CG888"/>
      <c r="CH888"/>
      <c r="CI888"/>
      <c r="CJ888"/>
      <c r="CK888"/>
      <c r="CL888"/>
      <c r="CN888"/>
    </row>
    <row r="889" spans="7:92" x14ac:dyDescent="0.4">
      <c r="G889"/>
      <c r="I889"/>
      <c r="J889"/>
      <c r="R889"/>
      <c r="S889"/>
      <c r="T889"/>
      <c r="U889"/>
      <c r="V889"/>
      <c r="W889"/>
      <c r="X889"/>
      <c r="Y889"/>
      <c r="Z889"/>
      <c r="AA889"/>
      <c r="AB889"/>
      <c r="AC889"/>
      <c r="AD889"/>
      <c r="AE889"/>
      <c r="AF889"/>
      <c r="AG889"/>
      <c r="AH889"/>
      <c r="AI889"/>
      <c r="AJ889"/>
      <c r="AK889"/>
      <c r="AL889"/>
      <c r="AM889"/>
      <c r="AN889"/>
      <c r="AO889"/>
      <c r="AP889"/>
      <c r="AQ889"/>
      <c r="AR889"/>
      <c r="AS889"/>
      <c r="AT889"/>
      <c r="AU889"/>
      <c r="AV889"/>
      <c r="AW889"/>
      <c r="AX889"/>
      <c r="AY889"/>
      <c r="AZ889"/>
      <c r="BA889"/>
      <c r="BB889"/>
      <c r="BC889"/>
      <c r="BD889"/>
      <c r="BE889"/>
      <c r="BF889"/>
      <c r="BG889"/>
      <c r="BH889"/>
      <c r="BI889"/>
      <c r="BJ889"/>
      <c r="BK889"/>
      <c r="BL889"/>
      <c r="BM889"/>
      <c r="BN889"/>
      <c r="BO889"/>
      <c r="BP889"/>
      <c r="BQ889"/>
      <c r="BR889"/>
      <c r="BS889"/>
      <c r="BT889"/>
      <c r="BU889"/>
      <c r="BV889"/>
      <c r="BW889"/>
      <c r="BX889"/>
      <c r="BY889"/>
      <c r="BZ889"/>
      <c r="CA889"/>
      <c r="CB889"/>
      <c r="CC889"/>
      <c r="CD889"/>
      <c r="CE889"/>
      <c r="CF889"/>
      <c r="CG889"/>
      <c r="CH889"/>
      <c r="CI889"/>
      <c r="CJ889"/>
      <c r="CK889"/>
      <c r="CL889"/>
      <c r="CN889"/>
    </row>
    <row r="890" spans="7:92" x14ac:dyDescent="0.4">
      <c r="G890"/>
      <c r="I890"/>
      <c r="J890"/>
      <c r="R890"/>
      <c r="S890"/>
      <c r="T890"/>
      <c r="U890"/>
      <c r="V890"/>
      <c r="W890"/>
      <c r="X890"/>
      <c r="Y890"/>
      <c r="Z890"/>
      <c r="AA890"/>
      <c r="AB890"/>
      <c r="AC890"/>
      <c r="AD890"/>
      <c r="AE890"/>
      <c r="AF890"/>
      <c r="AG890"/>
      <c r="AH890"/>
      <c r="AI890"/>
      <c r="AJ890"/>
      <c r="AK890"/>
      <c r="AL890"/>
      <c r="AM890"/>
      <c r="AN890"/>
      <c r="AO890"/>
      <c r="AP890"/>
      <c r="AQ890"/>
      <c r="AR890"/>
      <c r="AS890"/>
      <c r="AT890"/>
      <c r="AU890"/>
      <c r="AV890"/>
      <c r="AW890"/>
      <c r="AX890"/>
      <c r="AY890"/>
      <c r="AZ890"/>
      <c r="BA890"/>
      <c r="BB890"/>
      <c r="BC890"/>
      <c r="BD890"/>
      <c r="BE890"/>
      <c r="BF890"/>
      <c r="BG890"/>
      <c r="BH890"/>
      <c r="BI890"/>
      <c r="BJ890"/>
      <c r="BK890"/>
      <c r="BL890"/>
      <c r="BM890"/>
      <c r="BN890"/>
      <c r="BO890"/>
      <c r="BP890"/>
      <c r="BQ890"/>
      <c r="BR890"/>
      <c r="BS890"/>
      <c r="BT890"/>
      <c r="BU890"/>
      <c r="BV890"/>
      <c r="BW890"/>
      <c r="BX890"/>
      <c r="BY890"/>
      <c r="BZ890"/>
      <c r="CA890"/>
      <c r="CB890"/>
      <c r="CC890"/>
      <c r="CD890"/>
      <c r="CE890"/>
      <c r="CF890"/>
      <c r="CG890"/>
      <c r="CH890"/>
      <c r="CI890"/>
      <c r="CJ890"/>
      <c r="CK890"/>
      <c r="CL890"/>
      <c r="CN890"/>
    </row>
    <row r="891" spans="7:92" x14ac:dyDescent="0.4">
      <c r="G891"/>
      <c r="I891"/>
      <c r="J891"/>
      <c r="R891"/>
      <c r="S891"/>
      <c r="T891"/>
      <c r="U891"/>
      <c r="V891"/>
      <c r="W891"/>
      <c r="X891"/>
      <c r="Y891"/>
      <c r="Z891"/>
      <c r="AA891"/>
      <c r="AB891"/>
      <c r="AC891"/>
      <c r="AD891"/>
      <c r="AE891"/>
      <c r="AF891"/>
      <c r="AG891"/>
      <c r="AH891"/>
      <c r="AI891"/>
      <c r="AJ891"/>
      <c r="AK891"/>
      <c r="AL891"/>
      <c r="AM891"/>
      <c r="AN891"/>
      <c r="AO891"/>
      <c r="AP891"/>
      <c r="AQ891"/>
      <c r="AR891"/>
      <c r="AS891"/>
      <c r="AT891"/>
      <c r="AU891"/>
      <c r="AV891"/>
      <c r="AW891"/>
      <c r="AX891"/>
      <c r="AY891"/>
      <c r="AZ891"/>
      <c r="BA891"/>
      <c r="BB891"/>
      <c r="BC891"/>
      <c r="BD891"/>
      <c r="BE891"/>
      <c r="BF891"/>
      <c r="BG891"/>
      <c r="BH891"/>
      <c r="BI891"/>
      <c r="BJ891"/>
      <c r="BK891"/>
      <c r="BL891"/>
      <c r="BM891"/>
      <c r="BN891"/>
      <c r="BO891"/>
      <c r="BP891"/>
      <c r="BQ891"/>
      <c r="BR891"/>
      <c r="BS891"/>
      <c r="BT891"/>
      <c r="BU891"/>
      <c r="BV891"/>
      <c r="BW891"/>
      <c r="BX891"/>
      <c r="BY891"/>
      <c r="BZ891"/>
      <c r="CA891"/>
      <c r="CB891"/>
      <c r="CC891"/>
      <c r="CD891"/>
      <c r="CE891"/>
      <c r="CF891"/>
      <c r="CG891"/>
      <c r="CH891"/>
      <c r="CI891"/>
      <c r="CJ891"/>
      <c r="CK891"/>
      <c r="CL891"/>
      <c r="CN891"/>
    </row>
    <row r="892" spans="7:92" x14ac:dyDescent="0.4">
      <c r="G892"/>
      <c r="I892"/>
      <c r="J892"/>
      <c r="R892"/>
      <c r="S892"/>
      <c r="T892"/>
      <c r="U892"/>
      <c r="V892"/>
      <c r="W892"/>
      <c r="X892"/>
      <c r="Y892"/>
      <c r="Z892"/>
      <c r="AA892"/>
      <c r="AB892"/>
      <c r="AC892"/>
      <c r="AD892"/>
      <c r="AE892"/>
      <c r="AF892"/>
      <c r="AG892"/>
      <c r="AH892"/>
      <c r="AI892"/>
      <c r="AJ892"/>
      <c r="AK892"/>
      <c r="AL892"/>
      <c r="AM892"/>
      <c r="AN892"/>
      <c r="AO892"/>
      <c r="AP892"/>
      <c r="AQ892"/>
      <c r="AR892"/>
      <c r="AS892"/>
      <c r="AT892"/>
      <c r="AU892"/>
      <c r="AV892"/>
      <c r="AW892"/>
      <c r="AX892"/>
      <c r="AY892"/>
      <c r="AZ892"/>
      <c r="BA892"/>
      <c r="BB892"/>
      <c r="BC892"/>
      <c r="BD892"/>
      <c r="BE892"/>
      <c r="BF892"/>
      <c r="BG892"/>
      <c r="BH892"/>
      <c r="BI892"/>
      <c r="BJ892"/>
      <c r="BK892"/>
      <c r="BL892"/>
      <c r="BM892"/>
      <c r="BN892"/>
      <c r="BO892"/>
      <c r="BP892"/>
      <c r="BQ892"/>
      <c r="BR892"/>
      <c r="BS892"/>
      <c r="BT892"/>
      <c r="BU892"/>
      <c r="BV892"/>
      <c r="BW892"/>
      <c r="BX892"/>
      <c r="BY892"/>
      <c r="BZ892"/>
      <c r="CA892"/>
      <c r="CB892"/>
      <c r="CC892"/>
      <c r="CD892"/>
      <c r="CE892"/>
      <c r="CF892"/>
      <c r="CG892"/>
      <c r="CH892"/>
      <c r="CI892"/>
      <c r="CJ892"/>
      <c r="CK892"/>
      <c r="CL892"/>
      <c r="CN892"/>
    </row>
    <row r="893" spans="7:92" x14ac:dyDescent="0.4">
      <c r="G893"/>
      <c r="I893"/>
      <c r="J893"/>
      <c r="R893"/>
      <c r="S893"/>
      <c r="T893"/>
      <c r="U893"/>
      <c r="V893"/>
      <c r="W893"/>
      <c r="X893"/>
      <c r="Y893"/>
      <c r="Z893"/>
      <c r="AA893"/>
      <c r="AB893"/>
      <c r="AC893"/>
      <c r="AD893"/>
      <c r="AE893"/>
      <c r="AF893"/>
      <c r="AG893"/>
      <c r="AH893"/>
      <c r="AI893"/>
      <c r="AJ893"/>
      <c r="AK893"/>
      <c r="AL893"/>
      <c r="AM893"/>
      <c r="AN893"/>
      <c r="AO893"/>
      <c r="AP893"/>
      <c r="AQ893"/>
      <c r="AR893"/>
      <c r="AS893"/>
      <c r="AT893"/>
      <c r="AU893"/>
      <c r="AV893"/>
      <c r="AW893"/>
      <c r="AX893"/>
      <c r="AY893"/>
      <c r="AZ893"/>
      <c r="BA893"/>
      <c r="BB893"/>
      <c r="BC893"/>
      <c r="BD893"/>
      <c r="BE893"/>
      <c r="BF893"/>
      <c r="BG893"/>
      <c r="BH893"/>
      <c r="BI893"/>
      <c r="BJ893"/>
      <c r="BK893"/>
      <c r="BL893"/>
      <c r="BM893"/>
      <c r="BN893"/>
      <c r="BO893"/>
      <c r="BP893"/>
      <c r="BQ893"/>
      <c r="BR893"/>
      <c r="BS893"/>
      <c r="BT893"/>
      <c r="BU893"/>
      <c r="BV893"/>
      <c r="BW893"/>
      <c r="BX893"/>
      <c r="BY893"/>
      <c r="BZ893"/>
      <c r="CA893"/>
      <c r="CB893"/>
      <c r="CC893"/>
      <c r="CD893"/>
      <c r="CE893"/>
      <c r="CF893"/>
      <c r="CG893"/>
      <c r="CH893"/>
      <c r="CI893"/>
      <c r="CJ893"/>
      <c r="CK893"/>
      <c r="CL893"/>
      <c r="CN893"/>
    </row>
    <row r="894" spans="7:92" x14ac:dyDescent="0.4">
      <c r="G894"/>
      <c r="I894"/>
      <c r="J894"/>
      <c r="R894"/>
      <c r="S894"/>
      <c r="T894"/>
      <c r="U894"/>
      <c r="V894"/>
      <c r="W894"/>
      <c r="X894"/>
      <c r="Y894"/>
      <c r="Z894"/>
      <c r="AA894"/>
      <c r="AB894"/>
      <c r="AC894"/>
      <c r="AD894"/>
      <c r="AE894"/>
      <c r="AF894"/>
      <c r="AG894"/>
      <c r="AH894"/>
      <c r="AI894"/>
      <c r="AJ894"/>
      <c r="AK894"/>
      <c r="AL894"/>
      <c r="AM894"/>
      <c r="AN894"/>
      <c r="AO894"/>
      <c r="AP894"/>
      <c r="AQ894"/>
      <c r="AR894"/>
      <c r="AS894"/>
      <c r="AT894"/>
      <c r="AU894"/>
      <c r="AV894"/>
      <c r="AW894"/>
      <c r="AX894"/>
      <c r="AY894"/>
      <c r="AZ894"/>
      <c r="BA894"/>
      <c r="BB894"/>
      <c r="BC894"/>
      <c r="BD894"/>
      <c r="BE894"/>
      <c r="BF894"/>
      <c r="BG894"/>
      <c r="BH894"/>
      <c r="BI894"/>
      <c r="BJ894"/>
      <c r="BK894"/>
      <c r="BL894"/>
      <c r="BM894"/>
      <c r="BN894"/>
      <c r="BO894"/>
      <c r="BP894"/>
      <c r="BQ894"/>
      <c r="BR894"/>
      <c r="BS894"/>
      <c r="BT894"/>
      <c r="BU894"/>
      <c r="BV894"/>
      <c r="BW894"/>
      <c r="BX894"/>
      <c r="BY894"/>
      <c r="BZ894"/>
      <c r="CA894"/>
      <c r="CB894"/>
      <c r="CC894"/>
      <c r="CD894"/>
      <c r="CE894"/>
      <c r="CF894"/>
      <c r="CG894"/>
      <c r="CH894"/>
      <c r="CI894"/>
      <c r="CJ894"/>
      <c r="CK894"/>
      <c r="CL894"/>
      <c r="CN894"/>
    </row>
    <row r="895" spans="7:92" x14ac:dyDescent="0.4">
      <c r="G895"/>
      <c r="I895"/>
      <c r="J895"/>
      <c r="R895"/>
      <c r="S895"/>
      <c r="T895"/>
      <c r="U895"/>
      <c r="V895"/>
      <c r="W895"/>
      <c r="X895"/>
      <c r="Y895"/>
      <c r="Z895"/>
      <c r="AA895"/>
      <c r="AB895"/>
      <c r="AC895"/>
      <c r="AD895"/>
      <c r="AE895"/>
      <c r="AF895"/>
      <c r="AG895"/>
      <c r="AH895"/>
      <c r="AI895"/>
      <c r="AJ895"/>
      <c r="AK895"/>
      <c r="AL895"/>
      <c r="AM895"/>
      <c r="AN895"/>
      <c r="AO895"/>
      <c r="AP895"/>
      <c r="AQ895"/>
      <c r="AR895"/>
      <c r="AS895"/>
      <c r="AT895"/>
      <c r="AU895"/>
      <c r="AV895"/>
      <c r="AW895"/>
      <c r="AX895"/>
      <c r="AY895"/>
      <c r="AZ895"/>
      <c r="BA895"/>
      <c r="BB895"/>
      <c r="BC895"/>
      <c r="BD895"/>
      <c r="BE895"/>
      <c r="BF895"/>
      <c r="BG895"/>
      <c r="BH895"/>
      <c r="BI895"/>
      <c r="BJ895"/>
      <c r="BK895"/>
      <c r="BL895"/>
      <c r="BM895"/>
      <c r="BN895"/>
      <c r="BO895"/>
      <c r="BP895"/>
      <c r="BQ895"/>
      <c r="BR895"/>
      <c r="BS895"/>
      <c r="BT895"/>
      <c r="BU895"/>
      <c r="BV895"/>
      <c r="BW895"/>
      <c r="BX895"/>
      <c r="BY895"/>
      <c r="BZ895"/>
      <c r="CA895"/>
      <c r="CB895"/>
      <c r="CC895"/>
      <c r="CD895"/>
      <c r="CE895"/>
      <c r="CF895"/>
      <c r="CG895"/>
      <c r="CH895"/>
      <c r="CI895"/>
      <c r="CJ895"/>
      <c r="CK895"/>
      <c r="CL895"/>
      <c r="CN895"/>
    </row>
    <row r="896" spans="7:92" x14ac:dyDescent="0.4">
      <c r="G896"/>
      <c r="I896"/>
      <c r="J896"/>
      <c r="R896"/>
      <c r="S896"/>
      <c r="T896"/>
      <c r="U896"/>
      <c r="V896"/>
      <c r="W896"/>
      <c r="X896"/>
      <c r="Y896"/>
      <c r="Z896"/>
      <c r="AA896"/>
      <c r="AB896"/>
      <c r="AC896"/>
      <c r="AD896"/>
      <c r="AE896"/>
      <c r="AF896"/>
      <c r="AG896"/>
      <c r="AH896"/>
      <c r="AI896"/>
      <c r="AJ896"/>
      <c r="AK896"/>
      <c r="AL896"/>
      <c r="AM896"/>
      <c r="AN896"/>
      <c r="AO896"/>
      <c r="AP896"/>
      <c r="AQ896"/>
      <c r="AR896"/>
      <c r="AS896"/>
      <c r="AT896"/>
      <c r="AU896"/>
      <c r="AV896"/>
      <c r="AW896"/>
      <c r="AX896"/>
      <c r="AY896"/>
      <c r="AZ896"/>
      <c r="BA896"/>
      <c r="BB896"/>
      <c r="BC896"/>
      <c r="BD896"/>
      <c r="BE896"/>
      <c r="BF896"/>
      <c r="BG896"/>
      <c r="BH896"/>
      <c r="BI896"/>
      <c r="BJ896"/>
      <c r="BK896"/>
      <c r="BL896"/>
      <c r="BM896"/>
      <c r="BN896"/>
      <c r="BO896"/>
      <c r="BP896"/>
      <c r="BQ896"/>
      <c r="BR896"/>
      <c r="BS896"/>
      <c r="BT896"/>
      <c r="BU896"/>
      <c r="BV896"/>
      <c r="BW896"/>
      <c r="BX896"/>
      <c r="BY896"/>
      <c r="BZ896"/>
      <c r="CA896"/>
      <c r="CB896"/>
      <c r="CC896"/>
      <c r="CD896"/>
      <c r="CE896"/>
      <c r="CF896"/>
      <c r="CG896"/>
      <c r="CH896"/>
      <c r="CI896"/>
      <c r="CJ896"/>
      <c r="CK896"/>
      <c r="CL896"/>
      <c r="CN896"/>
    </row>
    <row r="897" spans="7:92" x14ac:dyDescent="0.4">
      <c r="G897"/>
      <c r="I897"/>
      <c r="J897"/>
      <c r="R897"/>
      <c r="S897"/>
      <c r="T897"/>
      <c r="U897"/>
      <c r="V897"/>
      <c r="W897"/>
      <c r="X897"/>
      <c r="Y897"/>
      <c r="Z897"/>
      <c r="AA897"/>
      <c r="AB897"/>
      <c r="AC897"/>
      <c r="AD897"/>
      <c r="AE897"/>
      <c r="AF897"/>
      <c r="AG897"/>
      <c r="AH897"/>
      <c r="AI897"/>
      <c r="AJ897"/>
      <c r="AK897"/>
      <c r="AL897"/>
      <c r="AM897"/>
      <c r="AN897"/>
      <c r="AO897"/>
      <c r="AP897"/>
      <c r="AQ897"/>
      <c r="AR897"/>
      <c r="AS897"/>
      <c r="AT897"/>
      <c r="AU897"/>
      <c r="AV897"/>
      <c r="AW897"/>
      <c r="AX897"/>
      <c r="AY897"/>
      <c r="AZ897"/>
      <c r="BA897"/>
      <c r="BB897"/>
      <c r="BC897"/>
      <c r="BD897"/>
      <c r="BE897"/>
      <c r="BF897"/>
      <c r="BG897"/>
      <c r="BH897"/>
      <c r="BI897"/>
      <c r="BJ897"/>
      <c r="BK897"/>
      <c r="BL897"/>
      <c r="BM897"/>
      <c r="BN897"/>
      <c r="BO897"/>
      <c r="BP897"/>
      <c r="BQ897"/>
      <c r="BR897"/>
      <c r="BS897"/>
      <c r="BT897"/>
      <c r="BU897"/>
      <c r="BV897"/>
      <c r="BW897"/>
      <c r="BX897"/>
      <c r="BY897"/>
      <c r="BZ897"/>
      <c r="CA897"/>
      <c r="CB897"/>
      <c r="CC897"/>
      <c r="CD897"/>
      <c r="CE897"/>
      <c r="CF897"/>
      <c r="CG897"/>
      <c r="CH897"/>
      <c r="CI897"/>
      <c r="CJ897"/>
      <c r="CK897"/>
      <c r="CL897"/>
      <c r="CN897"/>
    </row>
    <row r="898" spans="7:92" x14ac:dyDescent="0.4">
      <c r="G898"/>
      <c r="I898"/>
      <c r="J898"/>
      <c r="R898"/>
      <c r="S898"/>
      <c r="T898"/>
      <c r="U898"/>
      <c r="V898"/>
      <c r="W898"/>
      <c r="X898"/>
      <c r="Y898"/>
      <c r="Z898"/>
      <c r="AA898"/>
      <c r="AB898"/>
      <c r="AC898"/>
      <c r="AD898"/>
      <c r="AE898"/>
      <c r="AF898"/>
      <c r="AG898"/>
      <c r="AH898"/>
      <c r="AI898"/>
      <c r="AJ898"/>
      <c r="AK898"/>
      <c r="AL898"/>
      <c r="AM898"/>
      <c r="AN898"/>
      <c r="AO898"/>
      <c r="AP898"/>
      <c r="AQ898"/>
      <c r="AR898"/>
      <c r="AS898"/>
      <c r="AT898"/>
      <c r="AU898"/>
      <c r="AV898"/>
      <c r="AW898"/>
      <c r="AX898"/>
      <c r="AY898"/>
      <c r="AZ898"/>
      <c r="BA898"/>
      <c r="BB898"/>
      <c r="BC898"/>
      <c r="BD898"/>
      <c r="BE898"/>
      <c r="BF898"/>
      <c r="BG898"/>
      <c r="BH898"/>
      <c r="BI898"/>
      <c r="BJ898"/>
      <c r="BK898"/>
      <c r="BL898"/>
      <c r="BM898"/>
      <c r="BN898"/>
      <c r="BO898"/>
      <c r="BP898"/>
      <c r="BQ898"/>
      <c r="BR898"/>
      <c r="BS898"/>
      <c r="BT898"/>
      <c r="BU898"/>
      <c r="BV898"/>
      <c r="BW898"/>
      <c r="BX898"/>
      <c r="BY898"/>
      <c r="BZ898"/>
      <c r="CA898"/>
      <c r="CB898"/>
      <c r="CC898"/>
      <c r="CD898"/>
      <c r="CE898"/>
      <c r="CF898"/>
      <c r="CG898"/>
      <c r="CH898"/>
      <c r="CI898"/>
      <c r="CJ898"/>
      <c r="CK898"/>
      <c r="CL898"/>
      <c r="CN898"/>
    </row>
    <row r="899" spans="7:92" x14ac:dyDescent="0.4">
      <c r="G899"/>
      <c r="I899"/>
      <c r="J899"/>
      <c r="R899"/>
      <c r="S899"/>
      <c r="T899"/>
      <c r="U899"/>
      <c r="V899"/>
      <c r="W899"/>
      <c r="X899"/>
      <c r="Y899"/>
      <c r="Z899"/>
      <c r="AA899"/>
      <c r="AB899"/>
      <c r="AC899"/>
      <c r="AD899"/>
      <c r="AE899"/>
      <c r="AF899"/>
      <c r="AG899"/>
      <c r="AH899"/>
      <c r="AI899"/>
      <c r="AJ899"/>
      <c r="AK899"/>
      <c r="AL899"/>
      <c r="AM899"/>
      <c r="AN899"/>
      <c r="AO899"/>
      <c r="AP899"/>
      <c r="AQ899"/>
      <c r="AR899"/>
      <c r="AS899"/>
      <c r="AT899"/>
      <c r="AU899"/>
      <c r="AV899"/>
      <c r="AW899"/>
      <c r="AX899"/>
      <c r="AY899"/>
      <c r="AZ899"/>
      <c r="BA899"/>
      <c r="BB899"/>
      <c r="BC899"/>
      <c r="BD899"/>
      <c r="BE899"/>
      <c r="BF899"/>
      <c r="BG899"/>
      <c r="BH899"/>
      <c r="BI899"/>
      <c r="BJ899"/>
      <c r="BK899"/>
      <c r="BL899"/>
      <c r="BM899"/>
      <c r="BN899"/>
      <c r="BO899"/>
      <c r="BP899"/>
      <c r="BQ899"/>
      <c r="BR899"/>
      <c r="BS899"/>
      <c r="BT899"/>
      <c r="BU899"/>
      <c r="BV899"/>
      <c r="BW899"/>
      <c r="BX899"/>
      <c r="BY899"/>
      <c r="BZ899"/>
      <c r="CA899"/>
      <c r="CB899"/>
      <c r="CC899"/>
      <c r="CD899"/>
      <c r="CE899"/>
      <c r="CF899"/>
      <c r="CG899"/>
      <c r="CH899"/>
      <c r="CI899"/>
      <c r="CJ899"/>
      <c r="CK899"/>
      <c r="CL899"/>
      <c r="CN899"/>
    </row>
    <row r="900" spans="7:92" x14ac:dyDescent="0.4">
      <c r="G900"/>
      <c r="I900"/>
      <c r="J900"/>
      <c r="R900"/>
      <c r="S900"/>
      <c r="T900"/>
      <c r="U900"/>
      <c r="V900"/>
      <c r="W900"/>
      <c r="X900"/>
      <c r="Y900"/>
      <c r="Z900"/>
      <c r="AA900"/>
      <c r="AB900"/>
      <c r="AC900"/>
      <c r="AD900"/>
      <c r="AE900"/>
      <c r="AF900"/>
      <c r="AG900"/>
      <c r="AH900"/>
      <c r="AI900"/>
      <c r="AJ900"/>
      <c r="AK900"/>
      <c r="AL900"/>
      <c r="AM900"/>
      <c r="AN900"/>
      <c r="AO900"/>
      <c r="AP900"/>
      <c r="AQ900"/>
      <c r="AR900"/>
      <c r="AS900"/>
      <c r="AT900"/>
      <c r="AU900"/>
      <c r="AV900"/>
      <c r="AW900"/>
      <c r="AX900"/>
      <c r="AY900"/>
      <c r="AZ900"/>
      <c r="BA900"/>
      <c r="BB900"/>
      <c r="BC900"/>
      <c r="BD900"/>
      <c r="BE900"/>
      <c r="BF900"/>
      <c r="BG900"/>
      <c r="BH900"/>
      <c r="BI900"/>
      <c r="BJ900"/>
      <c r="BK900"/>
      <c r="BL900"/>
      <c r="BM900"/>
      <c r="BN900"/>
      <c r="BO900"/>
      <c r="BP900"/>
      <c r="BQ900"/>
      <c r="BR900"/>
      <c r="BS900"/>
      <c r="BT900"/>
      <c r="BU900"/>
      <c r="BV900"/>
      <c r="BW900"/>
      <c r="BX900"/>
      <c r="BY900"/>
      <c r="BZ900"/>
      <c r="CA900"/>
      <c r="CB900"/>
      <c r="CC900"/>
      <c r="CD900"/>
      <c r="CE900"/>
      <c r="CF900"/>
      <c r="CG900"/>
      <c r="CH900"/>
      <c r="CI900"/>
      <c r="CJ900"/>
      <c r="CK900"/>
      <c r="CL900"/>
      <c r="CN900"/>
    </row>
    <row r="901" spans="7:92" x14ac:dyDescent="0.4">
      <c r="G901"/>
      <c r="I901"/>
      <c r="J901"/>
      <c r="R901"/>
      <c r="S901"/>
      <c r="T901"/>
      <c r="U901"/>
      <c r="V901"/>
      <c r="W901"/>
      <c r="X901"/>
      <c r="Y901"/>
      <c r="Z901"/>
      <c r="AA901"/>
      <c r="AB901"/>
      <c r="AC901"/>
      <c r="AD901"/>
      <c r="AE901"/>
      <c r="AF901"/>
      <c r="AG901"/>
      <c r="AH901"/>
      <c r="AI901"/>
      <c r="AJ901"/>
      <c r="AK901"/>
      <c r="AL901"/>
      <c r="AM901"/>
      <c r="AN901"/>
      <c r="AO901"/>
      <c r="AP901"/>
      <c r="AQ901"/>
      <c r="AR901"/>
      <c r="AS901"/>
      <c r="AT901"/>
      <c r="AU901"/>
      <c r="AV901"/>
      <c r="AW901"/>
      <c r="AX901"/>
      <c r="AY901"/>
      <c r="AZ901"/>
      <c r="BA901"/>
      <c r="BB901"/>
      <c r="BC901"/>
      <c r="BD901"/>
      <c r="BE901"/>
      <c r="BF901"/>
      <c r="BG901"/>
      <c r="BH901"/>
      <c r="BI901"/>
      <c r="BJ901"/>
      <c r="BK901"/>
      <c r="BL901"/>
      <c r="BM901"/>
      <c r="BN901"/>
      <c r="BO901"/>
      <c r="BP901"/>
      <c r="BQ901"/>
      <c r="BR901"/>
      <c r="BS901"/>
      <c r="BT901"/>
      <c r="BU901"/>
      <c r="BV901"/>
      <c r="BW901"/>
      <c r="BX901"/>
      <c r="BY901"/>
      <c r="BZ901"/>
      <c r="CA901"/>
      <c r="CB901"/>
      <c r="CC901"/>
      <c r="CD901"/>
      <c r="CE901"/>
      <c r="CF901"/>
      <c r="CG901"/>
      <c r="CH901"/>
      <c r="CI901"/>
      <c r="CJ901"/>
      <c r="CK901"/>
      <c r="CL901"/>
      <c r="CN901"/>
    </row>
    <row r="902" spans="7:92" x14ac:dyDescent="0.4">
      <c r="G902"/>
      <c r="I902"/>
      <c r="J902"/>
      <c r="R902"/>
      <c r="S902"/>
      <c r="T902"/>
      <c r="U902"/>
      <c r="V902"/>
      <c r="W902"/>
      <c r="X902"/>
      <c r="Y902"/>
      <c r="Z902"/>
      <c r="AA902"/>
      <c r="AB902"/>
      <c r="AC902"/>
      <c r="AD902"/>
      <c r="AE902"/>
      <c r="AF902"/>
      <c r="AG902"/>
      <c r="AH902"/>
      <c r="AI902"/>
      <c r="AJ902"/>
      <c r="AK902"/>
      <c r="AL902"/>
      <c r="AM902"/>
      <c r="AN902"/>
      <c r="AO902"/>
      <c r="AP902"/>
      <c r="AQ902"/>
      <c r="AR902"/>
      <c r="AS902"/>
      <c r="AT902"/>
      <c r="AU902"/>
      <c r="AV902"/>
      <c r="AW902"/>
      <c r="AX902"/>
      <c r="AY902"/>
      <c r="AZ902"/>
      <c r="BA902"/>
      <c r="BB902"/>
      <c r="BC902"/>
      <c r="BD902"/>
      <c r="BE902"/>
      <c r="BF902"/>
      <c r="BG902"/>
      <c r="BH902"/>
      <c r="BI902"/>
      <c r="BJ902"/>
      <c r="BK902"/>
      <c r="BL902"/>
      <c r="BM902"/>
      <c r="BN902"/>
      <c r="BO902"/>
      <c r="BP902"/>
      <c r="BQ902"/>
      <c r="BR902"/>
      <c r="BS902"/>
      <c r="BT902"/>
      <c r="BU902"/>
      <c r="BV902"/>
      <c r="BW902"/>
      <c r="BX902"/>
      <c r="BY902"/>
      <c r="BZ902"/>
      <c r="CA902"/>
      <c r="CB902"/>
      <c r="CC902"/>
      <c r="CD902"/>
      <c r="CE902"/>
      <c r="CF902"/>
      <c r="CG902"/>
      <c r="CH902"/>
      <c r="CI902"/>
      <c r="CJ902"/>
      <c r="CK902"/>
      <c r="CL902"/>
      <c r="CN902"/>
    </row>
    <row r="903" spans="7:92" x14ac:dyDescent="0.4">
      <c r="G903"/>
      <c r="I903"/>
      <c r="J903"/>
      <c r="R903"/>
      <c r="S903"/>
      <c r="T903"/>
      <c r="U903"/>
      <c r="V903"/>
      <c r="W903"/>
      <c r="X903"/>
      <c r="Y903"/>
      <c r="Z903"/>
      <c r="AA903"/>
      <c r="AB903"/>
      <c r="AC903"/>
      <c r="AD903"/>
      <c r="AE903"/>
      <c r="AF903"/>
      <c r="AG903"/>
      <c r="AH903"/>
      <c r="AI903"/>
      <c r="AJ903"/>
      <c r="AK903"/>
      <c r="AL903"/>
      <c r="AM903"/>
      <c r="AN903"/>
      <c r="AO903"/>
      <c r="AP903"/>
      <c r="AQ903"/>
      <c r="AR903"/>
      <c r="AS903"/>
      <c r="AT903"/>
      <c r="AU903"/>
      <c r="AV903"/>
      <c r="AW903"/>
      <c r="AX903"/>
      <c r="AY903"/>
      <c r="AZ903"/>
      <c r="BA903"/>
      <c r="BB903"/>
      <c r="BC903"/>
      <c r="BD903"/>
      <c r="BE903"/>
      <c r="BF903"/>
      <c r="BG903"/>
      <c r="BH903"/>
      <c r="BI903"/>
      <c r="BJ903"/>
      <c r="BK903"/>
      <c r="BL903"/>
      <c r="BM903"/>
      <c r="BN903"/>
      <c r="BO903"/>
      <c r="BP903"/>
      <c r="BQ903"/>
      <c r="BR903"/>
      <c r="BS903"/>
      <c r="BT903"/>
      <c r="BU903"/>
      <c r="BV903"/>
      <c r="BW903"/>
      <c r="BX903"/>
      <c r="BY903"/>
      <c r="BZ903"/>
      <c r="CA903"/>
      <c r="CB903"/>
      <c r="CC903"/>
      <c r="CD903"/>
      <c r="CE903"/>
      <c r="CF903"/>
      <c r="CG903"/>
      <c r="CH903"/>
      <c r="CI903"/>
      <c r="CJ903"/>
      <c r="CK903"/>
      <c r="CL903"/>
      <c r="CN903"/>
    </row>
    <row r="904" spans="7:92" x14ac:dyDescent="0.4">
      <c r="G904"/>
      <c r="I904"/>
      <c r="J904"/>
      <c r="R904"/>
      <c r="S904"/>
      <c r="T904"/>
      <c r="U904"/>
      <c r="V904"/>
      <c r="W904"/>
      <c r="X904"/>
      <c r="Y904"/>
      <c r="Z904"/>
      <c r="AA904"/>
      <c r="AB904"/>
      <c r="AC904"/>
      <c r="AD904"/>
      <c r="AE904"/>
      <c r="AF904"/>
      <c r="AG904"/>
      <c r="AH904"/>
      <c r="AI904"/>
      <c r="AJ904"/>
      <c r="AK904"/>
      <c r="AL904"/>
      <c r="AM904"/>
      <c r="AN904"/>
      <c r="AO904"/>
      <c r="AP904"/>
      <c r="AQ904"/>
      <c r="AR904"/>
      <c r="AS904"/>
      <c r="AT904"/>
      <c r="AU904"/>
      <c r="AV904"/>
      <c r="AW904"/>
      <c r="AX904"/>
      <c r="AY904"/>
      <c r="AZ904"/>
      <c r="BA904"/>
      <c r="BB904"/>
      <c r="BC904"/>
      <c r="BD904"/>
      <c r="BE904"/>
      <c r="BF904"/>
      <c r="BG904"/>
      <c r="BH904"/>
      <c r="BI904"/>
      <c r="BJ904"/>
      <c r="BK904"/>
      <c r="BL904"/>
      <c r="BM904"/>
      <c r="BN904"/>
      <c r="BO904"/>
      <c r="BP904"/>
      <c r="BQ904"/>
      <c r="BR904"/>
      <c r="BS904"/>
      <c r="BT904"/>
      <c r="BU904"/>
      <c r="BV904"/>
      <c r="BW904"/>
      <c r="BX904"/>
      <c r="BY904"/>
      <c r="BZ904"/>
      <c r="CA904"/>
      <c r="CB904"/>
      <c r="CC904"/>
      <c r="CD904"/>
      <c r="CE904"/>
      <c r="CF904"/>
      <c r="CG904"/>
      <c r="CH904"/>
      <c r="CI904"/>
      <c r="CJ904"/>
      <c r="CK904"/>
      <c r="CL904"/>
      <c r="CN904"/>
    </row>
    <row r="905" spans="7:92" x14ac:dyDescent="0.4">
      <c r="G905"/>
      <c r="I905"/>
      <c r="J905"/>
      <c r="R905"/>
      <c r="S905"/>
      <c r="T905"/>
      <c r="U905"/>
      <c r="V905"/>
      <c r="W905"/>
      <c r="X905"/>
      <c r="Y905"/>
      <c r="Z905"/>
      <c r="AA905"/>
      <c r="AB905"/>
      <c r="AC905"/>
      <c r="AD905"/>
      <c r="AE905"/>
      <c r="AF905"/>
      <c r="AG905"/>
      <c r="AH905"/>
      <c r="AI905"/>
      <c r="AJ905"/>
      <c r="AK905"/>
      <c r="AL905"/>
      <c r="AM905"/>
      <c r="AN905"/>
      <c r="AO905"/>
      <c r="AP905"/>
      <c r="AQ905"/>
      <c r="AR905"/>
      <c r="AS905"/>
      <c r="AT905"/>
      <c r="AU905"/>
      <c r="AV905"/>
      <c r="AW905"/>
      <c r="AX905"/>
      <c r="AY905"/>
      <c r="AZ905"/>
      <c r="BA905"/>
      <c r="BB905"/>
      <c r="BC905"/>
      <c r="BD905"/>
      <c r="BE905"/>
      <c r="BF905"/>
      <c r="BG905"/>
      <c r="BH905"/>
      <c r="BI905"/>
      <c r="BJ905"/>
      <c r="BK905"/>
      <c r="BL905"/>
      <c r="BM905"/>
      <c r="BN905"/>
      <c r="BO905"/>
      <c r="BP905"/>
      <c r="BQ905"/>
      <c r="BR905"/>
      <c r="BS905"/>
      <c r="BT905"/>
      <c r="BU905"/>
      <c r="BV905"/>
      <c r="BW905"/>
      <c r="BX905"/>
      <c r="BY905"/>
      <c r="BZ905"/>
      <c r="CA905"/>
      <c r="CB905"/>
      <c r="CC905"/>
      <c r="CD905"/>
      <c r="CE905"/>
      <c r="CF905"/>
      <c r="CG905"/>
      <c r="CH905"/>
      <c r="CI905"/>
      <c r="CJ905"/>
      <c r="CK905"/>
      <c r="CL905"/>
      <c r="CN905"/>
    </row>
    <row r="906" spans="7:92" x14ac:dyDescent="0.4">
      <c r="G906"/>
      <c r="I906"/>
      <c r="J906"/>
      <c r="R906"/>
      <c r="S906"/>
      <c r="T906"/>
      <c r="U906"/>
      <c r="V906"/>
      <c r="W906"/>
      <c r="X906"/>
      <c r="Y906"/>
      <c r="Z906"/>
      <c r="AA906"/>
      <c r="AB906"/>
      <c r="AC906"/>
      <c r="AD906"/>
      <c r="AE906"/>
      <c r="AF906"/>
      <c r="AG906"/>
      <c r="AH906"/>
      <c r="AI906"/>
      <c r="AJ906"/>
      <c r="AK906"/>
      <c r="AL906"/>
      <c r="AM906"/>
      <c r="AN906"/>
      <c r="AO906"/>
      <c r="AP906"/>
      <c r="AQ906"/>
      <c r="AR906"/>
      <c r="AS906"/>
      <c r="AT906"/>
      <c r="AU906"/>
      <c r="AV906"/>
      <c r="AW906"/>
      <c r="AX906"/>
      <c r="AY906"/>
      <c r="AZ906"/>
      <c r="BA906"/>
      <c r="BB906"/>
      <c r="BC906"/>
      <c r="BD906"/>
      <c r="BE906"/>
      <c r="BF906"/>
      <c r="BG906"/>
      <c r="BH906"/>
      <c r="BI906"/>
      <c r="BJ906"/>
      <c r="BK906"/>
      <c r="BL906"/>
      <c r="BM906"/>
      <c r="BN906"/>
      <c r="BO906"/>
      <c r="BP906"/>
      <c r="BQ906"/>
      <c r="BR906"/>
      <c r="BS906"/>
      <c r="BT906"/>
      <c r="BU906"/>
      <c r="BV906"/>
      <c r="BW906"/>
      <c r="BX906"/>
      <c r="BY906"/>
      <c r="BZ906"/>
      <c r="CA906"/>
      <c r="CB906"/>
      <c r="CC906"/>
      <c r="CD906"/>
      <c r="CE906"/>
      <c r="CF906"/>
      <c r="CG906"/>
      <c r="CH906"/>
      <c r="CI906"/>
      <c r="CJ906"/>
      <c r="CK906"/>
      <c r="CL906"/>
      <c r="CN906"/>
    </row>
    <row r="907" spans="7:92" x14ac:dyDescent="0.4">
      <c r="G907"/>
      <c r="I907"/>
      <c r="J907"/>
      <c r="R907"/>
      <c r="S907"/>
      <c r="T907"/>
      <c r="U907"/>
      <c r="V907"/>
      <c r="W907"/>
      <c r="X907"/>
      <c r="Y907"/>
      <c r="Z907"/>
      <c r="AA907"/>
      <c r="AB907"/>
      <c r="AC907"/>
      <c r="AD907"/>
      <c r="AE907"/>
      <c r="AF907"/>
      <c r="AG907"/>
      <c r="AH907"/>
      <c r="AI907"/>
      <c r="AJ907"/>
      <c r="AK907"/>
      <c r="AL907"/>
      <c r="AM907"/>
      <c r="AN907"/>
      <c r="AO907"/>
      <c r="AP907"/>
      <c r="AQ907"/>
      <c r="AR907"/>
      <c r="AS907"/>
      <c r="AT907"/>
      <c r="AU907"/>
      <c r="AV907"/>
      <c r="AW907"/>
      <c r="AX907"/>
      <c r="AY907"/>
      <c r="AZ907"/>
      <c r="BA907"/>
      <c r="BB907"/>
      <c r="BC907"/>
      <c r="BD907"/>
      <c r="BE907"/>
      <c r="BF907"/>
      <c r="BG907"/>
      <c r="BH907"/>
      <c r="BI907"/>
      <c r="BJ907"/>
      <c r="BK907"/>
      <c r="BL907"/>
      <c r="BM907"/>
      <c r="BN907"/>
      <c r="BO907"/>
      <c r="BP907"/>
      <c r="BQ907"/>
      <c r="BR907"/>
      <c r="BS907"/>
      <c r="BT907"/>
      <c r="BU907"/>
      <c r="BV907"/>
      <c r="BW907"/>
      <c r="BX907"/>
      <c r="BY907"/>
      <c r="BZ907"/>
      <c r="CA907"/>
      <c r="CB907"/>
      <c r="CC907"/>
      <c r="CD907"/>
      <c r="CE907"/>
      <c r="CF907"/>
      <c r="CG907"/>
      <c r="CH907"/>
      <c r="CI907"/>
      <c r="CJ907"/>
      <c r="CK907"/>
      <c r="CL907"/>
      <c r="CN907"/>
    </row>
    <row r="908" spans="7:92" x14ac:dyDescent="0.4">
      <c r="G908"/>
      <c r="I908"/>
      <c r="J908"/>
      <c r="R908"/>
      <c r="S908"/>
      <c r="T908"/>
      <c r="U908"/>
      <c r="V908"/>
      <c r="W908"/>
      <c r="X908"/>
      <c r="Y908"/>
      <c r="Z908"/>
      <c r="AA908"/>
      <c r="AB908"/>
      <c r="AC908"/>
      <c r="AD908"/>
      <c r="AE908"/>
      <c r="AF908"/>
      <c r="AG908"/>
      <c r="AH908"/>
      <c r="AI908"/>
      <c r="AJ908"/>
      <c r="AK908"/>
      <c r="AL908"/>
      <c r="AM908"/>
      <c r="AN908"/>
      <c r="AO908"/>
      <c r="AP908"/>
      <c r="AQ908"/>
      <c r="AR908"/>
      <c r="AS908"/>
      <c r="AT908"/>
      <c r="AU908"/>
      <c r="AV908"/>
      <c r="AW908"/>
      <c r="AX908"/>
      <c r="AY908"/>
      <c r="AZ908"/>
      <c r="BA908"/>
      <c r="BB908"/>
      <c r="BC908"/>
      <c r="BD908"/>
      <c r="BE908"/>
      <c r="BF908"/>
      <c r="BG908"/>
      <c r="BH908"/>
      <c r="BI908"/>
      <c r="BJ908"/>
      <c r="BK908"/>
      <c r="BL908"/>
      <c r="BM908"/>
      <c r="BN908"/>
      <c r="BO908"/>
      <c r="BP908"/>
      <c r="BQ908"/>
      <c r="BR908"/>
      <c r="BS908"/>
      <c r="BT908"/>
      <c r="BU908"/>
      <c r="BV908"/>
      <c r="BW908"/>
      <c r="BX908"/>
      <c r="BY908"/>
      <c r="BZ908"/>
      <c r="CA908"/>
      <c r="CB908"/>
      <c r="CC908"/>
      <c r="CD908"/>
      <c r="CE908"/>
      <c r="CF908"/>
      <c r="CG908"/>
      <c r="CH908"/>
      <c r="CI908"/>
      <c r="CJ908"/>
      <c r="CK908"/>
      <c r="CL908"/>
      <c r="CN908"/>
    </row>
    <row r="909" spans="7:92" x14ac:dyDescent="0.4">
      <c r="G909"/>
      <c r="I909"/>
      <c r="J909"/>
      <c r="R909"/>
      <c r="S909"/>
      <c r="T909"/>
      <c r="U909"/>
      <c r="V909"/>
      <c r="W909"/>
      <c r="X909"/>
      <c r="Y909"/>
      <c r="Z909"/>
      <c r="AA909"/>
      <c r="AB909"/>
      <c r="AC909"/>
      <c r="AD909"/>
      <c r="AE909"/>
      <c r="AF909"/>
      <c r="AG909"/>
      <c r="AH909"/>
      <c r="AI909"/>
      <c r="AJ909"/>
      <c r="AK909"/>
      <c r="AL909"/>
      <c r="AM909"/>
      <c r="AN909"/>
      <c r="AO909"/>
      <c r="AP909"/>
      <c r="AQ909"/>
      <c r="AR909"/>
      <c r="AS909"/>
      <c r="AT909"/>
      <c r="AU909"/>
      <c r="AV909"/>
      <c r="AW909"/>
      <c r="AX909"/>
      <c r="AY909"/>
      <c r="AZ909"/>
      <c r="BA909"/>
      <c r="BB909"/>
      <c r="BC909"/>
      <c r="BD909"/>
      <c r="BE909"/>
      <c r="BF909"/>
      <c r="BG909"/>
      <c r="BH909"/>
      <c r="BI909"/>
      <c r="BJ909"/>
      <c r="BK909"/>
      <c r="BL909"/>
      <c r="BM909"/>
      <c r="BN909"/>
      <c r="BO909"/>
      <c r="BP909"/>
      <c r="BQ909"/>
      <c r="BR909"/>
      <c r="BS909"/>
      <c r="BT909"/>
      <c r="BU909"/>
      <c r="BV909"/>
      <c r="BW909"/>
      <c r="BX909"/>
      <c r="BY909"/>
      <c r="BZ909"/>
      <c r="CA909"/>
      <c r="CB909"/>
      <c r="CC909"/>
      <c r="CD909"/>
      <c r="CE909"/>
      <c r="CF909"/>
      <c r="CG909"/>
      <c r="CH909"/>
      <c r="CI909"/>
      <c r="CJ909"/>
      <c r="CK909"/>
      <c r="CL909"/>
      <c r="CN909"/>
    </row>
    <row r="910" spans="7:92" x14ac:dyDescent="0.4">
      <c r="G910"/>
      <c r="I910"/>
      <c r="J910"/>
      <c r="R910"/>
      <c r="S910"/>
      <c r="T910"/>
      <c r="U910"/>
      <c r="V910"/>
      <c r="W910"/>
      <c r="X910"/>
      <c r="Y910"/>
      <c r="Z910"/>
      <c r="AA910"/>
      <c r="AB910"/>
      <c r="AC910"/>
      <c r="AD910"/>
      <c r="AE910"/>
      <c r="AF910"/>
      <c r="AG910"/>
      <c r="AH910"/>
      <c r="AI910"/>
      <c r="AJ910"/>
      <c r="AK910"/>
      <c r="AL910"/>
      <c r="AM910"/>
      <c r="AN910"/>
      <c r="AO910"/>
      <c r="AP910"/>
      <c r="AQ910"/>
      <c r="AR910"/>
      <c r="AS910"/>
      <c r="AT910"/>
      <c r="AU910"/>
      <c r="AV910"/>
      <c r="AW910"/>
      <c r="AX910"/>
      <c r="AY910"/>
      <c r="AZ910"/>
      <c r="BA910"/>
      <c r="BB910"/>
      <c r="BC910"/>
      <c r="BD910"/>
      <c r="BE910"/>
      <c r="BF910"/>
      <c r="BG910"/>
      <c r="BH910"/>
      <c r="BI910"/>
      <c r="BJ910"/>
      <c r="BK910"/>
      <c r="BL910"/>
      <c r="BM910"/>
      <c r="BN910"/>
      <c r="BO910"/>
      <c r="BP910"/>
      <c r="BQ910"/>
      <c r="BR910"/>
      <c r="BS910"/>
      <c r="BT910"/>
      <c r="BU910"/>
      <c r="BV910"/>
      <c r="BW910"/>
      <c r="BX910"/>
      <c r="BY910"/>
      <c r="BZ910"/>
      <c r="CA910"/>
      <c r="CB910"/>
      <c r="CC910"/>
      <c r="CD910"/>
      <c r="CE910"/>
      <c r="CF910"/>
      <c r="CG910"/>
      <c r="CH910"/>
      <c r="CI910"/>
      <c r="CJ910"/>
      <c r="CK910"/>
      <c r="CL910"/>
      <c r="CN910"/>
    </row>
    <row r="911" spans="7:92" x14ac:dyDescent="0.4">
      <c r="G911"/>
      <c r="I911"/>
      <c r="J911"/>
      <c r="R911"/>
      <c r="S911"/>
      <c r="T911"/>
      <c r="U911"/>
      <c r="V911"/>
      <c r="W911"/>
      <c r="X911"/>
      <c r="Y911"/>
      <c r="Z911"/>
      <c r="AA911"/>
      <c r="AB911"/>
      <c r="AC911"/>
      <c r="AD911"/>
      <c r="AE911"/>
      <c r="AF911"/>
      <c r="AG911"/>
      <c r="AH911"/>
      <c r="AI911"/>
      <c r="AJ911"/>
      <c r="AK911"/>
      <c r="AL911"/>
      <c r="AM911"/>
      <c r="AN911"/>
      <c r="AO911"/>
      <c r="AP911"/>
      <c r="AQ911"/>
      <c r="AR911"/>
      <c r="AS911"/>
      <c r="AT911"/>
      <c r="AU911"/>
      <c r="AV911"/>
      <c r="AW911"/>
      <c r="AX911"/>
      <c r="AY911"/>
      <c r="AZ911"/>
      <c r="BA911"/>
      <c r="BB911"/>
      <c r="BC911"/>
      <c r="BD911"/>
      <c r="BE911"/>
      <c r="BF911"/>
      <c r="BG911"/>
      <c r="BH911"/>
      <c r="BI911"/>
      <c r="BJ911"/>
      <c r="BK911"/>
      <c r="BL911"/>
      <c r="BM911"/>
      <c r="BN911"/>
      <c r="BO911"/>
      <c r="BP911"/>
      <c r="BQ911"/>
      <c r="BR911"/>
      <c r="BS911"/>
      <c r="BT911"/>
      <c r="BU911"/>
      <c r="BV911"/>
      <c r="BW911"/>
      <c r="BX911"/>
      <c r="BY911"/>
      <c r="BZ911"/>
      <c r="CA911"/>
      <c r="CB911"/>
      <c r="CC911"/>
      <c r="CD911"/>
      <c r="CE911"/>
      <c r="CF911"/>
      <c r="CG911"/>
      <c r="CH911"/>
      <c r="CI911"/>
      <c r="CJ911"/>
      <c r="CK911"/>
      <c r="CL911"/>
      <c r="CN911"/>
    </row>
    <row r="912" spans="7:92" x14ac:dyDescent="0.4">
      <c r="G912"/>
      <c r="I912"/>
      <c r="J912"/>
      <c r="R912"/>
      <c r="S912"/>
      <c r="T912"/>
      <c r="U912"/>
      <c r="V912"/>
      <c r="W912"/>
      <c r="X912"/>
      <c r="Y912"/>
      <c r="Z912"/>
      <c r="AA912"/>
      <c r="AB912"/>
      <c r="AC912"/>
      <c r="AD912"/>
      <c r="AE912"/>
      <c r="AF912"/>
      <c r="AG912"/>
      <c r="AH912"/>
      <c r="AI912"/>
      <c r="AJ912"/>
      <c r="AK912"/>
      <c r="AL912"/>
      <c r="AM912"/>
      <c r="AN912"/>
      <c r="AO912"/>
      <c r="AP912"/>
      <c r="AQ912"/>
      <c r="AR912"/>
      <c r="AS912"/>
      <c r="AT912"/>
      <c r="AU912"/>
      <c r="AV912"/>
      <c r="AW912"/>
      <c r="AX912"/>
      <c r="AY912"/>
      <c r="AZ912"/>
      <c r="BA912"/>
      <c r="BB912"/>
      <c r="BC912"/>
      <c r="BD912"/>
      <c r="BE912"/>
      <c r="BF912"/>
      <c r="BG912"/>
      <c r="BH912"/>
      <c r="BI912"/>
      <c r="BJ912"/>
      <c r="BK912"/>
      <c r="BL912"/>
      <c r="BM912"/>
      <c r="BN912"/>
      <c r="BO912"/>
      <c r="BP912"/>
      <c r="BQ912"/>
      <c r="BR912"/>
      <c r="BS912"/>
      <c r="BT912"/>
      <c r="BU912"/>
      <c r="BV912"/>
      <c r="BW912"/>
      <c r="BX912"/>
      <c r="BY912"/>
      <c r="BZ912"/>
      <c r="CA912"/>
      <c r="CB912"/>
      <c r="CC912"/>
      <c r="CD912"/>
      <c r="CE912"/>
      <c r="CF912"/>
      <c r="CG912"/>
      <c r="CH912"/>
      <c r="CI912"/>
      <c r="CJ912"/>
      <c r="CK912"/>
      <c r="CL912"/>
      <c r="CN912"/>
    </row>
    <row r="913" spans="7:92" x14ac:dyDescent="0.4">
      <c r="G913"/>
      <c r="I913"/>
      <c r="J913"/>
      <c r="R913"/>
      <c r="S913"/>
      <c r="T913"/>
      <c r="U913"/>
      <c r="V913"/>
      <c r="W913"/>
      <c r="X913"/>
      <c r="Y913"/>
      <c r="Z913"/>
      <c r="AA913"/>
      <c r="AB913"/>
      <c r="AC913"/>
      <c r="AD913"/>
      <c r="AE913"/>
      <c r="AF913"/>
      <c r="AG913"/>
      <c r="AH913"/>
      <c r="AI913"/>
      <c r="AJ913"/>
      <c r="AK913"/>
      <c r="AL913"/>
      <c r="AM913"/>
      <c r="AN913"/>
      <c r="AO913"/>
      <c r="AP913"/>
      <c r="AQ913"/>
      <c r="AR913"/>
      <c r="AS913"/>
      <c r="AT913"/>
      <c r="AU913"/>
      <c r="AV913"/>
      <c r="AW913"/>
      <c r="AX913"/>
      <c r="AY913"/>
      <c r="AZ913"/>
      <c r="BA913"/>
      <c r="BB913"/>
      <c r="BC913"/>
      <c r="BD913"/>
      <c r="BE913"/>
      <c r="BF913"/>
      <c r="BG913"/>
      <c r="BH913"/>
      <c r="BI913"/>
      <c r="BJ913"/>
      <c r="BK913"/>
      <c r="BL913"/>
      <c r="BM913"/>
      <c r="BN913"/>
      <c r="BO913"/>
      <c r="BP913"/>
      <c r="BQ913"/>
      <c r="BR913"/>
      <c r="BS913"/>
      <c r="BT913"/>
      <c r="BU913"/>
      <c r="BV913"/>
      <c r="BW913"/>
      <c r="BX913"/>
      <c r="BY913"/>
      <c r="BZ913"/>
      <c r="CA913"/>
      <c r="CB913"/>
      <c r="CC913"/>
      <c r="CD913"/>
      <c r="CE913"/>
      <c r="CF913"/>
      <c r="CG913"/>
      <c r="CH913"/>
      <c r="CI913"/>
      <c r="CJ913"/>
      <c r="CK913"/>
      <c r="CL913"/>
      <c r="CN913"/>
    </row>
    <row r="914" spans="7:92" x14ac:dyDescent="0.4">
      <c r="G914"/>
      <c r="I914"/>
      <c r="J914"/>
      <c r="R914"/>
      <c r="S914"/>
      <c r="T914"/>
      <c r="U914"/>
      <c r="V914"/>
      <c r="W914"/>
      <c r="X914"/>
      <c r="Y914"/>
      <c r="Z914"/>
      <c r="AA914"/>
      <c r="AB914"/>
      <c r="AC914"/>
      <c r="AD914"/>
      <c r="AE914"/>
      <c r="AF914"/>
      <c r="AG914"/>
      <c r="AH914"/>
      <c r="AI914"/>
      <c r="AJ914"/>
      <c r="AK914"/>
      <c r="AL914"/>
      <c r="AM914"/>
      <c r="AN914"/>
      <c r="AO914"/>
      <c r="AP914"/>
      <c r="AQ914"/>
      <c r="AR914"/>
      <c r="AS914"/>
      <c r="AT914"/>
      <c r="AU914"/>
      <c r="AV914"/>
      <c r="AW914"/>
      <c r="AX914"/>
      <c r="AY914"/>
      <c r="AZ914"/>
      <c r="BA914"/>
      <c r="BB914"/>
      <c r="BC914"/>
      <c r="BD914"/>
      <c r="BE914"/>
      <c r="BF914"/>
      <c r="BG914"/>
      <c r="BH914"/>
      <c r="BI914"/>
      <c r="BJ914"/>
      <c r="BK914"/>
      <c r="BL914"/>
      <c r="BM914"/>
      <c r="BN914"/>
      <c r="BO914"/>
      <c r="BP914"/>
      <c r="BQ914"/>
      <c r="BR914"/>
      <c r="BS914"/>
      <c r="BT914"/>
      <c r="BU914"/>
      <c r="BV914"/>
      <c r="BW914"/>
      <c r="BX914"/>
      <c r="BY914"/>
      <c r="BZ914"/>
      <c r="CA914"/>
      <c r="CB914"/>
      <c r="CC914"/>
      <c r="CD914"/>
      <c r="CE914"/>
      <c r="CF914"/>
      <c r="CG914"/>
      <c r="CH914"/>
      <c r="CI914"/>
      <c r="CJ914"/>
      <c r="CK914"/>
      <c r="CL914"/>
      <c r="CN914"/>
    </row>
    <row r="915" spans="7:92" x14ac:dyDescent="0.4">
      <c r="G915"/>
      <c r="I915"/>
      <c r="J915"/>
      <c r="R915"/>
      <c r="S915"/>
      <c r="T915"/>
      <c r="U915"/>
      <c r="V915"/>
      <c r="W915"/>
      <c r="X915"/>
      <c r="Y915"/>
      <c r="Z915"/>
      <c r="AA915"/>
      <c r="AB915"/>
      <c r="AC915"/>
      <c r="AD915"/>
      <c r="AE915"/>
      <c r="AF915"/>
      <c r="AG915"/>
      <c r="AH915"/>
      <c r="AI915"/>
      <c r="AJ915"/>
      <c r="AK915"/>
      <c r="AL915"/>
      <c r="AM915"/>
      <c r="AN915"/>
      <c r="AO915"/>
      <c r="AP915"/>
      <c r="AQ915"/>
      <c r="AR915"/>
      <c r="AS915"/>
      <c r="AT915"/>
      <c r="AU915"/>
      <c r="AV915"/>
      <c r="AW915"/>
      <c r="AX915"/>
      <c r="AY915"/>
      <c r="AZ915"/>
      <c r="BA915"/>
      <c r="BB915"/>
      <c r="BC915"/>
      <c r="BD915"/>
      <c r="BE915"/>
      <c r="BF915"/>
      <c r="BG915"/>
      <c r="BH915"/>
      <c r="BI915"/>
      <c r="BJ915"/>
      <c r="BK915"/>
      <c r="BL915"/>
      <c r="BM915"/>
      <c r="BN915"/>
      <c r="BO915"/>
      <c r="BP915"/>
      <c r="BQ915"/>
      <c r="BR915"/>
      <c r="BS915"/>
      <c r="BT915"/>
      <c r="BU915"/>
      <c r="BV915"/>
      <c r="BW915"/>
      <c r="BX915"/>
      <c r="BY915"/>
      <c r="BZ915"/>
      <c r="CA915"/>
      <c r="CB915"/>
      <c r="CC915"/>
      <c r="CD915"/>
      <c r="CE915"/>
      <c r="CF915"/>
      <c r="CG915"/>
      <c r="CH915"/>
      <c r="CI915"/>
      <c r="CJ915"/>
      <c r="CK915"/>
      <c r="CL915"/>
      <c r="CN915"/>
    </row>
    <row r="916" spans="7:92" x14ac:dyDescent="0.4">
      <c r="G916"/>
      <c r="I916"/>
      <c r="J916"/>
      <c r="R916"/>
      <c r="S916"/>
      <c r="T916"/>
      <c r="U916"/>
      <c r="V916"/>
      <c r="W916"/>
      <c r="X916"/>
      <c r="Y916"/>
      <c r="Z916"/>
      <c r="AA916"/>
      <c r="AB916"/>
      <c r="AC916"/>
      <c r="AD916"/>
      <c r="AE916"/>
      <c r="AF916"/>
      <c r="AG916"/>
      <c r="AH916"/>
      <c r="AI916"/>
      <c r="AJ916"/>
      <c r="AK916"/>
      <c r="AL916"/>
      <c r="AM916"/>
      <c r="AN916"/>
      <c r="AO916"/>
      <c r="AP916"/>
      <c r="AQ916"/>
      <c r="AR916"/>
      <c r="AS916"/>
      <c r="AT916"/>
      <c r="AU916"/>
      <c r="AV916"/>
      <c r="AW916"/>
      <c r="AX916"/>
      <c r="AY916"/>
      <c r="AZ916"/>
      <c r="BA916"/>
      <c r="BB916"/>
      <c r="BC916"/>
      <c r="BD916"/>
      <c r="BE916"/>
      <c r="BF916"/>
      <c r="BG916"/>
      <c r="BH916"/>
      <c r="BI916"/>
      <c r="BJ916"/>
      <c r="BK916"/>
      <c r="BL916"/>
      <c r="BM916"/>
      <c r="BN916"/>
      <c r="BO916"/>
      <c r="BP916"/>
      <c r="BQ916"/>
      <c r="BR916"/>
      <c r="BS916"/>
      <c r="BT916"/>
      <c r="BU916"/>
      <c r="BV916"/>
      <c r="BW916"/>
      <c r="BX916"/>
      <c r="BY916"/>
      <c r="BZ916"/>
      <c r="CA916"/>
      <c r="CB916"/>
      <c r="CC916"/>
      <c r="CD916"/>
      <c r="CE916"/>
      <c r="CF916"/>
      <c r="CG916"/>
      <c r="CH916"/>
      <c r="CI916"/>
      <c r="CJ916"/>
      <c r="CK916"/>
      <c r="CL916"/>
      <c r="CN916"/>
    </row>
    <row r="917" spans="7:92" x14ac:dyDescent="0.4">
      <c r="G917"/>
      <c r="I917"/>
      <c r="J917"/>
      <c r="R917"/>
      <c r="S917"/>
      <c r="T917"/>
      <c r="U917"/>
      <c r="V917"/>
      <c r="W917"/>
      <c r="X917"/>
      <c r="Y917"/>
      <c r="Z917"/>
      <c r="AA917"/>
      <c r="AB917"/>
      <c r="AC917"/>
      <c r="AD917"/>
      <c r="AE917"/>
      <c r="AF917"/>
      <c r="AG917"/>
      <c r="AH917"/>
      <c r="AI917"/>
      <c r="AJ917"/>
      <c r="AK917"/>
      <c r="AL917"/>
      <c r="AM917"/>
      <c r="AN917"/>
      <c r="AO917"/>
      <c r="AP917"/>
      <c r="AQ917"/>
      <c r="AR917"/>
      <c r="AS917"/>
      <c r="AT917"/>
      <c r="AU917"/>
      <c r="AV917"/>
      <c r="AW917"/>
      <c r="AX917"/>
      <c r="AY917"/>
      <c r="AZ917"/>
      <c r="BA917"/>
      <c r="BB917"/>
      <c r="BC917"/>
      <c r="BD917"/>
      <c r="BE917"/>
      <c r="BF917"/>
      <c r="BG917"/>
      <c r="BH917"/>
      <c r="BI917"/>
      <c r="BJ917"/>
      <c r="BK917"/>
      <c r="BL917"/>
      <c r="BM917"/>
      <c r="BN917"/>
      <c r="BO917"/>
      <c r="BP917"/>
      <c r="BQ917"/>
      <c r="BR917"/>
      <c r="BS917"/>
      <c r="BT917"/>
      <c r="BU917"/>
      <c r="BV917"/>
      <c r="BW917"/>
      <c r="BX917"/>
      <c r="BY917"/>
      <c r="BZ917"/>
      <c r="CA917"/>
      <c r="CB917"/>
      <c r="CC917"/>
      <c r="CD917"/>
      <c r="CE917"/>
      <c r="CF917"/>
      <c r="CG917"/>
      <c r="CH917"/>
      <c r="CI917"/>
      <c r="CJ917"/>
      <c r="CK917"/>
      <c r="CL917"/>
      <c r="CN917"/>
    </row>
    <row r="918" spans="7:92" x14ac:dyDescent="0.4">
      <c r="G918"/>
      <c r="I918"/>
      <c r="J918"/>
      <c r="R918"/>
      <c r="S918"/>
      <c r="T918"/>
      <c r="U918"/>
      <c r="V918"/>
      <c r="W918"/>
      <c r="X918"/>
      <c r="Y918"/>
      <c r="Z918"/>
      <c r="AA918"/>
      <c r="AB918"/>
      <c r="AC918"/>
      <c r="AD918"/>
      <c r="AE918"/>
      <c r="AF918"/>
      <c r="AG918"/>
      <c r="AH918"/>
      <c r="AI918"/>
      <c r="AJ918"/>
      <c r="AK918"/>
      <c r="AL918"/>
      <c r="AM918"/>
      <c r="AN918"/>
      <c r="AO918"/>
      <c r="AP918"/>
      <c r="AQ918"/>
      <c r="AR918"/>
      <c r="AS918"/>
      <c r="AT918"/>
      <c r="AU918"/>
      <c r="AV918"/>
      <c r="AW918"/>
      <c r="AX918"/>
      <c r="AY918"/>
      <c r="AZ918"/>
      <c r="BA918"/>
      <c r="BB918"/>
      <c r="BC918"/>
      <c r="BD918"/>
      <c r="BE918"/>
      <c r="BF918"/>
      <c r="BG918"/>
      <c r="BH918"/>
      <c r="BI918"/>
      <c r="BJ918"/>
      <c r="BK918"/>
      <c r="BL918"/>
      <c r="BM918"/>
      <c r="BN918"/>
      <c r="BO918"/>
      <c r="BP918"/>
      <c r="BQ918"/>
      <c r="BR918"/>
      <c r="BS918"/>
      <c r="BT918"/>
      <c r="BU918"/>
      <c r="BV918"/>
      <c r="BW918"/>
      <c r="BX918"/>
      <c r="BY918"/>
      <c r="BZ918"/>
      <c r="CA918"/>
      <c r="CB918"/>
      <c r="CC918"/>
      <c r="CD918"/>
      <c r="CE918"/>
      <c r="CF918"/>
      <c r="CG918"/>
      <c r="CH918"/>
      <c r="CI918"/>
      <c r="CJ918"/>
      <c r="CK918"/>
      <c r="CL918"/>
      <c r="CN918"/>
    </row>
    <row r="919" spans="7:92" x14ac:dyDescent="0.4">
      <c r="G919"/>
      <c r="I919"/>
      <c r="J919"/>
      <c r="R919"/>
      <c r="S919"/>
      <c r="T919"/>
      <c r="U919"/>
      <c r="V919"/>
      <c r="W919"/>
      <c r="X919"/>
      <c r="Y919"/>
      <c r="Z919"/>
      <c r="AA919"/>
      <c r="AB919"/>
      <c r="AC919"/>
      <c r="AD919"/>
      <c r="AE919"/>
      <c r="AF919"/>
      <c r="AG919"/>
      <c r="AH919"/>
      <c r="AI919"/>
      <c r="AJ919"/>
      <c r="AK919"/>
      <c r="AL919"/>
      <c r="AM919"/>
      <c r="AN919"/>
      <c r="AO919"/>
      <c r="AP919"/>
      <c r="AQ919"/>
      <c r="AR919"/>
      <c r="AS919"/>
      <c r="AT919"/>
      <c r="AU919"/>
      <c r="AV919"/>
      <c r="AW919"/>
      <c r="AX919"/>
      <c r="AY919"/>
      <c r="AZ919"/>
      <c r="BA919"/>
      <c r="BB919"/>
      <c r="BC919"/>
      <c r="BD919"/>
      <c r="BE919"/>
      <c r="BF919"/>
      <c r="BG919"/>
      <c r="BH919"/>
      <c r="BI919"/>
      <c r="BJ919"/>
      <c r="BK919"/>
      <c r="BL919"/>
      <c r="BM919"/>
      <c r="BN919"/>
      <c r="BO919"/>
      <c r="BP919"/>
      <c r="BQ919"/>
      <c r="BR919"/>
      <c r="BS919"/>
      <c r="BT919"/>
      <c r="BU919"/>
      <c r="BV919"/>
      <c r="BW919"/>
      <c r="BX919"/>
      <c r="BY919"/>
      <c r="BZ919"/>
      <c r="CA919"/>
      <c r="CB919"/>
      <c r="CC919"/>
      <c r="CD919"/>
      <c r="CE919"/>
      <c r="CF919"/>
      <c r="CG919"/>
      <c r="CH919"/>
      <c r="CI919"/>
      <c r="CJ919"/>
      <c r="CK919"/>
      <c r="CL919"/>
      <c r="CN919"/>
    </row>
    <row r="920" spans="7:92" x14ac:dyDescent="0.4">
      <c r="G920"/>
      <c r="I920"/>
      <c r="J920"/>
      <c r="R920"/>
      <c r="S920"/>
      <c r="T920"/>
      <c r="U920"/>
      <c r="V920"/>
      <c r="W920"/>
      <c r="X920"/>
      <c r="Y920"/>
      <c r="Z920"/>
      <c r="AA920"/>
      <c r="AB920"/>
      <c r="AC920"/>
      <c r="AD920"/>
      <c r="AE920"/>
      <c r="AF920"/>
      <c r="AG920"/>
      <c r="AH920"/>
      <c r="AI920"/>
      <c r="AJ920"/>
      <c r="AK920"/>
      <c r="AL920"/>
      <c r="AM920"/>
      <c r="AN920"/>
      <c r="AO920"/>
      <c r="AP920"/>
      <c r="AQ920"/>
      <c r="AR920"/>
      <c r="AS920"/>
      <c r="AT920"/>
      <c r="AU920"/>
      <c r="AV920"/>
      <c r="AW920"/>
      <c r="AX920"/>
      <c r="AY920"/>
      <c r="AZ920"/>
      <c r="BA920"/>
      <c r="BB920"/>
      <c r="BC920"/>
      <c r="BD920"/>
      <c r="BE920"/>
      <c r="BF920"/>
      <c r="BG920"/>
      <c r="BH920"/>
      <c r="BI920"/>
      <c r="BJ920"/>
      <c r="BK920"/>
      <c r="BL920"/>
      <c r="BM920"/>
      <c r="BN920"/>
      <c r="BO920"/>
      <c r="BP920"/>
      <c r="BQ920"/>
      <c r="BR920"/>
      <c r="BS920"/>
      <c r="BT920"/>
      <c r="BU920"/>
      <c r="BV920"/>
      <c r="BW920"/>
      <c r="BX920"/>
      <c r="BY920"/>
      <c r="BZ920"/>
      <c r="CA920"/>
      <c r="CB920"/>
      <c r="CC920"/>
      <c r="CD920"/>
      <c r="CE920"/>
      <c r="CF920"/>
      <c r="CG920"/>
      <c r="CH920"/>
      <c r="CI920"/>
      <c r="CJ920"/>
      <c r="CK920"/>
      <c r="CL920"/>
      <c r="CN920"/>
    </row>
    <row r="921" spans="7:92" x14ac:dyDescent="0.4">
      <c r="G921"/>
      <c r="I921"/>
      <c r="J921"/>
      <c r="R921"/>
      <c r="S921"/>
      <c r="T921"/>
      <c r="U921"/>
      <c r="V921"/>
      <c r="W921"/>
      <c r="X921"/>
      <c r="Y921"/>
      <c r="Z921"/>
      <c r="AA921"/>
      <c r="AB921"/>
      <c r="AC921"/>
      <c r="AD921"/>
      <c r="AE921"/>
      <c r="AF921"/>
      <c r="AG921"/>
      <c r="AH921"/>
      <c r="AI921"/>
      <c r="AJ921"/>
      <c r="AK921"/>
      <c r="AL921"/>
      <c r="AM921"/>
      <c r="AN921"/>
      <c r="AO921"/>
      <c r="AP921"/>
      <c r="AQ921"/>
      <c r="AR921"/>
      <c r="AS921"/>
      <c r="AT921"/>
      <c r="AU921"/>
      <c r="AV921"/>
      <c r="AW921"/>
      <c r="AX921"/>
      <c r="AY921"/>
      <c r="AZ921"/>
      <c r="BA921"/>
      <c r="BB921"/>
      <c r="BC921"/>
      <c r="BD921"/>
      <c r="BE921"/>
      <c r="BF921"/>
      <c r="BG921"/>
      <c r="BH921"/>
      <c r="BI921"/>
      <c r="BJ921"/>
      <c r="BK921"/>
      <c r="BL921"/>
      <c r="BM921"/>
      <c r="BN921"/>
      <c r="BO921"/>
      <c r="BP921"/>
      <c r="BQ921"/>
      <c r="BR921"/>
      <c r="BS921"/>
      <c r="BT921"/>
      <c r="BU921"/>
      <c r="BV921"/>
      <c r="BW921"/>
      <c r="BX921"/>
      <c r="BY921"/>
      <c r="BZ921"/>
      <c r="CA921"/>
      <c r="CB921"/>
      <c r="CC921"/>
      <c r="CD921"/>
      <c r="CE921"/>
      <c r="CF921"/>
      <c r="CG921"/>
      <c r="CH921"/>
      <c r="CI921"/>
      <c r="CJ921"/>
      <c r="CK921"/>
      <c r="CL921"/>
      <c r="CN921"/>
    </row>
    <row r="922" spans="7:92" x14ac:dyDescent="0.4">
      <c r="G922"/>
      <c r="I922"/>
      <c r="J922"/>
      <c r="R922"/>
      <c r="S922"/>
      <c r="T922"/>
      <c r="U922"/>
      <c r="V922"/>
      <c r="W922"/>
      <c r="X922"/>
      <c r="Y922"/>
      <c r="Z922"/>
      <c r="AA922"/>
      <c r="AB922"/>
      <c r="AC922"/>
      <c r="AD922"/>
      <c r="AE922"/>
      <c r="AF922"/>
      <c r="AG922"/>
      <c r="AH922"/>
      <c r="AI922"/>
      <c r="AJ922"/>
      <c r="AK922"/>
      <c r="AL922"/>
      <c r="AM922"/>
      <c r="AN922"/>
      <c r="AO922"/>
      <c r="AP922"/>
      <c r="AQ922"/>
      <c r="AR922"/>
      <c r="AS922"/>
      <c r="AT922"/>
      <c r="AU922"/>
      <c r="AV922"/>
      <c r="AW922"/>
      <c r="AX922"/>
      <c r="AY922"/>
      <c r="AZ922"/>
      <c r="BA922"/>
      <c r="BB922"/>
      <c r="BC922"/>
      <c r="BD922"/>
      <c r="BE922"/>
      <c r="BF922"/>
      <c r="BG922"/>
      <c r="BH922"/>
      <c r="BI922"/>
      <c r="BJ922"/>
      <c r="BK922"/>
      <c r="BL922"/>
      <c r="BM922"/>
      <c r="BN922"/>
      <c r="BO922"/>
      <c r="BP922"/>
      <c r="BQ922"/>
      <c r="BR922"/>
      <c r="BS922"/>
      <c r="BT922"/>
      <c r="BU922"/>
      <c r="BV922"/>
      <c r="BW922"/>
      <c r="BX922"/>
      <c r="BY922"/>
      <c r="BZ922"/>
      <c r="CA922"/>
      <c r="CB922"/>
      <c r="CC922"/>
      <c r="CD922"/>
      <c r="CE922"/>
      <c r="CF922"/>
      <c r="CG922"/>
      <c r="CH922"/>
      <c r="CI922"/>
      <c r="CJ922"/>
      <c r="CK922"/>
      <c r="CL922"/>
      <c r="CN922"/>
    </row>
    <row r="923" spans="7:92" x14ac:dyDescent="0.4">
      <c r="G923"/>
      <c r="I923"/>
      <c r="J923"/>
      <c r="R923"/>
      <c r="S923"/>
      <c r="T923"/>
      <c r="U923"/>
      <c r="V923"/>
      <c r="W923"/>
      <c r="X923"/>
      <c r="Y923"/>
      <c r="Z923"/>
      <c r="AA923"/>
      <c r="AB923"/>
      <c r="AC923"/>
      <c r="AD923"/>
      <c r="AE923"/>
      <c r="AF923"/>
      <c r="AG923"/>
      <c r="AH923"/>
      <c r="AI923"/>
      <c r="AJ923"/>
      <c r="AK923"/>
      <c r="AL923"/>
      <c r="AM923"/>
      <c r="AN923"/>
      <c r="AO923"/>
      <c r="AP923"/>
      <c r="AQ923"/>
      <c r="AR923"/>
      <c r="AS923"/>
      <c r="AT923"/>
      <c r="AU923"/>
      <c r="AV923"/>
      <c r="AW923"/>
      <c r="AX923"/>
      <c r="AY923"/>
      <c r="AZ923"/>
      <c r="BA923"/>
      <c r="BB923"/>
      <c r="BC923"/>
      <c r="BD923"/>
      <c r="BE923"/>
      <c r="BF923"/>
      <c r="BG923"/>
      <c r="BH923"/>
      <c r="BI923"/>
      <c r="BJ923"/>
      <c r="BK923"/>
      <c r="BL923"/>
      <c r="BM923"/>
      <c r="BN923"/>
      <c r="BO923"/>
      <c r="BP923"/>
      <c r="BQ923"/>
      <c r="BR923"/>
      <c r="BS923"/>
      <c r="BT923"/>
      <c r="BU923"/>
      <c r="BV923"/>
      <c r="BW923"/>
      <c r="BX923"/>
      <c r="BY923"/>
      <c r="BZ923"/>
      <c r="CA923"/>
      <c r="CB923"/>
      <c r="CC923"/>
      <c r="CD923"/>
      <c r="CE923"/>
      <c r="CF923"/>
      <c r="CG923"/>
      <c r="CH923"/>
      <c r="CI923"/>
      <c r="CJ923"/>
      <c r="CK923"/>
      <c r="CL923"/>
      <c r="CN923"/>
    </row>
    <row r="924" spans="7:92" x14ac:dyDescent="0.4">
      <c r="G924"/>
      <c r="I924"/>
      <c r="J924"/>
      <c r="R924"/>
      <c r="S924"/>
      <c r="T924"/>
      <c r="U924"/>
      <c r="V924"/>
      <c r="W924"/>
      <c r="X924"/>
      <c r="Y924"/>
      <c r="Z924"/>
      <c r="AA924"/>
      <c r="AB924"/>
      <c r="AC924"/>
      <c r="AD924"/>
      <c r="AE924"/>
      <c r="AF924"/>
      <c r="AG924"/>
      <c r="AH924"/>
      <c r="AI924"/>
      <c r="AJ924"/>
      <c r="AK924"/>
      <c r="AL924"/>
      <c r="AM924"/>
      <c r="AN924"/>
      <c r="AO924"/>
      <c r="AP924"/>
      <c r="AQ924"/>
      <c r="AR924"/>
      <c r="AS924"/>
      <c r="AT924"/>
      <c r="AU924"/>
      <c r="AV924"/>
      <c r="AW924"/>
      <c r="AX924"/>
      <c r="AY924"/>
      <c r="AZ924"/>
      <c r="BA924"/>
      <c r="BB924"/>
      <c r="BC924"/>
      <c r="BD924"/>
      <c r="BE924"/>
      <c r="BF924"/>
      <c r="BG924"/>
      <c r="BH924"/>
      <c r="BI924"/>
      <c r="BJ924"/>
      <c r="BK924"/>
      <c r="BL924"/>
      <c r="BM924"/>
      <c r="BN924"/>
      <c r="BO924"/>
      <c r="BP924"/>
      <c r="BQ924"/>
      <c r="BR924"/>
      <c r="BS924"/>
      <c r="BT924"/>
      <c r="BU924"/>
      <c r="BV924"/>
      <c r="BW924"/>
      <c r="BX924"/>
      <c r="BY924"/>
      <c r="BZ924"/>
      <c r="CA924"/>
      <c r="CB924"/>
      <c r="CC924"/>
      <c r="CD924"/>
      <c r="CE924"/>
      <c r="CF924"/>
      <c r="CG924"/>
      <c r="CH924"/>
      <c r="CI924"/>
      <c r="CJ924"/>
      <c r="CK924"/>
      <c r="CL924"/>
      <c r="CN924"/>
    </row>
    <row r="925" spans="7:92" x14ac:dyDescent="0.4">
      <c r="G925"/>
      <c r="I925"/>
      <c r="J925"/>
      <c r="R925"/>
      <c r="S925"/>
      <c r="T925"/>
      <c r="U925"/>
      <c r="V925"/>
      <c r="W925"/>
      <c r="X925"/>
      <c r="Y925"/>
      <c r="Z925"/>
      <c r="AA925"/>
      <c r="AB925"/>
      <c r="AC925"/>
      <c r="AD925"/>
      <c r="AE925"/>
      <c r="AF925"/>
      <c r="AG925"/>
      <c r="AH925"/>
      <c r="AI925"/>
      <c r="AJ925"/>
      <c r="AK925"/>
      <c r="AL925"/>
      <c r="AM925"/>
      <c r="AN925"/>
      <c r="AO925"/>
      <c r="AP925"/>
      <c r="AQ925"/>
      <c r="AR925"/>
      <c r="AS925"/>
      <c r="AT925"/>
      <c r="AU925"/>
      <c r="AV925"/>
      <c r="AW925"/>
      <c r="AX925"/>
      <c r="AY925"/>
      <c r="AZ925"/>
      <c r="BA925"/>
      <c r="BB925"/>
      <c r="BC925"/>
      <c r="BD925"/>
      <c r="BE925"/>
      <c r="BF925"/>
      <c r="BG925"/>
      <c r="BH925"/>
      <c r="BI925"/>
      <c r="BJ925"/>
      <c r="BK925"/>
      <c r="BL925"/>
      <c r="BM925"/>
      <c r="BN925"/>
      <c r="BO925"/>
      <c r="BP925"/>
      <c r="BQ925"/>
      <c r="BR925"/>
      <c r="BS925"/>
      <c r="BT925"/>
      <c r="BU925"/>
      <c r="BV925"/>
      <c r="BW925"/>
      <c r="BX925"/>
      <c r="BY925"/>
      <c r="BZ925"/>
      <c r="CA925"/>
      <c r="CB925"/>
      <c r="CC925"/>
      <c r="CD925"/>
      <c r="CE925"/>
      <c r="CF925"/>
      <c r="CG925"/>
      <c r="CH925"/>
      <c r="CI925"/>
      <c r="CJ925"/>
      <c r="CK925"/>
      <c r="CL925"/>
      <c r="CN925"/>
    </row>
    <row r="926" spans="7:92" x14ac:dyDescent="0.4">
      <c r="G926"/>
      <c r="I926"/>
      <c r="J926"/>
      <c r="R926"/>
      <c r="S926"/>
      <c r="T926"/>
      <c r="U926"/>
      <c r="V926"/>
      <c r="W926"/>
      <c r="X926"/>
      <c r="Y926"/>
      <c r="Z926"/>
      <c r="AA926"/>
      <c r="AB926"/>
      <c r="AC926"/>
      <c r="AD926"/>
      <c r="AE926"/>
      <c r="AF926"/>
      <c r="AG926"/>
      <c r="AH926"/>
      <c r="AI926"/>
      <c r="AJ926"/>
      <c r="AK926"/>
      <c r="AL926"/>
      <c r="AM926"/>
      <c r="AN926"/>
      <c r="AO926"/>
      <c r="AP926"/>
      <c r="AQ926"/>
      <c r="AR926"/>
      <c r="AS926"/>
      <c r="AT926"/>
      <c r="AU926"/>
      <c r="AV926"/>
      <c r="AW926"/>
      <c r="AX926"/>
      <c r="AY926"/>
      <c r="AZ926"/>
      <c r="BA926"/>
      <c r="BB926"/>
      <c r="BC926"/>
      <c r="BD926"/>
      <c r="BE926"/>
      <c r="BF926"/>
      <c r="BG926"/>
      <c r="BH926"/>
      <c r="BI926"/>
      <c r="BJ926"/>
      <c r="BK926"/>
      <c r="BL926"/>
      <c r="BM926"/>
      <c r="BN926"/>
      <c r="BO926"/>
      <c r="BP926"/>
      <c r="BQ926"/>
      <c r="BR926"/>
      <c r="BS926"/>
      <c r="BT926"/>
      <c r="BU926"/>
      <c r="BV926"/>
      <c r="BW926"/>
      <c r="BX926"/>
      <c r="BY926"/>
      <c r="BZ926"/>
      <c r="CA926"/>
      <c r="CB926"/>
      <c r="CC926"/>
      <c r="CD926"/>
      <c r="CE926"/>
      <c r="CF926"/>
      <c r="CG926"/>
      <c r="CH926"/>
      <c r="CI926"/>
      <c r="CJ926"/>
      <c r="CK926"/>
      <c r="CL926"/>
      <c r="CN926"/>
    </row>
    <row r="927" spans="7:92" x14ac:dyDescent="0.4">
      <c r="G927"/>
      <c r="I927"/>
      <c r="J927"/>
      <c r="R927"/>
      <c r="S927"/>
      <c r="T927"/>
      <c r="U927"/>
      <c r="V927"/>
      <c r="W927"/>
      <c r="X927"/>
      <c r="Y927"/>
      <c r="Z927"/>
      <c r="AA927"/>
      <c r="AB927"/>
      <c r="AC927"/>
      <c r="AD927"/>
      <c r="AE927"/>
      <c r="AF927"/>
      <c r="AG927"/>
      <c r="AH927"/>
      <c r="AI927"/>
      <c r="AJ927"/>
      <c r="AK927"/>
      <c r="AL927"/>
      <c r="AM927"/>
      <c r="AN927"/>
      <c r="AO927"/>
      <c r="AP927"/>
      <c r="AQ927"/>
      <c r="AR927"/>
      <c r="AS927"/>
      <c r="AT927"/>
      <c r="AU927"/>
      <c r="AV927"/>
      <c r="AW927"/>
      <c r="AX927"/>
      <c r="AY927"/>
      <c r="AZ927"/>
      <c r="BA927"/>
      <c r="BB927"/>
      <c r="BC927"/>
      <c r="BD927"/>
      <c r="BE927"/>
      <c r="BF927"/>
      <c r="BG927"/>
      <c r="BH927"/>
      <c r="BI927"/>
      <c r="BJ927"/>
      <c r="BK927"/>
      <c r="BL927"/>
      <c r="BM927"/>
      <c r="BN927"/>
      <c r="BO927"/>
      <c r="BP927"/>
      <c r="BQ927"/>
      <c r="BR927"/>
      <c r="BS927"/>
      <c r="BT927"/>
      <c r="BU927"/>
      <c r="BV927"/>
      <c r="BW927"/>
      <c r="BX927"/>
      <c r="BY927"/>
      <c r="BZ927"/>
      <c r="CA927"/>
      <c r="CB927"/>
      <c r="CC927"/>
      <c r="CD927"/>
      <c r="CE927"/>
      <c r="CF927"/>
      <c r="CG927"/>
      <c r="CH927"/>
      <c r="CI927"/>
      <c r="CJ927"/>
      <c r="CK927"/>
      <c r="CL927"/>
      <c r="CN927"/>
    </row>
    <row r="928" spans="7:92" x14ac:dyDescent="0.4">
      <c r="G928"/>
      <c r="I928"/>
      <c r="J928"/>
      <c r="R928"/>
      <c r="S928"/>
      <c r="T928"/>
      <c r="U928"/>
      <c r="V928"/>
      <c r="W928"/>
      <c r="X928"/>
      <c r="Y928"/>
      <c r="Z928"/>
      <c r="AA928"/>
      <c r="AB928"/>
      <c r="AC928"/>
      <c r="AD928"/>
      <c r="AE928"/>
      <c r="AF928"/>
      <c r="AG928"/>
      <c r="AH928"/>
      <c r="AI928"/>
      <c r="AJ928"/>
      <c r="AK928"/>
      <c r="AL928"/>
      <c r="AM928"/>
      <c r="AN928"/>
      <c r="AO928"/>
      <c r="AP928"/>
      <c r="AQ928"/>
      <c r="AR928"/>
      <c r="AS928"/>
      <c r="AT928"/>
      <c r="AU928"/>
      <c r="AV928"/>
      <c r="AW928"/>
      <c r="AX928"/>
      <c r="AY928"/>
      <c r="AZ928"/>
      <c r="BA928"/>
      <c r="BB928"/>
      <c r="BC928"/>
      <c r="BD928"/>
      <c r="BE928"/>
      <c r="BF928"/>
      <c r="BG928"/>
      <c r="BH928"/>
      <c r="BI928"/>
      <c r="BJ928"/>
      <c r="BK928"/>
      <c r="BL928"/>
      <c r="BM928"/>
      <c r="BN928"/>
      <c r="BO928"/>
      <c r="BP928"/>
      <c r="BQ928"/>
      <c r="BR928"/>
      <c r="BS928"/>
      <c r="BT928"/>
      <c r="BU928"/>
      <c r="BV928"/>
      <c r="BW928"/>
      <c r="BX928"/>
      <c r="BY928"/>
      <c r="BZ928"/>
      <c r="CA928"/>
      <c r="CB928"/>
      <c r="CC928"/>
      <c r="CD928"/>
      <c r="CE928"/>
      <c r="CF928"/>
      <c r="CG928"/>
      <c r="CH928"/>
      <c r="CI928"/>
      <c r="CJ928"/>
      <c r="CK928"/>
      <c r="CL928"/>
      <c r="CN928"/>
    </row>
    <row r="929" spans="7:92" x14ac:dyDescent="0.4">
      <c r="G929"/>
      <c r="I929"/>
      <c r="J929"/>
      <c r="R929"/>
      <c r="S929"/>
      <c r="T929"/>
      <c r="U929"/>
      <c r="V929"/>
      <c r="W929"/>
      <c r="X929"/>
      <c r="Y929"/>
      <c r="Z929"/>
      <c r="AA929"/>
      <c r="AB929"/>
      <c r="AC929"/>
      <c r="AD929"/>
      <c r="AE929"/>
      <c r="AF929"/>
      <c r="AG929"/>
      <c r="AH929"/>
      <c r="AI929"/>
      <c r="AJ929"/>
      <c r="AK929"/>
      <c r="AL929"/>
      <c r="AM929"/>
      <c r="AN929"/>
      <c r="AO929"/>
      <c r="AP929"/>
      <c r="AQ929"/>
      <c r="AR929"/>
      <c r="AS929"/>
      <c r="AT929"/>
      <c r="AU929"/>
      <c r="AV929"/>
      <c r="AW929"/>
      <c r="AX929"/>
      <c r="AY929"/>
      <c r="AZ929"/>
      <c r="BA929"/>
      <c r="BB929"/>
      <c r="BC929"/>
      <c r="BD929"/>
      <c r="BE929"/>
      <c r="BF929"/>
      <c r="BG929"/>
      <c r="BH929"/>
      <c r="BI929"/>
      <c r="BJ929"/>
      <c r="BK929"/>
      <c r="BL929"/>
      <c r="BM929"/>
      <c r="BN929"/>
      <c r="BO929"/>
      <c r="BP929"/>
      <c r="BQ929"/>
      <c r="BR929"/>
      <c r="BS929"/>
      <c r="BT929"/>
      <c r="BU929"/>
      <c r="BV929"/>
      <c r="BW929"/>
      <c r="BX929"/>
      <c r="BY929"/>
      <c r="BZ929"/>
      <c r="CA929"/>
      <c r="CB929"/>
      <c r="CC929"/>
      <c r="CD929"/>
      <c r="CE929"/>
      <c r="CF929"/>
      <c r="CG929"/>
      <c r="CH929"/>
      <c r="CI929"/>
      <c r="CJ929"/>
      <c r="CK929"/>
      <c r="CL929"/>
      <c r="CN929"/>
    </row>
    <row r="930" spans="7:92" x14ac:dyDescent="0.4">
      <c r="G930"/>
      <c r="I930"/>
      <c r="J930"/>
      <c r="R930"/>
      <c r="S930"/>
      <c r="T930"/>
      <c r="U930"/>
      <c r="V930"/>
      <c r="W930"/>
      <c r="X930"/>
      <c r="Y930"/>
      <c r="Z930"/>
      <c r="AA930"/>
      <c r="AB930"/>
      <c r="AC930"/>
      <c r="AD930"/>
      <c r="AE930"/>
      <c r="AF930"/>
      <c r="AG930"/>
      <c r="AH930"/>
      <c r="AI930"/>
      <c r="AJ930"/>
      <c r="AK930"/>
      <c r="AL930"/>
      <c r="AM930"/>
      <c r="AN930"/>
      <c r="AO930"/>
      <c r="AP930"/>
      <c r="AQ930"/>
      <c r="AR930"/>
      <c r="AS930"/>
      <c r="AT930"/>
      <c r="AU930"/>
      <c r="AV930"/>
      <c r="AW930"/>
      <c r="AX930"/>
      <c r="AY930"/>
      <c r="AZ930"/>
      <c r="BA930"/>
      <c r="BB930"/>
      <c r="BC930"/>
      <c r="BD930"/>
      <c r="BE930"/>
      <c r="BF930"/>
      <c r="BG930"/>
      <c r="BH930"/>
      <c r="BI930"/>
      <c r="BJ930"/>
      <c r="BK930"/>
      <c r="BL930"/>
      <c r="BM930"/>
      <c r="BN930"/>
      <c r="BO930"/>
      <c r="BP930"/>
      <c r="BQ930"/>
      <c r="BR930"/>
      <c r="BS930"/>
      <c r="BT930"/>
      <c r="BU930"/>
      <c r="BV930"/>
      <c r="BW930"/>
      <c r="BX930"/>
      <c r="BY930"/>
      <c r="BZ930"/>
      <c r="CA930"/>
      <c r="CB930"/>
      <c r="CC930"/>
      <c r="CD930"/>
      <c r="CE930"/>
      <c r="CF930"/>
      <c r="CG930"/>
      <c r="CH930"/>
      <c r="CI930"/>
      <c r="CJ930"/>
      <c r="CK930"/>
      <c r="CL930"/>
      <c r="CN930"/>
    </row>
    <row r="931" spans="7:92" x14ac:dyDescent="0.4">
      <c r="G931"/>
      <c r="I931"/>
      <c r="J931"/>
      <c r="R931"/>
      <c r="S931"/>
      <c r="T931"/>
      <c r="U931"/>
      <c r="V931"/>
      <c r="W931"/>
      <c r="X931"/>
      <c r="Y931"/>
      <c r="Z931"/>
      <c r="AA931"/>
      <c r="AB931"/>
      <c r="AC931"/>
      <c r="AD931"/>
      <c r="AE931"/>
      <c r="AF931"/>
      <c r="AG931"/>
      <c r="AH931"/>
      <c r="AI931"/>
      <c r="AJ931"/>
      <c r="AK931"/>
      <c r="AL931"/>
      <c r="AM931"/>
      <c r="AN931"/>
      <c r="AO931"/>
      <c r="AP931"/>
      <c r="AQ931"/>
      <c r="AR931"/>
      <c r="AS931"/>
      <c r="AT931"/>
      <c r="AU931"/>
      <c r="AV931"/>
      <c r="AW931"/>
      <c r="AX931"/>
      <c r="AY931"/>
      <c r="AZ931"/>
      <c r="BA931"/>
      <c r="BB931"/>
      <c r="BC931"/>
      <c r="BD931"/>
      <c r="BE931"/>
      <c r="BF931"/>
      <c r="BG931"/>
      <c r="BH931"/>
      <c r="BI931"/>
      <c r="BJ931"/>
      <c r="BK931"/>
      <c r="BL931"/>
      <c r="BM931"/>
      <c r="BN931"/>
      <c r="BO931"/>
      <c r="BP931"/>
      <c r="BQ931"/>
      <c r="BR931"/>
      <c r="BS931"/>
      <c r="BT931"/>
      <c r="BU931"/>
      <c r="BV931"/>
      <c r="BW931"/>
      <c r="BX931"/>
      <c r="BY931"/>
      <c r="BZ931"/>
      <c r="CA931"/>
      <c r="CB931"/>
      <c r="CC931"/>
      <c r="CD931"/>
      <c r="CE931"/>
      <c r="CF931"/>
      <c r="CG931"/>
      <c r="CH931"/>
      <c r="CI931"/>
      <c r="CJ931"/>
      <c r="CK931"/>
      <c r="CL931"/>
      <c r="CN931"/>
    </row>
    <row r="932" spans="7:92" x14ac:dyDescent="0.4">
      <c r="G932"/>
      <c r="I932"/>
      <c r="J932"/>
      <c r="R932"/>
      <c r="S932"/>
      <c r="T932"/>
      <c r="U932"/>
      <c r="V932"/>
      <c r="W932"/>
      <c r="X932"/>
      <c r="Y932"/>
      <c r="Z932"/>
      <c r="AA932"/>
      <c r="AB932"/>
      <c r="AC932"/>
      <c r="AD932"/>
      <c r="AE932"/>
      <c r="AF932"/>
      <c r="AG932"/>
      <c r="AH932"/>
      <c r="AI932"/>
      <c r="AJ932"/>
      <c r="AK932"/>
      <c r="AL932"/>
      <c r="AM932"/>
      <c r="AN932"/>
      <c r="AO932"/>
      <c r="AP932"/>
      <c r="AQ932"/>
      <c r="AR932"/>
      <c r="AS932"/>
      <c r="AT932"/>
      <c r="AU932"/>
      <c r="AV932"/>
      <c r="AW932"/>
      <c r="AX932"/>
      <c r="AY932"/>
      <c r="AZ932"/>
      <c r="BA932"/>
      <c r="BB932"/>
      <c r="BC932"/>
      <c r="BD932"/>
      <c r="BE932"/>
      <c r="BF932"/>
      <c r="BG932"/>
      <c r="BH932"/>
      <c r="BI932"/>
      <c r="BJ932"/>
      <c r="BK932"/>
      <c r="BL932"/>
      <c r="BM932"/>
      <c r="BN932"/>
      <c r="BO932"/>
      <c r="BP932"/>
      <c r="BQ932"/>
      <c r="BR932"/>
      <c r="BS932"/>
      <c r="BT932"/>
      <c r="BU932"/>
      <c r="BV932"/>
      <c r="BW932"/>
      <c r="BX932"/>
      <c r="BY932"/>
      <c r="BZ932"/>
      <c r="CA932"/>
      <c r="CB932"/>
      <c r="CC932"/>
      <c r="CD932"/>
      <c r="CE932"/>
      <c r="CF932"/>
      <c r="CG932"/>
      <c r="CH932"/>
      <c r="CI932"/>
      <c r="CJ932"/>
      <c r="CK932"/>
      <c r="CL932"/>
      <c r="CN932"/>
    </row>
    <row r="933" spans="7:92" x14ac:dyDescent="0.4">
      <c r="G933"/>
      <c r="I933"/>
      <c r="J933"/>
      <c r="R933"/>
      <c r="S933"/>
      <c r="T933"/>
      <c r="U933"/>
      <c r="V933"/>
      <c r="W933"/>
      <c r="X933"/>
      <c r="Y933"/>
      <c r="Z933"/>
      <c r="AA933"/>
      <c r="AB933"/>
      <c r="AC933"/>
      <c r="AD933"/>
      <c r="AE933"/>
      <c r="AF933"/>
      <c r="AG933"/>
      <c r="AH933"/>
      <c r="AI933"/>
      <c r="AJ933"/>
      <c r="AK933"/>
      <c r="AL933"/>
      <c r="AM933"/>
      <c r="AN933"/>
      <c r="AO933"/>
      <c r="AP933"/>
      <c r="AQ933"/>
      <c r="AR933"/>
      <c r="AS933"/>
      <c r="AT933"/>
      <c r="AU933"/>
      <c r="AV933"/>
      <c r="AW933"/>
      <c r="AX933"/>
      <c r="AY933"/>
      <c r="AZ933"/>
      <c r="BA933"/>
      <c r="BB933"/>
      <c r="BC933"/>
      <c r="BD933"/>
      <c r="BE933"/>
      <c r="BF933"/>
      <c r="BG933"/>
      <c r="BH933"/>
      <c r="BI933"/>
      <c r="BJ933"/>
      <c r="BK933"/>
      <c r="BL933"/>
      <c r="BM933"/>
      <c r="BN933"/>
      <c r="BO933"/>
      <c r="BP933"/>
      <c r="BQ933"/>
      <c r="BR933"/>
      <c r="BS933"/>
      <c r="BT933"/>
      <c r="BU933"/>
      <c r="BV933"/>
      <c r="BW933"/>
      <c r="BX933"/>
      <c r="BY933"/>
      <c r="BZ933"/>
      <c r="CA933"/>
      <c r="CB933"/>
      <c r="CC933"/>
      <c r="CD933"/>
      <c r="CE933"/>
      <c r="CF933"/>
      <c r="CG933"/>
      <c r="CH933"/>
      <c r="CI933"/>
      <c r="CJ933"/>
      <c r="CK933"/>
      <c r="CL933"/>
      <c r="CN933"/>
    </row>
    <row r="934" spans="7:92" x14ac:dyDescent="0.4">
      <c r="G934"/>
      <c r="I934"/>
      <c r="J934"/>
      <c r="R934"/>
      <c r="S934"/>
      <c r="T934"/>
      <c r="U934"/>
      <c r="V934"/>
      <c r="W934"/>
      <c r="X934"/>
      <c r="Y934"/>
      <c r="Z934"/>
      <c r="AA934"/>
      <c r="AB934"/>
      <c r="AC934"/>
      <c r="AD934"/>
      <c r="AE934"/>
      <c r="AF934"/>
      <c r="AG934"/>
      <c r="AH934"/>
      <c r="AI934"/>
      <c r="AJ934"/>
      <c r="AK934"/>
      <c r="AL934"/>
      <c r="AM934"/>
      <c r="AN934"/>
      <c r="AO934"/>
      <c r="AP934"/>
      <c r="AQ934"/>
      <c r="AR934"/>
      <c r="AS934"/>
      <c r="AT934"/>
      <c r="AU934"/>
      <c r="AV934"/>
      <c r="AW934"/>
      <c r="AX934"/>
      <c r="AY934"/>
      <c r="AZ934"/>
      <c r="BA934"/>
      <c r="BB934"/>
      <c r="BC934"/>
      <c r="BD934"/>
      <c r="BE934"/>
      <c r="BF934"/>
      <c r="BG934"/>
      <c r="BH934"/>
      <c r="BI934"/>
      <c r="BJ934"/>
      <c r="BK934"/>
      <c r="BL934"/>
      <c r="BM934"/>
      <c r="BN934"/>
      <c r="BO934"/>
      <c r="BP934"/>
      <c r="BQ934"/>
      <c r="BR934"/>
      <c r="BS934"/>
      <c r="BT934"/>
      <c r="BU934"/>
      <c r="BV934"/>
      <c r="BW934"/>
      <c r="BX934"/>
      <c r="BY934"/>
      <c r="BZ934"/>
      <c r="CA934"/>
      <c r="CB934"/>
      <c r="CC934"/>
      <c r="CD934"/>
      <c r="CE934"/>
      <c r="CF934"/>
      <c r="CG934"/>
      <c r="CH934"/>
      <c r="CI934"/>
      <c r="CJ934"/>
      <c r="CK934"/>
      <c r="CL934"/>
      <c r="CN934"/>
    </row>
    <row r="935" spans="7:92" x14ac:dyDescent="0.4">
      <c r="G935"/>
      <c r="I935"/>
      <c r="J935"/>
      <c r="R935"/>
      <c r="S935"/>
      <c r="T935"/>
      <c r="U935"/>
      <c r="V935"/>
      <c r="W935"/>
      <c r="X935"/>
      <c r="Y935"/>
      <c r="Z935"/>
      <c r="AA935"/>
      <c r="AB935"/>
      <c r="AC935"/>
      <c r="AD935"/>
      <c r="AE935"/>
      <c r="AF935"/>
      <c r="AG935"/>
      <c r="AH935"/>
      <c r="AI935"/>
      <c r="AJ935"/>
      <c r="AK935"/>
      <c r="AL935"/>
      <c r="AM935"/>
      <c r="AN935"/>
      <c r="AO935"/>
      <c r="AP935"/>
      <c r="AQ935"/>
      <c r="AR935"/>
      <c r="AS935"/>
      <c r="AT935"/>
      <c r="AU935"/>
      <c r="AV935"/>
      <c r="AW935"/>
      <c r="AX935"/>
      <c r="AY935"/>
      <c r="AZ935"/>
      <c r="BA935"/>
      <c r="BB935"/>
      <c r="BC935"/>
      <c r="BD935"/>
      <c r="BE935"/>
      <c r="BF935"/>
      <c r="BG935"/>
      <c r="BH935"/>
      <c r="BI935"/>
      <c r="BJ935"/>
      <c r="BK935"/>
      <c r="BL935"/>
      <c r="BM935"/>
      <c r="BN935"/>
      <c r="BO935"/>
      <c r="BP935"/>
      <c r="BQ935"/>
      <c r="BR935"/>
      <c r="BS935"/>
      <c r="BT935"/>
      <c r="BU935"/>
      <c r="BV935"/>
      <c r="BW935"/>
      <c r="BX935"/>
      <c r="BY935"/>
      <c r="BZ935"/>
      <c r="CA935"/>
      <c r="CB935"/>
      <c r="CC935"/>
      <c r="CD935"/>
      <c r="CE935"/>
      <c r="CF935"/>
      <c r="CG935"/>
      <c r="CH935"/>
      <c r="CI935"/>
      <c r="CJ935"/>
      <c r="CK935"/>
      <c r="CL935"/>
      <c r="CN935"/>
    </row>
    <row r="936" spans="7:92" x14ac:dyDescent="0.4">
      <c r="G936"/>
      <c r="I936"/>
      <c r="J936"/>
      <c r="R936"/>
      <c r="S936"/>
      <c r="T936"/>
      <c r="U936"/>
      <c r="V936"/>
      <c r="W936"/>
      <c r="X936"/>
      <c r="Y936"/>
      <c r="Z936"/>
      <c r="AA936"/>
      <c r="AB936"/>
      <c r="AC936"/>
      <c r="AD936"/>
      <c r="AE936"/>
      <c r="AF936"/>
      <c r="AG936"/>
      <c r="AH936"/>
      <c r="AI936"/>
      <c r="AJ936"/>
      <c r="AK936"/>
      <c r="AL936"/>
      <c r="AM936"/>
      <c r="AN936"/>
      <c r="AO936"/>
      <c r="AP936"/>
      <c r="AQ936"/>
      <c r="AR936"/>
      <c r="AS936"/>
      <c r="AT936"/>
      <c r="AU936"/>
      <c r="AV936"/>
      <c r="AW936"/>
      <c r="AX936"/>
      <c r="AY936"/>
      <c r="AZ936"/>
      <c r="BA936"/>
      <c r="BB936"/>
      <c r="BC936"/>
      <c r="BD936"/>
      <c r="BE936"/>
      <c r="BF936"/>
      <c r="BG936"/>
      <c r="BH936"/>
      <c r="BI936"/>
      <c r="BJ936"/>
      <c r="BK936"/>
      <c r="BL936"/>
      <c r="BM936"/>
      <c r="BN936"/>
      <c r="BO936"/>
      <c r="BP936"/>
      <c r="BQ936"/>
      <c r="BR936"/>
      <c r="BS936"/>
      <c r="BT936"/>
      <c r="BU936"/>
      <c r="BV936"/>
      <c r="BW936"/>
      <c r="BX936"/>
      <c r="BY936"/>
      <c r="BZ936"/>
      <c r="CA936"/>
      <c r="CB936"/>
      <c r="CC936"/>
      <c r="CD936"/>
      <c r="CE936"/>
      <c r="CF936"/>
      <c r="CG936"/>
      <c r="CH936"/>
      <c r="CI936"/>
      <c r="CJ936"/>
      <c r="CK936"/>
      <c r="CL936"/>
      <c r="CN936"/>
    </row>
    <row r="937" spans="7:92" x14ac:dyDescent="0.4">
      <c r="G937"/>
      <c r="I937"/>
      <c r="J937"/>
      <c r="R937"/>
      <c r="S937"/>
      <c r="T937"/>
      <c r="U937"/>
      <c r="V937"/>
      <c r="W937"/>
      <c r="X937"/>
      <c r="Y937"/>
      <c r="Z937"/>
      <c r="AA937"/>
      <c r="AB937"/>
      <c r="AC937"/>
      <c r="AD937"/>
      <c r="AE937"/>
      <c r="AF937"/>
      <c r="AG937"/>
      <c r="AH937"/>
      <c r="AI937"/>
      <c r="AJ937"/>
      <c r="AK937"/>
      <c r="AL937"/>
      <c r="AM937"/>
      <c r="AN937"/>
      <c r="AO937"/>
      <c r="AP937"/>
      <c r="AQ937"/>
      <c r="AR937"/>
      <c r="AS937"/>
      <c r="AT937"/>
      <c r="AU937"/>
      <c r="AV937"/>
      <c r="AW937"/>
      <c r="AX937"/>
      <c r="AY937"/>
      <c r="AZ937"/>
      <c r="BA937"/>
      <c r="BB937"/>
      <c r="BC937"/>
      <c r="BD937"/>
      <c r="BE937"/>
      <c r="BF937"/>
      <c r="BG937"/>
      <c r="BH937"/>
      <c r="BI937"/>
      <c r="BJ937"/>
      <c r="BK937"/>
      <c r="BL937"/>
      <c r="BM937"/>
      <c r="BN937"/>
      <c r="BO937"/>
      <c r="BP937"/>
      <c r="BQ937"/>
      <c r="BR937"/>
      <c r="BS937"/>
      <c r="BT937"/>
      <c r="BU937"/>
      <c r="BV937"/>
      <c r="BW937"/>
      <c r="BX937"/>
      <c r="BY937"/>
      <c r="BZ937"/>
      <c r="CA937"/>
      <c r="CB937"/>
      <c r="CC937"/>
      <c r="CD937"/>
      <c r="CE937"/>
      <c r="CF937"/>
      <c r="CG937"/>
      <c r="CH937"/>
      <c r="CI937"/>
      <c r="CJ937"/>
      <c r="CK937"/>
      <c r="CL937"/>
      <c r="CN937"/>
    </row>
    <row r="938" spans="7:92" x14ac:dyDescent="0.4">
      <c r="G938"/>
      <c r="I938"/>
      <c r="J938"/>
      <c r="R938"/>
      <c r="S938"/>
      <c r="T938"/>
      <c r="U938"/>
      <c r="V938"/>
      <c r="W938"/>
      <c r="X938"/>
      <c r="Y938"/>
      <c r="Z938"/>
      <c r="AA938"/>
      <c r="AB938"/>
      <c r="AC938"/>
      <c r="AD938"/>
      <c r="AE938"/>
      <c r="AF938"/>
      <c r="AG938"/>
      <c r="AH938"/>
      <c r="AI938"/>
      <c r="AJ938"/>
      <c r="AK938"/>
      <c r="AL938"/>
      <c r="AM938"/>
      <c r="AN938"/>
      <c r="AO938"/>
      <c r="AP938"/>
      <c r="AQ938"/>
      <c r="AR938"/>
      <c r="AS938"/>
      <c r="AT938"/>
      <c r="AU938"/>
      <c r="AV938"/>
      <c r="AW938"/>
      <c r="AX938"/>
      <c r="AY938"/>
      <c r="AZ938"/>
      <c r="BA938"/>
      <c r="BB938"/>
      <c r="BC938"/>
      <c r="BD938"/>
      <c r="BE938"/>
      <c r="BF938"/>
      <c r="BG938"/>
      <c r="BH938"/>
      <c r="BI938"/>
      <c r="BJ938"/>
      <c r="BK938"/>
      <c r="BL938"/>
      <c r="BM938"/>
      <c r="BN938"/>
      <c r="BO938"/>
      <c r="BP938"/>
      <c r="BQ938"/>
      <c r="BR938"/>
      <c r="BS938"/>
      <c r="BT938"/>
      <c r="BU938"/>
      <c r="BV938"/>
      <c r="BW938"/>
      <c r="BX938"/>
      <c r="BY938"/>
      <c r="BZ938"/>
      <c r="CA938"/>
      <c r="CB938"/>
      <c r="CC938"/>
      <c r="CD938"/>
      <c r="CE938"/>
      <c r="CF938"/>
      <c r="CG938"/>
      <c r="CH938"/>
      <c r="CI938"/>
      <c r="CJ938"/>
      <c r="CK938"/>
      <c r="CL938"/>
      <c r="CN938"/>
    </row>
    <row r="939" spans="7:92" x14ac:dyDescent="0.4">
      <c r="G939"/>
      <c r="I939"/>
      <c r="J939"/>
      <c r="R939"/>
      <c r="S939"/>
      <c r="T939"/>
      <c r="U939"/>
      <c r="V939"/>
      <c r="W939"/>
      <c r="X939"/>
      <c r="Y939"/>
      <c r="Z939"/>
      <c r="AA939"/>
      <c r="AB939"/>
      <c r="AC939"/>
      <c r="AD939"/>
      <c r="AE939"/>
      <c r="AF939"/>
      <c r="AG939"/>
      <c r="AH939"/>
      <c r="AI939"/>
      <c r="AJ939"/>
      <c r="AK939"/>
      <c r="AL939"/>
      <c r="AM939"/>
      <c r="AN939"/>
      <c r="AO939"/>
      <c r="AP939"/>
      <c r="AQ939"/>
      <c r="AR939"/>
      <c r="AS939"/>
      <c r="AT939"/>
      <c r="AU939"/>
      <c r="AV939"/>
      <c r="AW939"/>
      <c r="AX939"/>
      <c r="AY939"/>
      <c r="AZ939"/>
      <c r="BA939"/>
      <c r="BB939"/>
      <c r="BC939"/>
      <c r="BD939"/>
      <c r="BE939"/>
      <c r="BF939"/>
      <c r="BG939"/>
      <c r="BH939"/>
      <c r="BI939"/>
      <c r="BJ939"/>
      <c r="BK939"/>
      <c r="BL939"/>
      <c r="BM939"/>
      <c r="BN939"/>
      <c r="BO939"/>
      <c r="BP939"/>
      <c r="BQ939"/>
      <c r="BR939"/>
      <c r="BS939"/>
      <c r="BT939"/>
      <c r="BU939"/>
      <c r="BV939"/>
      <c r="BW939"/>
      <c r="BX939"/>
      <c r="BY939"/>
      <c r="BZ939"/>
      <c r="CA939"/>
      <c r="CB939"/>
      <c r="CC939"/>
      <c r="CD939"/>
      <c r="CE939"/>
      <c r="CF939"/>
      <c r="CG939"/>
      <c r="CH939"/>
      <c r="CI939"/>
      <c r="CJ939"/>
      <c r="CK939"/>
      <c r="CL939"/>
      <c r="CN939"/>
    </row>
    <row r="940" spans="7:92" x14ac:dyDescent="0.4">
      <c r="G940"/>
      <c r="I940"/>
      <c r="J940"/>
      <c r="R940"/>
      <c r="S940"/>
      <c r="T940"/>
      <c r="U940"/>
      <c r="V940"/>
      <c r="W940"/>
      <c r="X940"/>
      <c r="Y940"/>
      <c r="Z940"/>
      <c r="AA940"/>
      <c r="AB940"/>
      <c r="AC940"/>
      <c r="AD940"/>
      <c r="AE940"/>
      <c r="AF940"/>
      <c r="AG940"/>
      <c r="AH940"/>
      <c r="AI940"/>
      <c r="AJ940"/>
      <c r="AK940"/>
      <c r="AL940"/>
      <c r="AM940"/>
      <c r="AN940"/>
      <c r="AO940"/>
      <c r="AP940"/>
      <c r="AQ940"/>
      <c r="AR940"/>
      <c r="AS940"/>
      <c r="AT940"/>
      <c r="AU940"/>
      <c r="AV940"/>
      <c r="AW940"/>
      <c r="AX940"/>
      <c r="AY940"/>
      <c r="AZ940"/>
      <c r="BA940"/>
      <c r="BB940"/>
      <c r="BC940"/>
      <c r="BD940"/>
      <c r="BE940"/>
      <c r="BF940"/>
      <c r="BG940"/>
      <c r="BH940"/>
      <c r="BI940"/>
      <c r="BJ940"/>
      <c r="BK940"/>
      <c r="BL940"/>
      <c r="BM940"/>
      <c r="BN940"/>
      <c r="BO940"/>
      <c r="BP940"/>
      <c r="BQ940"/>
      <c r="BR940"/>
      <c r="BS940"/>
      <c r="BT940"/>
      <c r="BU940"/>
      <c r="BV940"/>
      <c r="BW940"/>
      <c r="BX940"/>
      <c r="BY940"/>
      <c r="BZ940"/>
      <c r="CA940"/>
      <c r="CB940"/>
      <c r="CC940"/>
      <c r="CD940"/>
      <c r="CE940"/>
      <c r="CF940"/>
      <c r="CG940"/>
      <c r="CH940"/>
      <c r="CI940"/>
      <c r="CJ940"/>
      <c r="CK940"/>
      <c r="CL940"/>
      <c r="CN940"/>
    </row>
    <row r="941" spans="7:92" x14ac:dyDescent="0.4">
      <c r="G941"/>
      <c r="I941"/>
      <c r="J941"/>
      <c r="R941"/>
      <c r="S941"/>
      <c r="T941"/>
      <c r="U941"/>
      <c r="V941"/>
      <c r="W941"/>
      <c r="X941"/>
      <c r="Y941"/>
      <c r="Z941"/>
      <c r="AA941"/>
      <c r="AB941"/>
      <c r="AC941"/>
      <c r="AD941"/>
      <c r="AE941"/>
      <c r="AF941"/>
      <c r="AG941"/>
      <c r="AH941"/>
      <c r="AI941"/>
      <c r="AJ941"/>
      <c r="AK941"/>
      <c r="AL941"/>
      <c r="AM941"/>
      <c r="AN941"/>
      <c r="AO941"/>
      <c r="AP941"/>
      <c r="AQ941"/>
      <c r="AR941"/>
      <c r="AS941"/>
      <c r="AT941"/>
      <c r="AU941"/>
      <c r="AV941"/>
      <c r="AW941"/>
      <c r="AX941"/>
      <c r="AY941"/>
      <c r="AZ941"/>
      <c r="BA941"/>
      <c r="BB941"/>
      <c r="BC941"/>
      <c r="BD941"/>
      <c r="BE941"/>
      <c r="BF941"/>
      <c r="BG941"/>
      <c r="BH941"/>
      <c r="BI941"/>
      <c r="BJ941"/>
      <c r="BK941"/>
      <c r="BL941"/>
      <c r="BM941"/>
      <c r="BN941"/>
      <c r="BO941"/>
      <c r="BP941"/>
      <c r="BQ941"/>
      <c r="BR941"/>
      <c r="BS941"/>
      <c r="BT941"/>
      <c r="BU941"/>
      <c r="BV941"/>
      <c r="BW941"/>
      <c r="BX941"/>
      <c r="BY941"/>
      <c r="BZ941"/>
      <c r="CA941"/>
      <c r="CB941"/>
      <c r="CC941"/>
      <c r="CD941"/>
      <c r="CE941"/>
      <c r="CF941"/>
      <c r="CG941"/>
      <c r="CH941"/>
      <c r="CI941"/>
      <c r="CJ941"/>
      <c r="CK941"/>
      <c r="CL941"/>
      <c r="CN941"/>
    </row>
    <row r="942" spans="7:92" x14ac:dyDescent="0.4">
      <c r="G942"/>
      <c r="I942"/>
      <c r="J942"/>
      <c r="R942"/>
      <c r="S942"/>
      <c r="T942"/>
      <c r="U942"/>
      <c r="V942"/>
      <c r="W942"/>
      <c r="X942"/>
      <c r="Y942"/>
      <c r="Z942"/>
      <c r="AA942"/>
      <c r="AB942"/>
      <c r="AC942"/>
      <c r="AD942"/>
      <c r="AE942"/>
      <c r="AF942"/>
      <c r="AG942"/>
      <c r="AH942"/>
      <c r="AI942"/>
      <c r="AJ942"/>
      <c r="AK942"/>
      <c r="AL942"/>
      <c r="AM942"/>
      <c r="AN942"/>
      <c r="AO942"/>
      <c r="AP942"/>
      <c r="AQ942"/>
      <c r="AR942"/>
      <c r="AS942"/>
      <c r="AT942"/>
      <c r="AU942"/>
      <c r="AV942"/>
      <c r="AW942"/>
      <c r="AX942"/>
      <c r="AY942"/>
      <c r="AZ942"/>
      <c r="BA942"/>
      <c r="BB942"/>
      <c r="BC942"/>
      <c r="BD942"/>
      <c r="BE942"/>
      <c r="BF942"/>
      <c r="BG942"/>
      <c r="BH942"/>
      <c r="BI942"/>
      <c r="BJ942"/>
      <c r="BK942"/>
      <c r="BL942"/>
      <c r="BM942"/>
      <c r="BN942"/>
      <c r="BO942"/>
      <c r="BP942"/>
      <c r="BQ942"/>
      <c r="BR942"/>
      <c r="BS942"/>
      <c r="BT942"/>
      <c r="BU942"/>
      <c r="BV942"/>
      <c r="BW942"/>
      <c r="BX942"/>
      <c r="BY942"/>
      <c r="BZ942"/>
      <c r="CA942"/>
      <c r="CB942"/>
      <c r="CC942"/>
      <c r="CD942"/>
      <c r="CE942"/>
      <c r="CF942"/>
      <c r="CG942"/>
      <c r="CH942"/>
      <c r="CI942"/>
      <c r="CJ942"/>
      <c r="CK942"/>
      <c r="CL942"/>
      <c r="CN942"/>
    </row>
    <row r="943" spans="7:92" x14ac:dyDescent="0.4">
      <c r="G943"/>
      <c r="I943"/>
      <c r="J943"/>
      <c r="R943"/>
      <c r="S943"/>
      <c r="T943"/>
      <c r="U943"/>
      <c r="V943"/>
      <c r="W943"/>
      <c r="X943"/>
      <c r="Y943"/>
      <c r="Z943"/>
      <c r="AA943"/>
      <c r="AB943"/>
      <c r="AC943"/>
      <c r="AD943"/>
      <c r="AE943"/>
      <c r="AF943"/>
      <c r="AG943"/>
      <c r="AH943"/>
      <c r="AI943"/>
      <c r="AJ943"/>
      <c r="AK943"/>
      <c r="AL943"/>
      <c r="AM943"/>
      <c r="AN943"/>
      <c r="AO943"/>
      <c r="AP943"/>
      <c r="AQ943"/>
      <c r="AR943"/>
      <c r="AS943"/>
      <c r="AT943"/>
      <c r="AU943"/>
      <c r="AV943"/>
      <c r="AW943"/>
      <c r="AX943"/>
      <c r="AY943"/>
      <c r="AZ943"/>
      <c r="BA943"/>
      <c r="BB943"/>
      <c r="BC943"/>
      <c r="BD943"/>
      <c r="BE943"/>
      <c r="BF943"/>
      <c r="BG943"/>
      <c r="BH943"/>
      <c r="BI943"/>
      <c r="BJ943"/>
      <c r="BK943"/>
      <c r="BL943"/>
      <c r="BM943"/>
      <c r="BN943"/>
      <c r="BO943"/>
      <c r="BP943"/>
      <c r="BQ943"/>
      <c r="BR943"/>
      <c r="BS943"/>
      <c r="BT943"/>
      <c r="BU943"/>
      <c r="BV943"/>
      <c r="BW943"/>
      <c r="BX943"/>
      <c r="BY943"/>
      <c r="BZ943"/>
      <c r="CA943"/>
      <c r="CB943"/>
      <c r="CC943"/>
      <c r="CD943"/>
      <c r="CE943"/>
      <c r="CF943"/>
      <c r="CG943"/>
      <c r="CH943"/>
      <c r="CI943"/>
      <c r="CJ943"/>
      <c r="CK943"/>
      <c r="CL943"/>
      <c r="CN943"/>
    </row>
    <row r="944" spans="7:92" x14ac:dyDescent="0.4">
      <c r="G944"/>
      <c r="I944"/>
      <c r="J944"/>
      <c r="R944"/>
      <c r="S944"/>
      <c r="T944"/>
      <c r="U944"/>
      <c r="V944"/>
      <c r="W944"/>
      <c r="X944"/>
      <c r="Y944"/>
      <c r="Z944"/>
      <c r="AA944"/>
      <c r="AB944"/>
      <c r="AC944"/>
      <c r="AD944"/>
      <c r="AE944"/>
      <c r="AF944"/>
      <c r="AG944"/>
      <c r="AH944"/>
      <c r="AI944"/>
      <c r="AJ944"/>
      <c r="AK944"/>
      <c r="AL944"/>
      <c r="AM944"/>
      <c r="AN944"/>
      <c r="AO944"/>
      <c r="AP944"/>
      <c r="AQ944"/>
      <c r="AR944"/>
      <c r="AS944"/>
      <c r="AT944"/>
      <c r="AU944"/>
      <c r="AV944"/>
      <c r="AW944"/>
      <c r="AX944"/>
      <c r="AY944"/>
      <c r="AZ944"/>
      <c r="BA944"/>
      <c r="BB944"/>
      <c r="BC944"/>
      <c r="BD944"/>
      <c r="BE944"/>
      <c r="BF944"/>
      <c r="BG944"/>
      <c r="BH944"/>
      <c r="BI944"/>
      <c r="BJ944"/>
      <c r="BK944"/>
      <c r="BL944"/>
      <c r="BM944"/>
      <c r="BN944"/>
      <c r="BO944"/>
      <c r="BP944"/>
      <c r="BQ944"/>
      <c r="BR944"/>
      <c r="BS944"/>
      <c r="BT944"/>
      <c r="BU944"/>
      <c r="BV944"/>
      <c r="BW944"/>
      <c r="BX944"/>
      <c r="BY944"/>
      <c r="BZ944"/>
      <c r="CA944"/>
      <c r="CB944"/>
      <c r="CC944"/>
      <c r="CD944"/>
      <c r="CE944"/>
      <c r="CF944"/>
      <c r="CG944"/>
      <c r="CH944"/>
      <c r="CI944"/>
      <c r="CJ944"/>
      <c r="CK944"/>
      <c r="CL944"/>
      <c r="CN944"/>
    </row>
    <row r="945" spans="7:92" x14ac:dyDescent="0.4">
      <c r="G945"/>
      <c r="I945"/>
      <c r="J945"/>
      <c r="R945"/>
      <c r="S945"/>
      <c r="T945"/>
      <c r="U945"/>
      <c r="V945"/>
      <c r="W945"/>
      <c r="X945"/>
      <c r="Y945"/>
      <c r="Z945"/>
      <c r="AA945"/>
      <c r="AB945"/>
      <c r="AC945"/>
      <c r="AD945"/>
      <c r="AE945"/>
      <c r="AF945"/>
      <c r="AG945"/>
      <c r="AH945"/>
      <c r="AI945"/>
      <c r="AJ945"/>
      <c r="AK945"/>
      <c r="AL945"/>
      <c r="AM945"/>
      <c r="AN945"/>
      <c r="AO945"/>
      <c r="AP945"/>
      <c r="AQ945"/>
      <c r="AR945"/>
      <c r="AS945"/>
      <c r="AT945"/>
      <c r="AU945"/>
      <c r="AV945"/>
      <c r="AW945"/>
      <c r="AX945"/>
      <c r="AY945"/>
      <c r="AZ945"/>
      <c r="BA945"/>
      <c r="BB945"/>
      <c r="BC945"/>
      <c r="BD945"/>
      <c r="BE945"/>
      <c r="BF945"/>
      <c r="BG945"/>
      <c r="BH945"/>
      <c r="BI945"/>
      <c r="BJ945"/>
      <c r="BK945"/>
      <c r="BL945"/>
      <c r="BM945"/>
      <c r="BN945"/>
      <c r="BO945"/>
      <c r="BP945"/>
      <c r="BQ945"/>
      <c r="BR945"/>
      <c r="BS945"/>
      <c r="BT945"/>
      <c r="BU945"/>
      <c r="BV945"/>
      <c r="BW945"/>
      <c r="BX945"/>
      <c r="BY945"/>
      <c r="BZ945"/>
      <c r="CA945"/>
      <c r="CB945"/>
      <c r="CC945"/>
      <c r="CD945"/>
      <c r="CE945"/>
      <c r="CF945"/>
      <c r="CG945"/>
      <c r="CH945"/>
      <c r="CI945"/>
      <c r="CJ945"/>
      <c r="CK945"/>
      <c r="CL945"/>
      <c r="CN945"/>
    </row>
    <row r="946" spans="7:92" x14ac:dyDescent="0.4">
      <c r="G946"/>
      <c r="I946"/>
      <c r="J946"/>
      <c r="R946"/>
      <c r="S946"/>
      <c r="T946"/>
      <c r="U946"/>
      <c r="V946"/>
      <c r="W946"/>
      <c r="X946"/>
      <c r="Y946"/>
      <c r="Z946"/>
      <c r="AA946"/>
      <c r="AB946"/>
      <c r="AC946"/>
      <c r="AD946"/>
      <c r="AE946"/>
      <c r="AF946"/>
      <c r="AG946"/>
      <c r="AH946"/>
      <c r="AI946"/>
      <c r="AJ946"/>
      <c r="AK946"/>
      <c r="AL946"/>
      <c r="AM946"/>
      <c r="AN946"/>
      <c r="AO946"/>
      <c r="AP946"/>
      <c r="AQ946"/>
      <c r="AR946"/>
      <c r="AS946"/>
      <c r="AT946"/>
      <c r="AU946"/>
      <c r="AV946"/>
      <c r="AW946"/>
      <c r="AX946"/>
      <c r="AY946"/>
      <c r="AZ946"/>
      <c r="BA946"/>
      <c r="BB946"/>
      <c r="BC946"/>
      <c r="BD946"/>
      <c r="BE946"/>
      <c r="BF946"/>
      <c r="BG946"/>
      <c r="BH946"/>
      <c r="BI946"/>
      <c r="BJ946"/>
      <c r="BK946"/>
      <c r="BL946"/>
      <c r="BM946"/>
      <c r="BN946"/>
      <c r="BO946"/>
      <c r="BP946"/>
      <c r="BQ946"/>
      <c r="BR946"/>
      <c r="BS946"/>
      <c r="BT946"/>
      <c r="BU946"/>
      <c r="BV946"/>
      <c r="BW946"/>
      <c r="BX946"/>
      <c r="BY946"/>
      <c r="BZ946"/>
      <c r="CA946"/>
      <c r="CB946"/>
      <c r="CC946"/>
      <c r="CD946"/>
      <c r="CE946"/>
      <c r="CF946"/>
      <c r="CG946"/>
      <c r="CH946"/>
      <c r="CI946"/>
      <c r="CJ946"/>
      <c r="CK946"/>
      <c r="CL946"/>
      <c r="CN946"/>
    </row>
    <row r="947" spans="7:92" x14ac:dyDescent="0.4">
      <c r="G947"/>
      <c r="I947"/>
      <c r="J947"/>
      <c r="R947"/>
      <c r="S947"/>
      <c r="T947"/>
      <c r="U947"/>
      <c r="V947"/>
      <c r="W947"/>
      <c r="X947"/>
      <c r="Y947"/>
      <c r="Z947"/>
      <c r="AA947"/>
      <c r="AB947"/>
      <c r="AC947"/>
      <c r="AD947"/>
      <c r="AE947"/>
      <c r="AF947"/>
      <c r="AG947"/>
      <c r="AH947"/>
      <c r="AI947"/>
      <c r="AJ947"/>
      <c r="AK947"/>
      <c r="AL947"/>
      <c r="AM947"/>
      <c r="AN947"/>
      <c r="AO947"/>
      <c r="AP947"/>
      <c r="AQ947"/>
      <c r="AR947"/>
      <c r="AS947"/>
      <c r="AT947"/>
      <c r="AU947"/>
      <c r="AV947"/>
      <c r="AW947"/>
      <c r="AX947"/>
      <c r="AY947"/>
      <c r="AZ947"/>
      <c r="BA947"/>
      <c r="BB947"/>
      <c r="BC947"/>
      <c r="BD947"/>
      <c r="BE947"/>
      <c r="BF947"/>
      <c r="BG947"/>
      <c r="BH947"/>
      <c r="BI947"/>
      <c r="BJ947"/>
      <c r="BK947"/>
      <c r="BL947"/>
      <c r="BM947"/>
      <c r="BN947"/>
      <c r="BO947"/>
      <c r="BP947"/>
      <c r="BQ947"/>
      <c r="BR947"/>
      <c r="BS947"/>
      <c r="BT947"/>
      <c r="BU947"/>
      <c r="BV947"/>
      <c r="BW947"/>
      <c r="BX947"/>
      <c r="BY947"/>
      <c r="BZ947"/>
      <c r="CA947"/>
      <c r="CB947"/>
      <c r="CC947"/>
      <c r="CD947"/>
      <c r="CE947"/>
      <c r="CF947"/>
      <c r="CG947"/>
      <c r="CH947"/>
      <c r="CI947"/>
      <c r="CJ947"/>
      <c r="CK947"/>
      <c r="CL947"/>
      <c r="CN947"/>
    </row>
    <row r="948" spans="7:92" x14ac:dyDescent="0.4">
      <c r="G948"/>
      <c r="I948"/>
      <c r="J948"/>
      <c r="R948"/>
      <c r="S948"/>
      <c r="T948"/>
      <c r="U948"/>
      <c r="V948"/>
      <c r="W948"/>
      <c r="X948"/>
      <c r="Y948"/>
      <c r="Z948"/>
      <c r="AA948"/>
      <c r="AB948"/>
      <c r="AC948"/>
      <c r="AD948"/>
      <c r="AE948"/>
      <c r="AF948"/>
      <c r="AG948"/>
      <c r="AH948"/>
      <c r="AI948"/>
      <c r="AJ948"/>
      <c r="AK948"/>
      <c r="AL948"/>
      <c r="AM948"/>
      <c r="AN948"/>
      <c r="AO948"/>
      <c r="AP948"/>
      <c r="AQ948"/>
      <c r="AR948"/>
      <c r="AS948"/>
      <c r="AT948"/>
      <c r="AU948"/>
      <c r="AV948"/>
      <c r="AW948"/>
      <c r="AX948"/>
      <c r="AY948"/>
      <c r="AZ948"/>
      <c r="BA948"/>
      <c r="BB948"/>
      <c r="BC948"/>
      <c r="BD948"/>
      <c r="BE948"/>
      <c r="BF948"/>
      <c r="BG948"/>
      <c r="BH948"/>
      <c r="BI948"/>
      <c r="BJ948"/>
      <c r="BK948"/>
      <c r="BL948"/>
      <c r="BM948"/>
      <c r="BN948"/>
      <c r="BO948"/>
      <c r="BP948"/>
      <c r="BQ948"/>
      <c r="BR948"/>
      <c r="BS948"/>
      <c r="BT948"/>
      <c r="BU948"/>
      <c r="BV948"/>
      <c r="BW948"/>
      <c r="BX948"/>
      <c r="BY948"/>
      <c r="BZ948"/>
      <c r="CA948"/>
      <c r="CB948"/>
      <c r="CC948"/>
      <c r="CD948"/>
      <c r="CE948"/>
      <c r="CF948"/>
      <c r="CG948"/>
      <c r="CH948"/>
      <c r="CI948"/>
      <c r="CJ948"/>
      <c r="CK948"/>
      <c r="CL948"/>
      <c r="CN948"/>
    </row>
    <row r="949" spans="7:92" x14ac:dyDescent="0.4">
      <c r="G949"/>
      <c r="I949"/>
      <c r="J949"/>
      <c r="R949"/>
      <c r="S949"/>
      <c r="T949"/>
      <c r="U949"/>
      <c r="V949"/>
      <c r="W949"/>
      <c r="X949"/>
      <c r="Y949"/>
      <c r="Z949"/>
      <c r="AA949"/>
      <c r="AB949"/>
      <c r="AC949"/>
      <c r="AD949"/>
      <c r="AE949"/>
      <c r="AF949"/>
      <c r="AG949"/>
      <c r="AH949"/>
      <c r="AI949"/>
      <c r="AJ949"/>
      <c r="AK949"/>
      <c r="AL949"/>
      <c r="AM949"/>
      <c r="AN949"/>
      <c r="AO949"/>
      <c r="AP949"/>
      <c r="AQ949"/>
      <c r="AR949"/>
      <c r="AS949"/>
      <c r="AT949"/>
      <c r="AU949"/>
      <c r="AV949"/>
      <c r="AW949"/>
      <c r="AX949"/>
      <c r="AY949"/>
      <c r="AZ949"/>
      <c r="BA949"/>
      <c r="BB949"/>
      <c r="BC949"/>
      <c r="BD949"/>
      <c r="BE949"/>
      <c r="BF949"/>
      <c r="BG949"/>
      <c r="BH949"/>
      <c r="BI949"/>
      <c r="BJ949"/>
      <c r="BK949"/>
      <c r="BL949"/>
      <c r="BM949"/>
      <c r="BN949"/>
      <c r="BO949"/>
      <c r="BP949"/>
      <c r="BQ949"/>
      <c r="BR949"/>
      <c r="BS949"/>
      <c r="BT949"/>
      <c r="BU949"/>
      <c r="BV949"/>
      <c r="BW949"/>
      <c r="BX949"/>
      <c r="BY949"/>
      <c r="BZ949"/>
      <c r="CA949"/>
      <c r="CB949"/>
      <c r="CC949"/>
      <c r="CD949"/>
      <c r="CE949"/>
      <c r="CF949"/>
      <c r="CG949"/>
      <c r="CH949"/>
      <c r="CI949"/>
      <c r="CJ949"/>
      <c r="CK949"/>
      <c r="CL949"/>
      <c r="CN949"/>
    </row>
    <row r="950" spans="7:92" x14ac:dyDescent="0.4">
      <c r="G950"/>
      <c r="I950"/>
      <c r="J950"/>
      <c r="R950"/>
      <c r="S950"/>
      <c r="T950"/>
      <c r="U950"/>
      <c r="V950"/>
      <c r="W950"/>
      <c r="X950"/>
      <c r="Y950"/>
      <c r="Z950"/>
      <c r="AA950"/>
      <c r="AB950"/>
      <c r="AC950"/>
      <c r="AD950"/>
      <c r="AE950"/>
      <c r="AF950"/>
      <c r="AG950"/>
      <c r="AH950"/>
      <c r="AI950"/>
      <c r="AJ950"/>
      <c r="AK950"/>
      <c r="AL950"/>
      <c r="AM950"/>
      <c r="AN950"/>
      <c r="AO950"/>
      <c r="AP950"/>
      <c r="AQ950"/>
      <c r="AR950"/>
      <c r="AS950"/>
      <c r="AT950"/>
      <c r="AU950"/>
      <c r="AV950"/>
      <c r="AW950"/>
      <c r="AX950"/>
      <c r="AY950"/>
      <c r="AZ950"/>
      <c r="BA950"/>
      <c r="BB950"/>
      <c r="BC950"/>
      <c r="BD950"/>
      <c r="BE950"/>
      <c r="BF950"/>
      <c r="BG950"/>
      <c r="BH950"/>
      <c r="BI950"/>
      <c r="BJ950"/>
      <c r="BK950"/>
      <c r="BL950"/>
      <c r="BM950"/>
      <c r="BN950"/>
      <c r="BO950"/>
      <c r="BP950"/>
      <c r="BQ950"/>
      <c r="BR950"/>
      <c r="BS950"/>
      <c r="BT950"/>
      <c r="BU950"/>
      <c r="BV950"/>
      <c r="BW950"/>
      <c r="BX950"/>
      <c r="BY950"/>
      <c r="BZ950"/>
      <c r="CA950"/>
      <c r="CB950"/>
      <c r="CC950"/>
      <c r="CD950"/>
      <c r="CE950"/>
      <c r="CF950"/>
      <c r="CG950"/>
      <c r="CH950"/>
      <c r="CI950"/>
      <c r="CJ950"/>
      <c r="CK950"/>
      <c r="CL950"/>
      <c r="CN950"/>
    </row>
    <row r="951" spans="7:92" x14ac:dyDescent="0.4">
      <c r="G951"/>
      <c r="I951"/>
      <c r="J951"/>
      <c r="R951"/>
      <c r="S951"/>
      <c r="T951"/>
      <c r="U951"/>
      <c r="V951"/>
      <c r="W951"/>
      <c r="X951"/>
      <c r="Y951"/>
      <c r="Z951"/>
      <c r="AA951"/>
      <c r="AB951"/>
      <c r="AC951"/>
      <c r="AD951"/>
      <c r="AE951"/>
      <c r="AF951"/>
      <c r="AG951"/>
      <c r="AH951"/>
      <c r="AI951"/>
      <c r="AJ951"/>
      <c r="AK951"/>
      <c r="AL951"/>
      <c r="AM951"/>
      <c r="AN951"/>
      <c r="AO951"/>
      <c r="AP951"/>
      <c r="AQ951"/>
      <c r="AR951"/>
      <c r="AS951"/>
      <c r="AT951"/>
      <c r="AU951"/>
      <c r="AV951"/>
      <c r="AW951"/>
      <c r="AX951"/>
      <c r="AY951"/>
      <c r="AZ951"/>
      <c r="BA951"/>
      <c r="BB951"/>
      <c r="BC951"/>
      <c r="BD951"/>
      <c r="BE951"/>
      <c r="BF951"/>
      <c r="BG951"/>
      <c r="BH951"/>
      <c r="BI951"/>
      <c r="BJ951"/>
      <c r="BK951"/>
      <c r="BL951"/>
      <c r="BM951"/>
      <c r="BN951"/>
      <c r="BO951"/>
      <c r="BP951"/>
      <c r="BQ951"/>
      <c r="BR951"/>
      <c r="BS951"/>
      <c r="BT951"/>
      <c r="BU951"/>
      <c r="BV951"/>
      <c r="BW951"/>
      <c r="BX951"/>
      <c r="BY951"/>
      <c r="BZ951"/>
      <c r="CA951"/>
      <c r="CB951"/>
      <c r="CC951"/>
      <c r="CD951"/>
      <c r="CE951"/>
      <c r="CF951"/>
      <c r="CG951"/>
      <c r="CH951"/>
      <c r="CI951"/>
      <c r="CJ951"/>
      <c r="CK951"/>
      <c r="CL951"/>
      <c r="CN951"/>
    </row>
    <row r="952" spans="7:92" x14ac:dyDescent="0.4">
      <c r="G952"/>
      <c r="I952"/>
      <c r="J952"/>
      <c r="R952"/>
      <c r="S952"/>
      <c r="T952"/>
      <c r="U952"/>
      <c r="V952"/>
      <c r="W952"/>
      <c r="X952"/>
      <c r="Y952"/>
      <c r="Z952"/>
      <c r="AA952"/>
      <c r="AB952"/>
      <c r="AC952"/>
      <c r="AD952"/>
      <c r="AE952"/>
      <c r="AF952"/>
      <c r="AG952"/>
      <c r="AH952"/>
      <c r="AI952"/>
      <c r="AJ952"/>
      <c r="AK952"/>
      <c r="AL952"/>
      <c r="AM952"/>
      <c r="AN952"/>
      <c r="AO952"/>
      <c r="AP952"/>
      <c r="AQ952"/>
      <c r="AR952"/>
      <c r="AS952"/>
      <c r="AT952"/>
      <c r="AU952"/>
      <c r="AV952"/>
      <c r="AW952"/>
      <c r="AX952"/>
      <c r="AY952"/>
      <c r="AZ952"/>
      <c r="BA952"/>
      <c r="BB952"/>
      <c r="BC952"/>
      <c r="BD952"/>
      <c r="BE952"/>
      <c r="BF952"/>
      <c r="BG952"/>
      <c r="BH952"/>
      <c r="BI952"/>
      <c r="BJ952"/>
      <c r="BK952"/>
      <c r="BL952"/>
      <c r="BM952"/>
      <c r="BN952"/>
      <c r="BO952"/>
      <c r="BP952"/>
      <c r="BQ952"/>
      <c r="BR952"/>
      <c r="BS952"/>
      <c r="BT952"/>
      <c r="BU952"/>
      <c r="BV952"/>
      <c r="BW952"/>
      <c r="BX952"/>
      <c r="BY952"/>
      <c r="BZ952"/>
      <c r="CA952"/>
      <c r="CB952"/>
      <c r="CC952"/>
      <c r="CD952"/>
      <c r="CE952"/>
      <c r="CF952"/>
      <c r="CG952"/>
      <c r="CH952"/>
      <c r="CI952"/>
      <c r="CJ952"/>
      <c r="CK952"/>
      <c r="CL952"/>
      <c r="CN952"/>
    </row>
    <row r="953" spans="7:92" x14ac:dyDescent="0.4">
      <c r="G953"/>
      <c r="I953"/>
      <c r="J953"/>
      <c r="R953"/>
      <c r="S953"/>
      <c r="T953"/>
      <c r="U953"/>
      <c r="V953"/>
      <c r="W953"/>
      <c r="X953"/>
      <c r="Y953"/>
      <c r="Z953"/>
      <c r="AA953"/>
      <c r="AB953"/>
      <c r="AC953"/>
      <c r="AD953"/>
      <c r="AE953"/>
      <c r="AF953"/>
      <c r="AG953"/>
      <c r="AH953"/>
      <c r="AI953"/>
      <c r="AJ953"/>
      <c r="AK953"/>
      <c r="AL953"/>
      <c r="AM953"/>
      <c r="AN953"/>
      <c r="AO953"/>
      <c r="AP953"/>
      <c r="AQ953"/>
      <c r="AR953"/>
      <c r="AS953"/>
      <c r="AT953"/>
      <c r="AU953"/>
      <c r="AV953"/>
      <c r="AW953"/>
      <c r="AX953"/>
      <c r="AY953"/>
      <c r="AZ953"/>
      <c r="BA953"/>
      <c r="BB953"/>
      <c r="BC953"/>
      <c r="BD953"/>
      <c r="BE953"/>
      <c r="BF953"/>
      <c r="BG953"/>
      <c r="BH953"/>
      <c r="BI953"/>
      <c r="BJ953"/>
      <c r="BK953"/>
      <c r="BL953"/>
      <c r="BM953"/>
      <c r="BN953"/>
      <c r="BO953"/>
      <c r="BP953"/>
      <c r="BQ953"/>
      <c r="BR953"/>
      <c r="BS953"/>
      <c r="BT953"/>
      <c r="BU953"/>
      <c r="BV953"/>
      <c r="BW953"/>
      <c r="BX953"/>
      <c r="BY953"/>
      <c r="BZ953"/>
      <c r="CA953"/>
      <c r="CB953"/>
      <c r="CC953"/>
      <c r="CD953"/>
      <c r="CE953"/>
      <c r="CF953"/>
      <c r="CG953"/>
      <c r="CH953"/>
      <c r="CI953"/>
      <c r="CJ953"/>
      <c r="CK953"/>
      <c r="CL953"/>
      <c r="CN953"/>
    </row>
    <row r="954" spans="7:92" x14ac:dyDescent="0.4">
      <c r="G954"/>
      <c r="I954"/>
      <c r="J954"/>
      <c r="R954"/>
      <c r="S954"/>
      <c r="T954"/>
      <c r="U954"/>
      <c r="V954"/>
      <c r="W954"/>
      <c r="X954"/>
      <c r="Y954"/>
      <c r="Z954"/>
      <c r="AA954"/>
      <c r="AB954"/>
      <c r="AC954"/>
      <c r="AD954"/>
      <c r="AE954"/>
      <c r="AF954"/>
      <c r="AG954"/>
      <c r="AH954"/>
      <c r="AI954"/>
      <c r="AJ954"/>
      <c r="AK954"/>
      <c r="AL954"/>
      <c r="AM954"/>
      <c r="AN954"/>
      <c r="AO954"/>
      <c r="AP954"/>
      <c r="AQ954"/>
      <c r="AR954"/>
      <c r="AS954"/>
      <c r="AT954"/>
      <c r="AU954"/>
      <c r="AV954"/>
      <c r="AW954"/>
      <c r="AX954"/>
      <c r="AY954"/>
      <c r="AZ954"/>
      <c r="BA954"/>
      <c r="BB954"/>
      <c r="BC954"/>
      <c r="BD954"/>
      <c r="BE954"/>
      <c r="BF954"/>
      <c r="BG954"/>
      <c r="BH954"/>
      <c r="BI954"/>
      <c r="BJ954"/>
      <c r="BK954"/>
      <c r="BL954"/>
      <c r="BM954"/>
      <c r="BN954"/>
      <c r="BO954"/>
      <c r="BP954"/>
      <c r="BQ954"/>
      <c r="BR954"/>
      <c r="BS954"/>
      <c r="BT954"/>
      <c r="BU954"/>
      <c r="BV954"/>
      <c r="BW954"/>
      <c r="BX954"/>
      <c r="BY954"/>
      <c r="BZ954"/>
      <c r="CA954"/>
      <c r="CB954"/>
      <c r="CC954"/>
      <c r="CD954"/>
      <c r="CE954"/>
      <c r="CF954"/>
      <c r="CG954"/>
      <c r="CH954"/>
      <c r="CI954"/>
      <c r="CJ954"/>
      <c r="CK954"/>
      <c r="CL954"/>
      <c r="CN954"/>
    </row>
    <row r="955" spans="7:92" x14ac:dyDescent="0.4">
      <c r="G955"/>
      <c r="I955"/>
      <c r="J955"/>
      <c r="R955"/>
      <c r="S955"/>
      <c r="T955"/>
      <c r="U955"/>
      <c r="V955"/>
      <c r="W955"/>
      <c r="X955"/>
      <c r="Y955"/>
      <c r="Z955"/>
      <c r="AA955"/>
      <c r="AB955"/>
      <c r="AC955"/>
      <c r="AD955"/>
      <c r="AE955"/>
      <c r="AF955"/>
      <c r="AG955"/>
      <c r="AH955"/>
      <c r="AI955"/>
      <c r="AJ955"/>
      <c r="AK955"/>
      <c r="AL955"/>
      <c r="AM955"/>
      <c r="AN955"/>
      <c r="AO955"/>
      <c r="AP955"/>
      <c r="AQ955"/>
      <c r="AR955"/>
      <c r="AS955"/>
      <c r="AT955"/>
      <c r="AU955"/>
      <c r="AV955"/>
      <c r="AW955"/>
      <c r="AX955"/>
      <c r="AY955"/>
      <c r="AZ955"/>
      <c r="BA955"/>
      <c r="BB955"/>
      <c r="BC955"/>
      <c r="BD955"/>
      <c r="BE955"/>
      <c r="BF955"/>
      <c r="BG955"/>
      <c r="BH955"/>
      <c r="BI955"/>
      <c r="BJ955"/>
      <c r="BK955"/>
      <c r="BL955"/>
      <c r="BM955"/>
      <c r="BN955"/>
      <c r="BO955"/>
      <c r="BP955"/>
      <c r="BQ955"/>
      <c r="BR955"/>
      <c r="BS955"/>
      <c r="BT955"/>
      <c r="BU955"/>
      <c r="BV955"/>
      <c r="BW955"/>
      <c r="BX955"/>
      <c r="BY955"/>
      <c r="BZ955"/>
      <c r="CA955"/>
      <c r="CB955"/>
      <c r="CC955"/>
      <c r="CD955"/>
      <c r="CE955"/>
      <c r="CF955"/>
      <c r="CG955"/>
      <c r="CH955"/>
      <c r="CI955"/>
      <c r="CJ955"/>
      <c r="CK955"/>
      <c r="CL955"/>
      <c r="CN955"/>
    </row>
    <row r="956" spans="7:92" x14ac:dyDescent="0.4">
      <c r="G956"/>
      <c r="I956"/>
      <c r="J956"/>
      <c r="R956"/>
      <c r="S956"/>
      <c r="T956"/>
      <c r="U956"/>
      <c r="V956"/>
      <c r="W956"/>
      <c r="X956"/>
      <c r="Y956"/>
      <c r="Z956"/>
      <c r="AA956"/>
      <c r="AB956"/>
      <c r="AC956"/>
      <c r="AD956"/>
      <c r="AE956"/>
      <c r="AF956"/>
      <c r="AG956"/>
      <c r="AH956"/>
      <c r="AI956"/>
      <c r="AJ956"/>
      <c r="AK956"/>
      <c r="AL956"/>
      <c r="AM956"/>
      <c r="AN956"/>
      <c r="AO956"/>
      <c r="AP956"/>
      <c r="AQ956"/>
      <c r="AR956"/>
      <c r="AS956"/>
      <c r="AT956"/>
      <c r="AU956"/>
      <c r="AV956"/>
      <c r="AW956"/>
      <c r="AX956"/>
      <c r="AY956"/>
      <c r="AZ956"/>
      <c r="BA956"/>
      <c r="BB956"/>
      <c r="BC956"/>
      <c r="BD956"/>
      <c r="BE956"/>
      <c r="BF956"/>
      <c r="BG956"/>
      <c r="BH956"/>
      <c r="BI956"/>
      <c r="BJ956"/>
      <c r="BK956"/>
      <c r="BL956"/>
      <c r="BM956"/>
      <c r="BN956"/>
      <c r="BO956"/>
      <c r="BP956"/>
      <c r="BQ956"/>
      <c r="BR956"/>
      <c r="BS956"/>
      <c r="BT956"/>
      <c r="BU956"/>
      <c r="BV956"/>
      <c r="BW956"/>
      <c r="BX956"/>
      <c r="BY956"/>
      <c r="BZ956"/>
      <c r="CA956"/>
      <c r="CB956"/>
      <c r="CC956"/>
      <c r="CD956"/>
      <c r="CE956"/>
      <c r="CF956"/>
      <c r="CG956"/>
      <c r="CH956"/>
      <c r="CI956"/>
      <c r="CJ956"/>
      <c r="CK956"/>
      <c r="CL956"/>
      <c r="CN956"/>
    </row>
    <row r="957" spans="7:92" x14ac:dyDescent="0.4">
      <c r="G957"/>
      <c r="I957"/>
      <c r="J957"/>
      <c r="R957"/>
      <c r="S957"/>
      <c r="T957"/>
      <c r="U957"/>
      <c r="V957"/>
      <c r="W957"/>
      <c r="X957"/>
      <c r="Y957"/>
      <c r="Z957"/>
      <c r="AA957"/>
      <c r="AB957"/>
      <c r="AC957"/>
      <c r="AD957"/>
      <c r="AE957"/>
      <c r="AF957"/>
      <c r="AG957"/>
      <c r="AH957"/>
      <c r="AI957"/>
      <c r="AJ957"/>
      <c r="AK957"/>
      <c r="AL957"/>
      <c r="AM957"/>
      <c r="AN957"/>
      <c r="AO957"/>
      <c r="AP957"/>
      <c r="AQ957"/>
      <c r="AR957"/>
      <c r="AS957"/>
      <c r="AT957"/>
      <c r="AU957"/>
      <c r="AV957"/>
      <c r="AW957"/>
      <c r="AX957"/>
      <c r="AY957"/>
      <c r="AZ957"/>
      <c r="BA957"/>
      <c r="BB957"/>
      <c r="BC957"/>
      <c r="BD957"/>
      <c r="BE957"/>
      <c r="BF957"/>
      <c r="BG957"/>
      <c r="BH957"/>
      <c r="BI957"/>
      <c r="BJ957"/>
      <c r="BK957"/>
      <c r="BL957"/>
      <c r="BM957"/>
      <c r="BN957"/>
      <c r="BO957"/>
      <c r="BP957"/>
      <c r="BQ957"/>
      <c r="BR957"/>
      <c r="BS957"/>
      <c r="BT957"/>
      <c r="BU957"/>
      <c r="BV957"/>
      <c r="BW957"/>
      <c r="BX957"/>
      <c r="BY957"/>
      <c r="BZ957"/>
      <c r="CA957"/>
      <c r="CB957"/>
      <c r="CC957"/>
      <c r="CD957"/>
      <c r="CE957"/>
      <c r="CF957"/>
      <c r="CG957"/>
      <c r="CH957"/>
      <c r="CI957"/>
      <c r="CJ957"/>
      <c r="CK957"/>
      <c r="CL957"/>
      <c r="CN957"/>
    </row>
    <row r="958" spans="7:92" x14ac:dyDescent="0.4">
      <c r="G958"/>
      <c r="I958"/>
      <c r="J958"/>
      <c r="R958"/>
      <c r="S958"/>
      <c r="T958"/>
      <c r="U958"/>
      <c r="V958"/>
      <c r="W958"/>
      <c r="X958"/>
      <c r="Y958"/>
      <c r="Z958"/>
      <c r="AA958"/>
      <c r="AB958"/>
      <c r="AC958"/>
      <c r="AD958"/>
      <c r="AE958"/>
      <c r="AF958"/>
      <c r="AG958"/>
      <c r="AH958"/>
      <c r="AI958"/>
      <c r="AJ958"/>
      <c r="AK958"/>
      <c r="AL958"/>
      <c r="AM958"/>
      <c r="AN958"/>
      <c r="AO958"/>
      <c r="AP958"/>
      <c r="AQ958"/>
      <c r="AR958"/>
      <c r="AS958"/>
      <c r="AT958"/>
      <c r="AU958"/>
      <c r="AV958"/>
      <c r="AW958"/>
      <c r="AX958"/>
      <c r="AY958"/>
      <c r="AZ958"/>
      <c r="BA958"/>
      <c r="BB958"/>
      <c r="BC958"/>
      <c r="BD958"/>
      <c r="BE958"/>
      <c r="BF958"/>
      <c r="BG958"/>
      <c r="BH958"/>
      <c r="BI958"/>
      <c r="BJ958"/>
      <c r="BK958"/>
      <c r="BL958"/>
      <c r="BM958"/>
      <c r="BN958"/>
      <c r="BO958"/>
      <c r="BP958"/>
      <c r="BQ958"/>
      <c r="BR958"/>
      <c r="BS958"/>
      <c r="BT958"/>
      <c r="BU958"/>
      <c r="BV958"/>
      <c r="BW958"/>
      <c r="BX958"/>
      <c r="BY958"/>
      <c r="BZ958"/>
      <c r="CA958"/>
      <c r="CB958"/>
      <c r="CC958"/>
      <c r="CD958"/>
      <c r="CE958"/>
      <c r="CF958"/>
      <c r="CG958"/>
      <c r="CH958"/>
      <c r="CI958"/>
      <c r="CJ958"/>
      <c r="CK958"/>
      <c r="CL958"/>
      <c r="CN958"/>
    </row>
    <row r="959" spans="7:92" x14ac:dyDescent="0.4">
      <c r="G959"/>
      <c r="I959"/>
      <c r="J959"/>
      <c r="R959"/>
      <c r="S959"/>
      <c r="T959"/>
      <c r="U959"/>
      <c r="V959"/>
      <c r="W959"/>
      <c r="X959"/>
      <c r="Y959"/>
      <c r="Z959"/>
      <c r="AA959"/>
      <c r="AB959"/>
      <c r="AC959"/>
      <c r="AD959"/>
      <c r="AE959"/>
      <c r="AF959"/>
      <c r="AG959"/>
      <c r="AH959"/>
      <c r="AI959"/>
      <c r="AJ959"/>
      <c r="AK959"/>
      <c r="AL959"/>
      <c r="AM959"/>
      <c r="AN959"/>
      <c r="AO959"/>
      <c r="AP959"/>
      <c r="AQ959"/>
      <c r="AR959"/>
      <c r="AS959"/>
      <c r="AT959"/>
      <c r="AU959"/>
      <c r="AV959"/>
      <c r="AW959"/>
      <c r="AX959"/>
      <c r="AY959"/>
      <c r="AZ959"/>
      <c r="BA959"/>
      <c r="BB959"/>
      <c r="BC959"/>
      <c r="BD959"/>
      <c r="BE959"/>
      <c r="BF959"/>
      <c r="BG959"/>
      <c r="BH959"/>
      <c r="BI959"/>
      <c r="BJ959"/>
      <c r="BK959"/>
      <c r="BL959"/>
      <c r="BM959"/>
      <c r="BN959"/>
      <c r="BO959"/>
      <c r="BP959"/>
      <c r="BQ959"/>
      <c r="BR959"/>
      <c r="BS959"/>
      <c r="BT959"/>
      <c r="BU959"/>
      <c r="BV959"/>
      <c r="BW959"/>
      <c r="BX959"/>
      <c r="BY959"/>
      <c r="BZ959"/>
      <c r="CA959"/>
      <c r="CB959"/>
      <c r="CC959"/>
      <c r="CD959"/>
      <c r="CE959"/>
      <c r="CF959"/>
      <c r="CG959"/>
      <c r="CH959"/>
      <c r="CI959"/>
      <c r="CJ959"/>
      <c r="CK959"/>
      <c r="CL959"/>
      <c r="CN959"/>
    </row>
    <row r="960" spans="7:92" x14ac:dyDescent="0.4">
      <c r="G960"/>
      <c r="I960"/>
      <c r="J960"/>
      <c r="R960"/>
      <c r="S960"/>
      <c r="T960"/>
      <c r="U960"/>
      <c r="V960"/>
      <c r="W960"/>
      <c r="X960"/>
      <c r="Y960"/>
      <c r="Z960"/>
      <c r="AA960"/>
      <c r="AB960"/>
      <c r="AC960"/>
      <c r="AD960"/>
      <c r="AE960"/>
      <c r="AF960"/>
      <c r="AG960"/>
      <c r="AH960"/>
      <c r="AI960"/>
      <c r="AJ960"/>
      <c r="AK960"/>
      <c r="AL960"/>
      <c r="AM960"/>
      <c r="AN960"/>
      <c r="AO960"/>
      <c r="AP960"/>
      <c r="AQ960"/>
      <c r="AR960"/>
      <c r="AS960"/>
      <c r="AT960"/>
      <c r="AU960"/>
      <c r="AV960"/>
      <c r="AW960"/>
      <c r="AX960"/>
      <c r="AY960"/>
      <c r="AZ960"/>
      <c r="BA960"/>
      <c r="BB960"/>
      <c r="BC960"/>
      <c r="BD960"/>
      <c r="BE960"/>
      <c r="BF960"/>
      <c r="BG960"/>
      <c r="BH960"/>
      <c r="BI960"/>
      <c r="BJ960"/>
      <c r="BK960"/>
      <c r="BL960"/>
      <c r="BM960"/>
      <c r="BN960"/>
      <c r="BO960"/>
      <c r="BP960"/>
      <c r="BQ960"/>
      <c r="BR960"/>
      <c r="BS960"/>
      <c r="BT960"/>
      <c r="BU960"/>
      <c r="BV960"/>
      <c r="BW960"/>
      <c r="BX960"/>
      <c r="BY960"/>
      <c r="BZ960"/>
      <c r="CA960"/>
      <c r="CB960"/>
      <c r="CC960"/>
      <c r="CD960"/>
      <c r="CE960"/>
      <c r="CF960"/>
      <c r="CG960"/>
      <c r="CH960"/>
      <c r="CI960"/>
      <c r="CJ960"/>
      <c r="CK960"/>
      <c r="CL960"/>
      <c r="CN960"/>
    </row>
    <row r="961" spans="1:117" x14ac:dyDescent="0.4">
      <c r="G961"/>
      <c r="I961"/>
      <c r="J961"/>
      <c r="R961"/>
      <c r="S961"/>
      <c r="T961"/>
      <c r="U961"/>
      <c r="V961"/>
      <c r="W961"/>
      <c r="X961"/>
      <c r="Y961"/>
      <c r="Z961"/>
      <c r="AA961"/>
      <c r="AB961"/>
      <c r="AC961"/>
      <c r="AD961"/>
      <c r="AE961"/>
      <c r="AF961"/>
      <c r="AG961"/>
      <c r="AH961"/>
      <c r="AI961"/>
      <c r="AJ961"/>
      <c r="AK961"/>
      <c r="AL961"/>
      <c r="AM961"/>
      <c r="AN961"/>
      <c r="AO961"/>
      <c r="AP961"/>
      <c r="AQ961"/>
      <c r="AR961"/>
      <c r="AS961"/>
      <c r="AT961"/>
      <c r="AU961"/>
      <c r="AV961"/>
      <c r="AW961"/>
      <c r="AX961"/>
      <c r="AY961"/>
      <c r="AZ961"/>
      <c r="BA961"/>
      <c r="BB961"/>
      <c r="BC961"/>
      <c r="BD961"/>
      <c r="BE961"/>
      <c r="BF961"/>
      <c r="BG961"/>
      <c r="BH961"/>
      <c r="BI961"/>
      <c r="BJ961"/>
      <c r="BK961"/>
      <c r="BL961"/>
      <c r="BM961"/>
      <c r="BN961"/>
      <c r="BO961"/>
      <c r="BP961"/>
      <c r="BQ961"/>
      <c r="BR961"/>
      <c r="BS961"/>
      <c r="BT961"/>
      <c r="BU961"/>
      <c r="BV961"/>
      <c r="BW961"/>
      <c r="BX961"/>
      <c r="BY961"/>
      <c r="BZ961"/>
      <c r="CA961"/>
      <c r="CB961"/>
      <c r="CC961"/>
      <c r="CD961"/>
      <c r="CE961"/>
      <c r="CF961"/>
      <c r="CG961"/>
      <c r="CH961"/>
      <c r="CI961"/>
      <c r="CJ961"/>
      <c r="CK961"/>
      <c r="CL961"/>
      <c r="CN961"/>
    </row>
    <row r="962" spans="1:117" x14ac:dyDescent="0.4">
      <c r="G962"/>
      <c r="I962"/>
      <c r="J962"/>
      <c r="R962"/>
      <c r="S962"/>
      <c r="T962"/>
      <c r="U962"/>
      <c r="V962"/>
      <c r="W962"/>
      <c r="X962"/>
      <c r="Y962"/>
      <c r="Z962"/>
      <c r="AA962"/>
      <c r="AB962"/>
      <c r="AC962"/>
      <c r="AD962"/>
      <c r="AE962"/>
      <c r="AF962"/>
      <c r="AG962"/>
      <c r="AH962"/>
      <c r="AI962"/>
      <c r="AJ962"/>
      <c r="AK962"/>
      <c r="AL962"/>
      <c r="AM962"/>
      <c r="AN962"/>
      <c r="AO962"/>
      <c r="AP962"/>
      <c r="AQ962"/>
      <c r="AR962"/>
      <c r="AS962"/>
      <c r="AT962"/>
      <c r="AU962"/>
      <c r="AV962"/>
      <c r="AW962"/>
      <c r="AX962"/>
      <c r="AY962"/>
      <c r="AZ962"/>
      <c r="BA962"/>
      <c r="BB962"/>
      <c r="BC962"/>
      <c r="BD962"/>
      <c r="BE962"/>
      <c r="BF962"/>
      <c r="BG962"/>
      <c r="BH962"/>
      <c r="BI962"/>
      <c r="BJ962"/>
      <c r="BK962"/>
      <c r="BL962"/>
      <c r="BM962"/>
      <c r="BN962"/>
      <c r="BO962"/>
      <c r="BP962"/>
      <c r="BQ962"/>
      <c r="BR962"/>
      <c r="BS962"/>
      <c r="BT962"/>
      <c r="BU962"/>
      <c r="BV962"/>
      <c r="BW962"/>
      <c r="BX962"/>
      <c r="BY962"/>
      <c r="BZ962"/>
      <c r="CA962"/>
      <c r="CB962"/>
      <c r="CC962"/>
      <c r="CD962"/>
      <c r="CE962"/>
      <c r="CF962"/>
      <c r="CG962"/>
      <c r="CH962"/>
      <c r="CI962"/>
      <c r="CJ962"/>
      <c r="CK962"/>
      <c r="CL962"/>
      <c r="CN962"/>
    </row>
    <row r="963" spans="1:117" x14ac:dyDescent="0.4">
      <c r="G963"/>
      <c r="I963"/>
      <c r="J963"/>
      <c r="R963"/>
      <c r="S963"/>
      <c r="T963"/>
      <c r="U963"/>
      <c r="V963"/>
      <c r="W963"/>
      <c r="X963"/>
      <c r="Y963"/>
      <c r="Z963"/>
      <c r="AA963"/>
      <c r="AB963"/>
      <c r="AC963"/>
      <c r="AD963"/>
      <c r="AE963"/>
      <c r="AF963"/>
      <c r="AG963"/>
      <c r="AH963"/>
      <c r="AI963"/>
      <c r="AJ963"/>
      <c r="AK963"/>
      <c r="AL963"/>
      <c r="AM963"/>
      <c r="AN963"/>
      <c r="AO963"/>
      <c r="AP963"/>
      <c r="AQ963"/>
      <c r="AR963"/>
      <c r="AS963"/>
      <c r="AT963"/>
      <c r="AU963"/>
      <c r="AV963"/>
      <c r="AW963"/>
      <c r="AX963"/>
      <c r="AY963"/>
      <c r="AZ963"/>
      <c r="BA963"/>
      <c r="BB963"/>
      <c r="BC963"/>
      <c r="BD963"/>
      <c r="BE963"/>
      <c r="BF963"/>
      <c r="BG963"/>
      <c r="BH963"/>
      <c r="BI963"/>
      <c r="BJ963"/>
      <c r="BK963"/>
      <c r="BL963"/>
      <c r="BM963"/>
      <c r="BN963"/>
      <c r="BO963"/>
      <c r="BP963"/>
      <c r="BQ963"/>
      <c r="BR963"/>
      <c r="BS963"/>
      <c r="BT963"/>
      <c r="BU963"/>
      <c r="BV963"/>
      <c r="BW963"/>
      <c r="BX963"/>
      <c r="BY963"/>
      <c r="BZ963"/>
      <c r="CA963"/>
      <c r="CB963"/>
      <c r="CC963"/>
      <c r="CD963"/>
      <c r="CE963"/>
      <c r="CF963"/>
      <c r="CG963"/>
      <c r="CH963"/>
      <c r="CI963"/>
      <c r="CJ963"/>
      <c r="CK963"/>
      <c r="CL963"/>
      <c r="CN963"/>
    </row>
    <row r="964" spans="1:117" x14ac:dyDescent="0.4">
      <c r="G964"/>
      <c r="I964"/>
      <c r="J964"/>
      <c r="R964"/>
      <c r="S964"/>
      <c r="T964"/>
      <c r="U964"/>
      <c r="V964"/>
      <c r="W964"/>
      <c r="X964"/>
      <c r="Y964"/>
      <c r="Z964"/>
      <c r="AA964"/>
      <c r="AB964"/>
      <c r="AC964"/>
      <c r="AD964"/>
      <c r="AE964"/>
      <c r="AF964"/>
      <c r="AG964"/>
      <c r="AH964"/>
      <c r="AI964"/>
      <c r="AJ964"/>
      <c r="AK964"/>
      <c r="AL964"/>
      <c r="AM964"/>
      <c r="AN964"/>
      <c r="AO964"/>
      <c r="AP964"/>
      <c r="AQ964"/>
      <c r="AR964"/>
      <c r="AS964"/>
      <c r="AT964"/>
      <c r="AU964"/>
      <c r="AV964"/>
      <c r="AW964"/>
      <c r="AX964"/>
      <c r="AY964"/>
      <c r="AZ964"/>
      <c r="BA964"/>
      <c r="BB964"/>
      <c r="BC964"/>
      <c r="BD964"/>
      <c r="BE964"/>
      <c r="BF964"/>
      <c r="BG964"/>
      <c r="BH964"/>
      <c r="BI964"/>
      <c r="BJ964"/>
      <c r="BK964"/>
      <c r="BL964"/>
      <c r="BM964"/>
      <c r="BN964"/>
      <c r="BO964"/>
      <c r="BP964"/>
      <c r="BQ964"/>
      <c r="BR964"/>
      <c r="BS964"/>
      <c r="BT964"/>
      <c r="BU964"/>
      <c r="BV964"/>
      <c r="BW964"/>
      <c r="BX964"/>
      <c r="BY964"/>
      <c r="BZ964"/>
      <c r="CA964"/>
      <c r="CB964"/>
      <c r="CC964"/>
      <c r="CD964"/>
      <c r="CE964"/>
      <c r="CF964"/>
      <c r="CG964"/>
      <c r="CH964"/>
      <c r="CI964"/>
      <c r="CJ964"/>
      <c r="CK964"/>
      <c r="CL964"/>
      <c r="CN964"/>
    </row>
    <row r="965" spans="1:117" x14ac:dyDescent="0.4">
      <c r="G965"/>
      <c r="I965"/>
      <c r="J965"/>
      <c r="R965"/>
      <c r="S965"/>
      <c r="T965"/>
      <c r="U965"/>
      <c r="V965"/>
      <c r="W965"/>
      <c r="X965"/>
      <c r="Y965"/>
      <c r="Z965"/>
      <c r="AA965"/>
      <c r="AB965"/>
      <c r="AC965"/>
      <c r="AD965"/>
      <c r="AE965"/>
      <c r="AF965"/>
      <c r="AG965"/>
      <c r="AH965"/>
      <c r="AI965"/>
      <c r="AJ965"/>
      <c r="AK965"/>
      <c r="AL965"/>
      <c r="AM965"/>
      <c r="AN965"/>
      <c r="AO965"/>
      <c r="AP965"/>
      <c r="AQ965"/>
      <c r="AR965"/>
      <c r="AS965"/>
      <c r="AT965"/>
      <c r="AU965"/>
      <c r="AV965"/>
      <c r="AW965"/>
      <c r="AX965"/>
      <c r="AY965"/>
      <c r="AZ965"/>
      <c r="BA965"/>
      <c r="BB965"/>
      <c r="BC965"/>
      <c r="BD965"/>
      <c r="BE965"/>
      <c r="BF965"/>
      <c r="BG965"/>
      <c r="BH965"/>
      <c r="BI965"/>
      <c r="BJ965"/>
      <c r="BK965"/>
      <c r="BL965"/>
      <c r="BM965"/>
      <c r="BN965"/>
      <c r="BO965"/>
      <c r="BP965"/>
      <c r="BQ965"/>
      <c r="BR965"/>
      <c r="BS965"/>
      <c r="BT965"/>
      <c r="BU965"/>
      <c r="BV965"/>
      <c r="BW965"/>
      <c r="BX965"/>
      <c r="BY965"/>
      <c r="BZ965"/>
      <c r="CA965"/>
      <c r="CB965"/>
      <c r="CC965"/>
      <c r="CD965"/>
      <c r="CE965"/>
      <c r="CF965"/>
      <c r="CG965"/>
      <c r="CH965"/>
      <c r="CI965"/>
      <c r="CJ965"/>
      <c r="CK965"/>
      <c r="CL965"/>
      <c r="CN965"/>
    </row>
    <row r="966" spans="1:117" x14ac:dyDescent="0.4">
      <c r="G966"/>
      <c r="I966"/>
      <c r="J966"/>
      <c r="R966"/>
      <c r="S966"/>
      <c r="T966"/>
      <c r="U966"/>
      <c r="V966"/>
      <c r="W966"/>
      <c r="X966"/>
      <c r="Y966"/>
      <c r="Z966"/>
      <c r="AA966"/>
      <c r="AB966"/>
      <c r="AC966"/>
      <c r="AD966"/>
      <c r="AE966"/>
      <c r="AF966"/>
      <c r="AG966"/>
      <c r="AH966"/>
      <c r="AI966"/>
      <c r="AJ966"/>
      <c r="AK966"/>
      <c r="AL966"/>
      <c r="AM966"/>
      <c r="AN966"/>
      <c r="AO966"/>
      <c r="AP966"/>
      <c r="AQ966"/>
      <c r="AR966"/>
      <c r="AS966"/>
      <c r="AT966"/>
      <c r="AU966"/>
      <c r="AV966"/>
      <c r="AW966"/>
      <c r="AX966"/>
      <c r="AY966"/>
      <c r="AZ966"/>
      <c r="BA966"/>
      <c r="BB966"/>
      <c r="BC966"/>
      <c r="BD966"/>
      <c r="BE966"/>
      <c r="BF966"/>
      <c r="BG966"/>
      <c r="BH966"/>
      <c r="BI966"/>
      <c r="BJ966"/>
      <c r="BK966"/>
      <c r="BL966"/>
      <c r="BM966"/>
      <c r="BN966"/>
      <c r="BO966"/>
      <c r="BP966"/>
      <c r="BQ966"/>
      <c r="BR966"/>
      <c r="BS966"/>
      <c r="BT966"/>
      <c r="BU966"/>
      <c r="BV966"/>
      <c r="BW966"/>
      <c r="BX966"/>
      <c r="BY966"/>
      <c r="BZ966"/>
      <c r="CA966"/>
      <c r="CB966"/>
      <c r="CC966"/>
      <c r="CD966"/>
      <c r="CE966"/>
      <c r="CF966"/>
      <c r="CG966"/>
      <c r="CH966"/>
      <c r="CI966"/>
      <c r="CJ966"/>
      <c r="CK966"/>
      <c r="CL966"/>
      <c r="CN966"/>
    </row>
    <row r="967" spans="1:117" x14ac:dyDescent="0.4">
      <c r="G967"/>
      <c r="I967"/>
      <c r="J967"/>
      <c r="R967"/>
      <c r="S967"/>
      <c r="T967"/>
      <c r="U967"/>
      <c r="V967"/>
      <c r="W967"/>
      <c r="X967"/>
      <c r="Y967"/>
      <c r="Z967"/>
      <c r="AA967"/>
      <c r="AB967"/>
      <c r="AC967"/>
      <c r="AD967"/>
      <c r="AE967"/>
      <c r="AF967"/>
      <c r="AG967"/>
      <c r="AH967"/>
      <c r="AI967"/>
      <c r="AJ967"/>
      <c r="AK967"/>
      <c r="AL967"/>
      <c r="AM967"/>
      <c r="AN967"/>
      <c r="AO967"/>
      <c r="AP967"/>
      <c r="AQ967"/>
      <c r="AR967"/>
      <c r="AS967"/>
      <c r="AT967"/>
      <c r="AU967"/>
      <c r="AV967"/>
      <c r="AW967"/>
      <c r="AX967"/>
      <c r="AY967"/>
      <c r="AZ967"/>
      <c r="BA967"/>
      <c r="BB967"/>
      <c r="BC967"/>
      <c r="BD967"/>
      <c r="BE967"/>
      <c r="BF967"/>
      <c r="BG967"/>
      <c r="BH967"/>
      <c r="BI967"/>
      <c r="BJ967"/>
      <c r="BK967"/>
      <c r="BL967"/>
      <c r="BM967"/>
      <c r="BN967"/>
      <c r="BO967"/>
      <c r="BP967"/>
      <c r="BQ967"/>
      <c r="BR967"/>
      <c r="BS967"/>
      <c r="BT967"/>
      <c r="BU967"/>
      <c r="BV967"/>
      <c r="BW967"/>
      <c r="BX967"/>
      <c r="BY967"/>
      <c r="BZ967"/>
      <c r="CA967"/>
      <c r="CB967"/>
      <c r="CC967"/>
      <c r="CD967"/>
      <c r="CE967"/>
      <c r="CF967"/>
      <c r="CG967"/>
      <c r="CH967"/>
      <c r="CI967"/>
      <c r="CJ967"/>
      <c r="CK967"/>
      <c r="CL967"/>
      <c r="CN967"/>
    </row>
    <row r="968" spans="1:117" s="363" customFormat="1" x14ac:dyDescent="0.4">
      <c r="A968"/>
      <c r="B968"/>
      <c r="C968"/>
      <c r="D968"/>
      <c r="E968"/>
      <c r="F968"/>
      <c r="G968"/>
      <c r="H968"/>
      <c r="I968"/>
      <c r="J968"/>
      <c r="K968"/>
      <c r="L968"/>
      <c r="M968"/>
      <c r="N968"/>
      <c r="O968"/>
      <c r="P968"/>
      <c r="Q968"/>
      <c r="R968"/>
      <c r="S968"/>
      <c r="T968"/>
      <c r="U968"/>
      <c r="V968"/>
      <c r="W968"/>
      <c r="X968"/>
      <c r="Y968"/>
      <c r="Z968"/>
      <c r="AA968"/>
      <c r="AB968"/>
      <c r="AC968"/>
      <c r="AD968"/>
      <c r="AE968"/>
      <c r="AF968"/>
      <c r="AG968"/>
      <c r="AH968"/>
      <c r="AI968"/>
      <c r="AJ968"/>
      <c r="AK968"/>
      <c r="AL968"/>
      <c r="AM968"/>
      <c r="AN968"/>
      <c r="AO968"/>
      <c r="AP968"/>
      <c r="AQ968"/>
      <c r="AR968"/>
      <c r="AS968"/>
      <c r="AT968"/>
      <c r="AU968"/>
      <c r="AV968"/>
      <c r="AW968"/>
      <c r="AX968"/>
      <c r="AY968"/>
      <c r="AZ968"/>
      <c r="BA968"/>
      <c r="BB968"/>
      <c r="BC968"/>
      <c r="BD968"/>
      <c r="BE968"/>
      <c r="BF968"/>
      <c r="BG968"/>
      <c r="BH968"/>
      <c r="BI968"/>
      <c r="BJ968"/>
      <c r="BK968"/>
      <c r="BL968"/>
      <c r="BM968"/>
      <c r="BN968"/>
      <c r="BO968"/>
      <c r="BP968"/>
      <c r="BQ968"/>
      <c r="BR968"/>
      <c r="BS968"/>
      <c r="BT968"/>
      <c r="BU968"/>
      <c r="BV968"/>
      <c r="BW968"/>
      <c r="BX968"/>
      <c r="BY968"/>
      <c r="BZ968"/>
      <c r="CA968"/>
      <c r="CB968"/>
      <c r="CC968"/>
      <c r="CD968"/>
      <c r="CE968"/>
      <c r="CF968"/>
      <c r="CG968"/>
      <c r="CH968"/>
      <c r="CI968"/>
      <c r="CJ968"/>
      <c r="CK968"/>
      <c r="CL968"/>
      <c r="CM968"/>
      <c r="CN968"/>
      <c r="CO968"/>
      <c r="CP968"/>
      <c r="CQ968"/>
      <c r="CR968"/>
      <c r="CS968"/>
      <c r="CT968"/>
      <c r="CU968"/>
      <c r="CV968"/>
      <c r="CW968"/>
      <c r="CX968"/>
      <c r="CY968"/>
      <c r="CZ968"/>
      <c r="DA968"/>
      <c r="DB968"/>
      <c r="DC968"/>
      <c r="DD968"/>
      <c r="DE968"/>
      <c r="DF968"/>
      <c r="DG968"/>
      <c r="DH968"/>
      <c r="DI968"/>
      <c r="DJ968"/>
      <c r="DK968"/>
      <c r="DL968"/>
      <c r="DM968"/>
    </row>
    <row r="969" spans="1:117" s="363" customFormat="1" x14ac:dyDescent="0.4">
      <c r="A969"/>
      <c r="B969"/>
      <c r="C969"/>
      <c r="D969"/>
      <c r="E969"/>
      <c r="F969"/>
      <c r="G969"/>
      <c r="H969"/>
      <c r="I969"/>
      <c r="J969"/>
      <c r="K969"/>
      <c r="L969"/>
      <c r="M969"/>
      <c r="N969"/>
      <c r="O969"/>
      <c r="P969"/>
      <c r="Q969"/>
      <c r="R969"/>
      <c r="S969"/>
      <c r="T969"/>
      <c r="U969"/>
      <c r="V969"/>
      <c r="W969"/>
      <c r="X969"/>
      <c r="Y969"/>
      <c r="Z969"/>
      <c r="AA969"/>
      <c r="AB969"/>
      <c r="AC969"/>
      <c r="AD969"/>
      <c r="AE969"/>
      <c r="AF969"/>
      <c r="AG969"/>
      <c r="AH969"/>
      <c r="AI969"/>
      <c r="AJ969"/>
      <c r="AK969"/>
      <c r="AL969"/>
      <c r="AM969"/>
      <c r="AN969"/>
      <c r="AO969"/>
      <c r="AP969"/>
      <c r="AQ969"/>
      <c r="AR969"/>
      <c r="AS969"/>
      <c r="AT969"/>
      <c r="AU969"/>
      <c r="AV969"/>
      <c r="AW969"/>
      <c r="AX969"/>
      <c r="AY969"/>
      <c r="AZ969"/>
      <c r="BA969"/>
      <c r="BB969"/>
      <c r="BC969"/>
      <c r="BD969"/>
      <c r="BE969"/>
      <c r="BF969"/>
      <c r="BG969"/>
      <c r="BH969"/>
      <c r="BI969"/>
      <c r="BJ969"/>
      <c r="BK969"/>
      <c r="BL969"/>
      <c r="BM969"/>
      <c r="BN969"/>
      <c r="BO969"/>
      <c r="BP969"/>
      <c r="BQ969"/>
      <c r="BR969"/>
      <c r="BS969"/>
      <c r="BT969"/>
      <c r="BU969"/>
      <c r="BV969"/>
      <c r="BW969"/>
      <c r="BX969"/>
      <c r="BY969"/>
      <c r="BZ969"/>
      <c r="CA969"/>
      <c r="CB969"/>
      <c r="CC969"/>
      <c r="CD969"/>
      <c r="CE969"/>
      <c r="CF969"/>
      <c r="CG969"/>
      <c r="CH969"/>
      <c r="CI969"/>
      <c r="CJ969"/>
      <c r="CK969"/>
      <c r="CL969"/>
      <c r="CM969"/>
      <c r="CN969"/>
      <c r="CO969"/>
      <c r="CP969"/>
      <c r="CQ969"/>
      <c r="CR969"/>
      <c r="CS969"/>
      <c r="CT969"/>
      <c r="CU969"/>
      <c r="CV969"/>
      <c r="CW969"/>
      <c r="CX969"/>
      <c r="CY969"/>
      <c r="CZ969"/>
      <c r="DA969"/>
      <c r="DB969"/>
      <c r="DC969"/>
      <c r="DD969"/>
      <c r="DE969"/>
      <c r="DF969"/>
      <c r="DG969"/>
      <c r="DH969"/>
      <c r="DI969"/>
      <c r="DJ969"/>
      <c r="DK969"/>
      <c r="DL969"/>
      <c r="DM969"/>
    </row>
    <row r="970" spans="1:117" x14ac:dyDescent="0.4">
      <c r="G970"/>
      <c r="I970"/>
      <c r="J970"/>
      <c r="R970"/>
      <c r="S970"/>
      <c r="T970"/>
      <c r="U970"/>
      <c r="V970"/>
      <c r="W970"/>
      <c r="X970"/>
      <c r="Y970"/>
      <c r="Z970"/>
      <c r="AA970"/>
      <c r="AB970"/>
      <c r="AC970"/>
      <c r="AD970"/>
      <c r="AE970"/>
      <c r="AF970"/>
      <c r="AG970"/>
      <c r="AH970"/>
      <c r="AI970"/>
      <c r="AJ970"/>
      <c r="AK970"/>
      <c r="AL970"/>
      <c r="AM970"/>
      <c r="AN970"/>
      <c r="AO970"/>
      <c r="AP970"/>
      <c r="AQ970"/>
      <c r="AR970"/>
      <c r="AS970"/>
      <c r="AT970"/>
      <c r="AU970"/>
      <c r="AV970"/>
      <c r="AW970"/>
      <c r="AX970"/>
      <c r="AY970"/>
      <c r="AZ970"/>
      <c r="BA970"/>
      <c r="BB970"/>
      <c r="BC970"/>
      <c r="BD970"/>
      <c r="BE970"/>
      <c r="BF970"/>
      <c r="BG970"/>
      <c r="BH970"/>
      <c r="BI970"/>
      <c r="BJ970"/>
      <c r="BK970"/>
      <c r="BL970"/>
      <c r="BM970"/>
      <c r="BN970"/>
      <c r="BO970"/>
      <c r="BP970"/>
      <c r="BQ970"/>
      <c r="BR970"/>
      <c r="BS970"/>
      <c r="BT970"/>
      <c r="BU970"/>
      <c r="BV970"/>
      <c r="BW970"/>
      <c r="BX970"/>
      <c r="BY970"/>
      <c r="BZ970"/>
      <c r="CA970"/>
      <c r="CB970"/>
      <c r="CC970"/>
      <c r="CD970"/>
      <c r="CE970"/>
      <c r="CF970"/>
      <c r="CG970"/>
      <c r="CH970"/>
      <c r="CI970"/>
      <c r="CJ970"/>
      <c r="CK970"/>
      <c r="CL970"/>
      <c r="CN970"/>
    </row>
    <row r="971" spans="1:117" x14ac:dyDescent="0.4">
      <c r="G971"/>
      <c r="I971"/>
      <c r="J971"/>
      <c r="R971"/>
      <c r="S971"/>
      <c r="T971"/>
      <c r="U971"/>
      <c r="V971"/>
      <c r="W971"/>
      <c r="X971"/>
      <c r="Y971"/>
      <c r="Z971"/>
      <c r="AA971"/>
      <c r="AB971"/>
      <c r="AC971"/>
      <c r="AD971"/>
      <c r="AE971"/>
      <c r="AF971"/>
      <c r="AG971"/>
      <c r="AH971"/>
      <c r="AI971"/>
      <c r="AJ971"/>
      <c r="AK971"/>
      <c r="AL971"/>
      <c r="AM971"/>
      <c r="AN971"/>
      <c r="AO971"/>
      <c r="AP971"/>
      <c r="AQ971"/>
      <c r="AR971"/>
      <c r="AS971"/>
      <c r="AT971"/>
      <c r="AU971"/>
      <c r="AV971"/>
      <c r="AW971"/>
      <c r="AX971"/>
      <c r="AY971"/>
      <c r="AZ971"/>
      <c r="BA971"/>
      <c r="BB971"/>
      <c r="BC971"/>
      <c r="BD971"/>
      <c r="BE971"/>
      <c r="BF971"/>
      <c r="BG971"/>
      <c r="BH971"/>
      <c r="BI971"/>
      <c r="BJ971"/>
      <c r="BK971"/>
      <c r="BL971"/>
      <c r="BM971"/>
      <c r="BN971"/>
      <c r="BO971"/>
      <c r="BP971"/>
      <c r="BQ971"/>
      <c r="BR971"/>
      <c r="BS971"/>
      <c r="BT971"/>
      <c r="BU971"/>
      <c r="BV971"/>
      <c r="BW971"/>
      <c r="BX971"/>
      <c r="BY971"/>
      <c r="BZ971"/>
      <c r="CA971"/>
      <c r="CB971"/>
      <c r="CC971"/>
      <c r="CD971"/>
      <c r="CE971"/>
      <c r="CF971"/>
      <c r="CG971"/>
      <c r="CH971"/>
      <c r="CI971"/>
      <c r="CJ971"/>
      <c r="CK971"/>
      <c r="CL971"/>
      <c r="CN971"/>
    </row>
    <row r="972" spans="1:117" x14ac:dyDescent="0.4">
      <c r="G972"/>
      <c r="I972"/>
      <c r="J972"/>
      <c r="R972"/>
      <c r="S972"/>
      <c r="T972"/>
      <c r="U972"/>
      <c r="V972"/>
      <c r="W972"/>
      <c r="X972"/>
      <c r="Y972"/>
      <c r="Z972"/>
      <c r="AA972"/>
      <c r="AB972"/>
      <c r="AC972"/>
      <c r="AD972"/>
      <c r="AE972"/>
      <c r="AF972"/>
      <c r="AG972"/>
      <c r="AH972"/>
      <c r="AI972"/>
      <c r="AJ972"/>
      <c r="AK972"/>
      <c r="AL972"/>
      <c r="AM972"/>
      <c r="AN972"/>
      <c r="AO972"/>
      <c r="AP972"/>
      <c r="AQ972"/>
      <c r="AR972"/>
      <c r="AS972"/>
      <c r="AT972"/>
      <c r="AU972"/>
      <c r="AV972"/>
      <c r="AW972"/>
      <c r="AX972"/>
      <c r="AY972"/>
      <c r="AZ972"/>
      <c r="BA972"/>
      <c r="BB972"/>
      <c r="BC972"/>
      <c r="BD972"/>
      <c r="BE972"/>
      <c r="BF972"/>
      <c r="BG972"/>
      <c r="BH972"/>
      <c r="BI972"/>
      <c r="BJ972"/>
      <c r="BK972"/>
      <c r="BL972"/>
      <c r="BM972"/>
      <c r="BN972"/>
      <c r="BO972"/>
      <c r="BP972"/>
      <c r="BQ972"/>
      <c r="BR972"/>
      <c r="BS972"/>
      <c r="BT972"/>
      <c r="BU972"/>
      <c r="BV972"/>
      <c r="BW972"/>
      <c r="BX972"/>
      <c r="BY972"/>
      <c r="BZ972"/>
      <c r="CA972"/>
      <c r="CB972"/>
      <c r="CC972"/>
      <c r="CD972"/>
      <c r="CE972"/>
      <c r="CF972"/>
      <c r="CG972"/>
      <c r="CH972"/>
      <c r="CI972"/>
      <c r="CJ972"/>
      <c r="CK972"/>
      <c r="CL972"/>
      <c r="CN972"/>
    </row>
    <row r="973" spans="1:117" x14ac:dyDescent="0.4">
      <c r="G973"/>
      <c r="I973"/>
      <c r="J973"/>
      <c r="R973"/>
      <c r="S973"/>
      <c r="T973"/>
      <c r="U973"/>
      <c r="V973"/>
      <c r="W973"/>
      <c r="X973"/>
      <c r="Y973"/>
      <c r="Z973"/>
      <c r="AA973"/>
      <c r="AB973"/>
      <c r="AC973"/>
      <c r="AD973"/>
      <c r="AE973"/>
      <c r="AF973"/>
      <c r="AG973"/>
      <c r="AH973"/>
      <c r="AI973"/>
      <c r="AJ973"/>
      <c r="AK973"/>
      <c r="AL973"/>
      <c r="AM973"/>
      <c r="AN973"/>
      <c r="AO973"/>
      <c r="AP973"/>
      <c r="AQ973"/>
      <c r="AR973"/>
      <c r="AS973"/>
      <c r="AT973"/>
      <c r="AU973"/>
      <c r="AV973"/>
      <c r="AW973"/>
      <c r="AX973"/>
      <c r="AY973"/>
      <c r="AZ973"/>
      <c r="BA973"/>
      <c r="BB973"/>
      <c r="BC973"/>
      <c r="BD973"/>
      <c r="BE973"/>
      <c r="BF973"/>
      <c r="BG973"/>
      <c r="BH973"/>
      <c r="BI973"/>
      <c r="BJ973"/>
      <c r="BK973"/>
      <c r="BL973"/>
      <c r="BM973"/>
      <c r="BN973"/>
      <c r="BO973"/>
      <c r="BP973"/>
      <c r="BQ973"/>
      <c r="BR973"/>
      <c r="BS973"/>
      <c r="BT973"/>
      <c r="BU973"/>
      <c r="BV973"/>
      <c r="BW973"/>
      <c r="BX973"/>
      <c r="BY973"/>
      <c r="BZ973"/>
      <c r="CA973"/>
      <c r="CB973"/>
      <c r="CC973"/>
      <c r="CD973"/>
      <c r="CE973"/>
      <c r="CF973"/>
      <c r="CG973"/>
      <c r="CH973"/>
      <c r="CI973"/>
      <c r="CJ973"/>
      <c r="CK973"/>
      <c r="CL973"/>
      <c r="CN973"/>
    </row>
    <row r="974" spans="1:117" x14ac:dyDescent="0.4">
      <c r="G974"/>
      <c r="I974"/>
      <c r="J974"/>
      <c r="R974"/>
      <c r="S974"/>
      <c r="T974"/>
      <c r="U974"/>
      <c r="V974"/>
      <c r="W974"/>
      <c r="X974"/>
      <c r="Y974"/>
      <c r="Z974"/>
      <c r="AA974"/>
      <c r="AB974"/>
      <c r="AC974"/>
      <c r="AD974"/>
      <c r="AE974"/>
      <c r="AF974"/>
      <c r="AG974"/>
      <c r="AH974"/>
      <c r="AI974"/>
      <c r="AJ974"/>
      <c r="AK974"/>
      <c r="AL974"/>
      <c r="AM974"/>
      <c r="AN974"/>
      <c r="AO974"/>
      <c r="AP974"/>
      <c r="AQ974"/>
      <c r="AR974"/>
      <c r="AS974"/>
      <c r="AT974"/>
      <c r="AU974"/>
      <c r="AV974"/>
      <c r="AW974"/>
      <c r="AX974"/>
      <c r="AY974"/>
      <c r="AZ974"/>
      <c r="BA974"/>
      <c r="BB974"/>
      <c r="BC974"/>
      <c r="BD974"/>
      <c r="BE974"/>
      <c r="BF974"/>
      <c r="BG974"/>
      <c r="BH974"/>
      <c r="BI974"/>
      <c r="BJ974"/>
      <c r="BK974"/>
      <c r="BL974"/>
      <c r="BM974"/>
      <c r="BN974"/>
      <c r="BO974"/>
      <c r="BP974"/>
      <c r="BQ974"/>
      <c r="BR974"/>
      <c r="BS974"/>
      <c r="BT974"/>
      <c r="BU974"/>
      <c r="BV974"/>
      <c r="BW974"/>
      <c r="BX974"/>
      <c r="BY974"/>
      <c r="BZ974"/>
      <c r="CA974"/>
      <c r="CB974"/>
      <c r="CC974"/>
      <c r="CD974"/>
      <c r="CE974"/>
      <c r="CF974"/>
      <c r="CG974"/>
      <c r="CH974"/>
      <c r="CI974"/>
      <c r="CJ974"/>
      <c r="CK974"/>
      <c r="CL974"/>
      <c r="CN974"/>
    </row>
    <row r="975" spans="1:117" x14ac:dyDescent="0.4">
      <c r="G975"/>
      <c r="I975"/>
      <c r="J975"/>
      <c r="R975"/>
      <c r="S975"/>
      <c r="T975"/>
      <c r="U975"/>
      <c r="V975"/>
      <c r="W975"/>
      <c r="X975"/>
      <c r="Y975"/>
      <c r="Z975"/>
      <c r="AA975"/>
      <c r="AB975"/>
      <c r="AC975"/>
      <c r="AD975"/>
      <c r="AE975"/>
      <c r="AF975"/>
      <c r="AG975"/>
      <c r="AH975"/>
      <c r="AI975"/>
      <c r="AJ975"/>
      <c r="AK975"/>
      <c r="AL975"/>
      <c r="AM975"/>
      <c r="AN975"/>
      <c r="AO975"/>
      <c r="AP975"/>
      <c r="AQ975"/>
      <c r="AR975"/>
      <c r="AS975"/>
      <c r="AT975"/>
      <c r="AU975"/>
      <c r="AV975"/>
      <c r="AW975"/>
      <c r="AX975"/>
      <c r="AY975"/>
      <c r="AZ975"/>
      <c r="BA975"/>
      <c r="BB975"/>
      <c r="BC975"/>
      <c r="BD975"/>
      <c r="BE975"/>
      <c r="BF975"/>
      <c r="BG975"/>
      <c r="BH975"/>
      <c r="BI975"/>
      <c r="BJ975"/>
      <c r="BK975"/>
      <c r="BL975"/>
      <c r="BM975"/>
      <c r="BN975"/>
      <c r="BO975"/>
      <c r="BP975"/>
      <c r="BQ975"/>
      <c r="BR975"/>
      <c r="BS975"/>
      <c r="BT975"/>
      <c r="BU975"/>
      <c r="BV975"/>
      <c r="BW975"/>
      <c r="BX975"/>
      <c r="BY975"/>
      <c r="BZ975"/>
      <c r="CA975"/>
      <c r="CB975"/>
      <c r="CC975"/>
      <c r="CD975"/>
      <c r="CE975"/>
      <c r="CF975"/>
      <c r="CG975"/>
      <c r="CH975"/>
      <c r="CI975"/>
      <c r="CJ975"/>
      <c r="CK975"/>
      <c r="CL975"/>
      <c r="CN975"/>
    </row>
    <row r="976" spans="1:117" x14ac:dyDescent="0.4">
      <c r="G976"/>
      <c r="I976"/>
      <c r="J976"/>
      <c r="R976"/>
      <c r="S976"/>
      <c r="T976"/>
      <c r="U976"/>
      <c r="V976"/>
      <c r="W976"/>
      <c r="X976"/>
      <c r="Y976"/>
      <c r="Z976"/>
      <c r="AA976"/>
      <c r="AB976"/>
      <c r="AC976"/>
      <c r="AD976"/>
      <c r="AE976"/>
      <c r="AF976"/>
      <c r="AG976"/>
      <c r="AH976"/>
      <c r="AI976"/>
      <c r="AJ976"/>
      <c r="AK976"/>
      <c r="AL976"/>
      <c r="AM976"/>
      <c r="AN976"/>
      <c r="AO976"/>
      <c r="AP976"/>
      <c r="AQ976"/>
      <c r="AR976"/>
      <c r="AS976"/>
      <c r="AT976"/>
      <c r="AU976"/>
      <c r="AV976"/>
      <c r="AW976"/>
      <c r="AX976"/>
      <c r="AY976"/>
      <c r="AZ976"/>
      <c r="BA976"/>
      <c r="BB976"/>
      <c r="BC976"/>
      <c r="BD976"/>
      <c r="BE976"/>
      <c r="BF976"/>
      <c r="BG976"/>
      <c r="BH976"/>
      <c r="BI976"/>
      <c r="BJ976"/>
      <c r="BK976"/>
      <c r="BL976"/>
      <c r="BM976"/>
      <c r="BN976"/>
      <c r="BO976"/>
      <c r="BP976"/>
      <c r="BQ976"/>
      <c r="BR976"/>
      <c r="BS976"/>
      <c r="BT976"/>
      <c r="BU976"/>
      <c r="BV976"/>
      <c r="BW976"/>
      <c r="BX976"/>
      <c r="BY976"/>
      <c r="BZ976"/>
      <c r="CA976"/>
      <c r="CB976"/>
      <c r="CC976"/>
      <c r="CD976"/>
      <c r="CE976"/>
      <c r="CF976"/>
      <c r="CG976"/>
      <c r="CH976"/>
      <c r="CI976"/>
      <c r="CJ976"/>
      <c r="CK976"/>
      <c r="CL976"/>
      <c r="CN976"/>
    </row>
    <row r="977" spans="7:92" x14ac:dyDescent="0.4">
      <c r="G977"/>
      <c r="I977"/>
      <c r="J977"/>
      <c r="R977"/>
      <c r="S977"/>
      <c r="T977"/>
      <c r="U977"/>
      <c r="V977"/>
      <c r="W977"/>
      <c r="X977"/>
      <c r="Y977"/>
      <c r="Z977"/>
      <c r="AA977"/>
      <c r="AB977"/>
      <c r="AC977"/>
      <c r="AD977"/>
      <c r="AE977"/>
      <c r="AF977"/>
      <c r="AG977"/>
      <c r="AH977"/>
      <c r="AI977"/>
      <c r="AJ977"/>
      <c r="AK977"/>
      <c r="AL977"/>
      <c r="AM977"/>
      <c r="AN977"/>
      <c r="AO977"/>
      <c r="AP977"/>
      <c r="AQ977"/>
      <c r="AR977"/>
      <c r="AS977"/>
      <c r="AT977"/>
      <c r="AU977"/>
      <c r="AV977"/>
      <c r="AW977"/>
      <c r="AX977"/>
      <c r="AY977"/>
      <c r="AZ977"/>
      <c r="BA977"/>
      <c r="BB977"/>
      <c r="BC977"/>
      <c r="BD977"/>
      <c r="BE977"/>
      <c r="BF977"/>
      <c r="BG977"/>
      <c r="BH977"/>
      <c r="BI977"/>
      <c r="BJ977"/>
      <c r="BK977"/>
      <c r="BL977"/>
      <c r="BM977"/>
      <c r="BN977"/>
      <c r="BO977"/>
      <c r="BP977"/>
      <c r="BQ977"/>
      <c r="BR977"/>
      <c r="BS977"/>
      <c r="BT977"/>
      <c r="BU977"/>
      <c r="BV977"/>
      <c r="BW977"/>
      <c r="BX977"/>
      <c r="BY977"/>
      <c r="BZ977"/>
      <c r="CA977"/>
      <c r="CB977"/>
      <c r="CC977"/>
      <c r="CD977"/>
      <c r="CE977"/>
      <c r="CF977"/>
      <c r="CG977"/>
      <c r="CH977"/>
      <c r="CI977"/>
      <c r="CJ977"/>
      <c r="CK977"/>
      <c r="CL977"/>
      <c r="CN977"/>
    </row>
    <row r="978" spans="7:92" x14ac:dyDescent="0.4">
      <c r="G978"/>
      <c r="I978"/>
      <c r="J978"/>
      <c r="R978"/>
      <c r="S978"/>
      <c r="T978"/>
      <c r="U978"/>
      <c r="V978"/>
      <c r="W978"/>
      <c r="X978"/>
      <c r="Y978"/>
      <c r="Z978"/>
      <c r="AA978"/>
      <c r="AB978"/>
      <c r="AC978"/>
      <c r="AD978"/>
      <c r="AE978"/>
      <c r="AF978"/>
      <c r="AG978"/>
      <c r="AH978"/>
      <c r="AI978"/>
      <c r="AJ978"/>
      <c r="AK978"/>
      <c r="AL978"/>
      <c r="AM978"/>
      <c r="AN978"/>
      <c r="AO978"/>
      <c r="AP978"/>
      <c r="AQ978"/>
      <c r="AR978"/>
      <c r="AS978"/>
      <c r="AT978"/>
      <c r="AU978"/>
      <c r="AV978"/>
      <c r="AW978"/>
      <c r="AX978"/>
      <c r="AY978"/>
      <c r="AZ978"/>
      <c r="BA978"/>
      <c r="BB978"/>
      <c r="BC978"/>
      <c r="BD978"/>
      <c r="BE978"/>
      <c r="BF978"/>
      <c r="BG978"/>
      <c r="BH978"/>
      <c r="BI978"/>
      <c r="BJ978"/>
      <c r="BK978"/>
      <c r="BL978"/>
      <c r="BM978"/>
      <c r="BN978"/>
      <c r="BO978"/>
      <c r="BP978"/>
      <c r="BQ978"/>
      <c r="BR978"/>
      <c r="BS978"/>
      <c r="BT978"/>
      <c r="BU978"/>
      <c r="BV978"/>
      <c r="BW978"/>
      <c r="BX978"/>
      <c r="BY978"/>
      <c r="BZ978"/>
      <c r="CA978"/>
      <c r="CB978"/>
      <c r="CC978"/>
      <c r="CD978"/>
      <c r="CE978"/>
      <c r="CF978"/>
      <c r="CG978"/>
      <c r="CH978"/>
      <c r="CI978"/>
      <c r="CJ978"/>
      <c r="CK978"/>
      <c r="CL978"/>
      <c r="CN978"/>
    </row>
    <row r="979" spans="7:92" x14ac:dyDescent="0.4">
      <c r="G979"/>
      <c r="I979"/>
      <c r="J979"/>
      <c r="R979"/>
      <c r="S979"/>
      <c r="T979"/>
      <c r="U979"/>
      <c r="V979"/>
      <c r="W979"/>
      <c r="X979"/>
      <c r="Y979"/>
      <c r="Z979"/>
      <c r="AA979"/>
      <c r="AB979"/>
      <c r="AC979"/>
      <c r="AD979"/>
      <c r="AE979"/>
      <c r="AF979"/>
      <c r="AG979"/>
      <c r="AH979"/>
      <c r="AI979"/>
      <c r="AJ979"/>
      <c r="AK979"/>
      <c r="AL979"/>
      <c r="AM979"/>
      <c r="AN979"/>
      <c r="AO979"/>
      <c r="AP979"/>
      <c r="AQ979"/>
      <c r="AR979"/>
      <c r="AS979"/>
      <c r="AT979"/>
      <c r="AU979"/>
      <c r="AV979"/>
      <c r="AW979"/>
      <c r="AX979"/>
      <c r="AY979"/>
      <c r="AZ979"/>
      <c r="BA979"/>
      <c r="BB979"/>
      <c r="BC979"/>
      <c r="BD979"/>
      <c r="BE979"/>
      <c r="BF979"/>
      <c r="BG979"/>
      <c r="BH979"/>
      <c r="BI979"/>
      <c r="BJ979"/>
      <c r="BK979"/>
      <c r="BL979"/>
      <c r="BM979"/>
      <c r="BN979"/>
      <c r="BO979"/>
      <c r="BP979"/>
      <c r="BQ979"/>
      <c r="BR979"/>
      <c r="BS979"/>
      <c r="BT979"/>
      <c r="BU979"/>
      <c r="BV979"/>
      <c r="BW979"/>
      <c r="BX979"/>
      <c r="BY979"/>
      <c r="BZ979"/>
      <c r="CA979"/>
      <c r="CB979"/>
      <c r="CC979"/>
      <c r="CD979"/>
      <c r="CE979"/>
      <c r="CF979"/>
      <c r="CG979"/>
      <c r="CH979"/>
      <c r="CI979"/>
      <c r="CJ979"/>
      <c r="CK979"/>
      <c r="CL979"/>
      <c r="CN979"/>
    </row>
    <row r="980" spans="7:92" x14ac:dyDescent="0.4">
      <c r="G980"/>
      <c r="I980"/>
      <c r="J980"/>
      <c r="R980"/>
      <c r="S980"/>
      <c r="T980"/>
      <c r="U980"/>
      <c r="V980"/>
      <c r="W980"/>
      <c r="X980"/>
      <c r="Y980"/>
      <c r="Z980"/>
      <c r="AA980"/>
      <c r="AB980"/>
      <c r="AC980"/>
      <c r="AD980"/>
      <c r="AE980"/>
      <c r="AF980"/>
      <c r="AG980"/>
      <c r="AH980"/>
      <c r="AI980"/>
      <c r="AJ980"/>
      <c r="AK980"/>
      <c r="AL980"/>
      <c r="AM980"/>
      <c r="AN980"/>
      <c r="AO980"/>
      <c r="AP980"/>
      <c r="AQ980"/>
      <c r="AR980"/>
      <c r="AS980"/>
      <c r="AT980"/>
      <c r="AU980"/>
      <c r="AV980"/>
      <c r="AW980"/>
      <c r="AX980"/>
      <c r="AY980"/>
      <c r="AZ980"/>
      <c r="BA980"/>
      <c r="BB980"/>
      <c r="BC980"/>
      <c r="BD980"/>
      <c r="BE980"/>
      <c r="BF980"/>
      <c r="BG980"/>
      <c r="BH980"/>
      <c r="BI980"/>
      <c r="BJ980"/>
      <c r="BK980"/>
      <c r="BL980"/>
      <c r="BM980"/>
      <c r="BN980"/>
      <c r="BO980"/>
      <c r="BP980"/>
      <c r="BQ980"/>
      <c r="BR980"/>
      <c r="BS980"/>
      <c r="BT980"/>
      <c r="BU980"/>
      <c r="BV980"/>
      <c r="BW980"/>
      <c r="BX980"/>
      <c r="BY980"/>
      <c r="BZ980"/>
      <c r="CA980"/>
      <c r="CB980"/>
      <c r="CC980"/>
      <c r="CD980"/>
      <c r="CE980"/>
      <c r="CF980"/>
      <c r="CG980"/>
      <c r="CH980"/>
      <c r="CI980"/>
      <c r="CJ980"/>
      <c r="CK980"/>
      <c r="CL980"/>
      <c r="CN980"/>
    </row>
    <row r="981" spans="7:92" x14ac:dyDescent="0.4">
      <c r="G981"/>
      <c r="I981"/>
      <c r="J981"/>
      <c r="R981"/>
      <c r="S981"/>
      <c r="T981"/>
      <c r="U981"/>
      <c r="V981"/>
      <c r="W981"/>
      <c r="X981"/>
      <c r="Y981"/>
      <c r="Z981"/>
      <c r="AA981"/>
      <c r="AB981"/>
      <c r="AC981"/>
      <c r="AD981"/>
      <c r="AE981"/>
      <c r="AF981"/>
      <c r="AG981"/>
      <c r="AH981"/>
      <c r="AI981"/>
      <c r="AJ981"/>
      <c r="AK981"/>
      <c r="AL981"/>
      <c r="AM981"/>
      <c r="AN981"/>
      <c r="AO981"/>
      <c r="AP981"/>
      <c r="AQ981"/>
      <c r="AR981"/>
      <c r="AS981"/>
      <c r="AT981"/>
      <c r="AU981"/>
      <c r="AV981"/>
      <c r="AW981"/>
      <c r="AX981"/>
      <c r="AY981"/>
      <c r="AZ981"/>
      <c r="BA981"/>
      <c r="BB981"/>
      <c r="BC981"/>
      <c r="BD981"/>
      <c r="BE981"/>
      <c r="BF981"/>
      <c r="BG981"/>
      <c r="BH981"/>
      <c r="BI981"/>
      <c r="BJ981"/>
      <c r="BK981"/>
      <c r="BL981"/>
      <c r="BM981"/>
      <c r="BN981"/>
      <c r="BO981"/>
      <c r="BP981"/>
      <c r="BQ981"/>
      <c r="BR981"/>
      <c r="BS981"/>
      <c r="BT981"/>
      <c r="BU981"/>
      <c r="BV981"/>
      <c r="BW981"/>
      <c r="BX981"/>
      <c r="BY981"/>
      <c r="BZ981"/>
      <c r="CA981"/>
      <c r="CB981"/>
      <c r="CC981"/>
      <c r="CD981"/>
      <c r="CE981"/>
      <c r="CF981"/>
      <c r="CG981"/>
      <c r="CH981"/>
      <c r="CI981"/>
      <c r="CJ981"/>
      <c r="CK981"/>
      <c r="CL981"/>
      <c r="CN981"/>
    </row>
    <row r="982" spans="7:92" x14ac:dyDescent="0.4">
      <c r="G982"/>
      <c r="I982"/>
      <c r="J982"/>
      <c r="R982"/>
      <c r="S982"/>
      <c r="T982"/>
      <c r="U982"/>
      <c r="V982"/>
      <c r="W982"/>
      <c r="X982"/>
      <c r="Y982"/>
      <c r="Z982"/>
      <c r="AA982"/>
      <c r="AB982"/>
      <c r="AC982"/>
      <c r="AD982"/>
      <c r="AE982"/>
      <c r="AF982"/>
      <c r="AG982"/>
      <c r="AH982"/>
      <c r="AI982"/>
      <c r="AJ982"/>
      <c r="AK982"/>
      <c r="AL982"/>
      <c r="AM982"/>
      <c r="AN982"/>
      <c r="AO982"/>
      <c r="AP982"/>
      <c r="AQ982"/>
      <c r="AR982"/>
      <c r="AS982"/>
      <c r="AT982"/>
      <c r="AU982"/>
      <c r="AV982"/>
      <c r="AW982"/>
      <c r="AX982"/>
      <c r="AY982"/>
      <c r="AZ982"/>
      <c r="BA982"/>
      <c r="BB982"/>
      <c r="BC982"/>
      <c r="BD982"/>
      <c r="BE982"/>
      <c r="BF982"/>
      <c r="BG982"/>
      <c r="BH982"/>
      <c r="BI982"/>
      <c r="BJ982"/>
      <c r="BK982"/>
      <c r="BL982"/>
      <c r="BM982"/>
      <c r="BN982"/>
      <c r="BO982"/>
      <c r="BP982"/>
      <c r="BQ982"/>
      <c r="BR982"/>
      <c r="BS982"/>
      <c r="BT982"/>
      <c r="BU982"/>
      <c r="BV982"/>
      <c r="BW982"/>
      <c r="BX982"/>
      <c r="BY982"/>
      <c r="BZ982"/>
      <c r="CA982"/>
      <c r="CB982"/>
      <c r="CC982"/>
      <c r="CD982"/>
      <c r="CE982"/>
      <c r="CF982"/>
      <c r="CG982"/>
      <c r="CH982"/>
      <c r="CI982"/>
      <c r="CJ982"/>
      <c r="CK982"/>
      <c r="CL982"/>
      <c r="CN982"/>
    </row>
    <row r="983" spans="7:92" x14ac:dyDescent="0.4">
      <c r="G983"/>
      <c r="I983"/>
      <c r="J983"/>
      <c r="R983"/>
      <c r="S983"/>
      <c r="T983"/>
      <c r="U983"/>
      <c r="V983"/>
      <c r="W983"/>
      <c r="X983"/>
      <c r="Y983"/>
      <c r="Z983"/>
      <c r="AA983"/>
      <c r="AB983"/>
      <c r="AC983"/>
      <c r="AD983"/>
      <c r="AE983"/>
      <c r="AF983"/>
      <c r="AG983"/>
      <c r="AH983"/>
      <c r="AI983"/>
      <c r="AJ983"/>
      <c r="AK983"/>
      <c r="AL983"/>
      <c r="AM983"/>
      <c r="AN983"/>
      <c r="AO983"/>
      <c r="AP983"/>
      <c r="AQ983"/>
      <c r="AR983"/>
      <c r="AS983"/>
      <c r="AT983"/>
      <c r="AU983"/>
      <c r="AV983"/>
      <c r="AW983"/>
      <c r="AX983"/>
      <c r="AY983"/>
      <c r="AZ983"/>
      <c r="BA983"/>
      <c r="BB983"/>
      <c r="BC983"/>
      <c r="BD983"/>
      <c r="BE983"/>
      <c r="BF983"/>
      <c r="BG983"/>
      <c r="BH983"/>
      <c r="BI983"/>
      <c r="BJ983"/>
      <c r="BK983"/>
      <c r="BL983"/>
      <c r="BM983"/>
      <c r="BN983"/>
      <c r="BO983"/>
      <c r="BP983"/>
      <c r="BQ983"/>
      <c r="BR983"/>
      <c r="BS983"/>
      <c r="BT983"/>
      <c r="BU983"/>
      <c r="BV983"/>
      <c r="BW983"/>
      <c r="BX983"/>
      <c r="BY983"/>
      <c r="BZ983"/>
      <c r="CA983"/>
      <c r="CB983"/>
      <c r="CC983"/>
      <c r="CD983"/>
      <c r="CE983"/>
      <c r="CF983"/>
      <c r="CG983"/>
      <c r="CH983"/>
      <c r="CI983"/>
      <c r="CJ983"/>
      <c r="CK983"/>
      <c r="CL983"/>
      <c r="CN983"/>
    </row>
    <row r="984" spans="7:92" x14ac:dyDescent="0.4">
      <c r="G984"/>
      <c r="I984"/>
      <c r="J984"/>
      <c r="R984"/>
      <c r="S984"/>
      <c r="T984"/>
      <c r="U984"/>
      <c r="V984"/>
      <c r="W984"/>
      <c r="X984"/>
      <c r="Y984"/>
      <c r="Z984"/>
      <c r="AA984"/>
      <c r="AB984"/>
      <c r="AC984"/>
      <c r="AD984"/>
      <c r="AE984"/>
      <c r="AF984"/>
      <c r="AG984"/>
      <c r="AH984"/>
      <c r="AI984"/>
      <c r="AJ984"/>
      <c r="AK984"/>
      <c r="AL984"/>
      <c r="AM984"/>
      <c r="AN984"/>
      <c r="AO984"/>
      <c r="AP984"/>
      <c r="AQ984"/>
      <c r="AR984"/>
      <c r="AS984"/>
      <c r="AT984"/>
      <c r="AU984"/>
      <c r="AV984"/>
      <c r="AW984"/>
      <c r="AX984"/>
      <c r="AY984"/>
      <c r="AZ984"/>
      <c r="BA984"/>
      <c r="BB984"/>
      <c r="BC984"/>
      <c r="BD984"/>
      <c r="BE984"/>
      <c r="BF984"/>
      <c r="BG984"/>
      <c r="BH984"/>
      <c r="BI984"/>
      <c r="BJ984"/>
      <c r="BK984"/>
      <c r="BL984"/>
      <c r="BM984"/>
      <c r="BN984"/>
      <c r="BO984"/>
      <c r="BP984"/>
      <c r="BQ984"/>
      <c r="BR984"/>
      <c r="BS984"/>
      <c r="BT984"/>
      <c r="BU984"/>
      <c r="BV984"/>
      <c r="BW984"/>
      <c r="BX984"/>
      <c r="BY984"/>
      <c r="BZ984"/>
      <c r="CA984"/>
      <c r="CB984"/>
      <c r="CC984"/>
      <c r="CD984"/>
      <c r="CE984"/>
      <c r="CF984"/>
      <c r="CG984"/>
      <c r="CH984"/>
      <c r="CI984"/>
      <c r="CJ984"/>
      <c r="CK984"/>
      <c r="CL984"/>
      <c r="CN984"/>
    </row>
    <row r="985" spans="7:92" x14ac:dyDescent="0.4">
      <c r="G985"/>
      <c r="I985"/>
      <c r="J985"/>
      <c r="R985"/>
      <c r="S985"/>
      <c r="T985"/>
      <c r="U985"/>
      <c r="V985"/>
      <c r="W985"/>
      <c r="X985"/>
      <c r="Y985"/>
      <c r="Z985"/>
      <c r="AA985"/>
      <c r="AB985"/>
      <c r="AC985"/>
      <c r="AD985"/>
      <c r="AE985"/>
      <c r="AF985"/>
      <c r="AG985"/>
      <c r="AH985"/>
      <c r="AI985"/>
      <c r="AJ985"/>
      <c r="AK985"/>
      <c r="AL985"/>
      <c r="AM985"/>
      <c r="AN985"/>
      <c r="AO985"/>
      <c r="AP985"/>
      <c r="AQ985"/>
      <c r="AR985"/>
      <c r="AS985"/>
      <c r="AT985"/>
      <c r="AU985"/>
      <c r="AV985"/>
      <c r="AW985"/>
      <c r="AX985"/>
      <c r="AY985"/>
      <c r="AZ985"/>
      <c r="BA985"/>
      <c r="BB985"/>
      <c r="BC985"/>
      <c r="BD985"/>
      <c r="BE985"/>
      <c r="BF985"/>
      <c r="BG985"/>
      <c r="BH985"/>
      <c r="BI985"/>
      <c r="BJ985"/>
      <c r="BK985"/>
      <c r="BL985"/>
      <c r="BM985"/>
      <c r="BN985"/>
      <c r="BO985"/>
      <c r="BP985"/>
      <c r="BQ985"/>
      <c r="BR985"/>
      <c r="BS985"/>
      <c r="BT985"/>
      <c r="BU985"/>
      <c r="BV985"/>
      <c r="BW985"/>
      <c r="BX985"/>
      <c r="BY985"/>
      <c r="BZ985"/>
      <c r="CA985"/>
      <c r="CB985"/>
      <c r="CC985"/>
      <c r="CD985"/>
      <c r="CE985"/>
      <c r="CF985"/>
      <c r="CG985"/>
      <c r="CH985"/>
      <c r="CI985"/>
      <c r="CJ985"/>
      <c r="CK985"/>
      <c r="CL985"/>
      <c r="CN985"/>
    </row>
    <row r="986" spans="7:92" x14ac:dyDescent="0.4">
      <c r="G986"/>
      <c r="I986"/>
      <c r="J986"/>
      <c r="R986"/>
      <c r="S986"/>
      <c r="T986"/>
      <c r="U986"/>
      <c r="V986"/>
      <c r="W986"/>
      <c r="X986"/>
      <c r="Y986"/>
      <c r="Z986"/>
      <c r="AA986"/>
      <c r="AB986"/>
      <c r="AC986"/>
      <c r="AD986"/>
      <c r="AE986"/>
      <c r="AF986"/>
      <c r="AG986"/>
      <c r="AH986"/>
      <c r="AI986"/>
      <c r="AJ986"/>
      <c r="AK986"/>
      <c r="AL986"/>
      <c r="AM986"/>
      <c r="AN986"/>
      <c r="AO986"/>
      <c r="AP986"/>
      <c r="AQ986"/>
      <c r="AR986"/>
      <c r="AS986"/>
      <c r="AT986"/>
      <c r="AU986"/>
      <c r="AV986"/>
      <c r="AW986"/>
      <c r="AX986"/>
      <c r="AY986"/>
      <c r="AZ986"/>
      <c r="BA986"/>
      <c r="BB986"/>
      <c r="BC986"/>
      <c r="BD986"/>
      <c r="BE986"/>
      <c r="BF986"/>
      <c r="BG986"/>
      <c r="BH986"/>
      <c r="BI986"/>
      <c r="BJ986"/>
      <c r="BK986"/>
      <c r="BL986"/>
      <c r="BM986"/>
      <c r="BN986"/>
      <c r="BO986"/>
      <c r="BP986"/>
      <c r="BQ986"/>
      <c r="BR986"/>
      <c r="BS986"/>
      <c r="BT986"/>
      <c r="BU986"/>
      <c r="BV986"/>
      <c r="BW986"/>
      <c r="BX986"/>
      <c r="BY986"/>
      <c r="BZ986"/>
      <c r="CA986"/>
      <c r="CB986"/>
      <c r="CC986"/>
      <c r="CD986"/>
      <c r="CE986"/>
      <c r="CF986"/>
      <c r="CG986"/>
      <c r="CH986"/>
      <c r="CI986"/>
      <c r="CJ986"/>
      <c r="CK986"/>
      <c r="CL986"/>
      <c r="CN986"/>
    </row>
    <row r="987" spans="7:92" x14ac:dyDescent="0.4">
      <c r="G987"/>
      <c r="I987"/>
      <c r="J987"/>
      <c r="R987"/>
      <c r="S987"/>
      <c r="T987"/>
      <c r="U987"/>
      <c r="V987"/>
      <c r="W987"/>
      <c r="X987"/>
      <c r="Y987"/>
      <c r="Z987"/>
      <c r="AA987"/>
      <c r="AB987"/>
      <c r="AC987"/>
      <c r="AD987"/>
      <c r="AE987"/>
      <c r="AF987"/>
      <c r="AG987"/>
      <c r="AH987"/>
      <c r="AI987"/>
      <c r="AJ987"/>
      <c r="AK987"/>
      <c r="AL987"/>
      <c r="AM987"/>
      <c r="AN987"/>
      <c r="AO987"/>
      <c r="AP987"/>
      <c r="AQ987"/>
      <c r="AR987"/>
      <c r="AS987"/>
      <c r="AT987"/>
      <c r="AU987"/>
      <c r="AV987"/>
      <c r="AW987"/>
      <c r="AX987"/>
      <c r="AY987"/>
      <c r="AZ987"/>
      <c r="BA987"/>
      <c r="BB987"/>
      <c r="BC987"/>
      <c r="BD987"/>
      <c r="BE987"/>
      <c r="BF987"/>
      <c r="BG987"/>
      <c r="BH987"/>
      <c r="BI987"/>
      <c r="BJ987"/>
      <c r="BK987"/>
      <c r="BL987"/>
      <c r="BM987"/>
      <c r="BN987"/>
      <c r="BO987"/>
      <c r="BP987"/>
      <c r="BQ987"/>
      <c r="BR987"/>
      <c r="BS987"/>
      <c r="BT987"/>
      <c r="BU987"/>
      <c r="BV987"/>
      <c r="BW987"/>
      <c r="BX987"/>
      <c r="BY987"/>
      <c r="BZ987"/>
      <c r="CA987"/>
      <c r="CB987"/>
      <c r="CC987"/>
      <c r="CD987"/>
      <c r="CE987"/>
      <c r="CF987"/>
      <c r="CG987"/>
      <c r="CH987"/>
      <c r="CI987"/>
      <c r="CJ987"/>
      <c r="CK987"/>
      <c r="CL987"/>
      <c r="CN987"/>
    </row>
    <row r="988" spans="7:92" x14ac:dyDescent="0.4">
      <c r="G988"/>
      <c r="I988"/>
      <c r="J988"/>
      <c r="R988"/>
      <c r="S988"/>
      <c r="T988"/>
      <c r="U988"/>
      <c r="V988"/>
      <c r="W988"/>
      <c r="X988"/>
      <c r="Y988"/>
      <c r="Z988"/>
      <c r="AA988"/>
      <c r="AB988"/>
      <c r="AC988"/>
      <c r="AD988"/>
      <c r="AE988"/>
      <c r="AF988"/>
      <c r="AG988"/>
      <c r="AH988"/>
      <c r="AI988"/>
      <c r="AJ988"/>
      <c r="AK988"/>
      <c r="AL988"/>
      <c r="AM988"/>
      <c r="AN988"/>
      <c r="AO988"/>
      <c r="AP988"/>
      <c r="AQ988"/>
      <c r="AR988"/>
      <c r="AS988"/>
      <c r="AT988"/>
      <c r="AU988"/>
      <c r="AV988"/>
      <c r="AW988"/>
      <c r="AX988"/>
      <c r="AY988"/>
      <c r="AZ988"/>
      <c r="BA988"/>
      <c r="BB988"/>
      <c r="BC988"/>
      <c r="BD988"/>
      <c r="BE988"/>
      <c r="BF988"/>
      <c r="BG988"/>
      <c r="BH988"/>
      <c r="BI988"/>
      <c r="BJ988"/>
      <c r="BK988"/>
      <c r="BL988"/>
      <c r="BM988"/>
      <c r="BN988"/>
      <c r="BO988"/>
      <c r="BP988"/>
      <c r="BQ988"/>
      <c r="BR988"/>
      <c r="BS988"/>
      <c r="BT988"/>
      <c r="BU988"/>
      <c r="BV988"/>
      <c r="BW988"/>
      <c r="BX988"/>
      <c r="BY988"/>
      <c r="BZ988"/>
      <c r="CA988"/>
      <c r="CB988"/>
      <c r="CC988"/>
      <c r="CD988"/>
      <c r="CE988"/>
      <c r="CF988"/>
      <c r="CG988"/>
      <c r="CH988"/>
      <c r="CI988"/>
      <c r="CJ988"/>
      <c r="CK988"/>
      <c r="CL988"/>
      <c r="CN988"/>
    </row>
    <row r="989" spans="7:92" x14ac:dyDescent="0.4">
      <c r="G989"/>
      <c r="I989"/>
      <c r="J989"/>
      <c r="R989"/>
      <c r="S989"/>
      <c r="T989"/>
      <c r="U989"/>
      <c r="V989"/>
      <c r="W989"/>
      <c r="X989"/>
      <c r="Y989"/>
      <c r="Z989"/>
      <c r="AA989"/>
      <c r="AB989"/>
      <c r="AC989"/>
      <c r="AD989"/>
      <c r="AE989"/>
      <c r="AF989"/>
      <c r="AG989"/>
      <c r="AH989"/>
      <c r="AI989"/>
      <c r="AJ989"/>
      <c r="AK989"/>
      <c r="AL989"/>
      <c r="AM989"/>
      <c r="AN989"/>
      <c r="AO989"/>
      <c r="AP989"/>
      <c r="AQ989"/>
      <c r="AR989"/>
      <c r="AS989"/>
      <c r="AT989"/>
      <c r="AU989"/>
      <c r="AV989"/>
      <c r="AW989"/>
      <c r="AX989"/>
      <c r="AY989"/>
      <c r="AZ989"/>
      <c r="BA989"/>
      <c r="BB989"/>
      <c r="BC989"/>
      <c r="BD989"/>
      <c r="BE989"/>
      <c r="BF989"/>
      <c r="BG989"/>
      <c r="BH989"/>
      <c r="BI989"/>
      <c r="BJ989"/>
      <c r="BK989"/>
      <c r="BL989"/>
      <c r="BM989"/>
      <c r="BN989"/>
      <c r="BO989"/>
      <c r="BP989"/>
      <c r="BQ989"/>
      <c r="BR989"/>
      <c r="BS989"/>
      <c r="BT989"/>
      <c r="BU989"/>
      <c r="BV989"/>
      <c r="BW989"/>
      <c r="BX989"/>
      <c r="BY989"/>
      <c r="BZ989"/>
      <c r="CA989"/>
      <c r="CB989"/>
      <c r="CC989"/>
      <c r="CD989"/>
      <c r="CE989"/>
      <c r="CF989"/>
      <c r="CG989"/>
      <c r="CH989"/>
      <c r="CI989"/>
      <c r="CJ989"/>
      <c r="CK989"/>
      <c r="CL989"/>
      <c r="CN989"/>
    </row>
    <row r="990" spans="7:92" x14ac:dyDescent="0.4">
      <c r="G990"/>
      <c r="I990"/>
      <c r="J990"/>
      <c r="R990"/>
      <c r="S990"/>
      <c r="T990"/>
      <c r="U990"/>
      <c r="V990"/>
      <c r="W990"/>
      <c r="X990"/>
      <c r="Y990"/>
      <c r="Z990"/>
      <c r="AA990"/>
      <c r="AB990"/>
      <c r="AC990"/>
      <c r="AD990"/>
      <c r="AE990"/>
      <c r="AF990"/>
      <c r="AG990"/>
      <c r="AH990"/>
      <c r="AI990"/>
      <c r="AJ990"/>
      <c r="AK990"/>
      <c r="AL990"/>
      <c r="AM990"/>
      <c r="AN990"/>
      <c r="AO990"/>
      <c r="AP990"/>
      <c r="AQ990"/>
      <c r="AR990"/>
      <c r="AS990"/>
      <c r="AT990"/>
      <c r="AU990"/>
      <c r="AV990"/>
      <c r="AW990"/>
      <c r="AX990"/>
      <c r="AY990"/>
      <c r="AZ990"/>
      <c r="BA990"/>
      <c r="BB990"/>
      <c r="BC990"/>
      <c r="BD990"/>
      <c r="BE990"/>
      <c r="BF990"/>
      <c r="BG990"/>
      <c r="BH990"/>
      <c r="BI990"/>
      <c r="BJ990"/>
      <c r="BK990"/>
      <c r="BL990"/>
      <c r="BM990"/>
      <c r="BN990"/>
      <c r="BO990"/>
      <c r="BP990"/>
      <c r="BQ990"/>
      <c r="BR990"/>
      <c r="BS990"/>
      <c r="BT990"/>
      <c r="BU990"/>
      <c r="BV990"/>
      <c r="BW990"/>
      <c r="BX990"/>
      <c r="BY990"/>
      <c r="BZ990"/>
      <c r="CA990"/>
      <c r="CB990"/>
      <c r="CC990"/>
      <c r="CD990"/>
      <c r="CE990"/>
      <c r="CF990"/>
      <c r="CG990"/>
      <c r="CH990"/>
      <c r="CI990"/>
      <c r="CJ990"/>
      <c r="CK990"/>
      <c r="CL990"/>
      <c r="CN990"/>
    </row>
    <row r="991" spans="7:92" x14ac:dyDescent="0.4">
      <c r="G991"/>
      <c r="I991"/>
      <c r="J991"/>
      <c r="R991"/>
      <c r="S991"/>
      <c r="T991"/>
      <c r="U991"/>
      <c r="V991"/>
      <c r="W991"/>
      <c r="X991"/>
      <c r="Y991"/>
      <c r="Z991"/>
      <c r="AA991"/>
      <c r="AB991"/>
      <c r="AC991"/>
      <c r="AD991"/>
      <c r="AE991"/>
      <c r="AF991"/>
      <c r="AG991"/>
      <c r="AH991"/>
      <c r="AI991"/>
      <c r="AJ991"/>
      <c r="AK991"/>
      <c r="AL991"/>
      <c r="AM991"/>
      <c r="AN991"/>
      <c r="AO991"/>
      <c r="AP991"/>
      <c r="AQ991"/>
      <c r="AR991"/>
      <c r="AS991"/>
      <c r="AT991"/>
      <c r="AU991"/>
      <c r="AV991"/>
      <c r="AW991"/>
      <c r="AX991"/>
      <c r="AY991"/>
      <c r="AZ991"/>
      <c r="BA991"/>
      <c r="BB991"/>
      <c r="BC991"/>
      <c r="BD991"/>
      <c r="BE991"/>
      <c r="BF991"/>
      <c r="BG991"/>
      <c r="BH991"/>
      <c r="BI991"/>
      <c r="BJ991"/>
      <c r="BK991"/>
      <c r="BL991"/>
      <c r="BM991"/>
      <c r="BN991"/>
      <c r="BO991"/>
      <c r="BP991"/>
      <c r="BQ991"/>
      <c r="BR991"/>
      <c r="BS991"/>
      <c r="BT991"/>
      <c r="BU991"/>
      <c r="BV991"/>
      <c r="BW991"/>
      <c r="BX991"/>
      <c r="BY991"/>
      <c r="BZ991"/>
      <c r="CA991"/>
      <c r="CB991"/>
      <c r="CC991"/>
      <c r="CD991"/>
      <c r="CE991"/>
      <c r="CF991"/>
      <c r="CG991"/>
      <c r="CH991"/>
      <c r="CI991"/>
      <c r="CJ991"/>
      <c r="CK991"/>
      <c r="CL991"/>
      <c r="CN991"/>
    </row>
    <row r="992" spans="7:92" x14ac:dyDescent="0.4">
      <c r="G992"/>
      <c r="I992"/>
      <c r="J992"/>
      <c r="R992"/>
      <c r="S992"/>
      <c r="T992"/>
      <c r="U992"/>
      <c r="V992"/>
      <c r="W992"/>
      <c r="X992"/>
      <c r="Y992"/>
      <c r="Z992"/>
      <c r="AA992"/>
      <c r="AB992"/>
      <c r="AC992"/>
      <c r="AD992"/>
      <c r="AE992"/>
      <c r="AF992"/>
      <c r="AG992"/>
      <c r="AH992"/>
      <c r="AI992"/>
      <c r="AJ992"/>
      <c r="AK992"/>
      <c r="AL992"/>
      <c r="AM992"/>
      <c r="AN992"/>
      <c r="AO992"/>
      <c r="AP992"/>
      <c r="AQ992"/>
      <c r="AR992"/>
      <c r="AS992"/>
      <c r="AT992"/>
      <c r="AU992"/>
      <c r="AV992"/>
      <c r="AW992"/>
      <c r="AX992"/>
      <c r="AY992"/>
      <c r="AZ992"/>
      <c r="BA992"/>
      <c r="BB992"/>
      <c r="BC992"/>
      <c r="BD992"/>
      <c r="BE992"/>
      <c r="BF992"/>
      <c r="BG992"/>
      <c r="BH992"/>
      <c r="BI992"/>
      <c r="BJ992"/>
      <c r="BK992"/>
      <c r="BL992"/>
      <c r="BM992"/>
      <c r="BN992"/>
      <c r="BO992"/>
      <c r="BP992"/>
      <c r="BQ992"/>
      <c r="BR992"/>
      <c r="BS992"/>
      <c r="BT992"/>
      <c r="BU992"/>
      <c r="BV992"/>
      <c r="BW992"/>
      <c r="BX992"/>
      <c r="BY992"/>
      <c r="BZ992"/>
      <c r="CA992"/>
      <c r="CB992"/>
      <c r="CC992"/>
      <c r="CD992"/>
      <c r="CE992"/>
      <c r="CF992"/>
      <c r="CG992"/>
      <c r="CH992"/>
      <c r="CI992"/>
      <c r="CJ992"/>
      <c r="CK992"/>
      <c r="CL992"/>
      <c r="CN992"/>
    </row>
    <row r="993" spans="7:92" x14ac:dyDescent="0.4">
      <c r="G993"/>
      <c r="I993"/>
      <c r="J993"/>
      <c r="R993"/>
      <c r="S993"/>
      <c r="T993"/>
      <c r="U993"/>
      <c r="V993"/>
      <c r="W993"/>
      <c r="X993"/>
      <c r="Y993"/>
      <c r="Z993"/>
      <c r="AA993"/>
      <c r="AB993"/>
      <c r="AC993"/>
      <c r="AD993"/>
      <c r="AE993"/>
      <c r="AF993"/>
      <c r="AG993"/>
      <c r="AH993"/>
      <c r="AI993"/>
      <c r="AJ993"/>
      <c r="AK993"/>
      <c r="AL993"/>
      <c r="AM993"/>
      <c r="AN993"/>
      <c r="AO993"/>
      <c r="AP993"/>
      <c r="AQ993"/>
      <c r="AR993"/>
      <c r="AS993"/>
      <c r="AT993"/>
      <c r="AU993"/>
      <c r="AV993"/>
      <c r="AW993"/>
      <c r="AX993"/>
      <c r="AY993"/>
      <c r="AZ993"/>
      <c r="BA993"/>
      <c r="BB993"/>
      <c r="BC993"/>
      <c r="BD993"/>
      <c r="BE993"/>
      <c r="BF993"/>
      <c r="BG993"/>
      <c r="BH993"/>
      <c r="BI993"/>
      <c r="BJ993"/>
      <c r="BK993"/>
      <c r="BL993"/>
      <c r="BM993"/>
      <c r="BN993"/>
      <c r="BO993"/>
      <c r="BP993"/>
      <c r="BQ993"/>
      <c r="BR993"/>
      <c r="BS993"/>
      <c r="BT993"/>
      <c r="BU993"/>
      <c r="BV993"/>
      <c r="BW993"/>
      <c r="BX993"/>
      <c r="BY993"/>
      <c r="BZ993"/>
      <c r="CA993"/>
      <c r="CB993"/>
      <c r="CC993"/>
      <c r="CD993"/>
      <c r="CE993"/>
      <c r="CF993"/>
      <c r="CG993"/>
      <c r="CH993"/>
      <c r="CI993"/>
      <c r="CJ993"/>
      <c r="CK993"/>
      <c r="CL993"/>
      <c r="CN993"/>
    </row>
    <row r="994" spans="7:92" x14ac:dyDescent="0.4">
      <c r="G994"/>
      <c r="I994"/>
      <c r="J994"/>
      <c r="R994"/>
      <c r="S994"/>
      <c r="T994"/>
      <c r="U994"/>
      <c r="V994"/>
      <c r="W994"/>
      <c r="X994"/>
      <c r="Y994"/>
      <c r="Z994"/>
      <c r="AA994"/>
      <c r="AB994"/>
      <c r="AC994"/>
      <c r="AD994"/>
      <c r="AE994"/>
      <c r="AF994"/>
      <c r="AG994"/>
      <c r="AH994"/>
      <c r="AI994"/>
      <c r="AJ994"/>
      <c r="AK994"/>
      <c r="AL994"/>
      <c r="AM994"/>
      <c r="AN994"/>
      <c r="AO994"/>
      <c r="AP994"/>
      <c r="AQ994"/>
      <c r="AR994"/>
      <c r="AS994"/>
      <c r="AT994"/>
      <c r="AU994"/>
      <c r="AV994"/>
      <c r="AW994"/>
      <c r="AX994"/>
      <c r="AY994"/>
      <c r="AZ994"/>
      <c r="BA994"/>
      <c r="BB994"/>
      <c r="BC994"/>
      <c r="BD994"/>
      <c r="BE994"/>
      <c r="BF994"/>
      <c r="BG994"/>
      <c r="BH994"/>
      <c r="BI994"/>
      <c r="BJ994"/>
      <c r="BK994"/>
      <c r="BL994"/>
      <c r="BM994"/>
      <c r="BN994"/>
      <c r="BO994"/>
      <c r="BP994"/>
      <c r="BQ994"/>
      <c r="BR994"/>
      <c r="BS994"/>
      <c r="BT994"/>
      <c r="BU994"/>
      <c r="BV994"/>
      <c r="BW994"/>
      <c r="BX994"/>
      <c r="BY994"/>
      <c r="BZ994"/>
      <c r="CA994"/>
      <c r="CB994"/>
      <c r="CC994"/>
      <c r="CD994"/>
      <c r="CE994"/>
      <c r="CF994"/>
      <c r="CG994"/>
      <c r="CH994"/>
      <c r="CI994"/>
      <c r="CJ994"/>
      <c r="CK994"/>
      <c r="CL994"/>
      <c r="CN994"/>
    </row>
    <row r="995" spans="7:92" x14ac:dyDescent="0.4">
      <c r="G995"/>
      <c r="I995"/>
      <c r="J995"/>
      <c r="R995"/>
      <c r="S995"/>
      <c r="T995"/>
      <c r="U995"/>
      <c r="V995"/>
      <c r="W995"/>
      <c r="X995"/>
      <c r="Y995"/>
      <c r="Z995"/>
      <c r="AA995"/>
      <c r="AB995"/>
      <c r="AC995"/>
      <c r="AD995"/>
      <c r="AE995"/>
      <c r="AF995"/>
      <c r="AG995"/>
      <c r="AH995"/>
      <c r="AI995"/>
      <c r="AJ995"/>
      <c r="AK995"/>
      <c r="AL995"/>
      <c r="AM995"/>
      <c r="AN995"/>
      <c r="AO995"/>
      <c r="AP995"/>
      <c r="AQ995"/>
      <c r="AR995"/>
      <c r="AS995"/>
      <c r="AT995"/>
      <c r="AU995"/>
      <c r="AV995"/>
      <c r="AW995"/>
      <c r="AX995"/>
      <c r="AY995"/>
      <c r="AZ995"/>
      <c r="BA995"/>
      <c r="BB995"/>
      <c r="BC995"/>
      <c r="BD995"/>
      <c r="BE995"/>
      <c r="BF995"/>
      <c r="BG995"/>
      <c r="BH995"/>
      <c r="BI995"/>
      <c r="BJ995"/>
      <c r="BK995"/>
      <c r="BL995"/>
      <c r="BM995"/>
      <c r="BN995"/>
      <c r="BO995"/>
      <c r="BP995"/>
      <c r="BQ995"/>
      <c r="BR995"/>
      <c r="BS995"/>
      <c r="BT995"/>
      <c r="BU995"/>
      <c r="BV995"/>
      <c r="BW995"/>
      <c r="BX995"/>
      <c r="BY995"/>
      <c r="BZ995"/>
      <c r="CA995"/>
      <c r="CB995"/>
      <c r="CC995"/>
      <c r="CD995"/>
      <c r="CE995"/>
      <c r="CF995"/>
      <c r="CG995"/>
      <c r="CH995"/>
      <c r="CI995"/>
      <c r="CJ995"/>
      <c r="CK995"/>
      <c r="CL995"/>
      <c r="CN995"/>
    </row>
    <row r="996" spans="7:92" x14ac:dyDescent="0.4">
      <c r="G996"/>
      <c r="I996"/>
      <c r="J996"/>
      <c r="R996"/>
      <c r="S996"/>
      <c r="T996"/>
      <c r="U996"/>
      <c r="V996"/>
      <c r="W996"/>
      <c r="X996"/>
      <c r="Y996"/>
      <c r="Z996"/>
      <c r="AA996"/>
      <c r="AB996"/>
      <c r="AC996"/>
      <c r="AD996"/>
      <c r="AE996"/>
      <c r="AF996"/>
      <c r="AG996"/>
      <c r="AH996"/>
      <c r="AI996"/>
      <c r="AJ996"/>
      <c r="AK996"/>
      <c r="AL996"/>
      <c r="AM996"/>
      <c r="AN996"/>
      <c r="AO996"/>
      <c r="AP996"/>
      <c r="AQ996"/>
      <c r="AR996"/>
      <c r="AS996"/>
      <c r="AT996"/>
      <c r="AU996"/>
      <c r="AV996"/>
      <c r="AW996"/>
      <c r="AX996"/>
      <c r="AY996"/>
      <c r="AZ996"/>
      <c r="BA996"/>
      <c r="BB996"/>
      <c r="BC996"/>
      <c r="BD996"/>
      <c r="BE996"/>
      <c r="BF996"/>
      <c r="BG996"/>
      <c r="BH996"/>
      <c r="BI996"/>
      <c r="BJ996"/>
      <c r="BK996"/>
      <c r="BL996"/>
      <c r="BM996"/>
      <c r="BN996"/>
      <c r="BO996"/>
      <c r="BP996"/>
      <c r="BQ996"/>
      <c r="BR996"/>
      <c r="BS996"/>
      <c r="BT996"/>
      <c r="BU996"/>
      <c r="BV996"/>
      <c r="BW996"/>
      <c r="BX996"/>
      <c r="BY996"/>
      <c r="BZ996"/>
      <c r="CA996"/>
      <c r="CB996"/>
      <c r="CC996"/>
      <c r="CD996"/>
      <c r="CE996"/>
      <c r="CF996"/>
      <c r="CG996"/>
      <c r="CH996"/>
      <c r="CI996"/>
      <c r="CJ996"/>
      <c r="CK996"/>
      <c r="CL996"/>
      <c r="CN996"/>
    </row>
    <row r="997" spans="7:92" x14ac:dyDescent="0.4">
      <c r="G997"/>
      <c r="I997"/>
      <c r="J997"/>
      <c r="R997"/>
      <c r="S997"/>
      <c r="T997"/>
      <c r="U997"/>
      <c r="V997"/>
      <c r="W997"/>
      <c r="X997"/>
      <c r="Y997"/>
      <c r="Z997"/>
      <c r="AA997"/>
      <c r="AB997"/>
      <c r="AC997"/>
      <c r="AD997"/>
      <c r="AE997"/>
      <c r="AF997"/>
      <c r="AG997"/>
      <c r="AH997"/>
      <c r="AI997"/>
      <c r="AJ997"/>
      <c r="AK997"/>
      <c r="AL997"/>
      <c r="AM997"/>
      <c r="AN997"/>
      <c r="AO997"/>
      <c r="AP997"/>
      <c r="AQ997"/>
      <c r="AR997"/>
      <c r="AS997"/>
      <c r="AT997"/>
      <c r="AU997"/>
      <c r="AV997"/>
      <c r="AW997"/>
      <c r="AX997"/>
      <c r="AY997"/>
      <c r="AZ997"/>
      <c r="BA997"/>
      <c r="BB997"/>
      <c r="BC997"/>
      <c r="BD997"/>
      <c r="BE997"/>
      <c r="BF997"/>
      <c r="BG997"/>
      <c r="BH997"/>
      <c r="BI997"/>
      <c r="BJ997"/>
      <c r="BK997"/>
      <c r="BL997"/>
      <c r="BM997"/>
      <c r="BN997"/>
      <c r="BO997"/>
      <c r="BP997"/>
      <c r="BQ997"/>
      <c r="BR997"/>
      <c r="BS997"/>
      <c r="BT997"/>
      <c r="BU997"/>
      <c r="BV997"/>
      <c r="BW997"/>
      <c r="BX997"/>
      <c r="BY997"/>
      <c r="BZ997"/>
      <c r="CA997"/>
      <c r="CB997"/>
      <c r="CC997"/>
      <c r="CD997"/>
      <c r="CE997"/>
      <c r="CF997"/>
      <c r="CG997"/>
      <c r="CH997"/>
      <c r="CI997"/>
      <c r="CJ997"/>
      <c r="CK997"/>
      <c r="CL997"/>
      <c r="CN997"/>
    </row>
    <row r="998" spans="7:92" x14ac:dyDescent="0.4">
      <c r="G998"/>
      <c r="I998"/>
      <c r="J998"/>
      <c r="R998"/>
      <c r="S998"/>
      <c r="T998"/>
      <c r="U998"/>
      <c r="V998"/>
      <c r="W998"/>
      <c r="X998"/>
      <c r="Y998"/>
      <c r="Z998"/>
      <c r="AA998"/>
      <c r="AB998"/>
      <c r="AC998"/>
      <c r="AD998"/>
      <c r="AE998"/>
      <c r="AF998"/>
      <c r="AG998"/>
      <c r="AH998"/>
      <c r="AI998"/>
      <c r="AJ998"/>
      <c r="AK998"/>
      <c r="AL998"/>
      <c r="AM998"/>
      <c r="AN998"/>
      <c r="AO998"/>
      <c r="AP998"/>
      <c r="AQ998"/>
      <c r="AR998"/>
      <c r="AS998"/>
      <c r="AT998"/>
      <c r="AU998"/>
      <c r="AV998"/>
      <c r="AW998"/>
      <c r="AX998"/>
      <c r="AY998"/>
      <c r="AZ998"/>
      <c r="BA998"/>
      <c r="BB998"/>
      <c r="BC998"/>
      <c r="BD998"/>
      <c r="BE998"/>
      <c r="BF998"/>
      <c r="BG998"/>
      <c r="BH998"/>
      <c r="BI998"/>
      <c r="BJ998"/>
      <c r="BK998"/>
      <c r="BL998"/>
      <c r="BM998"/>
      <c r="BN998"/>
      <c r="BO998"/>
      <c r="BP998"/>
      <c r="BQ998"/>
      <c r="BR998"/>
      <c r="BS998"/>
      <c r="BT998"/>
      <c r="BU998"/>
      <c r="BV998"/>
      <c r="BW998"/>
      <c r="BX998"/>
      <c r="BY998"/>
      <c r="BZ998"/>
      <c r="CA998"/>
      <c r="CB998"/>
      <c r="CC998"/>
      <c r="CD998"/>
      <c r="CE998"/>
      <c r="CF998"/>
      <c r="CG998"/>
      <c r="CH998"/>
      <c r="CI998"/>
      <c r="CJ998"/>
      <c r="CK998"/>
      <c r="CL998"/>
      <c r="CN998"/>
    </row>
    <row r="999" spans="7:92" x14ac:dyDescent="0.4">
      <c r="G999"/>
      <c r="I999"/>
      <c r="J999"/>
      <c r="R999"/>
      <c r="S999"/>
      <c r="T999"/>
      <c r="U999"/>
      <c r="V999"/>
      <c r="W999"/>
      <c r="X999"/>
      <c r="Y999"/>
      <c r="Z999"/>
      <c r="AA999"/>
      <c r="AB999"/>
      <c r="AC999"/>
      <c r="AD999"/>
      <c r="AE999"/>
      <c r="AF999"/>
      <c r="AG999"/>
      <c r="AH999"/>
      <c r="AI999"/>
      <c r="AJ999"/>
      <c r="AK999"/>
      <c r="AL999"/>
      <c r="AM999"/>
      <c r="AN999"/>
      <c r="AO999"/>
      <c r="AP999"/>
      <c r="AQ999"/>
      <c r="AR999"/>
      <c r="AS999"/>
      <c r="AT999"/>
      <c r="AU999"/>
      <c r="AV999"/>
      <c r="AW999"/>
      <c r="AX999"/>
      <c r="AY999"/>
      <c r="AZ999"/>
      <c r="BA999"/>
      <c r="BB999"/>
      <c r="BC999"/>
      <c r="BD999"/>
      <c r="BE999"/>
      <c r="BF999"/>
      <c r="BG999"/>
      <c r="BH999"/>
      <c r="BI999"/>
      <c r="BJ999"/>
      <c r="BK999"/>
      <c r="BL999"/>
      <c r="BM999"/>
      <c r="BN999"/>
      <c r="BO999"/>
      <c r="BP999"/>
      <c r="BQ999"/>
      <c r="BR999"/>
      <c r="BS999"/>
      <c r="BT999"/>
      <c r="BU999"/>
      <c r="BV999"/>
      <c r="BW999"/>
      <c r="BX999"/>
      <c r="BY999"/>
      <c r="BZ999"/>
      <c r="CA999"/>
      <c r="CB999"/>
      <c r="CC999"/>
      <c r="CD999"/>
      <c r="CE999"/>
      <c r="CF999"/>
      <c r="CG999"/>
      <c r="CH999"/>
      <c r="CI999"/>
      <c r="CJ999"/>
      <c r="CK999"/>
      <c r="CL999"/>
      <c r="CN999"/>
    </row>
    <row r="1000" spans="7:92" x14ac:dyDescent="0.4">
      <c r="G1000"/>
      <c r="I1000"/>
      <c r="J1000"/>
      <c r="R1000"/>
      <c r="S1000"/>
      <c r="T1000"/>
      <c r="U1000"/>
      <c r="V1000"/>
      <c r="W1000"/>
      <c r="X1000"/>
      <c r="Y1000"/>
      <c r="Z1000"/>
      <c r="AA1000"/>
      <c r="AB1000"/>
      <c r="AC1000"/>
      <c r="AD1000"/>
      <c r="AE1000"/>
      <c r="AF1000"/>
      <c r="AG1000"/>
      <c r="AH1000"/>
      <c r="AI1000"/>
      <c r="AJ1000"/>
      <c r="AK1000"/>
      <c r="AL1000"/>
      <c r="AM1000"/>
      <c r="AN1000"/>
      <c r="AO1000"/>
      <c r="AP1000"/>
      <c r="AQ1000"/>
      <c r="AR1000"/>
      <c r="AS1000"/>
      <c r="AT1000"/>
      <c r="AU1000"/>
      <c r="AV1000"/>
      <c r="AW1000"/>
      <c r="AX1000"/>
      <c r="AY1000"/>
      <c r="AZ1000"/>
      <c r="BA1000"/>
      <c r="BB1000"/>
      <c r="BC1000"/>
      <c r="BD1000"/>
      <c r="BE1000"/>
      <c r="BF1000"/>
      <c r="BG1000"/>
      <c r="BH1000"/>
      <c r="BI1000"/>
      <c r="BJ1000"/>
      <c r="BK1000"/>
      <c r="BL1000"/>
      <c r="BM1000"/>
      <c r="BN1000"/>
      <c r="BO1000"/>
      <c r="BP1000"/>
      <c r="BQ1000"/>
      <c r="BR1000"/>
      <c r="BS1000"/>
      <c r="BT1000"/>
      <c r="BU1000"/>
      <c r="BV1000"/>
      <c r="BW1000"/>
      <c r="BX1000"/>
      <c r="BY1000"/>
      <c r="BZ1000"/>
      <c r="CA1000"/>
      <c r="CB1000"/>
      <c r="CC1000"/>
      <c r="CD1000"/>
      <c r="CE1000"/>
      <c r="CF1000"/>
      <c r="CG1000"/>
      <c r="CH1000"/>
      <c r="CI1000"/>
      <c r="CJ1000"/>
      <c r="CK1000"/>
      <c r="CL1000"/>
      <c r="CN1000"/>
    </row>
    <row r="1001" spans="7:92" x14ac:dyDescent="0.4">
      <c r="G1001"/>
      <c r="I1001"/>
      <c r="J1001"/>
      <c r="R1001"/>
      <c r="S1001"/>
      <c r="T1001"/>
      <c r="U1001"/>
      <c r="V1001"/>
      <c r="W1001"/>
      <c r="X1001"/>
      <c r="Y1001"/>
      <c r="Z1001"/>
      <c r="AA1001"/>
      <c r="AB1001"/>
      <c r="AC1001"/>
      <c r="AD1001"/>
      <c r="AE1001"/>
      <c r="AF1001"/>
      <c r="AG1001"/>
      <c r="AH1001"/>
      <c r="AI1001"/>
      <c r="AJ1001"/>
      <c r="AK1001"/>
      <c r="AL1001"/>
      <c r="AM1001"/>
      <c r="AN1001"/>
      <c r="AO1001"/>
      <c r="AP1001"/>
      <c r="AQ1001"/>
      <c r="AR1001"/>
      <c r="AS1001"/>
      <c r="AT1001"/>
      <c r="AU1001"/>
      <c r="AV1001"/>
      <c r="AW1001"/>
      <c r="AX1001"/>
      <c r="AY1001"/>
      <c r="AZ1001"/>
      <c r="BA1001"/>
      <c r="BB1001"/>
      <c r="BC1001"/>
      <c r="BD1001"/>
      <c r="BE1001"/>
      <c r="BF1001"/>
      <c r="BG1001"/>
      <c r="BH1001"/>
      <c r="BI1001"/>
      <c r="BJ1001"/>
      <c r="BK1001"/>
      <c r="BL1001"/>
      <c r="BM1001"/>
      <c r="BN1001"/>
      <c r="BO1001"/>
      <c r="BP1001"/>
      <c r="BQ1001"/>
      <c r="BR1001"/>
      <c r="BS1001"/>
      <c r="BT1001"/>
      <c r="BU1001"/>
      <c r="BV1001"/>
      <c r="BW1001"/>
      <c r="BX1001"/>
      <c r="BY1001"/>
      <c r="BZ1001"/>
      <c r="CA1001"/>
      <c r="CB1001"/>
      <c r="CC1001"/>
      <c r="CD1001"/>
      <c r="CE1001"/>
      <c r="CF1001"/>
      <c r="CG1001"/>
      <c r="CH1001"/>
      <c r="CI1001"/>
      <c r="CJ1001"/>
      <c r="CK1001"/>
      <c r="CL1001"/>
      <c r="CN1001"/>
    </row>
    <row r="1002" spans="7:92" x14ac:dyDescent="0.4">
      <c r="G1002"/>
      <c r="I1002"/>
      <c r="J1002"/>
      <c r="R1002"/>
      <c r="S1002"/>
      <c r="T1002"/>
      <c r="U1002"/>
      <c r="V1002"/>
      <c r="W1002"/>
      <c r="X1002"/>
      <c r="Y1002"/>
      <c r="Z1002"/>
      <c r="AA1002"/>
      <c r="AB1002"/>
      <c r="AC1002"/>
      <c r="AD1002"/>
      <c r="AE1002"/>
      <c r="AF1002"/>
      <c r="AG1002"/>
      <c r="AH1002"/>
      <c r="AI1002"/>
      <c r="AJ1002"/>
      <c r="AK1002"/>
      <c r="AL1002"/>
      <c r="AM1002"/>
      <c r="AN1002"/>
      <c r="AO1002"/>
      <c r="AP1002"/>
      <c r="AQ1002"/>
      <c r="AR1002"/>
      <c r="AS1002"/>
      <c r="AT1002"/>
      <c r="AU1002"/>
      <c r="AV1002"/>
      <c r="AW1002"/>
      <c r="AX1002"/>
      <c r="AY1002"/>
      <c r="AZ1002"/>
      <c r="BA1002"/>
      <c r="BB1002"/>
      <c r="BC1002"/>
      <c r="BD1002"/>
      <c r="BE1002"/>
      <c r="BF1002"/>
      <c r="BG1002"/>
      <c r="BH1002"/>
      <c r="BI1002"/>
      <c r="BJ1002"/>
      <c r="BK1002"/>
      <c r="BL1002"/>
      <c r="BM1002"/>
      <c r="BN1002"/>
      <c r="BO1002"/>
      <c r="BP1002"/>
      <c r="BQ1002"/>
      <c r="BR1002"/>
      <c r="BS1002"/>
      <c r="BT1002"/>
      <c r="BU1002"/>
      <c r="BV1002"/>
      <c r="BW1002"/>
      <c r="BX1002"/>
      <c r="BY1002"/>
      <c r="BZ1002"/>
      <c r="CA1002"/>
      <c r="CB1002"/>
      <c r="CC1002"/>
      <c r="CD1002"/>
      <c r="CE1002"/>
      <c r="CF1002"/>
      <c r="CG1002"/>
      <c r="CH1002"/>
      <c r="CI1002"/>
      <c r="CJ1002"/>
      <c r="CK1002"/>
      <c r="CL1002"/>
      <c r="CN1002"/>
    </row>
    <row r="1003" spans="7:92" x14ac:dyDescent="0.4">
      <c r="G1003"/>
      <c r="I1003"/>
      <c r="J1003"/>
      <c r="R1003"/>
      <c r="S1003"/>
      <c r="T1003"/>
      <c r="U1003"/>
      <c r="V1003"/>
      <c r="W1003"/>
      <c r="X1003"/>
      <c r="Y1003"/>
      <c r="Z1003"/>
      <c r="AA1003"/>
      <c r="AB1003"/>
      <c r="AC1003"/>
      <c r="AD1003"/>
      <c r="AE1003"/>
      <c r="AF1003"/>
      <c r="AG1003"/>
      <c r="AH1003"/>
      <c r="AI1003"/>
      <c r="AJ1003"/>
      <c r="AK1003"/>
      <c r="AL1003"/>
      <c r="AM1003"/>
      <c r="AN1003"/>
      <c r="AO1003"/>
      <c r="AP1003"/>
      <c r="AQ1003"/>
      <c r="AR1003"/>
      <c r="AS1003"/>
      <c r="AT1003"/>
      <c r="AU1003"/>
      <c r="AV1003"/>
      <c r="AW1003"/>
      <c r="AX1003"/>
      <c r="AY1003"/>
      <c r="AZ1003"/>
      <c r="BA1003"/>
      <c r="BB1003"/>
      <c r="BC1003"/>
      <c r="BD1003"/>
      <c r="BE1003"/>
      <c r="BF1003"/>
      <c r="BG1003"/>
      <c r="BH1003"/>
      <c r="BI1003"/>
      <c r="BJ1003"/>
      <c r="BK1003"/>
      <c r="BL1003"/>
      <c r="BM1003"/>
      <c r="BN1003"/>
      <c r="BO1003"/>
      <c r="BP1003"/>
      <c r="BQ1003"/>
      <c r="BR1003"/>
      <c r="BS1003"/>
      <c r="BT1003"/>
      <c r="BU1003"/>
      <c r="BV1003"/>
      <c r="BW1003"/>
      <c r="BX1003"/>
      <c r="BY1003"/>
      <c r="BZ1003"/>
      <c r="CA1003"/>
      <c r="CB1003"/>
      <c r="CC1003"/>
      <c r="CD1003"/>
      <c r="CE1003"/>
      <c r="CF1003"/>
      <c r="CG1003"/>
      <c r="CH1003"/>
      <c r="CI1003"/>
      <c r="CJ1003"/>
      <c r="CK1003"/>
      <c r="CL1003"/>
      <c r="CN1003"/>
    </row>
    <row r="1004" spans="7:92" x14ac:dyDescent="0.4">
      <c r="G1004"/>
      <c r="I1004"/>
      <c r="J1004"/>
      <c r="R1004"/>
      <c r="S1004"/>
      <c r="T1004"/>
      <c r="U1004"/>
      <c r="V1004"/>
      <c r="W1004"/>
      <c r="X1004"/>
      <c r="Y1004"/>
      <c r="Z1004"/>
      <c r="AA1004"/>
      <c r="AB1004"/>
      <c r="AC1004"/>
      <c r="AD1004"/>
      <c r="AE1004"/>
      <c r="AF1004"/>
      <c r="AG1004"/>
      <c r="AH1004"/>
      <c r="AI1004"/>
      <c r="AJ1004"/>
      <c r="AK1004"/>
      <c r="AL1004"/>
      <c r="AM1004"/>
      <c r="AN1004"/>
      <c r="AO1004"/>
      <c r="AP1004"/>
      <c r="AQ1004"/>
      <c r="AR1004"/>
      <c r="AS1004"/>
      <c r="AT1004"/>
      <c r="AU1004"/>
      <c r="AV1004"/>
      <c r="AW1004"/>
      <c r="AX1004"/>
      <c r="AY1004"/>
      <c r="AZ1004"/>
      <c r="BA1004"/>
      <c r="BB1004"/>
      <c r="BC1004"/>
      <c r="BD1004"/>
      <c r="BE1004"/>
      <c r="BF1004"/>
      <c r="BG1004"/>
      <c r="BH1004"/>
      <c r="BI1004"/>
      <c r="BJ1004"/>
      <c r="BK1004"/>
      <c r="BL1004"/>
      <c r="BM1004"/>
      <c r="BN1004"/>
      <c r="BO1004"/>
      <c r="BP1004"/>
      <c r="BQ1004"/>
      <c r="BR1004"/>
      <c r="BS1004"/>
      <c r="BT1004"/>
      <c r="BU1004"/>
      <c r="BV1004"/>
      <c r="BW1004"/>
      <c r="BX1004"/>
      <c r="BY1004"/>
      <c r="BZ1004"/>
      <c r="CA1004"/>
      <c r="CB1004"/>
      <c r="CC1004"/>
      <c r="CD1004"/>
      <c r="CE1004"/>
      <c r="CF1004"/>
      <c r="CG1004"/>
      <c r="CH1004"/>
      <c r="CI1004"/>
      <c r="CJ1004"/>
      <c r="CK1004"/>
      <c r="CL1004"/>
      <c r="CN1004"/>
    </row>
    <row r="1005" spans="7:92" x14ac:dyDescent="0.4">
      <c r="G1005"/>
      <c r="I1005"/>
      <c r="J1005"/>
      <c r="R1005"/>
      <c r="S1005"/>
      <c r="T1005"/>
      <c r="U1005"/>
      <c r="V1005"/>
      <c r="W1005"/>
      <c r="X1005"/>
      <c r="Y1005"/>
      <c r="Z1005"/>
      <c r="AA1005"/>
      <c r="AB1005"/>
      <c r="AC1005"/>
      <c r="AD1005"/>
      <c r="AE1005"/>
      <c r="AF1005"/>
      <c r="AG1005"/>
      <c r="AH1005"/>
      <c r="AI1005"/>
      <c r="AJ1005"/>
      <c r="AK1005"/>
      <c r="AL1005"/>
      <c r="AM1005"/>
      <c r="AN1005"/>
      <c r="AO1005"/>
      <c r="AP1005"/>
      <c r="AQ1005"/>
      <c r="AR1005"/>
      <c r="AS1005"/>
      <c r="AT1005"/>
      <c r="AU1005"/>
      <c r="AV1005"/>
      <c r="AW1005"/>
      <c r="AX1005"/>
      <c r="AY1005"/>
      <c r="AZ1005"/>
      <c r="BA1005"/>
      <c r="BB1005"/>
      <c r="BC1005"/>
      <c r="BD1005"/>
      <c r="BE1005"/>
      <c r="BF1005"/>
      <c r="BG1005"/>
      <c r="BH1005"/>
      <c r="BI1005"/>
      <c r="BJ1005"/>
      <c r="BK1005"/>
      <c r="BL1005"/>
      <c r="BM1005"/>
      <c r="BN1005"/>
      <c r="BO1005"/>
      <c r="BP1005"/>
      <c r="BQ1005"/>
      <c r="BR1005"/>
      <c r="BS1005"/>
      <c r="BT1005"/>
      <c r="BU1005"/>
      <c r="BV1005"/>
      <c r="BW1005"/>
      <c r="BX1005"/>
      <c r="BY1005"/>
      <c r="BZ1005"/>
      <c r="CA1005"/>
      <c r="CB1005"/>
      <c r="CC1005"/>
      <c r="CD1005"/>
      <c r="CE1005"/>
      <c r="CF1005"/>
      <c r="CG1005"/>
      <c r="CH1005"/>
      <c r="CI1005"/>
      <c r="CJ1005"/>
      <c r="CK1005"/>
      <c r="CL1005"/>
      <c r="CN1005"/>
    </row>
    <row r="1006" spans="7:92" x14ac:dyDescent="0.4">
      <c r="G1006"/>
      <c r="I1006"/>
      <c r="J1006"/>
      <c r="R1006"/>
      <c r="S1006"/>
      <c r="T1006"/>
      <c r="U1006"/>
      <c r="V1006"/>
      <c r="W1006"/>
      <c r="X1006"/>
      <c r="Y1006"/>
      <c r="Z1006"/>
      <c r="AA1006"/>
      <c r="AB1006"/>
      <c r="AC1006"/>
      <c r="AD1006"/>
      <c r="AE1006"/>
      <c r="AF1006"/>
      <c r="AG1006"/>
      <c r="AH1006"/>
      <c r="AI1006"/>
      <c r="AJ1006"/>
      <c r="AK1006"/>
      <c r="AL1006"/>
      <c r="AM1006"/>
      <c r="AN1006"/>
      <c r="AO1006"/>
      <c r="AP1006"/>
      <c r="AQ1006"/>
      <c r="AR1006"/>
      <c r="AS1006"/>
      <c r="AT1006"/>
      <c r="AU1006"/>
      <c r="AV1006"/>
      <c r="AW1006"/>
      <c r="AX1006"/>
      <c r="AY1006"/>
      <c r="AZ1006"/>
      <c r="BA1006"/>
      <c r="BB1006"/>
      <c r="BC1006"/>
      <c r="BD1006"/>
      <c r="BE1006"/>
      <c r="BF1006"/>
      <c r="BG1006"/>
      <c r="BH1006"/>
      <c r="BI1006"/>
      <c r="BJ1006"/>
      <c r="BK1006"/>
      <c r="BL1006"/>
      <c r="BM1006"/>
      <c r="BN1006"/>
      <c r="BO1006"/>
      <c r="BP1006"/>
      <c r="BQ1006"/>
      <c r="BR1006"/>
      <c r="BS1006"/>
      <c r="BT1006"/>
      <c r="BU1006"/>
      <c r="BV1006"/>
      <c r="BW1006"/>
      <c r="BX1006"/>
      <c r="BY1006"/>
      <c r="BZ1006"/>
      <c r="CA1006"/>
      <c r="CB1006"/>
      <c r="CC1006"/>
      <c r="CD1006"/>
      <c r="CE1006"/>
      <c r="CF1006"/>
      <c r="CG1006"/>
      <c r="CH1006"/>
      <c r="CI1006"/>
      <c r="CJ1006"/>
      <c r="CK1006"/>
      <c r="CL1006"/>
      <c r="CN1006"/>
    </row>
    <row r="1007" spans="7:92" x14ac:dyDescent="0.4">
      <c r="G1007"/>
      <c r="I1007"/>
      <c r="J1007"/>
      <c r="R1007"/>
      <c r="S1007"/>
      <c r="T1007"/>
      <c r="U1007"/>
      <c r="V1007"/>
      <c r="W1007"/>
      <c r="X1007"/>
      <c r="Y1007"/>
      <c r="Z1007"/>
      <c r="AA1007"/>
      <c r="AB1007"/>
      <c r="AC1007"/>
      <c r="AD1007"/>
      <c r="AE1007"/>
      <c r="AF1007"/>
      <c r="AG1007"/>
      <c r="AH1007"/>
      <c r="AI1007"/>
      <c r="AJ1007"/>
      <c r="AK1007"/>
      <c r="AL1007"/>
      <c r="AM1007"/>
      <c r="AN1007"/>
      <c r="AO1007"/>
      <c r="AP1007"/>
      <c r="AQ1007"/>
      <c r="AR1007"/>
      <c r="AS1007"/>
      <c r="AT1007"/>
      <c r="AU1007"/>
      <c r="AV1007"/>
      <c r="AW1007"/>
      <c r="AX1007"/>
      <c r="AY1007"/>
      <c r="AZ1007"/>
      <c r="BA1007"/>
      <c r="BB1007"/>
      <c r="BC1007"/>
      <c r="BD1007"/>
      <c r="BE1007"/>
      <c r="BF1007"/>
      <c r="BG1007"/>
      <c r="BH1007"/>
      <c r="BI1007"/>
      <c r="BJ1007"/>
      <c r="BK1007"/>
      <c r="BL1007"/>
      <c r="BM1007"/>
      <c r="BN1007"/>
      <c r="BO1007"/>
      <c r="BP1007"/>
      <c r="BQ1007"/>
      <c r="BR1007"/>
      <c r="BS1007"/>
      <c r="BT1007"/>
      <c r="BU1007"/>
      <c r="BV1007"/>
      <c r="BW1007"/>
      <c r="BX1007"/>
      <c r="BY1007"/>
      <c r="BZ1007"/>
      <c r="CA1007"/>
      <c r="CB1007"/>
      <c r="CC1007"/>
      <c r="CD1007"/>
      <c r="CE1007"/>
      <c r="CF1007"/>
      <c r="CG1007"/>
      <c r="CH1007"/>
      <c r="CI1007"/>
      <c r="CJ1007"/>
      <c r="CK1007"/>
      <c r="CL1007"/>
      <c r="CN1007"/>
    </row>
    <row r="1008" spans="7:92" x14ac:dyDescent="0.4">
      <c r="G1008"/>
      <c r="I1008"/>
      <c r="J1008"/>
      <c r="R1008"/>
      <c r="S1008"/>
      <c r="T1008"/>
      <c r="U1008"/>
      <c r="V1008"/>
      <c r="W1008"/>
      <c r="X1008"/>
      <c r="Y1008"/>
      <c r="Z1008"/>
      <c r="AA1008"/>
      <c r="AB1008"/>
      <c r="AC1008"/>
      <c r="AD1008"/>
      <c r="AE1008"/>
      <c r="AF1008"/>
      <c r="AG1008"/>
      <c r="AH1008"/>
      <c r="AI1008"/>
      <c r="AJ1008"/>
      <c r="AK1008"/>
      <c r="AL1008"/>
      <c r="AM1008"/>
      <c r="AN1008"/>
      <c r="AO1008"/>
      <c r="AP1008"/>
      <c r="AQ1008"/>
      <c r="AR1008"/>
      <c r="AS1008"/>
      <c r="AT1008"/>
      <c r="AU1008"/>
      <c r="AV1008"/>
      <c r="AW1008"/>
      <c r="AX1008"/>
      <c r="AY1008"/>
      <c r="AZ1008"/>
      <c r="BA1008"/>
      <c r="BB1008"/>
      <c r="BC1008"/>
      <c r="BD1008"/>
      <c r="BE1008"/>
      <c r="BF1008"/>
      <c r="BG1008"/>
      <c r="BH1008"/>
      <c r="BI1008"/>
      <c r="BJ1008"/>
      <c r="BK1008"/>
      <c r="BL1008"/>
      <c r="BM1008"/>
      <c r="BN1008"/>
      <c r="BO1008"/>
      <c r="BP1008"/>
      <c r="BQ1008"/>
      <c r="BR1008"/>
      <c r="BS1008"/>
      <c r="BT1008"/>
      <c r="BU1008"/>
      <c r="BV1008"/>
      <c r="BW1008"/>
      <c r="BX1008"/>
      <c r="BY1008"/>
      <c r="BZ1008"/>
      <c r="CA1008"/>
      <c r="CB1008"/>
      <c r="CC1008"/>
      <c r="CD1008"/>
      <c r="CE1008"/>
      <c r="CF1008"/>
      <c r="CG1008"/>
      <c r="CH1008"/>
      <c r="CI1008"/>
      <c r="CJ1008"/>
      <c r="CK1008"/>
      <c r="CL1008"/>
      <c r="CN1008"/>
    </row>
    <row r="1009" spans="7:92" x14ac:dyDescent="0.4">
      <c r="G1009"/>
      <c r="I1009"/>
      <c r="J1009"/>
      <c r="R1009"/>
      <c r="S1009"/>
      <c r="T1009"/>
      <c r="U1009"/>
      <c r="V1009"/>
      <c r="W1009"/>
      <c r="X1009"/>
      <c r="Y1009"/>
      <c r="Z1009"/>
      <c r="AA1009"/>
      <c r="AB1009"/>
      <c r="AC1009"/>
      <c r="AD1009"/>
      <c r="AE1009"/>
      <c r="AF1009"/>
      <c r="AG1009"/>
      <c r="AH1009"/>
      <c r="AI1009"/>
      <c r="AJ1009"/>
      <c r="AK1009"/>
      <c r="AL1009"/>
      <c r="AM1009"/>
      <c r="AN1009"/>
      <c r="AO1009"/>
      <c r="AP1009"/>
      <c r="AQ1009"/>
      <c r="AR1009"/>
      <c r="AS1009"/>
      <c r="AT1009"/>
      <c r="AU1009"/>
      <c r="AV1009"/>
      <c r="AW1009"/>
      <c r="AX1009"/>
      <c r="AY1009"/>
      <c r="AZ1009"/>
      <c r="BA1009"/>
      <c r="BB1009"/>
      <c r="BC1009"/>
      <c r="BD1009"/>
      <c r="BE1009"/>
      <c r="BF1009"/>
      <c r="BG1009"/>
      <c r="BH1009"/>
      <c r="BI1009"/>
      <c r="BJ1009"/>
      <c r="BK1009"/>
      <c r="BL1009"/>
      <c r="BM1009"/>
      <c r="BN1009"/>
      <c r="BO1009"/>
      <c r="BP1009"/>
      <c r="BQ1009"/>
      <c r="BR1009"/>
      <c r="BS1009"/>
      <c r="BT1009"/>
      <c r="BU1009"/>
      <c r="BV1009"/>
      <c r="BW1009"/>
      <c r="BX1009"/>
      <c r="BY1009"/>
      <c r="BZ1009"/>
      <c r="CA1009"/>
      <c r="CB1009"/>
      <c r="CC1009"/>
      <c r="CD1009"/>
      <c r="CE1009"/>
      <c r="CF1009"/>
      <c r="CG1009"/>
      <c r="CH1009"/>
      <c r="CI1009"/>
      <c r="CJ1009"/>
      <c r="CK1009"/>
      <c r="CL1009"/>
      <c r="CN1009"/>
    </row>
    <row r="1010" spans="7:92" x14ac:dyDescent="0.4">
      <c r="G1010"/>
      <c r="I1010"/>
      <c r="J1010"/>
      <c r="R1010"/>
      <c r="S1010"/>
      <c r="T1010"/>
      <c r="U1010"/>
      <c r="V1010"/>
      <c r="W1010"/>
      <c r="X1010"/>
      <c r="Y1010"/>
      <c r="Z1010"/>
      <c r="AA1010"/>
      <c r="AB1010"/>
      <c r="AC1010"/>
      <c r="AD1010"/>
      <c r="AE1010"/>
      <c r="AF1010"/>
      <c r="AG1010"/>
      <c r="AH1010"/>
      <c r="AI1010"/>
      <c r="AJ1010"/>
      <c r="AK1010"/>
      <c r="AL1010"/>
      <c r="AM1010"/>
      <c r="AN1010"/>
      <c r="AO1010"/>
      <c r="AP1010"/>
      <c r="AQ1010"/>
      <c r="AR1010"/>
      <c r="AS1010"/>
      <c r="AT1010"/>
      <c r="AU1010"/>
      <c r="AV1010"/>
      <c r="AW1010"/>
      <c r="AX1010"/>
      <c r="AY1010"/>
      <c r="AZ1010"/>
      <c r="BA1010"/>
      <c r="BB1010"/>
      <c r="BC1010"/>
      <c r="BD1010"/>
      <c r="BE1010"/>
      <c r="BF1010"/>
      <c r="BG1010"/>
      <c r="BH1010"/>
      <c r="BI1010"/>
      <c r="BJ1010"/>
      <c r="BK1010"/>
      <c r="BL1010"/>
      <c r="BM1010"/>
      <c r="BN1010"/>
      <c r="BO1010"/>
      <c r="BP1010"/>
      <c r="BQ1010"/>
      <c r="BR1010"/>
      <c r="BS1010"/>
      <c r="BT1010"/>
      <c r="BU1010"/>
      <c r="BV1010"/>
      <c r="BW1010"/>
      <c r="BX1010"/>
      <c r="BY1010"/>
      <c r="BZ1010"/>
      <c r="CA1010"/>
      <c r="CB1010"/>
      <c r="CC1010"/>
      <c r="CD1010"/>
      <c r="CE1010"/>
      <c r="CF1010"/>
      <c r="CG1010"/>
      <c r="CH1010"/>
      <c r="CI1010"/>
      <c r="CJ1010"/>
      <c r="CK1010"/>
      <c r="CL1010"/>
      <c r="CN1010"/>
    </row>
    <row r="1011" spans="7:92" x14ac:dyDescent="0.4">
      <c r="G1011"/>
      <c r="I1011"/>
      <c r="J1011"/>
      <c r="R1011"/>
      <c r="S1011"/>
      <c r="T1011"/>
      <c r="U1011"/>
      <c r="V1011"/>
      <c r="W1011"/>
      <c r="X1011"/>
      <c r="Y1011"/>
      <c r="Z1011"/>
      <c r="AA1011"/>
      <c r="AB1011"/>
      <c r="AC1011"/>
      <c r="AD1011"/>
      <c r="AE1011"/>
      <c r="AF1011"/>
      <c r="AG1011"/>
      <c r="AH1011"/>
      <c r="AI1011"/>
      <c r="AJ1011"/>
      <c r="AK1011"/>
      <c r="AL1011"/>
      <c r="AM1011"/>
      <c r="AN1011"/>
      <c r="AO1011"/>
      <c r="AP1011"/>
      <c r="AQ1011"/>
      <c r="AR1011"/>
      <c r="AS1011"/>
      <c r="AT1011"/>
      <c r="AU1011"/>
      <c r="AV1011"/>
      <c r="AW1011"/>
      <c r="AX1011"/>
      <c r="AY1011"/>
      <c r="AZ1011"/>
      <c r="BA1011"/>
      <c r="BB1011"/>
      <c r="BC1011"/>
      <c r="BD1011"/>
      <c r="BE1011"/>
      <c r="BF1011"/>
      <c r="BG1011"/>
      <c r="BH1011"/>
      <c r="BI1011"/>
      <c r="BJ1011"/>
      <c r="BK1011"/>
      <c r="BL1011"/>
      <c r="BM1011"/>
      <c r="BN1011"/>
      <c r="BO1011"/>
      <c r="BP1011"/>
      <c r="BQ1011"/>
      <c r="BR1011"/>
      <c r="BS1011"/>
      <c r="BT1011"/>
      <c r="BU1011"/>
      <c r="BV1011"/>
      <c r="BW1011"/>
      <c r="BX1011"/>
      <c r="BY1011"/>
      <c r="BZ1011"/>
      <c r="CA1011"/>
      <c r="CB1011"/>
      <c r="CC1011"/>
      <c r="CD1011"/>
      <c r="CE1011"/>
      <c r="CF1011"/>
      <c r="CG1011"/>
      <c r="CH1011"/>
      <c r="CI1011"/>
      <c r="CJ1011"/>
      <c r="CK1011"/>
      <c r="CL1011"/>
      <c r="CN1011"/>
    </row>
    <row r="1012" spans="7:92" x14ac:dyDescent="0.4">
      <c r="G1012"/>
      <c r="I1012"/>
      <c r="J1012"/>
      <c r="R1012"/>
      <c r="S1012"/>
      <c r="T1012"/>
      <c r="U1012"/>
      <c r="V1012"/>
      <c r="W1012"/>
      <c r="X1012"/>
      <c r="Y1012"/>
      <c r="Z1012"/>
      <c r="AA1012"/>
      <c r="AB1012"/>
      <c r="AC1012"/>
      <c r="AD1012"/>
      <c r="AE1012"/>
      <c r="AF1012"/>
      <c r="AG1012"/>
      <c r="AH1012"/>
      <c r="AI1012"/>
      <c r="AJ1012"/>
      <c r="AK1012"/>
      <c r="AL1012"/>
      <c r="AM1012"/>
      <c r="AN1012"/>
      <c r="AO1012"/>
      <c r="AP1012"/>
      <c r="AQ1012"/>
      <c r="AR1012"/>
      <c r="AS1012"/>
      <c r="AT1012"/>
      <c r="AU1012"/>
      <c r="AV1012"/>
      <c r="AW1012"/>
      <c r="AX1012"/>
      <c r="AY1012"/>
      <c r="AZ1012"/>
      <c r="BA1012"/>
      <c r="BB1012"/>
      <c r="BC1012"/>
      <c r="BD1012"/>
      <c r="BE1012"/>
      <c r="BF1012"/>
      <c r="BG1012"/>
      <c r="BH1012"/>
      <c r="BI1012"/>
      <c r="BJ1012"/>
      <c r="BK1012"/>
      <c r="BL1012"/>
      <c r="BM1012"/>
      <c r="BN1012"/>
      <c r="BO1012"/>
      <c r="BP1012"/>
      <c r="BQ1012"/>
      <c r="BR1012"/>
      <c r="BS1012"/>
      <c r="BT1012"/>
      <c r="BU1012"/>
      <c r="BV1012"/>
      <c r="BW1012"/>
      <c r="BX1012"/>
      <c r="BY1012"/>
      <c r="BZ1012"/>
      <c r="CA1012"/>
      <c r="CB1012"/>
      <c r="CC1012"/>
      <c r="CD1012"/>
      <c r="CE1012"/>
      <c r="CF1012"/>
      <c r="CG1012"/>
      <c r="CH1012"/>
      <c r="CI1012"/>
      <c r="CJ1012"/>
      <c r="CK1012"/>
      <c r="CL1012"/>
      <c r="CN1012"/>
    </row>
    <row r="1013" spans="7:92" x14ac:dyDescent="0.4">
      <c r="G1013"/>
      <c r="I1013"/>
      <c r="J1013"/>
      <c r="R1013"/>
      <c r="S1013"/>
      <c r="T1013"/>
      <c r="U1013"/>
      <c r="V1013"/>
      <c r="W1013"/>
      <c r="X1013"/>
      <c r="Y1013"/>
      <c r="Z1013"/>
      <c r="AA1013"/>
      <c r="AB1013"/>
      <c r="AC1013"/>
      <c r="AD1013"/>
      <c r="AE1013"/>
      <c r="AF1013"/>
      <c r="AG1013"/>
      <c r="AH1013"/>
      <c r="AI1013"/>
      <c r="AJ1013"/>
      <c r="AK1013"/>
      <c r="AL1013"/>
      <c r="AM1013"/>
      <c r="AN1013"/>
      <c r="AO1013"/>
      <c r="AP1013"/>
      <c r="AQ1013"/>
      <c r="AR1013"/>
      <c r="AS1013"/>
      <c r="AT1013"/>
      <c r="AU1013"/>
      <c r="AV1013"/>
      <c r="AW1013"/>
      <c r="AX1013"/>
      <c r="AY1013"/>
      <c r="AZ1013"/>
      <c r="BA1013"/>
      <c r="BB1013"/>
      <c r="BC1013"/>
      <c r="BD1013"/>
      <c r="BE1013"/>
      <c r="BF1013"/>
      <c r="BG1013"/>
      <c r="BH1013"/>
      <c r="BI1013"/>
      <c r="BJ1013"/>
      <c r="BK1013"/>
      <c r="BL1013"/>
      <c r="BM1013"/>
      <c r="BN1013"/>
      <c r="BO1013"/>
      <c r="BP1013"/>
      <c r="BQ1013"/>
      <c r="BR1013"/>
      <c r="BS1013"/>
      <c r="BT1013"/>
      <c r="BU1013"/>
      <c r="BV1013"/>
      <c r="BW1013"/>
      <c r="BX1013"/>
      <c r="BY1013"/>
      <c r="BZ1013"/>
      <c r="CA1013"/>
      <c r="CB1013"/>
      <c r="CC1013"/>
      <c r="CD1013"/>
      <c r="CE1013"/>
      <c r="CF1013"/>
      <c r="CG1013"/>
      <c r="CH1013"/>
      <c r="CI1013"/>
      <c r="CJ1013"/>
      <c r="CK1013"/>
      <c r="CL1013"/>
      <c r="CN1013"/>
    </row>
    <row r="1014" spans="7:92" x14ac:dyDescent="0.4">
      <c r="G1014"/>
      <c r="I1014"/>
      <c r="J1014"/>
      <c r="R1014"/>
      <c r="S1014"/>
      <c r="T1014"/>
      <c r="U1014"/>
      <c r="V1014"/>
      <c r="W1014"/>
      <c r="X1014"/>
      <c r="Y1014"/>
      <c r="Z1014"/>
      <c r="AA1014"/>
      <c r="AB1014"/>
      <c r="AC1014"/>
      <c r="AD1014"/>
      <c r="AE1014"/>
      <c r="AF1014"/>
      <c r="AG1014"/>
      <c r="AH1014"/>
      <c r="AI1014"/>
      <c r="AJ1014"/>
      <c r="AK1014"/>
      <c r="AL1014"/>
      <c r="AM1014"/>
      <c r="AN1014"/>
      <c r="AO1014"/>
      <c r="AP1014"/>
      <c r="AQ1014"/>
      <c r="AR1014"/>
      <c r="AS1014"/>
      <c r="AT1014"/>
      <c r="AU1014"/>
      <c r="AV1014"/>
      <c r="AW1014"/>
      <c r="AX1014"/>
      <c r="AY1014"/>
      <c r="AZ1014"/>
      <c r="BA1014"/>
      <c r="BB1014"/>
      <c r="BC1014"/>
      <c r="BD1014"/>
      <c r="BE1014"/>
      <c r="BF1014"/>
      <c r="BG1014"/>
      <c r="BH1014"/>
      <c r="BI1014"/>
      <c r="BJ1014"/>
      <c r="BK1014"/>
      <c r="BL1014"/>
      <c r="BM1014"/>
      <c r="BN1014"/>
      <c r="BO1014"/>
      <c r="BP1014"/>
      <c r="BQ1014"/>
      <c r="BR1014"/>
      <c r="BS1014"/>
      <c r="BT1014"/>
      <c r="BU1014"/>
      <c r="BV1014"/>
      <c r="BW1014"/>
      <c r="BX1014"/>
      <c r="BY1014"/>
      <c r="BZ1014"/>
      <c r="CA1014"/>
      <c r="CB1014"/>
      <c r="CC1014"/>
      <c r="CD1014"/>
      <c r="CE1014"/>
      <c r="CF1014"/>
      <c r="CG1014"/>
      <c r="CH1014"/>
      <c r="CI1014"/>
      <c r="CJ1014"/>
      <c r="CK1014"/>
      <c r="CL1014"/>
      <c r="CN1014"/>
    </row>
    <row r="1015" spans="7:92" x14ac:dyDescent="0.4">
      <c r="G1015"/>
      <c r="I1015"/>
      <c r="J1015"/>
      <c r="R1015"/>
      <c r="S1015"/>
      <c r="T1015"/>
      <c r="U1015"/>
      <c r="V1015"/>
      <c r="W1015"/>
      <c r="X1015"/>
      <c r="Y1015"/>
      <c r="Z1015"/>
      <c r="AA1015"/>
      <c r="AB1015"/>
      <c r="AC1015"/>
      <c r="AD1015"/>
      <c r="AE1015"/>
      <c r="AF1015"/>
      <c r="AG1015"/>
      <c r="AH1015"/>
      <c r="AI1015"/>
      <c r="AJ1015"/>
      <c r="AK1015"/>
      <c r="AL1015"/>
      <c r="AM1015"/>
      <c r="AN1015"/>
      <c r="AO1015"/>
      <c r="AP1015"/>
      <c r="AQ1015"/>
      <c r="AR1015"/>
      <c r="AS1015"/>
      <c r="AT1015"/>
      <c r="AU1015"/>
      <c r="AV1015"/>
      <c r="AW1015"/>
      <c r="AX1015"/>
      <c r="AY1015"/>
      <c r="AZ1015"/>
      <c r="BA1015"/>
      <c r="BB1015"/>
      <c r="BC1015"/>
      <c r="BD1015"/>
      <c r="BE1015"/>
      <c r="BF1015"/>
      <c r="BG1015"/>
      <c r="BH1015"/>
      <c r="BI1015"/>
      <c r="BJ1015"/>
      <c r="BK1015"/>
      <c r="BL1015"/>
      <c r="BM1015"/>
      <c r="BN1015"/>
      <c r="BO1015"/>
      <c r="BP1015"/>
      <c r="BQ1015"/>
      <c r="BR1015"/>
      <c r="BS1015"/>
      <c r="BT1015"/>
      <c r="BU1015"/>
      <c r="BV1015"/>
      <c r="BW1015"/>
      <c r="BX1015"/>
      <c r="BY1015"/>
      <c r="BZ1015"/>
      <c r="CA1015"/>
      <c r="CB1015"/>
      <c r="CC1015"/>
      <c r="CD1015"/>
      <c r="CE1015"/>
      <c r="CF1015"/>
      <c r="CG1015"/>
      <c r="CH1015"/>
      <c r="CI1015"/>
      <c r="CJ1015"/>
      <c r="CK1015"/>
      <c r="CL1015"/>
      <c r="CN1015"/>
    </row>
    <row r="1016" spans="7:92" x14ac:dyDescent="0.4">
      <c r="G1016"/>
      <c r="I1016"/>
      <c r="J1016"/>
      <c r="R1016"/>
      <c r="S1016"/>
      <c r="T1016"/>
      <c r="U1016"/>
      <c r="V1016"/>
      <c r="W1016"/>
      <c r="X1016"/>
      <c r="Y1016"/>
      <c r="Z1016"/>
      <c r="AA1016"/>
      <c r="AB1016"/>
      <c r="AC1016"/>
      <c r="AD1016"/>
      <c r="AE1016"/>
      <c r="AF1016"/>
      <c r="AG1016"/>
      <c r="AH1016"/>
      <c r="AI1016"/>
      <c r="AJ1016"/>
      <c r="AK1016"/>
      <c r="AL1016"/>
      <c r="AM1016"/>
      <c r="AN1016"/>
      <c r="AO1016"/>
      <c r="AP1016"/>
      <c r="AQ1016"/>
      <c r="AR1016"/>
      <c r="AS1016"/>
      <c r="AT1016"/>
      <c r="AU1016"/>
      <c r="AV1016"/>
      <c r="AW1016"/>
      <c r="AX1016"/>
      <c r="AY1016"/>
      <c r="AZ1016"/>
      <c r="BA1016"/>
      <c r="BB1016"/>
      <c r="BC1016"/>
      <c r="BD1016"/>
      <c r="BE1016"/>
      <c r="BF1016"/>
      <c r="BG1016"/>
      <c r="BH1016"/>
      <c r="BI1016"/>
      <c r="BJ1016"/>
      <c r="BK1016"/>
      <c r="BL1016"/>
      <c r="BM1016"/>
      <c r="BN1016"/>
      <c r="BO1016"/>
      <c r="BP1016"/>
      <c r="BQ1016"/>
      <c r="BR1016"/>
      <c r="BS1016"/>
      <c r="BT1016"/>
      <c r="BU1016"/>
      <c r="BV1016"/>
      <c r="BW1016"/>
      <c r="BX1016"/>
      <c r="BY1016"/>
      <c r="BZ1016"/>
      <c r="CA1016"/>
      <c r="CB1016"/>
      <c r="CC1016"/>
      <c r="CD1016"/>
      <c r="CE1016"/>
      <c r="CF1016"/>
      <c r="CG1016"/>
      <c r="CH1016"/>
      <c r="CI1016"/>
      <c r="CJ1016"/>
      <c r="CK1016"/>
      <c r="CL1016"/>
      <c r="CN1016"/>
    </row>
    <row r="1017" spans="7:92" x14ac:dyDescent="0.4">
      <c r="G1017"/>
      <c r="I1017"/>
      <c r="J1017"/>
      <c r="R1017"/>
      <c r="S1017"/>
      <c r="T1017"/>
      <c r="U1017"/>
      <c r="V1017"/>
      <c r="W1017"/>
      <c r="X1017"/>
      <c r="Y1017"/>
      <c r="Z1017"/>
      <c r="AA1017"/>
      <c r="AB1017"/>
      <c r="AC1017"/>
      <c r="AD1017"/>
      <c r="AE1017"/>
      <c r="AF1017"/>
      <c r="AG1017"/>
      <c r="AH1017"/>
      <c r="AI1017"/>
      <c r="AJ1017"/>
      <c r="AK1017"/>
      <c r="AL1017"/>
      <c r="AM1017"/>
      <c r="AN1017"/>
      <c r="AO1017"/>
      <c r="AP1017"/>
      <c r="AQ1017"/>
      <c r="AR1017"/>
      <c r="AS1017"/>
      <c r="AT1017"/>
      <c r="AU1017"/>
      <c r="AV1017"/>
      <c r="AW1017"/>
      <c r="AX1017"/>
      <c r="AY1017"/>
      <c r="AZ1017"/>
      <c r="BA1017"/>
      <c r="BB1017"/>
      <c r="BC1017"/>
      <c r="BD1017"/>
      <c r="BE1017"/>
      <c r="BF1017"/>
      <c r="BG1017"/>
      <c r="BH1017"/>
      <c r="BI1017"/>
      <c r="BJ1017"/>
      <c r="BK1017"/>
      <c r="BL1017"/>
      <c r="BM1017"/>
      <c r="BN1017"/>
      <c r="BO1017"/>
      <c r="BP1017"/>
      <c r="BQ1017"/>
      <c r="BR1017"/>
      <c r="BS1017"/>
      <c r="BT1017"/>
      <c r="BU1017"/>
      <c r="BV1017"/>
      <c r="BW1017"/>
      <c r="BX1017"/>
      <c r="BY1017"/>
      <c r="BZ1017"/>
      <c r="CA1017"/>
      <c r="CB1017"/>
      <c r="CC1017"/>
      <c r="CD1017"/>
      <c r="CE1017"/>
      <c r="CF1017"/>
      <c r="CG1017"/>
      <c r="CH1017"/>
      <c r="CI1017"/>
      <c r="CJ1017"/>
      <c r="CK1017"/>
      <c r="CL1017"/>
      <c r="CN1017"/>
    </row>
    <row r="1018" spans="7:92" x14ac:dyDescent="0.4">
      <c r="G1018"/>
      <c r="I1018"/>
      <c r="J1018"/>
      <c r="R1018"/>
      <c r="S1018"/>
      <c r="T1018"/>
      <c r="U1018"/>
      <c r="V1018"/>
      <c r="W1018"/>
      <c r="X1018"/>
      <c r="Y1018"/>
      <c r="Z1018"/>
      <c r="AA1018"/>
      <c r="AB1018"/>
      <c r="AC1018"/>
      <c r="AD1018"/>
      <c r="AE1018"/>
      <c r="AF1018"/>
      <c r="AG1018"/>
      <c r="AH1018"/>
      <c r="AI1018"/>
      <c r="AJ1018"/>
      <c r="AK1018"/>
      <c r="AL1018"/>
      <c r="AM1018"/>
      <c r="AN1018"/>
      <c r="AO1018"/>
      <c r="AP1018"/>
      <c r="AQ1018"/>
      <c r="AR1018"/>
      <c r="AS1018"/>
      <c r="AT1018"/>
      <c r="AU1018"/>
      <c r="AV1018"/>
      <c r="AW1018"/>
      <c r="AX1018"/>
      <c r="AY1018"/>
      <c r="AZ1018"/>
      <c r="BA1018"/>
      <c r="BB1018"/>
      <c r="BC1018"/>
      <c r="BD1018"/>
      <c r="BE1018"/>
      <c r="BF1018"/>
      <c r="BG1018"/>
      <c r="BH1018"/>
      <c r="BI1018"/>
      <c r="BJ1018"/>
      <c r="BK1018"/>
      <c r="BL1018"/>
      <c r="BM1018"/>
      <c r="BN1018"/>
      <c r="BO1018"/>
      <c r="BP1018"/>
      <c r="BQ1018"/>
      <c r="BR1018"/>
      <c r="BS1018"/>
      <c r="BT1018"/>
      <c r="BU1018"/>
      <c r="BV1018"/>
      <c r="BW1018"/>
      <c r="BX1018"/>
      <c r="BY1018"/>
      <c r="BZ1018"/>
      <c r="CA1018"/>
      <c r="CB1018"/>
      <c r="CC1018"/>
      <c r="CD1018"/>
      <c r="CE1018"/>
      <c r="CF1018"/>
      <c r="CG1018"/>
      <c r="CH1018"/>
      <c r="CI1018"/>
      <c r="CJ1018"/>
      <c r="CK1018"/>
      <c r="CL1018"/>
      <c r="CN1018"/>
    </row>
    <row r="1019" spans="7:92" x14ac:dyDescent="0.4">
      <c r="G1019"/>
      <c r="I1019"/>
      <c r="J1019"/>
      <c r="R1019"/>
      <c r="S1019"/>
      <c r="T1019"/>
      <c r="U1019"/>
      <c r="V1019"/>
      <c r="W1019"/>
      <c r="X1019"/>
      <c r="Y1019"/>
      <c r="Z1019"/>
      <c r="AA1019"/>
      <c r="AB1019"/>
      <c r="AC1019"/>
      <c r="AD1019"/>
      <c r="AE1019"/>
      <c r="AF1019"/>
      <c r="AG1019"/>
      <c r="AH1019"/>
      <c r="AI1019"/>
      <c r="AJ1019"/>
      <c r="AK1019"/>
      <c r="AL1019"/>
      <c r="AM1019"/>
      <c r="AN1019"/>
      <c r="AO1019"/>
      <c r="AP1019"/>
      <c r="AQ1019"/>
      <c r="AR1019"/>
      <c r="AS1019"/>
      <c r="AT1019"/>
      <c r="AU1019"/>
      <c r="AV1019"/>
      <c r="AW1019"/>
      <c r="AX1019"/>
      <c r="AY1019"/>
      <c r="AZ1019"/>
      <c r="BA1019"/>
      <c r="BB1019"/>
      <c r="BC1019"/>
      <c r="BD1019"/>
      <c r="BE1019"/>
      <c r="BF1019"/>
      <c r="BG1019"/>
      <c r="BH1019"/>
      <c r="BI1019"/>
      <c r="BJ1019"/>
      <c r="BK1019"/>
      <c r="BL1019"/>
      <c r="BM1019"/>
      <c r="BN1019"/>
      <c r="BO1019"/>
      <c r="BP1019"/>
      <c r="BQ1019"/>
      <c r="BR1019"/>
      <c r="BS1019"/>
      <c r="BT1019"/>
      <c r="BU1019"/>
      <c r="BV1019"/>
      <c r="BW1019"/>
      <c r="BX1019"/>
      <c r="BY1019"/>
      <c r="BZ1019"/>
      <c r="CA1019"/>
      <c r="CB1019"/>
      <c r="CC1019"/>
      <c r="CD1019"/>
      <c r="CE1019"/>
      <c r="CF1019"/>
      <c r="CG1019"/>
      <c r="CH1019"/>
      <c r="CI1019"/>
      <c r="CJ1019"/>
      <c r="CK1019"/>
      <c r="CL1019"/>
      <c r="CN1019"/>
    </row>
    <row r="1020" spans="7:92" x14ac:dyDescent="0.4">
      <c r="G1020"/>
      <c r="I1020"/>
      <c r="J1020"/>
      <c r="R1020"/>
      <c r="S1020"/>
      <c r="T1020"/>
      <c r="U1020"/>
      <c r="V1020"/>
      <c r="W1020"/>
      <c r="X1020"/>
      <c r="Y1020"/>
      <c r="Z1020"/>
      <c r="AA1020"/>
      <c r="AB1020"/>
      <c r="AC1020"/>
      <c r="AD1020"/>
      <c r="AE1020"/>
      <c r="AF1020"/>
      <c r="AG1020"/>
      <c r="AH1020"/>
      <c r="AI1020"/>
      <c r="AJ1020"/>
      <c r="AK1020"/>
      <c r="AL1020"/>
      <c r="AM1020"/>
      <c r="AN1020"/>
      <c r="AO1020"/>
      <c r="AP1020"/>
      <c r="AQ1020"/>
      <c r="AR1020"/>
      <c r="AS1020"/>
      <c r="AT1020"/>
      <c r="AU1020"/>
      <c r="AV1020"/>
      <c r="AW1020"/>
      <c r="AX1020"/>
      <c r="AY1020"/>
      <c r="AZ1020"/>
      <c r="BA1020"/>
      <c r="BB1020"/>
      <c r="BC1020"/>
      <c r="BD1020"/>
      <c r="BE1020"/>
      <c r="BF1020"/>
      <c r="BG1020"/>
      <c r="BH1020"/>
      <c r="BI1020"/>
      <c r="BJ1020"/>
      <c r="BK1020"/>
      <c r="BL1020"/>
      <c r="BM1020"/>
      <c r="BN1020"/>
      <c r="BO1020"/>
      <c r="BP1020"/>
      <c r="BQ1020"/>
      <c r="BR1020"/>
      <c r="BS1020"/>
      <c r="BT1020"/>
      <c r="BU1020"/>
      <c r="BV1020"/>
      <c r="BW1020"/>
      <c r="BX1020"/>
      <c r="BY1020"/>
      <c r="BZ1020"/>
      <c r="CA1020"/>
      <c r="CB1020"/>
      <c r="CC1020"/>
      <c r="CD1020"/>
      <c r="CE1020"/>
      <c r="CF1020"/>
      <c r="CG1020"/>
      <c r="CH1020"/>
      <c r="CI1020"/>
      <c r="CJ1020"/>
      <c r="CK1020"/>
      <c r="CL1020"/>
      <c r="CN1020"/>
    </row>
    <row r="1021" spans="7:92" x14ac:dyDescent="0.4">
      <c r="G1021"/>
      <c r="I1021"/>
      <c r="J1021"/>
      <c r="R1021"/>
      <c r="S1021"/>
      <c r="T1021"/>
      <c r="U1021"/>
      <c r="V1021"/>
      <c r="W1021"/>
      <c r="X1021"/>
      <c r="Y1021"/>
      <c r="Z1021"/>
      <c r="AA1021"/>
      <c r="AB1021"/>
      <c r="AC1021"/>
      <c r="AD1021"/>
      <c r="AE1021"/>
      <c r="AF1021"/>
      <c r="AG1021"/>
      <c r="AH1021"/>
      <c r="AI1021"/>
      <c r="AJ1021"/>
      <c r="AK1021"/>
      <c r="AL1021"/>
      <c r="AM1021"/>
      <c r="AN1021"/>
      <c r="AO1021"/>
      <c r="AP1021"/>
      <c r="AQ1021"/>
      <c r="AR1021"/>
      <c r="AS1021"/>
      <c r="AT1021"/>
      <c r="AU1021"/>
      <c r="AV1021"/>
      <c r="AW1021"/>
      <c r="AX1021"/>
      <c r="AY1021"/>
      <c r="AZ1021"/>
      <c r="BA1021"/>
      <c r="BB1021"/>
      <c r="BC1021"/>
      <c r="BD1021"/>
      <c r="BE1021"/>
      <c r="BF1021"/>
      <c r="BG1021"/>
      <c r="BH1021"/>
      <c r="BI1021"/>
      <c r="BJ1021"/>
      <c r="BK1021"/>
      <c r="BL1021"/>
      <c r="BM1021"/>
      <c r="BN1021"/>
      <c r="BO1021"/>
      <c r="BP1021"/>
      <c r="BQ1021"/>
      <c r="BR1021"/>
      <c r="BS1021"/>
      <c r="BT1021"/>
      <c r="BU1021"/>
      <c r="BV1021"/>
      <c r="BW1021"/>
      <c r="BX1021"/>
      <c r="BY1021"/>
      <c r="BZ1021"/>
      <c r="CA1021"/>
      <c r="CB1021"/>
      <c r="CC1021"/>
      <c r="CD1021"/>
      <c r="CE1021"/>
      <c r="CF1021"/>
      <c r="CG1021"/>
      <c r="CH1021"/>
      <c r="CI1021"/>
      <c r="CJ1021"/>
      <c r="CK1021"/>
      <c r="CL1021"/>
      <c r="CN1021"/>
    </row>
    <row r="1022" spans="7:92" x14ac:dyDescent="0.4">
      <c r="G1022"/>
      <c r="I1022"/>
      <c r="J1022"/>
      <c r="R1022"/>
      <c r="S1022"/>
      <c r="T1022"/>
      <c r="U1022"/>
      <c r="V1022"/>
      <c r="W1022"/>
      <c r="X1022"/>
      <c r="Y1022"/>
      <c r="Z1022"/>
      <c r="AA1022"/>
      <c r="AB1022"/>
      <c r="AC1022"/>
      <c r="AD1022"/>
      <c r="AE1022"/>
      <c r="AF1022"/>
      <c r="AG1022"/>
      <c r="AH1022"/>
      <c r="AI1022"/>
      <c r="AJ1022"/>
      <c r="AK1022"/>
      <c r="AL1022"/>
      <c r="AM1022"/>
      <c r="AN1022"/>
      <c r="AO1022"/>
      <c r="AP1022"/>
      <c r="AQ1022"/>
      <c r="AR1022"/>
      <c r="AS1022"/>
      <c r="AT1022"/>
      <c r="AU1022"/>
      <c r="AV1022"/>
      <c r="AW1022"/>
      <c r="AX1022"/>
      <c r="AY1022"/>
      <c r="AZ1022"/>
      <c r="BA1022"/>
      <c r="BB1022"/>
      <c r="BC1022"/>
      <c r="BD1022"/>
      <c r="BE1022"/>
      <c r="BF1022"/>
      <c r="BG1022"/>
      <c r="BH1022"/>
      <c r="BI1022"/>
      <c r="BJ1022"/>
      <c r="BK1022"/>
      <c r="BL1022"/>
      <c r="BM1022"/>
      <c r="BN1022"/>
      <c r="BO1022"/>
      <c r="BP1022"/>
      <c r="BQ1022"/>
      <c r="BR1022"/>
      <c r="BS1022"/>
      <c r="BT1022"/>
      <c r="BU1022"/>
      <c r="BV1022"/>
      <c r="BW1022"/>
      <c r="BX1022"/>
      <c r="BY1022"/>
      <c r="BZ1022"/>
      <c r="CA1022"/>
      <c r="CB1022"/>
      <c r="CC1022"/>
      <c r="CD1022"/>
      <c r="CE1022"/>
      <c r="CF1022"/>
      <c r="CG1022"/>
      <c r="CH1022"/>
      <c r="CI1022"/>
      <c r="CJ1022"/>
      <c r="CK1022"/>
      <c r="CL1022"/>
      <c r="CN1022"/>
    </row>
    <row r="1023" spans="7:92" x14ac:dyDescent="0.4">
      <c r="G1023"/>
      <c r="I1023"/>
      <c r="J1023"/>
      <c r="R1023"/>
      <c r="S1023"/>
      <c r="T1023"/>
      <c r="U1023"/>
      <c r="V1023"/>
      <c r="W1023"/>
      <c r="X1023"/>
      <c r="Y1023"/>
      <c r="Z1023"/>
      <c r="AA1023"/>
      <c r="AB1023"/>
      <c r="AC1023"/>
      <c r="AD1023"/>
      <c r="AE1023"/>
      <c r="AF1023"/>
      <c r="AG1023"/>
      <c r="AH1023"/>
      <c r="AI1023"/>
      <c r="AJ1023"/>
      <c r="AK1023"/>
      <c r="AL1023"/>
      <c r="AM1023"/>
      <c r="AN1023"/>
      <c r="AO1023"/>
      <c r="AP1023"/>
      <c r="AQ1023"/>
      <c r="AR1023"/>
      <c r="AS1023"/>
      <c r="AT1023"/>
      <c r="AU1023"/>
      <c r="AV1023"/>
      <c r="AW1023"/>
      <c r="AX1023"/>
      <c r="AY1023"/>
      <c r="AZ1023"/>
      <c r="BA1023"/>
      <c r="BB1023"/>
      <c r="BC1023"/>
      <c r="BD1023"/>
      <c r="BE1023"/>
      <c r="BF1023"/>
      <c r="BG1023"/>
      <c r="BH1023"/>
      <c r="BI1023"/>
      <c r="BJ1023"/>
      <c r="BK1023"/>
      <c r="BL1023"/>
      <c r="BM1023"/>
      <c r="BN1023"/>
      <c r="BO1023"/>
      <c r="BP1023"/>
      <c r="BQ1023"/>
      <c r="BR1023"/>
      <c r="BS1023"/>
      <c r="BT1023"/>
      <c r="BU1023"/>
      <c r="BV1023"/>
      <c r="BW1023"/>
      <c r="BX1023"/>
      <c r="BY1023"/>
      <c r="BZ1023"/>
      <c r="CA1023"/>
      <c r="CB1023"/>
      <c r="CC1023"/>
      <c r="CD1023"/>
      <c r="CE1023"/>
      <c r="CF1023"/>
      <c r="CG1023"/>
      <c r="CH1023"/>
      <c r="CI1023"/>
      <c r="CJ1023"/>
      <c r="CK1023"/>
      <c r="CL1023"/>
      <c r="CN1023"/>
    </row>
    <row r="1024" spans="7:92" x14ac:dyDescent="0.4">
      <c r="G1024"/>
      <c r="I1024"/>
      <c r="J1024"/>
      <c r="R1024"/>
      <c r="S1024"/>
      <c r="T1024"/>
      <c r="U1024"/>
      <c r="V1024"/>
      <c r="W1024"/>
      <c r="X1024"/>
      <c r="Y1024"/>
      <c r="Z1024"/>
      <c r="AA1024"/>
      <c r="AB1024"/>
      <c r="AC1024"/>
      <c r="AD1024"/>
      <c r="AE1024"/>
      <c r="AF1024"/>
      <c r="AG1024"/>
      <c r="AH1024"/>
      <c r="AI1024"/>
      <c r="AJ1024"/>
      <c r="AK1024"/>
      <c r="AL1024"/>
      <c r="AM1024"/>
      <c r="AN1024"/>
      <c r="AO1024"/>
      <c r="AP1024"/>
      <c r="AQ1024"/>
      <c r="AR1024"/>
      <c r="AS1024"/>
      <c r="AT1024"/>
      <c r="AU1024"/>
      <c r="AV1024"/>
      <c r="AW1024"/>
      <c r="AX1024"/>
      <c r="AY1024"/>
      <c r="AZ1024"/>
      <c r="BA1024"/>
      <c r="BB1024"/>
      <c r="BC1024"/>
      <c r="BD1024"/>
      <c r="BE1024"/>
      <c r="BF1024"/>
      <c r="BG1024"/>
      <c r="BH1024"/>
      <c r="BI1024"/>
      <c r="BJ1024"/>
      <c r="BK1024"/>
      <c r="BL1024"/>
      <c r="BM1024"/>
      <c r="BN1024"/>
      <c r="BO1024"/>
      <c r="BP1024"/>
      <c r="BQ1024"/>
      <c r="BR1024"/>
      <c r="BS1024"/>
      <c r="BT1024"/>
      <c r="BU1024"/>
      <c r="BV1024"/>
      <c r="BW1024"/>
      <c r="BX1024"/>
      <c r="BY1024"/>
      <c r="BZ1024"/>
      <c r="CA1024"/>
      <c r="CB1024"/>
      <c r="CC1024"/>
      <c r="CD1024"/>
      <c r="CE1024"/>
      <c r="CF1024"/>
      <c r="CG1024"/>
      <c r="CH1024"/>
      <c r="CI1024"/>
      <c r="CJ1024"/>
      <c r="CK1024"/>
      <c r="CL1024"/>
      <c r="CN1024"/>
    </row>
    <row r="1025" spans="7:92" x14ac:dyDescent="0.4">
      <c r="G1025"/>
      <c r="I1025"/>
      <c r="J1025"/>
      <c r="R1025"/>
      <c r="S1025"/>
      <c r="T1025"/>
      <c r="U1025"/>
      <c r="V1025"/>
      <c r="W1025"/>
      <c r="X1025"/>
      <c r="Y1025"/>
      <c r="Z1025"/>
      <c r="AA1025"/>
      <c r="AB1025"/>
      <c r="AC1025"/>
      <c r="AD1025"/>
      <c r="AE1025"/>
      <c r="AF1025"/>
      <c r="AG1025"/>
      <c r="AH1025"/>
      <c r="AI1025"/>
      <c r="AJ1025"/>
      <c r="AK1025"/>
      <c r="AL1025"/>
      <c r="AM1025"/>
      <c r="AN1025"/>
      <c r="AO1025"/>
      <c r="AP1025"/>
      <c r="AQ1025"/>
      <c r="AR1025"/>
      <c r="AS1025"/>
      <c r="AT1025"/>
      <c r="AU1025"/>
      <c r="AV1025"/>
      <c r="AW1025"/>
      <c r="AX1025"/>
      <c r="AY1025"/>
      <c r="AZ1025"/>
      <c r="BA1025"/>
      <c r="BB1025"/>
      <c r="BC1025"/>
      <c r="BD1025"/>
      <c r="BE1025"/>
      <c r="BF1025"/>
      <c r="BG1025"/>
      <c r="BH1025"/>
      <c r="BI1025"/>
      <c r="BJ1025"/>
      <c r="BK1025"/>
      <c r="BL1025"/>
      <c r="BM1025"/>
      <c r="BN1025"/>
      <c r="BO1025"/>
      <c r="BP1025"/>
      <c r="BQ1025"/>
      <c r="BR1025"/>
      <c r="BS1025"/>
      <c r="BT1025"/>
      <c r="BU1025"/>
      <c r="BV1025"/>
      <c r="BW1025"/>
      <c r="BX1025"/>
      <c r="BY1025"/>
      <c r="BZ1025"/>
      <c r="CA1025"/>
      <c r="CB1025"/>
      <c r="CC1025"/>
      <c r="CD1025"/>
      <c r="CE1025"/>
      <c r="CF1025"/>
      <c r="CG1025"/>
      <c r="CH1025"/>
      <c r="CI1025"/>
      <c r="CJ1025"/>
      <c r="CK1025"/>
      <c r="CL1025"/>
      <c r="CN1025"/>
    </row>
    <row r="1026" spans="7:92" x14ac:dyDescent="0.4">
      <c r="G1026"/>
      <c r="I1026"/>
      <c r="J1026"/>
      <c r="R1026"/>
      <c r="S1026"/>
      <c r="T1026"/>
      <c r="U1026"/>
      <c r="V1026"/>
      <c r="W1026"/>
      <c r="X1026"/>
      <c r="Y1026"/>
      <c r="Z1026"/>
      <c r="AA1026"/>
      <c r="AB1026"/>
      <c r="AC1026"/>
      <c r="AD1026"/>
      <c r="AE1026"/>
      <c r="AF1026"/>
      <c r="AG1026"/>
      <c r="AH1026"/>
      <c r="AI1026"/>
      <c r="AJ1026"/>
      <c r="AK1026"/>
      <c r="AL1026"/>
      <c r="AM1026"/>
      <c r="AN1026"/>
      <c r="AO1026"/>
      <c r="AP1026"/>
      <c r="AQ1026"/>
      <c r="AR1026"/>
      <c r="AS1026"/>
      <c r="AT1026"/>
      <c r="AU1026"/>
      <c r="AV1026"/>
      <c r="AW1026"/>
      <c r="AX1026"/>
      <c r="AY1026"/>
      <c r="AZ1026"/>
      <c r="BA1026"/>
      <c r="BB1026"/>
      <c r="BC1026"/>
      <c r="BD1026"/>
      <c r="BE1026"/>
      <c r="BF1026"/>
      <c r="BG1026"/>
      <c r="BH1026"/>
      <c r="BI1026"/>
      <c r="BJ1026"/>
      <c r="BK1026"/>
      <c r="BL1026"/>
      <c r="BM1026"/>
      <c r="BN1026"/>
      <c r="BO1026"/>
      <c r="BP1026"/>
      <c r="BQ1026"/>
      <c r="BR1026"/>
      <c r="BS1026"/>
      <c r="BT1026"/>
      <c r="BU1026"/>
      <c r="BV1026"/>
      <c r="BW1026"/>
      <c r="BX1026"/>
      <c r="BY1026"/>
      <c r="BZ1026"/>
      <c r="CA1026"/>
      <c r="CB1026"/>
      <c r="CC1026"/>
      <c r="CD1026"/>
      <c r="CE1026"/>
      <c r="CF1026"/>
      <c r="CG1026"/>
      <c r="CH1026"/>
      <c r="CI1026"/>
      <c r="CJ1026"/>
      <c r="CK1026"/>
      <c r="CL1026"/>
      <c r="CN1026"/>
    </row>
    <row r="1027" spans="7:92" x14ac:dyDescent="0.4">
      <c r="G1027"/>
      <c r="I1027"/>
      <c r="J1027"/>
      <c r="R1027"/>
      <c r="S1027"/>
      <c r="T1027"/>
      <c r="U1027"/>
      <c r="V1027"/>
      <c r="W1027"/>
      <c r="X1027"/>
      <c r="Y1027"/>
      <c r="Z1027"/>
      <c r="AA1027"/>
      <c r="AB1027"/>
      <c r="AC1027"/>
      <c r="AD1027"/>
      <c r="AE1027"/>
      <c r="AF1027"/>
      <c r="AG1027"/>
      <c r="AH1027"/>
      <c r="AI1027"/>
      <c r="AJ1027"/>
      <c r="AK1027"/>
      <c r="AL1027"/>
      <c r="AM1027"/>
      <c r="AN1027"/>
      <c r="AO1027"/>
      <c r="AP1027"/>
      <c r="AQ1027"/>
      <c r="AR1027"/>
      <c r="AS1027"/>
      <c r="AT1027"/>
      <c r="AU1027"/>
      <c r="AV1027"/>
      <c r="AW1027"/>
      <c r="AX1027"/>
      <c r="AY1027"/>
      <c r="AZ1027"/>
      <c r="BA1027"/>
      <c r="BB1027"/>
      <c r="BC1027"/>
      <c r="BD1027"/>
      <c r="BE1027"/>
      <c r="BF1027"/>
      <c r="BG1027"/>
      <c r="BH1027"/>
      <c r="BI1027"/>
      <c r="BJ1027"/>
      <c r="BK1027"/>
      <c r="BL1027"/>
      <c r="BM1027"/>
      <c r="BN1027"/>
      <c r="BO1027"/>
      <c r="BP1027"/>
      <c r="BQ1027"/>
      <c r="BR1027"/>
      <c r="BS1027"/>
      <c r="BT1027"/>
      <c r="BU1027"/>
      <c r="BV1027"/>
      <c r="BW1027"/>
      <c r="BX1027"/>
      <c r="BY1027"/>
      <c r="BZ1027"/>
      <c r="CA1027"/>
      <c r="CB1027"/>
      <c r="CC1027"/>
      <c r="CD1027"/>
      <c r="CE1027"/>
      <c r="CF1027"/>
      <c r="CG1027"/>
      <c r="CH1027"/>
      <c r="CI1027"/>
      <c r="CJ1027"/>
      <c r="CK1027"/>
      <c r="CL1027"/>
      <c r="CN1027"/>
    </row>
    <row r="1028" spans="7:92" x14ac:dyDescent="0.4">
      <c r="G1028"/>
      <c r="I1028"/>
      <c r="J1028"/>
      <c r="R1028"/>
      <c r="S1028"/>
      <c r="T1028"/>
      <c r="U1028"/>
      <c r="V1028"/>
      <c r="W1028"/>
      <c r="X1028"/>
      <c r="Y1028"/>
      <c r="Z1028"/>
      <c r="AA1028"/>
      <c r="AB1028"/>
      <c r="AC1028"/>
      <c r="AD1028"/>
      <c r="AE1028"/>
      <c r="AF1028"/>
      <c r="AG1028"/>
      <c r="AH1028"/>
      <c r="AI1028"/>
      <c r="AJ1028"/>
      <c r="AK1028"/>
      <c r="AL1028"/>
      <c r="AM1028"/>
      <c r="AN1028"/>
      <c r="AO1028"/>
      <c r="AP1028"/>
      <c r="AQ1028"/>
      <c r="AR1028"/>
      <c r="AS1028"/>
      <c r="AT1028"/>
      <c r="AU1028"/>
      <c r="AV1028"/>
      <c r="AW1028"/>
      <c r="AX1028"/>
      <c r="AY1028"/>
      <c r="AZ1028"/>
      <c r="BA1028"/>
      <c r="BB1028"/>
      <c r="BC1028"/>
      <c r="BD1028"/>
      <c r="BE1028"/>
      <c r="BF1028"/>
      <c r="BG1028"/>
      <c r="BH1028"/>
      <c r="BI1028"/>
      <c r="BJ1028"/>
      <c r="BK1028"/>
      <c r="BL1028"/>
      <c r="BM1028"/>
      <c r="BN1028"/>
      <c r="BO1028"/>
      <c r="BP1028"/>
      <c r="BQ1028"/>
      <c r="BR1028"/>
      <c r="BS1028"/>
      <c r="BT1028"/>
      <c r="BU1028"/>
      <c r="BV1028"/>
      <c r="BW1028"/>
      <c r="BX1028"/>
      <c r="BY1028"/>
      <c r="BZ1028"/>
      <c r="CA1028"/>
      <c r="CB1028"/>
      <c r="CC1028"/>
      <c r="CD1028"/>
      <c r="CE1028"/>
      <c r="CF1028"/>
      <c r="CG1028"/>
      <c r="CH1028"/>
      <c r="CI1028"/>
      <c r="CJ1028"/>
      <c r="CK1028"/>
      <c r="CL1028"/>
      <c r="CN1028"/>
    </row>
    <row r="1029" spans="7:92" x14ac:dyDescent="0.4">
      <c r="G1029"/>
      <c r="I1029"/>
      <c r="J1029"/>
      <c r="R1029"/>
      <c r="S1029"/>
      <c r="T1029"/>
      <c r="U1029"/>
      <c r="V1029"/>
      <c r="W1029"/>
      <c r="X1029"/>
      <c r="Y1029"/>
      <c r="Z1029"/>
      <c r="AA1029"/>
      <c r="AB1029"/>
      <c r="AC1029"/>
      <c r="AD1029"/>
      <c r="AE1029"/>
      <c r="AF1029"/>
      <c r="AG1029"/>
      <c r="AH1029"/>
      <c r="AI1029"/>
      <c r="AJ1029"/>
      <c r="AK1029"/>
      <c r="AL1029"/>
      <c r="AM1029"/>
      <c r="AN1029"/>
      <c r="AO1029"/>
      <c r="AP1029"/>
      <c r="AQ1029"/>
      <c r="AR1029"/>
      <c r="AS1029"/>
      <c r="AT1029"/>
      <c r="AU1029"/>
      <c r="AV1029"/>
      <c r="AW1029"/>
      <c r="AX1029"/>
      <c r="AY1029"/>
      <c r="AZ1029"/>
      <c r="BA1029"/>
      <c r="BB1029"/>
      <c r="BC1029"/>
      <c r="BD1029"/>
      <c r="BE1029"/>
      <c r="BF1029"/>
      <c r="BG1029"/>
      <c r="BH1029"/>
      <c r="BI1029"/>
      <c r="BJ1029"/>
      <c r="BK1029"/>
      <c r="BL1029"/>
      <c r="BM1029"/>
      <c r="BN1029"/>
      <c r="BO1029"/>
      <c r="BP1029"/>
      <c r="BQ1029"/>
      <c r="BR1029"/>
      <c r="BS1029"/>
      <c r="BT1029"/>
      <c r="BU1029"/>
      <c r="BV1029"/>
      <c r="BW1029"/>
      <c r="BX1029"/>
      <c r="BY1029"/>
      <c r="BZ1029"/>
      <c r="CA1029"/>
      <c r="CB1029"/>
      <c r="CC1029"/>
      <c r="CD1029"/>
      <c r="CE1029"/>
      <c r="CF1029"/>
      <c r="CG1029"/>
      <c r="CH1029"/>
      <c r="CI1029"/>
      <c r="CJ1029"/>
      <c r="CK1029"/>
      <c r="CL1029"/>
      <c r="CN1029"/>
    </row>
    <row r="1030" spans="7:92" x14ac:dyDescent="0.4">
      <c r="G1030"/>
      <c r="I1030"/>
      <c r="J1030"/>
      <c r="R1030"/>
      <c r="S1030"/>
      <c r="T1030"/>
      <c r="U1030"/>
      <c r="V1030"/>
      <c r="W1030"/>
      <c r="X1030"/>
      <c r="Y1030"/>
      <c r="Z1030"/>
      <c r="AA1030"/>
      <c r="AB1030"/>
      <c r="AC1030"/>
      <c r="AD1030"/>
      <c r="AE1030"/>
      <c r="AF1030"/>
      <c r="AG1030"/>
      <c r="AH1030"/>
      <c r="AI1030"/>
      <c r="AJ1030"/>
      <c r="AK1030"/>
      <c r="AL1030"/>
      <c r="AM1030"/>
      <c r="AN1030"/>
      <c r="AO1030"/>
      <c r="AP1030"/>
      <c r="AQ1030"/>
      <c r="AR1030"/>
      <c r="AS1030"/>
      <c r="AT1030"/>
      <c r="AU1030"/>
      <c r="AV1030"/>
      <c r="AW1030"/>
      <c r="AX1030"/>
      <c r="AY1030"/>
      <c r="AZ1030"/>
      <c r="BA1030"/>
      <c r="BB1030"/>
      <c r="BC1030"/>
      <c r="BD1030"/>
      <c r="BE1030"/>
      <c r="BF1030"/>
      <c r="BG1030"/>
      <c r="BH1030"/>
      <c r="BI1030"/>
      <c r="BJ1030"/>
      <c r="BK1030"/>
      <c r="BL1030"/>
      <c r="BM1030"/>
      <c r="BN1030"/>
      <c r="BO1030"/>
      <c r="BP1030"/>
      <c r="BQ1030"/>
      <c r="BR1030"/>
      <c r="BS1030"/>
      <c r="BT1030"/>
      <c r="BU1030"/>
      <c r="BV1030"/>
      <c r="BW1030"/>
      <c r="BX1030"/>
      <c r="BY1030"/>
      <c r="BZ1030"/>
      <c r="CA1030"/>
      <c r="CB1030"/>
      <c r="CC1030"/>
      <c r="CD1030"/>
      <c r="CE1030"/>
      <c r="CF1030"/>
      <c r="CG1030"/>
      <c r="CH1030"/>
      <c r="CI1030"/>
      <c r="CJ1030"/>
      <c r="CK1030"/>
      <c r="CL1030"/>
      <c r="CN1030"/>
    </row>
    <row r="1031" spans="7:92" x14ac:dyDescent="0.4">
      <c r="G1031"/>
      <c r="I1031"/>
      <c r="J1031"/>
      <c r="R1031"/>
      <c r="S1031"/>
      <c r="T1031"/>
      <c r="U1031"/>
      <c r="V1031"/>
      <c r="W1031"/>
      <c r="X1031"/>
      <c r="Y1031"/>
      <c r="Z1031"/>
      <c r="AA1031"/>
      <c r="AB1031"/>
      <c r="AC1031"/>
      <c r="AD1031"/>
      <c r="AE1031"/>
      <c r="AF1031"/>
      <c r="AG1031"/>
      <c r="AH1031"/>
      <c r="AI1031"/>
      <c r="AJ1031"/>
      <c r="AK1031"/>
      <c r="AL1031"/>
      <c r="AM1031"/>
      <c r="AN1031"/>
      <c r="AO1031"/>
      <c r="AP1031"/>
      <c r="AQ1031"/>
      <c r="AR1031"/>
      <c r="AS1031"/>
      <c r="AT1031"/>
      <c r="AU1031"/>
      <c r="AV1031"/>
      <c r="AW1031"/>
      <c r="AX1031"/>
      <c r="AY1031"/>
      <c r="AZ1031"/>
      <c r="BA1031"/>
      <c r="BB1031"/>
      <c r="BC1031"/>
      <c r="BD1031"/>
      <c r="BE1031"/>
      <c r="BF1031"/>
      <c r="BG1031"/>
      <c r="BH1031"/>
      <c r="BI1031"/>
      <c r="BJ1031"/>
      <c r="BK1031"/>
      <c r="BL1031"/>
      <c r="BM1031"/>
      <c r="BN1031"/>
      <c r="BO1031"/>
      <c r="BP1031"/>
      <c r="BQ1031"/>
      <c r="BR1031"/>
      <c r="BS1031"/>
      <c r="BT1031"/>
      <c r="BU1031"/>
      <c r="BV1031"/>
      <c r="BW1031"/>
      <c r="BX1031"/>
      <c r="BY1031"/>
      <c r="BZ1031"/>
      <c r="CA1031"/>
      <c r="CB1031"/>
      <c r="CC1031"/>
      <c r="CD1031"/>
      <c r="CE1031"/>
      <c r="CF1031"/>
      <c r="CG1031"/>
      <c r="CH1031"/>
      <c r="CI1031"/>
      <c r="CJ1031"/>
      <c r="CK1031"/>
      <c r="CL1031"/>
      <c r="CN1031"/>
    </row>
    <row r="1032" spans="7:92" x14ac:dyDescent="0.4">
      <c r="G1032"/>
      <c r="I1032"/>
      <c r="J1032"/>
      <c r="R1032"/>
      <c r="S1032"/>
      <c r="T1032"/>
      <c r="U1032"/>
      <c r="V1032"/>
      <c r="W1032"/>
      <c r="X1032"/>
      <c r="Y1032"/>
      <c r="Z1032"/>
      <c r="AA1032"/>
      <c r="AB1032"/>
      <c r="AC1032"/>
      <c r="AD1032"/>
      <c r="AE1032"/>
      <c r="AF1032"/>
      <c r="AG1032"/>
      <c r="AH1032"/>
      <c r="AI1032"/>
      <c r="AJ1032"/>
      <c r="AK1032"/>
      <c r="AL1032"/>
      <c r="AM1032"/>
      <c r="AN1032"/>
      <c r="AO1032"/>
      <c r="AP1032"/>
      <c r="AQ1032"/>
      <c r="AR1032"/>
      <c r="AS1032"/>
      <c r="AT1032"/>
      <c r="AU1032"/>
      <c r="AV1032"/>
      <c r="AW1032"/>
      <c r="AX1032"/>
      <c r="AY1032"/>
      <c r="AZ1032"/>
      <c r="BA1032"/>
      <c r="BB1032"/>
      <c r="BC1032"/>
      <c r="BD1032"/>
      <c r="BE1032"/>
      <c r="BF1032"/>
      <c r="BG1032"/>
      <c r="BH1032"/>
      <c r="BI1032"/>
      <c r="BJ1032"/>
      <c r="BK1032"/>
      <c r="BL1032"/>
      <c r="BM1032"/>
      <c r="BN1032"/>
      <c r="BO1032"/>
      <c r="BP1032"/>
      <c r="BQ1032"/>
      <c r="BR1032"/>
      <c r="BS1032"/>
      <c r="BT1032"/>
      <c r="BU1032"/>
      <c r="BV1032"/>
      <c r="BW1032"/>
      <c r="BX1032"/>
      <c r="BY1032"/>
      <c r="BZ1032"/>
      <c r="CA1032"/>
      <c r="CB1032"/>
      <c r="CC1032"/>
      <c r="CD1032"/>
      <c r="CE1032"/>
      <c r="CF1032"/>
      <c r="CG1032"/>
      <c r="CH1032"/>
      <c r="CI1032"/>
      <c r="CJ1032"/>
      <c r="CK1032"/>
      <c r="CL1032"/>
      <c r="CN1032"/>
    </row>
    <row r="1033" spans="7:92" x14ac:dyDescent="0.4">
      <c r="G1033"/>
      <c r="I1033"/>
      <c r="J1033"/>
      <c r="R1033"/>
      <c r="S1033"/>
      <c r="T1033"/>
      <c r="U1033"/>
      <c r="V1033"/>
      <c r="W1033"/>
      <c r="X1033"/>
      <c r="Y1033"/>
      <c r="Z1033"/>
      <c r="AA1033"/>
      <c r="AB1033"/>
      <c r="AC1033"/>
      <c r="AD1033"/>
      <c r="AE1033"/>
      <c r="AF1033"/>
      <c r="AG1033"/>
      <c r="AH1033"/>
      <c r="AI1033"/>
      <c r="AJ1033"/>
      <c r="AK1033"/>
      <c r="AL1033"/>
      <c r="AM1033"/>
      <c r="AN1033"/>
      <c r="AO1033"/>
      <c r="AP1033"/>
      <c r="AQ1033"/>
      <c r="AR1033"/>
      <c r="AS1033"/>
      <c r="AT1033"/>
      <c r="AU1033"/>
      <c r="AV1033"/>
      <c r="AW1033"/>
      <c r="AX1033"/>
      <c r="AY1033"/>
      <c r="AZ1033"/>
      <c r="BA1033"/>
      <c r="BB1033"/>
      <c r="BC1033"/>
      <c r="BD1033"/>
      <c r="BE1033"/>
      <c r="BF1033"/>
      <c r="BG1033"/>
      <c r="BH1033"/>
      <c r="BI1033"/>
      <c r="BJ1033"/>
      <c r="BK1033"/>
      <c r="BL1033"/>
      <c r="BM1033"/>
      <c r="BN1033"/>
      <c r="BO1033"/>
      <c r="BP1033"/>
      <c r="BQ1033"/>
      <c r="BR1033"/>
      <c r="BS1033"/>
      <c r="BT1033"/>
      <c r="BU1033"/>
      <c r="BV1033"/>
      <c r="BW1033"/>
      <c r="BX1033"/>
      <c r="BY1033"/>
      <c r="BZ1033"/>
      <c r="CA1033"/>
      <c r="CB1033"/>
      <c r="CC1033"/>
      <c r="CD1033"/>
      <c r="CE1033"/>
      <c r="CF1033"/>
      <c r="CG1033"/>
      <c r="CH1033"/>
      <c r="CI1033"/>
      <c r="CJ1033"/>
      <c r="CK1033"/>
      <c r="CL1033"/>
      <c r="CN1033"/>
    </row>
    <row r="1034" spans="7:92" x14ac:dyDescent="0.4">
      <c r="G1034"/>
      <c r="I1034"/>
      <c r="J1034"/>
      <c r="R1034"/>
      <c r="S1034"/>
      <c r="T1034"/>
      <c r="U1034"/>
      <c r="V1034"/>
      <c r="W1034"/>
      <c r="X1034"/>
      <c r="Y1034"/>
      <c r="Z1034"/>
      <c r="AA1034"/>
      <c r="AB1034"/>
      <c r="AC1034"/>
      <c r="AD1034"/>
      <c r="AE1034"/>
      <c r="AF1034"/>
      <c r="AG1034"/>
      <c r="AH1034"/>
      <c r="AI1034"/>
      <c r="AJ1034"/>
      <c r="AK1034"/>
      <c r="AL1034"/>
      <c r="AM1034"/>
      <c r="AN1034"/>
      <c r="AO1034"/>
      <c r="AP1034"/>
      <c r="AQ1034"/>
      <c r="AR1034"/>
      <c r="AS1034"/>
      <c r="AT1034"/>
      <c r="AU1034"/>
      <c r="AV1034"/>
      <c r="AW1034"/>
      <c r="AX1034"/>
      <c r="AY1034"/>
      <c r="AZ1034"/>
      <c r="BA1034"/>
      <c r="BB1034"/>
      <c r="BC1034"/>
      <c r="BD1034"/>
      <c r="BE1034"/>
      <c r="BF1034"/>
      <c r="BG1034"/>
      <c r="BH1034"/>
      <c r="BI1034"/>
      <c r="BJ1034"/>
      <c r="BK1034"/>
      <c r="BL1034"/>
      <c r="BM1034"/>
      <c r="BN1034"/>
      <c r="BO1034"/>
      <c r="BP1034"/>
      <c r="BQ1034"/>
      <c r="BR1034"/>
      <c r="BS1034"/>
      <c r="BT1034"/>
      <c r="BU1034"/>
      <c r="BV1034"/>
      <c r="BW1034"/>
      <c r="BX1034"/>
      <c r="BY1034"/>
      <c r="BZ1034"/>
      <c r="CA1034"/>
      <c r="CB1034"/>
      <c r="CC1034"/>
      <c r="CD1034"/>
      <c r="CE1034"/>
      <c r="CF1034"/>
      <c r="CG1034"/>
      <c r="CH1034"/>
      <c r="CI1034"/>
      <c r="CJ1034"/>
      <c r="CK1034"/>
      <c r="CL1034"/>
      <c r="CN1034"/>
    </row>
    <row r="1035" spans="7:92" x14ac:dyDescent="0.4">
      <c r="G1035"/>
      <c r="I1035"/>
      <c r="J1035"/>
      <c r="R1035"/>
      <c r="S1035"/>
      <c r="T1035"/>
      <c r="U1035"/>
      <c r="V1035"/>
      <c r="W1035"/>
      <c r="X1035"/>
      <c r="Y1035"/>
      <c r="Z1035"/>
      <c r="AA1035"/>
      <c r="AB1035"/>
      <c r="AC1035"/>
      <c r="AD1035"/>
      <c r="AE1035"/>
      <c r="AF1035"/>
      <c r="AG1035"/>
      <c r="AH1035"/>
      <c r="AI1035"/>
      <c r="AJ1035"/>
      <c r="AK1035"/>
      <c r="AL1035"/>
      <c r="AM1035"/>
      <c r="AN1035"/>
      <c r="AO1035"/>
      <c r="AP1035"/>
      <c r="AQ1035"/>
      <c r="AR1035"/>
      <c r="AS1035"/>
      <c r="AT1035"/>
      <c r="AU1035"/>
      <c r="AV1035"/>
      <c r="AW1035"/>
      <c r="AX1035"/>
      <c r="AY1035"/>
      <c r="AZ1035"/>
      <c r="BA1035"/>
      <c r="BB1035"/>
      <c r="BC1035"/>
      <c r="BD1035"/>
      <c r="BE1035"/>
      <c r="BF1035"/>
      <c r="BG1035"/>
      <c r="BH1035"/>
      <c r="BI1035"/>
      <c r="BJ1035"/>
      <c r="BK1035"/>
      <c r="BL1035"/>
      <c r="BM1035"/>
      <c r="BN1035"/>
      <c r="BO1035"/>
      <c r="BP1035"/>
      <c r="BQ1035"/>
      <c r="BR1035"/>
      <c r="BS1035"/>
      <c r="BT1035"/>
      <c r="BU1035"/>
      <c r="BV1035"/>
      <c r="BW1035"/>
      <c r="BX1035"/>
      <c r="BY1035"/>
      <c r="BZ1035"/>
      <c r="CA1035"/>
      <c r="CB1035"/>
      <c r="CC1035"/>
      <c r="CD1035"/>
      <c r="CE1035"/>
      <c r="CF1035"/>
      <c r="CG1035"/>
      <c r="CH1035"/>
      <c r="CI1035"/>
      <c r="CJ1035"/>
      <c r="CK1035"/>
      <c r="CL1035"/>
      <c r="CN1035"/>
    </row>
    <row r="1036" spans="7:92" x14ac:dyDescent="0.4">
      <c r="G1036"/>
      <c r="I1036"/>
      <c r="J1036"/>
      <c r="R1036"/>
      <c r="S1036"/>
      <c r="T1036"/>
      <c r="U1036"/>
      <c r="V1036"/>
      <c r="W1036"/>
      <c r="X1036"/>
      <c r="Y1036"/>
      <c r="Z1036"/>
      <c r="AA1036"/>
      <c r="AB1036"/>
      <c r="AC1036"/>
      <c r="AD1036"/>
      <c r="AE1036"/>
      <c r="AF1036"/>
      <c r="AG1036"/>
      <c r="AH1036"/>
      <c r="AI1036"/>
      <c r="AJ1036"/>
      <c r="AK1036"/>
      <c r="AL1036"/>
      <c r="AM1036"/>
      <c r="AN1036"/>
      <c r="AO1036"/>
      <c r="AP1036"/>
      <c r="AQ1036"/>
      <c r="AR1036"/>
      <c r="AS1036"/>
      <c r="AT1036"/>
      <c r="AU1036"/>
      <c r="AV1036"/>
      <c r="AW1036"/>
      <c r="AX1036"/>
      <c r="AY1036"/>
      <c r="AZ1036"/>
      <c r="BA1036"/>
      <c r="BB1036"/>
      <c r="BC1036"/>
      <c r="BD1036"/>
      <c r="BE1036"/>
      <c r="BF1036"/>
      <c r="BG1036"/>
      <c r="BH1036"/>
      <c r="BI1036"/>
      <c r="BJ1036"/>
      <c r="BK1036"/>
      <c r="BL1036"/>
      <c r="BM1036"/>
      <c r="BN1036"/>
      <c r="BO1036"/>
      <c r="BP1036"/>
      <c r="BQ1036"/>
      <c r="BR1036"/>
      <c r="BS1036"/>
      <c r="BT1036"/>
      <c r="BU1036"/>
      <c r="BV1036"/>
      <c r="BW1036"/>
      <c r="BX1036"/>
      <c r="BY1036"/>
      <c r="BZ1036"/>
      <c r="CA1036"/>
      <c r="CB1036"/>
      <c r="CC1036"/>
      <c r="CD1036"/>
      <c r="CE1036"/>
      <c r="CF1036"/>
      <c r="CG1036"/>
      <c r="CH1036"/>
      <c r="CI1036"/>
      <c r="CJ1036"/>
      <c r="CK1036"/>
      <c r="CL1036"/>
      <c r="CN1036"/>
    </row>
    <row r="1037" spans="7:92" x14ac:dyDescent="0.4">
      <c r="G1037"/>
      <c r="I1037"/>
      <c r="J1037"/>
      <c r="R1037"/>
      <c r="S1037"/>
      <c r="T1037"/>
      <c r="U1037"/>
      <c r="V1037"/>
      <c r="W1037"/>
      <c r="X1037"/>
      <c r="Y1037"/>
      <c r="Z1037"/>
      <c r="AA1037"/>
      <c r="AB1037"/>
      <c r="AC1037"/>
      <c r="AD1037"/>
      <c r="AE1037"/>
      <c r="AF1037"/>
      <c r="AG1037"/>
      <c r="AH1037"/>
      <c r="AI1037"/>
      <c r="AJ1037"/>
      <c r="AK1037"/>
      <c r="AL1037"/>
      <c r="AM1037"/>
      <c r="AN1037"/>
      <c r="AO1037"/>
      <c r="AP1037"/>
      <c r="AQ1037"/>
      <c r="AR1037"/>
      <c r="AS1037"/>
      <c r="AT1037"/>
      <c r="AU1037"/>
      <c r="AV1037"/>
      <c r="AW1037"/>
      <c r="AX1037"/>
      <c r="AY1037"/>
      <c r="AZ1037"/>
      <c r="BA1037"/>
      <c r="BB1037"/>
      <c r="BC1037"/>
      <c r="BD1037"/>
      <c r="BE1037"/>
      <c r="BF1037"/>
      <c r="BG1037"/>
      <c r="BH1037"/>
      <c r="BI1037"/>
      <c r="BJ1037"/>
      <c r="BK1037"/>
      <c r="BL1037"/>
      <c r="BM1037"/>
      <c r="BN1037"/>
      <c r="BO1037"/>
      <c r="BP1037"/>
      <c r="BQ1037"/>
      <c r="BR1037"/>
      <c r="BS1037"/>
      <c r="BT1037"/>
      <c r="BU1037"/>
      <c r="BV1037"/>
      <c r="BW1037"/>
      <c r="BX1037"/>
      <c r="BY1037"/>
      <c r="BZ1037"/>
      <c r="CA1037"/>
      <c r="CB1037"/>
      <c r="CC1037"/>
      <c r="CD1037"/>
      <c r="CE1037"/>
      <c r="CF1037"/>
      <c r="CG1037"/>
      <c r="CH1037"/>
      <c r="CI1037"/>
      <c r="CJ1037"/>
      <c r="CK1037"/>
      <c r="CL1037"/>
      <c r="CN1037"/>
    </row>
    <row r="1038" spans="7:92" x14ac:dyDescent="0.4">
      <c r="G1038"/>
      <c r="I1038"/>
      <c r="J1038"/>
      <c r="R1038"/>
      <c r="S1038"/>
      <c r="T1038"/>
      <c r="U1038"/>
      <c r="V1038"/>
      <c r="W1038"/>
      <c r="X1038"/>
      <c r="Y1038"/>
      <c r="Z1038"/>
      <c r="AA1038"/>
      <c r="AB1038"/>
      <c r="AC1038"/>
      <c r="AD1038"/>
      <c r="AE1038"/>
      <c r="AF1038"/>
      <c r="AG1038"/>
      <c r="AH1038"/>
      <c r="AI1038"/>
      <c r="AJ1038"/>
      <c r="AK1038"/>
      <c r="AL1038"/>
      <c r="AM1038"/>
      <c r="AN1038"/>
      <c r="AO1038"/>
      <c r="AP1038"/>
      <c r="AQ1038"/>
      <c r="AR1038"/>
      <c r="AS1038"/>
      <c r="AT1038"/>
      <c r="AU1038"/>
      <c r="AV1038"/>
      <c r="AW1038"/>
      <c r="AX1038"/>
      <c r="AY1038"/>
      <c r="AZ1038"/>
      <c r="BA1038"/>
      <c r="BB1038"/>
      <c r="BC1038"/>
      <c r="BD1038"/>
      <c r="BE1038"/>
      <c r="BF1038"/>
      <c r="BG1038"/>
      <c r="BH1038"/>
      <c r="BI1038"/>
      <c r="BJ1038"/>
      <c r="BK1038"/>
      <c r="BL1038"/>
      <c r="BM1038"/>
      <c r="BN1038"/>
      <c r="BO1038"/>
      <c r="BP1038"/>
      <c r="BQ1038"/>
      <c r="BR1038"/>
      <c r="BS1038"/>
      <c r="BT1038"/>
      <c r="BU1038"/>
      <c r="BV1038"/>
      <c r="BW1038"/>
      <c r="BX1038"/>
      <c r="BY1038"/>
      <c r="BZ1038"/>
      <c r="CA1038"/>
      <c r="CB1038"/>
      <c r="CC1038"/>
      <c r="CD1038"/>
      <c r="CE1038"/>
      <c r="CF1038"/>
      <c r="CG1038"/>
      <c r="CH1038"/>
      <c r="CI1038"/>
      <c r="CJ1038"/>
      <c r="CK1038"/>
      <c r="CL1038"/>
      <c r="CN1038"/>
    </row>
    <row r="1039" spans="7:92" x14ac:dyDescent="0.4">
      <c r="G1039"/>
      <c r="I1039"/>
      <c r="J1039"/>
      <c r="R1039"/>
      <c r="S1039"/>
      <c r="T1039"/>
      <c r="U1039"/>
      <c r="V1039"/>
      <c r="W1039"/>
      <c r="X1039"/>
      <c r="Y1039"/>
      <c r="Z1039"/>
      <c r="AA1039"/>
      <c r="AB1039"/>
      <c r="AC1039"/>
      <c r="AD1039"/>
      <c r="AE1039"/>
      <c r="AF1039"/>
      <c r="AG1039"/>
      <c r="AH1039"/>
      <c r="AI1039"/>
      <c r="AJ1039"/>
      <c r="AK1039"/>
      <c r="AL1039"/>
      <c r="AM1039"/>
      <c r="AN1039"/>
      <c r="AO1039"/>
      <c r="AP1039"/>
      <c r="AQ1039"/>
      <c r="AR1039"/>
      <c r="AS1039"/>
      <c r="AT1039"/>
      <c r="AU1039"/>
      <c r="AV1039"/>
      <c r="AW1039"/>
      <c r="AX1039"/>
      <c r="AY1039"/>
      <c r="AZ1039"/>
      <c r="BA1039"/>
      <c r="BB1039"/>
      <c r="BC1039"/>
      <c r="BD1039"/>
      <c r="BE1039"/>
      <c r="BF1039"/>
      <c r="BG1039"/>
      <c r="BH1039"/>
      <c r="BI1039"/>
      <c r="BJ1039"/>
      <c r="BK1039"/>
      <c r="BL1039"/>
      <c r="BM1039"/>
      <c r="BN1039"/>
      <c r="BO1039"/>
      <c r="BP1039"/>
      <c r="BQ1039"/>
      <c r="BR1039"/>
      <c r="BS1039"/>
      <c r="BT1039"/>
      <c r="BU1039"/>
      <c r="BV1039"/>
      <c r="BW1039"/>
      <c r="BX1039"/>
      <c r="BY1039"/>
      <c r="BZ1039"/>
      <c r="CA1039"/>
      <c r="CB1039"/>
      <c r="CC1039"/>
      <c r="CD1039"/>
      <c r="CE1039"/>
      <c r="CF1039"/>
      <c r="CG1039"/>
      <c r="CH1039"/>
      <c r="CI1039"/>
      <c r="CJ1039"/>
      <c r="CK1039"/>
      <c r="CL1039"/>
      <c r="CN1039"/>
    </row>
    <row r="1040" spans="7:92" x14ac:dyDescent="0.4">
      <c r="G1040"/>
      <c r="I1040"/>
      <c r="J1040"/>
      <c r="R1040"/>
      <c r="S1040"/>
      <c r="T1040"/>
      <c r="U1040"/>
      <c r="V1040"/>
      <c r="W1040"/>
      <c r="X1040"/>
      <c r="Y1040"/>
      <c r="Z1040"/>
      <c r="AA1040"/>
      <c r="AB1040"/>
      <c r="AC1040"/>
      <c r="AD1040"/>
      <c r="AE1040"/>
      <c r="AF1040"/>
      <c r="AG1040"/>
      <c r="AH1040"/>
      <c r="AI1040"/>
      <c r="AJ1040"/>
      <c r="AK1040"/>
      <c r="AL1040"/>
      <c r="AM1040"/>
      <c r="AN1040"/>
      <c r="AO1040"/>
      <c r="AP1040"/>
      <c r="AQ1040"/>
      <c r="AR1040"/>
      <c r="AS1040"/>
      <c r="AT1040"/>
      <c r="AU1040"/>
      <c r="AV1040"/>
      <c r="AW1040"/>
      <c r="AX1040"/>
      <c r="AY1040"/>
      <c r="AZ1040"/>
      <c r="BA1040"/>
      <c r="BB1040"/>
      <c r="BC1040"/>
      <c r="BD1040"/>
      <c r="BE1040"/>
      <c r="BF1040"/>
      <c r="BG1040"/>
      <c r="BH1040"/>
      <c r="BI1040"/>
      <c r="BJ1040"/>
      <c r="BK1040"/>
      <c r="BL1040"/>
      <c r="BM1040"/>
      <c r="BN1040"/>
      <c r="BO1040"/>
      <c r="BP1040"/>
      <c r="BQ1040"/>
      <c r="BR1040"/>
      <c r="BS1040"/>
      <c r="BT1040"/>
      <c r="BU1040"/>
      <c r="BV1040"/>
      <c r="BW1040"/>
      <c r="BX1040"/>
      <c r="BY1040"/>
      <c r="BZ1040"/>
      <c r="CA1040"/>
      <c r="CB1040"/>
      <c r="CC1040"/>
      <c r="CD1040"/>
      <c r="CE1040"/>
      <c r="CF1040"/>
      <c r="CG1040"/>
      <c r="CH1040"/>
      <c r="CI1040"/>
      <c r="CJ1040"/>
      <c r="CK1040"/>
      <c r="CL1040"/>
      <c r="CN1040"/>
    </row>
    <row r="1041" spans="7:92" x14ac:dyDescent="0.4">
      <c r="G1041"/>
      <c r="I1041"/>
      <c r="J1041"/>
      <c r="R1041"/>
      <c r="S1041"/>
      <c r="T1041"/>
      <c r="U1041"/>
      <c r="V1041"/>
      <c r="W1041"/>
      <c r="X1041"/>
      <c r="Y1041"/>
      <c r="Z1041"/>
      <c r="AA1041"/>
      <c r="AB1041"/>
      <c r="AC1041"/>
      <c r="AD1041"/>
      <c r="AE1041"/>
      <c r="AF1041"/>
      <c r="AG1041"/>
      <c r="AH1041"/>
      <c r="AI1041"/>
      <c r="AJ1041"/>
      <c r="AK1041"/>
      <c r="AL1041"/>
      <c r="AM1041"/>
      <c r="AN1041"/>
      <c r="AO1041"/>
      <c r="AP1041"/>
      <c r="AQ1041"/>
      <c r="AR1041"/>
      <c r="AS1041"/>
      <c r="AT1041"/>
      <c r="AU1041"/>
      <c r="AV1041"/>
      <c r="AW1041"/>
      <c r="AX1041"/>
      <c r="AY1041"/>
      <c r="AZ1041"/>
      <c r="BA1041"/>
      <c r="BB1041"/>
      <c r="BC1041"/>
      <c r="BD1041"/>
      <c r="BE1041"/>
      <c r="BF1041"/>
      <c r="BG1041"/>
      <c r="BH1041"/>
      <c r="BI1041"/>
      <c r="BJ1041"/>
      <c r="BK1041"/>
      <c r="BL1041"/>
      <c r="BM1041"/>
      <c r="BN1041"/>
      <c r="BO1041"/>
      <c r="BP1041"/>
      <c r="BQ1041"/>
      <c r="BR1041"/>
      <c r="BS1041"/>
      <c r="BT1041"/>
      <c r="BU1041"/>
      <c r="BV1041"/>
      <c r="BW1041"/>
      <c r="BX1041"/>
      <c r="BY1041"/>
      <c r="BZ1041"/>
      <c r="CA1041"/>
      <c r="CB1041"/>
      <c r="CC1041"/>
      <c r="CD1041"/>
      <c r="CE1041"/>
      <c r="CF1041"/>
      <c r="CG1041"/>
      <c r="CH1041"/>
      <c r="CI1041"/>
      <c r="CJ1041"/>
      <c r="CK1041"/>
      <c r="CL1041"/>
      <c r="CN1041"/>
    </row>
    <row r="1042" spans="7:92" x14ac:dyDescent="0.4">
      <c r="G1042"/>
      <c r="I1042"/>
      <c r="J1042"/>
      <c r="R1042"/>
      <c r="S1042"/>
      <c r="T1042"/>
      <c r="U1042"/>
      <c r="V1042"/>
      <c r="W1042"/>
      <c r="X1042"/>
      <c r="Y1042"/>
      <c r="Z1042"/>
      <c r="AA1042"/>
      <c r="AB1042"/>
      <c r="AC1042"/>
      <c r="AD1042"/>
      <c r="AE1042"/>
      <c r="AF1042"/>
      <c r="AG1042"/>
      <c r="AH1042"/>
      <c r="AI1042"/>
      <c r="AJ1042"/>
      <c r="AK1042"/>
      <c r="AL1042"/>
      <c r="AM1042"/>
      <c r="AN1042"/>
      <c r="AO1042"/>
      <c r="AP1042"/>
      <c r="AQ1042"/>
      <c r="AR1042"/>
      <c r="AS1042"/>
      <c r="AT1042"/>
      <c r="AU1042"/>
      <c r="AV1042"/>
      <c r="AW1042"/>
      <c r="AX1042"/>
      <c r="AY1042"/>
      <c r="AZ1042"/>
      <c r="BA1042"/>
      <c r="BB1042"/>
      <c r="BC1042"/>
      <c r="BD1042"/>
      <c r="BE1042"/>
      <c r="BF1042"/>
      <c r="BG1042"/>
      <c r="BH1042"/>
      <c r="BI1042"/>
      <c r="BJ1042"/>
      <c r="BK1042"/>
      <c r="BL1042"/>
      <c r="BM1042"/>
      <c r="BN1042"/>
      <c r="BO1042"/>
      <c r="BP1042"/>
      <c r="BQ1042"/>
      <c r="BR1042"/>
      <c r="BS1042"/>
      <c r="BT1042"/>
      <c r="BU1042"/>
      <c r="BV1042"/>
      <c r="BW1042"/>
      <c r="BX1042"/>
      <c r="BY1042"/>
      <c r="BZ1042"/>
      <c r="CA1042"/>
      <c r="CB1042"/>
      <c r="CC1042"/>
      <c r="CD1042"/>
      <c r="CE1042"/>
      <c r="CF1042"/>
      <c r="CG1042"/>
      <c r="CH1042"/>
      <c r="CI1042"/>
      <c r="CJ1042"/>
      <c r="CK1042"/>
      <c r="CL1042"/>
      <c r="CN1042"/>
    </row>
    <row r="1043" spans="7:92" x14ac:dyDescent="0.4">
      <c r="G1043"/>
      <c r="I1043"/>
      <c r="J1043"/>
      <c r="R1043"/>
      <c r="S1043"/>
      <c r="T1043"/>
      <c r="U1043"/>
      <c r="V1043"/>
      <c r="W1043"/>
      <c r="X1043"/>
      <c r="Y1043"/>
      <c r="Z1043"/>
      <c r="AA1043"/>
      <c r="AB1043"/>
      <c r="AC1043"/>
      <c r="AD1043"/>
      <c r="AE1043"/>
      <c r="AF1043"/>
      <c r="AG1043"/>
      <c r="AH1043"/>
      <c r="AI1043"/>
      <c r="AJ1043"/>
      <c r="AK1043"/>
      <c r="AL1043"/>
      <c r="AM1043"/>
      <c r="AN1043"/>
      <c r="AO1043"/>
      <c r="AP1043"/>
      <c r="AQ1043"/>
      <c r="AR1043"/>
      <c r="AS1043"/>
      <c r="AT1043"/>
      <c r="AU1043"/>
      <c r="AV1043"/>
      <c r="AW1043"/>
      <c r="AX1043"/>
      <c r="AY1043"/>
      <c r="AZ1043"/>
      <c r="BA1043"/>
      <c r="BB1043"/>
      <c r="BC1043"/>
      <c r="BD1043"/>
      <c r="BE1043"/>
      <c r="BF1043"/>
      <c r="BG1043"/>
      <c r="BH1043"/>
      <c r="BI1043"/>
      <c r="BJ1043"/>
      <c r="BK1043"/>
      <c r="BL1043"/>
      <c r="BM1043"/>
      <c r="BN1043"/>
      <c r="BO1043"/>
      <c r="BP1043"/>
      <c r="BQ1043"/>
      <c r="BR1043"/>
      <c r="BS1043"/>
      <c r="BT1043"/>
      <c r="BU1043"/>
      <c r="BV1043"/>
      <c r="BW1043"/>
      <c r="BX1043"/>
      <c r="BY1043"/>
      <c r="BZ1043"/>
      <c r="CA1043"/>
      <c r="CB1043"/>
      <c r="CC1043"/>
      <c r="CD1043"/>
      <c r="CE1043"/>
      <c r="CF1043"/>
      <c r="CG1043"/>
      <c r="CH1043"/>
      <c r="CI1043"/>
      <c r="CJ1043"/>
      <c r="CK1043"/>
      <c r="CL1043"/>
      <c r="CN1043"/>
    </row>
    <row r="1044" spans="7:92" x14ac:dyDescent="0.4">
      <c r="G1044"/>
      <c r="I1044"/>
      <c r="J1044"/>
      <c r="R1044"/>
      <c r="S1044"/>
      <c r="T1044"/>
      <c r="U1044"/>
      <c r="V1044"/>
      <c r="W1044"/>
      <c r="X1044"/>
      <c r="Y1044"/>
      <c r="Z1044"/>
      <c r="AA1044"/>
      <c r="AB1044"/>
      <c r="AC1044"/>
      <c r="AD1044"/>
      <c r="AE1044"/>
      <c r="AF1044"/>
      <c r="AG1044"/>
      <c r="AH1044"/>
      <c r="AI1044"/>
      <c r="AJ1044"/>
      <c r="AK1044"/>
      <c r="AL1044"/>
      <c r="AM1044"/>
      <c r="AN1044"/>
      <c r="AO1044"/>
      <c r="AP1044"/>
      <c r="AQ1044"/>
      <c r="AR1044"/>
      <c r="AS1044"/>
      <c r="AT1044"/>
      <c r="AU1044"/>
      <c r="AV1044"/>
      <c r="AW1044"/>
      <c r="AX1044"/>
      <c r="AY1044"/>
      <c r="AZ1044"/>
      <c r="BA1044"/>
      <c r="BB1044"/>
      <c r="BC1044"/>
      <c r="BD1044"/>
      <c r="BE1044"/>
      <c r="BF1044"/>
      <c r="BG1044"/>
      <c r="BH1044"/>
      <c r="BI1044"/>
      <c r="BJ1044"/>
      <c r="BK1044"/>
      <c r="BL1044"/>
      <c r="BM1044"/>
      <c r="BN1044"/>
      <c r="BO1044"/>
      <c r="BP1044"/>
      <c r="BQ1044"/>
      <c r="BR1044"/>
      <c r="BS1044"/>
      <c r="BT1044"/>
      <c r="BU1044"/>
      <c r="BV1044"/>
      <c r="BW1044"/>
      <c r="BX1044"/>
      <c r="BY1044"/>
      <c r="BZ1044"/>
      <c r="CA1044"/>
      <c r="CB1044"/>
      <c r="CC1044"/>
      <c r="CD1044"/>
      <c r="CE1044"/>
      <c r="CF1044"/>
      <c r="CG1044"/>
      <c r="CH1044"/>
      <c r="CI1044"/>
      <c r="CJ1044"/>
      <c r="CK1044"/>
      <c r="CL1044"/>
      <c r="CN1044"/>
    </row>
    <row r="1045" spans="7:92" x14ac:dyDescent="0.4">
      <c r="G1045"/>
      <c r="I1045"/>
      <c r="J1045"/>
      <c r="R1045"/>
      <c r="S1045"/>
      <c r="T1045"/>
      <c r="U1045"/>
      <c r="V1045"/>
      <c r="W1045"/>
      <c r="X1045"/>
      <c r="Y1045"/>
      <c r="Z1045"/>
      <c r="AA1045"/>
      <c r="AB1045"/>
      <c r="AC1045"/>
      <c r="AD1045"/>
      <c r="AE1045"/>
      <c r="AF1045"/>
      <c r="AG1045"/>
      <c r="AH1045"/>
      <c r="AI1045"/>
      <c r="AJ1045"/>
      <c r="AK1045"/>
      <c r="AL1045"/>
      <c r="AM1045"/>
      <c r="AN1045"/>
      <c r="AO1045"/>
      <c r="AP1045"/>
      <c r="AQ1045"/>
      <c r="AR1045"/>
      <c r="AS1045"/>
      <c r="AT1045"/>
      <c r="AU1045"/>
      <c r="AV1045"/>
      <c r="AW1045"/>
      <c r="AX1045"/>
      <c r="AY1045"/>
      <c r="AZ1045"/>
      <c r="BA1045"/>
      <c r="BB1045"/>
      <c r="BC1045"/>
      <c r="BD1045"/>
      <c r="BE1045"/>
      <c r="BF1045"/>
      <c r="BG1045"/>
      <c r="BH1045"/>
      <c r="BI1045"/>
      <c r="BJ1045"/>
      <c r="BK1045"/>
      <c r="BL1045"/>
      <c r="BM1045"/>
      <c r="BN1045"/>
      <c r="BO1045"/>
      <c r="BP1045"/>
      <c r="BQ1045"/>
      <c r="BR1045"/>
      <c r="BS1045"/>
      <c r="BT1045"/>
      <c r="BU1045"/>
      <c r="BV1045"/>
      <c r="BW1045"/>
      <c r="BX1045"/>
      <c r="BY1045"/>
      <c r="BZ1045"/>
      <c r="CA1045"/>
      <c r="CB1045"/>
      <c r="CC1045"/>
      <c r="CD1045"/>
      <c r="CE1045"/>
      <c r="CF1045"/>
      <c r="CG1045"/>
      <c r="CH1045"/>
      <c r="CI1045"/>
      <c r="CJ1045"/>
      <c r="CK1045"/>
      <c r="CL1045"/>
      <c r="CN1045"/>
    </row>
    <row r="1046" spans="7:92" x14ac:dyDescent="0.4">
      <c r="G1046"/>
      <c r="I1046"/>
      <c r="J1046"/>
      <c r="R1046"/>
      <c r="S1046"/>
      <c r="T1046"/>
      <c r="U1046"/>
      <c r="V1046"/>
      <c r="W1046"/>
      <c r="X1046"/>
      <c r="Y1046"/>
      <c r="Z1046"/>
      <c r="AA1046"/>
      <c r="AB1046"/>
      <c r="AC1046"/>
      <c r="AD1046"/>
      <c r="AE1046"/>
      <c r="AF1046"/>
      <c r="AG1046"/>
      <c r="AH1046"/>
      <c r="AI1046"/>
      <c r="AJ1046"/>
      <c r="AK1046"/>
      <c r="AL1046"/>
      <c r="AM1046"/>
      <c r="AN1046"/>
      <c r="AO1046"/>
      <c r="AP1046"/>
      <c r="AQ1046"/>
      <c r="AR1046"/>
      <c r="AS1046"/>
      <c r="AT1046"/>
      <c r="AU1046"/>
      <c r="AV1046"/>
      <c r="AW1046"/>
      <c r="AX1046"/>
      <c r="AY1046"/>
      <c r="AZ1046"/>
      <c r="BA1046"/>
      <c r="BB1046"/>
      <c r="BC1046"/>
      <c r="BD1046"/>
      <c r="BE1046"/>
      <c r="BF1046"/>
      <c r="BG1046"/>
      <c r="BH1046"/>
      <c r="BI1046"/>
      <c r="BJ1046"/>
      <c r="BK1046"/>
      <c r="BL1046"/>
      <c r="BM1046"/>
      <c r="BN1046"/>
      <c r="BO1046"/>
      <c r="BP1046"/>
      <c r="BQ1046"/>
      <c r="BR1046"/>
      <c r="BS1046"/>
      <c r="BT1046"/>
      <c r="BU1046"/>
      <c r="BV1046"/>
      <c r="BW1046"/>
      <c r="BX1046"/>
      <c r="BY1046"/>
      <c r="BZ1046"/>
      <c r="CA1046"/>
      <c r="CB1046"/>
      <c r="CC1046"/>
      <c r="CD1046"/>
      <c r="CE1046"/>
      <c r="CF1046"/>
      <c r="CG1046"/>
      <c r="CH1046"/>
      <c r="CI1046"/>
      <c r="CJ1046"/>
      <c r="CK1046"/>
      <c r="CL1046"/>
      <c r="CN1046"/>
    </row>
    <row r="1047" spans="7:92" x14ac:dyDescent="0.4">
      <c r="G1047"/>
      <c r="I1047"/>
      <c r="J1047"/>
      <c r="R1047"/>
      <c r="S1047"/>
      <c r="T1047"/>
      <c r="U1047"/>
      <c r="V1047"/>
      <c r="W1047"/>
      <c r="X1047"/>
      <c r="Y1047"/>
      <c r="Z1047"/>
      <c r="AA1047"/>
      <c r="AB1047"/>
      <c r="AC1047"/>
      <c r="AD1047"/>
      <c r="AE1047"/>
      <c r="AF1047"/>
      <c r="AG1047"/>
      <c r="AH1047"/>
      <c r="AI1047"/>
      <c r="AJ1047"/>
      <c r="AK1047"/>
      <c r="AL1047"/>
      <c r="AM1047"/>
      <c r="AN1047"/>
      <c r="AO1047"/>
      <c r="AP1047"/>
      <c r="AQ1047"/>
      <c r="AR1047"/>
      <c r="AS1047"/>
      <c r="AT1047"/>
      <c r="AU1047"/>
      <c r="AV1047"/>
      <c r="AW1047"/>
      <c r="AX1047"/>
      <c r="AY1047"/>
      <c r="AZ1047"/>
      <c r="BA1047"/>
      <c r="BB1047"/>
      <c r="BC1047"/>
      <c r="BD1047"/>
      <c r="BE1047"/>
      <c r="BF1047"/>
      <c r="BG1047"/>
      <c r="BH1047"/>
      <c r="BI1047"/>
      <c r="BJ1047"/>
      <c r="BK1047"/>
      <c r="BL1047"/>
      <c r="BM1047"/>
      <c r="BN1047"/>
      <c r="BO1047"/>
      <c r="BP1047"/>
      <c r="BQ1047"/>
      <c r="BR1047"/>
      <c r="BS1047"/>
      <c r="BT1047"/>
      <c r="BU1047"/>
      <c r="BV1047"/>
      <c r="BW1047"/>
      <c r="BX1047"/>
      <c r="BY1047"/>
      <c r="BZ1047"/>
      <c r="CA1047"/>
      <c r="CB1047"/>
      <c r="CC1047"/>
      <c r="CD1047"/>
      <c r="CE1047"/>
      <c r="CF1047"/>
      <c r="CG1047"/>
      <c r="CH1047"/>
      <c r="CI1047"/>
      <c r="CJ1047"/>
      <c r="CK1047"/>
      <c r="CL1047"/>
      <c r="CN1047"/>
    </row>
    <row r="1048" spans="7:92" x14ac:dyDescent="0.4">
      <c r="G1048"/>
      <c r="I1048"/>
      <c r="J1048"/>
      <c r="R1048"/>
      <c r="S1048"/>
      <c r="T1048"/>
      <c r="U1048"/>
      <c r="V1048"/>
      <c r="W1048"/>
      <c r="X1048"/>
      <c r="Y1048"/>
      <c r="Z1048"/>
      <c r="AA1048"/>
      <c r="AB1048"/>
      <c r="AC1048"/>
      <c r="AD1048"/>
      <c r="AE1048"/>
      <c r="AF1048"/>
      <c r="AG1048"/>
      <c r="AH1048"/>
      <c r="AI1048"/>
      <c r="AJ1048"/>
      <c r="AK1048"/>
      <c r="AL1048"/>
      <c r="AM1048"/>
      <c r="AN1048"/>
      <c r="AO1048"/>
      <c r="AP1048"/>
      <c r="AQ1048"/>
      <c r="AR1048"/>
      <c r="AS1048"/>
      <c r="AT1048"/>
      <c r="AU1048"/>
      <c r="AV1048"/>
      <c r="AW1048"/>
      <c r="AX1048"/>
      <c r="AY1048"/>
      <c r="AZ1048"/>
      <c r="BA1048"/>
      <c r="BB1048"/>
      <c r="BC1048"/>
      <c r="BD1048"/>
      <c r="BE1048"/>
      <c r="BF1048"/>
      <c r="BG1048"/>
      <c r="BH1048"/>
      <c r="BI1048"/>
      <c r="BJ1048"/>
      <c r="BK1048"/>
      <c r="BL1048"/>
      <c r="BM1048"/>
      <c r="BN1048"/>
      <c r="BO1048"/>
      <c r="BP1048"/>
      <c r="BQ1048"/>
      <c r="BR1048"/>
      <c r="BS1048"/>
      <c r="BT1048"/>
      <c r="BU1048"/>
      <c r="BV1048"/>
      <c r="BW1048"/>
      <c r="BX1048"/>
      <c r="BY1048"/>
      <c r="BZ1048"/>
      <c r="CA1048"/>
      <c r="CB1048"/>
      <c r="CC1048"/>
      <c r="CD1048"/>
      <c r="CE1048"/>
      <c r="CF1048"/>
      <c r="CG1048"/>
      <c r="CH1048"/>
      <c r="CI1048"/>
      <c r="CJ1048"/>
      <c r="CK1048"/>
      <c r="CL1048"/>
      <c r="CN1048"/>
    </row>
    <row r="1049" spans="7:92" x14ac:dyDescent="0.4">
      <c r="G1049"/>
      <c r="I1049"/>
      <c r="J1049"/>
      <c r="R1049"/>
      <c r="S1049"/>
      <c r="T1049"/>
      <c r="U1049"/>
      <c r="V1049"/>
      <c r="W1049"/>
      <c r="X1049"/>
      <c r="Y1049"/>
      <c r="Z1049"/>
      <c r="AA1049"/>
      <c r="AB1049"/>
      <c r="AC1049"/>
      <c r="AD1049"/>
      <c r="AE1049"/>
      <c r="AF1049"/>
      <c r="AG1049"/>
      <c r="AH1049"/>
      <c r="AI1049"/>
      <c r="AJ1049"/>
      <c r="AK1049"/>
      <c r="AL1049"/>
      <c r="AM1049"/>
      <c r="AN1049"/>
      <c r="AO1049"/>
      <c r="AP1049"/>
      <c r="AQ1049"/>
      <c r="AR1049"/>
      <c r="AS1049"/>
      <c r="AT1049"/>
      <c r="AU1049"/>
      <c r="AV1049"/>
      <c r="AW1049"/>
      <c r="AX1049"/>
      <c r="AY1049"/>
      <c r="AZ1049"/>
      <c r="BA1049"/>
      <c r="BB1049"/>
      <c r="BC1049"/>
      <c r="BD1049"/>
      <c r="BE1049"/>
      <c r="BF1049"/>
      <c r="BG1049"/>
      <c r="BH1049"/>
      <c r="BI1049"/>
      <c r="BJ1049"/>
      <c r="BK1049"/>
      <c r="BL1049"/>
      <c r="BM1049"/>
      <c r="BN1049"/>
      <c r="BO1049"/>
      <c r="BP1049"/>
      <c r="BQ1049"/>
      <c r="BR1049"/>
      <c r="BS1049"/>
      <c r="BT1049"/>
      <c r="BU1049"/>
      <c r="BV1049"/>
      <c r="BW1049"/>
      <c r="BX1049"/>
      <c r="BY1049"/>
      <c r="BZ1049"/>
      <c r="CA1049"/>
      <c r="CB1049"/>
      <c r="CC1049"/>
      <c r="CD1049"/>
      <c r="CE1049"/>
      <c r="CF1049"/>
      <c r="CG1049"/>
      <c r="CH1049"/>
      <c r="CI1049"/>
      <c r="CJ1049"/>
      <c r="CK1049"/>
      <c r="CL1049"/>
      <c r="CN1049"/>
    </row>
    <row r="1050" spans="7:92" x14ac:dyDescent="0.4">
      <c r="G1050"/>
      <c r="I1050"/>
      <c r="J1050"/>
      <c r="R1050"/>
      <c r="S1050"/>
      <c r="T1050"/>
      <c r="U1050"/>
      <c r="V1050"/>
      <c r="W1050"/>
      <c r="X1050"/>
      <c r="Y1050"/>
      <c r="Z1050"/>
      <c r="AA1050"/>
      <c r="AB1050"/>
      <c r="AC1050"/>
      <c r="AD1050"/>
      <c r="AE1050"/>
      <c r="AF1050"/>
      <c r="AG1050"/>
      <c r="AH1050"/>
      <c r="AI1050"/>
      <c r="AJ1050"/>
      <c r="AK1050"/>
      <c r="AL1050"/>
      <c r="AM1050"/>
      <c r="AN1050"/>
      <c r="AO1050"/>
      <c r="AP1050"/>
      <c r="AQ1050"/>
      <c r="AR1050"/>
      <c r="AS1050"/>
      <c r="AT1050"/>
      <c r="AU1050"/>
      <c r="AV1050"/>
      <c r="AW1050"/>
      <c r="AX1050"/>
      <c r="AY1050"/>
      <c r="AZ1050"/>
      <c r="BA1050"/>
      <c r="BB1050"/>
      <c r="BC1050"/>
      <c r="BD1050"/>
      <c r="BE1050"/>
      <c r="BF1050"/>
      <c r="BG1050"/>
      <c r="BH1050"/>
      <c r="BI1050"/>
      <c r="BJ1050"/>
      <c r="BK1050"/>
      <c r="BL1050"/>
      <c r="BM1050"/>
      <c r="BN1050"/>
      <c r="BO1050"/>
      <c r="BP1050"/>
      <c r="BQ1050"/>
      <c r="BR1050"/>
      <c r="BS1050"/>
      <c r="BT1050"/>
      <c r="BU1050"/>
      <c r="BV1050"/>
      <c r="BW1050"/>
      <c r="BX1050"/>
      <c r="BY1050"/>
      <c r="BZ1050"/>
      <c r="CA1050"/>
      <c r="CB1050"/>
      <c r="CC1050"/>
      <c r="CD1050"/>
      <c r="CE1050"/>
      <c r="CF1050"/>
      <c r="CG1050"/>
      <c r="CH1050"/>
      <c r="CI1050"/>
      <c r="CJ1050"/>
      <c r="CK1050"/>
      <c r="CL1050"/>
      <c r="CN1050"/>
    </row>
    <row r="1051" spans="7:92" x14ac:dyDescent="0.4">
      <c r="G1051"/>
      <c r="I1051"/>
      <c r="J1051"/>
      <c r="R1051"/>
      <c r="S1051"/>
      <c r="T1051"/>
      <c r="U1051"/>
      <c r="V1051"/>
      <c r="W1051"/>
      <c r="X1051"/>
      <c r="Y1051"/>
      <c r="Z1051"/>
      <c r="AA1051"/>
      <c r="AB1051"/>
      <c r="AC1051"/>
      <c r="AD1051"/>
      <c r="AE1051"/>
      <c r="AF1051"/>
      <c r="AG1051"/>
      <c r="AH1051"/>
      <c r="AI1051"/>
      <c r="AJ1051"/>
      <c r="AK1051"/>
      <c r="AL1051"/>
      <c r="AM1051"/>
      <c r="AN1051"/>
      <c r="AO1051"/>
      <c r="AP1051"/>
      <c r="AQ1051"/>
      <c r="AR1051"/>
      <c r="AS1051"/>
      <c r="AT1051"/>
      <c r="AU1051"/>
      <c r="AV1051"/>
      <c r="AW1051"/>
      <c r="AX1051"/>
      <c r="AY1051"/>
      <c r="AZ1051"/>
      <c r="BA1051"/>
      <c r="BB1051"/>
      <c r="BC1051"/>
      <c r="BD1051"/>
      <c r="BE1051"/>
      <c r="BF1051"/>
      <c r="BG1051"/>
      <c r="BH1051"/>
      <c r="BI1051"/>
      <c r="BJ1051"/>
      <c r="BK1051"/>
      <c r="BL1051"/>
      <c r="BM1051"/>
      <c r="BN1051"/>
      <c r="BO1051"/>
      <c r="BP1051"/>
      <c r="BQ1051"/>
      <c r="BR1051"/>
      <c r="BS1051"/>
      <c r="BT1051"/>
      <c r="BU1051"/>
      <c r="BV1051"/>
      <c r="BW1051"/>
      <c r="BX1051"/>
      <c r="BY1051"/>
      <c r="BZ1051"/>
      <c r="CA1051"/>
      <c r="CB1051"/>
      <c r="CC1051"/>
      <c r="CD1051"/>
      <c r="CE1051"/>
      <c r="CF1051"/>
      <c r="CG1051"/>
      <c r="CH1051"/>
      <c r="CI1051"/>
      <c r="CJ1051"/>
      <c r="CK1051"/>
      <c r="CL1051"/>
      <c r="CN1051"/>
    </row>
    <row r="1052" spans="7:92" x14ac:dyDescent="0.4">
      <c r="G1052"/>
      <c r="I1052"/>
      <c r="J1052"/>
      <c r="R1052"/>
      <c r="S1052"/>
      <c r="T1052"/>
      <c r="U1052"/>
      <c r="V1052"/>
      <c r="W1052"/>
      <c r="X1052"/>
      <c r="Y1052"/>
      <c r="Z1052"/>
      <c r="AA1052"/>
      <c r="AB1052"/>
      <c r="AC1052"/>
      <c r="AD1052"/>
      <c r="AE1052"/>
      <c r="AF1052"/>
      <c r="AG1052"/>
      <c r="AH1052"/>
      <c r="AI1052"/>
      <c r="AJ1052"/>
      <c r="AK1052"/>
      <c r="AL1052"/>
      <c r="AM1052"/>
      <c r="AN1052"/>
      <c r="AO1052"/>
      <c r="AP1052"/>
      <c r="AQ1052"/>
      <c r="AR1052"/>
      <c r="AS1052"/>
      <c r="AT1052"/>
      <c r="AU1052"/>
      <c r="AV1052"/>
      <c r="AW1052"/>
      <c r="AX1052"/>
      <c r="AY1052"/>
      <c r="AZ1052"/>
      <c r="BA1052"/>
      <c r="BB1052"/>
      <c r="BC1052"/>
      <c r="BD1052"/>
      <c r="BE1052"/>
      <c r="BF1052"/>
      <c r="BG1052"/>
      <c r="BH1052"/>
      <c r="BI1052"/>
      <c r="BJ1052"/>
      <c r="BK1052"/>
      <c r="BL1052"/>
      <c r="BM1052"/>
      <c r="BN1052"/>
      <c r="BO1052"/>
      <c r="BP1052"/>
      <c r="BQ1052"/>
      <c r="BR1052"/>
      <c r="BS1052"/>
      <c r="BT1052"/>
      <c r="BU1052"/>
      <c r="BV1052"/>
      <c r="BW1052"/>
      <c r="BX1052"/>
      <c r="BY1052"/>
      <c r="BZ1052"/>
      <c r="CA1052"/>
      <c r="CB1052"/>
      <c r="CC1052"/>
      <c r="CD1052"/>
      <c r="CE1052"/>
      <c r="CF1052"/>
      <c r="CG1052"/>
      <c r="CH1052"/>
      <c r="CI1052"/>
      <c r="CJ1052"/>
      <c r="CK1052"/>
      <c r="CL1052"/>
      <c r="CN1052"/>
    </row>
    <row r="1053" spans="7:92" x14ac:dyDescent="0.4">
      <c r="G1053"/>
      <c r="I1053"/>
      <c r="J1053"/>
      <c r="R1053"/>
      <c r="S1053"/>
      <c r="T1053"/>
      <c r="U1053"/>
      <c r="V1053"/>
      <c r="W1053"/>
      <c r="X1053"/>
      <c r="Y1053"/>
      <c r="Z1053"/>
      <c r="AA1053"/>
      <c r="AB1053"/>
      <c r="AC1053"/>
      <c r="AD1053"/>
      <c r="AE1053"/>
      <c r="AF1053"/>
      <c r="AG1053"/>
      <c r="AH1053"/>
      <c r="AI1053"/>
      <c r="AJ1053"/>
      <c r="AK1053"/>
      <c r="AL1053"/>
      <c r="AM1053"/>
      <c r="AN1053"/>
      <c r="AO1053"/>
      <c r="AP1053"/>
      <c r="AQ1053"/>
      <c r="AR1053"/>
      <c r="AS1053"/>
      <c r="AT1053"/>
      <c r="AU1053"/>
      <c r="AV1053"/>
      <c r="AW1053"/>
      <c r="AX1053"/>
      <c r="AY1053"/>
      <c r="AZ1053"/>
      <c r="BA1053"/>
      <c r="BB1053"/>
      <c r="BC1053"/>
      <c r="BD1053"/>
      <c r="BE1053"/>
      <c r="BF1053"/>
      <c r="BG1053"/>
      <c r="BH1053"/>
      <c r="BI1053"/>
      <c r="BJ1053"/>
      <c r="BK1053"/>
      <c r="BL1053"/>
      <c r="BM1053"/>
      <c r="BN1053"/>
      <c r="BO1053"/>
      <c r="BP1053"/>
      <c r="BQ1053"/>
      <c r="BR1053"/>
      <c r="BS1053"/>
      <c r="BT1053"/>
      <c r="BU1053"/>
      <c r="BV1053"/>
      <c r="BW1053"/>
      <c r="BX1053"/>
      <c r="BY1053"/>
      <c r="BZ1053"/>
      <c r="CA1053"/>
      <c r="CB1053"/>
      <c r="CC1053"/>
      <c r="CD1053"/>
      <c r="CE1053"/>
      <c r="CF1053"/>
      <c r="CG1053"/>
      <c r="CH1053"/>
      <c r="CI1053"/>
      <c r="CJ1053"/>
      <c r="CK1053"/>
      <c r="CL1053"/>
      <c r="CN1053"/>
    </row>
    <row r="1054" spans="7:92" x14ac:dyDescent="0.4">
      <c r="G1054"/>
      <c r="I1054"/>
      <c r="J1054"/>
      <c r="R1054"/>
      <c r="S1054"/>
      <c r="T1054"/>
      <c r="U1054"/>
      <c r="V1054"/>
      <c r="W1054"/>
      <c r="X1054"/>
      <c r="Y1054"/>
      <c r="Z1054"/>
      <c r="AA1054"/>
      <c r="AB1054"/>
      <c r="AC1054"/>
      <c r="AD1054"/>
      <c r="AE1054"/>
      <c r="AF1054"/>
      <c r="AG1054"/>
      <c r="AH1054"/>
      <c r="AI1054"/>
      <c r="AJ1054"/>
      <c r="AK1054"/>
      <c r="AL1054"/>
      <c r="AM1054"/>
      <c r="AN1054"/>
      <c r="AO1054"/>
      <c r="AP1054"/>
      <c r="AQ1054"/>
      <c r="AR1054"/>
      <c r="AS1054"/>
      <c r="AT1054"/>
      <c r="AU1054"/>
      <c r="AV1054"/>
      <c r="AW1054"/>
      <c r="AX1054"/>
      <c r="AY1054"/>
      <c r="AZ1054"/>
      <c r="BA1054"/>
      <c r="BB1054"/>
      <c r="BC1054"/>
      <c r="BD1054"/>
      <c r="BE1054"/>
      <c r="BF1054"/>
      <c r="BG1054"/>
      <c r="BH1054"/>
      <c r="BI1054"/>
      <c r="BJ1054"/>
      <c r="BK1054"/>
      <c r="BL1054"/>
      <c r="BM1054"/>
      <c r="BN1054"/>
      <c r="BO1054"/>
      <c r="BP1054"/>
      <c r="BQ1054"/>
      <c r="BR1054"/>
      <c r="BS1054"/>
      <c r="BT1054"/>
      <c r="BU1054"/>
      <c r="BV1054"/>
      <c r="BW1054"/>
      <c r="BX1054"/>
      <c r="BY1054"/>
      <c r="BZ1054"/>
      <c r="CA1054"/>
      <c r="CB1054"/>
      <c r="CC1054"/>
      <c r="CD1054"/>
      <c r="CE1054"/>
      <c r="CF1054"/>
      <c r="CG1054"/>
      <c r="CH1054"/>
      <c r="CI1054"/>
      <c r="CJ1054"/>
      <c r="CK1054"/>
      <c r="CL1054"/>
      <c r="CN1054"/>
    </row>
    <row r="1055" spans="7:92" x14ac:dyDescent="0.4">
      <c r="G1055"/>
      <c r="I1055"/>
      <c r="J1055"/>
      <c r="R1055"/>
      <c r="S1055"/>
      <c r="T1055"/>
      <c r="U1055"/>
      <c r="V1055"/>
      <c r="W1055"/>
      <c r="X1055"/>
      <c r="Y1055"/>
      <c r="Z1055"/>
      <c r="AA1055"/>
      <c r="AB1055"/>
      <c r="AC1055"/>
      <c r="AD1055"/>
      <c r="AE1055"/>
      <c r="AF1055"/>
      <c r="AG1055"/>
      <c r="AH1055"/>
      <c r="AI1055"/>
      <c r="AJ1055"/>
      <c r="AK1055"/>
      <c r="AL1055"/>
      <c r="AM1055"/>
      <c r="AN1055"/>
      <c r="AO1055"/>
      <c r="AP1055"/>
      <c r="AQ1055"/>
      <c r="AR1055"/>
      <c r="AS1055"/>
      <c r="AT1055"/>
      <c r="AU1055"/>
      <c r="AV1055"/>
      <c r="AW1055"/>
      <c r="AX1055"/>
      <c r="AY1055"/>
      <c r="AZ1055"/>
      <c r="BA1055"/>
      <c r="BB1055"/>
      <c r="BC1055"/>
      <c r="BD1055"/>
      <c r="BE1055"/>
      <c r="BF1055"/>
      <c r="BG1055"/>
      <c r="BH1055"/>
      <c r="BI1055"/>
      <c r="BJ1055"/>
      <c r="BK1055"/>
      <c r="BL1055"/>
      <c r="BM1055"/>
      <c r="BN1055"/>
      <c r="BO1055"/>
      <c r="BP1055"/>
      <c r="BQ1055"/>
      <c r="BR1055"/>
      <c r="BS1055"/>
      <c r="BT1055"/>
      <c r="BU1055"/>
      <c r="BV1055"/>
      <c r="BW1055"/>
      <c r="BX1055"/>
      <c r="BY1055"/>
      <c r="BZ1055"/>
      <c r="CA1055"/>
      <c r="CB1055"/>
      <c r="CC1055"/>
      <c r="CD1055"/>
      <c r="CE1055"/>
      <c r="CF1055"/>
      <c r="CG1055"/>
      <c r="CH1055"/>
      <c r="CI1055"/>
      <c r="CJ1055"/>
      <c r="CK1055"/>
      <c r="CL1055"/>
      <c r="CN1055"/>
    </row>
    <row r="1056" spans="7:92" x14ac:dyDescent="0.4">
      <c r="G1056"/>
      <c r="I1056"/>
      <c r="J1056"/>
      <c r="R1056"/>
      <c r="S1056"/>
      <c r="T1056"/>
      <c r="U1056"/>
      <c r="V1056"/>
      <c r="W1056"/>
      <c r="X1056"/>
      <c r="Y1056"/>
      <c r="Z1056"/>
      <c r="AA1056"/>
      <c r="AB1056"/>
      <c r="AC1056"/>
      <c r="AD1056"/>
      <c r="AE1056"/>
      <c r="AF1056"/>
      <c r="AG1056"/>
      <c r="AH1056"/>
      <c r="AI1056"/>
      <c r="AJ1056"/>
      <c r="AK1056"/>
      <c r="AL1056"/>
      <c r="AM1056"/>
      <c r="AN1056"/>
      <c r="AO1056"/>
      <c r="AP1056"/>
      <c r="AQ1056"/>
      <c r="AR1056"/>
      <c r="AS1056"/>
      <c r="AT1056"/>
      <c r="AU1056"/>
      <c r="AV1056"/>
      <c r="AW1056"/>
      <c r="AX1056"/>
      <c r="AY1056"/>
      <c r="AZ1056"/>
      <c r="BA1056"/>
      <c r="BB1056"/>
      <c r="BC1056"/>
      <c r="BD1056"/>
      <c r="BE1056"/>
      <c r="BF1056"/>
      <c r="BG1056"/>
      <c r="BH1056"/>
      <c r="BI1056"/>
      <c r="BJ1056"/>
      <c r="BK1056"/>
      <c r="BL1056"/>
      <c r="BM1056"/>
      <c r="BN1056"/>
      <c r="BO1056"/>
      <c r="BP1056"/>
      <c r="BQ1056"/>
      <c r="BR1056"/>
      <c r="BS1056"/>
      <c r="BT1056"/>
      <c r="BU1056"/>
      <c r="BV1056"/>
      <c r="BW1056"/>
      <c r="BX1056"/>
      <c r="BY1056"/>
      <c r="BZ1056"/>
      <c r="CA1056"/>
      <c r="CB1056"/>
      <c r="CC1056"/>
      <c r="CD1056"/>
      <c r="CE1056"/>
      <c r="CF1056"/>
      <c r="CG1056"/>
      <c r="CH1056"/>
      <c r="CI1056"/>
      <c r="CJ1056"/>
      <c r="CK1056"/>
      <c r="CL1056"/>
      <c r="CN1056"/>
    </row>
    <row r="1057" spans="7:92" x14ac:dyDescent="0.4">
      <c r="G1057"/>
      <c r="I1057"/>
      <c r="J1057"/>
      <c r="R1057"/>
      <c r="S1057"/>
      <c r="T1057"/>
      <c r="U1057"/>
      <c r="V1057"/>
      <c r="W1057"/>
      <c r="X1057"/>
      <c r="Y1057"/>
      <c r="Z1057"/>
      <c r="AA1057"/>
      <c r="AB1057"/>
      <c r="AC1057"/>
      <c r="AD1057"/>
      <c r="AE1057"/>
      <c r="AF1057"/>
      <c r="AG1057"/>
      <c r="AH1057"/>
      <c r="AI1057"/>
      <c r="AJ1057"/>
      <c r="AK1057"/>
      <c r="AL1057"/>
      <c r="AM1057"/>
      <c r="AN1057"/>
      <c r="AO1057"/>
      <c r="AP1057"/>
      <c r="AQ1057"/>
      <c r="AR1057"/>
      <c r="AS1057"/>
      <c r="AT1057"/>
      <c r="AU1057"/>
      <c r="AV1057"/>
      <c r="AW1057"/>
      <c r="AX1057"/>
      <c r="AY1057"/>
      <c r="AZ1057"/>
      <c r="BA1057"/>
      <c r="BB1057"/>
      <c r="BC1057"/>
      <c r="BD1057"/>
      <c r="BE1057"/>
      <c r="BF1057"/>
      <c r="BG1057"/>
      <c r="BH1057"/>
      <c r="BI1057"/>
      <c r="BJ1057"/>
      <c r="BK1057"/>
      <c r="BL1057"/>
      <c r="BM1057"/>
      <c r="BN1057"/>
      <c r="BO1057"/>
      <c r="BP1057"/>
      <c r="BQ1057"/>
      <c r="BR1057"/>
      <c r="BS1057"/>
      <c r="BT1057"/>
      <c r="BU1057"/>
      <c r="BV1057"/>
      <c r="BW1057"/>
      <c r="BX1057"/>
      <c r="BY1057"/>
      <c r="BZ1057"/>
      <c r="CA1057"/>
      <c r="CB1057"/>
      <c r="CC1057"/>
      <c r="CD1057"/>
      <c r="CE1057"/>
      <c r="CF1057"/>
      <c r="CG1057"/>
      <c r="CH1057"/>
      <c r="CI1057"/>
      <c r="CJ1057"/>
      <c r="CK1057"/>
      <c r="CL1057"/>
      <c r="CN1057"/>
    </row>
    <row r="1058" spans="7:92" x14ac:dyDescent="0.4">
      <c r="G1058"/>
      <c r="I1058"/>
      <c r="J1058"/>
      <c r="R1058"/>
      <c r="S1058"/>
      <c r="T1058"/>
      <c r="U1058"/>
      <c r="V1058"/>
      <c r="W1058"/>
      <c r="X1058"/>
      <c r="Y1058"/>
      <c r="Z1058"/>
      <c r="AA1058"/>
      <c r="AB1058"/>
      <c r="AC1058"/>
      <c r="AD1058"/>
      <c r="AE1058"/>
      <c r="AF1058"/>
      <c r="AG1058"/>
      <c r="AH1058"/>
      <c r="AI1058"/>
      <c r="AJ1058"/>
      <c r="AK1058"/>
      <c r="AL1058"/>
      <c r="AM1058"/>
      <c r="AN1058"/>
      <c r="AO1058"/>
      <c r="AP1058"/>
      <c r="AQ1058"/>
      <c r="AR1058"/>
      <c r="AS1058"/>
      <c r="AT1058"/>
      <c r="AU1058"/>
      <c r="AV1058"/>
      <c r="AW1058"/>
      <c r="AX1058"/>
      <c r="AY1058"/>
      <c r="AZ1058"/>
      <c r="BA1058"/>
      <c r="BB1058"/>
      <c r="BC1058"/>
      <c r="BD1058"/>
      <c r="BE1058"/>
      <c r="BF1058"/>
      <c r="BG1058"/>
      <c r="BH1058"/>
      <c r="BI1058"/>
      <c r="BJ1058"/>
      <c r="BK1058"/>
      <c r="BL1058"/>
      <c r="BM1058"/>
      <c r="BN1058"/>
      <c r="BO1058"/>
      <c r="BP1058"/>
      <c r="BQ1058"/>
      <c r="BR1058"/>
      <c r="BS1058"/>
      <c r="BT1058"/>
      <c r="BU1058"/>
      <c r="BV1058"/>
      <c r="BW1058"/>
      <c r="BX1058"/>
      <c r="BY1058"/>
      <c r="BZ1058"/>
      <c r="CA1058"/>
      <c r="CB1058"/>
      <c r="CC1058"/>
      <c r="CD1058"/>
      <c r="CE1058"/>
      <c r="CF1058"/>
      <c r="CG1058"/>
      <c r="CH1058"/>
      <c r="CI1058"/>
      <c r="CJ1058"/>
      <c r="CK1058"/>
      <c r="CL1058"/>
      <c r="CN1058"/>
    </row>
    <row r="1059" spans="7:92" x14ac:dyDescent="0.4">
      <c r="G1059"/>
      <c r="I1059"/>
      <c r="J1059"/>
      <c r="R1059"/>
      <c r="S1059"/>
      <c r="T1059"/>
      <c r="U1059"/>
      <c r="V1059"/>
      <c r="W1059"/>
      <c r="X1059"/>
      <c r="Y1059"/>
      <c r="Z1059"/>
      <c r="AA1059"/>
      <c r="AB1059"/>
      <c r="AC1059"/>
      <c r="AD1059"/>
      <c r="AE1059"/>
      <c r="AF1059"/>
      <c r="AG1059"/>
      <c r="AH1059"/>
      <c r="AI1059"/>
      <c r="AJ1059"/>
      <c r="AK1059"/>
      <c r="AL1059"/>
      <c r="AM1059"/>
      <c r="AN1059"/>
      <c r="AO1059"/>
      <c r="AP1059"/>
      <c r="AQ1059"/>
      <c r="AR1059"/>
      <c r="AS1059"/>
      <c r="AT1059"/>
      <c r="AU1059"/>
      <c r="AV1059"/>
      <c r="AW1059"/>
      <c r="AX1059"/>
      <c r="AY1059"/>
      <c r="AZ1059"/>
      <c r="BA1059"/>
      <c r="BB1059"/>
      <c r="BC1059"/>
      <c r="BD1059"/>
      <c r="BE1059"/>
      <c r="BF1059"/>
      <c r="BG1059"/>
      <c r="BH1059"/>
      <c r="BI1059"/>
      <c r="BJ1059"/>
      <c r="BK1059"/>
      <c r="BL1059"/>
      <c r="BM1059"/>
      <c r="BN1059"/>
      <c r="BO1059"/>
      <c r="BP1059"/>
      <c r="BQ1059"/>
      <c r="BR1059"/>
      <c r="BS1059"/>
      <c r="BT1059"/>
      <c r="BU1059"/>
      <c r="BV1059"/>
      <c r="BW1059"/>
      <c r="BX1059"/>
      <c r="BY1059"/>
      <c r="BZ1059"/>
      <c r="CA1059"/>
      <c r="CB1059"/>
      <c r="CC1059"/>
      <c r="CD1059"/>
      <c r="CE1059"/>
      <c r="CF1059"/>
      <c r="CG1059"/>
      <c r="CH1059"/>
      <c r="CI1059"/>
      <c r="CJ1059"/>
      <c r="CK1059"/>
      <c r="CL1059"/>
      <c r="CN1059"/>
    </row>
    <row r="1060" spans="7:92" x14ac:dyDescent="0.4">
      <c r="G1060"/>
      <c r="I1060"/>
      <c r="J1060"/>
      <c r="R1060"/>
      <c r="S1060"/>
      <c r="T1060"/>
      <c r="U1060"/>
      <c r="V1060"/>
      <c r="W1060"/>
      <c r="X1060"/>
      <c r="Y1060"/>
      <c r="Z1060"/>
      <c r="AA1060"/>
      <c r="AB1060"/>
      <c r="AC1060"/>
      <c r="AD1060"/>
      <c r="AE1060"/>
      <c r="AF1060"/>
      <c r="AG1060"/>
      <c r="AH1060"/>
      <c r="AI1060"/>
      <c r="AJ1060"/>
      <c r="AK1060"/>
      <c r="AL1060"/>
      <c r="AM1060"/>
      <c r="AN1060"/>
      <c r="AO1060"/>
      <c r="AP1060"/>
      <c r="AQ1060"/>
      <c r="AR1060"/>
      <c r="AS1060"/>
      <c r="AT1060"/>
      <c r="AU1060"/>
      <c r="AV1060"/>
      <c r="AW1060"/>
      <c r="AX1060"/>
      <c r="AY1060"/>
      <c r="AZ1060"/>
      <c r="BA1060"/>
      <c r="BB1060"/>
      <c r="BC1060"/>
      <c r="BD1060"/>
      <c r="BE1060"/>
      <c r="BF1060"/>
      <c r="BG1060"/>
      <c r="BH1060"/>
      <c r="BI1060"/>
      <c r="BJ1060"/>
      <c r="BK1060"/>
      <c r="BL1060"/>
      <c r="BM1060"/>
      <c r="BN1060"/>
      <c r="BO1060"/>
      <c r="BP1060"/>
      <c r="BQ1060"/>
      <c r="BR1060"/>
      <c r="BS1060"/>
      <c r="BT1060"/>
      <c r="BU1060"/>
      <c r="BV1060"/>
      <c r="BW1060"/>
      <c r="BX1060"/>
      <c r="BY1060"/>
      <c r="BZ1060"/>
      <c r="CA1060"/>
      <c r="CB1060"/>
      <c r="CC1060"/>
      <c r="CD1060"/>
      <c r="CE1060"/>
      <c r="CF1060"/>
      <c r="CG1060"/>
      <c r="CH1060"/>
      <c r="CI1060"/>
      <c r="CJ1060"/>
      <c r="CK1060"/>
      <c r="CL1060"/>
      <c r="CN1060"/>
    </row>
    <row r="1061" spans="7:92" x14ac:dyDescent="0.4">
      <c r="G1061"/>
      <c r="I1061"/>
      <c r="J1061"/>
      <c r="R1061"/>
      <c r="S1061"/>
      <c r="T1061"/>
      <c r="U1061"/>
      <c r="V1061"/>
      <c r="W1061"/>
      <c r="X1061"/>
      <c r="Y1061"/>
      <c r="Z1061"/>
      <c r="AA1061"/>
      <c r="AB1061"/>
      <c r="AC1061"/>
      <c r="AD1061"/>
      <c r="AE1061"/>
      <c r="AF1061"/>
      <c r="AG1061"/>
      <c r="AH1061"/>
      <c r="AI1061"/>
      <c r="AJ1061"/>
      <c r="AK1061"/>
      <c r="AL1061"/>
      <c r="AM1061"/>
      <c r="AN1061"/>
      <c r="AO1061"/>
      <c r="AP1061"/>
      <c r="AQ1061"/>
      <c r="AR1061"/>
      <c r="AS1061"/>
      <c r="AT1061"/>
      <c r="AU1061"/>
      <c r="AV1061"/>
      <c r="AW1061"/>
      <c r="AX1061"/>
      <c r="AY1061"/>
      <c r="AZ1061"/>
      <c r="BA1061"/>
      <c r="BB1061"/>
      <c r="BC1061"/>
      <c r="BD1061"/>
      <c r="BE1061"/>
      <c r="BF1061"/>
      <c r="BG1061"/>
      <c r="BH1061"/>
      <c r="BI1061"/>
      <c r="BJ1061"/>
      <c r="BK1061"/>
      <c r="BL1061"/>
      <c r="BM1061"/>
      <c r="BN1061"/>
      <c r="BO1061"/>
      <c r="BP1061"/>
      <c r="BQ1061"/>
      <c r="BR1061"/>
      <c r="BS1061"/>
      <c r="BT1061"/>
      <c r="BU1061"/>
      <c r="BV1061"/>
      <c r="BW1061"/>
      <c r="BX1061"/>
      <c r="BY1061"/>
      <c r="BZ1061"/>
      <c r="CA1061"/>
      <c r="CB1061"/>
      <c r="CC1061"/>
      <c r="CD1061"/>
      <c r="CE1061"/>
      <c r="CF1061"/>
      <c r="CG1061"/>
      <c r="CH1061"/>
      <c r="CI1061"/>
      <c r="CJ1061"/>
      <c r="CK1061"/>
      <c r="CL1061"/>
      <c r="CN1061"/>
    </row>
    <row r="1062" spans="7:92" x14ac:dyDescent="0.4">
      <c r="G1062"/>
      <c r="I1062"/>
      <c r="J1062"/>
      <c r="R1062"/>
      <c r="S1062"/>
      <c r="T1062"/>
      <c r="U1062"/>
      <c r="V1062"/>
      <c r="W1062"/>
      <c r="X1062"/>
      <c r="Y1062"/>
      <c r="Z1062"/>
      <c r="AA1062"/>
      <c r="AB1062"/>
      <c r="AC1062"/>
      <c r="AD1062"/>
      <c r="AE1062"/>
      <c r="AF1062"/>
      <c r="AG1062"/>
      <c r="AH1062"/>
      <c r="AI1062"/>
      <c r="AJ1062"/>
      <c r="AK1062"/>
      <c r="AL1062"/>
      <c r="AM1062"/>
      <c r="AN1062"/>
      <c r="AO1062"/>
      <c r="AP1062"/>
      <c r="AQ1062"/>
      <c r="AR1062"/>
      <c r="AS1062"/>
      <c r="AT1062"/>
      <c r="AU1062"/>
      <c r="AV1062"/>
      <c r="AW1062"/>
      <c r="AX1062"/>
      <c r="AY1062"/>
      <c r="AZ1062"/>
      <c r="BA1062"/>
      <c r="BB1062"/>
      <c r="BC1062"/>
      <c r="BD1062"/>
      <c r="BE1062"/>
      <c r="BF1062"/>
      <c r="BG1062"/>
      <c r="BH1062"/>
      <c r="BI1062"/>
      <c r="BJ1062"/>
      <c r="BK1062"/>
      <c r="BL1062"/>
      <c r="BM1062"/>
      <c r="BN1062"/>
      <c r="BO1062"/>
      <c r="BP1062"/>
      <c r="BQ1062"/>
      <c r="BR1062"/>
      <c r="BS1062"/>
      <c r="BT1062"/>
      <c r="BU1062"/>
      <c r="BV1062"/>
      <c r="BW1062"/>
      <c r="BX1062"/>
      <c r="BY1062"/>
      <c r="BZ1062"/>
      <c r="CA1062"/>
      <c r="CB1062"/>
      <c r="CC1062"/>
      <c r="CD1062"/>
      <c r="CE1062"/>
      <c r="CF1062"/>
      <c r="CG1062"/>
      <c r="CH1062"/>
      <c r="CI1062"/>
      <c r="CJ1062"/>
      <c r="CK1062"/>
      <c r="CL1062"/>
      <c r="CN1062"/>
    </row>
    <row r="1063" spans="7:92" x14ac:dyDescent="0.4">
      <c r="G1063"/>
      <c r="I1063"/>
      <c r="J1063"/>
      <c r="R1063"/>
      <c r="S1063"/>
      <c r="T1063"/>
      <c r="U1063"/>
      <c r="V1063"/>
      <c r="W1063"/>
      <c r="X1063"/>
      <c r="Y1063"/>
      <c r="Z1063"/>
      <c r="AA1063"/>
      <c r="AB1063"/>
      <c r="AC1063"/>
      <c r="AD1063"/>
      <c r="AE1063"/>
      <c r="AF1063"/>
      <c r="AG1063"/>
      <c r="AH1063"/>
      <c r="AI1063"/>
      <c r="AJ1063"/>
      <c r="AK1063"/>
      <c r="AL1063"/>
      <c r="AM1063"/>
      <c r="AN1063"/>
      <c r="AO1063"/>
      <c r="AP1063"/>
      <c r="AQ1063"/>
      <c r="AR1063"/>
      <c r="AS1063"/>
      <c r="AT1063"/>
      <c r="AU1063"/>
      <c r="AV1063"/>
      <c r="AW1063"/>
      <c r="AX1063"/>
      <c r="AY1063"/>
      <c r="AZ1063"/>
      <c r="BA1063"/>
      <c r="BB1063"/>
      <c r="BC1063"/>
      <c r="BD1063"/>
      <c r="BE1063"/>
      <c r="BF1063"/>
      <c r="BG1063"/>
      <c r="BH1063"/>
      <c r="BI1063"/>
      <c r="BJ1063"/>
      <c r="BK1063"/>
      <c r="BL1063"/>
      <c r="BM1063"/>
      <c r="BN1063"/>
      <c r="BO1063"/>
      <c r="BP1063"/>
      <c r="BQ1063"/>
      <c r="BR1063"/>
      <c r="BS1063"/>
      <c r="BT1063"/>
      <c r="BU1063"/>
      <c r="BV1063"/>
      <c r="BW1063"/>
      <c r="BX1063"/>
      <c r="BY1063"/>
      <c r="BZ1063"/>
      <c r="CA1063"/>
      <c r="CB1063"/>
      <c r="CC1063"/>
      <c r="CD1063"/>
      <c r="CE1063"/>
      <c r="CF1063"/>
      <c r="CG1063"/>
      <c r="CH1063"/>
      <c r="CI1063"/>
      <c r="CJ1063"/>
      <c r="CK1063"/>
      <c r="CL1063"/>
      <c r="CN1063"/>
    </row>
    <row r="1064" spans="7:92" x14ac:dyDescent="0.4">
      <c r="G1064"/>
      <c r="I1064"/>
      <c r="J1064"/>
      <c r="R1064"/>
      <c r="S1064"/>
      <c r="T1064"/>
      <c r="U1064"/>
      <c r="V1064"/>
      <c r="W1064"/>
      <c r="X1064"/>
      <c r="Y1064"/>
      <c r="Z1064"/>
      <c r="AA1064"/>
      <c r="AB1064"/>
      <c r="AC1064"/>
      <c r="AD1064"/>
      <c r="AE1064"/>
      <c r="AF1064"/>
      <c r="AG1064"/>
      <c r="AH1064"/>
      <c r="AI1064"/>
      <c r="AJ1064"/>
      <c r="AK1064"/>
      <c r="AL1064"/>
      <c r="AM1064"/>
      <c r="AN1064"/>
      <c r="AO1064"/>
      <c r="AP1064"/>
      <c r="AQ1064"/>
      <c r="AR1064"/>
      <c r="AS1064"/>
      <c r="AT1064"/>
      <c r="AU1064"/>
      <c r="AV1064"/>
      <c r="AW1064"/>
      <c r="AX1064"/>
      <c r="AY1064"/>
      <c r="AZ1064"/>
      <c r="BA1064"/>
      <c r="BB1064"/>
      <c r="BC1064"/>
      <c r="BD1064"/>
      <c r="BE1064"/>
      <c r="BF1064"/>
      <c r="BG1064"/>
      <c r="BH1064"/>
      <c r="BI1064"/>
      <c r="BJ1064"/>
      <c r="BK1064"/>
      <c r="BL1064"/>
      <c r="BM1064"/>
      <c r="BN1064"/>
      <c r="BO1064"/>
      <c r="BP1064"/>
      <c r="BQ1064"/>
      <c r="BR1064"/>
      <c r="BS1064"/>
      <c r="BT1064"/>
      <c r="BU1064"/>
      <c r="BV1064"/>
      <c r="BW1064"/>
      <c r="BX1064"/>
      <c r="BY1064"/>
      <c r="BZ1064"/>
      <c r="CA1064"/>
      <c r="CB1064"/>
      <c r="CC1064"/>
      <c r="CD1064"/>
      <c r="CE1064"/>
      <c r="CF1064"/>
      <c r="CG1064"/>
      <c r="CH1064"/>
      <c r="CI1064"/>
      <c r="CJ1064"/>
      <c r="CK1064"/>
      <c r="CL1064"/>
      <c r="CN1064"/>
    </row>
    <row r="1065" spans="7:92" x14ac:dyDescent="0.4">
      <c r="G1065"/>
      <c r="I1065"/>
      <c r="J1065"/>
      <c r="R1065"/>
      <c r="S1065"/>
      <c r="T1065"/>
      <c r="U1065"/>
      <c r="V1065"/>
      <c r="W1065"/>
      <c r="X1065"/>
      <c r="Y1065"/>
      <c r="Z1065"/>
      <c r="AA1065"/>
      <c r="AB1065"/>
      <c r="AC1065"/>
      <c r="AD1065"/>
      <c r="AE1065"/>
      <c r="AF1065"/>
      <c r="AG1065"/>
      <c r="AH1065"/>
      <c r="AI1065"/>
      <c r="AJ1065"/>
      <c r="AK1065"/>
      <c r="AL1065"/>
      <c r="AM1065"/>
      <c r="AN1065"/>
      <c r="AO1065"/>
      <c r="AP1065"/>
      <c r="AQ1065"/>
      <c r="AR1065"/>
      <c r="AS1065"/>
      <c r="AT1065"/>
      <c r="AU1065"/>
      <c r="AV1065"/>
      <c r="AW1065"/>
      <c r="AX1065"/>
      <c r="AY1065"/>
      <c r="AZ1065"/>
      <c r="BA1065"/>
      <c r="BB1065"/>
      <c r="BC1065"/>
      <c r="BD1065"/>
      <c r="BE1065"/>
      <c r="BF1065"/>
      <c r="BG1065"/>
      <c r="BH1065"/>
      <c r="BI1065"/>
      <c r="BJ1065"/>
      <c r="BK1065"/>
      <c r="BL1065"/>
      <c r="BM1065"/>
      <c r="BN1065"/>
      <c r="BO1065"/>
      <c r="BP1065"/>
      <c r="BQ1065"/>
      <c r="BR1065"/>
      <c r="BS1065"/>
      <c r="BT1065"/>
      <c r="BU1065"/>
      <c r="BV1065"/>
      <c r="BW1065"/>
      <c r="BX1065"/>
      <c r="BY1065"/>
      <c r="BZ1065"/>
      <c r="CA1065"/>
      <c r="CB1065"/>
      <c r="CC1065"/>
      <c r="CD1065"/>
      <c r="CE1065"/>
      <c r="CF1065"/>
      <c r="CG1065"/>
      <c r="CH1065"/>
      <c r="CI1065"/>
      <c r="CJ1065"/>
      <c r="CK1065"/>
      <c r="CL1065"/>
      <c r="CN1065"/>
    </row>
    <row r="1066" spans="7:92" x14ac:dyDescent="0.4">
      <c r="G1066"/>
      <c r="I1066"/>
      <c r="J1066"/>
      <c r="R1066"/>
      <c r="S1066"/>
      <c r="T1066"/>
      <c r="U1066"/>
      <c r="V1066"/>
      <c r="W1066"/>
      <c r="X1066"/>
      <c r="Y1066"/>
      <c r="Z1066"/>
      <c r="AA1066"/>
      <c r="AB1066"/>
      <c r="AC1066"/>
      <c r="AD1066"/>
      <c r="AE1066"/>
      <c r="AF1066"/>
      <c r="AG1066"/>
      <c r="AH1066"/>
      <c r="AI1066"/>
      <c r="AJ1066"/>
      <c r="AK1066"/>
      <c r="AL1066"/>
      <c r="AM1066"/>
      <c r="AN1066"/>
      <c r="AO1066"/>
      <c r="AP1066"/>
      <c r="AQ1066"/>
      <c r="AR1066"/>
      <c r="AS1066"/>
      <c r="AT1066"/>
      <c r="AU1066"/>
      <c r="AV1066"/>
      <c r="AW1066"/>
      <c r="AX1066"/>
      <c r="AY1066"/>
      <c r="AZ1066"/>
      <c r="BA1066"/>
      <c r="BB1066"/>
      <c r="BC1066"/>
      <c r="BD1066"/>
      <c r="BE1066"/>
      <c r="BF1066"/>
      <c r="BG1066"/>
      <c r="BH1066"/>
      <c r="BI1066"/>
      <c r="BJ1066"/>
      <c r="BK1066"/>
      <c r="BL1066"/>
      <c r="BM1066"/>
      <c r="BN1066"/>
      <c r="BO1066"/>
      <c r="BP1066"/>
      <c r="BQ1066"/>
      <c r="BR1066"/>
      <c r="BS1066"/>
      <c r="BT1066"/>
      <c r="BU1066"/>
      <c r="BV1066"/>
      <c r="BW1066"/>
      <c r="BX1066"/>
      <c r="BY1066"/>
      <c r="BZ1066"/>
      <c r="CA1066"/>
      <c r="CB1066"/>
      <c r="CC1066"/>
      <c r="CD1066"/>
      <c r="CE1066"/>
      <c r="CF1066"/>
      <c r="CG1066"/>
      <c r="CH1066"/>
      <c r="CI1066"/>
      <c r="CJ1066"/>
      <c r="CK1066"/>
      <c r="CL1066"/>
      <c r="CN1066"/>
    </row>
    <row r="1067" spans="7:92" x14ac:dyDescent="0.4">
      <c r="G1067"/>
      <c r="I1067"/>
      <c r="J1067"/>
      <c r="R1067"/>
      <c r="S1067"/>
      <c r="T1067"/>
      <c r="U1067"/>
      <c r="V1067"/>
      <c r="W1067"/>
      <c r="X1067"/>
      <c r="Y1067"/>
      <c r="Z1067"/>
      <c r="AA1067"/>
      <c r="AB1067"/>
      <c r="AC1067"/>
      <c r="AD1067"/>
      <c r="AE1067"/>
      <c r="AF1067"/>
      <c r="AG1067"/>
      <c r="AH1067"/>
      <c r="AI1067"/>
      <c r="AJ1067"/>
      <c r="AK1067"/>
      <c r="AL1067"/>
      <c r="AM1067"/>
      <c r="AN1067"/>
      <c r="AO1067"/>
      <c r="AP1067"/>
      <c r="AQ1067"/>
      <c r="AR1067"/>
      <c r="AS1067"/>
      <c r="AT1067"/>
      <c r="AU1067"/>
      <c r="AV1067"/>
      <c r="AW1067"/>
      <c r="AX1067"/>
      <c r="AY1067"/>
      <c r="AZ1067"/>
      <c r="BA1067"/>
      <c r="BB1067"/>
      <c r="BC1067"/>
      <c r="BD1067"/>
      <c r="BE1067"/>
      <c r="BF1067"/>
      <c r="BG1067"/>
      <c r="BH1067"/>
      <c r="BI1067"/>
      <c r="BJ1067"/>
      <c r="BK1067"/>
      <c r="BL1067"/>
      <c r="BM1067"/>
      <c r="BN1067"/>
      <c r="BO1067"/>
      <c r="BP1067"/>
      <c r="BQ1067"/>
      <c r="BR1067"/>
      <c r="BS1067"/>
      <c r="BT1067"/>
      <c r="BU1067"/>
      <c r="BV1067"/>
      <c r="BW1067"/>
      <c r="BX1067"/>
      <c r="BY1067"/>
      <c r="BZ1067"/>
      <c r="CA1067"/>
      <c r="CB1067"/>
      <c r="CC1067"/>
      <c r="CD1067"/>
      <c r="CE1067"/>
      <c r="CF1067"/>
      <c r="CG1067"/>
      <c r="CH1067"/>
      <c r="CI1067"/>
      <c r="CJ1067"/>
      <c r="CK1067"/>
      <c r="CL1067"/>
      <c r="CN1067"/>
    </row>
    <row r="1068" spans="7:92" x14ac:dyDescent="0.4">
      <c r="G1068"/>
      <c r="I1068"/>
      <c r="J1068"/>
      <c r="R1068"/>
      <c r="S1068"/>
      <c r="T1068"/>
      <c r="U1068"/>
      <c r="V1068"/>
      <c r="W1068"/>
      <c r="X1068"/>
      <c r="Y1068"/>
      <c r="Z1068"/>
      <c r="AA1068"/>
      <c r="AB1068"/>
      <c r="AC1068"/>
      <c r="AD1068"/>
      <c r="AE1068"/>
      <c r="AF1068"/>
      <c r="AG1068"/>
      <c r="AH1068"/>
      <c r="AI1068"/>
      <c r="AJ1068"/>
      <c r="AK1068"/>
      <c r="AL1068"/>
      <c r="AM1068"/>
      <c r="AN1068"/>
      <c r="AO1068"/>
      <c r="AP1068"/>
      <c r="AQ1068"/>
      <c r="AR1068"/>
      <c r="AS1068"/>
      <c r="AT1068"/>
      <c r="AU1068"/>
      <c r="AV1068"/>
      <c r="AW1068"/>
      <c r="AX1068"/>
      <c r="AY1068"/>
      <c r="AZ1068"/>
      <c r="BA1068"/>
      <c r="BB1068"/>
      <c r="BC1068"/>
      <c r="BD1068"/>
      <c r="BE1068"/>
      <c r="BF1068"/>
      <c r="BG1068"/>
      <c r="BH1068"/>
      <c r="BI1068"/>
      <c r="BJ1068"/>
      <c r="BK1068"/>
      <c r="BL1068"/>
      <c r="BM1068"/>
      <c r="BN1068"/>
      <c r="BO1068"/>
      <c r="BP1068"/>
      <c r="BQ1068"/>
      <c r="BR1068"/>
      <c r="BS1068"/>
      <c r="BT1068"/>
      <c r="BU1068"/>
      <c r="BV1068"/>
      <c r="BW1068"/>
      <c r="BX1068"/>
      <c r="BY1068"/>
      <c r="BZ1068"/>
      <c r="CA1068"/>
      <c r="CB1068"/>
      <c r="CC1068"/>
      <c r="CD1068"/>
      <c r="CE1068"/>
      <c r="CF1068"/>
      <c r="CG1068"/>
      <c r="CH1068"/>
      <c r="CI1068"/>
      <c r="CJ1068"/>
      <c r="CK1068"/>
      <c r="CL1068"/>
      <c r="CN1068"/>
    </row>
    <row r="1069" spans="7:92" x14ac:dyDescent="0.4">
      <c r="G1069"/>
      <c r="I1069"/>
      <c r="J1069"/>
      <c r="R1069"/>
      <c r="S1069"/>
      <c r="T1069"/>
      <c r="U1069"/>
      <c r="V1069"/>
      <c r="W1069"/>
      <c r="X1069"/>
      <c r="Y1069"/>
      <c r="Z1069"/>
      <c r="AA1069"/>
      <c r="AB1069"/>
      <c r="AC1069"/>
      <c r="AD1069"/>
      <c r="AE1069"/>
      <c r="AF1069"/>
      <c r="AG1069"/>
      <c r="AH1069"/>
      <c r="AI1069"/>
      <c r="AJ1069"/>
      <c r="AK1069"/>
      <c r="AL1069"/>
      <c r="AM1069"/>
      <c r="AN1069"/>
      <c r="AO1069"/>
      <c r="AP1069"/>
      <c r="AQ1069"/>
      <c r="AR1069"/>
      <c r="AS1069"/>
      <c r="AT1069"/>
      <c r="AU1069"/>
      <c r="AV1069"/>
      <c r="AW1069"/>
      <c r="AX1069"/>
      <c r="AY1069"/>
      <c r="AZ1069"/>
      <c r="BA1069"/>
      <c r="BB1069"/>
      <c r="BC1069"/>
      <c r="BD1069"/>
      <c r="BE1069"/>
      <c r="BF1069"/>
      <c r="BG1069"/>
      <c r="BH1069"/>
      <c r="BI1069"/>
      <c r="BJ1069"/>
      <c r="BK1069"/>
      <c r="BL1069"/>
      <c r="BM1069"/>
      <c r="BN1069"/>
      <c r="BO1069"/>
      <c r="BP1069"/>
      <c r="BQ1069"/>
      <c r="BR1069"/>
      <c r="BS1069"/>
      <c r="BT1069"/>
      <c r="BU1069"/>
      <c r="BV1069"/>
      <c r="BW1069"/>
      <c r="BX1069"/>
      <c r="BY1069"/>
      <c r="BZ1069"/>
      <c r="CA1069"/>
      <c r="CB1069"/>
      <c r="CC1069"/>
      <c r="CD1069"/>
      <c r="CE1069"/>
      <c r="CF1069"/>
      <c r="CG1069"/>
      <c r="CH1069"/>
      <c r="CI1069"/>
      <c r="CJ1069"/>
      <c r="CK1069"/>
      <c r="CL1069"/>
      <c r="CN1069"/>
    </row>
    <row r="1070" spans="7:92" x14ac:dyDescent="0.4">
      <c r="G1070"/>
      <c r="I1070"/>
      <c r="J1070"/>
      <c r="R1070"/>
      <c r="S1070"/>
      <c r="T1070"/>
      <c r="U1070"/>
      <c r="V1070"/>
      <c r="W1070"/>
      <c r="X1070"/>
      <c r="Y1070"/>
      <c r="Z1070"/>
      <c r="AA1070"/>
      <c r="AB1070"/>
      <c r="AC1070"/>
      <c r="AD1070"/>
      <c r="AE1070"/>
      <c r="AF1070"/>
      <c r="AG1070"/>
      <c r="AH1070"/>
      <c r="AI1070"/>
      <c r="AJ1070"/>
      <c r="AK1070"/>
      <c r="AL1070"/>
      <c r="AM1070"/>
      <c r="AN1070"/>
      <c r="AO1070"/>
      <c r="AP1070"/>
      <c r="AQ1070"/>
      <c r="AR1070"/>
      <c r="AS1070"/>
      <c r="AT1070"/>
      <c r="AU1070"/>
      <c r="AV1070"/>
      <c r="AW1070"/>
      <c r="AX1070"/>
      <c r="AY1070"/>
      <c r="AZ1070"/>
      <c r="BA1070"/>
      <c r="BB1070"/>
      <c r="BC1070"/>
      <c r="BD1070"/>
      <c r="BE1070"/>
      <c r="BF1070"/>
      <c r="BG1070"/>
      <c r="BH1070"/>
      <c r="BI1070"/>
      <c r="BJ1070"/>
      <c r="BK1070"/>
      <c r="BL1070"/>
      <c r="BM1070"/>
      <c r="BN1070"/>
      <c r="BO1070"/>
      <c r="BP1070"/>
      <c r="BQ1070"/>
      <c r="BR1070"/>
      <c r="BS1070"/>
      <c r="BT1070"/>
      <c r="BU1070"/>
      <c r="BV1070"/>
      <c r="BW1070"/>
      <c r="BX1070"/>
      <c r="BY1070"/>
      <c r="BZ1070"/>
      <c r="CA1070"/>
      <c r="CB1070"/>
      <c r="CC1070"/>
      <c r="CD1070"/>
      <c r="CE1070"/>
      <c r="CF1070"/>
      <c r="CG1070"/>
      <c r="CH1070"/>
      <c r="CI1070"/>
      <c r="CJ1070"/>
      <c r="CK1070"/>
      <c r="CL1070"/>
      <c r="CN1070"/>
    </row>
    <row r="1071" spans="7:92" x14ac:dyDescent="0.4">
      <c r="G1071"/>
      <c r="I1071"/>
      <c r="J1071"/>
      <c r="R1071"/>
      <c r="S1071"/>
      <c r="T1071"/>
      <c r="U1071"/>
      <c r="V1071"/>
      <c r="W1071"/>
      <c r="X1071"/>
      <c r="Y1071"/>
      <c r="Z1071"/>
      <c r="AA1071"/>
      <c r="AB1071"/>
      <c r="AC1071"/>
      <c r="AD1071"/>
      <c r="AE1071"/>
      <c r="AF1071"/>
      <c r="AG1071"/>
      <c r="AH1071"/>
      <c r="AI1071"/>
      <c r="AJ1071"/>
      <c r="AK1071"/>
      <c r="AL1071"/>
      <c r="AM1071"/>
      <c r="AN1071"/>
      <c r="AO1071"/>
      <c r="AP1071"/>
      <c r="AQ1071"/>
      <c r="AR1071"/>
      <c r="AS1071"/>
      <c r="AT1071"/>
      <c r="AU1071"/>
      <c r="AV1071"/>
      <c r="AW1071"/>
      <c r="AX1071"/>
      <c r="AY1071"/>
      <c r="AZ1071"/>
      <c r="BA1071"/>
      <c r="BB1071"/>
      <c r="BC1071"/>
      <c r="BD1071"/>
      <c r="BE1071"/>
      <c r="BF1071"/>
      <c r="BG1071"/>
      <c r="BH1071"/>
      <c r="BI1071"/>
      <c r="BJ1071"/>
      <c r="BK1071"/>
      <c r="BL1071"/>
      <c r="BM1071"/>
      <c r="BN1071"/>
      <c r="BO1071"/>
      <c r="BP1071"/>
      <c r="BQ1071"/>
      <c r="BR1071"/>
      <c r="BS1071"/>
      <c r="BT1071"/>
      <c r="BU1071"/>
      <c r="BV1071"/>
      <c r="BW1071"/>
      <c r="BX1071"/>
      <c r="BY1071"/>
      <c r="BZ1071"/>
      <c r="CA1071"/>
      <c r="CB1071"/>
      <c r="CC1071"/>
      <c r="CD1071"/>
      <c r="CE1071"/>
      <c r="CF1071"/>
      <c r="CG1071"/>
      <c r="CH1071"/>
      <c r="CI1071"/>
      <c r="CJ1071"/>
      <c r="CK1071"/>
      <c r="CL1071"/>
      <c r="CN1071"/>
    </row>
    <row r="1072" spans="7:92" x14ac:dyDescent="0.4">
      <c r="G1072"/>
      <c r="I1072"/>
      <c r="J1072"/>
      <c r="R1072"/>
      <c r="S1072"/>
      <c r="T1072"/>
      <c r="U1072"/>
      <c r="V1072"/>
      <c r="W1072"/>
      <c r="X1072"/>
      <c r="Y1072"/>
      <c r="Z1072"/>
      <c r="AA1072"/>
      <c r="AB1072"/>
      <c r="AC1072"/>
      <c r="AD1072"/>
      <c r="AE1072"/>
      <c r="AF1072"/>
      <c r="AG1072"/>
      <c r="AH1072"/>
      <c r="AI1072"/>
      <c r="AJ1072"/>
      <c r="AK1072"/>
      <c r="AL1072"/>
      <c r="AM1072"/>
      <c r="AN1072"/>
      <c r="AO1072"/>
      <c r="AP1072"/>
      <c r="AQ1072"/>
      <c r="AR1072"/>
      <c r="AS1072"/>
      <c r="AT1072"/>
      <c r="AU1072"/>
      <c r="AV1072"/>
      <c r="AW1072"/>
      <c r="AX1072"/>
      <c r="AY1072"/>
      <c r="AZ1072"/>
      <c r="BA1072"/>
      <c r="BB1072"/>
      <c r="BC1072"/>
      <c r="BD1072"/>
      <c r="BE1072"/>
      <c r="BF1072"/>
      <c r="BG1072"/>
      <c r="BH1072"/>
      <c r="BI1072"/>
      <c r="BJ1072"/>
      <c r="BK1072"/>
      <c r="BL1072"/>
      <c r="BM1072"/>
      <c r="BN1072"/>
      <c r="BO1072"/>
      <c r="BP1072"/>
      <c r="BQ1072"/>
      <c r="BR1072"/>
      <c r="BS1072"/>
      <c r="BT1072"/>
      <c r="BU1072"/>
      <c r="BV1072"/>
      <c r="BW1072"/>
      <c r="BX1072"/>
      <c r="BY1072"/>
      <c r="BZ1072"/>
      <c r="CA1072"/>
      <c r="CB1072"/>
      <c r="CC1072"/>
      <c r="CD1072"/>
      <c r="CE1072"/>
      <c r="CF1072"/>
      <c r="CG1072"/>
      <c r="CH1072"/>
      <c r="CI1072"/>
      <c r="CJ1072"/>
      <c r="CK1072"/>
      <c r="CL1072"/>
      <c r="CN1072"/>
    </row>
    <row r="1073" spans="7:92" x14ac:dyDescent="0.4">
      <c r="G1073"/>
      <c r="I1073"/>
      <c r="J1073"/>
      <c r="R1073"/>
      <c r="S1073"/>
      <c r="T1073"/>
      <c r="U1073"/>
      <c r="V1073"/>
      <c r="W1073"/>
      <c r="X1073"/>
      <c r="Y1073"/>
      <c r="Z1073"/>
      <c r="AA1073"/>
      <c r="AB1073"/>
      <c r="AC1073"/>
      <c r="AD1073"/>
      <c r="AE1073"/>
      <c r="AF1073"/>
      <c r="AG1073"/>
      <c r="AH1073"/>
      <c r="AI1073"/>
      <c r="AJ1073"/>
      <c r="AK1073"/>
      <c r="AL1073"/>
      <c r="AM1073"/>
      <c r="AN1073"/>
      <c r="AO1073"/>
      <c r="AP1073"/>
      <c r="AQ1073"/>
      <c r="AR1073"/>
      <c r="AS1073"/>
      <c r="AT1073"/>
      <c r="AU1073"/>
      <c r="AV1073"/>
      <c r="AW1073"/>
      <c r="AX1073"/>
      <c r="AY1073"/>
      <c r="AZ1073"/>
      <c r="BA1073"/>
      <c r="BB1073"/>
      <c r="BC1073"/>
      <c r="BD1073"/>
      <c r="BE1073"/>
      <c r="BF1073"/>
      <c r="BG1073"/>
      <c r="BH1073"/>
      <c r="BI1073"/>
      <c r="BJ1073"/>
      <c r="BK1073"/>
      <c r="BL1073"/>
      <c r="BM1073"/>
      <c r="BN1073"/>
      <c r="BO1073"/>
      <c r="BP1073"/>
      <c r="BQ1073"/>
      <c r="BR1073"/>
      <c r="BS1073"/>
      <c r="BT1073"/>
      <c r="BU1073"/>
      <c r="BV1073"/>
      <c r="BW1073"/>
      <c r="BX1073"/>
      <c r="BY1073"/>
      <c r="BZ1073"/>
      <c r="CA1073"/>
      <c r="CB1073"/>
      <c r="CC1073"/>
      <c r="CD1073"/>
      <c r="CE1073"/>
      <c r="CF1073"/>
      <c r="CG1073"/>
      <c r="CH1073"/>
      <c r="CI1073"/>
      <c r="CJ1073"/>
      <c r="CK1073"/>
      <c r="CL1073"/>
      <c r="CN1073"/>
    </row>
    <row r="1074" spans="7:92" x14ac:dyDescent="0.4">
      <c r="G1074"/>
      <c r="I1074"/>
      <c r="J1074"/>
      <c r="R1074"/>
      <c r="S1074"/>
      <c r="T1074"/>
      <c r="U1074"/>
      <c r="V1074"/>
      <c r="W1074"/>
      <c r="X1074"/>
      <c r="Y1074"/>
      <c r="Z1074"/>
      <c r="AA1074"/>
      <c r="AB1074"/>
      <c r="AC1074"/>
      <c r="AD1074"/>
      <c r="AE1074"/>
      <c r="AF1074"/>
      <c r="AG1074"/>
      <c r="AH1074"/>
      <c r="AI1074"/>
      <c r="AJ1074"/>
      <c r="AK1074"/>
      <c r="AL1074"/>
      <c r="AM1074"/>
      <c r="AN1074"/>
      <c r="AO1074"/>
      <c r="AP1074"/>
      <c r="AQ1074"/>
      <c r="AR1074"/>
      <c r="AS1074"/>
      <c r="AT1074"/>
      <c r="AU1074"/>
      <c r="AV1074"/>
      <c r="AW1074"/>
      <c r="AX1074"/>
      <c r="AY1074"/>
      <c r="AZ1074"/>
      <c r="BA1074"/>
      <c r="BB1074"/>
      <c r="BC1074"/>
      <c r="BD1074"/>
      <c r="BE1074"/>
      <c r="BF1074"/>
      <c r="BG1074"/>
      <c r="BH1074"/>
      <c r="BI1074"/>
      <c r="BJ1074"/>
      <c r="BK1074"/>
      <c r="BL1074"/>
      <c r="BM1074"/>
      <c r="BN1074"/>
      <c r="BO1074"/>
      <c r="BP1074"/>
      <c r="BQ1074"/>
      <c r="BR1074"/>
      <c r="BS1074"/>
      <c r="BT1074"/>
      <c r="BU1074"/>
      <c r="BV1074"/>
      <c r="BW1074"/>
      <c r="BX1074"/>
      <c r="BY1074"/>
      <c r="BZ1074"/>
      <c r="CA1074"/>
      <c r="CB1074"/>
      <c r="CC1074"/>
      <c r="CD1074"/>
      <c r="CE1074"/>
      <c r="CF1074"/>
      <c r="CG1074"/>
      <c r="CH1074"/>
      <c r="CI1074"/>
      <c r="CJ1074"/>
      <c r="CK1074"/>
      <c r="CL1074"/>
      <c r="CN1074"/>
    </row>
    <row r="1075" spans="7:92" x14ac:dyDescent="0.4">
      <c r="G1075"/>
      <c r="I1075"/>
      <c r="J1075"/>
      <c r="R1075"/>
      <c r="S1075"/>
      <c r="T1075"/>
      <c r="U1075"/>
      <c r="V1075"/>
      <c r="W1075"/>
      <c r="X1075"/>
      <c r="Y1075"/>
      <c r="Z1075"/>
      <c r="AA1075"/>
      <c r="AB1075"/>
      <c r="AC1075"/>
      <c r="AD1075"/>
      <c r="AE1075"/>
      <c r="AF1075"/>
      <c r="AG1075"/>
      <c r="AH1075"/>
      <c r="AI1075"/>
      <c r="AJ1075"/>
      <c r="AK1075"/>
      <c r="AL1075"/>
      <c r="AM1075"/>
      <c r="AN1075"/>
      <c r="AO1075"/>
      <c r="AP1075"/>
      <c r="AQ1075"/>
      <c r="AR1075"/>
      <c r="AS1075"/>
      <c r="AT1075"/>
      <c r="AU1075"/>
      <c r="AV1075"/>
      <c r="AW1075"/>
      <c r="AX1075"/>
      <c r="AY1075"/>
      <c r="AZ1075"/>
      <c r="BA1075"/>
      <c r="BB1075"/>
      <c r="BC1075"/>
      <c r="BD1075"/>
      <c r="BE1075"/>
      <c r="BF1075"/>
      <c r="BG1075"/>
      <c r="BH1075"/>
      <c r="BI1075"/>
      <c r="BJ1075"/>
      <c r="BK1075"/>
      <c r="BL1075"/>
      <c r="BM1075"/>
      <c r="BN1075"/>
      <c r="BO1075"/>
      <c r="BP1075"/>
      <c r="BQ1075"/>
      <c r="BR1075"/>
      <c r="BS1075"/>
      <c r="BT1075"/>
      <c r="BU1075"/>
      <c r="BV1075"/>
      <c r="BW1075"/>
      <c r="BX1075"/>
      <c r="BY1075"/>
      <c r="BZ1075"/>
      <c r="CA1075"/>
      <c r="CB1075"/>
      <c r="CC1075"/>
      <c r="CD1075"/>
      <c r="CE1075"/>
      <c r="CF1075"/>
      <c r="CG1075"/>
      <c r="CH1075"/>
      <c r="CI1075"/>
      <c r="CJ1075"/>
      <c r="CK1075"/>
      <c r="CL1075"/>
      <c r="CN1075"/>
    </row>
    <row r="1076" spans="7:92" x14ac:dyDescent="0.4">
      <c r="G1076"/>
      <c r="I1076"/>
      <c r="J1076"/>
      <c r="R1076"/>
      <c r="S1076"/>
      <c r="T1076"/>
      <c r="U1076"/>
      <c r="V1076"/>
      <c r="W1076"/>
      <c r="X1076"/>
      <c r="Y1076"/>
      <c r="Z1076"/>
      <c r="AA1076"/>
      <c r="AB1076"/>
      <c r="AC1076"/>
      <c r="AD1076"/>
      <c r="AE1076"/>
      <c r="AF1076"/>
      <c r="AG1076"/>
      <c r="AH1076"/>
      <c r="AI1076"/>
      <c r="AJ1076"/>
      <c r="AK1076"/>
      <c r="AL1076"/>
      <c r="AM1076"/>
      <c r="AN1076"/>
      <c r="AO1076"/>
      <c r="AP1076"/>
      <c r="AQ1076"/>
      <c r="AR1076"/>
      <c r="AS1076"/>
      <c r="AT1076"/>
      <c r="AU1076"/>
      <c r="AV1076"/>
      <c r="AW1076"/>
      <c r="AX1076"/>
      <c r="AY1076"/>
      <c r="AZ1076"/>
      <c r="BA1076"/>
      <c r="BB1076"/>
      <c r="BC1076"/>
      <c r="BD1076"/>
      <c r="BE1076"/>
      <c r="BF1076"/>
      <c r="BG1076"/>
      <c r="BH1076"/>
      <c r="BI1076"/>
      <c r="BJ1076"/>
      <c r="BK1076"/>
      <c r="BL1076"/>
      <c r="BM1076"/>
      <c r="BN1076"/>
      <c r="BO1076"/>
      <c r="BP1076"/>
      <c r="BQ1076"/>
      <c r="BR1076"/>
      <c r="BS1076"/>
      <c r="BT1076"/>
      <c r="BU1076"/>
      <c r="BV1076"/>
      <c r="BW1076"/>
      <c r="BX1076"/>
      <c r="BY1076"/>
      <c r="BZ1076"/>
      <c r="CA1076"/>
      <c r="CB1076"/>
      <c r="CC1076"/>
      <c r="CD1076"/>
      <c r="CE1076"/>
      <c r="CF1076"/>
      <c r="CG1076"/>
      <c r="CH1076"/>
      <c r="CI1076"/>
      <c r="CJ1076"/>
      <c r="CK1076"/>
      <c r="CL1076"/>
      <c r="CN1076"/>
    </row>
    <row r="1077" spans="7:92" x14ac:dyDescent="0.4">
      <c r="G1077"/>
      <c r="I1077"/>
      <c r="J1077"/>
      <c r="R1077"/>
      <c r="S1077"/>
      <c r="T1077"/>
      <c r="U1077"/>
      <c r="V1077"/>
      <c r="W1077"/>
      <c r="X1077"/>
      <c r="Y1077"/>
      <c r="Z1077"/>
      <c r="AA1077"/>
      <c r="AB1077"/>
      <c r="AC1077"/>
      <c r="AD1077"/>
      <c r="AE1077"/>
      <c r="AF1077"/>
      <c r="AG1077"/>
      <c r="AH1077"/>
      <c r="AI1077"/>
      <c r="AJ1077"/>
      <c r="AK1077"/>
      <c r="AL1077"/>
      <c r="AM1077"/>
      <c r="AN1077"/>
      <c r="AO1077"/>
      <c r="AP1077"/>
      <c r="AQ1077"/>
      <c r="AR1077"/>
      <c r="AS1077"/>
      <c r="AT1077"/>
      <c r="AU1077"/>
      <c r="AV1077"/>
      <c r="AW1077"/>
      <c r="AX1077"/>
      <c r="AY1077"/>
      <c r="AZ1077"/>
      <c r="BA1077"/>
      <c r="BB1077"/>
      <c r="BC1077"/>
      <c r="BD1077"/>
      <c r="BE1077"/>
      <c r="BF1077"/>
      <c r="BG1077"/>
      <c r="BH1077"/>
      <c r="BI1077"/>
      <c r="BJ1077"/>
      <c r="BK1077"/>
      <c r="BL1077"/>
      <c r="BM1077"/>
      <c r="BN1077"/>
      <c r="BO1077"/>
      <c r="BP1077"/>
      <c r="BQ1077"/>
      <c r="BR1077"/>
      <c r="BS1077"/>
      <c r="BT1077"/>
      <c r="BU1077"/>
      <c r="BV1077"/>
      <c r="BW1077"/>
      <c r="BX1077"/>
      <c r="BY1077"/>
      <c r="BZ1077"/>
      <c r="CA1077"/>
      <c r="CB1077"/>
      <c r="CC1077"/>
      <c r="CD1077"/>
      <c r="CE1077"/>
      <c r="CF1077"/>
      <c r="CG1077"/>
      <c r="CH1077"/>
      <c r="CI1077"/>
      <c r="CJ1077"/>
      <c r="CK1077"/>
      <c r="CL1077"/>
      <c r="CN1077"/>
    </row>
    <row r="1078" spans="7:92" x14ac:dyDescent="0.4">
      <c r="G1078"/>
      <c r="I1078"/>
      <c r="J1078"/>
      <c r="R1078"/>
      <c r="S1078"/>
      <c r="T1078"/>
      <c r="U1078"/>
      <c r="V1078"/>
      <c r="W1078"/>
      <c r="X1078"/>
      <c r="Y1078"/>
      <c r="Z1078"/>
      <c r="AA1078"/>
      <c r="AB1078"/>
      <c r="AC1078"/>
      <c r="AD1078"/>
      <c r="AE1078"/>
      <c r="AF1078"/>
      <c r="AG1078"/>
      <c r="AH1078"/>
      <c r="AI1078"/>
      <c r="AJ1078"/>
      <c r="AK1078"/>
      <c r="AL1078"/>
      <c r="AM1078"/>
      <c r="AN1078"/>
      <c r="AO1078"/>
      <c r="AP1078"/>
      <c r="AQ1078"/>
      <c r="AR1078"/>
      <c r="AS1078"/>
      <c r="AT1078"/>
      <c r="AU1078"/>
      <c r="AV1078"/>
      <c r="AW1078"/>
      <c r="AX1078"/>
      <c r="AY1078"/>
      <c r="AZ1078"/>
      <c r="BA1078"/>
      <c r="BB1078"/>
      <c r="BC1078"/>
      <c r="BD1078"/>
      <c r="BE1078"/>
      <c r="BF1078"/>
      <c r="BG1078"/>
      <c r="BH1078"/>
      <c r="BI1078"/>
      <c r="BJ1078"/>
      <c r="BK1078"/>
      <c r="BL1078"/>
      <c r="BM1078"/>
      <c r="BN1078"/>
      <c r="BO1078"/>
      <c r="BP1078"/>
      <c r="BQ1078"/>
      <c r="BR1078"/>
      <c r="BS1078"/>
      <c r="BT1078"/>
      <c r="BU1078"/>
      <c r="BV1078"/>
      <c r="BW1078"/>
      <c r="BX1078"/>
      <c r="BY1078"/>
      <c r="BZ1078"/>
      <c r="CA1078"/>
      <c r="CB1078"/>
      <c r="CC1078"/>
      <c r="CD1078"/>
      <c r="CE1078"/>
      <c r="CF1078"/>
      <c r="CG1078"/>
      <c r="CH1078"/>
      <c r="CI1078"/>
      <c r="CJ1078"/>
      <c r="CK1078"/>
      <c r="CL1078"/>
      <c r="CN1078"/>
    </row>
    <row r="1079" spans="7:92" x14ac:dyDescent="0.4">
      <c r="G1079"/>
      <c r="I1079"/>
      <c r="J1079"/>
      <c r="R1079"/>
      <c r="S1079"/>
      <c r="T1079"/>
      <c r="U1079"/>
      <c r="V1079"/>
      <c r="W1079"/>
      <c r="X1079"/>
      <c r="Y1079"/>
      <c r="Z1079"/>
      <c r="AA1079"/>
      <c r="AB1079"/>
      <c r="AC1079"/>
      <c r="AD1079"/>
      <c r="AE1079"/>
      <c r="AF1079"/>
      <c r="AG1079"/>
      <c r="AH1079"/>
      <c r="AI1079"/>
      <c r="AJ1079"/>
      <c r="AK1079"/>
      <c r="AL1079"/>
      <c r="AM1079"/>
      <c r="AN1079"/>
      <c r="AO1079"/>
      <c r="AP1079"/>
      <c r="AQ1079"/>
      <c r="AR1079"/>
      <c r="AS1079"/>
      <c r="AT1079"/>
      <c r="AU1079"/>
      <c r="AV1079"/>
      <c r="AW1079"/>
      <c r="AX1079"/>
      <c r="AY1079"/>
      <c r="AZ1079"/>
      <c r="BA1079"/>
      <c r="BB1079"/>
      <c r="BC1079"/>
      <c r="BD1079"/>
      <c r="BE1079"/>
      <c r="BF1079"/>
      <c r="BG1079"/>
      <c r="BH1079"/>
      <c r="BI1079"/>
      <c r="BJ1079"/>
      <c r="BK1079"/>
      <c r="BL1079"/>
      <c r="BM1079"/>
      <c r="BN1079"/>
      <c r="BO1079"/>
      <c r="BP1079"/>
      <c r="BQ1079"/>
      <c r="BR1079"/>
      <c r="BS1079"/>
      <c r="BT1079"/>
      <c r="BU1079"/>
      <c r="BV1079"/>
      <c r="BW1079"/>
      <c r="BX1079"/>
      <c r="BY1079"/>
      <c r="BZ1079"/>
      <c r="CA1079"/>
      <c r="CB1079"/>
      <c r="CC1079"/>
      <c r="CD1079"/>
      <c r="CE1079"/>
      <c r="CF1079"/>
      <c r="CG1079"/>
      <c r="CH1079"/>
      <c r="CI1079"/>
      <c r="CJ1079"/>
      <c r="CK1079"/>
      <c r="CL1079"/>
      <c r="CN1079"/>
    </row>
    <row r="1080" spans="7:92" x14ac:dyDescent="0.4">
      <c r="G1080"/>
      <c r="I1080"/>
      <c r="J1080"/>
      <c r="R1080"/>
      <c r="S1080"/>
      <c r="T1080"/>
      <c r="U1080"/>
      <c r="V1080"/>
      <c r="W1080"/>
      <c r="X1080"/>
      <c r="Y1080"/>
      <c r="Z1080"/>
      <c r="AA1080"/>
      <c r="AB1080"/>
      <c r="AC1080"/>
      <c r="AD1080"/>
      <c r="AE1080"/>
      <c r="AF1080"/>
      <c r="AG1080"/>
      <c r="AH1080"/>
      <c r="AI1080"/>
      <c r="AJ1080"/>
      <c r="AK1080"/>
      <c r="AL1080"/>
      <c r="AM1080"/>
      <c r="AN1080"/>
      <c r="AO1080"/>
      <c r="AP1080"/>
      <c r="AQ1080"/>
      <c r="AR1080"/>
      <c r="AS1080"/>
      <c r="AT1080"/>
      <c r="AU1080"/>
      <c r="AV1080"/>
      <c r="AW1080"/>
      <c r="AX1080"/>
      <c r="AY1080"/>
      <c r="AZ1080"/>
      <c r="BA1080"/>
      <c r="BB1080"/>
      <c r="BC1080"/>
      <c r="BD1080"/>
      <c r="BE1080"/>
      <c r="BF1080"/>
      <c r="BG1080"/>
      <c r="BH1080"/>
      <c r="BI1080"/>
      <c r="BJ1080"/>
      <c r="BK1080"/>
      <c r="BL1080"/>
      <c r="BM1080"/>
      <c r="BN1080"/>
      <c r="BO1080"/>
      <c r="BP1080"/>
      <c r="BQ1080"/>
      <c r="BR1080"/>
      <c r="BS1080"/>
      <c r="BT1080"/>
      <c r="BU1080"/>
      <c r="BV1080"/>
      <c r="BW1080"/>
      <c r="BX1080"/>
      <c r="BY1080"/>
      <c r="BZ1080"/>
      <c r="CA1080"/>
      <c r="CB1080"/>
      <c r="CC1080"/>
      <c r="CD1080"/>
      <c r="CE1080"/>
      <c r="CF1080"/>
      <c r="CG1080"/>
      <c r="CH1080"/>
      <c r="CI1080"/>
      <c r="CJ1080"/>
      <c r="CK1080"/>
      <c r="CL1080"/>
      <c r="CN1080"/>
    </row>
    <row r="1081" spans="7:92" x14ac:dyDescent="0.4">
      <c r="G1081"/>
      <c r="I1081"/>
      <c r="J1081"/>
      <c r="R1081"/>
      <c r="S1081"/>
      <c r="T1081"/>
      <c r="U1081"/>
      <c r="V1081"/>
      <c r="W1081"/>
      <c r="X1081"/>
      <c r="Y1081"/>
      <c r="Z1081"/>
      <c r="AA1081"/>
      <c r="AB1081"/>
      <c r="AC1081"/>
      <c r="AD1081"/>
      <c r="AE1081"/>
      <c r="AF1081"/>
      <c r="AG1081"/>
      <c r="AH1081"/>
      <c r="AI1081"/>
      <c r="AJ1081"/>
      <c r="AK1081"/>
      <c r="AL1081"/>
      <c r="AM1081"/>
      <c r="AN1081"/>
      <c r="AO1081"/>
      <c r="AP1081"/>
      <c r="AQ1081"/>
      <c r="AR1081"/>
      <c r="AS1081"/>
      <c r="AT1081"/>
      <c r="AU1081"/>
      <c r="AV1081"/>
      <c r="AW1081"/>
      <c r="AX1081"/>
      <c r="AY1081"/>
      <c r="AZ1081"/>
      <c r="BA1081"/>
      <c r="BB1081"/>
      <c r="BC1081"/>
      <c r="BD1081"/>
      <c r="BE1081"/>
      <c r="BF1081"/>
      <c r="BG1081"/>
      <c r="BH1081"/>
      <c r="BI1081"/>
      <c r="BJ1081"/>
      <c r="BK1081"/>
      <c r="BL1081"/>
      <c r="BM1081"/>
      <c r="BN1081"/>
      <c r="BO1081"/>
      <c r="BP1081"/>
      <c r="BQ1081"/>
      <c r="BR1081"/>
      <c r="BS1081"/>
      <c r="BT1081"/>
      <c r="BU1081"/>
      <c r="BV1081"/>
      <c r="BW1081"/>
      <c r="BX1081"/>
      <c r="BY1081"/>
      <c r="BZ1081"/>
      <c r="CA1081"/>
      <c r="CB1081"/>
      <c r="CC1081"/>
      <c r="CD1081"/>
      <c r="CE1081"/>
      <c r="CF1081"/>
      <c r="CG1081"/>
      <c r="CH1081"/>
      <c r="CI1081"/>
      <c r="CJ1081"/>
      <c r="CK1081"/>
      <c r="CL1081"/>
      <c r="CN1081"/>
    </row>
    <row r="1082" spans="7:92" x14ac:dyDescent="0.4">
      <c r="G1082"/>
      <c r="I1082"/>
      <c r="J1082"/>
      <c r="R1082"/>
      <c r="S1082"/>
      <c r="T1082"/>
      <c r="U1082"/>
      <c r="V1082"/>
      <c r="W1082"/>
      <c r="X1082"/>
      <c r="Y1082"/>
      <c r="Z1082"/>
      <c r="AA1082"/>
      <c r="AB1082"/>
      <c r="AC1082"/>
      <c r="AD1082"/>
      <c r="AE1082"/>
      <c r="AF1082"/>
      <c r="AG1082"/>
      <c r="AH1082"/>
      <c r="AI1082"/>
      <c r="AJ1082"/>
      <c r="AK1082"/>
      <c r="AL1082"/>
      <c r="AM1082"/>
      <c r="AN1082"/>
      <c r="AO1082"/>
      <c r="AP1082"/>
      <c r="AQ1082"/>
      <c r="AR1082"/>
      <c r="AS1082"/>
      <c r="AT1082"/>
      <c r="AU1082"/>
      <c r="AV1082"/>
      <c r="AW1082"/>
      <c r="AX1082"/>
      <c r="AY1082"/>
      <c r="AZ1082"/>
      <c r="BA1082"/>
      <c r="BB1082"/>
      <c r="BC1082"/>
      <c r="BD1082"/>
      <c r="BE1082"/>
      <c r="BF1082"/>
      <c r="BG1082"/>
      <c r="BH1082"/>
      <c r="BI1082"/>
      <c r="BJ1082"/>
      <c r="BK1082"/>
      <c r="BL1082"/>
      <c r="BM1082"/>
      <c r="BN1082"/>
      <c r="BO1082"/>
      <c r="BP1082"/>
      <c r="BQ1082"/>
      <c r="BR1082"/>
      <c r="BS1082"/>
      <c r="BT1082"/>
      <c r="BU1082"/>
      <c r="BV1082"/>
      <c r="BW1082"/>
      <c r="BX1082"/>
      <c r="BY1082"/>
      <c r="BZ1082"/>
      <c r="CA1082"/>
      <c r="CB1082"/>
      <c r="CC1082"/>
      <c r="CD1082"/>
      <c r="CE1082"/>
      <c r="CF1082"/>
      <c r="CG1082"/>
      <c r="CH1082"/>
      <c r="CI1082"/>
      <c r="CJ1082"/>
      <c r="CK1082"/>
      <c r="CL1082"/>
      <c r="CN1082"/>
    </row>
    <row r="1083" spans="7:92" x14ac:dyDescent="0.4">
      <c r="G1083"/>
      <c r="I1083"/>
      <c r="J1083"/>
      <c r="R1083"/>
      <c r="S1083"/>
      <c r="T1083"/>
      <c r="U1083"/>
      <c r="V1083"/>
      <c r="W1083"/>
      <c r="X1083"/>
      <c r="Y1083"/>
      <c r="Z1083"/>
      <c r="AA1083"/>
      <c r="AB1083"/>
      <c r="AC1083"/>
      <c r="AD1083"/>
      <c r="AE1083"/>
      <c r="AF1083"/>
      <c r="AG1083"/>
      <c r="AH1083"/>
      <c r="AI1083"/>
      <c r="AJ1083"/>
      <c r="AK1083"/>
      <c r="AL1083"/>
      <c r="AM1083"/>
      <c r="AN1083"/>
      <c r="AO1083"/>
      <c r="AP1083"/>
      <c r="AQ1083"/>
      <c r="AR1083"/>
      <c r="AS1083"/>
      <c r="AT1083"/>
      <c r="AU1083"/>
      <c r="AV1083"/>
      <c r="AW1083"/>
      <c r="AX1083"/>
      <c r="AY1083"/>
      <c r="AZ1083"/>
      <c r="BA1083"/>
      <c r="BB1083"/>
      <c r="BC1083"/>
      <c r="BD1083"/>
      <c r="BE1083"/>
      <c r="BF1083"/>
      <c r="BG1083"/>
      <c r="BH1083"/>
      <c r="BI1083"/>
      <c r="BJ1083"/>
      <c r="BK1083"/>
      <c r="BL1083"/>
      <c r="BM1083"/>
      <c r="BN1083"/>
      <c r="BO1083"/>
      <c r="BP1083"/>
      <c r="BQ1083"/>
      <c r="BR1083"/>
      <c r="BS1083"/>
      <c r="BT1083"/>
      <c r="BU1083"/>
      <c r="BV1083"/>
      <c r="BW1083"/>
      <c r="BX1083"/>
      <c r="BY1083"/>
      <c r="BZ1083"/>
      <c r="CA1083"/>
      <c r="CB1083"/>
      <c r="CC1083"/>
      <c r="CD1083"/>
      <c r="CE1083"/>
      <c r="CF1083"/>
      <c r="CG1083"/>
      <c r="CH1083"/>
      <c r="CI1083"/>
      <c r="CJ1083"/>
      <c r="CK1083"/>
      <c r="CL1083"/>
      <c r="CN1083"/>
    </row>
    <row r="1084" spans="7:92" x14ac:dyDescent="0.4">
      <c r="G1084"/>
      <c r="I1084"/>
      <c r="J1084"/>
      <c r="R1084"/>
      <c r="S1084"/>
      <c r="T1084"/>
      <c r="U1084"/>
      <c r="V1084"/>
      <c r="W1084"/>
      <c r="X1084"/>
      <c r="Y1084"/>
      <c r="Z1084"/>
      <c r="AA1084"/>
      <c r="AB1084"/>
      <c r="AC1084"/>
      <c r="AD1084"/>
      <c r="AE1084"/>
      <c r="AF1084"/>
      <c r="AG1084"/>
      <c r="AH1084"/>
      <c r="AI1084"/>
      <c r="AJ1084"/>
      <c r="AK1084"/>
      <c r="AL1084"/>
      <c r="AM1084"/>
      <c r="AN1084"/>
      <c r="AO1084"/>
      <c r="AP1084"/>
      <c r="AQ1084"/>
      <c r="AR1084"/>
      <c r="AS1084"/>
      <c r="AT1084"/>
      <c r="AU1084"/>
      <c r="AV1084"/>
      <c r="AW1084"/>
      <c r="AX1084"/>
      <c r="AY1084"/>
      <c r="AZ1084"/>
      <c r="BA1084"/>
      <c r="BB1084"/>
      <c r="BC1084"/>
      <c r="BD1084"/>
      <c r="BE1084"/>
      <c r="BF1084"/>
      <c r="BG1084"/>
      <c r="BH1084"/>
      <c r="BI1084"/>
      <c r="BJ1084"/>
      <c r="BK1084"/>
      <c r="BL1084"/>
      <c r="BM1084"/>
      <c r="BN1084"/>
      <c r="BO1084"/>
      <c r="BP1084"/>
      <c r="BQ1084"/>
      <c r="BR1084"/>
      <c r="BS1084"/>
      <c r="BT1084"/>
      <c r="BU1084"/>
      <c r="BV1084"/>
      <c r="BW1084"/>
      <c r="BX1084"/>
      <c r="BY1084"/>
      <c r="BZ1084"/>
      <c r="CA1084"/>
      <c r="CB1084"/>
      <c r="CC1084"/>
      <c r="CD1084"/>
      <c r="CE1084"/>
      <c r="CF1084"/>
      <c r="CG1084"/>
      <c r="CH1084"/>
      <c r="CI1084"/>
      <c r="CJ1084"/>
      <c r="CK1084"/>
      <c r="CL1084"/>
      <c r="CN1084"/>
    </row>
    <row r="1085" spans="7:92" x14ac:dyDescent="0.4">
      <c r="G1085"/>
      <c r="I1085"/>
      <c r="J1085"/>
      <c r="R1085"/>
      <c r="S1085"/>
      <c r="T1085"/>
      <c r="U1085"/>
      <c r="V1085"/>
      <c r="W1085"/>
      <c r="X1085"/>
      <c r="Y1085"/>
      <c r="Z1085"/>
      <c r="AA1085"/>
      <c r="AB1085"/>
      <c r="AC1085"/>
      <c r="AD1085"/>
      <c r="AE1085"/>
      <c r="AF1085"/>
      <c r="AG1085"/>
      <c r="AH1085"/>
      <c r="AI1085"/>
      <c r="AJ1085"/>
      <c r="AK1085"/>
      <c r="AL1085"/>
      <c r="AM1085"/>
      <c r="AN1085"/>
      <c r="AO1085"/>
      <c r="AP1085"/>
      <c r="AQ1085"/>
      <c r="AR1085"/>
      <c r="AS1085"/>
      <c r="AT1085"/>
      <c r="AU1085"/>
      <c r="AV1085"/>
      <c r="AW1085"/>
      <c r="AX1085"/>
      <c r="AY1085"/>
      <c r="AZ1085"/>
      <c r="BA1085"/>
      <c r="BB1085"/>
      <c r="BC1085"/>
      <c r="BD1085"/>
      <c r="BE1085"/>
      <c r="BF1085"/>
      <c r="BG1085"/>
      <c r="BH1085"/>
      <c r="BI1085"/>
      <c r="BJ1085"/>
      <c r="BK1085"/>
      <c r="BL1085"/>
      <c r="BM1085"/>
      <c r="BN1085"/>
      <c r="BO1085"/>
      <c r="BP1085"/>
      <c r="BQ1085"/>
      <c r="BR1085"/>
      <c r="BS1085"/>
      <c r="BT1085"/>
      <c r="BU1085"/>
      <c r="BV1085"/>
      <c r="BW1085"/>
      <c r="BX1085"/>
      <c r="BY1085"/>
      <c r="BZ1085"/>
      <c r="CA1085"/>
      <c r="CB1085"/>
      <c r="CC1085"/>
      <c r="CD1085"/>
      <c r="CE1085"/>
      <c r="CF1085"/>
      <c r="CG1085"/>
      <c r="CH1085"/>
      <c r="CI1085"/>
      <c r="CJ1085"/>
      <c r="CK1085"/>
      <c r="CL1085"/>
      <c r="CN1085"/>
    </row>
    <row r="1086" spans="7:92" x14ac:dyDescent="0.4">
      <c r="G1086"/>
      <c r="I1086"/>
      <c r="J1086"/>
      <c r="R1086"/>
      <c r="S1086"/>
      <c r="T1086"/>
      <c r="U1086"/>
      <c r="V1086"/>
      <c r="W1086"/>
      <c r="X1086"/>
      <c r="Y1086"/>
      <c r="Z1086"/>
      <c r="AA1086"/>
      <c r="AB1086"/>
      <c r="AC1086"/>
      <c r="AD1086"/>
      <c r="AE1086"/>
      <c r="AF1086"/>
      <c r="AG1086"/>
      <c r="AH1086"/>
      <c r="AI1086"/>
      <c r="AJ1086"/>
      <c r="AK1086"/>
      <c r="AL1086"/>
      <c r="AM1086"/>
      <c r="AN1086"/>
      <c r="AO1086"/>
      <c r="AP1086"/>
      <c r="AQ1086"/>
      <c r="AR1086"/>
      <c r="AS1086"/>
      <c r="AT1086"/>
      <c r="AU1086"/>
      <c r="AV1086"/>
      <c r="AW1086"/>
      <c r="AX1086"/>
      <c r="AY1086"/>
      <c r="AZ1086"/>
      <c r="BA1086"/>
      <c r="BB1086"/>
      <c r="BC1086"/>
      <c r="BD1086"/>
      <c r="BE1086"/>
      <c r="BF1086"/>
      <c r="BG1086"/>
      <c r="BH1086"/>
      <c r="BI1086"/>
      <c r="BJ1086"/>
      <c r="BK1086"/>
      <c r="BL1086"/>
      <c r="BM1086"/>
      <c r="BN1086"/>
      <c r="BO1086"/>
      <c r="BP1086"/>
      <c r="BQ1086"/>
      <c r="BR1086"/>
      <c r="BS1086"/>
      <c r="BT1086"/>
      <c r="BU1086"/>
      <c r="BV1086"/>
      <c r="BW1086"/>
      <c r="BX1086"/>
      <c r="BY1086"/>
      <c r="BZ1086"/>
      <c r="CA1086"/>
      <c r="CB1086"/>
      <c r="CC1086"/>
      <c r="CD1086"/>
      <c r="CE1086"/>
      <c r="CF1086"/>
      <c r="CG1086"/>
      <c r="CH1086"/>
      <c r="CI1086"/>
      <c r="CJ1086"/>
      <c r="CK1086"/>
      <c r="CL1086"/>
      <c r="CN1086"/>
    </row>
    <row r="1087" spans="7:92" x14ac:dyDescent="0.4">
      <c r="G1087"/>
      <c r="I1087"/>
      <c r="J1087"/>
      <c r="R1087"/>
      <c r="S1087"/>
      <c r="T1087"/>
      <c r="U1087"/>
      <c r="V1087"/>
      <c r="W1087"/>
      <c r="X1087"/>
      <c r="Y1087"/>
      <c r="Z1087"/>
      <c r="AA1087"/>
      <c r="AB1087"/>
      <c r="AC1087"/>
      <c r="AD1087"/>
      <c r="AE1087"/>
      <c r="AF1087"/>
      <c r="AG1087"/>
      <c r="AH1087"/>
      <c r="AI1087"/>
      <c r="AJ1087"/>
      <c r="AK1087"/>
      <c r="AL1087"/>
      <c r="AM1087"/>
      <c r="AN1087"/>
      <c r="AO1087"/>
      <c r="AP1087"/>
      <c r="AQ1087"/>
      <c r="AR1087"/>
      <c r="AS1087"/>
      <c r="AT1087"/>
      <c r="AU1087"/>
      <c r="AV1087"/>
      <c r="AW1087"/>
      <c r="AX1087"/>
      <c r="AY1087"/>
      <c r="AZ1087"/>
      <c r="BA1087"/>
      <c r="BB1087"/>
      <c r="BC1087"/>
      <c r="BD1087"/>
      <c r="BE1087"/>
      <c r="BF1087"/>
      <c r="BG1087"/>
      <c r="BH1087"/>
      <c r="BI1087"/>
      <c r="BJ1087"/>
      <c r="BK1087"/>
      <c r="BL1087"/>
      <c r="BM1087"/>
      <c r="BN1087"/>
      <c r="BO1087"/>
      <c r="BP1087"/>
      <c r="BQ1087"/>
      <c r="BR1087"/>
      <c r="BS1087"/>
      <c r="BT1087"/>
      <c r="BU1087"/>
      <c r="BV1087"/>
      <c r="BW1087"/>
      <c r="BX1087"/>
      <c r="BY1087"/>
      <c r="BZ1087"/>
      <c r="CA1087"/>
      <c r="CB1087"/>
      <c r="CC1087"/>
      <c r="CD1087"/>
      <c r="CE1087"/>
      <c r="CF1087"/>
      <c r="CG1087"/>
      <c r="CH1087"/>
      <c r="CI1087"/>
      <c r="CJ1087"/>
      <c r="CK1087"/>
      <c r="CL1087"/>
      <c r="CN1087"/>
    </row>
    <row r="1088" spans="7:92" x14ac:dyDescent="0.4">
      <c r="G1088"/>
      <c r="I1088"/>
      <c r="J1088"/>
      <c r="R1088"/>
      <c r="S1088"/>
      <c r="T1088"/>
      <c r="U1088"/>
      <c r="V1088"/>
      <c r="W1088"/>
      <c r="X1088"/>
      <c r="Y1088"/>
      <c r="Z1088"/>
      <c r="AA1088"/>
      <c r="AB1088"/>
      <c r="AC1088"/>
      <c r="AD1088"/>
      <c r="AE1088"/>
      <c r="AF1088"/>
      <c r="AG1088"/>
      <c r="AH1088"/>
      <c r="AI1088"/>
      <c r="AJ1088"/>
      <c r="AK1088"/>
      <c r="AL1088"/>
      <c r="AM1088"/>
      <c r="AN1088"/>
      <c r="AO1088"/>
      <c r="AP1088"/>
      <c r="AQ1088"/>
      <c r="AR1088"/>
      <c r="AS1088"/>
      <c r="AT1088"/>
      <c r="AU1088"/>
      <c r="AV1088"/>
      <c r="AW1088"/>
      <c r="AX1088"/>
      <c r="AY1088"/>
      <c r="AZ1088"/>
      <c r="BA1088"/>
      <c r="BB1088"/>
      <c r="BC1088"/>
      <c r="BD1088"/>
      <c r="BE1088"/>
      <c r="BF1088"/>
      <c r="BG1088"/>
      <c r="BH1088"/>
      <c r="BI1088"/>
      <c r="BJ1088"/>
      <c r="BK1088"/>
      <c r="BL1088"/>
      <c r="BM1088"/>
      <c r="BN1088"/>
      <c r="BO1088"/>
      <c r="BP1088"/>
      <c r="BQ1088"/>
      <c r="BR1088"/>
      <c r="BS1088"/>
      <c r="BT1088"/>
      <c r="BU1088"/>
      <c r="BV1088"/>
      <c r="BW1088"/>
      <c r="BX1088"/>
      <c r="BY1088"/>
      <c r="BZ1088"/>
      <c r="CA1088"/>
      <c r="CB1088"/>
      <c r="CC1088"/>
      <c r="CD1088"/>
      <c r="CE1088"/>
      <c r="CF1088"/>
      <c r="CG1088"/>
      <c r="CH1088"/>
      <c r="CI1088"/>
      <c r="CJ1088"/>
      <c r="CK1088"/>
      <c r="CL1088"/>
      <c r="CN1088"/>
    </row>
    <row r="1089" spans="7:92" x14ac:dyDescent="0.4">
      <c r="G1089"/>
      <c r="I1089"/>
      <c r="J1089"/>
      <c r="R1089"/>
      <c r="S1089"/>
      <c r="T1089"/>
      <c r="U1089"/>
      <c r="V1089"/>
      <c r="W1089"/>
      <c r="X1089"/>
      <c r="Y1089"/>
      <c r="Z1089"/>
      <c r="AA1089"/>
      <c r="AB1089"/>
      <c r="AC1089"/>
      <c r="AD1089"/>
      <c r="AE1089"/>
      <c r="AF1089"/>
      <c r="AG1089"/>
      <c r="AH1089"/>
      <c r="AI1089"/>
      <c r="AJ1089"/>
      <c r="AK1089"/>
      <c r="AL1089"/>
      <c r="AM1089"/>
      <c r="AN1089"/>
      <c r="AO1089"/>
      <c r="AP1089"/>
      <c r="AQ1089"/>
      <c r="AR1089"/>
      <c r="AS1089"/>
      <c r="AT1089"/>
      <c r="AU1089"/>
      <c r="AV1089"/>
      <c r="AW1089"/>
      <c r="AX1089"/>
      <c r="AY1089"/>
      <c r="AZ1089"/>
      <c r="BA1089"/>
      <c r="BB1089"/>
      <c r="BC1089"/>
      <c r="BD1089"/>
      <c r="BE1089"/>
      <c r="BF1089"/>
      <c r="BG1089"/>
      <c r="BH1089"/>
      <c r="BI1089"/>
      <c r="BJ1089"/>
      <c r="BK1089"/>
      <c r="BL1089"/>
      <c r="BM1089"/>
      <c r="BN1089"/>
      <c r="BO1089"/>
      <c r="BP1089"/>
      <c r="BQ1089"/>
      <c r="BR1089"/>
      <c r="BS1089"/>
      <c r="BT1089"/>
      <c r="BU1089"/>
      <c r="BV1089"/>
      <c r="BW1089"/>
      <c r="BX1089"/>
      <c r="BY1089"/>
      <c r="BZ1089"/>
      <c r="CA1089"/>
      <c r="CB1089"/>
      <c r="CC1089"/>
      <c r="CD1089"/>
      <c r="CE1089"/>
      <c r="CF1089"/>
      <c r="CG1089"/>
      <c r="CH1089"/>
      <c r="CI1089"/>
      <c r="CJ1089"/>
      <c r="CK1089"/>
      <c r="CL1089"/>
      <c r="CN1089"/>
    </row>
    <row r="1090" spans="7:92" x14ac:dyDescent="0.4">
      <c r="G1090"/>
      <c r="I1090"/>
      <c r="J1090"/>
      <c r="R1090"/>
      <c r="S1090"/>
      <c r="T1090"/>
      <c r="U1090"/>
      <c r="V1090"/>
      <c r="W1090"/>
      <c r="X1090"/>
      <c r="Y1090"/>
      <c r="Z1090"/>
      <c r="AA1090"/>
      <c r="AB1090"/>
      <c r="AC1090"/>
      <c r="AD1090"/>
      <c r="AE1090"/>
      <c r="AF1090"/>
      <c r="AG1090"/>
      <c r="AH1090"/>
      <c r="AI1090"/>
      <c r="AJ1090"/>
      <c r="AK1090"/>
      <c r="AL1090"/>
      <c r="AM1090"/>
      <c r="AN1090"/>
      <c r="AO1090"/>
      <c r="AP1090"/>
      <c r="AQ1090"/>
      <c r="AR1090"/>
      <c r="AS1090"/>
      <c r="AT1090"/>
      <c r="AU1090"/>
      <c r="AV1090"/>
      <c r="AW1090"/>
      <c r="AX1090"/>
      <c r="AY1090"/>
      <c r="AZ1090"/>
      <c r="BA1090"/>
      <c r="BB1090"/>
      <c r="BC1090"/>
      <c r="BD1090"/>
      <c r="BE1090"/>
      <c r="BF1090"/>
      <c r="BG1090"/>
      <c r="BH1090"/>
      <c r="BI1090"/>
      <c r="BJ1090"/>
      <c r="BK1090"/>
      <c r="BL1090"/>
      <c r="BM1090"/>
      <c r="BN1090"/>
      <c r="BO1090"/>
      <c r="BP1090"/>
      <c r="BQ1090"/>
      <c r="BR1090"/>
      <c r="BS1090"/>
      <c r="BT1090"/>
      <c r="BU1090"/>
      <c r="BV1090"/>
      <c r="BW1090"/>
      <c r="BX1090"/>
      <c r="BY1090"/>
      <c r="BZ1090"/>
      <c r="CA1090"/>
      <c r="CB1090"/>
      <c r="CC1090"/>
      <c r="CD1090"/>
      <c r="CE1090"/>
      <c r="CF1090"/>
      <c r="CG1090"/>
      <c r="CH1090"/>
      <c r="CI1090"/>
      <c r="CJ1090"/>
      <c r="CK1090"/>
      <c r="CL1090"/>
      <c r="CN1090"/>
    </row>
    <row r="1091" spans="7:92" x14ac:dyDescent="0.4">
      <c r="G1091"/>
      <c r="I1091"/>
      <c r="J1091"/>
      <c r="R1091"/>
      <c r="S1091"/>
      <c r="T1091"/>
      <c r="U1091"/>
      <c r="V1091"/>
      <c r="W1091"/>
      <c r="X1091"/>
      <c r="Y1091"/>
      <c r="Z1091"/>
      <c r="AA1091"/>
      <c r="AB1091"/>
      <c r="AC1091"/>
      <c r="AD1091"/>
      <c r="AE1091"/>
      <c r="AF1091"/>
      <c r="AG1091"/>
      <c r="AH1091"/>
      <c r="AI1091"/>
      <c r="AJ1091"/>
      <c r="AK1091"/>
      <c r="AL1091"/>
      <c r="AM1091"/>
      <c r="AN1091"/>
      <c r="AO1091"/>
      <c r="AP1091"/>
      <c r="AQ1091"/>
      <c r="AR1091"/>
      <c r="AS1091"/>
      <c r="AT1091"/>
      <c r="AU1091"/>
      <c r="AV1091"/>
      <c r="AW1091"/>
      <c r="AX1091"/>
      <c r="AY1091"/>
      <c r="AZ1091"/>
      <c r="BA1091"/>
      <c r="BB1091"/>
      <c r="BC1091"/>
      <c r="BD1091"/>
      <c r="BE1091"/>
      <c r="BF1091"/>
      <c r="BG1091"/>
      <c r="BH1091"/>
      <c r="BI1091"/>
      <c r="BJ1091"/>
      <c r="BK1091"/>
      <c r="BL1091"/>
      <c r="BM1091"/>
      <c r="BN1091"/>
      <c r="BO1091"/>
      <c r="BP1091"/>
      <c r="BQ1091"/>
      <c r="BR1091"/>
      <c r="BS1091"/>
      <c r="BT1091"/>
      <c r="BU1091"/>
      <c r="BV1091"/>
      <c r="BW1091"/>
      <c r="BX1091"/>
      <c r="BY1091"/>
      <c r="BZ1091"/>
      <c r="CA1091"/>
      <c r="CB1091"/>
      <c r="CC1091"/>
      <c r="CD1091"/>
      <c r="CE1091"/>
      <c r="CF1091"/>
      <c r="CG1091"/>
      <c r="CH1091"/>
      <c r="CI1091"/>
      <c r="CJ1091"/>
      <c r="CK1091"/>
      <c r="CL1091"/>
      <c r="CN1091"/>
    </row>
    <row r="1092" spans="7:92" x14ac:dyDescent="0.4">
      <c r="G1092"/>
      <c r="I1092"/>
      <c r="J1092"/>
      <c r="R1092"/>
      <c r="S1092"/>
      <c r="T1092"/>
      <c r="U1092"/>
      <c r="V1092"/>
      <c r="W1092"/>
      <c r="X1092"/>
      <c r="Y1092"/>
      <c r="Z1092"/>
      <c r="AA1092"/>
      <c r="AB1092"/>
      <c r="AC1092"/>
      <c r="AD1092"/>
      <c r="AE1092"/>
      <c r="AF1092"/>
      <c r="AG1092"/>
      <c r="AH1092"/>
      <c r="AI1092"/>
      <c r="AJ1092"/>
      <c r="AK1092"/>
      <c r="AL1092"/>
      <c r="AM1092"/>
      <c r="AN1092"/>
      <c r="AO1092"/>
      <c r="AP1092"/>
      <c r="AQ1092"/>
      <c r="AR1092"/>
      <c r="AS1092"/>
      <c r="AT1092"/>
      <c r="AU1092"/>
      <c r="AV1092"/>
      <c r="AW1092"/>
      <c r="AX1092"/>
      <c r="AY1092"/>
      <c r="AZ1092"/>
      <c r="BA1092"/>
      <c r="BB1092"/>
      <c r="BC1092"/>
      <c r="BD1092"/>
      <c r="BE1092"/>
      <c r="BF1092"/>
      <c r="BG1092"/>
      <c r="BH1092"/>
      <c r="BI1092"/>
      <c r="BJ1092"/>
      <c r="BK1092"/>
      <c r="BL1092"/>
      <c r="BM1092"/>
      <c r="BN1092"/>
      <c r="BO1092"/>
      <c r="BP1092"/>
      <c r="BQ1092"/>
      <c r="BR1092"/>
      <c r="BS1092"/>
      <c r="BT1092"/>
      <c r="BU1092"/>
      <c r="BV1092"/>
      <c r="BW1092"/>
      <c r="BX1092"/>
      <c r="BY1092"/>
      <c r="BZ1092"/>
      <c r="CA1092"/>
      <c r="CB1092"/>
      <c r="CC1092"/>
      <c r="CD1092"/>
      <c r="CE1092"/>
      <c r="CF1092"/>
      <c r="CG1092"/>
      <c r="CH1092"/>
      <c r="CI1092"/>
      <c r="CJ1092"/>
      <c r="CK1092"/>
      <c r="CL1092"/>
      <c r="CN1092"/>
    </row>
    <row r="1093" spans="7:92" x14ac:dyDescent="0.4">
      <c r="G1093"/>
      <c r="I1093"/>
      <c r="J1093"/>
      <c r="R1093"/>
      <c r="S1093"/>
      <c r="T1093"/>
      <c r="U1093"/>
      <c r="V1093"/>
      <c r="W1093"/>
      <c r="X1093"/>
      <c r="Y1093"/>
      <c r="Z1093"/>
      <c r="AA1093"/>
      <c r="AB1093"/>
      <c r="AC1093"/>
      <c r="AD1093"/>
      <c r="AE1093"/>
      <c r="AF1093"/>
      <c r="AG1093"/>
      <c r="AH1093"/>
      <c r="AI1093"/>
      <c r="AJ1093"/>
      <c r="AK1093"/>
      <c r="AL1093"/>
      <c r="AM1093"/>
      <c r="AN1093"/>
      <c r="AO1093"/>
      <c r="AP1093"/>
      <c r="AQ1093"/>
      <c r="AR1093"/>
      <c r="AS1093"/>
      <c r="AT1093"/>
      <c r="AU1093"/>
      <c r="AV1093"/>
      <c r="AW1093"/>
      <c r="AX1093"/>
      <c r="AY1093"/>
      <c r="AZ1093"/>
      <c r="BA1093"/>
      <c r="BB1093"/>
      <c r="BC1093"/>
      <c r="BD1093"/>
      <c r="BE1093"/>
      <c r="BF1093"/>
      <c r="BG1093"/>
      <c r="BH1093"/>
      <c r="BI1093"/>
      <c r="BJ1093"/>
      <c r="BK1093"/>
      <c r="BL1093"/>
      <c r="BM1093"/>
      <c r="BN1093"/>
      <c r="BO1093"/>
      <c r="BP1093"/>
      <c r="BQ1093"/>
      <c r="BR1093"/>
      <c r="BS1093"/>
      <c r="BT1093"/>
      <c r="BU1093"/>
      <c r="BV1093"/>
      <c r="BW1093"/>
      <c r="BX1093"/>
      <c r="BY1093"/>
      <c r="BZ1093"/>
      <c r="CA1093"/>
      <c r="CB1093"/>
      <c r="CC1093"/>
      <c r="CD1093"/>
      <c r="CE1093"/>
      <c r="CF1093"/>
      <c r="CG1093"/>
      <c r="CH1093"/>
      <c r="CI1093"/>
      <c r="CJ1093"/>
      <c r="CK1093"/>
      <c r="CL1093"/>
      <c r="CN1093"/>
    </row>
    <row r="1094" spans="7:92" x14ac:dyDescent="0.4">
      <c r="G1094"/>
      <c r="I1094"/>
      <c r="J1094"/>
      <c r="R1094"/>
      <c r="S1094"/>
      <c r="T1094"/>
      <c r="U1094"/>
      <c r="V1094"/>
      <c r="W1094"/>
      <c r="X1094"/>
      <c r="Y1094"/>
      <c r="Z1094"/>
      <c r="AA1094"/>
      <c r="AB1094"/>
      <c r="AC1094"/>
      <c r="AD1094"/>
      <c r="AE1094"/>
      <c r="AF1094"/>
      <c r="AG1094"/>
      <c r="AH1094"/>
      <c r="AI1094"/>
      <c r="AJ1094"/>
      <c r="AK1094"/>
      <c r="AL1094"/>
      <c r="AM1094"/>
      <c r="AN1094"/>
      <c r="AO1094"/>
      <c r="AP1094"/>
      <c r="AQ1094"/>
      <c r="AR1094"/>
      <c r="AS1094"/>
      <c r="AT1094"/>
      <c r="AU1094"/>
      <c r="AV1094"/>
      <c r="AW1094"/>
      <c r="AX1094"/>
      <c r="AY1094"/>
      <c r="AZ1094"/>
      <c r="BA1094"/>
      <c r="BB1094"/>
      <c r="BC1094"/>
      <c r="BD1094"/>
      <c r="BE1094"/>
      <c r="BF1094"/>
      <c r="BG1094"/>
      <c r="BH1094"/>
      <c r="BI1094"/>
      <c r="BJ1094"/>
      <c r="BK1094"/>
      <c r="BL1094"/>
      <c r="BM1094"/>
      <c r="BN1094"/>
      <c r="BO1094"/>
      <c r="BP1094"/>
      <c r="BQ1094"/>
      <c r="BR1094"/>
      <c r="BS1094"/>
      <c r="BT1094"/>
      <c r="BU1094"/>
      <c r="BV1094"/>
      <c r="BW1094"/>
      <c r="BX1094"/>
      <c r="BY1094"/>
      <c r="BZ1094"/>
      <c r="CA1094"/>
      <c r="CB1094"/>
      <c r="CC1094"/>
      <c r="CD1094"/>
      <c r="CE1094"/>
      <c r="CF1094"/>
      <c r="CG1094"/>
      <c r="CH1094"/>
      <c r="CI1094"/>
      <c r="CJ1094"/>
      <c r="CK1094"/>
      <c r="CL1094"/>
      <c r="CN1094"/>
    </row>
    <row r="1095" spans="7:92" x14ac:dyDescent="0.4">
      <c r="G1095"/>
      <c r="I1095"/>
      <c r="J1095"/>
      <c r="R1095"/>
      <c r="S1095"/>
      <c r="T1095"/>
      <c r="U1095"/>
      <c r="V1095"/>
      <c r="W1095"/>
      <c r="X1095"/>
      <c r="Y1095"/>
      <c r="Z1095"/>
      <c r="AA1095"/>
      <c r="AB1095"/>
      <c r="AC1095"/>
      <c r="AD1095"/>
      <c r="AE1095"/>
      <c r="AF1095"/>
      <c r="AG1095"/>
      <c r="AH1095"/>
      <c r="AI1095"/>
      <c r="AJ1095"/>
      <c r="AK1095"/>
      <c r="AL1095"/>
      <c r="AM1095"/>
      <c r="AN1095"/>
      <c r="AO1095"/>
      <c r="AP1095"/>
      <c r="AQ1095"/>
      <c r="AR1095"/>
      <c r="AS1095"/>
      <c r="AT1095"/>
      <c r="AU1095"/>
      <c r="AV1095"/>
      <c r="AW1095"/>
      <c r="AX1095"/>
      <c r="AY1095"/>
      <c r="AZ1095"/>
      <c r="BA1095"/>
      <c r="BB1095"/>
      <c r="BC1095"/>
      <c r="BD1095"/>
      <c r="BE1095"/>
      <c r="BF1095"/>
      <c r="BG1095"/>
      <c r="BH1095"/>
      <c r="BI1095"/>
      <c r="BJ1095"/>
      <c r="BK1095"/>
      <c r="BL1095"/>
      <c r="BM1095"/>
      <c r="BN1095"/>
      <c r="BO1095"/>
      <c r="BP1095"/>
      <c r="BQ1095"/>
      <c r="BR1095"/>
      <c r="BS1095"/>
      <c r="BT1095"/>
      <c r="BU1095"/>
      <c r="BV1095"/>
      <c r="BW1095"/>
      <c r="BX1095"/>
      <c r="BY1095"/>
      <c r="BZ1095"/>
      <c r="CA1095"/>
      <c r="CB1095"/>
      <c r="CC1095"/>
      <c r="CD1095"/>
      <c r="CE1095"/>
      <c r="CF1095"/>
      <c r="CG1095"/>
      <c r="CH1095"/>
      <c r="CI1095"/>
      <c r="CJ1095"/>
      <c r="CK1095"/>
      <c r="CL1095"/>
      <c r="CN1095"/>
    </row>
    <row r="1096" spans="7:92" x14ac:dyDescent="0.4">
      <c r="G1096"/>
      <c r="I1096"/>
      <c r="J1096"/>
      <c r="R1096"/>
      <c r="S1096"/>
      <c r="T1096"/>
      <c r="U1096"/>
      <c r="V1096"/>
      <c r="W1096"/>
      <c r="X1096"/>
      <c r="Y1096"/>
      <c r="Z1096"/>
      <c r="AA1096"/>
      <c r="AB1096"/>
      <c r="AC1096"/>
      <c r="AD1096"/>
      <c r="AE1096"/>
      <c r="AF1096"/>
      <c r="AG1096"/>
      <c r="AH1096"/>
      <c r="AI1096"/>
      <c r="AJ1096"/>
      <c r="AK1096"/>
      <c r="AL1096"/>
      <c r="AM1096"/>
      <c r="AN1096"/>
      <c r="AO1096"/>
      <c r="AP1096"/>
      <c r="AQ1096"/>
      <c r="AR1096"/>
      <c r="AS1096"/>
      <c r="AT1096"/>
      <c r="AU1096"/>
      <c r="AV1096"/>
      <c r="AW1096"/>
      <c r="AX1096"/>
      <c r="AY1096"/>
      <c r="AZ1096"/>
      <c r="BA1096"/>
      <c r="BB1096"/>
      <c r="BC1096"/>
      <c r="BD1096"/>
      <c r="BE1096"/>
      <c r="BF1096"/>
      <c r="BG1096"/>
      <c r="BH1096"/>
      <c r="BI1096"/>
      <c r="BJ1096"/>
      <c r="BK1096"/>
      <c r="BL1096"/>
      <c r="BM1096"/>
      <c r="BN1096"/>
      <c r="BO1096"/>
      <c r="BP1096"/>
      <c r="BQ1096"/>
      <c r="BR1096"/>
      <c r="BS1096"/>
      <c r="BT1096"/>
      <c r="BU1096"/>
      <c r="BV1096"/>
      <c r="BW1096"/>
      <c r="BX1096"/>
      <c r="BY1096"/>
      <c r="BZ1096"/>
      <c r="CA1096"/>
      <c r="CB1096"/>
      <c r="CC1096"/>
      <c r="CD1096"/>
      <c r="CE1096"/>
      <c r="CF1096"/>
      <c r="CG1096"/>
      <c r="CH1096"/>
      <c r="CI1096"/>
      <c r="CJ1096"/>
      <c r="CK1096"/>
      <c r="CL1096"/>
      <c r="CN1096"/>
    </row>
    <row r="1097" spans="7:92" x14ac:dyDescent="0.4">
      <c r="G1097"/>
      <c r="I1097"/>
      <c r="J1097"/>
      <c r="R1097"/>
      <c r="S1097"/>
      <c r="T1097"/>
      <c r="U1097"/>
      <c r="V1097"/>
      <c r="W1097"/>
      <c r="X1097"/>
      <c r="Y1097"/>
      <c r="Z1097"/>
      <c r="AA1097"/>
      <c r="AB1097"/>
      <c r="AC1097"/>
      <c r="AD1097"/>
      <c r="AE1097"/>
      <c r="AF1097"/>
      <c r="AG1097"/>
      <c r="AH1097"/>
      <c r="AI1097"/>
      <c r="AJ1097"/>
      <c r="AK1097"/>
      <c r="AL1097"/>
      <c r="AM1097"/>
      <c r="AN1097"/>
      <c r="AO1097"/>
      <c r="AP1097"/>
      <c r="AQ1097"/>
      <c r="AR1097"/>
      <c r="AS1097"/>
      <c r="AT1097"/>
      <c r="AU1097"/>
      <c r="AV1097"/>
      <c r="AW1097"/>
      <c r="AX1097"/>
      <c r="AY1097"/>
      <c r="AZ1097"/>
      <c r="BA1097"/>
      <c r="BB1097"/>
      <c r="BC1097"/>
      <c r="BD1097"/>
      <c r="BE1097"/>
      <c r="BF1097"/>
      <c r="BG1097"/>
      <c r="BH1097"/>
      <c r="BI1097"/>
      <c r="BJ1097"/>
      <c r="BK1097"/>
      <c r="BL1097"/>
      <c r="BM1097"/>
      <c r="BN1097"/>
      <c r="BO1097"/>
      <c r="BP1097"/>
      <c r="BQ1097"/>
      <c r="BR1097"/>
      <c r="BS1097"/>
      <c r="BT1097"/>
      <c r="BU1097"/>
      <c r="BV1097"/>
      <c r="BW1097"/>
      <c r="BX1097"/>
      <c r="BY1097"/>
      <c r="BZ1097"/>
      <c r="CA1097"/>
      <c r="CB1097"/>
      <c r="CC1097"/>
      <c r="CD1097"/>
      <c r="CE1097"/>
      <c r="CF1097"/>
      <c r="CG1097"/>
      <c r="CH1097"/>
      <c r="CI1097"/>
      <c r="CJ1097"/>
      <c r="CK1097"/>
      <c r="CL1097"/>
      <c r="CN1097"/>
    </row>
    <row r="1098" spans="7:92" x14ac:dyDescent="0.4">
      <c r="G1098"/>
      <c r="I1098"/>
      <c r="J1098"/>
      <c r="R1098"/>
      <c r="S1098"/>
      <c r="T1098"/>
      <c r="U1098"/>
      <c r="V1098"/>
      <c r="W1098"/>
      <c r="X1098"/>
      <c r="Y1098"/>
      <c r="Z1098"/>
      <c r="AA1098"/>
      <c r="AB1098"/>
      <c r="AC1098"/>
      <c r="AD1098"/>
      <c r="AE1098"/>
      <c r="AF1098"/>
      <c r="AG1098"/>
      <c r="AH1098"/>
      <c r="AI1098"/>
      <c r="AJ1098"/>
      <c r="AK1098"/>
      <c r="AL1098"/>
      <c r="AM1098"/>
      <c r="AN1098"/>
      <c r="AO1098"/>
      <c r="AP1098"/>
      <c r="AQ1098"/>
      <c r="AR1098"/>
      <c r="AS1098"/>
      <c r="AT1098"/>
      <c r="AU1098"/>
      <c r="AV1098"/>
      <c r="AW1098"/>
      <c r="AX1098"/>
      <c r="AY1098"/>
      <c r="AZ1098"/>
      <c r="BA1098"/>
      <c r="BB1098"/>
      <c r="BC1098"/>
      <c r="BD1098"/>
      <c r="BE1098"/>
      <c r="BF1098"/>
      <c r="BG1098"/>
      <c r="BH1098"/>
      <c r="BI1098"/>
      <c r="BJ1098"/>
      <c r="BK1098"/>
      <c r="BL1098"/>
      <c r="BM1098"/>
      <c r="BN1098"/>
      <c r="BO1098"/>
      <c r="BP1098"/>
      <c r="BQ1098"/>
      <c r="BR1098"/>
      <c r="BS1098"/>
      <c r="BT1098"/>
      <c r="BU1098"/>
      <c r="BV1098"/>
      <c r="BW1098"/>
      <c r="BX1098"/>
      <c r="BY1098"/>
      <c r="BZ1098"/>
      <c r="CA1098"/>
      <c r="CB1098"/>
      <c r="CC1098"/>
      <c r="CD1098"/>
      <c r="CE1098"/>
      <c r="CF1098"/>
      <c r="CG1098"/>
      <c r="CH1098"/>
      <c r="CI1098"/>
      <c r="CJ1098"/>
      <c r="CK1098"/>
      <c r="CL1098"/>
      <c r="CN1098"/>
    </row>
    <row r="1099" spans="7:92" x14ac:dyDescent="0.4">
      <c r="G1099"/>
      <c r="I1099"/>
      <c r="J1099"/>
      <c r="R1099"/>
      <c r="S1099"/>
      <c r="T1099"/>
      <c r="U1099"/>
      <c r="V1099"/>
      <c r="W1099"/>
      <c r="X1099"/>
      <c r="Y1099"/>
      <c r="Z1099"/>
      <c r="AA1099"/>
      <c r="AB1099"/>
      <c r="AC1099"/>
      <c r="AD1099"/>
      <c r="AE1099"/>
      <c r="AF1099"/>
      <c r="AG1099"/>
      <c r="AH1099"/>
      <c r="AI1099"/>
      <c r="AJ1099"/>
      <c r="AK1099"/>
      <c r="AL1099"/>
      <c r="AM1099"/>
      <c r="AN1099"/>
      <c r="AO1099"/>
      <c r="AP1099"/>
      <c r="AQ1099"/>
      <c r="AR1099"/>
      <c r="AS1099"/>
      <c r="AT1099"/>
      <c r="AU1099"/>
      <c r="AV1099"/>
      <c r="AW1099"/>
      <c r="AX1099"/>
      <c r="AY1099"/>
      <c r="AZ1099"/>
      <c r="BA1099"/>
      <c r="BB1099"/>
      <c r="BC1099"/>
      <c r="BD1099"/>
      <c r="BE1099"/>
      <c r="BF1099"/>
      <c r="BG1099"/>
      <c r="BH1099"/>
      <c r="BI1099"/>
      <c r="BJ1099"/>
      <c r="BK1099"/>
      <c r="BL1099"/>
      <c r="BM1099"/>
      <c r="BN1099"/>
      <c r="BO1099"/>
      <c r="BP1099"/>
      <c r="BQ1099"/>
      <c r="BR1099"/>
      <c r="BS1099"/>
      <c r="BT1099"/>
      <c r="BU1099"/>
      <c r="BV1099"/>
      <c r="BW1099"/>
      <c r="BX1099"/>
      <c r="BY1099"/>
      <c r="BZ1099"/>
      <c r="CA1099"/>
      <c r="CB1099"/>
      <c r="CC1099"/>
      <c r="CD1099"/>
      <c r="CE1099"/>
      <c r="CF1099"/>
      <c r="CG1099"/>
      <c r="CH1099"/>
      <c r="CI1099"/>
      <c r="CJ1099"/>
      <c r="CK1099"/>
      <c r="CL1099"/>
      <c r="CN1099"/>
    </row>
    <row r="1100" spans="7:92" x14ac:dyDescent="0.4">
      <c r="G1100"/>
      <c r="I1100"/>
      <c r="J1100"/>
      <c r="R1100"/>
      <c r="S1100"/>
      <c r="T1100"/>
      <c r="U1100"/>
      <c r="V1100"/>
      <c r="W1100"/>
      <c r="X1100"/>
      <c r="Y1100"/>
      <c r="Z1100"/>
      <c r="AA1100"/>
      <c r="AB1100"/>
      <c r="AC1100"/>
      <c r="AD1100"/>
      <c r="AE1100"/>
      <c r="AF1100"/>
      <c r="AG1100"/>
      <c r="AH1100"/>
      <c r="AI1100"/>
      <c r="AJ1100"/>
      <c r="AK1100"/>
      <c r="AL1100"/>
      <c r="AM1100"/>
      <c r="AN1100"/>
      <c r="AO1100"/>
      <c r="AP1100"/>
      <c r="AQ1100"/>
      <c r="AR1100"/>
      <c r="AS1100"/>
      <c r="AT1100"/>
      <c r="AU1100"/>
      <c r="AV1100"/>
      <c r="AW1100"/>
      <c r="AX1100"/>
      <c r="AY1100"/>
      <c r="AZ1100"/>
      <c r="BA1100"/>
      <c r="BB1100"/>
      <c r="BC1100"/>
      <c r="BD1100"/>
      <c r="BE1100"/>
      <c r="BF1100"/>
      <c r="BG1100"/>
      <c r="BH1100"/>
      <c r="BI1100"/>
      <c r="BJ1100"/>
      <c r="BK1100"/>
      <c r="BL1100"/>
      <c r="BM1100"/>
      <c r="BN1100"/>
      <c r="BO1100"/>
      <c r="BP1100"/>
      <c r="BQ1100"/>
      <c r="BR1100"/>
      <c r="BS1100"/>
      <c r="BT1100"/>
      <c r="BU1100"/>
      <c r="BV1100"/>
      <c r="BW1100"/>
      <c r="BX1100"/>
      <c r="BY1100"/>
      <c r="BZ1100"/>
      <c r="CA1100"/>
      <c r="CB1100"/>
      <c r="CC1100"/>
      <c r="CD1100"/>
      <c r="CE1100"/>
      <c r="CF1100"/>
      <c r="CG1100"/>
      <c r="CH1100"/>
      <c r="CI1100"/>
      <c r="CJ1100"/>
      <c r="CK1100"/>
      <c r="CL1100"/>
      <c r="CN1100"/>
    </row>
    <row r="1101" spans="7:92" x14ac:dyDescent="0.4">
      <c r="G1101"/>
      <c r="I1101"/>
      <c r="J1101"/>
      <c r="R1101"/>
      <c r="S1101"/>
      <c r="T1101"/>
      <c r="U1101"/>
      <c r="V1101"/>
      <c r="W1101"/>
      <c r="X1101"/>
      <c r="Y1101"/>
      <c r="Z1101"/>
      <c r="AA1101"/>
      <c r="AB1101"/>
      <c r="AC1101"/>
      <c r="AD1101"/>
      <c r="AE1101"/>
      <c r="AF1101"/>
      <c r="AG1101"/>
      <c r="AH1101"/>
      <c r="AI1101"/>
      <c r="AJ1101"/>
      <c r="AK1101"/>
      <c r="AL1101"/>
      <c r="AM1101"/>
      <c r="AN1101"/>
      <c r="AO1101"/>
      <c r="AP1101"/>
      <c r="AQ1101"/>
      <c r="AR1101"/>
      <c r="AS1101"/>
      <c r="AT1101"/>
      <c r="AU1101"/>
      <c r="AV1101"/>
      <c r="AW1101"/>
      <c r="AX1101"/>
      <c r="AY1101"/>
      <c r="AZ1101"/>
      <c r="BA1101"/>
      <c r="BB1101"/>
      <c r="BC1101"/>
      <c r="BD1101"/>
      <c r="BE1101"/>
      <c r="BF1101"/>
      <c r="BG1101"/>
      <c r="BH1101"/>
      <c r="BI1101"/>
      <c r="BJ1101"/>
      <c r="BK1101"/>
      <c r="BL1101"/>
      <c r="BM1101"/>
      <c r="BN1101"/>
      <c r="BO1101"/>
      <c r="BP1101"/>
      <c r="BQ1101"/>
      <c r="BR1101"/>
      <c r="BS1101"/>
      <c r="BT1101"/>
      <c r="BU1101"/>
      <c r="BV1101"/>
      <c r="BW1101"/>
      <c r="BX1101"/>
      <c r="BY1101"/>
      <c r="BZ1101"/>
      <c r="CA1101"/>
      <c r="CB1101"/>
      <c r="CC1101"/>
      <c r="CD1101"/>
      <c r="CE1101"/>
      <c r="CF1101"/>
      <c r="CG1101"/>
      <c r="CH1101"/>
      <c r="CI1101"/>
      <c r="CJ1101"/>
      <c r="CK1101"/>
      <c r="CL1101"/>
      <c r="CN1101"/>
    </row>
    <row r="1102" spans="7:92" x14ac:dyDescent="0.4">
      <c r="G1102"/>
      <c r="I1102"/>
      <c r="J1102"/>
      <c r="R1102"/>
      <c r="S1102"/>
      <c r="T1102"/>
      <c r="U1102"/>
      <c r="V1102"/>
      <c r="W1102"/>
      <c r="X1102"/>
      <c r="Y1102"/>
      <c r="Z1102"/>
      <c r="AA1102"/>
      <c r="AB1102"/>
      <c r="AC1102"/>
      <c r="AD1102"/>
      <c r="AE1102"/>
      <c r="AF1102"/>
      <c r="AG1102"/>
      <c r="AH1102"/>
      <c r="AI1102"/>
      <c r="AJ1102"/>
      <c r="AK1102"/>
      <c r="AL1102"/>
      <c r="AM1102"/>
      <c r="AN1102"/>
      <c r="AO1102"/>
      <c r="AP1102"/>
      <c r="AQ1102"/>
      <c r="AR1102"/>
      <c r="AS1102"/>
      <c r="AT1102"/>
      <c r="AU1102"/>
      <c r="AV1102"/>
      <c r="AW1102"/>
      <c r="AX1102"/>
      <c r="AY1102"/>
      <c r="AZ1102"/>
      <c r="BA1102"/>
      <c r="BB1102"/>
      <c r="BC1102"/>
      <c r="BD1102"/>
      <c r="BE1102"/>
      <c r="BF1102"/>
      <c r="BG1102"/>
      <c r="BH1102"/>
      <c r="BI1102"/>
      <c r="BJ1102"/>
      <c r="BK1102"/>
      <c r="BL1102"/>
      <c r="BM1102"/>
      <c r="BN1102"/>
      <c r="BO1102"/>
      <c r="BP1102"/>
      <c r="BQ1102"/>
      <c r="BR1102"/>
      <c r="BS1102"/>
      <c r="BT1102"/>
      <c r="BU1102"/>
      <c r="BV1102"/>
      <c r="BW1102"/>
      <c r="BX1102"/>
      <c r="BY1102"/>
      <c r="BZ1102"/>
      <c r="CA1102"/>
      <c r="CB1102"/>
      <c r="CC1102"/>
      <c r="CD1102"/>
      <c r="CE1102"/>
      <c r="CF1102"/>
      <c r="CG1102"/>
      <c r="CH1102"/>
      <c r="CI1102"/>
      <c r="CJ1102"/>
      <c r="CK1102"/>
      <c r="CL1102"/>
      <c r="CN1102"/>
    </row>
    <row r="1103" spans="7:92" x14ac:dyDescent="0.4">
      <c r="G1103"/>
      <c r="I1103"/>
      <c r="J1103"/>
      <c r="R1103"/>
      <c r="S1103"/>
      <c r="T1103"/>
      <c r="U1103"/>
      <c r="V1103"/>
      <c r="W1103"/>
      <c r="X1103"/>
      <c r="Y1103"/>
      <c r="Z1103"/>
      <c r="AA1103"/>
      <c r="AB1103"/>
      <c r="AC1103"/>
      <c r="AD1103"/>
      <c r="AE1103"/>
      <c r="AF1103"/>
      <c r="AG1103"/>
      <c r="AH1103"/>
      <c r="AI1103"/>
      <c r="AJ1103"/>
      <c r="AK1103"/>
      <c r="AL1103"/>
      <c r="AM1103"/>
      <c r="AN1103"/>
      <c r="AO1103"/>
      <c r="AP1103"/>
      <c r="AQ1103"/>
      <c r="AR1103"/>
      <c r="AS1103"/>
      <c r="AT1103"/>
      <c r="AU1103"/>
      <c r="AV1103"/>
      <c r="AW1103"/>
      <c r="AX1103"/>
      <c r="AY1103"/>
      <c r="AZ1103"/>
      <c r="BA1103"/>
      <c r="BB1103"/>
      <c r="BC1103"/>
      <c r="BD1103"/>
      <c r="BE1103"/>
      <c r="BF1103"/>
      <c r="BG1103"/>
      <c r="BH1103"/>
      <c r="BI1103"/>
      <c r="BJ1103"/>
      <c r="BK1103"/>
      <c r="BL1103"/>
      <c r="BM1103"/>
      <c r="BN1103"/>
      <c r="BO1103"/>
      <c r="BP1103"/>
      <c r="BQ1103"/>
      <c r="BR1103"/>
      <c r="BS1103"/>
      <c r="BT1103"/>
      <c r="BU1103"/>
      <c r="BV1103"/>
      <c r="BW1103"/>
      <c r="BX1103"/>
      <c r="BY1103"/>
      <c r="BZ1103"/>
      <c r="CA1103"/>
      <c r="CB1103"/>
      <c r="CC1103"/>
      <c r="CD1103"/>
      <c r="CE1103"/>
      <c r="CF1103"/>
      <c r="CG1103"/>
      <c r="CH1103"/>
      <c r="CI1103"/>
      <c r="CJ1103"/>
      <c r="CK1103"/>
      <c r="CL1103"/>
      <c r="CN1103"/>
    </row>
    <row r="1104" spans="7:92" x14ac:dyDescent="0.4">
      <c r="G1104"/>
      <c r="I1104"/>
      <c r="J1104"/>
      <c r="R1104"/>
      <c r="S1104"/>
      <c r="T1104"/>
      <c r="U1104"/>
      <c r="V1104"/>
      <c r="W1104"/>
      <c r="X1104"/>
      <c r="Y1104"/>
      <c r="Z1104"/>
      <c r="AA1104"/>
      <c r="AB1104"/>
      <c r="AC1104"/>
      <c r="AD1104"/>
      <c r="AE1104"/>
      <c r="AF1104"/>
      <c r="AG1104"/>
      <c r="AH1104"/>
      <c r="AI1104"/>
      <c r="AJ1104"/>
      <c r="AK1104"/>
      <c r="AL1104"/>
      <c r="AM1104"/>
      <c r="AN1104"/>
      <c r="AO1104"/>
      <c r="AP1104"/>
      <c r="AQ1104"/>
      <c r="AR1104"/>
      <c r="AS1104"/>
      <c r="AT1104"/>
      <c r="AU1104"/>
      <c r="AV1104"/>
      <c r="AW1104"/>
      <c r="AX1104"/>
      <c r="AY1104"/>
      <c r="AZ1104"/>
      <c r="BA1104"/>
      <c r="BB1104"/>
      <c r="BC1104"/>
      <c r="BD1104"/>
      <c r="BE1104"/>
      <c r="BF1104"/>
      <c r="BG1104"/>
      <c r="BH1104"/>
      <c r="BI1104"/>
      <c r="BJ1104"/>
      <c r="BK1104"/>
      <c r="BL1104"/>
      <c r="BM1104"/>
      <c r="BN1104"/>
      <c r="BO1104"/>
      <c r="BP1104"/>
      <c r="BQ1104"/>
      <c r="BR1104"/>
      <c r="BS1104"/>
      <c r="BT1104"/>
      <c r="BU1104"/>
      <c r="BV1104"/>
      <c r="BW1104"/>
      <c r="BX1104"/>
      <c r="BY1104"/>
      <c r="BZ1104"/>
      <c r="CA1104"/>
      <c r="CB1104"/>
      <c r="CC1104"/>
      <c r="CD1104"/>
      <c r="CE1104"/>
      <c r="CF1104"/>
      <c r="CG1104"/>
      <c r="CH1104"/>
      <c r="CI1104"/>
      <c r="CJ1104"/>
      <c r="CK1104"/>
      <c r="CL1104"/>
      <c r="CN1104"/>
    </row>
    <row r="1105" spans="7:92" x14ac:dyDescent="0.4">
      <c r="G1105"/>
      <c r="I1105"/>
      <c r="J1105"/>
      <c r="R1105"/>
      <c r="S1105"/>
      <c r="T1105"/>
      <c r="U1105"/>
      <c r="V1105"/>
      <c r="W1105"/>
      <c r="X1105"/>
      <c r="Y1105"/>
      <c r="Z1105"/>
      <c r="AA1105"/>
      <c r="AB1105"/>
      <c r="AC1105"/>
      <c r="AD1105"/>
      <c r="AE1105"/>
      <c r="AF1105"/>
      <c r="AG1105"/>
      <c r="AH1105"/>
      <c r="AI1105"/>
      <c r="AJ1105"/>
      <c r="AK1105"/>
      <c r="AL1105"/>
      <c r="AM1105"/>
      <c r="AN1105"/>
      <c r="AO1105"/>
      <c r="AP1105"/>
      <c r="AQ1105"/>
      <c r="AR1105"/>
      <c r="AS1105"/>
      <c r="AT1105"/>
      <c r="AU1105"/>
      <c r="AV1105"/>
      <c r="AW1105"/>
      <c r="AX1105"/>
      <c r="AY1105"/>
      <c r="AZ1105"/>
      <c r="BA1105"/>
      <c r="BB1105"/>
      <c r="BC1105"/>
      <c r="BD1105"/>
      <c r="BE1105"/>
      <c r="BF1105"/>
      <c r="BG1105"/>
      <c r="BH1105"/>
      <c r="BI1105"/>
      <c r="BJ1105"/>
      <c r="BK1105"/>
      <c r="BL1105"/>
      <c r="BM1105"/>
      <c r="BN1105"/>
      <c r="BO1105"/>
      <c r="BP1105"/>
      <c r="BQ1105"/>
      <c r="BR1105"/>
      <c r="BS1105"/>
      <c r="BT1105"/>
      <c r="BU1105"/>
      <c r="BV1105"/>
      <c r="BW1105"/>
      <c r="BX1105"/>
      <c r="BY1105"/>
      <c r="BZ1105"/>
      <c r="CA1105"/>
      <c r="CB1105"/>
      <c r="CC1105"/>
      <c r="CD1105"/>
      <c r="CE1105"/>
      <c r="CF1105"/>
      <c r="CG1105"/>
      <c r="CH1105"/>
      <c r="CI1105"/>
      <c r="CJ1105"/>
      <c r="CK1105"/>
      <c r="CL1105"/>
      <c r="CN1105"/>
    </row>
    <row r="1106" spans="7:92" x14ac:dyDescent="0.4">
      <c r="G1106"/>
      <c r="I1106"/>
      <c r="J1106"/>
      <c r="R1106"/>
      <c r="S1106"/>
      <c r="T1106"/>
      <c r="U1106"/>
      <c r="V1106"/>
      <c r="W1106"/>
      <c r="X1106"/>
      <c r="Y1106"/>
      <c r="Z1106"/>
      <c r="AA1106"/>
      <c r="AB1106"/>
      <c r="AC1106"/>
      <c r="AD1106"/>
      <c r="AE1106"/>
      <c r="AF1106"/>
      <c r="AG1106"/>
      <c r="AH1106"/>
      <c r="AI1106"/>
      <c r="AJ1106"/>
      <c r="AK1106"/>
      <c r="AL1106"/>
      <c r="AM1106"/>
      <c r="AN1106"/>
      <c r="AO1106"/>
      <c r="AP1106"/>
      <c r="AQ1106"/>
      <c r="AR1106"/>
      <c r="AS1106"/>
      <c r="AT1106"/>
      <c r="AU1106"/>
      <c r="AV1106"/>
      <c r="AW1106"/>
      <c r="AX1106"/>
      <c r="AY1106"/>
      <c r="AZ1106"/>
      <c r="BA1106"/>
      <c r="BB1106"/>
      <c r="BC1106"/>
      <c r="BD1106"/>
      <c r="BE1106"/>
      <c r="BF1106"/>
      <c r="BG1106"/>
      <c r="BH1106"/>
      <c r="BI1106"/>
      <c r="BJ1106"/>
      <c r="BK1106"/>
      <c r="BL1106"/>
      <c r="BM1106"/>
      <c r="BN1106"/>
      <c r="BO1106"/>
      <c r="BP1106"/>
      <c r="BQ1106"/>
      <c r="BR1106"/>
      <c r="BS1106"/>
      <c r="BT1106"/>
      <c r="BU1106"/>
      <c r="BV1106"/>
      <c r="BW1106"/>
      <c r="BX1106"/>
      <c r="BY1106"/>
      <c r="BZ1106"/>
      <c r="CA1106"/>
      <c r="CB1106"/>
      <c r="CC1106"/>
      <c r="CD1106"/>
      <c r="CE1106"/>
      <c r="CF1106"/>
      <c r="CG1106"/>
      <c r="CH1106"/>
      <c r="CI1106"/>
      <c r="CJ1106"/>
      <c r="CK1106"/>
      <c r="CL1106"/>
      <c r="CN1106"/>
    </row>
    <row r="1107" spans="7:92" x14ac:dyDescent="0.4">
      <c r="G1107"/>
      <c r="I1107"/>
      <c r="J1107"/>
      <c r="R1107"/>
      <c r="S1107"/>
      <c r="T1107"/>
      <c r="U1107"/>
      <c r="V1107"/>
      <c r="W1107"/>
      <c r="X1107"/>
      <c r="Y1107"/>
      <c r="Z1107"/>
      <c r="AA1107"/>
      <c r="AB1107"/>
      <c r="AC1107"/>
      <c r="AD1107"/>
      <c r="AE1107"/>
      <c r="AF1107"/>
      <c r="AG1107"/>
      <c r="AH1107"/>
      <c r="AI1107"/>
      <c r="AJ1107"/>
      <c r="AK1107"/>
      <c r="AL1107"/>
      <c r="AM1107"/>
      <c r="AN1107"/>
      <c r="AO1107"/>
      <c r="AP1107"/>
      <c r="AQ1107"/>
      <c r="AR1107"/>
      <c r="AS1107"/>
      <c r="AT1107"/>
      <c r="AU1107"/>
      <c r="AV1107"/>
      <c r="AW1107"/>
      <c r="AX1107"/>
      <c r="AY1107"/>
      <c r="AZ1107"/>
      <c r="BA1107"/>
      <c r="BB1107"/>
      <c r="BC1107"/>
      <c r="BD1107"/>
      <c r="BE1107"/>
      <c r="BF1107"/>
      <c r="BG1107"/>
      <c r="BH1107"/>
      <c r="BI1107"/>
      <c r="BJ1107"/>
      <c r="BK1107"/>
      <c r="BL1107"/>
      <c r="BM1107"/>
      <c r="BN1107"/>
      <c r="BO1107"/>
      <c r="BP1107"/>
      <c r="BQ1107"/>
      <c r="BR1107"/>
      <c r="BS1107"/>
      <c r="BT1107"/>
      <c r="BU1107"/>
      <c r="BV1107"/>
      <c r="BW1107"/>
      <c r="BX1107"/>
      <c r="BY1107"/>
      <c r="BZ1107"/>
      <c r="CA1107"/>
      <c r="CB1107"/>
      <c r="CC1107"/>
      <c r="CD1107"/>
      <c r="CE1107"/>
      <c r="CF1107"/>
      <c r="CG1107"/>
      <c r="CH1107"/>
      <c r="CI1107"/>
      <c r="CJ1107"/>
      <c r="CK1107"/>
      <c r="CL1107"/>
      <c r="CN1107"/>
    </row>
    <row r="1108" spans="7:92" x14ac:dyDescent="0.4">
      <c r="G1108"/>
      <c r="I1108"/>
      <c r="J1108"/>
      <c r="R1108"/>
      <c r="S1108"/>
      <c r="T1108"/>
      <c r="U1108"/>
      <c r="V1108"/>
      <c r="W1108"/>
      <c r="X1108"/>
      <c r="Y1108"/>
      <c r="Z1108"/>
      <c r="AA1108"/>
      <c r="AB1108"/>
      <c r="AC1108"/>
      <c r="AD1108"/>
      <c r="AE1108"/>
      <c r="AF1108"/>
      <c r="AG1108"/>
      <c r="AH1108"/>
      <c r="AI1108"/>
      <c r="AJ1108"/>
      <c r="AK1108"/>
      <c r="AL1108"/>
      <c r="AM1108"/>
      <c r="AN1108"/>
      <c r="AO1108"/>
      <c r="AP1108"/>
      <c r="AQ1108"/>
      <c r="AR1108"/>
      <c r="AS1108"/>
      <c r="AT1108"/>
      <c r="AU1108"/>
      <c r="AV1108"/>
      <c r="AW1108"/>
      <c r="AX1108"/>
      <c r="AY1108"/>
      <c r="AZ1108"/>
      <c r="BA1108"/>
      <c r="BB1108"/>
      <c r="BC1108"/>
      <c r="BD1108"/>
      <c r="BE1108"/>
      <c r="BF1108"/>
      <c r="BG1108"/>
      <c r="BH1108"/>
      <c r="BI1108"/>
      <c r="BJ1108"/>
      <c r="BK1108"/>
      <c r="BL1108"/>
      <c r="BM1108"/>
      <c r="BN1108"/>
      <c r="BO1108"/>
      <c r="BP1108"/>
      <c r="BQ1108"/>
      <c r="BR1108"/>
      <c r="BS1108"/>
      <c r="BT1108"/>
      <c r="BU1108"/>
      <c r="BV1108"/>
      <c r="BW1108"/>
      <c r="BX1108"/>
      <c r="BY1108"/>
      <c r="BZ1108"/>
      <c r="CA1108"/>
      <c r="CB1108"/>
      <c r="CC1108"/>
      <c r="CD1108"/>
      <c r="CE1108"/>
      <c r="CF1108"/>
      <c r="CG1108"/>
      <c r="CH1108"/>
      <c r="CI1108"/>
      <c r="CJ1108"/>
      <c r="CK1108"/>
      <c r="CL1108"/>
      <c r="CN1108"/>
    </row>
    <row r="1109" spans="7:92" x14ac:dyDescent="0.4">
      <c r="G1109"/>
      <c r="I1109"/>
      <c r="J1109"/>
      <c r="R1109"/>
      <c r="S1109"/>
      <c r="T1109"/>
      <c r="U1109"/>
      <c r="V1109"/>
      <c r="W1109"/>
      <c r="X1109"/>
      <c r="Y1109"/>
      <c r="Z1109"/>
      <c r="AA1109"/>
      <c r="AB1109"/>
      <c r="AC1109"/>
      <c r="AD1109"/>
      <c r="AE1109"/>
      <c r="AF1109"/>
      <c r="AG1109"/>
      <c r="AH1109"/>
      <c r="AI1109"/>
      <c r="AJ1109"/>
      <c r="AK1109"/>
      <c r="AL1109"/>
      <c r="AM1109"/>
      <c r="AN1109"/>
      <c r="AO1109"/>
      <c r="AP1109"/>
      <c r="AQ1109"/>
      <c r="AR1109"/>
      <c r="AS1109"/>
      <c r="AT1109"/>
      <c r="AU1109"/>
      <c r="AV1109"/>
      <c r="AW1109"/>
      <c r="AX1109"/>
      <c r="AY1109"/>
      <c r="AZ1109"/>
      <c r="BA1109"/>
      <c r="BB1109"/>
      <c r="BC1109"/>
      <c r="BD1109"/>
      <c r="BE1109"/>
      <c r="BF1109"/>
      <c r="BG1109"/>
      <c r="BH1109"/>
      <c r="BI1109"/>
      <c r="BJ1109"/>
      <c r="BK1109"/>
      <c r="BL1109"/>
      <c r="BM1109"/>
      <c r="BN1109"/>
      <c r="BO1109"/>
      <c r="BP1109"/>
      <c r="BQ1109"/>
      <c r="BR1109"/>
      <c r="BS1109"/>
      <c r="BT1109"/>
      <c r="BU1109"/>
      <c r="BV1109"/>
      <c r="BW1109"/>
      <c r="BX1109"/>
      <c r="BY1109"/>
      <c r="BZ1109"/>
      <c r="CA1109"/>
      <c r="CB1109"/>
      <c r="CC1109"/>
      <c r="CD1109"/>
      <c r="CE1109"/>
      <c r="CF1109"/>
      <c r="CG1109"/>
      <c r="CH1109"/>
      <c r="CI1109"/>
      <c r="CJ1109"/>
      <c r="CK1109"/>
      <c r="CL1109"/>
      <c r="CN1109"/>
    </row>
    <row r="1110" spans="7:92" x14ac:dyDescent="0.4">
      <c r="G1110"/>
      <c r="I1110"/>
      <c r="J1110"/>
      <c r="R1110"/>
      <c r="S1110"/>
      <c r="T1110"/>
      <c r="U1110"/>
      <c r="V1110"/>
      <c r="W1110"/>
      <c r="X1110"/>
      <c r="Y1110"/>
      <c r="Z1110"/>
      <c r="AA1110"/>
      <c r="AB1110"/>
      <c r="AC1110"/>
      <c r="AD1110"/>
      <c r="AE1110"/>
      <c r="AF1110"/>
      <c r="AG1110"/>
      <c r="AH1110"/>
      <c r="AI1110"/>
      <c r="AJ1110"/>
      <c r="AK1110"/>
      <c r="AL1110"/>
      <c r="AM1110"/>
      <c r="AN1110"/>
      <c r="AO1110"/>
      <c r="AP1110"/>
      <c r="AQ1110"/>
      <c r="AR1110"/>
      <c r="AS1110"/>
      <c r="AT1110"/>
      <c r="AU1110"/>
      <c r="AV1110"/>
      <c r="AW1110"/>
      <c r="AX1110"/>
      <c r="AY1110"/>
      <c r="AZ1110"/>
      <c r="BA1110"/>
      <c r="BB1110"/>
      <c r="BC1110"/>
      <c r="BD1110"/>
      <c r="BE1110"/>
      <c r="BF1110"/>
      <c r="BG1110"/>
      <c r="BH1110"/>
      <c r="BI1110"/>
      <c r="BJ1110"/>
      <c r="BK1110"/>
      <c r="BL1110"/>
      <c r="BM1110"/>
      <c r="BN1110"/>
      <c r="BO1110"/>
      <c r="BP1110"/>
      <c r="BQ1110"/>
      <c r="BR1110"/>
      <c r="BS1110"/>
      <c r="BT1110"/>
      <c r="BU1110"/>
      <c r="BV1110"/>
      <c r="BW1110"/>
      <c r="BX1110"/>
      <c r="BY1110"/>
      <c r="BZ1110"/>
      <c r="CA1110"/>
      <c r="CB1110"/>
      <c r="CC1110"/>
      <c r="CD1110"/>
      <c r="CE1110"/>
      <c r="CF1110"/>
      <c r="CG1110"/>
      <c r="CH1110"/>
      <c r="CI1110"/>
      <c r="CJ1110"/>
      <c r="CK1110"/>
      <c r="CL1110"/>
      <c r="CN1110"/>
    </row>
    <row r="1111" spans="7:92" x14ac:dyDescent="0.4">
      <c r="G1111"/>
      <c r="I1111"/>
      <c r="J1111"/>
      <c r="R1111"/>
      <c r="S1111"/>
      <c r="T1111"/>
      <c r="U1111"/>
      <c r="V1111"/>
      <c r="W1111"/>
      <c r="X1111"/>
      <c r="Y1111"/>
      <c r="Z1111"/>
      <c r="AA1111"/>
      <c r="AB1111"/>
      <c r="AC1111"/>
      <c r="AD1111"/>
      <c r="AE1111"/>
      <c r="AF1111"/>
      <c r="AG1111"/>
      <c r="AH1111"/>
      <c r="AI1111"/>
      <c r="AJ1111"/>
      <c r="AK1111"/>
      <c r="AL1111"/>
      <c r="AM1111"/>
      <c r="AN1111"/>
      <c r="AO1111"/>
      <c r="AP1111"/>
      <c r="AQ1111"/>
      <c r="AR1111"/>
      <c r="AS1111"/>
      <c r="AT1111"/>
      <c r="AU1111"/>
      <c r="AV1111"/>
      <c r="AW1111"/>
      <c r="AX1111"/>
      <c r="AY1111"/>
      <c r="AZ1111"/>
      <c r="BA1111"/>
      <c r="BB1111"/>
      <c r="BC1111"/>
      <c r="BD1111"/>
      <c r="BE1111"/>
      <c r="BF1111"/>
      <c r="BG1111"/>
      <c r="BH1111"/>
      <c r="BI1111"/>
      <c r="BJ1111"/>
      <c r="BK1111"/>
      <c r="BL1111"/>
      <c r="BM1111"/>
      <c r="BN1111"/>
      <c r="BO1111"/>
      <c r="BP1111"/>
      <c r="BQ1111"/>
      <c r="BR1111"/>
      <c r="BS1111"/>
      <c r="BT1111"/>
      <c r="BU1111"/>
      <c r="BV1111"/>
      <c r="BW1111"/>
      <c r="BX1111"/>
      <c r="BY1111"/>
      <c r="BZ1111"/>
      <c r="CA1111"/>
      <c r="CB1111"/>
      <c r="CC1111"/>
      <c r="CD1111"/>
      <c r="CE1111"/>
      <c r="CF1111"/>
      <c r="CG1111"/>
      <c r="CH1111"/>
      <c r="CI1111"/>
      <c r="CJ1111"/>
      <c r="CK1111"/>
      <c r="CL1111"/>
      <c r="CN1111"/>
    </row>
    <row r="1112" spans="7:92" x14ac:dyDescent="0.4">
      <c r="G1112"/>
      <c r="I1112"/>
      <c r="J1112"/>
      <c r="R1112"/>
      <c r="S1112"/>
      <c r="T1112"/>
      <c r="U1112"/>
      <c r="V1112"/>
      <c r="W1112"/>
      <c r="X1112"/>
      <c r="Y1112"/>
      <c r="Z1112"/>
      <c r="AA1112"/>
      <c r="AB1112"/>
      <c r="AC1112"/>
      <c r="AD1112"/>
      <c r="AE1112"/>
      <c r="AF1112"/>
      <c r="AG1112"/>
      <c r="AH1112"/>
      <c r="AI1112"/>
      <c r="AJ1112"/>
      <c r="AK1112"/>
      <c r="AL1112"/>
      <c r="AM1112"/>
      <c r="AN1112"/>
      <c r="AO1112"/>
      <c r="AP1112"/>
      <c r="AQ1112"/>
      <c r="AR1112"/>
      <c r="AS1112"/>
      <c r="AT1112"/>
      <c r="AU1112"/>
      <c r="AV1112"/>
      <c r="AW1112"/>
      <c r="AX1112"/>
      <c r="AY1112"/>
      <c r="AZ1112"/>
      <c r="BA1112"/>
      <c r="BB1112"/>
      <c r="BC1112"/>
      <c r="BD1112"/>
      <c r="BE1112"/>
      <c r="BF1112"/>
      <c r="BG1112"/>
      <c r="BH1112"/>
      <c r="BI1112"/>
      <c r="BJ1112"/>
      <c r="BK1112"/>
      <c r="BL1112"/>
      <c r="BM1112"/>
      <c r="BN1112"/>
      <c r="BO1112"/>
      <c r="BP1112"/>
      <c r="BQ1112"/>
      <c r="BR1112"/>
      <c r="BS1112"/>
      <c r="BT1112"/>
      <c r="BU1112"/>
      <c r="BV1112"/>
      <c r="BW1112"/>
      <c r="BX1112"/>
      <c r="BY1112"/>
      <c r="BZ1112"/>
      <c r="CA1112"/>
      <c r="CB1112"/>
      <c r="CC1112"/>
      <c r="CD1112"/>
      <c r="CE1112"/>
      <c r="CF1112"/>
      <c r="CG1112"/>
      <c r="CH1112"/>
      <c r="CI1112"/>
      <c r="CJ1112"/>
      <c r="CK1112"/>
      <c r="CL1112"/>
      <c r="CN1112"/>
    </row>
    <row r="1113" spans="7:92" x14ac:dyDescent="0.4">
      <c r="G1113"/>
      <c r="I1113"/>
      <c r="J1113"/>
      <c r="R1113"/>
      <c r="S1113"/>
      <c r="T1113"/>
      <c r="U1113"/>
      <c r="V1113"/>
      <c r="W1113"/>
      <c r="X1113"/>
      <c r="Y1113"/>
      <c r="Z1113"/>
      <c r="AA1113"/>
      <c r="AB1113"/>
      <c r="AC1113"/>
      <c r="AD1113"/>
      <c r="AE1113"/>
      <c r="AF1113"/>
      <c r="AG1113"/>
      <c r="AH1113"/>
      <c r="AI1113"/>
      <c r="AJ1113"/>
      <c r="AK1113"/>
      <c r="AL1113"/>
      <c r="AM1113"/>
      <c r="AN1113"/>
      <c r="AO1113"/>
      <c r="AP1113"/>
      <c r="AQ1113"/>
      <c r="AR1113"/>
      <c r="AS1113"/>
      <c r="AT1113"/>
      <c r="AU1113"/>
      <c r="AV1113"/>
      <c r="AW1113"/>
      <c r="AX1113"/>
      <c r="AY1113"/>
      <c r="AZ1113"/>
      <c r="BA1113"/>
      <c r="BB1113"/>
      <c r="BC1113"/>
      <c r="BD1113"/>
      <c r="BE1113"/>
      <c r="BF1113"/>
      <c r="BG1113"/>
      <c r="BH1113"/>
      <c r="BI1113"/>
      <c r="BJ1113"/>
      <c r="BK1113"/>
      <c r="BL1113"/>
      <c r="BM1113"/>
      <c r="BN1113"/>
      <c r="BO1113"/>
      <c r="BP1113"/>
      <c r="BQ1113"/>
      <c r="BR1113"/>
      <c r="BS1113"/>
      <c r="BT1113"/>
      <c r="BU1113"/>
      <c r="BV1113"/>
      <c r="BW1113"/>
      <c r="BX1113"/>
      <c r="BY1113"/>
      <c r="BZ1113"/>
      <c r="CA1113"/>
      <c r="CB1113"/>
      <c r="CC1113"/>
      <c r="CD1113"/>
      <c r="CE1113"/>
      <c r="CF1113"/>
      <c r="CG1113"/>
      <c r="CH1113"/>
      <c r="CI1113"/>
      <c r="CJ1113"/>
      <c r="CK1113"/>
      <c r="CL1113"/>
      <c r="CN1113"/>
    </row>
    <row r="1114" spans="7:92" x14ac:dyDescent="0.4">
      <c r="G1114"/>
      <c r="I1114"/>
      <c r="J1114"/>
      <c r="R1114"/>
      <c r="S1114"/>
      <c r="T1114"/>
      <c r="U1114"/>
      <c r="V1114"/>
      <c r="W1114"/>
      <c r="X1114"/>
      <c r="Y1114"/>
      <c r="Z1114"/>
      <c r="AA1114"/>
      <c r="AB1114"/>
      <c r="AC1114"/>
      <c r="AD1114"/>
      <c r="AE1114"/>
      <c r="AF1114"/>
      <c r="AG1114"/>
      <c r="AH1114"/>
      <c r="AI1114"/>
      <c r="AJ1114"/>
      <c r="AK1114"/>
      <c r="AL1114"/>
      <c r="AM1114"/>
      <c r="AN1114"/>
      <c r="AO1114"/>
      <c r="AP1114"/>
      <c r="AQ1114"/>
      <c r="AR1114"/>
      <c r="AS1114"/>
      <c r="AT1114"/>
      <c r="AU1114"/>
      <c r="AV1114"/>
      <c r="AW1114"/>
      <c r="AX1114"/>
      <c r="AY1114"/>
      <c r="AZ1114"/>
      <c r="BA1114"/>
      <c r="BB1114"/>
      <c r="BC1114"/>
      <c r="BD1114"/>
      <c r="BE1114"/>
      <c r="BF1114"/>
      <c r="BG1114"/>
      <c r="BH1114"/>
      <c r="BI1114"/>
      <c r="BJ1114"/>
      <c r="BK1114"/>
      <c r="BL1114"/>
      <c r="BM1114"/>
      <c r="BN1114"/>
      <c r="BO1114"/>
      <c r="BP1114"/>
      <c r="BQ1114"/>
      <c r="BR1114"/>
      <c r="BS1114"/>
      <c r="BT1114"/>
      <c r="BU1114"/>
      <c r="BV1114"/>
      <c r="BW1114"/>
      <c r="BX1114"/>
      <c r="BY1114"/>
      <c r="BZ1114"/>
      <c r="CA1114"/>
      <c r="CB1114"/>
      <c r="CC1114"/>
      <c r="CD1114"/>
      <c r="CE1114"/>
      <c r="CF1114"/>
      <c r="CG1114"/>
      <c r="CH1114"/>
      <c r="CI1114"/>
      <c r="CJ1114"/>
      <c r="CK1114"/>
      <c r="CL1114"/>
      <c r="CN1114"/>
    </row>
    <row r="1115" spans="7:92" x14ac:dyDescent="0.4">
      <c r="G1115"/>
      <c r="I1115"/>
      <c r="J1115"/>
      <c r="R1115"/>
      <c r="S1115"/>
      <c r="T1115"/>
      <c r="U1115"/>
      <c r="V1115"/>
      <c r="W1115"/>
      <c r="X1115"/>
      <c r="Y1115"/>
      <c r="Z1115"/>
      <c r="AA1115"/>
      <c r="AB1115"/>
      <c r="AC1115"/>
      <c r="AD1115"/>
      <c r="AE1115"/>
      <c r="AF1115"/>
      <c r="AG1115"/>
      <c r="AH1115"/>
      <c r="AI1115"/>
      <c r="AJ1115"/>
      <c r="AK1115"/>
      <c r="AL1115"/>
      <c r="AM1115"/>
      <c r="AN1115"/>
      <c r="AO1115"/>
      <c r="AP1115"/>
      <c r="AQ1115"/>
      <c r="AR1115"/>
      <c r="AS1115"/>
      <c r="AT1115"/>
      <c r="AU1115"/>
      <c r="AV1115"/>
      <c r="AW1115"/>
      <c r="AX1115"/>
      <c r="AY1115"/>
      <c r="AZ1115"/>
      <c r="BA1115"/>
      <c r="BB1115"/>
      <c r="BC1115"/>
      <c r="BD1115"/>
      <c r="BE1115"/>
      <c r="BF1115"/>
      <c r="BG1115"/>
      <c r="BH1115"/>
      <c r="BI1115"/>
      <c r="BJ1115"/>
      <c r="BK1115"/>
      <c r="BL1115"/>
      <c r="BM1115"/>
      <c r="BN1115"/>
      <c r="BO1115"/>
      <c r="BP1115"/>
      <c r="BQ1115"/>
      <c r="BR1115"/>
      <c r="BS1115"/>
      <c r="BT1115"/>
      <c r="BU1115"/>
      <c r="BV1115"/>
      <c r="BW1115"/>
      <c r="BX1115"/>
      <c r="BY1115"/>
      <c r="BZ1115"/>
      <c r="CA1115"/>
      <c r="CB1115"/>
      <c r="CC1115"/>
      <c r="CD1115"/>
      <c r="CE1115"/>
      <c r="CF1115"/>
      <c r="CG1115"/>
      <c r="CH1115"/>
      <c r="CI1115"/>
      <c r="CJ1115"/>
      <c r="CK1115"/>
      <c r="CL1115"/>
      <c r="CN1115"/>
    </row>
    <row r="1116" spans="7:92" x14ac:dyDescent="0.4">
      <c r="G1116"/>
      <c r="I1116"/>
      <c r="J1116"/>
      <c r="R1116"/>
      <c r="S1116"/>
      <c r="T1116"/>
      <c r="U1116"/>
      <c r="V1116"/>
      <c r="W1116"/>
      <c r="X1116"/>
      <c r="Y1116"/>
      <c r="Z1116"/>
      <c r="AA1116"/>
      <c r="AB1116"/>
      <c r="AC1116"/>
      <c r="AD1116"/>
      <c r="AE1116"/>
      <c r="AF1116"/>
      <c r="AG1116"/>
      <c r="AH1116"/>
      <c r="AI1116"/>
      <c r="AJ1116"/>
      <c r="AK1116"/>
      <c r="AL1116"/>
      <c r="AM1116"/>
      <c r="AN1116"/>
      <c r="AO1116"/>
      <c r="AP1116"/>
      <c r="AQ1116"/>
      <c r="AR1116"/>
      <c r="AS1116"/>
      <c r="AT1116"/>
      <c r="AU1116"/>
      <c r="AV1116"/>
      <c r="AW1116"/>
      <c r="AX1116"/>
      <c r="AY1116"/>
      <c r="AZ1116"/>
      <c r="BA1116"/>
      <c r="BB1116"/>
      <c r="BC1116"/>
      <c r="BD1116"/>
      <c r="BE1116"/>
      <c r="BF1116"/>
      <c r="BG1116"/>
      <c r="BH1116"/>
      <c r="BI1116"/>
      <c r="BJ1116"/>
      <c r="BK1116"/>
      <c r="BL1116"/>
      <c r="BM1116"/>
      <c r="BN1116"/>
      <c r="BO1116"/>
      <c r="BP1116"/>
      <c r="BQ1116"/>
      <c r="BR1116"/>
      <c r="BS1116"/>
      <c r="BT1116"/>
      <c r="BU1116"/>
      <c r="BV1116"/>
      <c r="BW1116"/>
      <c r="BX1116"/>
      <c r="BY1116"/>
      <c r="BZ1116"/>
      <c r="CA1116"/>
      <c r="CB1116"/>
      <c r="CC1116"/>
      <c r="CD1116"/>
      <c r="CE1116"/>
      <c r="CF1116"/>
      <c r="CG1116"/>
      <c r="CH1116"/>
      <c r="CI1116"/>
      <c r="CJ1116"/>
      <c r="CK1116"/>
      <c r="CL1116"/>
      <c r="CN1116"/>
    </row>
    <row r="1117" spans="7:92" x14ac:dyDescent="0.4">
      <c r="G1117"/>
      <c r="I1117"/>
      <c r="J1117"/>
      <c r="R1117"/>
      <c r="S1117"/>
      <c r="T1117"/>
      <c r="U1117"/>
      <c r="V1117"/>
      <c r="W1117"/>
      <c r="X1117"/>
      <c r="Y1117"/>
      <c r="Z1117"/>
      <c r="AA1117"/>
      <c r="AB1117"/>
      <c r="AC1117"/>
      <c r="AD1117"/>
      <c r="AE1117"/>
      <c r="AF1117"/>
      <c r="AG1117"/>
      <c r="AH1117"/>
      <c r="AI1117"/>
      <c r="AJ1117"/>
      <c r="AK1117"/>
      <c r="AL1117"/>
      <c r="AM1117"/>
      <c r="AN1117"/>
      <c r="AO1117"/>
      <c r="AP1117"/>
      <c r="AQ1117"/>
      <c r="AR1117"/>
      <c r="AS1117"/>
      <c r="AT1117"/>
      <c r="AU1117"/>
      <c r="AV1117"/>
      <c r="AW1117"/>
      <c r="AX1117"/>
      <c r="AY1117"/>
      <c r="AZ1117"/>
      <c r="BA1117"/>
      <c r="BB1117"/>
      <c r="BC1117"/>
      <c r="BD1117"/>
      <c r="BE1117"/>
      <c r="BF1117"/>
      <c r="BG1117"/>
      <c r="BH1117"/>
      <c r="BI1117"/>
      <c r="BJ1117"/>
      <c r="BK1117"/>
      <c r="BL1117"/>
      <c r="BM1117"/>
      <c r="BN1117"/>
      <c r="BO1117"/>
      <c r="BP1117"/>
      <c r="BQ1117"/>
      <c r="BR1117"/>
      <c r="BS1117"/>
      <c r="BT1117"/>
      <c r="BU1117"/>
      <c r="BV1117"/>
      <c r="BW1117"/>
      <c r="BX1117"/>
      <c r="BY1117"/>
      <c r="BZ1117"/>
      <c r="CA1117"/>
      <c r="CB1117"/>
      <c r="CC1117"/>
      <c r="CD1117"/>
      <c r="CE1117"/>
      <c r="CF1117"/>
      <c r="CG1117"/>
      <c r="CH1117"/>
      <c r="CI1117"/>
      <c r="CJ1117"/>
      <c r="CK1117"/>
      <c r="CL1117"/>
      <c r="CN1117"/>
    </row>
    <row r="1118" spans="7:92" x14ac:dyDescent="0.4">
      <c r="G1118"/>
      <c r="I1118"/>
      <c r="J1118"/>
      <c r="R1118"/>
      <c r="S1118"/>
      <c r="T1118"/>
      <c r="U1118"/>
      <c r="V1118"/>
      <c r="W1118"/>
      <c r="X1118"/>
      <c r="Y1118"/>
      <c r="Z1118"/>
      <c r="AA1118"/>
      <c r="AB1118"/>
      <c r="AC1118"/>
      <c r="AD1118"/>
      <c r="AE1118"/>
      <c r="AF1118"/>
      <c r="AG1118"/>
      <c r="AH1118"/>
      <c r="AI1118"/>
      <c r="AJ1118"/>
      <c r="AK1118"/>
      <c r="AL1118"/>
      <c r="AM1118"/>
      <c r="AN1118"/>
      <c r="AO1118"/>
      <c r="AP1118"/>
      <c r="AQ1118"/>
      <c r="AR1118"/>
      <c r="AS1118"/>
      <c r="AT1118"/>
      <c r="AU1118"/>
      <c r="AV1118"/>
      <c r="AW1118"/>
      <c r="AX1118"/>
      <c r="AY1118"/>
      <c r="AZ1118"/>
      <c r="BA1118"/>
      <c r="BB1118"/>
      <c r="BC1118"/>
      <c r="BD1118"/>
      <c r="BE1118"/>
      <c r="BF1118"/>
      <c r="BG1118"/>
      <c r="BH1118"/>
      <c r="BI1118"/>
      <c r="BJ1118"/>
      <c r="BK1118"/>
      <c r="BL1118"/>
      <c r="BM1118"/>
      <c r="BN1118"/>
      <c r="BO1118"/>
      <c r="BP1118"/>
      <c r="BQ1118"/>
      <c r="BR1118"/>
      <c r="BS1118"/>
      <c r="BT1118"/>
      <c r="BU1118"/>
      <c r="BV1118"/>
      <c r="BW1118"/>
      <c r="BX1118"/>
      <c r="BY1118"/>
      <c r="BZ1118"/>
      <c r="CA1118"/>
      <c r="CB1118"/>
      <c r="CC1118"/>
      <c r="CD1118"/>
      <c r="CE1118"/>
      <c r="CF1118"/>
      <c r="CG1118"/>
      <c r="CH1118"/>
      <c r="CI1118"/>
      <c r="CJ1118"/>
      <c r="CK1118"/>
      <c r="CL1118"/>
      <c r="CN1118"/>
    </row>
    <row r="1119" spans="7:92" x14ac:dyDescent="0.4">
      <c r="G1119"/>
      <c r="I1119"/>
      <c r="J1119"/>
      <c r="R1119"/>
      <c r="S1119"/>
      <c r="T1119"/>
      <c r="U1119"/>
      <c r="V1119"/>
      <c r="W1119"/>
      <c r="X1119"/>
      <c r="Y1119"/>
      <c r="Z1119"/>
      <c r="AA1119"/>
      <c r="AB1119"/>
      <c r="AC1119"/>
      <c r="AD1119"/>
      <c r="AE1119"/>
      <c r="AF1119"/>
      <c r="AG1119"/>
      <c r="AH1119"/>
      <c r="AI1119"/>
      <c r="AJ1119"/>
      <c r="AK1119"/>
      <c r="AL1119"/>
      <c r="AM1119"/>
      <c r="AN1119"/>
      <c r="AO1119"/>
      <c r="AP1119"/>
      <c r="AQ1119"/>
      <c r="AR1119"/>
      <c r="AS1119"/>
      <c r="AT1119"/>
      <c r="AU1119"/>
      <c r="AV1119"/>
      <c r="AW1119"/>
      <c r="AX1119"/>
      <c r="AY1119"/>
      <c r="AZ1119"/>
      <c r="BA1119"/>
      <c r="BB1119"/>
      <c r="BC1119"/>
      <c r="BD1119"/>
      <c r="BE1119"/>
      <c r="BF1119"/>
      <c r="BG1119"/>
      <c r="BH1119"/>
      <c r="BI1119"/>
      <c r="BJ1119"/>
      <c r="BK1119"/>
      <c r="BL1119"/>
      <c r="BM1119"/>
      <c r="BN1119"/>
      <c r="BO1119"/>
      <c r="BP1119"/>
      <c r="BQ1119"/>
      <c r="BR1119"/>
      <c r="BS1119"/>
      <c r="BT1119"/>
      <c r="BU1119"/>
      <c r="BV1119"/>
      <c r="BW1119"/>
      <c r="BX1119"/>
      <c r="BY1119"/>
      <c r="BZ1119"/>
      <c r="CA1119"/>
      <c r="CB1119"/>
      <c r="CC1119"/>
      <c r="CD1119"/>
      <c r="CE1119"/>
      <c r="CF1119"/>
      <c r="CG1119"/>
      <c r="CH1119"/>
      <c r="CI1119"/>
      <c r="CJ1119"/>
      <c r="CK1119"/>
      <c r="CL1119"/>
      <c r="CN1119"/>
    </row>
    <row r="1120" spans="7:92" x14ac:dyDescent="0.4">
      <c r="G1120"/>
      <c r="I1120"/>
      <c r="J1120"/>
      <c r="R1120"/>
      <c r="S1120"/>
      <c r="T1120"/>
      <c r="U1120"/>
      <c r="V1120"/>
      <c r="W1120"/>
      <c r="X1120"/>
      <c r="Y1120"/>
      <c r="Z1120"/>
      <c r="AA1120"/>
      <c r="AB1120"/>
      <c r="AC1120"/>
      <c r="AD1120"/>
      <c r="AE1120"/>
      <c r="AF1120"/>
      <c r="AG1120"/>
      <c r="AH1120"/>
      <c r="AI1120"/>
      <c r="AJ1120"/>
      <c r="AK1120"/>
      <c r="AL1120"/>
      <c r="AM1120"/>
      <c r="AN1120"/>
      <c r="AO1120"/>
      <c r="AP1120"/>
      <c r="AQ1120"/>
      <c r="AR1120"/>
      <c r="AS1120"/>
      <c r="AT1120"/>
      <c r="AU1120"/>
      <c r="AV1120"/>
      <c r="AW1120"/>
      <c r="AX1120"/>
      <c r="AY1120"/>
      <c r="AZ1120"/>
      <c r="BA1120"/>
      <c r="BB1120"/>
      <c r="BC1120"/>
      <c r="BD1120"/>
      <c r="BE1120"/>
      <c r="BF1120"/>
      <c r="BG1120"/>
      <c r="BH1120"/>
      <c r="BI1120"/>
      <c r="BJ1120"/>
      <c r="BK1120"/>
      <c r="BL1120"/>
      <c r="BM1120"/>
      <c r="BN1120"/>
      <c r="BO1120"/>
      <c r="BP1120"/>
      <c r="BQ1120"/>
      <c r="BR1120"/>
      <c r="BS1120"/>
      <c r="BT1120"/>
      <c r="BU1120"/>
      <c r="BV1120"/>
      <c r="BW1120"/>
      <c r="BX1120"/>
      <c r="BY1120"/>
      <c r="BZ1120"/>
      <c r="CA1120"/>
      <c r="CB1120"/>
      <c r="CC1120"/>
      <c r="CD1120"/>
      <c r="CE1120"/>
      <c r="CF1120"/>
      <c r="CG1120"/>
      <c r="CH1120"/>
      <c r="CI1120"/>
      <c r="CJ1120"/>
      <c r="CK1120"/>
      <c r="CL1120"/>
      <c r="CN1120"/>
    </row>
    <row r="1121" spans="7:92" x14ac:dyDescent="0.4">
      <c r="G1121"/>
      <c r="I1121"/>
      <c r="J1121"/>
      <c r="R1121"/>
      <c r="S1121"/>
      <c r="T1121"/>
      <c r="U1121"/>
      <c r="V1121"/>
      <c r="W1121"/>
      <c r="X1121"/>
      <c r="Y1121"/>
      <c r="Z1121"/>
      <c r="AA1121"/>
      <c r="AB1121"/>
      <c r="AC1121"/>
      <c r="AD1121"/>
      <c r="AE1121"/>
      <c r="AF1121"/>
      <c r="AG1121"/>
      <c r="AH1121"/>
      <c r="AI1121"/>
      <c r="AJ1121"/>
      <c r="AK1121"/>
      <c r="AL1121"/>
      <c r="AM1121"/>
      <c r="AN1121"/>
      <c r="AO1121"/>
      <c r="AP1121"/>
      <c r="AQ1121"/>
      <c r="AR1121"/>
      <c r="AS1121"/>
      <c r="AT1121"/>
      <c r="AU1121"/>
      <c r="AV1121"/>
      <c r="AW1121"/>
      <c r="AX1121"/>
      <c r="AY1121"/>
      <c r="AZ1121"/>
      <c r="BA1121"/>
      <c r="BB1121"/>
      <c r="BC1121"/>
      <c r="BD1121"/>
      <c r="BE1121"/>
      <c r="BF1121"/>
      <c r="BG1121"/>
      <c r="BH1121"/>
      <c r="BI1121"/>
      <c r="BJ1121"/>
      <c r="BK1121"/>
      <c r="BL1121"/>
      <c r="BM1121"/>
      <c r="BN1121"/>
      <c r="BO1121"/>
      <c r="BP1121"/>
      <c r="BQ1121"/>
      <c r="BR1121"/>
      <c r="BS1121"/>
      <c r="BT1121"/>
      <c r="BU1121"/>
      <c r="BV1121"/>
      <c r="BW1121"/>
      <c r="BX1121"/>
      <c r="BY1121"/>
      <c r="BZ1121"/>
      <c r="CA1121"/>
      <c r="CB1121"/>
      <c r="CC1121"/>
      <c r="CD1121"/>
      <c r="CE1121"/>
      <c r="CF1121"/>
      <c r="CG1121"/>
      <c r="CH1121"/>
      <c r="CI1121"/>
      <c r="CJ1121"/>
      <c r="CK1121"/>
      <c r="CL1121"/>
      <c r="CN1121"/>
    </row>
    <row r="1122" spans="7:92" x14ac:dyDescent="0.4">
      <c r="G1122"/>
      <c r="I1122"/>
      <c r="J1122"/>
      <c r="R1122"/>
      <c r="S1122"/>
      <c r="T1122"/>
      <c r="U1122"/>
      <c r="V1122"/>
      <c r="W1122"/>
      <c r="X1122"/>
      <c r="Y1122"/>
      <c r="Z1122"/>
      <c r="AA1122"/>
      <c r="AB1122"/>
      <c r="AC1122"/>
      <c r="AD1122"/>
      <c r="AE1122"/>
      <c r="AF1122"/>
      <c r="AG1122"/>
      <c r="AH1122"/>
      <c r="AI1122"/>
      <c r="AJ1122"/>
      <c r="AK1122"/>
      <c r="AL1122"/>
      <c r="AM1122"/>
      <c r="AN1122"/>
      <c r="AO1122"/>
      <c r="AP1122"/>
      <c r="AQ1122"/>
      <c r="AR1122"/>
      <c r="AS1122"/>
      <c r="AT1122"/>
      <c r="AU1122"/>
      <c r="AV1122"/>
      <c r="AW1122"/>
      <c r="AX1122"/>
      <c r="AY1122"/>
      <c r="AZ1122"/>
      <c r="BA1122"/>
      <c r="BB1122"/>
      <c r="BC1122"/>
      <c r="BD1122"/>
      <c r="BE1122"/>
      <c r="BF1122"/>
      <c r="BG1122"/>
      <c r="BH1122"/>
      <c r="BI1122"/>
      <c r="BJ1122"/>
      <c r="BK1122"/>
      <c r="BL1122"/>
      <c r="BM1122"/>
      <c r="BN1122"/>
      <c r="BO1122"/>
      <c r="BP1122"/>
      <c r="BQ1122"/>
      <c r="BR1122"/>
      <c r="BS1122"/>
      <c r="BT1122"/>
      <c r="BU1122"/>
      <c r="BV1122"/>
      <c r="BW1122"/>
      <c r="BX1122"/>
      <c r="BY1122"/>
      <c r="BZ1122"/>
      <c r="CA1122"/>
      <c r="CB1122"/>
      <c r="CC1122"/>
      <c r="CD1122"/>
      <c r="CE1122"/>
      <c r="CF1122"/>
      <c r="CG1122"/>
      <c r="CH1122"/>
      <c r="CI1122"/>
      <c r="CJ1122"/>
      <c r="CK1122"/>
      <c r="CL1122"/>
      <c r="CN1122"/>
    </row>
    <row r="1123" spans="7:92" x14ac:dyDescent="0.4">
      <c r="G1123"/>
      <c r="I1123"/>
      <c r="J1123"/>
      <c r="R1123"/>
      <c r="S1123"/>
      <c r="T1123"/>
      <c r="U1123"/>
      <c r="V1123"/>
      <c r="W1123"/>
      <c r="X1123"/>
      <c r="Y1123"/>
      <c r="Z1123"/>
      <c r="AA1123"/>
      <c r="AB1123"/>
      <c r="AC1123"/>
      <c r="AD1123"/>
      <c r="AE1123"/>
      <c r="AF1123"/>
      <c r="AG1123"/>
      <c r="AH1123"/>
      <c r="AI1123"/>
      <c r="AJ1123"/>
      <c r="AK1123"/>
      <c r="AL1123"/>
      <c r="AM1123"/>
      <c r="AN1123"/>
      <c r="AO1123"/>
      <c r="AP1123"/>
      <c r="AQ1123"/>
      <c r="AR1123"/>
      <c r="AS1123"/>
      <c r="AT1123"/>
      <c r="AU1123"/>
      <c r="AV1123"/>
      <c r="AW1123"/>
      <c r="AX1123"/>
      <c r="AY1123"/>
      <c r="AZ1123"/>
      <c r="BA1123"/>
      <c r="BB1123"/>
      <c r="BC1123"/>
      <c r="BD1123"/>
      <c r="BE1123"/>
      <c r="BF1123"/>
      <c r="BG1123"/>
      <c r="BH1123"/>
      <c r="BI1123"/>
      <c r="BJ1123"/>
      <c r="BK1123"/>
      <c r="BL1123"/>
      <c r="BM1123"/>
      <c r="BN1123"/>
      <c r="BO1123"/>
      <c r="BP1123"/>
      <c r="BQ1123"/>
      <c r="BR1123"/>
      <c r="BS1123"/>
      <c r="BT1123"/>
      <c r="BU1123"/>
      <c r="BV1123"/>
      <c r="BW1123"/>
      <c r="BX1123"/>
      <c r="BY1123"/>
      <c r="BZ1123"/>
      <c r="CA1123"/>
      <c r="CB1123"/>
      <c r="CC1123"/>
      <c r="CD1123"/>
      <c r="CE1123"/>
      <c r="CF1123"/>
      <c r="CG1123"/>
      <c r="CH1123"/>
      <c r="CI1123"/>
      <c r="CJ1123"/>
      <c r="CK1123"/>
      <c r="CL1123"/>
      <c r="CN1123"/>
    </row>
    <row r="1124" spans="7:92" x14ac:dyDescent="0.4">
      <c r="G1124"/>
      <c r="I1124"/>
      <c r="J1124"/>
      <c r="R1124"/>
      <c r="S1124"/>
      <c r="T1124"/>
      <c r="U1124"/>
      <c r="V1124"/>
      <c r="W1124"/>
      <c r="X1124"/>
      <c r="Y1124"/>
      <c r="Z1124"/>
      <c r="AA1124"/>
      <c r="AB1124"/>
      <c r="AC1124"/>
      <c r="AD1124"/>
      <c r="AE1124"/>
      <c r="AF1124"/>
      <c r="AG1124"/>
      <c r="AH1124"/>
      <c r="AI1124"/>
      <c r="AJ1124"/>
      <c r="AK1124"/>
      <c r="AL1124"/>
      <c r="AM1124"/>
      <c r="AN1124"/>
      <c r="AO1124"/>
      <c r="AP1124"/>
      <c r="AQ1124"/>
      <c r="AR1124"/>
      <c r="AS1124"/>
      <c r="AT1124"/>
      <c r="AU1124"/>
      <c r="AV1124"/>
      <c r="AW1124"/>
      <c r="AX1124"/>
      <c r="AY1124"/>
      <c r="AZ1124"/>
      <c r="BA1124"/>
      <c r="BB1124"/>
      <c r="BC1124"/>
      <c r="BD1124"/>
      <c r="BE1124"/>
      <c r="BF1124"/>
      <c r="BG1124"/>
      <c r="BH1124"/>
      <c r="BI1124"/>
      <c r="BJ1124"/>
      <c r="BK1124"/>
      <c r="BL1124"/>
      <c r="BM1124"/>
      <c r="BN1124"/>
      <c r="BO1124"/>
      <c r="BP1124"/>
      <c r="BQ1124"/>
      <c r="BR1124"/>
      <c r="BS1124"/>
      <c r="BT1124"/>
      <c r="BU1124"/>
      <c r="BV1124"/>
      <c r="BW1124"/>
      <c r="BX1124"/>
      <c r="BY1124"/>
      <c r="BZ1124"/>
      <c r="CA1124"/>
      <c r="CB1124"/>
      <c r="CC1124"/>
      <c r="CD1124"/>
      <c r="CE1124"/>
      <c r="CF1124"/>
      <c r="CG1124"/>
      <c r="CH1124"/>
      <c r="CI1124"/>
      <c r="CJ1124"/>
      <c r="CK1124"/>
      <c r="CL1124"/>
      <c r="CN1124"/>
    </row>
    <row r="1125" spans="7:92" x14ac:dyDescent="0.4">
      <c r="G1125"/>
      <c r="I1125"/>
      <c r="J1125"/>
      <c r="R1125"/>
      <c r="S1125"/>
      <c r="T1125"/>
      <c r="U1125"/>
      <c r="V1125"/>
      <c r="W1125"/>
      <c r="X1125"/>
      <c r="Y1125"/>
      <c r="Z1125"/>
      <c r="AA1125"/>
      <c r="AB1125"/>
      <c r="AC1125"/>
      <c r="AD1125"/>
      <c r="AE1125"/>
      <c r="AF1125"/>
      <c r="AG1125"/>
      <c r="AH1125"/>
      <c r="AI1125"/>
      <c r="AJ1125"/>
      <c r="AK1125"/>
      <c r="AL1125"/>
      <c r="AM1125"/>
      <c r="AN1125"/>
      <c r="AO1125"/>
      <c r="AP1125"/>
      <c r="AQ1125"/>
      <c r="AR1125"/>
      <c r="AS1125"/>
      <c r="AT1125"/>
      <c r="AU1125"/>
      <c r="AV1125"/>
      <c r="AW1125"/>
      <c r="AX1125"/>
      <c r="AY1125"/>
      <c r="AZ1125"/>
      <c r="BA1125"/>
      <c r="BB1125"/>
      <c r="BC1125"/>
      <c r="BD1125"/>
      <c r="BE1125"/>
      <c r="BF1125"/>
      <c r="BG1125"/>
      <c r="BH1125"/>
      <c r="BI1125"/>
      <c r="BJ1125"/>
      <c r="BK1125"/>
      <c r="BL1125"/>
      <c r="BM1125"/>
      <c r="BN1125"/>
      <c r="BO1125"/>
      <c r="BP1125"/>
      <c r="BQ1125"/>
      <c r="BR1125"/>
      <c r="BS1125"/>
      <c r="BT1125"/>
      <c r="BU1125"/>
      <c r="BV1125"/>
      <c r="BW1125"/>
      <c r="BX1125"/>
      <c r="BY1125"/>
      <c r="BZ1125"/>
      <c r="CA1125"/>
      <c r="CB1125"/>
      <c r="CC1125"/>
      <c r="CD1125"/>
      <c r="CE1125"/>
      <c r="CF1125"/>
      <c r="CG1125"/>
      <c r="CH1125"/>
      <c r="CI1125"/>
      <c r="CJ1125"/>
      <c r="CK1125"/>
      <c r="CL1125"/>
      <c r="CN1125"/>
    </row>
    <row r="1126" spans="7:92" x14ac:dyDescent="0.4">
      <c r="G1126"/>
      <c r="I1126"/>
      <c r="J1126"/>
      <c r="R1126"/>
      <c r="S1126"/>
      <c r="T1126"/>
      <c r="U1126"/>
      <c r="V1126"/>
      <c r="W1126"/>
      <c r="X1126"/>
      <c r="Y1126"/>
      <c r="Z1126"/>
      <c r="AA1126"/>
      <c r="AB1126"/>
      <c r="AC1126"/>
      <c r="AD1126"/>
      <c r="AE1126"/>
      <c r="AF1126"/>
      <c r="AG1126"/>
      <c r="AH1126"/>
      <c r="AI1126"/>
      <c r="AJ1126"/>
      <c r="AK1126"/>
      <c r="AL1126"/>
      <c r="AM1126"/>
      <c r="AN1126"/>
      <c r="AO1126"/>
      <c r="AP1126"/>
      <c r="AQ1126"/>
      <c r="AR1126"/>
      <c r="AS1126"/>
      <c r="AT1126"/>
      <c r="AU1126"/>
      <c r="AV1126"/>
      <c r="AW1126"/>
      <c r="AX1126"/>
      <c r="AY1126"/>
      <c r="AZ1126"/>
      <c r="BA1126"/>
      <c r="BB1126"/>
      <c r="BC1126"/>
      <c r="BD1126"/>
      <c r="BE1126"/>
      <c r="BF1126"/>
      <c r="BG1126"/>
      <c r="BH1126"/>
      <c r="BI1126"/>
      <c r="BJ1126"/>
      <c r="BK1126"/>
      <c r="BL1126"/>
      <c r="BM1126"/>
      <c r="BN1126"/>
      <c r="BO1126"/>
      <c r="BP1126"/>
      <c r="BQ1126"/>
      <c r="BR1126"/>
      <c r="BS1126"/>
      <c r="BT1126"/>
      <c r="BU1126"/>
      <c r="BV1126"/>
      <c r="BW1126"/>
      <c r="BX1126"/>
      <c r="BY1126"/>
      <c r="BZ1126"/>
      <c r="CA1126"/>
      <c r="CB1126"/>
      <c r="CC1126"/>
      <c r="CD1126"/>
      <c r="CE1126"/>
      <c r="CF1126"/>
      <c r="CG1126"/>
      <c r="CH1126"/>
      <c r="CI1126"/>
      <c r="CJ1126"/>
      <c r="CK1126"/>
      <c r="CL1126"/>
      <c r="CN1126"/>
    </row>
    <row r="1127" spans="7:92" x14ac:dyDescent="0.4">
      <c r="G1127"/>
      <c r="I1127"/>
      <c r="J1127"/>
      <c r="R1127"/>
      <c r="S1127"/>
      <c r="T1127"/>
      <c r="U1127"/>
      <c r="V1127"/>
      <c r="W1127"/>
      <c r="X1127"/>
      <c r="Y1127"/>
      <c r="Z1127"/>
      <c r="AA1127"/>
      <c r="AB1127"/>
      <c r="AC1127"/>
      <c r="AD1127"/>
      <c r="AE1127"/>
      <c r="AF1127"/>
      <c r="AG1127"/>
      <c r="AH1127"/>
      <c r="AI1127"/>
      <c r="AJ1127"/>
      <c r="AK1127"/>
      <c r="AL1127"/>
      <c r="AM1127"/>
      <c r="AN1127"/>
      <c r="AO1127"/>
      <c r="AP1127"/>
      <c r="AQ1127"/>
      <c r="AR1127"/>
      <c r="AS1127"/>
      <c r="AT1127"/>
      <c r="AU1127"/>
      <c r="AV1127"/>
      <c r="AW1127"/>
      <c r="AX1127"/>
      <c r="AY1127"/>
      <c r="AZ1127"/>
      <c r="BA1127"/>
      <c r="BB1127"/>
      <c r="BC1127"/>
      <c r="BD1127"/>
      <c r="BE1127"/>
      <c r="BF1127"/>
      <c r="BG1127"/>
      <c r="BH1127"/>
      <c r="BI1127"/>
      <c r="BJ1127"/>
      <c r="BK1127"/>
      <c r="BL1127"/>
      <c r="BM1127"/>
      <c r="BN1127"/>
      <c r="BO1127"/>
      <c r="BP1127"/>
      <c r="BQ1127"/>
      <c r="BR1127"/>
      <c r="BS1127"/>
      <c r="BT1127"/>
      <c r="BU1127"/>
      <c r="BV1127"/>
      <c r="BW1127"/>
      <c r="BX1127"/>
      <c r="BY1127"/>
      <c r="BZ1127"/>
      <c r="CA1127"/>
      <c r="CB1127"/>
      <c r="CC1127"/>
      <c r="CD1127"/>
      <c r="CE1127"/>
      <c r="CF1127"/>
      <c r="CG1127"/>
      <c r="CH1127"/>
      <c r="CI1127"/>
      <c r="CJ1127"/>
      <c r="CK1127"/>
      <c r="CL1127"/>
      <c r="CN1127"/>
    </row>
    <row r="1128" spans="7:92" x14ac:dyDescent="0.4">
      <c r="G1128"/>
      <c r="I1128"/>
      <c r="J1128"/>
      <c r="R1128"/>
      <c r="S1128"/>
      <c r="T1128"/>
      <c r="U1128"/>
      <c r="V1128"/>
      <c r="W1128"/>
      <c r="X1128"/>
      <c r="Y1128"/>
      <c r="Z1128"/>
      <c r="AA1128"/>
      <c r="AB1128"/>
      <c r="AC1128"/>
      <c r="AD1128"/>
      <c r="AE1128"/>
      <c r="AF1128"/>
      <c r="AG1128"/>
      <c r="AH1128"/>
      <c r="AI1128"/>
      <c r="AJ1128"/>
      <c r="AK1128"/>
      <c r="AL1128"/>
      <c r="AM1128"/>
      <c r="AN1128"/>
      <c r="AO1128"/>
      <c r="AP1128"/>
      <c r="AQ1128"/>
      <c r="AR1128"/>
      <c r="AS1128"/>
      <c r="AT1128"/>
      <c r="AU1128"/>
      <c r="AV1128"/>
      <c r="AW1128"/>
      <c r="AX1128"/>
      <c r="AY1128"/>
      <c r="AZ1128"/>
      <c r="BA1128"/>
      <c r="BB1128"/>
      <c r="BC1128"/>
      <c r="BD1128"/>
      <c r="BE1128"/>
      <c r="BF1128"/>
      <c r="BG1128"/>
      <c r="BH1128"/>
      <c r="BI1128"/>
      <c r="BJ1128"/>
      <c r="BK1128"/>
      <c r="BL1128"/>
      <c r="BM1128"/>
      <c r="BN1128"/>
      <c r="BO1128"/>
      <c r="BP1128"/>
      <c r="BQ1128"/>
      <c r="BR1128"/>
      <c r="BS1128"/>
      <c r="BT1128"/>
      <c r="BU1128"/>
      <c r="BV1128"/>
      <c r="BW1128"/>
      <c r="BX1128"/>
      <c r="BY1128"/>
      <c r="BZ1128"/>
      <c r="CA1128"/>
      <c r="CB1128"/>
      <c r="CC1128"/>
      <c r="CD1128"/>
      <c r="CE1128"/>
      <c r="CF1128"/>
      <c r="CG1128"/>
      <c r="CH1128"/>
      <c r="CI1128"/>
      <c r="CJ1128"/>
      <c r="CK1128"/>
      <c r="CL1128"/>
      <c r="CN1128"/>
    </row>
    <row r="1129" spans="7:92" x14ac:dyDescent="0.4">
      <c r="G1129"/>
      <c r="I1129"/>
      <c r="J1129"/>
      <c r="R1129"/>
      <c r="S1129"/>
      <c r="T1129"/>
      <c r="U1129"/>
      <c r="V1129"/>
      <c r="W1129"/>
      <c r="X1129"/>
      <c r="Y1129"/>
      <c r="Z1129"/>
      <c r="AA1129"/>
      <c r="AB1129"/>
      <c r="AC1129"/>
      <c r="AD1129"/>
      <c r="AE1129"/>
      <c r="AF1129"/>
      <c r="AG1129"/>
      <c r="AH1129"/>
      <c r="AI1129"/>
      <c r="AJ1129"/>
      <c r="AK1129"/>
      <c r="AL1129"/>
      <c r="AM1129"/>
      <c r="AN1129"/>
      <c r="AO1129"/>
      <c r="AP1129"/>
      <c r="AQ1129"/>
      <c r="AR1129"/>
      <c r="AS1129"/>
      <c r="AT1129"/>
      <c r="AU1129"/>
      <c r="AV1129"/>
      <c r="AW1129"/>
      <c r="AX1129"/>
      <c r="AY1129"/>
      <c r="AZ1129"/>
      <c r="BA1129"/>
      <c r="BB1129"/>
      <c r="BC1129"/>
      <c r="BD1129"/>
      <c r="BE1129"/>
      <c r="BF1129"/>
      <c r="BG1129"/>
      <c r="BH1129"/>
      <c r="BI1129"/>
      <c r="BJ1129"/>
      <c r="BK1129"/>
      <c r="BL1129"/>
      <c r="BM1129"/>
      <c r="BN1129"/>
      <c r="BO1129"/>
      <c r="BP1129"/>
      <c r="BQ1129"/>
      <c r="BR1129"/>
      <c r="BS1129"/>
      <c r="BT1129"/>
      <c r="BU1129"/>
      <c r="BV1129"/>
      <c r="BW1129"/>
      <c r="BX1129"/>
      <c r="BY1129"/>
      <c r="BZ1129"/>
      <c r="CA1129"/>
      <c r="CB1129"/>
      <c r="CC1129"/>
      <c r="CD1129"/>
      <c r="CE1129"/>
      <c r="CF1129"/>
      <c r="CG1129"/>
      <c r="CH1129"/>
      <c r="CI1129"/>
      <c r="CJ1129"/>
      <c r="CK1129"/>
      <c r="CL1129"/>
      <c r="CN1129"/>
    </row>
    <row r="1130" spans="7:92" x14ac:dyDescent="0.4">
      <c r="G1130"/>
      <c r="I1130"/>
      <c r="J1130"/>
      <c r="R1130"/>
      <c r="S1130"/>
      <c r="T1130"/>
      <c r="U1130"/>
      <c r="V1130"/>
      <c r="W1130"/>
      <c r="X1130"/>
      <c r="Y1130"/>
      <c r="Z1130"/>
      <c r="AA1130"/>
      <c r="AB1130"/>
      <c r="AC1130"/>
      <c r="AD1130"/>
      <c r="AE1130"/>
      <c r="AF1130"/>
      <c r="AG1130"/>
      <c r="AH1130"/>
      <c r="AI1130"/>
      <c r="AJ1130"/>
      <c r="AK1130"/>
      <c r="AL1130"/>
      <c r="AM1130"/>
      <c r="AN1130"/>
      <c r="AO1130"/>
      <c r="AP1130"/>
      <c r="AQ1130"/>
      <c r="AR1130"/>
      <c r="AS1130"/>
      <c r="AT1130"/>
      <c r="AU1130"/>
      <c r="AV1130"/>
      <c r="AW1130"/>
      <c r="AX1130"/>
      <c r="AY1130"/>
      <c r="AZ1130"/>
      <c r="BA1130"/>
      <c r="BB1130"/>
      <c r="BC1130"/>
      <c r="BD1130"/>
      <c r="BE1130"/>
      <c r="BF1130"/>
      <c r="BG1130"/>
      <c r="BH1130"/>
      <c r="BI1130"/>
      <c r="BJ1130"/>
      <c r="BK1130"/>
      <c r="BL1130"/>
      <c r="BM1130"/>
      <c r="BN1130"/>
      <c r="BO1130"/>
      <c r="BP1130"/>
      <c r="BQ1130"/>
      <c r="BR1130"/>
      <c r="BS1130"/>
      <c r="BT1130"/>
      <c r="BU1130"/>
      <c r="BV1130"/>
      <c r="BW1130"/>
      <c r="BX1130"/>
      <c r="BY1130"/>
      <c r="BZ1130"/>
      <c r="CA1130"/>
      <c r="CB1130"/>
      <c r="CC1130"/>
      <c r="CD1130"/>
      <c r="CE1130"/>
      <c r="CF1130"/>
      <c r="CG1130"/>
      <c r="CH1130"/>
      <c r="CI1130"/>
      <c r="CJ1130"/>
      <c r="CK1130"/>
      <c r="CL1130"/>
      <c r="CN1130"/>
    </row>
    <row r="1131" spans="7:92" x14ac:dyDescent="0.4">
      <c r="G1131"/>
      <c r="I1131"/>
      <c r="J1131"/>
      <c r="R1131"/>
      <c r="S1131"/>
      <c r="T1131"/>
      <c r="U1131"/>
      <c r="V1131"/>
      <c r="W1131"/>
      <c r="X1131"/>
      <c r="Y1131"/>
      <c r="Z1131"/>
      <c r="AA1131"/>
      <c r="AB1131"/>
      <c r="AC1131"/>
      <c r="AD1131"/>
      <c r="AE1131"/>
      <c r="AF1131"/>
      <c r="AG1131"/>
      <c r="AH1131"/>
      <c r="AI1131"/>
      <c r="AJ1131"/>
      <c r="AK1131"/>
      <c r="AL1131"/>
      <c r="AM1131"/>
      <c r="AN1131"/>
      <c r="AO1131"/>
      <c r="AP1131"/>
      <c r="AQ1131"/>
      <c r="AR1131"/>
      <c r="AS1131"/>
      <c r="AT1131"/>
      <c r="AU1131"/>
      <c r="AV1131"/>
      <c r="AW1131"/>
      <c r="AX1131"/>
      <c r="AY1131"/>
      <c r="AZ1131"/>
      <c r="BA1131"/>
      <c r="BB1131"/>
      <c r="BC1131"/>
      <c r="BD1131"/>
      <c r="BE1131"/>
      <c r="BF1131"/>
      <c r="BG1131"/>
      <c r="BH1131"/>
      <c r="BI1131"/>
      <c r="BJ1131"/>
      <c r="BK1131"/>
      <c r="BL1131"/>
      <c r="BM1131"/>
      <c r="BN1131"/>
      <c r="BO1131"/>
      <c r="BP1131"/>
      <c r="BQ1131"/>
      <c r="BR1131"/>
      <c r="BS1131"/>
      <c r="BT1131"/>
      <c r="BU1131"/>
      <c r="BV1131"/>
      <c r="BW1131"/>
      <c r="BX1131"/>
      <c r="BY1131"/>
      <c r="BZ1131"/>
      <c r="CA1131"/>
      <c r="CB1131"/>
      <c r="CC1131"/>
      <c r="CD1131"/>
      <c r="CE1131"/>
      <c r="CF1131"/>
      <c r="CG1131"/>
      <c r="CH1131"/>
      <c r="CI1131"/>
      <c r="CJ1131"/>
      <c r="CK1131"/>
      <c r="CL1131"/>
      <c r="CN1131"/>
    </row>
    <row r="1132" spans="7:92" x14ac:dyDescent="0.4">
      <c r="G1132"/>
      <c r="I1132"/>
      <c r="J1132"/>
      <c r="R1132"/>
      <c r="S1132"/>
      <c r="T1132"/>
      <c r="U1132"/>
      <c r="V1132"/>
      <c r="W1132"/>
      <c r="X1132"/>
      <c r="Y1132"/>
      <c r="Z1132"/>
      <c r="AA1132"/>
      <c r="AB1132"/>
      <c r="AC1132"/>
      <c r="AD1132"/>
      <c r="AE1132"/>
      <c r="AF1132"/>
      <c r="AG1132"/>
      <c r="AH1132"/>
      <c r="AI1132"/>
      <c r="AJ1132"/>
      <c r="AK1132"/>
      <c r="AL1132"/>
      <c r="AM1132"/>
      <c r="AN1132"/>
      <c r="AO1132"/>
      <c r="AP1132"/>
      <c r="AQ1132"/>
      <c r="AR1132"/>
      <c r="AS1132"/>
      <c r="AT1132"/>
      <c r="AU1132"/>
      <c r="AV1132"/>
      <c r="AW1132"/>
      <c r="AX1132"/>
      <c r="AY1132"/>
      <c r="AZ1132"/>
      <c r="BA1132"/>
      <c r="BB1132"/>
      <c r="BC1132"/>
      <c r="BD1132"/>
      <c r="BE1132"/>
      <c r="BF1132"/>
      <c r="BG1132"/>
      <c r="BH1132"/>
      <c r="BI1132"/>
      <c r="BJ1132"/>
      <c r="BK1132"/>
      <c r="BL1132"/>
      <c r="BM1132"/>
      <c r="BN1132"/>
      <c r="BO1132"/>
      <c r="BP1132"/>
      <c r="BQ1132"/>
      <c r="BR1132"/>
      <c r="BS1132"/>
      <c r="BT1132"/>
      <c r="BU1132"/>
      <c r="BV1132"/>
      <c r="BW1132"/>
      <c r="BX1132"/>
      <c r="BY1132"/>
      <c r="BZ1132"/>
      <c r="CA1132"/>
      <c r="CB1132"/>
      <c r="CC1132"/>
      <c r="CD1132"/>
      <c r="CE1132"/>
      <c r="CF1132"/>
      <c r="CG1132"/>
      <c r="CH1132"/>
      <c r="CI1132"/>
      <c r="CJ1132"/>
      <c r="CK1132"/>
      <c r="CL1132"/>
      <c r="CN1132"/>
    </row>
    <row r="1133" spans="7:92" x14ac:dyDescent="0.4">
      <c r="G1133"/>
      <c r="I1133"/>
      <c r="J1133"/>
      <c r="R1133"/>
      <c r="S1133"/>
      <c r="T1133"/>
      <c r="U1133"/>
      <c r="V1133"/>
      <c r="W1133"/>
      <c r="X1133"/>
      <c r="Y1133"/>
      <c r="Z1133"/>
      <c r="AA1133"/>
      <c r="AB1133"/>
      <c r="AC1133"/>
      <c r="AD1133"/>
      <c r="AE1133"/>
      <c r="AF1133"/>
      <c r="AG1133"/>
      <c r="AH1133"/>
      <c r="AI1133"/>
      <c r="AJ1133"/>
      <c r="AK1133"/>
      <c r="AL1133"/>
      <c r="AM1133"/>
      <c r="AN1133"/>
      <c r="AO1133"/>
      <c r="AP1133"/>
      <c r="AQ1133"/>
      <c r="AR1133"/>
      <c r="AS1133"/>
      <c r="AT1133"/>
      <c r="AU1133"/>
      <c r="AV1133"/>
      <c r="AW1133"/>
      <c r="AX1133"/>
      <c r="AY1133"/>
      <c r="AZ1133"/>
      <c r="BA1133"/>
      <c r="BB1133"/>
      <c r="BC1133"/>
      <c r="BD1133"/>
      <c r="BE1133"/>
      <c r="BF1133"/>
      <c r="BG1133"/>
      <c r="BH1133"/>
      <c r="BI1133"/>
      <c r="BJ1133"/>
      <c r="BK1133"/>
      <c r="BL1133"/>
      <c r="BM1133"/>
      <c r="BN1133"/>
      <c r="BO1133"/>
      <c r="BP1133"/>
      <c r="BQ1133"/>
      <c r="BR1133"/>
      <c r="BS1133"/>
      <c r="BT1133"/>
      <c r="BU1133"/>
      <c r="BV1133"/>
      <c r="BW1133"/>
      <c r="BX1133"/>
      <c r="BY1133"/>
      <c r="BZ1133"/>
      <c r="CA1133"/>
      <c r="CB1133"/>
      <c r="CC1133"/>
      <c r="CD1133"/>
      <c r="CE1133"/>
      <c r="CF1133"/>
      <c r="CG1133"/>
      <c r="CH1133"/>
      <c r="CI1133"/>
      <c r="CJ1133"/>
      <c r="CK1133"/>
      <c r="CL1133"/>
      <c r="CN1133"/>
    </row>
    <row r="1134" spans="7:92" x14ac:dyDescent="0.4">
      <c r="G1134"/>
      <c r="I1134"/>
      <c r="J1134"/>
      <c r="R1134"/>
      <c r="S1134"/>
      <c r="T1134"/>
      <c r="U1134"/>
      <c r="V1134"/>
      <c r="W1134"/>
      <c r="X1134"/>
      <c r="Y1134"/>
      <c r="Z1134"/>
      <c r="AA1134"/>
      <c r="AB1134"/>
      <c r="AC1134"/>
      <c r="AD1134"/>
      <c r="AE1134"/>
      <c r="AF1134"/>
      <c r="AG1134"/>
      <c r="AH1134"/>
      <c r="AI1134"/>
      <c r="AJ1134"/>
      <c r="AK1134"/>
      <c r="AL1134"/>
      <c r="AM1134"/>
      <c r="AN1134"/>
      <c r="AO1134"/>
      <c r="AP1134"/>
      <c r="AQ1134"/>
      <c r="AR1134"/>
      <c r="AS1134"/>
      <c r="AT1134"/>
      <c r="AU1134"/>
      <c r="AV1134"/>
      <c r="AW1134"/>
      <c r="AX1134"/>
      <c r="AY1134"/>
      <c r="AZ1134"/>
      <c r="BA1134"/>
      <c r="BB1134"/>
      <c r="BC1134"/>
      <c r="BD1134"/>
      <c r="BE1134"/>
      <c r="BF1134"/>
      <c r="BG1134"/>
      <c r="BH1134"/>
      <c r="BI1134"/>
      <c r="BJ1134"/>
      <c r="BK1134"/>
      <c r="BL1134"/>
      <c r="BM1134"/>
      <c r="BN1134"/>
      <c r="BO1134"/>
      <c r="BP1134"/>
      <c r="BQ1134"/>
      <c r="BR1134"/>
      <c r="BS1134"/>
      <c r="BT1134"/>
      <c r="BU1134"/>
      <c r="BV1134"/>
      <c r="BW1134"/>
      <c r="BX1134"/>
      <c r="BY1134"/>
      <c r="BZ1134"/>
      <c r="CA1134"/>
      <c r="CB1134"/>
      <c r="CC1134"/>
      <c r="CD1134"/>
      <c r="CE1134"/>
      <c r="CF1134"/>
      <c r="CG1134"/>
      <c r="CH1134"/>
      <c r="CI1134"/>
      <c r="CJ1134"/>
      <c r="CK1134"/>
      <c r="CL1134"/>
      <c r="CN1134"/>
    </row>
    <row r="1135" spans="7:92" x14ac:dyDescent="0.4">
      <c r="G1135"/>
      <c r="I1135"/>
      <c r="J1135"/>
      <c r="R1135"/>
      <c r="S1135"/>
      <c r="T1135"/>
      <c r="U1135"/>
      <c r="V1135"/>
      <c r="W1135"/>
      <c r="X1135"/>
      <c r="Y1135"/>
      <c r="Z1135"/>
      <c r="AA1135"/>
      <c r="AB1135"/>
      <c r="AC1135"/>
      <c r="AD1135"/>
      <c r="AE1135"/>
      <c r="AF1135"/>
      <c r="AG1135"/>
      <c r="AH1135"/>
      <c r="AI1135"/>
      <c r="AJ1135"/>
      <c r="AK1135"/>
      <c r="AL1135"/>
      <c r="AM1135"/>
      <c r="AN1135"/>
      <c r="AO1135"/>
      <c r="AP1135"/>
      <c r="AQ1135"/>
      <c r="AR1135"/>
      <c r="AS1135"/>
      <c r="AT1135"/>
      <c r="AU1135"/>
      <c r="AV1135"/>
      <c r="AW1135"/>
      <c r="AX1135"/>
      <c r="AY1135"/>
      <c r="AZ1135"/>
      <c r="BA1135"/>
      <c r="BB1135"/>
      <c r="BC1135"/>
      <c r="BD1135"/>
      <c r="BE1135"/>
      <c r="BF1135"/>
      <c r="BG1135"/>
      <c r="BH1135"/>
      <c r="BI1135"/>
      <c r="BJ1135"/>
      <c r="BK1135"/>
      <c r="BL1135"/>
      <c r="BM1135"/>
      <c r="BN1135"/>
      <c r="BO1135"/>
      <c r="BP1135"/>
      <c r="BQ1135"/>
      <c r="BR1135"/>
      <c r="BS1135"/>
      <c r="BT1135"/>
      <c r="BU1135"/>
      <c r="BV1135"/>
      <c r="BW1135"/>
      <c r="BX1135"/>
      <c r="BY1135"/>
      <c r="BZ1135"/>
      <c r="CA1135"/>
      <c r="CB1135"/>
      <c r="CC1135"/>
      <c r="CD1135"/>
      <c r="CE1135"/>
      <c r="CF1135"/>
      <c r="CG1135"/>
      <c r="CH1135"/>
      <c r="CI1135"/>
      <c r="CJ1135"/>
      <c r="CK1135"/>
      <c r="CL1135"/>
      <c r="CN1135"/>
    </row>
    <row r="1136" spans="7:92" x14ac:dyDescent="0.4">
      <c r="G1136"/>
      <c r="I1136"/>
      <c r="J1136"/>
      <c r="R1136"/>
      <c r="S1136"/>
      <c r="T1136"/>
      <c r="U1136"/>
      <c r="V1136"/>
      <c r="W1136"/>
      <c r="X1136"/>
      <c r="Y1136"/>
      <c r="Z1136"/>
      <c r="AA1136"/>
      <c r="AB1136"/>
      <c r="AC1136"/>
      <c r="AD1136"/>
      <c r="AE1136"/>
      <c r="AF1136"/>
      <c r="AG1136"/>
      <c r="AH1136"/>
      <c r="AI1136"/>
      <c r="AJ1136"/>
      <c r="AK1136"/>
      <c r="AL1136"/>
      <c r="AM1136"/>
      <c r="AN1136"/>
      <c r="AO1136"/>
      <c r="AP1136"/>
      <c r="AQ1136"/>
      <c r="AR1136"/>
      <c r="AS1136"/>
      <c r="AT1136"/>
      <c r="AU1136"/>
      <c r="AV1136"/>
      <c r="AW1136"/>
      <c r="AX1136"/>
      <c r="AY1136"/>
      <c r="AZ1136"/>
      <c r="BA1136"/>
      <c r="BB1136"/>
      <c r="BC1136"/>
      <c r="BD1136"/>
      <c r="BE1136"/>
      <c r="BF1136"/>
      <c r="BG1136"/>
      <c r="BH1136"/>
      <c r="BI1136"/>
      <c r="BJ1136"/>
      <c r="BK1136"/>
      <c r="BL1136"/>
      <c r="BM1136"/>
      <c r="BN1136"/>
      <c r="BO1136"/>
      <c r="BP1136"/>
      <c r="BQ1136"/>
      <c r="BR1136"/>
      <c r="BS1136"/>
      <c r="BT1136"/>
      <c r="BU1136"/>
      <c r="BV1136"/>
      <c r="BW1136"/>
      <c r="BX1136"/>
      <c r="BY1136"/>
      <c r="BZ1136"/>
      <c r="CA1136"/>
      <c r="CB1136"/>
      <c r="CC1136"/>
      <c r="CD1136"/>
      <c r="CE1136"/>
      <c r="CF1136"/>
      <c r="CG1136"/>
      <c r="CH1136"/>
      <c r="CI1136"/>
      <c r="CJ1136"/>
      <c r="CK1136"/>
      <c r="CL1136"/>
      <c r="CN1136"/>
    </row>
    <row r="1137" spans="7:92" x14ac:dyDescent="0.4">
      <c r="G1137"/>
      <c r="I1137"/>
      <c r="J1137"/>
      <c r="R1137"/>
      <c r="S1137"/>
      <c r="T1137"/>
      <c r="U1137"/>
      <c r="V1137"/>
      <c r="W1137"/>
      <c r="X1137"/>
      <c r="Y1137"/>
      <c r="Z1137"/>
      <c r="AA1137"/>
      <c r="AB1137"/>
      <c r="AC1137"/>
      <c r="AD1137"/>
      <c r="AE1137"/>
      <c r="AF1137"/>
      <c r="AG1137"/>
      <c r="AH1137"/>
      <c r="AI1137"/>
      <c r="AJ1137"/>
      <c r="AK1137"/>
      <c r="AL1137"/>
      <c r="AM1137"/>
      <c r="AN1137"/>
      <c r="AO1137"/>
      <c r="AP1137"/>
      <c r="AQ1137"/>
      <c r="AR1137"/>
      <c r="AS1137"/>
      <c r="AT1137"/>
      <c r="AU1137"/>
      <c r="AV1137"/>
      <c r="AW1137"/>
      <c r="AX1137"/>
      <c r="AY1137"/>
      <c r="AZ1137"/>
      <c r="BA1137"/>
      <c r="BB1137"/>
      <c r="BC1137"/>
      <c r="BD1137"/>
      <c r="BE1137"/>
      <c r="BF1137"/>
      <c r="BG1137"/>
      <c r="BH1137"/>
      <c r="BI1137"/>
      <c r="BJ1137"/>
      <c r="BK1137"/>
      <c r="BL1137"/>
      <c r="BM1137"/>
      <c r="BN1137"/>
      <c r="BO1137"/>
      <c r="BP1137"/>
      <c r="BQ1137"/>
      <c r="BR1137"/>
      <c r="BS1137"/>
      <c r="BT1137"/>
      <c r="BU1137"/>
      <c r="BV1137"/>
      <c r="BW1137"/>
      <c r="BX1137"/>
      <c r="BY1137"/>
      <c r="BZ1137"/>
      <c r="CA1137"/>
      <c r="CB1137"/>
      <c r="CC1137"/>
      <c r="CD1137"/>
      <c r="CE1137"/>
      <c r="CF1137"/>
      <c r="CG1137"/>
      <c r="CH1137"/>
      <c r="CI1137"/>
      <c r="CJ1137"/>
      <c r="CK1137"/>
      <c r="CL1137"/>
      <c r="CN1137"/>
    </row>
    <row r="1138" spans="7:92" x14ac:dyDescent="0.4">
      <c r="G1138"/>
      <c r="I1138"/>
      <c r="J1138"/>
      <c r="R1138"/>
      <c r="S1138"/>
      <c r="T1138"/>
      <c r="U1138"/>
      <c r="V1138"/>
      <c r="W1138"/>
      <c r="X1138"/>
      <c r="Y1138"/>
      <c r="Z1138"/>
      <c r="AA1138"/>
      <c r="AB1138"/>
      <c r="AC1138"/>
      <c r="AD1138"/>
      <c r="AE1138"/>
      <c r="AF1138"/>
      <c r="AG1138"/>
      <c r="AH1138"/>
      <c r="AI1138"/>
      <c r="AJ1138"/>
      <c r="AK1138"/>
      <c r="AL1138"/>
      <c r="AM1138"/>
      <c r="AN1138"/>
      <c r="AO1138"/>
      <c r="AP1138"/>
      <c r="AQ1138"/>
      <c r="AR1138"/>
      <c r="AS1138"/>
      <c r="AT1138"/>
      <c r="AU1138"/>
      <c r="AV1138"/>
      <c r="AW1138"/>
      <c r="AX1138"/>
      <c r="AY1138"/>
      <c r="AZ1138"/>
      <c r="BA1138"/>
      <c r="BB1138"/>
      <c r="BC1138"/>
      <c r="BD1138"/>
      <c r="BE1138"/>
      <c r="BF1138"/>
      <c r="BG1138"/>
      <c r="BH1138"/>
      <c r="BI1138"/>
      <c r="BJ1138"/>
      <c r="BK1138"/>
      <c r="BL1138"/>
      <c r="BM1138"/>
      <c r="BN1138"/>
      <c r="BO1138"/>
      <c r="BP1138"/>
      <c r="BQ1138"/>
      <c r="BR1138"/>
      <c r="BS1138"/>
      <c r="BT1138"/>
      <c r="BU1138"/>
      <c r="BV1138"/>
      <c r="BW1138"/>
      <c r="BX1138"/>
      <c r="BY1138"/>
      <c r="BZ1138"/>
      <c r="CA1138"/>
      <c r="CB1138"/>
      <c r="CC1138"/>
      <c r="CD1138"/>
      <c r="CE1138"/>
      <c r="CF1138"/>
      <c r="CG1138"/>
      <c r="CH1138"/>
      <c r="CI1138"/>
      <c r="CJ1138"/>
      <c r="CK1138"/>
      <c r="CL1138"/>
      <c r="CN1138"/>
    </row>
    <row r="1139" spans="7:92" x14ac:dyDescent="0.4">
      <c r="G1139"/>
      <c r="I1139"/>
      <c r="J1139"/>
      <c r="R1139"/>
      <c r="S1139"/>
      <c r="T1139"/>
      <c r="U1139"/>
      <c r="V1139"/>
      <c r="W1139"/>
      <c r="X1139"/>
      <c r="Y1139"/>
      <c r="Z1139"/>
      <c r="AA1139"/>
      <c r="AB1139"/>
      <c r="AC1139"/>
      <c r="AD1139"/>
      <c r="AE1139"/>
      <c r="AF1139"/>
      <c r="AG1139"/>
      <c r="AH1139"/>
      <c r="AI1139"/>
      <c r="AJ1139"/>
      <c r="AK1139"/>
      <c r="AL1139"/>
      <c r="AM1139"/>
      <c r="AN1139"/>
      <c r="AO1139"/>
      <c r="AP1139"/>
      <c r="AQ1139"/>
      <c r="AR1139"/>
      <c r="AS1139"/>
      <c r="AT1139"/>
      <c r="AU1139"/>
      <c r="AV1139"/>
      <c r="AW1139"/>
      <c r="AX1139"/>
      <c r="AY1139"/>
      <c r="AZ1139"/>
      <c r="BA1139"/>
      <c r="BB1139"/>
      <c r="BC1139"/>
      <c r="BD1139"/>
      <c r="BE1139"/>
      <c r="BF1139"/>
      <c r="BG1139"/>
      <c r="BH1139"/>
      <c r="BI1139"/>
      <c r="BJ1139"/>
      <c r="BK1139"/>
      <c r="BL1139"/>
      <c r="BM1139"/>
      <c r="BN1139"/>
      <c r="BO1139"/>
      <c r="BP1139"/>
      <c r="BQ1139"/>
      <c r="BR1139"/>
      <c r="BS1139"/>
      <c r="BT1139"/>
      <c r="BU1139"/>
      <c r="BV1139"/>
      <c r="BW1139"/>
      <c r="BX1139"/>
      <c r="BY1139"/>
      <c r="BZ1139"/>
      <c r="CA1139"/>
      <c r="CB1139"/>
      <c r="CC1139"/>
      <c r="CD1139"/>
      <c r="CE1139"/>
      <c r="CF1139"/>
      <c r="CG1139"/>
      <c r="CH1139"/>
      <c r="CI1139"/>
      <c r="CJ1139"/>
      <c r="CK1139"/>
      <c r="CL1139"/>
      <c r="CN1139"/>
    </row>
    <row r="1140" spans="7:92" x14ac:dyDescent="0.4">
      <c r="G1140"/>
      <c r="I1140"/>
      <c r="J1140"/>
      <c r="R1140"/>
      <c r="S1140"/>
      <c r="T1140"/>
      <c r="U1140"/>
      <c r="V1140"/>
      <c r="W1140"/>
      <c r="X1140"/>
      <c r="Y1140"/>
      <c r="Z1140"/>
      <c r="AA1140"/>
      <c r="AB1140"/>
      <c r="AC1140"/>
      <c r="AD1140"/>
      <c r="AE1140"/>
      <c r="AF1140"/>
      <c r="AG1140"/>
      <c r="AH1140"/>
      <c r="AI1140"/>
      <c r="AJ1140"/>
      <c r="AK1140"/>
      <c r="AL1140"/>
      <c r="AM1140"/>
      <c r="AN1140"/>
      <c r="AO1140"/>
      <c r="AP1140"/>
      <c r="AQ1140"/>
      <c r="AR1140"/>
      <c r="AS1140"/>
      <c r="AT1140"/>
      <c r="AU1140"/>
      <c r="AV1140"/>
      <c r="AW1140"/>
      <c r="AX1140"/>
      <c r="AY1140"/>
      <c r="AZ1140"/>
      <c r="BA1140"/>
      <c r="BB1140"/>
      <c r="BC1140"/>
      <c r="BD1140"/>
      <c r="BE1140"/>
      <c r="BF1140"/>
      <c r="BG1140"/>
      <c r="BH1140"/>
      <c r="BI1140"/>
      <c r="BJ1140"/>
      <c r="BK1140"/>
      <c r="BL1140"/>
      <c r="BM1140"/>
      <c r="BN1140"/>
      <c r="BO1140"/>
      <c r="BP1140"/>
      <c r="BQ1140"/>
      <c r="BR1140"/>
      <c r="BS1140"/>
      <c r="BT1140"/>
      <c r="BU1140"/>
      <c r="BV1140"/>
      <c r="BW1140"/>
      <c r="BX1140"/>
      <c r="BY1140"/>
      <c r="BZ1140"/>
      <c r="CA1140"/>
      <c r="CB1140"/>
      <c r="CC1140"/>
      <c r="CD1140"/>
      <c r="CE1140"/>
      <c r="CF1140"/>
      <c r="CG1140"/>
      <c r="CH1140"/>
      <c r="CI1140"/>
      <c r="CJ1140"/>
      <c r="CK1140"/>
      <c r="CL1140"/>
      <c r="CN1140"/>
    </row>
    <row r="1141" spans="7:92" x14ac:dyDescent="0.4">
      <c r="G1141"/>
      <c r="I1141"/>
      <c r="J1141"/>
      <c r="R1141"/>
      <c r="S1141"/>
      <c r="T1141"/>
      <c r="U1141"/>
      <c r="V1141"/>
      <c r="W1141"/>
      <c r="X1141"/>
      <c r="Y1141"/>
      <c r="Z1141"/>
      <c r="AA1141"/>
      <c r="AB1141"/>
      <c r="AC1141"/>
      <c r="AD1141"/>
      <c r="AE1141"/>
      <c r="AF1141"/>
      <c r="AG1141"/>
      <c r="AH1141"/>
      <c r="AI1141"/>
      <c r="AJ1141"/>
      <c r="AK1141"/>
      <c r="AL1141"/>
      <c r="AM1141"/>
      <c r="AN1141"/>
      <c r="AO1141"/>
      <c r="AP1141"/>
      <c r="AQ1141"/>
      <c r="AR1141"/>
      <c r="AS1141"/>
      <c r="AT1141"/>
      <c r="AU1141"/>
      <c r="AV1141"/>
      <c r="AW1141"/>
      <c r="AX1141"/>
      <c r="AY1141"/>
      <c r="AZ1141"/>
      <c r="BA1141"/>
      <c r="BB1141"/>
      <c r="BC1141"/>
      <c r="BD1141"/>
      <c r="BE1141"/>
      <c r="BF1141"/>
      <c r="BG1141"/>
      <c r="BH1141"/>
      <c r="BI1141"/>
      <c r="BJ1141"/>
      <c r="BK1141"/>
      <c r="BL1141"/>
      <c r="BM1141"/>
      <c r="BN1141"/>
      <c r="BO1141"/>
      <c r="BP1141"/>
      <c r="BQ1141"/>
      <c r="BR1141"/>
      <c r="BS1141"/>
      <c r="BT1141"/>
      <c r="BU1141"/>
      <c r="BV1141"/>
      <c r="BW1141"/>
      <c r="BX1141"/>
      <c r="BY1141"/>
      <c r="BZ1141"/>
      <c r="CA1141"/>
      <c r="CB1141"/>
      <c r="CC1141"/>
      <c r="CD1141"/>
      <c r="CE1141"/>
      <c r="CF1141"/>
      <c r="CG1141"/>
      <c r="CH1141"/>
      <c r="CI1141"/>
      <c r="CJ1141"/>
      <c r="CK1141"/>
      <c r="CL1141"/>
      <c r="CN1141"/>
    </row>
    <row r="1142" spans="7:92" x14ac:dyDescent="0.4">
      <c r="G1142"/>
      <c r="I1142"/>
      <c r="J1142"/>
      <c r="R1142"/>
      <c r="S1142"/>
      <c r="T1142"/>
      <c r="U1142"/>
      <c r="V1142"/>
      <c r="W1142"/>
      <c r="X1142"/>
      <c r="Y1142"/>
      <c r="Z1142"/>
      <c r="AA1142"/>
      <c r="AB1142"/>
      <c r="AC1142"/>
      <c r="AD1142"/>
      <c r="AE1142"/>
      <c r="AF1142"/>
      <c r="AG1142"/>
      <c r="AH1142"/>
      <c r="AI1142"/>
      <c r="AJ1142"/>
      <c r="AK1142"/>
      <c r="AL1142"/>
      <c r="AM1142"/>
      <c r="AN1142"/>
      <c r="AO1142"/>
      <c r="AP1142"/>
      <c r="AQ1142"/>
      <c r="AR1142"/>
      <c r="AS1142"/>
      <c r="AT1142"/>
      <c r="AU1142"/>
      <c r="AV1142"/>
      <c r="AW1142"/>
      <c r="AX1142"/>
      <c r="AY1142"/>
      <c r="AZ1142"/>
      <c r="BA1142"/>
      <c r="BB1142"/>
      <c r="BC1142"/>
      <c r="BD1142"/>
      <c r="BE1142"/>
      <c r="BF1142"/>
      <c r="BG1142"/>
      <c r="BH1142"/>
      <c r="BI1142"/>
      <c r="BJ1142"/>
      <c r="BK1142"/>
      <c r="BL1142"/>
      <c r="BM1142"/>
      <c r="BN1142"/>
      <c r="BO1142"/>
      <c r="BP1142"/>
      <c r="BQ1142"/>
      <c r="BR1142"/>
      <c r="BS1142"/>
      <c r="BT1142"/>
      <c r="BU1142"/>
      <c r="BV1142"/>
      <c r="BW1142"/>
      <c r="BX1142"/>
      <c r="BY1142"/>
      <c r="BZ1142"/>
      <c r="CA1142"/>
      <c r="CB1142"/>
      <c r="CC1142"/>
      <c r="CD1142"/>
      <c r="CE1142"/>
      <c r="CF1142"/>
      <c r="CG1142"/>
      <c r="CH1142"/>
      <c r="CI1142"/>
      <c r="CJ1142"/>
      <c r="CK1142"/>
      <c r="CL1142"/>
      <c r="CN1142"/>
    </row>
    <row r="1143" spans="7:92" x14ac:dyDescent="0.4">
      <c r="G1143"/>
      <c r="I1143"/>
      <c r="J1143"/>
      <c r="R1143"/>
      <c r="S1143"/>
      <c r="T1143"/>
      <c r="U1143"/>
      <c r="V1143"/>
      <c r="W1143"/>
      <c r="X1143"/>
      <c r="Y1143"/>
      <c r="Z1143"/>
      <c r="AA1143"/>
      <c r="AB1143"/>
      <c r="AC1143"/>
      <c r="AD1143"/>
      <c r="AE1143"/>
      <c r="AF1143"/>
      <c r="AG1143"/>
      <c r="AH1143"/>
      <c r="AI1143"/>
      <c r="AJ1143"/>
      <c r="AK1143"/>
      <c r="AL1143"/>
      <c r="AM1143"/>
      <c r="AN1143"/>
      <c r="AO1143"/>
      <c r="AP1143"/>
      <c r="AQ1143"/>
      <c r="AR1143"/>
      <c r="AS1143"/>
      <c r="AT1143"/>
      <c r="AU1143"/>
      <c r="AV1143"/>
      <c r="AW1143"/>
      <c r="AX1143"/>
      <c r="AY1143"/>
      <c r="AZ1143"/>
      <c r="BA1143"/>
      <c r="BB1143"/>
      <c r="BC1143"/>
      <c r="BD1143"/>
      <c r="BE1143"/>
      <c r="BF1143"/>
      <c r="BG1143"/>
      <c r="BH1143"/>
      <c r="BI1143"/>
      <c r="BJ1143"/>
      <c r="BK1143"/>
      <c r="BL1143"/>
      <c r="BM1143"/>
      <c r="BN1143"/>
      <c r="BO1143"/>
      <c r="BP1143"/>
      <c r="BQ1143"/>
      <c r="BR1143"/>
      <c r="BS1143"/>
      <c r="BT1143"/>
      <c r="BU1143"/>
      <c r="BV1143"/>
      <c r="BW1143"/>
      <c r="BX1143"/>
      <c r="BY1143"/>
      <c r="BZ1143"/>
      <c r="CA1143"/>
      <c r="CB1143"/>
      <c r="CC1143"/>
      <c r="CD1143"/>
      <c r="CE1143"/>
      <c r="CF1143"/>
      <c r="CG1143"/>
      <c r="CH1143"/>
      <c r="CI1143"/>
      <c r="CJ1143"/>
      <c r="CK1143"/>
      <c r="CL1143"/>
      <c r="CN1143"/>
    </row>
    <row r="1144" spans="7:92" x14ac:dyDescent="0.4">
      <c r="G1144"/>
      <c r="I1144"/>
      <c r="J1144"/>
      <c r="R1144"/>
      <c r="S1144"/>
      <c r="T1144"/>
      <c r="U1144"/>
      <c r="V1144"/>
      <c r="W1144"/>
      <c r="X1144"/>
      <c r="Y1144"/>
      <c r="Z1144"/>
      <c r="AA1144"/>
      <c r="AB1144"/>
      <c r="AC1144"/>
      <c r="AD1144"/>
      <c r="AE1144"/>
      <c r="AF1144"/>
      <c r="AG1144"/>
      <c r="AH1144"/>
      <c r="AI1144"/>
      <c r="AJ1144"/>
      <c r="AK1144"/>
      <c r="AL1144"/>
      <c r="AM1144"/>
      <c r="AN1144"/>
      <c r="AO1144"/>
      <c r="AP1144"/>
      <c r="AQ1144"/>
      <c r="AR1144"/>
      <c r="AS1144"/>
      <c r="AT1144"/>
      <c r="AU1144"/>
      <c r="AV1144"/>
      <c r="AW1144"/>
      <c r="AX1144"/>
      <c r="AY1144"/>
      <c r="AZ1144"/>
      <c r="BA1144"/>
      <c r="BB1144"/>
      <c r="BC1144"/>
      <c r="BD1144"/>
      <c r="BE1144"/>
      <c r="BF1144"/>
      <c r="BG1144"/>
      <c r="BH1144"/>
      <c r="BI1144"/>
      <c r="BJ1144"/>
      <c r="BK1144"/>
      <c r="BL1144"/>
      <c r="BM1144"/>
      <c r="BN1144"/>
      <c r="BO1144"/>
      <c r="BP1144"/>
      <c r="BQ1144"/>
      <c r="BR1144"/>
      <c r="BS1144"/>
      <c r="BT1144"/>
      <c r="BU1144"/>
      <c r="BV1144"/>
      <c r="BW1144"/>
      <c r="BX1144"/>
      <c r="BY1144"/>
      <c r="BZ1144"/>
      <c r="CA1144"/>
      <c r="CB1144"/>
      <c r="CC1144"/>
      <c r="CD1144"/>
      <c r="CE1144"/>
      <c r="CF1144"/>
      <c r="CG1144"/>
      <c r="CH1144"/>
      <c r="CI1144"/>
      <c r="CJ1144"/>
      <c r="CK1144"/>
      <c r="CL1144"/>
      <c r="CN1144"/>
    </row>
    <row r="1145" spans="7:92" x14ac:dyDescent="0.4">
      <c r="G1145"/>
      <c r="I1145"/>
      <c r="J1145"/>
      <c r="R1145"/>
      <c r="S1145"/>
      <c r="T1145"/>
      <c r="U1145"/>
      <c r="V1145"/>
      <c r="W1145"/>
      <c r="X1145"/>
      <c r="Y1145"/>
      <c r="Z1145"/>
      <c r="AA1145"/>
      <c r="AB1145"/>
      <c r="AC1145"/>
      <c r="AD1145"/>
      <c r="AE1145"/>
      <c r="AF1145"/>
      <c r="AG1145"/>
      <c r="AH1145"/>
      <c r="AI1145"/>
      <c r="AJ1145"/>
      <c r="AK1145"/>
      <c r="AL1145"/>
      <c r="AM1145"/>
      <c r="AN1145"/>
      <c r="AO1145"/>
      <c r="AP1145"/>
      <c r="AQ1145"/>
      <c r="AR1145"/>
      <c r="AS1145"/>
      <c r="AT1145"/>
      <c r="AU1145"/>
      <c r="AV1145"/>
      <c r="AW1145"/>
      <c r="AX1145"/>
      <c r="AY1145"/>
      <c r="AZ1145"/>
      <c r="BA1145"/>
      <c r="BB1145"/>
      <c r="BC1145"/>
      <c r="BD1145"/>
      <c r="BE1145"/>
      <c r="BF1145"/>
      <c r="BG1145"/>
      <c r="BH1145"/>
      <c r="BI1145"/>
      <c r="BJ1145"/>
      <c r="BK1145"/>
      <c r="BL1145"/>
      <c r="BM1145"/>
      <c r="BN1145"/>
      <c r="BO1145"/>
      <c r="BP1145"/>
      <c r="BQ1145"/>
      <c r="BR1145"/>
      <c r="BS1145"/>
      <c r="BT1145"/>
      <c r="BU1145"/>
      <c r="BV1145"/>
      <c r="BW1145"/>
      <c r="BX1145"/>
      <c r="BY1145"/>
      <c r="BZ1145"/>
      <c r="CA1145"/>
      <c r="CB1145"/>
      <c r="CC1145"/>
      <c r="CD1145"/>
      <c r="CE1145"/>
      <c r="CF1145"/>
      <c r="CG1145"/>
      <c r="CH1145"/>
      <c r="CI1145"/>
      <c r="CJ1145"/>
      <c r="CK1145"/>
      <c r="CL1145"/>
      <c r="CN1145"/>
    </row>
    <row r="1146" spans="7:92" x14ac:dyDescent="0.4">
      <c r="G1146"/>
      <c r="I1146"/>
      <c r="J1146"/>
      <c r="R1146"/>
      <c r="S1146"/>
      <c r="T1146"/>
      <c r="U1146"/>
      <c r="V1146"/>
      <c r="W1146"/>
      <c r="X1146"/>
      <c r="Y1146"/>
      <c r="Z1146"/>
      <c r="AA1146"/>
      <c r="AB1146"/>
      <c r="AC1146"/>
      <c r="AD1146"/>
      <c r="AE1146"/>
      <c r="AF1146"/>
      <c r="AG1146"/>
      <c r="AH1146"/>
      <c r="AI1146"/>
      <c r="AJ1146"/>
      <c r="AK1146"/>
      <c r="AL1146"/>
      <c r="AM1146"/>
      <c r="AN1146"/>
      <c r="AO1146"/>
      <c r="AP1146"/>
      <c r="AQ1146"/>
      <c r="AR1146"/>
      <c r="AS1146"/>
      <c r="AT1146"/>
      <c r="AU1146"/>
      <c r="AV1146"/>
      <c r="AW1146"/>
      <c r="AX1146"/>
      <c r="AY1146"/>
      <c r="AZ1146"/>
      <c r="BA1146"/>
      <c r="BB1146"/>
      <c r="BC1146"/>
      <c r="BD1146"/>
      <c r="BE1146"/>
      <c r="BF1146"/>
      <c r="BG1146"/>
      <c r="BH1146"/>
      <c r="BI1146"/>
      <c r="BJ1146"/>
      <c r="BK1146"/>
      <c r="BL1146"/>
      <c r="BM1146"/>
      <c r="BN1146"/>
      <c r="BO1146"/>
      <c r="BP1146"/>
      <c r="BQ1146"/>
      <c r="BR1146"/>
      <c r="BS1146"/>
      <c r="BT1146"/>
      <c r="BU1146"/>
      <c r="BV1146"/>
      <c r="BW1146"/>
      <c r="BX1146"/>
      <c r="BY1146"/>
      <c r="BZ1146"/>
      <c r="CA1146"/>
      <c r="CB1146"/>
      <c r="CC1146"/>
      <c r="CD1146"/>
      <c r="CE1146"/>
      <c r="CF1146"/>
      <c r="CG1146"/>
      <c r="CH1146"/>
      <c r="CI1146"/>
      <c r="CJ1146"/>
      <c r="CK1146"/>
      <c r="CL1146"/>
      <c r="CN1146"/>
    </row>
    <row r="1147" spans="7:92" x14ac:dyDescent="0.4">
      <c r="G1147"/>
      <c r="I1147"/>
      <c r="J1147"/>
      <c r="R1147"/>
      <c r="S1147"/>
      <c r="T1147"/>
      <c r="U1147"/>
      <c r="V1147"/>
      <c r="W1147"/>
      <c r="X1147"/>
      <c r="Y1147"/>
      <c r="Z1147"/>
      <c r="AA1147"/>
      <c r="AB1147"/>
      <c r="AC1147"/>
      <c r="AD1147"/>
      <c r="AE1147"/>
      <c r="AF1147"/>
      <c r="AG1147"/>
      <c r="AH1147"/>
      <c r="AI1147"/>
      <c r="AJ1147"/>
      <c r="AK1147"/>
      <c r="AL1147"/>
      <c r="AM1147"/>
      <c r="AN1147"/>
      <c r="AO1147"/>
      <c r="AP1147"/>
      <c r="AQ1147"/>
      <c r="AR1147"/>
      <c r="AS1147"/>
      <c r="AT1147"/>
      <c r="AU1147"/>
      <c r="AV1147"/>
      <c r="AW1147"/>
      <c r="AX1147"/>
      <c r="AY1147"/>
      <c r="AZ1147"/>
      <c r="BA1147"/>
      <c r="BB1147"/>
      <c r="BC1147"/>
      <c r="BD1147"/>
      <c r="BE1147"/>
      <c r="BF1147"/>
      <c r="BG1147"/>
      <c r="BH1147"/>
      <c r="BI1147"/>
      <c r="BJ1147"/>
      <c r="BK1147"/>
      <c r="BL1147"/>
      <c r="BM1147"/>
      <c r="BN1147"/>
      <c r="BO1147"/>
      <c r="BP1147"/>
      <c r="BQ1147"/>
      <c r="BR1147"/>
      <c r="BS1147"/>
      <c r="BT1147"/>
      <c r="BU1147"/>
      <c r="BV1147"/>
      <c r="BW1147"/>
      <c r="BX1147"/>
      <c r="BY1147"/>
      <c r="BZ1147"/>
      <c r="CA1147"/>
      <c r="CB1147"/>
      <c r="CC1147"/>
      <c r="CD1147"/>
      <c r="CE1147"/>
      <c r="CF1147"/>
      <c r="CG1147"/>
      <c r="CH1147"/>
      <c r="CI1147"/>
      <c r="CJ1147"/>
      <c r="CK1147"/>
      <c r="CL1147"/>
      <c r="CN1147"/>
    </row>
    <row r="1148" spans="7:92" x14ac:dyDescent="0.4">
      <c r="G1148"/>
      <c r="I1148"/>
      <c r="J1148"/>
      <c r="R1148"/>
      <c r="S1148"/>
      <c r="T1148"/>
      <c r="U1148"/>
      <c r="V1148"/>
      <c r="W1148"/>
      <c r="X1148"/>
      <c r="Y1148"/>
      <c r="Z1148"/>
      <c r="AA1148"/>
      <c r="AB1148"/>
      <c r="AC1148"/>
      <c r="AD1148"/>
      <c r="AE1148"/>
      <c r="AF1148"/>
      <c r="AG1148"/>
      <c r="AH1148"/>
      <c r="AI1148"/>
      <c r="AJ1148"/>
      <c r="AK1148"/>
      <c r="AL1148"/>
      <c r="AM1148"/>
      <c r="AN1148"/>
      <c r="AO1148"/>
      <c r="AP1148"/>
      <c r="AQ1148"/>
      <c r="AR1148"/>
      <c r="AS1148"/>
      <c r="AT1148"/>
      <c r="AU1148"/>
      <c r="AV1148"/>
      <c r="AW1148"/>
      <c r="AX1148"/>
      <c r="AY1148"/>
      <c r="AZ1148"/>
      <c r="BA1148"/>
      <c r="BB1148"/>
      <c r="BC1148"/>
      <c r="BD1148"/>
      <c r="BE1148"/>
      <c r="BF1148"/>
      <c r="BG1148"/>
      <c r="BH1148"/>
      <c r="BI1148"/>
      <c r="BJ1148"/>
      <c r="BK1148"/>
      <c r="BL1148"/>
      <c r="BM1148"/>
      <c r="BN1148"/>
      <c r="BO1148"/>
      <c r="BP1148"/>
      <c r="BQ1148"/>
      <c r="BR1148"/>
      <c r="BS1148"/>
      <c r="BT1148"/>
      <c r="BU1148"/>
      <c r="BV1148"/>
      <c r="BW1148"/>
      <c r="BX1148"/>
      <c r="BY1148"/>
      <c r="BZ1148"/>
      <c r="CA1148"/>
      <c r="CB1148"/>
      <c r="CC1148"/>
      <c r="CD1148"/>
      <c r="CE1148"/>
      <c r="CF1148"/>
      <c r="CG1148"/>
      <c r="CH1148"/>
      <c r="CI1148"/>
      <c r="CJ1148"/>
      <c r="CK1148"/>
      <c r="CL1148"/>
      <c r="CN1148"/>
    </row>
    <row r="1149" spans="7:92" x14ac:dyDescent="0.4">
      <c r="G1149"/>
      <c r="I1149"/>
      <c r="J1149"/>
      <c r="R1149"/>
      <c r="S1149"/>
      <c r="T1149"/>
      <c r="U1149"/>
      <c r="V1149"/>
      <c r="W1149"/>
      <c r="X1149"/>
      <c r="Y1149"/>
      <c r="Z1149"/>
      <c r="AA1149"/>
      <c r="AB1149"/>
      <c r="AC1149"/>
      <c r="AD1149"/>
      <c r="AE1149"/>
      <c r="AF1149"/>
      <c r="AG1149"/>
      <c r="AH1149"/>
      <c r="AI1149"/>
      <c r="AJ1149"/>
      <c r="AK1149"/>
      <c r="AL1149"/>
      <c r="AM1149"/>
      <c r="AN1149"/>
      <c r="AO1149"/>
      <c r="AP1149"/>
      <c r="AQ1149"/>
      <c r="AR1149"/>
      <c r="AS1149"/>
      <c r="AT1149"/>
      <c r="AU1149"/>
      <c r="AV1149"/>
      <c r="AW1149"/>
      <c r="AX1149"/>
      <c r="AY1149"/>
      <c r="AZ1149"/>
      <c r="BA1149"/>
      <c r="BB1149"/>
      <c r="BC1149"/>
      <c r="BD1149"/>
      <c r="BE1149"/>
      <c r="BF1149"/>
      <c r="BG1149"/>
      <c r="BH1149"/>
      <c r="BI1149"/>
      <c r="BJ1149"/>
      <c r="BK1149"/>
      <c r="BL1149"/>
      <c r="BM1149"/>
      <c r="BN1149"/>
      <c r="BO1149"/>
      <c r="BP1149"/>
      <c r="BQ1149"/>
      <c r="BR1149"/>
      <c r="BS1149"/>
      <c r="BT1149"/>
      <c r="BU1149"/>
      <c r="BV1149"/>
      <c r="BW1149"/>
      <c r="BX1149"/>
      <c r="BY1149"/>
      <c r="BZ1149"/>
      <c r="CA1149"/>
      <c r="CB1149"/>
      <c r="CC1149"/>
      <c r="CD1149"/>
      <c r="CE1149"/>
      <c r="CF1149"/>
      <c r="CG1149"/>
      <c r="CH1149"/>
      <c r="CI1149"/>
      <c r="CJ1149"/>
      <c r="CK1149"/>
      <c r="CL1149"/>
      <c r="CN1149"/>
    </row>
    <row r="1150" spans="7:92" x14ac:dyDescent="0.4">
      <c r="G1150"/>
      <c r="I1150"/>
      <c r="J1150"/>
      <c r="R1150"/>
      <c r="S1150"/>
      <c r="T1150"/>
      <c r="U1150"/>
      <c r="V1150"/>
      <c r="W1150"/>
      <c r="X1150"/>
      <c r="Y1150"/>
      <c r="Z1150"/>
      <c r="AA1150"/>
      <c r="AB1150"/>
      <c r="AC1150"/>
      <c r="AD1150"/>
      <c r="AE1150"/>
      <c r="AF1150"/>
      <c r="AG1150"/>
      <c r="AH1150"/>
      <c r="AI1150"/>
      <c r="AJ1150"/>
      <c r="AK1150"/>
      <c r="AL1150"/>
      <c r="AM1150"/>
      <c r="AN1150"/>
      <c r="AO1150"/>
      <c r="AP1150"/>
      <c r="AQ1150"/>
      <c r="AR1150"/>
      <c r="AS1150"/>
      <c r="AT1150"/>
      <c r="AU1150"/>
      <c r="AV1150"/>
      <c r="AW1150"/>
      <c r="AX1150"/>
      <c r="AY1150"/>
      <c r="AZ1150"/>
      <c r="BA1150"/>
      <c r="BB1150"/>
      <c r="BC1150"/>
      <c r="BD1150"/>
      <c r="BE1150"/>
      <c r="BF1150"/>
      <c r="BG1150"/>
      <c r="BH1150"/>
      <c r="BI1150"/>
      <c r="BJ1150"/>
      <c r="BK1150"/>
      <c r="BL1150"/>
      <c r="BM1150"/>
      <c r="BN1150"/>
      <c r="BO1150"/>
      <c r="BP1150"/>
      <c r="BQ1150"/>
      <c r="BR1150"/>
      <c r="BS1150"/>
      <c r="BT1150"/>
      <c r="BU1150"/>
      <c r="BV1150"/>
      <c r="BW1150"/>
      <c r="BX1150"/>
      <c r="BY1150"/>
      <c r="BZ1150"/>
      <c r="CA1150"/>
      <c r="CB1150"/>
      <c r="CC1150"/>
      <c r="CD1150"/>
      <c r="CE1150"/>
      <c r="CF1150"/>
      <c r="CG1150"/>
      <c r="CH1150"/>
      <c r="CI1150"/>
      <c r="CJ1150"/>
      <c r="CK1150"/>
      <c r="CL1150"/>
      <c r="CN1150"/>
    </row>
    <row r="1151" spans="7:92" x14ac:dyDescent="0.4">
      <c r="G1151"/>
      <c r="I1151"/>
      <c r="J1151"/>
      <c r="R1151"/>
      <c r="S1151"/>
      <c r="T1151"/>
      <c r="U1151"/>
      <c r="V1151"/>
      <c r="W1151"/>
      <c r="X1151"/>
      <c r="Y1151"/>
      <c r="Z1151"/>
      <c r="AA1151"/>
      <c r="AB1151"/>
      <c r="AC1151"/>
      <c r="AD1151"/>
      <c r="AE1151"/>
      <c r="AF1151"/>
      <c r="AG1151"/>
      <c r="AH1151"/>
      <c r="AI1151"/>
      <c r="AJ1151"/>
      <c r="AK1151"/>
      <c r="AL1151"/>
      <c r="AM1151"/>
      <c r="AN1151"/>
      <c r="AO1151"/>
      <c r="AP1151"/>
      <c r="AQ1151"/>
      <c r="AR1151"/>
      <c r="AS1151"/>
      <c r="AT1151"/>
      <c r="AU1151"/>
      <c r="AV1151"/>
      <c r="AW1151"/>
      <c r="AX1151"/>
      <c r="AY1151"/>
      <c r="AZ1151"/>
      <c r="BA1151"/>
      <c r="BB1151"/>
      <c r="BC1151"/>
      <c r="BD1151"/>
      <c r="BE1151"/>
      <c r="BF1151"/>
      <c r="BG1151"/>
      <c r="BH1151"/>
      <c r="BI1151"/>
      <c r="BJ1151"/>
      <c r="BK1151"/>
      <c r="BL1151"/>
      <c r="BM1151"/>
      <c r="BN1151"/>
      <c r="BO1151"/>
      <c r="BP1151"/>
      <c r="BQ1151"/>
      <c r="BR1151"/>
      <c r="BS1151"/>
      <c r="BT1151"/>
      <c r="BU1151"/>
      <c r="BV1151"/>
      <c r="BW1151"/>
      <c r="BX1151"/>
      <c r="BY1151"/>
      <c r="BZ1151"/>
      <c r="CA1151"/>
      <c r="CB1151"/>
      <c r="CC1151"/>
      <c r="CD1151"/>
      <c r="CE1151"/>
      <c r="CF1151"/>
      <c r="CG1151"/>
      <c r="CH1151"/>
      <c r="CI1151"/>
      <c r="CJ1151"/>
      <c r="CK1151"/>
      <c r="CL1151"/>
      <c r="CN1151"/>
    </row>
    <row r="1152" spans="7:92" x14ac:dyDescent="0.4">
      <c r="G1152"/>
      <c r="I1152"/>
      <c r="J1152"/>
      <c r="R1152"/>
      <c r="S1152"/>
      <c r="T1152"/>
      <c r="U1152"/>
      <c r="V1152"/>
      <c r="W1152"/>
      <c r="X1152"/>
      <c r="Y1152"/>
      <c r="Z1152"/>
      <c r="AA1152"/>
      <c r="AB1152"/>
      <c r="AC1152"/>
      <c r="AD1152"/>
      <c r="AE1152"/>
      <c r="AF1152"/>
      <c r="AG1152"/>
      <c r="AH1152"/>
      <c r="AI1152"/>
      <c r="AJ1152"/>
      <c r="AK1152"/>
      <c r="AL1152"/>
      <c r="AM1152"/>
      <c r="AN1152"/>
      <c r="AO1152"/>
      <c r="AP1152"/>
      <c r="AQ1152"/>
      <c r="AR1152"/>
      <c r="AS1152"/>
      <c r="AT1152"/>
      <c r="AU1152"/>
      <c r="AV1152"/>
      <c r="AW1152"/>
      <c r="AX1152"/>
      <c r="AY1152"/>
      <c r="AZ1152"/>
      <c r="BA1152"/>
      <c r="BB1152"/>
      <c r="BC1152"/>
      <c r="BD1152"/>
      <c r="BE1152"/>
      <c r="BF1152"/>
      <c r="BG1152"/>
      <c r="BH1152"/>
      <c r="BI1152"/>
      <c r="BJ1152"/>
      <c r="BK1152"/>
      <c r="BL1152"/>
      <c r="BM1152"/>
      <c r="BN1152"/>
      <c r="BO1152"/>
      <c r="BP1152"/>
      <c r="BQ1152"/>
      <c r="BR1152"/>
      <c r="BS1152"/>
      <c r="BT1152"/>
      <c r="BU1152"/>
      <c r="BV1152"/>
      <c r="BW1152"/>
      <c r="BX1152"/>
      <c r="BY1152"/>
      <c r="BZ1152"/>
      <c r="CA1152"/>
      <c r="CB1152"/>
      <c r="CC1152"/>
      <c r="CD1152"/>
      <c r="CE1152"/>
      <c r="CF1152"/>
      <c r="CG1152"/>
      <c r="CH1152"/>
      <c r="CI1152"/>
      <c r="CJ1152"/>
      <c r="CK1152"/>
      <c r="CL1152"/>
      <c r="CN1152"/>
    </row>
    <row r="1153" spans="7:92" x14ac:dyDescent="0.4">
      <c r="G1153"/>
      <c r="I1153"/>
      <c r="J1153"/>
      <c r="R1153"/>
      <c r="S1153"/>
      <c r="T1153"/>
      <c r="U1153"/>
      <c r="V1153"/>
      <c r="W1153"/>
      <c r="X1153"/>
      <c r="Y1153"/>
      <c r="Z1153"/>
      <c r="AA1153"/>
      <c r="AB1153"/>
      <c r="AC1153"/>
      <c r="AD1153"/>
      <c r="AE1153"/>
      <c r="AF1153"/>
      <c r="AG1153"/>
      <c r="AH1153"/>
      <c r="AI1153"/>
      <c r="AJ1153"/>
      <c r="AK1153"/>
      <c r="AL1153"/>
      <c r="AM1153"/>
      <c r="AN1153"/>
      <c r="AO1153"/>
      <c r="AP1153"/>
      <c r="AQ1153"/>
      <c r="AR1153"/>
      <c r="AS1153"/>
      <c r="AT1153"/>
      <c r="AU1153"/>
      <c r="AV1153"/>
      <c r="AW1153"/>
      <c r="AX1153"/>
      <c r="AY1153"/>
      <c r="AZ1153"/>
      <c r="BA1153"/>
      <c r="BB1153"/>
      <c r="BC1153"/>
      <c r="BD1153"/>
      <c r="BE1153"/>
      <c r="BF1153"/>
      <c r="BG1153"/>
      <c r="BH1153"/>
      <c r="BI1153"/>
      <c r="BJ1153"/>
      <c r="BK1153"/>
      <c r="BL1153"/>
      <c r="BM1153"/>
      <c r="BN1153"/>
      <c r="BO1153"/>
      <c r="BP1153"/>
      <c r="BQ1153"/>
      <c r="BR1153"/>
      <c r="BS1153"/>
      <c r="BT1153"/>
      <c r="BU1153"/>
      <c r="BV1153"/>
      <c r="BW1153"/>
      <c r="BX1153"/>
      <c r="BY1153"/>
      <c r="BZ1153"/>
      <c r="CA1153"/>
      <c r="CB1153"/>
      <c r="CC1153"/>
      <c r="CD1153"/>
      <c r="CE1153"/>
      <c r="CF1153"/>
      <c r="CG1153"/>
      <c r="CH1153"/>
      <c r="CI1153"/>
      <c r="CJ1153"/>
      <c r="CK1153"/>
      <c r="CL1153"/>
      <c r="CN1153"/>
    </row>
    <row r="1154" spans="7:92" x14ac:dyDescent="0.4">
      <c r="G1154"/>
      <c r="I1154"/>
      <c r="J1154"/>
      <c r="R1154"/>
      <c r="S1154"/>
      <c r="T1154"/>
      <c r="U1154"/>
      <c r="V1154"/>
      <c r="W1154"/>
      <c r="X1154"/>
      <c r="Y1154"/>
      <c r="Z1154"/>
      <c r="AA1154"/>
      <c r="AB1154"/>
      <c r="AC1154"/>
      <c r="AD1154"/>
      <c r="AE1154"/>
      <c r="AF1154"/>
      <c r="AG1154"/>
      <c r="AH1154"/>
      <c r="AI1154"/>
      <c r="AJ1154"/>
      <c r="AK1154"/>
      <c r="AL1154"/>
      <c r="AM1154"/>
      <c r="AN1154"/>
      <c r="AO1154"/>
      <c r="AP1154"/>
      <c r="AQ1154"/>
      <c r="AR1154"/>
      <c r="AS1154"/>
      <c r="AT1154"/>
      <c r="AU1154"/>
      <c r="AV1154"/>
      <c r="AW1154"/>
      <c r="AX1154"/>
      <c r="AY1154"/>
      <c r="AZ1154"/>
      <c r="BA1154"/>
      <c r="BB1154"/>
      <c r="BC1154"/>
      <c r="BD1154"/>
      <c r="BE1154"/>
      <c r="BF1154"/>
      <c r="BG1154"/>
      <c r="BH1154"/>
      <c r="BI1154"/>
      <c r="BJ1154"/>
      <c r="BK1154"/>
      <c r="BL1154"/>
      <c r="BM1154"/>
      <c r="BN1154"/>
      <c r="BO1154"/>
      <c r="BP1154"/>
      <c r="BQ1154"/>
      <c r="BR1154"/>
      <c r="BS1154"/>
      <c r="BT1154"/>
      <c r="BU1154"/>
      <c r="BV1154"/>
      <c r="BW1154"/>
      <c r="BX1154"/>
      <c r="BY1154"/>
      <c r="BZ1154"/>
      <c r="CA1154"/>
      <c r="CB1154"/>
      <c r="CC1154"/>
      <c r="CD1154"/>
      <c r="CE1154"/>
      <c r="CF1154"/>
      <c r="CG1154"/>
      <c r="CH1154"/>
      <c r="CI1154"/>
      <c r="CJ1154"/>
      <c r="CK1154"/>
      <c r="CL1154"/>
      <c r="CN1154"/>
    </row>
    <row r="1155" spans="7:92" x14ac:dyDescent="0.4">
      <c r="G1155"/>
      <c r="I1155"/>
      <c r="J1155"/>
      <c r="R1155"/>
      <c r="S1155"/>
      <c r="T1155"/>
      <c r="U1155"/>
      <c r="V1155"/>
      <c r="W1155"/>
      <c r="X1155"/>
      <c r="Y1155"/>
      <c r="Z1155"/>
      <c r="AA1155"/>
      <c r="AB1155"/>
      <c r="AC1155"/>
      <c r="AD1155"/>
      <c r="AE1155"/>
      <c r="AF1155"/>
      <c r="AG1155"/>
      <c r="AH1155"/>
      <c r="AI1155"/>
      <c r="AJ1155"/>
      <c r="AK1155"/>
      <c r="AL1155"/>
      <c r="AM1155"/>
      <c r="AN1155"/>
      <c r="AO1155"/>
      <c r="AP1155"/>
      <c r="AQ1155"/>
      <c r="AR1155"/>
      <c r="AS1155"/>
      <c r="AT1155"/>
      <c r="AU1155"/>
      <c r="AV1155"/>
      <c r="AW1155"/>
      <c r="AX1155"/>
      <c r="AY1155"/>
      <c r="AZ1155"/>
      <c r="BA1155"/>
      <c r="BB1155"/>
      <c r="BC1155"/>
      <c r="BD1155"/>
      <c r="BE1155"/>
      <c r="BF1155"/>
      <c r="BG1155"/>
      <c r="BH1155"/>
      <c r="BI1155"/>
      <c r="BJ1155"/>
      <c r="BK1155"/>
      <c r="BL1155"/>
      <c r="BM1155"/>
      <c r="BN1155"/>
      <c r="BO1155"/>
      <c r="BP1155"/>
      <c r="BQ1155"/>
      <c r="BR1155"/>
      <c r="BS1155"/>
      <c r="BT1155"/>
      <c r="BU1155"/>
      <c r="BV1155"/>
      <c r="BW1155"/>
      <c r="BX1155"/>
      <c r="BY1155"/>
      <c r="BZ1155"/>
      <c r="CA1155"/>
      <c r="CB1155"/>
      <c r="CC1155"/>
      <c r="CD1155"/>
      <c r="CE1155"/>
      <c r="CF1155"/>
      <c r="CG1155"/>
      <c r="CH1155"/>
      <c r="CI1155"/>
      <c r="CJ1155"/>
      <c r="CK1155"/>
      <c r="CL1155"/>
      <c r="CN1155"/>
    </row>
    <row r="1156" spans="7:92" x14ac:dyDescent="0.4">
      <c r="G1156"/>
      <c r="I1156"/>
      <c r="J1156"/>
      <c r="R1156"/>
      <c r="S1156"/>
      <c r="T1156"/>
      <c r="U1156"/>
      <c r="V1156"/>
      <c r="W1156"/>
      <c r="X1156"/>
      <c r="Y1156"/>
      <c r="Z1156"/>
      <c r="AA1156"/>
      <c r="AB1156"/>
      <c r="AC1156"/>
      <c r="AD1156"/>
      <c r="AE1156"/>
      <c r="AF1156"/>
      <c r="AG1156"/>
      <c r="AH1156"/>
      <c r="AI1156"/>
      <c r="AJ1156"/>
      <c r="AK1156"/>
      <c r="AL1156"/>
      <c r="AM1156"/>
      <c r="AN1156"/>
      <c r="AO1156"/>
      <c r="AP1156"/>
      <c r="AQ1156"/>
      <c r="AR1156"/>
      <c r="AS1156"/>
      <c r="AT1156"/>
      <c r="AU1156"/>
      <c r="AV1156"/>
      <c r="AW1156"/>
      <c r="AX1156"/>
      <c r="AY1156"/>
      <c r="AZ1156"/>
      <c r="BA1156"/>
      <c r="BB1156"/>
      <c r="BC1156"/>
      <c r="BD1156"/>
      <c r="BE1156"/>
      <c r="BF1156"/>
      <c r="BG1156"/>
      <c r="BH1156"/>
      <c r="BI1156"/>
      <c r="BJ1156"/>
      <c r="BK1156"/>
      <c r="BL1156"/>
      <c r="BM1156"/>
      <c r="BN1156"/>
      <c r="BO1156"/>
      <c r="BP1156"/>
      <c r="BQ1156"/>
      <c r="BR1156"/>
      <c r="BS1156"/>
      <c r="BT1156"/>
      <c r="BU1156"/>
      <c r="BV1156"/>
      <c r="BW1156"/>
      <c r="BX1156"/>
      <c r="BY1156"/>
      <c r="BZ1156"/>
      <c r="CA1156"/>
      <c r="CB1156"/>
      <c r="CC1156"/>
      <c r="CD1156"/>
      <c r="CE1156"/>
      <c r="CF1156"/>
      <c r="CG1156"/>
      <c r="CH1156"/>
      <c r="CI1156"/>
      <c r="CJ1156"/>
      <c r="CK1156"/>
      <c r="CL1156"/>
      <c r="CN1156"/>
    </row>
    <row r="1157" spans="7:92" x14ac:dyDescent="0.4">
      <c r="G1157"/>
      <c r="I1157"/>
      <c r="J1157"/>
      <c r="R1157"/>
      <c r="S1157"/>
      <c r="T1157"/>
      <c r="U1157"/>
      <c r="V1157"/>
      <c r="W1157"/>
      <c r="X1157"/>
      <c r="Y1157"/>
      <c r="Z1157"/>
      <c r="AA1157"/>
      <c r="AB1157"/>
      <c r="AC1157"/>
      <c r="AD1157"/>
      <c r="AE1157"/>
      <c r="AF1157"/>
      <c r="AG1157"/>
      <c r="AH1157"/>
      <c r="AI1157"/>
      <c r="AJ1157"/>
      <c r="AK1157"/>
      <c r="AL1157"/>
      <c r="AM1157"/>
      <c r="AN1157"/>
      <c r="AO1157"/>
      <c r="AP1157"/>
      <c r="AQ1157"/>
      <c r="AR1157"/>
      <c r="AS1157"/>
      <c r="AT1157"/>
      <c r="AU1157"/>
      <c r="AV1157"/>
      <c r="AW1157"/>
      <c r="AX1157"/>
      <c r="AY1157"/>
      <c r="AZ1157"/>
      <c r="BA1157"/>
      <c r="BB1157"/>
      <c r="BC1157"/>
      <c r="BD1157"/>
      <c r="BE1157"/>
      <c r="BF1157"/>
      <c r="BG1157"/>
      <c r="BH1157"/>
      <c r="BI1157"/>
      <c r="BJ1157"/>
      <c r="BK1157"/>
      <c r="BL1157"/>
      <c r="BM1157"/>
      <c r="BN1157"/>
      <c r="BO1157"/>
      <c r="BP1157"/>
      <c r="BQ1157"/>
      <c r="BR1157"/>
      <c r="BS1157"/>
      <c r="BT1157"/>
      <c r="BU1157"/>
      <c r="BV1157"/>
      <c r="BW1157"/>
      <c r="BX1157"/>
      <c r="BY1157"/>
      <c r="BZ1157"/>
      <c r="CA1157"/>
      <c r="CB1157"/>
      <c r="CC1157"/>
      <c r="CD1157"/>
      <c r="CE1157"/>
      <c r="CF1157"/>
      <c r="CG1157"/>
      <c r="CH1157"/>
      <c r="CI1157"/>
      <c r="CJ1157"/>
      <c r="CK1157"/>
      <c r="CL1157"/>
      <c r="CN1157"/>
    </row>
    <row r="1158" spans="7:92" x14ac:dyDescent="0.4">
      <c r="G1158"/>
      <c r="I1158"/>
      <c r="J1158"/>
      <c r="R1158"/>
      <c r="S1158"/>
      <c r="T1158"/>
      <c r="U1158"/>
      <c r="V1158"/>
      <c r="W1158"/>
      <c r="X1158"/>
      <c r="Y1158"/>
      <c r="Z1158"/>
      <c r="AA1158"/>
      <c r="AB1158"/>
      <c r="AC1158"/>
      <c r="AD1158"/>
      <c r="AE1158"/>
      <c r="AF1158"/>
      <c r="AG1158"/>
      <c r="AH1158"/>
      <c r="AI1158"/>
      <c r="AJ1158"/>
      <c r="AK1158"/>
      <c r="AL1158"/>
      <c r="AM1158"/>
      <c r="AN1158"/>
      <c r="AO1158"/>
      <c r="AP1158"/>
      <c r="AQ1158"/>
      <c r="AR1158"/>
      <c r="AS1158"/>
      <c r="AT1158"/>
      <c r="AU1158"/>
      <c r="AV1158"/>
      <c r="AW1158"/>
      <c r="AX1158"/>
      <c r="AY1158"/>
      <c r="AZ1158"/>
      <c r="BA1158"/>
      <c r="BB1158"/>
      <c r="BC1158"/>
      <c r="BD1158"/>
      <c r="BE1158"/>
      <c r="BF1158"/>
      <c r="BG1158"/>
      <c r="BH1158"/>
      <c r="BI1158"/>
      <c r="BJ1158"/>
      <c r="BK1158"/>
      <c r="BL1158"/>
      <c r="BM1158"/>
      <c r="BN1158"/>
      <c r="BO1158"/>
      <c r="BP1158"/>
      <c r="BQ1158"/>
      <c r="BR1158"/>
      <c r="BS1158"/>
      <c r="BT1158"/>
      <c r="BU1158"/>
      <c r="BV1158"/>
      <c r="BW1158"/>
      <c r="BX1158"/>
      <c r="BY1158"/>
      <c r="BZ1158"/>
      <c r="CA1158"/>
      <c r="CB1158"/>
      <c r="CC1158"/>
      <c r="CD1158"/>
      <c r="CE1158"/>
      <c r="CF1158"/>
      <c r="CG1158"/>
      <c r="CH1158"/>
      <c r="CI1158"/>
      <c r="CJ1158"/>
      <c r="CK1158"/>
      <c r="CL1158"/>
      <c r="CN1158"/>
    </row>
    <row r="1159" spans="7:92" x14ac:dyDescent="0.4">
      <c r="G1159"/>
      <c r="I1159"/>
      <c r="J1159"/>
      <c r="R1159"/>
      <c r="S1159"/>
      <c r="T1159"/>
      <c r="U1159"/>
      <c r="V1159"/>
      <c r="W1159"/>
      <c r="X1159"/>
      <c r="Y1159"/>
      <c r="Z1159"/>
      <c r="AA1159"/>
      <c r="AB1159"/>
      <c r="AC1159"/>
      <c r="AD1159"/>
      <c r="AE1159"/>
      <c r="AF1159"/>
      <c r="AG1159"/>
      <c r="AH1159"/>
      <c r="AI1159"/>
      <c r="AJ1159"/>
      <c r="AK1159"/>
      <c r="AL1159"/>
      <c r="AM1159"/>
      <c r="AN1159"/>
      <c r="AO1159"/>
      <c r="AP1159"/>
      <c r="AQ1159"/>
      <c r="AR1159"/>
      <c r="AS1159"/>
      <c r="AT1159"/>
      <c r="AU1159"/>
      <c r="AV1159"/>
      <c r="AW1159"/>
      <c r="AX1159"/>
      <c r="AY1159"/>
      <c r="AZ1159"/>
      <c r="BA1159"/>
      <c r="BB1159"/>
      <c r="BC1159"/>
      <c r="BD1159"/>
      <c r="BE1159"/>
      <c r="BF1159"/>
      <c r="BG1159"/>
      <c r="BH1159"/>
      <c r="BI1159"/>
      <c r="BJ1159"/>
      <c r="BK1159"/>
      <c r="BL1159"/>
      <c r="BM1159"/>
      <c r="BN1159"/>
      <c r="BO1159"/>
      <c r="BP1159"/>
      <c r="BQ1159"/>
      <c r="BR1159"/>
      <c r="BS1159"/>
      <c r="BT1159"/>
      <c r="BU1159"/>
      <c r="BV1159"/>
      <c r="BW1159"/>
      <c r="BX1159"/>
      <c r="BY1159"/>
      <c r="BZ1159"/>
      <c r="CA1159"/>
      <c r="CB1159"/>
      <c r="CC1159"/>
      <c r="CD1159"/>
      <c r="CE1159"/>
      <c r="CF1159"/>
      <c r="CG1159"/>
      <c r="CH1159"/>
      <c r="CI1159"/>
      <c r="CJ1159"/>
      <c r="CK1159"/>
      <c r="CL1159"/>
      <c r="CN1159"/>
    </row>
    <row r="1160" spans="7:92" x14ac:dyDescent="0.4">
      <c r="G1160"/>
      <c r="I1160"/>
      <c r="J1160"/>
      <c r="R1160"/>
      <c r="S1160"/>
      <c r="T1160"/>
      <c r="U1160"/>
      <c r="V1160"/>
      <c r="W1160"/>
      <c r="X1160"/>
      <c r="Y1160"/>
      <c r="Z1160"/>
      <c r="AA1160"/>
      <c r="AB1160"/>
      <c r="AC1160"/>
      <c r="AD1160"/>
      <c r="AE1160"/>
      <c r="AF1160"/>
      <c r="AG1160"/>
      <c r="AH1160"/>
      <c r="AI1160"/>
      <c r="AJ1160"/>
      <c r="AK1160"/>
      <c r="AL1160"/>
      <c r="AM1160"/>
      <c r="AN1160"/>
      <c r="AO1160"/>
      <c r="AP1160"/>
      <c r="AQ1160"/>
      <c r="AR1160"/>
      <c r="AS1160"/>
      <c r="AT1160"/>
      <c r="AU1160"/>
      <c r="AV1160"/>
      <c r="AW1160"/>
      <c r="AX1160"/>
      <c r="AY1160"/>
      <c r="AZ1160"/>
      <c r="BA1160"/>
      <c r="BB1160"/>
      <c r="BC1160"/>
      <c r="BD1160"/>
      <c r="BE1160"/>
      <c r="BF1160"/>
      <c r="BG1160"/>
      <c r="BH1160"/>
      <c r="BI1160"/>
      <c r="BJ1160"/>
      <c r="BK1160"/>
      <c r="BL1160"/>
      <c r="BM1160"/>
      <c r="BN1160"/>
      <c r="BO1160"/>
      <c r="BP1160"/>
      <c r="BQ1160"/>
      <c r="BR1160"/>
      <c r="BS1160"/>
      <c r="BT1160"/>
      <c r="BU1160"/>
      <c r="BV1160"/>
      <c r="BW1160"/>
      <c r="BX1160"/>
      <c r="BY1160"/>
      <c r="BZ1160"/>
      <c r="CA1160"/>
      <c r="CB1160"/>
      <c r="CC1160"/>
      <c r="CD1160"/>
      <c r="CE1160"/>
      <c r="CF1160"/>
      <c r="CG1160"/>
      <c r="CH1160"/>
      <c r="CI1160"/>
      <c r="CJ1160"/>
      <c r="CK1160"/>
      <c r="CL1160"/>
      <c r="CN1160"/>
    </row>
    <row r="1161" spans="7:92" x14ac:dyDescent="0.4">
      <c r="G1161"/>
      <c r="I1161"/>
      <c r="J1161"/>
      <c r="R1161"/>
      <c r="S1161"/>
      <c r="T1161"/>
      <c r="U1161"/>
      <c r="V1161"/>
      <c r="W1161"/>
      <c r="X1161"/>
      <c r="Y1161"/>
      <c r="Z1161"/>
      <c r="AA1161"/>
      <c r="AB1161"/>
      <c r="AC1161"/>
      <c r="AD1161"/>
      <c r="AE1161"/>
      <c r="AF1161"/>
      <c r="AG1161"/>
      <c r="AH1161"/>
      <c r="AI1161"/>
      <c r="AJ1161"/>
      <c r="AK1161"/>
      <c r="AL1161"/>
      <c r="AM1161"/>
      <c r="AN1161"/>
      <c r="AO1161"/>
      <c r="AP1161"/>
      <c r="AQ1161"/>
      <c r="AR1161"/>
      <c r="AS1161"/>
      <c r="AT1161"/>
      <c r="AU1161"/>
      <c r="AV1161"/>
      <c r="AW1161"/>
      <c r="AX1161"/>
      <c r="AY1161"/>
      <c r="AZ1161"/>
      <c r="BA1161"/>
      <c r="BB1161"/>
      <c r="BC1161"/>
      <c r="BD1161"/>
      <c r="BE1161"/>
      <c r="BF1161"/>
      <c r="BG1161"/>
      <c r="BH1161"/>
      <c r="BI1161"/>
      <c r="BJ1161"/>
      <c r="BK1161"/>
      <c r="BL1161"/>
      <c r="BM1161"/>
      <c r="BN1161"/>
      <c r="BO1161"/>
      <c r="BP1161"/>
      <c r="BQ1161"/>
      <c r="BR1161"/>
      <c r="BS1161"/>
      <c r="BT1161"/>
      <c r="BU1161"/>
      <c r="BV1161"/>
      <c r="BW1161"/>
      <c r="BX1161"/>
      <c r="BY1161"/>
      <c r="BZ1161"/>
      <c r="CA1161"/>
      <c r="CB1161"/>
      <c r="CC1161"/>
      <c r="CD1161"/>
      <c r="CE1161"/>
      <c r="CF1161"/>
      <c r="CG1161"/>
      <c r="CH1161"/>
      <c r="CI1161"/>
      <c r="CJ1161"/>
      <c r="CK1161"/>
      <c r="CL1161"/>
      <c r="CN1161"/>
    </row>
    <row r="1162" spans="7:92" x14ac:dyDescent="0.4">
      <c r="G1162"/>
      <c r="I1162"/>
      <c r="J1162"/>
      <c r="R1162"/>
      <c r="S1162"/>
      <c r="T1162"/>
      <c r="U1162"/>
      <c r="V1162"/>
      <c r="W1162"/>
      <c r="X1162"/>
      <c r="Y1162"/>
      <c r="Z1162"/>
      <c r="AA1162"/>
      <c r="AB1162"/>
      <c r="AC1162"/>
      <c r="AD1162"/>
      <c r="AE1162"/>
      <c r="AF1162"/>
      <c r="AG1162"/>
      <c r="AH1162"/>
      <c r="AI1162"/>
      <c r="AJ1162"/>
      <c r="AK1162"/>
      <c r="AL1162"/>
      <c r="AM1162"/>
      <c r="AN1162"/>
      <c r="AO1162"/>
      <c r="AP1162"/>
      <c r="AQ1162"/>
      <c r="AR1162"/>
      <c r="AS1162"/>
      <c r="AT1162"/>
      <c r="AU1162"/>
      <c r="AV1162"/>
      <c r="AW1162"/>
      <c r="AX1162"/>
      <c r="AY1162"/>
      <c r="AZ1162"/>
      <c r="BA1162"/>
      <c r="BB1162"/>
      <c r="BC1162"/>
      <c r="BD1162"/>
      <c r="BE1162"/>
      <c r="BF1162"/>
      <c r="BG1162"/>
      <c r="BH1162"/>
      <c r="BI1162"/>
      <c r="BJ1162"/>
      <c r="BK1162"/>
      <c r="BL1162"/>
      <c r="BM1162"/>
      <c r="BN1162"/>
      <c r="BO1162"/>
      <c r="BP1162"/>
      <c r="BQ1162"/>
      <c r="BR1162"/>
      <c r="BS1162"/>
      <c r="BT1162"/>
      <c r="BU1162"/>
      <c r="BV1162"/>
      <c r="BW1162"/>
      <c r="BX1162"/>
      <c r="BY1162"/>
      <c r="BZ1162"/>
      <c r="CA1162"/>
      <c r="CB1162"/>
      <c r="CC1162"/>
      <c r="CD1162"/>
      <c r="CE1162"/>
      <c r="CF1162"/>
      <c r="CG1162"/>
      <c r="CH1162"/>
      <c r="CI1162"/>
      <c r="CJ1162"/>
      <c r="CK1162"/>
      <c r="CL1162"/>
      <c r="CN1162"/>
    </row>
    <row r="1163" spans="7:92" x14ac:dyDescent="0.4">
      <c r="G1163"/>
      <c r="I1163"/>
      <c r="J1163"/>
      <c r="R1163"/>
      <c r="S1163"/>
      <c r="T1163"/>
      <c r="U1163"/>
      <c r="V1163"/>
      <c r="W1163"/>
      <c r="X1163"/>
      <c r="Y1163"/>
      <c r="Z1163"/>
      <c r="AA1163"/>
      <c r="AB1163"/>
      <c r="AC1163"/>
      <c r="AD1163"/>
      <c r="AE1163"/>
      <c r="AF1163"/>
      <c r="AG1163"/>
      <c r="AH1163"/>
      <c r="AI1163"/>
      <c r="AJ1163"/>
      <c r="AK1163"/>
      <c r="AL1163"/>
      <c r="AM1163"/>
      <c r="AN1163"/>
      <c r="AO1163"/>
      <c r="AP1163"/>
      <c r="AQ1163"/>
      <c r="AR1163"/>
      <c r="AS1163"/>
      <c r="AT1163"/>
      <c r="AU1163"/>
      <c r="AV1163"/>
      <c r="AW1163"/>
      <c r="AX1163"/>
      <c r="AY1163"/>
      <c r="AZ1163"/>
      <c r="BA1163"/>
      <c r="BB1163"/>
      <c r="BC1163"/>
      <c r="BD1163"/>
      <c r="BE1163"/>
      <c r="BF1163"/>
      <c r="BG1163"/>
      <c r="BH1163"/>
      <c r="BI1163"/>
      <c r="BJ1163"/>
      <c r="BK1163"/>
      <c r="BL1163"/>
      <c r="BM1163"/>
      <c r="BN1163"/>
      <c r="BO1163"/>
      <c r="BP1163"/>
      <c r="BQ1163"/>
      <c r="BR1163"/>
      <c r="BS1163"/>
      <c r="BT1163"/>
      <c r="BU1163"/>
      <c r="BV1163"/>
      <c r="BW1163"/>
      <c r="BX1163"/>
      <c r="BY1163"/>
      <c r="BZ1163"/>
      <c r="CA1163"/>
      <c r="CB1163"/>
      <c r="CC1163"/>
      <c r="CD1163"/>
      <c r="CE1163"/>
      <c r="CF1163"/>
      <c r="CG1163"/>
      <c r="CH1163"/>
      <c r="CI1163"/>
      <c r="CJ1163"/>
      <c r="CK1163"/>
      <c r="CL1163"/>
      <c r="CN1163"/>
    </row>
    <row r="1164" spans="7:92" x14ac:dyDescent="0.4">
      <c r="G1164"/>
      <c r="I1164"/>
      <c r="J1164"/>
      <c r="R1164"/>
      <c r="S1164"/>
      <c r="T1164"/>
      <c r="U1164"/>
      <c r="V1164"/>
      <c r="W1164"/>
      <c r="X1164"/>
      <c r="Y1164"/>
      <c r="Z1164"/>
      <c r="AA1164"/>
      <c r="AB1164"/>
      <c r="AC1164"/>
      <c r="AD1164"/>
      <c r="AE1164"/>
      <c r="AF1164"/>
      <c r="AG1164"/>
      <c r="AH1164"/>
      <c r="AI1164"/>
      <c r="AJ1164"/>
      <c r="AK1164"/>
      <c r="AL1164"/>
      <c r="AM1164"/>
      <c r="AN1164"/>
      <c r="AO1164"/>
      <c r="AP1164"/>
      <c r="AQ1164"/>
      <c r="AR1164"/>
      <c r="AS1164"/>
      <c r="AT1164"/>
      <c r="AU1164"/>
      <c r="AV1164"/>
      <c r="AW1164"/>
      <c r="AX1164"/>
      <c r="AY1164"/>
      <c r="AZ1164"/>
      <c r="BA1164"/>
      <c r="BB1164"/>
      <c r="BC1164"/>
      <c r="BD1164"/>
      <c r="BE1164"/>
      <c r="BF1164"/>
      <c r="BG1164"/>
      <c r="BH1164"/>
      <c r="BI1164"/>
      <c r="BJ1164"/>
      <c r="BK1164"/>
      <c r="BL1164"/>
      <c r="BM1164"/>
      <c r="BN1164"/>
      <c r="BO1164"/>
      <c r="BP1164"/>
      <c r="BQ1164"/>
      <c r="BR1164"/>
      <c r="BS1164"/>
      <c r="BT1164"/>
      <c r="BU1164"/>
      <c r="BV1164"/>
      <c r="BW1164"/>
      <c r="BX1164"/>
      <c r="BY1164"/>
      <c r="BZ1164"/>
      <c r="CA1164"/>
      <c r="CB1164"/>
      <c r="CC1164"/>
      <c r="CD1164"/>
      <c r="CE1164"/>
      <c r="CF1164"/>
      <c r="CG1164"/>
      <c r="CH1164"/>
      <c r="CI1164"/>
      <c r="CJ1164"/>
      <c r="CK1164"/>
      <c r="CL1164"/>
      <c r="CN1164"/>
    </row>
    <row r="1165" spans="7:92" x14ac:dyDescent="0.4">
      <c r="G1165"/>
      <c r="I1165"/>
      <c r="J1165"/>
      <c r="R1165"/>
      <c r="S1165"/>
      <c r="T1165"/>
      <c r="U1165"/>
      <c r="V1165"/>
      <c r="W1165"/>
      <c r="X1165"/>
      <c r="Y1165"/>
      <c r="Z1165"/>
      <c r="AA1165"/>
      <c r="AB1165"/>
      <c r="AC1165"/>
      <c r="AD1165"/>
      <c r="AE1165"/>
      <c r="AF1165"/>
      <c r="AG1165"/>
      <c r="AH1165"/>
      <c r="AI1165"/>
      <c r="AJ1165"/>
      <c r="AK1165"/>
      <c r="AL1165"/>
      <c r="AM1165"/>
      <c r="AN1165"/>
      <c r="AO1165"/>
      <c r="AP1165"/>
      <c r="AQ1165"/>
      <c r="AR1165"/>
      <c r="AS1165"/>
      <c r="AT1165"/>
      <c r="AU1165"/>
      <c r="AV1165"/>
      <c r="AW1165"/>
      <c r="AX1165"/>
      <c r="AY1165"/>
      <c r="AZ1165"/>
      <c r="BA1165"/>
      <c r="BB1165"/>
      <c r="BC1165"/>
      <c r="BD1165"/>
      <c r="BE1165"/>
      <c r="BF1165"/>
      <c r="BG1165"/>
      <c r="BH1165"/>
      <c r="BI1165"/>
      <c r="BJ1165"/>
      <c r="BK1165"/>
      <c r="BL1165"/>
      <c r="BM1165"/>
      <c r="BN1165"/>
      <c r="BO1165"/>
      <c r="BP1165"/>
      <c r="BQ1165"/>
      <c r="BR1165"/>
      <c r="BS1165"/>
      <c r="BT1165"/>
      <c r="BU1165"/>
      <c r="BV1165"/>
      <c r="BW1165"/>
      <c r="BX1165"/>
      <c r="BY1165"/>
      <c r="BZ1165"/>
      <c r="CA1165"/>
      <c r="CB1165"/>
      <c r="CC1165"/>
      <c r="CD1165"/>
      <c r="CE1165"/>
      <c r="CF1165"/>
      <c r="CG1165"/>
      <c r="CH1165"/>
      <c r="CI1165"/>
      <c r="CJ1165"/>
      <c r="CK1165"/>
      <c r="CL1165"/>
      <c r="CN1165"/>
    </row>
    <row r="1166" spans="7:92" x14ac:dyDescent="0.4">
      <c r="G1166"/>
      <c r="I1166"/>
      <c r="J1166"/>
      <c r="R1166"/>
      <c r="S1166"/>
      <c r="T1166"/>
      <c r="U1166"/>
      <c r="V1166"/>
      <c r="W1166"/>
      <c r="X1166"/>
      <c r="Y1166"/>
      <c r="Z1166"/>
      <c r="AA1166"/>
      <c r="AB1166"/>
      <c r="AC1166"/>
      <c r="AD1166"/>
      <c r="AE1166"/>
      <c r="AF1166"/>
      <c r="AG1166"/>
      <c r="AH1166"/>
      <c r="AI1166"/>
      <c r="AJ1166"/>
      <c r="AK1166"/>
      <c r="AL1166"/>
      <c r="AM1166"/>
      <c r="AN1166"/>
      <c r="AO1166"/>
      <c r="AP1166"/>
      <c r="AQ1166"/>
      <c r="AR1166"/>
      <c r="AS1166"/>
      <c r="AT1166"/>
      <c r="AU1166"/>
      <c r="AV1166"/>
      <c r="AW1166"/>
      <c r="AX1166"/>
      <c r="AY1166"/>
      <c r="AZ1166"/>
      <c r="BA1166"/>
      <c r="BB1166"/>
      <c r="BC1166"/>
      <c r="BD1166"/>
      <c r="BE1166"/>
      <c r="BF1166"/>
      <c r="BG1166"/>
      <c r="BH1166"/>
      <c r="BI1166"/>
      <c r="BJ1166"/>
      <c r="BK1166"/>
      <c r="BL1166"/>
      <c r="BM1166"/>
      <c r="BN1166"/>
      <c r="BO1166"/>
      <c r="BP1166"/>
      <c r="BQ1166"/>
      <c r="BR1166"/>
      <c r="BS1166"/>
      <c r="BT1166"/>
      <c r="BU1166"/>
      <c r="BV1166"/>
      <c r="BW1166"/>
      <c r="BX1166"/>
      <c r="BY1166"/>
      <c r="BZ1166"/>
      <c r="CA1166"/>
      <c r="CB1166"/>
      <c r="CC1166"/>
      <c r="CD1166"/>
      <c r="CE1166"/>
      <c r="CF1166"/>
      <c r="CG1166"/>
      <c r="CH1166"/>
      <c r="CI1166"/>
      <c r="CJ1166"/>
      <c r="CK1166"/>
      <c r="CL1166"/>
      <c r="CN1166"/>
    </row>
    <row r="1167" spans="7:92" x14ac:dyDescent="0.4">
      <c r="G1167"/>
      <c r="I1167"/>
      <c r="J1167"/>
      <c r="R1167"/>
      <c r="S1167"/>
      <c r="T1167"/>
      <c r="U1167"/>
      <c r="V1167"/>
      <c r="W1167"/>
      <c r="X1167"/>
      <c r="Y1167"/>
      <c r="Z1167"/>
      <c r="AA1167"/>
      <c r="AB1167"/>
      <c r="AC1167"/>
      <c r="AD1167"/>
      <c r="AE1167"/>
      <c r="AF1167"/>
      <c r="AG1167"/>
      <c r="AH1167"/>
      <c r="AI1167"/>
      <c r="AJ1167"/>
      <c r="AK1167"/>
      <c r="AL1167"/>
      <c r="AM1167"/>
      <c r="AN1167"/>
      <c r="AO1167"/>
      <c r="AP1167"/>
      <c r="AQ1167"/>
      <c r="AR1167"/>
      <c r="AS1167"/>
      <c r="AT1167"/>
      <c r="AU1167"/>
      <c r="AV1167"/>
      <c r="AW1167"/>
      <c r="AX1167"/>
      <c r="AY1167"/>
      <c r="AZ1167"/>
      <c r="BA1167"/>
      <c r="BB1167"/>
      <c r="BC1167"/>
      <c r="BD1167"/>
      <c r="BE1167"/>
      <c r="BF1167"/>
      <c r="BG1167"/>
      <c r="BH1167"/>
      <c r="BI1167"/>
      <c r="BJ1167"/>
      <c r="BK1167"/>
      <c r="BL1167"/>
      <c r="BM1167"/>
      <c r="BN1167"/>
      <c r="BO1167"/>
      <c r="BP1167"/>
      <c r="BQ1167"/>
      <c r="BR1167"/>
      <c r="BS1167"/>
      <c r="BT1167"/>
      <c r="BU1167"/>
      <c r="BV1167"/>
      <c r="BW1167"/>
      <c r="BX1167"/>
      <c r="BY1167"/>
      <c r="BZ1167"/>
      <c r="CA1167"/>
      <c r="CB1167"/>
      <c r="CC1167"/>
      <c r="CD1167"/>
      <c r="CE1167"/>
      <c r="CF1167"/>
      <c r="CG1167"/>
      <c r="CH1167"/>
      <c r="CI1167"/>
      <c r="CJ1167"/>
      <c r="CK1167"/>
      <c r="CL1167"/>
      <c r="CN1167"/>
    </row>
    <row r="1168" spans="7:92" x14ac:dyDescent="0.4">
      <c r="G1168"/>
      <c r="I1168"/>
      <c r="J1168"/>
      <c r="R1168"/>
      <c r="S1168"/>
      <c r="T1168"/>
      <c r="U1168"/>
      <c r="V1168"/>
      <c r="W1168"/>
      <c r="X1168"/>
      <c r="Y1168"/>
      <c r="Z1168"/>
      <c r="AA1168"/>
      <c r="AB1168"/>
      <c r="AC1168"/>
      <c r="AD1168"/>
      <c r="AE1168"/>
      <c r="AF1168"/>
      <c r="AG1168"/>
      <c r="AH1168"/>
      <c r="AI1168"/>
      <c r="AJ1168"/>
      <c r="AK1168"/>
      <c r="AL1168"/>
      <c r="AM1168"/>
      <c r="AN1168"/>
      <c r="AO1168"/>
      <c r="AP1168"/>
      <c r="AQ1168"/>
      <c r="AR1168"/>
      <c r="AS1168"/>
      <c r="AT1168"/>
      <c r="AU1168"/>
      <c r="AV1168"/>
      <c r="AW1168"/>
      <c r="AX1168"/>
      <c r="AY1168"/>
      <c r="AZ1168"/>
      <c r="BA1168"/>
      <c r="BB1168"/>
      <c r="BC1168"/>
      <c r="BD1168"/>
      <c r="BE1168"/>
      <c r="BF1168"/>
      <c r="BG1168"/>
      <c r="BH1168"/>
      <c r="BI1168"/>
      <c r="BJ1168"/>
      <c r="BK1168"/>
      <c r="BL1168"/>
      <c r="BM1168"/>
      <c r="BN1168"/>
      <c r="BO1168"/>
      <c r="BP1168"/>
      <c r="BQ1168"/>
      <c r="BR1168"/>
      <c r="BS1168"/>
      <c r="BT1168"/>
      <c r="BU1168"/>
      <c r="BV1168"/>
      <c r="BW1168"/>
      <c r="BX1168"/>
      <c r="BY1168"/>
      <c r="BZ1168"/>
      <c r="CA1168"/>
      <c r="CB1168"/>
      <c r="CC1168"/>
      <c r="CD1168"/>
      <c r="CE1168"/>
      <c r="CF1168"/>
      <c r="CG1168"/>
      <c r="CH1168"/>
      <c r="CI1168"/>
      <c r="CJ1168"/>
      <c r="CK1168"/>
      <c r="CL1168"/>
      <c r="CN1168"/>
    </row>
    <row r="1169" spans="7:92" x14ac:dyDescent="0.4">
      <c r="G1169"/>
      <c r="I1169"/>
      <c r="J1169"/>
      <c r="R1169"/>
      <c r="S1169"/>
      <c r="T1169"/>
      <c r="U1169"/>
      <c r="V1169"/>
      <c r="W1169"/>
      <c r="X1169"/>
      <c r="Y1169"/>
      <c r="Z1169"/>
      <c r="AA1169"/>
      <c r="AB1169"/>
      <c r="AC1169"/>
      <c r="AD1169"/>
      <c r="AE1169"/>
      <c r="AF1169"/>
      <c r="AG1169"/>
      <c r="AH1169"/>
      <c r="AI1169"/>
      <c r="AJ1169"/>
      <c r="AK1169"/>
      <c r="AL1169"/>
      <c r="AM1169"/>
      <c r="AN1169"/>
      <c r="AO1169"/>
      <c r="AP1169"/>
      <c r="AQ1169"/>
      <c r="AR1169"/>
      <c r="AS1169"/>
      <c r="AT1169"/>
      <c r="AU1169"/>
      <c r="AV1169"/>
      <c r="AW1169"/>
      <c r="AX1169"/>
      <c r="AY1169"/>
      <c r="AZ1169"/>
      <c r="BA1169"/>
      <c r="BB1169"/>
      <c r="BC1169"/>
      <c r="BD1169"/>
      <c r="BE1169"/>
      <c r="BF1169"/>
      <c r="BG1169"/>
      <c r="BH1169"/>
      <c r="BI1169"/>
      <c r="BJ1169"/>
      <c r="BK1169"/>
      <c r="BL1169"/>
      <c r="BM1169"/>
      <c r="BN1169"/>
      <c r="BO1169"/>
      <c r="BP1169"/>
      <c r="BQ1169"/>
      <c r="BR1169"/>
      <c r="BS1169"/>
      <c r="BT1169"/>
      <c r="BU1169"/>
      <c r="BV1169"/>
      <c r="BW1169"/>
      <c r="BX1169"/>
      <c r="BY1169"/>
      <c r="BZ1169"/>
      <c r="CA1169"/>
      <c r="CB1169"/>
      <c r="CC1169"/>
      <c r="CD1169"/>
      <c r="CE1169"/>
      <c r="CF1169"/>
      <c r="CG1169"/>
      <c r="CH1169"/>
      <c r="CI1169"/>
      <c r="CJ1169"/>
      <c r="CK1169"/>
      <c r="CL1169"/>
      <c r="CN1169"/>
    </row>
    <row r="1170" spans="7:92" x14ac:dyDescent="0.4">
      <c r="G1170"/>
      <c r="I1170"/>
      <c r="J1170"/>
      <c r="R1170"/>
      <c r="S1170"/>
      <c r="T1170"/>
      <c r="U1170"/>
      <c r="V1170"/>
      <c r="W1170"/>
      <c r="X1170"/>
      <c r="Y1170"/>
      <c r="Z1170"/>
      <c r="AA1170"/>
      <c r="AB1170"/>
      <c r="AC1170"/>
      <c r="AD1170"/>
      <c r="AE1170"/>
      <c r="AF1170"/>
      <c r="AG1170"/>
      <c r="AH1170"/>
      <c r="AI1170"/>
      <c r="AJ1170"/>
      <c r="AK1170"/>
      <c r="AL1170"/>
      <c r="AM1170"/>
      <c r="AN1170"/>
      <c r="AO1170"/>
      <c r="AP1170"/>
      <c r="AQ1170"/>
      <c r="AR1170"/>
      <c r="AS1170"/>
      <c r="AT1170"/>
      <c r="AU1170"/>
      <c r="AV1170"/>
      <c r="AW1170"/>
      <c r="AX1170"/>
      <c r="AY1170"/>
      <c r="AZ1170"/>
      <c r="BA1170"/>
      <c r="BB1170"/>
      <c r="BC1170"/>
      <c r="BD1170"/>
      <c r="BE1170"/>
      <c r="BF1170"/>
      <c r="BG1170"/>
      <c r="BH1170"/>
      <c r="BI1170"/>
      <c r="BJ1170"/>
      <c r="BK1170"/>
      <c r="BL1170"/>
      <c r="BM1170"/>
      <c r="BN1170"/>
      <c r="BO1170"/>
      <c r="BP1170"/>
      <c r="BQ1170"/>
      <c r="BR1170"/>
      <c r="BS1170"/>
      <c r="BT1170"/>
      <c r="BU1170"/>
      <c r="BV1170"/>
      <c r="BW1170"/>
      <c r="BX1170"/>
      <c r="BY1170"/>
      <c r="BZ1170"/>
      <c r="CA1170"/>
      <c r="CB1170"/>
      <c r="CC1170"/>
      <c r="CD1170"/>
      <c r="CE1170"/>
      <c r="CF1170"/>
      <c r="CG1170"/>
      <c r="CH1170"/>
      <c r="CI1170"/>
      <c r="CJ1170"/>
      <c r="CK1170"/>
      <c r="CL1170"/>
      <c r="CN1170"/>
    </row>
    <row r="1171" spans="7:92" x14ac:dyDescent="0.4">
      <c r="G1171"/>
      <c r="I1171"/>
      <c r="J1171"/>
      <c r="R1171"/>
      <c r="S1171"/>
      <c r="T1171"/>
      <c r="U1171"/>
      <c r="V1171"/>
      <c r="W1171"/>
      <c r="X1171"/>
      <c r="Y1171"/>
      <c r="Z1171"/>
      <c r="AA1171"/>
      <c r="AB1171"/>
      <c r="AC1171"/>
      <c r="AD1171"/>
      <c r="AE1171"/>
      <c r="AF1171"/>
      <c r="AG1171"/>
      <c r="AH1171"/>
      <c r="AI1171"/>
      <c r="AJ1171"/>
      <c r="AK1171"/>
      <c r="AL1171"/>
      <c r="AM1171"/>
      <c r="AN1171"/>
      <c r="AO1171"/>
      <c r="AP1171"/>
      <c r="AQ1171"/>
      <c r="AR1171"/>
      <c r="AS1171"/>
      <c r="AT1171"/>
      <c r="AU1171"/>
      <c r="AV1171"/>
      <c r="AW1171"/>
      <c r="AX1171"/>
      <c r="AY1171"/>
      <c r="AZ1171"/>
      <c r="BA1171"/>
      <c r="BB1171"/>
      <c r="BC1171"/>
      <c r="BD1171"/>
      <c r="BE1171"/>
      <c r="BF1171"/>
      <c r="BG1171"/>
      <c r="BH1171"/>
      <c r="BI1171"/>
      <c r="BJ1171"/>
      <c r="BK1171"/>
      <c r="BL1171"/>
      <c r="BM1171"/>
      <c r="BN1171"/>
      <c r="BO1171"/>
      <c r="BP1171"/>
      <c r="BQ1171"/>
      <c r="BR1171"/>
      <c r="BS1171"/>
      <c r="BT1171"/>
      <c r="BU1171"/>
      <c r="BV1171"/>
      <c r="BW1171"/>
      <c r="BX1171"/>
      <c r="BY1171"/>
      <c r="BZ1171"/>
      <c r="CA1171"/>
      <c r="CB1171"/>
      <c r="CC1171"/>
      <c r="CD1171"/>
      <c r="CE1171"/>
      <c r="CF1171"/>
      <c r="CG1171"/>
      <c r="CH1171"/>
      <c r="CI1171"/>
      <c r="CJ1171"/>
      <c r="CK1171"/>
      <c r="CL1171"/>
      <c r="CN1171"/>
    </row>
    <row r="1172" spans="7:92" x14ac:dyDescent="0.4">
      <c r="G1172"/>
      <c r="I1172"/>
      <c r="J1172"/>
      <c r="R1172"/>
      <c r="S1172"/>
      <c r="T1172"/>
      <c r="U1172"/>
      <c r="V1172"/>
      <c r="W1172"/>
      <c r="X1172"/>
      <c r="Y1172"/>
      <c r="Z1172"/>
      <c r="AA1172"/>
      <c r="AB1172"/>
      <c r="AC1172"/>
      <c r="AD1172"/>
      <c r="AE1172"/>
      <c r="AF1172"/>
      <c r="AG1172"/>
      <c r="AH1172"/>
      <c r="AI1172"/>
      <c r="AJ1172"/>
      <c r="AK1172"/>
      <c r="AL1172"/>
      <c r="AM1172"/>
      <c r="AN1172"/>
      <c r="AO1172"/>
      <c r="AP1172"/>
      <c r="AQ1172"/>
      <c r="AR1172"/>
      <c r="AS1172"/>
      <c r="AT1172"/>
      <c r="AU1172"/>
      <c r="AV1172"/>
      <c r="AW1172"/>
      <c r="AX1172"/>
      <c r="AY1172"/>
      <c r="AZ1172"/>
      <c r="BA1172"/>
      <c r="BB1172"/>
      <c r="BC1172"/>
      <c r="BD1172"/>
      <c r="BE1172"/>
      <c r="BF1172"/>
      <c r="BG1172"/>
      <c r="BH1172"/>
      <c r="BI1172"/>
      <c r="BJ1172"/>
      <c r="BK1172"/>
      <c r="BL1172"/>
      <c r="BM1172"/>
      <c r="BN1172"/>
      <c r="BO1172"/>
      <c r="BP1172"/>
      <c r="BQ1172"/>
      <c r="BR1172"/>
      <c r="BS1172"/>
      <c r="BT1172"/>
      <c r="BU1172"/>
      <c r="BV1172"/>
      <c r="BW1172"/>
      <c r="BX1172"/>
      <c r="BY1172"/>
      <c r="BZ1172"/>
      <c r="CA1172"/>
      <c r="CB1172"/>
      <c r="CC1172"/>
      <c r="CD1172"/>
      <c r="CE1172"/>
      <c r="CF1172"/>
      <c r="CG1172"/>
      <c r="CH1172"/>
      <c r="CI1172"/>
      <c r="CJ1172"/>
      <c r="CK1172"/>
      <c r="CL1172"/>
      <c r="CN1172"/>
    </row>
    <row r="1173" spans="7:92" x14ac:dyDescent="0.4">
      <c r="G1173"/>
      <c r="I1173"/>
      <c r="J1173"/>
      <c r="R1173"/>
      <c r="S1173"/>
      <c r="T1173"/>
      <c r="U1173"/>
      <c r="V1173"/>
      <c r="W1173"/>
      <c r="X1173"/>
      <c r="Y1173"/>
      <c r="Z1173"/>
      <c r="AA1173"/>
      <c r="AB1173"/>
      <c r="AC1173"/>
      <c r="AD1173"/>
      <c r="AE1173"/>
      <c r="AF1173"/>
      <c r="AG1173"/>
      <c r="AH1173"/>
      <c r="AI1173"/>
      <c r="AJ1173"/>
      <c r="AK1173"/>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c r="BP1173"/>
      <c r="BQ1173"/>
      <c r="BR1173"/>
      <c r="BS1173"/>
      <c r="BT1173"/>
      <c r="BU1173"/>
      <c r="BV1173"/>
      <c r="BW1173"/>
      <c r="BX1173"/>
      <c r="BY1173"/>
      <c r="BZ1173"/>
      <c r="CA1173"/>
      <c r="CB1173"/>
      <c r="CC1173"/>
      <c r="CD1173"/>
      <c r="CE1173"/>
      <c r="CF1173"/>
      <c r="CG1173"/>
      <c r="CH1173"/>
      <c r="CI1173"/>
      <c r="CJ1173"/>
      <c r="CK1173"/>
      <c r="CL1173"/>
      <c r="CN1173"/>
    </row>
    <row r="1174" spans="7:92" x14ac:dyDescent="0.4">
      <c r="G1174"/>
      <c r="I1174"/>
      <c r="J1174"/>
      <c r="R1174"/>
      <c r="S1174"/>
      <c r="T1174"/>
      <c r="U1174"/>
      <c r="V1174"/>
      <c r="W1174"/>
      <c r="X1174"/>
      <c r="Y1174"/>
      <c r="Z1174"/>
      <c r="AA1174"/>
      <c r="AB1174"/>
      <c r="AC1174"/>
      <c r="AD1174"/>
      <c r="AE1174"/>
      <c r="AF1174"/>
      <c r="AG1174"/>
      <c r="AH1174"/>
      <c r="AI1174"/>
      <c r="AJ1174"/>
      <c r="AK117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c r="BZ1174"/>
      <c r="CA1174"/>
      <c r="CB1174"/>
      <c r="CC1174"/>
      <c r="CD1174"/>
      <c r="CE1174"/>
      <c r="CF1174"/>
      <c r="CG1174"/>
      <c r="CH1174"/>
      <c r="CI1174"/>
      <c r="CJ1174"/>
      <c r="CK1174"/>
      <c r="CL1174"/>
      <c r="CN1174"/>
    </row>
    <row r="1175" spans="7:92" x14ac:dyDescent="0.4">
      <c r="G1175"/>
      <c r="I1175"/>
      <c r="J1175"/>
      <c r="R1175"/>
      <c r="S1175"/>
      <c r="T1175"/>
      <c r="U1175"/>
      <c r="V1175"/>
      <c r="W1175"/>
      <c r="X1175"/>
      <c r="Y1175"/>
      <c r="Z1175"/>
      <c r="AA1175"/>
      <c r="AB1175"/>
      <c r="AC1175"/>
      <c r="AD1175"/>
      <c r="AE1175"/>
      <c r="AF1175"/>
      <c r="AG1175"/>
      <c r="AH1175"/>
      <c r="AI1175"/>
      <c r="AJ1175"/>
      <c r="AK1175"/>
      <c r="AL1175"/>
      <c r="AM1175"/>
      <c r="AN1175"/>
      <c r="AO1175"/>
      <c r="AP1175"/>
      <c r="AQ1175"/>
      <c r="AR1175"/>
      <c r="AS1175"/>
      <c r="AT1175"/>
      <c r="AU1175"/>
      <c r="AV1175"/>
      <c r="AW1175"/>
      <c r="AX1175"/>
      <c r="AY1175"/>
      <c r="AZ1175"/>
      <c r="BA1175"/>
      <c r="BB1175"/>
      <c r="BC1175"/>
      <c r="BD1175"/>
      <c r="BE1175"/>
      <c r="BF1175"/>
      <c r="BG1175"/>
      <c r="BH1175"/>
      <c r="BI1175"/>
      <c r="BJ1175"/>
      <c r="BK1175"/>
      <c r="BL1175"/>
      <c r="BM1175"/>
      <c r="BN1175"/>
      <c r="BO1175"/>
      <c r="BP1175"/>
      <c r="BQ1175"/>
      <c r="BR1175"/>
      <c r="BS1175"/>
      <c r="BT1175"/>
      <c r="BU1175"/>
      <c r="BV1175"/>
      <c r="BW1175"/>
      <c r="BX1175"/>
      <c r="BY1175"/>
      <c r="BZ1175"/>
      <c r="CA1175"/>
      <c r="CB1175"/>
      <c r="CC1175"/>
      <c r="CD1175"/>
      <c r="CE1175"/>
      <c r="CF1175"/>
      <c r="CG1175"/>
      <c r="CH1175"/>
      <c r="CI1175"/>
      <c r="CJ1175"/>
      <c r="CK1175"/>
      <c r="CL1175"/>
      <c r="CN1175"/>
    </row>
    <row r="1176" spans="7:92" x14ac:dyDescent="0.4">
      <c r="G1176"/>
      <c r="I1176"/>
      <c r="J1176"/>
      <c r="R1176"/>
      <c r="S1176"/>
      <c r="T1176"/>
      <c r="U1176"/>
      <c r="V1176"/>
      <c r="W1176"/>
      <c r="X1176"/>
      <c r="Y1176"/>
      <c r="Z1176"/>
      <c r="AA1176"/>
      <c r="AB1176"/>
      <c r="AC1176"/>
      <c r="AD1176"/>
      <c r="AE1176"/>
      <c r="AF1176"/>
      <c r="AG1176"/>
      <c r="AH1176"/>
      <c r="AI1176"/>
      <c r="AJ1176"/>
      <c r="AK1176"/>
      <c r="AL1176"/>
      <c r="AM1176"/>
      <c r="AN1176"/>
      <c r="AO1176"/>
      <c r="AP1176"/>
      <c r="AQ1176"/>
      <c r="AR1176"/>
      <c r="AS1176"/>
      <c r="AT1176"/>
      <c r="AU1176"/>
      <c r="AV1176"/>
      <c r="AW1176"/>
      <c r="AX1176"/>
      <c r="AY1176"/>
      <c r="AZ1176"/>
      <c r="BA1176"/>
      <c r="BB1176"/>
      <c r="BC1176"/>
      <c r="BD1176"/>
      <c r="BE1176"/>
      <c r="BF1176"/>
      <c r="BG1176"/>
      <c r="BH1176"/>
      <c r="BI1176"/>
      <c r="BJ1176"/>
      <c r="BK1176"/>
      <c r="BL1176"/>
      <c r="BM1176"/>
      <c r="BN1176"/>
      <c r="BO1176"/>
      <c r="BP1176"/>
      <c r="BQ1176"/>
      <c r="BR1176"/>
      <c r="BS1176"/>
      <c r="BT1176"/>
      <c r="BU1176"/>
      <c r="BV1176"/>
      <c r="BW1176"/>
      <c r="BX1176"/>
      <c r="BY1176"/>
      <c r="BZ1176"/>
      <c r="CA1176"/>
      <c r="CB1176"/>
      <c r="CC1176"/>
      <c r="CD1176"/>
      <c r="CE1176"/>
      <c r="CF1176"/>
      <c r="CG1176"/>
      <c r="CH1176"/>
      <c r="CI1176"/>
      <c r="CJ1176"/>
      <c r="CK1176"/>
      <c r="CL1176"/>
      <c r="CN1176"/>
    </row>
    <row r="1177" spans="7:92" x14ac:dyDescent="0.4">
      <c r="G1177"/>
      <c r="I1177"/>
      <c r="J1177"/>
      <c r="R1177"/>
      <c r="S1177"/>
      <c r="T1177"/>
      <c r="U1177"/>
      <c r="V1177"/>
      <c r="W1177"/>
      <c r="X1177"/>
      <c r="Y1177"/>
      <c r="Z1177"/>
      <c r="AA1177"/>
      <c r="AB1177"/>
      <c r="AC1177"/>
      <c r="AD1177"/>
      <c r="AE1177"/>
      <c r="AF1177"/>
      <c r="AG1177"/>
      <c r="AH1177"/>
      <c r="AI1177"/>
      <c r="AJ1177"/>
      <c r="AK1177"/>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c r="BP1177"/>
      <c r="BQ1177"/>
      <c r="BR1177"/>
      <c r="BS1177"/>
      <c r="BT1177"/>
      <c r="BU1177"/>
      <c r="BV1177"/>
      <c r="BW1177"/>
      <c r="BX1177"/>
      <c r="BY1177"/>
      <c r="BZ1177"/>
      <c r="CA1177"/>
      <c r="CB1177"/>
      <c r="CC1177"/>
      <c r="CD1177"/>
      <c r="CE1177"/>
      <c r="CF1177"/>
      <c r="CG1177"/>
      <c r="CH1177"/>
      <c r="CI1177"/>
      <c r="CJ1177"/>
      <c r="CK1177"/>
      <c r="CL1177"/>
      <c r="CN1177"/>
    </row>
    <row r="1178" spans="7:92" x14ac:dyDescent="0.4">
      <c r="G1178"/>
      <c r="I1178"/>
      <c r="J1178"/>
      <c r="R1178"/>
      <c r="S1178"/>
      <c r="T1178"/>
      <c r="U1178"/>
      <c r="V1178"/>
      <c r="W1178"/>
      <c r="X1178"/>
      <c r="Y1178"/>
      <c r="Z1178"/>
      <c r="AA1178"/>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c r="BZ1178"/>
      <c r="CA1178"/>
      <c r="CB1178"/>
      <c r="CC1178"/>
      <c r="CD1178"/>
      <c r="CE1178"/>
      <c r="CF1178"/>
      <c r="CG1178"/>
      <c r="CH1178"/>
      <c r="CI1178"/>
      <c r="CJ1178"/>
      <c r="CK1178"/>
      <c r="CL1178"/>
      <c r="CN1178"/>
    </row>
    <row r="1179" spans="7:92" x14ac:dyDescent="0.4">
      <c r="G1179"/>
      <c r="I1179"/>
      <c r="J1179"/>
      <c r="R1179"/>
      <c r="S1179"/>
      <c r="T1179"/>
      <c r="U1179"/>
      <c r="V1179"/>
      <c r="W1179"/>
      <c r="X1179"/>
      <c r="Y1179"/>
      <c r="Z1179"/>
      <c r="AA1179"/>
      <c r="AB1179"/>
      <c r="AC1179"/>
      <c r="AD1179"/>
      <c r="AE1179"/>
      <c r="AF1179"/>
      <c r="AG1179"/>
      <c r="AH1179"/>
      <c r="AI1179"/>
      <c r="AJ1179"/>
      <c r="AK1179"/>
      <c r="AL1179"/>
      <c r="AM1179"/>
      <c r="AN1179"/>
      <c r="AO1179"/>
      <c r="AP1179"/>
      <c r="AQ1179"/>
      <c r="AR1179"/>
      <c r="AS1179"/>
      <c r="AT1179"/>
      <c r="AU1179"/>
      <c r="AV1179"/>
      <c r="AW1179"/>
      <c r="AX1179"/>
      <c r="AY1179"/>
      <c r="AZ1179"/>
      <c r="BA1179"/>
      <c r="BB1179"/>
      <c r="BC1179"/>
      <c r="BD1179"/>
      <c r="BE1179"/>
      <c r="BF1179"/>
      <c r="BG1179"/>
      <c r="BH1179"/>
      <c r="BI1179"/>
      <c r="BJ1179"/>
      <c r="BK1179"/>
      <c r="BL1179"/>
      <c r="BM1179"/>
      <c r="BN1179"/>
      <c r="BO1179"/>
      <c r="BP1179"/>
      <c r="BQ1179"/>
      <c r="BR1179"/>
      <c r="BS1179"/>
      <c r="BT1179"/>
      <c r="BU1179"/>
      <c r="BV1179"/>
      <c r="BW1179"/>
      <c r="BX1179"/>
      <c r="BY1179"/>
      <c r="BZ1179"/>
      <c r="CA1179"/>
      <c r="CB1179"/>
      <c r="CC1179"/>
      <c r="CD1179"/>
      <c r="CE1179"/>
      <c r="CF1179"/>
      <c r="CG1179"/>
      <c r="CH1179"/>
      <c r="CI1179"/>
      <c r="CJ1179"/>
      <c r="CK1179"/>
      <c r="CL1179"/>
      <c r="CN1179"/>
    </row>
    <row r="1180" spans="7:92" x14ac:dyDescent="0.4">
      <c r="G1180"/>
      <c r="I1180"/>
      <c r="J1180"/>
      <c r="R1180"/>
      <c r="S1180"/>
      <c r="T1180"/>
      <c r="U1180"/>
      <c r="V1180"/>
      <c r="W1180"/>
      <c r="X1180"/>
      <c r="Y1180"/>
      <c r="Z1180"/>
      <c r="AA1180"/>
      <c r="AB1180"/>
      <c r="AC1180"/>
      <c r="AD1180"/>
      <c r="AE1180"/>
      <c r="AF1180"/>
      <c r="AG1180"/>
      <c r="AH1180"/>
      <c r="AI1180"/>
      <c r="AJ1180"/>
      <c r="AK1180"/>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c r="BP1180"/>
      <c r="BQ1180"/>
      <c r="BR1180"/>
      <c r="BS1180"/>
      <c r="BT1180"/>
      <c r="BU1180"/>
      <c r="BV1180"/>
      <c r="BW1180"/>
      <c r="BX1180"/>
      <c r="BY1180"/>
      <c r="BZ1180"/>
      <c r="CA1180"/>
      <c r="CB1180"/>
      <c r="CC1180"/>
      <c r="CD1180"/>
      <c r="CE1180"/>
      <c r="CF1180"/>
      <c r="CG1180"/>
      <c r="CH1180"/>
      <c r="CI1180"/>
      <c r="CJ1180"/>
      <c r="CK1180"/>
      <c r="CL1180"/>
      <c r="CN1180"/>
    </row>
    <row r="1181" spans="7:92" x14ac:dyDescent="0.4">
      <c r="G1181"/>
      <c r="I1181"/>
      <c r="J1181"/>
      <c r="R1181"/>
      <c r="S1181"/>
      <c r="T1181"/>
      <c r="U1181"/>
      <c r="V1181"/>
      <c r="W1181"/>
      <c r="X1181"/>
      <c r="Y1181"/>
      <c r="Z1181"/>
      <c r="AA1181"/>
      <c r="AB1181"/>
      <c r="AC1181"/>
      <c r="AD1181"/>
      <c r="AE1181"/>
      <c r="AF1181"/>
      <c r="AG1181"/>
      <c r="AH1181"/>
      <c r="AI1181"/>
      <c r="AJ1181"/>
      <c r="AK1181"/>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c r="BP1181"/>
      <c r="BQ1181"/>
      <c r="BR1181"/>
      <c r="BS1181"/>
      <c r="BT1181"/>
      <c r="BU1181"/>
      <c r="BV1181"/>
      <c r="BW1181"/>
      <c r="BX1181"/>
      <c r="BY1181"/>
      <c r="BZ1181"/>
      <c r="CA1181"/>
      <c r="CB1181"/>
      <c r="CC1181"/>
      <c r="CD1181"/>
      <c r="CE1181"/>
      <c r="CF1181"/>
      <c r="CG1181"/>
      <c r="CH1181"/>
      <c r="CI1181"/>
      <c r="CJ1181"/>
      <c r="CK1181"/>
      <c r="CL1181"/>
      <c r="CN1181"/>
    </row>
    <row r="1182" spans="7:92" x14ac:dyDescent="0.4">
      <c r="G1182"/>
      <c r="I1182"/>
      <c r="J1182"/>
      <c r="R1182"/>
      <c r="S1182"/>
      <c r="T1182"/>
      <c r="U1182"/>
      <c r="V1182"/>
      <c r="W1182"/>
      <c r="X1182"/>
      <c r="Y1182"/>
      <c r="Z1182"/>
      <c r="AA1182"/>
      <c r="AB1182"/>
      <c r="AC1182"/>
      <c r="AD1182"/>
      <c r="AE1182"/>
      <c r="AF1182"/>
      <c r="AG1182"/>
      <c r="AH1182"/>
      <c r="AI1182"/>
      <c r="AJ1182"/>
      <c r="AK1182"/>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c r="BP1182"/>
      <c r="BQ1182"/>
      <c r="BR1182"/>
      <c r="BS1182"/>
      <c r="BT1182"/>
      <c r="BU1182"/>
      <c r="BV1182"/>
      <c r="BW1182"/>
      <c r="BX1182"/>
      <c r="BY1182"/>
      <c r="BZ1182"/>
      <c r="CA1182"/>
      <c r="CB1182"/>
      <c r="CC1182"/>
      <c r="CD1182"/>
      <c r="CE1182"/>
      <c r="CF1182"/>
      <c r="CG1182"/>
      <c r="CH1182"/>
      <c r="CI1182"/>
      <c r="CJ1182"/>
      <c r="CK1182"/>
      <c r="CL1182"/>
      <c r="CN1182"/>
    </row>
    <row r="1183" spans="7:92" x14ac:dyDescent="0.4">
      <c r="G1183"/>
      <c r="I1183"/>
      <c r="J1183"/>
      <c r="R1183"/>
      <c r="S1183"/>
      <c r="T1183"/>
      <c r="U1183"/>
      <c r="V1183"/>
      <c r="W1183"/>
      <c r="X1183"/>
      <c r="Y1183"/>
      <c r="Z1183"/>
      <c r="AA1183"/>
      <c r="AB1183"/>
      <c r="AC1183"/>
      <c r="AD1183"/>
      <c r="AE1183"/>
      <c r="AF1183"/>
      <c r="AG1183"/>
      <c r="AH1183"/>
      <c r="AI1183"/>
      <c r="AJ1183"/>
      <c r="AK1183"/>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c r="BP1183"/>
      <c r="BQ1183"/>
      <c r="BR1183"/>
      <c r="BS1183"/>
      <c r="BT1183"/>
      <c r="BU1183"/>
      <c r="BV1183"/>
      <c r="BW1183"/>
      <c r="BX1183"/>
      <c r="BY1183"/>
      <c r="BZ1183"/>
      <c r="CA1183"/>
      <c r="CB1183"/>
      <c r="CC1183"/>
      <c r="CD1183"/>
      <c r="CE1183"/>
      <c r="CF1183"/>
      <c r="CG1183"/>
      <c r="CH1183"/>
      <c r="CI1183"/>
      <c r="CJ1183"/>
      <c r="CK1183"/>
      <c r="CL1183"/>
      <c r="CN1183"/>
    </row>
    <row r="1184" spans="7:92" x14ac:dyDescent="0.4">
      <c r="G1184"/>
      <c r="I1184"/>
      <c r="J1184"/>
      <c r="R1184"/>
      <c r="S1184"/>
      <c r="T1184"/>
      <c r="U1184"/>
      <c r="V1184"/>
      <c r="W1184"/>
      <c r="X1184"/>
      <c r="Y1184"/>
      <c r="Z1184"/>
      <c r="AA1184"/>
      <c r="AB1184"/>
      <c r="AC1184"/>
      <c r="AD1184"/>
      <c r="AE1184"/>
      <c r="AF1184"/>
      <c r="AG1184"/>
      <c r="AH1184"/>
      <c r="AI1184"/>
      <c r="AJ1184"/>
      <c r="AK1184"/>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c r="BP1184"/>
      <c r="BQ1184"/>
      <c r="BR1184"/>
      <c r="BS1184"/>
      <c r="BT1184"/>
      <c r="BU1184"/>
      <c r="BV1184"/>
      <c r="BW1184"/>
      <c r="BX1184"/>
      <c r="BY1184"/>
      <c r="BZ1184"/>
      <c r="CA1184"/>
      <c r="CB1184"/>
      <c r="CC1184"/>
      <c r="CD1184"/>
      <c r="CE1184"/>
      <c r="CF1184"/>
      <c r="CG1184"/>
      <c r="CH1184"/>
      <c r="CI1184"/>
      <c r="CJ1184"/>
      <c r="CK1184"/>
      <c r="CL1184"/>
      <c r="CN1184"/>
    </row>
    <row r="1185" spans="7:92" x14ac:dyDescent="0.4">
      <c r="G1185"/>
      <c r="I1185"/>
      <c r="J1185"/>
      <c r="R1185"/>
      <c r="S1185"/>
      <c r="T1185"/>
      <c r="U1185"/>
      <c r="V1185"/>
      <c r="W1185"/>
      <c r="X1185"/>
      <c r="Y1185"/>
      <c r="Z1185"/>
      <c r="AA1185"/>
      <c r="AB1185"/>
      <c r="AC1185"/>
      <c r="AD1185"/>
      <c r="AE1185"/>
      <c r="AF1185"/>
      <c r="AG1185"/>
      <c r="AH1185"/>
      <c r="AI1185"/>
      <c r="AJ1185"/>
      <c r="AK1185"/>
      <c r="AL1185"/>
      <c r="AM1185"/>
      <c r="AN1185"/>
      <c r="AO1185"/>
      <c r="AP1185"/>
      <c r="AQ1185"/>
      <c r="AR1185"/>
      <c r="AS1185"/>
      <c r="AT1185"/>
      <c r="AU1185"/>
      <c r="AV1185"/>
      <c r="AW1185"/>
      <c r="AX1185"/>
      <c r="AY1185"/>
      <c r="AZ1185"/>
      <c r="BA1185"/>
      <c r="BB1185"/>
      <c r="BC1185"/>
      <c r="BD1185"/>
      <c r="BE1185"/>
      <c r="BF1185"/>
      <c r="BG1185"/>
      <c r="BH1185"/>
      <c r="BI1185"/>
      <c r="BJ1185"/>
      <c r="BK1185"/>
      <c r="BL1185"/>
      <c r="BM1185"/>
      <c r="BN1185"/>
      <c r="BO1185"/>
      <c r="BP1185"/>
      <c r="BQ1185"/>
      <c r="BR1185"/>
      <c r="BS1185"/>
      <c r="BT1185"/>
      <c r="BU1185"/>
      <c r="BV1185"/>
      <c r="BW1185"/>
      <c r="BX1185"/>
      <c r="BY1185"/>
      <c r="BZ1185"/>
      <c r="CA1185"/>
      <c r="CB1185"/>
      <c r="CC1185"/>
      <c r="CD1185"/>
      <c r="CE1185"/>
      <c r="CF1185"/>
      <c r="CG1185"/>
      <c r="CH1185"/>
      <c r="CI1185"/>
      <c r="CJ1185"/>
      <c r="CK1185"/>
      <c r="CL1185"/>
      <c r="CN1185"/>
    </row>
    <row r="1186" spans="7:92" x14ac:dyDescent="0.4">
      <c r="G1186"/>
      <c r="I1186"/>
      <c r="J1186"/>
      <c r="R1186"/>
      <c r="S1186"/>
      <c r="T1186"/>
      <c r="U1186"/>
      <c r="V1186"/>
      <c r="W1186"/>
      <c r="X1186"/>
      <c r="Y1186"/>
      <c r="Z1186"/>
      <c r="AA1186"/>
      <c r="AB1186"/>
      <c r="AC1186"/>
      <c r="AD1186"/>
      <c r="AE1186"/>
      <c r="AF1186"/>
      <c r="AG1186"/>
      <c r="AH1186"/>
      <c r="AI1186"/>
      <c r="AJ1186"/>
      <c r="AK1186"/>
      <c r="AL1186"/>
      <c r="AM1186"/>
      <c r="AN1186"/>
      <c r="AO1186"/>
      <c r="AP1186"/>
      <c r="AQ1186"/>
      <c r="AR1186"/>
      <c r="AS1186"/>
      <c r="AT1186"/>
      <c r="AU1186"/>
      <c r="AV1186"/>
      <c r="AW1186"/>
      <c r="AX1186"/>
      <c r="AY1186"/>
      <c r="AZ1186"/>
      <c r="BA1186"/>
      <c r="BB1186"/>
      <c r="BC1186"/>
      <c r="BD1186"/>
      <c r="BE1186"/>
      <c r="BF1186"/>
      <c r="BG1186"/>
      <c r="BH1186"/>
      <c r="BI1186"/>
      <c r="BJ1186"/>
      <c r="BK1186"/>
      <c r="BL1186"/>
      <c r="BM1186"/>
      <c r="BN1186"/>
      <c r="BO1186"/>
      <c r="BP1186"/>
      <c r="BQ1186"/>
      <c r="BR1186"/>
      <c r="BS1186"/>
      <c r="BT1186"/>
      <c r="BU1186"/>
      <c r="BV1186"/>
      <c r="BW1186"/>
      <c r="BX1186"/>
      <c r="BY1186"/>
      <c r="BZ1186"/>
      <c r="CA1186"/>
      <c r="CB1186"/>
      <c r="CC1186"/>
      <c r="CD1186"/>
      <c r="CE1186"/>
      <c r="CF1186"/>
      <c r="CG1186"/>
      <c r="CH1186"/>
      <c r="CI1186"/>
      <c r="CJ1186"/>
      <c r="CK1186"/>
      <c r="CL1186"/>
      <c r="CN1186"/>
    </row>
    <row r="1187" spans="7:92" x14ac:dyDescent="0.4">
      <c r="G1187"/>
      <c r="I1187"/>
      <c r="J1187"/>
      <c r="R1187"/>
      <c r="S1187"/>
      <c r="T1187"/>
      <c r="U1187"/>
      <c r="V1187"/>
      <c r="W1187"/>
      <c r="X1187"/>
      <c r="Y1187"/>
      <c r="Z1187"/>
      <c r="AA1187"/>
      <c r="AB1187"/>
      <c r="AC1187"/>
      <c r="AD1187"/>
      <c r="AE1187"/>
      <c r="AF1187"/>
      <c r="AG1187"/>
      <c r="AH1187"/>
      <c r="AI1187"/>
      <c r="AJ1187"/>
      <c r="AK1187"/>
      <c r="AL1187"/>
      <c r="AM1187"/>
      <c r="AN1187"/>
      <c r="AO1187"/>
      <c r="AP1187"/>
      <c r="AQ1187"/>
      <c r="AR1187"/>
      <c r="AS1187"/>
      <c r="AT1187"/>
      <c r="AU1187"/>
      <c r="AV1187"/>
      <c r="AW1187"/>
      <c r="AX1187"/>
      <c r="AY1187"/>
      <c r="AZ1187"/>
      <c r="BA1187"/>
      <c r="BB1187"/>
      <c r="BC1187"/>
      <c r="BD1187"/>
      <c r="BE1187"/>
      <c r="BF1187"/>
      <c r="BG1187"/>
      <c r="BH1187"/>
      <c r="BI1187"/>
      <c r="BJ1187"/>
      <c r="BK1187"/>
      <c r="BL1187"/>
      <c r="BM1187"/>
      <c r="BN1187"/>
      <c r="BO1187"/>
      <c r="BP1187"/>
      <c r="BQ1187"/>
      <c r="BR1187"/>
      <c r="BS1187"/>
      <c r="BT1187"/>
      <c r="BU1187"/>
      <c r="BV1187"/>
      <c r="BW1187"/>
      <c r="BX1187"/>
      <c r="BY1187"/>
      <c r="BZ1187"/>
      <c r="CA1187"/>
      <c r="CB1187"/>
      <c r="CC1187"/>
      <c r="CD1187"/>
      <c r="CE1187"/>
      <c r="CF1187"/>
      <c r="CG1187"/>
      <c r="CH1187"/>
      <c r="CI1187"/>
      <c r="CJ1187"/>
      <c r="CK1187"/>
      <c r="CL1187"/>
      <c r="CN1187"/>
    </row>
    <row r="1188" spans="7:92" x14ac:dyDescent="0.4">
      <c r="G1188"/>
      <c r="I1188"/>
      <c r="J1188"/>
      <c r="R1188"/>
      <c r="S1188"/>
      <c r="T1188"/>
      <c r="U1188"/>
      <c r="V1188"/>
      <c r="W1188"/>
      <c r="X1188"/>
      <c r="Y1188"/>
      <c r="Z1188"/>
      <c r="AA1188"/>
      <c r="AB1188"/>
      <c r="AC1188"/>
      <c r="AD1188"/>
      <c r="AE1188"/>
      <c r="AF1188"/>
      <c r="AG1188"/>
      <c r="AH1188"/>
      <c r="AI1188"/>
      <c r="AJ1188"/>
      <c r="AK1188"/>
      <c r="AL1188"/>
      <c r="AM1188"/>
      <c r="AN1188"/>
      <c r="AO1188"/>
      <c r="AP1188"/>
      <c r="AQ1188"/>
      <c r="AR1188"/>
      <c r="AS1188"/>
      <c r="AT1188"/>
      <c r="AU1188"/>
      <c r="AV1188"/>
      <c r="AW1188"/>
      <c r="AX1188"/>
      <c r="AY1188"/>
      <c r="AZ1188"/>
      <c r="BA1188"/>
      <c r="BB1188"/>
      <c r="BC1188"/>
      <c r="BD1188"/>
      <c r="BE1188"/>
      <c r="BF1188"/>
      <c r="BG1188"/>
      <c r="BH1188"/>
      <c r="BI1188"/>
      <c r="BJ1188"/>
      <c r="BK1188"/>
      <c r="BL1188"/>
      <c r="BM1188"/>
      <c r="BN1188"/>
      <c r="BO1188"/>
      <c r="BP1188"/>
      <c r="BQ1188"/>
      <c r="BR1188"/>
      <c r="BS1188"/>
      <c r="BT1188"/>
      <c r="BU1188"/>
      <c r="BV1188"/>
      <c r="BW1188"/>
      <c r="BX1188"/>
      <c r="BY1188"/>
      <c r="BZ1188"/>
      <c r="CA1188"/>
      <c r="CB1188"/>
      <c r="CC1188"/>
      <c r="CD1188"/>
      <c r="CE1188"/>
      <c r="CF1188"/>
      <c r="CG1188"/>
      <c r="CH1188"/>
      <c r="CI1188"/>
      <c r="CJ1188"/>
      <c r="CK1188"/>
      <c r="CL1188"/>
      <c r="CN1188"/>
    </row>
    <row r="1189" spans="7:92" x14ac:dyDescent="0.4">
      <c r="G1189"/>
      <c r="I1189"/>
      <c r="J1189"/>
      <c r="R1189"/>
      <c r="S1189"/>
      <c r="T1189"/>
      <c r="U1189"/>
      <c r="V1189"/>
      <c r="W1189"/>
      <c r="X1189"/>
      <c r="Y1189"/>
      <c r="Z1189"/>
      <c r="AA1189"/>
      <c r="AB1189"/>
      <c r="AC1189"/>
      <c r="AD1189"/>
      <c r="AE1189"/>
      <c r="AF1189"/>
      <c r="AG1189"/>
      <c r="AH1189"/>
      <c r="AI1189"/>
      <c r="AJ1189"/>
      <c r="AK1189"/>
      <c r="AL1189"/>
      <c r="AM1189"/>
      <c r="AN1189"/>
      <c r="AO1189"/>
      <c r="AP1189"/>
      <c r="AQ1189"/>
      <c r="AR1189"/>
      <c r="AS1189"/>
      <c r="AT1189"/>
      <c r="AU1189"/>
      <c r="AV1189"/>
      <c r="AW1189"/>
      <c r="AX1189"/>
      <c r="AY1189"/>
      <c r="AZ1189"/>
      <c r="BA1189"/>
      <c r="BB1189"/>
      <c r="BC1189"/>
      <c r="BD1189"/>
      <c r="BE1189"/>
      <c r="BF1189"/>
      <c r="BG1189"/>
      <c r="BH1189"/>
      <c r="BI1189"/>
      <c r="BJ1189"/>
      <c r="BK1189"/>
      <c r="BL1189"/>
      <c r="BM1189"/>
      <c r="BN1189"/>
      <c r="BO1189"/>
      <c r="BP1189"/>
      <c r="BQ1189"/>
      <c r="BR1189"/>
      <c r="BS1189"/>
      <c r="BT1189"/>
      <c r="BU1189"/>
      <c r="BV1189"/>
      <c r="BW1189"/>
      <c r="BX1189"/>
      <c r="BY1189"/>
      <c r="BZ1189"/>
      <c r="CA1189"/>
      <c r="CB1189"/>
      <c r="CC1189"/>
      <c r="CD1189"/>
      <c r="CE1189"/>
      <c r="CF1189"/>
      <c r="CG1189"/>
      <c r="CH1189"/>
      <c r="CI1189"/>
      <c r="CJ1189"/>
      <c r="CK1189"/>
      <c r="CL1189"/>
      <c r="CN1189"/>
    </row>
    <row r="1190" spans="7:92" x14ac:dyDescent="0.4">
      <c r="G1190"/>
      <c r="I1190"/>
      <c r="J1190"/>
      <c r="R1190"/>
      <c r="S1190"/>
      <c r="T1190"/>
      <c r="U1190"/>
      <c r="V1190"/>
      <c r="W1190"/>
      <c r="X1190"/>
      <c r="Y1190"/>
      <c r="Z1190"/>
      <c r="AA1190"/>
      <c r="AB1190"/>
      <c r="AC1190"/>
      <c r="AD1190"/>
      <c r="AE1190"/>
      <c r="AF1190"/>
      <c r="AG1190"/>
      <c r="AH1190"/>
      <c r="AI1190"/>
      <c r="AJ1190"/>
      <c r="AK1190"/>
      <c r="AL1190"/>
      <c r="AM1190"/>
      <c r="AN1190"/>
      <c r="AO1190"/>
      <c r="AP1190"/>
      <c r="AQ1190"/>
      <c r="AR1190"/>
      <c r="AS1190"/>
      <c r="AT1190"/>
      <c r="AU1190"/>
      <c r="AV1190"/>
      <c r="AW1190"/>
      <c r="AX1190"/>
      <c r="AY1190"/>
      <c r="AZ1190"/>
      <c r="BA1190"/>
      <c r="BB1190"/>
      <c r="BC1190"/>
      <c r="BD1190"/>
      <c r="BE1190"/>
      <c r="BF1190"/>
      <c r="BG1190"/>
      <c r="BH1190"/>
      <c r="BI1190"/>
      <c r="BJ1190"/>
      <c r="BK1190"/>
      <c r="BL1190"/>
      <c r="BM1190"/>
      <c r="BN1190"/>
      <c r="BO1190"/>
      <c r="BP1190"/>
      <c r="BQ1190"/>
      <c r="BR1190"/>
      <c r="BS1190"/>
      <c r="BT1190"/>
      <c r="BU1190"/>
      <c r="BV1190"/>
      <c r="BW1190"/>
      <c r="BX1190"/>
      <c r="BY1190"/>
      <c r="BZ1190"/>
      <c r="CA1190"/>
      <c r="CB1190"/>
      <c r="CC1190"/>
      <c r="CD1190"/>
      <c r="CE1190"/>
      <c r="CF1190"/>
      <c r="CG1190"/>
      <c r="CH1190"/>
      <c r="CI1190"/>
      <c r="CJ1190"/>
      <c r="CK1190"/>
      <c r="CL1190"/>
      <c r="CN1190"/>
    </row>
    <row r="1191" spans="7:92" x14ac:dyDescent="0.4">
      <c r="G1191"/>
      <c r="I1191"/>
      <c r="J1191"/>
      <c r="R1191"/>
      <c r="S1191"/>
      <c r="T1191"/>
      <c r="U1191"/>
      <c r="V1191"/>
      <c r="W1191"/>
      <c r="X1191"/>
      <c r="Y1191"/>
      <c r="Z1191"/>
      <c r="AA1191"/>
      <c r="AB1191"/>
      <c r="AC1191"/>
      <c r="AD1191"/>
      <c r="AE1191"/>
      <c r="AF1191"/>
      <c r="AG1191"/>
      <c r="AH1191"/>
      <c r="AI1191"/>
      <c r="AJ1191"/>
      <c r="AK1191"/>
      <c r="AL1191"/>
      <c r="AM1191"/>
      <c r="AN1191"/>
      <c r="AO1191"/>
      <c r="AP1191"/>
      <c r="AQ1191"/>
      <c r="AR1191"/>
      <c r="AS1191"/>
      <c r="AT1191"/>
      <c r="AU1191"/>
      <c r="AV1191"/>
      <c r="AW1191"/>
      <c r="AX1191"/>
      <c r="AY1191"/>
      <c r="AZ1191"/>
      <c r="BA1191"/>
      <c r="BB1191"/>
      <c r="BC1191"/>
      <c r="BD1191"/>
      <c r="BE1191"/>
      <c r="BF1191"/>
      <c r="BG1191"/>
      <c r="BH1191"/>
      <c r="BI1191"/>
      <c r="BJ1191"/>
      <c r="BK1191"/>
      <c r="BL1191"/>
      <c r="BM1191"/>
      <c r="BN1191"/>
      <c r="BO1191"/>
      <c r="BP1191"/>
      <c r="BQ1191"/>
      <c r="BR1191"/>
      <c r="BS1191"/>
      <c r="BT1191"/>
      <c r="BU1191"/>
      <c r="BV1191"/>
      <c r="BW1191"/>
      <c r="BX1191"/>
      <c r="BY1191"/>
      <c r="BZ1191"/>
      <c r="CA1191"/>
      <c r="CB1191"/>
      <c r="CC1191"/>
      <c r="CD1191"/>
      <c r="CE1191"/>
      <c r="CF1191"/>
      <c r="CG1191"/>
      <c r="CH1191"/>
      <c r="CI1191"/>
      <c r="CJ1191"/>
      <c r="CK1191"/>
      <c r="CL1191"/>
      <c r="CN1191"/>
    </row>
    <row r="1192" spans="7:92" x14ac:dyDescent="0.4">
      <c r="G1192"/>
      <c r="I1192"/>
      <c r="J1192"/>
      <c r="R1192"/>
      <c r="S1192"/>
      <c r="T1192"/>
      <c r="U1192"/>
      <c r="V1192"/>
      <c r="W1192"/>
      <c r="X1192"/>
      <c r="Y1192"/>
      <c r="Z1192"/>
      <c r="AA1192"/>
      <c r="AB1192"/>
      <c r="AC1192"/>
      <c r="AD1192"/>
      <c r="AE1192"/>
      <c r="AF1192"/>
      <c r="AG1192"/>
      <c r="AH1192"/>
      <c r="AI1192"/>
      <c r="AJ1192"/>
      <c r="AK1192"/>
      <c r="AL1192"/>
      <c r="AM1192"/>
      <c r="AN1192"/>
      <c r="AO1192"/>
      <c r="AP1192"/>
      <c r="AQ1192"/>
      <c r="AR1192"/>
      <c r="AS1192"/>
      <c r="AT1192"/>
      <c r="AU1192"/>
      <c r="AV1192"/>
      <c r="AW1192"/>
      <c r="AX1192"/>
      <c r="AY1192"/>
      <c r="AZ1192"/>
      <c r="BA1192"/>
      <c r="BB1192"/>
      <c r="BC1192"/>
      <c r="BD1192"/>
      <c r="BE1192"/>
      <c r="BF1192"/>
      <c r="BG1192"/>
      <c r="BH1192"/>
      <c r="BI1192"/>
      <c r="BJ1192"/>
      <c r="BK1192"/>
      <c r="BL1192"/>
      <c r="BM1192"/>
      <c r="BN1192"/>
      <c r="BO1192"/>
      <c r="BP1192"/>
      <c r="BQ1192"/>
      <c r="BR1192"/>
      <c r="BS1192"/>
      <c r="BT1192"/>
      <c r="BU1192"/>
      <c r="BV1192"/>
      <c r="BW1192"/>
      <c r="BX1192"/>
      <c r="BY1192"/>
      <c r="BZ1192"/>
      <c r="CA1192"/>
      <c r="CB1192"/>
      <c r="CC1192"/>
      <c r="CD1192"/>
      <c r="CE1192"/>
      <c r="CF1192"/>
      <c r="CG1192"/>
      <c r="CH1192"/>
      <c r="CI1192"/>
      <c r="CJ1192"/>
      <c r="CK1192"/>
      <c r="CL1192"/>
      <c r="CN1192"/>
    </row>
    <row r="1193" spans="7:92" x14ac:dyDescent="0.4">
      <c r="G1193"/>
      <c r="I1193"/>
      <c r="J1193"/>
      <c r="R1193"/>
      <c r="S1193"/>
      <c r="T1193"/>
      <c r="U1193"/>
      <c r="V1193"/>
      <c r="W1193"/>
      <c r="X1193"/>
      <c r="Y1193"/>
      <c r="Z1193"/>
      <c r="AA1193"/>
      <c r="AB1193"/>
      <c r="AC1193"/>
      <c r="AD1193"/>
      <c r="AE1193"/>
      <c r="AF1193"/>
      <c r="AG1193"/>
      <c r="AH1193"/>
      <c r="AI1193"/>
      <c r="AJ1193"/>
      <c r="AK1193"/>
      <c r="AL1193"/>
      <c r="AM1193"/>
      <c r="AN1193"/>
      <c r="AO1193"/>
      <c r="AP1193"/>
      <c r="AQ1193"/>
      <c r="AR1193"/>
      <c r="AS1193"/>
      <c r="AT1193"/>
      <c r="AU1193"/>
      <c r="AV1193"/>
      <c r="AW1193"/>
      <c r="AX1193"/>
      <c r="AY1193"/>
      <c r="AZ1193"/>
      <c r="BA1193"/>
      <c r="BB1193"/>
      <c r="BC1193"/>
      <c r="BD1193"/>
      <c r="BE1193"/>
      <c r="BF1193"/>
      <c r="BG1193"/>
      <c r="BH1193"/>
      <c r="BI1193"/>
      <c r="BJ1193"/>
      <c r="BK1193"/>
      <c r="BL1193"/>
      <c r="BM1193"/>
      <c r="BN1193"/>
      <c r="BO1193"/>
      <c r="BP1193"/>
      <c r="BQ1193"/>
      <c r="BR1193"/>
      <c r="BS1193"/>
      <c r="BT1193"/>
      <c r="BU1193"/>
      <c r="BV1193"/>
      <c r="BW1193"/>
      <c r="BX1193"/>
      <c r="BY1193"/>
      <c r="BZ1193"/>
      <c r="CA1193"/>
      <c r="CB1193"/>
      <c r="CC1193"/>
      <c r="CD1193"/>
      <c r="CE1193"/>
      <c r="CF1193"/>
      <c r="CG1193"/>
      <c r="CH1193"/>
      <c r="CI1193"/>
      <c r="CJ1193"/>
      <c r="CK1193"/>
      <c r="CL1193"/>
      <c r="CN1193"/>
    </row>
    <row r="1194" spans="7:92" x14ac:dyDescent="0.4">
      <c r="G1194"/>
      <c r="I1194"/>
      <c r="J1194"/>
      <c r="R1194"/>
      <c r="S1194"/>
      <c r="T1194"/>
      <c r="U1194"/>
      <c r="V1194"/>
      <c r="W1194"/>
      <c r="X1194"/>
      <c r="Y1194"/>
      <c r="Z1194"/>
      <c r="AA1194"/>
      <c r="AB1194"/>
      <c r="AC1194"/>
      <c r="AD1194"/>
      <c r="AE1194"/>
      <c r="AF1194"/>
      <c r="AG1194"/>
      <c r="AH1194"/>
      <c r="AI1194"/>
      <c r="AJ1194"/>
      <c r="AK1194"/>
      <c r="AL1194"/>
      <c r="AM1194"/>
      <c r="AN1194"/>
      <c r="AO1194"/>
      <c r="AP1194"/>
      <c r="AQ1194"/>
      <c r="AR1194"/>
      <c r="AS1194"/>
      <c r="AT1194"/>
      <c r="AU1194"/>
      <c r="AV1194"/>
      <c r="AW1194"/>
      <c r="AX1194"/>
      <c r="AY1194"/>
      <c r="AZ1194"/>
      <c r="BA1194"/>
      <c r="BB1194"/>
      <c r="BC1194"/>
      <c r="BD1194"/>
      <c r="BE1194"/>
      <c r="BF1194"/>
      <c r="BG1194"/>
      <c r="BH1194"/>
      <c r="BI1194"/>
      <c r="BJ1194"/>
      <c r="BK1194"/>
      <c r="BL1194"/>
      <c r="BM1194"/>
      <c r="BN1194"/>
      <c r="BO1194"/>
      <c r="BP1194"/>
      <c r="BQ1194"/>
      <c r="BR1194"/>
      <c r="BS1194"/>
      <c r="BT1194"/>
      <c r="BU1194"/>
      <c r="BV1194"/>
      <c r="BW1194"/>
      <c r="BX1194"/>
      <c r="BY1194"/>
      <c r="BZ1194"/>
      <c r="CA1194"/>
      <c r="CB1194"/>
      <c r="CC1194"/>
      <c r="CD1194"/>
      <c r="CE1194"/>
      <c r="CF1194"/>
      <c r="CG1194"/>
      <c r="CH1194"/>
      <c r="CI1194"/>
      <c r="CJ1194"/>
      <c r="CK1194"/>
      <c r="CL1194"/>
      <c r="CN1194"/>
    </row>
    <row r="1195" spans="7:92" x14ac:dyDescent="0.4">
      <c r="G1195"/>
      <c r="I1195"/>
      <c r="J1195"/>
      <c r="R1195"/>
      <c r="S1195"/>
      <c r="T1195"/>
      <c r="U1195"/>
      <c r="V1195"/>
      <c r="W1195"/>
      <c r="X1195"/>
      <c r="Y1195"/>
      <c r="Z1195"/>
      <c r="AA1195"/>
      <c r="AB1195"/>
      <c r="AC1195"/>
      <c r="AD1195"/>
      <c r="AE1195"/>
      <c r="AF1195"/>
      <c r="AG1195"/>
      <c r="AH1195"/>
      <c r="AI1195"/>
      <c r="AJ1195"/>
      <c r="AK1195"/>
      <c r="AL1195"/>
      <c r="AM1195"/>
      <c r="AN1195"/>
      <c r="AO1195"/>
      <c r="AP1195"/>
      <c r="AQ1195"/>
      <c r="AR1195"/>
      <c r="AS1195"/>
      <c r="AT1195"/>
      <c r="AU1195"/>
      <c r="AV1195"/>
      <c r="AW1195"/>
      <c r="AX1195"/>
      <c r="AY1195"/>
      <c r="AZ1195"/>
      <c r="BA1195"/>
      <c r="BB1195"/>
      <c r="BC1195"/>
      <c r="BD1195"/>
      <c r="BE1195"/>
      <c r="BF1195"/>
      <c r="BG1195"/>
      <c r="BH1195"/>
      <c r="BI1195"/>
      <c r="BJ1195"/>
      <c r="BK1195"/>
      <c r="BL1195"/>
      <c r="BM1195"/>
      <c r="BN1195"/>
      <c r="BO1195"/>
      <c r="BP1195"/>
      <c r="BQ1195"/>
      <c r="BR1195"/>
      <c r="BS1195"/>
      <c r="BT1195"/>
      <c r="BU1195"/>
      <c r="BV1195"/>
      <c r="BW1195"/>
      <c r="BX1195"/>
      <c r="BY1195"/>
      <c r="BZ1195"/>
      <c r="CA1195"/>
      <c r="CB1195"/>
      <c r="CC1195"/>
      <c r="CD1195"/>
      <c r="CE1195"/>
      <c r="CF1195"/>
      <c r="CG1195"/>
      <c r="CH1195"/>
      <c r="CI1195"/>
      <c r="CJ1195"/>
      <c r="CK1195"/>
      <c r="CL1195"/>
      <c r="CN1195"/>
    </row>
    <row r="1196" spans="7:92" x14ac:dyDescent="0.4">
      <c r="G1196"/>
      <c r="I1196"/>
      <c r="J1196"/>
      <c r="R1196"/>
      <c r="S1196"/>
      <c r="T1196"/>
      <c r="U1196"/>
      <c r="V1196"/>
      <c r="W1196"/>
      <c r="X1196"/>
      <c r="Y1196"/>
      <c r="Z1196"/>
      <c r="AA1196"/>
      <c r="AB1196"/>
      <c r="AC1196"/>
      <c r="AD1196"/>
      <c r="AE1196"/>
      <c r="AF1196"/>
      <c r="AG1196"/>
      <c r="AH1196"/>
      <c r="AI1196"/>
      <c r="AJ1196"/>
      <c r="AK1196"/>
      <c r="AL1196"/>
      <c r="AM1196"/>
      <c r="AN1196"/>
      <c r="AO1196"/>
      <c r="AP1196"/>
      <c r="AQ1196"/>
      <c r="AR1196"/>
      <c r="AS1196"/>
      <c r="AT1196"/>
      <c r="AU1196"/>
      <c r="AV1196"/>
      <c r="AW1196"/>
      <c r="AX1196"/>
      <c r="AY1196"/>
      <c r="AZ1196"/>
      <c r="BA1196"/>
      <c r="BB1196"/>
      <c r="BC1196"/>
      <c r="BD1196"/>
      <c r="BE1196"/>
      <c r="BF1196"/>
      <c r="BG1196"/>
      <c r="BH1196"/>
      <c r="BI1196"/>
      <c r="BJ1196"/>
      <c r="BK1196"/>
      <c r="BL1196"/>
      <c r="BM1196"/>
      <c r="BN1196"/>
      <c r="BO1196"/>
      <c r="BP1196"/>
      <c r="BQ1196"/>
      <c r="BR1196"/>
      <c r="BS1196"/>
      <c r="BT1196"/>
      <c r="BU1196"/>
      <c r="BV1196"/>
      <c r="BW1196"/>
      <c r="BX1196"/>
      <c r="BY1196"/>
      <c r="BZ1196"/>
      <c r="CA1196"/>
      <c r="CB1196"/>
      <c r="CC1196"/>
      <c r="CD1196"/>
      <c r="CE1196"/>
      <c r="CF1196"/>
      <c r="CG1196"/>
      <c r="CH1196"/>
      <c r="CI1196"/>
      <c r="CJ1196"/>
      <c r="CK1196"/>
      <c r="CL1196"/>
      <c r="CN1196"/>
    </row>
    <row r="1197" spans="7:92" x14ac:dyDescent="0.4">
      <c r="G1197"/>
      <c r="I1197"/>
      <c r="J1197"/>
      <c r="R1197"/>
      <c r="S1197"/>
      <c r="T1197"/>
      <c r="U1197"/>
      <c r="V1197"/>
      <c r="W1197"/>
      <c r="X1197"/>
      <c r="Y1197"/>
      <c r="Z1197"/>
      <c r="AA1197"/>
      <c r="AB1197"/>
      <c r="AC1197"/>
      <c r="AD1197"/>
      <c r="AE1197"/>
      <c r="AF1197"/>
      <c r="AG1197"/>
      <c r="AH1197"/>
      <c r="AI1197"/>
      <c r="AJ1197"/>
      <c r="AK1197"/>
      <c r="AL1197"/>
      <c r="AM1197"/>
      <c r="AN1197"/>
      <c r="AO1197"/>
      <c r="AP1197"/>
      <c r="AQ1197"/>
      <c r="AR1197"/>
      <c r="AS1197"/>
      <c r="AT1197"/>
      <c r="AU1197"/>
      <c r="AV1197"/>
      <c r="AW1197"/>
      <c r="AX1197"/>
      <c r="AY1197"/>
      <c r="AZ1197"/>
      <c r="BA1197"/>
      <c r="BB1197"/>
      <c r="BC1197"/>
      <c r="BD1197"/>
      <c r="BE1197"/>
      <c r="BF1197"/>
      <c r="BG1197"/>
      <c r="BH1197"/>
      <c r="BI1197"/>
      <c r="BJ1197"/>
      <c r="BK1197"/>
      <c r="BL1197"/>
      <c r="BM1197"/>
      <c r="BN1197"/>
      <c r="BO1197"/>
      <c r="BP1197"/>
      <c r="BQ1197"/>
      <c r="BR1197"/>
      <c r="BS1197"/>
      <c r="BT1197"/>
      <c r="BU1197"/>
      <c r="BV1197"/>
      <c r="BW1197"/>
      <c r="BX1197"/>
      <c r="BY1197"/>
      <c r="BZ1197"/>
      <c r="CA1197"/>
      <c r="CB1197"/>
      <c r="CC1197"/>
      <c r="CD1197"/>
      <c r="CE1197"/>
      <c r="CF1197"/>
      <c r="CG1197"/>
      <c r="CH1197"/>
      <c r="CI1197"/>
      <c r="CJ1197"/>
      <c r="CK1197"/>
      <c r="CL1197"/>
      <c r="CN1197"/>
    </row>
    <row r="1198" spans="7:92" x14ac:dyDescent="0.4">
      <c r="G1198"/>
      <c r="I1198"/>
      <c r="J1198"/>
      <c r="R1198"/>
      <c r="S1198"/>
      <c r="T1198"/>
      <c r="U1198"/>
      <c r="V1198"/>
      <c r="W1198"/>
      <c r="X1198"/>
      <c r="Y1198"/>
      <c r="Z1198"/>
      <c r="AA1198"/>
      <c r="AB1198"/>
      <c r="AC1198"/>
      <c r="AD1198"/>
      <c r="AE1198"/>
      <c r="AF1198"/>
      <c r="AG1198"/>
      <c r="AH1198"/>
      <c r="AI1198"/>
      <c r="AJ1198"/>
      <c r="AK1198"/>
      <c r="AL1198"/>
      <c r="AM1198"/>
      <c r="AN1198"/>
      <c r="AO1198"/>
      <c r="AP1198"/>
      <c r="AQ1198"/>
      <c r="AR1198"/>
      <c r="AS1198"/>
      <c r="AT1198"/>
      <c r="AU1198"/>
      <c r="AV1198"/>
      <c r="AW1198"/>
      <c r="AX1198"/>
      <c r="AY1198"/>
      <c r="AZ1198"/>
      <c r="BA1198"/>
      <c r="BB1198"/>
      <c r="BC1198"/>
      <c r="BD1198"/>
      <c r="BE1198"/>
      <c r="BF1198"/>
      <c r="BG1198"/>
      <c r="BH1198"/>
      <c r="BI1198"/>
      <c r="BJ1198"/>
      <c r="BK1198"/>
      <c r="BL1198"/>
      <c r="BM1198"/>
      <c r="BN1198"/>
      <c r="BO1198"/>
      <c r="BP1198"/>
      <c r="BQ1198"/>
      <c r="BR1198"/>
      <c r="BS1198"/>
      <c r="BT1198"/>
      <c r="BU1198"/>
      <c r="BV1198"/>
      <c r="BW1198"/>
      <c r="BX1198"/>
      <c r="BY1198"/>
      <c r="BZ1198"/>
      <c r="CA1198"/>
      <c r="CB1198"/>
      <c r="CC1198"/>
      <c r="CD1198"/>
      <c r="CE1198"/>
      <c r="CF1198"/>
      <c r="CG1198"/>
      <c r="CH1198"/>
      <c r="CI1198"/>
      <c r="CJ1198"/>
      <c r="CK1198"/>
      <c r="CL1198"/>
      <c r="CN1198"/>
    </row>
    <row r="1199" spans="7:92" x14ac:dyDescent="0.4">
      <c r="G1199"/>
      <c r="I1199"/>
      <c r="J1199"/>
      <c r="R1199"/>
      <c r="S1199"/>
      <c r="T1199"/>
      <c r="U1199"/>
      <c r="V1199"/>
      <c r="W1199"/>
      <c r="X1199"/>
      <c r="Y1199"/>
      <c r="Z1199"/>
      <c r="AA1199"/>
      <c r="AB1199"/>
      <c r="AC1199"/>
      <c r="AD1199"/>
      <c r="AE1199"/>
      <c r="AF1199"/>
      <c r="AG1199"/>
      <c r="AH1199"/>
      <c r="AI1199"/>
      <c r="AJ1199"/>
      <c r="AK1199"/>
      <c r="AL1199"/>
      <c r="AM1199"/>
      <c r="AN1199"/>
      <c r="AO1199"/>
      <c r="AP1199"/>
      <c r="AQ1199"/>
      <c r="AR1199"/>
      <c r="AS1199"/>
      <c r="AT1199"/>
      <c r="AU1199"/>
      <c r="AV1199"/>
      <c r="AW1199"/>
      <c r="AX1199"/>
      <c r="AY1199"/>
      <c r="AZ1199"/>
      <c r="BA1199"/>
      <c r="BB1199"/>
      <c r="BC1199"/>
      <c r="BD1199"/>
      <c r="BE1199"/>
      <c r="BF1199"/>
      <c r="BG1199"/>
      <c r="BH1199"/>
      <c r="BI1199"/>
      <c r="BJ1199"/>
      <c r="BK1199"/>
      <c r="BL1199"/>
      <c r="BM1199"/>
      <c r="BN1199"/>
      <c r="BO1199"/>
      <c r="BP1199"/>
      <c r="BQ1199"/>
      <c r="BR1199"/>
      <c r="BS1199"/>
      <c r="BT1199"/>
      <c r="BU1199"/>
      <c r="BV1199"/>
      <c r="BW1199"/>
      <c r="BX1199"/>
      <c r="BY1199"/>
      <c r="BZ1199"/>
      <c r="CA1199"/>
      <c r="CB1199"/>
      <c r="CC1199"/>
      <c r="CD1199"/>
      <c r="CE1199"/>
      <c r="CF1199"/>
      <c r="CG1199"/>
      <c r="CH1199"/>
      <c r="CI1199"/>
      <c r="CJ1199"/>
      <c r="CK1199"/>
      <c r="CL1199"/>
      <c r="CN1199"/>
    </row>
    <row r="1200" spans="7:92" x14ac:dyDescent="0.4">
      <c r="G1200"/>
      <c r="I1200"/>
      <c r="J1200"/>
      <c r="R1200"/>
      <c r="S1200"/>
      <c r="T1200"/>
      <c r="U1200"/>
      <c r="V1200"/>
      <c r="W1200"/>
      <c r="X1200"/>
      <c r="Y1200"/>
      <c r="Z1200"/>
      <c r="AA1200"/>
      <c r="AB1200"/>
      <c r="AC1200"/>
      <c r="AD1200"/>
      <c r="AE1200"/>
      <c r="AF1200"/>
      <c r="AG1200"/>
      <c r="AH1200"/>
      <c r="AI1200"/>
      <c r="AJ1200"/>
      <c r="AK1200"/>
      <c r="AL1200"/>
      <c r="AM1200"/>
      <c r="AN1200"/>
      <c r="AO1200"/>
      <c r="AP1200"/>
      <c r="AQ1200"/>
      <c r="AR1200"/>
      <c r="AS1200"/>
      <c r="AT1200"/>
      <c r="AU1200"/>
      <c r="AV1200"/>
      <c r="AW1200"/>
      <c r="AX1200"/>
      <c r="AY1200"/>
      <c r="AZ1200"/>
      <c r="BA1200"/>
      <c r="BB1200"/>
      <c r="BC1200"/>
      <c r="BD1200"/>
      <c r="BE1200"/>
      <c r="BF1200"/>
      <c r="BG1200"/>
      <c r="BH1200"/>
      <c r="BI1200"/>
      <c r="BJ1200"/>
      <c r="BK1200"/>
      <c r="BL1200"/>
      <c r="BM1200"/>
      <c r="BN1200"/>
      <c r="BO1200"/>
      <c r="BP1200"/>
      <c r="BQ1200"/>
      <c r="BR1200"/>
      <c r="BS1200"/>
      <c r="BT1200"/>
      <c r="BU1200"/>
      <c r="BV1200"/>
      <c r="BW1200"/>
      <c r="BX1200"/>
      <c r="BY1200"/>
      <c r="BZ1200"/>
      <c r="CA1200"/>
      <c r="CB1200"/>
      <c r="CC1200"/>
      <c r="CD1200"/>
      <c r="CE1200"/>
      <c r="CF1200"/>
      <c r="CG1200"/>
      <c r="CH1200"/>
      <c r="CI1200"/>
      <c r="CJ1200"/>
      <c r="CK1200"/>
      <c r="CL1200"/>
      <c r="CN1200"/>
    </row>
    <row r="1201" spans="7:92" x14ac:dyDescent="0.4">
      <c r="G1201"/>
      <c r="I1201"/>
      <c r="J1201"/>
      <c r="R1201"/>
      <c r="S1201"/>
      <c r="T1201"/>
      <c r="U1201"/>
      <c r="V1201"/>
      <c r="W1201"/>
      <c r="X1201"/>
      <c r="Y1201"/>
      <c r="Z1201"/>
      <c r="AA1201"/>
      <c r="AB1201"/>
      <c r="AC1201"/>
      <c r="AD1201"/>
      <c r="AE1201"/>
      <c r="AF1201"/>
      <c r="AG1201"/>
      <c r="AH1201"/>
      <c r="AI1201"/>
      <c r="AJ1201"/>
      <c r="AK1201"/>
      <c r="AL1201"/>
      <c r="AM1201"/>
      <c r="AN1201"/>
      <c r="AO1201"/>
      <c r="AP1201"/>
      <c r="AQ1201"/>
      <c r="AR1201"/>
      <c r="AS1201"/>
      <c r="AT1201"/>
      <c r="AU1201"/>
      <c r="AV1201"/>
      <c r="AW1201"/>
      <c r="AX1201"/>
      <c r="AY1201"/>
      <c r="AZ1201"/>
      <c r="BA1201"/>
      <c r="BB1201"/>
      <c r="BC1201"/>
      <c r="BD1201"/>
      <c r="BE1201"/>
      <c r="BF1201"/>
      <c r="BG1201"/>
      <c r="BH1201"/>
      <c r="BI1201"/>
      <c r="BJ1201"/>
      <c r="BK1201"/>
      <c r="BL1201"/>
      <c r="BM1201"/>
      <c r="BN1201"/>
      <c r="BO1201"/>
      <c r="BP1201"/>
      <c r="BQ1201"/>
      <c r="BR1201"/>
      <c r="BS1201"/>
      <c r="BT1201"/>
      <c r="BU1201"/>
      <c r="BV1201"/>
      <c r="BW1201"/>
      <c r="BX1201"/>
      <c r="BY1201"/>
      <c r="BZ1201"/>
      <c r="CA1201"/>
      <c r="CB1201"/>
      <c r="CC1201"/>
      <c r="CD1201"/>
      <c r="CE1201"/>
      <c r="CF1201"/>
      <c r="CG1201"/>
      <c r="CH1201"/>
      <c r="CI1201"/>
      <c r="CJ1201"/>
      <c r="CK1201"/>
      <c r="CL1201"/>
      <c r="CN1201"/>
    </row>
    <row r="1202" spans="7:92" x14ac:dyDescent="0.4">
      <c r="G1202"/>
      <c r="I1202"/>
      <c r="J1202"/>
      <c r="R1202"/>
      <c r="S1202"/>
      <c r="T1202"/>
      <c r="U1202"/>
      <c r="V1202"/>
      <c r="W1202"/>
      <c r="X1202"/>
      <c r="Y1202"/>
      <c r="Z1202"/>
      <c r="AA1202"/>
      <c r="AB1202"/>
      <c r="AC1202"/>
      <c r="AD1202"/>
      <c r="AE1202"/>
      <c r="AF1202"/>
      <c r="AG1202"/>
      <c r="AH1202"/>
      <c r="AI1202"/>
      <c r="AJ1202"/>
      <c r="AK1202"/>
      <c r="AL1202"/>
      <c r="AM1202"/>
      <c r="AN1202"/>
      <c r="AO1202"/>
      <c r="AP1202"/>
      <c r="AQ1202"/>
      <c r="AR1202"/>
      <c r="AS1202"/>
      <c r="AT1202"/>
      <c r="AU1202"/>
      <c r="AV1202"/>
      <c r="AW1202"/>
      <c r="AX1202"/>
      <c r="AY1202"/>
      <c r="AZ1202"/>
      <c r="BA1202"/>
      <c r="BB1202"/>
      <c r="BC1202"/>
      <c r="BD1202"/>
      <c r="BE1202"/>
      <c r="BF1202"/>
      <c r="BG1202"/>
      <c r="BH1202"/>
      <c r="BI1202"/>
      <c r="BJ1202"/>
      <c r="BK1202"/>
      <c r="BL1202"/>
      <c r="BM1202"/>
      <c r="BN1202"/>
      <c r="BO1202"/>
      <c r="BP1202"/>
      <c r="BQ1202"/>
      <c r="BR1202"/>
      <c r="BS1202"/>
      <c r="BT1202"/>
      <c r="BU1202"/>
      <c r="BV1202"/>
      <c r="BW1202"/>
      <c r="BX1202"/>
      <c r="BY1202"/>
      <c r="BZ1202"/>
      <c r="CA1202"/>
      <c r="CB1202"/>
      <c r="CC1202"/>
      <c r="CD1202"/>
      <c r="CE1202"/>
      <c r="CF1202"/>
      <c r="CG1202"/>
      <c r="CH1202"/>
      <c r="CI1202"/>
      <c r="CJ1202"/>
      <c r="CK1202"/>
      <c r="CL1202"/>
      <c r="CN1202"/>
    </row>
    <row r="1203" spans="7:92" x14ac:dyDescent="0.4">
      <c r="G1203"/>
      <c r="I1203"/>
      <c r="J1203"/>
      <c r="R1203"/>
      <c r="S1203"/>
      <c r="T1203"/>
      <c r="U1203"/>
      <c r="V1203"/>
      <c r="W1203"/>
      <c r="X1203"/>
      <c r="Y1203"/>
      <c r="Z1203"/>
      <c r="AA1203"/>
      <c r="AB1203"/>
      <c r="AC1203"/>
      <c r="AD1203"/>
      <c r="AE1203"/>
      <c r="AF1203"/>
      <c r="AG1203"/>
      <c r="AH1203"/>
      <c r="AI1203"/>
      <c r="AJ1203"/>
      <c r="AK1203"/>
      <c r="AL1203"/>
      <c r="AM1203"/>
      <c r="AN1203"/>
      <c r="AO1203"/>
      <c r="AP1203"/>
      <c r="AQ1203"/>
      <c r="AR1203"/>
      <c r="AS1203"/>
      <c r="AT1203"/>
      <c r="AU1203"/>
      <c r="AV1203"/>
      <c r="AW1203"/>
      <c r="AX1203"/>
      <c r="AY1203"/>
      <c r="AZ1203"/>
      <c r="BA1203"/>
      <c r="BB1203"/>
      <c r="BC1203"/>
      <c r="BD1203"/>
      <c r="BE1203"/>
      <c r="BF1203"/>
      <c r="BG1203"/>
      <c r="BH1203"/>
      <c r="BI1203"/>
      <c r="BJ1203"/>
      <c r="BK1203"/>
      <c r="BL1203"/>
      <c r="BM1203"/>
      <c r="BN1203"/>
      <c r="BO1203"/>
      <c r="BP1203"/>
      <c r="BQ1203"/>
      <c r="BR1203"/>
      <c r="BS1203"/>
      <c r="BT1203"/>
      <c r="BU1203"/>
      <c r="BV1203"/>
      <c r="BW1203"/>
      <c r="BX1203"/>
      <c r="BY1203"/>
      <c r="BZ1203"/>
      <c r="CA1203"/>
      <c r="CB1203"/>
      <c r="CC1203"/>
      <c r="CD1203"/>
      <c r="CE1203"/>
      <c r="CF1203"/>
      <c r="CG1203"/>
      <c r="CH1203"/>
      <c r="CI1203"/>
      <c r="CJ1203"/>
      <c r="CK1203"/>
      <c r="CL1203"/>
      <c r="CN1203"/>
    </row>
    <row r="1204" spans="7:92" x14ac:dyDescent="0.4">
      <c r="G1204"/>
      <c r="I1204"/>
      <c r="J1204"/>
      <c r="R1204"/>
      <c r="S1204"/>
      <c r="T1204"/>
      <c r="U1204"/>
      <c r="V1204"/>
      <c r="W1204"/>
      <c r="X1204"/>
      <c r="Y1204"/>
      <c r="Z1204"/>
      <c r="AA1204"/>
      <c r="AB1204"/>
      <c r="AC1204"/>
      <c r="AD1204"/>
      <c r="AE1204"/>
      <c r="AF1204"/>
      <c r="AG1204"/>
      <c r="AH1204"/>
      <c r="AI1204"/>
      <c r="AJ1204"/>
      <c r="AK1204"/>
      <c r="AL1204"/>
      <c r="AM1204"/>
      <c r="AN1204"/>
      <c r="AO1204"/>
      <c r="AP1204"/>
      <c r="AQ1204"/>
      <c r="AR1204"/>
      <c r="AS1204"/>
      <c r="AT1204"/>
      <c r="AU1204"/>
      <c r="AV1204"/>
      <c r="AW1204"/>
      <c r="AX1204"/>
      <c r="AY1204"/>
      <c r="AZ1204"/>
      <c r="BA1204"/>
      <c r="BB1204"/>
      <c r="BC1204"/>
      <c r="BD1204"/>
      <c r="BE1204"/>
      <c r="BF1204"/>
      <c r="BG1204"/>
      <c r="BH1204"/>
      <c r="BI1204"/>
      <c r="BJ1204"/>
      <c r="BK1204"/>
      <c r="BL1204"/>
      <c r="BM1204"/>
      <c r="BN1204"/>
      <c r="BO1204"/>
      <c r="BP1204"/>
      <c r="BQ1204"/>
      <c r="BR1204"/>
      <c r="BS1204"/>
      <c r="BT1204"/>
      <c r="BU1204"/>
      <c r="BV1204"/>
      <c r="BW1204"/>
      <c r="BX1204"/>
      <c r="BY1204"/>
      <c r="BZ1204"/>
      <c r="CA1204"/>
      <c r="CB1204"/>
      <c r="CC1204"/>
      <c r="CD1204"/>
      <c r="CE1204"/>
      <c r="CF1204"/>
      <c r="CG1204"/>
      <c r="CH1204"/>
      <c r="CI1204"/>
      <c r="CJ1204"/>
      <c r="CK1204"/>
      <c r="CL1204"/>
      <c r="CN1204"/>
    </row>
    <row r="1205" spans="7:92" x14ac:dyDescent="0.4">
      <c r="G1205"/>
      <c r="I1205"/>
      <c r="J1205"/>
      <c r="R1205"/>
      <c r="S1205"/>
      <c r="T1205"/>
      <c r="U1205"/>
      <c r="V1205"/>
      <c r="W1205"/>
      <c r="X1205"/>
      <c r="Y1205"/>
      <c r="Z1205"/>
      <c r="AA1205"/>
      <c r="AB1205"/>
      <c r="AC1205"/>
      <c r="AD1205"/>
      <c r="AE1205"/>
      <c r="AF1205"/>
      <c r="AG1205"/>
      <c r="AH1205"/>
      <c r="AI1205"/>
      <c r="AJ1205"/>
      <c r="AK1205"/>
      <c r="AL1205"/>
      <c r="AM1205"/>
      <c r="AN1205"/>
      <c r="AO1205"/>
      <c r="AP1205"/>
      <c r="AQ1205"/>
      <c r="AR1205"/>
      <c r="AS1205"/>
      <c r="AT1205"/>
      <c r="AU1205"/>
      <c r="AV1205"/>
      <c r="AW1205"/>
      <c r="AX1205"/>
      <c r="AY1205"/>
      <c r="AZ1205"/>
      <c r="BA1205"/>
      <c r="BB1205"/>
      <c r="BC1205"/>
      <c r="BD1205"/>
      <c r="BE1205"/>
      <c r="BF1205"/>
      <c r="BG1205"/>
      <c r="BH1205"/>
      <c r="BI1205"/>
      <c r="BJ1205"/>
      <c r="BK1205"/>
      <c r="BL1205"/>
      <c r="BM1205"/>
      <c r="BN1205"/>
      <c r="BO1205"/>
      <c r="BP1205"/>
      <c r="BQ1205"/>
      <c r="BR1205"/>
      <c r="BS1205"/>
      <c r="BT1205"/>
      <c r="BU1205"/>
      <c r="BV1205"/>
      <c r="BW1205"/>
      <c r="BX1205"/>
      <c r="BY1205"/>
      <c r="BZ1205"/>
      <c r="CA1205"/>
      <c r="CB1205"/>
      <c r="CC1205"/>
      <c r="CD1205"/>
      <c r="CE1205"/>
      <c r="CF1205"/>
      <c r="CG1205"/>
      <c r="CH1205"/>
      <c r="CI1205"/>
      <c r="CJ1205"/>
      <c r="CK1205"/>
      <c r="CL1205"/>
      <c r="CN1205"/>
    </row>
    <row r="1206" spans="7:92" x14ac:dyDescent="0.4">
      <c r="G1206"/>
      <c r="I1206"/>
      <c r="J1206"/>
      <c r="R1206"/>
      <c r="S1206"/>
      <c r="T1206"/>
      <c r="U1206"/>
      <c r="V1206"/>
      <c r="W1206"/>
      <c r="X1206"/>
      <c r="Y1206"/>
      <c r="Z1206"/>
      <c r="AA1206"/>
      <c r="AB1206"/>
      <c r="AC1206"/>
      <c r="AD1206"/>
      <c r="AE1206"/>
      <c r="AF1206"/>
      <c r="AG1206"/>
      <c r="AH1206"/>
      <c r="AI1206"/>
      <c r="AJ1206"/>
      <c r="AK1206"/>
      <c r="AL1206"/>
      <c r="AM1206"/>
      <c r="AN1206"/>
      <c r="AO1206"/>
      <c r="AP1206"/>
      <c r="AQ1206"/>
      <c r="AR1206"/>
      <c r="AS1206"/>
      <c r="AT1206"/>
      <c r="AU1206"/>
      <c r="AV1206"/>
      <c r="AW1206"/>
      <c r="AX1206"/>
      <c r="AY1206"/>
      <c r="AZ1206"/>
      <c r="BA1206"/>
      <c r="BB1206"/>
      <c r="BC1206"/>
      <c r="BD1206"/>
      <c r="BE1206"/>
      <c r="BF1206"/>
      <c r="BG1206"/>
      <c r="BH1206"/>
      <c r="BI1206"/>
      <c r="BJ1206"/>
      <c r="BK1206"/>
      <c r="BL1206"/>
      <c r="BM1206"/>
      <c r="BN1206"/>
      <c r="BO1206"/>
      <c r="BP1206"/>
      <c r="BQ1206"/>
      <c r="BR1206"/>
      <c r="BS1206"/>
      <c r="BT1206"/>
      <c r="BU1206"/>
      <c r="BV1206"/>
      <c r="BW1206"/>
      <c r="BX1206"/>
      <c r="BY1206"/>
      <c r="BZ1206"/>
      <c r="CA1206"/>
      <c r="CB1206"/>
      <c r="CC1206"/>
      <c r="CD1206"/>
      <c r="CE1206"/>
      <c r="CF1206"/>
      <c r="CG1206"/>
      <c r="CH1206"/>
      <c r="CI1206"/>
      <c r="CJ1206"/>
      <c r="CK1206"/>
      <c r="CL1206"/>
      <c r="CN1206"/>
    </row>
    <row r="1207" spans="7:92" x14ac:dyDescent="0.4">
      <c r="G1207"/>
      <c r="I1207"/>
      <c r="J1207"/>
      <c r="R1207"/>
      <c r="S1207"/>
      <c r="T1207"/>
      <c r="U1207"/>
      <c r="V1207"/>
      <c r="W1207"/>
      <c r="X1207"/>
      <c r="Y1207"/>
      <c r="Z1207"/>
      <c r="AA1207"/>
      <c r="AB1207"/>
      <c r="AC1207"/>
      <c r="AD1207"/>
      <c r="AE1207"/>
      <c r="AF1207"/>
      <c r="AG1207"/>
      <c r="AH1207"/>
      <c r="AI1207"/>
      <c r="AJ1207"/>
      <c r="AK1207"/>
      <c r="AL1207"/>
      <c r="AM1207"/>
      <c r="AN1207"/>
      <c r="AO1207"/>
      <c r="AP1207"/>
      <c r="AQ1207"/>
      <c r="AR1207"/>
      <c r="AS1207"/>
      <c r="AT1207"/>
      <c r="AU1207"/>
      <c r="AV1207"/>
      <c r="AW1207"/>
      <c r="AX1207"/>
      <c r="AY1207"/>
      <c r="AZ1207"/>
      <c r="BA1207"/>
      <c r="BB1207"/>
      <c r="BC1207"/>
      <c r="BD1207"/>
      <c r="BE1207"/>
      <c r="BF1207"/>
      <c r="BG1207"/>
      <c r="BH1207"/>
      <c r="BI1207"/>
      <c r="BJ1207"/>
      <c r="BK1207"/>
      <c r="BL1207"/>
      <c r="BM1207"/>
      <c r="BN1207"/>
      <c r="BO1207"/>
      <c r="BP1207"/>
      <c r="BQ1207"/>
      <c r="BR1207"/>
      <c r="BS1207"/>
      <c r="BT1207"/>
      <c r="BU1207"/>
      <c r="BV1207"/>
      <c r="BW1207"/>
      <c r="BX1207"/>
      <c r="BY1207"/>
      <c r="BZ1207"/>
      <c r="CA1207"/>
      <c r="CB1207"/>
      <c r="CC1207"/>
      <c r="CD1207"/>
      <c r="CE1207"/>
      <c r="CF1207"/>
      <c r="CG1207"/>
      <c r="CH1207"/>
      <c r="CI1207"/>
      <c r="CJ1207"/>
      <c r="CK1207"/>
      <c r="CL1207"/>
      <c r="CN1207"/>
    </row>
    <row r="1208" spans="7:92" x14ac:dyDescent="0.4">
      <c r="G1208"/>
      <c r="I1208"/>
      <c r="J1208"/>
      <c r="R1208"/>
      <c r="S1208"/>
      <c r="T1208"/>
      <c r="U1208"/>
      <c r="V1208"/>
      <c r="W1208"/>
      <c r="X1208"/>
      <c r="Y1208"/>
      <c r="Z1208"/>
      <c r="AA1208"/>
      <c r="AB1208"/>
      <c r="AC1208"/>
      <c r="AD1208"/>
      <c r="AE1208"/>
      <c r="AF1208"/>
      <c r="AG1208"/>
      <c r="AH1208"/>
      <c r="AI1208"/>
      <c r="AJ1208"/>
      <c r="AK1208"/>
      <c r="AL1208"/>
      <c r="AM1208"/>
      <c r="AN1208"/>
      <c r="AO1208"/>
      <c r="AP1208"/>
      <c r="AQ1208"/>
      <c r="AR1208"/>
      <c r="AS1208"/>
      <c r="AT1208"/>
      <c r="AU1208"/>
      <c r="AV1208"/>
      <c r="AW1208"/>
      <c r="AX1208"/>
      <c r="AY1208"/>
      <c r="AZ1208"/>
      <c r="BA1208"/>
      <c r="BB1208"/>
      <c r="BC1208"/>
      <c r="BD1208"/>
      <c r="BE1208"/>
      <c r="BF1208"/>
      <c r="BG1208"/>
      <c r="BH1208"/>
      <c r="BI1208"/>
      <c r="BJ1208"/>
      <c r="BK1208"/>
      <c r="BL1208"/>
      <c r="BM1208"/>
      <c r="BN1208"/>
      <c r="BO1208"/>
      <c r="BP1208"/>
      <c r="BQ1208"/>
      <c r="BR1208"/>
      <c r="BS1208"/>
      <c r="BT1208"/>
      <c r="BU1208"/>
      <c r="BV1208"/>
      <c r="BW1208"/>
      <c r="BX1208"/>
      <c r="BY1208"/>
      <c r="BZ1208"/>
      <c r="CA1208"/>
      <c r="CB1208"/>
      <c r="CC1208"/>
      <c r="CD1208"/>
      <c r="CE1208"/>
      <c r="CF1208"/>
      <c r="CG1208"/>
      <c r="CH1208"/>
      <c r="CI1208"/>
      <c r="CJ1208"/>
      <c r="CK1208"/>
      <c r="CL1208"/>
      <c r="CN1208"/>
    </row>
    <row r="1209" spans="7:92" x14ac:dyDescent="0.4">
      <c r="G1209"/>
      <c r="I1209"/>
      <c r="J1209"/>
      <c r="R1209"/>
      <c r="S1209"/>
      <c r="T1209"/>
      <c r="U1209"/>
      <c r="V1209"/>
      <c r="W1209"/>
      <c r="X1209"/>
      <c r="Y1209"/>
      <c r="Z1209"/>
      <c r="AA1209"/>
      <c r="AB1209"/>
      <c r="AC1209"/>
      <c r="AD1209"/>
      <c r="AE1209"/>
      <c r="AF1209"/>
      <c r="AG1209"/>
      <c r="AH1209"/>
      <c r="AI1209"/>
      <c r="AJ1209"/>
      <c r="AK1209"/>
      <c r="AL1209"/>
      <c r="AM1209"/>
      <c r="AN1209"/>
      <c r="AO1209"/>
      <c r="AP1209"/>
      <c r="AQ1209"/>
      <c r="AR1209"/>
      <c r="AS1209"/>
      <c r="AT1209"/>
      <c r="AU1209"/>
      <c r="AV1209"/>
      <c r="AW1209"/>
      <c r="AX1209"/>
      <c r="AY1209"/>
      <c r="AZ1209"/>
      <c r="BA1209"/>
      <c r="BB1209"/>
      <c r="BC1209"/>
      <c r="BD1209"/>
      <c r="BE1209"/>
      <c r="BF1209"/>
      <c r="BG1209"/>
      <c r="BH1209"/>
      <c r="BI1209"/>
      <c r="BJ1209"/>
      <c r="BK1209"/>
      <c r="BL1209"/>
      <c r="BM1209"/>
      <c r="BN1209"/>
      <c r="BO1209"/>
      <c r="BP1209"/>
      <c r="BQ1209"/>
      <c r="BR1209"/>
      <c r="BS1209"/>
      <c r="BT1209"/>
      <c r="BU1209"/>
      <c r="BV1209"/>
      <c r="BW1209"/>
      <c r="BX1209"/>
      <c r="BY1209"/>
      <c r="BZ1209"/>
      <c r="CA1209"/>
      <c r="CB1209"/>
      <c r="CC1209"/>
      <c r="CD1209"/>
      <c r="CE1209"/>
      <c r="CF1209"/>
      <c r="CG1209"/>
      <c r="CH1209"/>
      <c r="CI1209"/>
      <c r="CJ1209"/>
      <c r="CK1209"/>
      <c r="CL1209"/>
      <c r="CN1209"/>
    </row>
    <row r="1210" spans="7:92" x14ac:dyDescent="0.4">
      <c r="G1210"/>
      <c r="I1210"/>
      <c r="J1210"/>
      <c r="R1210"/>
      <c r="S1210"/>
      <c r="T1210"/>
      <c r="U1210"/>
      <c r="V1210"/>
      <c r="W1210"/>
      <c r="X1210"/>
      <c r="Y1210"/>
      <c r="Z1210"/>
      <c r="AA1210"/>
      <c r="AB1210"/>
      <c r="AC1210"/>
      <c r="AD1210"/>
      <c r="AE1210"/>
      <c r="AF1210"/>
      <c r="AG1210"/>
      <c r="AH1210"/>
      <c r="AI1210"/>
      <c r="AJ1210"/>
      <c r="AK1210"/>
      <c r="AL1210"/>
      <c r="AM1210"/>
      <c r="AN1210"/>
      <c r="AO1210"/>
      <c r="AP1210"/>
      <c r="AQ1210"/>
      <c r="AR1210"/>
      <c r="AS1210"/>
      <c r="AT1210"/>
      <c r="AU1210"/>
      <c r="AV1210"/>
      <c r="AW1210"/>
      <c r="AX1210"/>
      <c r="AY1210"/>
      <c r="AZ1210"/>
      <c r="BA1210"/>
      <c r="BB1210"/>
      <c r="BC1210"/>
      <c r="BD1210"/>
      <c r="BE1210"/>
      <c r="BF1210"/>
      <c r="BG1210"/>
      <c r="BH1210"/>
      <c r="BI1210"/>
      <c r="BJ1210"/>
      <c r="BK1210"/>
      <c r="BL1210"/>
      <c r="BM1210"/>
      <c r="BN1210"/>
      <c r="BO1210"/>
      <c r="BP1210"/>
      <c r="BQ1210"/>
      <c r="BR1210"/>
      <c r="BS1210"/>
      <c r="BT1210"/>
      <c r="BU1210"/>
      <c r="BV1210"/>
      <c r="BW1210"/>
      <c r="BX1210"/>
      <c r="BY1210"/>
      <c r="BZ1210"/>
      <c r="CA1210"/>
      <c r="CB1210"/>
      <c r="CC1210"/>
      <c r="CD1210"/>
      <c r="CE1210"/>
      <c r="CF1210"/>
      <c r="CG1210"/>
      <c r="CH1210"/>
      <c r="CI1210"/>
      <c r="CJ1210"/>
      <c r="CK1210"/>
      <c r="CL1210"/>
      <c r="CN1210"/>
    </row>
    <row r="1211" spans="7:92" x14ac:dyDescent="0.4">
      <c r="G1211"/>
      <c r="I1211"/>
      <c r="J1211"/>
      <c r="R1211"/>
      <c r="S1211"/>
      <c r="T1211"/>
      <c r="U1211"/>
      <c r="V1211"/>
      <c r="W1211"/>
      <c r="X1211"/>
      <c r="Y1211"/>
      <c r="Z1211"/>
      <c r="AA1211"/>
      <c r="AB1211"/>
      <c r="AC1211"/>
      <c r="AD1211"/>
      <c r="AE1211"/>
      <c r="AF1211"/>
      <c r="AG1211"/>
      <c r="AH1211"/>
      <c r="AI1211"/>
      <c r="AJ1211"/>
      <c r="AK1211"/>
      <c r="AL1211"/>
      <c r="AM1211"/>
      <c r="AN1211"/>
      <c r="AO1211"/>
      <c r="AP1211"/>
      <c r="AQ1211"/>
      <c r="AR1211"/>
      <c r="AS1211"/>
      <c r="AT1211"/>
      <c r="AU1211"/>
      <c r="AV1211"/>
      <c r="AW1211"/>
      <c r="AX1211"/>
      <c r="AY1211"/>
      <c r="AZ1211"/>
      <c r="BA1211"/>
      <c r="BB1211"/>
      <c r="BC1211"/>
      <c r="BD1211"/>
      <c r="BE1211"/>
      <c r="BF1211"/>
      <c r="BG1211"/>
      <c r="BH1211"/>
      <c r="BI1211"/>
      <c r="BJ1211"/>
      <c r="BK1211"/>
      <c r="BL1211"/>
      <c r="BM1211"/>
      <c r="BN1211"/>
      <c r="BO1211"/>
      <c r="BP1211"/>
      <c r="BQ1211"/>
      <c r="BR1211"/>
      <c r="BS1211"/>
      <c r="BT1211"/>
      <c r="BU1211"/>
      <c r="BV1211"/>
      <c r="BW1211"/>
      <c r="BX1211"/>
      <c r="BY1211"/>
      <c r="BZ1211"/>
      <c r="CA1211"/>
      <c r="CB1211"/>
      <c r="CC1211"/>
      <c r="CD1211"/>
      <c r="CE1211"/>
      <c r="CF1211"/>
      <c r="CG1211"/>
      <c r="CH1211"/>
      <c r="CI1211"/>
      <c r="CJ1211"/>
      <c r="CK1211"/>
      <c r="CL1211"/>
      <c r="CN1211"/>
    </row>
    <row r="1212" spans="7:92" x14ac:dyDescent="0.4">
      <c r="G1212"/>
      <c r="I1212"/>
      <c r="J1212"/>
      <c r="R1212"/>
      <c r="S1212"/>
      <c r="T1212"/>
      <c r="U1212"/>
      <c r="V1212"/>
      <c r="W1212"/>
      <c r="X1212"/>
      <c r="Y1212"/>
      <c r="Z1212"/>
      <c r="AA1212"/>
      <c r="AB1212"/>
      <c r="AC1212"/>
      <c r="AD1212"/>
      <c r="AE1212"/>
      <c r="AF1212"/>
      <c r="AG1212"/>
      <c r="AH1212"/>
      <c r="AI1212"/>
      <c r="AJ1212"/>
      <c r="AK1212"/>
      <c r="AL1212"/>
      <c r="AM1212"/>
      <c r="AN1212"/>
      <c r="AO1212"/>
      <c r="AP1212"/>
      <c r="AQ1212"/>
      <c r="AR1212"/>
      <c r="AS1212"/>
      <c r="AT1212"/>
      <c r="AU1212"/>
      <c r="AV1212"/>
      <c r="AW1212"/>
      <c r="AX1212"/>
      <c r="AY1212"/>
      <c r="AZ1212"/>
      <c r="BA1212"/>
      <c r="BB1212"/>
      <c r="BC1212"/>
      <c r="BD1212"/>
      <c r="BE1212"/>
      <c r="BF1212"/>
      <c r="BG1212"/>
      <c r="BH1212"/>
      <c r="BI1212"/>
      <c r="BJ1212"/>
      <c r="BK1212"/>
      <c r="BL1212"/>
      <c r="BM1212"/>
      <c r="BN1212"/>
      <c r="BO1212"/>
      <c r="BP1212"/>
      <c r="BQ1212"/>
      <c r="BR1212"/>
      <c r="BS1212"/>
      <c r="BT1212"/>
      <c r="BU1212"/>
      <c r="BV1212"/>
      <c r="BW1212"/>
      <c r="BX1212"/>
      <c r="BY1212"/>
      <c r="BZ1212"/>
      <c r="CA1212"/>
      <c r="CB1212"/>
      <c r="CC1212"/>
      <c r="CD1212"/>
      <c r="CE1212"/>
      <c r="CF1212"/>
      <c r="CG1212"/>
      <c r="CH1212"/>
      <c r="CI1212"/>
      <c r="CJ1212"/>
      <c r="CK1212"/>
      <c r="CL1212"/>
      <c r="CN1212"/>
    </row>
    <row r="1213" spans="7:92" x14ac:dyDescent="0.4">
      <c r="G1213"/>
      <c r="I1213"/>
      <c r="J1213"/>
      <c r="R1213"/>
      <c r="S1213"/>
      <c r="T1213"/>
      <c r="U1213"/>
      <c r="V1213"/>
      <c r="W1213"/>
      <c r="X1213"/>
      <c r="Y1213"/>
      <c r="Z1213"/>
      <c r="AA1213"/>
      <c r="AB1213"/>
      <c r="AC1213"/>
      <c r="AD1213"/>
      <c r="AE1213"/>
      <c r="AF1213"/>
      <c r="AG1213"/>
      <c r="AH1213"/>
      <c r="AI1213"/>
      <c r="AJ1213"/>
      <c r="AK1213"/>
      <c r="AL1213"/>
      <c r="AM1213"/>
      <c r="AN1213"/>
      <c r="AO1213"/>
      <c r="AP1213"/>
      <c r="AQ1213"/>
      <c r="AR1213"/>
      <c r="AS1213"/>
      <c r="AT1213"/>
      <c r="AU1213"/>
      <c r="AV1213"/>
      <c r="AW1213"/>
      <c r="AX1213"/>
      <c r="AY1213"/>
      <c r="AZ1213"/>
      <c r="BA1213"/>
      <c r="BB1213"/>
      <c r="BC1213"/>
      <c r="BD1213"/>
      <c r="BE1213"/>
      <c r="BF1213"/>
      <c r="BG1213"/>
      <c r="BH1213"/>
      <c r="BI1213"/>
      <c r="BJ1213"/>
      <c r="BK1213"/>
      <c r="BL1213"/>
      <c r="BM1213"/>
      <c r="BN1213"/>
      <c r="BO1213"/>
      <c r="BP1213"/>
      <c r="BQ1213"/>
      <c r="BR1213"/>
      <c r="BS1213"/>
      <c r="BT1213"/>
      <c r="BU1213"/>
      <c r="BV1213"/>
      <c r="BW1213"/>
      <c r="BX1213"/>
      <c r="BY1213"/>
      <c r="BZ1213"/>
      <c r="CA1213"/>
      <c r="CB1213"/>
      <c r="CC1213"/>
      <c r="CD1213"/>
      <c r="CE1213"/>
      <c r="CF1213"/>
      <c r="CG1213"/>
      <c r="CH1213"/>
      <c r="CI1213"/>
      <c r="CJ1213"/>
      <c r="CK1213"/>
      <c r="CL1213"/>
      <c r="CN1213"/>
    </row>
    <row r="1214" spans="7:92" x14ac:dyDescent="0.4">
      <c r="G1214"/>
      <c r="I1214"/>
      <c r="J1214"/>
      <c r="R1214"/>
      <c r="S1214"/>
      <c r="T1214"/>
      <c r="U1214"/>
      <c r="V1214"/>
      <c r="W1214"/>
      <c r="X1214"/>
      <c r="Y1214"/>
      <c r="Z1214"/>
      <c r="AA1214"/>
      <c r="AB1214"/>
      <c r="AC1214"/>
      <c r="AD1214"/>
      <c r="AE1214"/>
      <c r="AF1214"/>
      <c r="AG1214"/>
      <c r="AH1214"/>
      <c r="AI1214"/>
      <c r="AJ1214"/>
      <c r="AK1214"/>
      <c r="AL1214"/>
      <c r="AM1214"/>
      <c r="AN1214"/>
      <c r="AO1214"/>
      <c r="AP1214"/>
      <c r="AQ1214"/>
      <c r="AR1214"/>
      <c r="AS1214"/>
      <c r="AT1214"/>
      <c r="AU1214"/>
      <c r="AV1214"/>
      <c r="AW1214"/>
      <c r="AX1214"/>
      <c r="AY1214"/>
      <c r="AZ1214"/>
      <c r="BA1214"/>
      <c r="BB1214"/>
      <c r="BC1214"/>
      <c r="BD1214"/>
      <c r="BE1214"/>
      <c r="BF1214"/>
      <c r="BG1214"/>
      <c r="BH1214"/>
      <c r="BI1214"/>
      <c r="BJ1214"/>
      <c r="BK1214"/>
      <c r="BL1214"/>
      <c r="BM1214"/>
      <c r="BN1214"/>
      <c r="BO1214"/>
      <c r="BP1214"/>
      <c r="BQ1214"/>
      <c r="BR1214"/>
      <c r="BS1214"/>
      <c r="BT1214"/>
      <c r="BU1214"/>
      <c r="BV1214"/>
      <c r="BW1214"/>
      <c r="BX1214"/>
      <c r="BY1214"/>
      <c r="BZ1214"/>
      <c r="CA1214"/>
      <c r="CB1214"/>
      <c r="CC1214"/>
      <c r="CD1214"/>
      <c r="CE1214"/>
      <c r="CF1214"/>
      <c r="CG1214"/>
      <c r="CH1214"/>
      <c r="CI1214"/>
      <c r="CJ1214"/>
      <c r="CK1214"/>
      <c r="CL1214"/>
      <c r="CN1214"/>
    </row>
    <row r="1215" spans="7:92" x14ac:dyDescent="0.4">
      <c r="G1215"/>
      <c r="I1215"/>
      <c r="J1215"/>
      <c r="R1215"/>
      <c r="S1215"/>
      <c r="T1215"/>
      <c r="U1215"/>
      <c r="V1215"/>
      <c r="W1215"/>
      <c r="X1215"/>
      <c r="Y1215"/>
      <c r="Z1215"/>
      <c r="AA1215"/>
      <c r="AB1215"/>
      <c r="AC1215"/>
      <c r="AD1215"/>
      <c r="AE1215"/>
      <c r="AF1215"/>
      <c r="AG1215"/>
      <c r="AH1215"/>
      <c r="AI1215"/>
      <c r="AJ1215"/>
      <c r="AK1215"/>
      <c r="AL1215"/>
      <c r="AM1215"/>
      <c r="AN1215"/>
      <c r="AO1215"/>
      <c r="AP1215"/>
      <c r="AQ1215"/>
      <c r="AR1215"/>
      <c r="AS1215"/>
      <c r="AT1215"/>
      <c r="AU1215"/>
      <c r="AV1215"/>
      <c r="AW1215"/>
      <c r="AX1215"/>
      <c r="AY1215"/>
      <c r="AZ1215"/>
      <c r="BA1215"/>
      <c r="BB1215"/>
      <c r="BC1215"/>
      <c r="BD1215"/>
      <c r="BE1215"/>
      <c r="BF1215"/>
      <c r="BG1215"/>
      <c r="BH1215"/>
      <c r="BI1215"/>
      <c r="BJ1215"/>
      <c r="BK1215"/>
      <c r="BL1215"/>
      <c r="BM1215"/>
      <c r="BN1215"/>
      <c r="BO1215"/>
      <c r="BP1215"/>
      <c r="BQ1215"/>
      <c r="BR1215"/>
      <c r="BS1215"/>
      <c r="BT1215"/>
      <c r="BU1215"/>
      <c r="BV1215"/>
      <c r="BW1215"/>
      <c r="BX1215"/>
      <c r="BY1215"/>
      <c r="BZ1215"/>
      <c r="CA1215"/>
      <c r="CB1215"/>
      <c r="CC1215"/>
      <c r="CD1215"/>
      <c r="CE1215"/>
      <c r="CF1215"/>
      <c r="CG1215"/>
      <c r="CH1215"/>
      <c r="CI1215"/>
      <c r="CJ1215"/>
      <c r="CK1215"/>
      <c r="CL1215"/>
      <c r="CN1215"/>
    </row>
    <row r="1216" spans="7:92" x14ac:dyDescent="0.4">
      <c r="G1216"/>
      <c r="I1216"/>
      <c r="J1216"/>
      <c r="R1216"/>
      <c r="S1216"/>
      <c r="T1216"/>
      <c r="U1216"/>
      <c r="V1216"/>
      <c r="W1216"/>
      <c r="X1216"/>
      <c r="Y1216"/>
      <c r="Z1216"/>
      <c r="AA1216"/>
      <c r="AB1216"/>
      <c r="AC1216"/>
      <c r="AD1216"/>
      <c r="AE1216"/>
      <c r="AF1216"/>
      <c r="AG1216"/>
      <c r="AH1216"/>
      <c r="AI1216"/>
      <c r="AJ1216"/>
      <c r="AK1216"/>
      <c r="AL1216"/>
      <c r="AM1216"/>
      <c r="AN1216"/>
      <c r="AO1216"/>
      <c r="AP1216"/>
      <c r="AQ1216"/>
      <c r="AR1216"/>
      <c r="AS1216"/>
      <c r="AT1216"/>
      <c r="AU1216"/>
      <c r="AV1216"/>
      <c r="AW1216"/>
      <c r="AX1216"/>
      <c r="AY1216"/>
      <c r="AZ1216"/>
      <c r="BA1216"/>
      <c r="BB1216"/>
      <c r="BC1216"/>
      <c r="BD1216"/>
      <c r="BE1216"/>
      <c r="BF1216"/>
      <c r="BG1216"/>
      <c r="BH1216"/>
      <c r="BI1216"/>
      <c r="BJ1216"/>
      <c r="BK1216"/>
      <c r="BL1216"/>
      <c r="BM1216"/>
      <c r="BN1216"/>
      <c r="BO1216"/>
      <c r="BP1216"/>
      <c r="BQ1216"/>
      <c r="BR1216"/>
      <c r="BS1216"/>
      <c r="BT1216"/>
      <c r="BU1216"/>
      <c r="BV1216"/>
      <c r="BW1216"/>
      <c r="BX1216"/>
      <c r="BY1216"/>
      <c r="BZ1216"/>
      <c r="CA1216"/>
      <c r="CB1216"/>
      <c r="CC1216"/>
      <c r="CD1216"/>
      <c r="CE1216"/>
      <c r="CF1216"/>
      <c r="CG1216"/>
      <c r="CH1216"/>
      <c r="CI1216"/>
      <c r="CJ1216"/>
      <c r="CK1216"/>
      <c r="CL1216"/>
      <c r="CN1216"/>
    </row>
    <row r="1217" spans="7:92" x14ac:dyDescent="0.4">
      <c r="G1217"/>
      <c r="I1217"/>
      <c r="J1217"/>
      <c r="R1217"/>
      <c r="S1217"/>
      <c r="T1217"/>
      <c r="U1217"/>
      <c r="V1217"/>
      <c r="W1217"/>
      <c r="X1217"/>
      <c r="Y1217"/>
      <c r="Z1217"/>
      <c r="AA1217"/>
      <c r="AB1217"/>
      <c r="AC1217"/>
      <c r="AD1217"/>
      <c r="AE1217"/>
      <c r="AF1217"/>
      <c r="AG1217"/>
      <c r="AH1217"/>
      <c r="AI1217"/>
      <c r="AJ1217"/>
      <c r="AK1217"/>
      <c r="AL1217"/>
      <c r="AM1217"/>
      <c r="AN1217"/>
      <c r="AO1217"/>
      <c r="AP1217"/>
      <c r="AQ1217"/>
      <c r="AR1217"/>
      <c r="AS1217"/>
      <c r="AT1217"/>
      <c r="AU1217"/>
      <c r="AV1217"/>
      <c r="AW1217"/>
      <c r="AX1217"/>
      <c r="AY1217"/>
      <c r="AZ1217"/>
      <c r="BA1217"/>
      <c r="BB1217"/>
      <c r="BC1217"/>
      <c r="BD1217"/>
      <c r="BE1217"/>
      <c r="BF1217"/>
      <c r="BG1217"/>
      <c r="BH1217"/>
      <c r="BI1217"/>
      <c r="BJ1217"/>
      <c r="BK1217"/>
      <c r="BL1217"/>
      <c r="BM1217"/>
      <c r="BN1217"/>
      <c r="BO1217"/>
      <c r="BP1217"/>
      <c r="BQ1217"/>
      <c r="BR1217"/>
      <c r="BS1217"/>
      <c r="BT1217"/>
      <c r="BU1217"/>
      <c r="BV1217"/>
      <c r="BW1217"/>
      <c r="BX1217"/>
      <c r="BY1217"/>
      <c r="BZ1217"/>
      <c r="CA1217"/>
      <c r="CB1217"/>
      <c r="CC1217"/>
      <c r="CD1217"/>
      <c r="CE1217"/>
      <c r="CF1217"/>
      <c r="CG1217"/>
      <c r="CH1217"/>
      <c r="CI1217"/>
      <c r="CJ1217"/>
      <c r="CK1217"/>
      <c r="CL1217"/>
      <c r="CN1217"/>
    </row>
    <row r="1218" spans="7:92" x14ac:dyDescent="0.4">
      <c r="G1218"/>
      <c r="I1218"/>
      <c r="J1218"/>
      <c r="R1218"/>
      <c r="S1218"/>
      <c r="T1218"/>
      <c r="U1218"/>
      <c r="V1218"/>
      <c r="W1218"/>
      <c r="X1218"/>
      <c r="Y1218"/>
      <c r="Z1218"/>
      <c r="AA1218"/>
      <c r="AB1218"/>
      <c r="AC1218"/>
      <c r="AD1218"/>
      <c r="AE1218"/>
      <c r="AF1218"/>
      <c r="AG1218"/>
      <c r="AH1218"/>
      <c r="AI1218"/>
      <c r="AJ1218"/>
      <c r="AK1218"/>
      <c r="AL1218"/>
      <c r="AM1218"/>
      <c r="AN1218"/>
      <c r="AO1218"/>
      <c r="AP1218"/>
      <c r="AQ1218"/>
      <c r="AR1218"/>
      <c r="AS1218"/>
      <c r="AT1218"/>
      <c r="AU1218"/>
      <c r="AV1218"/>
      <c r="AW1218"/>
      <c r="AX1218"/>
      <c r="AY1218"/>
      <c r="AZ1218"/>
      <c r="BA1218"/>
      <c r="BB1218"/>
      <c r="BC1218"/>
      <c r="BD1218"/>
      <c r="BE1218"/>
      <c r="BF1218"/>
      <c r="BG1218"/>
      <c r="BH1218"/>
      <c r="BI1218"/>
      <c r="BJ1218"/>
      <c r="BK1218"/>
      <c r="BL1218"/>
      <c r="BM1218"/>
      <c r="BN1218"/>
      <c r="BO1218"/>
      <c r="BP1218"/>
      <c r="BQ1218"/>
      <c r="BR1218"/>
      <c r="BS1218"/>
      <c r="BT1218"/>
      <c r="BU1218"/>
      <c r="BV1218"/>
      <c r="BW1218"/>
      <c r="BX1218"/>
      <c r="BY1218"/>
      <c r="BZ1218"/>
      <c r="CA1218"/>
      <c r="CB1218"/>
      <c r="CC1218"/>
      <c r="CD1218"/>
      <c r="CE1218"/>
      <c r="CF1218"/>
      <c r="CG1218"/>
      <c r="CH1218"/>
      <c r="CI1218"/>
      <c r="CJ1218"/>
      <c r="CK1218"/>
      <c r="CL1218"/>
      <c r="CN1218"/>
    </row>
    <row r="1219" spans="7:92" x14ac:dyDescent="0.4">
      <c r="G1219"/>
      <c r="I1219"/>
      <c r="J1219"/>
      <c r="R1219"/>
      <c r="S1219"/>
      <c r="T1219"/>
      <c r="U1219"/>
      <c r="V1219"/>
      <c r="W1219"/>
      <c r="X1219"/>
      <c r="Y1219"/>
      <c r="Z1219"/>
      <c r="AA1219"/>
      <c r="AB1219"/>
      <c r="AC1219"/>
      <c r="AD1219"/>
      <c r="AE1219"/>
      <c r="AF1219"/>
      <c r="AG1219"/>
      <c r="AH1219"/>
      <c r="AI1219"/>
      <c r="AJ1219"/>
      <c r="AK1219"/>
      <c r="AL1219"/>
      <c r="AM1219"/>
      <c r="AN1219"/>
      <c r="AO1219"/>
      <c r="AP1219"/>
      <c r="AQ1219"/>
      <c r="AR1219"/>
      <c r="AS1219"/>
      <c r="AT1219"/>
      <c r="AU1219"/>
      <c r="AV1219"/>
      <c r="AW1219"/>
      <c r="AX1219"/>
      <c r="AY1219"/>
      <c r="AZ1219"/>
      <c r="BA1219"/>
      <c r="BB1219"/>
      <c r="BC1219"/>
      <c r="BD1219"/>
      <c r="BE1219"/>
      <c r="BF1219"/>
      <c r="BG1219"/>
      <c r="BH1219"/>
      <c r="BI1219"/>
      <c r="BJ1219"/>
      <c r="BK1219"/>
      <c r="BL1219"/>
      <c r="BM1219"/>
      <c r="BN1219"/>
      <c r="BO1219"/>
      <c r="BP1219"/>
      <c r="BQ1219"/>
      <c r="BR1219"/>
      <c r="BS1219"/>
      <c r="BT1219"/>
      <c r="BU1219"/>
      <c r="BV1219"/>
      <c r="BW1219"/>
      <c r="BX1219"/>
      <c r="BY1219"/>
      <c r="BZ1219"/>
      <c r="CA1219"/>
      <c r="CB1219"/>
      <c r="CC1219"/>
      <c r="CD1219"/>
      <c r="CE1219"/>
      <c r="CF1219"/>
      <c r="CG1219"/>
      <c r="CH1219"/>
      <c r="CI1219"/>
      <c r="CJ1219"/>
      <c r="CK1219"/>
      <c r="CL1219"/>
      <c r="CN1219"/>
    </row>
    <row r="1220" spans="7:92" x14ac:dyDescent="0.4">
      <c r="G1220"/>
      <c r="I1220"/>
      <c r="J1220"/>
      <c r="R1220"/>
      <c r="S1220"/>
      <c r="T1220"/>
      <c r="U1220"/>
      <c r="V1220"/>
      <c r="W1220"/>
      <c r="X1220"/>
      <c r="Y1220"/>
      <c r="Z1220"/>
      <c r="AA1220"/>
      <c r="AB1220"/>
      <c r="AC1220"/>
      <c r="AD1220"/>
      <c r="AE1220"/>
      <c r="AF1220"/>
      <c r="AG1220"/>
      <c r="AH1220"/>
      <c r="AI1220"/>
      <c r="AJ1220"/>
      <c r="AK1220"/>
      <c r="AL1220"/>
      <c r="AM1220"/>
      <c r="AN1220"/>
      <c r="AO1220"/>
      <c r="AP1220"/>
      <c r="AQ1220"/>
      <c r="AR1220"/>
      <c r="AS1220"/>
      <c r="AT1220"/>
      <c r="AU1220"/>
      <c r="AV1220"/>
      <c r="AW1220"/>
      <c r="AX1220"/>
      <c r="AY1220"/>
      <c r="AZ1220"/>
      <c r="BA1220"/>
      <c r="BB1220"/>
      <c r="BC1220"/>
      <c r="BD1220"/>
      <c r="BE1220"/>
      <c r="BF1220"/>
      <c r="BG1220"/>
      <c r="BH1220"/>
      <c r="BI1220"/>
      <c r="BJ1220"/>
      <c r="BK1220"/>
      <c r="BL1220"/>
      <c r="BM1220"/>
      <c r="BN1220"/>
      <c r="BO1220"/>
      <c r="BP1220"/>
      <c r="BQ1220"/>
      <c r="BR1220"/>
      <c r="BS1220"/>
      <c r="BT1220"/>
      <c r="BU1220"/>
      <c r="BV1220"/>
      <c r="BW1220"/>
      <c r="BX1220"/>
      <c r="BY1220"/>
      <c r="BZ1220"/>
      <c r="CA1220"/>
      <c r="CB1220"/>
      <c r="CC1220"/>
      <c r="CD1220"/>
      <c r="CE1220"/>
      <c r="CF1220"/>
      <c r="CG1220"/>
      <c r="CH1220"/>
      <c r="CI1220"/>
      <c r="CJ1220"/>
      <c r="CK1220"/>
      <c r="CL1220"/>
      <c r="CN1220"/>
    </row>
    <row r="1221" spans="7:92" x14ac:dyDescent="0.4">
      <c r="G1221"/>
      <c r="I1221"/>
      <c r="J1221"/>
      <c r="R1221"/>
      <c r="S1221"/>
      <c r="T1221"/>
      <c r="U1221"/>
      <c r="V1221"/>
      <c r="W1221"/>
      <c r="X1221"/>
      <c r="Y1221"/>
      <c r="Z1221"/>
      <c r="AA1221"/>
      <c r="AB1221"/>
      <c r="AC1221"/>
      <c r="AD1221"/>
      <c r="AE1221"/>
      <c r="AF1221"/>
      <c r="AG1221"/>
      <c r="AH1221"/>
      <c r="AI1221"/>
      <c r="AJ1221"/>
      <c r="AK1221"/>
      <c r="AL1221"/>
      <c r="AM1221"/>
      <c r="AN1221"/>
      <c r="AO1221"/>
      <c r="AP1221"/>
      <c r="AQ1221"/>
      <c r="AR1221"/>
      <c r="AS1221"/>
      <c r="AT1221"/>
      <c r="AU1221"/>
      <c r="AV1221"/>
      <c r="AW1221"/>
      <c r="AX1221"/>
      <c r="AY1221"/>
      <c r="AZ1221"/>
      <c r="BA1221"/>
      <c r="BB1221"/>
      <c r="BC1221"/>
      <c r="BD1221"/>
      <c r="BE1221"/>
      <c r="BF1221"/>
      <c r="BG1221"/>
      <c r="BH1221"/>
      <c r="BI1221"/>
      <c r="BJ1221"/>
      <c r="BK1221"/>
      <c r="BL1221"/>
      <c r="BM1221"/>
      <c r="BN1221"/>
      <c r="BO1221"/>
      <c r="BP1221"/>
      <c r="BQ1221"/>
      <c r="BR1221"/>
      <c r="BS1221"/>
      <c r="BT1221"/>
      <c r="BU1221"/>
      <c r="BV1221"/>
      <c r="BW1221"/>
      <c r="BX1221"/>
      <c r="BY1221"/>
      <c r="BZ1221"/>
      <c r="CA1221"/>
      <c r="CB1221"/>
      <c r="CC1221"/>
      <c r="CD1221"/>
      <c r="CE1221"/>
      <c r="CF1221"/>
      <c r="CG1221"/>
      <c r="CH1221"/>
      <c r="CI1221"/>
      <c r="CJ1221"/>
      <c r="CK1221"/>
      <c r="CL1221"/>
      <c r="CN1221"/>
    </row>
    <row r="1222" spans="7:92" x14ac:dyDescent="0.4">
      <c r="G1222"/>
      <c r="I1222"/>
      <c r="J1222"/>
      <c r="R1222"/>
      <c r="S1222"/>
      <c r="T1222"/>
      <c r="U1222"/>
      <c r="V1222"/>
      <c r="W1222"/>
      <c r="X1222"/>
      <c r="Y1222"/>
      <c r="Z1222"/>
      <c r="AA1222"/>
      <c r="AB1222"/>
      <c r="AC1222"/>
      <c r="AD1222"/>
      <c r="AE1222"/>
      <c r="AF1222"/>
      <c r="AG1222"/>
      <c r="AH1222"/>
      <c r="AI1222"/>
      <c r="AJ1222"/>
      <c r="AK1222"/>
      <c r="AL1222"/>
      <c r="AM1222"/>
      <c r="AN1222"/>
      <c r="AO1222"/>
      <c r="AP1222"/>
      <c r="AQ1222"/>
      <c r="AR1222"/>
      <c r="AS1222"/>
      <c r="AT1222"/>
      <c r="AU1222"/>
      <c r="AV1222"/>
      <c r="AW1222"/>
      <c r="AX1222"/>
      <c r="AY1222"/>
      <c r="AZ1222"/>
      <c r="BA1222"/>
      <c r="BB1222"/>
      <c r="BC1222"/>
      <c r="BD1222"/>
      <c r="BE1222"/>
      <c r="BF1222"/>
      <c r="BG1222"/>
      <c r="BH1222"/>
      <c r="BI1222"/>
      <c r="BJ1222"/>
      <c r="BK1222"/>
      <c r="BL1222"/>
      <c r="BM1222"/>
      <c r="BN1222"/>
      <c r="BO1222"/>
      <c r="BP1222"/>
      <c r="BQ1222"/>
      <c r="BR1222"/>
      <c r="BS1222"/>
      <c r="BT1222"/>
      <c r="BU1222"/>
      <c r="BV1222"/>
      <c r="BW1222"/>
      <c r="BX1222"/>
      <c r="BY1222"/>
      <c r="BZ1222"/>
      <c r="CA1222"/>
      <c r="CB1222"/>
      <c r="CC1222"/>
      <c r="CD1222"/>
      <c r="CE1222"/>
      <c r="CF1222"/>
      <c r="CG1222"/>
      <c r="CH1222"/>
      <c r="CI1222"/>
      <c r="CJ1222"/>
      <c r="CK1222"/>
      <c r="CL1222"/>
      <c r="CN1222"/>
    </row>
    <row r="1223" spans="7:92" x14ac:dyDescent="0.4">
      <c r="G1223"/>
      <c r="I1223"/>
      <c r="J1223"/>
      <c r="R1223"/>
      <c r="S1223"/>
      <c r="T1223"/>
      <c r="U1223"/>
      <c r="V1223"/>
      <c r="W1223"/>
      <c r="X1223"/>
      <c r="Y1223"/>
      <c r="Z1223"/>
      <c r="AA1223"/>
      <c r="AB1223"/>
      <c r="AC1223"/>
      <c r="AD1223"/>
      <c r="AE1223"/>
      <c r="AF1223"/>
      <c r="AG1223"/>
      <c r="AH1223"/>
      <c r="AI1223"/>
      <c r="AJ1223"/>
      <c r="AK1223"/>
      <c r="AL1223"/>
      <c r="AM1223"/>
      <c r="AN1223"/>
      <c r="AO1223"/>
      <c r="AP1223"/>
      <c r="AQ1223"/>
      <c r="AR1223"/>
      <c r="AS1223"/>
      <c r="AT1223"/>
      <c r="AU1223"/>
      <c r="AV1223"/>
      <c r="AW1223"/>
      <c r="AX1223"/>
      <c r="AY1223"/>
      <c r="AZ1223"/>
      <c r="BA1223"/>
      <c r="BB1223"/>
      <c r="BC1223"/>
      <c r="BD1223"/>
      <c r="BE1223"/>
      <c r="BF1223"/>
      <c r="BG1223"/>
      <c r="BH1223"/>
      <c r="BI1223"/>
      <c r="BJ1223"/>
      <c r="BK1223"/>
      <c r="BL1223"/>
      <c r="BM1223"/>
      <c r="BN1223"/>
      <c r="BO1223"/>
      <c r="BP1223"/>
      <c r="BQ1223"/>
      <c r="BR1223"/>
      <c r="BS1223"/>
      <c r="BT1223"/>
      <c r="BU1223"/>
      <c r="BV1223"/>
      <c r="BW1223"/>
      <c r="BX1223"/>
      <c r="BY1223"/>
      <c r="BZ1223"/>
      <c r="CA1223"/>
      <c r="CB1223"/>
      <c r="CC1223"/>
      <c r="CD1223"/>
      <c r="CE1223"/>
      <c r="CF1223"/>
      <c r="CG1223"/>
      <c r="CH1223"/>
      <c r="CI1223"/>
      <c r="CJ1223"/>
      <c r="CK1223"/>
      <c r="CL1223"/>
      <c r="CN1223"/>
    </row>
    <row r="1224" spans="7:92" x14ac:dyDescent="0.4">
      <c r="G1224"/>
      <c r="I1224"/>
      <c r="J1224"/>
      <c r="R1224"/>
      <c r="S1224"/>
      <c r="T1224"/>
      <c r="U1224"/>
      <c r="V1224"/>
      <c r="W1224"/>
      <c r="X1224"/>
      <c r="Y1224"/>
      <c r="Z1224"/>
      <c r="AA1224"/>
      <c r="AB1224"/>
      <c r="AC1224"/>
      <c r="AD1224"/>
      <c r="AE1224"/>
      <c r="AF1224"/>
      <c r="AG1224"/>
      <c r="AH1224"/>
      <c r="AI1224"/>
      <c r="AJ1224"/>
      <c r="AK1224"/>
      <c r="AL1224"/>
      <c r="AM1224"/>
      <c r="AN1224"/>
      <c r="AO1224"/>
      <c r="AP1224"/>
      <c r="AQ1224"/>
      <c r="AR1224"/>
      <c r="AS1224"/>
      <c r="AT1224"/>
      <c r="AU1224"/>
      <c r="AV1224"/>
      <c r="AW1224"/>
      <c r="AX1224"/>
      <c r="AY1224"/>
      <c r="AZ1224"/>
      <c r="BA1224"/>
      <c r="BB1224"/>
      <c r="BC1224"/>
      <c r="BD1224"/>
      <c r="BE1224"/>
      <c r="BF1224"/>
      <c r="BG1224"/>
      <c r="BH1224"/>
      <c r="BI1224"/>
      <c r="BJ1224"/>
      <c r="BK1224"/>
      <c r="BL1224"/>
      <c r="BM1224"/>
      <c r="BN1224"/>
      <c r="BO1224"/>
      <c r="BP1224"/>
      <c r="BQ1224"/>
      <c r="BR1224"/>
      <c r="BS1224"/>
      <c r="BT1224"/>
      <c r="BU1224"/>
      <c r="BV1224"/>
      <c r="BW1224"/>
      <c r="BX1224"/>
      <c r="BY1224"/>
      <c r="BZ1224"/>
      <c r="CA1224"/>
      <c r="CB1224"/>
      <c r="CC1224"/>
      <c r="CD1224"/>
      <c r="CE1224"/>
      <c r="CF1224"/>
      <c r="CG1224"/>
      <c r="CH1224"/>
      <c r="CI1224"/>
      <c r="CJ1224"/>
      <c r="CK1224"/>
      <c r="CL1224"/>
      <c r="CN1224"/>
    </row>
    <row r="1225" spans="7:92" x14ac:dyDescent="0.4">
      <c r="G1225"/>
      <c r="I1225"/>
      <c r="J1225"/>
      <c r="R1225"/>
      <c r="S1225"/>
      <c r="T1225"/>
      <c r="U1225"/>
      <c r="V1225"/>
      <c r="W1225"/>
      <c r="X1225"/>
      <c r="Y1225"/>
      <c r="Z1225"/>
      <c r="AA1225"/>
      <c r="AB1225"/>
      <c r="AC1225"/>
      <c r="AD1225"/>
      <c r="AE1225"/>
      <c r="AF1225"/>
      <c r="AG1225"/>
      <c r="AH1225"/>
      <c r="AI1225"/>
      <c r="AJ1225"/>
      <c r="AK1225"/>
      <c r="AL1225"/>
      <c r="AM1225"/>
      <c r="AN1225"/>
      <c r="AO1225"/>
      <c r="AP1225"/>
      <c r="AQ1225"/>
      <c r="AR1225"/>
      <c r="AS1225"/>
      <c r="AT1225"/>
      <c r="AU1225"/>
      <c r="AV1225"/>
      <c r="AW1225"/>
      <c r="AX1225"/>
      <c r="AY1225"/>
      <c r="AZ1225"/>
      <c r="BA1225"/>
      <c r="BB1225"/>
      <c r="BC1225"/>
      <c r="BD1225"/>
      <c r="BE1225"/>
      <c r="BF1225"/>
      <c r="BG1225"/>
      <c r="BH1225"/>
      <c r="BI1225"/>
      <c r="BJ1225"/>
      <c r="BK1225"/>
      <c r="BL1225"/>
      <c r="BM1225"/>
      <c r="BN1225"/>
      <c r="BO1225"/>
      <c r="BP1225"/>
      <c r="BQ1225"/>
      <c r="BR1225"/>
      <c r="BS1225"/>
      <c r="BT1225"/>
      <c r="BU1225"/>
      <c r="BV1225"/>
      <c r="BW1225"/>
      <c r="BX1225"/>
      <c r="BY1225"/>
      <c r="BZ1225"/>
      <c r="CA1225"/>
      <c r="CB1225"/>
      <c r="CC1225"/>
      <c r="CD1225"/>
      <c r="CE1225"/>
      <c r="CF1225"/>
      <c r="CG1225"/>
      <c r="CH1225"/>
      <c r="CI1225"/>
      <c r="CJ1225"/>
      <c r="CK1225"/>
      <c r="CL1225"/>
      <c r="CN1225"/>
    </row>
    <row r="1226" spans="7:92" x14ac:dyDescent="0.4">
      <c r="G1226"/>
      <c r="I1226"/>
      <c r="J1226"/>
      <c r="R1226"/>
      <c r="S1226"/>
      <c r="T1226"/>
      <c r="U1226"/>
      <c r="V1226"/>
      <c r="W1226"/>
      <c r="X1226"/>
      <c r="Y1226"/>
      <c r="Z1226"/>
      <c r="AA1226"/>
      <c r="AB1226"/>
      <c r="AC1226"/>
      <c r="AD1226"/>
      <c r="AE1226"/>
      <c r="AF1226"/>
      <c r="AG1226"/>
      <c r="AH1226"/>
      <c r="AI1226"/>
      <c r="AJ1226"/>
      <c r="AK1226"/>
      <c r="AL1226"/>
      <c r="AM1226"/>
      <c r="AN1226"/>
      <c r="AO1226"/>
      <c r="AP1226"/>
      <c r="AQ1226"/>
      <c r="AR1226"/>
      <c r="AS1226"/>
      <c r="AT1226"/>
      <c r="AU1226"/>
      <c r="AV1226"/>
      <c r="AW1226"/>
      <c r="AX1226"/>
      <c r="AY1226"/>
      <c r="AZ1226"/>
      <c r="BA1226"/>
      <c r="BB1226"/>
      <c r="BC1226"/>
      <c r="BD1226"/>
      <c r="BE1226"/>
      <c r="BF1226"/>
      <c r="BG1226"/>
      <c r="BH1226"/>
      <c r="BI1226"/>
      <c r="BJ1226"/>
      <c r="BK1226"/>
      <c r="BL1226"/>
      <c r="BM1226"/>
      <c r="BN1226"/>
      <c r="BO1226"/>
      <c r="BP1226"/>
      <c r="BQ1226"/>
      <c r="BR1226"/>
      <c r="BS1226"/>
      <c r="BT1226"/>
      <c r="BU1226"/>
      <c r="BV1226"/>
      <c r="BW1226"/>
      <c r="BX1226"/>
      <c r="BY1226"/>
      <c r="BZ1226"/>
      <c r="CA1226"/>
      <c r="CB1226"/>
      <c r="CC1226"/>
      <c r="CD1226"/>
      <c r="CE1226"/>
      <c r="CF1226"/>
      <c r="CG1226"/>
      <c r="CH1226"/>
      <c r="CI1226"/>
      <c r="CJ1226"/>
      <c r="CK1226"/>
      <c r="CL1226"/>
      <c r="CN1226"/>
    </row>
    <row r="1227" spans="7:92" x14ac:dyDescent="0.4">
      <c r="G1227"/>
      <c r="I1227"/>
      <c r="J1227"/>
      <c r="R1227"/>
      <c r="S1227"/>
      <c r="T1227"/>
      <c r="U1227"/>
      <c r="V1227"/>
      <c r="W1227"/>
      <c r="X1227"/>
      <c r="Y1227"/>
      <c r="Z1227"/>
      <c r="AA1227"/>
      <c r="AB1227"/>
      <c r="AC1227"/>
      <c r="AD1227"/>
      <c r="AE1227"/>
      <c r="AF1227"/>
      <c r="AG1227"/>
      <c r="AH1227"/>
      <c r="AI1227"/>
      <c r="AJ1227"/>
      <c r="AK1227"/>
      <c r="AL1227"/>
      <c r="AM1227"/>
      <c r="AN1227"/>
      <c r="AO1227"/>
      <c r="AP1227"/>
      <c r="AQ1227"/>
      <c r="AR1227"/>
      <c r="AS1227"/>
      <c r="AT1227"/>
      <c r="AU1227"/>
      <c r="AV1227"/>
      <c r="AW1227"/>
      <c r="AX1227"/>
      <c r="AY1227"/>
      <c r="AZ1227"/>
      <c r="BA1227"/>
      <c r="BB1227"/>
      <c r="BC1227"/>
      <c r="BD1227"/>
      <c r="BE1227"/>
      <c r="BF1227"/>
      <c r="BG1227"/>
      <c r="BH1227"/>
      <c r="BI1227"/>
      <c r="BJ1227"/>
      <c r="BK1227"/>
      <c r="BL1227"/>
      <c r="BM1227"/>
      <c r="BN1227"/>
      <c r="BO1227"/>
      <c r="BP1227"/>
      <c r="BQ1227"/>
      <c r="BR1227"/>
      <c r="BS1227"/>
      <c r="BT1227"/>
      <c r="BU1227"/>
      <c r="BV1227"/>
      <c r="BW1227"/>
      <c r="BX1227"/>
      <c r="BY1227"/>
      <c r="BZ1227"/>
      <c r="CA1227"/>
      <c r="CB1227"/>
      <c r="CC1227"/>
      <c r="CD1227"/>
      <c r="CE1227"/>
      <c r="CF1227"/>
      <c r="CG1227"/>
      <c r="CH1227"/>
      <c r="CI1227"/>
      <c r="CJ1227"/>
      <c r="CK1227"/>
      <c r="CL1227"/>
      <c r="CN1227"/>
    </row>
    <row r="1228" spans="7:92" x14ac:dyDescent="0.4">
      <c r="G1228"/>
      <c r="I1228"/>
      <c r="J1228"/>
      <c r="R1228"/>
      <c r="S1228"/>
      <c r="T1228"/>
      <c r="U1228"/>
      <c r="V1228"/>
      <c r="W1228"/>
      <c r="X1228"/>
      <c r="Y1228"/>
      <c r="Z1228"/>
      <c r="AA1228"/>
      <c r="AB1228"/>
      <c r="AC1228"/>
      <c r="AD1228"/>
      <c r="AE1228"/>
      <c r="AF1228"/>
      <c r="AG1228"/>
      <c r="AH1228"/>
      <c r="AI1228"/>
      <c r="AJ1228"/>
      <c r="AK1228"/>
      <c r="AL1228"/>
      <c r="AM1228"/>
      <c r="AN1228"/>
      <c r="AO1228"/>
      <c r="AP1228"/>
      <c r="AQ1228"/>
      <c r="AR1228"/>
      <c r="AS1228"/>
      <c r="AT1228"/>
      <c r="AU1228"/>
      <c r="AV1228"/>
      <c r="AW1228"/>
      <c r="AX1228"/>
      <c r="AY1228"/>
      <c r="AZ1228"/>
      <c r="BA1228"/>
      <c r="BB1228"/>
      <c r="BC1228"/>
      <c r="BD1228"/>
      <c r="BE1228"/>
      <c r="BF1228"/>
      <c r="BG1228"/>
      <c r="BH1228"/>
      <c r="BI1228"/>
      <c r="BJ1228"/>
      <c r="BK1228"/>
      <c r="BL1228"/>
      <c r="BM1228"/>
      <c r="BN1228"/>
      <c r="BO1228"/>
      <c r="BP1228"/>
      <c r="BQ1228"/>
      <c r="BR1228"/>
      <c r="BS1228"/>
      <c r="BT1228"/>
      <c r="BU1228"/>
      <c r="BV1228"/>
      <c r="BW1228"/>
      <c r="BX1228"/>
      <c r="BY1228"/>
      <c r="BZ1228"/>
      <c r="CA1228"/>
      <c r="CB1228"/>
      <c r="CC1228"/>
      <c r="CD1228"/>
      <c r="CE1228"/>
      <c r="CF1228"/>
      <c r="CG1228"/>
      <c r="CH1228"/>
      <c r="CI1228"/>
      <c r="CJ1228"/>
      <c r="CK1228"/>
      <c r="CL1228"/>
      <c r="CN1228"/>
    </row>
    <row r="1229" spans="7:92" x14ac:dyDescent="0.4">
      <c r="G1229"/>
      <c r="I1229"/>
      <c r="J1229"/>
      <c r="R1229"/>
      <c r="S1229"/>
      <c r="T1229"/>
      <c r="U1229"/>
      <c r="V1229"/>
      <c r="W1229"/>
      <c r="X1229"/>
      <c r="Y1229"/>
      <c r="Z1229"/>
      <c r="AA1229"/>
      <c r="AB1229"/>
      <c r="AC1229"/>
      <c r="AD1229"/>
      <c r="AE1229"/>
      <c r="AF1229"/>
      <c r="AG1229"/>
      <c r="AH1229"/>
      <c r="AI1229"/>
      <c r="AJ1229"/>
      <c r="AK1229"/>
      <c r="AL1229"/>
      <c r="AM1229"/>
      <c r="AN1229"/>
      <c r="AO1229"/>
      <c r="AP1229"/>
      <c r="AQ1229"/>
      <c r="AR1229"/>
      <c r="AS1229"/>
      <c r="AT1229"/>
      <c r="AU1229"/>
      <c r="AV1229"/>
      <c r="AW1229"/>
      <c r="AX1229"/>
      <c r="AY1229"/>
      <c r="AZ1229"/>
      <c r="BA1229"/>
      <c r="BB1229"/>
      <c r="BC1229"/>
      <c r="BD1229"/>
      <c r="BE1229"/>
      <c r="BF1229"/>
      <c r="BG1229"/>
      <c r="BH1229"/>
      <c r="BI1229"/>
      <c r="BJ1229"/>
      <c r="BK1229"/>
      <c r="BL1229"/>
      <c r="BM1229"/>
      <c r="BN1229"/>
      <c r="BO1229"/>
      <c r="BP1229"/>
      <c r="BQ1229"/>
      <c r="BR1229"/>
      <c r="BS1229"/>
      <c r="BT1229"/>
      <c r="BU1229"/>
      <c r="BV1229"/>
      <c r="BW1229"/>
      <c r="BX1229"/>
      <c r="BY1229"/>
      <c r="BZ1229"/>
      <c r="CA1229"/>
      <c r="CB1229"/>
      <c r="CC1229"/>
      <c r="CD1229"/>
      <c r="CE1229"/>
      <c r="CF1229"/>
      <c r="CG1229"/>
      <c r="CH1229"/>
      <c r="CI1229"/>
      <c r="CJ1229"/>
      <c r="CK1229"/>
      <c r="CL1229"/>
      <c r="CN1229"/>
    </row>
    <row r="1230" spans="7:92" x14ac:dyDescent="0.4">
      <c r="G1230"/>
      <c r="I1230"/>
      <c r="J1230"/>
      <c r="R1230"/>
      <c r="S1230"/>
      <c r="T1230"/>
      <c r="U1230"/>
      <c r="V1230"/>
      <c r="W1230"/>
      <c r="X1230"/>
      <c r="Y1230"/>
      <c r="Z1230"/>
      <c r="AA1230"/>
      <c r="AB1230"/>
      <c r="AC1230"/>
      <c r="AD1230"/>
      <c r="AE1230"/>
      <c r="AF1230"/>
      <c r="AG1230"/>
      <c r="AH1230"/>
      <c r="AI1230"/>
      <c r="AJ1230"/>
      <c r="AK1230"/>
      <c r="AL1230"/>
      <c r="AM1230"/>
      <c r="AN1230"/>
      <c r="AO1230"/>
      <c r="AP1230"/>
      <c r="AQ1230"/>
      <c r="AR1230"/>
      <c r="AS1230"/>
      <c r="AT1230"/>
      <c r="AU1230"/>
      <c r="AV1230"/>
      <c r="AW1230"/>
      <c r="AX1230"/>
      <c r="AY1230"/>
      <c r="AZ1230"/>
      <c r="BA1230"/>
      <c r="BB1230"/>
      <c r="BC1230"/>
      <c r="BD1230"/>
      <c r="BE1230"/>
      <c r="BF1230"/>
      <c r="BG1230"/>
      <c r="BH1230"/>
      <c r="BI1230"/>
      <c r="BJ1230"/>
      <c r="BK1230"/>
      <c r="BL1230"/>
      <c r="BM1230"/>
      <c r="BN1230"/>
      <c r="BO1230"/>
      <c r="BP1230"/>
      <c r="BQ1230"/>
      <c r="BR1230"/>
      <c r="BS1230"/>
      <c r="BT1230"/>
      <c r="BU1230"/>
      <c r="BV1230"/>
      <c r="BW1230"/>
      <c r="BX1230"/>
      <c r="BY1230"/>
      <c r="BZ1230"/>
      <c r="CA1230"/>
      <c r="CB1230"/>
      <c r="CC1230"/>
      <c r="CD1230"/>
      <c r="CE1230"/>
      <c r="CF1230"/>
      <c r="CG1230"/>
      <c r="CH1230"/>
      <c r="CI1230"/>
      <c r="CJ1230"/>
      <c r="CK1230"/>
      <c r="CL1230"/>
      <c r="CN1230"/>
    </row>
    <row r="1231" spans="7:92" x14ac:dyDescent="0.4">
      <c r="G1231"/>
      <c r="I1231"/>
      <c r="J1231"/>
      <c r="R1231"/>
      <c r="S1231"/>
      <c r="T1231"/>
      <c r="U1231"/>
      <c r="V1231"/>
      <c r="W1231"/>
      <c r="X1231"/>
      <c r="Y1231"/>
      <c r="Z1231"/>
      <c r="AA1231"/>
      <c r="AB1231"/>
      <c r="AC1231"/>
      <c r="AD1231"/>
      <c r="AE1231"/>
      <c r="AF1231"/>
      <c r="AG1231"/>
      <c r="AH1231"/>
      <c r="AI1231"/>
      <c r="AJ1231"/>
      <c r="AK1231"/>
      <c r="AL1231"/>
      <c r="AM1231"/>
      <c r="AN1231"/>
      <c r="AO1231"/>
      <c r="AP1231"/>
      <c r="AQ1231"/>
      <c r="AR1231"/>
      <c r="AS1231"/>
      <c r="AT1231"/>
      <c r="AU1231"/>
      <c r="AV1231"/>
      <c r="AW1231"/>
      <c r="AX1231"/>
      <c r="AY1231"/>
      <c r="AZ1231"/>
      <c r="BA1231"/>
      <c r="BB1231"/>
      <c r="BC1231"/>
      <c r="BD1231"/>
      <c r="BE1231"/>
      <c r="BF1231"/>
      <c r="BG1231"/>
      <c r="BH1231"/>
      <c r="BI1231"/>
      <c r="BJ1231"/>
      <c r="BK1231"/>
      <c r="BL1231"/>
      <c r="BM1231"/>
      <c r="BN1231"/>
      <c r="BO1231"/>
      <c r="BP1231"/>
      <c r="BQ1231"/>
      <c r="BR1231"/>
      <c r="BS1231"/>
      <c r="BT1231"/>
      <c r="BU1231"/>
      <c r="BV1231"/>
      <c r="BW1231"/>
      <c r="BX1231"/>
      <c r="BY1231"/>
      <c r="BZ1231"/>
      <c r="CA1231"/>
      <c r="CB1231"/>
      <c r="CC1231"/>
      <c r="CD1231"/>
      <c r="CE1231"/>
      <c r="CF1231"/>
      <c r="CG1231"/>
      <c r="CH1231"/>
      <c r="CI1231"/>
      <c r="CJ1231"/>
      <c r="CK1231"/>
      <c r="CL1231"/>
      <c r="CN1231"/>
    </row>
    <row r="1232" spans="7:92" x14ac:dyDescent="0.4">
      <c r="G1232"/>
      <c r="I1232"/>
      <c r="J1232"/>
      <c r="R1232"/>
      <c r="S1232"/>
      <c r="T1232"/>
      <c r="U1232"/>
      <c r="V1232"/>
      <c r="W1232"/>
      <c r="X1232"/>
      <c r="Y1232"/>
      <c r="Z1232"/>
      <c r="AA1232"/>
      <c r="AB1232"/>
      <c r="AC1232"/>
      <c r="AD1232"/>
      <c r="AE1232"/>
      <c r="AF1232"/>
      <c r="AG1232"/>
      <c r="AH1232"/>
      <c r="AI1232"/>
      <c r="AJ1232"/>
      <c r="AK1232"/>
      <c r="AL1232"/>
      <c r="AM1232"/>
      <c r="AN1232"/>
      <c r="AO1232"/>
      <c r="AP1232"/>
      <c r="AQ1232"/>
      <c r="AR1232"/>
      <c r="AS1232"/>
      <c r="AT1232"/>
      <c r="AU1232"/>
      <c r="AV1232"/>
      <c r="AW1232"/>
      <c r="AX1232"/>
      <c r="AY1232"/>
      <c r="AZ1232"/>
      <c r="BA1232"/>
      <c r="BB1232"/>
      <c r="BC1232"/>
      <c r="BD1232"/>
      <c r="BE1232"/>
      <c r="BF1232"/>
      <c r="BG1232"/>
      <c r="BH1232"/>
      <c r="BI1232"/>
      <c r="BJ1232"/>
      <c r="BK1232"/>
      <c r="BL1232"/>
      <c r="BM1232"/>
      <c r="BN1232"/>
      <c r="BO1232"/>
      <c r="BP1232"/>
      <c r="BQ1232"/>
      <c r="BR1232"/>
      <c r="BS1232"/>
      <c r="BT1232"/>
      <c r="BU1232"/>
      <c r="BV1232"/>
      <c r="BW1232"/>
      <c r="BX1232"/>
      <c r="BY1232"/>
      <c r="BZ1232"/>
      <c r="CA1232"/>
      <c r="CB1232"/>
      <c r="CC1232"/>
      <c r="CD1232"/>
      <c r="CE1232"/>
      <c r="CF1232"/>
      <c r="CG1232"/>
      <c r="CH1232"/>
      <c r="CI1232"/>
      <c r="CJ1232"/>
      <c r="CK1232"/>
      <c r="CL1232"/>
      <c r="CN1232"/>
    </row>
    <row r="1233" spans="7:92" x14ac:dyDescent="0.4">
      <c r="G1233"/>
      <c r="I1233"/>
      <c r="J1233"/>
      <c r="R1233"/>
      <c r="S1233"/>
      <c r="T1233"/>
      <c r="U1233"/>
      <c r="V1233"/>
      <c r="W1233"/>
      <c r="X1233"/>
      <c r="Y1233"/>
      <c r="Z1233"/>
      <c r="AA1233"/>
      <c r="AB1233"/>
      <c r="AC1233"/>
      <c r="AD1233"/>
      <c r="AE1233"/>
      <c r="AF1233"/>
      <c r="AG1233"/>
      <c r="AH1233"/>
      <c r="AI1233"/>
      <c r="AJ1233"/>
      <c r="AK1233"/>
      <c r="AL1233"/>
      <c r="AM1233"/>
      <c r="AN1233"/>
      <c r="AO1233"/>
      <c r="AP1233"/>
      <c r="AQ1233"/>
      <c r="AR1233"/>
      <c r="AS1233"/>
      <c r="AT1233"/>
      <c r="AU1233"/>
      <c r="AV1233"/>
      <c r="AW1233"/>
      <c r="AX1233"/>
      <c r="AY1233"/>
      <c r="AZ1233"/>
      <c r="BA1233"/>
      <c r="BB1233"/>
      <c r="BC1233"/>
      <c r="BD1233"/>
      <c r="BE1233"/>
      <c r="BF1233"/>
      <c r="BG1233"/>
      <c r="BH1233"/>
      <c r="BI1233"/>
      <c r="BJ1233"/>
      <c r="BK1233"/>
      <c r="BL1233"/>
      <c r="BM1233"/>
      <c r="BN1233"/>
      <c r="BO1233"/>
      <c r="BP1233"/>
      <c r="BQ1233"/>
      <c r="BR1233"/>
      <c r="BS1233"/>
      <c r="BT1233"/>
      <c r="BU1233"/>
      <c r="BV1233"/>
      <c r="BW1233"/>
      <c r="BX1233"/>
      <c r="BY1233"/>
      <c r="BZ1233"/>
      <c r="CA1233"/>
      <c r="CB1233"/>
      <c r="CC1233"/>
      <c r="CD1233"/>
      <c r="CE1233"/>
      <c r="CF1233"/>
      <c r="CG1233"/>
      <c r="CH1233"/>
      <c r="CI1233"/>
      <c r="CJ1233"/>
      <c r="CK1233"/>
      <c r="CL1233"/>
      <c r="CN1233"/>
    </row>
    <row r="1234" spans="7:92" x14ac:dyDescent="0.4">
      <c r="G1234"/>
      <c r="I1234"/>
      <c r="J1234"/>
      <c r="R1234"/>
      <c r="S1234"/>
      <c r="T1234"/>
      <c r="U1234"/>
      <c r="V1234"/>
      <c r="W1234"/>
      <c r="X1234"/>
      <c r="Y1234"/>
      <c r="Z1234"/>
      <c r="AA1234"/>
      <c r="AB1234"/>
      <c r="AC1234"/>
      <c r="AD1234"/>
      <c r="AE1234"/>
      <c r="AF1234"/>
      <c r="AG1234"/>
      <c r="AH1234"/>
      <c r="AI1234"/>
      <c r="AJ1234"/>
      <c r="AK1234"/>
      <c r="AL1234"/>
      <c r="AM1234"/>
      <c r="AN1234"/>
      <c r="AO1234"/>
      <c r="AP1234"/>
      <c r="AQ1234"/>
      <c r="AR1234"/>
      <c r="AS1234"/>
      <c r="AT1234"/>
      <c r="AU1234"/>
      <c r="AV1234"/>
      <c r="AW1234"/>
      <c r="AX1234"/>
      <c r="AY1234"/>
      <c r="AZ1234"/>
      <c r="BA1234"/>
      <c r="BB1234"/>
      <c r="BC1234"/>
      <c r="BD1234"/>
      <c r="BE1234"/>
      <c r="BF1234"/>
      <c r="BG1234"/>
      <c r="BH1234"/>
      <c r="BI1234"/>
      <c r="BJ1234"/>
      <c r="BK1234"/>
      <c r="BL1234"/>
      <c r="BM1234"/>
      <c r="BN1234"/>
      <c r="BO1234"/>
      <c r="BP1234"/>
      <c r="BQ1234"/>
      <c r="BR1234"/>
      <c r="BS1234"/>
      <c r="BT1234"/>
      <c r="BU1234"/>
      <c r="BV1234"/>
      <c r="BW1234"/>
      <c r="BX1234"/>
      <c r="BY1234"/>
      <c r="BZ1234"/>
      <c r="CA1234"/>
      <c r="CB1234"/>
      <c r="CC1234"/>
      <c r="CD1234"/>
      <c r="CE1234"/>
      <c r="CF1234"/>
      <c r="CG1234"/>
      <c r="CH1234"/>
      <c r="CI1234"/>
      <c r="CJ1234"/>
      <c r="CK1234"/>
      <c r="CL1234"/>
      <c r="CN1234"/>
    </row>
    <row r="1235" spans="7:92" x14ac:dyDescent="0.4">
      <c r="G1235"/>
      <c r="I1235"/>
      <c r="J1235"/>
      <c r="R1235"/>
      <c r="S1235"/>
      <c r="T1235"/>
      <c r="U1235"/>
      <c r="V1235"/>
      <c r="W1235"/>
      <c r="X1235"/>
      <c r="Y1235"/>
      <c r="Z1235"/>
      <c r="AA1235"/>
      <c r="AB1235"/>
      <c r="AC1235"/>
      <c r="AD1235"/>
      <c r="AE1235"/>
      <c r="AF1235"/>
      <c r="AG1235"/>
      <c r="AH1235"/>
      <c r="AI1235"/>
      <c r="AJ1235"/>
      <c r="AK1235"/>
      <c r="AL1235"/>
      <c r="AM1235"/>
      <c r="AN1235"/>
      <c r="AO1235"/>
      <c r="AP1235"/>
      <c r="AQ1235"/>
      <c r="AR1235"/>
      <c r="AS1235"/>
      <c r="AT1235"/>
      <c r="AU1235"/>
      <c r="AV1235"/>
      <c r="AW1235"/>
      <c r="AX1235"/>
      <c r="AY1235"/>
      <c r="AZ1235"/>
      <c r="BA1235"/>
      <c r="BB1235"/>
      <c r="BC1235"/>
      <c r="BD1235"/>
      <c r="BE1235"/>
      <c r="BF1235"/>
      <c r="BG1235"/>
      <c r="BH1235"/>
      <c r="BI1235"/>
      <c r="BJ1235"/>
      <c r="BK1235"/>
      <c r="BL1235"/>
      <c r="BM1235"/>
      <c r="BN1235"/>
      <c r="BO1235"/>
      <c r="BP1235"/>
      <c r="BQ1235"/>
      <c r="BR1235"/>
      <c r="BS1235"/>
      <c r="BT1235"/>
      <c r="BU1235"/>
      <c r="BV1235"/>
      <c r="BW1235"/>
      <c r="BX1235"/>
      <c r="BY1235"/>
      <c r="BZ1235"/>
      <c r="CA1235"/>
      <c r="CB1235"/>
      <c r="CC1235"/>
      <c r="CD1235"/>
      <c r="CE1235"/>
      <c r="CF1235"/>
      <c r="CG1235"/>
      <c r="CH1235"/>
      <c r="CI1235"/>
      <c r="CJ1235"/>
      <c r="CK1235"/>
      <c r="CL1235"/>
      <c r="CN1235"/>
    </row>
    <row r="1236" spans="7:92" x14ac:dyDescent="0.4">
      <c r="G1236"/>
      <c r="I1236"/>
      <c r="J1236"/>
      <c r="R1236"/>
      <c r="S1236"/>
      <c r="T1236"/>
      <c r="U1236"/>
      <c r="V1236"/>
      <c r="W1236"/>
      <c r="X1236"/>
      <c r="Y1236"/>
      <c r="Z1236"/>
      <c r="AA1236"/>
      <c r="AB1236"/>
      <c r="AC1236"/>
      <c r="AD1236"/>
      <c r="AE1236"/>
      <c r="AF1236"/>
      <c r="AG1236"/>
      <c r="AH1236"/>
      <c r="AI1236"/>
      <c r="AJ1236"/>
      <c r="AK1236"/>
      <c r="AL1236"/>
      <c r="AM1236"/>
      <c r="AN1236"/>
      <c r="AO1236"/>
      <c r="AP1236"/>
      <c r="AQ1236"/>
      <c r="AR1236"/>
      <c r="AS1236"/>
      <c r="AT1236"/>
      <c r="AU1236"/>
      <c r="AV1236"/>
      <c r="AW1236"/>
      <c r="AX1236"/>
      <c r="AY1236"/>
      <c r="AZ1236"/>
      <c r="BA1236"/>
      <c r="BB1236"/>
      <c r="BC1236"/>
      <c r="BD1236"/>
      <c r="BE1236"/>
      <c r="BF1236"/>
      <c r="BG1236"/>
      <c r="BH1236"/>
      <c r="BI1236"/>
      <c r="BJ1236"/>
      <c r="BK1236"/>
      <c r="BL1236"/>
      <c r="BM1236"/>
      <c r="BN1236"/>
      <c r="BO1236"/>
      <c r="BP1236"/>
      <c r="BQ1236"/>
      <c r="BR1236"/>
      <c r="BS1236"/>
      <c r="BT1236"/>
      <c r="BU1236"/>
      <c r="BV1236"/>
      <c r="BW1236"/>
      <c r="BX1236"/>
      <c r="BY1236"/>
      <c r="BZ1236"/>
      <c r="CA1236"/>
      <c r="CB1236"/>
      <c r="CC1236"/>
      <c r="CD1236"/>
      <c r="CE1236"/>
      <c r="CF1236"/>
      <c r="CG1236"/>
      <c r="CH1236"/>
      <c r="CI1236"/>
      <c r="CJ1236"/>
      <c r="CK1236"/>
      <c r="CL1236"/>
      <c r="CN1236"/>
    </row>
    <row r="1237" spans="7:92" x14ac:dyDescent="0.4">
      <c r="G1237"/>
      <c r="I1237"/>
      <c r="J1237"/>
      <c r="R1237"/>
      <c r="S1237"/>
      <c r="T1237"/>
      <c r="U1237"/>
      <c r="V1237"/>
      <c r="W1237"/>
      <c r="X1237"/>
      <c r="Y1237"/>
      <c r="Z1237"/>
      <c r="AA1237"/>
      <c r="AB1237"/>
      <c r="AC1237"/>
      <c r="AD1237"/>
      <c r="AE1237"/>
      <c r="AF1237"/>
      <c r="AG1237"/>
      <c r="AH1237"/>
      <c r="AI1237"/>
      <c r="AJ1237"/>
      <c r="AK1237"/>
      <c r="AL1237"/>
      <c r="AM1237"/>
      <c r="AN1237"/>
      <c r="AO1237"/>
      <c r="AP1237"/>
      <c r="AQ1237"/>
      <c r="AR1237"/>
      <c r="AS1237"/>
      <c r="AT1237"/>
      <c r="AU1237"/>
      <c r="AV1237"/>
      <c r="AW1237"/>
      <c r="AX1237"/>
      <c r="AY1237"/>
      <c r="AZ1237"/>
      <c r="BA1237"/>
      <c r="BB1237"/>
      <c r="BC1237"/>
      <c r="BD1237"/>
      <c r="BE1237"/>
      <c r="BF1237"/>
      <c r="BG1237"/>
      <c r="BH1237"/>
      <c r="BI1237"/>
      <c r="BJ1237"/>
      <c r="BK1237"/>
      <c r="BL1237"/>
      <c r="BM1237"/>
      <c r="BN1237"/>
      <c r="BO1237"/>
      <c r="BP1237"/>
      <c r="BQ1237"/>
      <c r="BR1237"/>
      <c r="BS1237"/>
      <c r="BT1237"/>
      <c r="BU1237"/>
      <c r="BV1237"/>
      <c r="BW1237"/>
      <c r="BX1237"/>
      <c r="BY1237"/>
      <c r="BZ1237"/>
      <c r="CA1237"/>
      <c r="CB1237"/>
      <c r="CC1237"/>
      <c r="CD1237"/>
      <c r="CE1237"/>
      <c r="CF1237"/>
      <c r="CG1237"/>
      <c r="CH1237"/>
      <c r="CI1237"/>
      <c r="CJ1237"/>
      <c r="CK1237"/>
      <c r="CL1237"/>
      <c r="CN1237"/>
    </row>
    <row r="1238" spans="7:92" x14ac:dyDescent="0.4">
      <c r="G1238"/>
      <c r="I1238"/>
      <c r="J1238"/>
      <c r="R1238"/>
      <c r="S1238"/>
      <c r="T1238"/>
      <c r="U1238"/>
      <c r="V1238"/>
      <c r="W1238"/>
      <c r="X1238"/>
      <c r="Y1238"/>
      <c r="Z1238"/>
      <c r="AA1238"/>
      <c r="AB1238"/>
      <c r="AC1238"/>
      <c r="AD1238"/>
      <c r="AE1238"/>
      <c r="AF1238"/>
      <c r="AG1238"/>
      <c r="AH1238"/>
      <c r="AI1238"/>
      <c r="AJ1238"/>
      <c r="AK1238"/>
      <c r="AL1238"/>
      <c r="AM1238"/>
      <c r="AN1238"/>
      <c r="AO1238"/>
      <c r="AP1238"/>
      <c r="AQ1238"/>
      <c r="AR1238"/>
      <c r="AS1238"/>
      <c r="AT1238"/>
      <c r="AU1238"/>
      <c r="AV1238"/>
      <c r="AW1238"/>
      <c r="AX1238"/>
      <c r="AY1238"/>
      <c r="AZ1238"/>
      <c r="BA1238"/>
      <c r="BB1238"/>
      <c r="BC1238"/>
      <c r="BD1238"/>
      <c r="BE1238"/>
      <c r="BF1238"/>
      <c r="BG1238"/>
      <c r="BH1238"/>
      <c r="BI1238"/>
      <c r="BJ1238"/>
      <c r="BK1238"/>
      <c r="BL1238"/>
      <c r="BM1238"/>
      <c r="BN1238"/>
      <c r="BO1238"/>
      <c r="BP1238"/>
      <c r="BQ1238"/>
      <c r="BR1238"/>
      <c r="BS1238"/>
      <c r="BT1238"/>
      <c r="BU1238"/>
      <c r="BV1238"/>
      <c r="BW1238"/>
      <c r="BX1238"/>
      <c r="BY1238"/>
      <c r="BZ1238"/>
      <c r="CA1238"/>
      <c r="CB1238"/>
      <c r="CC1238"/>
      <c r="CD1238"/>
      <c r="CE1238"/>
      <c r="CF1238"/>
      <c r="CG1238"/>
      <c r="CH1238"/>
      <c r="CI1238"/>
      <c r="CJ1238"/>
      <c r="CK1238"/>
      <c r="CL1238"/>
      <c r="CN1238"/>
    </row>
    <row r="1239" spans="7:92" x14ac:dyDescent="0.4">
      <c r="G1239"/>
      <c r="I1239"/>
      <c r="J1239"/>
      <c r="R1239"/>
      <c r="S1239"/>
      <c r="T1239"/>
      <c r="U1239"/>
      <c r="V1239"/>
      <c r="W1239"/>
      <c r="X1239"/>
      <c r="Y1239"/>
      <c r="Z1239"/>
      <c r="AA1239"/>
      <c r="AB1239"/>
      <c r="AC1239"/>
      <c r="AD1239"/>
      <c r="AE1239"/>
      <c r="AF1239"/>
      <c r="AG1239"/>
      <c r="AH1239"/>
      <c r="AI1239"/>
      <c r="AJ1239"/>
      <c r="AK1239"/>
      <c r="AL1239"/>
      <c r="AM1239"/>
      <c r="AN1239"/>
      <c r="AO1239"/>
      <c r="AP1239"/>
      <c r="AQ1239"/>
      <c r="AR1239"/>
      <c r="AS1239"/>
      <c r="AT1239"/>
      <c r="AU1239"/>
      <c r="AV1239"/>
      <c r="AW1239"/>
      <c r="AX1239"/>
      <c r="AY1239"/>
      <c r="AZ1239"/>
      <c r="BA1239"/>
      <c r="BB1239"/>
      <c r="BC1239"/>
      <c r="BD1239"/>
      <c r="BE1239"/>
      <c r="BF1239"/>
      <c r="BG1239"/>
      <c r="BH1239"/>
      <c r="BI1239"/>
      <c r="BJ1239"/>
      <c r="BK1239"/>
      <c r="BL1239"/>
      <c r="BM1239"/>
      <c r="BN1239"/>
      <c r="BO1239"/>
      <c r="BP1239"/>
      <c r="BQ1239"/>
      <c r="BR1239"/>
      <c r="BS1239"/>
      <c r="BT1239"/>
      <c r="BU1239"/>
      <c r="BV1239"/>
      <c r="BW1239"/>
      <c r="BX1239"/>
      <c r="BY1239"/>
      <c r="BZ1239"/>
      <c r="CA1239"/>
      <c r="CB1239"/>
      <c r="CC1239"/>
      <c r="CD1239"/>
      <c r="CE1239"/>
      <c r="CF1239"/>
      <c r="CG1239"/>
      <c r="CH1239"/>
      <c r="CI1239"/>
      <c r="CJ1239"/>
      <c r="CK1239"/>
      <c r="CL1239"/>
      <c r="CN1239"/>
    </row>
    <row r="1240" spans="7:92" x14ac:dyDescent="0.4">
      <c r="G1240"/>
      <c r="I1240"/>
      <c r="J1240"/>
      <c r="R1240"/>
      <c r="S1240"/>
      <c r="T1240"/>
      <c r="U1240"/>
      <c r="V1240"/>
      <c r="W1240"/>
      <c r="X1240"/>
      <c r="Y1240"/>
      <c r="Z1240"/>
      <c r="AA1240"/>
      <c r="AB1240"/>
      <c r="AC1240"/>
      <c r="AD1240"/>
      <c r="AE1240"/>
      <c r="AF1240"/>
      <c r="AG1240"/>
      <c r="AH1240"/>
      <c r="AI1240"/>
      <c r="AJ1240"/>
      <c r="AK1240"/>
      <c r="AL1240"/>
      <c r="AM1240"/>
      <c r="AN1240"/>
      <c r="AO1240"/>
      <c r="AP1240"/>
      <c r="AQ1240"/>
      <c r="AR1240"/>
      <c r="AS1240"/>
      <c r="AT1240"/>
      <c r="AU1240"/>
      <c r="AV1240"/>
      <c r="AW1240"/>
      <c r="AX1240"/>
      <c r="AY1240"/>
      <c r="AZ1240"/>
      <c r="BA1240"/>
      <c r="BB1240"/>
      <c r="BC1240"/>
      <c r="BD1240"/>
      <c r="BE1240"/>
      <c r="BF1240"/>
      <c r="BG1240"/>
      <c r="BH1240"/>
      <c r="BI1240"/>
      <c r="BJ1240"/>
      <c r="BK1240"/>
      <c r="BL1240"/>
      <c r="BM1240"/>
      <c r="BN1240"/>
      <c r="BO1240"/>
      <c r="BP1240"/>
      <c r="BQ1240"/>
      <c r="BR1240"/>
      <c r="BS1240"/>
      <c r="BT1240"/>
      <c r="BU1240"/>
      <c r="BV1240"/>
      <c r="BW1240"/>
      <c r="BX1240"/>
      <c r="BY1240"/>
      <c r="BZ1240"/>
      <c r="CA1240"/>
      <c r="CB1240"/>
      <c r="CC1240"/>
      <c r="CD1240"/>
      <c r="CE1240"/>
      <c r="CF1240"/>
      <c r="CG1240"/>
      <c r="CH1240"/>
      <c r="CI1240"/>
      <c r="CJ1240"/>
      <c r="CK1240"/>
      <c r="CL1240"/>
      <c r="CN1240"/>
    </row>
    <row r="1241" spans="7:92" x14ac:dyDescent="0.4">
      <c r="G1241"/>
      <c r="I1241"/>
      <c r="J1241"/>
      <c r="R1241"/>
      <c r="S1241"/>
      <c r="T1241"/>
      <c r="U1241"/>
      <c r="V1241"/>
      <c r="W1241"/>
      <c r="X1241"/>
      <c r="Y1241"/>
      <c r="Z1241"/>
      <c r="AA1241"/>
      <c r="AB1241"/>
      <c r="AC1241"/>
      <c r="AD1241"/>
      <c r="AE1241"/>
      <c r="AF1241"/>
      <c r="AG1241"/>
      <c r="AH1241"/>
      <c r="AI1241"/>
      <c r="AJ1241"/>
      <c r="AK1241"/>
      <c r="AL1241"/>
      <c r="AM1241"/>
      <c r="AN1241"/>
      <c r="AO1241"/>
      <c r="AP1241"/>
      <c r="AQ1241"/>
      <c r="AR1241"/>
      <c r="AS1241"/>
      <c r="AT1241"/>
      <c r="AU1241"/>
      <c r="AV1241"/>
      <c r="AW1241"/>
      <c r="AX1241"/>
      <c r="AY1241"/>
      <c r="AZ1241"/>
      <c r="BA1241"/>
      <c r="BB1241"/>
      <c r="BC1241"/>
      <c r="BD1241"/>
      <c r="BE1241"/>
      <c r="BF1241"/>
      <c r="BG1241"/>
      <c r="BH1241"/>
      <c r="BI1241"/>
      <c r="BJ1241"/>
      <c r="BK1241"/>
      <c r="BL1241"/>
      <c r="BM1241"/>
      <c r="BN1241"/>
      <c r="BO1241"/>
      <c r="BP1241"/>
      <c r="BQ1241"/>
      <c r="BR1241"/>
      <c r="BS1241"/>
      <c r="BT1241"/>
      <c r="BU1241"/>
      <c r="BV1241"/>
      <c r="BW1241"/>
      <c r="BX1241"/>
      <c r="BY1241"/>
      <c r="BZ1241"/>
      <c r="CA1241"/>
      <c r="CB1241"/>
      <c r="CC1241"/>
      <c r="CD1241"/>
      <c r="CE1241"/>
      <c r="CF1241"/>
      <c r="CG1241"/>
      <c r="CH1241"/>
      <c r="CI1241"/>
      <c r="CJ1241"/>
      <c r="CK1241"/>
      <c r="CL1241"/>
      <c r="CN1241"/>
    </row>
    <row r="1242" spans="7:92" x14ac:dyDescent="0.4">
      <c r="G1242"/>
      <c r="I1242"/>
      <c r="J1242"/>
      <c r="R1242"/>
      <c r="S1242"/>
      <c r="T1242"/>
      <c r="U1242"/>
      <c r="V1242"/>
      <c r="W1242"/>
      <c r="X1242"/>
      <c r="Y1242"/>
      <c r="Z1242"/>
      <c r="AA1242"/>
      <c r="AB1242"/>
      <c r="AC1242"/>
      <c r="AD1242"/>
      <c r="AE1242"/>
      <c r="AF1242"/>
      <c r="AG1242"/>
      <c r="AH1242"/>
      <c r="AI1242"/>
      <c r="AJ1242"/>
      <c r="AK1242"/>
      <c r="AL1242"/>
      <c r="AM1242"/>
      <c r="AN1242"/>
      <c r="AO1242"/>
      <c r="AP1242"/>
      <c r="AQ1242"/>
      <c r="AR1242"/>
      <c r="AS1242"/>
      <c r="AT1242"/>
      <c r="AU1242"/>
      <c r="AV1242"/>
      <c r="AW1242"/>
      <c r="AX1242"/>
      <c r="AY1242"/>
      <c r="AZ1242"/>
      <c r="BA1242"/>
      <c r="BB1242"/>
      <c r="BC1242"/>
      <c r="BD1242"/>
      <c r="BE1242"/>
      <c r="BF1242"/>
      <c r="BG1242"/>
      <c r="BH1242"/>
      <c r="BI1242"/>
      <c r="BJ1242"/>
      <c r="BK1242"/>
      <c r="BL1242"/>
      <c r="BM1242"/>
      <c r="BN1242"/>
      <c r="BO1242"/>
      <c r="BP1242"/>
      <c r="BQ1242"/>
      <c r="BR1242"/>
      <c r="BS1242"/>
      <c r="BT1242"/>
      <c r="BU1242"/>
      <c r="BV1242"/>
      <c r="BW1242"/>
      <c r="BX1242"/>
      <c r="BY1242"/>
      <c r="BZ1242"/>
      <c r="CA1242"/>
      <c r="CB1242"/>
      <c r="CC1242"/>
      <c r="CD1242"/>
      <c r="CE1242"/>
      <c r="CF1242"/>
      <c r="CG1242"/>
      <c r="CH1242"/>
      <c r="CI1242"/>
      <c r="CJ1242"/>
      <c r="CK1242"/>
      <c r="CL1242"/>
      <c r="CN1242"/>
    </row>
    <row r="1243" spans="7:92" x14ac:dyDescent="0.4">
      <c r="G1243"/>
      <c r="I1243"/>
      <c r="J1243"/>
      <c r="R1243"/>
      <c r="S1243"/>
      <c r="T1243"/>
      <c r="U1243"/>
      <c r="V1243"/>
      <c r="W1243"/>
      <c r="X1243"/>
      <c r="Y1243"/>
      <c r="Z1243"/>
      <c r="AA1243"/>
      <c r="AB1243"/>
      <c r="AC1243"/>
      <c r="AD1243"/>
      <c r="AE1243"/>
      <c r="AF1243"/>
      <c r="AG1243"/>
      <c r="AH1243"/>
      <c r="AI1243"/>
      <c r="AJ1243"/>
      <c r="AK1243"/>
      <c r="AL1243"/>
      <c r="AM1243"/>
      <c r="AN1243"/>
      <c r="AO1243"/>
      <c r="AP1243"/>
      <c r="AQ1243"/>
      <c r="AR1243"/>
      <c r="AS1243"/>
      <c r="AT1243"/>
      <c r="AU1243"/>
      <c r="AV1243"/>
      <c r="AW1243"/>
      <c r="AX1243"/>
      <c r="AY1243"/>
      <c r="AZ1243"/>
      <c r="BA1243"/>
      <c r="BB1243"/>
      <c r="BC1243"/>
      <c r="BD1243"/>
      <c r="BE1243"/>
      <c r="BF1243"/>
      <c r="BG1243"/>
      <c r="BH1243"/>
      <c r="BI1243"/>
      <c r="BJ1243"/>
      <c r="BK1243"/>
      <c r="BL1243"/>
      <c r="BM1243"/>
      <c r="BN1243"/>
      <c r="BO1243"/>
      <c r="BP1243"/>
      <c r="BQ1243"/>
      <c r="BR1243"/>
      <c r="BS1243"/>
      <c r="BT1243"/>
      <c r="BU1243"/>
      <c r="BV1243"/>
      <c r="BW1243"/>
      <c r="BX1243"/>
      <c r="BY1243"/>
      <c r="BZ1243"/>
      <c r="CA1243"/>
      <c r="CB1243"/>
      <c r="CC1243"/>
      <c r="CD1243"/>
      <c r="CE1243"/>
      <c r="CF1243"/>
      <c r="CG1243"/>
      <c r="CH1243"/>
      <c r="CI1243"/>
      <c r="CJ1243"/>
      <c r="CK1243"/>
      <c r="CL1243"/>
      <c r="CN1243"/>
    </row>
    <row r="1244" spans="7:92" x14ac:dyDescent="0.4">
      <c r="G1244"/>
      <c r="I1244"/>
      <c r="J1244"/>
      <c r="R1244"/>
      <c r="S1244"/>
      <c r="T1244"/>
      <c r="U1244"/>
      <c r="V1244"/>
      <c r="W1244"/>
      <c r="X1244"/>
      <c r="Y1244"/>
      <c r="Z1244"/>
      <c r="AA1244"/>
      <c r="AB1244"/>
      <c r="AC1244"/>
      <c r="AD1244"/>
      <c r="AE1244"/>
      <c r="AF1244"/>
      <c r="AG1244"/>
      <c r="AH1244"/>
      <c r="AI1244"/>
      <c r="AJ1244"/>
      <c r="AK1244"/>
      <c r="AL1244"/>
      <c r="AM1244"/>
      <c r="AN1244"/>
      <c r="AO1244"/>
      <c r="AP1244"/>
      <c r="AQ1244"/>
      <c r="AR1244"/>
      <c r="AS1244"/>
      <c r="AT1244"/>
      <c r="AU1244"/>
      <c r="AV1244"/>
      <c r="AW1244"/>
      <c r="AX1244"/>
      <c r="AY1244"/>
      <c r="AZ1244"/>
      <c r="BA1244"/>
      <c r="BB1244"/>
      <c r="BC1244"/>
      <c r="BD1244"/>
      <c r="BE1244"/>
      <c r="BF1244"/>
      <c r="BG1244"/>
      <c r="BH1244"/>
      <c r="BI1244"/>
      <c r="BJ1244"/>
      <c r="BK1244"/>
      <c r="BL1244"/>
      <c r="BM1244"/>
      <c r="BN1244"/>
      <c r="BO1244"/>
      <c r="BP1244"/>
      <c r="BQ1244"/>
      <c r="BR1244"/>
      <c r="BS1244"/>
      <c r="BT1244"/>
      <c r="BU1244"/>
      <c r="BV1244"/>
      <c r="BW1244"/>
      <c r="BX1244"/>
      <c r="BY1244"/>
      <c r="BZ1244"/>
      <c r="CA1244"/>
      <c r="CB1244"/>
      <c r="CC1244"/>
      <c r="CD1244"/>
      <c r="CE1244"/>
      <c r="CF1244"/>
      <c r="CG1244"/>
      <c r="CH1244"/>
      <c r="CI1244"/>
      <c r="CJ1244"/>
      <c r="CK1244"/>
      <c r="CL1244"/>
      <c r="CN1244"/>
    </row>
    <row r="1245" spans="7:92" x14ac:dyDescent="0.4">
      <c r="G1245"/>
      <c r="I1245"/>
      <c r="J1245"/>
      <c r="R1245"/>
      <c r="S1245"/>
      <c r="T1245"/>
      <c r="U1245"/>
      <c r="V1245"/>
      <c r="W1245"/>
      <c r="X1245"/>
      <c r="Y1245"/>
      <c r="Z1245"/>
      <c r="AA1245"/>
      <c r="AB1245"/>
      <c r="AC1245"/>
      <c r="AD1245"/>
      <c r="AE1245"/>
      <c r="AF1245"/>
      <c r="AG1245"/>
      <c r="AH1245"/>
      <c r="AI1245"/>
      <c r="AJ1245"/>
      <c r="AK1245"/>
      <c r="AL1245"/>
      <c r="AM1245"/>
      <c r="AN1245"/>
      <c r="AO1245"/>
      <c r="AP1245"/>
      <c r="AQ1245"/>
      <c r="AR1245"/>
      <c r="AS1245"/>
      <c r="AT1245"/>
      <c r="AU1245"/>
      <c r="AV1245"/>
      <c r="AW1245"/>
      <c r="AX1245"/>
      <c r="AY1245"/>
      <c r="AZ1245"/>
      <c r="BA1245"/>
      <c r="BB1245"/>
      <c r="BC1245"/>
      <c r="BD1245"/>
      <c r="BE1245"/>
      <c r="BF1245"/>
      <c r="BG1245"/>
      <c r="BH1245"/>
      <c r="BI1245"/>
      <c r="BJ1245"/>
      <c r="BK1245"/>
      <c r="BL1245"/>
      <c r="BM1245"/>
      <c r="BN1245"/>
      <c r="BO1245"/>
      <c r="BP1245"/>
      <c r="BQ1245"/>
      <c r="BR1245"/>
      <c r="BS1245"/>
      <c r="BT1245"/>
      <c r="BU1245"/>
      <c r="BV1245"/>
      <c r="BW1245"/>
      <c r="BX1245"/>
      <c r="BY1245"/>
      <c r="BZ1245"/>
      <c r="CA1245"/>
      <c r="CB1245"/>
      <c r="CC1245"/>
      <c r="CD1245"/>
      <c r="CE1245"/>
      <c r="CF1245"/>
      <c r="CG1245"/>
      <c r="CH1245"/>
      <c r="CI1245"/>
      <c r="CJ1245"/>
      <c r="CK1245"/>
      <c r="CL1245"/>
      <c r="CN1245"/>
    </row>
    <row r="1246" spans="7:92" x14ac:dyDescent="0.4">
      <c r="G1246"/>
      <c r="I1246"/>
      <c r="J1246"/>
      <c r="R1246"/>
      <c r="S1246"/>
      <c r="T1246"/>
      <c r="U1246"/>
      <c r="V1246"/>
      <c r="W1246"/>
      <c r="X1246"/>
      <c r="Y1246"/>
      <c r="Z1246"/>
      <c r="AA1246"/>
      <c r="AB1246"/>
      <c r="AC1246"/>
      <c r="AD1246"/>
      <c r="AE1246"/>
      <c r="AF1246"/>
      <c r="AG1246"/>
      <c r="AH1246"/>
      <c r="AI1246"/>
      <c r="AJ1246"/>
      <c r="AK1246"/>
      <c r="AL1246"/>
      <c r="AM1246"/>
      <c r="AN1246"/>
      <c r="AO1246"/>
      <c r="AP1246"/>
      <c r="AQ1246"/>
      <c r="AR1246"/>
      <c r="AS1246"/>
      <c r="AT1246"/>
      <c r="AU1246"/>
      <c r="AV1246"/>
      <c r="AW1246"/>
      <c r="AX1246"/>
      <c r="AY1246"/>
      <c r="AZ1246"/>
      <c r="BA1246"/>
      <c r="BB1246"/>
      <c r="BC1246"/>
      <c r="BD1246"/>
      <c r="BE1246"/>
      <c r="BF1246"/>
      <c r="BG1246"/>
      <c r="BH1246"/>
      <c r="BI1246"/>
      <c r="BJ1246"/>
      <c r="BK1246"/>
      <c r="BL1246"/>
      <c r="BM1246"/>
      <c r="BN1246"/>
      <c r="BO1246"/>
      <c r="BP1246"/>
      <c r="BQ1246"/>
      <c r="BR1246"/>
      <c r="BS1246"/>
      <c r="BT1246"/>
      <c r="BU1246"/>
      <c r="BV1246"/>
      <c r="BW1246"/>
      <c r="BX1246"/>
      <c r="BY1246"/>
      <c r="BZ1246"/>
      <c r="CA1246"/>
      <c r="CB1246"/>
      <c r="CC1246"/>
      <c r="CD1246"/>
      <c r="CE1246"/>
      <c r="CF1246"/>
      <c r="CG1246"/>
      <c r="CH1246"/>
      <c r="CI1246"/>
      <c r="CJ1246"/>
      <c r="CK1246"/>
      <c r="CL1246"/>
      <c r="CN1246"/>
    </row>
    <row r="1247" spans="7:92" x14ac:dyDescent="0.4">
      <c r="G1247"/>
      <c r="I1247"/>
      <c r="J1247"/>
      <c r="R1247"/>
      <c r="S1247"/>
      <c r="T1247"/>
      <c r="U1247"/>
      <c r="V1247"/>
      <c r="W1247"/>
      <c r="X1247"/>
      <c r="Y1247"/>
      <c r="Z1247"/>
      <c r="AA1247"/>
      <c r="AB1247"/>
      <c r="AC1247"/>
      <c r="AD1247"/>
      <c r="AE1247"/>
      <c r="AF1247"/>
      <c r="AG1247"/>
      <c r="AH1247"/>
      <c r="AI1247"/>
      <c r="AJ1247"/>
      <c r="AK1247"/>
      <c r="AL1247"/>
      <c r="AM1247"/>
      <c r="AN1247"/>
      <c r="AO1247"/>
      <c r="AP1247"/>
      <c r="AQ1247"/>
      <c r="AR1247"/>
      <c r="AS1247"/>
      <c r="AT1247"/>
      <c r="AU1247"/>
      <c r="AV1247"/>
      <c r="AW1247"/>
      <c r="AX1247"/>
      <c r="AY1247"/>
      <c r="AZ1247"/>
      <c r="BA1247"/>
      <c r="BB1247"/>
      <c r="BC1247"/>
      <c r="BD1247"/>
      <c r="BE1247"/>
      <c r="BF1247"/>
      <c r="BG1247"/>
      <c r="BH1247"/>
      <c r="BI1247"/>
      <c r="BJ1247"/>
      <c r="BK1247"/>
      <c r="BL1247"/>
      <c r="BM1247"/>
      <c r="BN1247"/>
      <c r="BO1247"/>
      <c r="BP1247"/>
      <c r="BQ1247"/>
      <c r="BR1247"/>
      <c r="BS1247"/>
      <c r="BT1247"/>
      <c r="BU1247"/>
      <c r="BV1247"/>
      <c r="BW1247"/>
      <c r="BX1247"/>
      <c r="BY1247"/>
      <c r="BZ1247"/>
      <c r="CA1247"/>
      <c r="CB1247"/>
      <c r="CC1247"/>
      <c r="CD1247"/>
      <c r="CE1247"/>
      <c r="CF1247"/>
      <c r="CG1247"/>
      <c r="CH1247"/>
      <c r="CI1247"/>
      <c r="CJ1247"/>
      <c r="CK1247"/>
      <c r="CL1247"/>
      <c r="CN1247"/>
    </row>
    <row r="1248" spans="7:92" x14ac:dyDescent="0.4">
      <c r="G1248"/>
      <c r="I1248"/>
      <c r="J1248"/>
      <c r="R1248"/>
      <c r="S1248"/>
      <c r="T1248"/>
      <c r="U1248"/>
      <c r="V1248"/>
      <c r="W1248"/>
      <c r="X1248"/>
      <c r="Y1248"/>
      <c r="Z1248"/>
      <c r="AA1248"/>
      <c r="AB1248"/>
      <c r="AC1248"/>
      <c r="AD1248"/>
      <c r="AE1248"/>
      <c r="AF1248"/>
      <c r="AG1248"/>
      <c r="AH1248"/>
      <c r="AI1248"/>
      <c r="AJ1248"/>
      <c r="AK1248"/>
      <c r="AL1248"/>
      <c r="AM1248"/>
      <c r="AN1248"/>
      <c r="AO1248"/>
      <c r="AP1248"/>
      <c r="AQ1248"/>
      <c r="AR1248"/>
      <c r="AS1248"/>
      <c r="AT1248"/>
      <c r="AU1248"/>
      <c r="AV1248"/>
      <c r="AW1248"/>
      <c r="AX1248"/>
      <c r="AY1248"/>
      <c r="AZ1248"/>
      <c r="BA1248"/>
      <c r="BB1248"/>
      <c r="BC1248"/>
      <c r="BD1248"/>
      <c r="BE1248"/>
      <c r="BF1248"/>
      <c r="BG1248"/>
      <c r="BH1248"/>
      <c r="BI1248"/>
      <c r="BJ1248"/>
      <c r="BK1248"/>
      <c r="BL1248"/>
      <c r="BM1248"/>
      <c r="BN1248"/>
      <c r="BO1248"/>
      <c r="BP1248"/>
      <c r="BQ1248"/>
      <c r="BR1248"/>
      <c r="BS1248"/>
      <c r="BT1248"/>
      <c r="BU1248"/>
      <c r="BV1248"/>
      <c r="BW1248"/>
      <c r="BX1248"/>
      <c r="BY1248"/>
      <c r="BZ1248"/>
      <c r="CA1248"/>
      <c r="CB1248"/>
      <c r="CC1248"/>
      <c r="CD1248"/>
      <c r="CE1248"/>
      <c r="CF1248"/>
      <c r="CG1248"/>
      <c r="CH1248"/>
      <c r="CI1248"/>
      <c r="CJ1248"/>
      <c r="CK1248"/>
      <c r="CL1248"/>
      <c r="CN1248"/>
    </row>
    <row r="1249" spans="7:92" x14ac:dyDescent="0.4">
      <c r="G1249"/>
      <c r="I1249"/>
      <c r="J1249"/>
      <c r="R1249"/>
      <c r="S1249"/>
      <c r="T1249"/>
      <c r="U1249"/>
      <c r="V1249"/>
      <c r="W1249"/>
      <c r="X1249"/>
      <c r="Y1249"/>
      <c r="Z1249"/>
      <c r="AA1249"/>
      <c r="AB1249"/>
      <c r="AC1249"/>
      <c r="AD1249"/>
      <c r="AE1249"/>
      <c r="AF1249"/>
      <c r="AG1249"/>
      <c r="AH1249"/>
      <c r="AI1249"/>
      <c r="AJ1249"/>
      <c r="AK1249"/>
      <c r="AL1249"/>
      <c r="AM1249"/>
      <c r="AN1249"/>
      <c r="AO1249"/>
      <c r="AP1249"/>
      <c r="AQ1249"/>
      <c r="AR1249"/>
      <c r="AS1249"/>
      <c r="AT1249"/>
      <c r="AU1249"/>
      <c r="AV1249"/>
      <c r="AW1249"/>
      <c r="AX1249"/>
      <c r="AY1249"/>
      <c r="AZ1249"/>
      <c r="BA1249"/>
      <c r="BB1249"/>
      <c r="BC1249"/>
      <c r="BD1249"/>
      <c r="BE1249"/>
      <c r="BF1249"/>
      <c r="BG1249"/>
      <c r="BH1249"/>
      <c r="BI1249"/>
      <c r="BJ1249"/>
      <c r="BK1249"/>
      <c r="BL1249"/>
      <c r="BM1249"/>
      <c r="BN1249"/>
      <c r="BO1249"/>
      <c r="BP1249"/>
      <c r="BQ1249"/>
      <c r="BR1249"/>
      <c r="BS1249"/>
      <c r="BT1249"/>
      <c r="BU1249"/>
      <c r="BV1249"/>
      <c r="BW1249"/>
      <c r="BX1249"/>
      <c r="BY1249"/>
      <c r="BZ1249"/>
      <c r="CA1249"/>
      <c r="CB1249"/>
      <c r="CC1249"/>
      <c r="CD1249"/>
      <c r="CE1249"/>
      <c r="CF1249"/>
      <c r="CG1249"/>
      <c r="CH1249"/>
      <c r="CI1249"/>
      <c r="CJ1249"/>
      <c r="CK1249"/>
      <c r="CL1249"/>
      <c r="CN1249"/>
    </row>
    <row r="1250" spans="7:92" x14ac:dyDescent="0.4">
      <c r="G1250"/>
      <c r="I1250"/>
      <c r="J1250"/>
      <c r="R1250"/>
      <c r="S1250"/>
      <c r="T1250"/>
      <c r="U1250"/>
      <c r="V1250"/>
      <c r="W1250"/>
      <c r="X1250"/>
      <c r="Y1250"/>
      <c r="Z1250"/>
      <c r="AA1250"/>
      <c r="AB1250"/>
      <c r="AC1250"/>
      <c r="AD1250"/>
      <c r="AE1250"/>
      <c r="AF1250"/>
      <c r="AG1250"/>
      <c r="AH1250"/>
      <c r="AI1250"/>
      <c r="AJ1250"/>
      <c r="AK1250"/>
      <c r="AL1250"/>
      <c r="AM1250"/>
      <c r="AN1250"/>
      <c r="AO1250"/>
      <c r="AP1250"/>
      <c r="AQ1250"/>
      <c r="AR1250"/>
      <c r="AS1250"/>
      <c r="AT1250"/>
      <c r="AU1250"/>
      <c r="AV1250"/>
      <c r="AW1250"/>
      <c r="AX1250"/>
      <c r="AY1250"/>
      <c r="AZ1250"/>
      <c r="BA1250"/>
      <c r="BB1250"/>
      <c r="BC1250"/>
      <c r="BD1250"/>
      <c r="BE1250"/>
      <c r="BF1250"/>
      <c r="BG1250"/>
      <c r="BH1250"/>
      <c r="BI1250"/>
      <c r="BJ1250"/>
      <c r="BK1250"/>
      <c r="BL1250"/>
      <c r="BM1250"/>
      <c r="BN1250"/>
      <c r="BO1250"/>
      <c r="BP1250"/>
      <c r="BQ1250"/>
      <c r="BR1250"/>
      <c r="BS1250"/>
      <c r="BT1250"/>
      <c r="BU1250"/>
      <c r="BV1250"/>
      <c r="BW1250"/>
      <c r="BX1250"/>
      <c r="BY1250"/>
      <c r="BZ1250"/>
      <c r="CA1250"/>
      <c r="CB1250"/>
      <c r="CC1250"/>
      <c r="CD1250"/>
      <c r="CE1250"/>
      <c r="CF1250"/>
      <c r="CG1250"/>
      <c r="CH1250"/>
      <c r="CI1250"/>
      <c r="CJ1250"/>
      <c r="CK1250"/>
      <c r="CL1250"/>
      <c r="CN1250"/>
    </row>
    <row r="1251" spans="7:92" x14ac:dyDescent="0.4">
      <c r="G1251"/>
      <c r="I1251"/>
      <c r="J1251"/>
      <c r="R1251"/>
      <c r="S1251"/>
      <c r="T1251"/>
      <c r="U1251"/>
      <c r="V1251"/>
      <c r="W1251"/>
      <c r="X1251"/>
      <c r="Y1251"/>
      <c r="Z1251"/>
      <c r="AA1251"/>
      <c r="AB1251"/>
      <c r="AC1251"/>
      <c r="AD1251"/>
      <c r="AE1251"/>
      <c r="AF1251"/>
      <c r="AG1251"/>
      <c r="AH1251"/>
      <c r="AI1251"/>
      <c r="AJ1251"/>
      <c r="AK1251"/>
      <c r="AL1251"/>
      <c r="AM1251"/>
      <c r="AN1251"/>
      <c r="AO1251"/>
      <c r="AP1251"/>
      <c r="AQ1251"/>
      <c r="AR1251"/>
      <c r="AS1251"/>
      <c r="AT1251"/>
      <c r="AU1251"/>
      <c r="AV1251"/>
      <c r="AW1251"/>
      <c r="AX1251"/>
      <c r="AY1251"/>
      <c r="AZ1251"/>
      <c r="BA1251"/>
      <c r="BB1251"/>
      <c r="BC1251"/>
      <c r="BD1251"/>
      <c r="BE1251"/>
      <c r="BF1251"/>
      <c r="BG1251"/>
      <c r="BH1251"/>
      <c r="BI1251"/>
      <c r="BJ1251"/>
      <c r="BK1251"/>
      <c r="BL1251"/>
      <c r="BM1251"/>
      <c r="BN1251"/>
      <c r="BO1251"/>
      <c r="BP1251"/>
      <c r="BQ1251"/>
      <c r="BR1251"/>
      <c r="BS1251"/>
      <c r="BT1251"/>
      <c r="BU1251"/>
      <c r="BV1251"/>
      <c r="BW1251"/>
      <c r="BX1251"/>
      <c r="BY1251"/>
      <c r="BZ1251"/>
      <c r="CA1251"/>
      <c r="CB1251"/>
      <c r="CC1251"/>
      <c r="CD1251"/>
      <c r="CE1251"/>
      <c r="CF1251"/>
      <c r="CG1251"/>
      <c r="CH1251"/>
      <c r="CI1251"/>
      <c r="CJ1251"/>
      <c r="CK1251"/>
      <c r="CL1251"/>
      <c r="CN1251"/>
    </row>
    <row r="1252" spans="7:92" x14ac:dyDescent="0.4">
      <c r="G1252"/>
      <c r="I1252"/>
      <c r="J1252"/>
      <c r="R1252"/>
      <c r="S1252"/>
      <c r="T1252"/>
      <c r="U1252"/>
      <c r="V1252"/>
      <c r="W1252"/>
      <c r="X1252"/>
      <c r="Y1252"/>
      <c r="Z1252"/>
      <c r="AA1252"/>
      <c r="AB1252"/>
      <c r="AC1252"/>
      <c r="AD1252"/>
      <c r="AE1252"/>
      <c r="AF1252"/>
      <c r="AG1252"/>
      <c r="AH1252"/>
      <c r="AI1252"/>
      <c r="AJ1252"/>
      <c r="AK1252"/>
      <c r="AL1252"/>
      <c r="AM1252"/>
      <c r="AN1252"/>
      <c r="AO1252"/>
      <c r="AP1252"/>
      <c r="AQ1252"/>
      <c r="AR1252"/>
      <c r="AS1252"/>
      <c r="AT1252"/>
      <c r="AU1252"/>
      <c r="AV1252"/>
      <c r="AW1252"/>
      <c r="AX1252"/>
      <c r="AY1252"/>
      <c r="AZ1252"/>
      <c r="BA1252"/>
      <c r="BB1252"/>
      <c r="BC1252"/>
      <c r="BD1252"/>
      <c r="BE1252"/>
      <c r="BF1252"/>
      <c r="BG1252"/>
      <c r="BH1252"/>
      <c r="BI1252"/>
      <c r="BJ1252"/>
      <c r="BK1252"/>
      <c r="BL1252"/>
      <c r="BM1252"/>
      <c r="BN1252"/>
      <c r="BO1252"/>
      <c r="BP1252"/>
      <c r="BQ1252"/>
      <c r="BR1252"/>
      <c r="BS1252"/>
      <c r="BT1252"/>
      <c r="BU1252"/>
      <c r="BV1252"/>
      <c r="BW1252"/>
      <c r="BX1252"/>
      <c r="BY1252"/>
      <c r="BZ1252"/>
      <c r="CA1252"/>
      <c r="CB1252"/>
      <c r="CC1252"/>
      <c r="CD1252"/>
      <c r="CE1252"/>
      <c r="CF1252"/>
      <c r="CG1252"/>
      <c r="CH1252"/>
      <c r="CI1252"/>
      <c r="CJ1252"/>
      <c r="CK1252"/>
      <c r="CL1252"/>
      <c r="CN1252"/>
    </row>
    <row r="1253" spans="7:92" x14ac:dyDescent="0.4">
      <c r="G1253"/>
      <c r="I1253"/>
      <c r="J1253"/>
      <c r="R1253"/>
      <c r="S1253"/>
      <c r="T1253"/>
      <c r="U1253"/>
      <c r="V1253"/>
      <c r="W1253"/>
      <c r="X1253"/>
      <c r="Y1253"/>
      <c r="Z1253"/>
      <c r="AA1253"/>
      <c r="AB1253"/>
      <c r="AC1253"/>
      <c r="AD1253"/>
      <c r="AE1253"/>
      <c r="AF1253"/>
      <c r="AG1253"/>
      <c r="AH1253"/>
      <c r="AI1253"/>
      <c r="AJ1253"/>
      <c r="AK1253"/>
      <c r="AL1253"/>
      <c r="AM1253"/>
      <c r="AN1253"/>
      <c r="AO1253"/>
      <c r="AP1253"/>
      <c r="AQ1253"/>
      <c r="AR1253"/>
      <c r="AS1253"/>
      <c r="AT1253"/>
      <c r="AU1253"/>
      <c r="AV1253"/>
      <c r="AW1253"/>
      <c r="AX1253"/>
      <c r="AY1253"/>
      <c r="AZ1253"/>
      <c r="BA1253"/>
      <c r="BB1253"/>
      <c r="BC1253"/>
      <c r="BD1253"/>
      <c r="BE1253"/>
      <c r="BF1253"/>
      <c r="BG1253"/>
      <c r="BH1253"/>
      <c r="BI1253"/>
      <c r="BJ1253"/>
      <c r="BK1253"/>
      <c r="BL1253"/>
      <c r="BM1253"/>
      <c r="BN1253"/>
      <c r="BO1253"/>
      <c r="BP1253"/>
      <c r="BQ1253"/>
      <c r="BR1253"/>
      <c r="BS1253"/>
      <c r="BT1253"/>
      <c r="BU1253"/>
      <c r="BV1253"/>
      <c r="BW1253"/>
      <c r="BX1253"/>
      <c r="BY1253"/>
      <c r="BZ1253"/>
      <c r="CA1253"/>
      <c r="CB1253"/>
      <c r="CC1253"/>
      <c r="CD1253"/>
      <c r="CE1253"/>
      <c r="CF1253"/>
      <c r="CG1253"/>
      <c r="CH1253"/>
      <c r="CI1253"/>
      <c r="CJ1253"/>
      <c r="CK1253"/>
      <c r="CL1253"/>
      <c r="CN1253"/>
    </row>
    <row r="1254" spans="7:92" x14ac:dyDescent="0.4">
      <c r="G1254"/>
      <c r="I1254"/>
      <c r="J1254"/>
      <c r="R1254"/>
      <c r="S1254"/>
      <c r="T1254"/>
      <c r="U1254"/>
      <c r="V1254"/>
      <c r="W1254"/>
      <c r="X1254"/>
      <c r="Y1254"/>
      <c r="Z1254"/>
      <c r="AA1254"/>
      <c r="AB1254"/>
      <c r="AC1254"/>
      <c r="AD1254"/>
      <c r="AE1254"/>
      <c r="AF1254"/>
      <c r="AG1254"/>
      <c r="AH1254"/>
      <c r="AI1254"/>
      <c r="AJ1254"/>
      <c r="AK1254"/>
      <c r="AL1254"/>
      <c r="AM1254"/>
      <c r="AN1254"/>
      <c r="AO1254"/>
      <c r="AP1254"/>
      <c r="AQ1254"/>
      <c r="AR1254"/>
      <c r="AS1254"/>
      <c r="AT1254"/>
      <c r="AU1254"/>
      <c r="AV1254"/>
      <c r="AW1254"/>
      <c r="AX1254"/>
      <c r="AY1254"/>
      <c r="AZ1254"/>
      <c r="BA1254"/>
      <c r="BB1254"/>
      <c r="BC1254"/>
      <c r="BD1254"/>
      <c r="BE1254"/>
      <c r="BF1254"/>
      <c r="BG1254"/>
      <c r="BH1254"/>
      <c r="BI1254"/>
      <c r="BJ1254"/>
      <c r="BK1254"/>
      <c r="BL1254"/>
      <c r="BM1254"/>
      <c r="BN1254"/>
      <c r="BO1254"/>
      <c r="BP1254"/>
      <c r="BQ1254"/>
      <c r="BR1254"/>
      <c r="BS1254"/>
      <c r="BT1254"/>
      <c r="BU1254"/>
      <c r="BV1254"/>
      <c r="BW1254"/>
      <c r="BX1254"/>
      <c r="BY1254"/>
      <c r="BZ1254"/>
      <c r="CA1254"/>
      <c r="CB1254"/>
      <c r="CC1254"/>
      <c r="CD1254"/>
      <c r="CE1254"/>
      <c r="CF1254"/>
      <c r="CG1254"/>
      <c r="CH1254"/>
      <c r="CI1254"/>
      <c r="CJ1254"/>
      <c r="CK1254"/>
      <c r="CL1254"/>
      <c r="CN1254"/>
    </row>
    <row r="1255" spans="7:92" x14ac:dyDescent="0.4">
      <c r="G1255"/>
      <c r="I1255"/>
      <c r="J1255"/>
      <c r="R1255"/>
      <c r="S1255"/>
      <c r="T1255"/>
      <c r="U1255"/>
      <c r="V1255"/>
      <c r="W1255"/>
      <c r="X1255"/>
      <c r="Y1255"/>
      <c r="Z1255"/>
      <c r="AA1255"/>
      <c r="AB1255"/>
      <c r="AC1255"/>
      <c r="AD1255"/>
      <c r="AE1255"/>
      <c r="AF1255"/>
      <c r="AG1255"/>
      <c r="AH1255"/>
      <c r="AI1255"/>
      <c r="AJ1255"/>
      <c r="AK1255"/>
      <c r="AL1255"/>
      <c r="AM1255"/>
      <c r="AN1255"/>
      <c r="AO1255"/>
      <c r="AP1255"/>
      <c r="AQ1255"/>
      <c r="AR1255"/>
      <c r="AS1255"/>
      <c r="AT1255"/>
      <c r="AU1255"/>
      <c r="AV1255"/>
      <c r="AW1255"/>
      <c r="AX1255"/>
      <c r="AY1255"/>
      <c r="AZ1255"/>
      <c r="BA1255"/>
      <c r="BB1255"/>
      <c r="BC1255"/>
      <c r="BD1255"/>
      <c r="BE1255"/>
      <c r="BF1255"/>
      <c r="BG1255"/>
      <c r="BH1255"/>
      <c r="BI1255"/>
      <c r="BJ1255"/>
      <c r="BK1255"/>
      <c r="BL1255"/>
      <c r="BM1255"/>
      <c r="BN1255"/>
      <c r="BO1255"/>
      <c r="BP1255"/>
      <c r="BQ1255"/>
      <c r="BR1255"/>
      <c r="BS1255"/>
      <c r="BT1255"/>
      <c r="BU1255"/>
      <c r="BV1255"/>
      <c r="BW1255"/>
      <c r="BX1255"/>
      <c r="BY1255"/>
      <c r="BZ1255"/>
      <c r="CA1255"/>
      <c r="CB1255"/>
      <c r="CC1255"/>
      <c r="CD1255"/>
      <c r="CE1255"/>
      <c r="CF1255"/>
      <c r="CG1255"/>
      <c r="CH1255"/>
      <c r="CI1255"/>
      <c r="CJ1255"/>
      <c r="CK1255"/>
      <c r="CL1255"/>
      <c r="CN1255"/>
    </row>
    <row r="1256" spans="7:92" x14ac:dyDescent="0.4">
      <c r="G1256"/>
      <c r="I1256"/>
      <c r="J1256"/>
      <c r="R1256"/>
      <c r="S1256"/>
      <c r="T1256"/>
      <c r="U1256"/>
      <c r="V1256"/>
      <c r="W1256"/>
      <c r="X1256"/>
      <c r="Y1256"/>
      <c r="Z1256"/>
      <c r="AA1256"/>
      <c r="AB1256"/>
      <c r="AC1256"/>
      <c r="AD1256"/>
      <c r="AE1256"/>
      <c r="AF1256"/>
      <c r="AG1256"/>
      <c r="AH1256"/>
      <c r="AI1256"/>
      <c r="AJ1256"/>
      <c r="AK1256"/>
      <c r="AL1256"/>
      <c r="AM1256"/>
      <c r="AN1256"/>
      <c r="AO1256"/>
      <c r="AP1256"/>
      <c r="AQ1256"/>
      <c r="AR1256"/>
      <c r="AS1256"/>
      <c r="AT1256"/>
      <c r="AU1256"/>
      <c r="AV1256"/>
      <c r="AW1256"/>
      <c r="AX1256"/>
      <c r="AY1256"/>
      <c r="AZ1256"/>
      <c r="BA1256"/>
      <c r="BB1256"/>
      <c r="BC1256"/>
      <c r="BD1256"/>
      <c r="BE1256"/>
      <c r="BF1256"/>
      <c r="BG1256"/>
      <c r="BH1256"/>
      <c r="BI1256"/>
      <c r="BJ1256"/>
      <c r="BK1256"/>
      <c r="BL1256"/>
      <c r="BM1256"/>
      <c r="BN1256"/>
      <c r="BO1256"/>
      <c r="BP1256"/>
      <c r="BQ1256"/>
      <c r="BR1256"/>
      <c r="BS1256"/>
      <c r="BT1256"/>
      <c r="BU1256"/>
      <c r="BV1256"/>
      <c r="BW1256"/>
      <c r="BX1256"/>
      <c r="BY1256"/>
      <c r="BZ1256"/>
      <c r="CA1256"/>
      <c r="CB1256"/>
      <c r="CC1256"/>
      <c r="CD1256"/>
      <c r="CE1256"/>
      <c r="CF1256"/>
      <c r="CG1256"/>
      <c r="CH1256"/>
      <c r="CI1256"/>
      <c r="CJ1256"/>
      <c r="CK1256"/>
      <c r="CL1256"/>
      <c r="CN1256"/>
    </row>
    <row r="1257" spans="7:92" x14ac:dyDescent="0.4">
      <c r="G1257"/>
      <c r="I1257"/>
      <c r="J1257"/>
      <c r="R1257"/>
      <c r="S1257"/>
      <c r="T1257"/>
      <c r="U1257"/>
      <c r="V1257"/>
      <c r="W1257"/>
      <c r="X1257"/>
      <c r="Y1257"/>
      <c r="Z1257"/>
      <c r="AA1257"/>
      <c r="AB1257"/>
      <c r="AC1257"/>
      <c r="AD1257"/>
      <c r="AE1257"/>
      <c r="AF1257"/>
      <c r="AG1257"/>
      <c r="AH1257"/>
      <c r="AI1257"/>
      <c r="AJ1257"/>
      <c r="AK1257"/>
      <c r="AL1257"/>
      <c r="AM1257"/>
      <c r="AN1257"/>
      <c r="AO1257"/>
      <c r="AP1257"/>
      <c r="AQ1257"/>
      <c r="AR1257"/>
      <c r="AS1257"/>
      <c r="AT1257"/>
      <c r="AU1257"/>
      <c r="AV1257"/>
      <c r="AW1257"/>
      <c r="AX1257"/>
      <c r="AY1257"/>
      <c r="AZ1257"/>
      <c r="BA1257"/>
      <c r="BB1257"/>
      <c r="BC1257"/>
      <c r="BD1257"/>
      <c r="BE1257"/>
      <c r="BF1257"/>
      <c r="BG1257"/>
      <c r="BH1257"/>
      <c r="BI1257"/>
      <c r="BJ1257"/>
      <c r="BK1257"/>
      <c r="BL1257"/>
      <c r="BM1257"/>
      <c r="BN1257"/>
      <c r="BO1257"/>
      <c r="BP1257"/>
      <c r="BQ1257"/>
      <c r="BR1257"/>
      <c r="BS1257"/>
      <c r="BT1257"/>
      <c r="BU1257"/>
      <c r="BV1257"/>
      <c r="BW1257"/>
      <c r="BX1257"/>
      <c r="BY1257"/>
      <c r="BZ1257"/>
      <c r="CA1257"/>
      <c r="CB1257"/>
      <c r="CC1257"/>
      <c r="CD1257"/>
      <c r="CE1257"/>
      <c r="CF1257"/>
      <c r="CG1257"/>
      <c r="CH1257"/>
      <c r="CI1257"/>
      <c r="CJ1257"/>
      <c r="CK1257"/>
      <c r="CL1257"/>
      <c r="CN1257"/>
    </row>
    <row r="1258" spans="7:92" x14ac:dyDescent="0.4">
      <c r="G1258"/>
      <c r="I1258"/>
      <c r="J1258"/>
      <c r="R1258"/>
      <c r="S1258"/>
      <c r="T1258"/>
      <c r="U1258"/>
      <c r="V1258"/>
      <c r="W1258"/>
      <c r="X1258"/>
      <c r="Y1258"/>
      <c r="Z1258"/>
      <c r="AA1258"/>
      <c r="AB1258"/>
      <c r="AC1258"/>
      <c r="AD1258"/>
      <c r="AE1258"/>
      <c r="AF1258"/>
      <c r="AG1258"/>
      <c r="AH1258"/>
      <c r="AI1258"/>
      <c r="AJ1258"/>
      <c r="AK1258"/>
      <c r="AL1258"/>
      <c r="AM1258"/>
      <c r="AN1258"/>
      <c r="AO1258"/>
      <c r="AP1258"/>
      <c r="AQ1258"/>
      <c r="AR1258"/>
      <c r="AS1258"/>
      <c r="AT1258"/>
      <c r="AU1258"/>
      <c r="AV1258"/>
      <c r="AW1258"/>
      <c r="AX1258"/>
      <c r="AY1258"/>
      <c r="AZ1258"/>
      <c r="BA1258"/>
      <c r="BB1258"/>
      <c r="BC1258"/>
      <c r="BD1258"/>
      <c r="BE1258"/>
      <c r="BF1258"/>
      <c r="BG1258"/>
      <c r="BH1258"/>
      <c r="BI1258"/>
      <c r="BJ1258"/>
      <c r="BK1258"/>
      <c r="BL1258"/>
      <c r="BM1258"/>
      <c r="BN1258"/>
      <c r="BO1258"/>
      <c r="BP1258"/>
      <c r="BQ1258"/>
      <c r="BR1258"/>
      <c r="BS1258"/>
      <c r="BT1258"/>
      <c r="BU1258"/>
      <c r="BV1258"/>
      <c r="BW1258"/>
      <c r="BX1258"/>
      <c r="BY1258"/>
      <c r="BZ1258"/>
      <c r="CA1258"/>
      <c r="CB1258"/>
      <c r="CC1258"/>
      <c r="CD1258"/>
      <c r="CE1258"/>
      <c r="CF1258"/>
      <c r="CG1258"/>
      <c r="CH1258"/>
      <c r="CI1258"/>
      <c r="CJ1258"/>
      <c r="CK1258"/>
      <c r="CL1258"/>
      <c r="CN1258"/>
    </row>
    <row r="1259" spans="7:92" x14ac:dyDescent="0.4">
      <c r="G1259"/>
      <c r="I1259"/>
      <c r="J1259"/>
      <c r="R1259"/>
      <c r="S1259"/>
      <c r="T1259"/>
      <c r="U1259"/>
      <c r="V1259"/>
      <c r="W1259"/>
      <c r="X1259"/>
      <c r="Y1259"/>
      <c r="Z1259"/>
      <c r="AA1259"/>
      <c r="AB1259"/>
      <c r="AC1259"/>
      <c r="AD1259"/>
      <c r="AE1259"/>
      <c r="AF1259"/>
      <c r="AG1259"/>
      <c r="AH1259"/>
      <c r="AI1259"/>
      <c r="AJ1259"/>
      <c r="AK1259"/>
      <c r="AL1259"/>
      <c r="AM1259"/>
      <c r="AN1259"/>
      <c r="AO1259"/>
      <c r="AP1259"/>
      <c r="AQ1259"/>
      <c r="AR1259"/>
      <c r="AS1259"/>
      <c r="AT1259"/>
      <c r="AU1259"/>
      <c r="AV1259"/>
      <c r="AW1259"/>
      <c r="AX1259"/>
      <c r="AY1259"/>
      <c r="AZ1259"/>
      <c r="BA1259"/>
      <c r="BB1259"/>
      <c r="BC1259"/>
      <c r="BD1259"/>
      <c r="BE1259"/>
      <c r="BF1259"/>
      <c r="BG1259"/>
      <c r="BH1259"/>
      <c r="BI1259"/>
      <c r="BJ1259"/>
      <c r="BK1259"/>
      <c r="BL1259"/>
      <c r="BM1259"/>
      <c r="BN1259"/>
      <c r="BO1259"/>
      <c r="BP1259"/>
      <c r="BQ1259"/>
      <c r="BR1259"/>
      <c r="BS1259"/>
      <c r="BT1259"/>
      <c r="BU1259"/>
      <c r="BV1259"/>
      <c r="BW1259"/>
      <c r="BX1259"/>
      <c r="BY1259"/>
      <c r="BZ1259"/>
      <c r="CA1259"/>
      <c r="CB1259"/>
      <c r="CC1259"/>
      <c r="CD1259"/>
      <c r="CE1259"/>
      <c r="CF1259"/>
      <c r="CG1259"/>
      <c r="CH1259"/>
      <c r="CI1259"/>
      <c r="CJ1259"/>
      <c r="CK1259"/>
      <c r="CL1259"/>
      <c r="CN1259"/>
    </row>
    <row r="1260" spans="7:92" x14ac:dyDescent="0.4">
      <c r="G1260"/>
      <c r="I1260"/>
      <c r="J1260"/>
      <c r="R1260"/>
      <c r="S1260"/>
      <c r="T1260"/>
      <c r="U1260"/>
      <c r="V1260"/>
      <c r="W1260"/>
      <c r="X1260"/>
      <c r="Y1260"/>
      <c r="Z1260"/>
      <c r="AA1260"/>
      <c r="AB1260"/>
      <c r="AC1260"/>
      <c r="AD1260"/>
      <c r="AE1260"/>
      <c r="AF1260"/>
      <c r="AG1260"/>
      <c r="AH1260"/>
      <c r="AI1260"/>
      <c r="AJ1260"/>
      <c r="AK1260"/>
      <c r="AL1260"/>
      <c r="AM1260"/>
      <c r="AN1260"/>
      <c r="AO1260"/>
      <c r="AP1260"/>
      <c r="AQ1260"/>
      <c r="AR1260"/>
      <c r="AS1260"/>
      <c r="AT1260"/>
      <c r="AU1260"/>
      <c r="AV1260"/>
      <c r="AW1260"/>
      <c r="AX1260"/>
      <c r="AY1260"/>
      <c r="AZ1260"/>
      <c r="BA1260"/>
      <c r="BB1260"/>
      <c r="BC1260"/>
      <c r="BD1260"/>
      <c r="BE1260"/>
      <c r="BF1260"/>
      <c r="BG1260"/>
      <c r="BH1260"/>
      <c r="BI1260"/>
      <c r="BJ1260"/>
      <c r="BK1260"/>
      <c r="BL1260"/>
      <c r="BM1260"/>
      <c r="BN1260"/>
      <c r="BO1260"/>
      <c r="BP1260"/>
      <c r="BQ1260"/>
      <c r="BR1260"/>
      <c r="BS1260"/>
      <c r="BT1260"/>
      <c r="BU1260"/>
      <c r="BV1260"/>
      <c r="BW1260"/>
      <c r="BX1260"/>
      <c r="BY1260"/>
      <c r="BZ1260"/>
      <c r="CA1260"/>
      <c r="CB1260"/>
      <c r="CC1260"/>
      <c r="CD1260"/>
      <c r="CE1260"/>
      <c r="CF1260"/>
      <c r="CG1260"/>
      <c r="CH1260"/>
      <c r="CI1260"/>
      <c r="CJ1260"/>
      <c r="CK1260"/>
      <c r="CL1260"/>
      <c r="CN1260"/>
    </row>
    <row r="1261" spans="7:92" x14ac:dyDescent="0.4">
      <c r="G1261"/>
      <c r="I1261"/>
      <c r="J1261"/>
      <c r="R1261"/>
      <c r="S1261"/>
      <c r="T1261"/>
      <c r="U1261"/>
      <c r="V1261"/>
      <c r="W1261"/>
      <c r="X1261"/>
      <c r="Y1261"/>
      <c r="Z1261"/>
      <c r="AA1261"/>
      <c r="AB1261"/>
      <c r="AC1261"/>
      <c r="AD1261"/>
      <c r="AE1261"/>
      <c r="AF1261"/>
      <c r="AG1261"/>
      <c r="AH1261"/>
      <c r="AI1261"/>
      <c r="AJ1261"/>
      <c r="AK1261"/>
      <c r="AL1261"/>
      <c r="AM1261"/>
      <c r="AN1261"/>
      <c r="AO1261"/>
      <c r="AP1261"/>
      <c r="AQ1261"/>
      <c r="AR1261"/>
      <c r="AS1261"/>
      <c r="AT1261"/>
      <c r="AU1261"/>
      <c r="AV1261"/>
      <c r="AW1261"/>
      <c r="AX1261"/>
      <c r="AY1261"/>
      <c r="AZ1261"/>
      <c r="BA1261"/>
      <c r="BB1261"/>
      <c r="BC1261"/>
      <c r="BD1261"/>
      <c r="BE1261"/>
      <c r="BF1261"/>
      <c r="BG1261"/>
      <c r="BH1261"/>
      <c r="BI1261"/>
      <c r="BJ1261"/>
      <c r="BK1261"/>
      <c r="BL1261"/>
      <c r="BM1261"/>
      <c r="BN1261"/>
      <c r="BO1261"/>
      <c r="BP1261"/>
      <c r="BQ1261"/>
      <c r="BR1261"/>
      <c r="BS1261"/>
      <c r="BT1261"/>
      <c r="BU1261"/>
      <c r="BV1261"/>
      <c r="BW1261"/>
      <c r="BX1261"/>
      <c r="BY1261"/>
      <c r="BZ1261"/>
      <c r="CA1261"/>
      <c r="CB1261"/>
      <c r="CC1261"/>
      <c r="CD1261"/>
      <c r="CE1261"/>
      <c r="CF1261"/>
      <c r="CG1261"/>
      <c r="CH1261"/>
      <c r="CI1261"/>
      <c r="CJ1261"/>
      <c r="CK1261"/>
      <c r="CL1261"/>
      <c r="CN1261"/>
    </row>
    <row r="1262" spans="7:92" x14ac:dyDescent="0.4">
      <c r="G1262"/>
      <c r="I1262"/>
      <c r="J1262"/>
      <c r="R1262"/>
      <c r="S1262"/>
      <c r="T1262"/>
      <c r="U1262"/>
      <c r="V1262"/>
      <c r="W1262"/>
      <c r="X1262"/>
      <c r="Y1262"/>
      <c r="Z1262"/>
      <c r="AA1262"/>
      <c r="AB1262"/>
      <c r="AC1262"/>
      <c r="AD1262"/>
      <c r="AE1262"/>
      <c r="AF1262"/>
      <c r="AG1262"/>
      <c r="AH1262"/>
      <c r="AI1262"/>
      <c r="AJ1262"/>
      <c r="AK1262"/>
      <c r="AL1262"/>
      <c r="AM1262"/>
      <c r="AN1262"/>
      <c r="AO1262"/>
      <c r="AP1262"/>
      <c r="AQ1262"/>
      <c r="AR1262"/>
      <c r="AS1262"/>
      <c r="AT1262"/>
      <c r="AU1262"/>
      <c r="AV1262"/>
      <c r="AW1262"/>
      <c r="AX1262"/>
      <c r="AY1262"/>
      <c r="AZ1262"/>
      <c r="BA1262"/>
      <c r="BB1262"/>
      <c r="BC1262"/>
      <c r="BD1262"/>
      <c r="BE1262"/>
      <c r="BF1262"/>
      <c r="BG1262"/>
      <c r="BH1262"/>
      <c r="BI1262"/>
      <c r="BJ1262"/>
      <c r="BK1262"/>
      <c r="BL1262"/>
      <c r="BM1262"/>
      <c r="BN1262"/>
      <c r="BO1262"/>
      <c r="BP1262"/>
      <c r="BQ1262"/>
      <c r="BR1262"/>
      <c r="BS1262"/>
      <c r="BT1262"/>
      <c r="BU1262"/>
      <c r="BV1262"/>
      <c r="BW1262"/>
      <c r="BX1262"/>
      <c r="BY1262"/>
      <c r="BZ1262"/>
      <c r="CA1262"/>
      <c r="CB1262"/>
      <c r="CC1262"/>
      <c r="CD1262"/>
      <c r="CE1262"/>
      <c r="CF1262"/>
      <c r="CG1262"/>
      <c r="CH1262"/>
      <c r="CI1262"/>
      <c r="CJ1262"/>
      <c r="CK1262"/>
      <c r="CL1262"/>
      <c r="CN1262"/>
    </row>
    <row r="1263" spans="7:92" x14ac:dyDescent="0.4">
      <c r="G1263"/>
      <c r="I1263"/>
      <c r="J1263"/>
      <c r="R1263"/>
      <c r="S1263"/>
      <c r="T1263"/>
      <c r="U1263"/>
      <c r="V1263"/>
      <c r="W1263"/>
      <c r="X1263"/>
      <c r="Y1263"/>
      <c r="Z1263"/>
      <c r="AA1263"/>
      <c r="AB1263"/>
      <c r="AC1263"/>
      <c r="AD1263"/>
      <c r="AE1263"/>
      <c r="AF1263"/>
      <c r="AG1263"/>
      <c r="AH1263"/>
      <c r="AI1263"/>
      <c r="AJ1263"/>
      <c r="AK1263"/>
      <c r="AL1263"/>
      <c r="AM1263"/>
      <c r="AN1263"/>
      <c r="AO1263"/>
      <c r="AP1263"/>
      <c r="AQ1263"/>
      <c r="AR1263"/>
      <c r="AS1263"/>
      <c r="AT1263"/>
      <c r="AU1263"/>
      <c r="AV1263"/>
      <c r="AW1263"/>
      <c r="AX1263"/>
      <c r="AY1263"/>
      <c r="AZ1263"/>
      <c r="BA1263"/>
      <c r="BB1263"/>
      <c r="BC1263"/>
      <c r="BD1263"/>
      <c r="BE1263"/>
      <c r="BF1263"/>
      <c r="BG1263"/>
      <c r="BH1263"/>
      <c r="BI1263"/>
      <c r="BJ1263"/>
      <c r="BK1263"/>
      <c r="BL1263"/>
      <c r="BM1263"/>
      <c r="BN1263"/>
      <c r="BO1263"/>
      <c r="BP1263"/>
      <c r="BQ1263"/>
      <c r="BR1263"/>
      <c r="BS1263"/>
      <c r="BT1263"/>
      <c r="BU1263"/>
      <c r="BV1263"/>
      <c r="BW1263"/>
      <c r="BX1263"/>
      <c r="BY1263"/>
      <c r="BZ1263"/>
      <c r="CA1263"/>
      <c r="CB1263"/>
      <c r="CC1263"/>
      <c r="CD1263"/>
      <c r="CE1263"/>
      <c r="CF1263"/>
      <c r="CG1263"/>
      <c r="CH1263"/>
      <c r="CI1263"/>
      <c r="CJ1263"/>
      <c r="CK1263"/>
      <c r="CL1263"/>
      <c r="CN1263"/>
    </row>
    <row r="1264" spans="7:92" x14ac:dyDescent="0.4">
      <c r="G1264"/>
      <c r="I1264"/>
      <c r="J1264"/>
      <c r="R1264"/>
      <c r="S1264"/>
      <c r="T1264"/>
      <c r="U1264"/>
      <c r="V1264"/>
      <c r="W1264"/>
      <c r="X1264"/>
      <c r="Y1264"/>
      <c r="Z1264"/>
      <c r="AA1264"/>
      <c r="AB1264"/>
      <c r="AC1264"/>
      <c r="AD1264"/>
      <c r="AE1264"/>
      <c r="AF1264"/>
      <c r="AG1264"/>
      <c r="AH1264"/>
      <c r="AI1264"/>
      <c r="AJ1264"/>
      <c r="AK1264"/>
      <c r="AL1264"/>
      <c r="AM1264"/>
      <c r="AN1264"/>
      <c r="AO1264"/>
      <c r="AP1264"/>
      <c r="AQ1264"/>
      <c r="AR1264"/>
      <c r="AS1264"/>
      <c r="AT1264"/>
      <c r="AU1264"/>
      <c r="AV1264"/>
      <c r="AW1264"/>
      <c r="AX1264"/>
      <c r="AY1264"/>
      <c r="AZ1264"/>
      <c r="BA1264"/>
      <c r="BB1264"/>
      <c r="BC1264"/>
      <c r="BD1264"/>
      <c r="BE1264"/>
      <c r="BF1264"/>
      <c r="BG1264"/>
      <c r="BH1264"/>
      <c r="BI1264"/>
      <c r="BJ1264"/>
      <c r="BK1264"/>
      <c r="BL1264"/>
      <c r="BM1264"/>
      <c r="BN1264"/>
      <c r="BO1264"/>
      <c r="BP1264"/>
      <c r="BQ1264"/>
      <c r="BR1264"/>
      <c r="BS1264"/>
      <c r="BT1264"/>
      <c r="BU1264"/>
      <c r="BV1264"/>
      <c r="BW1264"/>
      <c r="BX1264"/>
      <c r="BY1264"/>
      <c r="BZ1264"/>
      <c r="CA1264"/>
      <c r="CB1264"/>
      <c r="CC1264"/>
      <c r="CD1264"/>
      <c r="CE1264"/>
      <c r="CF1264"/>
      <c r="CG1264"/>
      <c r="CH1264"/>
      <c r="CI1264"/>
      <c r="CJ1264"/>
      <c r="CK1264"/>
      <c r="CL1264"/>
      <c r="CN1264"/>
    </row>
    <row r="1265" spans="7:92" x14ac:dyDescent="0.4">
      <c r="G1265"/>
      <c r="I1265"/>
      <c r="J1265"/>
      <c r="R1265"/>
      <c r="S1265"/>
      <c r="T1265"/>
      <c r="U1265"/>
      <c r="V1265"/>
      <c r="W1265"/>
      <c r="X1265"/>
      <c r="Y1265"/>
      <c r="Z1265"/>
      <c r="AA1265"/>
      <c r="AB1265"/>
      <c r="AC1265"/>
      <c r="AD1265"/>
      <c r="AE1265"/>
      <c r="AF1265"/>
      <c r="AG1265"/>
      <c r="AH1265"/>
      <c r="AI1265"/>
      <c r="AJ1265"/>
      <c r="AK1265"/>
      <c r="AL1265"/>
      <c r="AM1265"/>
      <c r="AN1265"/>
      <c r="AO1265"/>
      <c r="AP1265"/>
      <c r="AQ1265"/>
      <c r="AR1265"/>
      <c r="AS1265"/>
      <c r="AT1265"/>
      <c r="AU1265"/>
      <c r="AV1265"/>
      <c r="AW1265"/>
      <c r="AX1265"/>
      <c r="AY1265"/>
      <c r="AZ1265"/>
      <c r="BA1265"/>
      <c r="BB1265"/>
      <c r="BC1265"/>
      <c r="BD1265"/>
      <c r="BE1265"/>
      <c r="BF1265"/>
      <c r="BG1265"/>
      <c r="BH1265"/>
      <c r="BI1265"/>
      <c r="BJ1265"/>
      <c r="BK1265"/>
      <c r="BL1265"/>
      <c r="BM1265"/>
      <c r="BN1265"/>
      <c r="BO1265"/>
      <c r="BP1265"/>
      <c r="BQ1265"/>
      <c r="BR1265"/>
      <c r="BS1265"/>
      <c r="BT1265"/>
      <c r="BU1265"/>
      <c r="BV1265"/>
      <c r="BW1265"/>
      <c r="BX1265"/>
      <c r="BY1265"/>
      <c r="BZ1265"/>
      <c r="CA1265"/>
      <c r="CB1265"/>
      <c r="CC1265"/>
      <c r="CD1265"/>
      <c r="CE1265"/>
      <c r="CF1265"/>
      <c r="CG1265"/>
      <c r="CH1265"/>
      <c r="CI1265"/>
      <c r="CJ1265"/>
      <c r="CK1265"/>
      <c r="CL1265"/>
      <c r="CN1265"/>
    </row>
    <row r="1266" spans="7:92" x14ac:dyDescent="0.4">
      <c r="G1266"/>
      <c r="I1266"/>
      <c r="J1266"/>
      <c r="R1266"/>
      <c r="S1266"/>
      <c r="T1266"/>
      <c r="U1266"/>
      <c r="V1266"/>
      <c r="W1266"/>
      <c r="X1266"/>
      <c r="Y1266"/>
      <c r="Z1266"/>
      <c r="AA1266"/>
      <c r="AB1266"/>
      <c r="AC1266"/>
      <c r="AD1266"/>
      <c r="AE1266"/>
      <c r="AF1266"/>
      <c r="AG1266"/>
      <c r="AH1266"/>
      <c r="AI1266"/>
      <c r="AJ1266"/>
      <c r="AK1266"/>
      <c r="AL1266"/>
      <c r="AM1266"/>
      <c r="AN1266"/>
      <c r="AO1266"/>
      <c r="AP1266"/>
      <c r="AQ1266"/>
      <c r="AR1266"/>
      <c r="AS1266"/>
      <c r="AT1266"/>
      <c r="AU1266"/>
      <c r="AV1266"/>
      <c r="AW1266"/>
      <c r="AX1266"/>
      <c r="AY1266"/>
      <c r="AZ1266"/>
      <c r="BA1266"/>
      <c r="BB1266"/>
      <c r="BC1266"/>
      <c r="BD1266"/>
      <c r="BE1266"/>
      <c r="BF1266"/>
      <c r="BG1266"/>
      <c r="BH1266"/>
      <c r="BI1266"/>
      <c r="BJ1266"/>
      <c r="BK1266"/>
      <c r="BL1266"/>
      <c r="BM1266"/>
      <c r="BN1266"/>
      <c r="BO1266"/>
      <c r="BP1266"/>
      <c r="BQ1266"/>
      <c r="BR1266"/>
      <c r="BS1266"/>
      <c r="BT1266"/>
      <c r="BU1266"/>
      <c r="BV1266"/>
      <c r="BW1266"/>
      <c r="BX1266"/>
      <c r="BY1266"/>
      <c r="BZ1266"/>
      <c r="CA1266"/>
      <c r="CB1266"/>
      <c r="CC1266"/>
      <c r="CD1266"/>
      <c r="CE1266"/>
      <c r="CF1266"/>
      <c r="CG1266"/>
      <c r="CH1266"/>
      <c r="CI1266"/>
      <c r="CJ1266"/>
      <c r="CK1266"/>
      <c r="CL1266"/>
      <c r="CN1266"/>
    </row>
    <row r="1267" spans="7:92" x14ac:dyDescent="0.4">
      <c r="G1267"/>
      <c r="I1267"/>
      <c r="J1267"/>
      <c r="R1267"/>
      <c r="S1267"/>
      <c r="T1267"/>
      <c r="U1267"/>
      <c r="V1267"/>
      <c r="W1267"/>
      <c r="X1267"/>
      <c r="Y1267"/>
      <c r="Z1267"/>
      <c r="AA1267"/>
      <c r="AB1267"/>
      <c r="AC1267"/>
      <c r="AD1267"/>
      <c r="AE1267"/>
      <c r="AF1267"/>
      <c r="AG1267"/>
      <c r="AH1267"/>
      <c r="AI1267"/>
      <c r="AJ1267"/>
      <c r="AK1267"/>
      <c r="AL1267"/>
      <c r="AM1267"/>
      <c r="AN1267"/>
      <c r="AO1267"/>
      <c r="AP1267"/>
      <c r="AQ1267"/>
      <c r="AR1267"/>
      <c r="AS1267"/>
      <c r="AT1267"/>
      <c r="AU1267"/>
      <c r="AV1267"/>
      <c r="AW1267"/>
      <c r="AX1267"/>
      <c r="AY1267"/>
      <c r="AZ1267"/>
      <c r="BA1267"/>
      <c r="BB1267"/>
      <c r="BC1267"/>
      <c r="BD1267"/>
      <c r="BE1267"/>
      <c r="BF1267"/>
      <c r="BG1267"/>
      <c r="BH1267"/>
      <c r="BI1267"/>
      <c r="BJ1267"/>
      <c r="BK1267"/>
      <c r="BL1267"/>
      <c r="BM1267"/>
      <c r="BN1267"/>
      <c r="BO1267"/>
      <c r="BP1267"/>
      <c r="BQ1267"/>
      <c r="BR1267"/>
      <c r="BS1267"/>
      <c r="BT1267"/>
      <c r="BU1267"/>
      <c r="BV1267"/>
      <c r="BW1267"/>
      <c r="BX1267"/>
      <c r="BY1267"/>
      <c r="BZ1267"/>
      <c r="CA1267"/>
      <c r="CB1267"/>
      <c r="CC1267"/>
      <c r="CD1267"/>
      <c r="CE1267"/>
      <c r="CF1267"/>
      <c r="CG1267"/>
      <c r="CH1267"/>
      <c r="CI1267"/>
      <c r="CJ1267"/>
      <c r="CK1267"/>
      <c r="CL1267"/>
      <c r="CN1267"/>
    </row>
    <row r="1268" spans="7:92" x14ac:dyDescent="0.4">
      <c r="G1268"/>
      <c r="I1268"/>
      <c r="J1268"/>
      <c r="R1268"/>
      <c r="S1268"/>
      <c r="T1268"/>
      <c r="U1268"/>
      <c r="V1268"/>
      <c r="W1268"/>
      <c r="X1268"/>
      <c r="Y1268"/>
      <c r="Z1268"/>
      <c r="AA1268"/>
      <c r="AB1268"/>
      <c r="AC1268"/>
      <c r="AD1268"/>
      <c r="AE1268"/>
      <c r="AF1268"/>
      <c r="AG1268"/>
      <c r="AH1268"/>
      <c r="AI1268"/>
      <c r="AJ1268"/>
      <c r="AK1268"/>
      <c r="AL1268"/>
      <c r="AM1268"/>
      <c r="AN1268"/>
      <c r="AO1268"/>
      <c r="AP1268"/>
      <c r="AQ1268"/>
      <c r="AR1268"/>
      <c r="AS1268"/>
      <c r="AT1268"/>
      <c r="AU1268"/>
      <c r="AV1268"/>
      <c r="AW1268"/>
      <c r="AX1268"/>
      <c r="AY1268"/>
      <c r="AZ1268"/>
      <c r="BA1268"/>
      <c r="BB1268"/>
      <c r="BC1268"/>
      <c r="BD1268"/>
      <c r="BE1268"/>
      <c r="BF1268"/>
      <c r="BG1268"/>
      <c r="BH1268"/>
      <c r="BI1268"/>
      <c r="BJ1268"/>
      <c r="BK1268"/>
      <c r="BL1268"/>
      <c r="BM1268"/>
      <c r="BN1268"/>
      <c r="BO1268"/>
      <c r="BP1268"/>
      <c r="BQ1268"/>
      <c r="BR1268"/>
      <c r="BS1268"/>
      <c r="BT1268"/>
      <c r="BU1268"/>
      <c r="BV1268"/>
      <c r="BW1268"/>
      <c r="BX1268"/>
      <c r="BY1268"/>
      <c r="BZ1268"/>
      <c r="CA1268"/>
      <c r="CB1268"/>
      <c r="CC1268"/>
      <c r="CD1268"/>
      <c r="CE1268"/>
      <c r="CF1268"/>
      <c r="CG1268"/>
      <c r="CH1268"/>
      <c r="CI1268"/>
      <c r="CJ1268"/>
      <c r="CK1268"/>
      <c r="CL1268"/>
      <c r="CN1268"/>
    </row>
    <row r="1269" spans="7:92" x14ac:dyDescent="0.4">
      <c r="G1269"/>
      <c r="I1269"/>
      <c r="J1269"/>
      <c r="R1269"/>
      <c r="S1269"/>
      <c r="T1269"/>
      <c r="U1269"/>
      <c r="V1269"/>
      <c r="W1269"/>
      <c r="X1269"/>
      <c r="Y1269"/>
      <c r="Z1269"/>
      <c r="AA1269"/>
      <c r="AB1269"/>
      <c r="AC1269"/>
      <c r="AD1269"/>
      <c r="AE1269"/>
      <c r="AF1269"/>
      <c r="AG1269"/>
      <c r="AH1269"/>
      <c r="AI1269"/>
      <c r="AJ1269"/>
      <c r="AK1269"/>
      <c r="AL1269"/>
      <c r="AM1269"/>
      <c r="AN1269"/>
      <c r="AO1269"/>
      <c r="AP1269"/>
      <c r="AQ1269"/>
      <c r="AR1269"/>
      <c r="AS1269"/>
      <c r="AT1269"/>
      <c r="AU1269"/>
      <c r="AV1269"/>
      <c r="AW1269"/>
      <c r="AX1269"/>
      <c r="AY1269"/>
      <c r="AZ1269"/>
      <c r="BA1269"/>
      <c r="BB1269"/>
      <c r="BC1269"/>
      <c r="BD1269"/>
      <c r="BE1269"/>
      <c r="BF1269"/>
      <c r="BG1269"/>
      <c r="BH1269"/>
      <c r="BI1269"/>
      <c r="BJ1269"/>
      <c r="BK1269"/>
      <c r="BL1269"/>
      <c r="BM1269"/>
      <c r="BN1269"/>
      <c r="BO1269"/>
      <c r="BP1269"/>
      <c r="BQ1269"/>
      <c r="BR1269"/>
      <c r="BS1269"/>
      <c r="BT1269"/>
      <c r="BU1269"/>
      <c r="BV1269"/>
      <c r="BW1269"/>
      <c r="BX1269"/>
      <c r="BY1269"/>
      <c r="BZ1269"/>
      <c r="CA1269"/>
      <c r="CB1269"/>
      <c r="CC1269"/>
      <c r="CD1269"/>
      <c r="CE1269"/>
      <c r="CF1269"/>
      <c r="CG1269"/>
      <c r="CH1269"/>
      <c r="CI1269"/>
      <c r="CJ1269"/>
      <c r="CK1269"/>
      <c r="CL1269"/>
      <c r="CN1269"/>
    </row>
    <row r="1270" spans="7:92" x14ac:dyDescent="0.4">
      <c r="G1270"/>
      <c r="I1270"/>
      <c r="J1270"/>
      <c r="R1270"/>
      <c r="S1270"/>
      <c r="T1270"/>
      <c r="U1270"/>
      <c r="V1270"/>
      <c r="W1270"/>
      <c r="X1270"/>
      <c r="Y1270"/>
      <c r="Z1270"/>
      <c r="AA1270"/>
      <c r="AB1270"/>
      <c r="AC1270"/>
      <c r="AD1270"/>
      <c r="AE1270"/>
      <c r="AF1270"/>
      <c r="AG1270"/>
      <c r="AH1270"/>
      <c r="AI1270"/>
      <c r="AJ1270"/>
      <c r="AK1270"/>
      <c r="AL1270"/>
      <c r="AM1270"/>
      <c r="AN1270"/>
      <c r="AO1270"/>
      <c r="AP1270"/>
      <c r="AQ1270"/>
      <c r="AR1270"/>
      <c r="AS1270"/>
      <c r="AT1270"/>
      <c r="AU1270"/>
      <c r="AV1270"/>
      <c r="AW1270"/>
      <c r="AX1270"/>
      <c r="AY1270"/>
      <c r="AZ1270"/>
      <c r="BA1270"/>
      <c r="BB1270"/>
      <c r="BC1270"/>
      <c r="BD1270"/>
      <c r="BE1270"/>
      <c r="BF1270"/>
      <c r="BG1270"/>
      <c r="BH1270"/>
      <c r="BI1270"/>
      <c r="BJ1270"/>
      <c r="BK1270"/>
      <c r="BL1270"/>
      <c r="BM1270"/>
      <c r="BN1270"/>
      <c r="BO1270"/>
      <c r="BP1270"/>
      <c r="BQ1270"/>
      <c r="BR1270"/>
      <c r="BS1270"/>
      <c r="BT1270"/>
      <c r="BU1270"/>
      <c r="BV1270"/>
      <c r="BW1270"/>
      <c r="BX1270"/>
      <c r="BY1270"/>
      <c r="BZ1270"/>
      <c r="CA1270"/>
      <c r="CB1270"/>
      <c r="CC1270"/>
      <c r="CD1270"/>
      <c r="CE1270"/>
      <c r="CF1270"/>
      <c r="CG1270"/>
      <c r="CH1270"/>
      <c r="CI1270"/>
      <c r="CJ1270"/>
      <c r="CK1270"/>
      <c r="CL1270"/>
      <c r="CN1270"/>
    </row>
    <row r="1271" spans="7:92" x14ac:dyDescent="0.4">
      <c r="G1271"/>
      <c r="I1271"/>
      <c r="J1271"/>
      <c r="R1271"/>
      <c r="S1271"/>
      <c r="T1271"/>
      <c r="U1271"/>
      <c r="V1271"/>
      <c r="W1271"/>
      <c r="X1271"/>
      <c r="Y1271"/>
      <c r="Z1271"/>
      <c r="AA1271"/>
      <c r="AB1271"/>
      <c r="AC1271"/>
      <c r="AD1271"/>
      <c r="AE1271"/>
      <c r="AF1271"/>
      <c r="AG1271"/>
      <c r="AH1271"/>
      <c r="AI1271"/>
      <c r="AJ1271"/>
      <c r="AK1271"/>
      <c r="AL1271"/>
      <c r="AM1271"/>
      <c r="AN1271"/>
      <c r="AO1271"/>
      <c r="AP1271"/>
      <c r="AQ1271"/>
      <c r="AR1271"/>
      <c r="AS1271"/>
      <c r="AT1271"/>
      <c r="AU1271"/>
      <c r="AV1271"/>
      <c r="AW1271"/>
      <c r="AX1271"/>
      <c r="AY1271"/>
      <c r="AZ1271"/>
      <c r="BA1271"/>
      <c r="BB1271"/>
      <c r="BC1271"/>
      <c r="BD1271"/>
      <c r="BE1271"/>
      <c r="BF1271"/>
      <c r="BG1271"/>
      <c r="BH1271"/>
      <c r="BI1271"/>
      <c r="BJ1271"/>
      <c r="BK1271"/>
      <c r="BL1271"/>
      <c r="BM1271"/>
      <c r="BN1271"/>
      <c r="BO1271"/>
      <c r="BP1271"/>
      <c r="BQ1271"/>
      <c r="BR1271"/>
      <c r="BS1271"/>
      <c r="BT1271"/>
      <c r="BU1271"/>
      <c r="BV1271"/>
      <c r="BW1271"/>
      <c r="BX1271"/>
      <c r="BY1271"/>
      <c r="BZ1271"/>
      <c r="CA1271"/>
      <c r="CB1271"/>
      <c r="CC1271"/>
      <c r="CD1271"/>
      <c r="CE1271"/>
      <c r="CF1271"/>
      <c r="CG1271"/>
      <c r="CH1271"/>
      <c r="CI1271"/>
      <c r="CJ1271"/>
      <c r="CK1271"/>
      <c r="CL1271"/>
      <c r="CN1271"/>
    </row>
    <row r="1272" spans="7:92" x14ac:dyDescent="0.4">
      <c r="G1272"/>
      <c r="I1272"/>
      <c r="J1272"/>
      <c r="R1272"/>
      <c r="S1272"/>
      <c r="T1272"/>
      <c r="U1272"/>
      <c r="V1272"/>
      <c r="W1272"/>
      <c r="X1272"/>
      <c r="Y1272"/>
      <c r="Z1272"/>
      <c r="AA1272"/>
      <c r="AB1272"/>
      <c r="AC1272"/>
      <c r="AD1272"/>
      <c r="AE1272"/>
      <c r="AF1272"/>
      <c r="AG1272"/>
      <c r="AH1272"/>
      <c r="AI1272"/>
      <c r="AJ1272"/>
      <c r="AK1272"/>
      <c r="AL1272"/>
      <c r="AM1272"/>
      <c r="AN1272"/>
      <c r="AO1272"/>
      <c r="AP1272"/>
      <c r="AQ1272"/>
      <c r="AR1272"/>
      <c r="AS1272"/>
      <c r="AT1272"/>
      <c r="AU1272"/>
      <c r="AV1272"/>
      <c r="AW1272"/>
      <c r="AX1272"/>
      <c r="AY1272"/>
      <c r="AZ1272"/>
      <c r="BA1272"/>
      <c r="BB1272"/>
      <c r="BC1272"/>
      <c r="BD1272"/>
      <c r="BE1272"/>
      <c r="BF1272"/>
      <c r="BG1272"/>
      <c r="BH1272"/>
      <c r="BI1272"/>
      <c r="BJ1272"/>
      <c r="BK1272"/>
      <c r="BL1272"/>
      <c r="BM1272"/>
      <c r="BN1272"/>
      <c r="BO1272"/>
      <c r="BP1272"/>
      <c r="BQ1272"/>
      <c r="BR1272"/>
      <c r="BS1272"/>
      <c r="BT1272"/>
      <c r="BU1272"/>
      <c r="BV1272"/>
      <c r="BW1272"/>
      <c r="BX1272"/>
      <c r="BY1272"/>
      <c r="BZ1272"/>
      <c r="CA1272"/>
      <c r="CB1272"/>
      <c r="CC1272"/>
      <c r="CD1272"/>
      <c r="CE1272"/>
      <c r="CF1272"/>
      <c r="CG1272"/>
      <c r="CH1272"/>
      <c r="CI1272"/>
      <c r="CJ1272"/>
      <c r="CK1272"/>
      <c r="CL1272"/>
      <c r="CN1272"/>
    </row>
    <row r="1273" spans="7:92" x14ac:dyDescent="0.4">
      <c r="G1273"/>
      <c r="I1273"/>
      <c r="J1273"/>
      <c r="R1273"/>
      <c r="S1273"/>
      <c r="T1273"/>
      <c r="U1273"/>
      <c r="V1273"/>
      <c r="W1273"/>
      <c r="X1273"/>
      <c r="Y1273"/>
      <c r="Z1273"/>
      <c r="AA1273"/>
      <c r="AB1273"/>
      <c r="AC1273"/>
      <c r="AD1273"/>
      <c r="AE1273"/>
      <c r="AF1273"/>
      <c r="AG1273"/>
      <c r="AH1273"/>
      <c r="AI1273"/>
      <c r="AJ1273"/>
      <c r="AK1273"/>
      <c r="AL1273"/>
      <c r="AM1273"/>
      <c r="AN1273"/>
      <c r="AO1273"/>
      <c r="AP1273"/>
      <c r="AQ1273"/>
      <c r="AR1273"/>
      <c r="AS1273"/>
      <c r="AT1273"/>
      <c r="AU1273"/>
      <c r="AV1273"/>
      <c r="AW1273"/>
      <c r="AX1273"/>
      <c r="AY1273"/>
      <c r="AZ1273"/>
      <c r="BA1273"/>
      <c r="BB1273"/>
      <c r="BC1273"/>
      <c r="BD1273"/>
      <c r="BE1273"/>
      <c r="BF1273"/>
      <c r="BG1273"/>
      <c r="BH1273"/>
      <c r="BI1273"/>
      <c r="BJ1273"/>
      <c r="BK1273"/>
      <c r="BL1273"/>
      <c r="BM1273"/>
      <c r="BN1273"/>
      <c r="BO1273"/>
      <c r="BP1273"/>
      <c r="BQ1273"/>
      <c r="BR1273"/>
      <c r="BS1273"/>
      <c r="BT1273"/>
      <c r="BU1273"/>
      <c r="BV1273"/>
      <c r="BW1273"/>
      <c r="BX1273"/>
      <c r="BY1273"/>
      <c r="BZ1273"/>
      <c r="CA1273"/>
      <c r="CB1273"/>
      <c r="CC1273"/>
      <c r="CD1273"/>
      <c r="CE1273"/>
      <c r="CF1273"/>
      <c r="CG1273"/>
      <c r="CH1273"/>
      <c r="CI1273"/>
      <c r="CJ1273"/>
      <c r="CK1273"/>
      <c r="CL1273"/>
      <c r="CN1273"/>
    </row>
    <row r="1274" spans="7:92" x14ac:dyDescent="0.4">
      <c r="G1274"/>
      <c r="I1274"/>
      <c r="J1274"/>
      <c r="R1274"/>
      <c r="S1274"/>
      <c r="T1274"/>
      <c r="U1274"/>
      <c r="V1274"/>
      <c r="W1274"/>
      <c r="X1274"/>
      <c r="Y1274"/>
      <c r="Z1274"/>
      <c r="AA1274"/>
      <c r="AB1274"/>
      <c r="AC1274"/>
      <c r="AD1274"/>
      <c r="AE1274"/>
      <c r="AF1274"/>
      <c r="AG1274"/>
      <c r="AH1274"/>
      <c r="AI1274"/>
      <c r="AJ1274"/>
      <c r="AK1274"/>
      <c r="AL1274"/>
      <c r="AM1274"/>
      <c r="AN1274"/>
      <c r="AO1274"/>
      <c r="AP1274"/>
      <c r="AQ1274"/>
      <c r="AR1274"/>
      <c r="AS1274"/>
      <c r="AT1274"/>
      <c r="AU1274"/>
      <c r="AV1274"/>
      <c r="AW1274"/>
      <c r="AX1274"/>
      <c r="AY1274"/>
      <c r="AZ1274"/>
      <c r="BA1274"/>
      <c r="BB1274"/>
      <c r="BC1274"/>
      <c r="BD1274"/>
      <c r="BE1274"/>
      <c r="BF1274"/>
      <c r="BG1274"/>
      <c r="BH1274"/>
      <c r="BI1274"/>
      <c r="BJ1274"/>
      <c r="BK1274"/>
      <c r="BL1274"/>
      <c r="BM1274"/>
      <c r="BN1274"/>
      <c r="BO1274"/>
      <c r="BP1274"/>
      <c r="BQ1274"/>
      <c r="BR1274"/>
      <c r="BS1274"/>
      <c r="BT1274"/>
      <c r="BU1274"/>
      <c r="BV1274"/>
      <c r="BW1274"/>
      <c r="BX1274"/>
      <c r="BY1274"/>
      <c r="BZ1274"/>
      <c r="CA1274"/>
      <c r="CB1274"/>
      <c r="CC1274"/>
      <c r="CD1274"/>
      <c r="CE1274"/>
      <c r="CF1274"/>
      <c r="CG1274"/>
      <c r="CH1274"/>
      <c r="CI1274"/>
      <c r="CJ1274"/>
      <c r="CK1274"/>
      <c r="CL1274"/>
      <c r="CN1274"/>
    </row>
    <row r="1275" spans="7:92" x14ac:dyDescent="0.4">
      <c r="G1275"/>
      <c r="I1275"/>
      <c r="J1275"/>
      <c r="R1275"/>
      <c r="S1275"/>
      <c r="T1275"/>
      <c r="U1275"/>
      <c r="V1275"/>
      <c r="W1275"/>
      <c r="X1275"/>
      <c r="Y1275"/>
      <c r="Z1275"/>
      <c r="AA1275"/>
      <c r="AB1275"/>
      <c r="AC1275"/>
      <c r="AD1275"/>
      <c r="AE1275"/>
      <c r="AF1275"/>
      <c r="AG1275"/>
      <c r="AH1275"/>
      <c r="AI1275"/>
      <c r="AJ1275"/>
      <c r="AK1275"/>
      <c r="AL1275"/>
      <c r="AM1275"/>
      <c r="AN1275"/>
      <c r="AO1275"/>
      <c r="AP1275"/>
      <c r="AQ1275"/>
      <c r="AR1275"/>
      <c r="AS1275"/>
      <c r="AT1275"/>
      <c r="AU1275"/>
      <c r="AV1275"/>
      <c r="AW1275"/>
      <c r="AX1275"/>
      <c r="AY1275"/>
      <c r="AZ1275"/>
      <c r="BA1275"/>
      <c r="BB1275"/>
      <c r="BC1275"/>
      <c r="BD1275"/>
      <c r="BE1275"/>
      <c r="BF1275"/>
      <c r="BG1275"/>
      <c r="BH1275"/>
      <c r="BI1275"/>
      <c r="BJ1275"/>
      <c r="BK1275"/>
      <c r="BL1275"/>
      <c r="BM1275"/>
      <c r="BN1275"/>
      <c r="BO1275"/>
      <c r="BP1275"/>
      <c r="BQ1275"/>
      <c r="BR1275"/>
      <c r="BS1275"/>
      <c r="BT1275"/>
      <c r="BU1275"/>
      <c r="BV1275"/>
      <c r="BW1275"/>
      <c r="BX1275"/>
      <c r="BY1275"/>
      <c r="BZ1275"/>
      <c r="CA1275"/>
      <c r="CB1275"/>
      <c r="CC1275"/>
      <c r="CD1275"/>
      <c r="CE1275"/>
      <c r="CF1275"/>
      <c r="CG1275"/>
      <c r="CH1275"/>
      <c r="CI1275"/>
      <c r="CJ1275"/>
      <c r="CK1275"/>
      <c r="CL1275"/>
      <c r="CN1275"/>
    </row>
    <row r="1276" spans="7:92" x14ac:dyDescent="0.4">
      <c r="G1276"/>
      <c r="I1276"/>
      <c r="J1276"/>
      <c r="R1276"/>
      <c r="S1276"/>
      <c r="T1276"/>
      <c r="U1276"/>
      <c r="V1276"/>
      <c r="W1276"/>
      <c r="X1276"/>
      <c r="Y1276"/>
      <c r="Z1276"/>
      <c r="AA1276"/>
      <c r="AB1276"/>
      <c r="AC1276"/>
      <c r="AD1276"/>
      <c r="AE1276"/>
      <c r="AF1276"/>
      <c r="AG1276"/>
      <c r="AH1276"/>
      <c r="AI1276"/>
      <c r="AJ1276"/>
      <c r="AK1276"/>
      <c r="AL1276"/>
      <c r="AM1276"/>
      <c r="AN1276"/>
      <c r="AO1276"/>
      <c r="AP1276"/>
      <c r="AQ1276"/>
      <c r="AR1276"/>
      <c r="AS1276"/>
      <c r="AT1276"/>
      <c r="AU1276"/>
      <c r="AV1276"/>
      <c r="AW1276"/>
      <c r="AX1276"/>
      <c r="AY1276"/>
      <c r="AZ1276"/>
      <c r="BA1276"/>
      <c r="BB1276"/>
      <c r="BC1276"/>
      <c r="BD1276"/>
      <c r="BE1276"/>
      <c r="BF1276"/>
      <c r="BG1276"/>
      <c r="BH1276"/>
      <c r="BI1276"/>
      <c r="BJ1276"/>
      <c r="BK1276"/>
      <c r="BL1276"/>
      <c r="BM1276"/>
      <c r="BN1276"/>
      <c r="BO1276"/>
      <c r="BP1276"/>
      <c r="BQ1276"/>
      <c r="BR1276"/>
      <c r="BS1276"/>
      <c r="BT1276"/>
      <c r="BU1276"/>
      <c r="BV1276"/>
      <c r="BW1276"/>
      <c r="BX1276"/>
      <c r="BY1276"/>
      <c r="BZ1276"/>
      <c r="CA1276"/>
      <c r="CB1276"/>
      <c r="CC1276"/>
      <c r="CD1276"/>
      <c r="CE1276"/>
      <c r="CF1276"/>
      <c r="CG1276"/>
      <c r="CH1276"/>
      <c r="CI1276"/>
      <c r="CJ1276"/>
      <c r="CK1276"/>
      <c r="CL1276"/>
      <c r="CN1276"/>
    </row>
    <row r="1277" spans="7:92" x14ac:dyDescent="0.4">
      <c r="G1277"/>
      <c r="I1277"/>
      <c r="J1277"/>
      <c r="R1277"/>
      <c r="S1277"/>
      <c r="T1277"/>
      <c r="U1277"/>
      <c r="V1277"/>
      <c r="W1277"/>
      <c r="X1277"/>
      <c r="Y1277"/>
      <c r="Z1277"/>
      <c r="AA1277"/>
      <c r="AB1277"/>
      <c r="AC1277"/>
      <c r="AD1277"/>
      <c r="AE1277"/>
      <c r="AF1277"/>
      <c r="AG1277"/>
      <c r="AH1277"/>
      <c r="AI1277"/>
      <c r="AJ1277"/>
      <c r="AK1277"/>
      <c r="AL1277"/>
      <c r="AM1277"/>
      <c r="AN1277"/>
      <c r="AO1277"/>
      <c r="AP1277"/>
      <c r="AQ1277"/>
      <c r="AR1277"/>
      <c r="AS1277"/>
      <c r="AT1277"/>
      <c r="AU1277"/>
      <c r="AV1277"/>
      <c r="AW1277"/>
      <c r="AX1277"/>
      <c r="AY1277"/>
      <c r="AZ1277"/>
      <c r="BA1277"/>
      <c r="BB1277"/>
      <c r="BC1277"/>
      <c r="BD1277"/>
      <c r="BE1277"/>
      <c r="BF1277"/>
      <c r="BG1277"/>
      <c r="BH1277"/>
      <c r="BI1277"/>
      <c r="BJ1277"/>
      <c r="BK1277"/>
      <c r="BL1277"/>
      <c r="BM1277"/>
      <c r="BN1277"/>
      <c r="BO1277"/>
      <c r="BP1277"/>
      <c r="BQ1277"/>
      <c r="BR1277"/>
      <c r="BS1277"/>
      <c r="BT1277"/>
      <c r="BU1277"/>
      <c r="BV1277"/>
      <c r="BW1277"/>
      <c r="BX1277"/>
      <c r="BY1277"/>
      <c r="BZ1277"/>
      <c r="CA1277"/>
      <c r="CB1277"/>
      <c r="CC1277"/>
      <c r="CD1277"/>
      <c r="CE1277"/>
      <c r="CF1277"/>
      <c r="CG1277"/>
      <c r="CH1277"/>
      <c r="CI1277"/>
      <c r="CJ1277"/>
      <c r="CK1277"/>
      <c r="CL1277"/>
      <c r="CN1277"/>
    </row>
    <row r="1278" spans="7:92" x14ac:dyDescent="0.4">
      <c r="G1278"/>
      <c r="I1278"/>
      <c r="J1278"/>
      <c r="R1278"/>
      <c r="S1278"/>
      <c r="T1278"/>
      <c r="U1278"/>
      <c r="V1278"/>
      <c r="W1278"/>
      <c r="X1278"/>
      <c r="Y1278"/>
      <c r="Z1278"/>
      <c r="AA1278"/>
      <c r="AB1278"/>
      <c r="AC1278"/>
      <c r="AD1278"/>
      <c r="AE1278"/>
      <c r="AF1278"/>
      <c r="AG1278"/>
      <c r="AH1278"/>
      <c r="AI1278"/>
      <c r="AJ1278"/>
      <c r="AK1278"/>
      <c r="AL1278"/>
      <c r="AM1278"/>
      <c r="AN1278"/>
      <c r="AO1278"/>
      <c r="AP1278"/>
      <c r="AQ1278"/>
      <c r="AR1278"/>
      <c r="AS1278"/>
      <c r="AT1278"/>
      <c r="AU1278"/>
      <c r="AV1278"/>
      <c r="AW1278"/>
      <c r="AX1278"/>
      <c r="AY1278"/>
      <c r="AZ1278"/>
      <c r="BA1278"/>
      <c r="BB1278"/>
      <c r="BC1278"/>
      <c r="BD1278"/>
      <c r="BE1278"/>
      <c r="BF1278"/>
      <c r="BG1278"/>
      <c r="BH1278"/>
      <c r="BI1278"/>
      <c r="BJ1278"/>
      <c r="BK1278"/>
      <c r="BL1278"/>
      <c r="BM1278"/>
      <c r="BN1278"/>
      <c r="BO1278"/>
      <c r="BP1278"/>
      <c r="BQ1278"/>
      <c r="BR1278"/>
      <c r="BS1278"/>
      <c r="BT1278"/>
      <c r="BU1278"/>
      <c r="BV1278"/>
      <c r="BW1278"/>
      <c r="BX1278"/>
      <c r="BY1278"/>
      <c r="BZ1278"/>
      <c r="CA1278"/>
      <c r="CB1278"/>
      <c r="CC1278"/>
      <c r="CD1278"/>
      <c r="CE1278"/>
      <c r="CF1278"/>
      <c r="CG1278"/>
      <c r="CH1278"/>
      <c r="CI1278"/>
      <c r="CJ1278"/>
      <c r="CK1278"/>
      <c r="CL1278"/>
      <c r="CN1278"/>
    </row>
    <row r="1279" spans="7:92" x14ac:dyDescent="0.4">
      <c r="G1279"/>
      <c r="I1279"/>
      <c r="J1279"/>
      <c r="R1279"/>
      <c r="S1279"/>
      <c r="T1279"/>
      <c r="U1279"/>
      <c r="V1279"/>
      <c r="W1279"/>
      <c r="X1279"/>
      <c r="Y1279"/>
      <c r="Z1279"/>
      <c r="AA1279"/>
      <c r="AB1279"/>
      <c r="AC1279"/>
      <c r="AD1279"/>
      <c r="AE1279"/>
      <c r="AF1279"/>
      <c r="AG1279"/>
      <c r="AH1279"/>
      <c r="AI1279"/>
      <c r="AJ1279"/>
      <c r="AK1279"/>
      <c r="AL1279"/>
      <c r="AM1279"/>
      <c r="AN1279"/>
      <c r="AO1279"/>
      <c r="AP1279"/>
      <c r="AQ1279"/>
      <c r="AR1279"/>
      <c r="AS1279"/>
      <c r="AT1279"/>
      <c r="AU1279"/>
      <c r="AV1279"/>
      <c r="AW1279"/>
      <c r="AX1279"/>
      <c r="AY1279"/>
      <c r="AZ1279"/>
      <c r="BA1279"/>
      <c r="BB1279"/>
      <c r="BC1279"/>
      <c r="BD1279"/>
      <c r="BE1279"/>
      <c r="BF1279"/>
      <c r="BG1279"/>
      <c r="BH1279"/>
      <c r="BI1279"/>
      <c r="BJ1279"/>
      <c r="BK1279"/>
      <c r="BL1279"/>
      <c r="BM1279"/>
      <c r="BN1279"/>
      <c r="BO1279"/>
      <c r="BP1279"/>
      <c r="BQ1279"/>
      <c r="BR1279"/>
      <c r="BS1279"/>
      <c r="BT1279"/>
      <c r="BU1279"/>
      <c r="BV1279"/>
      <c r="BW1279"/>
      <c r="BX1279"/>
      <c r="BY1279"/>
      <c r="BZ1279"/>
      <c r="CA1279"/>
      <c r="CB1279"/>
      <c r="CC1279"/>
      <c r="CD1279"/>
      <c r="CE1279"/>
      <c r="CF1279"/>
      <c r="CG1279"/>
      <c r="CH1279"/>
      <c r="CI1279"/>
      <c r="CJ1279"/>
      <c r="CK1279"/>
      <c r="CL1279"/>
      <c r="CN1279"/>
    </row>
    <row r="1280" spans="7:92" x14ac:dyDescent="0.4">
      <c r="G1280"/>
      <c r="I1280"/>
      <c r="J1280"/>
      <c r="R1280"/>
      <c r="S1280"/>
      <c r="T1280"/>
      <c r="U1280"/>
      <c r="V1280"/>
      <c r="W1280"/>
      <c r="X1280"/>
      <c r="Y1280"/>
      <c r="Z1280"/>
      <c r="AA1280"/>
      <c r="AB1280"/>
      <c r="AC1280"/>
      <c r="AD1280"/>
      <c r="AE1280"/>
      <c r="AF1280"/>
      <c r="AG1280"/>
      <c r="AH1280"/>
      <c r="AI1280"/>
      <c r="AJ1280"/>
      <c r="AK1280"/>
      <c r="AL1280"/>
      <c r="AM1280"/>
      <c r="AN1280"/>
      <c r="AO1280"/>
      <c r="AP1280"/>
      <c r="AQ1280"/>
      <c r="AR1280"/>
      <c r="AS1280"/>
      <c r="AT1280"/>
      <c r="AU1280"/>
      <c r="AV1280"/>
      <c r="AW1280"/>
      <c r="AX1280"/>
      <c r="AY1280"/>
      <c r="AZ1280"/>
      <c r="BA1280"/>
      <c r="BB1280"/>
      <c r="BC1280"/>
      <c r="BD1280"/>
      <c r="BE1280"/>
      <c r="BF1280"/>
      <c r="BG1280"/>
      <c r="BH1280"/>
      <c r="BI1280"/>
      <c r="BJ1280"/>
      <c r="BK1280"/>
      <c r="BL1280"/>
      <c r="BM1280"/>
      <c r="BN1280"/>
      <c r="BO1280"/>
      <c r="BP1280"/>
      <c r="BQ1280"/>
      <c r="BR1280"/>
      <c r="BS1280"/>
      <c r="BT1280"/>
      <c r="BU1280"/>
      <c r="BV1280"/>
      <c r="BW1280"/>
      <c r="BX1280"/>
      <c r="BY1280"/>
      <c r="BZ1280"/>
      <c r="CA1280"/>
      <c r="CB1280"/>
      <c r="CC1280"/>
      <c r="CD1280"/>
      <c r="CE1280"/>
      <c r="CF1280"/>
      <c r="CG1280"/>
      <c r="CH1280"/>
      <c r="CI1280"/>
      <c r="CJ1280"/>
      <c r="CK1280"/>
      <c r="CL1280"/>
      <c r="CN1280"/>
    </row>
    <row r="1281" spans="7:92" x14ac:dyDescent="0.4">
      <c r="G1281"/>
      <c r="I1281"/>
      <c r="J1281"/>
      <c r="R1281"/>
      <c r="S1281"/>
      <c r="T1281"/>
      <c r="U1281"/>
      <c r="V1281"/>
      <c r="W1281"/>
      <c r="X1281"/>
      <c r="Y1281"/>
      <c r="Z1281"/>
      <c r="AA1281"/>
      <c r="AB1281"/>
      <c r="AC1281"/>
      <c r="AD1281"/>
      <c r="AE1281"/>
      <c r="AF1281"/>
      <c r="AG1281"/>
      <c r="AH1281"/>
      <c r="AI1281"/>
      <c r="AJ1281"/>
      <c r="AK1281"/>
      <c r="AL1281"/>
      <c r="AM1281"/>
      <c r="AN1281"/>
      <c r="AO1281"/>
      <c r="AP1281"/>
      <c r="AQ1281"/>
      <c r="AR1281"/>
      <c r="AS1281"/>
      <c r="AT1281"/>
      <c r="AU1281"/>
      <c r="AV1281"/>
      <c r="AW1281"/>
      <c r="AX1281"/>
      <c r="AY1281"/>
      <c r="AZ1281"/>
      <c r="BA1281"/>
      <c r="BB1281"/>
      <c r="BC1281"/>
      <c r="BD1281"/>
      <c r="BE1281"/>
      <c r="BF1281"/>
      <c r="BG1281"/>
      <c r="BH1281"/>
      <c r="BI1281"/>
      <c r="BJ1281"/>
      <c r="BK1281"/>
      <c r="BL1281"/>
      <c r="BM1281"/>
      <c r="BN1281"/>
      <c r="BO1281"/>
      <c r="BP1281"/>
      <c r="BQ1281"/>
      <c r="BR1281"/>
      <c r="BS1281"/>
      <c r="BT1281"/>
      <c r="BU1281"/>
      <c r="BV1281"/>
      <c r="BW1281"/>
      <c r="BX1281"/>
      <c r="BY1281"/>
      <c r="BZ1281"/>
      <c r="CA1281"/>
      <c r="CB1281"/>
      <c r="CC1281"/>
      <c r="CD1281"/>
      <c r="CE1281"/>
      <c r="CF1281"/>
      <c r="CG1281"/>
      <c r="CH1281"/>
      <c r="CI1281"/>
      <c r="CJ1281"/>
      <c r="CK1281"/>
      <c r="CL1281"/>
      <c r="CN1281"/>
    </row>
    <row r="1282" spans="7:92" x14ac:dyDescent="0.4">
      <c r="G1282"/>
      <c r="I1282"/>
      <c r="J1282"/>
      <c r="R1282"/>
      <c r="S1282"/>
      <c r="T1282"/>
      <c r="U1282"/>
      <c r="V1282"/>
      <c r="W1282"/>
      <c r="X1282"/>
      <c r="Y1282"/>
      <c r="Z1282"/>
      <c r="AA1282"/>
      <c r="AB1282"/>
      <c r="AC1282"/>
      <c r="AD1282"/>
      <c r="AE1282"/>
      <c r="AF1282"/>
      <c r="AG1282"/>
      <c r="AH1282"/>
      <c r="AI1282"/>
      <c r="AJ1282"/>
      <c r="AK1282"/>
      <c r="AL1282"/>
      <c r="AM1282"/>
      <c r="AN1282"/>
      <c r="AO1282"/>
      <c r="AP1282"/>
      <c r="AQ1282"/>
      <c r="AR1282"/>
      <c r="AS1282"/>
      <c r="AT1282"/>
      <c r="AU1282"/>
      <c r="AV1282"/>
      <c r="AW1282"/>
      <c r="AX1282"/>
      <c r="AY1282"/>
      <c r="AZ1282"/>
      <c r="BA1282"/>
      <c r="BB1282"/>
      <c r="BC1282"/>
      <c r="BD1282"/>
      <c r="BE1282"/>
      <c r="BF1282"/>
      <c r="BG1282"/>
      <c r="BH1282"/>
      <c r="BI1282"/>
      <c r="BJ1282"/>
      <c r="BK1282"/>
      <c r="BL1282"/>
      <c r="BM1282"/>
      <c r="BN1282"/>
      <c r="BO1282"/>
      <c r="BP1282"/>
      <c r="BQ1282"/>
      <c r="BR1282"/>
      <c r="BS1282"/>
      <c r="BT1282"/>
      <c r="BU1282"/>
      <c r="BV1282"/>
      <c r="BW1282"/>
      <c r="BX1282"/>
      <c r="BY1282"/>
      <c r="BZ1282"/>
      <c r="CA1282"/>
      <c r="CB1282"/>
      <c r="CC1282"/>
      <c r="CD1282"/>
      <c r="CE1282"/>
      <c r="CF1282"/>
      <c r="CG1282"/>
      <c r="CH1282"/>
      <c r="CI1282"/>
      <c r="CJ1282"/>
      <c r="CK1282"/>
      <c r="CL1282"/>
      <c r="CN1282"/>
    </row>
    <row r="1283" spans="7:92" x14ac:dyDescent="0.4">
      <c r="G1283"/>
      <c r="I1283"/>
      <c r="J1283"/>
      <c r="R1283"/>
      <c r="S1283"/>
      <c r="T1283"/>
      <c r="U1283"/>
      <c r="V1283"/>
      <c r="W1283"/>
      <c r="X1283"/>
      <c r="Y1283"/>
      <c r="Z1283"/>
      <c r="AA1283"/>
      <c r="AB1283"/>
      <c r="AC1283"/>
      <c r="AD1283"/>
      <c r="AE1283"/>
      <c r="AF1283"/>
      <c r="AG1283"/>
      <c r="AH1283"/>
      <c r="AI1283"/>
      <c r="AJ1283"/>
      <c r="AK1283"/>
      <c r="AL1283"/>
      <c r="AM1283"/>
      <c r="AN1283"/>
      <c r="AO1283"/>
      <c r="AP1283"/>
      <c r="AQ1283"/>
      <c r="AR1283"/>
      <c r="AS1283"/>
      <c r="AT1283"/>
      <c r="AU1283"/>
      <c r="AV1283"/>
      <c r="AW1283"/>
      <c r="AX1283"/>
      <c r="AY1283"/>
      <c r="AZ1283"/>
      <c r="BA1283"/>
      <c r="BB1283"/>
      <c r="BC1283"/>
      <c r="BD1283"/>
      <c r="BE1283"/>
      <c r="BF1283"/>
      <c r="BG1283"/>
      <c r="BH1283"/>
      <c r="BI1283"/>
      <c r="BJ1283"/>
      <c r="BK1283"/>
      <c r="BL1283"/>
      <c r="BM1283"/>
      <c r="BN1283"/>
      <c r="BO1283"/>
      <c r="BP1283"/>
      <c r="BQ1283"/>
      <c r="BR1283"/>
      <c r="BS1283"/>
      <c r="BT1283"/>
      <c r="BU1283"/>
      <c r="BV1283"/>
      <c r="BW1283"/>
      <c r="BX1283"/>
      <c r="BY1283"/>
      <c r="BZ1283"/>
      <c r="CA1283"/>
      <c r="CB1283"/>
      <c r="CC1283"/>
      <c r="CD1283"/>
      <c r="CE1283"/>
      <c r="CF1283"/>
      <c r="CG1283"/>
      <c r="CH1283"/>
      <c r="CI1283"/>
      <c r="CJ1283"/>
      <c r="CK1283"/>
      <c r="CL1283"/>
      <c r="CN1283"/>
    </row>
    <row r="1284" spans="7:92" x14ac:dyDescent="0.4">
      <c r="G1284"/>
      <c r="I1284"/>
      <c r="J1284"/>
      <c r="R1284"/>
      <c r="S1284"/>
      <c r="T1284"/>
      <c r="U1284"/>
      <c r="V1284"/>
      <c r="W1284"/>
      <c r="X1284"/>
      <c r="Y1284"/>
      <c r="Z1284"/>
      <c r="AA1284"/>
      <c r="AB1284"/>
      <c r="AC1284"/>
      <c r="AD1284"/>
      <c r="AE1284"/>
      <c r="AF1284"/>
      <c r="AG1284"/>
      <c r="AH1284"/>
      <c r="AI1284"/>
      <c r="AJ1284"/>
      <c r="AK1284"/>
      <c r="AL1284"/>
      <c r="AM1284"/>
      <c r="AN1284"/>
      <c r="AO1284"/>
      <c r="AP1284"/>
      <c r="AQ1284"/>
      <c r="AR1284"/>
      <c r="AS1284"/>
      <c r="AT1284"/>
      <c r="AU1284"/>
      <c r="AV1284"/>
      <c r="AW1284"/>
      <c r="AX1284"/>
      <c r="AY1284"/>
      <c r="AZ1284"/>
      <c r="BA1284"/>
      <c r="BB1284"/>
      <c r="BC1284"/>
      <c r="BD1284"/>
      <c r="BE1284"/>
      <c r="BF1284"/>
      <c r="BG1284"/>
      <c r="BH1284"/>
      <c r="BI1284"/>
      <c r="BJ1284"/>
      <c r="BK1284"/>
      <c r="BL1284"/>
      <c r="BM1284"/>
      <c r="BN1284"/>
      <c r="BO1284"/>
      <c r="BP1284"/>
      <c r="BQ1284"/>
      <c r="BR1284"/>
      <c r="BS1284"/>
      <c r="BT1284"/>
      <c r="BU1284"/>
      <c r="BV1284"/>
      <c r="BW1284"/>
      <c r="BX1284"/>
      <c r="BY1284"/>
      <c r="BZ1284"/>
      <c r="CA1284"/>
      <c r="CB1284"/>
      <c r="CC1284"/>
      <c r="CD1284"/>
      <c r="CE1284"/>
      <c r="CF1284"/>
      <c r="CG1284"/>
      <c r="CH1284"/>
      <c r="CI1284"/>
      <c r="CJ1284"/>
      <c r="CK1284"/>
      <c r="CL1284"/>
      <c r="CN1284"/>
    </row>
    <row r="1285" spans="7:92" x14ac:dyDescent="0.4">
      <c r="G1285"/>
      <c r="I1285"/>
      <c r="J1285"/>
      <c r="R1285"/>
      <c r="S1285"/>
      <c r="T1285"/>
      <c r="U1285"/>
      <c r="V1285"/>
      <c r="W1285"/>
      <c r="X1285"/>
      <c r="Y1285"/>
      <c r="Z1285"/>
      <c r="AA1285"/>
      <c r="AB1285"/>
      <c r="AC1285"/>
      <c r="AD1285"/>
      <c r="AE1285"/>
      <c r="AF1285"/>
      <c r="AG1285"/>
      <c r="AH1285"/>
      <c r="AI1285"/>
      <c r="AJ1285"/>
      <c r="AK1285"/>
      <c r="AL1285"/>
      <c r="AM1285"/>
      <c r="AN1285"/>
      <c r="AO1285"/>
      <c r="AP1285"/>
      <c r="AQ1285"/>
      <c r="AR1285"/>
      <c r="AS1285"/>
      <c r="AT1285"/>
      <c r="AU1285"/>
      <c r="AV1285"/>
      <c r="AW1285"/>
      <c r="AX1285"/>
      <c r="AY1285"/>
      <c r="AZ1285"/>
      <c r="BA1285"/>
      <c r="BB1285"/>
      <c r="BC1285"/>
      <c r="BD1285"/>
      <c r="BE1285"/>
      <c r="BF1285"/>
      <c r="BG1285"/>
      <c r="BH1285"/>
      <c r="BI1285"/>
      <c r="BJ1285"/>
      <c r="BK1285"/>
      <c r="BL1285"/>
      <c r="BM1285"/>
      <c r="BN1285"/>
      <c r="BO1285"/>
      <c r="BP1285"/>
      <c r="BQ1285"/>
      <c r="BR1285"/>
      <c r="BS1285"/>
      <c r="BT1285"/>
      <c r="BU1285"/>
      <c r="BV1285"/>
      <c r="BW1285"/>
      <c r="BX1285"/>
      <c r="BY1285"/>
      <c r="BZ1285"/>
      <c r="CA1285"/>
      <c r="CB1285"/>
      <c r="CC1285"/>
      <c r="CD1285"/>
      <c r="CE1285"/>
      <c r="CF1285"/>
      <c r="CG1285"/>
      <c r="CH1285"/>
      <c r="CI1285"/>
      <c r="CJ1285"/>
      <c r="CK1285"/>
      <c r="CL1285"/>
      <c r="CN1285"/>
    </row>
    <row r="1286" spans="7:92" x14ac:dyDescent="0.4">
      <c r="G1286"/>
      <c r="I1286"/>
      <c r="J1286"/>
      <c r="R1286"/>
      <c r="S1286"/>
      <c r="T1286"/>
      <c r="U1286"/>
      <c r="V1286"/>
      <c r="W1286"/>
      <c r="X1286"/>
      <c r="Y1286"/>
      <c r="Z1286"/>
      <c r="AA1286"/>
      <c r="AB1286"/>
      <c r="AC1286"/>
      <c r="AD1286"/>
      <c r="AE1286"/>
      <c r="AF1286"/>
      <c r="AG1286"/>
      <c r="AH1286"/>
      <c r="AI1286"/>
      <c r="AJ1286"/>
      <c r="AK1286"/>
      <c r="AL1286"/>
      <c r="AM1286"/>
      <c r="AN1286"/>
      <c r="AO1286"/>
      <c r="AP1286"/>
      <c r="AQ1286"/>
      <c r="AR1286"/>
      <c r="AS1286"/>
      <c r="AT1286"/>
      <c r="AU1286"/>
      <c r="AV1286"/>
      <c r="AW1286"/>
      <c r="AX1286"/>
      <c r="AY1286"/>
      <c r="AZ1286"/>
      <c r="BA1286"/>
      <c r="BB1286"/>
      <c r="BC1286"/>
      <c r="BD1286"/>
      <c r="BE1286"/>
      <c r="BF1286"/>
      <c r="BG1286"/>
      <c r="BH1286"/>
      <c r="BI1286"/>
      <c r="BJ1286"/>
      <c r="BK1286"/>
      <c r="BL1286"/>
      <c r="BM1286"/>
      <c r="BN1286"/>
      <c r="BO1286"/>
      <c r="BP1286"/>
      <c r="BQ1286"/>
      <c r="BR1286"/>
      <c r="BS1286"/>
      <c r="BT1286"/>
      <c r="BU1286"/>
      <c r="BV1286"/>
      <c r="BW1286"/>
      <c r="BX1286"/>
      <c r="BY1286"/>
      <c r="BZ1286"/>
      <c r="CA1286"/>
      <c r="CB1286"/>
      <c r="CC1286"/>
      <c r="CD1286"/>
      <c r="CE1286"/>
      <c r="CF1286"/>
      <c r="CG1286"/>
      <c r="CH1286"/>
      <c r="CI1286"/>
      <c r="CJ1286"/>
      <c r="CK1286"/>
      <c r="CL1286"/>
      <c r="CN1286"/>
    </row>
    <row r="1287" spans="7:92" x14ac:dyDescent="0.4">
      <c r="G1287"/>
      <c r="I1287"/>
      <c r="J1287"/>
      <c r="R1287"/>
      <c r="S1287"/>
      <c r="T1287"/>
      <c r="U1287"/>
      <c r="V1287"/>
      <c r="W1287"/>
      <c r="X1287"/>
      <c r="Y1287"/>
      <c r="Z1287"/>
      <c r="AA1287"/>
      <c r="AB1287"/>
      <c r="AC1287"/>
      <c r="AD1287"/>
      <c r="AE1287"/>
      <c r="AF1287"/>
      <c r="AG1287"/>
      <c r="AH1287"/>
      <c r="AI1287"/>
      <c r="AJ1287"/>
      <c r="AK1287"/>
      <c r="AL1287"/>
      <c r="AM1287"/>
      <c r="AN1287"/>
      <c r="AO1287"/>
      <c r="AP1287"/>
      <c r="AQ1287"/>
      <c r="AR1287"/>
      <c r="AS1287"/>
      <c r="AT1287"/>
      <c r="AU1287"/>
      <c r="AV1287"/>
      <c r="AW1287"/>
      <c r="AX1287"/>
      <c r="AY1287"/>
      <c r="AZ1287"/>
      <c r="BA1287"/>
      <c r="BB1287"/>
      <c r="BC1287"/>
      <c r="BD1287"/>
      <c r="BE1287"/>
      <c r="BF1287"/>
      <c r="BG1287"/>
      <c r="BH1287"/>
      <c r="BI1287"/>
      <c r="BJ1287"/>
      <c r="BK1287"/>
      <c r="BL1287"/>
      <c r="BM1287"/>
      <c r="BN1287"/>
      <c r="BO1287"/>
      <c r="BP1287"/>
      <c r="BQ1287"/>
      <c r="BR1287"/>
      <c r="BS1287"/>
      <c r="BT1287"/>
      <c r="BU1287"/>
      <c r="BV1287"/>
      <c r="BW1287"/>
      <c r="BX1287"/>
      <c r="BY1287"/>
      <c r="BZ1287"/>
      <c r="CA1287"/>
      <c r="CB1287"/>
      <c r="CC1287"/>
      <c r="CD1287"/>
      <c r="CE1287"/>
      <c r="CF1287"/>
      <c r="CG1287"/>
      <c r="CH1287"/>
      <c r="CI1287"/>
      <c r="CJ1287"/>
      <c r="CK1287"/>
      <c r="CL1287"/>
      <c r="CN1287"/>
    </row>
    <row r="1288" spans="7:92" x14ac:dyDescent="0.4">
      <c r="G1288"/>
      <c r="I1288"/>
      <c r="J1288"/>
      <c r="R1288"/>
      <c r="S1288"/>
      <c r="T1288"/>
      <c r="U1288"/>
      <c r="V1288"/>
      <c r="W1288"/>
      <c r="X1288"/>
      <c r="Y1288"/>
      <c r="Z1288"/>
      <c r="AA1288"/>
      <c r="AB1288"/>
      <c r="AC1288"/>
      <c r="AD1288"/>
      <c r="AE1288"/>
      <c r="AF1288"/>
      <c r="AG1288"/>
      <c r="AH1288"/>
      <c r="AI1288"/>
      <c r="AJ1288"/>
      <c r="AK1288"/>
      <c r="AL1288"/>
      <c r="AM1288"/>
      <c r="AN1288"/>
      <c r="AO1288"/>
      <c r="AP1288"/>
      <c r="AQ1288"/>
      <c r="AR1288"/>
      <c r="AS1288"/>
      <c r="AT1288"/>
      <c r="AU1288"/>
      <c r="AV1288"/>
      <c r="AW1288"/>
      <c r="AX1288"/>
      <c r="AY1288"/>
      <c r="AZ1288"/>
      <c r="BA1288"/>
      <c r="BB1288"/>
      <c r="BC1288"/>
      <c r="BD1288"/>
      <c r="BE1288"/>
      <c r="BF1288"/>
      <c r="BG1288"/>
      <c r="BH1288"/>
      <c r="BI1288"/>
      <c r="BJ1288"/>
      <c r="BK1288"/>
      <c r="BL1288"/>
      <c r="BM1288"/>
      <c r="BN1288"/>
      <c r="BO1288"/>
      <c r="BP1288"/>
      <c r="BQ1288"/>
      <c r="BR1288"/>
      <c r="BS1288"/>
      <c r="BT1288"/>
      <c r="BU1288"/>
      <c r="BV1288"/>
      <c r="BW1288"/>
      <c r="BX1288"/>
      <c r="BY1288"/>
      <c r="BZ1288"/>
      <c r="CA1288"/>
      <c r="CB1288"/>
      <c r="CC1288"/>
      <c r="CD1288"/>
      <c r="CE1288"/>
      <c r="CF1288"/>
      <c r="CG1288"/>
      <c r="CH1288"/>
      <c r="CI1288"/>
      <c r="CJ1288"/>
      <c r="CK1288"/>
      <c r="CL1288"/>
      <c r="CN1288"/>
    </row>
    <row r="1289" spans="7:92" x14ac:dyDescent="0.4">
      <c r="G1289"/>
      <c r="I1289"/>
      <c r="J1289"/>
      <c r="R1289"/>
      <c r="S1289"/>
      <c r="T1289"/>
      <c r="U1289"/>
      <c r="V1289"/>
      <c r="W1289"/>
      <c r="X1289"/>
      <c r="Y1289"/>
      <c r="Z1289"/>
      <c r="AA1289"/>
      <c r="AB1289"/>
      <c r="AC1289"/>
      <c r="AD1289"/>
      <c r="AE1289"/>
      <c r="AF1289"/>
      <c r="AG1289"/>
      <c r="AH1289"/>
      <c r="AI1289"/>
      <c r="AJ1289"/>
      <c r="AK1289"/>
      <c r="AL1289"/>
      <c r="AM1289"/>
      <c r="AN1289"/>
      <c r="AO1289"/>
      <c r="AP1289"/>
      <c r="AQ1289"/>
      <c r="AR1289"/>
      <c r="AS1289"/>
      <c r="AT1289"/>
      <c r="AU1289"/>
      <c r="AV1289"/>
      <c r="AW1289"/>
      <c r="AX1289"/>
      <c r="AY1289"/>
      <c r="AZ1289"/>
      <c r="BA1289"/>
      <c r="BB1289"/>
      <c r="BC1289"/>
      <c r="BD1289"/>
      <c r="BE1289"/>
      <c r="BF1289"/>
      <c r="BG1289"/>
      <c r="BH1289"/>
      <c r="BI1289"/>
      <c r="BJ1289"/>
      <c r="BK1289"/>
      <c r="BL1289"/>
      <c r="BM1289"/>
      <c r="BN1289"/>
      <c r="BO1289"/>
      <c r="BP1289"/>
      <c r="BQ1289"/>
      <c r="BR1289"/>
      <c r="BS1289"/>
      <c r="BT1289"/>
      <c r="BU1289"/>
      <c r="BV1289"/>
      <c r="BW1289"/>
      <c r="BX1289"/>
      <c r="BY1289"/>
      <c r="BZ1289"/>
      <c r="CA1289"/>
      <c r="CB1289"/>
      <c r="CC1289"/>
      <c r="CD1289"/>
      <c r="CE1289"/>
      <c r="CF1289"/>
      <c r="CG1289"/>
      <c r="CH1289"/>
      <c r="CI1289"/>
      <c r="CJ1289"/>
      <c r="CK1289"/>
      <c r="CL1289"/>
      <c r="CN1289"/>
    </row>
    <row r="1290" spans="7:92" x14ac:dyDescent="0.4">
      <c r="G1290"/>
      <c r="I1290"/>
      <c r="J1290"/>
      <c r="R1290"/>
      <c r="S1290"/>
      <c r="T1290"/>
      <c r="U1290"/>
      <c r="V1290"/>
      <c r="W1290"/>
      <c r="X1290"/>
      <c r="Y1290"/>
      <c r="Z1290"/>
      <c r="AA1290"/>
      <c r="AB1290"/>
      <c r="AC1290"/>
      <c r="AD1290"/>
      <c r="AE1290"/>
      <c r="AF1290"/>
      <c r="AG1290"/>
      <c r="AH1290"/>
      <c r="AI1290"/>
      <c r="AJ1290"/>
      <c r="AK1290"/>
      <c r="AL1290"/>
      <c r="AM1290"/>
      <c r="AN1290"/>
      <c r="AO1290"/>
      <c r="AP1290"/>
      <c r="AQ1290"/>
      <c r="AR1290"/>
      <c r="AS1290"/>
      <c r="AT1290"/>
      <c r="AU1290"/>
      <c r="AV1290"/>
      <c r="AW1290"/>
      <c r="AX1290"/>
      <c r="AY1290"/>
      <c r="AZ1290"/>
      <c r="BA1290"/>
      <c r="BB1290"/>
      <c r="BC1290"/>
      <c r="BD1290"/>
      <c r="BE1290"/>
      <c r="BF1290"/>
      <c r="BG1290"/>
      <c r="BH1290"/>
      <c r="BI1290"/>
      <c r="BJ1290"/>
      <c r="BK1290"/>
      <c r="BL1290"/>
      <c r="BM1290"/>
      <c r="BN1290"/>
      <c r="BO1290"/>
      <c r="BP1290"/>
      <c r="BQ1290"/>
      <c r="BR1290"/>
      <c r="BS1290"/>
      <c r="BT1290"/>
      <c r="BU1290"/>
      <c r="BV1290"/>
      <c r="BW1290"/>
      <c r="BX1290"/>
      <c r="BY1290"/>
      <c r="BZ1290"/>
      <c r="CA1290"/>
      <c r="CB1290"/>
      <c r="CC1290"/>
      <c r="CD1290"/>
      <c r="CE1290"/>
      <c r="CF1290"/>
      <c r="CG1290"/>
      <c r="CH1290"/>
      <c r="CI1290"/>
      <c r="CJ1290"/>
      <c r="CK1290"/>
      <c r="CL1290"/>
      <c r="CN1290"/>
    </row>
    <row r="1291" spans="7:92" x14ac:dyDescent="0.4">
      <c r="G1291"/>
      <c r="I1291"/>
      <c r="J1291"/>
      <c r="R1291"/>
      <c r="S1291"/>
      <c r="T1291"/>
      <c r="U1291"/>
      <c r="V1291"/>
      <c r="W1291"/>
      <c r="X1291"/>
      <c r="Y1291"/>
      <c r="Z1291"/>
      <c r="AA1291"/>
      <c r="AB1291"/>
      <c r="AC1291"/>
      <c r="AD1291"/>
      <c r="AE1291"/>
      <c r="AF1291"/>
      <c r="AG1291"/>
      <c r="AH1291"/>
      <c r="AI1291"/>
      <c r="AJ1291"/>
      <c r="AK1291"/>
      <c r="AL1291"/>
      <c r="AM1291"/>
      <c r="AN1291"/>
      <c r="AO1291"/>
      <c r="AP1291"/>
      <c r="AQ1291"/>
      <c r="AR1291"/>
      <c r="AS1291"/>
      <c r="AT1291"/>
      <c r="AU1291"/>
      <c r="AV1291"/>
      <c r="AW1291"/>
      <c r="AX1291"/>
      <c r="AY1291"/>
      <c r="AZ1291"/>
      <c r="BA1291"/>
      <c r="BB1291"/>
      <c r="BC1291"/>
      <c r="BD1291"/>
      <c r="BE1291"/>
      <c r="BF1291"/>
      <c r="BG1291"/>
      <c r="BH1291"/>
      <c r="BI1291"/>
      <c r="BJ1291"/>
      <c r="BK1291"/>
      <c r="BL1291"/>
      <c r="BM1291"/>
      <c r="BN1291"/>
      <c r="BO1291"/>
      <c r="BP1291"/>
      <c r="BQ1291"/>
      <c r="BR1291"/>
      <c r="BS1291"/>
      <c r="BT1291"/>
      <c r="BU1291"/>
      <c r="BV1291"/>
      <c r="BW1291"/>
      <c r="BX1291"/>
      <c r="BY1291"/>
      <c r="BZ1291"/>
      <c r="CA1291"/>
      <c r="CB1291"/>
      <c r="CC1291"/>
      <c r="CD1291"/>
      <c r="CE1291"/>
      <c r="CF1291"/>
      <c r="CG1291"/>
      <c r="CH1291"/>
      <c r="CI1291"/>
      <c r="CJ1291"/>
      <c r="CK1291"/>
      <c r="CL1291"/>
      <c r="CN1291"/>
    </row>
    <row r="1292" spans="7:92" x14ac:dyDescent="0.4">
      <c r="G1292"/>
      <c r="I1292"/>
      <c r="J1292"/>
      <c r="R1292"/>
      <c r="S1292"/>
      <c r="T1292"/>
      <c r="U1292"/>
      <c r="V1292"/>
      <c r="W1292"/>
      <c r="X1292"/>
      <c r="Y1292"/>
      <c r="Z1292"/>
      <c r="AA1292"/>
      <c r="AB1292"/>
      <c r="AC1292"/>
      <c r="AD1292"/>
      <c r="AE1292"/>
      <c r="AF1292"/>
      <c r="AG1292"/>
      <c r="AH1292"/>
      <c r="AI1292"/>
      <c r="AJ1292"/>
      <c r="AK1292"/>
      <c r="AL1292"/>
      <c r="AM1292"/>
      <c r="AN1292"/>
      <c r="AO1292"/>
      <c r="AP1292"/>
      <c r="AQ1292"/>
      <c r="AR1292"/>
      <c r="AS1292"/>
      <c r="AT1292"/>
      <c r="AU1292"/>
      <c r="AV1292"/>
      <c r="AW1292"/>
      <c r="AX1292"/>
      <c r="AY1292"/>
      <c r="AZ1292"/>
      <c r="BA1292"/>
      <c r="BB1292"/>
      <c r="BC1292"/>
      <c r="BD1292"/>
      <c r="BE1292"/>
      <c r="BF1292"/>
      <c r="BG1292"/>
      <c r="BH1292"/>
      <c r="BI1292"/>
      <c r="BJ1292"/>
      <c r="BK1292"/>
      <c r="BL1292"/>
      <c r="BM1292"/>
      <c r="BN1292"/>
      <c r="BO1292"/>
      <c r="BP1292"/>
      <c r="BQ1292"/>
      <c r="BR1292"/>
      <c r="BS1292"/>
      <c r="BT1292"/>
      <c r="BU1292"/>
      <c r="BV1292"/>
      <c r="BW1292"/>
      <c r="BX1292"/>
      <c r="BY1292"/>
      <c r="BZ1292"/>
      <c r="CA1292"/>
      <c r="CB1292"/>
      <c r="CC1292"/>
      <c r="CD1292"/>
      <c r="CE1292"/>
      <c r="CF1292"/>
      <c r="CG1292"/>
      <c r="CH1292"/>
      <c r="CI1292"/>
      <c r="CJ1292"/>
      <c r="CK1292"/>
      <c r="CL1292"/>
      <c r="CN1292"/>
    </row>
    <row r="1293" spans="7:92" x14ac:dyDescent="0.4">
      <c r="G1293"/>
      <c r="I1293"/>
      <c r="J1293"/>
      <c r="R1293"/>
      <c r="S1293"/>
      <c r="T1293"/>
      <c r="U1293"/>
      <c r="V1293"/>
      <c r="W1293"/>
      <c r="X1293"/>
      <c r="Y1293"/>
      <c r="Z1293"/>
      <c r="AA1293"/>
      <c r="AB1293"/>
      <c r="AC1293"/>
      <c r="AD1293"/>
      <c r="AE1293"/>
      <c r="AF1293"/>
      <c r="AG1293"/>
      <c r="AH1293"/>
      <c r="AI1293"/>
      <c r="AJ1293"/>
      <c r="AK1293"/>
      <c r="AL1293"/>
      <c r="AM1293"/>
      <c r="AN1293"/>
      <c r="AO1293"/>
      <c r="AP1293"/>
      <c r="AQ1293"/>
      <c r="AR1293"/>
      <c r="AS1293"/>
      <c r="AT1293"/>
      <c r="AU1293"/>
      <c r="AV1293"/>
      <c r="AW1293"/>
      <c r="AX1293"/>
      <c r="AY1293"/>
      <c r="AZ1293"/>
      <c r="BA1293"/>
      <c r="BB1293"/>
      <c r="BC1293"/>
      <c r="BD1293"/>
      <c r="BE1293"/>
      <c r="BF1293"/>
      <c r="BG1293"/>
      <c r="BH1293"/>
      <c r="BI1293"/>
      <c r="BJ1293"/>
      <c r="BK1293"/>
      <c r="BL1293"/>
      <c r="BM1293"/>
      <c r="BN1293"/>
      <c r="BO1293"/>
      <c r="BP1293"/>
      <c r="BQ1293"/>
      <c r="BR1293"/>
      <c r="BS1293"/>
      <c r="BT1293"/>
      <c r="BU1293"/>
      <c r="BV1293"/>
      <c r="BW1293"/>
      <c r="BX1293"/>
      <c r="BY1293"/>
      <c r="BZ1293"/>
      <c r="CA1293"/>
      <c r="CB1293"/>
      <c r="CC1293"/>
      <c r="CD1293"/>
      <c r="CE1293"/>
      <c r="CF1293"/>
      <c r="CG1293"/>
      <c r="CH1293"/>
      <c r="CI1293"/>
      <c r="CJ1293"/>
      <c r="CK1293"/>
      <c r="CL1293"/>
      <c r="CN1293"/>
    </row>
    <row r="1294" spans="7:92" x14ac:dyDescent="0.4">
      <c r="G1294"/>
      <c r="I1294"/>
      <c r="J1294"/>
      <c r="R1294"/>
      <c r="S1294"/>
      <c r="T1294"/>
      <c r="U1294"/>
      <c r="V1294"/>
      <c r="W1294"/>
      <c r="X1294"/>
      <c r="Y1294"/>
      <c r="Z1294"/>
      <c r="AA1294"/>
      <c r="AB1294"/>
      <c r="AC1294"/>
      <c r="AD1294"/>
      <c r="AE1294"/>
      <c r="AF1294"/>
      <c r="AG1294"/>
      <c r="AH1294"/>
      <c r="AI1294"/>
      <c r="AJ1294"/>
      <c r="AK1294"/>
      <c r="AL1294"/>
      <c r="AM1294"/>
      <c r="AN1294"/>
      <c r="AO1294"/>
      <c r="AP1294"/>
      <c r="AQ1294"/>
      <c r="AR1294"/>
      <c r="AS1294"/>
      <c r="AT1294"/>
      <c r="AU1294"/>
      <c r="AV1294"/>
      <c r="AW1294"/>
      <c r="AX1294"/>
      <c r="AY1294"/>
      <c r="AZ1294"/>
      <c r="BA1294"/>
      <c r="BB1294"/>
      <c r="BC1294"/>
      <c r="BD1294"/>
      <c r="BE1294"/>
      <c r="BF1294"/>
      <c r="BG1294"/>
      <c r="BH1294"/>
      <c r="BI1294"/>
      <c r="BJ1294"/>
      <c r="BK1294"/>
      <c r="BL1294"/>
      <c r="BM1294"/>
      <c r="BN1294"/>
      <c r="BO1294"/>
      <c r="BP1294"/>
      <c r="BQ1294"/>
      <c r="BR1294"/>
      <c r="BS1294"/>
      <c r="BT1294"/>
      <c r="BU1294"/>
      <c r="BV1294"/>
      <c r="BW1294"/>
      <c r="BX1294"/>
      <c r="BY1294"/>
      <c r="BZ1294"/>
      <c r="CA1294"/>
      <c r="CB1294"/>
      <c r="CC1294"/>
      <c r="CD1294"/>
      <c r="CE1294"/>
      <c r="CF1294"/>
      <c r="CG1294"/>
      <c r="CH1294"/>
      <c r="CI1294"/>
      <c r="CJ1294"/>
      <c r="CK1294"/>
      <c r="CL1294"/>
      <c r="CN1294"/>
    </row>
    <row r="1295" spans="7:92" x14ac:dyDescent="0.4">
      <c r="G1295"/>
      <c r="I1295"/>
      <c r="J1295"/>
      <c r="R1295"/>
      <c r="S1295"/>
      <c r="T1295"/>
      <c r="U1295"/>
      <c r="V1295"/>
      <c r="W1295"/>
      <c r="X1295"/>
      <c r="Y1295"/>
      <c r="Z1295"/>
      <c r="AA1295"/>
      <c r="AB1295"/>
      <c r="AC1295"/>
      <c r="AD1295"/>
      <c r="AE1295"/>
      <c r="AF1295"/>
      <c r="AG1295"/>
      <c r="AH1295"/>
      <c r="AI1295"/>
      <c r="AJ1295"/>
      <c r="AK1295"/>
      <c r="AL1295"/>
      <c r="AM1295"/>
      <c r="AN1295"/>
      <c r="AO1295"/>
      <c r="AP1295"/>
      <c r="AQ1295"/>
      <c r="AR1295"/>
      <c r="AS1295"/>
      <c r="AT1295"/>
      <c r="AU1295"/>
      <c r="AV1295"/>
      <c r="AW1295"/>
      <c r="AX1295"/>
      <c r="AY1295"/>
      <c r="AZ1295"/>
      <c r="BA1295"/>
      <c r="BB1295"/>
      <c r="BC1295"/>
      <c r="BD1295"/>
      <c r="BE1295"/>
      <c r="BF1295"/>
      <c r="BG1295"/>
      <c r="BH1295"/>
      <c r="BI1295"/>
      <c r="BJ1295"/>
      <c r="BK1295"/>
      <c r="BL1295"/>
      <c r="BM1295"/>
      <c r="BN1295"/>
      <c r="BO1295"/>
      <c r="BP1295"/>
      <c r="BQ1295"/>
      <c r="BR1295"/>
      <c r="BS1295"/>
      <c r="BT1295"/>
      <c r="BU1295"/>
      <c r="BV1295"/>
      <c r="BW1295"/>
      <c r="BX1295"/>
      <c r="BY1295"/>
      <c r="BZ1295"/>
      <c r="CA1295"/>
      <c r="CB1295"/>
      <c r="CC1295"/>
      <c r="CD1295"/>
      <c r="CE1295"/>
      <c r="CF1295"/>
      <c r="CG1295"/>
      <c r="CH1295"/>
      <c r="CI1295"/>
      <c r="CJ1295"/>
      <c r="CK1295"/>
      <c r="CL1295"/>
      <c r="CN1295"/>
    </row>
    <row r="1296" spans="7:92" x14ac:dyDescent="0.4">
      <c r="G1296"/>
      <c r="I1296"/>
      <c r="J1296"/>
      <c r="R1296"/>
      <c r="S1296"/>
      <c r="T1296"/>
      <c r="U1296"/>
      <c r="V1296"/>
      <c r="W1296"/>
      <c r="X1296"/>
      <c r="Y1296"/>
      <c r="Z1296"/>
      <c r="AA1296"/>
      <c r="AB1296"/>
      <c r="AC1296"/>
      <c r="AD1296"/>
      <c r="AE1296"/>
      <c r="AF1296"/>
      <c r="AG1296"/>
      <c r="AH1296"/>
      <c r="AI1296"/>
      <c r="AJ1296"/>
      <c r="AK1296"/>
      <c r="AL1296"/>
      <c r="AM1296"/>
      <c r="AN1296"/>
      <c r="AO1296"/>
      <c r="AP1296"/>
      <c r="AQ1296"/>
      <c r="AR1296"/>
      <c r="AS1296"/>
      <c r="AT1296"/>
      <c r="AU1296"/>
      <c r="AV1296"/>
      <c r="AW1296"/>
      <c r="AX1296"/>
      <c r="AY1296"/>
      <c r="AZ1296"/>
      <c r="BA1296"/>
      <c r="BB1296"/>
      <c r="BC1296"/>
      <c r="BD1296"/>
      <c r="BE1296"/>
      <c r="BF1296"/>
      <c r="BG1296"/>
      <c r="BH1296"/>
      <c r="BI1296"/>
      <c r="BJ1296"/>
      <c r="BK1296"/>
      <c r="BL1296"/>
      <c r="BM1296"/>
      <c r="BN1296"/>
      <c r="BO1296"/>
      <c r="BP1296"/>
      <c r="BQ1296"/>
      <c r="BR1296"/>
      <c r="BS1296"/>
      <c r="BT1296"/>
      <c r="BU1296"/>
      <c r="BV1296"/>
      <c r="BW1296"/>
      <c r="BX1296"/>
      <c r="BY1296"/>
      <c r="BZ1296"/>
      <c r="CA1296"/>
      <c r="CB1296"/>
      <c r="CC1296"/>
      <c r="CD1296"/>
      <c r="CE1296"/>
      <c r="CF1296"/>
      <c r="CG1296"/>
      <c r="CH1296"/>
      <c r="CI1296"/>
      <c r="CJ1296"/>
      <c r="CK1296"/>
      <c r="CL1296"/>
      <c r="CN1296"/>
    </row>
    <row r="1297" spans="7:92" x14ac:dyDescent="0.4">
      <c r="G1297"/>
      <c r="I1297"/>
      <c r="J1297"/>
      <c r="R1297"/>
      <c r="S1297"/>
      <c r="T1297"/>
      <c r="U1297"/>
      <c r="V1297"/>
      <c r="W1297"/>
      <c r="X1297"/>
      <c r="Y1297"/>
      <c r="Z1297"/>
      <c r="AA1297"/>
      <c r="AB1297"/>
      <c r="AC1297"/>
      <c r="AD1297"/>
      <c r="AE1297"/>
      <c r="AF1297"/>
      <c r="AG1297"/>
      <c r="AH1297"/>
      <c r="AI1297"/>
      <c r="AJ1297"/>
      <c r="AK1297"/>
      <c r="AL1297"/>
      <c r="AM1297"/>
      <c r="AN1297"/>
      <c r="AO1297"/>
      <c r="AP1297"/>
      <c r="AQ1297"/>
      <c r="AR1297"/>
      <c r="AS1297"/>
      <c r="AT1297"/>
      <c r="AU1297"/>
      <c r="AV1297"/>
      <c r="AW1297"/>
      <c r="AX1297"/>
      <c r="AY1297"/>
      <c r="AZ1297"/>
      <c r="BA1297"/>
      <c r="BB1297"/>
      <c r="BC1297"/>
      <c r="BD1297"/>
      <c r="BE1297"/>
      <c r="BF1297"/>
      <c r="BG1297"/>
      <c r="BH1297"/>
      <c r="BI1297"/>
      <c r="BJ1297"/>
      <c r="BK1297"/>
      <c r="BL1297"/>
      <c r="BM1297"/>
      <c r="BN1297"/>
      <c r="BO1297"/>
      <c r="BP1297"/>
      <c r="BQ1297"/>
      <c r="BR1297"/>
      <c r="BS1297"/>
      <c r="BT1297"/>
      <c r="BU1297"/>
      <c r="BV1297"/>
      <c r="BW1297"/>
      <c r="BX1297"/>
      <c r="BY1297"/>
      <c r="BZ1297"/>
      <c r="CA1297"/>
      <c r="CB1297"/>
      <c r="CC1297"/>
      <c r="CD1297"/>
      <c r="CE1297"/>
      <c r="CF1297"/>
      <c r="CG1297"/>
      <c r="CH1297"/>
      <c r="CI1297"/>
      <c r="CJ1297"/>
      <c r="CK1297"/>
      <c r="CL1297"/>
      <c r="CN1297"/>
    </row>
    <row r="1298" spans="7:92" x14ac:dyDescent="0.4">
      <c r="G1298"/>
      <c r="I1298"/>
      <c r="J1298"/>
      <c r="R1298"/>
      <c r="S1298"/>
      <c r="T1298"/>
      <c r="U1298"/>
      <c r="V1298"/>
      <c r="W1298"/>
      <c r="X1298"/>
      <c r="Y1298"/>
      <c r="Z1298"/>
      <c r="AA1298"/>
      <c r="AB1298"/>
      <c r="AC1298"/>
      <c r="AD1298"/>
      <c r="AE1298"/>
      <c r="AF1298"/>
      <c r="AG1298"/>
      <c r="AH1298"/>
      <c r="AI1298"/>
      <c r="AJ1298"/>
      <c r="AK1298"/>
      <c r="AL1298"/>
      <c r="AM1298"/>
      <c r="AN1298"/>
      <c r="AO1298"/>
      <c r="AP1298"/>
      <c r="AQ1298"/>
      <c r="AR1298"/>
      <c r="AS1298"/>
      <c r="AT1298"/>
      <c r="AU1298"/>
      <c r="AV1298"/>
      <c r="AW1298"/>
      <c r="AX1298"/>
      <c r="AY1298"/>
      <c r="AZ1298"/>
      <c r="BA1298"/>
      <c r="BB1298"/>
      <c r="BC1298"/>
      <c r="BD1298"/>
      <c r="BE1298"/>
      <c r="BF1298"/>
      <c r="BG1298"/>
      <c r="BH1298"/>
      <c r="BI1298"/>
      <c r="BJ1298"/>
      <c r="BK1298"/>
      <c r="BL1298"/>
      <c r="BM1298"/>
      <c r="BN1298"/>
      <c r="BO1298"/>
      <c r="BP1298"/>
      <c r="BQ1298"/>
      <c r="BR1298"/>
      <c r="BS1298"/>
      <c r="BT1298"/>
      <c r="BU1298"/>
      <c r="BV1298"/>
      <c r="BW1298"/>
      <c r="BX1298"/>
      <c r="BY1298"/>
      <c r="BZ1298"/>
      <c r="CA1298"/>
      <c r="CB1298"/>
      <c r="CC1298"/>
      <c r="CD1298"/>
      <c r="CE1298"/>
      <c r="CF1298"/>
      <c r="CG1298"/>
      <c r="CH1298"/>
      <c r="CI1298"/>
      <c r="CJ1298"/>
      <c r="CK1298"/>
      <c r="CL1298"/>
      <c r="CN1298"/>
    </row>
    <row r="1299" spans="7:92" x14ac:dyDescent="0.4">
      <c r="G1299"/>
      <c r="I1299"/>
      <c r="J1299"/>
      <c r="R1299"/>
      <c r="S1299"/>
      <c r="T1299"/>
      <c r="U1299"/>
      <c r="V1299"/>
      <c r="W1299"/>
      <c r="X1299"/>
      <c r="Y1299"/>
      <c r="Z1299"/>
      <c r="AA1299"/>
      <c r="AB1299"/>
      <c r="AC1299"/>
      <c r="AD1299"/>
      <c r="AE1299"/>
      <c r="AF1299"/>
      <c r="AG1299"/>
      <c r="AH1299"/>
      <c r="AI1299"/>
      <c r="AJ1299"/>
      <c r="AK1299"/>
      <c r="AL1299"/>
      <c r="AM1299"/>
      <c r="AN1299"/>
      <c r="AO1299"/>
      <c r="AP1299"/>
      <c r="AQ1299"/>
      <c r="AR1299"/>
      <c r="AS1299"/>
      <c r="AT1299"/>
      <c r="AU1299"/>
      <c r="AV1299"/>
      <c r="AW1299"/>
      <c r="AX1299"/>
      <c r="AY1299"/>
      <c r="AZ1299"/>
      <c r="BA1299"/>
      <c r="BB1299"/>
      <c r="BC1299"/>
      <c r="BD1299"/>
      <c r="BE1299"/>
      <c r="BF1299"/>
      <c r="BG1299"/>
      <c r="BH1299"/>
      <c r="BI1299"/>
      <c r="BJ1299"/>
      <c r="BK1299"/>
      <c r="BL1299"/>
      <c r="BM1299"/>
      <c r="BN1299"/>
      <c r="BO1299"/>
      <c r="BP1299"/>
      <c r="BQ1299"/>
      <c r="BR1299"/>
      <c r="BS1299"/>
      <c r="BT1299"/>
      <c r="BU1299"/>
      <c r="BV1299"/>
      <c r="BW1299"/>
      <c r="BX1299"/>
      <c r="BY1299"/>
      <c r="BZ1299"/>
      <c r="CA1299"/>
      <c r="CB1299"/>
      <c r="CC1299"/>
      <c r="CD1299"/>
      <c r="CE1299"/>
      <c r="CF1299"/>
      <c r="CG1299"/>
      <c r="CH1299"/>
      <c r="CI1299"/>
      <c r="CJ1299"/>
      <c r="CK1299"/>
      <c r="CL1299"/>
      <c r="CN1299"/>
    </row>
    <row r="1300" spans="7:92" x14ac:dyDescent="0.4">
      <c r="G1300"/>
      <c r="I1300"/>
      <c r="J1300"/>
      <c r="R1300"/>
      <c r="S1300"/>
      <c r="T1300"/>
      <c r="U1300"/>
      <c r="V1300"/>
      <c r="W1300"/>
      <c r="X1300"/>
      <c r="Y1300"/>
      <c r="Z1300"/>
      <c r="AA1300"/>
      <c r="AB1300"/>
      <c r="AC1300"/>
      <c r="AD1300"/>
      <c r="AE1300"/>
      <c r="AF1300"/>
      <c r="AG1300"/>
      <c r="AH1300"/>
      <c r="AI1300"/>
      <c r="AJ1300"/>
      <c r="AK1300"/>
      <c r="AL1300"/>
      <c r="AM1300"/>
      <c r="AN1300"/>
      <c r="AO1300"/>
      <c r="AP1300"/>
      <c r="AQ1300"/>
      <c r="AR1300"/>
      <c r="AS1300"/>
      <c r="AT1300"/>
      <c r="AU1300"/>
      <c r="AV1300"/>
      <c r="AW1300"/>
      <c r="AX1300"/>
      <c r="AY1300"/>
      <c r="AZ1300"/>
      <c r="BA1300"/>
      <c r="BB1300"/>
      <c r="BC1300"/>
      <c r="BD1300"/>
      <c r="BE1300"/>
      <c r="BF1300"/>
      <c r="BG1300"/>
      <c r="BH1300"/>
      <c r="BI1300"/>
      <c r="BJ1300"/>
      <c r="BK1300"/>
      <c r="BL1300"/>
      <c r="BM1300"/>
      <c r="BN1300"/>
      <c r="BO1300"/>
      <c r="BP1300"/>
      <c r="BQ1300"/>
      <c r="BR1300"/>
      <c r="BS1300"/>
      <c r="BT1300"/>
      <c r="BU1300"/>
      <c r="BV1300"/>
      <c r="BW1300"/>
      <c r="BX1300"/>
      <c r="BY1300"/>
      <c r="BZ1300"/>
      <c r="CA1300"/>
      <c r="CB1300"/>
      <c r="CC1300"/>
      <c r="CD1300"/>
      <c r="CE1300"/>
      <c r="CF1300"/>
      <c r="CG1300"/>
      <c r="CH1300"/>
      <c r="CI1300"/>
      <c r="CJ1300"/>
      <c r="CK1300"/>
      <c r="CL1300"/>
      <c r="CN1300"/>
    </row>
    <row r="1301" spans="7:92" x14ac:dyDescent="0.4">
      <c r="G1301"/>
      <c r="I1301"/>
      <c r="J1301"/>
      <c r="R1301"/>
      <c r="S1301"/>
      <c r="T1301"/>
      <c r="U1301"/>
      <c r="V1301"/>
      <c r="W1301"/>
      <c r="X1301"/>
      <c r="Y1301"/>
      <c r="Z1301"/>
      <c r="AA1301"/>
      <c r="AB1301"/>
      <c r="AC1301"/>
      <c r="AD1301"/>
      <c r="AE1301"/>
      <c r="AF1301"/>
      <c r="AG1301"/>
      <c r="AH1301"/>
      <c r="AI1301"/>
      <c r="AJ1301"/>
      <c r="AK1301"/>
      <c r="AL1301"/>
      <c r="AM1301"/>
      <c r="AN1301"/>
      <c r="AO1301"/>
      <c r="AP1301"/>
      <c r="AQ1301"/>
      <c r="AR1301"/>
      <c r="AS1301"/>
      <c r="AT1301"/>
      <c r="AU1301"/>
      <c r="AV1301"/>
      <c r="AW1301"/>
      <c r="AX1301"/>
      <c r="AY1301"/>
      <c r="AZ1301"/>
      <c r="BA1301"/>
      <c r="BB1301"/>
      <c r="BC1301"/>
      <c r="BD1301"/>
      <c r="BE1301"/>
      <c r="BF1301"/>
      <c r="BG1301"/>
      <c r="BH1301"/>
      <c r="BI1301"/>
      <c r="BJ1301"/>
      <c r="BK1301"/>
      <c r="BL1301"/>
      <c r="BM1301"/>
      <c r="BN1301"/>
      <c r="BO1301"/>
      <c r="BP1301"/>
      <c r="BQ1301"/>
      <c r="BR1301"/>
      <c r="BS1301"/>
      <c r="BT1301"/>
      <c r="BU1301"/>
      <c r="BV1301"/>
      <c r="BW1301"/>
      <c r="BX1301"/>
      <c r="BY1301"/>
      <c r="BZ1301"/>
      <c r="CA1301"/>
      <c r="CB1301"/>
      <c r="CC1301"/>
      <c r="CD1301"/>
      <c r="CE1301"/>
      <c r="CF1301"/>
      <c r="CG1301"/>
      <c r="CH1301"/>
      <c r="CI1301"/>
      <c r="CJ1301"/>
      <c r="CK1301"/>
      <c r="CL1301"/>
      <c r="CN1301"/>
    </row>
    <row r="1302" spans="7:92" x14ac:dyDescent="0.4">
      <c r="G1302"/>
      <c r="I1302"/>
      <c r="J1302"/>
      <c r="R1302"/>
      <c r="S1302"/>
      <c r="T1302"/>
      <c r="U1302"/>
      <c r="V1302"/>
      <c r="W1302"/>
      <c r="X1302"/>
      <c r="Y1302"/>
      <c r="Z1302"/>
      <c r="AA1302"/>
      <c r="AB1302"/>
      <c r="AC1302"/>
      <c r="AD1302"/>
      <c r="AE1302"/>
      <c r="AF1302"/>
      <c r="AG1302"/>
      <c r="AH1302"/>
      <c r="AI1302"/>
      <c r="AJ1302"/>
      <c r="AK1302"/>
      <c r="AL1302"/>
      <c r="AM1302"/>
      <c r="AN1302"/>
      <c r="AO1302"/>
      <c r="AP1302"/>
      <c r="AQ1302"/>
      <c r="AR1302"/>
      <c r="AS1302"/>
      <c r="AT1302"/>
      <c r="AU1302"/>
      <c r="AV1302"/>
      <c r="AW1302"/>
      <c r="AX1302"/>
      <c r="AY1302"/>
      <c r="AZ1302"/>
      <c r="BA1302"/>
      <c r="BB1302"/>
      <c r="BC1302"/>
      <c r="BD1302"/>
      <c r="BE1302"/>
      <c r="BF1302"/>
      <c r="BG1302"/>
      <c r="BH1302"/>
      <c r="BI1302"/>
      <c r="BJ1302"/>
      <c r="BK1302"/>
      <c r="BL1302"/>
      <c r="BM1302"/>
      <c r="BN1302"/>
      <c r="BO1302"/>
      <c r="BP1302"/>
      <c r="BQ1302"/>
      <c r="BR1302"/>
      <c r="BS1302"/>
      <c r="BT1302"/>
      <c r="BU1302"/>
      <c r="BV1302"/>
      <c r="BW1302"/>
      <c r="BX1302"/>
      <c r="BY1302"/>
      <c r="BZ1302"/>
      <c r="CA1302"/>
      <c r="CB1302"/>
      <c r="CC1302"/>
      <c r="CD1302"/>
      <c r="CE1302"/>
      <c r="CF1302"/>
      <c r="CG1302"/>
      <c r="CH1302"/>
      <c r="CI1302"/>
      <c r="CJ1302"/>
      <c r="CK1302"/>
      <c r="CL1302"/>
      <c r="CN1302"/>
    </row>
    <row r="1303" spans="7:92" x14ac:dyDescent="0.4">
      <c r="G1303"/>
      <c r="I1303"/>
      <c r="J1303"/>
      <c r="R1303"/>
      <c r="S1303"/>
      <c r="T1303"/>
      <c r="U1303"/>
      <c r="V1303"/>
      <c r="W1303"/>
      <c r="X1303"/>
      <c r="Y1303"/>
      <c r="Z1303"/>
      <c r="AA1303"/>
      <c r="AB1303"/>
      <c r="AC1303"/>
      <c r="AD1303"/>
      <c r="AE1303"/>
      <c r="AF1303"/>
      <c r="AG1303"/>
      <c r="AH1303"/>
      <c r="AI1303"/>
      <c r="AJ1303"/>
      <c r="AK1303"/>
      <c r="AL1303"/>
      <c r="AM1303"/>
      <c r="AN1303"/>
      <c r="AO1303"/>
      <c r="AP1303"/>
      <c r="AQ1303"/>
      <c r="AR1303"/>
      <c r="AS1303"/>
      <c r="AT1303"/>
      <c r="AU1303"/>
      <c r="AV1303"/>
      <c r="AW1303"/>
      <c r="AX1303"/>
      <c r="AY1303"/>
      <c r="AZ1303"/>
      <c r="BA1303"/>
      <c r="BB1303"/>
      <c r="BC1303"/>
      <c r="BD1303"/>
      <c r="BE1303"/>
      <c r="BF1303"/>
      <c r="BG1303"/>
      <c r="BH1303"/>
      <c r="BI1303"/>
      <c r="BJ1303"/>
      <c r="BK1303"/>
      <c r="BL1303"/>
      <c r="BM1303"/>
      <c r="BN1303"/>
      <c r="BO1303"/>
      <c r="BP1303"/>
      <c r="BQ1303"/>
      <c r="BR1303"/>
      <c r="BS1303"/>
      <c r="BT1303"/>
      <c r="BU1303"/>
      <c r="BV1303"/>
      <c r="BW1303"/>
      <c r="BX1303"/>
      <c r="BY1303"/>
      <c r="BZ1303"/>
      <c r="CA1303"/>
      <c r="CB1303"/>
      <c r="CC1303"/>
      <c r="CD1303"/>
      <c r="CE1303"/>
      <c r="CF1303"/>
      <c r="CG1303"/>
      <c r="CH1303"/>
      <c r="CI1303"/>
      <c r="CJ1303"/>
      <c r="CK1303"/>
      <c r="CL1303"/>
      <c r="CN1303"/>
    </row>
    <row r="1304" spans="7:92" x14ac:dyDescent="0.4">
      <c r="G1304"/>
      <c r="I1304"/>
      <c r="J1304"/>
      <c r="R1304"/>
      <c r="S1304"/>
      <c r="T1304"/>
      <c r="U1304"/>
      <c r="V1304"/>
      <c r="W1304"/>
      <c r="X1304"/>
      <c r="Y1304"/>
      <c r="Z1304"/>
      <c r="AA1304"/>
      <c r="AB1304"/>
      <c r="AC1304"/>
      <c r="AD1304"/>
      <c r="AE1304"/>
      <c r="AF1304"/>
      <c r="AG1304"/>
      <c r="AH1304"/>
      <c r="AI1304"/>
      <c r="AJ1304"/>
      <c r="AK1304"/>
      <c r="AL1304"/>
      <c r="AM1304"/>
      <c r="AN1304"/>
      <c r="AO1304"/>
      <c r="AP1304"/>
      <c r="AQ1304"/>
      <c r="AR1304"/>
      <c r="AS1304"/>
      <c r="AT1304"/>
      <c r="AU1304"/>
      <c r="AV1304"/>
      <c r="AW1304"/>
      <c r="AX1304"/>
      <c r="AY1304"/>
      <c r="AZ1304"/>
      <c r="BA1304"/>
      <c r="BB1304"/>
      <c r="BC1304"/>
      <c r="BD1304"/>
      <c r="BE1304"/>
      <c r="BF1304"/>
      <c r="BG1304"/>
      <c r="BH1304"/>
      <c r="BI1304"/>
      <c r="BJ1304"/>
      <c r="BK1304"/>
      <c r="BL1304"/>
      <c r="BM1304"/>
      <c r="BN1304"/>
      <c r="BO1304"/>
      <c r="BP1304"/>
      <c r="BQ1304"/>
      <c r="BR1304"/>
      <c r="BS1304"/>
      <c r="BT1304"/>
      <c r="BU1304"/>
      <c r="BV1304"/>
      <c r="BW1304"/>
      <c r="BX1304"/>
      <c r="BY1304"/>
      <c r="BZ1304"/>
      <c r="CA1304"/>
      <c r="CB1304"/>
      <c r="CC1304"/>
      <c r="CD1304"/>
      <c r="CE1304"/>
      <c r="CF1304"/>
      <c r="CG1304"/>
      <c r="CH1304"/>
      <c r="CI1304"/>
      <c r="CJ1304"/>
      <c r="CK1304"/>
      <c r="CL1304"/>
      <c r="CN1304"/>
    </row>
    <row r="1305" spans="7:92" x14ac:dyDescent="0.4">
      <c r="G1305"/>
      <c r="I1305"/>
      <c r="J1305"/>
      <c r="R1305"/>
      <c r="S1305"/>
      <c r="T1305"/>
      <c r="U1305"/>
      <c r="V1305"/>
      <c r="W1305"/>
      <c r="X1305"/>
      <c r="Y1305"/>
      <c r="Z1305"/>
      <c r="AA1305"/>
      <c r="AB1305"/>
      <c r="AC1305"/>
      <c r="AD1305"/>
      <c r="AE1305"/>
      <c r="AF1305"/>
      <c r="AG1305"/>
      <c r="AH1305"/>
      <c r="AI1305"/>
      <c r="AJ1305"/>
      <c r="AK1305"/>
      <c r="AL1305"/>
      <c r="AM1305"/>
      <c r="AN1305"/>
      <c r="AO1305"/>
      <c r="AP1305"/>
      <c r="AQ1305"/>
      <c r="AR1305"/>
      <c r="AS1305"/>
      <c r="AT1305"/>
      <c r="AU1305"/>
      <c r="AV1305"/>
      <c r="AW1305"/>
      <c r="AX1305"/>
      <c r="AY1305"/>
      <c r="AZ1305"/>
      <c r="BA1305"/>
      <c r="BB1305"/>
      <c r="BC1305"/>
      <c r="BD1305"/>
      <c r="BE1305"/>
      <c r="BF1305"/>
      <c r="BG1305"/>
      <c r="BH1305"/>
      <c r="BI1305"/>
      <c r="BJ1305"/>
      <c r="BK1305"/>
      <c r="BL1305"/>
      <c r="BM1305"/>
      <c r="BN1305"/>
      <c r="BO1305"/>
      <c r="BP1305"/>
      <c r="BQ1305"/>
      <c r="BR1305"/>
      <c r="BS1305"/>
      <c r="BT1305"/>
      <c r="BU1305"/>
      <c r="BV1305"/>
      <c r="BW1305"/>
      <c r="BX1305"/>
      <c r="BY1305"/>
      <c r="BZ1305"/>
      <c r="CA1305"/>
      <c r="CB1305"/>
      <c r="CC1305"/>
      <c r="CD1305"/>
      <c r="CE1305"/>
      <c r="CF1305"/>
      <c r="CG1305"/>
      <c r="CH1305"/>
      <c r="CI1305"/>
      <c r="CJ1305"/>
      <c r="CK1305"/>
      <c r="CL1305"/>
      <c r="CN1305"/>
    </row>
    <row r="1306" spans="7:92" x14ac:dyDescent="0.4">
      <c r="G1306"/>
      <c r="I1306"/>
      <c r="J1306"/>
      <c r="R1306"/>
      <c r="S1306"/>
      <c r="T1306"/>
      <c r="U1306"/>
      <c r="V1306"/>
      <c r="W1306"/>
      <c r="X1306"/>
      <c r="Y1306"/>
      <c r="Z1306"/>
      <c r="AA1306"/>
      <c r="AB1306"/>
      <c r="AC1306"/>
      <c r="AD1306"/>
      <c r="AE1306"/>
      <c r="AF1306"/>
      <c r="AG1306"/>
      <c r="AH1306"/>
      <c r="AI1306"/>
      <c r="AJ1306"/>
      <c r="AK1306"/>
      <c r="AL1306"/>
      <c r="AM1306"/>
      <c r="AN1306"/>
      <c r="AO1306"/>
      <c r="AP1306"/>
      <c r="AQ1306"/>
      <c r="AR1306"/>
      <c r="AS1306"/>
      <c r="AT1306"/>
      <c r="AU1306"/>
      <c r="AV1306"/>
      <c r="AW1306"/>
      <c r="AX1306"/>
      <c r="AY1306"/>
      <c r="AZ1306"/>
      <c r="BA1306"/>
      <c r="BB1306"/>
      <c r="BC1306"/>
      <c r="BD1306"/>
      <c r="BE1306"/>
      <c r="BF1306"/>
      <c r="BG1306"/>
      <c r="BH1306"/>
      <c r="BI1306"/>
      <c r="BJ1306"/>
      <c r="BK1306"/>
      <c r="BL1306"/>
      <c r="BM1306"/>
      <c r="BN1306"/>
      <c r="BO1306"/>
      <c r="BP1306"/>
      <c r="BQ1306"/>
      <c r="BR1306"/>
      <c r="BS1306"/>
      <c r="BT1306"/>
      <c r="BU1306"/>
      <c r="BV1306"/>
      <c r="BW1306"/>
      <c r="BX1306"/>
      <c r="BY1306"/>
      <c r="BZ1306"/>
      <c r="CA1306"/>
      <c r="CB1306"/>
      <c r="CC1306"/>
      <c r="CD1306"/>
      <c r="CE1306"/>
      <c r="CF1306"/>
      <c r="CG1306"/>
      <c r="CH1306"/>
      <c r="CI1306"/>
      <c r="CJ1306"/>
      <c r="CK1306"/>
      <c r="CL1306"/>
      <c r="CN1306"/>
    </row>
    <row r="1307" spans="7:92" x14ac:dyDescent="0.4">
      <c r="G1307"/>
      <c r="I1307"/>
      <c r="J1307"/>
      <c r="R1307"/>
      <c r="S1307"/>
      <c r="T1307"/>
      <c r="U1307"/>
      <c r="V1307"/>
      <c r="W1307"/>
      <c r="X1307"/>
      <c r="Y1307"/>
      <c r="Z1307"/>
      <c r="AA1307"/>
      <c r="AB1307"/>
      <c r="AC1307"/>
      <c r="AD1307"/>
      <c r="AE1307"/>
      <c r="AF1307"/>
      <c r="AG1307"/>
      <c r="AH1307"/>
      <c r="AI1307"/>
      <c r="AJ1307"/>
      <c r="AK1307"/>
      <c r="AL1307"/>
      <c r="AM1307"/>
      <c r="AN1307"/>
      <c r="AO1307"/>
      <c r="AP1307"/>
      <c r="AQ1307"/>
      <c r="AR1307"/>
      <c r="AS1307"/>
      <c r="AT1307"/>
      <c r="AU1307"/>
      <c r="AV1307"/>
      <c r="AW1307"/>
      <c r="AX1307"/>
      <c r="AY1307"/>
      <c r="AZ1307"/>
      <c r="BA1307"/>
      <c r="BB1307"/>
      <c r="BC1307"/>
      <c r="BD1307"/>
      <c r="BE1307"/>
      <c r="BF1307"/>
      <c r="BG1307"/>
      <c r="BH1307"/>
      <c r="BI1307"/>
      <c r="BJ1307"/>
      <c r="BK1307"/>
      <c r="BL1307"/>
      <c r="BM1307"/>
      <c r="BN1307"/>
      <c r="BO1307"/>
      <c r="BP1307"/>
      <c r="BQ1307"/>
      <c r="BR1307"/>
      <c r="BS1307"/>
      <c r="BT1307"/>
      <c r="BU1307"/>
      <c r="BV1307"/>
      <c r="BW1307"/>
      <c r="BX1307"/>
      <c r="BY1307"/>
      <c r="BZ1307"/>
      <c r="CA1307"/>
      <c r="CB1307"/>
      <c r="CC1307"/>
      <c r="CD1307"/>
      <c r="CE1307"/>
      <c r="CF1307"/>
      <c r="CG1307"/>
      <c r="CH1307"/>
      <c r="CI1307"/>
      <c r="CJ1307"/>
      <c r="CK1307"/>
      <c r="CL1307"/>
      <c r="CN1307"/>
    </row>
    <row r="1308" spans="7:92" x14ac:dyDescent="0.4">
      <c r="G1308"/>
      <c r="I1308"/>
      <c r="J1308"/>
      <c r="R1308"/>
      <c r="S1308"/>
      <c r="T1308"/>
      <c r="U1308"/>
      <c r="V1308"/>
      <c r="W1308"/>
      <c r="X1308"/>
      <c r="Y1308"/>
      <c r="Z1308"/>
      <c r="AA1308"/>
      <c r="AB1308"/>
      <c r="AC1308"/>
      <c r="AD1308"/>
      <c r="AE1308"/>
      <c r="AF1308"/>
      <c r="AG1308"/>
      <c r="AH1308"/>
      <c r="AI1308"/>
      <c r="AJ1308"/>
      <c r="AK1308"/>
      <c r="AL1308"/>
      <c r="AM1308"/>
      <c r="AN1308"/>
      <c r="AO1308"/>
      <c r="AP1308"/>
      <c r="AQ1308"/>
      <c r="AR1308"/>
      <c r="AS1308"/>
      <c r="AT1308"/>
      <c r="AU1308"/>
      <c r="AV1308"/>
      <c r="AW1308"/>
      <c r="AX1308"/>
      <c r="AY1308"/>
      <c r="AZ1308"/>
      <c r="BA1308"/>
      <c r="BB1308"/>
      <c r="BC1308"/>
      <c r="BD1308"/>
      <c r="BE1308"/>
      <c r="BF1308"/>
      <c r="BG1308"/>
      <c r="BH1308"/>
      <c r="BI1308"/>
      <c r="BJ1308"/>
      <c r="BK1308"/>
      <c r="BL1308"/>
      <c r="BM1308"/>
      <c r="BN1308"/>
      <c r="BO1308"/>
      <c r="BP1308"/>
      <c r="BQ1308"/>
      <c r="BR1308"/>
      <c r="BS1308"/>
      <c r="BT1308"/>
      <c r="BU1308"/>
      <c r="BV1308"/>
      <c r="BW1308"/>
      <c r="BX1308"/>
      <c r="BY1308"/>
      <c r="BZ1308"/>
      <c r="CA1308"/>
      <c r="CB1308"/>
      <c r="CC1308"/>
      <c r="CD1308"/>
      <c r="CE1308"/>
      <c r="CF1308"/>
      <c r="CG1308"/>
      <c r="CH1308"/>
      <c r="CI1308"/>
      <c r="CJ1308"/>
      <c r="CK1308"/>
      <c r="CL1308"/>
      <c r="CN1308"/>
    </row>
    <row r="1309" spans="7:92" x14ac:dyDescent="0.4">
      <c r="G1309"/>
      <c r="I1309"/>
      <c r="J1309"/>
      <c r="R1309"/>
      <c r="S1309"/>
      <c r="T1309"/>
      <c r="U1309"/>
      <c r="V1309"/>
      <c r="W1309"/>
      <c r="X1309"/>
      <c r="Y1309"/>
      <c r="Z1309"/>
      <c r="AA1309"/>
      <c r="AB1309"/>
      <c r="AC1309"/>
      <c r="AD1309"/>
      <c r="AE1309"/>
      <c r="AF1309"/>
      <c r="AG1309"/>
      <c r="AH1309"/>
      <c r="AI1309"/>
      <c r="AJ1309"/>
      <c r="AK1309"/>
      <c r="AL1309"/>
      <c r="AM1309"/>
      <c r="AN1309"/>
      <c r="AO1309"/>
      <c r="AP1309"/>
      <c r="AQ1309"/>
      <c r="AR1309"/>
      <c r="AS1309"/>
      <c r="AT1309"/>
      <c r="AU1309"/>
      <c r="AV1309"/>
      <c r="AW1309"/>
      <c r="AX1309"/>
      <c r="AY1309"/>
      <c r="AZ1309"/>
      <c r="BA1309"/>
      <c r="BB1309"/>
      <c r="BC1309"/>
      <c r="BD1309"/>
      <c r="BE1309"/>
      <c r="BF1309"/>
      <c r="BG1309"/>
      <c r="BH1309"/>
      <c r="BI1309"/>
      <c r="BJ1309"/>
      <c r="BK1309"/>
      <c r="BL1309"/>
      <c r="BM1309"/>
      <c r="BN1309"/>
      <c r="BO1309"/>
      <c r="BP1309"/>
      <c r="BQ1309"/>
      <c r="BR1309"/>
      <c r="BS1309"/>
      <c r="BT1309"/>
      <c r="BU1309"/>
      <c r="BV1309"/>
      <c r="BW1309"/>
      <c r="BX1309"/>
      <c r="BY1309"/>
      <c r="BZ1309"/>
      <c r="CA1309"/>
      <c r="CB1309"/>
      <c r="CC1309"/>
      <c r="CD1309"/>
      <c r="CE1309"/>
      <c r="CF1309"/>
      <c r="CG1309"/>
      <c r="CH1309"/>
      <c r="CI1309"/>
      <c r="CJ1309"/>
      <c r="CK1309"/>
      <c r="CL1309"/>
      <c r="CN1309"/>
    </row>
    <row r="1310" spans="7:92" x14ac:dyDescent="0.4">
      <c r="G1310"/>
      <c r="I1310"/>
      <c r="J1310"/>
      <c r="R1310"/>
      <c r="S1310"/>
      <c r="T1310"/>
      <c r="U1310"/>
      <c r="V1310"/>
      <c r="W1310"/>
      <c r="X1310"/>
      <c r="Y1310"/>
      <c r="Z1310"/>
      <c r="AA1310"/>
      <c r="AB1310"/>
      <c r="AC1310"/>
      <c r="AD1310"/>
      <c r="AE1310"/>
      <c r="AF1310"/>
      <c r="AG1310"/>
      <c r="AH1310"/>
      <c r="AI1310"/>
      <c r="AJ1310"/>
      <c r="AK1310"/>
      <c r="AL1310"/>
      <c r="AM1310"/>
      <c r="AN1310"/>
      <c r="AO1310"/>
      <c r="AP1310"/>
      <c r="AQ1310"/>
      <c r="AR1310"/>
      <c r="AS1310"/>
      <c r="AT1310"/>
      <c r="AU1310"/>
      <c r="AV1310"/>
      <c r="AW1310"/>
      <c r="AX1310"/>
      <c r="AY1310"/>
      <c r="AZ1310"/>
      <c r="BA1310"/>
      <c r="BB1310"/>
      <c r="BC1310"/>
      <c r="BD1310"/>
      <c r="BE1310"/>
      <c r="BF1310"/>
      <c r="BG1310"/>
      <c r="BH1310"/>
      <c r="BI1310"/>
      <c r="BJ1310"/>
      <c r="BK1310"/>
      <c r="BL1310"/>
      <c r="BM1310"/>
      <c r="BN1310"/>
      <c r="BO1310"/>
      <c r="BP1310"/>
      <c r="BQ1310"/>
      <c r="BR1310"/>
      <c r="BS1310"/>
      <c r="BT1310"/>
      <c r="BU1310"/>
      <c r="BV1310"/>
      <c r="BW1310"/>
      <c r="BX1310"/>
      <c r="BY1310"/>
      <c r="BZ1310"/>
      <c r="CA1310"/>
      <c r="CB1310"/>
      <c r="CC1310"/>
      <c r="CD1310"/>
      <c r="CE1310"/>
      <c r="CF1310"/>
      <c r="CG1310"/>
      <c r="CH1310"/>
      <c r="CI1310"/>
      <c r="CJ1310"/>
      <c r="CK1310"/>
      <c r="CL1310"/>
      <c r="CN1310"/>
    </row>
    <row r="1311" spans="7:92" x14ac:dyDescent="0.4">
      <c r="G1311"/>
      <c r="I1311"/>
      <c r="J1311"/>
      <c r="R1311"/>
      <c r="S1311"/>
      <c r="T1311"/>
      <c r="U1311"/>
      <c r="V1311"/>
      <c r="W1311"/>
      <c r="X1311"/>
      <c r="Y1311"/>
      <c r="Z1311"/>
      <c r="AA1311"/>
      <c r="AB1311"/>
      <c r="AC1311"/>
      <c r="AD1311"/>
      <c r="AE1311"/>
      <c r="AF1311"/>
      <c r="AG1311"/>
      <c r="AH1311"/>
      <c r="AI1311"/>
      <c r="AJ1311"/>
      <c r="AK1311"/>
      <c r="AL1311"/>
      <c r="AM1311"/>
      <c r="AN1311"/>
      <c r="AO1311"/>
      <c r="AP1311"/>
      <c r="AQ1311"/>
      <c r="AR1311"/>
      <c r="AS1311"/>
      <c r="AT1311"/>
      <c r="AU1311"/>
      <c r="AV1311"/>
      <c r="AW1311"/>
      <c r="AX1311"/>
      <c r="AY1311"/>
      <c r="AZ1311"/>
      <c r="BA1311"/>
      <c r="BB1311"/>
      <c r="BC1311"/>
      <c r="BD1311"/>
      <c r="BE1311"/>
      <c r="BF1311"/>
      <c r="BG1311"/>
      <c r="BH1311"/>
      <c r="BI1311"/>
      <c r="BJ1311"/>
      <c r="BK1311"/>
      <c r="BL1311"/>
      <c r="BM1311"/>
      <c r="BN1311"/>
      <c r="BO1311"/>
      <c r="BP1311"/>
      <c r="BQ1311"/>
      <c r="BR1311"/>
      <c r="BS1311"/>
      <c r="BT1311"/>
      <c r="BU1311"/>
      <c r="BV1311"/>
      <c r="BW1311"/>
      <c r="BX1311"/>
      <c r="BY1311"/>
      <c r="BZ1311"/>
      <c r="CA1311"/>
      <c r="CB1311"/>
      <c r="CC1311"/>
      <c r="CD1311"/>
      <c r="CE1311"/>
      <c r="CF1311"/>
      <c r="CG1311"/>
      <c r="CH1311"/>
      <c r="CI1311"/>
      <c r="CJ1311"/>
      <c r="CK1311"/>
      <c r="CL1311"/>
      <c r="CN1311"/>
    </row>
    <row r="1312" spans="7:92" x14ac:dyDescent="0.4">
      <c r="G1312"/>
      <c r="I1312"/>
      <c r="J1312"/>
      <c r="R1312"/>
      <c r="S1312"/>
      <c r="T1312"/>
      <c r="U1312"/>
      <c r="V1312"/>
      <c r="W1312"/>
      <c r="X1312"/>
      <c r="Y1312"/>
      <c r="Z1312"/>
      <c r="AA1312"/>
      <c r="AB1312"/>
      <c r="AC1312"/>
      <c r="AD1312"/>
      <c r="AE1312"/>
      <c r="AF1312"/>
      <c r="AG1312"/>
      <c r="AH1312"/>
      <c r="AI1312"/>
      <c r="AJ1312"/>
      <c r="AK1312"/>
      <c r="AL1312"/>
      <c r="AM1312"/>
      <c r="AN1312"/>
      <c r="AO1312"/>
      <c r="AP1312"/>
      <c r="AQ1312"/>
      <c r="AR1312"/>
      <c r="AS1312"/>
      <c r="AT1312"/>
      <c r="AU1312"/>
      <c r="AV1312"/>
      <c r="AW1312"/>
      <c r="AX1312"/>
      <c r="AY1312"/>
      <c r="AZ1312"/>
      <c r="BA1312"/>
      <c r="BB1312"/>
      <c r="BC1312"/>
      <c r="BD1312"/>
      <c r="BE1312"/>
      <c r="BF1312"/>
      <c r="BG1312"/>
      <c r="BH1312"/>
      <c r="BI1312"/>
      <c r="BJ1312"/>
      <c r="BK1312"/>
      <c r="BL1312"/>
      <c r="BM1312"/>
      <c r="BN1312"/>
      <c r="BO1312"/>
      <c r="BP1312"/>
      <c r="BQ1312"/>
      <c r="BR1312"/>
      <c r="BS1312"/>
      <c r="BT1312"/>
      <c r="BU1312"/>
      <c r="BV1312"/>
      <c r="BW1312"/>
      <c r="BX1312"/>
      <c r="BY1312"/>
      <c r="BZ1312"/>
      <c r="CA1312"/>
      <c r="CB1312"/>
      <c r="CC1312"/>
      <c r="CD1312"/>
      <c r="CE1312"/>
      <c r="CF1312"/>
      <c r="CG1312"/>
      <c r="CH1312"/>
      <c r="CI1312"/>
      <c r="CJ1312"/>
      <c r="CK1312"/>
      <c r="CL1312"/>
      <c r="CN1312"/>
    </row>
    <row r="1313" spans="7:92" x14ac:dyDescent="0.4">
      <c r="G1313"/>
      <c r="I1313"/>
      <c r="J1313"/>
      <c r="R1313"/>
      <c r="S1313"/>
      <c r="T1313"/>
      <c r="U1313"/>
      <c r="V1313"/>
      <c r="W1313"/>
      <c r="X1313"/>
      <c r="Y1313"/>
      <c r="Z1313"/>
      <c r="AA1313"/>
      <c r="AB1313"/>
      <c r="AC1313"/>
      <c r="AD1313"/>
      <c r="AE1313"/>
      <c r="AF1313"/>
      <c r="AG1313"/>
      <c r="AH1313"/>
      <c r="AI1313"/>
      <c r="AJ1313"/>
      <c r="AK1313"/>
      <c r="AL1313"/>
      <c r="AM1313"/>
      <c r="AN1313"/>
      <c r="AO1313"/>
      <c r="AP1313"/>
      <c r="AQ1313"/>
      <c r="AR1313"/>
      <c r="AS1313"/>
      <c r="AT1313"/>
      <c r="AU1313"/>
      <c r="AV1313"/>
      <c r="AW1313"/>
      <c r="AX1313"/>
      <c r="AY1313"/>
      <c r="AZ1313"/>
      <c r="BA1313"/>
      <c r="BB1313"/>
      <c r="BC1313"/>
      <c r="BD1313"/>
      <c r="BE1313"/>
      <c r="BF1313"/>
      <c r="BG1313"/>
      <c r="BH1313"/>
      <c r="BI1313"/>
      <c r="BJ1313"/>
      <c r="BK1313"/>
      <c r="BL1313"/>
      <c r="BM1313"/>
      <c r="BN1313"/>
      <c r="BO1313"/>
      <c r="BP1313"/>
      <c r="BQ1313"/>
      <c r="BR1313"/>
      <c r="BS1313"/>
      <c r="BT1313"/>
      <c r="BU1313"/>
      <c r="BV1313"/>
      <c r="BW1313"/>
      <c r="BX1313"/>
      <c r="BY1313"/>
      <c r="BZ1313"/>
      <c r="CA1313"/>
      <c r="CB1313"/>
      <c r="CC1313"/>
      <c r="CD1313"/>
      <c r="CE1313"/>
      <c r="CF1313"/>
      <c r="CG1313"/>
      <c r="CH1313"/>
      <c r="CI1313"/>
      <c r="CJ1313"/>
      <c r="CK1313"/>
      <c r="CL1313"/>
      <c r="CN1313"/>
    </row>
    <row r="1314" spans="7:92" x14ac:dyDescent="0.4">
      <c r="G1314"/>
      <c r="I1314"/>
      <c r="J1314"/>
      <c r="R1314"/>
      <c r="S1314"/>
      <c r="T1314"/>
      <c r="U1314"/>
      <c r="V1314"/>
      <c r="W1314"/>
      <c r="X1314"/>
      <c r="Y1314"/>
      <c r="Z1314"/>
      <c r="AA1314"/>
      <c r="AB1314"/>
      <c r="AC1314"/>
      <c r="AD1314"/>
      <c r="AE1314"/>
      <c r="AF1314"/>
      <c r="AG1314"/>
      <c r="AH1314"/>
      <c r="AI1314"/>
      <c r="AJ1314"/>
      <c r="AK1314"/>
      <c r="AL1314"/>
      <c r="AM1314"/>
      <c r="AN1314"/>
      <c r="AO1314"/>
      <c r="AP1314"/>
      <c r="AQ1314"/>
      <c r="AR1314"/>
      <c r="AS1314"/>
      <c r="AT1314"/>
      <c r="AU1314"/>
      <c r="AV1314"/>
      <c r="AW1314"/>
      <c r="AX1314"/>
      <c r="AY1314"/>
      <c r="AZ1314"/>
      <c r="BA1314"/>
      <c r="BB1314"/>
      <c r="BC1314"/>
      <c r="BD1314"/>
      <c r="BE1314"/>
      <c r="BF1314"/>
      <c r="BG1314"/>
      <c r="BH1314"/>
      <c r="BI1314"/>
      <c r="BJ1314"/>
      <c r="BK1314"/>
      <c r="BL1314"/>
      <c r="BM1314"/>
      <c r="BN1314"/>
      <c r="BO1314"/>
      <c r="BP1314"/>
      <c r="BQ1314"/>
      <c r="BR1314"/>
      <c r="BS1314"/>
      <c r="BT1314"/>
      <c r="BU1314"/>
      <c r="BV1314"/>
      <c r="BW1314"/>
      <c r="BX1314"/>
      <c r="BY1314"/>
      <c r="BZ1314"/>
      <c r="CA1314"/>
      <c r="CB1314"/>
      <c r="CC1314"/>
      <c r="CD1314"/>
      <c r="CE1314"/>
      <c r="CF1314"/>
      <c r="CG1314"/>
      <c r="CH1314"/>
      <c r="CI1314"/>
      <c r="CJ1314"/>
      <c r="CK1314"/>
      <c r="CL1314"/>
      <c r="CN1314"/>
    </row>
    <row r="1315" spans="7:92" x14ac:dyDescent="0.4">
      <c r="G1315"/>
      <c r="I1315"/>
      <c r="J1315"/>
      <c r="R1315"/>
      <c r="S1315"/>
      <c r="T1315"/>
      <c r="U1315"/>
      <c r="V1315"/>
      <c r="W1315"/>
      <c r="X1315"/>
      <c r="Y1315"/>
      <c r="Z1315"/>
      <c r="AA1315"/>
      <c r="AB1315"/>
      <c r="AC1315"/>
      <c r="AD1315"/>
      <c r="AE1315"/>
      <c r="AF1315"/>
      <c r="AG1315"/>
      <c r="AH1315"/>
      <c r="AI1315"/>
      <c r="AJ1315"/>
      <c r="AK1315"/>
      <c r="AL1315"/>
      <c r="AM1315"/>
      <c r="AN1315"/>
      <c r="AO1315"/>
      <c r="AP1315"/>
      <c r="AQ1315"/>
      <c r="AR1315"/>
      <c r="AS1315"/>
      <c r="AT1315"/>
      <c r="AU1315"/>
      <c r="AV1315"/>
      <c r="AW1315"/>
      <c r="AX1315"/>
      <c r="AY1315"/>
      <c r="AZ1315"/>
      <c r="BA1315"/>
      <c r="BB1315"/>
      <c r="BC1315"/>
      <c r="BD1315"/>
      <c r="BE1315"/>
      <c r="BF1315"/>
      <c r="BG1315"/>
      <c r="BH1315"/>
      <c r="BI1315"/>
      <c r="BJ1315"/>
      <c r="BK1315"/>
      <c r="BL1315"/>
      <c r="BM1315"/>
      <c r="BN1315"/>
      <c r="BO1315"/>
      <c r="BP1315"/>
      <c r="BQ1315"/>
      <c r="BR1315"/>
      <c r="BS1315"/>
      <c r="BT1315"/>
      <c r="BU1315"/>
      <c r="BV1315"/>
      <c r="BW1315"/>
      <c r="BX1315"/>
      <c r="BY1315"/>
      <c r="BZ1315"/>
      <c r="CA1315"/>
      <c r="CB1315"/>
      <c r="CC1315"/>
      <c r="CD1315"/>
      <c r="CE1315"/>
      <c r="CF1315"/>
      <c r="CG1315"/>
      <c r="CH1315"/>
      <c r="CI1315"/>
      <c r="CJ1315"/>
      <c r="CK1315"/>
      <c r="CL1315"/>
      <c r="CN1315"/>
    </row>
    <row r="1316" spans="7:92" x14ac:dyDescent="0.4">
      <c r="G1316"/>
      <c r="I1316"/>
      <c r="J1316"/>
      <c r="R1316"/>
      <c r="S1316"/>
      <c r="T1316"/>
      <c r="U1316"/>
      <c r="V1316"/>
      <c r="W1316"/>
      <c r="X1316"/>
      <c r="Y1316"/>
      <c r="Z1316"/>
      <c r="AA1316"/>
      <c r="AB1316"/>
      <c r="AC1316"/>
      <c r="AD1316"/>
      <c r="AE1316"/>
      <c r="AF1316"/>
      <c r="AG1316"/>
      <c r="AH1316"/>
      <c r="AI1316"/>
      <c r="AJ1316"/>
      <c r="AK1316"/>
      <c r="AL1316"/>
      <c r="AM1316"/>
      <c r="AN1316"/>
      <c r="AO1316"/>
      <c r="AP1316"/>
      <c r="AQ1316"/>
      <c r="AR1316"/>
      <c r="AS1316"/>
      <c r="AT1316"/>
      <c r="AU1316"/>
      <c r="AV1316"/>
      <c r="AW1316"/>
      <c r="AX1316"/>
      <c r="AY1316"/>
      <c r="AZ1316"/>
      <c r="BA1316"/>
      <c r="BB1316"/>
      <c r="BC1316"/>
      <c r="BD1316"/>
      <c r="BE1316"/>
      <c r="BF1316"/>
      <c r="BG1316"/>
      <c r="BH1316"/>
      <c r="BI1316"/>
      <c r="BJ1316"/>
      <c r="BK1316"/>
      <c r="BL1316"/>
      <c r="BM1316"/>
      <c r="BN1316"/>
      <c r="BO1316"/>
      <c r="BP1316"/>
      <c r="BQ1316"/>
      <c r="BR1316"/>
      <c r="BS1316"/>
      <c r="BT1316"/>
      <c r="BU1316"/>
      <c r="BV1316"/>
      <c r="BW1316"/>
      <c r="BX1316"/>
      <c r="BY1316"/>
      <c r="BZ1316"/>
      <c r="CA1316"/>
      <c r="CB1316"/>
      <c r="CC1316"/>
      <c r="CD1316"/>
      <c r="CE1316"/>
      <c r="CF1316"/>
      <c r="CG1316"/>
      <c r="CH1316"/>
      <c r="CI1316"/>
      <c r="CJ1316"/>
      <c r="CK1316"/>
      <c r="CL1316"/>
      <c r="CN1316"/>
    </row>
    <row r="1317" spans="7:92" x14ac:dyDescent="0.4">
      <c r="G1317"/>
      <c r="I1317"/>
      <c r="J1317"/>
      <c r="R1317"/>
      <c r="S1317"/>
      <c r="T1317"/>
      <c r="U1317"/>
      <c r="V1317"/>
      <c r="W1317"/>
      <c r="X1317"/>
      <c r="Y1317"/>
      <c r="Z1317"/>
      <c r="AA1317"/>
      <c r="AB1317"/>
      <c r="AC1317"/>
      <c r="AD1317"/>
      <c r="AE1317"/>
      <c r="AF1317"/>
      <c r="AG1317"/>
      <c r="AH1317"/>
      <c r="AI1317"/>
      <c r="AJ1317"/>
      <c r="AK1317"/>
      <c r="AL1317"/>
      <c r="AM1317"/>
      <c r="AN1317"/>
      <c r="AO1317"/>
      <c r="AP1317"/>
      <c r="AQ1317"/>
      <c r="AR1317"/>
      <c r="AS1317"/>
      <c r="AT1317"/>
      <c r="AU1317"/>
      <c r="AV1317"/>
      <c r="AW1317"/>
      <c r="AX1317"/>
      <c r="AY1317"/>
      <c r="AZ1317"/>
      <c r="BA1317"/>
      <c r="BB1317"/>
      <c r="BC1317"/>
      <c r="BD1317"/>
      <c r="BE1317"/>
      <c r="BF1317"/>
      <c r="BG1317"/>
      <c r="BH1317"/>
      <c r="BI1317"/>
      <c r="BJ1317"/>
      <c r="BK1317"/>
      <c r="BL1317"/>
      <c r="BM1317"/>
      <c r="BN1317"/>
      <c r="BO1317"/>
      <c r="BP1317"/>
      <c r="BQ1317"/>
      <c r="BR1317"/>
      <c r="BS1317"/>
      <c r="BT1317"/>
      <c r="BU1317"/>
      <c r="BV1317"/>
      <c r="BW1317"/>
      <c r="BX1317"/>
      <c r="BY1317"/>
      <c r="BZ1317"/>
      <c r="CA1317"/>
      <c r="CB1317"/>
      <c r="CC1317"/>
      <c r="CD1317"/>
      <c r="CE1317"/>
      <c r="CF1317"/>
      <c r="CG1317"/>
      <c r="CH1317"/>
      <c r="CI1317"/>
      <c r="CJ1317"/>
      <c r="CK1317"/>
      <c r="CL1317"/>
      <c r="CN1317"/>
    </row>
    <row r="1318" spans="7:92" x14ac:dyDescent="0.4">
      <c r="G1318"/>
      <c r="I1318"/>
      <c r="J1318"/>
      <c r="R1318"/>
      <c r="S1318"/>
      <c r="T1318"/>
      <c r="U1318"/>
      <c r="V1318"/>
      <c r="W1318"/>
      <c r="X1318"/>
      <c r="Y1318"/>
      <c r="Z1318"/>
      <c r="AA1318"/>
      <c r="AB1318"/>
      <c r="AC1318"/>
      <c r="AD1318"/>
      <c r="AE1318"/>
      <c r="AF1318"/>
      <c r="AG1318"/>
      <c r="AH1318"/>
      <c r="AI1318"/>
      <c r="AJ1318"/>
      <c r="AK1318"/>
      <c r="AL1318"/>
      <c r="AM1318"/>
      <c r="AN1318"/>
      <c r="AO1318"/>
      <c r="AP1318"/>
      <c r="AQ1318"/>
      <c r="AR1318"/>
      <c r="AS1318"/>
      <c r="AT1318"/>
      <c r="AU1318"/>
      <c r="AV1318"/>
      <c r="AW1318"/>
      <c r="AX1318"/>
      <c r="AY1318"/>
      <c r="AZ1318"/>
      <c r="BA1318"/>
      <c r="BB1318"/>
      <c r="BC1318"/>
      <c r="BD1318"/>
      <c r="BE1318"/>
      <c r="BF1318"/>
      <c r="BG1318"/>
      <c r="BH1318"/>
      <c r="BI1318"/>
      <c r="BJ1318"/>
      <c r="BK1318"/>
      <c r="BL1318"/>
      <c r="BM1318"/>
      <c r="BN1318"/>
      <c r="BO1318"/>
      <c r="BP1318"/>
      <c r="BQ1318"/>
      <c r="BR1318"/>
      <c r="BS1318"/>
      <c r="BT1318"/>
      <c r="BU1318"/>
      <c r="BV1318"/>
      <c r="BW1318"/>
      <c r="BX1318"/>
      <c r="BY1318"/>
      <c r="BZ1318"/>
      <c r="CA1318"/>
      <c r="CB1318"/>
      <c r="CC1318"/>
      <c r="CD1318"/>
      <c r="CE1318"/>
      <c r="CF1318"/>
      <c r="CG1318"/>
      <c r="CH1318"/>
      <c r="CI1318"/>
      <c r="CJ1318"/>
      <c r="CK1318"/>
      <c r="CL1318"/>
      <c r="CN1318"/>
    </row>
    <row r="1319" spans="7:92" x14ac:dyDescent="0.4">
      <c r="G1319"/>
      <c r="I1319"/>
      <c r="J1319"/>
      <c r="R1319"/>
      <c r="S1319"/>
      <c r="T1319"/>
      <c r="U1319"/>
      <c r="V1319"/>
      <c r="W1319"/>
      <c r="X1319"/>
      <c r="Y1319"/>
      <c r="Z1319"/>
      <c r="AA1319"/>
      <c r="AB1319"/>
      <c r="AC1319"/>
      <c r="AD1319"/>
      <c r="AE1319"/>
      <c r="AF1319"/>
      <c r="AG1319"/>
      <c r="AH1319"/>
      <c r="AI1319"/>
      <c r="AJ1319"/>
      <c r="AK1319"/>
      <c r="AL1319"/>
      <c r="AM1319"/>
      <c r="AN1319"/>
      <c r="AO1319"/>
      <c r="AP1319"/>
      <c r="AQ1319"/>
      <c r="AR1319"/>
      <c r="AS1319"/>
      <c r="AT1319"/>
      <c r="AU1319"/>
      <c r="AV1319"/>
      <c r="AW1319"/>
      <c r="AX1319"/>
      <c r="AY1319"/>
      <c r="AZ1319"/>
      <c r="BA1319"/>
      <c r="BB1319"/>
      <c r="BC1319"/>
      <c r="BD1319"/>
      <c r="BE1319"/>
      <c r="BF1319"/>
      <c r="BG1319"/>
      <c r="BH1319"/>
      <c r="BI1319"/>
      <c r="BJ1319"/>
      <c r="BK1319"/>
      <c r="BL1319"/>
      <c r="BM1319"/>
      <c r="BN1319"/>
      <c r="BO1319"/>
      <c r="BP1319"/>
      <c r="BQ1319"/>
      <c r="BR1319"/>
      <c r="BS1319"/>
      <c r="BT1319"/>
      <c r="BU1319"/>
      <c r="BV1319"/>
      <c r="BW1319"/>
      <c r="BX1319"/>
      <c r="BY1319"/>
      <c r="BZ1319"/>
      <c r="CA1319"/>
      <c r="CB1319"/>
      <c r="CC1319"/>
      <c r="CD1319"/>
      <c r="CE1319"/>
      <c r="CF1319"/>
      <c r="CG1319"/>
      <c r="CH1319"/>
      <c r="CI1319"/>
      <c r="CJ1319"/>
      <c r="CK1319"/>
      <c r="CL1319"/>
      <c r="CN1319"/>
    </row>
    <row r="1320" spans="7:92" x14ac:dyDescent="0.4">
      <c r="G1320"/>
      <c r="I1320"/>
      <c r="J1320"/>
      <c r="R1320"/>
      <c r="S1320"/>
      <c r="T1320"/>
      <c r="U1320"/>
      <c r="V1320"/>
      <c r="W1320"/>
      <c r="X1320"/>
      <c r="Y1320"/>
      <c r="Z1320"/>
      <c r="AA1320"/>
      <c r="AB1320"/>
      <c r="AC1320"/>
      <c r="AD1320"/>
      <c r="AE1320"/>
      <c r="AF1320"/>
      <c r="AG1320"/>
      <c r="AH1320"/>
      <c r="AI1320"/>
      <c r="AJ1320"/>
      <c r="AK1320"/>
      <c r="AL1320"/>
      <c r="AM1320"/>
      <c r="AN1320"/>
      <c r="AO1320"/>
      <c r="AP1320"/>
      <c r="AQ1320"/>
      <c r="AR1320"/>
      <c r="AS1320"/>
      <c r="AT1320"/>
      <c r="AU1320"/>
      <c r="AV1320"/>
      <c r="AW1320"/>
      <c r="AX1320"/>
      <c r="AY1320"/>
      <c r="AZ1320"/>
      <c r="BA1320"/>
      <c r="BB1320"/>
      <c r="BC1320"/>
      <c r="BD1320"/>
      <c r="BE1320"/>
      <c r="BF1320"/>
      <c r="BG1320"/>
      <c r="BH1320"/>
      <c r="BI1320"/>
      <c r="BJ1320"/>
      <c r="BK1320"/>
      <c r="BL1320"/>
      <c r="BM1320"/>
      <c r="BN1320"/>
      <c r="BO1320"/>
      <c r="BP1320"/>
      <c r="BQ1320"/>
      <c r="BR1320"/>
      <c r="BS1320"/>
      <c r="BT1320"/>
      <c r="BU1320"/>
      <c r="BV1320"/>
      <c r="BW1320"/>
      <c r="BX1320"/>
      <c r="BY1320"/>
      <c r="BZ1320"/>
      <c r="CA1320"/>
      <c r="CB1320"/>
      <c r="CC1320"/>
      <c r="CD1320"/>
      <c r="CE1320"/>
      <c r="CF1320"/>
      <c r="CG1320"/>
      <c r="CH1320"/>
      <c r="CI1320"/>
      <c r="CJ1320"/>
      <c r="CK1320"/>
      <c r="CL1320"/>
      <c r="CN1320"/>
    </row>
    <row r="1321" spans="7:92" x14ac:dyDescent="0.4">
      <c r="G1321"/>
      <c r="I1321"/>
      <c r="J1321"/>
      <c r="R1321"/>
      <c r="S1321"/>
      <c r="T1321"/>
      <c r="U1321"/>
      <c r="V1321"/>
      <c r="W1321"/>
      <c r="X1321"/>
      <c r="Y1321"/>
      <c r="Z1321"/>
      <c r="AA1321"/>
      <c r="AB1321"/>
      <c r="AC1321"/>
      <c r="AD1321"/>
      <c r="AE1321"/>
      <c r="AF1321"/>
      <c r="AG1321"/>
      <c r="AH1321"/>
      <c r="AI1321"/>
      <c r="AJ1321"/>
      <c r="AK1321"/>
      <c r="AL1321"/>
      <c r="AM1321"/>
      <c r="AN1321"/>
      <c r="AO1321"/>
      <c r="AP1321"/>
      <c r="AQ1321"/>
      <c r="AR1321"/>
      <c r="AS1321"/>
      <c r="AT1321"/>
      <c r="AU1321"/>
      <c r="AV1321"/>
      <c r="AW1321"/>
      <c r="AX1321"/>
      <c r="AY1321"/>
      <c r="AZ1321"/>
      <c r="BA1321"/>
      <c r="BB1321"/>
      <c r="BC1321"/>
      <c r="BD1321"/>
      <c r="BE1321"/>
      <c r="BF1321"/>
      <c r="BG1321"/>
      <c r="BH1321"/>
      <c r="BI1321"/>
      <c r="BJ1321"/>
      <c r="BK1321"/>
      <c r="BL1321"/>
      <c r="BM1321"/>
      <c r="BN1321"/>
      <c r="BO1321"/>
      <c r="BP1321"/>
      <c r="BQ1321"/>
      <c r="BR1321"/>
      <c r="BS1321"/>
      <c r="BT1321"/>
      <c r="BU1321"/>
      <c r="BV1321"/>
      <c r="BW1321"/>
      <c r="BX1321"/>
      <c r="BY1321"/>
      <c r="BZ1321"/>
      <c r="CA1321"/>
      <c r="CB1321"/>
      <c r="CC1321"/>
      <c r="CD1321"/>
      <c r="CE1321"/>
      <c r="CF1321"/>
      <c r="CG1321"/>
      <c r="CH1321"/>
      <c r="CI1321"/>
      <c r="CJ1321"/>
      <c r="CK1321"/>
      <c r="CL1321"/>
      <c r="CN1321"/>
    </row>
    <row r="1322" spans="7:92" x14ac:dyDescent="0.4">
      <c r="G1322"/>
      <c r="I1322"/>
      <c r="J1322"/>
      <c r="R1322"/>
      <c r="S1322"/>
      <c r="T1322"/>
      <c r="U1322"/>
      <c r="V1322"/>
      <c r="W1322"/>
      <c r="X1322"/>
      <c r="Y1322"/>
      <c r="Z1322"/>
      <c r="AA1322"/>
      <c r="AB1322"/>
      <c r="AC1322"/>
      <c r="AD1322"/>
      <c r="AE1322"/>
      <c r="AF1322"/>
      <c r="AG1322"/>
      <c r="AH1322"/>
      <c r="AI1322"/>
      <c r="AJ1322"/>
      <c r="AK1322"/>
      <c r="AL1322"/>
      <c r="AM1322"/>
      <c r="AN1322"/>
      <c r="AO1322"/>
      <c r="AP1322"/>
      <c r="AQ1322"/>
      <c r="AR1322"/>
      <c r="AS1322"/>
      <c r="AT1322"/>
      <c r="AU1322"/>
      <c r="AV1322"/>
      <c r="AW1322"/>
      <c r="AX1322"/>
      <c r="AY1322"/>
      <c r="AZ1322"/>
      <c r="BA1322"/>
      <c r="BB1322"/>
      <c r="BC1322"/>
      <c r="BD1322"/>
      <c r="BE1322"/>
      <c r="BF1322"/>
      <c r="BG1322"/>
      <c r="BH1322"/>
      <c r="BI1322"/>
      <c r="BJ1322"/>
      <c r="BK1322"/>
      <c r="BL1322"/>
      <c r="BM1322"/>
      <c r="BN1322"/>
      <c r="BO1322"/>
      <c r="BP1322"/>
      <c r="BQ1322"/>
      <c r="BR1322"/>
      <c r="BS1322"/>
      <c r="BT1322"/>
      <c r="BU1322"/>
      <c r="BV1322"/>
      <c r="BW1322"/>
      <c r="BX1322"/>
      <c r="BY1322"/>
      <c r="BZ1322"/>
      <c r="CA1322"/>
      <c r="CB1322"/>
      <c r="CC1322"/>
      <c r="CD1322"/>
      <c r="CE1322"/>
      <c r="CF1322"/>
      <c r="CG1322"/>
      <c r="CH1322"/>
      <c r="CI1322"/>
      <c r="CJ1322"/>
      <c r="CK1322"/>
      <c r="CL1322"/>
      <c r="CN1322"/>
    </row>
    <row r="1323" spans="7:92" x14ac:dyDescent="0.4">
      <c r="G1323"/>
      <c r="I1323"/>
      <c r="J1323"/>
      <c r="R1323"/>
      <c r="S1323"/>
      <c r="T1323"/>
      <c r="U1323"/>
      <c r="V1323"/>
      <c r="W1323"/>
      <c r="X1323"/>
      <c r="Y1323"/>
      <c r="Z1323"/>
      <c r="AA1323"/>
      <c r="AB1323"/>
      <c r="AC1323"/>
      <c r="AD1323"/>
      <c r="AE1323"/>
      <c r="AF1323"/>
      <c r="AG1323"/>
      <c r="AH1323"/>
      <c r="AI1323"/>
      <c r="AJ1323"/>
      <c r="AK1323"/>
      <c r="AL1323"/>
      <c r="AM1323"/>
      <c r="AN1323"/>
      <c r="AO1323"/>
      <c r="AP1323"/>
      <c r="AQ1323"/>
      <c r="AR1323"/>
      <c r="AS1323"/>
      <c r="AT1323"/>
      <c r="AU1323"/>
      <c r="AV1323"/>
      <c r="AW1323"/>
      <c r="AX1323"/>
      <c r="AY1323"/>
      <c r="AZ1323"/>
      <c r="BA1323"/>
      <c r="BB1323"/>
      <c r="BC1323"/>
      <c r="BD1323"/>
      <c r="BE1323"/>
      <c r="BF1323"/>
      <c r="BG1323"/>
      <c r="BH1323"/>
      <c r="BI1323"/>
      <c r="BJ1323"/>
      <c r="BK1323"/>
      <c r="BL1323"/>
      <c r="BM1323"/>
      <c r="BN1323"/>
      <c r="BO1323"/>
      <c r="BP1323"/>
      <c r="BQ1323"/>
      <c r="BR1323"/>
      <c r="BS1323"/>
      <c r="BT1323"/>
      <c r="BU1323"/>
      <c r="BV1323"/>
      <c r="BW1323"/>
      <c r="BX1323"/>
      <c r="BY1323"/>
      <c r="BZ1323"/>
      <c r="CA1323"/>
      <c r="CB1323"/>
      <c r="CC1323"/>
      <c r="CD1323"/>
      <c r="CE1323"/>
      <c r="CF1323"/>
      <c r="CG1323"/>
      <c r="CH1323"/>
      <c r="CI1323"/>
      <c r="CJ1323"/>
      <c r="CK1323"/>
      <c r="CL1323"/>
      <c r="CN1323"/>
    </row>
    <row r="1324" spans="7:92" x14ac:dyDescent="0.4">
      <c r="G1324"/>
      <c r="I1324"/>
      <c r="J1324"/>
      <c r="R1324"/>
      <c r="S1324"/>
      <c r="T1324"/>
      <c r="U1324"/>
      <c r="V1324"/>
      <c r="W1324"/>
      <c r="X1324"/>
      <c r="Y1324"/>
      <c r="Z1324"/>
      <c r="AA1324"/>
      <c r="AB1324"/>
      <c r="AC1324"/>
      <c r="AD1324"/>
      <c r="AE1324"/>
      <c r="AF1324"/>
      <c r="AG1324"/>
      <c r="AH1324"/>
      <c r="AI1324"/>
      <c r="AJ1324"/>
      <c r="AK1324"/>
      <c r="AL1324"/>
      <c r="AM1324"/>
      <c r="AN1324"/>
      <c r="AO1324"/>
      <c r="AP1324"/>
      <c r="AQ1324"/>
      <c r="AR1324"/>
      <c r="AS1324"/>
      <c r="AT1324"/>
      <c r="AU1324"/>
      <c r="AV1324"/>
      <c r="AW1324"/>
      <c r="AX1324"/>
      <c r="AY1324"/>
      <c r="AZ1324"/>
      <c r="BA1324"/>
      <c r="BB1324"/>
      <c r="BC1324"/>
      <c r="BD1324"/>
      <c r="BE1324"/>
      <c r="BF1324"/>
      <c r="BG1324"/>
      <c r="BH1324"/>
      <c r="BI1324"/>
      <c r="BJ1324"/>
      <c r="BK1324"/>
      <c r="BL1324"/>
      <c r="BM1324"/>
      <c r="BN1324"/>
      <c r="BO1324"/>
      <c r="BP1324"/>
      <c r="BQ1324"/>
      <c r="BR1324"/>
      <c r="BS1324"/>
      <c r="BT1324"/>
      <c r="BU1324"/>
      <c r="BV1324"/>
      <c r="BW1324"/>
      <c r="BX1324"/>
      <c r="BY1324"/>
      <c r="BZ1324"/>
      <c r="CA1324"/>
      <c r="CB1324"/>
      <c r="CC1324"/>
      <c r="CD1324"/>
      <c r="CE1324"/>
      <c r="CF1324"/>
      <c r="CG1324"/>
      <c r="CH1324"/>
      <c r="CI1324"/>
      <c r="CJ1324"/>
      <c r="CK1324"/>
      <c r="CL1324"/>
      <c r="CN1324"/>
    </row>
    <row r="1325" spans="7:92" x14ac:dyDescent="0.4">
      <c r="G1325"/>
      <c r="I1325"/>
      <c r="J1325"/>
      <c r="R1325"/>
      <c r="S1325"/>
      <c r="T1325"/>
      <c r="U1325"/>
      <c r="V1325"/>
      <c r="W1325"/>
      <c r="X1325"/>
      <c r="Y1325"/>
      <c r="Z1325"/>
      <c r="AA1325"/>
      <c r="AB1325"/>
      <c r="AC1325"/>
      <c r="AD1325"/>
      <c r="AE1325"/>
      <c r="AF1325"/>
      <c r="AG1325"/>
      <c r="AH1325"/>
      <c r="AI1325"/>
      <c r="AJ1325"/>
      <c r="AK1325"/>
      <c r="AL1325"/>
      <c r="AM1325"/>
      <c r="AN1325"/>
      <c r="AO1325"/>
      <c r="AP1325"/>
      <c r="AQ1325"/>
      <c r="AR1325"/>
      <c r="AS1325"/>
      <c r="AT1325"/>
      <c r="AU1325"/>
      <c r="AV1325"/>
      <c r="AW1325"/>
      <c r="AX1325"/>
      <c r="AY1325"/>
      <c r="AZ1325"/>
      <c r="BA1325"/>
      <c r="BB1325"/>
      <c r="BC1325"/>
      <c r="BD1325"/>
      <c r="BE1325"/>
      <c r="BF1325"/>
      <c r="BG1325"/>
      <c r="BH1325"/>
      <c r="BI1325"/>
      <c r="BJ1325"/>
      <c r="BK1325"/>
      <c r="BL1325"/>
      <c r="BM1325"/>
      <c r="BN1325"/>
      <c r="BO1325"/>
      <c r="BP1325"/>
      <c r="BQ1325"/>
      <c r="BR1325"/>
      <c r="BS1325"/>
      <c r="BT1325"/>
      <c r="BU1325"/>
      <c r="BV1325"/>
      <c r="BW1325"/>
      <c r="BX1325"/>
      <c r="BY1325"/>
      <c r="BZ1325"/>
      <c r="CA1325"/>
      <c r="CB1325"/>
      <c r="CC1325"/>
      <c r="CD1325"/>
      <c r="CE1325"/>
      <c r="CF1325"/>
      <c r="CG1325"/>
      <c r="CH1325"/>
      <c r="CI1325"/>
      <c r="CJ1325"/>
      <c r="CK1325"/>
      <c r="CL1325"/>
      <c r="CN1325"/>
    </row>
    <row r="1326" spans="7:92" x14ac:dyDescent="0.4">
      <c r="G1326"/>
      <c r="I1326"/>
      <c r="J1326"/>
      <c r="R1326"/>
      <c r="S1326"/>
      <c r="T1326"/>
      <c r="U1326"/>
      <c r="V1326"/>
      <c r="W1326"/>
      <c r="X1326"/>
      <c r="Y1326"/>
      <c r="Z1326"/>
      <c r="AA1326"/>
      <c r="AB1326"/>
      <c r="AC1326"/>
      <c r="AD1326"/>
      <c r="AE1326"/>
      <c r="AF1326"/>
      <c r="AG1326"/>
      <c r="AH1326"/>
      <c r="AI1326"/>
      <c r="AJ1326"/>
      <c r="AK1326"/>
      <c r="AL1326"/>
      <c r="AM1326"/>
      <c r="AN1326"/>
      <c r="AO1326"/>
      <c r="AP1326"/>
      <c r="AQ1326"/>
      <c r="AR1326"/>
      <c r="AS1326"/>
      <c r="AT1326"/>
      <c r="AU1326"/>
      <c r="AV1326"/>
      <c r="AW1326"/>
      <c r="AX1326"/>
      <c r="AY1326"/>
      <c r="AZ1326"/>
      <c r="BA1326"/>
      <c r="BB1326"/>
      <c r="BC1326"/>
      <c r="BD1326"/>
      <c r="BE1326"/>
      <c r="BF1326"/>
      <c r="BG1326"/>
      <c r="BH1326"/>
      <c r="BI1326"/>
      <c r="BJ1326"/>
      <c r="BK1326"/>
      <c r="BL1326"/>
      <c r="BM1326"/>
      <c r="BN1326"/>
      <c r="BO1326"/>
      <c r="BP1326"/>
      <c r="BQ1326"/>
      <c r="BR1326"/>
      <c r="BS1326"/>
      <c r="BT1326"/>
      <c r="BU1326"/>
      <c r="BV1326"/>
      <c r="BW1326"/>
      <c r="BX1326"/>
      <c r="BY1326"/>
      <c r="BZ1326"/>
      <c r="CA1326"/>
      <c r="CB1326"/>
      <c r="CC1326"/>
      <c r="CD1326"/>
      <c r="CE1326"/>
      <c r="CF1326"/>
      <c r="CG1326"/>
      <c r="CH1326"/>
      <c r="CI1326"/>
      <c r="CJ1326"/>
      <c r="CK1326"/>
      <c r="CL1326"/>
      <c r="CN1326"/>
    </row>
    <row r="1327" spans="7:92" x14ac:dyDescent="0.4">
      <c r="G1327"/>
      <c r="I1327"/>
      <c r="J1327"/>
      <c r="R1327"/>
      <c r="S1327"/>
      <c r="T1327"/>
      <c r="U1327"/>
      <c r="V1327"/>
      <c r="W1327"/>
      <c r="X1327"/>
      <c r="Y1327"/>
      <c r="Z1327"/>
      <c r="AA1327"/>
      <c r="AB1327"/>
      <c r="AC1327"/>
      <c r="AD1327"/>
      <c r="AE1327"/>
      <c r="AF1327"/>
      <c r="AG1327"/>
      <c r="AH1327"/>
      <c r="AI1327"/>
      <c r="AJ1327"/>
      <c r="AK1327"/>
      <c r="AL1327"/>
      <c r="AM1327"/>
      <c r="AN1327"/>
      <c r="AO1327"/>
      <c r="AP1327"/>
      <c r="AQ1327"/>
      <c r="AR1327"/>
      <c r="AS1327"/>
      <c r="AT1327"/>
      <c r="AU1327"/>
      <c r="AV1327"/>
      <c r="AW1327"/>
      <c r="AX1327"/>
      <c r="AY1327"/>
      <c r="AZ1327"/>
      <c r="BA1327"/>
      <c r="BB1327"/>
      <c r="BC1327"/>
      <c r="BD1327"/>
      <c r="BE1327"/>
      <c r="BF1327"/>
      <c r="BG1327"/>
      <c r="BH1327"/>
      <c r="BI1327"/>
      <c r="BJ1327"/>
      <c r="BK1327"/>
      <c r="BL1327"/>
      <c r="BM1327"/>
      <c r="BN1327"/>
      <c r="BO1327"/>
      <c r="BP1327"/>
      <c r="BQ1327"/>
      <c r="BR1327"/>
      <c r="BS1327"/>
      <c r="BT1327"/>
      <c r="BU1327"/>
      <c r="BV1327"/>
      <c r="BW1327"/>
      <c r="BX1327"/>
      <c r="BY1327"/>
      <c r="BZ1327"/>
      <c r="CA1327"/>
      <c r="CB1327"/>
      <c r="CC1327"/>
      <c r="CD1327"/>
      <c r="CE1327"/>
      <c r="CF1327"/>
      <c r="CG1327"/>
      <c r="CH1327"/>
      <c r="CI1327"/>
      <c r="CJ1327"/>
      <c r="CK1327"/>
      <c r="CL1327"/>
      <c r="CN1327"/>
    </row>
    <row r="1328" spans="7:92" x14ac:dyDescent="0.4">
      <c r="G1328"/>
      <c r="I1328"/>
      <c r="J1328"/>
      <c r="R1328"/>
      <c r="S1328"/>
      <c r="T1328"/>
      <c r="U1328"/>
      <c r="V1328"/>
      <c r="W1328"/>
      <c r="X1328"/>
      <c r="Y1328"/>
      <c r="Z1328"/>
      <c r="AA1328"/>
      <c r="AB1328"/>
      <c r="AC1328"/>
      <c r="AD1328"/>
      <c r="AE1328"/>
      <c r="AF1328"/>
      <c r="AG1328"/>
      <c r="AH1328"/>
      <c r="AI1328"/>
      <c r="AJ1328"/>
      <c r="AK1328"/>
      <c r="AL1328"/>
      <c r="AM1328"/>
      <c r="AN1328"/>
      <c r="AO1328"/>
      <c r="AP1328"/>
      <c r="AQ1328"/>
      <c r="AR1328"/>
      <c r="AS1328"/>
      <c r="AT1328"/>
      <c r="AU1328"/>
      <c r="AV1328"/>
      <c r="AW1328"/>
      <c r="AX1328"/>
      <c r="AY1328"/>
      <c r="AZ1328"/>
      <c r="BA1328"/>
      <c r="BB1328"/>
      <c r="BC1328"/>
      <c r="BD1328"/>
      <c r="BE1328"/>
      <c r="BF1328"/>
      <c r="BG1328"/>
      <c r="BH1328"/>
      <c r="BI1328"/>
      <c r="BJ1328"/>
      <c r="BK1328"/>
      <c r="BL1328"/>
      <c r="BM1328"/>
      <c r="BN1328"/>
      <c r="BO1328"/>
      <c r="BP1328"/>
      <c r="BQ1328"/>
      <c r="BR1328"/>
      <c r="BS1328"/>
      <c r="BT1328"/>
      <c r="BU1328"/>
      <c r="BV1328"/>
      <c r="BW1328"/>
      <c r="BX1328"/>
      <c r="BY1328"/>
      <c r="BZ1328"/>
      <c r="CA1328"/>
      <c r="CB1328"/>
      <c r="CC1328"/>
      <c r="CD1328"/>
      <c r="CE1328"/>
      <c r="CF1328"/>
      <c r="CG1328"/>
      <c r="CH1328"/>
      <c r="CI1328"/>
      <c r="CJ1328"/>
      <c r="CK1328"/>
      <c r="CL1328"/>
      <c r="CN1328"/>
    </row>
    <row r="1329" spans="7:92" x14ac:dyDescent="0.4">
      <c r="G1329"/>
      <c r="I1329"/>
      <c r="J1329"/>
      <c r="R1329"/>
      <c r="S1329"/>
      <c r="T1329"/>
      <c r="U1329"/>
      <c r="V1329"/>
      <c r="W1329"/>
      <c r="X1329"/>
      <c r="Y1329"/>
      <c r="Z1329"/>
      <c r="AA1329"/>
      <c r="AB1329"/>
      <c r="AC1329"/>
      <c r="AD1329"/>
      <c r="AE1329"/>
      <c r="AF1329"/>
      <c r="AG1329"/>
      <c r="AH1329"/>
      <c r="AI1329"/>
      <c r="AJ1329"/>
      <c r="AK1329"/>
      <c r="AL1329"/>
      <c r="AM1329"/>
      <c r="AN1329"/>
      <c r="AO1329"/>
      <c r="AP1329"/>
      <c r="AQ1329"/>
      <c r="AR1329"/>
      <c r="AS1329"/>
      <c r="AT1329"/>
      <c r="AU1329"/>
      <c r="AV1329"/>
      <c r="AW1329"/>
      <c r="AX1329"/>
      <c r="AY1329"/>
      <c r="AZ1329"/>
      <c r="BA1329"/>
      <c r="BB1329"/>
      <c r="BC1329"/>
      <c r="BD1329"/>
      <c r="BE1329"/>
      <c r="BF1329"/>
      <c r="BG1329"/>
      <c r="BH1329"/>
      <c r="BI1329"/>
      <c r="BJ1329"/>
      <c r="BK1329"/>
      <c r="BL1329"/>
      <c r="BM1329"/>
      <c r="BN1329"/>
      <c r="BO1329"/>
      <c r="BP1329"/>
      <c r="BQ1329"/>
      <c r="BR1329"/>
      <c r="BS1329"/>
      <c r="BT1329"/>
      <c r="BU1329"/>
      <c r="BV1329"/>
      <c r="BW1329"/>
      <c r="BX1329"/>
      <c r="BY1329"/>
      <c r="BZ1329"/>
      <c r="CA1329"/>
      <c r="CB1329"/>
      <c r="CC1329"/>
      <c r="CD1329"/>
      <c r="CE1329"/>
      <c r="CF1329"/>
      <c r="CG1329"/>
      <c r="CH1329"/>
      <c r="CI1329"/>
      <c r="CJ1329"/>
      <c r="CK1329"/>
      <c r="CL1329"/>
      <c r="CN1329"/>
    </row>
    <row r="1330" spans="7:92" x14ac:dyDescent="0.4">
      <c r="G1330"/>
      <c r="I1330"/>
      <c r="J1330"/>
      <c r="R1330"/>
      <c r="S1330"/>
      <c r="T1330"/>
      <c r="U1330"/>
      <c r="V1330"/>
      <c r="W1330"/>
      <c r="X1330"/>
      <c r="Y1330"/>
      <c r="Z1330"/>
      <c r="AA1330"/>
      <c r="AB1330"/>
      <c r="AC1330"/>
      <c r="AD1330"/>
      <c r="AE1330"/>
      <c r="AF1330"/>
      <c r="AG1330"/>
      <c r="AH1330"/>
      <c r="AI1330"/>
      <c r="AJ1330"/>
      <c r="AK1330"/>
      <c r="AL1330"/>
      <c r="AM1330"/>
      <c r="AN1330"/>
      <c r="AO1330"/>
      <c r="AP1330"/>
      <c r="AQ1330"/>
      <c r="AR1330"/>
      <c r="AS1330"/>
      <c r="AT1330"/>
      <c r="AU1330"/>
      <c r="AV1330"/>
      <c r="AW1330"/>
      <c r="AX1330"/>
      <c r="AY1330"/>
      <c r="AZ1330"/>
      <c r="BA1330"/>
      <c r="BB1330"/>
      <c r="BC1330"/>
      <c r="BD1330"/>
      <c r="BE1330"/>
      <c r="BF1330"/>
      <c r="BG1330"/>
      <c r="BH1330"/>
      <c r="BI1330"/>
      <c r="BJ1330"/>
      <c r="BK1330"/>
      <c r="BL1330"/>
      <c r="BM1330"/>
      <c r="BN1330"/>
      <c r="BO1330"/>
      <c r="BP1330"/>
      <c r="BQ1330"/>
      <c r="BR1330"/>
      <c r="BS1330"/>
      <c r="BT1330"/>
      <c r="BU1330"/>
      <c r="BV1330"/>
      <c r="BW1330"/>
      <c r="BX1330"/>
      <c r="BY1330"/>
      <c r="BZ1330"/>
      <c r="CA1330"/>
      <c r="CB1330"/>
      <c r="CC1330"/>
      <c r="CD1330"/>
      <c r="CE1330"/>
      <c r="CF1330"/>
      <c r="CG1330"/>
      <c r="CH1330"/>
      <c r="CI1330"/>
      <c r="CJ1330"/>
      <c r="CK1330"/>
      <c r="CL1330"/>
      <c r="CN1330"/>
    </row>
    <row r="1331" spans="7:92" x14ac:dyDescent="0.4">
      <c r="G1331"/>
      <c r="I1331"/>
      <c r="J1331"/>
      <c r="R1331"/>
      <c r="S1331"/>
      <c r="T1331"/>
      <c r="U1331"/>
      <c r="V1331"/>
      <c r="W1331"/>
      <c r="X1331"/>
      <c r="Y1331"/>
      <c r="Z1331"/>
      <c r="AA1331"/>
      <c r="AB1331"/>
      <c r="AC1331"/>
      <c r="AD1331"/>
      <c r="AE1331"/>
      <c r="AF1331"/>
      <c r="AG1331"/>
      <c r="AH1331"/>
      <c r="AI1331"/>
      <c r="AJ1331"/>
      <c r="AK1331"/>
      <c r="AL1331"/>
      <c r="AM1331"/>
      <c r="AN1331"/>
      <c r="AO1331"/>
      <c r="AP1331"/>
      <c r="AQ1331"/>
      <c r="AR1331"/>
      <c r="AS1331"/>
      <c r="AT1331"/>
      <c r="AU1331"/>
      <c r="AV1331"/>
      <c r="AW1331"/>
      <c r="AX1331"/>
      <c r="AY1331"/>
      <c r="AZ1331"/>
      <c r="BA1331"/>
      <c r="BB1331"/>
      <c r="BC1331"/>
      <c r="BD1331"/>
      <c r="BE1331"/>
      <c r="BF1331"/>
      <c r="BG1331"/>
      <c r="BH1331"/>
      <c r="BI1331"/>
      <c r="BJ1331"/>
      <c r="BK1331"/>
      <c r="BL1331"/>
      <c r="BM1331"/>
      <c r="BN1331"/>
      <c r="BO1331"/>
      <c r="BP1331"/>
      <c r="BQ1331"/>
      <c r="BR1331"/>
      <c r="BS1331"/>
      <c r="BT1331"/>
      <c r="BU1331"/>
      <c r="BV1331"/>
      <c r="BW1331"/>
      <c r="BX1331"/>
      <c r="BY1331"/>
      <c r="BZ1331"/>
      <c r="CA1331"/>
      <c r="CB1331"/>
      <c r="CC1331"/>
      <c r="CD1331"/>
      <c r="CE1331"/>
      <c r="CF1331"/>
      <c r="CG1331"/>
      <c r="CH1331"/>
      <c r="CI1331"/>
      <c r="CJ1331"/>
      <c r="CK1331"/>
      <c r="CL1331"/>
      <c r="CN1331"/>
    </row>
    <row r="1332" spans="7:92" x14ac:dyDescent="0.4">
      <c r="G1332"/>
      <c r="I1332"/>
      <c r="J1332"/>
      <c r="R1332"/>
      <c r="S1332"/>
      <c r="T1332"/>
      <c r="U1332"/>
      <c r="V1332"/>
      <c r="W1332"/>
      <c r="X1332"/>
      <c r="Y1332"/>
      <c r="Z1332"/>
      <c r="AA1332"/>
      <c r="AB1332"/>
      <c r="AC1332"/>
      <c r="AD1332"/>
      <c r="AE1332"/>
      <c r="AF1332"/>
      <c r="AG1332"/>
      <c r="AH1332"/>
      <c r="AI1332"/>
      <c r="AJ1332"/>
      <c r="AK1332"/>
      <c r="AL1332"/>
      <c r="AM1332"/>
      <c r="AN1332"/>
      <c r="AO1332"/>
      <c r="AP1332"/>
      <c r="AQ1332"/>
      <c r="AR1332"/>
      <c r="AS1332"/>
      <c r="AT1332"/>
      <c r="AU1332"/>
      <c r="AV1332"/>
      <c r="AW1332"/>
      <c r="AX1332"/>
      <c r="AY1332"/>
      <c r="AZ1332"/>
      <c r="BA1332"/>
      <c r="BB1332"/>
      <c r="BC1332"/>
      <c r="BD1332"/>
      <c r="BE1332"/>
      <c r="BF1332"/>
      <c r="BG1332"/>
      <c r="BH1332"/>
      <c r="BI1332"/>
      <c r="BJ1332"/>
      <c r="BK1332"/>
      <c r="BL1332"/>
      <c r="BM1332"/>
      <c r="BN1332"/>
      <c r="BO1332"/>
      <c r="BP1332"/>
      <c r="BQ1332"/>
      <c r="BR1332"/>
      <c r="BS1332"/>
      <c r="BT1332"/>
      <c r="BU1332"/>
      <c r="BV1332"/>
      <c r="BW1332"/>
      <c r="BX1332"/>
      <c r="BY1332"/>
      <c r="BZ1332"/>
      <c r="CA1332"/>
      <c r="CB1332"/>
      <c r="CC1332"/>
      <c r="CD1332"/>
      <c r="CE1332"/>
      <c r="CF1332"/>
      <c r="CG1332"/>
      <c r="CH1332"/>
      <c r="CI1332"/>
      <c r="CJ1332"/>
      <c r="CK1332"/>
      <c r="CL1332"/>
      <c r="CN1332"/>
    </row>
    <row r="1333" spans="7:92" x14ac:dyDescent="0.4">
      <c r="G1333"/>
      <c r="I1333"/>
      <c r="J1333"/>
      <c r="R1333"/>
      <c r="S1333"/>
      <c r="T1333"/>
      <c r="U1333"/>
      <c r="V1333"/>
      <c r="W1333"/>
      <c r="X1333"/>
      <c r="Y1333"/>
      <c r="Z1333"/>
      <c r="AA1333"/>
      <c r="AB1333"/>
      <c r="AC1333"/>
      <c r="AD1333"/>
      <c r="AE1333"/>
      <c r="AF1333"/>
      <c r="AG1333"/>
      <c r="AH1333"/>
      <c r="AI1333"/>
      <c r="AJ1333"/>
      <c r="AK1333"/>
      <c r="AL1333"/>
      <c r="AM1333"/>
      <c r="AN1333"/>
      <c r="AO1333"/>
      <c r="AP1333"/>
      <c r="AQ1333"/>
      <c r="AR1333"/>
      <c r="AS1333"/>
      <c r="AT1333"/>
      <c r="AU1333"/>
      <c r="AV1333"/>
      <c r="AW1333"/>
      <c r="AX1333"/>
      <c r="AY1333"/>
      <c r="AZ1333"/>
      <c r="BA1333"/>
      <c r="BB1333"/>
      <c r="BC1333"/>
      <c r="BD1333"/>
      <c r="BE1333"/>
      <c r="BF1333"/>
      <c r="BG1333"/>
      <c r="BH1333"/>
      <c r="BI1333"/>
      <c r="BJ1333"/>
      <c r="BK1333"/>
      <c r="BL1333"/>
      <c r="BM1333"/>
      <c r="BN1333"/>
      <c r="BO1333"/>
      <c r="BP1333"/>
      <c r="BQ1333"/>
      <c r="BR1333"/>
      <c r="BS1333"/>
      <c r="BT1333"/>
      <c r="BU1333"/>
      <c r="BV1333"/>
      <c r="BW1333"/>
      <c r="BX1333"/>
      <c r="BY1333"/>
      <c r="BZ1333"/>
      <c r="CA1333"/>
      <c r="CB1333"/>
      <c r="CC1333"/>
      <c r="CD1333"/>
      <c r="CE1333"/>
      <c r="CF1333"/>
      <c r="CG1333"/>
      <c r="CH1333"/>
      <c r="CI1333"/>
      <c r="CJ1333"/>
      <c r="CK1333"/>
      <c r="CL1333"/>
      <c r="CN1333"/>
    </row>
    <row r="1334" spans="7:92" x14ac:dyDescent="0.4">
      <c r="G1334"/>
      <c r="I1334"/>
      <c r="J1334"/>
      <c r="R1334"/>
      <c r="S1334"/>
      <c r="T1334"/>
      <c r="U1334"/>
      <c r="V1334"/>
      <c r="W1334"/>
      <c r="X1334"/>
      <c r="Y1334"/>
      <c r="Z1334"/>
      <c r="AA1334"/>
      <c r="AB1334"/>
      <c r="AC1334"/>
      <c r="AD1334"/>
      <c r="AE1334"/>
      <c r="AF1334"/>
      <c r="AG1334"/>
      <c r="AH1334"/>
      <c r="AI1334"/>
      <c r="AJ1334"/>
      <c r="AK1334"/>
      <c r="AL1334"/>
      <c r="AM1334"/>
      <c r="AN1334"/>
      <c r="AO1334"/>
      <c r="AP1334"/>
      <c r="AQ1334"/>
      <c r="AR1334"/>
      <c r="AS1334"/>
      <c r="AT1334"/>
      <c r="AU1334"/>
      <c r="AV1334"/>
      <c r="AW1334"/>
      <c r="AX1334"/>
      <c r="AY1334"/>
      <c r="AZ1334"/>
      <c r="BA1334"/>
      <c r="BB1334"/>
      <c r="BC1334"/>
      <c r="BD1334"/>
      <c r="BE1334"/>
      <c r="BF1334"/>
      <c r="BG1334"/>
      <c r="BH1334"/>
      <c r="BI1334"/>
      <c r="BJ1334"/>
      <c r="BK1334"/>
      <c r="BL1334"/>
      <c r="BM1334"/>
      <c r="BN1334"/>
      <c r="BO1334"/>
      <c r="BP1334"/>
      <c r="BQ1334"/>
      <c r="BR1334"/>
      <c r="BS1334"/>
      <c r="BT1334"/>
      <c r="BU1334"/>
      <c r="BV1334"/>
      <c r="BW1334"/>
      <c r="BX1334"/>
      <c r="BY1334"/>
      <c r="BZ1334"/>
      <c r="CA1334"/>
      <c r="CB1334"/>
      <c r="CC1334"/>
      <c r="CD1334"/>
      <c r="CE1334"/>
      <c r="CF1334"/>
      <c r="CG1334"/>
      <c r="CH1334"/>
      <c r="CI1334"/>
      <c r="CJ1334"/>
      <c r="CK1334"/>
      <c r="CL1334"/>
      <c r="CN1334"/>
    </row>
    <row r="1335" spans="7:92" x14ac:dyDescent="0.4">
      <c r="G1335"/>
      <c r="I1335"/>
      <c r="J1335"/>
      <c r="R1335"/>
      <c r="S1335"/>
      <c r="T1335"/>
      <c r="U1335"/>
      <c r="V1335"/>
      <c r="W1335"/>
      <c r="X1335"/>
      <c r="Y1335"/>
      <c r="Z1335"/>
      <c r="AA1335"/>
      <c r="AB1335"/>
      <c r="AC1335"/>
      <c r="AD1335"/>
      <c r="AE1335"/>
      <c r="AF1335"/>
      <c r="AG1335"/>
      <c r="AH1335"/>
      <c r="AI1335"/>
      <c r="AJ1335"/>
      <c r="AK1335"/>
      <c r="AL1335"/>
      <c r="AM1335"/>
      <c r="AN1335"/>
      <c r="AO1335"/>
      <c r="AP1335"/>
      <c r="AQ1335"/>
      <c r="AR1335"/>
      <c r="AS1335"/>
      <c r="AT1335"/>
      <c r="AU1335"/>
      <c r="AV1335"/>
      <c r="AW1335"/>
      <c r="AX1335"/>
      <c r="AY1335"/>
      <c r="AZ1335"/>
      <c r="BA1335"/>
      <c r="BB1335"/>
      <c r="BC1335"/>
      <c r="BD1335"/>
      <c r="BE1335"/>
      <c r="BF1335"/>
      <c r="BG1335"/>
      <c r="BH1335"/>
      <c r="BI1335"/>
      <c r="BJ1335"/>
      <c r="BK1335"/>
      <c r="BL1335"/>
      <c r="BM1335"/>
      <c r="BN1335"/>
      <c r="BO1335"/>
      <c r="BP1335"/>
      <c r="BQ1335"/>
      <c r="BR1335"/>
      <c r="BS1335"/>
      <c r="BT1335"/>
      <c r="BU1335"/>
      <c r="BV1335"/>
      <c r="BW1335"/>
      <c r="BX1335"/>
      <c r="BY1335"/>
      <c r="BZ1335"/>
      <c r="CA1335"/>
      <c r="CB1335"/>
      <c r="CC1335"/>
      <c r="CD1335"/>
      <c r="CE1335"/>
      <c r="CF1335"/>
      <c r="CG1335"/>
      <c r="CH1335"/>
      <c r="CI1335"/>
      <c r="CJ1335"/>
      <c r="CK1335"/>
      <c r="CL1335"/>
      <c r="CN1335"/>
    </row>
    <row r="1336" spans="7:92" x14ac:dyDescent="0.4">
      <c r="G1336"/>
      <c r="I1336"/>
      <c r="J1336"/>
      <c r="R1336"/>
      <c r="S1336"/>
      <c r="T1336"/>
      <c r="U1336"/>
      <c r="V1336"/>
      <c r="W1336"/>
      <c r="X1336"/>
      <c r="Y1336"/>
      <c r="Z1336"/>
      <c r="AA1336"/>
      <c r="AB1336"/>
      <c r="AC1336"/>
      <c r="AD1336"/>
      <c r="AE1336"/>
      <c r="AF1336"/>
      <c r="AG1336"/>
      <c r="AH1336"/>
      <c r="AI1336"/>
      <c r="AJ1336"/>
      <c r="AK1336"/>
      <c r="AL1336"/>
      <c r="AM1336"/>
      <c r="AN1336"/>
      <c r="AO1336"/>
      <c r="AP1336"/>
      <c r="AQ1336"/>
      <c r="AR1336"/>
      <c r="AS1336"/>
      <c r="AT1336"/>
      <c r="AU1336"/>
      <c r="AV1336"/>
      <c r="AW1336"/>
      <c r="AX1336"/>
      <c r="AY1336"/>
      <c r="AZ1336"/>
      <c r="BA1336"/>
      <c r="BB1336"/>
      <c r="BC1336"/>
      <c r="BD1336"/>
      <c r="BE1336"/>
      <c r="BF1336"/>
      <c r="BG1336"/>
      <c r="BH1336"/>
      <c r="BI1336"/>
      <c r="BJ1336"/>
      <c r="BK1336"/>
      <c r="BL1336"/>
      <c r="BM1336"/>
      <c r="BN1336"/>
      <c r="BO1336"/>
      <c r="BP1336"/>
      <c r="BQ1336"/>
      <c r="BR1336"/>
      <c r="BS1336"/>
      <c r="BT1336"/>
      <c r="BU1336"/>
      <c r="BV1336"/>
      <c r="BW1336"/>
      <c r="BX1336"/>
      <c r="BY1336"/>
      <c r="BZ1336"/>
      <c r="CA1336"/>
      <c r="CB1336"/>
      <c r="CC1336"/>
      <c r="CD1336"/>
      <c r="CE1336"/>
      <c r="CF1336"/>
      <c r="CG1336"/>
      <c r="CH1336"/>
      <c r="CI1336"/>
      <c r="CJ1336"/>
      <c r="CK1336"/>
      <c r="CL1336"/>
      <c r="CN1336"/>
    </row>
    <row r="1337" spans="7:92" x14ac:dyDescent="0.4">
      <c r="G1337"/>
      <c r="I1337"/>
      <c r="J1337"/>
      <c r="R1337"/>
      <c r="S1337"/>
      <c r="T1337"/>
      <c r="U1337"/>
      <c r="V1337"/>
      <c r="W1337"/>
      <c r="X1337"/>
      <c r="Y1337"/>
      <c r="Z1337"/>
      <c r="AA1337"/>
      <c r="AB1337"/>
      <c r="AC1337"/>
      <c r="AD1337"/>
      <c r="AE1337"/>
      <c r="AF1337"/>
      <c r="AG1337"/>
      <c r="AH1337"/>
      <c r="AI1337"/>
      <c r="AJ1337"/>
      <c r="AK1337"/>
      <c r="AL1337"/>
      <c r="AM1337"/>
      <c r="AN1337"/>
      <c r="AO1337"/>
      <c r="AP1337"/>
      <c r="AQ1337"/>
      <c r="AR1337"/>
      <c r="AS1337"/>
      <c r="AT1337"/>
      <c r="AU1337"/>
      <c r="AV1337"/>
      <c r="AW1337"/>
      <c r="AX1337"/>
      <c r="AY1337"/>
      <c r="AZ1337"/>
      <c r="BA1337"/>
      <c r="BB1337"/>
      <c r="BC1337"/>
      <c r="BD1337"/>
      <c r="BE1337"/>
      <c r="BF1337"/>
      <c r="BG1337"/>
      <c r="BH1337"/>
      <c r="BI1337"/>
      <c r="BJ1337"/>
      <c r="BK1337"/>
      <c r="BL1337"/>
      <c r="BM1337"/>
      <c r="BN1337"/>
      <c r="BO1337"/>
      <c r="BP1337"/>
      <c r="BQ1337"/>
      <c r="BR1337"/>
      <c r="BS1337"/>
      <c r="BT1337"/>
      <c r="BU1337"/>
      <c r="BV1337"/>
      <c r="BW1337"/>
      <c r="BX1337"/>
      <c r="BY1337"/>
      <c r="BZ1337"/>
      <c r="CA1337"/>
      <c r="CB1337"/>
      <c r="CC1337"/>
      <c r="CD1337"/>
      <c r="CE1337"/>
      <c r="CF1337"/>
      <c r="CG1337"/>
      <c r="CH1337"/>
      <c r="CI1337"/>
      <c r="CJ1337"/>
      <c r="CK1337"/>
      <c r="CL1337"/>
      <c r="CN1337"/>
    </row>
    <row r="1338" spans="7:92" x14ac:dyDescent="0.4">
      <c r="G1338"/>
      <c r="I1338"/>
      <c r="J1338"/>
      <c r="R1338"/>
      <c r="S1338"/>
      <c r="T1338"/>
      <c r="U1338"/>
      <c r="V1338"/>
      <c r="W1338"/>
      <c r="X1338"/>
      <c r="Y1338"/>
      <c r="Z1338"/>
      <c r="AA1338"/>
      <c r="AB1338"/>
      <c r="AC1338"/>
      <c r="AD1338"/>
      <c r="AE1338"/>
      <c r="AF1338"/>
      <c r="AG1338"/>
      <c r="AH1338"/>
      <c r="AI1338"/>
      <c r="AJ1338"/>
      <c r="AK1338"/>
      <c r="AL1338"/>
      <c r="AM1338"/>
      <c r="AN1338"/>
      <c r="AO1338"/>
      <c r="AP1338"/>
      <c r="AQ1338"/>
      <c r="AR1338"/>
      <c r="AS1338"/>
      <c r="AT1338"/>
      <c r="AU1338"/>
      <c r="AV1338"/>
      <c r="AW1338"/>
      <c r="AX1338"/>
      <c r="AY1338"/>
      <c r="AZ1338"/>
      <c r="BA1338"/>
      <c r="BB1338"/>
      <c r="BC1338"/>
      <c r="BD1338"/>
      <c r="BE1338"/>
      <c r="BF1338"/>
      <c r="BG1338"/>
      <c r="BH1338"/>
      <c r="BI1338"/>
      <c r="BJ1338"/>
      <c r="BK1338"/>
      <c r="BL1338"/>
      <c r="BM1338"/>
      <c r="BN1338"/>
      <c r="BO1338"/>
      <c r="BP1338"/>
      <c r="BQ1338"/>
      <c r="BR1338"/>
      <c r="BS1338"/>
      <c r="BT1338"/>
      <c r="BU1338"/>
      <c r="BV1338"/>
      <c r="BW1338"/>
      <c r="BX1338"/>
      <c r="BY1338"/>
      <c r="BZ1338"/>
      <c r="CA1338"/>
      <c r="CB1338"/>
      <c r="CC1338"/>
      <c r="CD1338"/>
      <c r="CE1338"/>
      <c r="CF1338"/>
      <c r="CG1338"/>
      <c r="CH1338"/>
      <c r="CI1338"/>
      <c r="CJ1338"/>
      <c r="CK1338"/>
      <c r="CL1338"/>
      <c r="CN1338"/>
    </row>
    <row r="1339" spans="7:92" x14ac:dyDescent="0.4">
      <c r="G1339"/>
      <c r="I1339"/>
      <c r="J1339"/>
      <c r="R1339"/>
      <c r="S1339"/>
      <c r="T1339"/>
      <c r="U1339"/>
      <c r="V1339"/>
      <c r="W1339"/>
      <c r="X1339"/>
      <c r="Y1339"/>
      <c r="Z1339"/>
      <c r="AA1339"/>
      <c r="AB1339"/>
      <c r="AC1339"/>
      <c r="AD1339"/>
      <c r="AE1339"/>
      <c r="AF1339"/>
      <c r="AG1339"/>
      <c r="AH1339"/>
      <c r="AI1339"/>
      <c r="AJ1339"/>
      <c r="AK1339"/>
      <c r="AL1339"/>
      <c r="AM1339"/>
      <c r="AN1339"/>
      <c r="AO1339"/>
      <c r="AP1339"/>
      <c r="AQ1339"/>
      <c r="AR1339"/>
      <c r="AS1339"/>
      <c r="AT1339"/>
      <c r="AU1339"/>
      <c r="AV1339"/>
      <c r="AW1339"/>
      <c r="AX1339"/>
      <c r="AY1339"/>
      <c r="AZ1339"/>
      <c r="BA1339"/>
      <c r="BB1339"/>
      <c r="BC1339"/>
      <c r="BD1339"/>
      <c r="BE1339"/>
      <c r="BF1339"/>
      <c r="BG1339"/>
      <c r="BH1339"/>
      <c r="BI1339"/>
      <c r="BJ1339"/>
      <c r="BK1339"/>
      <c r="BL1339"/>
      <c r="BM1339"/>
      <c r="BN1339"/>
      <c r="BO1339"/>
      <c r="BP1339"/>
      <c r="BQ1339"/>
      <c r="BR1339"/>
      <c r="BS1339"/>
      <c r="BT1339"/>
      <c r="BU1339"/>
      <c r="BV1339"/>
      <c r="BW1339"/>
      <c r="BX1339"/>
      <c r="BY1339"/>
      <c r="BZ1339"/>
      <c r="CA1339"/>
      <c r="CB1339"/>
      <c r="CC1339"/>
      <c r="CD1339"/>
      <c r="CE1339"/>
      <c r="CF1339"/>
      <c r="CG1339"/>
      <c r="CH1339"/>
      <c r="CI1339"/>
      <c r="CJ1339"/>
      <c r="CK1339"/>
      <c r="CL1339"/>
      <c r="CN1339"/>
    </row>
    <row r="1340" spans="7:92" x14ac:dyDescent="0.4">
      <c r="G1340"/>
      <c r="I1340"/>
      <c r="J1340"/>
      <c r="R1340"/>
      <c r="S1340"/>
      <c r="T1340"/>
      <c r="U1340"/>
      <c r="V1340"/>
      <c r="W1340"/>
      <c r="X1340"/>
      <c r="Y1340"/>
      <c r="Z1340"/>
      <c r="AA1340"/>
      <c r="AB1340"/>
      <c r="AC1340"/>
      <c r="AD1340"/>
      <c r="AE1340"/>
      <c r="AF1340"/>
      <c r="AG1340"/>
      <c r="AH1340"/>
      <c r="AI1340"/>
      <c r="AJ1340"/>
      <c r="AK1340"/>
      <c r="AL1340"/>
      <c r="AM1340"/>
      <c r="AN1340"/>
      <c r="AO1340"/>
      <c r="AP1340"/>
      <c r="AQ1340"/>
      <c r="AR1340"/>
      <c r="AS1340"/>
      <c r="AT1340"/>
      <c r="AU1340"/>
      <c r="AV1340"/>
      <c r="AW1340"/>
      <c r="AX1340"/>
      <c r="AY1340"/>
      <c r="AZ1340"/>
      <c r="BA1340"/>
      <c r="BB1340"/>
      <c r="BC1340"/>
      <c r="BD1340"/>
      <c r="BE1340"/>
      <c r="BF1340"/>
      <c r="BG1340"/>
      <c r="BH1340"/>
      <c r="BI1340"/>
      <c r="BJ1340"/>
      <c r="BK1340"/>
      <c r="BL1340"/>
      <c r="BM1340"/>
      <c r="BN1340"/>
      <c r="BO1340"/>
      <c r="BP1340"/>
      <c r="BQ1340"/>
      <c r="BR1340"/>
      <c r="BS1340"/>
      <c r="BT1340"/>
      <c r="BU1340"/>
      <c r="BV1340"/>
      <c r="BW1340"/>
      <c r="BX1340"/>
      <c r="BY1340"/>
      <c r="BZ1340"/>
      <c r="CA1340"/>
      <c r="CB1340"/>
      <c r="CC1340"/>
      <c r="CD1340"/>
      <c r="CE1340"/>
      <c r="CF1340"/>
      <c r="CG1340"/>
      <c r="CH1340"/>
      <c r="CI1340"/>
      <c r="CJ1340"/>
      <c r="CK1340"/>
      <c r="CL1340"/>
      <c r="CN1340"/>
    </row>
    <row r="1341" spans="7:92" x14ac:dyDescent="0.4">
      <c r="G1341"/>
      <c r="I1341"/>
      <c r="J1341"/>
      <c r="R1341"/>
      <c r="S1341"/>
      <c r="T1341"/>
      <c r="U1341"/>
      <c r="V1341"/>
      <c r="W1341"/>
      <c r="X1341"/>
      <c r="Y1341"/>
      <c r="Z1341"/>
      <c r="AA1341"/>
      <c r="AB1341"/>
      <c r="AC1341"/>
      <c r="AD1341"/>
      <c r="AE1341"/>
      <c r="AF1341"/>
      <c r="AG1341"/>
      <c r="AH1341"/>
      <c r="AI1341"/>
      <c r="AJ1341"/>
      <c r="AK1341"/>
      <c r="AL1341"/>
      <c r="AM1341"/>
      <c r="AN1341"/>
      <c r="AO1341"/>
      <c r="AP1341"/>
      <c r="AQ1341"/>
      <c r="AR1341"/>
      <c r="AS1341"/>
      <c r="AT1341"/>
      <c r="AU1341"/>
      <c r="AV1341"/>
      <c r="AW1341"/>
      <c r="AX1341"/>
      <c r="AY1341"/>
      <c r="AZ1341"/>
      <c r="BA1341"/>
      <c r="BB1341"/>
      <c r="BC1341"/>
      <c r="BD1341"/>
      <c r="BE1341"/>
      <c r="BF1341"/>
      <c r="BG1341"/>
      <c r="BH1341"/>
      <c r="BI1341"/>
      <c r="BJ1341"/>
      <c r="BK1341"/>
      <c r="BL1341"/>
      <c r="BM1341"/>
      <c r="BN1341"/>
      <c r="BO1341"/>
      <c r="BP1341"/>
      <c r="BQ1341"/>
      <c r="BR1341"/>
      <c r="BS1341"/>
      <c r="BT1341"/>
      <c r="BU1341"/>
      <c r="BV1341"/>
      <c r="BW1341"/>
      <c r="BX1341"/>
      <c r="BY1341"/>
      <c r="BZ1341"/>
      <c r="CA1341"/>
      <c r="CB1341"/>
      <c r="CC1341"/>
      <c r="CD1341"/>
      <c r="CE1341"/>
      <c r="CF1341"/>
      <c r="CG1341"/>
      <c r="CH1341"/>
      <c r="CI1341"/>
      <c r="CJ1341"/>
      <c r="CK1341"/>
      <c r="CL1341"/>
      <c r="CN1341"/>
    </row>
    <row r="1342" spans="7:92" x14ac:dyDescent="0.4">
      <c r="G1342"/>
      <c r="I1342"/>
      <c r="J1342"/>
      <c r="R1342"/>
      <c r="S1342"/>
      <c r="T1342"/>
      <c r="U1342"/>
      <c r="V1342"/>
      <c r="W1342"/>
      <c r="X1342"/>
      <c r="Y1342"/>
      <c r="Z1342"/>
      <c r="AA1342"/>
      <c r="AB1342"/>
      <c r="AC1342"/>
      <c r="AD1342"/>
      <c r="AE1342"/>
      <c r="AF1342"/>
      <c r="AG1342"/>
      <c r="AH1342"/>
      <c r="AI1342"/>
      <c r="AJ1342"/>
      <c r="AK1342"/>
      <c r="AL1342"/>
      <c r="AM1342"/>
      <c r="AN1342"/>
      <c r="AO1342"/>
      <c r="AP1342"/>
      <c r="AQ1342"/>
      <c r="AR1342"/>
      <c r="AS1342"/>
      <c r="AT1342"/>
      <c r="AU1342"/>
      <c r="AV1342"/>
      <c r="AW1342"/>
      <c r="AX1342"/>
      <c r="AY1342"/>
      <c r="AZ1342"/>
      <c r="BA1342"/>
      <c r="BB1342"/>
      <c r="BC1342"/>
      <c r="BD1342"/>
      <c r="BE1342"/>
      <c r="BF1342"/>
      <c r="BG1342"/>
      <c r="BH1342"/>
      <c r="BI1342"/>
      <c r="BJ1342"/>
      <c r="BK1342"/>
      <c r="BL1342"/>
      <c r="BM1342"/>
      <c r="BN1342"/>
      <c r="BO1342"/>
      <c r="BP1342"/>
      <c r="BQ1342"/>
      <c r="BR1342"/>
      <c r="BS1342"/>
      <c r="BT1342"/>
      <c r="BU1342"/>
      <c r="BV1342"/>
      <c r="BW1342"/>
      <c r="BX1342"/>
      <c r="BY1342"/>
      <c r="BZ1342"/>
      <c r="CA1342"/>
      <c r="CB1342"/>
      <c r="CC1342"/>
      <c r="CD1342"/>
      <c r="CE1342"/>
      <c r="CF1342"/>
      <c r="CG1342"/>
      <c r="CH1342"/>
      <c r="CI1342"/>
      <c r="CJ1342"/>
      <c r="CK1342"/>
      <c r="CL1342"/>
      <c r="CN1342"/>
    </row>
    <row r="1343" spans="7:92" x14ac:dyDescent="0.4">
      <c r="G1343"/>
      <c r="I1343"/>
      <c r="J1343"/>
      <c r="R1343"/>
      <c r="S1343"/>
      <c r="T1343"/>
      <c r="U1343"/>
      <c r="V1343"/>
      <c r="W1343"/>
      <c r="X1343"/>
      <c r="Y1343"/>
      <c r="Z1343"/>
      <c r="AA1343"/>
      <c r="AB1343"/>
      <c r="AC1343"/>
      <c r="AD1343"/>
      <c r="AE1343"/>
      <c r="AF1343"/>
      <c r="AG1343"/>
      <c r="AH1343"/>
      <c r="AI1343"/>
      <c r="AJ1343"/>
      <c r="AK1343"/>
      <c r="AL1343"/>
      <c r="AM1343"/>
      <c r="AN1343"/>
      <c r="AO1343"/>
      <c r="AP1343"/>
      <c r="AQ1343"/>
      <c r="AR1343"/>
      <c r="AS1343"/>
      <c r="AT1343"/>
      <c r="AU1343"/>
      <c r="AV1343"/>
      <c r="AW1343"/>
      <c r="AX1343"/>
      <c r="AY1343"/>
      <c r="AZ1343"/>
      <c r="BA1343"/>
      <c r="BB1343"/>
      <c r="BC1343"/>
      <c r="BD1343"/>
      <c r="BE1343"/>
      <c r="BF1343"/>
      <c r="BG1343"/>
      <c r="BH1343"/>
      <c r="BI1343"/>
      <c r="BJ1343"/>
      <c r="BK1343"/>
      <c r="BL1343"/>
      <c r="BM1343"/>
      <c r="BN1343"/>
      <c r="BO1343"/>
      <c r="BP1343"/>
      <c r="BQ1343"/>
      <c r="BR1343"/>
      <c r="BS1343"/>
      <c r="BT1343"/>
      <c r="BU1343"/>
      <c r="BV1343"/>
      <c r="BW1343"/>
      <c r="BX1343"/>
      <c r="BY1343"/>
      <c r="BZ1343"/>
      <c r="CA1343"/>
      <c r="CB1343"/>
      <c r="CC1343"/>
      <c r="CD1343"/>
      <c r="CE1343"/>
      <c r="CF1343"/>
      <c r="CG1343"/>
      <c r="CH1343"/>
      <c r="CI1343"/>
      <c r="CJ1343"/>
      <c r="CK1343"/>
      <c r="CL1343"/>
      <c r="CN1343"/>
    </row>
    <row r="1344" spans="7:92" x14ac:dyDescent="0.4">
      <c r="G1344"/>
      <c r="I1344"/>
      <c r="J1344"/>
      <c r="R1344"/>
      <c r="S1344"/>
      <c r="T1344"/>
      <c r="U1344"/>
      <c r="V1344"/>
      <c r="W1344"/>
      <c r="X1344"/>
      <c r="Y1344"/>
      <c r="Z1344"/>
      <c r="AA1344"/>
      <c r="AB1344"/>
      <c r="AC1344"/>
      <c r="AD1344"/>
      <c r="AE1344"/>
      <c r="AF1344"/>
      <c r="AG1344"/>
      <c r="AH1344"/>
      <c r="AI1344"/>
      <c r="AJ1344"/>
      <c r="AK1344"/>
      <c r="AL1344"/>
      <c r="AM1344"/>
      <c r="AN1344"/>
      <c r="AO1344"/>
      <c r="AP1344"/>
      <c r="AQ1344"/>
      <c r="AR1344"/>
      <c r="AS1344"/>
      <c r="AT1344"/>
      <c r="AU1344"/>
      <c r="AV1344"/>
      <c r="AW1344"/>
      <c r="AX1344"/>
      <c r="AY1344"/>
      <c r="AZ1344"/>
      <c r="BA1344"/>
      <c r="BB1344"/>
      <c r="BC1344"/>
      <c r="BD1344"/>
      <c r="BE1344"/>
      <c r="BF1344"/>
      <c r="BG1344"/>
      <c r="BH1344"/>
      <c r="BI1344"/>
      <c r="BJ1344"/>
      <c r="BK1344"/>
      <c r="BL1344"/>
      <c r="BM1344"/>
      <c r="BN1344"/>
      <c r="BO1344"/>
      <c r="BP1344"/>
      <c r="BQ1344"/>
      <c r="BR1344"/>
      <c r="BS1344"/>
      <c r="BT1344"/>
      <c r="BU1344"/>
      <c r="BV1344"/>
      <c r="BW1344"/>
      <c r="BX1344"/>
      <c r="BY1344"/>
      <c r="BZ1344"/>
      <c r="CA1344"/>
      <c r="CB1344"/>
      <c r="CC1344"/>
      <c r="CD1344"/>
      <c r="CE1344"/>
      <c r="CF1344"/>
      <c r="CG1344"/>
      <c r="CH1344"/>
      <c r="CI1344"/>
      <c r="CJ1344"/>
      <c r="CK1344"/>
      <c r="CL1344"/>
      <c r="CN1344"/>
    </row>
    <row r="1345" spans="7:92" x14ac:dyDescent="0.4">
      <c r="G1345"/>
      <c r="I1345"/>
      <c r="J1345"/>
      <c r="R1345"/>
      <c r="S1345"/>
      <c r="T1345"/>
      <c r="U1345"/>
      <c r="V1345"/>
      <c r="W1345"/>
      <c r="X1345"/>
      <c r="Y1345"/>
      <c r="Z1345"/>
      <c r="AA1345"/>
      <c r="AB1345"/>
      <c r="AC1345"/>
      <c r="AD1345"/>
      <c r="AE1345"/>
      <c r="AF1345"/>
      <c r="AG1345"/>
      <c r="AH1345"/>
      <c r="AI1345"/>
      <c r="AJ1345"/>
      <c r="AK1345"/>
      <c r="AL1345"/>
      <c r="AM1345"/>
      <c r="AN1345"/>
      <c r="AO1345"/>
      <c r="AP1345"/>
      <c r="AQ1345"/>
      <c r="AR1345"/>
      <c r="AS1345"/>
      <c r="AT1345"/>
      <c r="AU1345"/>
      <c r="AV1345"/>
      <c r="AW1345"/>
      <c r="AX1345"/>
      <c r="AY1345"/>
      <c r="AZ1345"/>
      <c r="BA1345"/>
      <c r="BB1345"/>
      <c r="BC1345"/>
      <c r="BD1345"/>
      <c r="BE1345"/>
      <c r="BF1345"/>
      <c r="BG1345"/>
      <c r="BH1345"/>
      <c r="BI1345"/>
      <c r="BJ1345"/>
      <c r="BK1345"/>
      <c r="BL1345"/>
      <c r="BM1345"/>
      <c r="BN1345"/>
      <c r="BO1345"/>
      <c r="BP1345"/>
      <c r="BQ1345"/>
      <c r="BR1345"/>
      <c r="BS1345"/>
      <c r="BT1345"/>
      <c r="BU1345"/>
      <c r="BV1345"/>
      <c r="BW1345"/>
      <c r="BX1345"/>
      <c r="BY1345"/>
      <c r="BZ1345"/>
      <c r="CA1345"/>
      <c r="CB1345"/>
      <c r="CC1345"/>
      <c r="CD1345"/>
      <c r="CE1345"/>
      <c r="CF1345"/>
      <c r="CG1345"/>
      <c r="CH1345"/>
      <c r="CI1345"/>
      <c r="CJ1345"/>
      <c r="CK1345"/>
      <c r="CL1345"/>
      <c r="CN1345"/>
    </row>
    <row r="1346" spans="7:92" x14ac:dyDescent="0.4">
      <c r="G1346"/>
      <c r="I1346"/>
      <c r="J1346"/>
      <c r="R1346"/>
      <c r="S1346"/>
      <c r="T1346"/>
      <c r="U1346"/>
      <c r="V1346"/>
      <c r="W1346"/>
      <c r="X1346"/>
      <c r="Y1346"/>
      <c r="Z1346"/>
      <c r="AA1346"/>
      <c r="AB1346"/>
      <c r="AC1346"/>
      <c r="AD1346"/>
      <c r="AE1346"/>
      <c r="AF1346"/>
      <c r="AG1346"/>
      <c r="AH1346"/>
      <c r="AI1346"/>
      <c r="AJ1346"/>
      <c r="AK1346"/>
      <c r="AL1346"/>
      <c r="AM1346"/>
      <c r="AN1346"/>
      <c r="AO1346"/>
      <c r="AP1346"/>
      <c r="AQ1346"/>
      <c r="AR1346"/>
      <c r="AS1346"/>
      <c r="AT1346"/>
      <c r="AU1346"/>
      <c r="AV1346"/>
      <c r="AW1346"/>
      <c r="AX1346"/>
      <c r="AY1346"/>
      <c r="AZ1346"/>
      <c r="BA1346"/>
      <c r="BB1346"/>
      <c r="BC1346"/>
      <c r="BD1346"/>
      <c r="BE1346"/>
      <c r="BF1346"/>
      <c r="BG1346"/>
      <c r="BH1346"/>
      <c r="BI1346"/>
      <c r="BJ1346"/>
      <c r="BK1346"/>
      <c r="BL1346"/>
      <c r="BM1346"/>
      <c r="BN1346"/>
      <c r="BO1346"/>
      <c r="BP1346"/>
      <c r="BQ1346"/>
      <c r="BR1346"/>
      <c r="BS1346"/>
      <c r="BT1346"/>
      <c r="BU1346"/>
      <c r="BV1346"/>
      <c r="BW1346"/>
      <c r="BX1346"/>
      <c r="BY1346"/>
      <c r="BZ1346"/>
      <c r="CA1346"/>
      <c r="CB1346"/>
      <c r="CC1346"/>
      <c r="CD1346"/>
      <c r="CE1346"/>
      <c r="CF1346"/>
      <c r="CG1346"/>
      <c r="CH1346"/>
      <c r="CI1346"/>
      <c r="CJ1346"/>
      <c r="CK1346"/>
      <c r="CL1346"/>
      <c r="CN1346"/>
    </row>
    <row r="1347" spans="7:92" x14ac:dyDescent="0.4">
      <c r="G1347"/>
      <c r="I1347"/>
      <c r="J1347"/>
      <c r="R1347"/>
      <c r="S1347"/>
      <c r="T1347"/>
      <c r="U1347"/>
      <c r="V1347"/>
      <c r="W1347"/>
      <c r="X1347"/>
      <c r="Y1347"/>
      <c r="Z1347"/>
      <c r="AA1347"/>
      <c r="AB1347"/>
      <c r="AC1347"/>
      <c r="AD1347"/>
      <c r="AE1347"/>
      <c r="AF1347"/>
      <c r="AG1347"/>
      <c r="AH1347"/>
      <c r="AI1347"/>
      <c r="AJ1347"/>
      <c r="AK1347"/>
      <c r="AL1347"/>
      <c r="AM1347"/>
      <c r="AN1347"/>
      <c r="AO1347"/>
      <c r="AP1347"/>
      <c r="AQ1347"/>
      <c r="AR1347"/>
      <c r="AS1347"/>
      <c r="AT1347"/>
      <c r="AU1347"/>
      <c r="AV1347"/>
      <c r="AW1347"/>
      <c r="AX1347"/>
      <c r="AY1347"/>
      <c r="AZ1347"/>
      <c r="BA1347"/>
      <c r="BB1347"/>
      <c r="BC1347"/>
      <c r="BD1347"/>
      <c r="BE1347"/>
      <c r="BF1347"/>
      <c r="BG1347"/>
      <c r="BH1347"/>
      <c r="BI1347"/>
      <c r="BJ1347"/>
      <c r="BK1347"/>
      <c r="BL1347"/>
      <c r="BM1347"/>
      <c r="BN1347"/>
      <c r="BO1347"/>
      <c r="BP1347"/>
      <c r="BQ1347"/>
      <c r="BR1347"/>
      <c r="BS1347"/>
      <c r="BT1347"/>
      <c r="BU1347"/>
      <c r="BV1347"/>
      <c r="BW1347"/>
      <c r="BX1347"/>
      <c r="BY1347"/>
      <c r="BZ1347"/>
      <c r="CA1347"/>
      <c r="CB1347"/>
      <c r="CC1347"/>
      <c r="CD1347"/>
      <c r="CE1347"/>
      <c r="CF1347"/>
      <c r="CG1347"/>
      <c r="CH1347"/>
      <c r="CI1347"/>
      <c r="CJ1347"/>
      <c r="CK1347"/>
      <c r="CL1347"/>
      <c r="CN1347"/>
    </row>
    <row r="1348" spans="7:92" x14ac:dyDescent="0.4">
      <c r="G1348"/>
      <c r="I1348"/>
      <c r="J1348"/>
      <c r="R1348"/>
      <c r="S1348"/>
      <c r="T1348"/>
      <c r="U1348"/>
      <c r="V1348"/>
      <c r="W1348"/>
      <c r="X1348"/>
      <c r="Y1348"/>
      <c r="Z1348"/>
      <c r="AA1348"/>
      <c r="AB1348"/>
      <c r="AC1348"/>
      <c r="AD1348"/>
      <c r="AE1348"/>
      <c r="AF1348"/>
      <c r="AG1348"/>
      <c r="AH1348"/>
      <c r="AI1348"/>
      <c r="AJ1348"/>
      <c r="AK1348"/>
      <c r="AL1348"/>
      <c r="AM1348"/>
      <c r="AN1348"/>
      <c r="AO1348"/>
      <c r="AP1348"/>
      <c r="AQ1348"/>
      <c r="AR1348"/>
      <c r="AS1348"/>
      <c r="AT1348"/>
      <c r="AU1348"/>
      <c r="AV1348"/>
      <c r="AW1348"/>
      <c r="AX1348"/>
      <c r="AY1348"/>
      <c r="AZ1348"/>
      <c r="BA1348"/>
      <c r="BB1348"/>
      <c r="BC1348"/>
      <c r="BD1348"/>
      <c r="BE1348"/>
      <c r="BF1348"/>
      <c r="BG1348"/>
      <c r="BH1348"/>
      <c r="BI1348"/>
      <c r="BJ1348"/>
      <c r="BK1348"/>
      <c r="BL1348"/>
      <c r="BM1348"/>
      <c r="BN1348"/>
      <c r="BO1348"/>
      <c r="BP1348"/>
      <c r="BQ1348"/>
      <c r="BR1348"/>
      <c r="BS1348"/>
      <c r="BT1348"/>
      <c r="BU1348"/>
      <c r="BV1348"/>
      <c r="BW1348"/>
      <c r="BX1348"/>
      <c r="BY1348"/>
      <c r="BZ1348"/>
      <c r="CA1348"/>
      <c r="CB1348"/>
      <c r="CC1348"/>
      <c r="CD1348"/>
      <c r="CE1348"/>
      <c r="CF1348"/>
      <c r="CG1348"/>
      <c r="CH1348"/>
      <c r="CI1348"/>
      <c r="CJ1348"/>
      <c r="CK1348"/>
      <c r="CL1348"/>
      <c r="CN1348"/>
    </row>
    <row r="1349" spans="7:92" x14ac:dyDescent="0.4">
      <c r="G1349"/>
      <c r="I1349"/>
      <c r="J1349"/>
      <c r="R1349"/>
      <c r="S1349"/>
      <c r="T1349"/>
      <c r="U1349"/>
      <c r="V1349"/>
      <c r="W1349"/>
      <c r="X1349"/>
      <c r="Y1349"/>
      <c r="Z1349"/>
      <c r="AA1349"/>
      <c r="AB1349"/>
      <c r="AC1349"/>
      <c r="AD1349"/>
      <c r="AE1349"/>
      <c r="AF1349"/>
      <c r="AG1349"/>
      <c r="AH1349"/>
      <c r="AI1349"/>
      <c r="AJ1349"/>
      <c r="AK1349"/>
      <c r="AL1349"/>
      <c r="AM1349"/>
      <c r="AN1349"/>
      <c r="AO1349"/>
      <c r="AP1349"/>
      <c r="AQ1349"/>
      <c r="AR1349"/>
      <c r="AS1349"/>
      <c r="AT1349"/>
      <c r="AU1349"/>
      <c r="AV1349"/>
      <c r="AW1349"/>
      <c r="AX1349"/>
      <c r="AY1349"/>
      <c r="AZ1349"/>
      <c r="BA1349"/>
      <c r="BB1349"/>
      <c r="BC1349"/>
      <c r="BD1349"/>
      <c r="BE1349"/>
      <c r="BF1349"/>
      <c r="BG1349"/>
      <c r="BH1349"/>
      <c r="BI1349"/>
      <c r="BJ1349"/>
      <c r="BK1349"/>
      <c r="BL1349"/>
      <c r="BM1349"/>
      <c r="BN1349"/>
      <c r="BO1349"/>
      <c r="BP1349"/>
      <c r="BQ1349"/>
      <c r="BR1349"/>
      <c r="BS1349"/>
      <c r="BT1349"/>
      <c r="BU1349"/>
      <c r="BV1349"/>
      <c r="BW1349"/>
      <c r="BX1349"/>
      <c r="BY1349"/>
      <c r="BZ1349"/>
      <c r="CA1349"/>
      <c r="CB1349"/>
      <c r="CC1349"/>
      <c r="CD1349"/>
      <c r="CE1349"/>
      <c r="CF1349"/>
      <c r="CG1349"/>
      <c r="CH1349"/>
      <c r="CI1349"/>
      <c r="CJ1349"/>
      <c r="CK1349"/>
      <c r="CL1349"/>
      <c r="CN1349"/>
    </row>
    <row r="1350" spans="7:92" x14ac:dyDescent="0.4">
      <c r="G1350"/>
      <c r="I1350"/>
      <c r="J1350"/>
      <c r="R1350"/>
      <c r="S1350"/>
      <c r="T1350"/>
      <c r="U1350"/>
      <c r="V1350"/>
      <c r="W1350"/>
      <c r="X1350"/>
      <c r="Y1350"/>
      <c r="Z1350"/>
      <c r="AA1350"/>
      <c r="AB1350"/>
      <c r="AC1350"/>
      <c r="AD1350"/>
      <c r="AE1350"/>
      <c r="AF1350"/>
      <c r="AG1350"/>
      <c r="AH1350"/>
      <c r="AI1350"/>
      <c r="AJ1350"/>
      <c r="AK1350"/>
      <c r="AL1350"/>
      <c r="AM1350"/>
      <c r="AN1350"/>
      <c r="AO1350"/>
      <c r="AP1350"/>
      <c r="AQ1350"/>
      <c r="AR1350"/>
      <c r="AS1350"/>
      <c r="AT1350"/>
      <c r="AU1350"/>
      <c r="AV1350"/>
      <c r="AW1350"/>
      <c r="AX1350"/>
      <c r="AY1350"/>
      <c r="AZ1350"/>
      <c r="BA1350"/>
      <c r="BB1350"/>
      <c r="BC1350"/>
      <c r="BD1350"/>
      <c r="BE1350"/>
      <c r="BF1350"/>
      <c r="BG1350"/>
      <c r="BH1350"/>
      <c r="BI1350"/>
      <c r="BJ1350"/>
      <c r="BK1350"/>
      <c r="BL1350"/>
      <c r="BM1350"/>
      <c r="BN1350"/>
      <c r="BO1350"/>
      <c r="BP1350"/>
      <c r="BQ1350"/>
      <c r="BR1350"/>
      <c r="BS1350"/>
      <c r="BT1350"/>
      <c r="BU1350"/>
      <c r="BV1350"/>
      <c r="BW1350"/>
      <c r="BX1350"/>
      <c r="BY1350"/>
      <c r="BZ1350"/>
      <c r="CA1350"/>
      <c r="CB1350"/>
      <c r="CC1350"/>
      <c r="CD1350"/>
      <c r="CE1350"/>
      <c r="CF1350"/>
      <c r="CG1350"/>
      <c r="CH1350"/>
      <c r="CI1350"/>
      <c r="CJ1350"/>
      <c r="CK1350"/>
      <c r="CL1350"/>
      <c r="CN1350"/>
    </row>
    <row r="1351" spans="7:92" x14ac:dyDescent="0.4">
      <c r="G1351"/>
      <c r="I1351"/>
      <c r="J1351"/>
      <c r="R1351"/>
      <c r="S1351"/>
      <c r="T1351"/>
      <c r="U1351"/>
      <c r="V1351"/>
      <c r="W1351"/>
      <c r="X1351"/>
      <c r="Y1351"/>
      <c r="Z1351"/>
      <c r="AA1351"/>
      <c r="AB1351"/>
      <c r="AC1351"/>
      <c r="AD1351"/>
      <c r="AE1351"/>
      <c r="AF1351"/>
      <c r="AG1351"/>
      <c r="AH1351"/>
      <c r="AI1351"/>
      <c r="AJ1351"/>
      <c r="AK1351"/>
      <c r="AL1351"/>
      <c r="AM1351"/>
      <c r="AN1351"/>
      <c r="AO1351"/>
      <c r="AP1351"/>
      <c r="AQ1351"/>
      <c r="AR1351"/>
      <c r="AS1351"/>
      <c r="AT1351"/>
      <c r="AU1351"/>
      <c r="AV1351"/>
      <c r="AW1351"/>
      <c r="AX1351"/>
      <c r="AY1351"/>
      <c r="AZ1351"/>
      <c r="BA1351"/>
      <c r="BB1351"/>
      <c r="BC1351"/>
      <c r="BD1351"/>
      <c r="BE1351"/>
      <c r="BF1351"/>
      <c r="BG1351"/>
      <c r="BH1351"/>
      <c r="BI1351"/>
      <c r="BJ1351"/>
      <c r="BK1351"/>
      <c r="BL1351"/>
      <c r="BM1351"/>
      <c r="BN1351"/>
      <c r="BO1351"/>
      <c r="BP1351"/>
      <c r="BQ1351"/>
      <c r="BR1351"/>
      <c r="BS1351"/>
      <c r="BT1351"/>
      <c r="BU1351"/>
      <c r="BV1351"/>
      <c r="BW1351"/>
      <c r="BX1351"/>
      <c r="BY1351"/>
      <c r="BZ1351"/>
      <c r="CA1351"/>
      <c r="CB1351"/>
      <c r="CC1351"/>
      <c r="CD1351"/>
      <c r="CE1351"/>
      <c r="CF1351"/>
      <c r="CG1351"/>
      <c r="CH1351"/>
      <c r="CI1351"/>
      <c r="CJ1351"/>
      <c r="CK1351"/>
      <c r="CL1351"/>
      <c r="CN1351"/>
    </row>
    <row r="1352" spans="7:92" x14ac:dyDescent="0.4">
      <c r="G1352"/>
      <c r="I1352"/>
      <c r="J1352"/>
      <c r="R1352"/>
      <c r="S1352"/>
      <c r="T1352"/>
      <c r="U1352"/>
      <c r="V1352"/>
      <c r="W1352"/>
      <c r="X1352"/>
      <c r="Y1352"/>
      <c r="Z1352"/>
      <c r="AA1352"/>
      <c r="AB1352"/>
      <c r="AC1352"/>
      <c r="AD1352"/>
      <c r="AE1352"/>
      <c r="AF1352"/>
      <c r="AG1352"/>
      <c r="AH1352"/>
      <c r="AI1352"/>
      <c r="AJ1352"/>
      <c r="AK1352"/>
      <c r="AL1352"/>
      <c r="AM1352"/>
      <c r="AN1352"/>
      <c r="AO1352"/>
      <c r="AP1352"/>
      <c r="AQ1352"/>
      <c r="AR1352"/>
      <c r="AS1352"/>
      <c r="AT1352"/>
      <c r="AU1352"/>
      <c r="AV1352"/>
      <c r="AW1352"/>
      <c r="AX1352"/>
      <c r="AY1352"/>
      <c r="AZ1352"/>
      <c r="BA1352"/>
      <c r="BB1352"/>
      <c r="BC1352"/>
      <c r="BD1352"/>
      <c r="BE1352"/>
      <c r="BF1352"/>
      <c r="BG1352"/>
      <c r="BH1352"/>
      <c r="BI1352"/>
      <c r="BJ1352"/>
      <c r="BK1352"/>
      <c r="BL1352"/>
      <c r="BM1352"/>
      <c r="BN1352"/>
      <c r="BO1352"/>
      <c r="BP1352"/>
      <c r="BQ1352"/>
      <c r="BR1352"/>
      <c r="BS1352"/>
      <c r="BT1352"/>
      <c r="BU1352"/>
      <c r="BV1352"/>
      <c r="BW1352"/>
      <c r="BX1352"/>
      <c r="BY1352"/>
      <c r="BZ1352"/>
      <c r="CA1352"/>
      <c r="CB1352"/>
      <c r="CC1352"/>
      <c r="CD1352"/>
      <c r="CE1352"/>
      <c r="CF1352"/>
      <c r="CG1352"/>
      <c r="CH1352"/>
      <c r="CI1352"/>
      <c r="CJ1352"/>
      <c r="CK1352"/>
      <c r="CL1352"/>
      <c r="CN1352"/>
    </row>
    <row r="1353" spans="7:92" x14ac:dyDescent="0.4">
      <c r="G1353"/>
      <c r="I1353"/>
      <c r="J1353"/>
      <c r="R1353"/>
      <c r="S1353"/>
      <c r="T1353"/>
      <c r="U1353"/>
      <c r="V1353"/>
      <c r="W1353"/>
      <c r="X1353"/>
      <c r="Y1353"/>
      <c r="Z1353"/>
      <c r="AA1353"/>
      <c r="AB1353"/>
      <c r="AC1353"/>
      <c r="AD1353"/>
      <c r="AE1353"/>
      <c r="AF1353"/>
      <c r="AG1353"/>
      <c r="AH1353"/>
      <c r="AI1353"/>
      <c r="AJ1353"/>
      <c r="AK1353"/>
      <c r="AL1353"/>
      <c r="AM1353"/>
      <c r="AN1353"/>
      <c r="AO1353"/>
      <c r="AP1353"/>
      <c r="AQ1353"/>
      <c r="AR1353"/>
      <c r="AS1353"/>
      <c r="AT1353"/>
      <c r="AU1353"/>
      <c r="AV1353"/>
      <c r="AW1353"/>
      <c r="AX1353"/>
      <c r="AY1353"/>
      <c r="AZ1353"/>
      <c r="BA1353"/>
      <c r="BB1353"/>
      <c r="BC1353"/>
      <c r="BD1353"/>
      <c r="BE1353"/>
      <c r="BF1353"/>
      <c r="BG1353"/>
      <c r="BH1353"/>
      <c r="BI1353"/>
      <c r="BJ1353"/>
      <c r="BK1353"/>
      <c r="BL1353"/>
      <c r="BM1353"/>
      <c r="BN1353"/>
      <c r="BO1353"/>
      <c r="BP1353"/>
      <c r="BQ1353"/>
      <c r="BR1353"/>
      <c r="BS1353"/>
      <c r="BT1353"/>
      <c r="BU1353"/>
      <c r="BV1353"/>
      <c r="BW1353"/>
      <c r="BX1353"/>
      <c r="BY1353"/>
      <c r="BZ1353"/>
      <c r="CA1353"/>
      <c r="CB1353"/>
      <c r="CC1353"/>
      <c r="CD1353"/>
      <c r="CE1353"/>
      <c r="CF1353"/>
      <c r="CG1353"/>
      <c r="CH1353"/>
      <c r="CI1353"/>
      <c r="CJ1353"/>
      <c r="CK1353"/>
      <c r="CL1353"/>
      <c r="CN1353"/>
    </row>
    <row r="1354" spans="7:92" x14ac:dyDescent="0.4">
      <c r="G1354"/>
      <c r="I1354"/>
      <c r="J1354"/>
      <c r="R1354"/>
      <c r="S1354"/>
      <c r="T1354"/>
      <c r="U1354"/>
      <c r="V1354"/>
      <c r="W1354"/>
      <c r="X1354"/>
      <c r="Y1354"/>
      <c r="Z1354"/>
      <c r="AA1354"/>
      <c r="AB1354"/>
      <c r="AC1354"/>
      <c r="AD1354"/>
      <c r="AE1354"/>
      <c r="AF1354"/>
      <c r="AG1354"/>
      <c r="AH1354"/>
      <c r="AI1354"/>
      <c r="AJ1354"/>
      <c r="AK1354"/>
      <c r="AL1354"/>
      <c r="AM1354"/>
      <c r="AN1354"/>
      <c r="AO1354"/>
      <c r="AP1354"/>
      <c r="AQ1354"/>
      <c r="AR1354"/>
      <c r="AS1354"/>
      <c r="AT1354"/>
      <c r="AU1354"/>
      <c r="AV1354"/>
      <c r="AW1354"/>
      <c r="AX1354"/>
      <c r="AY1354"/>
      <c r="AZ1354"/>
      <c r="BA1354"/>
      <c r="BB1354"/>
      <c r="BC1354"/>
      <c r="BD1354"/>
      <c r="BE1354"/>
      <c r="BF1354"/>
      <c r="BG1354"/>
      <c r="BH1354"/>
      <c r="BI1354"/>
      <c r="BJ1354"/>
      <c r="BK1354"/>
      <c r="BL1354"/>
      <c r="BM1354"/>
      <c r="BN1354"/>
      <c r="BO1354"/>
      <c r="BP1354"/>
      <c r="BQ1354"/>
      <c r="BR1354"/>
      <c r="BS1354"/>
      <c r="BT1354"/>
      <c r="BU1354"/>
      <c r="BV1354"/>
      <c r="BW1354"/>
      <c r="BX1354"/>
      <c r="BY1354"/>
      <c r="BZ1354"/>
      <c r="CA1354"/>
      <c r="CB1354"/>
      <c r="CC1354"/>
      <c r="CD1354"/>
      <c r="CE1354"/>
      <c r="CF1354"/>
      <c r="CG1354"/>
      <c r="CH1354"/>
      <c r="CI1354"/>
      <c r="CJ1354"/>
      <c r="CK1354"/>
      <c r="CL1354"/>
      <c r="CN1354"/>
    </row>
    <row r="1355" spans="7:92" x14ac:dyDescent="0.4">
      <c r="G1355"/>
      <c r="I1355"/>
      <c r="J1355"/>
      <c r="R1355"/>
      <c r="S1355"/>
      <c r="T1355"/>
      <c r="U1355"/>
      <c r="V1355"/>
      <c r="W1355"/>
      <c r="X1355"/>
      <c r="Y1355"/>
      <c r="Z1355"/>
      <c r="AA1355"/>
      <c r="AB1355"/>
      <c r="AC1355"/>
      <c r="AD1355"/>
      <c r="AE1355"/>
      <c r="AF1355"/>
      <c r="AG1355"/>
      <c r="AH1355"/>
      <c r="AI1355"/>
      <c r="AJ1355"/>
      <c r="AK1355"/>
      <c r="AL1355"/>
      <c r="AM1355"/>
      <c r="AN1355"/>
      <c r="AO1355"/>
      <c r="AP1355"/>
      <c r="AQ1355"/>
      <c r="AR1355"/>
      <c r="AS1355"/>
      <c r="AT1355"/>
      <c r="AU1355"/>
      <c r="AV1355"/>
      <c r="AW1355"/>
      <c r="AX1355"/>
      <c r="AY1355"/>
      <c r="AZ1355"/>
      <c r="BA1355"/>
      <c r="BB1355"/>
      <c r="BC1355"/>
      <c r="BD1355"/>
      <c r="BE1355"/>
      <c r="BF1355"/>
      <c r="BG1355"/>
      <c r="BH1355"/>
      <c r="BI1355"/>
      <c r="BJ1355"/>
      <c r="BK1355"/>
      <c r="BL1355"/>
      <c r="BM1355"/>
      <c r="BN1355"/>
      <c r="BO1355"/>
      <c r="BP1355"/>
      <c r="BQ1355"/>
      <c r="BR1355"/>
      <c r="BS1355"/>
      <c r="BT1355"/>
      <c r="BU1355"/>
      <c r="BV1355"/>
      <c r="BW1355"/>
      <c r="BX1355"/>
      <c r="BY1355"/>
      <c r="BZ1355"/>
      <c r="CA1355"/>
      <c r="CB1355"/>
      <c r="CC1355"/>
      <c r="CD1355"/>
      <c r="CE1355"/>
      <c r="CF1355"/>
      <c r="CG1355"/>
      <c r="CH1355"/>
      <c r="CI1355"/>
      <c r="CJ1355"/>
      <c r="CK1355"/>
      <c r="CL1355"/>
      <c r="CN1355"/>
    </row>
    <row r="1356" spans="7:92" x14ac:dyDescent="0.4">
      <c r="G1356"/>
      <c r="I1356"/>
      <c r="J1356"/>
      <c r="R1356"/>
      <c r="S1356"/>
      <c r="T1356"/>
      <c r="U1356"/>
      <c r="V1356"/>
      <c r="W1356"/>
      <c r="X1356"/>
      <c r="Y1356"/>
      <c r="Z1356"/>
      <c r="AA1356"/>
      <c r="AB1356"/>
      <c r="AC1356"/>
      <c r="AD1356"/>
      <c r="AE1356"/>
      <c r="AF1356"/>
      <c r="AG1356"/>
      <c r="AH1356"/>
      <c r="AI1356"/>
      <c r="AJ1356"/>
      <c r="AK1356"/>
      <c r="AL1356"/>
      <c r="AM1356"/>
      <c r="AN1356"/>
      <c r="AO1356"/>
      <c r="AP1356"/>
      <c r="AQ1356"/>
      <c r="AR1356"/>
      <c r="AS1356"/>
      <c r="AT1356"/>
      <c r="AU1356"/>
      <c r="AV1356"/>
      <c r="AW1356"/>
      <c r="AX1356"/>
      <c r="AY1356"/>
      <c r="AZ1356"/>
      <c r="BA1356"/>
      <c r="BB1356"/>
      <c r="BC1356"/>
      <c r="BD1356"/>
      <c r="BE1356"/>
      <c r="BF1356"/>
      <c r="BG1356"/>
      <c r="BH1356"/>
      <c r="BI1356"/>
      <c r="BJ1356"/>
      <c r="BK1356"/>
      <c r="BL1356"/>
      <c r="BM1356"/>
      <c r="BN1356"/>
      <c r="BO1356"/>
      <c r="BP1356"/>
      <c r="BQ1356"/>
      <c r="BR1356"/>
      <c r="BS1356"/>
      <c r="BT1356"/>
      <c r="BU1356"/>
      <c r="BV1356"/>
      <c r="BW1356"/>
      <c r="BX1356"/>
      <c r="BY1356"/>
      <c r="BZ1356"/>
      <c r="CA1356"/>
      <c r="CB1356"/>
      <c r="CC1356"/>
      <c r="CD1356"/>
      <c r="CE1356"/>
      <c r="CF1356"/>
      <c r="CG1356"/>
      <c r="CH1356"/>
      <c r="CI1356"/>
      <c r="CJ1356"/>
      <c r="CK1356"/>
      <c r="CL1356"/>
      <c r="CN1356"/>
    </row>
    <row r="1357" spans="7:92" x14ac:dyDescent="0.4">
      <c r="G1357"/>
      <c r="I1357"/>
      <c r="J1357"/>
      <c r="R1357"/>
      <c r="S1357"/>
      <c r="T1357"/>
      <c r="U1357"/>
      <c r="V1357"/>
      <c r="W1357"/>
      <c r="X1357"/>
      <c r="Y1357"/>
      <c r="Z1357"/>
      <c r="AA1357"/>
      <c r="AB1357"/>
      <c r="AC1357"/>
      <c r="AD1357"/>
      <c r="AE1357"/>
      <c r="AF1357"/>
      <c r="AG1357"/>
      <c r="AH1357"/>
      <c r="AI1357"/>
      <c r="AJ1357"/>
      <c r="AK1357"/>
      <c r="AL1357"/>
      <c r="AM1357"/>
      <c r="AN1357"/>
      <c r="AO1357"/>
      <c r="AP1357"/>
      <c r="AQ1357"/>
      <c r="AR1357"/>
      <c r="AS1357"/>
      <c r="AT1357"/>
      <c r="AU1357"/>
      <c r="AV1357"/>
      <c r="AW1357"/>
      <c r="AX1357"/>
      <c r="AY1357"/>
      <c r="AZ1357"/>
      <c r="BA1357"/>
      <c r="BB1357"/>
      <c r="BC1357"/>
      <c r="BD1357"/>
      <c r="BE1357"/>
      <c r="BF1357"/>
      <c r="BG1357"/>
      <c r="BH1357"/>
      <c r="BI1357"/>
      <c r="BJ1357"/>
      <c r="BK1357"/>
      <c r="BL1357"/>
      <c r="BM1357"/>
      <c r="BN1357"/>
      <c r="BO1357"/>
      <c r="BP1357"/>
      <c r="BQ1357"/>
      <c r="BR1357"/>
      <c r="BS1357"/>
      <c r="BT1357"/>
      <c r="BU1357"/>
      <c r="BV1357"/>
      <c r="BW1357"/>
      <c r="BX1357"/>
      <c r="BY1357"/>
      <c r="BZ1357"/>
      <c r="CA1357"/>
      <c r="CB1357"/>
      <c r="CC1357"/>
      <c r="CD1357"/>
      <c r="CE1357"/>
      <c r="CF1357"/>
      <c r="CG1357"/>
      <c r="CH1357"/>
      <c r="CI1357"/>
      <c r="CJ1357"/>
      <c r="CK1357"/>
      <c r="CL1357"/>
      <c r="CN1357"/>
    </row>
    <row r="1358" spans="7:92" x14ac:dyDescent="0.4">
      <c r="G1358"/>
      <c r="I1358"/>
      <c r="J1358"/>
      <c r="R1358"/>
      <c r="S1358"/>
      <c r="T1358"/>
      <c r="U1358"/>
      <c r="V1358"/>
      <c r="W1358"/>
      <c r="X1358"/>
      <c r="Y1358"/>
      <c r="Z1358"/>
      <c r="AA1358"/>
      <c r="AB1358"/>
      <c r="AC1358"/>
      <c r="AD1358"/>
      <c r="AE1358"/>
      <c r="AF1358"/>
      <c r="AG1358"/>
      <c r="AH1358"/>
      <c r="AI1358"/>
      <c r="AJ1358"/>
      <c r="AK1358"/>
      <c r="AL1358"/>
      <c r="AM1358"/>
      <c r="AN1358"/>
      <c r="AO1358"/>
      <c r="AP1358"/>
      <c r="AQ1358"/>
      <c r="AR1358"/>
      <c r="AS1358"/>
      <c r="AT1358"/>
      <c r="AU1358"/>
      <c r="AV1358"/>
      <c r="AW1358"/>
      <c r="AX1358"/>
      <c r="AY1358"/>
      <c r="AZ1358"/>
      <c r="BA1358"/>
      <c r="BB1358"/>
      <c r="BC1358"/>
      <c r="BD1358"/>
      <c r="BE1358"/>
      <c r="BF1358"/>
      <c r="BG1358"/>
      <c r="BH1358"/>
      <c r="BI1358"/>
      <c r="BJ1358"/>
      <c r="BK1358"/>
      <c r="BL1358"/>
      <c r="BM1358"/>
      <c r="BN1358"/>
      <c r="BO1358"/>
      <c r="BP1358"/>
      <c r="BQ1358"/>
      <c r="BR1358"/>
      <c r="BS1358"/>
      <c r="BT1358"/>
      <c r="BU1358"/>
      <c r="BV1358"/>
      <c r="BW1358"/>
      <c r="BX1358"/>
      <c r="BY1358"/>
      <c r="BZ1358"/>
      <c r="CA1358"/>
      <c r="CB1358"/>
      <c r="CC1358"/>
      <c r="CD1358"/>
      <c r="CE1358"/>
      <c r="CF1358"/>
      <c r="CG1358"/>
      <c r="CH1358"/>
      <c r="CI1358"/>
      <c r="CJ1358"/>
      <c r="CK1358"/>
      <c r="CL1358"/>
      <c r="CN1358"/>
    </row>
    <row r="1359" spans="7:92" x14ac:dyDescent="0.4">
      <c r="G1359"/>
      <c r="I1359"/>
      <c r="J1359"/>
      <c r="R1359"/>
      <c r="S1359"/>
      <c r="T1359"/>
      <c r="U1359"/>
      <c r="V1359"/>
      <c r="W1359"/>
      <c r="X1359"/>
      <c r="Y1359"/>
      <c r="Z1359"/>
      <c r="AA1359"/>
      <c r="AB1359"/>
      <c r="AC1359"/>
      <c r="AD1359"/>
      <c r="AE1359"/>
      <c r="AF1359"/>
      <c r="AG1359"/>
      <c r="AH1359"/>
      <c r="AI1359"/>
      <c r="AJ1359"/>
      <c r="AK1359"/>
      <c r="AL1359"/>
      <c r="AM1359"/>
      <c r="AN1359"/>
      <c r="AO1359"/>
      <c r="AP1359"/>
      <c r="AQ1359"/>
      <c r="AR1359"/>
      <c r="AS1359"/>
      <c r="AT1359"/>
      <c r="AU1359"/>
      <c r="AV1359"/>
      <c r="AW1359"/>
      <c r="AX1359"/>
      <c r="AY1359"/>
      <c r="AZ1359"/>
      <c r="BA1359"/>
      <c r="BB1359"/>
      <c r="BC1359"/>
      <c r="BD1359"/>
      <c r="BE1359"/>
      <c r="BF1359"/>
      <c r="BG1359"/>
      <c r="BH1359"/>
      <c r="BI1359"/>
      <c r="BJ1359"/>
      <c r="BK1359"/>
      <c r="BL1359"/>
      <c r="BM1359"/>
      <c r="BN1359"/>
      <c r="BO1359"/>
      <c r="BP1359"/>
      <c r="BQ1359"/>
      <c r="BR1359"/>
      <c r="BS1359"/>
      <c r="BT1359"/>
      <c r="BU1359"/>
      <c r="BV1359"/>
      <c r="BW1359"/>
      <c r="BX1359"/>
      <c r="BY1359"/>
      <c r="BZ1359"/>
      <c r="CA1359"/>
      <c r="CB1359"/>
      <c r="CC1359"/>
      <c r="CD1359"/>
      <c r="CE1359"/>
      <c r="CF1359"/>
      <c r="CG1359"/>
      <c r="CH1359"/>
      <c r="CI1359"/>
      <c r="CJ1359"/>
      <c r="CK1359"/>
      <c r="CL1359"/>
      <c r="CN1359"/>
    </row>
    <row r="1360" spans="7:92" x14ac:dyDescent="0.4">
      <c r="G1360"/>
      <c r="I1360"/>
      <c r="J1360"/>
      <c r="R1360"/>
      <c r="S1360"/>
      <c r="T1360"/>
      <c r="U1360"/>
      <c r="V1360"/>
      <c r="W1360"/>
      <c r="X1360"/>
      <c r="Y1360"/>
      <c r="Z1360"/>
      <c r="AA1360"/>
      <c r="AB1360"/>
      <c r="AC1360"/>
      <c r="AD1360"/>
      <c r="AE1360"/>
      <c r="AF1360"/>
      <c r="AG1360"/>
      <c r="AH1360"/>
      <c r="AI1360"/>
      <c r="AJ1360"/>
      <c r="AK1360"/>
      <c r="AL1360"/>
      <c r="AM1360"/>
      <c r="AN1360"/>
      <c r="AO1360"/>
      <c r="AP1360"/>
      <c r="AQ1360"/>
      <c r="AR1360"/>
      <c r="AS1360"/>
      <c r="AT1360"/>
      <c r="AU1360"/>
      <c r="AV1360"/>
      <c r="AW1360"/>
      <c r="AX1360"/>
      <c r="AY1360"/>
      <c r="AZ1360"/>
      <c r="BA1360"/>
      <c r="BB1360"/>
      <c r="BC1360"/>
      <c r="BD1360"/>
      <c r="BE1360"/>
      <c r="BF1360"/>
      <c r="BG1360"/>
      <c r="BH1360"/>
      <c r="BI1360"/>
      <c r="BJ1360"/>
      <c r="BK1360"/>
      <c r="BL1360"/>
      <c r="BM1360"/>
      <c r="BN1360"/>
      <c r="BO1360"/>
      <c r="BP1360"/>
      <c r="BQ1360"/>
      <c r="BR1360"/>
      <c r="BS1360"/>
      <c r="BT1360"/>
      <c r="BU1360"/>
      <c r="BV1360"/>
      <c r="BW1360"/>
      <c r="BX1360"/>
      <c r="BY1360"/>
      <c r="BZ1360"/>
      <c r="CA1360"/>
      <c r="CB1360"/>
      <c r="CC1360"/>
      <c r="CD1360"/>
      <c r="CE1360"/>
      <c r="CF1360"/>
      <c r="CG1360"/>
      <c r="CH1360"/>
      <c r="CI1360"/>
      <c r="CJ1360"/>
      <c r="CK1360"/>
      <c r="CL1360"/>
      <c r="CN1360"/>
    </row>
    <row r="1361" spans="7:92" x14ac:dyDescent="0.4">
      <c r="G1361"/>
      <c r="I1361"/>
      <c r="J1361"/>
      <c r="R1361"/>
      <c r="S1361"/>
      <c r="T1361"/>
      <c r="U1361"/>
      <c r="V1361"/>
      <c r="W1361"/>
      <c r="X1361"/>
      <c r="Y1361"/>
      <c r="Z1361"/>
      <c r="AA1361"/>
      <c r="AB1361"/>
      <c r="AC1361"/>
      <c r="AD1361"/>
      <c r="AE1361"/>
      <c r="AF1361"/>
      <c r="AG1361"/>
      <c r="AH1361"/>
      <c r="AI1361"/>
      <c r="AJ1361"/>
      <c r="AK1361"/>
      <c r="AL1361"/>
      <c r="AM1361"/>
      <c r="AN1361"/>
      <c r="AO1361"/>
      <c r="AP1361"/>
      <c r="AQ1361"/>
      <c r="AR1361"/>
      <c r="AS1361"/>
      <c r="AT1361"/>
      <c r="AU1361"/>
      <c r="AV1361"/>
      <c r="AW1361"/>
      <c r="AX1361"/>
      <c r="AY1361"/>
      <c r="AZ1361"/>
      <c r="BA1361"/>
      <c r="BB1361"/>
      <c r="BC1361"/>
      <c r="BD1361"/>
      <c r="BE1361"/>
      <c r="BF1361"/>
      <c r="BG1361"/>
      <c r="BH1361"/>
      <c r="BI1361"/>
      <c r="BJ1361"/>
      <c r="BK1361"/>
      <c r="BL1361"/>
      <c r="BM1361"/>
      <c r="BN1361"/>
      <c r="BO1361"/>
      <c r="BP1361"/>
      <c r="BQ1361"/>
      <c r="BR1361"/>
      <c r="BS1361"/>
      <c r="BT1361"/>
      <c r="BU1361"/>
      <c r="BV1361"/>
      <c r="BW1361"/>
      <c r="BX1361"/>
      <c r="BY1361"/>
      <c r="BZ1361"/>
      <c r="CA1361"/>
      <c r="CB1361"/>
      <c r="CC1361"/>
      <c r="CD1361"/>
      <c r="CE1361"/>
      <c r="CF1361"/>
      <c r="CG1361"/>
      <c r="CH1361"/>
      <c r="CI1361"/>
      <c r="CJ1361"/>
      <c r="CK1361"/>
      <c r="CL1361"/>
      <c r="CN1361"/>
    </row>
    <row r="1362" spans="7:92" x14ac:dyDescent="0.4">
      <c r="G1362"/>
      <c r="I1362"/>
      <c r="J1362"/>
      <c r="R1362"/>
      <c r="S1362"/>
      <c r="T1362"/>
      <c r="U1362"/>
      <c r="V1362"/>
      <c r="W1362"/>
      <c r="X1362"/>
      <c r="Y1362"/>
      <c r="Z1362"/>
      <c r="AA1362"/>
      <c r="AB1362"/>
      <c r="AC1362"/>
      <c r="AD1362"/>
      <c r="AE1362"/>
      <c r="AF1362"/>
      <c r="AG1362"/>
      <c r="AH1362"/>
      <c r="AI1362"/>
      <c r="AJ1362"/>
      <c r="AK1362"/>
      <c r="AL1362"/>
      <c r="AM1362"/>
      <c r="AN1362"/>
      <c r="AO1362"/>
      <c r="AP1362"/>
      <c r="AQ1362"/>
      <c r="AR1362"/>
      <c r="AS1362"/>
      <c r="AT1362"/>
      <c r="AU1362"/>
      <c r="AV1362"/>
      <c r="AW1362"/>
      <c r="AX1362"/>
      <c r="AY1362"/>
      <c r="AZ1362"/>
      <c r="BA1362"/>
      <c r="BB1362"/>
      <c r="BC1362"/>
      <c r="BD1362"/>
      <c r="BE1362"/>
      <c r="BF1362"/>
      <c r="BG1362"/>
      <c r="BH1362"/>
      <c r="BI1362"/>
      <c r="BJ1362"/>
      <c r="BK1362"/>
      <c r="BL1362"/>
      <c r="BM1362"/>
      <c r="BN1362"/>
      <c r="BO1362"/>
      <c r="BP1362"/>
      <c r="BQ1362"/>
      <c r="BR1362"/>
      <c r="BS1362"/>
      <c r="BT1362"/>
      <c r="BU1362"/>
      <c r="BV1362"/>
      <c r="BW1362"/>
      <c r="BX1362"/>
      <c r="BY1362"/>
      <c r="BZ1362"/>
      <c r="CA1362"/>
      <c r="CB1362"/>
      <c r="CC1362"/>
      <c r="CD1362"/>
      <c r="CE1362"/>
      <c r="CF1362"/>
      <c r="CG1362"/>
      <c r="CH1362"/>
      <c r="CI1362"/>
      <c r="CJ1362"/>
      <c r="CK1362"/>
      <c r="CL1362"/>
      <c r="CN1362"/>
    </row>
    <row r="1363" spans="7:92" x14ac:dyDescent="0.4">
      <c r="G1363"/>
      <c r="I1363"/>
      <c r="J1363"/>
      <c r="R1363"/>
      <c r="S1363"/>
      <c r="T1363"/>
      <c r="U1363"/>
      <c r="V1363"/>
      <c r="W1363"/>
      <c r="X1363"/>
      <c r="Y1363"/>
      <c r="Z1363"/>
      <c r="AA1363"/>
      <c r="AB1363"/>
      <c r="AC1363"/>
      <c r="AD1363"/>
      <c r="AE1363"/>
      <c r="AF1363"/>
      <c r="AG1363"/>
      <c r="AH1363"/>
      <c r="AI1363"/>
      <c r="AJ1363"/>
      <c r="AK1363"/>
      <c r="AL1363"/>
      <c r="AM1363"/>
      <c r="AN1363"/>
      <c r="AO1363"/>
      <c r="AP1363"/>
      <c r="AQ1363"/>
      <c r="AR1363"/>
      <c r="AS1363"/>
      <c r="AT1363"/>
      <c r="AU1363"/>
      <c r="AV1363"/>
      <c r="AW1363"/>
      <c r="AX1363"/>
      <c r="AY1363"/>
      <c r="AZ1363"/>
      <c r="BA1363"/>
      <c r="BB1363"/>
      <c r="BC1363"/>
      <c r="BD1363"/>
      <c r="BE1363"/>
      <c r="BF1363"/>
      <c r="BG1363"/>
      <c r="BH1363"/>
      <c r="BI1363"/>
      <c r="BJ1363"/>
      <c r="BK1363"/>
      <c r="BL1363"/>
      <c r="BM1363"/>
      <c r="BN1363"/>
      <c r="BO1363"/>
      <c r="BP1363"/>
      <c r="BQ1363"/>
      <c r="BR1363"/>
      <c r="BS1363"/>
      <c r="BT1363"/>
      <c r="BU1363"/>
      <c r="BV1363"/>
      <c r="BW1363"/>
      <c r="BX1363"/>
      <c r="BY1363"/>
      <c r="BZ1363"/>
      <c r="CA1363"/>
      <c r="CB1363"/>
      <c r="CC1363"/>
      <c r="CD1363"/>
      <c r="CE1363"/>
      <c r="CF1363"/>
      <c r="CG1363"/>
      <c r="CH1363"/>
      <c r="CI1363"/>
      <c r="CJ1363"/>
      <c r="CK1363"/>
      <c r="CL1363"/>
      <c r="CN1363"/>
    </row>
    <row r="1364" spans="7:92" x14ac:dyDescent="0.4">
      <c r="G1364"/>
      <c r="I1364"/>
      <c r="J1364"/>
      <c r="R1364"/>
      <c r="S1364"/>
      <c r="T1364"/>
      <c r="U1364"/>
      <c r="V1364"/>
      <c r="W1364"/>
      <c r="X1364"/>
      <c r="Y1364"/>
      <c r="Z1364"/>
      <c r="AA1364"/>
      <c r="AB1364"/>
      <c r="AC1364"/>
      <c r="AD1364"/>
      <c r="AE1364"/>
      <c r="AF1364"/>
      <c r="AG1364"/>
      <c r="AH1364"/>
      <c r="AI1364"/>
      <c r="AJ1364"/>
      <c r="AK1364"/>
      <c r="AL1364"/>
      <c r="AM1364"/>
      <c r="AN1364"/>
      <c r="AO1364"/>
      <c r="AP1364"/>
      <c r="AQ1364"/>
      <c r="AR1364"/>
      <c r="AS1364"/>
      <c r="AT1364"/>
      <c r="AU1364"/>
      <c r="AV1364"/>
      <c r="AW1364"/>
      <c r="AX1364"/>
      <c r="AY1364"/>
      <c r="AZ1364"/>
      <c r="BA1364"/>
      <c r="BB1364"/>
      <c r="BC1364"/>
      <c r="BD1364"/>
      <c r="BE1364"/>
      <c r="BF1364"/>
      <c r="BG1364"/>
      <c r="BH1364"/>
      <c r="BI1364"/>
      <c r="BJ1364"/>
      <c r="BK1364"/>
      <c r="BL1364"/>
      <c r="BM1364"/>
      <c r="BN1364"/>
      <c r="BO1364"/>
      <c r="BP1364"/>
      <c r="BQ1364"/>
      <c r="BR1364"/>
      <c r="BS1364"/>
      <c r="BT1364"/>
      <c r="BU1364"/>
      <c r="BV1364"/>
      <c r="BW1364"/>
      <c r="BX1364"/>
      <c r="BY1364"/>
      <c r="BZ1364"/>
      <c r="CA1364"/>
      <c r="CB1364"/>
      <c r="CC1364"/>
      <c r="CD1364"/>
      <c r="CE1364"/>
      <c r="CF1364"/>
      <c r="CG1364"/>
      <c r="CH1364"/>
      <c r="CI1364"/>
      <c r="CJ1364"/>
      <c r="CK1364"/>
      <c r="CL1364"/>
      <c r="CN1364"/>
    </row>
    <row r="1365" spans="7:92" x14ac:dyDescent="0.4">
      <c r="G1365"/>
      <c r="I1365"/>
      <c r="J1365"/>
      <c r="R1365"/>
      <c r="S1365"/>
      <c r="T1365"/>
      <c r="U1365"/>
      <c r="V1365"/>
      <c r="W1365"/>
      <c r="X1365"/>
      <c r="Y1365"/>
      <c r="Z1365"/>
      <c r="AA1365"/>
      <c r="AB1365"/>
      <c r="AC1365"/>
      <c r="AD1365"/>
      <c r="AE1365"/>
      <c r="AF1365"/>
      <c r="AG1365"/>
      <c r="AH1365"/>
      <c r="AI1365"/>
      <c r="AJ1365"/>
      <c r="AK1365"/>
      <c r="AL1365"/>
      <c r="AM1365"/>
      <c r="AN1365"/>
      <c r="AO1365"/>
      <c r="AP1365"/>
      <c r="AQ1365"/>
      <c r="AR1365"/>
      <c r="AS1365"/>
      <c r="AT1365"/>
      <c r="AU1365"/>
      <c r="AV1365"/>
      <c r="AW1365"/>
      <c r="AX1365"/>
      <c r="AY1365"/>
      <c r="AZ1365"/>
      <c r="BA1365"/>
      <c r="BB1365"/>
      <c r="BC1365"/>
      <c r="BD1365"/>
      <c r="BE1365"/>
      <c r="BF1365"/>
      <c r="BG1365"/>
      <c r="BH1365"/>
      <c r="BI1365"/>
      <c r="BJ1365"/>
      <c r="BK1365"/>
      <c r="BL1365"/>
      <c r="BM1365"/>
      <c r="BN1365"/>
      <c r="BO1365"/>
      <c r="BP1365"/>
      <c r="BQ1365"/>
      <c r="BR1365"/>
      <c r="BS1365"/>
      <c r="BT1365"/>
      <c r="BU1365"/>
      <c r="BV1365"/>
      <c r="BW1365"/>
      <c r="BX1365"/>
      <c r="BY1365"/>
      <c r="BZ1365"/>
      <c r="CA1365"/>
      <c r="CB1365"/>
      <c r="CC1365"/>
      <c r="CD1365"/>
      <c r="CE1365"/>
      <c r="CF1365"/>
      <c r="CG1365"/>
      <c r="CH1365"/>
      <c r="CI1365"/>
      <c r="CJ1365"/>
      <c r="CK1365"/>
      <c r="CL1365"/>
      <c r="CN1365"/>
    </row>
    <row r="1366" spans="7:92" x14ac:dyDescent="0.4">
      <c r="G1366"/>
      <c r="I1366"/>
      <c r="J1366"/>
      <c r="R1366"/>
      <c r="S1366"/>
      <c r="T1366"/>
      <c r="U1366"/>
      <c r="V1366"/>
      <c r="W1366"/>
      <c r="X1366"/>
      <c r="Y1366"/>
      <c r="Z1366"/>
      <c r="AA1366"/>
      <c r="AB1366"/>
      <c r="AC1366"/>
      <c r="AD1366"/>
      <c r="AE1366"/>
      <c r="AF1366"/>
      <c r="AG1366"/>
      <c r="AH1366"/>
      <c r="AI1366"/>
      <c r="AJ1366"/>
      <c r="AK1366"/>
      <c r="AL1366"/>
      <c r="AM1366"/>
      <c r="AN1366"/>
      <c r="AO1366"/>
      <c r="AP1366"/>
      <c r="AQ1366"/>
      <c r="AR1366"/>
      <c r="AS1366"/>
      <c r="AT1366"/>
      <c r="AU1366"/>
      <c r="AV1366"/>
      <c r="AW1366"/>
      <c r="AX1366"/>
      <c r="AY1366"/>
      <c r="AZ1366"/>
      <c r="BA1366"/>
      <c r="BB1366"/>
      <c r="BC1366"/>
      <c r="BD1366"/>
      <c r="BE1366"/>
      <c r="BF1366"/>
      <c r="BG1366"/>
      <c r="BH1366"/>
      <c r="BI1366"/>
      <c r="BJ1366"/>
      <c r="BK1366"/>
      <c r="BL1366"/>
      <c r="BM1366"/>
      <c r="BN1366"/>
      <c r="BO1366"/>
      <c r="BP1366"/>
      <c r="BQ1366"/>
      <c r="BR1366"/>
      <c r="BS1366"/>
      <c r="BT1366"/>
      <c r="BU1366"/>
      <c r="BV1366"/>
      <c r="BW1366"/>
      <c r="BX1366"/>
      <c r="BY1366"/>
      <c r="BZ1366"/>
      <c r="CA1366"/>
      <c r="CB1366"/>
      <c r="CC1366"/>
      <c r="CD1366"/>
      <c r="CE1366"/>
      <c r="CF1366"/>
      <c r="CG1366"/>
      <c r="CH1366"/>
      <c r="CI1366"/>
      <c r="CJ1366"/>
      <c r="CK1366"/>
      <c r="CL1366"/>
      <c r="CN1366"/>
    </row>
    <row r="1367" spans="7:92" x14ac:dyDescent="0.4">
      <c r="G1367"/>
      <c r="I1367"/>
      <c r="J1367"/>
      <c r="R1367"/>
      <c r="S1367"/>
      <c r="T1367"/>
      <c r="U1367"/>
      <c r="V1367"/>
      <c r="W1367"/>
      <c r="X1367"/>
      <c r="Y1367"/>
      <c r="Z1367"/>
      <c r="AA1367"/>
      <c r="AB1367"/>
      <c r="AC1367"/>
      <c r="AD1367"/>
      <c r="AE1367"/>
      <c r="AF1367"/>
      <c r="AG1367"/>
      <c r="AH1367"/>
      <c r="AI1367"/>
      <c r="AJ1367"/>
      <c r="AK1367"/>
      <c r="AL1367"/>
      <c r="AM1367"/>
      <c r="AN1367"/>
      <c r="AO1367"/>
      <c r="AP1367"/>
      <c r="AQ1367"/>
      <c r="AR1367"/>
      <c r="AS1367"/>
      <c r="AT1367"/>
      <c r="AU1367"/>
      <c r="AV1367"/>
      <c r="AW1367"/>
      <c r="AX1367"/>
      <c r="AY1367"/>
      <c r="AZ1367"/>
      <c r="BA1367"/>
      <c r="BB1367"/>
      <c r="BC1367"/>
      <c r="BD1367"/>
      <c r="BE1367"/>
      <c r="BF1367"/>
      <c r="BG1367"/>
      <c r="BH1367"/>
      <c r="BI1367"/>
      <c r="BJ1367"/>
      <c r="BK1367"/>
      <c r="BL1367"/>
      <c r="BM1367"/>
      <c r="BN1367"/>
      <c r="BO1367"/>
      <c r="BP1367"/>
      <c r="BQ1367"/>
      <c r="BR1367"/>
      <c r="BS1367"/>
      <c r="BT1367"/>
      <c r="BU1367"/>
      <c r="BV1367"/>
      <c r="BW1367"/>
      <c r="BX1367"/>
      <c r="BY1367"/>
      <c r="BZ1367"/>
      <c r="CA1367"/>
      <c r="CB1367"/>
      <c r="CC1367"/>
      <c r="CD1367"/>
      <c r="CE1367"/>
      <c r="CF1367"/>
      <c r="CG1367"/>
      <c r="CH1367"/>
      <c r="CI1367"/>
      <c r="CJ1367"/>
      <c r="CK1367"/>
      <c r="CL1367"/>
      <c r="CN1367"/>
    </row>
    <row r="1368" spans="7:92" x14ac:dyDescent="0.4">
      <c r="G1368"/>
      <c r="I1368"/>
      <c r="J1368"/>
      <c r="R1368"/>
      <c r="S1368"/>
      <c r="T1368"/>
      <c r="U1368"/>
      <c r="V1368"/>
      <c r="W1368"/>
      <c r="X1368"/>
      <c r="Y1368"/>
      <c r="Z1368"/>
      <c r="AA1368"/>
      <c r="AB1368"/>
      <c r="AC1368"/>
      <c r="AD1368"/>
      <c r="AE1368"/>
      <c r="AF1368"/>
      <c r="AG1368"/>
      <c r="AH1368"/>
      <c r="AI1368"/>
      <c r="AJ1368"/>
      <c r="AK1368"/>
      <c r="AL1368"/>
      <c r="AM1368"/>
      <c r="AN1368"/>
      <c r="AO1368"/>
      <c r="AP1368"/>
      <c r="AQ1368"/>
      <c r="AR1368"/>
      <c r="AS1368"/>
      <c r="AT1368"/>
      <c r="AU1368"/>
      <c r="AV1368"/>
      <c r="AW1368"/>
      <c r="AX1368"/>
      <c r="AY1368"/>
      <c r="AZ1368"/>
      <c r="BA1368"/>
      <c r="BB1368"/>
      <c r="BC1368"/>
      <c r="BD1368"/>
      <c r="BE1368"/>
      <c r="BF1368"/>
      <c r="BG1368"/>
      <c r="BH1368"/>
      <c r="BI1368"/>
      <c r="BJ1368"/>
      <c r="BK1368"/>
      <c r="BL1368"/>
      <c r="BM1368"/>
      <c r="BN1368"/>
      <c r="BO1368"/>
      <c r="BP1368"/>
      <c r="BQ1368"/>
      <c r="BR1368"/>
      <c r="BS1368"/>
      <c r="BT1368"/>
      <c r="BU1368"/>
      <c r="BV1368"/>
      <c r="BW1368"/>
      <c r="BX1368"/>
      <c r="BY1368"/>
      <c r="BZ1368"/>
      <c r="CA1368"/>
      <c r="CB1368"/>
      <c r="CC1368"/>
      <c r="CD1368"/>
      <c r="CE1368"/>
      <c r="CF1368"/>
      <c r="CG1368"/>
      <c r="CH1368"/>
      <c r="CI1368"/>
      <c r="CJ1368"/>
      <c r="CK1368"/>
      <c r="CL1368"/>
      <c r="CN1368"/>
    </row>
    <row r="1369" spans="7:92" x14ac:dyDescent="0.4">
      <c r="G1369"/>
      <c r="I1369"/>
      <c r="J1369"/>
      <c r="R1369"/>
      <c r="S1369"/>
      <c r="T1369"/>
      <c r="U1369"/>
      <c r="V1369"/>
      <c r="W1369"/>
      <c r="X1369"/>
      <c r="Y1369"/>
      <c r="Z1369"/>
      <c r="AA1369"/>
      <c r="AB1369"/>
      <c r="AC1369"/>
      <c r="AD1369"/>
      <c r="AE1369"/>
      <c r="AF1369"/>
      <c r="AG1369"/>
      <c r="AH1369"/>
      <c r="AI1369"/>
      <c r="AJ1369"/>
      <c r="AK1369"/>
      <c r="AL1369"/>
      <c r="AM1369"/>
      <c r="AN1369"/>
      <c r="AO1369"/>
      <c r="AP1369"/>
      <c r="AQ1369"/>
      <c r="AR1369"/>
      <c r="AS1369"/>
      <c r="AT1369"/>
      <c r="AU1369"/>
      <c r="AV1369"/>
      <c r="AW1369"/>
      <c r="AX1369"/>
      <c r="AY1369"/>
      <c r="AZ1369"/>
      <c r="BA1369"/>
      <c r="BB1369"/>
      <c r="BC1369"/>
      <c r="BD1369"/>
      <c r="BE1369"/>
      <c r="BF1369"/>
      <c r="BG1369"/>
      <c r="BH1369"/>
      <c r="BI1369"/>
      <c r="BJ1369"/>
      <c r="BK1369"/>
      <c r="BL1369"/>
      <c r="BM1369"/>
      <c r="BN1369"/>
      <c r="BO1369"/>
      <c r="BP1369"/>
      <c r="BQ1369"/>
      <c r="BR1369"/>
      <c r="BS1369"/>
      <c r="BT1369"/>
      <c r="BU1369"/>
      <c r="BV1369"/>
      <c r="BW1369"/>
      <c r="BX1369"/>
      <c r="BY1369"/>
      <c r="BZ1369"/>
      <c r="CA1369"/>
      <c r="CB1369"/>
      <c r="CC1369"/>
      <c r="CD1369"/>
      <c r="CE1369"/>
      <c r="CF1369"/>
      <c r="CG1369"/>
      <c r="CH1369"/>
      <c r="CI1369"/>
      <c r="CJ1369"/>
      <c r="CK1369"/>
      <c r="CL1369"/>
      <c r="CN1369"/>
    </row>
    <row r="1370" spans="7:92" x14ac:dyDescent="0.4">
      <c r="G1370"/>
      <c r="I1370"/>
      <c r="J1370"/>
      <c r="R1370"/>
      <c r="S1370"/>
      <c r="T1370"/>
      <c r="U1370"/>
      <c r="V1370"/>
      <c r="W1370"/>
      <c r="X1370"/>
      <c r="Y1370"/>
      <c r="Z1370"/>
      <c r="AA1370"/>
      <c r="AB1370"/>
      <c r="AC1370"/>
      <c r="AD1370"/>
      <c r="AE1370"/>
      <c r="AF1370"/>
      <c r="AG1370"/>
      <c r="AH1370"/>
      <c r="AI1370"/>
      <c r="AJ1370"/>
      <c r="AK1370"/>
      <c r="AL1370"/>
      <c r="AM1370"/>
      <c r="AN1370"/>
      <c r="AO1370"/>
      <c r="AP1370"/>
      <c r="AQ1370"/>
      <c r="AR1370"/>
      <c r="AS1370"/>
      <c r="AT1370"/>
      <c r="AU1370"/>
      <c r="AV1370"/>
      <c r="AW1370"/>
      <c r="AX1370"/>
      <c r="AY1370"/>
      <c r="AZ1370"/>
      <c r="BA1370"/>
      <c r="BB1370"/>
      <c r="BC1370"/>
      <c r="BD1370"/>
      <c r="BE1370"/>
      <c r="BF1370"/>
      <c r="BG1370"/>
      <c r="BH1370"/>
      <c r="BI1370"/>
      <c r="BJ1370"/>
      <c r="BK1370"/>
      <c r="BL1370"/>
      <c r="BM1370"/>
      <c r="BN1370"/>
      <c r="BO1370"/>
      <c r="BP1370"/>
      <c r="BQ1370"/>
      <c r="BR1370"/>
      <c r="BS1370"/>
      <c r="BT1370"/>
      <c r="BU1370"/>
      <c r="BV1370"/>
      <c r="BW1370"/>
      <c r="BX1370"/>
      <c r="BY1370"/>
      <c r="BZ1370"/>
      <c r="CA1370"/>
      <c r="CB1370"/>
      <c r="CC1370"/>
      <c r="CD1370"/>
      <c r="CE1370"/>
      <c r="CF1370"/>
      <c r="CG1370"/>
      <c r="CH1370"/>
      <c r="CI1370"/>
      <c r="CJ1370"/>
      <c r="CK1370"/>
      <c r="CL1370"/>
      <c r="CN1370"/>
    </row>
    <row r="1371" spans="7:92" x14ac:dyDescent="0.4">
      <c r="G1371"/>
      <c r="I1371"/>
      <c r="J1371"/>
      <c r="R1371"/>
      <c r="S1371"/>
      <c r="T1371"/>
      <c r="U1371"/>
      <c r="V1371"/>
      <c r="W1371"/>
      <c r="X1371"/>
      <c r="Y1371"/>
      <c r="Z1371"/>
      <c r="AA1371"/>
      <c r="AB1371"/>
      <c r="AC1371"/>
      <c r="AD1371"/>
      <c r="AE1371"/>
      <c r="AF1371"/>
      <c r="AG1371"/>
      <c r="AH1371"/>
      <c r="AI1371"/>
      <c r="AJ1371"/>
      <c r="AK1371"/>
      <c r="AL1371"/>
      <c r="AM1371"/>
      <c r="AN1371"/>
      <c r="AO1371"/>
      <c r="AP1371"/>
      <c r="AQ1371"/>
      <c r="AR1371"/>
      <c r="AS1371"/>
      <c r="AT1371"/>
      <c r="AU1371"/>
      <c r="AV1371"/>
      <c r="AW1371"/>
      <c r="AX1371"/>
      <c r="AY1371"/>
      <c r="AZ1371"/>
      <c r="BA1371"/>
      <c r="BB1371"/>
      <c r="BC1371"/>
      <c r="BD1371"/>
      <c r="BE1371"/>
      <c r="BF1371"/>
      <c r="BG1371"/>
      <c r="BH1371"/>
      <c r="BI1371"/>
      <c r="BJ1371"/>
      <c r="BK1371"/>
      <c r="BL1371"/>
      <c r="BM1371"/>
      <c r="BN1371"/>
      <c r="BO1371"/>
      <c r="BP1371"/>
      <c r="BQ1371"/>
      <c r="BR1371"/>
      <c r="BS1371"/>
      <c r="BT1371"/>
      <c r="BU1371"/>
      <c r="BV1371"/>
      <c r="BW1371"/>
      <c r="BX1371"/>
      <c r="BY1371"/>
      <c r="BZ1371"/>
      <c r="CA1371"/>
      <c r="CB1371"/>
      <c r="CC1371"/>
      <c r="CD1371"/>
      <c r="CE1371"/>
      <c r="CF1371"/>
      <c r="CG1371"/>
      <c r="CH1371"/>
      <c r="CI1371"/>
      <c r="CJ1371"/>
      <c r="CK1371"/>
      <c r="CL1371"/>
      <c r="CN1371"/>
    </row>
    <row r="1372" spans="7:92" x14ac:dyDescent="0.4">
      <c r="G1372"/>
      <c r="I1372"/>
      <c r="J1372"/>
      <c r="R1372"/>
      <c r="S1372"/>
      <c r="T1372"/>
      <c r="U1372"/>
      <c r="V1372"/>
      <c r="W1372"/>
      <c r="X1372"/>
      <c r="Y1372"/>
      <c r="Z1372"/>
      <c r="AA1372"/>
      <c r="AB1372"/>
      <c r="AC1372"/>
      <c r="AD1372"/>
      <c r="AE1372"/>
      <c r="AF1372"/>
      <c r="AG1372"/>
      <c r="AH1372"/>
      <c r="AI1372"/>
      <c r="AJ1372"/>
      <c r="AK1372"/>
      <c r="AL1372"/>
      <c r="AM1372"/>
      <c r="AN1372"/>
      <c r="AO1372"/>
      <c r="AP1372"/>
      <c r="AQ1372"/>
      <c r="AR1372"/>
      <c r="AS1372"/>
      <c r="AT1372"/>
      <c r="AU1372"/>
      <c r="AV1372"/>
      <c r="AW1372"/>
      <c r="AX1372"/>
      <c r="AY1372"/>
      <c r="AZ1372"/>
      <c r="BA1372"/>
      <c r="BB1372"/>
      <c r="BC1372"/>
      <c r="BD1372"/>
      <c r="BE1372"/>
      <c r="BF1372"/>
      <c r="BG1372"/>
      <c r="BH1372"/>
      <c r="BI1372"/>
      <c r="BJ1372"/>
      <c r="BK1372"/>
      <c r="BL1372"/>
      <c r="BM1372"/>
      <c r="BN1372"/>
      <c r="BO1372"/>
      <c r="BP1372"/>
      <c r="BQ1372"/>
      <c r="BR1372"/>
      <c r="BS1372"/>
      <c r="BT1372"/>
      <c r="BU1372"/>
      <c r="BV1372"/>
      <c r="BW1372"/>
      <c r="BX1372"/>
      <c r="BY1372"/>
      <c r="BZ1372"/>
      <c r="CA1372"/>
      <c r="CB1372"/>
      <c r="CC1372"/>
      <c r="CD1372"/>
      <c r="CE1372"/>
      <c r="CF1372"/>
      <c r="CG1372"/>
      <c r="CH1372"/>
      <c r="CI1372"/>
      <c r="CJ1372"/>
      <c r="CK1372"/>
      <c r="CL1372"/>
      <c r="CN1372"/>
    </row>
    <row r="1373" spans="7:92" x14ac:dyDescent="0.4">
      <c r="G1373"/>
      <c r="I1373"/>
      <c r="J1373"/>
      <c r="R1373"/>
      <c r="S1373"/>
      <c r="T1373"/>
      <c r="U1373"/>
      <c r="V1373"/>
      <c r="W1373"/>
      <c r="X1373"/>
      <c r="Y1373"/>
      <c r="Z1373"/>
      <c r="AA1373"/>
      <c r="AB1373"/>
      <c r="AC1373"/>
      <c r="AD1373"/>
      <c r="AE1373"/>
      <c r="AF1373"/>
      <c r="AG1373"/>
      <c r="AH1373"/>
      <c r="AI1373"/>
      <c r="AJ1373"/>
      <c r="AK1373"/>
      <c r="AL1373"/>
      <c r="AM1373"/>
      <c r="AN1373"/>
      <c r="AO1373"/>
      <c r="AP1373"/>
      <c r="AQ1373"/>
      <c r="AR1373"/>
      <c r="AS1373"/>
      <c r="AT1373"/>
      <c r="AU1373"/>
      <c r="AV1373"/>
      <c r="AW1373"/>
      <c r="AX1373"/>
      <c r="AY1373"/>
      <c r="AZ1373"/>
      <c r="BA1373"/>
      <c r="BB1373"/>
      <c r="BC1373"/>
      <c r="BD1373"/>
      <c r="BE1373"/>
      <c r="BF1373"/>
      <c r="BG1373"/>
      <c r="BH1373"/>
      <c r="BI1373"/>
      <c r="BJ1373"/>
      <c r="BK1373"/>
      <c r="BL1373"/>
      <c r="BM1373"/>
      <c r="BN1373"/>
      <c r="BO1373"/>
      <c r="BP1373"/>
      <c r="BQ1373"/>
      <c r="BR1373"/>
      <c r="BS1373"/>
      <c r="BT1373"/>
      <c r="BU1373"/>
      <c r="BV1373"/>
      <c r="BW1373"/>
      <c r="BX1373"/>
      <c r="BY1373"/>
      <c r="BZ1373"/>
      <c r="CA1373"/>
      <c r="CB1373"/>
      <c r="CC1373"/>
      <c r="CD1373"/>
      <c r="CE1373"/>
      <c r="CF1373"/>
      <c r="CG1373"/>
      <c r="CH1373"/>
      <c r="CI1373"/>
      <c r="CJ1373"/>
      <c r="CK1373"/>
      <c r="CL1373"/>
      <c r="CN1373"/>
    </row>
    <row r="1374" spans="7:92" x14ac:dyDescent="0.4">
      <c r="G1374"/>
      <c r="I1374"/>
      <c r="J1374"/>
      <c r="R1374"/>
      <c r="S1374"/>
      <c r="T1374"/>
      <c r="U1374"/>
      <c r="V1374"/>
      <c r="W1374"/>
      <c r="X1374"/>
      <c r="Y1374"/>
      <c r="Z1374"/>
      <c r="AA1374"/>
      <c r="AB1374"/>
      <c r="AC1374"/>
      <c r="AD1374"/>
      <c r="AE1374"/>
      <c r="AF1374"/>
      <c r="AG1374"/>
      <c r="AH1374"/>
      <c r="AI1374"/>
      <c r="AJ1374"/>
      <c r="AK1374"/>
      <c r="AL1374"/>
      <c r="AM1374"/>
      <c r="AN1374"/>
      <c r="AO1374"/>
      <c r="AP1374"/>
      <c r="AQ1374"/>
      <c r="AR1374"/>
      <c r="AS1374"/>
      <c r="AT1374"/>
      <c r="AU1374"/>
      <c r="AV1374"/>
      <c r="AW1374"/>
      <c r="AX1374"/>
      <c r="AY1374"/>
      <c r="AZ1374"/>
      <c r="BA1374"/>
      <c r="BB1374"/>
      <c r="BC1374"/>
      <c r="BD1374"/>
      <c r="BE1374"/>
      <c r="BF1374"/>
      <c r="BG1374"/>
      <c r="BH1374"/>
      <c r="BI1374"/>
      <c r="BJ1374"/>
      <c r="BK1374"/>
      <c r="BL1374"/>
      <c r="BM1374"/>
      <c r="BN1374"/>
      <c r="BO1374"/>
      <c r="BP1374"/>
      <c r="BQ1374"/>
      <c r="BR1374"/>
      <c r="BS1374"/>
      <c r="BT1374"/>
      <c r="BU1374"/>
      <c r="BV1374"/>
      <c r="BW1374"/>
      <c r="BX1374"/>
      <c r="BY1374"/>
      <c r="BZ1374"/>
      <c r="CA1374"/>
      <c r="CB1374"/>
      <c r="CC1374"/>
      <c r="CD1374"/>
      <c r="CE1374"/>
      <c r="CF1374"/>
      <c r="CG1374"/>
      <c r="CH1374"/>
      <c r="CI1374"/>
      <c r="CJ1374"/>
      <c r="CK1374"/>
      <c r="CL1374"/>
      <c r="CN1374"/>
    </row>
    <row r="1375" spans="7:92" x14ac:dyDescent="0.4">
      <c r="G1375"/>
      <c r="I1375"/>
      <c r="J1375"/>
      <c r="R1375"/>
      <c r="S1375"/>
      <c r="T1375"/>
      <c r="U1375"/>
      <c r="V1375"/>
      <c r="W1375"/>
      <c r="X1375"/>
      <c r="Y1375"/>
      <c r="Z1375"/>
      <c r="AA1375"/>
      <c r="AB1375"/>
      <c r="AC1375"/>
      <c r="AD1375"/>
      <c r="AE1375"/>
      <c r="AF1375"/>
      <c r="AG1375"/>
      <c r="AH1375"/>
      <c r="AI1375"/>
      <c r="AJ1375"/>
      <c r="AK1375"/>
      <c r="AL1375"/>
      <c r="AM1375"/>
      <c r="AN1375"/>
      <c r="AO1375"/>
      <c r="AP1375"/>
      <c r="AQ1375"/>
      <c r="AR1375"/>
      <c r="AS1375"/>
      <c r="AT1375"/>
      <c r="AU1375"/>
      <c r="AV1375"/>
      <c r="AW1375"/>
      <c r="AX1375"/>
      <c r="AY1375"/>
      <c r="AZ1375"/>
      <c r="BA1375"/>
      <c r="BB1375"/>
      <c r="BC1375"/>
      <c r="BD1375"/>
      <c r="BE1375"/>
      <c r="BF1375"/>
      <c r="BG1375"/>
      <c r="BH1375"/>
      <c r="BI1375"/>
      <c r="BJ1375"/>
      <c r="BK1375"/>
      <c r="BL1375"/>
      <c r="BM1375"/>
      <c r="BN1375"/>
      <c r="BO1375"/>
      <c r="BP1375"/>
      <c r="BQ1375"/>
      <c r="BR1375"/>
      <c r="BS1375"/>
      <c r="BT1375"/>
      <c r="BU1375"/>
      <c r="BV1375"/>
      <c r="BW1375"/>
      <c r="BX1375"/>
      <c r="BY1375"/>
      <c r="BZ1375"/>
      <c r="CA1375"/>
      <c r="CB1375"/>
      <c r="CC1375"/>
      <c r="CD1375"/>
      <c r="CE1375"/>
      <c r="CF1375"/>
      <c r="CG1375"/>
      <c r="CH1375"/>
      <c r="CI1375"/>
      <c r="CJ1375"/>
      <c r="CK1375"/>
      <c r="CL1375"/>
      <c r="CN1375"/>
    </row>
    <row r="1376" spans="7:92" x14ac:dyDescent="0.4">
      <c r="G1376"/>
      <c r="I1376"/>
      <c r="J1376"/>
      <c r="R1376"/>
      <c r="S1376"/>
      <c r="T1376"/>
      <c r="U1376"/>
      <c r="V1376"/>
      <c r="W1376"/>
      <c r="X1376"/>
      <c r="Y1376"/>
      <c r="Z1376"/>
      <c r="AA1376"/>
      <c r="AB1376"/>
      <c r="AC1376"/>
      <c r="AD1376"/>
      <c r="AE1376"/>
      <c r="AF1376"/>
      <c r="AG1376"/>
      <c r="AH1376"/>
      <c r="AI1376"/>
      <c r="AJ1376"/>
      <c r="AK1376"/>
      <c r="AL1376"/>
      <c r="AM1376"/>
      <c r="AN1376"/>
      <c r="AO1376"/>
      <c r="AP1376"/>
      <c r="AQ1376"/>
      <c r="AR1376"/>
      <c r="AS1376"/>
      <c r="AT1376"/>
      <c r="AU1376"/>
      <c r="AV1376"/>
      <c r="AW1376"/>
      <c r="AX1376"/>
      <c r="AY1376"/>
      <c r="AZ1376"/>
      <c r="BA1376"/>
      <c r="BB1376"/>
      <c r="BC1376"/>
      <c r="BD1376"/>
      <c r="BE1376"/>
      <c r="BF1376"/>
      <c r="BG1376"/>
      <c r="BH1376"/>
      <c r="BI1376"/>
      <c r="BJ1376"/>
      <c r="BK1376"/>
      <c r="BL1376"/>
      <c r="BM1376"/>
      <c r="BN1376"/>
      <c r="BO1376"/>
      <c r="BP1376"/>
      <c r="BQ1376"/>
      <c r="BR1376"/>
      <c r="BS1376"/>
      <c r="BT1376"/>
      <c r="BU1376"/>
      <c r="BV1376"/>
      <c r="BW1376"/>
      <c r="BX1376"/>
      <c r="BY1376"/>
      <c r="BZ1376"/>
      <c r="CA1376"/>
      <c r="CB1376"/>
      <c r="CC1376"/>
      <c r="CD1376"/>
      <c r="CE1376"/>
      <c r="CF1376"/>
      <c r="CG1376"/>
      <c r="CH1376"/>
      <c r="CI1376"/>
      <c r="CJ1376"/>
      <c r="CK1376"/>
      <c r="CL1376"/>
      <c r="CN1376"/>
    </row>
    <row r="1377" spans="7:92" x14ac:dyDescent="0.4">
      <c r="G1377"/>
      <c r="I1377"/>
      <c r="J1377"/>
      <c r="R1377"/>
      <c r="S1377"/>
      <c r="T1377"/>
      <c r="U1377"/>
      <c r="V1377"/>
      <c r="W1377"/>
      <c r="X1377"/>
      <c r="Y1377"/>
      <c r="Z1377"/>
      <c r="AA1377"/>
      <c r="AB1377"/>
      <c r="AC1377"/>
      <c r="AD1377"/>
      <c r="AE1377"/>
      <c r="AF1377"/>
      <c r="AG1377"/>
      <c r="AH1377"/>
      <c r="AI1377"/>
      <c r="AJ1377"/>
      <c r="AK1377"/>
      <c r="AL1377"/>
      <c r="AM1377"/>
      <c r="AN1377"/>
      <c r="AO1377"/>
      <c r="AP1377"/>
      <c r="AQ1377"/>
      <c r="AR1377"/>
      <c r="AS1377"/>
      <c r="AT1377"/>
      <c r="AU1377"/>
      <c r="AV1377"/>
      <c r="AW1377"/>
      <c r="AX1377"/>
      <c r="AY1377"/>
      <c r="AZ1377"/>
      <c r="BA1377"/>
      <c r="BB1377"/>
      <c r="BC1377"/>
      <c r="BD1377"/>
      <c r="BE1377"/>
      <c r="BF1377"/>
      <c r="BG1377"/>
      <c r="BH1377"/>
      <c r="BI1377"/>
      <c r="BJ1377"/>
      <c r="BK1377"/>
      <c r="BL1377"/>
      <c r="BM1377"/>
      <c r="BN1377"/>
      <c r="BO1377"/>
      <c r="BP1377"/>
      <c r="BQ1377"/>
      <c r="BR1377"/>
      <c r="BS1377"/>
      <c r="BT1377"/>
      <c r="BU1377"/>
      <c r="BV1377"/>
      <c r="BW1377"/>
      <c r="BX1377"/>
      <c r="BY1377"/>
      <c r="BZ1377"/>
      <c r="CA1377"/>
      <c r="CB1377"/>
      <c r="CC1377"/>
      <c r="CD1377"/>
      <c r="CE1377"/>
      <c r="CF1377"/>
      <c r="CG1377"/>
      <c r="CH1377"/>
      <c r="CI1377"/>
      <c r="CJ1377"/>
      <c r="CK1377"/>
      <c r="CL1377"/>
      <c r="CN1377"/>
    </row>
    <row r="1378" spans="7:92" x14ac:dyDescent="0.4">
      <c r="G1378"/>
      <c r="I1378"/>
      <c r="J1378"/>
      <c r="R1378"/>
      <c r="S1378"/>
      <c r="T1378"/>
      <c r="U1378"/>
      <c r="V1378"/>
      <c r="W1378"/>
      <c r="X1378"/>
      <c r="Y1378"/>
      <c r="Z1378"/>
      <c r="AA1378"/>
      <c r="AB1378"/>
      <c r="AC1378"/>
      <c r="AD1378"/>
      <c r="AE1378"/>
      <c r="AF1378"/>
      <c r="AG1378"/>
      <c r="AH1378"/>
      <c r="AI1378"/>
      <c r="AJ1378"/>
      <c r="AK1378"/>
      <c r="AL1378"/>
      <c r="AM1378"/>
      <c r="AN1378"/>
      <c r="AO1378"/>
      <c r="AP1378"/>
      <c r="AQ1378"/>
      <c r="AR1378"/>
      <c r="AS1378"/>
      <c r="AT1378"/>
      <c r="AU1378"/>
      <c r="AV1378"/>
      <c r="AW1378"/>
      <c r="AX1378"/>
      <c r="AY1378"/>
      <c r="AZ1378"/>
      <c r="BA1378"/>
      <c r="BB1378"/>
      <c r="BC1378"/>
      <c r="BD1378"/>
      <c r="BE1378"/>
      <c r="BF1378"/>
      <c r="BG1378"/>
      <c r="BH1378"/>
      <c r="BI1378"/>
      <c r="BJ1378"/>
      <c r="BK1378"/>
      <c r="BL1378"/>
      <c r="BM1378"/>
      <c r="BN1378"/>
      <c r="BO1378"/>
      <c r="BP1378"/>
      <c r="BQ1378"/>
      <c r="BR1378"/>
      <c r="BS1378"/>
      <c r="BT1378"/>
      <c r="BU1378"/>
      <c r="BV1378"/>
      <c r="BW1378"/>
      <c r="BX1378"/>
      <c r="BY1378"/>
      <c r="BZ1378"/>
      <c r="CA1378"/>
      <c r="CB1378"/>
      <c r="CC1378"/>
      <c r="CD1378"/>
      <c r="CE1378"/>
      <c r="CF1378"/>
      <c r="CG1378"/>
      <c r="CH1378"/>
      <c r="CI1378"/>
      <c r="CJ1378"/>
      <c r="CK1378"/>
      <c r="CL1378"/>
      <c r="CN1378"/>
    </row>
    <row r="1379" spans="7:92" x14ac:dyDescent="0.4">
      <c r="G1379"/>
      <c r="I1379"/>
      <c r="J1379"/>
      <c r="R1379"/>
      <c r="S1379"/>
      <c r="T1379"/>
      <c r="U1379"/>
      <c r="V1379"/>
      <c r="W1379"/>
      <c r="X1379"/>
      <c r="Y1379"/>
      <c r="Z1379"/>
      <c r="AA1379"/>
      <c r="AB1379"/>
      <c r="AC1379"/>
      <c r="AD1379"/>
      <c r="AE1379"/>
      <c r="AF1379"/>
      <c r="AG1379"/>
      <c r="AH1379"/>
      <c r="AI1379"/>
      <c r="AJ1379"/>
      <c r="AK1379"/>
      <c r="AL1379"/>
      <c r="AM1379"/>
      <c r="AN1379"/>
      <c r="AO1379"/>
      <c r="AP1379"/>
      <c r="AQ1379"/>
      <c r="AR1379"/>
      <c r="AS1379"/>
      <c r="AT1379"/>
      <c r="AU1379"/>
      <c r="AV1379"/>
      <c r="AW1379"/>
      <c r="AX1379"/>
      <c r="AY1379"/>
      <c r="AZ1379"/>
      <c r="BA1379"/>
      <c r="BB1379"/>
      <c r="BC1379"/>
      <c r="BD1379"/>
      <c r="BE1379"/>
      <c r="BF1379"/>
      <c r="BG1379"/>
      <c r="BH1379"/>
      <c r="BI1379"/>
      <c r="BJ1379"/>
      <c r="BK1379"/>
      <c r="BL1379"/>
      <c r="BM1379"/>
      <c r="BN1379"/>
      <c r="BO1379"/>
      <c r="BP1379"/>
      <c r="BQ1379"/>
      <c r="BR1379"/>
      <c r="BS1379"/>
      <c r="BT1379"/>
      <c r="BU1379"/>
      <c r="BV1379"/>
      <c r="BW1379"/>
      <c r="BX1379"/>
      <c r="BY1379"/>
      <c r="BZ1379"/>
      <c r="CA1379"/>
      <c r="CB1379"/>
      <c r="CC1379"/>
      <c r="CD1379"/>
      <c r="CE1379"/>
      <c r="CF1379"/>
      <c r="CG1379"/>
      <c r="CH1379"/>
      <c r="CI1379"/>
      <c r="CJ1379"/>
      <c r="CK1379"/>
      <c r="CL1379"/>
      <c r="CN1379"/>
    </row>
    <row r="1380" spans="7:92" x14ac:dyDescent="0.4">
      <c r="G1380"/>
      <c r="I1380"/>
      <c r="J1380"/>
      <c r="R1380"/>
      <c r="S1380"/>
      <c r="T1380"/>
      <c r="U1380"/>
      <c r="V1380"/>
      <c r="W1380"/>
      <c r="X1380"/>
      <c r="Y1380"/>
      <c r="Z1380"/>
      <c r="AA1380"/>
      <c r="AB1380"/>
      <c r="AC1380"/>
      <c r="AD1380"/>
      <c r="AE1380"/>
      <c r="AF1380"/>
      <c r="AG1380"/>
      <c r="AH1380"/>
      <c r="AI1380"/>
      <c r="AJ1380"/>
      <c r="AK1380"/>
      <c r="AL1380"/>
      <c r="AM1380"/>
      <c r="AN1380"/>
      <c r="AO1380"/>
      <c r="AP1380"/>
      <c r="AQ1380"/>
      <c r="AR1380"/>
      <c r="AS1380"/>
      <c r="AT1380"/>
      <c r="AU1380"/>
      <c r="AV1380"/>
      <c r="AW1380"/>
      <c r="AX1380"/>
      <c r="AY1380"/>
      <c r="AZ1380"/>
      <c r="BA1380"/>
      <c r="BB1380"/>
      <c r="BC1380"/>
      <c r="BD1380"/>
      <c r="BE1380"/>
      <c r="BF1380"/>
      <c r="BG1380"/>
      <c r="BH1380"/>
      <c r="BI1380"/>
      <c r="BJ1380"/>
      <c r="BK1380"/>
      <c r="BL1380"/>
      <c r="BM1380"/>
      <c r="BN1380"/>
      <c r="BO1380"/>
      <c r="BP1380"/>
      <c r="BQ1380"/>
      <c r="BR1380"/>
      <c r="BS1380"/>
      <c r="BT1380"/>
      <c r="BU1380"/>
      <c r="BV1380"/>
      <c r="BW1380"/>
      <c r="BX1380"/>
      <c r="BY1380"/>
      <c r="BZ1380"/>
      <c r="CA1380"/>
      <c r="CB1380"/>
      <c r="CC1380"/>
      <c r="CD1380"/>
      <c r="CE1380"/>
      <c r="CF1380"/>
      <c r="CG1380"/>
      <c r="CH1380"/>
      <c r="CI1380"/>
      <c r="CJ1380"/>
      <c r="CK1380"/>
      <c r="CL1380"/>
      <c r="CN1380"/>
    </row>
    <row r="1381" spans="7:92" x14ac:dyDescent="0.4">
      <c r="G1381"/>
      <c r="I1381"/>
      <c r="J1381"/>
      <c r="R1381"/>
      <c r="S1381"/>
      <c r="T1381"/>
      <c r="U1381"/>
      <c r="V1381"/>
      <c r="W1381"/>
      <c r="X1381"/>
      <c r="Y1381"/>
      <c r="Z1381"/>
      <c r="AA1381"/>
      <c r="AB1381"/>
      <c r="AC1381"/>
      <c r="AD1381"/>
      <c r="AE1381"/>
      <c r="AF1381"/>
      <c r="AG1381"/>
      <c r="AH1381"/>
      <c r="AI1381"/>
      <c r="AJ1381"/>
      <c r="AK1381"/>
      <c r="AL1381"/>
      <c r="AM1381"/>
      <c r="AN1381"/>
      <c r="AO1381"/>
      <c r="AP1381"/>
      <c r="AQ1381"/>
      <c r="AR1381"/>
      <c r="AS1381"/>
      <c r="AT1381"/>
      <c r="AU1381"/>
      <c r="AV1381"/>
      <c r="AW1381"/>
      <c r="AX1381"/>
      <c r="AY1381"/>
      <c r="AZ1381"/>
      <c r="BA1381"/>
      <c r="BB1381"/>
      <c r="BC1381"/>
      <c r="BD1381"/>
      <c r="BE1381"/>
      <c r="BF1381"/>
      <c r="BG1381"/>
      <c r="BH1381"/>
      <c r="BI1381"/>
      <c r="BJ1381"/>
      <c r="BK1381"/>
      <c r="BL1381"/>
      <c r="BM1381"/>
      <c r="BN1381"/>
      <c r="BO1381"/>
      <c r="BP1381"/>
      <c r="BQ1381"/>
      <c r="BR1381"/>
      <c r="BS1381"/>
      <c r="BT1381"/>
      <c r="BU1381"/>
      <c r="BV1381"/>
      <c r="BW1381"/>
      <c r="BX1381"/>
      <c r="BY1381"/>
      <c r="BZ1381"/>
      <c r="CA1381"/>
      <c r="CB1381"/>
      <c r="CC1381"/>
      <c r="CD1381"/>
      <c r="CE1381"/>
      <c r="CF1381"/>
      <c r="CG1381"/>
      <c r="CH1381"/>
      <c r="CI1381"/>
      <c r="CJ1381"/>
      <c r="CK1381"/>
      <c r="CL1381"/>
      <c r="CN1381"/>
    </row>
    <row r="1382" spans="7:92" x14ac:dyDescent="0.4">
      <c r="G1382"/>
      <c r="I1382"/>
      <c r="J1382"/>
      <c r="R1382"/>
      <c r="S1382"/>
      <c r="T1382"/>
      <c r="U1382"/>
      <c r="V1382"/>
      <c r="W1382"/>
      <c r="X1382"/>
      <c r="Y1382"/>
      <c r="Z1382"/>
      <c r="AA1382"/>
      <c r="AB1382"/>
      <c r="AC1382"/>
      <c r="AD1382"/>
      <c r="AE1382"/>
      <c r="AF1382"/>
      <c r="AG1382"/>
      <c r="AH1382"/>
      <c r="AI1382"/>
      <c r="AJ1382"/>
      <c r="AK1382"/>
      <c r="AL1382"/>
      <c r="AM1382"/>
      <c r="AN1382"/>
      <c r="AO1382"/>
      <c r="AP1382"/>
      <c r="AQ1382"/>
      <c r="AR1382"/>
      <c r="AS1382"/>
      <c r="AT1382"/>
      <c r="AU1382"/>
      <c r="AV1382"/>
      <c r="AW1382"/>
      <c r="AX1382"/>
      <c r="AY1382"/>
      <c r="AZ1382"/>
      <c r="BA1382"/>
      <c r="BB1382"/>
      <c r="BC1382"/>
      <c r="BD1382"/>
      <c r="BE1382"/>
      <c r="BF1382"/>
      <c r="BG1382"/>
      <c r="BH1382"/>
      <c r="BI1382"/>
      <c r="BJ1382"/>
      <c r="BK1382"/>
      <c r="BL1382"/>
      <c r="BM1382"/>
      <c r="BN1382"/>
      <c r="BO1382"/>
      <c r="BP1382"/>
      <c r="BQ1382"/>
      <c r="BR1382"/>
      <c r="BS1382"/>
      <c r="BT1382"/>
      <c r="BU1382"/>
      <c r="BV1382"/>
      <c r="BW1382"/>
      <c r="BX1382"/>
      <c r="BY1382"/>
      <c r="BZ1382"/>
      <c r="CA1382"/>
      <c r="CB1382"/>
      <c r="CC1382"/>
      <c r="CD1382"/>
      <c r="CE1382"/>
      <c r="CF1382"/>
      <c r="CG1382"/>
      <c r="CH1382"/>
      <c r="CI1382"/>
      <c r="CJ1382"/>
      <c r="CK1382"/>
      <c r="CL1382"/>
      <c r="CN1382"/>
    </row>
    <row r="1383" spans="7:92" x14ac:dyDescent="0.4">
      <c r="G1383"/>
      <c r="I1383"/>
      <c r="J1383"/>
      <c r="R1383"/>
      <c r="S1383"/>
      <c r="T1383"/>
      <c r="U1383"/>
      <c r="V1383"/>
      <c r="W1383"/>
      <c r="X1383"/>
      <c r="Y1383"/>
      <c r="Z1383"/>
      <c r="AA1383"/>
      <c r="AB1383"/>
      <c r="AC1383"/>
      <c r="AD1383"/>
      <c r="AE1383"/>
      <c r="AF1383"/>
      <c r="AG1383"/>
      <c r="AH1383"/>
      <c r="AI1383"/>
      <c r="AJ1383"/>
      <c r="AK1383"/>
      <c r="AL1383"/>
      <c r="AM1383"/>
      <c r="AN1383"/>
      <c r="AO1383"/>
      <c r="AP1383"/>
      <c r="AQ1383"/>
      <c r="AR1383"/>
      <c r="AS1383"/>
      <c r="AT1383"/>
      <c r="AU1383"/>
      <c r="AV1383"/>
      <c r="AW1383"/>
      <c r="AX1383"/>
      <c r="AY1383"/>
      <c r="AZ1383"/>
      <c r="BA1383"/>
      <c r="BB1383"/>
      <c r="BC1383"/>
      <c r="BD1383"/>
      <c r="BE1383"/>
      <c r="BF1383"/>
      <c r="BG1383"/>
      <c r="BH1383"/>
      <c r="BI1383"/>
      <c r="BJ1383"/>
      <c r="BK1383"/>
      <c r="BL1383"/>
      <c r="BM1383"/>
      <c r="BN1383"/>
      <c r="BO1383"/>
      <c r="BP1383"/>
      <c r="BQ1383"/>
      <c r="BR1383"/>
      <c r="BS1383"/>
      <c r="BT1383"/>
      <c r="BU1383"/>
      <c r="BV1383"/>
      <c r="BW1383"/>
      <c r="BX1383"/>
      <c r="BY1383"/>
      <c r="BZ1383"/>
      <c r="CA1383"/>
      <c r="CB1383"/>
      <c r="CC1383"/>
      <c r="CD1383"/>
      <c r="CE1383"/>
      <c r="CF1383"/>
      <c r="CG1383"/>
      <c r="CH1383"/>
      <c r="CI1383"/>
      <c r="CJ1383"/>
      <c r="CK1383"/>
      <c r="CL1383"/>
      <c r="CN1383"/>
    </row>
    <row r="1384" spans="7:92" x14ac:dyDescent="0.4">
      <c r="G1384"/>
      <c r="I1384"/>
      <c r="J1384"/>
      <c r="R1384"/>
      <c r="S1384"/>
      <c r="T1384"/>
      <c r="U1384"/>
      <c r="V1384"/>
      <c r="W1384"/>
      <c r="X1384"/>
      <c r="Y1384"/>
      <c r="Z1384"/>
      <c r="AA1384"/>
      <c r="AB1384"/>
      <c r="AC1384"/>
      <c r="AD1384"/>
      <c r="AE1384"/>
      <c r="AF1384"/>
      <c r="AG1384"/>
      <c r="AH1384"/>
      <c r="AI1384"/>
      <c r="AJ1384"/>
      <c r="AK1384"/>
      <c r="AL1384"/>
      <c r="AM1384"/>
      <c r="AN1384"/>
      <c r="AO1384"/>
      <c r="AP1384"/>
      <c r="AQ1384"/>
      <c r="AR1384"/>
      <c r="AS1384"/>
      <c r="AT1384"/>
      <c r="AU1384"/>
      <c r="AV1384"/>
      <c r="AW1384"/>
      <c r="AX1384"/>
      <c r="AY1384"/>
      <c r="AZ1384"/>
      <c r="BA1384"/>
      <c r="BB1384"/>
      <c r="BC1384"/>
      <c r="BD1384"/>
      <c r="BE1384"/>
      <c r="BF1384"/>
      <c r="BG1384"/>
      <c r="BH1384"/>
      <c r="BI1384"/>
      <c r="BJ1384"/>
      <c r="BK1384"/>
      <c r="BL1384"/>
      <c r="BM1384"/>
      <c r="BN1384"/>
      <c r="BO1384"/>
      <c r="BP1384"/>
      <c r="BQ1384"/>
      <c r="BR1384"/>
      <c r="BS1384"/>
      <c r="BT1384"/>
      <c r="BU1384"/>
      <c r="BV1384"/>
      <c r="BW1384"/>
      <c r="BX1384"/>
      <c r="BY1384"/>
      <c r="BZ1384"/>
      <c r="CA1384"/>
      <c r="CB1384"/>
      <c r="CC1384"/>
      <c r="CD1384"/>
      <c r="CE1384"/>
      <c r="CF1384"/>
      <c r="CG1384"/>
      <c r="CH1384"/>
      <c r="CI1384"/>
      <c r="CJ1384"/>
      <c r="CK1384"/>
      <c r="CL1384"/>
      <c r="CN1384"/>
    </row>
    <row r="1385" spans="7:92" x14ac:dyDescent="0.4">
      <c r="G1385"/>
      <c r="I1385"/>
      <c r="J1385"/>
      <c r="R1385"/>
      <c r="S1385"/>
      <c r="T1385"/>
      <c r="U1385"/>
      <c r="V1385"/>
      <c r="W1385"/>
      <c r="X1385"/>
      <c r="Y1385"/>
      <c r="Z1385"/>
      <c r="AA1385"/>
      <c r="AB1385"/>
      <c r="AC1385"/>
      <c r="AD1385"/>
      <c r="AE1385"/>
      <c r="AF1385"/>
      <c r="AG1385"/>
      <c r="AH1385"/>
      <c r="AI1385"/>
      <c r="AJ1385"/>
      <c r="AK1385"/>
      <c r="AL1385"/>
      <c r="AM1385"/>
      <c r="AN1385"/>
      <c r="AO1385"/>
      <c r="AP1385"/>
      <c r="AQ1385"/>
      <c r="AR1385"/>
      <c r="AS1385"/>
      <c r="AT1385"/>
      <c r="AU1385"/>
      <c r="AV1385"/>
      <c r="AW1385"/>
      <c r="AX1385"/>
      <c r="AY1385"/>
      <c r="AZ1385"/>
      <c r="BA1385"/>
      <c r="BB1385"/>
      <c r="BC1385"/>
      <c r="BD1385"/>
      <c r="BE1385"/>
      <c r="BF1385"/>
      <c r="BG1385"/>
      <c r="BH1385"/>
      <c r="BI1385"/>
      <c r="BJ1385"/>
      <c r="BK1385"/>
      <c r="BL1385"/>
      <c r="BM1385"/>
      <c r="BN1385"/>
      <c r="BO1385"/>
      <c r="BP1385"/>
      <c r="BQ1385"/>
      <c r="BR1385"/>
      <c r="BS1385"/>
      <c r="BT1385"/>
      <c r="BU1385"/>
      <c r="BV1385"/>
      <c r="BW1385"/>
      <c r="BX1385"/>
      <c r="BY1385"/>
      <c r="BZ1385"/>
      <c r="CA1385"/>
      <c r="CB1385"/>
      <c r="CC1385"/>
      <c r="CD1385"/>
      <c r="CE1385"/>
      <c r="CF1385"/>
      <c r="CG1385"/>
      <c r="CH1385"/>
      <c r="CI1385"/>
      <c r="CJ1385"/>
      <c r="CK1385"/>
      <c r="CL1385"/>
      <c r="CN1385"/>
    </row>
    <row r="1386" spans="7:92" x14ac:dyDescent="0.4">
      <c r="G1386"/>
      <c r="I1386"/>
      <c r="J1386"/>
      <c r="R1386"/>
      <c r="S1386"/>
      <c r="T1386"/>
      <c r="U1386"/>
      <c r="V1386"/>
      <c r="W1386"/>
      <c r="X1386"/>
      <c r="Y1386"/>
      <c r="Z1386"/>
      <c r="AA1386"/>
      <c r="AB1386"/>
      <c r="AC1386"/>
      <c r="AD1386"/>
      <c r="AE1386"/>
      <c r="AF1386"/>
      <c r="AG1386"/>
      <c r="AH1386"/>
      <c r="AI1386"/>
      <c r="AJ1386"/>
      <c r="AK1386"/>
      <c r="AL1386"/>
      <c r="AM1386"/>
      <c r="AN1386"/>
      <c r="AO1386"/>
      <c r="AP1386"/>
      <c r="AQ1386"/>
      <c r="AR1386"/>
      <c r="AS1386"/>
      <c r="AT1386"/>
      <c r="AU1386"/>
      <c r="AV1386"/>
      <c r="AW1386"/>
      <c r="AX1386"/>
      <c r="AY1386"/>
      <c r="AZ1386"/>
      <c r="BA1386"/>
      <c r="BB1386"/>
      <c r="BC1386"/>
      <c r="BD1386"/>
      <c r="BE1386"/>
      <c r="BF1386"/>
      <c r="BG1386"/>
      <c r="BH1386"/>
      <c r="BI1386"/>
      <c r="BJ1386"/>
      <c r="BK1386"/>
      <c r="BL1386"/>
      <c r="BM1386"/>
      <c r="BN1386"/>
      <c r="BO1386"/>
      <c r="BP1386"/>
      <c r="BQ1386"/>
      <c r="BR1386"/>
      <c r="BS1386"/>
      <c r="BT1386"/>
      <c r="BU1386"/>
      <c r="BV1386"/>
      <c r="BW1386"/>
      <c r="BX1386"/>
      <c r="BY1386"/>
      <c r="BZ1386"/>
      <c r="CA1386"/>
      <c r="CB1386"/>
      <c r="CC1386"/>
      <c r="CD1386"/>
      <c r="CE1386"/>
      <c r="CF1386"/>
      <c r="CG1386"/>
      <c r="CH1386"/>
      <c r="CI1386"/>
      <c r="CJ1386"/>
      <c r="CK1386"/>
      <c r="CL1386"/>
      <c r="CN1386"/>
    </row>
    <row r="1387" spans="7:92" x14ac:dyDescent="0.4">
      <c r="G1387"/>
      <c r="I1387"/>
      <c r="J1387"/>
      <c r="R1387"/>
      <c r="S1387"/>
      <c r="T1387"/>
      <c r="U1387"/>
      <c r="V1387"/>
      <c r="W1387"/>
      <c r="X1387"/>
      <c r="Y1387"/>
      <c r="Z1387"/>
      <c r="AA1387"/>
      <c r="AB1387"/>
      <c r="AC1387"/>
      <c r="AD1387"/>
      <c r="AE1387"/>
      <c r="AF1387"/>
      <c r="AG1387"/>
      <c r="AH1387"/>
      <c r="AI1387"/>
      <c r="AJ1387"/>
      <c r="AK1387"/>
      <c r="AL1387"/>
      <c r="AM1387"/>
      <c r="AN1387"/>
      <c r="AO1387"/>
      <c r="AP1387"/>
      <c r="AQ1387"/>
      <c r="AR1387"/>
      <c r="AS1387"/>
      <c r="AT1387"/>
      <c r="AU1387"/>
      <c r="AV1387"/>
      <c r="AW1387"/>
      <c r="AX1387"/>
      <c r="AY1387"/>
      <c r="AZ1387"/>
      <c r="BA1387"/>
      <c r="BB1387"/>
      <c r="BC1387"/>
      <c r="BD1387"/>
      <c r="BE1387"/>
      <c r="BF1387"/>
      <c r="BG1387"/>
      <c r="BH1387"/>
      <c r="BI1387"/>
      <c r="BJ1387"/>
      <c r="BK1387"/>
      <c r="BL1387"/>
      <c r="BM1387"/>
      <c r="BN1387"/>
      <c r="BO1387"/>
      <c r="BP1387"/>
      <c r="BQ1387"/>
      <c r="BR1387"/>
      <c r="BS1387"/>
      <c r="BT1387"/>
      <c r="BU1387"/>
      <c r="BV1387"/>
      <c r="BW1387"/>
      <c r="BX1387"/>
      <c r="BY1387"/>
      <c r="BZ1387"/>
      <c r="CA1387"/>
      <c r="CB1387"/>
      <c r="CC1387"/>
      <c r="CD1387"/>
      <c r="CE1387"/>
      <c r="CF1387"/>
      <c r="CG1387"/>
      <c r="CH1387"/>
      <c r="CI1387"/>
      <c r="CJ1387"/>
      <c r="CK1387"/>
      <c r="CL1387"/>
      <c r="CN1387"/>
    </row>
    <row r="1388" spans="7:92" x14ac:dyDescent="0.4">
      <c r="G1388"/>
      <c r="I1388"/>
      <c r="J1388"/>
      <c r="R1388"/>
      <c r="S1388"/>
      <c r="T1388"/>
      <c r="U1388"/>
      <c r="V1388"/>
      <c r="W1388"/>
      <c r="X1388"/>
      <c r="Y1388"/>
      <c r="Z1388"/>
      <c r="AA1388"/>
      <c r="AB1388"/>
      <c r="AC1388"/>
      <c r="AD1388"/>
      <c r="AE1388"/>
      <c r="AF1388"/>
      <c r="AG1388"/>
      <c r="AH1388"/>
      <c r="AI1388"/>
      <c r="AJ1388"/>
      <c r="AK1388"/>
      <c r="AL1388"/>
      <c r="AM1388"/>
      <c r="AN1388"/>
      <c r="AO1388"/>
      <c r="AP1388"/>
      <c r="AQ1388"/>
      <c r="AR1388"/>
      <c r="AS1388"/>
      <c r="AT1388"/>
      <c r="AU1388"/>
      <c r="AV1388"/>
      <c r="AW1388"/>
      <c r="AX1388"/>
      <c r="AY1388"/>
      <c r="AZ1388"/>
      <c r="BA1388"/>
      <c r="BB1388"/>
      <c r="BC1388"/>
      <c r="BD1388"/>
      <c r="BE1388"/>
      <c r="BF1388"/>
      <c r="BG1388"/>
      <c r="BH1388"/>
      <c r="BI1388"/>
      <c r="BJ1388"/>
      <c r="BK1388"/>
      <c r="BL1388"/>
      <c r="BM1388"/>
      <c r="BN1388"/>
      <c r="BO1388"/>
      <c r="BP1388"/>
      <c r="BQ1388"/>
      <c r="BR1388"/>
      <c r="BS1388"/>
      <c r="BT1388"/>
      <c r="BU1388"/>
      <c r="BV1388"/>
      <c r="BW1388"/>
      <c r="BX1388"/>
      <c r="BY1388"/>
      <c r="BZ1388"/>
      <c r="CA1388"/>
      <c r="CB1388"/>
      <c r="CC1388"/>
      <c r="CD1388"/>
      <c r="CE1388"/>
      <c r="CF1388"/>
      <c r="CG1388"/>
      <c r="CH1388"/>
      <c r="CI1388"/>
      <c r="CJ1388"/>
      <c r="CK1388"/>
      <c r="CL1388"/>
      <c r="CN1388"/>
    </row>
    <row r="1389" spans="7:92" x14ac:dyDescent="0.4">
      <c r="G1389"/>
      <c r="I1389"/>
      <c r="J1389"/>
      <c r="R1389"/>
      <c r="S1389"/>
      <c r="T1389"/>
      <c r="U1389"/>
      <c r="V1389"/>
      <c r="W1389"/>
      <c r="X1389"/>
      <c r="Y1389"/>
      <c r="Z1389"/>
      <c r="AA1389"/>
      <c r="AB1389"/>
      <c r="AC1389"/>
      <c r="AD1389"/>
      <c r="AE1389"/>
      <c r="AF1389"/>
      <c r="AG1389"/>
      <c r="AH1389"/>
      <c r="AI1389"/>
      <c r="AJ1389"/>
      <c r="AK1389"/>
      <c r="AL1389"/>
      <c r="AM1389"/>
      <c r="AN1389"/>
      <c r="AO1389"/>
      <c r="AP1389"/>
      <c r="AQ1389"/>
      <c r="AR1389"/>
      <c r="AS1389"/>
      <c r="AT1389"/>
      <c r="AU1389"/>
      <c r="AV1389"/>
      <c r="AW1389"/>
      <c r="AX1389"/>
      <c r="AY1389"/>
      <c r="AZ1389"/>
      <c r="BA1389"/>
      <c r="BB1389"/>
      <c r="BC1389"/>
      <c r="BD1389"/>
      <c r="BE1389"/>
      <c r="BF1389"/>
      <c r="BG1389"/>
      <c r="BH1389"/>
      <c r="BI1389"/>
      <c r="BJ1389"/>
      <c r="BK1389"/>
      <c r="BL1389"/>
      <c r="BM1389"/>
      <c r="BN1389"/>
      <c r="BO1389"/>
      <c r="BP1389"/>
      <c r="BQ1389"/>
      <c r="BR1389"/>
      <c r="BS1389"/>
      <c r="BT1389"/>
      <c r="BU1389"/>
      <c r="BV1389"/>
      <c r="BW1389"/>
      <c r="BX1389"/>
      <c r="BY1389"/>
      <c r="BZ1389"/>
      <c r="CA1389"/>
      <c r="CB1389"/>
      <c r="CC1389"/>
      <c r="CD1389"/>
      <c r="CE1389"/>
      <c r="CF1389"/>
      <c r="CG1389"/>
      <c r="CH1389"/>
      <c r="CI1389"/>
      <c r="CJ1389"/>
      <c r="CK1389"/>
      <c r="CL1389"/>
      <c r="CN1389"/>
    </row>
    <row r="1390" spans="7:92" x14ac:dyDescent="0.4">
      <c r="G1390"/>
      <c r="I1390"/>
      <c r="J1390"/>
      <c r="R1390"/>
      <c r="S1390"/>
      <c r="T1390"/>
      <c r="U1390"/>
      <c r="V1390"/>
      <c r="W1390"/>
      <c r="X1390"/>
      <c r="Y1390"/>
      <c r="Z1390"/>
      <c r="AA1390"/>
      <c r="AB1390"/>
      <c r="AC1390"/>
      <c r="AD1390"/>
      <c r="AE1390"/>
      <c r="AF1390"/>
      <c r="AG1390"/>
      <c r="AH1390"/>
      <c r="AI1390"/>
      <c r="AJ1390"/>
      <c r="AK1390"/>
      <c r="AL1390"/>
      <c r="AM1390"/>
      <c r="AN1390"/>
      <c r="AO1390"/>
      <c r="AP1390"/>
      <c r="AQ1390"/>
      <c r="AR1390"/>
      <c r="AS1390"/>
      <c r="AT1390"/>
      <c r="AU1390"/>
      <c r="AV1390"/>
      <c r="AW1390"/>
      <c r="AX1390"/>
      <c r="AY1390"/>
      <c r="AZ1390"/>
      <c r="BA1390"/>
      <c r="BB1390"/>
      <c r="BC1390"/>
      <c r="BD1390"/>
      <c r="BE1390"/>
      <c r="BF1390"/>
      <c r="BG1390"/>
      <c r="BH1390"/>
      <c r="BI1390"/>
      <c r="BJ1390"/>
      <c r="BK1390"/>
      <c r="BL1390"/>
      <c r="BM1390"/>
      <c r="BN1390"/>
      <c r="BO1390"/>
      <c r="BP1390"/>
      <c r="BQ1390"/>
      <c r="BR1390"/>
      <c r="BS1390"/>
      <c r="BT1390"/>
      <c r="BU1390"/>
      <c r="BV1390"/>
      <c r="BW1390"/>
      <c r="BX1390"/>
      <c r="BY1390"/>
      <c r="BZ1390"/>
      <c r="CA1390"/>
      <c r="CB1390"/>
      <c r="CC1390"/>
      <c r="CD1390"/>
      <c r="CE1390"/>
      <c r="CF1390"/>
      <c r="CG1390"/>
      <c r="CH1390"/>
      <c r="CI1390"/>
      <c r="CJ1390"/>
      <c r="CK1390"/>
      <c r="CL1390"/>
      <c r="CN1390"/>
    </row>
    <row r="1391" spans="7:92" x14ac:dyDescent="0.4">
      <c r="G1391"/>
      <c r="I1391"/>
      <c r="J1391"/>
      <c r="R1391"/>
      <c r="S1391"/>
      <c r="T1391"/>
      <c r="U1391"/>
      <c r="V1391"/>
      <c r="W1391"/>
      <c r="X1391"/>
      <c r="Y1391"/>
      <c r="Z1391"/>
      <c r="AA1391"/>
      <c r="AB1391"/>
      <c r="AC1391"/>
      <c r="AD1391"/>
      <c r="AE1391"/>
      <c r="AF1391"/>
      <c r="AG1391"/>
      <c r="AH1391"/>
      <c r="AI1391"/>
      <c r="AJ1391"/>
      <c r="AK1391"/>
      <c r="AL1391"/>
      <c r="AM1391"/>
      <c r="AN1391"/>
      <c r="AO1391"/>
      <c r="AP1391"/>
      <c r="AQ1391"/>
      <c r="AR1391"/>
      <c r="AS1391"/>
      <c r="AT1391"/>
      <c r="AU1391"/>
      <c r="AV1391"/>
      <c r="AW1391"/>
      <c r="AX1391"/>
      <c r="AY1391"/>
      <c r="AZ1391"/>
      <c r="BA1391"/>
      <c r="BB1391"/>
      <c r="BC1391"/>
      <c r="BD1391"/>
      <c r="BE1391"/>
      <c r="BF1391"/>
      <c r="BG1391"/>
      <c r="BH1391"/>
      <c r="BI1391"/>
      <c r="BJ1391"/>
      <c r="BK1391"/>
      <c r="BL1391"/>
      <c r="BM1391"/>
      <c r="BN1391"/>
      <c r="BO1391"/>
      <c r="BP1391"/>
      <c r="BQ1391"/>
      <c r="BR1391"/>
      <c r="BS1391"/>
      <c r="BT1391"/>
      <c r="BU1391"/>
      <c r="BV1391"/>
      <c r="BW1391"/>
      <c r="BX1391"/>
      <c r="BY1391"/>
      <c r="BZ1391"/>
      <c r="CA1391"/>
      <c r="CB1391"/>
      <c r="CC1391"/>
      <c r="CD1391"/>
      <c r="CE1391"/>
      <c r="CF1391"/>
      <c r="CG1391"/>
      <c r="CH1391"/>
      <c r="CI1391"/>
      <c r="CJ1391"/>
      <c r="CK1391"/>
      <c r="CL1391"/>
      <c r="CN1391"/>
    </row>
    <row r="1392" spans="7:92" x14ac:dyDescent="0.4">
      <c r="G1392"/>
      <c r="I1392"/>
      <c r="J1392"/>
      <c r="R1392"/>
      <c r="S1392"/>
      <c r="T1392"/>
      <c r="U1392"/>
      <c r="V1392"/>
      <c r="W1392"/>
      <c r="X1392"/>
      <c r="Y1392"/>
      <c r="Z1392"/>
      <c r="AA1392"/>
      <c r="AB1392"/>
      <c r="AC1392"/>
      <c r="AD1392"/>
      <c r="AE1392"/>
      <c r="AF1392"/>
      <c r="AG1392"/>
      <c r="AH1392"/>
      <c r="AI1392"/>
      <c r="AJ1392"/>
      <c r="AK1392"/>
      <c r="AL1392"/>
      <c r="AM1392"/>
      <c r="AN1392"/>
      <c r="AO1392"/>
      <c r="AP1392"/>
      <c r="AQ1392"/>
      <c r="AR1392"/>
      <c r="AS1392"/>
      <c r="AT1392"/>
      <c r="AU1392"/>
      <c r="AV1392"/>
      <c r="AW1392"/>
      <c r="AX1392"/>
      <c r="AY1392"/>
      <c r="AZ1392"/>
      <c r="BA1392"/>
      <c r="BB1392"/>
      <c r="BC1392"/>
      <c r="BD1392"/>
      <c r="BE1392"/>
      <c r="BF1392"/>
      <c r="BG1392"/>
      <c r="BH1392"/>
      <c r="BI1392"/>
      <c r="BJ1392"/>
      <c r="BK1392"/>
      <c r="BL1392"/>
      <c r="BM1392"/>
      <c r="BN1392"/>
      <c r="BO1392"/>
      <c r="BP1392"/>
      <c r="BQ1392"/>
      <c r="BR1392"/>
      <c r="BS1392"/>
      <c r="BT1392"/>
      <c r="BU1392"/>
      <c r="BV1392"/>
      <c r="BW1392"/>
      <c r="BX1392"/>
      <c r="BY1392"/>
      <c r="BZ1392"/>
      <c r="CA1392"/>
      <c r="CB1392"/>
      <c r="CC1392"/>
      <c r="CD1392"/>
      <c r="CE1392"/>
      <c r="CF1392"/>
      <c r="CG1392"/>
      <c r="CH1392"/>
      <c r="CI1392"/>
      <c r="CJ1392"/>
      <c r="CK1392"/>
      <c r="CL1392"/>
      <c r="CN1392"/>
    </row>
    <row r="1393" spans="7:92" x14ac:dyDescent="0.4">
      <c r="G1393"/>
      <c r="I1393"/>
      <c r="J1393"/>
      <c r="R1393"/>
      <c r="S1393"/>
      <c r="T1393"/>
      <c r="U1393"/>
      <c r="V1393"/>
      <c r="W1393"/>
      <c r="X1393"/>
      <c r="Y1393"/>
      <c r="Z1393"/>
      <c r="AA1393"/>
      <c r="AB1393"/>
      <c r="AC1393"/>
      <c r="AD1393"/>
      <c r="AE1393"/>
      <c r="AF1393"/>
      <c r="AG1393"/>
      <c r="AH1393"/>
      <c r="AI1393"/>
      <c r="AJ1393"/>
      <c r="AK1393"/>
      <c r="AL1393"/>
      <c r="AM1393"/>
      <c r="AN1393"/>
      <c r="AO1393"/>
      <c r="AP1393"/>
      <c r="AQ1393"/>
      <c r="AR1393"/>
      <c r="AS1393"/>
      <c r="AT1393"/>
      <c r="AU1393"/>
      <c r="AV1393"/>
      <c r="AW1393"/>
      <c r="AX1393"/>
      <c r="AY1393"/>
      <c r="AZ1393"/>
      <c r="BA1393"/>
      <c r="BB1393"/>
      <c r="BC1393"/>
      <c r="BD1393"/>
      <c r="BE1393"/>
      <c r="BF1393"/>
      <c r="BG1393"/>
      <c r="BH1393"/>
      <c r="BI1393"/>
      <c r="BJ1393"/>
      <c r="BK1393"/>
      <c r="BL1393"/>
      <c r="BM1393"/>
      <c r="BN1393"/>
      <c r="BO1393"/>
      <c r="BP1393"/>
      <c r="BQ1393"/>
      <c r="BR1393"/>
      <c r="BS1393"/>
      <c r="BT1393"/>
      <c r="BU1393"/>
      <c r="BV1393"/>
      <c r="BW1393"/>
      <c r="BX1393"/>
      <c r="BY1393"/>
      <c r="BZ1393"/>
      <c r="CA1393"/>
      <c r="CB1393"/>
      <c r="CC1393"/>
      <c r="CD1393"/>
      <c r="CE1393"/>
      <c r="CF1393"/>
      <c r="CG1393"/>
      <c r="CH1393"/>
      <c r="CI1393"/>
      <c r="CJ1393"/>
      <c r="CK1393"/>
      <c r="CL1393"/>
      <c r="CN1393"/>
    </row>
    <row r="1394" spans="7:92" x14ac:dyDescent="0.4">
      <c r="G1394"/>
      <c r="I1394"/>
      <c r="J1394"/>
      <c r="R1394"/>
      <c r="S1394"/>
      <c r="T1394"/>
      <c r="U1394"/>
      <c r="V1394"/>
      <c r="W1394"/>
      <c r="X1394"/>
      <c r="Y1394"/>
      <c r="Z1394"/>
      <c r="AA1394"/>
      <c r="AB1394"/>
      <c r="AC1394"/>
      <c r="AD1394"/>
      <c r="AE1394"/>
      <c r="AF1394"/>
      <c r="AG1394"/>
      <c r="AH1394"/>
      <c r="AI1394"/>
      <c r="AJ1394"/>
      <c r="AK1394"/>
      <c r="AL1394"/>
      <c r="AM1394"/>
      <c r="AN1394"/>
      <c r="AO1394"/>
      <c r="AP1394"/>
      <c r="AQ1394"/>
      <c r="AR1394"/>
      <c r="AS1394"/>
      <c r="AT1394"/>
      <c r="AU1394"/>
      <c r="AV1394"/>
      <c r="AW1394"/>
      <c r="AX1394"/>
      <c r="AY1394"/>
      <c r="AZ1394"/>
      <c r="BA1394"/>
      <c r="BB1394"/>
      <c r="BC1394"/>
      <c r="BD1394"/>
      <c r="BE1394"/>
      <c r="BF1394"/>
      <c r="BG1394"/>
      <c r="BH1394"/>
      <c r="BI1394"/>
      <c r="BJ1394"/>
      <c r="BK1394"/>
      <c r="BL1394"/>
      <c r="BM1394"/>
      <c r="BN1394"/>
      <c r="BO1394"/>
      <c r="BP1394"/>
      <c r="BQ1394"/>
      <c r="BR1394"/>
      <c r="BS1394"/>
      <c r="BT1394"/>
      <c r="BU1394"/>
      <c r="BV1394"/>
      <c r="BW1394"/>
      <c r="BX1394"/>
      <c r="BY1394"/>
      <c r="BZ1394"/>
      <c r="CA1394"/>
      <c r="CB1394"/>
      <c r="CC1394"/>
      <c r="CD1394"/>
      <c r="CE1394"/>
      <c r="CF1394"/>
      <c r="CG1394"/>
      <c r="CH1394"/>
      <c r="CI1394"/>
      <c r="CJ1394"/>
      <c r="CK1394"/>
      <c r="CL1394"/>
      <c r="CN1394"/>
    </row>
    <row r="1395" spans="7:92" x14ac:dyDescent="0.4">
      <c r="G1395"/>
      <c r="I1395"/>
      <c r="J1395"/>
      <c r="R1395"/>
      <c r="S1395"/>
      <c r="T1395"/>
      <c r="U1395"/>
      <c r="V1395"/>
      <c r="W1395"/>
      <c r="X1395"/>
      <c r="Y1395"/>
      <c r="Z1395"/>
      <c r="AA1395"/>
      <c r="AB1395"/>
      <c r="AC1395"/>
      <c r="AD1395"/>
      <c r="AE1395"/>
      <c r="AF1395"/>
      <c r="AG1395"/>
      <c r="AH1395"/>
      <c r="AI1395"/>
      <c r="AJ1395"/>
      <c r="AK1395"/>
      <c r="AL1395"/>
      <c r="AM1395"/>
      <c r="AN1395"/>
      <c r="AO1395"/>
      <c r="AP1395"/>
      <c r="AQ1395"/>
      <c r="AR1395"/>
      <c r="AS1395"/>
      <c r="AT1395"/>
      <c r="AU1395"/>
      <c r="AV1395"/>
      <c r="AW1395"/>
      <c r="AX1395"/>
      <c r="AY1395"/>
      <c r="AZ1395"/>
      <c r="BA1395"/>
      <c r="BB1395"/>
      <c r="BC1395"/>
      <c r="BD1395"/>
      <c r="BE1395"/>
      <c r="BF1395"/>
      <c r="BG1395"/>
      <c r="BH1395"/>
      <c r="BI1395"/>
      <c r="BJ1395"/>
      <c r="BK1395"/>
      <c r="BL1395"/>
      <c r="BM1395"/>
      <c r="BN1395"/>
      <c r="BO1395"/>
      <c r="BP1395"/>
      <c r="BQ1395"/>
      <c r="BR1395"/>
      <c r="BS1395"/>
      <c r="BT1395"/>
      <c r="BU1395"/>
      <c r="BV1395"/>
      <c r="BW1395"/>
      <c r="BX1395"/>
      <c r="BY1395"/>
      <c r="BZ1395"/>
      <c r="CA1395"/>
      <c r="CB1395"/>
      <c r="CC1395"/>
      <c r="CD1395"/>
      <c r="CE1395"/>
      <c r="CF1395"/>
      <c r="CG1395"/>
      <c r="CH1395"/>
      <c r="CI1395"/>
      <c r="CJ1395"/>
      <c r="CK1395"/>
      <c r="CL1395"/>
      <c r="CN1395"/>
    </row>
    <row r="1396" spans="7:92" x14ac:dyDescent="0.4">
      <c r="G1396"/>
      <c r="I1396"/>
      <c r="J1396"/>
      <c r="R1396"/>
      <c r="S1396"/>
      <c r="T1396"/>
      <c r="U1396"/>
      <c r="V1396"/>
      <c r="W1396"/>
      <c r="X1396"/>
      <c r="Y1396"/>
      <c r="Z1396"/>
      <c r="AA1396"/>
      <c r="AB1396"/>
      <c r="AC1396"/>
      <c r="AD1396"/>
      <c r="AE1396"/>
      <c r="AF1396"/>
      <c r="AG1396"/>
      <c r="AH1396"/>
      <c r="AI1396"/>
      <c r="AJ1396"/>
      <c r="AK1396"/>
      <c r="AL1396"/>
      <c r="AM1396"/>
      <c r="AN1396"/>
      <c r="AO1396"/>
      <c r="AP1396"/>
      <c r="AQ1396"/>
      <c r="AR1396"/>
      <c r="AS1396"/>
      <c r="AT1396"/>
      <c r="AU1396"/>
      <c r="AV1396"/>
      <c r="AW1396"/>
      <c r="AX1396"/>
      <c r="AY1396"/>
      <c r="AZ1396"/>
      <c r="BA1396"/>
      <c r="BB1396"/>
      <c r="BC1396"/>
      <c r="BD1396"/>
      <c r="BE1396"/>
      <c r="BF1396"/>
      <c r="BG1396"/>
      <c r="BH1396"/>
      <c r="BI1396"/>
      <c r="BJ1396"/>
      <c r="BK1396"/>
      <c r="BL1396"/>
      <c r="BM1396"/>
      <c r="BN1396"/>
      <c r="BO1396"/>
      <c r="BP1396"/>
      <c r="BQ1396"/>
      <c r="BR1396"/>
      <c r="BS1396"/>
      <c r="BT1396"/>
      <c r="BU1396"/>
      <c r="BV1396"/>
      <c r="BW1396"/>
      <c r="BX1396"/>
      <c r="BY1396"/>
      <c r="BZ1396"/>
      <c r="CA1396"/>
      <c r="CB1396"/>
      <c r="CC1396"/>
      <c r="CD1396"/>
      <c r="CE1396"/>
      <c r="CF1396"/>
      <c r="CG1396"/>
      <c r="CH1396"/>
      <c r="CI1396"/>
      <c r="CJ1396"/>
      <c r="CK1396"/>
      <c r="CL1396"/>
      <c r="CN1396"/>
    </row>
    <row r="1397" spans="7:92" x14ac:dyDescent="0.4">
      <c r="G1397"/>
      <c r="I1397"/>
      <c r="J1397"/>
      <c r="R1397"/>
      <c r="S1397"/>
      <c r="T1397"/>
      <c r="U1397"/>
      <c r="V1397"/>
      <c r="W1397"/>
      <c r="X1397"/>
      <c r="Y1397"/>
      <c r="Z1397"/>
      <c r="AA1397"/>
      <c r="AB1397"/>
      <c r="AC1397"/>
      <c r="AD1397"/>
      <c r="AE1397"/>
      <c r="AF1397"/>
      <c r="AG1397"/>
      <c r="AH1397"/>
      <c r="AI1397"/>
      <c r="AJ1397"/>
      <c r="AK1397"/>
      <c r="AL1397"/>
      <c r="AM1397"/>
      <c r="AN1397"/>
      <c r="AO1397"/>
      <c r="AP1397"/>
      <c r="AQ1397"/>
      <c r="AR1397"/>
      <c r="AS1397"/>
      <c r="AT1397"/>
      <c r="AU1397"/>
      <c r="AV1397"/>
      <c r="AW1397"/>
      <c r="AX1397"/>
      <c r="AY1397"/>
      <c r="AZ1397"/>
      <c r="BA1397"/>
      <c r="BB1397"/>
      <c r="BC1397"/>
      <c r="BD1397"/>
      <c r="BE1397"/>
      <c r="BF1397"/>
      <c r="BG1397"/>
      <c r="BH1397"/>
      <c r="BI1397"/>
      <c r="BJ1397"/>
      <c r="BK1397"/>
      <c r="BL1397"/>
      <c r="BM1397"/>
      <c r="BN1397"/>
      <c r="BO1397"/>
      <c r="BP1397"/>
      <c r="BQ1397"/>
      <c r="BR1397"/>
      <c r="BS1397"/>
      <c r="BT1397"/>
      <c r="BU1397"/>
      <c r="BV1397"/>
      <c r="BW1397"/>
      <c r="BX1397"/>
      <c r="BY1397"/>
      <c r="BZ1397"/>
      <c r="CA1397"/>
      <c r="CB1397"/>
      <c r="CC1397"/>
      <c r="CD1397"/>
      <c r="CE1397"/>
      <c r="CF1397"/>
      <c r="CG1397"/>
      <c r="CH1397"/>
      <c r="CI1397"/>
      <c r="CJ1397"/>
      <c r="CK1397"/>
      <c r="CL1397"/>
      <c r="CN1397"/>
    </row>
    <row r="1398" spans="7:92" x14ac:dyDescent="0.4">
      <c r="G1398"/>
      <c r="I1398"/>
      <c r="J1398"/>
      <c r="R1398"/>
      <c r="S1398"/>
      <c r="T1398"/>
      <c r="U1398"/>
      <c r="V1398"/>
      <c r="W1398"/>
      <c r="X1398"/>
      <c r="Y1398"/>
      <c r="Z1398"/>
      <c r="AA1398"/>
      <c r="AB1398"/>
      <c r="AC1398"/>
      <c r="AD1398"/>
      <c r="AE1398"/>
      <c r="AF1398"/>
      <c r="AG1398"/>
      <c r="AH1398"/>
      <c r="AI1398"/>
      <c r="AJ1398"/>
      <c r="AK1398"/>
      <c r="AL1398"/>
      <c r="AM1398"/>
      <c r="AN1398"/>
      <c r="AO1398"/>
      <c r="AP1398"/>
      <c r="AQ1398"/>
      <c r="AR1398"/>
      <c r="AS1398"/>
      <c r="AT1398"/>
      <c r="AU1398"/>
      <c r="AV1398"/>
      <c r="AW1398"/>
      <c r="AX1398"/>
      <c r="AY1398"/>
      <c r="AZ1398"/>
      <c r="BA1398"/>
      <c r="BB1398"/>
      <c r="BC1398"/>
      <c r="BD1398"/>
      <c r="BE1398"/>
      <c r="BF1398"/>
      <c r="BG1398"/>
      <c r="BH1398"/>
      <c r="BI1398"/>
      <c r="BJ1398"/>
      <c r="BK1398"/>
      <c r="BL1398"/>
      <c r="BM1398"/>
      <c r="BN1398"/>
      <c r="BO1398"/>
      <c r="BP1398"/>
      <c r="BQ1398"/>
      <c r="BR1398"/>
      <c r="BS1398"/>
      <c r="BT1398"/>
      <c r="BU1398"/>
      <c r="BV1398"/>
      <c r="BW1398"/>
      <c r="BX1398"/>
      <c r="BY1398"/>
      <c r="BZ1398"/>
      <c r="CA1398"/>
      <c r="CB1398"/>
      <c r="CC1398"/>
      <c r="CD1398"/>
      <c r="CE1398"/>
      <c r="CF1398"/>
      <c r="CG1398"/>
      <c r="CH1398"/>
      <c r="CI1398"/>
      <c r="CJ1398"/>
      <c r="CK1398"/>
      <c r="CL1398"/>
      <c r="CN1398"/>
    </row>
    <row r="1399" spans="7:92" x14ac:dyDescent="0.4">
      <c r="G1399"/>
      <c r="I1399"/>
      <c r="J1399"/>
      <c r="R1399"/>
      <c r="S1399"/>
      <c r="T1399"/>
      <c r="U1399"/>
      <c r="V1399"/>
      <c r="W1399"/>
      <c r="X1399"/>
      <c r="Y1399"/>
      <c r="Z1399"/>
      <c r="AA1399"/>
      <c r="AB1399"/>
      <c r="AC1399"/>
      <c r="AD1399"/>
      <c r="AE1399"/>
      <c r="AF1399"/>
      <c r="AG1399"/>
      <c r="AH1399"/>
      <c r="AI1399"/>
      <c r="AJ1399"/>
      <c r="AK1399"/>
      <c r="AL1399"/>
      <c r="AM1399"/>
      <c r="AN1399"/>
      <c r="AO1399"/>
      <c r="AP1399"/>
      <c r="AQ1399"/>
      <c r="AR1399"/>
      <c r="AS1399"/>
      <c r="AT1399"/>
      <c r="AU1399"/>
      <c r="AV1399"/>
      <c r="AW1399"/>
      <c r="AX1399"/>
      <c r="AY1399"/>
      <c r="AZ1399"/>
      <c r="BA1399"/>
      <c r="BB1399"/>
      <c r="BC1399"/>
      <c r="BD1399"/>
      <c r="BE1399"/>
      <c r="BF1399"/>
      <c r="BG1399"/>
      <c r="BH1399"/>
      <c r="BI1399"/>
      <c r="BJ1399"/>
      <c r="BK1399"/>
      <c r="BL1399"/>
      <c r="BM1399"/>
      <c r="BN1399"/>
      <c r="BO1399"/>
      <c r="BP1399"/>
      <c r="BQ1399"/>
      <c r="BR1399"/>
      <c r="BS1399"/>
      <c r="BT1399"/>
      <c r="BU1399"/>
      <c r="BV1399"/>
      <c r="BW1399"/>
      <c r="BX1399"/>
      <c r="BY1399"/>
      <c r="BZ1399"/>
      <c r="CA1399"/>
      <c r="CB1399"/>
      <c r="CC1399"/>
      <c r="CD1399"/>
      <c r="CE1399"/>
      <c r="CF1399"/>
      <c r="CG1399"/>
      <c r="CH1399"/>
      <c r="CI1399"/>
      <c r="CJ1399"/>
      <c r="CK1399"/>
      <c r="CL1399"/>
      <c r="CN1399"/>
    </row>
    <row r="1400" spans="7:92" x14ac:dyDescent="0.4">
      <c r="G1400"/>
      <c r="I1400"/>
      <c r="J1400"/>
      <c r="R1400"/>
      <c r="S1400"/>
      <c r="T1400"/>
      <c r="U1400"/>
      <c r="V1400"/>
      <c r="W1400"/>
      <c r="X1400"/>
      <c r="Y1400"/>
      <c r="Z1400"/>
      <c r="AA1400"/>
      <c r="AB1400"/>
      <c r="AC1400"/>
      <c r="AD1400"/>
      <c r="AE1400"/>
      <c r="AF1400"/>
      <c r="AG1400"/>
      <c r="AH1400"/>
      <c r="AI1400"/>
      <c r="AJ1400"/>
      <c r="AK1400"/>
      <c r="AL1400"/>
      <c r="AM1400"/>
      <c r="AN1400"/>
      <c r="AO1400"/>
      <c r="AP1400"/>
      <c r="AQ1400"/>
      <c r="AR1400"/>
      <c r="AS1400"/>
      <c r="AT1400"/>
      <c r="AU1400"/>
      <c r="AV1400"/>
      <c r="AW1400"/>
      <c r="AX1400"/>
      <c r="AY1400"/>
      <c r="AZ1400"/>
      <c r="BA1400"/>
      <c r="BB1400"/>
      <c r="BC1400"/>
      <c r="BD1400"/>
      <c r="BE1400"/>
      <c r="BF1400"/>
      <c r="BG1400"/>
      <c r="BH1400"/>
      <c r="BI1400"/>
      <c r="BJ1400"/>
      <c r="BK1400"/>
      <c r="BL1400"/>
      <c r="BM1400"/>
      <c r="BN1400"/>
      <c r="BO1400"/>
      <c r="BP1400"/>
      <c r="BQ1400"/>
      <c r="BR1400"/>
      <c r="BS1400"/>
      <c r="BT1400"/>
      <c r="BU1400"/>
      <c r="BV1400"/>
      <c r="BW1400"/>
      <c r="BX1400"/>
      <c r="BY1400"/>
      <c r="BZ1400"/>
      <c r="CA1400"/>
      <c r="CB1400"/>
      <c r="CC1400"/>
      <c r="CD1400"/>
      <c r="CE1400"/>
      <c r="CF1400"/>
      <c r="CG1400"/>
      <c r="CH1400"/>
      <c r="CI1400"/>
      <c r="CJ1400"/>
      <c r="CK1400"/>
      <c r="CL1400"/>
      <c r="CN1400"/>
    </row>
    <row r="1401" spans="7:92" x14ac:dyDescent="0.4">
      <c r="G1401"/>
      <c r="I1401"/>
      <c r="J1401"/>
      <c r="R1401"/>
      <c r="S1401"/>
      <c r="T1401"/>
      <c r="U1401"/>
      <c r="V1401"/>
      <c r="W1401"/>
      <c r="X1401"/>
      <c r="Y1401"/>
      <c r="Z1401"/>
      <c r="AA1401"/>
      <c r="AB1401"/>
      <c r="AC1401"/>
      <c r="AD1401"/>
      <c r="AE1401"/>
      <c r="AF1401"/>
      <c r="AG1401"/>
      <c r="AH1401"/>
      <c r="AI1401"/>
      <c r="AJ1401"/>
      <c r="AK1401"/>
      <c r="AL1401"/>
      <c r="AM1401"/>
      <c r="AN1401"/>
      <c r="AO1401"/>
      <c r="AP1401"/>
      <c r="AQ1401"/>
      <c r="AR1401"/>
      <c r="AS1401"/>
      <c r="AT1401"/>
      <c r="AU1401"/>
      <c r="AV1401"/>
      <c r="AW1401"/>
      <c r="AX1401"/>
      <c r="AY1401"/>
      <c r="AZ1401"/>
      <c r="BA1401"/>
      <c r="BB1401"/>
      <c r="BC1401"/>
      <c r="BD1401"/>
      <c r="BE1401"/>
      <c r="BF1401"/>
      <c r="BG1401"/>
      <c r="BH1401"/>
      <c r="BI1401"/>
      <c r="BJ1401"/>
      <c r="BK1401"/>
      <c r="BL1401"/>
      <c r="BM1401"/>
      <c r="BN1401"/>
      <c r="BO1401"/>
      <c r="BP1401"/>
      <c r="BQ1401"/>
      <c r="BR1401"/>
      <c r="BS1401"/>
      <c r="BT1401"/>
      <c r="BU1401"/>
      <c r="BV1401"/>
      <c r="BW1401"/>
      <c r="BX1401"/>
      <c r="BY1401"/>
      <c r="BZ1401"/>
      <c r="CA1401"/>
      <c r="CB1401"/>
      <c r="CC1401"/>
      <c r="CD1401"/>
      <c r="CE1401"/>
      <c r="CF1401"/>
      <c r="CG1401"/>
      <c r="CH1401"/>
      <c r="CI1401"/>
      <c r="CJ1401"/>
      <c r="CK1401"/>
      <c r="CL1401"/>
      <c r="CN1401"/>
    </row>
    <row r="1402" spans="7:92" x14ac:dyDescent="0.4">
      <c r="G1402"/>
      <c r="I1402"/>
      <c r="J1402"/>
      <c r="R1402"/>
      <c r="S1402"/>
      <c r="T1402"/>
      <c r="U1402"/>
      <c r="V1402"/>
      <c r="W1402"/>
      <c r="X1402"/>
      <c r="Y1402"/>
      <c r="Z1402"/>
      <c r="AA1402"/>
      <c r="AB1402"/>
      <c r="AC1402"/>
      <c r="AD1402"/>
      <c r="AE1402"/>
      <c r="AF1402"/>
      <c r="AG1402"/>
      <c r="AH1402"/>
      <c r="AI1402"/>
      <c r="AJ1402"/>
      <c r="AK1402"/>
      <c r="AL1402"/>
      <c r="AM1402"/>
      <c r="AN1402"/>
      <c r="AO1402"/>
      <c r="AP1402"/>
      <c r="AQ1402"/>
      <c r="AR1402"/>
      <c r="AS1402"/>
      <c r="AT1402"/>
      <c r="AU1402"/>
      <c r="AV1402"/>
      <c r="AW1402"/>
      <c r="AX1402"/>
      <c r="AY1402"/>
      <c r="AZ1402"/>
      <c r="BA1402"/>
      <c r="BB1402"/>
      <c r="BC1402"/>
      <c r="BD1402"/>
      <c r="BE1402"/>
      <c r="BF1402"/>
      <c r="BG1402"/>
      <c r="BH1402"/>
      <c r="BI1402"/>
      <c r="BJ1402"/>
      <c r="BK1402"/>
      <c r="BL1402"/>
      <c r="BM1402"/>
      <c r="BN1402"/>
      <c r="BO1402"/>
      <c r="BP1402"/>
      <c r="BQ1402"/>
      <c r="BR1402"/>
      <c r="BS1402"/>
      <c r="BT1402"/>
      <c r="BU1402"/>
      <c r="BV1402"/>
      <c r="BW1402"/>
      <c r="BX1402"/>
      <c r="BY1402"/>
      <c r="BZ1402"/>
      <c r="CA1402"/>
      <c r="CB1402"/>
      <c r="CC1402"/>
      <c r="CD1402"/>
      <c r="CE1402"/>
      <c r="CF1402"/>
      <c r="CG1402"/>
      <c r="CH1402"/>
      <c r="CI1402"/>
      <c r="CJ1402"/>
      <c r="CK1402"/>
      <c r="CL1402"/>
      <c r="CN1402"/>
    </row>
    <row r="1403" spans="7:92" x14ac:dyDescent="0.4">
      <c r="G1403"/>
      <c r="I1403"/>
      <c r="J1403"/>
      <c r="R1403"/>
      <c r="S1403"/>
      <c r="T1403"/>
      <c r="U1403"/>
      <c r="V1403"/>
      <c r="W1403"/>
      <c r="X1403"/>
      <c r="Y1403"/>
      <c r="Z1403"/>
      <c r="AA1403"/>
      <c r="AB1403"/>
      <c r="AC1403"/>
      <c r="AD1403"/>
      <c r="AE1403"/>
      <c r="AF1403"/>
      <c r="AG1403"/>
      <c r="AH1403"/>
      <c r="AI1403"/>
      <c r="AJ1403"/>
      <c r="AK1403"/>
      <c r="AL1403"/>
      <c r="AM1403"/>
      <c r="AN1403"/>
      <c r="AO1403"/>
      <c r="AP1403"/>
      <c r="AQ1403"/>
      <c r="AR1403"/>
      <c r="AS1403"/>
      <c r="AT1403"/>
      <c r="AU1403"/>
      <c r="AV1403"/>
      <c r="AW1403"/>
      <c r="AX1403"/>
      <c r="AY1403"/>
      <c r="AZ1403"/>
      <c r="BA1403"/>
      <c r="BB1403"/>
      <c r="BC1403"/>
      <c r="BD1403"/>
      <c r="BE1403"/>
      <c r="BF1403"/>
      <c r="BG1403"/>
      <c r="BH1403"/>
      <c r="BI1403"/>
      <c r="BJ1403"/>
      <c r="BK1403"/>
      <c r="BL1403"/>
      <c r="BM1403"/>
      <c r="BN1403"/>
      <c r="BO1403"/>
      <c r="BP1403"/>
      <c r="BQ1403"/>
      <c r="BR1403"/>
      <c r="BS1403"/>
      <c r="BT1403"/>
      <c r="BU1403"/>
      <c r="BV1403"/>
      <c r="BW1403"/>
      <c r="BX1403"/>
      <c r="BY1403"/>
      <c r="BZ1403"/>
      <c r="CA1403"/>
      <c r="CB1403"/>
      <c r="CC1403"/>
      <c r="CD1403"/>
      <c r="CE1403"/>
      <c r="CF1403"/>
      <c r="CG1403"/>
      <c r="CH1403"/>
      <c r="CI1403"/>
      <c r="CJ1403"/>
      <c r="CK1403"/>
      <c r="CL1403"/>
      <c r="CN1403"/>
    </row>
    <row r="1404" spans="7:92" x14ac:dyDescent="0.4">
      <c r="G1404"/>
      <c r="I1404"/>
      <c r="J1404"/>
      <c r="R1404"/>
      <c r="S1404"/>
      <c r="T1404"/>
      <c r="U1404"/>
      <c r="V1404"/>
      <c r="W1404"/>
      <c r="X1404"/>
      <c r="Y1404"/>
      <c r="Z1404"/>
      <c r="AA1404"/>
      <c r="AB1404"/>
      <c r="AC1404"/>
      <c r="AD1404"/>
      <c r="AE1404"/>
      <c r="AF1404"/>
      <c r="AG1404"/>
      <c r="AH1404"/>
      <c r="AI1404"/>
      <c r="AJ1404"/>
      <c r="AK1404"/>
      <c r="AL1404"/>
      <c r="AM1404"/>
      <c r="AN1404"/>
      <c r="AO1404"/>
      <c r="AP1404"/>
      <c r="AQ1404"/>
      <c r="AR1404"/>
      <c r="AS1404"/>
      <c r="AT1404"/>
      <c r="AU1404"/>
      <c r="AV1404"/>
      <c r="AW1404"/>
      <c r="AX1404"/>
      <c r="AY1404"/>
      <c r="AZ1404"/>
      <c r="BA1404"/>
      <c r="BB1404"/>
      <c r="BC1404"/>
      <c r="BD1404"/>
      <c r="BE1404"/>
      <c r="BF1404"/>
      <c r="BG1404"/>
      <c r="BH1404"/>
      <c r="BI1404"/>
      <c r="BJ1404"/>
      <c r="BK1404"/>
      <c r="BL1404"/>
      <c r="BM1404"/>
      <c r="BN1404"/>
      <c r="BO1404"/>
      <c r="BP1404"/>
      <c r="BQ1404"/>
      <c r="BR1404"/>
      <c r="BS1404"/>
      <c r="BT1404"/>
      <c r="BU1404"/>
      <c r="BV1404"/>
      <c r="BW1404"/>
      <c r="BX1404"/>
      <c r="BY1404"/>
      <c r="BZ1404"/>
      <c r="CA1404"/>
      <c r="CB1404"/>
      <c r="CC1404"/>
      <c r="CD1404"/>
      <c r="CE1404"/>
      <c r="CF1404"/>
      <c r="CG1404"/>
      <c r="CH1404"/>
      <c r="CI1404"/>
      <c r="CJ1404"/>
      <c r="CK1404"/>
      <c r="CL1404"/>
      <c r="CN1404"/>
    </row>
    <row r="1405" spans="7:92" x14ac:dyDescent="0.4">
      <c r="G1405"/>
      <c r="I1405"/>
      <c r="J1405"/>
      <c r="R1405"/>
      <c r="S1405"/>
      <c r="T1405"/>
      <c r="U1405"/>
      <c r="V1405"/>
      <c r="W1405"/>
      <c r="X1405"/>
      <c r="Y1405"/>
      <c r="Z1405"/>
      <c r="AA1405"/>
      <c r="AB1405"/>
      <c r="AC1405"/>
      <c r="AD1405"/>
      <c r="AE1405"/>
      <c r="AF1405"/>
      <c r="AG1405"/>
      <c r="AH1405"/>
      <c r="AI1405"/>
      <c r="AJ1405"/>
      <c r="AK1405"/>
      <c r="AL1405"/>
      <c r="AM1405"/>
      <c r="AN1405"/>
      <c r="AO1405"/>
      <c r="AP1405"/>
      <c r="AQ1405"/>
      <c r="AR1405"/>
      <c r="AS1405"/>
      <c r="AT1405"/>
      <c r="AU1405"/>
      <c r="AV1405"/>
      <c r="AW1405"/>
      <c r="AX1405"/>
      <c r="AY1405"/>
      <c r="AZ1405"/>
      <c r="BA1405"/>
      <c r="BB1405"/>
      <c r="BC1405"/>
      <c r="BD1405"/>
      <c r="BE1405"/>
      <c r="BF1405"/>
      <c r="BG1405"/>
      <c r="BH1405"/>
      <c r="BI1405"/>
      <c r="BJ1405"/>
      <c r="BK1405"/>
      <c r="BL1405"/>
      <c r="BM1405"/>
      <c r="BN1405"/>
      <c r="BO1405"/>
      <c r="BP1405"/>
      <c r="BQ1405"/>
      <c r="BR1405"/>
      <c r="BS1405"/>
      <c r="BT1405"/>
      <c r="BU1405"/>
      <c r="BV1405"/>
      <c r="BW1405"/>
      <c r="BX1405"/>
      <c r="BY1405"/>
      <c r="BZ1405"/>
      <c r="CA1405"/>
      <c r="CB1405"/>
      <c r="CC1405"/>
      <c r="CD1405"/>
      <c r="CE1405"/>
      <c r="CF1405"/>
      <c r="CG1405"/>
      <c r="CH1405"/>
      <c r="CI1405"/>
      <c r="CJ1405"/>
      <c r="CK1405"/>
      <c r="CL1405"/>
      <c r="CN1405"/>
    </row>
    <row r="1406" spans="7:92" x14ac:dyDescent="0.4">
      <c r="G1406"/>
      <c r="I1406"/>
      <c r="J1406"/>
      <c r="R1406"/>
      <c r="S1406"/>
      <c r="T1406"/>
      <c r="U1406"/>
      <c r="V1406"/>
      <c r="W1406"/>
      <c r="X1406"/>
      <c r="Y1406"/>
      <c r="Z1406"/>
      <c r="AA1406"/>
      <c r="AB1406"/>
      <c r="AC1406"/>
      <c r="AD1406"/>
      <c r="AE1406"/>
      <c r="AF1406"/>
      <c r="AG1406"/>
      <c r="AH1406"/>
      <c r="AI1406"/>
      <c r="AJ1406"/>
      <c r="AK1406"/>
      <c r="AL1406"/>
      <c r="AM1406"/>
      <c r="AN1406"/>
      <c r="AO1406"/>
      <c r="AP1406"/>
      <c r="AQ1406"/>
      <c r="AR1406"/>
      <c r="AS1406"/>
      <c r="AT1406"/>
      <c r="AU1406"/>
      <c r="AV1406"/>
      <c r="AW1406"/>
      <c r="AX1406"/>
      <c r="AY1406"/>
      <c r="AZ1406"/>
      <c r="BA1406"/>
      <c r="BB1406"/>
      <c r="BC1406"/>
      <c r="BD1406"/>
      <c r="BE1406"/>
      <c r="BF1406"/>
      <c r="BG1406"/>
      <c r="BH1406"/>
      <c r="BI1406"/>
      <c r="BJ1406"/>
      <c r="BK1406"/>
      <c r="BL1406"/>
      <c r="BM1406"/>
      <c r="BN1406"/>
      <c r="BO1406"/>
      <c r="BP1406"/>
      <c r="BQ1406"/>
      <c r="BR1406"/>
      <c r="BS1406"/>
      <c r="BT1406"/>
      <c r="BU1406"/>
      <c r="BV1406"/>
      <c r="BW1406"/>
      <c r="BX1406"/>
      <c r="BY1406"/>
      <c r="BZ1406"/>
      <c r="CA1406"/>
      <c r="CB1406"/>
      <c r="CC1406"/>
      <c r="CD1406"/>
      <c r="CE1406"/>
      <c r="CF1406"/>
      <c r="CG1406"/>
      <c r="CH1406"/>
      <c r="CI1406"/>
      <c r="CJ1406"/>
      <c r="CK1406"/>
      <c r="CL1406"/>
      <c r="CN1406"/>
    </row>
    <row r="1407" spans="7:92" x14ac:dyDescent="0.4">
      <c r="G1407"/>
      <c r="I1407"/>
      <c r="J1407"/>
      <c r="R1407"/>
      <c r="S1407"/>
      <c r="T1407"/>
      <c r="U1407"/>
      <c r="V1407"/>
      <c r="W1407"/>
      <c r="X1407"/>
      <c r="Y1407"/>
      <c r="Z1407"/>
      <c r="AA1407"/>
      <c r="AB1407"/>
      <c r="AC1407"/>
      <c r="AD1407"/>
      <c r="AE1407"/>
      <c r="AF1407"/>
      <c r="AG1407"/>
      <c r="AH1407"/>
      <c r="AI1407"/>
      <c r="AJ1407"/>
      <c r="AK1407"/>
      <c r="AL1407"/>
      <c r="AM1407"/>
      <c r="AN1407"/>
      <c r="AO1407"/>
      <c r="AP1407"/>
      <c r="AQ1407"/>
      <c r="AR1407"/>
      <c r="AS1407"/>
      <c r="AT1407"/>
      <c r="AU1407"/>
      <c r="AV1407"/>
      <c r="AW1407"/>
      <c r="AX1407"/>
      <c r="AY1407"/>
      <c r="AZ1407"/>
      <c r="BA1407"/>
      <c r="BB1407"/>
      <c r="BC1407"/>
      <c r="BD1407"/>
      <c r="BE1407"/>
      <c r="BF1407"/>
      <c r="BG1407"/>
      <c r="BH1407"/>
      <c r="BI1407"/>
      <c r="BJ1407"/>
      <c r="BK1407"/>
      <c r="BL1407"/>
      <c r="BM1407"/>
      <c r="BN1407"/>
      <c r="BO1407"/>
      <c r="BP1407"/>
      <c r="BQ1407"/>
      <c r="BR1407"/>
      <c r="BS1407"/>
      <c r="BT1407"/>
      <c r="BU1407"/>
      <c r="BV1407"/>
      <c r="BW1407"/>
      <c r="BX1407"/>
      <c r="BY1407"/>
      <c r="BZ1407"/>
      <c r="CA1407"/>
      <c r="CB1407"/>
      <c r="CC1407"/>
      <c r="CD1407"/>
      <c r="CE1407"/>
      <c r="CF1407"/>
      <c r="CG1407"/>
      <c r="CH1407"/>
      <c r="CI1407"/>
      <c r="CJ1407"/>
      <c r="CK1407"/>
      <c r="CL1407"/>
      <c r="CN1407"/>
    </row>
    <row r="1408" spans="7:92" x14ac:dyDescent="0.4">
      <c r="G1408"/>
      <c r="I1408"/>
      <c r="J1408"/>
      <c r="R1408"/>
      <c r="S1408"/>
      <c r="T1408"/>
      <c r="U1408"/>
      <c r="V1408"/>
      <c r="W1408"/>
      <c r="X1408"/>
      <c r="Y1408"/>
      <c r="Z1408"/>
      <c r="AA1408"/>
      <c r="AB1408"/>
      <c r="AC1408"/>
      <c r="AD1408"/>
      <c r="AE1408"/>
      <c r="AF1408"/>
      <c r="AG1408"/>
      <c r="AH1408"/>
      <c r="AI1408"/>
      <c r="AJ1408"/>
      <c r="AK1408"/>
      <c r="AL1408"/>
      <c r="AM1408"/>
      <c r="AN1408"/>
      <c r="AO1408"/>
      <c r="AP1408"/>
      <c r="AQ1408"/>
      <c r="AR1408"/>
      <c r="AS1408"/>
      <c r="AT1408"/>
      <c r="AU1408"/>
      <c r="AV1408"/>
      <c r="AW1408"/>
      <c r="AX1408"/>
      <c r="AY1408"/>
      <c r="AZ1408"/>
      <c r="BA1408"/>
      <c r="BB1408"/>
      <c r="BC1408"/>
      <c r="BD1408"/>
      <c r="BE1408"/>
      <c r="BF1408"/>
      <c r="BG1408"/>
      <c r="BH1408"/>
      <c r="BI1408"/>
      <c r="BJ1408"/>
      <c r="BK1408"/>
      <c r="BL1408"/>
      <c r="BM1408"/>
      <c r="BN1408"/>
      <c r="BO1408"/>
      <c r="BP1408"/>
      <c r="BQ1408"/>
      <c r="BR1408"/>
      <c r="BS1408"/>
      <c r="BT1408"/>
      <c r="BU1408"/>
      <c r="BV1408"/>
      <c r="BW1408"/>
      <c r="BX1408"/>
      <c r="BY1408"/>
      <c r="BZ1408"/>
      <c r="CA1408"/>
      <c r="CB1408"/>
      <c r="CC1408"/>
      <c r="CD1408"/>
      <c r="CE1408"/>
      <c r="CF1408"/>
      <c r="CG1408"/>
      <c r="CH1408"/>
      <c r="CI1408"/>
      <c r="CJ1408"/>
      <c r="CK1408"/>
      <c r="CL1408"/>
      <c r="CN1408"/>
    </row>
    <row r="1409" spans="7:92" x14ac:dyDescent="0.4">
      <c r="G1409"/>
      <c r="I1409"/>
      <c r="J1409"/>
      <c r="R1409"/>
      <c r="S1409"/>
      <c r="T1409"/>
      <c r="U1409"/>
      <c r="V1409"/>
      <c r="W1409"/>
      <c r="X1409"/>
      <c r="Y1409"/>
      <c r="Z1409"/>
      <c r="AA1409"/>
      <c r="AB1409"/>
      <c r="AC1409"/>
      <c r="AD1409"/>
      <c r="AE1409"/>
      <c r="AF1409"/>
      <c r="AG1409"/>
      <c r="AH1409"/>
      <c r="AI1409"/>
      <c r="AJ1409"/>
      <c r="AK1409"/>
      <c r="AL1409"/>
      <c r="AM1409"/>
      <c r="AN1409"/>
      <c r="AO1409"/>
      <c r="AP1409"/>
      <c r="AQ1409"/>
      <c r="AR1409"/>
      <c r="AS1409"/>
      <c r="AT1409"/>
      <c r="AU1409"/>
      <c r="AV1409"/>
      <c r="AW1409"/>
      <c r="AX1409"/>
      <c r="AY1409"/>
      <c r="AZ1409"/>
      <c r="BA1409"/>
      <c r="BB1409"/>
      <c r="BC1409"/>
      <c r="BD1409"/>
      <c r="BE1409"/>
      <c r="BF1409"/>
      <c r="BG1409"/>
      <c r="BH1409"/>
      <c r="BI1409"/>
      <c r="BJ1409"/>
      <c r="BK1409"/>
      <c r="BL1409"/>
      <c r="BM1409"/>
      <c r="BN1409"/>
      <c r="BO1409"/>
      <c r="BP1409"/>
      <c r="BQ1409"/>
      <c r="BR1409"/>
      <c r="BS1409"/>
      <c r="BT1409"/>
      <c r="BU1409"/>
      <c r="BV1409"/>
      <c r="BW1409"/>
      <c r="BX1409"/>
      <c r="BY1409"/>
      <c r="BZ1409"/>
      <c r="CA1409"/>
      <c r="CB1409"/>
      <c r="CC1409"/>
      <c r="CD1409"/>
      <c r="CE1409"/>
      <c r="CF1409"/>
      <c r="CG1409"/>
      <c r="CH1409"/>
      <c r="CI1409"/>
      <c r="CJ1409"/>
      <c r="CK1409"/>
      <c r="CL1409"/>
      <c r="CN1409"/>
    </row>
    <row r="1410" spans="7:92" x14ac:dyDescent="0.4">
      <c r="G1410"/>
      <c r="I1410"/>
      <c r="J1410"/>
      <c r="R1410"/>
      <c r="S1410"/>
      <c r="T1410"/>
      <c r="U1410"/>
      <c r="V1410"/>
      <c r="W1410"/>
      <c r="X1410"/>
      <c r="Y1410"/>
      <c r="Z1410"/>
      <c r="AA1410"/>
      <c r="AB1410"/>
      <c r="AC1410"/>
      <c r="AD1410"/>
      <c r="AE1410"/>
      <c r="AF1410"/>
      <c r="AG1410"/>
      <c r="AH1410"/>
      <c r="AI1410"/>
      <c r="AJ1410"/>
      <c r="AK1410"/>
      <c r="AL1410"/>
      <c r="AM1410"/>
      <c r="AN1410"/>
      <c r="AO1410"/>
      <c r="AP1410"/>
      <c r="AQ1410"/>
      <c r="AR1410"/>
      <c r="AS1410"/>
      <c r="AT1410"/>
      <c r="AU1410"/>
      <c r="AV1410"/>
      <c r="AW1410"/>
      <c r="AX1410"/>
      <c r="AY1410"/>
      <c r="AZ1410"/>
      <c r="BA1410"/>
      <c r="BB1410"/>
      <c r="BC1410"/>
      <c r="BD1410"/>
      <c r="BE1410"/>
      <c r="BF1410"/>
      <c r="BG1410"/>
      <c r="BH1410"/>
      <c r="BI1410"/>
      <c r="BJ1410"/>
      <c r="BK1410"/>
      <c r="BL1410"/>
      <c r="BM1410"/>
      <c r="BN1410"/>
      <c r="BO1410"/>
      <c r="BP1410"/>
      <c r="BQ1410"/>
      <c r="BR1410"/>
      <c r="BS1410"/>
      <c r="BT1410"/>
      <c r="BU1410"/>
      <c r="BV1410"/>
      <c r="BW1410"/>
      <c r="BX1410"/>
      <c r="BY1410"/>
      <c r="BZ1410"/>
      <c r="CA1410"/>
      <c r="CB1410"/>
      <c r="CC1410"/>
      <c r="CD1410"/>
      <c r="CE1410"/>
      <c r="CF1410"/>
      <c r="CG1410"/>
      <c r="CH1410"/>
      <c r="CI1410"/>
      <c r="CJ1410"/>
      <c r="CK1410"/>
      <c r="CL1410"/>
      <c r="CN1410"/>
    </row>
    <row r="1411" spans="7:92" x14ac:dyDescent="0.4">
      <c r="G1411"/>
      <c r="I1411"/>
      <c r="J1411"/>
      <c r="R1411"/>
      <c r="S1411"/>
      <c r="T1411"/>
      <c r="U1411"/>
      <c r="V1411"/>
      <c r="W1411"/>
      <c r="X1411"/>
      <c r="Y1411"/>
      <c r="Z1411"/>
      <c r="AA1411"/>
      <c r="AB1411"/>
      <c r="AC1411"/>
      <c r="AD1411"/>
      <c r="AE1411"/>
      <c r="AF1411"/>
      <c r="AG1411"/>
      <c r="AH1411"/>
      <c r="AI1411"/>
      <c r="AJ1411"/>
      <c r="AK1411"/>
      <c r="AL1411"/>
      <c r="AM1411"/>
      <c r="AN1411"/>
      <c r="AO1411"/>
      <c r="AP1411"/>
      <c r="AQ1411"/>
      <c r="AR1411"/>
      <c r="AS1411"/>
      <c r="AT1411"/>
      <c r="AU1411"/>
      <c r="AV1411"/>
      <c r="AW1411"/>
      <c r="AX1411"/>
      <c r="AY1411"/>
      <c r="AZ1411"/>
      <c r="BA1411"/>
      <c r="BB1411"/>
      <c r="BC1411"/>
      <c r="BD1411"/>
      <c r="BE1411"/>
      <c r="BF1411"/>
      <c r="BG1411"/>
      <c r="BH1411"/>
      <c r="BI1411"/>
      <c r="BJ1411"/>
      <c r="BK1411"/>
      <c r="BL1411"/>
      <c r="BM1411"/>
      <c r="BN1411"/>
      <c r="BO1411"/>
      <c r="BP1411"/>
      <c r="BQ1411"/>
      <c r="BR1411"/>
      <c r="BS1411"/>
      <c r="BT1411"/>
      <c r="BU1411"/>
      <c r="BV1411"/>
      <c r="BW1411"/>
      <c r="BX1411"/>
      <c r="BY1411"/>
      <c r="BZ1411"/>
      <c r="CA1411"/>
      <c r="CB1411"/>
      <c r="CC1411"/>
      <c r="CD1411"/>
      <c r="CE1411"/>
      <c r="CF1411"/>
      <c r="CG1411"/>
      <c r="CH1411"/>
      <c r="CI1411"/>
      <c r="CJ1411"/>
      <c r="CK1411"/>
      <c r="CL1411"/>
      <c r="CN1411"/>
    </row>
    <row r="1412" spans="7:92" x14ac:dyDescent="0.4">
      <c r="G1412"/>
      <c r="I1412"/>
      <c r="J1412"/>
      <c r="R1412"/>
      <c r="S1412"/>
      <c r="T1412"/>
      <c r="U1412"/>
      <c r="V1412"/>
      <c r="W1412"/>
      <c r="X1412"/>
      <c r="Y1412"/>
      <c r="Z1412"/>
      <c r="AA1412"/>
      <c r="AB1412"/>
      <c r="AC1412"/>
      <c r="AD1412"/>
      <c r="AE1412"/>
      <c r="AF1412"/>
      <c r="AG1412"/>
      <c r="AH1412"/>
      <c r="AI1412"/>
      <c r="AJ1412"/>
      <c r="AK1412"/>
      <c r="AL1412"/>
      <c r="AM1412"/>
      <c r="AN1412"/>
      <c r="AO1412"/>
      <c r="AP1412"/>
      <c r="AQ1412"/>
      <c r="AR1412"/>
      <c r="AS1412"/>
      <c r="AT1412"/>
      <c r="AU1412"/>
      <c r="AV1412"/>
      <c r="AW1412"/>
      <c r="AX1412"/>
      <c r="AY1412"/>
      <c r="AZ1412"/>
      <c r="BA1412"/>
      <c r="BB1412"/>
      <c r="BC1412"/>
      <c r="BD1412"/>
      <c r="BE1412"/>
      <c r="BF1412"/>
      <c r="BG1412"/>
      <c r="BH1412"/>
      <c r="BI1412"/>
      <c r="BJ1412"/>
      <c r="BK1412"/>
      <c r="BL1412"/>
      <c r="BM1412"/>
      <c r="BN1412"/>
      <c r="BO1412"/>
      <c r="BP1412"/>
      <c r="BQ1412"/>
      <c r="BR1412"/>
      <c r="BS1412"/>
      <c r="BT1412"/>
      <c r="BU1412"/>
      <c r="BV1412"/>
      <c r="BW1412"/>
      <c r="BX1412"/>
      <c r="BY1412"/>
      <c r="BZ1412"/>
      <c r="CA1412"/>
      <c r="CB1412"/>
      <c r="CC1412"/>
      <c r="CD1412"/>
      <c r="CE1412"/>
      <c r="CF1412"/>
      <c r="CG1412"/>
      <c r="CH1412"/>
      <c r="CI1412"/>
      <c r="CJ1412"/>
      <c r="CK1412"/>
      <c r="CL1412"/>
      <c r="CN1412"/>
    </row>
    <row r="1413" spans="7:92" x14ac:dyDescent="0.4">
      <c r="G1413"/>
      <c r="I1413"/>
      <c r="J1413"/>
      <c r="R1413"/>
      <c r="S1413"/>
      <c r="T1413"/>
      <c r="U1413"/>
      <c r="V1413"/>
      <c r="W1413"/>
      <c r="X1413"/>
      <c r="Y1413"/>
      <c r="Z1413"/>
      <c r="AA1413"/>
      <c r="AB1413"/>
      <c r="AC1413"/>
      <c r="AD1413"/>
      <c r="AE1413"/>
      <c r="AF1413"/>
      <c r="AG1413"/>
      <c r="AH1413"/>
      <c r="AI1413"/>
      <c r="AJ1413"/>
      <c r="AK1413"/>
      <c r="AL1413"/>
      <c r="AM1413"/>
      <c r="AN1413"/>
      <c r="AO1413"/>
      <c r="AP1413"/>
      <c r="AQ1413"/>
      <c r="AR1413"/>
      <c r="AS1413"/>
      <c r="AT1413"/>
      <c r="AU1413"/>
      <c r="AV1413"/>
      <c r="AW1413"/>
      <c r="AX1413"/>
      <c r="AY1413"/>
      <c r="AZ1413"/>
      <c r="BA1413"/>
      <c r="BB1413"/>
      <c r="BC1413"/>
      <c r="BD1413"/>
      <c r="BE1413"/>
      <c r="BF1413"/>
      <c r="BG1413"/>
      <c r="BH1413"/>
      <c r="BI1413"/>
      <c r="BJ1413"/>
      <c r="BK1413"/>
      <c r="BL1413"/>
      <c r="BM1413"/>
      <c r="BN1413"/>
      <c r="BO1413"/>
      <c r="BP1413"/>
      <c r="BQ1413"/>
      <c r="BR1413"/>
      <c r="BS1413"/>
      <c r="BT1413"/>
      <c r="BU1413"/>
      <c r="BV1413"/>
      <c r="BW1413"/>
      <c r="BX1413"/>
      <c r="BY1413"/>
      <c r="BZ1413"/>
      <c r="CA1413"/>
      <c r="CB1413"/>
      <c r="CC1413"/>
      <c r="CD1413"/>
      <c r="CE1413"/>
      <c r="CF1413"/>
      <c r="CG1413"/>
      <c r="CH1413"/>
      <c r="CI1413"/>
      <c r="CJ1413"/>
      <c r="CK1413"/>
      <c r="CL1413"/>
      <c r="CN1413"/>
    </row>
    <row r="1414" spans="7:92" x14ac:dyDescent="0.4">
      <c r="G1414"/>
      <c r="I1414"/>
      <c r="J1414"/>
      <c r="R1414"/>
      <c r="S1414"/>
      <c r="T1414"/>
      <c r="U1414"/>
      <c r="V1414"/>
      <c r="W1414"/>
      <c r="X1414"/>
      <c r="Y1414"/>
      <c r="Z1414"/>
      <c r="AA1414"/>
      <c r="AB1414"/>
      <c r="AC1414"/>
      <c r="AD1414"/>
      <c r="AE1414"/>
      <c r="AF1414"/>
      <c r="AG1414"/>
      <c r="AH1414"/>
      <c r="AI1414"/>
      <c r="AJ1414"/>
      <c r="AK1414"/>
      <c r="AL1414"/>
      <c r="AM1414"/>
      <c r="AN1414"/>
      <c r="AO1414"/>
      <c r="AP1414"/>
      <c r="AQ1414"/>
      <c r="AR1414"/>
      <c r="AS1414"/>
      <c r="AT1414"/>
      <c r="AU1414"/>
      <c r="AV1414"/>
      <c r="AW1414"/>
      <c r="AX1414"/>
      <c r="AY1414"/>
      <c r="AZ1414"/>
      <c r="BA1414"/>
      <c r="BB1414"/>
      <c r="BC1414"/>
      <c r="BD1414"/>
      <c r="BE1414"/>
      <c r="BF1414"/>
      <c r="BG1414"/>
      <c r="BH1414"/>
      <c r="BI1414"/>
      <c r="BJ1414"/>
      <c r="BK1414"/>
      <c r="BL1414"/>
      <c r="BM1414"/>
      <c r="BN1414"/>
      <c r="BO1414"/>
      <c r="BP1414"/>
      <c r="BQ1414"/>
      <c r="BR1414"/>
      <c r="BS1414"/>
      <c r="BT1414"/>
      <c r="BU1414"/>
      <c r="BV1414"/>
      <c r="BW1414"/>
      <c r="BX1414"/>
      <c r="BY1414"/>
      <c r="BZ1414"/>
      <c r="CA1414"/>
      <c r="CB1414"/>
      <c r="CC1414"/>
      <c r="CD1414"/>
      <c r="CE1414"/>
      <c r="CF1414"/>
      <c r="CG1414"/>
      <c r="CH1414"/>
      <c r="CI1414"/>
      <c r="CJ1414"/>
      <c r="CK1414"/>
      <c r="CL1414"/>
      <c r="CN1414"/>
    </row>
    <row r="1415" spans="7:92" x14ac:dyDescent="0.4">
      <c r="G1415"/>
      <c r="I1415"/>
      <c r="J1415"/>
      <c r="R1415"/>
      <c r="S1415"/>
      <c r="T1415"/>
      <c r="U1415"/>
      <c r="V1415"/>
      <c r="W1415"/>
      <c r="X1415"/>
      <c r="Y1415"/>
      <c r="Z1415"/>
      <c r="AA1415"/>
      <c r="AB1415"/>
      <c r="AC1415"/>
      <c r="AD1415"/>
      <c r="AE1415"/>
      <c r="AF1415"/>
      <c r="AG1415"/>
      <c r="AH1415"/>
      <c r="AI1415"/>
      <c r="AJ1415"/>
      <c r="AK1415"/>
      <c r="AL1415"/>
      <c r="AM1415"/>
      <c r="AN1415"/>
      <c r="AO1415"/>
      <c r="AP1415"/>
      <c r="AQ1415"/>
      <c r="AR1415"/>
      <c r="AS1415"/>
      <c r="AT1415"/>
      <c r="AU1415"/>
      <c r="AV1415"/>
      <c r="AW1415"/>
      <c r="AX1415"/>
      <c r="AY1415"/>
      <c r="AZ1415"/>
      <c r="BA1415"/>
      <c r="BB1415"/>
      <c r="BC1415"/>
      <c r="BD1415"/>
      <c r="BE1415"/>
      <c r="BF1415"/>
      <c r="BG1415"/>
      <c r="BH1415"/>
      <c r="BI1415"/>
      <c r="BJ1415"/>
      <c r="BK1415"/>
      <c r="BL1415"/>
      <c r="BM1415"/>
      <c r="BN1415"/>
      <c r="BO1415"/>
      <c r="BP1415"/>
      <c r="BQ1415"/>
      <c r="BR1415"/>
      <c r="BS1415"/>
      <c r="BT1415"/>
      <c r="BU1415"/>
      <c r="BV1415"/>
      <c r="BW1415"/>
      <c r="BX1415"/>
      <c r="BY1415"/>
      <c r="BZ1415"/>
      <c r="CA1415"/>
      <c r="CB1415"/>
      <c r="CC1415"/>
      <c r="CD1415"/>
      <c r="CE1415"/>
      <c r="CF1415"/>
      <c r="CG1415"/>
      <c r="CH1415"/>
      <c r="CI1415"/>
      <c r="CJ1415"/>
      <c r="CK1415"/>
      <c r="CL1415"/>
      <c r="CN1415"/>
    </row>
    <row r="1416" spans="7:92" x14ac:dyDescent="0.4">
      <c r="G1416"/>
      <c r="I1416"/>
      <c r="J1416"/>
      <c r="R1416"/>
      <c r="S1416"/>
      <c r="T1416"/>
      <c r="U1416"/>
      <c r="V1416"/>
      <c r="W1416"/>
      <c r="X1416"/>
      <c r="Y1416"/>
      <c r="Z1416"/>
      <c r="AA1416"/>
      <c r="AB1416"/>
      <c r="AC1416"/>
      <c r="AD1416"/>
      <c r="AE1416"/>
      <c r="AF1416"/>
      <c r="AG1416"/>
      <c r="AH1416"/>
      <c r="AI1416"/>
      <c r="AJ1416"/>
      <c r="AK1416"/>
      <c r="AL1416"/>
      <c r="AM1416"/>
      <c r="AN1416"/>
      <c r="AO1416"/>
      <c r="AP1416"/>
      <c r="AQ1416"/>
      <c r="AR1416"/>
      <c r="AS1416"/>
      <c r="AT1416"/>
      <c r="AU1416"/>
      <c r="AV1416"/>
      <c r="AW1416"/>
      <c r="AX1416"/>
      <c r="AY1416"/>
      <c r="AZ1416"/>
      <c r="BA1416"/>
      <c r="BB1416"/>
      <c r="BC1416"/>
      <c r="BD1416"/>
      <c r="BE1416"/>
      <c r="BF1416"/>
      <c r="BG1416"/>
      <c r="BH1416"/>
      <c r="BI1416"/>
      <c r="BJ1416"/>
      <c r="BK1416"/>
      <c r="BL1416"/>
      <c r="BM1416"/>
      <c r="BN1416"/>
      <c r="BO1416"/>
      <c r="BP1416"/>
      <c r="BQ1416"/>
      <c r="BR1416"/>
      <c r="BS1416"/>
      <c r="BT1416"/>
      <c r="BU1416"/>
      <c r="BV1416"/>
      <c r="BW1416"/>
      <c r="BX1416"/>
      <c r="BY1416"/>
      <c r="BZ1416"/>
      <c r="CA1416"/>
      <c r="CB1416"/>
      <c r="CC1416"/>
      <c r="CD1416"/>
      <c r="CE1416"/>
      <c r="CF1416"/>
      <c r="CG1416"/>
      <c r="CH1416"/>
      <c r="CI1416"/>
      <c r="CJ1416"/>
      <c r="CK1416"/>
      <c r="CL1416"/>
      <c r="CN1416"/>
    </row>
    <row r="1417" spans="7:92" x14ac:dyDescent="0.4">
      <c r="G1417"/>
      <c r="I1417"/>
      <c r="J1417"/>
      <c r="R1417"/>
      <c r="S1417"/>
      <c r="T1417"/>
      <c r="U1417"/>
      <c r="V1417"/>
      <c r="W1417"/>
      <c r="X1417"/>
      <c r="Y1417"/>
      <c r="Z1417"/>
      <c r="AA1417"/>
      <c r="AB1417"/>
      <c r="AC1417"/>
      <c r="AD1417"/>
      <c r="AE1417"/>
      <c r="AF1417"/>
      <c r="AG1417"/>
      <c r="AH1417"/>
      <c r="AI1417"/>
      <c r="AJ1417"/>
      <c r="AK1417"/>
      <c r="AL1417"/>
      <c r="AM1417"/>
      <c r="AN1417"/>
      <c r="AO1417"/>
      <c r="AP1417"/>
      <c r="AQ1417"/>
      <c r="AR1417"/>
      <c r="AS1417"/>
      <c r="AT1417"/>
      <c r="AU1417"/>
      <c r="AV1417"/>
      <c r="AW1417"/>
      <c r="AX1417"/>
      <c r="AY1417"/>
      <c r="AZ1417"/>
      <c r="BA1417"/>
      <c r="BB1417"/>
      <c r="BC1417"/>
      <c r="BD1417"/>
      <c r="BE1417"/>
      <c r="BF1417"/>
      <c r="BG1417"/>
      <c r="BH1417"/>
      <c r="BI1417"/>
      <c r="BJ1417"/>
      <c r="BK1417"/>
      <c r="BL1417"/>
      <c r="BM1417"/>
      <c r="BN1417"/>
      <c r="BO1417"/>
      <c r="BP1417"/>
      <c r="BQ1417"/>
      <c r="BR1417"/>
      <c r="BS1417"/>
      <c r="BT1417"/>
      <c r="BU1417"/>
      <c r="BV1417"/>
      <c r="BW1417"/>
      <c r="BX1417"/>
      <c r="BY1417"/>
      <c r="BZ1417"/>
      <c r="CA1417"/>
      <c r="CB1417"/>
      <c r="CC1417"/>
      <c r="CD1417"/>
      <c r="CE1417"/>
      <c r="CF1417"/>
      <c r="CG1417"/>
      <c r="CH1417"/>
      <c r="CI1417"/>
      <c r="CJ1417"/>
      <c r="CK1417"/>
      <c r="CL1417"/>
      <c r="CN1417"/>
    </row>
    <row r="1418" spans="7:92" x14ac:dyDescent="0.4">
      <c r="G1418"/>
      <c r="I1418"/>
      <c r="J1418"/>
      <c r="R1418"/>
      <c r="S1418"/>
      <c r="T1418"/>
      <c r="U1418"/>
      <c r="V1418"/>
      <c r="W1418"/>
      <c r="X1418"/>
      <c r="Y1418"/>
      <c r="Z1418"/>
      <c r="AA1418"/>
      <c r="AB1418"/>
      <c r="AC1418"/>
      <c r="AD1418"/>
      <c r="AE1418"/>
      <c r="AF1418"/>
      <c r="AG1418"/>
      <c r="AH1418"/>
      <c r="AI1418"/>
      <c r="AJ1418"/>
      <c r="AK1418"/>
      <c r="AL1418"/>
      <c r="AM1418"/>
      <c r="AN1418"/>
      <c r="AO1418"/>
      <c r="AP1418"/>
      <c r="AQ1418"/>
      <c r="AR1418"/>
      <c r="AS1418"/>
      <c r="AT1418"/>
      <c r="AU1418"/>
      <c r="AV1418"/>
      <c r="AW1418"/>
      <c r="AX1418"/>
      <c r="AY1418"/>
      <c r="AZ1418"/>
      <c r="BA1418"/>
      <c r="BB1418"/>
      <c r="BC1418"/>
      <c r="BD1418"/>
      <c r="BE1418"/>
      <c r="BF1418"/>
      <c r="BG1418"/>
      <c r="BH1418"/>
      <c r="BI1418"/>
      <c r="BJ1418"/>
      <c r="BK1418"/>
      <c r="BL1418"/>
      <c r="BM1418"/>
      <c r="BN1418"/>
      <c r="BO1418"/>
      <c r="BP1418"/>
      <c r="BQ1418"/>
      <c r="BR1418"/>
      <c r="BS1418"/>
      <c r="BT1418"/>
      <c r="BU1418"/>
      <c r="BV1418"/>
      <c r="BW1418"/>
      <c r="BX1418"/>
      <c r="BY1418"/>
      <c r="BZ1418"/>
      <c r="CA1418"/>
      <c r="CB1418"/>
      <c r="CC1418"/>
      <c r="CD1418"/>
      <c r="CE1418"/>
      <c r="CF1418"/>
      <c r="CG1418"/>
      <c r="CH1418"/>
      <c r="CI1418"/>
      <c r="CJ1418"/>
      <c r="CK1418"/>
      <c r="CL1418"/>
      <c r="CN1418"/>
    </row>
    <row r="1419" spans="7:92" x14ac:dyDescent="0.4">
      <c r="G1419"/>
      <c r="I1419"/>
      <c r="J1419"/>
      <c r="R1419"/>
      <c r="S1419"/>
      <c r="T1419"/>
      <c r="U1419"/>
      <c r="V1419"/>
      <c r="W1419"/>
      <c r="X1419"/>
      <c r="Y1419"/>
      <c r="Z1419"/>
      <c r="AA1419"/>
      <c r="AB1419"/>
      <c r="AC1419"/>
      <c r="AD1419"/>
      <c r="AE1419"/>
      <c r="AF1419"/>
      <c r="AG1419"/>
      <c r="AH1419"/>
      <c r="AI1419"/>
      <c r="AJ1419"/>
      <c r="AK1419"/>
      <c r="AL1419"/>
      <c r="AM1419"/>
      <c r="AN1419"/>
      <c r="AO1419"/>
      <c r="AP1419"/>
      <c r="AQ1419"/>
      <c r="AR1419"/>
      <c r="AS1419"/>
      <c r="AT1419"/>
      <c r="AU1419"/>
      <c r="AV1419"/>
      <c r="AW1419"/>
      <c r="AX1419"/>
      <c r="AY1419"/>
      <c r="AZ1419"/>
      <c r="BA1419"/>
      <c r="BB1419"/>
      <c r="BC1419"/>
      <c r="BD1419"/>
      <c r="BE1419"/>
      <c r="BF1419"/>
      <c r="BG1419"/>
      <c r="BH1419"/>
      <c r="BI1419"/>
      <c r="BJ1419"/>
      <c r="BK1419"/>
      <c r="BL1419"/>
      <c r="BM1419"/>
      <c r="BN1419"/>
      <c r="BO1419"/>
      <c r="BP1419"/>
      <c r="BQ1419"/>
      <c r="BR1419"/>
      <c r="BS1419"/>
      <c r="BT1419"/>
      <c r="BU1419"/>
      <c r="BV1419"/>
      <c r="BW1419"/>
      <c r="BX1419"/>
      <c r="BY1419"/>
      <c r="BZ1419"/>
      <c r="CA1419"/>
      <c r="CB1419"/>
      <c r="CC1419"/>
      <c r="CD1419"/>
      <c r="CE1419"/>
      <c r="CF1419"/>
      <c r="CG1419"/>
      <c r="CH1419"/>
      <c r="CI1419"/>
      <c r="CJ1419"/>
      <c r="CK1419"/>
      <c r="CL1419"/>
      <c r="CN1419"/>
    </row>
    <row r="1420" spans="7:92" x14ac:dyDescent="0.4">
      <c r="G1420"/>
      <c r="I1420"/>
      <c r="J1420"/>
      <c r="R1420"/>
      <c r="S1420"/>
      <c r="T1420"/>
      <c r="U1420"/>
      <c r="V1420"/>
      <c r="W1420"/>
      <c r="X1420"/>
      <c r="Y1420"/>
      <c r="Z1420"/>
      <c r="AA1420"/>
      <c r="AB1420"/>
      <c r="AC1420"/>
      <c r="AD1420"/>
      <c r="AE1420"/>
      <c r="AF1420"/>
      <c r="AG1420"/>
      <c r="AH1420"/>
      <c r="AI1420"/>
      <c r="AJ1420"/>
      <c r="AK1420"/>
      <c r="AL1420"/>
      <c r="AM1420"/>
      <c r="AN1420"/>
      <c r="AO1420"/>
      <c r="AP1420"/>
      <c r="AQ1420"/>
      <c r="AR1420"/>
      <c r="AS1420"/>
      <c r="AT1420"/>
      <c r="AU1420"/>
      <c r="AV1420"/>
      <c r="AW1420"/>
      <c r="AX1420"/>
      <c r="AY1420"/>
      <c r="AZ1420"/>
      <c r="BA1420"/>
      <c r="BB1420"/>
      <c r="BC1420"/>
      <c r="BD1420"/>
      <c r="BE1420"/>
      <c r="BF1420"/>
      <c r="BG1420"/>
      <c r="BH1420"/>
      <c r="BI1420"/>
      <c r="BJ1420"/>
      <c r="BK1420"/>
      <c r="BL1420"/>
      <c r="BM1420"/>
      <c r="BN1420"/>
      <c r="BO1420"/>
      <c r="BP1420"/>
      <c r="BQ1420"/>
      <c r="BR1420"/>
      <c r="BS1420"/>
      <c r="BT1420"/>
      <c r="BU1420"/>
      <c r="BV1420"/>
      <c r="BW1420"/>
      <c r="BX1420"/>
      <c r="BY1420"/>
      <c r="BZ1420"/>
      <c r="CA1420"/>
      <c r="CB1420"/>
      <c r="CC1420"/>
      <c r="CD1420"/>
      <c r="CE1420"/>
      <c r="CF1420"/>
      <c r="CG1420"/>
      <c r="CH1420"/>
      <c r="CI1420"/>
      <c r="CJ1420"/>
      <c r="CK1420"/>
      <c r="CL1420"/>
      <c r="CN1420"/>
    </row>
    <row r="1421" spans="7:92" x14ac:dyDescent="0.4">
      <c r="G1421"/>
      <c r="I1421"/>
      <c r="J1421"/>
      <c r="R1421"/>
      <c r="S1421"/>
      <c r="T1421"/>
      <c r="U1421"/>
      <c r="V1421"/>
      <c r="W1421"/>
      <c r="X1421"/>
      <c r="Y1421"/>
      <c r="Z1421"/>
      <c r="AA1421"/>
      <c r="AB1421"/>
      <c r="AC1421"/>
      <c r="AD1421"/>
      <c r="AE1421"/>
      <c r="AF1421"/>
      <c r="AG1421"/>
      <c r="AH1421"/>
      <c r="AI1421"/>
      <c r="AJ1421"/>
      <c r="AK1421"/>
      <c r="AL1421"/>
      <c r="AM1421"/>
      <c r="AN1421"/>
      <c r="AO1421"/>
      <c r="AP1421"/>
      <c r="AQ1421"/>
      <c r="AR1421"/>
      <c r="AS1421"/>
      <c r="AT1421"/>
      <c r="AU1421"/>
      <c r="AV1421"/>
      <c r="AW1421"/>
      <c r="AX1421"/>
      <c r="AY1421"/>
      <c r="AZ1421"/>
      <c r="BA1421"/>
      <c r="BB1421"/>
      <c r="BC1421"/>
      <c r="BD1421"/>
      <c r="BE1421"/>
      <c r="BF1421"/>
      <c r="BG1421"/>
      <c r="BH1421"/>
      <c r="BI1421"/>
      <c r="BJ1421"/>
      <c r="BK1421"/>
      <c r="BL1421"/>
      <c r="BM1421"/>
      <c r="BN1421"/>
      <c r="BO1421"/>
      <c r="BP1421"/>
      <c r="BQ1421"/>
      <c r="BR1421"/>
      <c r="BS1421"/>
      <c r="BT1421"/>
      <c r="BU1421"/>
      <c r="BV1421"/>
      <c r="BW1421"/>
      <c r="BX1421"/>
      <c r="BY1421"/>
      <c r="BZ1421"/>
      <c r="CA1421"/>
      <c r="CB1421"/>
      <c r="CC1421"/>
      <c r="CD1421"/>
      <c r="CE1421"/>
      <c r="CF1421"/>
      <c r="CG1421"/>
      <c r="CH1421"/>
      <c r="CI1421"/>
      <c r="CJ1421"/>
      <c r="CK1421"/>
      <c r="CL1421"/>
      <c r="CN1421"/>
    </row>
    <row r="1422" spans="7:92" x14ac:dyDescent="0.4">
      <c r="G1422"/>
      <c r="I1422"/>
      <c r="J1422"/>
      <c r="R1422"/>
      <c r="S1422"/>
      <c r="T1422"/>
      <c r="U1422"/>
      <c r="V1422"/>
      <c r="W1422"/>
      <c r="X1422"/>
      <c r="Y1422"/>
      <c r="Z1422"/>
      <c r="AA1422"/>
      <c r="AB1422"/>
      <c r="AC1422"/>
      <c r="AD1422"/>
      <c r="AE1422"/>
      <c r="AF1422"/>
      <c r="AG1422"/>
      <c r="AH1422"/>
      <c r="AI1422"/>
      <c r="AJ1422"/>
      <c r="AK1422"/>
      <c r="AL1422"/>
      <c r="AM1422"/>
      <c r="AN1422"/>
      <c r="AO1422"/>
      <c r="AP1422"/>
      <c r="AQ1422"/>
      <c r="AR1422"/>
      <c r="AS1422"/>
      <c r="AT1422"/>
      <c r="AU1422"/>
      <c r="AV1422"/>
      <c r="AW1422"/>
      <c r="AX1422"/>
      <c r="AY1422"/>
      <c r="AZ1422"/>
      <c r="BA1422"/>
      <c r="BB1422"/>
      <c r="BC1422"/>
      <c r="BD1422"/>
      <c r="BE1422"/>
      <c r="BF1422"/>
      <c r="BG1422"/>
      <c r="BH1422"/>
      <c r="BI1422"/>
      <c r="BJ1422"/>
      <c r="BK1422"/>
      <c r="BL1422"/>
      <c r="BM1422"/>
      <c r="BN1422"/>
      <c r="BO1422"/>
      <c r="BP1422"/>
      <c r="BQ1422"/>
      <c r="BR1422"/>
      <c r="BS1422"/>
      <c r="BT1422"/>
      <c r="BU1422"/>
      <c r="BV1422"/>
      <c r="BW1422"/>
      <c r="BX1422"/>
      <c r="BY1422"/>
      <c r="BZ1422"/>
      <c r="CA1422"/>
      <c r="CB1422"/>
      <c r="CC1422"/>
      <c r="CD1422"/>
      <c r="CE1422"/>
      <c r="CF1422"/>
      <c r="CG1422"/>
      <c r="CH1422"/>
      <c r="CI1422"/>
      <c r="CJ1422"/>
      <c r="CK1422"/>
      <c r="CL1422"/>
      <c r="CN1422"/>
    </row>
    <row r="1423" spans="7:92" x14ac:dyDescent="0.4">
      <c r="G1423"/>
      <c r="I1423"/>
      <c r="J1423"/>
      <c r="R1423"/>
      <c r="S1423"/>
      <c r="T1423"/>
      <c r="U1423"/>
      <c r="V1423"/>
      <c r="W1423"/>
      <c r="X1423"/>
      <c r="Y1423"/>
      <c r="Z1423"/>
      <c r="AA1423"/>
      <c r="AB1423"/>
      <c r="AC1423"/>
      <c r="AD1423"/>
      <c r="AE1423"/>
      <c r="AF1423"/>
      <c r="AG1423"/>
      <c r="AH1423"/>
      <c r="AI1423"/>
      <c r="AJ1423"/>
      <c r="AK1423"/>
      <c r="AL1423"/>
      <c r="AM1423"/>
      <c r="AN1423"/>
      <c r="AO1423"/>
      <c r="AP1423"/>
      <c r="AQ1423"/>
      <c r="AR1423"/>
      <c r="AS1423"/>
      <c r="AT1423"/>
      <c r="AU1423"/>
      <c r="AV1423"/>
      <c r="AW1423"/>
      <c r="AX1423"/>
      <c r="AY1423"/>
      <c r="AZ1423"/>
      <c r="BA1423"/>
      <c r="BB1423"/>
      <c r="BC1423"/>
      <c r="BD1423"/>
      <c r="BE1423"/>
      <c r="BF1423"/>
      <c r="BG1423"/>
      <c r="BH1423"/>
      <c r="BI1423"/>
      <c r="BJ1423"/>
      <c r="BK1423"/>
      <c r="BL1423"/>
      <c r="BM1423"/>
      <c r="BN1423"/>
      <c r="BO1423"/>
      <c r="BP1423"/>
      <c r="BQ1423"/>
      <c r="BR1423"/>
      <c r="BS1423"/>
      <c r="BT1423"/>
      <c r="BU1423"/>
      <c r="BV1423"/>
      <c r="BW1423"/>
      <c r="BX1423"/>
      <c r="BY1423"/>
      <c r="BZ1423"/>
      <c r="CA1423"/>
      <c r="CB1423"/>
      <c r="CC1423"/>
      <c r="CD1423"/>
      <c r="CE1423"/>
      <c r="CF1423"/>
      <c r="CG1423"/>
      <c r="CH1423"/>
      <c r="CI1423"/>
      <c r="CJ1423"/>
      <c r="CK1423"/>
      <c r="CL1423"/>
      <c r="CN1423"/>
    </row>
    <row r="1424" spans="7:92" x14ac:dyDescent="0.4">
      <c r="G1424"/>
      <c r="I1424"/>
      <c r="J1424"/>
      <c r="R1424"/>
      <c r="S1424"/>
      <c r="T1424"/>
      <c r="U1424"/>
      <c r="V1424"/>
      <c r="W1424"/>
      <c r="X1424"/>
      <c r="Y1424"/>
      <c r="Z1424"/>
      <c r="AA1424"/>
      <c r="AB1424"/>
      <c r="AC1424"/>
      <c r="AD1424"/>
      <c r="AE1424"/>
      <c r="AF1424"/>
      <c r="AG1424"/>
      <c r="AH1424"/>
      <c r="AI1424"/>
      <c r="AJ1424"/>
      <c r="AK1424"/>
      <c r="AL1424"/>
      <c r="AM1424"/>
      <c r="AN1424"/>
      <c r="AO1424"/>
      <c r="AP1424"/>
      <c r="AQ1424"/>
      <c r="AR1424"/>
      <c r="AS1424"/>
      <c r="AT1424"/>
      <c r="AU1424"/>
      <c r="AV1424"/>
      <c r="AW1424"/>
      <c r="AX1424"/>
      <c r="AY1424"/>
      <c r="AZ1424"/>
      <c r="BA1424"/>
      <c r="BB1424"/>
      <c r="BC1424"/>
      <c r="BD1424"/>
      <c r="BE1424"/>
      <c r="BF1424"/>
      <c r="BG1424"/>
      <c r="BH1424"/>
      <c r="BI1424"/>
      <c r="BJ1424"/>
      <c r="BK1424"/>
      <c r="BL1424"/>
      <c r="BM1424"/>
      <c r="BN1424"/>
      <c r="BO1424"/>
      <c r="BP1424"/>
      <c r="BQ1424"/>
      <c r="BR1424"/>
      <c r="BS1424"/>
      <c r="BT1424"/>
      <c r="BU1424"/>
      <c r="BV1424"/>
      <c r="BW1424"/>
      <c r="BX1424"/>
      <c r="BY1424"/>
      <c r="BZ1424"/>
      <c r="CA1424"/>
      <c r="CB1424"/>
      <c r="CC1424"/>
      <c r="CD1424"/>
      <c r="CE1424"/>
      <c r="CF1424"/>
      <c r="CG1424"/>
      <c r="CH1424"/>
      <c r="CI1424"/>
      <c r="CJ1424"/>
      <c r="CK1424"/>
      <c r="CL1424"/>
      <c r="CN1424"/>
    </row>
    <row r="1425" spans="7:92" x14ac:dyDescent="0.4">
      <c r="G1425"/>
      <c r="I1425"/>
      <c r="J1425"/>
      <c r="R1425"/>
      <c r="S1425"/>
      <c r="T1425"/>
      <c r="U1425"/>
      <c r="V1425"/>
      <c r="W1425"/>
      <c r="X1425"/>
      <c r="Y1425"/>
      <c r="Z1425"/>
      <c r="AA1425"/>
      <c r="AB1425"/>
      <c r="AC1425"/>
      <c r="AD1425"/>
      <c r="AE1425"/>
      <c r="AF1425"/>
      <c r="AG1425"/>
      <c r="AH1425"/>
      <c r="AI1425"/>
      <c r="AJ1425"/>
      <c r="AK1425"/>
      <c r="AL1425"/>
      <c r="AM1425"/>
      <c r="AN1425"/>
      <c r="AO1425"/>
      <c r="AP1425"/>
      <c r="AQ1425"/>
      <c r="AR1425"/>
      <c r="AS1425"/>
      <c r="AT1425"/>
      <c r="AU1425"/>
      <c r="AV1425"/>
      <c r="AW1425"/>
      <c r="AX1425"/>
      <c r="AY1425"/>
      <c r="AZ1425"/>
      <c r="BA1425"/>
      <c r="BB1425"/>
      <c r="BC1425"/>
      <c r="BD1425"/>
      <c r="BE1425"/>
      <c r="BF1425"/>
      <c r="BG1425"/>
      <c r="BH1425"/>
      <c r="BI1425"/>
      <c r="BJ1425"/>
      <c r="BK1425"/>
      <c r="BL1425"/>
      <c r="BM1425"/>
      <c r="BN1425"/>
      <c r="BO1425"/>
      <c r="BP1425"/>
      <c r="BQ1425"/>
      <c r="BR1425"/>
      <c r="BS1425"/>
      <c r="BT1425"/>
      <c r="BU1425"/>
      <c r="BV1425"/>
      <c r="BW1425"/>
      <c r="BX1425"/>
      <c r="BY1425"/>
      <c r="BZ1425"/>
      <c r="CA1425"/>
      <c r="CB1425"/>
      <c r="CC1425"/>
      <c r="CD1425"/>
      <c r="CE1425"/>
      <c r="CF1425"/>
      <c r="CG1425"/>
      <c r="CH1425"/>
      <c r="CI1425"/>
      <c r="CJ1425"/>
      <c r="CK1425"/>
      <c r="CL1425"/>
      <c r="CN1425"/>
    </row>
    <row r="1426" spans="7:92" x14ac:dyDescent="0.4">
      <c r="G1426"/>
      <c r="I1426"/>
      <c r="J1426"/>
      <c r="R1426"/>
      <c r="S1426"/>
      <c r="T1426"/>
      <c r="U1426"/>
      <c r="V1426"/>
      <c r="W1426"/>
      <c r="X1426"/>
      <c r="Y1426"/>
      <c r="Z1426"/>
      <c r="AA1426"/>
      <c r="AB1426"/>
      <c r="AC1426"/>
      <c r="AD1426"/>
      <c r="AE1426"/>
      <c r="AF1426"/>
      <c r="AG1426"/>
      <c r="AH1426"/>
      <c r="AI1426"/>
      <c r="AJ1426"/>
      <c r="AK1426"/>
      <c r="AL1426"/>
      <c r="AM1426"/>
      <c r="AN1426"/>
      <c r="AO1426"/>
      <c r="AP1426"/>
      <c r="AQ1426"/>
      <c r="AR1426"/>
      <c r="AS1426"/>
      <c r="AT1426"/>
      <c r="AU1426"/>
      <c r="AV1426"/>
      <c r="AW1426"/>
      <c r="AX1426"/>
      <c r="AY1426"/>
      <c r="AZ1426"/>
      <c r="BA1426"/>
      <c r="BB1426"/>
      <c r="BC1426"/>
      <c r="BD1426"/>
      <c r="BE1426"/>
      <c r="BF1426"/>
      <c r="BG1426"/>
      <c r="BH1426"/>
      <c r="BI1426"/>
      <c r="BJ1426"/>
      <c r="BK1426"/>
      <c r="BL1426"/>
      <c r="BM1426"/>
      <c r="BN1426"/>
      <c r="BO1426"/>
      <c r="BP1426"/>
      <c r="BQ1426"/>
      <c r="BR1426"/>
      <c r="BS1426"/>
      <c r="BT1426"/>
      <c r="BU1426"/>
      <c r="BV1426"/>
      <c r="BW1426"/>
      <c r="BX1426"/>
      <c r="BY1426"/>
      <c r="BZ1426"/>
      <c r="CA1426"/>
      <c r="CB1426"/>
      <c r="CC1426"/>
      <c r="CD1426"/>
      <c r="CE1426"/>
      <c r="CF1426"/>
      <c r="CG1426"/>
      <c r="CH1426"/>
      <c r="CI1426"/>
      <c r="CJ1426"/>
      <c r="CK1426"/>
      <c r="CL1426"/>
      <c r="CN1426"/>
    </row>
    <row r="1427" spans="7:92" x14ac:dyDescent="0.4">
      <c r="G1427"/>
      <c r="I1427"/>
      <c r="J1427"/>
      <c r="R1427"/>
      <c r="S1427"/>
      <c r="T1427"/>
      <c r="U1427"/>
      <c r="V1427"/>
      <c r="W1427"/>
      <c r="X1427"/>
      <c r="Y1427"/>
      <c r="Z1427"/>
      <c r="AA1427"/>
      <c r="AB1427"/>
      <c r="AC1427"/>
      <c r="AD1427"/>
      <c r="AE1427"/>
      <c r="AF1427"/>
      <c r="AG1427"/>
      <c r="AH1427"/>
      <c r="AI1427"/>
      <c r="AJ1427"/>
      <c r="AK1427"/>
      <c r="AL1427"/>
      <c r="AM1427"/>
      <c r="AN1427"/>
      <c r="AO1427"/>
      <c r="AP1427"/>
      <c r="AQ1427"/>
      <c r="AR1427"/>
      <c r="AS1427"/>
      <c r="AT1427"/>
      <c r="AU1427"/>
      <c r="AV1427"/>
      <c r="AW1427"/>
      <c r="AX1427"/>
      <c r="AY1427"/>
      <c r="AZ1427"/>
      <c r="BA1427"/>
      <c r="BB1427"/>
      <c r="BC1427"/>
      <c r="BD1427"/>
      <c r="BE1427"/>
      <c r="BF1427"/>
      <c r="BG1427"/>
      <c r="BH1427"/>
      <c r="BI1427"/>
      <c r="BJ1427"/>
      <c r="BK1427"/>
      <c r="BL1427"/>
      <c r="BM1427"/>
      <c r="BN1427"/>
      <c r="BO1427"/>
      <c r="BP1427"/>
      <c r="BQ1427"/>
      <c r="BR1427"/>
      <c r="BS1427"/>
      <c r="BT1427"/>
      <c r="BU1427"/>
      <c r="BV1427"/>
      <c r="BW1427"/>
      <c r="BX1427"/>
      <c r="BY1427"/>
      <c r="BZ1427"/>
      <c r="CA1427"/>
      <c r="CB1427"/>
      <c r="CC1427"/>
      <c r="CD1427"/>
      <c r="CE1427"/>
      <c r="CF1427"/>
      <c r="CG1427"/>
      <c r="CH1427"/>
      <c r="CI1427"/>
      <c r="CJ1427"/>
      <c r="CK1427"/>
      <c r="CL1427"/>
      <c r="CN1427"/>
    </row>
    <row r="1428" spans="7:92" x14ac:dyDescent="0.4">
      <c r="G1428"/>
      <c r="I1428"/>
      <c r="J1428"/>
      <c r="R1428"/>
      <c r="S1428"/>
      <c r="T1428"/>
      <c r="U1428"/>
      <c r="V1428"/>
      <c r="W1428"/>
      <c r="X1428"/>
      <c r="Y1428"/>
      <c r="Z1428"/>
      <c r="AA1428"/>
      <c r="AB1428"/>
      <c r="AC1428"/>
      <c r="AD1428"/>
      <c r="AE1428"/>
      <c r="AF1428"/>
      <c r="AG1428"/>
      <c r="AH1428"/>
      <c r="AI1428"/>
      <c r="AJ1428"/>
      <c r="AK1428"/>
      <c r="AL1428"/>
      <c r="AM1428"/>
      <c r="AN1428"/>
      <c r="AO1428"/>
      <c r="AP1428"/>
      <c r="AQ1428"/>
      <c r="AR1428"/>
      <c r="AS1428"/>
      <c r="AT1428"/>
      <c r="AU1428"/>
      <c r="AV1428"/>
      <c r="AW1428"/>
      <c r="AX1428"/>
      <c r="AY1428"/>
      <c r="AZ1428"/>
      <c r="BA1428"/>
      <c r="BB1428"/>
      <c r="BC1428"/>
      <c r="BD1428"/>
      <c r="BE1428"/>
      <c r="BF1428"/>
      <c r="BG1428"/>
      <c r="BH1428"/>
      <c r="BI1428"/>
      <c r="BJ1428"/>
      <c r="BK1428"/>
      <c r="BL1428"/>
      <c r="BM1428"/>
      <c r="BN1428"/>
      <c r="BO1428"/>
      <c r="BP1428"/>
      <c r="BQ1428"/>
      <c r="BR1428"/>
      <c r="BS1428"/>
      <c r="BT1428"/>
      <c r="BU1428"/>
      <c r="BV1428"/>
      <c r="BW1428"/>
      <c r="BX1428"/>
      <c r="BY1428"/>
      <c r="BZ1428"/>
      <c r="CA1428"/>
      <c r="CB1428"/>
      <c r="CC1428"/>
      <c r="CD1428"/>
      <c r="CE1428"/>
      <c r="CF1428"/>
      <c r="CG1428"/>
      <c r="CH1428"/>
      <c r="CI1428"/>
      <c r="CJ1428"/>
      <c r="CK1428"/>
      <c r="CL1428"/>
      <c r="CN1428"/>
    </row>
    <row r="1429" spans="7:92" x14ac:dyDescent="0.4">
      <c r="G1429"/>
      <c r="I1429"/>
      <c r="J1429"/>
      <c r="R1429"/>
      <c r="S1429"/>
      <c r="T1429"/>
      <c r="U1429"/>
      <c r="V1429"/>
      <c r="W1429"/>
      <c r="X1429"/>
      <c r="Y1429"/>
      <c r="Z1429"/>
      <c r="AA1429"/>
      <c r="AB1429"/>
      <c r="AC1429"/>
      <c r="AD1429"/>
      <c r="AE1429"/>
      <c r="AF1429"/>
      <c r="AG1429"/>
      <c r="AH1429"/>
      <c r="AI1429"/>
      <c r="AJ1429"/>
      <c r="AK1429"/>
      <c r="AL1429"/>
      <c r="AM1429"/>
      <c r="AN1429"/>
      <c r="AO1429"/>
      <c r="AP1429"/>
      <c r="AQ1429"/>
      <c r="AR1429"/>
      <c r="AS1429"/>
      <c r="AT1429"/>
      <c r="AU1429"/>
      <c r="AV1429"/>
      <c r="AW1429"/>
      <c r="AX1429"/>
      <c r="AY1429"/>
      <c r="AZ1429"/>
      <c r="BA1429"/>
      <c r="BB1429"/>
      <c r="BC1429"/>
      <c r="BD1429"/>
      <c r="BE1429"/>
      <c r="BF1429"/>
      <c r="BG1429"/>
      <c r="BH1429"/>
      <c r="BI1429"/>
      <c r="BJ1429"/>
      <c r="BK1429"/>
      <c r="BL1429"/>
      <c r="BM1429"/>
      <c r="BN1429"/>
      <c r="BO1429"/>
      <c r="BP1429"/>
      <c r="BQ1429"/>
      <c r="BR1429"/>
      <c r="BS1429"/>
      <c r="BT1429"/>
      <c r="BU1429"/>
      <c r="BV1429"/>
      <c r="BW1429"/>
      <c r="BX1429"/>
      <c r="BY1429"/>
      <c r="BZ1429"/>
      <c r="CA1429"/>
      <c r="CB1429"/>
      <c r="CC1429"/>
      <c r="CD1429"/>
      <c r="CE1429"/>
      <c r="CF1429"/>
      <c r="CG1429"/>
      <c r="CH1429"/>
      <c r="CI1429"/>
      <c r="CJ1429"/>
      <c r="CK1429"/>
      <c r="CL1429"/>
      <c r="CN1429"/>
    </row>
    <row r="1430" spans="7:92" x14ac:dyDescent="0.4">
      <c r="G1430"/>
      <c r="I1430"/>
      <c r="J1430"/>
      <c r="R1430"/>
      <c r="S1430"/>
      <c r="T1430"/>
      <c r="U1430"/>
      <c r="V1430"/>
      <c r="W1430"/>
      <c r="X1430"/>
      <c r="Y1430"/>
      <c r="Z1430"/>
      <c r="AA1430"/>
      <c r="AB1430"/>
      <c r="AC1430"/>
      <c r="AD1430"/>
      <c r="AE1430"/>
      <c r="AF1430"/>
      <c r="AG1430"/>
      <c r="AH1430"/>
      <c r="AI1430"/>
      <c r="AJ1430"/>
      <c r="AK1430"/>
      <c r="AL1430"/>
      <c r="AM1430"/>
      <c r="AN1430"/>
      <c r="AO1430"/>
      <c r="AP1430"/>
      <c r="AQ1430"/>
      <c r="AR1430"/>
      <c r="AS1430"/>
      <c r="AT1430"/>
      <c r="AU1430"/>
      <c r="AV1430"/>
      <c r="AW1430"/>
      <c r="AX1430"/>
      <c r="AY1430"/>
      <c r="AZ1430"/>
      <c r="BA1430"/>
      <c r="BB1430"/>
      <c r="BC1430"/>
      <c r="BD1430"/>
      <c r="BE1430"/>
      <c r="BF1430"/>
      <c r="BG1430"/>
      <c r="BH1430"/>
      <c r="BI1430"/>
      <c r="BJ1430"/>
      <c r="BK1430"/>
      <c r="BL1430"/>
      <c r="BM1430"/>
      <c r="BN1430"/>
      <c r="BO1430"/>
      <c r="BP1430"/>
      <c r="BQ1430"/>
      <c r="BR1430"/>
      <c r="BS1430"/>
      <c r="BT1430"/>
      <c r="BU1430"/>
      <c r="BV1430"/>
      <c r="BW1430"/>
      <c r="BX1430"/>
      <c r="BY1430"/>
      <c r="BZ1430"/>
      <c r="CA1430"/>
      <c r="CB1430"/>
      <c r="CC1430"/>
      <c r="CD1430"/>
      <c r="CE1430"/>
      <c r="CF1430"/>
      <c r="CG1430"/>
      <c r="CH1430"/>
      <c r="CI1430"/>
      <c r="CJ1430"/>
      <c r="CK1430"/>
      <c r="CL1430"/>
      <c r="CN1430"/>
    </row>
    <row r="1431" spans="7:92" x14ac:dyDescent="0.4">
      <c r="G1431"/>
      <c r="I1431"/>
      <c r="J1431"/>
      <c r="R1431"/>
      <c r="S1431"/>
      <c r="T1431"/>
      <c r="U1431"/>
      <c r="V1431"/>
      <c r="W1431"/>
      <c r="X1431"/>
      <c r="Y1431"/>
      <c r="Z1431"/>
      <c r="AA1431"/>
      <c r="AB1431"/>
      <c r="AC1431"/>
      <c r="AD1431"/>
      <c r="AE1431"/>
      <c r="AF1431"/>
      <c r="AG1431"/>
      <c r="AH1431"/>
      <c r="AI1431"/>
      <c r="AJ1431"/>
      <c r="AK1431"/>
      <c r="AL1431"/>
      <c r="AM1431"/>
      <c r="AN1431"/>
      <c r="AO1431"/>
      <c r="AP1431"/>
      <c r="AQ1431"/>
      <c r="AR1431"/>
      <c r="AS1431"/>
      <c r="AT1431"/>
      <c r="AU1431"/>
      <c r="AV1431"/>
      <c r="AW1431"/>
      <c r="AX1431"/>
      <c r="AY1431"/>
      <c r="AZ1431"/>
      <c r="BA1431"/>
      <c r="BB1431"/>
      <c r="BC1431"/>
      <c r="BD1431"/>
      <c r="BE1431"/>
      <c r="BF1431"/>
      <c r="BG1431"/>
      <c r="BH1431"/>
      <c r="BI1431"/>
      <c r="BJ1431"/>
      <c r="BK1431"/>
      <c r="BL1431"/>
      <c r="BM1431"/>
      <c r="BN1431"/>
      <c r="BO1431"/>
      <c r="BP1431"/>
      <c r="BQ1431"/>
      <c r="BR1431"/>
      <c r="BS1431"/>
      <c r="BT1431"/>
      <c r="BU1431"/>
      <c r="BV1431"/>
      <c r="BW1431"/>
      <c r="BX1431"/>
      <c r="BY1431"/>
      <c r="BZ1431"/>
      <c r="CA1431"/>
      <c r="CB1431"/>
      <c r="CC1431"/>
      <c r="CD1431"/>
      <c r="CE1431"/>
      <c r="CF1431"/>
      <c r="CG1431"/>
      <c r="CH1431"/>
      <c r="CI1431"/>
      <c r="CJ1431"/>
      <c r="CK1431"/>
      <c r="CL1431"/>
      <c r="CN1431"/>
    </row>
    <row r="1432" spans="7:92" x14ac:dyDescent="0.4">
      <c r="G1432"/>
      <c r="I1432"/>
      <c r="J1432"/>
      <c r="R1432"/>
      <c r="S1432"/>
      <c r="T1432"/>
      <c r="U1432"/>
      <c r="V1432"/>
      <c r="W1432"/>
      <c r="X1432"/>
      <c r="Y1432"/>
      <c r="Z1432"/>
      <c r="AA1432"/>
      <c r="AB1432"/>
      <c r="AC1432"/>
      <c r="AD1432"/>
      <c r="AE1432"/>
      <c r="AF1432"/>
      <c r="AG1432"/>
      <c r="AH1432"/>
      <c r="AI1432"/>
      <c r="AJ1432"/>
      <c r="AK1432"/>
      <c r="AL1432"/>
      <c r="AM1432"/>
      <c r="AN1432"/>
      <c r="AO1432"/>
      <c r="AP1432"/>
      <c r="AQ1432"/>
      <c r="AR1432"/>
      <c r="AS1432"/>
      <c r="AT1432"/>
      <c r="AU1432"/>
      <c r="AV1432"/>
      <c r="AW1432"/>
      <c r="AX1432"/>
      <c r="AY1432"/>
      <c r="AZ1432"/>
      <c r="BA1432"/>
      <c r="BB1432"/>
      <c r="BC1432"/>
      <c r="BD1432"/>
      <c r="BE1432"/>
      <c r="BF1432"/>
      <c r="BG1432"/>
      <c r="BH1432"/>
      <c r="BI1432"/>
      <c r="BJ1432"/>
      <c r="BK1432"/>
      <c r="BL1432"/>
      <c r="BM1432"/>
      <c r="BN1432"/>
      <c r="BO1432"/>
      <c r="BP1432"/>
      <c r="BQ1432"/>
      <c r="BR1432"/>
      <c r="BS1432"/>
      <c r="BT1432"/>
      <c r="BU1432"/>
      <c r="BV1432"/>
      <c r="BW1432"/>
      <c r="BX1432"/>
      <c r="BY1432"/>
      <c r="BZ1432"/>
      <c r="CA1432"/>
      <c r="CB1432"/>
      <c r="CC1432"/>
      <c r="CD1432"/>
      <c r="CE1432"/>
      <c r="CF1432"/>
      <c r="CG1432"/>
      <c r="CH1432"/>
      <c r="CI1432"/>
      <c r="CJ1432"/>
      <c r="CK1432"/>
      <c r="CL1432"/>
      <c r="CN1432"/>
    </row>
    <row r="1433" spans="7:92" x14ac:dyDescent="0.4">
      <c r="G1433"/>
      <c r="I1433"/>
      <c r="J1433"/>
      <c r="R1433"/>
      <c r="S1433"/>
      <c r="T1433"/>
      <c r="U1433"/>
      <c r="V1433"/>
      <c r="W1433"/>
      <c r="X1433"/>
      <c r="Y1433"/>
      <c r="Z1433"/>
      <c r="AA1433"/>
      <c r="AB1433"/>
      <c r="AC1433"/>
      <c r="AD1433"/>
      <c r="AE1433"/>
      <c r="AF1433"/>
      <c r="AG1433"/>
      <c r="AH1433"/>
      <c r="AI1433"/>
      <c r="AJ1433"/>
      <c r="AK1433"/>
      <c r="AL1433"/>
      <c r="AM1433"/>
      <c r="AN1433"/>
      <c r="AO1433"/>
      <c r="AP1433"/>
      <c r="AQ1433"/>
      <c r="AR1433"/>
      <c r="AS1433"/>
      <c r="AT1433"/>
      <c r="AU1433"/>
      <c r="AV1433"/>
      <c r="AW1433"/>
      <c r="AX1433"/>
      <c r="AY1433"/>
      <c r="AZ1433"/>
      <c r="BA1433"/>
      <c r="BB1433"/>
      <c r="BC1433"/>
      <c r="BD1433"/>
      <c r="BE1433"/>
      <c r="BF1433"/>
      <c r="BG1433"/>
      <c r="BH1433"/>
      <c r="BI1433"/>
      <c r="BJ1433"/>
      <c r="BK1433"/>
      <c r="BL1433"/>
      <c r="BM1433"/>
      <c r="BN1433"/>
      <c r="BO1433"/>
      <c r="BP1433"/>
      <c r="BQ1433"/>
      <c r="BR1433"/>
      <c r="BS1433"/>
      <c r="BT1433"/>
      <c r="BU1433"/>
      <c r="BV1433"/>
      <c r="BW1433"/>
      <c r="BX1433"/>
      <c r="BY1433"/>
      <c r="BZ1433"/>
      <c r="CA1433"/>
      <c r="CB1433"/>
      <c r="CC1433"/>
      <c r="CD1433"/>
      <c r="CE1433"/>
      <c r="CF1433"/>
      <c r="CG1433"/>
      <c r="CH1433"/>
      <c r="CI1433"/>
      <c r="CJ1433"/>
      <c r="CK1433"/>
      <c r="CL1433"/>
      <c r="CN1433"/>
    </row>
    <row r="1434" spans="7:92" x14ac:dyDescent="0.4">
      <c r="G1434"/>
      <c r="I1434"/>
      <c r="J1434"/>
      <c r="R1434"/>
      <c r="S1434"/>
      <c r="T1434"/>
      <c r="U1434"/>
      <c r="V1434"/>
      <c r="W1434"/>
      <c r="X1434"/>
      <c r="Y1434"/>
      <c r="Z1434"/>
      <c r="AA1434"/>
      <c r="AB1434"/>
      <c r="AC1434"/>
      <c r="AD1434"/>
      <c r="AE1434"/>
      <c r="AF1434"/>
      <c r="AG1434"/>
      <c r="AH1434"/>
      <c r="AI1434"/>
      <c r="AJ1434"/>
      <c r="AK1434"/>
      <c r="AL1434"/>
      <c r="AM1434"/>
      <c r="AN1434"/>
      <c r="AO1434"/>
      <c r="AP1434"/>
      <c r="AQ1434"/>
      <c r="AR1434"/>
      <c r="AS1434"/>
      <c r="AT1434"/>
      <c r="AU1434"/>
      <c r="AV1434"/>
      <c r="AW1434"/>
      <c r="AX1434"/>
      <c r="AY1434"/>
      <c r="AZ1434"/>
      <c r="BA1434"/>
      <c r="BB1434"/>
      <c r="BC1434"/>
      <c r="BD1434"/>
      <c r="BE1434"/>
      <c r="BF1434"/>
      <c r="BG1434"/>
      <c r="BH1434"/>
      <c r="BI1434"/>
      <c r="BJ1434"/>
      <c r="BK1434"/>
      <c r="BL1434"/>
      <c r="BM1434"/>
      <c r="BN1434"/>
      <c r="BO1434"/>
      <c r="BP1434"/>
      <c r="BQ1434"/>
      <c r="BR1434"/>
      <c r="BS1434"/>
      <c r="BT1434"/>
      <c r="BU1434"/>
      <c r="BV1434"/>
      <c r="BW1434"/>
      <c r="BX1434"/>
      <c r="BY1434"/>
      <c r="BZ1434"/>
      <c r="CA1434"/>
      <c r="CB1434"/>
      <c r="CC1434"/>
      <c r="CD1434"/>
      <c r="CE1434"/>
      <c r="CF1434"/>
      <c r="CG1434"/>
      <c r="CH1434"/>
      <c r="CI1434"/>
      <c r="CJ1434"/>
      <c r="CK1434"/>
      <c r="CL1434"/>
      <c r="CN1434"/>
    </row>
    <row r="1435" spans="7:92" x14ac:dyDescent="0.4">
      <c r="G1435"/>
      <c r="I1435"/>
      <c r="J1435"/>
      <c r="R1435"/>
      <c r="S1435"/>
      <c r="T1435"/>
      <c r="U1435"/>
      <c r="V1435"/>
      <c r="W1435"/>
      <c r="X1435"/>
      <c r="Y1435"/>
      <c r="Z1435"/>
      <c r="AA1435"/>
      <c r="AB1435"/>
      <c r="AC1435"/>
      <c r="AD1435"/>
      <c r="AE1435"/>
      <c r="AF1435"/>
      <c r="AG1435"/>
      <c r="AH1435"/>
      <c r="AI1435"/>
      <c r="AJ1435"/>
      <c r="AK1435"/>
      <c r="AL1435"/>
      <c r="AM1435"/>
      <c r="AN1435"/>
      <c r="AO1435"/>
      <c r="AP1435"/>
      <c r="AQ1435"/>
      <c r="AR1435"/>
      <c r="AS1435"/>
      <c r="AT1435"/>
      <c r="AU1435"/>
      <c r="AV1435"/>
      <c r="AW1435"/>
      <c r="AX1435"/>
      <c r="AY1435"/>
      <c r="AZ1435"/>
      <c r="BA1435"/>
      <c r="BB1435"/>
      <c r="BC1435"/>
      <c r="BD1435"/>
      <c r="BE1435"/>
      <c r="BF1435"/>
      <c r="BG1435"/>
      <c r="BH1435"/>
      <c r="BI1435"/>
      <c r="BJ1435"/>
      <c r="BK1435"/>
      <c r="BL1435"/>
      <c r="BM1435"/>
      <c r="BN1435"/>
      <c r="BO1435"/>
      <c r="BP1435"/>
      <c r="BQ1435"/>
      <c r="BR1435"/>
      <c r="BS1435"/>
      <c r="BT1435"/>
      <c r="BU1435"/>
      <c r="BV1435"/>
      <c r="BW1435"/>
      <c r="BX1435"/>
      <c r="BY1435"/>
      <c r="BZ1435"/>
      <c r="CA1435"/>
      <c r="CB1435"/>
      <c r="CC1435"/>
      <c r="CD1435"/>
      <c r="CE1435"/>
      <c r="CF1435"/>
      <c r="CG1435"/>
      <c r="CH1435"/>
      <c r="CI1435"/>
      <c r="CJ1435"/>
      <c r="CK1435"/>
      <c r="CL1435"/>
      <c r="CN1435"/>
    </row>
    <row r="1436" spans="7:92" x14ac:dyDescent="0.4">
      <c r="G1436"/>
      <c r="I1436"/>
      <c r="J1436"/>
      <c r="R1436"/>
      <c r="S1436"/>
      <c r="T1436"/>
      <c r="U1436"/>
      <c r="V1436"/>
      <c r="W1436"/>
      <c r="X1436"/>
      <c r="Y1436"/>
      <c r="Z1436"/>
      <c r="AA1436"/>
      <c r="AB1436"/>
      <c r="AC1436"/>
      <c r="AD1436"/>
      <c r="AE1436"/>
      <c r="AF1436"/>
      <c r="AG1436"/>
      <c r="AH1436"/>
      <c r="AI1436"/>
      <c r="AJ1436"/>
      <c r="AK1436"/>
      <c r="AL1436"/>
      <c r="AM1436"/>
      <c r="AN1436"/>
      <c r="AO1436"/>
      <c r="AP1436"/>
      <c r="AQ1436"/>
      <c r="AR1436"/>
      <c r="AS1436"/>
      <c r="AT1436"/>
      <c r="AU1436"/>
      <c r="AV1436"/>
      <c r="AW1436"/>
      <c r="AX1436"/>
      <c r="AY1436"/>
      <c r="AZ1436"/>
      <c r="BA1436"/>
      <c r="BB1436"/>
      <c r="BC1436"/>
      <c r="BD1436"/>
      <c r="BE1436"/>
      <c r="BF1436"/>
      <c r="BG1436"/>
      <c r="BH1436"/>
      <c r="BI1436"/>
      <c r="BJ1436"/>
      <c r="BK1436"/>
      <c r="BL1436"/>
      <c r="BM1436"/>
      <c r="BN1436"/>
      <c r="BO1436"/>
      <c r="BP1436"/>
      <c r="BQ1436"/>
      <c r="BR1436"/>
      <c r="BS1436"/>
      <c r="BT1436"/>
      <c r="BU1436"/>
      <c r="BV1436"/>
      <c r="BW1436"/>
      <c r="BX1436"/>
      <c r="BY1436"/>
      <c r="BZ1436"/>
      <c r="CA1436"/>
      <c r="CB1436"/>
      <c r="CC1436"/>
      <c r="CD1436"/>
      <c r="CE1436"/>
      <c r="CF1436"/>
      <c r="CG1436"/>
      <c r="CH1436"/>
      <c r="CI1436"/>
      <c r="CJ1436"/>
      <c r="CK1436"/>
      <c r="CL1436"/>
      <c r="CN1436"/>
    </row>
    <row r="1437" spans="7:92" x14ac:dyDescent="0.4">
      <c r="G1437"/>
      <c r="I1437"/>
      <c r="J1437"/>
      <c r="R1437"/>
      <c r="S1437"/>
      <c r="T1437"/>
      <c r="U1437"/>
      <c r="V1437"/>
      <c r="W1437"/>
      <c r="X1437"/>
      <c r="Y1437"/>
      <c r="Z1437"/>
      <c r="AA1437"/>
      <c r="AB1437"/>
      <c r="AC1437"/>
      <c r="AD1437"/>
      <c r="AE1437"/>
      <c r="AF1437"/>
      <c r="AG1437"/>
      <c r="AH1437"/>
      <c r="AI1437"/>
      <c r="AJ1437"/>
      <c r="AK1437"/>
      <c r="AL1437"/>
      <c r="AM1437"/>
      <c r="AN1437"/>
      <c r="AO1437"/>
      <c r="AP1437"/>
      <c r="AQ1437"/>
      <c r="AR1437"/>
      <c r="AS1437"/>
      <c r="AT1437"/>
      <c r="AU1437"/>
      <c r="AV1437"/>
      <c r="AW1437"/>
      <c r="AX1437"/>
      <c r="AY1437"/>
      <c r="AZ1437"/>
      <c r="BA1437"/>
      <c r="BB1437"/>
      <c r="BC1437"/>
      <c r="BD1437"/>
      <c r="BE1437"/>
      <c r="BF1437"/>
      <c r="BG1437"/>
      <c r="BH1437"/>
      <c r="BI1437"/>
      <c r="BJ1437"/>
      <c r="BK1437"/>
      <c r="BL1437"/>
      <c r="BM1437"/>
      <c r="BN1437"/>
      <c r="BO1437"/>
      <c r="BP1437"/>
      <c r="BQ1437"/>
      <c r="BR1437"/>
      <c r="BS1437"/>
      <c r="BT1437"/>
      <c r="BU1437"/>
      <c r="BV1437"/>
      <c r="BW1437"/>
      <c r="BX1437"/>
      <c r="BY1437"/>
      <c r="BZ1437"/>
      <c r="CA1437"/>
      <c r="CB1437"/>
      <c r="CC1437"/>
      <c r="CD1437"/>
      <c r="CE1437"/>
      <c r="CF1437"/>
      <c r="CG1437"/>
      <c r="CH1437"/>
      <c r="CI1437"/>
      <c r="CJ1437"/>
      <c r="CK1437"/>
      <c r="CL1437"/>
      <c r="CN1437"/>
    </row>
    <row r="1438" spans="7:92" x14ac:dyDescent="0.4">
      <c r="G1438"/>
      <c r="I1438"/>
      <c r="J1438"/>
      <c r="R1438"/>
      <c r="S1438"/>
      <c r="T1438"/>
      <c r="U1438"/>
      <c r="V1438"/>
      <c r="W1438"/>
      <c r="X1438"/>
      <c r="Y1438"/>
      <c r="Z1438"/>
      <c r="AA1438"/>
      <c r="AB1438"/>
      <c r="AC1438"/>
      <c r="AD1438"/>
      <c r="AE1438"/>
      <c r="AF1438"/>
      <c r="AG1438"/>
      <c r="AH1438"/>
      <c r="AI1438"/>
      <c r="AJ1438"/>
      <c r="AK1438"/>
      <c r="AL1438"/>
      <c r="AM1438"/>
      <c r="AN1438"/>
      <c r="AO1438"/>
      <c r="AP1438"/>
      <c r="AQ1438"/>
      <c r="AR1438"/>
      <c r="AS1438"/>
      <c r="AT1438"/>
      <c r="AU1438"/>
      <c r="AV1438"/>
      <c r="AW1438"/>
      <c r="AX1438"/>
      <c r="AY1438"/>
      <c r="AZ1438"/>
      <c r="BA1438"/>
      <c r="BB1438"/>
      <c r="BC1438"/>
      <c r="BD1438"/>
      <c r="BE1438"/>
      <c r="BF1438"/>
      <c r="BG1438"/>
      <c r="BH1438"/>
      <c r="BI1438"/>
      <c r="BJ1438"/>
      <c r="BK1438"/>
      <c r="BL1438"/>
      <c r="BM1438"/>
      <c r="BN1438"/>
      <c r="BO1438"/>
      <c r="BP1438"/>
      <c r="BQ1438"/>
      <c r="BR1438"/>
      <c r="BS1438"/>
      <c r="BT1438"/>
      <c r="BU1438"/>
      <c r="BV1438"/>
      <c r="BW1438"/>
      <c r="BX1438"/>
      <c r="BY1438"/>
      <c r="BZ1438"/>
      <c r="CA1438"/>
      <c r="CB1438"/>
      <c r="CC1438"/>
      <c r="CD1438"/>
      <c r="CE1438"/>
      <c r="CF1438"/>
      <c r="CG1438"/>
      <c r="CH1438"/>
      <c r="CI1438"/>
      <c r="CJ1438"/>
      <c r="CK1438"/>
      <c r="CL1438"/>
      <c r="CN1438"/>
    </row>
    <row r="1439" spans="7:92" x14ac:dyDescent="0.4">
      <c r="G1439"/>
      <c r="I1439"/>
      <c r="J1439"/>
      <c r="R1439"/>
      <c r="S1439"/>
      <c r="T1439"/>
      <c r="U1439"/>
      <c r="V1439"/>
      <c r="W1439"/>
      <c r="X1439"/>
      <c r="Y1439"/>
      <c r="Z1439"/>
      <c r="AA1439"/>
      <c r="AB1439"/>
      <c r="AC1439"/>
      <c r="AD1439"/>
      <c r="AE1439"/>
      <c r="AF1439"/>
      <c r="AG1439"/>
      <c r="AH1439"/>
      <c r="AI1439"/>
      <c r="AJ1439"/>
      <c r="AK1439"/>
      <c r="AL1439"/>
      <c r="AM1439"/>
      <c r="AN1439"/>
      <c r="AO1439"/>
      <c r="AP1439"/>
      <c r="AQ1439"/>
      <c r="AR1439"/>
      <c r="AS1439"/>
      <c r="AT1439"/>
      <c r="AU1439"/>
      <c r="AV1439"/>
      <c r="AW1439"/>
      <c r="AX1439"/>
      <c r="AY1439"/>
      <c r="AZ1439"/>
      <c r="BA1439"/>
      <c r="BB1439"/>
      <c r="BC1439"/>
      <c r="BD1439"/>
      <c r="BE1439"/>
      <c r="BF1439"/>
      <c r="BG1439"/>
      <c r="BH1439"/>
      <c r="BI1439"/>
      <c r="BJ1439"/>
      <c r="BK1439"/>
      <c r="BL1439"/>
      <c r="BM1439"/>
      <c r="BN1439"/>
      <c r="BO1439"/>
      <c r="BP1439"/>
      <c r="BQ1439"/>
      <c r="BR1439"/>
      <c r="BS1439"/>
      <c r="BT1439"/>
      <c r="BU1439"/>
      <c r="BV1439"/>
      <c r="BW1439"/>
      <c r="BX1439"/>
      <c r="BY1439"/>
      <c r="BZ1439"/>
      <c r="CA1439"/>
      <c r="CB1439"/>
      <c r="CC1439"/>
      <c r="CD1439"/>
      <c r="CE1439"/>
      <c r="CF1439"/>
      <c r="CG1439"/>
      <c r="CH1439"/>
      <c r="CI1439"/>
      <c r="CJ1439"/>
      <c r="CK1439"/>
      <c r="CL1439"/>
      <c r="CN1439"/>
    </row>
    <row r="1440" spans="7:92" x14ac:dyDescent="0.4">
      <c r="G1440"/>
      <c r="I1440"/>
      <c r="J1440"/>
      <c r="R1440"/>
      <c r="S1440"/>
      <c r="T1440"/>
      <c r="U1440"/>
      <c r="V1440"/>
      <c r="W1440"/>
      <c r="X1440"/>
      <c r="Y1440"/>
      <c r="Z1440"/>
      <c r="AA1440"/>
      <c r="AB1440"/>
      <c r="AC1440"/>
      <c r="AD1440"/>
      <c r="AE1440"/>
      <c r="AF1440"/>
      <c r="AG1440"/>
      <c r="AH1440"/>
      <c r="AI1440"/>
      <c r="AJ1440"/>
      <c r="AK1440"/>
      <c r="AL1440"/>
      <c r="AM1440"/>
      <c r="AN1440"/>
      <c r="AO1440"/>
      <c r="AP1440"/>
      <c r="AQ1440"/>
      <c r="AR1440"/>
      <c r="AS1440"/>
      <c r="AT1440"/>
      <c r="AU1440"/>
      <c r="AV1440"/>
      <c r="AW1440"/>
      <c r="AX1440"/>
      <c r="AY1440"/>
      <c r="AZ1440"/>
      <c r="BA1440"/>
      <c r="BB1440"/>
      <c r="BC1440"/>
      <c r="BD1440"/>
      <c r="BE1440"/>
      <c r="BF1440"/>
      <c r="BG1440"/>
      <c r="BH1440"/>
      <c r="BI1440"/>
      <c r="BJ1440"/>
      <c r="BK1440"/>
      <c r="BL1440"/>
      <c r="BM1440"/>
      <c r="BN1440"/>
      <c r="BO1440"/>
      <c r="BP1440"/>
      <c r="BQ1440"/>
      <c r="BR1440"/>
      <c r="BS1440"/>
      <c r="BT1440"/>
      <c r="BU1440"/>
      <c r="BV1440"/>
      <c r="BW1440"/>
      <c r="BX1440"/>
      <c r="BY1440"/>
      <c r="BZ1440"/>
      <c r="CA1440"/>
      <c r="CB1440"/>
      <c r="CC1440"/>
      <c r="CD1440"/>
      <c r="CE1440"/>
      <c r="CF1440"/>
      <c r="CG1440"/>
      <c r="CH1440"/>
      <c r="CI1440"/>
      <c r="CJ1440"/>
      <c r="CK1440"/>
      <c r="CL1440"/>
      <c r="CN1440"/>
    </row>
    <row r="1441" spans="7:92" x14ac:dyDescent="0.4">
      <c r="G1441"/>
      <c r="I1441"/>
      <c r="J1441"/>
      <c r="R1441"/>
      <c r="S1441"/>
      <c r="T1441"/>
      <c r="U1441"/>
      <c r="V1441"/>
      <c r="W1441"/>
      <c r="X1441"/>
      <c r="Y1441"/>
      <c r="Z1441"/>
      <c r="AA1441"/>
      <c r="AB1441"/>
      <c r="AC1441"/>
      <c r="AD1441"/>
      <c r="AE1441"/>
      <c r="AF1441"/>
      <c r="AG1441"/>
      <c r="AH1441"/>
      <c r="AI1441"/>
      <c r="AJ1441"/>
      <c r="AK1441"/>
      <c r="AL1441"/>
      <c r="AM1441"/>
      <c r="AN1441"/>
      <c r="AO1441"/>
      <c r="AP1441"/>
      <c r="AQ1441"/>
      <c r="AR1441"/>
      <c r="AS1441"/>
      <c r="AT1441"/>
      <c r="AU1441"/>
      <c r="AV1441"/>
      <c r="AW1441"/>
      <c r="AX1441"/>
      <c r="AY1441"/>
      <c r="AZ1441"/>
      <c r="BA1441"/>
      <c r="BB1441"/>
      <c r="BC1441"/>
      <c r="BD1441"/>
      <c r="BE1441"/>
      <c r="BF1441"/>
      <c r="BG1441"/>
      <c r="BH1441"/>
      <c r="BI1441"/>
      <c r="BJ1441"/>
      <c r="BK1441"/>
      <c r="BL1441"/>
      <c r="BM1441"/>
      <c r="BN1441"/>
      <c r="BO1441"/>
      <c r="BP1441"/>
      <c r="BQ1441"/>
      <c r="BR1441"/>
      <c r="BS1441"/>
      <c r="BT1441"/>
      <c r="BU1441"/>
      <c r="BV1441"/>
      <c r="BW1441"/>
      <c r="BX1441"/>
      <c r="BY1441"/>
      <c r="BZ1441"/>
      <c r="CA1441"/>
      <c r="CB1441"/>
      <c r="CC1441"/>
      <c r="CD1441"/>
      <c r="CE1441"/>
      <c r="CF1441"/>
      <c r="CG1441"/>
      <c r="CH1441"/>
      <c r="CI1441"/>
      <c r="CJ1441"/>
      <c r="CK1441"/>
      <c r="CL1441"/>
      <c r="CN1441"/>
    </row>
    <row r="1442" spans="7:92" x14ac:dyDescent="0.4">
      <c r="G1442"/>
      <c r="I1442"/>
      <c r="J1442"/>
      <c r="R1442"/>
      <c r="S1442"/>
      <c r="T1442"/>
      <c r="U1442"/>
      <c r="V1442"/>
      <c r="W1442"/>
      <c r="X1442"/>
      <c r="Y1442"/>
      <c r="Z1442"/>
      <c r="AA1442"/>
      <c r="AB1442"/>
      <c r="AC1442"/>
      <c r="AD1442"/>
      <c r="AE1442"/>
      <c r="AF1442"/>
      <c r="AG1442"/>
      <c r="AH1442"/>
      <c r="AI1442"/>
      <c r="AJ1442"/>
      <c r="AK1442"/>
      <c r="AL1442"/>
      <c r="AM1442"/>
      <c r="AN1442"/>
      <c r="AO1442"/>
      <c r="AP1442"/>
      <c r="AQ1442"/>
      <c r="AR1442"/>
      <c r="AS1442"/>
      <c r="AT1442"/>
      <c r="AU1442"/>
      <c r="AV1442"/>
      <c r="AW1442"/>
      <c r="AX1442"/>
      <c r="AY1442"/>
      <c r="AZ1442"/>
      <c r="BA1442"/>
      <c r="BB1442"/>
      <c r="BC1442"/>
      <c r="BD1442"/>
      <c r="BE1442"/>
      <c r="BF1442"/>
      <c r="BG1442"/>
      <c r="BH1442"/>
      <c r="BI1442"/>
      <c r="BJ1442"/>
      <c r="BK1442"/>
      <c r="BL1442"/>
      <c r="BM1442"/>
      <c r="BN1442"/>
      <c r="BO1442"/>
      <c r="BP1442"/>
      <c r="BQ1442"/>
      <c r="BR1442"/>
      <c r="BS1442"/>
      <c r="BT1442"/>
      <c r="BU1442"/>
      <c r="BV1442"/>
      <c r="BW1442"/>
      <c r="BX1442"/>
      <c r="BY1442"/>
      <c r="BZ1442"/>
      <c r="CA1442"/>
      <c r="CB1442"/>
      <c r="CC1442"/>
      <c r="CD1442"/>
      <c r="CE1442"/>
      <c r="CF1442"/>
      <c r="CG1442"/>
      <c r="CH1442"/>
      <c r="CI1442"/>
      <c r="CJ1442"/>
      <c r="CK1442"/>
      <c r="CL1442"/>
      <c r="CN1442"/>
    </row>
    <row r="1443" spans="7:92" x14ac:dyDescent="0.4">
      <c r="G1443"/>
      <c r="I1443"/>
      <c r="J1443"/>
      <c r="R1443"/>
      <c r="S1443"/>
      <c r="T1443"/>
      <c r="U1443"/>
      <c r="V1443"/>
      <c r="W1443"/>
      <c r="X1443"/>
      <c r="Y1443"/>
      <c r="Z1443"/>
      <c r="AA1443"/>
      <c r="AB1443"/>
      <c r="AC1443"/>
      <c r="AD1443"/>
      <c r="AE1443"/>
      <c r="AF1443"/>
      <c r="AG1443"/>
      <c r="AH1443"/>
      <c r="AI1443"/>
      <c r="AJ1443"/>
      <c r="AK1443"/>
      <c r="AL1443"/>
      <c r="AM1443"/>
      <c r="AN1443"/>
      <c r="AO1443"/>
      <c r="AP1443"/>
      <c r="AQ1443"/>
      <c r="AR1443"/>
      <c r="AS1443"/>
      <c r="AT1443"/>
      <c r="AU1443"/>
      <c r="AV1443"/>
      <c r="AW1443"/>
      <c r="AX1443"/>
      <c r="AY1443"/>
      <c r="AZ1443"/>
      <c r="BA1443"/>
      <c r="BB1443"/>
      <c r="BC1443"/>
      <c r="BD1443"/>
      <c r="BE1443"/>
      <c r="BF1443"/>
      <c r="BG1443"/>
      <c r="BH1443"/>
      <c r="BI1443"/>
      <c r="BJ1443"/>
      <c r="BK1443"/>
      <c r="BL1443"/>
      <c r="BM1443"/>
      <c r="BN1443"/>
      <c r="BO1443"/>
      <c r="BP1443"/>
      <c r="BQ1443"/>
      <c r="BR1443"/>
      <c r="BS1443"/>
      <c r="BT1443"/>
      <c r="BU1443"/>
      <c r="BV1443"/>
      <c r="BW1443"/>
      <c r="BX1443"/>
      <c r="BY1443"/>
      <c r="BZ1443"/>
      <c r="CA1443"/>
      <c r="CB1443"/>
      <c r="CC1443"/>
      <c r="CD1443"/>
      <c r="CE1443"/>
      <c r="CF1443"/>
      <c r="CG1443"/>
      <c r="CH1443"/>
      <c r="CI1443"/>
      <c r="CJ1443"/>
      <c r="CK1443"/>
      <c r="CL1443"/>
      <c r="CN1443"/>
    </row>
    <row r="1444" spans="7:92" x14ac:dyDescent="0.4">
      <c r="G1444"/>
      <c r="I1444"/>
      <c r="J1444"/>
      <c r="R1444"/>
      <c r="S1444"/>
      <c r="T1444"/>
      <c r="U1444"/>
      <c r="V1444"/>
      <c r="W1444"/>
      <c r="X1444"/>
      <c r="Y1444"/>
      <c r="Z1444"/>
      <c r="AA1444"/>
      <c r="AB1444"/>
      <c r="AC1444"/>
      <c r="AD1444"/>
      <c r="AE1444"/>
      <c r="AF1444"/>
      <c r="AG1444"/>
      <c r="AH1444"/>
      <c r="AI1444"/>
      <c r="AJ1444"/>
      <c r="AK1444"/>
      <c r="AL1444"/>
      <c r="AM1444"/>
      <c r="AN1444"/>
      <c r="AO1444"/>
      <c r="AP1444"/>
      <c r="AQ1444"/>
      <c r="AR1444"/>
      <c r="AS1444"/>
      <c r="AT1444"/>
      <c r="AU1444"/>
      <c r="AV1444"/>
      <c r="AW1444"/>
      <c r="AX1444"/>
      <c r="AY1444"/>
      <c r="AZ1444"/>
      <c r="BA1444"/>
      <c r="BB1444"/>
      <c r="BC1444"/>
      <c r="BD1444"/>
      <c r="BE1444"/>
      <c r="BF1444"/>
      <c r="BG1444"/>
      <c r="BH1444"/>
      <c r="BI1444"/>
      <c r="BJ1444"/>
      <c r="BK1444"/>
      <c r="BL1444"/>
      <c r="BM1444"/>
      <c r="BN1444"/>
      <c r="BO1444"/>
      <c r="BP1444"/>
      <c r="BQ1444"/>
      <c r="BR1444"/>
      <c r="BS1444"/>
      <c r="BT1444"/>
      <c r="BU1444"/>
      <c r="BV1444"/>
      <c r="BW1444"/>
      <c r="BX1444"/>
      <c r="BY1444"/>
      <c r="BZ1444"/>
      <c r="CA1444"/>
      <c r="CB1444"/>
      <c r="CC1444"/>
      <c r="CD1444"/>
      <c r="CE1444"/>
      <c r="CF1444"/>
      <c r="CG1444"/>
      <c r="CH1444"/>
      <c r="CI1444"/>
      <c r="CJ1444"/>
      <c r="CK1444"/>
      <c r="CL1444"/>
      <c r="CN1444"/>
    </row>
    <row r="1445" spans="7:92" x14ac:dyDescent="0.4">
      <c r="G1445"/>
      <c r="I1445"/>
      <c r="J1445"/>
      <c r="R1445"/>
      <c r="S1445"/>
      <c r="T1445"/>
      <c r="U1445"/>
      <c r="V1445"/>
      <c r="W1445"/>
      <c r="X1445"/>
      <c r="Y1445"/>
      <c r="Z1445"/>
      <c r="AA1445"/>
      <c r="AB1445"/>
      <c r="AC1445"/>
      <c r="AD1445"/>
      <c r="AE1445"/>
      <c r="AF1445"/>
      <c r="AG1445"/>
      <c r="AH1445"/>
      <c r="AI1445"/>
      <c r="AJ1445"/>
      <c r="AK1445"/>
      <c r="AL1445"/>
      <c r="AM1445"/>
      <c r="AN1445"/>
      <c r="AO1445"/>
      <c r="AP1445"/>
      <c r="AQ1445"/>
      <c r="AR1445"/>
      <c r="AS1445"/>
      <c r="AT1445"/>
      <c r="AU1445"/>
      <c r="AV1445"/>
      <c r="AW1445"/>
      <c r="AX1445"/>
      <c r="AY1445"/>
      <c r="AZ1445"/>
      <c r="BA1445"/>
      <c r="BB1445"/>
      <c r="BC1445"/>
      <c r="BD1445"/>
      <c r="BE1445"/>
      <c r="BF1445"/>
      <c r="BG1445"/>
      <c r="BH1445"/>
      <c r="BI1445"/>
      <c r="BJ1445"/>
      <c r="BK1445"/>
      <c r="BL1445"/>
      <c r="BM1445"/>
      <c r="BN1445"/>
      <c r="BO1445"/>
      <c r="BP1445"/>
      <c r="BQ1445"/>
      <c r="BR1445"/>
      <c r="BS1445"/>
      <c r="BT1445"/>
      <c r="BU1445"/>
      <c r="BV1445"/>
      <c r="BW1445"/>
      <c r="BX1445"/>
      <c r="BY1445"/>
      <c r="BZ1445"/>
      <c r="CA1445"/>
      <c r="CB1445"/>
      <c r="CC1445"/>
      <c r="CD1445"/>
      <c r="CE1445"/>
      <c r="CF1445"/>
      <c r="CG1445"/>
      <c r="CH1445"/>
      <c r="CI1445"/>
      <c r="CJ1445"/>
      <c r="CK1445"/>
      <c r="CL1445"/>
      <c r="CN1445"/>
    </row>
    <row r="1446" spans="7:92" x14ac:dyDescent="0.4">
      <c r="G1446"/>
      <c r="I1446"/>
      <c r="J1446"/>
      <c r="R1446"/>
      <c r="S1446"/>
      <c r="T1446"/>
      <c r="U1446"/>
      <c r="V1446"/>
      <c r="W1446"/>
      <c r="X1446"/>
      <c r="Y1446"/>
      <c r="Z1446"/>
      <c r="AA1446"/>
      <c r="AB1446"/>
      <c r="AC1446"/>
      <c r="AD1446"/>
      <c r="AE1446"/>
      <c r="AF1446"/>
      <c r="AG1446"/>
      <c r="AH1446"/>
      <c r="AI1446"/>
      <c r="AJ1446"/>
      <c r="AK1446"/>
      <c r="AL1446"/>
      <c r="AM1446"/>
      <c r="AN1446"/>
      <c r="AO1446"/>
      <c r="AP1446"/>
      <c r="AQ1446"/>
      <c r="AR1446"/>
      <c r="AS1446"/>
      <c r="AT1446"/>
      <c r="AU1446"/>
      <c r="AV1446"/>
      <c r="AW1446"/>
      <c r="AX1446"/>
      <c r="AY1446"/>
      <c r="AZ1446"/>
      <c r="BA1446"/>
      <c r="BB1446"/>
      <c r="BC1446"/>
      <c r="BD1446"/>
      <c r="BE1446"/>
      <c r="BF1446"/>
      <c r="BG1446"/>
      <c r="BH1446"/>
      <c r="BI1446"/>
      <c r="BJ1446"/>
      <c r="BK1446"/>
      <c r="BL1446"/>
      <c r="BM1446"/>
      <c r="BN1446"/>
      <c r="BO1446"/>
      <c r="BP1446"/>
      <c r="BQ1446"/>
      <c r="BR1446"/>
      <c r="BS1446"/>
      <c r="BT1446"/>
      <c r="BU1446"/>
      <c r="BV1446"/>
      <c r="BW1446"/>
      <c r="BX1446"/>
      <c r="BY1446"/>
      <c r="BZ1446"/>
      <c r="CA1446"/>
      <c r="CB1446"/>
      <c r="CC1446"/>
      <c r="CD1446"/>
      <c r="CE1446"/>
      <c r="CF1446"/>
      <c r="CG1446"/>
      <c r="CH1446"/>
      <c r="CI1446"/>
      <c r="CJ1446"/>
      <c r="CK1446"/>
      <c r="CL1446"/>
      <c r="CN1446"/>
    </row>
    <row r="1447" spans="7:92" x14ac:dyDescent="0.4">
      <c r="G1447"/>
      <c r="I1447"/>
      <c r="J1447"/>
      <c r="R1447"/>
      <c r="S1447"/>
      <c r="T1447"/>
      <c r="U1447"/>
      <c r="V1447"/>
      <c r="W1447"/>
      <c r="X1447"/>
      <c r="Y1447"/>
      <c r="Z1447"/>
      <c r="AA1447"/>
      <c r="AB1447"/>
      <c r="AC1447"/>
      <c r="AD1447"/>
      <c r="AE1447"/>
      <c r="AF1447"/>
      <c r="AG1447"/>
      <c r="AH1447"/>
      <c r="AI1447"/>
      <c r="AJ1447"/>
      <c r="AK1447"/>
      <c r="AL1447"/>
      <c r="AM1447"/>
      <c r="AN1447"/>
      <c r="AO1447"/>
      <c r="AP1447"/>
      <c r="AQ1447"/>
      <c r="AR1447"/>
      <c r="AS1447"/>
      <c r="AT1447"/>
      <c r="AU1447"/>
      <c r="AV1447"/>
      <c r="AW1447"/>
      <c r="AX1447"/>
      <c r="AY1447"/>
      <c r="AZ1447"/>
      <c r="BA1447"/>
      <c r="BB1447"/>
      <c r="BC1447"/>
      <c r="BD1447"/>
      <c r="BE1447"/>
      <c r="BF1447"/>
      <c r="BG1447"/>
      <c r="BH1447"/>
      <c r="BI1447"/>
      <c r="BJ1447"/>
      <c r="BK1447"/>
      <c r="BL1447"/>
      <c r="BM1447"/>
      <c r="BN1447"/>
      <c r="BO1447"/>
      <c r="BP1447"/>
      <c r="BQ1447"/>
      <c r="BR1447"/>
      <c r="BS1447"/>
      <c r="BT1447"/>
      <c r="BU1447"/>
      <c r="BV1447"/>
      <c r="BW1447"/>
      <c r="BX1447"/>
      <c r="BY1447"/>
      <c r="BZ1447"/>
      <c r="CA1447"/>
      <c r="CB1447"/>
      <c r="CC1447"/>
      <c r="CD1447"/>
      <c r="CE1447"/>
      <c r="CF1447"/>
      <c r="CG1447"/>
      <c r="CH1447"/>
      <c r="CI1447"/>
      <c r="CJ1447"/>
      <c r="CK1447"/>
      <c r="CL1447"/>
      <c r="CN1447"/>
    </row>
    <row r="1448" spans="7:92" x14ac:dyDescent="0.4">
      <c r="G1448"/>
      <c r="I1448"/>
      <c r="J1448"/>
      <c r="R1448"/>
      <c r="S1448"/>
      <c r="T1448"/>
      <c r="U1448"/>
      <c r="V1448"/>
      <c r="W1448"/>
      <c r="X1448"/>
      <c r="Y1448"/>
      <c r="Z1448"/>
      <c r="AA1448"/>
      <c r="AB1448"/>
      <c r="AC1448"/>
      <c r="AD1448"/>
      <c r="AE1448"/>
      <c r="AF1448"/>
      <c r="AG1448"/>
      <c r="AH1448"/>
      <c r="AI1448"/>
      <c r="AJ1448"/>
      <c r="AK1448"/>
      <c r="AL1448"/>
      <c r="AM1448"/>
      <c r="AN1448"/>
      <c r="AO1448"/>
      <c r="AP1448"/>
      <c r="AQ1448"/>
      <c r="AR1448"/>
      <c r="AS1448"/>
      <c r="AT1448"/>
      <c r="AU1448"/>
      <c r="AV1448"/>
      <c r="AW1448"/>
      <c r="AX1448"/>
      <c r="AY1448"/>
      <c r="AZ1448"/>
      <c r="BA1448"/>
      <c r="BB1448"/>
      <c r="BC1448"/>
      <c r="BD1448"/>
      <c r="BE1448"/>
      <c r="BF1448"/>
      <c r="BG1448"/>
      <c r="BH1448"/>
      <c r="BI1448"/>
      <c r="BJ1448"/>
      <c r="BK1448"/>
      <c r="BL1448"/>
      <c r="BM1448"/>
      <c r="BN1448"/>
      <c r="BO1448"/>
      <c r="BP1448"/>
      <c r="BQ1448"/>
      <c r="BR1448"/>
      <c r="BS1448"/>
      <c r="BT1448"/>
      <c r="BU1448"/>
      <c r="BV1448"/>
      <c r="BW1448"/>
      <c r="BX1448"/>
      <c r="BY1448"/>
      <c r="BZ1448"/>
      <c r="CA1448"/>
      <c r="CB1448"/>
      <c r="CC1448"/>
      <c r="CD1448"/>
      <c r="CE1448"/>
      <c r="CF1448"/>
      <c r="CG1448"/>
      <c r="CH1448"/>
      <c r="CI1448"/>
      <c r="CJ1448"/>
      <c r="CK1448"/>
      <c r="CL1448"/>
      <c r="CN1448"/>
    </row>
    <row r="1449" spans="7:92" x14ac:dyDescent="0.4">
      <c r="G1449"/>
      <c r="I1449"/>
      <c r="J1449"/>
      <c r="R1449"/>
      <c r="S1449"/>
      <c r="T1449"/>
      <c r="U1449"/>
      <c r="V1449"/>
      <c r="W1449"/>
      <c r="X1449"/>
      <c r="Y1449"/>
      <c r="Z1449"/>
      <c r="AA1449"/>
      <c r="AB1449"/>
      <c r="AC1449"/>
      <c r="AD1449"/>
      <c r="AE1449"/>
      <c r="AF1449"/>
      <c r="AG1449"/>
      <c r="AH1449"/>
      <c r="AI1449"/>
      <c r="AJ1449"/>
      <c r="AK1449"/>
      <c r="AL1449"/>
      <c r="AM1449"/>
      <c r="AN1449"/>
      <c r="AO1449"/>
      <c r="AP1449"/>
      <c r="AQ1449"/>
      <c r="AR1449"/>
      <c r="AS1449"/>
      <c r="AT1449"/>
      <c r="AU1449"/>
      <c r="AV1449"/>
      <c r="AW1449"/>
      <c r="AX1449"/>
      <c r="AY1449"/>
      <c r="AZ1449"/>
      <c r="BA1449"/>
      <c r="BB1449"/>
      <c r="BC1449"/>
      <c r="BD1449"/>
      <c r="BE1449"/>
      <c r="BF1449"/>
      <c r="BG1449"/>
      <c r="BH1449"/>
      <c r="BI1449"/>
      <c r="BJ1449"/>
      <c r="BK1449"/>
      <c r="BL1449"/>
      <c r="BM1449"/>
      <c r="BN1449"/>
      <c r="BO1449"/>
      <c r="BP1449"/>
      <c r="BQ1449"/>
      <c r="BR1449"/>
      <c r="BS1449"/>
      <c r="BT1449"/>
      <c r="BU1449"/>
      <c r="BV1449"/>
      <c r="BW1449"/>
      <c r="BX1449"/>
      <c r="BY1449"/>
      <c r="BZ1449"/>
      <c r="CA1449"/>
      <c r="CB1449"/>
      <c r="CC1449"/>
      <c r="CD1449"/>
      <c r="CE1449"/>
      <c r="CF1449"/>
      <c r="CG1449"/>
      <c r="CH1449"/>
      <c r="CI1449"/>
      <c r="CJ1449"/>
      <c r="CK1449"/>
      <c r="CL1449"/>
      <c r="CN1449"/>
    </row>
    <row r="1450" spans="7:92" x14ac:dyDescent="0.4">
      <c r="G1450"/>
      <c r="I1450"/>
      <c r="J1450"/>
      <c r="R1450"/>
      <c r="S1450"/>
      <c r="T1450"/>
      <c r="U1450"/>
      <c r="V1450"/>
      <c r="W1450"/>
      <c r="X1450"/>
      <c r="Y1450"/>
      <c r="Z1450"/>
      <c r="AA1450"/>
      <c r="AB1450"/>
      <c r="AC1450"/>
      <c r="AD1450"/>
      <c r="AE1450"/>
      <c r="AF1450"/>
      <c r="AG1450"/>
      <c r="AH1450"/>
      <c r="AI1450"/>
      <c r="AJ1450"/>
      <c r="AK1450"/>
      <c r="AL1450"/>
      <c r="AM1450"/>
      <c r="AN1450"/>
      <c r="AO1450"/>
      <c r="AP1450"/>
      <c r="AQ1450"/>
      <c r="AR1450"/>
      <c r="AS1450"/>
      <c r="AT1450"/>
      <c r="AU1450"/>
      <c r="AV1450"/>
      <c r="AW1450"/>
      <c r="AX1450"/>
      <c r="AY1450"/>
      <c r="AZ1450"/>
      <c r="BA1450"/>
      <c r="BB1450"/>
      <c r="BC1450"/>
      <c r="BD1450"/>
      <c r="BE1450"/>
      <c r="BF1450"/>
      <c r="BG1450"/>
      <c r="BH1450"/>
      <c r="BI1450"/>
      <c r="BJ1450"/>
      <c r="BK1450"/>
      <c r="BL1450"/>
      <c r="BM1450"/>
      <c r="BN1450"/>
      <c r="BO1450"/>
      <c r="BP1450"/>
      <c r="BQ1450"/>
      <c r="BR1450"/>
      <c r="BS1450"/>
      <c r="BT1450"/>
      <c r="BU1450"/>
      <c r="BV1450"/>
      <c r="BW1450"/>
      <c r="BX1450"/>
      <c r="BY1450"/>
      <c r="BZ1450"/>
      <c r="CA1450"/>
      <c r="CB1450"/>
      <c r="CC1450"/>
      <c r="CD1450"/>
      <c r="CE1450"/>
      <c r="CF1450"/>
      <c r="CG1450"/>
      <c r="CH1450"/>
      <c r="CI1450"/>
      <c r="CJ1450"/>
      <c r="CK1450"/>
      <c r="CL1450"/>
      <c r="CN1450"/>
    </row>
    <row r="1451" spans="7:92" x14ac:dyDescent="0.4">
      <c r="G1451"/>
      <c r="I1451"/>
      <c r="J1451"/>
      <c r="R1451"/>
      <c r="S1451"/>
      <c r="T1451"/>
      <c r="U1451"/>
      <c r="V1451"/>
      <c r="W1451"/>
      <c r="X1451"/>
      <c r="Y1451"/>
      <c r="Z1451"/>
      <c r="AA1451"/>
      <c r="AB1451"/>
      <c r="AC1451"/>
      <c r="AD1451"/>
      <c r="AE1451"/>
      <c r="AF1451"/>
      <c r="AG1451"/>
      <c r="AH1451"/>
      <c r="AI1451"/>
      <c r="AJ1451"/>
      <c r="AK1451"/>
      <c r="AL1451"/>
      <c r="AM1451"/>
      <c r="AN1451"/>
      <c r="AO1451"/>
      <c r="AP1451"/>
      <c r="AQ1451"/>
      <c r="AR1451"/>
      <c r="AS1451"/>
      <c r="AT1451"/>
      <c r="AU1451"/>
      <c r="AV1451"/>
      <c r="AW1451"/>
      <c r="AX1451"/>
      <c r="AY1451"/>
      <c r="AZ1451"/>
      <c r="BA1451"/>
      <c r="BB1451"/>
      <c r="BC1451"/>
      <c r="BD1451"/>
      <c r="BE1451"/>
      <c r="BF1451"/>
      <c r="BG1451"/>
      <c r="BH1451"/>
      <c r="BI1451"/>
      <c r="BJ1451"/>
      <c r="BK1451"/>
      <c r="BL1451"/>
      <c r="BM1451"/>
      <c r="BN1451"/>
      <c r="BO1451"/>
      <c r="BP1451"/>
      <c r="BQ1451"/>
      <c r="BR1451"/>
      <c r="BS1451"/>
      <c r="BT1451"/>
      <c r="BU1451"/>
      <c r="BV1451"/>
      <c r="BW1451"/>
      <c r="BX1451"/>
      <c r="BY1451"/>
      <c r="BZ1451"/>
      <c r="CA1451"/>
      <c r="CB1451"/>
      <c r="CC1451"/>
      <c r="CD1451"/>
      <c r="CE1451"/>
      <c r="CF1451"/>
      <c r="CG1451"/>
      <c r="CH1451"/>
      <c r="CI1451"/>
      <c r="CJ1451"/>
      <c r="CK1451"/>
      <c r="CL1451"/>
      <c r="CN1451"/>
    </row>
    <row r="1452" spans="7:92" x14ac:dyDescent="0.4">
      <c r="G1452"/>
      <c r="I1452"/>
      <c r="J1452"/>
      <c r="R1452"/>
      <c r="S1452"/>
      <c r="T1452"/>
      <c r="U1452"/>
      <c r="V1452"/>
      <c r="W1452"/>
      <c r="X1452"/>
      <c r="Y1452"/>
      <c r="Z1452"/>
      <c r="AA1452"/>
      <c r="AB1452"/>
      <c r="AC1452"/>
      <c r="AD1452"/>
      <c r="AE1452"/>
      <c r="AF1452"/>
      <c r="AG1452"/>
      <c r="AH1452"/>
      <c r="AI1452"/>
      <c r="AJ1452"/>
      <c r="AK1452"/>
      <c r="AL1452"/>
      <c r="AM1452"/>
      <c r="AN1452"/>
      <c r="AO1452"/>
      <c r="AP1452"/>
      <c r="AQ1452"/>
      <c r="AR1452"/>
      <c r="AS1452"/>
      <c r="AT1452"/>
      <c r="AU1452"/>
      <c r="AV1452"/>
      <c r="AW1452"/>
      <c r="AX1452"/>
      <c r="AY1452"/>
      <c r="AZ1452"/>
      <c r="BA1452"/>
      <c r="BB1452"/>
      <c r="BC1452"/>
      <c r="BD1452"/>
      <c r="BE1452"/>
      <c r="BF1452"/>
      <c r="BG1452"/>
      <c r="BH1452"/>
      <c r="BI1452"/>
      <c r="BJ1452"/>
      <c r="BK1452"/>
      <c r="BL1452"/>
      <c r="BM1452"/>
      <c r="BN1452"/>
      <c r="BO1452"/>
      <c r="BP1452"/>
      <c r="BQ1452"/>
      <c r="BR1452"/>
      <c r="BS1452"/>
      <c r="BT1452"/>
      <c r="BU1452"/>
      <c r="BV1452"/>
      <c r="BW1452"/>
      <c r="BX1452"/>
      <c r="BY1452"/>
      <c r="BZ1452"/>
      <c r="CA1452"/>
      <c r="CB1452"/>
      <c r="CC1452"/>
      <c r="CD1452"/>
      <c r="CE1452"/>
      <c r="CF1452"/>
      <c r="CG1452"/>
      <c r="CH1452"/>
      <c r="CI1452"/>
      <c r="CJ1452"/>
      <c r="CK1452"/>
      <c r="CL1452"/>
      <c r="CN1452"/>
    </row>
    <row r="1453" spans="7:92" x14ac:dyDescent="0.4">
      <c r="G1453"/>
      <c r="I1453"/>
      <c r="J1453"/>
      <c r="R1453"/>
      <c r="S1453"/>
      <c r="T1453"/>
      <c r="U1453"/>
      <c r="V1453"/>
      <c r="W1453"/>
      <c r="X1453"/>
      <c r="Y1453"/>
      <c r="Z1453"/>
      <c r="AA1453"/>
      <c r="AB1453"/>
      <c r="AC1453"/>
      <c r="AD1453"/>
      <c r="AE1453"/>
      <c r="AF1453"/>
      <c r="AG1453"/>
      <c r="AH1453"/>
      <c r="AI1453"/>
      <c r="AJ1453"/>
      <c r="AK1453"/>
      <c r="AL1453"/>
      <c r="AM1453"/>
      <c r="AN1453"/>
      <c r="AO1453"/>
      <c r="AP1453"/>
      <c r="AQ1453"/>
      <c r="AR1453"/>
      <c r="AS1453"/>
      <c r="AT1453"/>
      <c r="AU1453"/>
      <c r="AV1453"/>
      <c r="AW1453"/>
      <c r="AX1453"/>
      <c r="AY1453"/>
      <c r="AZ1453"/>
      <c r="BA1453"/>
      <c r="BB1453"/>
      <c r="BC1453"/>
      <c r="BD1453"/>
      <c r="BE1453"/>
      <c r="BF1453"/>
      <c r="BG1453"/>
      <c r="BH1453"/>
      <c r="BI1453"/>
      <c r="BJ1453"/>
      <c r="BK1453"/>
      <c r="BL1453"/>
      <c r="BM1453"/>
      <c r="BN1453"/>
      <c r="BO1453"/>
      <c r="BP1453"/>
      <c r="BQ1453"/>
      <c r="BR1453"/>
      <c r="BS1453"/>
      <c r="BT1453"/>
      <c r="BU1453"/>
      <c r="BV1453"/>
      <c r="BW1453"/>
      <c r="BX1453"/>
      <c r="BY1453"/>
      <c r="BZ1453"/>
      <c r="CA1453"/>
      <c r="CB1453"/>
      <c r="CC1453"/>
      <c r="CD1453"/>
      <c r="CE1453"/>
      <c r="CF1453"/>
      <c r="CG1453"/>
      <c r="CH1453"/>
      <c r="CI1453"/>
      <c r="CJ1453"/>
      <c r="CK1453"/>
      <c r="CL1453"/>
      <c r="CN1453"/>
    </row>
    <row r="1454" spans="7:92" x14ac:dyDescent="0.4">
      <c r="G1454"/>
      <c r="I1454"/>
      <c r="J1454"/>
      <c r="R1454"/>
      <c r="S1454"/>
      <c r="T1454"/>
      <c r="U1454"/>
      <c r="V1454"/>
      <c r="W1454"/>
      <c r="X1454"/>
      <c r="Y1454"/>
      <c r="Z1454"/>
      <c r="AA1454"/>
      <c r="AB1454"/>
      <c r="AC1454"/>
      <c r="AD1454"/>
      <c r="AE1454"/>
      <c r="AF1454"/>
      <c r="AG1454"/>
      <c r="AH1454"/>
      <c r="AI1454"/>
      <c r="AJ1454"/>
      <c r="AK1454"/>
      <c r="AL1454"/>
      <c r="AM1454"/>
      <c r="AN1454"/>
      <c r="AO1454"/>
      <c r="AP1454"/>
      <c r="AQ1454"/>
      <c r="AR1454"/>
      <c r="AS1454"/>
      <c r="AT1454"/>
      <c r="AU1454"/>
      <c r="AV1454"/>
      <c r="AW1454"/>
      <c r="AX1454"/>
      <c r="AY1454"/>
      <c r="AZ1454"/>
      <c r="BA1454"/>
      <c r="BB1454"/>
      <c r="BC1454"/>
      <c r="BD1454"/>
      <c r="BE1454"/>
      <c r="BF1454"/>
      <c r="BG1454"/>
      <c r="BH1454"/>
      <c r="BI1454"/>
      <c r="BJ1454"/>
      <c r="BK1454"/>
      <c r="BL1454"/>
      <c r="BM1454"/>
      <c r="BN1454"/>
      <c r="BO1454"/>
      <c r="BP1454"/>
      <c r="BQ1454"/>
      <c r="BR1454"/>
      <c r="BS1454"/>
      <c r="BT1454"/>
      <c r="BU1454"/>
      <c r="BV1454"/>
      <c r="BW1454"/>
      <c r="BX1454"/>
      <c r="BY1454"/>
      <c r="BZ1454"/>
      <c r="CA1454"/>
      <c r="CB1454"/>
      <c r="CC1454"/>
      <c r="CD1454"/>
      <c r="CE1454"/>
      <c r="CF1454"/>
      <c r="CG1454"/>
      <c r="CH1454"/>
      <c r="CI1454"/>
      <c r="CJ1454"/>
      <c r="CK1454"/>
      <c r="CL1454"/>
      <c r="CN1454"/>
    </row>
    <row r="1455" spans="7:92" x14ac:dyDescent="0.4">
      <c r="G1455"/>
      <c r="I1455"/>
      <c r="J1455"/>
      <c r="R1455"/>
      <c r="S1455"/>
      <c r="T1455"/>
      <c r="U1455"/>
      <c r="V1455"/>
      <c r="W1455"/>
      <c r="X1455"/>
      <c r="Y1455"/>
      <c r="Z1455"/>
      <c r="AA1455"/>
      <c r="AB1455"/>
      <c r="AC1455"/>
      <c r="AD1455"/>
      <c r="AE1455"/>
      <c r="AF1455"/>
      <c r="AG1455"/>
      <c r="AH1455"/>
      <c r="AI1455"/>
      <c r="AJ1455"/>
      <c r="AK1455"/>
      <c r="AL1455"/>
      <c r="AM1455"/>
      <c r="AN1455"/>
      <c r="AO1455"/>
      <c r="AP1455"/>
      <c r="AQ1455"/>
      <c r="AR1455"/>
      <c r="AS1455"/>
      <c r="AT1455"/>
      <c r="AU1455"/>
      <c r="AV1455"/>
      <c r="AW1455"/>
      <c r="AX1455"/>
      <c r="AY1455"/>
      <c r="AZ1455"/>
      <c r="BA1455"/>
      <c r="BB1455"/>
      <c r="BC1455"/>
      <c r="BD1455"/>
      <c r="BE1455"/>
      <c r="BF1455"/>
      <c r="BG1455"/>
      <c r="BH1455"/>
      <c r="BI1455"/>
      <c r="BJ1455"/>
      <c r="BK1455"/>
      <c r="BL1455"/>
      <c r="BM1455"/>
      <c r="BN1455"/>
      <c r="BO1455"/>
      <c r="BP1455"/>
      <c r="BQ1455"/>
      <c r="BR1455"/>
      <c r="BS1455"/>
      <c r="BT1455"/>
      <c r="BU1455"/>
      <c r="BV1455"/>
      <c r="BW1455"/>
      <c r="BX1455"/>
      <c r="BY1455"/>
      <c r="BZ1455"/>
      <c r="CA1455"/>
      <c r="CB1455"/>
      <c r="CC1455"/>
      <c r="CD1455"/>
      <c r="CE1455"/>
      <c r="CF1455"/>
      <c r="CG1455"/>
      <c r="CH1455"/>
      <c r="CI1455"/>
      <c r="CJ1455"/>
      <c r="CK1455"/>
      <c r="CL1455"/>
      <c r="CN1455"/>
    </row>
    <row r="1456" spans="7:92" x14ac:dyDescent="0.4">
      <c r="G1456"/>
      <c r="I1456"/>
      <c r="J1456"/>
      <c r="R1456"/>
      <c r="S1456"/>
      <c r="T1456"/>
      <c r="U1456"/>
      <c r="V1456"/>
      <c r="W1456"/>
      <c r="X1456"/>
      <c r="Y1456"/>
      <c r="Z1456"/>
      <c r="AA1456"/>
      <c r="AB1456"/>
      <c r="AC1456"/>
      <c r="AD1456"/>
      <c r="AE1456"/>
      <c r="AF1456"/>
      <c r="AG1456"/>
      <c r="AH1456"/>
      <c r="AI1456"/>
      <c r="AJ1456"/>
      <c r="AK1456"/>
      <c r="AL1456"/>
      <c r="AM1456"/>
      <c r="AN1456"/>
      <c r="AO1456"/>
      <c r="AP1456"/>
      <c r="AQ1456"/>
      <c r="AR1456"/>
      <c r="AS1456"/>
      <c r="AT1456"/>
      <c r="AU1456"/>
      <c r="AV1456"/>
      <c r="AW1456"/>
      <c r="AX1456"/>
      <c r="AY1456"/>
      <c r="AZ1456"/>
      <c r="BA1456"/>
      <c r="BB1456"/>
      <c r="BC1456"/>
      <c r="BD1456"/>
      <c r="BE1456"/>
      <c r="BF1456"/>
      <c r="BG1456"/>
      <c r="BH1456"/>
      <c r="BI1456"/>
      <c r="BJ1456"/>
      <c r="BK1456"/>
      <c r="BL1456"/>
      <c r="BM1456"/>
      <c r="BN1456"/>
      <c r="BO1456"/>
      <c r="BP1456"/>
      <c r="BQ1456"/>
      <c r="BR1456"/>
      <c r="BS1456"/>
      <c r="BT1456"/>
      <c r="BU1456"/>
      <c r="BV1456"/>
      <c r="BW1456"/>
      <c r="BX1456"/>
      <c r="BY1456"/>
      <c r="BZ1456"/>
      <c r="CA1456"/>
      <c r="CB1456"/>
      <c r="CC1456"/>
      <c r="CD1456"/>
      <c r="CE1456"/>
      <c r="CF1456"/>
      <c r="CG1456"/>
      <c r="CH1456"/>
      <c r="CI1456"/>
      <c r="CJ1456"/>
      <c r="CK1456"/>
      <c r="CL1456"/>
      <c r="CN1456"/>
    </row>
    <row r="1457" spans="1:117" x14ac:dyDescent="0.4">
      <c r="G1457"/>
      <c r="I1457"/>
      <c r="J1457"/>
      <c r="R1457"/>
      <c r="S1457"/>
      <c r="T1457"/>
      <c r="U1457"/>
      <c r="V1457"/>
      <c r="W1457"/>
      <c r="X1457"/>
      <c r="Y1457"/>
      <c r="Z1457"/>
      <c r="AA1457"/>
      <c r="AB1457"/>
      <c r="AC1457"/>
      <c r="AD1457"/>
      <c r="AE1457"/>
      <c r="AF1457"/>
      <c r="AG1457"/>
      <c r="AH1457"/>
      <c r="AI1457"/>
      <c r="AJ1457"/>
      <c r="AK1457"/>
      <c r="AL1457"/>
      <c r="AM1457"/>
      <c r="AN1457"/>
      <c r="AO1457"/>
      <c r="AP1457"/>
      <c r="AQ1457"/>
      <c r="AR1457"/>
      <c r="AS1457"/>
      <c r="AT1457"/>
      <c r="AU1457"/>
      <c r="AV1457"/>
      <c r="AW1457"/>
      <c r="AX1457"/>
      <c r="AY1457"/>
      <c r="AZ1457"/>
      <c r="BA1457"/>
      <c r="BB1457"/>
      <c r="BC1457"/>
      <c r="BD1457"/>
      <c r="BE1457"/>
      <c r="BF1457"/>
      <c r="BG1457"/>
      <c r="BH1457"/>
      <c r="BI1457"/>
      <c r="BJ1457"/>
      <c r="BK1457"/>
      <c r="BL1457"/>
      <c r="BM1457"/>
      <c r="BN1457"/>
      <c r="BO1457"/>
      <c r="BP1457"/>
      <c r="BQ1457"/>
      <c r="BR1457"/>
      <c r="BS1457"/>
      <c r="BT1457"/>
      <c r="BU1457"/>
      <c r="BV1457"/>
      <c r="BW1457"/>
      <c r="BX1457"/>
      <c r="BY1457"/>
      <c r="BZ1457"/>
      <c r="CA1457"/>
      <c r="CB1457"/>
      <c r="CC1457"/>
      <c r="CD1457"/>
      <c r="CE1457"/>
      <c r="CF1457"/>
      <c r="CG1457"/>
      <c r="CH1457"/>
      <c r="CI1457"/>
      <c r="CJ1457"/>
      <c r="CK1457"/>
      <c r="CL1457"/>
      <c r="CN1457"/>
    </row>
    <row r="1458" spans="1:117" x14ac:dyDescent="0.4">
      <c r="G1458"/>
      <c r="I1458"/>
      <c r="J1458"/>
      <c r="R1458"/>
      <c r="S1458"/>
      <c r="T1458"/>
      <c r="U1458"/>
      <c r="V1458"/>
      <c r="W1458"/>
      <c r="X1458"/>
      <c r="Y1458"/>
      <c r="Z1458"/>
      <c r="AA1458"/>
      <c r="AB1458"/>
      <c r="AC1458"/>
      <c r="AD1458"/>
      <c r="AE1458"/>
      <c r="AF1458"/>
      <c r="AG1458"/>
      <c r="AH1458"/>
      <c r="AI1458"/>
      <c r="AJ1458"/>
      <c r="AK1458"/>
      <c r="AL1458"/>
      <c r="AM1458"/>
      <c r="AN1458"/>
      <c r="AO1458"/>
      <c r="AP1458"/>
      <c r="AQ1458"/>
      <c r="AR1458"/>
      <c r="AS1458"/>
      <c r="AT1458"/>
      <c r="AU1458"/>
      <c r="AV1458"/>
      <c r="AW1458"/>
      <c r="AX1458"/>
      <c r="AY1458"/>
      <c r="AZ1458"/>
      <c r="BA1458"/>
      <c r="BB1458"/>
      <c r="BC1458"/>
      <c r="BD1458"/>
      <c r="BE1458"/>
      <c r="BF1458"/>
      <c r="BG1458"/>
      <c r="BH1458"/>
      <c r="BI1458"/>
      <c r="BJ1458"/>
      <c r="BK1458"/>
      <c r="BL1458"/>
      <c r="BM1458"/>
      <c r="BN1458"/>
      <c r="BO1458"/>
      <c r="BP1458"/>
      <c r="BQ1458"/>
      <c r="BR1458"/>
      <c r="BS1458"/>
      <c r="BT1458"/>
      <c r="BU1458"/>
      <c r="BV1458"/>
      <c r="BW1458"/>
      <c r="BX1458"/>
      <c r="BY1458"/>
      <c r="BZ1458"/>
      <c r="CA1458"/>
      <c r="CB1458"/>
      <c r="CC1458"/>
      <c r="CD1458"/>
      <c r="CE1458"/>
      <c r="CF1458"/>
      <c r="CG1458"/>
      <c r="CH1458"/>
      <c r="CI1458"/>
      <c r="CJ1458"/>
      <c r="CK1458"/>
      <c r="CL1458"/>
      <c r="CN1458"/>
    </row>
    <row r="1459" spans="1:117" x14ac:dyDescent="0.4">
      <c r="G1459"/>
      <c r="I1459"/>
      <c r="J1459"/>
      <c r="R1459"/>
      <c r="S1459"/>
      <c r="T1459"/>
      <c r="U1459"/>
      <c r="V1459"/>
      <c r="W1459"/>
      <c r="X1459"/>
      <c r="Y1459"/>
      <c r="Z1459"/>
      <c r="AA1459"/>
      <c r="AB1459"/>
      <c r="AC1459"/>
      <c r="AD1459"/>
      <c r="AE1459"/>
      <c r="AF1459"/>
      <c r="AG1459"/>
      <c r="AH1459"/>
      <c r="AI1459"/>
      <c r="AJ1459"/>
      <c r="AK1459"/>
      <c r="AL1459"/>
      <c r="AM1459"/>
      <c r="AN1459"/>
      <c r="AO1459"/>
      <c r="AP1459"/>
      <c r="AQ1459"/>
      <c r="AR1459"/>
      <c r="AS1459"/>
      <c r="AT1459"/>
      <c r="AU1459"/>
      <c r="AV1459"/>
      <c r="AW1459"/>
      <c r="AX1459"/>
      <c r="AY1459"/>
      <c r="AZ1459"/>
      <c r="BA1459"/>
      <c r="BB1459"/>
      <c r="BC1459"/>
      <c r="BD1459"/>
      <c r="BE1459"/>
      <c r="BF1459"/>
      <c r="BG1459"/>
      <c r="BH1459"/>
      <c r="BI1459"/>
      <c r="BJ1459"/>
      <c r="BK1459"/>
      <c r="BL1459"/>
      <c r="BM1459"/>
      <c r="BN1459"/>
      <c r="BO1459"/>
      <c r="BP1459"/>
      <c r="BQ1459"/>
      <c r="BR1459"/>
      <c r="BS1459"/>
      <c r="BT1459"/>
      <c r="BU1459"/>
      <c r="BV1459"/>
      <c r="BW1459"/>
      <c r="BX1459"/>
      <c r="BY1459"/>
      <c r="BZ1459"/>
      <c r="CA1459"/>
      <c r="CB1459"/>
      <c r="CC1459"/>
      <c r="CD1459"/>
      <c r="CE1459"/>
      <c r="CF1459"/>
      <c r="CG1459"/>
      <c r="CH1459"/>
      <c r="CI1459"/>
      <c r="CJ1459"/>
      <c r="CK1459"/>
      <c r="CL1459"/>
      <c r="CN1459"/>
    </row>
    <row r="1460" spans="1:117" x14ac:dyDescent="0.4">
      <c r="G1460"/>
      <c r="I1460"/>
      <c r="J1460"/>
      <c r="R1460"/>
      <c r="S1460"/>
      <c r="T1460"/>
      <c r="U1460"/>
      <c r="V1460"/>
      <c r="W1460"/>
      <c r="X1460"/>
      <c r="Y1460"/>
      <c r="Z1460"/>
      <c r="AA1460"/>
      <c r="AB1460"/>
      <c r="AC1460"/>
      <c r="AD1460"/>
      <c r="AE1460"/>
      <c r="AF1460"/>
      <c r="AG1460"/>
      <c r="AH1460"/>
      <c r="AI1460"/>
      <c r="AJ1460"/>
      <c r="AK1460"/>
      <c r="AL1460"/>
      <c r="AM1460"/>
      <c r="AN1460"/>
      <c r="AO1460"/>
      <c r="AP1460"/>
      <c r="AQ1460"/>
      <c r="AR1460"/>
      <c r="AS1460"/>
      <c r="AT1460"/>
      <c r="AU1460"/>
      <c r="AV1460"/>
      <c r="AW1460"/>
      <c r="AX1460"/>
      <c r="AY1460"/>
      <c r="AZ1460"/>
      <c r="BA1460"/>
      <c r="BB1460"/>
      <c r="BC1460"/>
      <c r="BD1460"/>
      <c r="BE1460"/>
      <c r="BF1460"/>
      <c r="BG1460"/>
      <c r="BH1460"/>
      <c r="BI1460"/>
      <c r="BJ1460"/>
      <c r="BK1460"/>
      <c r="BL1460"/>
      <c r="BM1460"/>
      <c r="BN1460"/>
      <c r="BO1460"/>
      <c r="BP1460"/>
      <c r="BQ1460"/>
      <c r="BR1460"/>
      <c r="BS1460"/>
      <c r="BT1460"/>
      <c r="BU1460"/>
      <c r="BV1460"/>
      <c r="BW1460"/>
      <c r="BX1460"/>
      <c r="BY1460"/>
      <c r="BZ1460"/>
      <c r="CA1460"/>
      <c r="CB1460"/>
      <c r="CC1460"/>
      <c r="CD1460"/>
      <c r="CE1460"/>
      <c r="CF1460"/>
      <c r="CG1460"/>
      <c r="CH1460"/>
      <c r="CI1460"/>
      <c r="CJ1460"/>
      <c r="CK1460"/>
      <c r="CL1460"/>
      <c r="CN1460"/>
    </row>
    <row r="1461" spans="1:117" x14ac:dyDescent="0.4">
      <c r="G1461"/>
      <c r="I1461"/>
      <c r="J1461"/>
      <c r="R1461"/>
      <c r="S1461"/>
      <c r="T1461"/>
      <c r="U1461"/>
      <c r="V1461"/>
      <c r="W1461"/>
      <c r="X1461"/>
      <c r="Y1461"/>
      <c r="Z1461"/>
      <c r="AA1461"/>
      <c r="AB1461"/>
      <c r="AC1461"/>
      <c r="AD1461"/>
      <c r="AE1461"/>
      <c r="AF1461"/>
      <c r="AG1461"/>
      <c r="AH1461"/>
      <c r="AI1461"/>
      <c r="AJ1461"/>
      <c r="AK1461"/>
      <c r="AL1461"/>
      <c r="AM1461"/>
      <c r="AN1461"/>
      <c r="AO1461"/>
      <c r="AP1461"/>
      <c r="AQ1461"/>
      <c r="AR1461"/>
      <c r="AS1461"/>
      <c r="AT1461"/>
      <c r="AU1461"/>
      <c r="AV1461"/>
      <c r="AW1461"/>
      <c r="AX1461"/>
      <c r="AY1461"/>
      <c r="AZ1461"/>
      <c r="BA1461"/>
      <c r="BB1461"/>
      <c r="BC1461"/>
      <c r="BD1461"/>
      <c r="BE1461"/>
      <c r="BF1461"/>
      <c r="BG1461"/>
      <c r="BH1461"/>
      <c r="BI1461"/>
      <c r="BJ1461"/>
      <c r="BK1461"/>
      <c r="BL1461"/>
      <c r="BM1461"/>
      <c r="BN1461"/>
      <c r="BO1461"/>
      <c r="BP1461"/>
      <c r="BQ1461"/>
      <c r="BR1461"/>
      <c r="BS1461"/>
      <c r="BT1461"/>
      <c r="BU1461"/>
      <c r="BV1461"/>
      <c r="BW1461"/>
      <c r="BX1461"/>
      <c r="BY1461"/>
      <c r="BZ1461"/>
      <c r="CA1461"/>
      <c r="CB1461"/>
      <c r="CC1461"/>
      <c r="CD1461"/>
      <c r="CE1461"/>
      <c r="CF1461"/>
      <c r="CG1461"/>
      <c r="CH1461"/>
      <c r="CI1461"/>
      <c r="CJ1461"/>
      <c r="CK1461"/>
      <c r="CL1461"/>
      <c r="CN1461"/>
    </row>
    <row r="1462" spans="1:117" x14ac:dyDescent="0.4">
      <c r="G1462"/>
      <c r="I1462"/>
      <c r="J1462"/>
      <c r="R1462"/>
      <c r="S1462"/>
      <c r="T1462"/>
      <c r="U1462"/>
      <c r="V1462"/>
      <c r="W1462"/>
      <c r="X1462"/>
      <c r="Y1462"/>
      <c r="Z1462"/>
      <c r="AA1462"/>
      <c r="AB1462"/>
      <c r="AC1462"/>
      <c r="AD1462"/>
      <c r="AE1462"/>
      <c r="AF1462"/>
      <c r="AG1462"/>
      <c r="AH1462"/>
      <c r="AI1462"/>
      <c r="AJ1462"/>
      <c r="AK1462"/>
      <c r="AL1462"/>
      <c r="AM1462"/>
      <c r="AN1462"/>
      <c r="AO1462"/>
      <c r="AP1462"/>
      <c r="AQ1462"/>
      <c r="AR1462"/>
      <c r="AS1462"/>
      <c r="AT1462"/>
      <c r="AU1462"/>
      <c r="AV1462"/>
      <c r="AW1462"/>
      <c r="AX1462"/>
      <c r="AY1462"/>
      <c r="AZ1462"/>
      <c r="BA1462"/>
      <c r="BB1462"/>
      <c r="BC1462"/>
      <c r="BD1462"/>
      <c r="BE1462"/>
      <c r="BF1462"/>
      <c r="BG1462"/>
      <c r="BH1462"/>
      <c r="BI1462"/>
      <c r="BJ1462"/>
      <c r="BK1462"/>
      <c r="BL1462"/>
      <c r="BM1462"/>
      <c r="BN1462"/>
      <c r="BO1462"/>
      <c r="BP1462"/>
      <c r="BQ1462"/>
      <c r="BR1462"/>
      <c r="BS1462"/>
      <c r="BT1462"/>
      <c r="BU1462"/>
      <c r="BV1462"/>
      <c r="BW1462"/>
      <c r="BX1462"/>
      <c r="BY1462"/>
      <c r="BZ1462"/>
      <c r="CA1462"/>
      <c r="CB1462"/>
      <c r="CC1462"/>
      <c r="CD1462"/>
      <c r="CE1462"/>
      <c r="CF1462"/>
      <c r="CG1462"/>
      <c r="CH1462"/>
      <c r="CI1462"/>
      <c r="CJ1462"/>
      <c r="CK1462"/>
      <c r="CL1462"/>
      <c r="CN1462"/>
    </row>
    <row r="1463" spans="1:117" x14ac:dyDescent="0.4">
      <c r="G1463"/>
      <c r="I1463"/>
      <c r="J1463"/>
      <c r="R1463"/>
      <c r="S1463"/>
      <c r="T1463"/>
      <c r="U1463"/>
      <c r="V1463"/>
      <c r="W1463"/>
      <c r="X1463"/>
      <c r="Y1463"/>
      <c r="Z1463"/>
      <c r="AA1463"/>
      <c r="AB1463"/>
      <c r="AC1463"/>
      <c r="AD1463"/>
      <c r="AE1463"/>
      <c r="AF1463"/>
      <c r="AG1463"/>
      <c r="AH1463"/>
      <c r="AI1463"/>
      <c r="AJ1463"/>
      <c r="AK1463"/>
      <c r="AL1463"/>
      <c r="AM1463"/>
      <c r="AN1463"/>
      <c r="AO1463"/>
      <c r="AP1463"/>
      <c r="AQ1463"/>
      <c r="AR1463"/>
      <c r="AS1463"/>
      <c r="AT1463"/>
      <c r="AU1463"/>
      <c r="AV1463"/>
      <c r="AW1463"/>
      <c r="AX1463"/>
      <c r="AY1463"/>
      <c r="AZ1463"/>
      <c r="BA1463"/>
      <c r="BB1463"/>
      <c r="BC1463"/>
      <c r="BD1463"/>
      <c r="BE1463"/>
      <c r="BF1463"/>
      <c r="BG1463"/>
      <c r="BH1463"/>
      <c r="BI1463"/>
      <c r="BJ1463"/>
      <c r="BK1463"/>
      <c r="BL1463"/>
      <c r="BM1463"/>
      <c r="BN1463"/>
      <c r="BO1463"/>
      <c r="BP1463"/>
      <c r="BQ1463"/>
      <c r="BR1463"/>
      <c r="BS1463"/>
      <c r="BT1463"/>
      <c r="BU1463"/>
      <c r="BV1463"/>
      <c r="BW1463"/>
      <c r="BX1463"/>
      <c r="BY1463"/>
      <c r="BZ1463"/>
      <c r="CA1463"/>
      <c r="CB1463"/>
      <c r="CC1463"/>
      <c r="CD1463"/>
      <c r="CE1463"/>
      <c r="CF1463"/>
      <c r="CG1463"/>
      <c r="CH1463"/>
      <c r="CI1463"/>
      <c r="CJ1463"/>
      <c r="CK1463"/>
      <c r="CL1463"/>
      <c r="CN1463"/>
    </row>
    <row r="1464" spans="1:117" x14ac:dyDescent="0.4">
      <c r="G1464"/>
      <c r="I1464"/>
      <c r="J1464"/>
      <c r="R1464"/>
      <c r="S1464"/>
      <c r="T1464"/>
      <c r="U1464"/>
      <c r="V1464"/>
      <c r="W1464"/>
      <c r="X1464"/>
      <c r="Y1464"/>
      <c r="Z1464"/>
      <c r="AA1464"/>
      <c r="AB1464"/>
      <c r="AC1464"/>
      <c r="AD1464"/>
      <c r="AE1464"/>
      <c r="AF1464"/>
      <c r="AG1464"/>
      <c r="AH1464"/>
      <c r="AI1464"/>
      <c r="AJ1464"/>
      <c r="AK1464"/>
      <c r="AL1464"/>
      <c r="AM1464"/>
      <c r="AN1464"/>
      <c r="AO1464"/>
      <c r="AP1464"/>
      <c r="AQ1464"/>
      <c r="AR1464"/>
      <c r="AS1464"/>
      <c r="AT1464"/>
      <c r="AU1464"/>
      <c r="AV1464"/>
      <c r="AW1464"/>
      <c r="AX1464"/>
      <c r="AY1464"/>
      <c r="AZ1464"/>
      <c r="BA1464"/>
      <c r="BB1464"/>
      <c r="BC1464"/>
      <c r="BD1464"/>
      <c r="BE1464"/>
      <c r="BF1464"/>
      <c r="BG1464"/>
      <c r="BH1464"/>
      <c r="BI1464"/>
      <c r="BJ1464"/>
      <c r="BK1464"/>
      <c r="BL1464"/>
      <c r="BM1464"/>
      <c r="BN1464"/>
      <c r="BO1464"/>
      <c r="BP1464"/>
      <c r="BQ1464"/>
      <c r="BR1464"/>
      <c r="BS1464"/>
      <c r="BT1464"/>
      <c r="BU1464"/>
      <c r="BV1464"/>
      <c r="BW1464"/>
      <c r="BX1464"/>
      <c r="BY1464"/>
      <c r="BZ1464"/>
      <c r="CA1464"/>
      <c r="CB1464"/>
      <c r="CC1464"/>
      <c r="CD1464"/>
      <c r="CE1464"/>
      <c r="CF1464"/>
      <c r="CG1464"/>
      <c r="CH1464"/>
      <c r="CI1464"/>
      <c r="CJ1464"/>
      <c r="CK1464"/>
      <c r="CL1464"/>
      <c r="CN1464"/>
    </row>
    <row r="1465" spans="1:117" x14ac:dyDescent="0.4">
      <c r="G1465"/>
      <c r="I1465"/>
      <c r="J1465"/>
      <c r="R1465"/>
      <c r="S1465"/>
      <c r="T1465"/>
      <c r="U1465"/>
      <c r="V1465"/>
      <c r="W1465"/>
      <c r="X1465"/>
      <c r="Y1465"/>
      <c r="Z1465"/>
      <c r="AA1465"/>
      <c r="AB1465"/>
      <c r="AC1465"/>
      <c r="AD1465"/>
      <c r="AE1465"/>
      <c r="AF1465"/>
      <c r="AG1465"/>
      <c r="AH1465"/>
      <c r="AI1465"/>
      <c r="AJ1465"/>
      <c r="AK1465"/>
      <c r="AL1465"/>
      <c r="AM1465"/>
      <c r="AN1465"/>
      <c r="AO1465"/>
      <c r="AP1465"/>
      <c r="AQ1465"/>
      <c r="AR1465"/>
      <c r="AS1465"/>
      <c r="AT1465"/>
      <c r="AU1465"/>
      <c r="AV1465"/>
      <c r="AW1465"/>
      <c r="AX1465"/>
      <c r="AY1465"/>
      <c r="AZ1465"/>
      <c r="BA1465"/>
      <c r="BB1465"/>
      <c r="BC1465"/>
      <c r="BD1465"/>
      <c r="BE1465"/>
      <c r="BF1465"/>
      <c r="BG1465"/>
      <c r="BH1465"/>
      <c r="BI1465"/>
      <c r="BJ1465"/>
      <c r="BK1465"/>
      <c r="BL1465"/>
      <c r="BM1465"/>
      <c r="BN1465"/>
      <c r="BO1465"/>
      <c r="BP1465"/>
      <c r="BQ1465"/>
      <c r="BR1465"/>
      <c r="BS1465"/>
      <c r="BT1465"/>
      <c r="BU1465"/>
      <c r="BV1465"/>
      <c r="BW1465"/>
      <c r="BX1465"/>
      <c r="BY1465"/>
      <c r="BZ1465"/>
      <c r="CA1465"/>
      <c r="CB1465"/>
      <c r="CC1465"/>
      <c r="CD1465"/>
      <c r="CE1465"/>
      <c r="CF1465"/>
      <c r="CG1465"/>
      <c r="CH1465"/>
      <c r="CI1465"/>
      <c r="CJ1465"/>
      <c r="CK1465"/>
      <c r="CL1465"/>
      <c r="CN1465"/>
    </row>
    <row r="1466" spans="1:117" x14ac:dyDescent="0.4">
      <c r="G1466"/>
      <c r="I1466"/>
      <c r="J1466"/>
      <c r="R1466"/>
      <c r="S1466"/>
      <c r="T1466"/>
      <c r="U1466"/>
      <c r="V1466"/>
      <c r="W1466"/>
      <c r="X1466"/>
      <c r="Y1466"/>
      <c r="Z1466"/>
      <c r="AA1466"/>
      <c r="AB1466"/>
      <c r="AC1466"/>
      <c r="AD1466"/>
      <c r="AE1466"/>
      <c r="AF1466"/>
      <c r="AG1466"/>
      <c r="AH1466"/>
      <c r="AI1466"/>
      <c r="AJ1466"/>
      <c r="AK1466"/>
      <c r="AL1466"/>
      <c r="AM1466"/>
      <c r="AN1466"/>
      <c r="AO1466"/>
      <c r="AP1466"/>
      <c r="AQ1466"/>
      <c r="AR1466"/>
      <c r="AS1466"/>
      <c r="AT1466"/>
      <c r="AU1466"/>
      <c r="AV1466"/>
      <c r="AW1466"/>
      <c r="AX1466"/>
      <c r="AY1466"/>
      <c r="AZ1466"/>
      <c r="BA1466"/>
      <c r="BB1466"/>
      <c r="BC1466"/>
      <c r="BD1466"/>
      <c r="BE1466"/>
      <c r="BF1466"/>
      <c r="BG1466"/>
      <c r="BH1466"/>
      <c r="BI1466"/>
      <c r="BJ1466"/>
      <c r="BK1466"/>
      <c r="BL1466"/>
      <c r="BM1466"/>
      <c r="BN1466"/>
      <c r="BO1466"/>
      <c r="BP1466"/>
      <c r="BQ1466"/>
      <c r="BR1466"/>
      <c r="BS1466"/>
      <c r="BT1466"/>
      <c r="BU1466"/>
      <c r="BV1466"/>
      <c r="BW1466"/>
      <c r="BX1466"/>
      <c r="BY1466"/>
      <c r="BZ1466"/>
      <c r="CA1466"/>
      <c r="CB1466"/>
      <c r="CC1466"/>
      <c r="CD1466"/>
      <c r="CE1466"/>
      <c r="CF1466"/>
      <c r="CG1466"/>
      <c r="CH1466"/>
      <c r="CI1466"/>
      <c r="CJ1466"/>
      <c r="CK1466"/>
      <c r="CL1466"/>
      <c r="CN1466"/>
    </row>
    <row r="1467" spans="1:117" s="27" customFormat="1" x14ac:dyDescent="0.4">
      <c r="A1467"/>
      <c r="B1467"/>
      <c r="C1467"/>
      <c r="D1467"/>
      <c r="E1467"/>
      <c r="F1467"/>
      <c r="G1467"/>
      <c r="H1467"/>
      <c r="I1467"/>
      <c r="J1467"/>
      <c r="K1467"/>
      <c r="L1467"/>
      <c r="M1467"/>
      <c r="N1467"/>
      <c r="O1467"/>
      <c r="P1467"/>
      <c r="Q1467"/>
      <c r="R1467"/>
      <c r="S1467"/>
      <c r="T1467"/>
      <c r="U1467"/>
      <c r="V1467"/>
      <c r="W1467"/>
      <c r="X1467"/>
      <c r="Y1467"/>
      <c r="Z1467"/>
      <c r="AA1467"/>
      <c r="AB1467"/>
      <c r="AC1467"/>
      <c r="AD1467"/>
      <c r="AE1467"/>
      <c r="AF1467"/>
      <c r="AG1467"/>
      <c r="AH1467"/>
      <c r="AI1467"/>
      <c r="AJ1467"/>
      <c r="AK1467"/>
      <c r="AL1467"/>
      <c r="AM1467"/>
      <c r="AN1467"/>
      <c r="AO1467"/>
      <c r="AP1467"/>
      <c r="AQ1467"/>
      <c r="AR1467"/>
      <c r="AS1467"/>
      <c r="AT1467"/>
      <c r="AU1467"/>
      <c r="AV1467"/>
      <c r="AW1467"/>
      <c r="AX1467"/>
      <c r="AY1467"/>
      <c r="AZ1467"/>
      <c r="BA1467"/>
      <c r="BB1467"/>
      <c r="BC1467"/>
      <c r="BD1467"/>
      <c r="BE1467"/>
      <c r="BF1467"/>
      <c r="BG1467"/>
      <c r="BH1467"/>
      <c r="BI1467"/>
      <c r="BJ1467"/>
      <c r="BK1467"/>
      <c r="BL1467"/>
      <c r="BM1467"/>
      <c r="BN1467"/>
      <c r="BO1467"/>
      <c r="BP1467"/>
      <c r="BQ1467"/>
      <c r="BR1467"/>
      <c r="BS1467"/>
      <c r="BT1467"/>
      <c r="BU1467"/>
      <c r="BV1467"/>
      <c r="BW1467"/>
      <c r="BX1467"/>
      <c r="BY1467"/>
      <c r="BZ1467"/>
      <c r="CA1467"/>
      <c r="CB1467"/>
      <c r="CC1467"/>
      <c r="CD1467"/>
      <c r="CE1467"/>
      <c r="CF1467"/>
      <c r="CG1467"/>
      <c r="CH1467"/>
      <c r="CI1467"/>
      <c r="CJ1467"/>
      <c r="CK1467"/>
      <c r="CL1467"/>
      <c r="CM1467"/>
      <c r="CN1467"/>
      <c r="CO1467"/>
      <c r="CP1467"/>
      <c r="CQ1467"/>
      <c r="CR1467"/>
      <c r="CS1467"/>
      <c r="CT1467"/>
      <c r="CU1467"/>
      <c r="CV1467"/>
      <c r="CW1467"/>
      <c r="CX1467"/>
      <c r="CY1467"/>
      <c r="CZ1467"/>
      <c r="DA1467"/>
      <c r="DB1467"/>
      <c r="DC1467"/>
      <c r="DD1467"/>
      <c r="DE1467"/>
      <c r="DF1467"/>
      <c r="DG1467"/>
      <c r="DH1467"/>
      <c r="DI1467"/>
      <c r="DJ1467"/>
      <c r="DK1467"/>
      <c r="DL1467"/>
      <c r="DM1467"/>
    </row>
    <row r="1468" spans="1:117" x14ac:dyDescent="0.4">
      <c r="G1468"/>
      <c r="I1468"/>
      <c r="J1468"/>
      <c r="R1468"/>
      <c r="S1468"/>
      <c r="T1468"/>
      <c r="U1468"/>
      <c r="V1468"/>
      <c r="W1468"/>
      <c r="X1468"/>
      <c r="Y1468"/>
      <c r="Z1468"/>
      <c r="AA1468"/>
      <c r="AB1468"/>
      <c r="AC1468"/>
      <c r="AD1468"/>
      <c r="AE1468"/>
      <c r="AF1468"/>
      <c r="AG1468"/>
      <c r="AH1468"/>
      <c r="AI1468"/>
      <c r="AJ1468"/>
      <c r="AK1468"/>
      <c r="AL1468"/>
      <c r="AM1468"/>
      <c r="AN1468"/>
      <c r="AO1468"/>
      <c r="AP1468"/>
      <c r="AQ1468"/>
      <c r="AR1468"/>
      <c r="AS1468"/>
      <c r="AT1468"/>
      <c r="AU1468"/>
      <c r="AV1468"/>
      <c r="AW1468"/>
      <c r="AX1468"/>
      <c r="AY1468"/>
      <c r="AZ1468"/>
      <c r="BA1468"/>
      <c r="BB1468"/>
      <c r="BC1468"/>
      <c r="BD1468"/>
      <c r="BE1468"/>
      <c r="BF1468"/>
      <c r="BG1468"/>
      <c r="BH1468"/>
      <c r="BI1468"/>
      <c r="BJ1468"/>
      <c r="BK1468"/>
      <c r="BL1468"/>
      <c r="BM1468"/>
      <c r="BN1468"/>
      <c r="BO1468"/>
      <c r="BP1468"/>
      <c r="BQ1468"/>
      <c r="BR1468"/>
      <c r="BS1468"/>
      <c r="BT1468"/>
      <c r="BU1468"/>
      <c r="BV1468"/>
      <c r="BW1468"/>
      <c r="BX1468"/>
      <c r="BY1468"/>
      <c r="BZ1468"/>
      <c r="CA1468"/>
      <c r="CB1468"/>
      <c r="CC1468"/>
      <c r="CD1468"/>
      <c r="CE1468"/>
      <c r="CF1468"/>
      <c r="CG1468"/>
      <c r="CH1468"/>
      <c r="CI1468"/>
      <c r="CJ1468"/>
      <c r="CK1468"/>
      <c r="CL1468"/>
      <c r="CN1468"/>
    </row>
    <row r="1469" spans="1:117" x14ac:dyDescent="0.4">
      <c r="G1469"/>
      <c r="I1469"/>
      <c r="J1469"/>
      <c r="R1469"/>
      <c r="S1469"/>
      <c r="T1469"/>
      <c r="U1469"/>
      <c r="V1469"/>
      <c r="W1469"/>
      <c r="X1469"/>
      <c r="Y1469"/>
      <c r="Z1469"/>
      <c r="AA1469"/>
      <c r="AB1469"/>
      <c r="AC1469"/>
      <c r="AD1469"/>
      <c r="AE1469"/>
      <c r="AF1469"/>
      <c r="AG1469"/>
      <c r="AH1469"/>
      <c r="AI1469"/>
      <c r="AJ1469"/>
      <c r="AK1469"/>
      <c r="AL1469"/>
      <c r="AM1469"/>
      <c r="AN1469"/>
      <c r="AO1469"/>
      <c r="AP1469"/>
      <c r="AQ1469"/>
      <c r="AR1469"/>
      <c r="AS1469"/>
      <c r="AT1469"/>
      <c r="AU1469"/>
      <c r="AV1469"/>
      <c r="AW1469"/>
      <c r="AX1469"/>
      <c r="AY1469"/>
      <c r="AZ1469"/>
      <c r="BA1469"/>
      <c r="BB1469"/>
      <c r="BC1469"/>
      <c r="BD1469"/>
      <c r="BE1469"/>
      <c r="BF1469"/>
      <c r="BG1469"/>
      <c r="BH1469"/>
      <c r="BI1469"/>
      <c r="BJ1469"/>
      <c r="BK1469"/>
      <c r="BL1469"/>
      <c r="BM1469"/>
      <c r="BN1469"/>
      <c r="BO1469"/>
      <c r="BP1469"/>
      <c r="BQ1469"/>
      <c r="BR1469"/>
      <c r="BS1469"/>
      <c r="BT1469"/>
      <c r="BU1469"/>
      <c r="BV1469"/>
      <c r="BW1469"/>
      <c r="BX1469"/>
      <c r="BY1469"/>
      <c r="BZ1469"/>
      <c r="CA1469"/>
      <c r="CB1469"/>
      <c r="CC1469"/>
      <c r="CD1469"/>
      <c r="CE1469"/>
      <c r="CF1469"/>
      <c r="CG1469"/>
      <c r="CH1469"/>
      <c r="CI1469"/>
      <c r="CJ1469"/>
      <c r="CK1469"/>
      <c r="CL1469"/>
      <c r="CN1469"/>
    </row>
    <row r="1470" spans="1:117" x14ac:dyDescent="0.4">
      <c r="G1470"/>
      <c r="I1470"/>
      <c r="J1470"/>
      <c r="R1470"/>
      <c r="S1470"/>
      <c r="T1470"/>
      <c r="U1470"/>
      <c r="V1470"/>
      <c r="W1470"/>
      <c r="X1470"/>
      <c r="Y1470"/>
      <c r="Z1470"/>
      <c r="AA1470"/>
      <c r="AB1470"/>
      <c r="AC1470"/>
      <c r="AD1470"/>
      <c r="AE1470"/>
      <c r="AF1470"/>
      <c r="AG1470"/>
      <c r="AH1470"/>
      <c r="AI1470"/>
      <c r="AJ1470"/>
      <c r="AK1470"/>
      <c r="AL1470"/>
      <c r="AM1470"/>
      <c r="AN1470"/>
      <c r="AO1470"/>
      <c r="AP1470"/>
      <c r="AQ1470"/>
      <c r="AR1470"/>
      <c r="AS1470"/>
      <c r="AT1470"/>
      <c r="AU1470"/>
      <c r="AV1470"/>
      <c r="AW1470"/>
      <c r="AX1470"/>
      <c r="AY1470"/>
      <c r="AZ1470"/>
      <c r="BA1470"/>
      <c r="BB1470"/>
      <c r="BC1470"/>
      <c r="BD1470"/>
      <c r="BE1470"/>
      <c r="BF1470"/>
      <c r="BG1470"/>
      <c r="BH1470"/>
      <c r="BI1470"/>
      <c r="BJ1470"/>
      <c r="BK1470"/>
      <c r="BL1470"/>
      <c r="BM1470"/>
      <c r="BN1470"/>
      <c r="BO1470"/>
      <c r="BP1470"/>
      <c r="BQ1470"/>
      <c r="BR1470"/>
      <c r="BS1470"/>
      <c r="BT1470"/>
      <c r="BU1470"/>
      <c r="BV1470"/>
      <c r="BW1470"/>
      <c r="BX1470"/>
      <c r="BY1470"/>
      <c r="BZ1470"/>
      <c r="CA1470"/>
      <c r="CB1470"/>
      <c r="CC1470"/>
      <c r="CD1470"/>
      <c r="CE1470"/>
      <c r="CF1470"/>
      <c r="CG1470"/>
      <c r="CH1470"/>
      <c r="CI1470"/>
      <c r="CJ1470"/>
      <c r="CK1470"/>
      <c r="CL1470"/>
      <c r="CN1470"/>
    </row>
    <row r="1471" spans="1:117" x14ac:dyDescent="0.4">
      <c r="G1471"/>
      <c r="I1471"/>
      <c r="J1471"/>
      <c r="R1471"/>
      <c r="S1471"/>
      <c r="T1471"/>
      <c r="U1471"/>
      <c r="V1471"/>
      <c r="W1471"/>
      <c r="X1471"/>
      <c r="Y1471"/>
      <c r="Z1471"/>
      <c r="AA1471"/>
      <c r="AB1471"/>
      <c r="AC1471"/>
      <c r="AD1471"/>
      <c r="AE1471"/>
      <c r="AF1471"/>
      <c r="AG1471"/>
      <c r="AH1471"/>
      <c r="AI1471"/>
      <c r="AJ1471"/>
      <c r="AK1471"/>
      <c r="AL1471"/>
      <c r="AM1471"/>
      <c r="AN1471"/>
      <c r="AO1471"/>
      <c r="AP1471"/>
      <c r="AQ1471"/>
      <c r="AR1471"/>
      <c r="AS1471"/>
      <c r="AT1471"/>
      <c r="AU1471"/>
      <c r="AV1471"/>
      <c r="AW1471"/>
      <c r="AX1471"/>
      <c r="AY1471"/>
      <c r="AZ1471"/>
      <c r="BA1471"/>
      <c r="BB1471"/>
      <c r="BC1471"/>
      <c r="BD1471"/>
      <c r="BE1471"/>
      <c r="BF1471"/>
      <c r="BG1471"/>
      <c r="BH1471"/>
      <c r="BI1471"/>
      <c r="BJ1471"/>
      <c r="BK1471"/>
      <c r="BL1471"/>
      <c r="BM1471"/>
      <c r="BN1471"/>
      <c r="BO1471"/>
      <c r="BP1471"/>
      <c r="BQ1471"/>
      <c r="BR1471"/>
      <c r="BS1471"/>
      <c r="BT1471"/>
      <c r="BU1471"/>
      <c r="BV1471"/>
      <c r="BW1471"/>
      <c r="BX1471"/>
      <c r="BY1471"/>
      <c r="BZ1471"/>
      <c r="CA1471"/>
      <c r="CB1471"/>
      <c r="CC1471"/>
      <c r="CD1471"/>
      <c r="CE1471"/>
      <c r="CF1471"/>
      <c r="CG1471"/>
      <c r="CH1471"/>
      <c r="CI1471"/>
      <c r="CJ1471"/>
      <c r="CK1471"/>
      <c r="CL1471"/>
      <c r="CN1471"/>
    </row>
    <row r="1472" spans="1:117" x14ac:dyDescent="0.4">
      <c r="G1472"/>
      <c r="I1472"/>
      <c r="J1472"/>
      <c r="R1472"/>
      <c r="S1472"/>
      <c r="T1472"/>
      <c r="U1472"/>
      <c r="V1472"/>
      <c r="W1472"/>
      <c r="X1472"/>
      <c r="Y1472"/>
      <c r="Z1472"/>
      <c r="AA1472"/>
      <c r="AB1472"/>
      <c r="AC1472"/>
      <c r="AD1472"/>
      <c r="AE1472"/>
      <c r="AF1472"/>
      <c r="AG1472"/>
      <c r="AH1472"/>
      <c r="AI1472"/>
      <c r="AJ1472"/>
      <c r="AK1472"/>
      <c r="AL1472"/>
      <c r="AM1472"/>
      <c r="AN1472"/>
      <c r="AO1472"/>
      <c r="AP1472"/>
      <c r="AQ1472"/>
      <c r="AR1472"/>
      <c r="AS1472"/>
      <c r="AT1472"/>
      <c r="AU1472"/>
      <c r="AV1472"/>
      <c r="AW1472"/>
      <c r="AX1472"/>
      <c r="AY1472"/>
      <c r="AZ1472"/>
      <c r="BA1472"/>
      <c r="BB1472"/>
      <c r="BC1472"/>
      <c r="BD1472"/>
      <c r="BE1472"/>
      <c r="BF1472"/>
      <c r="BG1472"/>
      <c r="BH1472"/>
      <c r="BI1472"/>
      <c r="BJ1472"/>
      <c r="BK1472"/>
      <c r="BL1472"/>
      <c r="BM1472"/>
      <c r="BN1472"/>
      <c r="BO1472"/>
      <c r="BP1472"/>
      <c r="BQ1472"/>
      <c r="BR1472"/>
      <c r="BS1472"/>
      <c r="BT1472"/>
      <c r="BU1472"/>
      <c r="BV1472"/>
      <c r="BW1472"/>
      <c r="BX1472"/>
      <c r="BY1472"/>
      <c r="BZ1472"/>
      <c r="CA1472"/>
      <c r="CB1472"/>
      <c r="CC1472"/>
      <c r="CD1472"/>
      <c r="CE1472"/>
      <c r="CF1472"/>
      <c r="CG1472"/>
      <c r="CH1472"/>
      <c r="CI1472"/>
      <c r="CJ1472"/>
      <c r="CK1472"/>
      <c r="CL1472"/>
      <c r="CN1472"/>
    </row>
    <row r="1473" spans="7:92" x14ac:dyDescent="0.4">
      <c r="G1473"/>
      <c r="I1473"/>
      <c r="J1473"/>
      <c r="R1473"/>
      <c r="S1473"/>
      <c r="T1473"/>
      <c r="U1473"/>
      <c r="V1473"/>
      <c r="W1473"/>
      <c r="X1473"/>
      <c r="Y1473"/>
      <c r="Z1473"/>
      <c r="AA1473"/>
      <c r="AB1473"/>
      <c r="AC1473"/>
      <c r="AD1473"/>
      <c r="AE1473"/>
      <c r="AF1473"/>
      <c r="AG1473"/>
      <c r="AH1473"/>
      <c r="AI1473"/>
      <c r="AJ1473"/>
      <c r="AK1473"/>
      <c r="AL1473"/>
      <c r="AM1473"/>
      <c r="AN1473"/>
      <c r="AO1473"/>
      <c r="AP1473"/>
      <c r="AQ1473"/>
      <c r="AR1473"/>
      <c r="AS1473"/>
      <c r="AT1473"/>
      <c r="AU1473"/>
      <c r="AV1473"/>
      <c r="AW1473"/>
      <c r="AX1473"/>
      <c r="AY1473"/>
      <c r="AZ1473"/>
      <c r="BA1473"/>
      <c r="BB1473"/>
      <c r="BC1473"/>
      <c r="BD1473"/>
      <c r="BE1473"/>
      <c r="BF1473"/>
      <c r="BG1473"/>
      <c r="BH1473"/>
      <c r="BI1473"/>
      <c r="BJ1473"/>
      <c r="BK1473"/>
      <c r="BL1473"/>
      <c r="BM1473"/>
      <c r="BN1473"/>
      <c r="BO1473"/>
      <c r="BP1473"/>
      <c r="BQ1473"/>
      <c r="BR1473"/>
      <c r="BS1473"/>
      <c r="BT1473"/>
      <c r="BU1473"/>
      <c r="BV1473"/>
      <c r="BW1473"/>
      <c r="BX1473"/>
      <c r="BY1473"/>
      <c r="BZ1473"/>
      <c r="CA1473"/>
      <c r="CB1473"/>
      <c r="CC1473"/>
      <c r="CD1473"/>
      <c r="CE1473"/>
      <c r="CF1473"/>
      <c r="CG1473"/>
      <c r="CH1473"/>
      <c r="CI1473"/>
      <c r="CJ1473"/>
      <c r="CK1473"/>
      <c r="CL1473"/>
      <c r="CN1473"/>
    </row>
    <row r="1474" spans="7:92" x14ac:dyDescent="0.4">
      <c r="G1474"/>
      <c r="I1474"/>
      <c r="J1474"/>
      <c r="R1474"/>
      <c r="S1474"/>
      <c r="T1474"/>
      <c r="U1474"/>
      <c r="V1474"/>
      <c r="W1474"/>
      <c r="X1474"/>
      <c r="Y1474"/>
      <c r="Z1474"/>
      <c r="AA1474"/>
      <c r="AB1474"/>
      <c r="AC1474"/>
      <c r="AD1474"/>
      <c r="AE1474"/>
      <c r="AF1474"/>
      <c r="AG1474"/>
      <c r="AH1474"/>
      <c r="AI1474"/>
      <c r="AJ1474"/>
      <c r="AK1474"/>
      <c r="AL1474"/>
      <c r="AM1474"/>
      <c r="AN1474"/>
      <c r="AO1474"/>
      <c r="AP1474"/>
      <c r="AQ1474"/>
      <c r="AR1474"/>
      <c r="AS1474"/>
      <c r="AT1474"/>
      <c r="AU1474"/>
      <c r="AV1474"/>
      <c r="AW1474"/>
      <c r="AX1474"/>
      <c r="AY1474"/>
      <c r="AZ1474"/>
      <c r="BA1474"/>
      <c r="BB1474"/>
      <c r="BC1474"/>
      <c r="BD1474"/>
      <c r="BE1474"/>
      <c r="BF1474"/>
      <c r="BG1474"/>
      <c r="BH1474"/>
      <c r="BI1474"/>
      <c r="BJ1474"/>
      <c r="BK1474"/>
      <c r="BL1474"/>
      <c r="BM1474"/>
      <c r="BN1474"/>
      <c r="BO1474"/>
      <c r="BP1474"/>
      <c r="BQ1474"/>
      <c r="BR1474"/>
      <c r="BS1474"/>
      <c r="BT1474"/>
      <c r="BU1474"/>
      <c r="BV1474"/>
      <c r="BW1474"/>
      <c r="BX1474"/>
      <c r="BY1474"/>
      <c r="BZ1474"/>
      <c r="CA1474"/>
      <c r="CB1474"/>
      <c r="CC1474"/>
      <c r="CD1474"/>
      <c r="CE1474"/>
      <c r="CF1474"/>
      <c r="CG1474"/>
      <c r="CH1474"/>
      <c r="CI1474"/>
      <c r="CJ1474"/>
      <c r="CK1474"/>
      <c r="CL1474"/>
      <c r="CN1474"/>
    </row>
    <row r="1475" spans="7:92" x14ac:dyDescent="0.4">
      <c r="G1475"/>
      <c r="I1475"/>
      <c r="J1475"/>
      <c r="R1475"/>
      <c r="S1475"/>
      <c r="T1475"/>
      <c r="U1475"/>
      <c r="V1475"/>
      <c r="W1475"/>
      <c r="X1475"/>
      <c r="Y1475"/>
      <c r="Z1475"/>
      <c r="AA1475"/>
      <c r="AB1475"/>
      <c r="AC1475"/>
      <c r="AD1475"/>
      <c r="AE1475"/>
      <c r="AF1475"/>
      <c r="AG1475"/>
      <c r="AH1475"/>
      <c r="AI1475"/>
      <c r="AJ1475"/>
      <c r="AK1475"/>
      <c r="AL1475"/>
      <c r="AM1475"/>
      <c r="AN1475"/>
      <c r="AO1475"/>
      <c r="AP1475"/>
      <c r="AQ1475"/>
      <c r="AR1475"/>
      <c r="AS1475"/>
      <c r="AT1475"/>
      <c r="AU1475"/>
      <c r="AV1475"/>
      <c r="AW1475"/>
      <c r="AX1475"/>
      <c r="AY1475"/>
      <c r="AZ1475"/>
      <c r="BA1475"/>
      <c r="BB1475"/>
      <c r="BC1475"/>
      <c r="BD1475"/>
      <c r="BE1475"/>
      <c r="BF1475"/>
      <c r="BG1475"/>
      <c r="BH1475"/>
      <c r="BI1475"/>
      <c r="BJ1475"/>
      <c r="BK1475"/>
      <c r="BL1475"/>
      <c r="BM1475"/>
      <c r="BN1475"/>
      <c r="BO1475"/>
      <c r="BP1475"/>
      <c r="BQ1475"/>
      <c r="BR1475"/>
      <c r="BS1475"/>
      <c r="BT1475"/>
      <c r="BU1475"/>
      <c r="BV1475"/>
      <c r="BW1475"/>
      <c r="BX1475"/>
      <c r="BY1475"/>
      <c r="BZ1475"/>
      <c r="CA1475"/>
      <c r="CB1475"/>
      <c r="CC1475"/>
      <c r="CD1475"/>
      <c r="CE1475"/>
      <c r="CF1475"/>
      <c r="CG1475"/>
      <c r="CH1475"/>
      <c r="CI1475"/>
      <c r="CJ1475"/>
      <c r="CK1475"/>
      <c r="CL1475"/>
      <c r="CN1475"/>
    </row>
    <row r="1476" spans="7:92" x14ac:dyDescent="0.4">
      <c r="G1476"/>
      <c r="I1476"/>
      <c r="J1476"/>
      <c r="R1476"/>
      <c r="S1476"/>
      <c r="T1476"/>
      <c r="U1476"/>
      <c r="V1476"/>
      <c r="W1476"/>
      <c r="X1476"/>
      <c r="Y1476"/>
      <c r="Z1476"/>
      <c r="AA1476"/>
      <c r="AB1476"/>
      <c r="AC1476"/>
      <c r="AD1476"/>
      <c r="AE1476"/>
      <c r="AF1476"/>
      <c r="AG1476"/>
      <c r="AH1476"/>
      <c r="AI1476"/>
      <c r="AJ1476"/>
      <c r="AK1476"/>
      <c r="AL1476"/>
      <c r="AM1476"/>
      <c r="AN1476"/>
      <c r="AO1476"/>
      <c r="AP1476"/>
      <c r="AQ1476"/>
      <c r="AR1476"/>
      <c r="AS1476"/>
      <c r="AT1476"/>
      <c r="AU1476"/>
      <c r="AV1476"/>
      <c r="AW1476"/>
      <c r="AX1476"/>
      <c r="AY1476"/>
      <c r="AZ1476"/>
      <c r="BA1476"/>
      <c r="BB1476"/>
      <c r="BC1476"/>
      <c r="BD1476"/>
      <c r="BE1476"/>
      <c r="BF1476"/>
      <c r="BG1476"/>
      <c r="BH1476"/>
      <c r="BI1476"/>
      <c r="BJ1476"/>
      <c r="BK1476"/>
      <c r="BL1476"/>
      <c r="BM1476"/>
      <c r="BN1476"/>
      <c r="BO1476"/>
      <c r="BP1476"/>
      <c r="BQ1476"/>
      <c r="BR1476"/>
      <c r="BS1476"/>
      <c r="BT1476"/>
      <c r="BU1476"/>
      <c r="BV1476"/>
      <c r="BW1476"/>
      <c r="BX1476"/>
      <c r="BY1476"/>
      <c r="BZ1476"/>
      <c r="CA1476"/>
      <c r="CB1476"/>
      <c r="CC1476"/>
      <c r="CD1476"/>
      <c r="CE1476"/>
      <c r="CF1476"/>
      <c r="CG1476"/>
      <c r="CH1476"/>
      <c r="CI1476"/>
      <c r="CJ1476"/>
      <c r="CK1476"/>
      <c r="CL1476"/>
      <c r="CN1476"/>
    </row>
    <row r="1477" spans="7:92" x14ac:dyDescent="0.4">
      <c r="G1477"/>
      <c r="I1477"/>
      <c r="J1477"/>
      <c r="R1477"/>
      <c r="S1477"/>
      <c r="T1477"/>
      <c r="U1477"/>
      <c r="V1477"/>
      <c r="W1477"/>
      <c r="X1477"/>
      <c r="Y1477"/>
      <c r="Z1477"/>
      <c r="AA1477"/>
      <c r="AB1477"/>
      <c r="AC1477"/>
      <c r="AD1477"/>
      <c r="AE1477"/>
      <c r="AF1477"/>
      <c r="AG1477"/>
      <c r="AH1477"/>
      <c r="AI1477"/>
      <c r="AJ1477"/>
      <c r="AK1477"/>
      <c r="AL1477"/>
      <c r="AM1477"/>
      <c r="AN1477"/>
      <c r="AO1477"/>
      <c r="AP1477"/>
      <c r="AQ1477"/>
      <c r="AR1477"/>
      <c r="AS1477"/>
      <c r="AT1477"/>
      <c r="AU1477"/>
      <c r="AV1477"/>
      <c r="AW1477"/>
      <c r="AX1477"/>
      <c r="AY1477"/>
      <c r="AZ1477"/>
      <c r="BA1477"/>
      <c r="BB1477"/>
      <c r="BC1477"/>
      <c r="BD1477"/>
      <c r="BE1477"/>
      <c r="BF1477"/>
      <c r="BG1477"/>
      <c r="BH1477"/>
      <c r="BI1477"/>
      <c r="BJ1477"/>
      <c r="BK1477"/>
      <c r="BL1477"/>
      <c r="BM1477"/>
      <c r="BN1477"/>
      <c r="BO1477"/>
      <c r="BP1477"/>
      <c r="BQ1477"/>
      <c r="BR1477"/>
      <c r="BS1477"/>
      <c r="BT1477"/>
      <c r="BU1477"/>
      <c r="BV1477"/>
      <c r="BW1477"/>
      <c r="BX1477"/>
      <c r="BY1477"/>
      <c r="BZ1477"/>
      <c r="CA1477"/>
      <c r="CB1477"/>
      <c r="CC1477"/>
      <c r="CD1477"/>
      <c r="CE1477"/>
      <c r="CF1477"/>
      <c r="CG1477"/>
      <c r="CH1477"/>
      <c r="CI1477"/>
      <c r="CJ1477"/>
      <c r="CK1477"/>
      <c r="CL1477"/>
      <c r="CN1477"/>
    </row>
    <row r="1478" spans="7:92" x14ac:dyDescent="0.4">
      <c r="G1478"/>
      <c r="I1478"/>
      <c r="J1478"/>
      <c r="R1478"/>
      <c r="S1478"/>
      <c r="T1478"/>
      <c r="U1478"/>
      <c r="V1478"/>
      <c r="W1478"/>
      <c r="X1478"/>
      <c r="Y1478"/>
      <c r="Z1478"/>
      <c r="AA1478"/>
      <c r="AB1478"/>
      <c r="AC1478"/>
      <c r="AD1478"/>
      <c r="AE1478"/>
      <c r="AF1478"/>
      <c r="AG1478"/>
      <c r="AH1478"/>
      <c r="AI1478"/>
      <c r="AJ1478"/>
      <c r="AK1478"/>
      <c r="AL1478"/>
      <c r="AM1478"/>
      <c r="AN1478"/>
      <c r="AO1478"/>
      <c r="AP1478"/>
      <c r="AQ1478"/>
      <c r="AR1478"/>
      <c r="AS1478"/>
      <c r="AT1478"/>
      <c r="AU1478"/>
      <c r="AV1478"/>
      <c r="AW1478"/>
      <c r="AX1478"/>
      <c r="AY1478"/>
      <c r="AZ1478"/>
      <c r="BA1478"/>
      <c r="BB1478"/>
      <c r="BC1478"/>
      <c r="BD1478"/>
      <c r="BE1478"/>
      <c r="BF1478"/>
      <c r="BG1478"/>
      <c r="BH1478"/>
      <c r="BI1478"/>
      <c r="BJ1478"/>
      <c r="BK1478"/>
      <c r="BL1478"/>
      <c r="BM1478"/>
      <c r="BN1478"/>
      <c r="BO1478"/>
      <c r="BP1478"/>
      <c r="BQ1478"/>
      <c r="BR1478"/>
      <c r="BS1478"/>
      <c r="BT1478"/>
      <c r="BU1478"/>
      <c r="BV1478"/>
      <c r="BW1478"/>
      <c r="BX1478"/>
      <c r="BY1478"/>
      <c r="BZ1478"/>
      <c r="CA1478"/>
      <c r="CB1478"/>
      <c r="CC1478"/>
      <c r="CD1478"/>
      <c r="CE1478"/>
      <c r="CF1478"/>
      <c r="CG1478"/>
      <c r="CH1478"/>
      <c r="CI1478"/>
      <c r="CJ1478"/>
      <c r="CK1478"/>
      <c r="CL1478"/>
      <c r="CN1478"/>
    </row>
    <row r="1479" spans="7:92" x14ac:dyDescent="0.4">
      <c r="G1479"/>
      <c r="I1479"/>
      <c r="J1479"/>
      <c r="R1479"/>
      <c r="S1479"/>
      <c r="T1479"/>
      <c r="U1479"/>
      <c r="V1479"/>
      <c r="W1479"/>
      <c r="X1479"/>
      <c r="Y1479"/>
      <c r="Z1479"/>
      <c r="AA1479"/>
      <c r="AB1479"/>
      <c r="AC1479"/>
      <c r="AD1479"/>
      <c r="AE1479"/>
      <c r="AF1479"/>
      <c r="AG1479"/>
      <c r="AH1479"/>
      <c r="AI1479"/>
      <c r="AJ1479"/>
      <c r="AK1479"/>
      <c r="AL1479"/>
      <c r="AM1479"/>
      <c r="AN1479"/>
      <c r="AO1479"/>
      <c r="AP1479"/>
      <c r="AQ1479"/>
      <c r="AR1479"/>
      <c r="AS1479"/>
      <c r="AT1479"/>
      <c r="AU1479"/>
      <c r="AV1479"/>
      <c r="AW1479"/>
      <c r="AX1479"/>
      <c r="AY1479"/>
      <c r="AZ1479"/>
      <c r="BA1479"/>
      <c r="BB1479"/>
      <c r="BC1479"/>
      <c r="BD1479"/>
      <c r="BE1479"/>
      <c r="BF1479"/>
      <c r="BG1479"/>
      <c r="BH1479"/>
      <c r="BI1479"/>
      <c r="BJ1479"/>
      <c r="BK1479"/>
      <c r="BL1479"/>
      <c r="BM1479"/>
      <c r="BN1479"/>
      <c r="BO1479"/>
      <c r="BP1479"/>
      <c r="BQ1479"/>
      <c r="BR1479"/>
      <c r="BS1479"/>
      <c r="BT1479"/>
      <c r="BU1479"/>
      <c r="BV1479"/>
      <c r="BW1479"/>
      <c r="BX1479"/>
      <c r="BY1479"/>
      <c r="BZ1479"/>
      <c r="CA1479"/>
      <c r="CB1479"/>
      <c r="CC1479"/>
      <c r="CD1479"/>
      <c r="CE1479"/>
      <c r="CF1479"/>
      <c r="CG1479"/>
      <c r="CH1479"/>
      <c r="CI1479"/>
      <c r="CJ1479"/>
      <c r="CK1479"/>
      <c r="CL1479"/>
      <c r="CN1479"/>
    </row>
    <row r="1480" spans="7:92" x14ac:dyDescent="0.4">
      <c r="G1480"/>
      <c r="I1480"/>
      <c r="J1480"/>
      <c r="R1480"/>
      <c r="S1480"/>
      <c r="T1480"/>
      <c r="U1480"/>
      <c r="V1480"/>
      <c r="W1480"/>
      <c r="X1480"/>
      <c r="Y1480"/>
      <c r="Z1480"/>
      <c r="AA1480"/>
      <c r="AB1480"/>
      <c r="AC1480"/>
      <c r="AD1480"/>
      <c r="AE1480"/>
      <c r="AF1480"/>
      <c r="AG1480"/>
      <c r="AH1480"/>
      <c r="AI1480"/>
      <c r="AJ1480"/>
      <c r="AK1480"/>
      <c r="AL1480"/>
      <c r="AM1480"/>
      <c r="AN1480"/>
      <c r="AO1480"/>
      <c r="AP1480"/>
      <c r="AQ1480"/>
      <c r="AR1480"/>
      <c r="AS1480"/>
      <c r="AT1480"/>
      <c r="AU1480"/>
      <c r="AV1480"/>
      <c r="AW1480"/>
      <c r="AX1480"/>
      <c r="AY1480"/>
      <c r="AZ1480"/>
      <c r="BA1480"/>
      <c r="BB1480"/>
      <c r="BC1480"/>
      <c r="BD1480"/>
      <c r="BE1480"/>
      <c r="BF1480"/>
      <c r="BG1480"/>
      <c r="BH1480"/>
      <c r="BI1480"/>
      <c r="BJ1480"/>
      <c r="BK1480"/>
      <c r="BL1480"/>
      <c r="BM1480"/>
      <c r="BN1480"/>
      <c r="BO1480"/>
      <c r="BP1480"/>
      <c r="BQ1480"/>
      <c r="BR1480"/>
      <c r="BS1480"/>
      <c r="BT1480"/>
      <c r="BU1480"/>
      <c r="BV1480"/>
      <c r="BW1480"/>
      <c r="BX1480"/>
      <c r="BY1480"/>
      <c r="BZ1480"/>
      <c r="CA1480"/>
      <c r="CB1480"/>
      <c r="CC1480"/>
      <c r="CD1480"/>
      <c r="CE1480"/>
      <c r="CF1480"/>
      <c r="CG1480"/>
      <c r="CH1480"/>
      <c r="CI1480"/>
      <c r="CJ1480"/>
      <c r="CK1480"/>
      <c r="CL1480"/>
      <c r="CN1480"/>
    </row>
    <row r="1481" spans="7:92" x14ac:dyDescent="0.4">
      <c r="G1481"/>
      <c r="I1481"/>
      <c r="J1481"/>
      <c r="R1481"/>
      <c r="S1481"/>
      <c r="T1481"/>
      <c r="U1481"/>
      <c r="V1481"/>
      <c r="W1481"/>
      <c r="X1481"/>
      <c r="Y1481"/>
      <c r="Z1481"/>
      <c r="AA1481"/>
      <c r="AB1481"/>
      <c r="AC1481"/>
      <c r="AD1481"/>
      <c r="AE1481"/>
      <c r="AF1481"/>
      <c r="AG1481"/>
      <c r="AH1481"/>
      <c r="AI1481"/>
      <c r="AJ1481"/>
      <c r="AK1481"/>
      <c r="AL1481"/>
      <c r="AM1481"/>
      <c r="AN1481"/>
      <c r="AO1481"/>
      <c r="AP1481"/>
      <c r="AQ1481"/>
      <c r="AR1481"/>
      <c r="AS1481"/>
      <c r="AT1481"/>
      <c r="AU1481"/>
      <c r="AV1481"/>
      <c r="AW1481"/>
      <c r="AX1481"/>
      <c r="AY1481"/>
      <c r="AZ1481"/>
      <c r="BA1481"/>
      <c r="BB1481"/>
      <c r="BC1481"/>
      <c r="BD1481"/>
      <c r="BE1481"/>
      <c r="BF1481"/>
      <c r="BG1481"/>
      <c r="BH1481"/>
      <c r="BI1481"/>
      <c r="BJ1481"/>
      <c r="BK1481"/>
      <c r="BL1481"/>
      <c r="BM1481"/>
      <c r="BN1481"/>
      <c r="BO1481"/>
      <c r="BP1481"/>
      <c r="BQ1481"/>
      <c r="BR1481"/>
      <c r="BS1481"/>
      <c r="BT1481"/>
      <c r="BU1481"/>
      <c r="BV1481"/>
      <c r="BW1481"/>
      <c r="BX1481"/>
      <c r="BY1481"/>
      <c r="BZ1481"/>
      <c r="CA1481"/>
      <c r="CB1481"/>
      <c r="CC1481"/>
      <c r="CD1481"/>
      <c r="CE1481"/>
      <c r="CF1481"/>
      <c r="CG1481"/>
      <c r="CH1481"/>
      <c r="CI1481"/>
      <c r="CJ1481"/>
      <c r="CK1481"/>
      <c r="CL1481"/>
      <c r="CN1481"/>
    </row>
    <row r="1482" spans="7:92" x14ac:dyDescent="0.4">
      <c r="G1482"/>
      <c r="I1482"/>
      <c r="J1482"/>
      <c r="R1482"/>
      <c r="S1482"/>
      <c r="T1482"/>
      <c r="U1482"/>
      <c r="V1482"/>
      <c r="W1482"/>
      <c r="X1482"/>
      <c r="Y1482"/>
      <c r="Z1482"/>
      <c r="AA1482"/>
      <c r="AB1482"/>
      <c r="AC1482"/>
      <c r="AD1482"/>
      <c r="AE1482"/>
      <c r="AF1482"/>
      <c r="AG1482"/>
      <c r="AH1482"/>
      <c r="AI1482"/>
      <c r="AJ1482"/>
      <c r="AK1482"/>
      <c r="AL1482"/>
      <c r="AM1482"/>
      <c r="AN1482"/>
      <c r="AO1482"/>
      <c r="AP1482"/>
      <c r="AQ1482"/>
      <c r="AR1482"/>
      <c r="AS1482"/>
      <c r="AT1482"/>
      <c r="AU1482"/>
      <c r="AV1482"/>
      <c r="AW1482"/>
      <c r="AX1482"/>
      <c r="AY1482"/>
      <c r="AZ1482"/>
      <c r="BA1482"/>
      <c r="BB1482"/>
      <c r="BC1482"/>
      <c r="BD1482"/>
      <c r="BE1482"/>
      <c r="BF1482"/>
      <c r="BG1482"/>
      <c r="BH1482"/>
      <c r="BI1482"/>
      <c r="BJ1482"/>
      <c r="BK1482"/>
      <c r="BL1482"/>
      <c r="BM1482"/>
      <c r="BN1482"/>
      <c r="BO1482"/>
      <c r="BP1482"/>
      <c r="BQ1482"/>
      <c r="BR1482"/>
      <c r="BS1482"/>
      <c r="BT1482"/>
      <c r="BU1482"/>
      <c r="BV1482"/>
      <c r="BW1482"/>
      <c r="BX1482"/>
      <c r="BY1482"/>
      <c r="BZ1482"/>
      <c r="CA1482"/>
      <c r="CB1482"/>
      <c r="CC1482"/>
      <c r="CD1482"/>
      <c r="CE1482"/>
      <c r="CF1482"/>
      <c r="CG1482"/>
      <c r="CH1482"/>
      <c r="CI1482"/>
      <c r="CJ1482"/>
      <c r="CK1482"/>
      <c r="CL1482"/>
      <c r="CN1482"/>
    </row>
    <row r="1483" spans="7:92" x14ac:dyDescent="0.4">
      <c r="G1483"/>
      <c r="I1483"/>
      <c r="J1483"/>
      <c r="R1483"/>
      <c r="S1483"/>
      <c r="T1483"/>
      <c r="U1483"/>
      <c r="V1483"/>
      <c r="W1483"/>
      <c r="X1483"/>
      <c r="Y1483"/>
      <c r="Z1483"/>
      <c r="AA1483"/>
      <c r="AB1483"/>
      <c r="AC1483"/>
      <c r="AD1483"/>
      <c r="AE1483"/>
      <c r="AF1483"/>
      <c r="AG1483"/>
      <c r="AH1483"/>
      <c r="AI1483"/>
      <c r="AJ1483"/>
      <c r="AK1483"/>
      <c r="AL1483"/>
      <c r="AM1483"/>
      <c r="AN1483"/>
      <c r="AO1483"/>
      <c r="AP1483"/>
      <c r="AQ1483"/>
      <c r="AR1483"/>
      <c r="AS1483"/>
      <c r="AT1483"/>
      <c r="AU1483"/>
      <c r="AV1483"/>
      <c r="AW1483"/>
      <c r="AX1483"/>
      <c r="AY1483"/>
      <c r="AZ1483"/>
      <c r="BA1483"/>
      <c r="BB1483"/>
      <c r="BC1483"/>
      <c r="BD1483"/>
      <c r="BE1483"/>
      <c r="BF1483"/>
      <c r="BG1483"/>
      <c r="BH1483"/>
      <c r="BI1483"/>
      <c r="BJ1483"/>
      <c r="BK1483"/>
      <c r="BL1483"/>
      <c r="BM1483"/>
      <c r="BN1483"/>
      <c r="BO1483"/>
      <c r="BP1483"/>
      <c r="BQ1483"/>
      <c r="BR1483"/>
      <c r="BS1483"/>
      <c r="BT1483"/>
      <c r="BU1483"/>
      <c r="BV1483"/>
      <c r="BW1483"/>
      <c r="BX1483"/>
      <c r="BY1483"/>
      <c r="BZ1483"/>
      <c r="CA1483"/>
      <c r="CB1483"/>
      <c r="CC1483"/>
      <c r="CD1483"/>
      <c r="CE1483"/>
      <c r="CF1483"/>
      <c r="CG1483"/>
      <c r="CH1483"/>
      <c r="CI1483"/>
      <c r="CJ1483"/>
      <c r="CK1483"/>
      <c r="CL1483"/>
      <c r="CN1483"/>
    </row>
    <row r="1484" spans="7:92" x14ac:dyDescent="0.4">
      <c r="G1484"/>
      <c r="I1484"/>
      <c r="J1484"/>
      <c r="R1484"/>
      <c r="S1484"/>
      <c r="T1484"/>
      <c r="U1484"/>
      <c r="V1484"/>
      <c r="W1484"/>
      <c r="X1484"/>
      <c r="Y1484"/>
      <c r="Z1484"/>
      <c r="AA1484"/>
      <c r="AB1484"/>
      <c r="AC1484"/>
      <c r="AD1484"/>
      <c r="AE1484"/>
      <c r="AF1484"/>
      <c r="AG1484"/>
      <c r="AH1484"/>
      <c r="AI1484"/>
      <c r="AJ1484"/>
      <c r="AK1484"/>
      <c r="AL1484"/>
      <c r="AM1484"/>
      <c r="AN1484"/>
      <c r="AO1484"/>
      <c r="AP1484"/>
      <c r="AQ1484"/>
      <c r="AR1484"/>
      <c r="AS1484"/>
      <c r="AT1484"/>
      <c r="AU1484"/>
      <c r="AV1484"/>
      <c r="AW1484"/>
      <c r="AX1484"/>
      <c r="AY1484"/>
      <c r="AZ1484"/>
      <c r="BA1484"/>
      <c r="BB1484"/>
      <c r="BC1484"/>
      <c r="BD1484"/>
      <c r="BE1484"/>
      <c r="BF1484"/>
      <c r="BG1484"/>
      <c r="BH1484"/>
      <c r="BI1484"/>
      <c r="BJ1484"/>
      <c r="BK1484"/>
      <c r="BL1484"/>
      <c r="BM1484"/>
      <c r="BN1484"/>
      <c r="BO1484"/>
      <c r="BP1484"/>
      <c r="BQ1484"/>
      <c r="BR1484"/>
      <c r="BS1484"/>
      <c r="BT1484"/>
      <c r="BU1484"/>
      <c r="BV1484"/>
      <c r="BW1484"/>
      <c r="BX1484"/>
      <c r="BY1484"/>
      <c r="BZ1484"/>
      <c r="CA1484"/>
      <c r="CB1484"/>
      <c r="CC1484"/>
      <c r="CD1484"/>
      <c r="CE1484"/>
      <c r="CF1484"/>
      <c r="CG1484"/>
      <c r="CH1484"/>
      <c r="CI1484"/>
      <c r="CJ1484"/>
      <c r="CK1484"/>
      <c r="CL1484"/>
      <c r="CN1484"/>
    </row>
    <row r="1485" spans="7:92" x14ac:dyDescent="0.4">
      <c r="G1485"/>
      <c r="I1485"/>
      <c r="J1485"/>
      <c r="R1485"/>
      <c r="S1485"/>
      <c r="T1485"/>
      <c r="U1485"/>
      <c r="V1485"/>
      <c r="W1485"/>
      <c r="X1485"/>
      <c r="Y1485"/>
      <c r="Z1485"/>
      <c r="AA1485"/>
      <c r="AB1485"/>
      <c r="AC1485"/>
      <c r="AD1485"/>
      <c r="AE1485"/>
      <c r="AF1485"/>
      <c r="AG1485"/>
      <c r="AH1485"/>
      <c r="AI1485"/>
      <c r="AJ1485"/>
      <c r="AK1485"/>
      <c r="AL1485"/>
      <c r="AM1485"/>
      <c r="AN1485"/>
      <c r="AO1485"/>
      <c r="AP1485"/>
      <c r="AQ1485"/>
      <c r="AR1485"/>
      <c r="AS1485"/>
      <c r="AT1485"/>
      <c r="AU1485"/>
      <c r="AV1485"/>
      <c r="AW1485"/>
      <c r="AX1485"/>
      <c r="AY1485"/>
      <c r="AZ1485"/>
      <c r="BA1485"/>
      <c r="BB1485"/>
      <c r="BC1485"/>
      <c r="BD1485"/>
      <c r="BE1485"/>
      <c r="BF1485"/>
      <c r="BG1485"/>
      <c r="BH1485"/>
      <c r="BI1485"/>
      <c r="BJ1485"/>
      <c r="BK1485"/>
      <c r="BL1485"/>
      <c r="BM1485"/>
      <c r="BN1485"/>
      <c r="BO1485"/>
      <c r="BP1485"/>
      <c r="BQ1485"/>
      <c r="BR1485"/>
      <c r="BS1485"/>
      <c r="BT1485"/>
      <c r="BU1485"/>
      <c r="BV1485"/>
      <c r="BW1485"/>
      <c r="BX1485"/>
      <c r="BY1485"/>
      <c r="BZ1485"/>
      <c r="CA1485"/>
      <c r="CB1485"/>
      <c r="CC1485"/>
      <c r="CD1485"/>
      <c r="CE1485"/>
      <c r="CF1485"/>
      <c r="CG1485"/>
      <c r="CH1485"/>
      <c r="CI1485"/>
      <c r="CJ1485"/>
      <c r="CK1485"/>
      <c r="CL1485"/>
      <c r="CN1485"/>
    </row>
    <row r="1486" spans="7:92" x14ac:dyDescent="0.4">
      <c r="G1486"/>
      <c r="I1486"/>
      <c r="J1486"/>
      <c r="R1486"/>
      <c r="S1486"/>
      <c r="T1486"/>
      <c r="U1486"/>
      <c r="V1486"/>
      <c r="W1486"/>
      <c r="X1486"/>
      <c r="Y1486"/>
      <c r="Z1486"/>
      <c r="AA1486"/>
      <c r="AB1486"/>
      <c r="AC1486"/>
      <c r="AD1486"/>
      <c r="AE1486"/>
      <c r="AF1486"/>
      <c r="AG1486"/>
      <c r="AH1486"/>
      <c r="AI1486"/>
      <c r="AJ1486"/>
      <c r="AK1486"/>
      <c r="AL1486"/>
      <c r="AM1486"/>
      <c r="AN1486"/>
      <c r="AO1486"/>
      <c r="AP1486"/>
      <c r="AQ1486"/>
      <c r="AR1486"/>
      <c r="AS1486"/>
      <c r="AT1486"/>
      <c r="AU1486"/>
      <c r="AV1486"/>
      <c r="AW1486"/>
      <c r="AX1486"/>
      <c r="AY1486"/>
      <c r="AZ1486"/>
      <c r="BA1486"/>
      <c r="BB1486"/>
      <c r="BC1486"/>
      <c r="BD1486"/>
      <c r="BE1486"/>
      <c r="BF1486"/>
      <c r="BG1486"/>
      <c r="BH1486"/>
      <c r="BI1486"/>
      <c r="BJ1486"/>
      <c r="BK1486"/>
      <c r="BL1486"/>
      <c r="BM1486"/>
      <c r="BN1486"/>
      <c r="BO1486"/>
      <c r="BP1486"/>
      <c r="BQ1486"/>
      <c r="BR1486"/>
      <c r="BS1486"/>
      <c r="BT1486"/>
      <c r="BU1486"/>
      <c r="BV1486"/>
      <c r="BW1486"/>
      <c r="BX1486"/>
      <c r="BY1486"/>
      <c r="BZ1486"/>
      <c r="CA1486"/>
      <c r="CB1486"/>
      <c r="CC1486"/>
      <c r="CD1486"/>
      <c r="CE1486"/>
      <c r="CF1486"/>
      <c r="CG1486"/>
      <c r="CH1486"/>
      <c r="CI1486"/>
      <c r="CJ1486"/>
      <c r="CK1486"/>
      <c r="CL1486"/>
      <c r="CN1486"/>
    </row>
    <row r="1487" spans="7:92" x14ac:dyDescent="0.4">
      <c r="G1487"/>
      <c r="I1487"/>
      <c r="J1487"/>
      <c r="R1487"/>
      <c r="S1487"/>
      <c r="T1487"/>
      <c r="U1487"/>
      <c r="V1487"/>
      <c r="W1487"/>
      <c r="X1487"/>
      <c r="Y1487"/>
      <c r="Z1487"/>
      <c r="AA1487"/>
      <c r="AB1487"/>
      <c r="AC1487"/>
      <c r="AD1487"/>
      <c r="AE1487"/>
      <c r="AF1487"/>
      <c r="AG1487"/>
      <c r="AH1487"/>
      <c r="AI1487"/>
      <c r="AJ1487"/>
      <c r="AK1487"/>
      <c r="AL1487"/>
      <c r="AM1487"/>
      <c r="AN1487"/>
      <c r="AO1487"/>
      <c r="AP1487"/>
      <c r="AQ1487"/>
      <c r="AR1487"/>
      <c r="AS1487"/>
      <c r="AT1487"/>
      <c r="AU1487"/>
      <c r="AV1487"/>
      <c r="AW1487"/>
      <c r="AX1487"/>
      <c r="AY1487"/>
      <c r="AZ1487"/>
      <c r="BA1487"/>
      <c r="BB1487"/>
      <c r="BC1487"/>
      <c r="BD1487"/>
      <c r="BE1487"/>
      <c r="BF1487"/>
      <c r="BG1487"/>
      <c r="BH1487"/>
      <c r="BI1487"/>
      <c r="BJ1487"/>
      <c r="BK1487"/>
      <c r="BL1487"/>
      <c r="BM1487"/>
      <c r="BN1487"/>
      <c r="BO1487"/>
      <c r="BP1487"/>
      <c r="BQ1487"/>
      <c r="BR1487"/>
      <c r="BS1487"/>
      <c r="BT1487"/>
      <c r="BU1487"/>
      <c r="BV1487"/>
      <c r="BW1487"/>
      <c r="BX1487"/>
      <c r="BY1487"/>
      <c r="BZ1487"/>
      <c r="CA1487"/>
      <c r="CB1487"/>
      <c r="CC1487"/>
      <c r="CD1487"/>
      <c r="CE1487"/>
      <c r="CF1487"/>
      <c r="CG1487"/>
      <c r="CH1487"/>
      <c r="CI1487"/>
      <c r="CJ1487"/>
      <c r="CK1487"/>
      <c r="CL1487"/>
      <c r="CN1487"/>
    </row>
    <row r="1488" spans="7:92" x14ac:dyDescent="0.4">
      <c r="G1488"/>
      <c r="I1488"/>
      <c r="J1488"/>
      <c r="R1488"/>
      <c r="S1488"/>
      <c r="T1488"/>
      <c r="U1488"/>
      <c r="V1488"/>
      <c r="W1488"/>
      <c r="X1488"/>
      <c r="Y1488"/>
      <c r="Z1488"/>
      <c r="AA1488"/>
      <c r="AB1488"/>
      <c r="AC1488"/>
      <c r="AD1488"/>
      <c r="AE1488"/>
      <c r="AF1488"/>
      <c r="AG1488"/>
      <c r="AH1488"/>
      <c r="AI1488"/>
      <c r="AJ1488"/>
      <c r="AK1488"/>
      <c r="AL1488"/>
      <c r="AM1488"/>
      <c r="AN1488"/>
      <c r="AO1488"/>
      <c r="AP1488"/>
      <c r="AQ1488"/>
      <c r="AR1488"/>
      <c r="AS1488"/>
      <c r="AT1488"/>
      <c r="AU1488"/>
      <c r="AV1488"/>
      <c r="AW1488"/>
      <c r="AX1488"/>
      <c r="AY1488"/>
      <c r="AZ1488"/>
      <c r="BA1488"/>
      <c r="BB1488"/>
      <c r="BC1488"/>
      <c r="BD1488"/>
      <c r="BE1488"/>
      <c r="BF1488"/>
      <c r="BG1488"/>
      <c r="BH1488"/>
      <c r="BI1488"/>
      <c r="BJ1488"/>
      <c r="BK1488"/>
      <c r="BL1488"/>
      <c r="BM1488"/>
      <c r="BN1488"/>
      <c r="BO1488"/>
      <c r="BP1488"/>
      <c r="BQ1488"/>
      <c r="BR1488"/>
      <c r="BS1488"/>
      <c r="BT1488"/>
      <c r="BU1488"/>
      <c r="BV1488"/>
      <c r="BW1488"/>
      <c r="BX1488"/>
      <c r="BY1488"/>
      <c r="BZ1488"/>
      <c r="CA1488"/>
      <c r="CB1488"/>
      <c r="CC1488"/>
      <c r="CD1488"/>
      <c r="CE1488"/>
      <c r="CF1488"/>
      <c r="CG1488"/>
      <c r="CH1488"/>
      <c r="CI1488"/>
      <c r="CJ1488"/>
      <c r="CK1488"/>
      <c r="CL1488"/>
      <c r="CN1488"/>
    </row>
    <row r="1489" spans="7:92" x14ac:dyDescent="0.4">
      <c r="G1489"/>
      <c r="I1489"/>
      <c r="J1489"/>
      <c r="R1489"/>
      <c r="S1489"/>
      <c r="T1489"/>
      <c r="U1489"/>
      <c r="V1489"/>
      <c r="W1489"/>
      <c r="X1489"/>
      <c r="Y1489"/>
      <c r="Z1489"/>
      <c r="AA1489"/>
      <c r="AB1489"/>
      <c r="AC1489"/>
      <c r="AD1489"/>
      <c r="AE1489"/>
      <c r="AF1489"/>
      <c r="AG1489"/>
      <c r="AH1489"/>
      <c r="AI1489"/>
      <c r="AJ1489"/>
      <c r="AK1489"/>
      <c r="AL1489"/>
      <c r="AM1489"/>
      <c r="AN1489"/>
      <c r="AO1489"/>
      <c r="AP1489"/>
      <c r="AQ1489"/>
      <c r="AR1489"/>
      <c r="AS1489"/>
      <c r="AT1489"/>
      <c r="AU1489"/>
      <c r="AV1489"/>
      <c r="AW1489"/>
      <c r="AX1489"/>
      <c r="AY1489"/>
      <c r="AZ1489"/>
      <c r="BA1489"/>
      <c r="BB1489"/>
      <c r="BC1489"/>
      <c r="BD1489"/>
      <c r="BE1489"/>
      <c r="BF1489"/>
      <c r="BG1489"/>
      <c r="BH1489"/>
      <c r="BI1489"/>
      <c r="BJ1489"/>
      <c r="BK1489"/>
      <c r="BL1489"/>
      <c r="BM1489"/>
      <c r="BN1489"/>
      <c r="BO1489"/>
      <c r="BP1489"/>
      <c r="BQ1489"/>
      <c r="BR1489"/>
      <c r="BS1489"/>
      <c r="BT1489"/>
      <c r="BU1489"/>
      <c r="BV1489"/>
      <c r="BW1489"/>
      <c r="BX1489"/>
      <c r="BY1489"/>
      <c r="BZ1489"/>
      <c r="CA1489"/>
      <c r="CB1489"/>
      <c r="CC1489"/>
      <c r="CD1489"/>
      <c r="CE1489"/>
      <c r="CF1489"/>
      <c r="CG1489"/>
      <c r="CH1489"/>
      <c r="CI1489"/>
      <c r="CJ1489"/>
      <c r="CK1489"/>
      <c r="CL1489"/>
      <c r="CN1489"/>
    </row>
    <row r="1490" spans="7:92" x14ac:dyDescent="0.4">
      <c r="G1490"/>
      <c r="I1490"/>
      <c r="J1490"/>
      <c r="R1490"/>
      <c r="S1490"/>
      <c r="T1490"/>
      <c r="U1490"/>
      <c r="V1490"/>
      <c r="W1490"/>
      <c r="X1490"/>
      <c r="Y1490"/>
      <c r="Z1490"/>
      <c r="AA1490"/>
      <c r="AB1490"/>
      <c r="AC1490"/>
      <c r="AD1490"/>
      <c r="AE1490"/>
      <c r="AF1490"/>
      <c r="AG1490"/>
      <c r="AH1490"/>
      <c r="AI1490"/>
      <c r="AJ1490"/>
      <c r="AK1490"/>
      <c r="AL1490"/>
      <c r="AM1490"/>
      <c r="AN1490"/>
      <c r="AO1490"/>
      <c r="AP1490"/>
      <c r="AQ1490"/>
      <c r="AR1490"/>
      <c r="AS1490"/>
      <c r="AT1490"/>
      <c r="AU1490"/>
      <c r="AV1490"/>
      <c r="AW1490"/>
      <c r="AX1490"/>
      <c r="AY1490"/>
      <c r="AZ1490"/>
      <c r="BA1490"/>
      <c r="BB1490"/>
      <c r="BC1490"/>
      <c r="BD1490"/>
      <c r="BE1490"/>
      <c r="BF1490"/>
      <c r="BG1490"/>
      <c r="BH1490"/>
      <c r="BI1490"/>
      <c r="BJ1490"/>
      <c r="BK1490"/>
      <c r="BL1490"/>
      <c r="BM1490"/>
      <c r="BN1490"/>
      <c r="BO1490"/>
      <c r="BP1490"/>
      <c r="BQ1490"/>
      <c r="BR1490"/>
      <c r="BS1490"/>
      <c r="BT1490"/>
      <c r="BU1490"/>
      <c r="BV1490"/>
      <c r="BW1490"/>
      <c r="BX1490"/>
      <c r="BY1490"/>
      <c r="BZ1490"/>
      <c r="CA1490"/>
      <c r="CB1490"/>
      <c r="CC1490"/>
      <c r="CD1490"/>
      <c r="CE1490"/>
      <c r="CF1490"/>
      <c r="CG1490"/>
      <c r="CH1490"/>
      <c r="CI1490"/>
      <c r="CJ1490"/>
      <c r="CK1490"/>
      <c r="CL1490"/>
      <c r="CN1490"/>
    </row>
    <row r="1491" spans="7:92" x14ac:dyDescent="0.4">
      <c r="G1491"/>
      <c r="I1491"/>
      <c r="J1491"/>
      <c r="R1491"/>
      <c r="S1491"/>
      <c r="T1491"/>
      <c r="U1491"/>
      <c r="V1491"/>
      <c r="W1491"/>
      <c r="X1491"/>
      <c r="Y1491"/>
      <c r="Z1491"/>
      <c r="AA1491"/>
      <c r="AB1491"/>
      <c r="AC1491"/>
      <c r="AD1491"/>
      <c r="AE1491"/>
      <c r="AF1491"/>
      <c r="AG1491"/>
      <c r="AH1491"/>
      <c r="AI1491"/>
      <c r="AJ1491"/>
      <c r="AK1491"/>
      <c r="AL1491"/>
      <c r="AM1491"/>
      <c r="AN1491"/>
      <c r="AO1491"/>
      <c r="AP1491"/>
      <c r="AQ1491"/>
      <c r="AR1491"/>
      <c r="AS1491"/>
      <c r="AT1491"/>
      <c r="AU1491"/>
      <c r="AV1491"/>
      <c r="AW1491"/>
      <c r="AX1491"/>
      <c r="AY1491"/>
      <c r="AZ1491"/>
      <c r="BA1491"/>
      <c r="BB1491"/>
      <c r="BC1491"/>
      <c r="BD1491"/>
      <c r="BE1491"/>
      <c r="BF1491"/>
      <c r="BG1491"/>
      <c r="BH1491"/>
      <c r="BI1491"/>
      <c r="BJ1491"/>
      <c r="BK1491"/>
      <c r="BL1491"/>
      <c r="BM1491"/>
      <c r="BN1491"/>
      <c r="BO1491"/>
      <c r="BP1491"/>
      <c r="BQ1491"/>
      <c r="BR1491"/>
      <c r="BS1491"/>
      <c r="BT1491"/>
      <c r="BU1491"/>
      <c r="BV1491"/>
      <c r="BW1491"/>
      <c r="BX1491"/>
      <c r="BY1491"/>
      <c r="BZ1491"/>
      <c r="CA1491"/>
      <c r="CB1491"/>
      <c r="CC1491"/>
      <c r="CD1491"/>
      <c r="CE1491"/>
      <c r="CF1491"/>
      <c r="CG1491"/>
      <c r="CH1491"/>
      <c r="CI1491"/>
      <c r="CJ1491"/>
      <c r="CK1491"/>
      <c r="CL1491"/>
      <c r="CN1491"/>
    </row>
    <row r="1492" spans="7:92" x14ac:dyDescent="0.4">
      <c r="G1492"/>
      <c r="I1492"/>
      <c r="J1492"/>
      <c r="R1492"/>
      <c r="S1492"/>
      <c r="T1492"/>
      <c r="U1492"/>
      <c r="V1492"/>
      <c r="W1492"/>
      <c r="X1492"/>
      <c r="Y1492"/>
      <c r="Z1492"/>
      <c r="AA1492"/>
      <c r="AB1492"/>
      <c r="AC1492"/>
      <c r="AD1492"/>
      <c r="AE1492"/>
      <c r="AF1492"/>
      <c r="AG1492"/>
      <c r="AH1492"/>
      <c r="AI1492"/>
      <c r="AJ1492"/>
      <c r="AK1492"/>
      <c r="AL1492"/>
      <c r="AM1492"/>
      <c r="AN1492"/>
      <c r="AO1492"/>
      <c r="AP1492"/>
      <c r="AQ1492"/>
      <c r="AR1492"/>
      <c r="AS1492"/>
      <c r="AT1492"/>
      <c r="AU1492"/>
      <c r="AV1492"/>
      <c r="AW1492"/>
      <c r="AX1492"/>
      <c r="AY1492"/>
      <c r="AZ1492"/>
      <c r="BA1492"/>
      <c r="BB1492"/>
      <c r="BC1492"/>
      <c r="BD1492"/>
      <c r="BE1492"/>
      <c r="BF1492"/>
      <c r="BG1492"/>
      <c r="BH1492"/>
      <c r="BI1492"/>
      <c r="BJ1492"/>
      <c r="BK1492"/>
      <c r="BL1492"/>
      <c r="BM1492"/>
      <c r="BN1492"/>
      <c r="BO1492"/>
      <c r="BP1492"/>
      <c r="BQ1492"/>
      <c r="BR1492"/>
      <c r="BS1492"/>
      <c r="BT1492"/>
      <c r="BU1492"/>
      <c r="BV1492"/>
      <c r="BW1492"/>
      <c r="BX1492"/>
      <c r="BY1492"/>
      <c r="BZ1492"/>
      <c r="CA1492"/>
      <c r="CB1492"/>
      <c r="CC1492"/>
      <c r="CD1492"/>
      <c r="CE1492"/>
      <c r="CF1492"/>
      <c r="CG1492"/>
      <c r="CH1492"/>
      <c r="CI1492"/>
      <c r="CJ1492"/>
      <c r="CK1492"/>
      <c r="CL1492"/>
      <c r="CN1492"/>
    </row>
    <row r="1493" spans="7:92" x14ac:dyDescent="0.4">
      <c r="G1493"/>
      <c r="I1493"/>
      <c r="J1493"/>
      <c r="R1493"/>
      <c r="S1493"/>
      <c r="T1493"/>
      <c r="U1493"/>
      <c r="V1493"/>
      <c r="W1493"/>
      <c r="X1493"/>
      <c r="Y1493"/>
      <c r="Z1493"/>
      <c r="AA1493"/>
      <c r="AB1493"/>
      <c r="AC1493"/>
      <c r="AD1493"/>
      <c r="AE1493"/>
      <c r="AF1493"/>
      <c r="AG1493"/>
      <c r="AH1493"/>
      <c r="AI1493"/>
      <c r="AJ1493"/>
      <c r="AK1493"/>
      <c r="AL1493"/>
      <c r="AM1493"/>
      <c r="AN1493"/>
      <c r="AO1493"/>
      <c r="AP1493"/>
      <c r="AQ1493"/>
      <c r="AR1493"/>
      <c r="AS1493"/>
      <c r="AT1493"/>
      <c r="AU1493"/>
      <c r="AV1493"/>
      <c r="AW1493"/>
      <c r="AX1493"/>
      <c r="AY1493"/>
      <c r="AZ1493"/>
      <c r="BA1493"/>
      <c r="BB1493"/>
      <c r="BC1493"/>
      <c r="BD1493"/>
      <c r="BE1493"/>
      <c r="BF1493"/>
      <c r="BG1493"/>
      <c r="BH1493"/>
      <c r="BI1493"/>
      <c r="BJ1493"/>
      <c r="BK1493"/>
      <c r="BL1493"/>
      <c r="BM1493"/>
      <c r="BN1493"/>
      <c r="BO1493"/>
      <c r="BP1493"/>
      <c r="BQ1493"/>
      <c r="BR1493"/>
      <c r="BS1493"/>
      <c r="BT1493"/>
      <c r="BU1493"/>
      <c r="BV1493"/>
      <c r="BW1493"/>
      <c r="BX1493"/>
      <c r="BY1493"/>
      <c r="BZ1493"/>
      <c r="CA1493"/>
      <c r="CB1493"/>
      <c r="CC1493"/>
      <c r="CD1493"/>
      <c r="CE1493"/>
      <c r="CF1493"/>
      <c r="CG1493"/>
      <c r="CH1493"/>
      <c r="CI1493"/>
      <c r="CJ1493"/>
      <c r="CK1493"/>
      <c r="CL1493"/>
      <c r="CN1493"/>
    </row>
    <row r="1494" spans="7:92" x14ac:dyDescent="0.4">
      <c r="G1494"/>
      <c r="I1494"/>
      <c r="J1494"/>
      <c r="R1494"/>
      <c r="S1494"/>
      <c r="T1494"/>
      <c r="U1494"/>
      <c r="V1494"/>
      <c r="W1494"/>
      <c r="X1494"/>
      <c r="Y1494"/>
      <c r="Z1494"/>
      <c r="AA1494"/>
      <c r="AB1494"/>
      <c r="AC1494"/>
      <c r="AD1494"/>
      <c r="AE1494"/>
      <c r="AF1494"/>
      <c r="AG1494"/>
      <c r="AH1494"/>
      <c r="AI1494"/>
      <c r="AJ1494"/>
      <c r="AK1494"/>
      <c r="AL1494"/>
      <c r="AM1494"/>
      <c r="AN1494"/>
      <c r="AO1494"/>
      <c r="AP1494"/>
      <c r="AQ1494"/>
      <c r="AR1494"/>
      <c r="AS1494"/>
      <c r="AT1494"/>
      <c r="AU1494"/>
      <c r="AV1494"/>
      <c r="AW1494"/>
      <c r="AX1494"/>
      <c r="AY1494"/>
      <c r="AZ1494"/>
      <c r="BA1494"/>
      <c r="BB1494"/>
      <c r="BC1494"/>
      <c r="BD1494"/>
      <c r="BE1494"/>
      <c r="BF1494"/>
      <c r="BG1494"/>
      <c r="BH1494"/>
      <c r="BI1494"/>
      <c r="BJ1494"/>
      <c r="BK1494"/>
      <c r="BL1494"/>
      <c r="BM1494"/>
      <c r="BN1494"/>
      <c r="BO1494"/>
      <c r="BP1494"/>
      <c r="BQ1494"/>
      <c r="BR1494"/>
      <c r="BS1494"/>
      <c r="BT1494"/>
      <c r="BU1494"/>
      <c r="BV1494"/>
      <c r="BW1494"/>
      <c r="BX1494"/>
      <c r="BY1494"/>
      <c r="BZ1494"/>
      <c r="CA1494"/>
      <c r="CB1494"/>
      <c r="CC1494"/>
      <c r="CD1494"/>
      <c r="CE1494"/>
      <c r="CF1494"/>
      <c r="CG1494"/>
      <c r="CH1494"/>
      <c r="CI1494"/>
      <c r="CJ1494"/>
      <c r="CK1494"/>
      <c r="CL1494"/>
      <c r="CN1494"/>
    </row>
    <row r="1495" spans="7:92" x14ac:dyDescent="0.4">
      <c r="G1495"/>
      <c r="I1495"/>
      <c r="J1495"/>
      <c r="R1495"/>
      <c r="S1495"/>
      <c r="T1495"/>
      <c r="U1495"/>
      <c r="V1495"/>
      <c r="W1495"/>
      <c r="X1495"/>
      <c r="Y1495"/>
      <c r="Z1495"/>
      <c r="AA1495"/>
      <c r="AB1495"/>
      <c r="AC1495"/>
      <c r="AD1495"/>
      <c r="AE1495"/>
      <c r="AF1495"/>
      <c r="AG1495"/>
      <c r="AH1495"/>
      <c r="AI1495"/>
      <c r="AJ1495"/>
      <c r="AK1495"/>
      <c r="AL1495"/>
      <c r="AM1495"/>
      <c r="AN1495"/>
      <c r="AO1495"/>
      <c r="AP1495"/>
      <c r="AQ1495"/>
      <c r="AR1495"/>
      <c r="AS1495"/>
      <c r="AT1495"/>
      <c r="AU1495"/>
      <c r="AV1495"/>
      <c r="AW1495"/>
      <c r="AX1495"/>
      <c r="AY1495"/>
      <c r="AZ1495"/>
      <c r="BA1495"/>
      <c r="BB1495"/>
      <c r="BC1495"/>
      <c r="BD1495"/>
      <c r="BE1495"/>
      <c r="BF1495"/>
      <c r="BG1495"/>
      <c r="BH1495"/>
      <c r="BI1495"/>
      <c r="BJ1495"/>
      <c r="BK1495"/>
      <c r="BL1495"/>
      <c r="BM1495"/>
      <c r="BN1495"/>
      <c r="BO1495"/>
      <c r="BP1495"/>
      <c r="BQ1495"/>
      <c r="BR1495"/>
      <c r="BS1495"/>
      <c r="BT1495"/>
      <c r="BU1495"/>
      <c r="BV1495"/>
      <c r="BW1495"/>
      <c r="BX1495"/>
      <c r="BY1495"/>
      <c r="BZ1495"/>
      <c r="CA1495"/>
      <c r="CB1495"/>
      <c r="CC1495"/>
      <c r="CD1495"/>
      <c r="CE1495"/>
      <c r="CF1495"/>
      <c r="CG1495"/>
      <c r="CH1495"/>
      <c r="CI1495"/>
      <c r="CJ1495"/>
      <c r="CK1495"/>
      <c r="CL1495"/>
      <c r="CN1495"/>
    </row>
    <row r="1496" spans="7:92" x14ac:dyDescent="0.4">
      <c r="G1496"/>
      <c r="I1496"/>
      <c r="J1496"/>
      <c r="R1496"/>
      <c r="S1496"/>
      <c r="T1496"/>
      <c r="U1496"/>
      <c r="V1496"/>
      <c r="W1496"/>
      <c r="X1496"/>
      <c r="Y1496"/>
      <c r="Z1496"/>
      <c r="AA1496"/>
      <c r="AB1496"/>
      <c r="AC1496"/>
      <c r="AD1496"/>
      <c r="AE1496"/>
      <c r="AF1496"/>
      <c r="AG1496"/>
      <c r="AH1496"/>
      <c r="AI1496"/>
      <c r="AJ1496"/>
      <c r="AK1496"/>
      <c r="AL1496"/>
      <c r="AM1496"/>
      <c r="AN1496"/>
      <c r="AO1496"/>
      <c r="AP1496"/>
      <c r="AQ1496"/>
      <c r="AR1496"/>
      <c r="AS1496"/>
      <c r="AT1496"/>
      <c r="AU1496"/>
      <c r="AV1496"/>
      <c r="AW1496"/>
      <c r="AX1496"/>
      <c r="AY1496"/>
      <c r="AZ1496"/>
      <c r="BA1496"/>
      <c r="BB1496"/>
      <c r="BC1496"/>
      <c r="BD1496"/>
      <c r="BE1496"/>
      <c r="BF1496"/>
      <c r="BG1496"/>
      <c r="BH1496"/>
      <c r="BI1496"/>
      <c r="BJ1496"/>
      <c r="BK1496"/>
      <c r="BL1496"/>
      <c r="BM1496"/>
      <c r="BN1496"/>
      <c r="BO1496"/>
      <c r="BP1496"/>
      <c r="BQ1496"/>
      <c r="BR1496"/>
      <c r="BS1496"/>
      <c r="BT1496"/>
      <c r="BU1496"/>
      <c r="BV1496"/>
      <c r="BW1496"/>
      <c r="BX1496"/>
      <c r="BY1496"/>
      <c r="BZ1496"/>
      <c r="CA1496"/>
      <c r="CB1496"/>
      <c r="CC1496"/>
      <c r="CD1496"/>
      <c r="CE1496"/>
      <c r="CF1496"/>
      <c r="CG1496"/>
      <c r="CH1496"/>
      <c r="CI1496"/>
      <c r="CJ1496"/>
      <c r="CK1496"/>
      <c r="CL1496"/>
      <c r="CN1496"/>
    </row>
    <row r="1497" spans="7:92" x14ac:dyDescent="0.4">
      <c r="G1497"/>
      <c r="I1497"/>
      <c r="J1497"/>
      <c r="R1497"/>
      <c r="S1497"/>
      <c r="T1497"/>
      <c r="U1497"/>
      <c r="V1497"/>
      <c r="W1497"/>
      <c r="X1497"/>
      <c r="Y1497"/>
      <c r="Z1497"/>
      <c r="AA1497"/>
      <c r="AB1497"/>
      <c r="AC1497"/>
      <c r="AD1497"/>
      <c r="AE1497"/>
      <c r="AF1497"/>
      <c r="AG1497"/>
      <c r="AH1497"/>
      <c r="AI1497"/>
      <c r="AJ1497"/>
      <c r="AK1497"/>
      <c r="AL1497"/>
      <c r="AM1497"/>
      <c r="AN1497"/>
      <c r="AO1497"/>
      <c r="AP1497"/>
      <c r="AQ1497"/>
      <c r="AR1497"/>
      <c r="AS1497"/>
      <c r="AT1497"/>
      <c r="AU1497"/>
      <c r="AV1497"/>
      <c r="AW1497"/>
      <c r="AX1497"/>
      <c r="AY1497"/>
      <c r="AZ1497"/>
      <c r="BA1497"/>
      <c r="BB1497"/>
      <c r="BC1497"/>
      <c r="BD1497"/>
      <c r="BE1497"/>
      <c r="BF1497"/>
      <c r="BG1497"/>
      <c r="BH1497"/>
      <c r="BI1497"/>
      <c r="BJ1497"/>
      <c r="BK1497"/>
      <c r="BL1497"/>
      <c r="BM1497"/>
      <c r="BN1497"/>
      <c r="BO1497"/>
      <c r="BP1497"/>
      <c r="BQ1497"/>
      <c r="BR1497"/>
      <c r="BS1497"/>
      <c r="BT1497"/>
      <c r="BU1497"/>
      <c r="BV1497"/>
      <c r="BW1497"/>
      <c r="BX1497"/>
      <c r="BY1497"/>
      <c r="BZ1497"/>
      <c r="CA1497"/>
      <c r="CB1497"/>
      <c r="CC1497"/>
      <c r="CD1497"/>
      <c r="CE1497"/>
      <c r="CF1497"/>
      <c r="CG1497"/>
      <c r="CH1497"/>
      <c r="CI1497"/>
      <c r="CJ1497"/>
      <c r="CK1497"/>
      <c r="CL1497"/>
      <c r="CN1497"/>
    </row>
    <row r="1498" spans="7:92" x14ac:dyDescent="0.4">
      <c r="G1498"/>
      <c r="I1498"/>
      <c r="J1498"/>
      <c r="R1498"/>
      <c r="S1498"/>
      <c r="T1498"/>
      <c r="U1498"/>
      <c r="V1498"/>
      <c r="W1498"/>
      <c r="X1498"/>
      <c r="Y1498"/>
      <c r="Z1498"/>
      <c r="AA1498"/>
      <c r="AB1498"/>
      <c r="AC1498"/>
      <c r="AD1498"/>
      <c r="AE1498"/>
      <c r="AF1498"/>
      <c r="AG1498"/>
      <c r="AH1498"/>
      <c r="AI1498"/>
      <c r="AJ1498"/>
      <c r="AK1498"/>
      <c r="AL1498"/>
      <c r="AM1498"/>
      <c r="AN1498"/>
      <c r="AO1498"/>
      <c r="AP1498"/>
      <c r="AQ1498"/>
      <c r="AR1498"/>
      <c r="AS1498"/>
      <c r="AT1498"/>
      <c r="AU1498"/>
      <c r="AV1498"/>
      <c r="AW1498"/>
      <c r="AX1498"/>
      <c r="AY1498"/>
      <c r="AZ1498"/>
      <c r="BA1498"/>
      <c r="BB1498"/>
      <c r="BC1498"/>
      <c r="BD1498"/>
      <c r="BE1498"/>
      <c r="BF1498"/>
      <c r="BG1498"/>
      <c r="BH1498"/>
      <c r="BI1498"/>
      <c r="BJ1498"/>
      <c r="BK1498"/>
      <c r="BL1498"/>
      <c r="BM1498"/>
      <c r="BN1498"/>
      <c r="BO1498"/>
      <c r="BP1498"/>
      <c r="BQ1498"/>
      <c r="BR1498"/>
      <c r="BS1498"/>
      <c r="BT1498"/>
      <c r="BU1498"/>
      <c r="BV1498"/>
      <c r="BW1498"/>
      <c r="BX1498"/>
      <c r="BY1498"/>
      <c r="BZ1498"/>
      <c r="CA1498"/>
      <c r="CB1498"/>
      <c r="CC1498"/>
      <c r="CD1498"/>
      <c r="CE1498"/>
      <c r="CF1498"/>
      <c r="CG1498"/>
      <c r="CH1498"/>
      <c r="CI1498"/>
      <c r="CJ1498"/>
      <c r="CK1498"/>
      <c r="CL1498"/>
      <c r="CN1498"/>
    </row>
    <row r="1499" spans="7:92" x14ac:dyDescent="0.4">
      <c r="G1499"/>
      <c r="I1499"/>
      <c r="J1499"/>
      <c r="R1499"/>
      <c r="S1499"/>
      <c r="T1499"/>
      <c r="U1499"/>
      <c r="V1499"/>
      <c r="W1499"/>
      <c r="X1499"/>
      <c r="Y1499"/>
      <c r="Z1499"/>
      <c r="AA1499"/>
      <c r="AB1499"/>
      <c r="AC1499"/>
      <c r="AD1499"/>
      <c r="AE1499"/>
      <c r="AF1499"/>
      <c r="AG1499"/>
      <c r="AH1499"/>
      <c r="AI1499"/>
      <c r="AJ1499"/>
      <c r="AK1499"/>
      <c r="AL1499"/>
      <c r="AM1499"/>
      <c r="AN1499"/>
      <c r="AO1499"/>
      <c r="AP1499"/>
      <c r="AQ1499"/>
      <c r="AR1499"/>
      <c r="AS1499"/>
      <c r="AT1499"/>
      <c r="AU1499"/>
      <c r="AV1499"/>
      <c r="AW1499"/>
      <c r="AX1499"/>
      <c r="AY1499"/>
      <c r="AZ1499"/>
      <c r="BA1499"/>
      <c r="BB1499"/>
      <c r="BC1499"/>
      <c r="BD1499"/>
      <c r="BE1499"/>
      <c r="BF1499"/>
      <c r="BG1499"/>
      <c r="BH1499"/>
      <c r="BI1499"/>
      <c r="BJ1499"/>
      <c r="BK1499"/>
      <c r="BL1499"/>
      <c r="BM1499"/>
      <c r="BN1499"/>
      <c r="BO1499"/>
      <c r="BP1499"/>
      <c r="BQ1499"/>
      <c r="BR1499"/>
      <c r="BS1499"/>
      <c r="BT1499"/>
      <c r="BU1499"/>
      <c r="BV1499"/>
      <c r="BW1499"/>
      <c r="BX1499"/>
      <c r="BY1499"/>
      <c r="BZ1499"/>
      <c r="CA1499"/>
      <c r="CB1499"/>
      <c r="CC1499"/>
      <c r="CD1499"/>
      <c r="CE1499"/>
      <c r="CF1499"/>
      <c r="CG1499"/>
      <c r="CH1499"/>
      <c r="CI1499"/>
      <c r="CJ1499"/>
      <c r="CK1499"/>
      <c r="CL1499"/>
      <c r="CN1499"/>
    </row>
    <row r="1500" spans="7:92" x14ac:dyDescent="0.4">
      <c r="G1500"/>
      <c r="I1500"/>
      <c r="J1500"/>
      <c r="R1500"/>
      <c r="S1500"/>
      <c r="T1500"/>
      <c r="U1500"/>
      <c r="V1500"/>
      <c r="W1500"/>
      <c r="X1500"/>
      <c r="Y1500"/>
      <c r="Z1500"/>
      <c r="AA1500"/>
      <c r="AB1500"/>
      <c r="AC1500"/>
      <c r="AD1500"/>
      <c r="AE1500"/>
      <c r="AF1500"/>
      <c r="AG1500"/>
      <c r="AH1500"/>
      <c r="AI1500"/>
      <c r="AJ1500"/>
      <c r="AK1500"/>
      <c r="AL1500"/>
      <c r="AM1500"/>
      <c r="AN1500"/>
      <c r="AO1500"/>
      <c r="AP1500"/>
      <c r="AQ1500"/>
      <c r="AR1500"/>
      <c r="AS1500"/>
      <c r="AT1500"/>
      <c r="AU1500"/>
      <c r="AV1500"/>
      <c r="AW1500"/>
      <c r="AX1500"/>
      <c r="AY1500"/>
      <c r="AZ1500"/>
      <c r="BA1500"/>
      <c r="BB1500"/>
      <c r="BC1500"/>
      <c r="BD1500"/>
      <c r="BE1500"/>
      <c r="BF1500"/>
      <c r="BG1500"/>
      <c r="BH1500"/>
      <c r="BI1500"/>
      <c r="BJ1500"/>
      <c r="BK1500"/>
      <c r="BL1500"/>
      <c r="BM1500"/>
      <c r="BN1500"/>
      <c r="BO1500"/>
      <c r="BP1500"/>
      <c r="BQ1500"/>
      <c r="BR1500"/>
      <c r="BS1500"/>
      <c r="BT1500"/>
      <c r="BU1500"/>
      <c r="BV1500"/>
      <c r="BW1500"/>
      <c r="BX1500"/>
      <c r="BY1500"/>
      <c r="BZ1500"/>
      <c r="CA1500"/>
      <c r="CB1500"/>
      <c r="CC1500"/>
      <c r="CD1500"/>
      <c r="CE1500"/>
      <c r="CF1500"/>
      <c r="CG1500"/>
      <c r="CH1500"/>
      <c r="CI1500"/>
      <c r="CJ1500"/>
      <c r="CK1500"/>
      <c r="CL1500"/>
      <c r="CN1500"/>
    </row>
    <row r="1501" spans="7:92" x14ac:dyDescent="0.4">
      <c r="G1501"/>
      <c r="I1501"/>
      <c r="J1501"/>
      <c r="R1501"/>
      <c r="S1501"/>
      <c r="T1501"/>
      <c r="U1501"/>
      <c r="V1501"/>
      <c r="W1501"/>
      <c r="X1501"/>
      <c r="Y1501"/>
      <c r="Z1501"/>
      <c r="AA1501"/>
      <c r="AB1501"/>
      <c r="AC1501"/>
      <c r="AD1501"/>
      <c r="AE1501"/>
      <c r="AF1501"/>
      <c r="AG1501"/>
      <c r="AH1501"/>
      <c r="AI1501"/>
      <c r="AJ1501"/>
      <c r="AK1501"/>
      <c r="AL1501"/>
      <c r="AM1501"/>
      <c r="AN1501"/>
      <c r="AO1501"/>
      <c r="AP1501"/>
      <c r="AQ1501"/>
      <c r="AR1501"/>
      <c r="AS1501"/>
      <c r="AT1501"/>
      <c r="AU1501"/>
      <c r="AV1501"/>
      <c r="AW1501"/>
      <c r="AX1501"/>
      <c r="AY1501"/>
      <c r="AZ1501"/>
      <c r="BA1501"/>
      <c r="BB1501"/>
      <c r="BC1501"/>
      <c r="BD1501"/>
      <c r="BE1501"/>
      <c r="BF1501"/>
      <c r="BG1501"/>
      <c r="BH1501"/>
      <c r="BI1501"/>
      <c r="BJ1501"/>
      <c r="BK1501"/>
      <c r="BL1501"/>
      <c r="BM1501"/>
      <c r="BN1501"/>
      <c r="BO1501"/>
      <c r="BP1501"/>
      <c r="BQ1501"/>
      <c r="BR1501"/>
      <c r="BS1501"/>
      <c r="BT1501"/>
      <c r="BU1501"/>
      <c r="BV1501"/>
      <c r="BW1501"/>
      <c r="BX1501"/>
      <c r="BY1501"/>
      <c r="BZ1501"/>
      <c r="CA1501"/>
      <c r="CB1501"/>
      <c r="CC1501"/>
      <c r="CD1501"/>
      <c r="CE1501"/>
      <c r="CF1501"/>
      <c r="CG1501"/>
      <c r="CH1501"/>
      <c r="CI1501"/>
      <c r="CJ1501"/>
      <c r="CK1501"/>
      <c r="CL1501"/>
      <c r="CN1501"/>
    </row>
    <row r="1502" spans="7:92" x14ac:dyDescent="0.4">
      <c r="G1502"/>
      <c r="I1502"/>
      <c r="J1502"/>
      <c r="R1502"/>
      <c r="S1502"/>
      <c r="T1502"/>
      <c r="U1502"/>
      <c r="V1502"/>
      <c r="W1502"/>
      <c r="X1502"/>
      <c r="Y1502"/>
      <c r="Z1502"/>
      <c r="AA1502"/>
      <c r="AB1502"/>
      <c r="AC1502"/>
      <c r="AD1502"/>
      <c r="AE1502"/>
      <c r="AF1502"/>
      <c r="AG1502"/>
      <c r="AH1502"/>
      <c r="AI1502"/>
      <c r="AJ1502"/>
      <c r="AK1502"/>
      <c r="AL1502"/>
      <c r="AM1502"/>
      <c r="AN1502"/>
      <c r="AO1502"/>
      <c r="AP1502"/>
      <c r="AQ1502"/>
      <c r="AR1502"/>
      <c r="AS1502"/>
      <c r="AT1502"/>
      <c r="AU1502"/>
      <c r="AV1502"/>
      <c r="AW1502"/>
      <c r="AX1502"/>
      <c r="AY1502"/>
      <c r="AZ1502"/>
      <c r="BA1502"/>
      <c r="BB1502"/>
      <c r="BC1502"/>
      <c r="BD1502"/>
      <c r="BE1502"/>
      <c r="BF1502"/>
      <c r="BG1502"/>
      <c r="BH1502"/>
      <c r="BI1502"/>
      <c r="BJ1502"/>
      <c r="BK1502"/>
      <c r="BL1502"/>
      <c r="BM1502"/>
      <c r="BN1502"/>
      <c r="BO1502"/>
      <c r="BP1502"/>
      <c r="BQ1502"/>
      <c r="BR1502"/>
      <c r="BS1502"/>
      <c r="BT1502"/>
      <c r="BU1502"/>
      <c r="BV1502"/>
      <c r="BW1502"/>
      <c r="BX1502"/>
      <c r="BY1502"/>
      <c r="BZ1502"/>
      <c r="CA1502"/>
      <c r="CB1502"/>
      <c r="CC1502"/>
      <c r="CD1502"/>
      <c r="CE1502"/>
      <c r="CF1502"/>
      <c r="CG1502"/>
      <c r="CH1502"/>
      <c r="CI1502"/>
      <c r="CJ1502"/>
      <c r="CK1502"/>
      <c r="CL1502"/>
      <c r="CN1502"/>
    </row>
    <row r="1503" spans="7:92" x14ac:dyDescent="0.4">
      <c r="G1503"/>
      <c r="I1503"/>
      <c r="J1503"/>
      <c r="R1503"/>
      <c r="S1503"/>
      <c r="T1503"/>
      <c r="U1503"/>
      <c r="V1503"/>
      <c r="W1503"/>
      <c r="X1503"/>
      <c r="Y1503"/>
      <c r="Z1503"/>
      <c r="AA1503"/>
      <c r="AB1503"/>
      <c r="AC1503"/>
      <c r="AD1503"/>
      <c r="AE1503"/>
      <c r="AF1503"/>
      <c r="AG1503"/>
      <c r="AH1503"/>
      <c r="AI1503"/>
      <c r="AJ1503"/>
      <c r="AK1503"/>
      <c r="AL1503"/>
      <c r="AM1503"/>
      <c r="AN1503"/>
      <c r="AO1503"/>
      <c r="AP1503"/>
      <c r="AQ1503"/>
      <c r="AR1503"/>
      <c r="AS1503"/>
      <c r="AT1503"/>
      <c r="AU1503"/>
      <c r="AV1503"/>
      <c r="AW1503"/>
      <c r="AX1503"/>
      <c r="AY1503"/>
      <c r="AZ1503"/>
      <c r="BA1503"/>
      <c r="BB1503"/>
      <c r="BC1503"/>
      <c r="BD1503"/>
      <c r="BE1503"/>
      <c r="BF1503"/>
      <c r="BG1503"/>
      <c r="BH1503"/>
      <c r="BI1503"/>
      <c r="BJ1503"/>
      <c r="BK1503"/>
      <c r="BL1503"/>
      <c r="BM1503"/>
      <c r="BN1503"/>
      <c r="BO1503"/>
      <c r="BP1503"/>
      <c r="BQ1503"/>
      <c r="BR1503"/>
      <c r="BS1503"/>
      <c r="BT1503"/>
      <c r="BU1503"/>
      <c r="BV1503"/>
      <c r="BW1503"/>
      <c r="BX1503"/>
      <c r="BY1503"/>
      <c r="BZ1503"/>
      <c r="CA1503"/>
      <c r="CB1503"/>
      <c r="CC1503"/>
      <c r="CD1503"/>
      <c r="CE1503"/>
      <c r="CF1503"/>
      <c r="CG1503"/>
      <c r="CH1503"/>
      <c r="CI1503"/>
      <c r="CJ1503"/>
      <c r="CK1503"/>
      <c r="CL1503"/>
      <c r="CN1503"/>
    </row>
    <row r="1504" spans="7:92" x14ac:dyDescent="0.4">
      <c r="G1504"/>
      <c r="I1504"/>
      <c r="J1504"/>
      <c r="R1504"/>
      <c r="S1504"/>
      <c r="T1504"/>
      <c r="U1504"/>
      <c r="V1504"/>
      <c r="W1504"/>
      <c r="X1504"/>
      <c r="Y1504"/>
      <c r="Z1504"/>
      <c r="AA1504"/>
      <c r="AB1504"/>
      <c r="AC1504"/>
      <c r="AD1504"/>
      <c r="AE1504"/>
      <c r="AF1504"/>
      <c r="AG1504"/>
      <c r="AH1504"/>
      <c r="AI1504"/>
      <c r="AJ1504"/>
      <c r="AK1504"/>
      <c r="AL1504"/>
      <c r="AM1504"/>
      <c r="AN1504"/>
      <c r="AO1504"/>
      <c r="AP1504"/>
      <c r="AQ1504"/>
      <c r="AR1504"/>
      <c r="AS1504"/>
      <c r="AT1504"/>
      <c r="AU1504"/>
      <c r="AV1504"/>
      <c r="AW1504"/>
      <c r="AX1504"/>
      <c r="AY1504"/>
      <c r="AZ1504"/>
      <c r="BA1504"/>
      <c r="BB1504"/>
      <c r="BC1504"/>
      <c r="BD1504"/>
      <c r="BE1504"/>
      <c r="BF1504"/>
      <c r="BG1504"/>
      <c r="BH1504"/>
      <c r="BI1504"/>
      <c r="BJ1504"/>
      <c r="BK1504"/>
      <c r="BL1504"/>
      <c r="BM1504"/>
      <c r="BN1504"/>
      <c r="BO1504"/>
      <c r="BP1504"/>
      <c r="BQ1504"/>
      <c r="BR1504"/>
      <c r="BS1504"/>
      <c r="BT1504"/>
      <c r="BU1504"/>
      <c r="BV1504"/>
      <c r="BW1504"/>
      <c r="BX1504"/>
      <c r="BY1504"/>
      <c r="BZ1504"/>
      <c r="CA1504"/>
      <c r="CB1504"/>
      <c r="CC1504"/>
      <c r="CD1504"/>
      <c r="CE1504"/>
      <c r="CF1504"/>
      <c r="CG1504"/>
      <c r="CH1504"/>
      <c r="CI1504"/>
      <c r="CJ1504"/>
      <c r="CK1504"/>
      <c r="CL1504"/>
      <c r="CN1504"/>
    </row>
    <row r="1505" spans="7:92" x14ac:dyDescent="0.4">
      <c r="G1505"/>
      <c r="I1505"/>
      <c r="J1505"/>
      <c r="R1505"/>
      <c r="S1505"/>
      <c r="T1505"/>
      <c r="U1505"/>
      <c r="V1505"/>
      <c r="W1505"/>
      <c r="X1505"/>
      <c r="Y1505"/>
      <c r="Z1505"/>
      <c r="AA1505"/>
      <c r="AB1505"/>
      <c r="AC1505"/>
      <c r="AD1505"/>
      <c r="AE1505"/>
      <c r="AF1505"/>
      <c r="AG1505"/>
      <c r="AH1505"/>
      <c r="AI1505"/>
      <c r="AJ1505"/>
      <c r="AK1505"/>
      <c r="AL1505"/>
      <c r="AM1505"/>
      <c r="AN1505"/>
      <c r="AO1505"/>
      <c r="AP1505"/>
      <c r="AQ1505"/>
      <c r="AR1505"/>
      <c r="AS1505"/>
      <c r="AT1505"/>
      <c r="AU1505"/>
      <c r="AV1505"/>
      <c r="AW1505"/>
      <c r="AX1505"/>
      <c r="AY1505"/>
      <c r="AZ1505"/>
      <c r="BA1505"/>
      <c r="BB1505"/>
      <c r="BC1505"/>
      <c r="BD1505"/>
      <c r="BE1505"/>
      <c r="BF1505"/>
      <c r="BG1505"/>
      <c r="BH1505"/>
      <c r="BI1505"/>
      <c r="BJ1505"/>
      <c r="BK1505"/>
      <c r="BL1505"/>
      <c r="BM1505"/>
      <c r="BN1505"/>
      <c r="BO1505"/>
      <c r="BP1505"/>
      <c r="BQ1505"/>
      <c r="BR1505"/>
      <c r="BS1505"/>
      <c r="BT1505"/>
      <c r="BU1505"/>
      <c r="BV1505"/>
      <c r="BW1505"/>
      <c r="BX1505"/>
      <c r="BY1505"/>
      <c r="BZ1505"/>
      <c r="CA1505"/>
      <c r="CB1505"/>
      <c r="CC1505"/>
      <c r="CD1505"/>
      <c r="CE1505"/>
      <c r="CF1505"/>
      <c r="CG1505"/>
      <c r="CH1505"/>
      <c r="CI1505"/>
      <c r="CJ1505"/>
      <c r="CK1505"/>
      <c r="CL1505"/>
      <c r="CN1505"/>
    </row>
    <row r="1506" spans="7:92" x14ac:dyDescent="0.4">
      <c r="G1506"/>
      <c r="I1506"/>
      <c r="J1506"/>
      <c r="R1506"/>
      <c r="S1506"/>
      <c r="T1506"/>
      <c r="U1506"/>
      <c r="V1506"/>
      <c r="W1506"/>
      <c r="X1506"/>
      <c r="Y1506"/>
      <c r="Z1506"/>
      <c r="AA1506"/>
      <c r="AB1506"/>
      <c r="AC1506"/>
      <c r="AD1506"/>
      <c r="AE1506"/>
      <c r="AF1506"/>
      <c r="AG1506"/>
      <c r="AH1506"/>
      <c r="AI1506"/>
      <c r="AJ1506"/>
      <c r="AK1506"/>
      <c r="AL1506"/>
      <c r="AM1506"/>
      <c r="AN1506"/>
      <c r="AO1506"/>
      <c r="AP1506"/>
      <c r="AQ1506"/>
      <c r="AR1506"/>
      <c r="AS1506"/>
      <c r="AT1506"/>
      <c r="AU1506"/>
      <c r="AV1506"/>
      <c r="AW1506"/>
      <c r="AX1506"/>
      <c r="AY1506"/>
      <c r="AZ1506"/>
      <c r="BA1506"/>
      <c r="BB1506"/>
      <c r="BC1506"/>
      <c r="BD1506"/>
      <c r="BE1506"/>
      <c r="BF1506"/>
      <c r="BG1506"/>
      <c r="BH1506"/>
      <c r="BI1506"/>
      <c r="BJ1506"/>
      <c r="BK1506"/>
      <c r="BL1506"/>
      <c r="BM1506"/>
      <c r="BN1506"/>
      <c r="BO1506"/>
      <c r="BP1506"/>
      <c r="BQ1506"/>
      <c r="BR1506"/>
      <c r="BS1506"/>
      <c r="BT1506"/>
      <c r="BU1506"/>
      <c r="BV1506"/>
      <c r="BW1506"/>
      <c r="BX1506"/>
      <c r="BY1506"/>
      <c r="BZ1506"/>
      <c r="CA1506"/>
      <c r="CB1506"/>
      <c r="CC1506"/>
      <c r="CD1506"/>
      <c r="CE1506"/>
      <c r="CF1506"/>
      <c r="CG1506"/>
      <c r="CH1506"/>
      <c r="CI1506"/>
      <c r="CJ1506"/>
      <c r="CK1506"/>
      <c r="CL1506"/>
      <c r="CN1506"/>
    </row>
    <row r="1507" spans="7:92" x14ac:dyDescent="0.4">
      <c r="G1507"/>
      <c r="I1507"/>
      <c r="J1507"/>
      <c r="R1507"/>
      <c r="S1507"/>
      <c r="T1507"/>
      <c r="U1507"/>
      <c r="V1507"/>
      <c r="W1507"/>
      <c r="X1507"/>
      <c r="Y1507"/>
      <c r="Z1507"/>
      <c r="AA1507"/>
      <c r="AB1507"/>
      <c r="AC1507"/>
      <c r="AD1507"/>
      <c r="AE1507"/>
      <c r="AF1507"/>
      <c r="AG1507"/>
      <c r="AH1507"/>
      <c r="AI1507"/>
      <c r="AJ1507"/>
      <c r="AK1507"/>
      <c r="AL1507"/>
      <c r="AM1507"/>
      <c r="AN1507"/>
      <c r="AO1507"/>
      <c r="AP1507"/>
      <c r="AQ1507"/>
      <c r="AR1507"/>
      <c r="AS1507"/>
      <c r="AT1507"/>
      <c r="AU1507"/>
      <c r="AV1507"/>
      <c r="AW1507"/>
      <c r="AX1507"/>
      <c r="AY1507"/>
      <c r="AZ1507"/>
      <c r="BA1507"/>
      <c r="BB1507"/>
      <c r="BC1507"/>
      <c r="BD1507"/>
      <c r="BE1507"/>
      <c r="BF1507"/>
      <c r="BG1507"/>
      <c r="BH1507"/>
      <c r="BI1507"/>
      <c r="BJ1507"/>
      <c r="BK1507"/>
      <c r="BL1507"/>
      <c r="BM1507"/>
      <c r="BN1507"/>
      <c r="BO1507"/>
      <c r="BP1507"/>
      <c r="BQ1507"/>
      <c r="BR1507"/>
      <c r="BS1507"/>
      <c r="BT1507"/>
      <c r="BU1507"/>
      <c r="BV1507"/>
      <c r="BW1507"/>
      <c r="BX1507"/>
      <c r="BY1507"/>
      <c r="BZ1507"/>
      <c r="CA1507"/>
      <c r="CB1507"/>
      <c r="CC1507"/>
      <c r="CD1507"/>
      <c r="CE1507"/>
      <c r="CF1507"/>
      <c r="CG1507"/>
      <c r="CH1507"/>
      <c r="CI1507"/>
      <c r="CJ1507"/>
      <c r="CK1507"/>
      <c r="CL1507"/>
      <c r="CN1507"/>
    </row>
    <row r="1508" spans="7:92" x14ac:dyDescent="0.4">
      <c r="G1508"/>
      <c r="I1508"/>
      <c r="J1508"/>
      <c r="R1508"/>
      <c r="S1508"/>
      <c r="T1508"/>
      <c r="U1508"/>
      <c r="V1508"/>
      <c r="W1508"/>
      <c r="X1508"/>
      <c r="Y1508"/>
      <c r="Z1508"/>
      <c r="AA1508"/>
      <c r="AB1508"/>
      <c r="AC1508"/>
      <c r="AD1508"/>
      <c r="AE1508"/>
      <c r="AF1508"/>
      <c r="AG1508"/>
      <c r="AH1508"/>
      <c r="AI1508"/>
      <c r="AJ1508"/>
      <c r="AK1508"/>
      <c r="AL1508"/>
      <c r="AM1508"/>
      <c r="AN1508"/>
      <c r="AO1508"/>
      <c r="AP1508"/>
      <c r="AQ1508"/>
      <c r="AR1508"/>
      <c r="AS1508"/>
      <c r="AT1508"/>
      <c r="AU1508"/>
      <c r="AV1508"/>
      <c r="AW1508"/>
      <c r="AX1508"/>
      <c r="AY1508"/>
      <c r="AZ1508"/>
      <c r="BA1508"/>
      <c r="BB1508"/>
      <c r="BC1508"/>
      <c r="BD1508"/>
      <c r="BE1508"/>
      <c r="BF1508"/>
      <c r="BG1508"/>
      <c r="BH1508"/>
      <c r="BI1508"/>
      <c r="BJ1508"/>
      <c r="BK1508"/>
      <c r="BL1508"/>
      <c r="BM1508"/>
      <c r="BN1508"/>
      <c r="BO1508"/>
      <c r="BP1508"/>
      <c r="BQ1508"/>
      <c r="BR1508"/>
      <c r="BS1508"/>
      <c r="BT1508"/>
      <c r="BU1508"/>
      <c r="BV1508"/>
      <c r="BW1508"/>
      <c r="BX1508"/>
      <c r="BY1508"/>
      <c r="BZ1508"/>
      <c r="CA1508"/>
      <c r="CB1508"/>
      <c r="CC1508"/>
      <c r="CD1508"/>
      <c r="CE1508"/>
      <c r="CF1508"/>
      <c r="CG1508"/>
      <c r="CH1508"/>
      <c r="CI1508"/>
      <c r="CJ1508"/>
      <c r="CK1508"/>
      <c r="CL1508"/>
      <c r="CN1508"/>
    </row>
    <row r="1509" spans="7:92" x14ac:dyDescent="0.4">
      <c r="G1509"/>
      <c r="I1509"/>
      <c r="J1509"/>
      <c r="R1509"/>
      <c r="S1509"/>
      <c r="T1509"/>
      <c r="U1509"/>
      <c r="V1509"/>
      <c r="W1509"/>
      <c r="X1509"/>
      <c r="Y1509"/>
      <c r="Z1509"/>
      <c r="AA1509"/>
      <c r="AB1509"/>
      <c r="AC1509"/>
      <c r="AD1509"/>
      <c r="AE1509"/>
      <c r="AF1509"/>
      <c r="AG1509"/>
      <c r="AH1509"/>
      <c r="AI1509"/>
      <c r="AJ1509"/>
      <c r="AK1509"/>
      <c r="AL1509"/>
      <c r="AM1509"/>
      <c r="AN1509"/>
      <c r="AO1509"/>
      <c r="AP1509"/>
      <c r="AQ1509"/>
      <c r="AR1509"/>
      <c r="AS1509"/>
      <c r="AT1509"/>
      <c r="AU1509"/>
      <c r="AV1509"/>
      <c r="AW1509"/>
      <c r="AX1509"/>
      <c r="AY1509"/>
      <c r="AZ1509"/>
      <c r="BA1509"/>
      <c r="BB1509"/>
      <c r="BC1509"/>
      <c r="BD1509"/>
      <c r="BE1509"/>
      <c r="BF1509"/>
      <c r="BG1509"/>
      <c r="BH1509"/>
      <c r="BI1509"/>
      <c r="BJ1509"/>
      <c r="BK1509"/>
      <c r="BL1509"/>
      <c r="BM1509"/>
      <c r="BN1509"/>
      <c r="BO1509"/>
      <c r="BP1509"/>
      <c r="BQ1509"/>
      <c r="BR1509"/>
      <c r="BS1509"/>
      <c r="BT1509"/>
      <c r="BU1509"/>
      <c r="BV1509"/>
      <c r="BW1509"/>
      <c r="BX1509"/>
      <c r="BY1509"/>
      <c r="BZ1509"/>
      <c r="CA1509"/>
      <c r="CB1509"/>
      <c r="CC1509"/>
      <c r="CD1509"/>
      <c r="CE1509"/>
      <c r="CF1509"/>
      <c r="CG1509"/>
      <c r="CH1509"/>
      <c r="CI1509"/>
      <c r="CJ1509"/>
      <c r="CK1509"/>
      <c r="CL1509"/>
      <c r="CN1509"/>
    </row>
    <row r="1510" spans="7:92" x14ac:dyDescent="0.4">
      <c r="G1510"/>
      <c r="I1510"/>
      <c r="J1510"/>
      <c r="R1510"/>
      <c r="S1510"/>
      <c r="T1510"/>
      <c r="U1510"/>
      <c r="V1510"/>
      <c r="W1510"/>
      <c r="X1510"/>
      <c r="Y1510"/>
      <c r="Z1510"/>
      <c r="AA1510"/>
      <c r="AB1510"/>
      <c r="AC1510"/>
      <c r="AD1510"/>
      <c r="AE1510"/>
      <c r="AF1510"/>
      <c r="AG1510"/>
      <c r="AH1510"/>
      <c r="AI1510"/>
      <c r="AJ1510"/>
      <c r="AK1510"/>
      <c r="AL1510"/>
      <c r="AM1510"/>
      <c r="AN1510"/>
      <c r="AO1510"/>
      <c r="AP1510"/>
      <c r="AQ1510"/>
      <c r="AR1510"/>
      <c r="AS1510"/>
      <c r="AT1510"/>
      <c r="AU1510"/>
      <c r="AV1510"/>
      <c r="AW1510"/>
      <c r="AX1510"/>
      <c r="AY1510"/>
      <c r="AZ1510"/>
      <c r="BA1510"/>
      <c r="BB1510"/>
      <c r="BC1510"/>
      <c r="BD1510"/>
      <c r="BE1510"/>
      <c r="BF1510"/>
      <c r="BG1510"/>
      <c r="BH1510"/>
      <c r="BI1510"/>
      <c r="BJ1510"/>
      <c r="BK1510"/>
      <c r="BL1510"/>
      <c r="BM1510"/>
      <c r="BN1510"/>
      <c r="BO1510"/>
      <c r="BP1510"/>
      <c r="BQ1510"/>
      <c r="BR1510"/>
      <c r="BS1510"/>
      <c r="BT1510"/>
      <c r="BU1510"/>
      <c r="BV1510"/>
      <c r="BW1510"/>
      <c r="BX1510"/>
      <c r="BY1510"/>
      <c r="BZ1510"/>
      <c r="CA1510"/>
      <c r="CB1510"/>
      <c r="CC1510"/>
      <c r="CD1510"/>
      <c r="CE1510"/>
      <c r="CF1510"/>
      <c r="CG1510"/>
      <c r="CH1510"/>
      <c r="CI1510"/>
      <c r="CJ1510"/>
      <c r="CK1510"/>
      <c r="CL1510"/>
      <c r="CN1510"/>
    </row>
    <row r="1511" spans="7:92" x14ac:dyDescent="0.4">
      <c r="G1511"/>
      <c r="I1511"/>
      <c r="J1511"/>
      <c r="R1511"/>
      <c r="S1511"/>
      <c r="T1511"/>
      <c r="U1511"/>
      <c r="V1511"/>
      <c r="W1511"/>
      <c r="X1511"/>
      <c r="Y1511"/>
      <c r="Z1511"/>
      <c r="AA1511"/>
      <c r="AB1511"/>
      <c r="AC1511"/>
      <c r="AD1511"/>
      <c r="AE1511"/>
      <c r="AF1511"/>
      <c r="AG1511"/>
      <c r="AH1511"/>
      <c r="AI1511"/>
      <c r="AJ1511"/>
      <c r="AK1511"/>
      <c r="AL1511"/>
      <c r="AM1511"/>
      <c r="AN1511"/>
      <c r="AO1511"/>
      <c r="AP1511"/>
      <c r="AQ1511"/>
      <c r="AR1511"/>
      <c r="AS1511"/>
      <c r="AT1511"/>
      <c r="AU1511"/>
      <c r="AV1511"/>
      <c r="AW1511"/>
      <c r="AX1511"/>
      <c r="AY1511"/>
      <c r="AZ1511"/>
      <c r="BA1511"/>
      <c r="BB1511"/>
      <c r="BC1511"/>
      <c r="BD1511"/>
      <c r="BE1511"/>
      <c r="BF1511"/>
      <c r="BG1511"/>
      <c r="BH1511"/>
      <c r="BI1511"/>
      <c r="BJ1511"/>
      <c r="BK1511"/>
      <c r="BL1511"/>
      <c r="BM1511"/>
      <c r="BN1511"/>
      <c r="BO1511"/>
      <c r="BP1511"/>
      <c r="BQ1511"/>
      <c r="BR1511"/>
      <c r="BS1511"/>
      <c r="BT1511"/>
      <c r="BU1511"/>
      <c r="BV1511"/>
      <c r="BW1511"/>
      <c r="BX1511"/>
      <c r="BY1511"/>
      <c r="BZ1511"/>
      <c r="CA1511"/>
      <c r="CB1511"/>
      <c r="CC1511"/>
      <c r="CD1511"/>
      <c r="CE1511"/>
      <c r="CF1511"/>
      <c r="CG1511"/>
      <c r="CH1511"/>
      <c r="CI1511"/>
      <c r="CJ1511"/>
      <c r="CK1511"/>
      <c r="CL1511"/>
      <c r="CN1511"/>
    </row>
    <row r="1512" spans="7:92" x14ac:dyDescent="0.4">
      <c r="G1512"/>
      <c r="I1512"/>
      <c r="J1512"/>
      <c r="R1512"/>
      <c r="S1512"/>
      <c r="T1512"/>
      <c r="U1512"/>
      <c r="V1512"/>
      <c r="W1512"/>
      <c r="X1512"/>
      <c r="Y1512"/>
      <c r="Z1512"/>
      <c r="AA1512"/>
      <c r="AB1512"/>
      <c r="AC1512"/>
      <c r="AD1512"/>
      <c r="AE1512"/>
      <c r="AF1512"/>
      <c r="AG1512"/>
      <c r="AH1512"/>
      <c r="AI1512"/>
      <c r="AJ1512"/>
      <c r="AK1512"/>
      <c r="AL1512"/>
      <c r="AM1512"/>
      <c r="AN1512"/>
      <c r="AO1512"/>
      <c r="AP1512"/>
      <c r="AQ1512"/>
      <c r="AR1512"/>
      <c r="AS1512"/>
      <c r="AT1512"/>
      <c r="AU1512"/>
      <c r="AV1512"/>
      <c r="AW1512"/>
      <c r="AX1512"/>
      <c r="AY1512"/>
      <c r="AZ1512"/>
      <c r="BA1512"/>
      <c r="BB1512"/>
      <c r="BC1512"/>
      <c r="BD1512"/>
      <c r="BE1512"/>
      <c r="BF1512"/>
      <c r="BG1512"/>
      <c r="BH1512"/>
      <c r="BI1512"/>
      <c r="BJ1512"/>
      <c r="BK1512"/>
      <c r="BL1512"/>
      <c r="BM1512"/>
      <c r="BN1512"/>
      <c r="BO1512"/>
      <c r="BP1512"/>
      <c r="BQ1512"/>
      <c r="BR1512"/>
      <c r="BS1512"/>
      <c r="BT1512"/>
      <c r="BU1512"/>
      <c r="BV1512"/>
      <c r="BW1512"/>
      <c r="BX1512"/>
      <c r="BY1512"/>
      <c r="BZ1512"/>
      <c r="CA1512"/>
      <c r="CB1512"/>
      <c r="CC1512"/>
      <c r="CD1512"/>
      <c r="CE1512"/>
      <c r="CF1512"/>
      <c r="CG1512"/>
      <c r="CH1512"/>
      <c r="CI1512"/>
      <c r="CJ1512"/>
      <c r="CK1512"/>
      <c r="CL1512"/>
      <c r="CN1512"/>
    </row>
    <row r="1513" spans="7:92" x14ac:dyDescent="0.4">
      <c r="G1513"/>
      <c r="I1513"/>
      <c r="J1513"/>
      <c r="R1513"/>
      <c r="S1513"/>
      <c r="T1513"/>
      <c r="U1513"/>
      <c r="V1513"/>
      <c r="W1513"/>
      <c r="X1513"/>
      <c r="Y1513"/>
      <c r="Z1513"/>
      <c r="AA1513"/>
      <c r="AB1513"/>
      <c r="AC1513"/>
      <c r="AD1513"/>
      <c r="AE1513"/>
      <c r="AF1513"/>
      <c r="AG1513"/>
      <c r="AH1513"/>
      <c r="AI1513"/>
      <c r="AJ1513"/>
      <c r="AK1513"/>
      <c r="AL1513"/>
      <c r="AM1513"/>
      <c r="AN1513"/>
      <c r="AO1513"/>
      <c r="AP1513"/>
      <c r="AQ1513"/>
      <c r="AR1513"/>
      <c r="AS1513"/>
      <c r="AT1513"/>
      <c r="AU1513"/>
      <c r="AV1513"/>
      <c r="AW1513"/>
      <c r="AX1513"/>
      <c r="AY1513"/>
      <c r="AZ1513"/>
      <c r="BA1513"/>
      <c r="BB1513"/>
      <c r="BC1513"/>
      <c r="BD1513"/>
      <c r="BE1513"/>
      <c r="BF1513"/>
      <c r="BG1513"/>
      <c r="BH1513"/>
      <c r="BI1513"/>
      <c r="BJ1513"/>
      <c r="BK1513"/>
      <c r="BL1513"/>
      <c r="BM1513"/>
      <c r="BN1513"/>
      <c r="BO1513"/>
      <c r="BP1513"/>
      <c r="BQ1513"/>
      <c r="BR1513"/>
      <c r="BS1513"/>
      <c r="BT1513"/>
      <c r="BU1513"/>
      <c r="BV1513"/>
      <c r="BW1513"/>
      <c r="BX1513"/>
      <c r="BY1513"/>
      <c r="BZ1513"/>
      <c r="CA1513"/>
      <c r="CB1513"/>
      <c r="CC1513"/>
      <c r="CD1513"/>
      <c r="CE1513"/>
      <c r="CF1513"/>
      <c r="CG1513"/>
      <c r="CH1513"/>
      <c r="CI1513"/>
      <c r="CJ1513"/>
      <c r="CK1513"/>
      <c r="CL1513"/>
      <c r="CN1513"/>
    </row>
    <row r="1514" spans="7:92" x14ac:dyDescent="0.4">
      <c r="G1514"/>
      <c r="I1514"/>
      <c r="J1514"/>
      <c r="R1514"/>
      <c r="S1514"/>
      <c r="T1514"/>
      <c r="U1514"/>
      <c r="V1514"/>
      <c r="W1514"/>
      <c r="X1514"/>
      <c r="Y1514"/>
      <c r="Z1514"/>
      <c r="AA1514"/>
      <c r="AB1514"/>
      <c r="AC1514"/>
      <c r="AD1514"/>
      <c r="AE1514"/>
      <c r="AF1514"/>
      <c r="AG1514"/>
      <c r="AH1514"/>
      <c r="AI1514"/>
      <c r="AJ1514"/>
      <c r="AK1514"/>
      <c r="AL1514"/>
      <c r="AM1514"/>
      <c r="AN1514"/>
      <c r="AO1514"/>
      <c r="AP1514"/>
      <c r="AQ1514"/>
      <c r="AR1514"/>
      <c r="AS1514"/>
      <c r="AT1514"/>
      <c r="AU1514"/>
      <c r="AV1514"/>
      <c r="AW1514"/>
      <c r="AX1514"/>
      <c r="AY1514"/>
      <c r="AZ1514"/>
      <c r="BA1514"/>
      <c r="BB1514"/>
      <c r="BC1514"/>
      <c r="BD1514"/>
      <c r="BE1514"/>
      <c r="BF1514"/>
      <c r="BG1514"/>
      <c r="BH1514"/>
      <c r="BI1514"/>
      <c r="BJ1514"/>
      <c r="BK1514"/>
      <c r="BL1514"/>
      <c r="BM1514"/>
      <c r="BN1514"/>
      <c r="BO1514"/>
      <c r="BP1514"/>
      <c r="BQ1514"/>
      <c r="BR1514"/>
      <c r="BS1514"/>
      <c r="BT1514"/>
      <c r="BU1514"/>
      <c r="BV1514"/>
      <c r="BW1514"/>
      <c r="BX1514"/>
      <c r="BY1514"/>
      <c r="BZ1514"/>
      <c r="CA1514"/>
      <c r="CB1514"/>
      <c r="CC1514"/>
      <c r="CD1514"/>
      <c r="CE1514"/>
      <c r="CF1514"/>
      <c r="CG1514"/>
      <c r="CH1514"/>
      <c r="CI1514"/>
      <c r="CJ1514"/>
      <c r="CK1514"/>
      <c r="CL1514"/>
      <c r="CN1514"/>
    </row>
    <row r="1515" spans="7:92" x14ac:dyDescent="0.4">
      <c r="G1515"/>
      <c r="I1515"/>
      <c r="J1515"/>
      <c r="R1515"/>
      <c r="S1515"/>
      <c r="T1515"/>
      <c r="U1515"/>
      <c r="V1515"/>
      <c r="W1515"/>
      <c r="X1515"/>
      <c r="Y1515"/>
      <c r="Z1515"/>
      <c r="AA1515"/>
      <c r="AB1515"/>
      <c r="AC1515"/>
      <c r="AD1515"/>
      <c r="AE1515"/>
      <c r="AF1515"/>
      <c r="AG1515"/>
      <c r="AH1515"/>
      <c r="AI1515"/>
      <c r="AJ1515"/>
      <c r="AK1515"/>
      <c r="AL1515"/>
      <c r="AM1515"/>
      <c r="AN1515"/>
      <c r="AO1515"/>
      <c r="AP1515"/>
      <c r="AQ1515"/>
      <c r="AR1515"/>
      <c r="AS1515"/>
      <c r="AT1515"/>
      <c r="AU1515"/>
      <c r="AV1515"/>
      <c r="AW1515"/>
      <c r="AX1515"/>
      <c r="AY1515"/>
      <c r="AZ1515"/>
      <c r="BA1515"/>
      <c r="BB1515"/>
      <c r="BC1515"/>
      <c r="BD1515"/>
      <c r="BE1515"/>
      <c r="BF1515"/>
      <c r="BG1515"/>
      <c r="BH1515"/>
      <c r="BI1515"/>
      <c r="BJ1515"/>
      <c r="BK1515"/>
      <c r="BL1515"/>
      <c r="BM1515"/>
      <c r="BN1515"/>
      <c r="BO1515"/>
      <c r="BP1515"/>
      <c r="BQ1515"/>
      <c r="BR1515"/>
      <c r="BS1515"/>
      <c r="BT1515"/>
      <c r="BU1515"/>
      <c r="BV1515"/>
      <c r="BW1515"/>
      <c r="BX1515"/>
      <c r="BY1515"/>
      <c r="BZ1515"/>
      <c r="CA1515"/>
      <c r="CB1515"/>
      <c r="CC1515"/>
      <c r="CD1515"/>
      <c r="CE1515"/>
      <c r="CF1515"/>
      <c r="CG1515"/>
      <c r="CH1515"/>
      <c r="CI1515"/>
      <c r="CJ1515"/>
      <c r="CK1515"/>
      <c r="CL1515"/>
      <c r="CN1515"/>
    </row>
    <row r="1516" spans="7:92" x14ac:dyDescent="0.4">
      <c r="G1516"/>
      <c r="I1516"/>
      <c r="J1516"/>
      <c r="R1516"/>
      <c r="S1516"/>
      <c r="T1516"/>
      <c r="U1516"/>
      <c r="V1516"/>
      <c r="W1516"/>
      <c r="X1516"/>
      <c r="Y1516"/>
      <c r="Z1516"/>
      <c r="AA1516"/>
      <c r="AB1516"/>
      <c r="AC1516"/>
      <c r="AD1516"/>
      <c r="AE1516"/>
      <c r="AF1516"/>
      <c r="AG1516"/>
      <c r="AH1516"/>
      <c r="AI1516"/>
      <c r="AJ1516"/>
      <c r="AK1516"/>
      <c r="AL1516"/>
      <c r="AM1516"/>
      <c r="AN1516"/>
      <c r="AO1516"/>
      <c r="AP1516"/>
      <c r="AQ1516"/>
      <c r="AR1516"/>
      <c r="AS1516"/>
      <c r="AT1516"/>
      <c r="AU1516"/>
      <c r="AV1516"/>
      <c r="AW1516"/>
      <c r="AX1516"/>
      <c r="AY1516"/>
      <c r="AZ1516"/>
      <c r="BA1516"/>
      <c r="BB1516"/>
      <c r="BC1516"/>
      <c r="BD1516"/>
      <c r="BE1516"/>
      <c r="BF1516"/>
      <c r="BG1516"/>
      <c r="BH1516"/>
      <c r="BI1516"/>
      <c r="BJ1516"/>
      <c r="BK1516"/>
      <c r="BL1516"/>
      <c r="BM1516"/>
      <c r="BN1516"/>
      <c r="BO1516"/>
      <c r="BP1516"/>
      <c r="BQ1516"/>
      <c r="BR1516"/>
      <c r="BS1516"/>
      <c r="BT1516"/>
      <c r="BU1516"/>
      <c r="BV1516"/>
      <c r="BW1516"/>
      <c r="BX1516"/>
      <c r="BY1516"/>
      <c r="BZ1516"/>
      <c r="CA1516"/>
      <c r="CB1516"/>
      <c r="CC1516"/>
      <c r="CD1516"/>
      <c r="CE1516"/>
      <c r="CF1516"/>
      <c r="CG1516"/>
      <c r="CH1516"/>
      <c r="CI1516"/>
      <c r="CJ1516"/>
      <c r="CK1516"/>
      <c r="CL1516"/>
      <c r="CN1516"/>
    </row>
    <row r="1517" spans="7:92" x14ac:dyDescent="0.4">
      <c r="G1517"/>
      <c r="I1517"/>
      <c r="J1517"/>
      <c r="R1517"/>
      <c r="S1517"/>
      <c r="T1517"/>
      <c r="U1517"/>
      <c r="V1517"/>
      <c r="W1517"/>
      <c r="X1517"/>
      <c r="Y1517"/>
      <c r="Z1517"/>
      <c r="AA1517"/>
      <c r="AB1517"/>
      <c r="AC1517"/>
      <c r="AD1517"/>
      <c r="AE1517"/>
      <c r="AF1517"/>
      <c r="AG1517"/>
      <c r="AH1517"/>
      <c r="AI1517"/>
      <c r="AJ1517"/>
      <c r="AK1517"/>
      <c r="AL1517"/>
      <c r="AM1517"/>
      <c r="AN1517"/>
      <c r="AO1517"/>
      <c r="AP1517"/>
      <c r="AQ1517"/>
      <c r="AR1517"/>
      <c r="AS1517"/>
      <c r="AT1517"/>
      <c r="AU1517"/>
      <c r="AV1517"/>
      <c r="AW1517"/>
      <c r="AX1517"/>
      <c r="AY1517"/>
      <c r="AZ1517"/>
      <c r="BA1517"/>
      <c r="BB1517"/>
      <c r="BC1517"/>
      <c r="BD1517"/>
      <c r="BE1517"/>
      <c r="BF1517"/>
      <c r="BG1517"/>
      <c r="BH1517"/>
      <c r="BI1517"/>
      <c r="BJ1517"/>
      <c r="BK1517"/>
      <c r="BL1517"/>
      <c r="BM1517"/>
      <c r="BN1517"/>
      <c r="BO1517"/>
      <c r="BP1517"/>
      <c r="BQ1517"/>
      <c r="BR1517"/>
      <c r="BS1517"/>
      <c r="BT1517"/>
      <c r="BU1517"/>
      <c r="BV1517"/>
      <c r="BW1517"/>
      <c r="BX1517"/>
      <c r="BY1517"/>
      <c r="BZ1517"/>
      <c r="CA1517"/>
      <c r="CB1517"/>
      <c r="CC1517"/>
      <c r="CD1517"/>
      <c r="CE1517"/>
      <c r="CF1517"/>
      <c r="CG1517"/>
      <c r="CH1517"/>
      <c r="CI1517"/>
      <c r="CJ1517"/>
      <c r="CK1517"/>
      <c r="CL1517"/>
      <c r="CN1517"/>
    </row>
    <row r="1518" spans="7:92" x14ac:dyDescent="0.4">
      <c r="G1518"/>
      <c r="I1518"/>
      <c r="J1518"/>
      <c r="R1518"/>
      <c r="S1518"/>
      <c r="T1518"/>
      <c r="U1518"/>
      <c r="V1518"/>
      <c r="W1518"/>
      <c r="X1518"/>
      <c r="Y1518"/>
      <c r="Z1518"/>
      <c r="AA1518"/>
      <c r="AB1518"/>
      <c r="AC1518"/>
      <c r="AD1518"/>
      <c r="AE1518"/>
      <c r="AF1518"/>
      <c r="AG1518"/>
      <c r="AH1518"/>
      <c r="AI1518"/>
      <c r="AJ1518"/>
      <c r="AK1518"/>
      <c r="AL1518"/>
      <c r="AM1518"/>
      <c r="AN1518"/>
      <c r="AO1518"/>
      <c r="AP1518"/>
      <c r="AQ1518"/>
      <c r="AR1518"/>
      <c r="AS1518"/>
      <c r="AT1518"/>
      <c r="AU1518"/>
      <c r="AV1518"/>
      <c r="AW1518"/>
      <c r="AX1518"/>
      <c r="AY1518"/>
      <c r="AZ1518"/>
      <c r="BA1518"/>
      <c r="BB1518"/>
      <c r="BC1518"/>
      <c r="BD1518"/>
      <c r="BE1518"/>
      <c r="BF1518"/>
      <c r="BG1518"/>
      <c r="BH1518"/>
      <c r="BI1518"/>
      <c r="BJ1518"/>
      <c r="BK1518"/>
      <c r="BL1518"/>
      <c r="BM1518"/>
      <c r="BN1518"/>
      <c r="BO1518"/>
      <c r="BP1518"/>
      <c r="BQ1518"/>
      <c r="BR1518"/>
      <c r="BS1518"/>
      <c r="BT1518"/>
      <c r="BU1518"/>
      <c r="BV1518"/>
      <c r="BW1518"/>
      <c r="BX1518"/>
      <c r="BY1518"/>
      <c r="BZ1518"/>
      <c r="CA1518"/>
      <c r="CB1518"/>
      <c r="CC1518"/>
      <c r="CD1518"/>
      <c r="CE1518"/>
      <c r="CF1518"/>
      <c r="CG1518"/>
      <c r="CH1518"/>
      <c r="CI1518"/>
      <c r="CJ1518"/>
      <c r="CK1518"/>
      <c r="CL1518"/>
      <c r="CN1518"/>
    </row>
    <row r="1519" spans="7:92" x14ac:dyDescent="0.4">
      <c r="G1519"/>
      <c r="I1519"/>
      <c r="J1519"/>
      <c r="R1519"/>
      <c r="S1519"/>
      <c r="T1519"/>
      <c r="U1519"/>
      <c r="V1519"/>
      <c r="W1519"/>
      <c r="X1519"/>
      <c r="Y1519"/>
      <c r="Z1519"/>
      <c r="AA1519"/>
      <c r="AB1519"/>
      <c r="AC1519"/>
      <c r="AD1519"/>
      <c r="AE1519"/>
      <c r="AF1519"/>
      <c r="AG1519"/>
      <c r="AH1519"/>
      <c r="AI1519"/>
      <c r="AJ1519"/>
      <c r="AK1519"/>
      <c r="AL1519"/>
      <c r="AM1519"/>
      <c r="AN1519"/>
      <c r="AO1519"/>
      <c r="AP1519"/>
      <c r="AQ1519"/>
      <c r="AR1519"/>
      <c r="AS1519"/>
      <c r="AT1519"/>
      <c r="AU1519"/>
      <c r="AV1519"/>
      <c r="AW1519"/>
      <c r="AX1519"/>
      <c r="AY1519"/>
      <c r="AZ1519"/>
      <c r="BA1519"/>
      <c r="BB1519"/>
      <c r="BC1519"/>
      <c r="BD1519"/>
      <c r="BE1519"/>
      <c r="BF1519"/>
      <c r="BG1519"/>
      <c r="BH1519"/>
      <c r="BI1519"/>
      <c r="BJ1519"/>
      <c r="BK1519"/>
      <c r="BL1519"/>
      <c r="BM1519"/>
      <c r="BN1519"/>
      <c r="BO1519"/>
      <c r="BP1519"/>
      <c r="BQ1519"/>
      <c r="BR1519"/>
      <c r="BS1519"/>
      <c r="BT1519"/>
      <c r="BU1519"/>
      <c r="BV1519"/>
      <c r="BW1519"/>
      <c r="BX1519"/>
      <c r="BY1519"/>
      <c r="BZ1519"/>
      <c r="CA1519"/>
      <c r="CB1519"/>
      <c r="CC1519"/>
      <c r="CD1519"/>
      <c r="CE1519"/>
      <c r="CF1519"/>
      <c r="CG1519"/>
      <c r="CH1519"/>
      <c r="CI1519"/>
      <c r="CJ1519"/>
      <c r="CK1519"/>
      <c r="CL1519"/>
      <c r="CN1519"/>
    </row>
    <row r="1520" spans="7:92" x14ac:dyDescent="0.4">
      <c r="G1520"/>
      <c r="I1520"/>
      <c r="J1520"/>
      <c r="R1520"/>
      <c r="S1520"/>
      <c r="T1520"/>
      <c r="U1520"/>
      <c r="V1520"/>
      <c r="W1520"/>
      <c r="X1520"/>
      <c r="Y1520"/>
      <c r="Z1520"/>
      <c r="AA1520"/>
      <c r="AB1520"/>
      <c r="AC1520"/>
      <c r="AD1520"/>
      <c r="AE1520"/>
      <c r="AF1520"/>
      <c r="AG1520"/>
      <c r="AH1520"/>
      <c r="AI1520"/>
      <c r="AJ1520"/>
      <c r="AK1520"/>
      <c r="AL1520"/>
      <c r="AM1520"/>
      <c r="AN1520"/>
      <c r="AO1520"/>
      <c r="AP1520"/>
      <c r="AQ1520"/>
      <c r="AR1520"/>
      <c r="AS1520"/>
      <c r="AT1520"/>
      <c r="AU1520"/>
      <c r="AV1520"/>
      <c r="AW1520"/>
      <c r="AX1520"/>
      <c r="AY1520"/>
      <c r="AZ1520"/>
      <c r="BA1520"/>
      <c r="BB1520"/>
      <c r="BC1520"/>
      <c r="BD1520"/>
      <c r="BE1520"/>
      <c r="BF1520"/>
      <c r="BG1520"/>
      <c r="BH1520"/>
      <c r="BI1520"/>
      <c r="BJ1520"/>
      <c r="BK1520"/>
      <c r="BL1520"/>
      <c r="BM1520"/>
      <c r="BN1520"/>
      <c r="BO1520"/>
      <c r="BP1520"/>
      <c r="BQ1520"/>
      <c r="BR1520"/>
      <c r="BS1520"/>
      <c r="BT1520"/>
      <c r="BU1520"/>
      <c r="BV1520"/>
      <c r="BW1520"/>
      <c r="BX1520"/>
      <c r="BY1520"/>
      <c r="BZ1520"/>
      <c r="CA1520"/>
      <c r="CB1520"/>
      <c r="CC1520"/>
      <c r="CD1520"/>
      <c r="CE1520"/>
      <c r="CF1520"/>
      <c r="CG1520"/>
      <c r="CH1520"/>
      <c r="CI1520"/>
      <c r="CJ1520"/>
      <c r="CK1520"/>
      <c r="CL1520"/>
      <c r="CN1520"/>
    </row>
    <row r="1521" spans="7:92" x14ac:dyDescent="0.4">
      <c r="G1521"/>
      <c r="I1521"/>
      <c r="J1521"/>
      <c r="R1521"/>
      <c r="S1521"/>
      <c r="T1521"/>
      <c r="U1521"/>
      <c r="V1521"/>
      <c r="W1521"/>
      <c r="X1521"/>
      <c r="Y1521"/>
      <c r="Z1521"/>
      <c r="AA1521"/>
      <c r="AB1521"/>
      <c r="AC1521"/>
      <c r="AD1521"/>
      <c r="AE1521"/>
      <c r="AF1521"/>
      <c r="AG1521"/>
      <c r="AH1521"/>
      <c r="AI1521"/>
      <c r="AJ1521"/>
      <c r="AK1521"/>
      <c r="AL1521"/>
      <c r="AM1521"/>
      <c r="AN1521"/>
      <c r="AO1521"/>
      <c r="AP1521"/>
      <c r="AQ1521"/>
      <c r="AR1521"/>
      <c r="AS1521"/>
      <c r="AT1521"/>
      <c r="AU1521"/>
      <c r="AV1521"/>
      <c r="AW1521"/>
      <c r="AX1521"/>
      <c r="AY1521"/>
      <c r="AZ1521"/>
      <c r="BA1521"/>
      <c r="BB1521"/>
      <c r="BC1521"/>
      <c r="BD1521"/>
      <c r="BE1521"/>
      <c r="BF1521"/>
      <c r="BG1521"/>
      <c r="BH1521"/>
      <c r="BI1521"/>
      <c r="BJ1521"/>
      <c r="BK1521"/>
      <c r="BL1521"/>
      <c r="BM1521"/>
      <c r="BN1521"/>
      <c r="BO1521"/>
      <c r="BP1521"/>
      <c r="BQ1521"/>
      <c r="BR1521"/>
      <c r="BS1521"/>
      <c r="BT1521"/>
      <c r="BU1521"/>
      <c r="BV1521"/>
      <c r="BW1521"/>
      <c r="BX1521"/>
      <c r="BY1521"/>
      <c r="BZ1521"/>
      <c r="CA1521"/>
      <c r="CB1521"/>
      <c r="CC1521"/>
      <c r="CD1521"/>
      <c r="CE1521"/>
      <c r="CF1521"/>
      <c r="CG1521"/>
      <c r="CH1521"/>
      <c r="CI1521"/>
      <c r="CJ1521"/>
      <c r="CK1521"/>
      <c r="CL1521"/>
      <c r="CN1521"/>
    </row>
    <row r="1522" spans="7:92" x14ac:dyDescent="0.4">
      <c r="G1522"/>
      <c r="I1522"/>
      <c r="J1522"/>
      <c r="R1522"/>
      <c r="S1522"/>
      <c r="T1522"/>
      <c r="U1522"/>
      <c r="V1522"/>
      <c r="W1522"/>
      <c r="X1522"/>
      <c r="Y1522"/>
      <c r="Z1522"/>
      <c r="AA1522"/>
      <c r="AB1522"/>
      <c r="AC1522"/>
      <c r="AD1522"/>
      <c r="AE1522"/>
      <c r="AF1522"/>
      <c r="AG1522"/>
      <c r="AH1522"/>
      <c r="AI1522"/>
      <c r="AJ1522"/>
      <c r="AK1522"/>
      <c r="AL1522"/>
      <c r="AM1522"/>
      <c r="AN1522"/>
      <c r="AO1522"/>
      <c r="AP1522"/>
      <c r="AQ1522"/>
      <c r="AR1522"/>
      <c r="AS1522"/>
      <c r="AT1522"/>
      <c r="AU1522"/>
      <c r="AV1522"/>
      <c r="AW1522"/>
      <c r="AX1522"/>
      <c r="AY1522"/>
      <c r="AZ1522"/>
      <c r="BA1522"/>
      <c r="BB1522"/>
      <c r="BC1522"/>
      <c r="BD1522"/>
      <c r="BE1522"/>
      <c r="BF1522"/>
      <c r="BG1522"/>
      <c r="BH1522"/>
      <c r="BI1522"/>
      <c r="BJ1522"/>
      <c r="BK1522"/>
      <c r="BL1522"/>
      <c r="BM1522"/>
      <c r="BN1522"/>
      <c r="BO1522"/>
      <c r="BP1522"/>
      <c r="BQ1522"/>
      <c r="BR1522"/>
      <c r="BS1522"/>
      <c r="BT1522"/>
      <c r="BU1522"/>
      <c r="BV1522"/>
      <c r="BW1522"/>
      <c r="BX1522"/>
      <c r="BY1522"/>
      <c r="BZ1522"/>
      <c r="CA1522"/>
      <c r="CB1522"/>
      <c r="CC1522"/>
      <c r="CD1522"/>
      <c r="CE1522"/>
      <c r="CF1522"/>
      <c r="CG1522"/>
      <c r="CH1522"/>
      <c r="CI1522"/>
      <c r="CJ1522"/>
      <c r="CK1522"/>
      <c r="CL1522"/>
      <c r="CN1522"/>
    </row>
    <row r="1523" spans="7:92" x14ac:dyDescent="0.4">
      <c r="G1523"/>
      <c r="I1523"/>
      <c r="J1523"/>
      <c r="R1523"/>
      <c r="S1523"/>
      <c r="T1523"/>
      <c r="U1523"/>
      <c r="V1523"/>
      <c r="W1523"/>
      <c r="X1523"/>
      <c r="Y1523"/>
      <c r="Z1523"/>
      <c r="AA1523"/>
      <c r="AB1523"/>
      <c r="AC1523"/>
      <c r="AD1523"/>
      <c r="AE1523"/>
      <c r="AF1523"/>
      <c r="AG1523"/>
      <c r="AH1523"/>
      <c r="AI1523"/>
      <c r="AJ1523"/>
      <c r="AK1523"/>
      <c r="AL1523"/>
      <c r="AM1523"/>
      <c r="AN1523"/>
      <c r="AO1523"/>
      <c r="AP1523"/>
      <c r="AQ1523"/>
      <c r="AR1523"/>
      <c r="AS1523"/>
      <c r="AT1523"/>
      <c r="AU1523"/>
      <c r="AV1523"/>
      <c r="AW1523"/>
      <c r="AX1523"/>
      <c r="AY1523"/>
      <c r="AZ1523"/>
      <c r="BA1523"/>
      <c r="BB1523"/>
      <c r="BC1523"/>
      <c r="BD1523"/>
      <c r="BE1523"/>
      <c r="BF1523"/>
      <c r="BG1523"/>
      <c r="BH1523"/>
      <c r="BI1523"/>
      <c r="BJ1523"/>
      <c r="BK1523"/>
      <c r="BL1523"/>
      <c r="BM1523"/>
      <c r="BN1523"/>
      <c r="BO1523"/>
      <c r="BP1523"/>
      <c r="BQ1523"/>
      <c r="BR1523"/>
      <c r="BS1523"/>
      <c r="BT1523"/>
      <c r="BU1523"/>
      <c r="BV1523"/>
      <c r="BW1523"/>
      <c r="BX1523"/>
      <c r="BY1523"/>
      <c r="BZ1523"/>
      <c r="CA1523"/>
      <c r="CB1523"/>
      <c r="CC1523"/>
      <c r="CD1523"/>
      <c r="CE1523"/>
      <c r="CF1523"/>
      <c r="CG1523"/>
      <c r="CH1523"/>
      <c r="CI1523"/>
      <c r="CJ1523"/>
      <c r="CK1523"/>
      <c r="CL1523"/>
      <c r="CN1523"/>
    </row>
    <row r="1524" spans="7:92" x14ac:dyDescent="0.4">
      <c r="G1524"/>
      <c r="I1524"/>
      <c r="J1524"/>
      <c r="R1524"/>
      <c r="S1524"/>
      <c r="T1524"/>
      <c r="U1524"/>
      <c r="V1524"/>
      <c r="W1524"/>
      <c r="X1524"/>
      <c r="Y1524"/>
      <c r="Z1524"/>
      <c r="AA1524"/>
      <c r="AB1524"/>
      <c r="AC1524"/>
      <c r="AD1524"/>
      <c r="AE1524"/>
      <c r="AF1524"/>
      <c r="AG1524"/>
      <c r="AH1524"/>
      <c r="AI1524"/>
      <c r="AJ1524"/>
      <c r="AK1524"/>
      <c r="AL1524"/>
      <c r="AM1524"/>
      <c r="AN1524"/>
      <c r="AO1524"/>
      <c r="AP1524"/>
      <c r="AQ1524"/>
      <c r="AR1524"/>
      <c r="AS1524"/>
      <c r="AT1524"/>
      <c r="AU1524"/>
      <c r="AV1524"/>
      <c r="AW1524"/>
      <c r="AX1524"/>
      <c r="AY1524"/>
      <c r="AZ1524"/>
      <c r="BA1524"/>
      <c r="BB1524"/>
      <c r="BC1524"/>
      <c r="BD1524"/>
      <c r="BE1524"/>
      <c r="BF1524"/>
      <c r="BG1524"/>
      <c r="BH1524"/>
      <c r="BI1524"/>
      <c r="BJ1524"/>
      <c r="BK1524"/>
      <c r="BL1524"/>
      <c r="BM1524"/>
      <c r="BN1524"/>
      <c r="BO1524"/>
      <c r="BP1524"/>
      <c r="BQ1524"/>
      <c r="BR1524"/>
      <c r="BS1524"/>
      <c r="BT1524"/>
      <c r="BU1524"/>
      <c r="BV1524"/>
      <c r="BW1524"/>
      <c r="BX1524"/>
      <c r="BY1524"/>
      <c r="BZ1524"/>
      <c r="CA1524"/>
      <c r="CB1524"/>
      <c r="CC1524"/>
      <c r="CD1524"/>
      <c r="CE1524"/>
      <c r="CF1524"/>
      <c r="CG1524"/>
      <c r="CH1524"/>
      <c r="CI1524"/>
      <c r="CJ1524"/>
      <c r="CK1524"/>
      <c r="CL1524"/>
      <c r="CN1524"/>
    </row>
    <row r="1525" spans="7:92" x14ac:dyDescent="0.4">
      <c r="G1525"/>
      <c r="I1525"/>
      <c r="J1525"/>
      <c r="R1525"/>
      <c r="S1525"/>
      <c r="T1525"/>
      <c r="U1525"/>
      <c r="V1525"/>
      <c r="W1525"/>
      <c r="X1525"/>
      <c r="Y1525"/>
      <c r="Z1525"/>
      <c r="AA1525"/>
      <c r="AB1525"/>
      <c r="AC1525"/>
      <c r="AD1525"/>
      <c r="AE1525"/>
      <c r="AF1525"/>
      <c r="AG1525"/>
      <c r="AH1525"/>
      <c r="AI1525"/>
      <c r="AJ1525"/>
      <c r="AK1525"/>
      <c r="AL1525"/>
      <c r="AM1525"/>
      <c r="AN1525"/>
      <c r="AO1525"/>
      <c r="AP1525"/>
      <c r="AQ1525"/>
      <c r="AR1525"/>
      <c r="AS1525"/>
      <c r="AT1525"/>
      <c r="AU1525"/>
      <c r="AV1525"/>
      <c r="AW1525"/>
      <c r="AX1525"/>
      <c r="AY1525"/>
      <c r="AZ1525"/>
      <c r="BA1525"/>
      <c r="BB1525"/>
      <c r="BC1525"/>
      <c r="BD1525"/>
      <c r="BE1525"/>
      <c r="BF1525"/>
      <c r="BG1525"/>
      <c r="BH1525"/>
      <c r="BI1525"/>
      <c r="BJ1525"/>
      <c r="BK1525"/>
      <c r="BL1525"/>
      <c r="BM1525"/>
      <c r="BN1525"/>
      <c r="BO1525"/>
      <c r="BP1525"/>
      <c r="BQ1525"/>
      <c r="BR1525"/>
      <c r="BS1525"/>
      <c r="BT1525"/>
      <c r="BU1525"/>
      <c r="BV1525"/>
      <c r="BW1525"/>
      <c r="BX1525"/>
      <c r="BY1525"/>
      <c r="BZ1525"/>
      <c r="CA1525"/>
      <c r="CB1525"/>
      <c r="CC1525"/>
      <c r="CD1525"/>
      <c r="CE1525"/>
      <c r="CF1525"/>
      <c r="CG1525"/>
      <c r="CH1525"/>
      <c r="CI1525"/>
      <c r="CJ1525"/>
      <c r="CK1525"/>
      <c r="CL1525"/>
      <c r="CN1525"/>
    </row>
    <row r="1526" spans="7:92" x14ac:dyDescent="0.4">
      <c r="G1526"/>
      <c r="I1526"/>
      <c r="J1526"/>
      <c r="R1526"/>
      <c r="S1526"/>
      <c r="T1526"/>
      <c r="U1526"/>
      <c r="V1526"/>
      <c r="W1526"/>
      <c r="X1526"/>
      <c r="Y1526"/>
      <c r="Z1526"/>
      <c r="AA1526"/>
      <c r="AB1526"/>
      <c r="AC1526"/>
      <c r="AD1526"/>
      <c r="AE1526"/>
      <c r="AF1526"/>
      <c r="AG1526"/>
      <c r="AH1526"/>
      <c r="AI1526"/>
      <c r="AJ1526"/>
      <c r="AK1526"/>
      <c r="AL1526"/>
      <c r="AM1526"/>
      <c r="AN1526"/>
      <c r="AO1526"/>
      <c r="AP1526"/>
      <c r="AQ1526"/>
      <c r="AR1526"/>
      <c r="AS1526"/>
      <c r="AT1526"/>
      <c r="AU1526"/>
      <c r="AV1526"/>
      <c r="AW1526"/>
      <c r="AX1526"/>
      <c r="AY1526"/>
      <c r="AZ1526"/>
      <c r="BA1526"/>
      <c r="BB1526"/>
      <c r="BC1526"/>
      <c r="BD1526"/>
      <c r="BE1526"/>
      <c r="BF1526"/>
      <c r="BG1526"/>
      <c r="BH1526"/>
      <c r="BI1526"/>
      <c r="BJ1526"/>
      <c r="BK1526"/>
      <c r="BL1526"/>
      <c r="BM1526"/>
      <c r="BN1526"/>
      <c r="BO1526"/>
      <c r="BP1526"/>
      <c r="BQ1526"/>
      <c r="BR1526"/>
      <c r="BS1526"/>
      <c r="BT1526"/>
      <c r="BU1526"/>
      <c r="BV1526"/>
      <c r="BW1526"/>
      <c r="BX1526"/>
      <c r="BY1526"/>
      <c r="BZ1526"/>
      <c r="CA1526"/>
      <c r="CB1526"/>
      <c r="CC1526"/>
      <c r="CD1526"/>
      <c r="CE1526"/>
      <c r="CF1526"/>
      <c r="CG1526"/>
      <c r="CH1526"/>
      <c r="CI1526"/>
      <c r="CJ1526"/>
      <c r="CK1526"/>
      <c r="CL1526"/>
      <c r="CN1526"/>
    </row>
    <row r="1527" spans="7:92" x14ac:dyDescent="0.4">
      <c r="G1527"/>
      <c r="I1527"/>
      <c r="J1527"/>
      <c r="R1527"/>
      <c r="S1527"/>
      <c r="T1527"/>
      <c r="U1527"/>
      <c r="V1527"/>
      <c r="W1527"/>
      <c r="X1527"/>
      <c r="Y1527"/>
      <c r="Z1527"/>
      <c r="AA1527"/>
      <c r="AB1527"/>
      <c r="AC1527"/>
      <c r="AD1527"/>
      <c r="AE1527"/>
      <c r="AF1527"/>
      <c r="AG1527"/>
      <c r="AH1527"/>
      <c r="AI1527"/>
      <c r="AJ1527"/>
      <c r="AK1527"/>
      <c r="AL1527"/>
      <c r="AM1527"/>
      <c r="AN1527"/>
      <c r="AO1527"/>
      <c r="AP1527"/>
      <c r="AQ1527"/>
      <c r="AR1527"/>
      <c r="AS1527"/>
      <c r="AT1527"/>
      <c r="AU1527"/>
      <c r="AV1527"/>
      <c r="AW1527"/>
      <c r="AX1527"/>
      <c r="AY1527"/>
      <c r="AZ1527"/>
      <c r="BA1527"/>
      <c r="BB1527"/>
      <c r="BC1527"/>
      <c r="BD1527"/>
      <c r="BE1527"/>
      <c r="BF1527"/>
      <c r="BG1527"/>
      <c r="BH1527"/>
      <c r="BI1527"/>
      <c r="BJ1527"/>
      <c r="BK1527"/>
      <c r="BL1527"/>
      <c r="BM1527"/>
      <c r="BN1527"/>
      <c r="BO1527"/>
      <c r="BP1527"/>
      <c r="BQ1527"/>
      <c r="BR1527"/>
      <c r="BS1527"/>
      <c r="BT1527"/>
      <c r="BU1527"/>
      <c r="BV1527"/>
      <c r="BW1527"/>
      <c r="BX1527"/>
      <c r="BY1527"/>
      <c r="BZ1527"/>
      <c r="CA1527"/>
      <c r="CB1527"/>
      <c r="CC1527"/>
      <c r="CD1527"/>
      <c r="CE1527"/>
      <c r="CF1527"/>
      <c r="CG1527"/>
      <c r="CH1527"/>
      <c r="CI1527"/>
      <c r="CJ1527"/>
      <c r="CK1527"/>
      <c r="CL1527"/>
      <c r="CN1527"/>
    </row>
    <row r="1528" spans="7:92" x14ac:dyDescent="0.4">
      <c r="G1528"/>
      <c r="I1528"/>
      <c r="J1528"/>
      <c r="R1528"/>
      <c r="S1528"/>
      <c r="T1528"/>
      <c r="U1528"/>
      <c r="V1528"/>
      <c r="W1528"/>
      <c r="X1528"/>
      <c r="Y1528"/>
      <c r="Z1528"/>
      <c r="AA1528"/>
      <c r="AB1528"/>
      <c r="AC1528"/>
      <c r="AD1528"/>
      <c r="AE1528"/>
      <c r="AF1528"/>
      <c r="AG1528"/>
      <c r="AH1528"/>
      <c r="AI1528"/>
      <c r="AJ1528"/>
      <c r="AK1528"/>
      <c r="AL1528"/>
      <c r="AM1528"/>
      <c r="AN1528"/>
      <c r="AO1528"/>
      <c r="AP1528"/>
      <c r="AQ1528"/>
      <c r="AR1528"/>
      <c r="AS1528"/>
      <c r="AT1528"/>
      <c r="AU1528"/>
      <c r="AV1528"/>
      <c r="AW1528"/>
      <c r="AX1528"/>
      <c r="AY1528"/>
      <c r="AZ1528"/>
      <c r="BA1528"/>
      <c r="BB1528"/>
      <c r="BC1528"/>
      <c r="BD1528"/>
      <c r="BE1528"/>
      <c r="BF1528"/>
      <c r="BG1528"/>
      <c r="BH1528"/>
      <c r="BI1528"/>
      <c r="BJ1528"/>
      <c r="BK1528"/>
      <c r="BL1528"/>
      <c r="BM1528"/>
      <c r="BN1528"/>
      <c r="BO1528"/>
      <c r="BP1528"/>
      <c r="BQ1528"/>
      <c r="BR1528"/>
      <c r="BS1528"/>
      <c r="BT1528"/>
      <c r="BU1528"/>
      <c r="BV1528"/>
      <c r="BW1528"/>
      <c r="BX1528"/>
      <c r="BY1528"/>
      <c r="BZ1528"/>
      <c r="CA1528"/>
      <c r="CB1528"/>
      <c r="CC1528"/>
      <c r="CD1528"/>
      <c r="CE1528"/>
      <c r="CF1528"/>
      <c r="CG1528"/>
      <c r="CH1528"/>
      <c r="CI1528"/>
      <c r="CJ1528"/>
      <c r="CK1528"/>
      <c r="CL1528"/>
      <c r="CN1528"/>
    </row>
    <row r="1529" spans="7:92" x14ac:dyDescent="0.4">
      <c r="G1529"/>
      <c r="I1529"/>
      <c r="J1529"/>
      <c r="R1529"/>
      <c r="S1529"/>
      <c r="T1529"/>
      <c r="U1529"/>
      <c r="V1529"/>
      <c r="W1529"/>
      <c r="X1529"/>
      <c r="Y1529"/>
      <c r="Z1529"/>
      <c r="AA1529"/>
      <c r="AB1529"/>
      <c r="AC1529"/>
      <c r="AD1529"/>
      <c r="AE1529"/>
      <c r="AF1529"/>
      <c r="AG1529"/>
      <c r="AH1529"/>
      <c r="AI1529"/>
      <c r="AJ1529"/>
      <c r="AK1529"/>
      <c r="AL1529"/>
      <c r="AM1529"/>
      <c r="AN1529"/>
      <c r="AO1529"/>
      <c r="AP1529"/>
      <c r="AQ1529"/>
      <c r="AR1529"/>
      <c r="AS1529"/>
      <c r="AT1529"/>
      <c r="AU1529"/>
      <c r="AV1529"/>
      <c r="AW1529"/>
      <c r="AX1529"/>
      <c r="AY1529"/>
      <c r="AZ1529"/>
      <c r="BA1529"/>
      <c r="BB1529"/>
      <c r="BC1529"/>
      <c r="BD1529"/>
      <c r="BE1529"/>
      <c r="BF1529"/>
      <c r="BG1529"/>
      <c r="BH1529"/>
      <c r="BI1529"/>
      <c r="BJ1529"/>
      <c r="BK1529"/>
      <c r="BL1529"/>
      <c r="BM1529"/>
      <c r="BN1529"/>
      <c r="BO1529"/>
      <c r="BP1529"/>
      <c r="BQ1529"/>
      <c r="BR1529"/>
      <c r="BS1529"/>
      <c r="BT1529"/>
      <c r="BU1529"/>
      <c r="BV1529"/>
      <c r="BW1529"/>
      <c r="BX1529"/>
      <c r="BY1529"/>
      <c r="BZ1529"/>
      <c r="CA1529"/>
      <c r="CB1529"/>
      <c r="CC1529"/>
      <c r="CD1529"/>
      <c r="CE1529"/>
      <c r="CF1529"/>
      <c r="CG1529"/>
      <c r="CH1529"/>
      <c r="CI1529"/>
      <c r="CJ1529"/>
      <c r="CK1529"/>
      <c r="CL1529"/>
      <c r="CN1529"/>
    </row>
    <row r="1530" spans="7:92" x14ac:dyDescent="0.4">
      <c r="G1530"/>
      <c r="I1530"/>
      <c r="J1530"/>
      <c r="R1530"/>
      <c r="S1530"/>
      <c r="T1530"/>
      <c r="U1530"/>
      <c r="V1530"/>
      <c r="W1530"/>
      <c r="X1530"/>
      <c r="Y1530"/>
      <c r="Z1530"/>
      <c r="AA1530"/>
      <c r="AB1530"/>
      <c r="AC1530"/>
      <c r="AD1530"/>
      <c r="AE1530"/>
      <c r="AF1530"/>
      <c r="AG1530"/>
      <c r="AH1530"/>
      <c r="AI1530"/>
      <c r="AJ1530"/>
      <c r="AK1530"/>
      <c r="AL1530"/>
      <c r="AM1530"/>
      <c r="AN1530"/>
      <c r="AO1530"/>
      <c r="AP1530"/>
      <c r="AQ1530"/>
      <c r="AR1530"/>
      <c r="AS1530"/>
      <c r="AT1530"/>
      <c r="AU1530"/>
      <c r="AV1530"/>
      <c r="AW1530"/>
      <c r="AX1530"/>
      <c r="AY1530"/>
      <c r="AZ1530"/>
      <c r="BA1530"/>
      <c r="BB1530"/>
      <c r="BC1530"/>
      <c r="BD1530"/>
      <c r="BE1530"/>
      <c r="BF1530"/>
      <c r="BG1530"/>
      <c r="BH1530"/>
      <c r="BI1530"/>
      <c r="BJ1530"/>
      <c r="BK1530"/>
      <c r="BL1530"/>
      <c r="BM1530"/>
      <c r="BN1530"/>
      <c r="BO1530"/>
      <c r="BP1530"/>
      <c r="BQ1530"/>
      <c r="BR1530"/>
      <c r="BS1530"/>
      <c r="BT1530"/>
      <c r="BU1530"/>
      <c r="BV1530"/>
      <c r="BW1530"/>
      <c r="BX1530"/>
      <c r="BY1530"/>
      <c r="BZ1530"/>
      <c r="CA1530"/>
      <c r="CB1530"/>
      <c r="CC1530"/>
      <c r="CD1530"/>
      <c r="CE1530"/>
      <c r="CF1530"/>
      <c r="CG1530"/>
      <c r="CH1530"/>
      <c r="CI1530"/>
      <c r="CJ1530"/>
      <c r="CK1530"/>
      <c r="CL1530"/>
      <c r="CN1530"/>
    </row>
    <row r="1531" spans="7:92" x14ac:dyDescent="0.4">
      <c r="G1531"/>
      <c r="I1531"/>
      <c r="J1531"/>
      <c r="R1531"/>
      <c r="S1531"/>
      <c r="T1531"/>
      <c r="U1531"/>
      <c r="V1531"/>
      <c r="W1531"/>
      <c r="X1531"/>
      <c r="Y1531"/>
      <c r="Z1531"/>
      <c r="AA1531"/>
      <c r="AB1531"/>
      <c r="AC1531"/>
      <c r="AD1531"/>
      <c r="AE1531"/>
      <c r="AF1531"/>
      <c r="AG1531"/>
      <c r="AH1531"/>
      <c r="AI1531"/>
      <c r="AJ1531"/>
      <c r="AK1531"/>
      <c r="AL1531"/>
      <c r="AM1531"/>
      <c r="AN1531"/>
      <c r="AO1531"/>
      <c r="AP1531"/>
      <c r="AQ1531"/>
      <c r="AR1531"/>
      <c r="AS1531"/>
      <c r="AT1531"/>
      <c r="AU1531"/>
      <c r="AV1531"/>
      <c r="AW1531"/>
      <c r="AX1531"/>
      <c r="AY1531"/>
      <c r="AZ1531"/>
      <c r="BA1531"/>
      <c r="BB1531"/>
      <c r="BC1531"/>
      <c r="BD1531"/>
      <c r="BE1531"/>
      <c r="BF1531"/>
      <c r="BG1531"/>
      <c r="BH1531"/>
      <c r="BI1531"/>
      <c r="BJ1531"/>
      <c r="BK1531"/>
      <c r="BL1531"/>
      <c r="BM1531"/>
      <c r="BN1531"/>
      <c r="BO1531"/>
      <c r="BP1531"/>
      <c r="BQ1531"/>
      <c r="BR1531"/>
      <c r="BS1531"/>
      <c r="BT1531"/>
      <c r="BU1531"/>
      <c r="BV1531"/>
      <c r="BW1531"/>
      <c r="BX1531"/>
      <c r="BY1531"/>
      <c r="BZ1531"/>
      <c r="CA1531"/>
      <c r="CB1531"/>
      <c r="CC1531"/>
      <c r="CD1531"/>
      <c r="CE1531"/>
      <c r="CF1531"/>
      <c r="CG1531"/>
      <c r="CH1531"/>
      <c r="CI1531"/>
      <c r="CJ1531"/>
      <c r="CK1531"/>
      <c r="CL1531"/>
      <c r="CN1531"/>
    </row>
    <row r="1532" spans="7:92" x14ac:dyDescent="0.4">
      <c r="G1532"/>
      <c r="I1532"/>
      <c r="J1532"/>
      <c r="R1532"/>
      <c r="S1532"/>
      <c r="T1532"/>
      <c r="U1532"/>
      <c r="V1532"/>
      <c r="W1532"/>
      <c r="X1532"/>
      <c r="Y1532"/>
      <c r="Z1532"/>
      <c r="AA1532"/>
      <c r="AB1532"/>
      <c r="AC1532"/>
      <c r="AD1532"/>
      <c r="AE1532"/>
      <c r="AF1532"/>
      <c r="AG1532"/>
      <c r="AH1532"/>
      <c r="AI1532"/>
      <c r="AJ1532"/>
      <c r="AK1532"/>
      <c r="AL1532"/>
      <c r="AM1532"/>
      <c r="AN1532"/>
      <c r="AO1532"/>
      <c r="AP1532"/>
      <c r="AQ1532"/>
      <c r="AR1532"/>
      <c r="AS1532"/>
      <c r="AT1532"/>
      <c r="AU1532"/>
      <c r="AV1532"/>
      <c r="AW1532"/>
      <c r="AX1532"/>
      <c r="AY1532"/>
      <c r="AZ1532"/>
      <c r="BA1532"/>
      <c r="BB1532"/>
      <c r="BC1532"/>
      <c r="BD1532"/>
      <c r="BE1532"/>
      <c r="BF1532"/>
      <c r="BG1532"/>
      <c r="BH1532"/>
      <c r="BI1532"/>
      <c r="BJ1532"/>
      <c r="BK1532"/>
      <c r="BL1532"/>
      <c r="BM1532"/>
      <c r="BN1532"/>
      <c r="BO1532"/>
      <c r="BP1532"/>
      <c r="BQ1532"/>
      <c r="BR1532"/>
      <c r="BS1532"/>
      <c r="BT1532"/>
      <c r="BU1532"/>
      <c r="BV1532"/>
      <c r="BW1532"/>
      <c r="BX1532"/>
      <c r="BY1532"/>
      <c r="BZ1532"/>
      <c r="CA1532"/>
      <c r="CB1532"/>
      <c r="CC1532"/>
      <c r="CD1532"/>
      <c r="CE1532"/>
      <c r="CF1532"/>
      <c r="CG1532"/>
      <c r="CH1532"/>
      <c r="CI1532"/>
      <c r="CJ1532"/>
      <c r="CK1532"/>
      <c r="CL1532"/>
      <c r="CN1532"/>
    </row>
    <row r="1533" spans="7:92" x14ac:dyDescent="0.4">
      <c r="G1533"/>
      <c r="I1533"/>
      <c r="J1533"/>
      <c r="R1533"/>
      <c r="S1533"/>
      <c r="T1533"/>
      <c r="U1533"/>
      <c r="V1533"/>
      <c r="W1533"/>
      <c r="X1533"/>
      <c r="Y1533"/>
      <c r="Z1533"/>
      <c r="AA1533"/>
      <c r="AB1533"/>
      <c r="AC1533"/>
      <c r="AD1533"/>
      <c r="AE1533"/>
      <c r="AF1533"/>
      <c r="AG1533"/>
      <c r="AH1533"/>
      <c r="AI1533"/>
      <c r="AJ1533"/>
      <c r="AK1533"/>
      <c r="AL1533"/>
      <c r="AM1533"/>
      <c r="AN1533"/>
      <c r="AO1533"/>
      <c r="AP1533"/>
      <c r="AQ1533"/>
      <c r="AR1533"/>
      <c r="AS1533"/>
      <c r="AT1533"/>
      <c r="AU1533"/>
      <c r="AV1533"/>
      <c r="AW1533"/>
      <c r="AX1533"/>
      <c r="AY1533"/>
      <c r="AZ1533"/>
      <c r="BA1533"/>
      <c r="BB1533"/>
      <c r="BC1533"/>
      <c r="BD1533"/>
      <c r="BE1533"/>
      <c r="BF1533"/>
      <c r="BG1533"/>
      <c r="BH1533"/>
      <c r="BI1533"/>
      <c r="BJ1533"/>
      <c r="BK1533"/>
      <c r="BL1533"/>
      <c r="BM1533"/>
      <c r="BN1533"/>
      <c r="BO1533"/>
      <c r="BP1533"/>
      <c r="BQ1533"/>
      <c r="BR1533"/>
      <c r="BS1533"/>
      <c r="BT1533"/>
      <c r="BU1533"/>
      <c r="BV1533"/>
      <c r="BW1533"/>
      <c r="BX1533"/>
      <c r="BY1533"/>
      <c r="BZ1533"/>
      <c r="CA1533"/>
      <c r="CB1533"/>
      <c r="CC1533"/>
      <c r="CD1533"/>
      <c r="CE1533"/>
      <c r="CF1533"/>
      <c r="CG1533"/>
      <c r="CH1533"/>
      <c r="CI1533"/>
      <c r="CJ1533"/>
      <c r="CK1533"/>
      <c r="CL1533"/>
      <c r="CN1533"/>
    </row>
    <row r="1534" spans="7:92" x14ac:dyDescent="0.4">
      <c r="G1534"/>
      <c r="I1534"/>
      <c r="J1534"/>
      <c r="R1534"/>
      <c r="S1534"/>
      <c r="T1534"/>
      <c r="U1534"/>
      <c r="V1534"/>
      <c r="W1534"/>
      <c r="X1534"/>
      <c r="Y1534"/>
      <c r="Z1534"/>
      <c r="AA1534"/>
      <c r="AB1534"/>
      <c r="AC1534"/>
      <c r="AD1534"/>
      <c r="AE1534"/>
      <c r="AF1534"/>
      <c r="AG1534"/>
      <c r="AH1534"/>
      <c r="AI1534"/>
      <c r="AJ1534"/>
      <c r="AK1534"/>
      <c r="AL1534"/>
      <c r="AM1534"/>
      <c r="AN1534"/>
      <c r="AO1534"/>
      <c r="AP1534"/>
      <c r="AQ1534"/>
      <c r="AR1534"/>
      <c r="AS1534"/>
      <c r="AT1534"/>
      <c r="AU1534"/>
      <c r="AV1534"/>
      <c r="AW1534"/>
      <c r="AX1534"/>
      <c r="AY1534"/>
      <c r="AZ1534"/>
      <c r="BA1534"/>
      <c r="BB1534"/>
      <c r="BC1534"/>
      <c r="BD1534"/>
      <c r="BE1534"/>
      <c r="BF1534"/>
      <c r="BG1534"/>
      <c r="BH1534"/>
      <c r="BI1534"/>
      <c r="BJ1534"/>
      <c r="BK1534"/>
      <c r="BL1534"/>
      <c r="BM1534"/>
      <c r="BN1534"/>
      <c r="BO1534"/>
      <c r="BP1534"/>
      <c r="BQ1534"/>
      <c r="BR1534"/>
      <c r="BS1534"/>
      <c r="BT1534"/>
      <c r="BU1534"/>
      <c r="BV1534"/>
      <c r="BW1534"/>
      <c r="BX1534"/>
      <c r="BY1534"/>
      <c r="BZ1534"/>
      <c r="CA1534"/>
      <c r="CB1534"/>
      <c r="CC1534"/>
      <c r="CD1534"/>
      <c r="CE1534"/>
      <c r="CF1534"/>
      <c r="CG1534"/>
      <c r="CH1534"/>
      <c r="CI1534"/>
      <c r="CJ1534"/>
      <c r="CK1534"/>
      <c r="CL1534"/>
      <c r="CN1534"/>
    </row>
    <row r="1535" spans="7:92" x14ac:dyDescent="0.4">
      <c r="G1535"/>
      <c r="I1535"/>
      <c r="J1535"/>
      <c r="R1535"/>
      <c r="S1535"/>
      <c r="T1535"/>
      <c r="U1535"/>
      <c r="V1535"/>
      <c r="W1535"/>
      <c r="X1535"/>
      <c r="Y1535"/>
      <c r="Z1535"/>
      <c r="AA1535"/>
      <c r="AB1535"/>
      <c r="AC1535"/>
      <c r="AD1535"/>
      <c r="AE1535"/>
      <c r="AF1535"/>
      <c r="AG1535"/>
      <c r="AH1535"/>
      <c r="AI1535"/>
      <c r="AJ1535"/>
      <c r="AK1535"/>
      <c r="AL1535"/>
      <c r="AM1535"/>
      <c r="AN1535"/>
      <c r="AO1535"/>
      <c r="AP1535"/>
      <c r="AQ1535"/>
      <c r="AR1535"/>
      <c r="AS1535"/>
      <c r="AT1535"/>
      <c r="AU1535"/>
      <c r="AV1535"/>
      <c r="AW1535"/>
      <c r="AX1535"/>
      <c r="AY1535"/>
      <c r="AZ1535"/>
      <c r="BA1535"/>
      <c r="BB1535"/>
      <c r="BC1535"/>
      <c r="BD1535"/>
      <c r="BE1535"/>
      <c r="BF1535"/>
      <c r="BG1535"/>
      <c r="BH1535"/>
      <c r="BI1535"/>
      <c r="BJ1535"/>
      <c r="BK1535"/>
      <c r="BL1535"/>
      <c r="BM1535"/>
      <c r="BN1535"/>
      <c r="BO1535"/>
      <c r="BP1535"/>
      <c r="BQ1535"/>
      <c r="BR1535"/>
      <c r="BS1535"/>
      <c r="BT1535"/>
      <c r="BU1535"/>
      <c r="BV1535"/>
      <c r="BW1535"/>
      <c r="BX1535"/>
      <c r="BY1535"/>
      <c r="BZ1535"/>
      <c r="CA1535"/>
      <c r="CB1535"/>
      <c r="CC1535"/>
      <c r="CD1535"/>
      <c r="CE1535"/>
      <c r="CF1535"/>
      <c r="CG1535"/>
      <c r="CH1535"/>
      <c r="CI1535"/>
      <c r="CJ1535"/>
      <c r="CK1535"/>
      <c r="CL1535"/>
      <c r="CN1535"/>
    </row>
    <row r="1536" spans="7:92" x14ac:dyDescent="0.4">
      <c r="G1536"/>
      <c r="I1536"/>
      <c r="J1536"/>
      <c r="R1536"/>
      <c r="S1536"/>
      <c r="T1536"/>
      <c r="U1536"/>
      <c r="V1536"/>
      <c r="W1536"/>
      <c r="X1536"/>
      <c r="Y1536"/>
      <c r="Z1536"/>
      <c r="AA1536"/>
      <c r="AB1536"/>
      <c r="AC1536"/>
      <c r="AD1536"/>
      <c r="AE1536"/>
      <c r="AF1536"/>
      <c r="AG1536"/>
      <c r="AH1536"/>
      <c r="AI1536"/>
      <c r="AJ1536"/>
      <c r="AK1536"/>
      <c r="AL1536"/>
      <c r="AM1536"/>
      <c r="AN1536"/>
      <c r="AO1536"/>
      <c r="AP1536"/>
      <c r="AQ1536"/>
      <c r="AR1536"/>
      <c r="AS1536"/>
      <c r="AT1536"/>
      <c r="AU1536"/>
      <c r="AV1536"/>
      <c r="AW1536"/>
      <c r="AX1536"/>
      <c r="AY1536"/>
      <c r="AZ1536"/>
      <c r="BA1536"/>
      <c r="BB1536"/>
      <c r="BC1536"/>
      <c r="BD1536"/>
      <c r="BE1536"/>
      <c r="BF1536"/>
      <c r="BG1536"/>
      <c r="BH1536"/>
      <c r="BI1536"/>
      <c r="BJ1536"/>
      <c r="BK1536"/>
      <c r="BL1536"/>
      <c r="BM1536"/>
      <c r="BN1536"/>
      <c r="BO1536"/>
      <c r="BP1536"/>
      <c r="BQ1536"/>
      <c r="BR1536"/>
      <c r="BS1536"/>
      <c r="BT1536"/>
      <c r="BU1536"/>
      <c r="BV1536"/>
      <c r="BW1536"/>
      <c r="BX1536"/>
      <c r="BY1536"/>
      <c r="BZ1536"/>
      <c r="CA1536"/>
      <c r="CB1536"/>
      <c r="CC1536"/>
      <c r="CD1536"/>
      <c r="CE1536"/>
      <c r="CF1536"/>
      <c r="CG1536"/>
      <c r="CH1536"/>
      <c r="CI1536"/>
      <c r="CJ1536"/>
      <c r="CK1536"/>
      <c r="CL1536"/>
      <c r="CN1536"/>
    </row>
    <row r="1537" spans="7:92" x14ac:dyDescent="0.4">
      <c r="G1537"/>
      <c r="I1537"/>
      <c r="J1537"/>
      <c r="R1537"/>
      <c r="S1537"/>
      <c r="T1537"/>
      <c r="U1537"/>
      <c r="V1537"/>
      <c r="W1537"/>
      <c r="X1537"/>
      <c r="Y1537"/>
      <c r="Z1537"/>
      <c r="AA1537"/>
      <c r="AB1537"/>
      <c r="AC1537"/>
      <c r="AD1537"/>
      <c r="AE1537"/>
      <c r="AF1537"/>
      <c r="AG1537"/>
      <c r="AH1537"/>
      <c r="AI1537"/>
      <c r="AJ1537"/>
      <c r="AK1537"/>
      <c r="AL1537"/>
      <c r="AM1537"/>
      <c r="AN1537"/>
      <c r="AO1537"/>
      <c r="AP1537"/>
      <c r="AQ1537"/>
      <c r="AR1537"/>
      <c r="AS1537"/>
      <c r="AT1537"/>
      <c r="AU1537"/>
      <c r="AV1537"/>
      <c r="AW1537"/>
      <c r="AX1537"/>
      <c r="AY1537"/>
      <c r="AZ1537"/>
      <c r="BA1537"/>
      <c r="BB1537"/>
      <c r="BC1537"/>
      <c r="BD1537"/>
      <c r="BE1537"/>
      <c r="BF1537"/>
      <c r="BG1537"/>
      <c r="BH1537"/>
      <c r="BI1537"/>
      <c r="BJ1537"/>
      <c r="BK1537"/>
      <c r="BL1537"/>
      <c r="BM1537"/>
      <c r="BN1537"/>
      <c r="BO1537"/>
      <c r="BP1537"/>
      <c r="BQ1537"/>
      <c r="BR1537"/>
      <c r="BS1537"/>
      <c r="BT1537"/>
      <c r="BU1537"/>
      <c r="BV1537"/>
      <c r="BW1537"/>
      <c r="BX1537"/>
      <c r="BY1537"/>
      <c r="BZ1537"/>
      <c r="CA1537"/>
      <c r="CB1537"/>
      <c r="CC1537"/>
      <c r="CD1537"/>
      <c r="CE1537"/>
      <c r="CF1537"/>
      <c r="CG1537"/>
      <c r="CH1537"/>
      <c r="CI1537"/>
      <c r="CJ1537"/>
      <c r="CK1537"/>
      <c r="CL1537"/>
      <c r="CN1537"/>
    </row>
    <row r="1538" spans="7:92" x14ac:dyDescent="0.4">
      <c r="G1538"/>
      <c r="I1538"/>
      <c r="J1538"/>
      <c r="R1538"/>
      <c r="S1538"/>
      <c r="T1538"/>
      <c r="U1538"/>
      <c r="V1538"/>
      <c r="W1538"/>
      <c r="X1538"/>
      <c r="Y1538"/>
      <c r="Z1538"/>
      <c r="AA1538"/>
      <c r="AB1538"/>
      <c r="AC1538"/>
      <c r="AD1538"/>
      <c r="AE1538"/>
      <c r="AF1538"/>
      <c r="AG1538"/>
      <c r="AH1538"/>
      <c r="AI1538"/>
      <c r="AJ1538"/>
      <c r="AK1538"/>
      <c r="AL1538"/>
      <c r="AM1538"/>
      <c r="AN1538"/>
      <c r="AO1538"/>
      <c r="AP1538"/>
      <c r="AQ1538"/>
      <c r="AR1538"/>
      <c r="AS1538"/>
      <c r="AT1538"/>
      <c r="AU1538"/>
      <c r="AV1538"/>
      <c r="AW1538"/>
      <c r="AX1538"/>
      <c r="AY1538"/>
      <c r="AZ1538"/>
      <c r="BA1538"/>
      <c r="BB1538"/>
      <c r="BC1538"/>
      <c r="BD1538"/>
      <c r="BE1538"/>
      <c r="BF1538"/>
      <c r="BG1538"/>
      <c r="BH1538"/>
      <c r="BI1538"/>
      <c r="BJ1538"/>
      <c r="BK1538"/>
      <c r="BL1538"/>
      <c r="BM1538"/>
      <c r="BN1538"/>
      <c r="BO1538"/>
      <c r="BP1538"/>
      <c r="BQ1538"/>
      <c r="BR1538"/>
      <c r="BS1538"/>
      <c r="BT1538"/>
      <c r="BU1538"/>
      <c r="BV1538"/>
      <c r="BW1538"/>
      <c r="BX1538"/>
      <c r="BY1538"/>
      <c r="BZ1538"/>
      <c r="CA1538"/>
      <c r="CB1538"/>
      <c r="CC1538"/>
      <c r="CD1538"/>
      <c r="CE1538"/>
      <c r="CF1538"/>
      <c r="CG1538"/>
      <c r="CH1538"/>
      <c r="CI1538"/>
      <c r="CJ1538"/>
      <c r="CK1538"/>
      <c r="CL1538"/>
      <c r="CN1538"/>
    </row>
    <row r="1539" spans="7:92" x14ac:dyDescent="0.4">
      <c r="G1539"/>
      <c r="I1539"/>
      <c r="J1539"/>
      <c r="R1539"/>
      <c r="S1539"/>
      <c r="T1539"/>
      <c r="U1539"/>
      <c r="V1539"/>
      <c r="W1539"/>
      <c r="X1539"/>
      <c r="Y1539"/>
      <c r="Z1539"/>
      <c r="AA1539"/>
      <c r="AB1539"/>
      <c r="AC1539"/>
      <c r="AD1539"/>
      <c r="AE1539"/>
      <c r="AF1539"/>
      <c r="AG1539"/>
      <c r="AH1539"/>
      <c r="AI1539"/>
      <c r="AJ1539"/>
      <c r="AK1539"/>
      <c r="AL1539"/>
      <c r="AM1539"/>
      <c r="AN1539"/>
      <c r="AO1539"/>
      <c r="AP1539"/>
      <c r="AQ1539"/>
      <c r="AR1539"/>
      <c r="AS1539"/>
      <c r="AT1539"/>
      <c r="AU1539"/>
      <c r="AV1539"/>
      <c r="AW1539"/>
      <c r="AX1539"/>
      <c r="AY1539"/>
      <c r="AZ1539"/>
      <c r="BA1539"/>
      <c r="BB1539"/>
      <c r="BC1539"/>
      <c r="BD1539"/>
      <c r="BE1539"/>
      <c r="BF1539"/>
      <c r="BG1539"/>
      <c r="BH1539"/>
      <c r="BI1539"/>
      <c r="BJ1539"/>
      <c r="BK1539"/>
      <c r="BL1539"/>
      <c r="BM1539"/>
      <c r="BN1539"/>
      <c r="BO1539"/>
      <c r="BP1539"/>
      <c r="BQ1539"/>
      <c r="BR1539"/>
      <c r="BS1539"/>
      <c r="BT1539"/>
      <c r="BU1539"/>
      <c r="BV1539"/>
      <c r="BW1539"/>
      <c r="BX1539"/>
      <c r="BY1539"/>
      <c r="BZ1539"/>
      <c r="CA1539"/>
      <c r="CB1539"/>
      <c r="CC1539"/>
      <c r="CD1539"/>
      <c r="CE1539"/>
      <c r="CF1539"/>
      <c r="CG1539"/>
      <c r="CH1539"/>
      <c r="CI1539"/>
      <c r="CJ1539"/>
      <c r="CK1539"/>
      <c r="CL1539"/>
      <c r="CN1539"/>
    </row>
    <row r="1540" spans="7:92" x14ac:dyDescent="0.4">
      <c r="G1540"/>
      <c r="I1540"/>
      <c r="J1540"/>
      <c r="R1540"/>
      <c r="S1540"/>
      <c r="T1540"/>
      <c r="U1540"/>
      <c r="V1540"/>
      <c r="W1540"/>
      <c r="X1540"/>
      <c r="Y1540"/>
      <c r="Z1540"/>
      <c r="AA1540"/>
      <c r="AB1540"/>
      <c r="AC1540"/>
      <c r="AD1540"/>
      <c r="AE1540"/>
      <c r="AF1540"/>
      <c r="AG1540"/>
      <c r="AH1540"/>
      <c r="AI1540"/>
      <c r="AJ1540"/>
      <c r="AK1540"/>
      <c r="AL1540"/>
      <c r="AM1540"/>
      <c r="AN1540"/>
      <c r="AO1540"/>
      <c r="AP1540"/>
      <c r="AQ1540"/>
      <c r="AR1540"/>
      <c r="AS1540"/>
      <c r="AT1540"/>
      <c r="AU1540"/>
      <c r="AV1540"/>
      <c r="AW1540"/>
      <c r="AX1540"/>
      <c r="AY1540"/>
      <c r="AZ1540"/>
      <c r="BA1540"/>
      <c r="BB1540"/>
      <c r="BC1540"/>
      <c r="BD1540"/>
      <c r="BE1540"/>
      <c r="BF1540"/>
      <c r="BG1540"/>
      <c r="BH1540"/>
      <c r="BI1540"/>
      <c r="BJ1540"/>
      <c r="BK1540"/>
      <c r="BL1540"/>
      <c r="BM1540"/>
      <c r="BN1540"/>
      <c r="BO1540"/>
      <c r="BP1540"/>
      <c r="BQ1540"/>
      <c r="BR1540"/>
      <c r="BS1540"/>
      <c r="BT1540"/>
      <c r="BU1540"/>
      <c r="BV1540"/>
      <c r="BW1540"/>
      <c r="BX1540"/>
      <c r="BY1540"/>
      <c r="BZ1540"/>
      <c r="CA1540"/>
      <c r="CB1540"/>
      <c r="CC1540"/>
      <c r="CD1540"/>
      <c r="CE1540"/>
      <c r="CF1540"/>
      <c r="CG1540"/>
      <c r="CH1540"/>
      <c r="CI1540"/>
      <c r="CJ1540"/>
      <c r="CK1540"/>
      <c r="CL1540"/>
      <c r="CN1540"/>
    </row>
    <row r="1541" spans="7:92" x14ac:dyDescent="0.4">
      <c r="G1541"/>
      <c r="I1541"/>
      <c r="J1541"/>
      <c r="R1541"/>
      <c r="S1541"/>
      <c r="T1541"/>
      <c r="U1541"/>
      <c r="V1541"/>
      <c r="W1541"/>
      <c r="X1541"/>
      <c r="Y1541"/>
      <c r="Z1541"/>
      <c r="AA1541"/>
      <c r="AB1541"/>
      <c r="AC1541"/>
      <c r="AD1541"/>
      <c r="AE1541"/>
      <c r="AF1541"/>
      <c r="AG1541"/>
      <c r="AH1541"/>
      <c r="AI1541"/>
      <c r="AJ1541"/>
      <c r="AK1541"/>
      <c r="AL1541"/>
      <c r="AM1541"/>
      <c r="AN1541"/>
      <c r="AO1541"/>
      <c r="AP1541"/>
      <c r="AQ1541"/>
      <c r="AR1541"/>
      <c r="AS1541"/>
      <c r="AT1541"/>
      <c r="AU1541"/>
      <c r="AV1541"/>
      <c r="AW1541"/>
      <c r="AX1541"/>
      <c r="AY1541"/>
      <c r="AZ1541"/>
      <c r="BA1541"/>
      <c r="BB1541"/>
      <c r="BC1541"/>
      <c r="BD1541"/>
      <c r="BE1541"/>
      <c r="BF1541"/>
      <c r="BG1541"/>
      <c r="BH1541"/>
      <c r="BI1541"/>
      <c r="BJ1541"/>
      <c r="BK1541"/>
      <c r="BL1541"/>
      <c r="BM1541"/>
      <c r="BN1541"/>
      <c r="BO1541"/>
      <c r="BP1541"/>
      <c r="BQ1541"/>
      <c r="BR1541"/>
      <c r="BS1541"/>
      <c r="BT1541"/>
      <c r="BU1541"/>
      <c r="BV1541"/>
      <c r="BW1541"/>
      <c r="BX1541"/>
      <c r="BY1541"/>
      <c r="BZ1541"/>
      <c r="CA1541"/>
      <c r="CB1541"/>
      <c r="CC1541"/>
      <c r="CD1541"/>
      <c r="CE1541"/>
      <c r="CF1541"/>
      <c r="CG1541"/>
      <c r="CH1541"/>
      <c r="CI1541"/>
      <c r="CJ1541"/>
      <c r="CK1541"/>
      <c r="CL1541"/>
      <c r="CN1541"/>
    </row>
    <row r="1542" spans="7:92" x14ac:dyDescent="0.4">
      <c r="G1542"/>
      <c r="I1542"/>
      <c r="J1542"/>
      <c r="R1542"/>
      <c r="S1542"/>
      <c r="T1542"/>
      <c r="U1542"/>
      <c r="V1542"/>
      <c r="W1542"/>
      <c r="X1542"/>
      <c r="Y1542"/>
      <c r="Z1542"/>
      <c r="AA1542"/>
      <c r="AB1542"/>
      <c r="AC1542"/>
      <c r="AD1542"/>
      <c r="AE1542"/>
      <c r="AF1542"/>
      <c r="AG1542"/>
      <c r="AH1542"/>
      <c r="AI1542"/>
      <c r="AJ1542"/>
      <c r="AK1542"/>
      <c r="AL1542"/>
      <c r="AM1542"/>
      <c r="AN1542"/>
      <c r="AO1542"/>
      <c r="AP1542"/>
      <c r="AQ1542"/>
      <c r="AR1542"/>
      <c r="AS1542"/>
      <c r="AT1542"/>
      <c r="AU1542"/>
      <c r="AV1542"/>
      <c r="AW1542"/>
      <c r="AX1542"/>
      <c r="AY1542"/>
      <c r="AZ1542"/>
      <c r="BA1542"/>
      <c r="BB1542"/>
      <c r="BC1542"/>
      <c r="BD1542"/>
      <c r="BE1542"/>
      <c r="BF1542"/>
      <c r="BG1542"/>
      <c r="BH1542"/>
      <c r="BI1542"/>
      <c r="BJ1542"/>
      <c r="BK1542"/>
      <c r="BL1542"/>
      <c r="BM1542"/>
      <c r="BN1542"/>
      <c r="BO1542"/>
      <c r="BP1542"/>
      <c r="BQ1542"/>
      <c r="BR1542"/>
      <c r="BS1542"/>
      <c r="BT1542"/>
      <c r="BU1542"/>
      <c r="BV1542"/>
      <c r="BW1542"/>
      <c r="BX1542"/>
      <c r="BY1542"/>
      <c r="BZ1542"/>
      <c r="CA1542"/>
      <c r="CB1542"/>
      <c r="CC1542"/>
      <c r="CD1542"/>
      <c r="CE1542"/>
      <c r="CF1542"/>
      <c r="CG1542"/>
      <c r="CH1542"/>
      <c r="CI1542"/>
      <c r="CJ1542"/>
      <c r="CK1542"/>
      <c r="CL1542"/>
      <c r="CN1542"/>
    </row>
    <row r="1543" spans="7:92" x14ac:dyDescent="0.4">
      <c r="G1543"/>
      <c r="I1543"/>
      <c r="J1543"/>
      <c r="R1543"/>
      <c r="S1543"/>
      <c r="T1543"/>
      <c r="U1543"/>
      <c r="V1543"/>
      <c r="W1543"/>
      <c r="X1543"/>
      <c r="Y1543"/>
      <c r="Z1543"/>
      <c r="AA1543"/>
      <c r="AB1543"/>
      <c r="AC1543"/>
      <c r="AD1543"/>
      <c r="AE1543"/>
      <c r="AF1543"/>
      <c r="AG1543"/>
      <c r="AH1543"/>
      <c r="AI1543"/>
      <c r="AJ1543"/>
      <c r="AK1543"/>
      <c r="AL1543"/>
      <c r="AM1543"/>
      <c r="AN1543"/>
      <c r="AO1543"/>
      <c r="AP1543"/>
      <c r="AQ1543"/>
      <c r="AR1543"/>
      <c r="AS1543"/>
      <c r="AT1543"/>
      <c r="AU1543"/>
      <c r="AV1543"/>
      <c r="AW1543"/>
      <c r="AX1543"/>
      <c r="AY1543"/>
      <c r="AZ1543"/>
      <c r="BA1543"/>
      <c r="BB1543"/>
      <c r="BC1543"/>
      <c r="BD1543"/>
      <c r="BE1543"/>
      <c r="BF1543"/>
      <c r="BG1543"/>
      <c r="BH1543"/>
      <c r="BI1543"/>
      <c r="BJ1543"/>
      <c r="BK1543"/>
      <c r="BL1543"/>
      <c r="BM1543"/>
      <c r="BN1543"/>
      <c r="BO1543"/>
      <c r="BP1543"/>
      <c r="BQ1543"/>
      <c r="BR1543"/>
      <c r="BS1543"/>
      <c r="BT1543"/>
      <c r="BU1543"/>
      <c r="BV1543"/>
      <c r="BW1543"/>
      <c r="BX1543"/>
      <c r="BY1543"/>
      <c r="BZ1543"/>
      <c r="CA1543"/>
      <c r="CB1543"/>
      <c r="CC1543"/>
      <c r="CD1543"/>
      <c r="CE1543"/>
      <c r="CF1543"/>
      <c r="CG1543"/>
      <c r="CH1543"/>
      <c r="CI1543"/>
      <c r="CJ1543"/>
      <c r="CK1543"/>
      <c r="CL1543"/>
      <c r="CN1543"/>
    </row>
    <row r="1544" spans="7:92" x14ac:dyDescent="0.4">
      <c r="G1544"/>
      <c r="I1544"/>
      <c r="J1544"/>
      <c r="R1544"/>
      <c r="S1544"/>
      <c r="T1544"/>
      <c r="U1544"/>
      <c r="V1544"/>
      <c r="W1544"/>
      <c r="X1544"/>
      <c r="Y1544"/>
      <c r="Z1544"/>
      <c r="AA1544"/>
      <c r="AB1544"/>
      <c r="AC1544"/>
      <c r="AD1544"/>
      <c r="AE1544"/>
      <c r="AF1544"/>
      <c r="AG1544"/>
      <c r="AH1544"/>
      <c r="AI1544"/>
      <c r="AJ1544"/>
      <c r="AK1544"/>
      <c r="AL1544"/>
      <c r="AM1544"/>
      <c r="AN1544"/>
      <c r="AO1544"/>
      <c r="AP1544"/>
      <c r="AQ1544"/>
      <c r="AR1544"/>
      <c r="AS1544"/>
      <c r="AT1544"/>
      <c r="AU1544"/>
      <c r="AV1544"/>
      <c r="AW1544"/>
      <c r="AX1544"/>
      <c r="AY1544"/>
      <c r="AZ1544"/>
      <c r="BA1544"/>
      <c r="BB1544"/>
      <c r="BC1544"/>
      <c r="BD1544"/>
      <c r="BE1544"/>
      <c r="BF1544"/>
      <c r="BG1544"/>
      <c r="BH1544"/>
      <c r="BI1544"/>
      <c r="BJ1544"/>
      <c r="BK1544"/>
      <c r="BL1544"/>
      <c r="BM1544"/>
      <c r="BN1544"/>
      <c r="BO1544"/>
      <c r="BP1544"/>
      <c r="BQ1544"/>
      <c r="BR1544"/>
      <c r="BS1544"/>
      <c r="BT1544"/>
      <c r="BU1544"/>
      <c r="BV1544"/>
      <c r="BW1544"/>
      <c r="BX1544"/>
      <c r="BY1544"/>
      <c r="BZ1544"/>
      <c r="CA1544"/>
      <c r="CB1544"/>
      <c r="CC1544"/>
      <c r="CD1544"/>
      <c r="CE1544"/>
      <c r="CF1544"/>
      <c r="CG1544"/>
      <c r="CH1544"/>
      <c r="CI1544"/>
      <c r="CJ1544"/>
      <c r="CK1544"/>
      <c r="CL1544"/>
      <c r="CN1544"/>
    </row>
    <row r="1545" spans="7:92" x14ac:dyDescent="0.4">
      <c r="G1545"/>
      <c r="I1545"/>
      <c r="J1545"/>
      <c r="R1545"/>
      <c r="S1545"/>
      <c r="T1545"/>
      <c r="U1545"/>
      <c r="V1545"/>
      <c r="W1545"/>
      <c r="X1545"/>
      <c r="Y1545"/>
      <c r="Z1545"/>
      <c r="AA1545"/>
      <c r="AB1545"/>
      <c r="AC1545"/>
      <c r="AD1545"/>
      <c r="AE1545"/>
      <c r="AF1545"/>
      <c r="AG1545"/>
      <c r="AH1545"/>
      <c r="AI1545"/>
      <c r="AJ1545"/>
      <c r="AK1545"/>
      <c r="AL1545"/>
      <c r="AM1545"/>
      <c r="AN1545"/>
      <c r="AO1545"/>
      <c r="AP1545"/>
      <c r="AQ1545"/>
      <c r="AR1545"/>
      <c r="AS1545"/>
      <c r="AT1545"/>
      <c r="AU1545"/>
      <c r="AV1545"/>
      <c r="AW1545"/>
      <c r="AX1545"/>
      <c r="AY1545"/>
      <c r="AZ1545"/>
      <c r="BA1545"/>
      <c r="BB1545"/>
      <c r="BC1545"/>
      <c r="BD1545"/>
      <c r="BE1545"/>
      <c r="BF1545"/>
      <c r="BG1545"/>
      <c r="BH1545"/>
      <c r="BI1545"/>
      <c r="BJ1545"/>
      <c r="BK1545"/>
      <c r="BL1545"/>
      <c r="BM1545"/>
      <c r="BN1545"/>
      <c r="BO1545"/>
      <c r="BP1545"/>
      <c r="BQ1545"/>
      <c r="BR1545"/>
      <c r="BS1545"/>
      <c r="BT1545"/>
      <c r="BU1545"/>
      <c r="BV1545"/>
      <c r="BW1545"/>
      <c r="BX1545"/>
      <c r="BY1545"/>
      <c r="BZ1545"/>
      <c r="CA1545"/>
      <c r="CB1545"/>
      <c r="CC1545"/>
      <c r="CD1545"/>
      <c r="CE1545"/>
      <c r="CF1545"/>
      <c r="CG1545"/>
      <c r="CH1545"/>
      <c r="CI1545"/>
      <c r="CJ1545"/>
      <c r="CK1545"/>
      <c r="CL1545"/>
      <c r="CN1545"/>
    </row>
    <row r="1546" spans="7:92" x14ac:dyDescent="0.4">
      <c r="G1546"/>
      <c r="I1546"/>
      <c r="J1546"/>
      <c r="R1546"/>
      <c r="S1546"/>
      <c r="T1546"/>
      <c r="U1546"/>
      <c r="V1546"/>
      <c r="W1546"/>
      <c r="X1546"/>
      <c r="Y1546"/>
      <c r="Z1546"/>
      <c r="AA1546"/>
      <c r="AB1546"/>
      <c r="AC1546"/>
      <c r="AD1546"/>
      <c r="AE1546"/>
      <c r="AF1546"/>
      <c r="AG1546"/>
      <c r="AH1546"/>
      <c r="AI1546"/>
      <c r="AJ1546"/>
      <c r="AK1546"/>
      <c r="AL1546"/>
      <c r="AM1546"/>
      <c r="AN1546"/>
      <c r="AO1546"/>
      <c r="AP1546"/>
      <c r="AQ1546"/>
      <c r="AR1546"/>
      <c r="AS1546"/>
      <c r="AT1546"/>
      <c r="AU1546"/>
      <c r="AV1546"/>
      <c r="AW1546"/>
      <c r="AX1546"/>
      <c r="AY1546"/>
      <c r="AZ1546"/>
      <c r="BA1546"/>
      <c r="BB1546"/>
      <c r="BC1546"/>
      <c r="BD1546"/>
      <c r="BE1546"/>
      <c r="BF1546"/>
      <c r="BG1546"/>
      <c r="BH1546"/>
      <c r="BI1546"/>
      <c r="BJ1546"/>
      <c r="BK1546"/>
      <c r="BL1546"/>
      <c r="BM1546"/>
      <c r="BN1546"/>
      <c r="BO1546"/>
      <c r="BP1546"/>
      <c r="BQ1546"/>
      <c r="BR1546"/>
      <c r="BS1546"/>
      <c r="BT1546"/>
      <c r="BU1546"/>
      <c r="BV1546"/>
      <c r="BW1546"/>
      <c r="BX1546"/>
      <c r="BY1546"/>
      <c r="BZ1546"/>
      <c r="CA1546"/>
      <c r="CB1546"/>
      <c r="CC1546"/>
      <c r="CD1546"/>
      <c r="CE1546"/>
      <c r="CF1546"/>
      <c r="CG1546"/>
      <c r="CH1546"/>
      <c r="CI1546"/>
      <c r="CJ1546"/>
      <c r="CK1546"/>
      <c r="CL1546"/>
      <c r="CN1546"/>
    </row>
    <row r="1547" spans="7:92" x14ac:dyDescent="0.4">
      <c r="G1547"/>
      <c r="I1547"/>
      <c r="J1547"/>
      <c r="R1547"/>
      <c r="S1547"/>
      <c r="T1547"/>
      <c r="U1547"/>
      <c r="V1547"/>
      <c r="W1547"/>
      <c r="X1547"/>
      <c r="Y1547"/>
      <c r="Z1547"/>
      <c r="AA1547"/>
      <c r="AB1547"/>
      <c r="AC1547"/>
      <c r="AD1547"/>
      <c r="AE1547"/>
      <c r="AF1547"/>
      <c r="AG1547"/>
      <c r="AH1547"/>
      <c r="AI1547"/>
      <c r="AJ1547"/>
      <c r="AK1547"/>
      <c r="AL1547"/>
      <c r="AM1547"/>
      <c r="AN1547"/>
      <c r="AO1547"/>
      <c r="AP1547"/>
      <c r="AQ1547"/>
      <c r="AR1547"/>
      <c r="AS1547"/>
      <c r="AT1547"/>
      <c r="AU1547"/>
      <c r="AV1547"/>
      <c r="AW1547"/>
      <c r="AX1547"/>
      <c r="AY1547"/>
      <c r="AZ1547"/>
      <c r="BA1547"/>
      <c r="BB1547"/>
      <c r="BC1547"/>
      <c r="BD1547"/>
      <c r="BE1547"/>
      <c r="BF1547"/>
      <c r="BG1547"/>
      <c r="BH1547"/>
      <c r="BI1547"/>
      <c r="BJ1547"/>
      <c r="BK1547"/>
      <c r="BL1547"/>
      <c r="BM1547"/>
      <c r="BN1547"/>
      <c r="BO1547"/>
      <c r="BP1547"/>
      <c r="BQ1547"/>
      <c r="BR1547"/>
      <c r="BS1547"/>
      <c r="BT1547"/>
      <c r="BU1547"/>
      <c r="BV1547"/>
      <c r="BW1547"/>
      <c r="BX1547"/>
      <c r="BY1547"/>
      <c r="BZ1547"/>
      <c r="CA1547"/>
      <c r="CB1547"/>
      <c r="CC1547"/>
      <c r="CD1547"/>
      <c r="CE1547"/>
      <c r="CF1547"/>
      <c r="CG1547"/>
      <c r="CH1547"/>
      <c r="CI1547"/>
      <c r="CJ1547"/>
      <c r="CK1547"/>
      <c r="CL1547"/>
      <c r="CN1547"/>
    </row>
    <row r="1548" spans="7:92" x14ac:dyDescent="0.4">
      <c r="G1548"/>
      <c r="I1548"/>
      <c r="J1548"/>
      <c r="R1548"/>
      <c r="S1548"/>
      <c r="T1548"/>
      <c r="U1548"/>
      <c r="V1548"/>
      <c r="W1548"/>
      <c r="X1548"/>
      <c r="Y1548"/>
      <c r="Z1548"/>
      <c r="AA1548"/>
      <c r="AB1548"/>
      <c r="AC1548"/>
      <c r="AD1548"/>
      <c r="AE1548"/>
      <c r="AF1548"/>
      <c r="AG1548"/>
      <c r="AH1548"/>
      <c r="AI1548"/>
      <c r="AJ1548"/>
      <c r="AK1548"/>
      <c r="AL1548"/>
      <c r="AM1548"/>
      <c r="AN1548"/>
      <c r="AO1548"/>
      <c r="AP1548"/>
      <c r="AQ1548"/>
      <c r="AR1548"/>
      <c r="AS1548"/>
      <c r="AT1548"/>
      <c r="AU1548"/>
      <c r="AV1548"/>
      <c r="AW1548"/>
      <c r="AX1548"/>
      <c r="AY1548"/>
      <c r="AZ1548"/>
      <c r="BA1548"/>
      <c r="BB1548"/>
      <c r="BC1548"/>
      <c r="BD1548"/>
      <c r="BE1548"/>
      <c r="BF1548"/>
      <c r="BG1548"/>
      <c r="BH1548"/>
      <c r="BI1548"/>
      <c r="BJ1548"/>
      <c r="BK1548"/>
      <c r="BL1548"/>
      <c r="BM1548"/>
      <c r="BN1548"/>
      <c r="BO1548"/>
      <c r="BP1548"/>
      <c r="BQ1548"/>
      <c r="BR1548"/>
      <c r="BS1548"/>
      <c r="BT1548"/>
      <c r="BU1548"/>
      <c r="BV1548"/>
      <c r="BW1548"/>
      <c r="BX1548"/>
      <c r="BY1548"/>
      <c r="BZ1548"/>
      <c r="CA1548"/>
      <c r="CB1548"/>
      <c r="CC1548"/>
      <c r="CD1548"/>
      <c r="CE1548"/>
      <c r="CF1548"/>
      <c r="CG1548"/>
      <c r="CH1548"/>
      <c r="CI1548"/>
      <c r="CJ1548"/>
      <c r="CK1548"/>
      <c r="CL1548"/>
      <c r="CN1548"/>
    </row>
    <row r="1549" spans="7:92" ht="16.5" customHeight="1" x14ac:dyDescent="0.4">
      <c r="G1549"/>
      <c r="I1549"/>
      <c r="J1549"/>
      <c r="R1549"/>
      <c r="S1549"/>
      <c r="T1549"/>
      <c r="U1549"/>
      <c r="V1549"/>
      <c r="W1549"/>
      <c r="X1549"/>
      <c r="Y1549"/>
      <c r="Z1549"/>
      <c r="AA1549"/>
      <c r="AB1549"/>
      <c r="AC1549"/>
      <c r="AD1549"/>
      <c r="AE1549"/>
      <c r="AF1549"/>
      <c r="AG1549"/>
      <c r="AH1549"/>
      <c r="AI1549"/>
      <c r="AJ1549"/>
      <c r="AK1549"/>
      <c r="AL1549"/>
      <c r="AM1549"/>
      <c r="AN1549"/>
      <c r="AO1549"/>
      <c r="AP1549"/>
      <c r="AQ1549"/>
      <c r="AR1549"/>
      <c r="AS1549"/>
      <c r="AT1549"/>
      <c r="AU1549"/>
      <c r="AV1549"/>
      <c r="AW1549"/>
      <c r="AX1549"/>
      <c r="AY1549"/>
      <c r="AZ1549"/>
      <c r="BA1549"/>
      <c r="BB1549"/>
      <c r="BC1549"/>
      <c r="BD1549"/>
      <c r="BE1549"/>
      <c r="BF1549"/>
      <c r="BG1549"/>
      <c r="BH1549"/>
      <c r="BI1549"/>
      <c r="BJ1549"/>
      <c r="BK1549"/>
      <c r="BL1549"/>
      <c r="BM1549"/>
      <c r="BN1549"/>
      <c r="BO1549"/>
      <c r="BP1549"/>
      <c r="BQ1549"/>
      <c r="BR1549"/>
      <c r="BS1549"/>
      <c r="BT1549"/>
      <c r="BU1549"/>
      <c r="BV1549"/>
      <c r="BW1549"/>
      <c r="BX1549"/>
      <c r="BY1549"/>
      <c r="BZ1549"/>
      <c r="CA1549"/>
      <c r="CB1549"/>
      <c r="CC1549"/>
      <c r="CD1549"/>
      <c r="CE1549"/>
      <c r="CF1549"/>
      <c r="CG1549"/>
      <c r="CH1549"/>
      <c r="CI1549"/>
      <c r="CJ1549"/>
      <c r="CK1549"/>
      <c r="CL1549"/>
      <c r="CN1549"/>
    </row>
    <row r="1550" spans="7:92" ht="16.5" customHeight="1" x14ac:dyDescent="0.4">
      <c r="G1550"/>
      <c r="I1550"/>
      <c r="J1550"/>
      <c r="R1550"/>
      <c r="S1550"/>
      <c r="T1550"/>
      <c r="U1550"/>
      <c r="V1550"/>
      <c r="W1550"/>
      <c r="X1550"/>
      <c r="Y1550"/>
      <c r="Z1550"/>
      <c r="AA1550"/>
      <c r="AB1550"/>
      <c r="AC1550"/>
      <c r="AD1550"/>
      <c r="AE1550"/>
      <c r="AF1550"/>
      <c r="AG1550"/>
      <c r="AH1550"/>
      <c r="AI1550"/>
      <c r="AJ1550"/>
      <c r="AK1550"/>
      <c r="AL1550"/>
      <c r="AM1550"/>
      <c r="AN1550"/>
      <c r="AO1550"/>
      <c r="AP1550"/>
      <c r="AQ1550"/>
      <c r="AR1550"/>
      <c r="AS1550"/>
      <c r="AT1550"/>
      <c r="AU1550"/>
      <c r="AV1550"/>
      <c r="AW1550"/>
      <c r="AX1550"/>
      <c r="AY1550"/>
      <c r="AZ1550"/>
      <c r="BA1550"/>
      <c r="BB1550"/>
      <c r="BC1550"/>
      <c r="BD1550"/>
      <c r="BE1550"/>
      <c r="BF1550"/>
      <c r="BG1550"/>
      <c r="BH1550"/>
      <c r="BI1550"/>
      <c r="BJ1550"/>
      <c r="BK1550"/>
      <c r="BL1550"/>
      <c r="BM1550"/>
      <c r="BN1550"/>
      <c r="BO1550"/>
      <c r="BP1550"/>
      <c r="BQ1550"/>
      <c r="BR1550"/>
      <c r="BS1550"/>
      <c r="BT1550"/>
      <c r="BU1550"/>
      <c r="BV1550"/>
      <c r="BW1550"/>
      <c r="BX1550"/>
      <c r="BY1550"/>
      <c r="BZ1550"/>
      <c r="CA1550"/>
      <c r="CB1550"/>
      <c r="CC1550"/>
      <c r="CD1550"/>
      <c r="CE1550"/>
      <c r="CF1550"/>
      <c r="CG1550"/>
      <c r="CH1550"/>
      <c r="CI1550"/>
      <c r="CJ1550"/>
      <c r="CK1550"/>
      <c r="CL1550"/>
      <c r="CN1550"/>
    </row>
    <row r="1551" spans="7:92" ht="16.5" customHeight="1" x14ac:dyDescent="0.4">
      <c r="G1551"/>
      <c r="I1551"/>
      <c r="J1551"/>
      <c r="R1551"/>
      <c r="S1551"/>
      <c r="T1551"/>
      <c r="U1551"/>
      <c r="V1551"/>
      <c r="W1551"/>
      <c r="X1551"/>
      <c r="Y1551"/>
      <c r="Z1551"/>
      <c r="AA1551"/>
      <c r="AB1551"/>
      <c r="AC1551"/>
      <c r="AD1551"/>
      <c r="AE1551"/>
      <c r="AF1551"/>
      <c r="AG1551"/>
      <c r="AH1551"/>
      <c r="AI1551"/>
      <c r="AJ1551"/>
      <c r="AK1551"/>
      <c r="AL1551"/>
      <c r="AM1551"/>
      <c r="AN1551"/>
      <c r="AO1551"/>
      <c r="AP1551"/>
      <c r="AQ1551"/>
      <c r="AR1551"/>
      <c r="AS1551"/>
      <c r="AT1551"/>
      <c r="AU1551"/>
      <c r="AV1551"/>
      <c r="AW1551"/>
      <c r="AX1551"/>
      <c r="AY1551"/>
      <c r="AZ1551"/>
      <c r="BA1551"/>
      <c r="BB1551"/>
      <c r="BC1551"/>
      <c r="BD1551"/>
      <c r="BE1551"/>
      <c r="BF1551"/>
      <c r="BG1551"/>
      <c r="BH1551"/>
      <c r="BI1551"/>
      <c r="BJ1551"/>
      <c r="BK1551"/>
      <c r="BL1551"/>
      <c r="BM1551"/>
      <c r="BN1551"/>
      <c r="BO1551"/>
      <c r="BP1551"/>
      <c r="BQ1551"/>
      <c r="BR1551"/>
      <c r="BS1551"/>
      <c r="BT1551"/>
      <c r="BU1551"/>
      <c r="BV1551"/>
      <c r="BW1551"/>
      <c r="BX1551"/>
      <c r="BY1551"/>
      <c r="BZ1551"/>
      <c r="CA1551"/>
      <c r="CB1551"/>
      <c r="CC1551"/>
      <c r="CD1551"/>
      <c r="CE1551"/>
      <c r="CF1551"/>
      <c r="CG1551"/>
      <c r="CH1551"/>
      <c r="CI1551"/>
      <c r="CJ1551"/>
      <c r="CK1551"/>
      <c r="CL1551"/>
      <c r="CN1551"/>
    </row>
    <row r="1552" spans="7:92" x14ac:dyDescent="0.4">
      <c r="G1552"/>
      <c r="I1552"/>
      <c r="J1552"/>
      <c r="R1552"/>
      <c r="S1552"/>
      <c r="T1552"/>
      <c r="U1552"/>
      <c r="V1552"/>
      <c r="W1552"/>
      <c r="X1552"/>
      <c r="Y1552"/>
      <c r="Z1552"/>
      <c r="AA1552"/>
      <c r="AB1552"/>
      <c r="AC1552"/>
      <c r="AD1552"/>
      <c r="AE1552"/>
      <c r="AF1552"/>
      <c r="AG1552"/>
      <c r="AH1552"/>
      <c r="AI1552"/>
      <c r="AJ1552"/>
      <c r="AK1552"/>
      <c r="AL1552"/>
      <c r="AM1552"/>
      <c r="AN1552"/>
      <c r="AO1552"/>
      <c r="AP1552"/>
      <c r="AQ1552"/>
      <c r="AR1552"/>
      <c r="AS1552"/>
      <c r="AT1552"/>
      <c r="AU1552"/>
      <c r="AV1552"/>
      <c r="AW1552"/>
      <c r="AX1552"/>
      <c r="AY1552"/>
      <c r="AZ1552"/>
      <c r="BA1552"/>
      <c r="BB1552"/>
      <c r="BC1552"/>
      <c r="BD1552"/>
      <c r="BE1552"/>
      <c r="BF1552"/>
      <c r="BG1552"/>
      <c r="BH1552"/>
      <c r="BI1552"/>
      <c r="BJ1552"/>
      <c r="BK1552"/>
      <c r="BL1552"/>
      <c r="BM1552"/>
      <c r="BN1552"/>
      <c r="BO1552"/>
      <c r="BP1552"/>
      <c r="BQ1552"/>
      <c r="BR1552"/>
      <c r="BS1552"/>
      <c r="BT1552"/>
      <c r="BU1552"/>
      <c r="BV1552"/>
      <c r="BW1552"/>
      <c r="BX1552"/>
      <c r="BY1552"/>
      <c r="BZ1552"/>
      <c r="CA1552"/>
      <c r="CB1552"/>
      <c r="CC1552"/>
      <c r="CD1552"/>
      <c r="CE1552"/>
      <c r="CF1552"/>
      <c r="CG1552"/>
      <c r="CH1552"/>
      <c r="CI1552"/>
      <c r="CJ1552"/>
      <c r="CK1552"/>
      <c r="CL1552"/>
      <c r="CN1552"/>
    </row>
    <row r="1553" spans="7:92" x14ac:dyDescent="0.4">
      <c r="G1553"/>
      <c r="I1553"/>
      <c r="J1553"/>
      <c r="R1553"/>
      <c r="S1553"/>
      <c r="T1553"/>
      <c r="U1553"/>
      <c r="V1553"/>
      <c r="W1553"/>
      <c r="X1553"/>
      <c r="Y1553"/>
      <c r="Z1553"/>
      <c r="AA1553"/>
      <c r="AB1553"/>
      <c r="AC1553"/>
      <c r="AD1553"/>
      <c r="AE1553"/>
      <c r="AF1553"/>
      <c r="AG1553"/>
      <c r="AH1553"/>
      <c r="AI1553"/>
      <c r="AJ1553"/>
      <c r="AK1553"/>
      <c r="AL1553"/>
      <c r="AM1553"/>
      <c r="AN1553"/>
      <c r="AO1553"/>
      <c r="AP1553"/>
      <c r="AQ1553"/>
      <c r="AR1553"/>
      <c r="AS1553"/>
      <c r="AT1553"/>
      <c r="AU1553"/>
      <c r="AV1553"/>
      <c r="AW1553"/>
      <c r="AX1553"/>
      <c r="AY1553"/>
      <c r="AZ1553"/>
      <c r="BA1553"/>
      <c r="BB1553"/>
      <c r="BC1553"/>
      <c r="BD1553"/>
      <c r="BE1553"/>
      <c r="BF1553"/>
      <c r="BG1553"/>
      <c r="BH1553"/>
      <c r="BI1553"/>
      <c r="BJ1553"/>
      <c r="BK1553"/>
      <c r="BL1553"/>
      <c r="BM1553"/>
      <c r="BN1553"/>
      <c r="BO1553"/>
      <c r="BP1553"/>
      <c r="BQ1553"/>
      <c r="BR1553"/>
      <c r="BS1553"/>
      <c r="BT1553"/>
      <c r="BU1553"/>
      <c r="BV1553"/>
      <c r="BW1553"/>
      <c r="BX1553"/>
      <c r="BY1553"/>
      <c r="BZ1553"/>
      <c r="CA1553"/>
      <c r="CB1553"/>
      <c r="CC1553"/>
      <c r="CD1553"/>
      <c r="CE1553"/>
      <c r="CF1553"/>
      <c r="CG1553"/>
      <c r="CH1553"/>
      <c r="CI1553"/>
      <c r="CJ1553"/>
      <c r="CK1553"/>
      <c r="CL1553"/>
      <c r="CN1553"/>
    </row>
    <row r="1554" spans="7:92" x14ac:dyDescent="0.4">
      <c r="G1554"/>
      <c r="I1554"/>
      <c r="J1554"/>
      <c r="R1554"/>
      <c r="S1554"/>
      <c r="T1554"/>
      <c r="U1554"/>
      <c r="V1554"/>
      <c r="W1554"/>
      <c r="X1554"/>
      <c r="Y1554"/>
      <c r="Z1554"/>
      <c r="AA1554"/>
      <c r="AB1554"/>
      <c r="AC1554"/>
      <c r="AD1554"/>
      <c r="AE1554"/>
      <c r="AF1554"/>
      <c r="AG1554"/>
      <c r="AH1554"/>
      <c r="AI1554"/>
      <c r="AJ1554"/>
      <c r="AK1554"/>
      <c r="AL1554"/>
      <c r="AM1554"/>
      <c r="AN1554"/>
      <c r="AO1554"/>
      <c r="AP1554"/>
      <c r="AQ1554"/>
      <c r="AR1554"/>
      <c r="AS1554"/>
      <c r="AT1554"/>
      <c r="AU1554"/>
      <c r="AV1554"/>
      <c r="AW1554"/>
      <c r="AX1554"/>
      <c r="AY1554"/>
      <c r="AZ1554"/>
      <c r="BA1554"/>
      <c r="BB1554"/>
      <c r="BC1554"/>
      <c r="BD1554"/>
      <c r="BE1554"/>
      <c r="BF1554"/>
      <c r="BG1554"/>
      <c r="BH1554"/>
      <c r="BI1554"/>
      <c r="BJ1554"/>
      <c r="BK1554"/>
      <c r="BL1554"/>
      <c r="BM1554"/>
      <c r="BN1554"/>
      <c r="BO1554"/>
      <c r="BP1554"/>
      <c r="BQ1554"/>
      <c r="BR1554"/>
      <c r="BS1554"/>
      <c r="BT1554"/>
      <c r="BU1554"/>
      <c r="BV1554"/>
      <c r="BW1554"/>
      <c r="BX1554"/>
      <c r="BY1554"/>
      <c r="BZ1554"/>
      <c r="CA1554"/>
      <c r="CB1554"/>
      <c r="CC1554"/>
      <c r="CD1554"/>
      <c r="CE1554"/>
      <c r="CF1554"/>
      <c r="CG1554"/>
      <c r="CH1554"/>
      <c r="CI1554"/>
      <c r="CJ1554"/>
      <c r="CK1554"/>
      <c r="CL1554"/>
      <c r="CN1554"/>
    </row>
    <row r="1555" spans="7:92" x14ac:dyDescent="0.4">
      <c r="G1555"/>
      <c r="I1555"/>
      <c r="J1555"/>
      <c r="R1555"/>
      <c r="S1555"/>
      <c r="T1555"/>
      <c r="U1555"/>
      <c r="V1555"/>
      <c r="W1555"/>
      <c r="X1555"/>
      <c r="Y1555"/>
      <c r="Z1555"/>
      <c r="AA1555"/>
      <c r="AB1555"/>
      <c r="AC1555"/>
      <c r="AD1555"/>
      <c r="AE1555"/>
      <c r="AF1555"/>
      <c r="AG1555"/>
      <c r="AH1555"/>
      <c r="AI1555"/>
      <c r="AJ1555"/>
      <c r="AK1555"/>
      <c r="AL1555"/>
      <c r="AM1555"/>
      <c r="AN1555"/>
      <c r="AO1555"/>
      <c r="AP1555"/>
      <c r="AQ1555"/>
      <c r="AR1555"/>
      <c r="AS1555"/>
      <c r="AT1555"/>
      <c r="AU1555"/>
      <c r="AV1555"/>
      <c r="AW1555"/>
      <c r="AX1555"/>
      <c r="AY1555"/>
      <c r="AZ1555"/>
      <c r="BA1555"/>
      <c r="BB1555"/>
      <c r="BC1555"/>
      <c r="BD1555"/>
      <c r="BE1555"/>
      <c r="BF1555"/>
      <c r="BG1555"/>
      <c r="BH1555"/>
      <c r="BI1555"/>
      <c r="BJ1555"/>
      <c r="BK1555"/>
      <c r="BL1555"/>
      <c r="BM1555"/>
      <c r="BN1555"/>
      <c r="BO1555"/>
      <c r="BP1555"/>
      <c r="BQ1555"/>
      <c r="BR1555"/>
      <c r="BS1555"/>
      <c r="BT1555"/>
      <c r="BU1555"/>
      <c r="BV1555"/>
      <c r="BW1555"/>
      <c r="BX1555"/>
      <c r="BY1555"/>
      <c r="BZ1555"/>
      <c r="CA1555"/>
      <c r="CB1555"/>
      <c r="CC1555"/>
      <c r="CD1555"/>
      <c r="CE1555"/>
      <c r="CF1555"/>
      <c r="CG1555"/>
      <c r="CH1555"/>
      <c r="CI1555"/>
      <c r="CJ1555"/>
      <c r="CK1555"/>
      <c r="CL1555"/>
      <c r="CN1555"/>
    </row>
    <row r="1556" spans="7:92" x14ac:dyDescent="0.4">
      <c r="G1556"/>
      <c r="I1556"/>
      <c r="J1556"/>
      <c r="R1556"/>
      <c r="S1556"/>
      <c r="T1556"/>
      <c r="U1556"/>
      <c r="V1556"/>
      <c r="W1556"/>
      <c r="X1556"/>
      <c r="Y1556"/>
      <c r="Z1556"/>
      <c r="AA1556"/>
      <c r="AB1556"/>
      <c r="AC1556"/>
      <c r="AD1556"/>
      <c r="AE1556"/>
      <c r="AF1556"/>
      <c r="AG1556"/>
      <c r="AH1556"/>
      <c r="AI1556"/>
      <c r="AJ1556"/>
      <c r="AK1556"/>
      <c r="AL1556"/>
      <c r="AM1556"/>
      <c r="AN1556"/>
      <c r="AO1556"/>
      <c r="AP1556"/>
      <c r="AQ1556"/>
      <c r="AR1556"/>
      <c r="AS1556"/>
      <c r="AT1556"/>
      <c r="AU1556"/>
      <c r="AV1556"/>
      <c r="AW1556"/>
      <c r="AX1556"/>
      <c r="AY1556"/>
      <c r="AZ1556"/>
      <c r="BA1556"/>
      <c r="BB1556"/>
      <c r="BC1556"/>
      <c r="BD1556"/>
      <c r="BE1556"/>
      <c r="BF1556"/>
      <c r="BG1556"/>
      <c r="BH1556"/>
      <c r="BI1556"/>
      <c r="BJ1556"/>
      <c r="BK1556"/>
      <c r="BL1556"/>
      <c r="BM1556"/>
      <c r="BN1556"/>
      <c r="BO1556"/>
      <c r="BP1556"/>
      <c r="BQ1556"/>
      <c r="BR1556"/>
      <c r="BS1556"/>
      <c r="BT1556"/>
      <c r="BU1556"/>
      <c r="BV1556"/>
      <c r="BW1556"/>
      <c r="BX1556"/>
      <c r="BY1556"/>
      <c r="BZ1556"/>
      <c r="CA1556"/>
      <c r="CB1556"/>
      <c r="CC1556"/>
      <c r="CD1556"/>
      <c r="CE1556"/>
      <c r="CF1556"/>
      <c r="CG1556"/>
      <c r="CH1556"/>
      <c r="CI1556"/>
      <c r="CJ1556"/>
      <c r="CK1556"/>
      <c r="CL1556"/>
      <c r="CN1556"/>
    </row>
    <row r="1557" spans="7:92" x14ac:dyDescent="0.4">
      <c r="G1557"/>
      <c r="I1557"/>
      <c r="J1557"/>
      <c r="R1557"/>
      <c r="S1557"/>
      <c r="T1557"/>
      <c r="U1557"/>
      <c r="V1557"/>
      <c r="W1557"/>
      <c r="X1557"/>
      <c r="Y1557"/>
      <c r="Z1557"/>
      <c r="AA1557"/>
      <c r="AB1557"/>
      <c r="AC1557"/>
      <c r="AD1557"/>
      <c r="AE1557"/>
      <c r="AF1557"/>
      <c r="AG1557"/>
      <c r="AH1557"/>
      <c r="AI1557"/>
      <c r="AJ1557"/>
      <c r="AK1557"/>
      <c r="AL1557"/>
      <c r="AM1557"/>
      <c r="AN1557"/>
      <c r="AO1557"/>
      <c r="AP1557"/>
      <c r="AQ1557"/>
      <c r="AR1557"/>
      <c r="AS1557"/>
      <c r="AT1557"/>
      <c r="AU1557"/>
      <c r="AV1557"/>
      <c r="AW1557"/>
      <c r="AX1557"/>
      <c r="AY1557"/>
      <c r="AZ1557"/>
      <c r="BA1557"/>
      <c r="BB1557"/>
      <c r="BC1557"/>
      <c r="BD1557"/>
      <c r="BE1557"/>
      <c r="BF1557"/>
      <c r="BG1557"/>
      <c r="BH1557"/>
      <c r="BI1557"/>
      <c r="BJ1557"/>
      <c r="BK1557"/>
      <c r="BL1557"/>
      <c r="BM1557"/>
      <c r="BN1557"/>
      <c r="BO1557"/>
      <c r="BP1557"/>
      <c r="BQ1557"/>
      <c r="BR1557"/>
      <c r="BS1557"/>
      <c r="BT1557"/>
      <c r="BU1557"/>
      <c r="BV1557"/>
      <c r="BW1557"/>
      <c r="BX1557"/>
      <c r="BY1557"/>
      <c r="BZ1557"/>
      <c r="CA1557"/>
      <c r="CB1557"/>
      <c r="CC1557"/>
      <c r="CD1557"/>
      <c r="CE1557"/>
      <c r="CF1557"/>
      <c r="CG1557"/>
      <c r="CH1557"/>
      <c r="CI1557"/>
      <c r="CJ1557"/>
      <c r="CK1557"/>
      <c r="CL1557"/>
      <c r="CN1557"/>
    </row>
    <row r="1558" spans="7:92" x14ac:dyDescent="0.4">
      <c r="G1558"/>
      <c r="I1558"/>
      <c r="J1558"/>
      <c r="R1558"/>
      <c r="S1558"/>
      <c r="T1558"/>
      <c r="U1558"/>
      <c r="V1558"/>
      <c r="W1558"/>
      <c r="X1558"/>
      <c r="Y1558"/>
      <c r="Z1558"/>
      <c r="AA1558"/>
      <c r="AB1558"/>
      <c r="AC1558"/>
      <c r="AD1558"/>
      <c r="AE1558"/>
      <c r="AF1558"/>
      <c r="AG1558"/>
      <c r="AH1558"/>
      <c r="AI1558"/>
      <c r="AJ1558"/>
      <c r="AK1558"/>
      <c r="AL1558"/>
      <c r="AM1558"/>
      <c r="AN1558"/>
      <c r="AO1558"/>
      <c r="AP1558"/>
      <c r="AQ1558"/>
      <c r="AR1558"/>
      <c r="AS1558"/>
      <c r="AT1558"/>
      <c r="AU1558"/>
      <c r="AV1558"/>
      <c r="AW1558"/>
      <c r="AX1558"/>
      <c r="AY1558"/>
      <c r="AZ1558"/>
      <c r="BA1558"/>
      <c r="BB1558"/>
      <c r="BC1558"/>
      <c r="BD1558"/>
      <c r="BE1558"/>
      <c r="BF1558"/>
      <c r="BG1558"/>
      <c r="BH1558"/>
      <c r="BI1558"/>
      <c r="BJ1558"/>
      <c r="BK1558"/>
      <c r="BL1558"/>
      <c r="BM1558"/>
      <c r="BN1558"/>
      <c r="BO1558"/>
      <c r="BP1558"/>
      <c r="BQ1558"/>
      <c r="BR1558"/>
      <c r="BS1558"/>
      <c r="BT1558"/>
      <c r="BU1558"/>
      <c r="BV1558"/>
      <c r="BW1558"/>
      <c r="BX1558"/>
      <c r="BY1558"/>
      <c r="BZ1558"/>
      <c r="CA1558"/>
      <c r="CB1558"/>
      <c r="CC1558"/>
      <c r="CD1558"/>
      <c r="CE1558"/>
      <c r="CF1558"/>
      <c r="CG1558"/>
      <c r="CH1558"/>
      <c r="CI1558"/>
      <c r="CJ1558"/>
      <c r="CK1558"/>
      <c r="CL1558"/>
      <c r="CN1558"/>
    </row>
    <row r="1559" spans="7:92" x14ac:dyDescent="0.4">
      <c r="G1559"/>
      <c r="I1559"/>
      <c r="J1559"/>
      <c r="R1559"/>
      <c r="S1559"/>
      <c r="T1559"/>
      <c r="U1559"/>
      <c r="V1559"/>
      <c r="W1559"/>
      <c r="X1559"/>
      <c r="Y1559"/>
      <c r="Z1559"/>
      <c r="AA1559"/>
      <c r="AB1559"/>
      <c r="AC1559"/>
      <c r="AD1559"/>
      <c r="AE1559"/>
      <c r="AF1559"/>
      <c r="AG1559"/>
      <c r="AH1559"/>
      <c r="AI1559"/>
      <c r="AJ1559"/>
      <c r="AK1559"/>
      <c r="AL1559"/>
      <c r="AM1559"/>
      <c r="AN1559"/>
      <c r="AO1559"/>
      <c r="AP1559"/>
      <c r="AQ1559"/>
      <c r="AR1559"/>
      <c r="AS1559"/>
      <c r="AT1559"/>
      <c r="AU1559"/>
      <c r="AV1559"/>
      <c r="AW1559"/>
      <c r="AX1559"/>
      <c r="AY1559"/>
      <c r="AZ1559"/>
      <c r="BA1559"/>
      <c r="BB1559"/>
      <c r="BC1559"/>
      <c r="BD1559"/>
      <c r="BE1559"/>
      <c r="BF1559"/>
      <c r="BG1559"/>
      <c r="BH1559"/>
      <c r="BI1559"/>
      <c r="BJ1559"/>
      <c r="BK1559"/>
      <c r="BL1559"/>
      <c r="BM1559"/>
      <c r="BN1559"/>
      <c r="BO1559"/>
      <c r="BP1559"/>
      <c r="BQ1559"/>
      <c r="BR1559"/>
      <c r="BS1559"/>
      <c r="BT1559"/>
      <c r="BU1559"/>
      <c r="BV1559"/>
      <c r="BW1559"/>
      <c r="BX1559"/>
      <c r="BY1559"/>
      <c r="BZ1559"/>
      <c r="CA1559"/>
      <c r="CB1559"/>
      <c r="CC1559"/>
      <c r="CD1559"/>
      <c r="CE1559"/>
      <c r="CF1559"/>
      <c r="CG1559"/>
      <c r="CH1559"/>
      <c r="CI1559"/>
      <c r="CJ1559"/>
      <c r="CK1559"/>
      <c r="CL1559"/>
      <c r="CN1559"/>
    </row>
    <row r="1560" spans="7:92" x14ac:dyDescent="0.4">
      <c r="G1560"/>
      <c r="I1560"/>
      <c r="J1560"/>
      <c r="R1560"/>
      <c r="S1560"/>
      <c r="T1560"/>
      <c r="U1560"/>
      <c r="V1560"/>
      <c r="W1560"/>
      <c r="X1560"/>
      <c r="Y1560"/>
      <c r="Z1560"/>
      <c r="AA1560"/>
      <c r="AB1560"/>
      <c r="AC1560"/>
      <c r="AD1560"/>
      <c r="AE1560"/>
      <c r="AF1560"/>
      <c r="AG1560"/>
      <c r="AH1560"/>
      <c r="AI1560"/>
      <c r="AJ1560"/>
      <c r="AK1560"/>
      <c r="AL1560"/>
      <c r="AM1560"/>
      <c r="AN1560"/>
      <c r="AO1560"/>
      <c r="AP1560"/>
      <c r="AQ1560"/>
      <c r="AR1560"/>
      <c r="AS1560"/>
      <c r="AT1560"/>
      <c r="AU1560"/>
      <c r="AV1560"/>
      <c r="AW1560"/>
      <c r="AX1560"/>
      <c r="AY1560"/>
      <c r="AZ1560"/>
      <c r="BA1560"/>
      <c r="BB1560"/>
      <c r="BC1560"/>
      <c r="BD1560"/>
      <c r="BE1560"/>
      <c r="BF1560"/>
      <c r="BG1560"/>
      <c r="BH1560"/>
      <c r="BI1560"/>
      <c r="BJ1560"/>
      <c r="BK1560"/>
      <c r="BL1560"/>
      <c r="BM1560"/>
      <c r="BN1560"/>
      <c r="BO1560"/>
      <c r="BP1560"/>
      <c r="BQ1560"/>
      <c r="BR1560"/>
      <c r="BS1560"/>
      <c r="BT1560"/>
      <c r="BU1560"/>
      <c r="BV1560"/>
      <c r="BW1560"/>
      <c r="BX1560"/>
      <c r="BY1560"/>
      <c r="BZ1560"/>
      <c r="CA1560"/>
      <c r="CB1560"/>
      <c r="CC1560"/>
      <c r="CD1560"/>
      <c r="CE1560"/>
      <c r="CF1560"/>
      <c r="CG1560"/>
      <c r="CH1560"/>
      <c r="CI1560"/>
      <c r="CJ1560"/>
      <c r="CK1560"/>
      <c r="CL1560"/>
      <c r="CN1560"/>
    </row>
    <row r="1561" spans="7:92" x14ac:dyDescent="0.4">
      <c r="G1561"/>
      <c r="I1561"/>
      <c r="J1561"/>
      <c r="R1561"/>
      <c r="S1561"/>
      <c r="T1561"/>
      <c r="U1561"/>
      <c r="V1561"/>
      <c r="W1561"/>
      <c r="X1561"/>
      <c r="Y1561"/>
      <c r="Z1561"/>
      <c r="AA1561"/>
      <c r="AB1561"/>
      <c r="AC1561"/>
      <c r="AD1561"/>
      <c r="AE1561"/>
      <c r="AF1561"/>
      <c r="AG1561"/>
      <c r="AH1561"/>
      <c r="AI1561"/>
      <c r="AJ1561"/>
      <c r="AK1561"/>
      <c r="AL1561"/>
      <c r="AM1561"/>
      <c r="AN1561"/>
      <c r="AO1561"/>
      <c r="AP1561"/>
      <c r="AQ1561"/>
      <c r="AR1561"/>
      <c r="AS1561"/>
      <c r="AT1561"/>
      <c r="AU1561"/>
      <c r="AV1561"/>
      <c r="AW1561"/>
      <c r="AX1561"/>
      <c r="AY1561"/>
      <c r="AZ1561"/>
      <c r="BA1561"/>
      <c r="BB1561"/>
      <c r="BC1561"/>
      <c r="BD1561"/>
      <c r="BE1561"/>
      <c r="BF1561"/>
      <c r="BG1561"/>
      <c r="BH1561"/>
      <c r="BI1561"/>
      <c r="BJ1561"/>
      <c r="BK1561"/>
      <c r="BL1561"/>
      <c r="BM1561"/>
      <c r="BN1561"/>
      <c r="BO1561"/>
      <c r="BP1561"/>
      <c r="BQ1561"/>
      <c r="BR1561"/>
      <c r="BS1561"/>
      <c r="BT1561"/>
      <c r="BU1561"/>
      <c r="BV1561"/>
      <c r="BW1561"/>
      <c r="BX1561"/>
      <c r="BY1561"/>
      <c r="BZ1561"/>
      <c r="CA1561"/>
      <c r="CB1561"/>
      <c r="CC1561"/>
      <c r="CD1561"/>
      <c r="CE1561"/>
      <c r="CF1561"/>
      <c r="CG1561"/>
      <c r="CH1561"/>
      <c r="CI1561"/>
      <c r="CJ1561"/>
      <c r="CK1561"/>
      <c r="CL1561"/>
      <c r="CN1561"/>
    </row>
    <row r="1562" spans="7:92" x14ac:dyDescent="0.4">
      <c r="G1562"/>
      <c r="I1562"/>
      <c r="J1562"/>
      <c r="R1562"/>
      <c r="S1562"/>
      <c r="T1562"/>
      <c r="U1562"/>
      <c r="V1562"/>
      <c r="W1562"/>
      <c r="X1562"/>
      <c r="Y1562"/>
      <c r="Z1562"/>
      <c r="AA1562"/>
      <c r="AB1562"/>
      <c r="AC1562"/>
      <c r="AD1562"/>
      <c r="AE1562"/>
      <c r="AF1562"/>
      <c r="AG1562"/>
      <c r="AH1562"/>
      <c r="AI1562"/>
      <c r="AJ1562"/>
      <c r="AK1562"/>
      <c r="AL1562"/>
      <c r="AM1562"/>
      <c r="AN1562"/>
      <c r="AO1562"/>
      <c r="AP1562"/>
      <c r="AQ1562"/>
      <c r="AR1562"/>
      <c r="AS1562"/>
      <c r="AT1562"/>
      <c r="AU1562"/>
      <c r="AV1562"/>
      <c r="AW1562"/>
      <c r="AX1562"/>
      <c r="AY1562"/>
      <c r="AZ1562"/>
      <c r="BA1562"/>
      <c r="BB1562"/>
      <c r="BC1562"/>
      <c r="BD1562"/>
      <c r="BE1562"/>
      <c r="BF1562"/>
      <c r="BG1562"/>
      <c r="BH1562"/>
      <c r="BI1562"/>
      <c r="BJ1562"/>
      <c r="BK1562"/>
      <c r="BL1562"/>
      <c r="BM1562"/>
      <c r="BN1562"/>
      <c r="BO1562"/>
      <c r="BP1562"/>
      <c r="BQ1562"/>
      <c r="BR1562"/>
      <c r="BS1562"/>
      <c r="BT1562"/>
      <c r="BU1562"/>
      <c r="BV1562"/>
      <c r="BW1562"/>
      <c r="BX1562"/>
      <c r="BY1562"/>
      <c r="BZ1562"/>
      <c r="CA1562"/>
      <c r="CB1562"/>
      <c r="CC1562"/>
      <c r="CD1562"/>
      <c r="CE1562"/>
      <c r="CF1562"/>
      <c r="CG1562"/>
      <c r="CH1562"/>
      <c r="CI1562"/>
      <c r="CJ1562"/>
      <c r="CK1562"/>
      <c r="CL1562"/>
      <c r="CN1562"/>
    </row>
    <row r="1563" spans="7:92" x14ac:dyDescent="0.4">
      <c r="G1563"/>
      <c r="I1563"/>
      <c r="J1563"/>
      <c r="R1563"/>
      <c r="S1563"/>
      <c r="T1563"/>
      <c r="U1563"/>
      <c r="V1563"/>
      <c r="W1563"/>
      <c r="X1563"/>
      <c r="Y1563"/>
      <c r="Z1563"/>
      <c r="AA1563"/>
      <c r="AB1563"/>
      <c r="AC1563"/>
      <c r="AD1563"/>
      <c r="AE1563"/>
      <c r="AF1563"/>
      <c r="AG1563"/>
      <c r="AH1563"/>
      <c r="AI1563"/>
      <c r="AJ1563"/>
      <c r="AK1563"/>
      <c r="AL1563"/>
      <c r="AM1563"/>
      <c r="AN1563"/>
      <c r="AO1563"/>
      <c r="AP1563"/>
      <c r="AQ1563"/>
      <c r="AR1563"/>
      <c r="AS1563"/>
      <c r="AT1563"/>
      <c r="AU1563"/>
      <c r="AV1563"/>
      <c r="AW1563"/>
      <c r="AX1563"/>
      <c r="AY1563"/>
      <c r="AZ1563"/>
      <c r="BA1563"/>
      <c r="BB1563"/>
      <c r="BC1563"/>
      <c r="BD1563"/>
      <c r="BE1563"/>
      <c r="BF1563"/>
      <c r="BG1563"/>
      <c r="BH1563"/>
      <c r="BI1563"/>
      <c r="BJ1563"/>
      <c r="BK1563"/>
      <c r="BL1563"/>
      <c r="BM1563"/>
      <c r="BN1563"/>
      <c r="BO1563"/>
      <c r="BP1563"/>
      <c r="BQ1563"/>
      <c r="BR1563"/>
      <c r="BS1563"/>
      <c r="BT1563"/>
      <c r="BU1563"/>
      <c r="BV1563"/>
      <c r="BW1563"/>
      <c r="BX1563"/>
      <c r="BY1563"/>
      <c r="BZ1563"/>
      <c r="CA1563"/>
      <c r="CB1563"/>
      <c r="CC1563"/>
      <c r="CD1563"/>
      <c r="CE1563"/>
      <c r="CF1563"/>
      <c r="CG1563"/>
      <c r="CH1563"/>
      <c r="CI1563"/>
      <c r="CJ1563"/>
      <c r="CK1563"/>
      <c r="CL1563"/>
      <c r="CN1563"/>
    </row>
    <row r="1564" spans="7:92" x14ac:dyDescent="0.4">
      <c r="G1564"/>
      <c r="I1564"/>
      <c r="J1564"/>
      <c r="R1564"/>
      <c r="S1564"/>
      <c r="T1564"/>
      <c r="U1564"/>
      <c r="V1564"/>
      <c r="W1564"/>
      <c r="X1564"/>
      <c r="Y1564"/>
      <c r="Z1564"/>
      <c r="AA1564"/>
      <c r="AB1564"/>
      <c r="AC1564"/>
      <c r="AD1564"/>
      <c r="AE1564"/>
      <c r="AF1564"/>
      <c r="AG1564"/>
      <c r="AH1564"/>
      <c r="AI1564"/>
      <c r="AJ1564"/>
      <c r="AK1564"/>
      <c r="AL1564"/>
      <c r="AM1564"/>
      <c r="AN1564"/>
      <c r="AO1564"/>
      <c r="AP1564"/>
      <c r="AQ1564"/>
      <c r="AR1564"/>
      <c r="AS1564"/>
      <c r="AT1564"/>
      <c r="AU1564"/>
      <c r="AV1564"/>
      <c r="AW1564"/>
      <c r="AX1564"/>
      <c r="AY1564"/>
      <c r="AZ1564"/>
      <c r="BA1564"/>
      <c r="BB1564"/>
      <c r="BC1564"/>
      <c r="BD1564"/>
      <c r="BE1564"/>
      <c r="BF1564"/>
      <c r="BG1564"/>
      <c r="BH1564"/>
      <c r="BI1564"/>
      <c r="BJ1564"/>
      <c r="BK1564"/>
      <c r="BL1564"/>
      <c r="BM1564"/>
      <c r="BN1564"/>
      <c r="BO1564"/>
      <c r="BP1564"/>
      <c r="BQ1564"/>
      <c r="BR1564"/>
      <c r="BS1564"/>
      <c r="BT1564"/>
      <c r="BU1564"/>
      <c r="BV1564"/>
      <c r="BW1564"/>
      <c r="BX1564"/>
      <c r="BY1564"/>
      <c r="BZ1564"/>
      <c r="CA1564"/>
      <c r="CB1564"/>
      <c r="CC1564"/>
      <c r="CD1564"/>
      <c r="CE1564"/>
      <c r="CF1564"/>
      <c r="CG1564"/>
      <c r="CH1564"/>
      <c r="CI1564"/>
      <c r="CJ1564"/>
      <c r="CK1564"/>
      <c r="CL1564"/>
      <c r="CN1564"/>
    </row>
    <row r="1565" spans="7:92" x14ac:dyDescent="0.4">
      <c r="G1565"/>
      <c r="I1565"/>
      <c r="J1565"/>
      <c r="R1565"/>
      <c r="S1565"/>
      <c r="T1565"/>
      <c r="U1565"/>
      <c r="V1565"/>
      <c r="W1565"/>
      <c r="X1565"/>
      <c r="Y1565"/>
      <c r="Z1565"/>
      <c r="AA1565"/>
      <c r="AB1565"/>
      <c r="AC1565"/>
      <c r="AD1565"/>
      <c r="AE1565"/>
      <c r="AF1565"/>
      <c r="AG1565"/>
      <c r="AH1565"/>
      <c r="AI1565"/>
      <c r="AJ1565"/>
      <c r="AK1565"/>
      <c r="AL1565"/>
      <c r="AM1565"/>
      <c r="AN1565"/>
      <c r="AO1565"/>
      <c r="AP1565"/>
      <c r="AQ1565"/>
      <c r="AR1565"/>
      <c r="AS1565"/>
      <c r="AT1565"/>
      <c r="AU1565"/>
      <c r="AV1565"/>
      <c r="AW1565"/>
      <c r="AX1565"/>
      <c r="AY1565"/>
      <c r="AZ1565"/>
      <c r="BA1565"/>
      <c r="BB1565"/>
      <c r="BC1565"/>
      <c r="BD1565"/>
      <c r="BE1565"/>
      <c r="BF1565"/>
      <c r="BG1565"/>
      <c r="BH1565"/>
      <c r="BI1565"/>
      <c r="BJ1565"/>
      <c r="BK1565"/>
      <c r="BL1565"/>
      <c r="BM1565"/>
      <c r="BN1565"/>
      <c r="BO1565"/>
      <c r="BP1565"/>
      <c r="BQ1565"/>
      <c r="BR1565"/>
      <c r="BS1565"/>
      <c r="BT1565"/>
      <c r="BU1565"/>
      <c r="BV1565"/>
      <c r="BW1565"/>
      <c r="BX1565"/>
      <c r="BY1565"/>
      <c r="BZ1565"/>
      <c r="CA1565"/>
      <c r="CB1565"/>
      <c r="CC1565"/>
      <c r="CD1565"/>
      <c r="CE1565"/>
      <c r="CF1565"/>
      <c r="CG1565"/>
      <c r="CH1565"/>
      <c r="CI1565"/>
      <c r="CJ1565"/>
      <c r="CK1565"/>
      <c r="CL1565"/>
      <c r="CN1565"/>
    </row>
    <row r="1566" spans="7:92" x14ac:dyDescent="0.4">
      <c r="G1566"/>
      <c r="I1566"/>
      <c r="J1566"/>
      <c r="R1566"/>
      <c r="S1566"/>
      <c r="T1566"/>
      <c r="U1566"/>
      <c r="V1566"/>
      <c r="W1566"/>
      <c r="X1566"/>
      <c r="Y1566"/>
      <c r="Z1566"/>
      <c r="AA1566"/>
      <c r="AB1566"/>
      <c r="AC1566"/>
      <c r="AD1566"/>
      <c r="AE1566"/>
      <c r="AF1566"/>
      <c r="AG1566"/>
      <c r="AH1566"/>
      <c r="AI1566"/>
      <c r="AJ1566"/>
      <c r="AK1566"/>
      <c r="AL1566"/>
      <c r="AM1566"/>
      <c r="AN1566"/>
      <c r="AO1566"/>
      <c r="AP1566"/>
      <c r="AQ1566"/>
      <c r="AR1566"/>
      <c r="AS1566"/>
      <c r="AT1566"/>
      <c r="AU1566"/>
      <c r="AV1566"/>
      <c r="AW1566"/>
      <c r="AX1566"/>
      <c r="AY1566"/>
      <c r="AZ1566"/>
      <c r="BA1566"/>
      <c r="BB1566"/>
      <c r="BC1566"/>
      <c r="BD1566"/>
      <c r="BE1566"/>
      <c r="BF1566"/>
      <c r="BG1566"/>
      <c r="BH1566"/>
      <c r="BI1566"/>
      <c r="BJ1566"/>
      <c r="BK1566"/>
      <c r="BL1566"/>
      <c r="BM1566"/>
      <c r="BN1566"/>
      <c r="BO1566"/>
      <c r="BP1566"/>
      <c r="BQ1566"/>
      <c r="BR1566"/>
      <c r="BS1566"/>
      <c r="BT1566"/>
      <c r="BU1566"/>
      <c r="BV1566"/>
      <c r="BW1566"/>
      <c r="BX1566"/>
      <c r="BY1566"/>
      <c r="BZ1566"/>
      <c r="CA1566"/>
      <c r="CB1566"/>
      <c r="CC1566"/>
      <c r="CD1566"/>
      <c r="CE1566"/>
      <c r="CF1566"/>
      <c r="CG1566"/>
      <c r="CH1566"/>
      <c r="CI1566"/>
      <c r="CJ1566"/>
      <c r="CK1566"/>
      <c r="CL1566"/>
      <c r="CN1566"/>
    </row>
    <row r="1567" spans="7:92" x14ac:dyDescent="0.4">
      <c r="G1567"/>
      <c r="I1567"/>
      <c r="J1567"/>
      <c r="R1567"/>
      <c r="S1567"/>
      <c r="T1567"/>
      <c r="U1567"/>
      <c r="V1567"/>
      <c r="W1567"/>
      <c r="X1567"/>
      <c r="Y1567"/>
      <c r="Z1567"/>
      <c r="AA1567"/>
      <c r="AB1567"/>
      <c r="AC1567"/>
      <c r="AD1567"/>
      <c r="AE1567"/>
      <c r="AF1567"/>
      <c r="AG1567"/>
      <c r="AH1567"/>
      <c r="AI1567"/>
      <c r="AJ1567"/>
      <c r="AK1567"/>
      <c r="AL1567"/>
      <c r="AM1567"/>
      <c r="AN1567"/>
      <c r="AO1567"/>
      <c r="AP1567"/>
      <c r="AQ1567"/>
      <c r="AR1567"/>
      <c r="AS1567"/>
      <c r="AT1567"/>
      <c r="AU1567"/>
      <c r="AV1567"/>
      <c r="AW1567"/>
      <c r="AX1567"/>
      <c r="AY1567"/>
      <c r="AZ1567"/>
      <c r="BA1567"/>
      <c r="BB1567"/>
      <c r="BC1567"/>
      <c r="BD1567"/>
      <c r="BE1567"/>
      <c r="BF1567"/>
      <c r="BG1567"/>
      <c r="BH1567"/>
      <c r="BI1567"/>
      <c r="BJ1567"/>
      <c r="BK1567"/>
      <c r="BL1567"/>
      <c r="BM1567"/>
      <c r="BN1567"/>
      <c r="BO1567"/>
      <c r="BP1567"/>
      <c r="BQ1567"/>
      <c r="BR1567"/>
      <c r="BS1567"/>
      <c r="BT1567"/>
      <c r="BU1567"/>
      <c r="BV1567"/>
      <c r="BW1567"/>
      <c r="BX1567"/>
      <c r="BY1567"/>
      <c r="BZ1567"/>
      <c r="CA1567"/>
      <c r="CB1567"/>
      <c r="CC1567"/>
      <c r="CD1567"/>
      <c r="CE1567"/>
      <c r="CF1567"/>
      <c r="CG1567"/>
      <c r="CH1567"/>
      <c r="CI1567"/>
      <c r="CJ1567"/>
      <c r="CK1567"/>
      <c r="CL1567"/>
      <c r="CN1567"/>
    </row>
    <row r="1568" spans="7:92" x14ac:dyDescent="0.4">
      <c r="G1568"/>
      <c r="I1568"/>
      <c r="J1568"/>
      <c r="R1568"/>
      <c r="S1568"/>
      <c r="T1568"/>
      <c r="U1568"/>
      <c r="V1568"/>
      <c r="W1568"/>
      <c r="X1568"/>
      <c r="Y1568"/>
      <c r="Z1568"/>
      <c r="AA1568"/>
      <c r="AB1568"/>
      <c r="AC1568"/>
      <c r="AD1568"/>
      <c r="AE1568"/>
      <c r="AF1568"/>
      <c r="AG1568"/>
      <c r="AH1568"/>
      <c r="AI1568"/>
      <c r="AJ1568"/>
      <c r="AK1568"/>
      <c r="AL1568"/>
      <c r="AM1568"/>
      <c r="AN1568"/>
      <c r="AO1568"/>
      <c r="AP1568"/>
      <c r="AQ1568"/>
      <c r="AR1568"/>
      <c r="AS1568"/>
      <c r="AT1568"/>
      <c r="AU1568"/>
      <c r="AV1568"/>
      <c r="AW1568"/>
      <c r="AX1568"/>
      <c r="AY1568"/>
      <c r="AZ1568"/>
      <c r="BA1568"/>
      <c r="BB1568"/>
      <c r="BC1568"/>
      <c r="BD1568"/>
      <c r="BE1568"/>
      <c r="BF1568"/>
      <c r="BG1568"/>
      <c r="BH1568"/>
      <c r="BI1568"/>
      <c r="BJ1568"/>
      <c r="BK1568"/>
      <c r="BL1568"/>
      <c r="BM1568"/>
      <c r="BN1568"/>
      <c r="BO1568"/>
      <c r="BP1568"/>
      <c r="BQ1568"/>
      <c r="BR1568"/>
      <c r="BS1568"/>
      <c r="BT1568"/>
      <c r="BU1568"/>
      <c r="BV1568"/>
      <c r="BW1568"/>
      <c r="BX1568"/>
      <c r="BY1568"/>
      <c r="BZ1568"/>
      <c r="CA1568"/>
      <c r="CB1568"/>
      <c r="CC1568"/>
      <c r="CD1568"/>
      <c r="CE1568"/>
      <c r="CF1568"/>
      <c r="CG1568"/>
      <c r="CH1568"/>
      <c r="CI1568"/>
      <c r="CJ1568"/>
      <c r="CK1568"/>
      <c r="CL1568"/>
      <c r="CN1568"/>
    </row>
    <row r="1569" spans="7:92" x14ac:dyDescent="0.4">
      <c r="G1569"/>
      <c r="I1569"/>
      <c r="J1569"/>
      <c r="R1569"/>
      <c r="S1569"/>
      <c r="T1569"/>
      <c r="U1569"/>
      <c r="V1569"/>
      <c r="W1569"/>
      <c r="X1569"/>
      <c r="Y1569"/>
      <c r="Z1569"/>
      <c r="AA1569"/>
      <c r="AB1569"/>
      <c r="AC1569"/>
      <c r="AD1569"/>
      <c r="AE1569"/>
      <c r="AF1569"/>
      <c r="AG1569"/>
      <c r="AH1569"/>
      <c r="AI1569"/>
      <c r="AJ1569"/>
      <c r="AK1569"/>
      <c r="AL1569"/>
      <c r="AM1569"/>
      <c r="AN1569"/>
      <c r="AO1569"/>
      <c r="AP1569"/>
      <c r="AQ1569"/>
      <c r="AR1569"/>
      <c r="AS1569"/>
      <c r="AT1569"/>
      <c r="AU1569"/>
      <c r="AV1569"/>
      <c r="AW1569"/>
      <c r="AX1569"/>
      <c r="AY1569"/>
      <c r="AZ1569"/>
      <c r="BA1569"/>
      <c r="BB1569"/>
      <c r="BC1569"/>
      <c r="BD1569"/>
      <c r="BE1569"/>
      <c r="BF1569"/>
      <c r="BG1569"/>
      <c r="BH1569"/>
      <c r="BI1569"/>
      <c r="BJ1569"/>
      <c r="BK1569"/>
      <c r="BL1569"/>
      <c r="BM1569"/>
      <c r="BN1569"/>
      <c r="BO1569"/>
      <c r="BP1569"/>
      <c r="BQ1569"/>
      <c r="BR1569"/>
      <c r="BS1569"/>
      <c r="BT1569"/>
      <c r="BU1569"/>
      <c r="BV1569"/>
      <c r="BW1569"/>
      <c r="BX1569"/>
      <c r="BY1569"/>
      <c r="BZ1569"/>
      <c r="CA1569"/>
      <c r="CB1569"/>
      <c r="CC1569"/>
      <c r="CD1569"/>
      <c r="CE1569"/>
      <c r="CF1569"/>
      <c r="CG1569"/>
      <c r="CH1569"/>
      <c r="CI1569"/>
      <c r="CJ1569"/>
      <c r="CK1569"/>
      <c r="CL1569"/>
      <c r="CN1569"/>
    </row>
    <row r="1570" spans="7:92" x14ac:dyDescent="0.4">
      <c r="G1570"/>
      <c r="I1570"/>
      <c r="J1570"/>
      <c r="R1570"/>
      <c r="S1570"/>
      <c r="T1570"/>
      <c r="U1570"/>
      <c r="V1570"/>
      <c r="W1570"/>
      <c r="X1570"/>
      <c r="Y1570"/>
      <c r="Z1570"/>
      <c r="AA1570"/>
      <c r="AB1570"/>
      <c r="AC1570"/>
      <c r="AD1570"/>
      <c r="AE1570"/>
      <c r="AF1570"/>
      <c r="AG1570"/>
      <c r="AH1570"/>
      <c r="AI1570"/>
      <c r="AJ1570"/>
      <c r="AK1570"/>
      <c r="AL1570"/>
      <c r="AM1570"/>
      <c r="AN1570"/>
      <c r="AO1570"/>
      <c r="AP1570"/>
      <c r="AQ1570"/>
      <c r="AR1570"/>
      <c r="AS1570"/>
      <c r="AT1570"/>
      <c r="AU1570"/>
      <c r="AV1570"/>
      <c r="AW1570"/>
      <c r="AX1570"/>
      <c r="AY1570"/>
      <c r="AZ1570"/>
      <c r="BA1570"/>
      <c r="BB1570"/>
      <c r="BC1570"/>
      <c r="BD1570"/>
      <c r="BE1570"/>
      <c r="BF1570"/>
      <c r="BG1570"/>
      <c r="BH1570"/>
      <c r="BI1570"/>
      <c r="BJ1570"/>
      <c r="BK1570"/>
      <c r="BL1570"/>
      <c r="BM1570"/>
      <c r="BN1570"/>
      <c r="BO1570"/>
      <c r="BP1570"/>
      <c r="BQ1570"/>
      <c r="BR1570"/>
      <c r="BS1570"/>
      <c r="BT1570"/>
      <c r="BU1570"/>
      <c r="BV1570"/>
      <c r="BW1570"/>
      <c r="BX1570"/>
      <c r="BY1570"/>
      <c r="BZ1570"/>
      <c r="CA1570"/>
      <c r="CB1570"/>
      <c r="CC1570"/>
      <c r="CD1570"/>
      <c r="CE1570"/>
      <c r="CF1570"/>
      <c r="CG1570"/>
      <c r="CH1570"/>
      <c r="CI1570"/>
      <c r="CJ1570"/>
      <c r="CK1570"/>
      <c r="CL1570"/>
      <c r="CN1570"/>
    </row>
    <row r="1571" spans="7:92" x14ac:dyDescent="0.4">
      <c r="G1571"/>
      <c r="I1571"/>
      <c r="J1571"/>
      <c r="R1571"/>
      <c r="S1571"/>
      <c r="T1571"/>
      <c r="U1571"/>
      <c r="V1571"/>
      <c r="W1571"/>
      <c r="X1571"/>
      <c r="Y1571"/>
      <c r="Z1571"/>
      <c r="AA1571"/>
      <c r="AB1571"/>
      <c r="AC1571"/>
      <c r="AD1571"/>
      <c r="AE1571"/>
      <c r="AF1571"/>
      <c r="AG1571"/>
      <c r="AH1571"/>
      <c r="AI1571"/>
      <c r="AJ1571"/>
      <c r="AK1571"/>
      <c r="AL1571"/>
      <c r="AM1571"/>
      <c r="AN1571"/>
      <c r="AO1571"/>
      <c r="AP1571"/>
      <c r="AQ1571"/>
      <c r="AR1571"/>
      <c r="AS1571"/>
      <c r="AT1571"/>
      <c r="AU1571"/>
      <c r="AV1571"/>
      <c r="AW1571"/>
      <c r="AX1571"/>
      <c r="AY1571"/>
      <c r="AZ1571"/>
      <c r="BA1571"/>
      <c r="BB1571"/>
      <c r="BC1571"/>
      <c r="BD1571"/>
      <c r="BE1571"/>
      <c r="BF1571"/>
      <c r="BG1571"/>
      <c r="BH1571"/>
      <c r="BI1571"/>
      <c r="BJ1571"/>
      <c r="BK1571"/>
      <c r="BL1571"/>
      <c r="BM1571"/>
      <c r="BN1571"/>
      <c r="BO1571"/>
      <c r="BP1571"/>
      <c r="BQ1571"/>
      <c r="BR1571"/>
      <c r="BS1571"/>
      <c r="BT1571"/>
      <c r="BU1571"/>
      <c r="BV1571"/>
      <c r="BW1571"/>
      <c r="BX1571"/>
      <c r="BY1571"/>
      <c r="BZ1571"/>
      <c r="CA1571"/>
      <c r="CB1571"/>
      <c r="CC1571"/>
      <c r="CD1571"/>
      <c r="CE1571"/>
      <c r="CF1571"/>
      <c r="CG1571"/>
      <c r="CH1571"/>
      <c r="CI1571"/>
      <c r="CJ1571"/>
      <c r="CK1571"/>
      <c r="CL1571"/>
      <c r="CN1571"/>
    </row>
    <row r="1572" spans="7:92" x14ac:dyDescent="0.4">
      <c r="G1572"/>
      <c r="I1572"/>
      <c r="J1572"/>
      <c r="R1572"/>
      <c r="S1572"/>
      <c r="T1572"/>
      <c r="U1572"/>
      <c r="V1572"/>
      <c r="W1572"/>
      <c r="X1572"/>
      <c r="Y1572"/>
      <c r="Z1572"/>
      <c r="AA1572"/>
      <c r="AB1572"/>
      <c r="AC1572"/>
      <c r="AD1572"/>
      <c r="AE1572"/>
      <c r="AF1572"/>
      <c r="AG1572"/>
      <c r="AH1572"/>
      <c r="AI1572"/>
      <c r="AJ1572"/>
      <c r="AK1572"/>
      <c r="AL1572"/>
      <c r="AM1572"/>
      <c r="AN1572"/>
      <c r="AO1572"/>
      <c r="AP1572"/>
      <c r="AQ1572"/>
      <c r="AR1572"/>
      <c r="AS1572"/>
      <c r="AT1572"/>
      <c r="AU1572"/>
      <c r="AV1572"/>
      <c r="AW1572"/>
      <c r="AX1572"/>
      <c r="AY1572"/>
      <c r="AZ1572"/>
      <c r="BA1572"/>
      <c r="BB1572"/>
      <c r="BC1572"/>
      <c r="BD1572"/>
      <c r="BE1572"/>
      <c r="BF1572"/>
      <c r="BG1572"/>
      <c r="BH1572"/>
      <c r="BI1572"/>
      <c r="BJ1572"/>
      <c r="BK1572"/>
      <c r="BL1572"/>
      <c r="BM1572"/>
      <c r="BN1572"/>
      <c r="BO1572"/>
      <c r="BP1572"/>
      <c r="BQ1572"/>
      <c r="BR1572"/>
      <c r="BS1572"/>
      <c r="BT1572"/>
      <c r="BU1572"/>
      <c r="BV1572"/>
      <c r="BW1572"/>
      <c r="BX1572"/>
      <c r="BY1572"/>
      <c r="BZ1572"/>
      <c r="CA1572"/>
      <c r="CB1572"/>
      <c r="CC1572"/>
      <c r="CD1572"/>
      <c r="CE1572"/>
      <c r="CF1572"/>
      <c r="CG1572"/>
      <c r="CH1572"/>
      <c r="CI1572"/>
      <c r="CJ1572"/>
      <c r="CK1572"/>
      <c r="CL1572"/>
      <c r="CN1572"/>
    </row>
    <row r="1573" spans="7:92" x14ac:dyDescent="0.4">
      <c r="G1573"/>
      <c r="I1573"/>
      <c r="J1573"/>
      <c r="R1573"/>
      <c r="S1573"/>
      <c r="T1573"/>
      <c r="U1573"/>
      <c r="V1573"/>
      <c r="W1573"/>
      <c r="X1573"/>
      <c r="Y1573"/>
      <c r="Z1573"/>
      <c r="AA1573"/>
      <c r="AB1573"/>
      <c r="AC1573"/>
      <c r="AD1573"/>
      <c r="AE1573"/>
      <c r="AF1573"/>
      <c r="AG1573"/>
      <c r="AH1573"/>
      <c r="AI1573"/>
      <c r="AJ1573"/>
      <c r="AK1573"/>
      <c r="AL1573"/>
      <c r="AM1573"/>
      <c r="AN1573"/>
      <c r="AO1573"/>
      <c r="AP1573"/>
      <c r="AQ1573"/>
      <c r="AR1573"/>
      <c r="AS1573"/>
      <c r="AT1573"/>
      <c r="AU1573"/>
      <c r="AV1573"/>
      <c r="AW1573"/>
      <c r="AX1573"/>
      <c r="AY1573"/>
      <c r="AZ1573"/>
      <c r="BA1573"/>
      <c r="BB1573"/>
      <c r="BC1573"/>
      <c r="BD1573"/>
      <c r="BE1573"/>
      <c r="BF1573"/>
      <c r="BG1573"/>
      <c r="BH1573"/>
      <c r="BI1573"/>
      <c r="BJ1573"/>
      <c r="BK1573"/>
      <c r="BL1573"/>
      <c r="BM1573"/>
      <c r="BN1573"/>
      <c r="BO1573"/>
      <c r="BP1573"/>
      <c r="BQ1573"/>
      <c r="BR1573"/>
      <c r="BS1573"/>
      <c r="BT1573"/>
      <c r="BU1573"/>
      <c r="BV1573"/>
      <c r="BW1573"/>
      <c r="BX1573"/>
      <c r="BY1573"/>
      <c r="BZ1573"/>
      <c r="CA1573"/>
      <c r="CB1573"/>
      <c r="CC1573"/>
      <c r="CD1573"/>
      <c r="CE1573"/>
      <c r="CF1573"/>
      <c r="CG1573"/>
      <c r="CH1573"/>
      <c r="CI1573"/>
      <c r="CJ1573"/>
      <c r="CK1573"/>
      <c r="CL1573"/>
      <c r="CN1573"/>
    </row>
    <row r="1574" spans="7:92" x14ac:dyDescent="0.4">
      <c r="G1574"/>
      <c r="I1574"/>
      <c r="J1574"/>
      <c r="R1574"/>
      <c r="S1574"/>
      <c r="T1574"/>
      <c r="U1574"/>
      <c r="V1574"/>
      <c r="W1574"/>
      <c r="X1574"/>
      <c r="Y1574"/>
      <c r="Z1574"/>
      <c r="AA1574"/>
      <c r="AB1574"/>
      <c r="AC1574"/>
      <c r="AD1574"/>
      <c r="AE1574"/>
      <c r="AF1574"/>
      <c r="AG1574"/>
      <c r="AH1574"/>
      <c r="AI1574"/>
      <c r="AJ1574"/>
      <c r="AK1574"/>
      <c r="AL1574"/>
      <c r="AM1574"/>
      <c r="AN1574"/>
      <c r="AO1574"/>
      <c r="AP1574"/>
      <c r="AQ1574"/>
      <c r="AR1574"/>
      <c r="AS1574"/>
      <c r="AT1574"/>
      <c r="AU1574"/>
      <c r="AV1574"/>
      <c r="AW1574"/>
      <c r="AX1574"/>
      <c r="AY1574"/>
      <c r="AZ1574"/>
      <c r="BA1574"/>
      <c r="BB1574"/>
      <c r="BC1574"/>
      <c r="BD1574"/>
      <c r="BE1574"/>
      <c r="BF1574"/>
      <c r="BG1574"/>
      <c r="BH1574"/>
      <c r="BI1574"/>
      <c r="BJ1574"/>
      <c r="BK1574"/>
      <c r="BL1574"/>
      <c r="BM1574"/>
      <c r="BN1574"/>
      <c r="BO1574"/>
      <c r="BP1574"/>
      <c r="BQ1574"/>
      <c r="BR1574"/>
      <c r="BS1574"/>
      <c r="BT1574"/>
      <c r="BU1574"/>
      <c r="BV1574"/>
      <c r="BW1574"/>
      <c r="BX1574"/>
      <c r="BY1574"/>
      <c r="BZ1574"/>
      <c r="CA1574"/>
      <c r="CB1574"/>
      <c r="CC1574"/>
      <c r="CD1574"/>
      <c r="CE1574"/>
      <c r="CF1574"/>
      <c r="CG1574"/>
      <c r="CH1574"/>
      <c r="CI1574"/>
      <c r="CJ1574"/>
      <c r="CK1574"/>
      <c r="CL1574"/>
      <c r="CN1574"/>
    </row>
    <row r="1575" spans="7:92" x14ac:dyDescent="0.4">
      <c r="G1575"/>
      <c r="I1575"/>
      <c r="J1575"/>
      <c r="R1575"/>
      <c r="S1575"/>
      <c r="T1575"/>
      <c r="U1575"/>
      <c r="V1575"/>
      <c r="W1575"/>
      <c r="X1575"/>
      <c r="Y1575"/>
      <c r="Z1575"/>
      <c r="AA1575"/>
      <c r="AB1575"/>
      <c r="AC1575"/>
      <c r="AD1575"/>
      <c r="AE1575"/>
      <c r="AF1575"/>
      <c r="AG1575"/>
      <c r="AH1575"/>
      <c r="AI1575"/>
      <c r="AJ1575"/>
      <c r="AK1575"/>
      <c r="AL1575"/>
      <c r="AM1575"/>
      <c r="AN1575"/>
      <c r="AO1575"/>
      <c r="AP1575"/>
      <c r="AQ1575"/>
      <c r="AR1575"/>
      <c r="AS1575"/>
      <c r="AT1575"/>
      <c r="AU1575"/>
      <c r="AV1575"/>
      <c r="AW1575"/>
      <c r="AX1575"/>
      <c r="AY1575"/>
      <c r="AZ1575"/>
      <c r="BA1575"/>
      <c r="BB1575"/>
      <c r="BC1575"/>
      <c r="BD1575"/>
      <c r="BE1575"/>
      <c r="BF1575"/>
      <c r="BG1575"/>
      <c r="BH1575"/>
      <c r="BI1575"/>
      <c r="BJ1575"/>
      <c r="BK1575"/>
      <c r="BL1575"/>
      <c r="BM1575"/>
      <c r="BN1575"/>
      <c r="BO1575"/>
      <c r="BP1575"/>
      <c r="BQ1575"/>
      <c r="BR1575"/>
      <c r="BS1575"/>
      <c r="BT1575"/>
      <c r="BU1575"/>
      <c r="BV1575"/>
      <c r="BW1575"/>
      <c r="BX1575"/>
      <c r="BY1575"/>
      <c r="BZ1575"/>
      <c r="CA1575"/>
      <c r="CB1575"/>
      <c r="CC1575"/>
      <c r="CD1575"/>
      <c r="CE1575"/>
      <c r="CF1575"/>
      <c r="CG1575"/>
      <c r="CH1575"/>
      <c r="CI1575"/>
      <c r="CJ1575"/>
      <c r="CK1575"/>
      <c r="CL1575"/>
      <c r="CN1575"/>
    </row>
    <row r="1576" spans="7:92" x14ac:dyDescent="0.4">
      <c r="G1576"/>
      <c r="I1576"/>
      <c r="J1576"/>
      <c r="R1576"/>
      <c r="S1576"/>
      <c r="T1576"/>
      <c r="U1576"/>
      <c r="V1576"/>
      <c r="W1576"/>
      <c r="X1576"/>
      <c r="Y1576"/>
      <c r="Z1576"/>
      <c r="AA1576"/>
      <c r="AB1576"/>
      <c r="AC1576"/>
      <c r="AD1576"/>
      <c r="AE1576"/>
      <c r="AF1576"/>
      <c r="AG1576"/>
      <c r="AH1576"/>
      <c r="AI1576"/>
      <c r="AJ1576"/>
      <c r="AK1576"/>
      <c r="AL1576"/>
      <c r="AM1576"/>
      <c r="AN1576"/>
      <c r="AO1576"/>
      <c r="AP1576"/>
      <c r="AQ1576"/>
      <c r="AR1576"/>
      <c r="AS1576"/>
      <c r="AT1576"/>
      <c r="AU1576"/>
      <c r="AV1576"/>
      <c r="AW1576"/>
      <c r="AX1576"/>
      <c r="AY1576"/>
      <c r="AZ1576"/>
      <c r="BA1576"/>
      <c r="BB1576"/>
      <c r="BC1576"/>
      <c r="BD1576"/>
      <c r="BE1576"/>
      <c r="BF1576"/>
      <c r="BG1576"/>
      <c r="BH1576"/>
      <c r="BI1576"/>
      <c r="BJ1576"/>
      <c r="BK1576"/>
      <c r="BL1576"/>
      <c r="BM1576"/>
      <c r="BN1576"/>
      <c r="BO1576"/>
      <c r="BP1576"/>
      <c r="BQ1576"/>
      <c r="BR1576"/>
      <c r="BS1576"/>
      <c r="BT1576"/>
      <c r="BU1576"/>
      <c r="BV1576"/>
      <c r="BW1576"/>
      <c r="BX1576"/>
      <c r="BY1576"/>
      <c r="BZ1576"/>
      <c r="CA1576"/>
      <c r="CB1576"/>
      <c r="CC1576"/>
      <c r="CD1576"/>
      <c r="CE1576"/>
      <c r="CF1576"/>
      <c r="CG1576"/>
      <c r="CH1576"/>
      <c r="CI1576"/>
      <c r="CJ1576"/>
      <c r="CK1576"/>
      <c r="CL1576"/>
      <c r="CN1576"/>
    </row>
    <row r="1577" spans="7:92" x14ac:dyDescent="0.4">
      <c r="G1577"/>
      <c r="I1577"/>
      <c r="J1577"/>
      <c r="R1577"/>
      <c r="S1577"/>
      <c r="T1577"/>
      <c r="U1577"/>
      <c r="V1577"/>
      <c r="W1577"/>
      <c r="X1577"/>
      <c r="Y1577"/>
      <c r="Z1577"/>
      <c r="AA1577"/>
      <c r="AB1577"/>
      <c r="AC1577"/>
      <c r="AD1577"/>
      <c r="AE1577"/>
      <c r="AF1577"/>
      <c r="AG1577"/>
      <c r="AH1577"/>
      <c r="AI1577"/>
      <c r="AJ1577"/>
      <c r="AK1577"/>
      <c r="AL1577"/>
      <c r="AM1577"/>
      <c r="AN1577"/>
      <c r="AO1577"/>
      <c r="AP1577"/>
      <c r="AQ1577"/>
      <c r="AR1577"/>
      <c r="AS1577"/>
      <c r="AT1577"/>
      <c r="AU1577"/>
      <c r="AV1577"/>
      <c r="AW1577"/>
      <c r="AX1577"/>
      <c r="AY1577"/>
      <c r="AZ1577"/>
      <c r="BA1577"/>
      <c r="BB1577"/>
      <c r="BC1577"/>
      <c r="BD1577"/>
      <c r="BE1577"/>
      <c r="BF1577"/>
      <c r="BG1577"/>
      <c r="BH1577"/>
      <c r="BI1577"/>
      <c r="BJ1577"/>
      <c r="BK1577"/>
      <c r="BL1577"/>
      <c r="BM1577"/>
      <c r="BN1577"/>
      <c r="BO1577"/>
      <c r="BP1577"/>
      <c r="BQ1577"/>
      <c r="BR1577"/>
      <c r="BS1577"/>
      <c r="BT1577"/>
      <c r="BU1577"/>
      <c r="BV1577"/>
      <c r="BW1577"/>
      <c r="BX1577"/>
      <c r="BY1577"/>
      <c r="BZ1577"/>
      <c r="CA1577"/>
      <c r="CB1577"/>
      <c r="CC1577"/>
      <c r="CD1577"/>
      <c r="CE1577"/>
      <c r="CF1577"/>
      <c r="CG1577"/>
      <c r="CH1577"/>
      <c r="CI1577"/>
      <c r="CJ1577"/>
      <c r="CK1577"/>
      <c r="CL1577"/>
      <c r="CN1577"/>
    </row>
    <row r="1578" spans="7:92" x14ac:dyDescent="0.4">
      <c r="G1578"/>
      <c r="I1578"/>
      <c r="J1578"/>
      <c r="R1578"/>
      <c r="S1578"/>
      <c r="T1578"/>
      <c r="U1578"/>
      <c r="V1578"/>
      <c r="W1578"/>
      <c r="X1578"/>
      <c r="Y1578"/>
      <c r="Z1578"/>
      <c r="AA1578"/>
      <c r="AB1578"/>
      <c r="AC1578"/>
      <c r="AD1578"/>
      <c r="AE1578"/>
      <c r="AF1578"/>
      <c r="AG1578"/>
      <c r="AH1578"/>
      <c r="AI1578"/>
      <c r="AJ1578"/>
      <c r="AK1578"/>
      <c r="AL1578"/>
      <c r="AM1578"/>
      <c r="AN1578"/>
      <c r="AO1578"/>
      <c r="AP1578"/>
      <c r="AQ1578"/>
      <c r="AR1578"/>
      <c r="AS1578"/>
      <c r="AT1578"/>
      <c r="AU1578"/>
      <c r="AV1578"/>
      <c r="AW1578"/>
      <c r="AX1578"/>
      <c r="AY1578"/>
      <c r="AZ1578"/>
      <c r="BA1578"/>
      <c r="BB1578"/>
      <c r="BC1578"/>
      <c r="BD1578"/>
      <c r="BE1578"/>
      <c r="BF1578"/>
      <c r="BG1578"/>
      <c r="BH1578"/>
      <c r="BI1578"/>
      <c r="BJ1578"/>
      <c r="BK1578"/>
      <c r="BL1578"/>
      <c r="BM1578"/>
      <c r="BN1578"/>
      <c r="BO1578"/>
      <c r="BP1578"/>
      <c r="BQ1578"/>
      <c r="BR1578"/>
      <c r="BS1578"/>
      <c r="BT1578"/>
      <c r="BU1578"/>
      <c r="BV1578"/>
      <c r="BW1578"/>
      <c r="BX1578"/>
      <c r="BY1578"/>
      <c r="BZ1578"/>
      <c r="CA1578"/>
      <c r="CB1578"/>
      <c r="CC1578"/>
      <c r="CD1578"/>
      <c r="CE1578"/>
      <c r="CF1578"/>
      <c r="CG1578"/>
      <c r="CH1578"/>
      <c r="CI1578"/>
      <c r="CJ1578"/>
      <c r="CK1578"/>
      <c r="CL1578"/>
      <c r="CN1578"/>
    </row>
    <row r="1579" spans="7:92" x14ac:dyDescent="0.4">
      <c r="G1579"/>
      <c r="I1579"/>
      <c r="J1579"/>
      <c r="R1579"/>
      <c r="S1579"/>
      <c r="T1579"/>
      <c r="U1579"/>
      <c r="V1579"/>
      <c r="W1579"/>
      <c r="X1579"/>
      <c r="Y1579"/>
      <c r="Z1579"/>
      <c r="AA1579"/>
      <c r="AB1579"/>
      <c r="AC1579"/>
      <c r="AD1579"/>
      <c r="AE1579"/>
      <c r="AF1579"/>
      <c r="AG1579"/>
      <c r="AH1579"/>
      <c r="AI1579"/>
      <c r="AJ1579"/>
      <c r="AK1579"/>
      <c r="AL1579"/>
      <c r="AM1579"/>
      <c r="AN1579"/>
      <c r="AO1579"/>
      <c r="AP1579"/>
      <c r="AQ1579"/>
      <c r="AR1579"/>
      <c r="AS1579"/>
      <c r="AT1579"/>
      <c r="AU1579"/>
      <c r="AV1579"/>
      <c r="AW1579"/>
      <c r="AX1579"/>
      <c r="AY1579"/>
      <c r="AZ1579"/>
      <c r="BA1579"/>
      <c r="BB1579"/>
      <c r="BC1579"/>
      <c r="BD1579"/>
      <c r="BE1579"/>
      <c r="BF1579"/>
      <c r="BG1579"/>
      <c r="BH1579"/>
      <c r="BI1579"/>
      <c r="BJ1579"/>
      <c r="BK1579"/>
      <c r="BL1579"/>
      <c r="BM1579"/>
      <c r="BN1579"/>
      <c r="BO1579"/>
      <c r="BP1579"/>
      <c r="BQ1579"/>
      <c r="BR1579"/>
      <c r="BS1579"/>
      <c r="BT1579"/>
      <c r="BU1579"/>
      <c r="BV1579"/>
      <c r="BW1579"/>
      <c r="BX1579"/>
      <c r="BY1579"/>
      <c r="BZ1579"/>
      <c r="CA1579"/>
      <c r="CB1579"/>
      <c r="CC1579"/>
      <c r="CD1579"/>
      <c r="CE1579"/>
      <c r="CF1579"/>
      <c r="CG1579"/>
      <c r="CH1579"/>
      <c r="CI1579"/>
      <c r="CJ1579"/>
      <c r="CK1579"/>
      <c r="CL1579"/>
      <c r="CN1579"/>
    </row>
    <row r="1580" spans="7:92" x14ac:dyDescent="0.4">
      <c r="G1580"/>
      <c r="I1580"/>
      <c r="J1580"/>
      <c r="R1580"/>
      <c r="S1580"/>
      <c r="T1580"/>
      <c r="U1580"/>
      <c r="V1580"/>
      <c r="W1580"/>
      <c r="X1580"/>
      <c r="Y1580"/>
      <c r="Z1580"/>
      <c r="AA1580"/>
      <c r="AB1580"/>
      <c r="AC1580"/>
      <c r="AD1580"/>
      <c r="AE1580"/>
      <c r="AF1580"/>
      <c r="AG1580"/>
      <c r="AH1580"/>
      <c r="AI1580"/>
      <c r="AJ1580"/>
      <c r="AK1580"/>
      <c r="AL1580"/>
      <c r="AM1580"/>
      <c r="AN1580"/>
      <c r="AO1580"/>
      <c r="AP1580"/>
      <c r="AQ1580"/>
      <c r="AR1580"/>
      <c r="AS1580"/>
      <c r="AT1580"/>
      <c r="AU1580"/>
      <c r="AV1580"/>
      <c r="AW1580"/>
      <c r="AX1580"/>
      <c r="AY1580"/>
      <c r="AZ1580"/>
      <c r="BA1580"/>
      <c r="BB1580"/>
      <c r="BC1580"/>
      <c r="BD1580"/>
      <c r="BE1580"/>
      <c r="BF1580"/>
      <c r="BG1580"/>
      <c r="BH1580"/>
      <c r="BI1580"/>
      <c r="BJ1580"/>
      <c r="BK1580"/>
      <c r="BL1580"/>
      <c r="BM1580"/>
      <c r="BN1580"/>
      <c r="BO1580"/>
      <c r="BP1580"/>
      <c r="BQ1580"/>
      <c r="BR1580"/>
      <c r="BS1580"/>
      <c r="BT1580"/>
      <c r="BU1580"/>
      <c r="BV1580"/>
      <c r="BW1580"/>
      <c r="BX1580"/>
      <c r="BY1580"/>
      <c r="BZ1580"/>
      <c r="CA1580"/>
      <c r="CB1580"/>
      <c r="CC1580"/>
      <c r="CD1580"/>
      <c r="CE1580"/>
      <c r="CF1580"/>
      <c r="CG1580"/>
      <c r="CH1580"/>
      <c r="CI1580"/>
      <c r="CJ1580"/>
      <c r="CK1580"/>
      <c r="CL1580"/>
      <c r="CN1580"/>
    </row>
    <row r="1581" spans="7:92" x14ac:dyDescent="0.4">
      <c r="G1581"/>
      <c r="I1581"/>
      <c r="J1581"/>
      <c r="R1581"/>
      <c r="S1581"/>
      <c r="T1581"/>
      <c r="U1581"/>
      <c r="V1581"/>
      <c r="W1581"/>
      <c r="X1581"/>
      <c r="Y1581"/>
      <c r="Z1581"/>
      <c r="AA1581"/>
      <c r="AB1581"/>
      <c r="AC1581"/>
      <c r="AD1581"/>
      <c r="AE1581"/>
      <c r="AF1581"/>
      <c r="AG1581"/>
      <c r="AH1581"/>
      <c r="AI1581"/>
      <c r="AJ1581"/>
      <c r="AK1581"/>
      <c r="AL1581"/>
      <c r="AM1581"/>
      <c r="AN1581"/>
      <c r="AO1581"/>
      <c r="AP1581"/>
      <c r="AQ1581"/>
      <c r="AR1581"/>
      <c r="AS1581"/>
      <c r="AT1581"/>
      <c r="AU1581"/>
      <c r="AV1581"/>
      <c r="AW1581"/>
      <c r="AX1581"/>
      <c r="AY1581"/>
      <c r="AZ1581"/>
      <c r="BA1581"/>
      <c r="BB1581"/>
      <c r="BC1581"/>
      <c r="BD1581"/>
      <c r="BE1581"/>
      <c r="BF1581"/>
      <c r="BG1581"/>
      <c r="BH1581"/>
      <c r="BI1581"/>
      <c r="BJ1581"/>
      <c r="BK1581"/>
      <c r="BL1581"/>
      <c r="BM1581"/>
      <c r="BN1581"/>
      <c r="BO1581"/>
      <c r="BP1581"/>
      <c r="BQ1581"/>
      <c r="BR1581"/>
      <c r="BS1581"/>
      <c r="BT1581"/>
      <c r="BU1581"/>
      <c r="BV1581"/>
      <c r="BW1581"/>
      <c r="BX1581"/>
      <c r="BY1581"/>
      <c r="BZ1581"/>
      <c r="CA1581"/>
      <c r="CB1581"/>
      <c r="CC1581"/>
      <c r="CD1581"/>
      <c r="CE1581"/>
      <c r="CF1581"/>
      <c r="CG1581"/>
      <c r="CH1581"/>
      <c r="CI1581"/>
      <c r="CJ1581"/>
      <c r="CK1581"/>
      <c r="CL1581"/>
      <c r="CN1581"/>
    </row>
    <row r="1582" spans="7:92" x14ac:dyDescent="0.4">
      <c r="G1582"/>
      <c r="I1582"/>
      <c r="J1582"/>
      <c r="R1582"/>
      <c r="S1582"/>
      <c r="T1582"/>
      <c r="U1582"/>
      <c r="V1582"/>
      <c r="W1582"/>
      <c r="X1582"/>
      <c r="Y1582"/>
      <c r="Z1582"/>
      <c r="AA1582"/>
      <c r="AB1582"/>
      <c r="AC1582"/>
      <c r="AD1582"/>
      <c r="AE1582"/>
      <c r="AF1582"/>
      <c r="AG1582"/>
      <c r="AH1582"/>
      <c r="AI1582"/>
      <c r="AJ1582"/>
      <c r="AK1582"/>
      <c r="AL1582"/>
      <c r="AM1582"/>
      <c r="AN1582"/>
      <c r="AO1582"/>
      <c r="AP1582"/>
      <c r="AQ1582"/>
      <c r="AR1582"/>
      <c r="AS1582"/>
      <c r="AT1582"/>
      <c r="AU1582"/>
      <c r="AV1582"/>
      <c r="AW1582"/>
      <c r="AX1582"/>
      <c r="AY1582"/>
      <c r="AZ1582"/>
      <c r="BA1582"/>
      <c r="BB1582"/>
      <c r="BC1582"/>
      <c r="BD1582"/>
      <c r="BE1582"/>
      <c r="BF1582"/>
      <c r="BG1582"/>
      <c r="BH1582"/>
      <c r="BI1582"/>
      <c r="BJ1582"/>
      <c r="BK1582"/>
      <c r="BL1582"/>
      <c r="BM1582"/>
      <c r="BN1582"/>
      <c r="BO1582"/>
      <c r="BP1582"/>
      <c r="BQ1582"/>
      <c r="BR1582"/>
      <c r="BS1582"/>
      <c r="BT1582"/>
      <c r="BU1582"/>
      <c r="BV1582"/>
      <c r="BW1582"/>
      <c r="BX1582"/>
      <c r="BY1582"/>
      <c r="BZ1582"/>
      <c r="CA1582"/>
      <c r="CB1582"/>
      <c r="CC1582"/>
      <c r="CD1582"/>
      <c r="CE1582"/>
      <c r="CF1582"/>
      <c r="CG1582"/>
      <c r="CH1582"/>
      <c r="CI1582"/>
      <c r="CJ1582"/>
      <c r="CK1582"/>
      <c r="CL1582"/>
      <c r="CN1582"/>
    </row>
    <row r="1583" spans="7:92" x14ac:dyDescent="0.4">
      <c r="G1583"/>
      <c r="I1583"/>
      <c r="J1583"/>
      <c r="R1583"/>
      <c r="S1583"/>
      <c r="T1583"/>
      <c r="U1583"/>
      <c r="V1583"/>
      <c r="W1583"/>
      <c r="X1583"/>
      <c r="Y1583"/>
      <c r="Z1583"/>
      <c r="AA1583"/>
      <c r="AB1583"/>
      <c r="AC1583"/>
      <c r="AD1583"/>
      <c r="AE1583"/>
      <c r="AF1583"/>
      <c r="AG1583"/>
      <c r="AH1583"/>
      <c r="AI1583"/>
      <c r="AJ1583"/>
      <c r="AK1583"/>
      <c r="AL1583"/>
      <c r="AM1583"/>
      <c r="AN1583"/>
      <c r="AO1583"/>
      <c r="AP1583"/>
      <c r="AQ1583"/>
      <c r="AR1583"/>
      <c r="AS1583"/>
      <c r="AT1583"/>
      <c r="AU1583"/>
      <c r="AV1583"/>
      <c r="AW1583"/>
      <c r="AX1583"/>
      <c r="AY1583"/>
      <c r="AZ1583"/>
      <c r="BA1583"/>
      <c r="BB1583"/>
      <c r="BC1583"/>
      <c r="BD1583"/>
      <c r="BE1583"/>
      <c r="BF1583"/>
      <c r="BG1583"/>
      <c r="BH1583"/>
      <c r="BI1583"/>
      <c r="BJ1583"/>
      <c r="BK1583"/>
      <c r="BL1583"/>
      <c r="BM1583"/>
      <c r="BN1583"/>
      <c r="BO1583"/>
      <c r="BP1583"/>
      <c r="BQ1583"/>
      <c r="BR1583"/>
      <c r="BS1583"/>
      <c r="BT1583"/>
      <c r="BU1583"/>
      <c r="BV1583"/>
      <c r="BW1583"/>
      <c r="BX1583"/>
      <c r="BY1583"/>
      <c r="BZ1583"/>
      <c r="CA1583"/>
      <c r="CB1583"/>
      <c r="CC1583"/>
      <c r="CD1583"/>
      <c r="CE1583"/>
      <c r="CF1583"/>
      <c r="CG1583"/>
      <c r="CH1583"/>
      <c r="CI1583"/>
      <c r="CJ1583"/>
      <c r="CK1583"/>
      <c r="CL1583"/>
      <c r="CN1583"/>
    </row>
    <row r="1584" spans="7:92" x14ac:dyDescent="0.4">
      <c r="G1584"/>
      <c r="I1584"/>
      <c r="J1584"/>
      <c r="R1584"/>
      <c r="S1584"/>
      <c r="T1584"/>
      <c r="U1584"/>
      <c r="V1584"/>
      <c r="W1584"/>
      <c r="X1584"/>
      <c r="Y1584"/>
      <c r="Z1584"/>
      <c r="AA1584"/>
      <c r="AB1584"/>
      <c r="AC1584"/>
      <c r="AD1584"/>
      <c r="AE1584"/>
      <c r="AF1584"/>
      <c r="AG1584"/>
      <c r="AH1584"/>
      <c r="AI1584"/>
      <c r="AJ1584"/>
      <c r="AK1584"/>
      <c r="AL1584"/>
      <c r="AM1584"/>
      <c r="AN1584"/>
      <c r="AO1584"/>
      <c r="AP1584"/>
      <c r="AQ1584"/>
      <c r="AR1584"/>
      <c r="AS1584"/>
      <c r="AT1584"/>
      <c r="AU1584"/>
      <c r="AV1584"/>
      <c r="AW1584"/>
      <c r="AX1584"/>
      <c r="AY1584"/>
      <c r="AZ1584"/>
      <c r="BA1584"/>
      <c r="BB1584"/>
      <c r="BC1584"/>
      <c r="BD1584"/>
      <c r="BE1584"/>
      <c r="BF1584"/>
      <c r="BG1584"/>
      <c r="BH1584"/>
      <c r="BI1584"/>
      <c r="BJ1584"/>
      <c r="BK1584"/>
      <c r="BL1584"/>
      <c r="BM1584"/>
      <c r="BN1584"/>
      <c r="BO1584"/>
      <c r="BP1584"/>
      <c r="BQ1584"/>
      <c r="BR1584"/>
      <c r="BS1584"/>
      <c r="BT1584"/>
      <c r="BU1584"/>
      <c r="BV1584"/>
      <c r="BW1584"/>
      <c r="BX1584"/>
      <c r="BY1584"/>
      <c r="BZ1584"/>
      <c r="CA1584"/>
      <c r="CB1584"/>
      <c r="CC1584"/>
      <c r="CD1584"/>
      <c r="CE1584"/>
      <c r="CF1584"/>
      <c r="CG1584"/>
      <c r="CH1584"/>
      <c r="CI1584"/>
      <c r="CJ1584"/>
      <c r="CK1584"/>
      <c r="CL1584"/>
      <c r="CN1584"/>
    </row>
    <row r="1585" spans="7:92" x14ac:dyDescent="0.4">
      <c r="G1585"/>
      <c r="I1585"/>
      <c r="J1585"/>
      <c r="R1585"/>
      <c r="S1585"/>
      <c r="T1585"/>
      <c r="U1585"/>
      <c r="V1585"/>
      <c r="W1585"/>
      <c r="X1585"/>
      <c r="Y1585"/>
      <c r="Z1585"/>
      <c r="AA1585"/>
      <c r="AB1585"/>
      <c r="AC1585"/>
      <c r="AD1585"/>
      <c r="AE1585"/>
      <c r="AF1585"/>
      <c r="AG1585"/>
      <c r="AH1585"/>
      <c r="AI1585"/>
      <c r="AJ1585"/>
      <c r="AK1585"/>
      <c r="AL1585"/>
      <c r="AM1585"/>
      <c r="AN1585"/>
      <c r="AO1585"/>
      <c r="AP1585"/>
      <c r="AQ1585"/>
      <c r="AR1585"/>
      <c r="AS1585"/>
      <c r="AT1585"/>
      <c r="AU1585"/>
      <c r="AV1585"/>
      <c r="AW1585"/>
      <c r="AX1585"/>
      <c r="AY1585"/>
      <c r="AZ1585"/>
      <c r="BA1585"/>
      <c r="BB1585"/>
      <c r="BC1585"/>
      <c r="BD1585"/>
      <c r="BE1585"/>
      <c r="BF1585"/>
      <c r="BG1585"/>
      <c r="BH1585"/>
      <c r="BI1585"/>
      <c r="BJ1585"/>
      <c r="BK1585"/>
      <c r="BL1585"/>
      <c r="BM1585"/>
      <c r="BN1585"/>
      <c r="BO1585"/>
      <c r="BP1585"/>
      <c r="BQ1585"/>
      <c r="BR1585"/>
      <c r="BS1585"/>
      <c r="BT1585"/>
      <c r="BU1585"/>
      <c r="BV1585"/>
      <c r="BW1585"/>
      <c r="BX1585"/>
      <c r="BY1585"/>
      <c r="BZ1585"/>
      <c r="CA1585"/>
      <c r="CB1585"/>
      <c r="CC1585"/>
      <c r="CD1585"/>
      <c r="CE1585"/>
      <c r="CF1585"/>
      <c r="CG1585"/>
      <c r="CH1585"/>
      <c r="CI1585"/>
      <c r="CJ1585"/>
      <c r="CK1585"/>
      <c r="CL1585"/>
      <c r="CN1585"/>
    </row>
    <row r="1586" spans="7:92" x14ac:dyDescent="0.4">
      <c r="G1586"/>
      <c r="I1586"/>
      <c r="J1586"/>
      <c r="R1586"/>
      <c r="S1586"/>
      <c r="T1586"/>
      <c r="U1586"/>
      <c r="V1586"/>
      <c r="W1586"/>
      <c r="X1586"/>
      <c r="Y1586"/>
      <c r="Z1586"/>
      <c r="AA1586"/>
      <c r="AB1586"/>
      <c r="AC1586"/>
      <c r="AD1586"/>
      <c r="AE1586"/>
      <c r="AF1586"/>
      <c r="AG1586"/>
      <c r="AH1586"/>
      <c r="AI1586"/>
      <c r="AJ1586"/>
      <c r="AK1586"/>
      <c r="AL1586"/>
      <c r="AM1586"/>
      <c r="AN1586"/>
      <c r="AO1586"/>
      <c r="AP1586"/>
      <c r="AQ1586"/>
      <c r="AR1586"/>
      <c r="AS1586"/>
      <c r="AT1586"/>
      <c r="AU1586"/>
      <c r="AV1586"/>
      <c r="AW1586"/>
      <c r="AX1586"/>
      <c r="AY1586"/>
      <c r="AZ1586"/>
      <c r="BA1586"/>
      <c r="BB1586"/>
      <c r="BC1586"/>
      <c r="BD1586"/>
      <c r="BE1586"/>
      <c r="BF1586"/>
      <c r="BG1586"/>
      <c r="BH1586"/>
      <c r="BI1586"/>
      <c r="BJ1586"/>
      <c r="BK1586"/>
      <c r="BL1586"/>
      <c r="BM1586"/>
      <c r="BN1586"/>
      <c r="BO1586"/>
      <c r="BP1586"/>
      <c r="BQ1586"/>
      <c r="BR1586"/>
      <c r="BS1586"/>
      <c r="BT1586"/>
      <c r="BU1586"/>
      <c r="BV1586"/>
      <c r="BW1586"/>
      <c r="BX1586"/>
      <c r="BY1586"/>
      <c r="BZ1586"/>
      <c r="CA1586"/>
      <c r="CB1586"/>
      <c r="CC1586"/>
      <c r="CD1586"/>
      <c r="CE1586"/>
      <c r="CF1586"/>
      <c r="CG1586"/>
      <c r="CH1586"/>
      <c r="CI1586"/>
      <c r="CJ1586"/>
      <c r="CK1586"/>
      <c r="CL1586"/>
      <c r="CN1586"/>
    </row>
    <row r="1587" spans="7:92" x14ac:dyDescent="0.4">
      <c r="G1587"/>
      <c r="I1587"/>
      <c r="J1587"/>
      <c r="R1587"/>
      <c r="S1587"/>
      <c r="T1587"/>
      <c r="U1587"/>
      <c r="V1587"/>
      <c r="W1587"/>
      <c r="X1587"/>
      <c r="Y1587"/>
      <c r="Z1587"/>
      <c r="AA1587"/>
      <c r="AB1587"/>
      <c r="AC1587"/>
      <c r="AD1587"/>
      <c r="AE1587"/>
      <c r="AF1587"/>
      <c r="AG1587"/>
      <c r="AH1587"/>
      <c r="AI1587"/>
      <c r="AJ1587"/>
      <c r="AK1587"/>
      <c r="AL1587"/>
      <c r="AM1587"/>
      <c r="AN1587"/>
      <c r="AO1587"/>
      <c r="AP1587"/>
      <c r="AQ1587"/>
      <c r="AR1587"/>
      <c r="AS1587"/>
      <c r="AT1587"/>
      <c r="AU1587"/>
      <c r="AV1587"/>
      <c r="AW1587"/>
      <c r="AX1587"/>
      <c r="AY1587"/>
      <c r="AZ1587"/>
      <c r="BA1587"/>
      <c r="BB1587"/>
      <c r="BC1587"/>
      <c r="BD1587"/>
      <c r="BE1587"/>
      <c r="BF1587"/>
      <c r="BG1587"/>
      <c r="BH1587"/>
      <c r="BI1587"/>
      <c r="BJ1587"/>
      <c r="BK1587"/>
      <c r="BL1587"/>
      <c r="BM1587"/>
      <c r="BN1587"/>
      <c r="BO1587"/>
      <c r="BP1587"/>
      <c r="BQ1587"/>
      <c r="BR1587"/>
      <c r="BS1587"/>
      <c r="BT1587"/>
      <c r="BU1587"/>
      <c r="BV1587"/>
      <c r="BW1587"/>
      <c r="BX1587"/>
      <c r="BY1587"/>
      <c r="BZ1587"/>
      <c r="CA1587"/>
      <c r="CB1587"/>
      <c r="CC1587"/>
      <c r="CD1587"/>
      <c r="CE1587"/>
      <c r="CF1587"/>
      <c r="CG1587"/>
      <c r="CH1587"/>
      <c r="CI1587"/>
      <c r="CJ1587"/>
      <c r="CK1587"/>
      <c r="CL1587"/>
      <c r="CN1587"/>
    </row>
    <row r="1588" spans="7:92" x14ac:dyDescent="0.4">
      <c r="G1588"/>
      <c r="I1588"/>
      <c r="J1588"/>
      <c r="R1588"/>
      <c r="S1588"/>
      <c r="T1588"/>
      <c r="U1588"/>
      <c r="V1588"/>
      <c r="W1588"/>
      <c r="X1588"/>
      <c r="Y1588"/>
      <c r="Z1588"/>
      <c r="AA1588"/>
      <c r="AB1588"/>
      <c r="AC1588"/>
      <c r="AD1588"/>
      <c r="AE1588"/>
      <c r="AF1588"/>
      <c r="AG1588"/>
      <c r="AH1588"/>
      <c r="AI1588"/>
      <c r="AJ1588"/>
      <c r="AK1588"/>
      <c r="AL1588"/>
      <c r="AM1588"/>
      <c r="AN1588"/>
      <c r="AO1588"/>
      <c r="AP1588"/>
      <c r="AQ1588"/>
      <c r="AR1588"/>
      <c r="AS1588"/>
      <c r="AT1588"/>
      <c r="AU1588"/>
      <c r="AV1588"/>
      <c r="AW1588"/>
      <c r="AX1588"/>
      <c r="AY1588"/>
      <c r="AZ1588"/>
      <c r="BA1588"/>
      <c r="BB1588"/>
      <c r="BC1588"/>
      <c r="BD1588"/>
      <c r="BE1588"/>
      <c r="BF1588"/>
      <c r="BG1588"/>
      <c r="BH1588"/>
      <c r="BI1588"/>
      <c r="BJ1588"/>
      <c r="BK1588"/>
      <c r="BL1588"/>
      <c r="BM1588"/>
      <c r="BN1588"/>
      <c r="BO1588"/>
      <c r="BP1588"/>
      <c r="BQ1588"/>
      <c r="BR1588"/>
      <c r="BS1588"/>
      <c r="BT1588"/>
      <c r="BU1588"/>
      <c r="BV1588"/>
      <c r="BW1588"/>
      <c r="BX1588"/>
      <c r="BY1588"/>
      <c r="BZ1588"/>
      <c r="CA1588"/>
      <c r="CB1588"/>
      <c r="CC1588"/>
      <c r="CD1588"/>
      <c r="CE1588"/>
      <c r="CF1588"/>
      <c r="CG1588"/>
      <c r="CH1588"/>
      <c r="CI1588"/>
      <c r="CJ1588"/>
      <c r="CK1588"/>
      <c r="CL1588"/>
      <c r="CN1588"/>
    </row>
    <row r="1589" spans="7:92" x14ac:dyDescent="0.4">
      <c r="G1589"/>
      <c r="I1589"/>
      <c r="J1589"/>
      <c r="R1589"/>
      <c r="S1589"/>
      <c r="T1589"/>
      <c r="U1589"/>
      <c r="V1589"/>
      <c r="W1589"/>
      <c r="X1589"/>
      <c r="Y1589"/>
      <c r="Z1589"/>
      <c r="AA1589"/>
      <c r="AB1589"/>
      <c r="AC1589"/>
      <c r="AD1589"/>
      <c r="AE1589"/>
      <c r="AF1589"/>
      <c r="AG1589"/>
      <c r="AH1589"/>
      <c r="AI1589"/>
      <c r="AJ1589"/>
      <c r="AK1589"/>
      <c r="AL1589"/>
      <c r="AM1589"/>
      <c r="AN1589"/>
      <c r="AO1589"/>
      <c r="AP1589"/>
      <c r="AQ1589"/>
      <c r="AR1589"/>
      <c r="AS1589"/>
      <c r="AT1589"/>
      <c r="AU1589"/>
      <c r="AV1589"/>
      <c r="AW1589"/>
      <c r="AX1589"/>
      <c r="AY1589"/>
      <c r="AZ1589"/>
      <c r="BA1589"/>
      <c r="BB1589"/>
      <c r="BC1589"/>
      <c r="BD1589"/>
      <c r="BE1589"/>
      <c r="BF1589"/>
      <c r="BG1589"/>
      <c r="BH1589"/>
      <c r="BI1589"/>
      <c r="BJ1589"/>
      <c r="BK1589"/>
      <c r="BL1589"/>
      <c r="BM1589"/>
      <c r="BN1589"/>
      <c r="BO1589"/>
      <c r="BP1589"/>
      <c r="BQ1589"/>
      <c r="BR1589"/>
      <c r="BS1589"/>
      <c r="BT1589"/>
      <c r="BU1589"/>
      <c r="BV1589"/>
      <c r="BW1589"/>
      <c r="BX1589"/>
      <c r="BY1589"/>
      <c r="BZ1589"/>
      <c r="CA1589"/>
      <c r="CB1589"/>
      <c r="CC1589"/>
      <c r="CD1589"/>
      <c r="CE1589"/>
      <c r="CF1589"/>
      <c r="CG1589"/>
      <c r="CH1589"/>
      <c r="CI1589"/>
      <c r="CJ1589"/>
      <c r="CK1589"/>
      <c r="CL1589"/>
      <c r="CN1589"/>
    </row>
    <row r="1590" spans="7:92" x14ac:dyDescent="0.4">
      <c r="G1590"/>
      <c r="I1590"/>
      <c r="J1590"/>
      <c r="R1590"/>
      <c r="S1590"/>
      <c r="T1590"/>
      <c r="U1590"/>
      <c r="V1590"/>
      <c r="W1590"/>
      <c r="X1590"/>
      <c r="Y1590"/>
      <c r="Z1590"/>
      <c r="AA1590"/>
      <c r="AB1590"/>
      <c r="AC1590"/>
      <c r="AD1590"/>
      <c r="AE1590"/>
      <c r="AF1590"/>
      <c r="AG1590"/>
      <c r="AH1590"/>
      <c r="AI1590"/>
      <c r="AJ1590"/>
      <c r="AK1590"/>
      <c r="AL1590"/>
      <c r="AM1590"/>
      <c r="AN1590"/>
      <c r="AO1590"/>
      <c r="AP1590"/>
      <c r="AQ1590"/>
      <c r="AR1590"/>
      <c r="AS1590"/>
      <c r="AT1590"/>
      <c r="AU1590"/>
      <c r="AV1590"/>
      <c r="AW1590"/>
      <c r="AX1590"/>
      <c r="AY1590"/>
      <c r="AZ1590"/>
      <c r="BA1590"/>
      <c r="BB1590"/>
      <c r="BC1590"/>
      <c r="BD1590"/>
      <c r="BE1590"/>
      <c r="BF1590"/>
      <c r="BG1590"/>
      <c r="BH1590"/>
      <c r="BI1590"/>
      <c r="BJ1590"/>
      <c r="BK1590"/>
      <c r="BL1590"/>
      <c r="BM1590"/>
      <c r="BN1590"/>
      <c r="BO1590"/>
      <c r="BP1590"/>
      <c r="BQ1590"/>
      <c r="BR1590"/>
      <c r="BS1590"/>
      <c r="BT1590"/>
      <c r="BU1590"/>
      <c r="BV1590"/>
      <c r="BW1590"/>
      <c r="BX1590"/>
      <c r="BY1590"/>
      <c r="BZ1590"/>
      <c r="CA1590"/>
      <c r="CB1590"/>
      <c r="CC1590"/>
      <c r="CD1590"/>
      <c r="CE1590"/>
      <c r="CF1590"/>
      <c r="CG1590"/>
      <c r="CH1590"/>
      <c r="CI1590"/>
      <c r="CJ1590"/>
      <c r="CK1590"/>
      <c r="CL1590"/>
      <c r="CN1590"/>
    </row>
    <row r="1591" spans="7:92" x14ac:dyDescent="0.4">
      <c r="G1591"/>
      <c r="I1591"/>
      <c r="J1591"/>
      <c r="R1591"/>
      <c r="S1591"/>
      <c r="T1591"/>
      <c r="U1591"/>
      <c r="V1591"/>
      <c r="W1591"/>
      <c r="X1591"/>
      <c r="Y1591"/>
      <c r="Z1591"/>
      <c r="AA1591"/>
      <c r="AB1591"/>
      <c r="AC1591"/>
      <c r="AD1591"/>
      <c r="AE1591"/>
      <c r="AF1591"/>
      <c r="AG1591"/>
      <c r="AH1591"/>
      <c r="AI1591"/>
      <c r="AJ1591"/>
      <c r="AK1591"/>
      <c r="AL1591"/>
      <c r="AM1591"/>
      <c r="AN1591"/>
      <c r="AO1591"/>
      <c r="AP1591"/>
      <c r="AQ1591"/>
      <c r="AR1591"/>
      <c r="AS1591"/>
      <c r="AT1591"/>
      <c r="AU1591"/>
      <c r="AV1591"/>
      <c r="AW1591"/>
      <c r="AX1591"/>
      <c r="AY1591"/>
      <c r="AZ1591"/>
      <c r="BA1591"/>
      <c r="BB1591"/>
      <c r="BC1591"/>
      <c r="BD1591"/>
      <c r="BE1591"/>
      <c r="BF1591"/>
      <c r="BG1591"/>
      <c r="BH1591"/>
      <c r="BI1591"/>
      <c r="BJ1591"/>
      <c r="BK1591"/>
      <c r="BL1591"/>
      <c r="BM1591"/>
      <c r="BN1591"/>
      <c r="BO1591"/>
      <c r="BP1591"/>
      <c r="BQ1591"/>
      <c r="BR1591"/>
      <c r="BS1591"/>
      <c r="BT1591"/>
      <c r="BU1591"/>
      <c r="BV1591"/>
      <c r="BW1591"/>
      <c r="BX1591"/>
      <c r="BY1591"/>
      <c r="BZ1591"/>
      <c r="CA1591"/>
      <c r="CB1591"/>
      <c r="CC1591"/>
      <c r="CD1591"/>
      <c r="CE1591"/>
      <c r="CF1591"/>
      <c r="CG1591"/>
      <c r="CH1591"/>
      <c r="CI1591"/>
      <c r="CJ1591"/>
      <c r="CK1591"/>
      <c r="CL1591"/>
      <c r="CN1591"/>
    </row>
    <row r="1592" spans="7:92" x14ac:dyDescent="0.4">
      <c r="G1592"/>
      <c r="I1592"/>
      <c r="J1592"/>
      <c r="R1592"/>
      <c r="S1592"/>
      <c r="T1592"/>
      <c r="U1592"/>
      <c r="V1592"/>
      <c r="W1592"/>
      <c r="X1592"/>
      <c r="Y1592"/>
      <c r="Z1592"/>
      <c r="AA1592"/>
      <c r="AB1592"/>
      <c r="AC1592"/>
      <c r="AD1592"/>
      <c r="AE1592"/>
      <c r="AF1592"/>
      <c r="AG1592"/>
      <c r="AH1592"/>
      <c r="AI1592"/>
      <c r="AJ1592"/>
      <c r="AK1592"/>
      <c r="AL1592"/>
      <c r="AM1592"/>
      <c r="AN1592"/>
      <c r="AO1592"/>
      <c r="AP1592"/>
      <c r="AQ1592"/>
      <c r="AR1592"/>
      <c r="AS1592"/>
      <c r="AT1592"/>
      <c r="AU1592"/>
      <c r="AV1592"/>
      <c r="AW1592"/>
      <c r="AX1592"/>
      <c r="AY1592"/>
      <c r="AZ1592"/>
      <c r="BA1592"/>
      <c r="BB1592"/>
      <c r="BC1592"/>
      <c r="BD1592"/>
      <c r="BE1592"/>
      <c r="BF1592"/>
      <c r="BG1592"/>
      <c r="BH1592"/>
      <c r="BI1592"/>
      <c r="BJ1592"/>
      <c r="BK1592"/>
      <c r="BL1592"/>
      <c r="BM1592"/>
      <c r="BN1592"/>
      <c r="BO1592"/>
      <c r="BP1592"/>
      <c r="BQ1592"/>
      <c r="BR1592"/>
      <c r="BS1592"/>
      <c r="BT1592"/>
      <c r="BU1592"/>
      <c r="BV1592"/>
      <c r="BW1592"/>
      <c r="BX1592"/>
      <c r="BY1592"/>
      <c r="BZ1592"/>
      <c r="CA1592"/>
      <c r="CB1592"/>
      <c r="CC1592"/>
      <c r="CD1592"/>
      <c r="CE1592"/>
      <c r="CF1592"/>
      <c r="CG1592"/>
      <c r="CH1592"/>
      <c r="CI1592"/>
      <c r="CJ1592"/>
      <c r="CK1592"/>
      <c r="CL1592"/>
      <c r="CN1592"/>
    </row>
    <row r="1593" spans="7:92" x14ac:dyDescent="0.4">
      <c r="G1593"/>
      <c r="I1593"/>
      <c r="J1593"/>
      <c r="R1593"/>
      <c r="S1593"/>
      <c r="T1593"/>
      <c r="U1593"/>
      <c r="V1593"/>
      <c r="W1593"/>
      <c r="X1593"/>
      <c r="Y1593"/>
      <c r="Z1593"/>
      <c r="AA1593"/>
      <c r="AB1593"/>
      <c r="AC1593"/>
      <c r="AD1593"/>
      <c r="AE1593"/>
      <c r="AF1593"/>
      <c r="AG1593"/>
      <c r="AH1593"/>
      <c r="AI1593"/>
      <c r="AJ1593"/>
      <c r="AK1593"/>
      <c r="AL1593"/>
      <c r="AM1593"/>
      <c r="AN1593"/>
      <c r="AO1593"/>
      <c r="AP1593"/>
      <c r="AQ1593"/>
      <c r="AR1593"/>
      <c r="AS1593"/>
      <c r="AT1593"/>
      <c r="AU1593"/>
      <c r="AV1593"/>
      <c r="AW1593"/>
      <c r="AX1593"/>
      <c r="AY1593"/>
      <c r="AZ1593"/>
      <c r="BA1593"/>
      <c r="BB1593"/>
      <c r="BC1593"/>
      <c r="BD1593"/>
      <c r="BE1593"/>
      <c r="BF1593"/>
      <c r="BG1593"/>
      <c r="BH1593"/>
      <c r="BI1593"/>
      <c r="BJ1593"/>
      <c r="BK1593"/>
      <c r="BL1593"/>
      <c r="BM1593"/>
      <c r="BN1593"/>
      <c r="BO1593"/>
      <c r="BP1593"/>
      <c r="BQ1593"/>
      <c r="BR1593"/>
      <c r="BS1593"/>
      <c r="BT1593"/>
      <c r="BU1593"/>
      <c r="BV1593"/>
      <c r="BW1593"/>
      <c r="BX1593"/>
      <c r="BY1593"/>
      <c r="BZ1593"/>
      <c r="CA1593"/>
      <c r="CB1593"/>
      <c r="CC1593"/>
      <c r="CD1593"/>
      <c r="CE1593"/>
      <c r="CF1593"/>
      <c r="CG1593"/>
      <c r="CH1593"/>
      <c r="CI1593"/>
      <c r="CJ1593"/>
      <c r="CK1593"/>
      <c r="CL1593"/>
      <c r="CN1593"/>
    </row>
    <row r="1594" spans="7:92" x14ac:dyDescent="0.4">
      <c r="G1594"/>
      <c r="I1594"/>
      <c r="J1594"/>
      <c r="R1594"/>
      <c r="S1594"/>
      <c r="T1594"/>
      <c r="U1594"/>
      <c r="V1594"/>
      <c r="W1594"/>
      <c r="X1594"/>
      <c r="Y1594"/>
      <c r="Z1594"/>
      <c r="AA1594"/>
      <c r="AB1594"/>
      <c r="AC1594"/>
      <c r="AD1594"/>
      <c r="AE1594"/>
      <c r="AF1594"/>
      <c r="AG1594"/>
      <c r="AH1594"/>
      <c r="AI1594"/>
      <c r="AJ1594"/>
      <c r="AK1594"/>
      <c r="AL1594"/>
      <c r="AM1594"/>
      <c r="AN1594"/>
      <c r="AO1594"/>
      <c r="AP1594"/>
      <c r="AQ1594"/>
      <c r="AR1594"/>
      <c r="AS1594"/>
      <c r="AT1594"/>
      <c r="AU1594"/>
      <c r="AV1594"/>
      <c r="AW1594"/>
      <c r="AX1594"/>
      <c r="AY1594"/>
      <c r="AZ1594"/>
      <c r="BA1594"/>
      <c r="BB1594"/>
      <c r="BC1594"/>
      <c r="BD1594"/>
      <c r="BE1594"/>
      <c r="BF1594"/>
      <c r="BG1594"/>
      <c r="BH1594"/>
      <c r="BI1594"/>
      <c r="BJ1594"/>
      <c r="BK1594"/>
      <c r="BL1594"/>
      <c r="BM1594"/>
      <c r="BN1594"/>
      <c r="BO1594"/>
      <c r="BP1594"/>
      <c r="BQ1594"/>
      <c r="BR1594"/>
      <c r="BS1594"/>
      <c r="BT1594"/>
      <c r="BU1594"/>
      <c r="BV1594"/>
      <c r="BW1594"/>
      <c r="BX1594"/>
      <c r="BY1594"/>
      <c r="BZ1594"/>
      <c r="CA1594"/>
      <c r="CB1594"/>
      <c r="CC1594"/>
      <c r="CD1594"/>
      <c r="CE1594"/>
      <c r="CF1594"/>
      <c r="CG1594"/>
      <c r="CH1594"/>
      <c r="CI1594"/>
      <c r="CJ1594"/>
      <c r="CK1594"/>
      <c r="CL1594"/>
      <c r="CN1594"/>
    </row>
    <row r="1595" spans="7:92" x14ac:dyDescent="0.4">
      <c r="G1595"/>
      <c r="I1595"/>
      <c r="J1595"/>
      <c r="R1595"/>
      <c r="S1595"/>
      <c r="T1595"/>
      <c r="U1595"/>
      <c r="V1595"/>
      <c r="W1595"/>
      <c r="X1595"/>
      <c r="Y1595"/>
      <c r="Z1595"/>
      <c r="AA1595"/>
      <c r="AB1595"/>
      <c r="AC1595"/>
      <c r="AD1595"/>
      <c r="AE1595"/>
      <c r="AF1595"/>
      <c r="AG1595"/>
      <c r="AH1595"/>
      <c r="AI1595"/>
      <c r="AJ1595"/>
      <c r="AK1595"/>
      <c r="AL1595"/>
      <c r="AM1595"/>
      <c r="AN1595"/>
      <c r="AO1595"/>
      <c r="AP1595"/>
      <c r="AQ1595"/>
      <c r="AR1595"/>
      <c r="AS1595"/>
      <c r="AT1595"/>
      <c r="AU1595"/>
      <c r="AV1595"/>
      <c r="AW1595"/>
      <c r="AX1595"/>
      <c r="AY1595"/>
      <c r="AZ1595"/>
      <c r="BA1595"/>
      <c r="BB1595"/>
      <c r="BC1595"/>
      <c r="BD1595"/>
      <c r="BE1595"/>
      <c r="BF1595"/>
      <c r="BG1595"/>
      <c r="BH1595"/>
      <c r="BI1595"/>
      <c r="BJ1595"/>
      <c r="BK1595"/>
      <c r="BL1595"/>
      <c r="BM1595"/>
      <c r="BN1595"/>
      <c r="BO1595"/>
      <c r="BP1595"/>
      <c r="BQ1595"/>
      <c r="BR1595"/>
      <c r="BS1595"/>
      <c r="BT1595"/>
      <c r="BU1595"/>
      <c r="BV1595"/>
      <c r="BW1595"/>
      <c r="BX1595"/>
      <c r="BY1595"/>
      <c r="BZ1595"/>
      <c r="CA1595"/>
      <c r="CB1595"/>
      <c r="CC1595"/>
      <c r="CD1595"/>
      <c r="CE1595"/>
      <c r="CF1595"/>
      <c r="CG1595"/>
      <c r="CH1595"/>
      <c r="CI1595"/>
      <c r="CJ1595"/>
      <c r="CK1595"/>
      <c r="CL1595"/>
      <c r="CN1595"/>
    </row>
    <row r="1596" spans="7:92" x14ac:dyDescent="0.4">
      <c r="G1596"/>
      <c r="I1596"/>
      <c r="J1596"/>
      <c r="R1596"/>
      <c r="S1596"/>
      <c r="T1596"/>
      <c r="U1596"/>
      <c r="V1596"/>
      <c r="W1596"/>
      <c r="X1596"/>
      <c r="Y1596"/>
      <c r="Z1596"/>
      <c r="AA1596"/>
      <c r="AB1596"/>
      <c r="AC1596"/>
      <c r="AD1596"/>
      <c r="AE1596"/>
      <c r="AF1596"/>
      <c r="AG1596"/>
      <c r="AH1596"/>
      <c r="AI1596"/>
      <c r="AJ1596"/>
      <c r="AK1596"/>
      <c r="AL1596"/>
      <c r="AM1596"/>
      <c r="AN1596"/>
      <c r="AO1596"/>
      <c r="AP1596"/>
      <c r="AQ1596"/>
      <c r="AR1596"/>
      <c r="AS1596"/>
      <c r="AT1596"/>
      <c r="AU1596"/>
      <c r="AV1596"/>
      <c r="AW1596"/>
      <c r="AX1596"/>
      <c r="AY1596"/>
      <c r="AZ1596"/>
      <c r="BA1596"/>
      <c r="BB1596"/>
      <c r="BC1596"/>
      <c r="BD1596"/>
      <c r="BE1596"/>
      <c r="BF1596"/>
      <c r="BG1596"/>
      <c r="BH1596"/>
      <c r="BI1596"/>
      <c r="BJ1596"/>
      <c r="BK1596"/>
      <c r="BL1596"/>
      <c r="BM1596"/>
      <c r="BN1596"/>
      <c r="BO1596"/>
      <c r="BP1596"/>
      <c r="BQ1596"/>
      <c r="BR1596"/>
      <c r="BS1596"/>
      <c r="BT1596"/>
      <c r="BU1596"/>
      <c r="BV1596"/>
      <c r="BW1596"/>
      <c r="BX1596"/>
      <c r="BY1596"/>
      <c r="BZ1596"/>
      <c r="CA1596"/>
      <c r="CB1596"/>
      <c r="CC1596"/>
      <c r="CD1596"/>
      <c r="CE1596"/>
      <c r="CF1596"/>
      <c r="CG1596"/>
      <c r="CH1596"/>
      <c r="CI1596"/>
      <c r="CJ1596"/>
      <c r="CK1596"/>
      <c r="CL1596"/>
      <c r="CN1596"/>
    </row>
    <row r="1597" spans="7:92" x14ac:dyDescent="0.4">
      <c r="G1597"/>
      <c r="I1597"/>
      <c r="J1597"/>
      <c r="R1597"/>
      <c r="S1597"/>
      <c r="T1597"/>
      <c r="U1597"/>
      <c r="V1597"/>
      <c r="W1597"/>
      <c r="X1597"/>
      <c r="Y1597"/>
      <c r="Z1597"/>
      <c r="AA1597"/>
      <c r="AB1597"/>
      <c r="AC1597"/>
      <c r="AD1597"/>
      <c r="AE1597"/>
      <c r="AF1597"/>
      <c r="AG1597"/>
      <c r="AH1597"/>
      <c r="AI1597"/>
      <c r="AJ1597"/>
      <c r="AK1597"/>
      <c r="AL1597"/>
      <c r="AM1597"/>
      <c r="AN1597"/>
      <c r="AO1597"/>
      <c r="AP1597"/>
      <c r="AQ1597"/>
      <c r="AR1597"/>
      <c r="AS1597"/>
      <c r="AT1597"/>
      <c r="AU1597"/>
      <c r="AV1597"/>
      <c r="AW1597"/>
      <c r="AX1597"/>
      <c r="AY1597"/>
      <c r="AZ1597"/>
      <c r="BA1597"/>
      <c r="BB1597"/>
      <c r="BC1597"/>
      <c r="BD1597"/>
      <c r="BE1597"/>
      <c r="BF1597"/>
      <c r="BG1597"/>
      <c r="BH1597"/>
      <c r="BI1597"/>
      <c r="BJ1597"/>
      <c r="BK1597"/>
      <c r="BL1597"/>
      <c r="BM1597"/>
      <c r="BN1597"/>
      <c r="BO1597"/>
      <c r="BP1597"/>
      <c r="BQ1597"/>
      <c r="BR1597"/>
      <c r="BS1597"/>
      <c r="BT1597"/>
      <c r="BU1597"/>
      <c r="BV1597"/>
      <c r="BW1597"/>
      <c r="BX1597"/>
      <c r="BY1597"/>
      <c r="BZ1597"/>
      <c r="CA1597"/>
      <c r="CB1597"/>
      <c r="CC1597"/>
      <c r="CD1597"/>
      <c r="CE1597"/>
      <c r="CF1597"/>
      <c r="CG1597"/>
      <c r="CH1597"/>
      <c r="CI1597"/>
      <c r="CJ1597"/>
      <c r="CK1597"/>
      <c r="CL1597"/>
      <c r="CN1597"/>
    </row>
    <row r="1598" spans="7:92" x14ac:dyDescent="0.4">
      <c r="G1598"/>
      <c r="I1598"/>
      <c r="J1598"/>
      <c r="R1598"/>
      <c r="S1598"/>
      <c r="T1598"/>
      <c r="U1598"/>
      <c r="V1598"/>
      <c r="W1598"/>
      <c r="X1598"/>
      <c r="Y1598"/>
      <c r="Z1598"/>
      <c r="AA1598"/>
      <c r="AB1598"/>
      <c r="AC1598"/>
      <c r="AD1598"/>
      <c r="AE1598"/>
      <c r="AF1598"/>
      <c r="AG1598"/>
      <c r="AH1598"/>
      <c r="AI1598"/>
      <c r="AJ1598"/>
      <c r="AK1598"/>
      <c r="AL1598"/>
      <c r="AM1598"/>
      <c r="AN1598"/>
      <c r="AO1598"/>
      <c r="AP1598"/>
      <c r="AQ1598"/>
      <c r="AR1598"/>
      <c r="AS1598"/>
      <c r="AT1598"/>
      <c r="AU1598"/>
      <c r="AV1598"/>
      <c r="AW1598"/>
      <c r="AX1598"/>
      <c r="AY1598"/>
      <c r="AZ1598"/>
      <c r="BA1598"/>
      <c r="BB1598"/>
      <c r="BC1598"/>
      <c r="BD1598"/>
      <c r="BE1598"/>
      <c r="BF1598"/>
      <c r="BG1598"/>
      <c r="BH1598"/>
      <c r="BI1598"/>
      <c r="BJ1598"/>
      <c r="BK1598"/>
      <c r="BL1598"/>
      <c r="BM1598"/>
      <c r="BN1598"/>
      <c r="BO1598"/>
      <c r="BP1598"/>
      <c r="BQ1598"/>
      <c r="BR1598"/>
      <c r="BS1598"/>
      <c r="BT1598"/>
      <c r="BU1598"/>
      <c r="BV1598"/>
      <c r="BW1598"/>
      <c r="BX1598"/>
      <c r="BY1598"/>
      <c r="BZ1598"/>
      <c r="CA1598"/>
      <c r="CB1598"/>
      <c r="CC1598"/>
      <c r="CD1598"/>
      <c r="CE1598"/>
      <c r="CF1598"/>
      <c r="CG1598"/>
      <c r="CH1598"/>
      <c r="CI1598"/>
      <c r="CJ1598"/>
      <c r="CK1598"/>
      <c r="CL1598"/>
      <c r="CN1598"/>
    </row>
    <row r="1599" spans="7:92" x14ac:dyDescent="0.4">
      <c r="G1599"/>
      <c r="I1599"/>
      <c r="J1599"/>
      <c r="R1599"/>
      <c r="S1599"/>
      <c r="T1599"/>
      <c r="U1599"/>
      <c r="V1599"/>
      <c r="W1599"/>
      <c r="X1599"/>
      <c r="Y1599"/>
      <c r="Z1599"/>
      <c r="AA1599"/>
      <c r="AB1599"/>
      <c r="AC1599"/>
      <c r="AD1599"/>
      <c r="AE1599"/>
      <c r="AF1599"/>
      <c r="AG1599"/>
      <c r="AH1599"/>
      <c r="AI1599"/>
      <c r="AJ1599"/>
      <c r="AK1599"/>
      <c r="AL1599"/>
      <c r="AM1599"/>
      <c r="AN1599"/>
      <c r="AO1599"/>
      <c r="AP1599"/>
      <c r="AQ1599"/>
      <c r="AR1599"/>
      <c r="AS1599"/>
      <c r="AT1599"/>
      <c r="AU1599"/>
      <c r="AV1599"/>
      <c r="AW1599"/>
      <c r="AX1599"/>
      <c r="AY1599"/>
      <c r="AZ1599"/>
      <c r="BA1599"/>
      <c r="BB1599"/>
      <c r="BC1599"/>
      <c r="BD1599"/>
      <c r="BE1599"/>
      <c r="BF1599"/>
      <c r="BG1599"/>
      <c r="BH1599"/>
      <c r="BI1599"/>
      <c r="BJ1599"/>
      <c r="BK1599"/>
      <c r="BL1599"/>
      <c r="BM1599"/>
      <c r="BN1599"/>
      <c r="BO1599"/>
      <c r="BP1599"/>
      <c r="BQ1599"/>
      <c r="BR1599"/>
      <c r="BS1599"/>
      <c r="BT1599"/>
      <c r="BU1599"/>
      <c r="BV1599"/>
      <c r="BW1599"/>
      <c r="BX1599"/>
      <c r="BY1599"/>
      <c r="BZ1599"/>
      <c r="CA1599"/>
      <c r="CB1599"/>
      <c r="CC1599"/>
      <c r="CD1599"/>
      <c r="CE1599"/>
      <c r="CF1599"/>
      <c r="CG1599"/>
      <c r="CH1599"/>
      <c r="CI1599"/>
      <c r="CJ1599"/>
      <c r="CK1599"/>
      <c r="CL1599"/>
      <c r="CN1599"/>
    </row>
    <row r="1600" spans="7:92" x14ac:dyDescent="0.4">
      <c r="G1600"/>
      <c r="I1600"/>
      <c r="J1600"/>
      <c r="R1600"/>
      <c r="S1600"/>
      <c r="T1600"/>
      <c r="U1600"/>
      <c r="V1600"/>
      <c r="W1600"/>
      <c r="X1600"/>
      <c r="Y1600"/>
      <c r="Z1600"/>
      <c r="AA1600"/>
      <c r="AB1600"/>
      <c r="AC1600"/>
      <c r="AD1600"/>
      <c r="AE1600"/>
      <c r="AF1600"/>
      <c r="AG1600"/>
      <c r="AH1600"/>
      <c r="AI1600"/>
      <c r="AJ1600"/>
      <c r="AK1600"/>
      <c r="AL1600"/>
      <c r="AM1600"/>
      <c r="AN1600"/>
      <c r="AO1600"/>
      <c r="AP1600"/>
      <c r="AQ1600"/>
      <c r="AR1600"/>
      <c r="AS1600"/>
      <c r="AT1600"/>
      <c r="AU1600"/>
      <c r="AV1600"/>
      <c r="AW1600"/>
      <c r="AX1600"/>
      <c r="AY1600"/>
      <c r="AZ1600"/>
      <c r="BA1600"/>
      <c r="BB1600"/>
      <c r="BC1600"/>
      <c r="BD1600"/>
      <c r="BE1600"/>
      <c r="BF1600"/>
      <c r="BG1600"/>
      <c r="BH1600"/>
      <c r="BI1600"/>
      <c r="BJ1600"/>
      <c r="BK1600"/>
      <c r="BL1600"/>
      <c r="BM1600"/>
      <c r="BN1600"/>
      <c r="BO1600"/>
      <c r="BP1600"/>
      <c r="BQ1600"/>
      <c r="BR1600"/>
      <c r="BS1600"/>
      <c r="BT1600"/>
      <c r="BU1600"/>
      <c r="BV1600"/>
      <c r="BW1600"/>
      <c r="BX1600"/>
      <c r="BY1600"/>
      <c r="BZ1600"/>
      <c r="CA1600"/>
      <c r="CB1600"/>
      <c r="CC1600"/>
      <c r="CD1600"/>
      <c r="CE1600"/>
      <c r="CF1600"/>
      <c r="CG1600"/>
      <c r="CH1600"/>
      <c r="CI1600"/>
      <c r="CJ1600"/>
      <c r="CK1600"/>
      <c r="CL1600"/>
      <c r="CN1600"/>
    </row>
    <row r="1601" spans="7:92" x14ac:dyDescent="0.4">
      <c r="G1601"/>
      <c r="I1601"/>
      <c r="J1601"/>
      <c r="R1601"/>
      <c r="S1601"/>
      <c r="T1601"/>
      <c r="U1601"/>
      <c r="V1601"/>
      <c r="W1601"/>
      <c r="X1601"/>
      <c r="Y1601"/>
      <c r="Z1601"/>
      <c r="AA1601"/>
      <c r="AB1601"/>
      <c r="AC1601"/>
      <c r="AD1601"/>
      <c r="AE1601"/>
      <c r="AF1601"/>
      <c r="AG1601"/>
      <c r="AH1601"/>
      <c r="AI1601"/>
      <c r="AJ1601"/>
      <c r="AK1601"/>
      <c r="AL1601"/>
      <c r="AM1601"/>
      <c r="AN1601"/>
      <c r="AO1601"/>
      <c r="AP1601"/>
      <c r="AQ1601"/>
      <c r="AR1601"/>
      <c r="AS1601"/>
      <c r="AT1601"/>
      <c r="AU1601"/>
      <c r="AV1601"/>
      <c r="AW1601"/>
      <c r="AX1601"/>
      <c r="AY1601"/>
      <c r="AZ1601"/>
      <c r="BA1601"/>
      <c r="BB1601"/>
      <c r="BC1601"/>
      <c r="BD1601"/>
      <c r="BE1601"/>
      <c r="BF1601"/>
      <c r="BG1601"/>
      <c r="BH1601"/>
      <c r="BI1601"/>
      <c r="BJ1601"/>
      <c r="BK1601"/>
      <c r="BL1601"/>
      <c r="BM1601"/>
      <c r="BN1601"/>
      <c r="BO1601"/>
      <c r="BP1601"/>
      <c r="BQ1601"/>
      <c r="BR1601"/>
      <c r="BS1601"/>
      <c r="BT1601"/>
      <c r="BU1601"/>
      <c r="BV1601"/>
      <c r="BW1601"/>
      <c r="BX1601"/>
      <c r="BY1601"/>
      <c r="BZ1601"/>
      <c r="CA1601"/>
      <c r="CB1601"/>
      <c r="CC1601"/>
      <c r="CD1601"/>
      <c r="CE1601"/>
      <c r="CF1601"/>
      <c r="CG1601"/>
      <c r="CH1601"/>
      <c r="CI1601"/>
      <c r="CJ1601"/>
      <c r="CK1601"/>
      <c r="CL1601"/>
      <c r="CN1601"/>
    </row>
    <row r="1602" spans="7:92" x14ac:dyDescent="0.4">
      <c r="G1602"/>
      <c r="I1602"/>
      <c r="J1602"/>
      <c r="R1602"/>
      <c r="S1602"/>
      <c r="T1602"/>
      <c r="U1602"/>
      <c r="V1602"/>
      <c r="W1602"/>
      <c r="X1602"/>
      <c r="Y1602"/>
      <c r="Z1602"/>
      <c r="AA1602"/>
      <c r="AB1602"/>
      <c r="AC1602"/>
      <c r="AD1602"/>
      <c r="AE1602"/>
      <c r="AF1602"/>
      <c r="AG1602"/>
      <c r="AH1602"/>
      <c r="AI1602"/>
      <c r="AJ1602"/>
      <c r="AK1602"/>
      <c r="AL1602"/>
      <c r="AM1602"/>
      <c r="AN1602"/>
      <c r="AO1602"/>
      <c r="AP1602"/>
      <c r="AQ1602"/>
      <c r="AR1602"/>
      <c r="AS1602"/>
      <c r="AT1602"/>
      <c r="AU1602"/>
      <c r="AV1602"/>
      <c r="AW1602"/>
      <c r="AX1602"/>
      <c r="AY1602"/>
      <c r="AZ1602"/>
      <c r="BA1602"/>
      <c r="BB1602"/>
      <c r="BC1602"/>
      <c r="BD1602"/>
      <c r="BE1602"/>
      <c r="BF1602"/>
      <c r="BG1602"/>
      <c r="BH1602"/>
      <c r="BI1602"/>
      <c r="BJ1602"/>
      <c r="BK1602"/>
      <c r="BL1602"/>
      <c r="BM1602"/>
      <c r="BN1602"/>
      <c r="BO1602"/>
      <c r="BP1602"/>
      <c r="BQ1602"/>
      <c r="BR1602"/>
      <c r="BS1602"/>
      <c r="BT1602"/>
      <c r="BU1602"/>
      <c r="BV1602"/>
      <c r="BW1602"/>
      <c r="BX1602"/>
      <c r="BY1602"/>
      <c r="BZ1602"/>
      <c r="CA1602"/>
      <c r="CB1602"/>
      <c r="CC1602"/>
      <c r="CD1602"/>
      <c r="CE1602"/>
      <c r="CF1602"/>
      <c r="CG1602"/>
      <c r="CH1602"/>
      <c r="CI1602"/>
      <c r="CJ1602"/>
      <c r="CK1602"/>
      <c r="CL1602"/>
      <c r="CN1602"/>
    </row>
    <row r="1603" spans="7:92" x14ac:dyDescent="0.4">
      <c r="G1603"/>
      <c r="I1603"/>
      <c r="J1603"/>
      <c r="R1603"/>
      <c r="S1603"/>
      <c r="T1603"/>
      <c r="U1603"/>
      <c r="V1603"/>
      <c r="W1603"/>
      <c r="X1603"/>
      <c r="Y1603"/>
      <c r="Z1603"/>
      <c r="AA1603"/>
      <c r="AB1603"/>
      <c r="AC1603"/>
      <c r="AD1603"/>
      <c r="AE1603"/>
      <c r="AF1603"/>
      <c r="AG1603"/>
      <c r="AH1603"/>
      <c r="AI1603"/>
      <c r="AJ1603"/>
      <c r="AK1603"/>
      <c r="AL1603"/>
      <c r="AM1603"/>
      <c r="AN1603"/>
      <c r="AO1603"/>
      <c r="AP1603"/>
      <c r="AQ1603"/>
      <c r="AR1603"/>
      <c r="AS1603"/>
      <c r="AT1603"/>
      <c r="AU1603"/>
      <c r="AV1603"/>
      <c r="AW1603"/>
      <c r="AX1603"/>
      <c r="AY1603"/>
      <c r="AZ1603"/>
      <c r="BA1603"/>
      <c r="BB1603"/>
      <c r="BC1603"/>
      <c r="BD1603"/>
      <c r="BE1603"/>
      <c r="BF1603"/>
      <c r="BG1603"/>
      <c r="BH1603"/>
      <c r="BI1603"/>
      <c r="BJ1603"/>
      <c r="BK1603"/>
      <c r="BL1603"/>
      <c r="BM1603"/>
      <c r="BN1603"/>
      <c r="BO1603"/>
      <c r="BP1603"/>
      <c r="BQ1603"/>
      <c r="BR1603"/>
      <c r="BS1603"/>
      <c r="BT1603"/>
      <c r="BU1603"/>
      <c r="BV1603"/>
      <c r="BW1603"/>
      <c r="BX1603"/>
      <c r="BY1603"/>
      <c r="BZ1603"/>
      <c r="CA1603"/>
      <c r="CB1603"/>
      <c r="CC1603"/>
      <c r="CD1603"/>
      <c r="CE1603"/>
      <c r="CF1603"/>
      <c r="CG1603"/>
      <c r="CH1603"/>
      <c r="CI1603"/>
      <c r="CJ1603"/>
      <c r="CK1603"/>
      <c r="CL1603"/>
      <c r="CN1603"/>
    </row>
    <row r="1604" spans="7:92" x14ac:dyDescent="0.4">
      <c r="G1604"/>
      <c r="I1604"/>
      <c r="J1604"/>
      <c r="R1604"/>
      <c r="S1604"/>
      <c r="T1604"/>
      <c r="U1604"/>
      <c r="V1604"/>
      <c r="W1604"/>
      <c r="X1604"/>
      <c r="Y1604"/>
      <c r="Z1604"/>
      <c r="AA1604"/>
      <c r="AB1604"/>
      <c r="AC1604"/>
      <c r="AD1604"/>
      <c r="AE1604"/>
      <c r="AF1604"/>
      <c r="AG1604"/>
      <c r="AH1604"/>
      <c r="AI1604"/>
      <c r="AJ1604"/>
      <c r="AK1604"/>
      <c r="AL1604"/>
      <c r="AM1604"/>
      <c r="AN1604"/>
      <c r="AO1604"/>
      <c r="AP1604"/>
      <c r="AQ1604"/>
      <c r="AR1604"/>
      <c r="AS1604"/>
      <c r="AT1604"/>
      <c r="AU1604"/>
      <c r="AV1604"/>
      <c r="AW1604"/>
      <c r="AX1604"/>
      <c r="AY1604"/>
      <c r="AZ1604"/>
      <c r="BA1604"/>
      <c r="BB1604"/>
      <c r="BC1604"/>
      <c r="BD1604"/>
      <c r="BE1604"/>
      <c r="BF1604"/>
      <c r="BG1604"/>
      <c r="BH1604"/>
      <c r="BI1604"/>
      <c r="BJ1604"/>
      <c r="BK1604"/>
      <c r="BL1604"/>
      <c r="BM1604"/>
      <c r="BN1604"/>
      <c r="BO1604"/>
      <c r="BP1604"/>
      <c r="BQ1604"/>
      <c r="BR1604"/>
      <c r="BS1604"/>
      <c r="BT1604"/>
      <c r="BU1604"/>
      <c r="BV1604"/>
      <c r="BW1604"/>
      <c r="BX1604"/>
      <c r="BY1604"/>
      <c r="BZ1604"/>
      <c r="CA1604"/>
      <c r="CB1604"/>
      <c r="CC1604"/>
      <c r="CD1604"/>
      <c r="CE1604"/>
      <c r="CF1604"/>
      <c r="CG1604"/>
      <c r="CH1604"/>
      <c r="CI1604"/>
      <c r="CJ1604"/>
      <c r="CK1604"/>
      <c r="CL1604"/>
      <c r="CN1604"/>
    </row>
    <row r="1605" spans="7:92" x14ac:dyDescent="0.4">
      <c r="G1605"/>
      <c r="I1605"/>
      <c r="J1605"/>
      <c r="R1605"/>
      <c r="S1605"/>
      <c r="T1605"/>
      <c r="U1605"/>
      <c r="V1605"/>
      <c r="W1605"/>
      <c r="X1605"/>
      <c r="Y1605"/>
      <c r="Z1605"/>
      <c r="AA1605"/>
      <c r="AB1605"/>
      <c r="AC1605"/>
      <c r="AD1605"/>
      <c r="AE1605"/>
      <c r="AF1605"/>
      <c r="AG1605"/>
      <c r="AH1605"/>
      <c r="AI1605"/>
      <c r="AJ1605"/>
      <c r="AK1605"/>
      <c r="AL1605"/>
      <c r="AM1605"/>
      <c r="AN1605"/>
      <c r="AO1605"/>
      <c r="AP1605"/>
      <c r="AQ1605"/>
      <c r="AR1605"/>
      <c r="AS1605"/>
      <c r="AT1605"/>
      <c r="AU1605"/>
      <c r="AV1605"/>
      <c r="AW1605"/>
      <c r="AX1605"/>
      <c r="AY1605"/>
      <c r="AZ1605"/>
      <c r="BA1605"/>
      <c r="BB1605"/>
      <c r="BC1605"/>
      <c r="BD1605"/>
      <c r="BE1605"/>
      <c r="BF1605"/>
      <c r="BG1605"/>
      <c r="BH1605"/>
      <c r="BI1605"/>
      <c r="BJ1605"/>
      <c r="BK1605"/>
      <c r="BL1605"/>
      <c r="BM1605"/>
      <c r="BN1605"/>
      <c r="BO1605"/>
      <c r="BP1605"/>
      <c r="BQ1605"/>
      <c r="BR1605"/>
      <c r="BS1605"/>
      <c r="BT1605"/>
      <c r="BU1605"/>
      <c r="BV1605"/>
      <c r="BW1605"/>
      <c r="BX1605"/>
      <c r="BY1605"/>
      <c r="BZ1605"/>
      <c r="CA1605"/>
      <c r="CB1605"/>
      <c r="CC1605"/>
      <c r="CD1605"/>
      <c r="CE1605"/>
      <c r="CF1605"/>
      <c r="CG1605"/>
      <c r="CH1605"/>
      <c r="CI1605"/>
      <c r="CJ1605"/>
      <c r="CK1605"/>
      <c r="CL1605"/>
      <c r="CN1605"/>
    </row>
    <row r="1606" spans="7:92" x14ac:dyDescent="0.4">
      <c r="G1606"/>
      <c r="I1606"/>
      <c r="J1606"/>
      <c r="R1606"/>
      <c r="S1606"/>
      <c r="T1606"/>
      <c r="U1606"/>
      <c r="V1606"/>
      <c r="W1606"/>
      <c r="X1606"/>
      <c r="Y1606"/>
      <c r="Z1606"/>
      <c r="AA1606"/>
      <c r="AB1606"/>
      <c r="AC1606"/>
      <c r="AD1606"/>
      <c r="AE1606"/>
      <c r="AF1606"/>
      <c r="AG1606"/>
      <c r="AH1606"/>
      <c r="AI1606"/>
      <c r="AJ1606"/>
      <c r="AK1606"/>
      <c r="AL1606"/>
      <c r="AM1606"/>
      <c r="AN1606"/>
      <c r="AO1606"/>
      <c r="AP1606"/>
      <c r="AQ1606"/>
      <c r="AR1606"/>
      <c r="AS1606"/>
      <c r="AT1606"/>
      <c r="AU1606"/>
      <c r="AV1606"/>
      <c r="AW1606"/>
      <c r="AX1606"/>
      <c r="AY1606"/>
      <c r="AZ1606"/>
      <c r="BA1606"/>
      <c r="BB1606"/>
      <c r="BC1606"/>
      <c r="BD1606"/>
      <c r="BE1606"/>
      <c r="BF1606"/>
      <c r="BG1606"/>
      <c r="BH1606"/>
      <c r="BI1606"/>
      <c r="BJ1606"/>
      <c r="BK1606"/>
      <c r="BL1606"/>
      <c r="BM1606"/>
      <c r="BN1606"/>
      <c r="BO1606"/>
      <c r="BP1606"/>
      <c r="BQ1606"/>
      <c r="BR1606"/>
      <c r="BS1606"/>
      <c r="BT1606"/>
      <c r="BU1606"/>
      <c r="BV1606"/>
      <c r="BW1606"/>
      <c r="BX1606"/>
      <c r="BY1606"/>
      <c r="BZ1606"/>
      <c r="CA1606"/>
      <c r="CB1606"/>
      <c r="CC1606"/>
      <c r="CD1606"/>
      <c r="CE1606"/>
      <c r="CF1606"/>
      <c r="CG1606"/>
      <c r="CH1606"/>
      <c r="CI1606"/>
      <c r="CJ1606"/>
      <c r="CK1606"/>
      <c r="CL1606"/>
      <c r="CN1606"/>
    </row>
    <row r="1607" spans="7:92" x14ac:dyDescent="0.4">
      <c r="G1607"/>
      <c r="I1607"/>
      <c r="J1607"/>
      <c r="R1607"/>
      <c r="S1607"/>
      <c r="T1607"/>
      <c r="U1607"/>
      <c r="V1607"/>
      <c r="W1607"/>
      <c r="X1607"/>
      <c r="Y1607"/>
      <c r="Z1607"/>
      <c r="AA1607"/>
      <c r="AB1607"/>
      <c r="AC1607"/>
      <c r="AD1607"/>
      <c r="AE1607"/>
      <c r="AF1607"/>
      <c r="AG1607"/>
      <c r="AH1607"/>
      <c r="AI1607"/>
      <c r="AJ1607"/>
      <c r="AK1607"/>
      <c r="AL1607"/>
      <c r="AM1607"/>
      <c r="AN1607"/>
      <c r="AO1607"/>
      <c r="AP1607"/>
      <c r="AQ1607"/>
      <c r="AR1607"/>
      <c r="AS1607"/>
      <c r="AT1607"/>
      <c r="AU1607"/>
      <c r="AV1607"/>
      <c r="AW1607"/>
      <c r="AX1607"/>
      <c r="AY1607"/>
      <c r="AZ1607"/>
      <c r="BA1607"/>
      <c r="BB1607"/>
      <c r="BC1607"/>
      <c r="BD1607"/>
      <c r="BE1607"/>
      <c r="BF1607"/>
      <c r="BG1607"/>
      <c r="BH1607"/>
      <c r="BI1607"/>
      <c r="BJ1607"/>
      <c r="BK1607"/>
      <c r="BL1607"/>
      <c r="BM1607"/>
      <c r="BN1607"/>
      <c r="BO1607"/>
      <c r="BP1607"/>
      <c r="BQ1607"/>
      <c r="BR1607"/>
      <c r="BS1607"/>
      <c r="BT1607"/>
      <c r="BU1607"/>
      <c r="BV1607"/>
      <c r="BW1607"/>
      <c r="BX1607"/>
      <c r="BY1607"/>
      <c r="BZ1607"/>
      <c r="CA1607"/>
      <c r="CB1607"/>
      <c r="CC1607"/>
      <c r="CD1607"/>
      <c r="CE1607"/>
      <c r="CF1607"/>
      <c r="CG1607"/>
      <c r="CH1607"/>
      <c r="CI1607"/>
      <c r="CJ1607"/>
      <c r="CK1607"/>
      <c r="CL1607"/>
      <c r="CN1607"/>
    </row>
    <row r="1608" spans="7:92" x14ac:dyDescent="0.4">
      <c r="G1608"/>
      <c r="I1608"/>
      <c r="J1608"/>
      <c r="R1608"/>
      <c r="S1608"/>
      <c r="T1608"/>
      <c r="U1608"/>
      <c r="V1608"/>
      <c r="W1608"/>
      <c r="X1608"/>
      <c r="Y1608"/>
      <c r="Z1608"/>
      <c r="AA1608"/>
      <c r="AB1608"/>
      <c r="AC1608"/>
      <c r="AD1608"/>
      <c r="AE1608"/>
      <c r="AF1608"/>
      <c r="AG1608"/>
      <c r="AH1608"/>
      <c r="AI1608"/>
      <c r="AJ1608"/>
      <c r="AK1608"/>
      <c r="AL1608"/>
      <c r="AM1608"/>
      <c r="AN1608"/>
      <c r="AO1608"/>
      <c r="AP1608"/>
      <c r="AQ1608"/>
      <c r="AR1608"/>
      <c r="AS1608"/>
      <c r="AT1608"/>
      <c r="AU1608"/>
      <c r="AV1608"/>
      <c r="AW1608"/>
      <c r="AX1608"/>
      <c r="AY1608"/>
      <c r="AZ1608"/>
      <c r="BA1608"/>
      <c r="BB1608"/>
      <c r="BC1608"/>
      <c r="BD1608"/>
      <c r="BE1608"/>
      <c r="BF1608"/>
      <c r="BG1608"/>
      <c r="BH1608"/>
      <c r="BI1608"/>
      <c r="BJ1608"/>
      <c r="BK1608"/>
      <c r="BL1608"/>
      <c r="BM1608"/>
      <c r="BN1608"/>
      <c r="BO1608"/>
      <c r="BP1608"/>
      <c r="BQ1608"/>
      <c r="BR1608"/>
      <c r="BS1608"/>
      <c r="BT1608"/>
      <c r="BU1608"/>
      <c r="BV1608"/>
      <c r="BW1608"/>
      <c r="BX1608"/>
      <c r="BY1608"/>
      <c r="BZ1608"/>
      <c r="CA1608"/>
      <c r="CB1608"/>
      <c r="CC1608"/>
      <c r="CD1608"/>
      <c r="CE1608"/>
      <c r="CF1608"/>
      <c r="CG1608"/>
      <c r="CH1608"/>
      <c r="CI1608"/>
      <c r="CJ1608"/>
      <c r="CK1608"/>
      <c r="CL1608"/>
      <c r="CN1608"/>
    </row>
    <row r="1609" spans="7:92" x14ac:dyDescent="0.4">
      <c r="G1609"/>
      <c r="I1609"/>
      <c r="J1609"/>
      <c r="R1609"/>
      <c r="S1609"/>
      <c r="T1609"/>
      <c r="U1609"/>
      <c r="V1609"/>
      <c r="W1609"/>
      <c r="X1609"/>
      <c r="Y1609"/>
      <c r="Z1609"/>
      <c r="AA1609"/>
      <c r="AB1609"/>
      <c r="AC1609"/>
      <c r="AD1609"/>
      <c r="AE1609"/>
      <c r="AF1609"/>
      <c r="AG1609"/>
      <c r="AH1609"/>
      <c r="AI1609"/>
      <c r="AJ1609"/>
      <c r="AK1609"/>
      <c r="AL1609"/>
      <c r="AM1609"/>
      <c r="AN1609"/>
      <c r="AO1609"/>
      <c r="AP1609"/>
      <c r="AQ1609"/>
      <c r="AR1609"/>
      <c r="AS1609"/>
      <c r="AT1609"/>
      <c r="AU1609"/>
      <c r="AV1609"/>
      <c r="AW1609"/>
      <c r="AX1609"/>
      <c r="AY1609"/>
      <c r="AZ1609"/>
      <c r="BA1609"/>
      <c r="BB1609"/>
      <c r="BC1609"/>
      <c r="BD1609"/>
      <c r="BE1609"/>
      <c r="BF1609"/>
      <c r="BG1609"/>
      <c r="BH1609"/>
      <c r="BI1609"/>
      <c r="BJ1609"/>
      <c r="BK1609"/>
      <c r="BL1609"/>
      <c r="BM1609"/>
      <c r="BN1609"/>
      <c r="BO1609"/>
      <c r="BP1609"/>
      <c r="BQ1609"/>
      <c r="BR1609"/>
      <c r="BS1609"/>
      <c r="BT1609"/>
      <c r="BU1609"/>
      <c r="BV1609"/>
      <c r="BW1609"/>
      <c r="BX1609"/>
      <c r="BY1609"/>
      <c r="BZ1609"/>
      <c r="CA1609"/>
      <c r="CB1609"/>
      <c r="CC1609"/>
      <c r="CD1609"/>
      <c r="CE1609"/>
      <c r="CF1609"/>
      <c r="CG1609"/>
      <c r="CH1609"/>
      <c r="CI1609"/>
      <c r="CJ1609"/>
      <c r="CK1609"/>
      <c r="CL1609"/>
      <c r="CN1609"/>
    </row>
    <row r="1610" spans="7:92" x14ac:dyDescent="0.4">
      <c r="G1610"/>
      <c r="I1610"/>
      <c r="J1610"/>
      <c r="R1610"/>
      <c r="S1610"/>
      <c r="T1610"/>
      <c r="U1610"/>
      <c r="V1610"/>
      <c r="W1610"/>
      <c r="X1610"/>
      <c r="Y1610"/>
      <c r="Z1610"/>
      <c r="AA1610"/>
      <c r="AB1610"/>
      <c r="AC1610"/>
      <c r="AD1610"/>
      <c r="AE1610"/>
      <c r="AF1610"/>
      <c r="AG1610"/>
      <c r="AH1610"/>
      <c r="AI1610"/>
      <c r="AJ1610"/>
      <c r="AK1610"/>
      <c r="AL1610"/>
      <c r="AM1610"/>
      <c r="AN1610"/>
      <c r="AO1610"/>
      <c r="AP1610"/>
      <c r="AQ1610"/>
      <c r="AR1610"/>
      <c r="AS1610"/>
      <c r="AT1610"/>
      <c r="AU1610"/>
      <c r="AV1610"/>
      <c r="AW1610"/>
      <c r="AX1610"/>
      <c r="AY1610"/>
      <c r="AZ1610"/>
      <c r="BA1610"/>
      <c r="BB1610"/>
      <c r="BC1610"/>
      <c r="BD1610"/>
      <c r="BE1610"/>
      <c r="BF1610"/>
      <c r="BG1610"/>
      <c r="BH1610"/>
      <c r="BI1610"/>
      <c r="BJ1610"/>
      <c r="BK1610"/>
      <c r="BL1610"/>
      <c r="BM1610"/>
      <c r="BN1610"/>
      <c r="BO1610"/>
      <c r="BP1610"/>
      <c r="BQ1610"/>
      <c r="BR1610"/>
      <c r="BS1610"/>
      <c r="BT1610"/>
      <c r="BU1610"/>
      <c r="BV1610"/>
      <c r="BW1610"/>
      <c r="BX1610"/>
      <c r="BY1610"/>
      <c r="BZ1610"/>
      <c r="CA1610"/>
      <c r="CB1610"/>
      <c r="CC1610"/>
      <c r="CD1610"/>
      <c r="CE1610"/>
      <c r="CF1610"/>
      <c r="CG1610"/>
      <c r="CH1610"/>
      <c r="CI1610"/>
      <c r="CJ1610"/>
      <c r="CK1610"/>
      <c r="CL1610"/>
      <c r="CN1610"/>
    </row>
    <row r="1611" spans="7:92" x14ac:dyDescent="0.4">
      <c r="G1611"/>
      <c r="I1611"/>
      <c r="J1611"/>
      <c r="R1611"/>
      <c r="S1611"/>
      <c r="T1611"/>
      <c r="U1611"/>
      <c r="V1611"/>
      <c r="W1611"/>
      <c r="X1611"/>
      <c r="Y1611"/>
      <c r="Z1611"/>
      <c r="AA1611"/>
      <c r="AB1611"/>
      <c r="AC1611"/>
      <c r="AD1611"/>
      <c r="AE1611"/>
      <c r="AF1611"/>
      <c r="AG1611"/>
      <c r="AH1611"/>
      <c r="AI1611"/>
      <c r="AJ1611"/>
      <c r="AK1611"/>
      <c r="AL1611"/>
      <c r="AM1611"/>
      <c r="AN1611"/>
      <c r="AO1611"/>
      <c r="AP1611"/>
      <c r="AQ1611"/>
      <c r="AR1611"/>
      <c r="AS1611"/>
      <c r="AT1611"/>
      <c r="AU1611"/>
      <c r="AV1611"/>
      <c r="AW1611"/>
      <c r="AX1611"/>
      <c r="AY1611"/>
      <c r="AZ1611"/>
      <c r="BA1611"/>
      <c r="BB1611"/>
      <c r="BC1611"/>
      <c r="BD1611"/>
      <c r="BE1611"/>
      <c r="BF1611"/>
      <c r="BG1611"/>
      <c r="BH1611"/>
      <c r="BI1611"/>
      <c r="BJ1611"/>
      <c r="BK1611"/>
      <c r="BL1611"/>
      <c r="BM1611"/>
      <c r="BN1611"/>
      <c r="BO1611"/>
      <c r="BP1611"/>
      <c r="BQ1611"/>
      <c r="BR1611"/>
      <c r="BS1611"/>
      <c r="BT1611"/>
      <c r="BU1611"/>
      <c r="BV1611"/>
      <c r="BW1611"/>
      <c r="BX1611"/>
      <c r="BY1611"/>
      <c r="BZ1611"/>
      <c r="CA1611"/>
      <c r="CB1611"/>
      <c r="CC1611"/>
      <c r="CD1611"/>
      <c r="CE1611"/>
      <c r="CF1611"/>
      <c r="CG1611"/>
      <c r="CH1611"/>
      <c r="CI1611"/>
      <c r="CJ1611"/>
      <c r="CK1611"/>
      <c r="CL1611"/>
      <c r="CN1611"/>
    </row>
    <row r="1612" spans="7:92" x14ac:dyDescent="0.4">
      <c r="G1612"/>
      <c r="I1612"/>
      <c r="J1612"/>
      <c r="R1612"/>
      <c r="S1612"/>
      <c r="T1612"/>
      <c r="U1612"/>
      <c r="V1612"/>
      <c r="W1612"/>
      <c r="X1612"/>
      <c r="Y1612"/>
      <c r="Z1612"/>
      <c r="AA1612"/>
      <c r="AB1612"/>
      <c r="AC1612"/>
      <c r="AD1612"/>
      <c r="AE1612"/>
      <c r="AF1612"/>
      <c r="AG1612"/>
      <c r="AH1612"/>
      <c r="AI1612"/>
      <c r="AJ1612"/>
      <c r="AK1612"/>
      <c r="AL1612"/>
      <c r="AM1612"/>
      <c r="AN1612"/>
      <c r="AO1612"/>
      <c r="AP1612"/>
      <c r="AQ1612"/>
      <c r="AR1612"/>
      <c r="AS1612"/>
      <c r="AT1612"/>
      <c r="AU1612"/>
      <c r="AV1612"/>
      <c r="AW1612"/>
      <c r="AX1612"/>
      <c r="AY1612"/>
      <c r="AZ1612"/>
      <c r="BA1612"/>
      <c r="BB1612"/>
      <c r="BC1612"/>
      <c r="BD1612"/>
      <c r="BE1612"/>
      <c r="BF1612"/>
      <c r="BG1612"/>
      <c r="BH1612"/>
      <c r="BI1612"/>
      <c r="BJ1612"/>
      <c r="BK1612"/>
      <c r="BL1612"/>
      <c r="BM1612"/>
      <c r="BN1612"/>
      <c r="BO1612"/>
      <c r="BP1612"/>
      <c r="BQ1612"/>
      <c r="BR1612"/>
      <c r="BS1612"/>
      <c r="BT1612"/>
      <c r="BU1612"/>
      <c r="BV1612"/>
      <c r="BW1612"/>
      <c r="BX1612"/>
      <c r="BY1612"/>
      <c r="BZ1612"/>
      <c r="CA1612"/>
      <c r="CB1612"/>
      <c r="CC1612"/>
      <c r="CD1612"/>
      <c r="CE1612"/>
      <c r="CF1612"/>
      <c r="CG1612"/>
      <c r="CH1612"/>
      <c r="CI1612"/>
      <c r="CJ1612"/>
      <c r="CK1612"/>
      <c r="CL1612"/>
      <c r="CN1612"/>
    </row>
    <row r="1613" spans="7:92" x14ac:dyDescent="0.4">
      <c r="G1613"/>
      <c r="I1613"/>
      <c r="J1613"/>
      <c r="R1613"/>
      <c r="S1613"/>
      <c r="T1613"/>
      <c r="U1613"/>
      <c r="V1613"/>
      <c r="W1613"/>
      <c r="X1613"/>
      <c r="Y1613"/>
      <c r="Z1613"/>
      <c r="AA1613"/>
      <c r="AB1613"/>
      <c r="AC1613"/>
      <c r="AD1613"/>
      <c r="AE1613"/>
      <c r="AF1613"/>
      <c r="AG1613"/>
      <c r="AH1613"/>
      <c r="AI1613"/>
      <c r="AJ1613"/>
      <c r="AK1613"/>
      <c r="AL1613"/>
      <c r="AM1613"/>
      <c r="AN1613"/>
      <c r="AO1613"/>
      <c r="AP1613"/>
      <c r="AQ1613"/>
      <c r="AR1613"/>
      <c r="AS1613"/>
      <c r="AT1613"/>
      <c r="AU1613"/>
      <c r="AV1613"/>
      <c r="AW1613"/>
      <c r="AX1613"/>
      <c r="AY1613"/>
      <c r="AZ1613"/>
      <c r="BA1613"/>
      <c r="BB1613"/>
      <c r="BC1613"/>
      <c r="BD1613"/>
      <c r="BE1613"/>
      <c r="BF1613"/>
      <c r="BG1613"/>
      <c r="BH1613"/>
      <c r="BI1613"/>
      <c r="BJ1613"/>
      <c r="BK1613"/>
      <c r="BL1613"/>
      <c r="BM1613"/>
      <c r="BN1613"/>
      <c r="BO1613"/>
      <c r="BP1613"/>
      <c r="BQ1613"/>
      <c r="BR1613"/>
      <c r="BS1613"/>
      <c r="BT1613"/>
      <c r="BU1613"/>
      <c r="BV1613"/>
      <c r="BW1613"/>
      <c r="BX1613"/>
      <c r="BY1613"/>
      <c r="BZ1613"/>
      <c r="CA1613"/>
      <c r="CB1613"/>
      <c r="CC1613"/>
      <c r="CD1613"/>
      <c r="CE1613"/>
      <c r="CF1613"/>
      <c r="CG1613"/>
      <c r="CH1613"/>
      <c r="CI1613"/>
      <c r="CJ1613"/>
      <c r="CK1613"/>
      <c r="CL1613"/>
      <c r="CN1613"/>
    </row>
    <row r="1614" spans="7:92" x14ac:dyDescent="0.4">
      <c r="G1614"/>
      <c r="I1614"/>
      <c r="J1614"/>
      <c r="R1614"/>
      <c r="S1614"/>
      <c r="T1614"/>
      <c r="U1614"/>
      <c r="V1614"/>
      <c r="W1614"/>
      <c r="X1614"/>
      <c r="Y1614"/>
      <c r="Z1614"/>
      <c r="AA1614"/>
      <c r="AB1614"/>
      <c r="AC1614"/>
      <c r="AD1614"/>
      <c r="AE1614"/>
      <c r="AF1614"/>
      <c r="AG1614"/>
      <c r="AH1614"/>
      <c r="AI1614"/>
      <c r="AJ1614"/>
      <c r="AK1614"/>
      <c r="AL1614"/>
      <c r="AM1614"/>
      <c r="AN1614"/>
      <c r="AO1614"/>
      <c r="AP1614"/>
      <c r="AQ1614"/>
      <c r="AR1614"/>
      <c r="AS1614"/>
      <c r="AT1614"/>
      <c r="AU1614"/>
      <c r="AV1614"/>
      <c r="AW1614"/>
      <c r="AX1614"/>
      <c r="AY1614"/>
      <c r="AZ1614"/>
      <c r="BA1614"/>
      <c r="BB1614"/>
      <c r="BC1614"/>
      <c r="BD1614"/>
      <c r="BE1614"/>
      <c r="BF1614"/>
      <c r="BG1614"/>
      <c r="BH1614"/>
      <c r="BI1614"/>
      <c r="BJ1614"/>
      <c r="BK1614"/>
      <c r="BL1614"/>
      <c r="BM1614"/>
      <c r="BN1614"/>
      <c r="BO1614"/>
      <c r="BP1614"/>
      <c r="BQ1614"/>
      <c r="BR1614"/>
      <c r="BS1614"/>
      <c r="BT1614"/>
      <c r="BU1614"/>
      <c r="BV1614"/>
      <c r="BW1614"/>
      <c r="BX1614"/>
      <c r="BY1614"/>
      <c r="BZ1614"/>
      <c r="CA1614"/>
      <c r="CB1614"/>
      <c r="CC1614"/>
      <c r="CD1614"/>
      <c r="CE1614"/>
      <c r="CF1614"/>
      <c r="CG1614"/>
      <c r="CH1614"/>
      <c r="CI1614"/>
      <c r="CJ1614"/>
      <c r="CK1614"/>
      <c r="CL1614"/>
      <c r="CN1614"/>
    </row>
    <row r="1615" spans="7:92" x14ac:dyDescent="0.4">
      <c r="G1615"/>
      <c r="I1615"/>
      <c r="J1615"/>
      <c r="R1615"/>
      <c r="S1615"/>
      <c r="T1615"/>
      <c r="U1615"/>
      <c r="V1615"/>
      <c r="W1615"/>
      <c r="X1615"/>
      <c r="Y1615"/>
      <c r="Z1615"/>
      <c r="AA1615"/>
      <c r="AB1615"/>
      <c r="AC1615"/>
      <c r="AD1615"/>
      <c r="AE1615"/>
      <c r="AF1615"/>
      <c r="AG1615"/>
      <c r="AH1615"/>
      <c r="AI1615"/>
      <c r="AJ1615"/>
      <c r="AK1615"/>
      <c r="AL1615"/>
      <c r="AM1615"/>
      <c r="AN1615"/>
      <c r="AO1615"/>
      <c r="AP1615"/>
      <c r="AQ1615"/>
      <c r="AR1615"/>
      <c r="AS1615"/>
      <c r="AT1615"/>
      <c r="AU1615"/>
      <c r="AV1615"/>
      <c r="AW1615"/>
      <c r="AX1615"/>
      <c r="AY1615"/>
      <c r="AZ1615"/>
      <c r="BA1615"/>
      <c r="BB1615"/>
      <c r="BC1615"/>
      <c r="BD1615"/>
      <c r="BE1615"/>
      <c r="BF1615"/>
      <c r="BG1615"/>
      <c r="BH1615"/>
      <c r="BI1615"/>
      <c r="BJ1615"/>
      <c r="BK1615"/>
      <c r="BL1615"/>
      <c r="BM1615"/>
      <c r="BN1615"/>
      <c r="BO1615"/>
      <c r="BP1615"/>
      <c r="BQ1615"/>
      <c r="BR1615"/>
      <c r="BS1615"/>
      <c r="BT1615"/>
      <c r="BU1615"/>
      <c r="BV1615"/>
      <c r="BW1615"/>
      <c r="BX1615"/>
      <c r="BY1615"/>
      <c r="BZ1615"/>
      <c r="CA1615"/>
      <c r="CB1615"/>
      <c r="CC1615"/>
      <c r="CD1615"/>
      <c r="CE1615"/>
      <c r="CF1615"/>
      <c r="CG1615"/>
      <c r="CH1615"/>
      <c r="CI1615"/>
      <c r="CJ1615"/>
      <c r="CK1615"/>
      <c r="CL1615"/>
      <c r="CN1615"/>
    </row>
    <row r="1616" spans="7:92" x14ac:dyDescent="0.4">
      <c r="G1616"/>
      <c r="I1616"/>
      <c r="J1616"/>
      <c r="R1616"/>
      <c r="S1616"/>
      <c r="T1616"/>
      <c r="U1616"/>
      <c r="V1616"/>
      <c r="W1616"/>
      <c r="X1616"/>
      <c r="Y1616"/>
      <c r="Z1616"/>
      <c r="AA1616"/>
      <c r="AB1616"/>
      <c r="AC1616"/>
      <c r="AD1616"/>
      <c r="AE1616"/>
      <c r="AF1616"/>
      <c r="AG1616"/>
      <c r="AH1616"/>
      <c r="AI1616"/>
      <c r="AJ1616"/>
      <c r="AK1616"/>
      <c r="AL1616"/>
      <c r="AM1616"/>
      <c r="AN1616"/>
      <c r="AO1616"/>
      <c r="AP1616"/>
      <c r="AQ1616"/>
      <c r="AR1616"/>
      <c r="AS1616"/>
      <c r="AT1616"/>
      <c r="AU1616"/>
      <c r="AV1616"/>
      <c r="AW1616"/>
      <c r="AX1616"/>
      <c r="AY1616"/>
      <c r="AZ1616"/>
      <c r="BA1616"/>
      <c r="BB1616"/>
      <c r="BC1616"/>
      <c r="BD1616"/>
      <c r="BE1616"/>
      <c r="BF1616"/>
      <c r="BG1616"/>
      <c r="BH1616"/>
      <c r="BI1616"/>
      <c r="BJ1616"/>
      <c r="BK1616"/>
      <c r="BL1616"/>
      <c r="BM1616"/>
      <c r="BN1616"/>
      <c r="BO1616"/>
      <c r="BP1616"/>
      <c r="BQ1616"/>
      <c r="BR1616"/>
      <c r="BS1616"/>
      <c r="BT1616"/>
      <c r="BU1616"/>
      <c r="BV1616"/>
      <c r="BW1616"/>
      <c r="BX1616"/>
      <c r="BY1616"/>
      <c r="BZ1616"/>
      <c r="CA1616"/>
      <c r="CB1616"/>
      <c r="CC1616"/>
      <c r="CD1616"/>
      <c r="CE1616"/>
      <c r="CF1616"/>
      <c r="CG1616"/>
      <c r="CH1616"/>
      <c r="CI1616"/>
      <c r="CJ1616"/>
      <c r="CK1616"/>
      <c r="CL1616"/>
      <c r="CN1616"/>
    </row>
    <row r="1617" spans="7:92" x14ac:dyDescent="0.4">
      <c r="G1617"/>
      <c r="I1617"/>
      <c r="J1617"/>
      <c r="R1617"/>
      <c r="S1617"/>
      <c r="T1617"/>
      <c r="U1617"/>
      <c r="V1617"/>
      <c r="W1617"/>
      <c r="X1617"/>
      <c r="Y1617"/>
      <c r="Z1617"/>
      <c r="AA1617"/>
      <c r="AB1617"/>
      <c r="AC1617"/>
      <c r="AD1617"/>
      <c r="AE1617"/>
      <c r="AF1617"/>
      <c r="AG1617"/>
      <c r="AH1617"/>
      <c r="AI1617"/>
      <c r="AJ1617"/>
      <c r="AK1617"/>
      <c r="AL1617"/>
      <c r="AM1617"/>
      <c r="AN1617"/>
      <c r="AO1617"/>
      <c r="AP1617"/>
      <c r="AQ1617"/>
      <c r="AR1617"/>
      <c r="AS1617"/>
      <c r="AT1617"/>
      <c r="AU1617"/>
      <c r="AV1617"/>
      <c r="AW1617"/>
      <c r="AX1617"/>
      <c r="AY1617"/>
      <c r="AZ1617"/>
      <c r="BA1617"/>
      <c r="BB1617"/>
      <c r="BC1617"/>
      <c r="BD1617"/>
      <c r="BE1617"/>
      <c r="BF1617"/>
      <c r="BG1617"/>
      <c r="BH1617"/>
      <c r="BI1617"/>
      <c r="BJ1617"/>
      <c r="BK1617"/>
      <c r="BL1617"/>
      <c r="BM1617"/>
      <c r="BN1617"/>
      <c r="BO1617"/>
      <c r="BP1617"/>
      <c r="BQ1617"/>
      <c r="BR1617"/>
      <c r="BS1617"/>
      <c r="BT1617"/>
      <c r="BU1617"/>
      <c r="BV1617"/>
      <c r="BW1617"/>
      <c r="BX1617"/>
      <c r="BY1617"/>
      <c r="BZ1617"/>
      <c r="CA1617"/>
      <c r="CB1617"/>
      <c r="CC1617"/>
      <c r="CD1617"/>
      <c r="CE1617"/>
      <c r="CF1617"/>
      <c r="CG1617"/>
      <c r="CH1617"/>
      <c r="CI1617"/>
      <c r="CJ1617"/>
      <c r="CK1617"/>
      <c r="CL1617"/>
      <c r="CN1617"/>
    </row>
    <row r="1618" spans="7:92" x14ac:dyDescent="0.4">
      <c r="G1618"/>
      <c r="I1618"/>
      <c r="J1618"/>
      <c r="R1618"/>
      <c r="S1618"/>
      <c r="T1618"/>
      <c r="U1618"/>
      <c r="V1618"/>
      <c r="W1618"/>
      <c r="X1618"/>
      <c r="Y1618"/>
      <c r="Z1618"/>
      <c r="AA1618"/>
      <c r="AB1618"/>
      <c r="AC1618"/>
      <c r="AD1618"/>
      <c r="AE1618"/>
      <c r="AF1618"/>
      <c r="AG1618"/>
      <c r="AH1618"/>
      <c r="AI1618"/>
      <c r="AJ1618"/>
      <c r="AK1618"/>
      <c r="AL1618"/>
      <c r="AM1618"/>
      <c r="AN1618"/>
      <c r="AO1618"/>
      <c r="AP1618"/>
      <c r="AQ1618"/>
      <c r="AR1618"/>
      <c r="AS1618"/>
      <c r="AT1618"/>
      <c r="AU1618"/>
      <c r="AV1618"/>
      <c r="AW1618"/>
      <c r="AX1618"/>
      <c r="AY1618"/>
      <c r="AZ1618"/>
      <c r="BA1618"/>
      <c r="BB1618"/>
      <c r="BC1618"/>
      <c r="BD1618"/>
      <c r="BE1618"/>
      <c r="BF1618"/>
      <c r="BG1618"/>
      <c r="BH1618"/>
      <c r="BI1618"/>
      <c r="BJ1618"/>
      <c r="BK1618"/>
      <c r="BL1618"/>
      <c r="BM1618"/>
      <c r="BN1618"/>
      <c r="BO1618"/>
      <c r="BP1618"/>
      <c r="BQ1618"/>
      <c r="BR1618"/>
      <c r="BS1618"/>
      <c r="BT1618"/>
      <c r="BU1618"/>
      <c r="BV1618"/>
      <c r="BW1618"/>
      <c r="BX1618"/>
      <c r="BY1618"/>
      <c r="BZ1618"/>
      <c r="CA1618"/>
      <c r="CB1618"/>
      <c r="CC1618"/>
      <c r="CD1618"/>
      <c r="CE1618"/>
      <c r="CF1618"/>
      <c r="CG1618"/>
      <c r="CH1618"/>
      <c r="CI1618"/>
      <c r="CJ1618"/>
      <c r="CK1618"/>
      <c r="CL1618"/>
      <c r="CN1618"/>
    </row>
    <row r="1619" spans="7:92" x14ac:dyDescent="0.4">
      <c r="G1619"/>
      <c r="I1619"/>
      <c r="J1619"/>
      <c r="R1619"/>
      <c r="S1619"/>
      <c r="T1619"/>
      <c r="U1619"/>
      <c r="V1619"/>
      <c r="W1619"/>
      <c r="X1619"/>
      <c r="Y1619"/>
      <c r="Z1619"/>
      <c r="AA1619"/>
      <c r="AB1619"/>
      <c r="AC1619"/>
      <c r="AD1619"/>
      <c r="AE1619"/>
      <c r="AF1619"/>
      <c r="AG1619"/>
      <c r="AH1619"/>
      <c r="AI1619"/>
      <c r="AJ1619"/>
      <c r="AK1619"/>
      <c r="AL1619"/>
      <c r="AM1619"/>
      <c r="AN1619"/>
      <c r="AO1619"/>
      <c r="AP1619"/>
      <c r="AQ1619"/>
      <c r="AR1619"/>
      <c r="AS1619"/>
      <c r="AT1619"/>
      <c r="AU1619"/>
      <c r="AV1619"/>
      <c r="AW1619"/>
      <c r="AX1619"/>
      <c r="AY1619"/>
      <c r="AZ1619"/>
      <c r="BA1619"/>
      <c r="BB1619"/>
      <c r="BC1619"/>
      <c r="BD1619"/>
      <c r="BE1619"/>
      <c r="BF1619"/>
      <c r="BG1619"/>
      <c r="BH1619"/>
      <c r="BI1619"/>
      <c r="BJ1619"/>
      <c r="BK1619"/>
      <c r="BL1619"/>
      <c r="BM1619"/>
      <c r="BN1619"/>
      <c r="BO1619"/>
      <c r="BP1619"/>
      <c r="BQ1619"/>
      <c r="BR1619"/>
      <c r="BS1619"/>
      <c r="BT1619"/>
      <c r="BU1619"/>
      <c r="BV1619"/>
      <c r="BW1619"/>
      <c r="BX1619"/>
      <c r="BY1619"/>
      <c r="BZ1619"/>
      <c r="CA1619"/>
      <c r="CB1619"/>
      <c r="CC1619"/>
      <c r="CD1619"/>
      <c r="CE1619"/>
      <c r="CF1619"/>
      <c r="CG1619"/>
      <c r="CH1619"/>
      <c r="CI1619"/>
      <c r="CJ1619"/>
      <c r="CK1619"/>
      <c r="CL1619"/>
      <c r="CN1619"/>
    </row>
    <row r="1620" spans="7:92" x14ac:dyDescent="0.4">
      <c r="G1620"/>
      <c r="I1620"/>
      <c r="J1620"/>
      <c r="R1620"/>
      <c r="S1620"/>
      <c r="T1620"/>
      <c r="U1620"/>
      <c r="V1620"/>
      <c r="W1620"/>
      <c r="X1620"/>
      <c r="Y1620"/>
      <c r="Z1620"/>
      <c r="AA1620"/>
      <c r="AB1620"/>
      <c r="AC1620"/>
      <c r="AD1620"/>
      <c r="AE1620"/>
      <c r="AF1620"/>
      <c r="AG1620"/>
      <c r="AH1620"/>
      <c r="AI1620"/>
      <c r="AJ1620"/>
      <c r="AK1620"/>
      <c r="AL1620"/>
      <c r="AM1620"/>
      <c r="AN1620"/>
      <c r="AO1620"/>
      <c r="AP1620"/>
      <c r="AQ1620"/>
      <c r="AR1620"/>
      <c r="AS1620"/>
      <c r="AT1620"/>
      <c r="AU1620"/>
      <c r="AV1620"/>
      <c r="AW1620"/>
      <c r="AX1620"/>
      <c r="AY1620"/>
      <c r="AZ1620"/>
      <c r="BA1620"/>
      <c r="BB1620"/>
      <c r="BC1620"/>
      <c r="BD1620"/>
      <c r="BE1620"/>
      <c r="BF1620"/>
      <c r="BG1620"/>
      <c r="BH1620"/>
      <c r="BI1620"/>
      <c r="BJ1620"/>
      <c r="BK1620"/>
      <c r="BL1620"/>
      <c r="BM1620"/>
      <c r="BN1620"/>
      <c r="BO1620"/>
      <c r="BP1620"/>
      <c r="BQ1620"/>
      <c r="BR1620"/>
      <c r="BS1620"/>
      <c r="BT1620"/>
      <c r="BU1620"/>
      <c r="BV1620"/>
      <c r="BW1620"/>
      <c r="BX1620"/>
      <c r="BY1620"/>
      <c r="BZ1620"/>
      <c r="CA1620"/>
      <c r="CB1620"/>
      <c r="CC1620"/>
      <c r="CD1620"/>
      <c r="CE1620"/>
      <c r="CF1620"/>
      <c r="CG1620"/>
      <c r="CH1620"/>
      <c r="CI1620"/>
      <c r="CJ1620"/>
      <c r="CK1620"/>
      <c r="CL1620"/>
      <c r="CN1620"/>
    </row>
    <row r="1621" spans="7:92" x14ac:dyDescent="0.4">
      <c r="G1621"/>
      <c r="I1621"/>
      <c r="J1621"/>
      <c r="R1621"/>
      <c r="S1621"/>
      <c r="T1621"/>
      <c r="U1621"/>
      <c r="V1621"/>
      <c r="W1621"/>
      <c r="X1621"/>
      <c r="Y1621"/>
      <c r="Z1621"/>
      <c r="AA1621"/>
      <c r="AB1621"/>
      <c r="AC1621"/>
      <c r="AD1621"/>
      <c r="AE1621"/>
      <c r="AF1621"/>
      <c r="AG1621"/>
      <c r="AH1621"/>
      <c r="AI1621"/>
      <c r="AJ1621"/>
      <c r="AK1621"/>
      <c r="AL1621"/>
      <c r="AM1621"/>
      <c r="AN1621"/>
      <c r="AO1621"/>
      <c r="AP1621"/>
      <c r="AQ1621"/>
      <c r="AR1621"/>
      <c r="AS1621"/>
      <c r="AT1621"/>
      <c r="AU1621"/>
      <c r="AV1621"/>
      <c r="AW1621"/>
      <c r="AX1621"/>
      <c r="AY1621"/>
      <c r="AZ1621"/>
      <c r="BA1621"/>
      <c r="BB1621"/>
      <c r="BC1621"/>
      <c r="BD1621"/>
      <c r="BE1621"/>
      <c r="BF1621"/>
      <c r="BG1621"/>
      <c r="BH1621"/>
      <c r="BI1621"/>
      <c r="BJ1621"/>
      <c r="BK1621"/>
      <c r="BL1621"/>
      <c r="BM1621"/>
      <c r="BN1621"/>
      <c r="BO1621"/>
      <c r="BP1621"/>
      <c r="BQ1621"/>
      <c r="BR1621"/>
      <c r="BS1621"/>
      <c r="BT1621"/>
      <c r="BU1621"/>
      <c r="BV1621"/>
      <c r="BW1621"/>
      <c r="BX1621"/>
      <c r="BY1621"/>
      <c r="BZ1621"/>
      <c r="CA1621"/>
      <c r="CB1621"/>
      <c r="CC1621"/>
      <c r="CD1621"/>
      <c r="CE1621"/>
      <c r="CF1621"/>
      <c r="CG1621"/>
      <c r="CH1621"/>
      <c r="CI1621"/>
      <c r="CJ1621"/>
      <c r="CK1621"/>
      <c r="CL1621"/>
      <c r="CN1621"/>
    </row>
    <row r="1622" spans="7:92" x14ac:dyDescent="0.4">
      <c r="G1622"/>
      <c r="I1622"/>
      <c r="J1622"/>
      <c r="R1622"/>
      <c r="S1622"/>
      <c r="T1622"/>
      <c r="U1622"/>
      <c r="V1622"/>
      <c r="W1622"/>
      <c r="X1622"/>
      <c r="Y1622"/>
      <c r="Z1622"/>
      <c r="AA1622"/>
      <c r="AB1622"/>
      <c r="AC1622"/>
      <c r="AD1622"/>
      <c r="AE1622"/>
      <c r="AF1622"/>
      <c r="AG1622"/>
      <c r="AH1622"/>
      <c r="AI1622"/>
      <c r="AJ1622"/>
      <c r="AK1622"/>
      <c r="AL1622"/>
      <c r="AM1622"/>
      <c r="AN1622"/>
      <c r="AO1622"/>
      <c r="AP1622"/>
      <c r="AQ1622"/>
      <c r="AR1622"/>
      <c r="AS1622"/>
      <c r="AT1622"/>
      <c r="AU1622"/>
      <c r="AV1622"/>
      <c r="AW1622"/>
      <c r="AX1622"/>
      <c r="AY1622"/>
      <c r="AZ1622"/>
      <c r="BA1622"/>
      <c r="BB1622"/>
      <c r="BC1622"/>
      <c r="BD1622"/>
      <c r="BE1622"/>
      <c r="BF1622"/>
      <c r="BG1622"/>
      <c r="BH1622"/>
      <c r="BI1622"/>
      <c r="BJ1622"/>
      <c r="BK1622"/>
      <c r="BL1622"/>
      <c r="BM1622"/>
      <c r="BN1622"/>
      <c r="BO1622"/>
      <c r="BP1622"/>
      <c r="BQ1622"/>
      <c r="BR1622"/>
      <c r="BS1622"/>
      <c r="BT1622"/>
      <c r="BU1622"/>
      <c r="BV1622"/>
      <c r="BW1622"/>
      <c r="BX1622"/>
      <c r="BY1622"/>
      <c r="BZ1622"/>
      <c r="CA1622"/>
      <c r="CB1622"/>
      <c r="CC1622"/>
      <c r="CD1622"/>
      <c r="CE1622"/>
      <c r="CF1622"/>
      <c r="CG1622"/>
      <c r="CH1622"/>
      <c r="CI1622"/>
      <c r="CJ1622"/>
      <c r="CK1622"/>
      <c r="CL1622"/>
      <c r="CN1622"/>
    </row>
    <row r="1623" spans="7:92" x14ac:dyDescent="0.4">
      <c r="G1623"/>
      <c r="I1623"/>
      <c r="J1623"/>
      <c r="R1623"/>
      <c r="S1623"/>
      <c r="T1623"/>
      <c r="U1623"/>
      <c r="V1623"/>
      <c r="W1623"/>
      <c r="X1623"/>
      <c r="Y1623"/>
      <c r="Z1623"/>
      <c r="AA1623"/>
      <c r="AB1623"/>
      <c r="AC1623"/>
      <c r="AD1623"/>
      <c r="AE1623"/>
      <c r="AF1623"/>
      <c r="AG1623"/>
      <c r="AH1623"/>
      <c r="AI1623"/>
      <c r="AJ1623"/>
      <c r="AK1623"/>
      <c r="AL1623"/>
      <c r="AM1623"/>
      <c r="AN1623"/>
      <c r="AO1623"/>
      <c r="AP1623"/>
      <c r="AQ1623"/>
      <c r="AR1623"/>
      <c r="AS1623"/>
      <c r="AT1623"/>
      <c r="AU1623"/>
      <c r="AV1623"/>
      <c r="AW1623"/>
      <c r="AX1623"/>
      <c r="AY1623"/>
      <c r="AZ1623"/>
      <c r="BA1623"/>
      <c r="BB1623"/>
      <c r="BC1623"/>
      <c r="BD1623"/>
      <c r="BE1623"/>
      <c r="BF1623"/>
      <c r="BG1623"/>
      <c r="BH1623"/>
      <c r="BI1623"/>
      <c r="BJ1623"/>
      <c r="BK1623"/>
      <c r="BL1623"/>
      <c r="BM1623"/>
      <c r="BN1623"/>
      <c r="BO1623"/>
      <c r="BP1623"/>
      <c r="BQ1623"/>
      <c r="BR1623"/>
      <c r="BS1623"/>
      <c r="BT1623"/>
      <c r="BU1623"/>
      <c r="BV1623"/>
      <c r="BW1623"/>
      <c r="BX1623"/>
      <c r="BY1623"/>
      <c r="BZ1623"/>
      <c r="CA1623"/>
      <c r="CB1623"/>
      <c r="CC1623"/>
      <c r="CD1623"/>
      <c r="CE1623"/>
      <c r="CF1623"/>
      <c r="CG1623"/>
      <c r="CH1623"/>
      <c r="CI1623"/>
      <c r="CJ1623"/>
      <c r="CK1623"/>
      <c r="CL1623"/>
      <c r="CN1623"/>
    </row>
    <row r="1624" spans="7:92" x14ac:dyDescent="0.4">
      <c r="G1624"/>
      <c r="I1624"/>
      <c r="J1624"/>
      <c r="R1624"/>
      <c r="S1624"/>
      <c r="T1624"/>
      <c r="U1624"/>
      <c r="V1624"/>
      <c r="W1624"/>
      <c r="X1624"/>
      <c r="Y1624"/>
      <c r="Z1624"/>
      <c r="AA1624"/>
      <c r="AB1624"/>
      <c r="AC1624"/>
      <c r="AD1624"/>
      <c r="AE1624"/>
      <c r="AF1624"/>
      <c r="AG1624"/>
      <c r="AH1624"/>
      <c r="AI1624"/>
      <c r="AJ1624"/>
      <c r="AK1624"/>
      <c r="AL1624"/>
      <c r="AM1624"/>
      <c r="AN1624"/>
      <c r="AO1624"/>
      <c r="AP1624"/>
      <c r="AQ1624"/>
      <c r="AR1624"/>
      <c r="AS1624"/>
      <c r="AT1624"/>
      <c r="AU1624"/>
      <c r="AV1624"/>
      <c r="AW1624"/>
      <c r="AX1624"/>
      <c r="AY1624"/>
      <c r="AZ1624"/>
      <c r="BA1624"/>
      <c r="BB1624"/>
      <c r="BC1624"/>
      <c r="BD1624"/>
      <c r="BE1624"/>
      <c r="BF1624"/>
      <c r="BG1624"/>
      <c r="BH1624"/>
      <c r="BI1624"/>
      <c r="BJ1624"/>
      <c r="BK1624"/>
      <c r="BL1624"/>
      <c r="BM1624"/>
      <c r="BN1624"/>
      <c r="BO1624"/>
      <c r="BP1624"/>
      <c r="BQ1624"/>
      <c r="BR1624"/>
      <c r="BS1624"/>
      <c r="BT1624"/>
      <c r="BU1624"/>
      <c r="BV1624"/>
      <c r="BW1624"/>
      <c r="BX1624"/>
      <c r="BY1624"/>
      <c r="BZ1624"/>
      <c r="CA1624"/>
      <c r="CB1624"/>
      <c r="CC1624"/>
      <c r="CD1624"/>
      <c r="CE1624"/>
      <c r="CF1624"/>
      <c r="CG1624"/>
      <c r="CH1624"/>
      <c r="CI1624"/>
      <c r="CJ1624"/>
      <c r="CK1624"/>
      <c r="CL1624"/>
      <c r="CN1624"/>
    </row>
    <row r="1625" spans="7:92" x14ac:dyDescent="0.4">
      <c r="G1625"/>
      <c r="I1625"/>
      <c r="J1625"/>
      <c r="R1625"/>
      <c r="S1625"/>
      <c r="T1625"/>
      <c r="U1625"/>
      <c r="V1625"/>
      <c r="W1625"/>
      <c r="X1625"/>
      <c r="Y1625"/>
      <c r="Z1625"/>
      <c r="AA1625"/>
      <c r="AB1625"/>
      <c r="AC1625"/>
      <c r="AD1625"/>
      <c r="AE1625"/>
      <c r="AF1625"/>
      <c r="AG1625"/>
      <c r="AH1625"/>
      <c r="AI1625"/>
      <c r="AJ1625"/>
      <c r="AK1625"/>
      <c r="AL1625"/>
      <c r="AM1625"/>
      <c r="AN1625"/>
      <c r="AO1625"/>
      <c r="AP1625"/>
      <c r="AQ1625"/>
      <c r="AR1625"/>
      <c r="AS1625"/>
      <c r="AT1625"/>
      <c r="AU1625"/>
      <c r="AV1625"/>
      <c r="AW1625"/>
      <c r="AX1625"/>
      <c r="AY1625"/>
      <c r="AZ1625"/>
      <c r="BA1625"/>
      <c r="BB1625"/>
      <c r="BC1625"/>
      <c r="BD1625"/>
      <c r="BE1625"/>
      <c r="BF1625"/>
      <c r="BG1625"/>
      <c r="BH1625"/>
      <c r="BI1625"/>
      <c r="BJ1625"/>
      <c r="BK1625"/>
      <c r="BL1625"/>
      <c r="BM1625"/>
      <c r="BN1625"/>
      <c r="BO1625"/>
      <c r="BP1625"/>
      <c r="BQ1625"/>
      <c r="BR1625"/>
      <c r="BS1625"/>
      <c r="BT1625"/>
      <c r="BU1625"/>
      <c r="BV1625"/>
      <c r="BW1625"/>
      <c r="BX1625"/>
      <c r="BY1625"/>
      <c r="BZ1625"/>
      <c r="CA1625"/>
      <c r="CB1625"/>
      <c r="CC1625"/>
      <c r="CD1625"/>
      <c r="CE1625"/>
      <c r="CF1625"/>
      <c r="CG1625"/>
      <c r="CH1625"/>
      <c r="CI1625"/>
      <c r="CJ1625"/>
      <c r="CK1625"/>
      <c r="CL1625"/>
      <c r="CN1625"/>
    </row>
    <row r="1626" spans="7:92" x14ac:dyDescent="0.4">
      <c r="G1626"/>
      <c r="I1626"/>
      <c r="J1626"/>
      <c r="R1626"/>
      <c r="S1626"/>
      <c r="T1626"/>
      <c r="U1626"/>
      <c r="V1626"/>
      <c r="W1626"/>
      <c r="X1626"/>
      <c r="Y1626"/>
      <c r="Z1626"/>
      <c r="AA1626"/>
      <c r="AB1626"/>
      <c r="AC1626"/>
      <c r="AD1626"/>
      <c r="AE1626"/>
      <c r="AF1626"/>
      <c r="AG1626"/>
      <c r="AH1626"/>
      <c r="AI1626"/>
      <c r="AJ1626"/>
      <c r="AK1626"/>
      <c r="AL1626"/>
      <c r="AM1626"/>
      <c r="AN1626"/>
      <c r="AO1626"/>
      <c r="AP1626"/>
      <c r="AQ1626"/>
      <c r="AR1626"/>
      <c r="AS1626"/>
      <c r="AT1626"/>
      <c r="AU1626"/>
      <c r="AV1626"/>
      <c r="AW1626"/>
      <c r="AX1626"/>
      <c r="AY1626"/>
      <c r="AZ1626"/>
      <c r="BA1626"/>
      <c r="BB1626"/>
      <c r="BC1626"/>
      <c r="BD1626"/>
      <c r="BE1626"/>
      <c r="BF1626"/>
      <c r="BG1626"/>
      <c r="BH1626"/>
      <c r="BI1626"/>
      <c r="BJ1626"/>
      <c r="BK1626"/>
      <c r="BL1626"/>
      <c r="BM1626"/>
      <c r="BN1626"/>
      <c r="BO1626"/>
      <c r="BP1626"/>
      <c r="BQ1626"/>
      <c r="BR1626"/>
      <c r="BS1626"/>
      <c r="BT1626"/>
      <c r="BU1626"/>
      <c r="BV1626"/>
      <c r="BW1626"/>
      <c r="BX1626"/>
      <c r="BY1626"/>
      <c r="BZ1626"/>
      <c r="CA1626"/>
      <c r="CB1626"/>
      <c r="CC1626"/>
      <c r="CD1626"/>
      <c r="CE1626"/>
      <c r="CF1626"/>
      <c r="CG1626"/>
      <c r="CH1626"/>
      <c r="CI1626"/>
      <c r="CJ1626"/>
      <c r="CK1626"/>
      <c r="CL1626"/>
      <c r="CN1626"/>
    </row>
    <row r="1627" spans="7:92" x14ac:dyDescent="0.4">
      <c r="G1627"/>
      <c r="I1627"/>
      <c r="J1627"/>
      <c r="R1627"/>
      <c r="S1627"/>
      <c r="T1627"/>
      <c r="U1627"/>
      <c r="V1627"/>
      <c r="W1627"/>
      <c r="X1627"/>
      <c r="Y1627"/>
      <c r="Z1627"/>
      <c r="AA1627"/>
      <c r="AB1627"/>
      <c r="AC1627"/>
      <c r="AD1627"/>
      <c r="AE1627"/>
      <c r="AF1627"/>
      <c r="AG1627"/>
      <c r="AH1627"/>
      <c r="AI1627"/>
      <c r="AJ1627"/>
      <c r="AK1627"/>
      <c r="AL1627"/>
      <c r="AM1627"/>
      <c r="AN1627"/>
      <c r="AO1627"/>
      <c r="AP1627"/>
      <c r="AQ1627"/>
      <c r="AR1627"/>
      <c r="AS1627"/>
      <c r="AT1627"/>
      <c r="AU1627"/>
      <c r="AV1627"/>
      <c r="AW1627"/>
      <c r="AX1627"/>
      <c r="AY1627"/>
      <c r="AZ1627"/>
      <c r="BA1627"/>
      <c r="BB1627"/>
      <c r="BC1627"/>
      <c r="BD1627"/>
      <c r="BE1627"/>
      <c r="BF1627"/>
      <c r="BG1627"/>
      <c r="BH1627"/>
      <c r="BI1627"/>
      <c r="BJ1627"/>
      <c r="BK1627"/>
      <c r="BL1627"/>
      <c r="BM1627"/>
      <c r="BN1627"/>
      <c r="BO1627"/>
      <c r="BP1627"/>
      <c r="BQ1627"/>
      <c r="BR1627"/>
      <c r="BS1627"/>
      <c r="BT1627"/>
      <c r="BU1627"/>
      <c r="BV1627"/>
      <c r="BW1627"/>
      <c r="BX1627"/>
      <c r="BY1627"/>
      <c r="BZ1627"/>
      <c r="CA1627"/>
      <c r="CB1627"/>
      <c r="CC1627"/>
      <c r="CD1627"/>
      <c r="CE1627"/>
      <c r="CF1627"/>
      <c r="CG1627"/>
      <c r="CH1627"/>
      <c r="CI1627"/>
      <c r="CJ1627"/>
      <c r="CK1627"/>
      <c r="CL1627"/>
      <c r="CN1627"/>
    </row>
    <row r="1628" spans="7:92" x14ac:dyDescent="0.4">
      <c r="G1628"/>
      <c r="I1628"/>
      <c r="J1628"/>
      <c r="R1628"/>
      <c r="S1628"/>
      <c r="T1628"/>
      <c r="U1628"/>
      <c r="V1628"/>
      <c r="W1628"/>
      <c r="X1628"/>
      <c r="Y1628"/>
      <c r="Z1628"/>
      <c r="AA1628"/>
      <c r="AB1628"/>
      <c r="AC1628"/>
      <c r="AD1628"/>
      <c r="AE1628"/>
      <c r="AF1628"/>
      <c r="AG1628"/>
      <c r="AH1628"/>
      <c r="AI1628"/>
      <c r="AJ1628"/>
      <c r="AK1628"/>
      <c r="AL1628"/>
      <c r="AM1628"/>
      <c r="AN1628"/>
      <c r="AO1628"/>
      <c r="AP1628"/>
      <c r="AQ1628"/>
      <c r="AR1628"/>
      <c r="AS1628"/>
      <c r="AT1628"/>
      <c r="AU1628"/>
      <c r="AV1628"/>
      <c r="AW1628"/>
      <c r="AX1628"/>
      <c r="AY1628"/>
      <c r="AZ1628"/>
      <c r="BA1628"/>
      <c r="BB1628"/>
      <c r="BC1628"/>
      <c r="BD1628"/>
      <c r="BE1628"/>
      <c r="BF1628"/>
      <c r="BG1628"/>
      <c r="BH1628"/>
      <c r="BI1628"/>
      <c r="BJ1628"/>
      <c r="BK1628"/>
      <c r="BL1628"/>
      <c r="BM1628"/>
      <c r="BN1628"/>
      <c r="BO1628"/>
      <c r="BP1628"/>
      <c r="BQ1628"/>
      <c r="BR1628"/>
      <c r="BS1628"/>
      <c r="BT1628"/>
      <c r="BU1628"/>
      <c r="BV1628"/>
      <c r="BW1628"/>
      <c r="BX1628"/>
      <c r="BY1628"/>
      <c r="BZ1628"/>
      <c r="CA1628"/>
      <c r="CB1628"/>
      <c r="CC1628"/>
      <c r="CD1628"/>
      <c r="CE1628"/>
      <c r="CF1628"/>
      <c r="CG1628"/>
      <c r="CH1628"/>
      <c r="CI1628"/>
      <c r="CJ1628"/>
      <c r="CK1628"/>
      <c r="CL1628"/>
      <c r="CN1628"/>
    </row>
    <row r="1629" spans="7:92" x14ac:dyDescent="0.4">
      <c r="G1629"/>
      <c r="I1629"/>
      <c r="J1629"/>
      <c r="R1629"/>
      <c r="S1629"/>
      <c r="T1629"/>
      <c r="U1629"/>
      <c r="V1629"/>
      <c r="W1629"/>
      <c r="X1629"/>
      <c r="Y1629"/>
      <c r="Z1629"/>
      <c r="AA1629"/>
      <c r="AB1629"/>
      <c r="AC1629"/>
      <c r="AD1629"/>
      <c r="AE1629"/>
      <c r="AF1629"/>
      <c r="AG1629"/>
      <c r="AH1629"/>
      <c r="AI1629"/>
      <c r="AJ1629"/>
      <c r="AK1629"/>
      <c r="AL1629"/>
      <c r="AM1629"/>
      <c r="AN1629"/>
      <c r="AO1629"/>
      <c r="AP1629"/>
      <c r="AQ1629"/>
      <c r="AR1629"/>
      <c r="AS1629"/>
      <c r="AT1629"/>
      <c r="AU1629"/>
      <c r="AV1629"/>
      <c r="AW1629"/>
      <c r="AX1629"/>
      <c r="AY1629"/>
      <c r="AZ1629"/>
      <c r="BA1629"/>
      <c r="BB1629"/>
      <c r="BC1629"/>
      <c r="BD1629"/>
      <c r="BE1629"/>
      <c r="BF1629"/>
      <c r="BG1629"/>
      <c r="BH1629"/>
      <c r="BI1629"/>
      <c r="BJ1629"/>
      <c r="BK1629"/>
      <c r="BL1629"/>
      <c r="BM1629"/>
      <c r="BN1629"/>
      <c r="BO1629"/>
      <c r="BP1629"/>
      <c r="BQ1629"/>
      <c r="BR1629"/>
      <c r="BS1629"/>
      <c r="BT1629"/>
      <c r="BU1629"/>
      <c r="BV1629"/>
      <c r="BW1629"/>
      <c r="BX1629"/>
      <c r="BY1629"/>
      <c r="BZ1629"/>
      <c r="CA1629"/>
      <c r="CB1629"/>
      <c r="CC1629"/>
      <c r="CD1629"/>
      <c r="CE1629"/>
      <c r="CF1629"/>
      <c r="CG1629"/>
      <c r="CH1629"/>
      <c r="CI1629"/>
      <c r="CJ1629"/>
      <c r="CK1629"/>
      <c r="CL1629"/>
      <c r="CN1629"/>
    </row>
    <row r="1630" spans="7:92" x14ac:dyDescent="0.4">
      <c r="G1630"/>
      <c r="I1630"/>
      <c r="J1630"/>
      <c r="R1630"/>
      <c r="S1630"/>
      <c r="T1630"/>
      <c r="U1630"/>
      <c r="V1630"/>
      <c r="W1630"/>
      <c r="X1630"/>
      <c r="Y1630"/>
      <c r="Z1630"/>
      <c r="AA1630"/>
      <c r="AB1630"/>
      <c r="AC1630"/>
      <c r="AD1630"/>
      <c r="AE1630"/>
      <c r="AF1630"/>
      <c r="AG1630"/>
      <c r="AH1630"/>
      <c r="AI1630"/>
      <c r="AJ1630"/>
      <c r="AK1630"/>
      <c r="AL1630"/>
      <c r="AM1630"/>
      <c r="AN1630"/>
      <c r="AO1630"/>
      <c r="AP1630"/>
      <c r="AQ1630"/>
      <c r="AR1630"/>
      <c r="AS1630"/>
      <c r="AT1630"/>
      <c r="AU1630"/>
      <c r="AV1630"/>
      <c r="AW1630"/>
      <c r="AX1630"/>
      <c r="AY1630"/>
      <c r="AZ1630"/>
      <c r="BA1630"/>
      <c r="BB1630"/>
      <c r="BC1630"/>
      <c r="BD1630"/>
      <c r="BE1630"/>
      <c r="BF1630"/>
      <c r="BG1630"/>
      <c r="BH1630"/>
      <c r="BI1630"/>
      <c r="BJ1630"/>
      <c r="BK1630"/>
      <c r="BL1630"/>
      <c r="BM1630"/>
      <c r="BN1630"/>
      <c r="BO1630"/>
      <c r="BP1630"/>
      <c r="BQ1630"/>
      <c r="BR1630"/>
      <c r="BS1630"/>
      <c r="BT1630"/>
      <c r="BU1630"/>
      <c r="BV1630"/>
      <c r="BW1630"/>
      <c r="BX1630"/>
      <c r="BY1630"/>
      <c r="BZ1630"/>
      <c r="CA1630"/>
      <c r="CB1630"/>
      <c r="CC1630"/>
      <c r="CD1630"/>
      <c r="CE1630"/>
      <c r="CF1630"/>
      <c r="CG1630"/>
      <c r="CH1630"/>
      <c r="CI1630"/>
      <c r="CJ1630"/>
      <c r="CK1630"/>
      <c r="CL1630"/>
      <c r="CN1630"/>
    </row>
    <row r="1631" spans="7:92" x14ac:dyDescent="0.4">
      <c r="G1631"/>
      <c r="I1631"/>
      <c r="J1631"/>
      <c r="R1631"/>
      <c r="S1631"/>
      <c r="T1631"/>
      <c r="U1631"/>
      <c r="V1631"/>
      <c r="W1631"/>
      <c r="X1631"/>
      <c r="Y1631"/>
      <c r="Z1631"/>
      <c r="AA1631"/>
      <c r="AB1631"/>
      <c r="AC1631"/>
      <c r="AD1631"/>
      <c r="AE1631"/>
      <c r="AF1631"/>
      <c r="AG1631"/>
      <c r="AH1631"/>
      <c r="AI1631"/>
      <c r="AJ1631"/>
      <c r="AK1631"/>
      <c r="AL1631"/>
      <c r="AM1631"/>
      <c r="AN1631"/>
      <c r="AO1631"/>
      <c r="AP1631"/>
      <c r="AQ1631"/>
      <c r="AR1631"/>
      <c r="AS1631"/>
      <c r="AT1631"/>
      <c r="AU1631"/>
      <c r="AV1631"/>
      <c r="AW1631"/>
      <c r="AX1631"/>
      <c r="AY1631"/>
      <c r="AZ1631"/>
      <c r="BA1631"/>
      <c r="BB1631"/>
      <c r="BC1631"/>
      <c r="BD1631"/>
      <c r="BE1631"/>
      <c r="BF1631"/>
      <c r="BG1631"/>
      <c r="BH1631"/>
      <c r="BI1631"/>
      <c r="BJ1631"/>
      <c r="BK1631"/>
      <c r="BL1631"/>
      <c r="BM1631"/>
      <c r="BN1631"/>
      <c r="BO1631"/>
      <c r="BP1631"/>
      <c r="BQ1631"/>
      <c r="BR1631"/>
      <c r="BS1631"/>
      <c r="BT1631"/>
      <c r="BU1631"/>
      <c r="BV1631"/>
      <c r="BW1631"/>
      <c r="BX1631"/>
      <c r="BY1631"/>
      <c r="BZ1631"/>
      <c r="CA1631"/>
      <c r="CB1631"/>
      <c r="CC1631"/>
      <c r="CD1631"/>
      <c r="CE1631"/>
      <c r="CF1631"/>
      <c r="CG1631"/>
      <c r="CH1631"/>
      <c r="CI1631"/>
      <c r="CJ1631"/>
      <c r="CK1631"/>
      <c r="CL1631"/>
      <c r="CN1631"/>
    </row>
    <row r="1632" spans="7:92" x14ac:dyDescent="0.4">
      <c r="G1632"/>
      <c r="I1632"/>
      <c r="J1632"/>
      <c r="R1632"/>
      <c r="S1632"/>
      <c r="T1632"/>
      <c r="U1632"/>
      <c r="V1632"/>
      <c r="W1632"/>
      <c r="X1632"/>
      <c r="Y1632"/>
      <c r="Z1632"/>
      <c r="AA1632"/>
      <c r="AB1632"/>
      <c r="AC1632"/>
      <c r="AD1632"/>
      <c r="AE1632"/>
      <c r="AF1632"/>
      <c r="AG1632"/>
      <c r="AH1632"/>
      <c r="AI1632"/>
      <c r="AJ1632"/>
      <c r="AK1632"/>
      <c r="AL1632"/>
      <c r="AM1632"/>
      <c r="AN1632"/>
      <c r="AO1632"/>
      <c r="AP1632"/>
      <c r="AQ1632"/>
      <c r="AR1632"/>
      <c r="AS1632"/>
      <c r="AT1632"/>
      <c r="AU1632"/>
      <c r="AV1632"/>
      <c r="AW1632"/>
      <c r="AX1632"/>
      <c r="AY1632"/>
      <c r="AZ1632"/>
      <c r="BA1632"/>
      <c r="BB1632"/>
      <c r="BC1632"/>
      <c r="BD1632"/>
      <c r="BE1632"/>
      <c r="BF1632"/>
      <c r="BG1632"/>
      <c r="BH1632"/>
      <c r="BI1632"/>
      <c r="BJ1632"/>
      <c r="BK1632"/>
      <c r="BL1632"/>
      <c r="BM1632"/>
      <c r="BN1632"/>
      <c r="BO1632"/>
      <c r="BP1632"/>
      <c r="BQ1632"/>
      <c r="BR1632"/>
      <c r="BS1632"/>
      <c r="BT1632"/>
      <c r="BU1632"/>
      <c r="BV1632"/>
      <c r="BW1632"/>
      <c r="BX1632"/>
      <c r="BY1632"/>
      <c r="BZ1632"/>
      <c r="CA1632"/>
      <c r="CB1632"/>
      <c r="CC1632"/>
      <c r="CD1632"/>
      <c r="CE1632"/>
      <c r="CF1632"/>
      <c r="CG1632"/>
      <c r="CH1632"/>
      <c r="CI1632"/>
      <c r="CJ1632"/>
      <c r="CK1632"/>
      <c r="CL1632"/>
      <c r="CN1632"/>
    </row>
    <row r="1633" spans="7:92" x14ac:dyDescent="0.4">
      <c r="G1633"/>
      <c r="I1633"/>
      <c r="J1633"/>
      <c r="R1633"/>
      <c r="S1633"/>
      <c r="T1633"/>
      <c r="U1633"/>
      <c r="V1633"/>
      <c r="W1633"/>
      <c r="X1633"/>
      <c r="Y1633"/>
      <c r="Z1633"/>
      <c r="AA1633"/>
      <c r="AB1633"/>
      <c r="AC1633"/>
      <c r="AD1633"/>
      <c r="AE1633"/>
      <c r="AF1633"/>
      <c r="AG1633"/>
      <c r="AH1633"/>
      <c r="AI1633"/>
      <c r="AJ1633"/>
      <c r="AK1633"/>
      <c r="AL1633"/>
      <c r="AM1633"/>
      <c r="AN1633"/>
      <c r="AO1633"/>
      <c r="AP1633"/>
      <c r="AQ1633"/>
      <c r="AR1633"/>
      <c r="AS1633"/>
      <c r="AT1633"/>
      <c r="AU1633"/>
      <c r="AV1633"/>
      <c r="AW1633"/>
      <c r="AX1633"/>
      <c r="AY1633"/>
      <c r="AZ1633"/>
      <c r="BA1633"/>
      <c r="BB1633"/>
      <c r="BC1633"/>
      <c r="BD1633"/>
      <c r="BE1633"/>
      <c r="BF1633"/>
      <c r="BG1633"/>
      <c r="BH1633"/>
      <c r="BI1633"/>
      <c r="BJ1633"/>
      <c r="BK1633"/>
      <c r="BL1633"/>
      <c r="BM1633"/>
      <c r="BN1633"/>
      <c r="BO1633"/>
      <c r="BP1633"/>
      <c r="BQ1633"/>
      <c r="BR1633"/>
      <c r="BS1633"/>
      <c r="BT1633"/>
      <c r="BU1633"/>
      <c r="BV1633"/>
      <c r="BW1633"/>
      <c r="BX1633"/>
      <c r="BY1633"/>
      <c r="BZ1633"/>
      <c r="CA1633"/>
      <c r="CB1633"/>
      <c r="CC1633"/>
      <c r="CD1633"/>
      <c r="CE1633"/>
      <c r="CF1633"/>
      <c r="CG1633"/>
      <c r="CH1633"/>
      <c r="CI1633"/>
      <c r="CJ1633"/>
      <c r="CK1633"/>
      <c r="CL1633"/>
      <c r="CN1633"/>
    </row>
    <row r="1634" spans="7:92" x14ac:dyDescent="0.4">
      <c r="G1634"/>
      <c r="I1634"/>
      <c r="J1634"/>
      <c r="R1634"/>
      <c r="S1634"/>
      <c r="T1634"/>
      <c r="U1634"/>
      <c r="V1634"/>
      <c r="W1634"/>
      <c r="X1634"/>
      <c r="Y1634"/>
      <c r="Z1634"/>
      <c r="AA1634"/>
      <c r="AB1634"/>
      <c r="AC1634"/>
      <c r="AD1634"/>
      <c r="AE1634"/>
      <c r="AF1634"/>
      <c r="AG1634"/>
      <c r="AH1634"/>
      <c r="AI1634"/>
      <c r="AJ1634"/>
      <c r="AK1634"/>
      <c r="AL1634"/>
      <c r="AM1634"/>
      <c r="AN1634"/>
      <c r="AO1634"/>
      <c r="AP1634"/>
      <c r="AQ1634"/>
      <c r="AR1634"/>
      <c r="AS1634"/>
      <c r="AT1634"/>
      <c r="AU1634"/>
      <c r="AV1634"/>
      <c r="AW1634"/>
      <c r="AX1634"/>
      <c r="AY1634"/>
      <c r="AZ1634"/>
      <c r="BA1634"/>
      <c r="BB1634"/>
      <c r="BC1634"/>
      <c r="BD1634"/>
      <c r="BE1634"/>
      <c r="BF1634"/>
      <c r="BG1634"/>
      <c r="BH1634"/>
      <c r="BI1634"/>
      <c r="BJ1634"/>
      <c r="BK1634"/>
      <c r="BL1634"/>
      <c r="BM1634"/>
      <c r="BN1634"/>
      <c r="BO1634"/>
      <c r="BP1634"/>
      <c r="BQ1634"/>
      <c r="BR1634"/>
      <c r="BS1634"/>
      <c r="BT1634"/>
      <c r="BU1634"/>
      <c r="BV1634"/>
      <c r="BW1634"/>
      <c r="BX1634"/>
      <c r="BY1634"/>
      <c r="BZ1634"/>
      <c r="CA1634"/>
      <c r="CB1634"/>
      <c r="CC1634"/>
      <c r="CD1634"/>
      <c r="CE1634"/>
      <c r="CF1634"/>
      <c r="CG1634"/>
      <c r="CH1634"/>
      <c r="CI1634"/>
      <c r="CJ1634"/>
      <c r="CK1634"/>
      <c r="CL1634"/>
      <c r="CN1634"/>
    </row>
    <row r="1635" spans="7:92" x14ac:dyDescent="0.4">
      <c r="G1635"/>
      <c r="I1635"/>
      <c r="J1635"/>
      <c r="R1635"/>
      <c r="S1635"/>
      <c r="T1635"/>
      <c r="U1635"/>
      <c r="V1635"/>
      <c r="W1635"/>
      <c r="X1635"/>
      <c r="Y1635"/>
      <c r="Z1635"/>
      <c r="AA1635"/>
      <c r="AB1635"/>
      <c r="AC1635"/>
      <c r="AD1635"/>
      <c r="AE1635"/>
      <c r="AF1635"/>
      <c r="AG1635"/>
      <c r="AH1635"/>
      <c r="AI1635"/>
      <c r="AJ1635"/>
      <c r="AK1635"/>
      <c r="AL1635"/>
      <c r="AM1635"/>
      <c r="AN1635"/>
      <c r="AO1635"/>
      <c r="AP1635"/>
      <c r="AQ1635"/>
      <c r="AR1635"/>
      <c r="AS1635"/>
      <c r="AT1635"/>
      <c r="AU1635"/>
      <c r="AV1635"/>
      <c r="AW1635"/>
      <c r="AX1635"/>
      <c r="AY1635"/>
      <c r="AZ1635"/>
      <c r="BA1635"/>
      <c r="BB1635"/>
      <c r="BC1635"/>
      <c r="BD1635"/>
      <c r="BE1635"/>
      <c r="BF1635"/>
      <c r="BG1635"/>
      <c r="BH1635"/>
      <c r="BI1635"/>
      <c r="BJ1635"/>
      <c r="BK1635"/>
      <c r="BL1635"/>
      <c r="BM1635"/>
      <c r="BN1635"/>
      <c r="BO1635"/>
      <c r="BP1635"/>
      <c r="BQ1635"/>
      <c r="BR1635"/>
      <c r="BS1635"/>
      <c r="BT1635"/>
      <c r="BU1635"/>
      <c r="BV1635"/>
      <c r="BW1635"/>
      <c r="BX1635"/>
      <c r="BY1635"/>
      <c r="BZ1635"/>
      <c r="CA1635"/>
      <c r="CB1635"/>
      <c r="CC1635"/>
      <c r="CD1635"/>
      <c r="CE1635"/>
      <c r="CF1635"/>
      <c r="CG1635"/>
      <c r="CH1635"/>
      <c r="CI1635"/>
      <c r="CJ1635"/>
      <c r="CK1635"/>
      <c r="CL1635"/>
      <c r="CN1635"/>
    </row>
    <row r="1636" spans="7:92" x14ac:dyDescent="0.4">
      <c r="G1636"/>
      <c r="I1636"/>
      <c r="J1636"/>
      <c r="R1636"/>
      <c r="S1636"/>
      <c r="T1636"/>
      <c r="U1636"/>
      <c r="V1636"/>
      <c r="W1636"/>
      <c r="X1636"/>
      <c r="Y1636"/>
      <c r="Z1636"/>
      <c r="AA1636"/>
      <c r="AB1636"/>
      <c r="AC1636"/>
      <c r="AD1636"/>
      <c r="AE1636"/>
      <c r="AF1636"/>
      <c r="AG1636"/>
      <c r="AH1636"/>
      <c r="AI1636"/>
      <c r="AJ1636"/>
      <c r="AK1636"/>
      <c r="AL1636"/>
      <c r="AM1636"/>
      <c r="AN1636"/>
      <c r="AO1636"/>
      <c r="AP1636"/>
      <c r="AQ1636"/>
      <c r="AR1636"/>
      <c r="AS1636"/>
      <c r="AT1636"/>
      <c r="AU1636"/>
      <c r="AV1636"/>
      <c r="AW1636"/>
      <c r="AX1636"/>
      <c r="AY1636"/>
      <c r="AZ1636"/>
      <c r="BA1636"/>
      <c r="BB1636"/>
      <c r="BC1636"/>
      <c r="BD1636"/>
      <c r="BE1636"/>
      <c r="BF1636"/>
      <c r="BG1636"/>
      <c r="BH1636"/>
      <c r="BI1636"/>
      <c r="BJ1636"/>
      <c r="BK1636"/>
      <c r="BL1636"/>
      <c r="BM1636"/>
      <c r="BN1636"/>
      <c r="BO1636"/>
      <c r="BP1636"/>
      <c r="BQ1636"/>
      <c r="BR1636"/>
      <c r="BS1636"/>
      <c r="BT1636"/>
      <c r="BU1636"/>
      <c r="BV1636"/>
      <c r="BW1636"/>
      <c r="BX1636"/>
      <c r="BY1636"/>
      <c r="BZ1636"/>
      <c r="CA1636"/>
      <c r="CB1636"/>
      <c r="CC1636"/>
      <c r="CD1636"/>
      <c r="CE1636"/>
      <c r="CF1636"/>
      <c r="CG1636"/>
      <c r="CH1636"/>
      <c r="CI1636"/>
      <c r="CJ1636"/>
      <c r="CK1636"/>
      <c r="CL1636"/>
      <c r="CN1636"/>
    </row>
    <row r="1637" spans="7:92" x14ac:dyDescent="0.4">
      <c r="G1637"/>
      <c r="I1637"/>
      <c r="J1637"/>
      <c r="R1637"/>
      <c r="S1637"/>
      <c r="T1637"/>
      <c r="U1637"/>
      <c r="V1637"/>
      <c r="W1637"/>
      <c r="X1637"/>
      <c r="Y1637"/>
      <c r="Z1637"/>
      <c r="AA1637"/>
      <c r="AB1637"/>
      <c r="AC1637"/>
      <c r="AD1637"/>
      <c r="AE1637"/>
      <c r="AF1637"/>
      <c r="AG1637"/>
      <c r="AH1637"/>
      <c r="AI1637"/>
      <c r="AJ1637"/>
      <c r="AK1637"/>
      <c r="AL1637"/>
      <c r="AM1637"/>
      <c r="AN1637"/>
      <c r="AO1637"/>
      <c r="AP1637"/>
      <c r="AQ1637"/>
      <c r="AR1637"/>
      <c r="AS1637"/>
      <c r="AT1637"/>
      <c r="AU1637"/>
      <c r="AV1637"/>
      <c r="AW1637"/>
      <c r="AX1637"/>
      <c r="AY1637"/>
      <c r="AZ1637"/>
      <c r="BA1637"/>
      <c r="BB1637"/>
      <c r="BC1637"/>
      <c r="BD1637"/>
      <c r="BE1637"/>
      <c r="BF1637"/>
      <c r="BG1637"/>
      <c r="BH1637"/>
      <c r="BI1637"/>
      <c r="BJ1637"/>
      <c r="BK1637"/>
      <c r="BL1637"/>
      <c r="BM1637"/>
      <c r="BN1637"/>
      <c r="BO1637"/>
      <c r="BP1637"/>
      <c r="BQ1637"/>
      <c r="BR1637"/>
      <c r="BS1637"/>
      <c r="BT1637"/>
      <c r="BU1637"/>
      <c r="BV1637"/>
      <c r="BW1637"/>
      <c r="BX1637"/>
      <c r="BY1637"/>
      <c r="BZ1637"/>
      <c r="CA1637"/>
      <c r="CB1637"/>
      <c r="CC1637"/>
      <c r="CD1637"/>
      <c r="CE1637"/>
      <c r="CF1637"/>
      <c r="CG1637"/>
      <c r="CH1637"/>
      <c r="CI1637"/>
      <c r="CJ1637"/>
      <c r="CK1637"/>
      <c r="CL1637"/>
      <c r="CN1637"/>
    </row>
    <row r="1638" spans="7:92" x14ac:dyDescent="0.4">
      <c r="G1638"/>
      <c r="I1638"/>
      <c r="J1638"/>
      <c r="R1638"/>
      <c r="S1638"/>
      <c r="T1638"/>
      <c r="U1638"/>
      <c r="V1638"/>
      <c r="W1638"/>
      <c r="X1638"/>
      <c r="Y1638"/>
      <c r="Z1638"/>
      <c r="AA1638"/>
      <c r="AB1638"/>
      <c r="AC1638"/>
      <c r="AD1638"/>
      <c r="AE1638"/>
      <c r="AF1638"/>
      <c r="AG1638"/>
      <c r="AH1638"/>
      <c r="AI1638"/>
      <c r="AJ1638"/>
      <c r="AK1638"/>
      <c r="AL1638"/>
      <c r="AM1638"/>
      <c r="AN1638"/>
      <c r="AO1638"/>
      <c r="AP1638"/>
      <c r="AQ1638"/>
      <c r="AR1638"/>
      <c r="AS1638"/>
      <c r="AT1638"/>
      <c r="AU1638"/>
      <c r="AV1638"/>
      <c r="AW1638"/>
      <c r="AX1638"/>
      <c r="AY1638"/>
      <c r="AZ1638"/>
      <c r="BA1638"/>
      <c r="BB1638"/>
      <c r="BC1638"/>
      <c r="BD1638"/>
      <c r="BE1638"/>
      <c r="BF1638"/>
      <c r="BG1638"/>
      <c r="BH1638"/>
      <c r="BI1638"/>
      <c r="BJ1638"/>
      <c r="BK1638"/>
      <c r="BL1638"/>
      <c r="BM1638"/>
      <c r="BN1638"/>
      <c r="BO1638"/>
      <c r="BP1638"/>
      <c r="BQ1638"/>
      <c r="BR1638"/>
      <c r="BS1638"/>
      <c r="BT1638"/>
      <c r="BU1638"/>
      <c r="BV1638"/>
      <c r="BW1638"/>
      <c r="BX1638"/>
      <c r="BY1638"/>
      <c r="BZ1638"/>
      <c r="CA1638"/>
      <c r="CB1638"/>
      <c r="CC1638"/>
      <c r="CD1638"/>
      <c r="CE1638"/>
      <c r="CF1638"/>
      <c r="CG1638"/>
      <c r="CH1638"/>
      <c r="CI1638"/>
      <c r="CJ1638"/>
      <c r="CK1638"/>
      <c r="CL1638"/>
      <c r="CN1638"/>
    </row>
    <row r="1639" spans="7:92" x14ac:dyDescent="0.4">
      <c r="G1639"/>
      <c r="I1639"/>
      <c r="J1639"/>
      <c r="R1639"/>
      <c r="S1639"/>
      <c r="T1639"/>
      <c r="U1639"/>
      <c r="V1639"/>
      <c r="W1639"/>
      <c r="X1639"/>
      <c r="Y1639"/>
      <c r="Z1639"/>
      <c r="AA1639"/>
      <c r="AB1639"/>
      <c r="AC1639"/>
      <c r="AD1639"/>
      <c r="AE1639"/>
      <c r="AF1639"/>
      <c r="AG1639"/>
      <c r="AH1639"/>
      <c r="AI1639"/>
      <c r="AJ1639"/>
      <c r="AK1639"/>
      <c r="AL1639"/>
      <c r="AM1639"/>
      <c r="AN1639"/>
      <c r="AO1639"/>
      <c r="AP1639"/>
      <c r="AQ1639"/>
      <c r="AR1639"/>
      <c r="AS1639"/>
      <c r="AT1639"/>
      <c r="AU1639"/>
      <c r="AV1639"/>
      <c r="AW1639"/>
      <c r="AX1639"/>
      <c r="AY1639"/>
      <c r="AZ1639"/>
      <c r="BA1639"/>
      <c r="BB1639"/>
      <c r="BC1639"/>
      <c r="BD1639"/>
      <c r="BE1639"/>
      <c r="BF1639"/>
      <c r="BG1639"/>
      <c r="BH1639"/>
      <c r="BI1639"/>
      <c r="BJ1639"/>
      <c r="BK1639"/>
      <c r="BL1639"/>
      <c r="BM1639"/>
      <c r="BN1639"/>
      <c r="BO1639"/>
      <c r="BP1639"/>
      <c r="BQ1639"/>
      <c r="BR1639"/>
      <c r="BS1639"/>
      <c r="BT1639"/>
      <c r="BU1639"/>
      <c r="BV1639"/>
      <c r="BW1639"/>
      <c r="BX1639"/>
      <c r="BY1639"/>
      <c r="BZ1639"/>
      <c r="CA1639"/>
      <c r="CB1639"/>
      <c r="CC1639"/>
      <c r="CD1639"/>
      <c r="CE1639"/>
      <c r="CF1639"/>
      <c r="CG1639"/>
      <c r="CH1639"/>
      <c r="CI1639"/>
      <c r="CJ1639"/>
      <c r="CK1639"/>
      <c r="CL1639"/>
      <c r="CN1639"/>
    </row>
    <row r="1640" spans="7:92" x14ac:dyDescent="0.4">
      <c r="G1640"/>
      <c r="I1640"/>
      <c r="J1640"/>
      <c r="R1640"/>
      <c r="S1640"/>
      <c r="T1640"/>
      <c r="U1640"/>
      <c r="V1640"/>
      <c r="W1640"/>
      <c r="X1640"/>
      <c r="Y1640"/>
      <c r="Z1640"/>
      <c r="AA1640"/>
      <c r="AB1640"/>
      <c r="AC1640"/>
      <c r="AD1640"/>
      <c r="AE1640"/>
      <c r="AF1640"/>
      <c r="AG1640"/>
      <c r="AH1640"/>
      <c r="AI1640"/>
      <c r="AJ1640"/>
      <c r="AK1640"/>
      <c r="AL1640"/>
      <c r="AM1640"/>
      <c r="AN1640"/>
      <c r="AO1640"/>
      <c r="AP1640"/>
      <c r="AQ1640"/>
      <c r="AR1640"/>
      <c r="AS1640"/>
      <c r="AT1640"/>
      <c r="AU1640"/>
      <c r="AV1640"/>
      <c r="AW1640"/>
      <c r="AX1640"/>
      <c r="AY1640"/>
      <c r="AZ1640"/>
      <c r="BA1640"/>
      <c r="BB1640"/>
      <c r="BC1640"/>
      <c r="BD1640"/>
      <c r="BE1640"/>
      <c r="BF1640"/>
      <c r="BG1640"/>
      <c r="BH1640"/>
      <c r="BI1640"/>
      <c r="BJ1640"/>
      <c r="BK1640"/>
      <c r="BL1640"/>
      <c r="BM1640"/>
      <c r="BN1640"/>
      <c r="BO1640"/>
      <c r="BP1640"/>
      <c r="BQ1640"/>
      <c r="BR1640"/>
      <c r="BS1640"/>
      <c r="BT1640"/>
      <c r="BU1640"/>
      <c r="BV1640"/>
      <c r="BW1640"/>
      <c r="BX1640"/>
      <c r="BY1640"/>
      <c r="BZ1640"/>
      <c r="CA1640"/>
      <c r="CB1640"/>
      <c r="CC1640"/>
      <c r="CD1640"/>
      <c r="CE1640"/>
      <c r="CF1640"/>
      <c r="CG1640"/>
      <c r="CH1640"/>
      <c r="CI1640"/>
      <c r="CJ1640"/>
      <c r="CK1640"/>
      <c r="CL1640"/>
      <c r="CN1640"/>
    </row>
    <row r="1641" spans="7:92" x14ac:dyDescent="0.4">
      <c r="G1641"/>
      <c r="I1641"/>
      <c r="J1641"/>
      <c r="R1641"/>
      <c r="S1641"/>
      <c r="T1641"/>
      <c r="U1641"/>
      <c r="V1641"/>
      <c r="W1641"/>
      <c r="X1641"/>
      <c r="Y1641"/>
      <c r="Z1641"/>
      <c r="AA1641"/>
      <c r="AB1641"/>
      <c r="AC1641"/>
      <c r="AD1641"/>
      <c r="AE1641"/>
      <c r="AF1641"/>
      <c r="AG1641"/>
      <c r="AH1641"/>
      <c r="AI1641"/>
      <c r="AJ1641"/>
      <c r="AK1641"/>
      <c r="AL1641"/>
      <c r="AM1641"/>
      <c r="AN1641"/>
      <c r="AO1641"/>
      <c r="AP1641"/>
      <c r="AQ1641"/>
      <c r="AR1641"/>
      <c r="AS1641"/>
      <c r="AT1641"/>
      <c r="AU1641"/>
      <c r="AV1641"/>
      <c r="AW1641"/>
      <c r="AX1641"/>
      <c r="AY1641"/>
      <c r="AZ1641"/>
      <c r="BA1641"/>
      <c r="BB1641"/>
      <c r="BC1641"/>
      <c r="BD1641"/>
      <c r="BE1641"/>
      <c r="BF1641"/>
      <c r="BG1641"/>
      <c r="BH1641"/>
      <c r="BI1641"/>
      <c r="BJ1641"/>
      <c r="BK1641"/>
      <c r="BL1641"/>
      <c r="BM1641"/>
      <c r="BN1641"/>
      <c r="BO1641"/>
      <c r="BP1641"/>
      <c r="BQ1641"/>
      <c r="BR1641"/>
      <c r="BS1641"/>
      <c r="BT1641"/>
      <c r="BU1641"/>
      <c r="BV1641"/>
      <c r="BW1641"/>
      <c r="BX1641"/>
      <c r="BY1641"/>
      <c r="BZ1641"/>
      <c r="CA1641"/>
      <c r="CB1641"/>
      <c r="CC1641"/>
      <c r="CD1641"/>
      <c r="CE1641"/>
      <c r="CF1641"/>
      <c r="CG1641"/>
      <c r="CH1641"/>
      <c r="CI1641"/>
      <c r="CJ1641"/>
      <c r="CK1641"/>
      <c r="CL1641"/>
      <c r="CN1641"/>
    </row>
    <row r="1642" spans="7:92" x14ac:dyDescent="0.4">
      <c r="G1642"/>
      <c r="I1642"/>
      <c r="J1642"/>
      <c r="R1642"/>
      <c r="S1642"/>
      <c r="T1642"/>
      <c r="U1642"/>
      <c r="V1642"/>
      <c r="W1642"/>
      <c r="X1642"/>
      <c r="Y1642"/>
      <c r="Z1642"/>
      <c r="AA1642"/>
      <c r="AB1642"/>
      <c r="AC1642"/>
      <c r="AD1642"/>
      <c r="AE1642"/>
      <c r="AF1642"/>
      <c r="AG1642"/>
      <c r="AH1642"/>
      <c r="AI1642"/>
      <c r="AJ1642"/>
      <c r="AK1642"/>
      <c r="AL1642"/>
      <c r="AM1642"/>
      <c r="AN1642"/>
      <c r="AO1642"/>
      <c r="AP1642"/>
      <c r="AQ1642"/>
      <c r="AR1642"/>
      <c r="AS1642"/>
      <c r="AT1642"/>
      <c r="AU1642"/>
      <c r="AV1642"/>
      <c r="AW1642"/>
      <c r="AX1642"/>
      <c r="AY1642"/>
      <c r="AZ1642"/>
      <c r="BA1642"/>
      <c r="BB1642"/>
      <c r="BC1642"/>
      <c r="BD1642"/>
      <c r="BE1642"/>
      <c r="BF1642"/>
      <c r="BG1642"/>
      <c r="BH1642"/>
      <c r="BI1642"/>
      <c r="BJ1642"/>
      <c r="BK1642"/>
      <c r="BL1642"/>
      <c r="BM1642"/>
      <c r="BN1642"/>
      <c r="BO1642"/>
      <c r="BP1642"/>
      <c r="BQ1642"/>
      <c r="BR1642"/>
      <c r="BS1642"/>
      <c r="BT1642"/>
      <c r="BU1642"/>
      <c r="BV1642"/>
      <c r="BW1642"/>
      <c r="BX1642"/>
      <c r="BY1642"/>
      <c r="BZ1642"/>
      <c r="CA1642"/>
      <c r="CB1642"/>
      <c r="CC1642"/>
      <c r="CD1642"/>
      <c r="CE1642"/>
      <c r="CF1642"/>
      <c r="CG1642"/>
      <c r="CH1642"/>
      <c r="CI1642"/>
      <c r="CJ1642"/>
      <c r="CK1642"/>
      <c r="CL1642"/>
      <c r="CN1642"/>
    </row>
    <row r="1643" spans="7:92" x14ac:dyDescent="0.4">
      <c r="G1643"/>
      <c r="I1643"/>
      <c r="J1643"/>
      <c r="R1643"/>
      <c r="S1643"/>
      <c r="T1643"/>
      <c r="U1643"/>
      <c r="V1643"/>
      <c r="W1643"/>
      <c r="X1643"/>
      <c r="Y1643"/>
      <c r="Z1643"/>
      <c r="AA1643"/>
      <c r="AB1643"/>
      <c r="AC1643"/>
      <c r="AD1643"/>
      <c r="AE1643"/>
      <c r="AF1643"/>
      <c r="AG1643"/>
      <c r="AH1643"/>
      <c r="AI1643"/>
      <c r="AJ1643"/>
      <c r="AK1643"/>
      <c r="AL1643"/>
      <c r="AM1643"/>
      <c r="AN1643"/>
      <c r="AO1643"/>
      <c r="AP1643"/>
      <c r="AQ1643"/>
      <c r="AR1643"/>
      <c r="AS1643"/>
      <c r="AT1643"/>
      <c r="AU1643"/>
      <c r="AV1643"/>
      <c r="AW1643"/>
      <c r="AX1643"/>
      <c r="AY1643"/>
      <c r="AZ1643"/>
      <c r="BA1643"/>
      <c r="BB1643"/>
      <c r="BC1643"/>
      <c r="BD1643"/>
      <c r="BE1643"/>
      <c r="BF1643"/>
      <c r="BG1643"/>
      <c r="BH1643"/>
      <c r="BI1643"/>
      <c r="BJ1643"/>
      <c r="BK1643"/>
      <c r="BL1643"/>
      <c r="BM1643"/>
      <c r="BN1643"/>
      <c r="BO1643"/>
      <c r="BP1643"/>
      <c r="BQ1643"/>
      <c r="BR1643"/>
      <c r="BS1643"/>
      <c r="BT1643"/>
      <c r="BU1643"/>
      <c r="BV1643"/>
      <c r="BW1643"/>
      <c r="BX1643"/>
      <c r="BY1643"/>
      <c r="BZ1643"/>
      <c r="CA1643"/>
      <c r="CB1643"/>
      <c r="CC1643"/>
      <c r="CD1643"/>
      <c r="CE1643"/>
      <c r="CF1643"/>
      <c r="CG1643"/>
      <c r="CH1643"/>
      <c r="CI1643"/>
      <c r="CJ1643"/>
      <c r="CK1643"/>
      <c r="CL1643"/>
      <c r="CN1643"/>
    </row>
    <row r="1644" spans="7:92" x14ac:dyDescent="0.4">
      <c r="G1644"/>
      <c r="I1644"/>
      <c r="J1644"/>
      <c r="R1644"/>
      <c r="S1644"/>
      <c r="T1644"/>
      <c r="U1644"/>
      <c r="V1644"/>
      <c r="W1644"/>
      <c r="X1644"/>
      <c r="Y1644"/>
      <c r="Z1644"/>
      <c r="AA1644"/>
      <c r="AB1644"/>
      <c r="AC1644"/>
      <c r="AD1644"/>
      <c r="AE1644"/>
      <c r="AF1644"/>
      <c r="AG1644"/>
      <c r="AH1644"/>
      <c r="AI1644"/>
      <c r="AJ1644"/>
      <c r="AK1644"/>
      <c r="AL1644"/>
      <c r="AM1644"/>
      <c r="AN1644"/>
      <c r="AO1644"/>
      <c r="AP1644"/>
      <c r="AQ1644"/>
      <c r="AR1644"/>
      <c r="AS1644"/>
      <c r="AT1644"/>
      <c r="AU1644"/>
      <c r="AV1644"/>
      <c r="AW1644"/>
      <c r="AX1644"/>
      <c r="AY1644"/>
      <c r="AZ1644"/>
      <c r="BA1644"/>
      <c r="BB1644"/>
      <c r="BC1644"/>
      <c r="BD1644"/>
      <c r="BE1644"/>
      <c r="BF1644"/>
      <c r="BG1644"/>
      <c r="BH1644"/>
      <c r="BI1644"/>
      <c r="BJ1644"/>
      <c r="BK1644"/>
      <c r="BL1644"/>
      <c r="BM1644"/>
      <c r="BN1644"/>
      <c r="BO1644"/>
      <c r="BP1644"/>
      <c r="BQ1644"/>
      <c r="BR1644"/>
      <c r="BS1644"/>
      <c r="BT1644"/>
      <c r="BU1644"/>
      <c r="BV1644"/>
      <c r="BW1644"/>
      <c r="BX1644"/>
      <c r="BY1644"/>
      <c r="BZ1644"/>
      <c r="CA1644"/>
      <c r="CB1644"/>
      <c r="CC1644"/>
      <c r="CD1644"/>
      <c r="CE1644"/>
      <c r="CF1644"/>
      <c r="CG1644"/>
      <c r="CH1644"/>
      <c r="CI1644"/>
      <c r="CJ1644"/>
      <c r="CK1644"/>
      <c r="CL1644"/>
      <c r="CN1644"/>
    </row>
    <row r="1645" spans="7:92" x14ac:dyDescent="0.4">
      <c r="G1645"/>
      <c r="I1645"/>
      <c r="J1645"/>
      <c r="R1645"/>
      <c r="S1645"/>
      <c r="T1645"/>
      <c r="U1645"/>
      <c r="V1645"/>
      <c r="W1645"/>
      <c r="X1645"/>
      <c r="Y1645"/>
      <c r="Z1645"/>
      <c r="AA1645"/>
      <c r="AB1645"/>
      <c r="AC1645"/>
      <c r="AD1645"/>
      <c r="AE1645"/>
      <c r="AF1645"/>
      <c r="AG1645"/>
      <c r="AH1645"/>
      <c r="AI1645"/>
      <c r="AJ1645"/>
      <c r="AK1645"/>
      <c r="AL1645"/>
      <c r="AM1645"/>
      <c r="AN1645"/>
      <c r="AO1645"/>
      <c r="AP1645"/>
      <c r="AQ1645"/>
      <c r="AR1645"/>
      <c r="AS1645"/>
      <c r="AT1645"/>
      <c r="AU1645"/>
      <c r="AV1645"/>
      <c r="AW1645"/>
      <c r="AX1645"/>
      <c r="AY1645"/>
      <c r="AZ1645"/>
      <c r="BA1645"/>
      <c r="BB1645"/>
      <c r="BC1645"/>
      <c r="BD1645"/>
      <c r="BE1645"/>
      <c r="BF1645"/>
      <c r="BG1645"/>
      <c r="BH1645"/>
      <c r="BI1645"/>
      <c r="BJ1645"/>
      <c r="BK1645"/>
      <c r="BL1645"/>
      <c r="BM1645"/>
      <c r="BN1645"/>
      <c r="BO1645"/>
      <c r="BP1645"/>
      <c r="BQ1645"/>
      <c r="BR1645"/>
      <c r="BS1645"/>
      <c r="BT1645"/>
      <c r="BU1645"/>
      <c r="BV1645"/>
      <c r="BW1645"/>
      <c r="BX1645"/>
      <c r="BY1645"/>
      <c r="BZ1645"/>
      <c r="CA1645"/>
      <c r="CB1645"/>
      <c r="CC1645"/>
      <c r="CD1645"/>
      <c r="CE1645"/>
      <c r="CF1645"/>
      <c r="CG1645"/>
      <c r="CH1645"/>
      <c r="CI1645"/>
      <c r="CJ1645"/>
      <c r="CK1645"/>
      <c r="CL1645"/>
      <c r="CN1645"/>
    </row>
    <row r="1646" spans="7:92" x14ac:dyDescent="0.4">
      <c r="G1646"/>
      <c r="I1646"/>
      <c r="J1646"/>
      <c r="R1646"/>
      <c r="S1646"/>
      <c r="T1646"/>
      <c r="U1646"/>
      <c r="V1646"/>
      <c r="W1646"/>
      <c r="X1646"/>
      <c r="Y1646"/>
      <c r="Z1646"/>
      <c r="AA1646"/>
      <c r="AB1646"/>
      <c r="AC1646"/>
      <c r="AD1646"/>
      <c r="AE1646"/>
      <c r="AF1646"/>
      <c r="AG1646"/>
      <c r="AH1646"/>
      <c r="AI1646"/>
      <c r="AJ1646"/>
      <c r="AK1646"/>
      <c r="AL1646"/>
      <c r="AM1646"/>
      <c r="AN1646"/>
      <c r="AO1646"/>
      <c r="AP1646"/>
      <c r="AQ1646"/>
      <c r="AR1646"/>
      <c r="AS1646"/>
      <c r="AT1646"/>
      <c r="AU1646"/>
      <c r="AV1646"/>
      <c r="AW1646"/>
      <c r="AX1646"/>
      <c r="AY1646"/>
      <c r="AZ1646"/>
      <c r="BA1646"/>
      <c r="BB1646"/>
      <c r="BC1646"/>
      <c r="BD1646"/>
      <c r="BE1646"/>
      <c r="BF1646"/>
      <c r="BG1646"/>
      <c r="BH1646"/>
      <c r="BI1646"/>
      <c r="BJ1646"/>
      <c r="BK1646"/>
      <c r="BL1646"/>
      <c r="BM1646"/>
      <c r="BN1646"/>
      <c r="BO1646"/>
      <c r="BP1646"/>
      <c r="BQ1646"/>
      <c r="BR1646"/>
      <c r="BS1646"/>
      <c r="BT1646"/>
      <c r="BU1646"/>
      <c r="BV1646"/>
      <c r="BW1646"/>
      <c r="BX1646"/>
      <c r="BY1646"/>
      <c r="BZ1646"/>
      <c r="CA1646"/>
      <c r="CB1646"/>
      <c r="CC1646"/>
      <c r="CD1646"/>
      <c r="CE1646"/>
      <c r="CF1646"/>
      <c r="CG1646"/>
      <c r="CH1646"/>
      <c r="CI1646"/>
      <c r="CJ1646"/>
      <c r="CK1646"/>
      <c r="CL1646"/>
      <c r="CN1646"/>
    </row>
    <row r="1647" spans="7:92" x14ac:dyDescent="0.4">
      <c r="G1647"/>
      <c r="I1647"/>
      <c r="J1647"/>
      <c r="R1647"/>
      <c r="S1647"/>
      <c r="T1647"/>
      <c r="U1647"/>
      <c r="V1647"/>
      <c r="W1647"/>
      <c r="X1647"/>
      <c r="Y1647"/>
      <c r="Z1647"/>
      <c r="AA1647"/>
      <c r="AB1647"/>
      <c r="AC1647"/>
      <c r="AD1647"/>
      <c r="AE1647"/>
      <c r="AF1647"/>
      <c r="AG1647"/>
      <c r="AH1647"/>
      <c r="AI1647"/>
      <c r="AJ1647"/>
      <c r="AK1647"/>
      <c r="AL1647"/>
      <c r="AM1647"/>
      <c r="AN1647"/>
      <c r="AO1647"/>
      <c r="AP1647"/>
      <c r="AQ1647"/>
      <c r="AR1647"/>
      <c r="AS1647"/>
      <c r="AT1647"/>
      <c r="AU1647"/>
      <c r="AV1647"/>
      <c r="AW1647"/>
      <c r="AX1647"/>
      <c r="AY1647"/>
      <c r="AZ1647"/>
      <c r="BA1647"/>
      <c r="BB1647"/>
      <c r="BC1647"/>
      <c r="BD1647"/>
      <c r="BE1647"/>
      <c r="BF1647"/>
      <c r="BG1647"/>
      <c r="BH1647"/>
      <c r="BI1647"/>
      <c r="BJ1647"/>
      <c r="BK1647"/>
      <c r="BL1647"/>
      <c r="BM1647"/>
      <c r="BN1647"/>
      <c r="BO1647"/>
      <c r="BP1647"/>
      <c r="BQ1647"/>
      <c r="BR1647"/>
      <c r="BS1647"/>
      <c r="BT1647"/>
      <c r="BU1647"/>
      <c r="BV1647"/>
      <c r="BW1647"/>
      <c r="BX1647"/>
      <c r="BY1647"/>
      <c r="BZ1647"/>
      <c r="CA1647"/>
      <c r="CB1647"/>
      <c r="CC1647"/>
      <c r="CD1647"/>
      <c r="CE1647"/>
      <c r="CF1647"/>
      <c r="CG1647"/>
      <c r="CH1647"/>
      <c r="CI1647"/>
      <c r="CJ1647"/>
      <c r="CK1647"/>
      <c r="CL1647"/>
      <c r="CN1647"/>
    </row>
    <row r="1648" spans="7:92" x14ac:dyDescent="0.4">
      <c r="G1648"/>
      <c r="I1648"/>
      <c r="J1648"/>
      <c r="R1648"/>
      <c r="S1648"/>
      <c r="T1648"/>
      <c r="U1648"/>
      <c r="V1648"/>
      <c r="W1648"/>
      <c r="X1648"/>
      <c r="Y1648"/>
      <c r="Z1648"/>
      <c r="AA1648"/>
      <c r="AB1648"/>
      <c r="AC1648"/>
      <c r="AD1648"/>
      <c r="AE1648"/>
      <c r="AF1648"/>
      <c r="AG1648"/>
      <c r="AH1648"/>
      <c r="AI1648"/>
      <c r="AJ1648"/>
      <c r="AK1648"/>
      <c r="AL1648"/>
      <c r="AM1648"/>
      <c r="AN1648"/>
      <c r="AO1648"/>
      <c r="AP1648"/>
      <c r="AQ1648"/>
      <c r="AR1648"/>
      <c r="AS1648"/>
      <c r="AT1648"/>
      <c r="AU1648"/>
      <c r="AV1648"/>
      <c r="AW1648"/>
      <c r="AX1648"/>
      <c r="AY1648"/>
      <c r="AZ1648"/>
      <c r="BA1648"/>
      <c r="BB1648"/>
      <c r="BC1648"/>
      <c r="BD1648"/>
      <c r="BE1648"/>
      <c r="BF1648"/>
      <c r="BG1648"/>
      <c r="BH1648"/>
      <c r="BI1648"/>
      <c r="BJ1648"/>
      <c r="BK1648"/>
      <c r="BL1648"/>
      <c r="BM1648"/>
      <c r="BN1648"/>
      <c r="BO1648"/>
      <c r="BP1648"/>
      <c r="BQ1648"/>
      <c r="BR1648"/>
      <c r="BS1648"/>
      <c r="BT1648"/>
      <c r="BU1648"/>
      <c r="BV1648"/>
      <c r="BW1648"/>
      <c r="BX1648"/>
      <c r="BY1648"/>
      <c r="BZ1648"/>
      <c r="CA1648"/>
      <c r="CB1648"/>
      <c r="CC1648"/>
      <c r="CD1648"/>
      <c r="CE1648"/>
      <c r="CF1648"/>
      <c r="CG1648"/>
      <c r="CH1648"/>
      <c r="CI1648"/>
      <c r="CJ1648"/>
      <c r="CK1648"/>
      <c r="CL1648"/>
      <c r="CN1648"/>
    </row>
    <row r="1649" spans="7:92" x14ac:dyDescent="0.4">
      <c r="G1649"/>
      <c r="I1649"/>
      <c r="J1649"/>
      <c r="R1649"/>
      <c r="S1649"/>
      <c r="T1649"/>
      <c r="U1649"/>
      <c r="V1649"/>
      <c r="W1649"/>
      <c r="X1649"/>
      <c r="Y1649"/>
      <c r="Z1649"/>
      <c r="AA1649"/>
      <c r="AB1649"/>
      <c r="AC1649"/>
      <c r="AD1649"/>
      <c r="AE1649"/>
      <c r="AF1649"/>
      <c r="AG1649"/>
      <c r="AH1649"/>
      <c r="AI1649"/>
      <c r="AJ1649"/>
      <c r="AK1649"/>
      <c r="AL1649"/>
      <c r="AM1649"/>
      <c r="AN1649"/>
      <c r="AO1649"/>
      <c r="AP1649"/>
      <c r="AQ1649"/>
      <c r="AR1649"/>
      <c r="AS1649"/>
      <c r="AT1649"/>
      <c r="AU1649"/>
      <c r="AV1649"/>
      <c r="AW1649"/>
      <c r="AX1649"/>
      <c r="AY1649"/>
      <c r="AZ1649"/>
      <c r="BA1649"/>
      <c r="BB1649"/>
      <c r="BC1649"/>
      <c r="BD1649"/>
      <c r="BE1649"/>
      <c r="BF1649"/>
      <c r="BG1649"/>
      <c r="BH1649"/>
      <c r="BI1649"/>
      <c r="BJ1649"/>
      <c r="BK1649"/>
      <c r="BL1649"/>
      <c r="BM1649"/>
      <c r="BN1649"/>
      <c r="BO1649"/>
      <c r="BP1649"/>
      <c r="BQ1649"/>
      <c r="BR1649"/>
      <c r="BS1649"/>
      <c r="BT1649"/>
      <c r="BU1649"/>
      <c r="BV1649"/>
      <c r="BW1649"/>
      <c r="BX1649"/>
      <c r="BY1649"/>
      <c r="BZ1649"/>
      <c r="CA1649"/>
      <c r="CB1649"/>
      <c r="CC1649"/>
      <c r="CD1649"/>
      <c r="CE1649"/>
      <c r="CF1649"/>
      <c r="CG1649"/>
      <c r="CH1649"/>
      <c r="CI1649"/>
      <c r="CJ1649"/>
      <c r="CK1649"/>
      <c r="CL1649"/>
      <c r="CN1649"/>
    </row>
    <row r="1650" spans="7:92" x14ac:dyDescent="0.4">
      <c r="G1650"/>
      <c r="I1650"/>
      <c r="J1650"/>
      <c r="R1650"/>
      <c r="S1650"/>
      <c r="T1650"/>
      <c r="U1650"/>
      <c r="V1650"/>
      <c r="W1650"/>
      <c r="X1650"/>
      <c r="Y1650"/>
      <c r="Z1650"/>
      <c r="AA1650"/>
      <c r="AB1650"/>
      <c r="AC1650"/>
      <c r="AD1650"/>
      <c r="AE1650"/>
      <c r="AF1650"/>
      <c r="AG1650"/>
      <c r="AH1650"/>
      <c r="AI1650"/>
      <c r="AJ1650"/>
      <c r="AK1650"/>
      <c r="AL1650"/>
      <c r="AM1650"/>
      <c r="AN1650"/>
      <c r="AO1650"/>
      <c r="AP1650"/>
      <c r="AQ1650"/>
      <c r="AR1650"/>
      <c r="AS1650"/>
      <c r="AT1650"/>
      <c r="AU1650"/>
      <c r="AV1650"/>
      <c r="AW1650"/>
      <c r="AX1650"/>
      <c r="AY1650"/>
      <c r="AZ1650"/>
      <c r="BA1650"/>
      <c r="BB1650"/>
      <c r="BC1650"/>
      <c r="BD1650"/>
      <c r="BE1650"/>
      <c r="BF1650"/>
      <c r="BG1650"/>
      <c r="BH1650"/>
      <c r="BI1650"/>
      <c r="BJ1650"/>
      <c r="BK1650"/>
      <c r="BL1650"/>
      <c r="BM1650"/>
      <c r="BN1650"/>
      <c r="BO1650"/>
      <c r="BP1650"/>
      <c r="BQ1650"/>
      <c r="BR1650"/>
      <c r="BS1650"/>
      <c r="BT1650"/>
      <c r="BU1650"/>
      <c r="BV1650"/>
      <c r="BW1650"/>
      <c r="BX1650"/>
      <c r="BY1650"/>
      <c r="BZ1650"/>
      <c r="CA1650"/>
      <c r="CB1650"/>
      <c r="CC1650"/>
      <c r="CD1650"/>
      <c r="CE1650"/>
      <c r="CF1650"/>
      <c r="CG1650"/>
      <c r="CH1650"/>
      <c r="CI1650"/>
      <c r="CJ1650"/>
      <c r="CK1650"/>
      <c r="CL1650"/>
      <c r="CN1650"/>
    </row>
    <row r="1651" spans="7:92" x14ac:dyDescent="0.4">
      <c r="G1651"/>
      <c r="I1651"/>
      <c r="J1651"/>
      <c r="R1651"/>
      <c r="S1651"/>
      <c r="T1651"/>
      <c r="U1651"/>
      <c r="V1651"/>
      <c r="W1651"/>
      <c r="X1651"/>
      <c r="Y1651"/>
      <c r="Z1651"/>
      <c r="AA1651"/>
      <c r="AB1651"/>
      <c r="AC1651"/>
      <c r="AD1651"/>
      <c r="AE1651"/>
      <c r="AF1651"/>
      <c r="AG1651"/>
      <c r="AH1651"/>
      <c r="AI1651"/>
      <c r="AJ1651"/>
      <c r="AK1651"/>
      <c r="AL1651"/>
      <c r="AM1651"/>
      <c r="AN1651"/>
      <c r="AO1651"/>
      <c r="AP1651"/>
      <c r="AQ1651"/>
      <c r="AR1651"/>
      <c r="AS1651"/>
      <c r="AT1651"/>
      <c r="AU1651"/>
      <c r="AV1651"/>
      <c r="AW1651"/>
      <c r="AX1651"/>
      <c r="AY1651"/>
      <c r="AZ1651"/>
      <c r="BA1651"/>
      <c r="BB1651"/>
      <c r="BC1651"/>
      <c r="BD1651"/>
      <c r="BE1651"/>
      <c r="BF1651"/>
      <c r="BG1651"/>
      <c r="BH1651"/>
      <c r="BI1651"/>
      <c r="BJ1651"/>
      <c r="BK1651"/>
      <c r="BL1651"/>
      <c r="BM1651"/>
      <c r="BN1651"/>
      <c r="BO1651"/>
      <c r="BP1651"/>
      <c r="BQ1651"/>
      <c r="BR1651"/>
      <c r="BS1651"/>
      <c r="BT1651"/>
      <c r="BU1651"/>
      <c r="BV1651"/>
      <c r="BW1651"/>
      <c r="BX1651"/>
      <c r="BY1651"/>
      <c r="BZ1651"/>
      <c r="CA1651"/>
      <c r="CB1651"/>
      <c r="CC1651"/>
      <c r="CD1651"/>
      <c r="CE1651"/>
      <c r="CF1651"/>
      <c r="CG1651"/>
      <c r="CH1651"/>
      <c r="CI1651"/>
      <c r="CJ1651"/>
      <c r="CK1651"/>
      <c r="CL1651"/>
      <c r="CN1651"/>
    </row>
    <row r="1652" spans="7:92" x14ac:dyDescent="0.4">
      <c r="G1652"/>
      <c r="I1652"/>
      <c r="J1652"/>
      <c r="R1652"/>
      <c r="S1652"/>
      <c r="T1652"/>
      <c r="U1652"/>
      <c r="V1652"/>
      <c r="W1652"/>
      <c r="X1652"/>
      <c r="Y1652"/>
      <c r="Z1652"/>
      <c r="AA1652"/>
      <c r="AB1652"/>
      <c r="AC1652"/>
      <c r="AD1652"/>
      <c r="AE1652"/>
      <c r="AF1652"/>
      <c r="AG1652"/>
      <c r="AH1652"/>
      <c r="AI1652"/>
      <c r="AJ1652"/>
      <c r="AK1652"/>
      <c r="AL1652"/>
      <c r="AM1652"/>
      <c r="AN1652"/>
      <c r="AO1652"/>
      <c r="AP1652"/>
      <c r="AQ1652"/>
      <c r="AR1652"/>
      <c r="AS1652"/>
      <c r="AT1652"/>
      <c r="AU1652"/>
      <c r="AV1652"/>
      <c r="AW1652"/>
      <c r="AX1652"/>
      <c r="AY1652"/>
      <c r="AZ1652"/>
      <c r="BA1652"/>
      <c r="BB1652"/>
      <c r="BC1652"/>
      <c r="BD1652"/>
      <c r="BE1652"/>
      <c r="BF1652"/>
      <c r="BG1652"/>
      <c r="BH1652"/>
      <c r="BI1652"/>
      <c r="BJ1652"/>
      <c r="BK1652"/>
      <c r="BL1652"/>
      <c r="BM1652"/>
      <c r="BN1652"/>
      <c r="BO1652"/>
      <c r="BP1652"/>
      <c r="BQ1652"/>
      <c r="BR1652"/>
      <c r="BS1652"/>
      <c r="BT1652"/>
      <c r="BU1652"/>
      <c r="BV1652"/>
      <c r="BW1652"/>
      <c r="BX1652"/>
      <c r="BY1652"/>
      <c r="BZ1652"/>
      <c r="CA1652"/>
      <c r="CB1652"/>
      <c r="CC1652"/>
      <c r="CD1652"/>
      <c r="CE1652"/>
      <c r="CF1652"/>
      <c r="CG1652"/>
      <c r="CH1652"/>
      <c r="CI1652"/>
      <c r="CJ1652"/>
      <c r="CK1652"/>
      <c r="CL1652"/>
      <c r="CN1652"/>
    </row>
    <row r="1653" spans="7:92" x14ac:dyDescent="0.4">
      <c r="G1653"/>
      <c r="I1653"/>
      <c r="J1653"/>
      <c r="R1653"/>
      <c r="S1653"/>
      <c r="T1653"/>
      <c r="U1653"/>
      <c r="V1653"/>
      <c r="W1653"/>
      <c r="X1653"/>
      <c r="Y1653"/>
      <c r="Z1653"/>
      <c r="AA1653"/>
      <c r="AB1653"/>
      <c r="AC1653"/>
      <c r="AD1653"/>
      <c r="AE1653"/>
      <c r="AF1653"/>
      <c r="AG1653"/>
      <c r="AH1653"/>
      <c r="AI1653"/>
      <c r="AJ1653"/>
      <c r="AK1653"/>
      <c r="AL1653"/>
      <c r="AM1653"/>
      <c r="AN1653"/>
      <c r="AO1653"/>
      <c r="AP1653"/>
      <c r="AQ1653"/>
      <c r="AR1653"/>
      <c r="AS1653"/>
      <c r="AT1653"/>
      <c r="AU1653"/>
      <c r="AV1653"/>
      <c r="AW1653"/>
      <c r="AX1653"/>
      <c r="AY1653"/>
      <c r="AZ1653"/>
      <c r="BA1653"/>
      <c r="BB1653"/>
      <c r="BC1653"/>
      <c r="BD1653"/>
      <c r="BE1653"/>
      <c r="BF1653"/>
      <c r="BG1653"/>
      <c r="BH1653"/>
      <c r="BI1653"/>
      <c r="BJ1653"/>
      <c r="BK1653"/>
      <c r="BL1653"/>
      <c r="BM1653"/>
      <c r="BN1653"/>
      <c r="BO1653"/>
      <c r="BP1653"/>
      <c r="BQ1653"/>
      <c r="BR1653"/>
      <c r="BS1653"/>
      <c r="BT1653"/>
      <c r="BU1653"/>
      <c r="BV1653"/>
      <c r="BW1653"/>
      <c r="BX1653"/>
      <c r="BY1653"/>
      <c r="BZ1653"/>
      <c r="CA1653"/>
      <c r="CB1653"/>
      <c r="CC1653"/>
      <c r="CD1653"/>
      <c r="CE1653"/>
      <c r="CF1653"/>
      <c r="CG1653"/>
      <c r="CH1653"/>
      <c r="CI1653"/>
      <c r="CJ1653"/>
      <c r="CK1653"/>
      <c r="CL1653"/>
      <c r="CN1653"/>
    </row>
    <row r="1654" spans="7:92" x14ac:dyDescent="0.4">
      <c r="G1654"/>
      <c r="I1654"/>
      <c r="J1654"/>
      <c r="R1654"/>
      <c r="S1654"/>
      <c r="T1654"/>
      <c r="U1654"/>
      <c r="V1654"/>
      <c r="W1654"/>
      <c r="X1654"/>
      <c r="Y1654"/>
      <c r="Z1654"/>
      <c r="AA1654"/>
      <c r="AB1654"/>
      <c r="AC1654"/>
      <c r="AD1654"/>
      <c r="AE1654"/>
      <c r="AF1654"/>
      <c r="AG1654"/>
      <c r="AH1654"/>
      <c r="AI1654"/>
      <c r="AJ1654"/>
      <c r="AK1654"/>
      <c r="AL1654"/>
      <c r="AM1654"/>
      <c r="AN1654"/>
      <c r="AO1654"/>
      <c r="AP1654"/>
      <c r="AQ1654"/>
      <c r="AR1654"/>
      <c r="AS1654"/>
      <c r="AT1654"/>
      <c r="AU1654"/>
      <c r="AV1654"/>
      <c r="AW1654"/>
      <c r="AX1654"/>
      <c r="AY1654"/>
      <c r="AZ1654"/>
      <c r="BA1654"/>
      <c r="BB1654"/>
      <c r="BC1654"/>
      <c r="BD1654"/>
      <c r="BE1654"/>
      <c r="BF1654"/>
      <c r="BG1654"/>
      <c r="BH1654"/>
      <c r="BI1654"/>
      <c r="BJ1654"/>
      <c r="BK1654"/>
      <c r="BL1654"/>
      <c r="BM1654"/>
      <c r="BN1654"/>
      <c r="BO1654"/>
      <c r="BP1654"/>
      <c r="BQ1654"/>
      <c r="BR1654"/>
      <c r="BS1654"/>
      <c r="BT1654"/>
      <c r="BU1654"/>
      <c r="BV1654"/>
      <c r="BW1654"/>
      <c r="BX1654"/>
      <c r="BY1654"/>
      <c r="BZ1654"/>
      <c r="CA1654"/>
      <c r="CB1654"/>
      <c r="CC1654"/>
      <c r="CD1654"/>
      <c r="CE1654"/>
      <c r="CF1654"/>
      <c r="CG1654"/>
      <c r="CH1654"/>
      <c r="CI1654"/>
      <c r="CJ1654"/>
      <c r="CK1654"/>
      <c r="CL1654"/>
      <c r="CN1654"/>
    </row>
    <row r="1655" spans="7:92" x14ac:dyDescent="0.4">
      <c r="G1655"/>
      <c r="I1655"/>
      <c r="J1655"/>
      <c r="R1655"/>
      <c r="S1655"/>
      <c r="T1655"/>
      <c r="U1655"/>
      <c r="V1655"/>
      <c r="W1655"/>
      <c r="X1655"/>
      <c r="Y1655"/>
      <c r="Z1655"/>
      <c r="AA1655"/>
      <c r="AB1655"/>
      <c r="AC1655"/>
      <c r="AD1655"/>
      <c r="AE1655"/>
      <c r="AF1655"/>
      <c r="AG1655"/>
      <c r="AH1655"/>
      <c r="AI1655"/>
      <c r="AJ1655"/>
      <c r="AK1655"/>
      <c r="AL1655"/>
      <c r="AM1655"/>
      <c r="AN1655"/>
      <c r="AO1655"/>
      <c r="AP1655"/>
      <c r="AQ1655"/>
      <c r="AR1655"/>
      <c r="AS1655"/>
      <c r="AT1655"/>
      <c r="AU1655"/>
      <c r="AV1655"/>
      <c r="AW1655"/>
      <c r="AX1655"/>
      <c r="AY1655"/>
      <c r="AZ1655"/>
      <c r="BA1655"/>
      <c r="BB1655"/>
      <c r="BC1655"/>
      <c r="BD1655"/>
      <c r="BE1655"/>
      <c r="BF1655"/>
      <c r="BG1655"/>
      <c r="BH1655"/>
      <c r="BI1655"/>
      <c r="BJ1655"/>
      <c r="BK1655"/>
      <c r="BL1655"/>
      <c r="BM1655"/>
      <c r="BN1655"/>
      <c r="BO1655"/>
      <c r="BP1655"/>
      <c r="BQ1655"/>
      <c r="BR1655"/>
      <c r="BS1655"/>
      <c r="BT1655"/>
      <c r="BU1655"/>
      <c r="BV1655"/>
      <c r="BW1655"/>
      <c r="BX1655"/>
      <c r="BY1655"/>
      <c r="BZ1655"/>
      <c r="CA1655"/>
      <c r="CB1655"/>
      <c r="CC1655"/>
      <c r="CD1655"/>
      <c r="CE1655"/>
      <c r="CF1655"/>
      <c r="CG1655"/>
      <c r="CH1655"/>
      <c r="CI1655"/>
      <c r="CJ1655"/>
      <c r="CK1655"/>
      <c r="CL1655"/>
      <c r="CN1655"/>
    </row>
    <row r="1656" spans="7:92" x14ac:dyDescent="0.4">
      <c r="G1656"/>
      <c r="I1656"/>
      <c r="J1656"/>
      <c r="R1656"/>
      <c r="S1656"/>
      <c r="T1656"/>
      <c r="U1656"/>
      <c r="V1656"/>
      <c r="W1656"/>
      <c r="X1656"/>
      <c r="Y1656"/>
      <c r="Z1656"/>
      <c r="AA1656"/>
      <c r="AB1656"/>
      <c r="AC1656"/>
      <c r="AD1656"/>
      <c r="AE1656"/>
      <c r="AF1656"/>
      <c r="AG1656"/>
      <c r="AH1656"/>
      <c r="AI1656"/>
      <c r="AJ1656"/>
      <c r="AK1656"/>
      <c r="AL1656"/>
      <c r="AM1656"/>
      <c r="AN1656"/>
      <c r="AO1656"/>
      <c r="AP1656"/>
      <c r="AQ1656"/>
      <c r="AR1656"/>
      <c r="AS1656"/>
      <c r="AT1656"/>
      <c r="AU1656"/>
      <c r="AV1656"/>
      <c r="AW1656"/>
      <c r="AX1656"/>
      <c r="AY1656"/>
      <c r="AZ1656"/>
      <c r="BA1656"/>
      <c r="BB1656"/>
      <c r="BC1656"/>
      <c r="BD1656"/>
      <c r="BE1656"/>
      <c r="BF1656"/>
      <c r="BG1656"/>
      <c r="BH1656"/>
      <c r="BI1656"/>
      <c r="BJ1656"/>
      <c r="BK1656"/>
      <c r="BL1656"/>
      <c r="BM1656"/>
      <c r="BN1656"/>
      <c r="BO1656"/>
      <c r="BP1656"/>
      <c r="BQ1656"/>
      <c r="BR1656"/>
      <c r="BS1656"/>
      <c r="BT1656"/>
      <c r="BU1656"/>
      <c r="BV1656"/>
      <c r="BW1656"/>
      <c r="BX1656"/>
      <c r="BY1656"/>
      <c r="BZ1656"/>
      <c r="CA1656"/>
      <c r="CB1656"/>
      <c r="CC1656"/>
      <c r="CD1656"/>
      <c r="CE1656"/>
      <c r="CF1656"/>
      <c r="CG1656"/>
      <c r="CH1656"/>
      <c r="CI1656"/>
      <c r="CJ1656"/>
      <c r="CK1656"/>
      <c r="CL1656"/>
      <c r="CN1656"/>
    </row>
    <row r="1657" spans="7:92" x14ac:dyDescent="0.4">
      <c r="G1657"/>
      <c r="I1657"/>
      <c r="J1657"/>
      <c r="R1657"/>
      <c r="S1657"/>
      <c r="T1657"/>
      <c r="U1657"/>
      <c r="V1657"/>
      <c r="W1657"/>
      <c r="X1657"/>
      <c r="Y1657"/>
      <c r="Z1657"/>
      <c r="AA1657"/>
      <c r="AB1657"/>
      <c r="AC1657"/>
      <c r="AD1657"/>
      <c r="AE1657"/>
      <c r="AF1657"/>
      <c r="AG1657"/>
      <c r="AH1657"/>
      <c r="AI1657"/>
      <c r="AJ1657"/>
      <c r="AK1657"/>
      <c r="AL1657"/>
      <c r="AM1657"/>
      <c r="AN1657"/>
      <c r="AO1657"/>
      <c r="AP1657"/>
      <c r="AQ1657"/>
      <c r="AR1657"/>
      <c r="AS1657"/>
      <c r="AT1657"/>
      <c r="AU1657"/>
      <c r="AV1657"/>
      <c r="AW1657"/>
      <c r="AX1657"/>
      <c r="AY1657"/>
      <c r="AZ1657"/>
      <c r="BA1657"/>
      <c r="BB1657"/>
      <c r="BC1657"/>
      <c r="BD1657"/>
      <c r="BE1657"/>
      <c r="BF1657"/>
      <c r="BG1657"/>
      <c r="BH1657"/>
      <c r="BI1657"/>
      <c r="BJ1657"/>
      <c r="BK1657"/>
      <c r="BL1657"/>
      <c r="BM1657"/>
      <c r="BN1657"/>
      <c r="BO1657"/>
      <c r="BP1657"/>
      <c r="BQ1657"/>
      <c r="BR1657"/>
      <c r="BS1657"/>
      <c r="BT1657"/>
      <c r="BU1657"/>
      <c r="BV1657"/>
      <c r="BW1657"/>
      <c r="BX1657"/>
      <c r="BY1657"/>
      <c r="BZ1657"/>
      <c r="CA1657"/>
      <c r="CB1657"/>
      <c r="CC1657"/>
      <c r="CD1657"/>
      <c r="CE1657"/>
      <c r="CF1657"/>
      <c r="CG1657"/>
      <c r="CH1657"/>
      <c r="CI1657"/>
      <c r="CJ1657"/>
      <c r="CK1657"/>
      <c r="CL1657"/>
      <c r="CN1657"/>
    </row>
    <row r="1658" spans="7:92" x14ac:dyDescent="0.4">
      <c r="G1658"/>
      <c r="I1658"/>
      <c r="J1658"/>
      <c r="R1658"/>
      <c r="S1658"/>
      <c r="T1658"/>
      <c r="U1658"/>
      <c r="V1658"/>
      <c r="W1658"/>
      <c r="X1658"/>
      <c r="Y1658"/>
      <c r="Z1658"/>
      <c r="AA1658"/>
      <c r="AB1658"/>
      <c r="AC1658"/>
      <c r="AD1658"/>
      <c r="AE1658"/>
      <c r="AF1658"/>
      <c r="AG1658"/>
      <c r="AH1658"/>
      <c r="AI1658"/>
      <c r="AJ1658"/>
      <c r="AK1658"/>
      <c r="AL1658"/>
      <c r="AM1658"/>
      <c r="AN1658"/>
      <c r="AO1658"/>
      <c r="AP1658"/>
      <c r="AQ1658"/>
      <c r="AR1658"/>
      <c r="AS1658"/>
      <c r="AT1658"/>
      <c r="AU1658"/>
      <c r="AV1658"/>
      <c r="AW1658"/>
      <c r="AX1658"/>
      <c r="AY1658"/>
      <c r="AZ1658"/>
      <c r="BA1658"/>
      <c r="BB1658"/>
      <c r="BC1658"/>
      <c r="BD1658"/>
      <c r="BE1658"/>
      <c r="BF1658"/>
      <c r="BG1658"/>
      <c r="BH1658"/>
      <c r="BI1658"/>
      <c r="BJ1658"/>
      <c r="BK1658"/>
      <c r="BL1658"/>
      <c r="BM1658"/>
      <c r="BN1658"/>
      <c r="BO1658"/>
      <c r="BP1658"/>
      <c r="BQ1658"/>
      <c r="BR1658"/>
      <c r="BS1658"/>
      <c r="BT1658"/>
      <c r="BU1658"/>
      <c r="BV1658"/>
      <c r="BW1658"/>
      <c r="BX1658"/>
      <c r="BY1658"/>
      <c r="BZ1658"/>
      <c r="CA1658"/>
      <c r="CB1658"/>
      <c r="CC1658"/>
      <c r="CD1658"/>
      <c r="CE1658"/>
      <c r="CF1658"/>
      <c r="CG1658"/>
      <c r="CH1658"/>
      <c r="CI1658"/>
      <c r="CJ1658"/>
      <c r="CK1658"/>
      <c r="CL1658"/>
      <c r="CN1658"/>
    </row>
    <row r="1659" spans="7:92" x14ac:dyDescent="0.4">
      <c r="G1659"/>
      <c r="I1659"/>
      <c r="J1659"/>
      <c r="R1659"/>
      <c r="S1659"/>
      <c r="T1659"/>
      <c r="U1659"/>
      <c r="V1659"/>
      <c r="W1659"/>
      <c r="X1659"/>
      <c r="Y1659"/>
      <c r="Z1659"/>
      <c r="AA1659"/>
      <c r="AB1659"/>
      <c r="AC1659"/>
      <c r="AD1659"/>
      <c r="AE1659"/>
      <c r="AF1659"/>
      <c r="AG1659"/>
      <c r="AH1659"/>
      <c r="AI1659"/>
      <c r="AJ1659"/>
      <c r="AK1659"/>
      <c r="AL1659"/>
      <c r="AM1659"/>
      <c r="AN1659"/>
      <c r="AO1659"/>
      <c r="AP1659"/>
      <c r="AQ1659"/>
      <c r="AR1659"/>
      <c r="AS1659"/>
      <c r="AT1659"/>
      <c r="AU1659"/>
      <c r="AV1659"/>
      <c r="AW1659"/>
      <c r="AX1659"/>
      <c r="AY1659"/>
      <c r="AZ1659"/>
      <c r="BA1659"/>
      <c r="BB1659"/>
      <c r="BC1659"/>
      <c r="BD1659"/>
      <c r="BE1659"/>
      <c r="BF1659"/>
      <c r="BG1659"/>
      <c r="BH1659"/>
      <c r="BI1659"/>
      <c r="BJ1659"/>
      <c r="BK1659"/>
      <c r="BL1659"/>
      <c r="BM1659"/>
      <c r="BN1659"/>
      <c r="BO1659"/>
      <c r="BP1659"/>
      <c r="BQ1659"/>
      <c r="BR1659"/>
      <c r="BS1659"/>
      <c r="BT1659"/>
      <c r="BU1659"/>
      <c r="BV1659"/>
      <c r="BW1659"/>
      <c r="BX1659"/>
      <c r="BY1659"/>
      <c r="BZ1659"/>
      <c r="CA1659"/>
      <c r="CB1659"/>
      <c r="CC1659"/>
      <c r="CD1659"/>
      <c r="CE1659"/>
      <c r="CF1659"/>
      <c r="CG1659"/>
      <c r="CH1659"/>
      <c r="CI1659"/>
      <c r="CJ1659"/>
      <c r="CK1659"/>
      <c r="CL1659"/>
      <c r="CN1659"/>
    </row>
    <row r="1660" spans="7:92" x14ac:dyDescent="0.4">
      <c r="G1660"/>
      <c r="I1660"/>
      <c r="J1660"/>
      <c r="R1660"/>
      <c r="S1660"/>
      <c r="T1660"/>
      <c r="U1660"/>
      <c r="V1660"/>
      <c r="W1660"/>
      <c r="X1660"/>
      <c r="Y1660"/>
      <c r="Z1660"/>
      <c r="AA1660"/>
      <c r="AB1660"/>
      <c r="AC1660"/>
      <c r="AD1660"/>
      <c r="AE1660"/>
      <c r="AF1660"/>
      <c r="AG1660"/>
      <c r="AH1660"/>
      <c r="AI1660"/>
      <c r="AJ1660"/>
      <c r="AK1660"/>
      <c r="AL1660"/>
      <c r="AM1660"/>
      <c r="AN1660"/>
      <c r="AO1660"/>
      <c r="AP1660"/>
      <c r="AQ1660"/>
      <c r="AR1660"/>
      <c r="AS1660"/>
      <c r="AT1660"/>
      <c r="AU1660"/>
      <c r="AV1660"/>
      <c r="AW1660"/>
      <c r="AX1660"/>
      <c r="AY1660"/>
      <c r="AZ1660"/>
      <c r="BA1660"/>
      <c r="BB1660"/>
      <c r="BC1660"/>
      <c r="BD1660"/>
      <c r="BE1660"/>
      <c r="BF1660"/>
      <c r="BG1660"/>
      <c r="BH1660"/>
      <c r="BI1660"/>
      <c r="BJ1660"/>
      <c r="BK1660"/>
      <c r="BL1660"/>
      <c r="BM1660"/>
      <c r="BN1660"/>
      <c r="BO1660"/>
      <c r="BP1660"/>
      <c r="BQ1660"/>
      <c r="BR1660"/>
      <c r="BS1660"/>
      <c r="BT1660"/>
      <c r="BU1660"/>
      <c r="BV1660"/>
      <c r="BW1660"/>
      <c r="BX1660"/>
      <c r="BY1660"/>
      <c r="BZ1660"/>
      <c r="CA1660"/>
      <c r="CB1660"/>
      <c r="CC1660"/>
      <c r="CD1660"/>
      <c r="CE1660"/>
      <c r="CF1660"/>
      <c r="CG1660"/>
      <c r="CH1660"/>
      <c r="CI1660"/>
      <c r="CJ1660"/>
      <c r="CK1660"/>
      <c r="CL1660"/>
      <c r="CN1660"/>
    </row>
    <row r="1661" spans="7:92" x14ac:dyDescent="0.4">
      <c r="G1661"/>
      <c r="I1661"/>
      <c r="J1661"/>
      <c r="R1661"/>
      <c r="S1661"/>
      <c r="T1661"/>
      <c r="U1661"/>
      <c r="V1661"/>
      <c r="W1661"/>
      <c r="X1661"/>
      <c r="Y1661"/>
      <c r="Z1661"/>
      <c r="AA1661"/>
      <c r="AB1661"/>
      <c r="AC1661"/>
      <c r="AD1661"/>
      <c r="AE1661"/>
      <c r="AF1661"/>
      <c r="AG1661"/>
      <c r="AH1661"/>
      <c r="AI1661"/>
      <c r="AJ1661"/>
      <c r="AK1661"/>
      <c r="AL1661"/>
      <c r="AM1661"/>
      <c r="AN1661"/>
      <c r="AO1661"/>
      <c r="AP1661"/>
      <c r="AQ1661"/>
      <c r="AR1661"/>
      <c r="AS1661"/>
      <c r="AT1661"/>
      <c r="AU1661"/>
      <c r="AV1661"/>
      <c r="AW1661"/>
      <c r="AX1661"/>
      <c r="AY1661"/>
      <c r="AZ1661"/>
      <c r="BA1661"/>
      <c r="BB1661"/>
      <c r="BC1661"/>
      <c r="BD1661"/>
      <c r="BE1661"/>
      <c r="BF1661"/>
      <c r="BG1661"/>
      <c r="BH1661"/>
      <c r="BI1661"/>
      <c r="BJ1661"/>
      <c r="BK1661"/>
      <c r="BL1661"/>
      <c r="BM1661"/>
      <c r="BN1661"/>
      <c r="BO1661"/>
      <c r="BP1661"/>
      <c r="BQ1661"/>
      <c r="BR1661"/>
      <c r="BS1661"/>
      <c r="BT1661"/>
      <c r="BU1661"/>
      <c r="BV1661"/>
      <c r="BW1661"/>
      <c r="BX1661"/>
      <c r="BY1661"/>
      <c r="BZ1661"/>
      <c r="CA1661"/>
      <c r="CB1661"/>
      <c r="CC1661"/>
      <c r="CD1661"/>
      <c r="CE1661"/>
      <c r="CF1661"/>
      <c r="CG1661"/>
      <c r="CH1661"/>
      <c r="CI1661"/>
      <c r="CJ1661"/>
      <c r="CK1661"/>
      <c r="CL1661"/>
      <c r="CN1661"/>
    </row>
    <row r="1662" spans="7:92" x14ac:dyDescent="0.4">
      <c r="G1662"/>
      <c r="I1662"/>
      <c r="J1662"/>
      <c r="R1662"/>
      <c r="S1662"/>
      <c r="T1662"/>
      <c r="U1662"/>
      <c r="V1662"/>
      <c r="W1662"/>
      <c r="X1662"/>
      <c r="Y1662"/>
      <c r="Z1662"/>
      <c r="AA1662"/>
      <c r="AB1662"/>
      <c r="AC1662"/>
      <c r="AD1662"/>
      <c r="AE1662"/>
      <c r="AF1662"/>
      <c r="AG1662"/>
      <c r="AH1662"/>
      <c r="AI1662"/>
      <c r="AJ1662"/>
      <c r="AK1662"/>
      <c r="AL1662"/>
      <c r="AM1662"/>
      <c r="AN1662"/>
      <c r="AO1662"/>
      <c r="AP1662"/>
      <c r="AQ1662"/>
      <c r="AR1662"/>
      <c r="AS1662"/>
      <c r="AT1662"/>
      <c r="AU1662"/>
      <c r="AV1662"/>
      <c r="AW1662"/>
      <c r="AX1662"/>
      <c r="AY1662"/>
      <c r="AZ1662"/>
      <c r="BA1662"/>
      <c r="BB1662"/>
      <c r="BC1662"/>
      <c r="BD1662"/>
      <c r="BE1662"/>
      <c r="BF1662"/>
      <c r="BG1662"/>
      <c r="BH1662"/>
      <c r="BI1662"/>
      <c r="BJ1662"/>
      <c r="BK1662"/>
      <c r="BL1662"/>
      <c r="BM1662"/>
      <c r="BN1662"/>
      <c r="BO1662"/>
      <c r="BP1662"/>
      <c r="BQ1662"/>
      <c r="BR1662"/>
      <c r="BS1662"/>
      <c r="BT1662"/>
      <c r="BU1662"/>
      <c r="BV1662"/>
      <c r="BW1662"/>
      <c r="BX1662"/>
      <c r="BY1662"/>
      <c r="BZ1662"/>
      <c r="CA1662"/>
      <c r="CB1662"/>
      <c r="CC1662"/>
      <c r="CD1662"/>
      <c r="CE1662"/>
      <c r="CF1662"/>
      <c r="CG1662"/>
      <c r="CH1662"/>
      <c r="CI1662"/>
      <c r="CJ1662"/>
      <c r="CK1662"/>
      <c r="CL1662"/>
      <c r="CN1662"/>
    </row>
    <row r="1663" spans="7:92" x14ac:dyDescent="0.4">
      <c r="G1663"/>
      <c r="I1663"/>
      <c r="J1663"/>
      <c r="R1663"/>
      <c r="S1663"/>
      <c r="T1663"/>
      <c r="U1663"/>
      <c r="V1663"/>
      <c r="W1663"/>
      <c r="X1663"/>
      <c r="Y1663"/>
      <c r="Z1663"/>
      <c r="AA1663"/>
      <c r="AB1663"/>
      <c r="AC1663"/>
      <c r="AD1663"/>
      <c r="AE1663"/>
      <c r="AF1663"/>
      <c r="AG1663"/>
      <c r="AH1663"/>
      <c r="AI1663"/>
      <c r="AJ1663"/>
      <c r="AK1663"/>
      <c r="AL1663"/>
      <c r="AM1663"/>
      <c r="AN1663"/>
      <c r="AO1663"/>
      <c r="AP1663"/>
      <c r="AQ1663"/>
      <c r="AR1663"/>
      <c r="AS1663"/>
      <c r="AT1663"/>
      <c r="AU1663"/>
      <c r="AV1663"/>
      <c r="AW1663"/>
      <c r="AX1663"/>
      <c r="AY1663"/>
      <c r="AZ1663"/>
      <c r="BA1663"/>
      <c r="BB1663"/>
      <c r="BC1663"/>
      <c r="BD1663"/>
      <c r="BE1663"/>
      <c r="BF1663"/>
      <c r="BG1663"/>
      <c r="BH1663"/>
      <c r="BI1663"/>
      <c r="BJ1663"/>
      <c r="BK1663"/>
      <c r="BL1663"/>
      <c r="BM1663"/>
      <c r="BN1663"/>
      <c r="BO1663"/>
      <c r="BP1663"/>
      <c r="BQ1663"/>
      <c r="BR1663"/>
      <c r="BS1663"/>
      <c r="BT1663"/>
      <c r="BU1663"/>
      <c r="BV1663"/>
      <c r="BW1663"/>
      <c r="BX1663"/>
      <c r="BY1663"/>
      <c r="BZ1663"/>
      <c r="CA1663"/>
      <c r="CB1663"/>
      <c r="CC1663"/>
      <c r="CD1663"/>
      <c r="CE1663"/>
      <c r="CF1663"/>
      <c r="CG1663"/>
      <c r="CH1663"/>
      <c r="CI1663"/>
      <c r="CJ1663"/>
      <c r="CK1663"/>
      <c r="CL1663"/>
      <c r="CN1663"/>
    </row>
    <row r="1664" spans="7:92" x14ac:dyDescent="0.4">
      <c r="G1664"/>
      <c r="I1664"/>
      <c r="J1664"/>
      <c r="R1664"/>
      <c r="S1664"/>
      <c r="T1664"/>
      <c r="U1664"/>
      <c r="V1664"/>
      <c r="W1664"/>
      <c r="X1664"/>
      <c r="Y1664"/>
      <c r="Z1664"/>
      <c r="AA1664"/>
      <c r="AB1664"/>
      <c r="AC1664"/>
      <c r="AD1664"/>
      <c r="AE1664"/>
      <c r="AF1664"/>
      <c r="AG1664"/>
      <c r="AH1664"/>
      <c r="AI1664"/>
      <c r="AJ1664"/>
      <c r="AK1664"/>
      <c r="AL1664"/>
      <c r="AM1664"/>
      <c r="AN1664"/>
      <c r="AO1664"/>
      <c r="AP1664"/>
      <c r="AQ1664"/>
      <c r="AR1664"/>
      <c r="AS1664"/>
      <c r="AT1664"/>
      <c r="AU1664"/>
      <c r="AV1664"/>
      <c r="AW1664"/>
      <c r="AX1664"/>
      <c r="AY1664"/>
      <c r="AZ1664"/>
      <c r="BA1664"/>
      <c r="BB1664"/>
      <c r="BC1664"/>
      <c r="BD1664"/>
      <c r="BE1664"/>
      <c r="BF1664"/>
      <c r="BG1664"/>
      <c r="BH1664"/>
      <c r="BI1664"/>
      <c r="BJ1664"/>
      <c r="BK1664"/>
      <c r="BL1664"/>
      <c r="BM1664"/>
      <c r="BN1664"/>
      <c r="BO1664"/>
      <c r="BP1664"/>
      <c r="BQ1664"/>
      <c r="BR1664"/>
      <c r="BS1664"/>
      <c r="BT1664"/>
      <c r="BU1664"/>
      <c r="BV1664"/>
      <c r="BW1664"/>
      <c r="BX1664"/>
      <c r="BY1664"/>
      <c r="BZ1664"/>
      <c r="CA1664"/>
      <c r="CB1664"/>
      <c r="CC1664"/>
      <c r="CD1664"/>
      <c r="CE1664"/>
      <c r="CF1664"/>
      <c r="CG1664"/>
      <c r="CH1664"/>
      <c r="CI1664"/>
      <c r="CJ1664"/>
      <c r="CK1664"/>
      <c r="CL1664"/>
      <c r="CN1664"/>
    </row>
    <row r="1665" spans="7:92" x14ac:dyDescent="0.4">
      <c r="G1665"/>
      <c r="I1665"/>
      <c r="J1665"/>
      <c r="R1665"/>
      <c r="S1665"/>
      <c r="T1665"/>
      <c r="U1665"/>
      <c r="V1665"/>
      <c r="W1665"/>
      <c r="X1665"/>
      <c r="Y1665"/>
      <c r="Z1665"/>
      <c r="AA1665"/>
      <c r="AB1665"/>
      <c r="AC1665"/>
      <c r="AD1665"/>
      <c r="AE1665"/>
      <c r="AF1665"/>
      <c r="AG1665"/>
      <c r="AH1665"/>
      <c r="AI1665"/>
      <c r="AJ1665"/>
      <c r="AK1665"/>
      <c r="AL1665"/>
      <c r="AM1665"/>
      <c r="AN1665"/>
      <c r="AO1665"/>
      <c r="AP1665"/>
      <c r="AQ1665"/>
      <c r="AR1665"/>
      <c r="AS1665"/>
      <c r="AT1665"/>
      <c r="AU1665"/>
      <c r="AV1665"/>
      <c r="AW1665"/>
      <c r="AX1665"/>
      <c r="AY1665"/>
      <c r="AZ1665"/>
      <c r="BA1665"/>
      <c r="BB1665"/>
      <c r="BC1665"/>
      <c r="BD1665"/>
      <c r="BE1665"/>
      <c r="BF1665"/>
      <c r="BG1665"/>
      <c r="BH1665"/>
      <c r="BI1665"/>
      <c r="BJ1665"/>
      <c r="BK1665"/>
      <c r="BL1665"/>
      <c r="BM1665"/>
      <c r="BN1665"/>
      <c r="BO1665"/>
      <c r="BP1665"/>
      <c r="BQ1665"/>
      <c r="BR1665"/>
      <c r="BS1665"/>
      <c r="BT1665"/>
      <c r="BU1665"/>
      <c r="BV1665"/>
      <c r="BW1665"/>
      <c r="BX1665"/>
      <c r="BY1665"/>
      <c r="BZ1665"/>
      <c r="CA1665"/>
      <c r="CB1665"/>
      <c r="CC1665"/>
      <c r="CD1665"/>
      <c r="CE1665"/>
      <c r="CF1665"/>
      <c r="CG1665"/>
      <c r="CH1665"/>
      <c r="CI1665"/>
      <c r="CJ1665"/>
      <c r="CK1665"/>
      <c r="CL1665"/>
      <c r="CN1665"/>
    </row>
    <row r="1666" spans="7:92" x14ac:dyDescent="0.4">
      <c r="G1666"/>
      <c r="I1666"/>
      <c r="J1666"/>
      <c r="R1666"/>
      <c r="S1666"/>
      <c r="T1666"/>
      <c r="U1666"/>
      <c r="V1666"/>
      <c r="W1666"/>
      <c r="X1666"/>
      <c r="Y1666"/>
      <c r="Z1666"/>
      <c r="AA1666"/>
      <c r="AB1666"/>
      <c r="AC1666"/>
      <c r="AD1666"/>
      <c r="AE1666"/>
      <c r="AF1666"/>
      <c r="AG1666"/>
      <c r="AH1666"/>
      <c r="AI1666"/>
      <c r="AJ1666"/>
      <c r="AK1666"/>
      <c r="AL1666"/>
      <c r="AM1666"/>
      <c r="AN1666"/>
      <c r="AO1666"/>
      <c r="AP1666"/>
      <c r="AQ1666"/>
      <c r="AR1666"/>
      <c r="AS1666"/>
      <c r="AT1666"/>
      <c r="AU1666"/>
      <c r="AV1666"/>
      <c r="AW1666"/>
      <c r="AX1666"/>
      <c r="AY1666"/>
      <c r="AZ1666"/>
      <c r="BA1666"/>
      <c r="BB1666"/>
      <c r="BC1666"/>
      <c r="BD1666"/>
      <c r="BE1666"/>
      <c r="BF1666"/>
      <c r="BG1666"/>
      <c r="BH1666"/>
      <c r="BI1666"/>
      <c r="BJ1666"/>
      <c r="BK1666"/>
      <c r="BL1666"/>
      <c r="BM1666"/>
      <c r="BN1666"/>
      <c r="BO1666"/>
      <c r="BP1666"/>
      <c r="BQ1666"/>
      <c r="BR1666"/>
      <c r="BS1666"/>
      <c r="BT1666"/>
      <c r="BU1666"/>
      <c r="BV1666"/>
      <c r="BW1666"/>
      <c r="BX1666"/>
      <c r="BY1666"/>
      <c r="BZ1666"/>
      <c r="CA1666"/>
      <c r="CB1666"/>
      <c r="CC1666"/>
      <c r="CD1666"/>
      <c r="CE1666"/>
      <c r="CF1666"/>
      <c r="CG1666"/>
      <c r="CH1666"/>
      <c r="CI1666"/>
      <c r="CJ1666"/>
      <c r="CK1666"/>
      <c r="CL1666"/>
      <c r="CN1666"/>
    </row>
    <row r="1667" spans="7:92" x14ac:dyDescent="0.4">
      <c r="G1667"/>
      <c r="I1667"/>
      <c r="J1667"/>
      <c r="R1667"/>
      <c r="S1667"/>
      <c r="T1667"/>
      <c r="U1667"/>
      <c r="V1667"/>
      <c r="W1667"/>
      <c r="X1667"/>
      <c r="Y1667"/>
      <c r="Z1667"/>
      <c r="AA1667"/>
      <c r="AB1667"/>
      <c r="AC1667"/>
      <c r="AD1667"/>
      <c r="AE1667"/>
      <c r="AF1667"/>
      <c r="AG1667"/>
      <c r="AH1667"/>
      <c r="AI1667"/>
      <c r="AJ1667"/>
      <c r="AK1667"/>
      <c r="AL1667"/>
      <c r="AM1667"/>
      <c r="AN1667"/>
      <c r="AO1667"/>
      <c r="AP1667"/>
      <c r="AQ1667"/>
      <c r="AR1667"/>
      <c r="AS1667"/>
      <c r="AT1667"/>
      <c r="AU1667"/>
      <c r="AV1667"/>
      <c r="AW1667"/>
      <c r="AX1667"/>
      <c r="AY1667"/>
      <c r="AZ1667"/>
      <c r="BA1667"/>
      <c r="BB1667"/>
      <c r="BC1667"/>
      <c r="BD1667"/>
      <c r="BE1667"/>
      <c r="BF1667"/>
      <c r="BG1667"/>
      <c r="BH1667"/>
      <c r="BI1667"/>
      <c r="BJ1667"/>
      <c r="BK1667"/>
      <c r="BL1667"/>
      <c r="BM1667"/>
      <c r="BN1667"/>
      <c r="BO1667"/>
      <c r="BP1667"/>
      <c r="BQ1667"/>
      <c r="BR1667"/>
      <c r="BS1667"/>
      <c r="BT1667"/>
      <c r="BU1667"/>
      <c r="BV1667"/>
      <c r="BW1667"/>
      <c r="BX1667"/>
      <c r="BY1667"/>
      <c r="BZ1667"/>
      <c r="CA1667"/>
      <c r="CB1667"/>
      <c r="CC1667"/>
      <c r="CD1667"/>
      <c r="CE1667"/>
      <c r="CF1667"/>
      <c r="CG1667"/>
      <c r="CH1667"/>
      <c r="CI1667"/>
      <c r="CJ1667"/>
      <c r="CK1667"/>
      <c r="CL1667"/>
      <c r="CN1667"/>
    </row>
    <row r="1668" spans="7:92" x14ac:dyDescent="0.4">
      <c r="G1668"/>
      <c r="I1668"/>
      <c r="J1668"/>
      <c r="R1668"/>
      <c r="S1668"/>
      <c r="T1668"/>
      <c r="U1668"/>
      <c r="V1668"/>
      <c r="W1668"/>
      <c r="X1668"/>
      <c r="Y1668"/>
      <c r="Z1668"/>
      <c r="AA1668"/>
      <c r="AB1668"/>
      <c r="AC1668"/>
      <c r="AD1668"/>
      <c r="AE1668"/>
      <c r="AF1668"/>
      <c r="AG1668"/>
      <c r="AH1668"/>
      <c r="AI1668"/>
      <c r="AJ1668"/>
      <c r="AK1668"/>
      <c r="AL1668"/>
      <c r="AM1668"/>
      <c r="AN1668"/>
      <c r="AO1668"/>
      <c r="AP1668"/>
      <c r="AQ1668"/>
      <c r="AR1668"/>
      <c r="AS1668"/>
      <c r="AT1668"/>
      <c r="AU1668"/>
      <c r="AV1668"/>
      <c r="AW1668"/>
      <c r="AX1668"/>
      <c r="AY1668"/>
      <c r="AZ1668"/>
      <c r="BA1668"/>
      <c r="BB1668"/>
      <c r="BC1668"/>
      <c r="BD1668"/>
      <c r="BE1668"/>
      <c r="BF1668"/>
      <c r="BG1668"/>
      <c r="BH1668"/>
      <c r="BI1668"/>
      <c r="BJ1668"/>
      <c r="BK1668"/>
      <c r="BL1668"/>
      <c r="BM1668"/>
      <c r="BN1668"/>
      <c r="BO1668"/>
      <c r="BP1668"/>
      <c r="BQ1668"/>
      <c r="BR1668"/>
      <c r="BS1668"/>
      <c r="BT1668"/>
      <c r="BU1668"/>
      <c r="BV1668"/>
      <c r="BW1668"/>
      <c r="BX1668"/>
      <c r="BY1668"/>
      <c r="BZ1668"/>
      <c r="CA1668"/>
      <c r="CB1668"/>
      <c r="CC1668"/>
      <c r="CD1668"/>
      <c r="CE1668"/>
      <c r="CF1668"/>
      <c r="CG1668"/>
      <c r="CH1668"/>
      <c r="CI1668"/>
      <c r="CJ1668"/>
      <c r="CK1668"/>
      <c r="CL1668"/>
      <c r="CN1668"/>
    </row>
    <row r="1669" spans="7:92" x14ac:dyDescent="0.4">
      <c r="G1669"/>
      <c r="I1669"/>
      <c r="J1669"/>
      <c r="R1669"/>
      <c r="S1669"/>
      <c r="T1669"/>
      <c r="U1669"/>
      <c r="V1669"/>
      <c r="W1669"/>
      <c r="X1669"/>
      <c r="Y1669"/>
      <c r="Z1669"/>
      <c r="AA1669"/>
      <c r="AB1669"/>
      <c r="AC1669"/>
      <c r="AD1669"/>
      <c r="AE1669"/>
      <c r="AF1669"/>
      <c r="AG1669"/>
      <c r="AH1669"/>
      <c r="AI1669"/>
      <c r="AJ1669"/>
      <c r="AK1669"/>
      <c r="AL1669"/>
      <c r="AM1669"/>
      <c r="AN1669"/>
      <c r="AO1669"/>
      <c r="AP1669"/>
      <c r="AQ1669"/>
      <c r="AR1669"/>
      <c r="AS1669"/>
      <c r="AT1669"/>
      <c r="AU1669"/>
      <c r="AV1669"/>
      <c r="AW1669"/>
      <c r="AX1669"/>
      <c r="AY1669"/>
      <c r="AZ1669"/>
      <c r="BA1669"/>
      <c r="BB1669"/>
      <c r="BC1669"/>
      <c r="BD1669"/>
      <c r="BE1669"/>
      <c r="BF1669"/>
      <c r="BG1669"/>
      <c r="BH1669"/>
      <c r="BI1669"/>
      <c r="BJ1669"/>
      <c r="BK1669"/>
      <c r="BL1669"/>
      <c r="BM1669"/>
      <c r="BN1669"/>
      <c r="BO1669"/>
      <c r="BP1669"/>
      <c r="BQ1669"/>
      <c r="BR1669"/>
      <c r="BS1669"/>
      <c r="BT1669"/>
      <c r="BU1669"/>
      <c r="BV1669"/>
      <c r="BW1669"/>
      <c r="BX1669"/>
      <c r="BY1669"/>
      <c r="BZ1669"/>
      <c r="CA1669"/>
      <c r="CB1669"/>
      <c r="CC1669"/>
      <c r="CD1669"/>
      <c r="CE1669"/>
      <c r="CF1669"/>
      <c r="CG1669"/>
      <c r="CH1669"/>
      <c r="CI1669"/>
      <c r="CJ1669"/>
      <c r="CK1669"/>
      <c r="CL1669"/>
      <c r="CN1669"/>
    </row>
    <row r="1670" spans="7:92" x14ac:dyDescent="0.4">
      <c r="G1670"/>
      <c r="I1670"/>
      <c r="J1670"/>
      <c r="R1670"/>
      <c r="S1670"/>
      <c r="T1670"/>
      <c r="U1670"/>
      <c r="V1670"/>
      <c r="W1670"/>
      <c r="X1670"/>
      <c r="Y1670"/>
      <c r="Z1670"/>
      <c r="AA1670"/>
      <c r="AB1670"/>
      <c r="AC1670"/>
      <c r="AD1670"/>
      <c r="AE1670"/>
      <c r="AF1670"/>
      <c r="AG1670"/>
      <c r="AH1670"/>
      <c r="AI1670"/>
      <c r="AJ1670"/>
      <c r="AK1670"/>
      <c r="AL1670"/>
      <c r="AM1670"/>
      <c r="AN1670"/>
      <c r="AO1670"/>
      <c r="AP1670"/>
      <c r="AQ1670"/>
      <c r="AR1670"/>
      <c r="AS1670"/>
      <c r="AT1670"/>
      <c r="AU1670"/>
      <c r="AV1670"/>
      <c r="AW1670"/>
      <c r="AX1670"/>
      <c r="AY1670"/>
      <c r="AZ1670"/>
      <c r="BA1670"/>
      <c r="BB1670"/>
      <c r="BC1670"/>
      <c r="BD1670"/>
      <c r="BE1670"/>
      <c r="BF1670"/>
      <c r="BG1670"/>
      <c r="BH1670"/>
      <c r="BI1670"/>
      <c r="BJ1670"/>
      <c r="BK1670"/>
      <c r="BL1670"/>
      <c r="BM1670"/>
      <c r="BN1670"/>
      <c r="BO1670"/>
      <c r="BP1670"/>
      <c r="BQ1670"/>
      <c r="BR1670"/>
      <c r="BS1670"/>
      <c r="BT1670"/>
      <c r="BU1670"/>
      <c r="BV1670"/>
      <c r="BW1670"/>
      <c r="BX1670"/>
      <c r="BY1670"/>
      <c r="BZ1670"/>
      <c r="CA1670"/>
      <c r="CB1670"/>
      <c r="CC1670"/>
      <c r="CD1670"/>
      <c r="CE1670"/>
      <c r="CF1670"/>
      <c r="CG1670"/>
      <c r="CH1670"/>
      <c r="CI1670"/>
      <c r="CJ1670"/>
      <c r="CK1670"/>
      <c r="CL1670"/>
      <c r="CN1670"/>
    </row>
    <row r="1671" spans="7:92" x14ac:dyDescent="0.4">
      <c r="G1671"/>
      <c r="I1671"/>
      <c r="J1671"/>
      <c r="R1671"/>
      <c r="S1671"/>
      <c r="T1671"/>
      <c r="U1671"/>
      <c r="V1671"/>
      <c r="W1671"/>
      <c r="X1671"/>
      <c r="Y1671"/>
      <c r="Z1671"/>
      <c r="AA1671"/>
      <c r="AB1671"/>
      <c r="AC1671"/>
      <c r="AD1671"/>
      <c r="AE1671"/>
      <c r="AF1671"/>
      <c r="AG1671"/>
      <c r="AH1671"/>
      <c r="AI1671"/>
      <c r="AJ1671"/>
      <c r="AK1671"/>
      <c r="AL1671"/>
      <c r="AM1671"/>
      <c r="AN1671"/>
      <c r="AO1671"/>
      <c r="AP1671"/>
      <c r="AQ1671"/>
      <c r="AR1671"/>
      <c r="AS1671"/>
      <c r="AT1671"/>
      <c r="AU1671"/>
      <c r="AV1671"/>
      <c r="AW1671"/>
      <c r="AX1671"/>
      <c r="AY1671"/>
      <c r="AZ1671"/>
      <c r="BA1671"/>
      <c r="BB1671"/>
      <c r="BC1671"/>
      <c r="BD1671"/>
      <c r="BE1671"/>
      <c r="BF1671"/>
      <c r="BG1671"/>
      <c r="BH1671"/>
      <c r="BI1671"/>
      <c r="BJ1671"/>
      <c r="BK1671"/>
      <c r="BL1671"/>
      <c r="BM1671"/>
      <c r="BN1671"/>
      <c r="BO1671"/>
      <c r="BP1671"/>
      <c r="BQ1671"/>
      <c r="BR1671"/>
      <c r="BS1671"/>
      <c r="BT1671"/>
      <c r="BU1671"/>
      <c r="BV1671"/>
      <c r="BW1671"/>
      <c r="BX1671"/>
      <c r="BY1671"/>
      <c r="BZ1671"/>
      <c r="CA1671"/>
      <c r="CB1671"/>
      <c r="CC1671"/>
      <c r="CD1671"/>
      <c r="CE1671"/>
      <c r="CF1671"/>
      <c r="CG1671"/>
      <c r="CH1671"/>
      <c r="CI1671"/>
      <c r="CJ1671"/>
      <c r="CK1671"/>
      <c r="CL1671"/>
      <c r="CN1671"/>
    </row>
    <row r="1672" spans="7:92" x14ac:dyDescent="0.4">
      <c r="G1672"/>
      <c r="I1672"/>
      <c r="J1672"/>
      <c r="R1672"/>
      <c r="S1672"/>
      <c r="T1672"/>
      <c r="U1672"/>
      <c r="V1672"/>
      <c r="W1672"/>
      <c r="X1672"/>
      <c r="Y1672"/>
      <c r="Z1672"/>
      <c r="AA1672"/>
      <c r="AB1672"/>
      <c r="AC1672"/>
      <c r="AD1672"/>
      <c r="AE1672"/>
      <c r="AF1672"/>
      <c r="AG1672"/>
      <c r="AH1672"/>
      <c r="AI1672"/>
      <c r="AJ1672"/>
      <c r="AK1672"/>
      <c r="AL1672"/>
      <c r="AM1672"/>
      <c r="AN1672"/>
      <c r="AO1672"/>
      <c r="AP1672"/>
      <c r="AQ1672"/>
      <c r="AR1672"/>
      <c r="AS1672"/>
      <c r="AT1672"/>
      <c r="AU1672"/>
      <c r="AV1672"/>
      <c r="AW1672"/>
      <c r="AX1672"/>
      <c r="AY1672"/>
      <c r="AZ1672"/>
      <c r="BA1672"/>
      <c r="BB1672"/>
      <c r="BC1672"/>
      <c r="BD1672"/>
      <c r="BE1672"/>
      <c r="BF1672"/>
      <c r="BG1672"/>
      <c r="BH1672"/>
      <c r="BI1672"/>
      <c r="BJ1672"/>
      <c r="BK1672"/>
      <c r="BL1672"/>
      <c r="BM1672"/>
      <c r="BN1672"/>
      <c r="BO1672"/>
      <c r="BP1672"/>
      <c r="BQ1672"/>
      <c r="BR1672"/>
      <c r="BS1672"/>
      <c r="BT1672"/>
      <c r="BU1672"/>
      <c r="BV1672"/>
      <c r="BW1672"/>
      <c r="BX1672"/>
      <c r="BY1672"/>
      <c r="BZ1672"/>
      <c r="CA1672"/>
      <c r="CB1672"/>
      <c r="CC1672"/>
      <c r="CD1672"/>
      <c r="CE1672"/>
      <c r="CF1672"/>
      <c r="CG1672"/>
      <c r="CH1672"/>
      <c r="CI1672"/>
      <c r="CJ1672"/>
      <c r="CK1672"/>
      <c r="CL1672"/>
      <c r="CN1672"/>
    </row>
    <row r="1673" spans="7:92" x14ac:dyDescent="0.4">
      <c r="G1673"/>
      <c r="I1673"/>
      <c r="J1673"/>
      <c r="R1673"/>
      <c r="S1673"/>
      <c r="T1673"/>
      <c r="U1673"/>
      <c r="V1673"/>
      <c r="W1673"/>
      <c r="X1673"/>
      <c r="Y1673"/>
      <c r="Z1673"/>
      <c r="AA1673"/>
      <c r="AB1673"/>
      <c r="AC1673"/>
      <c r="AD1673"/>
      <c r="AE1673"/>
      <c r="AF1673"/>
      <c r="AG1673"/>
      <c r="AH1673"/>
      <c r="AI1673"/>
      <c r="AJ1673"/>
      <c r="AK1673"/>
      <c r="AL1673"/>
      <c r="AM1673"/>
      <c r="AN1673"/>
      <c r="AO1673"/>
      <c r="AP1673"/>
      <c r="AQ1673"/>
      <c r="AR1673"/>
      <c r="AS1673"/>
      <c r="AT1673"/>
      <c r="AU1673"/>
      <c r="AV1673"/>
      <c r="AW1673"/>
      <c r="AX1673"/>
      <c r="AY1673"/>
      <c r="AZ1673"/>
      <c r="BA1673"/>
      <c r="BB1673"/>
      <c r="BC1673"/>
      <c r="BD1673"/>
      <c r="BE1673"/>
      <c r="BF1673"/>
      <c r="BG1673"/>
      <c r="BH1673"/>
      <c r="BI1673"/>
      <c r="BJ1673"/>
      <c r="BK1673"/>
      <c r="BL1673"/>
      <c r="BM1673"/>
      <c r="BN1673"/>
      <c r="BO1673"/>
      <c r="BP1673"/>
      <c r="BQ1673"/>
      <c r="BR1673"/>
      <c r="BS1673"/>
      <c r="BT1673"/>
      <c r="BU1673"/>
      <c r="BV1673"/>
      <c r="BW1673"/>
      <c r="BX1673"/>
      <c r="BY1673"/>
      <c r="BZ1673"/>
      <c r="CA1673"/>
      <c r="CB1673"/>
      <c r="CC1673"/>
      <c r="CD1673"/>
      <c r="CE1673"/>
      <c r="CF1673"/>
      <c r="CG1673"/>
      <c r="CH1673"/>
      <c r="CI1673"/>
      <c r="CJ1673"/>
      <c r="CK1673"/>
      <c r="CL1673"/>
      <c r="CN1673"/>
    </row>
    <row r="1674" spans="7:92" x14ac:dyDescent="0.4">
      <c r="G1674"/>
      <c r="I1674"/>
      <c r="J1674"/>
      <c r="R1674"/>
      <c r="S1674"/>
      <c r="T1674"/>
      <c r="U1674"/>
      <c r="V1674"/>
      <c r="W1674"/>
      <c r="X1674"/>
      <c r="Y1674"/>
      <c r="Z1674"/>
      <c r="AA1674"/>
      <c r="AB1674"/>
      <c r="AC1674"/>
      <c r="AD1674"/>
      <c r="AE1674"/>
      <c r="AF1674"/>
      <c r="AG1674"/>
      <c r="AH1674"/>
      <c r="AI1674"/>
      <c r="AJ1674"/>
      <c r="AK1674"/>
      <c r="AL1674"/>
      <c r="AM1674"/>
      <c r="AN1674"/>
      <c r="AO1674"/>
      <c r="AP1674"/>
      <c r="AQ1674"/>
      <c r="AR1674"/>
      <c r="AS1674"/>
      <c r="AT1674"/>
      <c r="AU1674"/>
      <c r="AV1674"/>
      <c r="AW1674"/>
      <c r="AX1674"/>
      <c r="AY1674"/>
      <c r="AZ1674"/>
      <c r="BA1674"/>
      <c r="BB1674"/>
      <c r="BC1674"/>
      <c r="BD1674"/>
      <c r="BE1674"/>
      <c r="BF1674"/>
      <c r="BG1674"/>
      <c r="BH1674"/>
      <c r="BI1674"/>
      <c r="BJ1674"/>
      <c r="BK1674"/>
      <c r="BL1674"/>
      <c r="BM1674"/>
      <c r="BN1674"/>
      <c r="BO1674"/>
      <c r="BP1674"/>
      <c r="BQ1674"/>
      <c r="BR1674"/>
      <c r="BS1674"/>
      <c r="BT1674"/>
      <c r="BU1674"/>
      <c r="BV1674"/>
      <c r="BW1674"/>
      <c r="BX1674"/>
      <c r="BY1674"/>
      <c r="BZ1674"/>
      <c r="CA1674"/>
      <c r="CB1674"/>
      <c r="CC1674"/>
      <c r="CD1674"/>
      <c r="CE1674"/>
      <c r="CF1674"/>
      <c r="CG1674"/>
      <c r="CH1674"/>
      <c r="CI1674"/>
      <c r="CJ1674"/>
      <c r="CK1674"/>
      <c r="CL1674"/>
      <c r="CN1674"/>
    </row>
    <row r="1675" spans="7:92" x14ac:dyDescent="0.4">
      <c r="G1675"/>
      <c r="I1675"/>
      <c r="J1675"/>
      <c r="R1675"/>
      <c r="S1675"/>
      <c r="T1675"/>
      <c r="U1675"/>
      <c r="V1675"/>
      <c r="W1675"/>
      <c r="X1675"/>
      <c r="Y1675"/>
      <c r="Z1675"/>
      <c r="AA1675"/>
      <c r="AB1675"/>
      <c r="AC1675"/>
      <c r="AD1675"/>
      <c r="AE1675"/>
      <c r="AF1675"/>
      <c r="AG1675"/>
      <c r="AH1675"/>
      <c r="AI1675"/>
      <c r="AJ1675"/>
      <c r="AK1675"/>
      <c r="AL1675"/>
      <c r="AM1675"/>
      <c r="AN1675"/>
      <c r="AO1675"/>
      <c r="AP1675"/>
      <c r="AQ1675"/>
      <c r="AR1675"/>
      <c r="AS1675"/>
      <c r="AT1675"/>
      <c r="AU1675"/>
      <c r="AV1675"/>
      <c r="AW1675"/>
      <c r="AX1675"/>
      <c r="AY1675"/>
      <c r="AZ1675"/>
      <c r="BA1675"/>
      <c r="BB1675"/>
      <c r="BC1675"/>
      <c r="BD1675"/>
      <c r="BE1675"/>
      <c r="BF1675"/>
      <c r="BG1675"/>
      <c r="BH1675"/>
      <c r="BI1675"/>
      <c r="BJ1675"/>
      <c r="BK1675"/>
      <c r="BL1675"/>
      <c r="BM1675"/>
      <c r="BN1675"/>
      <c r="BO1675"/>
      <c r="BP1675"/>
      <c r="BQ1675"/>
      <c r="BR1675"/>
      <c r="BS1675"/>
      <c r="BT1675"/>
      <c r="BU1675"/>
      <c r="BV1675"/>
      <c r="BW1675"/>
      <c r="BX1675"/>
      <c r="BY1675"/>
      <c r="BZ1675"/>
      <c r="CA1675"/>
      <c r="CB1675"/>
      <c r="CC1675"/>
      <c r="CD1675"/>
      <c r="CE1675"/>
      <c r="CF1675"/>
      <c r="CG1675"/>
      <c r="CH1675"/>
      <c r="CI1675"/>
      <c r="CJ1675"/>
      <c r="CK1675"/>
      <c r="CL1675"/>
      <c r="CN1675"/>
    </row>
    <row r="1676" spans="7:92" x14ac:dyDescent="0.4">
      <c r="G1676"/>
      <c r="I1676"/>
      <c r="J1676"/>
      <c r="R1676"/>
      <c r="S1676"/>
      <c r="T1676"/>
      <c r="U1676"/>
      <c r="V1676"/>
      <c r="W1676"/>
      <c r="X1676"/>
      <c r="Y1676"/>
      <c r="Z1676"/>
      <c r="AA1676"/>
      <c r="AB1676"/>
      <c r="AC1676"/>
      <c r="AD1676"/>
      <c r="AE1676"/>
      <c r="AF1676"/>
      <c r="AG1676"/>
      <c r="AH1676"/>
      <c r="AI1676"/>
      <c r="AJ1676"/>
      <c r="AK1676"/>
      <c r="AL1676"/>
      <c r="AM1676"/>
      <c r="AN1676"/>
      <c r="AO1676"/>
      <c r="AP1676"/>
      <c r="AQ1676"/>
      <c r="AR1676"/>
      <c r="AS1676"/>
      <c r="AT1676"/>
      <c r="AU1676"/>
      <c r="AV1676"/>
      <c r="AW1676"/>
      <c r="AX1676"/>
      <c r="AY1676"/>
      <c r="AZ1676"/>
      <c r="BA1676"/>
      <c r="BB1676"/>
      <c r="BC1676"/>
      <c r="BD1676"/>
      <c r="BE1676"/>
      <c r="BF1676"/>
      <c r="BG1676"/>
      <c r="BH1676"/>
      <c r="BI1676"/>
      <c r="BJ1676"/>
      <c r="BK1676"/>
      <c r="BL1676"/>
      <c r="BM1676"/>
      <c r="BN1676"/>
      <c r="BO1676"/>
      <c r="BP1676"/>
      <c r="BQ1676"/>
      <c r="BR1676"/>
      <c r="BS1676"/>
      <c r="BT1676"/>
      <c r="BU1676"/>
      <c r="BV1676"/>
      <c r="BW1676"/>
      <c r="BX1676"/>
      <c r="BY1676"/>
      <c r="BZ1676"/>
      <c r="CA1676"/>
      <c r="CB1676"/>
      <c r="CC1676"/>
      <c r="CD1676"/>
      <c r="CE1676"/>
      <c r="CF1676"/>
      <c r="CG1676"/>
      <c r="CH1676"/>
      <c r="CI1676"/>
      <c r="CJ1676"/>
      <c r="CK1676"/>
      <c r="CL1676"/>
      <c r="CN1676"/>
    </row>
    <row r="1677" spans="7:92" x14ac:dyDescent="0.4">
      <c r="G1677"/>
      <c r="I1677"/>
      <c r="J1677"/>
      <c r="R1677"/>
      <c r="S1677"/>
      <c r="T1677"/>
      <c r="U1677"/>
      <c r="V1677"/>
      <c r="W1677"/>
      <c r="X1677"/>
      <c r="Y1677"/>
      <c r="Z1677"/>
      <c r="AA1677"/>
      <c r="AB1677"/>
      <c r="AC1677"/>
      <c r="AD1677"/>
      <c r="AE1677"/>
      <c r="AF1677"/>
      <c r="AG1677"/>
      <c r="AH1677"/>
      <c r="AI1677"/>
      <c r="AJ1677"/>
      <c r="AK1677"/>
      <c r="AL1677"/>
      <c r="AM1677"/>
      <c r="AN1677"/>
      <c r="AO1677"/>
      <c r="AP1677"/>
      <c r="AQ1677"/>
      <c r="AR1677"/>
      <c r="AS1677"/>
      <c r="AT1677"/>
      <c r="AU1677"/>
      <c r="AV1677"/>
      <c r="AW1677"/>
      <c r="AX1677"/>
      <c r="AY1677"/>
      <c r="AZ1677"/>
      <c r="BA1677"/>
      <c r="BB1677"/>
      <c r="BC1677"/>
      <c r="BD1677"/>
      <c r="BE1677"/>
      <c r="BF1677"/>
      <c r="BG1677"/>
      <c r="BH1677"/>
      <c r="BI1677"/>
      <c r="BJ1677"/>
      <c r="BK1677"/>
      <c r="BL1677"/>
      <c r="BM1677"/>
      <c r="BN1677"/>
      <c r="BO1677"/>
      <c r="BP1677"/>
      <c r="BQ1677"/>
      <c r="BR1677"/>
      <c r="BS1677"/>
      <c r="BT1677"/>
      <c r="BU1677"/>
      <c r="BV1677"/>
      <c r="BW1677"/>
      <c r="BX1677"/>
      <c r="BY1677"/>
      <c r="BZ1677"/>
      <c r="CA1677"/>
      <c r="CB1677"/>
      <c r="CC1677"/>
      <c r="CD1677"/>
      <c r="CE1677"/>
      <c r="CF1677"/>
      <c r="CG1677"/>
      <c r="CH1677"/>
      <c r="CI1677"/>
      <c r="CJ1677"/>
      <c r="CK1677"/>
      <c r="CL1677"/>
      <c r="CN1677"/>
    </row>
    <row r="1678" spans="7:92" x14ac:dyDescent="0.4">
      <c r="G1678"/>
      <c r="I1678"/>
      <c r="J1678"/>
      <c r="R1678"/>
      <c r="S1678"/>
      <c r="T1678"/>
      <c r="U1678"/>
      <c r="V1678"/>
      <c r="W1678"/>
      <c r="X1678"/>
      <c r="Y1678"/>
      <c r="Z1678"/>
      <c r="AA1678"/>
      <c r="AB1678"/>
      <c r="AC1678"/>
      <c r="AD1678"/>
      <c r="AE1678"/>
      <c r="AF1678"/>
      <c r="AG1678"/>
      <c r="AH1678"/>
      <c r="AI1678"/>
      <c r="AJ1678"/>
      <c r="AK1678"/>
      <c r="AL1678"/>
      <c r="AM1678"/>
      <c r="AN1678"/>
      <c r="AO1678"/>
      <c r="AP1678"/>
      <c r="AQ1678"/>
      <c r="AR1678"/>
      <c r="AS1678"/>
      <c r="AT1678"/>
      <c r="AU1678"/>
      <c r="AV1678"/>
      <c r="AW1678"/>
      <c r="AX1678"/>
      <c r="AY1678"/>
      <c r="AZ1678"/>
      <c r="BA1678"/>
      <c r="BB1678"/>
      <c r="BC1678"/>
      <c r="BD1678"/>
      <c r="BE1678"/>
      <c r="BF1678"/>
      <c r="BG1678"/>
      <c r="BH1678"/>
      <c r="BI1678"/>
      <c r="BJ1678"/>
      <c r="BK1678"/>
      <c r="BL1678"/>
      <c r="BM1678"/>
      <c r="BN1678"/>
      <c r="BO1678"/>
      <c r="BP1678"/>
      <c r="BQ1678"/>
      <c r="BR1678"/>
      <c r="BS1678"/>
      <c r="BT1678"/>
      <c r="BU1678"/>
      <c r="BV1678"/>
      <c r="BW1678"/>
      <c r="BX1678"/>
      <c r="BY1678"/>
      <c r="BZ1678"/>
      <c r="CA1678"/>
      <c r="CB1678"/>
      <c r="CC1678"/>
      <c r="CD1678"/>
      <c r="CE1678"/>
      <c r="CF1678"/>
      <c r="CG1678"/>
      <c r="CH1678"/>
      <c r="CI1678"/>
      <c r="CJ1678"/>
      <c r="CK1678"/>
      <c r="CL1678"/>
      <c r="CN1678"/>
    </row>
    <row r="1679" spans="7:92" x14ac:dyDescent="0.4">
      <c r="G1679"/>
      <c r="I1679"/>
      <c r="J1679"/>
      <c r="R1679"/>
      <c r="S1679"/>
      <c r="T1679"/>
      <c r="U1679"/>
      <c r="V1679"/>
      <c r="W1679"/>
      <c r="X1679"/>
      <c r="Y1679"/>
      <c r="Z1679"/>
      <c r="AA1679"/>
      <c r="AB1679"/>
      <c r="AC1679"/>
      <c r="AD1679"/>
      <c r="AE1679"/>
      <c r="AF1679"/>
      <c r="AG1679"/>
      <c r="AH1679"/>
      <c r="AI1679"/>
      <c r="AJ1679"/>
      <c r="AK1679"/>
      <c r="AL1679"/>
      <c r="AM1679"/>
      <c r="AN1679"/>
      <c r="AO1679"/>
      <c r="AP1679"/>
      <c r="AQ1679"/>
      <c r="AR1679"/>
      <c r="AS1679"/>
      <c r="AT1679"/>
      <c r="AU1679"/>
      <c r="AV1679"/>
      <c r="AW1679"/>
      <c r="AX1679"/>
      <c r="AY1679"/>
      <c r="AZ1679"/>
      <c r="BA1679"/>
      <c r="BB1679"/>
      <c r="BC1679"/>
      <c r="BD1679"/>
      <c r="BE1679"/>
      <c r="BF1679"/>
      <c r="BG1679"/>
      <c r="BH1679"/>
      <c r="BI1679"/>
      <c r="BJ1679"/>
      <c r="BK1679"/>
      <c r="BL1679"/>
      <c r="BM1679"/>
      <c r="BN1679"/>
      <c r="BO1679"/>
      <c r="BP1679"/>
      <c r="BQ1679"/>
      <c r="BR1679"/>
      <c r="BS1679"/>
      <c r="BT1679"/>
      <c r="BU1679"/>
      <c r="BV1679"/>
      <c r="BW1679"/>
      <c r="BX1679"/>
      <c r="BY1679"/>
      <c r="BZ1679"/>
      <c r="CA1679"/>
      <c r="CB1679"/>
      <c r="CC1679"/>
      <c r="CD1679"/>
      <c r="CE1679"/>
      <c r="CF1679"/>
      <c r="CG1679"/>
      <c r="CH1679"/>
      <c r="CI1679"/>
      <c r="CJ1679"/>
      <c r="CK1679"/>
      <c r="CL1679"/>
      <c r="CN1679"/>
    </row>
    <row r="1680" spans="7:92" x14ac:dyDescent="0.4">
      <c r="G1680"/>
      <c r="I1680"/>
      <c r="J1680"/>
      <c r="R1680"/>
      <c r="S1680"/>
      <c r="T1680"/>
      <c r="U1680"/>
      <c r="V1680"/>
      <c r="W1680"/>
      <c r="X1680"/>
      <c r="Y1680"/>
      <c r="Z1680"/>
      <c r="AA1680"/>
      <c r="AB1680"/>
      <c r="AC1680"/>
      <c r="AD1680"/>
      <c r="AE1680"/>
      <c r="AF1680"/>
      <c r="AG1680"/>
      <c r="AH1680"/>
      <c r="AI1680"/>
      <c r="AJ1680"/>
      <c r="AK1680"/>
      <c r="AL1680"/>
      <c r="AM1680"/>
      <c r="AN1680"/>
      <c r="AO1680"/>
      <c r="AP1680"/>
      <c r="AQ1680"/>
      <c r="AR1680"/>
      <c r="AS1680"/>
      <c r="AT1680"/>
      <c r="AU1680"/>
      <c r="AV1680"/>
      <c r="AW1680"/>
      <c r="AX1680"/>
      <c r="AY1680"/>
      <c r="AZ1680"/>
      <c r="BA1680"/>
      <c r="BB1680"/>
      <c r="BC1680"/>
      <c r="BD1680"/>
      <c r="BE1680"/>
      <c r="BF1680"/>
      <c r="BG1680"/>
      <c r="BH1680"/>
      <c r="BI1680"/>
      <c r="BJ1680"/>
      <c r="BK1680"/>
      <c r="BL1680"/>
      <c r="BM1680"/>
      <c r="BN1680"/>
      <c r="BO1680"/>
      <c r="BP1680"/>
      <c r="BQ1680"/>
      <c r="BR1680"/>
      <c r="BS1680"/>
      <c r="BT1680"/>
      <c r="BU1680"/>
      <c r="BV1680"/>
      <c r="BW1680"/>
      <c r="BX1680"/>
      <c r="BY1680"/>
      <c r="BZ1680"/>
      <c r="CA1680"/>
      <c r="CB1680"/>
      <c r="CC1680"/>
      <c r="CD1680"/>
      <c r="CE1680"/>
      <c r="CF1680"/>
      <c r="CG1680"/>
      <c r="CH1680"/>
      <c r="CI1680"/>
      <c r="CJ1680"/>
      <c r="CK1680"/>
      <c r="CL1680"/>
      <c r="CN1680"/>
    </row>
    <row r="1681" spans="7:92" x14ac:dyDescent="0.4">
      <c r="G1681"/>
      <c r="I1681"/>
      <c r="J1681"/>
      <c r="R1681"/>
      <c r="S1681"/>
      <c r="T1681"/>
      <c r="U1681"/>
      <c r="V1681"/>
      <c r="W1681"/>
      <c r="X1681"/>
      <c r="Y1681"/>
      <c r="Z1681"/>
      <c r="AA1681"/>
      <c r="AB1681"/>
      <c r="AC1681"/>
      <c r="AD1681"/>
      <c r="AE1681"/>
      <c r="AF1681"/>
      <c r="AG1681"/>
      <c r="AH1681"/>
      <c r="AI1681"/>
      <c r="AJ1681"/>
      <c r="AK1681"/>
      <c r="AL1681"/>
      <c r="AM1681"/>
      <c r="AN1681"/>
      <c r="AO1681"/>
      <c r="AP1681"/>
      <c r="AQ1681"/>
      <c r="AR1681"/>
      <c r="AS1681"/>
      <c r="AT1681"/>
      <c r="AU1681"/>
      <c r="AV1681"/>
      <c r="AW1681"/>
      <c r="AX1681"/>
      <c r="AY1681"/>
      <c r="AZ1681"/>
      <c r="BA1681"/>
      <c r="BB1681"/>
      <c r="BC1681"/>
      <c r="BD1681"/>
      <c r="BE1681"/>
      <c r="BF1681"/>
      <c r="BG1681"/>
      <c r="BH1681"/>
      <c r="BI1681"/>
      <c r="BJ1681"/>
      <c r="BK1681"/>
      <c r="BL1681"/>
      <c r="BM1681"/>
      <c r="BN1681"/>
      <c r="BO1681"/>
      <c r="BP1681"/>
      <c r="BQ1681"/>
      <c r="BR1681"/>
      <c r="BS1681"/>
      <c r="BT1681"/>
      <c r="BU1681"/>
      <c r="BV1681"/>
      <c r="BW1681"/>
      <c r="BX1681"/>
      <c r="BY1681"/>
      <c r="BZ1681"/>
      <c r="CA1681"/>
      <c r="CB1681"/>
      <c r="CC1681"/>
      <c r="CD1681"/>
      <c r="CE1681"/>
      <c r="CF1681"/>
      <c r="CG1681"/>
      <c r="CH1681"/>
      <c r="CI1681"/>
      <c r="CJ1681"/>
      <c r="CK1681"/>
      <c r="CL1681"/>
      <c r="CN1681"/>
    </row>
    <row r="1682" spans="7:92" x14ac:dyDescent="0.4">
      <c r="G1682"/>
      <c r="I1682"/>
      <c r="J1682"/>
      <c r="R1682"/>
      <c r="S1682"/>
      <c r="T1682"/>
      <c r="U1682"/>
      <c r="V1682"/>
      <c r="W1682"/>
      <c r="X1682"/>
      <c r="Y1682"/>
      <c r="Z1682"/>
      <c r="AA1682"/>
      <c r="AB1682"/>
      <c r="AC1682"/>
      <c r="AD1682"/>
      <c r="AE1682"/>
      <c r="AF1682"/>
      <c r="AG1682"/>
      <c r="AH1682"/>
      <c r="AI1682"/>
      <c r="AJ1682"/>
      <c r="AK1682"/>
      <c r="AL1682"/>
      <c r="AM1682"/>
      <c r="AN1682"/>
      <c r="AO1682"/>
      <c r="AP1682"/>
      <c r="AQ1682"/>
      <c r="AR1682"/>
      <c r="AS1682"/>
      <c r="AT1682"/>
      <c r="AU1682"/>
      <c r="AV1682"/>
      <c r="AW1682"/>
      <c r="AX1682"/>
      <c r="AY1682"/>
      <c r="AZ1682"/>
      <c r="BA1682"/>
      <c r="BB1682"/>
      <c r="BC1682"/>
      <c r="BD1682"/>
      <c r="BE1682"/>
      <c r="BF1682"/>
      <c r="BG1682"/>
      <c r="BH1682"/>
      <c r="BI1682"/>
      <c r="BJ1682"/>
      <c r="BK1682"/>
      <c r="BL1682"/>
      <c r="BM1682"/>
      <c r="BN1682"/>
      <c r="BO1682"/>
      <c r="BP1682"/>
      <c r="BQ1682"/>
      <c r="BR1682"/>
      <c r="BS1682"/>
      <c r="BT1682"/>
      <c r="BU1682"/>
      <c r="BV1682"/>
      <c r="BW1682"/>
      <c r="BX1682"/>
      <c r="BY1682"/>
      <c r="BZ1682"/>
      <c r="CA1682"/>
      <c r="CB1682"/>
      <c r="CC1682"/>
      <c r="CD1682"/>
      <c r="CE1682"/>
      <c r="CF1682"/>
      <c r="CG1682"/>
      <c r="CH1682"/>
      <c r="CI1682"/>
      <c r="CJ1682"/>
      <c r="CK1682"/>
      <c r="CL1682"/>
      <c r="CN1682"/>
    </row>
    <row r="1683" spans="7:92" x14ac:dyDescent="0.4">
      <c r="G1683"/>
      <c r="I1683"/>
      <c r="J1683"/>
      <c r="R1683"/>
      <c r="S1683"/>
      <c r="T1683"/>
      <c r="U1683"/>
      <c r="V1683"/>
      <c r="W1683"/>
      <c r="X1683"/>
      <c r="Y1683"/>
      <c r="Z1683"/>
      <c r="AA1683"/>
      <c r="AB1683"/>
      <c r="AC1683"/>
      <c r="AD1683"/>
      <c r="AE1683"/>
      <c r="AF1683"/>
      <c r="AG1683"/>
      <c r="AH1683"/>
      <c r="AI1683"/>
      <c r="AJ1683"/>
      <c r="AK1683"/>
      <c r="AL1683"/>
      <c r="AM1683"/>
      <c r="AN1683"/>
      <c r="AO1683"/>
      <c r="AP1683"/>
      <c r="AQ1683"/>
      <c r="AR1683"/>
      <c r="AS1683"/>
      <c r="AT1683"/>
      <c r="AU1683"/>
      <c r="AV1683"/>
      <c r="AW1683"/>
      <c r="AX1683"/>
      <c r="AY1683"/>
      <c r="AZ1683"/>
      <c r="BA1683"/>
      <c r="BB1683"/>
      <c r="BC1683"/>
      <c r="BD1683"/>
      <c r="BE1683"/>
      <c r="BF1683"/>
      <c r="BG1683"/>
      <c r="BH1683"/>
      <c r="BI1683"/>
      <c r="BJ1683"/>
      <c r="BK1683"/>
      <c r="BL1683"/>
      <c r="BM1683"/>
      <c r="BN1683"/>
      <c r="BO1683"/>
      <c r="BP1683"/>
      <c r="BQ1683"/>
      <c r="BR1683"/>
      <c r="BS1683"/>
      <c r="BT1683"/>
      <c r="BU1683"/>
      <c r="BV1683"/>
      <c r="BW1683"/>
      <c r="BX1683"/>
      <c r="BY1683"/>
      <c r="BZ1683"/>
      <c r="CA1683"/>
      <c r="CB1683"/>
      <c r="CC1683"/>
      <c r="CD1683"/>
      <c r="CE1683"/>
      <c r="CF1683"/>
      <c r="CG1683"/>
      <c r="CH1683"/>
      <c r="CI1683"/>
      <c r="CJ1683"/>
      <c r="CK1683"/>
      <c r="CL1683"/>
      <c r="CN1683"/>
    </row>
    <row r="1684" spans="7:92" x14ac:dyDescent="0.4">
      <c r="G1684"/>
      <c r="I1684"/>
      <c r="J1684"/>
      <c r="R1684"/>
      <c r="S1684"/>
      <c r="T1684"/>
      <c r="U1684"/>
      <c r="V1684"/>
      <c r="W1684"/>
      <c r="X1684"/>
      <c r="Y1684"/>
      <c r="Z1684"/>
      <c r="AA1684"/>
      <c r="AB1684"/>
      <c r="AC1684"/>
      <c r="AD1684"/>
      <c r="AE1684"/>
      <c r="AF1684"/>
      <c r="AG1684"/>
      <c r="AH1684"/>
      <c r="AI1684"/>
      <c r="AJ1684"/>
      <c r="AK1684"/>
      <c r="AL1684"/>
      <c r="AM1684"/>
      <c r="AN1684"/>
      <c r="AO1684"/>
      <c r="AP1684"/>
      <c r="AQ1684"/>
      <c r="AR1684"/>
      <c r="AS1684"/>
      <c r="AT1684"/>
      <c r="AU1684"/>
      <c r="AV1684"/>
      <c r="AW1684"/>
      <c r="AX1684"/>
      <c r="AY1684"/>
      <c r="AZ1684"/>
      <c r="BA1684"/>
      <c r="BB1684"/>
      <c r="BC1684"/>
      <c r="BD1684"/>
      <c r="BE1684"/>
      <c r="BF1684"/>
      <c r="BG1684"/>
      <c r="BH1684"/>
      <c r="BI1684"/>
      <c r="BJ1684"/>
      <c r="BK1684"/>
      <c r="BL1684"/>
      <c r="BM1684"/>
      <c r="BN1684"/>
      <c r="BO1684"/>
      <c r="BP1684"/>
      <c r="BQ1684"/>
      <c r="BR1684"/>
      <c r="BS1684"/>
      <c r="BT1684"/>
      <c r="BU1684"/>
      <c r="BV1684"/>
      <c r="BW1684"/>
      <c r="BX1684"/>
      <c r="BY1684"/>
      <c r="BZ1684"/>
      <c r="CA1684"/>
      <c r="CB1684"/>
      <c r="CC1684"/>
      <c r="CD1684"/>
      <c r="CE1684"/>
      <c r="CF1684"/>
      <c r="CG1684"/>
      <c r="CH1684"/>
      <c r="CI1684"/>
      <c r="CJ1684"/>
      <c r="CK1684"/>
      <c r="CL1684"/>
      <c r="CN1684"/>
    </row>
    <row r="1685" spans="7:92" x14ac:dyDescent="0.4">
      <c r="G1685"/>
      <c r="I1685"/>
      <c r="J1685"/>
      <c r="R1685"/>
      <c r="S1685"/>
      <c r="T1685"/>
      <c r="U1685"/>
      <c r="V1685"/>
      <c r="W1685"/>
      <c r="X1685"/>
      <c r="Y1685"/>
      <c r="Z1685"/>
      <c r="AA1685"/>
      <c r="AB1685"/>
      <c r="AC1685"/>
      <c r="AD1685"/>
      <c r="AE1685"/>
      <c r="AF1685"/>
      <c r="AG1685"/>
      <c r="AH1685"/>
      <c r="AI1685"/>
      <c r="AJ1685"/>
      <c r="AK1685"/>
      <c r="AL1685"/>
      <c r="AM1685"/>
      <c r="AN1685"/>
      <c r="AO1685"/>
      <c r="AP1685"/>
      <c r="AQ1685"/>
      <c r="AR1685"/>
      <c r="AS1685"/>
      <c r="AT1685"/>
      <c r="AU1685"/>
      <c r="AV1685"/>
      <c r="AW1685"/>
      <c r="AX1685"/>
      <c r="AY1685"/>
      <c r="AZ1685"/>
      <c r="BA1685"/>
      <c r="BB1685"/>
      <c r="BC1685"/>
      <c r="BD1685"/>
      <c r="BE1685"/>
      <c r="BF1685"/>
      <c r="BG1685"/>
      <c r="BH1685"/>
      <c r="BI1685"/>
      <c r="BJ1685"/>
      <c r="BK1685"/>
      <c r="BL1685"/>
      <c r="BM1685"/>
      <c r="BN1685"/>
      <c r="BO1685"/>
      <c r="BP1685"/>
      <c r="BQ1685"/>
      <c r="BR1685"/>
      <c r="BS1685"/>
      <c r="BT1685"/>
      <c r="BU1685"/>
      <c r="BV1685"/>
      <c r="BW1685"/>
      <c r="BX1685"/>
      <c r="BY1685"/>
      <c r="BZ1685"/>
      <c r="CA1685"/>
      <c r="CB1685"/>
      <c r="CC1685"/>
      <c r="CD1685"/>
      <c r="CE1685"/>
      <c r="CF1685"/>
      <c r="CG1685"/>
      <c r="CH1685"/>
      <c r="CI1685"/>
      <c r="CJ1685"/>
      <c r="CK1685"/>
      <c r="CL1685"/>
      <c r="CN1685"/>
    </row>
    <row r="1686" spans="7:92" x14ac:dyDescent="0.4">
      <c r="G1686"/>
      <c r="I1686"/>
      <c r="J1686"/>
      <c r="R1686"/>
      <c r="S1686"/>
      <c r="T1686"/>
      <c r="U1686"/>
      <c r="V1686"/>
      <c r="W1686"/>
      <c r="X1686"/>
      <c r="Y1686"/>
      <c r="Z1686"/>
      <c r="AA1686"/>
      <c r="AB1686"/>
      <c r="AC1686"/>
      <c r="AD1686"/>
      <c r="AE1686"/>
      <c r="AF1686"/>
      <c r="AG1686"/>
      <c r="AH1686"/>
      <c r="AI1686"/>
      <c r="AJ1686"/>
      <c r="AK1686"/>
      <c r="AL1686"/>
      <c r="AM1686"/>
      <c r="AN1686"/>
      <c r="AO1686"/>
      <c r="AP1686"/>
      <c r="AQ1686"/>
      <c r="AR1686"/>
      <c r="AS1686"/>
      <c r="AT1686"/>
      <c r="AU1686"/>
      <c r="AV1686"/>
      <c r="AW1686"/>
      <c r="AX1686"/>
      <c r="AY1686"/>
      <c r="AZ1686"/>
      <c r="BA1686"/>
      <c r="BB1686"/>
      <c r="BC1686"/>
      <c r="BD1686"/>
      <c r="BE1686"/>
      <c r="BF1686"/>
      <c r="BG1686"/>
      <c r="BH1686"/>
      <c r="BI1686"/>
      <c r="BJ1686"/>
      <c r="BK1686"/>
      <c r="BL1686"/>
      <c r="BM1686"/>
      <c r="BN1686"/>
      <c r="BO1686"/>
      <c r="BP1686"/>
      <c r="BQ1686"/>
      <c r="BR1686"/>
      <c r="BS1686"/>
      <c r="BT1686"/>
      <c r="BU1686"/>
      <c r="BV1686"/>
      <c r="BW1686"/>
      <c r="BX1686"/>
      <c r="BY1686"/>
      <c r="BZ1686"/>
      <c r="CA1686"/>
      <c r="CB1686"/>
      <c r="CC1686"/>
      <c r="CD1686"/>
      <c r="CE1686"/>
      <c r="CF1686"/>
      <c r="CG1686"/>
      <c r="CH1686"/>
      <c r="CI1686"/>
      <c r="CJ1686"/>
      <c r="CK1686"/>
      <c r="CL1686"/>
      <c r="CN1686"/>
    </row>
    <row r="1687" spans="7:92" x14ac:dyDescent="0.4">
      <c r="G1687"/>
      <c r="I1687"/>
      <c r="J1687"/>
      <c r="R1687"/>
      <c r="S1687"/>
      <c r="T1687"/>
      <c r="U1687"/>
      <c r="V1687"/>
      <c r="W1687"/>
      <c r="X1687"/>
      <c r="Y1687"/>
      <c r="Z1687"/>
      <c r="AA1687"/>
      <c r="AB1687"/>
      <c r="AC1687"/>
      <c r="AD1687"/>
      <c r="AE1687"/>
      <c r="AF1687"/>
      <c r="AG1687"/>
      <c r="AH1687"/>
      <c r="AI1687"/>
      <c r="AJ1687"/>
      <c r="AK1687"/>
      <c r="AL1687"/>
      <c r="AM1687"/>
      <c r="AN1687"/>
      <c r="AO1687"/>
      <c r="AP1687"/>
      <c r="AQ1687"/>
      <c r="AR1687"/>
      <c r="AS1687"/>
      <c r="AT1687"/>
      <c r="AU1687"/>
      <c r="AV1687"/>
      <c r="AW1687"/>
      <c r="AX1687"/>
      <c r="AY1687"/>
      <c r="AZ1687"/>
      <c r="BA1687"/>
      <c r="BB1687"/>
      <c r="BC1687"/>
      <c r="BD1687"/>
      <c r="BE1687"/>
      <c r="BF1687"/>
      <c r="BG1687"/>
      <c r="BH1687"/>
      <c r="BI1687"/>
      <c r="BJ1687"/>
      <c r="BK1687"/>
      <c r="BL1687"/>
      <c r="BM1687"/>
      <c r="BN1687"/>
      <c r="BO1687"/>
      <c r="BP1687"/>
      <c r="BQ1687"/>
      <c r="BR1687"/>
      <c r="BS1687"/>
      <c r="BT1687"/>
      <c r="BU1687"/>
      <c r="BV1687"/>
      <c r="BW1687"/>
      <c r="BX1687"/>
      <c r="BY1687"/>
      <c r="BZ1687"/>
      <c r="CA1687"/>
      <c r="CB1687"/>
      <c r="CC1687"/>
      <c r="CD1687"/>
      <c r="CE1687"/>
      <c r="CF1687"/>
      <c r="CG1687"/>
      <c r="CH1687"/>
      <c r="CI1687"/>
      <c r="CJ1687"/>
      <c r="CK1687"/>
      <c r="CL1687"/>
      <c r="CN1687"/>
    </row>
    <row r="1688" spans="7:92" x14ac:dyDescent="0.4">
      <c r="G1688"/>
      <c r="I1688"/>
      <c r="J1688"/>
      <c r="R1688"/>
      <c r="S1688"/>
      <c r="T1688"/>
      <c r="U1688"/>
      <c r="V1688"/>
      <c r="W1688"/>
      <c r="X1688"/>
      <c r="Y1688"/>
      <c r="Z1688"/>
      <c r="AA1688"/>
      <c r="AB1688"/>
      <c r="AC1688"/>
      <c r="AD1688"/>
      <c r="AE1688"/>
      <c r="AF1688"/>
      <c r="AG1688"/>
      <c r="AH1688"/>
      <c r="AI1688"/>
      <c r="AJ1688"/>
      <c r="AK1688"/>
      <c r="AL1688"/>
      <c r="AM1688"/>
      <c r="AN1688"/>
      <c r="AO1688"/>
      <c r="AP1688"/>
      <c r="AQ1688"/>
      <c r="AR1688"/>
      <c r="AS1688"/>
      <c r="AT1688"/>
      <c r="AU1688"/>
      <c r="AV1688"/>
      <c r="AW1688"/>
      <c r="AX1688"/>
      <c r="AY1688"/>
      <c r="AZ1688"/>
      <c r="BA1688"/>
      <c r="BB1688"/>
      <c r="BC1688"/>
      <c r="BD1688"/>
      <c r="BE1688"/>
      <c r="BF1688"/>
      <c r="BG1688"/>
      <c r="BH1688"/>
      <c r="BI1688"/>
      <c r="BJ1688"/>
      <c r="BK1688"/>
      <c r="BL1688"/>
      <c r="BM1688"/>
      <c r="BN1688"/>
      <c r="BO1688"/>
      <c r="BP1688"/>
      <c r="BQ1688"/>
      <c r="BR1688"/>
      <c r="BS1688"/>
      <c r="BT1688"/>
      <c r="BU1688"/>
      <c r="BV1688"/>
      <c r="BW1688"/>
      <c r="BX1688"/>
      <c r="BY1688"/>
      <c r="BZ1688"/>
      <c r="CA1688"/>
      <c r="CB1688"/>
      <c r="CC1688"/>
      <c r="CD1688"/>
      <c r="CE1688"/>
      <c r="CF1688"/>
      <c r="CG1688"/>
      <c r="CH1688"/>
      <c r="CI1688"/>
      <c r="CJ1688"/>
      <c r="CK1688"/>
      <c r="CL1688"/>
      <c r="CN1688"/>
    </row>
    <row r="1689" spans="7:92" x14ac:dyDescent="0.4">
      <c r="G1689"/>
      <c r="I1689"/>
      <c r="J1689"/>
      <c r="R1689"/>
      <c r="S1689"/>
      <c r="T1689"/>
      <c r="U1689"/>
      <c r="V1689"/>
      <c r="W1689"/>
      <c r="X1689"/>
      <c r="Y1689"/>
      <c r="Z1689"/>
      <c r="AA1689"/>
      <c r="AB1689"/>
      <c r="AC1689"/>
      <c r="AD1689"/>
      <c r="AE1689"/>
      <c r="AF1689"/>
      <c r="AG1689"/>
      <c r="AH1689"/>
      <c r="AI1689"/>
      <c r="AJ1689"/>
      <c r="AK1689"/>
      <c r="AL1689"/>
      <c r="AM1689"/>
      <c r="AN1689"/>
      <c r="AO1689"/>
      <c r="AP1689"/>
      <c r="AQ1689"/>
      <c r="AR1689"/>
      <c r="AS1689"/>
      <c r="AT1689"/>
      <c r="AU1689"/>
      <c r="AV1689"/>
      <c r="AW1689"/>
      <c r="AX1689"/>
      <c r="AY1689"/>
      <c r="AZ1689"/>
      <c r="BA1689"/>
      <c r="BB1689"/>
      <c r="BC1689"/>
      <c r="BD1689"/>
      <c r="BE1689"/>
      <c r="BF1689"/>
      <c r="BG1689"/>
      <c r="BH1689"/>
      <c r="BI1689"/>
      <c r="BJ1689"/>
      <c r="BK1689"/>
      <c r="BL1689"/>
      <c r="BM1689"/>
      <c r="BN1689"/>
      <c r="BO1689"/>
      <c r="BP1689"/>
      <c r="BQ1689"/>
      <c r="BR1689"/>
      <c r="BS1689"/>
      <c r="BT1689"/>
      <c r="BU1689"/>
      <c r="BV1689"/>
      <c r="BW1689"/>
      <c r="BX1689"/>
      <c r="BY1689"/>
      <c r="BZ1689"/>
      <c r="CA1689"/>
      <c r="CB1689"/>
      <c r="CC1689"/>
      <c r="CD1689"/>
      <c r="CE1689"/>
      <c r="CF1689"/>
      <c r="CG1689"/>
      <c r="CH1689"/>
      <c r="CI1689"/>
      <c r="CJ1689"/>
      <c r="CK1689"/>
      <c r="CL1689"/>
      <c r="CN1689"/>
    </row>
    <row r="1690" spans="7:92" x14ac:dyDescent="0.4">
      <c r="G1690"/>
      <c r="I1690"/>
      <c r="J1690"/>
      <c r="R1690"/>
      <c r="S1690"/>
      <c r="T1690"/>
      <c r="U1690"/>
      <c r="V1690"/>
      <c r="W1690"/>
      <c r="X1690"/>
      <c r="Y1690"/>
      <c r="Z1690"/>
      <c r="AA1690"/>
      <c r="AB1690"/>
      <c r="AC1690"/>
      <c r="AD1690"/>
      <c r="AE1690"/>
      <c r="AF1690"/>
      <c r="AG1690"/>
      <c r="AH1690"/>
      <c r="AI1690"/>
      <c r="AJ1690"/>
      <c r="AK1690"/>
      <c r="AL1690"/>
      <c r="AM1690"/>
      <c r="AN1690"/>
      <c r="AO1690"/>
      <c r="AP1690"/>
      <c r="AQ1690"/>
      <c r="AR1690"/>
      <c r="AS1690"/>
      <c r="AT1690"/>
      <c r="AU1690"/>
      <c r="AV1690"/>
      <c r="AW1690"/>
      <c r="AX1690"/>
      <c r="AY1690"/>
      <c r="AZ1690"/>
      <c r="BA1690"/>
      <c r="BB1690"/>
      <c r="BC1690"/>
      <c r="BD1690"/>
      <c r="BE1690"/>
      <c r="BF1690"/>
      <c r="BG1690"/>
      <c r="BH1690"/>
      <c r="BI1690"/>
      <c r="BJ1690"/>
      <c r="BK1690"/>
      <c r="BL1690"/>
      <c r="BM1690"/>
      <c r="BN1690"/>
      <c r="BO1690"/>
      <c r="BP1690"/>
      <c r="BQ1690"/>
      <c r="BR1690"/>
      <c r="BS1690"/>
      <c r="BT1690"/>
      <c r="BU1690"/>
      <c r="BV1690"/>
      <c r="BW1690"/>
      <c r="BX1690"/>
      <c r="BY1690"/>
      <c r="BZ1690"/>
      <c r="CA1690"/>
      <c r="CB1690"/>
      <c r="CC1690"/>
      <c r="CD1690"/>
      <c r="CE1690"/>
      <c r="CF1690"/>
      <c r="CG1690"/>
      <c r="CH1690"/>
      <c r="CI1690"/>
      <c r="CJ1690"/>
      <c r="CK1690"/>
      <c r="CL1690"/>
      <c r="CN1690"/>
    </row>
    <row r="1691" spans="7:92" x14ac:dyDescent="0.4">
      <c r="G1691"/>
      <c r="I1691"/>
      <c r="J1691"/>
      <c r="R1691"/>
      <c r="S1691"/>
      <c r="T1691"/>
      <c r="U1691"/>
      <c r="V1691"/>
      <c r="W1691"/>
      <c r="X1691"/>
      <c r="Y1691"/>
      <c r="Z1691"/>
      <c r="AA1691"/>
      <c r="AB1691"/>
      <c r="AC1691"/>
      <c r="AD1691"/>
      <c r="AE1691"/>
      <c r="AF1691"/>
      <c r="AG1691"/>
      <c r="AH1691"/>
      <c r="AI1691"/>
      <c r="AJ1691"/>
      <c r="AK1691"/>
      <c r="AL1691"/>
      <c r="AM1691"/>
      <c r="AN1691"/>
      <c r="AO1691"/>
      <c r="AP1691"/>
      <c r="AQ1691"/>
      <c r="AR1691"/>
      <c r="AS1691"/>
      <c r="AT1691"/>
      <c r="AU1691"/>
      <c r="AV1691"/>
      <c r="AW1691"/>
      <c r="AX1691"/>
      <c r="AY1691"/>
      <c r="AZ1691"/>
      <c r="BA1691"/>
      <c r="BB1691"/>
      <c r="BC1691"/>
      <c r="BD1691"/>
      <c r="BE1691"/>
      <c r="BF1691"/>
      <c r="BG1691"/>
      <c r="BH1691"/>
      <c r="BI1691"/>
      <c r="BJ1691"/>
      <c r="BK1691"/>
      <c r="BL1691"/>
      <c r="BM1691"/>
      <c r="BN1691"/>
      <c r="BO1691"/>
      <c r="BP1691"/>
      <c r="BQ1691"/>
      <c r="BR1691"/>
      <c r="BS1691"/>
      <c r="BT1691"/>
      <c r="BU1691"/>
      <c r="BV1691"/>
      <c r="BW1691"/>
      <c r="BX1691"/>
      <c r="BY1691"/>
      <c r="BZ1691"/>
      <c r="CA1691"/>
      <c r="CB1691"/>
      <c r="CC1691"/>
      <c r="CD1691"/>
      <c r="CE1691"/>
      <c r="CF1691"/>
      <c r="CG1691"/>
      <c r="CH1691"/>
      <c r="CI1691"/>
      <c r="CJ1691"/>
      <c r="CK1691"/>
      <c r="CL1691"/>
      <c r="CN1691"/>
    </row>
    <row r="1692" spans="7:92" x14ac:dyDescent="0.4">
      <c r="G1692"/>
      <c r="I1692"/>
      <c r="J1692"/>
      <c r="R1692"/>
      <c r="S1692"/>
      <c r="T1692"/>
      <c r="U1692"/>
      <c r="V1692"/>
      <c r="W1692"/>
      <c r="X1692"/>
      <c r="Y1692"/>
      <c r="Z1692"/>
      <c r="AA1692"/>
      <c r="AB1692"/>
      <c r="AC1692"/>
      <c r="AD1692"/>
      <c r="AE1692"/>
      <c r="AF1692"/>
      <c r="AG1692"/>
      <c r="AH1692"/>
      <c r="AI1692"/>
      <c r="AJ1692"/>
      <c r="AK1692"/>
      <c r="AL1692"/>
      <c r="AM1692"/>
      <c r="AN1692"/>
      <c r="AO1692"/>
      <c r="AP1692"/>
      <c r="AQ1692"/>
      <c r="AR1692"/>
      <c r="AS1692"/>
      <c r="AT1692"/>
      <c r="AU1692"/>
      <c r="AV1692"/>
      <c r="AW1692"/>
      <c r="AX1692"/>
      <c r="AY1692"/>
      <c r="AZ1692"/>
      <c r="BA1692"/>
      <c r="BB1692"/>
      <c r="BC1692"/>
      <c r="BD1692"/>
      <c r="BE1692"/>
      <c r="BF1692"/>
      <c r="BG1692"/>
      <c r="BH1692"/>
      <c r="BI1692"/>
      <c r="BJ1692"/>
      <c r="BK1692"/>
      <c r="BL1692"/>
      <c r="BM1692"/>
      <c r="BN1692"/>
      <c r="BO1692"/>
      <c r="BP1692"/>
      <c r="BQ1692"/>
      <c r="BR1692"/>
      <c r="BS1692"/>
      <c r="BT1692"/>
      <c r="BU1692"/>
      <c r="BV1692"/>
      <c r="BW1692"/>
      <c r="BX1692"/>
      <c r="BY1692"/>
      <c r="BZ1692"/>
      <c r="CA1692"/>
      <c r="CB1692"/>
      <c r="CC1692"/>
      <c r="CD1692"/>
      <c r="CE1692"/>
      <c r="CF1692"/>
      <c r="CG1692"/>
      <c r="CH1692"/>
      <c r="CI1692"/>
      <c r="CJ1692"/>
      <c r="CK1692"/>
      <c r="CL1692"/>
      <c r="CN1692"/>
    </row>
    <row r="1693" spans="7:92" x14ac:dyDescent="0.4">
      <c r="G1693"/>
      <c r="I1693"/>
      <c r="J1693"/>
      <c r="R1693"/>
      <c r="S1693"/>
      <c r="T1693"/>
      <c r="U1693"/>
      <c r="V1693"/>
      <c r="W1693"/>
      <c r="X1693"/>
      <c r="Y1693"/>
      <c r="Z1693"/>
      <c r="AA1693"/>
      <c r="AB1693"/>
      <c r="AC1693"/>
      <c r="AD1693"/>
      <c r="AE1693"/>
      <c r="AF1693"/>
      <c r="AG1693"/>
      <c r="AH1693"/>
      <c r="AI1693"/>
      <c r="AJ1693"/>
      <c r="AK1693"/>
      <c r="AL1693"/>
      <c r="AM1693"/>
      <c r="AN1693"/>
      <c r="AO1693"/>
      <c r="AP1693"/>
      <c r="AQ1693"/>
      <c r="AR1693"/>
      <c r="AS1693"/>
      <c r="AT1693"/>
      <c r="AU1693"/>
      <c r="AV1693"/>
      <c r="AW1693"/>
      <c r="AX1693"/>
      <c r="AY1693"/>
      <c r="AZ1693"/>
      <c r="BA1693"/>
      <c r="BB1693"/>
      <c r="BC1693"/>
      <c r="BD1693"/>
      <c r="BE1693"/>
      <c r="BF1693"/>
      <c r="BG1693"/>
      <c r="BH1693"/>
      <c r="BI1693"/>
      <c r="BJ1693"/>
      <c r="BK1693"/>
      <c r="BL1693"/>
      <c r="BM1693"/>
      <c r="BN1693"/>
      <c r="BO1693"/>
      <c r="BP1693"/>
      <c r="BQ1693"/>
      <c r="BR1693"/>
      <c r="BS1693"/>
      <c r="BT1693"/>
      <c r="BU1693"/>
      <c r="BV1693"/>
      <c r="BW1693"/>
      <c r="BX1693"/>
      <c r="BY1693"/>
      <c r="BZ1693"/>
      <c r="CA1693"/>
      <c r="CB1693"/>
      <c r="CC1693"/>
      <c r="CD1693"/>
      <c r="CE1693"/>
      <c r="CF1693"/>
      <c r="CG1693"/>
      <c r="CH1693"/>
      <c r="CI1693"/>
      <c r="CJ1693"/>
      <c r="CK1693"/>
      <c r="CL1693"/>
      <c r="CN1693"/>
    </row>
    <row r="1694" spans="7:92" x14ac:dyDescent="0.4">
      <c r="G1694"/>
      <c r="I1694"/>
      <c r="J1694"/>
      <c r="R1694"/>
      <c r="S1694"/>
      <c r="T1694"/>
      <c r="U1694"/>
      <c r="V1694"/>
      <c r="W1694"/>
      <c r="X1694"/>
      <c r="Y1694"/>
      <c r="Z1694"/>
      <c r="AA1694"/>
      <c r="AB1694"/>
      <c r="AC1694"/>
      <c r="AD1694"/>
      <c r="AE1694"/>
      <c r="AF1694"/>
      <c r="AG1694"/>
      <c r="AH1694"/>
      <c r="AI1694"/>
      <c r="AJ1694"/>
      <c r="AK1694"/>
      <c r="AL1694"/>
      <c r="AM1694"/>
      <c r="AN1694"/>
      <c r="AO1694"/>
      <c r="AP1694"/>
      <c r="AQ1694"/>
      <c r="AR1694"/>
      <c r="AS1694"/>
      <c r="AT1694"/>
      <c r="AU1694"/>
      <c r="AV1694"/>
      <c r="AW1694"/>
      <c r="AX1694"/>
      <c r="AY1694"/>
      <c r="AZ1694"/>
      <c r="BA1694"/>
      <c r="BB1694"/>
      <c r="BC1694"/>
      <c r="BD1694"/>
      <c r="BE1694"/>
      <c r="BF1694"/>
      <c r="BG1694"/>
      <c r="BH1694"/>
      <c r="BI1694"/>
      <c r="BJ1694"/>
      <c r="BK1694"/>
      <c r="BL1694"/>
      <c r="BM1694"/>
      <c r="BN1694"/>
      <c r="BO1694"/>
      <c r="BP1694"/>
      <c r="BQ1694"/>
      <c r="BR1694"/>
      <c r="BS1694"/>
      <c r="BT1694"/>
      <c r="BU1694"/>
      <c r="BV1694"/>
      <c r="BW1694"/>
      <c r="BX1694"/>
      <c r="BY1694"/>
      <c r="BZ1694"/>
      <c r="CA1694"/>
      <c r="CB1694"/>
      <c r="CC1694"/>
      <c r="CD1694"/>
      <c r="CE1694"/>
      <c r="CF1694"/>
      <c r="CG1694"/>
      <c r="CH1694"/>
      <c r="CI1694"/>
      <c r="CJ1694"/>
      <c r="CK1694"/>
      <c r="CL1694"/>
      <c r="CN1694"/>
    </row>
    <row r="1695" spans="7:92" x14ac:dyDescent="0.4">
      <c r="G1695"/>
      <c r="I1695"/>
      <c r="J1695"/>
      <c r="R1695"/>
      <c r="S1695"/>
      <c r="T1695"/>
      <c r="U1695"/>
      <c r="V1695"/>
      <c r="W1695"/>
      <c r="X1695"/>
      <c r="Y1695"/>
      <c r="Z1695"/>
      <c r="AA1695"/>
      <c r="AB1695"/>
      <c r="AC1695"/>
      <c r="AD1695"/>
      <c r="AE1695"/>
      <c r="AF1695"/>
      <c r="AG1695"/>
      <c r="AH1695"/>
      <c r="AI1695"/>
      <c r="AJ1695"/>
      <c r="AK1695"/>
      <c r="AL1695"/>
      <c r="AM1695"/>
      <c r="AN1695"/>
      <c r="AO1695"/>
      <c r="AP1695"/>
      <c r="AQ1695"/>
      <c r="AR1695"/>
      <c r="AS1695"/>
      <c r="AT1695"/>
      <c r="AU1695"/>
      <c r="AV1695"/>
      <c r="AW1695"/>
      <c r="AX1695"/>
      <c r="AY1695"/>
      <c r="AZ1695"/>
      <c r="BA1695"/>
      <c r="BB1695"/>
      <c r="BC1695"/>
      <c r="BD1695"/>
      <c r="BE1695"/>
      <c r="BF1695"/>
      <c r="BG1695"/>
      <c r="BH1695"/>
      <c r="BI1695"/>
      <c r="BJ1695"/>
      <c r="BK1695"/>
      <c r="BL1695"/>
      <c r="BM1695"/>
      <c r="BN1695"/>
      <c r="BO1695"/>
      <c r="BP1695"/>
      <c r="BQ1695"/>
      <c r="BR1695"/>
      <c r="BS1695"/>
      <c r="BT1695"/>
      <c r="BU1695"/>
      <c r="BV1695"/>
      <c r="BW1695"/>
      <c r="BX1695"/>
      <c r="BY1695"/>
      <c r="BZ1695"/>
      <c r="CA1695"/>
      <c r="CB1695"/>
      <c r="CC1695"/>
      <c r="CD1695"/>
      <c r="CE1695"/>
      <c r="CF1695"/>
      <c r="CG1695"/>
      <c r="CH1695"/>
      <c r="CI1695"/>
      <c r="CJ1695"/>
      <c r="CK1695"/>
      <c r="CL1695"/>
      <c r="CN1695"/>
    </row>
    <row r="1696" spans="7:92" x14ac:dyDescent="0.4">
      <c r="G1696"/>
      <c r="I1696"/>
      <c r="J1696"/>
      <c r="R1696"/>
      <c r="S1696"/>
      <c r="T1696"/>
      <c r="U1696"/>
      <c r="V1696"/>
      <c r="W1696"/>
      <c r="X1696"/>
      <c r="Y1696"/>
      <c r="Z1696"/>
      <c r="AA1696"/>
      <c r="AB1696"/>
      <c r="AC1696"/>
      <c r="AD1696"/>
      <c r="AE1696"/>
      <c r="AF1696"/>
      <c r="AG1696"/>
      <c r="AH1696"/>
      <c r="AI1696"/>
      <c r="AJ1696"/>
      <c r="AK1696"/>
      <c r="AL1696"/>
      <c r="AM1696"/>
      <c r="AN1696"/>
      <c r="AO1696"/>
      <c r="AP1696"/>
      <c r="AQ1696"/>
      <c r="AR1696"/>
      <c r="AS1696"/>
      <c r="AT1696"/>
      <c r="AU1696"/>
      <c r="AV1696"/>
      <c r="AW1696"/>
      <c r="AX1696"/>
      <c r="AY1696"/>
      <c r="AZ1696"/>
      <c r="BA1696"/>
      <c r="BB1696"/>
      <c r="BC1696"/>
      <c r="BD1696"/>
      <c r="BE1696"/>
      <c r="BF1696"/>
      <c r="BG1696"/>
      <c r="BH1696"/>
      <c r="BI1696"/>
      <c r="BJ1696"/>
      <c r="BK1696"/>
      <c r="BL1696"/>
      <c r="BM1696"/>
      <c r="BN1696"/>
      <c r="BO1696"/>
      <c r="BP1696"/>
      <c r="BQ1696"/>
      <c r="BR1696"/>
      <c r="BS1696"/>
      <c r="BT1696"/>
      <c r="BU1696"/>
      <c r="BV1696"/>
      <c r="BW1696"/>
      <c r="BX1696"/>
      <c r="BY1696"/>
      <c r="BZ1696"/>
      <c r="CA1696"/>
      <c r="CB1696"/>
      <c r="CC1696"/>
      <c r="CD1696"/>
      <c r="CE1696"/>
      <c r="CF1696"/>
      <c r="CG1696"/>
      <c r="CH1696"/>
      <c r="CI1696"/>
      <c r="CJ1696"/>
      <c r="CK1696"/>
      <c r="CL1696"/>
      <c r="CN1696"/>
    </row>
    <row r="1697" spans="7:92" x14ac:dyDescent="0.4">
      <c r="G1697"/>
      <c r="I1697"/>
      <c r="J1697"/>
      <c r="R1697"/>
      <c r="S1697"/>
      <c r="T1697"/>
      <c r="U1697"/>
      <c r="V1697"/>
      <c r="W1697"/>
      <c r="X1697"/>
      <c r="Y1697"/>
      <c r="Z1697"/>
      <c r="AA1697"/>
      <c r="AB1697"/>
      <c r="AC1697"/>
      <c r="AD1697"/>
      <c r="AE1697"/>
      <c r="AF1697"/>
      <c r="AG1697"/>
      <c r="AH1697"/>
      <c r="AI1697"/>
      <c r="AJ1697"/>
      <c r="AK1697"/>
      <c r="AL1697"/>
      <c r="AM1697"/>
      <c r="AN1697"/>
      <c r="AO1697"/>
      <c r="AP1697"/>
      <c r="AQ1697"/>
      <c r="AR1697"/>
      <c r="AS1697"/>
      <c r="AT1697"/>
      <c r="AU1697"/>
      <c r="AV1697"/>
      <c r="AW1697"/>
      <c r="AX1697"/>
      <c r="AY1697"/>
      <c r="AZ1697"/>
      <c r="BA1697"/>
      <c r="BB1697"/>
      <c r="BC1697"/>
      <c r="BD1697"/>
      <c r="BE1697"/>
      <c r="BF1697"/>
      <c r="BG1697"/>
      <c r="BH1697"/>
      <c r="BI1697"/>
      <c r="BJ1697"/>
      <c r="BK1697"/>
      <c r="BL1697"/>
      <c r="BM1697"/>
      <c r="BN1697"/>
      <c r="BO1697"/>
      <c r="BP1697"/>
      <c r="BQ1697"/>
      <c r="BR1697"/>
      <c r="BS1697"/>
      <c r="BT1697"/>
      <c r="BU1697"/>
      <c r="BV1697"/>
      <c r="BW1697"/>
      <c r="BX1697"/>
      <c r="BY1697"/>
      <c r="BZ1697"/>
      <c r="CA1697"/>
      <c r="CB1697"/>
      <c r="CC1697"/>
      <c r="CD1697"/>
      <c r="CE1697"/>
      <c r="CF1697"/>
      <c r="CG1697"/>
      <c r="CH1697"/>
      <c r="CI1697"/>
      <c r="CJ1697"/>
      <c r="CK1697"/>
      <c r="CL1697"/>
      <c r="CN1697"/>
    </row>
    <row r="1698" spans="7:92" x14ac:dyDescent="0.4">
      <c r="G1698"/>
      <c r="I1698"/>
      <c r="J1698"/>
      <c r="R1698"/>
      <c r="S1698"/>
      <c r="T1698"/>
      <c r="U1698"/>
      <c r="V1698"/>
      <c r="W1698"/>
      <c r="X1698"/>
      <c r="Y1698"/>
      <c r="Z1698"/>
      <c r="AA1698"/>
      <c r="AB1698"/>
      <c r="AC1698"/>
      <c r="AD1698"/>
      <c r="AE1698"/>
      <c r="AF1698"/>
      <c r="AG1698"/>
      <c r="AH1698"/>
      <c r="AI1698"/>
      <c r="AJ1698"/>
      <c r="AK1698"/>
      <c r="AL1698"/>
      <c r="AM1698"/>
      <c r="AN1698"/>
      <c r="AO1698"/>
      <c r="AP1698"/>
      <c r="AQ1698"/>
      <c r="AR1698"/>
      <c r="AS1698"/>
      <c r="AT1698"/>
      <c r="AU1698"/>
      <c r="AV1698"/>
      <c r="AW1698"/>
      <c r="AX1698"/>
      <c r="AY1698"/>
      <c r="AZ1698"/>
      <c r="BA1698"/>
      <c r="BB1698"/>
      <c r="BC1698"/>
      <c r="BD1698"/>
      <c r="BE1698"/>
      <c r="BF1698"/>
      <c r="BG1698"/>
      <c r="BH1698"/>
      <c r="BI1698"/>
      <c r="BJ1698"/>
      <c r="BK1698"/>
      <c r="BL1698"/>
      <c r="BM1698"/>
      <c r="BN1698"/>
      <c r="BO1698"/>
      <c r="BP1698"/>
      <c r="BQ1698"/>
      <c r="BR1698"/>
      <c r="BS1698"/>
      <c r="BT1698"/>
      <c r="BU1698"/>
      <c r="BV1698"/>
      <c r="BW1698"/>
      <c r="BX1698"/>
      <c r="BY1698"/>
      <c r="BZ1698"/>
      <c r="CA1698"/>
      <c r="CB1698"/>
      <c r="CC1698"/>
      <c r="CD1698"/>
      <c r="CE1698"/>
      <c r="CF1698"/>
      <c r="CG1698"/>
      <c r="CH1698"/>
      <c r="CI1698"/>
      <c r="CJ1698"/>
      <c r="CK1698"/>
      <c r="CL1698"/>
      <c r="CN1698"/>
    </row>
    <row r="1699" spans="7:92" x14ac:dyDescent="0.4">
      <c r="G1699"/>
      <c r="I1699"/>
      <c r="J1699"/>
      <c r="R1699"/>
      <c r="S1699"/>
      <c r="T1699"/>
      <c r="U1699"/>
      <c r="V1699"/>
      <c r="W1699"/>
      <c r="X1699"/>
      <c r="Y1699"/>
      <c r="Z1699"/>
      <c r="AA1699"/>
      <c r="AB1699"/>
      <c r="AC1699"/>
      <c r="AD1699"/>
      <c r="AE1699"/>
      <c r="AF1699"/>
      <c r="AG1699"/>
      <c r="AH1699"/>
      <c r="AI1699"/>
      <c r="AJ1699"/>
      <c r="AK1699"/>
      <c r="AL1699"/>
      <c r="AM1699"/>
      <c r="AN1699"/>
      <c r="AO1699"/>
      <c r="AP1699"/>
      <c r="AQ1699"/>
      <c r="AR1699"/>
      <c r="AS1699"/>
      <c r="AT1699"/>
      <c r="AU1699"/>
      <c r="AV1699"/>
      <c r="AW1699"/>
      <c r="AX1699"/>
      <c r="AY1699"/>
      <c r="AZ1699"/>
      <c r="BA1699"/>
      <c r="BB1699"/>
      <c r="BC1699"/>
      <c r="BD1699"/>
      <c r="BE1699"/>
      <c r="BF1699"/>
      <c r="BG1699"/>
      <c r="BH1699"/>
      <c r="BI1699"/>
      <c r="BJ1699"/>
      <c r="BK1699"/>
      <c r="BL1699"/>
      <c r="BM1699"/>
      <c r="BN1699"/>
      <c r="BO1699"/>
      <c r="BP1699"/>
      <c r="BQ1699"/>
      <c r="BR1699"/>
      <c r="BS1699"/>
      <c r="BT1699"/>
      <c r="BU1699"/>
      <c r="BV1699"/>
      <c r="BW1699"/>
      <c r="BX1699"/>
      <c r="BY1699"/>
      <c r="BZ1699"/>
      <c r="CA1699"/>
      <c r="CB1699"/>
      <c r="CC1699"/>
      <c r="CD1699"/>
      <c r="CE1699"/>
      <c r="CF1699"/>
      <c r="CG1699"/>
      <c r="CH1699"/>
      <c r="CI1699"/>
      <c r="CJ1699"/>
      <c r="CK1699"/>
      <c r="CL1699"/>
      <c r="CN1699"/>
    </row>
    <row r="1700" spans="7:92" x14ac:dyDescent="0.4">
      <c r="G1700"/>
      <c r="I1700"/>
      <c r="J1700"/>
      <c r="R1700"/>
      <c r="S1700"/>
      <c r="T1700"/>
      <c r="U1700"/>
      <c r="V1700"/>
      <c r="W1700"/>
      <c r="X1700"/>
      <c r="Y1700"/>
      <c r="Z1700"/>
      <c r="AA1700"/>
      <c r="AB1700"/>
      <c r="AC1700"/>
      <c r="AD1700"/>
      <c r="AE1700"/>
      <c r="AF1700"/>
      <c r="AG1700"/>
      <c r="AH1700"/>
      <c r="AI1700"/>
      <c r="AJ1700"/>
      <c r="AK1700"/>
      <c r="AL1700"/>
      <c r="AM1700"/>
      <c r="AN1700"/>
      <c r="AO1700"/>
      <c r="AP1700"/>
      <c r="AQ1700"/>
      <c r="AR1700"/>
      <c r="AS1700"/>
      <c r="AT1700"/>
      <c r="AU1700"/>
      <c r="AV1700"/>
      <c r="AW1700"/>
      <c r="AX1700"/>
      <c r="AY1700"/>
      <c r="AZ1700"/>
      <c r="BA1700"/>
      <c r="BB1700"/>
      <c r="BC1700"/>
      <c r="BD1700"/>
      <c r="BE1700"/>
      <c r="BF1700"/>
      <c r="BG1700"/>
      <c r="BH1700"/>
      <c r="BI1700"/>
      <c r="BJ1700"/>
      <c r="BK1700"/>
      <c r="BL1700"/>
      <c r="BM1700"/>
      <c r="BN1700"/>
      <c r="BO1700"/>
      <c r="BP1700"/>
      <c r="BQ1700"/>
      <c r="BR1700"/>
      <c r="BS1700"/>
      <c r="BT1700"/>
      <c r="BU1700"/>
      <c r="BV1700"/>
      <c r="BW1700"/>
      <c r="BX1700"/>
      <c r="BY1700"/>
      <c r="BZ1700"/>
      <c r="CA1700"/>
      <c r="CB1700"/>
      <c r="CC1700"/>
      <c r="CD1700"/>
      <c r="CE1700"/>
      <c r="CF1700"/>
      <c r="CG1700"/>
      <c r="CH1700"/>
      <c r="CI1700"/>
      <c r="CJ1700"/>
      <c r="CK1700"/>
      <c r="CL1700"/>
      <c r="CN1700"/>
    </row>
    <row r="1701" spans="7:92" x14ac:dyDescent="0.4">
      <c r="G1701"/>
      <c r="I1701"/>
      <c r="J1701"/>
      <c r="R1701"/>
      <c r="S1701"/>
      <c r="T1701"/>
      <c r="U1701"/>
      <c r="V1701"/>
      <c r="W1701"/>
      <c r="X1701"/>
      <c r="Y1701"/>
      <c r="Z1701"/>
      <c r="AA1701"/>
      <c r="AB1701"/>
      <c r="AC1701"/>
      <c r="AD1701"/>
      <c r="AE1701"/>
      <c r="AF1701"/>
      <c r="AG1701"/>
      <c r="AH1701"/>
      <c r="AI1701"/>
      <c r="AJ1701"/>
      <c r="AK1701"/>
      <c r="AL1701"/>
      <c r="AM1701"/>
      <c r="AN1701"/>
      <c r="AO1701"/>
      <c r="AP1701"/>
      <c r="AQ1701"/>
      <c r="AR1701"/>
      <c r="AS1701"/>
      <c r="AT1701"/>
      <c r="AU1701"/>
      <c r="AV1701"/>
      <c r="AW1701"/>
      <c r="AX1701"/>
      <c r="AY1701"/>
      <c r="AZ1701"/>
      <c r="BA1701"/>
      <c r="BB1701"/>
      <c r="BC1701"/>
      <c r="BD1701"/>
      <c r="BE1701"/>
      <c r="BF1701"/>
      <c r="BG1701"/>
      <c r="BH1701"/>
      <c r="BI1701"/>
      <c r="BJ1701"/>
      <c r="BK1701"/>
      <c r="BL1701"/>
      <c r="BM1701"/>
      <c r="BN1701"/>
      <c r="BO1701"/>
      <c r="BP1701"/>
      <c r="BQ1701"/>
      <c r="BR1701"/>
      <c r="BS1701"/>
      <c r="BT1701"/>
      <c r="BU1701"/>
      <c r="BV1701"/>
      <c r="BW1701"/>
      <c r="BX1701"/>
      <c r="BY1701"/>
      <c r="BZ1701"/>
      <c r="CA1701"/>
      <c r="CB1701"/>
      <c r="CC1701"/>
      <c r="CD1701"/>
      <c r="CE1701"/>
      <c r="CF1701"/>
      <c r="CG1701"/>
      <c r="CH1701"/>
      <c r="CI1701"/>
      <c r="CJ1701"/>
      <c r="CK1701"/>
      <c r="CL1701"/>
      <c r="CN1701"/>
    </row>
    <row r="1702" spans="7:92" x14ac:dyDescent="0.4">
      <c r="G1702"/>
      <c r="I1702"/>
      <c r="J1702"/>
      <c r="R1702"/>
      <c r="S1702"/>
      <c r="T1702"/>
      <c r="U1702"/>
      <c r="V1702"/>
      <c r="W1702"/>
      <c r="X1702"/>
      <c r="Y1702"/>
      <c r="Z1702"/>
      <c r="AA1702"/>
      <c r="AB1702"/>
      <c r="AC1702"/>
      <c r="AD1702"/>
      <c r="AE1702"/>
      <c r="AF1702"/>
      <c r="AG1702"/>
      <c r="AH1702"/>
      <c r="AI1702"/>
      <c r="AJ1702"/>
      <c r="AK1702"/>
      <c r="AL1702"/>
      <c r="AM1702"/>
      <c r="AN1702"/>
      <c r="AO1702"/>
      <c r="AP1702"/>
      <c r="AQ1702"/>
      <c r="AR1702"/>
      <c r="AS1702"/>
      <c r="AT1702"/>
      <c r="AU1702"/>
      <c r="AV1702"/>
      <c r="AW1702"/>
      <c r="AX1702"/>
      <c r="AY1702"/>
      <c r="AZ1702"/>
      <c r="BA1702"/>
      <c r="BB1702"/>
      <c r="BC1702"/>
      <c r="BD1702"/>
      <c r="BE1702"/>
      <c r="BF1702"/>
      <c r="BG1702"/>
      <c r="BH1702"/>
      <c r="BI1702"/>
      <c r="BJ1702"/>
      <c r="BK1702"/>
      <c r="BL1702"/>
      <c r="BM1702"/>
      <c r="BN1702"/>
      <c r="BO1702"/>
      <c r="BP1702"/>
      <c r="BQ1702"/>
      <c r="BR1702"/>
      <c r="BS1702"/>
      <c r="BT1702"/>
      <c r="BU1702"/>
      <c r="BV1702"/>
      <c r="BW1702"/>
      <c r="BX1702"/>
      <c r="BY1702"/>
      <c r="BZ1702"/>
      <c r="CA1702"/>
      <c r="CB1702"/>
      <c r="CC1702"/>
      <c r="CD1702"/>
      <c r="CE1702"/>
      <c r="CF1702"/>
      <c r="CG1702"/>
      <c r="CH1702"/>
      <c r="CI1702"/>
      <c r="CJ1702"/>
      <c r="CK1702"/>
      <c r="CL1702"/>
      <c r="CN1702"/>
    </row>
    <row r="1703" spans="7:92" x14ac:dyDescent="0.4">
      <c r="G1703"/>
      <c r="I1703"/>
      <c r="J1703"/>
      <c r="R1703"/>
      <c r="S1703"/>
      <c r="T1703"/>
      <c r="U1703"/>
      <c r="V1703"/>
      <c r="W1703"/>
      <c r="X1703"/>
      <c r="Y1703"/>
      <c r="Z1703"/>
      <c r="AA1703"/>
      <c r="AB1703"/>
      <c r="AC1703"/>
      <c r="AD1703"/>
      <c r="AE1703"/>
      <c r="AF1703"/>
      <c r="AG1703"/>
      <c r="AH1703"/>
      <c r="AI1703"/>
      <c r="AJ1703"/>
      <c r="AK1703"/>
      <c r="AL1703"/>
      <c r="AM1703"/>
      <c r="AN1703"/>
      <c r="AO1703"/>
      <c r="AP1703"/>
      <c r="AQ1703"/>
      <c r="AR1703"/>
      <c r="AS1703"/>
      <c r="AT1703"/>
      <c r="AU1703"/>
      <c r="AV1703"/>
      <c r="AW1703"/>
      <c r="AX1703"/>
      <c r="AY1703"/>
      <c r="AZ1703"/>
      <c r="BA1703"/>
      <c r="BB1703"/>
      <c r="BC1703"/>
      <c r="BD1703"/>
      <c r="BE1703"/>
      <c r="BF1703"/>
      <c r="BG1703"/>
      <c r="BH1703"/>
      <c r="BI1703"/>
      <c r="BJ1703"/>
      <c r="BK1703"/>
      <c r="BL1703"/>
      <c r="BM1703"/>
      <c r="BN1703"/>
      <c r="BO1703"/>
      <c r="BP1703"/>
      <c r="BQ1703"/>
      <c r="BR1703"/>
      <c r="BS1703"/>
      <c r="BT1703"/>
      <c r="BU1703"/>
      <c r="BV1703"/>
      <c r="BW1703"/>
      <c r="BX1703"/>
      <c r="BY1703"/>
      <c r="BZ1703"/>
      <c r="CA1703"/>
      <c r="CB1703"/>
      <c r="CC1703"/>
      <c r="CD1703"/>
      <c r="CE1703"/>
      <c r="CF1703"/>
      <c r="CG1703"/>
      <c r="CH1703"/>
      <c r="CI1703"/>
      <c r="CJ1703"/>
      <c r="CK1703"/>
      <c r="CL1703"/>
      <c r="CN1703"/>
    </row>
    <row r="1704" spans="7:92" x14ac:dyDescent="0.4">
      <c r="G1704"/>
      <c r="I1704"/>
      <c r="J1704"/>
      <c r="R1704"/>
      <c r="S1704"/>
      <c r="T1704"/>
      <c r="U1704"/>
      <c r="V1704"/>
      <c r="W1704"/>
      <c r="X1704"/>
      <c r="Y1704"/>
      <c r="Z1704"/>
      <c r="AA1704"/>
      <c r="AB1704"/>
      <c r="AC1704"/>
      <c r="AD1704"/>
      <c r="AE1704"/>
      <c r="AF1704"/>
      <c r="AG1704"/>
      <c r="AH1704"/>
      <c r="AI1704"/>
      <c r="AJ1704"/>
      <c r="AK1704"/>
      <c r="AL1704"/>
      <c r="AM1704"/>
      <c r="AN1704"/>
      <c r="AO1704"/>
      <c r="AP1704"/>
      <c r="AQ1704"/>
      <c r="AR1704"/>
      <c r="AS1704"/>
      <c r="AT1704"/>
      <c r="AU1704"/>
      <c r="AV1704"/>
      <c r="AW1704"/>
      <c r="AX1704"/>
      <c r="AY1704"/>
      <c r="AZ1704"/>
      <c r="BA1704"/>
      <c r="BB1704"/>
      <c r="BC1704"/>
      <c r="BD1704"/>
      <c r="BE1704"/>
      <c r="BF1704"/>
      <c r="BG1704"/>
      <c r="BH1704"/>
      <c r="BI1704"/>
      <c r="BJ1704"/>
      <c r="BK1704"/>
      <c r="BL1704"/>
      <c r="BM1704"/>
      <c r="BN1704"/>
      <c r="BO1704"/>
      <c r="BP1704"/>
      <c r="BQ1704"/>
      <c r="BR1704"/>
      <c r="BS1704"/>
      <c r="BT1704"/>
      <c r="BU1704"/>
      <c r="BV1704"/>
      <c r="BW1704"/>
      <c r="BX1704"/>
      <c r="BY1704"/>
      <c r="BZ1704"/>
      <c r="CA1704"/>
      <c r="CB1704"/>
      <c r="CC1704"/>
      <c r="CD1704"/>
      <c r="CE1704"/>
      <c r="CF1704"/>
      <c r="CG1704"/>
      <c r="CH1704"/>
      <c r="CI1704"/>
      <c r="CJ1704"/>
      <c r="CK1704"/>
      <c r="CL1704"/>
      <c r="CN1704"/>
    </row>
    <row r="1705" spans="7:92" x14ac:dyDescent="0.4">
      <c r="G1705"/>
      <c r="I1705"/>
      <c r="J1705"/>
      <c r="R1705"/>
      <c r="S1705"/>
      <c r="T1705"/>
      <c r="U1705"/>
      <c r="V1705"/>
      <c r="W1705"/>
      <c r="X1705"/>
      <c r="Y1705"/>
      <c r="Z1705"/>
      <c r="AA1705"/>
      <c r="AB1705"/>
      <c r="AC1705"/>
      <c r="AD1705"/>
      <c r="AE1705"/>
      <c r="AF1705"/>
      <c r="AG1705"/>
      <c r="AH1705"/>
      <c r="AI1705"/>
      <c r="AJ1705"/>
      <c r="AK1705"/>
      <c r="AL1705"/>
      <c r="AM1705"/>
      <c r="AN1705"/>
      <c r="AO1705"/>
      <c r="AP1705"/>
      <c r="AQ1705"/>
      <c r="AR1705"/>
      <c r="AS1705"/>
      <c r="AT1705"/>
      <c r="AU1705"/>
      <c r="AV1705"/>
      <c r="AW1705"/>
      <c r="AX1705"/>
      <c r="AY1705"/>
      <c r="AZ1705"/>
      <c r="BA1705"/>
      <c r="BB1705"/>
      <c r="BC1705"/>
      <c r="BD1705"/>
      <c r="BE1705"/>
      <c r="BF1705"/>
      <c r="BG1705"/>
      <c r="BH1705"/>
      <c r="BI1705"/>
      <c r="BJ1705"/>
      <c r="BK1705"/>
      <c r="BL1705"/>
      <c r="BM1705"/>
      <c r="BN1705"/>
      <c r="BO1705"/>
      <c r="BP1705"/>
      <c r="BQ1705"/>
      <c r="BR1705"/>
      <c r="BS1705"/>
      <c r="BT1705"/>
      <c r="BU1705"/>
      <c r="BV1705"/>
      <c r="BW1705"/>
      <c r="BX1705"/>
      <c r="BY1705"/>
      <c r="BZ1705"/>
      <c r="CA1705"/>
      <c r="CB1705"/>
      <c r="CC1705"/>
      <c r="CD1705"/>
      <c r="CE1705"/>
      <c r="CF1705"/>
      <c r="CG1705"/>
      <c r="CH1705"/>
      <c r="CI1705"/>
      <c r="CJ1705"/>
      <c r="CK1705"/>
      <c r="CL1705"/>
      <c r="CN1705"/>
    </row>
    <row r="1706" spans="7:92" x14ac:dyDescent="0.4">
      <c r="G1706"/>
      <c r="I1706"/>
      <c r="J1706"/>
      <c r="R1706"/>
      <c r="S1706"/>
      <c r="T1706"/>
      <c r="U1706"/>
      <c r="V1706"/>
      <c r="W1706"/>
      <c r="X1706"/>
      <c r="Y1706"/>
      <c r="Z1706"/>
      <c r="AA1706"/>
      <c r="AB1706"/>
      <c r="AC1706"/>
      <c r="AD1706"/>
      <c r="AE1706"/>
      <c r="AF1706"/>
      <c r="AG1706"/>
      <c r="AH1706"/>
      <c r="AI1706"/>
      <c r="AJ1706"/>
      <c r="AK1706"/>
      <c r="AL1706"/>
      <c r="AM1706"/>
      <c r="AN1706"/>
      <c r="AO1706"/>
      <c r="AP1706"/>
      <c r="AQ1706"/>
      <c r="AR1706"/>
      <c r="AS1706"/>
      <c r="AT1706"/>
      <c r="AU1706"/>
      <c r="AV1706"/>
      <c r="AW1706"/>
      <c r="AX1706"/>
      <c r="AY1706"/>
      <c r="AZ1706"/>
      <c r="BA1706"/>
      <c r="BB1706"/>
      <c r="BC1706"/>
      <c r="BD1706"/>
      <c r="BE1706"/>
      <c r="BF1706"/>
      <c r="BG1706"/>
      <c r="BH1706"/>
      <c r="BI1706"/>
      <c r="BJ1706"/>
      <c r="BK1706"/>
      <c r="BL1706"/>
      <c r="BM1706"/>
      <c r="BN1706"/>
      <c r="BO1706"/>
      <c r="BP1706"/>
      <c r="BQ1706"/>
      <c r="BR1706"/>
      <c r="BS1706"/>
      <c r="BT1706"/>
      <c r="BU1706"/>
      <c r="BV1706"/>
      <c r="BW1706"/>
      <c r="BX1706"/>
      <c r="BY1706"/>
      <c r="BZ1706"/>
      <c r="CA1706"/>
      <c r="CB1706"/>
      <c r="CC1706"/>
      <c r="CD1706"/>
      <c r="CE1706"/>
      <c r="CF1706"/>
      <c r="CG1706"/>
      <c r="CH1706"/>
      <c r="CI1706"/>
      <c r="CJ1706"/>
      <c r="CK1706"/>
      <c r="CL1706"/>
      <c r="CN1706"/>
    </row>
    <row r="1707" spans="7:92" x14ac:dyDescent="0.4">
      <c r="G1707"/>
      <c r="I1707"/>
      <c r="J1707"/>
      <c r="R1707"/>
      <c r="S1707"/>
      <c r="T1707"/>
      <c r="U1707"/>
      <c r="V1707"/>
      <c r="W1707"/>
      <c r="X1707"/>
      <c r="Y1707"/>
      <c r="Z1707"/>
      <c r="AA1707"/>
      <c r="AB1707"/>
      <c r="AC1707"/>
      <c r="AD1707"/>
      <c r="AE1707"/>
      <c r="AF1707"/>
      <c r="AG1707"/>
      <c r="AH1707"/>
      <c r="AI1707"/>
      <c r="AJ1707"/>
      <c r="AK1707"/>
      <c r="AL1707"/>
      <c r="AM1707"/>
      <c r="AN1707"/>
      <c r="AO1707"/>
      <c r="AP1707"/>
      <c r="AQ1707"/>
      <c r="AR1707"/>
      <c r="AS1707"/>
      <c r="AT1707"/>
      <c r="AU1707"/>
      <c r="AV1707"/>
      <c r="AW1707"/>
      <c r="AX1707"/>
      <c r="AY1707"/>
      <c r="AZ1707"/>
      <c r="BA1707"/>
      <c r="BB1707"/>
      <c r="BC1707"/>
      <c r="BD1707"/>
      <c r="BE1707"/>
      <c r="BF1707"/>
      <c r="BG1707"/>
      <c r="BH1707"/>
      <c r="BI1707"/>
      <c r="BJ1707"/>
      <c r="BK1707"/>
      <c r="BL1707"/>
      <c r="BM1707"/>
      <c r="BN1707"/>
      <c r="BO1707"/>
      <c r="BP1707"/>
      <c r="BQ1707"/>
      <c r="BR1707"/>
      <c r="BS1707"/>
      <c r="BT1707"/>
      <c r="BU1707"/>
      <c r="BV1707"/>
      <c r="BW1707"/>
      <c r="BX1707"/>
      <c r="BY1707"/>
      <c r="BZ1707"/>
      <c r="CA1707"/>
      <c r="CB1707"/>
      <c r="CC1707"/>
      <c r="CD1707"/>
      <c r="CE1707"/>
      <c r="CF1707"/>
      <c r="CG1707"/>
      <c r="CH1707"/>
      <c r="CI1707"/>
      <c r="CJ1707"/>
      <c r="CK1707"/>
      <c r="CL1707"/>
      <c r="CN1707"/>
    </row>
    <row r="1708" spans="7:92" x14ac:dyDescent="0.4">
      <c r="G1708"/>
      <c r="I1708"/>
      <c r="J1708"/>
      <c r="R1708"/>
      <c r="S1708"/>
      <c r="T1708"/>
      <c r="U1708"/>
      <c r="V1708"/>
      <c r="W1708"/>
      <c r="X1708"/>
      <c r="Y1708"/>
      <c r="Z1708"/>
      <c r="AA1708"/>
      <c r="AB1708"/>
      <c r="AC1708"/>
      <c r="AD1708"/>
      <c r="AE1708"/>
      <c r="AF1708"/>
      <c r="AG1708"/>
      <c r="AH1708"/>
      <c r="AI1708"/>
      <c r="AJ1708"/>
      <c r="AK1708"/>
      <c r="AL1708"/>
      <c r="AM1708"/>
      <c r="AN1708"/>
      <c r="AO1708"/>
      <c r="AP1708"/>
      <c r="AQ1708"/>
      <c r="AR1708"/>
      <c r="AS1708"/>
      <c r="AT1708"/>
      <c r="AU1708"/>
      <c r="AV1708"/>
      <c r="AW1708"/>
      <c r="AX1708"/>
      <c r="AY1708"/>
      <c r="AZ1708"/>
      <c r="BA1708"/>
      <c r="BB1708"/>
      <c r="BC1708"/>
      <c r="BD1708"/>
      <c r="BE1708"/>
      <c r="BF1708"/>
      <c r="BG1708"/>
      <c r="BH1708"/>
      <c r="BI1708"/>
      <c r="BJ1708"/>
      <c r="BK1708"/>
      <c r="BL1708"/>
      <c r="BM1708"/>
      <c r="BN1708"/>
      <c r="BO1708"/>
      <c r="BP1708"/>
      <c r="BQ1708"/>
      <c r="BR1708"/>
      <c r="BS1708"/>
      <c r="BT1708"/>
      <c r="BU1708"/>
      <c r="BV1708"/>
      <c r="BW1708"/>
      <c r="BX1708"/>
      <c r="BY1708"/>
      <c r="BZ1708"/>
      <c r="CA1708"/>
      <c r="CB1708"/>
      <c r="CC1708"/>
      <c r="CD1708"/>
      <c r="CE1708"/>
      <c r="CF1708"/>
      <c r="CG1708"/>
      <c r="CH1708"/>
      <c r="CI1708"/>
      <c r="CJ1708"/>
      <c r="CK1708"/>
      <c r="CL1708"/>
      <c r="CN1708"/>
    </row>
    <row r="1709" spans="7:92" x14ac:dyDescent="0.4">
      <c r="G1709"/>
      <c r="I1709"/>
      <c r="J1709"/>
      <c r="R1709"/>
      <c r="S1709"/>
      <c r="T1709"/>
      <c r="U1709"/>
      <c r="V1709"/>
      <c r="W1709"/>
      <c r="X1709"/>
      <c r="Y1709"/>
      <c r="Z1709"/>
      <c r="AA1709"/>
      <c r="AB1709"/>
      <c r="AC1709"/>
      <c r="AD1709"/>
      <c r="AE1709"/>
      <c r="AF1709"/>
      <c r="AG1709"/>
      <c r="AH1709"/>
      <c r="AI1709"/>
      <c r="AJ1709"/>
      <c r="AK1709"/>
      <c r="AL1709"/>
      <c r="AM1709"/>
      <c r="AN1709"/>
      <c r="AO1709"/>
      <c r="AP1709"/>
      <c r="AQ1709"/>
      <c r="AR1709"/>
      <c r="AS1709"/>
      <c r="AT1709"/>
      <c r="AU1709"/>
      <c r="AV1709"/>
      <c r="AW1709"/>
      <c r="AX1709"/>
      <c r="AY1709"/>
      <c r="AZ1709"/>
      <c r="BA1709"/>
      <c r="BB1709"/>
      <c r="BC1709"/>
      <c r="BD1709"/>
      <c r="BE1709"/>
      <c r="BF1709"/>
      <c r="BG1709"/>
      <c r="BH1709"/>
      <c r="BI1709"/>
      <c r="BJ1709"/>
      <c r="BK1709"/>
      <c r="BL1709"/>
      <c r="BM1709"/>
      <c r="BN1709"/>
      <c r="BO1709"/>
      <c r="BP1709"/>
      <c r="BQ1709"/>
      <c r="BR1709"/>
      <c r="BS1709"/>
      <c r="BT1709"/>
      <c r="BU1709"/>
      <c r="BV1709"/>
      <c r="BW1709"/>
      <c r="BX1709"/>
      <c r="BY1709"/>
      <c r="BZ1709"/>
      <c r="CA1709"/>
      <c r="CB1709"/>
      <c r="CC1709"/>
      <c r="CD1709"/>
      <c r="CE1709"/>
      <c r="CF1709"/>
      <c r="CG1709"/>
      <c r="CH1709"/>
      <c r="CI1709"/>
      <c r="CJ1709"/>
      <c r="CK1709"/>
      <c r="CL1709"/>
      <c r="CN1709"/>
    </row>
    <row r="1710" spans="7:92" x14ac:dyDescent="0.4">
      <c r="G1710"/>
      <c r="I1710"/>
      <c r="J1710"/>
      <c r="R1710"/>
      <c r="S1710"/>
      <c r="T1710"/>
      <c r="U1710"/>
      <c r="V1710"/>
      <c r="W1710"/>
      <c r="X1710"/>
      <c r="Y1710"/>
      <c r="Z1710"/>
      <c r="AA1710"/>
      <c r="AB1710"/>
      <c r="AC1710"/>
      <c r="AD1710"/>
      <c r="AE1710"/>
      <c r="AF1710"/>
      <c r="AG1710"/>
      <c r="AH1710"/>
      <c r="AI1710"/>
      <c r="AJ1710"/>
      <c r="AK1710"/>
      <c r="AL1710"/>
      <c r="AM1710"/>
      <c r="AN1710"/>
      <c r="AO1710"/>
      <c r="AP1710"/>
      <c r="AQ1710"/>
      <c r="AR1710"/>
      <c r="AS1710"/>
      <c r="AT1710"/>
      <c r="AU1710"/>
      <c r="AV1710"/>
      <c r="AW1710"/>
      <c r="AX1710"/>
      <c r="AY1710"/>
      <c r="AZ1710"/>
      <c r="BA1710"/>
      <c r="BB1710"/>
      <c r="BC1710"/>
      <c r="BD1710"/>
      <c r="BE1710"/>
      <c r="BF1710"/>
      <c r="BG1710"/>
      <c r="BH1710"/>
      <c r="BI1710"/>
      <c r="BJ1710"/>
      <c r="BK1710"/>
      <c r="BL1710"/>
      <c r="BM1710"/>
      <c r="BN1710"/>
      <c r="BO1710"/>
      <c r="BP1710"/>
      <c r="BQ1710"/>
      <c r="BR1710"/>
      <c r="BS1710"/>
      <c r="BT1710"/>
      <c r="BU1710"/>
      <c r="BV1710"/>
      <c r="BW1710"/>
      <c r="BX1710"/>
      <c r="BY1710"/>
      <c r="BZ1710"/>
      <c r="CA1710"/>
      <c r="CB1710"/>
      <c r="CC1710"/>
      <c r="CD1710"/>
      <c r="CE1710"/>
      <c r="CF1710"/>
      <c r="CG1710"/>
      <c r="CH1710"/>
      <c r="CI1710"/>
      <c r="CJ1710"/>
      <c r="CK1710"/>
      <c r="CL1710"/>
      <c r="CN1710"/>
    </row>
    <row r="1711" spans="7:92" x14ac:dyDescent="0.4">
      <c r="G1711"/>
      <c r="I1711"/>
      <c r="J1711"/>
      <c r="R1711"/>
      <c r="S1711"/>
      <c r="T1711"/>
      <c r="U1711"/>
      <c r="V1711"/>
      <c r="W1711"/>
      <c r="X1711"/>
      <c r="Y1711"/>
      <c r="Z1711"/>
      <c r="AA1711"/>
      <c r="AB1711"/>
      <c r="AC1711"/>
      <c r="AD1711"/>
      <c r="AE1711"/>
      <c r="AF1711"/>
      <c r="AG1711"/>
      <c r="AH1711"/>
      <c r="AI1711"/>
      <c r="AJ1711"/>
      <c r="AK1711"/>
      <c r="AL1711"/>
      <c r="AM1711"/>
      <c r="AN1711"/>
      <c r="AO1711"/>
      <c r="AP1711"/>
      <c r="AQ1711"/>
      <c r="AR1711"/>
      <c r="AS1711"/>
      <c r="AT1711"/>
      <c r="AU1711"/>
      <c r="AV1711"/>
      <c r="AW1711"/>
      <c r="AX1711"/>
      <c r="AY1711"/>
      <c r="AZ1711"/>
      <c r="BA1711"/>
      <c r="BB1711"/>
      <c r="BC1711"/>
      <c r="BD1711"/>
      <c r="BE1711"/>
      <c r="BF1711"/>
      <c r="BG1711"/>
      <c r="BH1711"/>
      <c r="BI1711"/>
      <c r="BJ1711"/>
      <c r="BK1711"/>
      <c r="BL1711"/>
      <c r="BM1711"/>
      <c r="BN1711"/>
      <c r="BO1711"/>
      <c r="BP1711"/>
      <c r="BQ1711"/>
      <c r="BR1711"/>
      <c r="BS1711"/>
      <c r="BT1711"/>
      <c r="BU1711"/>
      <c r="BV1711"/>
      <c r="BW1711"/>
      <c r="BX1711"/>
      <c r="BY1711"/>
      <c r="BZ1711"/>
      <c r="CA1711"/>
      <c r="CB1711"/>
      <c r="CC1711"/>
      <c r="CD1711"/>
      <c r="CE1711"/>
      <c r="CF1711"/>
      <c r="CG1711"/>
      <c r="CH1711"/>
      <c r="CI1711"/>
      <c r="CJ1711"/>
      <c r="CK1711"/>
      <c r="CL1711"/>
      <c r="CN1711"/>
    </row>
    <row r="1712" spans="7:92" x14ac:dyDescent="0.4">
      <c r="G1712"/>
      <c r="I1712"/>
      <c r="J1712"/>
      <c r="R1712"/>
      <c r="S1712"/>
      <c r="T1712"/>
      <c r="U1712"/>
      <c r="V1712"/>
      <c r="W1712"/>
      <c r="X1712"/>
      <c r="Y1712"/>
      <c r="Z1712"/>
      <c r="AA1712"/>
      <c r="AB1712"/>
      <c r="AC1712"/>
      <c r="AD1712"/>
      <c r="AE1712"/>
      <c r="AF1712"/>
      <c r="AG1712"/>
      <c r="AH1712"/>
      <c r="AI1712"/>
      <c r="AJ1712"/>
      <c r="AK1712"/>
      <c r="AL1712"/>
      <c r="AM1712"/>
      <c r="AN1712"/>
      <c r="AO1712"/>
      <c r="AP1712"/>
      <c r="AQ1712"/>
      <c r="AR1712"/>
      <c r="AS1712"/>
      <c r="AT1712"/>
      <c r="AU1712"/>
      <c r="AV1712"/>
      <c r="AW1712"/>
      <c r="AX1712"/>
      <c r="AY1712"/>
      <c r="AZ1712"/>
      <c r="BA1712"/>
      <c r="BB1712"/>
      <c r="BC1712"/>
      <c r="BD1712"/>
      <c r="BE1712"/>
      <c r="BF1712"/>
      <c r="BG1712"/>
      <c r="BH1712"/>
      <c r="BI1712"/>
      <c r="BJ1712"/>
      <c r="BK1712"/>
      <c r="BL1712"/>
      <c r="BM1712"/>
      <c r="BN1712"/>
      <c r="BO1712"/>
      <c r="BP1712"/>
      <c r="BQ1712"/>
      <c r="BR1712"/>
      <c r="BS1712"/>
      <c r="BT1712"/>
      <c r="BU1712"/>
      <c r="BV1712"/>
      <c r="BW1712"/>
      <c r="BX1712"/>
      <c r="BY1712"/>
      <c r="BZ1712"/>
      <c r="CA1712"/>
      <c r="CB1712"/>
      <c r="CC1712"/>
      <c r="CD1712"/>
      <c r="CE1712"/>
      <c r="CF1712"/>
      <c r="CG1712"/>
      <c r="CH1712"/>
      <c r="CI1712"/>
      <c r="CJ1712"/>
      <c r="CK1712"/>
      <c r="CL1712"/>
      <c r="CN1712"/>
    </row>
    <row r="1713" spans="7:92" x14ac:dyDescent="0.4">
      <c r="G1713"/>
      <c r="I1713"/>
      <c r="J1713"/>
      <c r="R1713"/>
      <c r="S1713"/>
      <c r="T1713"/>
      <c r="U1713"/>
      <c r="V1713"/>
      <c r="W1713"/>
      <c r="X1713"/>
      <c r="Y1713"/>
      <c r="Z1713"/>
      <c r="AA1713"/>
      <c r="AB1713"/>
      <c r="AC1713"/>
      <c r="AD1713"/>
      <c r="AE1713"/>
      <c r="AF1713"/>
      <c r="AG1713"/>
      <c r="AH1713"/>
      <c r="AI1713"/>
      <c r="AJ1713"/>
      <c r="AK1713"/>
      <c r="AL1713"/>
      <c r="AM1713"/>
      <c r="AN1713"/>
      <c r="AO1713"/>
      <c r="AP1713"/>
      <c r="AQ1713"/>
      <c r="AR1713"/>
      <c r="AS1713"/>
      <c r="AT1713"/>
      <c r="AU1713"/>
      <c r="AV1713"/>
      <c r="AW1713"/>
      <c r="AX1713"/>
      <c r="AY1713"/>
      <c r="AZ1713"/>
      <c r="BA1713"/>
      <c r="BB1713"/>
      <c r="BC1713"/>
      <c r="BD1713"/>
      <c r="BE1713"/>
      <c r="BF1713"/>
      <c r="BG1713"/>
      <c r="BH1713"/>
      <c r="BI1713"/>
      <c r="BJ1713"/>
      <c r="BK1713"/>
      <c r="BL1713"/>
      <c r="BM1713"/>
      <c r="BN1713"/>
      <c r="BO1713"/>
      <c r="BP1713"/>
      <c r="BQ1713"/>
      <c r="BR1713"/>
      <c r="BS1713"/>
      <c r="BT1713"/>
      <c r="BU1713"/>
      <c r="BV1713"/>
      <c r="BW1713"/>
      <c r="BX1713"/>
      <c r="BY1713"/>
      <c r="BZ1713"/>
      <c r="CA1713"/>
      <c r="CB1713"/>
      <c r="CC1713"/>
      <c r="CD1713"/>
      <c r="CE1713"/>
      <c r="CF1713"/>
      <c r="CG1713"/>
      <c r="CH1713"/>
      <c r="CI1713"/>
      <c r="CJ1713"/>
      <c r="CK1713"/>
      <c r="CL1713"/>
      <c r="CN1713"/>
    </row>
    <row r="1714" spans="7:92" x14ac:dyDescent="0.4">
      <c r="G1714"/>
      <c r="I1714"/>
      <c r="J1714"/>
      <c r="R1714"/>
      <c r="S1714"/>
      <c r="T1714"/>
      <c r="U1714"/>
      <c r="V1714"/>
      <c r="W1714"/>
      <c r="X1714"/>
      <c r="Y1714"/>
      <c r="Z1714"/>
      <c r="AA1714"/>
      <c r="AB1714"/>
      <c r="AC1714"/>
      <c r="AD1714"/>
      <c r="AE1714"/>
      <c r="AF1714"/>
      <c r="AG1714"/>
      <c r="AH1714"/>
      <c r="AI1714"/>
      <c r="AJ1714"/>
      <c r="AK1714"/>
      <c r="AL1714"/>
      <c r="AM1714"/>
      <c r="AN1714"/>
      <c r="AO1714"/>
      <c r="AP1714"/>
      <c r="AQ1714"/>
      <c r="AR1714"/>
      <c r="AS1714"/>
      <c r="AT1714"/>
      <c r="AU1714"/>
      <c r="AV1714"/>
      <c r="AW1714"/>
      <c r="AX1714"/>
      <c r="AY1714"/>
      <c r="AZ1714"/>
      <c r="BA1714"/>
      <c r="BB1714"/>
      <c r="BC1714"/>
      <c r="BD1714"/>
      <c r="BE1714"/>
      <c r="BF1714"/>
      <c r="BG1714"/>
      <c r="BH1714"/>
      <c r="BI1714"/>
      <c r="BJ1714"/>
      <c r="BK1714"/>
      <c r="BL1714"/>
      <c r="BM1714"/>
      <c r="BN1714"/>
      <c r="BO1714"/>
      <c r="BP1714"/>
      <c r="BQ1714"/>
      <c r="BR1714"/>
      <c r="BS1714"/>
      <c r="BT1714"/>
      <c r="BU1714"/>
      <c r="BV1714"/>
      <c r="BW1714"/>
      <c r="BX1714"/>
      <c r="BY1714"/>
      <c r="BZ1714"/>
      <c r="CA1714"/>
      <c r="CB1714"/>
      <c r="CC1714"/>
      <c r="CD1714"/>
      <c r="CE1714"/>
      <c r="CF1714"/>
      <c r="CG1714"/>
      <c r="CH1714"/>
      <c r="CI1714"/>
      <c r="CJ1714"/>
      <c r="CK1714"/>
      <c r="CL1714"/>
      <c r="CN1714"/>
    </row>
    <row r="1715" spans="7:92" x14ac:dyDescent="0.4">
      <c r="G1715"/>
      <c r="I1715"/>
      <c r="J1715"/>
      <c r="R1715"/>
      <c r="S1715"/>
      <c r="T1715"/>
      <c r="U1715"/>
      <c r="V1715"/>
      <c r="W1715"/>
      <c r="X1715"/>
      <c r="Y1715"/>
      <c r="Z1715"/>
      <c r="AA1715"/>
      <c r="AB1715"/>
      <c r="AC1715"/>
      <c r="AD1715"/>
      <c r="AE1715"/>
      <c r="AF1715"/>
      <c r="AG1715"/>
      <c r="AH1715"/>
      <c r="AI1715"/>
      <c r="AJ1715"/>
      <c r="AK1715"/>
      <c r="AL1715"/>
      <c r="AM1715"/>
      <c r="AN1715"/>
      <c r="AO1715"/>
      <c r="AP1715"/>
      <c r="AQ1715"/>
      <c r="AR1715"/>
      <c r="AS1715"/>
      <c r="AT1715"/>
      <c r="AU1715"/>
      <c r="AV1715"/>
      <c r="AW1715"/>
      <c r="AX1715"/>
      <c r="AY1715"/>
      <c r="AZ1715"/>
      <c r="BA1715"/>
      <c r="BB1715"/>
      <c r="BC1715"/>
      <c r="BD1715"/>
      <c r="BE1715"/>
      <c r="BF1715"/>
      <c r="BG1715"/>
      <c r="BH1715"/>
      <c r="BI1715"/>
      <c r="BJ1715"/>
      <c r="BK1715"/>
      <c r="BL1715"/>
      <c r="BM1715"/>
      <c r="BN1715"/>
      <c r="BO1715"/>
      <c r="BP1715"/>
      <c r="BQ1715"/>
      <c r="BR1715"/>
      <c r="BS1715"/>
      <c r="BT1715"/>
      <c r="BU1715"/>
      <c r="BV1715"/>
      <c r="BW1715"/>
      <c r="BX1715"/>
      <c r="BY1715"/>
      <c r="BZ1715"/>
      <c r="CA1715"/>
      <c r="CB1715"/>
      <c r="CC1715"/>
      <c r="CD1715"/>
      <c r="CE1715"/>
      <c r="CF1715"/>
      <c r="CG1715"/>
      <c r="CH1715"/>
      <c r="CI1715"/>
      <c r="CJ1715"/>
      <c r="CK1715"/>
      <c r="CL1715"/>
      <c r="CN1715"/>
    </row>
    <row r="1716" spans="7:92" x14ac:dyDescent="0.4">
      <c r="G1716"/>
      <c r="I1716"/>
      <c r="J1716"/>
      <c r="R1716"/>
      <c r="S1716"/>
      <c r="T1716"/>
      <c r="U1716"/>
      <c r="V1716"/>
      <c r="W1716"/>
      <c r="X1716"/>
      <c r="Y1716"/>
      <c r="Z1716"/>
      <c r="AA1716"/>
      <c r="AB1716"/>
      <c r="AC1716"/>
      <c r="AD1716"/>
      <c r="AE1716"/>
      <c r="AF1716"/>
      <c r="AG1716"/>
      <c r="AH1716"/>
      <c r="AI1716"/>
      <c r="AJ1716"/>
      <c r="AK1716"/>
      <c r="AL1716"/>
      <c r="AM1716"/>
      <c r="AN1716"/>
      <c r="AO1716"/>
      <c r="AP1716"/>
      <c r="AQ1716"/>
      <c r="AR1716"/>
      <c r="AS1716"/>
      <c r="AT1716"/>
      <c r="AU1716"/>
      <c r="AV1716"/>
      <c r="AW1716"/>
      <c r="AX1716"/>
      <c r="AY1716"/>
      <c r="AZ1716"/>
      <c r="BA1716"/>
      <c r="BB1716"/>
      <c r="BC1716"/>
      <c r="BD1716"/>
      <c r="BE1716"/>
      <c r="BF1716"/>
      <c r="BG1716"/>
      <c r="BH1716"/>
      <c r="BI1716"/>
      <c r="BJ1716"/>
      <c r="BK1716"/>
      <c r="BL1716"/>
      <c r="BM1716"/>
      <c r="BN1716"/>
      <c r="BO1716"/>
      <c r="BP1716"/>
      <c r="BQ1716"/>
      <c r="BR1716"/>
      <c r="BS1716"/>
      <c r="BT1716"/>
      <c r="BU1716"/>
      <c r="BV1716"/>
      <c r="BW1716"/>
      <c r="BX1716"/>
      <c r="BY1716"/>
      <c r="BZ1716"/>
      <c r="CA1716"/>
      <c r="CB1716"/>
      <c r="CC1716"/>
      <c r="CD1716"/>
      <c r="CE1716"/>
      <c r="CF1716"/>
      <c r="CG1716"/>
      <c r="CH1716"/>
      <c r="CI1716"/>
      <c r="CJ1716"/>
      <c r="CK1716"/>
      <c r="CL1716"/>
      <c r="CN1716"/>
    </row>
    <row r="1717" spans="7:92" x14ac:dyDescent="0.4">
      <c r="G1717"/>
      <c r="I1717"/>
      <c r="J1717"/>
      <c r="R1717"/>
      <c r="S1717"/>
      <c r="T1717"/>
      <c r="U1717"/>
      <c r="V1717"/>
      <c r="W1717"/>
      <c r="X1717"/>
      <c r="Y1717"/>
      <c r="Z1717"/>
      <c r="AA1717"/>
      <c r="AB1717"/>
      <c r="AC1717"/>
      <c r="AD1717"/>
      <c r="AE1717"/>
      <c r="AF1717"/>
      <c r="AG1717"/>
      <c r="AH1717"/>
      <c r="AI1717"/>
      <c r="AJ1717"/>
      <c r="AK1717"/>
      <c r="AL1717"/>
      <c r="AM1717"/>
      <c r="AN1717"/>
      <c r="AO1717"/>
      <c r="AP1717"/>
      <c r="AQ1717"/>
      <c r="AR1717"/>
      <c r="AS1717"/>
      <c r="AT1717"/>
      <c r="AU1717"/>
      <c r="AV1717"/>
      <c r="AW1717"/>
      <c r="AX1717"/>
      <c r="AY1717"/>
      <c r="AZ1717"/>
      <c r="BA1717"/>
      <c r="BB1717"/>
      <c r="BC1717"/>
      <c r="BD1717"/>
      <c r="BE1717"/>
      <c r="BF1717"/>
      <c r="BG1717"/>
      <c r="BH1717"/>
      <c r="BI1717"/>
      <c r="BJ1717"/>
      <c r="BK1717"/>
      <c r="BL1717"/>
      <c r="BM1717"/>
      <c r="BN1717"/>
      <c r="BO1717"/>
      <c r="BP1717"/>
      <c r="BQ1717"/>
      <c r="BR1717"/>
      <c r="BS1717"/>
      <c r="BT1717"/>
      <c r="BU1717"/>
      <c r="BV1717"/>
      <c r="BW1717"/>
      <c r="BX1717"/>
      <c r="BY1717"/>
      <c r="BZ1717"/>
      <c r="CA1717"/>
      <c r="CB1717"/>
      <c r="CC1717"/>
      <c r="CD1717"/>
      <c r="CE1717"/>
      <c r="CF1717"/>
      <c r="CG1717"/>
      <c r="CH1717"/>
      <c r="CI1717"/>
      <c r="CJ1717"/>
      <c r="CK1717"/>
      <c r="CL1717"/>
      <c r="CN1717"/>
    </row>
    <row r="1718" spans="7:92" x14ac:dyDescent="0.4">
      <c r="G1718"/>
      <c r="I1718"/>
      <c r="J1718"/>
      <c r="R1718"/>
      <c r="S1718"/>
      <c r="T1718"/>
      <c r="U1718"/>
      <c r="V1718"/>
      <c r="W1718"/>
      <c r="X1718"/>
      <c r="Y1718"/>
      <c r="Z1718"/>
      <c r="AA1718"/>
      <c r="AB1718"/>
      <c r="AC1718"/>
      <c r="AD1718"/>
      <c r="AE1718"/>
      <c r="AF1718"/>
      <c r="AG1718"/>
      <c r="AH1718"/>
      <c r="AI1718"/>
      <c r="AJ1718"/>
      <c r="AK1718"/>
      <c r="AL1718"/>
      <c r="AM1718"/>
      <c r="AN1718"/>
      <c r="AO1718"/>
      <c r="AP1718"/>
      <c r="AQ1718"/>
      <c r="AR1718"/>
      <c r="AS1718"/>
      <c r="AT1718"/>
      <c r="AU1718"/>
      <c r="AV1718"/>
      <c r="AW1718"/>
      <c r="AX1718"/>
      <c r="AY1718"/>
      <c r="AZ1718"/>
      <c r="BA1718"/>
      <c r="BB1718"/>
      <c r="BC1718"/>
      <c r="BD1718"/>
      <c r="BE1718"/>
      <c r="BF1718"/>
      <c r="BG1718"/>
      <c r="BH1718"/>
      <c r="BI1718"/>
      <c r="BJ1718"/>
      <c r="BK1718"/>
      <c r="BL1718"/>
      <c r="BM1718"/>
      <c r="BN1718"/>
      <c r="BO1718"/>
      <c r="BP1718"/>
      <c r="BQ1718"/>
      <c r="BR1718"/>
      <c r="BS1718"/>
      <c r="BT1718"/>
      <c r="BU1718"/>
      <c r="BV1718"/>
      <c r="BW1718"/>
      <c r="BX1718"/>
      <c r="BY1718"/>
      <c r="BZ1718"/>
      <c r="CA1718"/>
      <c r="CB1718"/>
      <c r="CC1718"/>
      <c r="CD1718"/>
      <c r="CE1718"/>
      <c r="CF1718"/>
      <c r="CG1718"/>
      <c r="CH1718"/>
      <c r="CI1718"/>
      <c r="CJ1718"/>
      <c r="CK1718"/>
      <c r="CL1718"/>
      <c r="CN1718"/>
    </row>
    <row r="1719" spans="7:92" x14ac:dyDescent="0.4">
      <c r="G1719"/>
      <c r="I1719"/>
      <c r="J1719"/>
      <c r="R1719"/>
      <c r="S1719"/>
      <c r="T1719"/>
      <c r="U1719"/>
      <c r="V1719"/>
      <c r="W1719"/>
      <c r="X1719"/>
      <c r="Y1719"/>
      <c r="Z1719"/>
      <c r="AA1719"/>
      <c r="AB1719"/>
      <c r="AC1719"/>
      <c r="AD1719"/>
      <c r="AE1719"/>
      <c r="AF1719"/>
      <c r="AG1719"/>
      <c r="AH1719"/>
      <c r="AI1719"/>
      <c r="AJ1719"/>
      <c r="AK1719"/>
      <c r="AL1719"/>
      <c r="AM1719"/>
      <c r="AN1719"/>
      <c r="AO1719"/>
      <c r="AP1719"/>
      <c r="AQ1719"/>
      <c r="AR1719"/>
      <c r="AS1719"/>
      <c r="AT1719"/>
      <c r="AU1719"/>
      <c r="AV1719"/>
      <c r="AW1719"/>
      <c r="AX1719"/>
      <c r="AY1719"/>
      <c r="AZ1719"/>
      <c r="BA1719"/>
      <c r="BB1719"/>
      <c r="BC1719"/>
      <c r="BD1719"/>
      <c r="BE1719"/>
      <c r="BF1719"/>
      <c r="BG1719"/>
      <c r="BH1719"/>
      <c r="BI1719"/>
      <c r="BJ1719"/>
      <c r="BK1719"/>
      <c r="BL1719"/>
      <c r="BM1719"/>
      <c r="BN1719"/>
      <c r="BO1719"/>
      <c r="BP1719"/>
      <c r="BQ1719"/>
      <c r="BR1719"/>
      <c r="BS1719"/>
      <c r="BT1719"/>
      <c r="BU1719"/>
      <c r="BV1719"/>
      <c r="BW1719"/>
      <c r="BX1719"/>
      <c r="BY1719"/>
      <c r="BZ1719"/>
      <c r="CA1719"/>
      <c r="CB1719"/>
      <c r="CC1719"/>
      <c r="CD1719"/>
      <c r="CE1719"/>
      <c r="CF1719"/>
      <c r="CG1719"/>
      <c r="CH1719"/>
      <c r="CI1719"/>
      <c r="CJ1719"/>
      <c r="CK1719"/>
      <c r="CL1719"/>
      <c r="CN1719"/>
    </row>
    <row r="1720" spans="7:92" x14ac:dyDescent="0.4">
      <c r="G1720"/>
      <c r="I1720"/>
      <c r="J1720"/>
      <c r="R1720"/>
      <c r="S1720"/>
      <c r="T1720"/>
      <c r="U1720"/>
      <c r="V1720"/>
      <c r="W1720"/>
      <c r="X1720"/>
      <c r="Y1720"/>
      <c r="Z1720"/>
      <c r="AA1720"/>
      <c r="AB1720"/>
      <c r="AC1720"/>
      <c r="AD1720"/>
      <c r="AE1720"/>
      <c r="AF1720"/>
      <c r="AG1720"/>
      <c r="AH1720"/>
      <c r="AI1720"/>
      <c r="AJ1720"/>
      <c r="AK1720"/>
      <c r="AL1720"/>
      <c r="AM1720"/>
      <c r="AN1720"/>
      <c r="AO1720"/>
      <c r="AP1720"/>
      <c r="AQ1720"/>
      <c r="AR1720"/>
      <c r="AS1720"/>
      <c r="AT1720"/>
      <c r="AU1720"/>
      <c r="AV1720"/>
      <c r="AW1720"/>
      <c r="AX1720"/>
      <c r="AY1720"/>
      <c r="AZ1720"/>
      <c r="BA1720"/>
      <c r="BB1720"/>
      <c r="BC1720"/>
      <c r="BD1720"/>
      <c r="BE1720"/>
      <c r="BF1720"/>
      <c r="BG1720"/>
      <c r="BH1720"/>
      <c r="BI1720"/>
      <c r="BJ1720"/>
      <c r="BK1720"/>
      <c r="BL1720"/>
      <c r="BM1720"/>
      <c r="BN1720"/>
      <c r="BO1720"/>
      <c r="BP1720"/>
      <c r="BQ1720"/>
      <c r="BR1720"/>
      <c r="BS1720"/>
      <c r="BT1720"/>
      <c r="BU1720"/>
      <c r="BV1720"/>
      <c r="BW1720"/>
      <c r="BX1720"/>
      <c r="BY1720"/>
      <c r="BZ1720"/>
      <c r="CA1720"/>
      <c r="CB1720"/>
      <c r="CC1720"/>
      <c r="CD1720"/>
      <c r="CE1720"/>
      <c r="CF1720"/>
      <c r="CG1720"/>
      <c r="CH1720"/>
      <c r="CI1720"/>
      <c r="CJ1720"/>
      <c r="CK1720"/>
      <c r="CL1720"/>
      <c r="CN1720"/>
    </row>
    <row r="1721" spans="7:92" x14ac:dyDescent="0.4">
      <c r="G1721"/>
      <c r="I1721"/>
      <c r="J1721"/>
      <c r="R1721"/>
      <c r="S1721"/>
      <c r="T1721"/>
      <c r="U1721"/>
      <c r="V1721"/>
      <c r="W1721"/>
      <c r="X1721"/>
      <c r="Y1721"/>
      <c r="Z1721"/>
      <c r="AA1721"/>
      <c r="AB1721"/>
      <c r="AC1721"/>
      <c r="AD1721"/>
      <c r="AE1721"/>
      <c r="AF1721"/>
      <c r="AG1721"/>
      <c r="AH1721"/>
      <c r="AI1721"/>
      <c r="AJ1721"/>
      <c r="AK1721"/>
      <c r="AL1721"/>
      <c r="AM1721"/>
      <c r="AN1721"/>
      <c r="AO1721"/>
      <c r="AP1721"/>
      <c r="AQ1721"/>
      <c r="AR1721"/>
      <c r="AS1721"/>
      <c r="AT1721"/>
      <c r="AU1721"/>
      <c r="AV1721"/>
      <c r="AW1721"/>
      <c r="AX1721"/>
      <c r="AY1721"/>
      <c r="AZ1721"/>
      <c r="BA1721"/>
      <c r="BB1721"/>
      <c r="BC1721"/>
      <c r="BD1721"/>
      <c r="BE1721"/>
      <c r="BF1721"/>
      <c r="BG1721"/>
      <c r="BH1721"/>
      <c r="BI1721"/>
      <c r="BJ1721"/>
      <c r="BK1721"/>
      <c r="BL1721"/>
      <c r="BM1721"/>
      <c r="BN1721"/>
      <c r="BO1721"/>
      <c r="BP1721"/>
      <c r="BQ1721"/>
      <c r="BR1721"/>
      <c r="BS1721"/>
      <c r="BT1721"/>
      <c r="BU1721"/>
      <c r="BV1721"/>
      <c r="BW1721"/>
      <c r="BX1721"/>
      <c r="BY1721"/>
      <c r="BZ1721"/>
      <c r="CA1721"/>
      <c r="CB1721"/>
      <c r="CC1721"/>
      <c r="CD1721"/>
      <c r="CE1721"/>
      <c r="CF1721"/>
      <c r="CG1721"/>
      <c r="CH1721"/>
      <c r="CI1721"/>
      <c r="CJ1721"/>
      <c r="CK1721"/>
      <c r="CL1721"/>
      <c r="CN1721"/>
    </row>
    <row r="1722" spans="7:92" x14ac:dyDescent="0.4">
      <c r="G1722"/>
      <c r="I1722"/>
      <c r="J1722"/>
      <c r="R1722"/>
      <c r="S1722"/>
      <c r="T1722"/>
      <c r="U1722"/>
      <c r="V1722"/>
      <c r="W1722"/>
      <c r="X1722"/>
      <c r="Y1722"/>
      <c r="Z1722"/>
      <c r="AA1722"/>
      <c r="AB1722"/>
      <c r="AC1722"/>
      <c r="AD1722"/>
      <c r="AE1722"/>
      <c r="AF1722"/>
      <c r="AG1722"/>
      <c r="AH1722"/>
      <c r="AI1722"/>
      <c r="AJ1722"/>
      <c r="AK1722"/>
      <c r="AL1722"/>
      <c r="AM1722"/>
      <c r="AN1722"/>
      <c r="AO1722"/>
      <c r="AP1722"/>
      <c r="AQ1722"/>
      <c r="AR1722"/>
      <c r="AS1722"/>
      <c r="AT1722"/>
      <c r="AU1722"/>
      <c r="AV1722"/>
      <c r="AW1722"/>
      <c r="AX1722"/>
      <c r="AY1722"/>
      <c r="AZ1722"/>
      <c r="BA1722"/>
      <c r="BB1722"/>
      <c r="BC1722"/>
      <c r="BD1722"/>
      <c r="BE1722"/>
      <c r="BF1722"/>
      <c r="BG1722"/>
      <c r="BH1722"/>
      <c r="BI1722"/>
      <c r="BJ1722"/>
      <c r="BK1722"/>
      <c r="BL1722"/>
      <c r="BM1722"/>
      <c r="BN1722"/>
      <c r="BO1722"/>
      <c r="BP1722"/>
      <c r="BQ1722"/>
      <c r="BR1722"/>
      <c r="BS1722"/>
      <c r="BT1722"/>
      <c r="BU1722"/>
      <c r="BV1722"/>
      <c r="BW1722"/>
      <c r="BX1722"/>
      <c r="BY1722"/>
      <c r="BZ1722"/>
      <c r="CA1722"/>
      <c r="CB1722"/>
      <c r="CC1722"/>
      <c r="CD1722"/>
      <c r="CE1722"/>
      <c r="CF1722"/>
      <c r="CG1722"/>
      <c r="CH1722"/>
      <c r="CI1722"/>
      <c r="CJ1722"/>
      <c r="CK1722"/>
      <c r="CL1722"/>
      <c r="CN1722"/>
    </row>
    <row r="1723" spans="7:92" x14ac:dyDescent="0.4">
      <c r="G1723"/>
      <c r="I1723"/>
      <c r="J1723"/>
      <c r="R1723"/>
      <c r="S1723"/>
      <c r="T1723"/>
      <c r="U1723"/>
      <c r="V1723"/>
      <c r="W1723"/>
      <c r="X1723"/>
      <c r="Y1723"/>
      <c r="Z1723"/>
      <c r="AA1723"/>
      <c r="AB1723"/>
      <c r="AC1723"/>
      <c r="AD1723"/>
      <c r="AE1723"/>
      <c r="AF1723"/>
      <c r="AG1723"/>
      <c r="AH1723"/>
      <c r="AI1723"/>
      <c r="AJ1723"/>
      <c r="AK1723"/>
      <c r="AL1723"/>
      <c r="AM1723"/>
      <c r="AN1723"/>
      <c r="AO1723"/>
      <c r="AP1723"/>
      <c r="AQ1723"/>
      <c r="AR1723"/>
      <c r="AS1723"/>
      <c r="AT1723"/>
      <c r="AU1723"/>
      <c r="AV1723"/>
      <c r="AW1723"/>
      <c r="AX1723"/>
      <c r="AY1723"/>
      <c r="AZ1723"/>
      <c r="BA1723"/>
      <c r="BB1723"/>
      <c r="BC1723"/>
      <c r="BD1723"/>
      <c r="BE1723"/>
      <c r="BF1723"/>
      <c r="BG1723"/>
      <c r="BH1723"/>
      <c r="BI1723"/>
      <c r="BJ1723"/>
      <c r="BK1723"/>
      <c r="BL1723"/>
      <c r="BM1723"/>
      <c r="BN1723"/>
      <c r="BO1723"/>
      <c r="BP1723"/>
      <c r="BQ1723"/>
      <c r="BR1723"/>
      <c r="BS1723"/>
      <c r="BT1723"/>
      <c r="BU1723"/>
      <c r="BV1723"/>
      <c r="BW1723"/>
      <c r="BX1723"/>
      <c r="BY1723"/>
      <c r="BZ1723"/>
      <c r="CA1723"/>
      <c r="CB1723"/>
      <c r="CC1723"/>
      <c r="CD1723"/>
      <c r="CE1723"/>
      <c r="CF1723"/>
      <c r="CG1723"/>
      <c r="CH1723"/>
      <c r="CI1723"/>
      <c r="CJ1723"/>
      <c r="CK1723"/>
      <c r="CL1723"/>
      <c r="CN1723"/>
    </row>
    <row r="1724" spans="7:92" x14ac:dyDescent="0.4">
      <c r="G1724"/>
      <c r="I1724"/>
      <c r="J1724"/>
      <c r="R1724"/>
      <c r="S1724"/>
      <c r="T1724"/>
      <c r="U1724"/>
      <c r="V1724"/>
      <c r="W1724"/>
      <c r="X1724"/>
      <c r="Y1724"/>
      <c r="Z1724"/>
      <c r="AA1724"/>
      <c r="AB1724"/>
      <c r="AC1724"/>
      <c r="AD1724"/>
      <c r="AE1724"/>
      <c r="AF1724"/>
      <c r="AG1724"/>
      <c r="AH1724"/>
      <c r="AI1724"/>
      <c r="AJ1724"/>
      <c r="AK1724"/>
      <c r="AL1724"/>
      <c r="AM1724"/>
      <c r="AN1724"/>
      <c r="AO1724"/>
      <c r="AP1724"/>
      <c r="AQ1724"/>
      <c r="AR1724"/>
      <c r="AS1724"/>
      <c r="AT1724"/>
      <c r="AU1724"/>
      <c r="AV1724"/>
      <c r="AW1724"/>
      <c r="AX1724"/>
      <c r="AY1724"/>
      <c r="AZ1724"/>
      <c r="BA1724"/>
      <c r="BB1724"/>
      <c r="BC1724"/>
      <c r="BD1724"/>
      <c r="BE1724"/>
      <c r="BF1724"/>
      <c r="BG1724"/>
      <c r="BH1724"/>
      <c r="BI1724"/>
      <c r="BJ1724"/>
      <c r="BK1724"/>
      <c r="BL1724"/>
      <c r="BM1724"/>
      <c r="BN1724"/>
      <c r="BO1724"/>
      <c r="BP1724"/>
      <c r="BQ1724"/>
      <c r="BR1724"/>
      <c r="BS1724"/>
      <c r="BT1724"/>
      <c r="BU1724"/>
      <c r="BV1724"/>
      <c r="BW1724"/>
      <c r="BX1724"/>
      <c r="BY1724"/>
      <c r="BZ1724"/>
      <c r="CA1724"/>
      <c r="CB1724"/>
      <c r="CC1724"/>
      <c r="CD1724"/>
      <c r="CE1724"/>
      <c r="CF1724"/>
      <c r="CG1724"/>
      <c r="CH1724"/>
      <c r="CI1724"/>
      <c r="CJ1724"/>
      <c r="CK1724"/>
      <c r="CL1724"/>
      <c r="CN1724"/>
    </row>
    <row r="1725" spans="7:92" x14ac:dyDescent="0.4">
      <c r="G1725"/>
      <c r="I1725"/>
      <c r="J1725"/>
      <c r="R1725"/>
      <c r="S1725"/>
      <c r="T1725"/>
      <c r="U1725"/>
      <c r="V1725"/>
      <c r="W1725"/>
      <c r="X1725"/>
      <c r="Y1725"/>
      <c r="Z1725"/>
      <c r="AA1725"/>
      <c r="AB1725"/>
      <c r="AC1725"/>
      <c r="AD1725"/>
      <c r="AE1725"/>
      <c r="AF1725"/>
      <c r="AG1725"/>
      <c r="AH1725"/>
      <c r="AI1725"/>
      <c r="AJ1725"/>
      <c r="AK1725"/>
      <c r="AL1725"/>
      <c r="AM1725"/>
      <c r="AN1725"/>
      <c r="AO1725"/>
      <c r="AP1725"/>
      <c r="AQ1725"/>
      <c r="AR1725"/>
      <c r="AS1725"/>
      <c r="AT1725"/>
      <c r="AU1725"/>
      <c r="AV1725"/>
      <c r="AW1725"/>
      <c r="AX1725"/>
      <c r="AY1725"/>
      <c r="AZ1725"/>
      <c r="BA1725"/>
      <c r="BB1725"/>
      <c r="BC1725"/>
      <c r="BD1725"/>
      <c r="BE1725"/>
      <c r="BF1725"/>
      <c r="BG1725"/>
      <c r="BH1725"/>
      <c r="BI1725"/>
      <c r="BJ1725"/>
      <c r="BK1725"/>
      <c r="BL1725"/>
      <c r="BM1725"/>
      <c r="BN1725"/>
      <c r="BO1725"/>
      <c r="BP1725"/>
      <c r="BQ1725"/>
      <c r="BR1725"/>
      <c r="BS1725"/>
      <c r="BT1725"/>
      <c r="BU1725"/>
      <c r="BV1725"/>
      <c r="BW1725"/>
      <c r="BX1725"/>
      <c r="BY1725"/>
      <c r="BZ1725"/>
      <c r="CA1725"/>
      <c r="CB1725"/>
      <c r="CC1725"/>
      <c r="CD1725"/>
      <c r="CE1725"/>
      <c r="CF1725"/>
      <c r="CG1725"/>
      <c r="CH1725"/>
      <c r="CI1725"/>
      <c r="CJ1725"/>
      <c r="CK1725"/>
      <c r="CL1725"/>
      <c r="CN1725"/>
    </row>
    <row r="1726" spans="7:92" x14ac:dyDescent="0.4">
      <c r="G1726"/>
      <c r="I1726"/>
      <c r="J1726"/>
      <c r="R1726"/>
      <c r="S1726"/>
      <c r="T1726"/>
      <c r="U1726"/>
      <c r="V1726"/>
      <c r="W1726"/>
      <c r="X1726"/>
      <c r="Y1726"/>
      <c r="Z1726"/>
      <c r="AA1726"/>
      <c r="AB1726"/>
      <c r="AC1726"/>
      <c r="AD1726"/>
      <c r="AE1726"/>
      <c r="AF1726"/>
      <c r="AG1726"/>
      <c r="AH1726"/>
      <c r="AI1726"/>
      <c r="AJ1726"/>
      <c r="AK1726"/>
      <c r="AL1726"/>
      <c r="AM1726"/>
      <c r="AN1726"/>
      <c r="AO1726"/>
      <c r="AP1726"/>
      <c r="AQ1726"/>
      <c r="AR1726"/>
      <c r="AS1726"/>
      <c r="AT1726"/>
      <c r="AU1726"/>
      <c r="AV1726"/>
      <c r="AW1726"/>
      <c r="AX1726"/>
      <c r="AY1726"/>
      <c r="AZ1726"/>
      <c r="BA1726"/>
      <c r="BB1726"/>
      <c r="BC1726"/>
      <c r="BD1726"/>
      <c r="BE1726"/>
      <c r="BF1726"/>
      <c r="BG1726"/>
      <c r="BH1726"/>
      <c r="BI1726"/>
      <c r="BJ1726"/>
      <c r="BK1726"/>
      <c r="BL1726"/>
      <c r="BM1726"/>
      <c r="BN1726"/>
      <c r="BO1726"/>
      <c r="BP1726"/>
      <c r="BQ1726"/>
      <c r="BR1726"/>
      <c r="BS1726"/>
      <c r="BT1726"/>
      <c r="BU1726"/>
      <c r="BV1726"/>
      <c r="BW1726"/>
      <c r="BX1726"/>
      <c r="BY1726"/>
      <c r="BZ1726"/>
      <c r="CA1726"/>
      <c r="CB1726"/>
      <c r="CC1726"/>
      <c r="CD1726"/>
      <c r="CE1726"/>
      <c r="CF1726"/>
      <c r="CG1726"/>
      <c r="CH1726"/>
      <c r="CI1726"/>
      <c r="CJ1726"/>
      <c r="CK1726"/>
      <c r="CL1726"/>
      <c r="CN1726"/>
    </row>
    <row r="1727" spans="7:92" x14ac:dyDescent="0.4">
      <c r="G1727"/>
      <c r="I1727"/>
      <c r="J1727"/>
      <c r="R1727"/>
      <c r="S1727"/>
      <c r="T1727"/>
      <c r="U1727"/>
      <c r="V1727"/>
      <c r="W1727"/>
      <c r="X1727"/>
      <c r="Y1727"/>
      <c r="Z1727"/>
      <c r="AA1727"/>
      <c r="AB1727"/>
      <c r="AC1727"/>
      <c r="AD1727"/>
      <c r="AE1727"/>
      <c r="AF1727"/>
      <c r="AG1727"/>
      <c r="AH1727"/>
      <c r="AI1727"/>
      <c r="AJ1727"/>
      <c r="AK1727"/>
      <c r="AL1727"/>
      <c r="AM1727"/>
      <c r="AN1727"/>
      <c r="AO1727"/>
      <c r="AP1727"/>
      <c r="AQ1727"/>
      <c r="AR1727"/>
      <c r="AS1727"/>
      <c r="AT1727"/>
      <c r="AU1727"/>
      <c r="AV1727"/>
      <c r="AW1727"/>
      <c r="AX1727"/>
      <c r="AY1727"/>
      <c r="AZ1727"/>
      <c r="BA1727"/>
      <c r="BB1727"/>
      <c r="BC1727"/>
      <c r="BD1727"/>
      <c r="BE1727"/>
      <c r="BF1727"/>
      <c r="BG1727"/>
      <c r="BH1727"/>
      <c r="BI1727"/>
      <c r="BJ1727"/>
      <c r="BK1727"/>
      <c r="BL1727"/>
      <c r="BM1727"/>
      <c r="BN1727"/>
      <c r="BO1727"/>
      <c r="BP1727"/>
      <c r="BQ1727"/>
      <c r="BR1727"/>
      <c r="BS1727"/>
      <c r="BT1727"/>
      <c r="BU1727"/>
      <c r="BV1727"/>
      <c r="BW1727"/>
      <c r="BX1727"/>
      <c r="BY1727"/>
      <c r="BZ1727"/>
      <c r="CA1727"/>
      <c r="CB1727"/>
      <c r="CC1727"/>
      <c r="CD1727"/>
      <c r="CE1727"/>
      <c r="CF1727"/>
      <c r="CG1727"/>
      <c r="CH1727"/>
      <c r="CI1727"/>
      <c r="CJ1727"/>
      <c r="CK1727"/>
      <c r="CL1727"/>
      <c r="CN1727"/>
    </row>
    <row r="1728" spans="7:92" x14ac:dyDescent="0.4">
      <c r="G1728"/>
      <c r="I1728"/>
      <c r="J1728"/>
      <c r="R1728"/>
      <c r="S1728"/>
      <c r="T1728"/>
      <c r="U1728"/>
      <c r="V1728"/>
      <c r="W1728"/>
      <c r="X1728"/>
      <c r="Y1728"/>
      <c r="Z1728"/>
      <c r="AA1728"/>
      <c r="AB1728"/>
      <c r="AC1728"/>
      <c r="AD1728"/>
      <c r="AE1728"/>
      <c r="AF1728"/>
      <c r="AG1728"/>
      <c r="AH1728"/>
      <c r="AI1728"/>
      <c r="AJ1728"/>
      <c r="AK1728"/>
      <c r="AL1728"/>
      <c r="AM1728"/>
      <c r="AN1728"/>
      <c r="AO1728"/>
      <c r="AP1728"/>
      <c r="AQ1728"/>
      <c r="AR1728"/>
      <c r="AS1728"/>
      <c r="AT1728"/>
      <c r="AU1728"/>
      <c r="AV1728"/>
      <c r="AW1728"/>
      <c r="AX1728"/>
      <c r="AY1728"/>
      <c r="AZ1728"/>
      <c r="BA1728"/>
      <c r="BB1728"/>
      <c r="BC1728"/>
      <c r="BD1728"/>
      <c r="BE1728"/>
      <c r="BF1728"/>
      <c r="BG1728"/>
      <c r="BH1728"/>
      <c r="BI1728"/>
      <c r="BJ1728"/>
      <c r="BK1728"/>
      <c r="BL1728"/>
      <c r="BM1728"/>
      <c r="BN1728"/>
      <c r="BO1728"/>
      <c r="BP1728"/>
      <c r="BQ1728"/>
      <c r="BR1728"/>
      <c r="BS1728"/>
      <c r="BT1728"/>
      <c r="BU1728"/>
      <c r="BV1728"/>
      <c r="BW1728"/>
      <c r="BX1728"/>
      <c r="BY1728"/>
      <c r="BZ1728"/>
      <c r="CA1728"/>
      <c r="CB1728"/>
      <c r="CC1728"/>
      <c r="CD1728"/>
      <c r="CE1728"/>
      <c r="CF1728"/>
      <c r="CG1728"/>
      <c r="CH1728"/>
      <c r="CI1728"/>
      <c r="CJ1728"/>
      <c r="CK1728"/>
      <c r="CL1728"/>
      <c r="CN1728"/>
    </row>
    <row r="1729" spans="7:92" x14ac:dyDescent="0.4">
      <c r="G1729"/>
      <c r="I1729"/>
      <c r="J1729"/>
      <c r="R1729"/>
      <c r="S1729"/>
      <c r="T1729"/>
      <c r="U1729"/>
      <c r="V1729"/>
      <c r="W1729"/>
      <c r="X1729"/>
      <c r="Y1729"/>
      <c r="Z1729"/>
      <c r="AA1729"/>
      <c r="AB1729"/>
      <c r="AC1729"/>
      <c r="AD1729"/>
      <c r="AE1729"/>
      <c r="AF1729"/>
      <c r="AG1729"/>
      <c r="AH1729"/>
      <c r="AI1729"/>
      <c r="AJ1729"/>
      <c r="AK1729"/>
      <c r="AL1729"/>
      <c r="AM1729"/>
      <c r="AN1729"/>
      <c r="AO1729"/>
      <c r="AP1729"/>
      <c r="AQ1729"/>
      <c r="AR1729"/>
      <c r="AS1729"/>
      <c r="AT1729"/>
      <c r="AU1729"/>
      <c r="AV1729"/>
      <c r="AW1729"/>
      <c r="AX1729"/>
      <c r="AY1729"/>
      <c r="AZ1729"/>
      <c r="BA1729"/>
      <c r="BB1729"/>
      <c r="BC1729"/>
      <c r="BD1729"/>
      <c r="BE1729"/>
      <c r="BF1729"/>
      <c r="BG1729"/>
      <c r="BH1729"/>
      <c r="BI1729"/>
      <c r="BJ1729"/>
      <c r="BK1729"/>
      <c r="BL1729"/>
      <c r="BM1729"/>
      <c r="BN1729"/>
      <c r="BO1729"/>
      <c r="BP1729"/>
      <c r="BQ1729"/>
      <c r="BR1729"/>
      <c r="BS1729"/>
      <c r="BT1729"/>
      <c r="BU1729"/>
      <c r="BV1729"/>
      <c r="BW1729"/>
      <c r="BX1729"/>
      <c r="BY1729"/>
      <c r="BZ1729"/>
      <c r="CA1729"/>
      <c r="CB1729"/>
      <c r="CC1729"/>
      <c r="CD1729"/>
      <c r="CE1729"/>
      <c r="CF1729"/>
      <c r="CG1729"/>
      <c r="CH1729"/>
      <c r="CI1729"/>
      <c r="CJ1729"/>
      <c r="CK1729"/>
      <c r="CL1729"/>
      <c r="CN1729"/>
    </row>
    <row r="1730" spans="7:92" x14ac:dyDescent="0.4">
      <c r="G1730"/>
      <c r="I1730"/>
      <c r="J1730"/>
      <c r="R1730"/>
      <c r="S1730"/>
      <c r="T1730"/>
      <c r="U1730"/>
      <c r="V1730"/>
      <c r="W1730"/>
      <c r="X1730"/>
      <c r="Y1730"/>
      <c r="Z1730"/>
      <c r="AA1730"/>
      <c r="AB1730"/>
      <c r="AC1730"/>
      <c r="AD1730"/>
      <c r="AE1730"/>
      <c r="AF1730"/>
      <c r="AG1730"/>
      <c r="AH1730"/>
      <c r="AI1730"/>
      <c r="AJ1730"/>
      <c r="AK1730"/>
      <c r="AL1730"/>
      <c r="AM1730"/>
      <c r="AN1730"/>
      <c r="AO1730"/>
      <c r="AP1730"/>
      <c r="AQ1730"/>
      <c r="AR1730"/>
      <c r="AS1730"/>
      <c r="AT1730"/>
      <c r="AU1730"/>
      <c r="AV1730"/>
      <c r="AW1730"/>
      <c r="AX1730"/>
      <c r="AY1730"/>
      <c r="AZ1730"/>
      <c r="BA1730"/>
      <c r="BB1730"/>
      <c r="BC1730"/>
      <c r="BD1730"/>
      <c r="BE1730"/>
      <c r="BF1730"/>
      <c r="BG1730"/>
      <c r="BH1730"/>
      <c r="BI1730"/>
      <c r="BJ1730"/>
      <c r="BK1730"/>
      <c r="BL1730"/>
      <c r="BM1730"/>
      <c r="BN1730"/>
      <c r="BO1730"/>
      <c r="BP1730"/>
      <c r="BQ1730"/>
      <c r="BR1730"/>
      <c r="BS1730"/>
      <c r="BT1730"/>
      <c r="BU1730"/>
      <c r="BV1730"/>
      <c r="BW1730"/>
      <c r="BX1730"/>
      <c r="BY1730"/>
      <c r="BZ1730"/>
      <c r="CA1730"/>
      <c r="CB1730"/>
      <c r="CC1730"/>
      <c r="CD1730"/>
      <c r="CE1730"/>
      <c r="CF1730"/>
      <c r="CG1730"/>
      <c r="CH1730"/>
      <c r="CI1730"/>
      <c r="CJ1730"/>
      <c r="CK1730"/>
      <c r="CL1730"/>
      <c r="CN1730"/>
    </row>
    <row r="1731" spans="7:92" x14ac:dyDescent="0.4">
      <c r="G1731"/>
      <c r="I1731"/>
      <c r="J1731"/>
      <c r="R1731"/>
      <c r="S1731"/>
      <c r="T1731"/>
      <c r="U1731"/>
      <c r="V1731"/>
      <c r="W1731"/>
      <c r="X1731"/>
      <c r="Y1731"/>
      <c r="Z1731"/>
      <c r="AA1731"/>
      <c r="AB1731"/>
      <c r="AC1731"/>
      <c r="AD1731"/>
      <c r="AE1731"/>
      <c r="AF1731"/>
      <c r="AG1731"/>
      <c r="AH1731"/>
      <c r="AI1731"/>
      <c r="AJ1731"/>
      <c r="AK1731"/>
      <c r="AL1731"/>
      <c r="AM1731"/>
      <c r="AN1731"/>
      <c r="AO1731"/>
      <c r="AP1731"/>
      <c r="AQ1731"/>
      <c r="AR1731"/>
      <c r="AS1731"/>
      <c r="AT1731"/>
      <c r="AU1731"/>
      <c r="AV1731"/>
      <c r="AW1731"/>
      <c r="AX1731"/>
      <c r="AY1731"/>
      <c r="AZ1731"/>
      <c r="BA1731"/>
      <c r="BB1731"/>
      <c r="BC1731"/>
      <c r="BD1731"/>
      <c r="BE1731"/>
      <c r="BF1731"/>
      <c r="BG1731"/>
      <c r="BH1731"/>
      <c r="BI1731"/>
      <c r="BJ1731"/>
      <c r="BK1731"/>
      <c r="BL1731"/>
      <c r="BM1731"/>
      <c r="BN1731"/>
      <c r="BO1731"/>
      <c r="BP1731"/>
      <c r="BQ1731"/>
      <c r="BR1731"/>
      <c r="BS1731"/>
      <c r="BT1731"/>
      <c r="BU1731"/>
      <c r="BV1731"/>
      <c r="BW1731"/>
      <c r="BX1731"/>
      <c r="BY1731"/>
      <c r="BZ1731"/>
      <c r="CA1731"/>
      <c r="CB1731"/>
      <c r="CC1731"/>
      <c r="CD1731"/>
      <c r="CE1731"/>
      <c r="CF1731"/>
      <c r="CG1731"/>
      <c r="CH1731"/>
      <c r="CI1731"/>
      <c r="CJ1731"/>
      <c r="CK1731"/>
      <c r="CL1731"/>
      <c r="CN1731"/>
    </row>
    <row r="1732" spans="7:92" x14ac:dyDescent="0.4">
      <c r="G1732"/>
      <c r="I1732"/>
      <c r="J1732"/>
      <c r="R1732"/>
      <c r="S1732"/>
      <c r="T1732"/>
      <c r="U1732"/>
      <c r="V1732"/>
      <c r="W1732"/>
      <c r="X1732"/>
      <c r="Y1732"/>
      <c r="Z1732"/>
      <c r="AA1732"/>
      <c r="AB1732"/>
      <c r="AC1732"/>
      <c r="AD1732"/>
      <c r="AE1732"/>
      <c r="AF1732"/>
      <c r="AG1732"/>
      <c r="AH1732"/>
      <c r="AI1732"/>
      <c r="AJ1732"/>
      <c r="AK1732"/>
      <c r="AL1732"/>
      <c r="AM1732"/>
      <c r="AN1732"/>
      <c r="AO1732"/>
      <c r="AP1732"/>
      <c r="AQ1732"/>
      <c r="AR1732"/>
      <c r="AS1732"/>
      <c r="AT1732"/>
      <c r="AU1732"/>
      <c r="AV1732"/>
      <c r="AW1732"/>
      <c r="AX1732"/>
      <c r="AY1732"/>
      <c r="AZ1732"/>
      <c r="BA1732"/>
      <c r="BB1732"/>
      <c r="BC1732"/>
      <c r="BD1732"/>
      <c r="BE1732"/>
      <c r="BF1732"/>
      <c r="BG1732"/>
      <c r="BH1732"/>
      <c r="BI1732"/>
      <c r="BJ1732"/>
      <c r="BK1732"/>
      <c r="BL1732"/>
      <c r="BM1732"/>
      <c r="BN1732"/>
      <c r="BO1732"/>
      <c r="BP1732"/>
      <c r="BQ1732"/>
      <c r="BR1732"/>
      <c r="BS1732"/>
      <c r="BT1732"/>
      <c r="BU1732"/>
      <c r="BV1732"/>
      <c r="BW1732"/>
      <c r="BX1732"/>
      <c r="BY1732"/>
      <c r="BZ1732"/>
      <c r="CA1732"/>
      <c r="CB1732"/>
      <c r="CC1732"/>
      <c r="CD1732"/>
      <c r="CE1732"/>
      <c r="CF1732"/>
      <c r="CG1732"/>
      <c r="CH1732"/>
      <c r="CI1732"/>
      <c r="CJ1732"/>
      <c r="CK1732"/>
      <c r="CL1732"/>
      <c r="CN1732"/>
    </row>
    <row r="1733" spans="7:92" x14ac:dyDescent="0.4">
      <c r="G1733"/>
      <c r="I1733"/>
      <c r="J1733"/>
      <c r="R1733"/>
      <c r="S1733"/>
      <c r="T1733"/>
      <c r="U1733"/>
      <c r="V1733"/>
      <c r="W1733"/>
      <c r="X1733"/>
      <c r="Y1733"/>
      <c r="Z1733"/>
      <c r="AA1733"/>
      <c r="AB1733"/>
      <c r="AC1733"/>
      <c r="AD1733"/>
      <c r="AE1733"/>
      <c r="AF1733"/>
      <c r="AG1733"/>
      <c r="AH1733"/>
      <c r="AI1733"/>
      <c r="AJ1733"/>
      <c r="AK1733"/>
      <c r="AL1733"/>
      <c r="AM1733"/>
      <c r="AN1733"/>
      <c r="AO1733"/>
      <c r="AP1733"/>
      <c r="AQ1733"/>
      <c r="AR1733"/>
      <c r="AS1733"/>
      <c r="AT1733"/>
      <c r="AU1733"/>
      <c r="AV1733"/>
      <c r="AW1733"/>
      <c r="AX1733"/>
      <c r="AY1733"/>
      <c r="AZ1733"/>
      <c r="BA1733"/>
      <c r="BB1733"/>
      <c r="BC1733"/>
      <c r="BD1733"/>
      <c r="BE1733"/>
      <c r="BF1733"/>
      <c r="BG1733"/>
      <c r="BH1733"/>
      <c r="BI1733"/>
      <c r="BJ1733"/>
      <c r="BK1733"/>
      <c r="BL1733"/>
      <c r="BM1733"/>
      <c r="BN1733"/>
      <c r="BO1733"/>
      <c r="BP1733"/>
      <c r="BQ1733"/>
      <c r="BR1733"/>
      <c r="BS1733"/>
      <c r="BT1733"/>
      <c r="BU1733"/>
      <c r="BV1733"/>
      <c r="BW1733"/>
      <c r="BX1733"/>
      <c r="BY1733"/>
      <c r="BZ1733"/>
      <c r="CA1733"/>
      <c r="CB1733"/>
      <c r="CC1733"/>
      <c r="CD1733"/>
      <c r="CE1733"/>
      <c r="CF1733"/>
      <c r="CG1733"/>
      <c r="CH1733"/>
      <c r="CI1733"/>
      <c r="CJ1733"/>
      <c r="CK1733"/>
      <c r="CL1733"/>
      <c r="CN1733"/>
    </row>
    <row r="1734" spans="7:92" x14ac:dyDescent="0.4">
      <c r="G1734"/>
      <c r="I1734"/>
      <c r="J1734"/>
      <c r="R1734"/>
      <c r="S1734"/>
      <c r="T1734"/>
      <c r="U1734"/>
      <c r="V1734"/>
      <c r="W1734"/>
      <c r="X1734"/>
      <c r="Y1734"/>
      <c r="Z1734"/>
      <c r="AA1734"/>
      <c r="AB1734"/>
      <c r="AC1734"/>
      <c r="AD1734"/>
      <c r="AE1734"/>
      <c r="AF1734"/>
      <c r="AG1734"/>
      <c r="AH1734"/>
      <c r="AI1734"/>
      <c r="AJ1734"/>
      <c r="AK1734"/>
      <c r="AL1734"/>
      <c r="AM1734"/>
      <c r="AN1734"/>
      <c r="AO1734"/>
      <c r="AP1734"/>
      <c r="AQ1734"/>
      <c r="AR1734"/>
      <c r="AS1734"/>
      <c r="AT1734"/>
      <c r="AU1734"/>
      <c r="AV1734"/>
      <c r="AW1734"/>
      <c r="AX1734"/>
      <c r="AY1734"/>
      <c r="AZ1734"/>
      <c r="BA1734"/>
      <c r="BB1734"/>
      <c r="BC1734"/>
      <c r="BD1734"/>
      <c r="BE1734"/>
      <c r="BF1734"/>
      <c r="BG1734"/>
      <c r="BH1734"/>
      <c r="BI1734"/>
      <c r="BJ1734"/>
      <c r="BK1734"/>
      <c r="BL1734"/>
      <c r="BM1734"/>
      <c r="BN1734"/>
      <c r="BO1734"/>
      <c r="BP1734"/>
      <c r="BQ1734"/>
      <c r="BR1734"/>
      <c r="BS1734"/>
      <c r="BT1734"/>
      <c r="BU1734"/>
      <c r="BV1734"/>
      <c r="BW1734"/>
      <c r="BX1734"/>
      <c r="BY1734"/>
      <c r="BZ1734"/>
      <c r="CA1734"/>
      <c r="CB1734"/>
      <c r="CC1734"/>
      <c r="CD1734"/>
      <c r="CE1734"/>
      <c r="CF1734"/>
      <c r="CG1734"/>
      <c r="CH1734"/>
      <c r="CI1734"/>
      <c r="CJ1734"/>
      <c r="CK1734"/>
      <c r="CL1734"/>
      <c r="CN1734"/>
    </row>
    <row r="1735" spans="7:92" x14ac:dyDescent="0.4">
      <c r="G1735"/>
      <c r="I1735"/>
      <c r="J1735"/>
      <c r="R1735"/>
      <c r="S1735"/>
      <c r="T1735"/>
      <c r="U1735"/>
      <c r="V1735"/>
      <c r="W1735"/>
      <c r="X1735"/>
      <c r="Y1735"/>
      <c r="Z1735"/>
      <c r="AA1735"/>
      <c r="AB1735"/>
      <c r="AC1735"/>
      <c r="AD1735"/>
      <c r="AE1735"/>
      <c r="AF1735"/>
      <c r="AG1735"/>
      <c r="AH1735"/>
      <c r="AI1735"/>
      <c r="AJ1735"/>
      <c r="AK1735"/>
      <c r="AL1735"/>
      <c r="AM1735"/>
      <c r="AN1735"/>
      <c r="AO1735"/>
      <c r="AP1735"/>
      <c r="AQ1735"/>
      <c r="AR1735"/>
      <c r="AS1735"/>
      <c r="AT1735"/>
      <c r="AU1735"/>
      <c r="AV1735"/>
      <c r="AW1735"/>
      <c r="AX1735"/>
      <c r="AY1735"/>
      <c r="AZ1735"/>
      <c r="BA1735"/>
      <c r="BB1735"/>
      <c r="BC1735"/>
      <c r="BD1735"/>
      <c r="BE1735"/>
      <c r="BF1735"/>
      <c r="BG1735"/>
      <c r="BH1735"/>
      <c r="BI1735"/>
      <c r="BJ1735"/>
      <c r="BK1735"/>
      <c r="BL1735"/>
      <c r="BM1735"/>
      <c r="BN1735"/>
      <c r="BO1735"/>
      <c r="BP1735"/>
      <c r="BQ1735"/>
      <c r="BR1735"/>
      <c r="BS1735"/>
      <c r="BT1735"/>
      <c r="BU1735"/>
      <c r="BV1735"/>
      <c r="BW1735"/>
      <c r="BX1735"/>
      <c r="BY1735"/>
      <c r="BZ1735"/>
      <c r="CA1735"/>
      <c r="CB1735"/>
      <c r="CC1735"/>
      <c r="CD1735"/>
      <c r="CE1735"/>
      <c r="CF1735"/>
      <c r="CG1735"/>
      <c r="CH1735"/>
      <c r="CI1735"/>
      <c r="CJ1735"/>
      <c r="CK1735"/>
      <c r="CL1735"/>
      <c r="CN1735"/>
    </row>
    <row r="1736" spans="7:92" x14ac:dyDescent="0.4">
      <c r="G1736"/>
      <c r="I1736"/>
      <c r="J1736"/>
      <c r="R1736"/>
      <c r="S1736"/>
      <c r="T1736"/>
      <c r="U1736"/>
      <c r="V1736"/>
      <c r="W1736"/>
      <c r="X1736"/>
      <c r="Y1736"/>
      <c r="Z1736"/>
      <c r="AA1736"/>
      <c r="AB1736"/>
      <c r="AC1736"/>
      <c r="AD1736"/>
      <c r="AE1736"/>
      <c r="AF1736"/>
      <c r="AG1736"/>
      <c r="AH1736"/>
      <c r="AI1736"/>
      <c r="AJ1736"/>
      <c r="AK1736"/>
      <c r="AL1736"/>
      <c r="AM1736"/>
      <c r="AN1736"/>
      <c r="AO1736"/>
      <c r="AP1736"/>
      <c r="AQ1736"/>
      <c r="AR1736"/>
      <c r="AS1736"/>
      <c r="AT1736"/>
      <c r="AU1736"/>
      <c r="AV1736"/>
      <c r="AW1736"/>
      <c r="AX1736"/>
      <c r="AY1736"/>
      <c r="AZ1736"/>
      <c r="BA1736"/>
      <c r="BB1736"/>
      <c r="BC1736"/>
      <c r="BD1736"/>
      <c r="BE1736"/>
      <c r="BF1736"/>
      <c r="BG1736"/>
      <c r="BH1736"/>
      <c r="BI1736"/>
      <c r="BJ1736"/>
      <c r="BK1736"/>
      <c r="BL1736"/>
      <c r="BM1736"/>
      <c r="BN1736"/>
      <c r="BO1736"/>
      <c r="BP1736"/>
      <c r="BQ1736"/>
      <c r="BR1736"/>
      <c r="BS1736"/>
      <c r="BT1736"/>
      <c r="BU1736"/>
      <c r="BV1736"/>
      <c r="BW1736"/>
      <c r="BX1736"/>
      <c r="BY1736"/>
      <c r="BZ1736"/>
      <c r="CA1736"/>
      <c r="CB1736"/>
      <c r="CC1736"/>
      <c r="CD1736"/>
      <c r="CE1736"/>
      <c r="CF1736"/>
      <c r="CG1736"/>
      <c r="CH1736"/>
      <c r="CI1736"/>
      <c r="CJ1736"/>
      <c r="CK1736"/>
      <c r="CL1736"/>
      <c r="CN1736"/>
    </row>
    <row r="1737" spans="7:92" x14ac:dyDescent="0.4">
      <c r="G1737"/>
      <c r="I1737"/>
      <c r="J1737"/>
      <c r="R1737"/>
      <c r="S1737"/>
      <c r="T1737"/>
      <c r="U1737"/>
      <c r="V1737"/>
      <c r="W1737"/>
      <c r="X1737"/>
      <c r="Y1737"/>
      <c r="Z1737"/>
      <c r="AA1737"/>
      <c r="AB1737"/>
      <c r="AC1737"/>
      <c r="AD1737"/>
      <c r="AE1737"/>
      <c r="AF1737"/>
      <c r="AG1737"/>
      <c r="AH1737"/>
      <c r="AI1737"/>
      <c r="AJ1737"/>
      <c r="AK1737"/>
      <c r="AL1737"/>
      <c r="AM1737"/>
      <c r="AN1737"/>
      <c r="AO1737"/>
      <c r="AP1737"/>
      <c r="AQ1737"/>
      <c r="AR1737"/>
      <c r="AS1737"/>
      <c r="AT1737"/>
      <c r="AU1737"/>
      <c r="AV1737"/>
      <c r="AW1737"/>
      <c r="AX1737"/>
      <c r="AY1737"/>
      <c r="AZ1737"/>
      <c r="BA1737"/>
      <c r="BB1737"/>
      <c r="BC1737"/>
      <c r="BD1737"/>
      <c r="BE1737"/>
      <c r="BF1737"/>
      <c r="BG1737"/>
      <c r="BH1737"/>
      <c r="BI1737"/>
      <c r="BJ1737"/>
      <c r="BK1737"/>
      <c r="BL1737"/>
      <c r="BM1737"/>
      <c r="BN1737"/>
      <c r="BO1737"/>
      <c r="BP1737"/>
      <c r="BQ1737"/>
      <c r="BR1737"/>
      <c r="BS1737"/>
      <c r="BT1737"/>
      <c r="BU1737"/>
      <c r="BV1737"/>
      <c r="BW1737"/>
      <c r="BX1737"/>
      <c r="BY1737"/>
      <c r="BZ1737"/>
      <c r="CA1737"/>
      <c r="CB1737"/>
      <c r="CC1737"/>
      <c r="CD1737"/>
      <c r="CE1737"/>
      <c r="CF1737"/>
      <c r="CG1737"/>
      <c r="CH1737"/>
      <c r="CI1737"/>
      <c r="CJ1737"/>
      <c r="CK1737"/>
      <c r="CL1737"/>
      <c r="CN1737"/>
    </row>
    <row r="1738" spans="7:92" x14ac:dyDescent="0.4">
      <c r="G1738"/>
      <c r="I1738"/>
      <c r="J1738"/>
      <c r="R1738"/>
      <c r="S1738"/>
      <c r="T1738"/>
      <c r="U1738"/>
      <c r="V1738"/>
      <c r="W1738"/>
      <c r="X1738"/>
      <c r="Y1738"/>
      <c r="Z1738"/>
      <c r="AA1738"/>
      <c r="AB1738"/>
      <c r="AC1738"/>
      <c r="AD1738"/>
      <c r="AE1738"/>
      <c r="AF1738"/>
      <c r="AG1738"/>
      <c r="AH1738"/>
      <c r="AI1738"/>
      <c r="AJ1738"/>
      <c r="AK1738"/>
      <c r="AL1738"/>
      <c r="AM1738"/>
      <c r="AN1738"/>
      <c r="AO1738"/>
      <c r="AP1738"/>
      <c r="AQ1738"/>
      <c r="AR1738"/>
      <c r="AS1738"/>
      <c r="AT1738"/>
      <c r="AU1738"/>
      <c r="AV1738"/>
      <c r="AW1738"/>
      <c r="AX1738"/>
      <c r="AY1738"/>
      <c r="AZ1738"/>
      <c r="BA1738"/>
      <c r="BB1738"/>
      <c r="BC1738"/>
      <c r="BD1738"/>
      <c r="BE1738"/>
      <c r="BF1738"/>
      <c r="BG1738"/>
      <c r="BH1738"/>
      <c r="BI1738"/>
      <c r="BJ1738"/>
      <c r="BK1738"/>
      <c r="BL1738"/>
      <c r="BM1738"/>
      <c r="BN1738"/>
      <c r="BO1738"/>
      <c r="BP1738"/>
      <c r="BQ1738"/>
      <c r="BR1738"/>
      <c r="BS1738"/>
      <c r="BT1738"/>
      <c r="BU1738"/>
      <c r="BV1738"/>
      <c r="BW1738"/>
      <c r="BX1738"/>
      <c r="BY1738"/>
      <c r="BZ1738"/>
      <c r="CA1738"/>
      <c r="CB1738"/>
      <c r="CC1738"/>
      <c r="CD1738"/>
      <c r="CE1738"/>
      <c r="CF1738"/>
      <c r="CG1738"/>
      <c r="CH1738"/>
      <c r="CI1738"/>
      <c r="CJ1738"/>
      <c r="CK1738"/>
      <c r="CL1738"/>
      <c r="CN1738"/>
    </row>
    <row r="1739" spans="7:92" x14ac:dyDescent="0.4">
      <c r="G1739"/>
      <c r="I1739"/>
      <c r="J1739"/>
      <c r="R1739"/>
      <c r="S1739"/>
      <c r="T1739"/>
      <c r="U1739"/>
      <c r="V1739"/>
      <c r="W1739"/>
      <c r="X1739"/>
      <c r="Y1739"/>
      <c r="Z1739"/>
      <c r="AA1739"/>
      <c r="AB1739"/>
      <c r="AC1739"/>
      <c r="AD1739"/>
      <c r="AE1739"/>
      <c r="AF1739"/>
      <c r="AG1739"/>
      <c r="AH1739"/>
      <c r="AI1739"/>
      <c r="AJ1739"/>
      <c r="AK1739"/>
      <c r="AL1739"/>
      <c r="AM1739"/>
      <c r="AN1739"/>
      <c r="AO1739"/>
      <c r="AP1739"/>
      <c r="AQ1739"/>
      <c r="AR1739"/>
      <c r="AS1739"/>
      <c r="AT1739"/>
      <c r="AU1739"/>
      <c r="AV1739"/>
      <c r="AW1739"/>
      <c r="AX1739"/>
      <c r="AY1739"/>
      <c r="AZ1739"/>
      <c r="BA1739"/>
      <c r="BB1739"/>
      <c r="BC1739"/>
      <c r="BD1739"/>
      <c r="BE1739"/>
      <c r="BF1739"/>
      <c r="BG1739"/>
      <c r="BH1739"/>
      <c r="BI1739"/>
      <c r="BJ1739"/>
      <c r="BK1739"/>
      <c r="BL1739"/>
      <c r="BM1739"/>
      <c r="BN1739"/>
      <c r="BO1739"/>
      <c r="BP1739"/>
      <c r="BQ1739"/>
      <c r="BR1739"/>
      <c r="BS1739"/>
      <c r="BT1739"/>
      <c r="BU1739"/>
      <c r="BV1739"/>
      <c r="BW1739"/>
      <c r="BX1739"/>
      <c r="BY1739"/>
      <c r="BZ1739"/>
      <c r="CA1739"/>
      <c r="CB1739"/>
      <c r="CC1739"/>
      <c r="CD1739"/>
      <c r="CE1739"/>
      <c r="CF1739"/>
      <c r="CG1739"/>
      <c r="CH1739"/>
      <c r="CI1739"/>
      <c r="CJ1739"/>
      <c r="CK1739"/>
      <c r="CL1739"/>
      <c r="CN1739"/>
    </row>
    <row r="1740" spans="7:92" x14ac:dyDescent="0.4">
      <c r="G1740"/>
      <c r="I1740"/>
      <c r="J1740"/>
      <c r="R1740"/>
      <c r="S1740"/>
      <c r="T1740"/>
      <c r="U1740"/>
      <c r="V1740"/>
      <c r="W1740"/>
      <c r="X1740"/>
      <c r="Y1740"/>
      <c r="Z1740"/>
      <c r="AA1740"/>
      <c r="AB1740"/>
      <c r="AC1740"/>
      <c r="AD1740"/>
      <c r="AE1740"/>
      <c r="AF1740"/>
      <c r="AG1740"/>
      <c r="AH1740"/>
      <c r="AI1740"/>
      <c r="AJ1740"/>
      <c r="AK1740"/>
      <c r="AL1740"/>
      <c r="AM1740"/>
      <c r="AN1740"/>
      <c r="AO1740"/>
      <c r="AP1740"/>
      <c r="AQ1740"/>
      <c r="AR1740"/>
      <c r="AS1740"/>
      <c r="AT1740"/>
      <c r="AU1740"/>
      <c r="AV1740"/>
      <c r="AW1740"/>
      <c r="AX1740"/>
      <c r="AY1740"/>
      <c r="AZ1740"/>
      <c r="BA1740"/>
      <c r="BB1740"/>
      <c r="BC1740"/>
      <c r="BD1740"/>
      <c r="BE1740"/>
      <c r="BF1740"/>
      <c r="BG1740"/>
      <c r="BH1740"/>
      <c r="BI1740"/>
      <c r="BJ1740"/>
      <c r="BK1740"/>
      <c r="BL1740"/>
      <c r="BM1740"/>
      <c r="BN1740"/>
      <c r="BO1740"/>
      <c r="BP1740"/>
      <c r="BQ1740"/>
      <c r="BR1740"/>
      <c r="BS1740"/>
      <c r="BT1740"/>
      <c r="BU1740"/>
      <c r="BV1740"/>
      <c r="BW1740"/>
      <c r="BX1740"/>
      <c r="BY1740"/>
      <c r="BZ1740"/>
      <c r="CA1740"/>
      <c r="CB1740"/>
      <c r="CC1740"/>
      <c r="CD1740"/>
      <c r="CE1740"/>
      <c r="CF1740"/>
      <c r="CG1740"/>
      <c r="CH1740"/>
      <c r="CI1740"/>
      <c r="CJ1740"/>
      <c r="CK1740"/>
      <c r="CL1740"/>
      <c r="CN1740"/>
    </row>
    <row r="1741" spans="7:92" x14ac:dyDescent="0.4">
      <c r="G1741"/>
      <c r="I1741"/>
      <c r="J1741"/>
      <c r="R1741"/>
      <c r="S1741"/>
      <c r="T1741"/>
      <c r="U1741"/>
      <c r="V1741"/>
      <c r="W1741"/>
      <c r="X1741"/>
      <c r="Y1741"/>
      <c r="Z1741"/>
      <c r="AA1741"/>
      <c r="AB1741"/>
      <c r="AC1741"/>
      <c r="AD1741"/>
      <c r="AE1741"/>
      <c r="AF1741"/>
      <c r="AG1741"/>
      <c r="AH1741"/>
      <c r="AI1741"/>
      <c r="AJ1741"/>
      <c r="AK1741"/>
      <c r="AL1741"/>
      <c r="AM1741"/>
      <c r="AN1741"/>
      <c r="AO1741"/>
      <c r="AP1741"/>
      <c r="AQ1741"/>
      <c r="AR1741"/>
      <c r="AS1741"/>
      <c r="AT1741"/>
      <c r="AU1741"/>
      <c r="AV1741"/>
      <c r="AW1741"/>
      <c r="AX1741"/>
      <c r="AY1741"/>
      <c r="AZ1741"/>
      <c r="BA1741"/>
      <c r="BB1741"/>
      <c r="BC1741"/>
      <c r="BD1741"/>
      <c r="BE1741"/>
      <c r="BF1741"/>
      <c r="BG1741"/>
      <c r="BH1741"/>
      <c r="BI1741"/>
      <c r="BJ1741"/>
      <c r="BK1741"/>
      <c r="BL1741"/>
      <c r="BM1741"/>
      <c r="BN1741"/>
      <c r="BO1741"/>
      <c r="BP1741"/>
      <c r="BQ1741"/>
      <c r="BR1741"/>
      <c r="BS1741"/>
      <c r="BT1741"/>
      <c r="BU1741"/>
      <c r="BV1741"/>
      <c r="BW1741"/>
      <c r="BX1741"/>
      <c r="BY1741"/>
      <c r="BZ1741"/>
      <c r="CA1741"/>
      <c r="CB1741"/>
      <c r="CC1741"/>
      <c r="CD1741"/>
      <c r="CE1741"/>
      <c r="CF1741"/>
      <c r="CG1741"/>
      <c r="CH1741"/>
      <c r="CI1741"/>
      <c r="CJ1741"/>
      <c r="CK1741"/>
      <c r="CL1741"/>
      <c r="CN1741"/>
    </row>
    <row r="1742" spans="7:92" x14ac:dyDescent="0.4">
      <c r="G1742"/>
      <c r="I1742"/>
      <c r="J1742"/>
      <c r="R1742"/>
      <c r="S1742"/>
      <c r="T1742"/>
      <c r="U1742"/>
      <c r="V1742"/>
      <c r="W1742"/>
      <c r="X1742"/>
      <c r="Y1742"/>
      <c r="Z1742"/>
      <c r="AA1742"/>
      <c r="AB1742"/>
      <c r="AC1742"/>
      <c r="AD1742"/>
      <c r="AE1742"/>
      <c r="AF1742"/>
      <c r="AG1742"/>
      <c r="AH1742"/>
      <c r="AI1742"/>
      <c r="AJ1742"/>
      <c r="AK1742"/>
      <c r="AL1742"/>
      <c r="AM1742"/>
      <c r="AN1742"/>
      <c r="AO1742"/>
      <c r="AP1742"/>
      <c r="AQ1742"/>
      <c r="AR1742"/>
      <c r="AS1742"/>
      <c r="AT1742"/>
      <c r="AU1742"/>
      <c r="AV1742"/>
      <c r="AW1742"/>
      <c r="AX1742"/>
      <c r="AY1742"/>
      <c r="AZ1742"/>
      <c r="BA1742"/>
      <c r="BB1742"/>
      <c r="BC1742"/>
      <c r="BD1742"/>
      <c r="BE1742"/>
      <c r="BF1742"/>
      <c r="BG1742"/>
      <c r="BH1742"/>
      <c r="BI1742"/>
      <c r="BJ1742"/>
      <c r="BK1742"/>
      <c r="BL1742"/>
      <c r="BM1742"/>
      <c r="BN1742"/>
      <c r="BO1742"/>
      <c r="BP1742"/>
      <c r="BQ1742"/>
      <c r="BR1742"/>
      <c r="BS1742"/>
      <c r="BT1742"/>
      <c r="BU1742"/>
      <c r="BV1742"/>
      <c r="BW1742"/>
      <c r="BX1742"/>
      <c r="BY1742"/>
      <c r="BZ1742"/>
      <c r="CA1742"/>
      <c r="CB1742"/>
      <c r="CC1742"/>
      <c r="CD1742"/>
      <c r="CE1742"/>
      <c r="CF1742"/>
      <c r="CG1742"/>
      <c r="CH1742"/>
      <c r="CI1742"/>
      <c r="CJ1742"/>
      <c r="CK1742"/>
      <c r="CL1742"/>
      <c r="CN1742"/>
    </row>
    <row r="1743" spans="7:92" x14ac:dyDescent="0.4">
      <c r="G1743"/>
      <c r="I1743"/>
      <c r="J1743"/>
      <c r="R1743"/>
      <c r="S1743"/>
      <c r="T1743"/>
      <c r="U1743"/>
      <c r="V1743"/>
      <c r="W1743"/>
      <c r="X1743"/>
      <c r="Y1743"/>
      <c r="Z1743"/>
      <c r="AA1743"/>
      <c r="AB1743"/>
      <c r="AC1743"/>
      <c r="AD1743"/>
      <c r="AE1743"/>
      <c r="AF1743"/>
      <c r="AG1743"/>
      <c r="AH1743"/>
      <c r="AI1743"/>
      <c r="AJ1743"/>
      <c r="AK1743"/>
      <c r="AL1743"/>
      <c r="AM1743"/>
      <c r="AN1743"/>
      <c r="AO1743"/>
      <c r="AP1743"/>
      <c r="AQ1743"/>
      <c r="AR1743"/>
      <c r="AS1743"/>
      <c r="AT1743"/>
      <c r="AU1743"/>
      <c r="AV1743"/>
      <c r="AW1743"/>
      <c r="AX1743"/>
      <c r="AY1743"/>
      <c r="AZ1743"/>
      <c r="BA1743"/>
      <c r="BB1743"/>
      <c r="BC1743"/>
      <c r="BD1743"/>
      <c r="BE1743"/>
      <c r="BF1743"/>
      <c r="BG1743"/>
      <c r="BH1743"/>
      <c r="BI1743"/>
      <c r="BJ1743"/>
      <c r="BK1743"/>
      <c r="BL1743"/>
      <c r="BM1743"/>
      <c r="BN1743"/>
      <c r="BO1743"/>
      <c r="BP1743"/>
      <c r="BQ1743"/>
      <c r="BR1743"/>
      <c r="BS1743"/>
      <c r="BT1743"/>
      <c r="BU1743"/>
      <c r="BV1743"/>
      <c r="BW1743"/>
      <c r="BX1743"/>
      <c r="BY1743"/>
      <c r="BZ1743"/>
      <c r="CA1743"/>
      <c r="CB1743"/>
      <c r="CC1743"/>
      <c r="CD1743"/>
      <c r="CE1743"/>
      <c r="CF1743"/>
      <c r="CG1743"/>
      <c r="CH1743"/>
      <c r="CI1743"/>
      <c r="CJ1743"/>
      <c r="CK1743"/>
      <c r="CL1743"/>
      <c r="CN1743"/>
    </row>
    <row r="1744" spans="7:92" x14ac:dyDescent="0.4">
      <c r="G1744"/>
      <c r="I1744"/>
      <c r="J1744"/>
      <c r="R1744"/>
      <c r="S1744"/>
      <c r="T1744"/>
      <c r="U1744"/>
      <c r="V1744"/>
      <c r="W1744"/>
      <c r="X1744"/>
      <c r="Y1744"/>
      <c r="Z1744"/>
      <c r="AA1744"/>
      <c r="AB1744"/>
      <c r="AC1744"/>
      <c r="AD1744"/>
      <c r="AE1744"/>
      <c r="AF1744"/>
      <c r="AG1744"/>
      <c r="AH1744"/>
      <c r="AI1744"/>
      <c r="AJ1744"/>
      <c r="AK1744"/>
      <c r="AL1744"/>
      <c r="AM1744"/>
      <c r="AN1744"/>
      <c r="AO1744"/>
      <c r="AP1744"/>
      <c r="AQ1744"/>
      <c r="AR1744"/>
      <c r="AS1744"/>
      <c r="AT1744"/>
      <c r="AU1744"/>
      <c r="AV1744"/>
      <c r="AW1744"/>
      <c r="AX1744"/>
      <c r="AY1744"/>
      <c r="AZ1744"/>
      <c r="BA1744"/>
      <c r="BB1744"/>
      <c r="BC1744"/>
      <c r="BD1744"/>
      <c r="BE1744"/>
      <c r="BF1744"/>
      <c r="BG1744"/>
      <c r="BH1744"/>
      <c r="BI1744"/>
      <c r="BJ1744"/>
      <c r="BK1744"/>
      <c r="BL1744"/>
      <c r="BM1744"/>
      <c r="BN1744"/>
      <c r="BO1744"/>
      <c r="BP1744"/>
      <c r="BQ1744"/>
      <c r="BR1744"/>
      <c r="BS1744"/>
      <c r="BT1744"/>
      <c r="BU1744"/>
      <c r="BV1744"/>
      <c r="BW1744"/>
      <c r="BX1744"/>
      <c r="BY1744"/>
      <c r="BZ1744"/>
      <c r="CA1744"/>
      <c r="CB1744"/>
      <c r="CC1744"/>
      <c r="CD1744"/>
      <c r="CE1744"/>
      <c r="CF1744"/>
      <c r="CG1744"/>
      <c r="CH1744"/>
      <c r="CI1744"/>
      <c r="CJ1744"/>
      <c r="CK1744"/>
      <c r="CL1744"/>
      <c r="CN1744"/>
    </row>
    <row r="1745" spans="7:92" x14ac:dyDescent="0.4">
      <c r="G1745"/>
      <c r="I1745"/>
      <c r="J1745"/>
      <c r="R1745"/>
      <c r="S1745"/>
      <c r="T1745"/>
      <c r="U1745"/>
      <c r="V1745"/>
      <c r="W1745"/>
      <c r="X1745"/>
      <c r="Y1745"/>
      <c r="Z1745"/>
      <c r="AA1745"/>
      <c r="AB1745"/>
      <c r="AC1745"/>
      <c r="AD1745"/>
      <c r="AE1745"/>
      <c r="AF1745"/>
      <c r="AG1745"/>
      <c r="AH1745"/>
      <c r="AI1745"/>
      <c r="AJ1745"/>
      <c r="AK1745"/>
      <c r="AL1745"/>
      <c r="AM1745"/>
      <c r="AN1745"/>
      <c r="AO1745"/>
      <c r="AP1745"/>
      <c r="AQ1745"/>
      <c r="AR1745"/>
      <c r="AS1745"/>
      <c r="AT1745"/>
      <c r="AU1745"/>
      <c r="AV1745"/>
      <c r="AW1745"/>
      <c r="AX1745"/>
      <c r="AY1745"/>
      <c r="AZ1745"/>
      <c r="BA1745"/>
      <c r="BB1745"/>
      <c r="BC1745"/>
      <c r="BD1745"/>
      <c r="BE1745"/>
      <c r="BF1745"/>
      <c r="BG1745"/>
      <c r="BH1745"/>
      <c r="BI1745"/>
      <c r="BJ1745"/>
      <c r="BK1745"/>
      <c r="BL1745"/>
      <c r="BM1745"/>
      <c r="BN1745"/>
      <c r="BO1745"/>
      <c r="BP1745"/>
      <c r="BQ1745"/>
      <c r="BR1745"/>
      <c r="BS1745"/>
      <c r="BT1745"/>
      <c r="BU1745"/>
      <c r="BV1745"/>
      <c r="BW1745"/>
      <c r="BX1745"/>
      <c r="BY1745"/>
      <c r="BZ1745"/>
      <c r="CA1745"/>
      <c r="CB1745"/>
      <c r="CC1745"/>
      <c r="CD1745"/>
      <c r="CE1745"/>
      <c r="CF1745"/>
      <c r="CG1745"/>
      <c r="CH1745"/>
      <c r="CI1745"/>
      <c r="CJ1745"/>
      <c r="CK1745"/>
      <c r="CL1745"/>
      <c r="CN1745"/>
    </row>
    <row r="1746" spans="7:92" x14ac:dyDescent="0.4">
      <c r="G1746"/>
      <c r="I1746"/>
      <c r="J1746"/>
      <c r="R1746"/>
      <c r="S1746"/>
      <c r="T1746"/>
      <c r="U1746"/>
      <c r="V1746"/>
      <c r="W1746"/>
      <c r="X1746"/>
      <c r="Y1746"/>
      <c r="Z1746"/>
      <c r="AA1746"/>
      <c r="AB1746"/>
      <c r="AC1746"/>
      <c r="AD1746"/>
      <c r="AE1746"/>
      <c r="AF1746"/>
      <c r="AG1746"/>
      <c r="AH1746"/>
      <c r="AI1746"/>
      <c r="AJ1746"/>
      <c r="AK1746"/>
      <c r="AL1746"/>
      <c r="AM1746"/>
      <c r="AN1746"/>
      <c r="AO1746"/>
      <c r="AP1746"/>
      <c r="AQ1746"/>
      <c r="AR1746"/>
      <c r="AS1746"/>
      <c r="AT1746"/>
      <c r="AU1746"/>
      <c r="AV1746"/>
      <c r="AW1746"/>
      <c r="AX1746"/>
      <c r="AY1746"/>
      <c r="AZ1746"/>
      <c r="BA1746"/>
      <c r="BB1746"/>
      <c r="BC1746"/>
      <c r="BD1746"/>
      <c r="BE1746"/>
      <c r="BF1746"/>
      <c r="BG1746"/>
      <c r="BH1746"/>
      <c r="BI1746"/>
      <c r="BJ1746"/>
      <c r="BK1746"/>
      <c r="BL1746"/>
      <c r="BM1746"/>
      <c r="BN1746"/>
      <c r="BO1746"/>
      <c r="BP1746"/>
      <c r="BQ1746"/>
      <c r="BR1746"/>
      <c r="BS1746"/>
      <c r="BT1746"/>
      <c r="BU1746"/>
      <c r="BV1746"/>
      <c r="BW1746"/>
      <c r="BX1746"/>
      <c r="BY1746"/>
      <c r="BZ1746"/>
      <c r="CA1746"/>
      <c r="CB1746"/>
      <c r="CC1746"/>
      <c r="CD1746"/>
      <c r="CE1746"/>
      <c r="CF1746"/>
      <c r="CG1746"/>
      <c r="CH1746"/>
      <c r="CI1746"/>
      <c r="CJ1746"/>
      <c r="CK1746"/>
      <c r="CL1746"/>
      <c r="CN1746"/>
    </row>
    <row r="1747" spans="7:92" x14ac:dyDescent="0.4">
      <c r="G1747"/>
      <c r="I1747"/>
      <c r="J1747"/>
      <c r="R1747"/>
      <c r="S1747"/>
      <c r="T1747"/>
      <c r="U1747"/>
      <c r="V1747"/>
      <c r="W1747"/>
      <c r="X1747"/>
      <c r="Y1747"/>
      <c r="Z1747"/>
      <c r="AA1747"/>
      <c r="AB1747"/>
      <c r="AC1747"/>
      <c r="AD1747"/>
      <c r="AE1747"/>
      <c r="AF1747"/>
      <c r="AG1747"/>
      <c r="AH1747"/>
      <c r="AI1747"/>
      <c r="AJ1747"/>
      <c r="AK1747"/>
      <c r="AL1747"/>
      <c r="AM1747"/>
      <c r="AN1747"/>
      <c r="AO1747"/>
      <c r="AP1747"/>
      <c r="AQ1747"/>
      <c r="AR1747"/>
      <c r="AS1747"/>
      <c r="AT1747"/>
      <c r="AU1747"/>
      <c r="AV1747"/>
      <c r="AW1747"/>
      <c r="AX1747"/>
      <c r="AY1747"/>
      <c r="AZ1747"/>
      <c r="BA1747"/>
      <c r="BB1747"/>
      <c r="BC1747"/>
      <c r="BD1747"/>
      <c r="BE1747"/>
      <c r="BF1747"/>
      <c r="BG1747"/>
      <c r="BH1747"/>
      <c r="BI1747"/>
      <c r="BJ1747"/>
      <c r="BK1747"/>
      <c r="BL1747"/>
      <c r="BM1747"/>
      <c r="BN1747"/>
      <c r="BO1747"/>
      <c r="BP1747"/>
      <c r="BQ1747"/>
      <c r="BR1747"/>
      <c r="BS1747"/>
      <c r="BT1747"/>
      <c r="BU1747"/>
      <c r="BV1747"/>
      <c r="BW1747"/>
      <c r="BX1747"/>
      <c r="BY1747"/>
      <c r="BZ1747"/>
      <c r="CA1747"/>
      <c r="CB1747"/>
      <c r="CC1747"/>
      <c r="CD1747"/>
      <c r="CE1747"/>
      <c r="CF1747"/>
      <c r="CG1747"/>
      <c r="CH1747"/>
      <c r="CI1747"/>
      <c r="CJ1747"/>
      <c r="CK1747"/>
      <c r="CL1747"/>
      <c r="CN1747"/>
    </row>
    <row r="1748" spans="7:92" x14ac:dyDescent="0.4">
      <c r="G1748"/>
      <c r="I1748"/>
      <c r="J1748"/>
      <c r="R1748"/>
      <c r="S1748"/>
      <c r="T1748"/>
      <c r="U1748"/>
      <c r="V1748"/>
      <c r="W1748"/>
      <c r="X1748"/>
      <c r="Y1748"/>
      <c r="Z1748"/>
      <c r="AA1748"/>
      <c r="AB1748"/>
      <c r="AC1748"/>
      <c r="AD1748"/>
      <c r="AE1748"/>
      <c r="AF1748"/>
      <c r="AG1748"/>
      <c r="AH1748"/>
      <c r="AI1748"/>
      <c r="AJ1748"/>
      <c r="AK1748"/>
      <c r="AL1748"/>
      <c r="AM1748"/>
      <c r="AN1748"/>
      <c r="AO1748"/>
      <c r="AP1748"/>
      <c r="AQ1748"/>
      <c r="AR1748"/>
      <c r="AS1748"/>
      <c r="AT1748"/>
      <c r="AU1748"/>
      <c r="AV1748"/>
      <c r="AW1748"/>
      <c r="AX1748"/>
      <c r="AY1748"/>
      <c r="AZ1748"/>
      <c r="BA1748"/>
      <c r="BB1748"/>
      <c r="BC1748"/>
      <c r="BD1748"/>
      <c r="BE1748"/>
      <c r="BF1748"/>
      <c r="BG1748"/>
      <c r="BH1748"/>
      <c r="BI1748"/>
      <c r="BJ1748"/>
      <c r="BK1748"/>
      <c r="BL1748"/>
      <c r="BM1748"/>
      <c r="BN1748"/>
      <c r="BO1748"/>
      <c r="BP1748"/>
      <c r="BQ1748"/>
      <c r="BR1748"/>
      <c r="BS1748"/>
      <c r="BT1748"/>
      <c r="BU1748"/>
      <c r="BV1748"/>
      <c r="BW1748"/>
      <c r="BX1748"/>
      <c r="BY1748"/>
      <c r="BZ1748"/>
      <c r="CA1748"/>
      <c r="CB1748"/>
      <c r="CC1748"/>
      <c r="CD1748"/>
      <c r="CE1748"/>
      <c r="CF1748"/>
      <c r="CG1748"/>
      <c r="CH1748"/>
      <c r="CI1748"/>
      <c r="CJ1748"/>
      <c r="CK1748"/>
      <c r="CL1748"/>
      <c r="CN1748"/>
    </row>
    <row r="1749" spans="7:92" x14ac:dyDescent="0.4">
      <c r="G1749"/>
      <c r="I1749"/>
      <c r="J1749"/>
      <c r="R1749"/>
      <c r="S1749"/>
      <c r="T1749"/>
      <c r="U1749"/>
      <c r="V1749"/>
      <c r="W1749"/>
      <c r="X1749"/>
      <c r="Y1749"/>
      <c r="Z1749"/>
      <c r="AA1749"/>
      <c r="AB1749"/>
      <c r="AC1749"/>
      <c r="AD1749"/>
      <c r="AE1749"/>
      <c r="AF1749"/>
      <c r="AG1749"/>
      <c r="AH1749"/>
      <c r="AI1749"/>
      <c r="AJ1749"/>
      <c r="AK1749"/>
      <c r="AL1749"/>
      <c r="AM1749"/>
      <c r="AN1749"/>
      <c r="AO1749"/>
      <c r="AP1749"/>
      <c r="AQ1749"/>
      <c r="AR1749"/>
      <c r="AS1749"/>
      <c r="AT1749"/>
      <c r="AU1749"/>
      <c r="AV1749"/>
      <c r="AW1749"/>
      <c r="AX1749"/>
      <c r="AY1749"/>
      <c r="AZ1749"/>
      <c r="BA1749"/>
      <c r="BB1749"/>
      <c r="BC1749"/>
      <c r="BD1749"/>
      <c r="BE1749"/>
      <c r="BF1749"/>
      <c r="BG1749"/>
      <c r="BH1749"/>
      <c r="BI1749"/>
      <c r="BJ1749"/>
      <c r="BK1749"/>
      <c r="BL1749"/>
      <c r="BM1749"/>
      <c r="BN1749"/>
      <c r="BO1749"/>
      <c r="BP1749"/>
      <c r="BQ1749"/>
      <c r="BR1749"/>
      <c r="BS1749"/>
      <c r="BT1749"/>
      <c r="BU1749"/>
      <c r="BV1749"/>
      <c r="BW1749"/>
      <c r="BX1749"/>
      <c r="BY1749"/>
      <c r="BZ1749"/>
      <c r="CA1749"/>
      <c r="CB1749"/>
      <c r="CC1749"/>
      <c r="CD1749"/>
      <c r="CE1749"/>
      <c r="CF1749"/>
      <c r="CG1749"/>
      <c r="CH1749"/>
      <c r="CI1749"/>
      <c r="CJ1749"/>
      <c r="CK1749"/>
      <c r="CL1749"/>
      <c r="CN1749"/>
    </row>
    <row r="1750" spans="7:92" x14ac:dyDescent="0.4">
      <c r="G1750"/>
      <c r="I1750"/>
      <c r="J1750"/>
      <c r="R1750"/>
      <c r="S1750"/>
      <c r="T1750"/>
      <c r="U1750"/>
      <c r="V1750"/>
      <c r="W1750"/>
      <c r="X1750"/>
      <c r="Y1750"/>
      <c r="Z1750"/>
      <c r="AA1750"/>
      <c r="AB1750"/>
      <c r="AC1750"/>
      <c r="AD1750"/>
      <c r="AE1750"/>
      <c r="AF1750"/>
      <c r="AG1750"/>
      <c r="AH1750"/>
      <c r="AI1750"/>
      <c r="AJ1750"/>
      <c r="AK1750"/>
      <c r="AL1750"/>
      <c r="AM1750"/>
      <c r="AN1750"/>
      <c r="AO1750"/>
      <c r="AP1750"/>
      <c r="AQ1750"/>
      <c r="AR1750"/>
      <c r="AS1750"/>
      <c r="AT1750"/>
      <c r="AU1750"/>
      <c r="AV1750"/>
      <c r="AW1750"/>
      <c r="AX1750"/>
      <c r="AY1750"/>
      <c r="AZ1750"/>
      <c r="BA1750"/>
      <c r="BB1750"/>
      <c r="BC1750"/>
      <c r="BD1750"/>
      <c r="BE1750"/>
      <c r="BF1750"/>
      <c r="BG1750"/>
      <c r="BH1750"/>
      <c r="BI1750"/>
      <c r="BJ1750"/>
      <c r="BK1750"/>
      <c r="BL1750"/>
      <c r="BM1750"/>
      <c r="BN1750"/>
      <c r="BO1750"/>
      <c r="BP1750"/>
      <c r="BQ1750"/>
      <c r="BR1750"/>
      <c r="BS1750"/>
      <c r="BT1750"/>
      <c r="BU1750"/>
      <c r="BV1750"/>
      <c r="BW1750"/>
      <c r="BX1750"/>
      <c r="BY1750"/>
      <c r="BZ1750"/>
      <c r="CA1750"/>
      <c r="CB1750"/>
      <c r="CC1750"/>
      <c r="CD1750"/>
      <c r="CE1750"/>
      <c r="CF1750"/>
      <c r="CG1750"/>
      <c r="CH1750"/>
      <c r="CI1750"/>
      <c r="CJ1750"/>
      <c r="CK1750"/>
      <c r="CL1750"/>
      <c r="CN1750"/>
    </row>
    <row r="1751" spans="7:92" x14ac:dyDescent="0.4">
      <c r="G1751"/>
      <c r="I1751"/>
      <c r="J1751"/>
      <c r="R1751"/>
      <c r="S1751"/>
      <c r="T1751"/>
      <c r="U1751"/>
      <c r="V1751"/>
      <c r="W1751"/>
      <c r="X1751"/>
      <c r="Y1751"/>
      <c r="Z1751"/>
      <c r="AA1751"/>
      <c r="AB1751"/>
      <c r="AC1751"/>
      <c r="AD1751"/>
      <c r="AE1751"/>
      <c r="AF1751"/>
      <c r="AG1751"/>
      <c r="AH1751"/>
      <c r="AI1751"/>
      <c r="AJ1751"/>
      <c r="AK1751"/>
      <c r="AL1751"/>
      <c r="AM1751"/>
      <c r="AN1751"/>
      <c r="AO1751"/>
      <c r="AP1751"/>
      <c r="AQ1751"/>
      <c r="AR1751"/>
      <c r="AS1751"/>
      <c r="AT1751"/>
      <c r="AU1751"/>
      <c r="AV1751"/>
      <c r="AW1751"/>
      <c r="AX1751"/>
      <c r="AY1751"/>
      <c r="AZ1751"/>
      <c r="BA1751"/>
      <c r="BB1751"/>
      <c r="BC1751"/>
      <c r="BD1751"/>
      <c r="BE1751"/>
      <c r="BF1751"/>
      <c r="BG1751"/>
      <c r="BH1751"/>
      <c r="BI1751"/>
      <c r="BJ1751"/>
      <c r="BK1751"/>
      <c r="BL1751"/>
      <c r="BM1751"/>
      <c r="BN1751"/>
      <c r="BO1751"/>
      <c r="BP1751"/>
      <c r="BQ1751"/>
      <c r="BR1751"/>
      <c r="BS1751"/>
      <c r="BT1751"/>
      <c r="BU1751"/>
      <c r="BV1751"/>
      <c r="BW1751"/>
      <c r="BX1751"/>
      <c r="BY1751"/>
      <c r="BZ1751"/>
      <c r="CA1751"/>
      <c r="CB1751"/>
      <c r="CC1751"/>
      <c r="CD1751"/>
      <c r="CE1751"/>
      <c r="CF1751"/>
      <c r="CG1751"/>
      <c r="CH1751"/>
      <c r="CI1751"/>
      <c r="CJ1751"/>
      <c r="CK1751"/>
      <c r="CL1751"/>
      <c r="CN1751"/>
    </row>
    <row r="1752" spans="7:92" x14ac:dyDescent="0.4">
      <c r="G1752"/>
      <c r="I1752"/>
      <c r="J1752"/>
      <c r="R1752"/>
      <c r="S1752"/>
      <c r="T1752"/>
      <c r="U1752"/>
      <c r="V1752"/>
      <c r="W1752"/>
      <c r="X1752"/>
      <c r="Y1752"/>
      <c r="Z1752"/>
      <c r="AA1752"/>
      <c r="AB1752"/>
      <c r="AC1752"/>
      <c r="AD1752"/>
      <c r="AE1752"/>
      <c r="AF1752"/>
      <c r="AG1752"/>
      <c r="AH1752"/>
      <c r="AI1752"/>
      <c r="AJ1752"/>
      <c r="AK1752"/>
      <c r="AL1752"/>
      <c r="AM1752"/>
      <c r="AN1752"/>
      <c r="AO1752"/>
      <c r="AP1752"/>
      <c r="AQ1752"/>
      <c r="AR1752"/>
      <c r="AS1752"/>
      <c r="AT1752"/>
      <c r="AU1752"/>
      <c r="AV1752"/>
      <c r="AW1752"/>
      <c r="AX1752"/>
      <c r="AY1752"/>
      <c r="AZ1752"/>
      <c r="BA1752"/>
      <c r="BB1752"/>
      <c r="BC1752"/>
      <c r="BD1752"/>
      <c r="BE1752"/>
      <c r="BF1752"/>
      <c r="BG1752"/>
      <c r="BH1752"/>
      <c r="BI1752"/>
      <c r="BJ1752"/>
      <c r="BK1752"/>
      <c r="BL1752"/>
      <c r="BM1752"/>
      <c r="BN1752"/>
      <c r="BO1752"/>
      <c r="BP1752"/>
      <c r="BQ1752"/>
      <c r="BR1752"/>
      <c r="BS1752"/>
      <c r="BT1752"/>
      <c r="BU1752"/>
      <c r="BV1752"/>
      <c r="BW1752"/>
      <c r="BX1752"/>
      <c r="BY1752"/>
      <c r="BZ1752"/>
      <c r="CA1752"/>
      <c r="CB1752"/>
      <c r="CC1752"/>
      <c r="CD1752"/>
      <c r="CE1752"/>
      <c r="CF1752"/>
      <c r="CG1752"/>
      <c r="CH1752"/>
      <c r="CI1752"/>
      <c r="CJ1752"/>
      <c r="CK1752"/>
      <c r="CL1752"/>
      <c r="CN1752"/>
    </row>
    <row r="1753" spans="7:92" x14ac:dyDescent="0.4">
      <c r="G1753"/>
      <c r="I1753"/>
      <c r="J1753"/>
      <c r="R1753"/>
      <c r="S1753"/>
      <c r="T1753"/>
      <c r="U1753"/>
      <c r="V1753"/>
      <c r="W1753"/>
      <c r="X1753"/>
      <c r="Y1753"/>
      <c r="Z1753"/>
      <c r="AA1753"/>
      <c r="AB1753"/>
      <c r="AC1753"/>
      <c r="AD1753"/>
      <c r="AE1753"/>
      <c r="AF1753"/>
      <c r="AG1753"/>
      <c r="AH1753"/>
      <c r="AI1753"/>
      <c r="AJ1753"/>
      <c r="AK1753"/>
      <c r="AL1753"/>
      <c r="AM1753"/>
      <c r="AN1753"/>
      <c r="AO1753"/>
      <c r="AP1753"/>
      <c r="AQ1753"/>
      <c r="AR1753"/>
      <c r="AS1753"/>
      <c r="AT1753"/>
      <c r="AU1753"/>
      <c r="AV1753"/>
      <c r="AW1753"/>
      <c r="AX1753"/>
      <c r="AY1753"/>
      <c r="AZ1753"/>
      <c r="BA1753"/>
      <c r="BB1753"/>
      <c r="BC1753"/>
      <c r="BD1753"/>
      <c r="BE1753"/>
      <c r="BF1753"/>
      <c r="BG1753"/>
      <c r="BH1753"/>
      <c r="BI1753"/>
      <c r="BJ1753"/>
      <c r="BK1753"/>
      <c r="BL1753"/>
      <c r="BM1753"/>
      <c r="BN1753"/>
      <c r="BO1753"/>
      <c r="BP1753"/>
      <c r="BQ1753"/>
      <c r="BR1753"/>
      <c r="BS1753"/>
      <c r="BT1753"/>
      <c r="BU1753"/>
      <c r="BV1753"/>
      <c r="BW1753"/>
      <c r="BX1753"/>
      <c r="BY1753"/>
      <c r="BZ1753"/>
      <c r="CA1753"/>
      <c r="CB1753"/>
      <c r="CC1753"/>
      <c r="CD1753"/>
      <c r="CE1753"/>
      <c r="CF1753"/>
      <c r="CG1753"/>
      <c r="CH1753"/>
      <c r="CI1753"/>
      <c r="CJ1753"/>
      <c r="CK1753"/>
      <c r="CL1753"/>
      <c r="CN1753"/>
    </row>
    <row r="1754" spans="7:92" x14ac:dyDescent="0.4">
      <c r="G1754"/>
      <c r="I1754"/>
      <c r="J1754"/>
      <c r="R1754"/>
      <c r="S1754"/>
      <c r="T1754"/>
      <c r="U1754"/>
      <c r="V1754"/>
      <c r="W1754"/>
      <c r="X1754"/>
      <c r="Y1754"/>
      <c r="Z1754"/>
      <c r="AA1754"/>
      <c r="AB1754"/>
      <c r="AC1754"/>
      <c r="AD1754"/>
      <c r="AE1754"/>
      <c r="AF1754"/>
      <c r="AG1754"/>
      <c r="AH1754"/>
      <c r="AI1754"/>
      <c r="AJ1754"/>
      <c r="AK1754"/>
      <c r="AL1754"/>
      <c r="AM1754"/>
      <c r="AN1754"/>
      <c r="AO1754"/>
      <c r="AP1754"/>
      <c r="AQ1754"/>
      <c r="AR1754"/>
      <c r="AS1754"/>
      <c r="AT1754"/>
      <c r="AU1754"/>
      <c r="AV1754"/>
      <c r="AW1754"/>
      <c r="AX1754"/>
      <c r="AY1754"/>
      <c r="AZ1754"/>
      <c r="BA1754"/>
      <c r="BB1754"/>
      <c r="BC1754"/>
      <c r="BD1754"/>
      <c r="BE1754"/>
      <c r="BF1754"/>
      <c r="BG1754"/>
      <c r="BH1754"/>
      <c r="BI1754"/>
      <c r="BJ1754"/>
      <c r="BK1754"/>
      <c r="BL1754"/>
      <c r="BM1754"/>
      <c r="BN1754"/>
      <c r="BO1754"/>
      <c r="BP1754"/>
      <c r="BQ1754"/>
      <c r="BR1754"/>
      <c r="BS1754"/>
      <c r="BT1754"/>
      <c r="BU1754"/>
      <c r="BV1754"/>
      <c r="BW1754"/>
      <c r="BX1754"/>
      <c r="BY1754"/>
      <c r="BZ1754"/>
      <c r="CA1754"/>
      <c r="CB1754"/>
      <c r="CC1754"/>
      <c r="CD1754"/>
      <c r="CE1754"/>
      <c r="CF1754"/>
      <c r="CG1754"/>
      <c r="CH1754"/>
      <c r="CI1754"/>
      <c r="CJ1754"/>
      <c r="CK1754"/>
      <c r="CL1754"/>
      <c r="CN1754"/>
    </row>
    <row r="1755" spans="7:92" x14ac:dyDescent="0.4">
      <c r="G1755"/>
      <c r="I1755"/>
      <c r="J1755"/>
      <c r="R1755"/>
      <c r="S1755"/>
      <c r="T1755"/>
      <c r="U1755"/>
      <c r="V1755"/>
      <c r="W1755"/>
      <c r="X1755"/>
      <c r="Y1755"/>
      <c r="Z1755"/>
      <c r="AA1755"/>
      <c r="AB1755"/>
      <c r="AC1755"/>
      <c r="AD1755"/>
      <c r="AE1755"/>
      <c r="AF1755"/>
      <c r="AG1755"/>
      <c r="AH1755"/>
      <c r="AI1755"/>
      <c r="AJ1755"/>
      <c r="AK1755"/>
      <c r="AL1755"/>
      <c r="AM1755"/>
      <c r="AN1755"/>
      <c r="AO1755"/>
      <c r="AP1755"/>
      <c r="AQ1755"/>
      <c r="AR1755"/>
      <c r="AS1755"/>
      <c r="AT1755"/>
      <c r="AU1755"/>
      <c r="AV1755"/>
      <c r="AW1755"/>
      <c r="AX1755"/>
      <c r="AY1755"/>
      <c r="AZ1755"/>
      <c r="BA1755"/>
      <c r="BB1755"/>
      <c r="BC1755"/>
      <c r="BD1755"/>
      <c r="BE1755"/>
      <c r="BF1755"/>
      <c r="BG1755"/>
      <c r="BH1755"/>
      <c r="BI1755"/>
      <c r="BJ1755"/>
      <c r="BK1755"/>
      <c r="BL1755"/>
      <c r="BM1755"/>
      <c r="BN1755"/>
      <c r="BO1755"/>
      <c r="BP1755"/>
      <c r="BQ1755"/>
      <c r="BR1755"/>
      <c r="BS1755"/>
      <c r="BT1755"/>
      <c r="BU1755"/>
      <c r="BV1755"/>
      <c r="BW1755"/>
      <c r="BX1755"/>
      <c r="BY1755"/>
      <c r="BZ1755"/>
      <c r="CA1755"/>
      <c r="CB1755"/>
      <c r="CC1755"/>
      <c r="CD1755"/>
      <c r="CE1755"/>
      <c r="CF1755"/>
      <c r="CG1755"/>
      <c r="CH1755"/>
      <c r="CI1755"/>
      <c r="CJ1755"/>
      <c r="CK1755"/>
      <c r="CL1755"/>
      <c r="CN1755"/>
    </row>
    <row r="1756" spans="7:92" x14ac:dyDescent="0.4">
      <c r="G1756"/>
      <c r="I1756"/>
      <c r="J1756"/>
      <c r="R1756"/>
      <c r="S1756"/>
      <c r="T1756"/>
      <c r="U1756"/>
      <c r="V1756"/>
      <c r="W1756"/>
      <c r="X1756"/>
      <c r="Y1756"/>
      <c r="Z1756"/>
      <c r="AA1756"/>
      <c r="AB1756"/>
      <c r="AC1756"/>
      <c r="AD1756"/>
      <c r="AE1756"/>
      <c r="AF1756"/>
      <c r="AG1756"/>
      <c r="AH1756"/>
      <c r="AI1756"/>
      <c r="AJ1756"/>
      <c r="AK1756"/>
      <c r="AL1756"/>
      <c r="AM1756"/>
      <c r="AN1756"/>
      <c r="AO1756"/>
      <c r="AP1756"/>
      <c r="AQ1756"/>
      <c r="AR1756"/>
      <c r="AS1756"/>
      <c r="AT1756"/>
      <c r="AU1756"/>
      <c r="AV1756"/>
      <c r="AW1756"/>
      <c r="AX1756"/>
      <c r="AY1756"/>
      <c r="AZ1756"/>
      <c r="BA1756"/>
      <c r="BB1756"/>
      <c r="BC1756"/>
      <c r="BD1756"/>
      <c r="BE1756"/>
      <c r="BF1756"/>
      <c r="BG1756"/>
      <c r="BH1756"/>
      <c r="BI1756"/>
      <c r="BJ1756"/>
      <c r="BK1756"/>
      <c r="BL1756"/>
      <c r="BM1756"/>
      <c r="BN1756"/>
      <c r="BO1756"/>
      <c r="BP1756"/>
      <c r="BQ1756"/>
      <c r="BR1756"/>
      <c r="BS1756"/>
      <c r="BT1756"/>
      <c r="BU1756"/>
      <c r="BV1756"/>
      <c r="BW1756"/>
      <c r="BX1756"/>
      <c r="BY1756"/>
      <c r="BZ1756"/>
      <c r="CA1756"/>
      <c r="CB1756"/>
      <c r="CC1756"/>
      <c r="CD1756"/>
      <c r="CE1756"/>
      <c r="CF1756"/>
      <c r="CG1756"/>
      <c r="CH1756"/>
      <c r="CI1756"/>
      <c r="CJ1756"/>
      <c r="CK1756"/>
      <c r="CL1756"/>
      <c r="CN1756"/>
    </row>
    <row r="1757" spans="7:92" x14ac:dyDescent="0.4">
      <c r="G1757"/>
      <c r="I1757"/>
      <c r="J1757"/>
      <c r="R1757"/>
      <c r="S1757"/>
      <c r="T1757"/>
      <c r="U1757"/>
      <c r="V1757"/>
      <c r="W1757"/>
      <c r="X1757"/>
      <c r="Y1757"/>
      <c r="Z1757"/>
      <c r="AA1757"/>
      <c r="AB1757"/>
      <c r="AC1757"/>
      <c r="AD1757"/>
      <c r="AE1757"/>
      <c r="AF1757"/>
      <c r="AG1757"/>
      <c r="AH1757"/>
      <c r="AI1757"/>
      <c r="AJ1757"/>
      <c r="AK1757"/>
      <c r="AL1757"/>
      <c r="AM1757"/>
      <c r="AN1757"/>
      <c r="AO1757"/>
      <c r="AP1757"/>
      <c r="AQ1757"/>
      <c r="AR1757"/>
      <c r="AS1757"/>
      <c r="AT1757"/>
      <c r="AU1757"/>
      <c r="AV1757"/>
      <c r="AW1757"/>
      <c r="AX1757"/>
      <c r="AY1757"/>
      <c r="AZ1757"/>
      <c r="BA1757"/>
      <c r="BB1757"/>
      <c r="BC1757"/>
      <c r="BD1757"/>
      <c r="BE1757"/>
      <c r="BF1757"/>
      <c r="BG1757"/>
      <c r="BH1757"/>
      <c r="BI1757"/>
      <c r="BJ1757"/>
      <c r="BK1757"/>
      <c r="BL1757"/>
      <c r="BM1757"/>
      <c r="BN1757"/>
      <c r="BO1757"/>
      <c r="BP1757"/>
      <c r="BQ1757"/>
      <c r="BR1757"/>
      <c r="BS1757"/>
      <c r="BT1757"/>
      <c r="BU1757"/>
      <c r="BV1757"/>
      <c r="BW1757"/>
      <c r="BX1757"/>
      <c r="BY1757"/>
      <c r="BZ1757"/>
      <c r="CA1757"/>
      <c r="CB1757"/>
      <c r="CC1757"/>
      <c r="CD1757"/>
      <c r="CE1757"/>
      <c r="CF1757"/>
      <c r="CG1757"/>
      <c r="CH1757"/>
      <c r="CI1757"/>
      <c r="CJ1757"/>
      <c r="CK1757"/>
      <c r="CL1757"/>
      <c r="CN1757"/>
    </row>
    <row r="1758" spans="7:92" x14ac:dyDescent="0.4">
      <c r="G1758"/>
      <c r="I1758"/>
      <c r="J1758"/>
      <c r="R1758"/>
      <c r="S1758"/>
      <c r="T1758"/>
      <c r="U1758"/>
      <c r="V1758"/>
      <c r="W1758"/>
      <c r="X1758"/>
      <c r="Y1758"/>
      <c r="Z1758"/>
      <c r="AA1758"/>
      <c r="AB1758"/>
      <c r="AC1758"/>
      <c r="AD1758"/>
      <c r="AE1758"/>
      <c r="AF1758"/>
      <c r="AG1758"/>
      <c r="AH1758"/>
      <c r="AI1758"/>
      <c r="AJ1758"/>
      <c r="AK1758"/>
      <c r="AL1758"/>
      <c r="AM1758"/>
      <c r="AN1758"/>
      <c r="AO1758"/>
      <c r="AP1758"/>
      <c r="AQ1758"/>
      <c r="AR1758"/>
      <c r="AS1758"/>
      <c r="AT1758"/>
      <c r="AU1758"/>
      <c r="AV1758"/>
      <c r="AW1758"/>
      <c r="AX1758"/>
      <c r="AY1758"/>
      <c r="AZ1758"/>
      <c r="BA1758"/>
      <c r="BB1758"/>
      <c r="BC1758"/>
      <c r="BD1758"/>
      <c r="BE1758"/>
      <c r="BF1758"/>
      <c r="BG1758"/>
      <c r="BH1758"/>
      <c r="BI1758"/>
      <c r="BJ1758"/>
      <c r="BK1758"/>
      <c r="BL1758"/>
      <c r="BM1758"/>
      <c r="BN1758"/>
      <c r="BO1758"/>
      <c r="BP1758"/>
      <c r="BQ1758"/>
      <c r="BR1758"/>
      <c r="BS1758"/>
      <c r="BT1758"/>
      <c r="BU1758"/>
      <c r="BV1758"/>
      <c r="BW1758"/>
      <c r="BX1758"/>
      <c r="BY1758"/>
      <c r="BZ1758"/>
      <c r="CA1758"/>
      <c r="CB1758"/>
      <c r="CC1758"/>
      <c r="CD1758"/>
      <c r="CE1758"/>
      <c r="CF1758"/>
      <c r="CG1758"/>
      <c r="CH1758"/>
      <c r="CI1758"/>
      <c r="CJ1758"/>
      <c r="CK1758"/>
      <c r="CL1758"/>
      <c r="CN1758"/>
    </row>
    <row r="1759" spans="7:92" x14ac:dyDescent="0.4">
      <c r="G1759"/>
      <c r="I1759"/>
      <c r="J1759"/>
      <c r="R1759"/>
      <c r="S1759"/>
      <c r="T1759"/>
      <c r="U1759"/>
      <c r="V1759"/>
      <c r="W1759"/>
      <c r="X1759"/>
      <c r="Y1759"/>
      <c r="Z1759"/>
      <c r="AA1759"/>
      <c r="AB1759"/>
      <c r="AC1759"/>
      <c r="AD1759"/>
      <c r="AE1759"/>
      <c r="AF1759"/>
      <c r="AG1759"/>
      <c r="AH1759"/>
      <c r="AI1759"/>
      <c r="AJ1759"/>
      <c r="AK1759"/>
      <c r="AL1759"/>
      <c r="AM1759"/>
      <c r="AN1759"/>
      <c r="AO1759"/>
      <c r="AP1759"/>
      <c r="AQ1759"/>
      <c r="AR1759"/>
      <c r="AS1759"/>
      <c r="AT1759"/>
      <c r="AU1759"/>
      <c r="AV1759"/>
      <c r="AW1759"/>
      <c r="AX1759"/>
      <c r="AY1759"/>
      <c r="AZ1759"/>
      <c r="BA1759"/>
      <c r="BB1759"/>
      <c r="BC1759"/>
      <c r="BD1759"/>
      <c r="BE1759"/>
      <c r="BF1759"/>
      <c r="BG1759"/>
      <c r="BH1759"/>
      <c r="BI1759"/>
      <c r="BJ1759"/>
      <c r="BK1759"/>
      <c r="BL1759"/>
      <c r="BM1759"/>
      <c r="BN1759"/>
      <c r="BO1759"/>
      <c r="BP1759"/>
      <c r="BQ1759"/>
      <c r="BR1759"/>
      <c r="BS1759"/>
      <c r="BT1759"/>
      <c r="BU1759"/>
      <c r="BV1759"/>
      <c r="BW1759"/>
      <c r="BX1759"/>
      <c r="BY1759"/>
      <c r="BZ1759"/>
      <c r="CA1759"/>
      <c r="CB1759"/>
      <c r="CC1759"/>
      <c r="CD1759"/>
      <c r="CE1759"/>
      <c r="CF1759"/>
      <c r="CG1759"/>
      <c r="CH1759"/>
      <c r="CI1759"/>
      <c r="CJ1759"/>
      <c r="CK1759"/>
      <c r="CL1759"/>
      <c r="CN1759"/>
    </row>
    <row r="1760" spans="7:92" x14ac:dyDescent="0.4">
      <c r="G1760"/>
      <c r="I1760"/>
      <c r="J1760"/>
      <c r="R1760"/>
      <c r="S1760"/>
      <c r="T1760"/>
      <c r="U1760"/>
      <c r="V1760"/>
      <c r="W1760"/>
      <c r="X1760"/>
      <c r="Y1760"/>
      <c r="Z1760"/>
      <c r="AA1760"/>
      <c r="AB1760"/>
      <c r="AC1760"/>
      <c r="AD1760"/>
      <c r="AE1760"/>
      <c r="AF1760"/>
      <c r="AG1760"/>
      <c r="AH1760"/>
      <c r="AI1760"/>
      <c r="AJ1760"/>
      <c r="AK1760"/>
      <c r="AL1760"/>
      <c r="AM1760"/>
      <c r="AN1760"/>
      <c r="AO1760"/>
      <c r="AP1760"/>
      <c r="AQ1760"/>
      <c r="AR1760"/>
      <c r="AS1760"/>
      <c r="AT1760"/>
      <c r="AU1760"/>
      <c r="AV1760"/>
      <c r="AW1760"/>
      <c r="AX1760"/>
      <c r="AY1760"/>
      <c r="AZ1760"/>
      <c r="BA1760"/>
      <c r="BB1760"/>
      <c r="BC1760"/>
      <c r="BD1760"/>
      <c r="BE1760"/>
      <c r="BF1760"/>
      <c r="BG1760"/>
      <c r="BH1760"/>
      <c r="BI1760"/>
      <c r="BJ1760"/>
      <c r="BK1760"/>
      <c r="BL1760"/>
      <c r="BM1760"/>
      <c r="BN1760"/>
      <c r="BO1760"/>
      <c r="BP1760"/>
      <c r="BQ1760"/>
      <c r="BR1760"/>
      <c r="BS1760"/>
      <c r="BT1760"/>
      <c r="BU1760"/>
      <c r="BV1760"/>
      <c r="BW1760"/>
      <c r="BX1760"/>
      <c r="BY1760"/>
      <c r="BZ1760"/>
      <c r="CA1760"/>
      <c r="CB1760"/>
      <c r="CC1760"/>
      <c r="CD1760"/>
      <c r="CE1760"/>
      <c r="CF1760"/>
      <c r="CG1760"/>
      <c r="CH1760"/>
      <c r="CI1760"/>
      <c r="CJ1760"/>
      <c r="CK1760"/>
      <c r="CL1760"/>
      <c r="CN1760"/>
    </row>
    <row r="1761" spans="7:92" x14ac:dyDescent="0.4">
      <c r="G1761"/>
      <c r="I1761"/>
      <c r="J1761"/>
      <c r="R1761"/>
      <c r="S1761"/>
      <c r="T1761"/>
      <c r="U1761"/>
      <c r="V1761"/>
      <c r="W1761"/>
      <c r="X1761"/>
      <c r="Y1761"/>
      <c r="Z1761"/>
      <c r="AA1761"/>
      <c r="AB1761"/>
      <c r="AC1761"/>
      <c r="AD1761"/>
      <c r="AE1761"/>
      <c r="AF1761"/>
      <c r="AG1761"/>
      <c r="AH1761"/>
      <c r="AI1761"/>
      <c r="AJ1761"/>
      <c r="AK1761"/>
      <c r="AL1761"/>
      <c r="AM1761"/>
      <c r="AN1761"/>
      <c r="AO1761"/>
      <c r="AP1761"/>
      <c r="AQ1761"/>
      <c r="AR1761"/>
      <c r="AS1761"/>
      <c r="AT1761"/>
      <c r="AU1761"/>
      <c r="AV1761"/>
      <c r="AW1761"/>
      <c r="AX1761"/>
      <c r="AY1761"/>
      <c r="AZ1761"/>
      <c r="BA1761"/>
      <c r="BB1761"/>
      <c r="BC1761"/>
      <c r="BD1761"/>
      <c r="BE1761"/>
      <c r="BF1761"/>
      <c r="BG1761"/>
      <c r="BH1761"/>
      <c r="BI1761"/>
      <c r="BJ1761"/>
      <c r="BK1761"/>
      <c r="BL1761"/>
      <c r="BM1761"/>
      <c r="BN1761"/>
      <c r="BO1761"/>
      <c r="BP1761"/>
      <c r="BQ1761"/>
      <c r="BR1761"/>
      <c r="BS1761"/>
      <c r="BT1761"/>
      <c r="BU1761"/>
      <c r="BV1761"/>
      <c r="BW1761"/>
      <c r="BX1761"/>
      <c r="BY1761"/>
      <c r="BZ1761"/>
      <c r="CA1761"/>
      <c r="CB1761"/>
      <c r="CC1761"/>
      <c r="CD1761"/>
      <c r="CE1761"/>
      <c r="CF1761"/>
      <c r="CG1761"/>
      <c r="CH1761"/>
      <c r="CI1761"/>
      <c r="CJ1761"/>
      <c r="CK1761"/>
      <c r="CL1761"/>
      <c r="CN1761"/>
    </row>
    <row r="1762" spans="7:92" x14ac:dyDescent="0.4">
      <c r="G1762"/>
      <c r="I1762"/>
      <c r="J1762"/>
      <c r="R1762"/>
      <c r="S1762"/>
      <c r="T1762"/>
      <c r="U1762"/>
      <c r="V1762"/>
      <c r="W1762"/>
      <c r="X1762"/>
      <c r="Y1762"/>
      <c r="Z1762"/>
      <c r="AA1762"/>
      <c r="AB1762"/>
      <c r="AC1762"/>
      <c r="AD1762"/>
      <c r="AE1762"/>
      <c r="AF1762"/>
      <c r="AG1762"/>
      <c r="AH1762"/>
      <c r="AI1762"/>
      <c r="AJ1762"/>
      <c r="AK1762"/>
      <c r="AL1762"/>
      <c r="AM1762"/>
      <c r="AN1762"/>
      <c r="AO1762"/>
      <c r="AP1762"/>
      <c r="AQ1762"/>
      <c r="AR1762"/>
      <c r="AS1762"/>
      <c r="AT1762"/>
      <c r="AU1762"/>
      <c r="AV1762"/>
      <c r="AW1762"/>
      <c r="AX1762"/>
      <c r="AY1762"/>
      <c r="AZ1762"/>
      <c r="BA1762"/>
      <c r="BB1762"/>
      <c r="BC1762"/>
      <c r="BD1762"/>
      <c r="BE1762"/>
      <c r="BF1762"/>
      <c r="BG1762"/>
      <c r="BH1762"/>
      <c r="BI1762"/>
      <c r="BJ1762"/>
      <c r="BK1762"/>
      <c r="BL1762"/>
      <c r="BM1762"/>
      <c r="BN1762"/>
      <c r="BO1762"/>
      <c r="BP1762"/>
      <c r="BQ1762"/>
      <c r="BR1762"/>
      <c r="BS1762"/>
      <c r="BT1762"/>
      <c r="BU1762"/>
      <c r="BV1762"/>
      <c r="BW1762"/>
      <c r="BX1762"/>
      <c r="BY1762"/>
      <c r="BZ1762"/>
      <c r="CA1762"/>
      <c r="CB1762"/>
      <c r="CC1762"/>
      <c r="CD1762"/>
      <c r="CE1762"/>
      <c r="CF1762"/>
      <c r="CG1762"/>
      <c r="CH1762"/>
      <c r="CI1762"/>
      <c r="CJ1762"/>
      <c r="CK1762"/>
      <c r="CL1762"/>
      <c r="CN1762"/>
    </row>
    <row r="1763" spans="7:92" x14ac:dyDescent="0.4">
      <c r="G1763"/>
      <c r="I1763"/>
      <c r="J1763"/>
      <c r="R1763"/>
      <c r="S1763"/>
      <c r="T1763"/>
      <c r="U1763"/>
      <c r="V1763"/>
      <c r="W1763"/>
      <c r="X1763"/>
      <c r="Y1763"/>
      <c r="Z1763"/>
      <c r="AA1763"/>
      <c r="AB1763"/>
      <c r="AC1763"/>
      <c r="AD1763"/>
      <c r="AE1763"/>
      <c r="AF1763"/>
      <c r="AG1763"/>
      <c r="AH1763"/>
      <c r="AI1763"/>
      <c r="AJ1763"/>
      <c r="AK1763"/>
      <c r="AL1763"/>
      <c r="AM1763"/>
      <c r="AN1763"/>
      <c r="AO1763"/>
      <c r="AP1763"/>
      <c r="AQ1763"/>
      <c r="AR1763"/>
      <c r="AS1763"/>
      <c r="AT1763"/>
      <c r="AU1763"/>
      <c r="AV1763"/>
      <c r="AW1763"/>
      <c r="AX1763"/>
      <c r="AY1763"/>
      <c r="AZ1763"/>
      <c r="BA1763"/>
      <c r="BB1763"/>
      <c r="BC1763"/>
      <c r="BD1763"/>
      <c r="BE1763"/>
      <c r="BF1763"/>
      <c r="BG1763"/>
      <c r="BH1763"/>
      <c r="BI1763"/>
      <c r="BJ1763"/>
      <c r="BK1763"/>
      <c r="BL1763"/>
      <c r="BM1763"/>
      <c r="BN1763"/>
      <c r="BO1763"/>
      <c r="BP1763"/>
      <c r="BQ1763"/>
      <c r="BR1763"/>
      <c r="BS1763"/>
      <c r="BT1763"/>
      <c r="BU1763"/>
      <c r="BV1763"/>
      <c r="BW1763"/>
      <c r="BX1763"/>
      <c r="BY1763"/>
      <c r="BZ1763"/>
      <c r="CA1763"/>
      <c r="CB1763"/>
      <c r="CC1763"/>
      <c r="CD1763"/>
      <c r="CE1763"/>
      <c r="CF1763"/>
      <c r="CG1763"/>
      <c r="CH1763"/>
      <c r="CI1763"/>
      <c r="CJ1763"/>
      <c r="CK1763"/>
      <c r="CL1763"/>
      <c r="CN1763"/>
    </row>
    <row r="1764" spans="7:92" x14ac:dyDescent="0.4">
      <c r="G1764"/>
      <c r="I1764"/>
      <c r="J1764"/>
      <c r="R1764"/>
      <c r="S1764"/>
      <c r="T1764"/>
      <c r="U1764"/>
      <c r="V1764"/>
      <c r="W1764"/>
      <c r="X1764"/>
      <c r="Y1764"/>
      <c r="Z1764"/>
      <c r="AA1764"/>
      <c r="AB1764"/>
      <c r="AC1764"/>
      <c r="AD1764"/>
      <c r="AE1764"/>
      <c r="AF1764"/>
      <c r="AG1764"/>
      <c r="AH1764"/>
      <c r="AI1764"/>
      <c r="AJ1764"/>
      <c r="AK1764"/>
      <c r="AL1764"/>
      <c r="AM1764"/>
      <c r="AN1764"/>
      <c r="AO1764"/>
      <c r="AP1764"/>
      <c r="AQ1764"/>
      <c r="AR1764"/>
      <c r="AS1764"/>
      <c r="AT1764"/>
      <c r="AU1764"/>
      <c r="AV1764"/>
      <c r="AW1764"/>
      <c r="AX1764"/>
      <c r="AY1764"/>
      <c r="AZ1764"/>
      <c r="BA1764"/>
      <c r="BB1764"/>
      <c r="BC1764"/>
      <c r="BD1764"/>
      <c r="BE1764"/>
      <c r="BF1764"/>
      <c r="BG1764"/>
      <c r="BH1764"/>
      <c r="BI1764"/>
      <c r="BJ1764"/>
      <c r="BK1764"/>
      <c r="BL1764"/>
      <c r="BM1764"/>
      <c r="BN1764"/>
      <c r="BO1764"/>
      <c r="BP1764"/>
      <c r="BQ1764"/>
      <c r="BR1764"/>
      <c r="BS1764"/>
      <c r="BT1764"/>
      <c r="BU1764"/>
      <c r="BV1764"/>
      <c r="BW1764"/>
      <c r="BX1764"/>
      <c r="BY1764"/>
      <c r="BZ1764"/>
      <c r="CA1764"/>
      <c r="CB1764"/>
      <c r="CC1764"/>
      <c r="CD1764"/>
      <c r="CE1764"/>
      <c r="CF1764"/>
      <c r="CG1764"/>
      <c r="CH1764"/>
      <c r="CI1764"/>
      <c r="CJ1764"/>
      <c r="CK1764"/>
      <c r="CL1764"/>
      <c r="CN1764"/>
    </row>
    <row r="1765" spans="7:92" x14ac:dyDescent="0.4">
      <c r="G1765"/>
      <c r="I1765"/>
      <c r="J1765"/>
      <c r="R1765"/>
      <c r="S1765"/>
      <c r="T1765"/>
      <c r="U1765"/>
      <c r="V1765"/>
      <c r="W1765"/>
      <c r="X1765"/>
      <c r="Y1765"/>
      <c r="Z1765"/>
      <c r="AA1765"/>
      <c r="AB1765"/>
      <c r="AC1765"/>
      <c r="AD1765"/>
      <c r="AE1765"/>
      <c r="AF1765"/>
      <c r="AG1765"/>
      <c r="AH1765"/>
      <c r="AI1765"/>
      <c r="AJ1765"/>
      <c r="AK1765"/>
      <c r="AL1765"/>
      <c r="AM1765"/>
      <c r="AN1765"/>
      <c r="AO1765"/>
      <c r="AP1765"/>
      <c r="AQ1765"/>
      <c r="AR1765"/>
      <c r="AS1765"/>
      <c r="AT1765"/>
      <c r="AU1765"/>
      <c r="AV1765"/>
      <c r="AW1765"/>
      <c r="AX1765"/>
      <c r="AY1765"/>
      <c r="AZ1765"/>
      <c r="BA1765"/>
      <c r="BB1765"/>
      <c r="BC1765"/>
      <c r="BD1765"/>
      <c r="BE1765"/>
      <c r="BF1765"/>
      <c r="BG1765"/>
      <c r="BH1765"/>
      <c r="BI1765"/>
      <c r="BJ1765"/>
      <c r="BK1765"/>
      <c r="BL1765"/>
      <c r="BM1765"/>
      <c r="BN1765"/>
      <c r="BO1765"/>
      <c r="BP1765"/>
      <c r="BQ1765"/>
      <c r="BR1765"/>
      <c r="BS1765"/>
      <c r="BT1765"/>
      <c r="BU1765"/>
      <c r="BV1765"/>
      <c r="BW1765"/>
      <c r="BX1765"/>
      <c r="BY1765"/>
      <c r="BZ1765"/>
      <c r="CA1765"/>
      <c r="CB1765"/>
      <c r="CC1765"/>
      <c r="CD1765"/>
      <c r="CE1765"/>
      <c r="CF1765"/>
      <c r="CG1765"/>
      <c r="CH1765"/>
      <c r="CI1765"/>
      <c r="CJ1765"/>
      <c r="CK1765"/>
      <c r="CL1765"/>
      <c r="CN1765"/>
    </row>
    <row r="1766" spans="7:92" x14ac:dyDescent="0.4">
      <c r="G1766"/>
      <c r="I1766"/>
      <c r="J1766"/>
      <c r="R1766"/>
      <c r="S1766"/>
      <c r="T1766"/>
      <c r="U1766"/>
      <c r="V1766"/>
      <c r="W1766"/>
      <c r="X1766"/>
      <c r="Y1766"/>
      <c r="Z1766"/>
      <c r="AA1766"/>
      <c r="AB1766"/>
      <c r="AC1766"/>
      <c r="AD1766"/>
      <c r="AE1766"/>
      <c r="AF1766"/>
      <c r="AG1766"/>
      <c r="AH1766"/>
      <c r="AI1766"/>
      <c r="AJ1766"/>
      <c r="AK1766"/>
      <c r="AL1766"/>
      <c r="AM1766"/>
      <c r="AN1766"/>
      <c r="AO1766"/>
      <c r="AP1766"/>
      <c r="AQ1766"/>
      <c r="AR1766"/>
      <c r="AS1766"/>
      <c r="AT1766"/>
      <c r="AU1766"/>
      <c r="AV1766"/>
      <c r="AW1766"/>
      <c r="AX1766"/>
      <c r="AY1766"/>
      <c r="AZ1766"/>
      <c r="BA1766"/>
      <c r="BB1766"/>
      <c r="BC1766"/>
      <c r="BD1766"/>
      <c r="BE1766"/>
      <c r="BF1766"/>
      <c r="BG1766"/>
      <c r="BH1766"/>
      <c r="BI1766"/>
      <c r="BJ1766"/>
      <c r="BK1766"/>
      <c r="BL1766"/>
      <c r="BM1766"/>
      <c r="BN1766"/>
      <c r="BO1766"/>
      <c r="BP1766"/>
      <c r="BQ1766"/>
      <c r="BR1766"/>
      <c r="BS1766"/>
      <c r="BT1766"/>
      <c r="BU1766"/>
      <c r="BV1766"/>
      <c r="BW1766"/>
      <c r="BX1766"/>
      <c r="BY1766"/>
      <c r="BZ1766"/>
      <c r="CA1766"/>
      <c r="CB1766"/>
      <c r="CC1766"/>
      <c r="CD1766"/>
      <c r="CE1766"/>
      <c r="CF1766"/>
      <c r="CG1766"/>
      <c r="CH1766"/>
      <c r="CI1766"/>
      <c r="CJ1766"/>
      <c r="CK1766"/>
      <c r="CL1766"/>
      <c r="CN1766"/>
    </row>
    <row r="1767" spans="7:92" x14ac:dyDescent="0.4">
      <c r="G1767"/>
      <c r="I1767"/>
      <c r="J1767"/>
      <c r="R1767"/>
      <c r="S1767"/>
      <c r="T1767"/>
      <c r="U1767"/>
      <c r="V1767"/>
      <c r="W1767"/>
      <c r="X1767"/>
      <c r="Y1767"/>
      <c r="Z1767"/>
      <c r="AA1767"/>
      <c r="AB1767"/>
      <c r="AC1767"/>
      <c r="AD1767"/>
      <c r="AE1767"/>
      <c r="AF1767"/>
      <c r="AG1767"/>
      <c r="AH1767"/>
      <c r="AI1767"/>
      <c r="AJ1767"/>
      <c r="AK1767"/>
      <c r="AL1767"/>
      <c r="AM1767"/>
      <c r="AN1767"/>
      <c r="AO1767"/>
      <c r="AP1767"/>
      <c r="AQ1767"/>
      <c r="AR1767"/>
      <c r="AS1767"/>
      <c r="AT1767"/>
      <c r="AU1767"/>
      <c r="AV1767"/>
      <c r="AW1767"/>
      <c r="AX1767"/>
      <c r="AY1767"/>
      <c r="AZ1767"/>
      <c r="BA1767"/>
      <c r="BB1767"/>
      <c r="BC1767"/>
      <c r="BD1767"/>
      <c r="BE1767"/>
      <c r="BF1767"/>
      <c r="BG1767"/>
      <c r="BH1767"/>
      <c r="BI1767"/>
      <c r="BJ1767"/>
      <c r="BK1767"/>
      <c r="BL1767"/>
      <c r="BM1767"/>
      <c r="BN1767"/>
      <c r="BO1767"/>
      <c r="BP1767"/>
      <c r="BQ1767"/>
      <c r="BR1767"/>
      <c r="BS1767"/>
      <c r="BT1767"/>
      <c r="BU1767"/>
      <c r="BV1767"/>
      <c r="BW1767"/>
      <c r="BX1767"/>
      <c r="BY1767"/>
      <c r="BZ1767"/>
      <c r="CA1767"/>
      <c r="CB1767"/>
      <c r="CC1767"/>
      <c r="CD1767"/>
      <c r="CE1767"/>
      <c r="CF1767"/>
      <c r="CG1767"/>
      <c r="CH1767"/>
      <c r="CI1767"/>
      <c r="CJ1767"/>
      <c r="CK1767"/>
      <c r="CL1767"/>
      <c r="CN1767"/>
    </row>
    <row r="1768" spans="7:92" x14ac:dyDescent="0.4">
      <c r="G1768"/>
      <c r="I1768"/>
      <c r="J1768"/>
      <c r="R1768"/>
      <c r="S1768"/>
      <c r="T1768"/>
      <c r="U1768"/>
      <c r="V1768"/>
      <c r="W1768"/>
      <c r="X1768"/>
      <c r="Y1768"/>
      <c r="Z1768"/>
      <c r="AA1768"/>
      <c r="AB1768"/>
      <c r="AC1768"/>
      <c r="AD1768"/>
      <c r="AE1768"/>
      <c r="AF1768"/>
      <c r="AG1768"/>
      <c r="AH1768"/>
      <c r="AI1768"/>
      <c r="AJ1768"/>
      <c r="AK1768"/>
      <c r="AL1768"/>
      <c r="AM1768"/>
      <c r="AN1768"/>
      <c r="AO1768"/>
      <c r="AP1768"/>
      <c r="AQ1768"/>
      <c r="AR1768"/>
      <c r="AS1768"/>
      <c r="AT1768"/>
      <c r="AU1768"/>
      <c r="AV1768"/>
      <c r="AW1768"/>
      <c r="AX1768"/>
      <c r="AY1768"/>
      <c r="AZ1768"/>
      <c r="BA1768"/>
      <c r="BB1768"/>
      <c r="BC1768"/>
      <c r="BD1768"/>
      <c r="BE1768"/>
      <c r="BF1768"/>
      <c r="BG1768"/>
      <c r="BH1768"/>
      <c r="BI1768"/>
      <c r="BJ1768"/>
      <c r="BK1768"/>
      <c r="BL1768"/>
      <c r="BM1768"/>
      <c r="BN1768"/>
      <c r="BO1768"/>
      <c r="BP1768"/>
      <c r="BQ1768"/>
      <c r="BR1768"/>
      <c r="BS1768"/>
      <c r="BT1768"/>
      <c r="BU1768"/>
      <c r="BV1768"/>
      <c r="BW1768"/>
      <c r="BX1768"/>
      <c r="BY1768"/>
      <c r="BZ1768"/>
      <c r="CA1768"/>
      <c r="CB1768"/>
      <c r="CC1768"/>
      <c r="CD1768"/>
      <c r="CE1768"/>
      <c r="CF1768"/>
      <c r="CG1768"/>
      <c r="CH1768"/>
      <c r="CI1768"/>
      <c r="CJ1768"/>
      <c r="CK1768"/>
      <c r="CL1768"/>
      <c r="CN1768"/>
    </row>
    <row r="1769" spans="7:92" x14ac:dyDescent="0.4">
      <c r="G1769"/>
      <c r="I1769"/>
      <c r="J1769"/>
      <c r="R1769"/>
      <c r="S1769"/>
      <c r="T1769"/>
      <c r="U1769"/>
      <c r="V1769"/>
      <c r="W1769"/>
      <c r="X1769"/>
      <c r="Y1769"/>
      <c r="Z1769"/>
      <c r="AA1769"/>
      <c r="AB1769"/>
      <c r="AC1769"/>
      <c r="AD1769"/>
      <c r="AE1769"/>
      <c r="AF1769"/>
      <c r="AG1769"/>
      <c r="AH1769"/>
      <c r="AI1769"/>
      <c r="AJ1769"/>
      <c r="AK1769"/>
      <c r="AL1769"/>
      <c r="AM1769"/>
      <c r="AN1769"/>
      <c r="AO1769"/>
      <c r="AP1769"/>
      <c r="AQ1769"/>
      <c r="AR1769"/>
      <c r="AS1769"/>
      <c r="AT1769"/>
      <c r="AU1769"/>
      <c r="AV1769"/>
      <c r="AW1769"/>
      <c r="AX1769"/>
      <c r="AY1769"/>
      <c r="AZ1769"/>
      <c r="BA1769"/>
      <c r="BB1769"/>
      <c r="BC1769"/>
      <c r="BD1769"/>
      <c r="BE1769"/>
      <c r="BF1769"/>
      <c r="BG1769"/>
      <c r="BH1769"/>
      <c r="BI1769"/>
      <c r="BJ1769"/>
      <c r="BK1769"/>
      <c r="BL1769"/>
      <c r="BM1769"/>
      <c r="BN1769"/>
      <c r="BO1769"/>
      <c r="BP1769"/>
      <c r="BQ1769"/>
      <c r="BR1769"/>
      <c r="BS1769"/>
      <c r="BT1769"/>
      <c r="BU1769"/>
      <c r="BV1769"/>
      <c r="BW1769"/>
      <c r="BX1769"/>
      <c r="BY1769"/>
      <c r="BZ1769"/>
      <c r="CA1769"/>
      <c r="CB1769"/>
      <c r="CC1769"/>
      <c r="CD1769"/>
      <c r="CE1769"/>
      <c r="CF1769"/>
      <c r="CG1769"/>
      <c r="CH1769"/>
      <c r="CI1769"/>
      <c r="CJ1769"/>
      <c r="CK1769"/>
      <c r="CL1769"/>
      <c r="CN1769"/>
    </row>
    <row r="1770" spans="7:92" x14ac:dyDescent="0.4">
      <c r="G1770"/>
      <c r="I1770"/>
      <c r="J1770"/>
      <c r="R1770"/>
      <c r="S1770"/>
      <c r="T1770"/>
      <c r="U1770"/>
      <c r="V1770"/>
      <c r="W1770"/>
      <c r="X1770"/>
      <c r="Y1770"/>
      <c r="Z1770"/>
      <c r="AA1770"/>
      <c r="AB1770"/>
      <c r="AC1770"/>
      <c r="AD1770"/>
      <c r="AE1770"/>
      <c r="AF1770"/>
      <c r="AG1770"/>
      <c r="AH1770"/>
      <c r="AI1770"/>
      <c r="AJ1770"/>
      <c r="AK1770"/>
      <c r="AL1770"/>
      <c r="AM1770"/>
      <c r="AN1770"/>
      <c r="AO1770"/>
      <c r="AP1770"/>
      <c r="AQ1770"/>
      <c r="AR1770"/>
      <c r="AS1770"/>
      <c r="AT1770"/>
      <c r="AU1770"/>
      <c r="AV1770"/>
      <c r="AW1770"/>
      <c r="AX1770"/>
      <c r="AY1770"/>
      <c r="AZ1770"/>
      <c r="BA1770"/>
      <c r="BB1770"/>
      <c r="BC1770"/>
      <c r="BD1770"/>
      <c r="BE1770"/>
      <c r="BF1770"/>
      <c r="BG1770"/>
      <c r="BH1770"/>
      <c r="BI1770"/>
      <c r="BJ1770"/>
      <c r="BK1770"/>
      <c r="BL1770"/>
      <c r="BM1770"/>
      <c r="BN1770"/>
      <c r="BO1770"/>
      <c r="BP1770"/>
      <c r="BQ1770"/>
      <c r="BR1770"/>
      <c r="BS1770"/>
      <c r="BT1770"/>
      <c r="BU1770"/>
      <c r="BV1770"/>
      <c r="BW1770"/>
      <c r="BX1770"/>
      <c r="BY1770"/>
      <c r="BZ1770"/>
      <c r="CA1770"/>
      <c r="CB1770"/>
      <c r="CC1770"/>
      <c r="CD1770"/>
      <c r="CE1770"/>
      <c r="CF1770"/>
      <c r="CG1770"/>
      <c r="CH1770"/>
      <c r="CI1770"/>
      <c r="CJ1770"/>
      <c r="CK1770"/>
      <c r="CL1770"/>
      <c r="CN1770"/>
    </row>
    <row r="1771" spans="7:92" x14ac:dyDescent="0.4">
      <c r="G1771"/>
      <c r="I1771"/>
      <c r="J1771"/>
      <c r="R1771"/>
      <c r="S1771"/>
      <c r="T1771"/>
      <c r="U1771"/>
      <c r="V1771"/>
      <c r="W1771"/>
      <c r="X1771"/>
      <c r="Y1771"/>
      <c r="Z1771"/>
      <c r="AA1771"/>
      <c r="AB1771"/>
      <c r="AC1771"/>
      <c r="AD1771"/>
      <c r="AE1771"/>
      <c r="AF1771"/>
      <c r="AG1771"/>
      <c r="AH1771"/>
      <c r="AI1771"/>
      <c r="AJ1771"/>
      <c r="AK1771"/>
      <c r="AL1771"/>
      <c r="AM1771"/>
      <c r="AN1771"/>
      <c r="AO1771"/>
      <c r="AP1771"/>
      <c r="AQ1771"/>
      <c r="AR1771"/>
      <c r="AS1771"/>
      <c r="AT1771"/>
      <c r="AU1771"/>
      <c r="AV1771"/>
      <c r="AW1771"/>
      <c r="AX1771"/>
      <c r="AY1771"/>
      <c r="AZ1771"/>
      <c r="BA1771"/>
      <c r="BB1771"/>
      <c r="BC1771"/>
      <c r="BD1771"/>
      <c r="BE1771"/>
      <c r="BF1771"/>
      <c r="BG1771"/>
      <c r="BH1771"/>
      <c r="BI1771"/>
      <c r="BJ1771"/>
      <c r="BK1771"/>
      <c r="BL1771"/>
      <c r="BM1771"/>
      <c r="BN1771"/>
      <c r="BO1771"/>
      <c r="BP1771"/>
      <c r="BQ1771"/>
      <c r="BR1771"/>
      <c r="BS1771"/>
      <c r="BT1771"/>
      <c r="BU1771"/>
      <c r="BV1771"/>
      <c r="BW1771"/>
      <c r="BX1771"/>
      <c r="BY1771"/>
      <c r="BZ1771"/>
      <c r="CA1771"/>
      <c r="CB1771"/>
      <c r="CC1771"/>
      <c r="CD1771"/>
      <c r="CE1771"/>
      <c r="CF1771"/>
      <c r="CG1771"/>
      <c r="CH1771"/>
      <c r="CI1771"/>
      <c r="CJ1771"/>
      <c r="CK1771"/>
      <c r="CL1771"/>
      <c r="CN1771"/>
    </row>
    <row r="1772" spans="7:92" x14ac:dyDescent="0.4">
      <c r="G1772"/>
      <c r="I1772"/>
      <c r="J1772"/>
      <c r="R1772"/>
      <c r="S1772"/>
      <c r="T1772"/>
      <c r="U1772"/>
      <c r="V1772"/>
      <c r="W1772"/>
      <c r="X1772"/>
      <c r="Y1772"/>
      <c r="Z1772"/>
      <c r="AA1772"/>
      <c r="AB1772"/>
      <c r="AC1772"/>
      <c r="AD1772"/>
      <c r="AE1772"/>
      <c r="AF1772"/>
      <c r="AG1772"/>
      <c r="AH1772"/>
      <c r="AI1772"/>
      <c r="AJ1772"/>
      <c r="AK1772"/>
      <c r="AL1772"/>
      <c r="AM1772"/>
      <c r="AN1772"/>
      <c r="AO1772"/>
      <c r="AP1772"/>
      <c r="AQ1772"/>
      <c r="AR1772"/>
      <c r="AS1772"/>
      <c r="AT1772"/>
      <c r="AU1772"/>
      <c r="AV1772"/>
      <c r="AW1772"/>
      <c r="AX1772"/>
      <c r="AY1772"/>
      <c r="AZ1772"/>
      <c r="BA1772"/>
      <c r="BB1772"/>
      <c r="BC1772"/>
      <c r="BD1772"/>
      <c r="BE1772"/>
      <c r="BF1772"/>
      <c r="BG1772"/>
      <c r="BH1772"/>
      <c r="BI1772"/>
      <c r="BJ1772"/>
      <c r="BK1772"/>
      <c r="BL1772"/>
      <c r="BM1772"/>
      <c r="BN1772"/>
      <c r="BO1772"/>
      <c r="BP1772"/>
      <c r="BQ1772"/>
      <c r="BR1772"/>
      <c r="BS1772"/>
      <c r="BT1772"/>
      <c r="BU1772"/>
      <c r="BV1772"/>
      <c r="BW1772"/>
      <c r="BX1772"/>
      <c r="BY1772"/>
      <c r="BZ1772"/>
      <c r="CA1772"/>
      <c r="CB1772"/>
      <c r="CC1772"/>
      <c r="CD1772"/>
      <c r="CE1772"/>
      <c r="CF1772"/>
      <c r="CG1772"/>
      <c r="CH1772"/>
      <c r="CI1772"/>
      <c r="CJ1772"/>
      <c r="CK1772"/>
      <c r="CL1772"/>
      <c r="CN1772"/>
    </row>
    <row r="1773" spans="7:92" x14ac:dyDescent="0.4">
      <c r="G1773"/>
      <c r="I1773"/>
      <c r="J1773"/>
      <c r="R1773"/>
      <c r="S1773"/>
      <c r="T1773"/>
      <c r="U1773"/>
      <c r="V1773"/>
      <c r="W1773"/>
      <c r="X1773"/>
      <c r="Y1773"/>
      <c r="Z1773"/>
      <c r="AA1773"/>
      <c r="AB1773"/>
      <c r="AC1773"/>
      <c r="AD1773"/>
      <c r="AE1773"/>
      <c r="AF1773"/>
      <c r="AG1773"/>
      <c r="AH1773"/>
      <c r="AI1773"/>
      <c r="AJ1773"/>
      <c r="AK1773"/>
      <c r="AL1773"/>
      <c r="AM1773"/>
      <c r="AN1773"/>
      <c r="AO1773"/>
      <c r="AP1773"/>
      <c r="AQ1773"/>
      <c r="AR1773"/>
      <c r="AS1773"/>
      <c r="AT1773"/>
      <c r="AU1773"/>
      <c r="AV1773"/>
      <c r="AW1773"/>
      <c r="AX1773"/>
      <c r="AY1773"/>
      <c r="AZ1773"/>
      <c r="BA1773"/>
      <c r="BB1773"/>
      <c r="BC1773"/>
      <c r="BD1773"/>
      <c r="BE1773"/>
      <c r="BF1773"/>
      <c r="BG1773"/>
      <c r="BH1773"/>
      <c r="BI1773"/>
      <c r="BJ1773"/>
      <c r="BK1773"/>
      <c r="BL1773"/>
      <c r="BM1773"/>
      <c r="BN1773"/>
      <c r="BO1773"/>
      <c r="BP1773"/>
      <c r="BQ1773"/>
      <c r="BR1773"/>
      <c r="BS1773"/>
      <c r="BT1773"/>
      <c r="BU1773"/>
      <c r="BV1773"/>
      <c r="BW1773"/>
      <c r="BX1773"/>
      <c r="BY1773"/>
      <c r="BZ1773"/>
      <c r="CA1773"/>
      <c r="CB1773"/>
      <c r="CC1773"/>
      <c r="CD1773"/>
      <c r="CE1773"/>
      <c r="CF1773"/>
      <c r="CG1773"/>
      <c r="CH1773"/>
      <c r="CI1773"/>
      <c r="CJ1773"/>
      <c r="CK1773"/>
      <c r="CL1773"/>
      <c r="CN1773"/>
    </row>
    <row r="1774" spans="7:92" x14ac:dyDescent="0.4">
      <c r="G1774"/>
      <c r="I1774"/>
      <c r="J1774"/>
      <c r="R1774"/>
      <c r="S1774"/>
      <c r="T1774"/>
      <c r="U1774"/>
      <c r="V1774"/>
      <c r="W1774"/>
      <c r="X1774"/>
      <c r="Y1774"/>
      <c r="Z1774"/>
      <c r="AA1774"/>
      <c r="AB1774"/>
      <c r="AC1774"/>
      <c r="AD1774"/>
      <c r="AE1774"/>
      <c r="AF1774"/>
      <c r="AG1774"/>
      <c r="AH1774"/>
      <c r="AI1774"/>
      <c r="AJ1774"/>
      <c r="AK1774"/>
      <c r="AL1774"/>
      <c r="AM1774"/>
      <c r="AN1774"/>
      <c r="AO1774"/>
      <c r="AP1774"/>
      <c r="AQ1774"/>
      <c r="AR1774"/>
      <c r="AS1774"/>
      <c r="AT1774"/>
      <c r="AU1774"/>
      <c r="AV1774"/>
      <c r="AW1774"/>
      <c r="AX1774"/>
      <c r="AY1774"/>
      <c r="AZ1774"/>
      <c r="BA1774"/>
      <c r="BB1774"/>
      <c r="BC1774"/>
      <c r="BD1774"/>
      <c r="BE1774"/>
      <c r="BF1774"/>
      <c r="BG1774"/>
      <c r="BH1774"/>
      <c r="BI1774"/>
      <c r="BJ1774"/>
      <c r="BK1774"/>
      <c r="BL1774"/>
      <c r="BM1774"/>
      <c r="BN1774"/>
      <c r="BO1774"/>
      <c r="BP1774"/>
      <c r="BQ1774"/>
      <c r="BR1774"/>
      <c r="BS1774"/>
      <c r="BT1774"/>
      <c r="BU1774"/>
      <c r="BV1774"/>
      <c r="BW1774"/>
      <c r="BX1774"/>
      <c r="BY1774"/>
      <c r="BZ1774"/>
      <c r="CA1774"/>
      <c r="CB1774"/>
      <c r="CC1774"/>
      <c r="CD1774"/>
      <c r="CE1774"/>
      <c r="CF1774"/>
      <c r="CG1774"/>
      <c r="CH1774"/>
      <c r="CI1774"/>
      <c r="CJ1774"/>
      <c r="CK1774"/>
      <c r="CL1774"/>
      <c r="CN1774"/>
    </row>
    <row r="1775" spans="7:92" x14ac:dyDescent="0.4">
      <c r="G1775"/>
      <c r="I1775"/>
      <c r="J1775"/>
      <c r="R1775"/>
      <c r="S1775"/>
      <c r="T1775"/>
      <c r="U1775"/>
      <c r="V1775"/>
      <c r="W1775"/>
      <c r="X1775"/>
      <c r="Y1775"/>
      <c r="Z1775"/>
      <c r="AA1775"/>
      <c r="AB1775"/>
      <c r="AC1775"/>
      <c r="AD1775"/>
      <c r="AE1775"/>
      <c r="AF1775"/>
      <c r="AG1775"/>
      <c r="AH1775"/>
      <c r="AI1775"/>
      <c r="AJ1775"/>
      <c r="AK1775"/>
      <c r="AL1775"/>
      <c r="AM1775"/>
      <c r="AN1775"/>
      <c r="AO1775"/>
      <c r="AP1775"/>
      <c r="AQ1775"/>
      <c r="AR1775"/>
      <c r="AS1775"/>
      <c r="AT1775"/>
      <c r="AU1775"/>
      <c r="AV1775"/>
      <c r="AW1775"/>
      <c r="AX1775"/>
      <c r="AY1775"/>
      <c r="AZ1775"/>
      <c r="BA1775"/>
      <c r="BB1775"/>
      <c r="BC1775"/>
      <c r="BD1775"/>
      <c r="BE1775"/>
      <c r="BF1775"/>
      <c r="BG1775"/>
      <c r="BH1775"/>
      <c r="BI1775"/>
      <c r="BJ1775"/>
      <c r="BK1775"/>
      <c r="BL1775"/>
      <c r="BM1775"/>
      <c r="BN1775"/>
      <c r="BO1775"/>
      <c r="BP1775"/>
      <c r="BQ1775"/>
      <c r="BR1775"/>
      <c r="BS1775"/>
      <c r="BT1775"/>
      <c r="BU1775"/>
      <c r="BV1775"/>
      <c r="BW1775"/>
      <c r="BX1775"/>
      <c r="BY1775"/>
      <c r="BZ1775"/>
      <c r="CA1775"/>
      <c r="CB1775"/>
      <c r="CC1775"/>
      <c r="CD1775"/>
      <c r="CE1775"/>
      <c r="CF1775"/>
      <c r="CG1775"/>
      <c r="CH1775"/>
      <c r="CI1775"/>
      <c r="CJ1775"/>
      <c r="CK1775"/>
      <c r="CL1775"/>
      <c r="CN1775"/>
    </row>
    <row r="1776" spans="7:92" x14ac:dyDescent="0.4">
      <c r="G1776"/>
      <c r="I1776"/>
      <c r="J1776"/>
      <c r="R1776"/>
      <c r="S1776"/>
      <c r="T1776"/>
      <c r="U1776"/>
      <c r="V1776"/>
      <c r="W1776"/>
      <c r="X1776"/>
      <c r="Y1776"/>
      <c r="Z1776"/>
      <c r="AA1776"/>
      <c r="AB1776"/>
      <c r="AC1776"/>
      <c r="AD1776"/>
      <c r="AE1776"/>
      <c r="AF1776"/>
      <c r="AG1776"/>
      <c r="AH1776"/>
      <c r="AI1776"/>
      <c r="AJ1776"/>
      <c r="AK1776"/>
      <c r="AL1776"/>
      <c r="AM1776"/>
      <c r="AN1776"/>
      <c r="AO1776"/>
      <c r="AP1776"/>
      <c r="AQ1776"/>
      <c r="AR1776"/>
      <c r="AS1776"/>
      <c r="AT1776"/>
      <c r="AU1776"/>
      <c r="AV1776"/>
      <c r="AW1776"/>
      <c r="AX1776"/>
      <c r="AY1776"/>
      <c r="AZ1776"/>
      <c r="BA1776"/>
      <c r="BB1776"/>
      <c r="BC1776"/>
      <c r="BD1776"/>
      <c r="BE1776"/>
      <c r="BF1776"/>
      <c r="BG1776"/>
      <c r="BH1776"/>
      <c r="BI1776"/>
      <c r="BJ1776"/>
      <c r="BK1776"/>
      <c r="BL1776"/>
      <c r="BM1776"/>
      <c r="BN1776"/>
      <c r="BO1776"/>
      <c r="BP1776"/>
      <c r="BQ1776"/>
      <c r="BR1776"/>
      <c r="BS1776"/>
      <c r="BT1776"/>
      <c r="BU1776"/>
      <c r="BV1776"/>
      <c r="BW1776"/>
      <c r="BX1776"/>
      <c r="BY1776"/>
      <c r="BZ1776"/>
      <c r="CA1776"/>
      <c r="CB1776"/>
      <c r="CC1776"/>
      <c r="CD1776"/>
      <c r="CE1776"/>
      <c r="CF1776"/>
      <c r="CG1776"/>
      <c r="CH1776"/>
      <c r="CI1776"/>
      <c r="CJ1776"/>
      <c r="CK1776"/>
      <c r="CL1776"/>
      <c r="CN1776"/>
    </row>
    <row r="1777" spans="1:116" x14ac:dyDescent="0.4">
      <c r="G1777"/>
      <c r="I1777"/>
      <c r="J1777"/>
      <c r="R1777"/>
      <c r="S1777"/>
      <c r="T1777"/>
      <c r="U1777"/>
      <c r="V1777"/>
      <c r="W1777"/>
      <c r="X1777"/>
      <c r="Y1777"/>
      <c r="Z1777"/>
      <c r="AA1777"/>
      <c r="AB1777"/>
      <c r="AC1777"/>
      <c r="AD1777"/>
      <c r="AE1777"/>
      <c r="AF1777"/>
      <c r="AG1777"/>
      <c r="AH1777"/>
      <c r="AI1777"/>
      <c r="AJ1777"/>
      <c r="AK1777"/>
      <c r="AL1777"/>
      <c r="AM1777"/>
      <c r="AN1777"/>
      <c r="AO1777"/>
      <c r="AP1777"/>
      <c r="AQ1777"/>
      <c r="AR1777"/>
      <c r="AS1777"/>
      <c r="AT1777"/>
      <c r="AU1777"/>
      <c r="AV1777"/>
      <c r="AW1777"/>
      <c r="AX1777"/>
      <c r="AY1777"/>
      <c r="AZ1777"/>
      <c r="BA1777"/>
      <c r="BB1777"/>
      <c r="BC1777"/>
      <c r="BD1777"/>
      <c r="BE1777"/>
      <c r="BF1777"/>
      <c r="BG1777"/>
      <c r="BH1777"/>
      <c r="BI1777"/>
      <c r="BJ1777"/>
      <c r="BK1777"/>
      <c r="BL1777"/>
      <c r="BM1777"/>
      <c r="BN1777"/>
      <c r="BO1777"/>
      <c r="BP1777"/>
      <c r="BQ1777"/>
      <c r="BR1777"/>
      <c r="BS1777"/>
      <c r="BT1777"/>
      <c r="BU1777"/>
      <c r="BV1777"/>
      <c r="BW1777"/>
      <c r="BX1777"/>
      <c r="BY1777"/>
      <c r="BZ1777"/>
      <c r="CA1777"/>
      <c r="CB1777"/>
      <c r="CC1777"/>
      <c r="CD1777"/>
      <c r="CE1777"/>
      <c r="CF1777"/>
      <c r="CG1777"/>
      <c r="CH1777"/>
      <c r="CI1777"/>
      <c r="CJ1777"/>
      <c r="CK1777"/>
      <c r="CL1777"/>
      <c r="CN1777"/>
    </row>
    <row r="1778" spans="1:116" x14ac:dyDescent="0.4">
      <c r="G1778"/>
      <c r="I1778"/>
      <c r="J1778"/>
      <c r="R1778"/>
      <c r="S1778"/>
      <c r="T1778"/>
      <c r="U1778"/>
      <c r="V1778"/>
      <c r="W1778"/>
      <c r="X1778"/>
      <c r="Y1778"/>
      <c r="Z1778"/>
      <c r="AA1778"/>
      <c r="AB1778"/>
      <c r="AC1778"/>
      <c r="AD1778"/>
      <c r="AE1778"/>
      <c r="AF1778"/>
      <c r="AG1778"/>
      <c r="AH1778"/>
      <c r="AI1778"/>
      <c r="AJ1778"/>
      <c r="AK1778"/>
      <c r="AL1778"/>
      <c r="AM1778"/>
      <c r="AN1778"/>
      <c r="AO1778"/>
      <c r="AP1778"/>
      <c r="AQ1778"/>
      <c r="AR1778"/>
      <c r="AS1778"/>
      <c r="AT1778"/>
      <c r="AU1778"/>
      <c r="AV1778"/>
      <c r="AW1778"/>
      <c r="AX1778"/>
      <c r="AY1778"/>
      <c r="AZ1778"/>
      <c r="BA1778"/>
      <c r="BB1778"/>
      <c r="BC1778"/>
      <c r="BD1778"/>
      <c r="BE1778"/>
      <c r="BF1778"/>
      <c r="BG1778"/>
      <c r="BH1778"/>
      <c r="BI1778"/>
      <c r="BJ1778"/>
      <c r="BK1778"/>
      <c r="BL1778"/>
      <c r="BM1778"/>
      <c r="BN1778"/>
      <c r="BO1778"/>
      <c r="BP1778"/>
      <c r="BQ1778"/>
      <c r="BR1778"/>
      <c r="BS1778"/>
      <c r="BT1778"/>
      <c r="BU1778"/>
      <c r="BV1778"/>
      <c r="BW1778"/>
      <c r="BX1778"/>
      <c r="BY1778"/>
      <c r="BZ1778"/>
      <c r="CA1778"/>
      <c r="CB1778"/>
      <c r="CC1778"/>
      <c r="CD1778"/>
      <c r="CE1778"/>
      <c r="CF1778"/>
      <c r="CG1778"/>
      <c r="CH1778"/>
      <c r="CI1778"/>
      <c r="CJ1778"/>
      <c r="CK1778"/>
      <c r="CL1778"/>
      <c r="CN1778"/>
    </row>
    <row r="1779" spans="1:116" x14ac:dyDescent="0.4">
      <c r="G1779"/>
      <c r="I1779"/>
      <c r="J1779"/>
      <c r="R1779"/>
      <c r="S1779"/>
      <c r="T1779"/>
      <c r="U1779"/>
      <c r="V1779"/>
      <c r="W1779"/>
      <c r="X1779"/>
      <c r="Y1779"/>
      <c r="Z1779"/>
      <c r="AA1779"/>
      <c r="AB1779"/>
      <c r="AC1779"/>
      <c r="AD1779"/>
      <c r="AE1779"/>
      <c r="AF1779"/>
      <c r="AG1779"/>
      <c r="AH1779"/>
      <c r="AI1779"/>
      <c r="AJ1779"/>
      <c r="AK1779"/>
      <c r="AL1779"/>
      <c r="AM1779"/>
      <c r="AN1779"/>
      <c r="AO1779"/>
      <c r="AP1779"/>
      <c r="AQ1779"/>
      <c r="AR1779"/>
      <c r="AS1779"/>
      <c r="AT1779"/>
      <c r="AU1779"/>
      <c r="AV1779"/>
      <c r="AW1779"/>
      <c r="AX1779"/>
      <c r="AY1779"/>
      <c r="AZ1779"/>
      <c r="BA1779"/>
      <c r="BB1779"/>
      <c r="BC1779"/>
      <c r="BD1779"/>
      <c r="BE1779"/>
      <c r="BF1779"/>
      <c r="BG1779"/>
      <c r="BH1779"/>
      <c r="BI1779"/>
      <c r="BJ1779"/>
      <c r="BK1779"/>
      <c r="BL1779"/>
      <c r="BM1779"/>
      <c r="BN1779"/>
      <c r="BO1779"/>
      <c r="BP1779"/>
      <c r="BQ1779"/>
      <c r="BR1779"/>
      <c r="BS1779"/>
      <c r="BT1779"/>
      <c r="BU1779"/>
      <c r="BV1779"/>
      <c r="BW1779"/>
      <c r="BX1779"/>
      <c r="BY1779"/>
      <c r="BZ1779"/>
      <c r="CA1779"/>
      <c r="CB1779"/>
      <c r="CC1779"/>
      <c r="CD1779"/>
      <c r="CE1779"/>
      <c r="CF1779"/>
      <c r="CG1779"/>
      <c r="CH1779"/>
      <c r="CI1779"/>
      <c r="CJ1779"/>
      <c r="CK1779"/>
      <c r="CL1779"/>
      <c r="CN1779"/>
    </row>
    <row r="1780" spans="1:116" x14ac:dyDescent="0.4">
      <c r="G1780"/>
      <c r="I1780"/>
      <c r="J1780"/>
      <c r="R1780"/>
      <c r="S1780"/>
      <c r="T1780"/>
      <c r="U1780"/>
      <c r="V1780"/>
      <c r="W1780"/>
      <c r="X1780"/>
      <c r="Y1780"/>
      <c r="Z1780"/>
      <c r="AA1780"/>
      <c r="AB1780"/>
      <c r="AC1780"/>
      <c r="AD1780"/>
      <c r="AE1780"/>
      <c r="AF1780"/>
      <c r="AG1780"/>
      <c r="AH1780"/>
      <c r="AI1780"/>
      <c r="AJ1780"/>
      <c r="AK1780"/>
      <c r="AL1780"/>
      <c r="AM1780"/>
      <c r="AN1780"/>
      <c r="AO1780"/>
      <c r="AP1780"/>
      <c r="AQ1780"/>
      <c r="AR1780"/>
      <c r="AS1780"/>
      <c r="AT1780"/>
      <c r="AU1780"/>
      <c r="AV1780"/>
      <c r="AW1780"/>
      <c r="AX1780"/>
      <c r="AY1780"/>
      <c r="AZ1780"/>
      <c r="BA1780"/>
      <c r="BB1780"/>
      <c r="BC1780"/>
      <c r="BD1780"/>
      <c r="BE1780"/>
      <c r="BF1780"/>
      <c r="BG1780"/>
      <c r="BH1780"/>
      <c r="BI1780"/>
      <c r="BJ1780"/>
      <c r="BK1780"/>
      <c r="BL1780"/>
      <c r="BM1780"/>
      <c r="BN1780"/>
      <c r="BO1780"/>
      <c r="BP1780"/>
      <c r="BQ1780"/>
      <c r="BR1780"/>
      <c r="BS1780"/>
      <c r="BT1780"/>
      <c r="BU1780"/>
      <c r="BV1780"/>
      <c r="BW1780"/>
      <c r="BX1780"/>
      <c r="BY1780"/>
      <c r="BZ1780"/>
      <c r="CA1780"/>
      <c r="CB1780"/>
      <c r="CC1780"/>
      <c r="CD1780"/>
      <c r="CE1780"/>
      <c r="CF1780"/>
      <c r="CG1780"/>
      <c r="CH1780"/>
      <c r="CI1780"/>
      <c r="CJ1780"/>
      <c r="CK1780"/>
      <c r="CL1780"/>
      <c r="CN1780"/>
    </row>
    <row r="1781" spans="1:116" x14ac:dyDescent="0.4">
      <c r="G1781"/>
      <c r="I1781"/>
      <c r="J1781"/>
      <c r="R1781"/>
      <c r="S1781"/>
      <c r="T1781"/>
      <c r="U1781"/>
      <c r="V1781"/>
      <c r="W1781"/>
      <c r="X1781"/>
      <c r="Y1781"/>
      <c r="Z1781"/>
      <c r="AA1781"/>
      <c r="AB1781"/>
      <c r="AC1781"/>
      <c r="AD1781"/>
      <c r="AE1781"/>
      <c r="AF1781"/>
      <c r="AG1781"/>
      <c r="AH1781"/>
      <c r="AI1781"/>
      <c r="AJ1781"/>
      <c r="AK1781"/>
      <c r="AL1781"/>
      <c r="AM1781"/>
      <c r="AN1781"/>
      <c r="AO1781"/>
      <c r="AP1781"/>
      <c r="AQ1781"/>
      <c r="AR1781"/>
      <c r="AS1781"/>
      <c r="AT1781"/>
      <c r="AU1781"/>
      <c r="AV1781"/>
      <c r="AW1781"/>
      <c r="AX1781"/>
      <c r="AY1781"/>
      <c r="AZ1781"/>
      <c r="BA1781"/>
      <c r="BB1781"/>
      <c r="BC1781"/>
      <c r="BD1781"/>
      <c r="BE1781"/>
      <c r="BF1781"/>
      <c r="BG1781"/>
      <c r="BH1781"/>
      <c r="BI1781"/>
      <c r="BJ1781"/>
      <c r="BK1781"/>
      <c r="BL1781"/>
      <c r="BM1781"/>
      <c r="BN1781"/>
      <c r="BO1781"/>
      <c r="BP1781"/>
      <c r="BQ1781"/>
      <c r="BR1781"/>
      <c r="BS1781"/>
      <c r="BT1781"/>
      <c r="BU1781"/>
      <c r="BV1781"/>
      <c r="BW1781"/>
      <c r="BX1781"/>
      <c r="BY1781"/>
      <c r="BZ1781"/>
      <c r="CA1781"/>
      <c r="CB1781"/>
      <c r="CC1781"/>
      <c r="CD1781"/>
      <c r="CE1781"/>
      <c r="CF1781"/>
      <c r="CG1781"/>
      <c r="CH1781"/>
      <c r="CI1781"/>
      <c r="CJ1781"/>
      <c r="CK1781"/>
      <c r="CL1781"/>
      <c r="CN1781"/>
    </row>
    <row r="1782" spans="1:116" s="164" customFormat="1" x14ac:dyDescent="0.4">
      <c r="A1782"/>
      <c r="B1782"/>
      <c r="C1782"/>
      <c r="D1782"/>
      <c r="E1782"/>
      <c r="F1782"/>
      <c r="G1782"/>
      <c r="H1782"/>
      <c r="I1782"/>
      <c r="J1782"/>
      <c r="K1782"/>
      <c r="L1782"/>
      <c r="M1782"/>
      <c r="N1782"/>
      <c r="O1782"/>
      <c r="P1782"/>
      <c r="Q1782"/>
      <c r="R1782"/>
      <c r="S1782"/>
      <c r="T1782"/>
      <c r="U1782"/>
      <c r="V1782"/>
      <c r="W1782"/>
      <c r="X1782"/>
      <c r="Y1782"/>
      <c r="Z1782"/>
      <c r="AA1782"/>
      <c r="AB1782"/>
      <c r="AC1782"/>
      <c r="AD1782"/>
      <c r="AE1782"/>
      <c r="AF1782"/>
      <c r="AG1782"/>
      <c r="AH1782"/>
      <c r="AI1782"/>
      <c r="AJ1782"/>
      <c r="AK1782"/>
      <c r="AL1782"/>
      <c r="AM1782"/>
      <c r="AN1782"/>
      <c r="AO1782"/>
      <c r="AP1782"/>
      <c r="AQ1782"/>
      <c r="AR1782"/>
      <c r="AS1782"/>
      <c r="AT1782"/>
      <c r="AU1782"/>
      <c r="AV1782"/>
      <c r="AW1782"/>
      <c r="AX1782"/>
      <c r="AY1782"/>
      <c r="AZ1782"/>
      <c r="BA1782"/>
      <c r="BB1782"/>
      <c r="BC1782"/>
      <c r="BD1782"/>
      <c r="BE1782"/>
      <c r="BF1782"/>
      <c r="BG1782"/>
      <c r="BH1782"/>
      <c r="BI1782"/>
      <c r="BJ1782"/>
      <c r="BK1782"/>
      <c r="BL1782"/>
      <c r="BM1782"/>
      <c r="BN1782"/>
      <c r="BO1782"/>
      <c r="BP1782"/>
      <c r="BQ1782"/>
      <c r="BR1782"/>
      <c r="BS1782"/>
      <c r="BT1782"/>
      <c r="BU1782"/>
      <c r="BV1782"/>
      <c r="BW1782"/>
      <c r="BX1782"/>
      <c r="BY1782"/>
      <c r="BZ1782"/>
      <c r="CA1782"/>
      <c r="CB1782"/>
      <c r="CC1782"/>
      <c r="CD1782"/>
      <c r="CE1782"/>
      <c r="CF1782"/>
      <c r="CG1782"/>
      <c r="CH1782"/>
      <c r="CI1782"/>
      <c r="CJ1782"/>
      <c r="CK1782"/>
      <c r="CL1782"/>
      <c r="CM1782"/>
      <c r="CN1782"/>
      <c r="CO1782"/>
      <c r="CP1782"/>
      <c r="CQ1782"/>
      <c r="CR1782"/>
      <c r="CS1782"/>
      <c r="CT1782"/>
      <c r="CU1782"/>
      <c r="CV1782"/>
      <c r="CW1782"/>
      <c r="CX1782"/>
      <c r="CY1782"/>
      <c r="CZ1782"/>
      <c r="DA1782"/>
      <c r="DB1782"/>
      <c r="DC1782"/>
      <c r="DD1782"/>
      <c r="DE1782"/>
      <c r="DF1782"/>
      <c r="DG1782"/>
      <c r="DH1782"/>
      <c r="DI1782"/>
      <c r="DJ1782"/>
      <c r="DK1782"/>
      <c r="DL1782"/>
    </row>
    <row r="1783" spans="1:116" x14ac:dyDescent="0.4">
      <c r="G1783"/>
      <c r="I1783"/>
      <c r="J1783"/>
      <c r="R1783"/>
      <c r="S1783"/>
      <c r="T1783"/>
      <c r="U1783"/>
      <c r="V1783"/>
      <c r="W1783"/>
      <c r="X1783"/>
      <c r="Y1783"/>
      <c r="Z1783"/>
      <c r="AA1783"/>
      <c r="AB1783"/>
      <c r="AC1783"/>
      <c r="AD1783"/>
      <c r="AE1783"/>
      <c r="AF1783"/>
      <c r="AG1783"/>
      <c r="AH1783"/>
      <c r="AI1783"/>
      <c r="AJ1783"/>
      <c r="AK1783"/>
      <c r="AL1783"/>
      <c r="AM1783"/>
      <c r="AN1783"/>
      <c r="AO1783"/>
      <c r="AP1783"/>
      <c r="AQ1783"/>
      <c r="AR1783"/>
      <c r="AS1783"/>
      <c r="AT1783"/>
      <c r="AU1783"/>
      <c r="AV1783"/>
      <c r="AW1783"/>
      <c r="AX1783"/>
      <c r="AY1783"/>
      <c r="AZ1783"/>
      <c r="BA1783"/>
      <c r="BB1783"/>
      <c r="BC1783"/>
      <c r="BD1783"/>
      <c r="BE1783"/>
      <c r="BF1783"/>
      <c r="BG1783"/>
      <c r="BH1783"/>
      <c r="BI1783"/>
      <c r="BJ1783"/>
      <c r="BK1783"/>
      <c r="BL1783"/>
      <c r="BM1783"/>
      <c r="BN1783"/>
      <c r="BO1783"/>
      <c r="BP1783"/>
      <c r="BQ1783"/>
      <c r="BR1783"/>
      <c r="BS1783"/>
      <c r="BT1783"/>
      <c r="BU1783"/>
      <c r="BV1783"/>
      <c r="BW1783"/>
      <c r="BX1783"/>
      <c r="BY1783"/>
      <c r="BZ1783"/>
      <c r="CA1783"/>
      <c r="CB1783"/>
      <c r="CC1783"/>
      <c r="CD1783"/>
      <c r="CE1783"/>
      <c r="CF1783"/>
      <c r="CG1783"/>
      <c r="CH1783"/>
      <c r="CI1783"/>
      <c r="CJ1783"/>
      <c r="CK1783"/>
      <c r="CL1783"/>
      <c r="CN1783"/>
    </row>
    <row r="1784" spans="1:116" x14ac:dyDescent="0.4">
      <c r="G1784"/>
      <c r="I1784"/>
      <c r="J1784"/>
      <c r="R1784"/>
      <c r="S1784"/>
      <c r="T1784"/>
      <c r="U1784"/>
      <c r="V1784"/>
      <c r="W1784"/>
      <c r="X1784"/>
      <c r="Y1784"/>
      <c r="Z1784"/>
      <c r="AA1784"/>
      <c r="AB1784"/>
      <c r="AC1784"/>
      <c r="AD1784"/>
      <c r="AE1784"/>
      <c r="AF1784"/>
      <c r="AG1784"/>
      <c r="AH1784"/>
      <c r="AI1784"/>
      <c r="AJ1784"/>
      <c r="AK1784"/>
      <c r="AL1784"/>
      <c r="AM1784"/>
      <c r="AN1784"/>
      <c r="AO1784"/>
      <c r="AP1784"/>
      <c r="AQ1784"/>
      <c r="AR1784"/>
      <c r="AS1784"/>
      <c r="AT1784"/>
      <c r="AU1784"/>
      <c r="AV1784"/>
      <c r="AW1784"/>
      <c r="AX1784"/>
      <c r="AY1784"/>
      <c r="AZ1784"/>
      <c r="BA1784"/>
      <c r="BB1784"/>
      <c r="BC1784"/>
      <c r="BD1784"/>
      <c r="BE1784"/>
      <c r="BF1784"/>
      <c r="BG1784"/>
      <c r="BH1784"/>
      <c r="BI1784"/>
      <c r="BJ1784"/>
      <c r="BK1784"/>
      <c r="BL1784"/>
      <c r="BM1784"/>
      <c r="BN1784"/>
      <c r="BO1784"/>
      <c r="BP1784"/>
      <c r="BQ1784"/>
      <c r="BR1784"/>
      <c r="BS1784"/>
      <c r="BT1784"/>
      <c r="BU1784"/>
      <c r="BV1784"/>
      <c r="BW1784"/>
      <c r="BX1784"/>
      <c r="BY1784"/>
      <c r="BZ1784"/>
      <c r="CA1784"/>
      <c r="CB1784"/>
      <c r="CC1784"/>
      <c r="CD1784"/>
      <c r="CE1784"/>
      <c r="CF1784"/>
      <c r="CG1784"/>
      <c r="CH1784"/>
      <c r="CI1784"/>
      <c r="CJ1784"/>
      <c r="CK1784"/>
      <c r="CL1784"/>
      <c r="CN1784"/>
    </row>
    <row r="1785" spans="1:116" x14ac:dyDescent="0.4">
      <c r="G1785"/>
      <c r="I1785"/>
      <c r="J1785"/>
      <c r="R1785"/>
      <c r="S1785"/>
      <c r="T1785"/>
      <c r="U1785"/>
      <c r="V1785"/>
      <c r="W1785"/>
      <c r="X1785"/>
      <c r="Y1785"/>
      <c r="Z1785"/>
      <c r="AA1785"/>
      <c r="AB1785"/>
      <c r="AC1785"/>
      <c r="AD1785"/>
      <c r="AE1785"/>
      <c r="AF1785"/>
      <c r="AG1785"/>
      <c r="AH1785"/>
      <c r="AI1785"/>
      <c r="AJ1785"/>
      <c r="AK1785"/>
      <c r="AL1785"/>
      <c r="AM1785"/>
      <c r="AN1785"/>
      <c r="AO1785"/>
      <c r="AP1785"/>
      <c r="AQ1785"/>
      <c r="AR1785"/>
      <c r="AS1785"/>
      <c r="AT1785"/>
      <c r="AU1785"/>
      <c r="AV1785"/>
      <c r="AW1785"/>
      <c r="AX1785"/>
      <c r="AY1785"/>
      <c r="AZ1785"/>
      <c r="BA1785"/>
      <c r="BB1785"/>
      <c r="BC1785"/>
      <c r="BD1785"/>
      <c r="BE1785"/>
      <c r="BF1785"/>
      <c r="BG1785"/>
      <c r="BH1785"/>
      <c r="BI1785"/>
      <c r="BJ1785"/>
      <c r="BK1785"/>
      <c r="BL1785"/>
      <c r="BM1785"/>
      <c r="BN1785"/>
      <c r="BO1785"/>
      <c r="BP1785"/>
      <c r="BQ1785"/>
      <c r="BR1785"/>
      <c r="BS1785"/>
      <c r="BT1785"/>
      <c r="BU1785"/>
      <c r="BV1785"/>
      <c r="BW1785"/>
      <c r="BX1785"/>
      <c r="BY1785"/>
      <c r="BZ1785"/>
      <c r="CA1785"/>
      <c r="CB1785"/>
      <c r="CC1785"/>
      <c r="CD1785"/>
      <c r="CE1785"/>
      <c r="CF1785"/>
      <c r="CG1785"/>
      <c r="CH1785"/>
      <c r="CI1785"/>
      <c r="CJ1785"/>
      <c r="CK1785"/>
      <c r="CL1785"/>
      <c r="CN1785"/>
    </row>
    <row r="1786" spans="1:116" x14ac:dyDescent="0.4">
      <c r="G1786"/>
      <c r="I1786"/>
      <c r="J1786"/>
      <c r="R1786"/>
      <c r="S1786"/>
      <c r="T1786"/>
      <c r="U1786"/>
      <c r="V1786"/>
      <c r="W1786"/>
      <c r="X1786"/>
      <c r="Y1786"/>
      <c r="Z1786"/>
      <c r="AA1786"/>
      <c r="AB1786"/>
      <c r="AC1786"/>
      <c r="AD1786"/>
      <c r="AE1786"/>
      <c r="AF1786"/>
      <c r="AG1786"/>
      <c r="AH1786"/>
      <c r="AI1786"/>
      <c r="AJ1786"/>
      <c r="AK1786"/>
      <c r="AL1786"/>
      <c r="AM1786"/>
      <c r="AN1786"/>
      <c r="AO1786"/>
      <c r="AP1786"/>
      <c r="AQ1786"/>
      <c r="AR1786"/>
      <c r="AS1786"/>
      <c r="AT1786"/>
      <c r="AU1786"/>
      <c r="AV1786"/>
      <c r="AW1786"/>
      <c r="AX1786"/>
      <c r="AY1786"/>
      <c r="AZ1786"/>
      <c r="BA1786"/>
      <c r="BB1786"/>
      <c r="BC1786"/>
      <c r="BD1786"/>
      <c r="BE1786"/>
      <c r="BF1786"/>
      <c r="BG1786"/>
      <c r="BH1786"/>
      <c r="BI1786"/>
      <c r="BJ1786"/>
      <c r="BK1786"/>
      <c r="BL1786"/>
      <c r="BM1786"/>
      <c r="BN1786"/>
      <c r="BO1786"/>
      <c r="BP1786"/>
      <c r="BQ1786"/>
      <c r="BR1786"/>
      <c r="BS1786"/>
      <c r="BT1786"/>
      <c r="BU1786"/>
      <c r="BV1786"/>
      <c r="BW1786"/>
      <c r="BX1786"/>
      <c r="BY1786"/>
      <c r="BZ1786"/>
      <c r="CA1786"/>
      <c r="CB1786"/>
      <c r="CC1786"/>
      <c r="CD1786"/>
      <c r="CE1786"/>
      <c r="CF1786"/>
      <c r="CG1786"/>
      <c r="CH1786"/>
      <c r="CI1786"/>
      <c r="CJ1786"/>
      <c r="CK1786"/>
      <c r="CL1786"/>
      <c r="CN1786"/>
    </row>
    <row r="1787" spans="1:116" x14ac:dyDescent="0.4">
      <c r="G1787"/>
      <c r="I1787"/>
      <c r="J1787"/>
      <c r="R1787"/>
      <c r="S1787"/>
      <c r="T1787"/>
      <c r="U1787"/>
      <c r="V1787"/>
      <c r="W1787"/>
      <c r="X1787"/>
      <c r="Y1787"/>
      <c r="Z1787"/>
      <c r="AA1787"/>
      <c r="AB1787"/>
      <c r="AC1787"/>
      <c r="AD1787"/>
      <c r="AE1787"/>
      <c r="AF1787"/>
      <c r="AG1787"/>
      <c r="AH1787"/>
      <c r="AI1787"/>
      <c r="AJ1787"/>
      <c r="AK1787"/>
      <c r="AL1787"/>
      <c r="AM1787"/>
      <c r="AN1787"/>
      <c r="AO1787"/>
      <c r="AP1787"/>
      <c r="AQ1787"/>
      <c r="AR1787"/>
      <c r="AS1787"/>
      <c r="AT1787"/>
      <c r="AU1787"/>
      <c r="AV1787"/>
      <c r="AW1787"/>
      <c r="AX1787"/>
      <c r="AY1787"/>
      <c r="AZ1787"/>
      <c r="BA1787"/>
      <c r="BB1787"/>
      <c r="BC1787"/>
      <c r="BD1787"/>
      <c r="BE1787"/>
      <c r="BF1787"/>
      <c r="BG1787"/>
      <c r="BH1787"/>
      <c r="BI1787"/>
      <c r="BJ1787"/>
      <c r="BK1787"/>
      <c r="BL1787"/>
      <c r="BM1787"/>
      <c r="BN1787"/>
      <c r="BO1787"/>
      <c r="BP1787"/>
      <c r="BQ1787"/>
      <c r="BR1787"/>
      <c r="BS1787"/>
      <c r="BT1787"/>
      <c r="BU1787"/>
      <c r="BV1787"/>
      <c r="BW1787"/>
      <c r="BX1787"/>
      <c r="BY1787"/>
      <c r="BZ1787"/>
      <c r="CA1787"/>
      <c r="CB1787"/>
      <c r="CC1787"/>
      <c r="CD1787"/>
      <c r="CE1787"/>
      <c r="CF1787"/>
      <c r="CG1787"/>
      <c r="CH1787"/>
      <c r="CI1787"/>
      <c r="CJ1787"/>
      <c r="CK1787"/>
      <c r="CL1787"/>
      <c r="CN1787"/>
    </row>
    <row r="1788" spans="1:116" x14ac:dyDescent="0.4">
      <c r="G1788"/>
      <c r="I1788"/>
      <c r="J1788"/>
      <c r="R1788"/>
      <c r="S1788"/>
      <c r="T1788"/>
      <c r="U1788"/>
      <c r="V1788"/>
      <c r="W1788"/>
      <c r="X1788"/>
      <c r="Y1788"/>
      <c r="Z1788"/>
      <c r="AA1788"/>
      <c r="AB1788"/>
      <c r="AC1788"/>
      <c r="AD1788"/>
      <c r="AE1788"/>
      <c r="AF1788"/>
      <c r="AG1788"/>
      <c r="AH1788"/>
      <c r="AI1788"/>
      <c r="AJ1788"/>
      <c r="AK1788"/>
      <c r="AL1788"/>
      <c r="AM1788"/>
      <c r="AN1788"/>
      <c r="AO1788"/>
      <c r="AP1788"/>
      <c r="AQ1788"/>
      <c r="AR1788"/>
      <c r="AS1788"/>
      <c r="AT1788"/>
      <c r="AU1788"/>
      <c r="AV1788"/>
      <c r="AW1788"/>
      <c r="AX1788"/>
      <c r="AY1788"/>
      <c r="AZ1788"/>
      <c r="BA1788"/>
      <c r="BB1788"/>
      <c r="BC1788"/>
      <c r="BD1788"/>
      <c r="BE1788"/>
      <c r="BF1788"/>
      <c r="BG1788"/>
      <c r="BH1788"/>
      <c r="BI1788"/>
      <c r="BJ1788"/>
      <c r="BK1788"/>
      <c r="BL1788"/>
      <c r="BM1788"/>
      <c r="BN1788"/>
      <c r="BO1788"/>
      <c r="BP1788"/>
      <c r="BQ1788"/>
      <c r="BR1788"/>
      <c r="BS1788"/>
      <c r="BT1788"/>
      <c r="BU1788"/>
      <c r="BV1788"/>
      <c r="BW1788"/>
      <c r="BX1788"/>
      <c r="BY1788"/>
      <c r="BZ1788"/>
      <c r="CA1788"/>
      <c r="CB1788"/>
      <c r="CC1788"/>
      <c r="CD1788"/>
      <c r="CE1788"/>
      <c r="CF1788"/>
      <c r="CG1788"/>
      <c r="CH1788"/>
      <c r="CI1788"/>
      <c r="CJ1788"/>
      <c r="CK1788"/>
      <c r="CL1788"/>
      <c r="CN1788"/>
    </row>
    <row r="1789" spans="1:116" x14ac:dyDescent="0.4">
      <c r="G1789"/>
      <c r="I1789"/>
      <c r="J1789"/>
      <c r="R1789"/>
      <c r="S1789"/>
      <c r="T1789"/>
      <c r="U1789"/>
      <c r="V1789"/>
      <c r="W1789"/>
      <c r="X1789"/>
      <c r="Y1789"/>
      <c r="Z1789"/>
      <c r="AA1789"/>
      <c r="AB1789"/>
      <c r="AC1789"/>
      <c r="AD1789"/>
      <c r="AE1789"/>
      <c r="AF1789"/>
      <c r="AG1789"/>
      <c r="AH1789"/>
      <c r="AI1789"/>
      <c r="AJ1789"/>
      <c r="AK1789"/>
      <c r="AL1789"/>
      <c r="AM1789"/>
      <c r="AN1789"/>
      <c r="AO1789"/>
      <c r="AP1789"/>
      <c r="AQ1789"/>
      <c r="AR1789"/>
      <c r="AS1789"/>
      <c r="AT1789"/>
      <c r="AU1789"/>
      <c r="AV1789"/>
      <c r="AW1789"/>
      <c r="AX1789"/>
      <c r="AY1789"/>
      <c r="AZ1789"/>
      <c r="BA1789"/>
      <c r="BB1789"/>
      <c r="BC1789"/>
      <c r="BD1789"/>
      <c r="BE1789"/>
      <c r="BF1789"/>
      <c r="BG1789"/>
      <c r="BH1789"/>
      <c r="BI1789"/>
      <c r="BJ1789"/>
      <c r="BK1789"/>
      <c r="BL1789"/>
      <c r="BM1789"/>
      <c r="BN1789"/>
      <c r="BO1789"/>
      <c r="BP1789"/>
      <c r="BQ1789"/>
      <c r="BR1789"/>
      <c r="BS1789"/>
      <c r="BT1789"/>
      <c r="BU1789"/>
      <c r="BV1789"/>
      <c r="BW1789"/>
      <c r="BX1789"/>
      <c r="BY1789"/>
      <c r="BZ1789"/>
      <c r="CA1789"/>
      <c r="CB1789"/>
      <c r="CC1789"/>
      <c r="CD1789"/>
      <c r="CE1789"/>
      <c r="CF1789"/>
      <c r="CG1789"/>
      <c r="CH1789"/>
      <c r="CI1789"/>
      <c r="CJ1789"/>
      <c r="CK1789"/>
      <c r="CL1789"/>
      <c r="CN1789"/>
    </row>
    <row r="1790" spans="1:116" x14ac:dyDescent="0.4">
      <c r="G1790"/>
      <c r="I1790"/>
      <c r="J1790"/>
      <c r="R1790"/>
      <c r="S1790"/>
      <c r="T1790"/>
      <c r="U1790"/>
      <c r="V1790"/>
      <c r="W1790"/>
      <c r="X1790"/>
      <c r="Y1790"/>
      <c r="Z1790"/>
      <c r="AA1790"/>
      <c r="AB1790"/>
      <c r="AC1790"/>
      <c r="AD1790"/>
      <c r="AE1790"/>
      <c r="AF1790"/>
      <c r="AG1790"/>
      <c r="AH1790"/>
      <c r="AI1790"/>
      <c r="AJ1790"/>
      <c r="AK1790"/>
      <c r="AL1790"/>
      <c r="AM1790"/>
      <c r="AN1790"/>
      <c r="AO1790"/>
      <c r="AP1790"/>
      <c r="AQ1790"/>
      <c r="AR1790"/>
      <c r="AS1790"/>
      <c r="AT1790"/>
      <c r="AU1790"/>
      <c r="AV1790"/>
      <c r="AW1790"/>
      <c r="AX1790"/>
      <c r="AY1790"/>
      <c r="AZ1790"/>
      <c r="BA1790"/>
      <c r="BB1790"/>
      <c r="BC1790"/>
      <c r="BD1790"/>
      <c r="BE1790"/>
      <c r="BF1790"/>
      <c r="BG1790"/>
      <c r="BH1790"/>
      <c r="BI1790"/>
      <c r="BJ1790"/>
      <c r="BK1790"/>
      <c r="BL1790"/>
      <c r="BM1790"/>
      <c r="BN1790"/>
      <c r="BO1790"/>
      <c r="BP1790"/>
      <c r="BQ1790"/>
      <c r="BR1790"/>
      <c r="BS1790"/>
      <c r="BT1790"/>
      <c r="BU1790"/>
      <c r="BV1790"/>
      <c r="BW1790"/>
      <c r="BX1790"/>
      <c r="BY1790"/>
      <c r="BZ1790"/>
      <c r="CA1790"/>
      <c r="CB1790"/>
      <c r="CC1790"/>
      <c r="CD1790"/>
      <c r="CE1790"/>
      <c r="CF1790"/>
      <c r="CG1790"/>
      <c r="CH1790"/>
      <c r="CI1790"/>
      <c r="CJ1790"/>
      <c r="CK1790"/>
      <c r="CL1790"/>
      <c r="CN1790"/>
    </row>
    <row r="1791" spans="1:116" x14ac:dyDescent="0.4">
      <c r="G1791"/>
      <c r="I1791"/>
      <c r="J1791"/>
      <c r="R1791"/>
      <c r="S1791"/>
      <c r="T1791"/>
      <c r="U1791"/>
      <c r="V1791"/>
      <c r="W1791"/>
      <c r="X1791"/>
      <c r="Y1791"/>
      <c r="Z1791"/>
      <c r="AA1791"/>
      <c r="AB1791"/>
      <c r="AC1791"/>
      <c r="AD1791"/>
      <c r="AE1791"/>
      <c r="AF1791"/>
      <c r="AG1791"/>
      <c r="AH1791"/>
      <c r="AI1791"/>
      <c r="AJ1791"/>
      <c r="AK1791"/>
      <c r="AL1791"/>
      <c r="AM1791"/>
      <c r="AN1791"/>
      <c r="AO1791"/>
      <c r="AP1791"/>
      <c r="AQ1791"/>
      <c r="AR1791"/>
      <c r="AS1791"/>
      <c r="AT1791"/>
      <c r="AU1791"/>
      <c r="AV1791"/>
      <c r="AW1791"/>
      <c r="AX1791"/>
      <c r="AY1791"/>
      <c r="AZ1791"/>
      <c r="BA1791"/>
      <c r="BB1791"/>
      <c r="BC1791"/>
      <c r="BD1791"/>
      <c r="BE1791"/>
      <c r="BF1791"/>
      <c r="BG1791"/>
      <c r="BH1791"/>
      <c r="BI1791"/>
      <c r="BJ1791"/>
      <c r="BK1791"/>
      <c r="BL1791"/>
      <c r="BM1791"/>
      <c r="BN1791"/>
      <c r="BO1791"/>
      <c r="BP1791"/>
      <c r="BQ1791"/>
      <c r="BR1791"/>
      <c r="BS1791"/>
      <c r="BT1791"/>
      <c r="BU1791"/>
      <c r="BV1791"/>
      <c r="BW1791"/>
      <c r="BX1791"/>
      <c r="BY1791"/>
      <c r="BZ1791"/>
      <c r="CA1791"/>
      <c r="CB1791"/>
      <c r="CC1791"/>
      <c r="CD1791"/>
      <c r="CE1791"/>
      <c r="CF1791"/>
      <c r="CG1791"/>
      <c r="CH1791"/>
      <c r="CI1791"/>
      <c r="CJ1791"/>
      <c r="CK1791"/>
      <c r="CL1791"/>
      <c r="CN1791"/>
    </row>
    <row r="1792" spans="1:116" x14ac:dyDescent="0.4">
      <c r="G1792"/>
      <c r="I1792"/>
      <c r="J1792"/>
      <c r="R1792"/>
      <c r="S1792"/>
      <c r="T1792"/>
      <c r="U1792"/>
      <c r="V1792"/>
      <c r="W1792"/>
      <c r="X1792"/>
      <c r="Y1792"/>
      <c r="Z1792"/>
      <c r="AA1792"/>
      <c r="AB1792"/>
      <c r="AC1792"/>
      <c r="AD1792"/>
      <c r="AE1792"/>
      <c r="AF1792"/>
      <c r="AG1792"/>
      <c r="AH1792"/>
      <c r="AI1792"/>
      <c r="AJ1792"/>
      <c r="AK1792"/>
      <c r="AL1792"/>
      <c r="AM1792"/>
      <c r="AN1792"/>
      <c r="AO1792"/>
      <c r="AP1792"/>
      <c r="AQ1792"/>
      <c r="AR1792"/>
      <c r="AS1792"/>
      <c r="AT1792"/>
      <c r="AU1792"/>
      <c r="AV1792"/>
      <c r="AW1792"/>
      <c r="AX1792"/>
      <c r="AY1792"/>
      <c r="AZ1792"/>
      <c r="BA1792"/>
      <c r="BB1792"/>
      <c r="BC1792"/>
      <c r="BD1792"/>
      <c r="BE1792"/>
      <c r="BF1792"/>
      <c r="BG1792"/>
      <c r="BH1792"/>
      <c r="BI1792"/>
      <c r="BJ1792"/>
      <c r="BK1792"/>
      <c r="BL1792"/>
      <c r="BM1792"/>
      <c r="BN1792"/>
      <c r="BO1792"/>
      <c r="BP1792"/>
      <c r="BQ1792"/>
      <c r="BR1792"/>
      <c r="BS1792"/>
      <c r="BT1792"/>
      <c r="BU1792"/>
      <c r="BV1792"/>
      <c r="BW1792"/>
      <c r="BX1792"/>
      <c r="BY1792"/>
      <c r="BZ1792"/>
      <c r="CA1792"/>
      <c r="CB1792"/>
      <c r="CC1792"/>
      <c r="CD1792"/>
      <c r="CE1792"/>
      <c r="CF1792"/>
      <c r="CG1792"/>
      <c r="CH1792"/>
      <c r="CI1792"/>
      <c r="CJ1792"/>
      <c r="CK1792"/>
      <c r="CL1792"/>
      <c r="CN1792"/>
    </row>
    <row r="1793" spans="7:92" x14ac:dyDescent="0.4">
      <c r="G1793"/>
      <c r="I1793"/>
      <c r="J1793"/>
      <c r="R1793"/>
      <c r="S1793"/>
      <c r="T1793"/>
      <c r="U1793"/>
      <c r="V1793"/>
      <c r="W1793"/>
      <c r="X1793"/>
      <c r="Y1793"/>
      <c r="Z1793"/>
      <c r="AA1793"/>
      <c r="AB1793"/>
      <c r="AC1793"/>
      <c r="AD1793"/>
      <c r="AE1793"/>
      <c r="AF1793"/>
      <c r="AG1793"/>
      <c r="AH1793"/>
      <c r="AI1793"/>
      <c r="AJ1793"/>
      <c r="AK1793"/>
      <c r="AL1793"/>
      <c r="AM1793"/>
      <c r="AN1793"/>
      <c r="AO1793"/>
      <c r="AP1793"/>
      <c r="AQ1793"/>
      <c r="AR1793"/>
      <c r="AS1793"/>
      <c r="AT1793"/>
      <c r="AU1793"/>
      <c r="AV1793"/>
      <c r="AW1793"/>
      <c r="AX1793"/>
      <c r="AY1793"/>
      <c r="AZ1793"/>
      <c r="BA1793"/>
      <c r="BB1793"/>
      <c r="BC1793"/>
      <c r="BD1793"/>
      <c r="BE1793"/>
      <c r="BF1793"/>
      <c r="BG1793"/>
      <c r="BH1793"/>
      <c r="BI1793"/>
      <c r="BJ1793"/>
      <c r="BK1793"/>
      <c r="BL1793"/>
      <c r="BM1793"/>
      <c r="BN1793"/>
      <c r="BO1793"/>
      <c r="BP1793"/>
      <c r="BQ1793"/>
      <c r="BR1793"/>
      <c r="BS1793"/>
      <c r="BT1793"/>
      <c r="BU1793"/>
      <c r="BV1793"/>
      <c r="BW1793"/>
      <c r="BX1793"/>
      <c r="BY1793"/>
      <c r="BZ1793"/>
      <c r="CA1793"/>
      <c r="CB1793"/>
      <c r="CC1793"/>
      <c r="CD1793"/>
      <c r="CE1793"/>
      <c r="CF1793"/>
      <c r="CG1793"/>
      <c r="CH1793"/>
      <c r="CI1793"/>
      <c r="CJ1793"/>
      <c r="CK1793"/>
      <c r="CL1793"/>
      <c r="CN1793"/>
    </row>
    <row r="1794" spans="7:92" x14ac:dyDescent="0.4">
      <c r="G1794"/>
      <c r="I1794"/>
      <c r="J1794"/>
      <c r="R1794"/>
      <c r="S1794"/>
      <c r="T1794"/>
      <c r="U1794"/>
      <c r="V1794"/>
      <c r="W1794"/>
      <c r="X1794"/>
      <c r="Y1794"/>
      <c r="Z1794"/>
      <c r="AA1794"/>
      <c r="AB1794"/>
      <c r="AC1794"/>
      <c r="AD1794"/>
      <c r="AE1794"/>
      <c r="AF1794"/>
      <c r="AG1794"/>
      <c r="AH1794"/>
      <c r="AI1794"/>
      <c r="AJ1794"/>
      <c r="AK1794"/>
      <c r="AL1794"/>
      <c r="AM1794"/>
      <c r="AN1794"/>
      <c r="AO1794"/>
      <c r="AP1794"/>
      <c r="AQ1794"/>
      <c r="AR1794"/>
      <c r="AS1794"/>
      <c r="AT1794"/>
      <c r="AU1794"/>
      <c r="AV1794"/>
      <c r="AW1794"/>
      <c r="AX1794"/>
      <c r="AY1794"/>
      <c r="AZ1794"/>
      <c r="BA1794"/>
      <c r="BB1794"/>
      <c r="BC1794"/>
      <c r="BD1794"/>
      <c r="BE1794"/>
      <c r="BF1794"/>
      <c r="BG1794"/>
      <c r="BH1794"/>
      <c r="BI1794"/>
      <c r="BJ1794"/>
      <c r="BK1794"/>
      <c r="BL1794"/>
      <c r="BM1794"/>
      <c r="BN1794"/>
      <c r="BO1794"/>
      <c r="BP1794"/>
      <c r="BQ1794"/>
      <c r="BR1794"/>
      <c r="BS1794"/>
      <c r="BT1794"/>
      <c r="BU1794"/>
      <c r="BV1794"/>
      <c r="BW1794"/>
      <c r="BX1794"/>
      <c r="BY1794"/>
      <c r="BZ1794"/>
      <c r="CA1794"/>
      <c r="CB1794"/>
      <c r="CC1794"/>
      <c r="CD1794"/>
      <c r="CE1794"/>
      <c r="CF1794"/>
      <c r="CG1794"/>
      <c r="CH1794"/>
      <c r="CI1794"/>
      <c r="CJ1794"/>
      <c r="CK1794"/>
      <c r="CL1794"/>
      <c r="CN1794"/>
    </row>
    <row r="1795" spans="7:92" x14ac:dyDescent="0.4">
      <c r="G1795"/>
      <c r="I1795"/>
      <c r="J1795"/>
      <c r="R1795"/>
      <c r="S1795"/>
      <c r="T1795"/>
      <c r="U1795"/>
      <c r="V1795"/>
      <c r="W1795"/>
      <c r="X1795"/>
      <c r="Y1795"/>
      <c r="Z1795"/>
      <c r="AA1795"/>
      <c r="AB1795"/>
      <c r="AC1795"/>
      <c r="AD1795"/>
      <c r="AE1795"/>
      <c r="AF1795"/>
      <c r="AG1795"/>
      <c r="AH1795"/>
      <c r="AI1795"/>
      <c r="AJ1795"/>
      <c r="AK1795"/>
      <c r="AL1795"/>
      <c r="AM1795"/>
      <c r="AN1795"/>
      <c r="AO1795"/>
      <c r="AP1795"/>
      <c r="AQ1795"/>
      <c r="AR1795"/>
      <c r="AS1795"/>
      <c r="AT1795"/>
      <c r="AU1795"/>
      <c r="AV1795"/>
      <c r="AW1795"/>
      <c r="AX1795"/>
      <c r="AY1795"/>
      <c r="AZ1795"/>
      <c r="BA1795"/>
      <c r="BB1795"/>
      <c r="BC1795"/>
      <c r="BD1795"/>
      <c r="BE1795"/>
      <c r="BF1795"/>
      <c r="BG1795"/>
      <c r="BH1795"/>
      <c r="BI1795"/>
      <c r="BJ1795"/>
      <c r="BK1795"/>
      <c r="BL1795"/>
      <c r="BM1795"/>
      <c r="BN1795"/>
      <c r="BO1795"/>
      <c r="BP1795"/>
      <c r="BQ1795"/>
      <c r="BR1795"/>
      <c r="BS1795"/>
      <c r="BT1795"/>
      <c r="BU1795"/>
      <c r="BV1795"/>
      <c r="BW1795"/>
      <c r="BX1795"/>
      <c r="BY1795"/>
      <c r="BZ1795"/>
      <c r="CA1795"/>
      <c r="CB1795"/>
      <c r="CC1795"/>
      <c r="CD1795"/>
      <c r="CE1795"/>
      <c r="CF1795"/>
      <c r="CG1795"/>
      <c r="CH1795"/>
      <c r="CI1795"/>
      <c r="CJ1795"/>
      <c r="CK1795"/>
      <c r="CL1795"/>
      <c r="CN1795"/>
    </row>
    <row r="1796" spans="7:92" x14ac:dyDescent="0.4">
      <c r="G1796"/>
      <c r="I1796"/>
      <c r="J1796"/>
      <c r="R1796"/>
      <c r="S1796"/>
      <c r="T1796"/>
      <c r="U1796"/>
      <c r="V1796"/>
      <c r="W1796"/>
      <c r="X1796"/>
      <c r="Y1796"/>
      <c r="Z1796"/>
      <c r="AA1796"/>
      <c r="AB1796"/>
      <c r="AC1796"/>
      <c r="AD1796"/>
      <c r="AE1796"/>
      <c r="AF1796"/>
      <c r="AG1796"/>
      <c r="AH1796"/>
      <c r="AI1796"/>
      <c r="AJ1796"/>
      <c r="AK1796"/>
      <c r="AL1796"/>
      <c r="AM1796"/>
      <c r="AN1796"/>
      <c r="AO1796"/>
      <c r="AP1796"/>
      <c r="AQ1796"/>
      <c r="AR1796"/>
      <c r="AS1796"/>
      <c r="AT1796"/>
      <c r="AU1796"/>
      <c r="AV1796"/>
      <c r="AW1796"/>
      <c r="AX1796"/>
      <c r="AY1796"/>
      <c r="AZ1796"/>
      <c r="BA1796"/>
      <c r="BB1796"/>
      <c r="BC1796"/>
      <c r="BD1796"/>
      <c r="BE1796"/>
      <c r="BF1796"/>
      <c r="BG1796"/>
      <c r="BH1796"/>
      <c r="BI1796"/>
      <c r="BJ1796"/>
      <c r="BK1796"/>
      <c r="BL1796"/>
      <c r="BM1796"/>
      <c r="BN1796"/>
      <c r="BO1796"/>
      <c r="BP1796"/>
      <c r="BQ1796"/>
      <c r="BR1796"/>
      <c r="BS1796"/>
      <c r="BT1796"/>
      <c r="BU1796"/>
      <c r="BV1796"/>
      <c r="BW1796"/>
      <c r="BX1796"/>
      <c r="BY1796"/>
      <c r="BZ1796"/>
      <c r="CA1796"/>
      <c r="CB1796"/>
      <c r="CC1796"/>
      <c r="CD1796"/>
      <c r="CE1796"/>
      <c r="CF1796"/>
      <c r="CG1796"/>
      <c r="CH1796"/>
      <c r="CI1796"/>
      <c r="CJ1796"/>
      <c r="CK1796"/>
      <c r="CL1796"/>
      <c r="CN1796"/>
    </row>
    <row r="1797" spans="7:92" x14ac:dyDescent="0.4">
      <c r="G1797"/>
      <c r="I1797"/>
      <c r="J1797"/>
      <c r="R1797"/>
      <c r="S1797"/>
      <c r="T1797"/>
      <c r="U1797"/>
      <c r="V1797"/>
      <c r="W1797"/>
      <c r="X1797"/>
      <c r="Y1797"/>
      <c r="Z1797"/>
      <c r="AA1797"/>
      <c r="AB1797"/>
      <c r="AC1797"/>
      <c r="AD1797"/>
      <c r="AE1797"/>
      <c r="AF1797"/>
      <c r="AG1797"/>
      <c r="AH1797"/>
      <c r="AI1797"/>
      <c r="AJ1797"/>
      <c r="AK1797"/>
      <c r="AL1797"/>
      <c r="AM1797"/>
      <c r="AN1797"/>
      <c r="AO1797"/>
      <c r="AP1797"/>
      <c r="AQ1797"/>
      <c r="AR1797"/>
      <c r="AS1797"/>
      <c r="AT1797"/>
      <c r="AU1797"/>
      <c r="AV1797"/>
      <c r="AW1797"/>
      <c r="AX1797"/>
      <c r="AY1797"/>
      <c r="AZ1797"/>
      <c r="BA1797"/>
      <c r="BB1797"/>
      <c r="BC1797"/>
      <c r="BD1797"/>
      <c r="BE1797"/>
      <c r="BF1797"/>
      <c r="BG1797"/>
      <c r="BH1797"/>
      <c r="BI1797"/>
      <c r="BJ1797"/>
      <c r="BK1797"/>
      <c r="BL1797"/>
      <c r="BM1797"/>
      <c r="BN1797"/>
      <c r="BO1797"/>
      <c r="BP1797"/>
      <c r="BQ1797"/>
      <c r="BR1797"/>
      <c r="BS1797"/>
      <c r="BT1797"/>
      <c r="BU1797"/>
      <c r="BV1797"/>
      <c r="BW1797"/>
      <c r="BX1797"/>
      <c r="BY1797"/>
      <c r="BZ1797"/>
      <c r="CA1797"/>
      <c r="CB1797"/>
      <c r="CC1797"/>
      <c r="CD1797"/>
      <c r="CE1797"/>
      <c r="CF1797"/>
      <c r="CG1797"/>
      <c r="CH1797"/>
      <c r="CI1797"/>
      <c r="CJ1797"/>
      <c r="CK1797"/>
      <c r="CL1797"/>
      <c r="CN1797"/>
    </row>
    <row r="1798" spans="7:92" x14ac:dyDescent="0.4">
      <c r="G1798"/>
      <c r="I1798"/>
      <c r="J1798"/>
      <c r="R1798"/>
      <c r="S1798"/>
      <c r="T1798"/>
      <c r="U1798"/>
      <c r="V1798"/>
      <c r="W1798"/>
      <c r="X1798"/>
      <c r="Y1798"/>
      <c r="Z1798"/>
      <c r="AA1798"/>
      <c r="AB1798"/>
      <c r="AC1798"/>
      <c r="AD1798"/>
      <c r="AE1798"/>
      <c r="AF1798"/>
      <c r="AG1798"/>
      <c r="AH1798"/>
      <c r="AI1798"/>
      <c r="AJ1798"/>
      <c r="AK1798"/>
      <c r="AL1798"/>
      <c r="AM1798"/>
      <c r="AN1798"/>
      <c r="AO1798"/>
      <c r="AP1798"/>
      <c r="AQ1798"/>
      <c r="AR1798"/>
      <c r="AS1798"/>
      <c r="AT1798"/>
      <c r="AU1798"/>
      <c r="AV1798"/>
      <c r="AW1798"/>
      <c r="AX1798"/>
      <c r="AY1798"/>
      <c r="AZ1798"/>
      <c r="BA1798"/>
      <c r="BB1798"/>
      <c r="BC1798"/>
      <c r="BD1798"/>
      <c r="BE1798"/>
      <c r="BF1798"/>
      <c r="BG1798"/>
      <c r="BH1798"/>
      <c r="BI1798"/>
      <c r="BJ1798"/>
      <c r="BK1798"/>
      <c r="BL1798"/>
      <c r="BM1798"/>
      <c r="BN1798"/>
      <c r="BO1798"/>
      <c r="BP1798"/>
      <c r="BQ1798"/>
      <c r="BR1798"/>
      <c r="BS1798"/>
      <c r="BT1798"/>
      <c r="BU1798"/>
      <c r="BV1798"/>
      <c r="BW1798"/>
      <c r="BX1798"/>
      <c r="BY1798"/>
      <c r="BZ1798"/>
      <c r="CA1798"/>
      <c r="CB1798"/>
      <c r="CC1798"/>
      <c r="CD1798"/>
      <c r="CE1798"/>
      <c r="CF1798"/>
      <c r="CG1798"/>
      <c r="CH1798"/>
      <c r="CI1798"/>
      <c r="CJ1798"/>
      <c r="CK1798"/>
      <c r="CL1798"/>
      <c r="CN1798"/>
    </row>
    <row r="1799" spans="7:92" x14ac:dyDescent="0.4">
      <c r="G1799"/>
      <c r="I1799"/>
      <c r="J1799"/>
      <c r="R1799"/>
      <c r="S1799"/>
      <c r="T1799"/>
      <c r="U1799"/>
      <c r="V1799"/>
      <c r="W1799"/>
      <c r="X1799"/>
      <c r="Y1799"/>
      <c r="Z1799"/>
      <c r="AA1799"/>
      <c r="AB1799"/>
      <c r="AC1799"/>
      <c r="AD1799"/>
      <c r="AE1799"/>
      <c r="AF1799"/>
      <c r="AG1799"/>
      <c r="AH1799"/>
      <c r="AI1799"/>
      <c r="AJ1799"/>
      <c r="AK1799"/>
      <c r="AL1799"/>
      <c r="AM1799"/>
      <c r="AN1799"/>
      <c r="AO1799"/>
      <c r="AP1799"/>
      <c r="AQ1799"/>
      <c r="AR1799"/>
      <c r="AS1799"/>
      <c r="AT1799"/>
      <c r="AU1799"/>
      <c r="AV1799"/>
      <c r="AW1799"/>
      <c r="AX1799"/>
      <c r="AY1799"/>
      <c r="AZ1799"/>
      <c r="BA1799"/>
      <c r="BB1799"/>
      <c r="BC1799"/>
      <c r="BD1799"/>
      <c r="BE1799"/>
      <c r="BF1799"/>
      <c r="BG1799"/>
      <c r="BH1799"/>
      <c r="BI1799"/>
      <c r="BJ1799"/>
      <c r="BK1799"/>
      <c r="BL1799"/>
      <c r="BM1799"/>
      <c r="BN1799"/>
      <c r="BO1799"/>
      <c r="BP1799"/>
      <c r="BQ1799"/>
      <c r="BR1799"/>
      <c r="BS1799"/>
      <c r="BT1799"/>
      <c r="BU1799"/>
      <c r="BV1799"/>
      <c r="BW1799"/>
      <c r="BX1799"/>
      <c r="BY1799"/>
      <c r="BZ1799"/>
      <c r="CA1799"/>
      <c r="CB1799"/>
      <c r="CC1799"/>
      <c r="CD1799"/>
      <c r="CE1799"/>
      <c r="CF1799"/>
      <c r="CG1799"/>
      <c r="CH1799"/>
      <c r="CI1799"/>
      <c r="CJ1799"/>
      <c r="CK1799"/>
      <c r="CL1799"/>
      <c r="CN1799"/>
    </row>
    <row r="1800" spans="7:92" x14ac:dyDescent="0.4">
      <c r="G1800"/>
      <c r="I1800"/>
      <c r="J1800"/>
      <c r="R1800"/>
      <c r="S1800"/>
      <c r="T1800"/>
      <c r="U1800"/>
      <c r="V1800"/>
      <c r="W1800"/>
      <c r="X1800"/>
      <c r="Y1800"/>
      <c r="Z1800"/>
      <c r="AA1800"/>
      <c r="AB1800"/>
      <c r="AC1800"/>
      <c r="AD1800"/>
      <c r="AE1800"/>
      <c r="AF1800"/>
      <c r="AG1800"/>
      <c r="AH1800"/>
      <c r="AI1800"/>
      <c r="AJ1800"/>
      <c r="AK1800"/>
      <c r="AL1800"/>
      <c r="AM1800"/>
      <c r="AN1800"/>
      <c r="AO1800"/>
      <c r="AP1800"/>
      <c r="AQ1800"/>
      <c r="AR1800"/>
      <c r="AS1800"/>
      <c r="AT1800"/>
      <c r="AU1800"/>
      <c r="AV1800"/>
      <c r="AW1800"/>
      <c r="AX1800"/>
      <c r="AY1800"/>
      <c r="AZ1800"/>
      <c r="BA1800"/>
      <c r="BB1800"/>
      <c r="BC1800"/>
      <c r="BD1800"/>
      <c r="BE1800"/>
      <c r="BF1800"/>
      <c r="BG1800"/>
      <c r="BH1800"/>
      <c r="BI1800"/>
      <c r="BJ1800"/>
      <c r="BK1800"/>
      <c r="BL1800"/>
      <c r="BM1800"/>
      <c r="BN1800"/>
      <c r="BO1800"/>
      <c r="BP1800"/>
      <c r="BQ1800"/>
      <c r="BR1800"/>
      <c r="BS1800"/>
      <c r="BT1800"/>
      <c r="BU1800"/>
      <c r="BV1800"/>
      <c r="BW1800"/>
      <c r="BX1800"/>
      <c r="BY1800"/>
      <c r="BZ1800"/>
      <c r="CA1800"/>
      <c r="CB1800"/>
      <c r="CC1800"/>
      <c r="CD1800"/>
      <c r="CE1800"/>
      <c r="CF1800"/>
      <c r="CG1800"/>
      <c r="CH1800"/>
      <c r="CI1800"/>
      <c r="CJ1800"/>
      <c r="CK1800"/>
      <c r="CL1800"/>
      <c r="CN1800"/>
    </row>
    <row r="1801" spans="7:92" x14ac:dyDescent="0.4">
      <c r="G1801"/>
      <c r="I1801"/>
      <c r="J1801"/>
      <c r="R1801"/>
      <c r="S1801"/>
      <c r="T1801"/>
      <c r="U1801"/>
      <c r="V1801"/>
      <c r="W1801"/>
      <c r="X1801"/>
      <c r="Y1801"/>
      <c r="Z1801"/>
      <c r="AA1801"/>
      <c r="AB1801"/>
      <c r="AC1801"/>
      <c r="AD1801"/>
      <c r="AE1801"/>
      <c r="AF1801"/>
      <c r="AG1801"/>
      <c r="AH1801"/>
      <c r="AI1801"/>
      <c r="AJ1801"/>
      <c r="AK1801"/>
      <c r="AL1801"/>
      <c r="AM1801"/>
      <c r="AN1801"/>
      <c r="AO1801"/>
      <c r="AP1801"/>
      <c r="AQ1801"/>
      <c r="AR1801"/>
      <c r="AS1801"/>
      <c r="AT1801"/>
      <c r="AU1801"/>
      <c r="AV1801"/>
      <c r="AW1801"/>
      <c r="AX1801"/>
      <c r="AY1801"/>
      <c r="AZ1801"/>
      <c r="BA1801"/>
      <c r="BB1801"/>
      <c r="BC1801"/>
      <c r="BD1801"/>
      <c r="BE1801"/>
      <c r="BF1801"/>
      <c r="BG1801"/>
      <c r="BH1801"/>
      <c r="BI1801"/>
      <c r="BJ1801"/>
      <c r="BK1801"/>
      <c r="BL1801"/>
      <c r="BM1801"/>
      <c r="BN1801"/>
      <c r="BO1801"/>
      <c r="BP1801"/>
      <c r="BQ1801"/>
      <c r="BR1801"/>
      <c r="BS1801"/>
      <c r="BT1801"/>
      <c r="BU1801"/>
      <c r="BV1801"/>
      <c r="BW1801"/>
      <c r="BX1801"/>
      <c r="BY1801"/>
      <c r="BZ1801"/>
      <c r="CA1801"/>
      <c r="CB1801"/>
      <c r="CC1801"/>
      <c r="CD1801"/>
      <c r="CE1801"/>
      <c r="CF1801"/>
      <c r="CG1801"/>
      <c r="CH1801"/>
      <c r="CI1801"/>
      <c r="CJ1801"/>
      <c r="CK1801"/>
      <c r="CL1801"/>
      <c r="CN1801"/>
    </row>
    <row r="1802" spans="7:92" x14ac:dyDescent="0.4">
      <c r="G1802"/>
      <c r="I1802"/>
      <c r="J1802"/>
      <c r="R1802"/>
      <c r="S1802"/>
      <c r="T1802"/>
      <c r="U1802"/>
      <c r="V1802"/>
      <c r="W1802"/>
      <c r="X1802"/>
      <c r="Y1802"/>
      <c r="Z1802"/>
      <c r="AA1802"/>
      <c r="AB1802"/>
      <c r="AC1802"/>
      <c r="AD1802"/>
      <c r="AE1802"/>
      <c r="AF1802"/>
      <c r="AG1802"/>
      <c r="AH1802"/>
      <c r="AI1802"/>
      <c r="AJ1802"/>
      <c r="AK1802"/>
      <c r="AL1802"/>
      <c r="AM1802"/>
      <c r="AN1802"/>
      <c r="AO1802"/>
      <c r="AP1802"/>
      <c r="AQ1802"/>
      <c r="AR1802"/>
      <c r="AS1802"/>
      <c r="AT1802"/>
      <c r="AU1802"/>
      <c r="AV1802"/>
      <c r="AW1802"/>
      <c r="AX1802"/>
      <c r="AY1802"/>
      <c r="AZ1802"/>
      <c r="BA1802"/>
      <c r="BB1802"/>
      <c r="BC1802"/>
      <c r="BD1802"/>
      <c r="BE1802"/>
      <c r="BF1802"/>
      <c r="BG1802"/>
      <c r="BH1802"/>
      <c r="BI1802"/>
      <c r="BJ1802"/>
      <c r="BK1802"/>
      <c r="BL1802"/>
      <c r="BM1802"/>
      <c r="BN1802"/>
      <c r="BO1802"/>
      <c r="BP1802"/>
      <c r="BQ1802"/>
      <c r="BR1802"/>
      <c r="BS1802"/>
      <c r="BT1802"/>
      <c r="BU1802"/>
      <c r="BV1802"/>
      <c r="BW1802"/>
      <c r="BX1802"/>
      <c r="BY1802"/>
      <c r="BZ1802"/>
      <c r="CA1802"/>
      <c r="CB1802"/>
      <c r="CC1802"/>
      <c r="CD1802"/>
      <c r="CE1802"/>
      <c r="CF1802"/>
      <c r="CG1802"/>
      <c r="CH1802"/>
      <c r="CI1802"/>
      <c r="CJ1802"/>
      <c r="CK1802"/>
      <c r="CL1802"/>
      <c r="CN1802"/>
    </row>
    <row r="1803" spans="7:92" x14ac:dyDescent="0.4">
      <c r="G1803"/>
      <c r="I1803"/>
      <c r="J1803"/>
      <c r="R1803"/>
      <c r="S1803"/>
      <c r="T1803"/>
      <c r="U1803"/>
      <c r="V1803"/>
      <c r="W1803"/>
      <c r="X1803"/>
      <c r="Y1803"/>
      <c r="Z1803"/>
      <c r="AA1803"/>
      <c r="AB1803"/>
      <c r="AC1803"/>
      <c r="AD1803"/>
      <c r="AE1803"/>
      <c r="AF1803"/>
      <c r="AG1803"/>
      <c r="AH1803"/>
      <c r="AI1803"/>
      <c r="AJ1803"/>
      <c r="AK1803"/>
      <c r="AL1803"/>
      <c r="AM1803"/>
      <c r="AN1803"/>
      <c r="AO1803"/>
      <c r="AP1803"/>
      <c r="AQ1803"/>
      <c r="AR1803"/>
      <c r="AS1803"/>
      <c r="AT1803"/>
      <c r="AU1803"/>
      <c r="AV1803"/>
      <c r="AW1803"/>
      <c r="AX1803"/>
      <c r="AY1803"/>
      <c r="AZ1803"/>
      <c r="BA1803"/>
      <c r="BB1803"/>
      <c r="BC1803"/>
      <c r="BD1803"/>
      <c r="BE1803"/>
      <c r="BF1803"/>
      <c r="BG1803"/>
      <c r="BH1803"/>
      <c r="BI1803"/>
      <c r="BJ1803"/>
      <c r="BK1803"/>
      <c r="BL1803"/>
      <c r="BM1803"/>
      <c r="BN1803"/>
      <c r="BO1803"/>
      <c r="BP1803"/>
      <c r="BQ1803"/>
      <c r="BR1803"/>
      <c r="BS1803"/>
      <c r="BT1803"/>
      <c r="BU1803"/>
      <c r="BV1803"/>
      <c r="BW1803"/>
      <c r="BX1803"/>
      <c r="BY1803"/>
      <c r="BZ1803"/>
      <c r="CA1803"/>
      <c r="CB1803"/>
      <c r="CC1803"/>
      <c r="CD1803"/>
      <c r="CE1803"/>
      <c r="CF1803"/>
      <c r="CG1803"/>
      <c r="CH1803"/>
      <c r="CI1803"/>
      <c r="CJ1803"/>
      <c r="CK1803"/>
      <c r="CL1803"/>
      <c r="CN1803"/>
    </row>
    <row r="1804" spans="7:92" x14ac:dyDescent="0.4">
      <c r="G1804"/>
      <c r="I1804"/>
      <c r="J1804"/>
      <c r="R1804"/>
      <c r="S1804"/>
      <c r="T1804"/>
      <c r="U1804"/>
      <c r="V1804"/>
      <c r="W1804"/>
      <c r="X1804"/>
      <c r="Y1804"/>
      <c r="Z1804"/>
      <c r="AA1804"/>
      <c r="AB1804"/>
      <c r="AC1804"/>
      <c r="AD1804"/>
      <c r="AE1804"/>
      <c r="AF1804"/>
      <c r="AG1804"/>
      <c r="AH1804"/>
      <c r="AI1804"/>
      <c r="AJ1804"/>
      <c r="AK1804"/>
      <c r="AL1804"/>
      <c r="AM1804"/>
      <c r="AN1804"/>
      <c r="AO1804"/>
      <c r="AP1804"/>
      <c r="AQ1804"/>
      <c r="AR1804"/>
      <c r="AS1804"/>
      <c r="AT1804"/>
      <c r="AU1804"/>
      <c r="AV1804"/>
      <c r="AW1804"/>
      <c r="AX1804"/>
      <c r="AY1804"/>
      <c r="AZ1804"/>
      <c r="BA1804"/>
      <c r="BB1804"/>
      <c r="BC1804"/>
      <c r="BD1804"/>
      <c r="BE1804"/>
      <c r="BF1804"/>
      <c r="BG1804"/>
      <c r="BH1804"/>
      <c r="BI1804"/>
      <c r="BJ1804"/>
      <c r="BK1804"/>
      <c r="BL1804"/>
      <c r="BM1804"/>
      <c r="BN1804"/>
      <c r="BO1804"/>
      <c r="BP1804"/>
      <c r="BQ1804"/>
      <c r="BR1804"/>
      <c r="BS1804"/>
      <c r="BT1804"/>
      <c r="BU1804"/>
      <c r="BV1804"/>
      <c r="BW1804"/>
      <c r="BX1804"/>
      <c r="BY1804"/>
      <c r="BZ1804"/>
      <c r="CA1804"/>
      <c r="CB1804"/>
      <c r="CC1804"/>
      <c r="CD1804"/>
      <c r="CE1804"/>
      <c r="CF1804"/>
      <c r="CG1804"/>
      <c r="CH1804"/>
      <c r="CI1804"/>
      <c r="CJ1804"/>
      <c r="CK1804"/>
      <c r="CL1804"/>
      <c r="CN1804"/>
    </row>
    <row r="1805" spans="7:92" x14ac:dyDescent="0.4">
      <c r="G1805"/>
      <c r="I1805"/>
      <c r="J1805"/>
      <c r="R1805"/>
      <c r="S1805"/>
      <c r="T1805"/>
      <c r="U1805"/>
      <c r="V1805"/>
      <c r="W1805"/>
      <c r="X1805"/>
      <c r="Y1805"/>
      <c r="Z1805"/>
      <c r="AA1805"/>
      <c r="AB1805"/>
      <c r="AC1805"/>
      <c r="AD1805"/>
      <c r="AE1805"/>
      <c r="AF1805"/>
      <c r="AG1805"/>
      <c r="AH1805"/>
      <c r="AI1805"/>
      <c r="AJ1805"/>
      <c r="AK1805"/>
      <c r="AL1805"/>
      <c r="AM1805"/>
      <c r="AN1805"/>
      <c r="AO1805"/>
      <c r="AP1805"/>
      <c r="AQ1805"/>
      <c r="AR1805"/>
      <c r="AS1805"/>
      <c r="AT1805"/>
      <c r="AU1805"/>
      <c r="AV1805"/>
      <c r="AW1805"/>
      <c r="AX1805"/>
      <c r="AY1805"/>
      <c r="AZ1805"/>
      <c r="BA1805"/>
      <c r="BB1805"/>
      <c r="BC1805"/>
      <c r="BD1805"/>
      <c r="BE1805"/>
      <c r="BF1805"/>
      <c r="BG1805"/>
      <c r="BH1805"/>
      <c r="BI1805"/>
      <c r="BJ1805"/>
      <c r="BK1805"/>
      <c r="BL1805"/>
      <c r="BM1805"/>
      <c r="BN1805"/>
      <c r="BO1805"/>
      <c r="BP1805"/>
      <c r="BQ1805"/>
      <c r="BR1805"/>
      <c r="BS1805"/>
      <c r="BT1805"/>
      <c r="BU1805"/>
      <c r="BV1805"/>
      <c r="BW1805"/>
      <c r="BX1805"/>
      <c r="BY1805"/>
      <c r="BZ1805"/>
      <c r="CA1805"/>
      <c r="CB1805"/>
      <c r="CC1805"/>
      <c r="CD1805"/>
      <c r="CE1805"/>
      <c r="CF1805"/>
      <c r="CG1805"/>
      <c r="CH1805"/>
      <c r="CI1805"/>
      <c r="CJ1805"/>
      <c r="CK1805"/>
      <c r="CL1805"/>
      <c r="CN1805"/>
    </row>
    <row r="1806" spans="7:92" x14ac:dyDescent="0.4">
      <c r="G1806"/>
      <c r="I1806"/>
      <c r="J1806"/>
      <c r="R1806"/>
      <c r="S1806"/>
      <c r="T1806"/>
      <c r="U1806"/>
      <c r="V1806"/>
      <c r="W1806"/>
      <c r="X1806"/>
      <c r="Y1806"/>
      <c r="Z1806"/>
      <c r="AA1806"/>
      <c r="AB1806"/>
      <c r="AC1806"/>
      <c r="AD1806"/>
      <c r="AE1806"/>
      <c r="AF1806"/>
      <c r="AG1806"/>
      <c r="AH1806"/>
      <c r="AI1806"/>
      <c r="AJ1806"/>
      <c r="AK1806"/>
      <c r="AL1806"/>
      <c r="AM1806"/>
      <c r="AN1806"/>
      <c r="AO1806"/>
      <c r="AP1806"/>
      <c r="AQ1806"/>
      <c r="AR1806"/>
      <c r="AS1806"/>
      <c r="AT1806"/>
      <c r="AU1806"/>
      <c r="AV1806"/>
      <c r="AW1806"/>
      <c r="AX1806"/>
      <c r="AY1806"/>
      <c r="AZ1806"/>
      <c r="BA1806"/>
      <c r="BB1806"/>
      <c r="BC1806"/>
      <c r="BD1806"/>
      <c r="BE1806"/>
      <c r="BF1806"/>
      <c r="BG1806"/>
      <c r="BH1806"/>
      <c r="BI1806"/>
      <c r="BJ1806"/>
      <c r="BK1806"/>
      <c r="BL1806"/>
      <c r="BM1806"/>
      <c r="BN1806"/>
      <c r="BO1806"/>
      <c r="BP1806"/>
      <c r="BQ1806"/>
      <c r="BR1806"/>
      <c r="BS1806"/>
      <c r="BT1806"/>
      <c r="BU1806"/>
      <c r="BV1806"/>
      <c r="BW1806"/>
      <c r="BX1806"/>
      <c r="BY1806"/>
      <c r="BZ1806"/>
      <c r="CA1806"/>
      <c r="CB1806"/>
      <c r="CC1806"/>
      <c r="CD1806"/>
      <c r="CE1806"/>
      <c r="CF1806"/>
      <c r="CG1806"/>
      <c r="CH1806"/>
      <c r="CI1806"/>
      <c r="CJ1806"/>
      <c r="CK1806"/>
      <c r="CL1806"/>
      <c r="CN1806"/>
    </row>
    <row r="1807" spans="7:92" x14ac:dyDescent="0.4">
      <c r="G1807"/>
      <c r="I1807"/>
      <c r="J1807"/>
      <c r="R1807"/>
      <c r="S1807"/>
      <c r="T1807"/>
      <c r="U1807"/>
      <c r="V1807"/>
      <c r="W1807"/>
      <c r="X1807"/>
      <c r="Y1807"/>
      <c r="Z1807"/>
      <c r="AA1807"/>
      <c r="AB1807"/>
      <c r="AC1807"/>
      <c r="AD1807"/>
      <c r="AE1807"/>
      <c r="AF1807"/>
      <c r="AG1807"/>
      <c r="AH1807"/>
      <c r="AI1807"/>
      <c r="AJ1807"/>
      <c r="AK1807"/>
      <c r="AL1807"/>
      <c r="AM1807"/>
      <c r="AN1807"/>
      <c r="AO1807"/>
      <c r="AP1807"/>
      <c r="AQ1807"/>
      <c r="AR1807"/>
      <c r="AS1807"/>
      <c r="AT1807"/>
      <c r="AU1807"/>
      <c r="AV1807"/>
      <c r="AW1807"/>
      <c r="AX1807"/>
      <c r="AY1807"/>
      <c r="AZ1807"/>
      <c r="BA1807"/>
      <c r="BB1807"/>
      <c r="BC1807"/>
      <c r="BD1807"/>
      <c r="BE1807"/>
      <c r="BF1807"/>
      <c r="BG1807"/>
      <c r="BH1807"/>
      <c r="BI1807"/>
      <c r="BJ1807"/>
      <c r="BK1807"/>
      <c r="BL1807"/>
      <c r="BM1807"/>
      <c r="BN1807"/>
      <c r="BO1807"/>
      <c r="BP1807"/>
      <c r="BQ1807"/>
      <c r="BR1807"/>
      <c r="BS1807"/>
      <c r="BT1807"/>
      <c r="BU1807"/>
      <c r="BV1807"/>
      <c r="BW1807"/>
      <c r="BX1807"/>
      <c r="BY1807"/>
      <c r="BZ1807"/>
      <c r="CA1807"/>
      <c r="CB1807"/>
      <c r="CC1807"/>
      <c r="CD1807"/>
      <c r="CE1807"/>
      <c r="CF1807"/>
      <c r="CG1807"/>
      <c r="CH1807"/>
      <c r="CI1807"/>
      <c r="CJ1807"/>
      <c r="CK1807"/>
      <c r="CL1807"/>
      <c r="CN1807"/>
    </row>
    <row r="1808" spans="7:92" x14ac:dyDescent="0.4">
      <c r="G1808"/>
      <c r="I1808"/>
      <c r="J1808"/>
      <c r="R1808"/>
      <c r="S1808"/>
      <c r="T1808"/>
      <c r="U1808"/>
      <c r="V1808"/>
      <c r="W1808"/>
      <c r="X1808"/>
      <c r="Y1808"/>
      <c r="Z1808"/>
      <c r="AA1808"/>
      <c r="AB1808"/>
      <c r="AC1808"/>
      <c r="AD1808"/>
      <c r="AE1808"/>
      <c r="AF1808"/>
      <c r="AG1808"/>
      <c r="AH1808"/>
      <c r="AI1808"/>
      <c r="AJ1808"/>
      <c r="AK1808"/>
      <c r="AL1808"/>
      <c r="AM1808"/>
      <c r="AN1808"/>
      <c r="AO1808"/>
      <c r="AP1808"/>
      <c r="AQ1808"/>
      <c r="AR1808"/>
      <c r="AS1808"/>
      <c r="AT1808"/>
      <c r="AU1808"/>
      <c r="AV1808"/>
      <c r="AW1808"/>
      <c r="AX1808"/>
      <c r="AY1808"/>
      <c r="AZ1808"/>
      <c r="BA1808"/>
      <c r="BB1808"/>
      <c r="BC1808"/>
      <c r="BD1808"/>
      <c r="BE1808"/>
      <c r="BF1808"/>
      <c r="BG1808"/>
      <c r="BH1808"/>
      <c r="BI1808"/>
      <c r="BJ1808"/>
      <c r="BK1808"/>
      <c r="BL1808"/>
      <c r="BM1808"/>
      <c r="BN1808"/>
      <c r="BO1808"/>
      <c r="BP1808"/>
      <c r="BQ1808"/>
      <c r="BR1808"/>
      <c r="BS1808"/>
      <c r="BT1808"/>
      <c r="BU1808"/>
      <c r="BV1808"/>
      <c r="BW1808"/>
      <c r="BX1808"/>
      <c r="BY1808"/>
      <c r="BZ1808"/>
      <c r="CA1808"/>
      <c r="CB1808"/>
      <c r="CC1808"/>
      <c r="CD1808"/>
      <c r="CE1808"/>
      <c r="CF1808"/>
      <c r="CG1808"/>
      <c r="CH1808"/>
      <c r="CI1808"/>
      <c r="CJ1808"/>
      <c r="CK1808"/>
      <c r="CL1808"/>
      <c r="CN1808"/>
    </row>
    <row r="1809" spans="7:92" x14ac:dyDescent="0.4">
      <c r="G1809"/>
      <c r="I1809"/>
      <c r="J1809"/>
      <c r="R1809"/>
      <c r="S1809"/>
      <c r="T1809"/>
      <c r="U1809"/>
      <c r="V1809"/>
      <c r="W1809"/>
      <c r="X1809"/>
      <c r="Y1809"/>
      <c r="Z1809"/>
      <c r="AA1809"/>
      <c r="AB1809"/>
      <c r="AC1809"/>
      <c r="AD1809"/>
      <c r="AE1809"/>
      <c r="AF1809"/>
      <c r="AG1809"/>
      <c r="AH1809"/>
      <c r="AI1809"/>
      <c r="AJ1809"/>
      <c r="AK1809"/>
      <c r="AL1809"/>
      <c r="AM1809"/>
      <c r="AN1809"/>
      <c r="AO1809"/>
      <c r="AP1809"/>
      <c r="AQ1809"/>
      <c r="AR1809"/>
      <c r="AS1809"/>
      <c r="AT1809"/>
      <c r="AU1809"/>
      <c r="AV1809"/>
      <c r="AW1809"/>
      <c r="AX1809"/>
      <c r="AY1809"/>
      <c r="AZ1809"/>
      <c r="BA1809"/>
      <c r="BB1809"/>
      <c r="BC1809"/>
      <c r="BD1809"/>
      <c r="BE1809"/>
      <c r="BF1809"/>
      <c r="BG1809"/>
      <c r="BH1809"/>
      <c r="BI1809"/>
      <c r="BJ1809"/>
      <c r="BK1809"/>
      <c r="BL1809"/>
      <c r="BM1809"/>
      <c r="BN1809"/>
      <c r="BO1809"/>
      <c r="BP1809"/>
      <c r="BQ1809"/>
      <c r="BR1809"/>
      <c r="BS1809"/>
      <c r="BT1809"/>
      <c r="BU1809"/>
      <c r="BV1809"/>
      <c r="BW1809"/>
      <c r="BX1809"/>
      <c r="BY1809"/>
      <c r="BZ1809"/>
      <c r="CA1809"/>
      <c r="CB1809"/>
      <c r="CC1809"/>
      <c r="CD1809"/>
      <c r="CE1809"/>
      <c r="CF1809"/>
      <c r="CG1809"/>
      <c r="CH1809"/>
      <c r="CI1809"/>
      <c r="CJ1809"/>
      <c r="CK1809"/>
      <c r="CL1809"/>
      <c r="CN1809"/>
    </row>
    <row r="1810" spans="7:92" x14ac:dyDescent="0.4">
      <c r="G1810"/>
      <c r="I1810"/>
      <c r="J1810"/>
      <c r="R1810"/>
      <c r="S1810"/>
      <c r="T1810"/>
      <c r="U1810"/>
      <c r="V1810"/>
      <c r="W1810"/>
      <c r="X1810"/>
      <c r="Y1810"/>
      <c r="Z1810"/>
      <c r="AA1810"/>
      <c r="AB1810"/>
      <c r="AC1810"/>
      <c r="AD1810"/>
      <c r="AE1810"/>
      <c r="AF1810"/>
      <c r="AG1810"/>
      <c r="AH1810"/>
      <c r="AI1810"/>
      <c r="AJ1810"/>
      <c r="AK1810"/>
      <c r="AL1810"/>
      <c r="AM1810"/>
      <c r="AN1810"/>
      <c r="AO1810"/>
      <c r="AP1810"/>
      <c r="AQ1810"/>
      <c r="AR1810"/>
      <c r="AS1810"/>
      <c r="AT1810"/>
      <c r="AU1810"/>
      <c r="AV1810"/>
      <c r="AW1810"/>
      <c r="AX1810"/>
      <c r="AY1810"/>
      <c r="AZ1810"/>
      <c r="BA1810"/>
      <c r="BB1810"/>
      <c r="BC1810"/>
      <c r="BD1810"/>
      <c r="BE1810"/>
      <c r="BF1810"/>
      <c r="BG1810"/>
      <c r="BH1810"/>
      <c r="BI1810"/>
      <c r="BJ1810"/>
      <c r="BK1810"/>
      <c r="BL1810"/>
      <c r="BM1810"/>
      <c r="BN1810"/>
      <c r="BO1810"/>
      <c r="BP1810"/>
      <c r="BQ1810"/>
      <c r="BR1810"/>
      <c r="BS1810"/>
      <c r="BT1810"/>
      <c r="BU1810"/>
      <c r="BV1810"/>
      <c r="BW1810"/>
      <c r="BX1810"/>
      <c r="BY1810"/>
      <c r="BZ1810"/>
      <c r="CA1810"/>
      <c r="CB1810"/>
      <c r="CC1810"/>
      <c r="CD1810"/>
      <c r="CE1810"/>
      <c r="CF1810"/>
      <c r="CG1810"/>
      <c r="CH1810"/>
      <c r="CI1810"/>
      <c r="CJ1810"/>
      <c r="CK1810"/>
      <c r="CL1810"/>
      <c r="CN1810"/>
    </row>
    <row r="1811" spans="7:92" x14ac:dyDescent="0.4">
      <c r="G1811"/>
      <c r="I1811"/>
      <c r="J1811"/>
      <c r="R1811"/>
      <c r="S1811"/>
      <c r="T1811"/>
      <c r="U1811"/>
      <c r="V1811"/>
      <c r="W1811"/>
      <c r="X1811"/>
      <c r="Y1811"/>
      <c r="Z1811"/>
      <c r="AA1811"/>
      <c r="AB1811"/>
      <c r="AC1811"/>
      <c r="AD1811"/>
      <c r="AE1811"/>
      <c r="AF1811"/>
      <c r="AG1811"/>
      <c r="AH1811"/>
      <c r="AI1811"/>
      <c r="AJ1811"/>
      <c r="AK1811"/>
      <c r="AL1811"/>
      <c r="AM1811"/>
      <c r="AN1811"/>
      <c r="AO1811"/>
      <c r="AP1811"/>
      <c r="AQ1811"/>
      <c r="AR1811"/>
      <c r="AS1811"/>
      <c r="AT1811"/>
      <c r="AU1811"/>
      <c r="AV1811"/>
      <c r="AW1811"/>
      <c r="AX1811"/>
      <c r="AY1811"/>
      <c r="AZ1811"/>
      <c r="BA1811"/>
      <c r="BB1811"/>
      <c r="BC1811"/>
      <c r="BD1811"/>
      <c r="BE1811"/>
      <c r="BF1811"/>
      <c r="BG1811"/>
      <c r="BH1811"/>
      <c r="BI1811"/>
      <c r="BJ1811"/>
      <c r="BK1811"/>
      <c r="BL1811"/>
      <c r="BM1811"/>
      <c r="BN1811"/>
      <c r="BO1811"/>
      <c r="BP1811"/>
      <c r="BQ1811"/>
      <c r="BR1811"/>
      <c r="BS1811"/>
      <c r="BT1811"/>
      <c r="BU1811"/>
      <c r="BV1811"/>
      <c r="BW1811"/>
      <c r="BX1811"/>
      <c r="BY1811"/>
      <c r="BZ1811"/>
      <c r="CA1811"/>
      <c r="CB1811"/>
      <c r="CC1811"/>
      <c r="CD1811"/>
      <c r="CE1811"/>
      <c r="CF1811"/>
      <c r="CG1811"/>
      <c r="CH1811"/>
      <c r="CI1811"/>
      <c r="CJ1811"/>
      <c r="CK1811"/>
      <c r="CL1811"/>
      <c r="CN1811"/>
    </row>
    <row r="1812" spans="7:92" x14ac:dyDescent="0.4">
      <c r="G1812"/>
      <c r="I1812"/>
      <c r="J1812"/>
      <c r="R1812"/>
      <c r="S1812"/>
      <c r="T1812"/>
      <c r="U1812"/>
      <c r="V1812"/>
      <c r="W1812"/>
      <c r="X1812"/>
      <c r="Y1812"/>
      <c r="Z1812"/>
      <c r="AA1812"/>
      <c r="AB1812"/>
      <c r="AC1812"/>
      <c r="AD1812"/>
      <c r="AE1812"/>
      <c r="AF1812"/>
      <c r="AG1812"/>
      <c r="AH1812"/>
      <c r="AI1812"/>
      <c r="AJ1812"/>
      <c r="AK1812"/>
      <c r="AL1812"/>
      <c r="AM1812"/>
      <c r="AN1812"/>
      <c r="AO1812"/>
      <c r="AP1812"/>
      <c r="AQ1812"/>
      <c r="AR1812"/>
      <c r="AS1812"/>
      <c r="AT1812"/>
      <c r="AU1812"/>
      <c r="AV1812"/>
      <c r="AW1812"/>
      <c r="AX1812"/>
      <c r="AY1812"/>
      <c r="AZ1812"/>
      <c r="BA1812"/>
      <c r="BB1812"/>
      <c r="BC1812"/>
      <c r="BD1812"/>
      <c r="BE1812"/>
      <c r="BF1812"/>
      <c r="BG1812"/>
      <c r="BH1812"/>
      <c r="BI1812"/>
      <c r="BJ1812"/>
      <c r="BK1812"/>
      <c r="BL1812"/>
      <c r="BM1812"/>
      <c r="BN1812"/>
      <c r="BO1812"/>
      <c r="BP1812"/>
      <c r="BQ1812"/>
      <c r="BR1812"/>
      <c r="BS1812"/>
      <c r="BT1812"/>
      <c r="BU1812"/>
      <c r="BV1812"/>
      <c r="BW1812"/>
      <c r="BX1812"/>
      <c r="BY1812"/>
      <c r="BZ1812"/>
      <c r="CA1812"/>
      <c r="CB1812"/>
      <c r="CC1812"/>
      <c r="CD1812"/>
      <c r="CE1812"/>
      <c r="CF1812"/>
      <c r="CG1812"/>
      <c r="CH1812"/>
      <c r="CI1812"/>
      <c r="CJ1812"/>
      <c r="CK1812"/>
      <c r="CL1812"/>
      <c r="CN1812"/>
    </row>
    <row r="1813" spans="7:92" x14ac:dyDescent="0.4">
      <c r="G1813"/>
      <c r="I1813"/>
      <c r="J1813"/>
      <c r="R1813"/>
      <c r="S1813"/>
      <c r="T1813"/>
      <c r="U1813"/>
      <c r="V1813"/>
      <c r="W1813"/>
      <c r="X1813"/>
      <c r="Y1813"/>
      <c r="Z1813"/>
      <c r="AA1813"/>
      <c r="AB1813"/>
      <c r="AC1813"/>
      <c r="AD1813"/>
      <c r="AE1813"/>
      <c r="AF1813"/>
      <c r="AG1813"/>
      <c r="AH1813"/>
      <c r="AI1813"/>
      <c r="AJ1813"/>
      <c r="AK1813"/>
      <c r="AL1813"/>
      <c r="AM1813"/>
      <c r="AN1813"/>
      <c r="AO1813"/>
      <c r="AP1813"/>
      <c r="AQ1813"/>
      <c r="AR1813"/>
      <c r="AS1813"/>
      <c r="AT1813"/>
      <c r="AU1813"/>
      <c r="AV1813"/>
      <c r="AW1813"/>
      <c r="AX1813"/>
      <c r="AY1813"/>
      <c r="AZ1813"/>
      <c r="BA1813"/>
      <c r="BB1813"/>
      <c r="BC1813"/>
      <c r="BD1813"/>
      <c r="BE1813"/>
      <c r="BF1813"/>
      <c r="BG1813"/>
      <c r="BH1813"/>
      <c r="BI1813"/>
      <c r="BJ1813"/>
      <c r="BK1813"/>
      <c r="BL1813"/>
      <c r="BM1813"/>
      <c r="BN1813"/>
      <c r="BO1813"/>
      <c r="BP1813"/>
      <c r="BQ1813"/>
      <c r="BR1813"/>
      <c r="BS1813"/>
      <c r="BT1813"/>
      <c r="BU1813"/>
      <c r="BV1813"/>
      <c r="BW1813"/>
      <c r="BX1813"/>
      <c r="BY1813"/>
      <c r="BZ1813"/>
      <c r="CA1813"/>
      <c r="CB1813"/>
      <c r="CC1813"/>
      <c r="CD1813"/>
      <c r="CE1813"/>
      <c r="CF1813"/>
      <c r="CG1813"/>
      <c r="CH1813"/>
      <c r="CI1813"/>
      <c r="CJ1813"/>
      <c r="CK1813"/>
      <c r="CL1813"/>
      <c r="CN1813"/>
    </row>
    <row r="1814" spans="7:92" x14ac:dyDescent="0.4">
      <c r="G1814"/>
      <c r="I1814"/>
      <c r="J1814"/>
      <c r="R1814"/>
      <c r="S1814"/>
      <c r="T1814"/>
      <c r="U1814"/>
      <c r="V1814"/>
      <c r="W1814"/>
      <c r="X1814"/>
      <c r="Y1814"/>
      <c r="Z1814"/>
      <c r="AA1814"/>
      <c r="AB1814"/>
      <c r="AC1814"/>
      <c r="AD1814"/>
      <c r="AE1814"/>
      <c r="AF1814"/>
      <c r="AG1814"/>
      <c r="AH1814"/>
      <c r="AI1814"/>
      <c r="AJ1814"/>
      <c r="AK1814"/>
      <c r="AL1814"/>
      <c r="AM1814"/>
      <c r="AN1814"/>
      <c r="AO1814"/>
      <c r="AP1814"/>
      <c r="AQ1814"/>
      <c r="AR1814"/>
      <c r="AS1814"/>
      <c r="AT1814"/>
      <c r="AU1814"/>
      <c r="AV1814"/>
      <c r="AW1814"/>
      <c r="AX1814"/>
      <c r="AY1814"/>
      <c r="AZ1814"/>
      <c r="BA1814"/>
      <c r="BB1814"/>
      <c r="BC1814"/>
      <c r="BD1814"/>
      <c r="BE1814"/>
      <c r="BF1814"/>
      <c r="BG1814"/>
      <c r="BH1814"/>
      <c r="BI1814"/>
      <c r="BJ1814"/>
      <c r="BK1814"/>
      <c r="BL1814"/>
      <c r="BM1814"/>
      <c r="BN1814"/>
      <c r="BO1814"/>
      <c r="BP1814"/>
      <c r="BQ1814"/>
      <c r="BR1814"/>
      <c r="BS1814"/>
      <c r="BT1814"/>
      <c r="BU1814"/>
      <c r="BV1814"/>
      <c r="BW1814"/>
      <c r="BX1814"/>
      <c r="BY1814"/>
      <c r="BZ1814"/>
      <c r="CA1814"/>
      <c r="CB1814"/>
      <c r="CC1814"/>
      <c r="CD1814"/>
      <c r="CE1814"/>
      <c r="CF1814"/>
      <c r="CG1814"/>
      <c r="CH1814"/>
      <c r="CI1814"/>
      <c r="CJ1814"/>
      <c r="CK1814"/>
      <c r="CL1814"/>
      <c r="CN1814"/>
    </row>
    <row r="1815" spans="7:92" x14ac:dyDescent="0.4">
      <c r="G1815"/>
      <c r="I1815"/>
      <c r="J1815"/>
      <c r="R1815"/>
      <c r="S1815"/>
      <c r="T1815"/>
      <c r="U1815"/>
      <c r="V1815"/>
      <c r="W1815"/>
      <c r="X1815"/>
      <c r="Y1815"/>
      <c r="Z1815"/>
      <c r="AA1815"/>
      <c r="AB1815"/>
      <c r="AC1815"/>
      <c r="AD1815"/>
      <c r="AE1815"/>
      <c r="AF1815"/>
      <c r="AG1815"/>
      <c r="AH1815"/>
      <c r="AI1815"/>
      <c r="AJ1815"/>
      <c r="AK1815"/>
      <c r="AL1815"/>
      <c r="AM1815"/>
      <c r="AN1815"/>
      <c r="AO1815"/>
      <c r="AP1815"/>
      <c r="AQ1815"/>
      <c r="AR1815"/>
      <c r="AS1815"/>
      <c r="AT1815"/>
      <c r="AU1815"/>
      <c r="AV1815"/>
      <c r="AW1815"/>
      <c r="AX1815"/>
      <c r="AY1815"/>
      <c r="AZ1815"/>
      <c r="BA1815"/>
      <c r="BB1815"/>
      <c r="BC1815"/>
      <c r="BD1815"/>
      <c r="BE1815"/>
      <c r="BF1815"/>
      <c r="BG1815"/>
      <c r="BH1815"/>
      <c r="BI1815"/>
      <c r="BJ1815"/>
      <c r="BK1815"/>
      <c r="BL1815"/>
      <c r="BM1815"/>
      <c r="BN1815"/>
      <c r="BO1815"/>
      <c r="BP1815"/>
      <c r="BQ1815"/>
      <c r="BR1815"/>
      <c r="BS1815"/>
      <c r="BT1815"/>
      <c r="BU1815"/>
      <c r="BV1815"/>
      <c r="BW1815"/>
      <c r="BX1815"/>
      <c r="BY1815"/>
      <c r="BZ1815"/>
      <c r="CA1815"/>
      <c r="CB1815"/>
      <c r="CC1815"/>
      <c r="CD1815"/>
      <c r="CE1815"/>
      <c r="CF1815"/>
      <c r="CG1815"/>
      <c r="CH1815"/>
      <c r="CI1815"/>
      <c r="CJ1815"/>
      <c r="CK1815"/>
      <c r="CL1815"/>
      <c r="CN1815"/>
    </row>
    <row r="1816" spans="7:92" x14ac:dyDescent="0.4">
      <c r="G1816"/>
      <c r="I1816"/>
      <c r="J1816"/>
      <c r="R1816"/>
      <c r="S1816"/>
      <c r="T1816"/>
      <c r="U1816"/>
      <c r="V1816"/>
      <c r="W1816"/>
      <c r="X1816"/>
      <c r="Y1816"/>
      <c r="Z1816"/>
      <c r="AA1816"/>
      <c r="AB1816"/>
      <c r="AC1816"/>
      <c r="AD1816"/>
      <c r="AE1816"/>
      <c r="AF1816"/>
      <c r="AG1816"/>
      <c r="AH1816"/>
      <c r="AI1816"/>
      <c r="AJ1816"/>
      <c r="AK1816"/>
      <c r="AL1816"/>
      <c r="AM1816"/>
      <c r="AN1816"/>
      <c r="AO1816"/>
      <c r="AP1816"/>
      <c r="AQ1816"/>
      <c r="AR1816"/>
      <c r="AS1816"/>
      <c r="AT1816"/>
      <c r="AU1816"/>
      <c r="AV1816"/>
      <c r="AW1816"/>
      <c r="AX1816"/>
      <c r="AY1816"/>
      <c r="AZ1816"/>
      <c r="BA1816"/>
      <c r="BB1816"/>
      <c r="BC1816"/>
      <c r="BD1816"/>
      <c r="BE1816"/>
      <c r="BF1816"/>
      <c r="BG1816"/>
      <c r="BH1816"/>
      <c r="BI1816"/>
      <c r="BJ1816"/>
      <c r="BK1816"/>
      <c r="BL1816"/>
      <c r="BM1816"/>
      <c r="BN1816"/>
      <c r="BO1816"/>
      <c r="BP1816"/>
      <c r="BQ1816"/>
      <c r="BR1816"/>
      <c r="BS1816"/>
      <c r="BT1816"/>
      <c r="BU1816"/>
      <c r="BV1816"/>
      <c r="BW1816"/>
      <c r="BX1816"/>
      <c r="BY1816"/>
      <c r="BZ1816"/>
      <c r="CA1816"/>
      <c r="CB1816"/>
      <c r="CC1816"/>
      <c r="CD1816"/>
      <c r="CE1816"/>
      <c r="CF1816"/>
      <c r="CG1816"/>
      <c r="CH1816"/>
      <c r="CI1816"/>
      <c r="CJ1816"/>
      <c r="CK1816"/>
      <c r="CL1816"/>
      <c r="CN1816"/>
    </row>
    <row r="1817" spans="7:92" x14ac:dyDescent="0.4">
      <c r="G1817"/>
      <c r="I1817"/>
      <c r="J1817"/>
      <c r="R1817"/>
      <c r="S1817"/>
      <c r="T1817"/>
      <c r="U1817"/>
      <c r="V1817"/>
      <c r="W1817"/>
      <c r="X1817"/>
      <c r="Y1817"/>
      <c r="Z1817"/>
      <c r="AA1817"/>
      <c r="AB1817"/>
      <c r="AC1817"/>
      <c r="AD1817"/>
      <c r="AE1817"/>
      <c r="AF1817"/>
      <c r="AG1817"/>
      <c r="AH1817"/>
      <c r="AI1817"/>
      <c r="AJ1817"/>
      <c r="AK1817"/>
      <c r="AL1817"/>
      <c r="AM1817"/>
      <c r="AN1817"/>
      <c r="AO1817"/>
      <c r="AP1817"/>
      <c r="AQ1817"/>
      <c r="AR1817"/>
      <c r="AS1817"/>
      <c r="AT1817"/>
      <c r="AU1817"/>
      <c r="AV1817"/>
      <c r="AW1817"/>
      <c r="AX1817"/>
      <c r="AY1817"/>
      <c r="AZ1817"/>
      <c r="BA1817"/>
      <c r="BB1817"/>
      <c r="BC1817"/>
      <c r="BD1817"/>
      <c r="BE1817"/>
      <c r="BF1817"/>
      <c r="BG1817"/>
      <c r="BH1817"/>
      <c r="BI1817"/>
      <c r="BJ1817"/>
      <c r="BK1817"/>
      <c r="BL1817"/>
      <c r="BM1817"/>
      <c r="BN1817"/>
      <c r="BO1817"/>
      <c r="BP1817"/>
      <c r="BQ1817"/>
      <c r="BR1817"/>
      <c r="BS1817"/>
      <c r="BT1817"/>
      <c r="BU1817"/>
      <c r="BV1817"/>
      <c r="BW1817"/>
      <c r="BX1817"/>
      <c r="BY1817"/>
      <c r="BZ1817"/>
      <c r="CA1817"/>
      <c r="CB1817"/>
      <c r="CC1817"/>
      <c r="CD1817"/>
      <c r="CE1817"/>
      <c r="CF1817"/>
      <c r="CG1817"/>
      <c r="CH1817"/>
      <c r="CI1817"/>
      <c r="CJ1817"/>
      <c r="CK1817"/>
      <c r="CL1817"/>
      <c r="CN1817"/>
    </row>
    <row r="1818" spans="7:92" x14ac:dyDescent="0.4">
      <c r="G1818"/>
      <c r="I1818"/>
      <c r="J1818"/>
      <c r="R1818"/>
      <c r="S1818"/>
      <c r="T1818"/>
      <c r="U1818"/>
      <c r="V1818"/>
      <c r="W1818"/>
      <c r="X1818"/>
      <c r="Y1818"/>
      <c r="Z1818"/>
      <c r="AA1818"/>
      <c r="AB1818"/>
      <c r="AC1818"/>
      <c r="AD1818"/>
      <c r="AE1818"/>
      <c r="AF1818"/>
      <c r="AG1818"/>
      <c r="AH1818"/>
      <c r="AI1818"/>
      <c r="AJ1818"/>
      <c r="AK1818"/>
      <c r="AL1818"/>
      <c r="AM1818"/>
      <c r="AN1818"/>
      <c r="AO1818"/>
      <c r="AP1818"/>
      <c r="AQ1818"/>
      <c r="AR1818"/>
      <c r="AS1818"/>
      <c r="AT1818"/>
      <c r="AU1818"/>
      <c r="AV1818"/>
      <c r="AW1818"/>
      <c r="AX1818"/>
      <c r="AY1818"/>
      <c r="AZ1818"/>
      <c r="BA1818"/>
      <c r="BB1818"/>
      <c r="BC1818"/>
      <c r="BD1818"/>
      <c r="BE1818"/>
      <c r="BF1818"/>
      <c r="BG1818"/>
      <c r="BH1818"/>
      <c r="BI1818"/>
      <c r="BJ1818"/>
      <c r="BK1818"/>
      <c r="BL1818"/>
      <c r="BM1818"/>
      <c r="BN1818"/>
      <c r="BO1818"/>
      <c r="BP1818"/>
      <c r="BQ1818"/>
      <c r="BR1818"/>
      <c r="BS1818"/>
      <c r="BT1818"/>
      <c r="BU1818"/>
      <c r="BV1818"/>
      <c r="BW1818"/>
      <c r="BX1818"/>
      <c r="BY1818"/>
      <c r="BZ1818"/>
      <c r="CA1818"/>
      <c r="CB1818"/>
      <c r="CC1818"/>
      <c r="CD1818"/>
      <c r="CE1818"/>
      <c r="CF1818"/>
      <c r="CG1818"/>
      <c r="CH1818"/>
      <c r="CI1818"/>
      <c r="CJ1818"/>
      <c r="CK1818"/>
      <c r="CL1818"/>
      <c r="CN1818"/>
    </row>
    <row r="1819" spans="7:92" x14ac:dyDescent="0.4">
      <c r="G1819"/>
      <c r="I1819"/>
      <c r="J1819"/>
      <c r="R1819"/>
      <c r="S1819"/>
      <c r="T1819"/>
      <c r="U1819"/>
      <c r="V1819"/>
      <c r="W1819"/>
      <c r="X1819"/>
      <c r="Y1819"/>
      <c r="Z1819"/>
      <c r="AA1819"/>
      <c r="AB1819"/>
      <c r="AC1819"/>
      <c r="AD1819"/>
      <c r="AE1819"/>
      <c r="AF1819"/>
      <c r="AG1819"/>
      <c r="AH1819"/>
      <c r="AI1819"/>
      <c r="AJ1819"/>
      <c r="AK1819"/>
      <c r="AL1819"/>
      <c r="AM1819"/>
      <c r="AN1819"/>
      <c r="AO1819"/>
      <c r="AP1819"/>
      <c r="AQ1819"/>
      <c r="AR1819"/>
      <c r="AS1819"/>
      <c r="AT1819"/>
      <c r="AU1819"/>
      <c r="AV1819"/>
      <c r="AW1819"/>
      <c r="AX1819"/>
      <c r="AY1819"/>
      <c r="AZ1819"/>
      <c r="BA1819"/>
      <c r="BB1819"/>
      <c r="BC1819"/>
      <c r="BD1819"/>
      <c r="BE1819"/>
      <c r="BF1819"/>
      <c r="BG1819"/>
      <c r="BH1819"/>
      <c r="BI1819"/>
      <c r="BJ1819"/>
      <c r="BK1819"/>
      <c r="BL1819"/>
      <c r="BM1819"/>
      <c r="BN1819"/>
      <c r="BO1819"/>
      <c r="BP1819"/>
      <c r="BQ1819"/>
      <c r="BR1819"/>
      <c r="BS1819"/>
      <c r="BT1819"/>
      <c r="BU1819"/>
      <c r="BV1819"/>
      <c r="BW1819"/>
      <c r="BX1819"/>
      <c r="BY1819"/>
      <c r="BZ1819"/>
      <c r="CA1819"/>
      <c r="CB1819"/>
      <c r="CC1819"/>
      <c r="CD1819"/>
      <c r="CE1819"/>
      <c r="CF1819"/>
      <c r="CG1819"/>
      <c r="CH1819"/>
      <c r="CI1819"/>
      <c r="CJ1819"/>
      <c r="CK1819"/>
      <c r="CL1819"/>
      <c r="CN1819"/>
    </row>
    <row r="1820" spans="7:92" x14ac:dyDescent="0.4">
      <c r="G1820"/>
      <c r="I1820"/>
      <c r="J1820"/>
      <c r="R1820"/>
      <c r="S1820"/>
      <c r="T1820"/>
      <c r="U1820"/>
      <c r="V1820"/>
      <c r="W1820"/>
      <c r="X1820"/>
      <c r="Y1820"/>
      <c r="Z1820"/>
      <c r="AA1820"/>
      <c r="AB1820"/>
      <c r="AC1820"/>
      <c r="AD1820"/>
      <c r="AE1820"/>
      <c r="AF1820"/>
      <c r="AG1820"/>
      <c r="AH1820"/>
      <c r="AI1820"/>
      <c r="AJ1820"/>
      <c r="AK1820"/>
      <c r="AL1820"/>
      <c r="AM1820"/>
      <c r="AN1820"/>
      <c r="AO1820"/>
      <c r="AP1820"/>
      <c r="AQ1820"/>
      <c r="AR1820"/>
      <c r="AS1820"/>
      <c r="AT1820"/>
      <c r="AU1820"/>
      <c r="AV1820"/>
      <c r="AW1820"/>
      <c r="AX1820"/>
      <c r="AY1820"/>
      <c r="AZ1820"/>
      <c r="BA1820"/>
      <c r="BB1820"/>
      <c r="BC1820"/>
      <c r="BD1820"/>
      <c r="BE1820"/>
      <c r="BF1820"/>
      <c r="BG1820"/>
      <c r="BH1820"/>
      <c r="BI1820"/>
      <c r="BJ1820"/>
      <c r="BK1820"/>
      <c r="BL1820"/>
      <c r="BM1820"/>
      <c r="BN1820"/>
      <c r="BO1820"/>
      <c r="BP1820"/>
      <c r="BQ1820"/>
      <c r="BR1820"/>
      <c r="BS1820"/>
      <c r="BT1820"/>
      <c r="BU1820"/>
      <c r="BV1820"/>
      <c r="BW1820"/>
      <c r="BX1820"/>
      <c r="BY1820"/>
      <c r="BZ1820"/>
      <c r="CA1820"/>
      <c r="CB1820"/>
      <c r="CC1820"/>
      <c r="CD1820"/>
      <c r="CE1820"/>
      <c r="CF1820"/>
      <c r="CG1820"/>
      <c r="CH1820"/>
      <c r="CI1820"/>
      <c r="CJ1820"/>
      <c r="CK1820"/>
      <c r="CL1820"/>
      <c r="CN1820"/>
    </row>
    <row r="1821" spans="7:92" x14ac:dyDescent="0.4">
      <c r="G1821"/>
      <c r="I1821"/>
      <c r="J1821"/>
      <c r="R1821"/>
      <c r="S1821"/>
      <c r="T1821"/>
      <c r="U1821"/>
      <c r="V1821"/>
      <c r="W1821"/>
      <c r="X1821"/>
      <c r="Y1821"/>
      <c r="Z1821"/>
      <c r="AA1821"/>
      <c r="AB1821"/>
      <c r="AC1821"/>
      <c r="AD1821"/>
      <c r="AE1821"/>
      <c r="AF1821"/>
      <c r="AG1821"/>
      <c r="AH1821"/>
      <c r="AI1821"/>
      <c r="AJ1821"/>
      <c r="AK1821"/>
      <c r="AL1821"/>
      <c r="AM1821"/>
      <c r="AN1821"/>
      <c r="AO1821"/>
      <c r="AP1821"/>
      <c r="AQ1821"/>
      <c r="AR1821"/>
      <c r="AS1821"/>
      <c r="AT1821"/>
      <c r="AU1821"/>
      <c r="AV1821"/>
      <c r="AW1821"/>
      <c r="AX1821"/>
      <c r="AY1821"/>
      <c r="AZ1821"/>
      <c r="BA1821"/>
      <c r="BB1821"/>
      <c r="BC1821"/>
      <c r="BD1821"/>
      <c r="BE1821"/>
      <c r="BF1821"/>
      <c r="BG1821"/>
      <c r="BH1821"/>
      <c r="BI1821"/>
      <c r="BJ1821"/>
      <c r="BK1821"/>
      <c r="BL1821"/>
      <c r="BM1821"/>
      <c r="BN1821"/>
      <c r="BO1821"/>
      <c r="BP1821"/>
      <c r="BQ1821"/>
      <c r="BR1821"/>
      <c r="BS1821"/>
      <c r="BT1821"/>
      <c r="BU1821"/>
      <c r="BV1821"/>
      <c r="BW1821"/>
      <c r="BX1821"/>
      <c r="BY1821"/>
      <c r="BZ1821"/>
      <c r="CA1821"/>
      <c r="CB1821"/>
      <c r="CC1821"/>
      <c r="CD1821"/>
      <c r="CE1821"/>
      <c r="CF1821"/>
      <c r="CG1821"/>
      <c r="CH1821"/>
      <c r="CI1821"/>
      <c r="CJ1821"/>
      <c r="CK1821"/>
      <c r="CL1821"/>
      <c r="CN1821"/>
    </row>
    <row r="1822" spans="7:92" x14ac:dyDescent="0.4">
      <c r="G1822"/>
      <c r="I1822"/>
      <c r="J1822"/>
      <c r="R1822"/>
      <c r="S1822"/>
      <c r="T1822"/>
      <c r="U1822"/>
      <c r="V1822"/>
      <c r="W1822"/>
      <c r="X1822"/>
      <c r="Y1822"/>
      <c r="Z1822"/>
      <c r="AA1822"/>
      <c r="AB1822"/>
      <c r="AC1822"/>
      <c r="AD1822"/>
      <c r="AE1822"/>
      <c r="AF1822"/>
      <c r="AG1822"/>
      <c r="AH1822"/>
      <c r="AI1822"/>
      <c r="AJ1822"/>
      <c r="AK1822"/>
      <c r="AL1822"/>
      <c r="AM1822"/>
      <c r="AN1822"/>
      <c r="AO1822"/>
      <c r="AP1822"/>
      <c r="AQ1822"/>
      <c r="AR1822"/>
      <c r="AS1822"/>
      <c r="AT1822"/>
      <c r="AU1822"/>
      <c r="AV1822"/>
      <c r="AW1822"/>
      <c r="AX1822"/>
      <c r="AY1822"/>
      <c r="AZ1822"/>
      <c r="BA1822"/>
      <c r="BB1822"/>
      <c r="BC1822"/>
      <c r="BD1822"/>
      <c r="BE1822"/>
      <c r="BF1822"/>
      <c r="BG1822"/>
      <c r="BH1822"/>
      <c r="BI1822"/>
      <c r="BJ1822"/>
      <c r="BK1822"/>
      <c r="BL1822"/>
      <c r="BM1822"/>
      <c r="BN1822"/>
      <c r="BO1822"/>
      <c r="BP1822"/>
      <c r="BQ1822"/>
      <c r="BR1822"/>
      <c r="BS1822"/>
      <c r="BT1822"/>
      <c r="BU1822"/>
      <c r="BV1822"/>
      <c r="BW1822"/>
      <c r="BX1822"/>
      <c r="BY1822"/>
      <c r="BZ1822"/>
      <c r="CA1822"/>
      <c r="CB1822"/>
      <c r="CC1822"/>
      <c r="CD1822"/>
      <c r="CE1822"/>
      <c r="CF1822"/>
      <c r="CG1822"/>
      <c r="CH1822"/>
      <c r="CI1822"/>
      <c r="CJ1822"/>
      <c r="CK1822"/>
      <c r="CL1822"/>
      <c r="CN1822"/>
    </row>
    <row r="1823" spans="7:92" x14ac:dyDescent="0.4">
      <c r="G1823"/>
      <c r="I1823"/>
      <c r="J1823"/>
      <c r="R1823"/>
      <c r="S1823"/>
      <c r="T1823"/>
      <c r="U1823"/>
      <c r="V1823"/>
      <c r="W1823"/>
      <c r="X1823"/>
      <c r="Y1823"/>
      <c r="Z1823"/>
      <c r="AA1823"/>
      <c r="AB1823"/>
      <c r="AC1823"/>
      <c r="AD1823"/>
      <c r="AE1823"/>
      <c r="AF1823"/>
      <c r="AG1823"/>
      <c r="AH1823"/>
      <c r="AI1823"/>
      <c r="AJ1823"/>
      <c r="AK1823"/>
      <c r="AL1823"/>
      <c r="AM1823"/>
      <c r="AN1823"/>
      <c r="AO1823"/>
      <c r="AP1823"/>
      <c r="AQ1823"/>
      <c r="AR1823"/>
      <c r="AS1823"/>
      <c r="AT1823"/>
      <c r="AU1823"/>
      <c r="AV1823"/>
      <c r="AW1823"/>
      <c r="AX1823"/>
      <c r="AY1823"/>
      <c r="AZ1823"/>
      <c r="BA1823"/>
      <c r="BB1823"/>
      <c r="BC1823"/>
      <c r="BD1823"/>
      <c r="BE1823"/>
      <c r="BF1823"/>
      <c r="BG1823"/>
      <c r="BH1823"/>
      <c r="BI1823"/>
      <c r="BJ1823"/>
      <c r="BK1823"/>
      <c r="BL1823"/>
      <c r="BM1823"/>
      <c r="BN1823"/>
      <c r="BO1823"/>
      <c r="BP1823"/>
      <c r="BQ1823"/>
      <c r="BR1823"/>
      <c r="BS1823"/>
      <c r="BT1823"/>
      <c r="BU1823"/>
      <c r="BV1823"/>
      <c r="BW1823"/>
      <c r="BX1823"/>
      <c r="BY1823"/>
      <c r="BZ1823"/>
      <c r="CA1823"/>
      <c r="CB1823"/>
      <c r="CC1823"/>
      <c r="CD1823"/>
      <c r="CE1823"/>
      <c r="CF1823"/>
      <c r="CG1823"/>
      <c r="CH1823"/>
      <c r="CI1823"/>
      <c r="CJ1823"/>
      <c r="CK1823"/>
      <c r="CL1823"/>
      <c r="CN1823"/>
    </row>
    <row r="1824" spans="7:92" x14ac:dyDescent="0.4">
      <c r="G1824"/>
      <c r="I1824"/>
      <c r="J1824"/>
      <c r="R1824"/>
      <c r="S1824"/>
      <c r="T1824"/>
      <c r="U1824"/>
      <c r="V1824"/>
      <c r="W1824"/>
      <c r="X1824"/>
      <c r="Y1824"/>
      <c r="Z1824"/>
      <c r="AA1824"/>
      <c r="AB1824"/>
      <c r="AC1824"/>
      <c r="AD1824"/>
      <c r="AE1824"/>
      <c r="AF1824"/>
      <c r="AG1824"/>
      <c r="AH1824"/>
      <c r="AI1824"/>
      <c r="AJ1824"/>
      <c r="AK1824"/>
      <c r="AL1824"/>
      <c r="AM1824"/>
      <c r="AN1824"/>
      <c r="AO1824"/>
      <c r="AP1824"/>
      <c r="AQ1824"/>
      <c r="AR1824"/>
      <c r="AS1824"/>
      <c r="AT1824"/>
      <c r="AU1824"/>
      <c r="AV1824"/>
      <c r="AW1824"/>
      <c r="AX1824"/>
      <c r="AY1824"/>
      <c r="AZ1824"/>
      <c r="BA1824"/>
      <c r="BB1824"/>
      <c r="BC1824"/>
      <c r="BD1824"/>
      <c r="BE1824"/>
      <c r="BF1824"/>
      <c r="BG1824"/>
      <c r="BH1824"/>
      <c r="BI1824"/>
      <c r="BJ1824"/>
      <c r="BK1824"/>
      <c r="BL1824"/>
      <c r="BM1824"/>
      <c r="BN1824"/>
      <c r="BO1824"/>
      <c r="BP1824"/>
      <c r="BQ1824"/>
      <c r="BR1824"/>
      <c r="BS1824"/>
      <c r="BT1824"/>
      <c r="BU1824"/>
      <c r="BV1824"/>
      <c r="BW1824"/>
      <c r="BX1824"/>
      <c r="BY1824"/>
      <c r="BZ1824"/>
      <c r="CA1824"/>
      <c r="CB1824"/>
      <c r="CC1824"/>
      <c r="CD1824"/>
      <c r="CE1824"/>
      <c r="CF1824"/>
      <c r="CG1824"/>
      <c r="CH1824"/>
      <c r="CI1824"/>
      <c r="CJ1824"/>
      <c r="CK1824"/>
      <c r="CL1824"/>
      <c r="CN1824"/>
    </row>
    <row r="1825" spans="7:92" x14ac:dyDescent="0.4">
      <c r="G1825"/>
      <c r="I1825"/>
      <c r="J1825"/>
      <c r="R1825"/>
      <c r="S1825"/>
      <c r="T1825"/>
      <c r="U1825"/>
      <c r="V1825"/>
      <c r="W1825"/>
      <c r="X1825"/>
      <c r="Y1825"/>
      <c r="Z1825"/>
      <c r="AA1825"/>
      <c r="AB1825"/>
      <c r="AC1825"/>
      <c r="AD1825"/>
      <c r="AE1825"/>
      <c r="AF1825"/>
      <c r="AG1825"/>
      <c r="AH1825"/>
      <c r="AI1825"/>
      <c r="AJ1825"/>
      <c r="AK1825"/>
      <c r="AL1825"/>
      <c r="AM1825"/>
      <c r="AN1825"/>
      <c r="AO1825"/>
      <c r="AP1825"/>
      <c r="AQ1825"/>
      <c r="AR1825"/>
      <c r="AS1825"/>
      <c r="AT1825"/>
      <c r="AU1825"/>
      <c r="AV1825"/>
      <c r="AW1825"/>
      <c r="AX1825"/>
      <c r="AY1825"/>
      <c r="AZ1825"/>
      <c r="BA1825"/>
      <c r="BB1825"/>
      <c r="BC1825"/>
      <c r="BD1825"/>
      <c r="BE1825"/>
      <c r="BF1825"/>
      <c r="BG1825"/>
      <c r="BH1825"/>
      <c r="BI1825"/>
      <c r="BJ1825"/>
      <c r="BK1825"/>
      <c r="BL1825"/>
      <c r="BM1825"/>
      <c r="BN1825"/>
      <c r="BO1825"/>
      <c r="BP1825"/>
      <c r="BQ1825"/>
      <c r="BR1825"/>
      <c r="BS1825"/>
      <c r="BT1825"/>
      <c r="BU1825"/>
      <c r="BV1825"/>
      <c r="BW1825"/>
      <c r="BX1825"/>
      <c r="BY1825"/>
      <c r="BZ1825"/>
      <c r="CA1825"/>
      <c r="CB1825"/>
      <c r="CC1825"/>
      <c r="CD1825"/>
      <c r="CE1825"/>
      <c r="CF1825"/>
      <c r="CG1825"/>
      <c r="CH1825"/>
      <c r="CI1825"/>
      <c r="CJ1825"/>
      <c r="CK1825"/>
      <c r="CL1825"/>
      <c r="CN1825"/>
    </row>
    <row r="1826" spans="7:92" x14ac:dyDescent="0.4">
      <c r="G1826"/>
      <c r="I1826"/>
      <c r="J1826"/>
      <c r="R1826"/>
      <c r="S1826"/>
      <c r="T1826"/>
      <c r="U1826"/>
      <c r="V1826"/>
      <c r="W1826"/>
      <c r="X1826"/>
      <c r="Y1826"/>
      <c r="Z1826"/>
      <c r="AA1826"/>
      <c r="AB1826"/>
      <c r="AC1826"/>
      <c r="AD1826"/>
      <c r="AE1826"/>
      <c r="AF1826"/>
      <c r="AG1826"/>
      <c r="AH1826"/>
      <c r="AI1826"/>
      <c r="AJ1826"/>
      <c r="AK1826"/>
      <c r="AL1826"/>
      <c r="AM1826"/>
      <c r="AN1826"/>
      <c r="AO1826"/>
      <c r="AP1826"/>
      <c r="AQ1826"/>
      <c r="AR1826"/>
      <c r="AS1826"/>
      <c r="AT1826"/>
      <c r="AU1826"/>
      <c r="AV1826"/>
      <c r="AW1826"/>
      <c r="AX1826"/>
      <c r="AY1826"/>
      <c r="AZ1826"/>
      <c r="BA1826"/>
      <c r="BB1826"/>
      <c r="BC1826"/>
      <c r="BD1826"/>
      <c r="BE1826"/>
      <c r="BF1826"/>
      <c r="BG1826"/>
      <c r="BH1826"/>
      <c r="BI1826"/>
      <c r="BJ1826"/>
      <c r="BK1826"/>
      <c r="BL1826"/>
      <c r="BM1826"/>
      <c r="BN1826"/>
      <c r="BO1826"/>
      <c r="BP1826"/>
      <c r="BQ1826"/>
      <c r="BR1826"/>
      <c r="BS1826"/>
      <c r="BT1826"/>
      <c r="BU1826"/>
      <c r="BV1826"/>
      <c r="BW1826"/>
      <c r="BX1826"/>
      <c r="BY1826"/>
      <c r="BZ1826"/>
      <c r="CA1826"/>
      <c r="CB1826"/>
      <c r="CC1826"/>
      <c r="CD1826"/>
      <c r="CE1826"/>
      <c r="CF1826"/>
      <c r="CG1826"/>
      <c r="CH1826"/>
      <c r="CI1826"/>
      <c r="CJ1826"/>
      <c r="CK1826"/>
      <c r="CL1826"/>
      <c r="CN1826"/>
    </row>
    <row r="1827" spans="7:92" x14ac:dyDescent="0.4">
      <c r="G1827"/>
      <c r="I1827"/>
      <c r="J1827"/>
      <c r="R1827"/>
      <c r="S1827"/>
      <c r="T1827"/>
      <c r="U1827"/>
      <c r="V1827"/>
      <c r="W1827"/>
      <c r="X1827"/>
      <c r="Y1827"/>
      <c r="Z1827"/>
      <c r="AA1827"/>
      <c r="AB1827"/>
      <c r="AC1827"/>
      <c r="AD1827"/>
      <c r="AE1827"/>
      <c r="AF1827"/>
      <c r="AG1827"/>
      <c r="AH1827"/>
      <c r="AI1827"/>
      <c r="AJ1827"/>
      <c r="AK1827"/>
      <c r="AL1827"/>
      <c r="AM1827"/>
      <c r="AN1827"/>
      <c r="AO1827"/>
      <c r="AP1827"/>
      <c r="AQ1827"/>
      <c r="AR1827"/>
      <c r="AS1827"/>
      <c r="AT1827"/>
      <c r="AU1827"/>
      <c r="AV1827"/>
      <c r="AW1827"/>
      <c r="AX1827"/>
      <c r="AY1827"/>
      <c r="AZ1827"/>
      <c r="BA1827"/>
      <c r="BB1827"/>
      <c r="BC1827"/>
      <c r="BD1827"/>
      <c r="BE1827"/>
      <c r="BF1827"/>
      <c r="BG1827"/>
      <c r="BH1827"/>
      <c r="BI1827"/>
      <c r="BJ1827"/>
      <c r="BK1827"/>
      <c r="BL1827"/>
      <c r="BM1827"/>
      <c r="BN1827"/>
      <c r="BO1827"/>
      <c r="BP1827"/>
      <c r="BQ1827"/>
      <c r="BR1827"/>
      <c r="BS1827"/>
      <c r="BT1827"/>
      <c r="BU1827"/>
      <c r="BV1827"/>
      <c r="BW1827"/>
      <c r="BX1827"/>
      <c r="BY1827"/>
      <c r="BZ1827"/>
      <c r="CA1827"/>
      <c r="CB1827"/>
      <c r="CC1827"/>
      <c r="CD1827"/>
      <c r="CE1827"/>
      <c r="CF1827"/>
      <c r="CG1827"/>
      <c r="CH1827"/>
      <c r="CI1827"/>
      <c r="CJ1827"/>
      <c r="CK1827"/>
      <c r="CL1827"/>
      <c r="CN1827"/>
    </row>
    <row r="1828" spans="7:92" x14ac:dyDescent="0.4">
      <c r="G1828"/>
      <c r="I1828"/>
      <c r="J1828"/>
      <c r="R1828"/>
      <c r="S1828"/>
      <c r="T1828"/>
      <c r="U1828"/>
      <c r="V1828"/>
      <c r="W1828"/>
      <c r="X1828"/>
      <c r="Y1828"/>
      <c r="Z1828"/>
      <c r="AA1828"/>
      <c r="AB1828"/>
      <c r="AC1828"/>
      <c r="AD1828"/>
      <c r="AE1828"/>
      <c r="AF1828"/>
      <c r="AG1828"/>
      <c r="AH1828"/>
      <c r="AI1828"/>
      <c r="AJ1828"/>
      <c r="AK1828"/>
      <c r="AL1828"/>
      <c r="AM1828"/>
      <c r="AN1828"/>
      <c r="AO1828"/>
      <c r="AP1828"/>
      <c r="AQ1828"/>
      <c r="AR1828"/>
      <c r="AS1828"/>
      <c r="AT1828"/>
      <c r="AU1828"/>
      <c r="AV1828"/>
      <c r="AW1828"/>
      <c r="AX1828"/>
      <c r="AY1828"/>
      <c r="AZ1828"/>
      <c r="BA1828"/>
      <c r="BB1828"/>
      <c r="BC1828"/>
      <c r="BD1828"/>
      <c r="BE1828"/>
      <c r="BF1828"/>
      <c r="BG1828"/>
      <c r="BH1828"/>
      <c r="BI1828"/>
      <c r="BJ1828"/>
      <c r="BK1828"/>
      <c r="BL1828"/>
      <c r="BM1828"/>
      <c r="BN1828"/>
      <c r="BO1828"/>
      <c r="BP1828"/>
      <c r="BQ1828"/>
      <c r="BR1828"/>
      <c r="BS1828"/>
      <c r="BT1828"/>
      <c r="BU1828"/>
      <c r="BV1828"/>
      <c r="BW1828"/>
      <c r="BX1828"/>
      <c r="BY1828"/>
      <c r="BZ1828"/>
      <c r="CA1828"/>
      <c r="CB1828"/>
      <c r="CC1828"/>
      <c r="CD1828"/>
      <c r="CE1828"/>
      <c r="CF1828"/>
      <c r="CG1828"/>
      <c r="CH1828"/>
      <c r="CI1828"/>
      <c r="CJ1828"/>
      <c r="CK1828"/>
      <c r="CL1828"/>
      <c r="CN1828"/>
    </row>
    <row r="1829" spans="7:92" x14ac:dyDescent="0.4">
      <c r="G1829"/>
      <c r="I1829"/>
      <c r="J1829"/>
      <c r="R1829"/>
      <c r="S1829"/>
      <c r="T1829"/>
      <c r="U1829"/>
      <c r="V1829"/>
      <c r="W1829"/>
      <c r="X1829"/>
      <c r="Y1829"/>
      <c r="Z1829"/>
      <c r="AA1829"/>
      <c r="AB1829"/>
      <c r="AC1829"/>
      <c r="AD1829"/>
      <c r="AE1829"/>
      <c r="AF1829"/>
      <c r="AG1829"/>
      <c r="AH1829"/>
      <c r="AI1829"/>
      <c r="AJ1829"/>
      <c r="AK1829"/>
      <c r="AL1829"/>
      <c r="AM1829"/>
      <c r="AN1829"/>
      <c r="AO1829"/>
      <c r="AP1829"/>
      <c r="AQ1829"/>
      <c r="AR1829"/>
      <c r="AS1829"/>
      <c r="AT1829"/>
      <c r="AU1829"/>
      <c r="AV1829"/>
      <c r="AW1829"/>
      <c r="AX1829"/>
      <c r="AY1829"/>
      <c r="AZ1829"/>
      <c r="BA1829"/>
      <c r="BB1829"/>
      <c r="BC1829"/>
      <c r="BD1829"/>
      <c r="BE1829"/>
      <c r="BF1829"/>
      <c r="BG1829"/>
      <c r="BH1829"/>
      <c r="BI1829"/>
      <c r="BJ1829"/>
      <c r="BK1829"/>
      <c r="BL1829"/>
      <c r="BM1829"/>
      <c r="BN1829"/>
      <c r="BO1829"/>
      <c r="BP1829"/>
      <c r="BQ1829"/>
      <c r="BR1829"/>
      <c r="BS1829"/>
      <c r="BT1829"/>
      <c r="BU1829"/>
      <c r="BV1829"/>
      <c r="BW1829"/>
      <c r="BX1829"/>
      <c r="BY1829"/>
      <c r="BZ1829"/>
      <c r="CA1829"/>
      <c r="CB1829"/>
      <c r="CC1829"/>
      <c r="CD1829"/>
      <c r="CE1829"/>
      <c r="CF1829"/>
      <c r="CG1829"/>
      <c r="CH1829"/>
      <c r="CI1829"/>
      <c r="CJ1829"/>
      <c r="CK1829"/>
      <c r="CL1829"/>
      <c r="CN1829"/>
    </row>
    <row r="1830" spans="7:92" x14ac:dyDescent="0.4">
      <c r="G1830"/>
      <c r="I1830"/>
      <c r="J1830"/>
      <c r="R1830"/>
      <c r="S1830"/>
      <c r="T1830"/>
      <c r="U1830"/>
      <c r="V1830"/>
      <c r="W1830"/>
      <c r="X1830"/>
      <c r="Y1830"/>
      <c r="Z1830"/>
      <c r="AA1830"/>
      <c r="AB1830"/>
      <c r="AC1830"/>
      <c r="AD1830"/>
      <c r="AE1830"/>
      <c r="AF1830"/>
      <c r="AG1830"/>
      <c r="AH1830"/>
      <c r="AI1830"/>
      <c r="AJ1830"/>
      <c r="AK1830"/>
      <c r="AL1830"/>
      <c r="AM1830"/>
      <c r="AN1830"/>
      <c r="AO1830"/>
      <c r="AP1830"/>
      <c r="AQ1830"/>
      <c r="AR1830"/>
      <c r="AS1830"/>
      <c r="AT1830"/>
      <c r="AU1830"/>
      <c r="AV1830"/>
      <c r="AW1830"/>
      <c r="AX1830"/>
      <c r="AY1830"/>
      <c r="AZ1830"/>
      <c r="BA1830"/>
      <c r="BB1830"/>
      <c r="BC1830"/>
      <c r="BD1830"/>
      <c r="BE1830"/>
      <c r="BF1830"/>
      <c r="BG1830"/>
      <c r="BH1830"/>
      <c r="BI1830"/>
      <c r="BJ1830"/>
      <c r="BK1830"/>
      <c r="BL1830"/>
      <c r="BM1830"/>
      <c r="BN1830"/>
      <c r="BO1830"/>
      <c r="BP1830"/>
      <c r="BQ1830"/>
      <c r="BR1830"/>
      <c r="BS1830"/>
      <c r="BT1830"/>
      <c r="BU1830"/>
      <c r="BV1830"/>
      <c r="BW1830"/>
      <c r="BX1830"/>
      <c r="BY1830"/>
      <c r="BZ1830"/>
      <c r="CA1830"/>
      <c r="CB1830"/>
      <c r="CC1830"/>
      <c r="CD1830"/>
      <c r="CE1830"/>
      <c r="CF1830"/>
      <c r="CG1830"/>
      <c r="CH1830"/>
      <c r="CI1830"/>
      <c r="CJ1830"/>
      <c r="CK1830"/>
      <c r="CL1830"/>
      <c r="CN1830"/>
    </row>
    <row r="1831" spans="7:92" x14ac:dyDescent="0.4">
      <c r="G1831"/>
      <c r="I1831"/>
      <c r="J1831"/>
      <c r="R1831"/>
      <c r="S1831"/>
      <c r="T1831"/>
      <c r="U1831"/>
      <c r="V1831"/>
      <c r="W1831"/>
      <c r="X1831"/>
      <c r="Y1831"/>
      <c r="Z1831"/>
      <c r="AA1831"/>
      <c r="AB1831"/>
      <c r="AC1831"/>
      <c r="AD1831"/>
      <c r="AE1831"/>
      <c r="AF1831"/>
      <c r="AG1831"/>
      <c r="AH1831"/>
      <c r="AI1831"/>
      <c r="AJ1831"/>
      <c r="AK1831"/>
      <c r="AL1831"/>
      <c r="AM1831"/>
      <c r="AN1831"/>
      <c r="AO1831"/>
      <c r="AP1831"/>
      <c r="AQ1831"/>
      <c r="AR1831"/>
      <c r="AS1831"/>
      <c r="AT1831"/>
      <c r="AU1831"/>
      <c r="AV1831"/>
      <c r="AW1831"/>
      <c r="AX1831"/>
      <c r="AY1831"/>
      <c r="AZ1831"/>
      <c r="BA1831"/>
      <c r="BB1831"/>
      <c r="BC1831"/>
      <c r="BD1831"/>
      <c r="BE1831"/>
      <c r="BF1831"/>
      <c r="BG1831"/>
      <c r="BH1831"/>
      <c r="BI1831"/>
      <c r="BJ1831"/>
      <c r="BK1831"/>
      <c r="BL1831"/>
      <c r="BM1831"/>
      <c r="BN1831"/>
      <c r="BO1831"/>
      <c r="BP1831"/>
      <c r="BQ1831"/>
      <c r="BR1831"/>
      <c r="BS1831"/>
      <c r="BT1831"/>
      <c r="BU1831"/>
      <c r="BV1831"/>
      <c r="BW1831"/>
      <c r="BX1831"/>
      <c r="BY1831"/>
      <c r="BZ1831"/>
      <c r="CA1831"/>
      <c r="CB1831"/>
      <c r="CC1831"/>
      <c r="CD1831"/>
      <c r="CE1831"/>
      <c r="CF1831"/>
      <c r="CG1831"/>
      <c r="CH1831"/>
      <c r="CI1831"/>
      <c r="CJ1831"/>
      <c r="CK1831"/>
      <c r="CL1831"/>
      <c r="CN1831"/>
    </row>
    <row r="1832" spans="7:92" x14ac:dyDescent="0.4">
      <c r="G1832"/>
      <c r="I1832"/>
      <c r="J1832"/>
      <c r="R1832"/>
      <c r="S1832"/>
      <c r="T1832"/>
      <c r="U1832"/>
      <c r="V1832"/>
      <c r="W1832"/>
      <c r="X1832"/>
      <c r="Y1832"/>
      <c r="Z1832"/>
      <c r="AA1832"/>
      <c r="AB1832"/>
      <c r="AC1832"/>
      <c r="AD1832"/>
      <c r="AE1832"/>
      <c r="AF1832"/>
      <c r="AG1832"/>
      <c r="AH1832"/>
      <c r="AI1832"/>
      <c r="AJ1832"/>
      <c r="AK1832"/>
      <c r="AL1832"/>
      <c r="AM1832"/>
      <c r="AN1832"/>
      <c r="AO1832"/>
      <c r="AP1832"/>
      <c r="AQ1832"/>
      <c r="AR1832"/>
      <c r="AS1832"/>
      <c r="AT1832"/>
      <c r="AU1832"/>
      <c r="AV1832"/>
      <c r="AW1832"/>
      <c r="AX1832"/>
      <c r="AY1832"/>
      <c r="AZ1832"/>
      <c r="BA1832"/>
      <c r="BB1832"/>
      <c r="BC1832"/>
      <c r="BD1832"/>
      <c r="BE1832"/>
      <c r="BF1832"/>
      <c r="BG1832"/>
      <c r="BH1832"/>
      <c r="BI1832"/>
      <c r="BJ1832"/>
      <c r="BK1832"/>
      <c r="BL1832"/>
      <c r="BM1832"/>
      <c r="BN1832"/>
      <c r="BO1832"/>
      <c r="BP1832"/>
      <c r="BQ1832"/>
      <c r="BR1832"/>
      <c r="BS1832"/>
      <c r="BT1832"/>
      <c r="BU1832"/>
      <c r="BV1832"/>
      <c r="BW1832"/>
      <c r="BX1832"/>
      <c r="BY1832"/>
      <c r="BZ1832"/>
      <c r="CA1832"/>
      <c r="CB1832"/>
      <c r="CC1832"/>
      <c r="CD1832"/>
      <c r="CE1832"/>
      <c r="CF1832"/>
      <c r="CG1832"/>
      <c r="CH1832"/>
      <c r="CI1832"/>
      <c r="CJ1832"/>
      <c r="CK1832"/>
      <c r="CL1832"/>
      <c r="CN1832"/>
    </row>
    <row r="1833" spans="7:92" x14ac:dyDescent="0.4">
      <c r="G1833"/>
      <c r="I1833"/>
      <c r="J1833"/>
      <c r="R1833"/>
      <c r="S1833"/>
      <c r="T1833"/>
      <c r="U1833"/>
      <c r="V1833"/>
      <c r="W1833"/>
      <c r="X1833"/>
      <c r="Y1833"/>
      <c r="Z1833"/>
      <c r="AA1833"/>
      <c r="AB1833"/>
      <c r="AC1833"/>
      <c r="AD1833"/>
      <c r="AE1833"/>
      <c r="AF1833"/>
      <c r="AG1833"/>
      <c r="AH1833"/>
      <c r="AI1833"/>
      <c r="AJ1833"/>
      <c r="AK1833"/>
      <c r="AL1833"/>
      <c r="AM1833"/>
      <c r="AN1833"/>
      <c r="AO1833"/>
      <c r="AP1833"/>
      <c r="AQ1833"/>
      <c r="AR1833"/>
      <c r="AS1833"/>
      <c r="AT1833"/>
      <c r="AU1833"/>
      <c r="AV1833"/>
      <c r="AW1833"/>
      <c r="AX1833"/>
      <c r="AY1833"/>
      <c r="AZ1833"/>
      <c r="BA1833"/>
      <c r="BB1833"/>
      <c r="BC1833"/>
      <c r="BD1833"/>
      <c r="BE1833"/>
      <c r="BF1833"/>
      <c r="BG1833"/>
      <c r="BH1833"/>
      <c r="BI1833"/>
      <c r="BJ1833"/>
      <c r="BK1833"/>
      <c r="BL1833"/>
      <c r="BM1833"/>
      <c r="BN1833"/>
      <c r="BO1833"/>
      <c r="BP1833"/>
      <c r="BQ1833"/>
      <c r="BR1833"/>
      <c r="BS1833"/>
      <c r="BT1833"/>
      <c r="BU1833"/>
      <c r="BV1833"/>
      <c r="BW1833"/>
      <c r="BX1833"/>
      <c r="BY1833"/>
      <c r="BZ1833"/>
      <c r="CA1833"/>
      <c r="CB1833"/>
      <c r="CC1833"/>
      <c r="CD1833"/>
      <c r="CE1833"/>
      <c r="CF1833"/>
      <c r="CG1833"/>
      <c r="CH1833"/>
      <c r="CI1833"/>
      <c r="CJ1833"/>
      <c r="CK1833"/>
      <c r="CL1833"/>
      <c r="CN1833"/>
    </row>
    <row r="1834" spans="7:92" x14ac:dyDescent="0.4">
      <c r="G1834"/>
      <c r="I1834"/>
      <c r="J1834"/>
      <c r="R1834"/>
      <c r="S1834"/>
      <c r="T1834"/>
      <c r="U1834"/>
      <c r="V1834"/>
      <c r="W1834"/>
      <c r="X1834"/>
      <c r="Y1834"/>
      <c r="Z1834"/>
      <c r="AA1834"/>
      <c r="AB1834"/>
      <c r="AC1834"/>
      <c r="AD1834"/>
      <c r="AE1834"/>
      <c r="AF1834"/>
      <c r="AG1834"/>
      <c r="AH1834"/>
      <c r="AI1834"/>
      <c r="AJ1834"/>
      <c r="AK1834"/>
      <c r="AL1834"/>
      <c r="AM1834"/>
      <c r="AN1834"/>
      <c r="AO1834"/>
      <c r="AP1834"/>
      <c r="AQ1834"/>
      <c r="AR1834"/>
      <c r="AS1834"/>
      <c r="AT1834"/>
      <c r="AU1834"/>
      <c r="AV1834"/>
      <c r="AW1834"/>
      <c r="AX1834"/>
      <c r="AY1834"/>
      <c r="AZ1834"/>
      <c r="BA1834"/>
      <c r="BB1834"/>
      <c r="BC1834"/>
      <c r="BD1834"/>
      <c r="BE1834"/>
      <c r="BF1834"/>
      <c r="BG1834"/>
      <c r="BH1834"/>
      <c r="BI1834"/>
      <c r="BJ1834"/>
      <c r="BK1834"/>
      <c r="BL1834"/>
      <c r="BM1834"/>
      <c r="BN1834"/>
      <c r="BO1834"/>
      <c r="BP1834"/>
      <c r="BQ1834"/>
      <c r="BR1834"/>
      <c r="BS1834"/>
      <c r="BT1834"/>
      <c r="BU1834"/>
      <c r="BV1834"/>
      <c r="BW1834"/>
      <c r="BX1834"/>
      <c r="BY1834"/>
      <c r="BZ1834"/>
      <c r="CA1834"/>
      <c r="CB1834"/>
      <c r="CC1834"/>
      <c r="CD1834"/>
      <c r="CE1834"/>
      <c r="CF1834"/>
      <c r="CG1834"/>
      <c r="CH1834"/>
      <c r="CI1834"/>
      <c r="CJ1834"/>
      <c r="CK1834"/>
      <c r="CL1834"/>
      <c r="CN1834"/>
    </row>
    <row r="1835" spans="7:92" x14ac:dyDescent="0.4">
      <c r="G1835"/>
      <c r="I1835"/>
      <c r="J1835"/>
      <c r="R1835"/>
      <c r="S1835"/>
      <c r="T1835"/>
      <c r="U1835"/>
      <c r="V1835"/>
      <c r="W1835"/>
      <c r="X1835"/>
      <c r="Y1835"/>
      <c r="Z1835"/>
      <c r="AA1835"/>
      <c r="AB1835"/>
      <c r="AC1835"/>
      <c r="AD1835"/>
      <c r="AE1835"/>
      <c r="AF1835"/>
      <c r="AG1835"/>
      <c r="AH1835"/>
      <c r="AI1835"/>
      <c r="AJ1835"/>
      <c r="AK1835"/>
      <c r="AL1835"/>
      <c r="AM1835"/>
      <c r="AN1835"/>
      <c r="AO1835"/>
      <c r="AP1835"/>
      <c r="AQ1835"/>
      <c r="AR1835"/>
      <c r="AS1835"/>
      <c r="AT1835"/>
      <c r="AU1835"/>
      <c r="AV1835"/>
      <c r="AW1835"/>
      <c r="AX1835"/>
      <c r="AY1835"/>
      <c r="AZ1835"/>
      <c r="BA1835"/>
      <c r="BB1835"/>
      <c r="BC1835"/>
      <c r="BD1835"/>
      <c r="BE1835"/>
      <c r="BF1835"/>
      <c r="BG1835"/>
      <c r="BH1835"/>
      <c r="BI1835"/>
      <c r="BJ1835"/>
      <c r="BK1835"/>
      <c r="BL1835"/>
      <c r="BM1835"/>
      <c r="BN1835"/>
      <c r="BO1835"/>
      <c r="BP1835"/>
      <c r="BQ1835"/>
      <c r="BR1835"/>
      <c r="BS1835"/>
      <c r="BT1835"/>
      <c r="BU1835"/>
      <c r="BV1835"/>
      <c r="BW1835"/>
      <c r="BX1835"/>
      <c r="BY1835"/>
      <c r="BZ1835"/>
      <c r="CA1835"/>
      <c r="CB1835"/>
      <c r="CC1835"/>
      <c r="CD1835"/>
      <c r="CE1835"/>
      <c r="CF1835"/>
      <c r="CG1835"/>
      <c r="CH1835"/>
      <c r="CI1835"/>
      <c r="CJ1835"/>
      <c r="CK1835"/>
      <c r="CL1835"/>
      <c r="CN1835"/>
    </row>
    <row r="1836" spans="7:92" x14ac:dyDescent="0.4">
      <c r="G1836"/>
      <c r="I1836"/>
      <c r="J1836"/>
      <c r="R1836"/>
      <c r="S1836"/>
      <c r="T1836"/>
      <c r="U1836"/>
      <c r="V1836"/>
      <c r="W1836"/>
      <c r="X1836"/>
      <c r="Y1836"/>
      <c r="Z1836"/>
      <c r="AA1836"/>
      <c r="AB1836"/>
      <c r="AC1836"/>
      <c r="AD1836"/>
      <c r="AE1836"/>
      <c r="AF1836"/>
      <c r="AG1836"/>
      <c r="AH1836"/>
      <c r="AI1836"/>
      <c r="AJ1836"/>
      <c r="AK1836"/>
      <c r="AL1836"/>
      <c r="AM1836"/>
      <c r="AN1836"/>
      <c r="AO1836"/>
      <c r="AP1836"/>
      <c r="AQ1836"/>
      <c r="AR1836"/>
      <c r="AS1836"/>
      <c r="AT1836"/>
      <c r="AU1836"/>
      <c r="AV1836"/>
      <c r="AW1836"/>
      <c r="AX1836"/>
      <c r="AY1836"/>
      <c r="AZ1836"/>
      <c r="BA1836"/>
      <c r="BB1836"/>
      <c r="BC1836"/>
      <c r="BD1836"/>
      <c r="BE1836"/>
      <c r="BF1836"/>
      <c r="BG1836"/>
      <c r="BH1836"/>
      <c r="BI1836"/>
      <c r="BJ1836"/>
      <c r="BK1836"/>
      <c r="BL1836"/>
      <c r="BM1836"/>
      <c r="BN1836"/>
      <c r="BO1836"/>
      <c r="BP1836"/>
      <c r="BQ1836"/>
      <c r="BR1836"/>
      <c r="BS1836"/>
      <c r="BT1836"/>
      <c r="BU1836"/>
      <c r="BV1836"/>
      <c r="BW1836"/>
      <c r="BX1836"/>
      <c r="BY1836"/>
      <c r="BZ1836"/>
      <c r="CA1836"/>
      <c r="CB1836"/>
      <c r="CC1836"/>
      <c r="CD1836"/>
      <c r="CE1836"/>
      <c r="CF1836"/>
      <c r="CG1836"/>
      <c r="CH1836"/>
      <c r="CI1836"/>
      <c r="CJ1836"/>
      <c r="CK1836"/>
      <c r="CL1836"/>
      <c r="CN1836"/>
    </row>
    <row r="1837" spans="7:92" x14ac:dyDescent="0.4">
      <c r="G1837"/>
      <c r="I1837"/>
      <c r="J1837"/>
      <c r="R1837"/>
      <c r="S1837"/>
      <c r="T1837"/>
      <c r="U1837"/>
      <c r="V1837"/>
      <c r="W1837"/>
      <c r="X1837"/>
      <c r="Y1837"/>
      <c r="Z1837"/>
      <c r="AA1837"/>
      <c r="AB1837"/>
      <c r="AC1837"/>
      <c r="AD1837"/>
      <c r="AE1837"/>
      <c r="AF1837"/>
      <c r="AG1837"/>
      <c r="AH1837"/>
      <c r="AI1837"/>
      <c r="AJ1837"/>
      <c r="AK1837"/>
      <c r="AL1837"/>
      <c r="AM1837"/>
      <c r="AN1837"/>
      <c r="AO1837"/>
      <c r="AP1837"/>
      <c r="AQ1837"/>
      <c r="AR1837"/>
      <c r="AS1837"/>
      <c r="AT1837"/>
      <c r="AU1837"/>
      <c r="AV1837"/>
      <c r="AW1837"/>
      <c r="AX1837"/>
      <c r="AY1837"/>
      <c r="AZ1837"/>
      <c r="BA1837"/>
      <c r="BB1837"/>
      <c r="BC1837"/>
      <c r="BD1837"/>
      <c r="BE1837"/>
      <c r="BF1837"/>
      <c r="BG1837"/>
      <c r="BH1837"/>
      <c r="BI1837"/>
      <c r="BJ1837"/>
      <c r="BK1837"/>
      <c r="BL1837"/>
      <c r="BM1837"/>
      <c r="BN1837"/>
      <c r="BO1837"/>
      <c r="BP1837"/>
      <c r="BQ1837"/>
      <c r="BR1837"/>
      <c r="BS1837"/>
      <c r="BT1837"/>
      <c r="BU1837"/>
      <c r="BV1837"/>
      <c r="BW1837"/>
      <c r="BX1837"/>
      <c r="BY1837"/>
      <c r="BZ1837"/>
      <c r="CA1837"/>
      <c r="CB1837"/>
      <c r="CC1837"/>
      <c r="CD1837"/>
      <c r="CE1837"/>
      <c r="CF1837"/>
      <c r="CG1837"/>
      <c r="CH1837"/>
      <c r="CI1837"/>
      <c r="CJ1837"/>
      <c r="CK1837"/>
      <c r="CL1837"/>
      <c r="CN1837"/>
    </row>
    <row r="1838" spans="7:92" x14ac:dyDescent="0.4">
      <c r="G1838"/>
      <c r="I1838"/>
      <c r="J1838"/>
      <c r="R1838"/>
      <c r="S1838"/>
      <c r="T1838"/>
      <c r="U1838"/>
      <c r="V1838"/>
      <c r="W1838"/>
      <c r="X1838"/>
      <c r="Y1838"/>
      <c r="Z1838"/>
      <c r="AA1838"/>
      <c r="AB1838"/>
      <c r="AC1838"/>
      <c r="AD1838"/>
      <c r="AE1838"/>
      <c r="AF1838"/>
      <c r="AG1838"/>
      <c r="AH1838"/>
      <c r="AI1838"/>
      <c r="AJ1838"/>
      <c r="AK1838"/>
      <c r="AL1838"/>
      <c r="AM1838"/>
      <c r="AN1838"/>
      <c r="AO1838"/>
      <c r="AP1838"/>
      <c r="AQ1838"/>
      <c r="AR1838"/>
      <c r="AS1838"/>
      <c r="AT1838"/>
      <c r="AU1838"/>
      <c r="AV1838"/>
      <c r="AW1838"/>
      <c r="AX1838"/>
      <c r="AY1838"/>
      <c r="AZ1838"/>
      <c r="BA1838"/>
      <c r="BB1838"/>
      <c r="BC1838"/>
      <c r="BD1838"/>
      <c r="BE1838"/>
      <c r="BF1838"/>
      <c r="BG1838"/>
      <c r="BH1838"/>
      <c r="BI1838"/>
      <c r="BJ1838"/>
      <c r="BK1838"/>
      <c r="BL1838"/>
      <c r="BM1838"/>
      <c r="BN1838"/>
      <c r="BO1838"/>
      <c r="BP1838"/>
      <c r="BQ1838"/>
      <c r="BR1838"/>
      <c r="BS1838"/>
      <c r="BT1838"/>
      <c r="BU1838"/>
      <c r="BV1838"/>
      <c r="BW1838"/>
      <c r="BX1838"/>
      <c r="BY1838"/>
      <c r="BZ1838"/>
      <c r="CA1838"/>
      <c r="CB1838"/>
      <c r="CC1838"/>
      <c r="CD1838"/>
      <c r="CE1838"/>
      <c r="CF1838"/>
      <c r="CG1838"/>
      <c r="CH1838"/>
      <c r="CI1838"/>
      <c r="CJ1838"/>
      <c r="CK1838"/>
      <c r="CL1838"/>
      <c r="CN1838"/>
    </row>
    <row r="1839" spans="7:92" x14ac:dyDescent="0.4">
      <c r="G1839"/>
      <c r="I1839"/>
      <c r="J1839"/>
      <c r="R1839"/>
      <c r="S1839"/>
      <c r="T1839"/>
      <c r="U1839"/>
      <c r="V1839"/>
      <c r="W1839"/>
      <c r="X1839"/>
      <c r="Y1839"/>
      <c r="Z1839"/>
      <c r="AA1839"/>
      <c r="AB1839"/>
      <c r="AC1839"/>
      <c r="AD1839"/>
      <c r="AE1839"/>
      <c r="AF1839"/>
      <c r="AG1839"/>
      <c r="AH1839"/>
      <c r="AI1839"/>
      <c r="AJ1839"/>
      <c r="AK1839"/>
      <c r="AL1839"/>
      <c r="AM1839"/>
      <c r="AN1839"/>
      <c r="AO1839"/>
      <c r="AP1839"/>
      <c r="AQ1839"/>
      <c r="AR1839"/>
      <c r="AS1839"/>
      <c r="AT1839"/>
      <c r="AU1839"/>
      <c r="AV1839"/>
      <c r="AW1839"/>
      <c r="AX1839"/>
      <c r="AY1839"/>
      <c r="AZ1839"/>
      <c r="BA1839"/>
      <c r="BB1839"/>
      <c r="BC1839"/>
      <c r="BD1839"/>
      <c r="BE1839"/>
      <c r="BF1839"/>
      <c r="BG1839"/>
      <c r="BH1839"/>
      <c r="BI1839"/>
      <c r="BJ1839"/>
      <c r="BK1839"/>
      <c r="BL1839"/>
      <c r="BM1839"/>
      <c r="BN1839"/>
      <c r="BO1839"/>
      <c r="BP1839"/>
      <c r="BQ1839"/>
      <c r="BR1839"/>
      <c r="BS1839"/>
      <c r="BT1839"/>
      <c r="BU1839"/>
      <c r="BV1839"/>
      <c r="BW1839"/>
      <c r="BX1839"/>
      <c r="BY1839"/>
      <c r="BZ1839"/>
      <c r="CA1839"/>
      <c r="CB1839"/>
      <c r="CC1839"/>
      <c r="CD1839"/>
      <c r="CE1839"/>
      <c r="CF1839"/>
      <c r="CG1839"/>
      <c r="CH1839"/>
      <c r="CI1839"/>
      <c r="CJ1839"/>
      <c r="CK1839"/>
      <c r="CL1839"/>
      <c r="CN1839"/>
    </row>
    <row r="1840" spans="7:92" x14ac:dyDescent="0.4">
      <c r="G1840"/>
      <c r="I1840"/>
      <c r="J1840"/>
      <c r="R1840"/>
      <c r="S1840"/>
      <c r="T1840"/>
      <c r="U1840"/>
      <c r="V1840"/>
      <c r="W1840"/>
      <c r="X1840"/>
      <c r="Y1840"/>
      <c r="Z1840"/>
      <c r="AA1840"/>
      <c r="AB1840"/>
      <c r="AC1840"/>
      <c r="AD1840"/>
      <c r="AE1840"/>
      <c r="AF1840"/>
      <c r="AG1840"/>
      <c r="AH1840"/>
      <c r="AI1840"/>
      <c r="AJ1840"/>
      <c r="AK1840"/>
      <c r="AL1840"/>
      <c r="AM1840"/>
      <c r="AN1840"/>
      <c r="AO1840"/>
      <c r="AP1840"/>
      <c r="AQ1840"/>
      <c r="AR1840"/>
      <c r="AS1840"/>
      <c r="AT1840"/>
      <c r="AU1840"/>
      <c r="AV1840"/>
      <c r="AW1840"/>
      <c r="AX1840"/>
      <c r="AY1840"/>
      <c r="AZ1840"/>
      <c r="BA1840"/>
      <c r="BB1840"/>
      <c r="BC1840"/>
      <c r="BD1840"/>
      <c r="BE1840"/>
      <c r="BF1840"/>
      <c r="BG1840"/>
      <c r="BH1840"/>
      <c r="BI1840"/>
      <c r="BJ1840"/>
      <c r="BK1840"/>
      <c r="BL1840"/>
      <c r="BM1840"/>
      <c r="BN1840"/>
      <c r="BO1840"/>
      <c r="BP1840"/>
      <c r="BQ1840"/>
      <c r="BR1840"/>
      <c r="BS1840"/>
      <c r="BT1840"/>
      <c r="BU1840"/>
      <c r="BV1840"/>
      <c r="BW1840"/>
      <c r="BX1840"/>
      <c r="BY1840"/>
      <c r="BZ1840"/>
      <c r="CA1840"/>
      <c r="CB1840"/>
      <c r="CC1840"/>
      <c r="CD1840"/>
      <c r="CE1840"/>
      <c r="CF1840"/>
      <c r="CG1840"/>
      <c r="CH1840"/>
      <c r="CI1840"/>
      <c r="CJ1840"/>
      <c r="CK1840"/>
      <c r="CL1840"/>
      <c r="CN1840"/>
    </row>
    <row r="1841" spans="7:92" x14ac:dyDescent="0.4">
      <c r="G1841"/>
      <c r="I1841"/>
      <c r="J1841"/>
      <c r="R1841"/>
      <c r="S1841"/>
      <c r="T1841"/>
      <c r="U1841"/>
      <c r="V1841"/>
      <c r="W1841"/>
      <c r="X1841"/>
      <c r="Y1841"/>
      <c r="Z1841"/>
      <c r="AA1841"/>
      <c r="AB1841"/>
      <c r="AC1841"/>
      <c r="AD1841"/>
      <c r="AE1841"/>
      <c r="AF1841"/>
      <c r="AG1841"/>
      <c r="AH1841"/>
      <c r="AI1841"/>
      <c r="AJ1841"/>
      <c r="AK1841"/>
      <c r="AL1841"/>
      <c r="AM1841"/>
      <c r="AN1841"/>
      <c r="AO1841"/>
      <c r="AP1841"/>
      <c r="AQ1841"/>
      <c r="AR1841"/>
      <c r="AS1841"/>
      <c r="AT1841"/>
      <c r="AU1841"/>
      <c r="AV1841"/>
      <c r="AW1841"/>
      <c r="AX1841"/>
      <c r="AY1841"/>
      <c r="AZ1841"/>
      <c r="BA1841"/>
      <c r="BB1841"/>
      <c r="BC1841"/>
      <c r="BD1841"/>
      <c r="BE1841"/>
      <c r="BF1841"/>
      <c r="BG1841"/>
      <c r="BH1841"/>
      <c r="BI1841"/>
      <c r="BJ1841"/>
      <c r="BK1841"/>
      <c r="BL1841"/>
      <c r="BM1841"/>
      <c r="BN1841"/>
      <c r="BO1841"/>
      <c r="BP1841"/>
      <c r="BQ1841"/>
      <c r="BR1841"/>
      <c r="BS1841"/>
      <c r="BT1841"/>
      <c r="BU1841"/>
      <c r="BV1841"/>
      <c r="BW1841"/>
      <c r="BX1841"/>
      <c r="BY1841"/>
      <c r="BZ1841"/>
      <c r="CA1841"/>
      <c r="CB1841"/>
      <c r="CC1841"/>
      <c r="CD1841"/>
      <c r="CE1841"/>
      <c r="CF1841"/>
      <c r="CG1841"/>
      <c r="CH1841"/>
      <c r="CI1841"/>
      <c r="CJ1841"/>
      <c r="CK1841"/>
      <c r="CL1841"/>
      <c r="CN1841"/>
    </row>
    <row r="1842" spans="7:92" x14ac:dyDescent="0.4">
      <c r="G1842"/>
      <c r="I1842"/>
      <c r="J1842"/>
      <c r="R1842"/>
      <c r="S1842"/>
      <c r="T1842"/>
      <c r="U1842"/>
      <c r="V1842"/>
      <c r="W1842"/>
      <c r="X1842"/>
      <c r="Y1842"/>
      <c r="Z1842"/>
      <c r="AA1842"/>
      <c r="AB1842"/>
      <c r="AC1842"/>
      <c r="AD1842"/>
      <c r="AE1842"/>
      <c r="AF1842"/>
      <c r="AG1842"/>
      <c r="AH1842"/>
      <c r="AI1842"/>
      <c r="AJ1842"/>
      <c r="AK1842"/>
      <c r="AL1842"/>
      <c r="AM1842"/>
      <c r="AN1842"/>
      <c r="AO1842"/>
      <c r="AP1842"/>
      <c r="AQ1842"/>
      <c r="AR1842"/>
      <c r="AS1842"/>
      <c r="AT1842"/>
      <c r="AU1842"/>
      <c r="AV1842"/>
      <c r="AW1842"/>
      <c r="AX1842"/>
      <c r="AY1842"/>
      <c r="AZ1842"/>
      <c r="BA1842"/>
      <c r="BB1842"/>
      <c r="BC1842"/>
      <c r="BD1842"/>
      <c r="BE1842"/>
      <c r="BF1842"/>
      <c r="BG1842"/>
      <c r="BH1842"/>
      <c r="BI1842"/>
      <c r="BJ1842"/>
      <c r="BK1842"/>
      <c r="BL1842"/>
      <c r="BM1842"/>
      <c r="BN1842"/>
      <c r="BO1842"/>
      <c r="BP1842"/>
      <c r="BQ1842"/>
      <c r="BR1842"/>
      <c r="BS1842"/>
      <c r="BT1842"/>
      <c r="BU1842"/>
      <c r="BV1842"/>
      <c r="BW1842"/>
      <c r="BX1842"/>
      <c r="BY1842"/>
      <c r="BZ1842"/>
      <c r="CA1842"/>
      <c r="CB1842"/>
      <c r="CC1842"/>
      <c r="CD1842"/>
      <c r="CE1842"/>
      <c r="CF1842"/>
      <c r="CG1842"/>
      <c r="CH1842"/>
      <c r="CI1842"/>
      <c r="CJ1842"/>
      <c r="CK1842"/>
      <c r="CL1842"/>
      <c r="CN1842"/>
    </row>
    <row r="1843" spans="7:92" x14ac:dyDescent="0.4">
      <c r="G1843"/>
      <c r="I1843"/>
      <c r="J1843"/>
      <c r="R1843"/>
      <c r="S1843"/>
      <c r="T1843"/>
      <c r="U1843"/>
      <c r="V1843"/>
      <c r="W1843"/>
      <c r="X1843"/>
      <c r="Y1843"/>
      <c r="Z1843"/>
      <c r="AA1843"/>
      <c r="AB1843"/>
      <c r="AC1843"/>
      <c r="AD1843"/>
      <c r="AE1843"/>
      <c r="AF1843"/>
      <c r="AG1843"/>
      <c r="AH1843"/>
      <c r="AI1843"/>
      <c r="AJ1843"/>
      <c r="AK1843"/>
      <c r="AL1843"/>
      <c r="AM1843"/>
      <c r="AN1843"/>
      <c r="AO1843"/>
      <c r="AP1843"/>
      <c r="AQ1843"/>
      <c r="AR1843"/>
      <c r="AS1843"/>
      <c r="AT1843"/>
      <c r="AU1843"/>
      <c r="AV1843"/>
      <c r="AW1843"/>
      <c r="AX1843"/>
      <c r="AY1843"/>
      <c r="AZ1843"/>
      <c r="BA1843"/>
      <c r="BB1843"/>
      <c r="BC1843"/>
      <c r="BD1843"/>
      <c r="BE1843"/>
      <c r="BF1843"/>
      <c r="BG1843"/>
      <c r="BH1843"/>
      <c r="BI1843"/>
      <c r="BJ1843"/>
      <c r="BK1843"/>
      <c r="BL1843"/>
      <c r="BM1843"/>
      <c r="BN1843"/>
      <c r="BO1843"/>
      <c r="BP1843"/>
      <c r="BQ1843"/>
      <c r="BR1843"/>
      <c r="BS1843"/>
      <c r="BT1843"/>
      <c r="BU1843"/>
      <c r="BV1843"/>
      <c r="BW1843"/>
      <c r="BX1843"/>
      <c r="BY1843"/>
      <c r="BZ1843"/>
      <c r="CA1843"/>
      <c r="CB1843"/>
      <c r="CC1843"/>
      <c r="CD1843"/>
      <c r="CE1843"/>
      <c r="CF1843"/>
      <c r="CG1843"/>
      <c r="CH1843"/>
      <c r="CI1843"/>
      <c r="CJ1843"/>
      <c r="CK1843"/>
      <c r="CL1843"/>
      <c r="CN1843"/>
    </row>
    <row r="1844" spans="7:92" x14ac:dyDescent="0.4">
      <c r="G1844"/>
      <c r="I1844"/>
      <c r="J1844"/>
      <c r="R1844"/>
      <c r="S1844"/>
      <c r="T1844"/>
      <c r="U1844"/>
      <c r="V1844"/>
      <c r="W1844"/>
      <c r="X1844"/>
      <c r="Y1844"/>
      <c r="Z1844"/>
      <c r="AA1844"/>
      <c r="AB1844"/>
      <c r="AC1844"/>
      <c r="AD1844"/>
      <c r="AE1844"/>
      <c r="AF1844"/>
      <c r="AG1844"/>
      <c r="AH1844"/>
      <c r="AI1844"/>
      <c r="AJ1844"/>
      <c r="AK1844"/>
      <c r="AL1844"/>
      <c r="AM1844"/>
      <c r="AN1844"/>
      <c r="AO1844"/>
      <c r="AP1844"/>
      <c r="AQ1844"/>
      <c r="AR1844"/>
      <c r="AS1844"/>
      <c r="AT1844"/>
      <c r="AU1844"/>
      <c r="AV1844"/>
      <c r="AW1844"/>
      <c r="AX1844"/>
      <c r="AY1844"/>
      <c r="AZ1844"/>
      <c r="BA1844"/>
      <c r="BB1844"/>
      <c r="BC1844"/>
      <c r="BD1844"/>
      <c r="BE1844"/>
      <c r="BF1844"/>
      <c r="BG1844"/>
      <c r="BH1844"/>
      <c r="BI1844"/>
      <c r="BJ1844"/>
      <c r="BK1844"/>
      <c r="BL1844"/>
      <c r="BM1844"/>
      <c r="BN1844"/>
      <c r="BO1844"/>
      <c r="BP1844"/>
      <c r="BQ1844"/>
      <c r="BR1844"/>
      <c r="BS1844"/>
      <c r="BT1844"/>
      <c r="BU1844"/>
      <c r="BV1844"/>
      <c r="BW1844"/>
      <c r="BX1844"/>
      <c r="BY1844"/>
      <c r="BZ1844"/>
      <c r="CA1844"/>
      <c r="CB1844"/>
      <c r="CC1844"/>
      <c r="CD1844"/>
      <c r="CE1844"/>
      <c r="CF1844"/>
      <c r="CG1844"/>
      <c r="CH1844"/>
      <c r="CI1844"/>
      <c r="CJ1844"/>
      <c r="CK1844"/>
      <c r="CL1844"/>
      <c r="CN1844"/>
    </row>
    <row r="1845" spans="7:92" x14ac:dyDescent="0.4">
      <c r="G1845"/>
      <c r="I1845"/>
      <c r="J1845"/>
      <c r="R1845"/>
      <c r="S1845"/>
      <c r="T1845"/>
      <c r="U1845"/>
      <c r="V1845"/>
      <c r="W1845"/>
      <c r="X1845"/>
      <c r="Y1845"/>
      <c r="Z1845"/>
      <c r="AA1845"/>
      <c r="AB1845"/>
      <c r="AC1845"/>
      <c r="AD1845"/>
      <c r="AE1845"/>
      <c r="AF1845"/>
      <c r="AG1845"/>
      <c r="AH1845"/>
      <c r="AI1845"/>
      <c r="AJ1845"/>
      <c r="AK1845"/>
      <c r="AL1845"/>
      <c r="AM1845"/>
      <c r="AN1845"/>
      <c r="AO1845"/>
      <c r="AP1845"/>
      <c r="AQ1845"/>
      <c r="AR1845"/>
      <c r="AS1845"/>
      <c r="AT1845"/>
      <c r="AU1845"/>
      <c r="AV1845"/>
      <c r="AW1845"/>
      <c r="AX1845"/>
      <c r="AY1845"/>
      <c r="AZ1845"/>
      <c r="BA1845"/>
      <c r="BB1845"/>
      <c r="BC1845"/>
      <c r="BD1845"/>
      <c r="BE1845"/>
      <c r="BF1845"/>
      <c r="BG1845"/>
      <c r="BH1845"/>
      <c r="BI1845"/>
      <c r="BJ1845"/>
      <c r="BK1845"/>
      <c r="BL1845"/>
      <c r="BM1845"/>
      <c r="BN1845"/>
      <c r="BO1845"/>
      <c r="BP1845"/>
      <c r="BQ1845"/>
      <c r="BR1845"/>
      <c r="BS1845"/>
      <c r="BT1845"/>
      <c r="BU1845"/>
      <c r="BV1845"/>
      <c r="BW1845"/>
      <c r="BX1845"/>
      <c r="BY1845"/>
      <c r="BZ1845"/>
      <c r="CA1845"/>
      <c r="CB1845"/>
      <c r="CC1845"/>
      <c r="CD1845"/>
      <c r="CE1845"/>
      <c r="CF1845"/>
      <c r="CG1845"/>
      <c r="CH1845"/>
      <c r="CI1845"/>
      <c r="CJ1845"/>
      <c r="CK1845"/>
      <c r="CL1845"/>
      <c r="CN1845"/>
    </row>
    <row r="1846" spans="7:92" x14ac:dyDescent="0.4">
      <c r="G1846"/>
      <c r="I1846"/>
      <c r="J1846"/>
      <c r="R1846"/>
      <c r="S1846"/>
      <c r="T1846"/>
      <c r="U1846"/>
      <c r="V1846"/>
      <c r="W1846"/>
      <c r="X1846"/>
      <c r="Y1846"/>
      <c r="Z1846"/>
      <c r="AA1846"/>
      <c r="AB1846"/>
      <c r="AC1846"/>
      <c r="AD1846"/>
      <c r="AE1846"/>
      <c r="AF1846"/>
      <c r="AG1846"/>
      <c r="AH1846"/>
      <c r="AI1846"/>
      <c r="AJ1846"/>
      <c r="AK1846"/>
      <c r="AL1846"/>
      <c r="AM1846"/>
      <c r="AN1846"/>
      <c r="AO1846"/>
      <c r="AP1846"/>
      <c r="AQ1846"/>
      <c r="AR1846"/>
      <c r="AS1846"/>
      <c r="AT1846"/>
      <c r="AU1846"/>
      <c r="AV1846"/>
      <c r="AW1846"/>
      <c r="AX1846"/>
      <c r="AY1846"/>
      <c r="AZ1846"/>
      <c r="BA1846"/>
      <c r="BB1846"/>
      <c r="BC1846"/>
      <c r="BD1846"/>
      <c r="BE1846"/>
      <c r="BF1846"/>
      <c r="BG1846"/>
      <c r="BH1846"/>
      <c r="BI1846"/>
      <c r="BJ1846"/>
      <c r="BK1846"/>
      <c r="BL1846"/>
      <c r="BM1846"/>
      <c r="BN1846"/>
      <c r="BO1846"/>
      <c r="BP1846"/>
      <c r="BQ1846"/>
      <c r="BR1846"/>
      <c r="BS1846"/>
      <c r="BT1846"/>
      <c r="BU1846"/>
      <c r="BV1846"/>
      <c r="BW1846"/>
      <c r="BX1846"/>
      <c r="BY1846"/>
      <c r="BZ1846"/>
      <c r="CA1846"/>
      <c r="CB1846"/>
      <c r="CC1846"/>
      <c r="CD1846"/>
      <c r="CE1846"/>
      <c r="CF1846"/>
      <c r="CG1846"/>
      <c r="CH1846"/>
      <c r="CI1846"/>
      <c r="CJ1846"/>
      <c r="CK1846"/>
      <c r="CL1846"/>
      <c r="CN1846"/>
    </row>
    <row r="1847" spans="7:92" x14ac:dyDescent="0.4">
      <c r="G1847"/>
      <c r="I1847"/>
      <c r="J1847"/>
      <c r="R1847"/>
      <c r="S1847"/>
      <c r="T1847"/>
      <c r="U1847"/>
      <c r="V1847"/>
      <c r="W1847"/>
      <c r="X1847"/>
      <c r="Y1847"/>
      <c r="Z1847"/>
      <c r="AA1847"/>
      <c r="AB1847"/>
      <c r="AC1847"/>
      <c r="AD1847"/>
      <c r="AE1847"/>
      <c r="AF1847"/>
      <c r="AG1847"/>
      <c r="AH1847"/>
      <c r="AI1847"/>
      <c r="AJ1847"/>
      <c r="AK1847"/>
      <c r="AL1847"/>
      <c r="AM1847"/>
      <c r="AN1847"/>
      <c r="AO1847"/>
      <c r="AP1847"/>
      <c r="AQ1847"/>
      <c r="AR1847"/>
      <c r="AS1847"/>
      <c r="AT1847"/>
      <c r="AU1847"/>
      <c r="AV1847"/>
      <c r="AW1847"/>
      <c r="AX1847"/>
      <c r="AY1847"/>
      <c r="AZ1847"/>
      <c r="BA1847"/>
      <c r="BB1847"/>
      <c r="BC1847"/>
      <c r="BD1847"/>
      <c r="BE1847"/>
      <c r="BF1847"/>
      <c r="BG1847"/>
      <c r="BH1847"/>
      <c r="BI1847"/>
      <c r="BJ1847"/>
      <c r="BK1847"/>
      <c r="BL1847"/>
      <c r="BM1847"/>
      <c r="BN1847"/>
      <c r="BO1847"/>
      <c r="BP1847"/>
      <c r="BQ1847"/>
      <c r="BR1847"/>
      <c r="BS1847"/>
      <c r="BT1847"/>
      <c r="BU1847"/>
      <c r="BV1847"/>
      <c r="BW1847"/>
      <c r="BX1847"/>
      <c r="BY1847"/>
      <c r="BZ1847"/>
      <c r="CA1847"/>
      <c r="CB1847"/>
      <c r="CC1847"/>
      <c r="CD1847"/>
      <c r="CE1847"/>
      <c r="CF1847"/>
      <c r="CG1847"/>
      <c r="CH1847"/>
      <c r="CI1847"/>
      <c r="CJ1847"/>
      <c r="CK1847"/>
      <c r="CL1847"/>
      <c r="CN1847"/>
    </row>
    <row r="1848" spans="7:92" x14ac:dyDescent="0.4">
      <c r="G1848"/>
      <c r="I1848"/>
      <c r="J1848"/>
      <c r="R1848"/>
      <c r="S1848"/>
      <c r="T1848"/>
      <c r="U1848"/>
      <c r="V1848"/>
      <c r="W1848"/>
      <c r="X1848"/>
      <c r="Y1848"/>
      <c r="Z1848"/>
      <c r="AA1848"/>
      <c r="AB1848"/>
      <c r="AC1848"/>
      <c r="AD1848"/>
      <c r="AE1848"/>
      <c r="AF1848"/>
      <c r="AG1848"/>
      <c r="AH1848"/>
      <c r="AI1848"/>
      <c r="AJ1848"/>
      <c r="AK1848"/>
      <c r="AL1848"/>
      <c r="AM1848"/>
      <c r="AN1848"/>
      <c r="AO1848"/>
      <c r="AP1848"/>
      <c r="AQ1848"/>
      <c r="AR1848"/>
      <c r="AS1848"/>
      <c r="AT1848"/>
      <c r="AU1848"/>
      <c r="AV1848"/>
      <c r="AW1848"/>
      <c r="AX1848"/>
      <c r="AY1848"/>
      <c r="AZ1848"/>
      <c r="BA1848"/>
      <c r="BB1848"/>
      <c r="BC1848"/>
      <c r="BD1848"/>
      <c r="BE1848"/>
      <c r="BF1848"/>
      <c r="BG1848"/>
      <c r="BH1848"/>
      <c r="BI1848"/>
      <c r="BJ1848"/>
      <c r="BK1848"/>
      <c r="BL1848"/>
      <c r="BM1848"/>
      <c r="BN1848"/>
      <c r="BO1848"/>
      <c r="BP1848"/>
      <c r="BQ1848"/>
      <c r="BR1848"/>
      <c r="BS1848"/>
      <c r="BT1848"/>
      <c r="BU1848"/>
      <c r="BV1848"/>
      <c r="BW1848"/>
      <c r="BX1848"/>
      <c r="BY1848"/>
      <c r="BZ1848"/>
      <c r="CA1848"/>
      <c r="CB1848"/>
      <c r="CC1848"/>
      <c r="CD1848"/>
      <c r="CE1848"/>
      <c r="CF1848"/>
      <c r="CG1848"/>
      <c r="CH1848"/>
      <c r="CI1848"/>
      <c r="CJ1848"/>
      <c r="CK1848"/>
      <c r="CL1848"/>
      <c r="CN1848"/>
    </row>
    <row r="1849" spans="7:92" x14ac:dyDescent="0.4">
      <c r="G1849"/>
      <c r="I1849"/>
      <c r="J1849"/>
      <c r="R1849"/>
      <c r="S1849"/>
      <c r="T1849"/>
      <c r="U1849"/>
      <c r="V1849"/>
      <c r="W1849"/>
      <c r="X1849"/>
      <c r="Y1849"/>
      <c r="Z1849"/>
      <c r="AA1849"/>
      <c r="AB1849"/>
      <c r="AC1849"/>
      <c r="AD1849"/>
      <c r="AE1849"/>
      <c r="AF1849"/>
      <c r="AG1849"/>
      <c r="AH1849"/>
      <c r="AI1849"/>
      <c r="AJ1849"/>
      <c r="AK1849"/>
      <c r="AL1849"/>
      <c r="AM1849"/>
      <c r="AN1849"/>
      <c r="AO1849"/>
      <c r="AP1849"/>
      <c r="AQ1849"/>
      <c r="AR1849"/>
      <c r="AS1849"/>
      <c r="AT1849"/>
      <c r="AU1849"/>
      <c r="AV1849"/>
      <c r="AW1849"/>
      <c r="AX1849"/>
      <c r="AY1849"/>
      <c r="AZ1849"/>
      <c r="BA1849"/>
      <c r="BB1849"/>
      <c r="BC1849"/>
      <c r="BD1849"/>
      <c r="BE1849"/>
      <c r="BF1849"/>
      <c r="BG1849"/>
      <c r="BH1849"/>
      <c r="BI1849"/>
      <c r="BJ1849"/>
      <c r="BK1849"/>
      <c r="BL1849"/>
      <c r="BM1849"/>
      <c r="BN1849"/>
      <c r="BO1849"/>
      <c r="BP1849"/>
      <c r="BQ1849"/>
      <c r="BR1849"/>
      <c r="BS1849"/>
      <c r="BT1849"/>
      <c r="BU1849"/>
      <c r="BV1849"/>
      <c r="BW1849"/>
      <c r="BX1849"/>
      <c r="BY1849"/>
      <c r="BZ1849"/>
      <c r="CA1849"/>
      <c r="CB1849"/>
      <c r="CC1849"/>
      <c r="CD1849"/>
      <c r="CE1849"/>
      <c r="CF1849"/>
      <c r="CG1849"/>
      <c r="CH1849"/>
      <c r="CI1849"/>
      <c r="CJ1849"/>
      <c r="CK1849"/>
      <c r="CL1849"/>
      <c r="CN1849"/>
    </row>
    <row r="1850" spans="7:92" x14ac:dyDescent="0.4">
      <c r="G1850"/>
      <c r="I1850"/>
      <c r="J1850"/>
      <c r="R1850"/>
      <c r="S1850"/>
      <c r="T1850"/>
      <c r="U1850"/>
      <c r="V1850"/>
      <c r="W1850"/>
      <c r="X1850"/>
      <c r="Y1850"/>
      <c r="Z1850"/>
      <c r="AA1850"/>
      <c r="AB1850"/>
      <c r="AC1850"/>
      <c r="AD1850"/>
      <c r="AE1850"/>
      <c r="AF1850"/>
      <c r="AG1850"/>
      <c r="AH1850"/>
      <c r="AI1850"/>
      <c r="AJ1850"/>
      <c r="AK1850"/>
      <c r="AL1850"/>
      <c r="AM1850"/>
      <c r="AN1850"/>
      <c r="AO1850"/>
      <c r="AP1850"/>
      <c r="AQ1850"/>
      <c r="AR1850"/>
      <c r="AS1850"/>
      <c r="AT1850"/>
      <c r="AU1850"/>
      <c r="AV1850"/>
      <c r="AW1850"/>
      <c r="AX1850"/>
      <c r="AY1850"/>
      <c r="AZ1850"/>
      <c r="BA1850"/>
      <c r="BB1850"/>
      <c r="BC1850"/>
      <c r="BD1850"/>
      <c r="BE1850"/>
      <c r="BF1850"/>
      <c r="BG1850"/>
      <c r="BH1850"/>
      <c r="BI1850"/>
      <c r="BJ1850"/>
      <c r="BK1850"/>
      <c r="BL1850"/>
      <c r="BM1850"/>
      <c r="BN1850"/>
      <c r="BO1850"/>
      <c r="BP1850"/>
      <c r="BQ1850"/>
      <c r="BR1850"/>
      <c r="BS1850"/>
      <c r="BT1850"/>
      <c r="BU1850"/>
      <c r="BV1850"/>
      <c r="BW1850"/>
      <c r="BX1850"/>
      <c r="BY1850"/>
      <c r="BZ1850"/>
      <c r="CA1850"/>
      <c r="CB1850"/>
      <c r="CC1850"/>
      <c r="CD1850"/>
      <c r="CE1850"/>
      <c r="CF1850"/>
      <c r="CG1850"/>
      <c r="CH1850"/>
      <c r="CI1850"/>
      <c r="CJ1850"/>
      <c r="CK1850"/>
      <c r="CL1850"/>
      <c r="CN1850"/>
    </row>
    <row r="1851" spans="7:92" x14ac:dyDescent="0.4">
      <c r="G1851"/>
      <c r="I1851"/>
      <c r="J1851"/>
      <c r="R1851"/>
      <c r="S1851"/>
      <c r="T1851"/>
      <c r="U1851"/>
      <c r="V1851"/>
      <c r="W1851"/>
      <c r="X1851"/>
      <c r="Y1851"/>
      <c r="Z1851"/>
      <c r="AA1851"/>
      <c r="AB1851"/>
      <c r="AC1851"/>
      <c r="AD1851"/>
      <c r="AE1851"/>
      <c r="AF1851"/>
      <c r="AG1851"/>
      <c r="AH1851"/>
      <c r="AI1851"/>
      <c r="AJ1851"/>
      <c r="AK1851"/>
      <c r="AL1851"/>
      <c r="AM1851"/>
      <c r="AN1851"/>
      <c r="AO1851"/>
      <c r="AP1851"/>
      <c r="AQ1851"/>
      <c r="AR1851"/>
      <c r="AS1851"/>
      <c r="AT1851"/>
      <c r="AU1851"/>
      <c r="AV1851"/>
      <c r="AW1851"/>
      <c r="AX1851"/>
      <c r="AY1851"/>
      <c r="AZ1851"/>
      <c r="BA1851"/>
      <c r="BB1851"/>
      <c r="BC1851"/>
      <c r="BD1851"/>
      <c r="BE1851"/>
      <c r="BF1851"/>
      <c r="BG1851"/>
      <c r="BH1851"/>
      <c r="BI1851"/>
      <c r="BJ1851"/>
      <c r="BK1851"/>
      <c r="BL1851"/>
      <c r="BM1851"/>
      <c r="BN1851"/>
      <c r="BO1851"/>
      <c r="BP1851"/>
      <c r="BQ1851"/>
      <c r="BR1851"/>
      <c r="BS1851"/>
      <c r="BT1851"/>
      <c r="BU1851"/>
      <c r="BV1851"/>
      <c r="BW1851"/>
      <c r="BX1851"/>
      <c r="BY1851"/>
      <c r="BZ1851"/>
      <c r="CA1851"/>
      <c r="CB1851"/>
      <c r="CC1851"/>
      <c r="CD1851"/>
      <c r="CE1851"/>
      <c r="CF1851"/>
      <c r="CG1851"/>
      <c r="CH1851"/>
      <c r="CI1851"/>
      <c r="CJ1851"/>
      <c r="CK1851"/>
      <c r="CL1851"/>
      <c r="CN1851"/>
    </row>
    <row r="1852" spans="7:92" x14ac:dyDescent="0.4">
      <c r="G1852"/>
      <c r="I1852"/>
      <c r="J1852"/>
      <c r="R1852"/>
      <c r="S1852"/>
      <c r="T1852"/>
      <c r="U1852"/>
      <c r="V1852"/>
      <c r="W1852"/>
      <c r="X1852"/>
      <c r="Y1852"/>
      <c r="Z1852"/>
      <c r="AA1852"/>
      <c r="AB1852"/>
      <c r="AC1852"/>
      <c r="AD1852"/>
      <c r="AE1852"/>
      <c r="AF1852"/>
      <c r="AG1852"/>
      <c r="AH1852"/>
      <c r="AI1852"/>
      <c r="AJ1852"/>
      <c r="AK1852"/>
      <c r="AL1852"/>
      <c r="AM1852"/>
      <c r="AN1852"/>
      <c r="AO1852"/>
      <c r="AP1852"/>
      <c r="AQ1852"/>
      <c r="AR1852"/>
      <c r="AS1852"/>
      <c r="AT1852"/>
      <c r="AU1852"/>
      <c r="AV1852"/>
      <c r="AW1852"/>
      <c r="AX1852"/>
      <c r="AY1852"/>
      <c r="AZ1852"/>
      <c r="BA1852"/>
      <c r="BB1852"/>
      <c r="BC1852"/>
      <c r="BD1852"/>
      <c r="BE1852"/>
      <c r="BF1852"/>
      <c r="BG1852"/>
      <c r="BH1852"/>
      <c r="BI1852"/>
      <c r="BJ1852"/>
      <c r="BK1852"/>
      <c r="BL1852"/>
      <c r="BM1852"/>
      <c r="BN1852"/>
      <c r="BO1852"/>
      <c r="BP1852"/>
      <c r="BQ1852"/>
      <c r="BR1852"/>
      <c r="BS1852"/>
      <c r="BT1852"/>
      <c r="BU1852"/>
      <c r="BV1852"/>
      <c r="BW1852"/>
      <c r="BX1852"/>
      <c r="BY1852"/>
      <c r="BZ1852"/>
      <c r="CA1852"/>
      <c r="CB1852"/>
      <c r="CC1852"/>
      <c r="CD1852"/>
      <c r="CE1852"/>
      <c r="CF1852"/>
      <c r="CG1852"/>
      <c r="CH1852"/>
      <c r="CI1852"/>
      <c r="CJ1852"/>
      <c r="CK1852"/>
      <c r="CL1852"/>
      <c r="CN1852"/>
    </row>
    <row r="1853" spans="7:92" x14ac:dyDescent="0.4">
      <c r="G1853"/>
      <c r="I1853"/>
      <c r="J1853"/>
      <c r="R1853"/>
      <c r="S1853"/>
      <c r="T1853"/>
      <c r="U1853"/>
      <c r="V1853"/>
      <c r="W1853"/>
      <c r="X1853"/>
      <c r="Y1853"/>
      <c r="Z1853"/>
      <c r="AA1853"/>
      <c r="AB1853"/>
      <c r="AC1853"/>
      <c r="AD1853"/>
      <c r="AE1853"/>
      <c r="AF1853"/>
      <c r="AG1853"/>
      <c r="AH1853"/>
      <c r="AI1853"/>
      <c r="AJ1853"/>
      <c r="AK1853"/>
      <c r="AL1853"/>
      <c r="AM1853"/>
      <c r="AN1853"/>
      <c r="AO1853"/>
      <c r="AP1853"/>
      <c r="AQ1853"/>
      <c r="AR1853"/>
      <c r="AS1853"/>
      <c r="AT1853"/>
      <c r="AU1853"/>
      <c r="AV1853"/>
      <c r="AW1853"/>
      <c r="AX1853"/>
      <c r="AY1853"/>
      <c r="AZ1853"/>
      <c r="BA1853"/>
      <c r="BB1853"/>
      <c r="BC1853"/>
      <c r="BD1853"/>
      <c r="BE1853"/>
      <c r="BF1853"/>
      <c r="BG1853"/>
      <c r="BH1853"/>
      <c r="BI1853"/>
      <c r="BJ1853"/>
      <c r="BK1853"/>
      <c r="BL1853"/>
      <c r="BM1853"/>
      <c r="BN1853"/>
      <c r="BO1853"/>
      <c r="BP1853"/>
      <c r="BQ1853"/>
      <c r="BR1853"/>
      <c r="BS1853"/>
      <c r="BT1853"/>
      <c r="BU1853"/>
      <c r="BV1853"/>
      <c r="BW1853"/>
      <c r="BX1853"/>
      <c r="BY1853"/>
      <c r="BZ1853"/>
      <c r="CA1853"/>
      <c r="CB1853"/>
      <c r="CC1853"/>
      <c r="CD1853"/>
      <c r="CE1853"/>
      <c r="CF1853"/>
      <c r="CG1853"/>
      <c r="CH1853"/>
      <c r="CI1853"/>
      <c r="CJ1853"/>
      <c r="CK1853"/>
      <c r="CL1853"/>
      <c r="CN1853"/>
    </row>
    <row r="1854" spans="7:92" x14ac:dyDescent="0.4">
      <c r="G1854"/>
      <c r="I1854"/>
      <c r="J1854"/>
      <c r="R1854"/>
      <c r="S1854"/>
      <c r="T1854"/>
      <c r="U1854"/>
      <c r="V1854"/>
      <c r="W1854"/>
      <c r="X1854"/>
      <c r="Y1854"/>
      <c r="Z1854"/>
      <c r="AA1854"/>
      <c r="AB1854"/>
      <c r="AC1854"/>
      <c r="AD1854"/>
      <c r="AE1854"/>
      <c r="AF1854"/>
      <c r="AG1854"/>
      <c r="AH1854"/>
      <c r="AI1854"/>
      <c r="AJ1854"/>
      <c r="AK1854"/>
      <c r="AL1854"/>
      <c r="AM1854"/>
      <c r="AN1854"/>
      <c r="AO1854"/>
      <c r="AP1854"/>
      <c r="AQ1854"/>
      <c r="AR1854"/>
      <c r="AS1854"/>
      <c r="AT1854"/>
      <c r="AU1854"/>
      <c r="AV1854"/>
      <c r="AW1854"/>
      <c r="AX1854"/>
      <c r="AY1854"/>
      <c r="AZ1854"/>
      <c r="BA1854"/>
      <c r="BB1854"/>
      <c r="BC1854"/>
      <c r="BD1854"/>
      <c r="BE1854"/>
      <c r="BF1854"/>
      <c r="BG1854"/>
      <c r="BH1854"/>
      <c r="BI1854"/>
      <c r="BJ1854"/>
      <c r="BK1854"/>
      <c r="BL1854"/>
      <c r="BM1854"/>
      <c r="BN1854"/>
      <c r="BO1854"/>
      <c r="BP1854"/>
      <c r="BQ1854"/>
      <c r="BR1854"/>
      <c r="BS1854"/>
      <c r="BT1854"/>
      <c r="BU1854"/>
      <c r="BV1854"/>
      <c r="BW1854"/>
      <c r="BX1854"/>
      <c r="BY1854"/>
      <c r="BZ1854"/>
      <c r="CA1854"/>
      <c r="CB1854"/>
      <c r="CC1854"/>
      <c r="CD1854"/>
      <c r="CE1854"/>
      <c r="CF1854"/>
      <c r="CG1854"/>
      <c r="CH1854"/>
      <c r="CI1854"/>
      <c r="CJ1854"/>
      <c r="CK1854"/>
      <c r="CL1854"/>
      <c r="CN1854"/>
    </row>
    <row r="1855" spans="7:92" x14ac:dyDescent="0.4">
      <c r="G1855"/>
      <c r="I1855"/>
      <c r="J1855"/>
      <c r="R1855"/>
      <c r="S1855"/>
      <c r="T1855"/>
      <c r="U1855"/>
      <c r="V1855"/>
      <c r="W1855"/>
      <c r="X1855"/>
      <c r="Y1855"/>
      <c r="Z1855"/>
      <c r="AA1855"/>
      <c r="AB1855"/>
      <c r="AC1855"/>
      <c r="AD1855"/>
      <c r="AE1855"/>
      <c r="AF1855"/>
      <c r="AG1855"/>
      <c r="AH1855"/>
      <c r="AI1855"/>
      <c r="AJ1855"/>
      <c r="AK1855"/>
      <c r="AL1855"/>
      <c r="AM1855"/>
      <c r="AN1855"/>
      <c r="AO1855"/>
      <c r="AP1855"/>
      <c r="AQ1855"/>
      <c r="AR1855"/>
      <c r="AS1855"/>
      <c r="AT1855"/>
      <c r="AU1855"/>
      <c r="AV1855"/>
      <c r="AW1855"/>
      <c r="AX1855"/>
      <c r="AY1855"/>
      <c r="AZ1855"/>
      <c r="BA1855"/>
      <c r="BB1855"/>
      <c r="BC1855"/>
      <c r="BD1855"/>
      <c r="BE1855"/>
      <c r="BF1855"/>
      <c r="BG1855"/>
      <c r="BH1855"/>
      <c r="BI1855"/>
      <c r="BJ1855"/>
      <c r="BK1855"/>
      <c r="BL1855"/>
      <c r="BM1855"/>
      <c r="BN1855"/>
      <c r="BO1855"/>
      <c r="BP1855"/>
      <c r="BQ1855"/>
      <c r="BR1855"/>
      <c r="BS1855"/>
      <c r="BT1855"/>
      <c r="BU1855"/>
      <c r="BV1855"/>
      <c r="BW1855"/>
      <c r="BX1855"/>
      <c r="BY1855"/>
      <c r="BZ1855"/>
      <c r="CA1855"/>
      <c r="CB1855"/>
      <c r="CC1855"/>
      <c r="CD1855"/>
      <c r="CE1855"/>
      <c r="CF1855"/>
      <c r="CG1855"/>
      <c r="CH1855"/>
      <c r="CI1855"/>
      <c r="CJ1855"/>
      <c r="CK1855"/>
      <c r="CL1855"/>
      <c r="CN1855"/>
    </row>
    <row r="1856" spans="7:92" x14ac:dyDescent="0.4">
      <c r="G1856"/>
      <c r="I1856"/>
      <c r="J1856"/>
      <c r="R1856"/>
      <c r="S1856"/>
      <c r="T1856"/>
      <c r="U1856"/>
      <c r="V1856"/>
      <c r="W1856"/>
      <c r="X1856"/>
      <c r="Y1856"/>
      <c r="Z1856"/>
      <c r="AA1856"/>
      <c r="AB1856"/>
      <c r="AC1856"/>
      <c r="AD1856"/>
      <c r="AE1856"/>
      <c r="AF1856"/>
      <c r="AG1856"/>
      <c r="AH1856"/>
      <c r="AI1856"/>
      <c r="AJ1856"/>
      <c r="AK1856"/>
      <c r="AL1856"/>
      <c r="AM1856"/>
      <c r="AN1856"/>
      <c r="AO1856"/>
      <c r="AP1856"/>
      <c r="AQ1856"/>
      <c r="AR1856"/>
      <c r="AS1856"/>
      <c r="AT1856"/>
      <c r="AU1856"/>
      <c r="AV1856"/>
      <c r="AW1856"/>
      <c r="AX1856"/>
      <c r="AY1856"/>
      <c r="AZ1856"/>
      <c r="BA1856"/>
      <c r="BB1856"/>
      <c r="BC1856"/>
      <c r="BD1856"/>
      <c r="BE1856"/>
      <c r="BF1856"/>
      <c r="BG1856"/>
      <c r="BH1856"/>
      <c r="BI1856"/>
      <c r="BJ1856"/>
      <c r="BK1856"/>
      <c r="BL1856"/>
      <c r="BM1856"/>
      <c r="BN1856"/>
      <c r="BO1856"/>
      <c r="BP1856"/>
      <c r="BQ1856"/>
      <c r="BR1856"/>
      <c r="BS1856"/>
      <c r="BT1856"/>
      <c r="BU1856"/>
      <c r="BV1856"/>
      <c r="BW1856"/>
      <c r="BX1856"/>
      <c r="BY1856"/>
      <c r="BZ1856"/>
      <c r="CA1856"/>
      <c r="CB1856"/>
      <c r="CC1856"/>
      <c r="CD1856"/>
      <c r="CE1856"/>
      <c r="CF1856"/>
      <c r="CG1856"/>
      <c r="CH1856"/>
      <c r="CI1856"/>
      <c r="CJ1856"/>
      <c r="CK1856"/>
      <c r="CL1856"/>
      <c r="CN1856"/>
    </row>
    <row r="1857" spans="7:92" x14ac:dyDescent="0.4">
      <c r="G1857"/>
      <c r="I1857"/>
      <c r="J1857"/>
      <c r="R1857"/>
      <c r="S1857"/>
      <c r="T1857"/>
      <c r="U1857"/>
      <c r="V1857"/>
      <c r="W1857"/>
      <c r="X1857"/>
      <c r="Y1857"/>
      <c r="Z1857"/>
      <c r="AA1857"/>
      <c r="AB1857"/>
      <c r="AC1857"/>
      <c r="AD1857"/>
      <c r="AE1857"/>
      <c r="AF1857"/>
      <c r="AG1857"/>
      <c r="AH1857"/>
      <c r="AI1857"/>
      <c r="AJ1857"/>
      <c r="AK1857"/>
      <c r="AL1857"/>
      <c r="AM1857"/>
      <c r="AN1857"/>
      <c r="AO1857"/>
      <c r="AP1857"/>
      <c r="AQ1857"/>
      <c r="AR1857"/>
      <c r="AS1857"/>
      <c r="AT1857"/>
      <c r="AU1857"/>
      <c r="AV1857"/>
      <c r="AW1857"/>
      <c r="AX1857"/>
      <c r="AY1857"/>
      <c r="AZ1857"/>
      <c r="BA1857"/>
      <c r="BB1857"/>
      <c r="BC1857"/>
      <c r="BD1857"/>
      <c r="BE1857"/>
      <c r="BF1857"/>
      <c r="BG1857"/>
      <c r="BH1857"/>
      <c r="BI1857"/>
      <c r="BJ1857"/>
      <c r="BK1857"/>
      <c r="BL1857"/>
      <c r="BM1857"/>
      <c r="BN1857"/>
      <c r="BO1857"/>
      <c r="BP1857"/>
      <c r="BQ1857"/>
      <c r="BR1857"/>
      <c r="BS1857"/>
      <c r="BT1857"/>
      <c r="BU1857"/>
      <c r="BV1857"/>
      <c r="BW1857"/>
      <c r="BX1857"/>
      <c r="BY1857"/>
      <c r="BZ1857"/>
      <c r="CA1857"/>
      <c r="CB1857"/>
      <c r="CC1857"/>
      <c r="CD1857"/>
      <c r="CE1857"/>
      <c r="CF1857"/>
      <c r="CG1857"/>
      <c r="CH1857"/>
      <c r="CI1857"/>
      <c r="CJ1857"/>
      <c r="CK1857"/>
      <c r="CL1857"/>
      <c r="CN1857"/>
    </row>
    <row r="1858" spans="7:92" x14ac:dyDescent="0.4">
      <c r="G1858"/>
      <c r="I1858"/>
      <c r="J1858"/>
      <c r="R1858"/>
      <c r="S1858"/>
      <c r="T1858"/>
      <c r="U1858"/>
      <c r="V1858"/>
      <c r="W1858"/>
      <c r="X1858"/>
      <c r="Y1858"/>
      <c r="Z1858"/>
      <c r="AA1858"/>
      <c r="AB1858"/>
      <c r="AC1858"/>
      <c r="AD1858"/>
      <c r="AE1858"/>
      <c r="AF1858"/>
      <c r="AG1858"/>
      <c r="AH1858"/>
      <c r="AI1858"/>
      <c r="AJ1858"/>
      <c r="AK1858"/>
      <c r="AL1858"/>
      <c r="AM1858"/>
      <c r="AN1858"/>
      <c r="AO1858"/>
      <c r="AP1858"/>
      <c r="AQ1858"/>
      <c r="AR1858"/>
      <c r="AS1858"/>
      <c r="AT1858"/>
      <c r="AU1858"/>
      <c r="AV1858"/>
      <c r="AW1858"/>
      <c r="AX1858"/>
      <c r="AY1858"/>
      <c r="AZ1858"/>
      <c r="BA1858"/>
      <c r="BB1858"/>
      <c r="BC1858"/>
      <c r="BD1858"/>
      <c r="BE1858"/>
      <c r="BF1858"/>
      <c r="BG1858"/>
      <c r="BH1858"/>
      <c r="BI1858"/>
      <c r="BJ1858"/>
      <c r="BK1858"/>
      <c r="BL1858"/>
      <c r="BM1858"/>
      <c r="BN1858"/>
      <c r="BO1858"/>
      <c r="BP1858"/>
      <c r="BQ1858"/>
      <c r="BR1858"/>
      <c r="BS1858"/>
      <c r="BT1858"/>
      <c r="BU1858"/>
      <c r="BV1858"/>
      <c r="BW1858"/>
      <c r="BX1858"/>
      <c r="BY1858"/>
      <c r="BZ1858"/>
      <c r="CA1858"/>
      <c r="CB1858"/>
      <c r="CC1858"/>
      <c r="CD1858"/>
      <c r="CE1858"/>
      <c r="CF1858"/>
      <c r="CG1858"/>
      <c r="CH1858"/>
      <c r="CI1858"/>
      <c r="CJ1858"/>
      <c r="CK1858"/>
      <c r="CL1858"/>
      <c r="CN1858"/>
    </row>
    <row r="1859" spans="7:92" x14ac:dyDescent="0.4">
      <c r="G1859"/>
      <c r="I1859"/>
      <c r="J1859"/>
      <c r="R1859"/>
      <c r="S1859"/>
      <c r="T1859"/>
      <c r="U1859"/>
      <c r="V1859"/>
      <c r="W1859"/>
      <c r="X1859"/>
      <c r="Y1859"/>
      <c r="Z1859"/>
      <c r="AA1859"/>
      <c r="AB1859"/>
      <c r="AC1859"/>
      <c r="AD1859"/>
      <c r="AE1859"/>
      <c r="AF1859"/>
      <c r="AG1859"/>
      <c r="AH1859"/>
      <c r="AI1859"/>
      <c r="AJ1859"/>
      <c r="AK1859"/>
      <c r="AL1859"/>
      <c r="AM1859"/>
      <c r="AN1859"/>
      <c r="AO1859"/>
      <c r="AP1859"/>
      <c r="AQ1859"/>
      <c r="AR1859"/>
      <c r="AS1859"/>
      <c r="AT1859"/>
      <c r="AU1859"/>
      <c r="AV1859"/>
      <c r="AW1859"/>
      <c r="AX1859"/>
      <c r="AY1859"/>
      <c r="AZ1859"/>
      <c r="BA1859"/>
      <c r="BB1859"/>
      <c r="BC1859"/>
      <c r="BD1859"/>
      <c r="BE1859"/>
      <c r="BF1859"/>
      <c r="BG1859"/>
      <c r="BH1859"/>
      <c r="BI1859"/>
      <c r="BJ1859"/>
      <c r="BK1859"/>
      <c r="BL1859"/>
      <c r="BM1859"/>
      <c r="BN1859"/>
      <c r="BO1859"/>
      <c r="BP1859"/>
      <c r="BQ1859"/>
      <c r="BR1859"/>
      <c r="BS1859"/>
      <c r="BT1859"/>
      <c r="BU1859"/>
      <c r="BV1859"/>
      <c r="BW1859"/>
      <c r="BX1859"/>
      <c r="BY1859"/>
      <c r="BZ1859"/>
      <c r="CA1859"/>
      <c r="CB1859"/>
      <c r="CC1859"/>
      <c r="CD1859"/>
      <c r="CE1859"/>
      <c r="CF1859"/>
      <c r="CG1859"/>
      <c r="CH1859"/>
      <c r="CI1859"/>
      <c r="CJ1859"/>
      <c r="CK1859"/>
      <c r="CL1859"/>
      <c r="CN1859"/>
    </row>
    <row r="1860" spans="7:92" x14ac:dyDescent="0.4">
      <c r="G1860"/>
      <c r="I1860"/>
      <c r="J1860"/>
      <c r="R1860"/>
      <c r="S1860"/>
      <c r="T1860"/>
      <c r="U1860"/>
      <c r="V1860"/>
      <c r="W1860"/>
      <c r="X1860"/>
      <c r="Y1860"/>
      <c r="Z1860"/>
      <c r="AA1860"/>
      <c r="AB1860"/>
      <c r="AC1860"/>
      <c r="AD1860"/>
      <c r="AE1860"/>
      <c r="AF1860"/>
      <c r="AG1860"/>
      <c r="AH1860"/>
      <c r="AI1860"/>
      <c r="AJ1860"/>
      <c r="AK1860"/>
      <c r="AL1860"/>
      <c r="AM1860"/>
      <c r="AN1860"/>
      <c r="AO1860"/>
      <c r="AP1860"/>
      <c r="AQ1860"/>
      <c r="AR1860"/>
      <c r="AS1860"/>
      <c r="AT1860"/>
      <c r="AU1860"/>
      <c r="AV1860"/>
      <c r="AW1860"/>
      <c r="AX1860"/>
      <c r="AY1860"/>
      <c r="AZ1860"/>
      <c r="BA1860"/>
      <c r="BB1860"/>
      <c r="BC1860"/>
      <c r="BD1860"/>
      <c r="BE1860"/>
      <c r="BF1860"/>
      <c r="BG1860"/>
      <c r="BH1860"/>
      <c r="BI1860"/>
      <c r="BJ1860"/>
      <c r="BK1860"/>
      <c r="BL1860"/>
      <c r="BM1860"/>
      <c r="BN1860"/>
      <c r="BO1860"/>
      <c r="BP1860"/>
      <c r="BQ1860"/>
      <c r="BR1860"/>
      <c r="BS1860"/>
      <c r="BT1860"/>
      <c r="BU1860"/>
      <c r="BV1860"/>
      <c r="BW1860"/>
      <c r="BX1860"/>
      <c r="BY1860"/>
      <c r="BZ1860"/>
      <c r="CA1860"/>
      <c r="CB1860"/>
      <c r="CC1860"/>
      <c r="CD1860"/>
      <c r="CE1860"/>
      <c r="CF1860"/>
      <c r="CG1860"/>
      <c r="CH1860"/>
      <c r="CI1860"/>
      <c r="CJ1860"/>
      <c r="CK1860"/>
      <c r="CL1860"/>
      <c r="CN1860"/>
    </row>
    <row r="1861" spans="7:92" x14ac:dyDescent="0.4">
      <c r="G1861"/>
      <c r="I1861"/>
      <c r="J1861"/>
      <c r="R1861"/>
      <c r="S1861"/>
      <c r="T1861"/>
      <c r="U1861"/>
      <c r="V1861"/>
      <c r="W1861"/>
      <c r="X1861"/>
      <c r="Y1861"/>
      <c r="Z1861"/>
      <c r="AA1861"/>
      <c r="AB1861"/>
      <c r="AC1861"/>
      <c r="AD1861"/>
      <c r="AE1861"/>
      <c r="AF1861"/>
      <c r="AG1861"/>
      <c r="AH1861"/>
      <c r="AI1861"/>
      <c r="AJ1861"/>
      <c r="AK1861"/>
      <c r="AL1861"/>
      <c r="AM1861"/>
      <c r="AN1861"/>
      <c r="AO1861"/>
      <c r="AP1861"/>
      <c r="AQ1861"/>
      <c r="AR1861"/>
      <c r="AS1861"/>
      <c r="AT1861"/>
      <c r="AU1861"/>
      <c r="AV1861"/>
      <c r="AW1861"/>
      <c r="AX1861"/>
      <c r="AY1861"/>
      <c r="AZ1861"/>
      <c r="BA1861"/>
      <c r="BB1861"/>
      <c r="BC1861"/>
      <c r="BD1861"/>
      <c r="BE1861"/>
      <c r="BF1861"/>
      <c r="BG1861"/>
      <c r="BH1861"/>
      <c r="BI1861"/>
      <c r="BJ1861"/>
      <c r="BK1861"/>
      <c r="BL1861"/>
      <c r="BM1861"/>
      <c r="BN1861"/>
      <c r="BO1861"/>
      <c r="BP1861"/>
      <c r="BQ1861"/>
      <c r="BR1861"/>
      <c r="BS1861"/>
      <c r="BT1861"/>
      <c r="BU1861"/>
      <c r="BV1861"/>
      <c r="BW1861"/>
      <c r="BX1861"/>
      <c r="BY1861"/>
      <c r="BZ1861"/>
      <c r="CA1861"/>
      <c r="CB1861"/>
      <c r="CC1861"/>
      <c r="CD1861"/>
      <c r="CE1861"/>
      <c r="CF1861"/>
      <c r="CG1861"/>
      <c r="CH1861"/>
      <c r="CI1861"/>
      <c r="CJ1861"/>
      <c r="CK1861"/>
      <c r="CL1861"/>
      <c r="CN1861"/>
    </row>
    <row r="1862" spans="7:92" x14ac:dyDescent="0.4">
      <c r="G1862"/>
      <c r="I1862"/>
      <c r="J1862"/>
      <c r="R1862"/>
      <c r="S1862"/>
      <c r="T1862"/>
      <c r="U1862"/>
      <c r="V1862"/>
      <c r="W1862"/>
      <c r="X1862"/>
      <c r="Y1862"/>
      <c r="Z1862"/>
      <c r="AA1862"/>
      <c r="AB1862"/>
      <c r="AC1862"/>
      <c r="AD1862"/>
      <c r="AE1862"/>
      <c r="AF1862"/>
      <c r="AG1862"/>
      <c r="AH1862"/>
      <c r="AI1862"/>
      <c r="AJ1862"/>
      <c r="AK1862"/>
      <c r="AL1862"/>
      <c r="AM1862"/>
      <c r="AN1862"/>
      <c r="AO1862"/>
      <c r="AP1862"/>
      <c r="AQ1862"/>
      <c r="AR1862"/>
      <c r="AS1862"/>
      <c r="AT1862"/>
      <c r="AU1862"/>
      <c r="AV1862"/>
      <c r="AW1862"/>
      <c r="AX1862"/>
      <c r="AY1862"/>
      <c r="AZ1862"/>
      <c r="BA1862"/>
      <c r="BB1862"/>
      <c r="BC1862"/>
      <c r="BD1862"/>
      <c r="BE1862"/>
      <c r="BF1862"/>
      <c r="BG1862"/>
      <c r="BH1862"/>
      <c r="BI1862"/>
      <c r="BJ1862"/>
      <c r="BK1862"/>
      <c r="BL1862"/>
      <c r="BM1862"/>
      <c r="BN1862"/>
      <c r="BO1862"/>
      <c r="BP1862"/>
      <c r="BQ1862"/>
      <c r="BR1862"/>
      <c r="BS1862"/>
      <c r="BT1862"/>
      <c r="BU1862"/>
      <c r="BV1862"/>
      <c r="BW1862"/>
      <c r="BX1862"/>
      <c r="BY1862"/>
      <c r="BZ1862"/>
      <c r="CA1862"/>
      <c r="CB1862"/>
      <c r="CC1862"/>
      <c r="CD1862"/>
      <c r="CE1862"/>
      <c r="CF1862"/>
      <c r="CG1862"/>
      <c r="CH1862"/>
      <c r="CI1862"/>
      <c r="CJ1862"/>
      <c r="CK1862"/>
      <c r="CL1862"/>
      <c r="CN1862"/>
    </row>
    <row r="1863" spans="7:92" x14ac:dyDescent="0.4">
      <c r="G1863"/>
      <c r="I1863"/>
      <c r="J1863"/>
      <c r="R1863"/>
      <c r="S1863"/>
      <c r="T1863"/>
      <c r="U1863"/>
      <c r="V1863"/>
      <c r="W1863"/>
      <c r="X1863"/>
      <c r="Y1863"/>
      <c r="Z1863"/>
      <c r="AA1863"/>
      <c r="AB1863"/>
      <c r="AC1863"/>
      <c r="AD1863"/>
      <c r="AE1863"/>
      <c r="AF1863"/>
      <c r="AG1863"/>
      <c r="AH1863"/>
      <c r="AI1863"/>
      <c r="AJ1863"/>
      <c r="AK1863"/>
      <c r="AL1863"/>
      <c r="AM1863"/>
      <c r="AN1863"/>
      <c r="AO1863"/>
      <c r="AP1863"/>
      <c r="AQ1863"/>
      <c r="AR1863"/>
      <c r="AS1863"/>
      <c r="AT1863"/>
      <c r="AU1863"/>
      <c r="AV1863"/>
      <c r="AW1863"/>
      <c r="AX1863"/>
      <c r="AY1863"/>
      <c r="AZ1863"/>
      <c r="BA1863"/>
      <c r="BB1863"/>
      <c r="BC1863"/>
      <c r="BD1863"/>
      <c r="BE1863"/>
      <c r="BF1863"/>
      <c r="BG1863"/>
      <c r="BH1863"/>
      <c r="BI1863"/>
      <c r="BJ1863"/>
      <c r="BK1863"/>
      <c r="BL1863"/>
      <c r="BM1863"/>
      <c r="BN1863"/>
      <c r="BO1863"/>
      <c r="BP1863"/>
      <c r="BQ1863"/>
      <c r="BR1863"/>
      <c r="BS1863"/>
      <c r="BT1863"/>
      <c r="BU1863"/>
      <c r="BV1863"/>
      <c r="BW1863"/>
      <c r="BX1863"/>
      <c r="BY1863"/>
      <c r="BZ1863"/>
      <c r="CA1863"/>
      <c r="CB1863"/>
      <c r="CC1863"/>
      <c r="CD1863"/>
      <c r="CE1863"/>
      <c r="CF1863"/>
      <c r="CG1863"/>
      <c r="CH1863"/>
      <c r="CI1863"/>
      <c r="CJ1863"/>
      <c r="CK1863"/>
      <c r="CL1863"/>
      <c r="CN1863"/>
    </row>
    <row r="1864" spans="7:92" x14ac:dyDescent="0.4">
      <c r="G1864"/>
      <c r="I1864"/>
      <c r="J1864"/>
      <c r="R1864"/>
      <c r="S1864"/>
      <c r="T1864"/>
      <c r="U1864"/>
      <c r="V1864"/>
      <c r="W1864"/>
      <c r="X1864"/>
      <c r="Y1864"/>
      <c r="Z1864"/>
      <c r="AA1864"/>
      <c r="AB1864"/>
      <c r="AC1864"/>
      <c r="AD1864"/>
      <c r="AE1864"/>
      <c r="AF1864"/>
      <c r="AG1864"/>
      <c r="AH1864"/>
      <c r="AI1864"/>
      <c r="AJ1864"/>
      <c r="AK1864"/>
      <c r="AL1864"/>
      <c r="AM1864"/>
      <c r="AN1864"/>
      <c r="AO1864"/>
      <c r="AP1864"/>
      <c r="AQ1864"/>
      <c r="AR1864"/>
      <c r="AS1864"/>
      <c r="AT1864"/>
      <c r="AU1864"/>
      <c r="AV1864"/>
      <c r="AW1864"/>
      <c r="AX1864"/>
      <c r="AY1864"/>
      <c r="AZ1864"/>
      <c r="BA1864"/>
      <c r="BB1864"/>
      <c r="BC1864"/>
      <c r="BD1864"/>
      <c r="BE1864"/>
      <c r="BF1864"/>
      <c r="BG1864"/>
      <c r="BH1864"/>
      <c r="BI1864"/>
      <c r="BJ1864"/>
      <c r="BK1864"/>
      <c r="BL1864"/>
      <c r="BM1864"/>
      <c r="BN1864"/>
      <c r="BO1864"/>
      <c r="BP1864"/>
      <c r="BQ1864"/>
      <c r="BR1864"/>
      <c r="BS1864"/>
      <c r="BT1864"/>
      <c r="BU1864"/>
      <c r="BV1864"/>
      <c r="BW1864"/>
      <c r="BX1864"/>
      <c r="BY1864"/>
      <c r="BZ1864"/>
      <c r="CA1864"/>
      <c r="CB1864"/>
      <c r="CC1864"/>
      <c r="CD1864"/>
      <c r="CE1864"/>
      <c r="CF1864"/>
      <c r="CG1864"/>
      <c r="CH1864"/>
      <c r="CI1864"/>
      <c r="CJ1864"/>
      <c r="CK1864"/>
      <c r="CL1864"/>
      <c r="CN1864"/>
    </row>
    <row r="1865" spans="7:92" x14ac:dyDescent="0.4">
      <c r="G1865"/>
      <c r="I1865"/>
      <c r="J1865"/>
      <c r="R1865"/>
      <c r="S1865"/>
      <c r="T1865"/>
      <c r="U1865"/>
      <c r="V1865"/>
      <c r="W1865"/>
      <c r="X1865"/>
      <c r="Y1865"/>
      <c r="Z1865"/>
      <c r="AA1865"/>
      <c r="AB1865"/>
      <c r="AC1865"/>
      <c r="AD1865"/>
      <c r="AE1865"/>
      <c r="AF1865"/>
      <c r="AG1865"/>
      <c r="AH1865"/>
      <c r="AI1865"/>
      <c r="AJ1865"/>
      <c r="AK1865"/>
      <c r="AL1865"/>
      <c r="AM1865"/>
      <c r="AN1865"/>
      <c r="AO1865"/>
      <c r="AP1865"/>
      <c r="AQ1865"/>
      <c r="AR1865"/>
      <c r="AS1865"/>
      <c r="AT1865"/>
      <c r="AU1865"/>
      <c r="AV1865"/>
      <c r="AW1865"/>
      <c r="AX1865"/>
      <c r="AY1865"/>
      <c r="AZ1865"/>
      <c r="BA1865"/>
      <c r="BB1865"/>
      <c r="BC1865"/>
      <c r="BD1865"/>
      <c r="BE1865"/>
      <c r="BF1865"/>
      <c r="BG1865"/>
      <c r="BH1865"/>
      <c r="BI1865"/>
      <c r="BJ1865"/>
      <c r="BK1865"/>
      <c r="BL1865"/>
      <c r="BM1865"/>
      <c r="BN1865"/>
      <c r="BO1865"/>
      <c r="BP1865"/>
      <c r="BQ1865"/>
      <c r="BR1865"/>
      <c r="BS1865"/>
      <c r="BT1865"/>
      <c r="BU1865"/>
      <c r="BV1865"/>
      <c r="BW1865"/>
      <c r="BX1865"/>
      <c r="BY1865"/>
      <c r="BZ1865"/>
      <c r="CA1865"/>
      <c r="CB1865"/>
      <c r="CC1865"/>
      <c r="CD1865"/>
      <c r="CE1865"/>
      <c r="CF1865"/>
      <c r="CG1865"/>
      <c r="CH1865"/>
      <c r="CI1865"/>
      <c r="CJ1865"/>
      <c r="CK1865"/>
      <c r="CL1865"/>
      <c r="CN1865"/>
    </row>
    <row r="1866" spans="7:92" x14ac:dyDescent="0.4">
      <c r="G1866"/>
      <c r="I1866"/>
      <c r="J1866"/>
      <c r="R1866"/>
      <c r="S1866"/>
      <c r="T1866"/>
      <c r="U1866"/>
      <c r="V1866"/>
      <c r="W1866"/>
      <c r="X1866"/>
      <c r="Y1866"/>
      <c r="Z1866"/>
      <c r="AA1866"/>
      <c r="AB1866"/>
      <c r="AC1866"/>
      <c r="AD1866"/>
      <c r="AE1866"/>
      <c r="AF1866"/>
      <c r="AG1866"/>
      <c r="AH1866"/>
      <c r="AI1866"/>
      <c r="AJ1866"/>
      <c r="AK1866"/>
      <c r="AL1866"/>
      <c r="AM1866"/>
      <c r="AN1866"/>
      <c r="AO1866"/>
      <c r="AP1866"/>
      <c r="AQ1866"/>
      <c r="AR1866"/>
      <c r="AS1866"/>
      <c r="AT1866"/>
      <c r="AU1866"/>
      <c r="AV1866"/>
      <c r="AW1866"/>
      <c r="AX1866"/>
      <c r="AY1866"/>
      <c r="AZ1866"/>
      <c r="BA1866"/>
      <c r="BB1866"/>
      <c r="BC1866"/>
      <c r="BD1866"/>
      <c r="BE1866"/>
      <c r="BF1866"/>
      <c r="BG1866"/>
      <c r="BH1866"/>
      <c r="BI1866"/>
      <c r="BJ1866"/>
      <c r="BK1866"/>
      <c r="BL1866"/>
      <c r="BM1866"/>
      <c r="BN1866"/>
      <c r="BO1866"/>
      <c r="BP1866"/>
      <c r="BQ1866"/>
      <c r="BR1866"/>
      <c r="BS1866"/>
      <c r="BT1866"/>
      <c r="BU1866"/>
      <c r="BV1866"/>
      <c r="BW1866"/>
      <c r="BX1866"/>
      <c r="BY1866"/>
      <c r="BZ1866"/>
      <c r="CA1866"/>
      <c r="CB1866"/>
      <c r="CC1866"/>
      <c r="CD1866"/>
      <c r="CE1866"/>
      <c r="CF1866"/>
      <c r="CG1866"/>
      <c r="CH1866"/>
      <c r="CI1866"/>
      <c r="CJ1866"/>
      <c r="CK1866"/>
      <c r="CL1866"/>
      <c r="CN1866"/>
    </row>
    <row r="1867" spans="7:92" x14ac:dyDescent="0.4">
      <c r="G1867"/>
      <c r="I1867"/>
      <c r="J1867"/>
      <c r="R1867"/>
      <c r="S1867"/>
      <c r="T1867"/>
      <c r="U1867"/>
      <c r="V1867"/>
      <c r="W1867"/>
      <c r="X1867"/>
      <c r="Y1867"/>
      <c r="Z1867"/>
      <c r="AA1867"/>
      <c r="AB1867"/>
      <c r="AC1867"/>
      <c r="AD1867"/>
      <c r="AE1867"/>
      <c r="AF1867"/>
      <c r="AG1867"/>
      <c r="AH1867"/>
      <c r="AI1867"/>
      <c r="AJ1867"/>
      <c r="AK1867"/>
      <c r="AL1867"/>
      <c r="AM1867"/>
      <c r="AN1867"/>
      <c r="AO1867"/>
      <c r="AP1867"/>
      <c r="AQ1867"/>
      <c r="AR1867"/>
      <c r="AS1867"/>
      <c r="AT1867"/>
      <c r="AU1867"/>
      <c r="AV1867"/>
      <c r="AW1867"/>
      <c r="AX1867"/>
      <c r="AY1867"/>
      <c r="AZ1867"/>
      <c r="BA1867"/>
      <c r="BB1867"/>
      <c r="BC1867"/>
      <c r="BD1867"/>
      <c r="BE1867"/>
      <c r="BF1867"/>
      <c r="BG1867"/>
      <c r="BH1867"/>
      <c r="BI1867"/>
      <c r="BJ1867"/>
      <c r="BK1867"/>
      <c r="BL1867"/>
      <c r="BM1867"/>
      <c r="BN1867"/>
      <c r="BO1867"/>
      <c r="BP1867"/>
      <c r="BQ1867"/>
      <c r="BR1867"/>
      <c r="BS1867"/>
      <c r="BT1867"/>
      <c r="BU1867"/>
      <c r="BV1867"/>
      <c r="BW1867"/>
      <c r="BX1867"/>
      <c r="BY1867"/>
      <c r="BZ1867"/>
      <c r="CA1867"/>
      <c r="CB1867"/>
      <c r="CC1867"/>
      <c r="CD1867"/>
      <c r="CE1867"/>
      <c r="CF1867"/>
      <c r="CG1867"/>
      <c r="CH1867"/>
      <c r="CI1867"/>
      <c r="CJ1867"/>
      <c r="CK1867"/>
      <c r="CL1867"/>
      <c r="CN1867"/>
    </row>
    <row r="1868" spans="7:92" x14ac:dyDescent="0.4">
      <c r="G1868"/>
      <c r="I1868"/>
      <c r="J1868"/>
      <c r="R1868"/>
      <c r="S1868"/>
      <c r="T1868"/>
      <c r="U1868"/>
      <c r="V1868"/>
      <c r="W1868"/>
      <c r="X1868"/>
      <c r="Y1868"/>
      <c r="Z1868"/>
      <c r="AA1868"/>
      <c r="AB1868"/>
      <c r="AC1868"/>
      <c r="AD1868"/>
      <c r="AE1868"/>
      <c r="AF1868"/>
      <c r="AG1868"/>
      <c r="AH1868"/>
      <c r="AI1868"/>
      <c r="AJ1868"/>
      <c r="AK1868"/>
      <c r="AL1868"/>
      <c r="AM1868"/>
      <c r="AN1868"/>
      <c r="AO1868"/>
      <c r="AP1868"/>
      <c r="AQ1868"/>
      <c r="AR1868"/>
      <c r="AS1868"/>
      <c r="AT1868"/>
      <c r="AU1868"/>
      <c r="AV1868"/>
      <c r="AW1868"/>
      <c r="AX1868"/>
      <c r="AY1868"/>
      <c r="AZ1868"/>
      <c r="BA1868"/>
      <c r="BB1868"/>
      <c r="BC1868"/>
      <c r="BD1868"/>
      <c r="BE1868"/>
      <c r="BF1868"/>
      <c r="BG1868"/>
      <c r="BH1868"/>
      <c r="BI1868"/>
      <c r="BJ1868"/>
      <c r="BK1868"/>
      <c r="BL1868"/>
      <c r="BM1868"/>
      <c r="BN1868"/>
      <c r="BO1868"/>
      <c r="BP1868"/>
      <c r="BQ1868"/>
      <c r="BR1868"/>
      <c r="BS1868"/>
      <c r="BT1868"/>
      <c r="BU1868"/>
      <c r="BV1868"/>
      <c r="BW1868"/>
      <c r="BX1868"/>
      <c r="BY1868"/>
      <c r="BZ1868"/>
      <c r="CA1868"/>
      <c r="CB1868"/>
      <c r="CC1868"/>
      <c r="CD1868"/>
      <c r="CE1868"/>
      <c r="CF1868"/>
      <c r="CG1868"/>
      <c r="CH1868"/>
      <c r="CI1868"/>
      <c r="CJ1868"/>
      <c r="CK1868"/>
      <c r="CL1868"/>
      <c r="CN1868"/>
    </row>
    <row r="1869" spans="7:92" x14ac:dyDescent="0.4">
      <c r="G1869"/>
      <c r="I1869"/>
      <c r="J1869"/>
      <c r="R1869"/>
      <c r="S1869"/>
      <c r="T1869"/>
      <c r="U1869"/>
      <c r="V1869"/>
      <c r="W1869"/>
      <c r="X1869"/>
      <c r="Y1869"/>
      <c r="Z1869"/>
      <c r="AA1869"/>
      <c r="AB1869"/>
      <c r="AC1869"/>
      <c r="AD1869"/>
      <c r="AE1869"/>
      <c r="AF1869"/>
      <c r="AG1869"/>
      <c r="AH1869"/>
      <c r="AI1869"/>
      <c r="AJ1869"/>
      <c r="AK1869"/>
      <c r="AL1869"/>
      <c r="AM1869"/>
      <c r="AN1869"/>
      <c r="AO1869"/>
      <c r="AP1869"/>
      <c r="AQ1869"/>
      <c r="AR1869"/>
      <c r="AS1869"/>
      <c r="AT1869"/>
      <c r="AU1869"/>
      <c r="AV1869"/>
      <c r="AW1869"/>
      <c r="AX1869"/>
      <c r="AY1869"/>
      <c r="AZ1869"/>
      <c r="BA1869"/>
      <c r="BB1869"/>
      <c r="BC1869"/>
      <c r="BD1869"/>
      <c r="BE1869"/>
      <c r="BF1869"/>
      <c r="BG1869"/>
      <c r="BH1869"/>
      <c r="BI1869"/>
      <c r="BJ1869"/>
      <c r="BK1869"/>
      <c r="BL1869"/>
      <c r="BM1869"/>
      <c r="BN1869"/>
      <c r="BO1869"/>
      <c r="BP1869"/>
      <c r="BQ1869"/>
      <c r="BR1869"/>
      <c r="BS1869"/>
      <c r="BT1869"/>
      <c r="BU1869"/>
      <c r="BV1869"/>
      <c r="BW1869"/>
      <c r="BX1869"/>
      <c r="BY1869"/>
      <c r="BZ1869"/>
      <c r="CA1869"/>
      <c r="CB1869"/>
      <c r="CC1869"/>
      <c r="CD1869"/>
      <c r="CE1869"/>
      <c r="CF1869"/>
      <c r="CG1869"/>
      <c r="CH1869"/>
      <c r="CI1869"/>
      <c r="CJ1869"/>
      <c r="CK1869"/>
      <c r="CL1869"/>
      <c r="CN1869"/>
    </row>
    <row r="1870" spans="7:92" x14ac:dyDescent="0.4">
      <c r="G1870"/>
      <c r="I1870"/>
      <c r="J1870"/>
      <c r="R1870"/>
      <c r="S1870"/>
      <c r="T1870"/>
      <c r="U1870"/>
      <c r="V1870"/>
      <c r="W1870"/>
      <c r="X1870"/>
      <c r="Y1870"/>
      <c r="Z1870"/>
      <c r="AA1870"/>
      <c r="AB1870"/>
      <c r="AC1870"/>
      <c r="AD1870"/>
      <c r="AE1870"/>
      <c r="AF1870"/>
      <c r="AG1870"/>
      <c r="AH1870"/>
      <c r="AI1870"/>
      <c r="AJ1870"/>
      <c r="AK1870"/>
      <c r="AL1870"/>
      <c r="AM1870"/>
      <c r="AN1870"/>
      <c r="AO1870"/>
      <c r="AP1870"/>
      <c r="AQ1870"/>
      <c r="AR1870"/>
      <c r="AS1870"/>
      <c r="AT1870"/>
      <c r="AU1870"/>
      <c r="AV1870"/>
      <c r="AW1870"/>
      <c r="AX1870"/>
      <c r="AY1870"/>
      <c r="AZ1870"/>
      <c r="BA1870"/>
      <c r="BB1870"/>
      <c r="BC1870"/>
      <c r="BD1870"/>
      <c r="BE1870"/>
      <c r="BF1870"/>
      <c r="BG1870"/>
      <c r="BH1870"/>
      <c r="BI1870"/>
      <c r="BJ1870"/>
      <c r="BK1870"/>
      <c r="BL1870"/>
      <c r="BM1870"/>
      <c r="BN1870"/>
      <c r="BO1870"/>
      <c r="BP1870"/>
      <c r="BQ1870"/>
      <c r="BR1870"/>
      <c r="BS1870"/>
      <c r="BT1870"/>
      <c r="BU1870"/>
      <c r="BV1870"/>
      <c r="BW1870"/>
      <c r="BX1870"/>
      <c r="BY1870"/>
      <c r="BZ1870"/>
      <c r="CA1870"/>
      <c r="CB1870"/>
      <c r="CC1870"/>
      <c r="CD1870"/>
      <c r="CE1870"/>
      <c r="CF1870"/>
      <c r="CG1870"/>
      <c r="CH1870"/>
      <c r="CI1870"/>
      <c r="CJ1870"/>
      <c r="CK1870"/>
      <c r="CL1870"/>
      <c r="CN1870"/>
    </row>
    <row r="1871" spans="7:92" x14ac:dyDescent="0.4">
      <c r="G1871"/>
      <c r="I1871"/>
      <c r="J1871"/>
      <c r="R1871"/>
      <c r="S1871"/>
      <c r="T1871"/>
      <c r="U1871"/>
      <c r="V1871"/>
      <c r="W1871"/>
      <c r="X1871"/>
      <c r="Y1871"/>
      <c r="Z1871"/>
      <c r="AA1871"/>
      <c r="AB1871"/>
      <c r="AC1871"/>
      <c r="AD1871"/>
      <c r="AE1871"/>
      <c r="AF1871"/>
      <c r="AG1871"/>
      <c r="AH1871"/>
      <c r="AI1871"/>
      <c r="AJ1871"/>
      <c r="AK1871"/>
      <c r="AL1871"/>
      <c r="AM1871"/>
      <c r="AN1871"/>
      <c r="AO1871"/>
      <c r="AP1871"/>
      <c r="AQ1871"/>
      <c r="AR1871"/>
      <c r="AS1871"/>
      <c r="AT1871"/>
      <c r="AU1871"/>
      <c r="AV1871"/>
      <c r="AW1871"/>
      <c r="AX1871"/>
      <c r="AY1871"/>
      <c r="AZ1871"/>
      <c r="BA1871"/>
      <c r="BB1871"/>
      <c r="BC1871"/>
      <c r="BD1871"/>
      <c r="BE1871"/>
      <c r="BF1871"/>
      <c r="BG1871"/>
      <c r="BH1871"/>
      <c r="BI1871"/>
      <c r="BJ1871"/>
      <c r="BK1871"/>
      <c r="BL1871"/>
      <c r="BM1871"/>
      <c r="BN1871"/>
      <c r="BO1871"/>
      <c r="BP1871"/>
      <c r="BQ1871"/>
      <c r="BR1871"/>
      <c r="BS1871"/>
      <c r="BT1871"/>
      <c r="BU1871"/>
      <c r="BV1871"/>
      <c r="BW1871"/>
      <c r="BX1871"/>
      <c r="BY1871"/>
      <c r="BZ1871"/>
      <c r="CA1871"/>
      <c r="CB1871"/>
      <c r="CC1871"/>
      <c r="CD1871"/>
      <c r="CE1871"/>
      <c r="CF1871"/>
      <c r="CG1871"/>
      <c r="CH1871"/>
      <c r="CI1871"/>
      <c r="CJ1871"/>
      <c r="CK1871"/>
      <c r="CL1871"/>
      <c r="CN1871"/>
    </row>
    <row r="1872" spans="7:92" x14ac:dyDescent="0.4">
      <c r="G1872"/>
      <c r="I1872"/>
      <c r="J1872"/>
      <c r="R1872"/>
      <c r="S1872"/>
      <c r="T1872"/>
      <c r="U1872"/>
      <c r="V1872"/>
      <c r="W1872"/>
      <c r="X1872"/>
      <c r="Y1872"/>
      <c r="Z1872"/>
      <c r="AA1872"/>
      <c r="AB1872"/>
      <c r="AC1872"/>
      <c r="AD1872"/>
      <c r="AE1872"/>
      <c r="AF1872"/>
      <c r="AG1872"/>
      <c r="AH1872"/>
      <c r="AI1872"/>
      <c r="AJ1872"/>
      <c r="AK1872"/>
      <c r="AL1872"/>
      <c r="AM1872"/>
      <c r="AN1872"/>
      <c r="AO1872"/>
      <c r="AP1872"/>
      <c r="AQ1872"/>
      <c r="AR1872"/>
      <c r="AS1872"/>
      <c r="AT1872"/>
      <c r="AU1872"/>
      <c r="AV1872"/>
      <c r="AW1872"/>
      <c r="AX1872"/>
      <c r="AY1872"/>
      <c r="AZ1872"/>
      <c r="BA1872"/>
      <c r="BB1872"/>
      <c r="BC1872"/>
      <c r="BD1872"/>
      <c r="BE1872"/>
      <c r="BF1872"/>
      <c r="BG1872"/>
      <c r="BH1872"/>
      <c r="BI1872"/>
      <c r="BJ1872"/>
      <c r="BK1872"/>
      <c r="BL1872"/>
      <c r="BM1872"/>
      <c r="BN1872"/>
      <c r="BO1872"/>
      <c r="BP1872"/>
      <c r="BQ1872"/>
      <c r="BR1872"/>
      <c r="BS1872"/>
      <c r="BT1872"/>
      <c r="BU1872"/>
      <c r="BV1872"/>
      <c r="BW1872"/>
      <c r="BX1872"/>
      <c r="BY1872"/>
      <c r="BZ1872"/>
      <c r="CA1872"/>
      <c r="CB1872"/>
      <c r="CC1872"/>
      <c r="CD1872"/>
      <c r="CE1872"/>
      <c r="CF1872"/>
      <c r="CG1872"/>
      <c r="CH1872"/>
      <c r="CI1872"/>
      <c r="CJ1872"/>
      <c r="CK1872"/>
      <c r="CL1872"/>
      <c r="CN1872"/>
    </row>
    <row r="1873" spans="7:92" x14ac:dyDescent="0.4">
      <c r="G1873"/>
      <c r="I1873"/>
      <c r="J1873"/>
      <c r="R1873"/>
      <c r="S1873"/>
      <c r="T1873"/>
      <c r="U1873"/>
      <c r="V1873"/>
      <c r="W1873"/>
      <c r="X1873"/>
      <c r="Y1873"/>
      <c r="Z1873"/>
      <c r="AA1873"/>
      <c r="AB1873"/>
      <c r="AC1873"/>
      <c r="AD1873"/>
      <c r="AE1873"/>
      <c r="AF1873"/>
      <c r="AG1873"/>
      <c r="AH1873"/>
      <c r="AI1873"/>
      <c r="AJ1873"/>
      <c r="AK1873"/>
      <c r="AL1873"/>
      <c r="AM1873"/>
      <c r="AN1873"/>
      <c r="AO1873"/>
      <c r="AP1873"/>
      <c r="AQ1873"/>
      <c r="AR1873"/>
      <c r="AS1873"/>
      <c r="AT1873"/>
      <c r="AU1873"/>
      <c r="AV1873"/>
      <c r="AW1873"/>
      <c r="AX1873"/>
      <c r="AY1873"/>
      <c r="AZ1873"/>
      <c r="BA1873"/>
      <c r="BB1873"/>
      <c r="BC1873"/>
      <c r="BD1873"/>
      <c r="BE1873"/>
      <c r="BF1873"/>
      <c r="BG1873"/>
      <c r="BH1873"/>
      <c r="BI1873"/>
      <c r="BJ1873"/>
      <c r="BK1873"/>
      <c r="BL1873"/>
      <c r="BM1873"/>
      <c r="BN1873"/>
      <c r="BO1873"/>
      <c r="BP1873"/>
      <c r="BQ1873"/>
      <c r="BR1873"/>
      <c r="BS1873"/>
      <c r="BT1873"/>
      <c r="BU1873"/>
      <c r="BV1873"/>
      <c r="BW1873"/>
      <c r="BX1873"/>
      <c r="BY1873"/>
      <c r="BZ1873"/>
      <c r="CA1873"/>
      <c r="CB1873"/>
      <c r="CC1873"/>
      <c r="CD1873"/>
      <c r="CE1873"/>
      <c r="CF1873"/>
      <c r="CG1873"/>
      <c r="CH1873"/>
      <c r="CI1873"/>
      <c r="CJ1873"/>
      <c r="CK1873"/>
      <c r="CL1873"/>
      <c r="CN1873"/>
    </row>
    <row r="1874" spans="7:92" x14ac:dyDescent="0.4">
      <c r="G1874"/>
      <c r="I1874"/>
      <c r="J1874"/>
      <c r="R1874"/>
      <c r="S1874"/>
      <c r="T1874"/>
      <c r="U1874"/>
      <c r="V1874"/>
      <c r="W1874"/>
      <c r="X1874"/>
      <c r="Y1874"/>
      <c r="Z1874"/>
      <c r="AA1874"/>
      <c r="AB1874"/>
      <c r="AC1874"/>
      <c r="AD1874"/>
      <c r="AE1874"/>
      <c r="AF1874"/>
      <c r="AG1874"/>
      <c r="AH1874"/>
      <c r="AI1874"/>
      <c r="AJ1874"/>
      <c r="AK1874"/>
      <c r="AL1874"/>
      <c r="AM1874"/>
      <c r="AN1874"/>
      <c r="AO1874"/>
      <c r="AP1874"/>
      <c r="AQ1874"/>
      <c r="AR1874"/>
      <c r="AS1874"/>
      <c r="AT1874"/>
      <c r="AU1874"/>
      <c r="AV1874"/>
      <c r="AW1874"/>
      <c r="AX1874"/>
      <c r="AY1874"/>
      <c r="AZ1874"/>
      <c r="BA1874"/>
      <c r="BB1874"/>
      <c r="BC1874"/>
      <c r="BD1874"/>
      <c r="BE1874"/>
      <c r="BF1874"/>
      <c r="BG1874"/>
      <c r="BH1874"/>
      <c r="BI1874"/>
      <c r="BJ1874"/>
      <c r="BK1874"/>
      <c r="BL1874"/>
      <c r="BM1874"/>
      <c r="BN1874"/>
      <c r="BO1874"/>
      <c r="BP1874"/>
      <c r="BQ1874"/>
      <c r="BR1874"/>
      <c r="BS1874"/>
      <c r="BT1874"/>
      <c r="BU1874"/>
      <c r="BV1874"/>
      <c r="BW1874"/>
      <c r="BX1874"/>
      <c r="BY1874"/>
      <c r="BZ1874"/>
      <c r="CA1874"/>
      <c r="CB1874"/>
      <c r="CC1874"/>
      <c r="CD1874"/>
      <c r="CE1874"/>
      <c r="CF1874"/>
      <c r="CG1874"/>
      <c r="CH1874"/>
      <c r="CI1874"/>
      <c r="CJ1874"/>
      <c r="CK1874"/>
      <c r="CL1874"/>
      <c r="CN1874"/>
    </row>
    <row r="1875" spans="7:92" x14ac:dyDescent="0.4">
      <c r="G1875"/>
      <c r="I1875"/>
      <c r="J1875"/>
      <c r="R1875"/>
      <c r="S1875"/>
      <c r="T1875"/>
      <c r="U1875"/>
      <c r="V1875"/>
      <c r="W1875"/>
      <c r="X1875"/>
      <c r="Y1875"/>
      <c r="Z1875"/>
      <c r="AA1875"/>
      <c r="AB1875"/>
      <c r="AC1875"/>
      <c r="AD1875"/>
      <c r="AE1875"/>
      <c r="AF1875"/>
      <c r="AG1875"/>
      <c r="AH1875"/>
      <c r="AI1875"/>
      <c r="AJ1875"/>
      <c r="AK1875"/>
      <c r="AL1875"/>
      <c r="AM1875"/>
      <c r="AN1875"/>
      <c r="AO1875"/>
      <c r="AP1875"/>
      <c r="AQ1875"/>
      <c r="AR1875"/>
      <c r="AS1875"/>
      <c r="AT1875"/>
      <c r="AU1875"/>
      <c r="AV1875"/>
      <c r="AW1875"/>
      <c r="AX1875"/>
      <c r="AY1875"/>
      <c r="AZ1875"/>
      <c r="BA1875"/>
      <c r="BB1875"/>
      <c r="BC1875"/>
      <c r="BD1875"/>
      <c r="BE1875"/>
      <c r="BF1875"/>
      <c r="BG1875"/>
      <c r="BH1875"/>
      <c r="BI1875"/>
      <c r="BJ1875"/>
      <c r="BK1875"/>
      <c r="BL1875"/>
      <c r="BM1875"/>
      <c r="BN1875"/>
      <c r="BO1875"/>
      <c r="BP1875"/>
      <c r="BQ1875"/>
      <c r="BR1875"/>
      <c r="BS1875"/>
      <c r="BT1875"/>
      <c r="BU1875"/>
      <c r="BV1875"/>
      <c r="BW1875"/>
      <c r="BX1875"/>
      <c r="BY1875"/>
      <c r="BZ1875"/>
      <c r="CA1875"/>
      <c r="CB1875"/>
      <c r="CC1875"/>
      <c r="CD1875"/>
      <c r="CE1875"/>
      <c r="CF1875"/>
      <c r="CG1875"/>
      <c r="CH1875"/>
      <c r="CI1875"/>
      <c r="CJ1875"/>
      <c r="CK1875"/>
      <c r="CL1875"/>
      <c r="CN1875"/>
    </row>
    <row r="1876" spans="7:92" x14ac:dyDescent="0.4">
      <c r="G1876"/>
      <c r="I1876"/>
      <c r="J1876"/>
      <c r="R1876"/>
      <c r="S1876"/>
      <c r="T1876"/>
      <c r="U1876"/>
      <c r="V1876"/>
      <c r="W1876"/>
      <c r="X1876"/>
      <c r="Y1876"/>
      <c r="Z1876"/>
      <c r="AA1876"/>
      <c r="AB1876"/>
      <c r="AC1876"/>
      <c r="AD1876"/>
      <c r="AE1876"/>
      <c r="AF1876"/>
      <c r="AG1876"/>
      <c r="AH1876"/>
      <c r="AI1876"/>
      <c r="AJ1876"/>
      <c r="AK1876"/>
      <c r="AL1876"/>
      <c r="AM1876"/>
      <c r="AN1876"/>
      <c r="AO1876"/>
      <c r="AP1876"/>
      <c r="AQ1876"/>
      <c r="AR1876"/>
      <c r="AS1876"/>
      <c r="AT1876"/>
      <c r="AU1876"/>
      <c r="AV1876"/>
      <c r="AW1876"/>
      <c r="AX1876"/>
      <c r="AY1876"/>
      <c r="AZ1876"/>
      <c r="BA1876"/>
      <c r="BB1876"/>
      <c r="BC1876"/>
      <c r="BD1876"/>
      <c r="BE1876"/>
      <c r="BF1876"/>
      <c r="BG1876"/>
      <c r="BH1876"/>
      <c r="BI1876"/>
      <c r="BJ1876"/>
      <c r="BK1876"/>
      <c r="BL1876"/>
      <c r="BM1876"/>
      <c r="BN1876"/>
      <c r="BO1876"/>
      <c r="BP1876"/>
      <c r="BQ1876"/>
      <c r="BR1876"/>
      <c r="BS1876"/>
      <c r="BT1876"/>
      <c r="BU1876"/>
      <c r="BV1876"/>
      <c r="BW1876"/>
      <c r="BX1876"/>
      <c r="BY1876"/>
      <c r="BZ1876"/>
      <c r="CA1876"/>
      <c r="CB1876"/>
      <c r="CC1876"/>
      <c r="CD1876"/>
      <c r="CE1876"/>
      <c r="CF1876"/>
      <c r="CG1876"/>
      <c r="CH1876"/>
      <c r="CI1876"/>
      <c r="CJ1876"/>
      <c r="CK1876"/>
      <c r="CL1876"/>
      <c r="CN1876"/>
    </row>
    <row r="1877" spans="7:92" x14ac:dyDescent="0.4">
      <c r="G1877"/>
      <c r="I1877"/>
      <c r="J1877"/>
      <c r="R1877"/>
      <c r="S1877"/>
      <c r="T1877"/>
      <c r="U1877"/>
      <c r="V1877"/>
      <c r="W1877"/>
      <c r="X1877"/>
      <c r="Y1877"/>
      <c r="Z1877"/>
      <c r="AA1877"/>
      <c r="AB1877"/>
      <c r="AC1877"/>
      <c r="AD1877"/>
      <c r="AE1877"/>
      <c r="AF1877"/>
      <c r="AG1877"/>
      <c r="AH1877"/>
      <c r="AI1877"/>
      <c r="AJ1877"/>
      <c r="AK1877"/>
      <c r="AL1877"/>
      <c r="AM1877"/>
      <c r="AN1877"/>
      <c r="AO1877"/>
      <c r="AP1877"/>
      <c r="AQ1877"/>
      <c r="AR1877"/>
      <c r="AS1877"/>
      <c r="AT1877"/>
      <c r="AU1877"/>
      <c r="AV1877"/>
      <c r="AW1877"/>
      <c r="AX1877"/>
      <c r="AY1877"/>
      <c r="AZ1877"/>
      <c r="BA1877"/>
      <c r="BB1877"/>
      <c r="BC1877"/>
      <c r="BD1877"/>
      <c r="BE1877"/>
      <c r="BF1877"/>
      <c r="BG1877"/>
      <c r="BH1877"/>
      <c r="BI1877"/>
      <c r="BJ1877"/>
      <c r="BK1877"/>
      <c r="BL1877"/>
      <c r="BM1877"/>
      <c r="BN1877"/>
      <c r="BO1877"/>
      <c r="BP1877"/>
      <c r="BQ1877"/>
      <c r="BR1877"/>
      <c r="BS1877"/>
      <c r="BT1877"/>
      <c r="BU1877"/>
      <c r="BV1877"/>
      <c r="BW1877"/>
      <c r="BX1877"/>
      <c r="BY1877"/>
      <c r="BZ1877"/>
      <c r="CA1877"/>
      <c r="CB1877"/>
      <c r="CC1877"/>
      <c r="CD1877"/>
      <c r="CE1877"/>
      <c r="CF1877"/>
      <c r="CG1877"/>
      <c r="CH1877"/>
      <c r="CI1877"/>
      <c r="CJ1877"/>
      <c r="CK1877"/>
      <c r="CL1877"/>
      <c r="CN1877"/>
    </row>
    <row r="1878" spans="7:92" x14ac:dyDescent="0.4">
      <c r="G1878"/>
      <c r="I1878"/>
      <c r="J1878"/>
      <c r="R1878"/>
      <c r="S1878"/>
      <c r="T1878"/>
      <c r="U1878"/>
      <c r="V1878"/>
      <c r="W1878"/>
      <c r="X1878"/>
      <c r="Y1878"/>
      <c r="Z1878"/>
      <c r="AA1878"/>
      <c r="AB1878"/>
      <c r="AC1878"/>
      <c r="AD1878"/>
      <c r="AE1878"/>
      <c r="AF1878"/>
      <c r="AG1878"/>
      <c r="AH1878"/>
      <c r="AI1878"/>
      <c r="AJ1878"/>
      <c r="AK1878"/>
      <c r="AL1878"/>
      <c r="AM1878"/>
      <c r="AN1878"/>
      <c r="AO1878"/>
      <c r="AP1878"/>
      <c r="AQ1878"/>
      <c r="AR1878"/>
      <c r="AS1878"/>
      <c r="AT1878"/>
      <c r="AU1878"/>
      <c r="AV1878"/>
      <c r="AW1878"/>
      <c r="AX1878"/>
      <c r="AY1878"/>
      <c r="AZ1878"/>
      <c r="BA1878"/>
      <c r="BB1878"/>
      <c r="BC1878"/>
      <c r="BD1878"/>
      <c r="BE1878"/>
      <c r="BF1878"/>
      <c r="BG1878"/>
      <c r="BH1878"/>
      <c r="BI1878"/>
      <c r="BJ1878"/>
      <c r="BK1878"/>
      <c r="BL1878"/>
      <c r="BM1878"/>
      <c r="BN1878"/>
      <c r="BO1878"/>
      <c r="BP1878"/>
      <c r="BQ1878"/>
      <c r="BR1878"/>
      <c r="BS1878"/>
      <c r="BT1878"/>
      <c r="BU1878"/>
      <c r="BV1878"/>
      <c r="BW1878"/>
      <c r="BX1878"/>
      <c r="BY1878"/>
      <c r="BZ1878"/>
      <c r="CA1878"/>
      <c r="CB1878"/>
      <c r="CC1878"/>
      <c r="CD1878"/>
      <c r="CE1878"/>
      <c r="CF1878"/>
      <c r="CG1878"/>
      <c r="CH1878"/>
      <c r="CI1878"/>
      <c r="CJ1878"/>
      <c r="CK1878"/>
      <c r="CL1878"/>
      <c r="CN1878"/>
    </row>
    <row r="1879" spans="7:92" x14ac:dyDescent="0.4">
      <c r="G1879"/>
      <c r="I1879"/>
      <c r="J1879"/>
      <c r="R1879"/>
      <c r="S1879"/>
      <c r="T1879"/>
      <c r="U1879"/>
      <c r="V1879"/>
      <c r="W1879"/>
      <c r="X1879"/>
      <c r="Y1879"/>
      <c r="Z1879"/>
      <c r="AA1879"/>
      <c r="AB1879"/>
      <c r="AC1879"/>
      <c r="AD1879"/>
      <c r="AE1879"/>
      <c r="AF1879"/>
      <c r="AG1879"/>
      <c r="AH1879"/>
      <c r="AI1879"/>
      <c r="AJ1879"/>
      <c r="AK1879"/>
      <c r="AL1879"/>
      <c r="AM1879"/>
      <c r="AN1879"/>
      <c r="AO1879"/>
      <c r="AP1879"/>
      <c r="AQ1879"/>
      <c r="AR1879"/>
      <c r="AS1879"/>
      <c r="AT1879"/>
      <c r="AU1879"/>
      <c r="AV1879"/>
      <c r="AW1879"/>
      <c r="AX1879"/>
      <c r="AY1879"/>
      <c r="AZ1879"/>
      <c r="BA1879"/>
      <c r="BB1879"/>
      <c r="BC1879"/>
      <c r="BD1879"/>
      <c r="BE1879"/>
      <c r="BF1879"/>
      <c r="BG1879"/>
      <c r="BH1879"/>
      <c r="BI1879"/>
      <c r="BJ1879"/>
      <c r="BK1879"/>
      <c r="BL1879"/>
      <c r="BM1879"/>
      <c r="BN1879"/>
      <c r="BO1879"/>
      <c r="BP1879"/>
      <c r="BQ1879"/>
      <c r="BR1879"/>
      <c r="BS1879"/>
      <c r="BT1879"/>
      <c r="BU1879"/>
      <c r="BV1879"/>
      <c r="BW1879"/>
      <c r="BX1879"/>
      <c r="BY1879"/>
      <c r="BZ1879"/>
      <c r="CA1879"/>
      <c r="CB1879"/>
      <c r="CC1879"/>
      <c r="CD1879"/>
      <c r="CE1879"/>
      <c r="CF1879"/>
      <c r="CG1879"/>
      <c r="CH1879"/>
      <c r="CI1879"/>
      <c r="CJ1879"/>
      <c r="CK1879"/>
      <c r="CL1879"/>
      <c r="CN1879"/>
    </row>
    <row r="1880" spans="7:92" x14ac:dyDescent="0.4">
      <c r="G1880"/>
      <c r="I1880"/>
      <c r="J1880"/>
      <c r="R1880"/>
      <c r="S1880"/>
      <c r="T1880"/>
      <c r="U1880"/>
      <c r="V1880"/>
      <c r="W1880"/>
      <c r="X1880"/>
      <c r="Y1880"/>
      <c r="Z1880"/>
      <c r="AA1880"/>
      <c r="AB1880"/>
      <c r="AC1880"/>
      <c r="AD1880"/>
      <c r="AE1880"/>
      <c r="AF1880"/>
      <c r="AG1880"/>
      <c r="AH1880"/>
      <c r="AI1880"/>
      <c r="AJ1880"/>
      <c r="AK1880"/>
      <c r="AL1880"/>
      <c r="AM1880"/>
      <c r="AN1880"/>
      <c r="AO1880"/>
      <c r="AP1880"/>
      <c r="AQ1880"/>
      <c r="AR1880"/>
      <c r="AS1880"/>
      <c r="AT1880"/>
      <c r="AU1880"/>
      <c r="AV1880"/>
      <c r="AW1880"/>
      <c r="AX1880"/>
      <c r="AY1880"/>
      <c r="AZ1880"/>
      <c r="BA1880"/>
      <c r="BB1880"/>
      <c r="BC1880"/>
      <c r="BD1880"/>
      <c r="BE1880"/>
      <c r="BF1880"/>
      <c r="BG1880"/>
      <c r="BH1880"/>
      <c r="BI1880"/>
      <c r="BJ1880"/>
      <c r="BK1880"/>
      <c r="BL1880"/>
      <c r="BM1880"/>
      <c r="BN1880"/>
      <c r="BO1880"/>
      <c r="BP1880"/>
      <c r="BQ1880"/>
      <c r="BR1880"/>
      <c r="BS1880"/>
      <c r="BT1880"/>
      <c r="BU1880"/>
      <c r="BV1880"/>
      <c r="BW1880"/>
      <c r="BX1880"/>
      <c r="BY1880"/>
      <c r="BZ1880"/>
      <c r="CA1880"/>
      <c r="CB1880"/>
      <c r="CC1880"/>
      <c r="CD1880"/>
      <c r="CE1880"/>
      <c r="CF1880"/>
      <c r="CG1880"/>
      <c r="CH1880"/>
      <c r="CI1880"/>
      <c r="CJ1880"/>
      <c r="CK1880"/>
      <c r="CL1880"/>
      <c r="CN1880"/>
    </row>
    <row r="1881" spans="7:92" x14ac:dyDescent="0.4">
      <c r="G1881"/>
      <c r="I1881"/>
      <c r="J1881"/>
      <c r="R1881"/>
      <c r="S1881"/>
      <c r="T1881"/>
      <c r="U1881"/>
      <c r="V1881"/>
      <c r="W1881"/>
      <c r="X1881"/>
      <c r="Y1881"/>
      <c r="Z1881"/>
      <c r="AA1881"/>
      <c r="AB1881"/>
      <c r="AC1881"/>
      <c r="AD1881"/>
      <c r="AE1881"/>
      <c r="AF1881"/>
      <c r="AG1881"/>
      <c r="AH1881"/>
      <c r="AI1881"/>
      <c r="AJ1881"/>
      <c r="AK1881"/>
      <c r="AL1881"/>
      <c r="AM1881"/>
      <c r="AN1881"/>
      <c r="AO1881"/>
      <c r="AP1881"/>
      <c r="AQ1881"/>
      <c r="AR1881"/>
      <c r="AS1881"/>
      <c r="AT1881"/>
      <c r="AU1881"/>
      <c r="AV1881"/>
      <c r="AW1881"/>
      <c r="AX1881"/>
      <c r="AY1881"/>
      <c r="AZ1881"/>
      <c r="BA1881"/>
      <c r="BB1881"/>
      <c r="BC1881"/>
      <c r="BD1881"/>
      <c r="BE1881"/>
      <c r="BF1881"/>
      <c r="BG1881"/>
      <c r="BH1881"/>
      <c r="BI1881"/>
      <c r="BJ1881"/>
      <c r="BK1881"/>
      <c r="BL1881"/>
      <c r="BM1881"/>
      <c r="BN1881"/>
      <c r="BO1881"/>
      <c r="BP1881"/>
      <c r="BQ1881"/>
      <c r="BR1881"/>
      <c r="BS1881"/>
      <c r="BT1881"/>
      <c r="BU1881"/>
      <c r="BV1881"/>
      <c r="BW1881"/>
      <c r="BX1881"/>
      <c r="BY1881"/>
      <c r="BZ1881"/>
      <c r="CA1881"/>
      <c r="CB1881"/>
      <c r="CC1881"/>
      <c r="CD1881"/>
      <c r="CE1881"/>
      <c r="CF1881"/>
      <c r="CG1881"/>
      <c r="CH1881"/>
      <c r="CI1881"/>
      <c r="CJ1881"/>
      <c r="CK1881"/>
      <c r="CL1881"/>
      <c r="CN1881"/>
    </row>
    <row r="1882" spans="7:92" x14ac:dyDescent="0.4">
      <c r="G1882"/>
      <c r="I1882"/>
      <c r="J1882"/>
      <c r="R1882"/>
      <c r="S1882"/>
      <c r="T1882"/>
      <c r="U1882"/>
      <c r="V1882"/>
      <c r="W1882"/>
      <c r="X1882"/>
      <c r="Y1882"/>
      <c r="Z1882"/>
      <c r="AA1882"/>
      <c r="AB1882"/>
      <c r="AC1882"/>
      <c r="AD1882"/>
      <c r="AE1882"/>
      <c r="AF1882"/>
      <c r="AG1882"/>
      <c r="AH1882"/>
      <c r="AI1882"/>
      <c r="AJ1882"/>
      <c r="AK1882"/>
      <c r="AL1882"/>
      <c r="AM1882"/>
      <c r="AN1882"/>
      <c r="AO1882"/>
      <c r="AP1882"/>
      <c r="AQ1882"/>
      <c r="AR1882"/>
      <c r="AS1882"/>
      <c r="AT1882"/>
      <c r="AU1882"/>
      <c r="AV1882"/>
      <c r="AW1882"/>
      <c r="AX1882"/>
      <c r="AY1882"/>
      <c r="AZ1882"/>
      <c r="BA1882"/>
      <c r="BB1882"/>
      <c r="BC1882"/>
      <c r="BD1882"/>
      <c r="BE1882"/>
      <c r="BF1882"/>
      <c r="BG1882"/>
      <c r="BH1882"/>
      <c r="BI1882"/>
      <c r="BJ1882"/>
      <c r="BK1882"/>
      <c r="BL1882"/>
      <c r="BM1882"/>
      <c r="BN1882"/>
      <c r="BO1882"/>
      <c r="BP1882"/>
      <c r="BQ1882"/>
      <c r="BR1882"/>
      <c r="BS1882"/>
      <c r="BT1882"/>
      <c r="BU1882"/>
      <c r="BV1882"/>
      <c r="BW1882"/>
      <c r="BX1882"/>
      <c r="BY1882"/>
      <c r="BZ1882"/>
      <c r="CA1882"/>
      <c r="CB1882"/>
      <c r="CC1882"/>
      <c r="CD1882"/>
      <c r="CE1882"/>
      <c r="CF1882"/>
      <c r="CG1882"/>
      <c r="CH1882"/>
      <c r="CI1882"/>
      <c r="CJ1882"/>
      <c r="CK1882"/>
      <c r="CL1882"/>
      <c r="CN1882"/>
    </row>
    <row r="1883" spans="7:92" x14ac:dyDescent="0.4">
      <c r="G1883"/>
      <c r="I1883"/>
      <c r="J1883"/>
      <c r="R1883"/>
      <c r="S1883"/>
      <c r="T1883"/>
      <c r="U1883"/>
      <c r="V1883"/>
      <c r="W1883"/>
      <c r="X1883"/>
      <c r="Y1883"/>
      <c r="Z1883"/>
      <c r="AA1883"/>
      <c r="AB1883"/>
      <c r="AC1883"/>
      <c r="AD1883"/>
      <c r="AE1883"/>
      <c r="AF1883"/>
      <c r="AG1883"/>
      <c r="AH1883"/>
      <c r="AI1883"/>
      <c r="AJ1883"/>
      <c r="AK1883"/>
      <c r="AL1883"/>
      <c r="AM1883"/>
      <c r="AN1883"/>
      <c r="AO1883"/>
      <c r="AP1883"/>
      <c r="AQ1883"/>
      <c r="AR1883"/>
      <c r="AS1883"/>
      <c r="AT1883"/>
      <c r="AU1883"/>
      <c r="AV1883"/>
      <c r="AW1883"/>
      <c r="AX1883"/>
      <c r="AY1883"/>
      <c r="AZ1883"/>
      <c r="BA1883"/>
      <c r="BB1883"/>
      <c r="BC1883"/>
      <c r="BD1883"/>
      <c r="BE1883"/>
      <c r="BF1883"/>
      <c r="BG1883"/>
      <c r="BH1883"/>
      <c r="BI1883"/>
      <c r="BJ1883"/>
      <c r="BK1883"/>
      <c r="BL1883"/>
      <c r="BM1883"/>
      <c r="BN1883"/>
      <c r="BO1883"/>
      <c r="BP1883"/>
      <c r="BQ1883"/>
      <c r="BR1883"/>
      <c r="BS1883"/>
      <c r="BT1883"/>
      <c r="BU1883"/>
      <c r="BV1883"/>
      <c r="BW1883"/>
      <c r="BX1883"/>
      <c r="BY1883"/>
      <c r="BZ1883"/>
      <c r="CA1883"/>
      <c r="CB1883"/>
      <c r="CC1883"/>
      <c r="CD1883"/>
      <c r="CE1883"/>
      <c r="CF1883"/>
      <c r="CG1883"/>
      <c r="CH1883"/>
      <c r="CI1883"/>
      <c r="CJ1883"/>
      <c r="CK1883"/>
      <c r="CL1883"/>
      <c r="CN1883"/>
    </row>
    <row r="1884" spans="7:92" x14ac:dyDescent="0.4">
      <c r="G1884"/>
      <c r="I1884"/>
      <c r="J1884"/>
      <c r="R1884"/>
      <c r="S1884"/>
      <c r="T1884"/>
      <c r="U1884"/>
      <c r="V1884"/>
      <c r="W1884"/>
      <c r="X1884"/>
      <c r="Y1884"/>
      <c r="Z1884"/>
      <c r="AA1884"/>
      <c r="AB1884"/>
      <c r="AC1884"/>
      <c r="AD1884"/>
      <c r="AE1884"/>
      <c r="AF1884"/>
      <c r="AG1884"/>
      <c r="AH1884"/>
      <c r="AI1884"/>
      <c r="AJ1884"/>
      <c r="AK1884"/>
      <c r="AL1884"/>
      <c r="AM1884"/>
      <c r="AN1884"/>
      <c r="AO1884"/>
      <c r="AP1884"/>
      <c r="AQ1884"/>
      <c r="AR1884"/>
      <c r="AS1884"/>
      <c r="AT1884"/>
      <c r="AU1884"/>
      <c r="AV1884"/>
      <c r="AW1884"/>
      <c r="AX1884"/>
      <c r="AY1884"/>
      <c r="AZ1884"/>
      <c r="BA1884"/>
      <c r="BB1884"/>
      <c r="BC1884"/>
      <c r="BD1884"/>
      <c r="BE1884"/>
      <c r="BF1884"/>
      <c r="BG1884"/>
      <c r="BH1884"/>
      <c r="BI1884"/>
      <c r="BJ1884"/>
      <c r="BK1884"/>
      <c r="BL1884"/>
      <c r="BM1884"/>
      <c r="BN1884"/>
      <c r="BO1884"/>
      <c r="BP1884"/>
      <c r="BQ1884"/>
      <c r="BR1884"/>
      <c r="BS1884"/>
      <c r="BT1884"/>
      <c r="BU1884"/>
      <c r="BV1884"/>
      <c r="BW1884"/>
      <c r="BX1884"/>
      <c r="BY1884"/>
      <c r="BZ1884"/>
      <c r="CA1884"/>
      <c r="CB1884"/>
      <c r="CC1884"/>
      <c r="CD1884"/>
      <c r="CE1884"/>
      <c r="CF1884"/>
      <c r="CG1884"/>
      <c r="CH1884"/>
      <c r="CI1884"/>
      <c r="CJ1884"/>
      <c r="CK1884"/>
      <c r="CL1884"/>
      <c r="CN1884"/>
    </row>
    <row r="1885" spans="7:92" x14ac:dyDescent="0.4">
      <c r="G1885"/>
      <c r="I1885"/>
      <c r="J1885"/>
      <c r="R1885"/>
      <c r="S1885"/>
      <c r="T1885"/>
      <c r="U1885"/>
      <c r="V1885"/>
      <c r="W1885"/>
      <c r="X1885"/>
      <c r="Y1885"/>
      <c r="Z1885"/>
      <c r="AA1885"/>
      <c r="AB1885"/>
      <c r="AC1885"/>
      <c r="AD1885"/>
      <c r="AE1885"/>
      <c r="AF1885"/>
      <c r="AG1885"/>
      <c r="AH1885"/>
      <c r="AI1885"/>
      <c r="AJ1885"/>
      <c r="AK1885"/>
      <c r="AL1885"/>
      <c r="AM1885"/>
      <c r="AN1885"/>
      <c r="AO1885"/>
      <c r="AP1885"/>
      <c r="AQ1885"/>
      <c r="AR1885"/>
      <c r="AS1885"/>
      <c r="AT1885"/>
      <c r="AU1885"/>
      <c r="AV1885"/>
      <c r="AW1885"/>
      <c r="AX1885"/>
      <c r="AY1885"/>
      <c r="AZ1885"/>
      <c r="BA1885"/>
      <c r="BB1885"/>
      <c r="BC1885"/>
      <c r="BD1885"/>
      <c r="BE1885"/>
      <c r="BF1885"/>
      <c r="BG1885"/>
      <c r="BH1885"/>
      <c r="BI1885"/>
      <c r="BJ1885"/>
      <c r="BK1885"/>
      <c r="BL1885"/>
      <c r="BM1885"/>
      <c r="BN1885"/>
      <c r="BO1885"/>
      <c r="BP1885"/>
      <c r="BQ1885"/>
      <c r="BR1885"/>
      <c r="BS1885"/>
      <c r="BT1885"/>
      <c r="BU1885"/>
      <c r="BV1885"/>
      <c r="BW1885"/>
      <c r="BX1885"/>
      <c r="BY1885"/>
      <c r="BZ1885"/>
      <c r="CA1885"/>
      <c r="CB1885"/>
      <c r="CC1885"/>
      <c r="CD1885"/>
      <c r="CE1885"/>
      <c r="CF1885"/>
      <c r="CG1885"/>
      <c r="CH1885"/>
      <c r="CI1885"/>
      <c r="CJ1885"/>
      <c r="CK1885"/>
      <c r="CL1885"/>
      <c r="CN1885"/>
    </row>
    <row r="1886" spans="7:92" x14ac:dyDescent="0.4">
      <c r="G1886"/>
      <c r="I1886"/>
      <c r="J1886"/>
      <c r="R1886"/>
      <c r="S1886"/>
      <c r="T1886"/>
      <c r="U1886"/>
      <c r="V1886"/>
      <c r="W1886"/>
      <c r="X1886"/>
      <c r="Y1886"/>
      <c r="Z1886"/>
      <c r="AA1886"/>
      <c r="AB1886"/>
      <c r="AC1886"/>
      <c r="AD1886"/>
      <c r="AE1886"/>
      <c r="AF1886"/>
      <c r="AG1886"/>
      <c r="AH1886"/>
      <c r="AI1886"/>
      <c r="AJ1886"/>
      <c r="AK1886"/>
      <c r="AL1886"/>
      <c r="AM1886"/>
      <c r="AN1886"/>
      <c r="AO1886"/>
      <c r="AP1886"/>
      <c r="AQ1886"/>
      <c r="AR1886"/>
      <c r="AS1886"/>
      <c r="AT1886"/>
      <c r="AU1886"/>
      <c r="AV1886"/>
      <c r="AW1886"/>
      <c r="AX1886"/>
      <c r="AY1886"/>
      <c r="AZ1886"/>
      <c r="BA1886"/>
      <c r="BB1886"/>
      <c r="BC1886"/>
      <c r="BD1886"/>
      <c r="BE1886"/>
      <c r="BF1886"/>
      <c r="BG1886"/>
      <c r="BH1886"/>
      <c r="BI1886"/>
      <c r="BJ1886"/>
      <c r="BK1886"/>
      <c r="BL1886"/>
      <c r="BM1886"/>
      <c r="BN1886"/>
      <c r="BO1886"/>
      <c r="BP1886"/>
      <c r="BQ1886"/>
      <c r="BR1886"/>
      <c r="BS1886"/>
      <c r="BT1886"/>
      <c r="BU1886"/>
      <c r="BV1886"/>
      <c r="BW1886"/>
      <c r="BX1886"/>
      <c r="BY1886"/>
      <c r="BZ1886"/>
      <c r="CA1886"/>
      <c r="CB1886"/>
      <c r="CC1886"/>
      <c r="CD1886"/>
      <c r="CE1886"/>
      <c r="CF1886"/>
      <c r="CG1886"/>
      <c r="CH1886"/>
      <c r="CI1886"/>
      <c r="CJ1886"/>
      <c r="CK1886"/>
      <c r="CL1886"/>
      <c r="CN1886"/>
    </row>
    <row r="1887" spans="7:92" x14ac:dyDescent="0.4">
      <c r="G1887"/>
      <c r="I1887"/>
      <c r="J1887"/>
      <c r="R1887"/>
      <c r="S1887"/>
      <c r="T1887"/>
      <c r="U1887"/>
      <c r="V1887"/>
      <c r="W1887"/>
      <c r="X1887"/>
      <c r="Y1887"/>
      <c r="Z1887"/>
      <c r="AA1887"/>
      <c r="AB1887"/>
      <c r="AC1887"/>
      <c r="AD1887"/>
      <c r="AE1887"/>
      <c r="AF1887"/>
      <c r="AG1887"/>
      <c r="AH1887"/>
      <c r="AI1887"/>
      <c r="AJ1887"/>
      <c r="AK1887"/>
      <c r="AL1887"/>
      <c r="AM1887"/>
      <c r="AN1887"/>
      <c r="AO1887"/>
      <c r="AP1887"/>
      <c r="AQ1887"/>
      <c r="AR1887"/>
      <c r="AS1887"/>
      <c r="AT1887"/>
      <c r="AU1887"/>
      <c r="AV1887"/>
      <c r="AW1887"/>
      <c r="AX1887"/>
      <c r="AY1887"/>
      <c r="AZ1887"/>
      <c r="BA1887"/>
      <c r="BB1887"/>
      <c r="BC1887"/>
      <c r="BD1887"/>
      <c r="BE1887"/>
      <c r="BF1887"/>
      <c r="BG1887"/>
      <c r="BH1887"/>
      <c r="BI1887"/>
      <c r="BJ1887"/>
      <c r="BK1887"/>
      <c r="BL1887"/>
      <c r="BM1887"/>
      <c r="BN1887"/>
      <c r="BO1887"/>
      <c r="BP1887"/>
      <c r="BQ1887"/>
      <c r="BR1887"/>
      <c r="BS1887"/>
      <c r="BT1887"/>
      <c r="BU1887"/>
      <c r="BV1887"/>
      <c r="BW1887"/>
      <c r="BX1887"/>
      <c r="BY1887"/>
      <c r="BZ1887"/>
      <c r="CA1887"/>
      <c r="CB1887"/>
      <c r="CC1887"/>
      <c r="CD1887"/>
      <c r="CE1887"/>
      <c r="CF1887"/>
      <c r="CG1887"/>
      <c r="CH1887"/>
      <c r="CI1887"/>
      <c r="CJ1887"/>
      <c r="CK1887"/>
      <c r="CL1887"/>
      <c r="CN1887"/>
    </row>
    <row r="1888" spans="7:92" x14ac:dyDescent="0.4">
      <c r="G1888"/>
      <c r="I1888"/>
      <c r="J1888"/>
      <c r="R1888"/>
      <c r="S1888"/>
      <c r="T1888"/>
      <c r="U1888"/>
      <c r="V1888"/>
      <c r="W1888"/>
      <c r="X1888"/>
      <c r="Y1888"/>
      <c r="Z1888"/>
      <c r="AA1888"/>
      <c r="AB1888"/>
      <c r="AC1888"/>
      <c r="AD1888"/>
      <c r="AE1888"/>
      <c r="AF1888"/>
      <c r="AG1888"/>
      <c r="AH1888"/>
      <c r="AI1888"/>
      <c r="AJ1888"/>
      <c r="AK1888"/>
      <c r="AL1888"/>
      <c r="AM1888"/>
      <c r="AN1888"/>
      <c r="AO1888"/>
      <c r="AP1888"/>
      <c r="AQ1888"/>
      <c r="AR1888"/>
      <c r="AS1888"/>
      <c r="AT1888"/>
      <c r="AU1888"/>
      <c r="AV1888"/>
      <c r="AW1888"/>
      <c r="AX1888"/>
      <c r="AY1888"/>
      <c r="AZ1888"/>
      <c r="BA1888"/>
      <c r="BB1888"/>
      <c r="BC1888"/>
      <c r="BD1888"/>
      <c r="BE1888"/>
      <c r="BF1888"/>
      <c r="BG1888"/>
      <c r="BH1888"/>
      <c r="BI1888"/>
      <c r="BJ1888"/>
      <c r="BK1888"/>
      <c r="BL1888"/>
      <c r="BM1888"/>
      <c r="BN1888"/>
      <c r="BO1888"/>
      <c r="BP1888"/>
      <c r="BQ1888"/>
      <c r="BR1888"/>
      <c r="BS1888"/>
      <c r="BT1888"/>
      <c r="BU1888"/>
      <c r="BV1888"/>
      <c r="BW1888"/>
      <c r="BX1888"/>
      <c r="BY1888"/>
      <c r="BZ1888"/>
      <c r="CA1888"/>
      <c r="CB1888"/>
      <c r="CC1888"/>
      <c r="CD1888"/>
      <c r="CE1888"/>
      <c r="CF1888"/>
      <c r="CG1888"/>
      <c r="CH1888"/>
      <c r="CI1888"/>
      <c r="CJ1888"/>
      <c r="CK1888"/>
      <c r="CL1888"/>
      <c r="CN1888"/>
    </row>
    <row r="1889" spans="7:92" x14ac:dyDescent="0.4">
      <c r="G1889"/>
      <c r="I1889"/>
      <c r="J1889"/>
      <c r="R1889"/>
      <c r="S1889"/>
      <c r="T1889"/>
      <c r="U1889"/>
      <c r="V1889"/>
      <c r="W1889"/>
      <c r="X1889"/>
      <c r="Y1889"/>
      <c r="Z1889"/>
      <c r="AA1889"/>
      <c r="AB1889"/>
      <c r="AC1889"/>
      <c r="AD1889"/>
      <c r="AE1889"/>
      <c r="AF1889"/>
      <c r="AG1889"/>
      <c r="AH1889"/>
      <c r="AI1889"/>
      <c r="AJ1889"/>
      <c r="AK1889"/>
      <c r="AL1889"/>
      <c r="AM1889"/>
      <c r="AN1889"/>
      <c r="AO1889"/>
      <c r="AP1889"/>
      <c r="AQ1889"/>
      <c r="AR1889"/>
      <c r="AS1889"/>
      <c r="AT1889"/>
      <c r="AU1889"/>
      <c r="AV1889"/>
      <c r="AW1889"/>
      <c r="AX1889"/>
      <c r="AY1889"/>
      <c r="AZ1889"/>
      <c r="BA1889"/>
      <c r="BB1889"/>
      <c r="BC1889"/>
      <c r="BD1889"/>
      <c r="BE1889"/>
      <c r="BF1889"/>
      <c r="BG1889"/>
      <c r="BH1889"/>
      <c r="BI1889"/>
      <c r="BJ1889"/>
      <c r="BK1889"/>
      <c r="BL1889"/>
      <c r="BM1889"/>
      <c r="BN1889"/>
      <c r="BO1889"/>
      <c r="BP1889"/>
      <c r="BQ1889"/>
      <c r="BR1889"/>
      <c r="BS1889"/>
      <c r="BT1889"/>
      <c r="BU1889"/>
      <c r="BV1889"/>
      <c r="BW1889"/>
      <c r="BX1889"/>
      <c r="BY1889"/>
      <c r="BZ1889"/>
      <c r="CA1889"/>
      <c r="CB1889"/>
      <c r="CC1889"/>
      <c r="CD1889"/>
      <c r="CE1889"/>
      <c r="CF1889"/>
      <c r="CG1889"/>
      <c r="CH1889"/>
      <c r="CI1889"/>
      <c r="CJ1889"/>
      <c r="CK1889"/>
      <c r="CL1889"/>
      <c r="CN1889"/>
    </row>
    <row r="1890" spans="7:92" x14ac:dyDescent="0.4">
      <c r="G1890"/>
      <c r="I1890"/>
      <c r="J1890"/>
      <c r="R1890"/>
      <c r="S1890"/>
      <c r="T1890"/>
      <c r="U1890"/>
      <c r="V1890"/>
      <c r="W1890"/>
      <c r="X1890"/>
      <c r="Y1890"/>
      <c r="Z1890"/>
      <c r="AA1890"/>
      <c r="AB1890"/>
      <c r="AC1890"/>
      <c r="AD1890"/>
      <c r="AE1890"/>
      <c r="AF1890"/>
      <c r="AG1890"/>
      <c r="AH1890"/>
      <c r="AI1890"/>
      <c r="AJ1890"/>
      <c r="AK1890"/>
      <c r="AL1890"/>
      <c r="AM1890"/>
      <c r="AN1890"/>
      <c r="AO1890"/>
      <c r="AP1890"/>
      <c r="AQ1890"/>
      <c r="AR1890"/>
      <c r="AS1890"/>
      <c r="AT1890"/>
      <c r="AU1890"/>
      <c r="AV1890"/>
      <c r="AW1890"/>
      <c r="AX1890"/>
      <c r="AY1890"/>
      <c r="AZ1890"/>
      <c r="BA1890"/>
      <c r="BB1890"/>
      <c r="BC1890"/>
      <c r="BD1890"/>
      <c r="BE1890"/>
      <c r="BF1890"/>
      <c r="BG1890"/>
      <c r="BH1890"/>
      <c r="BI1890"/>
      <c r="BJ1890"/>
      <c r="BK1890"/>
      <c r="BL1890"/>
      <c r="BM1890"/>
      <c r="BN1890"/>
      <c r="BO1890"/>
      <c r="BP1890"/>
      <c r="BQ1890"/>
      <c r="BR1890"/>
      <c r="BS1890"/>
      <c r="BT1890"/>
      <c r="BU1890"/>
      <c r="BV1890"/>
      <c r="BW1890"/>
      <c r="BX1890"/>
      <c r="BY1890"/>
      <c r="BZ1890"/>
      <c r="CA1890"/>
      <c r="CB1890"/>
      <c r="CC1890"/>
      <c r="CD1890"/>
      <c r="CE1890"/>
      <c r="CF1890"/>
      <c r="CG1890"/>
      <c r="CH1890"/>
      <c r="CI1890"/>
      <c r="CJ1890"/>
      <c r="CK1890"/>
      <c r="CL1890"/>
      <c r="CN1890"/>
    </row>
    <row r="1891" spans="7:92" x14ac:dyDescent="0.4">
      <c r="G1891"/>
      <c r="I1891"/>
      <c r="J1891"/>
      <c r="R1891"/>
      <c r="S1891"/>
      <c r="T1891"/>
      <c r="U1891"/>
      <c r="V1891"/>
      <c r="W1891"/>
      <c r="X1891"/>
      <c r="Y1891"/>
      <c r="Z1891"/>
      <c r="AA1891"/>
      <c r="AB1891"/>
      <c r="AC1891"/>
      <c r="AD1891"/>
      <c r="AE1891"/>
      <c r="AF1891"/>
      <c r="AG1891"/>
      <c r="AH1891"/>
      <c r="AI1891"/>
      <c r="AJ1891"/>
      <c r="AK1891"/>
      <c r="AL1891"/>
      <c r="AM1891"/>
      <c r="AN1891"/>
      <c r="AO1891"/>
      <c r="AP1891"/>
      <c r="AQ1891"/>
      <c r="AR1891"/>
      <c r="AS1891"/>
      <c r="AT1891"/>
      <c r="AU1891"/>
      <c r="AV1891"/>
      <c r="AW1891"/>
      <c r="AX1891"/>
      <c r="AY1891"/>
      <c r="AZ1891"/>
      <c r="BA1891"/>
      <c r="BB1891"/>
      <c r="BC1891"/>
      <c r="BD1891"/>
      <c r="BE1891"/>
      <c r="BF1891"/>
      <c r="BG1891"/>
      <c r="BH1891"/>
      <c r="BI1891"/>
      <c r="BJ1891"/>
      <c r="BK1891"/>
      <c r="BL1891"/>
      <c r="BM1891"/>
      <c r="BN1891"/>
      <c r="BO1891"/>
      <c r="BP1891"/>
      <c r="BQ1891"/>
      <c r="BR1891"/>
      <c r="BS1891"/>
      <c r="BT1891"/>
      <c r="BU1891"/>
      <c r="BV1891"/>
      <c r="BW1891"/>
      <c r="BX1891"/>
      <c r="BY1891"/>
      <c r="BZ1891"/>
      <c r="CA1891"/>
      <c r="CB1891"/>
      <c r="CC1891"/>
      <c r="CD1891"/>
      <c r="CE1891"/>
      <c r="CF1891"/>
      <c r="CG1891"/>
      <c r="CH1891"/>
      <c r="CI1891"/>
      <c r="CJ1891"/>
      <c r="CK1891"/>
      <c r="CL1891"/>
      <c r="CN1891"/>
    </row>
    <row r="1892" spans="7:92" x14ac:dyDescent="0.4">
      <c r="G1892"/>
      <c r="I1892"/>
      <c r="J1892"/>
      <c r="R1892"/>
      <c r="S1892"/>
      <c r="T1892"/>
      <c r="U1892"/>
      <c r="V1892"/>
      <c r="W1892"/>
      <c r="X1892"/>
      <c r="Y1892"/>
      <c r="Z1892"/>
      <c r="AA1892"/>
      <c r="AB1892"/>
      <c r="AC1892"/>
      <c r="AD1892"/>
      <c r="AE1892"/>
      <c r="AF1892"/>
      <c r="AG1892"/>
      <c r="AH1892"/>
      <c r="AI1892"/>
      <c r="AJ1892"/>
      <c r="AK1892"/>
      <c r="AL1892"/>
      <c r="AM1892"/>
      <c r="AN1892"/>
      <c r="AO1892"/>
      <c r="AP1892"/>
      <c r="AQ1892"/>
      <c r="AR1892"/>
      <c r="AS1892"/>
      <c r="AT1892"/>
      <c r="AU1892"/>
      <c r="AV1892"/>
      <c r="AW1892"/>
      <c r="AX1892"/>
      <c r="AY1892"/>
      <c r="AZ1892"/>
      <c r="BA1892"/>
      <c r="BB1892"/>
      <c r="BC1892"/>
      <c r="BD1892"/>
      <c r="BE1892"/>
      <c r="BF1892"/>
      <c r="BG1892"/>
      <c r="BH1892"/>
      <c r="BI1892"/>
      <c r="BJ1892"/>
      <c r="BK1892"/>
      <c r="BL1892"/>
      <c r="BM1892"/>
      <c r="BN1892"/>
      <c r="BO1892"/>
      <c r="BP1892"/>
      <c r="BQ1892"/>
      <c r="BR1892"/>
      <c r="BS1892"/>
      <c r="BT1892"/>
      <c r="BU1892"/>
      <c r="BV1892"/>
      <c r="BW1892"/>
      <c r="BX1892"/>
      <c r="BY1892"/>
      <c r="BZ1892"/>
      <c r="CA1892"/>
      <c r="CB1892"/>
      <c r="CC1892"/>
      <c r="CD1892"/>
      <c r="CE1892"/>
      <c r="CF1892"/>
      <c r="CG1892"/>
      <c r="CH1892"/>
      <c r="CI1892"/>
      <c r="CJ1892"/>
      <c r="CK1892"/>
      <c r="CL1892"/>
      <c r="CN1892"/>
    </row>
    <row r="1893" spans="7:92" x14ac:dyDescent="0.4">
      <c r="G1893"/>
      <c r="I1893"/>
      <c r="J1893"/>
      <c r="R1893"/>
      <c r="S1893"/>
      <c r="T1893"/>
      <c r="U1893"/>
      <c r="V1893"/>
      <c r="W1893"/>
      <c r="X1893"/>
      <c r="Y1893"/>
      <c r="Z1893"/>
      <c r="AA1893"/>
      <c r="AB1893"/>
      <c r="AC1893"/>
      <c r="AD1893"/>
      <c r="AE1893"/>
      <c r="AF1893"/>
      <c r="AG1893"/>
      <c r="AH1893"/>
      <c r="AI1893"/>
      <c r="AJ1893"/>
      <c r="AK1893"/>
      <c r="AL1893"/>
      <c r="AM1893"/>
      <c r="AN1893"/>
      <c r="AO1893"/>
      <c r="AP1893"/>
      <c r="AQ1893"/>
      <c r="AR1893"/>
      <c r="AS1893"/>
      <c r="AT1893"/>
      <c r="AU1893"/>
      <c r="AV1893"/>
      <c r="AW1893"/>
      <c r="AX1893"/>
      <c r="AY1893"/>
      <c r="AZ1893"/>
      <c r="BA1893"/>
      <c r="BB1893"/>
      <c r="BC1893"/>
      <c r="BD1893"/>
      <c r="BE1893"/>
      <c r="BF1893"/>
      <c r="BG1893"/>
      <c r="BH1893"/>
      <c r="BI1893"/>
      <c r="BJ1893"/>
      <c r="BK1893"/>
      <c r="BL1893"/>
      <c r="BM1893"/>
      <c r="BN1893"/>
      <c r="BO1893"/>
      <c r="BP1893"/>
      <c r="BQ1893"/>
      <c r="BR1893"/>
      <c r="BS1893"/>
      <c r="BT1893"/>
      <c r="BU1893"/>
      <c r="BV1893"/>
      <c r="BW1893"/>
      <c r="BX1893"/>
      <c r="BY1893"/>
      <c r="BZ1893"/>
      <c r="CA1893"/>
      <c r="CB1893"/>
      <c r="CC1893"/>
      <c r="CD1893"/>
      <c r="CE1893"/>
      <c r="CF1893"/>
      <c r="CG1893"/>
      <c r="CH1893"/>
      <c r="CI1893"/>
      <c r="CJ1893"/>
      <c r="CK1893"/>
      <c r="CL1893"/>
      <c r="CN1893"/>
    </row>
    <row r="1894" spans="7:92" x14ac:dyDescent="0.4">
      <c r="G1894"/>
      <c r="I1894"/>
      <c r="J1894"/>
      <c r="R1894"/>
      <c r="S1894"/>
      <c r="T1894"/>
      <c r="U1894"/>
      <c r="V1894"/>
      <c r="W1894"/>
      <c r="X1894"/>
      <c r="Y1894"/>
      <c r="Z1894"/>
      <c r="AA1894"/>
      <c r="AB1894"/>
      <c r="AC1894"/>
      <c r="AD1894"/>
      <c r="AE1894"/>
      <c r="AF1894"/>
      <c r="AG1894"/>
      <c r="AH1894"/>
      <c r="AI1894"/>
      <c r="AJ1894"/>
      <c r="AK1894"/>
      <c r="AL1894"/>
      <c r="AM1894"/>
      <c r="AN1894"/>
      <c r="AO1894"/>
      <c r="AP1894"/>
      <c r="AQ1894"/>
      <c r="AR1894"/>
      <c r="AS1894"/>
      <c r="AT1894"/>
      <c r="AU1894"/>
      <c r="AV1894"/>
      <c r="AW1894"/>
      <c r="AX1894"/>
      <c r="AY1894"/>
      <c r="AZ1894"/>
      <c r="BA1894"/>
      <c r="BB1894"/>
      <c r="BC1894"/>
      <c r="BD1894"/>
      <c r="BE1894"/>
      <c r="BF1894"/>
      <c r="BG1894"/>
      <c r="BH1894"/>
      <c r="BI1894"/>
      <c r="BJ1894"/>
      <c r="BK1894"/>
      <c r="BL1894"/>
      <c r="BM1894"/>
      <c r="BN1894"/>
      <c r="BO1894"/>
      <c r="BP1894"/>
      <c r="BQ1894"/>
      <c r="BR1894"/>
      <c r="BS1894"/>
      <c r="BT1894"/>
      <c r="BU1894"/>
      <c r="BV1894"/>
      <c r="BW1894"/>
      <c r="BX1894"/>
      <c r="BY1894"/>
      <c r="BZ1894"/>
      <c r="CA1894"/>
      <c r="CB1894"/>
      <c r="CC1894"/>
      <c r="CD1894"/>
      <c r="CE1894"/>
      <c r="CF1894"/>
      <c r="CG1894"/>
      <c r="CH1894"/>
      <c r="CI1894"/>
      <c r="CJ1894"/>
      <c r="CK1894"/>
      <c r="CL1894"/>
      <c r="CN1894"/>
    </row>
    <row r="1895" spans="7:92" x14ac:dyDescent="0.4">
      <c r="G1895"/>
      <c r="I1895"/>
      <c r="J1895"/>
      <c r="R1895"/>
      <c r="S1895"/>
      <c r="T1895"/>
      <c r="U1895"/>
      <c r="V1895"/>
      <c r="W1895"/>
      <c r="X1895"/>
      <c r="Y1895"/>
      <c r="Z1895"/>
      <c r="AA1895"/>
      <c r="AB1895"/>
      <c r="AC1895"/>
      <c r="AD1895"/>
      <c r="AE1895"/>
      <c r="AF1895"/>
      <c r="AG1895"/>
      <c r="AH1895"/>
      <c r="AI1895"/>
      <c r="AJ1895"/>
      <c r="AK1895"/>
      <c r="AL1895"/>
      <c r="AM1895"/>
      <c r="AN1895"/>
      <c r="AO1895"/>
      <c r="AP1895"/>
      <c r="AQ1895"/>
      <c r="AR1895"/>
      <c r="AS1895"/>
      <c r="AT1895"/>
      <c r="AU1895"/>
      <c r="AV1895"/>
      <c r="AW1895"/>
      <c r="AX1895"/>
      <c r="AY1895"/>
      <c r="AZ1895"/>
      <c r="BA1895"/>
      <c r="BB1895"/>
      <c r="BC1895"/>
      <c r="BD1895"/>
      <c r="BE1895"/>
      <c r="BF1895"/>
      <c r="BG1895"/>
      <c r="BH1895"/>
      <c r="BI1895"/>
      <c r="BJ1895"/>
      <c r="BK1895"/>
      <c r="BL1895"/>
      <c r="BM1895"/>
      <c r="BN1895"/>
      <c r="BO1895"/>
      <c r="BP1895"/>
      <c r="BQ1895"/>
      <c r="BR1895"/>
      <c r="BS1895"/>
      <c r="BT1895"/>
      <c r="BU1895"/>
      <c r="BV1895"/>
      <c r="BW1895"/>
      <c r="BX1895"/>
      <c r="BY1895"/>
      <c r="BZ1895"/>
      <c r="CA1895"/>
      <c r="CB1895"/>
      <c r="CC1895"/>
      <c r="CD1895"/>
      <c r="CE1895"/>
      <c r="CF1895"/>
      <c r="CG1895"/>
      <c r="CH1895"/>
      <c r="CI1895"/>
      <c r="CJ1895"/>
      <c r="CK1895"/>
      <c r="CL1895"/>
      <c r="CN1895"/>
    </row>
    <row r="1896" spans="7:92" x14ac:dyDescent="0.4">
      <c r="G1896"/>
      <c r="I1896"/>
      <c r="J1896"/>
      <c r="R1896"/>
      <c r="S1896"/>
      <c r="T1896"/>
      <c r="U1896"/>
      <c r="V1896"/>
      <c r="W1896"/>
      <c r="X1896"/>
      <c r="Y1896"/>
      <c r="Z1896"/>
      <c r="AA1896"/>
      <c r="AB1896"/>
      <c r="AC1896"/>
      <c r="AD1896"/>
      <c r="AE1896"/>
      <c r="AF1896"/>
      <c r="AG1896"/>
      <c r="AH1896"/>
      <c r="AI1896"/>
      <c r="AJ1896"/>
      <c r="AK1896"/>
      <c r="AL1896"/>
      <c r="AM1896"/>
      <c r="AN1896"/>
      <c r="AO1896"/>
      <c r="AP1896"/>
      <c r="AQ1896"/>
      <c r="AR1896"/>
      <c r="AS1896"/>
      <c r="AT1896"/>
      <c r="AU1896"/>
      <c r="AV1896"/>
      <c r="AW1896"/>
      <c r="AX1896"/>
      <c r="AY1896"/>
      <c r="AZ1896"/>
      <c r="BA1896"/>
      <c r="BB1896"/>
      <c r="BC1896"/>
      <c r="BD1896"/>
      <c r="BE1896"/>
      <c r="BF1896"/>
      <c r="BG1896"/>
      <c r="BH1896"/>
      <c r="BI1896"/>
      <c r="BJ1896"/>
      <c r="BK1896"/>
      <c r="BL1896"/>
      <c r="BM1896"/>
      <c r="BN1896"/>
      <c r="BO1896"/>
      <c r="BP1896"/>
      <c r="BQ1896"/>
      <c r="BR1896"/>
      <c r="BS1896"/>
      <c r="BT1896"/>
      <c r="BU1896"/>
      <c r="BV1896"/>
      <c r="BW1896"/>
      <c r="BX1896"/>
      <c r="BY1896"/>
      <c r="BZ1896"/>
      <c r="CA1896"/>
      <c r="CB1896"/>
      <c r="CC1896"/>
      <c r="CD1896"/>
      <c r="CE1896"/>
      <c r="CF1896"/>
      <c r="CG1896"/>
      <c r="CH1896"/>
      <c r="CI1896"/>
      <c r="CJ1896"/>
      <c r="CK1896"/>
      <c r="CL1896"/>
      <c r="CN1896"/>
    </row>
    <row r="1897" spans="7:92" x14ac:dyDescent="0.4">
      <c r="G1897"/>
      <c r="I1897"/>
      <c r="J1897"/>
      <c r="R1897"/>
      <c r="S1897"/>
      <c r="T1897"/>
      <c r="U1897"/>
      <c r="V1897"/>
      <c r="W1897"/>
      <c r="X1897"/>
      <c r="Y1897"/>
      <c r="Z1897"/>
      <c r="AA1897"/>
      <c r="AB1897"/>
      <c r="AC1897"/>
      <c r="AD1897"/>
      <c r="AE1897"/>
      <c r="AF1897"/>
      <c r="AG1897"/>
      <c r="AH1897"/>
      <c r="AI1897"/>
      <c r="AJ1897"/>
      <c r="AK1897"/>
      <c r="AL1897"/>
      <c r="AM1897"/>
      <c r="AN1897"/>
      <c r="AO1897"/>
      <c r="AP1897"/>
      <c r="AQ1897"/>
      <c r="AR1897"/>
      <c r="AS1897"/>
      <c r="AT1897"/>
      <c r="AU1897"/>
      <c r="AV1897"/>
      <c r="AW1897"/>
      <c r="AX1897"/>
      <c r="AY1897"/>
      <c r="AZ1897"/>
      <c r="BA1897"/>
      <c r="BB1897"/>
      <c r="BC1897"/>
      <c r="BD1897"/>
      <c r="BE1897"/>
      <c r="BF1897"/>
      <c r="BG1897"/>
      <c r="BH1897"/>
      <c r="BI1897"/>
      <c r="BJ1897"/>
      <c r="BK1897"/>
      <c r="BL1897"/>
      <c r="BM1897"/>
      <c r="BN1897"/>
      <c r="BO1897"/>
      <c r="BP1897"/>
      <c r="BQ1897"/>
      <c r="BR1897"/>
      <c r="BS1897"/>
      <c r="BT1897"/>
      <c r="BU1897"/>
      <c r="BV1897"/>
      <c r="BW1897"/>
      <c r="BX1897"/>
      <c r="BY1897"/>
      <c r="BZ1897"/>
      <c r="CA1897"/>
      <c r="CB1897"/>
      <c r="CC1897"/>
      <c r="CD1897"/>
      <c r="CE1897"/>
      <c r="CF1897"/>
      <c r="CG1897"/>
      <c r="CH1897"/>
      <c r="CI1897"/>
      <c r="CJ1897"/>
      <c r="CK1897"/>
      <c r="CL1897"/>
      <c r="CN1897"/>
    </row>
    <row r="1898" spans="7:92" x14ac:dyDescent="0.4">
      <c r="G1898"/>
      <c r="I1898"/>
      <c r="J1898"/>
      <c r="R1898"/>
      <c r="S1898"/>
      <c r="T1898"/>
      <c r="U1898"/>
      <c r="V1898"/>
      <c r="W1898"/>
      <c r="X1898"/>
      <c r="Y1898"/>
      <c r="Z1898"/>
      <c r="AA1898"/>
      <c r="AB1898"/>
      <c r="AC1898"/>
      <c r="AD1898"/>
      <c r="AE1898"/>
      <c r="AF1898"/>
      <c r="AG1898"/>
      <c r="AH1898"/>
      <c r="AI1898"/>
      <c r="AJ1898"/>
      <c r="AK1898"/>
      <c r="AL1898"/>
      <c r="AM1898"/>
      <c r="AN1898"/>
      <c r="AO1898"/>
      <c r="AP1898"/>
      <c r="AQ1898"/>
      <c r="AR1898"/>
      <c r="AS1898"/>
      <c r="AT1898"/>
      <c r="AU1898"/>
      <c r="AV1898"/>
      <c r="AW1898"/>
      <c r="AX1898"/>
      <c r="AY1898"/>
      <c r="AZ1898"/>
      <c r="BA1898"/>
      <c r="BB1898"/>
      <c r="BC1898"/>
      <c r="BD1898"/>
      <c r="BE1898"/>
      <c r="BF1898"/>
      <c r="BG1898"/>
      <c r="BH1898"/>
      <c r="BI1898"/>
      <c r="BJ1898"/>
      <c r="BK1898"/>
      <c r="BL1898"/>
      <c r="BM1898"/>
      <c r="BN1898"/>
      <c r="BO1898"/>
      <c r="BP1898"/>
      <c r="BQ1898"/>
      <c r="BR1898"/>
      <c r="BS1898"/>
      <c r="BT1898"/>
      <c r="BU1898"/>
      <c r="BV1898"/>
      <c r="BW1898"/>
      <c r="BX1898"/>
      <c r="BY1898"/>
      <c r="BZ1898"/>
      <c r="CA1898"/>
      <c r="CB1898"/>
      <c r="CC1898"/>
      <c r="CD1898"/>
      <c r="CE1898"/>
      <c r="CF1898"/>
      <c r="CG1898"/>
      <c r="CH1898"/>
      <c r="CI1898"/>
      <c r="CJ1898"/>
      <c r="CK1898"/>
      <c r="CL1898"/>
      <c r="CN1898"/>
    </row>
    <row r="1899" spans="7:92" x14ac:dyDescent="0.4">
      <c r="G1899"/>
      <c r="I1899"/>
      <c r="J1899"/>
      <c r="R1899"/>
      <c r="S1899"/>
      <c r="T1899"/>
      <c r="U1899"/>
      <c r="V1899"/>
      <c r="W1899"/>
      <c r="X1899"/>
      <c r="Y1899"/>
      <c r="Z1899"/>
      <c r="AA1899"/>
      <c r="AB1899"/>
      <c r="AC1899"/>
      <c r="AD1899"/>
      <c r="AE1899"/>
      <c r="AF1899"/>
      <c r="AG1899"/>
      <c r="AH1899"/>
      <c r="AI1899"/>
      <c r="AJ1899"/>
      <c r="AK1899"/>
      <c r="AL1899"/>
      <c r="AM1899"/>
      <c r="AN1899"/>
      <c r="AO1899"/>
      <c r="AP1899"/>
      <c r="AQ1899"/>
      <c r="AR1899"/>
      <c r="AS1899"/>
      <c r="AT1899"/>
      <c r="AU1899"/>
      <c r="AV1899"/>
      <c r="AW1899"/>
      <c r="AX1899"/>
      <c r="AY1899"/>
      <c r="AZ1899"/>
      <c r="BA1899"/>
      <c r="BB1899"/>
      <c r="BC1899"/>
      <c r="BD1899"/>
      <c r="BE1899"/>
      <c r="BF1899"/>
      <c r="BG1899"/>
      <c r="BH1899"/>
      <c r="BI1899"/>
      <c r="BJ1899"/>
      <c r="BK1899"/>
      <c r="BL1899"/>
      <c r="BM1899"/>
      <c r="BN1899"/>
      <c r="BO1899"/>
      <c r="BP1899"/>
      <c r="BQ1899"/>
      <c r="BR1899"/>
      <c r="BS1899"/>
      <c r="BT1899"/>
      <c r="BU1899"/>
      <c r="BV1899"/>
      <c r="BW1899"/>
      <c r="BX1899"/>
      <c r="BY1899"/>
      <c r="BZ1899"/>
      <c r="CA1899"/>
      <c r="CB1899"/>
      <c r="CC1899"/>
      <c r="CD1899"/>
      <c r="CE1899"/>
      <c r="CF1899"/>
      <c r="CG1899"/>
      <c r="CH1899"/>
      <c r="CI1899"/>
      <c r="CJ1899"/>
      <c r="CK1899"/>
      <c r="CL1899"/>
      <c r="CN1899"/>
    </row>
    <row r="1900" spans="7:92" x14ac:dyDescent="0.4">
      <c r="G1900"/>
      <c r="I1900"/>
      <c r="J1900"/>
      <c r="R1900"/>
      <c r="S1900"/>
      <c r="T1900"/>
      <c r="U1900"/>
      <c r="V1900"/>
      <c r="W1900"/>
      <c r="X1900"/>
      <c r="Y1900"/>
      <c r="Z1900"/>
      <c r="AA1900"/>
      <c r="AB1900"/>
      <c r="AC1900"/>
      <c r="AD1900"/>
      <c r="AE1900"/>
      <c r="AF1900"/>
      <c r="AG1900"/>
      <c r="AH1900"/>
      <c r="AI1900"/>
      <c r="AJ1900"/>
      <c r="AK1900"/>
      <c r="AL1900"/>
      <c r="AM1900"/>
      <c r="AN1900"/>
      <c r="AO1900"/>
      <c r="AP1900"/>
      <c r="AQ1900"/>
      <c r="AR1900"/>
      <c r="AS1900"/>
      <c r="AT1900"/>
      <c r="AU1900"/>
      <c r="AV1900"/>
      <c r="AW1900"/>
      <c r="AX1900"/>
      <c r="AY1900"/>
      <c r="AZ1900"/>
      <c r="BA1900"/>
      <c r="BB1900"/>
      <c r="BC1900"/>
      <c r="BD1900"/>
      <c r="BE1900"/>
      <c r="BF1900"/>
      <c r="BG1900"/>
      <c r="BH1900"/>
      <c r="BI1900"/>
      <c r="BJ1900"/>
      <c r="BK1900"/>
      <c r="BL1900"/>
      <c r="BM1900"/>
      <c r="BN1900"/>
      <c r="BO1900"/>
      <c r="BP1900"/>
      <c r="BQ1900"/>
      <c r="BR1900"/>
      <c r="BS1900"/>
      <c r="BT1900"/>
      <c r="BU1900"/>
      <c r="BV1900"/>
      <c r="BW1900"/>
      <c r="BX1900"/>
      <c r="BY1900"/>
      <c r="BZ1900"/>
      <c r="CA1900"/>
      <c r="CB1900"/>
      <c r="CC1900"/>
      <c r="CD1900"/>
      <c r="CE1900"/>
      <c r="CF1900"/>
      <c r="CG1900"/>
      <c r="CH1900"/>
      <c r="CI1900"/>
      <c r="CJ1900"/>
      <c r="CK1900"/>
      <c r="CL1900"/>
      <c r="CN1900"/>
    </row>
    <row r="1901" spans="7:92" x14ac:dyDescent="0.4">
      <c r="G1901"/>
      <c r="I1901"/>
      <c r="J1901"/>
      <c r="R1901"/>
      <c r="S1901"/>
      <c r="T1901"/>
      <c r="U1901"/>
      <c r="V1901"/>
      <c r="W1901"/>
      <c r="X1901"/>
      <c r="Y1901"/>
      <c r="Z1901"/>
      <c r="AA1901"/>
      <c r="AB1901"/>
      <c r="AC1901"/>
      <c r="AD1901"/>
      <c r="AE1901"/>
      <c r="AF1901"/>
      <c r="AG1901"/>
      <c r="AH1901"/>
      <c r="AI1901"/>
      <c r="AJ1901"/>
      <c r="AK1901"/>
      <c r="AL1901"/>
      <c r="AM1901"/>
      <c r="AN1901"/>
      <c r="AO1901"/>
      <c r="AP1901"/>
      <c r="AQ1901"/>
      <c r="AR1901"/>
      <c r="AS1901"/>
      <c r="AT1901"/>
      <c r="AU1901"/>
      <c r="AV1901"/>
      <c r="AW1901"/>
      <c r="AX1901"/>
      <c r="AY1901"/>
      <c r="AZ1901"/>
      <c r="BA1901"/>
      <c r="BB1901"/>
      <c r="BC1901"/>
      <c r="BD1901"/>
      <c r="BE1901"/>
      <c r="BF1901"/>
      <c r="BG1901"/>
      <c r="BH1901"/>
      <c r="BI1901"/>
      <c r="BJ1901"/>
      <c r="BK1901"/>
      <c r="BL1901"/>
      <c r="BM1901"/>
      <c r="BN1901"/>
      <c r="BO1901"/>
      <c r="BP1901"/>
      <c r="BQ1901"/>
      <c r="BR1901"/>
      <c r="BS1901"/>
      <c r="BT1901"/>
      <c r="BU1901"/>
      <c r="BV1901"/>
      <c r="BW1901"/>
      <c r="BX1901"/>
      <c r="BY1901"/>
      <c r="BZ1901"/>
      <c r="CA1901"/>
      <c r="CB1901"/>
      <c r="CC1901"/>
      <c r="CD1901"/>
      <c r="CE1901"/>
      <c r="CF1901"/>
      <c r="CG1901"/>
      <c r="CH1901"/>
      <c r="CI1901"/>
      <c r="CJ1901"/>
      <c r="CK1901"/>
      <c r="CL1901"/>
      <c r="CN1901"/>
    </row>
    <row r="1902" spans="7:92" x14ac:dyDescent="0.4">
      <c r="G1902"/>
      <c r="I1902"/>
      <c r="J1902"/>
      <c r="R1902"/>
      <c r="S1902"/>
      <c r="T1902"/>
      <c r="U1902"/>
      <c r="V1902"/>
      <c r="W1902"/>
      <c r="X1902"/>
      <c r="Y1902"/>
      <c r="Z1902"/>
      <c r="AA1902"/>
      <c r="AB1902"/>
      <c r="AC1902"/>
      <c r="AD1902"/>
      <c r="AE1902"/>
      <c r="AF1902"/>
      <c r="AG1902"/>
      <c r="AH1902"/>
      <c r="AI1902"/>
      <c r="AJ1902"/>
      <c r="AK1902"/>
      <c r="AL1902"/>
      <c r="AM1902"/>
      <c r="AN1902"/>
      <c r="AO1902"/>
      <c r="AP1902"/>
      <c r="AQ1902"/>
      <c r="AR1902"/>
      <c r="AS1902"/>
      <c r="AT1902"/>
      <c r="AU1902"/>
      <c r="AV1902"/>
      <c r="AW1902"/>
      <c r="AX1902"/>
      <c r="AY1902"/>
      <c r="AZ1902"/>
      <c r="BA1902"/>
      <c r="BB1902"/>
      <c r="BC1902"/>
      <c r="BD1902"/>
      <c r="BE1902"/>
      <c r="BF1902"/>
      <c r="BG1902"/>
      <c r="BH1902"/>
      <c r="BI1902"/>
      <c r="BJ1902"/>
      <c r="BK1902"/>
      <c r="BL1902"/>
      <c r="BM1902"/>
      <c r="BN1902"/>
      <c r="BO1902"/>
      <c r="BP1902"/>
      <c r="BQ1902"/>
      <c r="BR1902"/>
      <c r="BS1902"/>
      <c r="BT1902"/>
      <c r="BU1902"/>
      <c r="BV1902"/>
      <c r="BW1902"/>
      <c r="BX1902"/>
      <c r="BY1902"/>
      <c r="BZ1902"/>
      <c r="CA1902"/>
      <c r="CB1902"/>
      <c r="CC1902"/>
      <c r="CD1902"/>
      <c r="CE1902"/>
      <c r="CF1902"/>
      <c r="CG1902"/>
      <c r="CH1902"/>
      <c r="CI1902"/>
      <c r="CJ1902"/>
      <c r="CK1902"/>
      <c r="CL1902"/>
      <c r="CN1902"/>
    </row>
    <row r="1903" spans="7:92" x14ac:dyDescent="0.4">
      <c r="G1903"/>
      <c r="I1903"/>
      <c r="J1903"/>
      <c r="R1903"/>
      <c r="S1903"/>
      <c r="T1903"/>
      <c r="U1903"/>
      <c r="V1903"/>
      <c r="W1903"/>
      <c r="X1903"/>
      <c r="Y1903"/>
      <c r="Z1903"/>
      <c r="AA1903"/>
      <c r="AB1903"/>
      <c r="AC1903"/>
      <c r="AD1903"/>
      <c r="AE1903"/>
      <c r="AF1903"/>
      <c r="AG1903"/>
      <c r="AH1903"/>
      <c r="AI1903"/>
      <c r="AJ1903"/>
      <c r="AK1903"/>
      <c r="AL1903"/>
      <c r="AM1903"/>
      <c r="AN1903"/>
      <c r="AO1903"/>
      <c r="AP1903"/>
      <c r="AQ1903"/>
      <c r="AR1903"/>
      <c r="AS1903"/>
      <c r="AT1903"/>
      <c r="AU1903"/>
      <c r="AV1903"/>
      <c r="AW1903"/>
      <c r="AX1903"/>
      <c r="AY1903"/>
      <c r="AZ1903"/>
      <c r="BA1903"/>
      <c r="BB1903"/>
      <c r="BC1903"/>
      <c r="BD1903"/>
      <c r="BE1903"/>
      <c r="BF1903"/>
      <c r="BG1903"/>
      <c r="BH1903"/>
      <c r="BI1903"/>
      <c r="BJ1903"/>
      <c r="BK1903"/>
      <c r="BL1903"/>
      <c r="BM1903"/>
      <c r="BN1903"/>
      <c r="BO1903"/>
      <c r="BP1903"/>
      <c r="BQ1903"/>
      <c r="BR1903"/>
      <c r="BS1903"/>
      <c r="BT1903"/>
      <c r="BU1903"/>
      <c r="BV1903"/>
      <c r="BW1903"/>
      <c r="BX1903"/>
      <c r="BY1903"/>
      <c r="BZ1903"/>
      <c r="CA1903"/>
      <c r="CB1903"/>
      <c r="CC1903"/>
      <c r="CD1903"/>
      <c r="CE1903"/>
      <c r="CF1903"/>
      <c r="CG1903"/>
      <c r="CH1903"/>
      <c r="CI1903"/>
      <c r="CJ1903"/>
      <c r="CK1903"/>
      <c r="CL1903"/>
      <c r="CN1903"/>
    </row>
    <row r="1904" spans="7:92" x14ac:dyDescent="0.4">
      <c r="G1904"/>
      <c r="I1904"/>
      <c r="J1904"/>
      <c r="R1904"/>
      <c r="S1904"/>
      <c r="T1904"/>
      <c r="U1904"/>
      <c r="V1904"/>
      <c r="W1904"/>
      <c r="X1904"/>
      <c r="Y1904"/>
      <c r="Z1904"/>
      <c r="AA1904"/>
      <c r="AB1904"/>
      <c r="AC1904"/>
      <c r="AD1904"/>
      <c r="AE1904"/>
      <c r="AF1904"/>
      <c r="AG1904"/>
      <c r="AH1904"/>
      <c r="AI1904"/>
      <c r="AJ1904"/>
      <c r="AK1904"/>
      <c r="AL1904"/>
      <c r="AM1904"/>
      <c r="AN1904"/>
      <c r="AO1904"/>
      <c r="AP1904"/>
      <c r="AQ1904"/>
      <c r="AR1904"/>
      <c r="AS1904"/>
      <c r="AT1904"/>
      <c r="AU1904"/>
      <c r="AV1904"/>
      <c r="AW1904"/>
      <c r="AX1904"/>
      <c r="AY1904"/>
      <c r="AZ1904"/>
      <c r="BA1904"/>
      <c r="BB1904"/>
      <c r="BC1904"/>
      <c r="BD1904"/>
      <c r="BE1904"/>
      <c r="BF1904"/>
      <c r="BG1904"/>
      <c r="BH1904"/>
      <c r="BI1904"/>
      <c r="BJ1904"/>
      <c r="BK1904"/>
      <c r="BL1904"/>
      <c r="BM1904"/>
      <c r="BN1904"/>
      <c r="BO1904"/>
      <c r="BP1904"/>
      <c r="BQ1904"/>
      <c r="BR1904"/>
      <c r="BS1904"/>
      <c r="BT1904"/>
      <c r="BU1904"/>
      <c r="BV1904"/>
      <c r="BW1904"/>
      <c r="BX1904"/>
      <c r="BY1904"/>
      <c r="BZ1904"/>
      <c r="CA1904"/>
      <c r="CB1904"/>
      <c r="CC1904"/>
      <c r="CD1904"/>
      <c r="CE1904"/>
      <c r="CF1904"/>
      <c r="CG1904"/>
      <c r="CH1904"/>
      <c r="CI1904"/>
      <c r="CJ1904"/>
      <c r="CK1904"/>
      <c r="CL1904"/>
      <c r="CN1904"/>
    </row>
    <row r="1905" spans="7:92" x14ac:dyDescent="0.4">
      <c r="G1905"/>
      <c r="I1905"/>
      <c r="J1905"/>
      <c r="R1905"/>
      <c r="S1905"/>
      <c r="T1905"/>
      <c r="U1905"/>
      <c r="V1905"/>
      <c r="W1905"/>
      <c r="X1905"/>
      <c r="Y1905"/>
      <c r="Z1905"/>
      <c r="AA1905"/>
      <c r="AB1905"/>
      <c r="AC1905"/>
      <c r="AD1905"/>
      <c r="AE1905"/>
      <c r="AF1905"/>
      <c r="AG1905"/>
      <c r="AH1905"/>
      <c r="AI1905"/>
      <c r="AJ1905"/>
      <c r="AK1905"/>
      <c r="AL1905"/>
      <c r="AM1905"/>
      <c r="AN1905"/>
      <c r="AO1905"/>
      <c r="AP1905"/>
      <c r="AQ1905"/>
      <c r="AR1905"/>
      <c r="AS1905"/>
      <c r="AT1905"/>
      <c r="AU1905"/>
      <c r="AV1905"/>
      <c r="AW1905"/>
      <c r="AX1905"/>
      <c r="AY1905"/>
      <c r="AZ1905"/>
      <c r="BA1905"/>
      <c r="BB1905"/>
      <c r="BC1905"/>
      <c r="BD1905"/>
      <c r="BE1905"/>
      <c r="BF1905"/>
      <c r="BG1905"/>
      <c r="BH1905"/>
      <c r="BI1905"/>
      <c r="BJ1905"/>
      <c r="BK1905"/>
      <c r="BL1905"/>
      <c r="BM1905"/>
      <c r="BN1905"/>
      <c r="BO1905"/>
      <c r="BP1905"/>
      <c r="BQ1905"/>
      <c r="BR1905"/>
      <c r="BS1905"/>
      <c r="BT1905"/>
      <c r="BU1905"/>
      <c r="BV1905"/>
      <c r="BW1905"/>
      <c r="BX1905"/>
      <c r="BY1905"/>
      <c r="BZ1905"/>
      <c r="CA1905"/>
      <c r="CB1905"/>
      <c r="CC1905"/>
      <c r="CD1905"/>
      <c r="CE1905"/>
      <c r="CF1905"/>
      <c r="CG1905"/>
      <c r="CH1905"/>
      <c r="CI1905"/>
      <c r="CJ1905"/>
      <c r="CK1905"/>
      <c r="CL1905"/>
      <c r="CN1905"/>
    </row>
    <row r="1906" spans="7:92" x14ac:dyDescent="0.4">
      <c r="G1906"/>
      <c r="I1906"/>
      <c r="J1906"/>
      <c r="R1906"/>
      <c r="S1906"/>
      <c r="T1906"/>
      <c r="U1906"/>
      <c r="V1906"/>
      <c r="W1906"/>
      <c r="X1906"/>
      <c r="Y1906"/>
      <c r="Z1906"/>
      <c r="AA1906"/>
      <c r="AB1906"/>
      <c r="AC1906"/>
      <c r="AD1906"/>
      <c r="AE1906"/>
      <c r="AF1906"/>
      <c r="AG1906"/>
      <c r="AH1906"/>
      <c r="AI1906"/>
      <c r="AJ1906"/>
      <c r="AK1906"/>
      <c r="AL1906"/>
      <c r="AM1906"/>
      <c r="AN1906"/>
      <c r="AO1906"/>
      <c r="AP1906"/>
      <c r="AQ1906"/>
      <c r="AR1906"/>
      <c r="AS1906"/>
      <c r="AT1906"/>
      <c r="AU1906"/>
      <c r="AV1906"/>
      <c r="AW1906"/>
      <c r="AX1906"/>
      <c r="AY1906"/>
      <c r="AZ1906"/>
      <c r="BA1906"/>
      <c r="BB1906"/>
      <c r="BC1906"/>
      <c r="BD1906"/>
      <c r="BE1906"/>
      <c r="BF1906"/>
      <c r="BG1906"/>
      <c r="BH1906"/>
      <c r="BI1906"/>
      <c r="BJ1906"/>
      <c r="BK1906"/>
      <c r="BL1906"/>
      <c r="BM1906"/>
      <c r="BN1906"/>
      <c r="BO1906"/>
      <c r="BP1906"/>
      <c r="BQ1906"/>
      <c r="BR1906"/>
      <c r="BS1906"/>
      <c r="BT1906"/>
      <c r="BU1906"/>
      <c r="BV1906"/>
      <c r="BW1906"/>
      <c r="BX1906"/>
      <c r="BY1906"/>
      <c r="BZ1906"/>
      <c r="CA1906"/>
      <c r="CB1906"/>
      <c r="CC1906"/>
      <c r="CD1906"/>
      <c r="CE1906"/>
      <c r="CF1906"/>
      <c r="CG1906"/>
      <c r="CH1906"/>
      <c r="CI1906"/>
      <c r="CJ1906"/>
      <c r="CK1906"/>
      <c r="CL1906"/>
      <c r="CN1906"/>
    </row>
    <row r="1907" spans="7:92" x14ac:dyDescent="0.4">
      <c r="G1907"/>
      <c r="I1907"/>
      <c r="J1907"/>
      <c r="R1907"/>
      <c r="S1907"/>
      <c r="T1907"/>
      <c r="U1907"/>
      <c r="V1907"/>
      <c r="W1907"/>
      <c r="X1907"/>
      <c r="Y1907"/>
      <c r="Z1907"/>
      <c r="AA1907"/>
      <c r="AB1907"/>
      <c r="AC1907"/>
      <c r="AD1907"/>
      <c r="AE1907"/>
      <c r="AF1907"/>
      <c r="AG1907"/>
      <c r="AH1907"/>
      <c r="AI1907"/>
      <c r="AJ1907"/>
      <c r="AK1907"/>
      <c r="AL1907"/>
      <c r="AM1907"/>
      <c r="AN1907"/>
      <c r="AO1907"/>
      <c r="AP1907"/>
      <c r="AQ1907"/>
      <c r="AR1907"/>
      <c r="AS1907"/>
      <c r="AT1907"/>
      <c r="AU1907"/>
      <c r="AV1907"/>
      <c r="AW1907"/>
      <c r="AX1907"/>
      <c r="AY1907"/>
      <c r="AZ1907"/>
      <c r="BA1907"/>
      <c r="BB1907"/>
      <c r="BC1907"/>
      <c r="BD1907"/>
      <c r="BE1907"/>
      <c r="BF1907"/>
      <c r="BG1907"/>
      <c r="BH1907"/>
      <c r="BI1907"/>
      <c r="BJ1907"/>
      <c r="BK1907"/>
      <c r="BL1907"/>
      <c r="BM1907"/>
      <c r="BN1907"/>
      <c r="BO1907"/>
      <c r="BP1907"/>
      <c r="BQ1907"/>
      <c r="BR1907"/>
      <c r="BS1907"/>
      <c r="BT1907"/>
      <c r="BU1907"/>
      <c r="BV1907"/>
      <c r="BW1907"/>
      <c r="BX1907"/>
      <c r="BY1907"/>
      <c r="BZ1907"/>
      <c r="CA1907"/>
      <c r="CB1907"/>
      <c r="CC1907"/>
      <c r="CD1907"/>
      <c r="CE1907"/>
      <c r="CF1907"/>
      <c r="CG1907"/>
      <c r="CH1907"/>
      <c r="CI1907"/>
      <c r="CJ1907"/>
      <c r="CK1907"/>
      <c r="CL1907"/>
      <c r="CN1907"/>
    </row>
    <row r="1908" spans="7:92" x14ac:dyDescent="0.4">
      <c r="G1908"/>
      <c r="I1908"/>
      <c r="J1908"/>
      <c r="R1908"/>
      <c r="S1908"/>
      <c r="T1908"/>
      <c r="U1908"/>
      <c r="V1908"/>
      <c r="W1908"/>
      <c r="X1908"/>
      <c r="Y1908"/>
      <c r="Z1908"/>
      <c r="AA1908"/>
      <c r="AB1908"/>
      <c r="AC1908"/>
      <c r="AD1908"/>
      <c r="AE1908"/>
      <c r="AF1908"/>
      <c r="AG1908"/>
      <c r="AH1908"/>
      <c r="AI1908"/>
      <c r="AJ1908"/>
      <c r="AK1908"/>
      <c r="AL1908"/>
      <c r="AM1908"/>
      <c r="AN1908"/>
      <c r="AO1908"/>
      <c r="AP1908"/>
      <c r="AQ1908"/>
      <c r="AR1908"/>
      <c r="AS1908"/>
      <c r="AT1908"/>
      <c r="AU1908"/>
      <c r="AV1908"/>
      <c r="AW1908"/>
      <c r="AX1908"/>
      <c r="AY1908"/>
      <c r="AZ1908"/>
      <c r="BA1908"/>
      <c r="BB1908"/>
      <c r="BC1908"/>
      <c r="BD1908"/>
      <c r="BE1908"/>
      <c r="BF1908"/>
      <c r="BG1908"/>
      <c r="BH1908"/>
      <c r="BI1908"/>
      <c r="BJ1908"/>
      <c r="BK1908"/>
      <c r="BL1908"/>
      <c r="BM1908"/>
      <c r="BN1908"/>
      <c r="BO1908"/>
      <c r="BP1908"/>
      <c r="BQ1908"/>
      <c r="BR1908"/>
      <c r="BS1908"/>
      <c r="BT1908"/>
      <c r="BU1908"/>
      <c r="BV1908"/>
      <c r="BW1908"/>
      <c r="BX1908"/>
      <c r="BY1908"/>
      <c r="BZ1908"/>
      <c r="CA1908"/>
      <c r="CB1908"/>
      <c r="CC1908"/>
      <c r="CD1908"/>
      <c r="CE1908"/>
      <c r="CF1908"/>
      <c r="CG1908"/>
      <c r="CH1908"/>
      <c r="CI1908"/>
      <c r="CJ1908"/>
      <c r="CK1908"/>
      <c r="CL1908"/>
      <c r="CN1908"/>
    </row>
    <row r="1909" spans="7:92" x14ac:dyDescent="0.4">
      <c r="G1909"/>
      <c r="I1909"/>
      <c r="J1909"/>
      <c r="R1909"/>
      <c r="S1909"/>
      <c r="T1909"/>
      <c r="U1909"/>
      <c r="V1909"/>
      <c r="W1909"/>
      <c r="X1909"/>
      <c r="Y1909"/>
      <c r="Z1909"/>
      <c r="AA1909"/>
      <c r="AB1909"/>
      <c r="AC1909"/>
      <c r="AD1909"/>
      <c r="AE1909"/>
      <c r="AF1909"/>
      <c r="AG1909"/>
      <c r="AH1909"/>
      <c r="AI1909"/>
      <c r="AJ1909"/>
      <c r="AK1909"/>
      <c r="AL1909"/>
      <c r="AM1909"/>
      <c r="AN1909"/>
      <c r="AO1909"/>
      <c r="AP1909"/>
      <c r="AQ1909"/>
      <c r="AR1909"/>
      <c r="AS1909"/>
      <c r="AT1909"/>
      <c r="AU1909"/>
      <c r="AV1909"/>
      <c r="AW1909"/>
      <c r="AX1909"/>
      <c r="AY1909"/>
      <c r="AZ1909"/>
      <c r="BA1909"/>
      <c r="BB1909"/>
      <c r="BC1909"/>
      <c r="BD1909"/>
      <c r="BE1909"/>
      <c r="BF1909"/>
      <c r="BG1909"/>
      <c r="BH1909"/>
      <c r="BI1909"/>
      <c r="BJ1909"/>
      <c r="BK1909"/>
      <c r="BL1909"/>
      <c r="BM1909"/>
      <c r="BN1909"/>
      <c r="BO1909"/>
      <c r="BP1909"/>
      <c r="BQ1909"/>
      <c r="BR1909"/>
      <c r="BS1909"/>
      <c r="BT1909"/>
      <c r="BU1909"/>
      <c r="BV1909"/>
      <c r="BW1909"/>
      <c r="BX1909"/>
      <c r="BY1909"/>
      <c r="BZ1909"/>
      <c r="CA1909"/>
      <c r="CB1909"/>
      <c r="CC1909"/>
      <c r="CD1909"/>
      <c r="CE1909"/>
      <c r="CF1909"/>
      <c r="CG1909"/>
      <c r="CH1909"/>
      <c r="CI1909"/>
      <c r="CJ1909"/>
      <c r="CK1909"/>
      <c r="CL1909"/>
      <c r="CN1909"/>
    </row>
    <row r="1910" spans="7:92" x14ac:dyDescent="0.4">
      <c r="G1910"/>
      <c r="I1910"/>
      <c r="J1910"/>
      <c r="R1910"/>
      <c r="S1910"/>
      <c r="T1910"/>
      <c r="U1910"/>
      <c r="V1910"/>
      <c r="W1910"/>
      <c r="X1910"/>
      <c r="Y1910"/>
      <c r="Z1910"/>
      <c r="AA1910"/>
      <c r="AB1910"/>
      <c r="AC1910"/>
      <c r="AD1910"/>
      <c r="AE1910"/>
      <c r="AF1910"/>
      <c r="AG1910"/>
      <c r="AH1910"/>
      <c r="AI1910"/>
      <c r="AJ1910"/>
      <c r="AK1910"/>
      <c r="AL1910"/>
      <c r="AM1910"/>
      <c r="AN1910"/>
      <c r="AO1910"/>
      <c r="AP1910"/>
      <c r="AQ1910"/>
      <c r="AR1910"/>
      <c r="AS1910"/>
      <c r="AT1910"/>
      <c r="AU1910"/>
      <c r="AV1910"/>
      <c r="AW1910"/>
      <c r="AX1910"/>
      <c r="AY1910"/>
      <c r="AZ1910"/>
      <c r="BA1910"/>
      <c r="BB1910"/>
      <c r="BC1910"/>
      <c r="BD1910"/>
      <c r="BE1910"/>
      <c r="BF1910"/>
      <c r="BG1910"/>
      <c r="BH1910"/>
      <c r="BI1910"/>
      <c r="BJ1910"/>
      <c r="BK1910"/>
      <c r="BL1910"/>
      <c r="BM1910"/>
      <c r="BN1910"/>
      <c r="BO1910"/>
      <c r="BP1910"/>
      <c r="BQ1910"/>
      <c r="BR1910"/>
      <c r="BS1910"/>
      <c r="BT1910"/>
      <c r="BU1910"/>
      <c r="BV1910"/>
      <c r="BW1910"/>
      <c r="BX1910"/>
      <c r="BY1910"/>
      <c r="BZ1910"/>
      <c r="CA1910"/>
      <c r="CB1910"/>
      <c r="CC1910"/>
      <c r="CD1910"/>
      <c r="CE1910"/>
      <c r="CF1910"/>
      <c r="CG1910"/>
      <c r="CH1910"/>
      <c r="CI1910"/>
      <c r="CJ1910"/>
      <c r="CK1910"/>
      <c r="CL1910"/>
      <c r="CN1910"/>
    </row>
    <row r="1911" spans="7:92" x14ac:dyDescent="0.4">
      <c r="G1911"/>
      <c r="I1911"/>
      <c r="J1911"/>
      <c r="R1911"/>
      <c r="S1911"/>
      <c r="T1911"/>
      <c r="U1911"/>
      <c r="V1911"/>
      <c r="W1911"/>
      <c r="X1911"/>
      <c r="Y1911"/>
      <c r="Z1911"/>
      <c r="AA1911"/>
      <c r="AB1911"/>
      <c r="AC1911"/>
      <c r="AD1911"/>
      <c r="AE1911"/>
      <c r="AF1911"/>
      <c r="AG1911"/>
      <c r="AH1911"/>
      <c r="AI1911"/>
      <c r="AJ1911"/>
      <c r="AK1911"/>
      <c r="AL1911"/>
      <c r="AM1911"/>
      <c r="AN1911"/>
      <c r="AO1911"/>
      <c r="AP1911"/>
      <c r="AQ1911"/>
      <c r="AR1911"/>
      <c r="AS1911"/>
      <c r="AT1911"/>
      <c r="AU1911"/>
      <c r="AV1911"/>
      <c r="AW1911"/>
      <c r="AX1911"/>
      <c r="AY1911"/>
      <c r="AZ1911"/>
      <c r="BA1911"/>
      <c r="BB1911"/>
      <c r="BC1911"/>
      <c r="BD1911"/>
      <c r="BE1911"/>
      <c r="BF1911"/>
      <c r="BG1911"/>
      <c r="BH1911"/>
      <c r="BI1911"/>
      <c r="BJ1911"/>
      <c r="BK1911"/>
      <c r="BL1911"/>
      <c r="BM1911"/>
      <c r="BN1911"/>
      <c r="BO1911"/>
      <c r="BP1911"/>
      <c r="BQ1911"/>
      <c r="BR1911"/>
      <c r="BS1911"/>
      <c r="BT1911"/>
      <c r="BU1911"/>
      <c r="BV1911"/>
      <c r="BW1911"/>
      <c r="BX1911"/>
      <c r="BY1911"/>
      <c r="BZ1911"/>
      <c r="CA1911"/>
      <c r="CB1911"/>
      <c r="CC1911"/>
      <c r="CD1911"/>
      <c r="CE1911"/>
      <c r="CF1911"/>
      <c r="CG1911"/>
      <c r="CH1911"/>
      <c r="CI1911"/>
      <c r="CJ1911"/>
      <c r="CK1911"/>
      <c r="CL1911"/>
      <c r="CN1911"/>
    </row>
    <row r="1912" spans="7:92" x14ac:dyDescent="0.4">
      <c r="G1912"/>
      <c r="I1912"/>
      <c r="J1912"/>
      <c r="R1912"/>
      <c r="S1912"/>
      <c r="T1912"/>
      <c r="U1912"/>
      <c r="V1912"/>
      <c r="W1912"/>
      <c r="X1912"/>
      <c r="Y1912"/>
      <c r="Z1912"/>
      <c r="AA1912"/>
      <c r="AB1912"/>
      <c r="AC1912"/>
      <c r="AD1912"/>
      <c r="AE1912"/>
      <c r="AF1912"/>
      <c r="AG1912"/>
      <c r="AH1912"/>
      <c r="AI1912"/>
      <c r="AJ1912"/>
      <c r="AK1912"/>
      <c r="AL1912"/>
      <c r="AM1912"/>
      <c r="AN1912"/>
      <c r="AO1912"/>
      <c r="AP1912"/>
      <c r="AQ1912"/>
      <c r="AR1912"/>
      <c r="AS1912"/>
      <c r="AT1912"/>
      <c r="AU1912"/>
      <c r="AV1912"/>
      <c r="AW1912"/>
      <c r="AX1912"/>
      <c r="AY1912"/>
      <c r="AZ1912"/>
      <c r="BA1912"/>
      <c r="BB1912"/>
      <c r="BC1912"/>
      <c r="BD1912"/>
      <c r="BE1912"/>
      <c r="BF1912"/>
      <c r="BG1912"/>
      <c r="BH1912"/>
      <c r="BI1912"/>
      <c r="BJ1912"/>
      <c r="BK1912"/>
      <c r="BL1912"/>
      <c r="BM1912"/>
      <c r="BN1912"/>
      <c r="BO1912"/>
      <c r="BP1912"/>
      <c r="BQ1912"/>
      <c r="BR1912"/>
      <c r="BS1912"/>
      <c r="BT1912"/>
      <c r="BU1912"/>
      <c r="BV1912"/>
      <c r="BW1912"/>
      <c r="BX1912"/>
      <c r="BY1912"/>
      <c r="BZ1912"/>
      <c r="CA1912"/>
      <c r="CB1912"/>
      <c r="CC1912"/>
      <c r="CD1912"/>
      <c r="CE1912"/>
      <c r="CF1912"/>
      <c r="CG1912"/>
      <c r="CH1912"/>
      <c r="CI1912"/>
      <c r="CJ1912"/>
      <c r="CK1912"/>
      <c r="CL1912"/>
      <c r="CN1912"/>
    </row>
    <row r="1913" spans="7:92" x14ac:dyDescent="0.4">
      <c r="G1913"/>
      <c r="I1913"/>
      <c r="J1913"/>
      <c r="R1913"/>
      <c r="S1913"/>
      <c r="T1913"/>
      <c r="U1913"/>
      <c r="V1913"/>
      <c r="W1913"/>
      <c r="X1913"/>
      <c r="Y1913"/>
      <c r="Z1913"/>
      <c r="AA1913"/>
      <c r="AB1913"/>
      <c r="AC1913"/>
      <c r="AD1913"/>
      <c r="AE1913"/>
      <c r="AF1913"/>
      <c r="AG1913"/>
      <c r="AH1913"/>
      <c r="AI1913"/>
      <c r="AJ1913"/>
      <c r="AK1913"/>
      <c r="AL1913"/>
      <c r="AM1913"/>
      <c r="AN1913"/>
      <c r="AO1913"/>
      <c r="AP1913"/>
      <c r="AQ1913"/>
      <c r="AR1913"/>
      <c r="AS1913"/>
      <c r="AT1913"/>
      <c r="AU1913"/>
      <c r="AV1913"/>
      <c r="AW1913"/>
      <c r="AX1913"/>
      <c r="AY1913"/>
      <c r="AZ1913"/>
      <c r="BA1913"/>
      <c r="BB1913"/>
      <c r="BC1913"/>
      <c r="BD1913"/>
      <c r="BE1913"/>
      <c r="BF1913"/>
      <c r="BG1913"/>
      <c r="BH1913"/>
      <c r="BI1913"/>
      <c r="BJ1913"/>
      <c r="BK1913"/>
      <c r="BL1913"/>
      <c r="BM1913"/>
      <c r="BN1913"/>
      <c r="BO1913"/>
      <c r="BP1913"/>
      <c r="BQ1913"/>
      <c r="BR1913"/>
      <c r="BS1913"/>
      <c r="BT1913"/>
      <c r="BU1913"/>
      <c r="BV1913"/>
      <c r="BW1913"/>
      <c r="BX1913"/>
      <c r="BY1913"/>
      <c r="BZ1913"/>
      <c r="CA1913"/>
      <c r="CB1913"/>
      <c r="CC1913"/>
      <c r="CD1913"/>
      <c r="CE1913"/>
      <c r="CF1913"/>
      <c r="CG1913"/>
      <c r="CH1913"/>
      <c r="CI1913"/>
      <c r="CJ1913"/>
      <c r="CK1913"/>
      <c r="CL1913"/>
      <c r="CN1913"/>
    </row>
    <row r="1914" spans="7:92" x14ac:dyDescent="0.4">
      <c r="G1914"/>
      <c r="I1914"/>
      <c r="J1914"/>
      <c r="R1914"/>
      <c r="S1914"/>
      <c r="T1914"/>
      <c r="U1914"/>
      <c r="V1914"/>
      <c r="W1914"/>
      <c r="X1914"/>
      <c r="Y1914"/>
      <c r="Z1914"/>
      <c r="AA1914"/>
      <c r="AB1914"/>
      <c r="AC1914"/>
      <c r="AD1914"/>
      <c r="AE1914"/>
      <c r="AF1914"/>
      <c r="AG1914"/>
      <c r="AH1914"/>
      <c r="AI1914"/>
      <c r="AJ1914"/>
      <c r="AK1914"/>
      <c r="AL1914"/>
      <c r="AM1914"/>
      <c r="AN1914"/>
      <c r="AO1914"/>
      <c r="AP1914"/>
      <c r="AQ1914"/>
      <c r="AR1914"/>
      <c r="AS1914"/>
      <c r="AT1914"/>
      <c r="AU1914"/>
      <c r="AV1914"/>
      <c r="AW1914"/>
      <c r="AX1914"/>
      <c r="AY1914"/>
      <c r="AZ1914"/>
      <c r="BA1914"/>
      <c r="BB1914"/>
      <c r="BC1914"/>
      <c r="BD1914"/>
      <c r="BE1914"/>
      <c r="BF1914"/>
      <c r="BG1914"/>
      <c r="BH1914"/>
      <c r="BI1914"/>
      <c r="BJ1914"/>
      <c r="BK1914"/>
      <c r="BL1914"/>
      <c r="BM1914"/>
      <c r="BN1914"/>
      <c r="BO1914"/>
      <c r="BP1914"/>
      <c r="BQ1914"/>
      <c r="BR1914"/>
      <c r="BS1914"/>
      <c r="BT1914"/>
      <c r="BU1914"/>
      <c r="BV1914"/>
      <c r="BW1914"/>
      <c r="BX1914"/>
      <c r="BY1914"/>
      <c r="BZ1914"/>
      <c r="CA1914"/>
      <c r="CB1914"/>
      <c r="CC1914"/>
      <c r="CD1914"/>
      <c r="CE1914"/>
      <c r="CF1914"/>
      <c r="CG1914"/>
      <c r="CH1914"/>
      <c r="CI1914"/>
      <c r="CJ1914"/>
      <c r="CK1914"/>
      <c r="CL1914"/>
      <c r="CN1914"/>
    </row>
    <row r="1915" spans="7:92" x14ac:dyDescent="0.4">
      <c r="G1915"/>
      <c r="I1915"/>
      <c r="J1915"/>
      <c r="R1915"/>
      <c r="S1915"/>
      <c r="T1915"/>
      <c r="U1915"/>
      <c r="V1915"/>
      <c r="W1915"/>
      <c r="X1915"/>
      <c r="Y1915"/>
      <c r="Z1915"/>
      <c r="AA1915"/>
      <c r="AB1915"/>
      <c r="AC1915"/>
      <c r="AD1915"/>
      <c r="AE1915"/>
      <c r="AF1915"/>
      <c r="AG1915"/>
      <c r="AH1915"/>
      <c r="AI1915"/>
      <c r="AJ1915"/>
      <c r="AK1915"/>
      <c r="AL1915"/>
      <c r="AM1915"/>
      <c r="AN1915"/>
      <c r="AO1915"/>
      <c r="AP1915"/>
      <c r="AQ1915"/>
      <c r="AR1915"/>
      <c r="AS1915"/>
      <c r="AT1915"/>
      <c r="AU1915"/>
      <c r="AV1915"/>
      <c r="AW1915"/>
      <c r="AX1915"/>
      <c r="AY1915"/>
      <c r="AZ1915"/>
      <c r="BA1915"/>
      <c r="BB1915"/>
      <c r="BC1915"/>
      <c r="BD1915"/>
      <c r="BE1915"/>
      <c r="BF1915"/>
      <c r="BG1915"/>
      <c r="BH1915"/>
      <c r="BI1915"/>
      <c r="BJ1915"/>
      <c r="BK1915"/>
      <c r="BL1915"/>
      <c r="BM1915"/>
      <c r="BN1915"/>
      <c r="BO1915"/>
      <c r="BP1915"/>
      <c r="BQ1915"/>
      <c r="BR1915"/>
      <c r="BS1915"/>
      <c r="BT1915"/>
      <c r="BU1915"/>
      <c r="BV1915"/>
      <c r="BW1915"/>
      <c r="BX1915"/>
      <c r="BY1915"/>
      <c r="BZ1915"/>
      <c r="CA1915"/>
      <c r="CB1915"/>
      <c r="CC1915"/>
      <c r="CD1915"/>
      <c r="CE1915"/>
      <c r="CF1915"/>
      <c r="CG1915"/>
      <c r="CH1915"/>
      <c r="CI1915"/>
      <c r="CJ1915"/>
      <c r="CK1915"/>
      <c r="CL1915"/>
      <c r="CN1915"/>
    </row>
    <row r="1916" spans="7:92" x14ac:dyDescent="0.4">
      <c r="G1916"/>
      <c r="I1916"/>
      <c r="J1916"/>
      <c r="R1916"/>
      <c r="S1916"/>
      <c r="T1916"/>
      <c r="U1916"/>
      <c r="V1916"/>
      <c r="W1916"/>
      <c r="X1916"/>
      <c r="Y1916"/>
      <c r="Z1916"/>
      <c r="AA1916"/>
      <c r="AB1916"/>
      <c r="AC1916"/>
      <c r="AD1916"/>
      <c r="AE1916"/>
      <c r="AF1916"/>
      <c r="AG1916"/>
      <c r="AH1916"/>
      <c r="AI1916"/>
      <c r="AJ1916"/>
      <c r="AK1916"/>
      <c r="AL1916"/>
      <c r="AM1916"/>
      <c r="AN1916"/>
      <c r="AO1916"/>
      <c r="AP1916"/>
      <c r="AQ1916"/>
      <c r="AR1916"/>
      <c r="AS1916"/>
      <c r="AT1916"/>
      <c r="AU1916"/>
      <c r="AV1916"/>
      <c r="AW1916"/>
      <c r="AX1916"/>
      <c r="AY1916"/>
      <c r="AZ1916"/>
      <c r="BA1916"/>
      <c r="BB1916"/>
      <c r="BC1916"/>
      <c r="BD1916"/>
      <c r="BE1916"/>
      <c r="BF1916"/>
      <c r="BG1916"/>
      <c r="BH1916"/>
      <c r="BI1916"/>
      <c r="BJ1916"/>
      <c r="BK1916"/>
      <c r="BL1916"/>
      <c r="BM1916"/>
      <c r="BN1916"/>
      <c r="BO1916"/>
      <c r="BP1916"/>
      <c r="BQ1916"/>
      <c r="BR1916"/>
      <c r="BS1916"/>
      <c r="BT1916"/>
      <c r="BU1916"/>
      <c r="BV1916"/>
      <c r="BW1916"/>
      <c r="BX1916"/>
      <c r="BY1916"/>
      <c r="BZ1916"/>
      <c r="CA1916"/>
      <c r="CB1916"/>
      <c r="CC1916"/>
      <c r="CD1916"/>
      <c r="CE1916"/>
      <c r="CF1916"/>
      <c r="CG1916"/>
      <c r="CH1916"/>
      <c r="CI1916"/>
      <c r="CJ1916"/>
      <c r="CK1916"/>
      <c r="CL1916"/>
      <c r="CN1916"/>
    </row>
    <row r="1917" spans="7:92" x14ac:dyDescent="0.4">
      <c r="G1917"/>
      <c r="I1917"/>
      <c r="J1917"/>
      <c r="R1917"/>
      <c r="S1917"/>
      <c r="T1917"/>
      <c r="U1917"/>
      <c r="V1917"/>
      <c r="W1917"/>
      <c r="X1917"/>
      <c r="Y1917"/>
      <c r="Z1917"/>
      <c r="AA1917"/>
      <c r="AB1917"/>
      <c r="AC1917"/>
      <c r="AD1917"/>
      <c r="AE1917"/>
      <c r="AF1917"/>
      <c r="AG1917"/>
      <c r="AH1917"/>
      <c r="AI1917"/>
      <c r="AJ1917"/>
      <c r="AK1917"/>
      <c r="AL1917"/>
      <c r="AM1917"/>
      <c r="AN1917"/>
      <c r="AO1917"/>
      <c r="AP1917"/>
      <c r="AQ1917"/>
      <c r="AR1917"/>
      <c r="AS1917"/>
      <c r="AT1917"/>
      <c r="AU1917"/>
      <c r="AV1917"/>
      <c r="AW1917"/>
      <c r="AX1917"/>
      <c r="AY1917"/>
      <c r="AZ1917"/>
      <c r="BA1917"/>
      <c r="BB1917"/>
      <c r="BC1917"/>
      <c r="BD1917"/>
      <c r="BE1917"/>
      <c r="BF1917"/>
      <c r="BG1917"/>
      <c r="BH1917"/>
      <c r="BI1917"/>
      <c r="BJ1917"/>
      <c r="BK1917"/>
      <c r="BL1917"/>
      <c r="BM1917"/>
      <c r="BN1917"/>
      <c r="BO1917"/>
      <c r="BP1917"/>
      <c r="BQ1917"/>
      <c r="BR1917"/>
      <c r="BS1917"/>
      <c r="BT1917"/>
      <c r="BU1917"/>
      <c r="BV1917"/>
      <c r="BW1917"/>
      <c r="BX1917"/>
      <c r="BY1917"/>
      <c r="BZ1917"/>
      <c r="CA1917"/>
      <c r="CB1917"/>
      <c r="CC1917"/>
      <c r="CD1917"/>
      <c r="CE1917"/>
      <c r="CF1917"/>
      <c r="CG1917"/>
      <c r="CH1917"/>
      <c r="CI1917"/>
      <c r="CJ1917"/>
      <c r="CK1917"/>
      <c r="CL1917"/>
      <c r="CN1917"/>
    </row>
    <row r="1918" spans="7:92" x14ac:dyDescent="0.4">
      <c r="G1918"/>
      <c r="I1918"/>
      <c r="J1918"/>
      <c r="R1918"/>
      <c r="S1918"/>
      <c r="T1918"/>
      <c r="U1918"/>
      <c r="V1918"/>
      <c r="W1918"/>
      <c r="X1918"/>
      <c r="Y1918"/>
      <c r="Z1918"/>
      <c r="AA1918"/>
      <c r="AB1918"/>
      <c r="AC1918"/>
      <c r="AD1918"/>
      <c r="AE1918"/>
      <c r="AF1918"/>
      <c r="AG1918"/>
      <c r="AH1918"/>
      <c r="AI1918"/>
      <c r="AJ1918"/>
      <c r="AK1918"/>
      <c r="AL1918"/>
      <c r="AM1918"/>
      <c r="AN1918"/>
      <c r="AO1918"/>
      <c r="AP1918"/>
      <c r="AQ1918"/>
      <c r="AR1918"/>
      <c r="AS1918"/>
      <c r="AT1918"/>
      <c r="AU1918"/>
      <c r="AV1918"/>
      <c r="AW1918"/>
      <c r="AX1918"/>
      <c r="AY1918"/>
      <c r="AZ1918"/>
      <c r="BA1918"/>
      <c r="BB1918"/>
      <c r="BC1918"/>
      <c r="BD1918"/>
      <c r="BE1918"/>
      <c r="BF1918"/>
      <c r="BG1918"/>
      <c r="BH1918"/>
      <c r="BI1918"/>
      <c r="BJ1918"/>
      <c r="BK1918"/>
      <c r="BL1918"/>
      <c r="BM1918"/>
      <c r="BN1918"/>
      <c r="BO1918"/>
      <c r="BP1918"/>
      <c r="BQ1918"/>
      <c r="BR1918"/>
      <c r="BS1918"/>
      <c r="BT1918"/>
      <c r="BU1918"/>
      <c r="BV1918"/>
      <c r="BW1918"/>
      <c r="BX1918"/>
      <c r="BY1918"/>
      <c r="BZ1918"/>
      <c r="CA1918"/>
      <c r="CB1918"/>
      <c r="CC1918"/>
      <c r="CD1918"/>
      <c r="CE1918"/>
      <c r="CF1918"/>
      <c r="CG1918"/>
      <c r="CH1918"/>
      <c r="CI1918"/>
      <c r="CJ1918"/>
      <c r="CK1918"/>
      <c r="CL1918"/>
      <c r="CN1918"/>
    </row>
    <row r="1919" spans="7:92" x14ac:dyDescent="0.4">
      <c r="G1919"/>
      <c r="I1919"/>
      <c r="J1919"/>
      <c r="R1919"/>
      <c r="S1919"/>
      <c r="T1919"/>
      <c r="U1919"/>
      <c r="V1919"/>
      <c r="W1919"/>
      <c r="X1919"/>
      <c r="Y1919"/>
      <c r="Z1919"/>
      <c r="AA1919"/>
      <c r="AB1919"/>
      <c r="AC1919"/>
      <c r="AD1919"/>
      <c r="AE1919"/>
      <c r="AF1919"/>
      <c r="AG1919"/>
      <c r="AH1919"/>
      <c r="AI1919"/>
      <c r="AJ1919"/>
      <c r="AK1919"/>
      <c r="AL1919"/>
      <c r="AM1919"/>
      <c r="AN1919"/>
      <c r="AO1919"/>
      <c r="AP1919"/>
      <c r="AQ1919"/>
      <c r="AR1919"/>
      <c r="AS1919"/>
      <c r="AT1919"/>
      <c r="AU1919"/>
      <c r="AV1919"/>
      <c r="AW1919"/>
      <c r="AX1919"/>
      <c r="AY1919"/>
      <c r="AZ1919"/>
      <c r="BA1919"/>
      <c r="BB1919"/>
      <c r="BC1919"/>
      <c r="BD1919"/>
      <c r="BE1919"/>
      <c r="BF1919"/>
      <c r="BG1919"/>
      <c r="BH1919"/>
      <c r="BI1919"/>
      <c r="BJ1919"/>
      <c r="BK1919"/>
      <c r="BL1919"/>
      <c r="BM1919"/>
      <c r="BN1919"/>
      <c r="BO1919"/>
      <c r="BP1919"/>
      <c r="BQ1919"/>
      <c r="BR1919"/>
      <c r="BS1919"/>
      <c r="BT1919"/>
      <c r="BU1919"/>
      <c r="BV1919"/>
      <c r="BW1919"/>
      <c r="BX1919"/>
      <c r="BY1919"/>
      <c r="BZ1919"/>
      <c r="CA1919"/>
      <c r="CB1919"/>
      <c r="CC1919"/>
      <c r="CD1919"/>
      <c r="CE1919"/>
      <c r="CF1919"/>
      <c r="CG1919"/>
      <c r="CH1919"/>
      <c r="CI1919"/>
      <c r="CJ1919"/>
      <c r="CK1919"/>
      <c r="CL1919"/>
      <c r="CN1919"/>
    </row>
    <row r="1920" spans="7:92" x14ac:dyDescent="0.4">
      <c r="G1920"/>
      <c r="I1920"/>
      <c r="J1920"/>
      <c r="R1920"/>
      <c r="S1920"/>
      <c r="T1920"/>
      <c r="U1920"/>
      <c r="V1920"/>
      <c r="W1920"/>
      <c r="X1920"/>
      <c r="Y1920"/>
      <c r="Z1920"/>
      <c r="AA1920"/>
      <c r="AB1920"/>
      <c r="AC1920"/>
      <c r="AD1920"/>
      <c r="AE1920"/>
      <c r="AF1920"/>
      <c r="AG1920"/>
      <c r="AH1920"/>
      <c r="AI1920"/>
      <c r="AJ1920"/>
      <c r="AK1920"/>
      <c r="AL1920"/>
      <c r="AM1920"/>
      <c r="AN1920"/>
      <c r="AO1920"/>
      <c r="AP1920"/>
      <c r="AQ1920"/>
      <c r="AR1920"/>
      <c r="AS1920"/>
      <c r="AT1920"/>
      <c r="AU1920"/>
      <c r="AV1920"/>
      <c r="AW1920"/>
      <c r="AX1920"/>
      <c r="AY1920"/>
      <c r="AZ1920"/>
      <c r="BA1920"/>
      <c r="BB1920"/>
      <c r="BC1920"/>
      <c r="BD1920"/>
      <c r="BE1920"/>
      <c r="BF1920"/>
      <c r="BG1920"/>
      <c r="BH1920"/>
      <c r="BI1920"/>
      <c r="BJ1920"/>
      <c r="BK1920"/>
      <c r="BL1920"/>
      <c r="BM1920"/>
      <c r="BN1920"/>
      <c r="BO1920"/>
      <c r="BP1920"/>
      <c r="BQ1920"/>
      <c r="BR1920"/>
      <c r="BS1920"/>
      <c r="BT1920"/>
      <c r="BU1920"/>
      <c r="BV1920"/>
      <c r="BW1920"/>
      <c r="BX1920"/>
      <c r="BY1920"/>
      <c r="BZ1920"/>
      <c r="CA1920"/>
      <c r="CB1920"/>
      <c r="CC1920"/>
      <c r="CD1920"/>
      <c r="CE1920"/>
      <c r="CF1920"/>
      <c r="CG1920"/>
      <c r="CH1920"/>
      <c r="CI1920"/>
      <c r="CJ1920"/>
      <c r="CK1920"/>
      <c r="CL1920"/>
      <c r="CN1920"/>
    </row>
    <row r="1921" spans="7:92" x14ac:dyDescent="0.4">
      <c r="G1921"/>
      <c r="I1921"/>
      <c r="J1921"/>
      <c r="R1921"/>
      <c r="S1921"/>
      <c r="T1921"/>
      <c r="U1921"/>
      <c r="V1921"/>
      <c r="W1921"/>
      <c r="X1921"/>
      <c r="Y1921"/>
      <c r="Z1921"/>
      <c r="AA1921"/>
      <c r="AB1921"/>
      <c r="AC1921"/>
      <c r="AD1921"/>
      <c r="AE1921"/>
      <c r="AF1921"/>
      <c r="AG1921"/>
      <c r="AH1921"/>
      <c r="AI1921"/>
      <c r="AJ1921"/>
      <c r="AK1921"/>
      <c r="AL1921"/>
      <c r="AM1921"/>
      <c r="AN1921"/>
      <c r="AO1921"/>
      <c r="AP1921"/>
      <c r="AQ1921"/>
      <c r="AR1921"/>
      <c r="AS1921"/>
      <c r="AT1921"/>
      <c r="AU1921"/>
      <c r="AV1921"/>
      <c r="AW1921"/>
      <c r="AX1921"/>
      <c r="AY1921"/>
      <c r="AZ1921"/>
      <c r="BA1921"/>
      <c r="BB1921"/>
      <c r="BC1921"/>
      <c r="BD1921"/>
      <c r="BE1921"/>
      <c r="BF1921"/>
      <c r="BG1921"/>
      <c r="BH1921"/>
      <c r="BI1921"/>
      <c r="BJ1921"/>
      <c r="BK1921"/>
      <c r="BL1921"/>
      <c r="BM1921"/>
      <c r="BN1921"/>
      <c r="BO1921"/>
      <c r="BP1921"/>
      <c r="BQ1921"/>
      <c r="BR1921"/>
      <c r="BS1921"/>
      <c r="BT1921"/>
      <c r="BU1921"/>
      <c r="BV1921"/>
      <c r="BW1921"/>
      <c r="BX1921"/>
      <c r="BY1921"/>
      <c r="BZ1921"/>
      <c r="CA1921"/>
      <c r="CB1921"/>
      <c r="CC1921"/>
      <c r="CD1921"/>
      <c r="CE1921"/>
      <c r="CF1921"/>
      <c r="CG1921"/>
      <c r="CH1921"/>
      <c r="CI1921"/>
      <c r="CJ1921"/>
      <c r="CK1921"/>
      <c r="CL1921"/>
      <c r="CN1921"/>
    </row>
    <row r="1922" spans="7:92" x14ac:dyDescent="0.4">
      <c r="G1922"/>
      <c r="I1922"/>
      <c r="J1922"/>
      <c r="R1922"/>
      <c r="S1922"/>
      <c r="T1922"/>
      <c r="U1922"/>
      <c r="V1922"/>
      <c r="W1922"/>
      <c r="X1922"/>
      <c r="Y1922"/>
      <c r="Z1922"/>
      <c r="AA1922"/>
      <c r="AB1922"/>
      <c r="AC1922"/>
      <c r="AD1922"/>
      <c r="AE1922"/>
      <c r="AF1922"/>
      <c r="AG1922"/>
      <c r="AH1922"/>
      <c r="AI1922"/>
      <c r="AJ1922"/>
      <c r="AK1922"/>
      <c r="AL1922"/>
      <c r="AM1922"/>
      <c r="AN1922"/>
      <c r="AO1922"/>
      <c r="AP1922"/>
      <c r="AQ1922"/>
      <c r="AR1922"/>
      <c r="AS1922"/>
      <c r="AT1922"/>
      <c r="AU1922"/>
      <c r="AV1922"/>
      <c r="AW1922"/>
      <c r="AX1922"/>
      <c r="AY1922"/>
      <c r="AZ1922"/>
      <c r="BA1922"/>
      <c r="BB1922"/>
      <c r="BC1922"/>
      <c r="BD1922"/>
      <c r="BE1922"/>
      <c r="BF1922"/>
      <c r="BG1922"/>
      <c r="BH1922"/>
      <c r="BI1922"/>
      <c r="BJ1922"/>
      <c r="BK1922"/>
      <c r="BL1922"/>
      <c r="BM1922"/>
      <c r="BN1922"/>
      <c r="BO1922"/>
      <c r="BP1922"/>
      <c r="BQ1922"/>
      <c r="BR1922"/>
      <c r="BS1922"/>
      <c r="BT1922"/>
      <c r="BU1922"/>
      <c r="BV1922"/>
      <c r="BW1922"/>
      <c r="BX1922"/>
      <c r="BY1922"/>
      <c r="BZ1922"/>
      <c r="CA1922"/>
      <c r="CB1922"/>
      <c r="CC1922"/>
      <c r="CD1922"/>
      <c r="CE1922"/>
      <c r="CF1922"/>
      <c r="CG1922"/>
      <c r="CH1922"/>
      <c r="CI1922"/>
      <c r="CJ1922"/>
      <c r="CK1922"/>
      <c r="CL1922"/>
      <c r="CN1922"/>
    </row>
    <row r="1923" spans="7:92" x14ac:dyDescent="0.4">
      <c r="G1923"/>
      <c r="I1923"/>
      <c r="J1923"/>
      <c r="R1923"/>
      <c r="S1923"/>
      <c r="T1923"/>
      <c r="U1923"/>
      <c r="V1923"/>
      <c r="W1923"/>
      <c r="X1923"/>
      <c r="Y1923"/>
      <c r="Z1923"/>
      <c r="AA1923"/>
      <c r="AB1923"/>
      <c r="AC1923"/>
      <c r="AD1923"/>
      <c r="AE1923"/>
      <c r="AF1923"/>
      <c r="AG1923"/>
      <c r="AH1923"/>
      <c r="AI1923"/>
      <c r="AJ1923"/>
      <c r="AK1923"/>
      <c r="AL1923"/>
      <c r="AM1923"/>
      <c r="AN1923"/>
      <c r="AO1923"/>
      <c r="AP1923"/>
      <c r="AQ1923"/>
      <c r="AR1923"/>
      <c r="AS1923"/>
      <c r="AT1923"/>
      <c r="AU1923"/>
      <c r="AV1923"/>
      <c r="AW1923"/>
      <c r="AX1923"/>
      <c r="AY1923"/>
      <c r="AZ1923"/>
      <c r="BA1923"/>
      <c r="BB1923"/>
      <c r="BC1923"/>
      <c r="BD1923"/>
      <c r="BE1923"/>
      <c r="BF1923"/>
      <c r="BG1923"/>
      <c r="BH1923"/>
      <c r="BI1923"/>
      <c r="BJ1923"/>
      <c r="BK1923"/>
      <c r="BL1923"/>
      <c r="BM1923"/>
      <c r="BN1923"/>
      <c r="BO1923"/>
      <c r="BP1923"/>
      <c r="BQ1923"/>
      <c r="BR1923"/>
      <c r="BS1923"/>
      <c r="BT1923"/>
      <c r="BU1923"/>
      <c r="BV1923"/>
      <c r="BW1923"/>
      <c r="BX1923"/>
      <c r="BY1923"/>
      <c r="BZ1923"/>
      <c r="CA1923"/>
      <c r="CB1923"/>
      <c r="CC1923"/>
      <c r="CD1923"/>
      <c r="CE1923"/>
      <c r="CF1923"/>
      <c r="CG1923"/>
      <c r="CH1923"/>
      <c r="CI1923"/>
      <c r="CJ1923"/>
      <c r="CK1923"/>
      <c r="CL1923"/>
      <c r="CN1923"/>
    </row>
    <row r="1924" spans="7:92" x14ac:dyDescent="0.4">
      <c r="G1924"/>
      <c r="I1924"/>
      <c r="J1924"/>
      <c r="R1924"/>
      <c r="S1924"/>
      <c r="T1924"/>
      <c r="U1924"/>
      <c r="V1924"/>
      <c r="W1924"/>
      <c r="X1924"/>
      <c r="Y1924"/>
      <c r="Z1924"/>
      <c r="AA1924"/>
      <c r="AB1924"/>
      <c r="AC1924"/>
      <c r="AD1924"/>
      <c r="AE1924"/>
      <c r="AF1924"/>
      <c r="AG1924"/>
      <c r="AH1924"/>
      <c r="AI1924"/>
      <c r="AJ1924"/>
      <c r="AK1924"/>
      <c r="AL1924"/>
      <c r="AM1924"/>
      <c r="AN1924"/>
      <c r="AO1924"/>
      <c r="AP1924"/>
      <c r="AQ1924"/>
      <c r="AR1924"/>
      <c r="AS1924"/>
      <c r="AT1924"/>
      <c r="AU1924"/>
      <c r="AV1924"/>
      <c r="AW1924"/>
      <c r="AX1924"/>
      <c r="AY1924"/>
      <c r="AZ1924"/>
      <c r="BA1924"/>
      <c r="BB1924"/>
      <c r="BC1924"/>
      <c r="BD1924"/>
      <c r="BE1924"/>
      <c r="BF1924"/>
      <c r="BG1924"/>
      <c r="BH1924"/>
      <c r="BI1924"/>
      <c r="BJ1924"/>
      <c r="BK1924"/>
      <c r="BL1924"/>
      <c r="BM1924"/>
      <c r="BN1924"/>
      <c r="BO1924"/>
      <c r="BP1924"/>
      <c r="BQ1924"/>
      <c r="BR1924"/>
      <c r="BS1924"/>
      <c r="BT1924"/>
      <c r="BU1924"/>
      <c r="BV1924"/>
      <c r="BW1924"/>
      <c r="BX1924"/>
      <c r="BY1924"/>
      <c r="BZ1924"/>
      <c r="CA1924"/>
      <c r="CB1924"/>
      <c r="CC1924"/>
      <c r="CD1924"/>
      <c r="CE1924"/>
      <c r="CF1924"/>
      <c r="CG1924"/>
      <c r="CH1924"/>
      <c r="CI1924"/>
      <c r="CJ1924"/>
      <c r="CK1924"/>
      <c r="CL1924"/>
      <c r="CN1924"/>
    </row>
    <row r="1925" spans="7:92" x14ac:dyDescent="0.4">
      <c r="G1925"/>
      <c r="I1925"/>
      <c r="J1925"/>
      <c r="R1925"/>
      <c r="S1925"/>
      <c r="T1925"/>
      <c r="U1925"/>
      <c r="V1925"/>
      <c r="W1925"/>
      <c r="X1925"/>
      <c r="Y1925"/>
      <c r="Z1925"/>
      <c r="AA1925"/>
      <c r="AB1925"/>
      <c r="AC1925"/>
      <c r="AD1925"/>
      <c r="AE1925"/>
      <c r="AF1925"/>
      <c r="AG1925"/>
      <c r="AH1925"/>
      <c r="AI1925"/>
      <c r="AJ1925"/>
      <c r="AK1925"/>
      <c r="AL1925"/>
      <c r="AM1925"/>
      <c r="AN1925"/>
      <c r="AO1925"/>
      <c r="AP1925"/>
      <c r="AQ1925"/>
      <c r="AR1925"/>
      <c r="AS1925"/>
      <c r="AT1925"/>
      <c r="AU1925"/>
      <c r="AV1925"/>
      <c r="AW1925"/>
      <c r="AX1925"/>
      <c r="AY1925"/>
      <c r="AZ1925"/>
      <c r="BA1925"/>
      <c r="BB1925"/>
      <c r="BC1925"/>
      <c r="BD1925"/>
      <c r="BE1925"/>
      <c r="BF1925"/>
      <c r="BG1925"/>
      <c r="BH1925"/>
      <c r="BI1925"/>
      <c r="BJ1925"/>
      <c r="BK1925"/>
      <c r="BL1925"/>
      <c r="BM1925"/>
      <c r="BN1925"/>
      <c r="BO1925"/>
      <c r="BP1925"/>
      <c r="BQ1925"/>
      <c r="BR1925"/>
      <c r="BS1925"/>
      <c r="BT1925"/>
      <c r="BU1925"/>
      <c r="BV1925"/>
      <c r="BW1925"/>
      <c r="BX1925"/>
      <c r="BY1925"/>
      <c r="BZ1925"/>
      <c r="CA1925"/>
      <c r="CB1925"/>
      <c r="CC1925"/>
      <c r="CD1925"/>
      <c r="CE1925"/>
      <c r="CF1925"/>
      <c r="CG1925"/>
      <c r="CH1925"/>
      <c r="CI1925"/>
      <c r="CJ1925"/>
      <c r="CK1925"/>
      <c r="CL1925"/>
      <c r="CN1925"/>
    </row>
    <row r="1926" spans="7:92" x14ac:dyDescent="0.4">
      <c r="G1926"/>
      <c r="I1926"/>
      <c r="J1926"/>
      <c r="R1926"/>
      <c r="S1926"/>
      <c r="T1926"/>
      <c r="U1926"/>
      <c r="V1926"/>
      <c r="W1926"/>
      <c r="X1926"/>
      <c r="Y1926"/>
      <c r="Z1926"/>
      <c r="AA1926"/>
      <c r="AB1926"/>
      <c r="AC1926"/>
      <c r="AD1926"/>
      <c r="AE1926"/>
      <c r="AF1926"/>
      <c r="AG1926"/>
      <c r="AH1926"/>
      <c r="AI1926"/>
      <c r="AJ1926"/>
      <c r="AK1926"/>
      <c r="AL1926"/>
      <c r="AM1926"/>
      <c r="AN1926"/>
      <c r="AO1926"/>
      <c r="AP1926"/>
      <c r="AQ1926"/>
      <c r="AR1926"/>
      <c r="AS1926"/>
      <c r="AT1926"/>
      <c r="AU1926"/>
      <c r="AV1926"/>
      <c r="AW1926"/>
      <c r="AX1926"/>
      <c r="AY1926"/>
      <c r="AZ1926"/>
      <c r="BA1926"/>
      <c r="BB1926"/>
      <c r="BC1926"/>
      <c r="BD1926"/>
      <c r="BE1926"/>
      <c r="BF1926"/>
      <c r="BG1926"/>
      <c r="BH1926"/>
      <c r="BI1926"/>
      <c r="BJ1926"/>
      <c r="BK1926"/>
      <c r="BL1926"/>
      <c r="BM1926"/>
      <c r="BN1926"/>
      <c r="BO1926"/>
      <c r="BP1926"/>
      <c r="BQ1926"/>
      <c r="BR1926"/>
      <c r="BS1926"/>
      <c r="BT1926"/>
      <c r="BU1926"/>
      <c r="BV1926"/>
      <c r="BW1926"/>
      <c r="BX1926"/>
      <c r="BY1926"/>
      <c r="BZ1926"/>
      <c r="CA1926"/>
      <c r="CB1926"/>
      <c r="CC1926"/>
      <c r="CD1926"/>
      <c r="CE1926"/>
      <c r="CF1926"/>
      <c r="CG1926"/>
      <c r="CH1926"/>
      <c r="CI1926"/>
      <c r="CJ1926"/>
      <c r="CK1926"/>
      <c r="CL1926"/>
      <c r="CN1926"/>
    </row>
    <row r="1927" spans="7:92" x14ac:dyDescent="0.4">
      <c r="G1927"/>
      <c r="I1927"/>
      <c r="J1927"/>
      <c r="R1927"/>
      <c r="S1927"/>
      <c r="T1927"/>
      <c r="U1927"/>
      <c r="V1927"/>
      <c r="W1927"/>
      <c r="X1927"/>
      <c r="Y1927"/>
      <c r="Z1927"/>
      <c r="AA1927"/>
      <c r="AB1927"/>
      <c r="AC1927"/>
      <c r="AD1927"/>
      <c r="AE1927"/>
      <c r="AF1927"/>
      <c r="AG1927"/>
      <c r="AH1927"/>
      <c r="AI1927"/>
      <c r="AJ1927"/>
      <c r="AK1927"/>
      <c r="AL1927"/>
      <c r="AM1927"/>
      <c r="AN1927"/>
      <c r="AO1927"/>
      <c r="AP1927"/>
      <c r="AQ1927"/>
      <c r="AR1927"/>
      <c r="AS1927"/>
      <c r="AT1927"/>
      <c r="AU1927"/>
      <c r="AV1927"/>
      <c r="AW1927"/>
      <c r="AX1927"/>
      <c r="AY1927"/>
      <c r="AZ1927"/>
      <c r="BA1927"/>
      <c r="BB1927"/>
      <c r="BC1927"/>
      <c r="BD1927"/>
      <c r="BE1927"/>
      <c r="BF1927"/>
      <c r="BG1927"/>
      <c r="BH1927"/>
      <c r="BI1927"/>
      <c r="BJ1927"/>
      <c r="BK1927"/>
      <c r="BL1927"/>
      <c r="BM1927"/>
      <c r="BN1927"/>
      <c r="BO1927"/>
      <c r="BP1927"/>
      <c r="BQ1927"/>
      <c r="BR1927"/>
      <c r="BS1927"/>
      <c r="BT1927"/>
      <c r="BU1927"/>
      <c r="BV1927"/>
      <c r="BW1927"/>
      <c r="BX1927"/>
      <c r="BY1927"/>
      <c r="BZ1927"/>
      <c r="CA1927"/>
      <c r="CB1927"/>
      <c r="CC1927"/>
      <c r="CD1927"/>
      <c r="CE1927"/>
      <c r="CF1927"/>
      <c r="CG1927"/>
      <c r="CH1927"/>
      <c r="CI1927"/>
      <c r="CJ1927"/>
      <c r="CK1927"/>
      <c r="CL1927"/>
      <c r="CN1927"/>
    </row>
    <row r="1928" spans="7:92" x14ac:dyDescent="0.4">
      <c r="G1928"/>
      <c r="I1928"/>
      <c r="J1928"/>
      <c r="R1928"/>
      <c r="S1928"/>
      <c r="T1928"/>
      <c r="U1928"/>
      <c r="V1928"/>
      <c r="W1928"/>
      <c r="X1928"/>
      <c r="Y1928"/>
      <c r="Z1928"/>
      <c r="AA1928"/>
      <c r="AB1928"/>
      <c r="AC1928"/>
      <c r="AD1928"/>
      <c r="AE1928"/>
      <c r="AF1928"/>
      <c r="AG1928"/>
      <c r="AH1928"/>
      <c r="AI1928"/>
      <c r="AJ1928"/>
      <c r="AK1928"/>
      <c r="AL1928"/>
      <c r="AM1928"/>
      <c r="AN1928"/>
      <c r="AO1928"/>
      <c r="AP1928"/>
      <c r="AQ1928"/>
      <c r="AR1928"/>
      <c r="AS1928"/>
      <c r="AT1928"/>
      <c r="AU1928"/>
      <c r="AV1928"/>
      <c r="AW1928"/>
      <c r="AX1928"/>
      <c r="AY1928"/>
      <c r="AZ1928"/>
      <c r="BA1928"/>
      <c r="BB1928"/>
      <c r="BC1928"/>
      <c r="BD1928"/>
      <c r="BE1928"/>
      <c r="BF1928"/>
      <c r="BG1928"/>
      <c r="BH1928"/>
      <c r="BI1928"/>
      <c r="BJ1928"/>
      <c r="BK1928"/>
      <c r="BL1928"/>
      <c r="BM1928"/>
      <c r="BN1928"/>
      <c r="BO1928"/>
      <c r="BP1928"/>
      <c r="BQ1928"/>
      <c r="BR1928"/>
      <c r="BS1928"/>
      <c r="BT1928"/>
      <c r="BU1928"/>
      <c r="BV1928"/>
      <c r="BW1928"/>
      <c r="BX1928"/>
      <c r="BY1928"/>
      <c r="BZ1928"/>
      <c r="CA1928"/>
      <c r="CB1928"/>
      <c r="CC1928"/>
      <c r="CD1928"/>
      <c r="CE1928"/>
      <c r="CF1928"/>
      <c r="CG1928"/>
      <c r="CH1928"/>
      <c r="CI1928"/>
      <c r="CJ1928"/>
      <c r="CK1928"/>
      <c r="CL1928"/>
      <c r="CN1928"/>
    </row>
    <row r="1929" spans="7:92" x14ac:dyDescent="0.4">
      <c r="G1929"/>
      <c r="I1929"/>
      <c r="J1929"/>
      <c r="R1929"/>
      <c r="S1929"/>
      <c r="T1929"/>
      <c r="U1929"/>
      <c r="V1929"/>
      <c r="W1929"/>
      <c r="X1929"/>
      <c r="Y1929"/>
      <c r="Z1929"/>
      <c r="AA1929"/>
      <c r="AB1929"/>
      <c r="AC1929"/>
      <c r="AD1929"/>
      <c r="AE1929"/>
      <c r="AF1929"/>
      <c r="AG1929"/>
      <c r="AH1929"/>
      <c r="AI1929"/>
      <c r="AJ1929"/>
      <c r="AK1929"/>
      <c r="AL1929"/>
      <c r="AM1929"/>
      <c r="AN1929"/>
      <c r="AO1929"/>
      <c r="AP1929"/>
      <c r="AQ1929"/>
      <c r="AR1929"/>
      <c r="AS1929"/>
      <c r="AT1929"/>
      <c r="AU1929"/>
      <c r="AV1929"/>
      <c r="AW1929"/>
      <c r="AX1929"/>
      <c r="AY1929"/>
      <c r="AZ1929"/>
      <c r="BA1929"/>
      <c r="BB1929"/>
      <c r="BC1929"/>
      <c r="BD1929"/>
      <c r="BE1929"/>
      <c r="BF1929"/>
      <c r="BG1929"/>
      <c r="BH1929"/>
      <c r="BI1929"/>
      <c r="BJ1929"/>
      <c r="BK1929"/>
      <c r="BL1929"/>
      <c r="BM1929"/>
      <c r="BN1929"/>
      <c r="BO1929"/>
      <c r="BP1929"/>
      <c r="BQ1929"/>
      <c r="BR1929"/>
      <c r="BS1929"/>
      <c r="BT1929"/>
      <c r="BU1929"/>
      <c r="BV1929"/>
      <c r="BW1929"/>
      <c r="BX1929"/>
      <c r="BY1929"/>
      <c r="BZ1929"/>
      <c r="CA1929"/>
      <c r="CB1929"/>
      <c r="CC1929"/>
      <c r="CD1929"/>
      <c r="CE1929"/>
      <c r="CF1929"/>
      <c r="CG1929"/>
      <c r="CH1929"/>
      <c r="CI1929"/>
      <c r="CJ1929"/>
      <c r="CK1929"/>
      <c r="CL1929"/>
      <c r="CN1929"/>
    </row>
    <row r="1930" spans="7:92" x14ac:dyDescent="0.4">
      <c r="G1930"/>
      <c r="I1930"/>
      <c r="J1930"/>
      <c r="R1930"/>
      <c r="S1930"/>
      <c r="T1930"/>
      <c r="U1930"/>
      <c r="V1930"/>
      <c r="W1930"/>
      <c r="X1930"/>
      <c r="Y1930"/>
      <c r="Z1930"/>
      <c r="AA1930"/>
      <c r="AB1930"/>
      <c r="AC1930"/>
      <c r="AD1930"/>
      <c r="AE1930"/>
      <c r="AF1930"/>
      <c r="AG1930"/>
      <c r="AH1930"/>
      <c r="AI1930"/>
      <c r="AJ1930"/>
      <c r="AK1930"/>
      <c r="AL1930"/>
      <c r="AM1930"/>
      <c r="AN1930"/>
      <c r="AO1930"/>
      <c r="AP1930"/>
      <c r="AQ1930"/>
      <c r="AR1930"/>
      <c r="AS1930"/>
      <c r="AT1930"/>
      <c r="AU1930"/>
      <c r="AV1930"/>
      <c r="AW1930"/>
      <c r="AX1930"/>
      <c r="AY1930"/>
      <c r="AZ1930"/>
      <c r="BA1930"/>
      <c r="BB1930"/>
      <c r="BC1930"/>
      <c r="BD1930"/>
      <c r="BE1930"/>
      <c r="BF1930"/>
      <c r="BG1930"/>
      <c r="BH1930"/>
      <c r="BI1930"/>
      <c r="BJ1930"/>
      <c r="BK1930"/>
      <c r="BL1930"/>
      <c r="BM1930"/>
      <c r="BN1930"/>
      <c r="BO1930"/>
      <c r="BP1930"/>
      <c r="BQ1930"/>
      <c r="BR1930"/>
      <c r="BS1930"/>
      <c r="BT1930"/>
      <c r="BU1930"/>
      <c r="BV1930"/>
      <c r="BW1930"/>
      <c r="BX1930"/>
      <c r="BY1930"/>
      <c r="BZ1930"/>
      <c r="CA1930"/>
      <c r="CB1930"/>
      <c r="CC1930"/>
      <c r="CD1930"/>
      <c r="CE1930"/>
      <c r="CF1930"/>
      <c r="CG1930"/>
      <c r="CH1930"/>
      <c r="CI1930"/>
      <c r="CJ1930"/>
      <c r="CK1930"/>
      <c r="CL1930"/>
      <c r="CN1930"/>
    </row>
    <row r="1931" spans="7:92" x14ac:dyDescent="0.4">
      <c r="G1931"/>
      <c r="I1931"/>
      <c r="J1931"/>
      <c r="R1931"/>
      <c r="S1931"/>
      <c r="T1931"/>
      <c r="U1931"/>
      <c r="V1931"/>
      <c r="W1931"/>
      <c r="X1931"/>
      <c r="Y1931"/>
      <c r="Z1931"/>
      <c r="AA1931"/>
      <c r="AB1931"/>
      <c r="AC1931"/>
      <c r="AD1931"/>
      <c r="AE1931"/>
      <c r="AF1931"/>
      <c r="AG1931"/>
      <c r="AH1931"/>
      <c r="AI1931"/>
      <c r="AJ1931"/>
      <c r="AK1931"/>
      <c r="AL1931"/>
      <c r="AM1931"/>
      <c r="AN1931"/>
      <c r="AO1931"/>
      <c r="AP1931"/>
      <c r="AQ1931"/>
      <c r="AR1931"/>
      <c r="AS1931"/>
      <c r="AT1931"/>
      <c r="AU1931"/>
      <c r="AV1931"/>
      <c r="AW1931"/>
      <c r="AX1931"/>
      <c r="AY1931"/>
      <c r="AZ1931"/>
      <c r="BA1931"/>
      <c r="BB1931"/>
      <c r="BC1931"/>
      <c r="BD1931"/>
      <c r="BE1931"/>
      <c r="BF1931"/>
      <c r="BG1931"/>
      <c r="BH1931"/>
      <c r="BI1931"/>
      <c r="BJ1931"/>
      <c r="BK1931"/>
      <c r="BL1931"/>
      <c r="BM1931"/>
      <c r="BN1931"/>
      <c r="BO1931"/>
      <c r="BP1931"/>
      <c r="BQ1931"/>
      <c r="BR1931"/>
      <c r="BS1931"/>
      <c r="BT1931"/>
      <c r="BU1931"/>
      <c r="BV1931"/>
      <c r="BW1931"/>
      <c r="BX1931"/>
      <c r="BY1931"/>
      <c r="BZ1931"/>
      <c r="CA1931"/>
      <c r="CB1931"/>
      <c r="CC1931"/>
      <c r="CD1931"/>
      <c r="CE1931"/>
      <c r="CF1931"/>
      <c r="CG1931"/>
      <c r="CH1931"/>
      <c r="CI1931"/>
      <c r="CJ1931"/>
      <c r="CK1931"/>
      <c r="CL1931"/>
      <c r="CN1931"/>
    </row>
    <row r="1932" spans="7:92" x14ac:dyDescent="0.4">
      <c r="G1932"/>
      <c r="I1932"/>
      <c r="J1932"/>
      <c r="R1932"/>
      <c r="S1932"/>
      <c r="T1932"/>
      <c r="U1932"/>
      <c r="V1932"/>
      <c r="W1932"/>
      <c r="X1932"/>
      <c r="Y1932"/>
      <c r="Z1932"/>
      <c r="AA1932"/>
      <c r="AB1932"/>
      <c r="AC1932"/>
      <c r="AD1932"/>
      <c r="AE1932"/>
      <c r="AF1932"/>
      <c r="AG1932"/>
      <c r="AH1932"/>
      <c r="AI1932"/>
      <c r="AJ1932"/>
      <c r="AK1932"/>
      <c r="AL1932"/>
      <c r="AM1932"/>
      <c r="AN1932"/>
      <c r="AO1932"/>
      <c r="AP1932"/>
      <c r="AQ1932"/>
      <c r="AR1932"/>
      <c r="AS1932"/>
      <c r="AT1932"/>
      <c r="AU1932"/>
      <c r="AV1932"/>
      <c r="AW1932"/>
      <c r="AX1932"/>
      <c r="AY1932"/>
      <c r="AZ1932"/>
      <c r="BA1932"/>
      <c r="BB1932"/>
      <c r="BC1932"/>
      <c r="BD1932"/>
      <c r="BE1932"/>
      <c r="BF1932"/>
      <c r="BG1932"/>
      <c r="BH1932"/>
      <c r="BI1932"/>
      <c r="BJ1932"/>
      <c r="BK1932"/>
      <c r="BL1932"/>
      <c r="BM1932"/>
      <c r="BN1932"/>
      <c r="BO1932"/>
      <c r="BP1932"/>
      <c r="BQ1932"/>
      <c r="BR1932"/>
      <c r="BS1932"/>
      <c r="BT1932"/>
      <c r="BU1932"/>
      <c r="BV1932"/>
      <c r="BW1932"/>
      <c r="BX1932"/>
      <c r="BY1932"/>
      <c r="BZ1932"/>
      <c r="CA1932"/>
      <c r="CB1932"/>
      <c r="CC1932"/>
      <c r="CD1932"/>
      <c r="CE1932"/>
      <c r="CF1932"/>
      <c r="CG1932"/>
      <c r="CH1932"/>
      <c r="CI1932"/>
      <c r="CJ1932"/>
      <c r="CK1932"/>
      <c r="CL1932"/>
      <c r="CN1932"/>
    </row>
    <row r="1933" spans="7:92" x14ac:dyDescent="0.4">
      <c r="G1933"/>
      <c r="I1933"/>
      <c r="J1933"/>
      <c r="R1933"/>
      <c r="S1933"/>
      <c r="T1933"/>
      <c r="U1933"/>
      <c r="V1933"/>
      <c r="W1933"/>
      <c r="X1933"/>
      <c r="Y1933"/>
      <c r="Z1933"/>
      <c r="AA1933"/>
      <c r="AB1933"/>
      <c r="AC1933"/>
      <c r="AD1933"/>
      <c r="AE1933"/>
      <c r="AF1933"/>
      <c r="AG1933"/>
      <c r="AH1933"/>
      <c r="AI1933"/>
      <c r="AJ1933"/>
      <c r="AK1933"/>
      <c r="AL1933"/>
      <c r="AM1933"/>
      <c r="AN1933"/>
      <c r="AO1933"/>
      <c r="AP1933"/>
      <c r="AQ1933"/>
      <c r="AR1933"/>
      <c r="AS1933"/>
      <c r="AT1933"/>
      <c r="AU1933"/>
      <c r="AV1933"/>
      <c r="AW1933"/>
      <c r="AX1933"/>
      <c r="AY1933"/>
      <c r="AZ1933"/>
      <c r="BA1933"/>
      <c r="BB1933"/>
      <c r="BC1933"/>
      <c r="BD1933"/>
      <c r="BE1933"/>
      <c r="BF1933"/>
      <c r="BG1933"/>
      <c r="BH1933"/>
      <c r="BI1933"/>
      <c r="BJ1933"/>
      <c r="BK1933"/>
      <c r="BL1933"/>
      <c r="BM1933"/>
      <c r="BN1933"/>
      <c r="BO1933"/>
      <c r="BP1933"/>
      <c r="BQ1933"/>
      <c r="BR1933"/>
      <c r="BS1933"/>
      <c r="BT1933"/>
      <c r="BU1933"/>
      <c r="BV1933"/>
      <c r="BW1933"/>
      <c r="BX1933"/>
      <c r="BY1933"/>
      <c r="BZ1933"/>
      <c r="CA1933"/>
      <c r="CB1933"/>
      <c r="CC1933"/>
      <c r="CD1933"/>
      <c r="CE1933"/>
      <c r="CF1933"/>
      <c r="CG1933"/>
      <c r="CH1933"/>
      <c r="CI1933"/>
      <c r="CJ1933"/>
      <c r="CK1933"/>
      <c r="CL1933"/>
      <c r="CN1933"/>
    </row>
    <row r="1934" spans="7:92" x14ac:dyDescent="0.4">
      <c r="G1934"/>
      <c r="I1934"/>
      <c r="J1934"/>
      <c r="R1934"/>
      <c r="S1934"/>
      <c r="T1934"/>
      <c r="U1934"/>
      <c r="V1934"/>
      <c r="W1934"/>
      <c r="X1934"/>
      <c r="Y1934"/>
      <c r="Z1934"/>
      <c r="AA1934"/>
      <c r="AB1934"/>
      <c r="AC1934"/>
      <c r="AD1934"/>
      <c r="AE1934"/>
      <c r="AF1934"/>
      <c r="AG1934"/>
      <c r="AH1934"/>
      <c r="AI1934"/>
      <c r="AJ1934"/>
      <c r="AK1934"/>
      <c r="AL1934"/>
      <c r="AM1934"/>
      <c r="AN1934"/>
      <c r="AO1934"/>
      <c r="AP1934"/>
      <c r="AQ1934"/>
      <c r="AR1934"/>
      <c r="AS1934"/>
      <c r="AT1934"/>
      <c r="AU1934"/>
      <c r="AV1934"/>
      <c r="AW1934"/>
      <c r="AX1934"/>
      <c r="AY1934"/>
      <c r="AZ1934"/>
      <c r="BA1934"/>
      <c r="BB1934"/>
      <c r="BC1934"/>
      <c r="BD1934"/>
      <c r="BE1934"/>
      <c r="BF1934"/>
      <c r="BG1934"/>
      <c r="BH1934"/>
      <c r="BI1934"/>
      <c r="BJ1934"/>
      <c r="BK1934"/>
      <c r="BL1934"/>
      <c r="BM1934"/>
      <c r="BN1934"/>
      <c r="BO1934"/>
      <c r="BP1934"/>
      <c r="BQ1934"/>
      <c r="BR1934"/>
      <c r="BS1934"/>
      <c r="BT1934"/>
      <c r="BU1934"/>
      <c r="BV1934"/>
      <c r="BW1934"/>
      <c r="BX1934"/>
      <c r="BY1934"/>
      <c r="BZ1934"/>
      <c r="CA1934"/>
      <c r="CB1934"/>
      <c r="CC1934"/>
      <c r="CD1934"/>
      <c r="CE1934"/>
      <c r="CF1934"/>
      <c r="CG1934"/>
      <c r="CH1934"/>
      <c r="CI1934"/>
      <c r="CJ1934"/>
      <c r="CK1934"/>
      <c r="CL1934"/>
      <c r="CN1934"/>
    </row>
    <row r="1935" spans="7:92" x14ac:dyDescent="0.4">
      <c r="G1935"/>
      <c r="I1935"/>
      <c r="J1935"/>
      <c r="R1935"/>
      <c r="S1935"/>
      <c r="T1935"/>
      <c r="U1935"/>
      <c r="V1935"/>
      <c r="W1935"/>
      <c r="X1935"/>
      <c r="Y1935"/>
      <c r="Z1935"/>
      <c r="AA1935"/>
      <c r="AB1935"/>
      <c r="AC1935"/>
      <c r="AD1935"/>
      <c r="AE1935"/>
      <c r="AF1935"/>
      <c r="AG1935"/>
      <c r="AH1935"/>
      <c r="AI1935"/>
      <c r="AJ1935"/>
      <c r="AK1935"/>
      <c r="AL1935"/>
      <c r="AM1935"/>
      <c r="AN1935"/>
      <c r="AO1935"/>
      <c r="AP1935"/>
      <c r="AQ1935"/>
      <c r="AR1935"/>
      <c r="AS1935"/>
      <c r="AT1935"/>
      <c r="AU1935"/>
      <c r="AV1935"/>
      <c r="AW1935"/>
      <c r="AX1935"/>
      <c r="AY1935"/>
      <c r="AZ1935"/>
      <c r="BA1935"/>
      <c r="BB1935"/>
      <c r="BC1935"/>
      <c r="BD1935"/>
      <c r="BE1935"/>
      <c r="BF1935"/>
      <c r="BG1935"/>
      <c r="BH1935"/>
      <c r="BI1935"/>
      <c r="BJ1935"/>
      <c r="BK1935"/>
      <c r="BL1935"/>
      <c r="BM1935"/>
      <c r="BN1935"/>
      <c r="BO1935"/>
      <c r="BP1935"/>
      <c r="BQ1935"/>
      <c r="BR1935"/>
      <c r="BS1935"/>
      <c r="BT1935"/>
      <c r="BU1935"/>
      <c r="BV1935"/>
      <c r="BW1935"/>
      <c r="BX1935"/>
      <c r="BY1935"/>
      <c r="BZ1935"/>
      <c r="CA1935"/>
      <c r="CB1935"/>
      <c r="CC1935"/>
      <c r="CD1935"/>
      <c r="CE1935"/>
      <c r="CF1935"/>
      <c r="CG1935"/>
      <c r="CH1935"/>
      <c r="CI1935"/>
      <c r="CJ1935"/>
      <c r="CK1935"/>
      <c r="CL1935"/>
      <c r="CN1935"/>
    </row>
    <row r="1936" spans="7:92" x14ac:dyDescent="0.4">
      <c r="G1936"/>
      <c r="I1936"/>
      <c r="J1936"/>
      <c r="R1936"/>
      <c r="S1936"/>
      <c r="T1936"/>
      <c r="U1936"/>
      <c r="V1936"/>
      <c r="W1936"/>
      <c r="X1936"/>
      <c r="Y1936"/>
      <c r="Z1936"/>
      <c r="AA1936"/>
      <c r="AB1936"/>
      <c r="AC1936"/>
      <c r="AD1936"/>
      <c r="AE1936"/>
      <c r="AF1936"/>
      <c r="AG1936"/>
      <c r="AH1936"/>
      <c r="AI1936"/>
      <c r="AJ1936"/>
      <c r="AK1936"/>
      <c r="AL1936"/>
      <c r="AM1936"/>
      <c r="AN1936"/>
      <c r="AO1936"/>
      <c r="AP1936"/>
      <c r="AQ1936"/>
      <c r="AR1936"/>
      <c r="AS1936"/>
      <c r="AT1936"/>
      <c r="AU1936"/>
      <c r="AV1936"/>
      <c r="AW1936"/>
      <c r="AX1936"/>
      <c r="AY1936"/>
      <c r="AZ1936"/>
      <c r="BA1936"/>
      <c r="BB1936"/>
      <c r="BC1936"/>
      <c r="BD1936"/>
      <c r="BE1936"/>
      <c r="BF1936"/>
      <c r="BG1936"/>
      <c r="BH1936"/>
      <c r="BI1936"/>
      <c r="BJ1936"/>
      <c r="BK1936"/>
      <c r="BL1936"/>
      <c r="BM1936"/>
      <c r="BN1936"/>
      <c r="BO1936"/>
      <c r="BP1936"/>
      <c r="BQ1936"/>
      <c r="BR1936"/>
      <c r="BS1936"/>
      <c r="BT1936"/>
      <c r="BU1936"/>
      <c r="BV1936"/>
      <c r="BW1936"/>
      <c r="BX1936"/>
      <c r="BY1936"/>
      <c r="BZ1936"/>
      <c r="CA1936"/>
      <c r="CB1936"/>
      <c r="CC1936"/>
      <c r="CD1936"/>
      <c r="CE1936"/>
      <c r="CF1936"/>
      <c r="CG1936"/>
      <c r="CH1936"/>
      <c r="CI1936"/>
      <c r="CJ1936"/>
      <c r="CK1936"/>
      <c r="CL1936"/>
      <c r="CN1936"/>
    </row>
    <row r="1937" spans="7:92" x14ac:dyDescent="0.4">
      <c r="G1937"/>
      <c r="I1937"/>
      <c r="J1937"/>
      <c r="R1937"/>
      <c r="S1937"/>
      <c r="T1937"/>
      <c r="U1937"/>
      <c r="V1937"/>
      <c r="W1937"/>
      <c r="X1937"/>
      <c r="Y1937"/>
      <c r="Z1937"/>
      <c r="AA1937"/>
      <c r="AB1937"/>
      <c r="AC1937"/>
      <c r="AD1937"/>
      <c r="AE1937"/>
      <c r="AF1937"/>
      <c r="AG1937"/>
      <c r="AH1937"/>
      <c r="AI1937"/>
      <c r="AJ1937"/>
      <c r="AK1937"/>
      <c r="AL1937"/>
      <c r="AM1937"/>
      <c r="AN1937"/>
      <c r="AO1937"/>
      <c r="AP1937"/>
      <c r="AQ1937"/>
      <c r="AR1937"/>
      <c r="AS1937"/>
      <c r="AT1937"/>
      <c r="AU1937"/>
      <c r="AV1937"/>
      <c r="AW1937"/>
      <c r="AX1937"/>
      <c r="AY1937"/>
      <c r="AZ1937"/>
      <c r="BA1937"/>
      <c r="BB1937"/>
      <c r="BC1937"/>
      <c r="BD1937"/>
      <c r="BE1937"/>
      <c r="BF1937"/>
      <c r="BG1937"/>
      <c r="BH1937"/>
      <c r="BI1937"/>
      <c r="BJ1937"/>
      <c r="BK1937"/>
      <c r="BL1937"/>
      <c r="BM1937"/>
      <c r="BN1937"/>
      <c r="BO1937"/>
      <c r="BP1937"/>
      <c r="BQ1937"/>
      <c r="BR1937"/>
      <c r="BS1937"/>
      <c r="BT1937"/>
      <c r="BU1937"/>
      <c r="BV1937"/>
      <c r="BW1937"/>
      <c r="BX1937"/>
      <c r="BY1937"/>
      <c r="BZ1937"/>
      <c r="CA1937"/>
      <c r="CB1937"/>
      <c r="CC1937"/>
      <c r="CD1937"/>
      <c r="CE1937"/>
      <c r="CF1937"/>
      <c r="CG1937"/>
      <c r="CH1937"/>
      <c r="CI1937"/>
      <c r="CJ1937"/>
      <c r="CK1937"/>
      <c r="CL1937"/>
      <c r="CN1937"/>
    </row>
    <row r="1938" spans="7:92" x14ac:dyDescent="0.4">
      <c r="G1938"/>
      <c r="I1938"/>
      <c r="J1938"/>
      <c r="R1938"/>
      <c r="S1938"/>
      <c r="T1938"/>
      <c r="U1938"/>
      <c r="V1938"/>
      <c r="W1938"/>
      <c r="X1938"/>
      <c r="Y1938"/>
      <c r="Z1938"/>
      <c r="AA1938"/>
      <c r="AB1938"/>
      <c r="AC1938"/>
      <c r="AD1938"/>
      <c r="AE1938"/>
      <c r="AF1938"/>
      <c r="AG1938"/>
      <c r="AH1938"/>
      <c r="AI1938"/>
      <c r="AJ1938"/>
      <c r="AK1938"/>
      <c r="AL1938"/>
      <c r="AM1938"/>
      <c r="AN1938"/>
      <c r="AO1938"/>
      <c r="AP1938"/>
      <c r="AQ1938"/>
      <c r="AR1938"/>
      <c r="AS1938"/>
      <c r="AT1938"/>
      <c r="AU1938"/>
      <c r="AV1938"/>
      <c r="AW1938"/>
      <c r="AX1938"/>
      <c r="AY1938"/>
      <c r="AZ1938"/>
      <c r="BA1938"/>
      <c r="BB1938"/>
      <c r="BC1938"/>
      <c r="BD1938"/>
      <c r="BE1938"/>
      <c r="BF1938"/>
      <c r="BG1938"/>
      <c r="BH1938"/>
      <c r="BI1938"/>
      <c r="BJ1938"/>
      <c r="BK1938"/>
      <c r="BL1938"/>
      <c r="BM1938"/>
      <c r="BN1938"/>
      <c r="BO1938"/>
      <c r="BP1938"/>
      <c r="BQ1938"/>
      <c r="BR1938"/>
      <c r="BS1938"/>
      <c r="BT1938"/>
      <c r="BU1938"/>
      <c r="BV1938"/>
      <c r="BW1938"/>
      <c r="BX1938"/>
      <c r="BY1938"/>
      <c r="BZ1938"/>
      <c r="CA1938"/>
      <c r="CB1938"/>
      <c r="CC1938"/>
      <c r="CD1938"/>
      <c r="CE1938"/>
      <c r="CF1938"/>
      <c r="CG1938"/>
      <c r="CH1938"/>
      <c r="CI1938"/>
      <c r="CJ1938"/>
      <c r="CK1938"/>
      <c r="CL1938"/>
      <c r="CN1938"/>
    </row>
    <row r="1939" spans="7:92" x14ac:dyDescent="0.4">
      <c r="G1939"/>
      <c r="I1939"/>
      <c r="J1939"/>
      <c r="R1939"/>
      <c r="S1939"/>
      <c r="T1939"/>
      <c r="U1939"/>
      <c r="V1939"/>
      <c r="W1939"/>
      <c r="X1939"/>
      <c r="Y1939"/>
      <c r="Z1939"/>
      <c r="AA1939"/>
      <c r="AB1939"/>
      <c r="AC1939"/>
      <c r="AD1939"/>
      <c r="AE1939"/>
      <c r="AF1939"/>
      <c r="AG1939"/>
      <c r="AH1939"/>
      <c r="AI1939"/>
      <c r="AJ1939"/>
      <c r="AK1939"/>
      <c r="AL1939"/>
      <c r="AM1939"/>
      <c r="AN1939"/>
      <c r="AO1939"/>
      <c r="AP1939"/>
      <c r="AQ1939"/>
      <c r="AR1939"/>
      <c r="AS1939"/>
      <c r="AT1939"/>
      <c r="AU1939"/>
      <c r="AV1939"/>
      <c r="AW1939"/>
      <c r="AX1939"/>
      <c r="AY1939"/>
      <c r="AZ1939"/>
      <c r="BA1939"/>
      <c r="BB1939"/>
      <c r="BC1939"/>
      <c r="BD1939"/>
      <c r="BE1939"/>
      <c r="BF1939"/>
      <c r="BG1939"/>
      <c r="BH1939"/>
      <c r="BI1939"/>
      <c r="BJ1939"/>
      <c r="BK1939"/>
      <c r="BL1939"/>
      <c r="BM1939"/>
      <c r="BN1939"/>
      <c r="BO1939"/>
      <c r="BP1939"/>
      <c r="BQ1939"/>
      <c r="BR1939"/>
      <c r="BS1939"/>
      <c r="BT1939"/>
      <c r="BU1939"/>
      <c r="BV1939"/>
      <c r="BW1939"/>
      <c r="BX1939"/>
      <c r="BY1939"/>
      <c r="BZ1939"/>
      <c r="CA1939"/>
      <c r="CB1939"/>
      <c r="CC1939"/>
      <c r="CD1939"/>
      <c r="CE1939"/>
      <c r="CF1939"/>
      <c r="CG1939"/>
      <c r="CH1939"/>
      <c r="CI1939"/>
      <c r="CJ1939"/>
      <c r="CK1939"/>
      <c r="CL1939"/>
      <c r="CN1939"/>
    </row>
    <row r="1940" spans="7:92" x14ac:dyDescent="0.4">
      <c r="G1940"/>
      <c r="I1940"/>
      <c r="J1940"/>
      <c r="R1940"/>
      <c r="S1940"/>
      <c r="T1940"/>
      <c r="U1940"/>
      <c r="V1940"/>
      <c r="W1940"/>
      <c r="X1940"/>
      <c r="Y1940"/>
      <c r="Z1940"/>
      <c r="AA1940"/>
      <c r="AB1940"/>
      <c r="AC1940"/>
      <c r="AD1940"/>
      <c r="AE1940"/>
      <c r="AF1940"/>
      <c r="AG1940"/>
      <c r="AH1940"/>
      <c r="AI1940"/>
      <c r="AJ1940"/>
      <c r="AK1940"/>
      <c r="AL1940"/>
      <c r="AM1940"/>
      <c r="AN1940"/>
      <c r="AO1940"/>
      <c r="AP1940"/>
      <c r="AQ1940"/>
      <c r="AR1940"/>
      <c r="AS1940"/>
      <c r="AT1940"/>
      <c r="AU1940"/>
      <c r="AV1940"/>
      <c r="AW1940"/>
      <c r="AX1940"/>
      <c r="AY1940"/>
      <c r="AZ1940"/>
      <c r="BA1940"/>
      <c r="BB1940"/>
      <c r="BC1940"/>
      <c r="BD1940"/>
      <c r="BE1940"/>
      <c r="BF1940"/>
      <c r="BG1940"/>
      <c r="BH1940"/>
      <c r="BI1940"/>
      <c r="BJ1940"/>
      <c r="BK1940"/>
      <c r="BL1940"/>
      <c r="BM1940"/>
      <c r="BN1940"/>
      <c r="BO1940"/>
      <c r="BP1940"/>
      <c r="BQ1940"/>
      <c r="BR1940"/>
      <c r="BS1940"/>
      <c r="BT1940"/>
      <c r="BU1940"/>
      <c r="BV1940"/>
      <c r="BW1940"/>
      <c r="BX1940"/>
      <c r="BY1940"/>
      <c r="BZ1940"/>
      <c r="CA1940"/>
      <c r="CB1940"/>
      <c r="CC1940"/>
      <c r="CD1940"/>
      <c r="CE1940"/>
      <c r="CF1940"/>
      <c r="CG1940"/>
      <c r="CH1940"/>
      <c r="CI1940"/>
      <c r="CJ1940"/>
      <c r="CK1940"/>
      <c r="CL1940"/>
      <c r="CN1940"/>
    </row>
    <row r="1941" spans="7:92" x14ac:dyDescent="0.4">
      <c r="G1941"/>
      <c r="I1941"/>
      <c r="J1941"/>
      <c r="R1941"/>
      <c r="S1941"/>
      <c r="T1941"/>
      <c r="U1941"/>
      <c r="V1941"/>
      <c r="W1941"/>
      <c r="X1941"/>
      <c r="Y1941"/>
      <c r="Z1941"/>
      <c r="AA1941"/>
      <c r="AB1941"/>
      <c r="AC1941"/>
      <c r="AD1941"/>
      <c r="AE1941"/>
      <c r="AF1941"/>
      <c r="AG1941"/>
      <c r="AH1941"/>
      <c r="AI1941"/>
      <c r="AJ1941"/>
      <c r="AK1941"/>
      <c r="AL1941"/>
      <c r="AM1941"/>
      <c r="AN1941"/>
      <c r="AO1941"/>
      <c r="AP1941"/>
      <c r="AQ1941"/>
      <c r="AR1941"/>
      <c r="AS1941"/>
      <c r="AT1941"/>
      <c r="AU1941"/>
      <c r="AV1941"/>
      <c r="AW1941"/>
      <c r="AX1941"/>
      <c r="AY1941"/>
      <c r="AZ1941"/>
      <c r="BA1941"/>
      <c r="BB1941"/>
      <c r="BC1941"/>
      <c r="BD1941"/>
      <c r="BE1941"/>
      <c r="BF1941"/>
      <c r="BG1941"/>
      <c r="BH1941"/>
      <c r="BI1941"/>
      <c r="BJ1941"/>
      <c r="BK1941"/>
      <c r="BL1941"/>
      <c r="BM1941"/>
      <c r="BN1941"/>
      <c r="BO1941"/>
      <c r="BP1941"/>
      <c r="BQ1941"/>
      <c r="BR1941"/>
      <c r="BS1941"/>
      <c r="BT1941"/>
      <c r="BU1941"/>
      <c r="BV1941"/>
      <c r="BW1941"/>
      <c r="BX1941"/>
      <c r="BY1941"/>
      <c r="BZ1941"/>
      <c r="CA1941"/>
      <c r="CB1941"/>
      <c r="CC1941"/>
      <c r="CD1941"/>
      <c r="CE1941"/>
      <c r="CF1941"/>
      <c r="CG1941"/>
      <c r="CH1941"/>
      <c r="CI1941"/>
      <c r="CJ1941"/>
      <c r="CK1941"/>
      <c r="CL1941"/>
      <c r="CN1941"/>
    </row>
    <row r="1942" spans="7:92" x14ac:dyDescent="0.4">
      <c r="G1942"/>
      <c r="I1942"/>
      <c r="J1942"/>
      <c r="R1942"/>
      <c r="S1942"/>
      <c r="T1942"/>
      <c r="U1942"/>
      <c r="V1942"/>
      <c r="W1942"/>
      <c r="X1942"/>
      <c r="Y1942"/>
      <c r="Z1942"/>
      <c r="AA1942"/>
      <c r="AB1942"/>
      <c r="AC1942"/>
      <c r="AD1942"/>
      <c r="AE1942"/>
      <c r="AF1942"/>
      <c r="AG1942"/>
      <c r="AH1942"/>
      <c r="AI1942"/>
      <c r="AJ1942"/>
      <c r="AK1942"/>
      <c r="AL1942"/>
      <c r="AM1942"/>
      <c r="AN1942"/>
      <c r="AO1942"/>
      <c r="AP1942"/>
      <c r="AQ1942"/>
      <c r="AR1942"/>
      <c r="AS1942"/>
      <c r="AT1942"/>
      <c r="AU1942"/>
      <c r="AV1942"/>
      <c r="AW1942"/>
      <c r="AX1942"/>
      <c r="AY1942"/>
      <c r="AZ1942"/>
      <c r="BA1942"/>
      <c r="BB1942"/>
      <c r="BC1942"/>
      <c r="BD1942"/>
      <c r="BE1942"/>
      <c r="BF1942"/>
      <c r="BG1942"/>
      <c r="BH1942"/>
      <c r="BI1942"/>
      <c r="BJ1942"/>
      <c r="BK1942"/>
      <c r="BL1942"/>
      <c r="BM1942"/>
      <c r="BN1942"/>
      <c r="BO1942"/>
      <c r="BP1942"/>
      <c r="BQ1942"/>
      <c r="BR1942"/>
      <c r="BS1942"/>
      <c r="BT1942"/>
      <c r="BU1942"/>
      <c r="BV1942"/>
      <c r="BW1942"/>
      <c r="BX1942"/>
      <c r="BY1942"/>
      <c r="BZ1942"/>
      <c r="CA1942"/>
      <c r="CB1942"/>
      <c r="CC1942"/>
      <c r="CD1942"/>
      <c r="CE1942"/>
      <c r="CF1942"/>
      <c r="CG1942"/>
      <c r="CH1942"/>
      <c r="CI1942"/>
      <c r="CJ1942"/>
      <c r="CK1942"/>
      <c r="CL1942"/>
      <c r="CN1942"/>
    </row>
    <row r="1943" spans="7:92" x14ac:dyDescent="0.4">
      <c r="G1943"/>
      <c r="I1943"/>
      <c r="J1943"/>
      <c r="R1943"/>
      <c r="S1943"/>
      <c r="T1943"/>
      <c r="U1943"/>
      <c r="V1943"/>
      <c r="W1943"/>
      <c r="X1943"/>
      <c r="Y1943"/>
      <c r="Z1943"/>
      <c r="AA1943"/>
      <c r="AB1943"/>
      <c r="AC1943"/>
      <c r="AD1943"/>
      <c r="AE1943"/>
      <c r="AF1943"/>
      <c r="AG1943"/>
      <c r="AH1943"/>
      <c r="AI1943"/>
      <c r="AJ1943"/>
      <c r="AK1943"/>
      <c r="AL1943"/>
      <c r="AM1943"/>
      <c r="AN1943"/>
      <c r="AO1943"/>
      <c r="AP1943"/>
      <c r="AQ1943"/>
      <c r="AR1943"/>
      <c r="AS1943"/>
      <c r="AT1943"/>
      <c r="AU1943"/>
      <c r="AV1943"/>
      <c r="AW1943"/>
      <c r="AX1943"/>
      <c r="AY1943"/>
      <c r="AZ1943"/>
      <c r="BA1943"/>
      <c r="BB1943"/>
      <c r="BC1943"/>
      <c r="BD1943"/>
      <c r="BE1943"/>
      <c r="BF1943"/>
      <c r="BG1943"/>
      <c r="BH1943"/>
      <c r="BI1943"/>
      <c r="BJ1943"/>
      <c r="BK1943"/>
      <c r="BL1943"/>
      <c r="BM1943"/>
      <c r="BN1943"/>
      <c r="BO1943"/>
      <c r="BP1943"/>
      <c r="BQ1943"/>
      <c r="BR1943"/>
      <c r="BS1943"/>
      <c r="BT1943"/>
      <c r="BU1943"/>
      <c r="BV1943"/>
      <c r="BW1943"/>
      <c r="BX1943"/>
      <c r="BY1943"/>
      <c r="BZ1943"/>
      <c r="CA1943"/>
      <c r="CB1943"/>
      <c r="CC1943"/>
      <c r="CD1943"/>
      <c r="CE1943"/>
      <c r="CF1943"/>
      <c r="CG1943"/>
      <c r="CH1943"/>
      <c r="CI1943"/>
      <c r="CJ1943"/>
      <c r="CK1943"/>
      <c r="CL1943"/>
      <c r="CN1943"/>
    </row>
    <row r="1944" spans="7:92" x14ac:dyDescent="0.4">
      <c r="G1944"/>
      <c r="I1944"/>
      <c r="J1944"/>
      <c r="R1944"/>
      <c r="S1944"/>
      <c r="T1944"/>
      <c r="U1944"/>
      <c r="V1944"/>
      <c r="W1944"/>
      <c r="X1944"/>
      <c r="Y1944"/>
      <c r="Z1944"/>
      <c r="AA1944"/>
      <c r="AB1944"/>
      <c r="AC1944"/>
      <c r="AD1944"/>
      <c r="AE1944"/>
      <c r="AF1944"/>
      <c r="AG1944"/>
      <c r="AH1944"/>
      <c r="AI1944"/>
      <c r="AJ1944"/>
      <c r="AK1944"/>
      <c r="AL1944"/>
      <c r="AM1944"/>
      <c r="AN1944"/>
      <c r="AO1944"/>
      <c r="AP1944"/>
      <c r="AQ1944"/>
      <c r="AR1944"/>
      <c r="AS1944"/>
      <c r="AT1944"/>
      <c r="AU1944"/>
      <c r="AV1944"/>
      <c r="AW1944"/>
      <c r="AX1944"/>
      <c r="AY1944"/>
      <c r="AZ1944"/>
      <c r="BA1944"/>
      <c r="BB1944"/>
      <c r="BC1944"/>
      <c r="BD1944"/>
      <c r="BE1944"/>
      <c r="BF1944"/>
      <c r="BG1944"/>
      <c r="BH1944"/>
      <c r="BI1944"/>
      <c r="BJ1944"/>
      <c r="BK1944"/>
      <c r="BL1944"/>
      <c r="BM1944"/>
      <c r="BN1944"/>
      <c r="BO1944"/>
      <c r="BP1944"/>
      <c r="BQ1944"/>
      <c r="BR1944"/>
      <c r="BS1944"/>
      <c r="BT1944"/>
      <c r="BU1944"/>
      <c r="BV1944"/>
      <c r="BW1944"/>
      <c r="BX1944"/>
      <c r="BY1944"/>
      <c r="BZ1944"/>
      <c r="CA1944"/>
      <c r="CB1944"/>
      <c r="CC1944"/>
      <c r="CD1944"/>
      <c r="CE1944"/>
      <c r="CF1944"/>
      <c r="CG1944"/>
      <c r="CH1944"/>
      <c r="CI1944"/>
      <c r="CJ1944"/>
      <c r="CK1944"/>
      <c r="CL1944"/>
      <c r="CN1944"/>
    </row>
    <row r="1945" spans="7:92" x14ac:dyDescent="0.4">
      <c r="G1945"/>
      <c r="I1945"/>
      <c r="J1945"/>
      <c r="R1945"/>
      <c r="S1945"/>
      <c r="T1945"/>
      <c r="U1945"/>
      <c r="V1945"/>
      <c r="W1945"/>
      <c r="X1945"/>
      <c r="Y1945"/>
      <c r="Z1945"/>
      <c r="AA1945"/>
      <c r="AB1945"/>
      <c r="AC1945"/>
      <c r="AD1945"/>
      <c r="AE1945"/>
      <c r="AF1945"/>
      <c r="AG1945"/>
      <c r="AH1945"/>
      <c r="AI1945"/>
      <c r="AJ1945"/>
      <c r="AK1945"/>
      <c r="AL1945"/>
      <c r="AM1945"/>
      <c r="AN1945"/>
      <c r="AO1945"/>
      <c r="AP1945"/>
      <c r="AQ1945"/>
      <c r="AR1945"/>
      <c r="AS1945"/>
      <c r="AT1945"/>
      <c r="AU1945"/>
      <c r="AV1945"/>
      <c r="AW1945"/>
      <c r="AX1945"/>
      <c r="AY1945"/>
      <c r="AZ1945"/>
      <c r="BA1945"/>
      <c r="BB1945"/>
      <c r="BC1945"/>
      <c r="BD1945"/>
      <c r="BE1945"/>
      <c r="BF1945"/>
      <c r="BG1945"/>
      <c r="BH1945"/>
      <c r="BI1945"/>
      <c r="BJ1945"/>
      <c r="BK1945"/>
      <c r="BL1945"/>
      <c r="BM1945"/>
      <c r="BN1945"/>
      <c r="BO1945"/>
      <c r="BP1945"/>
      <c r="BQ1945"/>
      <c r="BR1945"/>
      <c r="BS1945"/>
      <c r="BT1945"/>
      <c r="BU1945"/>
      <c r="BV1945"/>
      <c r="BW1945"/>
      <c r="BX1945"/>
      <c r="BY1945"/>
      <c r="BZ1945"/>
      <c r="CA1945"/>
      <c r="CB1945"/>
      <c r="CC1945"/>
      <c r="CD1945"/>
      <c r="CE1945"/>
      <c r="CF1945"/>
      <c r="CG1945"/>
      <c r="CH1945"/>
      <c r="CI1945"/>
      <c r="CJ1945"/>
      <c r="CK1945"/>
      <c r="CL1945"/>
      <c r="CN1945"/>
    </row>
    <row r="1946" spans="7:92" x14ac:dyDescent="0.4">
      <c r="G1946"/>
      <c r="I1946"/>
      <c r="J1946"/>
      <c r="R1946"/>
      <c r="S1946"/>
      <c r="T1946"/>
      <c r="U1946"/>
      <c r="V1946"/>
      <c r="W1946"/>
      <c r="X1946"/>
      <c r="Y1946"/>
      <c r="Z1946"/>
      <c r="AA1946"/>
      <c r="AB1946"/>
      <c r="AC1946"/>
      <c r="AD1946"/>
      <c r="AE1946"/>
      <c r="AF1946"/>
      <c r="AG1946"/>
      <c r="AH1946"/>
      <c r="AI1946"/>
      <c r="AJ1946"/>
      <c r="AK1946"/>
      <c r="AL1946"/>
      <c r="AM1946"/>
      <c r="AN1946"/>
      <c r="AO1946"/>
      <c r="AP1946"/>
      <c r="AQ1946"/>
      <c r="AR1946"/>
      <c r="AS1946"/>
      <c r="AT1946"/>
      <c r="AU1946"/>
      <c r="AV1946"/>
      <c r="AW1946"/>
      <c r="AX1946"/>
      <c r="AY1946"/>
      <c r="AZ1946"/>
      <c r="BA1946"/>
      <c r="BB1946"/>
      <c r="BC1946"/>
      <c r="BD1946"/>
      <c r="BE1946"/>
      <c r="BF1946"/>
      <c r="BG1946"/>
      <c r="BH1946"/>
      <c r="BI1946"/>
      <c r="BJ1946"/>
      <c r="BK1946"/>
      <c r="BL1946"/>
      <c r="BM1946"/>
      <c r="BN1946"/>
      <c r="BO1946"/>
      <c r="BP1946"/>
      <c r="BQ1946"/>
      <c r="BR1946"/>
      <c r="BS1946"/>
      <c r="BT1946"/>
      <c r="BU1946"/>
      <c r="BV1946"/>
      <c r="BW1946"/>
      <c r="BX1946"/>
      <c r="BY1946"/>
      <c r="BZ1946"/>
      <c r="CA1946"/>
      <c r="CB1946"/>
      <c r="CC1946"/>
      <c r="CD1946"/>
      <c r="CE1946"/>
      <c r="CF1946"/>
      <c r="CG1946"/>
      <c r="CH1946"/>
      <c r="CI1946"/>
      <c r="CJ1946"/>
      <c r="CK1946"/>
      <c r="CL1946"/>
      <c r="CN1946"/>
    </row>
    <row r="1947" spans="7:92" x14ac:dyDescent="0.4">
      <c r="G1947"/>
      <c r="I1947"/>
      <c r="J1947"/>
      <c r="R1947"/>
      <c r="S1947"/>
      <c r="T1947"/>
      <c r="U1947"/>
      <c r="V1947"/>
      <c r="W1947"/>
      <c r="X1947"/>
      <c r="Y1947"/>
      <c r="Z1947"/>
      <c r="AA1947"/>
      <c r="AB1947"/>
      <c r="AC1947"/>
      <c r="AD1947"/>
      <c r="AE1947"/>
      <c r="AF1947"/>
      <c r="AG1947"/>
      <c r="AH1947"/>
      <c r="AI1947"/>
      <c r="AJ1947"/>
      <c r="AK1947"/>
      <c r="AL1947"/>
      <c r="AM1947"/>
      <c r="AN1947"/>
      <c r="AO1947"/>
      <c r="AP1947"/>
      <c r="AQ1947"/>
      <c r="AR1947"/>
      <c r="AS1947"/>
      <c r="AT1947"/>
      <c r="AU1947"/>
      <c r="AV1947"/>
      <c r="AW1947"/>
      <c r="AX1947"/>
      <c r="AY1947"/>
      <c r="AZ1947"/>
      <c r="BA1947"/>
      <c r="BB1947"/>
      <c r="BC1947"/>
      <c r="BD1947"/>
      <c r="BE1947"/>
      <c r="BF1947"/>
      <c r="BG1947"/>
      <c r="BH1947"/>
      <c r="BI1947"/>
      <c r="BJ1947"/>
      <c r="BK1947"/>
      <c r="BL1947"/>
      <c r="BM1947"/>
      <c r="BN1947"/>
      <c r="BO1947"/>
      <c r="BP1947"/>
      <c r="BQ1947"/>
      <c r="BR1947"/>
      <c r="BS1947"/>
      <c r="BT1947"/>
      <c r="BU1947"/>
      <c r="BV1947"/>
      <c r="BW1947"/>
      <c r="BX1947"/>
      <c r="BY1947"/>
      <c r="BZ1947"/>
      <c r="CA1947"/>
      <c r="CB1947"/>
      <c r="CC1947"/>
      <c r="CD1947"/>
      <c r="CE1947"/>
      <c r="CF1947"/>
      <c r="CG1947"/>
      <c r="CH1947"/>
      <c r="CI1947"/>
      <c r="CJ1947"/>
      <c r="CK1947"/>
      <c r="CL1947"/>
      <c r="CN1947"/>
    </row>
    <row r="1948" spans="7:92" x14ac:dyDescent="0.4">
      <c r="G1948"/>
      <c r="I1948"/>
      <c r="J1948"/>
      <c r="R1948"/>
      <c r="S1948"/>
      <c r="T1948"/>
      <c r="U1948"/>
      <c r="V1948"/>
      <c r="W1948"/>
      <c r="X1948"/>
      <c r="Y1948"/>
      <c r="Z1948"/>
      <c r="AA1948"/>
      <c r="AB1948"/>
      <c r="AC1948"/>
      <c r="AD1948"/>
      <c r="AE1948"/>
      <c r="AF1948"/>
      <c r="AG1948"/>
      <c r="AH1948"/>
      <c r="AI1948"/>
      <c r="AJ1948"/>
      <c r="AK1948"/>
      <c r="AL1948"/>
      <c r="AM1948"/>
      <c r="AN1948"/>
      <c r="AO1948"/>
      <c r="AP1948"/>
      <c r="AQ1948"/>
      <c r="AR1948"/>
      <c r="AS1948"/>
      <c r="AT1948"/>
      <c r="AU1948"/>
      <c r="AV1948"/>
      <c r="AW1948"/>
      <c r="AX1948"/>
      <c r="AY1948"/>
      <c r="AZ1948"/>
      <c r="BA1948"/>
      <c r="BB1948"/>
      <c r="BC1948"/>
      <c r="BD1948"/>
      <c r="BE1948"/>
      <c r="BF1948"/>
      <c r="BG1948"/>
      <c r="BH1948"/>
      <c r="BI1948"/>
      <c r="BJ1948"/>
      <c r="BK1948"/>
      <c r="BL1948"/>
      <c r="BM1948"/>
      <c r="BN1948"/>
      <c r="BO1948"/>
      <c r="BP1948"/>
      <c r="BQ1948"/>
      <c r="BR1948"/>
      <c r="BS1948"/>
      <c r="BT1948"/>
      <c r="BU1948"/>
      <c r="BV1948"/>
      <c r="BW1948"/>
      <c r="BX1948"/>
      <c r="BY1948"/>
      <c r="BZ1948"/>
      <c r="CA1948"/>
      <c r="CB1948"/>
      <c r="CC1948"/>
      <c r="CD1948"/>
      <c r="CE1948"/>
      <c r="CF1948"/>
      <c r="CG1948"/>
      <c r="CH1948"/>
      <c r="CI1948"/>
      <c r="CJ1948"/>
      <c r="CK1948"/>
      <c r="CL1948"/>
      <c r="CN1948"/>
    </row>
    <row r="1949" spans="7:92" x14ac:dyDescent="0.4">
      <c r="G1949"/>
      <c r="I1949"/>
      <c r="J1949"/>
      <c r="R1949"/>
      <c r="S1949"/>
      <c r="T1949"/>
      <c r="U1949"/>
      <c r="V1949"/>
      <c r="W1949"/>
      <c r="X1949"/>
      <c r="Y1949"/>
      <c r="Z1949"/>
      <c r="AA1949"/>
      <c r="AB1949"/>
      <c r="AC1949"/>
      <c r="AD1949"/>
      <c r="AE1949"/>
      <c r="AF1949"/>
      <c r="AG1949"/>
      <c r="AH1949"/>
      <c r="AI1949"/>
      <c r="AJ1949"/>
      <c r="AK1949"/>
      <c r="AL1949"/>
      <c r="AM1949"/>
      <c r="AN1949"/>
      <c r="AO1949"/>
      <c r="AP1949"/>
      <c r="AQ1949"/>
      <c r="AR1949"/>
      <c r="AS1949"/>
      <c r="AT1949"/>
      <c r="AU1949"/>
      <c r="AV1949"/>
      <c r="AW1949"/>
      <c r="AX1949"/>
      <c r="AY1949"/>
      <c r="AZ1949"/>
      <c r="BA1949"/>
      <c r="BB1949"/>
      <c r="BC1949"/>
      <c r="BD1949"/>
      <c r="BE1949"/>
      <c r="BF1949"/>
      <c r="BG1949"/>
      <c r="BH1949"/>
      <c r="BI1949"/>
      <c r="BJ1949"/>
      <c r="BK1949"/>
      <c r="BL1949"/>
      <c r="BM1949"/>
      <c r="BN1949"/>
      <c r="BO1949"/>
      <c r="BP1949"/>
      <c r="BQ1949"/>
      <c r="BR1949"/>
      <c r="BS1949"/>
      <c r="BT1949"/>
      <c r="BU1949"/>
      <c r="BV1949"/>
      <c r="BW1949"/>
      <c r="BX1949"/>
      <c r="BY1949"/>
      <c r="BZ1949"/>
      <c r="CA1949"/>
      <c r="CB1949"/>
      <c r="CC1949"/>
      <c r="CD1949"/>
      <c r="CE1949"/>
      <c r="CF1949"/>
      <c r="CG1949"/>
      <c r="CH1949"/>
      <c r="CI1949"/>
      <c r="CJ1949"/>
      <c r="CK1949"/>
      <c r="CL1949"/>
      <c r="CN1949"/>
    </row>
    <row r="1950" spans="7:92" x14ac:dyDescent="0.4">
      <c r="G1950"/>
      <c r="I1950"/>
      <c r="J1950"/>
      <c r="R1950"/>
      <c r="S1950"/>
      <c r="T1950"/>
      <c r="U1950"/>
      <c r="V1950"/>
      <c r="W1950"/>
      <c r="X1950"/>
      <c r="Y1950"/>
      <c r="Z1950"/>
      <c r="AA1950"/>
      <c r="AB1950"/>
      <c r="AC1950"/>
      <c r="AD1950"/>
      <c r="AE1950"/>
      <c r="AF1950"/>
      <c r="AG1950"/>
      <c r="AH1950"/>
      <c r="AI1950"/>
      <c r="AJ1950"/>
      <c r="AK1950"/>
      <c r="AL1950"/>
      <c r="AM1950"/>
      <c r="AN1950"/>
      <c r="AO1950"/>
      <c r="AP1950"/>
      <c r="AQ1950"/>
      <c r="AR1950"/>
      <c r="AS1950"/>
      <c r="AT1950"/>
      <c r="AU1950"/>
      <c r="AV1950"/>
      <c r="AW1950"/>
      <c r="AX1950"/>
      <c r="AY1950"/>
      <c r="AZ1950"/>
      <c r="BA1950"/>
      <c r="BB1950"/>
      <c r="BC1950"/>
      <c r="BD1950"/>
      <c r="BE1950"/>
      <c r="BF1950"/>
      <c r="BG1950"/>
      <c r="BH1950"/>
      <c r="BI1950"/>
      <c r="BJ1950"/>
      <c r="BK1950"/>
      <c r="BL1950"/>
      <c r="BM1950"/>
      <c r="BN1950"/>
      <c r="BO1950"/>
      <c r="BP1950"/>
      <c r="BQ1950"/>
      <c r="BR1950"/>
      <c r="BS1950"/>
      <c r="BT1950"/>
      <c r="BU1950"/>
      <c r="BV1950"/>
      <c r="BW1950"/>
      <c r="BX1950"/>
      <c r="BY1950"/>
      <c r="BZ1950"/>
      <c r="CA1950"/>
      <c r="CB1950"/>
      <c r="CC1950"/>
      <c r="CD1950"/>
      <c r="CE1950"/>
      <c r="CF1950"/>
      <c r="CG1950"/>
      <c r="CH1950"/>
      <c r="CI1950"/>
      <c r="CJ1950"/>
      <c r="CK1950"/>
      <c r="CL1950"/>
      <c r="CN1950"/>
    </row>
    <row r="1951" spans="7:92" x14ac:dyDescent="0.4">
      <c r="G1951"/>
      <c r="I1951"/>
      <c r="J1951"/>
      <c r="R1951"/>
      <c r="S1951"/>
      <c r="T1951"/>
      <c r="U1951"/>
      <c r="V1951"/>
      <c r="W1951"/>
      <c r="X1951"/>
      <c r="Y1951"/>
      <c r="Z1951"/>
      <c r="AA1951"/>
      <c r="AB1951"/>
      <c r="AC1951"/>
      <c r="AD1951"/>
      <c r="AE1951"/>
      <c r="AF1951"/>
      <c r="AG1951"/>
      <c r="AH1951"/>
      <c r="AI1951"/>
      <c r="AJ1951"/>
      <c r="AK1951"/>
      <c r="AL1951"/>
      <c r="AM1951"/>
      <c r="AN1951"/>
      <c r="AO1951"/>
      <c r="AP1951"/>
      <c r="AQ1951"/>
      <c r="AR1951"/>
      <c r="AS1951"/>
      <c r="AT1951"/>
      <c r="AU1951"/>
      <c r="AV1951"/>
      <c r="AW1951"/>
      <c r="AX1951"/>
      <c r="AY1951"/>
      <c r="AZ1951"/>
      <c r="BA1951"/>
      <c r="BB1951"/>
      <c r="BC1951"/>
      <c r="BD1951"/>
      <c r="BE1951"/>
      <c r="BF1951"/>
      <c r="BG1951"/>
      <c r="BH1951"/>
      <c r="BI1951"/>
      <c r="BJ1951"/>
      <c r="BK1951"/>
      <c r="BL1951"/>
      <c r="BM1951"/>
      <c r="BN1951"/>
      <c r="BO1951"/>
      <c r="BP1951"/>
      <c r="BQ1951"/>
      <c r="BR1951"/>
      <c r="BS1951"/>
      <c r="BT1951"/>
      <c r="BU1951"/>
      <c r="BV1951"/>
      <c r="BW1951"/>
      <c r="BX1951"/>
      <c r="BY1951"/>
      <c r="BZ1951"/>
      <c r="CA1951"/>
      <c r="CB1951"/>
      <c r="CC1951"/>
      <c r="CD1951"/>
      <c r="CE1951"/>
      <c r="CF1951"/>
      <c r="CG1951"/>
      <c r="CH1951"/>
      <c r="CI1951"/>
      <c r="CJ1951"/>
      <c r="CK1951"/>
      <c r="CL1951"/>
      <c r="CN1951"/>
    </row>
    <row r="1952" spans="7:92" x14ac:dyDescent="0.4">
      <c r="G1952"/>
      <c r="I1952"/>
      <c r="J1952"/>
      <c r="R1952"/>
      <c r="S1952"/>
      <c r="T1952"/>
      <c r="U1952"/>
      <c r="V1952"/>
      <c r="W1952"/>
      <c r="X1952"/>
      <c r="Y1952"/>
      <c r="Z1952"/>
      <c r="AA1952"/>
      <c r="AB1952"/>
      <c r="AC1952"/>
      <c r="AD1952"/>
      <c r="AE1952"/>
      <c r="AF1952"/>
      <c r="AG1952"/>
      <c r="AH1952"/>
      <c r="AI1952"/>
      <c r="AJ1952"/>
      <c r="AK1952"/>
      <c r="AL1952"/>
      <c r="AM1952"/>
      <c r="AN1952"/>
      <c r="AO1952"/>
      <c r="AP1952"/>
      <c r="AQ1952"/>
      <c r="AR1952"/>
      <c r="AS1952"/>
      <c r="AT1952"/>
      <c r="AU1952"/>
      <c r="AV1952"/>
      <c r="AW1952"/>
      <c r="AX1952"/>
      <c r="AY1952"/>
      <c r="AZ1952"/>
      <c r="BA1952"/>
      <c r="BB1952"/>
      <c r="BC1952"/>
      <c r="BD1952"/>
      <c r="BE1952"/>
      <c r="BF1952"/>
      <c r="BG1952"/>
      <c r="BH1952"/>
      <c r="BI1952"/>
      <c r="BJ1952"/>
      <c r="BK1952"/>
      <c r="BL1952"/>
      <c r="BM1952"/>
      <c r="BN1952"/>
      <c r="BO1952"/>
      <c r="BP1952"/>
      <c r="BQ1952"/>
      <c r="BR1952"/>
      <c r="BS1952"/>
      <c r="BT1952"/>
      <c r="BU1952"/>
      <c r="BV1952"/>
      <c r="BW1952"/>
      <c r="BX1952"/>
      <c r="BY1952"/>
      <c r="BZ1952"/>
      <c r="CA1952"/>
      <c r="CB1952"/>
      <c r="CC1952"/>
      <c r="CD1952"/>
      <c r="CE1952"/>
      <c r="CF1952"/>
      <c r="CG1952"/>
      <c r="CH1952"/>
      <c r="CI1952"/>
      <c r="CJ1952"/>
      <c r="CK1952"/>
      <c r="CL1952"/>
      <c r="CN1952"/>
    </row>
    <row r="1953" spans="7:92" x14ac:dyDescent="0.4">
      <c r="G1953"/>
      <c r="I1953"/>
      <c r="J1953"/>
      <c r="R1953"/>
      <c r="S1953"/>
      <c r="T1953"/>
      <c r="U1953"/>
      <c r="V1953"/>
      <c r="W1953"/>
      <c r="X1953"/>
      <c r="Y1953"/>
      <c r="Z1953"/>
      <c r="AA1953"/>
      <c r="AB1953"/>
      <c r="AC1953"/>
      <c r="AD1953"/>
      <c r="AE1953"/>
      <c r="AF1953"/>
      <c r="AG1953"/>
      <c r="AH1953"/>
      <c r="AI1953"/>
      <c r="AJ1953"/>
      <c r="AK1953"/>
      <c r="AL1953"/>
      <c r="AM1953"/>
      <c r="AN1953"/>
      <c r="AO1953"/>
      <c r="AP1953"/>
      <c r="AQ1953"/>
      <c r="AR1953"/>
      <c r="AS1953"/>
      <c r="AT1953"/>
      <c r="AU1953"/>
      <c r="AV1953"/>
      <c r="AW1953"/>
      <c r="AX1953"/>
      <c r="AY1953"/>
      <c r="AZ1953"/>
      <c r="BA1953"/>
      <c r="BB1953"/>
      <c r="BC1953"/>
      <c r="BD1953"/>
      <c r="BE1953"/>
      <c r="BF1953"/>
      <c r="BG1953"/>
      <c r="BH1953"/>
      <c r="BI1953"/>
      <c r="BJ1953"/>
      <c r="BK1953"/>
      <c r="BL1953"/>
      <c r="BM1953"/>
      <c r="BN1953"/>
      <c r="BO1953"/>
      <c r="BP1953"/>
      <c r="BQ1953"/>
      <c r="BR1953"/>
      <c r="BS1953"/>
      <c r="BT1953"/>
      <c r="BU1953"/>
      <c r="BV1953"/>
      <c r="BW1953"/>
      <c r="BX1953"/>
      <c r="BY1953"/>
      <c r="BZ1953"/>
      <c r="CA1953"/>
      <c r="CB1953"/>
      <c r="CC1953"/>
      <c r="CD1953"/>
      <c r="CE1953"/>
      <c r="CF1953"/>
      <c r="CG1953"/>
      <c r="CH1953"/>
      <c r="CI1953"/>
      <c r="CJ1953"/>
      <c r="CK1953"/>
      <c r="CL1953"/>
      <c r="CN1953"/>
    </row>
    <row r="1954" spans="7:92" x14ac:dyDescent="0.4">
      <c r="G1954"/>
      <c r="I1954"/>
      <c r="J1954"/>
      <c r="R1954"/>
      <c r="S1954"/>
      <c r="T1954"/>
      <c r="U1954"/>
      <c r="V1954"/>
      <c r="W1954"/>
      <c r="X1954"/>
      <c r="Y1954"/>
      <c r="Z1954"/>
      <c r="AA1954"/>
      <c r="AB1954"/>
      <c r="AC1954"/>
      <c r="AD1954"/>
      <c r="AE1954"/>
      <c r="AF1954"/>
      <c r="AG1954"/>
      <c r="AH1954"/>
      <c r="AI1954"/>
      <c r="AJ1954"/>
      <c r="AK1954"/>
      <c r="AL1954"/>
      <c r="AM1954"/>
      <c r="AN1954"/>
      <c r="AO1954"/>
      <c r="AP1954"/>
      <c r="AQ1954"/>
      <c r="AR1954"/>
      <c r="AS1954"/>
      <c r="AT1954"/>
      <c r="AU1954"/>
      <c r="AV1954"/>
      <c r="AW1954"/>
      <c r="AX1954"/>
      <c r="AY1954"/>
      <c r="AZ1954"/>
      <c r="BA1954"/>
      <c r="BB1954"/>
      <c r="BC1954"/>
      <c r="BD1954"/>
      <c r="BE1954"/>
      <c r="BF1954"/>
      <c r="BG1954"/>
      <c r="BH1954"/>
      <c r="BI1954"/>
      <c r="BJ1954"/>
      <c r="BK1954"/>
      <c r="BL1954"/>
      <c r="BM1954"/>
      <c r="BN1954"/>
      <c r="BO1954"/>
      <c r="BP1954"/>
      <c r="BQ1954"/>
      <c r="BR1954"/>
      <c r="BS1954"/>
      <c r="BT1954"/>
      <c r="BU1954"/>
      <c r="BV1954"/>
      <c r="BW1954"/>
      <c r="BX1954"/>
      <c r="BY1954"/>
      <c r="BZ1954"/>
      <c r="CA1954"/>
      <c r="CB1954"/>
      <c r="CC1954"/>
      <c r="CD1954"/>
      <c r="CE1954"/>
      <c r="CF1954"/>
      <c r="CG1954"/>
      <c r="CH1954"/>
      <c r="CI1954"/>
      <c r="CJ1954"/>
      <c r="CK1954"/>
      <c r="CL1954"/>
      <c r="CN1954"/>
    </row>
    <row r="1955" spans="7:92" x14ac:dyDescent="0.4">
      <c r="G1955"/>
      <c r="I1955"/>
      <c r="J1955"/>
      <c r="R1955"/>
      <c r="S1955"/>
      <c r="T1955"/>
      <c r="U1955"/>
      <c r="V1955"/>
      <c r="W1955"/>
      <c r="X1955"/>
      <c r="Y1955"/>
      <c r="Z1955"/>
      <c r="AA1955"/>
      <c r="AB1955"/>
      <c r="AC1955"/>
      <c r="AD1955"/>
      <c r="AE1955"/>
      <c r="AF1955"/>
      <c r="AG1955"/>
      <c r="AH1955"/>
      <c r="AI1955"/>
      <c r="AJ1955"/>
      <c r="AK1955"/>
      <c r="AL1955"/>
      <c r="AM1955"/>
      <c r="AN1955"/>
      <c r="AO1955"/>
      <c r="AP1955"/>
      <c r="AQ1955"/>
      <c r="AR1955"/>
      <c r="AS1955"/>
      <c r="AT1955"/>
      <c r="AU1955"/>
      <c r="AV1955"/>
      <c r="AW1955"/>
      <c r="AX1955"/>
      <c r="AY1955"/>
      <c r="AZ1955"/>
      <c r="BA1955"/>
      <c r="BB1955"/>
      <c r="BC1955"/>
      <c r="BD1955"/>
      <c r="BE1955"/>
      <c r="BF1955"/>
      <c r="BG1955"/>
      <c r="BH1955"/>
      <c r="BI1955"/>
      <c r="BJ1955"/>
      <c r="BK1955"/>
      <c r="BL1955"/>
      <c r="BM1955"/>
      <c r="BN1955"/>
      <c r="BO1955"/>
      <c r="BP1955"/>
      <c r="BQ1955"/>
      <c r="BR1955"/>
      <c r="BS1955"/>
      <c r="BT1955"/>
      <c r="BU1955"/>
      <c r="BV1955"/>
      <c r="BW1955"/>
      <c r="BX1955"/>
      <c r="BY1955"/>
      <c r="BZ1955"/>
      <c r="CA1955"/>
      <c r="CB1955"/>
      <c r="CC1955"/>
      <c r="CD1955"/>
      <c r="CE1955"/>
      <c r="CF1955"/>
      <c r="CG1955"/>
      <c r="CH1955"/>
      <c r="CI1955"/>
      <c r="CJ1955"/>
      <c r="CK1955"/>
      <c r="CL1955"/>
      <c r="CN1955"/>
    </row>
    <row r="1956" spans="7:92" x14ac:dyDescent="0.4">
      <c r="G1956"/>
      <c r="I1956"/>
      <c r="J1956"/>
      <c r="R1956"/>
      <c r="S1956"/>
      <c r="T1956"/>
      <c r="U1956"/>
      <c r="V1956"/>
      <c r="W1956"/>
      <c r="X1956"/>
      <c r="Y1956"/>
      <c r="Z1956"/>
      <c r="AA1956"/>
      <c r="AB1956"/>
      <c r="AC1956"/>
      <c r="AD1956"/>
      <c r="AE1956"/>
      <c r="AF1956"/>
      <c r="AG1956"/>
      <c r="AH1956"/>
      <c r="AI1956"/>
      <c r="AJ1956"/>
      <c r="AK1956"/>
      <c r="AL1956"/>
      <c r="AM1956"/>
      <c r="AN1956"/>
      <c r="AO1956"/>
      <c r="AP1956"/>
      <c r="AQ1956"/>
      <c r="AR1956"/>
      <c r="AS1956"/>
      <c r="AT1956"/>
      <c r="AU1956"/>
      <c r="AV1956"/>
      <c r="AW1956"/>
      <c r="AX1956"/>
      <c r="AY1956"/>
      <c r="AZ1956"/>
      <c r="BA1956"/>
      <c r="BB1956"/>
      <c r="BC1956"/>
      <c r="BD1956"/>
      <c r="BE1956"/>
      <c r="BF1956"/>
      <c r="BG1956"/>
      <c r="BH1956"/>
      <c r="BI1956"/>
      <c r="BJ1956"/>
      <c r="BK1956"/>
      <c r="BL1956"/>
      <c r="BM1956"/>
      <c r="BN1956"/>
      <c r="BO1956"/>
      <c r="BP1956"/>
      <c r="BQ1956"/>
      <c r="BR1956"/>
      <c r="BS1956"/>
      <c r="BT1956"/>
      <c r="BU1956"/>
      <c r="BV1956"/>
      <c r="BW1956"/>
      <c r="BX1956"/>
      <c r="BY1956"/>
      <c r="BZ1956"/>
      <c r="CA1956"/>
      <c r="CB1956"/>
      <c r="CC1956"/>
      <c r="CD1956"/>
      <c r="CE1956"/>
      <c r="CF1956"/>
      <c r="CG1956"/>
      <c r="CH1956"/>
      <c r="CI1956"/>
      <c r="CJ1956"/>
      <c r="CK1956"/>
      <c r="CL1956"/>
      <c r="CN1956"/>
    </row>
    <row r="1957" spans="7:92" x14ac:dyDescent="0.4">
      <c r="G1957"/>
      <c r="I1957"/>
      <c r="J1957"/>
      <c r="R1957"/>
      <c r="S1957"/>
      <c r="T1957"/>
      <c r="U1957"/>
      <c r="V1957"/>
      <c r="W1957"/>
      <c r="X1957"/>
      <c r="Y1957"/>
      <c r="Z1957"/>
      <c r="AA1957"/>
      <c r="AB1957"/>
      <c r="AC1957"/>
      <c r="AD1957"/>
      <c r="AE1957"/>
      <c r="AF1957"/>
      <c r="AG1957"/>
      <c r="AH1957"/>
      <c r="AI1957"/>
      <c r="AJ1957"/>
      <c r="AK1957"/>
      <c r="AL1957"/>
      <c r="AM1957"/>
      <c r="AN1957"/>
      <c r="AO1957"/>
      <c r="AP1957"/>
      <c r="AQ1957"/>
      <c r="AR1957"/>
      <c r="AS1957"/>
      <c r="AT1957"/>
      <c r="AU1957"/>
      <c r="AV1957"/>
      <c r="AW1957"/>
      <c r="AX1957"/>
      <c r="AY1957"/>
      <c r="AZ1957"/>
      <c r="BA1957"/>
      <c r="BB1957"/>
      <c r="BC1957"/>
      <c r="BD1957"/>
      <c r="BE1957"/>
      <c r="BF1957"/>
      <c r="BG1957"/>
      <c r="BH1957"/>
      <c r="BI1957"/>
      <c r="BJ1957"/>
      <c r="BK1957"/>
      <c r="BL1957"/>
      <c r="BM1957"/>
      <c r="BN1957"/>
      <c r="BO1957"/>
      <c r="BP1957"/>
      <c r="BQ1957"/>
      <c r="BR1957"/>
      <c r="BS1957"/>
      <c r="BT1957"/>
      <c r="BU1957"/>
      <c r="BV1957"/>
      <c r="BW1957"/>
      <c r="BX1957"/>
      <c r="BY1957"/>
      <c r="BZ1957"/>
      <c r="CA1957"/>
      <c r="CB1957"/>
      <c r="CC1957"/>
      <c r="CD1957"/>
      <c r="CE1957"/>
      <c r="CF1957"/>
      <c r="CG1957"/>
      <c r="CH1957"/>
      <c r="CI1957"/>
      <c r="CJ1957"/>
      <c r="CK1957"/>
      <c r="CL1957"/>
      <c r="CN1957"/>
    </row>
    <row r="1958" spans="7:92" x14ac:dyDescent="0.4">
      <c r="G1958"/>
      <c r="I1958"/>
      <c r="J1958"/>
      <c r="R1958"/>
      <c r="S1958"/>
      <c r="T1958"/>
      <c r="U1958"/>
      <c r="V1958"/>
      <c r="W1958"/>
      <c r="X1958"/>
      <c r="Y1958"/>
      <c r="Z1958"/>
      <c r="AA1958"/>
      <c r="AB1958"/>
      <c r="AC1958"/>
      <c r="AD1958"/>
      <c r="AE1958"/>
      <c r="AF1958"/>
      <c r="AG1958"/>
      <c r="AH1958"/>
      <c r="AI1958"/>
      <c r="AJ1958"/>
      <c r="AK1958"/>
      <c r="AL1958"/>
      <c r="AM1958"/>
      <c r="AN1958"/>
      <c r="AO1958"/>
      <c r="AP1958"/>
      <c r="AQ1958"/>
      <c r="AR1958"/>
      <c r="AS1958"/>
      <c r="AT1958"/>
      <c r="AU1958"/>
      <c r="AV1958"/>
      <c r="AW1958"/>
      <c r="AX1958"/>
      <c r="AY1958"/>
      <c r="AZ1958"/>
      <c r="BA1958"/>
      <c r="BB1958"/>
      <c r="BC1958"/>
      <c r="BD1958"/>
      <c r="BE1958"/>
      <c r="BF1958"/>
      <c r="BG1958"/>
      <c r="BH1958"/>
      <c r="BI1958"/>
      <c r="BJ1958"/>
      <c r="BK1958"/>
      <c r="BL1958"/>
      <c r="BM1958"/>
      <c r="BN1958"/>
      <c r="BO1958"/>
      <c r="BP1958"/>
      <c r="BQ1958"/>
      <c r="BR1958"/>
      <c r="BS1958"/>
      <c r="BT1958"/>
      <c r="BU1958"/>
      <c r="BV1958"/>
      <c r="BW1958"/>
      <c r="BX1958"/>
      <c r="BY1958"/>
      <c r="BZ1958"/>
      <c r="CA1958"/>
      <c r="CB1958"/>
      <c r="CC1958"/>
      <c r="CD1958"/>
      <c r="CE1958"/>
      <c r="CF1958"/>
      <c r="CG1958"/>
      <c r="CH1958"/>
      <c r="CI1958"/>
      <c r="CJ1958"/>
      <c r="CK1958"/>
      <c r="CL1958"/>
      <c r="CN1958"/>
    </row>
    <row r="1959" spans="7:92" x14ac:dyDescent="0.4">
      <c r="G1959"/>
      <c r="I1959"/>
      <c r="J1959"/>
      <c r="R1959"/>
      <c r="S1959"/>
      <c r="T1959"/>
      <c r="U1959"/>
      <c r="V1959"/>
      <c r="W1959"/>
      <c r="X1959"/>
      <c r="Y1959"/>
      <c r="Z1959"/>
      <c r="AA1959"/>
      <c r="AB1959"/>
      <c r="AC1959"/>
      <c r="AD1959"/>
      <c r="AE1959"/>
      <c r="AF1959"/>
      <c r="AG1959"/>
      <c r="AH1959"/>
      <c r="AI1959"/>
      <c r="AJ1959"/>
      <c r="AK1959"/>
      <c r="AL1959"/>
      <c r="AM1959"/>
      <c r="AN1959"/>
      <c r="AO1959"/>
      <c r="AP1959"/>
      <c r="AQ1959"/>
      <c r="AR1959"/>
      <c r="AS1959"/>
      <c r="AT1959"/>
      <c r="AU1959"/>
      <c r="AV1959"/>
      <c r="AW1959"/>
      <c r="AX1959"/>
      <c r="AY1959"/>
      <c r="AZ1959"/>
      <c r="BA1959"/>
      <c r="BB1959"/>
      <c r="BC1959"/>
      <c r="BD1959"/>
      <c r="BE1959"/>
      <c r="BF1959"/>
      <c r="BG1959"/>
      <c r="BH1959"/>
      <c r="BI1959"/>
      <c r="BJ1959"/>
      <c r="BK1959"/>
      <c r="BL1959"/>
      <c r="BM1959"/>
      <c r="BN1959"/>
      <c r="BO1959"/>
      <c r="BP1959"/>
      <c r="BQ1959"/>
      <c r="BR1959"/>
      <c r="BS1959"/>
      <c r="BT1959"/>
      <c r="BU1959"/>
      <c r="BV1959"/>
      <c r="BW1959"/>
      <c r="BX1959"/>
      <c r="BY1959"/>
      <c r="BZ1959"/>
      <c r="CA1959"/>
      <c r="CB1959"/>
      <c r="CC1959"/>
      <c r="CD1959"/>
      <c r="CE1959"/>
      <c r="CF1959"/>
      <c r="CG1959"/>
      <c r="CH1959"/>
      <c r="CI1959"/>
      <c r="CJ1959"/>
      <c r="CK1959"/>
      <c r="CL1959"/>
      <c r="CN1959"/>
    </row>
    <row r="1960" spans="7:92" x14ac:dyDescent="0.4">
      <c r="G1960"/>
      <c r="I1960"/>
      <c r="J1960"/>
      <c r="R1960"/>
      <c r="S1960"/>
      <c r="T1960"/>
      <c r="U1960"/>
      <c r="V1960"/>
      <c r="W1960"/>
      <c r="X1960"/>
      <c r="Y1960"/>
      <c r="Z1960"/>
      <c r="AA1960"/>
      <c r="AB1960"/>
      <c r="AC1960"/>
      <c r="AD1960"/>
      <c r="AE1960"/>
      <c r="AF1960"/>
      <c r="AG1960"/>
      <c r="AH1960"/>
      <c r="AI1960"/>
      <c r="AJ1960"/>
      <c r="AK1960"/>
      <c r="AL1960"/>
      <c r="AM1960"/>
      <c r="AN1960"/>
      <c r="AO1960"/>
      <c r="AP1960"/>
      <c r="AQ1960"/>
      <c r="AR1960"/>
      <c r="AS1960"/>
      <c r="AT1960"/>
      <c r="AU1960"/>
      <c r="AV1960"/>
      <c r="AW1960"/>
      <c r="AX1960"/>
      <c r="AY1960"/>
      <c r="AZ1960"/>
      <c r="BA1960"/>
      <c r="BB1960"/>
      <c r="BC1960"/>
      <c r="BD1960"/>
      <c r="BE1960"/>
      <c r="BF1960"/>
      <c r="BG1960"/>
      <c r="BH1960"/>
      <c r="BI1960"/>
      <c r="BJ1960"/>
      <c r="BK1960"/>
      <c r="BL1960"/>
      <c r="BM1960"/>
      <c r="BN1960"/>
      <c r="BO1960"/>
      <c r="BP1960"/>
      <c r="BQ1960"/>
      <c r="BR1960"/>
      <c r="BS1960"/>
      <c r="BT1960"/>
      <c r="BU1960"/>
      <c r="BV1960"/>
      <c r="BW1960"/>
      <c r="BX1960"/>
      <c r="BY1960"/>
      <c r="BZ1960"/>
      <c r="CA1960"/>
      <c r="CB1960"/>
      <c r="CC1960"/>
      <c r="CD1960"/>
      <c r="CE1960"/>
      <c r="CF1960"/>
      <c r="CG1960"/>
      <c r="CH1960"/>
      <c r="CI1960"/>
      <c r="CJ1960"/>
      <c r="CK1960"/>
      <c r="CL1960"/>
      <c r="CN1960"/>
    </row>
    <row r="1961" spans="7:92" x14ac:dyDescent="0.4">
      <c r="G1961"/>
      <c r="I1961"/>
      <c r="J1961"/>
      <c r="R1961"/>
      <c r="S1961"/>
      <c r="T1961"/>
      <c r="U1961"/>
      <c r="V1961"/>
      <c r="W1961"/>
      <c r="X1961"/>
      <c r="Y1961"/>
      <c r="Z1961"/>
      <c r="AA1961"/>
      <c r="AB1961"/>
      <c r="AC1961"/>
      <c r="AD1961"/>
      <c r="AE1961"/>
      <c r="AF1961"/>
      <c r="AG1961"/>
      <c r="AH1961"/>
      <c r="AI1961"/>
      <c r="AJ1961"/>
      <c r="AK1961"/>
      <c r="AL1961"/>
      <c r="AM1961"/>
      <c r="AN1961"/>
      <c r="AO1961"/>
      <c r="AP1961"/>
      <c r="AQ1961"/>
      <c r="AR1961"/>
      <c r="AS1961"/>
      <c r="AT1961"/>
      <c r="AU1961"/>
      <c r="AV1961"/>
      <c r="AW1961"/>
      <c r="AX1961"/>
      <c r="AY1961"/>
      <c r="AZ1961"/>
      <c r="BA1961"/>
      <c r="BB1961"/>
      <c r="BC1961"/>
      <c r="BD1961"/>
      <c r="BE1961"/>
      <c r="BF1961"/>
      <c r="BG1961"/>
      <c r="BH1961"/>
      <c r="BI1961"/>
      <c r="BJ1961"/>
      <c r="BK1961"/>
      <c r="BL1961"/>
      <c r="BM1961"/>
      <c r="BN1961"/>
      <c r="BO1961"/>
      <c r="BP1961"/>
      <c r="BQ1961"/>
      <c r="BR1961"/>
      <c r="BS1961"/>
      <c r="BT1961"/>
      <c r="BU1961"/>
      <c r="BV1961"/>
      <c r="BW1961"/>
      <c r="BX1961"/>
      <c r="BY1961"/>
      <c r="BZ1961"/>
      <c r="CA1961"/>
      <c r="CB1961"/>
      <c r="CC1961"/>
      <c r="CD1961"/>
      <c r="CE1961"/>
      <c r="CF1961"/>
      <c r="CG1961"/>
      <c r="CH1961"/>
      <c r="CI1961"/>
      <c r="CJ1961"/>
      <c r="CK1961"/>
      <c r="CL1961"/>
      <c r="CN1961"/>
    </row>
    <row r="1962" spans="7:92" x14ac:dyDescent="0.4">
      <c r="G1962"/>
      <c r="I1962"/>
      <c r="J1962"/>
      <c r="R1962"/>
      <c r="S1962"/>
      <c r="T1962"/>
      <c r="U1962"/>
      <c r="V1962"/>
      <c r="W1962"/>
      <c r="X1962"/>
      <c r="Y1962"/>
      <c r="Z1962"/>
      <c r="AA1962"/>
      <c r="AB1962"/>
      <c r="AC1962"/>
      <c r="AD1962"/>
      <c r="AE1962"/>
      <c r="AF1962"/>
      <c r="AG1962"/>
      <c r="AH1962"/>
      <c r="AI1962"/>
      <c r="AJ1962"/>
      <c r="AK1962"/>
      <c r="AL1962"/>
      <c r="AM1962"/>
      <c r="AN1962"/>
      <c r="AO1962"/>
      <c r="AP1962"/>
      <c r="AQ1962"/>
      <c r="AR1962"/>
      <c r="AS1962"/>
      <c r="AT1962"/>
      <c r="AU1962"/>
      <c r="AV1962"/>
      <c r="AW1962"/>
      <c r="AX1962"/>
      <c r="AY1962"/>
      <c r="AZ1962"/>
      <c r="BA1962"/>
      <c r="BB1962"/>
      <c r="BC1962"/>
      <c r="BD1962"/>
      <c r="BE1962"/>
      <c r="BF1962"/>
      <c r="BG1962"/>
      <c r="BH1962"/>
      <c r="BI1962"/>
      <c r="BJ1962"/>
      <c r="BK1962"/>
      <c r="BL1962"/>
      <c r="BM1962"/>
      <c r="BN1962"/>
      <c r="BO1962"/>
      <c r="BP1962"/>
      <c r="BQ1962"/>
      <c r="BR1962"/>
      <c r="BS1962"/>
      <c r="BT1962"/>
      <c r="BU1962"/>
      <c r="BV1962"/>
      <c r="BW1962"/>
      <c r="BX1962"/>
      <c r="BY1962"/>
      <c r="BZ1962"/>
      <c r="CA1962"/>
      <c r="CB1962"/>
      <c r="CC1962"/>
      <c r="CD1962"/>
      <c r="CE1962"/>
      <c r="CF1962"/>
      <c r="CG1962"/>
      <c r="CH1962"/>
      <c r="CI1962"/>
      <c r="CJ1962"/>
      <c r="CK1962"/>
      <c r="CL1962"/>
      <c r="CN1962"/>
    </row>
    <row r="1963" spans="7:92" x14ac:dyDescent="0.4">
      <c r="G1963"/>
      <c r="I1963"/>
      <c r="J1963"/>
      <c r="R1963"/>
      <c r="S1963"/>
      <c r="T1963"/>
      <c r="U1963"/>
      <c r="V1963"/>
      <c r="W1963"/>
      <c r="X1963"/>
      <c r="Y1963"/>
      <c r="Z1963"/>
      <c r="AA1963"/>
      <c r="AB1963"/>
      <c r="AC1963"/>
      <c r="AD1963"/>
      <c r="AE1963"/>
      <c r="AF1963"/>
      <c r="AG1963"/>
      <c r="AH1963"/>
      <c r="AI1963"/>
      <c r="AJ1963"/>
      <c r="AK1963"/>
      <c r="AL1963"/>
      <c r="AM1963"/>
      <c r="AN1963"/>
      <c r="AO1963"/>
      <c r="AP1963"/>
      <c r="AQ1963"/>
      <c r="AR1963"/>
      <c r="AS1963"/>
      <c r="AT1963"/>
      <c r="AU1963"/>
      <c r="AV1963"/>
      <c r="AW1963"/>
      <c r="AX1963"/>
      <c r="AY1963"/>
      <c r="AZ1963"/>
      <c r="BA1963"/>
      <c r="BB1963"/>
      <c r="BC1963"/>
      <c r="BD1963"/>
      <c r="BE1963"/>
      <c r="BF1963"/>
      <c r="BG1963"/>
      <c r="BH1963"/>
      <c r="BI1963"/>
      <c r="BJ1963"/>
      <c r="BK1963"/>
      <c r="BL1963"/>
      <c r="BM1963"/>
      <c r="BN1963"/>
      <c r="BO1963"/>
      <c r="BP1963"/>
      <c r="BQ1963"/>
      <c r="BR1963"/>
      <c r="BS1963"/>
      <c r="BT1963"/>
      <c r="BU1963"/>
      <c r="BV1963"/>
      <c r="BW1963"/>
      <c r="BX1963"/>
      <c r="BY1963"/>
      <c r="BZ1963"/>
      <c r="CA1963"/>
      <c r="CB1963"/>
      <c r="CC1963"/>
      <c r="CD1963"/>
      <c r="CE1963"/>
      <c r="CF1963"/>
      <c r="CG1963"/>
      <c r="CH1963"/>
      <c r="CI1963"/>
      <c r="CJ1963"/>
      <c r="CK1963"/>
      <c r="CL1963"/>
      <c r="CN1963"/>
    </row>
    <row r="1964" spans="7:92" x14ac:dyDescent="0.4">
      <c r="G1964"/>
      <c r="I1964"/>
      <c r="J1964"/>
      <c r="R1964"/>
      <c r="S1964"/>
      <c r="T1964"/>
      <c r="U1964"/>
      <c r="V1964"/>
      <c r="W1964"/>
      <c r="X1964"/>
      <c r="Y1964"/>
      <c r="Z1964"/>
      <c r="AA1964"/>
      <c r="AB1964"/>
      <c r="AC1964"/>
      <c r="AD1964"/>
      <c r="AE1964"/>
      <c r="AF1964"/>
      <c r="AG1964"/>
      <c r="AH1964"/>
      <c r="AI1964"/>
      <c r="AJ1964"/>
      <c r="AK1964"/>
      <c r="AL1964"/>
      <c r="AM1964"/>
      <c r="AN1964"/>
      <c r="AO1964"/>
      <c r="AP1964"/>
      <c r="AQ1964"/>
      <c r="AR1964"/>
      <c r="AS1964"/>
      <c r="AT1964"/>
      <c r="AU1964"/>
      <c r="AV1964"/>
      <c r="AW1964"/>
      <c r="AX1964"/>
      <c r="AY1964"/>
      <c r="AZ1964"/>
      <c r="BA1964"/>
      <c r="BB1964"/>
      <c r="BC1964"/>
      <c r="BD1964"/>
      <c r="BE1964"/>
      <c r="BF1964"/>
      <c r="BG1964"/>
      <c r="BH1964"/>
      <c r="BI1964"/>
      <c r="BJ1964"/>
      <c r="BK1964"/>
      <c r="BL1964"/>
      <c r="BM1964"/>
      <c r="BN1964"/>
      <c r="BO1964"/>
      <c r="BP1964"/>
      <c r="BQ1964"/>
      <c r="BR1964"/>
      <c r="BS1964"/>
      <c r="BT1964"/>
      <c r="BU1964"/>
      <c r="BV1964"/>
      <c r="BW1964"/>
      <c r="BX1964"/>
      <c r="BY1964"/>
      <c r="BZ1964"/>
      <c r="CA1964"/>
      <c r="CB1964"/>
      <c r="CC1964"/>
      <c r="CD1964"/>
      <c r="CE1964"/>
      <c r="CF1964"/>
      <c r="CG1964"/>
      <c r="CH1964"/>
      <c r="CI1964"/>
      <c r="CJ1964"/>
      <c r="CK1964"/>
      <c r="CL1964"/>
      <c r="CN1964"/>
    </row>
    <row r="1965" spans="7:92" x14ac:dyDescent="0.4">
      <c r="G1965"/>
      <c r="I1965"/>
      <c r="J1965"/>
      <c r="R1965"/>
      <c r="S1965"/>
      <c r="T1965"/>
      <c r="U1965"/>
      <c r="V1965"/>
      <c r="W1965"/>
      <c r="X1965"/>
      <c r="Y1965"/>
      <c r="Z1965"/>
      <c r="AA1965"/>
      <c r="AB1965"/>
      <c r="AC1965"/>
      <c r="AD1965"/>
      <c r="AE1965"/>
      <c r="AF1965"/>
      <c r="AG1965"/>
      <c r="AH1965"/>
      <c r="AI1965"/>
      <c r="AJ1965"/>
      <c r="AK1965"/>
      <c r="AL1965"/>
      <c r="AM1965"/>
      <c r="AN1965"/>
      <c r="AO1965"/>
      <c r="AP1965"/>
      <c r="AQ1965"/>
      <c r="AR1965"/>
      <c r="AS1965"/>
      <c r="AT1965"/>
      <c r="AU1965"/>
      <c r="AV1965"/>
      <c r="AW1965"/>
      <c r="AX1965"/>
      <c r="AY1965"/>
      <c r="AZ1965"/>
      <c r="BA1965"/>
      <c r="BB1965"/>
      <c r="BC1965"/>
      <c r="BD1965"/>
      <c r="BE1965"/>
      <c r="BF1965"/>
      <c r="BG1965"/>
      <c r="BH1965"/>
      <c r="BI1965"/>
      <c r="BJ1965"/>
      <c r="BK1965"/>
      <c r="BL1965"/>
      <c r="BM1965"/>
      <c r="BN1965"/>
      <c r="BO1965"/>
      <c r="BP1965"/>
      <c r="BQ1965"/>
      <c r="BR1965"/>
      <c r="BS1965"/>
      <c r="BT1965"/>
      <c r="BU1965"/>
      <c r="BV1965"/>
      <c r="BW1965"/>
      <c r="BX1965"/>
      <c r="BY1965"/>
      <c r="BZ1965"/>
      <c r="CA1965"/>
      <c r="CB1965"/>
      <c r="CC1965"/>
      <c r="CD1965"/>
      <c r="CE1965"/>
      <c r="CF1965"/>
      <c r="CG1965"/>
      <c r="CH1965"/>
      <c r="CI1965"/>
      <c r="CJ1965"/>
      <c r="CK1965"/>
      <c r="CL1965"/>
      <c r="CN1965"/>
    </row>
    <row r="1966" spans="7:92" x14ac:dyDescent="0.4">
      <c r="G1966"/>
      <c r="I1966"/>
      <c r="J1966"/>
      <c r="R1966"/>
      <c r="S1966"/>
      <c r="T1966"/>
      <c r="U1966"/>
      <c r="V1966"/>
      <c r="W1966"/>
      <c r="X1966"/>
      <c r="Y1966"/>
      <c r="Z1966"/>
      <c r="AA1966"/>
      <c r="AB1966"/>
      <c r="AC1966"/>
      <c r="AD1966"/>
      <c r="AE1966"/>
      <c r="AF1966"/>
      <c r="AG1966"/>
      <c r="AH1966"/>
      <c r="AI1966"/>
      <c r="AJ1966"/>
      <c r="AK1966"/>
      <c r="AL1966"/>
      <c r="AM1966"/>
      <c r="AN1966"/>
      <c r="AO1966"/>
      <c r="AP1966"/>
      <c r="AQ1966"/>
      <c r="AR1966"/>
      <c r="AS1966"/>
      <c r="AT1966"/>
      <c r="AU1966"/>
      <c r="AV1966"/>
      <c r="AW1966"/>
      <c r="AX1966"/>
      <c r="AY1966"/>
      <c r="AZ1966"/>
      <c r="BA1966"/>
      <c r="BB1966"/>
      <c r="BC1966"/>
      <c r="BD1966"/>
      <c r="BE1966"/>
      <c r="BF1966"/>
      <c r="BG1966"/>
      <c r="BH1966"/>
      <c r="BI1966"/>
      <c r="BJ1966"/>
      <c r="BK1966"/>
      <c r="BL1966"/>
      <c r="BM1966"/>
      <c r="BN1966"/>
      <c r="BO1966"/>
      <c r="BP1966"/>
      <c r="BQ1966"/>
      <c r="BR1966"/>
      <c r="BS1966"/>
      <c r="BT1966"/>
      <c r="BU1966"/>
      <c r="BV1966"/>
      <c r="BW1966"/>
      <c r="BX1966"/>
      <c r="BY1966"/>
      <c r="BZ1966"/>
      <c r="CA1966"/>
      <c r="CB1966"/>
      <c r="CC1966"/>
      <c r="CD1966"/>
      <c r="CE1966"/>
      <c r="CF1966"/>
      <c r="CG1966"/>
      <c r="CH1966"/>
      <c r="CI1966"/>
      <c r="CJ1966"/>
      <c r="CK1966"/>
      <c r="CL1966"/>
      <c r="CN1966"/>
    </row>
    <row r="1967" spans="7:92" x14ac:dyDescent="0.4">
      <c r="G1967"/>
      <c r="I1967"/>
      <c r="J1967"/>
      <c r="R1967"/>
      <c r="S1967"/>
      <c r="T1967"/>
      <c r="U1967"/>
      <c r="V1967"/>
      <c r="W1967"/>
      <c r="X1967"/>
      <c r="Y1967"/>
      <c r="Z1967"/>
      <c r="AA1967"/>
      <c r="AB1967"/>
      <c r="AC1967"/>
      <c r="AD1967"/>
      <c r="AE1967"/>
      <c r="AF1967"/>
      <c r="AG1967"/>
      <c r="AH1967"/>
      <c r="AI1967"/>
      <c r="AJ1967"/>
      <c r="AK1967"/>
      <c r="AL1967"/>
      <c r="AM1967"/>
      <c r="AN1967"/>
      <c r="AO1967"/>
      <c r="AP1967"/>
      <c r="AQ1967"/>
      <c r="AR1967"/>
      <c r="AS1967"/>
      <c r="AT1967"/>
      <c r="AU1967"/>
      <c r="AV1967"/>
      <c r="AW1967"/>
      <c r="AX1967"/>
      <c r="AY1967"/>
      <c r="AZ1967"/>
      <c r="BA1967"/>
      <c r="BB1967"/>
      <c r="BC1967"/>
      <c r="BD1967"/>
      <c r="BE1967"/>
      <c r="BF1967"/>
      <c r="BG1967"/>
      <c r="BH1967"/>
      <c r="BI1967"/>
      <c r="BJ1967"/>
      <c r="BK1967"/>
      <c r="BL1967"/>
      <c r="BM1967"/>
      <c r="BN1967"/>
      <c r="BO1967"/>
      <c r="BP1967"/>
      <c r="BQ1967"/>
      <c r="BR1967"/>
      <c r="BS1967"/>
      <c r="BT1967"/>
      <c r="BU1967"/>
      <c r="BV1967"/>
      <c r="BW1967"/>
      <c r="BX1967"/>
      <c r="BY1967"/>
      <c r="BZ1967"/>
      <c r="CA1967"/>
      <c r="CB1967"/>
      <c r="CC1967"/>
      <c r="CD1967"/>
      <c r="CE1967"/>
      <c r="CF1967"/>
      <c r="CG1967"/>
      <c r="CH1967"/>
      <c r="CI1967"/>
      <c r="CJ1967"/>
      <c r="CK1967"/>
      <c r="CL1967"/>
      <c r="CN1967"/>
    </row>
    <row r="1968" spans="7:92" x14ac:dyDescent="0.4">
      <c r="G1968"/>
      <c r="I1968"/>
      <c r="J1968"/>
      <c r="R1968"/>
      <c r="S1968"/>
      <c r="T1968"/>
      <c r="U1968"/>
      <c r="V1968"/>
      <c r="W1968"/>
      <c r="X1968"/>
      <c r="Y1968"/>
      <c r="Z1968"/>
      <c r="AA1968"/>
      <c r="AB1968"/>
      <c r="AC1968"/>
      <c r="AD1968"/>
      <c r="AE1968"/>
      <c r="AF1968"/>
      <c r="AG1968"/>
      <c r="AH1968"/>
      <c r="AI1968"/>
      <c r="AJ1968"/>
      <c r="AK1968"/>
      <c r="AL1968"/>
      <c r="AM1968"/>
      <c r="AN1968"/>
      <c r="AO1968"/>
      <c r="AP1968"/>
      <c r="AQ1968"/>
      <c r="AR1968"/>
      <c r="AS1968"/>
      <c r="AT1968"/>
      <c r="AU1968"/>
      <c r="AV1968"/>
      <c r="AW1968"/>
      <c r="AX1968"/>
      <c r="AY1968"/>
      <c r="AZ1968"/>
      <c r="BA1968"/>
      <c r="BB1968"/>
      <c r="BC1968"/>
      <c r="BD1968"/>
      <c r="BE1968"/>
      <c r="BF1968"/>
      <c r="BG1968"/>
      <c r="BH1968"/>
      <c r="BI1968"/>
      <c r="BJ1968"/>
      <c r="BK1968"/>
      <c r="BL1968"/>
      <c r="BM1968"/>
      <c r="BN1968"/>
      <c r="BO1968"/>
      <c r="BP1968"/>
      <c r="BQ1968"/>
      <c r="BR1968"/>
      <c r="BS1968"/>
      <c r="BT1968"/>
      <c r="BU1968"/>
      <c r="BV1968"/>
      <c r="BW1968"/>
      <c r="BX1968"/>
      <c r="BY1968"/>
      <c r="BZ1968"/>
      <c r="CA1968"/>
      <c r="CB1968"/>
      <c r="CC1968"/>
      <c r="CD1968"/>
      <c r="CE1968"/>
      <c r="CF1968"/>
      <c r="CG1968"/>
      <c r="CH1968"/>
      <c r="CI1968"/>
      <c r="CJ1968"/>
      <c r="CK1968"/>
      <c r="CL1968"/>
      <c r="CN1968"/>
    </row>
    <row r="1969" spans="7:92" x14ac:dyDescent="0.4">
      <c r="G1969"/>
      <c r="I1969"/>
      <c r="J1969"/>
      <c r="R1969"/>
      <c r="S1969"/>
      <c r="T1969"/>
      <c r="U1969"/>
      <c r="V1969"/>
      <c r="W1969"/>
      <c r="X1969"/>
      <c r="Y1969"/>
      <c r="Z1969"/>
      <c r="AA1969"/>
      <c r="AB1969"/>
      <c r="AC1969"/>
      <c r="AD1969"/>
      <c r="AE1969"/>
      <c r="AF1969"/>
      <c r="AG1969"/>
      <c r="AH1969"/>
      <c r="AI1969"/>
      <c r="AJ1969"/>
      <c r="AK1969"/>
      <c r="AL1969"/>
      <c r="AM1969"/>
      <c r="AN1969"/>
      <c r="AO1969"/>
      <c r="AP1969"/>
      <c r="AQ1969"/>
      <c r="AR1969"/>
      <c r="AS1969"/>
      <c r="AT1969"/>
      <c r="AU1969"/>
      <c r="AV1969"/>
      <c r="AW1969"/>
      <c r="AX1969"/>
      <c r="AY1969"/>
      <c r="AZ1969"/>
      <c r="BA1969"/>
      <c r="BB1969"/>
      <c r="BC1969"/>
      <c r="BD1969"/>
      <c r="BE1969"/>
      <c r="BF1969"/>
      <c r="BG1969"/>
      <c r="BH1969"/>
      <c r="BI1969"/>
      <c r="BJ1969"/>
      <c r="BK1969"/>
      <c r="BL1969"/>
      <c r="BM1969"/>
      <c r="BN1969"/>
      <c r="BO1969"/>
      <c r="BP1969"/>
      <c r="BQ1969"/>
      <c r="BR1969"/>
      <c r="BS1969"/>
      <c r="BT1969"/>
      <c r="BU1969"/>
      <c r="BV1969"/>
      <c r="BW1969"/>
      <c r="BX1969"/>
      <c r="BY1969"/>
      <c r="BZ1969"/>
      <c r="CA1969"/>
      <c r="CB1969"/>
      <c r="CC1969"/>
      <c r="CD1969"/>
      <c r="CE1969"/>
      <c r="CF1969"/>
      <c r="CG1969"/>
      <c r="CH1969"/>
      <c r="CI1969"/>
      <c r="CJ1969"/>
      <c r="CK1969"/>
      <c r="CL1969"/>
      <c r="CN1969"/>
    </row>
    <row r="1970" spans="7:92" x14ac:dyDescent="0.4">
      <c r="G1970"/>
      <c r="I1970"/>
      <c r="J1970"/>
      <c r="R1970"/>
      <c r="S1970"/>
      <c r="T1970"/>
      <c r="U1970"/>
      <c r="V1970"/>
      <c r="W1970"/>
      <c r="X1970"/>
      <c r="Y1970"/>
      <c r="Z1970"/>
      <c r="AA1970"/>
      <c r="AB1970"/>
      <c r="AC1970"/>
      <c r="AD1970"/>
      <c r="AE1970"/>
      <c r="AF1970"/>
      <c r="AG1970"/>
      <c r="AH1970"/>
      <c r="AI1970"/>
      <c r="AJ1970"/>
      <c r="AK1970"/>
      <c r="AL1970"/>
      <c r="AM1970"/>
      <c r="AN1970"/>
      <c r="AO1970"/>
      <c r="AP1970"/>
      <c r="AQ1970"/>
      <c r="AR1970"/>
      <c r="AS1970"/>
      <c r="AT1970"/>
      <c r="AU1970"/>
      <c r="AV1970"/>
      <c r="AW1970"/>
      <c r="AX1970"/>
      <c r="AY1970"/>
      <c r="AZ1970"/>
      <c r="BA1970"/>
      <c r="BB1970"/>
      <c r="BC1970"/>
      <c r="BD1970"/>
      <c r="BE1970"/>
      <c r="BF1970"/>
      <c r="BG1970"/>
      <c r="BH1970"/>
      <c r="BI1970"/>
      <c r="BJ1970"/>
      <c r="BK1970"/>
      <c r="BL1970"/>
      <c r="BM1970"/>
      <c r="BN1970"/>
      <c r="BO1970"/>
      <c r="BP1970"/>
      <c r="BQ1970"/>
      <c r="BR1970"/>
      <c r="BS1970"/>
      <c r="BT1970"/>
      <c r="BU1970"/>
      <c r="BV1970"/>
      <c r="BW1970"/>
      <c r="BX1970"/>
      <c r="BY1970"/>
      <c r="BZ1970"/>
      <c r="CA1970"/>
      <c r="CB1970"/>
      <c r="CC1970"/>
      <c r="CD1970"/>
      <c r="CE1970"/>
      <c r="CF1970"/>
      <c r="CG1970"/>
      <c r="CH1970"/>
      <c r="CI1970"/>
      <c r="CJ1970"/>
      <c r="CK1970"/>
      <c r="CL1970"/>
      <c r="CN1970"/>
    </row>
    <row r="1971" spans="7:92" x14ac:dyDescent="0.4">
      <c r="G1971"/>
      <c r="I1971"/>
      <c r="J1971"/>
      <c r="R1971"/>
      <c r="S1971"/>
      <c r="T1971"/>
      <c r="U1971"/>
      <c r="V1971"/>
      <c r="W1971"/>
      <c r="X1971"/>
      <c r="Y1971"/>
      <c r="Z1971"/>
      <c r="AA1971"/>
      <c r="AB1971"/>
      <c r="AC1971"/>
      <c r="AD1971"/>
      <c r="AE1971"/>
      <c r="AF1971"/>
      <c r="AG1971"/>
      <c r="AH1971"/>
      <c r="AI1971"/>
      <c r="AJ1971"/>
      <c r="AK1971"/>
      <c r="AL1971"/>
      <c r="AM1971"/>
      <c r="AN1971"/>
      <c r="AO1971"/>
      <c r="AP1971"/>
      <c r="AQ1971"/>
      <c r="AR1971"/>
      <c r="AS1971"/>
      <c r="AT1971"/>
      <c r="AU1971"/>
      <c r="AV1971"/>
      <c r="AW1971"/>
      <c r="AX1971"/>
      <c r="AY1971"/>
      <c r="AZ1971"/>
      <c r="BA1971"/>
      <c r="BB1971"/>
      <c r="BC1971"/>
      <c r="BD1971"/>
      <c r="BE1971"/>
      <c r="BF1971"/>
      <c r="BG1971"/>
      <c r="BH1971"/>
      <c r="BI1971"/>
      <c r="BJ1971"/>
      <c r="BK1971"/>
      <c r="BL1971"/>
      <c r="BM1971"/>
      <c r="BN1971"/>
      <c r="BO1971"/>
      <c r="BP1971"/>
      <c r="BQ1971"/>
      <c r="BR1971"/>
      <c r="BS1971"/>
      <c r="BT1971"/>
      <c r="BU1971"/>
      <c r="BV1971"/>
      <c r="BW1971"/>
      <c r="BX1971"/>
      <c r="BY1971"/>
      <c r="BZ1971"/>
      <c r="CA1971"/>
      <c r="CB1971"/>
      <c r="CC1971"/>
      <c r="CD1971"/>
      <c r="CE1971"/>
      <c r="CF1971"/>
      <c r="CG1971"/>
      <c r="CH1971"/>
      <c r="CI1971"/>
      <c r="CJ1971"/>
      <c r="CK1971"/>
      <c r="CL1971"/>
      <c r="CN1971"/>
    </row>
    <row r="1972" spans="7:92" x14ac:dyDescent="0.4">
      <c r="G1972"/>
      <c r="I1972"/>
      <c r="J1972"/>
      <c r="R1972"/>
      <c r="S1972"/>
      <c r="T1972"/>
      <c r="U1972"/>
      <c r="V1972"/>
      <c r="W1972"/>
      <c r="X1972"/>
      <c r="Y1972"/>
      <c r="Z1972"/>
      <c r="AA1972"/>
      <c r="AB1972"/>
      <c r="AC1972"/>
      <c r="AD1972"/>
      <c r="AE1972"/>
      <c r="AF1972"/>
      <c r="AG1972"/>
      <c r="AH1972"/>
      <c r="AI1972"/>
      <c r="AJ1972"/>
      <c r="AK1972"/>
      <c r="AL1972"/>
      <c r="AM1972"/>
      <c r="AN1972"/>
      <c r="AO1972"/>
      <c r="AP1972"/>
      <c r="AQ1972"/>
      <c r="AR1972"/>
      <c r="AS1972"/>
      <c r="AT1972"/>
      <c r="AU1972"/>
      <c r="AV1972"/>
      <c r="AW1972"/>
      <c r="AX1972"/>
      <c r="AY1972"/>
      <c r="AZ1972"/>
      <c r="BA1972"/>
      <c r="BB1972"/>
      <c r="BC1972"/>
      <c r="BD1972"/>
      <c r="BE1972"/>
      <c r="BF1972"/>
      <c r="BG1972"/>
      <c r="BH1972"/>
      <c r="BI1972"/>
      <c r="BJ1972"/>
      <c r="BK1972"/>
      <c r="BL1972"/>
      <c r="BM1972"/>
      <c r="BN1972"/>
      <c r="BO1972"/>
      <c r="BP1972"/>
      <c r="BQ1972"/>
      <c r="BR1972"/>
      <c r="BS1972"/>
      <c r="BT1972"/>
      <c r="BU1972"/>
      <c r="BV1972"/>
      <c r="BW1972"/>
      <c r="BX1972"/>
      <c r="BY1972"/>
      <c r="BZ1972"/>
      <c r="CA1972"/>
      <c r="CB1972"/>
      <c r="CC1972"/>
      <c r="CD1972"/>
      <c r="CE1972"/>
      <c r="CF1972"/>
      <c r="CG1972"/>
      <c r="CH1972"/>
      <c r="CI1972"/>
      <c r="CJ1972"/>
      <c r="CK1972"/>
      <c r="CL1972"/>
      <c r="CN1972"/>
    </row>
    <row r="1973" spans="7:92" x14ac:dyDescent="0.4">
      <c r="G1973"/>
      <c r="I1973"/>
      <c r="J1973"/>
      <c r="R1973"/>
      <c r="S1973"/>
      <c r="T1973"/>
      <c r="U1973"/>
      <c r="V1973"/>
      <c r="W1973"/>
      <c r="X1973"/>
      <c r="Y1973"/>
      <c r="Z1973"/>
      <c r="AA1973"/>
      <c r="AB1973"/>
      <c r="AC1973"/>
      <c r="AD1973"/>
      <c r="AE1973"/>
      <c r="AF1973"/>
      <c r="AG1973"/>
      <c r="AH1973"/>
      <c r="AI1973"/>
      <c r="AJ1973"/>
      <c r="AK1973"/>
      <c r="AL1973"/>
      <c r="AM1973"/>
      <c r="AN1973"/>
      <c r="AO1973"/>
      <c r="AP1973"/>
      <c r="AQ1973"/>
      <c r="AR1973"/>
      <c r="AS1973"/>
      <c r="AT1973"/>
      <c r="AU1973"/>
      <c r="AV1973"/>
      <c r="AW1973"/>
      <c r="AX1973"/>
      <c r="AY1973"/>
      <c r="AZ1973"/>
      <c r="BA1973"/>
      <c r="BB1973"/>
      <c r="BC1973"/>
      <c r="BD1973"/>
      <c r="BE1973"/>
      <c r="BF1973"/>
      <c r="BG1973"/>
      <c r="BH1973"/>
      <c r="BI1973"/>
      <c r="BJ1973"/>
      <c r="BK1973"/>
      <c r="BL1973"/>
      <c r="BM1973"/>
      <c r="BN1973"/>
      <c r="BO1973"/>
      <c r="BP1973"/>
      <c r="BQ1973"/>
      <c r="BR1973"/>
      <c r="BS1973"/>
      <c r="BT1973"/>
      <c r="BU1973"/>
      <c r="BV1973"/>
      <c r="BW1973"/>
      <c r="BX1973"/>
      <c r="BY1973"/>
      <c r="BZ1973"/>
      <c r="CA1973"/>
      <c r="CB1973"/>
      <c r="CC1973"/>
      <c r="CD1973"/>
      <c r="CE1973"/>
      <c r="CF1973"/>
      <c r="CG1973"/>
      <c r="CH1973"/>
      <c r="CI1973"/>
      <c r="CJ1973"/>
      <c r="CK1973"/>
      <c r="CL1973"/>
      <c r="CN1973"/>
    </row>
    <row r="1974" spans="7:92" x14ac:dyDescent="0.4">
      <c r="G1974"/>
      <c r="I1974"/>
      <c r="J1974"/>
      <c r="R1974"/>
      <c r="S1974"/>
      <c r="T1974"/>
      <c r="U1974"/>
      <c r="V1974"/>
      <c r="W1974"/>
      <c r="X1974"/>
      <c r="Y1974"/>
      <c r="Z1974"/>
      <c r="AA1974"/>
      <c r="AB1974"/>
      <c r="AC1974"/>
      <c r="AD1974"/>
      <c r="AE1974"/>
      <c r="AF1974"/>
      <c r="AG1974"/>
      <c r="AH1974"/>
      <c r="AI1974"/>
      <c r="AJ1974"/>
      <c r="AK1974"/>
      <c r="AL1974"/>
      <c r="AM1974"/>
      <c r="AN1974"/>
      <c r="AO1974"/>
      <c r="AP1974"/>
      <c r="AQ1974"/>
      <c r="AR1974"/>
      <c r="AS1974"/>
      <c r="AT1974"/>
      <c r="AU1974"/>
      <c r="AV1974"/>
      <c r="AW1974"/>
      <c r="AX1974"/>
      <c r="AY1974"/>
      <c r="AZ1974"/>
      <c r="BA1974"/>
      <c r="BB1974"/>
      <c r="BC1974"/>
      <c r="BD1974"/>
      <c r="BE1974"/>
      <c r="BF1974"/>
      <c r="BG1974"/>
      <c r="BH1974"/>
      <c r="BI1974"/>
      <c r="BJ1974"/>
      <c r="BK1974"/>
      <c r="BL1974"/>
      <c r="BM1974"/>
      <c r="BN1974"/>
      <c r="BO1974"/>
      <c r="BP1974"/>
      <c r="BQ1974"/>
      <c r="BR1974"/>
      <c r="BS1974"/>
      <c r="BT1974"/>
      <c r="BU1974"/>
      <c r="BV1974"/>
      <c r="BW1974"/>
      <c r="BX1974"/>
      <c r="BY1974"/>
      <c r="BZ1974"/>
      <c r="CA1974"/>
      <c r="CB1974"/>
      <c r="CC1974"/>
      <c r="CD1974"/>
      <c r="CE1974"/>
      <c r="CF1974"/>
      <c r="CG1974"/>
      <c r="CH1974"/>
      <c r="CI1974"/>
      <c r="CJ1974"/>
      <c r="CK1974"/>
      <c r="CL1974"/>
      <c r="CN1974"/>
    </row>
    <row r="1975" spans="7:92" x14ac:dyDescent="0.4">
      <c r="G1975"/>
      <c r="I1975"/>
      <c r="J1975"/>
      <c r="R1975"/>
      <c r="S1975"/>
      <c r="T1975"/>
      <c r="U1975"/>
      <c r="V1975"/>
      <c r="W1975"/>
      <c r="X1975"/>
      <c r="Y1975"/>
      <c r="Z1975"/>
      <c r="AA1975"/>
      <c r="AB1975"/>
      <c r="AC1975"/>
      <c r="AD1975"/>
      <c r="AE1975"/>
      <c r="AF1975"/>
      <c r="AG1975"/>
      <c r="AH1975"/>
      <c r="AI1975"/>
      <c r="AJ1975"/>
      <c r="AK1975"/>
      <c r="AL1975"/>
      <c r="AM1975"/>
      <c r="AN1975"/>
      <c r="AO1975"/>
      <c r="AP1975"/>
      <c r="AQ1975"/>
      <c r="AR1975"/>
      <c r="AS1975"/>
      <c r="AT1975"/>
      <c r="AU1975"/>
      <c r="AV1975"/>
      <c r="AW1975"/>
      <c r="AX1975"/>
      <c r="AY1975"/>
      <c r="AZ1975"/>
      <c r="BA1975"/>
      <c r="BB1975"/>
      <c r="BC1975"/>
      <c r="BD1975"/>
      <c r="BE1975"/>
      <c r="BF1975"/>
      <c r="BG1975"/>
      <c r="BH1975"/>
      <c r="BI1975"/>
      <c r="BJ1975"/>
      <c r="BK1975"/>
      <c r="BL1975"/>
      <c r="BM1975"/>
      <c r="BN1975"/>
      <c r="BO1975"/>
      <c r="BP1975"/>
      <c r="BQ1975"/>
      <c r="BR1975"/>
      <c r="BS1975"/>
      <c r="BT1975"/>
      <c r="BU1975"/>
      <c r="BV1975"/>
      <c r="BW1975"/>
      <c r="BX1975"/>
      <c r="BY1975"/>
      <c r="BZ1975"/>
      <c r="CA1975"/>
      <c r="CB1975"/>
      <c r="CC1975"/>
      <c r="CD1975"/>
      <c r="CE1975"/>
      <c r="CF1975"/>
      <c r="CG1975"/>
      <c r="CH1975"/>
      <c r="CI1975"/>
      <c r="CJ1975"/>
      <c r="CK1975"/>
      <c r="CL1975"/>
      <c r="CN1975"/>
    </row>
    <row r="1976" spans="7:92" x14ac:dyDescent="0.4">
      <c r="G1976"/>
      <c r="I1976"/>
      <c r="J1976"/>
      <c r="R1976"/>
      <c r="S1976"/>
      <c r="T1976"/>
      <c r="U1976"/>
      <c r="V1976"/>
      <c r="W1976"/>
      <c r="X1976"/>
      <c r="Y1976"/>
      <c r="Z1976"/>
      <c r="AA1976"/>
      <c r="AB1976"/>
      <c r="AC1976"/>
      <c r="AD1976"/>
      <c r="AE1976"/>
      <c r="AF1976"/>
      <c r="AG1976"/>
      <c r="AH1976"/>
      <c r="AI1976"/>
      <c r="AJ1976"/>
      <c r="AK1976"/>
      <c r="AL1976"/>
      <c r="AM1976"/>
      <c r="AN1976"/>
      <c r="AO1976"/>
      <c r="AP1976"/>
      <c r="AQ1976"/>
      <c r="AR1976"/>
      <c r="AS1976"/>
      <c r="AT1976"/>
      <c r="AU1976"/>
      <c r="AV1976"/>
      <c r="AW1976"/>
      <c r="AX1976"/>
      <c r="AY1976"/>
      <c r="AZ1976"/>
      <c r="BA1976"/>
      <c r="BB1976"/>
      <c r="BC1976"/>
      <c r="BD1976"/>
      <c r="BE1976"/>
      <c r="BF1976"/>
      <c r="BG1976"/>
      <c r="BH1976"/>
      <c r="BI1976"/>
      <c r="BJ1976"/>
      <c r="BK1976"/>
      <c r="BL1976"/>
      <c r="BM1976"/>
      <c r="BN1976"/>
      <c r="BO1976"/>
      <c r="BP1976"/>
      <c r="BQ1976"/>
      <c r="BR1976"/>
      <c r="BS1976"/>
      <c r="BT1976"/>
      <c r="BU1976"/>
      <c r="BV1976"/>
      <c r="BW1976"/>
      <c r="BX1976"/>
      <c r="BY1976"/>
      <c r="BZ1976"/>
      <c r="CA1976"/>
      <c r="CB1976"/>
      <c r="CC1976"/>
      <c r="CD1976"/>
      <c r="CE1976"/>
      <c r="CF1976"/>
      <c r="CG1976"/>
      <c r="CH1976"/>
      <c r="CI1976"/>
      <c r="CJ1976"/>
      <c r="CK1976"/>
      <c r="CL1976"/>
      <c r="CN1976"/>
    </row>
    <row r="1977" spans="7:92" x14ac:dyDescent="0.4">
      <c r="G1977"/>
      <c r="I1977"/>
      <c r="J1977"/>
      <c r="R1977"/>
      <c r="S1977"/>
      <c r="T1977"/>
      <c r="U1977"/>
      <c r="V1977"/>
      <c r="W1977"/>
      <c r="X1977"/>
      <c r="Y1977"/>
      <c r="Z1977"/>
      <c r="AA1977"/>
      <c r="AB1977"/>
      <c r="AC1977"/>
      <c r="AD1977"/>
      <c r="AE1977"/>
      <c r="AF1977"/>
      <c r="AG1977"/>
      <c r="AH1977"/>
      <c r="AI1977"/>
      <c r="AJ1977"/>
      <c r="AK1977"/>
      <c r="AL1977"/>
      <c r="AM1977"/>
      <c r="AN1977"/>
      <c r="AO1977"/>
      <c r="AP1977"/>
      <c r="AQ1977"/>
      <c r="AR1977"/>
      <c r="AS1977"/>
      <c r="AT1977"/>
      <c r="AU1977"/>
      <c r="AV1977"/>
      <c r="AW1977"/>
      <c r="AX1977"/>
      <c r="AY1977"/>
      <c r="AZ1977"/>
      <c r="BA1977"/>
      <c r="BB1977"/>
      <c r="BC1977"/>
      <c r="BD1977"/>
      <c r="BE1977"/>
      <c r="BF1977"/>
      <c r="BG1977"/>
      <c r="BH1977"/>
      <c r="BI1977"/>
      <c r="BJ1977"/>
      <c r="BK1977"/>
      <c r="BL1977"/>
      <c r="BM1977"/>
      <c r="BN1977"/>
      <c r="BO1977"/>
      <c r="BP1977"/>
      <c r="BQ1977"/>
      <c r="BR1977"/>
      <c r="BS1977"/>
      <c r="BT1977"/>
      <c r="BU1977"/>
      <c r="BV1977"/>
      <c r="BW1977"/>
      <c r="BX1977"/>
      <c r="BY1977"/>
      <c r="BZ1977"/>
      <c r="CA1977"/>
      <c r="CB1977"/>
      <c r="CC1977"/>
      <c r="CD1977"/>
      <c r="CE1977"/>
      <c r="CF1977"/>
      <c r="CG1977"/>
      <c r="CH1977"/>
      <c r="CI1977"/>
      <c r="CJ1977"/>
      <c r="CK1977"/>
      <c r="CL1977"/>
      <c r="CN1977"/>
    </row>
    <row r="1978" spans="7:92" x14ac:dyDescent="0.4">
      <c r="G1978"/>
      <c r="I1978"/>
      <c r="J1978"/>
      <c r="R1978"/>
      <c r="S1978"/>
      <c r="T1978"/>
      <c r="U1978"/>
      <c r="V1978"/>
      <c r="W1978"/>
      <c r="X1978"/>
      <c r="Y1978"/>
      <c r="Z1978"/>
      <c r="AA1978"/>
      <c r="AB1978"/>
      <c r="AC1978"/>
      <c r="AD1978"/>
      <c r="AE1978"/>
      <c r="AF1978"/>
      <c r="AG1978"/>
      <c r="AH1978"/>
      <c r="AI1978"/>
      <c r="AJ1978"/>
      <c r="AK1978"/>
      <c r="AL1978"/>
      <c r="AM1978"/>
      <c r="AN1978"/>
      <c r="AO1978"/>
      <c r="AP1978"/>
      <c r="AQ1978"/>
      <c r="AR1978"/>
      <c r="AS1978"/>
      <c r="AT1978"/>
      <c r="AU1978"/>
      <c r="AV1978"/>
      <c r="AW1978"/>
      <c r="AX1978"/>
      <c r="AY1978"/>
      <c r="AZ1978"/>
      <c r="BA1978"/>
      <c r="BB1978"/>
      <c r="BC1978"/>
      <c r="BD1978"/>
      <c r="BE1978"/>
      <c r="BF1978"/>
      <c r="BG1978"/>
      <c r="BH1978"/>
      <c r="BI1978"/>
      <c r="BJ1978"/>
      <c r="BK1978"/>
      <c r="BL1978"/>
      <c r="BM1978"/>
      <c r="BN1978"/>
      <c r="BO1978"/>
      <c r="BP1978"/>
      <c r="BQ1978"/>
      <c r="BR1978"/>
      <c r="BS1978"/>
      <c r="BT1978"/>
      <c r="BU1978"/>
      <c r="BV1978"/>
      <c r="BW1978"/>
      <c r="BX1978"/>
      <c r="BY1978"/>
      <c r="BZ1978"/>
      <c r="CA1978"/>
      <c r="CB1978"/>
      <c r="CC1978"/>
      <c r="CD1978"/>
      <c r="CE1978"/>
      <c r="CF1978"/>
      <c r="CG1978"/>
      <c r="CH1978"/>
      <c r="CI1978"/>
      <c r="CJ1978"/>
      <c r="CK1978"/>
      <c r="CL1978"/>
      <c r="CN1978"/>
    </row>
    <row r="1979" spans="7:92" x14ac:dyDescent="0.4">
      <c r="G1979"/>
      <c r="I1979"/>
      <c r="J1979"/>
      <c r="R1979"/>
      <c r="S1979"/>
      <c r="T1979"/>
      <c r="U1979"/>
      <c r="V1979"/>
      <c r="W1979"/>
      <c r="X1979"/>
      <c r="Y1979"/>
      <c r="Z1979"/>
      <c r="AA1979"/>
      <c r="AB1979"/>
      <c r="AC1979"/>
      <c r="AD1979"/>
      <c r="AE1979"/>
      <c r="AF1979"/>
      <c r="AG1979"/>
      <c r="AH1979"/>
      <c r="AI1979"/>
      <c r="AJ1979"/>
      <c r="AK1979"/>
      <c r="AL1979"/>
      <c r="AM1979"/>
      <c r="AN1979"/>
      <c r="AO1979"/>
      <c r="AP1979"/>
      <c r="AQ1979"/>
      <c r="AR1979"/>
      <c r="AS1979"/>
      <c r="AT1979"/>
      <c r="AU1979"/>
      <c r="AV1979"/>
      <c r="AW1979"/>
      <c r="AX1979"/>
      <c r="AY1979"/>
      <c r="AZ1979"/>
      <c r="BA1979"/>
      <c r="BB1979"/>
      <c r="BC1979"/>
      <c r="BD1979"/>
      <c r="BE1979"/>
      <c r="BF1979"/>
      <c r="BG1979"/>
      <c r="BH1979"/>
      <c r="BI1979"/>
      <c r="BJ1979"/>
      <c r="BK1979"/>
      <c r="BL1979"/>
      <c r="BM1979"/>
      <c r="BN1979"/>
      <c r="BO1979"/>
      <c r="BP1979"/>
      <c r="BQ1979"/>
      <c r="BR1979"/>
      <c r="BS1979"/>
      <c r="BT1979"/>
      <c r="BU1979"/>
      <c r="BV1979"/>
      <c r="BW1979"/>
      <c r="BX1979"/>
      <c r="BY1979"/>
      <c r="BZ1979"/>
      <c r="CA1979"/>
      <c r="CB1979"/>
      <c r="CC1979"/>
      <c r="CD1979"/>
      <c r="CE1979"/>
      <c r="CF1979"/>
      <c r="CG1979"/>
      <c r="CH1979"/>
      <c r="CI1979"/>
      <c r="CJ1979"/>
      <c r="CK1979"/>
      <c r="CL1979"/>
      <c r="CN1979"/>
    </row>
    <row r="1980" spans="7:92" x14ac:dyDescent="0.4">
      <c r="G1980"/>
      <c r="I1980"/>
      <c r="J1980"/>
      <c r="R1980"/>
      <c r="S1980"/>
      <c r="T1980"/>
      <c r="U1980"/>
      <c r="V1980"/>
      <c r="W1980"/>
      <c r="X1980"/>
      <c r="Y1980"/>
      <c r="Z1980"/>
      <c r="AA1980"/>
      <c r="AB1980"/>
      <c r="AC1980"/>
      <c r="AD1980"/>
      <c r="AE1980"/>
      <c r="AF1980"/>
      <c r="AG1980"/>
      <c r="AH1980"/>
      <c r="AI1980"/>
      <c r="AJ1980"/>
      <c r="AK1980"/>
      <c r="AL1980"/>
      <c r="AM1980"/>
      <c r="AN1980"/>
      <c r="AO1980"/>
      <c r="AP1980"/>
      <c r="AQ1980"/>
      <c r="AR1980"/>
      <c r="AS1980"/>
      <c r="AT1980"/>
      <c r="AU1980"/>
      <c r="AV1980"/>
      <c r="AW1980"/>
      <c r="AX1980"/>
      <c r="AY1980"/>
      <c r="AZ1980"/>
      <c r="BA1980"/>
      <c r="BB1980"/>
      <c r="BC1980"/>
      <c r="BD1980"/>
      <c r="BE1980"/>
      <c r="BF1980"/>
      <c r="BG1980"/>
      <c r="BH1980"/>
      <c r="BI1980"/>
      <c r="BJ1980"/>
      <c r="BK1980"/>
      <c r="BL1980"/>
      <c r="BM1980"/>
      <c r="BN1980"/>
      <c r="BO1980"/>
      <c r="BP1980"/>
      <c r="BQ1980"/>
      <c r="BR1980"/>
      <c r="BS1980"/>
      <c r="BT1980"/>
      <c r="BU1980"/>
      <c r="BV1980"/>
      <c r="BW1980"/>
      <c r="BX1980"/>
      <c r="BY1980"/>
      <c r="BZ1980"/>
      <c r="CA1980"/>
      <c r="CB1980"/>
      <c r="CC1980"/>
      <c r="CD1980"/>
      <c r="CE1980"/>
      <c r="CF1980"/>
      <c r="CG1980"/>
      <c r="CH1980"/>
      <c r="CI1980"/>
      <c r="CJ1980"/>
      <c r="CK1980"/>
      <c r="CL1980"/>
      <c r="CN1980"/>
    </row>
    <row r="1981" spans="7:92" x14ac:dyDescent="0.4">
      <c r="G1981"/>
      <c r="I1981"/>
      <c r="J1981"/>
      <c r="R1981"/>
      <c r="S1981"/>
      <c r="T1981"/>
      <c r="U1981"/>
      <c r="V1981"/>
      <c r="W1981"/>
      <c r="X1981"/>
      <c r="Y1981"/>
      <c r="Z1981"/>
      <c r="AA1981"/>
      <c r="AB1981"/>
      <c r="AC1981"/>
      <c r="AD1981"/>
      <c r="AE1981"/>
      <c r="AF1981"/>
      <c r="AG1981"/>
      <c r="AH1981"/>
      <c r="AI1981"/>
      <c r="AJ1981"/>
      <c r="AK1981"/>
      <c r="AL1981"/>
      <c r="AM1981"/>
      <c r="AN1981"/>
      <c r="AO1981"/>
      <c r="AP1981"/>
      <c r="AQ1981"/>
      <c r="AR1981"/>
      <c r="AS1981"/>
      <c r="AT1981"/>
      <c r="AU1981"/>
      <c r="AV1981"/>
      <c r="AW1981"/>
      <c r="AX1981"/>
      <c r="AY1981"/>
      <c r="AZ1981"/>
      <c r="BA1981"/>
      <c r="BB1981"/>
      <c r="BC1981"/>
      <c r="BD1981"/>
      <c r="BE1981"/>
      <c r="BF1981"/>
      <c r="BG1981"/>
      <c r="BH1981"/>
      <c r="BI1981"/>
      <c r="BJ1981"/>
      <c r="BK1981"/>
      <c r="BL1981"/>
      <c r="BM1981"/>
      <c r="BN1981"/>
      <c r="BO1981"/>
      <c r="BP1981"/>
      <c r="BQ1981"/>
      <c r="BR1981"/>
      <c r="BS1981"/>
      <c r="BT1981"/>
      <c r="BU1981"/>
      <c r="BV1981"/>
      <c r="BW1981"/>
      <c r="BX1981"/>
      <c r="BY1981"/>
      <c r="BZ1981"/>
      <c r="CA1981"/>
      <c r="CB1981"/>
      <c r="CC1981"/>
      <c r="CD1981"/>
      <c r="CE1981"/>
      <c r="CF1981"/>
      <c r="CG1981"/>
      <c r="CH1981"/>
      <c r="CI1981"/>
      <c r="CJ1981"/>
      <c r="CK1981"/>
      <c r="CL1981"/>
      <c r="CN1981"/>
    </row>
    <row r="1982" spans="7:92" x14ac:dyDescent="0.4">
      <c r="G1982"/>
      <c r="I1982"/>
      <c r="J1982"/>
      <c r="R1982"/>
      <c r="S1982"/>
      <c r="T1982"/>
      <c r="U1982"/>
      <c r="V1982"/>
      <c r="W1982"/>
      <c r="X1982"/>
      <c r="Y1982"/>
      <c r="Z1982"/>
      <c r="AA1982"/>
      <c r="AB1982"/>
      <c r="AC1982"/>
      <c r="AD1982"/>
      <c r="AE1982"/>
      <c r="AF1982"/>
      <c r="AG1982"/>
      <c r="AH1982"/>
      <c r="AI1982"/>
      <c r="AJ1982"/>
      <c r="AK1982"/>
      <c r="AL1982"/>
      <c r="AM1982"/>
      <c r="AN1982"/>
      <c r="AO1982"/>
      <c r="AP1982"/>
      <c r="AQ1982"/>
      <c r="AR1982"/>
      <c r="AS1982"/>
      <c r="AT1982"/>
      <c r="AU1982"/>
      <c r="AV1982"/>
      <c r="AW1982"/>
      <c r="AX1982"/>
      <c r="AY1982"/>
      <c r="AZ1982"/>
      <c r="BA1982"/>
      <c r="BB1982"/>
      <c r="BC1982"/>
      <c r="BD1982"/>
      <c r="BE1982"/>
      <c r="BF1982"/>
      <c r="BG1982"/>
      <c r="BH1982"/>
      <c r="BI1982"/>
      <c r="BJ1982"/>
      <c r="BK1982"/>
      <c r="BL1982"/>
      <c r="BM1982"/>
      <c r="BN1982"/>
      <c r="BO1982"/>
      <c r="BP1982"/>
      <c r="BQ1982"/>
      <c r="BR1982"/>
      <c r="BS1982"/>
      <c r="BT1982"/>
      <c r="BU1982"/>
      <c r="BV1982"/>
      <c r="BW1982"/>
      <c r="BX1982"/>
      <c r="BY1982"/>
      <c r="BZ1982"/>
      <c r="CA1982"/>
      <c r="CB1982"/>
      <c r="CC1982"/>
      <c r="CD1982"/>
      <c r="CE1982"/>
      <c r="CF1982"/>
      <c r="CG1982"/>
      <c r="CH1982"/>
      <c r="CI1982"/>
      <c r="CJ1982"/>
      <c r="CK1982"/>
      <c r="CL1982"/>
      <c r="CN1982"/>
    </row>
    <row r="1983" spans="7:92" x14ac:dyDescent="0.4">
      <c r="G1983"/>
      <c r="I1983"/>
      <c r="J1983"/>
      <c r="R1983"/>
      <c r="S1983"/>
      <c r="T1983"/>
      <c r="U1983"/>
      <c r="V1983"/>
      <c r="W1983"/>
      <c r="X1983"/>
      <c r="Y1983"/>
      <c r="Z1983"/>
      <c r="AA1983"/>
      <c r="AB1983"/>
      <c r="AC1983"/>
      <c r="AD1983"/>
      <c r="AE1983"/>
      <c r="AF1983"/>
      <c r="AG1983"/>
      <c r="AH1983"/>
      <c r="AI1983"/>
      <c r="AJ1983"/>
      <c r="AK1983"/>
      <c r="AL1983"/>
      <c r="AM1983"/>
      <c r="AN1983"/>
      <c r="AO1983"/>
      <c r="AP1983"/>
      <c r="AQ1983"/>
      <c r="AR1983"/>
      <c r="AS1983"/>
      <c r="AT1983"/>
      <c r="AU1983"/>
      <c r="AV1983"/>
      <c r="AW1983"/>
      <c r="AX1983"/>
      <c r="AY1983"/>
      <c r="AZ1983"/>
      <c r="BA1983"/>
      <c r="BB1983"/>
      <c r="BC1983"/>
      <c r="BD1983"/>
      <c r="BE1983"/>
      <c r="BF1983"/>
      <c r="BG1983"/>
      <c r="BH1983"/>
      <c r="BI1983"/>
      <c r="BJ1983"/>
      <c r="BK1983"/>
      <c r="BL1983"/>
      <c r="BM1983"/>
      <c r="BN1983"/>
      <c r="BO1983"/>
      <c r="BP1983"/>
      <c r="BQ1983"/>
      <c r="BR1983"/>
      <c r="BS1983"/>
      <c r="BT1983"/>
      <c r="BU1983"/>
      <c r="BV1983"/>
      <c r="BW1983"/>
      <c r="BX1983"/>
      <c r="BY1983"/>
      <c r="BZ1983"/>
      <c r="CA1983"/>
      <c r="CB1983"/>
      <c r="CC1983"/>
      <c r="CD1983"/>
      <c r="CE1983"/>
      <c r="CF1983"/>
      <c r="CG1983"/>
      <c r="CH1983"/>
      <c r="CI1983"/>
      <c r="CJ1983"/>
      <c r="CK1983"/>
      <c r="CL1983"/>
      <c r="CN1983"/>
    </row>
    <row r="1984" spans="7:92" x14ac:dyDescent="0.4">
      <c r="G1984"/>
      <c r="I1984"/>
      <c r="J1984"/>
      <c r="R1984"/>
      <c r="S1984"/>
      <c r="T1984"/>
      <c r="U1984"/>
      <c r="V1984"/>
      <c r="W1984"/>
      <c r="X1984"/>
      <c r="Y1984"/>
      <c r="Z1984"/>
      <c r="AA1984"/>
      <c r="AB1984"/>
      <c r="AC1984"/>
      <c r="AD1984"/>
      <c r="AE1984"/>
      <c r="AF1984"/>
      <c r="AG1984"/>
      <c r="AH1984"/>
      <c r="AI1984"/>
      <c r="AJ1984"/>
      <c r="AK1984"/>
      <c r="AL1984"/>
      <c r="AM1984"/>
      <c r="AN1984"/>
      <c r="AO1984"/>
      <c r="AP1984"/>
      <c r="AQ1984"/>
      <c r="AR1984"/>
      <c r="AS1984"/>
      <c r="AT1984"/>
      <c r="AU1984"/>
      <c r="AV1984"/>
      <c r="AW1984"/>
      <c r="AX1984"/>
      <c r="AY1984"/>
      <c r="AZ1984"/>
      <c r="BA1984"/>
      <c r="BB1984"/>
      <c r="BC1984"/>
      <c r="BD1984"/>
      <c r="BE1984"/>
      <c r="BF1984"/>
      <c r="BG1984"/>
      <c r="BH1984"/>
      <c r="BI1984"/>
      <c r="BJ1984"/>
      <c r="BK1984"/>
      <c r="BL1984"/>
      <c r="BM1984"/>
      <c r="BN1984"/>
      <c r="BO1984"/>
      <c r="BP1984"/>
      <c r="BQ1984"/>
      <c r="BR1984"/>
      <c r="BS1984"/>
      <c r="BT1984"/>
      <c r="BU1984"/>
      <c r="BV1984"/>
      <c r="BW1984"/>
      <c r="BX1984"/>
      <c r="BY1984"/>
      <c r="BZ1984"/>
      <c r="CA1984"/>
      <c r="CB1984"/>
      <c r="CC1984"/>
      <c r="CD1984"/>
      <c r="CE1984"/>
      <c r="CF1984"/>
      <c r="CG1984"/>
      <c r="CH1984"/>
      <c r="CI1984"/>
      <c r="CJ1984"/>
      <c r="CK1984"/>
      <c r="CL1984"/>
      <c r="CN1984"/>
    </row>
    <row r="1985" spans="7:92" x14ac:dyDescent="0.4">
      <c r="G1985"/>
      <c r="I1985"/>
      <c r="J1985"/>
      <c r="R1985"/>
      <c r="S1985"/>
      <c r="T1985"/>
      <c r="U1985"/>
      <c r="V1985"/>
      <c r="W1985"/>
      <c r="X1985"/>
      <c r="Y1985"/>
      <c r="Z1985"/>
      <c r="AA1985"/>
      <c r="AB1985"/>
      <c r="AC1985"/>
      <c r="AD1985"/>
      <c r="AE1985"/>
      <c r="AF1985"/>
      <c r="AG1985"/>
      <c r="AH1985"/>
      <c r="AI1985"/>
      <c r="AJ1985"/>
      <c r="AK1985"/>
      <c r="AL1985"/>
      <c r="AM1985"/>
      <c r="AN1985"/>
      <c r="AO1985"/>
      <c r="AP1985"/>
      <c r="AQ1985"/>
      <c r="AR1985"/>
      <c r="AS1985"/>
      <c r="AT1985"/>
      <c r="AU1985"/>
      <c r="AV1985"/>
      <c r="AW1985"/>
      <c r="AX1985"/>
      <c r="AY1985"/>
      <c r="AZ1985"/>
      <c r="BA1985"/>
      <c r="BB1985"/>
      <c r="BC1985"/>
      <c r="BD1985"/>
      <c r="BE1985"/>
      <c r="BF1985"/>
      <c r="BG1985"/>
      <c r="BH1985"/>
      <c r="BI1985"/>
      <c r="BJ1985"/>
      <c r="BK1985"/>
      <c r="BL1985"/>
      <c r="BM1985"/>
      <c r="BN1985"/>
      <c r="BO1985"/>
      <c r="BP1985"/>
      <c r="BQ1985"/>
      <c r="BR1985"/>
      <c r="BS1985"/>
      <c r="BT1985"/>
      <c r="BU1985"/>
      <c r="BV1985"/>
      <c r="BW1985"/>
      <c r="BX1985"/>
      <c r="BY1985"/>
      <c r="BZ1985"/>
      <c r="CA1985"/>
      <c r="CB1985"/>
      <c r="CC1985"/>
      <c r="CD1985"/>
      <c r="CE1985"/>
      <c r="CF1985"/>
      <c r="CG1985"/>
      <c r="CH1985"/>
      <c r="CI1985"/>
      <c r="CJ1985"/>
      <c r="CK1985"/>
      <c r="CL1985"/>
      <c r="CN1985"/>
    </row>
    <row r="1986" spans="7:92" x14ac:dyDescent="0.4">
      <c r="G1986"/>
      <c r="I1986"/>
      <c r="J1986"/>
      <c r="R1986"/>
      <c r="S1986"/>
      <c r="T1986"/>
      <c r="U1986"/>
      <c r="V1986"/>
      <c r="W1986"/>
      <c r="X1986"/>
      <c r="Y1986"/>
      <c r="Z1986"/>
      <c r="AA1986"/>
      <c r="AB1986"/>
      <c r="AC1986"/>
      <c r="AD1986"/>
      <c r="AE1986"/>
      <c r="AF1986"/>
      <c r="AG1986"/>
      <c r="AH1986"/>
      <c r="AI1986"/>
      <c r="AJ1986"/>
      <c r="AK1986"/>
      <c r="AL1986"/>
      <c r="AM1986"/>
      <c r="AN1986"/>
      <c r="AO1986"/>
      <c r="AP1986"/>
      <c r="AQ1986"/>
      <c r="AR1986"/>
      <c r="AS1986"/>
      <c r="AT1986"/>
      <c r="AU1986"/>
      <c r="AV1986"/>
      <c r="AW1986"/>
      <c r="AX1986"/>
      <c r="AY1986"/>
      <c r="AZ1986"/>
      <c r="BA1986"/>
      <c r="BB1986"/>
      <c r="BC1986"/>
      <c r="BD1986"/>
      <c r="BE1986"/>
      <c r="BF1986"/>
      <c r="BG1986"/>
      <c r="BH1986"/>
      <c r="BI1986"/>
      <c r="BJ1986"/>
      <c r="BK1986"/>
      <c r="BL1986"/>
      <c r="BM1986"/>
      <c r="BN1986"/>
      <c r="BO1986"/>
      <c r="BP1986"/>
      <c r="BQ1986"/>
      <c r="BR1986"/>
      <c r="BS1986"/>
      <c r="BT1986"/>
      <c r="BU1986"/>
      <c r="BV1986"/>
      <c r="BW1986"/>
      <c r="BX1986"/>
      <c r="BY1986"/>
      <c r="BZ1986"/>
      <c r="CA1986"/>
      <c r="CB1986"/>
      <c r="CC1986"/>
      <c r="CD1986"/>
      <c r="CE1986"/>
      <c r="CF1986"/>
      <c r="CG1986"/>
      <c r="CH1986"/>
      <c r="CI1986"/>
      <c r="CJ1986"/>
      <c r="CK1986"/>
      <c r="CL1986"/>
      <c r="CN1986"/>
    </row>
    <row r="1987" spans="7:92" x14ac:dyDescent="0.4">
      <c r="G1987"/>
      <c r="I1987"/>
      <c r="J1987"/>
      <c r="R1987"/>
      <c r="S1987"/>
      <c r="T1987"/>
      <c r="U1987"/>
      <c r="V1987"/>
      <c r="W1987"/>
      <c r="X1987"/>
      <c r="Y1987"/>
      <c r="Z1987"/>
      <c r="AA1987"/>
      <c r="AB1987"/>
      <c r="AC1987"/>
      <c r="AD1987"/>
      <c r="AE1987"/>
      <c r="AF1987"/>
      <c r="AG1987"/>
      <c r="AH1987"/>
      <c r="AI1987"/>
      <c r="AJ1987"/>
      <c r="AK1987"/>
      <c r="AL1987"/>
      <c r="AM1987"/>
      <c r="AN1987"/>
      <c r="AO1987"/>
      <c r="AP1987"/>
      <c r="AQ1987"/>
      <c r="AR1987"/>
      <c r="AS1987"/>
      <c r="AT1987"/>
      <c r="AU1987"/>
      <c r="AV1987"/>
      <c r="AW1987"/>
      <c r="AX1987"/>
      <c r="AY1987"/>
      <c r="AZ1987"/>
      <c r="BA1987"/>
      <c r="BB1987"/>
      <c r="BC1987"/>
      <c r="BD1987"/>
      <c r="BE1987"/>
      <c r="BF1987"/>
      <c r="BG1987"/>
      <c r="BH1987"/>
      <c r="BI1987"/>
      <c r="BJ1987"/>
      <c r="BK1987"/>
      <c r="BL1987"/>
      <c r="BM1987"/>
      <c r="BN1987"/>
      <c r="BO1987"/>
      <c r="BP1987"/>
      <c r="BQ1987"/>
      <c r="BR1987"/>
      <c r="BS1987"/>
      <c r="BT1987"/>
      <c r="BU1987"/>
      <c r="BV1987"/>
      <c r="BW1987"/>
      <c r="BX1987"/>
      <c r="BY1987"/>
      <c r="BZ1987"/>
      <c r="CA1987"/>
      <c r="CB1987"/>
      <c r="CC1987"/>
      <c r="CD1987"/>
      <c r="CE1987"/>
      <c r="CF1987"/>
      <c r="CG1987"/>
      <c r="CH1987"/>
      <c r="CI1987"/>
      <c r="CJ1987"/>
      <c r="CK1987"/>
      <c r="CL1987"/>
      <c r="CN1987"/>
    </row>
    <row r="1988" spans="7:92" x14ac:dyDescent="0.4">
      <c r="G1988"/>
      <c r="I1988"/>
      <c r="J1988"/>
      <c r="R1988"/>
      <c r="S1988"/>
      <c r="T1988"/>
      <c r="U1988"/>
      <c r="V1988"/>
      <c r="W1988"/>
      <c r="X1988"/>
      <c r="Y1988"/>
      <c r="Z1988"/>
      <c r="AA1988"/>
      <c r="AB1988"/>
      <c r="AC1988"/>
      <c r="AD1988"/>
      <c r="AE1988"/>
      <c r="AF1988"/>
      <c r="AG1988"/>
      <c r="AH1988"/>
      <c r="AI1988"/>
      <c r="AJ1988"/>
      <c r="AK1988"/>
      <c r="AL1988"/>
      <c r="AM1988"/>
      <c r="AN1988"/>
      <c r="AO1988"/>
      <c r="AP1988"/>
      <c r="AQ1988"/>
      <c r="AR1988"/>
      <c r="AS1988"/>
      <c r="AT1988"/>
      <c r="AU1988"/>
      <c r="AV1988"/>
      <c r="AW1988"/>
      <c r="AX1988"/>
      <c r="AY1988"/>
      <c r="AZ1988"/>
      <c r="BA1988"/>
      <c r="BB1988"/>
      <c r="BC1988"/>
      <c r="BD1988"/>
      <c r="BE1988"/>
      <c r="BF1988"/>
      <c r="BG1988"/>
      <c r="BH1988"/>
      <c r="BI1988"/>
      <c r="BJ1988"/>
      <c r="BK1988"/>
      <c r="BL1988"/>
      <c r="BM1988"/>
      <c r="BN1988"/>
      <c r="BO1988"/>
      <c r="BP1988"/>
      <c r="BQ1988"/>
      <c r="BR1988"/>
      <c r="BS1988"/>
      <c r="BT1988"/>
      <c r="BU1988"/>
      <c r="BV1988"/>
      <c r="BW1988"/>
      <c r="BX1988"/>
      <c r="BY1988"/>
      <c r="BZ1988"/>
      <c r="CA1988"/>
      <c r="CB1988"/>
      <c r="CC1988"/>
      <c r="CD1988"/>
      <c r="CE1988"/>
      <c r="CF1988"/>
      <c r="CG1988"/>
      <c r="CH1988"/>
      <c r="CI1988"/>
      <c r="CJ1988"/>
      <c r="CK1988"/>
      <c r="CL1988"/>
      <c r="CN1988"/>
    </row>
    <row r="1989" spans="7:92" x14ac:dyDescent="0.4">
      <c r="G1989"/>
      <c r="I1989"/>
      <c r="J1989"/>
      <c r="R1989"/>
      <c r="S1989"/>
      <c r="T1989"/>
      <c r="U1989"/>
      <c r="V1989"/>
      <c r="W1989"/>
      <c r="X1989"/>
      <c r="Y1989"/>
      <c r="Z1989"/>
      <c r="AA1989"/>
      <c r="AB1989"/>
      <c r="AC1989"/>
      <c r="AD1989"/>
      <c r="AE1989"/>
      <c r="AF1989"/>
      <c r="AG1989"/>
      <c r="AH1989"/>
      <c r="AI1989"/>
      <c r="AJ1989"/>
      <c r="AK1989"/>
      <c r="AL1989"/>
      <c r="AM1989"/>
      <c r="AN1989"/>
      <c r="AO1989"/>
      <c r="AP1989"/>
      <c r="AQ1989"/>
      <c r="AR1989"/>
      <c r="AS1989"/>
      <c r="AT1989"/>
      <c r="AU1989"/>
      <c r="AV1989"/>
      <c r="AW1989"/>
      <c r="AX1989"/>
      <c r="AY1989"/>
      <c r="AZ1989"/>
      <c r="BA1989"/>
      <c r="BB1989"/>
      <c r="BC1989"/>
      <c r="BD1989"/>
      <c r="BE1989"/>
      <c r="BF1989"/>
      <c r="BG1989"/>
      <c r="BH1989"/>
      <c r="BI1989"/>
      <c r="BJ1989"/>
      <c r="BK1989"/>
      <c r="BL1989"/>
      <c r="BM1989"/>
      <c r="BN1989"/>
      <c r="BO1989"/>
      <c r="BP1989"/>
      <c r="BQ1989"/>
      <c r="BR1989"/>
      <c r="BS1989"/>
      <c r="BT1989"/>
      <c r="BU1989"/>
      <c r="BV1989"/>
      <c r="BW1989"/>
      <c r="BX1989"/>
      <c r="BY1989"/>
      <c r="BZ1989"/>
      <c r="CA1989"/>
      <c r="CB1989"/>
      <c r="CC1989"/>
      <c r="CD1989"/>
      <c r="CE1989"/>
      <c r="CF1989"/>
      <c r="CG1989"/>
      <c r="CH1989"/>
      <c r="CI1989"/>
      <c r="CJ1989"/>
      <c r="CK1989"/>
      <c r="CL1989"/>
      <c r="CN1989"/>
    </row>
    <row r="1990" spans="7:92" x14ac:dyDescent="0.4">
      <c r="G1990"/>
      <c r="I1990"/>
      <c r="J1990"/>
      <c r="R1990"/>
      <c r="S1990"/>
      <c r="T1990"/>
      <c r="U1990"/>
      <c r="V1990"/>
      <c r="W1990"/>
      <c r="X1990"/>
      <c r="Y1990"/>
      <c r="Z1990"/>
      <c r="AA1990"/>
      <c r="AB1990"/>
      <c r="AC1990"/>
      <c r="AD1990"/>
      <c r="AE1990"/>
      <c r="AF1990"/>
      <c r="AG1990"/>
      <c r="AH1990"/>
      <c r="AI1990"/>
      <c r="AJ1990"/>
      <c r="AK1990"/>
      <c r="AL1990"/>
      <c r="AM1990"/>
      <c r="AN1990"/>
      <c r="AO1990"/>
      <c r="AP1990"/>
      <c r="AQ1990"/>
      <c r="AR1990"/>
      <c r="AS1990"/>
      <c r="AT1990"/>
      <c r="AU1990"/>
      <c r="AV1990"/>
      <c r="AW1990"/>
      <c r="AX1990"/>
      <c r="AY1990"/>
      <c r="AZ1990"/>
      <c r="BA1990"/>
      <c r="BB1990"/>
      <c r="BC1990"/>
      <c r="BD1990"/>
      <c r="BE1990"/>
      <c r="BF1990"/>
      <c r="BG1990"/>
      <c r="BH1990"/>
      <c r="BI1990"/>
      <c r="BJ1990"/>
      <c r="BK1990"/>
      <c r="BL1990"/>
      <c r="BM1990"/>
      <c r="BN1990"/>
      <c r="BO1990"/>
      <c r="BP1990"/>
      <c r="BQ1990"/>
      <c r="BR1990"/>
      <c r="BS1990"/>
      <c r="BT1990"/>
      <c r="BU1990"/>
      <c r="BV1990"/>
      <c r="BW1990"/>
      <c r="BX1990"/>
      <c r="BY1990"/>
      <c r="BZ1990"/>
      <c r="CA1990"/>
      <c r="CB1990"/>
      <c r="CC1990"/>
      <c r="CD1990"/>
      <c r="CE1990"/>
      <c r="CF1990"/>
      <c r="CG1990"/>
      <c r="CH1990"/>
      <c r="CI1990"/>
      <c r="CJ1990"/>
      <c r="CK1990"/>
      <c r="CL1990"/>
      <c r="CN1990"/>
    </row>
    <row r="1991" spans="7:92" x14ac:dyDescent="0.4">
      <c r="G1991"/>
      <c r="I1991"/>
      <c r="J1991"/>
      <c r="R1991"/>
      <c r="S1991"/>
      <c r="T1991"/>
      <c r="U1991"/>
      <c r="V1991"/>
      <c r="W1991"/>
      <c r="X1991"/>
      <c r="Y1991"/>
      <c r="Z1991"/>
      <c r="AA1991"/>
      <c r="AB1991"/>
      <c r="AC1991"/>
      <c r="AD1991"/>
      <c r="AE1991"/>
      <c r="AF1991"/>
      <c r="AG1991"/>
      <c r="AH1991"/>
      <c r="AI1991"/>
      <c r="AJ1991"/>
      <c r="AK1991"/>
      <c r="AL1991"/>
      <c r="AM1991"/>
      <c r="AN1991"/>
      <c r="AO1991"/>
      <c r="AP1991"/>
      <c r="AQ1991"/>
      <c r="AR1991"/>
      <c r="AS1991"/>
      <c r="AT1991"/>
      <c r="AU1991"/>
      <c r="AV1991"/>
      <c r="AW1991"/>
      <c r="AX1991"/>
      <c r="AY1991"/>
      <c r="AZ1991"/>
      <c r="BA1991"/>
      <c r="BB1991"/>
      <c r="BC1991"/>
      <c r="BD1991"/>
      <c r="BE1991"/>
      <c r="BF1991"/>
      <c r="BG1991"/>
      <c r="BH1991"/>
      <c r="BI1991"/>
      <c r="BJ1991"/>
      <c r="BK1991"/>
      <c r="BL1991"/>
      <c r="BM1991"/>
      <c r="BN1991"/>
      <c r="BO1991"/>
      <c r="BP1991"/>
      <c r="BQ1991"/>
      <c r="BR1991"/>
      <c r="BS1991"/>
      <c r="BT1991"/>
      <c r="BU1991"/>
      <c r="BV1991"/>
      <c r="BW1991"/>
      <c r="BX1991"/>
      <c r="BY1991"/>
      <c r="BZ1991"/>
      <c r="CA1991"/>
      <c r="CB1991"/>
      <c r="CC1991"/>
      <c r="CD1991"/>
      <c r="CE1991"/>
      <c r="CF1991"/>
      <c r="CG1991"/>
      <c r="CH1991"/>
      <c r="CI1991"/>
      <c r="CJ1991"/>
      <c r="CK1991"/>
      <c r="CL1991"/>
      <c r="CN1991"/>
    </row>
    <row r="1992" spans="7:92" x14ac:dyDescent="0.4">
      <c r="G1992"/>
      <c r="I1992"/>
      <c r="J1992"/>
      <c r="R1992"/>
      <c r="S1992"/>
      <c r="T1992"/>
      <c r="U1992"/>
      <c r="V1992"/>
      <c r="W1992"/>
      <c r="X1992"/>
      <c r="Y1992"/>
      <c r="Z1992"/>
      <c r="AA1992"/>
      <c r="AB1992"/>
      <c r="AC1992"/>
      <c r="AD1992"/>
      <c r="AE1992"/>
      <c r="AF1992"/>
      <c r="AG1992"/>
      <c r="AH1992"/>
      <c r="AI1992"/>
      <c r="AJ1992"/>
      <c r="AK1992"/>
      <c r="AL1992"/>
      <c r="AM1992"/>
      <c r="AN1992"/>
      <c r="AO1992"/>
      <c r="AP1992"/>
      <c r="AQ1992"/>
      <c r="AR1992"/>
      <c r="AS1992"/>
      <c r="AT1992"/>
      <c r="AU1992"/>
      <c r="AV1992"/>
      <c r="AW1992"/>
      <c r="AX1992"/>
      <c r="AY1992"/>
      <c r="AZ1992"/>
      <c r="BA1992"/>
      <c r="BB1992"/>
      <c r="BC1992"/>
      <c r="BD1992"/>
      <c r="BE1992"/>
      <c r="BF1992"/>
      <c r="BG1992"/>
      <c r="BH1992"/>
      <c r="BI1992"/>
      <c r="BJ1992"/>
      <c r="BK1992"/>
      <c r="BL1992"/>
      <c r="BM1992"/>
      <c r="BN1992"/>
      <c r="BO1992"/>
      <c r="BP1992"/>
      <c r="BQ1992"/>
      <c r="BR1992"/>
      <c r="BS1992"/>
      <c r="BT1992"/>
      <c r="BU1992"/>
      <c r="BV1992"/>
      <c r="BW1992"/>
      <c r="BX1992"/>
      <c r="BY1992"/>
      <c r="BZ1992"/>
      <c r="CA1992"/>
      <c r="CB1992"/>
      <c r="CC1992"/>
      <c r="CD1992"/>
      <c r="CE1992"/>
      <c r="CF1992"/>
      <c r="CG1992"/>
      <c r="CH1992"/>
      <c r="CI1992"/>
      <c r="CJ1992"/>
      <c r="CK1992"/>
      <c r="CL1992"/>
      <c r="CN1992"/>
    </row>
    <row r="1993" spans="7:92" x14ac:dyDescent="0.4">
      <c r="G1993"/>
      <c r="I1993"/>
      <c r="J1993"/>
      <c r="R1993"/>
      <c r="S1993"/>
      <c r="T1993"/>
      <c r="U1993"/>
      <c r="V1993"/>
      <c r="W1993"/>
      <c r="X1993"/>
      <c r="Y1993"/>
      <c r="Z1993"/>
      <c r="AA1993"/>
      <c r="AB1993"/>
      <c r="AC1993"/>
      <c r="AD1993"/>
      <c r="AE1993"/>
      <c r="AF1993"/>
      <c r="AG1993"/>
      <c r="AH1993"/>
      <c r="AI1993"/>
      <c r="AJ1993"/>
      <c r="AK1993"/>
      <c r="AL1993"/>
      <c r="AM1993"/>
      <c r="AN1993"/>
      <c r="AO1993"/>
      <c r="AP1993"/>
      <c r="AQ1993"/>
      <c r="AR1993"/>
      <c r="AS1993"/>
      <c r="AT1993"/>
      <c r="AU1993"/>
      <c r="AV1993"/>
      <c r="AW1993"/>
      <c r="AX1993"/>
      <c r="AY1993"/>
      <c r="AZ1993"/>
      <c r="BA1993"/>
      <c r="BB1993"/>
      <c r="BC1993"/>
      <c r="BD1993"/>
      <c r="BE1993"/>
      <c r="BF1993"/>
      <c r="BG1993"/>
      <c r="BH1993"/>
      <c r="BI1993"/>
      <c r="BJ1993"/>
      <c r="BK1993"/>
      <c r="BL1993"/>
      <c r="BM1993"/>
      <c r="BN1993"/>
      <c r="BO1993"/>
      <c r="BP1993"/>
      <c r="BQ1993"/>
      <c r="BR1993"/>
      <c r="BS1993"/>
      <c r="BT1993"/>
      <c r="BU1993"/>
      <c r="BV1993"/>
      <c r="BW1993"/>
      <c r="BX1993"/>
      <c r="BY1993"/>
      <c r="BZ1993"/>
      <c r="CA1993"/>
      <c r="CB1993"/>
      <c r="CC1993"/>
      <c r="CD1993"/>
      <c r="CE1993"/>
      <c r="CF1993"/>
      <c r="CG1993"/>
      <c r="CH1993"/>
      <c r="CI1993"/>
      <c r="CJ1993"/>
      <c r="CK1993"/>
      <c r="CL1993"/>
      <c r="CN1993"/>
    </row>
    <row r="1994" spans="7:92" x14ac:dyDescent="0.4">
      <c r="G1994"/>
      <c r="I1994"/>
      <c r="J1994"/>
      <c r="R1994"/>
      <c r="S1994"/>
      <c r="T1994"/>
      <c r="U1994"/>
      <c r="V1994"/>
      <c r="W1994"/>
      <c r="X1994"/>
      <c r="Y1994"/>
      <c r="Z1994"/>
      <c r="AA1994"/>
      <c r="AB1994"/>
      <c r="AC1994"/>
      <c r="AD1994"/>
      <c r="AE1994"/>
      <c r="AF1994"/>
      <c r="AG1994"/>
      <c r="AH1994"/>
      <c r="AI1994"/>
      <c r="AJ1994"/>
      <c r="AK1994"/>
      <c r="AL1994"/>
      <c r="AM1994"/>
      <c r="AN1994"/>
      <c r="AO1994"/>
      <c r="AP1994"/>
      <c r="AQ1994"/>
      <c r="AR1994"/>
      <c r="AS1994"/>
      <c r="AT1994"/>
      <c r="AU1994"/>
      <c r="AV1994"/>
      <c r="AW1994"/>
      <c r="AX1994"/>
      <c r="AY1994"/>
      <c r="AZ1994"/>
      <c r="BA1994"/>
      <c r="BB1994"/>
      <c r="BC1994"/>
      <c r="BD1994"/>
      <c r="BE1994"/>
      <c r="BF1994"/>
      <c r="BG1994"/>
      <c r="BH1994"/>
      <c r="BI1994"/>
      <c r="BJ1994"/>
      <c r="BK1994"/>
      <c r="BL1994"/>
      <c r="BM1994"/>
      <c r="BN1994"/>
      <c r="BO1994"/>
      <c r="BP1994"/>
      <c r="BQ1994"/>
      <c r="BR1994"/>
      <c r="BS1994"/>
      <c r="BT1994"/>
      <c r="BU1994"/>
      <c r="BV1994"/>
      <c r="BW1994"/>
      <c r="BX1994"/>
      <c r="BY1994"/>
      <c r="BZ1994"/>
      <c r="CA1994"/>
      <c r="CB1994"/>
      <c r="CC1994"/>
      <c r="CD1994"/>
      <c r="CE1994"/>
      <c r="CF1994"/>
      <c r="CG1994"/>
      <c r="CH1994"/>
      <c r="CI1994"/>
      <c r="CJ1994"/>
      <c r="CK1994"/>
      <c r="CL1994"/>
      <c r="CN1994"/>
    </row>
    <row r="1995" spans="7:92" x14ac:dyDescent="0.4">
      <c r="G1995"/>
      <c r="I1995"/>
      <c r="J1995"/>
      <c r="R1995"/>
      <c r="S1995"/>
      <c r="T1995"/>
      <c r="U1995"/>
      <c r="V1995"/>
      <c r="W1995"/>
      <c r="X1995"/>
      <c r="Y1995"/>
      <c r="Z1995"/>
      <c r="AA1995"/>
      <c r="AB1995"/>
      <c r="AC1995"/>
      <c r="AD1995"/>
      <c r="AE1995"/>
      <c r="AF1995"/>
      <c r="AG1995"/>
      <c r="AH1995"/>
      <c r="AI1995"/>
      <c r="AJ1995"/>
      <c r="AK1995"/>
      <c r="AL1995"/>
      <c r="AM1995"/>
      <c r="AN1995"/>
      <c r="AO1995"/>
      <c r="AP1995"/>
      <c r="AQ1995"/>
      <c r="AR1995"/>
      <c r="AS1995"/>
      <c r="AT1995"/>
      <c r="AU1995"/>
      <c r="AV1995"/>
      <c r="AW1995"/>
      <c r="AX1995"/>
      <c r="AY1995"/>
      <c r="AZ1995"/>
      <c r="BA1995"/>
      <c r="BB1995"/>
      <c r="BC1995"/>
      <c r="BD1995"/>
      <c r="BE1995"/>
      <c r="BF1995"/>
      <c r="BG1995"/>
      <c r="BH1995"/>
      <c r="BI1995"/>
      <c r="BJ1995"/>
      <c r="BK1995"/>
      <c r="BL1995"/>
      <c r="BM1995"/>
      <c r="BN1995"/>
      <c r="BO1995"/>
      <c r="BP1995"/>
      <c r="BQ1995"/>
      <c r="BR1995"/>
      <c r="BS1995"/>
      <c r="BT1995"/>
      <c r="BU1995"/>
      <c r="BV1995"/>
      <c r="BW1995"/>
      <c r="BX1995"/>
      <c r="BY1995"/>
      <c r="BZ1995"/>
      <c r="CA1995"/>
      <c r="CB1995"/>
      <c r="CC1995"/>
      <c r="CD1995"/>
      <c r="CE1995"/>
      <c r="CF1995"/>
      <c r="CG1995"/>
      <c r="CH1995"/>
      <c r="CI1995"/>
      <c r="CJ1995"/>
      <c r="CK1995"/>
      <c r="CL1995"/>
      <c r="CN1995"/>
    </row>
    <row r="1996" spans="7:92" x14ac:dyDescent="0.4">
      <c r="G1996"/>
      <c r="I1996"/>
      <c r="J1996"/>
      <c r="R1996"/>
      <c r="S1996"/>
      <c r="T1996"/>
      <c r="U1996"/>
      <c r="V1996"/>
      <c r="W1996"/>
      <c r="X1996"/>
      <c r="Y1996"/>
      <c r="Z1996"/>
      <c r="AA1996"/>
      <c r="AB1996"/>
      <c r="AC1996"/>
      <c r="AD1996"/>
      <c r="AE1996"/>
      <c r="AF1996"/>
      <c r="AG1996"/>
      <c r="AH1996"/>
      <c r="AI1996"/>
      <c r="AJ1996"/>
      <c r="AK1996"/>
      <c r="AL1996"/>
      <c r="AM1996"/>
      <c r="AN1996"/>
      <c r="AO1996"/>
      <c r="AP1996"/>
      <c r="AQ1996"/>
      <c r="AR1996"/>
      <c r="AS1996"/>
      <c r="AT1996"/>
      <c r="AU1996"/>
      <c r="AV1996"/>
      <c r="AW1996"/>
      <c r="AX1996"/>
      <c r="AY1996"/>
      <c r="AZ1996"/>
      <c r="BA1996"/>
      <c r="BB1996"/>
      <c r="BC1996"/>
      <c r="BD1996"/>
      <c r="BE1996"/>
      <c r="BF1996"/>
      <c r="BG1996"/>
      <c r="BH1996"/>
      <c r="BI1996"/>
      <c r="BJ1996"/>
      <c r="BK1996"/>
      <c r="BL1996"/>
      <c r="BM1996"/>
      <c r="BN1996"/>
      <c r="BO1996"/>
      <c r="BP1996"/>
      <c r="BQ1996"/>
      <c r="BR1996"/>
      <c r="BS1996"/>
      <c r="BT1996"/>
      <c r="BU1996"/>
      <c r="BV1996"/>
      <c r="BW1996"/>
      <c r="BX1996"/>
      <c r="BY1996"/>
      <c r="BZ1996"/>
      <c r="CA1996"/>
      <c r="CB1996"/>
      <c r="CC1996"/>
      <c r="CD1996"/>
      <c r="CE1996"/>
      <c r="CF1996"/>
      <c r="CG1996"/>
      <c r="CH1996"/>
      <c r="CI1996"/>
      <c r="CJ1996"/>
      <c r="CK1996"/>
      <c r="CL1996"/>
      <c r="CN1996"/>
    </row>
    <row r="1997" spans="7:92" x14ac:dyDescent="0.4">
      <c r="G1997"/>
      <c r="I1997"/>
      <c r="J1997"/>
      <c r="R1997"/>
      <c r="S1997"/>
      <c r="T1997"/>
      <c r="U1997"/>
      <c r="V1997"/>
      <c r="W1997"/>
      <c r="X1997"/>
      <c r="Y1997"/>
      <c r="Z1997"/>
      <c r="AA1997"/>
      <c r="AB1997"/>
      <c r="AC1997"/>
      <c r="AD1997"/>
      <c r="AE1997"/>
      <c r="AF1997"/>
      <c r="AG1997"/>
      <c r="AH1997"/>
      <c r="AI1997"/>
      <c r="AJ1997"/>
      <c r="AK1997"/>
      <c r="AL1997"/>
      <c r="AM1997"/>
      <c r="AN1997"/>
      <c r="AO1997"/>
      <c r="AP1997"/>
      <c r="AQ1997"/>
      <c r="AR1997"/>
      <c r="AS1997"/>
      <c r="AT1997"/>
      <c r="AU1997"/>
      <c r="AV1997"/>
      <c r="AW1997"/>
      <c r="AX1997"/>
      <c r="AY1997"/>
      <c r="AZ1997"/>
      <c r="BA1997"/>
      <c r="BB1997"/>
      <c r="BC1997"/>
      <c r="BD1997"/>
      <c r="BE1997"/>
      <c r="BF1997"/>
      <c r="BG1997"/>
      <c r="BH1997"/>
      <c r="BI1997"/>
      <c r="BJ1997"/>
      <c r="BK1997"/>
      <c r="BL1997"/>
      <c r="BM1997"/>
      <c r="BN1997"/>
      <c r="BO1997"/>
      <c r="BP1997"/>
      <c r="BQ1997"/>
      <c r="BR1997"/>
      <c r="BS1997"/>
      <c r="BT1997"/>
      <c r="BU1997"/>
      <c r="BV1997"/>
      <c r="BW1997"/>
      <c r="BX1997"/>
      <c r="BY1997"/>
      <c r="BZ1997"/>
      <c r="CA1997"/>
      <c r="CB1997"/>
      <c r="CC1997"/>
      <c r="CD1997"/>
      <c r="CE1997"/>
      <c r="CF1997"/>
      <c r="CG1997"/>
      <c r="CH1997"/>
      <c r="CI1997"/>
      <c r="CJ1997"/>
      <c r="CK1997"/>
      <c r="CL1997"/>
      <c r="CN1997"/>
    </row>
    <row r="1998" spans="7:92" x14ac:dyDescent="0.4">
      <c r="G1998"/>
      <c r="I1998"/>
      <c r="J1998"/>
      <c r="R1998"/>
      <c r="S1998"/>
      <c r="T1998"/>
      <c r="U1998"/>
      <c r="V1998"/>
      <c r="W1998"/>
      <c r="X1998"/>
      <c r="Y1998"/>
      <c r="Z1998"/>
      <c r="AA1998"/>
      <c r="AB1998"/>
      <c r="AC1998"/>
      <c r="AD1998"/>
      <c r="AE1998"/>
      <c r="AF1998"/>
      <c r="AG1998"/>
      <c r="AH1998"/>
      <c r="AI1998"/>
      <c r="AJ1998"/>
      <c r="AK1998"/>
      <c r="AL1998"/>
      <c r="AM1998"/>
      <c r="AN1998"/>
      <c r="AO1998"/>
      <c r="AP1998"/>
      <c r="AQ1998"/>
      <c r="AR1998"/>
      <c r="AS1998"/>
      <c r="AT1998"/>
      <c r="AU1998"/>
      <c r="AV1998"/>
      <c r="AW1998"/>
      <c r="AX1998"/>
      <c r="AY1998"/>
      <c r="AZ1998"/>
      <c r="BA1998"/>
      <c r="BB1998"/>
      <c r="BC1998"/>
      <c r="BD1998"/>
      <c r="BE1998"/>
      <c r="BF1998"/>
      <c r="BG1998"/>
      <c r="BH1998"/>
      <c r="BI1998"/>
      <c r="BJ1998"/>
      <c r="BK1998"/>
      <c r="BL1998"/>
      <c r="BM1998"/>
      <c r="BN1998"/>
      <c r="BO1998"/>
      <c r="BP1998"/>
      <c r="BQ1998"/>
      <c r="BR1998"/>
      <c r="BS1998"/>
      <c r="BT1998"/>
      <c r="BU1998"/>
      <c r="BV1998"/>
      <c r="BW1998"/>
      <c r="BX1998"/>
      <c r="BY1998"/>
      <c r="BZ1998"/>
      <c r="CA1998"/>
      <c r="CB1998"/>
      <c r="CC1998"/>
      <c r="CD1998"/>
      <c r="CE1998"/>
      <c r="CF1998"/>
      <c r="CG1998"/>
      <c r="CH1998"/>
      <c r="CI1998"/>
      <c r="CJ1998"/>
      <c r="CK1998"/>
      <c r="CL1998"/>
      <c r="CN1998"/>
    </row>
    <row r="1999" spans="7:92" x14ac:dyDescent="0.4">
      <c r="G1999"/>
      <c r="I1999"/>
      <c r="J1999"/>
      <c r="R1999"/>
      <c r="S1999"/>
      <c r="T1999"/>
      <c r="U1999"/>
      <c r="V1999"/>
      <c r="W1999"/>
      <c r="X1999"/>
      <c r="Y1999"/>
      <c r="Z1999"/>
      <c r="AA1999"/>
      <c r="AB1999"/>
      <c r="AC1999"/>
      <c r="AD1999"/>
      <c r="AE1999"/>
      <c r="AF1999"/>
      <c r="AG1999"/>
      <c r="AH1999"/>
      <c r="AI1999"/>
      <c r="AJ1999"/>
      <c r="AK1999"/>
      <c r="AL1999"/>
      <c r="AM1999"/>
      <c r="AN1999"/>
      <c r="AO1999"/>
      <c r="AP1999"/>
      <c r="AQ1999"/>
      <c r="AR1999"/>
      <c r="AS1999"/>
      <c r="AT1999"/>
      <c r="AU1999"/>
      <c r="AV1999"/>
      <c r="AW1999"/>
      <c r="AX1999"/>
      <c r="AY1999"/>
      <c r="AZ1999"/>
      <c r="BA1999"/>
      <c r="BB1999"/>
      <c r="BC1999"/>
      <c r="BD1999"/>
      <c r="BE1999"/>
      <c r="BF1999"/>
      <c r="BG1999"/>
      <c r="BH1999"/>
      <c r="BI1999"/>
      <c r="BJ1999"/>
      <c r="BK1999"/>
      <c r="BL1999"/>
      <c r="BM1999"/>
      <c r="BN1999"/>
      <c r="BO1999"/>
      <c r="BP1999"/>
      <c r="BQ1999"/>
      <c r="BR1999"/>
      <c r="BS1999"/>
      <c r="BT1999"/>
      <c r="BU1999"/>
      <c r="BV1999"/>
      <c r="BW1999"/>
      <c r="BX1999"/>
      <c r="BY1999"/>
      <c r="BZ1999"/>
      <c r="CA1999"/>
      <c r="CB1999"/>
      <c r="CC1999"/>
      <c r="CD1999"/>
      <c r="CE1999"/>
      <c r="CF1999"/>
      <c r="CG1999"/>
      <c r="CH1999"/>
      <c r="CI1999"/>
      <c r="CJ1999"/>
      <c r="CK1999"/>
      <c r="CL1999"/>
      <c r="CN1999"/>
    </row>
    <row r="2000" spans="7:92" x14ac:dyDescent="0.4">
      <c r="G2000"/>
      <c r="I2000"/>
      <c r="J2000"/>
      <c r="R2000"/>
      <c r="S2000"/>
      <c r="T2000"/>
      <c r="U2000"/>
      <c r="V2000"/>
      <c r="W2000"/>
      <c r="X2000"/>
      <c r="Y2000"/>
      <c r="Z2000"/>
      <c r="AA2000"/>
      <c r="AB2000"/>
      <c r="AC2000"/>
      <c r="AD2000"/>
      <c r="AE2000"/>
      <c r="AF2000"/>
      <c r="AG2000"/>
      <c r="AH2000"/>
      <c r="AI2000"/>
      <c r="AJ2000"/>
      <c r="AK2000"/>
      <c r="AL2000"/>
      <c r="AM2000"/>
      <c r="AN2000"/>
      <c r="AO2000"/>
      <c r="AP2000"/>
      <c r="AQ2000"/>
      <c r="AR2000"/>
      <c r="AS2000"/>
      <c r="AT2000"/>
      <c r="AU2000"/>
      <c r="AV2000"/>
      <c r="AW2000"/>
      <c r="AX2000"/>
      <c r="AY2000"/>
      <c r="AZ2000"/>
      <c r="BA2000"/>
      <c r="BB2000"/>
      <c r="BC2000"/>
      <c r="BD2000"/>
      <c r="BE2000"/>
      <c r="BF2000"/>
      <c r="BG2000"/>
      <c r="BH2000"/>
      <c r="BI2000"/>
      <c r="BJ2000"/>
      <c r="BK2000"/>
      <c r="BL2000"/>
      <c r="BM2000"/>
      <c r="BN2000"/>
      <c r="BO2000"/>
      <c r="BP2000"/>
      <c r="BQ2000"/>
      <c r="BR2000"/>
      <c r="BS2000"/>
      <c r="BT2000"/>
      <c r="BU2000"/>
      <c r="BV2000"/>
      <c r="BW2000"/>
      <c r="BX2000"/>
      <c r="BY2000"/>
      <c r="BZ2000"/>
      <c r="CA2000"/>
      <c r="CB2000"/>
      <c r="CC2000"/>
      <c r="CD2000"/>
      <c r="CE2000"/>
      <c r="CF2000"/>
      <c r="CG2000"/>
      <c r="CH2000"/>
      <c r="CI2000"/>
      <c r="CJ2000"/>
      <c r="CK2000"/>
      <c r="CL2000"/>
      <c r="CN2000"/>
    </row>
    <row r="2001" spans="7:92" x14ac:dyDescent="0.4">
      <c r="G2001"/>
      <c r="I2001"/>
      <c r="J2001"/>
      <c r="R2001"/>
      <c r="S2001"/>
      <c r="T2001"/>
      <c r="U2001"/>
      <c r="V2001"/>
      <c r="W2001"/>
      <c r="X2001"/>
      <c r="Y2001"/>
      <c r="Z2001"/>
      <c r="AA2001"/>
      <c r="AB2001"/>
      <c r="AC2001"/>
      <c r="AD2001"/>
      <c r="AE2001"/>
      <c r="AF2001"/>
      <c r="AG2001"/>
      <c r="AH2001"/>
      <c r="AI2001"/>
      <c r="AJ2001"/>
      <c r="AK2001"/>
      <c r="AL2001"/>
      <c r="AM2001"/>
      <c r="AN2001"/>
      <c r="AO2001"/>
      <c r="AP2001"/>
      <c r="AQ2001"/>
      <c r="AR2001"/>
      <c r="AS2001"/>
      <c r="AT2001"/>
      <c r="AU2001"/>
      <c r="AV2001"/>
      <c r="AW2001"/>
      <c r="AX2001"/>
      <c r="AY2001"/>
      <c r="AZ2001"/>
      <c r="BA2001"/>
      <c r="BB2001"/>
      <c r="BC2001"/>
      <c r="BD2001"/>
      <c r="BE2001"/>
      <c r="BF2001"/>
      <c r="BG2001"/>
      <c r="BH2001"/>
      <c r="BI2001"/>
      <c r="BJ2001"/>
      <c r="BK2001"/>
      <c r="BL2001"/>
      <c r="BM2001"/>
      <c r="BN2001"/>
      <c r="BO2001"/>
      <c r="BP2001"/>
      <c r="BQ2001"/>
      <c r="BR2001"/>
      <c r="BS2001"/>
      <c r="BT2001"/>
      <c r="BU2001"/>
      <c r="BV2001"/>
      <c r="BW2001"/>
      <c r="BX2001"/>
      <c r="BY2001"/>
      <c r="BZ2001"/>
      <c r="CA2001"/>
      <c r="CB2001"/>
      <c r="CC2001"/>
      <c r="CD2001"/>
      <c r="CE2001"/>
      <c r="CF2001"/>
      <c r="CG2001"/>
      <c r="CH2001"/>
      <c r="CI2001"/>
      <c r="CJ2001"/>
      <c r="CK2001"/>
      <c r="CL2001"/>
      <c r="CN2001"/>
    </row>
    <row r="2002" spans="7:92" x14ac:dyDescent="0.4">
      <c r="G2002"/>
      <c r="I2002"/>
      <c r="J2002"/>
      <c r="R2002"/>
      <c r="S2002"/>
      <c r="T2002"/>
      <c r="U2002"/>
      <c r="V2002"/>
      <c r="W2002"/>
      <c r="X2002"/>
      <c r="Y2002"/>
      <c r="Z2002"/>
      <c r="AA2002"/>
      <c r="AB2002"/>
      <c r="AC2002"/>
      <c r="AD2002"/>
      <c r="AE2002"/>
      <c r="AF2002"/>
      <c r="AG2002"/>
      <c r="AH2002"/>
      <c r="AI2002"/>
      <c r="AJ2002"/>
      <c r="AK2002"/>
      <c r="AL2002"/>
      <c r="AM2002"/>
      <c r="AN2002"/>
      <c r="AO2002"/>
      <c r="AP2002"/>
      <c r="AQ2002"/>
      <c r="AR2002"/>
      <c r="AS2002"/>
      <c r="AT2002"/>
      <c r="AU2002"/>
      <c r="AV2002"/>
      <c r="AW2002"/>
      <c r="AX2002"/>
      <c r="AY2002"/>
      <c r="AZ2002"/>
      <c r="BA2002"/>
      <c r="BB2002"/>
      <c r="BC2002"/>
      <c r="BD2002"/>
      <c r="BE2002"/>
      <c r="BF2002"/>
      <c r="BG2002"/>
      <c r="BH2002"/>
      <c r="BI2002"/>
      <c r="BJ2002"/>
      <c r="BK2002"/>
      <c r="BL2002"/>
      <c r="BM2002"/>
      <c r="BN2002"/>
      <c r="BO2002"/>
      <c r="BP2002"/>
      <c r="BQ2002"/>
      <c r="BR2002"/>
      <c r="BS2002"/>
      <c r="BT2002"/>
      <c r="BU2002"/>
      <c r="BV2002"/>
      <c r="BW2002"/>
      <c r="BX2002"/>
      <c r="BY2002"/>
      <c r="BZ2002"/>
      <c r="CA2002"/>
      <c r="CB2002"/>
      <c r="CC2002"/>
      <c r="CD2002"/>
      <c r="CE2002"/>
      <c r="CF2002"/>
      <c r="CG2002"/>
      <c r="CH2002"/>
      <c r="CI2002"/>
      <c r="CJ2002"/>
      <c r="CK2002"/>
      <c r="CL2002"/>
      <c r="CN2002"/>
    </row>
    <row r="2003" spans="7:92" x14ac:dyDescent="0.4">
      <c r="G2003"/>
      <c r="I2003"/>
      <c r="J2003"/>
      <c r="R2003"/>
      <c r="S2003"/>
      <c r="T2003"/>
      <c r="U2003"/>
      <c r="V2003"/>
      <c r="W2003"/>
      <c r="X2003"/>
      <c r="Y2003"/>
      <c r="Z2003"/>
      <c r="AA2003"/>
      <c r="AB2003"/>
      <c r="AC2003"/>
      <c r="AD2003"/>
      <c r="AE2003"/>
      <c r="AF2003"/>
      <c r="AG2003"/>
      <c r="AH2003"/>
      <c r="AI2003"/>
      <c r="AJ2003"/>
      <c r="AK2003"/>
      <c r="AL2003"/>
      <c r="AM2003"/>
      <c r="AN2003"/>
      <c r="AO2003"/>
      <c r="AP2003"/>
      <c r="AQ2003"/>
      <c r="AR2003"/>
      <c r="AS2003"/>
      <c r="AT2003"/>
      <c r="AU2003"/>
      <c r="AV2003"/>
      <c r="AW2003"/>
      <c r="AX2003"/>
      <c r="AY2003"/>
      <c r="AZ2003"/>
      <c r="BA2003"/>
      <c r="BB2003"/>
      <c r="BC2003"/>
      <c r="BD2003"/>
      <c r="BE2003"/>
      <c r="BF2003"/>
      <c r="BG2003"/>
      <c r="BH2003"/>
      <c r="BI2003"/>
      <c r="BJ2003"/>
      <c r="BK2003"/>
      <c r="BL2003"/>
      <c r="BM2003"/>
      <c r="BN2003"/>
      <c r="BO2003"/>
      <c r="BP2003"/>
      <c r="BQ2003"/>
      <c r="BR2003"/>
      <c r="BS2003"/>
      <c r="BT2003"/>
      <c r="BU2003"/>
      <c r="BV2003"/>
      <c r="BW2003"/>
      <c r="BX2003"/>
      <c r="BY2003"/>
      <c r="BZ2003"/>
      <c r="CA2003"/>
      <c r="CB2003"/>
      <c r="CC2003"/>
      <c r="CD2003"/>
      <c r="CE2003"/>
      <c r="CF2003"/>
      <c r="CG2003"/>
      <c r="CH2003"/>
      <c r="CI2003"/>
      <c r="CJ2003"/>
      <c r="CK2003"/>
      <c r="CL2003"/>
      <c r="CN2003"/>
    </row>
    <row r="2004" spans="7:92" x14ac:dyDescent="0.4">
      <c r="G2004"/>
      <c r="I2004"/>
      <c r="J2004"/>
      <c r="R2004"/>
      <c r="S2004"/>
      <c r="T2004"/>
      <c r="U2004"/>
      <c r="V2004"/>
      <c r="W2004"/>
      <c r="X2004"/>
      <c r="Y2004"/>
      <c r="Z2004"/>
      <c r="AA2004"/>
      <c r="AB2004"/>
      <c r="AC2004"/>
      <c r="AD2004"/>
      <c r="AE2004"/>
      <c r="AF2004"/>
      <c r="AG2004"/>
      <c r="AH2004"/>
      <c r="AI2004"/>
      <c r="AJ2004"/>
      <c r="AK2004"/>
      <c r="AL2004"/>
      <c r="AM2004"/>
      <c r="AN2004"/>
      <c r="AO2004"/>
      <c r="AP2004"/>
      <c r="AQ2004"/>
      <c r="AR2004"/>
      <c r="AS2004"/>
      <c r="AT2004"/>
      <c r="AU2004"/>
      <c r="AV2004"/>
      <c r="AW2004"/>
      <c r="AX2004"/>
      <c r="AY2004"/>
      <c r="AZ2004"/>
      <c r="BA2004"/>
      <c r="BB2004"/>
      <c r="BC2004"/>
      <c r="BD2004"/>
      <c r="BE2004"/>
      <c r="BF2004"/>
      <c r="BG2004"/>
      <c r="BH2004"/>
      <c r="BI2004"/>
      <c r="BJ2004"/>
      <c r="BK2004"/>
      <c r="BL2004"/>
      <c r="BM2004"/>
      <c r="BN2004"/>
      <c r="BO2004"/>
      <c r="BP2004"/>
      <c r="BQ2004"/>
      <c r="BR2004"/>
      <c r="BS2004"/>
      <c r="BT2004"/>
      <c r="BU2004"/>
      <c r="BV2004"/>
      <c r="BW2004"/>
      <c r="BX2004"/>
      <c r="BY2004"/>
      <c r="BZ2004"/>
      <c r="CA2004"/>
      <c r="CB2004"/>
      <c r="CC2004"/>
      <c r="CD2004"/>
      <c r="CE2004"/>
      <c r="CF2004"/>
      <c r="CG2004"/>
      <c r="CH2004"/>
      <c r="CI2004"/>
      <c r="CJ2004"/>
      <c r="CK2004"/>
      <c r="CL2004"/>
      <c r="CN2004"/>
    </row>
    <row r="2005" spans="7:92" x14ac:dyDescent="0.4">
      <c r="G2005"/>
      <c r="I2005"/>
      <c r="J2005"/>
      <c r="R2005"/>
      <c r="S2005"/>
      <c r="T2005"/>
      <c r="U2005"/>
      <c r="V2005"/>
      <c r="W2005"/>
      <c r="X2005"/>
      <c r="Y2005"/>
      <c r="Z2005"/>
      <c r="AA2005"/>
      <c r="AB2005"/>
      <c r="AC2005"/>
      <c r="AD2005"/>
      <c r="AE2005"/>
      <c r="AF2005"/>
      <c r="AG2005"/>
      <c r="AH2005"/>
      <c r="AI2005"/>
      <c r="AJ2005"/>
      <c r="AK2005"/>
      <c r="AL2005"/>
      <c r="AM2005"/>
      <c r="AN2005"/>
      <c r="AO2005"/>
      <c r="AP2005"/>
      <c r="AQ2005"/>
      <c r="AR2005"/>
      <c r="AS2005"/>
      <c r="AT2005"/>
      <c r="AU2005"/>
      <c r="AV2005"/>
      <c r="AW2005"/>
      <c r="AX2005"/>
      <c r="AY2005"/>
      <c r="AZ2005"/>
      <c r="BA2005"/>
      <c r="BB2005"/>
      <c r="BC2005"/>
      <c r="BD2005"/>
      <c r="BE2005"/>
      <c r="BF2005"/>
      <c r="BG2005"/>
      <c r="BH2005"/>
      <c r="BI2005"/>
      <c r="BJ2005"/>
      <c r="BK2005"/>
      <c r="BL2005"/>
      <c r="BM2005"/>
      <c r="BN2005"/>
      <c r="BO2005"/>
      <c r="BP2005"/>
      <c r="BQ2005"/>
      <c r="BR2005"/>
      <c r="BS2005"/>
      <c r="BT2005"/>
      <c r="BU2005"/>
      <c r="BV2005"/>
      <c r="BW2005"/>
      <c r="BX2005"/>
      <c r="BY2005"/>
      <c r="BZ2005"/>
      <c r="CA2005"/>
      <c r="CB2005"/>
      <c r="CC2005"/>
      <c r="CD2005"/>
      <c r="CE2005"/>
      <c r="CF2005"/>
      <c r="CG2005"/>
      <c r="CH2005"/>
      <c r="CI2005"/>
      <c r="CJ2005"/>
      <c r="CK2005"/>
      <c r="CL2005"/>
      <c r="CN2005"/>
    </row>
    <row r="2006" spans="7:92" x14ac:dyDescent="0.4">
      <c r="G2006"/>
      <c r="I2006"/>
      <c r="J2006"/>
      <c r="R2006"/>
      <c r="S2006"/>
      <c r="T2006"/>
      <c r="U2006"/>
      <c r="V2006"/>
      <c r="W2006"/>
      <c r="X2006"/>
      <c r="Y2006"/>
      <c r="Z2006"/>
      <c r="AA2006"/>
      <c r="AB2006"/>
      <c r="AC2006"/>
      <c r="AD2006"/>
      <c r="AE2006"/>
      <c r="AF2006"/>
      <c r="AG2006"/>
      <c r="AH2006"/>
      <c r="AI2006"/>
      <c r="AJ2006"/>
      <c r="AK2006"/>
      <c r="AL2006"/>
      <c r="AM2006"/>
      <c r="AN2006"/>
      <c r="AO2006"/>
      <c r="AP2006"/>
      <c r="AQ2006"/>
      <c r="AR2006"/>
      <c r="AS2006"/>
      <c r="AT2006"/>
      <c r="AU2006"/>
      <c r="AV2006"/>
      <c r="AW2006"/>
      <c r="AX2006"/>
      <c r="AY2006"/>
      <c r="AZ2006"/>
      <c r="BA2006"/>
      <c r="BB2006"/>
      <c r="BC2006"/>
      <c r="BD2006"/>
      <c r="BE2006"/>
      <c r="BF2006"/>
      <c r="BG2006"/>
      <c r="BH2006"/>
      <c r="BI2006"/>
      <c r="BJ2006"/>
      <c r="BK2006"/>
      <c r="BL2006"/>
      <c r="BM2006"/>
      <c r="BN2006"/>
      <c r="BO2006"/>
      <c r="BP2006"/>
      <c r="BQ2006"/>
      <c r="BR2006"/>
      <c r="BS2006"/>
      <c r="BT2006"/>
      <c r="BU2006"/>
      <c r="BV2006"/>
      <c r="BW2006"/>
      <c r="BX2006"/>
      <c r="BY2006"/>
      <c r="BZ2006"/>
      <c r="CA2006"/>
      <c r="CB2006"/>
      <c r="CC2006"/>
      <c r="CD2006"/>
      <c r="CE2006"/>
      <c r="CF2006"/>
      <c r="CG2006"/>
      <c r="CH2006"/>
      <c r="CI2006"/>
      <c r="CJ2006"/>
      <c r="CK2006"/>
      <c r="CL2006"/>
      <c r="CN2006"/>
    </row>
    <row r="2007" spans="7:92" x14ac:dyDescent="0.4">
      <c r="G2007"/>
      <c r="I2007"/>
      <c r="J2007"/>
      <c r="R2007"/>
      <c r="S2007"/>
      <c r="T2007"/>
      <c r="U2007"/>
      <c r="V2007"/>
      <c r="W2007"/>
      <c r="X2007"/>
      <c r="Y2007"/>
      <c r="Z2007"/>
      <c r="AA2007"/>
      <c r="AB2007"/>
      <c r="AC2007"/>
      <c r="AD2007"/>
      <c r="AE2007"/>
      <c r="AF2007"/>
      <c r="AG2007"/>
      <c r="AH2007"/>
      <c r="AI2007"/>
      <c r="AJ2007"/>
      <c r="AK2007"/>
      <c r="AL2007"/>
      <c r="AM2007"/>
      <c r="AN2007"/>
      <c r="AO2007"/>
      <c r="AP2007"/>
      <c r="AQ2007"/>
      <c r="AR2007"/>
      <c r="AS2007"/>
      <c r="AT2007"/>
      <c r="AU2007"/>
      <c r="AV2007"/>
      <c r="AW2007"/>
      <c r="AX2007"/>
      <c r="AY2007"/>
      <c r="AZ2007"/>
      <c r="BA2007"/>
      <c r="BB2007"/>
      <c r="BC2007"/>
      <c r="BD2007"/>
      <c r="BE2007"/>
      <c r="BF2007"/>
      <c r="BG2007"/>
      <c r="BH2007"/>
      <c r="BI2007"/>
      <c r="BJ2007"/>
      <c r="BK2007"/>
      <c r="BL2007"/>
      <c r="BM2007"/>
      <c r="BN2007"/>
      <c r="BO2007"/>
      <c r="BP2007"/>
      <c r="BQ2007"/>
      <c r="BR2007"/>
      <c r="BS2007"/>
      <c r="BT2007"/>
      <c r="BU2007"/>
      <c r="BV2007"/>
      <c r="BW2007"/>
      <c r="BX2007"/>
      <c r="BY2007"/>
      <c r="BZ2007"/>
      <c r="CA2007"/>
      <c r="CB2007"/>
      <c r="CC2007"/>
      <c r="CD2007"/>
      <c r="CE2007"/>
      <c r="CF2007"/>
      <c r="CG2007"/>
      <c r="CH2007"/>
      <c r="CI2007"/>
      <c r="CJ2007"/>
      <c r="CK2007"/>
      <c r="CL2007"/>
      <c r="CN2007"/>
    </row>
    <row r="2008" spans="7:92" x14ac:dyDescent="0.4">
      <c r="G2008"/>
      <c r="I2008"/>
      <c r="J2008"/>
      <c r="R2008"/>
      <c r="S2008"/>
      <c r="T2008"/>
      <c r="U2008"/>
      <c r="V2008"/>
      <c r="W2008"/>
      <c r="X2008"/>
      <c r="Y2008"/>
      <c r="Z2008"/>
      <c r="AA2008"/>
      <c r="AB2008"/>
      <c r="AC2008"/>
      <c r="AD2008"/>
      <c r="AE2008"/>
      <c r="AF2008"/>
      <c r="AG2008"/>
      <c r="AH2008"/>
      <c r="AI2008"/>
      <c r="AJ2008"/>
      <c r="AK2008"/>
      <c r="AL2008"/>
      <c r="AM2008"/>
      <c r="AN2008"/>
      <c r="AO2008"/>
      <c r="AP2008"/>
      <c r="AQ2008"/>
      <c r="AR2008"/>
      <c r="AS2008"/>
      <c r="AT2008"/>
      <c r="AU2008"/>
      <c r="AV2008"/>
      <c r="AW2008"/>
      <c r="AX2008"/>
      <c r="AY2008"/>
      <c r="AZ2008"/>
      <c r="BA2008"/>
      <c r="BB2008"/>
      <c r="BC2008"/>
      <c r="BD2008"/>
      <c r="BE2008"/>
      <c r="BF2008"/>
      <c r="BG2008"/>
      <c r="BH2008"/>
      <c r="BI2008"/>
      <c r="BJ2008"/>
      <c r="BK2008"/>
      <c r="BL2008"/>
      <c r="BM2008"/>
      <c r="BN2008"/>
      <c r="BO2008"/>
      <c r="BP2008"/>
      <c r="BQ2008"/>
      <c r="BR2008"/>
      <c r="BS2008"/>
      <c r="BT2008"/>
      <c r="BU2008"/>
      <c r="BV2008"/>
      <c r="BW2008"/>
      <c r="BX2008"/>
      <c r="BY2008"/>
      <c r="BZ2008"/>
      <c r="CA2008"/>
      <c r="CB2008"/>
      <c r="CC2008"/>
      <c r="CD2008"/>
      <c r="CE2008"/>
      <c r="CF2008"/>
      <c r="CG2008"/>
      <c r="CH2008"/>
      <c r="CI2008"/>
      <c r="CJ2008"/>
      <c r="CK2008"/>
      <c r="CL2008"/>
      <c r="CN2008"/>
    </row>
    <row r="2009" spans="7:92" x14ac:dyDescent="0.4">
      <c r="G2009"/>
      <c r="I2009"/>
      <c r="J2009"/>
      <c r="R2009"/>
      <c r="S2009"/>
      <c r="T2009"/>
      <c r="U2009"/>
      <c r="V2009"/>
      <c r="W2009"/>
      <c r="X2009"/>
      <c r="Y2009"/>
      <c r="Z2009"/>
      <c r="AA2009"/>
      <c r="AB2009"/>
      <c r="AC2009"/>
      <c r="AD2009"/>
      <c r="AE2009"/>
      <c r="AF2009"/>
      <c r="AG2009"/>
      <c r="AH2009"/>
      <c r="AI2009"/>
      <c r="AJ2009"/>
      <c r="AK2009"/>
      <c r="AL2009"/>
      <c r="AM2009"/>
      <c r="AN2009"/>
      <c r="AO2009"/>
      <c r="AP2009"/>
      <c r="AQ2009"/>
      <c r="AR2009"/>
      <c r="AS2009"/>
      <c r="AT2009"/>
      <c r="AU2009"/>
      <c r="AV2009"/>
      <c r="AW2009"/>
      <c r="AX2009"/>
      <c r="AY2009"/>
      <c r="AZ2009"/>
      <c r="BA2009"/>
      <c r="BB2009"/>
      <c r="BC2009"/>
      <c r="BD2009"/>
      <c r="BE2009"/>
      <c r="BF2009"/>
      <c r="BG2009"/>
      <c r="BH2009"/>
      <c r="BI2009"/>
      <c r="BJ2009"/>
      <c r="BK2009"/>
      <c r="BL2009"/>
      <c r="BM2009"/>
      <c r="BN2009"/>
      <c r="BO2009"/>
      <c r="BP2009"/>
      <c r="BQ2009"/>
      <c r="BR2009"/>
      <c r="BS2009"/>
      <c r="BT2009"/>
      <c r="BU2009"/>
      <c r="BV2009"/>
      <c r="BW2009"/>
      <c r="BX2009"/>
      <c r="BY2009"/>
      <c r="BZ2009"/>
      <c r="CA2009"/>
      <c r="CB2009"/>
      <c r="CC2009"/>
      <c r="CD2009"/>
      <c r="CE2009"/>
      <c r="CF2009"/>
      <c r="CG2009"/>
      <c r="CH2009"/>
      <c r="CI2009"/>
      <c r="CJ2009"/>
      <c r="CK2009"/>
      <c r="CL2009"/>
      <c r="CN2009"/>
    </row>
    <row r="2010" spans="7:92" x14ac:dyDescent="0.4">
      <c r="G2010"/>
      <c r="I2010"/>
      <c r="J2010"/>
      <c r="R2010"/>
      <c r="S2010"/>
      <c r="T2010"/>
      <c r="U2010"/>
      <c r="V2010"/>
      <c r="W2010"/>
      <c r="X2010"/>
      <c r="Y2010"/>
      <c r="Z2010"/>
      <c r="AA2010"/>
      <c r="AB2010"/>
      <c r="AC2010"/>
      <c r="AD2010"/>
      <c r="AE2010"/>
      <c r="AF2010"/>
      <c r="AG2010"/>
      <c r="AH2010"/>
      <c r="AI2010"/>
      <c r="AJ2010"/>
      <c r="AK2010"/>
      <c r="AL2010"/>
      <c r="AM2010"/>
      <c r="AN2010"/>
      <c r="AO2010"/>
      <c r="AP2010"/>
      <c r="AQ2010"/>
      <c r="AR2010"/>
      <c r="AS2010"/>
      <c r="AT2010"/>
      <c r="AU2010"/>
      <c r="AV2010"/>
      <c r="AW2010"/>
      <c r="AX2010"/>
      <c r="AY2010"/>
      <c r="AZ2010"/>
      <c r="BA2010"/>
      <c r="BB2010"/>
      <c r="BC2010"/>
      <c r="BD2010"/>
      <c r="BE2010"/>
      <c r="BF2010"/>
      <c r="BG2010"/>
      <c r="BH2010"/>
      <c r="BI2010"/>
      <c r="BJ2010"/>
      <c r="BK2010"/>
      <c r="BL2010"/>
      <c r="BM2010"/>
      <c r="BN2010"/>
      <c r="BO2010"/>
      <c r="BP2010"/>
      <c r="BQ2010"/>
      <c r="BR2010"/>
      <c r="BS2010"/>
      <c r="BT2010"/>
      <c r="BU2010"/>
      <c r="BV2010"/>
      <c r="BW2010"/>
      <c r="BX2010"/>
      <c r="BY2010"/>
      <c r="BZ2010"/>
      <c r="CA2010"/>
      <c r="CB2010"/>
      <c r="CC2010"/>
      <c r="CD2010"/>
      <c r="CE2010"/>
      <c r="CF2010"/>
      <c r="CG2010"/>
      <c r="CH2010"/>
      <c r="CI2010"/>
      <c r="CJ2010"/>
      <c r="CK2010"/>
      <c r="CL2010"/>
      <c r="CN2010"/>
    </row>
    <row r="2011" spans="7:92" x14ac:dyDescent="0.4">
      <c r="G2011"/>
      <c r="I2011"/>
      <c r="J2011"/>
      <c r="R2011"/>
      <c r="S2011"/>
      <c r="T2011"/>
      <c r="U2011"/>
      <c r="V2011"/>
      <c r="W2011"/>
      <c r="X2011"/>
      <c r="Y2011"/>
      <c r="Z2011"/>
      <c r="AA2011"/>
      <c r="AB2011"/>
      <c r="AC2011"/>
      <c r="AD2011"/>
      <c r="AE2011"/>
      <c r="AF2011"/>
      <c r="AG2011"/>
      <c r="AH2011"/>
      <c r="AI2011"/>
      <c r="AJ2011"/>
      <c r="AK2011"/>
      <c r="AL2011"/>
      <c r="AM2011"/>
      <c r="AN2011"/>
      <c r="AO2011"/>
      <c r="AP2011"/>
      <c r="AQ2011"/>
      <c r="AR2011"/>
      <c r="AS2011"/>
      <c r="AT2011"/>
      <c r="AU2011"/>
      <c r="AV2011"/>
      <c r="AW2011"/>
      <c r="AX2011"/>
      <c r="AY2011"/>
      <c r="AZ2011"/>
      <c r="BA2011"/>
      <c r="BB2011"/>
      <c r="BC2011"/>
      <c r="BD2011"/>
      <c r="BE2011"/>
      <c r="BF2011"/>
      <c r="BG2011"/>
      <c r="BH2011"/>
      <c r="BI2011"/>
      <c r="BJ2011"/>
      <c r="BK2011"/>
      <c r="BL2011"/>
      <c r="BM2011"/>
      <c r="BN2011"/>
      <c r="BO2011"/>
      <c r="BP2011"/>
      <c r="BQ2011"/>
      <c r="BR2011"/>
      <c r="BS2011"/>
      <c r="BT2011"/>
      <c r="BU2011"/>
      <c r="BV2011"/>
      <c r="BW2011"/>
      <c r="BX2011"/>
      <c r="BY2011"/>
      <c r="BZ2011"/>
      <c r="CA2011"/>
      <c r="CB2011"/>
      <c r="CC2011"/>
      <c r="CD2011"/>
      <c r="CE2011"/>
      <c r="CF2011"/>
      <c r="CG2011"/>
      <c r="CH2011"/>
      <c r="CI2011"/>
      <c r="CJ2011"/>
      <c r="CK2011"/>
      <c r="CL2011"/>
      <c r="CN2011"/>
    </row>
    <row r="2012" spans="7:92" x14ac:dyDescent="0.4">
      <c r="G2012"/>
      <c r="I2012"/>
      <c r="J2012"/>
      <c r="R2012"/>
      <c r="S2012"/>
      <c r="T2012"/>
      <c r="U2012"/>
      <c r="V2012"/>
      <c r="W2012"/>
      <c r="X2012"/>
      <c r="Y2012"/>
      <c r="Z2012"/>
      <c r="AA2012"/>
      <c r="AB2012"/>
      <c r="AC2012"/>
      <c r="AD2012"/>
      <c r="AE2012"/>
      <c r="AF2012"/>
      <c r="AG2012"/>
      <c r="AH2012"/>
      <c r="AI2012"/>
      <c r="AJ2012"/>
      <c r="AK2012"/>
      <c r="AL2012"/>
      <c r="AM2012"/>
      <c r="AN2012"/>
      <c r="AO2012"/>
      <c r="AP2012"/>
      <c r="AQ2012"/>
      <c r="AR2012"/>
      <c r="AS2012"/>
      <c r="AT2012"/>
      <c r="AU2012"/>
      <c r="AV2012"/>
      <c r="AW2012"/>
      <c r="AX2012"/>
      <c r="AY2012"/>
      <c r="AZ2012"/>
      <c r="BA2012"/>
      <c r="BB2012"/>
      <c r="BC2012"/>
      <c r="BD2012"/>
      <c r="BE2012"/>
      <c r="BF2012"/>
      <c r="BG2012"/>
      <c r="BH2012"/>
      <c r="BI2012"/>
      <c r="BJ2012"/>
      <c r="BK2012"/>
      <c r="BL2012"/>
      <c r="BM2012"/>
      <c r="BN2012"/>
      <c r="BO2012"/>
      <c r="BP2012"/>
      <c r="BQ2012"/>
      <c r="BR2012"/>
      <c r="BS2012"/>
      <c r="BT2012"/>
      <c r="BU2012"/>
      <c r="BV2012"/>
      <c r="BW2012"/>
      <c r="BX2012"/>
      <c r="BY2012"/>
      <c r="BZ2012"/>
      <c r="CA2012"/>
      <c r="CB2012"/>
      <c r="CC2012"/>
      <c r="CD2012"/>
      <c r="CE2012"/>
      <c r="CF2012"/>
      <c r="CG2012"/>
      <c r="CH2012"/>
      <c r="CI2012"/>
      <c r="CJ2012"/>
      <c r="CK2012"/>
      <c r="CL2012"/>
      <c r="CN2012"/>
    </row>
    <row r="2013" spans="7:92" x14ac:dyDescent="0.4">
      <c r="G2013"/>
      <c r="I2013"/>
      <c r="J2013"/>
      <c r="R2013"/>
      <c r="S2013"/>
      <c r="T2013"/>
      <c r="U2013"/>
      <c r="V2013"/>
      <c r="W2013"/>
      <c r="X2013"/>
      <c r="Y2013"/>
      <c r="Z2013"/>
      <c r="AA2013"/>
      <c r="AB2013"/>
      <c r="AC2013"/>
      <c r="AD2013"/>
      <c r="AE2013"/>
      <c r="AF2013"/>
      <c r="AG2013"/>
      <c r="AH2013"/>
      <c r="AI2013"/>
      <c r="AJ2013"/>
      <c r="AK2013"/>
      <c r="AL2013"/>
      <c r="AM2013"/>
      <c r="AN2013"/>
      <c r="AO2013"/>
      <c r="AP2013"/>
      <c r="AQ2013"/>
      <c r="AR2013"/>
      <c r="AS2013"/>
      <c r="AT2013"/>
      <c r="AU2013"/>
      <c r="AV2013"/>
      <c r="AW2013"/>
      <c r="AX2013"/>
      <c r="AY2013"/>
      <c r="AZ2013"/>
      <c r="BA2013"/>
      <c r="BB2013"/>
      <c r="BC2013"/>
      <c r="BD2013"/>
      <c r="BE2013"/>
      <c r="BF2013"/>
      <c r="BG2013"/>
      <c r="BH2013"/>
      <c r="BI2013"/>
      <c r="BJ2013"/>
      <c r="BK2013"/>
      <c r="BL2013"/>
      <c r="BM2013"/>
      <c r="BN2013"/>
      <c r="BO2013"/>
      <c r="BP2013"/>
      <c r="BQ2013"/>
      <c r="BR2013"/>
      <c r="BS2013"/>
      <c r="BT2013"/>
      <c r="BU2013"/>
      <c r="BV2013"/>
      <c r="BW2013"/>
      <c r="BX2013"/>
      <c r="BY2013"/>
      <c r="BZ2013"/>
      <c r="CA2013"/>
      <c r="CB2013"/>
      <c r="CC2013"/>
      <c r="CD2013"/>
      <c r="CE2013"/>
      <c r="CF2013"/>
      <c r="CG2013"/>
      <c r="CH2013"/>
      <c r="CI2013"/>
      <c r="CJ2013"/>
      <c r="CK2013"/>
      <c r="CL2013"/>
      <c r="CN2013"/>
    </row>
    <row r="2014" spans="7:92" x14ac:dyDescent="0.4">
      <c r="G2014"/>
      <c r="I2014"/>
      <c r="J2014"/>
      <c r="R2014"/>
      <c r="S2014"/>
      <c r="T2014"/>
      <c r="U2014"/>
      <c r="V2014"/>
      <c r="W2014"/>
      <c r="X2014"/>
      <c r="Y2014"/>
      <c r="Z2014"/>
      <c r="AA2014"/>
      <c r="AB2014"/>
      <c r="AC2014"/>
      <c r="AD2014"/>
      <c r="AE2014"/>
      <c r="AF2014"/>
      <c r="AG2014"/>
      <c r="AH2014"/>
      <c r="AI2014"/>
      <c r="AJ2014"/>
      <c r="AK2014"/>
      <c r="AL2014"/>
      <c r="AM2014"/>
      <c r="AN2014"/>
      <c r="AO2014"/>
      <c r="AP2014"/>
      <c r="AQ2014"/>
      <c r="AR2014"/>
      <c r="AS2014"/>
      <c r="AT2014"/>
      <c r="AU2014"/>
      <c r="AV2014"/>
      <c r="AW2014"/>
      <c r="AX2014"/>
      <c r="AY2014"/>
      <c r="AZ2014"/>
      <c r="BA2014"/>
      <c r="BB2014"/>
      <c r="BC2014"/>
      <c r="BD2014"/>
      <c r="BE2014"/>
      <c r="BF2014"/>
      <c r="BG2014"/>
      <c r="BH2014"/>
      <c r="BI2014"/>
      <c r="BJ2014"/>
      <c r="BK2014"/>
      <c r="BL2014"/>
      <c r="BM2014"/>
      <c r="BN2014"/>
      <c r="BO2014"/>
      <c r="BP2014"/>
      <c r="BQ2014"/>
      <c r="BR2014"/>
      <c r="BS2014"/>
      <c r="BT2014"/>
      <c r="BU2014"/>
      <c r="BV2014"/>
      <c r="BW2014"/>
      <c r="BX2014"/>
      <c r="BY2014"/>
      <c r="BZ2014"/>
      <c r="CA2014"/>
      <c r="CB2014"/>
      <c r="CC2014"/>
      <c r="CD2014"/>
      <c r="CE2014"/>
      <c r="CF2014"/>
      <c r="CG2014"/>
      <c r="CH2014"/>
      <c r="CI2014"/>
      <c r="CJ2014"/>
      <c r="CK2014"/>
      <c r="CL2014"/>
      <c r="CN2014"/>
    </row>
    <row r="2015" spans="7:92" x14ac:dyDescent="0.4">
      <c r="G2015"/>
      <c r="I2015"/>
      <c r="J2015"/>
      <c r="R2015"/>
      <c r="S2015"/>
      <c r="T2015"/>
      <c r="U2015"/>
      <c r="V2015"/>
      <c r="W2015"/>
      <c r="X2015"/>
      <c r="Y2015"/>
      <c r="Z2015"/>
      <c r="AA2015"/>
      <c r="AB2015"/>
      <c r="AC2015"/>
      <c r="AD2015"/>
      <c r="AE2015"/>
      <c r="AF2015"/>
      <c r="AG2015"/>
      <c r="AH2015"/>
      <c r="AI2015"/>
      <c r="AJ2015"/>
      <c r="AK2015"/>
      <c r="AL2015"/>
      <c r="AM2015"/>
      <c r="AN2015"/>
      <c r="AO2015"/>
      <c r="AP2015"/>
      <c r="AQ2015"/>
      <c r="AR2015"/>
      <c r="AS2015"/>
      <c r="AT2015"/>
      <c r="AU2015"/>
      <c r="AV2015"/>
      <c r="AW2015"/>
      <c r="AX2015"/>
      <c r="AY2015"/>
      <c r="AZ2015"/>
      <c r="BA2015"/>
      <c r="BB2015"/>
      <c r="BC2015"/>
      <c r="BD2015"/>
      <c r="BE2015"/>
      <c r="BF2015"/>
      <c r="BG2015"/>
      <c r="BH2015"/>
      <c r="BI2015"/>
      <c r="BJ2015"/>
      <c r="BK2015"/>
      <c r="BL2015"/>
      <c r="BM2015"/>
      <c r="BN2015"/>
      <c r="BO2015"/>
      <c r="BP2015"/>
      <c r="BQ2015"/>
      <c r="BR2015"/>
      <c r="BS2015"/>
      <c r="BT2015"/>
      <c r="BU2015"/>
      <c r="BV2015"/>
      <c r="BW2015"/>
      <c r="BX2015"/>
      <c r="BY2015"/>
      <c r="BZ2015"/>
      <c r="CA2015"/>
      <c r="CB2015"/>
      <c r="CC2015"/>
      <c r="CD2015"/>
      <c r="CE2015"/>
      <c r="CF2015"/>
      <c r="CG2015"/>
      <c r="CH2015"/>
      <c r="CI2015"/>
      <c r="CJ2015"/>
      <c r="CK2015"/>
      <c r="CL2015"/>
      <c r="CN2015"/>
    </row>
    <row r="2016" spans="7:92" x14ac:dyDescent="0.4">
      <c r="G2016"/>
      <c r="I2016"/>
      <c r="J2016"/>
      <c r="R2016"/>
      <c r="S2016"/>
      <c r="T2016"/>
      <c r="U2016"/>
      <c r="V2016"/>
      <c r="W2016"/>
      <c r="X2016"/>
      <c r="Y2016"/>
      <c r="Z2016"/>
      <c r="AA2016"/>
      <c r="AB2016"/>
      <c r="AC2016"/>
      <c r="AD2016"/>
      <c r="AE2016"/>
      <c r="AF2016"/>
      <c r="AG2016"/>
      <c r="AH2016"/>
      <c r="AI2016"/>
      <c r="AJ2016"/>
      <c r="AK2016"/>
      <c r="AL2016"/>
      <c r="AM2016"/>
      <c r="AN2016"/>
      <c r="AO2016"/>
      <c r="AP2016"/>
      <c r="AQ2016"/>
      <c r="AR2016"/>
      <c r="AS2016"/>
      <c r="AT2016"/>
      <c r="AU2016"/>
      <c r="AV2016"/>
      <c r="AW2016"/>
      <c r="AX2016"/>
      <c r="AY2016"/>
      <c r="AZ2016"/>
      <c r="BA2016"/>
      <c r="BB2016"/>
      <c r="BC2016"/>
      <c r="BD2016"/>
      <c r="BE2016"/>
      <c r="BF2016"/>
      <c r="BG2016"/>
      <c r="BH2016"/>
      <c r="BI2016"/>
      <c r="BJ2016"/>
      <c r="BK2016"/>
      <c r="BL2016"/>
      <c r="BM2016"/>
      <c r="BN2016"/>
      <c r="BO2016"/>
      <c r="BP2016"/>
      <c r="BQ2016"/>
      <c r="BR2016"/>
      <c r="BS2016"/>
      <c r="BT2016"/>
      <c r="BU2016"/>
      <c r="BV2016"/>
      <c r="BW2016"/>
      <c r="BX2016"/>
      <c r="BY2016"/>
      <c r="BZ2016"/>
      <c r="CA2016"/>
      <c r="CB2016"/>
      <c r="CC2016"/>
      <c r="CD2016"/>
      <c r="CE2016"/>
      <c r="CF2016"/>
      <c r="CG2016"/>
      <c r="CH2016"/>
      <c r="CI2016"/>
      <c r="CJ2016"/>
      <c r="CK2016"/>
      <c r="CL2016"/>
      <c r="CN2016"/>
    </row>
    <row r="2017" spans="7:92" x14ac:dyDescent="0.4">
      <c r="G2017"/>
      <c r="I2017"/>
      <c r="J2017"/>
      <c r="R2017"/>
      <c r="S2017"/>
      <c r="T2017"/>
      <c r="U2017"/>
      <c r="V2017"/>
      <c r="W2017"/>
      <c r="X2017"/>
      <c r="Y2017"/>
      <c r="Z2017"/>
      <c r="AA2017"/>
      <c r="AB2017"/>
      <c r="AC2017"/>
      <c r="AD2017"/>
      <c r="AE2017"/>
      <c r="AF2017"/>
      <c r="AG2017"/>
      <c r="AH2017"/>
      <c r="AI2017"/>
      <c r="AJ2017"/>
      <c r="AK2017"/>
      <c r="AL2017"/>
      <c r="AM2017"/>
      <c r="AN2017"/>
      <c r="AO2017"/>
      <c r="AP2017"/>
      <c r="AQ2017"/>
      <c r="AR2017"/>
      <c r="AS2017"/>
      <c r="AT2017"/>
      <c r="AU2017"/>
      <c r="AV2017"/>
      <c r="AW2017"/>
      <c r="AX2017"/>
      <c r="AY2017"/>
      <c r="AZ2017"/>
      <c r="BA2017"/>
      <c r="BB2017"/>
      <c r="BC2017"/>
      <c r="BD2017"/>
      <c r="BE2017"/>
      <c r="BF2017"/>
      <c r="BG2017"/>
      <c r="BH2017"/>
      <c r="BI2017"/>
      <c r="BJ2017"/>
      <c r="BK2017"/>
      <c r="BL2017"/>
      <c r="BM2017"/>
      <c r="BN2017"/>
      <c r="BO2017"/>
      <c r="BP2017"/>
      <c r="BQ2017"/>
      <c r="BR2017"/>
      <c r="BS2017"/>
      <c r="BT2017"/>
      <c r="BU2017"/>
      <c r="BV2017"/>
      <c r="BW2017"/>
      <c r="BX2017"/>
      <c r="BY2017"/>
      <c r="BZ2017"/>
      <c r="CA2017"/>
      <c r="CB2017"/>
      <c r="CC2017"/>
      <c r="CD2017"/>
      <c r="CE2017"/>
      <c r="CF2017"/>
      <c r="CG2017"/>
      <c r="CH2017"/>
      <c r="CI2017"/>
      <c r="CJ2017"/>
      <c r="CK2017"/>
      <c r="CL2017"/>
      <c r="CN2017"/>
    </row>
    <row r="2018" spans="7:92" x14ac:dyDescent="0.4">
      <c r="G2018"/>
      <c r="I2018"/>
      <c r="J2018"/>
      <c r="R2018"/>
      <c r="S2018"/>
      <c r="T2018"/>
      <c r="U2018"/>
      <c r="V2018"/>
      <c r="W2018"/>
      <c r="X2018"/>
      <c r="Y2018"/>
      <c r="Z2018"/>
      <c r="AA2018"/>
      <c r="AB2018"/>
      <c r="AC2018"/>
      <c r="AD2018"/>
      <c r="AE2018"/>
      <c r="AF2018"/>
      <c r="AG2018"/>
      <c r="AH2018"/>
      <c r="AI2018"/>
      <c r="AJ2018"/>
      <c r="AK2018"/>
      <c r="AL2018"/>
      <c r="AM2018"/>
      <c r="AN2018"/>
      <c r="AO2018"/>
      <c r="AP2018"/>
      <c r="AQ2018"/>
      <c r="AR2018"/>
      <c r="AS2018"/>
      <c r="AT2018"/>
      <c r="AU2018"/>
      <c r="AV2018"/>
      <c r="AW2018"/>
      <c r="AX2018"/>
      <c r="AY2018"/>
      <c r="AZ2018"/>
      <c r="BA2018"/>
      <c r="BB2018"/>
      <c r="BC2018"/>
      <c r="BD2018"/>
      <c r="BE2018"/>
      <c r="BF2018"/>
      <c r="BG2018"/>
      <c r="BH2018"/>
      <c r="BI2018"/>
      <c r="BJ2018"/>
      <c r="BK2018"/>
      <c r="BL2018"/>
      <c r="BM2018"/>
      <c r="BN2018"/>
      <c r="BO2018"/>
      <c r="BP2018"/>
      <c r="BQ2018"/>
      <c r="BR2018"/>
      <c r="BS2018"/>
      <c r="BT2018"/>
      <c r="BU2018"/>
      <c r="BV2018"/>
      <c r="BW2018"/>
      <c r="BX2018"/>
      <c r="BY2018"/>
      <c r="BZ2018"/>
      <c r="CA2018"/>
      <c r="CB2018"/>
      <c r="CC2018"/>
      <c r="CD2018"/>
      <c r="CE2018"/>
      <c r="CF2018"/>
      <c r="CG2018"/>
      <c r="CH2018"/>
      <c r="CI2018"/>
      <c r="CJ2018"/>
      <c r="CK2018"/>
      <c r="CL2018"/>
      <c r="CN2018"/>
    </row>
    <row r="2019" spans="7:92" x14ac:dyDescent="0.4">
      <c r="G2019"/>
      <c r="I2019"/>
      <c r="J2019"/>
      <c r="R2019"/>
      <c r="S2019"/>
      <c r="T2019"/>
      <c r="U2019"/>
      <c r="V2019"/>
      <c r="W2019"/>
      <c r="X2019"/>
      <c r="Y2019"/>
      <c r="Z2019"/>
      <c r="AA2019"/>
      <c r="AB2019"/>
      <c r="AC2019"/>
      <c r="AD2019"/>
      <c r="AE2019"/>
      <c r="AF2019"/>
      <c r="AG2019"/>
      <c r="AH2019"/>
      <c r="AI2019"/>
      <c r="AJ2019"/>
      <c r="AK2019"/>
      <c r="AL2019"/>
      <c r="AM2019"/>
      <c r="AN2019"/>
      <c r="AO2019"/>
      <c r="AP2019"/>
      <c r="AQ2019"/>
      <c r="AR2019"/>
      <c r="AS2019"/>
      <c r="AT2019"/>
      <c r="AU2019"/>
      <c r="AV2019"/>
      <c r="AW2019"/>
      <c r="AX2019"/>
      <c r="AY2019"/>
      <c r="AZ2019"/>
      <c r="BA2019"/>
      <c r="BB2019"/>
      <c r="BC2019"/>
      <c r="BD2019"/>
      <c r="BE2019"/>
      <c r="BF2019"/>
      <c r="BG2019"/>
      <c r="BH2019"/>
      <c r="BI2019"/>
      <c r="BJ2019"/>
      <c r="BK2019"/>
      <c r="BL2019"/>
      <c r="BM2019"/>
      <c r="BN2019"/>
      <c r="BO2019"/>
      <c r="BP2019"/>
      <c r="BQ2019"/>
      <c r="BR2019"/>
      <c r="BS2019"/>
      <c r="BT2019"/>
      <c r="BU2019"/>
      <c r="BV2019"/>
      <c r="BW2019"/>
      <c r="BX2019"/>
      <c r="BY2019"/>
      <c r="BZ2019"/>
      <c r="CA2019"/>
      <c r="CB2019"/>
      <c r="CC2019"/>
      <c r="CD2019"/>
      <c r="CE2019"/>
      <c r="CF2019"/>
      <c r="CG2019"/>
      <c r="CH2019"/>
      <c r="CI2019"/>
      <c r="CJ2019"/>
      <c r="CK2019"/>
      <c r="CL2019"/>
      <c r="CN2019"/>
    </row>
    <row r="2020" spans="7:92" x14ac:dyDescent="0.4">
      <c r="G2020"/>
      <c r="I2020"/>
      <c r="J2020"/>
      <c r="R2020"/>
      <c r="S2020"/>
      <c r="T2020"/>
      <c r="U2020"/>
      <c r="V2020"/>
      <c r="W2020"/>
      <c r="X2020"/>
      <c r="Y2020"/>
      <c r="Z2020"/>
      <c r="AA2020"/>
      <c r="AB2020"/>
      <c r="AC2020"/>
      <c r="AD2020"/>
      <c r="AE2020"/>
      <c r="AF2020"/>
      <c r="AG2020"/>
      <c r="AH2020"/>
      <c r="AI2020"/>
      <c r="AJ2020"/>
      <c r="AK2020"/>
      <c r="AL2020"/>
      <c r="AM2020"/>
      <c r="AN2020"/>
      <c r="AO2020"/>
      <c r="AP2020"/>
      <c r="AQ2020"/>
      <c r="AR2020"/>
      <c r="AS2020"/>
      <c r="AT2020"/>
      <c r="AU2020"/>
      <c r="AV2020"/>
      <c r="AW2020"/>
      <c r="AX2020"/>
      <c r="AY2020"/>
      <c r="AZ2020"/>
      <c r="BA2020"/>
      <c r="BB2020"/>
      <c r="BC2020"/>
      <c r="BD2020"/>
      <c r="BE2020"/>
      <c r="BF2020"/>
      <c r="BG2020"/>
      <c r="BH2020"/>
      <c r="BI2020"/>
      <c r="BJ2020"/>
      <c r="BK2020"/>
      <c r="BL2020"/>
      <c r="BM2020"/>
      <c r="BN2020"/>
      <c r="BO2020"/>
      <c r="BP2020"/>
      <c r="BQ2020"/>
      <c r="BR2020"/>
      <c r="BS2020"/>
      <c r="BT2020"/>
      <c r="BU2020"/>
      <c r="BV2020"/>
      <c r="BW2020"/>
      <c r="BX2020"/>
      <c r="BY2020"/>
      <c r="BZ2020"/>
      <c r="CA2020"/>
      <c r="CB2020"/>
      <c r="CC2020"/>
      <c r="CD2020"/>
      <c r="CE2020"/>
      <c r="CF2020"/>
      <c r="CG2020"/>
      <c r="CH2020"/>
      <c r="CI2020"/>
      <c r="CJ2020"/>
      <c r="CK2020"/>
      <c r="CL2020"/>
      <c r="CN2020"/>
    </row>
    <row r="2021" spans="7:92" x14ac:dyDescent="0.4">
      <c r="G2021"/>
      <c r="I2021"/>
      <c r="J2021"/>
      <c r="R2021"/>
      <c r="S2021"/>
      <c r="T2021"/>
      <c r="U2021"/>
      <c r="V2021"/>
      <c r="W2021"/>
      <c r="X2021"/>
      <c r="Y2021"/>
      <c r="Z2021"/>
      <c r="AA2021"/>
      <c r="AB2021"/>
      <c r="AC2021"/>
      <c r="AD2021"/>
      <c r="AE2021"/>
      <c r="AF2021"/>
      <c r="AG2021"/>
      <c r="AH2021"/>
      <c r="AI2021"/>
      <c r="AJ2021"/>
      <c r="AK2021"/>
      <c r="AL2021"/>
      <c r="AM2021"/>
      <c r="AN2021"/>
      <c r="AO2021"/>
      <c r="AP2021"/>
      <c r="AQ2021"/>
      <c r="AR2021"/>
      <c r="AS2021"/>
      <c r="AT2021"/>
      <c r="AU2021"/>
      <c r="AV2021"/>
      <c r="AW2021"/>
      <c r="AX2021"/>
      <c r="AY2021"/>
      <c r="AZ2021"/>
      <c r="BA2021"/>
      <c r="BB2021"/>
      <c r="BC2021"/>
      <c r="BD2021"/>
      <c r="BE2021"/>
      <c r="BF2021"/>
      <c r="BG2021"/>
      <c r="BH2021"/>
      <c r="BI2021"/>
      <c r="BJ2021"/>
      <c r="BK2021"/>
      <c r="BL2021"/>
      <c r="BM2021"/>
      <c r="BN2021"/>
      <c r="BO2021"/>
      <c r="BP2021"/>
      <c r="BQ2021"/>
      <c r="BR2021"/>
      <c r="BS2021"/>
      <c r="BT2021"/>
      <c r="BU2021"/>
      <c r="BV2021"/>
      <c r="BW2021"/>
      <c r="BX2021"/>
      <c r="BY2021"/>
      <c r="BZ2021"/>
      <c r="CA2021"/>
      <c r="CB2021"/>
      <c r="CC2021"/>
      <c r="CD2021"/>
      <c r="CE2021"/>
      <c r="CF2021"/>
      <c r="CG2021"/>
      <c r="CH2021"/>
      <c r="CI2021"/>
      <c r="CJ2021"/>
      <c r="CK2021"/>
      <c r="CL2021"/>
      <c r="CN2021"/>
    </row>
    <row r="2022" spans="7:92" x14ac:dyDescent="0.4">
      <c r="G2022"/>
      <c r="I2022"/>
      <c r="J2022"/>
      <c r="R2022"/>
      <c r="S2022"/>
      <c r="T2022"/>
      <c r="U2022"/>
      <c r="V2022"/>
      <c r="W2022"/>
      <c r="X2022"/>
      <c r="Y2022"/>
      <c r="Z2022"/>
      <c r="AA2022"/>
      <c r="AB2022"/>
      <c r="AC2022"/>
      <c r="AD2022"/>
      <c r="AE2022"/>
      <c r="AF2022"/>
      <c r="AG2022"/>
      <c r="AH2022"/>
      <c r="AI2022"/>
      <c r="AJ2022"/>
      <c r="AK2022"/>
      <c r="AL2022"/>
      <c r="AM2022"/>
      <c r="AN2022"/>
      <c r="AO2022"/>
      <c r="AP2022"/>
      <c r="AQ2022"/>
      <c r="AR2022"/>
      <c r="AS2022"/>
      <c r="AT2022"/>
      <c r="AU2022"/>
      <c r="AV2022"/>
      <c r="AW2022"/>
      <c r="AX2022"/>
      <c r="AY2022"/>
      <c r="AZ2022"/>
      <c r="BA2022"/>
      <c r="BB2022"/>
      <c r="BC2022"/>
      <c r="BD2022"/>
      <c r="BE2022"/>
      <c r="BF2022"/>
      <c r="BG2022"/>
      <c r="BH2022"/>
      <c r="BI2022"/>
      <c r="BJ2022"/>
      <c r="BK2022"/>
      <c r="BL2022"/>
      <c r="BM2022"/>
      <c r="BN2022"/>
      <c r="BO2022"/>
      <c r="BP2022"/>
      <c r="BQ2022"/>
      <c r="BR2022"/>
      <c r="BS2022"/>
      <c r="BT2022"/>
      <c r="BU2022"/>
      <c r="BV2022"/>
      <c r="BW2022"/>
      <c r="BX2022"/>
      <c r="BY2022"/>
      <c r="BZ2022"/>
      <c r="CA2022"/>
      <c r="CB2022"/>
      <c r="CC2022"/>
      <c r="CD2022"/>
      <c r="CE2022"/>
      <c r="CF2022"/>
      <c r="CG2022"/>
      <c r="CH2022"/>
      <c r="CI2022"/>
      <c r="CJ2022"/>
      <c r="CK2022"/>
      <c r="CL2022"/>
      <c r="CN2022"/>
    </row>
    <row r="2023" spans="7:92" x14ac:dyDescent="0.4">
      <c r="G2023"/>
      <c r="I2023"/>
      <c r="J2023"/>
      <c r="R2023"/>
      <c r="S2023"/>
      <c r="T2023"/>
      <c r="U2023"/>
      <c r="V2023"/>
      <c r="W2023"/>
      <c r="X2023"/>
      <c r="Y2023"/>
      <c r="Z2023"/>
      <c r="AA2023"/>
      <c r="AB2023"/>
      <c r="AC2023"/>
      <c r="AD2023"/>
      <c r="AE2023"/>
      <c r="AF2023"/>
      <c r="AG2023"/>
      <c r="AH2023"/>
      <c r="AI2023"/>
      <c r="AJ2023"/>
      <c r="AK2023"/>
      <c r="AL2023"/>
      <c r="AM2023"/>
      <c r="AN2023"/>
      <c r="AO2023"/>
      <c r="AP2023"/>
      <c r="AQ2023"/>
      <c r="AR2023"/>
      <c r="AS2023"/>
      <c r="AT2023"/>
      <c r="AU2023"/>
      <c r="AV2023"/>
      <c r="AW2023"/>
      <c r="AX2023"/>
      <c r="AY2023"/>
      <c r="AZ2023"/>
      <c r="BA2023"/>
      <c r="BB2023"/>
      <c r="BC2023"/>
      <c r="BD2023"/>
      <c r="BE2023"/>
      <c r="BF2023"/>
      <c r="BG2023"/>
      <c r="BH2023"/>
      <c r="BI2023"/>
      <c r="BJ2023"/>
      <c r="BK2023"/>
      <c r="BL2023"/>
      <c r="BM2023"/>
      <c r="BN2023"/>
      <c r="BO2023"/>
      <c r="BP2023"/>
      <c r="BQ2023"/>
      <c r="BR2023"/>
      <c r="BS2023"/>
      <c r="BT2023"/>
      <c r="BU2023"/>
      <c r="BV2023"/>
      <c r="BW2023"/>
      <c r="BX2023"/>
      <c r="BY2023"/>
      <c r="BZ2023"/>
      <c r="CA2023"/>
      <c r="CB2023"/>
      <c r="CC2023"/>
      <c r="CD2023"/>
      <c r="CE2023"/>
      <c r="CF2023"/>
      <c r="CG2023"/>
      <c r="CH2023"/>
      <c r="CI2023"/>
      <c r="CJ2023"/>
      <c r="CK2023"/>
      <c r="CL2023"/>
      <c r="CN2023"/>
    </row>
    <row r="2024" spans="7:92" x14ac:dyDescent="0.4">
      <c r="G2024"/>
      <c r="I2024"/>
      <c r="J2024"/>
      <c r="R2024"/>
      <c r="S2024"/>
      <c r="T2024"/>
      <c r="U2024"/>
      <c r="V2024"/>
      <c r="W2024"/>
      <c r="X2024"/>
      <c r="Y2024"/>
      <c r="Z2024"/>
      <c r="AA2024"/>
      <c r="AB2024"/>
      <c r="AC2024"/>
      <c r="AD2024"/>
      <c r="AE2024"/>
      <c r="AF2024"/>
      <c r="AG2024"/>
      <c r="AH2024"/>
      <c r="AI2024"/>
      <c r="AJ2024"/>
      <c r="AK2024"/>
      <c r="AL2024"/>
      <c r="AM2024"/>
      <c r="AN2024"/>
      <c r="AO2024"/>
      <c r="AP2024"/>
      <c r="AQ2024"/>
      <c r="AR2024"/>
      <c r="AS2024"/>
      <c r="AT2024"/>
      <c r="AU2024"/>
      <c r="AV2024"/>
      <c r="AW2024"/>
      <c r="AX2024"/>
      <c r="AY2024"/>
      <c r="AZ2024"/>
      <c r="BA2024"/>
      <c r="BB2024"/>
      <c r="BC2024"/>
      <c r="BD2024"/>
      <c r="BE2024"/>
      <c r="BF2024"/>
      <c r="BG2024"/>
      <c r="BH2024"/>
      <c r="BI2024"/>
      <c r="BJ2024"/>
      <c r="BK2024"/>
      <c r="BL2024"/>
      <c r="BM2024"/>
      <c r="BN2024"/>
      <c r="BO2024"/>
      <c r="BP2024"/>
      <c r="BQ2024"/>
      <c r="BR2024"/>
      <c r="BS2024"/>
      <c r="BT2024"/>
      <c r="BU2024"/>
      <c r="BV2024"/>
      <c r="BW2024"/>
      <c r="BX2024"/>
      <c r="BY2024"/>
      <c r="BZ2024"/>
      <c r="CA2024"/>
      <c r="CB2024"/>
      <c r="CC2024"/>
      <c r="CD2024"/>
      <c r="CE2024"/>
      <c r="CF2024"/>
      <c r="CG2024"/>
      <c r="CH2024"/>
      <c r="CI2024"/>
      <c r="CJ2024"/>
      <c r="CK2024"/>
      <c r="CL2024"/>
      <c r="CN2024"/>
    </row>
    <row r="2025" spans="7:92" x14ac:dyDescent="0.4">
      <c r="G2025"/>
      <c r="I2025"/>
      <c r="J2025"/>
      <c r="R2025"/>
      <c r="S2025"/>
      <c r="T2025"/>
      <c r="U2025"/>
      <c r="V2025"/>
      <c r="W2025"/>
      <c r="X2025"/>
      <c r="Y2025"/>
      <c r="Z2025"/>
      <c r="AA2025"/>
      <c r="AB2025"/>
      <c r="AC2025"/>
      <c r="AD2025"/>
      <c r="AE2025"/>
      <c r="AF2025"/>
      <c r="AG2025"/>
      <c r="AH2025"/>
      <c r="AI2025"/>
      <c r="AJ2025"/>
      <c r="AK2025"/>
      <c r="AL2025"/>
      <c r="AM2025"/>
      <c r="AN2025"/>
      <c r="AO2025"/>
      <c r="AP2025"/>
      <c r="AQ2025"/>
      <c r="AR2025"/>
      <c r="AS2025"/>
      <c r="AT2025"/>
      <c r="AU2025"/>
      <c r="AV2025"/>
      <c r="AW2025"/>
      <c r="AX2025"/>
      <c r="AY2025"/>
      <c r="AZ2025"/>
      <c r="BA2025"/>
      <c r="BB2025"/>
      <c r="BC2025"/>
      <c r="BD2025"/>
      <c r="BE2025"/>
      <c r="BF2025"/>
      <c r="BG2025"/>
      <c r="BH2025"/>
      <c r="BI2025"/>
      <c r="BJ2025"/>
      <c r="BK2025"/>
      <c r="BL2025"/>
      <c r="BM2025"/>
      <c r="BN2025"/>
      <c r="BO2025"/>
      <c r="BP2025"/>
      <c r="BQ2025"/>
      <c r="BR2025"/>
      <c r="BS2025"/>
      <c r="BT2025"/>
      <c r="BU2025"/>
      <c r="BV2025"/>
      <c r="BW2025"/>
      <c r="BX2025"/>
      <c r="BY2025"/>
      <c r="BZ2025"/>
      <c r="CA2025"/>
      <c r="CB2025"/>
      <c r="CC2025"/>
      <c r="CD2025"/>
      <c r="CE2025"/>
      <c r="CF2025"/>
      <c r="CG2025"/>
      <c r="CH2025"/>
      <c r="CI2025"/>
      <c r="CJ2025"/>
      <c r="CK2025"/>
      <c r="CL2025"/>
      <c r="CN2025"/>
    </row>
    <row r="2026" spans="7:92" x14ac:dyDescent="0.4">
      <c r="G2026"/>
      <c r="I2026"/>
      <c r="J2026"/>
      <c r="R2026"/>
      <c r="S2026"/>
      <c r="T2026"/>
      <c r="U2026"/>
      <c r="V2026"/>
      <c r="W2026"/>
      <c r="X2026"/>
      <c r="Y2026"/>
      <c r="Z2026"/>
      <c r="AA2026"/>
      <c r="AB2026"/>
      <c r="AC2026"/>
      <c r="AD2026"/>
      <c r="AE2026"/>
      <c r="AF2026"/>
      <c r="AG2026"/>
      <c r="AH2026"/>
      <c r="AI2026"/>
      <c r="AJ2026"/>
      <c r="AK2026"/>
      <c r="AL2026"/>
      <c r="AM2026"/>
      <c r="AN2026"/>
      <c r="AO2026"/>
      <c r="AP2026"/>
      <c r="AQ2026"/>
      <c r="AR2026"/>
      <c r="AS2026"/>
      <c r="AT2026"/>
      <c r="AU2026"/>
      <c r="AV2026"/>
      <c r="AW2026"/>
      <c r="AX2026"/>
      <c r="AY2026"/>
      <c r="AZ2026"/>
      <c r="BA2026"/>
      <c r="BB2026"/>
      <c r="BC2026"/>
      <c r="BD2026"/>
      <c r="BE2026"/>
      <c r="BF2026"/>
      <c r="BG2026"/>
      <c r="BH2026"/>
      <c r="BI2026"/>
      <c r="BJ2026"/>
      <c r="BK2026"/>
      <c r="BL2026"/>
      <c r="BM2026"/>
      <c r="BN2026"/>
      <c r="BO2026"/>
      <c r="BP2026"/>
      <c r="BQ2026"/>
      <c r="BR2026"/>
      <c r="BS2026"/>
      <c r="BT2026"/>
      <c r="BU2026"/>
      <c r="BV2026"/>
      <c r="BW2026"/>
      <c r="BX2026"/>
      <c r="BY2026"/>
      <c r="BZ2026"/>
      <c r="CA2026"/>
      <c r="CB2026"/>
      <c r="CC2026"/>
      <c r="CD2026"/>
      <c r="CE2026"/>
      <c r="CF2026"/>
      <c r="CG2026"/>
      <c r="CH2026"/>
      <c r="CI2026"/>
      <c r="CJ2026"/>
      <c r="CK2026"/>
      <c r="CL2026"/>
      <c r="CN2026"/>
    </row>
    <row r="2027" spans="7:92" x14ac:dyDescent="0.4">
      <c r="G2027"/>
      <c r="I2027"/>
      <c r="J2027"/>
      <c r="R2027"/>
      <c r="S2027"/>
      <c r="T2027"/>
      <c r="U2027"/>
      <c r="V2027"/>
      <c r="W2027"/>
      <c r="X2027"/>
      <c r="Y2027"/>
      <c r="Z2027"/>
      <c r="AA2027"/>
      <c r="AB2027"/>
      <c r="AC2027"/>
      <c r="AD2027"/>
      <c r="AE2027"/>
      <c r="AF2027"/>
      <c r="AG2027"/>
      <c r="AH2027"/>
      <c r="AI2027"/>
      <c r="AJ2027"/>
      <c r="AK2027"/>
      <c r="AL2027"/>
      <c r="AM2027"/>
      <c r="AN2027"/>
      <c r="AO2027"/>
      <c r="AP2027"/>
      <c r="AQ2027"/>
      <c r="AR2027"/>
      <c r="AS2027"/>
      <c r="AT2027"/>
      <c r="AU2027"/>
      <c r="AV2027"/>
      <c r="AW2027"/>
      <c r="AX2027"/>
      <c r="AY2027"/>
      <c r="AZ2027"/>
      <c r="BA2027"/>
      <c r="BB2027"/>
      <c r="BC2027"/>
      <c r="BD2027"/>
      <c r="BE2027"/>
      <c r="BF2027"/>
      <c r="BG2027"/>
      <c r="BH2027"/>
      <c r="BI2027"/>
      <c r="BJ2027"/>
      <c r="BK2027"/>
      <c r="BL2027"/>
      <c r="BM2027"/>
      <c r="BN2027"/>
      <c r="BO2027"/>
      <c r="BP2027"/>
      <c r="BQ2027"/>
      <c r="BR2027"/>
      <c r="BS2027"/>
      <c r="BT2027"/>
      <c r="BU2027"/>
      <c r="BV2027"/>
      <c r="BW2027"/>
      <c r="BX2027"/>
      <c r="BY2027"/>
      <c r="BZ2027"/>
      <c r="CA2027"/>
      <c r="CB2027"/>
      <c r="CC2027"/>
      <c r="CD2027"/>
      <c r="CE2027"/>
      <c r="CF2027"/>
      <c r="CG2027"/>
      <c r="CH2027"/>
      <c r="CI2027"/>
      <c r="CJ2027"/>
      <c r="CK2027"/>
      <c r="CL2027"/>
      <c r="CN2027"/>
    </row>
    <row r="2028" spans="7:92" x14ac:dyDescent="0.4">
      <c r="G2028"/>
      <c r="I2028"/>
      <c r="J2028"/>
      <c r="R2028"/>
      <c r="S2028"/>
      <c r="T2028"/>
      <c r="U2028"/>
      <c r="V2028"/>
      <c r="W2028"/>
      <c r="X2028"/>
      <c r="Y2028"/>
      <c r="Z2028"/>
      <c r="AA2028"/>
      <c r="AB2028"/>
      <c r="AC2028"/>
      <c r="AD2028"/>
      <c r="AE2028"/>
      <c r="AF2028"/>
      <c r="AG2028"/>
      <c r="AH2028"/>
      <c r="AI2028"/>
      <c r="AJ2028"/>
      <c r="AK2028"/>
      <c r="AL2028"/>
      <c r="AM2028"/>
      <c r="AN2028"/>
      <c r="AO2028"/>
      <c r="AP2028"/>
      <c r="AQ2028"/>
      <c r="AR2028"/>
      <c r="AS2028"/>
      <c r="AT2028"/>
      <c r="AU2028"/>
      <c r="AV2028"/>
      <c r="AW2028"/>
      <c r="AX2028"/>
      <c r="AY2028"/>
      <c r="AZ2028"/>
      <c r="BA2028"/>
      <c r="BB2028"/>
      <c r="BC2028"/>
      <c r="BD2028"/>
      <c r="BE2028"/>
      <c r="BF2028"/>
      <c r="BG2028"/>
      <c r="BH2028"/>
      <c r="BI2028"/>
      <c r="BJ2028"/>
      <c r="BK2028"/>
      <c r="BL2028"/>
      <c r="BM2028"/>
      <c r="BN2028"/>
      <c r="BO2028"/>
      <c r="BP2028"/>
      <c r="BQ2028"/>
      <c r="BR2028"/>
      <c r="BS2028"/>
      <c r="BT2028"/>
      <c r="BU2028"/>
      <c r="BV2028"/>
      <c r="BW2028"/>
      <c r="BX2028"/>
      <c r="BY2028"/>
      <c r="BZ2028"/>
      <c r="CA2028"/>
      <c r="CB2028"/>
      <c r="CC2028"/>
      <c r="CD2028"/>
      <c r="CE2028"/>
      <c r="CF2028"/>
      <c r="CG2028"/>
      <c r="CH2028"/>
      <c r="CI2028"/>
      <c r="CJ2028"/>
      <c r="CK2028"/>
      <c r="CL2028"/>
      <c r="CN2028"/>
    </row>
    <row r="2029" spans="7:92" x14ac:dyDescent="0.4">
      <c r="G2029"/>
      <c r="I2029"/>
      <c r="J2029"/>
      <c r="R2029"/>
      <c r="S2029"/>
      <c r="T2029"/>
      <c r="U2029"/>
      <c r="V2029"/>
      <c r="W2029"/>
      <c r="X2029"/>
      <c r="Y2029"/>
      <c r="Z2029"/>
      <c r="AA2029"/>
      <c r="AB2029"/>
      <c r="AC2029"/>
      <c r="AD2029"/>
      <c r="AE2029"/>
      <c r="AF2029"/>
      <c r="AG2029"/>
      <c r="AH2029"/>
      <c r="AI2029"/>
      <c r="AJ2029"/>
      <c r="AK2029"/>
      <c r="AL2029"/>
      <c r="AM2029"/>
      <c r="AN2029"/>
      <c r="AO2029"/>
      <c r="AP2029"/>
      <c r="AQ2029"/>
      <c r="AR2029"/>
      <c r="AS2029"/>
      <c r="AT2029"/>
      <c r="AU2029"/>
      <c r="AV2029"/>
      <c r="AW2029"/>
      <c r="AX2029"/>
      <c r="AY2029"/>
      <c r="AZ2029"/>
      <c r="BA2029"/>
      <c r="BB2029"/>
      <c r="BC2029"/>
      <c r="BD2029"/>
      <c r="BE2029"/>
      <c r="BF2029"/>
      <c r="BG2029"/>
      <c r="BH2029"/>
      <c r="BI2029"/>
      <c r="BJ2029"/>
      <c r="BK2029"/>
      <c r="BL2029"/>
      <c r="BM2029"/>
      <c r="BN2029"/>
      <c r="BO2029"/>
      <c r="BP2029"/>
      <c r="BQ2029"/>
      <c r="BR2029"/>
      <c r="BS2029"/>
      <c r="BT2029"/>
      <c r="BU2029"/>
      <c r="BV2029"/>
      <c r="BW2029"/>
      <c r="BX2029"/>
      <c r="BY2029"/>
      <c r="BZ2029"/>
      <c r="CA2029"/>
      <c r="CB2029"/>
      <c r="CC2029"/>
      <c r="CD2029"/>
      <c r="CE2029"/>
      <c r="CF2029"/>
      <c r="CG2029"/>
      <c r="CH2029"/>
      <c r="CI2029"/>
      <c r="CJ2029"/>
      <c r="CK2029"/>
      <c r="CL2029"/>
      <c r="CN2029"/>
    </row>
    <row r="2030" spans="7:92" x14ac:dyDescent="0.4">
      <c r="G2030"/>
      <c r="I2030"/>
      <c r="J2030"/>
      <c r="R2030"/>
      <c r="S2030"/>
      <c r="T2030"/>
      <c r="U2030"/>
      <c r="V2030"/>
      <c r="W2030"/>
      <c r="X2030"/>
      <c r="Y2030"/>
      <c r="Z2030"/>
      <c r="AA2030"/>
      <c r="AB2030"/>
      <c r="AC2030"/>
      <c r="AD2030"/>
      <c r="AE2030"/>
      <c r="AF2030"/>
      <c r="AG2030"/>
      <c r="AH2030"/>
      <c r="AI2030"/>
      <c r="AJ2030"/>
      <c r="AK2030"/>
      <c r="AL2030"/>
      <c r="AM2030"/>
      <c r="AN2030"/>
      <c r="AO2030"/>
      <c r="AP2030"/>
      <c r="AQ2030"/>
      <c r="AR2030"/>
      <c r="AS2030"/>
      <c r="AT2030"/>
      <c r="AU2030"/>
      <c r="AV2030"/>
      <c r="AW2030"/>
      <c r="AX2030"/>
      <c r="AY2030"/>
      <c r="AZ2030"/>
      <c r="BA2030"/>
      <c r="BB2030"/>
      <c r="BC2030"/>
      <c r="BD2030"/>
      <c r="BE2030"/>
      <c r="BF2030"/>
      <c r="BG2030"/>
      <c r="BH2030"/>
      <c r="BI2030"/>
      <c r="BJ2030"/>
      <c r="BK2030"/>
      <c r="BL2030"/>
      <c r="BM2030"/>
      <c r="BN2030"/>
      <c r="BO2030"/>
      <c r="BP2030"/>
      <c r="BQ2030"/>
      <c r="BR2030"/>
      <c r="BS2030"/>
      <c r="BT2030"/>
      <c r="BU2030"/>
      <c r="BV2030"/>
      <c r="BW2030"/>
      <c r="BX2030"/>
      <c r="BY2030"/>
      <c r="BZ2030"/>
      <c r="CA2030"/>
      <c r="CB2030"/>
      <c r="CC2030"/>
      <c r="CD2030"/>
      <c r="CE2030"/>
      <c r="CF2030"/>
      <c r="CG2030"/>
      <c r="CH2030"/>
      <c r="CI2030"/>
      <c r="CJ2030"/>
      <c r="CK2030"/>
      <c r="CL2030"/>
      <c r="CN2030"/>
    </row>
    <row r="2031" spans="7:92" x14ac:dyDescent="0.4">
      <c r="G2031"/>
      <c r="I2031"/>
      <c r="J2031"/>
      <c r="R2031"/>
      <c r="S2031"/>
      <c r="T2031"/>
      <c r="U2031"/>
      <c r="V2031"/>
      <c r="W2031"/>
      <c r="X2031"/>
      <c r="Y2031"/>
      <c r="Z2031"/>
      <c r="AA2031"/>
      <c r="AB2031"/>
      <c r="AC2031"/>
      <c r="AD2031"/>
      <c r="AE2031"/>
      <c r="AF2031"/>
      <c r="AG2031"/>
      <c r="AH2031"/>
      <c r="AI2031"/>
      <c r="AJ2031"/>
      <c r="AK2031"/>
      <c r="AL2031"/>
      <c r="AM2031"/>
      <c r="AN2031"/>
      <c r="AO2031"/>
      <c r="AP2031"/>
      <c r="AQ2031"/>
      <c r="AR2031"/>
      <c r="AS2031"/>
      <c r="AT2031"/>
      <c r="AU2031"/>
      <c r="AV2031"/>
      <c r="AW2031"/>
      <c r="AX2031"/>
      <c r="AY2031"/>
      <c r="AZ2031"/>
      <c r="BA2031"/>
      <c r="BB2031"/>
      <c r="BC2031"/>
      <c r="BD2031"/>
      <c r="BE2031"/>
      <c r="BF2031"/>
      <c r="BG2031"/>
      <c r="BH2031"/>
      <c r="BI2031"/>
      <c r="BJ2031"/>
      <c r="BK2031"/>
      <c r="BL2031"/>
      <c r="BM2031"/>
      <c r="BN2031"/>
      <c r="BO2031"/>
      <c r="BP2031"/>
      <c r="BQ2031"/>
      <c r="BR2031"/>
      <c r="BS2031"/>
      <c r="BT2031"/>
      <c r="BU2031"/>
      <c r="BV2031"/>
      <c r="BW2031"/>
      <c r="BX2031"/>
      <c r="BY2031"/>
      <c r="BZ2031"/>
      <c r="CA2031"/>
      <c r="CB2031"/>
      <c r="CC2031"/>
      <c r="CD2031"/>
      <c r="CE2031"/>
      <c r="CF2031"/>
      <c r="CG2031"/>
      <c r="CH2031"/>
      <c r="CI2031"/>
      <c r="CJ2031"/>
      <c r="CK2031"/>
      <c r="CL2031"/>
      <c r="CN2031"/>
    </row>
    <row r="2032" spans="7:92" x14ac:dyDescent="0.4">
      <c r="G2032"/>
      <c r="I2032"/>
      <c r="J2032"/>
      <c r="R2032"/>
      <c r="S2032"/>
      <c r="T2032"/>
      <c r="U2032"/>
      <c r="V2032"/>
      <c r="W2032"/>
      <c r="X2032"/>
      <c r="Y2032"/>
      <c r="Z2032"/>
      <c r="AA2032"/>
      <c r="AB2032"/>
      <c r="AC2032"/>
      <c r="AD2032"/>
      <c r="AE2032"/>
      <c r="AF2032"/>
      <c r="AG2032"/>
      <c r="AH2032"/>
      <c r="AI2032"/>
      <c r="AJ2032"/>
      <c r="AK2032"/>
      <c r="AL2032"/>
      <c r="AM2032"/>
      <c r="AN2032"/>
      <c r="AO2032"/>
      <c r="AP2032"/>
      <c r="AQ2032"/>
      <c r="AR2032"/>
      <c r="AS2032"/>
      <c r="AT2032"/>
      <c r="AU2032"/>
      <c r="AV2032"/>
      <c r="AW2032"/>
      <c r="AX2032"/>
      <c r="AY2032"/>
      <c r="AZ2032"/>
      <c r="BA2032"/>
      <c r="BB2032"/>
      <c r="BC2032"/>
      <c r="BD2032"/>
      <c r="BE2032"/>
      <c r="BF2032"/>
      <c r="BG2032"/>
      <c r="BH2032"/>
      <c r="BI2032"/>
      <c r="BJ2032"/>
      <c r="BK2032"/>
      <c r="BL2032"/>
      <c r="BM2032"/>
      <c r="BN2032"/>
      <c r="BO2032"/>
      <c r="BP2032"/>
      <c r="BQ2032"/>
      <c r="BR2032"/>
      <c r="BS2032"/>
      <c r="BT2032"/>
      <c r="BU2032"/>
      <c r="BV2032"/>
      <c r="BW2032"/>
      <c r="BX2032"/>
      <c r="BY2032"/>
      <c r="BZ2032"/>
      <c r="CA2032"/>
      <c r="CB2032"/>
      <c r="CC2032"/>
      <c r="CD2032"/>
      <c r="CE2032"/>
      <c r="CF2032"/>
      <c r="CG2032"/>
      <c r="CH2032"/>
      <c r="CI2032"/>
      <c r="CJ2032"/>
      <c r="CK2032"/>
      <c r="CL2032"/>
      <c r="CN2032"/>
    </row>
    <row r="2033" spans="7:92" x14ac:dyDescent="0.4">
      <c r="G2033"/>
      <c r="I2033"/>
      <c r="J2033"/>
      <c r="R2033"/>
      <c r="S2033"/>
      <c r="T2033"/>
      <c r="U2033"/>
      <c r="V2033"/>
      <c r="W2033"/>
      <c r="X2033"/>
      <c r="Y2033"/>
      <c r="Z2033"/>
      <c r="AA2033"/>
      <c r="AB2033"/>
      <c r="AC2033"/>
      <c r="AD2033"/>
      <c r="AE2033"/>
      <c r="AF2033"/>
      <c r="AG2033"/>
      <c r="AH2033"/>
      <c r="AI2033"/>
      <c r="AJ2033"/>
      <c r="AK2033"/>
      <c r="AL2033"/>
      <c r="AM2033"/>
      <c r="AN2033"/>
      <c r="AO2033"/>
      <c r="AP2033"/>
      <c r="AQ2033"/>
      <c r="AR2033"/>
      <c r="AS2033"/>
      <c r="AT2033"/>
      <c r="AU2033"/>
      <c r="AV2033"/>
      <c r="AW2033"/>
      <c r="AX2033"/>
      <c r="AY2033"/>
      <c r="AZ2033"/>
      <c r="BA2033"/>
      <c r="BB2033"/>
      <c r="BC2033"/>
      <c r="BD2033"/>
      <c r="BE2033"/>
      <c r="BF2033"/>
      <c r="BG2033"/>
      <c r="BH2033"/>
      <c r="BI2033"/>
      <c r="BJ2033"/>
      <c r="BK2033"/>
      <c r="BL2033"/>
      <c r="BM2033"/>
      <c r="BN2033"/>
      <c r="BO2033"/>
      <c r="BP2033"/>
      <c r="BQ2033"/>
      <c r="BR2033"/>
      <c r="BS2033"/>
      <c r="BT2033"/>
      <c r="BU2033"/>
      <c r="BV2033"/>
      <c r="BW2033"/>
      <c r="BX2033"/>
      <c r="BY2033"/>
      <c r="BZ2033"/>
      <c r="CA2033"/>
      <c r="CB2033"/>
      <c r="CC2033"/>
      <c r="CD2033"/>
      <c r="CE2033"/>
      <c r="CF2033"/>
      <c r="CG2033"/>
      <c r="CH2033"/>
      <c r="CI2033"/>
      <c r="CJ2033"/>
      <c r="CK2033"/>
      <c r="CL2033"/>
      <c r="CN2033"/>
    </row>
    <row r="2034" spans="7:92" x14ac:dyDescent="0.4">
      <c r="G2034"/>
      <c r="I2034"/>
      <c r="J2034"/>
      <c r="R2034"/>
      <c r="S2034"/>
      <c r="T2034"/>
      <c r="U2034"/>
      <c r="V2034"/>
      <c r="W2034"/>
      <c r="X2034"/>
      <c r="Y2034"/>
      <c r="Z2034"/>
      <c r="AA2034"/>
      <c r="AB2034"/>
      <c r="AC2034"/>
      <c r="AD2034"/>
      <c r="AE2034"/>
      <c r="AF2034"/>
      <c r="AG2034"/>
      <c r="AH2034"/>
      <c r="AI2034"/>
      <c r="AJ2034"/>
      <c r="AK2034"/>
      <c r="AL2034"/>
      <c r="AM2034"/>
      <c r="AN2034"/>
      <c r="AO2034"/>
      <c r="AP2034"/>
      <c r="AQ2034"/>
      <c r="AR2034"/>
      <c r="AS2034"/>
      <c r="AT2034"/>
      <c r="AU2034"/>
      <c r="AV2034"/>
      <c r="AW2034"/>
      <c r="AX2034"/>
      <c r="AY2034"/>
      <c r="AZ2034"/>
      <c r="BA2034"/>
      <c r="BB2034"/>
      <c r="BC2034"/>
      <c r="BD2034"/>
      <c r="BE2034"/>
      <c r="BF2034"/>
      <c r="BG2034"/>
      <c r="BH2034"/>
      <c r="BI2034"/>
      <c r="BJ2034"/>
      <c r="BK2034"/>
      <c r="BL2034"/>
      <c r="BM2034"/>
      <c r="BN2034"/>
      <c r="BO2034"/>
      <c r="BP2034"/>
      <c r="BQ2034"/>
      <c r="BR2034"/>
      <c r="BS2034"/>
      <c r="BT2034"/>
      <c r="BU2034"/>
      <c r="BV2034"/>
      <c r="BW2034"/>
      <c r="BX2034"/>
      <c r="BY2034"/>
      <c r="BZ2034"/>
      <c r="CA2034"/>
      <c r="CB2034"/>
      <c r="CC2034"/>
      <c r="CD2034"/>
      <c r="CE2034"/>
      <c r="CF2034"/>
      <c r="CG2034"/>
      <c r="CH2034"/>
      <c r="CI2034"/>
      <c r="CJ2034"/>
      <c r="CK2034"/>
      <c r="CL2034"/>
      <c r="CN2034"/>
    </row>
    <row r="2035" spans="7:92" x14ac:dyDescent="0.4">
      <c r="G2035"/>
      <c r="I2035"/>
      <c r="J2035"/>
      <c r="R2035"/>
      <c r="S2035"/>
      <c r="T2035"/>
      <c r="U2035"/>
      <c r="V2035"/>
      <c r="W2035"/>
      <c r="X2035"/>
      <c r="Y2035"/>
      <c r="Z2035"/>
      <c r="AA2035"/>
      <c r="AB2035"/>
      <c r="AC2035"/>
      <c r="AD2035"/>
      <c r="AE2035"/>
      <c r="AF2035"/>
      <c r="AG2035"/>
      <c r="AH2035"/>
      <c r="AI2035"/>
      <c r="AJ2035"/>
      <c r="AK2035"/>
      <c r="AL2035"/>
      <c r="AM2035"/>
      <c r="AN2035"/>
      <c r="AO2035"/>
      <c r="AP2035"/>
      <c r="AQ2035"/>
      <c r="AR2035"/>
      <c r="AS2035"/>
      <c r="AT2035"/>
      <c r="AU2035"/>
      <c r="AV2035"/>
      <c r="AW2035"/>
      <c r="AX2035"/>
      <c r="AY2035"/>
      <c r="AZ2035"/>
      <c r="BA2035"/>
      <c r="BB2035"/>
      <c r="BC2035"/>
      <c r="BD2035"/>
      <c r="BE2035"/>
      <c r="BF2035"/>
      <c r="BG2035"/>
      <c r="BH2035"/>
      <c r="BI2035"/>
      <c r="BJ2035"/>
      <c r="BK2035"/>
      <c r="BL2035"/>
      <c r="BM2035"/>
      <c r="BN2035"/>
      <c r="BO2035"/>
      <c r="BP2035"/>
      <c r="BQ2035"/>
      <c r="BR2035"/>
      <c r="BS2035"/>
      <c r="BT2035"/>
      <c r="BU2035"/>
      <c r="BV2035"/>
      <c r="BW2035"/>
      <c r="BX2035"/>
      <c r="BY2035"/>
      <c r="BZ2035"/>
      <c r="CA2035"/>
      <c r="CB2035"/>
      <c r="CC2035"/>
      <c r="CD2035"/>
      <c r="CE2035"/>
      <c r="CF2035"/>
      <c r="CG2035"/>
      <c r="CH2035"/>
      <c r="CI2035"/>
      <c r="CJ2035"/>
      <c r="CK2035"/>
      <c r="CL2035"/>
      <c r="CN2035"/>
    </row>
    <row r="2036" spans="7:92" x14ac:dyDescent="0.4">
      <c r="G2036"/>
      <c r="I2036"/>
      <c r="J2036"/>
      <c r="R2036"/>
      <c r="S2036"/>
      <c r="T2036"/>
      <c r="U2036"/>
      <c r="V2036"/>
      <c r="W2036"/>
      <c r="X2036"/>
      <c r="Y2036"/>
      <c r="Z2036"/>
      <c r="AA2036"/>
      <c r="AB2036"/>
      <c r="AC2036"/>
      <c r="AD2036"/>
      <c r="AE2036"/>
      <c r="AF2036"/>
      <c r="AG2036"/>
      <c r="AH2036"/>
      <c r="AI2036"/>
      <c r="AJ2036"/>
      <c r="AK2036"/>
      <c r="AL2036"/>
      <c r="AM2036"/>
      <c r="AN2036"/>
      <c r="AO2036"/>
      <c r="AP2036"/>
      <c r="AQ2036"/>
      <c r="AR2036"/>
      <c r="AS2036"/>
      <c r="AT2036"/>
      <c r="AU2036"/>
      <c r="AV2036"/>
      <c r="AW2036"/>
      <c r="AX2036"/>
      <c r="AY2036"/>
      <c r="AZ2036"/>
      <c r="BA2036"/>
      <c r="BB2036"/>
      <c r="BC2036"/>
      <c r="BD2036"/>
      <c r="BE2036"/>
      <c r="BF2036"/>
      <c r="BG2036"/>
      <c r="BH2036"/>
      <c r="BI2036"/>
      <c r="BJ2036"/>
      <c r="BK2036"/>
      <c r="BL2036"/>
      <c r="BM2036"/>
      <c r="BN2036"/>
      <c r="BO2036"/>
      <c r="BP2036"/>
      <c r="BQ2036"/>
      <c r="BR2036"/>
      <c r="BS2036"/>
      <c r="BT2036"/>
      <c r="BU2036"/>
      <c r="BV2036"/>
      <c r="BW2036"/>
      <c r="BX2036"/>
      <c r="BY2036"/>
      <c r="BZ2036"/>
      <c r="CA2036"/>
      <c r="CB2036"/>
      <c r="CC2036"/>
      <c r="CD2036"/>
      <c r="CE2036"/>
      <c r="CF2036"/>
      <c r="CG2036"/>
      <c r="CH2036"/>
      <c r="CI2036"/>
      <c r="CJ2036"/>
      <c r="CK2036"/>
      <c r="CL2036"/>
      <c r="CN2036"/>
    </row>
    <row r="2037" spans="7:92" x14ac:dyDescent="0.4">
      <c r="G2037"/>
      <c r="I2037"/>
      <c r="J2037"/>
      <c r="R2037"/>
      <c r="S2037"/>
      <c r="T2037"/>
      <c r="U2037"/>
      <c r="V2037"/>
      <c r="W2037"/>
      <c r="X2037"/>
      <c r="Y2037"/>
      <c r="Z2037"/>
      <c r="AA2037"/>
      <c r="AB2037"/>
      <c r="AC2037"/>
      <c r="AD2037"/>
      <c r="AE2037"/>
      <c r="AF2037"/>
      <c r="AG2037"/>
      <c r="AH2037"/>
      <c r="AI2037"/>
      <c r="AJ2037"/>
      <c r="AK2037"/>
      <c r="AL2037"/>
      <c r="AM2037"/>
      <c r="AN2037"/>
      <c r="AO2037"/>
      <c r="AP2037"/>
      <c r="AQ2037"/>
      <c r="AR2037"/>
      <c r="AS2037"/>
      <c r="AT2037"/>
      <c r="AU2037"/>
      <c r="AV2037"/>
      <c r="AW2037"/>
      <c r="AX2037"/>
      <c r="AY2037"/>
      <c r="AZ2037"/>
      <c r="BA2037"/>
      <c r="BB2037"/>
      <c r="BC2037"/>
      <c r="BD2037"/>
      <c r="BE2037"/>
      <c r="BF2037"/>
      <c r="BG2037"/>
      <c r="BH2037"/>
      <c r="BI2037"/>
      <c r="BJ2037"/>
      <c r="BK2037"/>
      <c r="BL2037"/>
      <c r="BM2037"/>
      <c r="BN2037"/>
      <c r="BO2037"/>
      <c r="BP2037"/>
      <c r="BQ2037"/>
      <c r="BR2037"/>
      <c r="BS2037"/>
      <c r="BT2037"/>
      <c r="BU2037"/>
      <c r="BV2037"/>
      <c r="BW2037"/>
      <c r="BX2037"/>
      <c r="BY2037"/>
      <c r="BZ2037"/>
      <c r="CA2037"/>
      <c r="CB2037"/>
      <c r="CC2037"/>
      <c r="CD2037"/>
      <c r="CE2037"/>
      <c r="CF2037"/>
      <c r="CG2037"/>
      <c r="CH2037"/>
      <c r="CI2037"/>
      <c r="CJ2037"/>
      <c r="CK2037"/>
      <c r="CL2037"/>
      <c r="CN2037"/>
    </row>
    <row r="2038" spans="7:92" x14ac:dyDescent="0.4">
      <c r="G2038"/>
      <c r="I2038"/>
      <c r="J2038"/>
      <c r="R2038"/>
      <c r="S2038"/>
      <c r="T2038"/>
      <c r="U2038"/>
      <c r="V2038"/>
      <c r="W2038"/>
      <c r="X2038"/>
      <c r="Y2038"/>
      <c r="Z2038"/>
      <c r="AA2038"/>
      <c r="AB2038"/>
      <c r="AC2038"/>
      <c r="AD2038"/>
      <c r="AE2038"/>
      <c r="AF2038"/>
      <c r="AG2038"/>
      <c r="AH2038"/>
      <c r="AI2038"/>
      <c r="AJ2038"/>
      <c r="AK2038"/>
      <c r="AL2038"/>
      <c r="AM2038"/>
      <c r="AN2038"/>
      <c r="AO2038"/>
      <c r="AP2038"/>
      <c r="AQ2038"/>
      <c r="AR2038"/>
      <c r="AS2038"/>
      <c r="AT2038"/>
      <c r="AU2038"/>
      <c r="AV2038"/>
      <c r="AW2038"/>
      <c r="AX2038"/>
      <c r="AY2038"/>
      <c r="AZ2038"/>
      <c r="BA2038"/>
      <c r="BB2038"/>
      <c r="BC2038"/>
      <c r="BD2038"/>
      <c r="BE2038"/>
      <c r="BF2038"/>
      <c r="BG2038"/>
      <c r="BH2038"/>
      <c r="BI2038"/>
      <c r="BJ2038"/>
      <c r="BK2038"/>
      <c r="BL2038"/>
      <c r="BM2038"/>
      <c r="BN2038"/>
      <c r="BO2038"/>
      <c r="BP2038"/>
      <c r="BQ2038"/>
      <c r="BR2038"/>
      <c r="BS2038"/>
      <c r="BT2038"/>
      <c r="BU2038"/>
      <c r="BV2038"/>
      <c r="BW2038"/>
      <c r="BX2038"/>
      <c r="BY2038"/>
      <c r="BZ2038"/>
      <c r="CA2038"/>
      <c r="CB2038"/>
      <c r="CC2038"/>
      <c r="CD2038"/>
      <c r="CE2038"/>
      <c r="CF2038"/>
      <c r="CG2038"/>
      <c r="CH2038"/>
      <c r="CI2038"/>
      <c r="CJ2038"/>
      <c r="CK2038"/>
      <c r="CL2038"/>
      <c r="CN2038"/>
    </row>
    <row r="2039" spans="7:92" x14ac:dyDescent="0.4">
      <c r="G2039"/>
      <c r="I2039"/>
      <c r="J2039"/>
      <c r="R2039"/>
      <c r="S2039"/>
      <c r="T2039"/>
      <c r="U2039"/>
      <c r="V2039"/>
      <c r="W2039"/>
      <c r="X2039"/>
      <c r="Y2039"/>
      <c r="Z2039"/>
      <c r="AA2039"/>
      <c r="AB2039"/>
      <c r="AC2039"/>
      <c r="AD2039"/>
      <c r="AE2039"/>
      <c r="AF2039"/>
      <c r="AG2039"/>
      <c r="AH2039"/>
      <c r="AI2039"/>
      <c r="AJ2039"/>
      <c r="AK2039"/>
      <c r="AL2039"/>
      <c r="AM2039"/>
      <c r="AN2039"/>
      <c r="AO2039"/>
      <c r="AP2039"/>
      <c r="AQ2039"/>
      <c r="AR2039"/>
      <c r="AS2039"/>
      <c r="AT2039"/>
      <c r="AU2039"/>
      <c r="AV2039"/>
      <c r="AW2039"/>
      <c r="AX2039"/>
      <c r="AY2039"/>
      <c r="AZ2039"/>
      <c r="BA2039"/>
      <c r="BB2039"/>
      <c r="BC2039"/>
      <c r="BD2039"/>
      <c r="BE2039"/>
      <c r="BF2039"/>
      <c r="BG2039"/>
      <c r="BH2039"/>
      <c r="BI2039"/>
      <c r="BJ2039"/>
      <c r="BK2039"/>
      <c r="BL2039"/>
      <c r="BM2039"/>
      <c r="BN2039"/>
      <c r="BO2039"/>
      <c r="BP2039"/>
      <c r="BQ2039"/>
      <c r="BR2039"/>
      <c r="BS2039"/>
      <c r="BT2039"/>
      <c r="BU2039"/>
      <c r="BV2039"/>
      <c r="BW2039"/>
      <c r="BX2039"/>
      <c r="BY2039"/>
      <c r="BZ2039"/>
      <c r="CA2039"/>
      <c r="CB2039"/>
      <c r="CC2039"/>
      <c r="CD2039"/>
      <c r="CE2039"/>
      <c r="CF2039"/>
      <c r="CG2039"/>
      <c r="CH2039"/>
      <c r="CI2039"/>
      <c r="CJ2039"/>
      <c r="CK2039"/>
      <c r="CL2039"/>
      <c r="CN2039"/>
    </row>
    <row r="2040" spans="7:92" x14ac:dyDescent="0.4">
      <c r="G2040"/>
      <c r="I2040"/>
      <c r="J2040"/>
      <c r="R2040"/>
      <c r="S2040"/>
      <c r="T2040"/>
      <c r="U2040"/>
      <c r="V2040"/>
      <c r="W2040"/>
      <c r="X2040"/>
      <c r="Y2040"/>
      <c r="Z2040"/>
      <c r="AA2040"/>
      <c r="AB2040"/>
      <c r="AC2040"/>
      <c r="AD2040"/>
      <c r="AE2040"/>
      <c r="AF2040"/>
      <c r="AG2040"/>
      <c r="AH2040"/>
      <c r="AI2040"/>
      <c r="AJ2040"/>
      <c r="AK2040"/>
      <c r="AL2040"/>
      <c r="AM2040"/>
      <c r="AN2040"/>
      <c r="AO2040"/>
      <c r="AP2040"/>
      <c r="AQ2040"/>
      <c r="AR2040"/>
      <c r="AS2040"/>
      <c r="AT2040"/>
      <c r="AU2040"/>
      <c r="AV2040"/>
      <c r="AW2040"/>
      <c r="AX2040"/>
      <c r="AY2040"/>
      <c r="AZ2040"/>
      <c r="BA2040"/>
      <c r="BB2040"/>
      <c r="BC2040"/>
      <c r="BD2040"/>
      <c r="BE2040"/>
      <c r="BF2040"/>
      <c r="BG2040"/>
      <c r="BH2040"/>
      <c r="BI2040"/>
      <c r="BJ2040"/>
      <c r="BK2040"/>
      <c r="BL2040"/>
      <c r="BM2040"/>
      <c r="BN2040"/>
      <c r="BO2040"/>
      <c r="BP2040"/>
      <c r="BQ2040"/>
      <c r="BR2040"/>
      <c r="BS2040"/>
      <c r="BT2040"/>
      <c r="BU2040"/>
      <c r="BV2040"/>
      <c r="BW2040"/>
      <c r="BX2040"/>
      <c r="BY2040"/>
      <c r="BZ2040"/>
      <c r="CA2040"/>
      <c r="CB2040"/>
      <c r="CC2040"/>
      <c r="CD2040"/>
      <c r="CE2040"/>
      <c r="CF2040"/>
      <c r="CG2040"/>
      <c r="CH2040"/>
      <c r="CI2040"/>
      <c r="CJ2040"/>
      <c r="CK2040"/>
      <c r="CL2040"/>
      <c r="CN2040"/>
    </row>
    <row r="2041" spans="7:92" x14ac:dyDescent="0.4">
      <c r="G2041"/>
      <c r="I2041"/>
      <c r="J2041"/>
      <c r="R2041"/>
      <c r="S2041"/>
      <c r="T2041"/>
      <c r="U2041"/>
      <c r="V2041"/>
      <c r="W2041"/>
      <c r="X2041"/>
      <c r="Y2041"/>
      <c r="Z2041"/>
      <c r="AA2041"/>
      <c r="AB2041"/>
      <c r="AC2041"/>
      <c r="AD2041"/>
      <c r="AE2041"/>
      <c r="AF2041"/>
      <c r="AG2041"/>
      <c r="AH2041"/>
      <c r="AI2041"/>
      <c r="AJ2041"/>
      <c r="AK2041"/>
      <c r="AL2041"/>
      <c r="AM2041"/>
      <c r="AN2041"/>
      <c r="AO2041"/>
      <c r="AP2041"/>
      <c r="AQ2041"/>
      <c r="AR2041"/>
      <c r="AS2041"/>
      <c r="AT2041"/>
      <c r="AU2041"/>
      <c r="AV2041"/>
      <c r="AW2041"/>
      <c r="AX2041"/>
      <c r="AY2041"/>
      <c r="AZ2041"/>
      <c r="BA2041"/>
      <c r="BB2041"/>
      <c r="BC2041"/>
      <c r="BD2041"/>
      <c r="BE2041"/>
      <c r="BF2041"/>
      <c r="BG2041"/>
      <c r="BH2041"/>
      <c r="BI2041"/>
      <c r="BJ2041"/>
      <c r="BK2041"/>
      <c r="BL2041"/>
      <c r="BM2041"/>
      <c r="BN2041"/>
      <c r="BO2041"/>
      <c r="BP2041"/>
      <c r="BQ2041"/>
      <c r="BR2041"/>
      <c r="BS2041"/>
      <c r="BT2041"/>
      <c r="BU2041"/>
      <c r="BV2041"/>
      <c r="BW2041"/>
      <c r="BX2041"/>
      <c r="BY2041"/>
      <c r="BZ2041"/>
      <c r="CA2041"/>
      <c r="CB2041"/>
      <c r="CC2041"/>
      <c r="CD2041"/>
      <c r="CE2041"/>
      <c r="CF2041"/>
      <c r="CG2041"/>
      <c r="CH2041"/>
      <c r="CI2041"/>
      <c r="CJ2041"/>
      <c r="CK2041"/>
      <c r="CL2041"/>
      <c r="CN2041"/>
    </row>
    <row r="2042" spans="7:92" x14ac:dyDescent="0.4">
      <c r="G2042"/>
      <c r="I2042"/>
      <c r="J2042"/>
      <c r="R2042"/>
      <c r="S2042"/>
      <c r="T2042"/>
      <c r="U2042"/>
      <c r="V2042"/>
      <c r="W2042"/>
      <c r="X2042"/>
      <c r="Y2042"/>
      <c r="Z2042"/>
      <c r="AA2042"/>
      <c r="AB2042"/>
      <c r="AC2042"/>
      <c r="AD2042"/>
      <c r="AE2042"/>
      <c r="AF2042"/>
      <c r="AG2042"/>
      <c r="AH2042"/>
      <c r="AI2042"/>
      <c r="AJ2042"/>
      <c r="AK2042"/>
      <c r="AL2042"/>
      <c r="AM2042"/>
      <c r="AN2042"/>
      <c r="AO2042"/>
      <c r="AP2042"/>
      <c r="AQ2042"/>
      <c r="AR2042"/>
      <c r="AS2042"/>
      <c r="AT2042"/>
      <c r="AU2042"/>
      <c r="AV2042"/>
      <c r="AW2042"/>
      <c r="AX2042"/>
      <c r="AY2042"/>
      <c r="AZ2042"/>
      <c r="BA2042"/>
      <c r="BB2042"/>
      <c r="BC2042"/>
      <c r="BD2042"/>
      <c r="BE2042"/>
      <c r="BF2042"/>
      <c r="BG2042"/>
      <c r="BH2042"/>
      <c r="BI2042"/>
      <c r="BJ2042"/>
      <c r="BK2042"/>
      <c r="BL2042"/>
      <c r="BM2042"/>
      <c r="BN2042"/>
      <c r="BO2042"/>
      <c r="BP2042"/>
      <c r="BQ2042"/>
      <c r="BR2042"/>
      <c r="BS2042"/>
      <c r="BT2042"/>
      <c r="BU2042"/>
      <c r="BV2042"/>
      <c r="BW2042"/>
      <c r="BX2042"/>
      <c r="BY2042"/>
      <c r="BZ2042"/>
      <c r="CA2042"/>
      <c r="CB2042"/>
      <c r="CC2042"/>
      <c r="CD2042"/>
      <c r="CE2042"/>
      <c r="CF2042"/>
      <c r="CG2042"/>
      <c r="CH2042"/>
      <c r="CI2042"/>
      <c r="CJ2042"/>
      <c r="CK2042"/>
      <c r="CL2042"/>
      <c r="CN2042"/>
    </row>
    <row r="2043" spans="7:92" x14ac:dyDescent="0.4">
      <c r="G2043"/>
      <c r="I2043"/>
      <c r="J2043"/>
      <c r="R2043"/>
      <c r="S2043"/>
      <c r="T2043"/>
      <c r="U2043"/>
      <c r="V2043"/>
      <c r="W2043"/>
      <c r="X2043"/>
      <c r="Y2043"/>
      <c r="Z2043"/>
      <c r="AA2043"/>
      <c r="AB2043"/>
      <c r="AC2043"/>
      <c r="AD2043"/>
      <c r="AE2043"/>
      <c r="AF2043"/>
      <c r="AG2043"/>
      <c r="AH2043"/>
      <c r="AI2043"/>
      <c r="AJ2043"/>
      <c r="AK2043"/>
      <c r="AL2043"/>
      <c r="AM2043"/>
      <c r="AN2043"/>
      <c r="AO2043"/>
      <c r="AP2043"/>
      <c r="AQ2043"/>
      <c r="AR2043"/>
      <c r="AS2043"/>
      <c r="AT2043"/>
      <c r="AU2043"/>
      <c r="AV2043"/>
      <c r="AW2043"/>
      <c r="AX2043"/>
      <c r="AY2043"/>
      <c r="AZ2043"/>
      <c r="BA2043"/>
      <c r="BB2043"/>
      <c r="BC2043"/>
      <c r="BD2043"/>
      <c r="BE2043"/>
      <c r="BF2043"/>
      <c r="BG2043"/>
      <c r="BH2043"/>
      <c r="BI2043"/>
      <c r="BJ2043"/>
      <c r="BK2043"/>
      <c r="BL2043"/>
      <c r="BM2043"/>
      <c r="BN2043"/>
      <c r="BO2043"/>
      <c r="BP2043"/>
      <c r="BQ2043"/>
      <c r="BR2043"/>
      <c r="BS2043"/>
      <c r="BT2043"/>
      <c r="BU2043"/>
      <c r="BV2043"/>
      <c r="BW2043"/>
      <c r="BX2043"/>
      <c r="BY2043"/>
      <c r="BZ2043"/>
      <c r="CA2043"/>
      <c r="CB2043"/>
      <c r="CC2043"/>
      <c r="CD2043"/>
      <c r="CE2043"/>
      <c r="CF2043"/>
      <c r="CG2043"/>
      <c r="CH2043"/>
      <c r="CI2043"/>
      <c r="CJ2043"/>
      <c r="CK2043"/>
      <c r="CL2043"/>
      <c r="CN2043"/>
    </row>
    <row r="2044" spans="7:92" x14ac:dyDescent="0.4">
      <c r="G2044"/>
      <c r="I2044"/>
      <c r="J2044"/>
      <c r="R2044"/>
      <c r="S2044"/>
      <c r="T2044"/>
      <c r="U2044"/>
      <c r="V2044"/>
      <c r="W2044"/>
      <c r="X2044"/>
      <c r="Y2044"/>
      <c r="Z2044"/>
      <c r="AA2044"/>
      <c r="AB2044"/>
      <c r="AC2044"/>
      <c r="AD2044"/>
      <c r="AE2044"/>
      <c r="AF2044"/>
      <c r="AG2044"/>
      <c r="AH2044"/>
      <c r="AI2044"/>
      <c r="AJ2044"/>
      <c r="AK2044"/>
      <c r="AL2044"/>
      <c r="AM2044"/>
      <c r="AN2044"/>
      <c r="AO2044"/>
      <c r="AP2044"/>
      <c r="AQ2044"/>
      <c r="AR2044"/>
      <c r="AS2044"/>
      <c r="AT2044"/>
      <c r="AU2044"/>
      <c r="AV2044"/>
      <c r="AW2044"/>
      <c r="AX2044"/>
      <c r="AY2044"/>
      <c r="AZ2044"/>
      <c r="BA2044"/>
      <c r="BB2044"/>
      <c r="BC2044"/>
      <c r="BD2044"/>
      <c r="BE2044"/>
      <c r="BF2044"/>
      <c r="BG2044"/>
      <c r="BH2044"/>
      <c r="BI2044"/>
      <c r="BJ2044"/>
      <c r="BK2044"/>
      <c r="BL2044"/>
      <c r="BM2044"/>
      <c r="BN2044"/>
      <c r="BO2044"/>
      <c r="BP2044"/>
      <c r="BQ2044"/>
      <c r="BR2044"/>
      <c r="BS2044"/>
      <c r="BT2044"/>
      <c r="BU2044"/>
      <c r="BV2044"/>
      <c r="BW2044"/>
      <c r="BX2044"/>
      <c r="BY2044"/>
      <c r="BZ2044"/>
      <c r="CA2044"/>
      <c r="CB2044"/>
      <c r="CC2044"/>
      <c r="CD2044"/>
      <c r="CE2044"/>
      <c r="CF2044"/>
      <c r="CG2044"/>
      <c r="CH2044"/>
      <c r="CI2044"/>
      <c r="CJ2044"/>
      <c r="CK2044"/>
      <c r="CL2044"/>
      <c r="CN2044"/>
    </row>
    <row r="2045" spans="7:92" x14ac:dyDescent="0.4">
      <c r="G2045"/>
      <c r="I2045"/>
      <c r="J2045"/>
      <c r="R2045"/>
      <c r="S2045"/>
      <c r="T2045"/>
      <c r="U2045"/>
      <c r="V2045"/>
      <c r="W2045"/>
      <c r="X2045"/>
      <c r="Y2045"/>
      <c r="Z2045"/>
      <c r="AA2045"/>
      <c r="AB2045"/>
      <c r="AC2045"/>
      <c r="AD2045"/>
      <c r="AE2045"/>
      <c r="AF2045"/>
      <c r="AG2045"/>
      <c r="AH2045"/>
      <c r="AI2045"/>
      <c r="AJ2045"/>
      <c r="AK2045"/>
      <c r="AL2045"/>
      <c r="AM2045"/>
      <c r="AN2045"/>
      <c r="AO2045"/>
      <c r="AP2045"/>
      <c r="AQ2045"/>
      <c r="AR2045"/>
      <c r="AS2045"/>
      <c r="AT2045"/>
      <c r="AU2045"/>
      <c r="AV2045"/>
      <c r="AW2045"/>
      <c r="AX2045"/>
      <c r="AY2045"/>
      <c r="AZ2045"/>
      <c r="BA2045"/>
      <c r="BB2045"/>
      <c r="BC2045"/>
      <c r="BD2045"/>
      <c r="BE2045"/>
      <c r="BF2045"/>
      <c r="BG2045"/>
      <c r="BH2045"/>
      <c r="BI2045"/>
      <c r="BJ2045"/>
      <c r="BK2045"/>
      <c r="BL2045"/>
      <c r="BM2045"/>
      <c r="BN2045"/>
      <c r="BO2045"/>
      <c r="BP2045"/>
      <c r="BQ2045"/>
      <c r="BR2045"/>
      <c r="BS2045"/>
      <c r="BT2045"/>
      <c r="BU2045"/>
      <c r="BV2045"/>
      <c r="BW2045"/>
      <c r="BX2045"/>
      <c r="BY2045"/>
      <c r="BZ2045"/>
      <c r="CA2045"/>
      <c r="CB2045"/>
      <c r="CC2045"/>
      <c r="CD2045"/>
      <c r="CE2045"/>
      <c r="CF2045"/>
      <c r="CG2045"/>
      <c r="CH2045"/>
      <c r="CI2045"/>
      <c r="CJ2045"/>
      <c r="CK2045"/>
      <c r="CL2045"/>
      <c r="CN2045"/>
    </row>
    <row r="2046" spans="7:92" x14ac:dyDescent="0.4">
      <c r="G2046"/>
      <c r="I2046"/>
      <c r="J2046"/>
      <c r="R2046"/>
      <c r="S2046"/>
      <c r="T2046"/>
      <c r="U2046"/>
      <c r="V2046"/>
      <c r="W2046"/>
      <c r="X2046"/>
      <c r="Y2046"/>
      <c r="Z2046"/>
      <c r="AA2046"/>
      <c r="AB2046"/>
      <c r="AC2046"/>
      <c r="AD2046"/>
      <c r="AE2046"/>
      <c r="AF2046"/>
      <c r="AG2046"/>
      <c r="AH2046"/>
      <c r="AI2046"/>
      <c r="AJ2046"/>
      <c r="AK2046"/>
      <c r="AL2046"/>
      <c r="AM2046"/>
      <c r="AN2046"/>
      <c r="AO2046"/>
      <c r="AP2046"/>
      <c r="AQ2046"/>
      <c r="AR2046"/>
      <c r="AS2046"/>
      <c r="AT2046"/>
      <c r="AU2046"/>
      <c r="AV2046"/>
      <c r="AW2046"/>
      <c r="AX2046"/>
      <c r="AY2046"/>
      <c r="AZ2046"/>
      <c r="BA2046"/>
      <c r="BB2046"/>
      <c r="BC2046"/>
      <c r="BD2046"/>
      <c r="BE2046"/>
      <c r="BF2046"/>
      <c r="BG2046"/>
      <c r="BH2046"/>
      <c r="BI2046"/>
      <c r="BJ2046"/>
      <c r="BK2046"/>
      <c r="BL2046"/>
      <c r="BM2046"/>
      <c r="BN2046"/>
      <c r="BO2046"/>
      <c r="BP2046"/>
      <c r="BQ2046"/>
      <c r="BR2046"/>
      <c r="BS2046"/>
      <c r="BT2046"/>
      <c r="BU2046"/>
      <c r="BV2046"/>
      <c r="BW2046"/>
      <c r="BX2046"/>
      <c r="BY2046"/>
      <c r="BZ2046"/>
      <c r="CA2046"/>
      <c r="CB2046"/>
      <c r="CC2046"/>
      <c r="CD2046"/>
      <c r="CE2046"/>
      <c r="CF2046"/>
      <c r="CG2046"/>
      <c r="CH2046"/>
      <c r="CI2046"/>
      <c r="CJ2046"/>
      <c r="CK2046"/>
      <c r="CL2046"/>
      <c r="CN2046"/>
    </row>
    <row r="2047" spans="7:92" x14ac:dyDescent="0.4">
      <c r="G2047"/>
      <c r="I2047"/>
      <c r="J2047"/>
      <c r="R2047"/>
      <c r="S2047"/>
      <c r="T2047"/>
      <c r="U2047"/>
      <c r="V2047"/>
      <c r="W2047"/>
      <c r="X2047"/>
      <c r="Y2047"/>
      <c r="Z2047"/>
      <c r="AA2047"/>
      <c r="AB2047"/>
      <c r="AC2047"/>
      <c r="AD2047"/>
      <c r="AE2047"/>
      <c r="AF2047"/>
      <c r="AG2047"/>
      <c r="AH2047"/>
      <c r="AI2047"/>
      <c r="AJ2047"/>
      <c r="AK2047"/>
      <c r="AL2047"/>
      <c r="AM2047"/>
      <c r="AN2047"/>
      <c r="AO2047"/>
      <c r="AP2047"/>
      <c r="AQ2047"/>
      <c r="AR2047"/>
      <c r="AS2047"/>
      <c r="AT2047"/>
      <c r="AU2047"/>
      <c r="AV2047"/>
      <c r="AW2047"/>
      <c r="AX2047"/>
      <c r="AY2047"/>
      <c r="AZ2047"/>
      <c r="BA2047"/>
      <c r="BB2047"/>
      <c r="BC2047"/>
      <c r="BD2047"/>
      <c r="BE2047"/>
      <c r="BF2047"/>
      <c r="BG2047"/>
      <c r="BH2047"/>
      <c r="BI2047"/>
      <c r="BJ2047"/>
      <c r="BK2047"/>
      <c r="BL2047"/>
      <c r="BM2047"/>
      <c r="BN2047"/>
      <c r="BO2047"/>
      <c r="BP2047"/>
      <c r="BQ2047"/>
      <c r="BR2047"/>
      <c r="BS2047"/>
      <c r="BT2047"/>
      <c r="BU2047"/>
      <c r="BV2047"/>
      <c r="BW2047"/>
      <c r="BX2047"/>
      <c r="BY2047"/>
      <c r="BZ2047"/>
      <c r="CA2047"/>
      <c r="CB2047"/>
      <c r="CC2047"/>
      <c r="CD2047"/>
      <c r="CE2047"/>
      <c r="CF2047"/>
      <c r="CG2047"/>
      <c r="CH2047"/>
      <c r="CI2047"/>
      <c r="CJ2047"/>
      <c r="CK2047"/>
      <c r="CL2047"/>
      <c r="CN2047"/>
    </row>
    <row r="2048" spans="7:92" x14ac:dyDescent="0.4">
      <c r="G2048"/>
      <c r="I2048"/>
      <c r="J2048"/>
      <c r="R2048"/>
      <c r="S2048"/>
      <c r="T2048"/>
      <c r="U2048"/>
      <c r="V2048"/>
      <c r="W2048"/>
      <c r="X2048"/>
      <c r="Y2048"/>
      <c r="Z2048"/>
      <c r="AA2048"/>
      <c r="AB2048"/>
      <c r="AC2048"/>
      <c r="AD2048"/>
      <c r="AE2048"/>
      <c r="AF2048"/>
      <c r="AG2048"/>
      <c r="AH2048"/>
      <c r="AI2048"/>
      <c r="AJ2048"/>
      <c r="AK2048"/>
      <c r="AL2048"/>
      <c r="AM2048"/>
      <c r="AN2048"/>
      <c r="AO2048"/>
      <c r="AP2048"/>
      <c r="AQ2048"/>
      <c r="AR2048"/>
      <c r="AS2048"/>
      <c r="AT2048"/>
      <c r="AU2048"/>
      <c r="AV2048"/>
      <c r="AW2048"/>
      <c r="AX2048"/>
      <c r="AY2048"/>
      <c r="AZ2048"/>
      <c r="BA2048"/>
      <c r="BB2048"/>
      <c r="BC2048"/>
      <c r="BD2048"/>
      <c r="BE2048"/>
      <c r="BF2048"/>
      <c r="BG2048"/>
      <c r="BH2048"/>
      <c r="BI2048"/>
      <c r="BJ2048"/>
      <c r="BK2048"/>
      <c r="BL2048"/>
      <c r="BM2048"/>
      <c r="BN2048"/>
      <c r="BO2048"/>
      <c r="BP2048"/>
      <c r="BQ2048"/>
      <c r="BR2048"/>
      <c r="BS2048"/>
      <c r="BT2048"/>
      <c r="BU2048"/>
      <c r="BV2048"/>
      <c r="BW2048"/>
      <c r="BX2048"/>
      <c r="BY2048"/>
      <c r="BZ2048"/>
      <c r="CA2048"/>
      <c r="CB2048"/>
      <c r="CC2048"/>
      <c r="CD2048"/>
      <c r="CE2048"/>
      <c r="CF2048"/>
      <c r="CG2048"/>
      <c r="CH2048"/>
      <c r="CI2048"/>
      <c r="CJ2048"/>
      <c r="CK2048"/>
      <c r="CL2048"/>
      <c r="CN2048"/>
    </row>
    <row r="2049" spans="7:92" x14ac:dyDescent="0.4">
      <c r="G2049"/>
      <c r="I2049"/>
      <c r="J2049"/>
      <c r="R2049"/>
      <c r="S2049"/>
      <c r="T2049"/>
      <c r="U2049"/>
      <c r="V2049"/>
      <c r="W2049"/>
      <c r="X2049"/>
      <c r="Y2049"/>
      <c r="Z2049"/>
      <c r="AA2049"/>
      <c r="AB2049"/>
      <c r="AC2049"/>
      <c r="AD2049"/>
      <c r="AE2049"/>
      <c r="AF2049"/>
      <c r="AG2049"/>
      <c r="AH2049"/>
      <c r="AI2049"/>
      <c r="AJ2049"/>
      <c r="AK2049"/>
      <c r="AL2049"/>
      <c r="AM2049"/>
      <c r="AN2049"/>
      <c r="AO2049"/>
      <c r="AP2049"/>
      <c r="AQ2049"/>
      <c r="AR2049"/>
      <c r="AS2049"/>
      <c r="AT2049"/>
      <c r="AU2049"/>
      <c r="AV2049"/>
      <c r="AW2049"/>
      <c r="AX2049"/>
      <c r="AY2049"/>
      <c r="AZ2049"/>
      <c r="BA2049"/>
      <c r="BB2049"/>
      <c r="BC2049"/>
      <c r="BD2049"/>
      <c r="BE2049"/>
      <c r="BF2049"/>
      <c r="BG2049"/>
      <c r="BH2049"/>
      <c r="BI2049"/>
      <c r="BJ2049"/>
      <c r="BK2049"/>
      <c r="BL2049"/>
      <c r="BM2049"/>
      <c r="BN2049"/>
      <c r="BO2049"/>
      <c r="BP2049"/>
      <c r="BQ2049"/>
      <c r="BR2049"/>
      <c r="BS2049"/>
      <c r="BT2049"/>
      <c r="BU2049"/>
      <c r="BV2049"/>
      <c r="BW2049"/>
      <c r="BX2049"/>
      <c r="BY2049"/>
      <c r="BZ2049"/>
      <c r="CA2049"/>
      <c r="CB2049"/>
      <c r="CC2049"/>
      <c r="CD2049"/>
      <c r="CE2049"/>
      <c r="CF2049"/>
      <c r="CG2049"/>
      <c r="CH2049"/>
      <c r="CI2049"/>
      <c r="CJ2049"/>
      <c r="CK2049"/>
      <c r="CL2049"/>
      <c r="CN2049"/>
    </row>
    <row r="2050" spans="7:92" x14ac:dyDescent="0.4">
      <c r="G2050"/>
      <c r="I2050"/>
      <c r="J2050"/>
      <c r="R2050"/>
      <c r="S2050"/>
      <c r="T2050"/>
      <c r="U2050"/>
      <c r="V2050"/>
      <c r="W2050"/>
      <c r="X2050"/>
      <c r="Y2050"/>
      <c r="Z2050"/>
      <c r="AA2050"/>
      <c r="AB2050"/>
      <c r="AC2050"/>
      <c r="AD2050"/>
      <c r="AE2050"/>
      <c r="AF2050"/>
      <c r="AG2050"/>
      <c r="AH2050"/>
      <c r="AI2050"/>
      <c r="AJ2050"/>
      <c r="AK2050"/>
      <c r="AL2050"/>
      <c r="AM2050"/>
      <c r="AN2050"/>
      <c r="AO2050"/>
      <c r="AP2050"/>
      <c r="AQ2050"/>
      <c r="AR2050"/>
      <c r="AS2050"/>
      <c r="AT2050"/>
      <c r="AU2050"/>
      <c r="AV2050"/>
      <c r="AW2050"/>
      <c r="AX2050"/>
      <c r="AY2050"/>
      <c r="AZ2050"/>
      <c r="BA2050"/>
      <c r="BB2050"/>
      <c r="BC2050"/>
      <c r="BD2050"/>
      <c r="BE2050"/>
      <c r="BF2050"/>
      <c r="BG2050"/>
      <c r="BH2050"/>
      <c r="BI2050"/>
      <c r="BJ2050"/>
      <c r="BK2050"/>
      <c r="BL2050"/>
      <c r="BM2050"/>
      <c r="BN2050"/>
      <c r="BO2050"/>
      <c r="BP2050"/>
      <c r="BQ2050"/>
      <c r="BR2050"/>
      <c r="BS2050"/>
      <c r="BT2050"/>
      <c r="BU2050"/>
      <c r="BV2050"/>
      <c r="BW2050"/>
      <c r="BX2050"/>
      <c r="BY2050"/>
      <c r="BZ2050"/>
      <c r="CA2050"/>
      <c r="CB2050"/>
      <c r="CC2050"/>
      <c r="CD2050"/>
      <c r="CE2050"/>
      <c r="CF2050"/>
      <c r="CG2050"/>
      <c r="CH2050"/>
      <c r="CI2050"/>
      <c r="CJ2050"/>
      <c r="CK2050"/>
      <c r="CL2050"/>
      <c r="CN2050"/>
    </row>
    <row r="2051" spans="7:92" x14ac:dyDescent="0.4">
      <c r="G2051"/>
      <c r="I2051"/>
      <c r="J2051"/>
      <c r="R2051"/>
      <c r="S2051"/>
      <c r="T2051"/>
      <c r="U2051"/>
      <c r="V2051"/>
      <c r="W2051"/>
      <c r="X2051"/>
      <c r="Y2051"/>
      <c r="Z2051"/>
      <c r="AA2051"/>
      <c r="AB2051"/>
      <c r="AC2051"/>
      <c r="AD2051"/>
      <c r="AE2051"/>
      <c r="AF2051"/>
      <c r="AG2051"/>
      <c r="AH2051"/>
      <c r="AI2051"/>
      <c r="AJ2051"/>
      <c r="AK2051"/>
      <c r="AL2051"/>
      <c r="AM2051"/>
      <c r="AN2051"/>
      <c r="AO2051"/>
      <c r="AP2051"/>
      <c r="AQ2051"/>
      <c r="AR2051"/>
      <c r="AS2051"/>
      <c r="AT2051"/>
      <c r="AU2051"/>
      <c r="AV2051"/>
      <c r="AW2051"/>
      <c r="AX2051"/>
      <c r="AY2051"/>
      <c r="AZ2051"/>
      <c r="BA2051"/>
      <c r="BB2051"/>
      <c r="BC2051"/>
      <c r="BD2051"/>
      <c r="BE2051"/>
      <c r="BF2051"/>
      <c r="BG2051"/>
      <c r="BH2051"/>
      <c r="BI2051"/>
      <c r="BJ2051"/>
      <c r="BK2051"/>
      <c r="BL2051"/>
      <c r="BM2051"/>
      <c r="BN2051"/>
      <c r="BO2051"/>
      <c r="BP2051"/>
      <c r="BQ2051"/>
      <c r="BR2051"/>
      <c r="BS2051"/>
      <c r="BT2051"/>
      <c r="BU2051"/>
      <c r="BV2051"/>
      <c r="BW2051"/>
      <c r="BX2051"/>
      <c r="BY2051"/>
      <c r="BZ2051"/>
      <c r="CA2051"/>
      <c r="CB2051"/>
      <c r="CC2051"/>
      <c r="CD2051"/>
      <c r="CE2051"/>
      <c r="CF2051"/>
      <c r="CG2051"/>
      <c r="CH2051"/>
      <c r="CI2051"/>
      <c r="CJ2051"/>
      <c r="CK2051"/>
      <c r="CL2051"/>
      <c r="CN2051"/>
    </row>
    <row r="2052" spans="7:92" x14ac:dyDescent="0.4">
      <c r="G2052"/>
      <c r="I2052"/>
      <c r="J2052"/>
      <c r="R2052"/>
      <c r="S2052"/>
      <c r="T2052"/>
      <c r="U2052"/>
      <c r="V2052"/>
      <c r="W2052"/>
      <c r="X2052"/>
      <c r="Y2052"/>
      <c r="Z2052"/>
      <c r="AA2052"/>
      <c r="AB2052"/>
      <c r="AC2052"/>
      <c r="AD2052"/>
      <c r="AE2052"/>
      <c r="AF2052"/>
      <c r="AG2052"/>
      <c r="AH2052"/>
      <c r="AI2052"/>
      <c r="AJ2052"/>
      <c r="AK2052"/>
      <c r="AL2052"/>
      <c r="AM2052"/>
      <c r="AN2052"/>
      <c r="AO2052"/>
      <c r="AP2052"/>
      <c r="AQ2052"/>
      <c r="AR2052"/>
      <c r="AS2052"/>
      <c r="AT2052"/>
      <c r="AU2052"/>
      <c r="AV2052"/>
      <c r="AW2052"/>
      <c r="AX2052"/>
      <c r="AY2052"/>
      <c r="AZ2052"/>
      <c r="BA2052"/>
      <c r="BB2052"/>
      <c r="BC2052"/>
      <c r="BD2052"/>
      <c r="BE2052"/>
      <c r="BF2052"/>
      <c r="BG2052"/>
      <c r="BH2052"/>
      <c r="BI2052"/>
      <c r="BJ2052"/>
      <c r="BK2052"/>
      <c r="BL2052"/>
      <c r="BM2052"/>
      <c r="BN2052"/>
      <c r="BO2052"/>
      <c r="BP2052"/>
      <c r="BQ2052"/>
      <c r="BR2052"/>
      <c r="BS2052"/>
      <c r="BT2052"/>
      <c r="BU2052"/>
      <c r="BV2052"/>
      <c r="BW2052"/>
      <c r="BX2052"/>
      <c r="BY2052"/>
      <c r="BZ2052"/>
      <c r="CA2052"/>
      <c r="CB2052"/>
      <c r="CC2052"/>
      <c r="CD2052"/>
      <c r="CE2052"/>
      <c r="CF2052"/>
      <c r="CG2052"/>
      <c r="CH2052"/>
      <c r="CI2052"/>
      <c r="CJ2052"/>
      <c r="CK2052"/>
      <c r="CL2052"/>
      <c r="CN2052"/>
    </row>
    <row r="2053" spans="7:92" x14ac:dyDescent="0.4">
      <c r="G2053"/>
      <c r="I2053"/>
      <c r="J2053"/>
      <c r="R2053"/>
      <c r="S2053"/>
      <c r="T2053"/>
      <c r="U2053"/>
      <c r="V2053"/>
      <c r="W2053"/>
      <c r="X2053"/>
      <c r="Y2053"/>
      <c r="Z2053"/>
      <c r="AA2053"/>
      <c r="AB2053"/>
      <c r="AC2053"/>
      <c r="AD2053"/>
      <c r="AE2053"/>
      <c r="AF2053"/>
      <c r="AG2053"/>
      <c r="AH2053"/>
      <c r="AI2053"/>
      <c r="AJ2053"/>
      <c r="AK2053"/>
      <c r="AL2053"/>
      <c r="AM2053"/>
      <c r="AN2053"/>
      <c r="AO2053"/>
      <c r="AP2053"/>
      <c r="AQ2053"/>
      <c r="AR2053"/>
      <c r="AS2053"/>
      <c r="AT2053"/>
      <c r="AU2053"/>
      <c r="AV2053"/>
      <c r="AW2053"/>
      <c r="AX2053"/>
      <c r="AY2053"/>
      <c r="AZ2053"/>
      <c r="BA2053"/>
      <c r="BB2053"/>
      <c r="BC2053"/>
      <c r="BD2053"/>
      <c r="BE2053"/>
      <c r="BF2053"/>
      <c r="BG2053"/>
      <c r="BH2053"/>
      <c r="BI2053"/>
      <c r="BJ2053"/>
      <c r="BK2053"/>
      <c r="BL2053"/>
      <c r="BM2053"/>
      <c r="BN2053"/>
      <c r="BO2053"/>
      <c r="BP2053"/>
      <c r="BQ2053"/>
      <c r="BR2053"/>
      <c r="BS2053"/>
      <c r="BT2053"/>
      <c r="BU2053"/>
      <c r="BV2053"/>
      <c r="BW2053"/>
      <c r="BX2053"/>
      <c r="BY2053"/>
      <c r="BZ2053"/>
      <c r="CA2053"/>
      <c r="CB2053"/>
      <c r="CC2053"/>
      <c r="CD2053"/>
      <c r="CE2053"/>
      <c r="CF2053"/>
      <c r="CG2053"/>
      <c r="CH2053"/>
      <c r="CI2053"/>
      <c r="CJ2053"/>
      <c r="CK2053"/>
      <c r="CL2053"/>
      <c r="CN2053"/>
    </row>
    <row r="2054" spans="7:92" x14ac:dyDescent="0.4">
      <c r="G2054"/>
      <c r="I2054"/>
      <c r="J2054"/>
      <c r="R2054"/>
      <c r="S2054"/>
      <c r="T2054"/>
      <c r="U2054"/>
      <c r="V2054"/>
      <c r="W2054"/>
      <c r="X2054"/>
      <c r="Y2054"/>
      <c r="Z2054"/>
      <c r="AA2054"/>
      <c r="AB2054"/>
      <c r="AC2054"/>
      <c r="AD2054"/>
      <c r="AE2054"/>
      <c r="AF2054"/>
      <c r="AG2054"/>
      <c r="AH2054"/>
      <c r="AI2054"/>
      <c r="AJ2054"/>
      <c r="AK2054"/>
      <c r="AL2054"/>
      <c r="AM2054"/>
      <c r="AN2054"/>
      <c r="AO2054"/>
      <c r="AP2054"/>
      <c r="AQ2054"/>
      <c r="AR2054"/>
      <c r="AS2054"/>
      <c r="AT2054"/>
      <c r="AU2054"/>
      <c r="AV2054"/>
      <c r="AW2054"/>
      <c r="AX2054"/>
      <c r="AY2054"/>
      <c r="AZ2054"/>
      <c r="BA2054"/>
      <c r="BB2054"/>
      <c r="BC2054"/>
      <c r="BD2054"/>
      <c r="BE2054"/>
      <c r="BF2054"/>
      <c r="BG2054"/>
      <c r="BH2054"/>
      <c r="BI2054"/>
      <c r="BJ2054"/>
      <c r="BK2054"/>
      <c r="BL2054"/>
      <c r="BM2054"/>
      <c r="BN2054"/>
      <c r="BO2054"/>
      <c r="BP2054"/>
      <c r="BQ2054"/>
      <c r="BR2054"/>
      <c r="BS2054"/>
      <c r="BT2054"/>
      <c r="BU2054"/>
      <c r="BV2054"/>
      <c r="BW2054"/>
      <c r="BX2054"/>
      <c r="BY2054"/>
      <c r="BZ2054"/>
      <c r="CA2054"/>
      <c r="CB2054"/>
      <c r="CC2054"/>
      <c r="CD2054"/>
      <c r="CE2054"/>
      <c r="CF2054"/>
      <c r="CG2054"/>
      <c r="CH2054"/>
      <c r="CI2054"/>
      <c r="CJ2054"/>
      <c r="CK2054"/>
      <c r="CL2054"/>
      <c r="CN2054"/>
    </row>
    <row r="2055" spans="7:92" x14ac:dyDescent="0.4">
      <c r="G2055"/>
      <c r="I2055"/>
      <c r="J2055"/>
      <c r="R2055"/>
      <c r="S2055"/>
      <c r="T2055"/>
      <c r="U2055"/>
      <c r="V2055"/>
      <c r="W2055"/>
      <c r="X2055"/>
      <c r="Y2055"/>
      <c r="Z2055"/>
      <c r="AA2055"/>
      <c r="AB2055"/>
      <c r="AC2055"/>
      <c r="AD2055"/>
      <c r="AE2055"/>
      <c r="AF2055"/>
      <c r="AG2055"/>
      <c r="AH2055"/>
      <c r="AI2055"/>
      <c r="AJ2055"/>
      <c r="AK2055"/>
      <c r="AL2055"/>
      <c r="AM2055"/>
      <c r="AN2055"/>
      <c r="AO2055"/>
      <c r="AP2055"/>
      <c r="AQ2055"/>
      <c r="AR2055"/>
      <c r="AS2055"/>
      <c r="AT2055"/>
      <c r="AU2055"/>
      <c r="AV2055"/>
      <c r="AW2055"/>
      <c r="AX2055"/>
      <c r="AY2055"/>
      <c r="AZ2055"/>
      <c r="BA2055"/>
      <c r="BB2055"/>
      <c r="BC2055"/>
      <c r="BD2055"/>
      <c r="BE2055"/>
      <c r="BF2055"/>
      <c r="BG2055"/>
      <c r="BH2055"/>
      <c r="BI2055"/>
      <c r="BJ2055"/>
      <c r="BK2055"/>
      <c r="BL2055"/>
      <c r="BM2055"/>
      <c r="BN2055"/>
      <c r="BO2055"/>
      <c r="BP2055"/>
      <c r="BQ2055"/>
      <c r="BR2055"/>
      <c r="BS2055"/>
      <c r="BT2055"/>
      <c r="BU2055"/>
      <c r="BV2055"/>
      <c r="BW2055"/>
      <c r="BX2055"/>
      <c r="BY2055"/>
      <c r="BZ2055"/>
      <c r="CA2055"/>
      <c r="CB2055"/>
      <c r="CC2055"/>
      <c r="CD2055"/>
      <c r="CE2055"/>
      <c r="CF2055"/>
      <c r="CG2055"/>
      <c r="CH2055"/>
      <c r="CI2055"/>
      <c r="CJ2055"/>
      <c r="CK2055"/>
      <c r="CL2055"/>
      <c r="CN2055"/>
    </row>
    <row r="2056" spans="7:92" x14ac:dyDescent="0.4">
      <c r="G2056"/>
      <c r="I2056"/>
      <c r="J2056"/>
      <c r="R2056"/>
      <c r="S2056"/>
      <c r="T2056"/>
      <c r="U2056"/>
      <c r="V2056"/>
      <c r="W2056"/>
      <c r="X2056"/>
      <c r="Y2056"/>
      <c r="Z2056"/>
      <c r="AA2056"/>
      <c r="AB2056"/>
      <c r="AC2056"/>
      <c r="AD2056"/>
      <c r="AE2056"/>
      <c r="AF2056"/>
      <c r="AG2056"/>
      <c r="AH2056"/>
      <c r="AI2056"/>
      <c r="AJ2056"/>
      <c r="AK2056"/>
      <c r="AL2056"/>
      <c r="AM2056"/>
      <c r="AN2056"/>
      <c r="AO2056"/>
      <c r="AP2056"/>
      <c r="AQ2056"/>
      <c r="AR2056"/>
      <c r="AS2056"/>
      <c r="AT2056"/>
      <c r="AU2056"/>
      <c r="AV2056"/>
      <c r="AW2056"/>
      <c r="AX2056"/>
      <c r="AY2056"/>
      <c r="AZ2056"/>
      <c r="BA2056"/>
      <c r="BB2056"/>
      <c r="BC2056"/>
      <c r="BD2056"/>
      <c r="BE2056"/>
      <c r="BF2056"/>
      <c r="BG2056"/>
      <c r="BH2056"/>
      <c r="BI2056"/>
      <c r="BJ2056"/>
      <c r="BK2056"/>
      <c r="BL2056"/>
      <c r="BM2056"/>
      <c r="BN2056"/>
      <c r="BO2056"/>
      <c r="BP2056"/>
      <c r="BQ2056"/>
      <c r="BR2056"/>
      <c r="BS2056"/>
      <c r="BT2056"/>
      <c r="BU2056"/>
      <c r="BV2056"/>
      <c r="BW2056"/>
      <c r="BX2056"/>
      <c r="BY2056"/>
      <c r="BZ2056"/>
      <c r="CA2056"/>
      <c r="CB2056"/>
      <c r="CC2056"/>
      <c r="CD2056"/>
      <c r="CE2056"/>
      <c r="CF2056"/>
      <c r="CG2056"/>
      <c r="CH2056"/>
      <c r="CI2056"/>
      <c r="CJ2056"/>
      <c r="CK2056"/>
      <c r="CL2056"/>
      <c r="CN2056"/>
    </row>
    <row r="2057" spans="7:92" x14ac:dyDescent="0.4">
      <c r="G2057"/>
      <c r="I2057"/>
      <c r="J2057"/>
      <c r="R2057"/>
      <c r="S2057"/>
      <c r="T2057"/>
      <c r="U2057"/>
      <c r="V2057"/>
      <c r="W2057"/>
      <c r="X2057"/>
      <c r="Y2057"/>
      <c r="Z2057"/>
      <c r="AA2057"/>
      <c r="AB2057"/>
      <c r="AC2057"/>
      <c r="AD2057"/>
      <c r="AE2057"/>
      <c r="AF2057"/>
      <c r="AG2057"/>
      <c r="AH2057"/>
      <c r="AI2057"/>
      <c r="AJ2057"/>
      <c r="AK2057"/>
      <c r="AL2057"/>
      <c r="AM2057"/>
      <c r="AN2057"/>
      <c r="AO2057"/>
      <c r="AP2057"/>
      <c r="AQ2057"/>
      <c r="AR2057"/>
      <c r="AS2057"/>
      <c r="AT2057"/>
      <c r="AU2057"/>
      <c r="AV2057"/>
      <c r="AW2057"/>
      <c r="AX2057"/>
      <c r="AY2057"/>
      <c r="AZ2057"/>
      <c r="BA2057"/>
      <c r="BB2057"/>
      <c r="BC2057"/>
      <c r="BD2057"/>
      <c r="BE2057"/>
      <c r="BF2057"/>
      <c r="BG2057"/>
      <c r="BH2057"/>
      <c r="BI2057"/>
      <c r="BJ2057"/>
      <c r="BK2057"/>
      <c r="BL2057"/>
      <c r="BM2057"/>
      <c r="BN2057"/>
      <c r="BO2057"/>
      <c r="BP2057"/>
      <c r="BQ2057"/>
      <c r="BR2057"/>
      <c r="BS2057"/>
      <c r="BT2057"/>
      <c r="BU2057"/>
      <c r="BV2057"/>
      <c r="BW2057"/>
      <c r="BX2057"/>
      <c r="BY2057"/>
      <c r="BZ2057"/>
      <c r="CA2057"/>
      <c r="CB2057"/>
      <c r="CC2057"/>
      <c r="CD2057"/>
      <c r="CE2057"/>
      <c r="CF2057"/>
      <c r="CG2057"/>
      <c r="CH2057"/>
      <c r="CI2057"/>
      <c r="CJ2057"/>
      <c r="CK2057"/>
      <c r="CL2057"/>
      <c r="CN2057"/>
    </row>
    <row r="2058" spans="7:92" x14ac:dyDescent="0.4">
      <c r="G2058"/>
      <c r="I2058"/>
      <c r="J2058"/>
      <c r="R2058"/>
      <c r="S2058"/>
      <c r="T2058"/>
      <c r="U2058"/>
      <c r="V2058"/>
      <c r="W2058"/>
      <c r="X2058"/>
      <c r="Y2058"/>
      <c r="Z2058"/>
      <c r="AA2058"/>
      <c r="AB2058"/>
      <c r="AC2058"/>
      <c r="AD2058"/>
      <c r="AE2058"/>
      <c r="AF2058"/>
      <c r="AG2058"/>
      <c r="AH2058"/>
      <c r="AI2058"/>
      <c r="AJ2058"/>
      <c r="AK2058"/>
      <c r="AL2058"/>
      <c r="AM2058"/>
      <c r="AN2058"/>
      <c r="AO2058"/>
      <c r="AP2058"/>
      <c r="AQ2058"/>
      <c r="AR2058"/>
      <c r="AS2058"/>
      <c r="AT2058"/>
      <c r="AU2058"/>
      <c r="AV2058"/>
      <c r="AW2058"/>
      <c r="AX2058"/>
      <c r="AY2058"/>
      <c r="AZ2058"/>
      <c r="BA2058"/>
      <c r="BB2058"/>
      <c r="BC2058"/>
      <c r="BD2058"/>
      <c r="BE2058"/>
      <c r="BF2058"/>
      <c r="BG2058"/>
      <c r="BH2058"/>
      <c r="BI2058"/>
      <c r="BJ2058"/>
      <c r="BK2058"/>
      <c r="BL2058"/>
      <c r="BM2058"/>
      <c r="BN2058"/>
      <c r="BO2058"/>
      <c r="BP2058"/>
      <c r="BQ2058"/>
      <c r="BR2058"/>
      <c r="BS2058"/>
      <c r="BT2058"/>
      <c r="BU2058"/>
      <c r="BV2058"/>
      <c r="BW2058"/>
      <c r="BX2058"/>
      <c r="BY2058"/>
      <c r="BZ2058"/>
      <c r="CA2058"/>
      <c r="CB2058"/>
      <c r="CC2058"/>
      <c r="CD2058"/>
      <c r="CE2058"/>
      <c r="CF2058"/>
      <c r="CG2058"/>
      <c r="CH2058"/>
      <c r="CI2058"/>
      <c r="CJ2058"/>
      <c r="CK2058"/>
      <c r="CL2058"/>
      <c r="CN2058"/>
    </row>
    <row r="2059" spans="7:92" x14ac:dyDescent="0.4">
      <c r="G2059"/>
      <c r="I2059"/>
      <c r="J2059"/>
      <c r="R2059"/>
      <c r="S2059"/>
      <c r="T2059"/>
      <c r="U2059"/>
      <c r="V2059"/>
      <c r="W2059"/>
      <c r="X2059"/>
      <c r="Y2059"/>
      <c r="Z2059"/>
      <c r="AA2059"/>
      <c r="AB2059"/>
      <c r="AC2059"/>
      <c r="AD2059"/>
      <c r="AE2059"/>
      <c r="AF2059"/>
      <c r="AG2059"/>
      <c r="AH2059"/>
      <c r="AI2059"/>
      <c r="AJ2059"/>
      <c r="AK2059"/>
      <c r="AL2059"/>
      <c r="AM2059"/>
      <c r="AN2059"/>
      <c r="AO2059"/>
      <c r="AP2059"/>
      <c r="AQ2059"/>
      <c r="AR2059"/>
      <c r="AS2059"/>
      <c r="AT2059"/>
      <c r="AU2059"/>
      <c r="AV2059"/>
      <c r="AW2059"/>
      <c r="AX2059"/>
      <c r="AY2059"/>
      <c r="AZ2059"/>
      <c r="BA2059"/>
      <c r="BB2059"/>
      <c r="BC2059"/>
      <c r="BD2059"/>
      <c r="BE2059"/>
      <c r="BF2059"/>
      <c r="BG2059"/>
      <c r="BH2059"/>
      <c r="BI2059"/>
      <c r="BJ2059"/>
      <c r="BK2059"/>
      <c r="BL2059"/>
      <c r="BM2059"/>
      <c r="BN2059"/>
      <c r="BO2059"/>
      <c r="BP2059"/>
      <c r="BQ2059"/>
      <c r="BR2059"/>
      <c r="BS2059"/>
      <c r="BT2059"/>
      <c r="BU2059"/>
      <c r="BV2059"/>
      <c r="BW2059"/>
      <c r="BX2059"/>
      <c r="BY2059"/>
      <c r="BZ2059"/>
      <c r="CA2059"/>
      <c r="CB2059"/>
      <c r="CC2059"/>
      <c r="CD2059"/>
      <c r="CE2059"/>
      <c r="CF2059"/>
      <c r="CG2059"/>
      <c r="CH2059"/>
      <c r="CI2059"/>
      <c r="CJ2059"/>
      <c r="CK2059"/>
      <c r="CL2059"/>
      <c r="CN2059"/>
    </row>
    <row r="2060" spans="7:92" x14ac:dyDescent="0.4">
      <c r="G2060"/>
      <c r="I2060"/>
      <c r="J2060"/>
      <c r="R2060"/>
      <c r="S2060"/>
      <c r="T2060"/>
      <c r="U2060"/>
      <c r="V2060"/>
      <c r="W2060"/>
      <c r="X2060"/>
      <c r="Y2060"/>
      <c r="Z2060"/>
      <c r="AA2060"/>
      <c r="AB2060"/>
      <c r="AC2060"/>
      <c r="AD2060"/>
      <c r="AE2060"/>
      <c r="AF2060"/>
      <c r="AG2060"/>
      <c r="AH2060"/>
      <c r="AI2060"/>
      <c r="AJ2060"/>
      <c r="AK2060"/>
      <c r="AL2060"/>
      <c r="AM2060"/>
      <c r="AN2060"/>
      <c r="AO2060"/>
      <c r="AP2060"/>
      <c r="AQ2060"/>
      <c r="AR2060"/>
      <c r="AS2060"/>
      <c r="AT2060"/>
      <c r="AU2060"/>
      <c r="AV2060"/>
      <c r="AW2060"/>
      <c r="AX2060"/>
      <c r="AY2060"/>
      <c r="AZ2060"/>
      <c r="BA2060"/>
      <c r="BB2060"/>
      <c r="BC2060"/>
      <c r="BD2060"/>
      <c r="BE2060"/>
      <c r="BF2060"/>
      <c r="BG2060"/>
      <c r="BH2060"/>
      <c r="BI2060"/>
      <c r="BJ2060"/>
      <c r="BK2060"/>
      <c r="BL2060"/>
      <c r="BM2060"/>
      <c r="BN2060"/>
      <c r="BO2060"/>
      <c r="BP2060"/>
      <c r="BQ2060"/>
      <c r="BR2060"/>
      <c r="BS2060"/>
      <c r="BT2060"/>
      <c r="BU2060"/>
      <c r="BV2060"/>
      <c r="BW2060"/>
      <c r="BX2060"/>
      <c r="BY2060"/>
      <c r="BZ2060"/>
      <c r="CA2060"/>
      <c r="CB2060"/>
      <c r="CC2060"/>
      <c r="CD2060"/>
      <c r="CE2060"/>
      <c r="CF2060"/>
      <c r="CG2060"/>
      <c r="CH2060"/>
      <c r="CI2060"/>
      <c r="CJ2060"/>
      <c r="CK2060"/>
      <c r="CL2060"/>
      <c r="CN2060"/>
    </row>
    <row r="2061" spans="7:92" x14ac:dyDescent="0.4">
      <c r="G2061"/>
      <c r="I2061"/>
      <c r="J2061"/>
      <c r="R2061"/>
      <c r="S2061"/>
      <c r="T2061"/>
      <c r="U2061"/>
      <c r="V2061"/>
      <c r="W2061"/>
      <c r="X2061"/>
      <c r="Y2061"/>
      <c r="Z2061"/>
      <c r="AA2061"/>
      <c r="AB2061"/>
      <c r="AC2061"/>
      <c r="AD2061"/>
      <c r="AE2061"/>
      <c r="AF2061"/>
      <c r="AG2061"/>
      <c r="AH2061"/>
      <c r="AI2061"/>
      <c r="AJ2061"/>
      <c r="AK2061"/>
      <c r="AL2061"/>
      <c r="AM2061"/>
      <c r="AN2061"/>
      <c r="AO2061"/>
      <c r="AP2061"/>
      <c r="AQ2061"/>
      <c r="AR2061"/>
      <c r="AS2061"/>
      <c r="AT2061"/>
      <c r="AU2061"/>
      <c r="AV2061"/>
      <c r="AW2061"/>
      <c r="AX2061"/>
      <c r="AY2061"/>
      <c r="AZ2061"/>
      <c r="BA2061"/>
      <c r="BB2061"/>
      <c r="BC2061"/>
      <c r="BD2061"/>
      <c r="BE2061"/>
      <c r="BF2061"/>
      <c r="BG2061"/>
      <c r="BH2061"/>
      <c r="BI2061"/>
      <c r="BJ2061"/>
      <c r="BK2061"/>
      <c r="BL2061"/>
      <c r="BM2061"/>
      <c r="BN2061"/>
      <c r="BO2061"/>
      <c r="BP2061"/>
      <c r="BQ2061"/>
      <c r="BR2061"/>
      <c r="BS2061"/>
      <c r="BT2061"/>
      <c r="BU2061"/>
      <c r="BV2061"/>
      <c r="BW2061"/>
      <c r="BX2061"/>
      <c r="BY2061"/>
      <c r="BZ2061"/>
      <c r="CA2061"/>
      <c r="CB2061"/>
      <c r="CC2061"/>
      <c r="CD2061"/>
      <c r="CE2061"/>
      <c r="CF2061"/>
      <c r="CG2061"/>
      <c r="CH2061"/>
      <c r="CI2061"/>
      <c r="CJ2061"/>
      <c r="CK2061"/>
      <c r="CL2061"/>
      <c r="CN2061"/>
    </row>
    <row r="2062" spans="7:92" x14ac:dyDescent="0.4">
      <c r="G2062"/>
      <c r="I2062"/>
      <c r="J2062"/>
      <c r="R2062"/>
      <c r="S2062"/>
      <c r="T2062"/>
      <c r="U2062"/>
      <c r="V2062"/>
      <c r="W2062"/>
      <c r="X2062"/>
      <c r="Y2062"/>
      <c r="Z2062"/>
      <c r="AA2062"/>
      <c r="AB2062"/>
      <c r="AC2062"/>
      <c r="AD2062"/>
      <c r="AE2062"/>
      <c r="AF2062"/>
      <c r="AG2062"/>
      <c r="AH2062"/>
      <c r="AI2062"/>
      <c r="AJ2062"/>
      <c r="AK2062"/>
      <c r="AL2062"/>
      <c r="AM2062"/>
      <c r="AN2062"/>
      <c r="AO2062"/>
      <c r="AP2062"/>
      <c r="AQ2062"/>
      <c r="AR2062"/>
      <c r="AS2062"/>
      <c r="AT2062"/>
      <c r="AU2062"/>
      <c r="AV2062"/>
      <c r="AW2062"/>
      <c r="AX2062"/>
      <c r="AY2062"/>
      <c r="AZ2062"/>
      <c r="BA2062"/>
      <c r="BB2062"/>
      <c r="BC2062"/>
      <c r="BD2062"/>
      <c r="BE2062"/>
      <c r="BF2062"/>
      <c r="BG2062"/>
      <c r="BH2062"/>
      <c r="BI2062"/>
      <c r="BJ2062"/>
      <c r="BK2062"/>
      <c r="BL2062"/>
      <c r="BM2062"/>
      <c r="BN2062"/>
      <c r="BO2062"/>
      <c r="BP2062"/>
      <c r="BQ2062"/>
      <c r="BR2062"/>
      <c r="BS2062"/>
      <c r="BT2062"/>
      <c r="BU2062"/>
      <c r="BV2062"/>
      <c r="BW2062"/>
      <c r="BX2062"/>
      <c r="BY2062"/>
      <c r="BZ2062"/>
      <c r="CA2062"/>
      <c r="CB2062"/>
      <c r="CC2062"/>
      <c r="CD2062"/>
      <c r="CE2062"/>
      <c r="CF2062"/>
      <c r="CG2062"/>
      <c r="CH2062"/>
      <c r="CI2062"/>
      <c r="CJ2062"/>
      <c r="CK2062"/>
      <c r="CL2062"/>
      <c r="CN2062"/>
    </row>
    <row r="2063" spans="7:92" x14ac:dyDescent="0.4">
      <c r="G2063"/>
      <c r="I2063"/>
      <c r="J2063"/>
      <c r="R2063"/>
      <c r="S2063"/>
      <c r="T2063"/>
      <c r="U2063"/>
      <c r="V2063"/>
      <c r="W2063"/>
      <c r="X2063"/>
      <c r="Y2063"/>
      <c r="Z2063"/>
      <c r="AA2063"/>
      <c r="AB2063"/>
      <c r="AC2063"/>
      <c r="AD2063"/>
      <c r="AE2063"/>
      <c r="AF2063"/>
      <c r="AG2063"/>
      <c r="AH2063"/>
      <c r="AI2063"/>
      <c r="AJ2063"/>
      <c r="AK2063"/>
      <c r="AL2063"/>
      <c r="AM2063"/>
      <c r="AN2063"/>
      <c r="AO2063"/>
      <c r="AP2063"/>
      <c r="AQ2063"/>
      <c r="AR2063"/>
      <c r="AS2063"/>
      <c r="AT2063"/>
      <c r="AU2063"/>
      <c r="AV2063"/>
      <c r="AW2063"/>
      <c r="AX2063"/>
      <c r="AY2063"/>
      <c r="AZ2063"/>
      <c r="BA2063"/>
      <c r="BB2063"/>
      <c r="BC2063"/>
      <c r="BD2063"/>
      <c r="BE2063"/>
      <c r="BF2063"/>
      <c r="BG2063"/>
      <c r="BH2063"/>
      <c r="BI2063"/>
      <c r="BJ2063"/>
      <c r="BK2063"/>
      <c r="BL2063"/>
      <c r="BM2063"/>
      <c r="BN2063"/>
      <c r="BO2063"/>
      <c r="BP2063"/>
      <c r="BQ2063"/>
      <c r="BR2063"/>
      <c r="BS2063"/>
      <c r="BT2063"/>
      <c r="BU2063"/>
      <c r="BV2063"/>
      <c r="BW2063"/>
      <c r="BX2063"/>
      <c r="BY2063"/>
      <c r="BZ2063"/>
      <c r="CA2063"/>
      <c r="CB2063"/>
      <c r="CC2063"/>
      <c r="CD2063"/>
      <c r="CE2063"/>
      <c r="CF2063"/>
      <c r="CG2063"/>
      <c r="CH2063"/>
      <c r="CI2063"/>
      <c r="CJ2063"/>
      <c r="CK2063"/>
      <c r="CL2063"/>
      <c r="CN2063"/>
    </row>
    <row r="2064" spans="7:92" x14ac:dyDescent="0.4">
      <c r="G2064"/>
      <c r="I2064"/>
      <c r="J2064"/>
      <c r="R2064"/>
      <c r="S2064"/>
      <c r="T2064"/>
      <c r="U2064"/>
      <c r="V2064"/>
      <c r="W2064"/>
      <c r="X2064"/>
      <c r="Y2064"/>
      <c r="Z2064"/>
      <c r="AA2064"/>
      <c r="AB2064"/>
      <c r="AC2064"/>
      <c r="AD2064"/>
      <c r="AE2064"/>
      <c r="AF2064"/>
      <c r="AG2064"/>
      <c r="AH2064"/>
      <c r="AI2064"/>
      <c r="AJ2064"/>
      <c r="AK2064"/>
      <c r="AL2064"/>
      <c r="AM2064"/>
      <c r="AN2064"/>
      <c r="AO2064"/>
      <c r="AP2064"/>
      <c r="AQ2064"/>
      <c r="AR2064"/>
      <c r="AS2064"/>
      <c r="AT2064"/>
      <c r="AU2064"/>
      <c r="AV2064"/>
      <c r="AW2064"/>
      <c r="AX2064"/>
      <c r="AY2064"/>
      <c r="AZ2064"/>
      <c r="BA2064"/>
      <c r="BB2064"/>
      <c r="BC2064"/>
      <c r="BD2064"/>
      <c r="BE2064"/>
      <c r="BF2064"/>
      <c r="BG2064"/>
      <c r="BH2064"/>
      <c r="BI2064"/>
      <c r="BJ2064"/>
      <c r="BK2064"/>
      <c r="BL2064"/>
      <c r="BM2064"/>
      <c r="BN2064"/>
      <c r="BO2064"/>
      <c r="BP2064"/>
      <c r="BQ2064"/>
      <c r="BR2064"/>
      <c r="BS2064"/>
      <c r="BT2064"/>
      <c r="BU2064"/>
      <c r="BV2064"/>
      <c r="BW2064"/>
      <c r="BX2064"/>
      <c r="BY2064"/>
      <c r="BZ2064"/>
      <c r="CA2064"/>
      <c r="CB2064"/>
      <c r="CC2064"/>
      <c r="CD2064"/>
      <c r="CE2064"/>
      <c r="CF2064"/>
      <c r="CG2064"/>
      <c r="CH2064"/>
      <c r="CI2064"/>
      <c r="CJ2064"/>
      <c r="CK2064"/>
      <c r="CL2064"/>
      <c r="CN2064"/>
    </row>
    <row r="2065" spans="7:92" x14ac:dyDescent="0.4">
      <c r="G2065"/>
      <c r="I2065"/>
      <c r="J2065"/>
      <c r="R2065"/>
      <c r="S2065"/>
      <c r="T2065"/>
      <c r="U2065"/>
      <c r="V2065"/>
      <c r="W2065"/>
      <c r="X2065"/>
      <c r="Y2065"/>
      <c r="Z2065"/>
      <c r="AA2065"/>
      <c r="AB2065"/>
      <c r="AC2065"/>
      <c r="AD2065"/>
      <c r="AE2065"/>
      <c r="AF2065"/>
      <c r="AG2065"/>
      <c r="AH2065"/>
      <c r="AI2065"/>
      <c r="AJ2065"/>
      <c r="AK2065"/>
      <c r="AL2065"/>
      <c r="AM2065"/>
      <c r="AN2065"/>
      <c r="AO2065"/>
      <c r="AP2065"/>
      <c r="AQ2065"/>
      <c r="AR2065"/>
      <c r="AS2065"/>
      <c r="AT2065"/>
      <c r="AU2065"/>
      <c r="AV2065"/>
      <c r="AW2065"/>
      <c r="AX2065"/>
      <c r="AY2065"/>
      <c r="AZ2065"/>
      <c r="BA2065"/>
      <c r="BB2065"/>
      <c r="BC2065"/>
      <c r="BD2065"/>
      <c r="BE2065"/>
      <c r="BF2065"/>
      <c r="BG2065"/>
      <c r="BH2065"/>
      <c r="BI2065"/>
      <c r="BJ2065"/>
      <c r="BK2065"/>
      <c r="BL2065"/>
      <c r="BM2065"/>
      <c r="BN2065"/>
      <c r="BO2065"/>
      <c r="BP2065"/>
      <c r="BQ2065"/>
      <c r="BR2065"/>
      <c r="BS2065"/>
      <c r="BT2065"/>
      <c r="BU2065"/>
      <c r="BV2065"/>
      <c r="BW2065"/>
      <c r="BX2065"/>
      <c r="BY2065"/>
      <c r="BZ2065"/>
      <c r="CA2065"/>
      <c r="CB2065"/>
      <c r="CC2065"/>
      <c r="CD2065"/>
      <c r="CE2065"/>
      <c r="CF2065"/>
      <c r="CG2065"/>
      <c r="CH2065"/>
      <c r="CI2065"/>
      <c r="CJ2065"/>
      <c r="CK2065"/>
      <c r="CL2065"/>
      <c r="CN2065"/>
    </row>
    <row r="2066" spans="7:92" x14ac:dyDescent="0.4">
      <c r="G2066"/>
      <c r="I2066"/>
      <c r="J2066"/>
      <c r="R2066"/>
      <c r="S2066"/>
      <c r="T2066"/>
      <c r="U2066"/>
      <c r="V2066"/>
      <c r="W2066"/>
      <c r="X2066"/>
      <c r="Y2066"/>
      <c r="Z2066"/>
      <c r="AA2066"/>
      <c r="AB2066"/>
      <c r="AC2066"/>
      <c r="AD2066"/>
      <c r="AE2066"/>
      <c r="AF2066"/>
      <c r="AG2066"/>
      <c r="AH2066"/>
      <c r="AI2066"/>
      <c r="AJ2066"/>
      <c r="AK2066"/>
      <c r="AL2066"/>
      <c r="AM2066"/>
      <c r="AN2066"/>
      <c r="AO2066"/>
      <c r="AP2066"/>
      <c r="AQ2066"/>
      <c r="AR2066"/>
      <c r="AS2066"/>
      <c r="AT2066"/>
      <c r="AU2066"/>
      <c r="AV2066"/>
      <c r="AW2066"/>
      <c r="AX2066"/>
      <c r="AY2066"/>
      <c r="AZ2066"/>
      <c r="BA2066"/>
      <c r="BB2066"/>
      <c r="BC2066"/>
      <c r="BD2066"/>
      <c r="BE2066"/>
      <c r="BF2066"/>
      <c r="BG2066"/>
      <c r="BH2066"/>
      <c r="BI2066"/>
      <c r="BJ2066"/>
      <c r="BK2066"/>
      <c r="BL2066"/>
      <c r="BM2066"/>
      <c r="BN2066"/>
      <c r="BO2066"/>
      <c r="BP2066"/>
      <c r="BQ2066"/>
      <c r="BR2066"/>
      <c r="BS2066"/>
      <c r="BT2066"/>
      <c r="BU2066"/>
      <c r="BV2066"/>
      <c r="BW2066"/>
      <c r="BX2066"/>
      <c r="BY2066"/>
      <c r="BZ2066"/>
      <c r="CA2066"/>
      <c r="CB2066"/>
      <c r="CC2066"/>
      <c r="CD2066"/>
      <c r="CE2066"/>
      <c r="CF2066"/>
      <c r="CG2066"/>
      <c r="CH2066"/>
      <c r="CI2066"/>
      <c r="CJ2066"/>
      <c r="CK2066"/>
      <c r="CL2066"/>
      <c r="CN2066"/>
    </row>
    <row r="2067" spans="7:92" x14ac:dyDescent="0.4">
      <c r="G2067"/>
      <c r="I2067"/>
      <c r="J2067"/>
      <c r="R2067"/>
      <c r="S2067"/>
      <c r="T2067"/>
      <c r="U2067"/>
      <c r="V2067"/>
      <c r="W2067"/>
      <c r="X2067"/>
      <c r="Y2067"/>
      <c r="Z2067"/>
      <c r="AA2067"/>
      <c r="AB2067"/>
      <c r="AC2067"/>
      <c r="AD2067"/>
      <c r="AE2067"/>
      <c r="AF2067"/>
      <c r="AG2067"/>
      <c r="AH2067"/>
      <c r="AI2067"/>
      <c r="AJ2067"/>
      <c r="AK2067"/>
      <c r="AL2067"/>
      <c r="AM2067"/>
      <c r="AN2067"/>
      <c r="AO2067"/>
      <c r="AP2067"/>
      <c r="AQ2067"/>
      <c r="AR2067"/>
      <c r="AS2067"/>
      <c r="AT2067"/>
      <c r="AU2067"/>
      <c r="AV2067"/>
      <c r="AW2067"/>
      <c r="AX2067"/>
      <c r="AY2067"/>
      <c r="AZ2067"/>
      <c r="BA2067"/>
      <c r="BB2067"/>
      <c r="BC2067"/>
      <c r="BD2067"/>
      <c r="BE2067"/>
      <c r="BF2067"/>
      <c r="BG2067"/>
      <c r="BH2067"/>
      <c r="BI2067"/>
      <c r="BJ2067"/>
      <c r="BK2067"/>
      <c r="BL2067"/>
      <c r="BM2067"/>
      <c r="BN2067"/>
      <c r="BO2067"/>
      <c r="BP2067"/>
      <c r="BQ2067"/>
      <c r="BR2067"/>
      <c r="BS2067"/>
      <c r="BT2067"/>
      <c r="BU2067"/>
      <c r="BV2067"/>
      <c r="BW2067"/>
      <c r="BX2067"/>
      <c r="BY2067"/>
      <c r="BZ2067"/>
      <c r="CA2067"/>
      <c r="CB2067"/>
      <c r="CC2067"/>
      <c r="CD2067"/>
      <c r="CE2067"/>
      <c r="CF2067"/>
      <c r="CG2067"/>
      <c r="CH2067"/>
      <c r="CI2067"/>
      <c r="CJ2067"/>
      <c r="CK2067"/>
      <c r="CL2067"/>
      <c r="CN2067"/>
    </row>
    <row r="2068" spans="7:92" x14ac:dyDescent="0.4">
      <c r="G2068"/>
      <c r="I2068"/>
      <c r="J2068"/>
      <c r="R2068"/>
      <c r="S2068"/>
      <c r="T2068"/>
      <c r="U2068"/>
      <c r="V2068"/>
      <c r="W2068"/>
      <c r="X2068"/>
      <c r="Y2068"/>
      <c r="Z2068"/>
      <c r="AA2068"/>
      <c r="AB2068"/>
      <c r="AC2068"/>
      <c r="AD2068"/>
      <c r="AE2068"/>
      <c r="AF2068"/>
      <c r="AG2068"/>
      <c r="AH2068"/>
      <c r="AI2068"/>
      <c r="AJ2068"/>
      <c r="AK2068"/>
      <c r="AL2068"/>
      <c r="AM2068"/>
      <c r="AN2068"/>
      <c r="AO2068"/>
      <c r="AP2068"/>
      <c r="AQ2068"/>
      <c r="AR2068"/>
      <c r="AS2068"/>
      <c r="AT2068"/>
      <c r="AU2068"/>
      <c r="AV2068"/>
      <c r="AW2068"/>
      <c r="AX2068"/>
      <c r="AY2068"/>
      <c r="AZ2068"/>
      <c r="BA2068"/>
      <c r="BB2068"/>
      <c r="BC2068"/>
      <c r="BD2068"/>
      <c r="BE2068"/>
      <c r="BF2068"/>
      <c r="BG2068"/>
      <c r="BH2068"/>
      <c r="BI2068"/>
      <c r="BJ2068"/>
      <c r="BK2068"/>
      <c r="BL2068"/>
      <c r="BM2068"/>
      <c r="BN2068"/>
      <c r="BO2068"/>
      <c r="BP2068"/>
      <c r="BQ2068"/>
      <c r="BR2068"/>
      <c r="BS2068"/>
      <c r="BT2068"/>
      <c r="BU2068"/>
      <c r="BV2068"/>
      <c r="BW2068"/>
      <c r="BX2068"/>
      <c r="BY2068"/>
      <c r="BZ2068"/>
      <c r="CA2068"/>
      <c r="CB2068"/>
      <c r="CC2068"/>
      <c r="CD2068"/>
      <c r="CE2068"/>
      <c r="CF2068"/>
      <c r="CG2068"/>
      <c r="CH2068"/>
      <c r="CI2068"/>
      <c r="CJ2068"/>
      <c r="CK2068"/>
      <c r="CL2068"/>
      <c r="CN2068"/>
    </row>
    <row r="2069" spans="7:92" x14ac:dyDescent="0.4">
      <c r="G2069"/>
      <c r="I2069"/>
      <c r="J2069"/>
      <c r="R2069"/>
      <c r="S2069"/>
      <c r="T2069"/>
      <c r="U2069"/>
      <c r="V2069"/>
      <c r="W2069"/>
      <c r="X2069"/>
      <c r="Y2069"/>
      <c r="Z2069"/>
      <c r="AA2069"/>
      <c r="AB2069"/>
      <c r="AC2069"/>
      <c r="AD2069"/>
      <c r="AE2069"/>
      <c r="AF2069"/>
      <c r="AG2069"/>
      <c r="AH2069"/>
      <c r="AI2069"/>
      <c r="AJ2069"/>
      <c r="AK2069"/>
      <c r="AL2069"/>
      <c r="AM2069"/>
      <c r="AN2069"/>
      <c r="AO2069"/>
      <c r="AP2069"/>
      <c r="AQ2069"/>
      <c r="AR2069"/>
      <c r="AS2069"/>
      <c r="AT2069"/>
      <c r="AU2069"/>
      <c r="AV2069"/>
      <c r="AW2069"/>
      <c r="AX2069"/>
      <c r="AY2069"/>
      <c r="AZ2069"/>
      <c r="BA2069"/>
      <c r="BB2069"/>
      <c r="BC2069"/>
      <c r="BD2069"/>
      <c r="BE2069"/>
      <c r="BF2069"/>
      <c r="BG2069"/>
      <c r="BH2069"/>
      <c r="BI2069"/>
      <c r="BJ2069"/>
      <c r="BK2069"/>
      <c r="BL2069"/>
      <c r="BM2069"/>
      <c r="BN2069"/>
      <c r="BO2069"/>
      <c r="BP2069"/>
      <c r="BQ2069"/>
      <c r="BR2069"/>
      <c r="BS2069"/>
      <c r="BT2069"/>
      <c r="BU2069"/>
      <c r="BV2069"/>
      <c r="BW2069"/>
      <c r="BX2069"/>
      <c r="BY2069"/>
      <c r="BZ2069"/>
      <c r="CA2069"/>
      <c r="CB2069"/>
      <c r="CC2069"/>
      <c r="CD2069"/>
      <c r="CE2069"/>
      <c r="CF2069"/>
      <c r="CG2069"/>
      <c r="CH2069"/>
      <c r="CI2069"/>
      <c r="CJ2069"/>
      <c r="CK2069"/>
      <c r="CL2069"/>
      <c r="CN2069"/>
    </row>
    <row r="2070" spans="7:92" x14ac:dyDescent="0.4">
      <c r="G2070"/>
      <c r="I2070"/>
      <c r="J2070"/>
      <c r="R2070"/>
      <c r="S2070"/>
      <c r="T2070"/>
      <c r="U2070"/>
      <c r="V2070"/>
      <c r="W2070"/>
      <c r="X2070"/>
      <c r="Y2070"/>
      <c r="Z2070"/>
      <c r="AA2070"/>
      <c r="AB2070"/>
      <c r="AC2070"/>
      <c r="AD2070"/>
      <c r="AE2070"/>
      <c r="AF2070"/>
      <c r="AG2070"/>
      <c r="AH2070"/>
      <c r="AI2070"/>
      <c r="AJ2070"/>
      <c r="AK2070"/>
      <c r="AL2070"/>
      <c r="AM2070"/>
      <c r="AN2070"/>
      <c r="AO2070"/>
      <c r="AP2070"/>
      <c r="AQ2070"/>
      <c r="AR2070"/>
      <c r="AS2070"/>
      <c r="AT2070"/>
      <c r="AU2070"/>
      <c r="AV2070"/>
      <c r="AW2070"/>
      <c r="AX2070"/>
      <c r="AY2070"/>
      <c r="AZ2070"/>
      <c r="BA2070"/>
      <c r="BB2070"/>
      <c r="BC2070"/>
      <c r="BD2070"/>
      <c r="BE2070"/>
      <c r="BF2070"/>
      <c r="BG2070"/>
      <c r="BH2070"/>
      <c r="BI2070"/>
      <c r="BJ2070"/>
      <c r="BK2070"/>
      <c r="BL2070"/>
      <c r="BM2070"/>
      <c r="BN2070"/>
      <c r="BO2070"/>
      <c r="BP2070"/>
      <c r="BQ2070"/>
      <c r="BR2070"/>
      <c r="BS2070"/>
      <c r="BT2070"/>
      <c r="BU2070"/>
      <c r="BV2070"/>
      <c r="BW2070"/>
      <c r="BX2070"/>
      <c r="BY2070"/>
      <c r="BZ2070"/>
      <c r="CA2070"/>
      <c r="CB2070"/>
      <c r="CC2070"/>
      <c r="CD2070"/>
      <c r="CE2070"/>
      <c r="CF2070"/>
      <c r="CG2070"/>
      <c r="CH2070"/>
      <c r="CI2070"/>
      <c r="CJ2070"/>
      <c r="CK2070"/>
      <c r="CL2070"/>
      <c r="CN2070"/>
    </row>
    <row r="2071" spans="7:92" x14ac:dyDescent="0.4">
      <c r="G2071"/>
      <c r="I2071"/>
      <c r="J2071"/>
      <c r="R2071"/>
      <c r="S2071"/>
      <c r="T2071"/>
      <c r="U2071"/>
      <c r="V2071"/>
      <c r="W2071"/>
      <c r="X2071"/>
      <c r="Y2071"/>
      <c r="Z2071"/>
      <c r="AA2071"/>
      <c r="AB2071"/>
      <c r="AC2071"/>
      <c r="AD2071"/>
      <c r="AE2071"/>
      <c r="AF2071"/>
      <c r="AG2071"/>
      <c r="AH2071"/>
      <c r="AI2071"/>
      <c r="AJ2071"/>
      <c r="AK2071"/>
      <c r="AL2071"/>
      <c r="AM2071"/>
      <c r="AN2071"/>
      <c r="AO2071"/>
      <c r="AP2071"/>
      <c r="AQ2071"/>
      <c r="AR2071"/>
      <c r="AS2071"/>
      <c r="AT2071"/>
      <c r="AU2071"/>
      <c r="AV2071"/>
      <c r="AW2071"/>
      <c r="AX2071"/>
      <c r="AY2071"/>
      <c r="AZ2071"/>
      <c r="BA2071"/>
      <c r="BB2071"/>
      <c r="BC2071"/>
      <c r="BD2071"/>
      <c r="BE2071"/>
      <c r="BF2071"/>
      <c r="BG2071"/>
      <c r="BH2071"/>
      <c r="BI2071"/>
      <c r="BJ2071"/>
      <c r="BK2071"/>
      <c r="BL2071"/>
      <c r="BM2071"/>
      <c r="BN2071"/>
      <c r="BO2071"/>
      <c r="BP2071"/>
      <c r="BQ2071"/>
      <c r="BR2071"/>
      <c r="BS2071"/>
      <c r="BT2071"/>
      <c r="BU2071"/>
      <c r="BV2071"/>
      <c r="BW2071"/>
      <c r="BX2071"/>
      <c r="BY2071"/>
      <c r="BZ2071"/>
      <c r="CA2071"/>
      <c r="CB2071"/>
      <c r="CC2071"/>
      <c r="CD2071"/>
      <c r="CE2071"/>
      <c r="CF2071"/>
      <c r="CG2071"/>
      <c r="CH2071"/>
      <c r="CI2071"/>
      <c r="CJ2071"/>
      <c r="CK2071"/>
      <c r="CL2071"/>
      <c r="CN2071"/>
    </row>
    <row r="2072" spans="7:92" x14ac:dyDescent="0.4">
      <c r="G2072"/>
      <c r="I2072"/>
      <c r="J2072"/>
      <c r="R2072"/>
      <c r="S2072"/>
      <c r="T2072"/>
      <c r="U2072"/>
      <c r="V2072"/>
      <c r="W2072"/>
      <c r="X2072"/>
      <c r="Y2072"/>
      <c r="Z2072"/>
      <c r="AA2072"/>
      <c r="AB2072"/>
      <c r="AC2072"/>
      <c r="AD2072"/>
      <c r="AE2072"/>
      <c r="AF2072"/>
      <c r="AG2072"/>
      <c r="AH2072"/>
      <c r="AI2072"/>
      <c r="AJ2072"/>
      <c r="AK2072"/>
      <c r="AL2072"/>
      <c r="AM2072"/>
      <c r="AN2072"/>
      <c r="AO2072"/>
      <c r="AP2072"/>
      <c r="AQ2072"/>
      <c r="AR2072"/>
      <c r="AS2072"/>
      <c r="AT2072"/>
      <c r="AU2072"/>
      <c r="AV2072"/>
      <c r="AW2072"/>
      <c r="AX2072"/>
      <c r="AY2072"/>
      <c r="AZ2072"/>
      <c r="BA2072"/>
      <c r="BB2072"/>
      <c r="BC2072"/>
      <c r="BD2072"/>
      <c r="BE2072"/>
      <c r="BF2072"/>
      <c r="BG2072"/>
      <c r="BH2072"/>
      <c r="BI2072"/>
      <c r="BJ2072"/>
      <c r="BK2072"/>
      <c r="BL2072"/>
      <c r="BM2072"/>
      <c r="BN2072"/>
      <c r="BO2072"/>
      <c r="BP2072"/>
      <c r="BQ2072"/>
      <c r="BR2072"/>
      <c r="BS2072"/>
      <c r="BT2072"/>
      <c r="BU2072"/>
      <c r="BV2072"/>
      <c r="BW2072"/>
      <c r="BX2072"/>
      <c r="BY2072"/>
      <c r="BZ2072"/>
      <c r="CA2072"/>
      <c r="CB2072"/>
      <c r="CC2072"/>
      <c r="CD2072"/>
      <c r="CE2072"/>
      <c r="CF2072"/>
      <c r="CG2072"/>
      <c r="CH2072"/>
      <c r="CI2072"/>
      <c r="CJ2072"/>
      <c r="CK2072"/>
      <c r="CL2072"/>
      <c r="CN2072"/>
    </row>
    <row r="2073" spans="7:92" x14ac:dyDescent="0.4">
      <c r="G2073"/>
      <c r="I2073"/>
      <c r="J2073"/>
      <c r="R2073"/>
      <c r="S2073"/>
      <c r="T2073"/>
      <c r="U2073"/>
      <c r="V2073"/>
      <c r="W2073"/>
      <c r="X2073"/>
      <c r="Y2073"/>
      <c r="Z2073"/>
      <c r="AA2073"/>
      <c r="AB2073"/>
      <c r="AC2073"/>
      <c r="AD2073"/>
      <c r="AE2073"/>
      <c r="AF2073"/>
      <c r="AG2073"/>
      <c r="AH2073"/>
      <c r="AI2073"/>
      <c r="AJ2073"/>
      <c r="AK2073"/>
      <c r="AL2073"/>
      <c r="AM2073"/>
      <c r="AN2073"/>
      <c r="AO2073"/>
      <c r="AP2073"/>
      <c r="AQ2073"/>
      <c r="AR2073"/>
      <c r="AS2073"/>
      <c r="AT2073"/>
      <c r="AU2073"/>
      <c r="AV2073"/>
      <c r="AW2073"/>
      <c r="AX2073"/>
      <c r="AY2073"/>
      <c r="AZ2073"/>
      <c r="BA2073"/>
      <c r="BB2073"/>
      <c r="BC2073"/>
      <c r="BD2073"/>
      <c r="BE2073"/>
      <c r="BF2073"/>
      <c r="BG2073"/>
      <c r="BH2073"/>
      <c r="BI2073"/>
      <c r="BJ2073"/>
      <c r="BK2073"/>
      <c r="BL2073"/>
      <c r="BM2073"/>
      <c r="BN2073"/>
      <c r="BO2073"/>
      <c r="BP2073"/>
      <c r="BQ2073"/>
      <c r="BR2073"/>
      <c r="BS2073"/>
      <c r="BT2073"/>
      <c r="BU2073"/>
      <c r="BV2073"/>
      <c r="BW2073"/>
      <c r="BX2073"/>
      <c r="BY2073"/>
      <c r="BZ2073"/>
      <c r="CA2073"/>
      <c r="CB2073"/>
      <c r="CC2073"/>
      <c r="CD2073"/>
      <c r="CE2073"/>
      <c r="CF2073"/>
      <c r="CG2073"/>
      <c r="CH2073"/>
      <c r="CI2073"/>
      <c r="CJ2073"/>
      <c r="CK2073"/>
      <c r="CL2073"/>
      <c r="CN2073"/>
    </row>
    <row r="2074" spans="7:92" x14ac:dyDescent="0.4">
      <c r="G2074"/>
      <c r="I2074"/>
      <c r="J2074"/>
      <c r="R2074"/>
      <c r="S2074"/>
      <c r="T2074"/>
      <c r="U2074"/>
      <c r="V2074"/>
      <c r="W2074"/>
      <c r="X2074"/>
      <c r="Y2074"/>
      <c r="Z2074"/>
      <c r="AA2074"/>
      <c r="AB2074"/>
      <c r="AC2074"/>
      <c r="AD2074"/>
      <c r="AE2074"/>
      <c r="AF2074"/>
      <c r="AG2074"/>
      <c r="AH2074"/>
      <c r="AI2074"/>
      <c r="AJ2074"/>
      <c r="AK2074"/>
      <c r="AL2074"/>
      <c r="AM2074"/>
      <c r="AN2074"/>
      <c r="AO2074"/>
      <c r="AP2074"/>
      <c r="AQ2074"/>
      <c r="AR2074"/>
      <c r="AS2074"/>
      <c r="AT2074"/>
      <c r="AU2074"/>
      <c r="AV2074"/>
      <c r="AW2074"/>
      <c r="AX2074"/>
      <c r="AY2074"/>
      <c r="AZ2074"/>
      <c r="BA2074"/>
      <c r="BB2074"/>
      <c r="BC2074"/>
      <c r="BD2074"/>
      <c r="BE2074"/>
      <c r="BF2074"/>
      <c r="BG2074"/>
      <c r="BH2074"/>
      <c r="BI2074"/>
      <c r="BJ2074"/>
      <c r="BK2074"/>
      <c r="BL2074"/>
      <c r="BM2074"/>
      <c r="BN2074"/>
      <c r="BO2074"/>
      <c r="BP2074"/>
      <c r="BQ2074"/>
      <c r="BR2074"/>
      <c r="BS2074"/>
      <c r="BT2074"/>
      <c r="BU2074"/>
      <c r="BV2074"/>
      <c r="BW2074"/>
      <c r="BX2074"/>
      <c r="BY2074"/>
      <c r="BZ2074"/>
      <c r="CA2074"/>
      <c r="CB2074"/>
      <c r="CC2074"/>
      <c r="CD2074"/>
      <c r="CE2074"/>
      <c r="CF2074"/>
      <c r="CG2074"/>
      <c r="CH2074"/>
      <c r="CI2074"/>
      <c r="CJ2074"/>
      <c r="CK2074"/>
      <c r="CL2074"/>
      <c r="CN2074"/>
    </row>
    <row r="2075" spans="7:92" x14ac:dyDescent="0.4">
      <c r="G2075"/>
      <c r="I2075"/>
      <c r="J2075"/>
      <c r="R2075"/>
      <c r="S2075"/>
      <c r="T2075"/>
      <c r="U2075"/>
      <c r="V2075"/>
      <c r="W2075"/>
      <c r="X2075"/>
      <c r="Y2075"/>
      <c r="Z2075"/>
      <c r="AA2075"/>
      <c r="AB2075"/>
      <c r="AC2075"/>
      <c r="AD2075"/>
      <c r="AE2075"/>
      <c r="AF2075"/>
      <c r="AG2075"/>
      <c r="AH2075"/>
      <c r="AI2075"/>
      <c r="AJ2075"/>
      <c r="AK2075"/>
      <c r="AL2075"/>
      <c r="AM2075"/>
      <c r="AN2075"/>
      <c r="AO2075"/>
      <c r="AP2075"/>
      <c r="AQ2075"/>
      <c r="AR2075"/>
      <c r="AS2075"/>
      <c r="AT2075"/>
      <c r="AU2075"/>
      <c r="AV2075"/>
      <c r="AW2075"/>
      <c r="AX2075"/>
      <c r="AY2075"/>
      <c r="AZ2075"/>
      <c r="BA2075"/>
      <c r="BB2075"/>
      <c r="BC2075"/>
      <c r="BD2075"/>
      <c r="BE2075"/>
      <c r="BF2075"/>
      <c r="BG2075"/>
      <c r="BH2075"/>
      <c r="BI2075"/>
      <c r="BJ2075"/>
      <c r="BK2075"/>
      <c r="BL2075"/>
      <c r="BM2075"/>
      <c r="BN2075"/>
      <c r="BO2075"/>
      <c r="BP2075"/>
      <c r="BQ2075"/>
      <c r="BR2075"/>
      <c r="BS2075"/>
      <c r="BT2075"/>
      <c r="BU2075"/>
      <c r="BV2075"/>
      <c r="BW2075"/>
      <c r="BX2075"/>
      <c r="BY2075"/>
      <c r="BZ2075"/>
      <c r="CA2075"/>
      <c r="CB2075"/>
      <c r="CC2075"/>
      <c r="CD2075"/>
      <c r="CE2075"/>
      <c r="CF2075"/>
      <c r="CG2075"/>
      <c r="CH2075"/>
      <c r="CI2075"/>
      <c r="CJ2075"/>
      <c r="CK2075"/>
      <c r="CL2075"/>
      <c r="CN2075"/>
    </row>
    <row r="2076" spans="7:92" x14ac:dyDescent="0.4">
      <c r="G2076"/>
      <c r="I2076"/>
      <c r="J2076"/>
      <c r="R2076"/>
      <c r="S2076"/>
      <c r="T2076"/>
      <c r="U2076"/>
      <c r="V2076"/>
      <c r="W2076"/>
      <c r="X2076"/>
      <c r="Y2076"/>
      <c r="Z2076"/>
      <c r="AA2076"/>
      <c r="AB2076"/>
      <c r="AC2076"/>
      <c r="AD2076"/>
      <c r="AE2076"/>
      <c r="AF2076"/>
      <c r="AG2076"/>
      <c r="AH2076"/>
      <c r="AI2076"/>
      <c r="AJ2076"/>
      <c r="AK2076"/>
      <c r="AL2076"/>
      <c r="AM2076"/>
      <c r="AN2076"/>
      <c r="AO2076"/>
      <c r="AP2076"/>
      <c r="AQ2076"/>
      <c r="AR2076"/>
      <c r="AS2076"/>
      <c r="AT2076"/>
      <c r="AU2076"/>
      <c r="AV2076"/>
      <c r="AW2076"/>
      <c r="AX2076"/>
      <c r="AY2076"/>
      <c r="AZ2076"/>
      <c r="BA2076"/>
      <c r="BB2076"/>
      <c r="BC2076"/>
      <c r="BD2076"/>
      <c r="BE2076"/>
      <c r="BF2076"/>
      <c r="BG2076"/>
      <c r="BH2076"/>
      <c r="BI2076"/>
      <c r="BJ2076"/>
      <c r="BK2076"/>
      <c r="BL2076"/>
      <c r="BM2076"/>
      <c r="BN2076"/>
      <c r="BO2076"/>
      <c r="BP2076"/>
      <c r="BQ2076"/>
      <c r="BR2076"/>
      <c r="BS2076"/>
      <c r="BT2076"/>
      <c r="BU2076"/>
      <c r="BV2076"/>
      <c r="BW2076"/>
      <c r="BX2076"/>
      <c r="BY2076"/>
      <c r="BZ2076"/>
      <c r="CA2076"/>
      <c r="CB2076"/>
      <c r="CC2076"/>
      <c r="CD2076"/>
      <c r="CE2076"/>
      <c r="CF2076"/>
      <c r="CG2076"/>
      <c r="CH2076"/>
      <c r="CI2076"/>
      <c r="CJ2076"/>
      <c r="CK2076"/>
      <c r="CL2076"/>
      <c r="CN2076"/>
    </row>
    <row r="2077" spans="7:92" x14ac:dyDescent="0.4">
      <c r="G2077"/>
      <c r="I2077"/>
      <c r="J2077"/>
      <c r="R2077"/>
      <c r="S2077"/>
      <c r="T2077"/>
      <c r="U2077"/>
      <c r="V2077"/>
      <c r="W2077"/>
      <c r="X2077"/>
      <c r="Y2077"/>
      <c r="Z2077"/>
      <c r="AA2077"/>
      <c r="AB2077"/>
      <c r="AC2077"/>
      <c r="AD2077"/>
      <c r="AE2077"/>
      <c r="AF2077"/>
      <c r="AG2077"/>
      <c r="AH2077"/>
      <c r="AI2077"/>
      <c r="AJ2077"/>
      <c r="AK2077"/>
      <c r="AL2077"/>
      <c r="AM2077"/>
      <c r="AN2077"/>
      <c r="AO2077"/>
      <c r="AP2077"/>
      <c r="AQ2077"/>
      <c r="AR2077"/>
      <c r="AS2077"/>
      <c r="AT2077"/>
      <c r="AU2077"/>
      <c r="AV2077"/>
      <c r="AW2077"/>
      <c r="AX2077"/>
      <c r="AY2077"/>
      <c r="AZ2077"/>
      <c r="BA2077"/>
      <c r="BB2077"/>
      <c r="BC2077"/>
      <c r="BD2077"/>
      <c r="BE2077"/>
      <c r="BF2077"/>
      <c r="BG2077"/>
      <c r="BH2077"/>
      <c r="BI2077"/>
      <c r="BJ2077"/>
      <c r="BK2077"/>
      <c r="BL2077"/>
      <c r="BM2077"/>
      <c r="BN2077"/>
      <c r="BO2077"/>
      <c r="BP2077"/>
      <c r="BQ2077"/>
      <c r="BR2077"/>
      <c r="BS2077"/>
      <c r="BT2077"/>
      <c r="BU2077"/>
      <c r="BV2077"/>
      <c r="BW2077"/>
      <c r="BX2077"/>
      <c r="BY2077"/>
      <c r="BZ2077"/>
      <c r="CA2077"/>
      <c r="CB2077"/>
      <c r="CC2077"/>
      <c r="CD2077"/>
      <c r="CE2077"/>
      <c r="CF2077"/>
      <c r="CG2077"/>
      <c r="CH2077"/>
      <c r="CI2077"/>
      <c r="CJ2077"/>
      <c r="CK2077"/>
      <c r="CL2077"/>
      <c r="CN2077"/>
    </row>
    <row r="2078" spans="7:92" x14ac:dyDescent="0.4">
      <c r="G2078"/>
      <c r="I2078"/>
      <c r="J2078"/>
      <c r="R2078"/>
      <c r="S2078"/>
      <c r="T2078"/>
      <c r="U2078"/>
      <c r="V2078"/>
      <c r="W2078"/>
      <c r="X2078"/>
      <c r="Y2078"/>
      <c r="Z2078"/>
      <c r="AA2078"/>
      <c r="AB2078"/>
      <c r="AC2078"/>
      <c r="AD2078"/>
      <c r="AE2078"/>
      <c r="AF2078"/>
      <c r="AG2078"/>
      <c r="AH2078"/>
      <c r="AI2078"/>
      <c r="AJ2078"/>
      <c r="AK2078"/>
      <c r="AL2078"/>
      <c r="AM2078"/>
      <c r="AN2078"/>
      <c r="AO2078"/>
      <c r="AP2078"/>
      <c r="AQ2078"/>
      <c r="AR2078"/>
      <c r="AS2078"/>
      <c r="AT2078"/>
      <c r="AU2078"/>
      <c r="AV2078"/>
      <c r="AW2078"/>
      <c r="AX2078"/>
      <c r="AY2078"/>
      <c r="AZ2078"/>
      <c r="BA2078"/>
      <c r="BB2078"/>
      <c r="BC2078"/>
      <c r="BD2078"/>
      <c r="BE2078"/>
      <c r="BF2078"/>
      <c r="BG2078"/>
      <c r="BH2078"/>
      <c r="BI2078"/>
      <c r="BJ2078"/>
      <c r="BK2078"/>
      <c r="BL2078"/>
      <c r="BM2078"/>
      <c r="BN2078"/>
      <c r="BO2078"/>
      <c r="BP2078"/>
      <c r="BQ2078"/>
      <c r="BR2078"/>
      <c r="BS2078"/>
      <c r="BT2078"/>
      <c r="BU2078"/>
      <c r="BV2078"/>
      <c r="BW2078"/>
      <c r="BX2078"/>
      <c r="BY2078"/>
      <c r="BZ2078"/>
      <c r="CA2078"/>
      <c r="CB2078"/>
      <c r="CC2078"/>
      <c r="CD2078"/>
      <c r="CE2078"/>
      <c r="CF2078"/>
      <c r="CG2078"/>
      <c r="CH2078"/>
      <c r="CI2078"/>
      <c r="CJ2078"/>
      <c r="CK2078"/>
      <c r="CL2078"/>
      <c r="CN2078"/>
    </row>
    <row r="2079" spans="7:92" x14ac:dyDescent="0.4">
      <c r="G2079"/>
      <c r="I2079"/>
      <c r="J2079"/>
      <c r="R2079"/>
      <c r="S2079"/>
      <c r="T2079"/>
      <c r="U2079"/>
      <c r="V2079"/>
      <c r="W2079"/>
      <c r="X2079"/>
      <c r="Y2079"/>
      <c r="Z2079"/>
      <c r="AA2079"/>
      <c r="AB2079"/>
      <c r="AC2079"/>
      <c r="AD2079"/>
      <c r="AE2079"/>
      <c r="AF2079"/>
      <c r="AG2079"/>
      <c r="AH2079"/>
      <c r="AI2079"/>
      <c r="AJ2079"/>
      <c r="AK2079"/>
      <c r="AL2079"/>
      <c r="AM2079"/>
      <c r="AN2079"/>
      <c r="AO2079"/>
      <c r="AP2079"/>
      <c r="AQ2079"/>
      <c r="AR2079"/>
      <c r="AS2079"/>
      <c r="AT2079"/>
      <c r="AU2079"/>
      <c r="AV2079"/>
      <c r="AW2079"/>
      <c r="AX2079"/>
      <c r="AY2079"/>
      <c r="AZ2079"/>
      <c r="BA2079"/>
      <c r="BB2079"/>
      <c r="BC2079"/>
      <c r="BD2079"/>
      <c r="BE2079"/>
      <c r="BF2079"/>
      <c r="BG2079"/>
      <c r="BH2079"/>
      <c r="BI2079"/>
      <c r="BJ2079"/>
      <c r="BK2079"/>
      <c r="BL2079"/>
      <c r="BM2079"/>
      <c r="BN2079"/>
      <c r="BO2079"/>
      <c r="BP2079"/>
      <c r="BQ2079"/>
      <c r="BR2079"/>
      <c r="BS2079"/>
      <c r="BT2079"/>
      <c r="BU2079"/>
      <c r="BV2079"/>
      <c r="BW2079"/>
      <c r="BX2079"/>
      <c r="BY2079"/>
      <c r="BZ2079"/>
      <c r="CA2079"/>
      <c r="CB2079"/>
      <c r="CC2079"/>
      <c r="CD2079"/>
      <c r="CE2079"/>
      <c r="CF2079"/>
      <c r="CG2079"/>
      <c r="CH2079"/>
      <c r="CI2079"/>
      <c r="CJ2079"/>
      <c r="CK2079"/>
      <c r="CL2079"/>
      <c r="CN2079"/>
    </row>
    <row r="2080" spans="7:92" x14ac:dyDescent="0.4">
      <c r="G2080"/>
      <c r="I2080"/>
      <c r="J2080"/>
      <c r="R2080"/>
      <c r="S2080"/>
      <c r="T2080"/>
      <c r="U2080"/>
      <c r="V2080"/>
      <c r="W2080"/>
      <c r="X2080"/>
      <c r="Y2080"/>
      <c r="Z2080"/>
      <c r="AA2080"/>
      <c r="AB2080"/>
      <c r="AC2080"/>
      <c r="AD2080"/>
      <c r="AE2080"/>
      <c r="AF2080"/>
      <c r="AG2080"/>
      <c r="AH2080"/>
      <c r="AI2080"/>
      <c r="AJ2080"/>
      <c r="AK2080"/>
      <c r="AL2080"/>
      <c r="AM2080"/>
      <c r="AN2080"/>
      <c r="AO2080"/>
      <c r="AP2080"/>
      <c r="AQ2080"/>
      <c r="AR2080"/>
      <c r="AS2080"/>
      <c r="AT2080"/>
      <c r="AU2080"/>
      <c r="AV2080"/>
      <c r="AW2080"/>
      <c r="AX2080"/>
      <c r="AY2080"/>
      <c r="AZ2080"/>
      <c r="BA2080"/>
      <c r="BB2080"/>
      <c r="BC2080"/>
      <c r="BD2080"/>
      <c r="BE2080"/>
      <c r="BF2080"/>
      <c r="BG2080"/>
      <c r="BH2080"/>
      <c r="BI2080"/>
      <c r="BJ2080"/>
      <c r="BK2080"/>
      <c r="BL2080"/>
      <c r="BM2080"/>
      <c r="BN2080"/>
      <c r="BO2080"/>
      <c r="BP2080"/>
      <c r="BQ2080"/>
      <c r="BR2080"/>
      <c r="BS2080"/>
      <c r="BT2080"/>
      <c r="BU2080"/>
      <c r="BV2080"/>
      <c r="BW2080"/>
      <c r="BX2080"/>
      <c r="BY2080"/>
      <c r="BZ2080"/>
      <c r="CA2080"/>
      <c r="CB2080"/>
      <c r="CC2080"/>
      <c r="CD2080"/>
      <c r="CE2080"/>
      <c r="CF2080"/>
      <c r="CG2080"/>
      <c r="CH2080"/>
      <c r="CI2080"/>
      <c r="CJ2080"/>
      <c r="CK2080"/>
      <c r="CL2080"/>
      <c r="CN2080"/>
    </row>
    <row r="2081" spans="7:92" x14ac:dyDescent="0.4">
      <c r="G2081"/>
      <c r="I2081"/>
      <c r="J2081"/>
      <c r="R2081"/>
      <c r="S2081"/>
      <c r="T2081"/>
      <c r="U2081"/>
      <c r="V2081"/>
      <c r="W2081"/>
      <c r="X2081"/>
      <c r="Y2081"/>
      <c r="Z2081"/>
      <c r="AA2081"/>
      <c r="AB2081"/>
      <c r="AC2081"/>
      <c r="AD2081"/>
      <c r="AE2081"/>
      <c r="AF2081"/>
      <c r="AG2081"/>
      <c r="AH2081"/>
      <c r="AI2081"/>
      <c r="AJ2081"/>
      <c r="AK2081"/>
      <c r="AL2081"/>
      <c r="AM2081"/>
      <c r="AN2081"/>
      <c r="AO2081"/>
      <c r="AP2081"/>
      <c r="AQ2081"/>
      <c r="AR2081"/>
      <c r="AS2081"/>
      <c r="AT2081"/>
      <c r="AU2081"/>
      <c r="AV2081"/>
      <c r="AW2081"/>
      <c r="AX2081"/>
      <c r="AY2081"/>
      <c r="AZ2081"/>
      <c r="BA2081"/>
      <c r="BB2081"/>
      <c r="BC2081"/>
      <c r="BD2081"/>
      <c r="BE2081"/>
      <c r="BF2081"/>
      <c r="BG2081"/>
      <c r="BH2081"/>
      <c r="BI2081"/>
      <c r="BJ2081"/>
      <c r="BK2081"/>
      <c r="BL2081"/>
      <c r="BM2081"/>
      <c r="BN2081"/>
      <c r="BO2081"/>
      <c r="BP2081"/>
      <c r="BQ2081"/>
      <c r="BR2081"/>
      <c r="BS2081"/>
      <c r="BT2081"/>
      <c r="BU2081"/>
      <c r="BV2081"/>
      <c r="BW2081"/>
      <c r="BX2081"/>
      <c r="BY2081"/>
      <c r="BZ2081"/>
      <c r="CA2081"/>
      <c r="CB2081"/>
      <c r="CC2081"/>
      <c r="CD2081"/>
      <c r="CE2081"/>
      <c r="CF2081"/>
      <c r="CG2081"/>
      <c r="CH2081"/>
      <c r="CI2081"/>
      <c r="CJ2081"/>
      <c r="CK2081"/>
      <c r="CL2081"/>
      <c r="CN2081"/>
    </row>
    <row r="2082" spans="7:92" x14ac:dyDescent="0.4">
      <c r="G2082"/>
      <c r="I2082"/>
      <c r="J2082"/>
      <c r="R2082"/>
      <c r="S2082"/>
      <c r="T2082"/>
      <c r="U2082"/>
      <c r="V2082"/>
      <c r="W2082"/>
      <c r="X2082"/>
      <c r="Y2082"/>
      <c r="Z2082"/>
      <c r="AA2082"/>
      <c r="AB2082"/>
      <c r="AC2082"/>
      <c r="AD2082"/>
      <c r="AE2082"/>
      <c r="AF2082"/>
      <c r="AG2082"/>
      <c r="AH2082"/>
      <c r="AI2082"/>
      <c r="AJ2082"/>
      <c r="AK2082"/>
      <c r="AL2082"/>
      <c r="AM2082"/>
      <c r="AN2082"/>
      <c r="AO2082"/>
      <c r="AP2082"/>
      <c r="AQ2082"/>
      <c r="AR2082"/>
      <c r="AS2082"/>
      <c r="AT2082"/>
      <c r="AU2082"/>
      <c r="AV2082"/>
      <c r="AW2082"/>
      <c r="AX2082"/>
      <c r="AY2082"/>
      <c r="AZ2082"/>
      <c r="BA2082"/>
      <c r="BB2082"/>
      <c r="BC2082"/>
      <c r="BD2082"/>
      <c r="BE2082"/>
      <c r="BF2082"/>
      <c r="BG2082"/>
      <c r="BH2082"/>
      <c r="BI2082"/>
      <c r="BJ2082"/>
      <c r="BK2082"/>
      <c r="BL2082"/>
      <c r="BM2082"/>
      <c r="BN2082"/>
      <c r="BO2082"/>
      <c r="BP2082"/>
      <c r="BQ2082"/>
      <c r="BR2082"/>
      <c r="BS2082"/>
      <c r="BT2082"/>
      <c r="BU2082"/>
      <c r="BV2082"/>
      <c r="BW2082"/>
      <c r="BX2082"/>
      <c r="BY2082"/>
      <c r="BZ2082"/>
      <c r="CA2082"/>
      <c r="CB2082"/>
      <c r="CC2082"/>
      <c r="CD2082"/>
      <c r="CE2082"/>
      <c r="CF2082"/>
      <c r="CG2082"/>
      <c r="CH2082"/>
      <c r="CI2082"/>
      <c r="CJ2082"/>
      <c r="CK2082"/>
      <c r="CL2082"/>
      <c r="CN2082"/>
    </row>
    <row r="2083" spans="7:92" x14ac:dyDescent="0.4">
      <c r="G2083"/>
      <c r="I2083"/>
      <c r="J2083"/>
      <c r="R2083"/>
      <c r="S2083"/>
      <c r="T2083"/>
      <c r="U2083"/>
      <c r="V2083"/>
      <c r="W2083"/>
      <c r="X2083"/>
      <c r="Y2083"/>
      <c r="Z2083"/>
      <c r="AA2083"/>
      <c r="AB2083"/>
      <c r="AC2083"/>
      <c r="AD2083"/>
      <c r="AE2083"/>
      <c r="AF2083"/>
      <c r="AG2083"/>
      <c r="AH2083"/>
      <c r="AI2083"/>
      <c r="AJ2083"/>
      <c r="AK2083"/>
      <c r="AL2083"/>
      <c r="AM2083"/>
      <c r="AN2083"/>
      <c r="AO2083"/>
      <c r="AP2083"/>
      <c r="AQ2083"/>
      <c r="AR2083"/>
      <c r="AS2083"/>
      <c r="AT2083"/>
      <c r="AU2083"/>
      <c r="AV2083"/>
      <c r="AW2083"/>
      <c r="AX2083"/>
      <c r="AY2083"/>
      <c r="AZ2083"/>
      <c r="BA2083"/>
      <c r="BB2083"/>
      <c r="BC2083"/>
      <c r="BD2083"/>
      <c r="BE2083"/>
      <c r="BF2083"/>
      <c r="BG2083"/>
      <c r="BH2083"/>
      <c r="BI2083"/>
      <c r="BJ2083"/>
      <c r="BK2083"/>
      <c r="BL2083"/>
      <c r="BM2083"/>
      <c r="BN2083"/>
      <c r="BO2083"/>
      <c r="BP2083"/>
      <c r="BQ2083"/>
      <c r="BR2083"/>
      <c r="BS2083"/>
      <c r="BT2083"/>
      <c r="BU2083"/>
      <c r="BV2083"/>
      <c r="BW2083"/>
      <c r="BX2083"/>
      <c r="BY2083"/>
      <c r="BZ2083"/>
      <c r="CA2083"/>
      <c r="CB2083"/>
      <c r="CC2083"/>
      <c r="CD2083"/>
      <c r="CE2083"/>
      <c r="CF2083"/>
      <c r="CG2083"/>
      <c r="CH2083"/>
      <c r="CI2083"/>
      <c r="CJ2083"/>
      <c r="CK2083"/>
      <c r="CL2083"/>
      <c r="CN2083"/>
    </row>
    <row r="2084" spans="7:92" x14ac:dyDescent="0.4">
      <c r="G2084"/>
      <c r="I2084"/>
      <c r="J2084"/>
      <c r="R2084"/>
      <c r="S2084"/>
      <c r="T2084"/>
      <c r="U2084"/>
      <c r="V2084"/>
      <c r="W2084"/>
      <c r="X2084"/>
      <c r="Y2084"/>
      <c r="Z2084"/>
      <c r="AA2084"/>
      <c r="AB2084"/>
      <c r="AC2084"/>
      <c r="AD2084"/>
      <c r="AE2084"/>
      <c r="AF2084"/>
      <c r="AG2084"/>
      <c r="AH2084"/>
      <c r="AI2084"/>
      <c r="AJ2084"/>
      <c r="AK2084"/>
      <c r="AL2084"/>
      <c r="AM2084"/>
      <c r="AN2084"/>
      <c r="AO2084"/>
      <c r="AP2084"/>
      <c r="AQ2084"/>
      <c r="AR2084"/>
      <c r="AS2084"/>
      <c r="AT2084"/>
      <c r="AU2084"/>
      <c r="AV2084"/>
      <c r="AW2084"/>
      <c r="AX2084"/>
      <c r="AY2084"/>
      <c r="AZ2084"/>
      <c r="BA2084"/>
      <c r="BB2084"/>
      <c r="BC2084"/>
      <c r="BD2084"/>
      <c r="BE2084"/>
      <c r="BF2084"/>
      <c r="BG2084"/>
      <c r="BH2084"/>
      <c r="BI2084"/>
      <c r="BJ2084"/>
      <c r="BK2084"/>
      <c r="BL2084"/>
      <c r="BM2084"/>
      <c r="BN2084"/>
      <c r="BO2084"/>
      <c r="BP2084"/>
      <c r="BQ2084"/>
      <c r="BR2084"/>
      <c r="BS2084"/>
      <c r="BT2084"/>
      <c r="BU2084"/>
      <c r="BV2084"/>
      <c r="BW2084"/>
      <c r="BX2084"/>
      <c r="BY2084"/>
      <c r="BZ2084"/>
      <c r="CA2084"/>
      <c r="CB2084"/>
      <c r="CC2084"/>
      <c r="CD2084"/>
      <c r="CE2084"/>
      <c r="CF2084"/>
      <c r="CG2084"/>
      <c r="CH2084"/>
      <c r="CI2084"/>
      <c r="CJ2084"/>
      <c r="CK2084"/>
      <c r="CL2084"/>
      <c r="CN2084"/>
    </row>
    <row r="2085" spans="7:92" x14ac:dyDescent="0.4">
      <c r="G2085"/>
      <c r="I2085"/>
      <c r="J2085"/>
      <c r="R2085"/>
      <c r="S2085"/>
      <c r="T2085"/>
      <c r="U2085"/>
      <c r="V2085"/>
      <c r="W2085"/>
      <c r="X2085"/>
      <c r="Y2085"/>
      <c r="Z2085"/>
      <c r="AA2085"/>
      <c r="AB2085"/>
      <c r="AC2085"/>
      <c r="AD2085"/>
      <c r="AE2085"/>
      <c r="AF2085"/>
      <c r="AG2085"/>
      <c r="AH2085"/>
      <c r="AI2085"/>
      <c r="AJ2085"/>
      <c r="AK2085"/>
      <c r="AL2085"/>
      <c r="AM2085"/>
      <c r="AN2085"/>
      <c r="AO2085"/>
      <c r="AP2085"/>
      <c r="AQ2085"/>
      <c r="AR2085"/>
      <c r="AS2085"/>
      <c r="AT2085"/>
      <c r="AU2085"/>
      <c r="AV2085"/>
      <c r="AW2085"/>
      <c r="AX2085"/>
      <c r="AY2085"/>
      <c r="AZ2085"/>
      <c r="BA2085"/>
      <c r="BB2085"/>
      <c r="BC2085"/>
      <c r="BD2085"/>
      <c r="BE2085"/>
      <c r="BF2085"/>
      <c r="BG2085"/>
      <c r="BH2085"/>
      <c r="BI2085"/>
      <c r="BJ2085"/>
      <c r="BK2085"/>
      <c r="BL2085"/>
      <c r="BM2085"/>
      <c r="BN2085"/>
      <c r="BO2085"/>
      <c r="BP2085"/>
      <c r="BQ2085"/>
      <c r="BR2085"/>
      <c r="BS2085"/>
      <c r="BT2085"/>
      <c r="BU2085"/>
      <c r="BV2085"/>
      <c r="BW2085"/>
      <c r="BX2085"/>
      <c r="BY2085"/>
      <c r="BZ2085"/>
      <c r="CA2085"/>
      <c r="CB2085"/>
      <c r="CC2085"/>
      <c r="CD2085"/>
      <c r="CE2085"/>
      <c r="CF2085"/>
      <c r="CG2085"/>
      <c r="CH2085"/>
      <c r="CI2085"/>
      <c r="CJ2085"/>
      <c r="CK2085"/>
      <c r="CL2085"/>
      <c r="CN2085"/>
    </row>
    <row r="2086" spans="7:92" x14ac:dyDescent="0.4">
      <c r="G2086"/>
      <c r="I2086"/>
      <c r="J2086"/>
      <c r="R2086"/>
      <c r="S2086"/>
      <c r="T2086"/>
      <c r="U2086"/>
      <c r="V2086"/>
      <c r="W2086"/>
      <c r="X2086"/>
      <c r="Y2086"/>
      <c r="Z2086"/>
      <c r="AA2086"/>
      <c r="AB2086"/>
      <c r="AC2086"/>
      <c r="AD2086"/>
      <c r="AE2086"/>
      <c r="AF2086"/>
      <c r="AG2086"/>
      <c r="AH2086"/>
      <c r="AI2086"/>
      <c r="AJ2086"/>
      <c r="AK2086"/>
      <c r="AL2086"/>
      <c r="AM2086"/>
      <c r="AN2086"/>
      <c r="AO2086"/>
      <c r="AP2086"/>
      <c r="AQ2086"/>
      <c r="AR2086"/>
      <c r="AS2086"/>
      <c r="AT2086"/>
      <c r="AU2086"/>
      <c r="AV2086"/>
      <c r="AW2086"/>
      <c r="AX2086"/>
      <c r="AY2086"/>
      <c r="AZ2086"/>
      <c r="BA2086"/>
      <c r="BB2086"/>
      <c r="BC2086"/>
      <c r="BD2086"/>
      <c r="BE2086"/>
      <c r="BF2086"/>
      <c r="BG2086"/>
      <c r="BH2086"/>
      <c r="BI2086"/>
      <c r="BJ2086"/>
      <c r="BK2086"/>
      <c r="BL2086"/>
      <c r="BM2086"/>
      <c r="BN2086"/>
      <c r="BO2086"/>
      <c r="BP2086"/>
      <c r="BQ2086"/>
      <c r="BR2086"/>
      <c r="BS2086"/>
      <c r="BT2086"/>
      <c r="BU2086"/>
      <c r="BV2086"/>
      <c r="BW2086"/>
      <c r="BX2086"/>
      <c r="BY2086"/>
      <c r="BZ2086"/>
      <c r="CA2086"/>
      <c r="CB2086"/>
      <c r="CC2086"/>
      <c r="CD2086"/>
      <c r="CE2086"/>
      <c r="CF2086"/>
      <c r="CG2086"/>
      <c r="CH2086"/>
      <c r="CI2086"/>
      <c r="CJ2086"/>
      <c r="CK2086"/>
      <c r="CL2086"/>
      <c r="CN2086"/>
    </row>
    <row r="2087" spans="7:92" x14ac:dyDescent="0.4">
      <c r="G2087"/>
      <c r="I2087"/>
      <c r="J2087"/>
      <c r="R2087"/>
      <c r="S2087"/>
      <c r="T2087"/>
      <c r="U2087"/>
      <c r="V2087"/>
      <c r="W2087"/>
      <c r="X2087"/>
      <c r="Y2087"/>
      <c r="Z2087"/>
      <c r="AA2087"/>
      <c r="AB2087"/>
      <c r="AC2087"/>
      <c r="AD2087"/>
      <c r="AE2087"/>
      <c r="AF2087"/>
      <c r="AG2087"/>
      <c r="AH2087"/>
      <c r="AI2087"/>
      <c r="AJ2087"/>
      <c r="AK2087"/>
      <c r="AL2087"/>
      <c r="AM2087"/>
      <c r="AN2087"/>
      <c r="AO2087"/>
      <c r="AP2087"/>
      <c r="AQ2087"/>
      <c r="AR2087"/>
      <c r="AS2087"/>
      <c r="AT2087"/>
      <c r="AU2087"/>
      <c r="AV2087"/>
      <c r="AW2087"/>
      <c r="AX2087"/>
      <c r="AY2087"/>
      <c r="AZ2087"/>
      <c r="BA2087"/>
      <c r="BB2087"/>
      <c r="BC2087"/>
      <c r="BD2087"/>
      <c r="BE2087"/>
      <c r="BF2087"/>
      <c r="BG2087"/>
      <c r="BH2087"/>
      <c r="BI2087"/>
      <c r="BJ2087"/>
      <c r="BK2087"/>
      <c r="BL2087"/>
      <c r="BM2087"/>
      <c r="BN2087"/>
      <c r="BO2087"/>
      <c r="BP2087"/>
      <c r="BQ2087"/>
      <c r="BR2087"/>
      <c r="BS2087"/>
      <c r="BT2087"/>
      <c r="BU2087"/>
      <c r="BV2087"/>
      <c r="BW2087"/>
      <c r="BX2087"/>
      <c r="BY2087"/>
      <c r="BZ2087"/>
      <c r="CA2087"/>
      <c r="CB2087"/>
      <c r="CC2087"/>
      <c r="CD2087"/>
      <c r="CE2087"/>
      <c r="CF2087"/>
      <c r="CG2087"/>
      <c r="CH2087"/>
      <c r="CI2087"/>
      <c r="CJ2087"/>
      <c r="CK2087"/>
      <c r="CL2087"/>
      <c r="CN2087"/>
    </row>
    <row r="2088" spans="7:92" x14ac:dyDescent="0.4">
      <c r="G2088"/>
      <c r="I2088"/>
      <c r="J2088"/>
      <c r="R2088"/>
      <c r="S2088"/>
      <c r="T2088"/>
      <c r="U2088"/>
      <c r="V2088"/>
      <c r="W2088"/>
      <c r="X2088"/>
      <c r="Y2088"/>
      <c r="Z2088"/>
      <c r="AA2088"/>
      <c r="AB2088"/>
      <c r="AC2088"/>
      <c r="AD2088"/>
      <c r="AE2088"/>
      <c r="AF2088"/>
      <c r="AG2088"/>
      <c r="AH2088"/>
      <c r="AI2088"/>
      <c r="AJ2088"/>
      <c r="AK2088"/>
      <c r="AL2088"/>
      <c r="AM2088"/>
      <c r="AN2088"/>
      <c r="AO2088"/>
      <c r="AP2088"/>
      <c r="AQ2088"/>
      <c r="AR2088"/>
      <c r="AS2088"/>
      <c r="AT2088"/>
      <c r="AU2088"/>
      <c r="AV2088"/>
      <c r="AW2088"/>
      <c r="AX2088"/>
      <c r="AY2088"/>
      <c r="AZ2088"/>
      <c r="BA2088"/>
      <c r="BB2088"/>
      <c r="BC2088"/>
      <c r="BD2088"/>
      <c r="BE2088"/>
      <c r="BF2088"/>
      <c r="BG2088"/>
      <c r="BH2088"/>
      <c r="BI2088"/>
      <c r="BJ2088"/>
      <c r="BK2088"/>
      <c r="BL2088"/>
      <c r="BM2088"/>
      <c r="BN2088"/>
      <c r="BO2088"/>
      <c r="BP2088"/>
      <c r="BQ2088"/>
      <c r="BR2088"/>
      <c r="BS2088"/>
      <c r="BT2088"/>
      <c r="BU2088"/>
      <c r="BV2088"/>
      <c r="BW2088"/>
      <c r="BX2088"/>
      <c r="BY2088"/>
      <c r="BZ2088"/>
      <c r="CA2088"/>
      <c r="CB2088"/>
      <c r="CC2088"/>
      <c r="CD2088"/>
      <c r="CE2088"/>
      <c r="CF2088"/>
      <c r="CG2088"/>
      <c r="CH2088"/>
      <c r="CI2088"/>
      <c r="CJ2088"/>
      <c r="CK2088"/>
      <c r="CL2088"/>
      <c r="CN2088"/>
    </row>
    <row r="2089" spans="7:92" x14ac:dyDescent="0.4">
      <c r="G2089"/>
      <c r="I2089"/>
      <c r="J2089"/>
      <c r="R2089"/>
      <c r="S2089"/>
      <c r="T2089"/>
      <c r="U2089"/>
      <c r="V2089"/>
      <c r="W2089"/>
      <c r="X2089"/>
      <c r="Y2089"/>
      <c r="Z2089"/>
      <c r="AA2089"/>
      <c r="AB2089"/>
      <c r="AC2089"/>
      <c r="AD2089"/>
      <c r="AE2089"/>
      <c r="AF2089"/>
      <c r="AG2089"/>
      <c r="AH2089"/>
      <c r="AI2089"/>
      <c r="AJ2089"/>
      <c r="AK2089"/>
      <c r="AL2089"/>
      <c r="AM2089"/>
      <c r="AN2089"/>
      <c r="AO2089"/>
      <c r="AP2089"/>
      <c r="AQ2089"/>
      <c r="AR2089"/>
      <c r="AS2089"/>
      <c r="AT2089"/>
      <c r="AU2089"/>
      <c r="AV2089"/>
      <c r="AW2089"/>
      <c r="AX2089"/>
      <c r="AY2089"/>
      <c r="AZ2089"/>
      <c r="BA2089"/>
      <c r="BB2089"/>
      <c r="BC2089"/>
      <c r="BD2089"/>
      <c r="BE2089"/>
      <c r="BF2089"/>
      <c r="BG2089"/>
      <c r="BH2089"/>
      <c r="BI2089"/>
      <c r="BJ2089"/>
      <c r="BK2089"/>
      <c r="BL2089"/>
      <c r="BM2089"/>
      <c r="BN2089"/>
      <c r="BO2089"/>
      <c r="BP2089"/>
      <c r="BQ2089"/>
      <c r="BR2089"/>
      <c r="BS2089"/>
      <c r="BT2089"/>
      <c r="BU2089"/>
      <c r="BV2089"/>
      <c r="BW2089"/>
      <c r="BX2089"/>
      <c r="BY2089"/>
      <c r="BZ2089"/>
      <c r="CA2089"/>
      <c r="CB2089"/>
      <c r="CC2089"/>
      <c r="CD2089"/>
      <c r="CE2089"/>
      <c r="CF2089"/>
      <c r="CG2089"/>
      <c r="CH2089"/>
      <c r="CI2089"/>
      <c r="CJ2089"/>
      <c r="CK2089"/>
      <c r="CL2089"/>
      <c r="CN2089"/>
    </row>
    <row r="2090" spans="7:92" x14ac:dyDescent="0.4">
      <c r="G2090"/>
      <c r="I2090"/>
      <c r="J2090"/>
      <c r="R2090"/>
      <c r="S2090"/>
      <c r="T2090"/>
      <c r="U2090"/>
      <c r="V2090"/>
      <c r="W2090"/>
      <c r="X2090"/>
      <c r="Y2090"/>
      <c r="Z2090"/>
      <c r="AA2090"/>
      <c r="AB2090"/>
      <c r="AC2090"/>
      <c r="AD2090"/>
      <c r="AE2090"/>
      <c r="AF2090"/>
      <c r="AG2090"/>
      <c r="AH2090"/>
      <c r="AI2090"/>
      <c r="AJ2090"/>
      <c r="AK2090"/>
      <c r="AL2090"/>
      <c r="AM2090"/>
      <c r="AN2090"/>
      <c r="AO2090"/>
      <c r="AP2090"/>
      <c r="AQ2090"/>
      <c r="AR2090"/>
      <c r="AS2090"/>
      <c r="AT2090"/>
      <c r="AU2090"/>
      <c r="AV2090"/>
      <c r="AW2090"/>
      <c r="AX2090"/>
      <c r="AY2090"/>
      <c r="AZ2090"/>
      <c r="BA2090"/>
      <c r="BB2090"/>
      <c r="BC2090"/>
      <c r="BD2090"/>
      <c r="BE2090"/>
      <c r="BF2090"/>
      <c r="BG2090"/>
      <c r="BH2090"/>
      <c r="BI2090"/>
      <c r="BJ2090"/>
      <c r="BK2090"/>
      <c r="BL2090"/>
      <c r="BM2090"/>
      <c r="BN2090"/>
      <c r="BO2090"/>
      <c r="BP2090"/>
      <c r="BQ2090"/>
      <c r="BR2090"/>
      <c r="BS2090"/>
      <c r="BT2090"/>
      <c r="BU2090"/>
      <c r="BV2090"/>
      <c r="BW2090"/>
      <c r="BX2090"/>
      <c r="BY2090"/>
      <c r="BZ2090"/>
      <c r="CA2090"/>
      <c r="CB2090"/>
      <c r="CC2090"/>
      <c r="CD2090"/>
      <c r="CE2090"/>
      <c r="CF2090"/>
      <c r="CG2090"/>
      <c r="CH2090"/>
      <c r="CI2090"/>
      <c r="CJ2090"/>
      <c r="CK2090"/>
      <c r="CL2090"/>
      <c r="CN2090"/>
    </row>
    <row r="2091" spans="7:92" x14ac:dyDescent="0.4">
      <c r="G2091"/>
      <c r="I2091"/>
      <c r="J2091"/>
      <c r="R2091"/>
      <c r="S2091"/>
      <c r="T2091"/>
      <c r="U2091"/>
      <c r="V2091"/>
      <c r="W2091"/>
      <c r="X2091"/>
      <c r="Y2091"/>
      <c r="Z2091"/>
      <c r="AA2091"/>
      <c r="AB2091"/>
      <c r="AC2091"/>
      <c r="AD2091"/>
      <c r="AE2091"/>
      <c r="AF2091"/>
      <c r="AG2091"/>
      <c r="AH2091"/>
      <c r="AI2091"/>
      <c r="AJ2091"/>
      <c r="AK2091"/>
      <c r="AL2091"/>
      <c r="AM2091"/>
      <c r="AN2091"/>
      <c r="AO2091"/>
      <c r="AP2091"/>
      <c r="AQ2091"/>
      <c r="AR2091"/>
      <c r="AS2091"/>
      <c r="AT2091"/>
      <c r="AU2091"/>
      <c r="AV2091"/>
      <c r="AW2091"/>
      <c r="AX2091"/>
      <c r="AY2091"/>
      <c r="AZ2091"/>
      <c r="BA2091"/>
      <c r="BB2091"/>
      <c r="BC2091"/>
      <c r="BD2091"/>
      <c r="BE2091"/>
      <c r="BF2091"/>
      <c r="BG2091"/>
      <c r="BH2091"/>
      <c r="BI2091"/>
      <c r="BJ2091"/>
      <c r="BK2091"/>
      <c r="BL2091"/>
      <c r="BM2091"/>
      <c r="BN2091"/>
      <c r="BO2091"/>
      <c r="BP2091"/>
      <c r="BQ2091"/>
      <c r="BR2091"/>
      <c r="BS2091"/>
      <c r="BT2091"/>
      <c r="BU2091"/>
      <c r="BV2091"/>
      <c r="BW2091"/>
      <c r="BX2091"/>
      <c r="BY2091"/>
      <c r="BZ2091"/>
      <c r="CA2091"/>
      <c r="CB2091"/>
      <c r="CC2091"/>
      <c r="CD2091"/>
      <c r="CE2091"/>
      <c r="CF2091"/>
      <c r="CG2091"/>
      <c r="CH2091"/>
      <c r="CI2091"/>
      <c r="CJ2091"/>
      <c r="CK2091"/>
      <c r="CL2091"/>
      <c r="CN2091"/>
    </row>
    <row r="2092" spans="7:92" x14ac:dyDescent="0.4">
      <c r="G2092"/>
      <c r="I2092"/>
      <c r="J2092"/>
      <c r="R2092"/>
      <c r="S2092"/>
      <c r="T2092"/>
      <c r="U2092"/>
      <c r="V2092"/>
      <c r="W2092"/>
      <c r="X2092"/>
      <c r="Y2092"/>
      <c r="Z2092"/>
      <c r="AA2092"/>
      <c r="AB2092"/>
      <c r="AC2092"/>
      <c r="AD2092"/>
      <c r="AE2092"/>
      <c r="AF2092"/>
      <c r="AG2092"/>
      <c r="AH2092"/>
      <c r="AI2092"/>
      <c r="AJ2092"/>
      <c r="AK2092"/>
      <c r="AL2092"/>
      <c r="AM2092"/>
      <c r="AN2092"/>
      <c r="AO2092"/>
      <c r="AP2092"/>
      <c r="AQ2092"/>
      <c r="AR2092"/>
      <c r="AS2092"/>
      <c r="AT2092"/>
      <c r="AU2092"/>
      <c r="AV2092"/>
      <c r="AW2092"/>
      <c r="AX2092"/>
      <c r="AY2092"/>
      <c r="AZ2092"/>
      <c r="BA2092"/>
      <c r="BB2092"/>
      <c r="BC2092"/>
      <c r="BD2092"/>
      <c r="BE2092"/>
      <c r="BF2092"/>
      <c r="BG2092"/>
      <c r="BH2092"/>
      <c r="BI2092"/>
      <c r="BJ2092"/>
      <c r="BK2092"/>
      <c r="BL2092"/>
      <c r="BM2092"/>
      <c r="BN2092"/>
      <c r="BO2092"/>
      <c r="BP2092"/>
      <c r="BQ2092"/>
      <c r="BR2092"/>
      <c r="BS2092"/>
      <c r="BT2092"/>
      <c r="BU2092"/>
      <c r="BV2092"/>
      <c r="BW2092"/>
      <c r="BX2092"/>
      <c r="BY2092"/>
      <c r="BZ2092"/>
      <c r="CA2092"/>
      <c r="CB2092"/>
      <c r="CC2092"/>
      <c r="CD2092"/>
      <c r="CE2092"/>
      <c r="CF2092"/>
      <c r="CG2092"/>
      <c r="CH2092"/>
      <c r="CI2092"/>
      <c r="CJ2092"/>
      <c r="CK2092"/>
      <c r="CL2092"/>
      <c r="CN2092"/>
    </row>
    <row r="2093" spans="7:92" x14ac:dyDescent="0.4">
      <c r="G2093"/>
      <c r="I2093"/>
      <c r="J2093"/>
      <c r="R2093"/>
      <c r="S2093"/>
      <c r="T2093"/>
      <c r="U2093"/>
      <c r="V2093"/>
      <c r="W2093"/>
      <c r="X2093"/>
      <c r="Y2093"/>
      <c r="Z2093"/>
      <c r="AA2093"/>
      <c r="AB2093"/>
      <c r="AC2093"/>
      <c r="AD2093"/>
      <c r="AE2093"/>
      <c r="AF2093"/>
      <c r="AG2093"/>
      <c r="AH2093"/>
      <c r="AI2093"/>
      <c r="AJ2093"/>
      <c r="AK2093"/>
      <c r="AL2093"/>
      <c r="AM2093"/>
      <c r="AN2093"/>
      <c r="AO2093"/>
      <c r="AP2093"/>
      <c r="AQ2093"/>
      <c r="AR2093"/>
      <c r="AS2093"/>
      <c r="AT2093"/>
      <c r="AU2093"/>
      <c r="AV2093"/>
      <c r="AW2093"/>
      <c r="AX2093"/>
      <c r="AY2093"/>
      <c r="AZ2093"/>
      <c r="BA2093"/>
      <c r="BB2093"/>
      <c r="BC2093"/>
      <c r="BD2093"/>
      <c r="BE2093"/>
      <c r="BF2093"/>
      <c r="BG2093"/>
      <c r="BH2093"/>
      <c r="BI2093"/>
      <c r="BJ2093"/>
      <c r="BK2093"/>
      <c r="BL2093"/>
      <c r="BM2093"/>
      <c r="BN2093"/>
      <c r="BO2093"/>
      <c r="BP2093"/>
      <c r="BQ2093"/>
      <c r="BR2093"/>
      <c r="BS2093"/>
      <c r="BT2093"/>
      <c r="BU2093"/>
      <c r="BV2093"/>
      <c r="BW2093"/>
      <c r="BX2093"/>
      <c r="BY2093"/>
      <c r="BZ2093"/>
      <c r="CA2093"/>
      <c r="CB2093"/>
      <c r="CC2093"/>
      <c r="CD2093"/>
      <c r="CE2093"/>
      <c r="CF2093"/>
      <c r="CG2093"/>
      <c r="CH2093"/>
      <c r="CI2093"/>
      <c r="CJ2093"/>
      <c r="CK2093"/>
      <c r="CL2093"/>
      <c r="CN2093"/>
    </row>
    <row r="2094" spans="7:92" x14ac:dyDescent="0.4">
      <c r="G2094"/>
      <c r="I2094"/>
      <c r="J2094"/>
      <c r="R2094"/>
      <c r="S2094"/>
      <c r="T2094"/>
      <c r="U2094"/>
      <c r="V2094"/>
      <c r="W2094"/>
      <c r="X2094"/>
      <c r="Y2094"/>
      <c r="Z2094"/>
      <c r="AA2094"/>
      <c r="AB2094"/>
      <c r="AC2094"/>
      <c r="AD2094"/>
      <c r="AE2094"/>
      <c r="AF2094"/>
      <c r="AG2094"/>
      <c r="AH2094"/>
      <c r="AI2094"/>
      <c r="AJ2094"/>
      <c r="AK2094"/>
      <c r="AL2094"/>
      <c r="AM2094"/>
      <c r="AN2094"/>
      <c r="AO2094"/>
      <c r="AP2094"/>
      <c r="AQ2094"/>
      <c r="AR2094"/>
      <c r="AS2094"/>
      <c r="AT2094"/>
      <c r="AU2094"/>
      <c r="AV2094"/>
      <c r="AW2094"/>
      <c r="AX2094"/>
      <c r="AY2094"/>
      <c r="AZ2094"/>
      <c r="BA2094"/>
      <c r="BB2094"/>
      <c r="BC2094"/>
      <c r="BD2094"/>
      <c r="BE2094"/>
      <c r="BF2094"/>
      <c r="BG2094"/>
      <c r="BH2094"/>
      <c r="BI2094"/>
      <c r="BJ2094"/>
      <c r="BK2094"/>
      <c r="BL2094"/>
      <c r="BM2094"/>
      <c r="BN2094"/>
      <c r="BO2094"/>
      <c r="BP2094"/>
      <c r="BQ2094"/>
      <c r="BR2094"/>
      <c r="BS2094"/>
      <c r="BT2094"/>
      <c r="BU2094"/>
      <c r="BV2094"/>
      <c r="BW2094"/>
      <c r="BX2094"/>
      <c r="BY2094"/>
      <c r="BZ2094"/>
      <c r="CA2094"/>
      <c r="CB2094"/>
      <c r="CC2094"/>
      <c r="CD2094"/>
      <c r="CE2094"/>
      <c r="CF2094"/>
      <c r="CG2094"/>
      <c r="CH2094"/>
      <c r="CI2094"/>
      <c r="CJ2094"/>
      <c r="CK2094"/>
      <c r="CL2094"/>
      <c r="CN2094"/>
    </row>
    <row r="2095" spans="7:92" x14ac:dyDescent="0.4">
      <c r="G2095"/>
      <c r="I2095"/>
      <c r="J2095"/>
      <c r="R2095"/>
      <c r="S2095"/>
      <c r="T2095"/>
      <c r="U2095"/>
      <c r="V2095"/>
      <c r="W2095"/>
      <c r="X2095"/>
      <c r="Y2095"/>
      <c r="Z2095"/>
      <c r="AA2095"/>
      <c r="AB2095"/>
      <c r="AC2095"/>
      <c r="AD2095"/>
      <c r="AE2095"/>
      <c r="AF2095"/>
      <c r="AG2095"/>
      <c r="AH2095"/>
      <c r="AI2095"/>
      <c r="AJ2095"/>
      <c r="AK2095"/>
      <c r="AL2095"/>
      <c r="AM2095"/>
      <c r="AN2095"/>
      <c r="AO2095"/>
      <c r="AP2095"/>
      <c r="AQ2095"/>
      <c r="AR2095"/>
      <c r="AS2095"/>
      <c r="AT2095"/>
      <c r="AU2095"/>
      <c r="AV2095"/>
      <c r="AW2095"/>
      <c r="AX2095"/>
      <c r="AY2095"/>
      <c r="AZ2095"/>
      <c r="BA2095"/>
      <c r="BB2095"/>
      <c r="BC2095"/>
      <c r="BD2095"/>
      <c r="BE2095"/>
      <c r="BF2095"/>
      <c r="BG2095"/>
      <c r="BH2095"/>
      <c r="BI2095"/>
      <c r="BJ2095"/>
      <c r="BK2095"/>
      <c r="BL2095"/>
      <c r="BM2095"/>
      <c r="BN2095"/>
      <c r="BO2095"/>
      <c r="BP2095"/>
      <c r="BQ2095"/>
      <c r="BR2095"/>
      <c r="BS2095"/>
      <c r="BT2095"/>
      <c r="BU2095"/>
      <c r="BV2095"/>
      <c r="BW2095"/>
      <c r="BX2095"/>
      <c r="BY2095"/>
      <c r="BZ2095"/>
      <c r="CA2095"/>
      <c r="CB2095"/>
      <c r="CC2095"/>
      <c r="CD2095"/>
      <c r="CE2095"/>
      <c r="CF2095"/>
      <c r="CG2095"/>
      <c r="CH2095"/>
      <c r="CI2095"/>
      <c r="CJ2095"/>
      <c r="CK2095"/>
      <c r="CL2095"/>
      <c r="CN2095"/>
    </row>
    <row r="2096" spans="7:92" x14ac:dyDescent="0.4">
      <c r="G2096"/>
      <c r="I2096"/>
      <c r="J2096"/>
      <c r="R2096"/>
      <c r="S2096"/>
      <c r="T2096"/>
      <c r="U2096"/>
      <c r="V2096"/>
      <c r="W2096"/>
      <c r="X2096"/>
      <c r="Y2096"/>
      <c r="Z2096"/>
      <c r="AA2096"/>
      <c r="AB2096"/>
      <c r="AC2096"/>
      <c r="AD2096"/>
      <c r="AE2096"/>
      <c r="AF2096"/>
      <c r="AG2096"/>
      <c r="AH2096"/>
      <c r="AI2096"/>
      <c r="AJ2096"/>
      <c r="AK2096"/>
      <c r="AL2096"/>
      <c r="AM2096"/>
      <c r="AN2096"/>
      <c r="AO2096"/>
      <c r="AP2096"/>
      <c r="AQ2096"/>
      <c r="AR2096"/>
      <c r="AS2096"/>
      <c r="AT2096"/>
      <c r="AU2096"/>
      <c r="AV2096"/>
      <c r="AW2096"/>
      <c r="AX2096"/>
      <c r="AY2096"/>
      <c r="AZ2096"/>
      <c r="BA2096"/>
      <c r="BB2096"/>
      <c r="BC2096"/>
      <c r="BD2096"/>
      <c r="BE2096"/>
      <c r="BF2096"/>
      <c r="BG2096"/>
      <c r="BH2096"/>
      <c r="BI2096"/>
      <c r="BJ2096"/>
      <c r="BK2096"/>
      <c r="BL2096"/>
      <c r="BM2096"/>
      <c r="BN2096"/>
      <c r="BO2096"/>
      <c r="BP2096"/>
      <c r="BQ2096"/>
      <c r="BR2096"/>
      <c r="BS2096"/>
      <c r="BT2096"/>
      <c r="BU2096"/>
      <c r="BV2096"/>
      <c r="BW2096"/>
      <c r="BX2096"/>
      <c r="BY2096"/>
      <c r="BZ2096"/>
      <c r="CA2096"/>
      <c r="CB2096"/>
      <c r="CC2096"/>
      <c r="CD2096"/>
      <c r="CE2096"/>
      <c r="CF2096"/>
      <c r="CG2096"/>
      <c r="CH2096"/>
      <c r="CI2096"/>
      <c r="CJ2096"/>
      <c r="CK2096"/>
      <c r="CL2096"/>
      <c r="CN2096"/>
    </row>
    <row r="2097" spans="7:92" x14ac:dyDescent="0.4">
      <c r="G2097"/>
      <c r="I2097"/>
      <c r="J2097"/>
      <c r="R2097"/>
      <c r="S2097"/>
      <c r="T2097"/>
      <c r="U2097"/>
      <c r="V2097"/>
      <c r="W2097"/>
      <c r="X2097"/>
      <c r="Y2097"/>
      <c r="Z2097"/>
      <c r="AA2097"/>
      <c r="AB2097"/>
      <c r="AC2097"/>
      <c r="AD2097"/>
      <c r="AE2097"/>
      <c r="AF2097"/>
      <c r="AG2097"/>
      <c r="AH2097"/>
      <c r="AI2097"/>
      <c r="AJ2097"/>
      <c r="AK2097"/>
      <c r="AL2097"/>
      <c r="AM2097"/>
      <c r="AN2097"/>
      <c r="AO2097"/>
      <c r="AP2097"/>
      <c r="AQ2097"/>
      <c r="AR2097"/>
      <c r="AS2097"/>
      <c r="AT2097"/>
      <c r="AU2097"/>
      <c r="AV2097"/>
      <c r="AW2097"/>
      <c r="AX2097"/>
      <c r="AY2097"/>
      <c r="AZ2097"/>
      <c r="BA2097"/>
      <c r="BB2097"/>
      <c r="BC2097"/>
      <c r="BD2097"/>
      <c r="BE2097"/>
      <c r="BF2097"/>
      <c r="BG2097"/>
      <c r="BH2097"/>
      <c r="BI2097"/>
      <c r="BJ2097"/>
      <c r="BK2097"/>
      <c r="BL2097"/>
      <c r="BM2097"/>
      <c r="BN2097"/>
      <c r="BO2097"/>
      <c r="BP2097"/>
      <c r="BQ2097"/>
      <c r="BR2097"/>
      <c r="BS2097"/>
      <c r="BT2097"/>
      <c r="BU2097"/>
      <c r="BV2097"/>
      <c r="BW2097"/>
      <c r="BX2097"/>
      <c r="BY2097"/>
      <c r="BZ2097"/>
      <c r="CA2097"/>
      <c r="CB2097"/>
      <c r="CC2097"/>
      <c r="CD2097"/>
      <c r="CE2097"/>
      <c r="CF2097"/>
      <c r="CG2097"/>
      <c r="CH2097"/>
      <c r="CI2097"/>
      <c r="CJ2097"/>
      <c r="CK2097"/>
      <c r="CL2097"/>
      <c r="CN2097"/>
    </row>
    <row r="2098" spans="7:92" x14ac:dyDescent="0.4">
      <c r="G2098"/>
      <c r="I2098"/>
      <c r="J2098"/>
      <c r="R2098"/>
      <c r="S2098"/>
      <c r="T2098"/>
      <c r="U2098"/>
      <c r="V2098"/>
      <c r="W2098"/>
      <c r="X2098"/>
      <c r="Y2098"/>
      <c r="Z2098"/>
      <c r="AA2098"/>
      <c r="AB2098"/>
      <c r="AC2098"/>
      <c r="AD2098"/>
      <c r="AE2098"/>
      <c r="AF2098"/>
      <c r="AG2098"/>
      <c r="AH2098"/>
      <c r="AI2098"/>
      <c r="AJ2098"/>
      <c r="AK2098"/>
      <c r="AL2098"/>
      <c r="AM2098"/>
      <c r="AN2098"/>
      <c r="AO2098"/>
      <c r="AP2098"/>
      <c r="AQ2098"/>
      <c r="AR2098"/>
      <c r="AS2098"/>
      <c r="AT2098"/>
      <c r="AU2098"/>
      <c r="AV2098"/>
      <c r="AW2098"/>
      <c r="AX2098"/>
      <c r="AY2098"/>
      <c r="AZ2098"/>
      <c r="BA2098"/>
      <c r="BB2098"/>
      <c r="BC2098"/>
      <c r="BD2098"/>
      <c r="BE2098"/>
      <c r="BF2098"/>
      <c r="BG2098"/>
      <c r="BH2098"/>
      <c r="BI2098"/>
      <c r="BJ2098"/>
      <c r="BK2098"/>
      <c r="BL2098"/>
      <c r="BM2098"/>
      <c r="BN2098"/>
      <c r="BO2098"/>
      <c r="BP2098"/>
      <c r="BQ2098"/>
      <c r="BR2098"/>
      <c r="BS2098"/>
      <c r="BT2098"/>
      <c r="BU2098"/>
      <c r="BV2098"/>
      <c r="BW2098"/>
      <c r="BX2098"/>
      <c r="BY2098"/>
      <c r="BZ2098"/>
      <c r="CA2098"/>
      <c r="CB2098"/>
      <c r="CC2098"/>
      <c r="CD2098"/>
      <c r="CE2098"/>
      <c r="CF2098"/>
      <c r="CG2098"/>
      <c r="CH2098"/>
      <c r="CI2098"/>
      <c r="CJ2098"/>
      <c r="CK2098"/>
      <c r="CL2098"/>
      <c r="CN2098"/>
    </row>
    <row r="2099" spans="7:92" x14ac:dyDescent="0.4">
      <c r="G2099"/>
      <c r="I2099"/>
      <c r="J2099"/>
      <c r="R2099"/>
      <c r="S2099"/>
      <c r="T2099"/>
      <c r="U2099"/>
      <c r="V2099"/>
      <c r="W2099"/>
      <c r="X2099"/>
      <c r="Y2099"/>
      <c r="Z2099"/>
      <c r="AA2099"/>
      <c r="AB2099"/>
      <c r="AC2099"/>
      <c r="AD2099"/>
      <c r="AE2099"/>
      <c r="AF2099"/>
      <c r="AG2099"/>
      <c r="AH2099"/>
      <c r="AI2099"/>
      <c r="AJ2099"/>
      <c r="AK2099"/>
      <c r="AL2099"/>
      <c r="AM2099"/>
      <c r="AN2099"/>
      <c r="AO2099"/>
      <c r="AP2099"/>
      <c r="AQ2099"/>
      <c r="AR2099"/>
      <c r="AS2099"/>
      <c r="AT2099"/>
      <c r="AU2099"/>
      <c r="AV2099"/>
      <c r="AW2099"/>
      <c r="AX2099"/>
      <c r="AY2099"/>
      <c r="AZ2099"/>
      <c r="BA2099"/>
      <c r="BB2099"/>
      <c r="BC2099"/>
      <c r="BD2099"/>
      <c r="BE2099"/>
      <c r="BF2099"/>
      <c r="BG2099"/>
      <c r="BH2099"/>
      <c r="BI2099"/>
      <c r="BJ2099"/>
      <c r="BK2099"/>
      <c r="BL2099"/>
      <c r="BM2099"/>
      <c r="BN2099"/>
      <c r="BO2099"/>
      <c r="BP2099"/>
      <c r="BQ2099"/>
      <c r="BR2099"/>
      <c r="BS2099"/>
      <c r="BT2099"/>
      <c r="BU2099"/>
      <c r="BV2099"/>
      <c r="BW2099"/>
      <c r="BX2099"/>
      <c r="BY2099"/>
      <c r="BZ2099"/>
      <c r="CA2099"/>
      <c r="CB2099"/>
      <c r="CC2099"/>
      <c r="CD2099"/>
      <c r="CE2099"/>
      <c r="CF2099"/>
      <c r="CG2099"/>
      <c r="CH2099"/>
      <c r="CI2099"/>
      <c r="CJ2099"/>
      <c r="CK2099"/>
      <c r="CL2099"/>
      <c r="CN2099"/>
    </row>
    <row r="2100" spans="7:92" x14ac:dyDescent="0.4">
      <c r="G2100"/>
      <c r="I2100"/>
      <c r="J2100"/>
      <c r="R2100"/>
      <c r="S2100"/>
      <c r="T2100"/>
      <c r="U2100"/>
      <c r="V2100"/>
      <c r="W2100"/>
      <c r="X2100"/>
      <c r="Y2100"/>
      <c r="Z2100"/>
      <c r="AA2100"/>
      <c r="AB2100"/>
      <c r="AC2100"/>
      <c r="AD2100"/>
      <c r="AE2100"/>
      <c r="AF2100"/>
      <c r="AG2100"/>
      <c r="AH2100"/>
      <c r="AI2100"/>
      <c r="AJ2100"/>
      <c r="AK2100"/>
      <c r="AL2100"/>
      <c r="AM2100"/>
      <c r="AN2100"/>
      <c r="AO2100"/>
      <c r="AP2100"/>
      <c r="AQ2100"/>
      <c r="AR2100"/>
      <c r="AS2100"/>
      <c r="AT2100"/>
      <c r="AU2100"/>
      <c r="AV2100"/>
      <c r="AW2100"/>
      <c r="AX2100"/>
      <c r="AY2100"/>
      <c r="AZ2100"/>
      <c r="BA2100"/>
      <c r="BB2100"/>
      <c r="BC2100"/>
      <c r="BD2100"/>
      <c r="BE2100"/>
      <c r="BF2100"/>
      <c r="BG2100"/>
      <c r="BH2100"/>
      <c r="BI2100"/>
      <c r="BJ2100"/>
      <c r="BK2100"/>
      <c r="BL2100"/>
      <c r="BM2100"/>
      <c r="BN2100"/>
      <c r="BO2100"/>
      <c r="BP2100"/>
      <c r="BQ2100"/>
      <c r="BR2100"/>
      <c r="BS2100"/>
      <c r="BT2100"/>
      <c r="BU2100"/>
      <c r="BV2100"/>
      <c r="BW2100"/>
      <c r="BX2100"/>
      <c r="BY2100"/>
      <c r="BZ2100"/>
      <c r="CA2100"/>
      <c r="CB2100"/>
      <c r="CC2100"/>
      <c r="CD2100"/>
      <c r="CE2100"/>
      <c r="CF2100"/>
      <c r="CG2100"/>
      <c r="CH2100"/>
      <c r="CI2100"/>
      <c r="CJ2100"/>
      <c r="CK2100"/>
      <c r="CL2100"/>
      <c r="CN2100"/>
    </row>
    <row r="2101" spans="7:92" x14ac:dyDescent="0.4">
      <c r="G2101"/>
      <c r="I2101"/>
      <c r="J2101"/>
      <c r="R2101"/>
      <c r="S2101"/>
      <c r="T2101"/>
      <c r="U2101"/>
      <c r="V2101"/>
      <c r="W2101"/>
      <c r="X2101"/>
      <c r="Y2101"/>
      <c r="Z2101"/>
      <c r="AA2101"/>
      <c r="AB2101"/>
      <c r="AC2101"/>
      <c r="AD2101"/>
      <c r="AE2101"/>
      <c r="AF2101"/>
      <c r="AG2101"/>
      <c r="AH2101"/>
      <c r="AI2101"/>
      <c r="AJ2101"/>
      <c r="AK2101"/>
      <c r="AL2101"/>
      <c r="AM2101"/>
      <c r="AN2101"/>
      <c r="AO2101"/>
      <c r="AP2101"/>
      <c r="AQ2101"/>
      <c r="AR2101"/>
      <c r="AS2101"/>
      <c r="AT2101"/>
      <c r="AU2101"/>
      <c r="AV2101"/>
      <c r="AW2101"/>
      <c r="AX2101"/>
      <c r="AY2101"/>
      <c r="AZ2101"/>
      <c r="BA2101"/>
      <c r="BB2101"/>
      <c r="BC2101"/>
      <c r="BD2101"/>
      <c r="BE2101"/>
      <c r="BF2101"/>
      <c r="BG2101"/>
      <c r="BH2101"/>
      <c r="BI2101"/>
      <c r="BJ2101"/>
      <c r="BK2101"/>
      <c r="BL2101"/>
      <c r="BM2101"/>
      <c r="BN2101"/>
      <c r="BO2101"/>
      <c r="BP2101"/>
      <c r="BQ2101"/>
      <c r="BR2101"/>
      <c r="BS2101"/>
      <c r="BT2101"/>
      <c r="BU2101"/>
      <c r="BV2101"/>
      <c r="BW2101"/>
      <c r="BX2101"/>
      <c r="BY2101"/>
      <c r="BZ2101"/>
      <c r="CA2101"/>
      <c r="CB2101"/>
      <c r="CC2101"/>
      <c r="CD2101"/>
      <c r="CE2101"/>
      <c r="CF2101"/>
      <c r="CG2101"/>
      <c r="CH2101"/>
      <c r="CI2101"/>
      <c r="CJ2101"/>
      <c r="CK2101"/>
      <c r="CL2101"/>
      <c r="CN2101"/>
    </row>
    <row r="2102" spans="7:92" x14ac:dyDescent="0.4">
      <c r="G2102"/>
      <c r="I2102"/>
      <c r="J2102"/>
      <c r="R2102"/>
      <c r="S2102"/>
      <c r="T2102"/>
      <c r="U2102"/>
      <c r="V2102"/>
      <c r="W2102"/>
      <c r="X2102"/>
      <c r="Y2102"/>
      <c r="Z2102"/>
      <c r="AA2102"/>
      <c r="AB2102"/>
      <c r="AC2102"/>
      <c r="AD2102"/>
      <c r="AE2102"/>
      <c r="AF2102"/>
      <c r="AG2102"/>
      <c r="AH2102"/>
      <c r="AI2102"/>
      <c r="AJ2102"/>
      <c r="AK2102"/>
      <c r="AL2102"/>
      <c r="AM2102"/>
      <c r="AN2102"/>
      <c r="AO2102"/>
      <c r="AP2102"/>
      <c r="AQ2102"/>
      <c r="AR2102"/>
      <c r="AS2102"/>
      <c r="AT2102"/>
      <c r="AU2102"/>
      <c r="AV2102"/>
      <c r="AW2102"/>
      <c r="AX2102"/>
      <c r="AY2102"/>
      <c r="AZ2102"/>
      <c r="BA2102"/>
      <c r="BB2102"/>
      <c r="BC2102"/>
      <c r="BD2102"/>
      <c r="BE2102"/>
      <c r="BF2102"/>
      <c r="BG2102"/>
      <c r="BH2102"/>
      <c r="BI2102"/>
      <c r="BJ2102"/>
      <c r="BK2102"/>
      <c r="BL2102"/>
      <c r="BM2102"/>
      <c r="BN2102"/>
      <c r="BO2102"/>
      <c r="BP2102"/>
      <c r="BQ2102"/>
      <c r="BR2102"/>
      <c r="BS2102"/>
      <c r="BT2102"/>
      <c r="BU2102"/>
      <c r="BV2102"/>
      <c r="BW2102"/>
      <c r="BX2102"/>
      <c r="BY2102"/>
      <c r="BZ2102"/>
      <c r="CA2102"/>
      <c r="CB2102"/>
      <c r="CC2102"/>
      <c r="CD2102"/>
      <c r="CE2102"/>
      <c r="CF2102"/>
      <c r="CG2102"/>
      <c r="CH2102"/>
      <c r="CI2102"/>
      <c r="CJ2102"/>
      <c r="CK2102"/>
      <c r="CL2102"/>
      <c r="CN2102"/>
    </row>
    <row r="2103" spans="7:92" x14ac:dyDescent="0.4">
      <c r="G2103"/>
      <c r="I2103"/>
      <c r="J2103"/>
      <c r="R2103"/>
      <c r="S2103"/>
      <c r="T2103"/>
      <c r="U2103"/>
      <c r="V2103"/>
      <c r="W2103"/>
      <c r="X2103"/>
      <c r="Y2103"/>
      <c r="Z2103"/>
      <c r="AA2103"/>
      <c r="AB2103"/>
      <c r="AC2103"/>
      <c r="AD2103"/>
      <c r="AE2103"/>
      <c r="AF2103"/>
      <c r="AG2103"/>
      <c r="AH2103"/>
      <c r="AI2103"/>
      <c r="AJ2103"/>
      <c r="AK2103"/>
      <c r="AL2103"/>
      <c r="AM2103"/>
      <c r="AN2103"/>
      <c r="AO2103"/>
      <c r="AP2103"/>
      <c r="AQ2103"/>
      <c r="AR2103"/>
      <c r="AS2103"/>
      <c r="AT2103"/>
      <c r="AU2103"/>
      <c r="AV2103"/>
      <c r="AW2103"/>
      <c r="AX2103"/>
      <c r="AY2103"/>
      <c r="AZ2103"/>
      <c r="BA2103"/>
      <c r="BB2103"/>
      <c r="BC2103"/>
      <c r="BD2103"/>
      <c r="BE2103"/>
      <c r="BF2103"/>
      <c r="BG2103"/>
      <c r="BH2103"/>
      <c r="BI2103"/>
      <c r="BJ2103"/>
      <c r="BK2103"/>
      <c r="BL2103"/>
      <c r="BM2103"/>
      <c r="BN2103"/>
      <c r="BO2103"/>
      <c r="BP2103"/>
      <c r="BQ2103"/>
      <c r="BR2103"/>
      <c r="BS2103"/>
      <c r="BT2103"/>
      <c r="BU2103"/>
      <c r="BV2103"/>
      <c r="BW2103"/>
      <c r="BX2103"/>
      <c r="BY2103"/>
      <c r="BZ2103"/>
      <c r="CA2103"/>
      <c r="CB2103"/>
      <c r="CC2103"/>
      <c r="CD2103"/>
      <c r="CE2103"/>
      <c r="CF2103"/>
      <c r="CG2103"/>
      <c r="CH2103"/>
      <c r="CI2103"/>
      <c r="CJ2103"/>
      <c r="CK2103"/>
      <c r="CL2103"/>
      <c r="CN2103"/>
    </row>
    <row r="2104" spans="7:92" x14ac:dyDescent="0.4">
      <c r="G2104"/>
      <c r="I2104"/>
      <c r="J2104"/>
      <c r="R2104"/>
      <c r="S2104"/>
      <c r="T2104"/>
      <c r="U2104"/>
      <c r="V2104"/>
      <c r="W2104"/>
      <c r="X2104"/>
      <c r="Y2104"/>
      <c r="Z2104"/>
      <c r="AA2104"/>
      <c r="AB2104"/>
      <c r="AC2104"/>
      <c r="AD2104"/>
      <c r="AE2104"/>
      <c r="AF2104"/>
      <c r="AG2104"/>
      <c r="AH2104"/>
      <c r="AI2104"/>
      <c r="AJ2104"/>
      <c r="AK2104"/>
      <c r="AL2104"/>
      <c r="AM2104"/>
      <c r="AN2104"/>
      <c r="AO2104"/>
      <c r="AP2104"/>
      <c r="AQ2104"/>
      <c r="AR2104"/>
      <c r="AS2104"/>
      <c r="AT2104"/>
      <c r="AU2104"/>
      <c r="AV2104"/>
      <c r="AW2104"/>
      <c r="AX2104"/>
      <c r="AY2104"/>
      <c r="AZ2104"/>
      <c r="BA2104"/>
      <c r="BB2104"/>
      <c r="BC2104"/>
      <c r="BD2104"/>
      <c r="BE2104"/>
      <c r="BF2104"/>
      <c r="BG2104"/>
      <c r="BH2104"/>
      <c r="BI2104"/>
      <c r="BJ2104"/>
      <c r="BK2104"/>
      <c r="BL2104"/>
      <c r="BM2104"/>
      <c r="BN2104"/>
      <c r="BO2104"/>
      <c r="BP2104"/>
      <c r="BQ2104"/>
      <c r="BR2104"/>
      <c r="BS2104"/>
      <c r="BT2104"/>
      <c r="BU2104"/>
      <c r="BV2104"/>
      <c r="BW2104"/>
      <c r="BX2104"/>
      <c r="BY2104"/>
      <c r="BZ2104"/>
      <c r="CA2104"/>
      <c r="CB2104"/>
      <c r="CC2104"/>
      <c r="CD2104"/>
      <c r="CE2104"/>
      <c r="CF2104"/>
      <c r="CG2104"/>
      <c r="CH2104"/>
      <c r="CI2104"/>
      <c r="CJ2104"/>
      <c r="CK2104"/>
      <c r="CL2104"/>
      <c r="CN2104"/>
    </row>
    <row r="2105" spans="7:92" x14ac:dyDescent="0.4">
      <c r="G2105"/>
      <c r="I2105"/>
      <c r="J2105"/>
      <c r="R2105"/>
      <c r="S2105"/>
      <c r="T2105"/>
      <c r="U2105"/>
      <c r="V2105"/>
      <c r="W2105"/>
      <c r="X2105"/>
      <c r="Y2105"/>
      <c r="Z2105"/>
      <c r="AA2105"/>
      <c r="AB2105"/>
      <c r="AC2105"/>
      <c r="AD2105"/>
      <c r="AE2105"/>
      <c r="AF2105"/>
      <c r="AG2105"/>
      <c r="AH2105"/>
      <c r="AI2105"/>
      <c r="AJ2105"/>
      <c r="AK2105"/>
      <c r="AL2105"/>
      <c r="AM2105"/>
      <c r="AN2105"/>
      <c r="AO2105"/>
      <c r="AP2105"/>
      <c r="AQ2105"/>
      <c r="AR2105"/>
      <c r="AS2105"/>
      <c r="AT2105"/>
      <c r="AU2105"/>
      <c r="AV2105"/>
      <c r="AW2105"/>
      <c r="AX2105"/>
      <c r="AY2105"/>
      <c r="AZ2105"/>
      <c r="BA2105"/>
      <c r="BB2105"/>
      <c r="BC2105"/>
      <c r="BD2105"/>
      <c r="BE2105"/>
      <c r="BF2105"/>
      <c r="BG2105"/>
      <c r="BH2105"/>
      <c r="BI2105"/>
      <c r="BJ2105"/>
      <c r="BK2105"/>
      <c r="BL2105"/>
      <c r="BM2105"/>
      <c r="BN2105"/>
      <c r="BO2105"/>
      <c r="BP2105"/>
      <c r="BQ2105"/>
      <c r="BR2105"/>
      <c r="BS2105"/>
      <c r="BT2105"/>
      <c r="BU2105"/>
      <c r="BV2105"/>
      <c r="BW2105"/>
      <c r="BX2105"/>
      <c r="BY2105"/>
      <c r="BZ2105"/>
      <c r="CA2105"/>
      <c r="CB2105"/>
      <c r="CC2105"/>
      <c r="CD2105"/>
      <c r="CE2105"/>
      <c r="CF2105"/>
      <c r="CG2105"/>
      <c r="CH2105"/>
      <c r="CI2105"/>
      <c r="CJ2105"/>
      <c r="CK2105"/>
      <c r="CL2105"/>
      <c r="CN2105"/>
    </row>
    <row r="2106" spans="7:92" x14ac:dyDescent="0.4">
      <c r="G2106"/>
      <c r="I2106"/>
      <c r="J2106"/>
      <c r="R2106"/>
      <c r="S2106"/>
      <c r="T2106"/>
      <c r="U2106"/>
      <c r="V2106"/>
      <c r="W2106"/>
      <c r="X2106"/>
      <c r="Y2106"/>
      <c r="Z2106"/>
      <c r="AA2106"/>
      <c r="AB2106"/>
      <c r="AC2106"/>
      <c r="AD2106"/>
      <c r="AE2106"/>
      <c r="AF2106"/>
      <c r="AG2106"/>
      <c r="AH2106"/>
      <c r="AI2106"/>
      <c r="AJ2106"/>
      <c r="AK2106"/>
      <c r="AL2106"/>
      <c r="AM2106"/>
      <c r="AN2106"/>
      <c r="AO2106"/>
      <c r="AP2106"/>
      <c r="AQ2106"/>
      <c r="AR2106"/>
      <c r="AS2106"/>
      <c r="AT2106"/>
      <c r="AU2106"/>
      <c r="AV2106"/>
      <c r="AW2106"/>
      <c r="AX2106"/>
      <c r="AY2106"/>
      <c r="AZ2106"/>
      <c r="BA2106"/>
      <c r="BB2106"/>
      <c r="BC2106"/>
      <c r="BD2106"/>
      <c r="BE2106"/>
      <c r="BF2106"/>
      <c r="BG2106"/>
      <c r="BH2106"/>
      <c r="BI2106"/>
      <c r="BJ2106"/>
      <c r="BK2106"/>
      <c r="BL2106"/>
      <c r="BM2106"/>
      <c r="BN2106"/>
      <c r="BO2106"/>
      <c r="BP2106"/>
      <c r="BQ2106"/>
      <c r="BR2106"/>
      <c r="BS2106"/>
      <c r="BT2106"/>
      <c r="BU2106"/>
      <c r="BV2106"/>
      <c r="BW2106"/>
      <c r="BX2106"/>
      <c r="BY2106"/>
      <c r="BZ2106"/>
      <c r="CA2106"/>
      <c r="CB2106"/>
      <c r="CC2106"/>
      <c r="CD2106"/>
      <c r="CE2106"/>
      <c r="CF2106"/>
      <c r="CG2106"/>
      <c r="CH2106"/>
      <c r="CI2106"/>
      <c r="CJ2106"/>
      <c r="CK2106"/>
      <c r="CL2106"/>
      <c r="CN2106"/>
    </row>
    <row r="2107" spans="7:92" x14ac:dyDescent="0.4">
      <c r="G2107"/>
      <c r="I2107"/>
      <c r="J2107"/>
      <c r="R2107"/>
      <c r="S2107"/>
      <c r="T2107"/>
      <c r="U2107"/>
      <c r="V2107"/>
      <c r="W2107"/>
      <c r="X2107"/>
      <c r="Y2107"/>
      <c r="Z2107"/>
      <c r="AA2107"/>
      <c r="AB2107"/>
      <c r="AC2107"/>
      <c r="AD2107"/>
      <c r="AE2107"/>
      <c r="AF2107"/>
      <c r="AG2107"/>
      <c r="AH2107"/>
      <c r="AI2107"/>
      <c r="AJ2107"/>
      <c r="AK2107"/>
      <c r="AL2107"/>
      <c r="AM2107"/>
      <c r="AN2107"/>
      <c r="AO2107"/>
      <c r="AP2107"/>
      <c r="AQ2107"/>
      <c r="AR2107"/>
      <c r="AS2107"/>
      <c r="AT2107"/>
      <c r="AU2107"/>
      <c r="AV2107"/>
      <c r="AW2107"/>
      <c r="AX2107"/>
      <c r="AY2107"/>
      <c r="AZ2107"/>
      <c r="BA2107"/>
      <c r="BB2107"/>
      <c r="BC2107"/>
      <c r="BD2107"/>
      <c r="BE2107"/>
      <c r="BF2107"/>
      <c r="BG2107"/>
      <c r="BH2107"/>
      <c r="BI2107"/>
      <c r="BJ2107"/>
      <c r="BK2107"/>
      <c r="BL2107"/>
      <c r="BM2107"/>
      <c r="BN2107"/>
      <c r="BO2107"/>
      <c r="BP2107"/>
      <c r="BQ2107"/>
      <c r="BR2107"/>
      <c r="BS2107"/>
      <c r="BT2107"/>
      <c r="BU2107"/>
      <c r="BV2107"/>
      <c r="BW2107"/>
      <c r="BX2107"/>
      <c r="BY2107"/>
      <c r="BZ2107"/>
      <c r="CA2107"/>
      <c r="CB2107"/>
      <c r="CC2107"/>
      <c r="CD2107"/>
      <c r="CE2107"/>
      <c r="CF2107"/>
      <c r="CG2107"/>
      <c r="CH2107"/>
      <c r="CI2107"/>
      <c r="CJ2107"/>
      <c r="CK2107"/>
      <c r="CL2107"/>
      <c r="CN2107"/>
    </row>
    <row r="2108" spans="7:92" x14ac:dyDescent="0.4">
      <c r="G2108"/>
      <c r="I2108"/>
      <c r="J2108"/>
      <c r="R2108"/>
      <c r="S2108"/>
      <c r="T2108"/>
      <c r="U2108"/>
      <c r="V2108"/>
      <c r="W2108"/>
      <c r="X2108"/>
      <c r="Y2108"/>
      <c r="Z2108"/>
      <c r="AA2108"/>
      <c r="AB2108"/>
      <c r="AC2108"/>
      <c r="AD2108"/>
      <c r="AE2108"/>
      <c r="AF2108"/>
      <c r="AG2108"/>
      <c r="AH2108"/>
      <c r="AI2108"/>
      <c r="AJ2108"/>
      <c r="AK2108"/>
      <c r="AL2108"/>
      <c r="AM2108"/>
      <c r="AN2108"/>
      <c r="AO2108"/>
      <c r="AP2108"/>
      <c r="AQ2108"/>
      <c r="AR2108"/>
      <c r="AS2108"/>
      <c r="AT2108"/>
      <c r="AU2108"/>
      <c r="AV2108"/>
      <c r="AW2108"/>
      <c r="AX2108"/>
      <c r="AY2108"/>
      <c r="AZ2108"/>
      <c r="BA2108"/>
      <c r="BB2108"/>
      <c r="BC2108"/>
      <c r="BD2108"/>
      <c r="BE2108"/>
      <c r="BF2108"/>
      <c r="BG2108"/>
      <c r="BH2108"/>
      <c r="BI2108"/>
      <c r="BJ2108"/>
      <c r="BK2108"/>
      <c r="BL2108"/>
      <c r="BM2108"/>
      <c r="BN2108"/>
      <c r="BO2108"/>
      <c r="BP2108"/>
      <c r="BQ2108"/>
      <c r="BR2108"/>
      <c r="BS2108"/>
      <c r="BT2108"/>
      <c r="BU2108"/>
      <c r="BV2108"/>
      <c r="BW2108"/>
      <c r="BX2108"/>
      <c r="BY2108"/>
      <c r="BZ2108"/>
      <c r="CA2108"/>
      <c r="CB2108"/>
      <c r="CC2108"/>
      <c r="CD2108"/>
      <c r="CE2108"/>
      <c r="CF2108"/>
      <c r="CG2108"/>
      <c r="CH2108"/>
      <c r="CI2108"/>
      <c r="CJ2108"/>
      <c r="CK2108"/>
      <c r="CL2108"/>
      <c r="CN2108"/>
    </row>
    <row r="2109" spans="7:92" x14ac:dyDescent="0.4">
      <c r="G2109"/>
      <c r="I2109"/>
      <c r="J2109"/>
      <c r="R2109"/>
      <c r="S2109"/>
      <c r="T2109"/>
      <c r="U2109"/>
      <c r="V2109"/>
      <c r="W2109"/>
      <c r="X2109"/>
      <c r="Y2109"/>
      <c r="Z2109"/>
      <c r="AA2109"/>
      <c r="AB2109"/>
      <c r="AC2109"/>
      <c r="AD2109"/>
      <c r="AE2109"/>
      <c r="AF2109"/>
      <c r="AG2109"/>
      <c r="AH2109"/>
      <c r="AI2109"/>
      <c r="AJ2109"/>
      <c r="AK2109"/>
      <c r="AL2109"/>
      <c r="AM2109"/>
      <c r="AN2109"/>
      <c r="AO2109"/>
      <c r="AP2109"/>
      <c r="AQ2109"/>
      <c r="AR2109"/>
      <c r="AS2109"/>
      <c r="AT2109"/>
      <c r="AU2109"/>
      <c r="AV2109"/>
      <c r="AW2109"/>
      <c r="AX2109"/>
      <c r="AY2109"/>
      <c r="AZ2109"/>
      <c r="BA2109"/>
      <c r="BB2109"/>
      <c r="BC2109"/>
      <c r="BD2109"/>
      <c r="BE2109"/>
      <c r="BF2109"/>
      <c r="BG2109"/>
      <c r="BH2109"/>
      <c r="BI2109"/>
      <c r="BJ2109"/>
      <c r="BK2109"/>
      <c r="BL2109"/>
      <c r="BM2109"/>
      <c r="BN2109"/>
      <c r="BO2109"/>
      <c r="BP2109"/>
      <c r="BQ2109"/>
      <c r="BR2109"/>
      <c r="BS2109"/>
      <c r="BT2109"/>
      <c r="BU2109"/>
      <c r="BV2109"/>
      <c r="BW2109"/>
      <c r="BX2109"/>
      <c r="BY2109"/>
      <c r="BZ2109"/>
      <c r="CA2109"/>
      <c r="CB2109"/>
      <c r="CC2109"/>
      <c r="CD2109"/>
      <c r="CE2109"/>
      <c r="CF2109"/>
      <c r="CG2109"/>
      <c r="CH2109"/>
      <c r="CI2109"/>
      <c r="CJ2109"/>
      <c r="CK2109"/>
      <c r="CL2109"/>
      <c r="CN2109"/>
    </row>
    <row r="2110" spans="7:92" x14ac:dyDescent="0.4">
      <c r="G2110"/>
      <c r="I2110"/>
      <c r="J2110"/>
      <c r="R2110"/>
      <c r="S2110"/>
      <c r="T2110"/>
      <c r="U2110"/>
      <c r="V2110"/>
      <c r="W2110"/>
      <c r="X2110"/>
      <c r="Y2110"/>
      <c r="Z2110"/>
      <c r="AA2110"/>
      <c r="AB2110"/>
      <c r="AC2110"/>
      <c r="AD2110"/>
      <c r="AE2110"/>
      <c r="AF2110"/>
      <c r="AG2110"/>
      <c r="AH2110"/>
      <c r="AI2110"/>
      <c r="AJ2110"/>
      <c r="AK2110"/>
      <c r="AL2110"/>
      <c r="AM2110"/>
      <c r="AN2110"/>
      <c r="AO2110"/>
      <c r="AP2110"/>
      <c r="AQ2110"/>
      <c r="AR2110"/>
      <c r="AS2110"/>
      <c r="AT2110"/>
      <c r="AU2110"/>
      <c r="AV2110"/>
      <c r="AW2110"/>
      <c r="AX2110"/>
      <c r="AY2110"/>
      <c r="AZ2110"/>
      <c r="BA2110"/>
      <c r="BB2110"/>
      <c r="BC2110"/>
      <c r="BD2110"/>
      <c r="BE2110"/>
      <c r="BF2110"/>
      <c r="BG2110"/>
      <c r="BH2110"/>
      <c r="BI2110"/>
      <c r="BJ2110"/>
      <c r="BK2110"/>
      <c r="BL2110"/>
      <c r="BM2110"/>
      <c r="BN2110"/>
      <c r="BO2110"/>
      <c r="BP2110"/>
      <c r="BQ2110"/>
      <c r="BR2110"/>
      <c r="BS2110"/>
      <c r="BT2110"/>
      <c r="BU2110"/>
      <c r="BV2110"/>
      <c r="BW2110"/>
      <c r="BX2110"/>
      <c r="BY2110"/>
      <c r="BZ2110"/>
      <c r="CA2110"/>
      <c r="CB2110"/>
      <c r="CC2110"/>
      <c r="CD2110"/>
      <c r="CE2110"/>
      <c r="CF2110"/>
      <c r="CG2110"/>
      <c r="CH2110"/>
      <c r="CI2110"/>
      <c r="CJ2110"/>
      <c r="CK2110"/>
      <c r="CL2110"/>
      <c r="CN2110"/>
    </row>
    <row r="2111" spans="7:92" x14ac:dyDescent="0.4">
      <c r="G2111"/>
      <c r="I2111"/>
      <c r="J2111"/>
      <c r="R2111"/>
      <c r="S2111"/>
      <c r="T2111"/>
      <c r="U2111"/>
      <c r="V2111"/>
      <c r="W2111"/>
      <c r="X2111"/>
      <c r="Y2111"/>
      <c r="Z2111"/>
      <c r="AA2111"/>
      <c r="AB2111"/>
      <c r="AC2111"/>
      <c r="AD2111"/>
      <c r="AE2111"/>
      <c r="AF2111"/>
      <c r="AG2111"/>
      <c r="AH2111"/>
      <c r="AI2111"/>
      <c r="AJ2111"/>
      <c r="AK2111"/>
      <c r="AL2111"/>
      <c r="AM2111"/>
      <c r="AN2111"/>
      <c r="AO2111"/>
      <c r="AP2111"/>
      <c r="AQ2111"/>
      <c r="AR2111"/>
      <c r="AS2111"/>
      <c r="AT2111"/>
      <c r="AU2111"/>
      <c r="AV2111"/>
      <c r="AW2111"/>
      <c r="AX2111"/>
      <c r="AY2111"/>
      <c r="AZ2111"/>
      <c r="BA2111"/>
      <c r="BB2111"/>
      <c r="BC2111"/>
      <c r="BD2111"/>
      <c r="BE2111"/>
      <c r="BF2111"/>
      <c r="BG2111"/>
      <c r="BH2111"/>
      <c r="BI2111"/>
      <c r="BJ2111"/>
      <c r="BK2111"/>
      <c r="BL2111"/>
      <c r="BM2111"/>
      <c r="BN2111"/>
      <c r="BO2111"/>
      <c r="BP2111"/>
      <c r="BQ2111"/>
      <c r="BR2111"/>
      <c r="BS2111"/>
      <c r="BT2111"/>
      <c r="BU2111"/>
      <c r="BV2111"/>
      <c r="BW2111"/>
      <c r="BX2111"/>
      <c r="BY2111"/>
      <c r="BZ2111"/>
      <c r="CA2111"/>
      <c r="CB2111"/>
      <c r="CC2111"/>
      <c r="CD2111"/>
      <c r="CE2111"/>
      <c r="CF2111"/>
      <c r="CG2111"/>
      <c r="CH2111"/>
      <c r="CI2111"/>
      <c r="CJ2111"/>
      <c r="CK2111"/>
      <c r="CL2111"/>
      <c r="CN2111"/>
    </row>
    <row r="2112" spans="7:92" x14ac:dyDescent="0.4">
      <c r="G2112"/>
      <c r="I2112"/>
      <c r="J2112"/>
      <c r="R2112"/>
      <c r="S2112"/>
      <c r="T2112"/>
      <c r="U2112"/>
      <c r="V2112"/>
      <c r="W2112"/>
      <c r="X2112"/>
      <c r="Y2112"/>
      <c r="Z2112"/>
      <c r="AA2112"/>
      <c r="AB2112"/>
      <c r="AC2112"/>
      <c r="AD2112"/>
      <c r="AE2112"/>
      <c r="AF2112"/>
      <c r="AG2112"/>
      <c r="AH2112"/>
      <c r="AI2112"/>
      <c r="AJ2112"/>
      <c r="AK2112"/>
      <c r="AL2112"/>
      <c r="AM2112"/>
      <c r="AN2112"/>
      <c r="AO2112"/>
      <c r="AP2112"/>
      <c r="AQ2112"/>
      <c r="AR2112"/>
      <c r="AS2112"/>
      <c r="AT2112"/>
      <c r="AU2112"/>
      <c r="AV2112"/>
      <c r="AW2112"/>
      <c r="AX2112"/>
      <c r="AY2112"/>
      <c r="AZ2112"/>
      <c r="BA2112"/>
      <c r="BB2112"/>
      <c r="BC2112"/>
      <c r="BD2112"/>
      <c r="BE2112"/>
      <c r="BF2112"/>
      <c r="BG2112"/>
      <c r="BH2112"/>
      <c r="BI2112"/>
      <c r="BJ2112"/>
      <c r="BK2112"/>
      <c r="BL2112"/>
      <c r="BM2112"/>
      <c r="BN2112"/>
      <c r="BO2112"/>
      <c r="BP2112"/>
      <c r="BQ2112"/>
      <c r="BR2112"/>
      <c r="BS2112"/>
      <c r="BT2112"/>
      <c r="BU2112"/>
      <c r="BV2112"/>
      <c r="BW2112"/>
      <c r="BX2112"/>
      <c r="BY2112"/>
      <c r="BZ2112"/>
      <c r="CA2112"/>
      <c r="CB2112"/>
      <c r="CC2112"/>
      <c r="CD2112"/>
      <c r="CE2112"/>
      <c r="CF2112"/>
      <c r="CG2112"/>
      <c r="CH2112"/>
      <c r="CI2112"/>
      <c r="CJ2112"/>
      <c r="CK2112"/>
      <c r="CL2112"/>
      <c r="CN2112"/>
    </row>
    <row r="2113" spans="7:92" x14ac:dyDescent="0.4">
      <c r="G2113"/>
      <c r="I2113"/>
      <c r="J2113"/>
      <c r="R2113"/>
      <c r="S2113"/>
      <c r="T2113"/>
      <c r="U2113"/>
      <c r="V2113"/>
      <c r="W2113"/>
      <c r="X2113"/>
      <c r="Y2113"/>
      <c r="Z2113"/>
      <c r="AA2113"/>
      <c r="AB2113"/>
      <c r="AC2113"/>
      <c r="AD2113"/>
      <c r="AE2113"/>
      <c r="AF2113"/>
      <c r="AG2113"/>
      <c r="AH2113"/>
      <c r="AI2113"/>
      <c r="AJ2113"/>
      <c r="AK2113"/>
      <c r="AL2113"/>
      <c r="AM2113"/>
      <c r="AN2113"/>
      <c r="AO2113"/>
      <c r="AP2113"/>
      <c r="AQ2113"/>
      <c r="AR2113"/>
      <c r="AS2113"/>
      <c r="AT2113"/>
      <c r="AU2113"/>
      <c r="AV2113"/>
      <c r="AW2113"/>
      <c r="AX2113"/>
      <c r="AY2113"/>
      <c r="AZ2113"/>
      <c r="BA2113"/>
      <c r="BB2113"/>
      <c r="BC2113"/>
      <c r="BD2113"/>
      <c r="BE2113"/>
      <c r="BF2113"/>
      <c r="BG2113"/>
      <c r="BH2113"/>
      <c r="BI2113"/>
      <c r="BJ2113"/>
      <c r="BK2113"/>
      <c r="BL2113"/>
      <c r="BM2113"/>
      <c r="BN2113"/>
      <c r="BO2113"/>
      <c r="BP2113"/>
      <c r="BQ2113"/>
      <c r="BR2113"/>
      <c r="BS2113"/>
      <c r="BT2113"/>
      <c r="BU2113"/>
      <c r="BV2113"/>
      <c r="BW2113"/>
      <c r="BX2113"/>
      <c r="BY2113"/>
      <c r="BZ2113"/>
      <c r="CA2113"/>
      <c r="CB2113"/>
      <c r="CC2113"/>
      <c r="CD2113"/>
      <c r="CE2113"/>
      <c r="CF2113"/>
      <c r="CG2113"/>
      <c r="CH2113"/>
      <c r="CI2113"/>
      <c r="CJ2113"/>
      <c r="CK2113"/>
      <c r="CL2113"/>
      <c r="CN2113"/>
    </row>
    <row r="2114" spans="7:92" x14ac:dyDescent="0.4">
      <c r="G2114"/>
      <c r="I2114"/>
      <c r="J2114"/>
      <c r="R2114"/>
      <c r="S2114"/>
      <c r="T2114"/>
      <c r="U2114"/>
      <c r="V2114"/>
      <c r="W2114"/>
      <c r="X2114"/>
      <c r="Y2114"/>
      <c r="Z2114"/>
      <c r="AA2114"/>
      <c r="AB2114"/>
      <c r="AC2114"/>
      <c r="AD2114"/>
      <c r="AE2114"/>
      <c r="AF2114"/>
      <c r="AG2114"/>
      <c r="AH2114"/>
      <c r="AI2114"/>
      <c r="AJ2114"/>
      <c r="AK2114"/>
      <c r="AL2114"/>
      <c r="AM2114"/>
      <c r="AN2114"/>
      <c r="AO2114"/>
      <c r="AP2114"/>
      <c r="AQ2114"/>
      <c r="AR2114"/>
      <c r="AS2114"/>
      <c r="AT2114"/>
      <c r="AU2114"/>
      <c r="AV2114"/>
      <c r="AW2114"/>
      <c r="AX2114"/>
      <c r="AY2114"/>
      <c r="AZ2114"/>
      <c r="BA2114"/>
      <c r="BB2114"/>
      <c r="BC2114"/>
      <c r="BD2114"/>
      <c r="BE2114"/>
      <c r="BF2114"/>
      <c r="BG2114"/>
      <c r="BH2114"/>
      <c r="BI2114"/>
      <c r="BJ2114"/>
      <c r="BK2114"/>
      <c r="BL2114"/>
      <c r="BM2114"/>
      <c r="BN2114"/>
      <c r="BO2114"/>
      <c r="BP2114"/>
      <c r="BQ2114"/>
      <c r="BR2114"/>
      <c r="BS2114"/>
      <c r="BT2114"/>
      <c r="BU2114"/>
      <c r="BV2114"/>
      <c r="BW2114"/>
      <c r="BX2114"/>
      <c r="BY2114"/>
      <c r="BZ2114"/>
      <c r="CA2114"/>
      <c r="CB2114"/>
      <c r="CC2114"/>
      <c r="CD2114"/>
      <c r="CE2114"/>
      <c r="CF2114"/>
      <c r="CG2114"/>
      <c r="CH2114"/>
      <c r="CI2114"/>
      <c r="CJ2114"/>
      <c r="CK2114"/>
      <c r="CL2114"/>
      <c r="CN2114"/>
    </row>
    <row r="2115" spans="7:92" x14ac:dyDescent="0.4">
      <c r="G2115"/>
      <c r="I2115"/>
      <c r="J2115"/>
      <c r="R2115"/>
      <c r="S2115"/>
      <c r="T2115"/>
      <c r="U2115"/>
      <c r="V2115"/>
      <c r="W2115"/>
      <c r="X2115"/>
      <c r="Y2115"/>
      <c r="Z2115"/>
      <c r="AA2115"/>
      <c r="AB2115"/>
      <c r="AC2115"/>
      <c r="AD2115"/>
      <c r="AE2115"/>
      <c r="AF2115"/>
      <c r="AG2115"/>
      <c r="AH2115"/>
      <c r="AI2115"/>
      <c r="AJ2115"/>
      <c r="AK2115"/>
      <c r="AL2115"/>
      <c r="AM2115"/>
      <c r="AN2115"/>
      <c r="AO2115"/>
      <c r="AP2115"/>
      <c r="AQ2115"/>
      <c r="AR2115"/>
      <c r="AS2115"/>
      <c r="AT2115"/>
      <c r="AU2115"/>
      <c r="AV2115"/>
      <c r="AW2115"/>
      <c r="AX2115"/>
      <c r="AY2115"/>
      <c r="AZ2115"/>
      <c r="BA2115"/>
      <c r="BB2115"/>
      <c r="BC2115"/>
      <c r="BD2115"/>
      <c r="BE2115"/>
      <c r="BF2115"/>
      <c r="BG2115"/>
      <c r="BH2115"/>
      <c r="BI2115"/>
      <c r="BJ2115"/>
      <c r="BK2115"/>
      <c r="BL2115"/>
      <c r="BM2115"/>
      <c r="BN2115"/>
      <c r="BO2115"/>
      <c r="BP2115"/>
      <c r="BQ2115"/>
      <c r="BR2115"/>
      <c r="BS2115"/>
      <c r="BT2115"/>
      <c r="BU2115"/>
      <c r="BV2115"/>
      <c r="BW2115"/>
      <c r="BX2115"/>
      <c r="BY2115"/>
      <c r="BZ2115"/>
      <c r="CA2115"/>
      <c r="CB2115"/>
      <c r="CC2115"/>
      <c r="CD2115"/>
      <c r="CE2115"/>
      <c r="CF2115"/>
      <c r="CG2115"/>
      <c r="CH2115"/>
      <c r="CI2115"/>
      <c r="CJ2115"/>
      <c r="CK2115"/>
      <c r="CL2115"/>
      <c r="CN2115"/>
    </row>
    <row r="2116" spans="7:92" x14ac:dyDescent="0.4">
      <c r="G2116"/>
      <c r="I2116"/>
      <c r="J2116"/>
      <c r="R2116"/>
      <c r="S2116"/>
      <c r="T2116"/>
      <c r="U2116"/>
      <c r="V2116"/>
      <c r="W2116"/>
      <c r="X2116"/>
      <c r="Y2116"/>
      <c r="Z2116"/>
      <c r="AA2116"/>
      <c r="AB2116"/>
      <c r="AC2116"/>
      <c r="AD2116"/>
      <c r="AE2116"/>
      <c r="AF2116"/>
      <c r="AG2116"/>
      <c r="AH2116"/>
      <c r="AI2116"/>
      <c r="AJ2116"/>
      <c r="AK2116"/>
      <c r="AL2116"/>
      <c r="AM2116"/>
      <c r="AN2116"/>
      <c r="AO2116"/>
      <c r="AP2116"/>
      <c r="AQ2116"/>
      <c r="AR2116"/>
      <c r="AS2116"/>
      <c r="AT2116"/>
      <c r="AU2116"/>
      <c r="AV2116"/>
      <c r="AW2116"/>
      <c r="AX2116"/>
      <c r="AY2116"/>
      <c r="AZ2116"/>
      <c r="BA2116"/>
      <c r="BB2116"/>
      <c r="BC2116"/>
      <c r="BD2116"/>
      <c r="BE2116"/>
      <c r="BF2116"/>
      <c r="BG2116"/>
      <c r="BH2116"/>
      <c r="BI2116"/>
      <c r="BJ2116"/>
      <c r="BK2116"/>
      <c r="BL2116"/>
      <c r="BM2116"/>
      <c r="BN2116"/>
      <c r="BO2116"/>
      <c r="BP2116"/>
      <c r="BQ2116"/>
      <c r="BR2116"/>
      <c r="BS2116"/>
      <c r="BT2116"/>
      <c r="BU2116"/>
      <c r="BV2116"/>
      <c r="BW2116"/>
      <c r="BX2116"/>
      <c r="BY2116"/>
      <c r="BZ2116"/>
      <c r="CA2116"/>
      <c r="CB2116"/>
      <c r="CC2116"/>
      <c r="CD2116"/>
      <c r="CE2116"/>
      <c r="CF2116"/>
      <c r="CG2116"/>
      <c r="CH2116"/>
      <c r="CI2116"/>
      <c r="CJ2116"/>
      <c r="CK2116"/>
      <c r="CL2116"/>
      <c r="CN2116"/>
    </row>
    <row r="2117" spans="7:92" x14ac:dyDescent="0.4">
      <c r="G2117"/>
      <c r="I2117"/>
      <c r="J2117"/>
      <c r="R2117"/>
      <c r="S2117"/>
      <c r="T2117"/>
      <c r="U2117"/>
      <c r="V2117"/>
      <c r="W2117"/>
      <c r="X2117"/>
      <c r="Y2117"/>
      <c r="Z2117"/>
      <c r="AA2117"/>
      <c r="AB2117"/>
      <c r="AC2117"/>
      <c r="AD2117"/>
      <c r="AE2117"/>
      <c r="AF2117"/>
      <c r="AG2117"/>
      <c r="AH2117"/>
      <c r="AI2117"/>
      <c r="AJ2117"/>
      <c r="AK2117"/>
      <c r="AL2117"/>
      <c r="AM2117"/>
      <c r="AN2117"/>
      <c r="AO2117"/>
      <c r="AP2117"/>
      <c r="AQ2117"/>
      <c r="AR2117"/>
      <c r="AS2117"/>
      <c r="AT2117"/>
      <c r="AU2117"/>
      <c r="AV2117"/>
      <c r="AW2117"/>
      <c r="AX2117"/>
      <c r="AY2117"/>
      <c r="AZ2117"/>
      <c r="BA2117"/>
      <c r="BB2117"/>
      <c r="BC2117"/>
      <c r="BD2117"/>
      <c r="BE2117"/>
      <c r="BF2117"/>
      <c r="BG2117"/>
      <c r="BH2117"/>
      <c r="BI2117"/>
      <c r="BJ2117"/>
      <c r="BK2117"/>
      <c r="BL2117"/>
      <c r="BM2117"/>
      <c r="BN2117"/>
      <c r="BO2117"/>
      <c r="BP2117"/>
      <c r="BQ2117"/>
      <c r="BR2117"/>
      <c r="BS2117"/>
      <c r="BT2117"/>
      <c r="BU2117"/>
      <c r="BV2117"/>
      <c r="BW2117"/>
      <c r="BX2117"/>
      <c r="BY2117"/>
      <c r="BZ2117"/>
      <c r="CA2117"/>
      <c r="CB2117"/>
      <c r="CC2117"/>
      <c r="CD2117"/>
      <c r="CE2117"/>
      <c r="CF2117"/>
      <c r="CG2117"/>
      <c r="CH2117"/>
      <c r="CI2117"/>
      <c r="CJ2117"/>
      <c r="CK2117"/>
      <c r="CL2117"/>
      <c r="CN2117"/>
    </row>
    <row r="2118" spans="7:92" x14ac:dyDescent="0.4">
      <c r="G2118"/>
      <c r="I2118"/>
      <c r="J2118"/>
      <c r="R2118"/>
      <c r="S2118"/>
      <c r="T2118"/>
      <c r="U2118"/>
      <c r="V2118"/>
      <c r="W2118"/>
      <c r="X2118"/>
      <c r="Y2118"/>
      <c r="Z2118"/>
      <c r="AA2118"/>
      <c r="AB2118"/>
      <c r="AC2118"/>
      <c r="AD2118"/>
      <c r="AE2118"/>
      <c r="AF2118"/>
      <c r="AG2118"/>
      <c r="AH2118"/>
      <c r="AI2118"/>
      <c r="AJ2118"/>
      <c r="AK2118"/>
      <c r="AL2118"/>
      <c r="AM2118"/>
      <c r="AN2118"/>
      <c r="AO2118"/>
      <c r="AP2118"/>
      <c r="AQ2118"/>
      <c r="AR2118"/>
      <c r="AS2118"/>
      <c r="AT2118"/>
      <c r="AU2118"/>
      <c r="AV2118"/>
      <c r="AW2118"/>
      <c r="AX2118"/>
      <c r="AY2118"/>
      <c r="AZ2118"/>
      <c r="BA2118"/>
      <c r="BB2118"/>
      <c r="BC2118"/>
      <c r="BD2118"/>
      <c r="BE2118"/>
      <c r="BF2118"/>
      <c r="BG2118"/>
      <c r="BH2118"/>
      <c r="BI2118"/>
      <c r="BJ2118"/>
      <c r="BK2118"/>
      <c r="BL2118"/>
      <c r="BM2118"/>
      <c r="BN2118"/>
      <c r="BO2118"/>
      <c r="BP2118"/>
      <c r="BQ2118"/>
      <c r="BR2118"/>
      <c r="BS2118"/>
      <c r="BT2118"/>
      <c r="BU2118"/>
      <c r="BV2118"/>
      <c r="BW2118"/>
      <c r="BX2118"/>
      <c r="BY2118"/>
      <c r="BZ2118"/>
      <c r="CA2118"/>
      <c r="CB2118"/>
      <c r="CC2118"/>
      <c r="CD2118"/>
      <c r="CE2118"/>
      <c r="CF2118"/>
      <c r="CG2118"/>
      <c r="CH2118"/>
      <c r="CI2118"/>
      <c r="CJ2118"/>
      <c r="CK2118"/>
      <c r="CL2118"/>
      <c r="CN2118"/>
    </row>
    <row r="2119" spans="7:92" x14ac:dyDescent="0.4">
      <c r="G2119"/>
      <c r="I2119"/>
      <c r="J2119"/>
      <c r="R2119"/>
      <c r="S2119"/>
      <c r="T2119"/>
      <c r="U2119"/>
      <c r="V2119"/>
      <c r="W2119"/>
      <c r="X2119"/>
      <c r="Y2119"/>
      <c r="Z2119"/>
      <c r="AA2119"/>
      <c r="AB2119"/>
      <c r="AC2119"/>
      <c r="AD2119"/>
      <c r="AE2119"/>
      <c r="AF2119"/>
      <c r="AG2119"/>
      <c r="AH2119"/>
      <c r="AI2119"/>
      <c r="AJ2119"/>
      <c r="AK2119"/>
      <c r="AL2119"/>
      <c r="AM2119"/>
      <c r="AN2119"/>
      <c r="AO2119"/>
      <c r="AP2119"/>
      <c r="AQ2119"/>
      <c r="AR2119"/>
      <c r="AS2119"/>
      <c r="AT2119"/>
      <c r="AU2119"/>
      <c r="AV2119"/>
      <c r="AW2119"/>
      <c r="AX2119"/>
      <c r="AY2119"/>
      <c r="AZ2119"/>
      <c r="BA2119"/>
      <c r="BB2119"/>
      <c r="BC2119"/>
      <c r="BD2119"/>
      <c r="BE2119"/>
      <c r="BF2119"/>
      <c r="BG2119"/>
      <c r="BH2119"/>
      <c r="BI2119"/>
      <c r="BJ2119"/>
      <c r="BK2119"/>
      <c r="BL2119"/>
      <c r="BM2119"/>
      <c r="BN2119"/>
      <c r="BO2119"/>
      <c r="BP2119"/>
      <c r="BQ2119"/>
      <c r="BR2119"/>
      <c r="BS2119"/>
      <c r="BT2119"/>
      <c r="BU2119"/>
      <c r="BV2119"/>
      <c r="BW2119"/>
      <c r="BX2119"/>
      <c r="BY2119"/>
      <c r="BZ2119"/>
      <c r="CA2119"/>
      <c r="CB2119"/>
      <c r="CC2119"/>
      <c r="CD2119"/>
      <c r="CE2119"/>
      <c r="CF2119"/>
      <c r="CG2119"/>
      <c r="CH2119"/>
      <c r="CI2119"/>
      <c r="CJ2119"/>
      <c r="CK2119"/>
      <c r="CL2119"/>
      <c r="CN2119"/>
    </row>
    <row r="2120" spans="7:92" x14ac:dyDescent="0.4">
      <c r="G2120"/>
      <c r="I2120"/>
      <c r="J2120"/>
      <c r="R2120"/>
      <c r="S2120"/>
      <c r="T2120"/>
      <c r="U2120"/>
      <c r="V2120"/>
      <c r="W2120"/>
      <c r="X2120"/>
      <c r="Y2120"/>
      <c r="Z2120"/>
      <c r="AA2120"/>
      <c r="AB2120"/>
      <c r="AC2120"/>
      <c r="AD2120"/>
      <c r="AE2120"/>
      <c r="AF2120"/>
      <c r="AG2120"/>
      <c r="AH2120"/>
      <c r="AI2120"/>
      <c r="AJ2120"/>
      <c r="AK2120"/>
      <c r="AL2120"/>
      <c r="AM2120"/>
      <c r="AN2120"/>
      <c r="AO2120"/>
      <c r="AP2120"/>
      <c r="AQ2120"/>
      <c r="AR2120"/>
      <c r="AS2120"/>
      <c r="AT2120"/>
      <c r="AU2120"/>
      <c r="AV2120"/>
      <c r="AW2120"/>
      <c r="AX2120"/>
      <c r="AY2120"/>
      <c r="AZ2120"/>
      <c r="BA2120"/>
      <c r="BB2120"/>
      <c r="BC2120"/>
      <c r="BD2120"/>
      <c r="BE2120"/>
      <c r="BF2120"/>
      <c r="BG2120"/>
      <c r="BH2120"/>
      <c r="BI2120"/>
      <c r="BJ2120"/>
      <c r="BK2120"/>
      <c r="BL2120"/>
      <c r="BM2120"/>
      <c r="BN2120"/>
      <c r="BO2120"/>
      <c r="BP2120"/>
      <c r="BQ2120"/>
      <c r="BR2120"/>
      <c r="BS2120"/>
      <c r="BT2120"/>
      <c r="BU2120"/>
      <c r="BV2120"/>
      <c r="BW2120"/>
      <c r="BX2120"/>
      <c r="BY2120"/>
      <c r="BZ2120"/>
      <c r="CA2120"/>
      <c r="CB2120"/>
      <c r="CC2120"/>
      <c r="CD2120"/>
      <c r="CE2120"/>
      <c r="CF2120"/>
      <c r="CG2120"/>
      <c r="CH2120"/>
      <c r="CI2120"/>
      <c r="CJ2120"/>
      <c r="CK2120"/>
      <c r="CL2120"/>
      <c r="CN2120"/>
    </row>
    <row r="2121" spans="7:92" x14ac:dyDescent="0.4">
      <c r="G2121"/>
      <c r="I2121"/>
      <c r="J2121"/>
      <c r="R2121"/>
      <c r="S2121"/>
      <c r="T2121"/>
      <c r="U2121"/>
      <c r="V2121"/>
      <c r="W2121"/>
      <c r="X2121"/>
      <c r="Y2121"/>
      <c r="Z2121"/>
      <c r="AA2121"/>
      <c r="AB2121"/>
      <c r="AC2121"/>
      <c r="AD2121"/>
      <c r="AE2121"/>
      <c r="AF2121"/>
      <c r="AG2121"/>
      <c r="AH2121"/>
      <c r="AI2121"/>
      <c r="AJ2121"/>
      <c r="AK2121"/>
      <c r="AL2121"/>
      <c r="AM2121"/>
      <c r="AN2121"/>
      <c r="AO2121"/>
      <c r="AP2121"/>
      <c r="AQ2121"/>
      <c r="AR2121"/>
      <c r="AS2121"/>
      <c r="AT2121"/>
      <c r="AU2121"/>
      <c r="AV2121"/>
      <c r="AW2121"/>
      <c r="AX2121"/>
      <c r="AY2121"/>
      <c r="AZ2121"/>
      <c r="BA2121"/>
      <c r="BB2121"/>
      <c r="BC2121"/>
      <c r="BD2121"/>
      <c r="BE2121"/>
      <c r="BF2121"/>
      <c r="BG2121"/>
      <c r="BH2121"/>
      <c r="BI2121"/>
      <c r="BJ2121"/>
      <c r="BK2121"/>
      <c r="BL2121"/>
      <c r="BM2121"/>
      <c r="BN2121"/>
      <c r="BO2121"/>
      <c r="BP2121"/>
      <c r="BQ2121"/>
      <c r="BR2121"/>
      <c r="BS2121"/>
      <c r="BT2121"/>
      <c r="BU2121"/>
      <c r="BV2121"/>
      <c r="BW2121"/>
      <c r="BX2121"/>
      <c r="BY2121"/>
      <c r="BZ2121"/>
      <c r="CA2121"/>
      <c r="CB2121"/>
      <c r="CC2121"/>
      <c r="CD2121"/>
      <c r="CE2121"/>
      <c r="CF2121"/>
      <c r="CG2121"/>
      <c r="CH2121"/>
      <c r="CI2121"/>
      <c r="CJ2121"/>
      <c r="CK2121"/>
      <c r="CL2121"/>
      <c r="CN2121"/>
    </row>
    <row r="2122" spans="7:92" x14ac:dyDescent="0.4">
      <c r="G2122"/>
      <c r="I2122"/>
      <c r="J2122"/>
      <c r="R2122"/>
      <c r="S2122"/>
      <c r="T2122"/>
      <c r="U2122"/>
      <c r="V2122"/>
      <c r="W2122"/>
      <c r="X2122"/>
      <c r="Y2122"/>
      <c r="Z2122"/>
      <c r="AA2122"/>
      <c r="AB2122"/>
      <c r="AC2122"/>
      <c r="AD2122"/>
      <c r="AE2122"/>
      <c r="AF2122"/>
      <c r="AG2122"/>
      <c r="AH2122"/>
      <c r="AI2122"/>
      <c r="AJ2122"/>
      <c r="AK2122"/>
      <c r="AL2122"/>
      <c r="AM2122"/>
      <c r="AN2122"/>
      <c r="AO2122"/>
      <c r="AP2122"/>
      <c r="AQ2122"/>
      <c r="AR2122"/>
      <c r="AS2122"/>
      <c r="AT2122"/>
      <c r="AU2122"/>
      <c r="AV2122"/>
      <c r="AW2122"/>
      <c r="AX2122"/>
      <c r="AY2122"/>
      <c r="AZ2122"/>
      <c r="BA2122"/>
      <c r="BB2122"/>
      <c r="BC2122"/>
      <c r="BD2122"/>
      <c r="BE2122"/>
      <c r="BF2122"/>
      <c r="BG2122"/>
      <c r="BH2122"/>
      <c r="BI2122"/>
      <c r="BJ2122"/>
      <c r="BK2122"/>
      <c r="BL2122"/>
      <c r="BM2122"/>
      <c r="BN2122"/>
      <c r="BO2122"/>
      <c r="BP2122"/>
      <c r="BQ2122"/>
      <c r="BR2122"/>
      <c r="BS2122"/>
      <c r="BT2122"/>
      <c r="BU2122"/>
      <c r="BV2122"/>
      <c r="BW2122"/>
      <c r="BX2122"/>
      <c r="BY2122"/>
      <c r="BZ2122"/>
      <c r="CA2122"/>
      <c r="CB2122"/>
      <c r="CC2122"/>
      <c r="CD2122"/>
      <c r="CE2122"/>
      <c r="CF2122"/>
      <c r="CG2122"/>
      <c r="CH2122"/>
      <c r="CI2122"/>
      <c r="CJ2122"/>
      <c r="CK2122"/>
      <c r="CL2122"/>
      <c r="CN2122"/>
    </row>
    <row r="2123" spans="7:92" x14ac:dyDescent="0.4">
      <c r="G2123"/>
      <c r="I2123"/>
      <c r="J2123"/>
      <c r="R2123"/>
      <c r="S2123"/>
      <c r="T2123"/>
      <c r="U2123"/>
      <c r="V2123"/>
      <c r="W2123"/>
      <c r="X2123"/>
      <c r="Y2123"/>
      <c r="Z2123"/>
      <c r="AA2123"/>
      <c r="AB2123"/>
      <c r="AC2123"/>
      <c r="AD2123"/>
      <c r="AE2123"/>
      <c r="AF2123"/>
      <c r="AG2123"/>
      <c r="AH2123"/>
      <c r="AI2123"/>
      <c r="AJ2123"/>
      <c r="AK2123"/>
      <c r="AL2123"/>
      <c r="AM2123"/>
      <c r="AN2123"/>
      <c r="AO2123"/>
      <c r="AP2123"/>
      <c r="AQ2123"/>
      <c r="AR2123"/>
      <c r="AS2123"/>
      <c r="AT2123"/>
      <c r="AU2123"/>
      <c r="AV2123"/>
      <c r="AW2123"/>
      <c r="AX2123"/>
      <c r="AY2123"/>
      <c r="AZ2123"/>
      <c r="BA2123"/>
      <c r="BB2123"/>
      <c r="BC2123"/>
      <c r="BD2123"/>
      <c r="BE2123"/>
      <c r="BF2123"/>
      <c r="BG2123"/>
      <c r="BH2123"/>
      <c r="BI2123"/>
      <c r="BJ2123"/>
      <c r="BK2123"/>
      <c r="BL2123"/>
      <c r="BM2123"/>
      <c r="BN2123"/>
      <c r="BO2123"/>
      <c r="BP2123"/>
      <c r="BQ2123"/>
      <c r="BR2123"/>
      <c r="BS2123"/>
      <c r="BT2123"/>
      <c r="BU2123"/>
      <c r="BV2123"/>
      <c r="BW2123"/>
      <c r="BX2123"/>
      <c r="BY2123"/>
      <c r="BZ2123"/>
      <c r="CA2123"/>
      <c r="CB2123"/>
      <c r="CC2123"/>
      <c r="CD2123"/>
      <c r="CE2123"/>
      <c r="CF2123"/>
      <c r="CG2123"/>
      <c r="CH2123"/>
      <c r="CI2123"/>
      <c r="CJ2123"/>
      <c r="CK2123"/>
      <c r="CL2123"/>
      <c r="CN2123"/>
    </row>
    <row r="2124" spans="7:92" x14ac:dyDescent="0.4">
      <c r="G2124"/>
      <c r="I2124"/>
      <c r="J2124"/>
      <c r="R2124"/>
      <c r="S2124"/>
      <c r="T2124"/>
      <c r="U2124"/>
      <c r="V2124"/>
      <c r="W2124"/>
      <c r="X2124"/>
      <c r="Y2124"/>
      <c r="Z2124"/>
      <c r="AA2124"/>
      <c r="AB2124"/>
      <c r="AC2124"/>
      <c r="AD2124"/>
      <c r="AE2124"/>
      <c r="AF2124"/>
      <c r="AG2124"/>
      <c r="AH2124"/>
      <c r="AI2124"/>
      <c r="AJ2124"/>
      <c r="AK2124"/>
      <c r="AL2124"/>
      <c r="AM2124"/>
      <c r="AN2124"/>
      <c r="AO2124"/>
      <c r="AP2124"/>
      <c r="AQ2124"/>
      <c r="AR2124"/>
      <c r="AS2124"/>
      <c r="AT2124"/>
      <c r="AU2124"/>
      <c r="AV2124"/>
      <c r="AW2124"/>
      <c r="AX2124"/>
      <c r="AY2124"/>
      <c r="AZ2124"/>
      <c r="BA2124"/>
      <c r="BB2124"/>
      <c r="BC2124"/>
      <c r="BD2124"/>
      <c r="BE2124"/>
      <c r="BF2124"/>
      <c r="BG2124"/>
      <c r="BH2124"/>
      <c r="BI2124"/>
      <c r="BJ2124"/>
      <c r="BK2124"/>
      <c r="BL2124"/>
      <c r="BM2124"/>
      <c r="BN2124"/>
      <c r="BO2124"/>
      <c r="BP2124"/>
      <c r="BQ2124"/>
      <c r="BR2124"/>
      <c r="BS2124"/>
      <c r="BT2124"/>
      <c r="BU2124"/>
      <c r="BV2124"/>
      <c r="BW2124"/>
      <c r="BX2124"/>
      <c r="BY2124"/>
      <c r="BZ2124"/>
      <c r="CA2124"/>
      <c r="CB2124"/>
      <c r="CC2124"/>
      <c r="CD2124"/>
      <c r="CE2124"/>
      <c r="CF2124"/>
      <c r="CG2124"/>
      <c r="CH2124"/>
      <c r="CI2124"/>
      <c r="CJ2124"/>
      <c r="CK2124"/>
      <c r="CL2124"/>
      <c r="CN2124"/>
    </row>
    <row r="2125" spans="7:92" x14ac:dyDescent="0.4">
      <c r="G2125"/>
      <c r="I2125"/>
      <c r="J2125"/>
      <c r="R2125"/>
      <c r="S2125"/>
      <c r="T2125"/>
      <c r="U2125"/>
      <c r="V2125"/>
      <c r="W2125"/>
      <c r="X2125"/>
      <c r="Y2125"/>
      <c r="Z2125"/>
      <c r="AA2125"/>
      <c r="AB2125"/>
      <c r="AC2125"/>
      <c r="AD2125"/>
      <c r="AE2125"/>
      <c r="AF2125"/>
      <c r="AG2125"/>
      <c r="AH2125"/>
      <c r="AI2125"/>
      <c r="AJ2125"/>
      <c r="AK2125"/>
      <c r="AL2125"/>
      <c r="AM2125"/>
      <c r="AN2125"/>
      <c r="AO2125"/>
      <c r="AP2125"/>
      <c r="AQ2125"/>
      <c r="AR2125"/>
      <c r="AS2125"/>
      <c r="AT2125"/>
      <c r="AU2125"/>
      <c r="AV2125"/>
      <c r="AW2125"/>
      <c r="AX2125"/>
      <c r="AY2125"/>
      <c r="AZ2125"/>
      <c r="BA2125"/>
      <c r="BB2125"/>
      <c r="BC2125"/>
      <c r="BD2125"/>
      <c r="BE2125"/>
      <c r="BF2125"/>
      <c r="BG2125"/>
      <c r="BH2125"/>
      <c r="BI2125"/>
      <c r="BJ2125"/>
      <c r="BK2125"/>
      <c r="BL2125"/>
      <c r="BM2125"/>
      <c r="BN2125"/>
      <c r="BO2125"/>
      <c r="BP2125"/>
      <c r="BQ2125"/>
      <c r="BR2125"/>
      <c r="BS2125"/>
      <c r="BT2125"/>
      <c r="BU2125"/>
      <c r="BV2125"/>
      <c r="BW2125"/>
      <c r="BX2125"/>
      <c r="BY2125"/>
      <c r="BZ2125"/>
      <c r="CA2125"/>
      <c r="CB2125"/>
      <c r="CC2125"/>
      <c r="CD2125"/>
      <c r="CE2125"/>
      <c r="CF2125"/>
      <c r="CG2125"/>
      <c r="CH2125"/>
      <c r="CI2125"/>
      <c r="CJ2125"/>
      <c r="CK2125"/>
      <c r="CL2125"/>
      <c r="CN2125"/>
    </row>
    <row r="2126" spans="7:92" x14ac:dyDescent="0.4">
      <c r="G2126"/>
      <c r="I2126"/>
      <c r="J2126"/>
      <c r="R2126"/>
      <c r="S2126"/>
      <c r="T2126"/>
      <c r="U2126"/>
      <c r="V2126"/>
      <c r="W2126"/>
      <c r="X2126"/>
      <c r="Y2126"/>
      <c r="Z2126"/>
      <c r="AA2126"/>
      <c r="AB2126"/>
      <c r="AC2126"/>
      <c r="AD2126"/>
      <c r="AE2126"/>
      <c r="AF2126"/>
      <c r="AG2126"/>
      <c r="AH2126"/>
      <c r="AI2126"/>
      <c r="AJ2126"/>
      <c r="AK2126"/>
      <c r="AL2126"/>
      <c r="AM2126"/>
      <c r="AN2126"/>
      <c r="AO2126"/>
      <c r="AP2126"/>
      <c r="AQ2126"/>
      <c r="AR2126"/>
      <c r="AS2126"/>
      <c r="AT2126"/>
      <c r="AU2126"/>
      <c r="AV2126"/>
      <c r="AW2126"/>
      <c r="AX2126"/>
      <c r="AY2126"/>
      <c r="AZ2126"/>
      <c r="BA2126"/>
      <c r="BB2126"/>
      <c r="BC2126"/>
      <c r="BD2126"/>
      <c r="BE2126"/>
      <c r="BF2126"/>
      <c r="BG2126"/>
      <c r="BH2126"/>
      <c r="BI2126"/>
      <c r="BJ2126"/>
      <c r="BK2126"/>
      <c r="BL2126"/>
      <c r="BM2126"/>
      <c r="BN2126"/>
      <c r="BO2126"/>
      <c r="BP2126"/>
      <c r="BQ2126"/>
      <c r="BR2126"/>
      <c r="BS2126"/>
      <c r="BT2126"/>
      <c r="BU2126"/>
      <c r="BV2126"/>
      <c r="BW2126"/>
      <c r="BX2126"/>
      <c r="BY2126"/>
      <c r="BZ2126"/>
      <c r="CA2126"/>
      <c r="CB2126"/>
      <c r="CC2126"/>
      <c r="CD2126"/>
      <c r="CE2126"/>
      <c r="CF2126"/>
      <c r="CG2126"/>
      <c r="CH2126"/>
      <c r="CI2126"/>
      <c r="CJ2126"/>
      <c r="CK2126"/>
      <c r="CL2126"/>
      <c r="CN2126"/>
    </row>
    <row r="2127" spans="7:92" x14ac:dyDescent="0.4">
      <c r="G2127"/>
      <c r="I2127"/>
      <c r="J2127"/>
      <c r="R2127"/>
      <c r="S2127"/>
      <c r="T2127"/>
      <c r="U2127"/>
      <c r="V2127"/>
      <c r="W2127"/>
      <c r="X2127"/>
      <c r="Y2127"/>
      <c r="Z2127"/>
      <c r="AA2127"/>
      <c r="AB2127"/>
      <c r="AC2127"/>
      <c r="AD2127"/>
      <c r="AE2127"/>
      <c r="AF2127"/>
      <c r="AG2127"/>
      <c r="AH2127"/>
      <c r="AI2127"/>
      <c r="AJ2127"/>
      <c r="AK2127"/>
      <c r="AL2127"/>
      <c r="AM2127"/>
      <c r="AN2127"/>
      <c r="AO2127"/>
      <c r="AP2127"/>
      <c r="AQ2127"/>
      <c r="AR2127"/>
      <c r="AS2127"/>
      <c r="AT2127"/>
      <c r="AU2127"/>
      <c r="AV2127"/>
      <c r="AW2127"/>
      <c r="AX2127"/>
      <c r="AY2127"/>
      <c r="AZ2127"/>
      <c r="BA2127"/>
      <c r="BB2127"/>
      <c r="BC2127"/>
      <c r="BD2127"/>
      <c r="BE2127"/>
      <c r="BF2127"/>
      <c r="BG2127"/>
      <c r="BH2127"/>
      <c r="BI2127"/>
      <c r="BJ2127"/>
      <c r="BK2127"/>
      <c r="BL2127"/>
      <c r="BM2127"/>
      <c r="BN2127"/>
      <c r="BO2127"/>
      <c r="BP2127"/>
      <c r="BQ2127"/>
      <c r="BR2127"/>
      <c r="BS2127"/>
      <c r="BT2127"/>
      <c r="BU2127"/>
      <c r="BV2127"/>
      <c r="BW2127"/>
      <c r="BX2127"/>
      <c r="BY2127"/>
      <c r="BZ2127"/>
      <c r="CA2127"/>
      <c r="CB2127"/>
      <c r="CC2127"/>
      <c r="CD2127"/>
      <c r="CE2127"/>
      <c r="CF2127"/>
      <c r="CG2127"/>
      <c r="CH2127"/>
      <c r="CI2127"/>
      <c r="CJ2127"/>
      <c r="CK2127"/>
      <c r="CL2127"/>
      <c r="CN2127"/>
    </row>
    <row r="2128" spans="7:92" x14ac:dyDescent="0.4">
      <c r="G2128"/>
      <c r="I2128"/>
      <c r="J2128"/>
      <c r="R2128"/>
      <c r="S2128"/>
      <c r="T2128"/>
      <c r="U2128"/>
      <c r="V2128"/>
      <c r="W2128"/>
      <c r="X2128"/>
      <c r="Y2128"/>
      <c r="Z2128"/>
      <c r="AA2128"/>
      <c r="AB2128"/>
      <c r="AC2128"/>
      <c r="AD2128"/>
      <c r="AE2128"/>
      <c r="AF2128"/>
      <c r="AG2128"/>
      <c r="AH2128"/>
      <c r="AI2128"/>
      <c r="AJ2128"/>
      <c r="AK2128"/>
      <c r="AL2128"/>
      <c r="AM2128"/>
      <c r="AN2128"/>
      <c r="AO2128"/>
      <c r="AP2128"/>
      <c r="AQ2128"/>
      <c r="AR2128"/>
      <c r="AS2128"/>
      <c r="AT2128"/>
      <c r="AU2128"/>
      <c r="AV2128"/>
      <c r="AW2128"/>
      <c r="AX2128"/>
      <c r="AY2128"/>
      <c r="AZ2128"/>
      <c r="BA2128"/>
      <c r="BB2128"/>
      <c r="BC2128"/>
      <c r="BD2128"/>
      <c r="BE2128"/>
      <c r="BF2128"/>
      <c r="BG2128"/>
      <c r="BH2128"/>
      <c r="BI2128"/>
      <c r="BJ2128"/>
      <c r="BK2128"/>
      <c r="BL2128"/>
      <c r="BM2128"/>
      <c r="BN2128"/>
      <c r="BO2128"/>
      <c r="BP2128"/>
      <c r="BQ2128"/>
      <c r="BR2128"/>
      <c r="BS2128"/>
      <c r="BT2128"/>
      <c r="BU2128"/>
      <c r="BV2128"/>
      <c r="BW2128"/>
      <c r="BX2128"/>
      <c r="BY2128"/>
      <c r="BZ2128"/>
      <c r="CA2128"/>
      <c r="CB2128"/>
      <c r="CC2128"/>
      <c r="CD2128"/>
      <c r="CE2128"/>
      <c r="CF2128"/>
      <c r="CG2128"/>
      <c r="CH2128"/>
      <c r="CI2128"/>
      <c r="CJ2128"/>
      <c r="CK2128"/>
      <c r="CL2128"/>
      <c r="CN2128"/>
    </row>
    <row r="2129" spans="7:92" x14ac:dyDescent="0.4">
      <c r="G2129"/>
      <c r="I2129"/>
      <c r="J2129"/>
      <c r="R2129"/>
      <c r="S2129"/>
      <c r="T2129"/>
      <c r="U2129"/>
      <c r="V2129"/>
      <c r="W2129"/>
      <c r="X2129"/>
      <c r="Y2129"/>
      <c r="Z2129"/>
      <c r="AA2129"/>
      <c r="AB2129"/>
      <c r="AC2129"/>
      <c r="AD2129"/>
      <c r="AE2129"/>
      <c r="AF2129"/>
      <c r="AG2129"/>
      <c r="AH2129"/>
      <c r="AI2129"/>
      <c r="AJ2129"/>
      <c r="AK2129"/>
      <c r="AL2129"/>
      <c r="AM2129"/>
      <c r="AN2129"/>
      <c r="AO2129"/>
      <c r="AP2129"/>
      <c r="AQ2129"/>
      <c r="AR2129"/>
      <c r="AS2129"/>
      <c r="AT2129"/>
      <c r="AU2129"/>
      <c r="AV2129"/>
      <c r="AW2129"/>
      <c r="AX2129"/>
      <c r="AY2129"/>
      <c r="AZ2129"/>
      <c r="BA2129"/>
      <c r="BB2129"/>
      <c r="BC2129"/>
      <c r="BD2129"/>
      <c r="BE2129"/>
      <c r="BF2129"/>
      <c r="BG2129"/>
      <c r="BH2129"/>
      <c r="BI2129"/>
      <c r="BJ2129"/>
      <c r="BK2129"/>
      <c r="BL2129"/>
      <c r="BM2129"/>
      <c r="BN2129"/>
      <c r="BO2129"/>
      <c r="BP2129"/>
      <c r="BQ2129"/>
      <c r="BR2129"/>
      <c r="BS2129"/>
      <c r="BT2129"/>
      <c r="BU2129"/>
      <c r="BV2129"/>
      <c r="BW2129"/>
      <c r="BX2129"/>
      <c r="BY2129"/>
      <c r="BZ2129"/>
      <c r="CA2129"/>
      <c r="CB2129"/>
      <c r="CC2129"/>
      <c r="CD2129"/>
      <c r="CE2129"/>
      <c r="CF2129"/>
      <c r="CG2129"/>
      <c r="CH2129"/>
      <c r="CI2129"/>
      <c r="CJ2129"/>
      <c r="CK2129"/>
      <c r="CL2129"/>
      <c r="CN2129"/>
    </row>
    <row r="2130" spans="7:92" x14ac:dyDescent="0.4">
      <c r="G2130"/>
      <c r="I2130"/>
      <c r="J2130"/>
      <c r="R2130"/>
      <c r="S2130"/>
      <c r="T2130"/>
      <c r="U2130"/>
      <c r="V2130"/>
      <c r="W2130"/>
      <c r="X2130"/>
      <c r="Y2130"/>
      <c r="Z2130"/>
      <c r="AA2130"/>
      <c r="AB2130"/>
      <c r="AC2130"/>
      <c r="AD2130"/>
      <c r="AE2130"/>
      <c r="AF2130"/>
      <c r="AG2130"/>
      <c r="AH2130"/>
      <c r="AI2130"/>
      <c r="AJ2130"/>
      <c r="AK2130"/>
      <c r="AL2130"/>
      <c r="AM2130"/>
      <c r="AN2130"/>
      <c r="AO2130"/>
      <c r="AP2130"/>
      <c r="AQ2130"/>
      <c r="AR2130"/>
      <c r="AS2130"/>
      <c r="AT2130"/>
      <c r="AU2130"/>
      <c r="AV2130"/>
      <c r="AW2130"/>
      <c r="AX2130"/>
      <c r="AY2130"/>
      <c r="AZ2130"/>
      <c r="BA2130"/>
      <c r="BB2130"/>
      <c r="BC2130"/>
      <c r="BD2130"/>
      <c r="BE2130"/>
      <c r="BF2130"/>
      <c r="BG2130"/>
      <c r="BH2130"/>
      <c r="BI2130"/>
      <c r="BJ2130"/>
      <c r="BK2130"/>
      <c r="BL2130"/>
      <c r="BM2130"/>
      <c r="BN2130"/>
      <c r="BO2130"/>
      <c r="BP2130"/>
      <c r="BQ2130"/>
      <c r="BR2130"/>
      <c r="BS2130"/>
      <c r="BT2130"/>
      <c r="BU2130"/>
      <c r="BV2130"/>
      <c r="BW2130"/>
      <c r="BX2130"/>
      <c r="BY2130"/>
      <c r="BZ2130"/>
      <c r="CA2130"/>
      <c r="CB2130"/>
      <c r="CC2130"/>
      <c r="CD2130"/>
      <c r="CE2130"/>
      <c r="CF2130"/>
      <c r="CG2130"/>
      <c r="CH2130"/>
      <c r="CI2130"/>
      <c r="CJ2130"/>
      <c r="CK2130"/>
      <c r="CL2130"/>
      <c r="CN2130"/>
    </row>
    <row r="2131" spans="7:92" x14ac:dyDescent="0.4">
      <c r="G2131"/>
      <c r="I2131"/>
      <c r="J2131"/>
      <c r="R2131"/>
      <c r="S2131"/>
      <c r="T2131"/>
      <c r="U2131"/>
      <c r="V2131"/>
      <c r="W2131"/>
      <c r="X2131"/>
      <c r="Y2131"/>
      <c r="Z2131"/>
      <c r="AA2131"/>
      <c r="AB2131"/>
      <c r="AC2131"/>
      <c r="AD2131"/>
      <c r="AE2131"/>
      <c r="AF2131"/>
      <c r="AG2131"/>
      <c r="AH2131"/>
      <c r="AI2131"/>
      <c r="AJ2131"/>
      <c r="AK2131"/>
      <c r="AL2131"/>
      <c r="AM2131"/>
      <c r="AN2131"/>
      <c r="AO2131"/>
      <c r="AP2131"/>
      <c r="AQ2131"/>
      <c r="AR2131"/>
      <c r="AS2131"/>
      <c r="AT2131"/>
      <c r="AU2131"/>
      <c r="AV2131"/>
      <c r="AW2131"/>
      <c r="AX2131"/>
      <c r="AY2131"/>
      <c r="AZ2131"/>
      <c r="BA2131"/>
      <c r="BB2131"/>
      <c r="BC2131"/>
      <c r="BD2131"/>
      <c r="BE2131"/>
      <c r="BF2131"/>
      <c r="BG2131"/>
      <c r="BH2131"/>
      <c r="BI2131"/>
      <c r="BJ2131"/>
      <c r="BK2131"/>
      <c r="BL2131"/>
      <c r="BM2131"/>
      <c r="BN2131"/>
      <c r="BO2131"/>
      <c r="BP2131"/>
      <c r="BQ2131"/>
      <c r="BR2131"/>
      <c r="BS2131"/>
      <c r="BT2131"/>
      <c r="BU2131"/>
      <c r="BV2131"/>
      <c r="BW2131"/>
      <c r="BX2131"/>
      <c r="BY2131"/>
      <c r="BZ2131"/>
      <c r="CA2131"/>
      <c r="CB2131"/>
      <c r="CC2131"/>
      <c r="CD2131"/>
      <c r="CE2131"/>
      <c r="CF2131"/>
      <c r="CG2131"/>
      <c r="CH2131"/>
      <c r="CI2131"/>
      <c r="CJ2131"/>
      <c r="CK2131"/>
      <c r="CL2131"/>
      <c r="CN2131"/>
    </row>
    <row r="2132" spans="7:92" x14ac:dyDescent="0.4">
      <c r="G2132"/>
      <c r="I2132"/>
      <c r="J2132"/>
      <c r="R2132"/>
      <c r="S2132"/>
      <c r="T2132"/>
      <c r="U2132"/>
      <c r="V2132"/>
      <c r="W2132"/>
      <c r="X2132"/>
      <c r="Y2132"/>
      <c r="Z2132"/>
      <c r="AA2132"/>
      <c r="AB2132"/>
      <c r="AC2132"/>
      <c r="AD2132"/>
      <c r="AE2132"/>
      <c r="AF2132"/>
      <c r="AG2132"/>
      <c r="AH2132"/>
      <c r="AI2132"/>
      <c r="AJ2132"/>
      <c r="AK2132"/>
      <c r="AL2132"/>
      <c r="AM2132"/>
      <c r="AN2132"/>
      <c r="AO2132"/>
      <c r="AP2132"/>
      <c r="AQ2132"/>
      <c r="AR2132"/>
      <c r="AS2132"/>
      <c r="AT2132"/>
      <c r="AU2132"/>
      <c r="AV2132"/>
      <c r="AW2132"/>
      <c r="AX2132"/>
      <c r="AY2132"/>
      <c r="AZ2132"/>
      <c r="BA2132"/>
      <c r="BB2132"/>
      <c r="BC2132"/>
      <c r="BD2132"/>
      <c r="BE2132"/>
      <c r="BF2132"/>
      <c r="BG2132"/>
      <c r="BH2132"/>
      <c r="BI2132"/>
      <c r="BJ2132"/>
      <c r="BK2132"/>
      <c r="BL2132"/>
      <c r="BM2132"/>
      <c r="BN2132"/>
      <c r="BO2132"/>
      <c r="BP2132"/>
      <c r="BQ2132"/>
      <c r="BR2132"/>
      <c r="BS2132"/>
      <c r="BT2132"/>
      <c r="BU2132"/>
      <c r="BV2132"/>
      <c r="BW2132"/>
      <c r="BX2132"/>
      <c r="BY2132"/>
      <c r="BZ2132"/>
      <c r="CA2132"/>
      <c r="CB2132"/>
      <c r="CC2132"/>
      <c r="CD2132"/>
      <c r="CE2132"/>
      <c r="CF2132"/>
      <c r="CG2132"/>
      <c r="CH2132"/>
      <c r="CI2132"/>
      <c r="CJ2132"/>
      <c r="CK2132"/>
      <c r="CL2132"/>
      <c r="CN2132"/>
    </row>
    <row r="2133" spans="7:92" x14ac:dyDescent="0.4">
      <c r="G2133"/>
      <c r="I2133"/>
      <c r="J2133"/>
      <c r="R2133"/>
      <c r="S2133"/>
      <c r="T2133"/>
      <c r="U2133"/>
      <c r="V2133"/>
      <c r="W2133"/>
      <c r="X2133"/>
      <c r="Y2133"/>
      <c r="Z2133"/>
      <c r="AA2133"/>
      <c r="AB2133"/>
      <c r="AC2133"/>
      <c r="AD2133"/>
      <c r="AE2133"/>
      <c r="AF2133"/>
      <c r="AG2133"/>
      <c r="AH2133"/>
      <c r="AI2133"/>
      <c r="AJ2133"/>
      <c r="AK2133"/>
      <c r="AL2133"/>
      <c r="AM2133"/>
      <c r="AN2133"/>
      <c r="AO2133"/>
      <c r="AP2133"/>
      <c r="AQ2133"/>
      <c r="AR2133"/>
      <c r="AS2133"/>
      <c r="AT2133"/>
      <c r="AU2133"/>
      <c r="AV2133"/>
      <c r="AW2133"/>
      <c r="AX2133"/>
      <c r="AY2133"/>
      <c r="AZ2133"/>
      <c r="BA2133"/>
      <c r="BB2133"/>
      <c r="BC2133"/>
      <c r="BD2133"/>
      <c r="BE2133"/>
      <c r="BF2133"/>
      <c r="BG2133"/>
      <c r="BH2133"/>
      <c r="BI2133"/>
      <c r="BJ2133"/>
      <c r="BK2133"/>
      <c r="BL2133"/>
      <c r="BM2133"/>
      <c r="BN2133"/>
      <c r="BO2133"/>
      <c r="BP2133"/>
      <c r="BQ2133"/>
      <c r="BR2133"/>
      <c r="BS2133"/>
      <c r="BT2133"/>
      <c r="BU2133"/>
      <c r="BV2133"/>
      <c r="BW2133"/>
      <c r="BX2133"/>
      <c r="BY2133"/>
      <c r="BZ2133"/>
      <c r="CA2133"/>
      <c r="CB2133"/>
      <c r="CC2133"/>
      <c r="CD2133"/>
      <c r="CE2133"/>
      <c r="CF2133"/>
      <c r="CG2133"/>
      <c r="CH2133"/>
      <c r="CI2133"/>
      <c r="CJ2133"/>
      <c r="CK2133"/>
      <c r="CL2133"/>
      <c r="CN2133"/>
    </row>
    <row r="2134" spans="7:92" x14ac:dyDescent="0.4">
      <c r="G2134"/>
      <c r="I2134"/>
      <c r="J2134"/>
      <c r="R2134"/>
      <c r="S2134"/>
      <c r="T2134"/>
      <c r="U2134"/>
      <c r="V2134"/>
      <c r="W2134"/>
      <c r="X2134"/>
      <c r="Y2134"/>
      <c r="Z2134"/>
      <c r="AA2134"/>
      <c r="AB2134"/>
      <c r="AC2134"/>
      <c r="AD2134"/>
      <c r="AE2134"/>
      <c r="AF2134"/>
      <c r="AG2134"/>
      <c r="AH2134"/>
      <c r="AI2134"/>
      <c r="AJ2134"/>
      <c r="AK2134"/>
      <c r="AL2134"/>
      <c r="AM2134"/>
      <c r="AN2134"/>
      <c r="AO2134"/>
      <c r="AP2134"/>
      <c r="AQ2134"/>
      <c r="AR2134"/>
      <c r="AS2134"/>
      <c r="AT2134"/>
      <c r="AU2134"/>
      <c r="AV2134"/>
      <c r="AW2134"/>
      <c r="AX2134"/>
      <c r="AY2134"/>
      <c r="AZ2134"/>
      <c r="BA2134"/>
      <c r="BB2134"/>
      <c r="BC2134"/>
      <c r="BD2134"/>
      <c r="BE2134"/>
      <c r="BF2134"/>
      <c r="BG2134"/>
      <c r="BH2134"/>
      <c r="BI2134"/>
      <c r="BJ2134"/>
      <c r="BK2134"/>
      <c r="BL2134"/>
      <c r="BM2134"/>
      <c r="BN2134"/>
      <c r="BO2134"/>
      <c r="BP2134"/>
      <c r="BQ2134"/>
      <c r="BR2134"/>
      <c r="BS2134"/>
      <c r="BT2134"/>
      <c r="BU2134"/>
      <c r="BV2134"/>
      <c r="BW2134"/>
      <c r="BX2134"/>
      <c r="BY2134"/>
      <c r="BZ2134"/>
      <c r="CA2134"/>
      <c r="CB2134"/>
      <c r="CC2134"/>
      <c r="CD2134"/>
      <c r="CE2134"/>
      <c r="CF2134"/>
      <c r="CG2134"/>
      <c r="CH2134"/>
      <c r="CI2134"/>
      <c r="CJ2134"/>
      <c r="CK2134"/>
      <c r="CL2134"/>
      <c r="CN2134"/>
    </row>
    <row r="2135" spans="7:92" x14ac:dyDescent="0.4">
      <c r="G2135"/>
      <c r="I2135"/>
      <c r="J2135"/>
      <c r="R2135"/>
      <c r="S2135"/>
      <c r="T2135"/>
      <c r="U2135"/>
      <c r="V2135"/>
      <c r="W2135"/>
      <c r="X2135"/>
      <c r="Y2135"/>
      <c r="Z2135"/>
      <c r="AA2135"/>
      <c r="AB2135"/>
      <c r="AC2135"/>
      <c r="AD2135"/>
      <c r="AE2135"/>
      <c r="AF2135"/>
      <c r="AG2135"/>
      <c r="AH2135"/>
      <c r="AI2135"/>
      <c r="AJ2135"/>
      <c r="AK2135"/>
      <c r="AL2135"/>
      <c r="AM2135"/>
      <c r="AN2135"/>
      <c r="AO2135"/>
      <c r="AP2135"/>
      <c r="AQ2135"/>
      <c r="AR2135"/>
      <c r="AS2135"/>
      <c r="AT2135"/>
      <c r="AU2135"/>
      <c r="AV2135"/>
      <c r="AW2135"/>
      <c r="AX2135"/>
      <c r="AY2135"/>
      <c r="AZ2135"/>
      <c r="BA2135"/>
      <c r="BB2135"/>
      <c r="BC2135"/>
      <c r="BD2135"/>
      <c r="BE2135"/>
      <c r="BF2135"/>
      <c r="BG2135"/>
      <c r="BH2135"/>
      <c r="BI2135"/>
      <c r="BJ2135"/>
      <c r="BK2135"/>
      <c r="BL2135"/>
      <c r="BM2135"/>
      <c r="BN2135"/>
      <c r="BO2135"/>
      <c r="BP2135"/>
      <c r="BQ2135"/>
      <c r="BR2135"/>
      <c r="BS2135"/>
      <c r="BT2135"/>
      <c r="BU2135"/>
      <c r="BV2135"/>
      <c r="BW2135"/>
      <c r="BX2135"/>
      <c r="BY2135"/>
      <c r="BZ2135"/>
      <c r="CA2135"/>
      <c r="CB2135"/>
      <c r="CC2135"/>
      <c r="CD2135"/>
      <c r="CE2135"/>
      <c r="CF2135"/>
      <c r="CG2135"/>
      <c r="CH2135"/>
      <c r="CI2135"/>
      <c r="CJ2135"/>
      <c r="CK2135"/>
      <c r="CL2135"/>
      <c r="CN2135"/>
    </row>
    <row r="2136" spans="7:92" x14ac:dyDescent="0.4">
      <c r="G2136"/>
      <c r="I2136"/>
      <c r="J2136"/>
      <c r="R2136"/>
      <c r="S2136"/>
      <c r="T2136"/>
      <c r="U2136"/>
      <c r="V2136"/>
      <c r="W2136"/>
      <c r="X2136"/>
      <c r="Y2136"/>
      <c r="Z2136"/>
      <c r="AA2136"/>
      <c r="AB2136"/>
      <c r="AC2136"/>
      <c r="AD2136"/>
      <c r="AE2136"/>
      <c r="AF2136"/>
      <c r="AG2136"/>
      <c r="AH2136"/>
      <c r="AI2136"/>
      <c r="AJ2136"/>
      <c r="AK2136"/>
      <c r="AL2136"/>
      <c r="AM2136"/>
      <c r="AN2136"/>
      <c r="AO2136"/>
      <c r="AP2136"/>
      <c r="AQ2136"/>
      <c r="AR2136"/>
      <c r="AS2136"/>
      <c r="AT2136"/>
      <c r="AU2136"/>
      <c r="AV2136"/>
      <c r="AW2136"/>
      <c r="AX2136"/>
      <c r="AY2136"/>
      <c r="AZ2136"/>
      <c r="BA2136"/>
      <c r="BB2136"/>
      <c r="BC2136"/>
      <c r="BD2136"/>
      <c r="BE2136"/>
      <c r="BF2136"/>
      <c r="BG2136"/>
      <c r="BH2136"/>
      <c r="BI2136"/>
      <c r="BJ2136"/>
      <c r="BK2136"/>
      <c r="BL2136"/>
      <c r="BM2136"/>
      <c r="BN2136"/>
      <c r="BO2136"/>
      <c r="BP2136"/>
      <c r="BQ2136"/>
      <c r="BR2136"/>
      <c r="BS2136"/>
      <c r="BT2136"/>
      <c r="BU2136"/>
      <c r="BV2136"/>
      <c r="BW2136"/>
      <c r="BX2136"/>
      <c r="BY2136"/>
      <c r="BZ2136"/>
      <c r="CA2136"/>
      <c r="CB2136"/>
      <c r="CC2136"/>
      <c r="CD2136"/>
      <c r="CE2136"/>
      <c r="CF2136"/>
      <c r="CG2136"/>
      <c r="CH2136"/>
      <c r="CI2136"/>
      <c r="CJ2136"/>
      <c r="CK2136"/>
      <c r="CL2136"/>
      <c r="CN2136"/>
    </row>
    <row r="2137" spans="7:92" x14ac:dyDescent="0.4">
      <c r="G2137"/>
      <c r="I2137"/>
      <c r="J2137"/>
      <c r="R2137"/>
      <c r="S2137"/>
      <c r="T2137"/>
      <c r="U2137"/>
      <c r="V2137"/>
      <c r="W2137"/>
      <c r="X2137"/>
      <c r="Y2137"/>
      <c r="Z2137"/>
      <c r="AA2137"/>
      <c r="AB2137"/>
      <c r="AC2137"/>
      <c r="AD2137"/>
      <c r="AE2137"/>
      <c r="AF2137"/>
      <c r="AG2137"/>
      <c r="AH2137"/>
      <c r="AI2137"/>
      <c r="AJ2137"/>
      <c r="AK2137"/>
      <c r="AL2137"/>
      <c r="AM2137"/>
      <c r="AN2137"/>
      <c r="AO2137"/>
      <c r="AP2137"/>
      <c r="AQ2137"/>
      <c r="AR2137"/>
      <c r="AS2137"/>
      <c r="AT2137"/>
      <c r="AU2137"/>
      <c r="AV2137"/>
      <c r="AW2137"/>
      <c r="AX2137"/>
      <c r="AY2137"/>
      <c r="AZ2137"/>
      <c r="BA2137"/>
      <c r="BB2137"/>
      <c r="BC2137"/>
      <c r="BD2137"/>
      <c r="BE2137"/>
      <c r="BF2137"/>
      <c r="BG2137"/>
      <c r="BH2137"/>
      <c r="BI2137"/>
      <c r="BJ2137"/>
      <c r="BK2137"/>
      <c r="BL2137"/>
      <c r="BM2137"/>
      <c r="BN2137"/>
      <c r="BO2137"/>
      <c r="BP2137"/>
      <c r="BQ2137"/>
      <c r="BR2137"/>
      <c r="BS2137"/>
      <c r="BT2137"/>
      <c r="BU2137"/>
      <c r="BV2137"/>
      <c r="BW2137"/>
      <c r="BX2137"/>
      <c r="BY2137"/>
      <c r="BZ2137"/>
      <c r="CA2137"/>
      <c r="CB2137"/>
      <c r="CC2137"/>
      <c r="CD2137"/>
      <c r="CE2137"/>
      <c r="CF2137"/>
      <c r="CG2137"/>
      <c r="CH2137"/>
      <c r="CI2137"/>
      <c r="CJ2137"/>
      <c r="CK2137"/>
      <c r="CL2137"/>
      <c r="CN2137"/>
    </row>
    <row r="2138" spans="7:92" x14ac:dyDescent="0.4">
      <c r="G2138"/>
      <c r="I2138"/>
      <c r="J2138"/>
      <c r="R2138"/>
      <c r="S2138"/>
      <c r="T2138"/>
      <c r="U2138"/>
      <c r="V2138"/>
      <c r="W2138"/>
      <c r="X2138"/>
      <c r="Y2138"/>
      <c r="Z2138"/>
      <c r="AA2138"/>
      <c r="AB2138"/>
      <c r="AC2138"/>
      <c r="AD2138"/>
      <c r="AE2138"/>
      <c r="AF2138"/>
      <c r="AG2138"/>
      <c r="AH2138"/>
      <c r="AI2138"/>
      <c r="AJ2138"/>
      <c r="AK2138"/>
      <c r="AL2138"/>
      <c r="AM2138"/>
      <c r="AN2138"/>
      <c r="AO2138"/>
      <c r="AP2138"/>
      <c r="AQ2138"/>
      <c r="AR2138"/>
      <c r="AS2138"/>
      <c r="AT2138"/>
      <c r="AU2138"/>
      <c r="AV2138"/>
      <c r="AW2138"/>
      <c r="AX2138"/>
      <c r="AY2138"/>
      <c r="AZ2138"/>
      <c r="BA2138"/>
      <c r="BB2138"/>
      <c r="BC2138"/>
      <c r="BD2138"/>
      <c r="BE2138"/>
      <c r="BF2138"/>
      <c r="BG2138"/>
      <c r="BH2138"/>
      <c r="BI2138"/>
      <c r="BJ2138"/>
      <c r="BK2138"/>
      <c r="BL2138"/>
      <c r="BM2138"/>
      <c r="BN2138"/>
      <c r="BO2138"/>
      <c r="BP2138"/>
      <c r="BQ2138"/>
      <c r="BR2138"/>
      <c r="BS2138"/>
      <c r="BT2138"/>
      <c r="BU2138"/>
      <c r="BV2138"/>
      <c r="BW2138"/>
      <c r="BX2138"/>
      <c r="BY2138"/>
      <c r="BZ2138"/>
      <c r="CA2138"/>
      <c r="CB2138"/>
      <c r="CC2138"/>
      <c r="CD2138"/>
      <c r="CE2138"/>
      <c r="CF2138"/>
      <c r="CG2138"/>
      <c r="CH2138"/>
      <c r="CI2138"/>
      <c r="CJ2138"/>
      <c r="CK2138"/>
      <c r="CL2138"/>
      <c r="CN2138"/>
    </row>
    <row r="2139" spans="7:92" x14ac:dyDescent="0.4">
      <c r="G2139"/>
      <c r="I2139"/>
      <c r="J2139"/>
      <c r="R2139"/>
      <c r="S2139"/>
      <c r="T2139"/>
      <c r="U2139"/>
      <c r="V2139"/>
      <c r="W2139"/>
      <c r="X2139"/>
      <c r="Y2139"/>
      <c r="Z2139"/>
      <c r="AA2139"/>
      <c r="AB2139"/>
      <c r="AC2139"/>
      <c r="AD2139"/>
      <c r="AE2139"/>
      <c r="AF2139"/>
      <c r="AG2139"/>
      <c r="AH2139"/>
      <c r="AI2139"/>
      <c r="AJ2139"/>
      <c r="AK2139"/>
      <c r="AL2139"/>
      <c r="AM2139"/>
      <c r="AN2139"/>
      <c r="AO2139"/>
      <c r="AP2139"/>
      <c r="AQ2139"/>
      <c r="AR2139"/>
      <c r="AS2139"/>
      <c r="AT2139"/>
      <c r="AU2139"/>
      <c r="AV2139"/>
      <c r="AW2139"/>
      <c r="AX2139"/>
      <c r="AY2139"/>
      <c r="AZ2139"/>
      <c r="BA2139"/>
      <c r="BB2139"/>
      <c r="BC2139"/>
      <c r="BD2139"/>
      <c r="BE2139"/>
      <c r="BF2139"/>
      <c r="BG2139"/>
      <c r="BH2139"/>
      <c r="BI2139"/>
      <c r="BJ2139"/>
      <c r="BK2139"/>
      <c r="BL2139"/>
      <c r="BM2139"/>
      <c r="BN2139"/>
      <c r="BO2139"/>
      <c r="BP2139"/>
      <c r="BQ2139"/>
      <c r="BR2139"/>
      <c r="BS2139"/>
      <c r="BT2139"/>
      <c r="BU2139"/>
      <c r="BV2139"/>
      <c r="BW2139"/>
      <c r="BX2139"/>
      <c r="BY2139"/>
      <c r="BZ2139"/>
      <c r="CA2139"/>
      <c r="CB2139"/>
      <c r="CC2139"/>
      <c r="CD2139"/>
      <c r="CE2139"/>
      <c r="CF2139"/>
      <c r="CG2139"/>
      <c r="CH2139"/>
      <c r="CI2139"/>
      <c r="CJ2139"/>
      <c r="CK2139"/>
      <c r="CL2139"/>
      <c r="CN2139"/>
    </row>
    <row r="2140" spans="7:92" x14ac:dyDescent="0.4">
      <c r="G2140"/>
      <c r="I2140"/>
      <c r="J2140"/>
      <c r="R2140"/>
      <c r="S2140"/>
      <c r="T2140"/>
      <c r="U2140"/>
      <c r="V2140"/>
      <c r="W2140"/>
      <c r="X2140"/>
      <c r="Y2140"/>
      <c r="Z2140"/>
      <c r="AA2140"/>
      <c r="AB2140"/>
      <c r="AC2140"/>
      <c r="AD2140"/>
      <c r="AE2140"/>
      <c r="AF2140"/>
      <c r="AG2140"/>
      <c r="AH2140"/>
      <c r="AI2140"/>
      <c r="AJ2140"/>
      <c r="AK2140"/>
      <c r="AL2140"/>
      <c r="AM2140"/>
      <c r="AN2140"/>
      <c r="AO2140"/>
      <c r="AP2140"/>
      <c r="AQ2140"/>
      <c r="AR2140"/>
      <c r="AS2140"/>
      <c r="AT2140"/>
      <c r="AU2140"/>
      <c r="AV2140"/>
      <c r="AW2140"/>
      <c r="AX2140"/>
      <c r="AY2140"/>
      <c r="AZ2140"/>
      <c r="BA2140"/>
      <c r="BB2140"/>
      <c r="BC2140"/>
      <c r="BD2140"/>
      <c r="BE2140"/>
      <c r="BF2140"/>
      <c r="BG2140"/>
      <c r="BH2140"/>
      <c r="BI2140"/>
      <c r="BJ2140"/>
      <c r="BK2140"/>
      <c r="BL2140"/>
      <c r="BM2140"/>
      <c r="BN2140"/>
      <c r="BO2140"/>
      <c r="BP2140"/>
      <c r="BQ2140"/>
      <c r="BR2140"/>
      <c r="BS2140"/>
      <c r="BT2140"/>
      <c r="BU2140"/>
      <c r="BV2140"/>
      <c r="BW2140"/>
      <c r="BX2140"/>
      <c r="BY2140"/>
      <c r="BZ2140"/>
      <c r="CA2140"/>
      <c r="CB2140"/>
      <c r="CC2140"/>
      <c r="CD2140"/>
      <c r="CE2140"/>
      <c r="CF2140"/>
      <c r="CG2140"/>
      <c r="CH2140"/>
      <c r="CI2140"/>
      <c r="CJ2140"/>
      <c r="CK2140"/>
      <c r="CL2140"/>
      <c r="CN2140"/>
    </row>
    <row r="2141" spans="7:92" x14ac:dyDescent="0.4">
      <c r="G2141"/>
      <c r="I2141"/>
      <c r="J2141"/>
      <c r="R2141"/>
      <c r="S2141"/>
      <c r="T2141"/>
      <c r="U2141"/>
      <c r="V2141"/>
      <c r="W2141"/>
      <c r="X2141"/>
      <c r="Y2141"/>
      <c r="Z2141"/>
      <c r="AA2141"/>
      <c r="AB2141"/>
      <c r="AC2141"/>
      <c r="AD2141"/>
      <c r="AE2141"/>
      <c r="AF2141"/>
      <c r="AG2141"/>
      <c r="AH2141"/>
      <c r="AI2141"/>
      <c r="AJ2141"/>
      <c r="AK2141"/>
      <c r="AL2141"/>
      <c r="AM2141"/>
      <c r="AN2141"/>
      <c r="AO2141"/>
      <c r="AP2141"/>
      <c r="AQ2141"/>
      <c r="AR2141"/>
      <c r="AS2141"/>
      <c r="AT2141"/>
      <c r="AU2141"/>
      <c r="AV2141"/>
      <c r="AW2141"/>
      <c r="AX2141"/>
      <c r="AY2141"/>
      <c r="AZ2141"/>
      <c r="BA2141"/>
      <c r="BB2141"/>
      <c r="BC2141"/>
      <c r="BD2141"/>
      <c r="BE2141"/>
      <c r="BF2141"/>
      <c r="BG2141"/>
      <c r="BH2141"/>
      <c r="BI2141"/>
      <c r="BJ2141"/>
      <c r="BK2141"/>
      <c r="BL2141"/>
      <c r="BM2141"/>
      <c r="BN2141"/>
      <c r="BO2141"/>
      <c r="BP2141"/>
      <c r="BQ2141"/>
      <c r="BR2141"/>
      <c r="BS2141"/>
      <c r="BT2141"/>
      <c r="BU2141"/>
      <c r="BV2141"/>
      <c r="BW2141"/>
      <c r="BX2141"/>
      <c r="BY2141"/>
      <c r="BZ2141"/>
      <c r="CA2141"/>
      <c r="CB2141"/>
      <c r="CC2141"/>
      <c r="CD2141"/>
      <c r="CE2141"/>
      <c r="CF2141"/>
      <c r="CG2141"/>
      <c r="CH2141"/>
      <c r="CI2141"/>
      <c r="CJ2141"/>
      <c r="CK2141"/>
      <c r="CL2141"/>
      <c r="CN2141"/>
    </row>
    <row r="2142" spans="7:92" x14ac:dyDescent="0.4">
      <c r="G2142"/>
      <c r="I2142"/>
      <c r="J2142"/>
      <c r="R2142"/>
      <c r="S2142"/>
      <c r="T2142"/>
      <c r="U2142"/>
      <c r="V2142"/>
      <c r="W2142"/>
      <c r="X2142"/>
      <c r="Y2142"/>
      <c r="Z2142"/>
      <c r="AA2142"/>
      <c r="AB2142"/>
      <c r="AC2142"/>
      <c r="AD2142"/>
      <c r="AE2142"/>
      <c r="AF2142"/>
      <c r="AG2142"/>
      <c r="AH2142"/>
      <c r="AI2142"/>
      <c r="AJ2142"/>
      <c r="AK2142"/>
      <c r="AL2142"/>
      <c r="AM2142"/>
      <c r="AN2142"/>
      <c r="AO2142"/>
      <c r="AP2142"/>
      <c r="AQ2142"/>
      <c r="AR2142"/>
      <c r="AS2142"/>
      <c r="AT2142"/>
      <c r="AU2142"/>
      <c r="AV2142"/>
      <c r="AW2142"/>
      <c r="AX2142"/>
      <c r="AY2142"/>
      <c r="AZ2142"/>
      <c r="BA2142"/>
      <c r="BB2142"/>
      <c r="BC2142"/>
      <c r="BD2142"/>
      <c r="BE2142"/>
      <c r="BF2142"/>
      <c r="BG2142"/>
      <c r="BH2142"/>
      <c r="BI2142"/>
      <c r="BJ2142"/>
      <c r="BK2142"/>
      <c r="BL2142"/>
      <c r="BM2142"/>
      <c r="BN2142"/>
      <c r="BO2142"/>
      <c r="BP2142"/>
      <c r="BQ2142"/>
      <c r="BR2142"/>
      <c r="BS2142"/>
      <c r="BT2142"/>
      <c r="BU2142"/>
      <c r="BV2142"/>
      <c r="BW2142"/>
      <c r="BX2142"/>
      <c r="BY2142"/>
      <c r="BZ2142"/>
      <c r="CA2142"/>
      <c r="CB2142"/>
      <c r="CC2142"/>
      <c r="CD2142"/>
      <c r="CE2142"/>
      <c r="CF2142"/>
      <c r="CG2142"/>
      <c r="CH2142"/>
      <c r="CI2142"/>
      <c r="CJ2142"/>
      <c r="CK2142"/>
      <c r="CL2142"/>
      <c r="CN2142"/>
    </row>
    <row r="2143" spans="7:92" x14ac:dyDescent="0.4">
      <c r="G2143"/>
      <c r="I2143"/>
      <c r="J2143"/>
      <c r="R2143"/>
      <c r="S2143"/>
      <c r="T2143"/>
      <c r="U2143"/>
      <c r="V2143"/>
      <c r="W2143"/>
      <c r="X2143"/>
      <c r="Y2143"/>
      <c r="Z2143"/>
      <c r="AA2143"/>
      <c r="AB2143"/>
      <c r="AC2143"/>
      <c r="AD2143"/>
      <c r="AE2143"/>
      <c r="AF2143"/>
      <c r="AG2143"/>
      <c r="AH2143"/>
      <c r="AI2143"/>
      <c r="AJ2143"/>
      <c r="AK2143"/>
      <c r="AL2143"/>
      <c r="AM2143"/>
      <c r="AN2143"/>
      <c r="AO2143"/>
      <c r="AP2143"/>
      <c r="AQ2143"/>
      <c r="AR2143"/>
      <c r="AS2143"/>
      <c r="AT2143"/>
      <c r="AU2143"/>
      <c r="AV2143"/>
      <c r="AW2143"/>
      <c r="AX2143"/>
      <c r="AY2143"/>
      <c r="AZ2143"/>
      <c r="BA2143"/>
      <c r="BB2143"/>
      <c r="BC2143"/>
      <c r="BD2143"/>
      <c r="BE2143"/>
      <c r="BF2143"/>
      <c r="BG2143"/>
      <c r="BH2143"/>
      <c r="BI2143"/>
      <c r="BJ2143"/>
      <c r="BK2143"/>
      <c r="BL2143"/>
      <c r="BM2143"/>
      <c r="BN2143"/>
      <c r="BO2143"/>
      <c r="BP2143"/>
      <c r="BQ2143"/>
      <c r="BR2143"/>
      <c r="BS2143"/>
      <c r="BT2143"/>
      <c r="BU2143"/>
      <c r="BV2143"/>
      <c r="BW2143"/>
      <c r="BX2143"/>
      <c r="BY2143"/>
      <c r="BZ2143"/>
      <c r="CA2143"/>
      <c r="CB2143"/>
      <c r="CC2143"/>
      <c r="CD2143"/>
      <c r="CE2143"/>
      <c r="CF2143"/>
      <c r="CG2143"/>
      <c r="CH2143"/>
      <c r="CI2143"/>
      <c r="CJ2143"/>
      <c r="CK2143"/>
      <c r="CL2143"/>
      <c r="CN2143"/>
    </row>
    <row r="2144" spans="7:92" x14ac:dyDescent="0.4">
      <c r="G2144"/>
      <c r="I2144"/>
      <c r="J2144"/>
      <c r="R2144"/>
      <c r="S2144"/>
      <c r="T2144"/>
      <c r="U2144"/>
      <c r="V2144"/>
      <c r="W2144"/>
      <c r="X2144"/>
      <c r="Y2144"/>
      <c r="Z2144"/>
      <c r="AA2144"/>
      <c r="AB2144"/>
      <c r="AC2144"/>
      <c r="AD2144"/>
      <c r="AE2144"/>
      <c r="AF2144"/>
      <c r="AG2144"/>
      <c r="AH2144"/>
      <c r="AI2144"/>
      <c r="AJ2144"/>
      <c r="AK2144"/>
      <c r="AL2144"/>
      <c r="AM2144"/>
      <c r="AN2144"/>
      <c r="AO2144"/>
      <c r="AP2144"/>
      <c r="AQ2144"/>
      <c r="AR2144"/>
      <c r="AS2144"/>
      <c r="AT2144"/>
      <c r="AU2144"/>
      <c r="AV2144"/>
      <c r="AW2144"/>
      <c r="AX2144"/>
      <c r="AY2144"/>
      <c r="AZ2144"/>
      <c r="BA2144"/>
      <c r="BB2144"/>
      <c r="BC2144"/>
      <c r="BD2144"/>
      <c r="BE2144"/>
      <c r="BF2144"/>
      <c r="BG2144"/>
      <c r="BH2144"/>
      <c r="BI2144"/>
      <c r="BJ2144"/>
      <c r="BK2144"/>
      <c r="BL2144"/>
      <c r="BM2144"/>
      <c r="BN2144"/>
      <c r="BO2144"/>
      <c r="BP2144"/>
      <c r="BQ2144"/>
      <c r="BR2144"/>
      <c r="BS2144"/>
      <c r="BT2144"/>
      <c r="BU2144"/>
      <c r="BV2144"/>
      <c r="BW2144"/>
      <c r="BX2144"/>
      <c r="BY2144"/>
      <c r="BZ2144"/>
      <c r="CA2144"/>
      <c r="CB2144"/>
      <c r="CC2144"/>
      <c r="CD2144"/>
      <c r="CE2144"/>
      <c r="CF2144"/>
      <c r="CG2144"/>
      <c r="CH2144"/>
      <c r="CI2144"/>
      <c r="CJ2144"/>
      <c r="CK2144"/>
      <c r="CL2144"/>
      <c r="CN2144"/>
    </row>
    <row r="2145" spans="7:92" x14ac:dyDescent="0.4">
      <c r="G2145"/>
      <c r="I2145"/>
      <c r="J2145"/>
      <c r="R2145"/>
      <c r="S2145"/>
      <c r="T2145"/>
      <c r="U2145"/>
      <c r="V2145"/>
      <c r="W2145"/>
      <c r="X2145"/>
      <c r="Y2145"/>
      <c r="Z2145"/>
      <c r="AA2145"/>
      <c r="AB2145"/>
      <c r="AC2145"/>
      <c r="AD2145"/>
      <c r="AE2145"/>
      <c r="AF2145"/>
      <c r="AG2145"/>
      <c r="AH2145"/>
      <c r="AI2145"/>
      <c r="AJ2145"/>
      <c r="AK2145"/>
      <c r="AL2145"/>
      <c r="AM2145"/>
      <c r="AN2145"/>
      <c r="AO2145"/>
      <c r="AP2145"/>
      <c r="AQ2145"/>
      <c r="AR2145"/>
      <c r="AS2145"/>
      <c r="AT2145"/>
      <c r="AU2145"/>
      <c r="AV2145"/>
      <c r="AW2145"/>
      <c r="AX2145"/>
      <c r="AY2145"/>
      <c r="AZ2145"/>
      <c r="BA2145"/>
      <c r="BB2145"/>
      <c r="BC2145"/>
      <c r="BD2145"/>
      <c r="BE2145"/>
      <c r="BF2145"/>
      <c r="BG2145"/>
      <c r="BH2145"/>
      <c r="BI2145"/>
      <c r="BJ2145"/>
      <c r="BK2145"/>
      <c r="BL2145"/>
      <c r="BM2145"/>
      <c r="BN2145"/>
      <c r="BO2145"/>
      <c r="BP2145"/>
      <c r="BQ2145"/>
      <c r="BR2145"/>
      <c r="BS2145"/>
      <c r="BT2145"/>
      <c r="BU2145"/>
      <c r="BV2145"/>
      <c r="BW2145"/>
      <c r="BX2145"/>
      <c r="BY2145"/>
      <c r="BZ2145"/>
      <c r="CA2145"/>
      <c r="CB2145"/>
      <c r="CC2145"/>
      <c r="CD2145"/>
      <c r="CE2145"/>
      <c r="CF2145"/>
      <c r="CG2145"/>
      <c r="CH2145"/>
      <c r="CI2145"/>
      <c r="CJ2145"/>
      <c r="CK2145"/>
      <c r="CL2145"/>
      <c r="CN2145"/>
    </row>
    <row r="2146" spans="7:92" x14ac:dyDescent="0.4">
      <c r="G2146"/>
      <c r="I2146"/>
      <c r="J2146"/>
      <c r="R2146"/>
      <c r="S2146"/>
      <c r="T2146"/>
      <c r="U2146"/>
      <c r="V2146"/>
      <c r="W2146"/>
      <c r="X2146"/>
      <c r="Y2146"/>
      <c r="Z2146"/>
      <c r="AA2146"/>
      <c r="AB2146"/>
      <c r="AC2146"/>
      <c r="AD2146"/>
      <c r="AE2146"/>
      <c r="AF2146"/>
      <c r="AG2146"/>
      <c r="AH2146"/>
      <c r="AI2146"/>
      <c r="AJ2146"/>
      <c r="AK2146"/>
      <c r="AL2146"/>
      <c r="AM2146"/>
      <c r="AN2146"/>
      <c r="AO2146"/>
      <c r="AP2146"/>
      <c r="AQ2146"/>
      <c r="AR2146"/>
      <c r="AS2146"/>
      <c r="AT2146"/>
      <c r="AU2146"/>
      <c r="AV2146"/>
      <c r="AW2146"/>
      <c r="AX2146"/>
      <c r="AY2146"/>
      <c r="AZ2146"/>
      <c r="BA2146"/>
      <c r="BB2146"/>
      <c r="BC2146"/>
      <c r="BD2146"/>
      <c r="BE2146"/>
      <c r="BF2146"/>
      <c r="BG2146"/>
      <c r="BH2146"/>
      <c r="BI2146"/>
      <c r="BJ2146"/>
      <c r="BK2146"/>
      <c r="BL2146"/>
      <c r="BM2146"/>
      <c r="BN2146"/>
      <c r="BO2146"/>
      <c r="BP2146"/>
      <c r="BQ2146"/>
      <c r="BR2146"/>
      <c r="BS2146"/>
      <c r="BT2146"/>
      <c r="BU2146"/>
      <c r="BV2146"/>
      <c r="BW2146"/>
      <c r="BX2146"/>
      <c r="BY2146"/>
      <c r="BZ2146"/>
      <c r="CA2146"/>
      <c r="CB2146"/>
      <c r="CC2146"/>
      <c r="CD2146"/>
      <c r="CE2146"/>
      <c r="CF2146"/>
      <c r="CG2146"/>
      <c r="CH2146"/>
      <c r="CI2146"/>
      <c r="CJ2146"/>
      <c r="CK2146"/>
      <c r="CL2146"/>
      <c r="CN2146"/>
    </row>
    <row r="2147" spans="7:92" x14ac:dyDescent="0.4">
      <c r="G2147"/>
      <c r="I2147"/>
      <c r="J2147"/>
      <c r="R2147"/>
      <c r="S2147"/>
      <c r="T2147"/>
      <c r="U2147"/>
      <c r="V2147"/>
      <c r="W2147"/>
      <c r="X2147"/>
      <c r="Y2147"/>
      <c r="Z2147"/>
      <c r="AA2147"/>
      <c r="AB2147"/>
      <c r="AC2147"/>
      <c r="AD2147"/>
      <c r="AE2147"/>
      <c r="AF2147"/>
      <c r="AG2147"/>
      <c r="AH2147"/>
      <c r="AI2147"/>
      <c r="AJ2147"/>
      <c r="AK2147"/>
      <c r="AL2147"/>
      <c r="AM2147"/>
      <c r="AN2147"/>
      <c r="AO2147"/>
      <c r="AP2147"/>
      <c r="AQ2147"/>
      <c r="AR2147"/>
      <c r="AS2147"/>
      <c r="AT2147"/>
      <c r="AU2147"/>
      <c r="AV2147"/>
      <c r="AW2147"/>
      <c r="AX2147"/>
      <c r="AY2147"/>
      <c r="AZ2147"/>
      <c r="BA2147"/>
      <c r="BB2147"/>
      <c r="BC2147"/>
      <c r="BD2147"/>
      <c r="BE2147"/>
      <c r="BF2147"/>
      <c r="BG2147"/>
      <c r="BH2147"/>
      <c r="BI2147"/>
      <c r="BJ2147"/>
      <c r="BK2147"/>
      <c r="BL2147"/>
      <c r="BM2147"/>
      <c r="BN2147"/>
      <c r="BO2147"/>
      <c r="BP2147"/>
      <c r="BQ2147"/>
      <c r="BR2147"/>
      <c r="BS2147"/>
      <c r="BT2147"/>
      <c r="BU2147"/>
      <c r="BV2147"/>
      <c r="BW2147"/>
      <c r="BX2147"/>
      <c r="BY2147"/>
      <c r="BZ2147"/>
      <c r="CA2147"/>
      <c r="CB2147"/>
      <c r="CC2147"/>
      <c r="CD2147"/>
      <c r="CE2147"/>
      <c r="CF2147"/>
      <c r="CG2147"/>
      <c r="CH2147"/>
      <c r="CI2147"/>
      <c r="CJ2147"/>
      <c r="CK2147"/>
      <c r="CL2147"/>
      <c r="CN2147"/>
    </row>
    <row r="2148" spans="7:92" x14ac:dyDescent="0.4">
      <c r="G2148"/>
      <c r="I2148"/>
      <c r="J2148"/>
      <c r="R2148"/>
      <c r="S2148"/>
      <c r="T2148"/>
      <c r="U2148"/>
      <c r="V2148"/>
      <c r="W2148"/>
      <c r="X2148"/>
      <c r="Y2148"/>
      <c r="Z2148"/>
      <c r="AA2148"/>
      <c r="AB2148"/>
      <c r="AC2148"/>
      <c r="AD2148"/>
      <c r="AE2148"/>
      <c r="AF2148"/>
      <c r="AG2148"/>
      <c r="AH2148"/>
      <c r="AI2148"/>
      <c r="AJ2148"/>
      <c r="AK2148"/>
      <c r="AL2148"/>
      <c r="AM2148"/>
      <c r="AN2148"/>
      <c r="AO2148"/>
      <c r="AP2148"/>
      <c r="AQ2148"/>
      <c r="AR2148"/>
      <c r="AS2148"/>
      <c r="AT2148"/>
      <c r="AU2148"/>
      <c r="AV2148"/>
      <c r="AW2148"/>
      <c r="AX2148"/>
      <c r="AY2148"/>
      <c r="AZ2148"/>
      <c r="BA2148"/>
      <c r="BB2148"/>
      <c r="BC2148"/>
      <c r="BD2148"/>
      <c r="BE2148"/>
      <c r="BF2148"/>
      <c r="BG2148"/>
      <c r="BH2148"/>
      <c r="BI2148"/>
      <c r="BJ2148"/>
      <c r="BK2148"/>
      <c r="BL2148"/>
      <c r="BM2148"/>
      <c r="BN2148"/>
      <c r="BO2148"/>
      <c r="BP2148"/>
      <c r="BQ2148"/>
      <c r="BR2148"/>
      <c r="BS2148"/>
      <c r="BT2148"/>
      <c r="BU2148"/>
      <c r="BV2148"/>
      <c r="BW2148"/>
      <c r="BX2148"/>
      <c r="BY2148"/>
      <c r="BZ2148"/>
      <c r="CA2148"/>
      <c r="CB2148"/>
      <c r="CC2148"/>
      <c r="CD2148"/>
      <c r="CE2148"/>
      <c r="CF2148"/>
      <c r="CG2148"/>
      <c r="CH2148"/>
      <c r="CI2148"/>
      <c r="CJ2148"/>
      <c r="CK2148"/>
      <c r="CL2148"/>
      <c r="CN2148"/>
    </row>
    <row r="2149" spans="7:92" x14ac:dyDescent="0.4">
      <c r="G2149"/>
      <c r="I2149"/>
      <c r="J2149"/>
      <c r="R2149"/>
      <c r="S2149"/>
      <c r="T2149"/>
      <c r="U2149"/>
      <c r="V2149"/>
      <c r="W2149"/>
      <c r="X2149"/>
      <c r="Y2149"/>
      <c r="Z2149"/>
      <c r="AA2149"/>
      <c r="AB2149"/>
      <c r="AC2149"/>
      <c r="AD2149"/>
      <c r="AE2149"/>
      <c r="AF2149"/>
      <c r="AG2149"/>
      <c r="AH2149"/>
      <c r="AI2149"/>
      <c r="AJ2149"/>
      <c r="AK2149"/>
      <c r="AL2149"/>
      <c r="AM2149"/>
      <c r="AN2149"/>
      <c r="AO2149"/>
      <c r="AP2149"/>
      <c r="AQ2149"/>
      <c r="AR2149"/>
      <c r="AS2149"/>
      <c r="AT2149"/>
      <c r="AU2149"/>
      <c r="AV2149"/>
      <c r="AW2149"/>
      <c r="AX2149"/>
      <c r="AY2149"/>
      <c r="AZ2149"/>
      <c r="BA2149"/>
      <c r="BB2149"/>
      <c r="BC2149"/>
      <c r="BD2149"/>
      <c r="BE2149"/>
      <c r="BF2149"/>
      <c r="BG2149"/>
      <c r="BH2149"/>
      <c r="BI2149"/>
      <c r="BJ2149"/>
      <c r="BK2149"/>
      <c r="BL2149"/>
      <c r="BM2149"/>
      <c r="BN2149"/>
      <c r="BO2149"/>
      <c r="BP2149"/>
      <c r="BQ2149"/>
      <c r="BR2149"/>
      <c r="BS2149"/>
      <c r="BT2149"/>
      <c r="BU2149"/>
      <c r="BV2149"/>
      <c r="BW2149"/>
      <c r="BX2149"/>
      <c r="BY2149"/>
      <c r="BZ2149"/>
      <c r="CA2149"/>
      <c r="CB2149"/>
      <c r="CC2149"/>
      <c r="CD2149"/>
      <c r="CE2149"/>
      <c r="CF2149"/>
      <c r="CG2149"/>
      <c r="CH2149"/>
      <c r="CI2149"/>
      <c r="CJ2149"/>
      <c r="CK2149"/>
      <c r="CL2149"/>
      <c r="CN2149"/>
    </row>
    <row r="2150" spans="7:92" x14ac:dyDescent="0.4">
      <c r="G2150"/>
      <c r="I2150"/>
      <c r="J2150"/>
      <c r="R2150"/>
      <c r="S2150"/>
      <c r="T2150"/>
      <c r="U2150"/>
      <c r="V2150"/>
      <c r="W2150"/>
      <c r="X2150"/>
      <c r="Y2150"/>
      <c r="Z2150"/>
      <c r="AA2150"/>
      <c r="AB2150"/>
      <c r="AC2150"/>
      <c r="AD2150"/>
      <c r="AE2150"/>
      <c r="AF2150"/>
      <c r="AG2150"/>
      <c r="AH2150"/>
      <c r="AI2150"/>
      <c r="AJ2150"/>
      <c r="AK2150"/>
      <c r="AL2150"/>
      <c r="AM2150"/>
      <c r="AN2150"/>
      <c r="AO2150"/>
      <c r="AP2150"/>
      <c r="AQ2150"/>
      <c r="AR2150"/>
      <c r="AS2150"/>
      <c r="AT2150"/>
      <c r="AU2150"/>
      <c r="AV2150"/>
      <c r="AW2150"/>
      <c r="AX2150"/>
      <c r="AY2150"/>
      <c r="AZ2150"/>
      <c r="BA2150"/>
      <c r="BB2150"/>
      <c r="BC2150"/>
      <c r="BD2150"/>
      <c r="BE2150"/>
      <c r="BF2150"/>
      <c r="BG2150"/>
      <c r="BH2150"/>
      <c r="BI2150"/>
      <c r="BJ2150"/>
      <c r="BK2150"/>
      <c r="BL2150"/>
      <c r="BM2150"/>
      <c r="BN2150"/>
      <c r="BO2150"/>
      <c r="BP2150"/>
      <c r="BQ2150"/>
      <c r="BR2150"/>
      <c r="BS2150"/>
      <c r="BT2150"/>
      <c r="BU2150"/>
      <c r="BV2150"/>
      <c r="BW2150"/>
      <c r="BX2150"/>
      <c r="BY2150"/>
      <c r="BZ2150"/>
      <c r="CA2150"/>
      <c r="CB2150"/>
      <c r="CC2150"/>
      <c r="CD2150"/>
      <c r="CE2150"/>
      <c r="CF2150"/>
      <c r="CG2150"/>
      <c r="CH2150"/>
      <c r="CI2150"/>
      <c r="CJ2150"/>
      <c r="CK2150"/>
      <c r="CL2150"/>
      <c r="CN2150"/>
    </row>
    <row r="2151" spans="7:92" x14ac:dyDescent="0.4">
      <c r="G2151"/>
      <c r="I2151"/>
      <c r="J2151"/>
      <c r="R2151"/>
      <c r="S2151"/>
      <c r="T2151"/>
      <c r="U2151"/>
      <c r="V2151"/>
      <c r="W2151"/>
      <c r="X2151"/>
      <c r="Y2151"/>
      <c r="Z2151"/>
      <c r="AA2151"/>
      <c r="AB2151"/>
      <c r="AC2151"/>
      <c r="AD2151"/>
      <c r="AE2151"/>
      <c r="AF2151"/>
      <c r="AG2151"/>
      <c r="AH2151"/>
      <c r="AI2151"/>
      <c r="AJ2151"/>
      <c r="AK2151"/>
      <c r="AL2151"/>
      <c r="AM2151"/>
      <c r="AN2151"/>
      <c r="AO2151"/>
      <c r="AP2151"/>
      <c r="AQ2151"/>
      <c r="AR2151"/>
      <c r="AS2151"/>
      <c r="AT2151"/>
      <c r="AU2151"/>
      <c r="AV2151"/>
      <c r="AW2151"/>
      <c r="AX2151"/>
      <c r="AY2151"/>
      <c r="AZ2151"/>
      <c r="BA2151"/>
      <c r="BB2151"/>
      <c r="BC2151"/>
      <c r="BD2151"/>
      <c r="BE2151"/>
      <c r="BF2151"/>
      <c r="BG2151"/>
      <c r="BH2151"/>
      <c r="BI2151"/>
      <c r="BJ2151"/>
      <c r="BK2151"/>
      <c r="BL2151"/>
      <c r="BM2151"/>
      <c r="BN2151"/>
      <c r="BO2151"/>
      <c r="BP2151"/>
      <c r="BQ2151"/>
      <c r="BR2151"/>
      <c r="BS2151"/>
      <c r="BT2151"/>
      <c r="BU2151"/>
      <c r="BV2151"/>
      <c r="BW2151"/>
      <c r="BX2151"/>
      <c r="BY2151"/>
      <c r="BZ2151"/>
      <c r="CA2151"/>
      <c r="CB2151"/>
      <c r="CC2151"/>
      <c r="CD2151"/>
      <c r="CE2151"/>
      <c r="CF2151"/>
      <c r="CG2151"/>
      <c r="CH2151"/>
      <c r="CI2151"/>
      <c r="CJ2151"/>
      <c r="CK2151"/>
      <c r="CL2151"/>
      <c r="CN2151"/>
    </row>
    <row r="2152" spans="7:92" x14ac:dyDescent="0.4">
      <c r="G2152"/>
      <c r="I2152"/>
      <c r="J2152"/>
      <c r="R2152"/>
      <c r="S2152"/>
      <c r="T2152"/>
      <c r="U2152"/>
      <c r="V2152"/>
      <c r="W2152"/>
      <c r="X2152"/>
      <c r="Y2152"/>
      <c r="Z2152"/>
      <c r="AA2152"/>
      <c r="AB2152"/>
      <c r="AC2152"/>
      <c r="AD2152"/>
      <c r="AE2152"/>
      <c r="AF2152"/>
      <c r="AG2152"/>
      <c r="AH2152"/>
      <c r="AI2152"/>
      <c r="AJ2152"/>
      <c r="AK2152"/>
      <c r="AL2152"/>
      <c r="AM2152"/>
      <c r="AN2152"/>
      <c r="AO2152"/>
      <c r="AP2152"/>
      <c r="AQ2152"/>
      <c r="AR2152"/>
      <c r="AS2152"/>
      <c r="AT2152"/>
      <c r="AU2152"/>
      <c r="AV2152"/>
      <c r="AW2152"/>
      <c r="AX2152"/>
      <c r="AY2152"/>
      <c r="AZ2152"/>
      <c r="BA2152"/>
      <c r="BB2152"/>
      <c r="BC2152"/>
      <c r="BD2152"/>
      <c r="BE2152"/>
      <c r="BF2152"/>
      <c r="BG2152"/>
      <c r="BH2152"/>
      <c r="BI2152"/>
      <c r="BJ2152"/>
      <c r="BK2152"/>
      <c r="BL2152"/>
      <c r="BM2152"/>
      <c r="BN2152"/>
      <c r="BO2152"/>
      <c r="BP2152"/>
      <c r="BQ2152"/>
      <c r="BR2152"/>
      <c r="BS2152"/>
      <c r="BT2152"/>
      <c r="BU2152"/>
      <c r="BV2152"/>
      <c r="BW2152"/>
      <c r="BX2152"/>
      <c r="BY2152"/>
      <c r="BZ2152"/>
      <c r="CA2152"/>
      <c r="CB2152"/>
      <c r="CC2152"/>
      <c r="CD2152"/>
      <c r="CE2152"/>
      <c r="CF2152"/>
      <c r="CG2152"/>
      <c r="CH2152"/>
      <c r="CI2152"/>
      <c r="CJ2152"/>
      <c r="CK2152"/>
      <c r="CL2152"/>
      <c r="CN2152"/>
    </row>
    <row r="2153" spans="7:92" x14ac:dyDescent="0.4">
      <c r="G2153"/>
      <c r="I2153"/>
      <c r="J2153"/>
      <c r="R2153"/>
      <c r="S2153"/>
      <c r="T2153"/>
      <c r="U2153"/>
      <c r="V2153"/>
      <c r="W2153"/>
      <c r="X2153"/>
      <c r="Y2153"/>
      <c r="Z2153"/>
      <c r="AA2153"/>
      <c r="AB2153"/>
      <c r="AC2153"/>
      <c r="AD2153"/>
      <c r="AE2153"/>
      <c r="AF2153"/>
      <c r="AG2153"/>
      <c r="AH2153"/>
      <c r="AI2153"/>
      <c r="AJ2153"/>
      <c r="AK2153"/>
      <c r="AL2153"/>
      <c r="AM2153"/>
      <c r="AN2153"/>
      <c r="AO2153"/>
      <c r="AP2153"/>
      <c r="AQ2153"/>
      <c r="AR2153"/>
      <c r="AS2153"/>
      <c r="AT2153"/>
      <c r="AU2153"/>
      <c r="AV2153"/>
      <c r="AW2153"/>
      <c r="AX2153"/>
      <c r="AY2153"/>
      <c r="AZ2153"/>
      <c r="BA2153"/>
      <c r="BB2153"/>
      <c r="BC2153"/>
      <c r="BD2153"/>
      <c r="BE2153"/>
      <c r="BF2153"/>
      <c r="BG2153"/>
      <c r="BH2153"/>
      <c r="BI2153"/>
      <c r="BJ2153"/>
      <c r="BK2153"/>
      <c r="BL2153"/>
      <c r="BM2153"/>
      <c r="BN2153"/>
      <c r="BO2153"/>
      <c r="BP2153"/>
      <c r="BQ2153"/>
      <c r="BR2153"/>
      <c r="BS2153"/>
      <c r="BT2153"/>
      <c r="BU2153"/>
      <c r="BV2153"/>
      <c r="BW2153"/>
      <c r="BX2153"/>
      <c r="BY2153"/>
      <c r="BZ2153"/>
      <c r="CA2153"/>
      <c r="CB2153"/>
      <c r="CC2153"/>
      <c r="CD2153"/>
      <c r="CE2153"/>
      <c r="CF2153"/>
      <c r="CG2153"/>
      <c r="CH2153"/>
      <c r="CI2153"/>
      <c r="CJ2153"/>
      <c r="CK2153"/>
      <c r="CL2153"/>
      <c r="CN2153"/>
    </row>
    <row r="2154" spans="7:92" x14ac:dyDescent="0.4">
      <c r="G2154"/>
      <c r="I2154"/>
      <c r="J2154"/>
      <c r="R2154"/>
      <c r="S2154"/>
      <c r="T2154"/>
      <c r="U2154"/>
      <c r="V2154"/>
      <c r="W2154"/>
      <c r="X2154"/>
      <c r="Y2154"/>
      <c r="Z2154"/>
      <c r="AA2154"/>
      <c r="AB2154"/>
      <c r="AC2154"/>
      <c r="AD2154"/>
      <c r="AE2154"/>
      <c r="AF2154"/>
      <c r="AG2154"/>
      <c r="AH2154"/>
      <c r="AI2154"/>
      <c r="AJ2154"/>
      <c r="AK2154"/>
      <c r="AL2154"/>
      <c r="AM2154"/>
      <c r="AN2154"/>
      <c r="AO2154"/>
      <c r="AP2154"/>
      <c r="AQ2154"/>
      <c r="AR2154"/>
      <c r="AS2154"/>
      <c r="AT2154"/>
      <c r="AU2154"/>
      <c r="AV2154"/>
      <c r="AW2154"/>
      <c r="AX2154"/>
      <c r="AY2154"/>
      <c r="AZ2154"/>
      <c r="BA2154"/>
      <c r="BB2154"/>
      <c r="BC2154"/>
      <c r="BD2154"/>
      <c r="BE2154"/>
      <c r="BF2154"/>
      <c r="BG2154"/>
      <c r="BH2154"/>
      <c r="BI2154"/>
      <c r="BJ2154"/>
      <c r="BK2154"/>
      <c r="BL2154"/>
      <c r="BM2154"/>
      <c r="BN2154"/>
      <c r="BO2154"/>
      <c r="BP2154"/>
      <c r="BQ2154"/>
      <c r="BR2154"/>
      <c r="BS2154"/>
      <c r="BT2154"/>
      <c r="BU2154"/>
      <c r="BV2154"/>
      <c r="BW2154"/>
      <c r="BX2154"/>
      <c r="BY2154"/>
      <c r="BZ2154"/>
      <c r="CA2154"/>
      <c r="CB2154"/>
      <c r="CC2154"/>
      <c r="CD2154"/>
      <c r="CE2154"/>
      <c r="CF2154"/>
      <c r="CG2154"/>
      <c r="CH2154"/>
      <c r="CI2154"/>
      <c r="CJ2154"/>
      <c r="CK2154"/>
      <c r="CL2154"/>
      <c r="CN2154"/>
    </row>
    <row r="2155" spans="7:92" x14ac:dyDescent="0.4">
      <c r="G2155"/>
      <c r="I2155"/>
      <c r="J2155"/>
      <c r="R2155"/>
      <c r="S2155"/>
      <c r="T2155"/>
      <c r="U2155"/>
      <c r="V2155"/>
      <c r="W2155"/>
      <c r="X2155"/>
      <c r="Y2155"/>
      <c r="Z2155"/>
      <c r="AA2155"/>
      <c r="AB2155"/>
      <c r="AC2155"/>
      <c r="AD2155"/>
      <c r="AE2155"/>
      <c r="AF2155"/>
      <c r="AG2155"/>
      <c r="AH2155"/>
      <c r="AI2155"/>
      <c r="AJ2155"/>
      <c r="AK2155"/>
      <c r="AL2155"/>
      <c r="AM2155"/>
      <c r="AN2155"/>
      <c r="AO2155"/>
      <c r="AP2155"/>
      <c r="AQ2155"/>
      <c r="AR2155"/>
      <c r="AS2155"/>
      <c r="AT2155"/>
      <c r="AU2155"/>
      <c r="AV2155"/>
      <c r="AW2155"/>
      <c r="AX2155"/>
      <c r="AY2155"/>
      <c r="AZ2155"/>
      <c r="BA2155"/>
      <c r="BB2155"/>
      <c r="BC2155"/>
      <c r="BD2155"/>
      <c r="BE2155"/>
      <c r="BF2155"/>
      <c r="BG2155"/>
      <c r="BH2155"/>
      <c r="BI2155"/>
      <c r="BJ2155"/>
      <c r="BK2155"/>
      <c r="BL2155"/>
      <c r="BM2155"/>
      <c r="BN2155"/>
      <c r="BO2155"/>
      <c r="BP2155"/>
      <c r="BQ2155"/>
      <c r="BR2155"/>
      <c r="BS2155"/>
      <c r="BT2155"/>
      <c r="BU2155"/>
      <c r="BV2155"/>
      <c r="BW2155"/>
      <c r="BX2155"/>
      <c r="BY2155"/>
      <c r="BZ2155"/>
      <c r="CA2155"/>
      <c r="CB2155"/>
      <c r="CC2155"/>
      <c r="CD2155"/>
      <c r="CE2155"/>
      <c r="CF2155"/>
      <c r="CG2155"/>
      <c r="CH2155"/>
      <c r="CI2155"/>
      <c r="CJ2155"/>
      <c r="CK2155"/>
      <c r="CL2155"/>
      <c r="CN2155"/>
    </row>
    <row r="2156" spans="7:92" x14ac:dyDescent="0.4">
      <c r="G2156"/>
      <c r="I2156"/>
      <c r="J2156"/>
      <c r="R2156"/>
      <c r="S2156"/>
      <c r="T2156"/>
      <c r="U2156"/>
      <c r="V2156"/>
      <c r="W2156"/>
      <c r="X2156"/>
      <c r="Y2156"/>
      <c r="Z2156"/>
      <c r="AA2156"/>
      <c r="AB2156"/>
      <c r="AC2156"/>
      <c r="AD2156"/>
      <c r="AE2156"/>
      <c r="AF2156"/>
      <c r="AG2156"/>
      <c r="AH2156"/>
      <c r="AI2156"/>
      <c r="AJ2156"/>
      <c r="AK2156"/>
      <c r="AL2156"/>
      <c r="AM2156"/>
      <c r="AN2156"/>
      <c r="AO2156"/>
      <c r="AP2156"/>
      <c r="AQ2156"/>
      <c r="AR2156"/>
      <c r="AS2156"/>
      <c r="AT2156"/>
      <c r="AU2156"/>
      <c r="AV2156"/>
      <c r="AW2156"/>
      <c r="AX2156"/>
      <c r="AY2156"/>
      <c r="AZ2156"/>
      <c r="BA2156"/>
      <c r="BB2156"/>
      <c r="BC2156"/>
      <c r="BD2156"/>
      <c r="BE2156"/>
      <c r="BF2156"/>
      <c r="BG2156"/>
      <c r="BH2156"/>
      <c r="BI2156"/>
      <c r="BJ2156"/>
      <c r="BK2156"/>
      <c r="BL2156"/>
      <c r="BM2156"/>
      <c r="BN2156"/>
      <c r="BO2156"/>
      <c r="BP2156"/>
      <c r="BQ2156"/>
      <c r="BR2156"/>
      <c r="BS2156"/>
      <c r="BT2156"/>
      <c r="BU2156"/>
      <c r="BV2156"/>
      <c r="BW2156"/>
      <c r="BX2156"/>
      <c r="BY2156"/>
      <c r="BZ2156"/>
      <c r="CA2156"/>
      <c r="CB2156"/>
      <c r="CC2156"/>
      <c r="CD2156"/>
      <c r="CE2156"/>
      <c r="CF2156"/>
      <c r="CG2156"/>
      <c r="CH2156"/>
      <c r="CI2156"/>
      <c r="CJ2156"/>
      <c r="CK2156"/>
      <c r="CL2156"/>
      <c r="CN2156"/>
    </row>
    <row r="2157" spans="7:92" x14ac:dyDescent="0.4">
      <c r="G2157"/>
      <c r="I2157"/>
      <c r="J2157"/>
      <c r="R2157"/>
      <c r="S2157"/>
      <c r="T2157"/>
      <c r="U2157"/>
      <c r="V2157"/>
      <c r="W2157"/>
      <c r="X2157"/>
      <c r="Y2157"/>
      <c r="Z2157"/>
      <c r="AA2157"/>
      <c r="AB2157"/>
      <c r="AC2157"/>
      <c r="AD2157"/>
      <c r="AE2157"/>
      <c r="AF2157"/>
      <c r="AG2157"/>
      <c r="AH2157"/>
      <c r="AI2157"/>
      <c r="AJ2157"/>
      <c r="AK2157"/>
      <c r="AL2157"/>
      <c r="AM2157"/>
      <c r="AN2157"/>
      <c r="AO2157"/>
      <c r="AP2157"/>
      <c r="AQ2157"/>
      <c r="AR2157"/>
      <c r="AS2157"/>
      <c r="AT2157"/>
      <c r="AU2157"/>
      <c r="AV2157"/>
      <c r="AW2157"/>
      <c r="AX2157"/>
      <c r="AY2157"/>
      <c r="AZ2157"/>
      <c r="BA2157"/>
      <c r="BB2157"/>
      <c r="BC2157"/>
      <c r="BD2157"/>
      <c r="BE2157"/>
      <c r="BF2157"/>
      <c r="BG2157"/>
      <c r="BH2157"/>
      <c r="BI2157"/>
      <c r="BJ2157"/>
      <c r="BK2157"/>
      <c r="BL2157"/>
      <c r="BM2157"/>
      <c r="BN2157"/>
      <c r="BO2157"/>
      <c r="BP2157"/>
      <c r="BQ2157"/>
      <c r="BR2157"/>
      <c r="BS2157"/>
      <c r="BT2157"/>
      <c r="BU2157"/>
      <c r="BV2157"/>
      <c r="BW2157"/>
      <c r="BX2157"/>
      <c r="BY2157"/>
      <c r="BZ2157"/>
      <c r="CA2157"/>
      <c r="CB2157"/>
      <c r="CC2157"/>
      <c r="CD2157"/>
      <c r="CE2157"/>
      <c r="CF2157"/>
      <c r="CG2157"/>
      <c r="CH2157"/>
      <c r="CI2157"/>
      <c r="CJ2157"/>
      <c r="CK2157"/>
      <c r="CL2157"/>
      <c r="CN2157"/>
    </row>
    <row r="2158" spans="7:92" x14ac:dyDescent="0.4">
      <c r="G2158"/>
      <c r="I2158"/>
      <c r="J2158"/>
      <c r="R2158"/>
      <c r="S2158"/>
      <c r="T2158"/>
      <c r="U2158"/>
      <c r="V2158"/>
      <c r="W2158"/>
      <c r="X2158"/>
      <c r="Y2158"/>
      <c r="Z2158"/>
      <c r="AA2158"/>
      <c r="AB2158"/>
      <c r="AC2158"/>
      <c r="AD2158"/>
      <c r="AE2158"/>
      <c r="AF2158"/>
      <c r="AG2158"/>
      <c r="AH2158"/>
      <c r="AI2158"/>
      <c r="AJ2158"/>
      <c r="AK2158"/>
      <c r="AL2158"/>
      <c r="AM2158"/>
      <c r="AN2158"/>
      <c r="AO2158"/>
      <c r="AP2158"/>
      <c r="AQ2158"/>
      <c r="AR2158"/>
      <c r="AS2158"/>
      <c r="AT2158"/>
      <c r="AU2158"/>
      <c r="AV2158"/>
      <c r="AW2158"/>
      <c r="AX2158"/>
      <c r="AY2158"/>
      <c r="AZ2158"/>
      <c r="BA2158"/>
      <c r="BB2158"/>
      <c r="BC2158"/>
      <c r="BD2158"/>
      <c r="BE2158"/>
      <c r="BF2158"/>
      <c r="BG2158"/>
      <c r="BH2158"/>
      <c r="BI2158"/>
      <c r="BJ2158"/>
      <c r="BK2158"/>
      <c r="BL2158"/>
      <c r="BM2158"/>
      <c r="BN2158"/>
      <c r="BO2158"/>
      <c r="BP2158"/>
      <c r="BQ2158"/>
      <c r="BR2158"/>
      <c r="BS2158"/>
      <c r="BT2158"/>
      <c r="BU2158"/>
      <c r="BV2158"/>
      <c r="BW2158"/>
      <c r="BX2158"/>
      <c r="BY2158"/>
      <c r="BZ2158"/>
      <c r="CA2158"/>
      <c r="CB2158"/>
      <c r="CC2158"/>
      <c r="CD2158"/>
      <c r="CE2158"/>
      <c r="CF2158"/>
      <c r="CG2158"/>
      <c r="CH2158"/>
      <c r="CI2158"/>
      <c r="CJ2158"/>
      <c r="CK2158"/>
      <c r="CL2158"/>
      <c r="CN2158"/>
    </row>
    <row r="2159" spans="7:92" x14ac:dyDescent="0.4">
      <c r="G2159"/>
      <c r="I2159"/>
      <c r="J2159"/>
      <c r="R2159"/>
      <c r="S2159"/>
      <c r="T2159"/>
      <c r="U2159"/>
      <c r="V2159"/>
      <c r="W2159"/>
      <c r="X2159"/>
      <c r="Y2159"/>
      <c r="Z2159"/>
      <c r="AA2159"/>
      <c r="AB2159"/>
      <c r="AC2159"/>
      <c r="AD2159"/>
      <c r="AE2159"/>
      <c r="AF2159"/>
      <c r="AG2159"/>
      <c r="AH2159"/>
      <c r="AI2159"/>
      <c r="AJ2159"/>
      <c r="AK2159"/>
      <c r="AL2159"/>
      <c r="AM2159"/>
      <c r="AN2159"/>
      <c r="AO2159"/>
      <c r="AP2159"/>
      <c r="AQ2159"/>
      <c r="AR2159"/>
      <c r="AS2159"/>
      <c r="AT2159"/>
      <c r="AU2159"/>
      <c r="AV2159"/>
      <c r="AW2159"/>
      <c r="AX2159"/>
      <c r="AY2159"/>
      <c r="AZ2159"/>
      <c r="BA2159"/>
      <c r="BB2159"/>
      <c r="BC2159"/>
      <c r="BD2159"/>
      <c r="BE2159"/>
      <c r="BF2159"/>
      <c r="BG2159"/>
      <c r="BH2159"/>
      <c r="BI2159"/>
      <c r="BJ2159"/>
      <c r="BK2159"/>
      <c r="BL2159"/>
      <c r="BM2159"/>
      <c r="BN2159"/>
      <c r="BO2159"/>
      <c r="BP2159"/>
      <c r="BQ2159"/>
      <c r="BR2159"/>
      <c r="BS2159"/>
      <c r="BT2159"/>
      <c r="BU2159"/>
      <c r="BV2159"/>
      <c r="BW2159"/>
      <c r="BX2159"/>
      <c r="BY2159"/>
      <c r="BZ2159"/>
      <c r="CA2159"/>
      <c r="CB2159"/>
      <c r="CC2159"/>
      <c r="CD2159"/>
      <c r="CE2159"/>
      <c r="CF2159"/>
      <c r="CG2159"/>
      <c r="CH2159"/>
      <c r="CI2159"/>
      <c r="CJ2159"/>
      <c r="CK2159"/>
      <c r="CL2159"/>
      <c r="CN2159"/>
    </row>
    <row r="2160" spans="7:92" x14ac:dyDescent="0.4">
      <c r="G2160"/>
      <c r="I2160"/>
      <c r="J2160"/>
      <c r="R2160"/>
      <c r="S2160"/>
      <c r="T2160"/>
      <c r="U2160"/>
      <c r="V2160"/>
      <c r="W2160"/>
      <c r="X2160"/>
      <c r="Y2160"/>
      <c r="Z2160"/>
      <c r="AA2160"/>
      <c r="AB2160"/>
      <c r="AC2160"/>
      <c r="AD2160"/>
      <c r="AE2160"/>
      <c r="AF2160"/>
      <c r="AG2160"/>
      <c r="AH2160"/>
      <c r="AI2160"/>
      <c r="AJ2160"/>
      <c r="AK2160"/>
      <c r="AL2160"/>
      <c r="AM2160"/>
      <c r="AN2160"/>
      <c r="AO2160"/>
      <c r="AP2160"/>
      <c r="AQ2160"/>
      <c r="AR2160"/>
      <c r="AS2160"/>
      <c r="AT2160"/>
      <c r="AU2160"/>
      <c r="AV2160"/>
      <c r="AW2160"/>
      <c r="AX2160"/>
      <c r="AY2160"/>
      <c r="AZ2160"/>
      <c r="BA2160"/>
      <c r="BB2160"/>
      <c r="BC2160"/>
      <c r="BD2160"/>
      <c r="BE2160"/>
      <c r="BF2160"/>
      <c r="BG2160"/>
      <c r="BH2160"/>
      <c r="BI2160"/>
      <c r="BJ2160"/>
      <c r="BK2160"/>
      <c r="BL2160"/>
      <c r="BM2160"/>
      <c r="BN2160"/>
      <c r="BO2160"/>
      <c r="BP2160"/>
      <c r="BQ2160"/>
      <c r="BR2160"/>
      <c r="BS2160"/>
      <c r="BT2160"/>
      <c r="BU2160"/>
      <c r="BV2160"/>
      <c r="BW2160"/>
      <c r="BX2160"/>
      <c r="BY2160"/>
      <c r="BZ2160"/>
      <c r="CA2160"/>
      <c r="CB2160"/>
      <c r="CC2160"/>
      <c r="CD2160"/>
      <c r="CE2160"/>
      <c r="CF2160"/>
      <c r="CG2160"/>
      <c r="CH2160"/>
      <c r="CI2160"/>
      <c r="CJ2160"/>
      <c r="CK2160"/>
      <c r="CL2160"/>
      <c r="CN2160"/>
    </row>
    <row r="2161" spans="7:92" x14ac:dyDescent="0.4">
      <c r="G2161"/>
      <c r="I2161"/>
      <c r="J2161"/>
      <c r="R2161"/>
      <c r="S2161"/>
      <c r="T2161"/>
      <c r="U2161"/>
      <c r="V2161"/>
      <c r="W2161"/>
      <c r="X2161"/>
      <c r="Y2161"/>
      <c r="Z2161"/>
      <c r="AA2161"/>
      <c r="AB2161"/>
      <c r="AC2161"/>
      <c r="AD2161"/>
      <c r="AE2161"/>
      <c r="AF2161"/>
      <c r="AG2161"/>
      <c r="AH2161"/>
      <c r="AI2161"/>
      <c r="AJ2161"/>
      <c r="AK2161"/>
      <c r="AL2161"/>
      <c r="AM2161"/>
      <c r="AN2161"/>
      <c r="AO2161"/>
      <c r="AP2161"/>
      <c r="AQ2161"/>
      <c r="AR2161"/>
      <c r="AS2161"/>
      <c r="AT2161"/>
      <c r="AU2161"/>
      <c r="AV2161"/>
      <c r="AW2161"/>
      <c r="AX2161"/>
      <c r="AY2161"/>
      <c r="AZ2161"/>
      <c r="BA2161"/>
      <c r="BB2161"/>
      <c r="BC2161"/>
      <c r="BD2161"/>
      <c r="BE2161"/>
      <c r="BF2161"/>
      <c r="BG2161"/>
      <c r="BH2161"/>
      <c r="BI2161"/>
      <c r="BJ2161"/>
      <c r="BK2161"/>
      <c r="BL2161"/>
      <c r="BM2161"/>
      <c r="BN2161"/>
      <c r="BO2161"/>
      <c r="BP2161"/>
      <c r="BQ2161"/>
      <c r="BR2161"/>
      <c r="BS2161"/>
      <c r="BT2161"/>
      <c r="BU2161"/>
      <c r="BV2161"/>
      <c r="BW2161"/>
      <c r="BX2161"/>
      <c r="BY2161"/>
      <c r="BZ2161"/>
      <c r="CA2161"/>
      <c r="CB2161"/>
      <c r="CC2161"/>
      <c r="CD2161"/>
      <c r="CE2161"/>
      <c r="CF2161"/>
      <c r="CG2161"/>
      <c r="CH2161"/>
      <c r="CI2161"/>
      <c r="CJ2161"/>
      <c r="CK2161"/>
      <c r="CL2161"/>
      <c r="CN2161"/>
    </row>
    <row r="2162" spans="7:92" x14ac:dyDescent="0.4">
      <c r="G2162"/>
      <c r="I2162"/>
      <c r="J2162"/>
      <c r="R2162"/>
      <c r="S2162"/>
      <c r="T2162"/>
      <c r="U2162"/>
      <c r="V2162"/>
      <c r="W2162"/>
      <c r="X2162"/>
      <c r="Y2162"/>
      <c r="Z2162"/>
      <c r="AA2162"/>
      <c r="AB2162"/>
      <c r="AC2162"/>
      <c r="AD2162"/>
      <c r="AE2162"/>
      <c r="AF2162"/>
      <c r="AG2162"/>
      <c r="AH2162"/>
      <c r="AI2162"/>
      <c r="AJ2162"/>
      <c r="AK2162"/>
      <c r="AL2162"/>
      <c r="AM2162"/>
      <c r="AN2162"/>
      <c r="AO2162"/>
      <c r="AP2162"/>
      <c r="AQ2162"/>
      <c r="AR2162"/>
      <c r="AS2162"/>
      <c r="AT2162"/>
      <c r="AU2162"/>
      <c r="AV2162"/>
      <c r="AW2162"/>
      <c r="AX2162"/>
      <c r="AY2162"/>
      <c r="AZ2162"/>
      <c r="BA2162"/>
      <c r="BB2162"/>
      <c r="BC2162"/>
      <c r="BD2162"/>
      <c r="BE2162"/>
      <c r="BF2162"/>
      <c r="BG2162"/>
      <c r="BH2162"/>
      <c r="BI2162"/>
      <c r="BJ2162"/>
      <c r="BK2162"/>
      <c r="BL2162"/>
      <c r="BM2162"/>
      <c r="BN2162"/>
      <c r="BO2162"/>
      <c r="BP2162"/>
      <c r="BQ2162"/>
      <c r="BR2162"/>
      <c r="BS2162"/>
      <c r="BT2162"/>
      <c r="BU2162"/>
      <c r="BV2162"/>
      <c r="BW2162"/>
      <c r="BX2162"/>
      <c r="BY2162"/>
      <c r="BZ2162"/>
      <c r="CA2162"/>
      <c r="CB2162"/>
      <c r="CC2162"/>
      <c r="CD2162"/>
      <c r="CE2162"/>
      <c r="CF2162"/>
      <c r="CG2162"/>
      <c r="CH2162"/>
      <c r="CI2162"/>
      <c r="CJ2162"/>
      <c r="CK2162"/>
      <c r="CL2162"/>
      <c r="CN2162"/>
    </row>
    <row r="2163" spans="7:92" x14ac:dyDescent="0.4">
      <c r="G2163"/>
      <c r="I2163"/>
      <c r="J2163"/>
      <c r="R2163"/>
      <c r="S2163"/>
      <c r="T2163"/>
      <c r="U2163"/>
      <c r="V2163"/>
      <c r="W2163"/>
      <c r="X2163"/>
      <c r="Y2163"/>
      <c r="Z2163"/>
      <c r="AA2163"/>
      <c r="AB2163"/>
      <c r="AC2163"/>
      <c r="AD2163"/>
      <c r="AE2163"/>
      <c r="AF2163"/>
      <c r="AG2163"/>
      <c r="AH2163"/>
      <c r="AI2163"/>
      <c r="AJ2163"/>
      <c r="AK2163"/>
      <c r="AL2163"/>
      <c r="AM2163"/>
      <c r="AN2163"/>
      <c r="AO2163"/>
      <c r="AP2163"/>
      <c r="AQ2163"/>
      <c r="AR2163"/>
      <c r="AS2163"/>
      <c r="AT2163"/>
      <c r="AU2163"/>
      <c r="AV2163"/>
      <c r="AW2163"/>
      <c r="AX2163"/>
      <c r="AY2163"/>
      <c r="AZ2163"/>
      <c r="BA2163"/>
      <c r="BB2163"/>
      <c r="BC2163"/>
      <c r="BD2163"/>
      <c r="BE2163"/>
      <c r="BF2163"/>
      <c r="BG2163"/>
      <c r="BH2163"/>
      <c r="BI2163"/>
      <c r="BJ2163"/>
      <c r="BK2163"/>
      <c r="BL2163"/>
      <c r="BM2163"/>
      <c r="BN2163"/>
      <c r="BO2163"/>
      <c r="BP2163"/>
      <c r="BQ2163"/>
      <c r="BR2163"/>
      <c r="BS2163"/>
      <c r="BT2163"/>
      <c r="BU2163"/>
      <c r="BV2163"/>
      <c r="BW2163"/>
      <c r="BX2163"/>
      <c r="BY2163"/>
      <c r="BZ2163"/>
      <c r="CA2163"/>
      <c r="CB2163"/>
      <c r="CC2163"/>
      <c r="CD2163"/>
      <c r="CE2163"/>
      <c r="CF2163"/>
      <c r="CG2163"/>
      <c r="CH2163"/>
      <c r="CI2163"/>
      <c r="CJ2163"/>
      <c r="CK2163"/>
      <c r="CL2163"/>
      <c r="CN2163"/>
    </row>
    <row r="2164" spans="7:92" x14ac:dyDescent="0.4">
      <c r="G2164"/>
      <c r="I2164"/>
      <c r="J2164"/>
      <c r="R2164"/>
      <c r="S2164"/>
      <c r="T2164"/>
      <c r="U2164"/>
      <c r="V2164"/>
      <c r="W2164"/>
      <c r="X2164"/>
      <c r="Y2164"/>
      <c r="Z2164"/>
      <c r="AA2164"/>
      <c r="AB2164"/>
      <c r="AC2164"/>
      <c r="AD2164"/>
      <c r="AE2164"/>
      <c r="AF2164"/>
      <c r="AG2164"/>
      <c r="AH2164"/>
      <c r="AI2164"/>
      <c r="AJ2164"/>
      <c r="AK2164"/>
      <c r="AL2164"/>
      <c r="AM2164"/>
      <c r="AN2164"/>
      <c r="AO2164"/>
      <c r="AP2164"/>
      <c r="AQ2164"/>
      <c r="AR2164"/>
      <c r="AS2164"/>
      <c r="AT2164"/>
      <c r="AU2164"/>
      <c r="AV2164"/>
      <c r="AW2164"/>
      <c r="AX2164"/>
      <c r="AY2164"/>
      <c r="AZ2164"/>
      <c r="BA2164"/>
      <c r="BB2164"/>
      <c r="BC2164"/>
      <c r="BD2164"/>
      <c r="BE2164"/>
      <c r="BF2164"/>
      <c r="BG2164"/>
      <c r="BH2164"/>
      <c r="BI2164"/>
      <c r="BJ2164"/>
      <c r="BK2164"/>
      <c r="BL2164"/>
      <c r="BM2164"/>
      <c r="BN2164"/>
      <c r="BO2164"/>
      <c r="BP2164"/>
      <c r="BQ2164"/>
      <c r="BR2164"/>
      <c r="BS2164"/>
      <c r="BT2164"/>
      <c r="BU2164"/>
      <c r="BV2164"/>
      <c r="BW2164"/>
      <c r="BX2164"/>
      <c r="BY2164"/>
      <c r="BZ2164"/>
      <c r="CA2164"/>
      <c r="CB2164"/>
      <c r="CC2164"/>
      <c r="CD2164"/>
      <c r="CE2164"/>
      <c r="CF2164"/>
      <c r="CG2164"/>
      <c r="CH2164"/>
      <c r="CI2164"/>
      <c r="CJ2164"/>
      <c r="CK2164"/>
      <c r="CL2164"/>
      <c r="CN2164"/>
    </row>
    <row r="2165" spans="7:92" x14ac:dyDescent="0.4">
      <c r="G2165"/>
      <c r="I2165"/>
      <c r="J2165"/>
      <c r="R2165"/>
      <c r="S2165"/>
      <c r="T2165"/>
      <c r="U2165"/>
      <c r="V2165"/>
      <c r="W2165"/>
      <c r="X2165"/>
      <c r="Y2165"/>
      <c r="Z2165"/>
      <c r="AA2165"/>
      <c r="AB2165"/>
      <c r="AC2165"/>
      <c r="AD2165"/>
      <c r="AE2165"/>
      <c r="AF2165"/>
      <c r="AG2165"/>
      <c r="AH2165"/>
      <c r="AI2165"/>
      <c r="AJ2165"/>
      <c r="AK2165"/>
      <c r="AL2165"/>
      <c r="AM2165"/>
      <c r="AN2165"/>
      <c r="AO2165"/>
      <c r="AP2165"/>
      <c r="AQ2165"/>
      <c r="AR2165"/>
      <c r="AS2165"/>
      <c r="AT2165"/>
      <c r="AU2165"/>
      <c r="AV2165"/>
      <c r="AW2165"/>
      <c r="AX2165"/>
      <c r="AY2165"/>
      <c r="AZ2165"/>
      <c r="BA2165"/>
      <c r="BB2165"/>
      <c r="BC2165"/>
      <c r="BD2165"/>
      <c r="BE2165"/>
      <c r="BF2165"/>
      <c r="BG2165"/>
      <c r="BH2165"/>
      <c r="BI2165"/>
      <c r="BJ2165"/>
      <c r="BK2165"/>
      <c r="BL2165"/>
      <c r="BM2165"/>
      <c r="BN2165"/>
      <c r="BO2165"/>
      <c r="BP2165"/>
      <c r="BQ2165"/>
      <c r="BR2165"/>
      <c r="BS2165"/>
      <c r="BT2165"/>
      <c r="BU2165"/>
      <c r="BV2165"/>
      <c r="BW2165"/>
      <c r="BX2165"/>
      <c r="BY2165"/>
      <c r="BZ2165"/>
      <c r="CA2165"/>
      <c r="CB2165"/>
      <c r="CC2165"/>
      <c r="CD2165"/>
      <c r="CE2165"/>
      <c r="CF2165"/>
      <c r="CG2165"/>
      <c r="CH2165"/>
      <c r="CI2165"/>
      <c r="CJ2165"/>
      <c r="CK2165"/>
      <c r="CL2165"/>
      <c r="CN2165"/>
    </row>
    <row r="2166" spans="7:92" x14ac:dyDescent="0.4">
      <c r="G2166"/>
      <c r="I2166"/>
      <c r="J2166"/>
      <c r="R2166"/>
      <c r="S2166"/>
      <c r="T2166"/>
      <c r="U2166"/>
      <c r="V2166"/>
      <c r="W2166"/>
      <c r="X2166"/>
      <c r="Y2166"/>
      <c r="Z2166"/>
      <c r="AA2166"/>
      <c r="AB2166"/>
      <c r="AC2166"/>
      <c r="AD2166"/>
      <c r="AE2166"/>
      <c r="AF2166"/>
      <c r="AG2166"/>
      <c r="AH2166"/>
      <c r="AI2166"/>
      <c r="AJ2166"/>
      <c r="AK2166"/>
      <c r="AL2166"/>
      <c r="AM2166"/>
      <c r="AN2166"/>
      <c r="AO2166"/>
      <c r="AP2166"/>
      <c r="AQ2166"/>
      <c r="AR2166"/>
      <c r="AS2166"/>
      <c r="AT2166"/>
      <c r="AU2166"/>
      <c r="AV2166"/>
      <c r="AW2166"/>
      <c r="AX2166"/>
      <c r="AY2166"/>
      <c r="AZ2166"/>
      <c r="BA2166"/>
      <c r="BB2166"/>
      <c r="BC2166"/>
      <c r="BD2166"/>
      <c r="BE2166"/>
      <c r="BF2166"/>
      <c r="BG2166"/>
      <c r="BH2166"/>
      <c r="BI2166"/>
      <c r="BJ2166"/>
      <c r="BK2166"/>
      <c r="BL2166"/>
      <c r="BM2166"/>
      <c r="BN2166"/>
      <c r="BO2166"/>
      <c r="BP2166"/>
      <c r="BQ2166"/>
      <c r="BR2166"/>
      <c r="BS2166"/>
      <c r="BT2166"/>
      <c r="BU2166"/>
      <c r="BV2166"/>
      <c r="BW2166"/>
      <c r="BX2166"/>
      <c r="BY2166"/>
      <c r="BZ2166"/>
      <c r="CA2166"/>
      <c r="CB2166"/>
      <c r="CC2166"/>
      <c r="CD2166"/>
      <c r="CE2166"/>
      <c r="CF2166"/>
      <c r="CG2166"/>
      <c r="CH2166"/>
      <c r="CI2166"/>
      <c r="CJ2166"/>
      <c r="CK2166"/>
      <c r="CL2166"/>
      <c r="CN2166"/>
    </row>
    <row r="2167" spans="7:92" x14ac:dyDescent="0.4">
      <c r="G2167"/>
      <c r="I2167"/>
      <c r="J2167"/>
      <c r="R2167"/>
      <c r="S2167"/>
      <c r="T2167"/>
      <c r="U2167"/>
      <c r="V2167"/>
      <c r="W2167"/>
      <c r="X2167"/>
      <c r="Y2167"/>
      <c r="Z2167"/>
      <c r="AA2167"/>
      <c r="AB2167"/>
      <c r="AC2167"/>
      <c r="AD2167"/>
      <c r="AE2167"/>
      <c r="AF2167"/>
      <c r="AG2167"/>
      <c r="AH2167"/>
      <c r="AI2167"/>
      <c r="AJ2167"/>
      <c r="AK2167"/>
      <c r="AL2167"/>
      <c r="AM2167"/>
      <c r="AN2167"/>
      <c r="AO2167"/>
      <c r="AP2167"/>
      <c r="AQ2167"/>
      <c r="AR2167"/>
      <c r="AS2167"/>
      <c r="AT2167"/>
      <c r="AU2167"/>
      <c r="AV2167"/>
      <c r="AW2167"/>
      <c r="AX2167"/>
      <c r="AY2167"/>
      <c r="AZ2167"/>
      <c r="BA2167"/>
      <c r="BB2167"/>
      <c r="BC2167"/>
      <c r="BD2167"/>
      <c r="BE2167"/>
      <c r="BF2167"/>
      <c r="BG2167"/>
      <c r="BH2167"/>
      <c r="BI2167"/>
      <c r="BJ2167"/>
      <c r="BK2167"/>
      <c r="BL2167"/>
      <c r="BM2167"/>
      <c r="BN2167"/>
      <c r="BO2167"/>
      <c r="BP2167"/>
      <c r="BQ2167"/>
      <c r="BR2167"/>
      <c r="BS2167"/>
      <c r="BT2167"/>
      <c r="BU2167"/>
      <c r="BV2167"/>
      <c r="BW2167"/>
      <c r="BX2167"/>
      <c r="BY2167"/>
      <c r="BZ2167"/>
      <c r="CA2167"/>
      <c r="CB2167"/>
      <c r="CC2167"/>
      <c r="CD2167"/>
      <c r="CE2167"/>
      <c r="CF2167"/>
      <c r="CG2167"/>
      <c r="CH2167"/>
      <c r="CI2167"/>
      <c r="CJ2167"/>
      <c r="CK2167"/>
      <c r="CL2167"/>
      <c r="CN2167"/>
    </row>
    <row r="2168" spans="7:92" x14ac:dyDescent="0.4">
      <c r="G2168"/>
      <c r="I2168"/>
      <c r="J2168"/>
      <c r="R2168"/>
      <c r="S2168"/>
      <c r="T2168"/>
      <c r="U2168"/>
      <c r="V2168"/>
      <c r="W2168"/>
      <c r="X2168"/>
      <c r="Y2168"/>
      <c r="Z2168"/>
      <c r="AA2168"/>
      <c r="AB2168"/>
      <c r="AC2168"/>
      <c r="AD2168"/>
      <c r="AE2168"/>
      <c r="AF2168"/>
      <c r="AG2168"/>
      <c r="AH2168"/>
      <c r="AI2168"/>
      <c r="AJ2168"/>
      <c r="AK2168"/>
      <c r="AL2168"/>
      <c r="AM2168"/>
      <c r="AN2168"/>
      <c r="AO2168"/>
      <c r="AP2168"/>
      <c r="AQ2168"/>
      <c r="AR2168"/>
      <c r="AS2168"/>
      <c r="AT2168"/>
      <c r="AU2168"/>
      <c r="AV2168"/>
      <c r="AW2168"/>
      <c r="AX2168"/>
      <c r="AY2168"/>
      <c r="AZ2168"/>
      <c r="BA2168"/>
      <c r="BB2168"/>
      <c r="BC2168"/>
      <c r="BD2168"/>
      <c r="BE2168"/>
      <c r="BF2168"/>
      <c r="BG2168"/>
      <c r="BH2168"/>
      <c r="BI2168"/>
      <c r="BJ2168"/>
      <c r="BK2168"/>
      <c r="BL2168"/>
      <c r="BM2168"/>
      <c r="BN2168"/>
      <c r="BO2168"/>
      <c r="BP2168"/>
      <c r="BQ2168"/>
      <c r="BR2168"/>
      <c r="BS2168"/>
      <c r="BT2168"/>
      <c r="BU2168"/>
      <c r="BV2168"/>
      <c r="BW2168"/>
      <c r="BX2168"/>
      <c r="BY2168"/>
      <c r="BZ2168"/>
      <c r="CA2168"/>
      <c r="CB2168"/>
      <c r="CC2168"/>
      <c r="CD2168"/>
      <c r="CE2168"/>
      <c r="CF2168"/>
      <c r="CG2168"/>
      <c r="CH2168"/>
      <c r="CI2168"/>
      <c r="CJ2168"/>
      <c r="CK2168"/>
      <c r="CL2168"/>
      <c r="CN2168"/>
    </row>
    <row r="2169" spans="7:92" x14ac:dyDescent="0.4">
      <c r="G2169"/>
      <c r="I2169"/>
      <c r="J2169"/>
      <c r="R2169"/>
      <c r="S2169"/>
      <c r="T2169"/>
      <c r="U2169"/>
      <c r="V2169"/>
      <c r="W2169"/>
      <c r="X2169"/>
      <c r="Y2169"/>
      <c r="Z2169"/>
      <c r="AA2169"/>
      <c r="AB2169"/>
      <c r="AC2169"/>
      <c r="AD2169"/>
      <c r="AE2169"/>
      <c r="AF2169"/>
      <c r="AG2169"/>
      <c r="AH2169"/>
      <c r="AI2169"/>
      <c r="AJ2169"/>
      <c r="AK2169"/>
      <c r="AL2169"/>
      <c r="AM2169"/>
      <c r="AN2169"/>
      <c r="AO2169"/>
      <c r="AP2169"/>
      <c r="AQ2169"/>
      <c r="AR2169"/>
      <c r="AS2169"/>
      <c r="AT2169"/>
      <c r="AU2169"/>
      <c r="AV2169"/>
      <c r="AW2169"/>
      <c r="AX2169"/>
      <c r="AY2169"/>
      <c r="AZ2169"/>
      <c r="BA2169"/>
      <c r="BB2169"/>
      <c r="BC2169"/>
      <c r="BD2169"/>
      <c r="BE2169"/>
      <c r="BF2169"/>
      <c r="BG2169"/>
      <c r="BH2169"/>
      <c r="BI2169"/>
      <c r="BJ2169"/>
      <c r="BK2169"/>
      <c r="BL2169"/>
      <c r="BM2169"/>
      <c r="BN2169"/>
      <c r="BO2169"/>
      <c r="BP2169"/>
      <c r="BQ2169"/>
      <c r="BR2169"/>
      <c r="BS2169"/>
      <c r="BT2169"/>
      <c r="BU2169"/>
      <c r="BV2169"/>
      <c r="BW2169"/>
      <c r="BX2169"/>
      <c r="BY2169"/>
      <c r="BZ2169"/>
      <c r="CA2169"/>
      <c r="CB2169"/>
      <c r="CC2169"/>
      <c r="CD2169"/>
      <c r="CE2169"/>
      <c r="CF2169"/>
      <c r="CG2169"/>
      <c r="CH2169"/>
      <c r="CI2169"/>
      <c r="CJ2169"/>
      <c r="CK2169"/>
      <c r="CL2169"/>
      <c r="CN2169"/>
    </row>
    <row r="2170" spans="7:92" x14ac:dyDescent="0.4">
      <c r="G2170"/>
      <c r="I2170"/>
      <c r="J2170"/>
      <c r="R2170"/>
      <c r="S2170"/>
      <c r="T2170"/>
      <c r="U2170"/>
      <c r="V2170"/>
      <c r="W2170"/>
      <c r="X2170"/>
      <c r="Y2170"/>
      <c r="Z2170"/>
      <c r="AA2170"/>
      <c r="AB2170"/>
      <c r="AC2170"/>
      <c r="AD2170"/>
      <c r="AE2170"/>
      <c r="AF2170"/>
      <c r="AG2170"/>
      <c r="AH2170"/>
      <c r="AI2170"/>
      <c r="AJ2170"/>
      <c r="AK2170"/>
      <c r="AL2170"/>
      <c r="AM2170"/>
      <c r="AN2170"/>
      <c r="AO2170"/>
      <c r="AP2170"/>
      <c r="AQ2170"/>
      <c r="AR2170"/>
      <c r="AS2170"/>
      <c r="AT2170"/>
      <c r="AU2170"/>
      <c r="AV2170"/>
      <c r="AW2170"/>
      <c r="AX2170"/>
      <c r="AY2170"/>
      <c r="AZ2170"/>
      <c r="BA2170"/>
      <c r="BB2170"/>
      <c r="BC2170"/>
      <c r="BD2170"/>
      <c r="BE2170"/>
      <c r="BF2170"/>
      <c r="BG2170"/>
      <c r="BH2170"/>
      <c r="BI2170"/>
      <c r="BJ2170"/>
      <c r="BK2170"/>
      <c r="BL2170"/>
      <c r="BM2170"/>
      <c r="BN2170"/>
      <c r="BO2170"/>
      <c r="BP2170"/>
      <c r="BQ2170"/>
      <c r="BR2170"/>
      <c r="BS2170"/>
      <c r="BT2170"/>
      <c r="BU2170"/>
      <c r="BV2170"/>
      <c r="BW2170"/>
      <c r="BX2170"/>
      <c r="BY2170"/>
      <c r="BZ2170"/>
      <c r="CA2170"/>
      <c r="CB2170"/>
      <c r="CC2170"/>
      <c r="CD2170"/>
      <c r="CE2170"/>
      <c r="CF2170"/>
      <c r="CG2170"/>
      <c r="CH2170"/>
      <c r="CI2170"/>
      <c r="CJ2170"/>
      <c r="CK2170"/>
      <c r="CL2170"/>
      <c r="CN2170"/>
    </row>
    <row r="2171" spans="7:92" x14ac:dyDescent="0.4">
      <c r="G2171"/>
      <c r="I2171"/>
      <c r="J2171"/>
      <c r="R2171"/>
      <c r="S2171"/>
      <c r="T2171"/>
      <c r="U2171"/>
      <c r="V2171"/>
      <c r="W2171"/>
      <c r="X2171"/>
      <c r="Y2171"/>
      <c r="Z2171"/>
      <c r="AA2171"/>
      <c r="AB2171"/>
      <c r="AC2171"/>
      <c r="AD2171"/>
      <c r="AE2171"/>
      <c r="AF2171"/>
      <c r="AG2171"/>
      <c r="AH2171"/>
      <c r="AI2171"/>
      <c r="AJ2171"/>
      <c r="AK2171"/>
      <c r="AL2171"/>
      <c r="AM2171"/>
      <c r="AN2171"/>
      <c r="AO2171"/>
      <c r="AP2171"/>
      <c r="AQ2171"/>
      <c r="AR2171"/>
      <c r="AS2171"/>
      <c r="AT2171"/>
      <c r="AU2171"/>
      <c r="AV2171"/>
      <c r="AW2171"/>
      <c r="AX2171"/>
      <c r="AY2171"/>
      <c r="AZ2171"/>
      <c r="BA2171"/>
      <c r="BB2171"/>
      <c r="BC2171"/>
      <c r="BD2171"/>
      <c r="BE2171"/>
      <c r="BF2171"/>
      <c r="BG2171"/>
      <c r="BH2171"/>
      <c r="BI2171"/>
      <c r="BJ2171"/>
      <c r="BK2171"/>
      <c r="BL2171"/>
      <c r="BM2171"/>
      <c r="BN2171"/>
      <c r="BO2171"/>
      <c r="BP2171"/>
      <c r="BQ2171"/>
      <c r="BR2171"/>
      <c r="BS2171"/>
      <c r="BT2171"/>
      <c r="BU2171"/>
      <c r="BV2171"/>
      <c r="BW2171"/>
      <c r="BX2171"/>
      <c r="BY2171"/>
      <c r="BZ2171"/>
      <c r="CA2171"/>
      <c r="CB2171"/>
      <c r="CC2171"/>
      <c r="CD2171"/>
      <c r="CE2171"/>
      <c r="CF2171"/>
      <c r="CG2171"/>
      <c r="CH2171"/>
      <c r="CI2171"/>
      <c r="CJ2171"/>
      <c r="CK2171"/>
      <c r="CL2171"/>
      <c r="CN2171"/>
    </row>
    <row r="2172" spans="7:92" x14ac:dyDescent="0.4">
      <c r="G2172"/>
      <c r="I2172"/>
      <c r="J2172"/>
      <c r="R2172"/>
      <c r="S2172"/>
      <c r="T2172"/>
      <c r="U2172"/>
      <c r="V2172"/>
      <c r="W2172"/>
      <c r="X2172"/>
      <c r="Y2172"/>
      <c r="Z2172"/>
      <c r="AA2172"/>
      <c r="AB2172"/>
      <c r="AC2172"/>
      <c r="AD2172"/>
      <c r="AE2172"/>
      <c r="AF2172"/>
      <c r="AG2172"/>
      <c r="AH2172"/>
      <c r="AI2172"/>
      <c r="AJ2172"/>
      <c r="AK2172"/>
      <c r="AL2172"/>
      <c r="AM2172"/>
      <c r="AN2172"/>
      <c r="AO2172"/>
      <c r="AP2172"/>
      <c r="AQ2172"/>
      <c r="AR2172"/>
      <c r="AS2172"/>
      <c r="AT2172"/>
      <c r="AU2172"/>
      <c r="AV2172"/>
      <c r="AW2172"/>
      <c r="AX2172"/>
      <c r="AY2172"/>
      <c r="AZ2172"/>
      <c r="BA2172"/>
      <c r="BB2172"/>
      <c r="BC2172"/>
      <c r="BD2172"/>
      <c r="BE2172"/>
      <c r="BF2172"/>
      <c r="BG2172"/>
      <c r="BH2172"/>
      <c r="BI2172"/>
      <c r="BJ2172"/>
      <c r="BK2172"/>
      <c r="BL2172"/>
      <c r="BM2172"/>
      <c r="BN2172"/>
      <c r="BO2172"/>
      <c r="BP2172"/>
      <c r="BQ2172"/>
      <c r="BR2172"/>
      <c r="BS2172"/>
      <c r="BT2172"/>
      <c r="BU2172"/>
      <c r="BV2172"/>
      <c r="BW2172"/>
      <c r="BX2172"/>
      <c r="BY2172"/>
      <c r="BZ2172"/>
      <c r="CA2172"/>
      <c r="CB2172"/>
      <c r="CC2172"/>
      <c r="CD2172"/>
      <c r="CE2172"/>
      <c r="CF2172"/>
      <c r="CG2172"/>
      <c r="CH2172"/>
      <c r="CI2172"/>
      <c r="CJ2172"/>
      <c r="CK2172"/>
      <c r="CL2172"/>
      <c r="CN2172"/>
    </row>
    <row r="2173" spans="7:92" x14ac:dyDescent="0.4">
      <c r="G2173"/>
      <c r="I2173"/>
      <c r="J2173"/>
      <c r="R2173"/>
      <c r="S2173"/>
      <c r="T2173"/>
      <c r="U2173"/>
      <c r="V2173"/>
      <c r="W2173"/>
      <c r="X2173"/>
      <c r="Y2173"/>
      <c r="Z2173"/>
      <c r="AA2173"/>
      <c r="AB2173"/>
      <c r="AC2173"/>
      <c r="AD2173"/>
      <c r="AE2173"/>
      <c r="AF2173"/>
      <c r="AG2173"/>
      <c r="AH2173"/>
      <c r="AI2173"/>
      <c r="AJ2173"/>
      <c r="AK2173"/>
      <c r="AL2173"/>
      <c r="AM2173"/>
      <c r="AN2173"/>
      <c r="AO2173"/>
      <c r="AP2173"/>
      <c r="AQ2173"/>
      <c r="AR2173"/>
      <c r="AS2173"/>
      <c r="AT2173"/>
      <c r="AU2173"/>
      <c r="AV2173"/>
      <c r="AW2173"/>
      <c r="AX2173"/>
      <c r="AY2173"/>
      <c r="AZ2173"/>
      <c r="BA2173"/>
      <c r="BB2173"/>
      <c r="BC2173"/>
      <c r="BD2173"/>
      <c r="BE2173"/>
      <c r="BF2173"/>
      <c r="BG2173"/>
      <c r="BH2173"/>
      <c r="BI2173"/>
      <c r="BJ2173"/>
      <c r="BK2173"/>
      <c r="BL2173"/>
      <c r="BM2173"/>
      <c r="BN2173"/>
      <c r="BO2173"/>
      <c r="BP2173"/>
      <c r="BQ2173"/>
      <c r="BR2173"/>
      <c r="BS2173"/>
      <c r="BT2173"/>
      <c r="BU2173"/>
      <c r="BV2173"/>
      <c r="BW2173"/>
      <c r="BX2173"/>
      <c r="BY2173"/>
      <c r="BZ2173"/>
      <c r="CA2173"/>
      <c r="CB2173"/>
      <c r="CC2173"/>
      <c r="CD2173"/>
      <c r="CE2173"/>
      <c r="CF2173"/>
      <c r="CG2173"/>
      <c r="CH2173"/>
      <c r="CI2173"/>
      <c r="CJ2173"/>
      <c r="CK2173"/>
      <c r="CL2173"/>
      <c r="CN2173"/>
    </row>
    <row r="2174" spans="7:92" x14ac:dyDescent="0.4">
      <c r="G2174"/>
      <c r="I2174"/>
      <c r="J2174"/>
      <c r="R2174"/>
      <c r="S2174"/>
      <c r="T2174"/>
      <c r="U2174"/>
      <c r="V2174"/>
      <c r="W2174"/>
      <c r="X2174"/>
      <c r="Y2174"/>
      <c r="Z2174"/>
      <c r="AA2174"/>
      <c r="AB2174"/>
      <c r="AC2174"/>
      <c r="AD2174"/>
      <c r="AE2174"/>
      <c r="AF2174"/>
      <c r="AG2174"/>
      <c r="AH2174"/>
      <c r="AI2174"/>
      <c r="AJ2174"/>
      <c r="AK2174"/>
      <c r="AL2174"/>
      <c r="AM2174"/>
      <c r="AN2174"/>
      <c r="AO2174"/>
      <c r="AP2174"/>
      <c r="AQ2174"/>
      <c r="AR2174"/>
      <c r="AS2174"/>
      <c r="AT2174"/>
      <c r="AU2174"/>
      <c r="AV2174"/>
      <c r="AW2174"/>
      <c r="AX2174"/>
      <c r="AY2174"/>
      <c r="AZ2174"/>
      <c r="BA2174"/>
      <c r="BB2174"/>
      <c r="BC2174"/>
      <c r="BD2174"/>
      <c r="BE2174"/>
      <c r="BF2174"/>
      <c r="BG2174"/>
      <c r="BH2174"/>
      <c r="BI2174"/>
      <c r="BJ2174"/>
      <c r="BK2174"/>
      <c r="BL2174"/>
      <c r="BM2174"/>
      <c r="BN2174"/>
      <c r="BO2174"/>
      <c r="BP2174"/>
      <c r="BQ2174"/>
      <c r="BR2174"/>
      <c r="BS2174"/>
      <c r="BT2174"/>
      <c r="BU2174"/>
      <c r="BV2174"/>
      <c r="BW2174"/>
      <c r="BX2174"/>
      <c r="BY2174"/>
      <c r="BZ2174"/>
      <c r="CA2174"/>
      <c r="CB2174"/>
      <c r="CC2174"/>
      <c r="CD2174"/>
      <c r="CE2174"/>
      <c r="CF2174"/>
      <c r="CG2174"/>
      <c r="CH2174"/>
      <c r="CI2174"/>
      <c r="CJ2174"/>
      <c r="CK2174"/>
      <c r="CL2174"/>
      <c r="CN2174"/>
    </row>
    <row r="2175" spans="7:92" x14ac:dyDescent="0.4">
      <c r="G2175"/>
      <c r="I2175"/>
      <c r="J2175"/>
      <c r="R2175"/>
      <c r="S2175"/>
      <c r="T2175"/>
      <c r="U2175"/>
      <c r="V2175"/>
      <c r="W2175"/>
      <c r="X2175"/>
      <c r="Y2175"/>
      <c r="Z2175"/>
      <c r="AA2175"/>
      <c r="AB2175"/>
      <c r="AC2175"/>
      <c r="AD2175"/>
      <c r="AE2175"/>
      <c r="AF2175"/>
      <c r="AG2175"/>
      <c r="AH2175"/>
      <c r="AI2175"/>
      <c r="AJ2175"/>
      <c r="AK2175"/>
      <c r="AL2175"/>
      <c r="AM2175"/>
      <c r="AN2175"/>
      <c r="AO2175"/>
      <c r="AP2175"/>
      <c r="AQ2175"/>
      <c r="AR2175"/>
      <c r="AS2175"/>
      <c r="AT2175"/>
      <c r="AU2175"/>
      <c r="AV2175"/>
      <c r="AW2175"/>
      <c r="AX2175"/>
      <c r="AY2175"/>
      <c r="AZ2175"/>
      <c r="BA2175"/>
      <c r="BB2175"/>
      <c r="BC2175"/>
      <c r="BD2175"/>
      <c r="BE2175"/>
      <c r="BF2175"/>
      <c r="BG2175"/>
      <c r="BH2175"/>
      <c r="BI2175"/>
      <c r="BJ2175"/>
      <c r="BK2175"/>
      <c r="BL2175"/>
      <c r="BM2175"/>
      <c r="BN2175"/>
      <c r="BO2175"/>
      <c r="BP2175"/>
      <c r="BQ2175"/>
      <c r="BR2175"/>
      <c r="BS2175"/>
      <c r="BT2175"/>
      <c r="BU2175"/>
      <c r="BV2175"/>
      <c r="BW2175"/>
      <c r="BX2175"/>
      <c r="BY2175"/>
      <c r="BZ2175"/>
      <c r="CA2175"/>
      <c r="CB2175"/>
      <c r="CC2175"/>
      <c r="CD2175"/>
      <c r="CE2175"/>
      <c r="CF2175"/>
      <c r="CG2175"/>
      <c r="CH2175"/>
      <c r="CI2175"/>
      <c r="CJ2175"/>
      <c r="CK2175"/>
      <c r="CL2175"/>
      <c r="CN2175"/>
    </row>
    <row r="2176" spans="7:92" x14ac:dyDescent="0.4">
      <c r="G2176"/>
      <c r="I2176"/>
      <c r="J2176"/>
      <c r="R2176"/>
      <c r="S2176"/>
      <c r="T2176"/>
      <c r="U2176"/>
      <c r="V2176"/>
      <c r="W2176"/>
      <c r="X2176"/>
      <c r="Y2176"/>
      <c r="Z2176"/>
      <c r="AA2176"/>
      <c r="AB2176"/>
      <c r="AC2176"/>
      <c r="AD2176"/>
      <c r="AE2176"/>
      <c r="AF2176"/>
      <c r="AG2176"/>
      <c r="AH2176"/>
      <c r="AI2176"/>
      <c r="AJ2176"/>
      <c r="AK2176"/>
      <c r="AL2176"/>
      <c r="AM2176"/>
      <c r="AN2176"/>
      <c r="AO2176"/>
      <c r="AP2176"/>
      <c r="AQ2176"/>
      <c r="AR2176"/>
      <c r="AS2176"/>
      <c r="AT2176"/>
      <c r="AU2176"/>
      <c r="AV2176"/>
      <c r="AW2176"/>
      <c r="AX2176"/>
      <c r="AY2176"/>
      <c r="AZ2176"/>
      <c r="BA2176"/>
      <c r="BB2176"/>
      <c r="BC2176"/>
      <c r="BD2176"/>
      <c r="BE2176"/>
      <c r="BF2176"/>
      <c r="BG2176"/>
      <c r="BH2176"/>
      <c r="BI2176"/>
      <c r="BJ2176"/>
      <c r="BK2176"/>
      <c r="BL2176"/>
      <c r="BM2176"/>
      <c r="BN2176"/>
      <c r="BO2176"/>
      <c r="BP2176"/>
      <c r="BQ2176"/>
      <c r="BR2176"/>
      <c r="BS2176"/>
      <c r="BT2176"/>
      <c r="BU2176"/>
      <c r="BV2176"/>
      <c r="BW2176"/>
      <c r="BX2176"/>
      <c r="BY2176"/>
      <c r="BZ2176"/>
      <c r="CA2176"/>
      <c r="CB2176"/>
      <c r="CC2176"/>
      <c r="CD2176"/>
      <c r="CE2176"/>
      <c r="CF2176"/>
      <c r="CG2176"/>
      <c r="CH2176"/>
      <c r="CI2176"/>
      <c r="CJ2176"/>
      <c r="CK2176"/>
      <c r="CL2176"/>
      <c r="CN2176"/>
    </row>
    <row r="2177" spans="7:92" x14ac:dyDescent="0.4">
      <c r="G2177"/>
      <c r="I2177"/>
      <c r="J2177"/>
      <c r="R2177"/>
      <c r="S2177"/>
      <c r="T2177"/>
      <c r="U2177"/>
      <c r="V2177"/>
      <c r="W2177"/>
      <c r="X2177"/>
      <c r="Y2177"/>
      <c r="Z2177"/>
      <c r="AA2177"/>
      <c r="AB2177"/>
      <c r="AC2177"/>
      <c r="AD2177"/>
      <c r="AE2177"/>
      <c r="AF2177"/>
      <c r="AG2177"/>
      <c r="AH2177"/>
      <c r="AI2177"/>
      <c r="AJ2177"/>
      <c r="AK2177"/>
      <c r="AL2177"/>
      <c r="AM2177"/>
      <c r="AN2177"/>
      <c r="AO2177"/>
      <c r="AP2177"/>
      <c r="AQ2177"/>
      <c r="AR2177"/>
      <c r="AS2177"/>
      <c r="AT2177"/>
      <c r="AU2177"/>
      <c r="AV2177"/>
      <c r="AW2177"/>
      <c r="AX2177"/>
      <c r="AY2177"/>
      <c r="AZ2177"/>
      <c r="BA2177"/>
      <c r="BB2177"/>
      <c r="BC2177"/>
      <c r="BD2177"/>
      <c r="BE2177"/>
      <c r="BF2177"/>
      <c r="BG2177"/>
      <c r="BH2177"/>
      <c r="BI2177"/>
      <c r="BJ2177"/>
      <c r="BK2177"/>
      <c r="BL2177"/>
      <c r="BM2177"/>
      <c r="BN2177"/>
      <c r="BO2177"/>
      <c r="BP2177"/>
      <c r="BQ2177"/>
      <c r="BR2177"/>
      <c r="BS2177"/>
      <c r="BT2177"/>
      <c r="BU2177"/>
      <c r="BV2177"/>
      <c r="BW2177"/>
      <c r="BX2177"/>
      <c r="BY2177"/>
      <c r="BZ2177"/>
      <c r="CA2177"/>
      <c r="CB2177"/>
      <c r="CC2177"/>
      <c r="CD2177"/>
      <c r="CE2177"/>
      <c r="CF2177"/>
      <c r="CG2177"/>
      <c r="CH2177"/>
      <c r="CI2177"/>
      <c r="CJ2177"/>
      <c r="CK2177"/>
      <c r="CL2177"/>
      <c r="CN2177"/>
    </row>
    <row r="2178" spans="7:92" x14ac:dyDescent="0.4">
      <c r="G2178"/>
      <c r="I2178"/>
      <c r="J2178"/>
      <c r="R2178"/>
      <c r="S2178"/>
      <c r="T2178"/>
      <c r="U2178"/>
      <c r="V2178"/>
      <c r="W2178"/>
      <c r="X2178"/>
      <c r="Y2178"/>
      <c r="Z2178"/>
      <c r="AA2178"/>
      <c r="AB2178"/>
      <c r="AC2178"/>
      <c r="AD2178"/>
      <c r="AE2178"/>
      <c r="AF2178"/>
      <c r="AG2178"/>
      <c r="AH2178"/>
      <c r="AI2178"/>
      <c r="AJ2178"/>
      <c r="AK2178"/>
      <c r="AL2178"/>
      <c r="AM2178"/>
      <c r="AN2178"/>
      <c r="AO2178"/>
      <c r="AP2178"/>
      <c r="AQ2178"/>
      <c r="AR2178"/>
      <c r="AS2178"/>
      <c r="AT2178"/>
      <c r="AU2178"/>
      <c r="AV2178"/>
      <c r="AW2178"/>
      <c r="AX2178"/>
      <c r="AY2178"/>
      <c r="AZ2178"/>
      <c r="BA2178"/>
      <c r="BB2178"/>
      <c r="BC2178"/>
      <c r="BD2178"/>
      <c r="BE2178"/>
      <c r="BF2178"/>
      <c r="BG2178"/>
      <c r="BH2178"/>
      <c r="BI2178"/>
      <c r="BJ2178"/>
      <c r="BK2178"/>
      <c r="BL2178"/>
      <c r="BM2178"/>
      <c r="BN2178"/>
      <c r="BO2178"/>
      <c r="BP2178"/>
      <c r="BQ2178"/>
      <c r="BR2178"/>
      <c r="BS2178"/>
      <c r="BT2178"/>
      <c r="BU2178"/>
      <c r="BV2178"/>
      <c r="BW2178"/>
      <c r="BX2178"/>
      <c r="BY2178"/>
      <c r="BZ2178"/>
      <c r="CA2178"/>
      <c r="CB2178"/>
      <c r="CC2178"/>
      <c r="CD2178"/>
      <c r="CE2178"/>
      <c r="CF2178"/>
      <c r="CG2178"/>
      <c r="CH2178"/>
      <c r="CI2178"/>
      <c r="CJ2178"/>
      <c r="CK2178"/>
      <c r="CL2178"/>
      <c r="CN2178"/>
    </row>
    <row r="2179" spans="7:92" x14ac:dyDescent="0.4">
      <c r="G2179"/>
      <c r="I2179"/>
      <c r="J2179"/>
      <c r="R2179"/>
      <c r="S2179"/>
      <c r="T2179"/>
      <c r="U2179"/>
      <c r="V2179"/>
      <c r="W2179"/>
      <c r="X2179"/>
      <c r="Y2179"/>
      <c r="Z2179"/>
      <c r="AA2179"/>
      <c r="AB2179"/>
      <c r="AC2179"/>
      <c r="AD2179"/>
      <c r="AE2179"/>
      <c r="AF2179"/>
      <c r="AG2179"/>
      <c r="AH2179"/>
      <c r="AI2179"/>
      <c r="AJ2179"/>
      <c r="AK2179"/>
      <c r="AL2179"/>
      <c r="AM2179"/>
      <c r="AN2179"/>
      <c r="AO2179"/>
      <c r="AP2179"/>
      <c r="AQ2179"/>
      <c r="AR2179"/>
      <c r="AS2179"/>
      <c r="AT2179"/>
      <c r="AU2179"/>
      <c r="AV2179"/>
      <c r="AW2179"/>
      <c r="AX2179"/>
      <c r="AY2179"/>
      <c r="AZ2179"/>
      <c r="BA2179"/>
      <c r="BB2179"/>
      <c r="BC2179"/>
      <c r="BD2179"/>
      <c r="BE2179"/>
      <c r="BF2179"/>
      <c r="BG2179"/>
      <c r="BH2179"/>
      <c r="BI2179"/>
      <c r="BJ2179"/>
      <c r="BK2179"/>
      <c r="BL2179"/>
      <c r="BM2179"/>
      <c r="BN2179"/>
      <c r="BO2179"/>
      <c r="BP2179"/>
      <c r="BQ2179"/>
      <c r="BR2179"/>
      <c r="BS2179"/>
      <c r="BT2179"/>
      <c r="BU2179"/>
      <c r="BV2179"/>
      <c r="BW2179"/>
      <c r="BX2179"/>
      <c r="BY2179"/>
      <c r="BZ2179"/>
      <c r="CA2179"/>
      <c r="CB2179"/>
      <c r="CC2179"/>
      <c r="CD2179"/>
      <c r="CE2179"/>
      <c r="CF2179"/>
      <c r="CG2179"/>
      <c r="CH2179"/>
      <c r="CI2179"/>
      <c r="CJ2179"/>
      <c r="CK2179"/>
      <c r="CL2179"/>
      <c r="CN2179"/>
    </row>
    <row r="2180" spans="7:92" x14ac:dyDescent="0.4">
      <c r="G2180"/>
      <c r="I2180"/>
      <c r="J2180"/>
      <c r="R2180"/>
      <c r="S2180"/>
      <c r="T2180"/>
      <c r="U2180"/>
      <c r="V2180"/>
      <c r="W2180"/>
      <c r="X2180"/>
      <c r="Y2180"/>
      <c r="Z2180"/>
      <c r="AA2180"/>
      <c r="AB2180"/>
      <c r="AC2180"/>
      <c r="AD2180"/>
      <c r="AE2180"/>
      <c r="AF2180"/>
      <c r="AG2180"/>
      <c r="AH2180"/>
      <c r="AI2180"/>
      <c r="AJ2180"/>
      <c r="AK2180"/>
      <c r="AL2180"/>
      <c r="AM2180"/>
      <c r="AN2180"/>
      <c r="AO2180"/>
      <c r="AP2180"/>
      <c r="AQ2180"/>
      <c r="AR2180"/>
      <c r="AS2180"/>
      <c r="AT2180"/>
      <c r="AU2180"/>
      <c r="AV2180"/>
      <c r="AW2180"/>
      <c r="AX2180"/>
      <c r="AY2180"/>
      <c r="AZ2180"/>
      <c r="BA2180"/>
      <c r="BB2180"/>
      <c r="BC2180"/>
      <c r="BD2180"/>
      <c r="BE2180"/>
      <c r="BF2180"/>
      <c r="BG2180"/>
      <c r="BH2180"/>
      <c r="BI2180"/>
      <c r="BJ2180"/>
      <c r="BK2180"/>
      <c r="BL2180"/>
      <c r="BM2180"/>
      <c r="BN2180"/>
      <c r="BO2180"/>
      <c r="BP2180"/>
      <c r="BQ2180"/>
      <c r="BR2180"/>
      <c r="BS2180"/>
      <c r="BT2180"/>
      <c r="BU2180"/>
      <c r="BV2180"/>
      <c r="BW2180"/>
      <c r="BX2180"/>
      <c r="BY2180"/>
      <c r="BZ2180"/>
      <c r="CA2180"/>
      <c r="CB2180"/>
      <c r="CC2180"/>
      <c r="CD2180"/>
      <c r="CE2180"/>
      <c r="CF2180"/>
      <c r="CG2180"/>
      <c r="CH2180"/>
      <c r="CI2180"/>
      <c r="CJ2180"/>
      <c r="CK2180"/>
      <c r="CL2180"/>
      <c r="CN2180"/>
    </row>
    <row r="2181" spans="7:92" x14ac:dyDescent="0.4">
      <c r="G2181"/>
      <c r="I2181"/>
      <c r="J2181"/>
      <c r="R2181"/>
      <c r="S2181"/>
      <c r="T2181"/>
      <c r="U2181"/>
      <c r="V2181"/>
      <c r="W2181"/>
      <c r="X2181"/>
      <c r="Y2181"/>
      <c r="Z2181"/>
      <c r="AA2181"/>
      <c r="AB2181"/>
      <c r="AC2181"/>
      <c r="AD2181"/>
      <c r="AE2181"/>
      <c r="AF2181"/>
      <c r="AG2181"/>
      <c r="AH2181"/>
      <c r="AI2181"/>
      <c r="AJ2181"/>
      <c r="AK2181"/>
      <c r="AL2181"/>
      <c r="AM2181"/>
      <c r="AN2181"/>
      <c r="AO2181"/>
      <c r="AP2181"/>
      <c r="AQ2181"/>
      <c r="AR2181"/>
      <c r="AS2181"/>
      <c r="AT2181"/>
      <c r="AU2181"/>
      <c r="AV2181"/>
      <c r="AW2181"/>
      <c r="AX2181"/>
      <c r="AY2181"/>
      <c r="AZ2181"/>
      <c r="BA2181"/>
      <c r="BB2181"/>
      <c r="BC2181"/>
      <c r="BD2181"/>
      <c r="BE2181"/>
      <c r="BF2181"/>
      <c r="BG2181"/>
      <c r="BH2181"/>
      <c r="BI2181"/>
      <c r="BJ2181"/>
      <c r="BK2181"/>
      <c r="BL2181"/>
      <c r="BM2181"/>
      <c r="BN2181"/>
      <c r="BO2181"/>
      <c r="BP2181"/>
      <c r="BQ2181"/>
      <c r="BR2181"/>
      <c r="BS2181"/>
      <c r="BT2181"/>
      <c r="BU2181"/>
      <c r="BV2181"/>
      <c r="BW2181"/>
      <c r="BX2181"/>
      <c r="BY2181"/>
      <c r="BZ2181"/>
      <c r="CA2181"/>
      <c r="CB2181"/>
      <c r="CC2181"/>
      <c r="CD2181"/>
      <c r="CE2181"/>
      <c r="CF2181"/>
      <c r="CG2181"/>
      <c r="CH2181"/>
      <c r="CI2181"/>
      <c r="CJ2181"/>
      <c r="CK2181"/>
      <c r="CL2181"/>
      <c r="CN2181"/>
    </row>
    <row r="2182" spans="7:92" x14ac:dyDescent="0.4">
      <c r="G2182"/>
      <c r="I2182"/>
      <c r="J2182"/>
      <c r="R2182"/>
      <c r="S2182"/>
      <c r="T2182"/>
      <c r="U2182"/>
      <c r="V2182"/>
      <c r="W2182"/>
      <c r="X2182"/>
      <c r="Y2182"/>
      <c r="Z2182"/>
      <c r="AA2182"/>
      <c r="AB2182"/>
      <c r="AC2182"/>
      <c r="AD2182"/>
      <c r="AE2182"/>
      <c r="AF2182"/>
      <c r="AG2182"/>
      <c r="AH2182"/>
      <c r="AI2182"/>
      <c r="AJ2182"/>
      <c r="AK2182"/>
      <c r="AL2182"/>
      <c r="AM2182"/>
      <c r="AN2182"/>
      <c r="AO2182"/>
      <c r="AP2182"/>
      <c r="AQ2182"/>
      <c r="AR2182"/>
      <c r="AS2182"/>
      <c r="AT2182"/>
      <c r="AU2182"/>
      <c r="AV2182"/>
      <c r="AW2182"/>
      <c r="AX2182"/>
      <c r="AY2182"/>
      <c r="AZ2182"/>
      <c r="BA2182"/>
      <c r="BB2182"/>
      <c r="BC2182"/>
      <c r="BD2182"/>
      <c r="BE2182"/>
      <c r="BF2182"/>
      <c r="BG2182"/>
      <c r="BH2182"/>
      <c r="BI2182"/>
      <c r="BJ2182"/>
      <c r="BK2182"/>
      <c r="BL2182"/>
      <c r="BM2182"/>
      <c r="BN2182"/>
      <c r="BO2182"/>
      <c r="BP2182"/>
      <c r="BQ2182"/>
      <c r="BR2182"/>
      <c r="BS2182"/>
      <c r="BT2182"/>
      <c r="BU2182"/>
      <c r="BV2182"/>
      <c r="BW2182"/>
      <c r="BX2182"/>
      <c r="BY2182"/>
      <c r="BZ2182"/>
      <c r="CA2182"/>
      <c r="CB2182"/>
      <c r="CC2182"/>
      <c r="CD2182"/>
      <c r="CE2182"/>
      <c r="CF2182"/>
      <c r="CG2182"/>
      <c r="CH2182"/>
      <c r="CI2182"/>
      <c r="CJ2182"/>
      <c r="CK2182"/>
      <c r="CL2182"/>
      <c r="CN2182"/>
    </row>
    <row r="2183" spans="7:92" x14ac:dyDescent="0.4">
      <c r="G2183"/>
      <c r="I2183"/>
      <c r="J2183"/>
      <c r="R2183"/>
      <c r="S2183"/>
      <c r="T2183"/>
      <c r="U2183"/>
      <c r="V2183"/>
      <c r="W2183"/>
      <c r="X2183"/>
      <c r="Y2183"/>
      <c r="Z2183"/>
      <c r="AA2183"/>
      <c r="AB2183"/>
      <c r="AC2183"/>
      <c r="AD2183"/>
      <c r="AE2183"/>
      <c r="AF2183"/>
      <c r="AG2183"/>
      <c r="AH2183"/>
      <c r="AI2183"/>
      <c r="AJ2183"/>
      <c r="AK2183"/>
      <c r="AL2183"/>
      <c r="AM2183"/>
      <c r="AN2183"/>
      <c r="AO2183"/>
      <c r="AP2183"/>
      <c r="AQ2183"/>
      <c r="AR2183"/>
      <c r="AS2183"/>
      <c r="AT2183"/>
      <c r="AU2183"/>
      <c r="AV2183"/>
      <c r="AW2183"/>
      <c r="AX2183"/>
      <c r="AY2183"/>
      <c r="AZ2183"/>
      <c r="BA2183"/>
      <c r="BB2183"/>
      <c r="BC2183"/>
      <c r="BD2183"/>
      <c r="BE2183"/>
      <c r="BF2183"/>
      <c r="BG2183"/>
      <c r="BH2183"/>
      <c r="BI2183"/>
      <c r="BJ2183"/>
      <c r="BK2183"/>
      <c r="BL2183"/>
      <c r="BM2183"/>
      <c r="BN2183"/>
      <c r="BO2183"/>
      <c r="BP2183"/>
      <c r="BQ2183"/>
      <c r="BR2183"/>
      <c r="BS2183"/>
      <c r="BT2183"/>
      <c r="BU2183"/>
      <c r="BV2183"/>
      <c r="BW2183"/>
      <c r="BX2183"/>
      <c r="BY2183"/>
      <c r="BZ2183"/>
      <c r="CA2183"/>
      <c r="CB2183"/>
      <c r="CC2183"/>
      <c r="CD2183"/>
      <c r="CE2183"/>
      <c r="CF2183"/>
      <c r="CG2183"/>
      <c r="CH2183"/>
      <c r="CI2183"/>
      <c r="CJ2183"/>
      <c r="CK2183"/>
      <c r="CL2183"/>
      <c r="CN2183"/>
    </row>
    <row r="2184" spans="7:92" x14ac:dyDescent="0.4">
      <c r="G2184"/>
      <c r="I2184"/>
      <c r="J2184"/>
      <c r="R2184"/>
      <c r="S2184"/>
      <c r="T2184"/>
      <c r="U2184"/>
      <c r="V2184"/>
      <c r="W2184"/>
      <c r="X2184"/>
      <c r="Y2184"/>
      <c r="Z2184"/>
      <c r="AA2184"/>
      <c r="AB2184"/>
      <c r="AC2184"/>
      <c r="AD2184"/>
      <c r="AE2184"/>
      <c r="AF2184"/>
      <c r="AG2184"/>
      <c r="AH2184"/>
      <c r="AI2184"/>
      <c r="AJ2184"/>
      <c r="AK2184"/>
      <c r="AL2184"/>
      <c r="AM2184"/>
      <c r="AN2184"/>
      <c r="AO2184"/>
      <c r="AP2184"/>
      <c r="AQ2184"/>
      <c r="AR2184"/>
      <c r="AS2184"/>
      <c r="AT2184"/>
      <c r="AU2184"/>
      <c r="AV2184"/>
      <c r="AW2184"/>
      <c r="AX2184"/>
      <c r="AY2184"/>
      <c r="AZ2184"/>
      <c r="BA2184"/>
      <c r="BB2184"/>
      <c r="BC2184"/>
      <c r="BD2184"/>
      <c r="BE2184"/>
      <c r="BF2184"/>
      <c r="BG2184"/>
      <c r="BH2184"/>
      <c r="BI2184"/>
      <c r="BJ2184"/>
      <c r="BK2184"/>
      <c r="BL2184"/>
      <c r="BM2184"/>
      <c r="BN2184"/>
      <c r="BO2184"/>
      <c r="BP2184"/>
      <c r="BQ2184"/>
      <c r="BR2184"/>
      <c r="BS2184"/>
      <c r="BT2184"/>
      <c r="BU2184"/>
      <c r="BV2184"/>
      <c r="BW2184"/>
      <c r="BX2184"/>
      <c r="BY2184"/>
      <c r="BZ2184"/>
      <c r="CA2184"/>
      <c r="CB2184"/>
      <c r="CC2184"/>
      <c r="CD2184"/>
      <c r="CE2184"/>
      <c r="CF2184"/>
      <c r="CG2184"/>
      <c r="CH2184"/>
      <c r="CI2184"/>
      <c r="CJ2184"/>
      <c r="CK2184"/>
      <c r="CL2184"/>
      <c r="CN2184"/>
    </row>
    <row r="2185" spans="7:92" x14ac:dyDescent="0.4">
      <c r="G2185"/>
      <c r="I2185"/>
      <c r="J2185"/>
      <c r="R2185"/>
      <c r="S2185"/>
      <c r="T2185"/>
      <c r="U2185"/>
      <c r="V2185"/>
      <c r="W2185"/>
      <c r="X2185"/>
      <c r="Y2185"/>
      <c r="Z2185"/>
      <c r="AA2185"/>
      <c r="AB2185"/>
      <c r="AC2185"/>
      <c r="AD2185"/>
      <c r="AE2185"/>
      <c r="AF2185"/>
      <c r="AG2185"/>
      <c r="AH2185"/>
      <c r="AI2185"/>
      <c r="AJ2185"/>
      <c r="AK2185"/>
      <c r="AL2185"/>
      <c r="AM2185"/>
      <c r="AN2185"/>
      <c r="AO2185"/>
      <c r="AP2185"/>
      <c r="AQ2185"/>
      <c r="AR2185"/>
      <c r="AS2185"/>
      <c r="AT2185"/>
      <c r="AU2185"/>
      <c r="AV2185"/>
      <c r="AW2185"/>
      <c r="AX2185"/>
      <c r="AY2185"/>
      <c r="AZ2185"/>
      <c r="BA2185"/>
      <c r="BB2185"/>
      <c r="BC2185"/>
      <c r="BD2185"/>
      <c r="BE2185"/>
      <c r="BF2185"/>
      <c r="BG2185"/>
      <c r="BH2185"/>
      <c r="BI2185"/>
      <c r="BJ2185"/>
      <c r="BK2185"/>
      <c r="BL2185"/>
      <c r="BM2185"/>
      <c r="BN2185"/>
      <c r="BO2185"/>
      <c r="BP2185"/>
      <c r="BQ2185"/>
      <c r="BR2185"/>
      <c r="BS2185"/>
      <c r="BT2185"/>
      <c r="BU2185"/>
      <c r="BV2185"/>
      <c r="BW2185"/>
      <c r="BX2185"/>
      <c r="BY2185"/>
      <c r="BZ2185"/>
      <c r="CA2185"/>
      <c r="CB2185"/>
      <c r="CC2185"/>
      <c r="CD2185"/>
      <c r="CE2185"/>
      <c r="CF2185"/>
      <c r="CG2185"/>
      <c r="CH2185"/>
      <c r="CI2185"/>
      <c r="CJ2185"/>
      <c r="CK2185"/>
      <c r="CL2185"/>
      <c r="CN2185"/>
    </row>
    <row r="2186" spans="7:92" x14ac:dyDescent="0.4">
      <c r="G2186"/>
      <c r="I2186"/>
      <c r="J2186"/>
      <c r="R2186"/>
      <c r="S2186"/>
      <c r="T2186"/>
      <c r="U2186"/>
      <c r="V2186"/>
      <c r="W2186"/>
      <c r="X2186"/>
      <c r="Y2186"/>
      <c r="Z2186"/>
      <c r="AA2186"/>
      <c r="AB2186"/>
      <c r="AC2186"/>
      <c r="AD2186"/>
      <c r="AE2186"/>
      <c r="AF2186"/>
      <c r="AG2186"/>
      <c r="AH2186"/>
      <c r="AI2186"/>
      <c r="AJ2186"/>
      <c r="AK2186"/>
      <c r="AL2186"/>
      <c r="AM2186"/>
      <c r="AN2186"/>
      <c r="AO2186"/>
      <c r="AP2186"/>
      <c r="AQ2186"/>
      <c r="AR2186"/>
      <c r="AS2186"/>
      <c r="AT2186"/>
      <c r="AU2186"/>
      <c r="AV2186"/>
      <c r="AW2186"/>
      <c r="AX2186"/>
      <c r="AY2186"/>
      <c r="AZ2186"/>
      <c r="BA2186"/>
      <c r="BB2186"/>
      <c r="BC2186"/>
      <c r="BD2186"/>
      <c r="BE2186"/>
      <c r="BF2186"/>
      <c r="BG2186"/>
      <c r="BH2186"/>
      <c r="BI2186"/>
      <c r="BJ2186"/>
      <c r="BK2186"/>
      <c r="BL2186"/>
      <c r="BM2186"/>
      <c r="BN2186"/>
      <c r="BO2186"/>
      <c r="BP2186"/>
      <c r="BQ2186"/>
      <c r="BR2186"/>
      <c r="BS2186"/>
      <c r="BT2186"/>
      <c r="BU2186"/>
      <c r="BV2186"/>
      <c r="BW2186"/>
      <c r="BX2186"/>
      <c r="BY2186"/>
      <c r="BZ2186"/>
      <c r="CA2186"/>
      <c r="CB2186"/>
      <c r="CC2186"/>
      <c r="CD2186"/>
      <c r="CE2186"/>
      <c r="CF2186"/>
      <c r="CG2186"/>
      <c r="CH2186"/>
      <c r="CI2186"/>
      <c r="CJ2186"/>
      <c r="CK2186"/>
      <c r="CL2186"/>
      <c r="CN2186"/>
    </row>
    <row r="2187" spans="7:92" x14ac:dyDescent="0.4">
      <c r="G2187"/>
      <c r="I2187"/>
      <c r="J2187"/>
      <c r="R2187"/>
      <c r="S2187"/>
      <c r="T2187"/>
      <c r="U2187"/>
      <c r="V2187"/>
      <c r="W2187"/>
      <c r="X2187"/>
      <c r="Y2187"/>
      <c r="Z2187"/>
      <c r="AA2187"/>
      <c r="AB2187"/>
      <c r="AC2187"/>
      <c r="AD2187"/>
      <c r="AE2187"/>
      <c r="AF2187"/>
      <c r="AG2187"/>
      <c r="AH2187"/>
      <c r="AI2187"/>
      <c r="AJ2187"/>
      <c r="AK2187"/>
      <c r="AL2187"/>
      <c r="AM2187"/>
      <c r="AN2187"/>
      <c r="AO2187"/>
      <c r="AP2187"/>
      <c r="AQ2187"/>
      <c r="AR2187"/>
      <c r="AS2187"/>
      <c r="AT2187"/>
      <c r="AU2187"/>
      <c r="AV2187"/>
      <c r="AW2187"/>
      <c r="AX2187"/>
      <c r="AY2187"/>
      <c r="AZ2187"/>
      <c r="BA2187"/>
      <c r="BB2187"/>
      <c r="BC2187"/>
      <c r="BD2187"/>
      <c r="BE2187"/>
      <c r="BF2187"/>
      <c r="BG2187"/>
      <c r="BH2187"/>
      <c r="BI2187"/>
      <c r="BJ2187"/>
      <c r="BK2187"/>
      <c r="BL2187"/>
      <c r="BM2187"/>
      <c r="BN2187"/>
      <c r="BO2187"/>
      <c r="BP2187"/>
      <c r="BQ2187"/>
      <c r="BR2187"/>
      <c r="BS2187"/>
      <c r="BT2187"/>
      <c r="BU2187"/>
      <c r="BV2187"/>
      <c r="BW2187"/>
      <c r="BX2187"/>
      <c r="BY2187"/>
      <c r="BZ2187"/>
      <c r="CA2187"/>
      <c r="CB2187"/>
      <c r="CC2187"/>
      <c r="CD2187"/>
      <c r="CE2187"/>
      <c r="CF2187"/>
      <c r="CG2187"/>
      <c r="CH2187"/>
      <c r="CI2187"/>
      <c r="CJ2187"/>
      <c r="CK2187"/>
      <c r="CL2187"/>
      <c r="CN2187"/>
    </row>
    <row r="2188" spans="7:92" x14ac:dyDescent="0.4">
      <c r="G2188"/>
      <c r="I2188"/>
      <c r="J2188"/>
      <c r="R2188"/>
      <c r="S2188"/>
      <c r="T2188"/>
      <c r="U2188"/>
      <c r="V2188"/>
      <c r="W2188"/>
      <c r="X2188"/>
      <c r="Y2188"/>
      <c r="Z2188"/>
      <c r="AA2188"/>
      <c r="AB2188"/>
      <c r="AC2188"/>
      <c r="AD2188"/>
      <c r="AE2188"/>
      <c r="AF2188"/>
      <c r="AG2188"/>
      <c r="AH2188"/>
      <c r="AI2188"/>
      <c r="AJ2188"/>
      <c r="AK2188"/>
      <c r="AL2188"/>
      <c r="AM2188"/>
      <c r="AN2188"/>
      <c r="AO2188"/>
      <c r="AP2188"/>
      <c r="AQ2188"/>
      <c r="AR2188"/>
      <c r="AS2188"/>
      <c r="AT2188"/>
      <c r="AU2188"/>
      <c r="AV2188"/>
      <c r="AW2188"/>
      <c r="AX2188"/>
      <c r="AY2188"/>
      <c r="AZ2188"/>
      <c r="BA2188"/>
      <c r="BB2188"/>
      <c r="BC2188"/>
      <c r="BD2188"/>
      <c r="BE2188"/>
      <c r="BF2188"/>
      <c r="BG2188"/>
      <c r="BH2188"/>
      <c r="BI2188"/>
      <c r="BJ2188"/>
      <c r="BK2188"/>
      <c r="BL2188"/>
      <c r="BM2188"/>
      <c r="BN2188"/>
      <c r="BO2188"/>
      <c r="BP2188"/>
      <c r="BQ2188"/>
      <c r="BR2188"/>
      <c r="BS2188"/>
      <c r="BT2188"/>
      <c r="BU2188"/>
      <c r="BV2188"/>
      <c r="BW2188"/>
      <c r="BX2188"/>
      <c r="BY2188"/>
      <c r="BZ2188"/>
      <c r="CA2188"/>
      <c r="CB2188"/>
      <c r="CC2188"/>
      <c r="CD2188"/>
      <c r="CE2188"/>
      <c r="CF2188"/>
      <c r="CG2188"/>
      <c r="CH2188"/>
      <c r="CI2188"/>
      <c r="CJ2188"/>
      <c r="CK2188"/>
      <c r="CL2188"/>
      <c r="CN2188"/>
    </row>
    <row r="2189" spans="7:92" x14ac:dyDescent="0.4">
      <c r="G2189"/>
      <c r="I2189"/>
      <c r="J2189"/>
      <c r="R2189"/>
      <c r="S2189"/>
      <c r="T2189"/>
      <c r="U2189"/>
      <c r="V2189"/>
      <c r="W2189"/>
      <c r="X2189"/>
      <c r="Y2189"/>
      <c r="Z2189"/>
      <c r="AA2189"/>
      <c r="AB2189"/>
      <c r="AC2189"/>
      <c r="AD2189"/>
      <c r="AE2189"/>
      <c r="AF2189"/>
      <c r="AG2189"/>
      <c r="AH2189"/>
      <c r="AI2189"/>
      <c r="AJ2189"/>
      <c r="AK2189"/>
      <c r="AL2189"/>
      <c r="AM2189"/>
      <c r="AN2189"/>
      <c r="AO2189"/>
      <c r="AP2189"/>
      <c r="AQ2189"/>
      <c r="AR2189"/>
      <c r="AS2189"/>
      <c r="AT2189"/>
      <c r="AU2189"/>
      <c r="AV2189"/>
      <c r="AW2189"/>
      <c r="AX2189"/>
      <c r="AY2189"/>
      <c r="AZ2189"/>
      <c r="BA2189"/>
      <c r="BB2189"/>
      <c r="BC2189"/>
      <c r="BD2189"/>
      <c r="BE2189"/>
      <c r="BF2189"/>
      <c r="BG2189"/>
      <c r="BH2189"/>
      <c r="BI2189"/>
      <c r="BJ2189"/>
      <c r="BK2189"/>
      <c r="BL2189"/>
      <c r="BM2189"/>
      <c r="BN2189"/>
      <c r="BO2189"/>
      <c r="BP2189"/>
      <c r="BQ2189"/>
      <c r="BR2189"/>
      <c r="BS2189"/>
      <c r="BT2189"/>
      <c r="BU2189"/>
      <c r="BV2189"/>
      <c r="BW2189"/>
      <c r="BX2189"/>
      <c r="BY2189"/>
      <c r="BZ2189"/>
      <c r="CA2189"/>
      <c r="CB2189"/>
      <c r="CC2189"/>
      <c r="CD2189"/>
      <c r="CE2189"/>
      <c r="CF2189"/>
      <c r="CG2189"/>
      <c r="CH2189"/>
      <c r="CI2189"/>
      <c r="CJ2189"/>
      <c r="CK2189"/>
      <c r="CL2189"/>
      <c r="CN2189"/>
    </row>
    <row r="2190" spans="7:92" x14ac:dyDescent="0.4">
      <c r="G2190"/>
      <c r="I2190"/>
      <c r="J2190"/>
      <c r="R2190"/>
      <c r="S2190"/>
      <c r="T2190"/>
      <c r="U2190"/>
      <c r="V2190"/>
      <c r="W2190"/>
      <c r="X2190"/>
      <c r="Y2190"/>
      <c r="Z2190"/>
      <c r="AA2190"/>
      <c r="AB2190"/>
      <c r="AC2190"/>
      <c r="AD2190"/>
      <c r="AE2190"/>
      <c r="AF2190"/>
      <c r="AG2190"/>
      <c r="AH2190"/>
      <c r="AI2190"/>
      <c r="AJ2190"/>
      <c r="AK2190"/>
      <c r="AL2190"/>
      <c r="AM2190"/>
      <c r="AN2190"/>
      <c r="AO2190"/>
      <c r="AP2190"/>
      <c r="AQ2190"/>
      <c r="AR2190"/>
      <c r="AS2190"/>
      <c r="AT2190"/>
      <c r="AU2190"/>
      <c r="AV2190"/>
      <c r="AW2190"/>
      <c r="AX2190"/>
      <c r="AY2190"/>
      <c r="AZ2190"/>
      <c r="BA2190"/>
      <c r="BB2190"/>
      <c r="BC2190"/>
      <c r="BD2190"/>
      <c r="BE2190"/>
      <c r="BF2190"/>
      <c r="BG2190"/>
      <c r="BH2190"/>
      <c r="BI2190"/>
      <c r="BJ2190"/>
      <c r="BK2190"/>
      <c r="BL2190"/>
      <c r="BM2190"/>
      <c r="BN2190"/>
      <c r="BO2190"/>
      <c r="BP2190"/>
      <c r="BQ2190"/>
      <c r="BR2190"/>
      <c r="BS2190"/>
      <c r="BT2190"/>
      <c r="BU2190"/>
      <c r="BV2190"/>
      <c r="BW2190"/>
      <c r="BX2190"/>
      <c r="BY2190"/>
      <c r="BZ2190"/>
      <c r="CA2190"/>
      <c r="CB2190"/>
      <c r="CC2190"/>
      <c r="CD2190"/>
      <c r="CE2190"/>
      <c r="CF2190"/>
      <c r="CG2190"/>
      <c r="CH2190"/>
      <c r="CI2190"/>
      <c r="CJ2190"/>
      <c r="CK2190"/>
      <c r="CL2190"/>
      <c r="CN2190"/>
    </row>
    <row r="2191" spans="7:92" x14ac:dyDescent="0.4">
      <c r="G2191"/>
      <c r="I2191"/>
      <c r="J2191"/>
      <c r="R2191"/>
      <c r="S2191"/>
      <c r="T2191"/>
      <c r="U2191"/>
      <c r="V2191"/>
      <c r="W2191"/>
      <c r="X2191"/>
      <c r="Y2191"/>
      <c r="Z2191"/>
      <c r="AA2191"/>
      <c r="AB2191"/>
      <c r="AC2191"/>
      <c r="AD2191"/>
      <c r="AE2191"/>
      <c r="AF2191"/>
      <c r="AG2191"/>
      <c r="AH2191"/>
      <c r="AI2191"/>
      <c r="AJ2191"/>
      <c r="AK2191"/>
      <c r="AL2191"/>
      <c r="AM2191"/>
      <c r="AN2191"/>
      <c r="AO2191"/>
      <c r="AP2191"/>
      <c r="AQ2191"/>
      <c r="AR2191"/>
      <c r="AS2191"/>
      <c r="AT2191"/>
      <c r="AU2191"/>
      <c r="AV2191"/>
      <c r="AW2191"/>
      <c r="AX2191"/>
      <c r="AY2191"/>
      <c r="AZ2191"/>
      <c r="BA2191"/>
      <c r="BB2191"/>
      <c r="BC2191"/>
      <c r="BD2191"/>
      <c r="BE2191"/>
      <c r="BF2191"/>
      <c r="BG2191"/>
      <c r="BH2191"/>
      <c r="BI2191"/>
      <c r="BJ2191"/>
      <c r="BK2191"/>
      <c r="BL2191"/>
      <c r="BM2191"/>
      <c r="BN2191"/>
      <c r="BO2191"/>
      <c r="BP2191"/>
      <c r="BQ2191"/>
      <c r="BR2191"/>
      <c r="BS2191"/>
      <c r="BT2191"/>
      <c r="BU2191"/>
      <c r="BV2191"/>
      <c r="BW2191"/>
      <c r="BX2191"/>
      <c r="BY2191"/>
      <c r="BZ2191"/>
      <c r="CA2191"/>
      <c r="CB2191"/>
      <c r="CC2191"/>
      <c r="CD2191"/>
      <c r="CE2191"/>
      <c r="CF2191"/>
      <c r="CG2191"/>
      <c r="CH2191"/>
      <c r="CI2191"/>
      <c r="CJ2191"/>
      <c r="CK2191"/>
      <c r="CL2191"/>
      <c r="CN2191"/>
    </row>
    <row r="2192" spans="7:92" x14ac:dyDescent="0.4">
      <c r="G2192"/>
      <c r="I2192"/>
      <c r="J2192"/>
      <c r="R2192"/>
      <c r="S2192"/>
      <c r="T2192"/>
      <c r="U2192"/>
      <c r="V2192"/>
      <c r="W2192"/>
      <c r="X2192"/>
      <c r="Y2192"/>
      <c r="Z2192"/>
      <c r="AA2192"/>
      <c r="AB2192"/>
      <c r="AC2192"/>
      <c r="AD2192"/>
      <c r="AE2192"/>
      <c r="AF2192"/>
      <c r="AG2192"/>
      <c r="AH2192"/>
      <c r="AI2192"/>
      <c r="AJ2192"/>
      <c r="AK2192"/>
      <c r="AL2192"/>
      <c r="AM2192"/>
      <c r="AN2192"/>
      <c r="AO2192"/>
      <c r="AP2192"/>
      <c r="AQ2192"/>
      <c r="AR2192"/>
      <c r="AS2192"/>
      <c r="AT2192"/>
      <c r="AU2192"/>
      <c r="AV2192"/>
      <c r="AW2192"/>
      <c r="AX2192"/>
      <c r="AY2192"/>
      <c r="AZ2192"/>
      <c r="BA2192"/>
      <c r="BB2192"/>
      <c r="BC2192"/>
      <c r="BD2192"/>
      <c r="BE2192"/>
      <c r="BF2192"/>
      <c r="BG2192"/>
      <c r="BH2192"/>
      <c r="BI2192"/>
      <c r="BJ2192"/>
      <c r="BK2192"/>
      <c r="BL2192"/>
      <c r="BM2192"/>
      <c r="BN2192"/>
      <c r="BO2192"/>
      <c r="BP2192"/>
      <c r="BQ2192"/>
      <c r="BR2192"/>
      <c r="BS2192"/>
      <c r="BT2192"/>
      <c r="BU2192"/>
      <c r="BV2192"/>
      <c r="BW2192"/>
      <c r="BX2192"/>
      <c r="BY2192"/>
      <c r="BZ2192"/>
      <c r="CA2192"/>
      <c r="CB2192"/>
      <c r="CC2192"/>
      <c r="CD2192"/>
      <c r="CE2192"/>
      <c r="CF2192"/>
      <c r="CG2192"/>
      <c r="CH2192"/>
      <c r="CI2192"/>
      <c r="CJ2192"/>
      <c r="CK2192"/>
      <c r="CL2192"/>
      <c r="CN2192"/>
    </row>
    <row r="2193" spans="7:92" x14ac:dyDescent="0.4">
      <c r="G2193"/>
      <c r="I2193"/>
      <c r="J2193"/>
      <c r="R2193"/>
      <c r="S2193"/>
      <c r="T2193"/>
      <c r="U2193"/>
      <c r="V2193"/>
      <c r="W2193"/>
      <c r="X2193"/>
      <c r="Y2193"/>
      <c r="Z2193"/>
      <c r="AA2193"/>
      <c r="AB2193"/>
      <c r="AC2193"/>
      <c r="AD2193"/>
      <c r="AE2193"/>
      <c r="AF2193"/>
      <c r="AG2193"/>
      <c r="AH2193"/>
      <c r="AI2193"/>
      <c r="AJ2193"/>
      <c r="AK2193"/>
      <c r="AL2193"/>
      <c r="AM2193"/>
      <c r="AN2193"/>
      <c r="AO2193"/>
      <c r="AP2193"/>
      <c r="AQ2193"/>
      <c r="AR2193"/>
      <c r="AS2193"/>
      <c r="AT2193"/>
      <c r="AU2193"/>
      <c r="AV2193"/>
      <c r="AW2193"/>
      <c r="AX2193"/>
      <c r="AY2193"/>
      <c r="AZ2193"/>
      <c r="BA2193"/>
      <c r="BB2193"/>
      <c r="BC2193"/>
      <c r="BD2193"/>
      <c r="BE2193"/>
      <c r="BF2193"/>
      <c r="BG2193"/>
      <c r="BH2193"/>
      <c r="BI2193"/>
      <c r="BJ2193"/>
      <c r="BK2193"/>
      <c r="BL2193"/>
      <c r="BM2193"/>
      <c r="BN2193"/>
      <c r="BO2193"/>
      <c r="BP2193"/>
      <c r="BQ2193"/>
      <c r="BR2193"/>
      <c r="BS2193"/>
      <c r="BT2193"/>
      <c r="BU2193"/>
      <c r="BV2193"/>
      <c r="BW2193"/>
      <c r="BX2193"/>
      <c r="BY2193"/>
      <c r="BZ2193"/>
      <c r="CA2193"/>
      <c r="CB2193"/>
      <c r="CC2193"/>
      <c r="CD2193"/>
      <c r="CE2193"/>
      <c r="CF2193"/>
      <c r="CG2193"/>
      <c r="CH2193"/>
      <c r="CI2193"/>
      <c r="CJ2193"/>
      <c r="CK2193"/>
      <c r="CL2193"/>
      <c r="CN2193"/>
    </row>
    <row r="2194" spans="7:92" x14ac:dyDescent="0.4">
      <c r="G2194"/>
      <c r="I2194"/>
      <c r="J2194"/>
      <c r="R2194"/>
      <c r="S2194"/>
      <c r="T2194"/>
      <c r="U2194"/>
      <c r="V2194"/>
      <c r="W2194"/>
      <c r="X2194"/>
      <c r="Y2194"/>
      <c r="Z2194"/>
      <c r="AA2194"/>
      <c r="AB2194"/>
      <c r="AC2194"/>
      <c r="AD2194"/>
      <c r="AE2194"/>
      <c r="AF2194"/>
      <c r="AG2194"/>
      <c r="AH2194"/>
      <c r="AI2194"/>
      <c r="AJ2194"/>
      <c r="AK2194"/>
      <c r="AL2194"/>
      <c r="AM2194"/>
      <c r="AN2194"/>
      <c r="AO2194"/>
      <c r="AP2194"/>
      <c r="AQ2194"/>
      <c r="AR2194"/>
      <c r="AS2194"/>
      <c r="AT2194"/>
      <c r="AU2194"/>
      <c r="AV2194"/>
      <c r="AW2194"/>
      <c r="AX2194"/>
      <c r="AY2194"/>
      <c r="AZ2194"/>
      <c r="BA2194"/>
      <c r="BB2194"/>
      <c r="BC2194"/>
      <c r="BD2194"/>
      <c r="BE2194"/>
      <c r="BF2194"/>
      <c r="BG2194"/>
      <c r="BH2194"/>
      <c r="BI2194"/>
      <c r="BJ2194"/>
      <c r="BK2194"/>
      <c r="BL2194"/>
      <c r="BM2194"/>
      <c r="BN2194"/>
      <c r="BO2194"/>
      <c r="BP2194"/>
      <c r="BQ2194"/>
      <c r="BR2194"/>
      <c r="BS2194"/>
      <c r="BT2194"/>
      <c r="BU2194"/>
      <c r="BV2194"/>
      <c r="BW2194"/>
      <c r="BX2194"/>
      <c r="BY2194"/>
      <c r="BZ2194"/>
      <c r="CA2194"/>
      <c r="CB2194"/>
      <c r="CC2194"/>
      <c r="CD2194"/>
      <c r="CE2194"/>
      <c r="CF2194"/>
      <c r="CG2194"/>
      <c r="CH2194"/>
      <c r="CI2194"/>
      <c r="CJ2194"/>
      <c r="CK2194"/>
      <c r="CL2194"/>
      <c r="CN2194"/>
    </row>
    <row r="2195" spans="7:92" x14ac:dyDescent="0.4">
      <c r="G2195"/>
      <c r="I2195"/>
      <c r="J2195"/>
      <c r="R2195"/>
      <c r="S2195"/>
      <c r="T2195"/>
      <c r="U2195"/>
      <c r="V2195"/>
      <c r="W2195"/>
      <c r="X2195"/>
      <c r="Y2195"/>
      <c r="Z2195"/>
      <c r="AA2195"/>
      <c r="AB2195"/>
      <c r="AC2195"/>
      <c r="AD2195"/>
      <c r="AE2195"/>
      <c r="AF2195"/>
      <c r="AG2195"/>
      <c r="AH2195"/>
      <c r="AI2195"/>
      <c r="AJ2195"/>
      <c r="AK2195"/>
      <c r="AL2195"/>
      <c r="AM2195"/>
      <c r="AN2195"/>
      <c r="AO2195"/>
      <c r="AP2195"/>
      <c r="AQ2195"/>
      <c r="AR2195"/>
      <c r="AS2195"/>
      <c r="AT2195"/>
      <c r="AU2195"/>
      <c r="AV2195"/>
      <c r="AW2195"/>
      <c r="AX2195"/>
      <c r="AY2195"/>
      <c r="AZ2195"/>
      <c r="BA2195"/>
      <c r="BB2195"/>
      <c r="BC2195"/>
      <c r="BD2195"/>
      <c r="BE2195"/>
      <c r="BF2195"/>
      <c r="BG2195"/>
      <c r="BH2195"/>
      <c r="BI2195"/>
      <c r="BJ2195"/>
      <c r="BK2195"/>
      <c r="BL2195"/>
      <c r="BM2195"/>
      <c r="BN2195"/>
      <c r="BO2195"/>
      <c r="BP2195"/>
      <c r="BQ2195"/>
      <c r="BR2195"/>
      <c r="BS2195"/>
      <c r="BT2195"/>
      <c r="BU2195"/>
      <c r="BV2195"/>
      <c r="BW2195"/>
      <c r="BX2195"/>
      <c r="BY2195"/>
      <c r="BZ2195"/>
      <c r="CA2195"/>
      <c r="CB2195"/>
      <c r="CC2195"/>
      <c r="CD2195"/>
      <c r="CE2195"/>
      <c r="CF2195"/>
      <c r="CG2195"/>
      <c r="CH2195"/>
      <c r="CI2195"/>
      <c r="CJ2195"/>
      <c r="CK2195"/>
      <c r="CL2195"/>
      <c r="CN2195"/>
    </row>
    <row r="2196" spans="7:92" x14ac:dyDescent="0.4">
      <c r="G2196"/>
      <c r="I2196"/>
      <c r="J2196"/>
      <c r="R2196"/>
      <c r="S2196"/>
      <c r="T2196"/>
      <c r="U2196"/>
      <c r="V2196"/>
      <c r="W2196"/>
      <c r="X2196"/>
      <c r="Y2196"/>
      <c r="Z2196"/>
      <c r="AA2196"/>
      <c r="AB2196"/>
      <c r="AC2196"/>
      <c r="AD2196"/>
      <c r="AE2196"/>
      <c r="AF2196"/>
      <c r="AG2196"/>
      <c r="AH2196"/>
      <c r="AI2196"/>
      <c r="AJ2196"/>
      <c r="AK2196"/>
      <c r="AL2196"/>
      <c r="AM2196"/>
      <c r="AN2196"/>
      <c r="AO2196"/>
      <c r="AP2196"/>
      <c r="AQ2196"/>
      <c r="AR2196"/>
      <c r="AS2196"/>
      <c r="AT2196"/>
      <c r="AU2196"/>
      <c r="AV2196"/>
      <c r="AW2196"/>
      <c r="AX2196"/>
      <c r="AY2196"/>
      <c r="AZ2196"/>
      <c r="BA2196"/>
      <c r="BB2196"/>
      <c r="BC2196"/>
      <c r="BD2196"/>
      <c r="BE2196"/>
      <c r="BF2196"/>
      <c r="BG2196"/>
      <c r="BH2196"/>
      <c r="BI2196"/>
      <c r="BJ2196"/>
      <c r="BK2196"/>
      <c r="BL2196"/>
      <c r="BM2196"/>
      <c r="BN2196"/>
      <c r="BO2196"/>
      <c r="BP2196"/>
      <c r="BQ2196"/>
      <c r="BR2196"/>
      <c r="BS2196"/>
      <c r="BT2196"/>
      <c r="BU2196"/>
      <c r="BV2196"/>
      <c r="BW2196"/>
      <c r="BX2196"/>
      <c r="BY2196"/>
      <c r="BZ2196"/>
      <c r="CA2196"/>
      <c r="CB2196"/>
      <c r="CC2196"/>
      <c r="CD2196"/>
      <c r="CE2196"/>
      <c r="CF2196"/>
      <c r="CG2196"/>
      <c r="CH2196"/>
      <c r="CI2196"/>
      <c r="CJ2196"/>
      <c r="CK2196"/>
      <c r="CL2196"/>
      <c r="CN2196"/>
    </row>
    <row r="2197" spans="7:92" x14ac:dyDescent="0.4">
      <c r="G2197"/>
      <c r="I2197"/>
      <c r="J2197"/>
      <c r="R2197"/>
      <c r="S2197"/>
      <c r="T2197"/>
      <c r="U2197"/>
      <c r="V2197"/>
      <c r="W2197"/>
      <c r="X2197"/>
      <c r="Y2197"/>
      <c r="Z2197"/>
      <c r="AA2197"/>
      <c r="AB2197"/>
      <c r="AC2197"/>
      <c r="AD2197"/>
      <c r="AE2197"/>
      <c r="AF2197"/>
      <c r="AG2197"/>
      <c r="AH2197"/>
      <c r="AI2197"/>
      <c r="AJ2197"/>
      <c r="AK2197"/>
      <c r="AL2197"/>
      <c r="AM2197"/>
      <c r="AN2197"/>
      <c r="AO2197"/>
      <c r="AP2197"/>
      <c r="AQ2197"/>
      <c r="AR2197"/>
      <c r="AS2197"/>
      <c r="AT2197"/>
      <c r="AU2197"/>
      <c r="AV2197"/>
      <c r="AW2197"/>
      <c r="AX2197"/>
      <c r="AY2197"/>
      <c r="AZ2197"/>
      <c r="BA2197"/>
      <c r="BB2197"/>
      <c r="BC2197"/>
      <c r="BD2197"/>
      <c r="BE2197"/>
      <c r="BF2197"/>
      <c r="BG2197"/>
      <c r="BH2197"/>
      <c r="BI2197"/>
      <c r="BJ2197"/>
      <c r="BK2197"/>
      <c r="BL2197"/>
      <c r="BM2197"/>
      <c r="BN2197"/>
      <c r="BO2197"/>
      <c r="BP2197"/>
      <c r="BQ2197"/>
      <c r="BR2197"/>
      <c r="BS2197"/>
      <c r="BT2197"/>
      <c r="BU2197"/>
      <c r="BV2197"/>
      <c r="BW2197"/>
      <c r="BX2197"/>
      <c r="BY2197"/>
      <c r="BZ2197"/>
      <c r="CA2197"/>
      <c r="CB2197"/>
      <c r="CC2197"/>
      <c r="CD2197"/>
      <c r="CE2197"/>
      <c r="CF2197"/>
      <c r="CG2197"/>
      <c r="CH2197"/>
      <c r="CI2197"/>
      <c r="CJ2197"/>
      <c r="CK2197"/>
      <c r="CL2197"/>
      <c r="CN2197"/>
    </row>
    <row r="2198" spans="7:92" x14ac:dyDescent="0.4">
      <c r="G2198"/>
      <c r="I2198"/>
      <c r="J2198"/>
      <c r="R2198"/>
      <c r="S2198"/>
      <c r="T2198"/>
      <c r="U2198"/>
      <c r="V2198"/>
      <c r="W2198"/>
      <c r="X2198"/>
      <c r="Y2198"/>
      <c r="Z2198"/>
      <c r="AA2198"/>
      <c r="AB2198"/>
      <c r="AC2198"/>
      <c r="AD2198"/>
      <c r="AE2198"/>
      <c r="AF2198"/>
      <c r="AG2198"/>
      <c r="AH2198"/>
      <c r="AI2198"/>
      <c r="AJ2198"/>
      <c r="AK2198"/>
      <c r="AL2198"/>
      <c r="AM2198"/>
      <c r="AN2198"/>
      <c r="AO2198"/>
      <c r="AP2198"/>
      <c r="AQ2198"/>
      <c r="AR2198"/>
      <c r="AS2198"/>
      <c r="AT2198"/>
      <c r="AU2198"/>
      <c r="AV2198"/>
      <c r="AW2198"/>
      <c r="AX2198"/>
      <c r="AY2198"/>
      <c r="AZ2198"/>
      <c r="BA2198"/>
      <c r="BB2198"/>
      <c r="BC2198"/>
      <c r="BD2198"/>
      <c r="BE2198"/>
      <c r="BF2198"/>
      <c r="BG2198"/>
      <c r="BH2198"/>
      <c r="BI2198"/>
      <c r="BJ2198"/>
      <c r="BK2198"/>
      <c r="BL2198"/>
      <c r="BM2198"/>
      <c r="BN2198"/>
      <c r="BO2198"/>
      <c r="BP2198"/>
      <c r="BQ2198"/>
      <c r="BR2198"/>
      <c r="BS2198"/>
      <c r="BT2198"/>
      <c r="BU2198"/>
      <c r="BV2198"/>
      <c r="BW2198"/>
      <c r="BX2198"/>
      <c r="BY2198"/>
      <c r="BZ2198"/>
      <c r="CA2198"/>
      <c r="CB2198"/>
      <c r="CC2198"/>
      <c r="CD2198"/>
      <c r="CE2198"/>
      <c r="CF2198"/>
      <c r="CG2198"/>
      <c r="CH2198"/>
      <c r="CI2198"/>
      <c r="CJ2198"/>
      <c r="CK2198"/>
      <c r="CL2198"/>
      <c r="CN2198"/>
    </row>
    <row r="2199" spans="7:92" x14ac:dyDescent="0.4">
      <c r="G2199"/>
      <c r="I2199"/>
      <c r="J2199"/>
      <c r="R2199"/>
      <c r="S2199"/>
      <c r="T2199"/>
      <c r="U2199"/>
      <c r="V2199"/>
      <c r="W2199"/>
      <c r="X2199"/>
      <c r="Y2199"/>
      <c r="Z2199"/>
      <c r="AA2199"/>
      <c r="AB2199"/>
      <c r="AC2199"/>
      <c r="AD2199"/>
      <c r="AE2199"/>
      <c r="AF2199"/>
      <c r="AG2199"/>
      <c r="AH2199"/>
      <c r="AI2199"/>
      <c r="AJ2199"/>
      <c r="AK2199"/>
      <c r="AL2199"/>
      <c r="AM2199"/>
      <c r="AN2199"/>
      <c r="AO2199"/>
      <c r="AP2199"/>
      <c r="AQ2199"/>
      <c r="AR2199"/>
      <c r="AS2199"/>
      <c r="AT2199"/>
      <c r="AU2199"/>
      <c r="AV2199"/>
      <c r="AW2199"/>
      <c r="AX2199"/>
      <c r="AY2199"/>
      <c r="AZ2199"/>
      <c r="BA2199"/>
      <c r="BB2199"/>
      <c r="BC2199"/>
      <c r="BD2199"/>
      <c r="BE2199"/>
      <c r="BF2199"/>
      <c r="BG2199"/>
      <c r="BH2199"/>
      <c r="BI2199"/>
      <c r="BJ2199"/>
      <c r="BK2199"/>
      <c r="BL2199"/>
      <c r="BM2199"/>
      <c r="BN2199"/>
      <c r="BO2199"/>
      <c r="BP2199"/>
      <c r="BQ2199"/>
      <c r="BR2199"/>
      <c r="BS2199"/>
      <c r="BT2199"/>
      <c r="BU2199"/>
      <c r="BV2199"/>
      <c r="BW2199"/>
      <c r="BX2199"/>
      <c r="BY2199"/>
      <c r="BZ2199"/>
      <c r="CA2199"/>
      <c r="CB2199"/>
      <c r="CC2199"/>
      <c r="CD2199"/>
      <c r="CE2199"/>
      <c r="CF2199"/>
      <c r="CG2199"/>
      <c r="CH2199"/>
      <c r="CI2199"/>
      <c r="CJ2199"/>
      <c r="CK2199"/>
      <c r="CL2199"/>
      <c r="CN2199"/>
    </row>
    <row r="2200" spans="7:92" x14ac:dyDescent="0.4">
      <c r="G2200"/>
      <c r="I2200"/>
      <c r="J2200"/>
      <c r="R2200"/>
      <c r="S2200"/>
      <c r="T2200"/>
      <c r="U2200"/>
      <c r="V2200"/>
      <c r="W2200"/>
      <c r="X2200"/>
      <c r="Y2200"/>
      <c r="Z2200"/>
      <c r="AA2200"/>
      <c r="AB2200"/>
      <c r="AC2200"/>
      <c r="AD2200"/>
      <c r="AE2200"/>
      <c r="AF2200"/>
      <c r="AG2200"/>
      <c r="AH2200"/>
      <c r="AI2200"/>
      <c r="AJ2200"/>
      <c r="AK2200"/>
      <c r="AL2200"/>
      <c r="AM2200"/>
      <c r="AN2200"/>
      <c r="AO2200"/>
      <c r="AP2200"/>
      <c r="AQ2200"/>
      <c r="AR2200"/>
      <c r="AS2200"/>
      <c r="AT2200"/>
      <c r="AU2200"/>
      <c r="AV2200"/>
      <c r="AW2200"/>
      <c r="AX2200"/>
      <c r="AY2200"/>
      <c r="AZ2200"/>
      <c r="BA2200"/>
      <c r="BB2200"/>
      <c r="BC2200"/>
      <c r="BD2200"/>
      <c r="BE2200"/>
      <c r="BF2200"/>
      <c r="BG2200"/>
      <c r="BH2200"/>
      <c r="BI2200"/>
      <c r="BJ2200"/>
      <c r="BK2200"/>
      <c r="BL2200"/>
      <c r="BM2200"/>
      <c r="BN2200"/>
      <c r="BO2200"/>
      <c r="BP2200"/>
      <c r="BQ2200"/>
      <c r="BR2200"/>
      <c r="BS2200"/>
      <c r="BT2200"/>
      <c r="BU2200"/>
      <c r="BV2200"/>
      <c r="BW2200"/>
      <c r="BX2200"/>
      <c r="BY2200"/>
      <c r="BZ2200"/>
      <c r="CA2200"/>
      <c r="CB2200"/>
      <c r="CC2200"/>
      <c r="CD2200"/>
      <c r="CE2200"/>
      <c r="CF2200"/>
      <c r="CG2200"/>
      <c r="CH2200"/>
      <c r="CI2200"/>
      <c r="CJ2200"/>
      <c r="CK2200"/>
      <c r="CL2200"/>
      <c r="CN2200"/>
    </row>
    <row r="2201" spans="7:92" x14ac:dyDescent="0.4">
      <c r="G2201"/>
      <c r="I2201"/>
      <c r="J2201"/>
      <c r="R2201"/>
      <c r="S2201"/>
      <c r="T2201"/>
      <c r="U2201"/>
      <c r="V2201"/>
      <c r="W2201"/>
      <c r="X2201"/>
      <c r="Y2201"/>
      <c r="Z2201"/>
      <c r="AA2201"/>
      <c r="AB2201"/>
      <c r="AC2201"/>
      <c r="AD2201"/>
      <c r="AE2201"/>
      <c r="AF2201"/>
      <c r="AG2201"/>
      <c r="AH2201"/>
      <c r="AI2201"/>
      <c r="AJ2201"/>
      <c r="AK2201"/>
      <c r="AL2201"/>
      <c r="AM2201"/>
      <c r="AN2201"/>
      <c r="AO2201"/>
      <c r="AP2201"/>
      <c r="AQ2201"/>
      <c r="AR2201"/>
      <c r="AS2201"/>
      <c r="AT2201"/>
      <c r="AU2201"/>
      <c r="AV2201"/>
      <c r="AW2201"/>
      <c r="AX2201"/>
      <c r="AY2201"/>
      <c r="AZ2201"/>
      <c r="BA2201"/>
      <c r="BB2201"/>
      <c r="BC2201"/>
      <c r="BD2201"/>
      <c r="BE2201"/>
      <c r="BF2201"/>
      <c r="BG2201"/>
      <c r="BH2201"/>
      <c r="BI2201"/>
      <c r="BJ2201"/>
      <c r="BK2201"/>
      <c r="BL2201"/>
      <c r="BM2201"/>
      <c r="BN2201"/>
      <c r="BO2201"/>
      <c r="BP2201"/>
      <c r="BQ2201"/>
      <c r="BR2201"/>
      <c r="BS2201"/>
      <c r="BT2201"/>
      <c r="BU2201"/>
      <c r="BV2201"/>
      <c r="BW2201"/>
      <c r="BX2201"/>
      <c r="BY2201"/>
      <c r="BZ2201"/>
      <c r="CA2201"/>
      <c r="CB2201"/>
      <c r="CC2201"/>
      <c r="CD2201"/>
      <c r="CE2201"/>
      <c r="CF2201"/>
      <c r="CG2201"/>
      <c r="CH2201"/>
      <c r="CI2201"/>
      <c r="CJ2201"/>
      <c r="CK2201"/>
      <c r="CL2201"/>
      <c r="CN2201"/>
    </row>
    <row r="2202" spans="7:92" x14ac:dyDescent="0.4">
      <c r="G2202"/>
      <c r="I2202"/>
      <c r="J2202"/>
      <c r="R2202"/>
      <c r="S2202"/>
      <c r="T2202"/>
      <c r="U2202"/>
      <c r="V2202"/>
      <c r="W2202"/>
      <c r="X2202"/>
      <c r="Y2202"/>
      <c r="Z2202"/>
      <c r="AA2202"/>
      <c r="AB2202"/>
      <c r="AC2202"/>
      <c r="AD2202"/>
      <c r="AE2202"/>
      <c r="AF2202"/>
      <c r="AG2202"/>
      <c r="AH2202"/>
      <c r="AI2202"/>
      <c r="AJ2202"/>
      <c r="AK2202"/>
      <c r="AL2202"/>
      <c r="AM2202"/>
      <c r="AN2202"/>
      <c r="AO2202"/>
      <c r="AP2202"/>
      <c r="AQ2202"/>
      <c r="AR2202"/>
      <c r="AS2202"/>
      <c r="AT2202"/>
      <c r="AU2202"/>
      <c r="AV2202"/>
      <c r="AW2202"/>
      <c r="AX2202"/>
      <c r="AY2202"/>
      <c r="AZ2202"/>
      <c r="BA2202"/>
      <c r="BB2202"/>
      <c r="BC2202"/>
      <c r="BD2202"/>
      <c r="BE2202"/>
      <c r="BF2202"/>
      <c r="BG2202"/>
      <c r="BH2202"/>
      <c r="BI2202"/>
      <c r="BJ2202"/>
      <c r="BK2202"/>
      <c r="BL2202"/>
      <c r="BM2202"/>
      <c r="BN2202"/>
      <c r="BO2202"/>
      <c r="BP2202"/>
      <c r="BQ2202"/>
      <c r="BR2202"/>
      <c r="BS2202"/>
      <c r="BT2202"/>
      <c r="BU2202"/>
      <c r="BV2202"/>
      <c r="BW2202"/>
      <c r="BX2202"/>
      <c r="BY2202"/>
      <c r="BZ2202"/>
      <c r="CA2202"/>
      <c r="CB2202"/>
      <c r="CC2202"/>
      <c r="CD2202"/>
      <c r="CE2202"/>
      <c r="CF2202"/>
      <c r="CG2202"/>
      <c r="CH2202"/>
      <c r="CI2202"/>
      <c r="CJ2202"/>
      <c r="CK2202"/>
      <c r="CL2202"/>
      <c r="CN2202"/>
    </row>
    <row r="2203" spans="7:92" x14ac:dyDescent="0.4">
      <c r="G2203"/>
      <c r="I2203"/>
      <c r="J2203"/>
      <c r="R2203"/>
      <c r="S2203"/>
      <c r="T2203"/>
      <c r="U2203"/>
      <c r="V2203"/>
      <c r="W2203"/>
      <c r="X2203"/>
      <c r="Y2203"/>
      <c r="Z2203"/>
      <c r="AA2203"/>
      <c r="AB2203"/>
      <c r="AC2203"/>
      <c r="AD2203"/>
      <c r="AE2203"/>
      <c r="AF2203"/>
      <c r="AG2203"/>
      <c r="AH2203"/>
      <c r="AI2203"/>
      <c r="AJ2203"/>
      <c r="AK2203"/>
      <c r="AL2203"/>
      <c r="AM2203"/>
      <c r="AN2203"/>
      <c r="AO2203"/>
      <c r="AP2203"/>
      <c r="AQ2203"/>
      <c r="AR2203"/>
      <c r="AS2203"/>
      <c r="AT2203"/>
      <c r="AU2203"/>
      <c r="AV2203"/>
      <c r="AW2203"/>
      <c r="AX2203"/>
      <c r="AY2203"/>
      <c r="AZ2203"/>
      <c r="BA2203"/>
      <c r="BB2203"/>
      <c r="BC2203"/>
      <c r="BD2203"/>
      <c r="BE2203"/>
      <c r="BF2203"/>
      <c r="BG2203"/>
      <c r="BH2203"/>
      <c r="BI2203"/>
      <c r="BJ2203"/>
      <c r="BK2203"/>
      <c r="BL2203"/>
      <c r="BM2203"/>
      <c r="BN2203"/>
      <c r="BO2203"/>
      <c r="BP2203"/>
      <c r="BQ2203"/>
      <c r="BR2203"/>
      <c r="BS2203"/>
      <c r="BT2203"/>
      <c r="BU2203"/>
      <c r="BV2203"/>
      <c r="BW2203"/>
      <c r="BX2203"/>
      <c r="BY2203"/>
      <c r="BZ2203"/>
      <c r="CA2203"/>
      <c r="CB2203"/>
      <c r="CC2203"/>
      <c r="CD2203"/>
      <c r="CE2203"/>
      <c r="CF2203"/>
      <c r="CG2203"/>
      <c r="CH2203"/>
      <c r="CI2203"/>
      <c r="CJ2203"/>
      <c r="CK2203"/>
      <c r="CL2203"/>
      <c r="CN2203"/>
    </row>
    <row r="2204" spans="7:92" x14ac:dyDescent="0.4">
      <c r="G2204"/>
      <c r="I2204"/>
      <c r="J2204"/>
      <c r="R2204"/>
      <c r="S2204"/>
      <c r="T2204"/>
      <c r="U2204"/>
      <c r="V2204"/>
      <c r="W2204"/>
      <c r="X2204"/>
      <c r="Y2204"/>
      <c r="Z2204"/>
      <c r="AA2204"/>
      <c r="AB2204"/>
      <c r="AC2204"/>
      <c r="AD2204"/>
      <c r="AE2204"/>
      <c r="AF2204"/>
      <c r="AG2204"/>
      <c r="AH2204"/>
      <c r="AI2204"/>
      <c r="AJ2204"/>
      <c r="AK2204"/>
      <c r="AL2204"/>
      <c r="AM2204"/>
      <c r="AN2204"/>
      <c r="AO2204"/>
      <c r="AP2204"/>
      <c r="AQ2204"/>
      <c r="AR2204"/>
      <c r="AS2204"/>
      <c r="AT2204"/>
      <c r="AU2204"/>
      <c r="AV2204"/>
      <c r="AW2204"/>
      <c r="AX2204"/>
      <c r="AY2204"/>
      <c r="AZ2204"/>
      <c r="BA2204"/>
      <c r="BB2204"/>
      <c r="BC2204"/>
      <c r="BD2204"/>
      <c r="BE2204"/>
      <c r="BF2204"/>
      <c r="BG2204"/>
      <c r="BH2204"/>
      <c r="BI2204"/>
      <c r="BJ2204"/>
      <c r="BK2204"/>
      <c r="BL2204"/>
      <c r="BM2204"/>
      <c r="BN2204"/>
      <c r="BO2204"/>
      <c r="BP2204"/>
      <c r="BQ2204"/>
      <c r="BR2204"/>
      <c r="BS2204"/>
      <c r="BT2204"/>
      <c r="BU2204"/>
      <c r="BV2204"/>
      <c r="BW2204"/>
      <c r="BX2204"/>
      <c r="BY2204"/>
      <c r="BZ2204"/>
      <c r="CA2204"/>
      <c r="CB2204"/>
      <c r="CC2204"/>
      <c r="CD2204"/>
      <c r="CE2204"/>
      <c r="CF2204"/>
      <c r="CG2204"/>
      <c r="CH2204"/>
      <c r="CI2204"/>
      <c r="CJ2204"/>
      <c r="CK2204"/>
      <c r="CL2204"/>
      <c r="CN2204"/>
    </row>
    <row r="2205" spans="7:92" x14ac:dyDescent="0.4">
      <c r="G2205"/>
      <c r="I2205"/>
      <c r="J2205"/>
      <c r="R2205"/>
      <c r="S2205"/>
      <c r="T2205"/>
      <c r="U2205"/>
      <c r="V2205"/>
      <c r="W2205"/>
      <c r="X2205"/>
      <c r="Y2205"/>
      <c r="Z2205"/>
      <c r="AA2205"/>
      <c r="AB2205"/>
      <c r="AC2205"/>
      <c r="AD2205"/>
      <c r="AE2205"/>
      <c r="AF2205"/>
      <c r="AG2205"/>
      <c r="AH2205"/>
      <c r="AI2205"/>
      <c r="AJ2205"/>
      <c r="AK2205"/>
      <c r="AL2205"/>
      <c r="AM2205"/>
      <c r="AN2205"/>
      <c r="AO2205"/>
      <c r="AP2205"/>
      <c r="AQ2205"/>
      <c r="AR2205"/>
      <c r="AS2205"/>
      <c r="AT2205"/>
      <c r="AU2205"/>
      <c r="AV2205"/>
      <c r="AW2205"/>
      <c r="AX2205"/>
      <c r="AY2205"/>
      <c r="AZ2205"/>
      <c r="BA2205"/>
      <c r="BB2205"/>
      <c r="BC2205"/>
      <c r="BD2205"/>
      <c r="BE2205"/>
      <c r="BF2205"/>
      <c r="BG2205"/>
      <c r="BH2205"/>
      <c r="BI2205"/>
      <c r="BJ2205"/>
      <c r="BK2205"/>
      <c r="BL2205"/>
      <c r="BM2205"/>
      <c r="BN2205"/>
      <c r="BO2205"/>
      <c r="BP2205"/>
      <c r="BQ2205"/>
      <c r="BR2205"/>
      <c r="BS2205"/>
      <c r="BT2205"/>
      <c r="BU2205"/>
      <c r="BV2205"/>
      <c r="BW2205"/>
      <c r="BX2205"/>
      <c r="BY2205"/>
      <c r="BZ2205"/>
      <c r="CA2205"/>
      <c r="CB2205"/>
      <c r="CC2205"/>
      <c r="CD2205"/>
      <c r="CE2205"/>
      <c r="CF2205"/>
      <c r="CG2205"/>
      <c r="CH2205"/>
      <c r="CI2205"/>
      <c r="CJ2205"/>
      <c r="CK2205"/>
      <c r="CL2205"/>
      <c r="CN2205"/>
    </row>
    <row r="2206" spans="7:92" x14ac:dyDescent="0.4">
      <c r="G2206"/>
      <c r="I2206"/>
      <c r="J2206"/>
      <c r="R2206"/>
      <c r="S2206"/>
      <c r="T2206"/>
      <c r="U2206"/>
      <c r="V2206"/>
      <c r="W2206"/>
      <c r="X2206"/>
      <c r="Y2206"/>
      <c r="Z2206"/>
      <c r="AA2206"/>
      <c r="AB2206"/>
      <c r="AC2206"/>
      <c r="AD2206"/>
      <c r="AE2206"/>
      <c r="AF2206"/>
      <c r="AG2206"/>
      <c r="AH2206"/>
      <c r="AI2206"/>
      <c r="AJ2206"/>
      <c r="AK2206"/>
      <c r="AL2206"/>
      <c r="AM2206"/>
      <c r="AN2206"/>
      <c r="AO2206"/>
      <c r="AP2206"/>
      <c r="AQ2206"/>
      <c r="AR2206"/>
      <c r="AS2206"/>
      <c r="AT2206"/>
      <c r="AU2206"/>
      <c r="AV2206"/>
      <c r="AW2206"/>
      <c r="AX2206"/>
      <c r="AY2206"/>
      <c r="AZ2206"/>
      <c r="BA2206"/>
      <c r="BB2206"/>
      <c r="BC2206"/>
      <c r="BD2206"/>
      <c r="BE2206"/>
      <c r="BF2206"/>
      <c r="BG2206"/>
      <c r="BH2206"/>
      <c r="BI2206"/>
      <c r="BJ2206"/>
      <c r="BK2206"/>
      <c r="BL2206"/>
      <c r="BM2206"/>
      <c r="BN2206"/>
      <c r="BO2206"/>
      <c r="BP2206"/>
      <c r="BQ2206"/>
      <c r="BR2206"/>
      <c r="BS2206"/>
      <c r="BT2206"/>
      <c r="BU2206"/>
      <c r="BV2206"/>
      <c r="BW2206"/>
      <c r="BX2206"/>
      <c r="BY2206"/>
      <c r="BZ2206"/>
      <c r="CA2206"/>
      <c r="CB2206"/>
      <c r="CC2206"/>
      <c r="CD2206"/>
      <c r="CE2206"/>
      <c r="CF2206"/>
      <c r="CG2206"/>
      <c r="CH2206"/>
      <c r="CI2206"/>
      <c r="CJ2206"/>
      <c r="CK2206"/>
      <c r="CL2206"/>
      <c r="CN2206"/>
    </row>
    <row r="2207" spans="7:92" x14ac:dyDescent="0.4">
      <c r="G2207"/>
      <c r="I2207"/>
      <c r="J2207"/>
      <c r="R2207"/>
      <c r="S2207"/>
      <c r="T2207"/>
      <c r="U2207"/>
      <c r="V2207"/>
      <c r="W2207"/>
      <c r="X2207"/>
      <c r="Y2207"/>
      <c r="Z2207"/>
      <c r="AA2207"/>
      <c r="AB2207"/>
      <c r="AC2207"/>
      <c r="AD2207"/>
      <c r="AE2207"/>
      <c r="AF2207"/>
      <c r="AG2207"/>
      <c r="AH2207"/>
      <c r="AI2207"/>
      <c r="AJ2207"/>
      <c r="AK2207"/>
      <c r="AL2207"/>
      <c r="AM2207"/>
      <c r="AN2207"/>
      <c r="AO2207"/>
      <c r="AP2207"/>
      <c r="AQ2207"/>
      <c r="AR2207"/>
      <c r="AS2207"/>
      <c r="AT2207"/>
      <c r="AU2207"/>
      <c r="AV2207"/>
      <c r="AW2207"/>
      <c r="AX2207"/>
      <c r="AY2207"/>
      <c r="AZ2207"/>
      <c r="BA2207"/>
      <c r="BB2207"/>
      <c r="BC2207"/>
      <c r="BD2207"/>
      <c r="BE2207"/>
      <c r="BF2207"/>
      <c r="BG2207"/>
      <c r="BH2207"/>
      <c r="BI2207"/>
      <c r="BJ2207"/>
      <c r="BK2207"/>
      <c r="BL2207"/>
      <c r="BM2207"/>
      <c r="BN2207"/>
      <c r="BO2207"/>
      <c r="BP2207"/>
      <c r="BQ2207"/>
      <c r="BR2207"/>
      <c r="BS2207"/>
      <c r="BT2207"/>
      <c r="BU2207"/>
      <c r="BV2207"/>
      <c r="BW2207"/>
      <c r="BX2207"/>
      <c r="BY2207"/>
      <c r="BZ2207"/>
      <c r="CA2207"/>
      <c r="CB2207"/>
      <c r="CC2207"/>
      <c r="CD2207"/>
      <c r="CE2207"/>
      <c r="CF2207"/>
      <c r="CG2207"/>
      <c r="CH2207"/>
      <c r="CI2207"/>
      <c r="CJ2207"/>
      <c r="CK2207"/>
      <c r="CL2207"/>
      <c r="CN2207"/>
    </row>
    <row r="2208" spans="7:92" x14ac:dyDescent="0.4">
      <c r="G2208"/>
      <c r="I2208"/>
      <c r="J2208"/>
      <c r="R2208"/>
      <c r="S2208"/>
      <c r="T2208"/>
      <c r="U2208"/>
      <c r="V2208"/>
      <c r="W2208"/>
      <c r="X2208"/>
      <c r="Y2208"/>
      <c r="Z2208"/>
      <c r="AA2208"/>
      <c r="AB2208"/>
      <c r="AC2208"/>
      <c r="AD2208"/>
      <c r="AE2208"/>
      <c r="AF2208"/>
      <c r="AG2208"/>
      <c r="AH2208"/>
      <c r="AI2208"/>
      <c r="AJ2208"/>
      <c r="AK2208"/>
      <c r="AL2208"/>
      <c r="AM2208"/>
      <c r="AN2208"/>
      <c r="AO2208"/>
      <c r="AP2208"/>
      <c r="AQ2208"/>
      <c r="AR2208"/>
      <c r="AS2208"/>
      <c r="AT2208"/>
      <c r="AU2208"/>
      <c r="AV2208"/>
      <c r="AW2208"/>
      <c r="AX2208"/>
      <c r="AY2208"/>
      <c r="AZ2208"/>
      <c r="BA2208"/>
      <c r="BB2208"/>
      <c r="BC2208"/>
      <c r="BD2208"/>
      <c r="BE2208"/>
      <c r="BF2208"/>
      <c r="BG2208"/>
      <c r="BH2208"/>
      <c r="BI2208"/>
      <c r="BJ2208"/>
      <c r="BK2208"/>
      <c r="BL2208"/>
      <c r="BM2208"/>
      <c r="BN2208"/>
      <c r="BO2208"/>
      <c r="BP2208"/>
      <c r="BQ2208"/>
      <c r="BR2208"/>
      <c r="BS2208"/>
      <c r="BT2208"/>
      <c r="BU2208"/>
      <c r="BV2208"/>
      <c r="BW2208"/>
      <c r="BX2208"/>
      <c r="BY2208"/>
      <c r="BZ2208"/>
      <c r="CA2208"/>
      <c r="CB2208"/>
      <c r="CC2208"/>
      <c r="CD2208"/>
      <c r="CE2208"/>
      <c r="CF2208"/>
      <c r="CG2208"/>
      <c r="CH2208"/>
      <c r="CI2208"/>
      <c r="CJ2208"/>
      <c r="CK2208"/>
      <c r="CL2208"/>
      <c r="CN2208"/>
    </row>
    <row r="2209" spans="7:92" x14ac:dyDescent="0.4">
      <c r="G2209"/>
      <c r="I2209"/>
      <c r="J2209"/>
      <c r="R2209"/>
      <c r="S2209"/>
      <c r="T2209"/>
      <c r="U2209"/>
      <c r="V2209"/>
      <c r="W2209"/>
      <c r="X2209"/>
      <c r="Y2209"/>
      <c r="Z2209"/>
      <c r="AA2209"/>
      <c r="AB2209"/>
      <c r="AC2209"/>
      <c r="AD2209"/>
      <c r="AE2209"/>
      <c r="AF2209"/>
      <c r="AG2209"/>
      <c r="AH2209"/>
      <c r="AI2209"/>
      <c r="AJ2209"/>
      <c r="AK2209"/>
      <c r="AL2209"/>
      <c r="AM2209"/>
      <c r="AN2209"/>
      <c r="AO2209"/>
      <c r="AP2209"/>
      <c r="AQ2209"/>
      <c r="AR2209"/>
      <c r="AS2209"/>
      <c r="AT2209"/>
      <c r="AU2209"/>
      <c r="AV2209"/>
      <c r="AW2209"/>
      <c r="AX2209"/>
      <c r="AY2209"/>
      <c r="AZ2209"/>
      <c r="BA2209"/>
      <c r="BB2209"/>
      <c r="BC2209"/>
      <c r="BD2209"/>
      <c r="BE2209"/>
      <c r="BF2209"/>
      <c r="BG2209"/>
      <c r="BH2209"/>
      <c r="BI2209"/>
      <c r="BJ2209"/>
      <c r="BK2209"/>
      <c r="BL2209"/>
      <c r="BM2209"/>
      <c r="BN2209"/>
      <c r="BO2209"/>
      <c r="BP2209"/>
      <c r="BQ2209"/>
      <c r="BR2209"/>
      <c r="BS2209"/>
      <c r="BT2209"/>
      <c r="BU2209"/>
      <c r="BV2209"/>
      <c r="BW2209"/>
      <c r="BX2209"/>
      <c r="BY2209"/>
      <c r="BZ2209"/>
      <c r="CA2209"/>
      <c r="CB2209"/>
      <c r="CC2209"/>
      <c r="CD2209"/>
      <c r="CE2209"/>
      <c r="CF2209"/>
      <c r="CG2209"/>
      <c r="CH2209"/>
      <c r="CI2209"/>
      <c r="CJ2209"/>
      <c r="CK2209"/>
      <c r="CL2209"/>
      <c r="CN2209"/>
    </row>
    <row r="2210" spans="7:92" x14ac:dyDescent="0.4">
      <c r="G2210"/>
      <c r="I2210"/>
      <c r="J2210"/>
      <c r="R2210"/>
      <c r="S2210"/>
      <c r="T2210"/>
      <c r="U2210"/>
      <c r="V2210"/>
      <c r="W2210"/>
      <c r="X2210"/>
      <c r="Y2210"/>
      <c r="Z2210"/>
      <c r="AA2210"/>
      <c r="AB2210"/>
      <c r="AC2210"/>
      <c r="AD2210"/>
      <c r="AE2210"/>
      <c r="AF2210"/>
      <c r="AG2210"/>
      <c r="AH2210"/>
      <c r="AI2210"/>
      <c r="AJ2210"/>
      <c r="AK2210"/>
      <c r="AL2210"/>
      <c r="AM2210"/>
      <c r="AN2210"/>
      <c r="AO2210"/>
      <c r="AP2210"/>
      <c r="AQ2210"/>
      <c r="AR2210"/>
      <c r="AS2210"/>
      <c r="AT2210"/>
      <c r="AU2210"/>
      <c r="AV2210"/>
      <c r="AW2210"/>
      <c r="AX2210"/>
      <c r="AY2210"/>
      <c r="AZ2210"/>
      <c r="BA2210"/>
      <c r="BB2210"/>
      <c r="BC2210"/>
      <c r="BD2210"/>
      <c r="BE2210"/>
      <c r="BF2210"/>
      <c r="BG2210"/>
      <c r="BH2210"/>
      <c r="BI2210"/>
      <c r="BJ2210"/>
      <c r="BK2210"/>
      <c r="BL2210"/>
      <c r="BM2210"/>
      <c r="BN2210"/>
      <c r="BO2210"/>
      <c r="BP2210"/>
      <c r="BQ2210"/>
      <c r="BR2210"/>
      <c r="BS2210"/>
      <c r="BT2210"/>
      <c r="BU2210"/>
      <c r="BV2210"/>
      <c r="BW2210"/>
      <c r="BX2210"/>
      <c r="BY2210"/>
      <c r="BZ2210"/>
      <c r="CA2210"/>
      <c r="CB2210"/>
      <c r="CC2210"/>
      <c r="CD2210"/>
      <c r="CE2210"/>
      <c r="CF2210"/>
      <c r="CG2210"/>
      <c r="CH2210"/>
      <c r="CI2210"/>
      <c r="CJ2210"/>
      <c r="CK2210"/>
      <c r="CL2210"/>
      <c r="CN2210"/>
    </row>
    <row r="2211" spans="7:92" x14ac:dyDescent="0.4">
      <c r="G2211"/>
      <c r="I2211"/>
      <c r="J2211"/>
      <c r="R2211"/>
      <c r="S2211"/>
      <c r="T2211"/>
      <c r="U2211"/>
      <c r="V2211"/>
      <c r="W2211"/>
      <c r="X2211"/>
      <c r="Y2211"/>
      <c r="Z2211"/>
      <c r="AA2211"/>
      <c r="AB2211"/>
      <c r="AC2211"/>
      <c r="AD2211"/>
      <c r="AE2211"/>
      <c r="AF2211"/>
      <c r="AG2211"/>
      <c r="AH2211"/>
      <c r="AI2211"/>
      <c r="AJ2211"/>
      <c r="AK2211"/>
      <c r="AL2211"/>
      <c r="AM2211"/>
      <c r="AN2211"/>
      <c r="AO2211"/>
      <c r="AP2211"/>
      <c r="AQ2211"/>
      <c r="AR2211"/>
      <c r="AS2211"/>
      <c r="AT2211"/>
      <c r="AU2211"/>
      <c r="AV2211"/>
      <c r="AW2211"/>
      <c r="AX2211"/>
      <c r="AY2211"/>
      <c r="AZ2211"/>
      <c r="BA2211"/>
      <c r="BB2211"/>
      <c r="BC2211"/>
      <c r="BD2211"/>
      <c r="BE2211"/>
      <c r="BF2211"/>
      <c r="BG2211"/>
      <c r="BH2211"/>
      <c r="BI2211"/>
      <c r="BJ2211"/>
      <c r="BK2211"/>
      <c r="BL2211"/>
      <c r="BM2211"/>
      <c r="BN2211"/>
      <c r="BO2211"/>
      <c r="BP2211"/>
      <c r="BQ2211"/>
      <c r="BR2211"/>
      <c r="BS2211"/>
      <c r="BT2211"/>
      <c r="BU2211"/>
      <c r="BV2211"/>
      <c r="BW2211"/>
      <c r="BX2211"/>
      <c r="BY2211"/>
      <c r="BZ2211"/>
      <c r="CA2211"/>
      <c r="CB2211"/>
      <c r="CC2211"/>
      <c r="CD2211"/>
      <c r="CE2211"/>
      <c r="CF2211"/>
      <c r="CG2211"/>
      <c r="CH2211"/>
      <c r="CI2211"/>
      <c r="CJ2211"/>
      <c r="CK2211"/>
      <c r="CL2211"/>
      <c r="CN2211"/>
    </row>
    <row r="2212" spans="7:92" x14ac:dyDescent="0.4">
      <c r="G2212"/>
      <c r="I2212"/>
      <c r="J2212"/>
      <c r="R2212"/>
      <c r="S2212"/>
      <c r="T2212"/>
      <c r="U2212"/>
      <c r="V2212"/>
      <c r="W2212"/>
      <c r="X2212"/>
      <c r="Y2212"/>
      <c r="Z2212"/>
      <c r="AA2212"/>
      <c r="AB2212"/>
      <c r="AC2212"/>
      <c r="AD2212"/>
      <c r="AE2212"/>
      <c r="AF2212"/>
      <c r="AG2212"/>
      <c r="AH2212"/>
      <c r="AI2212"/>
      <c r="AJ2212"/>
      <c r="AK2212"/>
      <c r="AL2212"/>
      <c r="AM2212"/>
      <c r="AN2212"/>
      <c r="AO2212"/>
      <c r="AP2212"/>
      <c r="AQ2212"/>
      <c r="AR2212"/>
      <c r="AS2212"/>
      <c r="AT2212"/>
      <c r="AU2212"/>
      <c r="AV2212"/>
      <c r="AW2212"/>
      <c r="AX2212"/>
      <c r="AY2212"/>
      <c r="AZ2212"/>
      <c r="BA2212"/>
      <c r="BB2212"/>
      <c r="BC2212"/>
      <c r="BD2212"/>
      <c r="BE2212"/>
      <c r="BF2212"/>
      <c r="BG2212"/>
      <c r="BH2212"/>
      <c r="BI2212"/>
      <c r="BJ2212"/>
      <c r="BK2212"/>
      <c r="BL2212"/>
      <c r="BM2212"/>
      <c r="BN2212"/>
      <c r="BO2212"/>
      <c r="BP2212"/>
      <c r="BQ2212"/>
      <c r="BR2212"/>
      <c r="BS2212"/>
      <c r="BT2212"/>
      <c r="BU2212"/>
      <c r="BV2212"/>
      <c r="BW2212"/>
      <c r="BX2212"/>
      <c r="BY2212"/>
      <c r="BZ2212"/>
      <c r="CA2212"/>
      <c r="CB2212"/>
      <c r="CC2212"/>
      <c r="CD2212"/>
      <c r="CE2212"/>
      <c r="CF2212"/>
      <c r="CG2212"/>
      <c r="CH2212"/>
      <c r="CI2212"/>
      <c r="CJ2212"/>
      <c r="CK2212"/>
      <c r="CL2212"/>
      <c r="CN2212"/>
    </row>
    <row r="2213" spans="7:92" x14ac:dyDescent="0.4">
      <c r="G2213"/>
      <c r="I2213"/>
      <c r="J2213"/>
      <c r="R2213"/>
      <c r="S2213"/>
      <c r="T2213"/>
      <c r="U2213"/>
      <c r="V2213"/>
      <c r="W2213"/>
      <c r="X2213"/>
      <c r="Y2213"/>
      <c r="Z2213"/>
      <c r="AA2213"/>
      <c r="AB2213"/>
      <c r="AC2213"/>
      <c r="AD2213"/>
      <c r="AE2213"/>
      <c r="AF2213"/>
      <c r="AG2213"/>
      <c r="AH2213"/>
      <c r="AI2213"/>
      <c r="AJ2213"/>
      <c r="AK2213"/>
      <c r="AL2213"/>
      <c r="AM2213"/>
      <c r="AN2213"/>
      <c r="AO2213"/>
      <c r="AP2213"/>
      <c r="AQ2213"/>
      <c r="AR2213"/>
      <c r="AS2213"/>
      <c r="AT2213"/>
      <c r="AU2213"/>
      <c r="AV2213"/>
      <c r="AW2213"/>
      <c r="AX2213"/>
      <c r="AY2213"/>
      <c r="AZ2213"/>
      <c r="BA2213"/>
      <c r="BB2213"/>
      <c r="BC2213"/>
      <c r="BD2213"/>
      <c r="BE2213"/>
      <c r="BF2213"/>
      <c r="BG2213"/>
      <c r="BH2213"/>
      <c r="BI2213"/>
      <c r="BJ2213"/>
      <c r="BK2213"/>
      <c r="BL2213"/>
      <c r="BM2213"/>
      <c r="BN2213"/>
      <c r="BO2213"/>
      <c r="BP2213"/>
      <c r="BQ2213"/>
      <c r="BR2213"/>
      <c r="BS2213"/>
      <c r="BT2213"/>
      <c r="BU2213"/>
      <c r="BV2213"/>
      <c r="BW2213"/>
      <c r="BX2213"/>
      <c r="BY2213"/>
      <c r="BZ2213"/>
      <c r="CA2213"/>
      <c r="CB2213"/>
      <c r="CC2213"/>
      <c r="CD2213"/>
      <c r="CE2213"/>
      <c r="CF2213"/>
      <c r="CG2213"/>
      <c r="CH2213"/>
      <c r="CI2213"/>
      <c r="CJ2213"/>
      <c r="CK2213"/>
      <c r="CL2213"/>
      <c r="CN2213"/>
    </row>
    <row r="2214" spans="7:92" x14ac:dyDescent="0.4">
      <c r="G2214"/>
      <c r="I2214"/>
      <c r="J2214"/>
      <c r="R2214"/>
      <c r="S2214"/>
      <c r="T2214"/>
      <c r="U2214"/>
      <c r="V2214"/>
      <c r="W2214"/>
      <c r="X2214"/>
      <c r="Y2214"/>
      <c r="Z2214"/>
      <c r="AA2214"/>
      <c r="AB2214"/>
      <c r="AC2214"/>
      <c r="AD2214"/>
      <c r="AE2214"/>
      <c r="AF2214"/>
      <c r="AG2214"/>
      <c r="AH2214"/>
      <c r="AI2214"/>
      <c r="AJ2214"/>
      <c r="AK2214"/>
      <c r="AL2214"/>
      <c r="AM2214"/>
      <c r="AN2214"/>
      <c r="AO2214"/>
      <c r="AP2214"/>
      <c r="AQ2214"/>
      <c r="AR2214"/>
      <c r="AS2214"/>
      <c r="AT2214"/>
      <c r="AU2214"/>
      <c r="AV2214"/>
      <c r="AW2214"/>
      <c r="AX2214"/>
      <c r="AY2214"/>
      <c r="AZ2214"/>
      <c r="BA2214"/>
      <c r="BB2214"/>
      <c r="BC2214"/>
      <c r="BD2214"/>
      <c r="BE2214"/>
      <c r="BF2214"/>
      <c r="BG2214"/>
      <c r="BH2214"/>
      <c r="BI2214"/>
      <c r="BJ2214"/>
      <c r="BK2214"/>
      <c r="BL2214"/>
      <c r="BM2214"/>
      <c r="BN2214"/>
      <c r="BO2214"/>
      <c r="BP2214"/>
      <c r="BQ2214"/>
      <c r="BR2214"/>
      <c r="BS2214"/>
      <c r="BT2214"/>
      <c r="BU2214"/>
      <c r="BV2214"/>
      <c r="BW2214"/>
      <c r="BX2214"/>
      <c r="BY2214"/>
      <c r="BZ2214"/>
      <c r="CA2214"/>
      <c r="CB2214"/>
      <c r="CC2214"/>
      <c r="CD2214"/>
      <c r="CE2214"/>
      <c r="CF2214"/>
      <c r="CG2214"/>
      <c r="CH2214"/>
      <c r="CI2214"/>
      <c r="CJ2214"/>
      <c r="CK2214"/>
      <c r="CL2214"/>
      <c r="CN2214"/>
    </row>
    <row r="2215" spans="7:92" x14ac:dyDescent="0.4">
      <c r="G2215"/>
      <c r="I2215"/>
      <c r="J2215"/>
      <c r="R2215"/>
      <c r="S2215"/>
      <c r="T2215"/>
      <c r="U2215"/>
      <c r="V2215"/>
      <c r="W2215"/>
      <c r="X2215"/>
      <c r="Y2215"/>
      <c r="Z2215"/>
      <c r="AA2215"/>
      <c r="AB2215"/>
      <c r="AC2215"/>
      <c r="AD2215"/>
      <c r="AE2215"/>
      <c r="AF2215"/>
      <c r="AG2215"/>
      <c r="AH2215"/>
      <c r="AI2215"/>
      <c r="AJ2215"/>
      <c r="AK2215"/>
      <c r="AL2215"/>
      <c r="AM2215"/>
      <c r="AN2215"/>
      <c r="AO2215"/>
      <c r="AP2215"/>
      <c r="AQ2215"/>
      <c r="AR2215"/>
      <c r="AS2215"/>
      <c r="AT2215"/>
      <c r="AU2215"/>
      <c r="AV2215"/>
      <c r="AW2215"/>
      <c r="AX2215"/>
      <c r="AY2215"/>
      <c r="AZ2215"/>
      <c r="BA2215"/>
      <c r="BB2215"/>
      <c r="BC2215"/>
      <c r="BD2215"/>
      <c r="BE2215"/>
      <c r="BF2215"/>
      <c r="BG2215"/>
      <c r="BH2215"/>
      <c r="BI2215"/>
      <c r="BJ2215"/>
      <c r="BK2215"/>
      <c r="BL2215"/>
      <c r="BM2215"/>
      <c r="BN2215"/>
      <c r="BO2215"/>
      <c r="BP2215"/>
      <c r="BQ2215"/>
      <c r="BR2215"/>
      <c r="BS2215"/>
      <c r="BT2215"/>
      <c r="BU2215"/>
      <c r="BV2215"/>
      <c r="BW2215"/>
      <c r="BX2215"/>
      <c r="BY2215"/>
      <c r="BZ2215"/>
      <c r="CA2215"/>
      <c r="CB2215"/>
      <c r="CC2215"/>
      <c r="CD2215"/>
      <c r="CE2215"/>
      <c r="CF2215"/>
      <c r="CG2215"/>
      <c r="CH2215"/>
      <c r="CI2215"/>
      <c r="CJ2215"/>
      <c r="CK2215"/>
      <c r="CL2215"/>
      <c r="CN2215"/>
    </row>
    <row r="2216" spans="7:92" x14ac:dyDescent="0.4">
      <c r="G2216"/>
      <c r="I2216"/>
      <c r="J2216"/>
      <c r="R2216"/>
      <c r="S2216"/>
      <c r="T2216"/>
      <c r="U2216"/>
      <c r="V2216"/>
      <c r="W2216"/>
      <c r="X2216"/>
      <c r="Y2216"/>
      <c r="Z2216"/>
      <c r="AA2216"/>
      <c r="AB2216"/>
      <c r="AC2216"/>
      <c r="AD2216"/>
      <c r="AE2216"/>
      <c r="AF2216"/>
      <c r="AG2216"/>
      <c r="AH2216"/>
      <c r="AI2216"/>
      <c r="AJ2216"/>
      <c r="AK2216"/>
      <c r="AL2216"/>
      <c r="AM2216"/>
      <c r="AN2216"/>
      <c r="AO2216"/>
      <c r="AP2216"/>
      <c r="AQ2216"/>
      <c r="AR2216"/>
      <c r="AS2216"/>
      <c r="AT2216"/>
      <c r="AU2216"/>
      <c r="AV2216"/>
      <c r="AW2216"/>
      <c r="AX2216"/>
      <c r="AY2216"/>
      <c r="AZ2216"/>
      <c r="BA2216"/>
      <c r="BB2216"/>
      <c r="BC2216"/>
      <c r="BD2216"/>
      <c r="BE2216"/>
      <c r="BF2216"/>
      <c r="BG2216"/>
      <c r="BH2216"/>
      <c r="BI2216"/>
      <c r="BJ2216"/>
      <c r="BK2216"/>
      <c r="BL2216"/>
      <c r="BM2216"/>
      <c r="BN2216"/>
      <c r="BO2216"/>
      <c r="BP2216"/>
      <c r="BQ2216"/>
      <c r="BR2216"/>
      <c r="BS2216"/>
      <c r="BT2216"/>
      <c r="BU2216"/>
      <c r="BV2216"/>
      <c r="BW2216"/>
      <c r="BX2216"/>
      <c r="BY2216"/>
      <c r="BZ2216"/>
      <c r="CA2216"/>
      <c r="CB2216"/>
      <c r="CC2216"/>
      <c r="CD2216"/>
      <c r="CE2216"/>
      <c r="CF2216"/>
      <c r="CG2216"/>
      <c r="CH2216"/>
      <c r="CI2216"/>
      <c r="CJ2216"/>
      <c r="CK2216"/>
      <c r="CL2216"/>
      <c r="CN2216"/>
    </row>
    <row r="2217" spans="7:92" x14ac:dyDescent="0.4">
      <c r="G2217"/>
      <c r="I2217"/>
      <c r="J2217"/>
      <c r="R2217"/>
      <c r="S2217"/>
      <c r="T2217"/>
      <c r="U2217"/>
      <c r="V2217"/>
      <c r="W2217"/>
      <c r="X2217"/>
      <c r="Y2217"/>
      <c r="Z2217"/>
      <c r="AA2217"/>
      <c r="AB2217"/>
      <c r="AC2217"/>
      <c r="AD2217"/>
      <c r="AE2217"/>
      <c r="AF2217"/>
      <c r="AG2217"/>
      <c r="AH2217"/>
      <c r="AI2217"/>
      <c r="AJ2217"/>
      <c r="AK2217"/>
      <c r="AL2217"/>
      <c r="AM2217"/>
      <c r="AN2217"/>
      <c r="AO2217"/>
      <c r="AP2217"/>
      <c r="AQ2217"/>
      <c r="AR2217"/>
      <c r="AS2217"/>
      <c r="AT2217"/>
      <c r="AU2217"/>
      <c r="AV2217"/>
      <c r="AW2217"/>
      <c r="AX2217"/>
      <c r="AY2217"/>
      <c r="AZ2217"/>
      <c r="BA2217"/>
      <c r="BB2217"/>
      <c r="BC2217"/>
      <c r="BD2217"/>
      <c r="BE2217"/>
      <c r="BF2217"/>
      <c r="BG2217"/>
      <c r="BH2217"/>
      <c r="BI2217"/>
      <c r="BJ2217"/>
      <c r="BK2217"/>
      <c r="BL2217"/>
      <c r="BM2217"/>
      <c r="BN2217"/>
      <c r="BO2217"/>
      <c r="BP2217"/>
      <c r="BQ2217"/>
      <c r="BR2217"/>
      <c r="BS2217"/>
      <c r="BT2217"/>
      <c r="BU2217"/>
      <c r="BV2217"/>
      <c r="BW2217"/>
      <c r="BX2217"/>
      <c r="BY2217"/>
      <c r="BZ2217"/>
      <c r="CA2217"/>
      <c r="CB2217"/>
      <c r="CC2217"/>
      <c r="CD2217"/>
      <c r="CE2217"/>
      <c r="CF2217"/>
      <c r="CG2217"/>
      <c r="CH2217"/>
      <c r="CI2217"/>
      <c r="CJ2217"/>
      <c r="CK2217"/>
      <c r="CL2217"/>
      <c r="CN2217"/>
    </row>
    <row r="2218" spans="7:92" x14ac:dyDescent="0.4">
      <c r="G2218"/>
      <c r="I2218"/>
      <c r="J2218"/>
      <c r="R2218"/>
      <c r="S2218"/>
      <c r="T2218"/>
      <c r="U2218"/>
      <c r="V2218"/>
      <c r="W2218"/>
      <c r="X2218"/>
      <c r="Y2218"/>
      <c r="Z2218"/>
      <c r="AA2218"/>
      <c r="AB2218"/>
      <c r="AC2218"/>
      <c r="AD2218"/>
      <c r="AE2218"/>
      <c r="AF2218"/>
      <c r="AG2218"/>
      <c r="AH2218"/>
      <c r="AI2218"/>
      <c r="AJ2218"/>
      <c r="AK2218"/>
      <c r="AL2218"/>
      <c r="AM2218"/>
      <c r="AN2218"/>
      <c r="AO2218"/>
      <c r="AP2218"/>
      <c r="AQ2218"/>
      <c r="AR2218"/>
      <c r="AS2218"/>
      <c r="AT2218"/>
      <c r="AU2218"/>
      <c r="AV2218"/>
      <c r="AW2218"/>
      <c r="AX2218"/>
      <c r="AY2218"/>
      <c r="AZ2218"/>
      <c r="BA2218"/>
      <c r="BB2218"/>
      <c r="BC2218"/>
      <c r="BD2218"/>
      <c r="BE2218"/>
      <c r="BF2218"/>
      <c r="BG2218"/>
      <c r="BH2218"/>
      <c r="BI2218"/>
      <c r="BJ2218"/>
      <c r="BK2218"/>
      <c r="BL2218"/>
      <c r="BM2218"/>
      <c r="BN2218"/>
      <c r="BO2218"/>
      <c r="BP2218"/>
      <c r="BQ2218"/>
      <c r="BR2218"/>
      <c r="BS2218"/>
      <c r="BT2218"/>
      <c r="BU2218"/>
      <c r="BV2218"/>
      <c r="BW2218"/>
      <c r="BX2218"/>
      <c r="BY2218"/>
      <c r="BZ2218"/>
      <c r="CA2218"/>
      <c r="CB2218"/>
      <c r="CC2218"/>
      <c r="CD2218"/>
      <c r="CE2218"/>
      <c r="CF2218"/>
      <c r="CG2218"/>
      <c r="CH2218"/>
      <c r="CI2218"/>
      <c r="CJ2218"/>
      <c r="CK2218"/>
      <c r="CL2218"/>
      <c r="CN2218"/>
    </row>
    <row r="2219" spans="7:92" x14ac:dyDescent="0.4">
      <c r="G2219"/>
      <c r="I2219"/>
      <c r="J2219"/>
      <c r="R2219"/>
      <c r="S2219"/>
      <c r="T2219"/>
      <c r="U2219"/>
      <c r="V2219"/>
      <c r="W2219"/>
      <c r="X2219"/>
      <c r="Y2219"/>
      <c r="Z2219"/>
      <c r="AA2219"/>
      <c r="AB2219"/>
      <c r="AC2219"/>
      <c r="AD2219"/>
      <c r="AE2219"/>
      <c r="AF2219"/>
      <c r="AG2219"/>
      <c r="AH2219"/>
      <c r="AI2219"/>
      <c r="AJ2219"/>
      <c r="AK2219"/>
      <c r="AL2219"/>
      <c r="AM2219"/>
      <c r="AN2219"/>
      <c r="AO2219"/>
      <c r="AP2219"/>
      <c r="AQ2219"/>
      <c r="AR2219"/>
      <c r="AS2219"/>
      <c r="AT2219"/>
      <c r="AU2219"/>
      <c r="AV2219"/>
      <c r="AW2219"/>
      <c r="AX2219"/>
      <c r="AY2219"/>
      <c r="AZ2219"/>
      <c r="BA2219"/>
      <c r="BB2219"/>
      <c r="BC2219"/>
      <c r="BD2219"/>
      <c r="BE2219"/>
      <c r="BF2219"/>
      <c r="BG2219"/>
      <c r="BH2219"/>
      <c r="BI2219"/>
      <c r="BJ2219"/>
      <c r="BK2219"/>
      <c r="BL2219"/>
      <c r="BM2219"/>
      <c r="BN2219"/>
      <c r="BO2219"/>
      <c r="BP2219"/>
      <c r="BQ2219"/>
      <c r="BR2219"/>
      <c r="BS2219"/>
      <c r="BT2219"/>
      <c r="BU2219"/>
      <c r="BV2219"/>
      <c r="BW2219"/>
      <c r="BX2219"/>
      <c r="BY2219"/>
      <c r="BZ2219"/>
      <c r="CA2219"/>
      <c r="CB2219"/>
      <c r="CC2219"/>
      <c r="CD2219"/>
      <c r="CE2219"/>
      <c r="CF2219"/>
      <c r="CG2219"/>
      <c r="CH2219"/>
      <c r="CI2219"/>
      <c r="CJ2219"/>
      <c r="CK2219"/>
      <c r="CL2219"/>
      <c r="CN2219"/>
    </row>
    <row r="2220" spans="7:92" x14ac:dyDescent="0.4">
      <c r="G2220"/>
      <c r="I2220"/>
      <c r="J2220"/>
      <c r="R2220"/>
      <c r="S2220"/>
      <c r="T2220"/>
      <c r="U2220"/>
      <c r="V2220"/>
      <c r="W2220"/>
      <c r="X2220"/>
      <c r="Y2220"/>
      <c r="Z2220"/>
      <c r="AA2220"/>
      <c r="AB2220"/>
      <c r="AC2220"/>
      <c r="AD2220"/>
      <c r="AE2220"/>
      <c r="AF2220"/>
      <c r="AG2220"/>
      <c r="AH2220"/>
      <c r="AI2220"/>
      <c r="AJ2220"/>
      <c r="AK2220"/>
      <c r="AL2220"/>
      <c r="AM2220"/>
      <c r="AN2220"/>
      <c r="AO2220"/>
      <c r="AP2220"/>
      <c r="AQ2220"/>
      <c r="AR2220"/>
      <c r="AS2220"/>
      <c r="AT2220"/>
      <c r="AU2220"/>
      <c r="AV2220"/>
      <c r="AW2220"/>
      <c r="AX2220"/>
      <c r="AY2220"/>
      <c r="AZ2220"/>
      <c r="BA2220"/>
      <c r="BB2220"/>
      <c r="BC2220"/>
      <c r="BD2220"/>
      <c r="BE2220"/>
      <c r="BF2220"/>
      <c r="BG2220"/>
      <c r="BH2220"/>
      <c r="BI2220"/>
      <c r="BJ2220"/>
      <c r="BK2220"/>
      <c r="BL2220"/>
      <c r="BM2220"/>
      <c r="BN2220"/>
      <c r="BO2220"/>
      <c r="BP2220"/>
      <c r="BQ2220"/>
      <c r="BR2220"/>
      <c r="BS2220"/>
      <c r="BT2220"/>
      <c r="BU2220"/>
      <c r="BV2220"/>
      <c r="BW2220"/>
      <c r="BX2220"/>
      <c r="BY2220"/>
      <c r="BZ2220"/>
      <c r="CA2220"/>
      <c r="CB2220"/>
      <c r="CC2220"/>
      <c r="CD2220"/>
      <c r="CE2220"/>
      <c r="CF2220"/>
      <c r="CG2220"/>
      <c r="CH2220"/>
      <c r="CI2220"/>
      <c r="CJ2220"/>
      <c r="CK2220"/>
      <c r="CL2220"/>
      <c r="CN2220"/>
    </row>
    <row r="2221" spans="7:92" x14ac:dyDescent="0.4">
      <c r="G2221"/>
      <c r="I2221"/>
      <c r="J2221"/>
      <c r="R2221"/>
      <c r="S2221"/>
      <c r="T2221"/>
      <c r="U2221"/>
      <c r="V2221"/>
      <c r="W2221"/>
      <c r="X2221"/>
      <c r="Y2221"/>
      <c r="Z2221"/>
      <c r="AA2221"/>
      <c r="AB2221"/>
      <c r="AC2221"/>
      <c r="AD2221"/>
      <c r="AE2221"/>
      <c r="AF2221"/>
      <c r="AG2221"/>
      <c r="AH2221"/>
      <c r="AI2221"/>
      <c r="AJ2221"/>
      <c r="AK2221"/>
      <c r="AL2221"/>
      <c r="AM2221"/>
      <c r="AN2221"/>
      <c r="AO2221"/>
      <c r="AP2221"/>
      <c r="AQ2221"/>
      <c r="AR2221"/>
      <c r="AS2221"/>
      <c r="AT2221"/>
      <c r="AU2221"/>
      <c r="AV2221"/>
      <c r="AW2221"/>
      <c r="AX2221"/>
      <c r="AY2221"/>
      <c r="AZ2221"/>
      <c r="BA2221"/>
      <c r="BB2221"/>
      <c r="BC2221"/>
      <c r="BD2221"/>
      <c r="BE2221"/>
      <c r="BF2221"/>
      <c r="BG2221"/>
      <c r="BH2221"/>
      <c r="BI2221"/>
      <c r="BJ2221"/>
      <c r="BK2221"/>
      <c r="BL2221"/>
      <c r="BM2221"/>
      <c r="BN2221"/>
      <c r="BO2221"/>
      <c r="BP2221"/>
      <c r="BQ2221"/>
      <c r="BR2221"/>
      <c r="BS2221"/>
      <c r="BT2221"/>
      <c r="BU2221"/>
      <c r="BV2221"/>
      <c r="BW2221"/>
      <c r="BX2221"/>
      <c r="BY2221"/>
      <c r="BZ2221"/>
      <c r="CA2221"/>
      <c r="CB2221"/>
      <c r="CC2221"/>
      <c r="CD2221"/>
      <c r="CE2221"/>
      <c r="CF2221"/>
      <c r="CG2221"/>
      <c r="CH2221"/>
      <c r="CI2221"/>
      <c r="CJ2221"/>
      <c r="CK2221"/>
      <c r="CL2221"/>
      <c r="CN2221"/>
    </row>
    <row r="2222" spans="7:92" x14ac:dyDescent="0.4">
      <c r="G2222"/>
      <c r="I2222"/>
      <c r="J2222"/>
      <c r="R2222"/>
      <c r="S2222"/>
      <c r="T2222"/>
      <c r="U2222"/>
      <c r="V2222"/>
      <c r="W2222"/>
      <c r="X2222"/>
      <c r="Y2222"/>
      <c r="Z2222"/>
      <c r="AA2222"/>
      <c r="AB2222"/>
      <c r="AC2222"/>
      <c r="AD2222"/>
      <c r="AE2222"/>
      <c r="AF2222"/>
      <c r="AG2222"/>
      <c r="AH2222"/>
      <c r="AI2222"/>
      <c r="AJ2222"/>
      <c r="AK2222"/>
      <c r="AL2222"/>
      <c r="AM2222"/>
      <c r="AN2222"/>
      <c r="AO2222"/>
      <c r="AP2222"/>
      <c r="AQ2222"/>
      <c r="AR2222"/>
      <c r="AS2222"/>
      <c r="AT2222"/>
      <c r="AU2222"/>
      <c r="AV2222"/>
      <c r="AW2222"/>
      <c r="AX2222"/>
      <c r="AY2222"/>
      <c r="AZ2222"/>
      <c r="BA2222"/>
      <c r="BB2222"/>
      <c r="BC2222"/>
      <c r="BD2222"/>
      <c r="BE2222"/>
      <c r="BF2222"/>
      <c r="BG2222"/>
      <c r="BH2222"/>
      <c r="BI2222"/>
      <c r="BJ2222"/>
      <c r="BK2222"/>
      <c r="BL2222"/>
      <c r="BM2222"/>
      <c r="BN2222"/>
      <c r="BO2222"/>
      <c r="BP2222"/>
      <c r="BQ2222"/>
      <c r="BR2222"/>
      <c r="BS2222"/>
      <c r="BT2222"/>
      <c r="BU2222"/>
      <c r="BV2222"/>
      <c r="BW2222"/>
      <c r="BX2222"/>
      <c r="BY2222"/>
      <c r="BZ2222"/>
      <c r="CA2222"/>
      <c r="CB2222"/>
      <c r="CC2222"/>
      <c r="CD2222"/>
      <c r="CE2222"/>
      <c r="CF2222"/>
      <c r="CG2222"/>
      <c r="CH2222"/>
      <c r="CI2222"/>
      <c r="CJ2222"/>
      <c r="CK2222"/>
      <c r="CL2222"/>
      <c r="CN2222"/>
    </row>
    <row r="2223" spans="7:92" x14ac:dyDescent="0.4">
      <c r="G2223"/>
      <c r="I2223"/>
      <c r="J2223"/>
      <c r="R2223"/>
      <c r="S2223"/>
      <c r="T2223"/>
      <c r="U2223"/>
      <c r="V2223"/>
      <c r="W2223"/>
      <c r="X2223"/>
      <c r="Y2223"/>
      <c r="Z2223"/>
      <c r="AA2223"/>
      <c r="AB2223"/>
      <c r="AC2223"/>
      <c r="AD2223"/>
      <c r="AE2223"/>
      <c r="AF2223"/>
      <c r="AG2223"/>
      <c r="AH2223"/>
      <c r="AI2223"/>
      <c r="AJ2223"/>
      <c r="AK2223"/>
      <c r="AL2223"/>
      <c r="AM2223"/>
      <c r="AN2223"/>
      <c r="AO2223"/>
      <c r="AP2223"/>
      <c r="AQ2223"/>
      <c r="AR2223"/>
      <c r="AS2223"/>
      <c r="AT2223"/>
      <c r="AU2223"/>
      <c r="AV2223"/>
      <c r="AW2223"/>
      <c r="AX2223"/>
      <c r="AY2223"/>
      <c r="AZ2223"/>
      <c r="BA2223"/>
      <c r="BB2223"/>
      <c r="BC2223"/>
      <c r="BD2223"/>
      <c r="BE2223"/>
      <c r="BF2223"/>
      <c r="BG2223"/>
      <c r="BH2223"/>
      <c r="BI2223"/>
      <c r="BJ2223"/>
      <c r="BK2223"/>
      <c r="BL2223"/>
      <c r="BM2223"/>
      <c r="BN2223"/>
      <c r="BO2223"/>
      <c r="BP2223"/>
      <c r="BQ2223"/>
      <c r="BR2223"/>
      <c r="BS2223"/>
      <c r="BT2223"/>
      <c r="BU2223"/>
      <c r="BV2223"/>
      <c r="BW2223"/>
      <c r="BX2223"/>
      <c r="BY2223"/>
      <c r="BZ2223"/>
      <c r="CA2223"/>
      <c r="CB2223"/>
      <c r="CC2223"/>
      <c r="CD2223"/>
      <c r="CE2223"/>
      <c r="CF2223"/>
      <c r="CG2223"/>
      <c r="CH2223"/>
      <c r="CI2223"/>
      <c r="CJ2223"/>
      <c r="CK2223"/>
      <c r="CL2223"/>
      <c r="CN2223"/>
    </row>
    <row r="2224" spans="7:92" x14ac:dyDescent="0.4">
      <c r="G2224"/>
      <c r="I2224"/>
      <c r="J2224"/>
      <c r="R2224"/>
      <c r="S2224"/>
      <c r="T2224"/>
      <c r="U2224"/>
      <c r="V2224"/>
      <c r="W2224"/>
      <c r="X2224"/>
      <c r="Y2224"/>
      <c r="Z2224"/>
      <c r="AA2224"/>
      <c r="AB2224"/>
      <c r="AC2224"/>
      <c r="AD2224"/>
      <c r="AE2224"/>
      <c r="AF2224"/>
      <c r="AG2224"/>
      <c r="AH2224"/>
      <c r="AI2224"/>
      <c r="AJ2224"/>
      <c r="AK2224"/>
      <c r="AL2224"/>
      <c r="AM2224"/>
      <c r="AN2224"/>
      <c r="AO2224"/>
      <c r="AP2224"/>
      <c r="AQ2224"/>
      <c r="AR2224"/>
      <c r="AS2224"/>
      <c r="AT2224"/>
      <c r="AU2224"/>
      <c r="AV2224"/>
      <c r="AW2224"/>
      <c r="AX2224"/>
      <c r="AY2224"/>
      <c r="AZ2224"/>
      <c r="BA2224"/>
      <c r="BB2224"/>
      <c r="BC2224"/>
      <c r="BD2224"/>
      <c r="BE2224"/>
      <c r="BF2224"/>
      <c r="BG2224"/>
      <c r="BH2224"/>
      <c r="BI2224"/>
      <c r="BJ2224"/>
      <c r="BK2224"/>
      <c r="BL2224"/>
      <c r="BM2224"/>
      <c r="BN2224"/>
      <c r="BO2224"/>
      <c r="BP2224"/>
      <c r="BQ2224"/>
      <c r="BR2224"/>
      <c r="BS2224"/>
      <c r="BT2224"/>
      <c r="BU2224"/>
      <c r="BV2224"/>
      <c r="BW2224"/>
      <c r="BX2224"/>
      <c r="BY2224"/>
      <c r="BZ2224"/>
      <c r="CA2224"/>
      <c r="CB2224"/>
      <c r="CC2224"/>
      <c r="CD2224"/>
      <c r="CE2224"/>
      <c r="CF2224"/>
      <c r="CG2224"/>
      <c r="CH2224"/>
      <c r="CI2224"/>
      <c r="CJ2224"/>
      <c r="CK2224"/>
      <c r="CL2224"/>
      <c r="CN2224"/>
    </row>
    <row r="2225" spans="7:92" x14ac:dyDescent="0.4">
      <c r="G2225"/>
      <c r="I2225"/>
      <c r="J2225"/>
      <c r="R2225"/>
      <c r="S2225"/>
      <c r="T2225"/>
      <c r="U2225"/>
      <c r="V2225"/>
      <c r="W2225"/>
      <c r="X2225"/>
      <c r="Y2225"/>
      <c r="Z2225"/>
      <c r="AA2225"/>
      <c r="AB2225"/>
      <c r="AC2225"/>
      <c r="AD2225"/>
      <c r="AE2225"/>
      <c r="AF2225"/>
      <c r="AG2225"/>
      <c r="AH2225"/>
      <c r="AI2225"/>
      <c r="AJ2225"/>
      <c r="AK2225"/>
      <c r="AL2225"/>
      <c r="AM2225"/>
      <c r="AN2225"/>
      <c r="AO2225"/>
      <c r="AP2225"/>
      <c r="AQ2225"/>
      <c r="AR2225"/>
      <c r="AS2225"/>
      <c r="AT2225"/>
      <c r="AU2225"/>
      <c r="AV2225"/>
      <c r="AW2225"/>
      <c r="AX2225"/>
      <c r="AY2225"/>
      <c r="AZ2225"/>
      <c r="BA2225"/>
      <c r="BB2225"/>
      <c r="BC2225"/>
      <c r="BD2225"/>
      <c r="BE2225"/>
      <c r="BF2225"/>
      <c r="BG2225"/>
      <c r="BH2225"/>
      <c r="BI2225"/>
      <c r="BJ2225"/>
      <c r="BK2225"/>
      <c r="BL2225"/>
      <c r="BM2225"/>
      <c r="BN2225"/>
      <c r="BO2225"/>
      <c r="BP2225"/>
      <c r="BQ2225"/>
      <c r="BR2225"/>
      <c r="BS2225"/>
      <c r="BT2225"/>
      <c r="BU2225"/>
      <c r="BV2225"/>
      <c r="BW2225"/>
      <c r="BX2225"/>
      <c r="BY2225"/>
      <c r="BZ2225"/>
      <c r="CA2225"/>
      <c r="CB2225"/>
      <c r="CC2225"/>
      <c r="CD2225"/>
      <c r="CE2225"/>
      <c r="CF2225"/>
      <c r="CG2225"/>
      <c r="CH2225"/>
      <c r="CI2225"/>
      <c r="CJ2225"/>
      <c r="CK2225"/>
      <c r="CL2225"/>
      <c r="CN2225"/>
    </row>
    <row r="2226" spans="7:92" x14ac:dyDescent="0.4">
      <c r="G2226"/>
      <c r="I2226"/>
      <c r="J2226"/>
      <c r="R2226"/>
      <c r="S2226"/>
      <c r="T2226"/>
      <c r="U2226"/>
      <c r="V2226"/>
      <c r="W2226"/>
      <c r="X2226"/>
      <c r="Y2226"/>
      <c r="Z2226"/>
      <c r="AA2226"/>
      <c r="AB2226"/>
      <c r="AC2226"/>
      <c r="AD2226"/>
      <c r="AE2226"/>
      <c r="AF2226"/>
      <c r="AG2226"/>
      <c r="AH2226"/>
      <c r="AI2226"/>
      <c r="AJ2226"/>
      <c r="AK2226"/>
      <c r="AL2226"/>
      <c r="AM2226"/>
      <c r="AN2226"/>
      <c r="AO2226"/>
      <c r="AP2226"/>
      <c r="AQ2226"/>
      <c r="AR2226"/>
      <c r="AS2226"/>
      <c r="AT2226"/>
      <c r="AU2226"/>
      <c r="AV2226"/>
      <c r="AW2226"/>
      <c r="AX2226"/>
      <c r="AY2226"/>
      <c r="AZ2226"/>
      <c r="BA2226"/>
      <c r="BB2226"/>
      <c r="BC2226"/>
      <c r="BD2226"/>
      <c r="BE2226"/>
      <c r="BF2226"/>
      <c r="BG2226"/>
      <c r="BH2226"/>
      <c r="BI2226"/>
      <c r="BJ2226"/>
      <c r="BK2226"/>
      <c r="BL2226"/>
      <c r="BM2226"/>
      <c r="BN2226"/>
      <c r="BO2226"/>
      <c r="BP2226"/>
      <c r="BQ2226"/>
      <c r="BR2226"/>
      <c r="BS2226"/>
      <c r="BT2226"/>
      <c r="BU2226"/>
      <c r="BV2226"/>
      <c r="BW2226"/>
      <c r="BX2226"/>
      <c r="BY2226"/>
      <c r="BZ2226"/>
      <c r="CA2226"/>
      <c r="CB2226"/>
      <c r="CC2226"/>
      <c r="CD2226"/>
      <c r="CE2226"/>
      <c r="CF2226"/>
      <c r="CG2226"/>
      <c r="CH2226"/>
      <c r="CI2226"/>
      <c r="CJ2226"/>
      <c r="CK2226"/>
      <c r="CL2226"/>
      <c r="CN2226"/>
    </row>
    <row r="2227" spans="7:92" x14ac:dyDescent="0.4">
      <c r="G2227"/>
      <c r="I2227"/>
      <c r="J2227"/>
      <c r="R2227"/>
      <c r="S2227"/>
      <c r="T2227"/>
      <c r="U2227"/>
      <c r="V2227"/>
      <c r="W2227"/>
      <c r="X2227"/>
      <c r="Y2227"/>
      <c r="Z2227"/>
      <c r="AA2227"/>
      <c r="AB2227"/>
      <c r="AC2227"/>
      <c r="AD2227"/>
      <c r="AE2227"/>
      <c r="AF2227"/>
      <c r="AG2227"/>
      <c r="AH2227"/>
      <c r="AI2227"/>
      <c r="AJ2227"/>
      <c r="AK2227"/>
      <c r="AL2227"/>
      <c r="AM2227"/>
      <c r="AN2227"/>
      <c r="AO2227"/>
      <c r="AP2227"/>
      <c r="AQ2227"/>
      <c r="AR2227"/>
      <c r="AS2227"/>
      <c r="AT2227"/>
      <c r="AU2227"/>
      <c r="AV2227"/>
      <c r="AW2227"/>
      <c r="AX2227"/>
      <c r="AY2227"/>
      <c r="AZ2227"/>
      <c r="BA2227"/>
      <c r="BB2227"/>
      <c r="BC2227"/>
      <c r="BD2227"/>
      <c r="BE2227"/>
      <c r="BF2227"/>
      <c r="BG2227"/>
      <c r="BH2227"/>
      <c r="BI2227"/>
      <c r="BJ2227"/>
      <c r="BK2227"/>
      <c r="BL2227"/>
      <c r="BM2227"/>
      <c r="BN2227"/>
      <c r="BO2227"/>
      <c r="BP2227"/>
      <c r="BQ2227"/>
      <c r="BR2227"/>
      <c r="BS2227"/>
      <c r="BT2227"/>
      <c r="BU2227"/>
      <c r="BV2227"/>
      <c r="BW2227"/>
      <c r="BX2227"/>
      <c r="BY2227"/>
      <c r="BZ2227"/>
      <c r="CA2227"/>
      <c r="CB2227"/>
      <c r="CC2227"/>
      <c r="CD2227"/>
      <c r="CE2227"/>
      <c r="CF2227"/>
      <c r="CG2227"/>
      <c r="CH2227"/>
      <c r="CI2227"/>
      <c r="CJ2227"/>
      <c r="CK2227"/>
      <c r="CL2227"/>
      <c r="CN2227"/>
    </row>
    <row r="2228" spans="7:92" x14ac:dyDescent="0.4">
      <c r="G2228"/>
      <c r="I2228"/>
      <c r="J2228"/>
      <c r="R2228"/>
      <c r="S2228"/>
      <c r="T2228"/>
      <c r="U2228"/>
      <c r="V2228"/>
      <c r="W2228"/>
      <c r="X2228"/>
      <c r="Y2228"/>
      <c r="Z2228"/>
      <c r="AA2228"/>
      <c r="AB2228"/>
      <c r="AC2228"/>
      <c r="AD2228"/>
      <c r="AE2228"/>
      <c r="AF2228"/>
      <c r="AG2228"/>
      <c r="AH2228"/>
      <c r="AI2228"/>
      <c r="AJ2228"/>
      <c r="AK2228"/>
      <c r="AL2228"/>
      <c r="AM2228"/>
      <c r="AN2228"/>
      <c r="AO2228"/>
      <c r="AP2228"/>
      <c r="AQ2228"/>
      <c r="AR2228"/>
      <c r="AS2228"/>
      <c r="AT2228"/>
      <c r="AU2228"/>
      <c r="AV2228"/>
      <c r="AW2228"/>
      <c r="AX2228"/>
      <c r="AY2228"/>
      <c r="AZ2228"/>
      <c r="BA2228"/>
      <c r="BB2228"/>
      <c r="BC2228"/>
      <c r="BD2228"/>
      <c r="BE2228"/>
      <c r="BF2228"/>
      <c r="BG2228"/>
      <c r="BH2228"/>
      <c r="BI2228"/>
      <c r="BJ2228"/>
      <c r="BK2228"/>
      <c r="BL2228"/>
      <c r="BM2228"/>
      <c r="BN2228"/>
      <c r="BO2228"/>
      <c r="BP2228"/>
      <c r="BQ2228"/>
      <c r="BR2228"/>
      <c r="BS2228"/>
      <c r="BT2228"/>
      <c r="BU2228"/>
      <c r="BV2228"/>
      <c r="BW2228"/>
      <c r="BX2228"/>
      <c r="BY2228"/>
      <c r="BZ2228"/>
      <c r="CA2228"/>
      <c r="CB2228"/>
      <c r="CC2228"/>
      <c r="CD2228"/>
      <c r="CE2228"/>
      <c r="CF2228"/>
      <c r="CG2228"/>
      <c r="CH2228"/>
      <c r="CI2228"/>
      <c r="CJ2228"/>
      <c r="CK2228"/>
      <c r="CL2228"/>
      <c r="CN2228"/>
    </row>
    <row r="2229" spans="7:92" x14ac:dyDescent="0.4">
      <c r="G2229"/>
      <c r="I2229"/>
      <c r="J2229"/>
      <c r="R2229"/>
      <c r="S2229"/>
      <c r="T2229"/>
      <c r="U2229"/>
      <c r="V2229"/>
      <c r="W2229"/>
      <c r="X2229"/>
      <c r="Y2229"/>
      <c r="Z2229"/>
      <c r="AA2229"/>
      <c r="AB2229"/>
      <c r="AC2229"/>
      <c r="AD2229"/>
      <c r="AE2229"/>
      <c r="AF2229"/>
      <c r="AG2229"/>
      <c r="AH2229"/>
      <c r="AI2229"/>
      <c r="AJ2229"/>
      <c r="AK2229"/>
      <c r="AL2229"/>
      <c r="AM2229"/>
      <c r="AN2229"/>
      <c r="AO2229"/>
      <c r="AP2229"/>
      <c r="AQ2229"/>
      <c r="AR2229"/>
      <c r="AS2229"/>
      <c r="AT2229"/>
      <c r="AU2229"/>
      <c r="AV2229"/>
      <c r="AW2229"/>
      <c r="AX2229"/>
      <c r="AY2229"/>
      <c r="AZ2229"/>
      <c r="BA2229"/>
      <c r="BB2229"/>
      <c r="BC2229"/>
      <c r="BD2229"/>
      <c r="BE2229"/>
      <c r="BF2229"/>
      <c r="BG2229"/>
      <c r="BH2229"/>
      <c r="BI2229"/>
      <c r="BJ2229"/>
      <c r="BK2229"/>
      <c r="BL2229"/>
      <c r="BM2229"/>
      <c r="BN2229"/>
      <c r="BO2229"/>
      <c r="BP2229"/>
      <c r="BQ2229"/>
      <c r="BR2229"/>
      <c r="BS2229"/>
      <c r="BT2229"/>
      <c r="BU2229"/>
      <c r="BV2229"/>
      <c r="BW2229"/>
      <c r="BX2229"/>
      <c r="BY2229"/>
      <c r="BZ2229"/>
      <c r="CA2229"/>
      <c r="CB2229"/>
      <c r="CC2229"/>
      <c r="CD2229"/>
      <c r="CE2229"/>
      <c r="CF2229"/>
      <c r="CG2229"/>
      <c r="CH2229"/>
      <c r="CI2229"/>
      <c r="CJ2229"/>
      <c r="CK2229"/>
      <c r="CL2229"/>
      <c r="CN2229"/>
    </row>
    <row r="2230" spans="7:92" x14ac:dyDescent="0.4">
      <c r="G2230"/>
      <c r="I2230"/>
      <c r="J2230"/>
      <c r="R2230"/>
      <c r="S2230"/>
      <c r="T2230"/>
      <c r="U2230"/>
      <c r="V2230"/>
      <c r="W2230"/>
      <c r="X2230"/>
      <c r="Y2230"/>
      <c r="Z2230"/>
      <c r="AA2230"/>
      <c r="AB2230"/>
      <c r="AC2230"/>
      <c r="AD2230"/>
      <c r="AE2230"/>
      <c r="AF2230"/>
      <c r="AG2230"/>
      <c r="AH2230"/>
      <c r="AI2230"/>
      <c r="AJ2230"/>
      <c r="AK2230"/>
      <c r="AL2230"/>
      <c r="AM2230"/>
      <c r="AN2230"/>
      <c r="AO2230"/>
      <c r="AP2230"/>
      <c r="AQ2230"/>
      <c r="AR2230"/>
      <c r="AS2230"/>
      <c r="AT2230"/>
      <c r="AU2230"/>
      <c r="AV2230"/>
      <c r="AW2230"/>
      <c r="AX2230"/>
      <c r="AY2230"/>
      <c r="AZ2230"/>
      <c r="BA2230"/>
      <c r="BB2230"/>
      <c r="BC2230"/>
      <c r="BD2230"/>
      <c r="BE2230"/>
      <c r="BF2230"/>
      <c r="BG2230"/>
      <c r="BH2230"/>
      <c r="BI2230"/>
      <c r="BJ2230"/>
      <c r="BK2230"/>
      <c r="BL2230"/>
      <c r="BM2230"/>
      <c r="BN2230"/>
      <c r="BO2230"/>
      <c r="BP2230"/>
      <c r="BQ2230"/>
      <c r="BR2230"/>
      <c r="BS2230"/>
      <c r="BT2230"/>
      <c r="BU2230"/>
      <c r="BV2230"/>
      <c r="BW2230"/>
      <c r="BX2230"/>
      <c r="BY2230"/>
      <c r="BZ2230"/>
      <c r="CA2230"/>
      <c r="CB2230"/>
      <c r="CC2230"/>
      <c r="CD2230"/>
      <c r="CE2230"/>
      <c r="CF2230"/>
      <c r="CG2230"/>
      <c r="CH2230"/>
      <c r="CI2230"/>
      <c r="CJ2230"/>
      <c r="CK2230"/>
      <c r="CL2230"/>
      <c r="CN2230"/>
    </row>
    <row r="2231" spans="7:92" x14ac:dyDescent="0.4">
      <c r="G2231"/>
      <c r="I2231"/>
      <c r="J2231"/>
      <c r="R2231"/>
      <c r="S2231"/>
      <c r="T2231"/>
      <c r="U2231"/>
      <c r="V2231"/>
      <c r="W2231"/>
      <c r="X2231"/>
      <c r="Y2231"/>
      <c r="Z2231"/>
      <c r="AA2231"/>
      <c r="AB2231"/>
      <c r="AC2231"/>
      <c r="AD2231"/>
      <c r="AE2231"/>
      <c r="AF2231"/>
      <c r="AG2231"/>
      <c r="AH2231"/>
      <c r="AI2231"/>
      <c r="AJ2231"/>
      <c r="AK2231"/>
      <c r="AL2231"/>
      <c r="AM2231"/>
      <c r="AN2231"/>
      <c r="AO2231"/>
      <c r="AP2231"/>
      <c r="AQ2231"/>
      <c r="AR2231"/>
      <c r="AS2231"/>
      <c r="AT2231"/>
      <c r="AU2231"/>
      <c r="AV2231"/>
      <c r="AW2231"/>
      <c r="AX2231"/>
      <c r="AY2231"/>
      <c r="AZ2231"/>
      <c r="BA2231"/>
      <c r="BB2231"/>
      <c r="BC2231"/>
      <c r="BD2231"/>
      <c r="BE2231"/>
      <c r="BF2231"/>
      <c r="BG2231"/>
      <c r="BH2231"/>
      <c r="BI2231"/>
      <c r="BJ2231"/>
      <c r="BK2231"/>
      <c r="BL2231"/>
      <c r="BM2231"/>
      <c r="BN2231"/>
      <c r="BO2231"/>
      <c r="BP2231"/>
      <c r="BQ2231"/>
      <c r="BR2231"/>
      <c r="BS2231"/>
      <c r="BT2231"/>
      <c r="BU2231"/>
      <c r="BV2231"/>
      <c r="BW2231"/>
      <c r="BX2231"/>
      <c r="BY2231"/>
      <c r="BZ2231"/>
      <c r="CA2231"/>
      <c r="CB2231"/>
      <c r="CC2231"/>
      <c r="CD2231"/>
      <c r="CE2231"/>
      <c r="CF2231"/>
      <c r="CG2231"/>
      <c r="CH2231"/>
      <c r="CI2231"/>
      <c r="CJ2231"/>
      <c r="CK2231"/>
      <c r="CL2231"/>
      <c r="CN2231"/>
    </row>
    <row r="2232" spans="7:92" x14ac:dyDescent="0.4">
      <c r="G2232"/>
      <c r="I2232"/>
      <c r="J2232"/>
      <c r="R2232"/>
      <c r="S2232"/>
      <c r="T2232"/>
      <c r="U2232"/>
      <c r="V2232"/>
      <c r="W2232"/>
      <c r="X2232"/>
      <c r="Y2232"/>
      <c r="Z2232"/>
      <c r="AA2232"/>
      <c r="AB2232"/>
      <c r="AC2232"/>
      <c r="AD2232"/>
      <c r="AE2232"/>
      <c r="AF2232"/>
      <c r="AG2232"/>
      <c r="AH2232"/>
      <c r="AI2232"/>
      <c r="AJ2232"/>
      <c r="AK2232"/>
      <c r="AL2232"/>
      <c r="AM2232"/>
      <c r="AN2232"/>
      <c r="AO2232"/>
      <c r="AP2232"/>
      <c r="AQ2232"/>
      <c r="AR2232"/>
      <c r="AS2232"/>
      <c r="AT2232"/>
      <c r="AU2232"/>
      <c r="AV2232"/>
      <c r="AW2232"/>
      <c r="AX2232"/>
      <c r="AY2232"/>
      <c r="AZ2232"/>
      <c r="BA2232"/>
      <c r="BB2232"/>
      <c r="BC2232"/>
      <c r="BD2232"/>
      <c r="BE2232"/>
      <c r="BF2232"/>
      <c r="BG2232"/>
      <c r="BH2232"/>
      <c r="BI2232"/>
      <c r="BJ2232"/>
      <c r="BK2232"/>
      <c r="BL2232"/>
      <c r="BM2232"/>
      <c r="BN2232"/>
      <c r="BO2232"/>
      <c r="BP2232"/>
      <c r="BQ2232"/>
      <c r="BR2232"/>
      <c r="BS2232"/>
      <c r="BT2232"/>
      <c r="BU2232"/>
      <c r="BV2232"/>
      <c r="BW2232"/>
      <c r="BX2232"/>
      <c r="BY2232"/>
      <c r="BZ2232"/>
      <c r="CA2232"/>
      <c r="CB2232"/>
      <c r="CC2232"/>
      <c r="CD2232"/>
      <c r="CE2232"/>
      <c r="CF2232"/>
      <c r="CG2232"/>
      <c r="CH2232"/>
      <c r="CI2232"/>
      <c r="CJ2232"/>
      <c r="CK2232"/>
      <c r="CL2232"/>
      <c r="CN2232"/>
    </row>
    <row r="2233" spans="7:92" x14ac:dyDescent="0.4">
      <c r="G2233"/>
      <c r="I2233"/>
      <c r="J2233"/>
      <c r="R2233"/>
      <c r="S2233"/>
      <c r="T2233"/>
      <c r="U2233"/>
      <c r="V2233"/>
      <c r="W2233"/>
      <c r="X2233"/>
      <c r="Y2233"/>
      <c r="Z2233"/>
      <c r="AA2233"/>
      <c r="AB2233"/>
      <c r="AC2233"/>
      <c r="AD2233"/>
      <c r="AE2233"/>
      <c r="AF2233"/>
      <c r="AG2233"/>
      <c r="AH2233"/>
      <c r="AI2233"/>
      <c r="AJ2233"/>
      <c r="AK2233"/>
      <c r="AL2233"/>
      <c r="AM2233"/>
      <c r="AN2233"/>
      <c r="AO2233"/>
      <c r="AP2233"/>
      <c r="AQ2233"/>
      <c r="AR2233"/>
      <c r="AS2233"/>
      <c r="AT2233"/>
      <c r="AU2233"/>
      <c r="AV2233"/>
      <c r="AW2233"/>
      <c r="AX2233"/>
      <c r="AY2233"/>
      <c r="AZ2233"/>
      <c r="BA2233"/>
      <c r="BB2233"/>
      <c r="BC2233"/>
      <c r="BD2233"/>
      <c r="BE2233"/>
      <c r="BF2233"/>
      <c r="BG2233"/>
      <c r="BH2233"/>
      <c r="BI2233"/>
      <c r="BJ2233"/>
      <c r="BK2233"/>
      <c r="BL2233"/>
      <c r="BM2233"/>
      <c r="BN2233"/>
      <c r="BO2233"/>
      <c r="BP2233"/>
      <c r="BQ2233"/>
      <c r="BR2233"/>
      <c r="BS2233"/>
      <c r="BT2233"/>
      <c r="BU2233"/>
      <c r="BV2233"/>
      <c r="BW2233"/>
      <c r="BX2233"/>
      <c r="BY2233"/>
      <c r="BZ2233"/>
      <c r="CA2233"/>
      <c r="CB2233"/>
      <c r="CC2233"/>
      <c r="CD2233"/>
      <c r="CE2233"/>
      <c r="CF2233"/>
      <c r="CG2233"/>
      <c r="CH2233"/>
      <c r="CI2233"/>
      <c r="CJ2233"/>
      <c r="CK2233"/>
      <c r="CL2233"/>
      <c r="CN2233"/>
    </row>
    <row r="2234" spans="7:92" x14ac:dyDescent="0.4">
      <c r="G2234"/>
      <c r="I2234"/>
      <c r="J2234"/>
      <c r="R2234"/>
      <c r="S2234"/>
      <c r="T2234"/>
      <c r="U2234"/>
      <c r="V2234"/>
      <c r="W2234"/>
      <c r="X2234"/>
      <c r="Y2234"/>
      <c r="Z2234"/>
      <c r="AA2234"/>
      <c r="AB2234"/>
      <c r="AC2234"/>
      <c r="AD2234"/>
      <c r="AE2234"/>
      <c r="AF2234"/>
      <c r="AG2234"/>
      <c r="AH2234"/>
      <c r="AI2234"/>
      <c r="AJ2234"/>
      <c r="AK2234"/>
      <c r="AL2234"/>
      <c r="AM2234"/>
      <c r="AN2234"/>
      <c r="AO2234"/>
      <c r="AP2234"/>
      <c r="AQ2234"/>
      <c r="AR2234"/>
      <c r="AS2234"/>
      <c r="AT2234"/>
      <c r="AU2234"/>
      <c r="AV2234"/>
      <c r="AW2234"/>
      <c r="AX2234"/>
      <c r="AY2234"/>
      <c r="AZ2234"/>
      <c r="BA2234"/>
      <c r="BB2234"/>
      <c r="BC2234"/>
      <c r="BD2234"/>
      <c r="BE2234"/>
      <c r="BF2234"/>
      <c r="BG2234"/>
      <c r="BH2234"/>
      <c r="BI2234"/>
      <c r="BJ2234"/>
      <c r="BK2234"/>
      <c r="BL2234"/>
      <c r="BM2234"/>
      <c r="BN2234"/>
      <c r="BO2234"/>
      <c r="BP2234"/>
      <c r="BQ2234"/>
      <c r="BR2234"/>
      <c r="BS2234"/>
      <c r="BT2234"/>
      <c r="BU2234"/>
      <c r="BV2234"/>
      <c r="BW2234"/>
      <c r="BX2234"/>
      <c r="BY2234"/>
      <c r="BZ2234"/>
      <c r="CA2234"/>
      <c r="CB2234"/>
      <c r="CC2234"/>
      <c r="CD2234"/>
      <c r="CE2234"/>
      <c r="CF2234"/>
      <c r="CG2234"/>
      <c r="CH2234"/>
      <c r="CI2234"/>
      <c r="CJ2234"/>
      <c r="CK2234"/>
      <c r="CL2234"/>
      <c r="CN2234"/>
    </row>
    <row r="2235" spans="7:92" x14ac:dyDescent="0.4">
      <c r="G2235"/>
      <c r="I2235"/>
      <c r="J2235"/>
      <c r="R2235"/>
      <c r="S2235"/>
      <c r="T2235"/>
      <c r="U2235"/>
      <c r="V2235"/>
      <c r="W2235"/>
      <c r="X2235"/>
      <c r="Y2235"/>
      <c r="Z2235"/>
      <c r="AA2235"/>
      <c r="AB2235"/>
      <c r="AC2235"/>
      <c r="AD2235"/>
      <c r="AE2235"/>
      <c r="AF2235"/>
      <c r="AG2235"/>
      <c r="AH2235"/>
      <c r="AI2235"/>
      <c r="AJ2235"/>
      <c r="AK2235"/>
      <c r="AL2235"/>
      <c r="AM2235"/>
      <c r="AN2235"/>
      <c r="AO2235"/>
      <c r="AP2235"/>
      <c r="AQ2235"/>
      <c r="AR2235"/>
      <c r="AS2235"/>
      <c r="AT2235"/>
      <c r="AU2235"/>
      <c r="AV2235"/>
      <c r="AW2235"/>
      <c r="AX2235"/>
      <c r="AY2235"/>
      <c r="AZ2235"/>
      <c r="BA2235"/>
      <c r="BB2235"/>
      <c r="BC2235"/>
      <c r="BD2235"/>
      <c r="BE2235"/>
      <c r="BF2235"/>
      <c r="BG2235"/>
      <c r="BH2235"/>
      <c r="BI2235"/>
      <c r="BJ2235"/>
      <c r="BK2235"/>
      <c r="BL2235"/>
      <c r="BM2235"/>
      <c r="BN2235"/>
      <c r="BO2235"/>
      <c r="BP2235"/>
      <c r="BQ2235"/>
      <c r="BR2235"/>
      <c r="BS2235"/>
      <c r="BT2235"/>
      <c r="BU2235"/>
      <c r="BV2235"/>
      <c r="BW2235"/>
      <c r="BX2235"/>
      <c r="BY2235"/>
      <c r="BZ2235"/>
      <c r="CA2235"/>
      <c r="CB2235"/>
      <c r="CC2235"/>
      <c r="CD2235"/>
      <c r="CE2235"/>
      <c r="CF2235"/>
      <c r="CG2235"/>
      <c r="CH2235"/>
      <c r="CI2235"/>
      <c r="CJ2235"/>
      <c r="CK2235"/>
      <c r="CL2235"/>
      <c r="CN2235"/>
    </row>
    <row r="2236" spans="7:92" x14ac:dyDescent="0.4">
      <c r="G2236"/>
      <c r="I2236"/>
      <c r="J2236"/>
      <c r="R2236"/>
      <c r="S2236"/>
      <c r="T2236"/>
      <c r="U2236"/>
      <c r="V2236"/>
      <c r="W2236"/>
      <c r="X2236"/>
      <c r="Y2236"/>
      <c r="Z2236"/>
      <c r="AA2236"/>
      <c r="AB2236"/>
      <c r="AC2236"/>
      <c r="AD2236"/>
      <c r="AE2236"/>
      <c r="AF2236"/>
      <c r="AG2236"/>
      <c r="AH2236"/>
      <c r="AI2236"/>
      <c r="AJ2236"/>
      <c r="AK2236"/>
      <c r="AL2236"/>
      <c r="AM2236"/>
      <c r="AN2236"/>
      <c r="AO2236"/>
      <c r="AP2236"/>
      <c r="AQ2236"/>
      <c r="AR2236"/>
      <c r="AS2236"/>
      <c r="AT2236"/>
      <c r="AU2236"/>
      <c r="AV2236"/>
      <c r="AW2236"/>
      <c r="AX2236"/>
      <c r="AY2236"/>
      <c r="AZ2236"/>
      <c r="BA2236"/>
      <c r="BB2236"/>
      <c r="BC2236"/>
      <c r="BD2236"/>
      <c r="BE2236"/>
      <c r="BF2236"/>
      <c r="BG2236"/>
      <c r="BH2236"/>
      <c r="BI2236"/>
      <c r="BJ2236"/>
      <c r="BK2236"/>
      <c r="BL2236"/>
      <c r="BM2236"/>
      <c r="BN2236"/>
      <c r="BO2236"/>
      <c r="BP2236"/>
      <c r="BQ2236"/>
      <c r="BR2236"/>
      <c r="BS2236"/>
      <c r="BT2236"/>
      <c r="BU2236"/>
      <c r="BV2236"/>
      <c r="BW2236"/>
      <c r="BX2236"/>
      <c r="BY2236"/>
      <c r="BZ2236"/>
      <c r="CA2236"/>
      <c r="CB2236"/>
      <c r="CC2236"/>
      <c r="CD2236"/>
      <c r="CE2236"/>
      <c r="CF2236"/>
      <c r="CG2236"/>
      <c r="CH2236"/>
      <c r="CI2236"/>
      <c r="CJ2236"/>
      <c r="CK2236"/>
      <c r="CL2236"/>
      <c r="CN2236"/>
    </row>
    <row r="2237" spans="7:92" x14ac:dyDescent="0.4">
      <c r="G2237"/>
      <c r="I2237"/>
      <c r="J2237"/>
      <c r="R2237"/>
      <c r="S2237"/>
      <c r="T2237"/>
      <c r="U2237"/>
      <c r="V2237"/>
      <c r="W2237"/>
      <c r="X2237"/>
      <c r="Y2237"/>
      <c r="Z2237"/>
      <c r="AA2237"/>
      <c r="AB2237"/>
      <c r="AC2237"/>
      <c r="AD2237"/>
      <c r="AE2237"/>
      <c r="AF2237"/>
      <c r="AG2237"/>
      <c r="AH2237"/>
      <c r="AI2237"/>
      <c r="AJ2237"/>
      <c r="AK2237"/>
      <c r="AL2237"/>
      <c r="AM2237"/>
      <c r="AN2237"/>
      <c r="AO2237"/>
      <c r="AP2237"/>
      <c r="AQ2237"/>
      <c r="AR2237"/>
      <c r="AS2237"/>
      <c r="AT2237"/>
      <c r="AU2237"/>
      <c r="AV2237"/>
      <c r="AW2237"/>
      <c r="AX2237"/>
      <c r="AY2237"/>
      <c r="AZ2237"/>
      <c r="BA2237"/>
      <c r="BB2237"/>
      <c r="BC2237"/>
      <c r="BD2237"/>
      <c r="BE2237"/>
      <c r="BF2237"/>
      <c r="BG2237"/>
      <c r="BH2237"/>
      <c r="BI2237"/>
      <c r="BJ2237"/>
      <c r="BK2237"/>
      <c r="BL2237"/>
      <c r="BM2237"/>
      <c r="BN2237"/>
      <c r="BO2237"/>
      <c r="BP2237"/>
      <c r="BQ2237"/>
      <c r="BR2237"/>
      <c r="BS2237"/>
      <c r="BT2237"/>
      <c r="BU2237"/>
      <c r="BV2237"/>
      <c r="BW2237"/>
      <c r="BX2237"/>
      <c r="BY2237"/>
      <c r="BZ2237"/>
      <c r="CA2237"/>
      <c r="CB2237"/>
      <c r="CC2237"/>
      <c r="CD2237"/>
      <c r="CE2237"/>
      <c r="CF2237"/>
      <c r="CG2237"/>
      <c r="CH2237"/>
      <c r="CI2237"/>
      <c r="CJ2237"/>
      <c r="CK2237"/>
      <c r="CL2237"/>
      <c r="CN2237"/>
    </row>
    <row r="2238" spans="7:92" x14ac:dyDescent="0.4">
      <c r="G2238"/>
      <c r="I2238"/>
      <c r="J2238"/>
      <c r="R2238"/>
      <c r="S2238"/>
      <c r="T2238"/>
      <c r="U2238"/>
      <c r="V2238"/>
      <c r="W2238"/>
      <c r="X2238"/>
      <c r="Y2238"/>
      <c r="Z2238"/>
      <c r="AA2238"/>
      <c r="AB2238"/>
      <c r="AC2238"/>
      <c r="AD2238"/>
      <c r="AE2238"/>
      <c r="AF2238"/>
      <c r="AG2238"/>
      <c r="AH2238"/>
      <c r="AI2238"/>
      <c r="AJ2238"/>
      <c r="AK2238"/>
      <c r="AL2238"/>
      <c r="AM2238"/>
      <c r="AN2238"/>
      <c r="AO2238"/>
      <c r="AP2238"/>
      <c r="AQ2238"/>
      <c r="AR2238"/>
      <c r="AS2238"/>
      <c r="AT2238"/>
      <c r="AU2238"/>
      <c r="AV2238"/>
      <c r="AW2238"/>
      <c r="AX2238"/>
      <c r="AY2238"/>
      <c r="AZ2238"/>
      <c r="BA2238"/>
      <c r="BB2238"/>
      <c r="BC2238"/>
      <c r="BD2238"/>
      <c r="BE2238"/>
      <c r="BF2238"/>
      <c r="BG2238"/>
      <c r="BH2238"/>
      <c r="BI2238"/>
      <c r="BJ2238"/>
      <c r="BK2238"/>
      <c r="BL2238"/>
      <c r="BM2238"/>
      <c r="BN2238"/>
      <c r="BO2238"/>
      <c r="BP2238"/>
      <c r="BQ2238"/>
      <c r="BR2238"/>
      <c r="BS2238"/>
      <c r="BT2238"/>
      <c r="BU2238"/>
      <c r="BV2238"/>
      <c r="BW2238"/>
      <c r="BX2238"/>
      <c r="BY2238"/>
      <c r="BZ2238"/>
      <c r="CA2238"/>
      <c r="CB2238"/>
      <c r="CC2238"/>
      <c r="CD2238"/>
      <c r="CE2238"/>
      <c r="CF2238"/>
      <c r="CG2238"/>
      <c r="CH2238"/>
      <c r="CI2238"/>
      <c r="CJ2238"/>
      <c r="CK2238"/>
      <c r="CL2238"/>
      <c r="CN2238"/>
    </row>
    <row r="2239" spans="7:92" x14ac:dyDescent="0.4">
      <c r="G2239"/>
      <c r="I2239"/>
      <c r="J2239"/>
      <c r="R2239"/>
      <c r="S2239"/>
      <c r="T2239"/>
      <c r="U2239"/>
      <c r="V2239"/>
      <c r="W2239"/>
      <c r="X2239"/>
      <c r="Y2239"/>
      <c r="Z2239"/>
      <c r="AA2239"/>
      <c r="AB2239"/>
      <c r="AC2239"/>
      <c r="AD2239"/>
      <c r="AE2239"/>
      <c r="AF2239"/>
      <c r="AG2239"/>
      <c r="AH2239"/>
      <c r="AI2239"/>
      <c r="AJ2239"/>
      <c r="AK2239"/>
      <c r="AL2239"/>
      <c r="AM2239"/>
      <c r="AN2239"/>
      <c r="AO2239"/>
      <c r="AP2239"/>
      <c r="AQ2239"/>
      <c r="AR2239"/>
      <c r="AS2239"/>
      <c r="AT2239"/>
      <c r="AU2239"/>
      <c r="AV2239"/>
      <c r="AW2239"/>
      <c r="AX2239"/>
      <c r="AY2239"/>
      <c r="AZ2239"/>
      <c r="BA2239"/>
      <c r="BB2239"/>
      <c r="BC2239"/>
      <c r="BD2239"/>
      <c r="BE2239"/>
      <c r="BF2239"/>
      <c r="BG2239"/>
      <c r="BH2239"/>
      <c r="BI2239"/>
      <c r="BJ2239"/>
      <c r="BK2239"/>
      <c r="BL2239"/>
      <c r="BM2239"/>
      <c r="BN2239"/>
      <c r="BO2239"/>
      <c r="BP2239"/>
      <c r="BQ2239"/>
      <c r="BR2239"/>
      <c r="BS2239"/>
      <c r="BT2239"/>
      <c r="BU2239"/>
      <c r="BV2239"/>
      <c r="BW2239"/>
      <c r="BX2239"/>
      <c r="BY2239"/>
      <c r="BZ2239"/>
      <c r="CA2239"/>
      <c r="CB2239"/>
      <c r="CC2239"/>
      <c r="CD2239"/>
      <c r="CE2239"/>
      <c r="CF2239"/>
      <c r="CG2239"/>
      <c r="CH2239"/>
      <c r="CI2239"/>
      <c r="CJ2239"/>
      <c r="CK2239"/>
      <c r="CL2239"/>
      <c r="CN2239"/>
    </row>
    <row r="2240" spans="7:92" x14ac:dyDescent="0.4">
      <c r="G2240"/>
      <c r="I2240"/>
      <c r="J2240"/>
      <c r="R2240"/>
      <c r="S2240"/>
      <c r="T2240"/>
      <c r="U2240"/>
      <c r="V2240"/>
      <c r="W2240"/>
      <c r="X2240"/>
      <c r="Y2240"/>
      <c r="Z2240"/>
      <c r="AA2240"/>
      <c r="AB2240"/>
      <c r="AC2240"/>
      <c r="AD2240"/>
      <c r="AE2240"/>
      <c r="AF2240"/>
      <c r="AG2240"/>
      <c r="AH2240"/>
      <c r="AI2240"/>
      <c r="AJ2240"/>
      <c r="AK2240"/>
      <c r="AL2240"/>
      <c r="AM2240"/>
      <c r="AN2240"/>
      <c r="AO2240"/>
      <c r="AP2240"/>
      <c r="AQ2240"/>
      <c r="AR2240"/>
      <c r="AS2240"/>
      <c r="AT2240"/>
      <c r="AU2240"/>
      <c r="AV2240"/>
      <c r="AW2240"/>
      <c r="AX2240"/>
      <c r="AY2240"/>
      <c r="AZ2240"/>
      <c r="BA2240"/>
      <c r="BB2240"/>
      <c r="BC2240"/>
      <c r="BD2240"/>
      <c r="BE2240"/>
      <c r="BF2240"/>
      <c r="BG2240"/>
      <c r="BH2240"/>
      <c r="BI2240"/>
      <c r="BJ2240"/>
      <c r="BK2240"/>
      <c r="BL2240"/>
      <c r="BM2240"/>
      <c r="BN2240"/>
      <c r="BO2240"/>
      <c r="BP2240"/>
      <c r="BQ2240"/>
      <c r="BR2240"/>
      <c r="BS2240"/>
      <c r="BT2240"/>
      <c r="BU2240"/>
      <c r="BV2240"/>
      <c r="BW2240"/>
      <c r="BX2240"/>
      <c r="BY2240"/>
      <c r="BZ2240"/>
      <c r="CA2240"/>
      <c r="CB2240"/>
      <c r="CC2240"/>
      <c r="CD2240"/>
      <c r="CE2240"/>
      <c r="CF2240"/>
      <c r="CG2240"/>
      <c r="CH2240"/>
      <c r="CI2240"/>
      <c r="CJ2240"/>
      <c r="CK2240"/>
      <c r="CL2240"/>
      <c r="CN2240"/>
    </row>
    <row r="2241" spans="7:92" x14ac:dyDescent="0.4">
      <c r="G2241"/>
      <c r="I2241"/>
      <c r="J2241"/>
      <c r="R2241"/>
      <c r="S2241"/>
      <c r="T2241"/>
      <c r="U2241"/>
      <c r="V2241"/>
      <c r="W2241"/>
      <c r="X2241"/>
      <c r="Y2241"/>
      <c r="Z2241"/>
      <c r="AA2241"/>
      <c r="AB2241"/>
      <c r="AC2241"/>
      <c r="AD2241"/>
      <c r="AE2241"/>
      <c r="AF2241"/>
      <c r="AG2241"/>
      <c r="AH2241"/>
      <c r="AI2241"/>
      <c r="AJ2241"/>
      <c r="AK2241"/>
      <c r="AL2241"/>
      <c r="AM2241"/>
      <c r="AN2241"/>
      <c r="AO2241"/>
      <c r="AP2241"/>
      <c r="AQ2241"/>
      <c r="AR2241"/>
      <c r="AS2241"/>
      <c r="AT2241"/>
      <c r="AU2241"/>
      <c r="AV2241"/>
      <c r="AW2241"/>
      <c r="AX2241"/>
      <c r="AY2241"/>
      <c r="AZ2241"/>
      <c r="BA2241"/>
      <c r="BB2241"/>
      <c r="BC2241"/>
      <c r="BD2241"/>
      <c r="BE2241"/>
      <c r="BF2241"/>
      <c r="BG2241"/>
      <c r="BH2241"/>
      <c r="BI2241"/>
      <c r="BJ2241"/>
      <c r="BK2241"/>
      <c r="BL2241"/>
      <c r="BM2241"/>
      <c r="BN2241"/>
      <c r="BO2241"/>
      <c r="BP2241"/>
      <c r="BQ2241"/>
      <c r="BR2241"/>
      <c r="BS2241"/>
      <c r="BT2241"/>
      <c r="BU2241"/>
      <c r="BV2241"/>
      <c r="BW2241"/>
      <c r="BX2241"/>
      <c r="BY2241"/>
      <c r="BZ2241"/>
      <c r="CA2241"/>
      <c r="CB2241"/>
      <c r="CC2241"/>
      <c r="CD2241"/>
      <c r="CE2241"/>
      <c r="CF2241"/>
      <c r="CG2241"/>
      <c r="CH2241"/>
      <c r="CI2241"/>
      <c r="CJ2241"/>
      <c r="CK2241"/>
      <c r="CL2241"/>
      <c r="CN2241"/>
    </row>
    <row r="2242" spans="7:92" x14ac:dyDescent="0.4">
      <c r="G2242"/>
      <c r="I2242"/>
      <c r="J2242"/>
      <c r="R2242"/>
      <c r="S2242"/>
      <c r="T2242"/>
      <c r="U2242"/>
      <c r="V2242"/>
      <c r="W2242"/>
      <c r="X2242"/>
      <c r="Y2242"/>
      <c r="Z2242"/>
      <c r="AA2242"/>
      <c r="AB2242"/>
      <c r="AC2242"/>
      <c r="AD2242"/>
      <c r="AE2242"/>
      <c r="AF2242"/>
      <c r="AG2242"/>
      <c r="AH2242"/>
      <c r="AI2242"/>
      <c r="AJ2242"/>
      <c r="AK2242"/>
      <c r="AL2242"/>
      <c r="AM2242"/>
      <c r="AN2242"/>
      <c r="AO2242"/>
      <c r="AP2242"/>
      <c r="AQ2242"/>
      <c r="AR2242"/>
      <c r="AS2242"/>
      <c r="AT2242"/>
      <c r="AU2242"/>
      <c r="AV2242"/>
      <c r="AW2242"/>
      <c r="AX2242"/>
      <c r="AY2242"/>
      <c r="AZ2242"/>
      <c r="BA2242"/>
      <c r="BB2242"/>
      <c r="BC2242"/>
      <c r="BD2242"/>
      <c r="BE2242"/>
      <c r="BF2242"/>
      <c r="BG2242"/>
      <c r="BH2242"/>
      <c r="BI2242"/>
      <c r="BJ2242"/>
      <c r="BK2242"/>
      <c r="BL2242"/>
      <c r="BM2242"/>
      <c r="BN2242"/>
      <c r="BO2242"/>
      <c r="BP2242"/>
      <c r="BQ2242"/>
      <c r="BR2242"/>
      <c r="BS2242"/>
      <c r="BT2242"/>
      <c r="BU2242"/>
      <c r="BV2242"/>
      <c r="BW2242"/>
      <c r="BX2242"/>
      <c r="BY2242"/>
      <c r="BZ2242"/>
      <c r="CA2242"/>
      <c r="CB2242"/>
      <c r="CC2242"/>
      <c r="CD2242"/>
      <c r="CE2242"/>
      <c r="CF2242"/>
      <c r="CG2242"/>
      <c r="CH2242"/>
      <c r="CI2242"/>
      <c r="CJ2242"/>
      <c r="CK2242"/>
      <c r="CL2242"/>
      <c r="CN2242"/>
    </row>
    <row r="2243" spans="7:92" x14ac:dyDescent="0.4">
      <c r="G2243"/>
      <c r="I2243"/>
      <c r="J2243"/>
      <c r="R2243"/>
      <c r="S2243"/>
      <c r="T2243"/>
      <c r="U2243"/>
      <c r="V2243"/>
      <c r="W2243"/>
      <c r="X2243"/>
      <c r="Y2243"/>
      <c r="Z2243"/>
      <c r="AA2243"/>
      <c r="AB2243"/>
      <c r="AC2243"/>
      <c r="AD2243"/>
      <c r="AE2243"/>
      <c r="AF2243"/>
      <c r="AG2243"/>
      <c r="AH2243"/>
      <c r="AI2243"/>
      <c r="AJ2243"/>
      <c r="AK2243"/>
      <c r="AL2243"/>
      <c r="AM2243"/>
      <c r="AN2243"/>
      <c r="AO2243"/>
      <c r="AP2243"/>
      <c r="AQ2243"/>
      <c r="AR2243"/>
      <c r="AS2243"/>
      <c r="AT2243"/>
      <c r="AU2243"/>
      <c r="AV2243"/>
      <c r="AW2243"/>
      <c r="AX2243"/>
      <c r="AY2243"/>
      <c r="AZ2243"/>
      <c r="BA2243"/>
      <c r="BB2243"/>
      <c r="BC2243"/>
      <c r="BD2243"/>
      <c r="BE2243"/>
      <c r="BF2243"/>
      <c r="BG2243"/>
      <c r="BH2243"/>
      <c r="BI2243"/>
      <c r="BJ2243"/>
      <c r="BK2243"/>
      <c r="BL2243"/>
      <c r="BM2243"/>
      <c r="BN2243"/>
      <c r="BO2243"/>
      <c r="BP2243"/>
      <c r="BQ2243"/>
      <c r="BR2243"/>
      <c r="BS2243"/>
      <c r="BT2243"/>
      <c r="BU2243"/>
      <c r="BV2243"/>
      <c r="BW2243"/>
      <c r="BX2243"/>
      <c r="BY2243"/>
      <c r="BZ2243"/>
      <c r="CA2243"/>
      <c r="CB2243"/>
      <c r="CC2243"/>
      <c r="CD2243"/>
      <c r="CE2243"/>
      <c r="CF2243"/>
      <c r="CG2243"/>
      <c r="CH2243"/>
      <c r="CI2243"/>
      <c r="CJ2243"/>
      <c r="CK2243"/>
      <c r="CL2243"/>
      <c r="CN2243"/>
    </row>
    <row r="2244" spans="7:92" x14ac:dyDescent="0.4">
      <c r="G2244"/>
      <c r="I2244"/>
      <c r="J2244"/>
      <c r="R2244"/>
      <c r="S2244"/>
      <c r="T2244"/>
      <c r="U2244"/>
      <c r="V2244"/>
      <c r="W2244"/>
      <c r="X2244"/>
      <c r="Y2244"/>
      <c r="Z2244"/>
      <c r="AA2244"/>
      <c r="AB2244"/>
      <c r="AC2244"/>
      <c r="AD2244"/>
      <c r="AE2244"/>
      <c r="AF2244"/>
      <c r="AG2244"/>
      <c r="AH2244"/>
      <c r="AI2244"/>
      <c r="AJ2244"/>
      <c r="AK2244"/>
      <c r="AL2244"/>
      <c r="AM2244"/>
      <c r="AN2244"/>
      <c r="AO2244"/>
      <c r="AP2244"/>
      <c r="AQ2244"/>
      <c r="AR2244"/>
      <c r="AS2244"/>
      <c r="AT2244"/>
      <c r="AU2244"/>
      <c r="AV2244"/>
      <c r="AW2244"/>
      <c r="AX2244"/>
      <c r="AY2244"/>
      <c r="AZ2244"/>
      <c r="BA2244"/>
      <c r="BB2244"/>
      <c r="BC2244"/>
      <c r="BD2244"/>
      <c r="BE2244"/>
      <c r="BF2244"/>
      <c r="BG2244"/>
      <c r="BH2244"/>
      <c r="BI2244"/>
      <c r="BJ2244"/>
      <c r="BK2244"/>
      <c r="BL2244"/>
      <c r="BM2244"/>
      <c r="BN2244"/>
      <c r="BO2244"/>
      <c r="BP2244"/>
      <c r="BQ2244"/>
      <c r="BR2244"/>
      <c r="BS2244"/>
      <c r="BT2244"/>
      <c r="BU2244"/>
      <c r="BV2244"/>
      <c r="BW2244"/>
      <c r="BX2244"/>
      <c r="BY2244"/>
      <c r="BZ2244"/>
      <c r="CA2244"/>
      <c r="CB2244"/>
      <c r="CC2244"/>
      <c r="CD2244"/>
      <c r="CE2244"/>
      <c r="CF2244"/>
      <c r="CG2244"/>
      <c r="CH2244"/>
      <c r="CI2244"/>
      <c r="CJ2244"/>
      <c r="CK2244"/>
      <c r="CL2244"/>
      <c r="CN2244"/>
    </row>
    <row r="2245" spans="7:92" x14ac:dyDescent="0.4">
      <c r="G2245"/>
      <c r="I2245"/>
      <c r="J2245"/>
      <c r="R2245"/>
      <c r="S2245"/>
      <c r="T2245"/>
      <c r="U2245"/>
      <c r="V2245"/>
      <c r="W2245"/>
      <c r="X2245"/>
      <c r="Y2245"/>
      <c r="Z2245"/>
      <c r="AA2245"/>
      <c r="AB2245"/>
      <c r="AC2245"/>
      <c r="AD2245"/>
      <c r="AE2245"/>
      <c r="AF2245"/>
      <c r="AG2245"/>
      <c r="AH2245"/>
      <c r="AI2245"/>
      <c r="AJ2245"/>
      <c r="AK2245"/>
      <c r="AL2245"/>
      <c r="AM2245"/>
      <c r="AN2245"/>
      <c r="AO2245"/>
      <c r="AP2245"/>
      <c r="AQ2245"/>
      <c r="AR2245"/>
      <c r="AS2245"/>
      <c r="AT2245"/>
      <c r="AU2245"/>
      <c r="AV2245"/>
      <c r="AW2245"/>
      <c r="AX2245"/>
      <c r="AY2245"/>
      <c r="AZ2245"/>
      <c r="BA2245"/>
      <c r="BB2245"/>
      <c r="BC2245"/>
      <c r="BD2245"/>
      <c r="BE2245"/>
      <c r="BF2245"/>
      <c r="BG2245"/>
      <c r="BH2245"/>
      <c r="BI2245"/>
      <c r="BJ2245"/>
      <c r="BK2245"/>
      <c r="BL2245"/>
      <c r="BM2245"/>
      <c r="BN2245"/>
      <c r="BO2245"/>
      <c r="BP2245"/>
      <c r="BQ2245"/>
      <c r="BR2245"/>
      <c r="BS2245"/>
      <c r="BT2245"/>
      <c r="BU2245"/>
      <c r="BV2245"/>
      <c r="BW2245"/>
      <c r="BX2245"/>
      <c r="BY2245"/>
      <c r="BZ2245"/>
      <c r="CA2245"/>
      <c r="CB2245"/>
      <c r="CC2245"/>
      <c r="CD2245"/>
      <c r="CE2245"/>
      <c r="CF2245"/>
      <c r="CG2245"/>
      <c r="CH2245"/>
      <c r="CI2245"/>
      <c r="CJ2245"/>
      <c r="CK2245"/>
      <c r="CL2245"/>
      <c r="CN2245"/>
    </row>
    <row r="2246" spans="7:92" x14ac:dyDescent="0.4">
      <c r="G2246"/>
      <c r="I2246"/>
      <c r="J2246"/>
      <c r="R2246"/>
      <c r="S2246"/>
      <c r="T2246"/>
      <c r="U2246"/>
      <c r="V2246"/>
      <c r="W2246"/>
      <c r="X2246"/>
      <c r="Y2246"/>
      <c r="Z2246"/>
      <c r="AA2246"/>
      <c r="AB2246"/>
      <c r="AC2246"/>
      <c r="AD2246"/>
      <c r="AE2246"/>
      <c r="AF2246"/>
      <c r="AG2246"/>
      <c r="AH2246"/>
      <c r="AI2246"/>
      <c r="AJ2246"/>
      <c r="AK2246"/>
      <c r="AL2246"/>
      <c r="AM2246"/>
      <c r="AN2246"/>
      <c r="AO2246"/>
      <c r="AP2246"/>
      <c r="AQ2246"/>
      <c r="AR2246"/>
      <c r="AS2246"/>
      <c r="AT2246"/>
      <c r="AU2246"/>
      <c r="AV2246"/>
      <c r="AW2246"/>
      <c r="AX2246"/>
      <c r="AY2246"/>
      <c r="AZ2246"/>
      <c r="BA2246"/>
      <c r="BB2246"/>
      <c r="BC2246"/>
      <c r="BD2246"/>
      <c r="BE2246"/>
      <c r="BF2246"/>
      <c r="BG2246"/>
      <c r="BH2246"/>
      <c r="BI2246"/>
      <c r="BJ2246"/>
      <c r="BK2246"/>
      <c r="BL2246"/>
      <c r="BM2246"/>
      <c r="BN2246"/>
      <c r="BO2246"/>
      <c r="BP2246"/>
      <c r="BQ2246"/>
      <c r="BR2246"/>
      <c r="BS2246"/>
      <c r="BT2246"/>
      <c r="BU2246"/>
      <c r="BV2246"/>
      <c r="BW2246"/>
      <c r="BX2246"/>
      <c r="BY2246"/>
      <c r="BZ2246"/>
      <c r="CA2246"/>
      <c r="CB2246"/>
      <c r="CC2246"/>
      <c r="CD2246"/>
      <c r="CE2246"/>
      <c r="CF2246"/>
      <c r="CG2246"/>
      <c r="CH2246"/>
      <c r="CI2246"/>
      <c r="CJ2246"/>
      <c r="CK2246"/>
      <c r="CL2246"/>
      <c r="CN2246"/>
    </row>
    <row r="2247" spans="7:92" x14ac:dyDescent="0.4">
      <c r="G2247"/>
      <c r="I2247"/>
      <c r="J2247"/>
      <c r="R2247"/>
      <c r="S2247"/>
      <c r="T2247"/>
      <c r="U2247"/>
      <c r="V2247"/>
      <c r="W2247"/>
      <c r="X2247"/>
      <c r="Y2247"/>
      <c r="Z2247"/>
      <c r="AA2247"/>
      <c r="AB2247"/>
      <c r="AC2247"/>
      <c r="AD2247"/>
      <c r="AE2247"/>
      <c r="AF2247"/>
      <c r="AG2247"/>
      <c r="AH2247"/>
      <c r="AI2247"/>
      <c r="AJ2247"/>
      <c r="AK2247"/>
      <c r="AL2247"/>
      <c r="AM2247"/>
      <c r="AN2247"/>
      <c r="AO2247"/>
      <c r="AP2247"/>
      <c r="AQ2247"/>
      <c r="AR2247"/>
      <c r="AS2247"/>
      <c r="AT2247"/>
      <c r="AU2247"/>
      <c r="AV2247"/>
      <c r="AW2247"/>
      <c r="AX2247"/>
      <c r="AY2247"/>
      <c r="AZ2247"/>
      <c r="BA2247"/>
      <c r="BB2247"/>
      <c r="BC2247"/>
      <c r="BD2247"/>
      <c r="BE2247"/>
      <c r="BF2247"/>
      <c r="BG2247"/>
      <c r="BH2247"/>
      <c r="BI2247"/>
      <c r="BJ2247"/>
      <c r="BK2247"/>
      <c r="BL2247"/>
      <c r="BM2247"/>
      <c r="BN2247"/>
      <c r="BO2247"/>
      <c r="BP2247"/>
      <c r="BQ2247"/>
      <c r="BR2247"/>
      <c r="BS2247"/>
      <c r="BT2247"/>
      <c r="BU2247"/>
      <c r="BV2247"/>
      <c r="BW2247"/>
      <c r="BX2247"/>
      <c r="BY2247"/>
      <c r="BZ2247"/>
      <c r="CA2247"/>
      <c r="CB2247"/>
      <c r="CC2247"/>
      <c r="CD2247"/>
      <c r="CE2247"/>
      <c r="CF2247"/>
      <c r="CG2247"/>
      <c r="CH2247"/>
      <c r="CI2247"/>
      <c r="CJ2247"/>
      <c r="CK2247"/>
      <c r="CL2247"/>
      <c r="CN2247"/>
    </row>
    <row r="2248" spans="7:92" x14ac:dyDescent="0.4">
      <c r="G2248"/>
      <c r="I2248"/>
      <c r="J2248"/>
      <c r="R2248"/>
      <c r="S2248"/>
      <c r="T2248"/>
      <c r="U2248"/>
      <c r="V2248"/>
      <c r="W2248"/>
      <c r="X2248"/>
      <c r="Y2248"/>
      <c r="Z2248"/>
      <c r="AA2248"/>
      <c r="AB2248"/>
      <c r="AC2248"/>
      <c r="AD2248"/>
      <c r="AE2248"/>
      <c r="AF2248"/>
      <c r="AG2248"/>
      <c r="AH2248"/>
      <c r="AI2248"/>
      <c r="AJ2248"/>
      <c r="AK2248"/>
      <c r="AL2248"/>
      <c r="AM2248"/>
      <c r="AN2248"/>
      <c r="AO2248"/>
      <c r="AP2248"/>
      <c r="AQ2248"/>
      <c r="AR2248"/>
      <c r="AS2248"/>
      <c r="AT2248"/>
      <c r="AU2248"/>
      <c r="AV2248"/>
      <c r="AW2248"/>
      <c r="AX2248"/>
      <c r="AY2248"/>
      <c r="AZ2248"/>
      <c r="BA2248"/>
      <c r="BB2248"/>
      <c r="BC2248"/>
      <c r="BD2248"/>
      <c r="BE2248"/>
      <c r="BF2248"/>
      <c r="BG2248"/>
      <c r="BH2248"/>
      <c r="BI2248"/>
      <c r="BJ2248"/>
      <c r="BK2248"/>
      <c r="BL2248"/>
      <c r="BM2248"/>
      <c r="BN2248"/>
      <c r="BO2248"/>
      <c r="BP2248"/>
      <c r="BQ2248"/>
      <c r="BR2248"/>
      <c r="BS2248"/>
      <c r="BT2248"/>
      <c r="BU2248"/>
      <c r="BV2248"/>
      <c r="BW2248"/>
      <c r="BX2248"/>
      <c r="BY2248"/>
      <c r="BZ2248"/>
      <c r="CA2248"/>
      <c r="CB2248"/>
      <c r="CC2248"/>
      <c r="CD2248"/>
      <c r="CE2248"/>
      <c r="CF2248"/>
      <c r="CG2248"/>
      <c r="CH2248"/>
      <c r="CI2248"/>
      <c r="CJ2248"/>
      <c r="CK2248"/>
      <c r="CL2248"/>
      <c r="CN2248"/>
    </row>
    <row r="2249" spans="7:92" x14ac:dyDescent="0.4">
      <c r="G2249"/>
      <c r="I2249"/>
      <c r="J2249"/>
      <c r="R2249"/>
      <c r="S2249"/>
      <c r="T2249"/>
      <c r="U2249"/>
      <c r="V2249"/>
      <c r="W2249"/>
      <c r="X2249"/>
      <c r="Y2249"/>
      <c r="Z2249"/>
      <c r="AA2249"/>
      <c r="AB2249"/>
      <c r="AC2249"/>
      <c r="AD2249"/>
      <c r="AE2249"/>
      <c r="AF2249"/>
      <c r="AG2249"/>
      <c r="AH2249"/>
      <c r="AI2249"/>
      <c r="AJ2249"/>
      <c r="AK2249"/>
      <c r="AL2249"/>
      <c r="AM2249"/>
      <c r="AN2249"/>
      <c r="AO2249"/>
      <c r="AP2249"/>
      <c r="AQ2249"/>
      <c r="AR2249"/>
      <c r="AS2249"/>
      <c r="AT2249"/>
      <c r="AU2249"/>
      <c r="AV2249"/>
      <c r="AW2249"/>
      <c r="AX2249"/>
      <c r="AY2249"/>
      <c r="AZ2249"/>
      <c r="BA2249"/>
      <c r="BB2249"/>
      <c r="BC2249"/>
      <c r="BD2249"/>
      <c r="BE2249"/>
      <c r="BF2249"/>
      <c r="BG2249"/>
      <c r="BH2249"/>
      <c r="BI2249"/>
      <c r="BJ2249"/>
      <c r="BK2249"/>
      <c r="BL2249"/>
      <c r="BM2249"/>
      <c r="BN2249"/>
      <c r="BO2249"/>
      <c r="BP2249"/>
      <c r="BQ2249"/>
      <c r="BR2249"/>
      <c r="BS2249"/>
      <c r="BT2249"/>
      <c r="BU2249"/>
      <c r="BV2249"/>
      <c r="BW2249"/>
      <c r="BX2249"/>
      <c r="BY2249"/>
      <c r="BZ2249"/>
      <c r="CA2249"/>
      <c r="CB2249"/>
      <c r="CC2249"/>
      <c r="CD2249"/>
      <c r="CE2249"/>
      <c r="CF2249"/>
      <c r="CG2249"/>
      <c r="CH2249"/>
      <c r="CI2249"/>
      <c r="CJ2249"/>
      <c r="CK2249"/>
      <c r="CL2249"/>
      <c r="CN2249"/>
    </row>
    <row r="2250" spans="7:92" x14ac:dyDescent="0.4">
      <c r="G2250"/>
      <c r="I2250"/>
      <c r="J2250"/>
      <c r="R2250"/>
      <c r="S2250"/>
      <c r="T2250"/>
      <c r="U2250"/>
      <c r="V2250"/>
      <c r="W2250"/>
      <c r="X2250"/>
      <c r="Y2250"/>
      <c r="Z2250"/>
      <c r="AA2250"/>
      <c r="AB2250"/>
      <c r="AC2250"/>
      <c r="AD2250"/>
      <c r="AE2250"/>
      <c r="AF2250"/>
      <c r="AG2250"/>
      <c r="AH2250"/>
      <c r="AI2250"/>
      <c r="AJ2250"/>
      <c r="AK2250"/>
      <c r="AL2250"/>
      <c r="AM2250"/>
      <c r="AN2250"/>
      <c r="AO2250"/>
      <c r="AP2250"/>
      <c r="AQ2250"/>
      <c r="AR2250"/>
      <c r="AS2250"/>
      <c r="AT2250"/>
      <c r="AU2250"/>
      <c r="AV2250"/>
      <c r="AW2250"/>
      <c r="AX2250"/>
      <c r="AY2250"/>
      <c r="AZ2250"/>
      <c r="BA2250"/>
      <c r="BB2250"/>
      <c r="BC2250"/>
      <c r="BD2250"/>
      <c r="BE2250"/>
      <c r="BF2250"/>
      <c r="BG2250"/>
      <c r="BH2250"/>
      <c r="BI2250"/>
      <c r="BJ2250"/>
      <c r="BK2250"/>
      <c r="BL2250"/>
      <c r="BM2250"/>
      <c r="BN2250"/>
      <c r="BO2250"/>
      <c r="BP2250"/>
      <c r="BQ2250"/>
      <c r="BR2250"/>
      <c r="BS2250"/>
      <c r="BT2250"/>
      <c r="BU2250"/>
      <c r="BV2250"/>
      <c r="BW2250"/>
      <c r="BX2250"/>
      <c r="BY2250"/>
      <c r="BZ2250"/>
      <c r="CA2250"/>
      <c r="CB2250"/>
      <c r="CC2250"/>
      <c r="CD2250"/>
      <c r="CE2250"/>
      <c r="CF2250"/>
      <c r="CG2250"/>
      <c r="CH2250"/>
      <c r="CI2250"/>
      <c r="CJ2250"/>
      <c r="CK2250"/>
      <c r="CL2250"/>
      <c r="CN2250"/>
    </row>
    <row r="2251" spans="7:92" x14ac:dyDescent="0.4">
      <c r="G2251"/>
      <c r="I2251"/>
      <c r="J2251"/>
      <c r="R2251"/>
      <c r="S2251"/>
      <c r="T2251"/>
      <c r="U2251"/>
      <c r="V2251"/>
      <c r="W2251"/>
      <c r="X2251"/>
      <c r="Y2251"/>
      <c r="Z2251"/>
      <c r="AA2251"/>
      <c r="AB2251"/>
      <c r="AC2251"/>
      <c r="AD2251"/>
      <c r="AE2251"/>
      <c r="AF2251"/>
      <c r="AG2251"/>
      <c r="AH2251"/>
      <c r="AI2251"/>
      <c r="AJ2251"/>
      <c r="AK2251"/>
      <c r="AL2251"/>
      <c r="AM2251"/>
      <c r="AN2251"/>
      <c r="AO2251"/>
      <c r="AP2251"/>
      <c r="AQ2251"/>
      <c r="AR2251"/>
      <c r="AS2251"/>
      <c r="AT2251"/>
      <c r="AU2251"/>
      <c r="AV2251"/>
      <c r="AW2251"/>
      <c r="AX2251"/>
      <c r="AY2251"/>
      <c r="AZ2251"/>
      <c r="BA2251"/>
      <c r="BB2251"/>
      <c r="BC2251"/>
      <c r="BD2251"/>
      <c r="BE2251"/>
      <c r="BF2251"/>
      <c r="BG2251"/>
      <c r="BH2251"/>
      <c r="BI2251"/>
      <c r="BJ2251"/>
      <c r="BK2251"/>
      <c r="BL2251"/>
      <c r="BM2251"/>
      <c r="BN2251"/>
      <c r="BO2251"/>
      <c r="BP2251"/>
      <c r="BQ2251"/>
      <c r="BR2251"/>
      <c r="BS2251"/>
      <c r="BT2251"/>
      <c r="BU2251"/>
      <c r="BV2251"/>
      <c r="BW2251"/>
      <c r="BX2251"/>
      <c r="BY2251"/>
      <c r="BZ2251"/>
      <c r="CA2251"/>
      <c r="CB2251"/>
      <c r="CC2251"/>
      <c r="CD2251"/>
      <c r="CE2251"/>
      <c r="CF2251"/>
      <c r="CG2251"/>
      <c r="CH2251"/>
      <c r="CI2251"/>
      <c r="CJ2251"/>
      <c r="CK2251"/>
      <c r="CL2251"/>
      <c r="CN2251"/>
    </row>
    <row r="2252" spans="7:92" x14ac:dyDescent="0.4">
      <c r="G2252"/>
      <c r="I2252"/>
      <c r="J2252"/>
      <c r="R2252"/>
      <c r="S2252"/>
      <c r="T2252"/>
      <c r="U2252"/>
      <c r="V2252"/>
      <c r="W2252"/>
      <c r="X2252"/>
      <c r="Y2252"/>
      <c r="Z2252"/>
      <c r="AA2252"/>
      <c r="AB2252"/>
      <c r="AC2252"/>
      <c r="AD2252"/>
      <c r="AE2252"/>
      <c r="AF2252"/>
      <c r="AG2252"/>
      <c r="AH2252"/>
      <c r="AI2252"/>
      <c r="AJ2252"/>
      <c r="AK2252"/>
      <c r="AL2252"/>
      <c r="AM2252"/>
      <c r="AN2252"/>
      <c r="AO2252"/>
      <c r="AP2252"/>
      <c r="AQ2252"/>
      <c r="AR2252"/>
      <c r="AS2252"/>
      <c r="AT2252"/>
      <c r="AU2252"/>
      <c r="AV2252"/>
      <c r="AW2252"/>
      <c r="AX2252"/>
      <c r="AY2252"/>
      <c r="AZ2252"/>
      <c r="BA2252"/>
      <c r="BB2252"/>
      <c r="BC2252"/>
      <c r="BD2252"/>
      <c r="BE2252"/>
      <c r="BF2252"/>
      <c r="BG2252"/>
      <c r="BH2252"/>
      <c r="BI2252"/>
      <c r="BJ2252"/>
      <c r="BK2252"/>
      <c r="BL2252"/>
      <c r="BM2252"/>
      <c r="BN2252"/>
      <c r="BO2252"/>
      <c r="BP2252"/>
      <c r="BQ2252"/>
      <c r="BR2252"/>
      <c r="BS2252"/>
      <c r="BT2252"/>
      <c r="BU2252"/>
      <c r="BV2252"/>
      <c r="BW2252"/>
      <c r="BX2252"/>
      <c r="BY2252"/>
      <c r="BZ2252"/>
      <c r="CA2252"/>
      <c r="CB2252"/>
      <c r="CC2252"/>
      <c r="CD2252"/>
      <c r="CE2252"/>
      <c r="CF2252"/>
      <c r="CG2252"/>
      <c r="CH2252"/>
      <c r="CI2252"/>
      <c r="CJ2252"/>
      <c r="CK2252"/>
      <c r="CL2252"/>
      <c r="CN2252"/>
    </row>
    <row r="2253" spans="7:92" x14ac:dyDescent="0.4">
      <c r="G2253"/>
      <c r="I2253"/>
      <c r="J2253"/>
      <c r="R2253"/>
      <c r="S2253"/>
      <c r="T2253"/>
      <c r="U2253"/>
      <c r="V2253"/>
      <c r="W2253"/>
      <c r="X2253"/>
      <c r="Y2253"/>
      <c r="Z2253"/>
      <c r="AA2253"/>
      <c r="AB2253"/>
      <c r="AC2253"/>
      <c r="AD2253"/>
      <c r="AE2253"/>
      <c r="AF2253"/>
      <c r="AG2253"/>
      <c r="AH2253"/>
      <c r="AI2253"/>
      <c r="AJ2253"/>
      <c r="AK2253"/>
      <c r="AL2253"/>
      <c r="AM2253"/>
      <c r="AN2253"/>
      <c r="AO2253"/>
      <c r="AP2253"/>
      <c r="AQ2253"/>
      <c r="AR2253"/>
      <c r="AS2253"/>
      <c r="AT2253"/>
      <c r="AU2253"/>
      <c r="AV2253"/>
      <c r="AW2253"/>
      <c r="AX2253"/>
      <c r="AY2253"/>
      <c r="AZ2253"/>
      <c r="BA2253"/>
      <c r="BB2253"/>
      <c r="BC2253"/>
      <c r="BD2253"/>
      <c r="BE2253"/>
      <c r="BF2253"/>
      <c r="BG2253"/>
      <c r="BH2253"/>
      <c r="BI2253"/>
      <c r="BJ2253"/>
      <c r="BK2253"/>
      <c r="BL2253"/>
      <c r="BM2253"/>
      <c r="BN2253"/>
      <c r="BO2253"/>
      <c r="BP2253"/>
      <c r="BQ2253"/>
      <c r="BR2253"/>
      <c r="BS2253"/>
      <c r="BT2253"/>
      <c r="BU2253"/>
      <c r="BV2253"/>
      <c r="BW2253"/>
      <c r="BX2253"/>
      <c r="BY2253"/>
      <c r="BZ2253"/>
      <c r="CA2253"/>
      <c r="CB2253"/>
      <c r="CC2253"/>
      <c r="CD2253"/>
      <c r="CE2253"/>
      <c r="CF2253"/>
      <c r="CG2253"/>
      <c r="CH2253"/>
      <c r="CI2253"/>
      <c r="CJ2253"/>
      <c r="CK2253"/>
      <c r="CL2253"/>
      <c r="CN2253"/>
    </row>
    <row r="2254" spans="7:92" x14ac:dyDescent="0.4">
      <c r="G2254"/>
      <c r="I2254"/>
      <c r="J2254"/>
      <c r="R2254"/>
      <c r="S2254"/>
      <c r="T2254"/>
      <c r="U2254"/>
      <c r="V2254"/>
      <c r="W2254"/>
      <c r="X2254"/>
      <c r="Y2254"/>
      <c r="Z2254"/>
      <c r="AA2254"/>
      <c r="AB2254"/>
      <c r="AC2254"/>
      <c r="AD2254"/>
      <c r="AE2254"/>
      <c r="AF2254"/>
      <c r="AG2254"/>
      <c r="AH2254"/>
      <c r="AI2254"/>
      <c r="AJ2254"/>
      <c r="AK2254"/>
      <c r="AL2254"/>
      <c r="AM2254"/>
      <c r="AN2254"/>
      <c r="AO2254"/>
      <c r="AP2254"/>
      <c r="AQ2254"/>
      <c r="AR2254"/>
      <c r="AS2254"/>
      <c r="AT2254"/>
      <c r="AU2254"/>
      <c r="AV2254"/>
      <c r="AW2254"/>
      <c r="AX2254"/>
      <c r="AY2254"/>
      <c r="AZ2254"/>
      <c r="BA2254"/>
      <c r="BB2254"/>
      <c r="BC2254"/>
      <c r="BD2254"/>
      <c r="BE2254"/>
      <c r="BF2254"/>
      <c r="BG2254"/>
      <c r="BH2254"/>
      <c r="BI2254"/>
      <c r="BJ2254"/>
      <c r="BK2254"/>
      <c r="BL2254"/>
      <c r="BM2254"/>
      <c r="BN2254"/>
      <c r="BO2254"/>
      <c r="BP2254"/>
      <c r="BQ2254"/>
      <c r="BR2254"/>
      <c r="BS2254"/>
      <c r="BT2254"/>
      <c r="BU2254"/>
      <c r="BV2254"/>
      <c r="BW2254"/>
      <c r="BX2254"/>
      <c r="BY2254"/>
      <c r="BZ2254"/>
      <c r="CA2254"/>
      <c r="CB2254"/>
      <c r="CC2254"/>
      <c r="CD2254"/>
      <c r="CE2254"/>
      <c r="CF2254"/>
      <c r="CG2254"/>
      <c r="CH2254"/>
      <c r="CI2254"/>
      <c r="CJ2254"/>
      <c r="CK2254"/>
      <c r="CL2254"/>
      <c r="CN2254"/>
    </row>
    <row r="2255" spans="7:92" x14ac:dyDescent="0.4">
      <c r="G2255"/>
      <c r="I2255"/>
      <c r="J2255"/>
      <c r="R2255"/>
      <c r="S2255"/>
      <c r="T2255"/>
      <c r="U2255"/>
      <c r="V2255"/>
      <c r="W2255"/>
      <c r="X2255"/>
      <c r="Y2255"/>
      <c r="Z2255"/>
      <c r="AA2255"/>
      <c r="AB2255"/>
      <c r="AC2255"/>
      <c r="AD2255"/>
      <c r="AE2255"/>
      <c r="AF2255"/>
      <c r="AG2255"/>
      <c r="AH2255"/>
      <c r="AI2255"/>
      <c r="AJ2255"/>
      <c r="AK2255"/>
      <c r="AL2255"/>
      <c r="AM2255"/>
      <c r="AN2255"/>
      <c r="AO2255"/>
      <c r="AP2255"/>
      <c r="AQ2255"/>
      <c r="AR2255"/>
      <c r="AS2255"/>
      <c r="AT2255"/>
      <c r="AU2255"/>
      <c r="AV2255"/>
      <c r="AW2255"/>
      <c r="AX2255"/>
      <c r="AY2255"/>
      <c r="AZ2255"/>
      <c r="BA2255"/>
      <c r="BB2255"/>
      <c r="BC2255"/>
      <c r="BD2255"/>
      <c r="BE2255"/>
      <c r="BF2255"/>
      <c r="BG2255"/>
      <c r="BH2255"/>
      <c r="BI2255"/>
      <c r="BJ2255"/>
      <c r="BK2255"/>
      <c r="BL2255"/>
      <c r="BM2255"/>
      <c r="BN2255"/>
      <c r="BO2255"/>
      <c r="BP2255"/>
      <c r="BQ2255"/>
      <c r="BR2255"/>
      <c r="BS2255"/>
      <c r="BT2255"/>
      <c r="BU2255"/>
      <c r="BV2255"/>
      <c r="BW2255"/>
      <c r="BX2255"/>
      <c r="BY2255"/>
      <c r="BZ2255"/>
      <c r="CA2255"/>
      <c r="CB2255"/>
      <c r="CC2255"/>
      <c r="CD2255"/>
      <c r="CE2255"/>
      <c r="CF2255"/>
      <c r="CG2255"/>
      <c r="CH2255"/>
      <c r="CI2255"/>
      <c r="CJ2255"/>
      <c r="CK2255"/>
      <c r="CL2255"/>
      <c r="CN2255"/>
    </row>
    <row r="2256" spans="7:92" x14ac:dyDescent="0.4">
      <c r="G2256"/>
      <c r="I2256"/>
      <c r="J2256"/>
      <c r="R2256"/>
      <c r="S2256"/>
      <c r="T2256"/>
      <c r="U2256"/>
      <c r="V2256"/>
      <c r="W2256"/>
      <c r="X2256"/>
      <c r="Y2256"/>
      <c r="Z2256"/>
      <c r="AA2256"/>
      <c r="AB2256"/>
      <c r="AC2256"/>
      <c r="AD2256"/>
      <c r="AE2256"/>
      <c r="AF2256"/>
      <c r="AG2256"/>
      <c r="AH2256"/>
      <c r="AI2256"/>
      <c r="AJ2256"/>
      <c r="AK2256"/>
      <c r="AL2256"/>
      <c r="AM2256"/>
      <c r="AN2256"/>
      <c r="AO2256"/>
      <c r="AP2256"/>
      <c r="AQ2256"/>
      <c r="AR2256"/>
      <c r="AS2256"/>
      <c r="AT2256"/>
      <c r="AU2256"/>
      <c r="AV2256"/>
      <c r="AW2256"/>
      <c r="AX2256"/>
      <c r="AY2256"/>
      <c r="AZ2256"/>
      <c r="BA2256"/>
      <c r="BB2256"/>
      <c r="BC2256"/>
      <c r="BD2256"/>
      <c r="BE2256"/>
      <c r="BF2256"/>
      <c r="BG2256"/>
      <c r="BH2256"/>
      <c r="BI2256"/>
      <c r="BJ2256"/>
      <c r="BK2256"/>
      <c r="BL2256"/>
      <c r="BM2256"/>
      <c r="BN2256"/>
      <c r="BO2256"/>
      <c r="BP2256"/>
      <c r="BQ2256"/>
      <c r="BR2256"/>
      <c r="BS2256"/>
      <c r="BT2256"/>
      <c r="BU2256"/>
      <c r="BV2256"/>
      <c r="BW2256"/>
      <c r="BX2256"/>
      <c r="BY2256"/>
      <c r="BZ2256"/>
      <c r="CA2256"/>
      <c r="CB2256"/>
      <c r="CC2256"/>
      <c r="CD2256"/>
      <c r="CE2256"/>
      <c r="CF2256"/>
      <c r="CG2256"/>
      <c r="CH2256"/>
      <c r="CI2256"/>
      <c r="CJ2256"/>
      <c r="CK2256"/>
      <c r="CL2256"/>
      <c r="CN2256"/>
    </row>
    <row r="2257" spans="7:92" x14ac:dyDescent="0.4">
      <c r="G2257"/>
      <c r="I2257"/>
      <c r="J2257"/>
      <c r="R2257"/>
      <c r="S2257"/>
      <c r="T2257"/>
      <c r="U2257"/>
      <c r="V2257"/>
      <c r="W2257"/>
      <c r="X2257"/>
      <c r="Y2257"/>
      <c r="Z2257"/>
      <c r="AA2257"/>
      <c r="AB2257"/>
      <c r="AC2257"/>
      <c r="AD2257"/>
      <c r="AE2257"/>
      <c r="AF2257"/>
      <c r="AG2257"/>
      <c r="AH2257"/>
      <c r="AI2257"/>
      <c r="AJ2257"/>
      <c r="AK2257"/>
      <c r="AL2257"/>
      <c r="AM2257"/>
      <c r="AN2257"/>
      <c r="AO2257"/>
      <c r="AP2257"/>
      <c r="AQ2257"/>
      <c r="AR2257"/>
      <c r="AS2257"/>
      <c r="AT2257"/>
      <c r="AU2257"/>
      <c r="AV2257"/>
      <c r="AW2257"/>
      <c r="AX2257"/>
      <c r="AY2257"/>
      <c r="AZ2257"/>
      <c r="BA2257"/>
      <c r="BB2257"/>
      <c r="BC2257"/>
      <c r="BD2257"/>
      <c r="BE2257"/>
      <c r="BF2257"/>
      <c r="BG2257"/>
      <c r="BH2257"/>
      <c r="BI2257"/>
      <c r="BJ2257"/>
      <c r="BK2257"/>
      <c r="BL2257"/>
      <c r="BM2257"/>
      <c r="BN2257"/>
      <c r="BO2257"/>
      <c r="BP2257"/>
      <c r="BQ2257"/>
      <c r="BR2257"/>
      <c r="BS2257"/>
      <c r="BT2257"/>
      <c r="BU2257"/>
      <c r="BV2257"/>
      <c r="BW2257"/>
      <c r="BX2257"/>
      <c r="BY2257"/>
      <c r="BZ2257"/>
      <c r="CA2257"/>
      <c r="CB2257"/>
      <c r="CC2257"/>
      <c r="CD2257"/>
      <c r="CE2257"/>
      <c r="CF2257"/>
      <c r="CG2257"/>
      <c r="CH2257"/>
      <c r="CI2257"/>
      <c r="CJ2257"/>
      <c r="CK2257"/>
      <c r="CL2257"/>
      <c r="CN2257"/>
    </row>
    <row r="2258" spans="7:92" x14ac:dyDescent="0.4">
      <c r="G2258"/>
      <c r="I2258"/>
      <c r="J2258"/>
      <c r="R2258"/>
      <c r="S2258"/>
      <c r="T2258"/>
      <c r="U2258"/>
      <c r="V2258"/>
      <c r="W2258"/>
      <c r="X2258"/>
      <c r="Y2258"/>
      <c r="Z2258"/>
      <c r="AA2258"/>
      <c r="AB2258"/>
      <c r="AC2258"/>
      <c r="AD2258"/>
      <c r="AE2258"/>
      <c r="AF2258"/>
      <c r="AG2258"/>
      <c r="AH2258"/>
      <c r="AI2258"/>
      <c r="AJ2258"/>
      <c r="AK2258"/>
      <c r="AL2258"/>
      <c r="AM2258"/>
      <c r="AN2258"/>
      <c r="AO2258"/>
      <c r="AP2258"/>
      <c r="AQ2258"/>
      <c r="AR2258"/>
      <c r="AS2258"/>
      <c r="AT2258"/>
      <c r="AU2258"/>
      <c r="AV2258"/>
      <c r="AW2258"/>
      <c r="AX2258"/>
      <c r="AY2258"/>
      <c r="AZ2258"/>
      <c r="BA2258"/>
      <c r="BB2258"/>
      <c r="BC2258"/>
      <c r="BD2258"/>
      <c r="BE2258"/>
      <c r="BF2258"/>
      <c r="BG2258"/>
      <c r="BH2258"/>
      <c r="BI2258"/>
      <c r="BJ2258"/>
      <c r="BK2258"/>
      <c r="BL2258"/>
      <c r="BM2258"/>
      <c r="BN2258"/>
      <c r="BO2258"/>
      <c r="BP2258"/>
      <c r="BQ2258"/>
      <c r="BR2258"/>
      <c r="BS2258"/>
      <c r="BT2258"/>
      <c r="BU2258"/>
      <c r="BV2258"/>
      <c r="BW2258"/>
      <c r="BX2258"/>
      <c r="BY2258"/>
      <c r="BZ2258"/>
      <c r="CA2258"/>
      <c r="CB2258"/>
      <c r="CC2258"/>
      <c r="CD2258"/>
      <c r="CE2258"/>
      <c r="CF2258"/>
      <c r="CG2258"/>
      <c r="CH2258"/>
      <c r="CI2258"/>
      <c r="CJ2258"/>
      <c r="CK2258"/>
      <c r="CL2258"/>
      <c r="CN2258"/>
    </row>
    <row r="2259" spans="7:92" x14ac:dyDescent="0.4">
      <c r="G2259"/>
      <c r="I2259"/>
      <c r="J2259"/>
      <c r="R2259"/>
      <c r="S2259"/>
      <c r="T2259"/>
      <c r="U2259"/>
      <c r="V2259"/>
      <c r="W2259"/>
      <c r="X2259"/>
      <c r="Y2259"/>
      <c r="Z2259"/>
      <c r="AA2259"/>
      <c r="AB2259"/>
      <c r="AC2259"/>
      <c r="AD2259"/>
      <c r="AE2259"/>
      <c r="AF2259"/>
      <c r="AG2259"/>
      <c r="AH2259"/>
      <c r="AI2259"/>
      <c r="AJ2259"/>
      <c r="AK2259"/>
      <c r="AL2259"/>
      <c r="AM2259"/>
      <c r="AN2259"/>
      <c r="AO2259"/>
      <c r="AP2259"/>
      <c r="AQ2259"/>
      <c r="AR2259"/>
      <c r="AS2259"/>
      <c r="AT2259"/>
      <c r="AU2259"/>
      <c r="AV2259"/>
      <c r="AW2259"/>
      <c r="AX2259"/>
      <c r="AY2259"/>
      <c r="AZ2259"/>
      <c r="BA2259"/>
      <c r="BB2259"/>
      <c r="BC2259"/>
      <c r="BD2259"/>
      <c r="BE2259"/>
      <c r="BF2259"/>
      <c r="BG2259"/>
      <c r="BH2259"/>
      <c r="BI2259"/>
      <c r="BJ2259"/>
      <c r="BK2259"/>
      <c r="BL2259"/>
      <c r="BM2259"/>
      <c r="BN2259"/>
      <c r="BO2259"/>
      <c r="BP2259"/>
      <c r="BQ2259"/>
      <c r="BR2259"/>
      <c r="BS2259"/>
      <c r="BT2259"/>
      <c r="BU2259"/>
      <c r="BV2259"/>
      <c r="BW2259"/>
      <c r="BX2259"/>
      <c r="BY2259"/>
      <c r="BZ2259"/>
      <c r="CA2259"/>
      <c r="CB2259"/>
      <c r="CC2259"/>
      <c r="CD2259"/>
      <c r="CE2259"/>
      <c r="CF2259"/>
      <c r="CG2259"/>
      <c r="CH2259"/>
      <c r="CI2259"/>
      <c r="CJ2259"/>
      <c r="CK2259"/>
      <c r="CL2259"/>
      <c r="CN2259"/>
    </row>
    <row r="2260" spans="7:92" x14ac:dyDescent="0.4">
      <c r="G2260"/>
      <c r="I2260"/>
      <c r="J2260"/>
      <c r="R2260"/>
      <c r="S2260"/>
      <c r="T2260"/>
      <c r="U2260"/>
      <c r="V2260"/>
      <c r="W2260"/>
      <c r="X2260"/>
      <c r="Y2260"/>
      <c r="Z2260"/>
      <c r="AA2260"/>
      <c r="AB2260"/>
      <c r="AC2260"/>
      <c r="AD2260"/>
      <c r="AE2260"/>
      <c r="AF2260"/>
      <c r="AG2260"/>
      <c r="AH2260"/>
      <c r="AI2260"/>
      <c r="AJ2260"/>
      <c r="AK2260"/>
      <c r="AL2260"/>
      <c r="AM2260"/>
      <c r="AN2260"/>
      <c r="AO2260"/>
      <c r="AP2260"/>
      <c r="AQ2260"/>
      <c r="AR2260"/>
      <c r="AS2260"/>
      <c r="AT2260"/>
      <c r="AU2260"/>
      <c r="AV2260"/>
      <c r="AW2260"/>
      <c r="AX2260"/>
      <c r="AY2260"/>
      <c r="AZ2260"/>
      <c r="BA2260"/>
      <c r="BB2260"/>
      <c r="BC2260"/>
      <c r="BD2260"/>
      <c r="BE2260"/>
      <c r="BF2260"/>
      <c r="BG2260"/>
      <c r="BH2260"/>
      <c r="BI2260"/>
      <c r="BJ2260"/>
      <c r="BK2260"/>
      <c r="BL2260"/>
      <c r="BM2260"/>
      <c r="BN2260"/>
      <c r="BO2260"/>
      <c r="BP2260"/>
      <c r="BQ2260"/>
      <c r="BR2260"/>
      <c r="BS2260"/>
      <c r="BT2260"/>
      <c r="BU2260"/>
      <c r="BV2260"/>
      <c r="BW2260"/>
      <c r="BX2260"/>
      <c r="BY2260"/>
      <c r="BZ2260"/>
      <c r="CA2260"/>
      <c r="CB2260"/>
      <c r="CC2260"/>
      <c r="CD2260"/>
      <c r="CE2260"/>
      <c r="CF2260"/>
      <c r="CG2260"/>
      <c r="CH2260"/>
      <c r="CI2260"/>
      <c r="CJ2260"/>
      <c r="CK2260"/>
      <c r="CL2260"/>
      <c r="CN2260"/>
    </row>
    <row r="2261" spans="7:92" x14ac:dyDescent="0.4">
      <c r="G2261"/>
      <c r="I2261"/>
      <c r="J2261"/>
      <c r="R2261"/>
      <c r="S2261"/>
      <c r="T2261"/>
      <c r="U2261"/>
      <c r="V2261"/>
      <c r="W2261"/>
      <c r="X2261"/>
      <c r="Y2261"/>
      <c r="Z2261"/>
      <c r="AA2261"/>
      <c r="AB2261"/>
      <c r="AC2261"/>
      <c r="AD2261"/>
      <c r="AE2261"/>
      <c r="AF2261"/>
      <c r="AG2261"/>
      <c r="AH2261"/>
      <c r="AI2261"/>
      <c r="AJ2261"/>
      <c r="AK2261"/>
      <c r="AL2261"/>
      <c r="AM2261"/>
      <c r="AN2261"/>
      <c r="AO2261"/>
      <c r="AP2261"/>
      <c r="AQ2261"/>
      <c r="AR2261"/>
      <c r="AS2261"/>
      <c r="AT2261"/>
      <c r="AU2261"/>
      <c r="AV2261"/>
      <c r="AW2261"/>
      <c r="AX2261"/>
      <c r="AY2261"/>
      <c r="AZ2261"/>
      <c r="BA2261"/>
      <c r="BB2261"/>
      <c r="BC2261"/>
      <c r="BD2261"/>
      <c r="BE2261"/>
      <c r="BF2261"/>
      <c r="BG2261"/>
      <c r="BH2261"/>
      <c r="BI2261"/>
      <c r="BJ2261"/>
      <c r="BK2261"/>
      <c r="BL2261"/>
      <c r="BM2261"/>
      <c r="BN2261"/>
      <c r="BO2261"/>
      <c r="BP2261"/>
      <c r="BQ2261"/>
      <c r="BR2261"/>
      <c r="BS2261"/>
      <c r="BT2261"/>
      <c r="BU2261"/>
      <c r="BV2261"/>
      <c r="BW2261"/>
      <c r="BX2261"/>
      <c r="BY2261"/>
      <c r="BZ2261"/>
      <c r="CA2261"/>
      <c r="CB2261"/>
      <c r="CC2261"/>
      <c r="CD2261"/>
      <c r="CE2261"/>
      <c r="CF2261"/>
      <c r="CG2261"/>
      <c r="CH2261"/>
      <c r="CI2261"/>
      <c r="CJ2261"/>
      <c r="CK2261"/>
      <c r="CL2261"/>
      <c r="CN2261"/>
    </row>
    <row r="2262" spans="7:92" x14ac:dyDescent="0.4">
      <c r="G2262"/>
      <c r="I2262"/>
      <c r="J2262"/>
      <c r="R2262"/>
      <c r="S2262"/>
      <c r="T2262"/>
      <c r="U2262"/>
      <c r="V2262"/>
      <c r="W2262"/>
      <c r="X2262"/>
      <c r="Y2262"/>
      <c r="Z2262"/>
      <c r="AA2262"/>
      <c r="AB2262"/>
      <c r="AC2262"/>
      <c r="AD2262"/>
      <c r="AE2262"/>
      <c r="AF2262"/>
      <c r="AG2262"/>
      <c r="AH2262"/>
      <c r="AI2262"/>
      <c r="AJ2262"/>
      <c r="AK2262"/>
      <c r="AL2262"/>
      <c r="AM2262"/>
      <c r="AN2262"/>
      <c r="AO2262"/>
      <c r="AP2262"/>
      <c r="AQ2262"/>
      <c r="AR2262"/>
      <c r="AS2262"/>
      <c r="AT2262"/>
      <c r="AU2262"/>
      <c r="AV2262"/>
      <c r="AW2262"/>
      <c r="AX2262"/>
      <c r="AY2262"/>
      <c r="AZ2262"/>
      <c r="BA2262"/>
      <c r="BB2262"/>
      <c r="BC2262"/>
      <c r="BD2262"/>
      <c r="BE2262"/>
      <c r="BF2262"/>
      <c r="BG2262"/>
      <c r="BH2262"/>
      <c r="BI2262"/>
      <c r="BJ2262"/>
      <c r="BK2262"/>
      <c r="BL2262"/>
      <c r="BM2262"/>
      <c r="BN2262"/>
      <c r="BO2262"/>
      <c r="BP2262"/>
      <c r="BQ2262"/>
      <c r="BR2262"/>
      <c r="BS2262"/>
      <c r="BT2262"/>
      <c r="BU2262"/>
      <c r="BV2262"/>
      <c r="BW2262"/>
      <c r="BX2262"/>
      <c r="BY2262"/>
      <c r="BZ2262"/>
      <c r="CA2262"/>
      <c r="CB2262"/>
      <c r="CC2262"/>
      <c r="CD2262"/>
      <c r="CE2262"/>
      <c r="CF2262"/>
      <c r="CG2262"/>
      <c r="CH2262"/>
      <c r="CI2262"/>
      <c r="CJ2262"/>
      <c r="CK2262"/>
      <c r="CL2262"/>
      <c r="CN2262"/>
    </row>
    <row r="2263" spans="7:92" x14ac:dyDescent="0.4">
      <c r="G2263"/>
      <c r="I2263"/>
      <c r="J2263"/>
      <c r="R2263"/>
      <c r="S2263"/>
      <c r="T2263"/>
      <c r="U2263"/>
      <c r="V2263"/>
      <c r="W2263"/>
      <c r="X2263"/>
      <c r="Y2263"/>
      <c r="Z2263"/>
      <c r="AA2263"/>
      <c r="AB2263"/>
      <c r="AC2263"/>
      <c r="AD2263"/>
      <c r="AE2263"/>
      <c r="AF2263"/>
      <c r="AG2263"/>
      <c r="AH2263"/>
      <c r="AI2263"/>
      <c r="AJ2263"/>
      <c r="AK2263"/>
      <c r="AL2263"/>
      <c r="AM2263"/>
      <c r="AN2263"/>
      <c r="AO2263"/>
      <c r="AP2263"/>
      <c r="AQ2263"/>
      <c r="AR2263"/>
      <c r="AS2263"/>
      <c r="AT2263"/>
      <c r="AU2263"/>
      <c r="AV2263"/>
      <c r="AW2263"/>
      <c r="AX2263"/>
      <c r="AY2263"/>
      <c r="AZ2263"/>
      <c r="BA2263"/>
      <c r="BB2263"/>
      <c r="BC2263"/>
      <c r="BD2263"/>
      <c r="BE2263"/>
      <c r="BF2263"/>
      <c r="BG2263"/>
      <c r="BH2263"/>
      <c r="BI2263"/>
      <c r="BJ2263"/>
      <c r="BK2263"/>
      <c r="BL2263"/>
      <c r="BM2263"/>
      <c r="BN2263"/>
      <c r="BO2263"/>
      <c r="BP2263"/>
      <c r="BQ2263"/>
      <c r="BR2263"/>
      <c r="BS2263"/>
      <c r="BT2263"/>
      <c r="BU2263"/>
      <c r="BV2263"/>
      <c r="BW2263"/>
      <c r="BX2263"/>
      <c r="BY2263"/>
      <c r="BZ2263"/>
      <c r="CA2263"/>
      <c r="CB2263"/>
      <c r="CC2263"/>
      <c r="CD2263"/>
      <c r="CE2263"/>
      <c r="CF2263"/>
      <c r="CG2263"/>
      <c r="CH2263"/>
      <c r="CI2263"/>
      <c r="CJ2263"/>
      <c r="CK2263"/>
      <c r="CL2263"/>
      <c r="CN2263"/>
    </row>
    <row r="2264" spans="7:92" x14ac:dyDescent="0.4">
      <c r="G2264"/>
      <c r="I2264"/>
      <c r="J2264"/>
      <c r="R2264"/>
      <c r="S2264"/>
      <c r="T2264"/>
      <c r="U2264"/>
      <c r="V2264"/>
      <c r="W2264"/>
      <c r="X2264"/>
      <c r="Y2264"/>
      <c r="Z2264"/>
      <c r="AA2264"/>
      <c r="AB2264"/>
      <c r="AC2264"/>
      <c r="AD2264"/>
      <c r="AE2264"/>
      <c r="AF2264"/>
      <c r="AG2264"/>
      <c r="AH2264"/>
      <c r="AI2264"/>
      <c r="AJ2264"/>
      <c r="AK2264"/>
      <c r="AL2264"/>
      <c r="AM2264"/>
      <c r="AN2264"/>
      <c r="AO2264"/>
      <c r="AP2264"/>
      <c r="AQ2264"/>
      <c r="AR2264"/>
      <c r="AS2264"/>
      <c r="AT2264"/>
      <c r="AU2264"/>
      <c r="AV2264"/>
      <c r="AW2264"/>
      <c r="AX2264"/>
      <c r="AY2264"/>
      <c r="AZ2264"/>
      <c r="BA2264"/>
      <c r="BB2264"/>
      <c r="BC2264"/>
      <c r="BD2264"/>
      <c r="BE2264"/>
      <c r="BF2264"/>
      <c r="BG2264"/>
      <c r="BH2264"/>
      <c r="BI2264"/>
      <c r="BJ2264"/>
      <c r="BK2264"/>
      <c r="BL2264"/>
      <c r="BM2264"/>
      <c r="BN2264"/>
      <c r="BO2264"/>
      <c r="BP2264"/>
      <c r="BQ2264"/>
      <c r="BR2264"/>
      <c r="BS2264"/>
      <c r="BT2264"/>
      <c r="BU2264"/>
      <c r="BV2264"/>
      <c r="BW2264"/>
      <c r="BX2264"/>
      <c r="BY2264"/>
      <c r="BZ2264"/>
      <c r="CA2264"/>
      <c r="CB2264"/>
      <c r="CC2264"/>
      <c r="CD2264"/>
      <c r="CE2264"/>
      <c r="CF2264"/>
      <c r="CG2264"/>
      <c r="CH2264"/>
      <c r="CI2264"/>
      <c r="CJ2264"/>
      <c r="CK2264"/>
      <c r="CL2264"/>
      <c r="CN2264"/>
    </row>
    <row r="2265" spans="7:92" x14ac:dyDescent="0.4">
      <c r="G2265"/>
      <c r="I2265"/>
      <c r="J2265"/>
      <c r="R2265"/>
      <c r="S2265"/>
      <c r="T2265"/>
      <c r="U2265"/>
      <c r="V2265"/>
      <c r="W2265"/>
      <c r="X2265"/>
      <c r="Y2265"/>
      <c r="Z2265"/>
      <c r="AA2265"/>
      <c r="AB2265"/>
      <c r="AC2265"/>
      <c r="AD2265"/>
      <c r="AE2265"/>
      <c r="AF2265"/>
      <c r="AG2265"/>
      <c r="AH2265"/>
      <c r="AI2265"/>
      <c r="AJ2265"/>
      <c r="AK2265"/>
      <c r="AL2265"/>
      <c r="AM2265"/>
      <c r="AN2265"/>
      <c r="AO2265"/>
      <c r="AP2265"/>
      <c r="AQ2265"/>
      <c r="AR2265"/>
      <c r="AS2265"/>
      <c r="AT2265"/>
      <c r="AU2265"/>
      <c r="AV2265"/>
      <c r="AW2265"/>
      <c r="AX2265"/>
      <c r="AY2265"/>
      <c r="AZ2265"/>
      <c r="BA2265"/>
      <c r="BB2265"/>
      <c r="BC2265"/>
      <c r="BD2265"/>
      <c r="BE2265"/>
      <c r="BF2265"/>
      <c r="BG2265"/>
      <c r="BH2265"/>
      <c r="BI2265"/>
      <c r="BJ2265"/>
      <c r="BK2265"/>
      <c r="BL2265"/>
      <c r="BM2265"/>
      <c r="BN2265"/>
      <c r="BO2265"/>
      <c r="BP2265"/>
      <c r="BQ2265"/>
      <c r="BR2265"/>
      <c r="BS2265"/>
      <c r="BT2265"/>
      <c r="BU2265"/>
      <c r="BV2265"/>
      <c r="BW2265"/>
      <c r="BX2265"/>
      <c r="BY2265"/>
      <c r="BZ2265"/>
      <c r="CA2265"/>
      <c r="CB2265"/>
      <c r="CC2265"/>
      <c r="CD2265"/>
      <c r="CE2265"/>
      <c r="CF2265"/>
      <c r="CG2265"/>
      <c r="CH2265"/>
      <c r="CI2265"/>
      <c r="CJ2265"/>
      <c r="CK2265"/>
      <c r="CL2265"/>
      <c r="CN2265"/>
    </row>
    <row r="2266" spans="7:92" x14ac:dyDescent="0.4">
      <c r="G2266"/>
      <c r="I2266"/>
      <c r="J2266"/>
      <c r="R2266"/>
      <c r="S2266"/>
      <c r="T2266"/>
      <c r="U2266"/>
      <c r="V2266"/>
      <c r="W2266"/>
      <c r="X2266"/>
      <c r="Y2266"/>
      <c r="Z2266"/>
      <c r="AA2266"/>
      <c r="AB2266"/>
      <c r="AC2266"/>
      <c r="AD2266"/>
      <c r="AE2266"/>
      <c r="AF2266"/>
      <c r="AG2266"/>
      <c r="AH2266"/>
      <c r="AI2266"/>
      <c r="AJ2266"/>
      <c r="AK2266"/>
      <c r="AL2266"/>
      <c r="AM2266"/>
      <c r="AN2266"/>
      <c r="AO2266"/>
      <c r="AP2266"/>
      <c r="AQ2266"/>
      <c r="AR2266"/>
      <c r="AS2266"/>
      <c r="AT2266"/>
      <c r="AU2266"/>
      <c r="AV2266"/>
      <c r="AW2266"/>
      <c r="AX2266"/>
      <c r="AY2266"/>
      <c r="AZ2266"/>
      <c r="BA2266"/>
      <c r="BB2266"/>
      <c r="BC2266"/>
      <c r="BD2266"/>
      <c r="BE2266"/>
      <c r="BF2266"/>
      <c r="BG2266"/>
      <c r="BH2266"/>
      <c r="BI2266"/>
      <c r="BJ2266"/>
      <c r="BK2266"/>
      <c r="BL2266"/>
      <c r="BM2266"/>
      <c r="BN2266"/>
      <c r="BO2266"/>
      <c r="BP2266"/>
      <c r="BQ2266"/>
      <c r="BR2266"/>
      <c r="BS2266"/>
      <c r="BT2266"/>
      <c r="BU2266"/>
      <c r="BV2266"/>
      <c r="BW2266"/>
      <c r="BX2266"/>
      <c r="BY2266"/>
      <c r="BZ2266"/>
      <c r="CA2266"/>
      <c r="CB2266"/>
      <c r="CC2266"/>
      <c r="CD2266"/>
      <c r="CE2266"/>
      <c r="CF2266"/>
      <c r="CG2266"/>
      <c r="CH2266"/>
      <c r="CI2266"/>
      <c r="CJ2266"/>
      <c r="CK2266"/>
      <c r="CL2266"/>
      <c r="CN2266"/>
    </row>
    <row r="2267" spans="7:92" x14ac:dyDescent="0.4">
      <c r="G2267"/>
      <c r="I2267"/>
      <c r="J2267"/>
      <c r="R2267"/>
      <c r="S2267"/>
      <c r="T2267"/>
      <c r="U2267"/>
      <c r="V2267"/>
      <c r="W2267"/>
      <c r="X2267"/>
      <c r="Y2267"/>
      <c r="Z2267"/>
      <c r="AA2267"/>
      <c r="AB2267"/>
      <c r="AC2267"/>
      <c r="AD2267"/>
      <c r="AE2267"/>
      <c r="AF2267"/>
      <c r="AG2267"/>
      <c r="AH2267"/>
      <c r="AI2267"/>
      <c r="AJ2267"/>
      <c r="AK2267"/>
      <c r="AL2267"/>
      <c r="AM2267"/>
      <c r="AN2267"/>
      <c r="AO2267"/>
      <c r="AP2267"/>
      <c r="AQ2267"/>
      <c r="AR2267"/>
      <c r="AS2267"/>
      <c r="AT2267"/>
      <c r="AU2267"/>
      <c r="AV2267"/>
      <c r="AW2267"/>
      <c r="AX2267"/>
      <c r="AY2267"/>
      <c r="AZ2267"/>
      <c r="BA2267"/>
      <c r="BB2267"/>
      <c r="BC2267"/>
      <c r="BD2267"/>
      <c r="BE2267"/>
      <c r="BF2267"/>
      <c r="BG2267"/>
      <c r="BH2267"/>
      <c r="BI2267"/>
      <c r="BJ2267"/>
      <c r="BK2267"/>
      <c r="BL2267"/>
      <c r="BM2267"/>
      <c r="BN2267"/>
      <c r="BO2267"/>
      <c r="BP2267"/>
      <c r="BQ2267"/>
      <c r="BR2267"/>
      <c r="BS2267"/>
      <c r="BT2267"/>
      <c r="BU2267"/>
      <c r="BV2267"/>
      <c r="BW2267"/>
      <c r="BX2267"/>
      <c r="BY2267"/>
      <c r="BZ2267"/>
      <c r="CA2267"/>
      <c r="CB2267"/>
      <c r="CC2267"/>
      <c r="CD2267"/>
      <c r="CE2267"/>
      <c r="CF2267"/>
      <c r="CG2267"/>
      <c r="CH2267"/>
      <c r="CI2267"/>
      <c r="CJ2267"/>
      <c r="CK2267"/>
      <c r="CL2267"/>
      <c r="CN2267"/>
    </row>
    <row r="2268" spans="7:92" x14ac:dyDescent="0.4">
      <c r="G2268"/>
      <c r="I2268"/>
      <c r="J2268"/>
      <c r="R2268"/>
      <c r="S2268"/>
      <c r="T2268"/>
      <c r="U2268"/>
      <c r="V2268"/>
      <c r="W2268"/>
      <c r="X2268"/>
      <c r="Y2268"/>
      <c r="Z2268"/>
      <c r="AA2268"/>
      <c r="AB2268"/>
      <c r="AC2268"/>
      <c r="AD2268"/>
      <c r="AE2268"/>
      <c r="AF2268"/>
      <c r="AG2268"/>
      <c r="AH2268"/>
      <c r="AI2268"/>
      <c r="AJ2268"/>
      <c r="AK2268"/>
      <c r="AL2268"/>
      <c r="AM2268"/>
      <c r="AN2268"/>
      <c r="AO2268"/>
      <c r="AP2268"/>
      <c r="AQ2268"/>
      <c r="AR2268"/>
      <c r="AS2268"/>
      <c r="AT2268"/>
      <c r="AU2268"/>
      <c r="AV2268"/>
      <c r="AW2268"/>
      <c r="AX2268"/>
      <c r="AY2268"/>
      <c r="AZ2268"/>
      <c r="BA2268"/>
      <c r="BB2268"/>
      <c r="BC2268"/>
      <c r="BD2268"/>
      <c r="BE2268"/>
      <c r="BF2268"/>
      <c r="BG2268"/>
      <c r="BH2268"/>
      <c r="BI2268"/>
      <c r="BJ2268"/>
      <c r="BK2268"/>
      <c r="BL2268"/>
      <c r="BM2268"/>
      <c r="BN2268"/>
      <c r="BO2268"/>
      <c r="BP2268"/>
      <c r="BQ2268"/>
      <c r="BR2268"/>
      <c r="BS2268"/>
      <c r="BT2268"/>
      <c r="BU2268"/>
      <c r="BV2268"/>
      <c r="BW2268"/>
      <c r="BX2268"/>
      <c r="BY2268"/>
      <c r="BZ2268"/>
      <c r="CA2268"/>
      <c r="CB2268"/>
      <c r="CC2268"/>
      <c r="CD2268"/>
      <c r="CE2268"/>
      <c r="CF2268"/>
      <c r="CG2268"/>
      <c r="CH2268"/>
      <c r="CI2268"/>
      <c r="CJ2268"/>
      <c r="CK2268"/>
      <c r="CL2268"/>
      <c r="CN2268"/>
    </row>
    <row r="2269" spans="7:92" x14ac:dyDescent="0.4">
      <c r="G2269"/>
      <c r="I2269"/>
      <c r="J2269"/>
      <c r="R2269"/>
      <c r="S2269"/>
      <c r="T2269"/>
      <c r="U2269"/>
      <c r="V2269"/>
      <c r="W2269"/>
      <c r="X2269"/>
      <c r="Y2269"/>
      <c r="Z2269"/>
      <c r="AA2269"/>
      <c r="AB2269"/>
      <c r="AC2269"/>
      <c r="AD2269"/>
      <c r="AE2269"/>
      <c r="AF2269"/>
      <c r="AG2269"/>
      <c r="AH2269"/>
      <c r="AI2269"/>
      <c r="AJ2269"/>
      <c r="AK2269"/>
      <c r="AL2269"/>
      <c r="AM2269"/>
      <c r="AN2269"/>
      <c r="AO2269"/>
      <c r="AP2269"/>
      <c r="AQ2269"/>
      <c r="AR2269"/>
      <c r="AS2269"/>
      <c r="AT2269"/>
      <c r="AU2269"/>
      <c r="AV2269"/>
      <c r="AW2269"/>
      <c r="AX2269"/>
      <c r="AY2269"/>
      <c r="AZ2269"/>
      <c r="BA2269"/>
      <c r="BB2269"/>
      <c r="BC2269"/>
      <c r="BD2269"/>
      <c r="BE2269"/>
      <c r="BF2269"/>
      <c r="BG2269"/>
      <c r="BH2269"/>
      <c r="BI2269"/>
      <c r="BJ2269"/>
      <c r="BK2269"/>
      <c r="BL2269"/>
      <c r="BM2269"/>
      <c r="BN2269"/>
      <c r="BO2269"/>
      <c r="BP2269"/>
      <c r="BQ2269"/>
      <c r="BR2269"/>
      <c r="BS2269"/>
      <c r="BT2269"/>
      <c r="BU2269"/>
      <c r="BV2269"/>
      <c r="BW2269"/>
      <c r="BX2269"/>
      <c r="BY2269"/>
      <c r="BZ2269"/>
      <c r="CA2269"/>
      <c r="CB2269"/>
      <c r="CC2269"/>
      <c r="CD2269"/>
      <c r="CE2269"/>
      <c r="CF2269"/>
      <c r="CG2269"/>
      <c r="CH2269"/>
      <c r="CI2269"/>
      <c r="CJ2269"/>
      <c r="CK2269"/>
      <c r="CL2269"/>
      <c r="CN2269"/>
    </row>
    <row r="2270" spans="7:92" x14ac:dyDescent="0.4">
      <c r="G2270"/>
      <c r="I2270"/>
      <c r="J2270"/>
      <c r="R2270"/>
      <c r="S2270"/>
      <c r="T2270"/>
      <c r="U2270"/>
      <c r="V2270"/>
      <c r="W2270"/>
      <c r="X2270"/>
      <c r="Y2270"/>
      <c r="Z2270"/>
      <c r="AA2270"/>
      <c r="AB2270"/>
      <c r="AC2270"/>
      <c r="AD2270"/>
      <c r="AE2270"/>
      <c r="AF2270"/>
      <c r="AG2270"/>
      <c r="AH2270"/>
      <c r="AI2270"/>
      <c r="AJ2270"/>
      <c r="AK2270"/>
      <c r="AL2270"/>
      <c r="AM2270"/>
      <c r="AN2270"/>
      <c r="AO2270"/>
      <c r="AP2270"/>
      <c r="AQ2270"/>
      <c r="AR2270"/>
      <c r="AS2270"/>
      <c r="AT2270"/>
      <c r="AU2270"/>
      <c r="AV2270"/>
      <c r="AW2270"/>
      <c r="AX2270"/>
      <c r="AY2270"/>
      <c r="AZ2270"/>
      <c r="BA2270"/>
      <c r="BB2270"/>
      <c r="BC2270"/>
      <c r="BD2270"/>
      <c r="BE2270"/>
      <c r="BF2270"/>
      <c r="BG2270"/>
      <c r="BH2270"/>
      <c r="BI2270"/>
      <c r="BJ2270"/>
      <c r="BK2270"/>
      <c r="BL2270"/>
      <c r="BM2270"/>
      <c r="BN2270"/>
      <c r="BO2270"/>
      <c r="BP2270"/>
      <c r="BQ2270"/>
      <c r="BR2270"/>
      <c r="BS2270"/>
      <c r="BT2270"/>
      <c r="BU2270"/>
      <c r="BV2270"/>
      <c r="BW2270"/>
      <c r="BX2270"/>
      <c r="BY2270"/>
      <c r="BZ2270"/>
      <c r="CA2270"/>
      <c r="CB2270"/>
      <c r="CC2270"/>
      <c r="CD2270"/>
      <c r="CE2270"/>
      <c r="CF2270"/>
      <c r="CG2270"/>
      <c r="CH2270"/>
      <c r="CI2270"/>
      <c r="CJ2270"/>
      <c r="CK2270"/>
      <c r="CL2270"/>
      <c r="CN2270"/>
    </row>
    <row r="2271" spans="7:92" x14ac:dyDescent="0.4">
      <c r="G2271"/>
      <c r="I2271"/>
      <c r="J2271"/>
      <c r="R2271"/>
      <c r="S2271"/>
      <c r="T2271"/>
      <c r="U2271"/>
      <c r="V2271"/>
      <c r="W2271"/>
      <c r="X2271"/>
      <c r="Y2271"/>
      <c r="Z2271"/>
      <c r="AA2271"/>
      <c r="AB2271"/>
      <c r="AC2271"/>
      <c r="AD2271"/>
      <c r="AE2271"/>
      <c r="AF2271"/>
      <c r="AG2271"/>
      <c r="AH2271"/>
      <c r="AI2271"/>
      <c r="AJ2271"/>
      <c r="AK2271"/>
      <c r="AL2271"/>
      <c r="AM2271"/>
      <c r="AN2271"/>
      <c r="AO2271"/>
      <c r="AP2271"/>
      <c r="AQ2271"/>
      <c r="AR2271"/>
      <c r="AS2271"/>
      <c r="AT2271"/>
      <c r="AU2271"/>
      <c r="AV2271"/>
      <c r="AW2271"/>
      <c r="AX2271"/>
      <c r="AY2271"/>
      <c r="AZ2271"/>
      <c r="BA2271"/>
      <c r="BB2271"/>
      <c r="BC2271"/>
      <c r="BD2271"/>
      <c r="BE2271"/>
      <c r="BF2271"/>
      <c r="BG2271"/>
      <c r="BH2271"/>
      <c r="BI2271"/>
      <c r="BJ2271"/>
      <c r="BK2271"/>
      <c r="BL2271"/>
      <c r="BM2271"/>
      <c r="BN2271"/>
      <c r="BO2271"/>
      <c r="BP2271"/>
      <c r="BQ2271"/>
      <c r="BR2271"/>
      <c r="BS2271"/>
      <c r="BT2271"/>
      <c r="BU2271"/>
      <c r="BV2271"/>
      <c r="BW2271"/>
      <c r="BX2271"/>
      <c r="BY2271"/>
      <c r="BZ2271"/>
      <c r="CA2271"/>
      <c r="CB2271"/>
      <c r="CC2271"/>
      <c r="CD2271"/>
      <c r="CE2271"/>
      <c r="CF2271"/>
      <c r="CG2271"/>
      <c r="CH2271"/>
      <c r="CI2271"/>
      <c r="CJ2271"/>
      <c r="CK2271"/>
      <c r="CL2271"/>
      <c r="CN2271"/>
    </row>
    <row r="2272" spans="7:92" x14ac:dyDescent="0.4">
      <c r="G2272"/>
      <c r="I2272"/>
      <c r="J2272"/>
      <c r="R2272"/>
      <c r="S2272"/>
      <c r="T2272"/>
      <c r="U2272"/>
      <c r="V2272"/>
      <c r="W2272"/>
      <c r="X2272"/>
      <c r="Y2272"/>
      <c r="Z2272"/>
      <c r="AA2272"/>
      <c r="AB2272"/>
      <c r="AC2272"/>
      <c r="AD2272"/>
      <c r="AE2272"/>
      <c r="AF2272"/>
      <c r="AG2272"/>
      <c r="AH2272"/>
      <c r="AI2272"/>
      <c r="AJ2272"/>
      <c r="AK2272"/>
      <c r="AL2272"/>
      <c r="AM2272"/>
      <c r="AN2272"/>
      <c r="AO2272"/>
      <c r="AP2272"/>
      <c r="AQ2272"/>
      <c r="AR2272"/>
      <c r="AS2272"/>
      <c r="AT2272"/>
      <c r="AU2272"/>
      <c r="AV2272"/>
      <c r="AW2272"/>
      <c r="AX2272"/>
      <c r="AY2272"/>
      <c r="AZ2272"/>
      <c r="BA2272"/>
      <c r="BB2272"/>
      <c r="BC2272"/>
      <c r="BD2272"/>
      <c r="BE2272"/>
      <c r="BF2272"/>
      <c r="BG2272"/>
      <c r="BH2272"/>
      <c r="BI2272"/>
      <c r="BJ2272"/>
      <c r="BK2272"/>
      <c r="BL2272"/>
      <c r="BM2272"/>
      <c r="BN2272"/>
      <c r="BO2272"/>
      <c r="BP2272"/>
      <c r="BQ2272"/>
      <c r="BR2272"/>
      <c r="BS2272"/>
      <c r="BT2272"/>
      <c r="BU2272"/>
      <c r="BV2272"/>
      <c r="BW2272"/>
      <c r="BX2272"/>
      <c r="BY2272"/>
      <c r="BZ2272"/>
      <c r="CA2272"/>
      <c r="CB2272"/>
      <c r="CC2272"/>
      <c r="CD2272"/>
      <c r="CE2272"/>
      <c r="CF2272"/>
      <c r="CG2272"/>
      <c r="CH2272"/>
      <c r="CI2272"/>
      <c r="CJ2272"/>
      <c r="CK2272"/>
      <c r="CL2272"/>
      <c r="CN2272"/>
    </row>
    <row r="2273" spans="7:92" x14ac:dyDescent="0.4">
      <c r="G2273"/>
      <c r="I2273"/>
      <c r="J2273"/>
      <c r="R2273"/>
      <c r="S2273"/>
      <c r="T2273"/>
      <c r="U2273"/>
      <c r="V2273"/>
      <c r="W2273"/>
      <c r="X2273"/>
      <c r="Y2273"/>
      <c r="Z2273"/>
      <c r="AA2273"/>
      <c r="AB2273"/>
      <c r="AC2273"/>
      <c r="AD2273"/>
      <c r="AE2273"/>
      <c r="AF2273"/>
      <c r="AG2273"/>
      <c r="AH2273"/>
      <c r="AI2273"/>
      <c r="AJ2273"/>
      <c r="AK2273"/>
      <c r="AL2273"/>
      <c r="AM2273"/>
      <c r="AN2273"/>
      <c r="AO2273"/>
      <c r="AP2273"/>
      <c r="AQ2273"/>
      <c r="AR2273"/>
      <c r="AS2273"/>
      <c r="AT2273"/>
      <c r="AU2273"/>
      <c r="AV2273"/>
      <c r="AW2273"/>
      <c r="AX2273"/>
      <c r="AY2273"/>
      <c r="AZ2273"/>
      <c r="BA2273"/>
      <c r="BB2273"/>
      <c r="BC2273"/>
      <c r="BD2273"/>
      <c r="BE2273"/>
      <c r="BF2273"/>
      <c r="BG2273"/>
      <c r="BH2273"/>
      <c r="BI2273"/>
      <c r="BJ2273"/>
      <c r="BK2273"/>
      <c r="BL2273"/>
      <c r="BM2273"/>
      <c r="BN2273"/>
      <c r="BO2273"/>
      <c r="BP2273"/>
      <c r="BQ2273"/>
      <c r="BR2273"/>
      <c r="BS2273"/>
      <c r="BT2273"/>
      <c r="BU2273"/>
      <c r="BV2273"/>
      <c r="BW2273"/>
      <c r="BX2273"/>
      <c r="BY2273"/>
      <c r="BZ2273"/>
      <c r="CA2273"/>
      <c r="CB2273"/>
      <c r="CC2273"/>
      <c r="CD2273"/>
      <c r="CE2273"/>
      <c r="CF2273"/>
      <c r="CG2273"/>
      <c r="CH2273"/>
      <c r="CI2273"/>
      <c r="CJ2273"/>
      <c r="CK2273"/>
      <c r="CL2273"/>
      <c r="CN2273"/>
    </row>
    <row r="2274" spans="7:92" x14ac:dyDescent="0.4">
      <c r="G2274"/>
      <c r="I2274"/>
      <c r="J2274"/>
      <c r="R2274"/>
      <c r="S2274"/>
      <c r="T2274"/>
      <c r="U2274"/>
      <c r="V2274"/>
      <c r="W2274"/>
      <c r="X2274"/>
      <c r="Y2274"/>
      <c r="Z2274"/>
      <c r="AA2274"/>
      <c r="AB2274"/>
      <c r="AC2274"/>
      <c r="AD2274"/>
      <c r="AE2274"/>
      <c r="AF2274"/>
      <c r="AG2274"/>
      <c r="AH2274"/>
      <c r="AI2274"/>
      <c r="AJ2274"/>
      <c r="AK2274"/>
      <c r="AL2274"/>
      <c r="AM2274"/>
      <c r="AN2274"/>
      <c r="AO2274"/>
      <c r="AP2274"/>
      <c r="AQ2274"/>
      <c r="AR2274"/>
      <c r="AS2274"/>
      <c r="AT2274"/>
      <c r="AU2274"/>
      <c r="AV2274"/>
      <c r="AW2274"/>
      <c r="AX2274"/>
      <c r="AY2274"/>
      <c r="AZ2274"/>
      <c r="BA2274"/>
      <c r="BB2274"/>
      <c r="BC2274"/>
      <c r="BD2274"/>
      <c r="BE2274"/>
      <c r="BF2274"/>
      <c r="BG2274"/>
      <c r="BH2274"/>
      <c r="BI2274"/>
      <c r="BJ2274"/>
      <c r="BK2274"/>
      <c r="BL2274"/>
      <c r="BM2274"/>
      <c r="BN2274"/>
      <c r="BO2274"/>
      <c r="BP2274"/>
      <c r="BQ2274"/>
      <c r="BR2274"/>
      <c r="BS2274"/>
      <c r="BT2274"/>
      <c r="BU2274"/>
      <c r="BV2274"/>
      <c r="BW2274"/>
      <c r="BX2274"/>
      <c r="BY2274"/>
      <c r="BZ2274"/>
      <c r="CA2274"/>
      <c r="CB2274"/>
      <c r="CC2274"/>
      <c r="CD2274"/>
      <c r="CE2274"/>
      <c r="CF2274"/>
      <c r="CG2274"/>
      <c r="CH2274"/>
      <c r="CI2274"/>
      <c r="CJ2274"/>
      <c r="CK2274"/>
      <c r="CL2274"/>
      <c r="CN2274"/>
    </row>
    <row r="2275" spans="7:92" x14ac:dyDescent="0.4">
      <c r="G2275"/>
      <c r="I2275"/>
      <c r="J2275"/>
      <c r="R2275"/>
      <c r="S2275"/>
      <c r="T2275"/>
      <c r="U2275"/>
      <c r="V2275"/>
      <c r="W2275"/>
      <c r="X2275"/>
      <c r="Y2275"/>
      <c r="Z2275"/>
      <c r="AA2275"/>
      <c r="AB2275"/>
      <c r="AC2275"/>
      <c r="AD2275"/>
      <c r="AE2275"/>
      <c r="AF2275"/>
      <c r="AG2275"/>
      <c r="AH2275"/>
      <c r="AI2275"/>
      <c r="AJ2275"/>
      <c r="AK2275"/>
      <c r="AL2275"/>
      <c r="AM2275"/>
      <c r="AN2275"/>
      <c r="AO2275"/>
      <c r="AP2275"/>
      <c r="AQ2275"/>
      <c r="AR2275"/>
      <c r="AS2275"/>
      <c r="AT2275"/>
      <c r="AU2275"/>
      <c r="AV2275"/>
      <c r="AW2275"/>
      <c r="AX2275"/>
      <c r="AY2275"/>
      <c r="AZ2275"/>
      <c r="BA2275"/>
      <c r="BB2275"/>
      <c r="BC2275"/>
      <c r="BD2275"/>
      <c r="BE2275"/>
      <c r="BF2275"/>
      <c r="BG2275"/>
      <c r="BH2275"/>
      <c r="BI2275"/>
      <c r="BJ2275"/>
      <c r="BK2275"/>
      <c r="BL2275"/>
      <c r="BM2275"/>
      <c r="BN2275"/>
      <c r="BO2275"/>
      <c r="BP2275"/>
      <c r="BQ2275"/>
      <c r="BR2275"/>
      <c r="BS2275"/>
      <c r="BT2275"/>
      <c r="BU2275"/>
      <c r="BV2275"/>
      <c r="BW2275"/>
      <c r="BX2275"/>
      <c r="BY2275"/>
      <c r="BZ2275"/>
      <c r="CA2275"/>
      <c r="CB2275"/>
      <c r="CC2275"/>
      <c r="CD2275"/>
      <c r="CE2275"/>
      <c r="CF2275"/>
      <c r="CG2275"/>
      <c r="CH2275"/>
      <c r="CI2275"/>
      <c r="CJ2275"/>
      <c r="CK2275"/>
      <c r="CL2275"/>
      <c r="CN2275"/>
    </row>
    <row r="2276" spans="7:92" x14ac:dyDescent="0.4">
      <c r="G2276"/>
      <c r="I2276"/>
      <c r="J2276"/>
      <c r="R2276"/>
      <c r="S2276"/>
      <c r="T2276"/>
      <c r="U2276"/>
      <c r="V2276"/>
      <c r="W2276"/>
      <c r="X2276"/>
      <c r="Y2276"/>
      <c r="Z2276"/>
      <c r="AA2276"/>
      <c r="AB2276"/>
      <c r="AC2276"/>
      <c r="AD2276"/>
      <c r="AE2276"/>
      <c r="AF2276"/>
      <c r="AG2276"/>
      <c r="AH2276"/>
      <c r="AI2276"/>
      <c r="AJ2276"/>
      <c r="AK2276"/>
      <c r="AL2276"/>
      <c r="AM2276"/>
      <c r="AN2276"/>
      <c r="AO2276"/>
      <c r="AP2276"/>
      <c r="AQ2276"/>
      <c r="AR2276"/>
      <c r="AS2276"/>
      <c r="AT2276"/>
      <c r="AU2276"/>
      <c r="AV2276"/>
      <c r="AW2276"/>
      <c r="AX2276"/>
      <c r="AY2276"/>
      <c r="AZ2276"/>
      <c r="BA2276"/>
      <c r="BB2276"/>
      <c r="BC2276"/>
      <c r="BD2276"/>
      <c r="BE2276"/>
      <c r="BF2276"/>
      <c r="BG2276"/>
      <c r="BH2276"/>
      <c r="BI2276"/>
      <c r="BJ2276"/>
      <c r="BK2276"/>
      <c r="BL2276"/>
      <c r="BM2276"/>
      <c r="BN2276"/>
      <c r="BO2276"/>
      <c r="BP2276"/>
      <c r="BQ2276"/>
      <c r="BR2276"/>
      <c r="BS2276"/>
      <c r="BT2276"/>
      <c r="BU2276"/>
      <c r="BV2276"/>
      <c r="BW2276"/>
      <c r="BX2276"/>
      <c r="BY2276"/>
      <c r="BZ2276"/>
      <c r="CA2276"/>
      <c r="CB2276"/>
      <c r="CC2276"/>
      <c r="CD2276"/>
      <c r="CE2276"/>
      <c r="CF2276"/>
      <c r="CG2276"/>
      <c r="CH2276"/>
      <c r="CI2276"/>
      <c r="CJ2276"/>
      <c r="CK2276"/>
      <c r="CL2276"/>
      <c r="CN2276"/>
    </row>
    <row r="2277" spans="7:92" x14ac:dyDescent="0.4">
      <c r="G2277"/>
      <c r="I2277"/>
      <c r="J2277"/>
      <c r="R2277"/>
      <c r="S2277"/>
      <c r="T2277"/>
      <c r="U2277"/>
      <c r="V2277"/>
      <c r="W2277"/>
      <c r="X2277"/>
      <c r="Y2277"/>
      <c r="Z2277"/>
      <c r="AA2277"/>
      <c r="AB2277"/>
      <c r="AC2277"/>
      <c r="AD2277"/>
      <c r="AE2277"/>
      <c r="AF2277"/>
      <c r="AG2277"/>
      <c r="AH2277"/>
      <c r="AI2277"/>
      <c r="AJ2277"/>
      <c r="AK2277"/>
      <c r="AL2277"/>
      <c r="AM2277"/>
      <c r="AN2277"/>
      <c r="AO2277"/>
      <c r="AP2277"/>
      <c r="AQ2277"/>
      <c r="AR2277"/>
      <c r="AS2277"/>
      <c r="AT2277"/>
      <c r="AU2277"/>
      <c r="AV2277"/>
      <c r="AW2277"/>
      <c r="AX2277"/>
      <c r="AY2277"/>
      <c r="AZ2277"/>
      <c r="BA2277"/>
      <c r="BB2277"/>
      <c r="BC2277"/>
      <c r="BD2277"/>
      <c r="BE2277"/>
      <c r="BF2277"/>
      <c r="BG2277"/>
      <c r="BH2277"/>
      <c r="BI2277"/>
      <c r="BJ2277"/>
      <c r="BK2277"/>
      <c r="BL2277"/>
      <c r="BM2277"/>
      <c r="BN2277"/>
      <c r="BO2277"/>
      <c r="BP2277"/>
      <c r="BQ2277"/>
      <c r="BR2277"/>
      <c r="BS2277"/>
      <c r="BT2277"/>
      <c r="BU2277"/>
      <c r="BV2277"/>
      <c r="BW2277"/>
      <c r="BX2277"/>
      <c r="BY2277"/>
      <c r="BZ2277"/>
      <c r="CA2277"/>
      <c r="CB2277"/>
      <c r="CC2277"/>
      <c r="CD2277"/>
      <c r="CE2277"/>
      <c r="CF2277"/>
      <c r="CG2277"/>
      <c r="CH2277"/>
      <c r="CI2277"/>
      <c r="CJ2277"/>
      <c r="CK2277"/>
      <c r="CL2277"/>
      <c r="CN2277"/>
    </row>
    <row r="2278" spans="7:92" x14ac:dyDescent="0.4">
      <c r="G2278"/>
      <c r="I2278"/>
      <c r="J2278"/>
      <c r="R2278"/>
      <c r="S2278"/>
      <c r="T2278"/>
      <c r="U2278"/>
      <c r="V2278"/>
      <c r="W2278"/>
      <c r="X2278"/>
      <c r="Y2278"/>
      <c r="Z2278"/>
      <c r="AA2278"/>
      <c r="AB2278"/>
      <c r="AC2278"/>
      <c r="AD2278"/>
      <c r="AE2278"/>
      <c r="AF2278"/>
      <c r="AG2278"/>
      <c r="AH2278"/>
      <c r="AI2278"/>
      <c r="AJ2278"/>
      <c r="AK2278"/>
      <c r="AL2278"/>
      <c r="AM2278"/>
      <c r="AN2278"/>
      <c r="AO2278"/>
      <c r="AP2278"/>
      <c r="AQ2278"/>
      <c r="AR2278"/>
      <c r="AS2278"/>
      <c r="AT2278"/>
      <c r="AU2278"/>
      <c r="AV2278"/>
      <c r="AW2278"/>
      <c r="AX2278"/>
      <c r="AY2278"/>
      <c r="AZ2278"/>
      <c r="BA2278"/>
      <c r="BB2278"/>
      <c r="BC2278"/>
      <c r="BD2278"/>
      <c r="BE2278"/>
      <c r="BF2278"/>
      <c r="BG2278"/>
      <c r="BH2278"/>
      <c r="BI2278"/>
      <c r="BJ2278"/>
      <c r="BK2278"/>
      <c r="BL2278"/>
      <c r="BM2278"/>
      <c r="BN2278"/>
      <c r="BO2278"/>
      <c r="BP2278"/>
      <c r="BQ2278"/>
      <c r="BR2278"/>
      <c r="BS2278"/>
      <c r="BT2278"/>
      <c r="BU2278"/>
      <c r="BV2278"/>
      <c r="BW2278"/>
      <c r="BX2278"/>
      <c r="BY2278"/>
      <c r="BZ2278"/>
      <c r="CA2278"/>
      <c r="CB2278"/>
      <c r="CC2278"/>
      <c r="CD2278"/>
      <c r="CE2278"/>
      <c r="CF2278"/>
      <c r="CG2278"/>
      <c r="CH2278"/>
      <c r="CI2278"/>
      <c r="CJ2278"/>
      <c r="CK2278"/>
      <c r="CL2278"/>
      <c r="CN2278"/>
    </row>
    <row r="2279" spans="7:92" x14ac:dyDescent="0.4">
      <c r="G2279"/>
      <c r="I2279"/>
      <c r="J2279"/>
      <c r="R2279"/>
      <c r="S2279"/>
      <c r="T2279"/>
      <c r="U2279"/>
      <c r="V2279"/>
      <c r="W2279"/>
      <c r="X2279"/>
      <c r="Y2279"/>
      <c r="Z2279"/>
      <c r="AA2279"/>
      <c r="AB2279"/>
      <c r="AC2279"/>
      <c r="AD2279"/>
      <c r="AE2279"/>
      <c r="AF2279"/>
      <c r="AG2279"/>
      <c r="AH2279"/>
      <c r="AI2279"/>
      <c r="AJ2279"/>
      <c r="AK2279"/>
      <c r="AL2279"/>
      <c r="AM2279"/>
      <c r="AN2279"/>
      <c r="AO2279"/>
      <c r="AP2279"/>
      <c r="AQ2279"/>
      <c r="AR2279"/>
      <c r="AS2279"/>
      <c r="AT2279"/>
      <c r="AU2279"/>
      <c r="AV2279"/>
      <c r="AW2279"/>
      <c r="AX2279"/>
      <c r="AY2279"/>
      <c r="AZ2279"/>
      <c r="BA2279"/>
      <c r="BB2279"/>
      <c r="BC2279"/>
      <c r="BD2279"/>
      <c r="BE2279"/>
      <c r="BF2279"/>
      <c r="BG2279"/>
      <c r="BH2279"/>
      <c r="BI2279"/>
      <c r="BJ2279"/>
      <c r="BK2279"/>
      <c r="BL2279"/>
      <c r="BM2279"/>
      <c r="BN2279"/>
      <c r="BO2279"/>
      <c r="BP2279"/>
      <c r="BQ2279"/>
      <c r="BR2279"/>
      <c r="BS2279"/>
      <c r="BT2279"/>
      <c r="BU2279"/>
      <c r="BV2279"/>
      <c r="BW2279"/>
      <c r="BX2279"/>
      <c r="BY2279"/>
      <c r="BZ2279"/>
      <c r="CA2279"/>
      <c r="CB2279"/>
      <c r="CC2279"/>
      <c r="CD2279"/>
      <c r="CE2279"/>
      <c r="CF2279"/>
      <c r="CG2279"/>
      <c r="CH2279"/>
      <c r="CI2279"/>
      <c r="CJ2279"/>
      <c r="CK2279"/>
      <c r="CL2279"/>
      <c r="CN2279"/>
    </row>
    <row r="2280" spans="7:92" x14ac:dyDescent="0.4">
      <c r="G2280"/>
      <c r="I2280"/>
      <c r="J2280"/>
      <c r="R2280"/>
      <c r="S2280"/>
      <c r="T2280"/>
      <c r="U2280"/>
      <c r="V2280"/>
      <c r="W2280"/>
      <c r="X2280"/>
      <c r="Y2280"/>
      <c r="Z2280"/>
      <c r="AA2280"/>
      <c r="AB2280"/>
      <c r="AC2280"/>
      <c r="AD2280"/>
      <c r="AE2280"/>
      <c r="AF2280"/>
      <c r="AG2280"/>
      <c r="AH2280"/>
      <c r="AI2280"/>
      <c r="AJ2280"/>
      <c r="AK2280"/>
      <c r="AL2280"/>
      <c r="AM2280"/>
      <c r="AN2280"/>
      <c r="AO2280"/>
      <c r="AP2280"/>
      <c r="AQ2280"/>
      <c r="AR2280"/>
      <c r="AS2280"/>
      <c r="AT2280"/>
      <c r="AU2280"/>
      <c r="AV2280"/>
      <c r="AW2280"/>
      <c r="AX2280"/>
      <c r="AY2280"/>
      <c r="AZ2280"/>
      <c r="BA2280"/>
      <c r="BB2280"/>
      <c r="BC2280"/>
      <c r="BD2280"/>
      <c r="BE2280"/>
      <c r="BF2280"/>
      <c r="BG2280"/>
      <c r="BH2280"/>
      <c r="BI2280"/>
      <c r="BJ2280"/>
      <c r="BK2280"/>
      <c r="BL2280"/>
      <c r="BM2280"/>
      <c r="BN2280"/>
      <c r="BO2280"/>
      <c r="BP2280"/>
      <c r="BQ2280"/>
      <c r="BR2280"/>
      <c r="BS2280"/>
      <c r="BT2280"/>
      <c r="BU2280"/>
      <c r="BV2280"/>
      <c r="BW2280"/>
      <c r="BX2280"/>
      <c r="BY2280"/>
      <c r="BZ2280"/>
      <c r="CA2280"/>
      <c r="CB2280"/>
      <c r="CC2280"/>
      <c r="CD2280"/>
      <c r="CE2280"/>
      <c r="CF2280"/>
      <c r="CG2280"/>
      <c r="CH2280"/>
      <c r="CI2280"/>
      <c r="CJ2280"/>
      <c r="CK2280"/>
      <c r="CL2280"/>
      <c r="CN2280"/>
    </row>
    <row r="2281" spans="7:92" x14ac:dyDescent="0.4">
      <c r="G2281"/>
      <c r="I2281"/>
      <c r="J2281"/>
      <c r="R2281"/>
      <c r="S2281"/>
      <c r="T2281"/>
      <c r="U2281"/>
      <c r="V2281"/>
      <c r="W2281"/>
      <c r="X2281"/>
      <c r="Y2281"/>
      <c r="Z2281"/>
      <c r="AA2281"/>
      <c r="AB2281"/>
      <c r="AC2281"/>
      <c r="AD2281"/>
      <c r="AE2281"/>
      <c r="AF2281"/>
      <c r="AG2281"/>
      <c r="AH2281"/>
      <c r="AI2281"/>
      <c r="AJ2281"/>
      <c r="AK2281"/>
      <c r="AL2281"/>
      <c r="AM2281"/>
      <c r="AN2281"/>
      <c r="AO2281"/>
      <c r="AP2281"/>
      <c r="AQ2281"/>
      <c r="AR2281"/>
      <c r="AS2281"/>
      <c r="AT2281"/>
      <c r="AU2281"/>
      <c r="AV2281"/>
      <c r="AW2281"/>
      <c r="AX2281"/>
      <c r="AY2281"/>
      <c r="AZ2281"/>
      <c r="BA2281"/>
      <c r="BB2281"/>
      <c r="BC2281"/>
      <c r="BD2281"/>
      <c r="BE2281"/>
      <c r="BF2281"/>
      <c r="BG2281"/>
      <c r="BH2281"/>
      <c r="BI2281"/>
      <c r="BJ2281"/>
      <c r="BK2281"/>
      <c r="BL2281"/>
      <c r="BM2281"/>
      <c r="BN2281"/>
      <c r="BO2281"/>
      <c r="BP2281"/>
      <c r="BQ2281"/>
      <c r="BR2281"/>
      <c r="BS2281"/>
      <c r="BT2281"/>
      <c r="BU2281"/>
      <c r="BV2281"/>
      <c r="BW2281"/>
      <c r="BX2281"/>
      <c r="BY2281"/>
      <c r="BZ2281"/>
      <c r="CA2281"/>
      <c r="CB2281"/>
      <c r="CC2281"/>
      <c r="CD2281"/>
      <c r="CE2281"/>
      <c r="CF2281"/>
      <c r="CG2281"/>
      <c r="CH2281"/>
      <c r="CI2281"/>
      <c r="CJ2281"/>
      <c r="CK2281"/>
      <c r="CL2281"/>
      <c r="CN2281"/>
    </row>
    <row r="2282" spans="7:92" x14ac:dyDescent="0.4">
      <c r="G2282"/>
      <c r="I2282"/>
      <c r="J2282"/>
      <c r="R2282"/>
      <c r="S2282"/>
      <c r="T2282"/>
      <c r="U2282"/>
      <c r="V2282"/>
      <c r="W2282"/>
      <c r="X2282"/>
      <c r="Y2282"/>
      <c r="Z2282"/>
      <c r="AA2282"/>
      <c r="AB2282"/>
      <c r="AC2282"/>
      <c r="AD2282"/>
      <c r="AE2282"/>
      <c r="AF2282"/>
      <c r="AG2282"/>
      <c r="AH2282"/>
      <c r="AI2282"/>
      <c r="AJ2282"/>
      <c r="AK2282"/>
      <c r="AL2282"/>
      <c r="AM2282"/>
      <c r="AN2282"/>
      <c r="AO2282"/>
      <c r="AP2282"/>
      <c r="AQ2282"/>
      <c r="AR2282"/>
      <c r="AS2282"/>
      <c r="AT2282"/>
      <c r="AU2282"/>
      <c r="AV2282"/>
      <c r="AW2282"/>
      <c r="AX2282"/>
      <c r="AY2282"/>
      <c r="AZ2282"/>
      <c r="BA2282"/>
      <c r="BB2282"/>
      <c r="BC2282"/>
      <c r="BD2282"/>
      <c r="BE2282"/>
      <c r="BF2282"/>
      <c r="BG2282"/>
      <c r="BH2282"/>
      <c r="BI2282"/>
      <c r="BJ2282"/>
      <c r="BK2282"/>
      <c r="BL2282"/>
      <c r="BM2282"/>
      <c r="BN2282"/>
      <c r="BO2282"/>
      <c r="BP2282"/>
      <c r="BQ2282"/>
      <c r="BR2282"/>
      <c r="BS2282"/>
      <c r="BT2282"/>
      <c r="BU2282"/>
      <c r="BV2282"/>
      <c r="BW2282"/>
      <c r="BX2282"/>
      <c r="BY2282"/>
      <c r="BZ2282"/>
      <c r="CA2282"/>
      <c r="CB2282"/>
      <c r="CC2282"/>
      <c r="CD2282"/>
      <c r="CE2282"/>
      <c r="CF2282"/>
      <c r="CG2282"/>
      <c r="CH2282"/>
      <c r="CI2282"/>
      <c r="CJ2282"/>
      <c r="CK2282"/>
      <c r="CL2282"/>
      <c r="CN2282"/>
    </row>
    <row r="2283" spans="7:92" x14ac:dyDescent="0.4">
      <c r="G2283"/>
      <c r="I2283"/>
      <c r="J2283"/>
      <c r="R2283"/>
      <c r="S2283"/>
      <c r="T2283"/>
      <c r="U2283"/>
      <c r="V2283"/>
      <c r="W2283"/>
      <c r="X2283"/>
      <c r="Y2283"/>
      <c r="Z2283"/>
      <c r="AA2283"/>
      <c r="AB2283"/>
      <c r="AC2283"/>
      <c r="AD2283"/>
      <c r="AE2283"/>
      <c r="AF2283"/>
      <c r="AG2283"/>
      <c r="AH2283"/>
      <c r="AI2283"/>
      <c r="AJ2283"/>
      <c r="AK2283"/>
      <c r="AL2283"/>
      <c r="AM2283"/>
      <c r="AN2283"/>
      <c r="AO2283"/>
      <c r="AP2283"/>
      <c r="AQ2283"/>
      <c r="AR2283"/>
      <c r="AS2283"/>
      <c r="AT2283"/>
      <c r="AU2283"/>
      <c r="AV2283"/>
      <c r="AW2283"/>
      <c r="AX2283"/>
      <c r="AY2283"/>
      <c r="AZ2283"/>
      <c r="BA2283"/>
      <c r="BB2283"/>
      <c r="BC2283"/>
      <c r="BD2283"/>
      <c r="BE2283"/>
      <c r="BF2283"/>
      <c r="BG2283"/>
      <c r="BH2283"/>
      <c r="BI2283"/>
      <c r="BJ2283"/>
      <c r="BK2283"/>
      <c r="BL2283"/>
      <c r="BM2283"/>
      <c r="BN2283"/>
      <c r="BO2283"/>
      <c r="BP2283"/>
      <c r="BQ2283"/>
      <c r="BR2283"/>
      <c r="BS2283"/>
      <c r="BT2283"/>
      <c r="BU2283"/>
      <c r="BV2283"/>
      <c r="BW2283"/>
      <c r="BX2283"/>
      <c r="BY2283"/>
      <c r="BZ2283"/>
      <c r="CA2283"/>
      <c r="CB2283"/>
      <c r="CC2283"/>
      <c r="CD2283"/>
      <c r="CE2283"/>
      <c r="CF2283"/>
      <c r="CG2283"/>
      <c r="CH2283"/>
      <c r="CI2283"/>
      <c r="CJ2283"/>
      <c r="CK2283"/>
      <c r="CL2283"/>
      <c r="CN2283"/>
    </row>
    <row r="2284" spans="7:92" x14ac:dyDescent="0.4">
      <c r="G2284"/>
      <c r="I2284"/>
      <c r="J2284"/>
      <c r="R2284"/>
      <c r="S2284"/>
      <c r="T2284"/>
      <c r="U2284"/>
      <c r="V2284"/>
      <c r="W2284"/>
      <c r="X2284"/>
      <c r="Y2284"/>
      <c r="Z2284"/>
      <c r="AA2284"/>
      <c r="AB2284"/>
      <c r="AC2284"/>
      <c r="AD2284"/>
      <c r="AE2284"/>
      <c r="AF2284"/>
      <c r="AG2284"/>
      <c r="AH2284"/>
      <c r="AI2284"/>
      <c r="AJ2284"/>
      <c r="AK2284"/>
      <c r="AL2284"/>
      <c r="AM2284"/>
      <c r="AN2284"/>
      <c r="AO2284"/>
      <c r="AP2284"/>
      <c r="AQ2284"/>
      <c r="AR2284"/>
      <c r="AS2284"/>
      <c r="AT2284"/>
      <c r="AU2284"/>
      <c r="AV2284"/>
      <c r="AW2284"/>
      <c r="AX2284"/>
      <c r="AY2284"/>
      <c r="AZ2284"/>
      <c r="BA2284"/>
      <c r="BB2284"/>
      <c r="BC2284"/>
      <c r="BD2284"/>
      <c r="BE2284"/>
      <c r="BF2284"/>
      <c r="BG2284"/>
      <c r="BH2284"/>
      <c r="BI2284"/>
      <c r="BJ2284"/>
      <c r="BK2284"/>
      <c r="BL2284"/>
      <c r="BM2284"/>
      <c r="BN2284"/>
      <c r="BO2284"/>
      <c r="BP2284"/>
      <c r="BQ2284"/>
      <c r="BR2284"/>
      <c r="BS2284"/>
      <c r="BT2284"/>
      <c r="BU2284"/>
      <c r="BV2284"/>
      <c r="BW2284"/>
      <c r="BX2284"/>
      <c r="BY2284"/>
      <c r="BZ2284"/>
      <c r="CA2284"/>
      <c r="CB2284"/>
      <c r="CC2284"/>
      <c r="CD2284"/>
      <c r="CE2284"/>
      <c r="CF2284"/>
      <c r="CG2284"/>
      <c r="CH2284"/>
      <c r="CI2284"/>
      <c r="CJ2284"/>
      <c r="CK2284"/>
      <c r="CL2284"/>
      <c r="CN2284"/>
    </row>
    <row r="2285" spans="7:92" x14ac:dyDescent="0.4">
      <c r="G2285"/>
      <c r="I2285"/>
      <c r="J2285"/>
      <c r="R2285"/>
      <c r="S2285"/>
      <c r="T2285"/>
      <c r="U2285"/>
      <c r="V2285"/>
      <c r="W2285"/>
      <c r="X2285"/>
      <c r="Y2285"/>
      <c r="Z2285"/>
      <c r="AA2285"/>
      <c r="AB2285"/>
      <c r="AC2285"/>
      <c r="AD2285"/>
      <c r="AE2285"/>
      <c r="AF2285"/>
      <c r="AG2285"/>
      <c r="AH2285"/>
      <c r="AI2285"/>
      <c r="AJ2285"/>
      <c r="AK2285"/>
      <c r="AL2285"/>
      <c r="AM2285"/>
      <c r="AN2285"/>
      <c r="AO2285"/>
      <c r="AP2285"/>
      <c r="AQ2285"/>
      <c r="AR2285"/>
      <c r="AS2285"/>
      <c r="AT2285"/>
      <c r="AU2285"/>
      <c r="AV2285"/>
      <c r="AW2285"/>
      <c r="AX2285"/>
      <c r="AY2285"/>
      <c r="AZ2285"/>
      <c r="BA2285"/>
      <c r="BB2285"/>
      <c r="BC2285"/>
      <c r="BD2285"/>
      <c r="BE2285"/>
      <c r="BF2285"/>
      <c r="BG2285"/>
      <c r="BH2285"/>
      <c r="BI2285"/>
      <c r="BJ2285"/>
      <c r="BK2285"/>
      <c r="BL2285"/>
      <c r="BM2285"/>
      <c r="BN2285"/>
      <c r="BO2285"/>
      <c r="BP2285"/>
      <c r="BQ2285"/>
      <c r="BR2285"/>
      <c r="BS2285"/>
      <c r="BT2285"/>
      <c r="BU2285"/>
      <c r="BV2285"/>
      <c r="BW2285"/>
      <c r="BX2285"/>
      <c r="BY2285"/>
      <c r="BZ2285"/>
      <c r="CA2285"/>
      <c r="CB2285"/>
      <c r="CC2285"/>
      <c r="CD2285"/>
      <c r="CE2285"/>
      <c r="CF2285"/>
      <c r="CG2285"/>
      <c r="CH2285"/>
      <c r="CI2285"/>
      <c r="CJ2285"/>
      <c r="CK2285"/>
      <c r="CL2285"/>
      <c r="CN2285"/>
    </row>
    <row r="2286" spans="7:92" x14ac:dyDescent="0.4">
      <c r="G2286"/>
      <c r="I2286"/>
      <c r="J2286"/>
      <c r="R2286"/>
      <c r="S2286"/>
      <c r="T2286"/>
      <c r="U2286"/>
      <c r="V2286"/>
      <c r="W2286"/>
      <c r="X2286"/>
      <c r="Y2286"/>
      <c r="Z2286"/>
      <c r="AA2286"/>
      <c r="AB2286"/>
      <c r="AC2286"/>
      <c r="AD2286"/>
      <c r="AE2286"/>
      <c r="AF2286"/>
      <c r="AG2286"/>
      <c r="AH2286"/>
      <c r="AI2286"/>
      <c r="AJ2286"/>
      <c r="AK2286"/>
      <c r="AL2286"/>
      <c r="AM2286"/>
      <c r="AN2286"/>
      <c r="AO2286"/>
      <c r="AP2286"/>
      <c r="AQ2286"/>
      <c r="AR2286"/>
      <c r="AS2286"/>
      <c r="AT2286"/>
      <c r="AU2286"/>
      <c r="AV2286"/>
      <c r="AW2286"/>
      <c r="AX2286"/>
      <c r="AY2286"/>
      <c r="AZ2286"/>
      <c r="BA2286"/>
      <c r="BB2286"/>
      <c r="BC2286"/>
      <c r="BD2286"/>
      <c r="BE2286"/>
      <c r="BF2286"/>
      <c r="BG2286"/>
      <c r="BH2286"/>
      <c r="BI2286"/>
      <c r="BJ2286"/>
      <c r="BK2286"/>
      <c r="BL2286"/>
      <c r="BM2286"/>
      <c r="BN2286"/>
      <c r="BO2286"/>
      <c r="BP2286"/>
      <c r="BQ2286"/>
      <c r="BR2286"/>
      <c r="BS2286"/>
      <c r="BT2286"/>
      <c r="BU2286"/>
      <c r="BV2286"/>
      <c r="BW2286"/>
      <c r="BX2286"/>
      <c r="BY2286"/>
      <c r="BZ2286"/>
      <c r="CA2286"/>
      <c r="CB2286"/>
      <c r="CC2286"/>
      <c r="CD2286"/>
      <c r="CE2286"/>
      <c r="CF2286"/>
      <c r="CG2286"/>
      <c r="CH2286"/>
      <c r="CI2286"/>
      <c r="CJ2286"/>
      <c r="CK2286"/>
      <c r="CL2286"/>
      <c r="CN2286"/>
    </row>
    <row r="2287" spans="7:92" x14ac:dyDescent="0.4">
      <c r="G2287"/>
      <c r="I2287"/>
      <c r="J2287"/>
      <c r="R2287"/>
      <c r="S2287"/>
      <c r="T2287"/>
      <c r="U2287"/>
      <c r="V2287"/>
      <c r="W2287"/>
      <c r="X2287"/>
      <c r="Y2287"/>
      <c r="Z2287"/>
      <c r="AA2287"/>
      <c r="AB2287"/>
      <c r="AC2287"/>
      <c r="AD2287"/>
      <c r="AE2287"/>
      <c r="AF2287"/>
      <c r="AG2287"/>
      <c r="AH2287"/>
      <c r="AI2287"/>
      <c r="AJ2287"/>
      <c r="AK2287"/>
      <c r="AL2287"/>
      <c r="AM2287"/>
      <c r="AN2287"/>
      <c r="AO2287"/>
      <c r="AP2287"/>
      <c r="AQ2287"/>
      <c r="AR2287"/>
      <c r="AS2287"/>
      <c r="AT2287"/>
      <c r="AU2287"/>
      <c r="AV2287"/>
      <c r="AW2287"/>
      <c r="AX2287"/>
      <c r="AY2287"/>
      <c r="AZ2287"/>
      <c r="BA2287"/>
      <c r="BB2287"/>
      <c r="BC2287"/>
      <c r="BD2287"/>
      <c r="BE2287"/>
      <c r="BF2287"/>
      <c r="BG2287"/>
      <c r="BH2287"/>
      <c r="BI2287"/>
      <c r="BJ2287"/>
      <c r="BK2287"/>
      <c r="BL2287"/>
      <c r="BM2287"/>
      <c r="BN2287"/>
      <c r="BO2287"/>
      <c r="BP2287"/>
      <c r="BQ2287"/>
      <c r="BR2287"/>
      <c r="BS2287"/>
      <c r="BT2287"/>
      <c r="BU2287"/>
      <c r="BV2287"/>
      <c r="BW2287"/>
      <c r="BX2287"/>
      <c r="BY2287"/>
      <c r="BZ2287"/>
      <c r="CA2287"/>
      <c r="CB2287"/>
      <c r="CC2287"/>
      <c r="CD2287"/>
      <c r="CE2287"/>
      <c r="CF2287"/>
      <c r="CG2287"/>
      <c r="CH2287"/>
      <c r="CI2287"/>
      <c r="CJ2287"/>
      <c r="CK2287"/>
      <c r="CL2287"/>
      <c r="CN2287"/>
    </row>
    <row r="2288" spans="7:92" x14ac:dyDescent="0.4">
      <c r="G2288"/>
      <c r="I2288"/>
      <c r="J2288"/>
      <c r="R2288"/>
      <c r="S2288"/>
      <c r="T2288"/>
      <c r="U2288"/>
      <c r="V2288"/>
      <c r="W2288"/>
      <c r="X2288"/>
      <c r="Y2288"/>
      <c r="Z2288"/>
      <c r="AA2288"/>
      <c r="AB2288"/>
      <c r="AC2288"/>
      <c r="AD2288"/>
      <c r="AE2288"/>
      <c r="AF2288"/>
      <c r="AG2288"/>
      <c r="AH2288"/>
      <c r="AI2288"/>
      <c r="AJ2288"/>
      <c r="AK2288"/>
      <c r="AL2288"/>
      <c r="AM2288"/>
      <c r="AN2288"/>
      <c r="AO2288"/>
      <c r="AP2288"/>
      <c r="AQ2288"/>
      <c r="AR2288"/>
      <c r="AS2288"/>
      <c r="AT2288"/>
      <c r="AU2288"/>
      <c r="AV2288"/>
      <c r="AW2288"/>
      <c r="AX2288"/>
      <c r="AY2288"/>
      <c r="AZ2288"/>
      <c r="BA2288"/>
      <c r="BB2288"/>
      <c r="BC2288"/>
      <c r="BD2288"/>
      <c r="BE2288"/>
      <c r="BF2288"/>
      <c r="BG2288"/>
      <c r="BH2288"/>
      <c r="BI2288"/>
      <c r="BJ2288"/>
      <c r="BK2288"/>
      <c r="BL2288"/>
      <c r="BM2288"/>
      <c r="BN2288"/>
      <c r="BO2288"/>
      <c r="BP2288"/>
      <c r="BQ2288"/>
      <c r="BR2288"/>
      <c r="BS2288"/>
      <c r="BT2288"/>
      <c r="BU2288"/>
      <c r="BV2288"/>
      <c r="BW2288"/>
      <c r="BX2288"/>
      <c r="BY2288"/>
      <c r="BZ2288"/>
      <c r="CA2288"/>
      <c r="CB2288"/>
      <c r="CC2288"/>
      <c r="CD2288"/>
      <c r="CE2288"/>
      <c r="CF2288"/>
      <c r="CG2288"/>
      <c r="CH2288"/>
      <c r="CI2288"/>
      <c r="CJ2288"/>
      <c r="CK2288"/>
      <c r="CL2288"/>
      <c r="CN2288"/>
    </row>
    <row r="2289" spans="7:92" x14ac:dyDescent="0.4">
      <c r="G2289"/>
      <c r="I2289"/>
      <c r="J2289"/>
      <c r="R2289"/>
      <c r="S2289"/>
      <c r="T2289"/>
      <c r="U2289"/>
      <c r="V2289"/>
      <c r="W2289"/>
      <c r="X2289"/>
      <c r="Y2289"/>
      <c r="Z2289"/>
      <c r="AA2289"/>
      <c r="AB2289"/>
      <c r="AC2289"/>
      <c r="AD2289"/>
      <c r="AE2289"/>
      <c r="AF2289"/>
      <c r="AG2289"/>
      <c r="AH2289"/>
      <c r="AI2289"/>
      <c r="AJ2289"/>
      <c r="AK2289"/>
      <c r="AL2289"/>
      <c r="AM2289"/>
      <c r="AN2289"/>
      <c r="AO2289"/>
      <c r="AP2289"/>
      <c r="AQ2289"/>
      <c r="AR2289"/>
      <c r="AS2289"/>
      <c r="AT2289"/>
      <c r="AU2289"/>
      <c r="AV2289"/>
      <c r="AW2289"/>
      <c r="AX2289"/>
      <c r="AY2289"/>
      <c r="AZ2289"/>
      <c r="BA2289"/>
      <c r="BB2289"/>
      <c r="BC2289"/>
      <c r="BD2289"/>
      <c r="BE2289"/>
      <c r="BF2289"/>
      <c r="BG2289"/>
      <c r="BH2289"/>
      <c r="BI2289"/>
      <c r="BJ2289"/>
      <c r="BK2289"/>
      <c r="BL2289"/>
      <c r="BM2289"/>
      <c r="BN2289"/>
      <c r="BO2289"/>
      <c r="BP2289"/>
      <c r="BQ2289"/>
      <c r="BR2289"/>
      <c r="BS2289"/>
      <c r="BT2289"/>
      <c r="BU2289"/>
      <c r="BV2289"/>
      <c r="BW2289"/>
      <c r="BX2289"/>
      <c r="BY2289"/>
      <c r="BZ2289"/>
      <c r="CA2289"/>
      <c r="CB2289"/>
      <c r="CC2289"/>
      <c r="CD2289"/>
      <c r="CE2289"/>
      <c r="CF2289"/>
      <c r="CG2289"/>
      <c r="CH2289"/>
      <c r="CI2289"/>
      <c r="CJ2289"/>
      <c r="CK2289"/>
      <c r="CL2289"/>
      <c r="CN2289"/>
    </row>
    <row r="2290" spans="7:92" x14ac:dyDescent="0.4">
      <c r="G2290"/>
      <c r="I2290"/>
      <c r="J2290"/>
      <c r="R2290"/>
      <c r="S2290"/>
      <c r="T2290"/>
      <c r="U2290"/>
      <c r="V2290"/>
      <c r="W2290"/>
      <c r="X2290"/>
      <c r="Y2290"/>
      <c r="Z2290"/>
      <c r="AA2290"/>
      <c r="AB2290"/>
      <c r="AC2290"/>
      <c r="AD2290"/>
      <c r="AE2290"/>
      <c r="AF2290"/>
      <c r="AG2290"/>
      <c r="AH2290"/>
      <c r="AI2290"/>
      <c r="AJ2290"/>
      <c r="AK2290"/>
      <c r="AL2290"/>
      <c r="AM2290"/>
      <c r="AN2290"/>
      <c r="AO2290"/>
      <c r="AP2290"/>
      <c r="AQ2290"/>
      <c r="AR2290"/>
      <c r="AS2290"/>
      <c r="AT2290"/>
      <c r="AU2290"/>
      <c r="AV2290"/>
      <c r="AW2290"/>
      <c r="AX2290"/>
      <c r="AY2290"/>
      <c r="AZ2290"/>
      <c r="BA2290"/>
      <c r="BB2290"/>
      <c r="BC2290"/>
      <c r="BD2290"/>
      <c r="BE2290"/>
      <c r="BF2290"/>
      <c r="BG2290"/>
      <c r="BH2290"/>
      <c r="BI2290"/>
      <c r="BJ2290"/>
      <c r="BK2290"/>
      <c r="BL2290"/>
      <c r="BM2290"/>
      <c r="BN2290"/>
      <c r="BO2290"/>
      <c r="BP2290"/>
      <c r="BQ2290"/>
      <c r="BR2290"/>
      <c r="BS2290"/>
      <c r="BT2290"/>
      <c r="BU2290"/>
      <c r="BV2290"/>
      <c r="BW2290"/>
      <c r="BX2290"/>
      <c r="BY2290"/>
      <c r="BZ2290"/>
      <c r="CA2290"/>
      <c r="CB2290"/>
      <c r="CC2290"/>
      <c r="CD2290"/>
      <c r="CE2290"/>
      <c r="CF2290"/>
      <c r="CG2290"/>
      <c r="CH2290"/>
      <c r="CI2290"/>
      <c r="CJ2290"/>
      <c r="CK2290"/>
      <c r="CL2290"/>
      <c r="CN2290"/>
    </row>
    <row r="2291" spans="7:92" x14ac:dyDescent="0.4">
      <c r="G2291"/>
      <c r="I2291"/>
      <c r="J2291"/>
      <c r="R2291"/>
      <c r="S2291"/>
      <c r="T2291"/>
      <c r="U2291"/>
      <c r="V2291"/>
      <c r="W2291"/>
      <c r="X2291"/>
      <c r="Y2291"/>
      <c r="Z2291"/>
      <c r="AA2291"/>
      <c r="AB2291"/>
      <c r="AC2291"/>
      <c r="AD2291"/>
      <c r="AE2291"/>
      <c r="AF2291"/>
      <c r="AG2291"/>
      <c r="AH2291"/>
      <c r="AI2291"/>
      <c r="AJ2291"/>
      <c r="AK2291"/>
      <c r="AL2291"/>
      <c r="AM2291"/>
      <c r="AN2291"/>
      <c r="AO2291"/>
      <c r="AP2291"/>
      <c r="AQ2291"/>
      <c r="AR2291"/>
      <c r="AS2291"/>
      <c r="AT2291"/>
      <c r="AU2291"/>
      <c r="AV2291"/>
      <c r="AW2291"/>
      <c r="AX2291"/>
      <c r="AY2291"/>
      <c r="AZ2291"/>
      <c r="BA2291"/>
      <c r="BB2291"/>
      <c r="BC2291"/>
      <c r="BD2291"/>
      <c r="BE2291"/>
      <c r="BF2291"/>
      <c r="BG2291"/>
      <c r="BH2291"/>
      <c r="BI2291"/>
      <c r="BJ2291"/>
      <c r="BK2291"/>
      <c r="BL2291"/>
      <c r="BM2291"/>
      <c r="BN2291"/>
      <c r="BO2291"/>
      <c r="BP2291"/>
      <c r="BQ2291"/>
      <c r="BR2291"/>
      <c r="BS2291"/>
      <c r="BT2291"/>
      <c r="BU2291"/>
      <c r="BV2291"/>
      <c r="BW2291"/>
      <c r="BX2291"/>
      <c r="BY2291"/>
      <c r="BZ2291"/>
      <c r="CA2291"/>
      <c r="CB2291"/>
      <c r="CC2291"/>
      <c r="CD2291"/>
      <c r="CE2291"/>
      <c r="CF2291"/>
      <c r="CG2291"/>
      <c r="CH2291"/>
      <c r="CI2291"/>
      <c r="CJ2291"/>
      <c r="CK2291"/>
      <c r="CL2291"/>
      <c r="CN2291"/>
    </row>
    <row r="2292" spans="7:92" x14ac:dyDescent="0.4">
      <c r="G2292"/>
      <c r="I2292"/>
      <c r="J2292"/>
      <c r="R2292"/>
      <c r="S2292"/>
      <c r="T2292"/>
      <c r="U2292"/>
      <c r="V2292"/>
      <c r="W2292"/>
      <c r="X2292"/>
      <c r="Y2292"/>
      <c r="Z2292"/>
      <c r="AA2292"/>
      <c r="AB2292"/>
      <c r="AC2292"/>
      <c r="AD2292"/>
      <c r="AE2292"/>
      <c r="AF2292"/>
      <c r="AG2292"/>
      <c r="AH2292"/>
      <c r="AI2292"/>
      <c r="AJ2292"/>
      <c r="AK2292"/>
      <c r="AL2292"/>
      <c r="AM2292"/>
      <c r="AN2292"/>
      <c r="AO2292"/>
      <c r="AP2292"/>
      <c r="AQ2292"/>
      <c r="AR2292"/>
      <c r="AS2292"/>
      <c r="AT2292"/>
      <c r="AU2292"/>
      <c r="AV2292"/>
      <c r="AW2292"/>
      <c r="AX2292"/>
      <c r="AY2292"/>
      <c r="AZ2292"/>
      <c r="BA2292"/>
      <c r="BB2292"/>
      <c r="BC2292"/>
      <c r="BD2292"/>
      <c r="BE2292"/>
      <c r="BF2292"/>
      <c r="BG2292"/>
      <c r="BH2292"/>
      <c r="BI2292"/>
      <c r="BJ2292"/>
      <c r="BK2292"/>
      <c r="BL2292"/>
      <c r="BM2292"/>
      <c r="BN2292"/>
      <c r="BO2292"/>
      <c r="BP2292"/>
      <c r="BQ2292"/>
      <c r="BR2292"/>
      <c r="BS2292"/>
      <c r="BT2292"/>
      <c r="BU2292"/>
      <c r="BV2292"/>
      <c r="BW2292"/>
      <c r="BX2292"/>
      <c r="BY2292"/>
      <c r="BZ2292"/>
      <c r="CA2292"/>
      <c r="CB2292"/>
      <c r="CC2292"/>
      <c r="CD2292"/>
      <c r="CE2292"/>
      <c r="CF2292"/>
      <c r="CG2292"/>
      <c r="CH2292"/>
      <c r="CI2292"/>
      <c r="CJ2292"/>
      <c r="CK2292"/>
      <c r="CL2292"/>
      <c r="CN2292"/>
    </row>
    <row r="2293" spans="7:92" x14ac:dyDescent="0.4">
      <c r="G2293"/>
      <c r="I2293"/>
      <c r="J2293"/>
      <c r="R2293"/>
      <c r="S2293"/>
      <c r="T2293"/>
      <c r="U2293"/>
      <c r="V2293"/>
      <c r="W2293"/>
      <c r="X2293"/>
      <c r="Y2293"/>
      <c r="Z2293"/>
      <c r="AA2293"/>
      <c r="AB2293"/>
      <c r="AC2293"/>
      <c r="AD2293"/>
      <c r="AE2293"/>
      <c r="AF2293"/>
      <c r="AG2293"/>
      <c r="AH2293"/>
      <c r="AI2293"/>
      <c r="AJ2293"/>
      <c r="AK2293"/>
      <c r="AL2293"/>
      <c r="AM2293"/>
      <c r="AN2293"/>
      <c r="AO2293"/>
      <c r="AP2293"/>
      <c r="AQ2293"/>
      <c r="AR2293"/>
      <c r="AS2293"/>
      <c r="AT2293"/>
      <c r="AU2293"/>
      <c r="AV2293"/>
      <c r="AW2293"/>
      <c r="AX2293"/>
      <c r="AY2293"/>
      <c r="AZ2293"/>
      <c r="BA2293"/>
      <c r="BB2293"/>
      <c r="BC2293"/>
      <c r="BD2293"/>
      <c r="BE2293"/>
      <c r="BF2293"/>
      <c r="BG2293"/>
      <c r="BH2293"/>
      <c r="BI2293"/>
      <c r="BJ2293"/>
      <c r="BK2293"/>
      <c r="BL2293"/>
      <c r="BM2293"/>
      <c r="BN2293"/>
      <c r="BO2293"/>
      <c r="BP2293"/>
      <c r="BQ2293"/>
      <c r="BR2293"/>
      <c r="BS2293"/>
      <c r="BT2293"/>
      <c r="BU2293"/>
      <c r="BV2293"/>
      <c r="BW2293"/>
      <c r="BX2293"/>
      <c r="BY2293"/>
      <c r="BZ2293"/>
      <c r="CA2293"/>
      <c r="CB2293"/>
      <c r="CC2293"/>
      <c r="CD2293"/>
      <c r="CE2293"/>
      <c r="CF2293"/>
      <c r="CG2293"/>
      <c r="CH2293"/>
      <c r="CI2293"/>
      <c r="CJ2293"/>
      <c r="CK2293"/>
      <c r="CL2293"/>
      <c r="CN2293"/>
    </row>
    <row r="2294" spans="7:92" x14ac:dyDescent="0.4">
      <c r="G2294"/>
      <c r="I2294"/>
      <c r="J2294"/>
      <c r="R2294"/>
      <c r="S2294"/>
      <c r="T2294"/>
      <c r="U2294"/>
      <c r="V2294"/>
      <c r="W2294"/>
      <c r="X2294"/>
      <c r="Y2294"/>
      <c r="Z2294"/>
      <c r="AA2294"/>
      <c r="AB2294"/>
      <c r="AC2294"/>
      <c r="AD2294"/>
      <c r="AE2294"/>
      <c r="AF2294"/>
      <c r="AG2294"/>
      <c r="AH2294"/>
      <c r="AI2294"/>
      <c r="AJ2294"/>
      <c r="AK2294"/>
      <c r="AL2294"/>
      <c r="AM2294"/>
      <c r="AN2294"/>
      <c r="AO2294"/>
      <c r="AP2294"/>
      <c r="AQ2294"/>
      <c r="AR2294"/>
      <c r="AS2294"/>
      <c r="AT2294"/>
      <c r="AU2294"/>
      <c r="AV2294"/>
      <c r="AW2294"/>
      <c r="AX2294"/>
      <c r="AY2294"/>
      <c r="AZ2294"/>
      <c r="BA2294"/>
      <c r="BB2294"/>
      <c r="BC2294"/>
      <c r="BD2294"/>
      <c r="BE2294"/>
      <c r="BF2294"/>
      <c r="BG2294"/>
      <c r="BH2294"/>
      <c r="BI2294"/>
      <c r="BJ2294"/>
      <c r="BK2294"/>
      <c r="BL2294"/>
      <c r="BM2294"/>
      <c r="BN2294"/>
      <c r="BO2294"/>
      <c r="BP2294"/>
      <c r="BQ2294"/>
      <c r="BR2294"/>
      <c r="BS2294"/>
      <c r="BT2294"/>
      <c r="BU2294"/>
      <c r="BV2294"/>
      <c r="BW2294"/>
      <c r="BX2294"/>
      <c r="BY2294"/>
      <c r="BZ2294"/>
      <c r="CA2294"/>
      <c r="CB2294"/>
      <c r="CC2294"/>
      <c r="CD2294"/>
      <c r="CE2294"/>
      <c r="CF2294"/>
      <c r="CG2294"/>
      <c r="CH2294"/>
      <c r="CI2294"/>
      <c r="CJ2294"/>
      <c r="CK2294"/>
      <c r="CL2294"/>
      <c r="CN2294"/>
    </row>
    <row r="2295" spans="7:92" x14ac:dyDescent="0.4">
      <c r="G2295"/>
      <c r="I2295"/>
      <c r="J2295"/>
      <c r="R2295"/>
      <c r="S2295"/>
      <c r="T2295"/>
      <c r="U2295"/>
      <c r="V2295"/>
      <c r="W2295"/>
      <c r="X2295"/>
      <c r="Y2295"/>
      <c r="Z2295"/>
      <c r="AA2295"/>
      <c r="AB2295"/>
      <c r="AC2295"/>
      <c r="AD2295"/>
      <c r="AE2295"/>
      <c r="AF2295"/>
      <c r="AG2295"/>
      <c r="AH2295"/>
      <c r="AI2295"/>
      <c r="AJ2295"/>
      <c r="AK2295"/>
      <c r="AL2295"/>
      <c r="AM2295"/>
      <c r="AN2295"/>
      <c r="AO2295"/>
      <c r="AP2295"/>
      <c r="AQ2295"/>
      <c r="AR2295"/>
      <c r="AS2295"/>
      <c r="AT2295"/>
      <c r="AU2295"/>
      <c r="AV2295"/>
      <c r="AW2295"/>
      <c r="AX2295"/>
      <c r="AY2295"/>
      <c r="AZ2295"/>
      <c r="BA2295"/>
      <c r="BB2295"/>
      <c r="BC2295"/>
      <c r="BD2295"/>
      <c r="BE2295"/>
      <c r="BF2295"/>
      <c r="BG2295"/>
      <c r="BH2295"/>
      <c r="BI2295"/>
      <c r="BJ2295"/>
      <c r="BK2295"/>
      <c r="BL2295"/>
      <c r="BM2295"/>
      <c r="BN2295"/>
      <c r="BO2295"/>
      <c r="BP2295"/>
      <c r="BQ2295"/>
      <c r="BR2295"/>
      <c r="BS2295"/>
      <c r="BT2295"/>
      <c r="BU2295"/>
      <c r="BV2295"/>
      <c r="BW2295"/>
      <c r="BX2295"/>
      <c r="BY2295"/>
      <c r="BZ2295"/>
      <c r="CA2295"/>
      <c r="CB2295"/>
      <c r="CC2295"/>
      <c r="CD2295"/>
      <c r="CE2295"/>
      <c r="CF2295"/>
      <c r="CG2295"/>
      <c r="CH2295"/>
      <c r="CI2295"/>
      <c r="CJ2295"/>
      <c r="CK2295"/>
      <c r="CL2295"/>
      <c r="CN2295"/>
    </row>
    <row r="2296" spans="7:92" x14ac:dyDescent="0.4">
      <c r="G2296"/>
      <c r="I2296"/>
      <c r="J2296"/>
      <c r="R2296"/>
      <c r="S2296"/>
      <c r="T2296"/>
      <c r="U2296"/>
      <c r="V2296"/>
      <c r="W2296"/>
      <c r="X2296"/>
      <c r="Y2296"/>
      <c r="Z2296"/>
      <c r="AA2296"/>
      <c r="AB2296"/>
      <c r="AC2296"/>
      <c r="AD2296"/>
      <c r="AE2296"/>
      <c r="AF2296"/>
      <c r="AG2296"/>
      <c r="AH2296"/>
      <c r="AI2296"/>
      <c r="AJ2296"/>
      <c r="AK2296"/>
      <c r="AL2296"/>
      <c r="AM2296"/>
      <c r="AN2296"/>
      <c r="AO2296"/>
      <c r="AP2296"/>
      <c r="AQ2296"/>
      <c r="AR2296"/>
      <c r="AS2296"/>
      <c r="AT2296"/>
      <c r="AU2296"/>
      <c r="AV2296"/>
      <c r="AW2296"/>
      <c r="AX2296"/>
      <c r="AY2296"/>
      <c r="AZ2296"/>
      <c r="BA2296"/>
      <c r="BB2296"/>
      <c r="BC2296"/>
      <c r="BD2296"/>
      <c r="BE2296"/>
      <c r="BF2296"/>
      <c r="BG2296"/>
      <c r="BH2296"/>
      <c r="BI2296"/>
      <c r="BJ2296"/>
      <c r="BK2296"/>
      <c r="BL2296"/>
      <c r="BM2296"/>
      <c r="BN2296"/>
      <c r="BO2296"/>
      <c r="BP2296"/>
      <c r="BQ2296"/>
      <c r="BR2296"/>
      <c r="BS2296"/>
      <c r="BT2296"/>
      <c r="BU2296"/>
      <c r="BV2296"/>
      <c r="BW2296"/>
      <c r="BX2296"/>
      <c r="BY2296"/>
      <c r="BZ2296"/>
      <c r="CA2296"/>
      <c r="CB2296"/>
      <c r="CC2296"/>
      <c r="CD2296"/>
      <c r="CE2296"/>
      <c r="CF2296"/>
      <c r="CG2296"/>
      <c r="CH2296"/>
      <c r="CI2296"/>
      <c r="CJ2296"/>
      <c r="CK2296"/>
      <c r="CL2296"/>
      <c r="CN2296"/>
    </row>
    <row r="2297" spans="7:92" x14ac:dyDescent="0.4">
      <c r="G2297"/>
      <c r="I2297"/>
      <c r="J2297"/>
      <c r="R2297"/>
      <c r="S2297"/>
      <c r="T2297"/>
      <c r="U2297"/>
      <c r="V2297"/>
      <c r="W2297"/>
      <c r="X2297"/>
      <c r="Y2297"/>
      <c r="Z2297"/>
      <c r="AA2297"/>
      <c r="AB2297"/>
      <c r="AC2297"/>
      <c r="AD2297"/>
      <c r="AE2297"/>
      <c r="AF2297"/>
      <c r="AG2297"/>
      <c r="AH2297"/>
      <c r="AI2297"/>
      <c r="AJ2297"/>
      <c r="AK2297"/>
      <c r="AL2297"/>
      <c r="AM2297"/>
      <c r="AN2297"/>
      <c r="AO2297"/>
      <c r="AP2297"/>
      <c r="AQ2297"/>
      <c r="AR2297"/>
      <c r="AS2297"/>
      <c r="AT2297"/>
      <c r="AU2297"/>
      <c r="AV2297"/>
      <c r="AW2297"/>
      <c r="AX2297"/>
      <c r="AY2297"/>
      <c r="AZ2297"/>
      <c r="BA2297"/>
      <c r="BB2297"/>
      <c r="BC2297"/>
      <c r="BD2297"/>
      <c r="BE2297"/>
      <c r="BF2297"/>
      <c r="BG2297"/>
      <c r="BH2297"/>
      <c r="BI2297"/>
      <c r="BJ2297"/>
      <c r="BK2297"/>
      <c r="BL2297"/>
      <c r="BM2297"/>
      <c r="BN2297"/>
      <c r="BO2297"/>
      <c r="BP2297"/>
      <c r="BQ2297"/>
      <c r="BR2297"/>
      <c r="BS2297"/>
      <c r="BT2297"/>
      <c r="BU2297"/>
      <c r="BV2297"/>
      <c r="BW2297"/>
      <c r="BX2297"/>
      <c r="BY2297"/>
      <c r="BZ2297"/>
      <c r="CA2297"/>
      <c r="CB2297"/>
      <c r="CC2297"/>
      <c r="CD2297"/>
      <c r="CE2297"/>
      <c r="CF2297"/>
      <c r="CG2297"/>
      <c r="CH2297"/>
      <c r="CI2297"/>
      <c r="CJ2297"/>
      <c r="CK2297"/>
      <c r="CL2297"/>
      <c r="CN2297"/>
    </row>
    <row r="2298" spans="7:92" x14ac:dyDescent="0.4">
      <c r="G2298"/>
      <c r="I2298"/>
      <c r="J2298"/>
      <c r="R2298"/>
      <c r="S2298"/>
      <c r="T2298"/>
      <c r="U2298"/>
      <c r="V2298"/>
      <c r="W2298"/>
      <c r="X2298"/>
      <c r="Y2298"/>
      <c r="Z2298"/>
      <c r="AA2298"/>
      <c r="AB2298"/>
      <c r="AC2298"/>
      <c r="AD2298"/>
      <c r="AE2298"/>
      <c r="AF2298"/>
      <c r="AG2298"/>
      <c r="AH2298"/>
      <c r="AI2298"/>
      <c r="AJ2298"/>
      <c r="AK2298"/>
      <c r="AL2298"/>
      <c r="AM2298"/>
      <c r="AN2298"/>
      <c r="AO2298"/>
      <c r="AP2298"/>
      <c r="AQ2298"/>
      <c r="AR2298"/>
      <c r="AS2298"/>
      <c r="AT2298"/>
      <c r="AU2298"/>
      <c r="AV2298"/>
      <c r="AW2298"/>
      <c r="AX2298"/>
      <c r="AY2298"/>
      <c r="AZ2298"/>
      <c r="BA2298"/>
      <c r="BB2298"/>
      <c r="BC2298"/>
      <c r="BD2298"/>
      <c r="BE2298"/>
      <c r="BF2298"/>
      <c r="BG2298"/>
      <c r="BH2298"/>
      <c r="BI2298"/>
      <c r="BJ2298"/>
      <c r="BK2298"/>
      <c r="BL2298"/>
      <c r="BM2298"/>
      <c r="BN2298"/>
      <c r="BO2298"/>
      <c r="BP2298"/>
      <c r="BQ2298"/>
      <c r="BR2298"/>
      <c r="BS2298"/>
      <c r="BT2298"/>
      <c r="BU2298"/>
      <c r="BV2298"/>
      <c r="BW2298"/>
      <c r="BX2298"/>
      <c r="BY2298"/>
      <c r="BZ2298"/>
      <c r="CA2298"/>
      <c r="CB2298"/>
      <c r="CC2298"/>
      <c r="CD2298"/>
      <c r="CE2298"/>
      <c r="CF2298"/>
      <c r="CG2298"/>
      <c r="CH2298"/>
      <c r="CI2298"/>
      <c r="CJ2298"/>
      <c r="CK2298"/>
      <c r="CL2298"/>
      <c r="CN2298"/>
    </row>
    <row r="2299" spans="7:92" x14ac:dyDescent="0.4">
      <c r="G2299"/>
      <c r="I2299"/>
      <c r="J2299"/>
      <c r="R2299"/>
      <c r="S2299"/>
      <c r="T2299"/>
      <c r="U2299"/>
      <c r="V2299"/>
      <c r="W2299"/>
      <c r="X2299"/>
      <c r="Y2299"/>
      <c r="Z2299"/>
      <c r="AA2299"/>
      <c r="AB2299"/>
      <c r="AC2299"/>
      <c r="AD2299"/>
      <c r="AE2299"/>
      <c r="AF2299"/>
      <c r="AG2299"/>
      <c r="AH2299"/>
      <c r="AI2299"/>
      <c r="AJ2299"/>
      <c r="AK2299"/>
      <c r="AL2299"/>
      <c r="AM2299"/>
      <c r="AN2299"/>
      <c r="AO2299"/>
      <c r="AP2299"/>
      <c r="AQ2299"/>
      <c r="AR2299"/>
      <c r="AS2299"/>
      <c r="AT2299"/>
      <c r="AU2299"/>
      <c r="AV2299"/>
      <c r="AW2299"/>
      <c r="AX2299"/>
      <c r="AY2299"/>
      <c r="AZ2299"/>
      <c r="BA2299"/>
      <c r="BB2299"/>
      <c r="BC2299"/>
      <c r="BD2299"/>
      <c r="BE2299"/>
      <c r="BF2299"/>
      <c r="BG2299"/>
      <c r="BH2299"/>
      <c r="BI2299"/>
      <c r="BJ2299"/>
      <c r="BK2299"/>
      <c r="BL2299"/>
      <c r="BM2299"/>
      <c r="BN2299"/>
      <c r="BO2299"/>
      <c r="BP2299"/>
      <c r="BQ2299"/>
      <c r="BR2299"/>
      <c r="BS2299"/>
      <c r="BT2299"/>
      <c r="BU2299"/>
      <c r="BV2299"/>
      <c r="BW2299"/>
      <c r="BX2299"/>
      <c r="BY2299"/>
      <c r="BZ2299"/>
      <c r="CA2299"/>
      <c r="CB2299"/>
      <c r="CC2299"/>
      <c r="CD2299"/>
      <c r="CE2299"/>
      <c r="CF2299"/>
      <c r="CG2299"/>
      <c r="CH2299"/>
      <c r="CI2299"/>
      <c r="CJ2299"/>
      <c r="CK2299"/>
      <c r="CL2299"/>
      <c r="CN2299"/>
    </row>
    <row r="2300" spans="7:92" x14ac:dyDescent="0.4">
      <c r="G2300"/>
      <c r="I2300"/>
      <c r="J2300"/>
      <c r="R2300"/>
      <c r="S2300"/>
      <c r="T2300"/>
      <c r="U2300"/>
      <c r="V2300"/>
      <c r="W2300"/>
      <c r="X2300"/>
      <c r="Y2300"/>
      <c r="Z2300"/>
      <c r="AA2300"/>
      <c r="AB2300"/>
      <c r="AC2300"/>
      <c r="AD2300"/>
      <c r="AE2300"/>
      <c r="AF2300"/>
      <c r="AG2300"/>
      <c r="AH2300"/>
      <c r="AI2300"/>
      <c r="AJ2300"/>
      <c r="AK2300"/>
      <c r="AL2300"/>
      <c r="AM2300"/>
      <c r="AN2300"/>
      <c r="AO2300"/>
      <c r="AP2300"/>
      <c r="AQ2300"/>
      <c r="AR2300"/>
      <c r="AS2300"/>
      <c r="AT2300"/>
      <c r="AU2300"/>
      <c r="AV2300"/>
      <c r="AW2300"/>
      <c r="AX2300"/>
      <c r="AY2300"/>
      <c r="AZ2300"/>
      <c r="BA2300"/>
      <c r="BB2300"/>
      <c r="BC2300"/>
      <c r="BD2300"/>
      <c r="BE2300"/>
      <c r="BF2300"/>
      <c r="BG2300"/>
      <c r="BH2300"/>
      <c r="BI2300"/>
      <c r="BJ2300"/>
      <c r="BK2300"/>
      <c r="BL2300"/>
      <c r="BM2300"/>
      <c r="BN2300"/>
      <c r="BO2300"/>
      <c r="BP2300"/>
      <c r="BQ2300"/>
      <c r="BR2300"/>
      <c r="BS2300"/>
      <c r="BT2300"/>
      <c r="BU2300"/>
      <c r="BV2300"/>
      <c r="BW2300"/>
      <c r="BX2300"/>
      <c r="BY2300"/>
      <c r="BZ2300"/>
      <c r="CA2300"/>
      <c r="CB2300"/>
      <c r="CC2300"/>
      <c r="CD2300"/>
      <c r="CE2300"/>
      <c r="CF2300"/>
      <c r="CG2300"/>
      <c r="CH2300"/>
      <c r="CI2300"/>
      <c r="CJ2300"/>
      <c r="CK2300"/>
      <c r="CL2300"/>
      <c r="CN2300"/>
    </row>
    <row r="2301" spans="7:92" x14ac:dyDescent="0.4">
      <c r="G2301"/>
      <c r="I2301"/>
      <c r="J2301"/>
      <c r="R2301"/>
      <c r="S2301"/>
      <c r="T2301"/>
      <c r="U2301"/>
      <c r="V2301"/>
      <c r="W2301"/>
      <c r="X2301"/>
      <c r="Y2301"/>
      <c r="Z2301"/>
      <c r="AA2301"/>
      <c r="AB2301"/>
      <c r="AC2301"/>
      <c r="AD2301"/>
      <c r="AE2301"/>
      <c r="AF2301"/>
      <c r="AG2301"/>
      <c r="AH2301"/>
      <c r="AI2301"/>
      <c r="AJ2301"/>
      <c r="AK2301"/>
      <c r="AL2301"/>
      <c r="AM2301"/>
      <c r="AN2301"/>
      <c r="AO2301"/>
      <c r="AP2301"/>
      <c r="AQ2301"/>
      <c r="AR2301"/>
      <c r="AS2301"/>
      <c r="AT2301"/>
      <c r="AU2301"/>
      <c r="AV2301"/>
      <c r="AW2301"/>
      <c r="AX2301"/>
      <c r="AY2301"/>
      <c r="AZ2301"/>
      <c r="BA2301"/>
      <c r="BB2301"/>
      <c r="BC2301"/>
      <c r="BD2301"/>
      <c r="BE2301"/>
      <c r="BF2301"/>
      <c r="BG2301"/>
      <c r="BH2301"/>
      <c r="BI2301"/>
      <c r="BJ2301"/>
      <c r="BK2301"/>
      <c r="BL2301"/>
      <c r="BM2301"/>
      <c r="BN2301"/>
      <c r="BO2301"/>
      <c r="BP2301"/>
      <c r="BQ2301"/>
      <c r="BR2301"/>
      <c r="BS2301"/>
      <c r="BT2301"/>
      <c r="BU2301"/>
      <c r="BV2301"/>
      <c r="BW2301"/>
      <c r="BX2301"/>
      <c r="BY2301"/>
      <c r="BZ2301"/>
      <c r="CA2301"/>
      <c r="CB2301"/>
      <c r="CC2301"/>
      <c r="CD2301"/>
      <c r="CE2301"/>
      <c r="CF2301"/>
      <c r="CG2301"/>
      <c r="CH2301"/>
      <c r="CI2301"/>
      <c r="CJ2301"/>
      <c r="CK2301"/>
      <c r="CL2301"/>
      <c r="CN2301"/>
    </row>
    <row r="2302" spans="7:92" x14ac:dyDescent="0.4">
      <c r="G2302"/>
      <c r="I2302"/>
      <c r="J2302"/>
      <c r="R2302"/>
      <c r="S2302"/>
      <c r="T2302"/>
      <c r="U2302"/>
      <c r="V2302"/>
      <c r="W2302"/>
      <c r="X2302"/>
      <c r="Y2302"/>
      <c r="Z2302"/>
      <c r="AA2302"/>
      <c r="AB2302"/>
      <c r="AC2302"/>
      <c r="AD2302"/>
      <c r="AE2302"/>
      <c r="AF2302"/>
      <c r="AG2302"/>
      <c r="AH2302"/>
      <c r="AI2302"/>
      <c r="AJ2302"/>
      <c r="AK2302"/>
      <c r="AL2302"/>
      <c r="AM2302"/>
      <c r="AN2302"/>
      <c r="AO2302"/>
      <c r="AP2302"/>
      <c r="AQ2302"/>
      <c r="AR2302"/>
      <c r="AS2302"/>
      <c r="AT2302"/>
      <c r="AU2302"/>
      <c r="AV2302"/>
      <c r="AW2302"/>
      <c r="AX2302"/>
      <c r="AY2302"/>
      <c r="AZ2302"/>
      <c r="BA2302"/>
      <c r="BB2302"/>
      <c r="BC2302"/>
      <c r="BD2302"/>
      <c r="BE2302"/>
      <c r="BF2302"/>
      <c r="BG2302"/>
      <c r="BH2302"/>
      <c r="BI2302"/>
      <c r="BJ2302"/>
      <c r="BK2302"/>
      <c r="BL2302"/>
      <c r="BM2302"/>
      <c r="BN2302"/>
      <c r="BO2302"/>
      <c r="BP2302"/>
      <c r="BQ2302"/>
      <c r="BR2302"/>
      <c r="BS2302"/>
      <c r="BT2302"/>
      <c r="BU2302"/>
      <c r="BV2302"/>
      <c r="BW2302"/>
      <c r="BX2302"/>
      <c r="BY2302"/>
      <c r="BZ2302"/>
      <c r="CA2302"/>
      <c r="CB2302"/>
      <c r="CC2302"/>
      <c r="CD2302"/>
      <c r="CE2302"/>
      <c r="CF2302"/>
      <c r="CG2302"/>
      <c r="CH2302"/>
      <c r="CI2302"/>
      <c r="CJ2302"/>
      <c r="CK2302"/>
      <c r="CL2302"/>
      <c r="CN2302"/>
    </row>
    <row r="2303" spans="7:92" x14ac:dyDescent="0.4">
      <c r="G2303"/>
      <c r="I2303"/>
      <c r="J2303"/>
      <c r="R2303"/>
      <c r="S2303"/>
      <c r="T2303"/>
      <c r="U2303"/>
      <c r="V2303"/>
      <c r="W2303"/>
      <c r="X2303"/>
      <c r="Y2303"/>
      <c r="Z2303"/>
      <c r="AA2303"/>
      <c r="AB2303"/>
      <c r="AC2303"/>
      <c r="AD2303"/>
      <c r="AE2303"/>
      <c r="AF2303"/>
      <c r="AG2303"/>
      <c r="AH2303"/>
      <c r="AI2303"/>
      <c r="AJ2303"/>
      <c r="AK2303"/>
      <c r="AL2303"/>
      <c r="AM2303"/>
      <c r="AN2303"/>
      <c r="AO2303"/>
      <c r="AP2303"/>
      <c r="AQ2303"/>
      <c r="AR2303"/>
      <c r="AS2303"/>
      <c r="AT2303"/>
      <c r="AU2303"/>
      <c r="AV2303"/>
      <c r="AW2303"/>
      <c r="AX2303"/>
      <c r="AY2303"/>
      <c r="AZ2303"/>
      <c r="BA2303"/>
      <c r="BB2303"/>
      <c r="BC2303"/>
      <c r="BD2303"/>
      <c r="BE2303"/>
      <c r="BF2303"/>
      <c r="BG2303"/>
      <c r="BH2303"/>
      <c r="BI2303"/>
      <c r="BJ2303"/>
      <c r="BK2303"/>
      <c r="BL2303"/>
      <c r="BM2303"/>
      <c r="BN2303"/>
      <c r="BO2303"/>
      <c r="BP2303"/>
      <c r="BQ2303"/>
      <c r="BR2303"/>
      <c r="BS2303"/>
      <c r="BT2303"/>
      <c r="BU2303"/>
      <c r="BV2303"/>
      <c r="BW2303"/>
      <c r="BX2303"/>
      <c r="BY2303"/>
      <c r="BZ2303"/>
      <c r="CA2303"/>
      <c r="CB2303"/>
      <c r="CC2303"/>
      <c r="CD2303"/>
      <c r="CE2303"/>
      <c r="CF2303"/>
      <c r="CG2303"/>
      <c r="CH2303"/>
      <c r="CI2303"/>
      <c r="CJ2303"/>
      <c r="CK2303"/>
      <c r="CL2303"/>
      <c r="CN2303"/>
    </row>
    <row r="2304" spans="7:92" x14ac:dyDescent="0.4">
      <c r="G2304"/>
      <c r="I2304"/>
      <c r="J2304"/>
      <c r="R2304"/>
      <c r="S2304"/>
      <c r="T2304"/>
      <c r="U2304"/>
      <c r="V2304"/>
      <c r="W2304"/>
      <c r="X2304"/>
      <c r="Y2304"/>
      <c r="Z2304"/>
      <c r="AA2304"/>
      <c r="AB2304"/>
      <c r="AC2304"/>
      <c r="AD2304"/>
      <c r="AE2304"/>
      <c r="AF2304"/>
      <c r="AG2304"/>
      <c r="AH2304"/>
      <c r="AI2304"/>
      <c r="AJ2304"/>
      <c r="AK2304"/>
      <c r="AL2304"/>
      <c r="AM2304"/>
      <c r="AN2304"/>
      <c r="AO2304"/>
      <c r="AP2304"/>
      <c r="AQ2304"/>
      <c r="AR2304"/>
      <c r="AS2304"/>
      <c r="AT2304"/>
      <c r="AU2304"/>
      <c r="AV2304"/>
      <c r="AW2304"/>
      <c r="AX2304"/>
      <c r="AY2304"/>
      <c r="AZ2304"/>
      <c r="BA2304"/>
      <c r="BB2304"/>
      <c r="BC2304"/>
      <c r="BD2304"/>
      <c r="BE2304"/>
      <c r="BF2304"/>
      <c r="BG2304"/>
      <c r="BH2304"/>
      <c r="BI2304"/>
      <c r="BJ2304"/>
      <c r="BK2304"/>
      <c r="BL2304"/>
      <c r="BM2304"/>
      <c r="BN2304"/>
      <c r="BO2304"/>
      <c r="BP2304"/>
      <c r="BQ2304"/>
      <c r="BR2304"/>
      <c r="BS2304"/>
      <c r="BT2304"/>
      <c r="BU2304"/>
      <c r="BV2304"/>
      <c r="BW2304"/>
      <c r="BX2304"/>
      <c r="BY2304"/>
      <c r="BZ2304"/>
      <c r="CA2304"/>
      <c r="CB2304"/>
      <c r="CC2304"/>
      <c r="CD2304"/>
      <c r="CE2304"/>
      <c r="CF2304"/>
      <c r="CG2304"/>
      <c r="CH2304"/>
      <c r="CI2304"/>
      <c r="CJ2304"/>
      <c r="CK2304"/>
      <c r="CL2304"/>
      <c r="CN2304"/>
    </row>
    <row r="2305" spans="7:92" x14ac:dyDescent="0.4">
      <c r="G2305"/>
      <c r="I2305"/>
      <c r="J2305"/>
      <c r="R2305"/>
      <c r="S2305"/>
      <c r="T2305"/>
      <c r="U2305"/>
      <c r="V2305"/>
      <c r="W2305"/>
      <c r="X2305"/>
      <c r="Y2305"/>
      <c r="Z2305"/>
      <c r="AA2305"/>
      <c r="AB2305"/>
      <c r="AC2305"/>
      <c r="AD2305"/>
      <c r="AE2305"/>
      <c r="AF2305"/>
      <c r="AG2305"/>
      <c r="AH2305"/>
      <c r="AI2305"/>
      <c r="AJ2305"/>
      <c r="AK2305"/>
      <c r="AL2305"/>
      <c r="AM2305"/>
      <c r="AN2305"/>
      <c r="AO2305"/>
      <c r="AP2305"/>
      <c r="AQ2305"/>
      <c r="AR2305"/>
      <c r="AS2305"/>
      <c r="AT2305"/>
      <c r="AU2305"/>
      <c r="AV2305"/>
      <c r="AW2305"/>
      <c r="AX2305"/>
      <c r="AY2305"/>
      <c r="AZ2305"/>
      <c r="BA2305"/>
      <c r="BB2305"/>
      <c r="BC2305"/>
      <c r="BD2305"/>
      <c r="BE2305"/>
      <c r="BF2305"/>
      <c r="BG2305"/>
      <c r="BH2305"/>
      <c r="BI2305"/>
      <c r="BJ2305"/>
      <c r="BK2305"/>
      <c r="BL2305"/>
      <c r="BM2305"/>
      <c r="BN2305"/>
      <c r="BO2305"/>
      <c r="BP2305"/>
      <c r="BQ2305"/>
      <c r="BR2305"/>
      <c r="BS2305"/>
      <c r="BT2305"/>
      <c r="BU2305"/>
      <c r="BV2305"/>
      <c r="BW2305"/>
      <c r="BX2305"/>
      <c r="BY2305"/>
      <c r="BZ2305"/>
      <c r="CA2305"/>
      <c r="CB2305"/>
      <c r="CC2305"/>
      <c r="CD2305"/>
      <c r="CE2305"/>
      <c r="CF2305"/>
      <c r="CG2305"/>
      <c r="CH2305"/>
      <c r="CI2305"/>
      <c r="CJ2305"/>
      <c r="CK2305"/>
      <c r="CL2305"/>
      <c r="CN2305"/>
    </row>
    <row r="2306" spans="7:92" x14ac:dyDescent="0.4">
      <c r="G2306"/>
      <c r="I2306"/>
      <c r="J2306"/>
      <c r="R2306"/>
      <c r="S2306"/>
      <c r="T2306"/>
      <c r="U2306"/>
      <c r="V2306"/>
      <c r="W2306"/>
      <c r="X2306"/>
      <c r="Y2306"/>
      <c r="Z2306"/>
      <c r="AA2306"/>
      <c r="AB2306"/>
      <c r="AC2306"/>
      <c r="AD2306"/>
      <c r="AE2306"/>
      <c r="AF2306"/>
      <c r="AG2306"/>
      <c r="AH2306"/>
      <c r="AI2306"/>
      <c r="AJ2306"/>
      <c r="AK2306"/>
      <c r="AL2306"/>
      <c r="AM2306"/>
      <c r="AN2306"/>
      <c r="AO2306"/>
      <c r="AP2306"/>
      <c r="AQ2306"/>
      <c r="AR2306"/>
      <c r="AS2306"/>
      <c r="AT2306"/>
      <c r="AU2306"/>
      <c r="AV2306"/>
      <c r="AW2306"/>
      <c r="AX2306"/>
      <c r="AY2306"/>
      <c r="AZ2306"/>
      <c r="BA2306"/>
      <c r="BB2306"/>
      <c r="BC2306"/>
      <c r="BD2306"/>
      <c r="BE2306"/>
      <c r="BF2306"/>
      <c r="BG2306"/>
      <c r="BH2306"/>
      <c r="BI2306"/>
      <c r="BJ2306"/>
      <c r="BK2306"/>
      <c r="BL2306"/>
      <c r="BM2306"/>
      <c r="BN2306"/>
      <c r="BO2306"/>
      <c r="BP2306"/>
      <c r="BQ2306"/>
      <c r="BR2306"/>
      <c r="BS2306"/>
      <c r="BT2306"/>
      <c r="BU2306"/>
      <c r="BV2306"/>
      <c r="BW2306"/>
      <c r="BX2306"/>
      <c r="BY2306"/>
      <c r="BZ2306"/>
      <c r="CA2306"/>
      <c r="CB2306"/>
      <c r="CC2306"/>
      <c r="CD2306"/>
      <c r="CE2306"/>
      <c r="CF2306"/>
      <c r="CG2306"/>
      <c r="CH2306"/>
      <c r="CI2306"/>
      <c r="CJ2306"/>
      <c r="CK2306"/>
      <c r="CL2306"/>
      <c r="CN2306"/>
    </row>
    <row r="2307" spans="7:92" x14ac:dyDescent="0.4">
      <c r="G2307"/>
      <c r="I2307"/>
      <c r="J2307"/>
      <c r="R2307"/>
      <c r="S2307"/>
      <c r="T2307"/>
      <c r="U2307"/>
      <c r="V2307"/>
      <c r="W2307"/>
      <c r="X2307"/>
      <c r="Y2307"/>
      <c r="Z2307"/>
      <c r="AA2307"/>
      <c r="AB2307"/>
      <c r="AC2307"/>
      <c r="AD2307"/>
      <c r="AE2307"/>
      <c r="AF2307"/>
      <c r="AG2307"/>
      <c r="AH2307"/>
      <c r="AI2307"/>
      <c r="AJ2307"/>
      <c r="AK2307"/>
      <c r="AL2307"/>
      <c r="AM2307"/>
      <c r="AN2307"/>
      <c r="AO2307"/>
      <c r="AP2307"/>
      <c r="AQ2307"/>
      <c r="AR2307"/>
      <c r="AS2307"/>
      <c r="AT2307"/>
      <c r="AU2307"/>
      <c r="AV2307"/>
      <c r="AW2307"/>
      <c r="AX2307"/>
      <c r="AY2307"/>
      <c r="AZ2307"/>
      <c r="BA2307"/>
      <c r="BB2307"/>
      <c r="BC2307"/>
      <c r="BD2307"/>
      <c r="BE2307"/>
      <c r="BF2307"/>
      <c r="BG2307"/>
      <c r="BH2307"/>
      <c r="BI2307"/>
      <c r="BJ2307"/>
      <c r="BK2307"/>
      <c r="BL2307"/>
      <c r="BM2307"/>
      <c r="BN2307"/>
      <c r="BO2307"/>
      <c r="BP2307"/>
      <c r="BQ2307"/>
      <c r="BR2307"/>
      <c r="BS2307"/>
      <c r="BT2307"/>
      <c r="BU2307"/>
      <c r="BV2307"/>
      <c r="BW2307"/>
      <c r="BX2307"/>
      <c r="BY2307"/>
      <c r="BZ2307"/>
      <c r="CA2307"/>
      <c r="CB2307"/>
      <c r="CC2307"/>
      <c r="CD2307"/>
      <c r="CE2307"/>
      <c r="CF2307"/>
      <c r="CG2307"/>
      <c r="CH2307"/>
      <c r="CI2307"/>
      <c r="CJ2307"/>
      <c r="CK2307"/>
      <c r="CL2307"/>
      <c r="CN2307"/>
    </row>
    <row r="2308" spans="7:92" x14ac:dyDescent="0.4">
      <c r="G2308"/>
      <c r="I2308"/>
      <c r="J2308"/>
      <c r="R2308"/>
      <c r="S2308"/>
      <c r="T2308"/>
      <c r="U2308"/>
      <c r="V2308"/>
      <c r="W2308"/>
      <c r="X2308"/>
      <c r="Y2308"/>
      <c r="Z2308"/>
      <c r="AA2308"/>
      <c r="AB2308"/>
      <c r="AC2308"/>
      <c r="AD2308"/>
      <c r="AE2308"/>
      <c r="AF2308"/>
      <c r="AG2308"/>
      <c r="AH2308"/>
      <c r="AI2308"/>
      <c r="AJ2308"/>
      <c r="AK2308"/>
      <c r="AL2308"/>
      <c r="AM2308"/>
      <c r="AN2308"/>
      <c r="AO2308"/>
      <c r="AP2308"/>
      <c r="AQ2308"/>
      <c r="AR2308"/>
      <c r="AS2308"/>
      <c r="AT2308"/>
      <c r="AU2308"/>
      <c r="AV2308"/>
      <c r="AW2308"/>
      <c r="AX2308"/>
      <c r="AY2308"/>
      <c r="AZ2308"/>
      <c r="BA2308"/>
      <c r="BB2308"/>
      <c r="BC2308"/>
      <c r="BD2308"/>
      <c r="BE2308"/>
      <c r="BF2308"/>
      <c r="BG2308"/>
      <c r="BH2308"/>
      <c r="BI2308"/>
      <c r="BJ2308"/>
      <c r="BK2308"/>
      <c r="BL2308"/>
      <c r="BM2308"/>
      <c r="BN2308"/>
      <c r="BO2308"/>
      <c r="BP2308"/>
      <c r="BQ2308"/>
      <c r="BR2308"/>
      <c r="BS2308"/>
      <c r="BT2308"/>
      <c r="BU2308"/>
      <c r="BV2308"/>
      <c r="BW2308"/>
      <c r="BX2308"/>
      <c r="BY2308"/>
      <c r="BZ2308"/>
      <c r="CA2308"/>
      <c r="CB2308"/>
      <c r="CC2308"/>
      <c r="CD2308"/>
      <c r="CE2308"/>
      <c r="CF2308"/>
      <c r="CG2308"/>
      <c r="CH2308"/>
      <c r="CI2308"/>
      <c r="CJ2308"/>
      <c r="CK2308"/>
      <c r="CL2308"/>
      <c r="CN2308"/>
    </row>
    <row r="2309" spans="7:92" x14ac:dyDescent="0.4">
      <c r="G2309"/>
      <c r="I2309"/>
      <c r="J2309"/>
      <c r="R2309"/>
      <c r="S2309"/>
      <c r="T2309"/>
      <c r="U2309"/>
      <c r="V2309"/>
      <c r="W2309"/>
      <c r="X2309"/>
      <c r="Y2309"/>
      <c r="Z2309"/>
      <c r="AA2309"/>
      <c r="AB2309"/>
      <c r="AC2309"/>
      <c r="AD2309"/>
      <c r="AE2309"/>
      <c r="AF2309"/>
      <c r="AG2309"/>
      <c r="AH2309"/>
      <c r="AI2309"/>
      <c r="AJ2309"/>
      <c r="AK2309"/>
      <c r="AL2309"/>
      <c r="AM2309"/>
      <c r="AN2309"/>
      <c r="AO2309"/>
      <c r="AP2309"/>
      <c r="AQ2309"/>
      <c r="AR2309"/>
      <c r="AS2309"/>
      <c r="AT2309"/>
      <c r="AU2309"/>
      <c r="AV2309"/>
      <c r="AW2309"/>
      <c r="AX2309"/>
      <c r="AY2309"/>
      <c r="AZ2309"/>
      <c r="BA2309"/>
      <c r="BB2309"/>
      <c r="BC2309"/>
      <c r="BD2309"/>
      <c r="BE2309"/>
      <c r="BF2309"/>
      <c r="BG2309"/>
      <c r="BH2309"/>
      <c r="BI2309"/>
      <c r="BJ2309"/>
      <c r="BK2309"/>
      <c r="BL2309"/>
      <c r="BM2309"/>
      <c r="BN2309"/>
      <c r="BO2309"/>
      <c r="BP2309"/>
      <c r="BQ2309"/>
      <c r="BR2309"/>
      <c r="BS2309"/>
      <c r="BT2309"/>
      <c r="BU2309"/>
      <c r="BV2309"/>
      <c r="BW2309"/>
      <c r="BX2309"/>
      <c r="BY2309"/>
      <c r="BZ2309"/>
      <c r="CA2309"/>
      <c r="CB2309"/>
      <c r="CC2309"/>
      <c r="CD2309"/>
      <c r="CE2309"/>
      <c r="CF2309"/>
      <c r="CG2309"/>
      <c r="CH2309"/>
      <c r="CI2309"/>
      <c r="CJ2309"/>
      <c r="CK2309"/>
      <c r="CL2309"/>
      <c r="CN2309"/>
    </row>
    <row r="2310" spans="7:92" x14ac:dyDescent="0.4">
      <c r="G2310"/>
      <c r="I2310"/>
      <c r="J2310"/>
      <c r="R2310"/>
      <c r="S2310"/>
      <c r="T2310"/>
      <c r="U2310"/>
      <c r="V2310"/>
      <c r="W2310"/>
      <c r="X2310"/>
      <c r="Y2310"/>
      <c r="Z2310"/>
      <c r="AA2310"/>
      <c r="AB2310"/>
      <c r="AC2310"/>
      <c r="AD2310"/>
      <c r="AE2310"/>
      <c r="AF2310"/>
      <c r="AG2310"/>
      <c r="AH2310"/>
      <c r="AI2310"/>
      <c r="AJ2310"/>
      <c r="AK2310"/>
      <c r="AL2310"/>
      <c r="AM2310"/>
      <c r="AN2310"/>
      <c r="AO2310"/>
      <c r="AP2310"/>
      <c r="AQ2310"/>
      <c r="AR2310"/>
      <c r="AS2310"/>
      <c r="AT2310"/>
      <c r="AU2310"/>
      <c r="AV2310"/>
      <c r="AW2310"/>
      <c r="AX2310"/>
      <c r="AY2310"/>
      <c r="AZ2310"/>
      <c r="BA2310"/>
      <c r="BB2310"/>
      <c r="BC2310"/>
      <c r="BD2310"/>
      <c r="BE2310"/>
      <c r="BF2310"/>
      <c r="BG2310"/>
      <c r="BH2310"/>
      <c r="BI2310"/>
      <c r="BJ2310"/>
      <c r="BK2310"/>
      <c r="BL2310"/>
      <c r="BM2310"/>
      <c r="BN2310"/>
      <c r="BO2310"/>
      <c r="BP2310"/>
      <c r="BQ2310"/>
      <c r="BR2310"/>
      <c r="BS2310"/>
      <c r="BT2310"/>
      <c r="BU2310"/>
      <c r="BV2310"/>
      <c r="BW2310"/>
      <c r="BX2310"/>
      <c r="BY2310"/>
      <c r="BZ2310"/>
      <c r="CA2310"/>
      <c r="CB2310"/>
      <c r="CC2310"/>
      <c r="CD2310"/>
      <c r="CE2310"/>
      <c r="CF2310"/>
      <c r="CG2310"/>
      <c r="CH2310"/>
      <c r="CI2310"/>
      <c r="CJ2310"/>
      <c r="CK2310"/>
      <c r="CL2310"/>
      <c r="CN2310"/>
    </row>
    <row r="2311" spans="7:92" x14ac:dyDescent="0.4">
      <c r="G2311"/>
      <c r="I2311"/>
      <c r="J2311"/>
      <c r="R2311"/>
      <c r="S2311"/>
      <c r="T2311"/>
      <c r="U2311"/>
      <c r="V2311"/>
      <c r="W2311"/>
      <c r="X2311"/>
      <c r="Y2311"/>
      <c r="Z2311"/>
      <c r="AA2311"/>
      <c r="AB2311"/>
      <c r="AC2311"/>
      <c r="AD2311"/>
      <c r="AE2311"/>
      <c r="AF2311"/>
      <c r="AG2311"/>
      <c r="AH2311"/>
      <c r="AI2311"/>
      <c r="AJ2311"/>
      <c r="AK2311"/>
      <c r="AL2311"/>
      <c r="AM2311"/>
      <c r="AN2311"/>
      <c r="AO2311"/>
      <c r="AP2311"/>
      <c r="AQ2311"/>
      <c r="AR2311"/>
      <c r="AS2311"/>
      <c r="AT2311"/>
      <c r="AU2311"/>
      <c r="AV2311"/>
      <c r="AW2311"/>
      <c r="AX2311"/>
      <c r="AY2311"/>
      <c r="AZ2311"/>
      <c r="BA2311"/>
      <c r="BB2311"/>
      <c r="BC2311"/>
      <c r="BD2311"/>
      <c r="BE2311"/>
      <c r="BF2311"/>
      <c r="BG2311"/>
      <c r="BH2311"/>
      <c r="BI2311"/>
      <c r="BJ2311"/>
      <c r="BK2311"/>
      <c r="BL2311"/>
      <c r="BM2311"/>
      <c r="BN2311"/>
      <c r="BO2311"/>
      <c r="BP2311"/>
      <c r="BQ2311"/>
      <c r="BR2311"/>
      <c r="BS2311"/>
      <c r="BT2311"/>
      <c r="BU2311"/>
      <c r="BV2311"/>
      <c r="BW2311"/>
      <c r="BX2311"/>
      <c r="BY2311"/>
      <c r="BZ2311"/>
      <c r="CA2311"/>
      <c r="CB2311"/>
      <c r="CC2311"/>
      <c r="CD2311"/>
      <c r="CE2311"/>
      <c r="CF2311"/>
      <c r="CG2311"/>
      <c r="CH2311"/>
      <c r="CI2311"/>
      <c r="CJ2311"/>
      <c r="CK2311"/>
      <c r="CL2311"/>
      <c r="CN2311"/>
    </row>
    <row r="2312" spans="7:92" x14ac:dyDescent="0.4">
      <c r="G2312"/>
      <c r="I2312"/>
      <c r="J2312"/>
      <c r="R2312"/>
      <c r="S2312"/>
      <c r="T2312"/>
      <c r="U2312"/>
      <c r="V2312"/>
      <c r="W2312"/>
      <c r="X2312"/>
      <c r="Y2312"/>
      <c r="Z2312"/>
      <c r="AA2312"/>
      <c r="AB2312"/>
      <c r="AC2312"/>
      <c r="AD2312"/>
      <c r="AE2312"/>
      <c r="AF2312"/>
      <c r="AG2312"/>
      <c r="AH2312"/>
      <c r="AI2312"/>
      <c r="AJ2312"/>
      <c r="AK2312"/>
      <c r="AL2312"/>
      <c r="AM2312"/>
      <c r="AN2312"/>
      <c r="AO2312"/>
      <c r="AP2312"/>
      <c r="AQ2312"/>
      <c r="AR2312"/>
      <c r="AS2312"/>
      <c r="AT2312"/>
      <c r="AU2312"/>
      <c r="AV2312"/>
      <c r="AW2312"/>
      <c r="AX2312"/>
      <c r="AY2312"/>
      <c r="AZ2312"/>
      <c r="BA2312"/>
      <c r="BB2312"/>
      <c r="BC2312"/>
      <c r="BD2312"/>
      <c r="BE2312"/>
      <c r="BF2312"/>
      <c r="BG2312"/>
      <c r="BH2312"/>
      <c r="BI2312"/>
      <c r="BJ2312"/>
      <c r="BK2312"/>
      <c r="BL2312"/>
      <c r="BM2312"/>
      <c r="BN2312"/>
      <c r="BO2312"/>
      <c r="BP2312"/>
      <c r="BQ2312"/>
      <c r="BR2312"/>
      <c r="BS2312"/>
      <c r="BT2312"/>
      <c r="BU2312"/>
      <c r="BV2312"/>
      <c r="BW2312"/>
      <c r="BX2312"/>
      <c r="BY2312"/>
      <c r="BZ2312"/>
      <c r="CA2312"/>
      <c r="CB2312"/>
      <c r="CC2312"/>
      <c r="CD2312"/>
      <c r="CE2312"/>
      <c r="CF2312"/>
      <c r="CG2312"/>
      <c r="CH2312"/>
      <c r="CI2312"/>
      <c r="CJ2312"/>
      <c r="CK2312"/>
      <c r="CL2312"/>
      <c r="CN2312"/>
    </row>
    <row r="2313" spans="7:92" x14ac:dyDescent="0.4">
      <c r="G2313"/>
      <c r="I2313"/>
      <c r="J2313"/>
      <c r="R2313"/>
      <c r="S2313"/>
      <c r="T2313"/>
      <c r="U2313"/>
      <c r="V2313"/>
      <c r="W2313"/>
      <c r="X2313"/>
      <c r="Y2313"/>
      <c r="Z2313"/>
      <c r="AA2313"/>
      <c r="AB2313"/>
      <c r="AC2313"/>
      <c r="AD2313"/>
      <c r="AE2313"/>
      <c r="AF2313"/>
      <c r="AG2313"/>
      <c r="AH2313"/>
      <c r="AI2313"/>
      <c r="AJ2313"/>
      <c r="AK2313"/>
      <c r="AL2313"/>
      <c r="AM2313"/>
      <c r="AN2313"/>
      <c r="AO2313"/>
      <c r="AP2313"/>
      <c r="AQ2313"/>
      <c r="AR2313"/>
      <c r="AS2313"/>
      <c r="AT2313"/>
      <c r="AU2313"/>
      <c r="AV2313"/>
      <c r="AW2313"/>
      <c r="AX2313"/>
      <c r="AY2313"/>
      <c r="AZ2313"/>
      <c r="BA2313"/>
      <c r="BB2313"/>
      <c r="BC2313"/>
      <c r="BD2313"/>
      <c r="BE2313"/>
      <c r="BF2313"/>
      <c r="BG2313"/>
      <c r="BH2313"/>
      <c r="BI2313"/>
      <c r="BJ2313"/>
      <c r="BK2313"/>
      <c r="BL2313"/>
      <c r="BM2313"/>
      <c r="BN2313"/>
      <c r="BO2313"/>
      <c r="BP2313"/>
      <c r="BQ2313"/>
      <c r="BR2313"/>
      <c r="BS2313"/>
      <c r="BT2313"/>
      <c r="BU2313"/>
      <c r="BV2313"/>
      <c r="BW2313"/>
      <c r="BX2313"/>
      <c r="BY2313"/>
      <c r="BZ2313"/>
      <c r="CA2313"/>
      <c r="CB2313"/>
      <c r="CC2313"/>
      <c r="CD2313"/>
      <c r="CE2313"/>
      <c r="CF2313"/>
      <c r="CG2313"/>
      <c r="CH2313"/>
      <c r="CI2313"/>
      <c r="CJ2313"/>
      <c r="CK2313"/>
      <c r="CL2313"/>
      <c r="CN2313"/>
    </row>
    <row r="2314" spans="7:92" x14ac:dyDescent="0.4">
      <c r="G2314"/>
      <c r="I2314"/>
      <c r="J2314"/>
      <c r="R2314"/>
      <c r="S2314"/>
      <c r="T2314"/>
      <c r="U2314"/>
      <c r="V2314"/>
      <c r="W2314"/>
      <c r="X2314"/>
      <c r="Y2314"/>
      <c r="Z2314"/>
      <c r="AA2314"/>
      <c r="AB2314"/>
      <c r="AC2314"/>
      <c r="AD2314"/>
      <c r="AE2314"/>
      <c r="AF2314"/>
      <c r="AG2314"/>
      <c r="AH2314"/>
      <c r="AI2314"/>
      <c r="AJ2314"/>
      <c r="AK2314"/>
      <c r="AL2314"/>
      <c r="AM2314"/>
      <c r="AN2314"/>
      <c r="AO2314"/>
      <c r="AP2314"/>
      <c r="AQ2314"/>
      <c r="AR2314"/>
      <c r="AS2314"/>
      <c r="AT2314"/>
      <c r="AU2314"/>
      <c r="AV2314"/>
      <c r="AW2314"/>
      <c r="AX2314"/>
      <c r="AY2314"/>
      <c r="AZ2314"/>
      <c r="BA2314"/>
      <c r="BB2314"/>
      <c r="BC2314"/>
      <c r="BD2314"/>
      <c r="BE2314"/>
      <c r="BF2314"/>
      <c r="BG2314"/>
      <c r="BH2314"/>
      <c r="BI2314"/>
      <c r="BJ2314"/>
      <c r="BK2314"/>
      <c r="BL2314"/>
      <c r="BM2314"/>
      <c r="BN2314"/>
      <c r="BO2314"/>
      <c r="BP2314"/>
      <c r="BQ2314"/>
      <c r="BR2314"/>
      <c r="BS2314"/>
      <c r="BT2314"/>
      <c r="BU2314"/>
      <c r="BV2314"/>
      <c r="BW2314"/>
      <c r="BX2314"/>
      <c r="BY2314"/>
      <c r="BZ2314"/>
      <c r="CA2314"/>
      <c r="CB2314"/>
      <c r="CC2314"/>
      <c r="CD2314"/>
      <c r="CE2314"/>
      <c r="CF2314"/>
      <c r="CG2314"/>
      <c r="CH2314"/>
      <c r="CI2314"/>
      <c r="CJ2314"/>
      <c r="CK2314"/>
      <c r="CL2314"/>
      <c r="CN2314"/>
    </row>
    <row r="2315" spans="7:92" x14ac:dyDescent="0.4">
      <c r="G2315"/>
      <c r="I2315"/>
      <c r="J2315"/>
      <c r="R2315"/>
      <c r="S2315"/>
      <c r="T2315"/>
      <c r="U2315"/>
      <c r="V2315"/>
      <c r="W2315"/>
      <c r="X2315"/>
      <c r="Y2315"/>
      <c r="Z2315"/>
      <c r="AA2315"/>
      <c r="AB2315"/>
      <c r="AC2315"/>
      <c r="AD2315"/>
      <c r="AE2315"/>
      <c r="AF2315"/>
      <c r="AG2315"/>
      <c r="AH2315"/>
      <c r="AI2315"/>
      <c r="AJ2315"/>
      <c r="AK2315"/>
      <c r="AL2315"/>
      <c r="AM2315"/>
      <c r="AN2315"/>
      <c r="AO2315"/>
      <c r="AP2315"/>
      <c r="AQ2315"/>
      <c r="AR2315"/>
      <c r="AS2315"/>
      <c r="AT2315"/>
      <c r="AU2315"/>
      <c r="AV2315"/>
      <c r="AW2315"/>
      <c r="AX2315"/>
      <c r="AY2315"/>
      <c r="AZ2315"/>
      <c r="BA2315"/>
      <c r="BB2315"/>
      <c r="BC2315"/>
      <c r="BD2315"/>
      <c r="BE2315"/>
      <c r="BF2315"/>
      <c r="BG2315"/>
      <c r="BH2315"/>
      <c r="BI2315"/>
      <c r="BJ2315"/>
      <c r="BK2315"/>
      <c r="BL2315"/>
      <c r="BM2315"/>
      <c r="BN2315"/>
      <c r="BO2315"/>
      <c r="BP2315"/>
      <c r="BQ2315"/>
      <c r="BR2315"/>
      <c r="BS2315"/>
      <c r="BT2315"/>
      <c r="BU2315"/>
      <c r="BV2315"/>
      <c r="BW2315"/>
      <c r="BX2315"/>
      <c r="BY2315"/>
      <c r="BZ2315"/>
      <c r="CA2315"/>
      <c r="CB2315"/>
      <c r="CC2315"/>
      <c r="CD2315"/>
      <c r="CE2315"/>
      <c r="CF2315"/>
      <c r="CG2315"/>
      <c r="CH2315"/>
      <c r="CI2315"/>
      <c r="CJ2315"/>
      <c r="CK2315"/>
      <c r="CL2315"/>
      <c r="CN2315"/>
    </row>
    <row r="2316" spans="7:92" x14ac:dyDescent="0.4">
      <c r="G2316"/>
      <c r="I2316"/>
      <c r="J2316"/>
      <c r="R2316"/>
      <c r="S2316"/>
      <c r="T2316"/>
      <c r="U2316"/>
      <c r="V2316"/>
      <c r="W2316"/>
      <c r="X2316"/>
      <c r="Y2316"/>
      <c r="Z2316"/>
      <c r="AA2316"/>
      <c r="AB2316"/>
      <c r="AC2316"/>
      <c r="AD2316"/>
      <c r="AE2316"/>
      <c r="AF2316"/>
      <c r="AG2316"/>
      <c r="AH2316"/>
      <c r="AI2316"/>
      <c r="AJ2316"/>
      <c r="AK2316"/>
      <c r="AL2316"/>
      <c r="AM2316"/>
      <c r="AN2316"/>
      <c r="AO2316"/>
      <c r="AP2316"/>
      <c r="AQ2316"/>
      <c r="AR2316"/>
      <c r="AS2316"/>
      <c r="AT2316"/>
      <c r="AU2316"/>
      <c r="AV2316"/>
      <c r="AW2316"/>
      <c r="AX2316"/>
      <c r="AY2316"/>
      <c r="AZ2316"/>
      <c r="BA2316"/>
      <c r="BB2316"/>
      <c r="BC2316"/>
      <c r="BD2316"/>
      <c r="BE2316"/>
      <c r="BF2316"/>
      <c r="BG2316"/>
      <c r="BH2316"/>
      <c r="BI2316"/>
      <c r="BJ2316"/>
      <c r="BK2316"/>
      <c r="BL2316"/>
      <c r="BM2316"/>
      <c r="BN2316"/>
      <c r="BO2316"/>
      <c r="BP2316"/>
      <c r="BQ2316"/>
      <c r="BR2316"/>
      <c r="BS2316"/>
      <c r="BT2316"/>
      <c r="BU2316"/>
      <c r="BV2316"/>
      <c r="BW2316"/>
      <c r="BX2316"/>
      <c r="BY2316"/>
      <c r="BZ2316"/>
      <c r="CA2316"/>
      <c r="CB2316"/>
      <c r="CC2316"/>
      <c r="CD2316"/>
      <c r="CE2316"/>
      <c r="CF2316"/>
      <c r="CG2316"/>
      <c r="CH2316"/>
      <c r="CI2316"/>
      <c r="CJ2316"/>
      <c r="CK2316"/>
      <c r="CL2316"/>
      <c r="CN2316"/>
    </row>
    <row r="2317" spans="7:92" x14ac:dyDescent="0.4">
      <c r="G2317"/>
      <c r="I2317"/>
      <c r="J2317"/>
      <c r="R2317"/>
      <c r="S2317"/>
      <c r="T2317"/>
      <c r="U2317"/>
      <c r="V2317"/>
      <c r="W2317"/>
      <c r="X2317"/>
      <c r="Y2317"/>
      <c r="Z2317"/>
      <c r="AA2317"/>
      <c r="AB2317"/>
      <c r="AC2317"/>
      <c r="AD2317"/>
      <c r="AE2317"/>
      <c r="AF2317"/>
      <c r="AG2317"/>
      <c r="AH2317"/>
      <c r="AI2317"/>
      <c r="AJ2317"/>
      <c r="AK2317"/>
      <c r="AL2317"/>
      <c r="AM2317"/>
      <c r="AN2317"/>
      <c r="AO2317"/>
      <c r="AP2317"/>
      <c r="AQ2317"/>
      <c r="AR2317"/>
      <c r="AS2317"/>
      <c r="AT2317"/>
      <c r="AU2317"/>
      <c r="AV2317"/>
      <c r="AW2317"/>
      <c r="AX2317"/>
      <c r="AY2317"/>
      <c r="AZ2317"/>
      <c r="BA2317"/>
      <c r="BB2317"/>
      <c r="BC2317"/>
      <c r="BD2317"/>
      <c r="BE2317"/>
      <c r="BF2317"/>
      <c r="BG2317"/>
      <c r="BH2317"/>
      <c r="BI2317"/>
      <c r="BJ2317"/>
      <c r="BK2317"/>
      <c r="BL2317"/>
      <c r="BM2317"/>
      <c r="BN2317"/>
      <c r="BO2317"/>
      <c r="BP2317"/>
      <c r="BQ2317"/>
      <c r="BR2317"/>
      <c r="BS2317"/>
      <c r="BT2317"/>
      <c r="BU2317"/>
      <c r="BV2317"/>
      <c r="BW2317"/>
      <c r="BX2317"/>
      <c r="BY2317"/>
      <c r="BZ2317"/>
      <c r="CA2317"/>
      <c r="CB2317"/>
      <c r="CC2317"/>
      <c r="CD2317"/>
      <c r="CE2317"/>
      <c r="CF2317"/>
      <c r="CG2317"/>
      <c r="CH2317"/>
      <c r="CI2317"/>
      <c r="CJ2317"/>
      <c r="CK2317"/>
      <c r="CL2317"/>
      <c r="CN2317"/>
    </row>
    <row r="2318" spans="7:92" x14ac:dyDescent="0.4">
      <c r="G2318"/>
      <c r="I2318"/>
      <c r="J2318"/>
      <c r="R2318"/>
      <c r="S2318"/>
      <c r="T2318"/>
      <c r="U2318"/>
      <c r="V2318"/>
      <c r="W2318"/>
      <c r="X2318"/>
      <c r="Y2318"/>
      <c r="Z2318"/>
      <c r="AA2318"/>
      <c r="AB2318"/>
      <c r="AC2318"/>
      <c r="AD2318"/>
      <c r="AE2318"/>
      <c r="AF2318"/>
      <c r="AG2318"/>
      <c r="AH2318"/>
      <c r="AI2318"/>
      <c r="AJ2318"/>
      <c r="AK2318"/>
      <c r="AL2318"/>
      <c r="AM2318"/>
      <c r="AN2318"/>
      <c r="AO2318"/>
      <c r="AP2318"/>
      <c r="AQ2318"/>
      <c r="AR2318"/>
      <c r="AS2318"/>
      <c r="AT2318"/>
      <c r="AU2318"/>
      <c r="AV2318"/>
      <c r="AW2318"/>
      <c r="AX2318"/>
      <c r="AY2318"/>
      <c r="AZ2318"/>
      <c r="BA2318"/>
      <c r="BB2318"/>
      <c r="BC2318"/>
      <c r="BD2318"/>
      <c r="BE2318"/>
      <c r="BF2318"/>
      <c r="BG2318"/>
      <c r="BH2318"/>
      <c r="BI2318"/>
      <c r="BJ2318"/>
      <c r="BK2318"/>
      <c r="BL2318"/>
      <c r="BM2318"/>
      <c r="BN2318"/>
      <c r="BO2318"/>
      <c r="BP2318"/>
      <c r="BQ2318"/>
      <c r="BR2318"/>
      <c r="BS2318"/>
      <c r="BT2318"/>
      <c r="BU2318"/>
      <c r="BV2318"/>
      <c r="BW2318"/>
      <c r="BX2318"/>
      <c r="BY2318"/>
      <c r="BZ2318"/>
      <c r="CA2318"/>
      <c r="CB2318"/>
      <c r="CC2318"/>
      <c r="CD2318"/>
      <c r="CE2318"/>
      <c r="CF2318"/>
      <c r="CG2318"/>
      <c r="CH2318"/>
      <c r="CI2318"/>
      <c r="CJ2318"/>
      <c r="CK2318"/>
      <c r="CL2318"/>
      <c r="CN2318"/>
    </row>
    <row r="2319" spans="7:92" x14ac:dyDescent="0.4">
      <c r="G2319"/>
      <c r="I2319"/>
      <c r="J2319"/>
      <c r="R2319"/>
      <c r="S2319"/>
      <c r="T2319"/>
      <c r="U2319"/>
      <c r="V2319"/>
      <c r="W2319"/>
      <c r="X2319"/>
      <c r="Y2319"/>
      <c r="Z2319"/>
      <c r="AA2319"/>
      <c r="AB2319"/>
      <c r="AC2319"/>
      <c r="AD2319"/>
      <c r="AE2319"/>
      <c r="AF2319"/>
      <c r="AG2319"/>
      <c r="AH2319"/>
      <c r="AI2319"/>
      <c r="AJ2319"/>
      <c r="AK2319"/>
      <c r="AL2319"/>
      <c r="AM2319"/>
      <c r="AN2319"/>
      <c r="AO2319"/>
      <c r="AP2319"/>
      <c r="AQ2319"/>
      <c r="AR2319"/>
      <c r="AS2319"/>
      <c r="AT2319"/>
      <c r="AU2319"/>
      <c r="AV2319"/>
      <c r="AW2319"/>
      <c r="AX2319"/>
      <c r="AY2319"/>
      <c r="AZ2319"/>
      <c r="BA2319"/>
      <c r="BB2319"/>
      <c r="BC2319"/>
      <c r="BD2319"/>
      <c r="BE2319"/>
      <c r="BF2319"/>
      <c r="BG2319"/>
      <c r="BH2319"/>
      <c r="BI2319"/>
      <c r="BJ2319"/>
      <c r="BK2319"/>
      <c r="BL2319"/>
      <c r="BM2319"/>
      <c r="BN2319"/>
      <c r="BO2319"/>
      <c r="BP2319"/>
      <c r="BQ2319"/>
      <c r="BR2319"/>
      <c r="BS2319"/>
      <c r="BT2319"/>
      <c r="BU2319"/>
      <c r="BV2319"/>
      <c r="BW2319"/>
      <c r="BX2319"/>
      <c r="BY2319"/>
      <c r="BZ2319"/>
      <c r="CA2319"/>
      <c r="CB2319"/>
      <c r="CC2319"/>
      <c r="CD2319"/>
      <c r="CE2319"/>
      <c r="CF2319"/>
      <c r="CG2319"/>
      <c r="CH2319"/>
      <c r="CI2319"/>
      <c r="CJ2319"/>
      <c r="CK2319"/>
      <c r="CL2319"/>
      <c r="CN2319"/>
    </row>
    <row r="2320" spans="7:92" x14ac:dyDescent="0.4">
      <c r="G2320"/>
      <c r="I2320"/>
      <c r="J2320"/>
      <c r="R2320"/>
      <c r="S2320"/>
      <c r="T2320"/>
      <c r="U2320"/>
      <c r="V2320"/>
      <c r="W2320"/>
      <c r="X2320"/>
      <c r="Y2320"/>
      <c r="Z2320"/>
      <c r="AA2320"/>
      <c r="AB2320"/>
      <c r="AC2320"/>
      <c r="AD2320"/>
      <c r="AE2320"/>
      <c r="AF2320"/>
      <c r="AG2320"/>
      <c r="AH2320"/>
      <c r="AI2320"/>
      <c r="AJ2320"/>
      <c r="AK2320"/>
      <c r="AL2320"/>
      <c r="AM2320"/>
      <c r="AN2320"/>
      <c r="AO2320"/>
      <c r="AP2320"/>
      <c r="AQ2320"/>
      <c r="AR2320"/>
      <c r="AS2320"/>
      <c r="AT2320"/>
      <c r="AU2320"/>
      <c r="AV2320"/>
      <c r="AW2320"/>
      <c r="AX2320"/>
      <c r="AY2320"/>
      <c r="AZ2320"/>
      <c r="BA2320"/>
      <c r="BB2320"/>
      <c r="BC2320"/>
      <c r="BD2320"/>
      <c r="BE2320"/>
      <c r="BF2320"/>
      <c r="BG2320"/>
      <c r="BH2320"/>
      <c r="BI2320"/>
      <c r="BJ2320"/>
      <c r="BK2320"/>
      <c r="BL2320"/>
      <c r="BM2320"/>
      <c r="BN2320"/>
      <c r="BO2320"/>
      <c r="BP2320"/>
      <c r="BQ2320"/>
      <c r="BR2320"/>
      <c r="BS2320"/>
      <c r="BT2320"/>
      <c r="BU2320"/>
      <c r="BV2320"/>
      <c r="BW2320"/>
      <c r="BX2320"/>
      <c r="BY2320"/>
      <c r="BZ2320"/>
      <c r="CA2320"/>
      <c r="CB2320"/>
      <c r="CC2320"/>
      <c r="CD2320"/>
      <c r="CE2320"/>
      <c r="CF2320"/>
      <c r="CG2320"/>
      <c r="CH2320"/>
      <c r="CI2320"/>
      <c r="CJ2320"/>
      <c r="CK2320"/>
      <c r="CL2320"/>
      <c r="CN2320"/>
    </row>
    <row r="2321" spans="7:92" x14ac:dyDescent="0.4">
      <c r="G2321"/>
      <c r="I2321"/>
      <c r="J2321"/>
      <c r="R2321"/>
      <c r="S2321"/>
      <c r="T2321"/>
      <c r="U2321"/>
      <c r="V2321"/>
      <c r="W2321"/>
      <c r="X2321"/>
      <c r="Y2321"/>
      <c r="Z2321"/>
      <c r="AA2321"/>
      <c r="AB2321"/>
      <c r="AC2321"/>
      <c r="AD2321"/>
      <c r="AE2321"/>
      <c r="AF2321"/>
      <c r="AG2321"/>
      <c r="AH2321"/>
      <c r="AI2321"/>
      <c r="AJ2321"/>
      <c r="AK2321"/>
      <c r="AL2321"/>
      <c r="AM2321"/>
      <c r="AN2321"/>
      <c r="AO2321"/>
      <c r="AP2321"/>
      <c r="AQ2321"/>
      <c r="AR2321"/>
      <c r="AS2321"/>
      <c r="AT2321"/>
      <c r="AU2321"/>
      <c r="AV2321"/>
      <c r="AW2321"/>
      <c r="AX2321"/>
      <c r="AY2321"/>
      <c r="AZ2321"/>
      <c r="BA2321"/>
      <c r="BB2321"/>
      <c r="BC2321"/>
      <c r="BD2321"/>
      <c r="BE2321"/>
      <c r="BF2321"/>
      <c r="BG2321"/>
      <c r="BH2321"/>
      <c r="BI2321"/>
      <c r="BJ2321"/>
      <c r="BK2321"/>
      <c r="BL2321"/>
      <c r="BM2321"/>
      <c r="BN2321"/>
      <c r="BO2321"/>
      <c r="BP2321"/>
      <c r="BQ2321"/>
      <c r="BR2321"/>
      <c r="BS2321"/>
      <c r="BT2321"/>
      <c r="BU2321"/>
      <c r="BV2321"/>
      <c r="BW2321"/>
      <c r="BX2321"/>
      <c r="BY2321"/>
      <c r="BZ2321"/>
      <c r="CA2321"/>
      <c r="CB2321"/>
      <c r="CC2321"/>
      <c r="CD2321"/>
      <c r="CE2321"/>
      <c r="CF2321"/>
      <c r="CG2321"/>
      <c r="CH2321"/>
      <c r="CI2321"/>
      <c r="CJ2321"/>
      <c r="CK2321"/>
      <c r="CL2321"/>
      <c r="CN2321"/>
    </row>
    <row r="2322" spans="7:92" x14ac:dyDescent="0.4">
      <c r="G2322"/>
      <c r="I2322"/>
      <c r="J2322"/>
      <c r="R2322"/>
      <c r="S2322"/>
      <c r="T2322"/>
      <c r="U2322"/>
      <c r="V2322"/>
      <c r="W2322"/>
      <c r="X2322"/>
      <c r="Y2322"/>
      <c r="Z2322"/>
      <c r="AA2322"/>
      <c r="AB2322"/>
      <c r="AC2322"/>
      <c r="AD2322"/>
      <c r="AE2322"/>
      <c r="AF2322"/>
      <c r="AG2322"/>
      <c r="AH2322"/>
      <c r="AI2322"/>
      <c r="AJ2322"/>
      <c r="AK2322"/>
      <c r="AL2322"/>
      <c r="AM2322"/>
      <c r="AN2322"/>
      <c r="AO2322"/>
      <c r="AP2322"/>
      <c r="AQ2322"/>
      <c r="AR2322"/>
      <c r="AS2322"/>
      <c r="AT2322"/>
      <c r="AU2322"/>
      <c r="AV2322"/>
      <c r="AW2322"/>
      <c r="AX2322"/>
      <c r="AY2322"/>
      <c r="AZ2322"/>
      <c r="BA2322"/>
      <c r="BB2322"/>
      <c r="BC2322"/>
      <c r="BD2322"/>
      <c r="BE2322"/>
      <c r="BF2322"/>
      <c r="BG2322"/>
      <c r="BH2322"/>
      <c r="BI2322"/>
      <c r="BJ2322"/>
      <c r="BK2322"/>
      <c r="BL2322"/>
      <c r="BM2322"/>
      <c r="BN2322"/>
      <c r="BO2322"/>
      <c r="BP2322"/>
      <c r="BQ2322"/>
      <c r="BR2322"/>
      <c r="BS2322"/>
      <c r="BT2322"/>
      <c r="BU2322"/>
      <c r="BV2322"/>
      <c r="BW2322"/>
      <c r="BX2322"/>
      <c r="BY2322"/>
      <c r="BZ2322"/>
      <c r="CA2322"/>
      <c r="CB2322"/>
      <c r="CC2322"/>
      <c r="CD2322"/>
      <c r="CE2322"/>
      <c r="CF2322"/>
      <c r="CG2322"/>
      <c r="CH2322"/>
      <c r="CI2322"/>
      <c r="CJ2322"/>
      <c r="CK2322"/>
      <c r="CL2322"/>
      <c r="CN2322"/>
    </row>
    <row r="2323" spans="7:92" x14ac:dyDescent="0.4">
      <c r="G2323"/>
      <c r="I2323"/>
      <c r="J2323"/>
      <c r="R2323"/>
      <c r="S2323"/>
      <c r="T2323"/>
      <c r="U2323"/>
      <c r="V2323"/>
      <c r="W2323"/>
      <c r="X2323"/>
      <c r="Y2323"/>
      <c r="Z2323"/>
      <c r="AA2323"/>
      <c r="AB2323"/>
      <c r="AC2323"/>
      <c r="AD2323"/>
      <c r="AE2323"/>
      <c r="AF2323"/>
      <c r="AG2323"/>
      <c r="AH2323"/>
      <c r="AI2323"/>
      <c r="AJ2323"/>
      <c r="AK2323"/>
      <c r="AL2323"/>
      <c r="AM2323"/>
      <c r="AN2323"/>
      <c r="AO2323"/>
      <c r="AP2323"/>
      <c r="AQ2323"/>
      <c r="AR2323"/>
      <c r="AS2323"/>
      <c r="AT2323"/>
      <c r="AU2323"/>
      <c r="AV2323"/>
      <c r="AW2323"/>
      <c r="AX2323"/>
      <c r="AY2323"/>
      <c r="AZ2323"/>
      <c r="BA2323"/>
      <c r="BB2323"/>
      <c r="BC2323"/>
      <c r="BD2323"/>
      <c r="BE2323"/>
      <c r="BF2323"/>
      <c r="BG2323"/>
      <c r="BH2323"/>
      <c r="BI2323"/>
      <c r="BJ2323"/>
      <c r="BK2323"/>
      <c r="BL2323"/>
      <c r="BM2323"/>
      <c r="BN2323"/>
      <c r="BO2323"/>
      <c r="BP2323"/>
      <c r="BQ2323"/>
      <c r="BR2323"/>
      <c r="BS2323"/>
      <c r="BT2323"/>
      <c r="BU2323"/>
      <c r="BV2323"/>
      <c r="BW2323"/>
      <c r="BX2323"/>
      <c r="BY2323"/>
      <c r="BZ2323"/>
      <c r="CA2323"/>
      <c r="CB2323"/>
      <c r="CC2323"/>
      <c r="CD2323"/>
      <c r="CE2323"/>
      <c r="CF2323"/>
      <c r="CG2323"/>
      <c r="CH2323"/>
      <c r="CI2323"/>
      <c r="CJ2323"/>
      <c r="CK2323"/>
      <c r="CL2323"/>
      <c r="CN2323"/>
    </row>
    <row r="2324" spans="7:92" x14ac:dyDescent="0.4">
      <c r="G2324"/>
      <c r="I2324"/>
      <c r="J2324"/>
      <c r="R2324"/>
      <c r="S2324"/>
      <c r="T2324"/>
      <c r="U2324"/>
      <c r="V2324"/>
      <c r="W2324"/>
      <c r="X2324"/>
      <c r="Y2324"/>
      <c r="Z2324"/>
      <c r="AA2324"/>
      <c r="AB2324"/>
      <c r="AC2324"/>
      <c r="AD2324"/>
      <c r="AE2324"/>
      <c r="AF2324"/>
      <c r="AG2324"/>
      <c r="AH2324"/>
      <c r="AI2324"/>
      <c r="AJ2324"/>
      <c r="AK2324"/>
      <c r="AL2324"/>
      <c r="AM2324"/>
      <c r="AN2324"/>
      <c r="AO2324"/>
      <c r="AP2324"/>
      <c r="AQ2324"/>
      <c r="AR2324"/>
      <c r="AS2324"/>
      <c r="AT2324"/>
      <c r="AU2324"/>
      <c r="AV2324"/>
      <c r="AW2324"/>
      <c r="AX2324"/>
      <c r="AY2324"/>
      <c r="AZ2324"/>
      <c r="BA2324"/>
      <c r="BB2324"/>
      <c r="BC2324"/>
      <c r="BD2324"/>
      <c r="BE2324"/>
      <c r="BF2324"/>
      <c r="BG2324"/>
      <c r="BH2324"/>
      <c r="BI2324"/>
      <c r="BJ2324"/>
      <c r="BK2324"/>
      <c r="BL2324"/>
      <c r="BM2324"/>
      <c r="BN2324"/>
      <c r="BO2324"/>
      <c r="BP2324"/>
      <c r="BQ2324"/>
      <c r="BR2324"/>
      <c r="BS2324"/>
      <c r="BT2324"/>
      <c r="BU2324"/>
      <c r="BV2324"/>
      <c r="BW2324"/>
      <c r="BX2324"/>
      <c r="BY2324"/>
      <c r="BZ2324"/>
      <c r="CA2324"/>
      <c r="CB2324"/>
      <c r="CC2324"/>
      <c r="CD2324"/>
      <c r="CE2324"/>
      <c r="CF2324"/>
      <c r="CG2324"/>
      <c r="CH2324"/>
      <c r="CI2324"/>
      <c r="CJ2324"/>
      <c r="CK2324"/>
      <c r="CL2324"/>
      <c r="CN2324"/>
    </row>
    <row r="2325" spans="7:92" x14ac:dyDescent="0.4">
      <c r="G2325"/>
      <c r="I2325"/>
      <c r="J2325"/>
      <c r="R2325"/>
      <c r="S2325"/>
      <c r="T2325"/>
      <c r="U2325"/>
      <c r="V2325"/>
      <c r="W2325"/>
      <c r="X2325"/>
      <c r="Y2325"/>
      <c r="Z2325"/>
      <c r="AA2325"/>
      <c r="AB2325"/>
      <c r="AC2325"/>
      <c r="AD2325"/>
      <c r="AE2325"/>
      <c r="AF2325"/>
      <c r="AG2325"/>
      <c r="AH2325"/>
      <c r="AI2325"/>
      <c r="AJ2325"/>
      <c r="AK2325"/>
      <c r="AL2325"/>
      <c r="AM2325"/>
      <c r="AN2325"/>
      <c r="AO2325"/>
      <c r="AP2325"/>
      <c r="AQ2325"/>
      <c r="AR2325"/>
      <c r="AS2325"/>
      <c r="AT2325"/>
      <c r="AU2325"/>
      <c r="AV2325"/>
      <c r="AW2325"/>
      <c r="AX2325"/>
      <c r="AY2325"/>
      <c r="AZ2325"/>
      <c r="BA2325"/>
      <c r="BB2325"/>
      <c r="BC2325"/>
      <c r="BD2325"/>
      <c r="BE2325"/>
      <c r="BF2325"/>
      <c r="BG2325"/>
      <c r="BH2325"/>
      <c r="BI2325"/>
      <c r="BJ2325"/>
      <c r="BK2325"/>
      <c r="BL2325"/>
      <c r="BM2325"/>
      <c r="BN2325"/>
      <c r="BO2325"/>
      <c r="BP2325"/>
      <c r="BQ2325"/>
      <c r="BR2325"/>
      <c r="BS2325"/>
      <c r="BT2325"/>
      <c r="BU2325"/>
      <c r="BV2325"/>
      <c r="BW2325"/>
      <c r="BX2325"/>
      <c r="BY2325"/>
      <c r="BZ2325"/>
      <c r="CA2325"/>
      <c r="CB2325"/>
      <c r="CC2325"/>
      <c r="CD2325"/>
      <c r="CE2325"/>
      <c r="CF2325"/>
      <c r="CG2325"/>
      <c r="CH2325"/>
      <c r="CI2325"/>
      <c r="CJ2325"/>
      <c r="CK2325"/>
      <c r="CL2325"/>
      <c r="CN2325"/>
    </row>
    <row r="2326" spans="7:92" x14ac:dyDescent="0.4">
      <c r="G2326"/>
      <c r="I2326"/>
      <c r="J2326"/>
      <c r="R2326"/>
      <c r="S2326"/>
      <c r="T2326"/>
      <c r="U2326"/>
      <c r="V2326"/>
      <c r="W2326"/>
      <c r="X2326"/>
      <c r="Y2326"/>
      <c r="Z2326"/>
      <c r="AA2326"/>
      <c r="AB2326"/>
      <c r="AC2326"/>
      <c r="AD2326"/>
      <c r="AE2326"/>
      <c r="AF2326"/>
      <c r="AG2326"/>
      <c r="AH2326"/>
      <c r="AI2326"/>
      <c r="AJ2326"/>
      <c r="AK2326"/>
      <c r="AL2326"/>
      <c r="AM2326"/>
      <c r="AN2326"/>
      <c r="AO2326"/>
      <c r="AP2326"/>
      <c r="AQ2326"/>
      <c r="AR2326"/>
      <c r="AS2326"/>
      <c r="AT2326"/>
      <c r="AU2326"/>
      <c r="AV2326"/>
      <c r="AW2326"/>
      <c r="AX2326"/>
      <c r="AY2326"/>
      <c r="AZ2326"/>
      <c r="BA2326"/>
      <c r="BB2326"/>
      <c r="BC2326"/>
      <c r="BD2326"/>
      <c r="BE2326"/>
      <c r="BF2326"/>
      <c r="BG2326"/>
      <c r="BH2326"/>
      <c r="BI2326"/>
      <c r="BJ2326"/>
      <c r="BK2326"/>
      <c r="BL2326"/>
      <c r="BM2326"/>
      <c r="BN2326"/>
      <c r="BO2326"/>
      <c r="BP2326"/>
      <c r="BQ2326"/>
      <c r="BR2326"/>
      <c r="BS2326"/>
      <c r="BT2326"/>
      <c r="BU2326"/>
      <c r="BV2326"/>
      <c r="BW2326"/>
      <c r="BX2326"/>
      <c r="BY2326"/>
      <c r="BZ2326"/>
      <c r="CA2326"/>
      <c r="CB2326"/>
      <c r="CC2326"/>
      <c r="CD2326"/>
      <c r="CE2326"/>
      <c r="CF2326"/>
      <c r="CG2326"/>
      <c r="CH2326"/>
      <c r="CI2326"/>
      <c r="CJ2326"/>
      <c r="CK2326"/>
      <c r="CL2326"/>
      <c r="CN2326"/>
    </row>
    <row r="2327" spans="7:92" x14ac:dyDescent="0.4">
      <c r="G2327"/>
      <c r="I2327"/>
      <c r="J2327"/>
      <c r="R2327"/>
      <c r="S2327"/>
      <c r="T2327"/>
      <c r="U2327"/>
      <c r="V2327"/>
      <c r="W2327"/>
      <c r="X2327"/>
      <c r="Y2327"/>
      <c r="Z2327"/>
      <c r="AA2327"/>
      <c r="AB2327"/>
      <c r="AC2327"/>
      <c r="AD2327"/>
      <c r="AE2327"/>
      <c r="AF2327"/>
      <c r="AG2327"/>
      <c r="AH2327"/>
      <c r="AI2327"/>
      <c r="AJ2327"/>
      <c r="AK2327"/>
      <c r="AL2327"/>
      <c r="AM2327"/>
      <c r="AN2327"/>
      <c r="AO2327"/>
      <c r="AP2327"/>
      <c r="AQ2327"/>
      <c r="AR2327"/>
      <c r="AS2327"/>
      <c r="AT2327"/>
      <c r="AU2327"/>
      <c r="AV2327"/>
      <c r="AW2327"/>
      <c r="AX2327"/>
      <c r="AY2327"/>
      <c r="AZ2327"/>
      <c r="BA2327"/>
      <c r="BB2327"/>
      <c r="BC2327"/>
      <c r="BD2327"/>
      <c r="BE2327"/>
      <c r="BF2327"/>
      <c r="BG2327"/>
      <c r="BH2327"/>
      <c r="BI2327"/>
      <c r="BJ2327"/>
      <c r="BK2327"/>
      <c r="BL2327"/>
      <c r="BM2327"/>
      <c r="BN2327"/>
      <c r="BO2327"/>
      <c r="BP2327"/>
      <c r="BQ2327"/>
      <c r="BR2327"/>
      <c r="BS2327"/>
      <c r="BT2327"/>
      <c r="BU2327"/>
      <c r="BV2327"/>
      <c r="BW2327"/>
      <c r="BX2327"/>
      <c r="BY2327"/>
      <c r="BZ2327"/>
      <c r="CA2327"/>
      <c r="CB2327"/>
      <c r="CC2327"/>
      <c r="CD2327"/>
      <c r="CE2327"/>
      <c r="CF2327"/>
      <c r="CG2327"/>
      <c r="CH2327"/>
      <c r="CI2327"/>
      <c r="CJ2327"/>
      <c r="CK2327"/>
      <c r="CL2327"/>
      <c r="CN2327"/>
    </row>
    <row r="2328" spans="7:92" x14ac:dyDescent="0.4">
      <c r="G2328"/>
      <c r="I2328"/>
      <c r="J2328"/>
      <c r="R2328"/>
      <c r="S2328"/>
      <c r="T2328"/>
      <c r="U2328"/>
      <c r="V2328"/>
      <c r="W2328"/>
      <c r="X2328"/>
      <c r="Y2328"/>
      <c r="Z2328"/>
      <c r="AA2328"/>
      <c r="AB2328"/>
      <c r="AC2328"/>
      <c r="AD2328"/>
      <c r="AE2328"/>
      <c r="AF2328"/>
      <c r="AG2328"/>
      <c r="AH2328"/>
      <c r="AI2328"/>
      <c r="AJ2328"/>
      <c r="AK2328"/>
      <c r="AL2328"/>
      <c r="AM2328"/>
      <c r="AN2328"/>
      <c r="AO2328"/>
      <c r="AP2328"/>
      <c r="AQ2328"/>
      <c r="AR2328"/>
      <c r="AS2328"/>
      <c r="AT2328"/>
      <c r="AU2328"/>
      <c r="AV2328"/>
      <c r="AW2328"/>
      <c r="AX2328"/>
      <c r="AY2328"/>
      <c r="AZ2328"/>
      <c r="BA2328"/>
      <c r="BB2328"/>
      <c r="BC2328"/>
      <c r="BD2328"/>
      <c r="BE2328"/>
      <c r="BF2328"/>
      <c r="BG2328"/>
      <c r="BH2328"/>
      <c r="BI2328"/>
      <c r="BJ2328"/>
      <c r="BK2328"/>
      <c r="BL2328"/>
      <c r="BM2328"/>
      <c r="BN2328"/>
      <c r="BO2328"/>
      <c r="BP2328"/>
      <c r="BQ2328"/>
      <c r="BR2328"/>
      <c r="BS2328"/>
      <c r="BT2328"/>
      <c r="BU2328"/>
      <c r="BV2328"/>
      <c r="BW2328"/>
      <c r="BX2328"/>
      <c r="BY2328"/>
      <c r="BZ2328"/>
      <c r="CA2328"/>
      <c r="CB2328"/>
      <c r="CC2328"/>
      <c r="CD2328"/>
      <c r="CE2328"/>
      <c r="CF2328"/>
      <c r="CG2328"/>
      <c r="CH2328"/>
      <c r="CI2328"/>
      <c r="CJ2328"/>
      <c r="CK2328"/>
      <c r="CL2328"/>
      <c r="CN2328"/>
    </row>
    <row r="2329" spans="7:92" x14ac:dyDescent="0.4">
      <c r="G2329"/>
      <c r="I2329"/>
      <c r="J2329"/>
      <c r="R2329"/>
      <c r="S2329"/>
      <c r="T2329"/>
      <c r="U2329"/>
      <c r="V2329"/>
      <c r="W2329"/>
      <c r="X2329"/>
      <c r="Y2329"/>
      <c r="Z2329"/>
      <c r="AA2329"/>
      <c r="AB2329"/>
      <c r="AC2329"/>
      <c r="AD2329"/>
      <c r="AE2329"/>
      <c r="AF2329"/>
      <c r="AG2329"/>
      <c r="AH2329"/>
      <c r="AI2329"/>
      <c r="AJ2329"/>
      <c r="AK2329"/>
      <c r="AL2329"/>
      <c r="AM2329"/>
      <c r="AN2329"/>
      <c r="AO2329"/>
      <c r="AP2329"/>
      <c r="AQ2329"/>
      <c r="AR2329"/>
      <c r="AS2329"/>
      <c r="AT2329"/>
      <c r="AU2329"/>
      <c r="AV2329"/>
      <c r="AW2329"/>
      <c r="AX2329"/>
      <c r="AY2329"/>
      <c r="AZ2329"/>
      <c r="BA2329"/>
      <c r="BB2329"/>
      <c r="BC2329"/>
      <c r="BD2329"/>
      <c r="BE2329"/>
      <c r="BF2329"/>
      <c r="BG2329"/>
      <c r="BH2329"/>
      <c r="BI2329"/>
      <c r="BJ2329"/>
      <c r="BK2329"/>
      <c r="BL2329"/>
      <c r="BM2329"/>
      <c r="BN2329"/>
      <c r="BO2329"/>
      <c r="BP2329"/>
      <c r="BQ2329"/>
      <c r="BR2329"/>
      <c r="BS2329"/>
      <c r="BT2329"/>
      <c r="BU2329"/>
      <c r="BV2329"/>
      <c r="BW2329"/>
      <c r="BX2329"/>
      <c r="BY2329"/>
      <c r="BZ2329"/>
      <c r="CA2329"/>
      <c r="CB2329"/>
      <c r="CC2329"/>
      <c r="CD2329"/>
      <c r="CE2329"/>
      <c r="CF2329"/>
      <c r="CG2329"/>
      <c r="CH2329"/>
      <c r="CI2329"/>
      <c r="CJ2329"/>
      <c r="CK2329"/>
      <c r="CL2329"/>
      <c r="CN2329"/>
    </row>
    <row r="2330" spans="7:92" x14ac:dyDescent="0.4">
      <c r="G2330"/>
      <c r="I2330"/>
      <c r="J2330"/>
      <c r="R2330"/>
      <c r="S2330"/>
      <c r="T2330"/>
      <c r="U2330"/>
      <c r="V2330"/>
      <c r="W2330"/>
      <c r="X2330"/>
      <c r="Y2330"/>
      <c r="Z2330"/>
      <c r="AA2330"/>
      <c r="AB2330"/>
      <c r="AC2330"/>
      <c r="AD2330"/>
      <c r="AE2330"/>
      <c r="AF2330"/>
      <c r="AG2330"/>
      <c r="AH2330"/>
      <c r="AI2330"/>
      <c r="AJ2330"/>
      <c r="AK2330"/>
      <c r="AL2330"/>
      <c r="AM2330"/>
      <c r="AN2330"/>
      <c r="AO2330"/>
      <c r="AP2330"/>
      <c r="AQ2330"/>
      <c r="AR2330"/>
      <c r="AS2330"/>
      <c r="AT2330"/>
      <c r="AU2330"/>
      <c r="AV2330"/>
      <c r="AW2330"/>
      <c r="AX2330"/>
      <c r="AY2330"/>
      <c r="AZ2330"/>
      <c r="BA2330"/>
      <c r="BB2330"/>
      <c r="BC2330"/>
      <c r="BD2330"/>
      <c r="BE2330"/>
      <c r="BF2330"/>
      <c r="BG2330"/>
      <c r="BH2330"/>
      <c r="BI2330"/>
      <c r="BJ2330"/>
      <c r="BK2330"/>
      <c r="BL2330"/>
      <c r="BM2330"/>
      <c r="BN2330"/>
      <c r="BO2330"/>
      <c r="BP2330"/>
      <c r="BQ2330"/>
      <c r="BR2330"/>
      <c r="BS2330"/>
      <c r="BT2330"/>
      <c r="BU2330"/>
      <c r="BV2330"/>
      <c r="BW2330"/>
      <c r="BX2330"/>
      <c r="BY2330"/>
      <c r="BZ2330"/>
      <c r="CA2330"/>
      <c r="CB2330"/>
      <c r="CC2330"/>
      <c r="CD2330"/>
      <c r="CE2330"/>
      <c r="CF2330"/>
      <c r="CG2330"/>
      <c r="CH2330"/>
      <c r="CI2330"/>
      <c r="CJ2330"/>
      <c r="CK2330"/>
      <c r="CL2330"/>
      <c r="CN2330"/>
    </row>
    <row r="2331" spans="7:92" x14ac:dyDescent="0.4">
      <c r="G2331"/>
      <c r="I2331"/>
      <c r="J2331"/>
      <c r="R2331"/>
      <c r="S2331"/>
      <c r="T2331"/>
      <c r="U2331"/>
      <c r="V2331"/>
      <c r="W2331"/>
      <c r="X2331"/>
      <c r="Y2331"/>
      <c r="Z2331"/>
      <c r="AA2331"/>
      <c r="AB2331"/>
      <c r="AC2331"/>
      <c r="AD2331"/>
      <c r="AE2331"/>
      <c r="AF2331"/>
      <c r="AG2331"/>
      <c r="AH2331"/>
      <c r="AI2331"/>
      <c r="AJ2331"/>
      <c r="AK2331"/>
      <c r="AL2331"/>
      <c r="AM2331"/>
      <c r="AN2331"/>
      <c r="AO2331"/>
      <c r="AP2331"/>
      <c r="AQ2331"/>
      <c r="AR2331"/>
      <c r="AS2331"/>
      <c r="AT2331"/>
      <c r="AU2331"/>
      <c r="AV2331"/>
      <c r="AW2331"/>
      <c r="AX2331"/>
      <c r="AY2331"/>
      <c r="AZ2331"/>
      <c r="BA2331"/>
      <c r="BB2331"/>
      <c r="BC2331"/>
      <c r="BD2331"/>
      <c r="BE2331"/>
      <c r="BF2331"/>
      <c r="BG2331"/>
      <c r="BH2331"/>
      <c r="BI2331"/>
      <c r="BJ2331"/>
      <c r="BK2331"/>
      <c r="BL2331"/>
      <c r="BM2331"/>
      <c r="BN2331"/>
      <c r="BO2331"/>
      <c r="BP2331"/>
      <c r="BQ2331"/>
      <c r="BR2331"/>
      <c r="BS2331"/>
      <c r="BT2331"/>
      <c r="BU2331"/>
      <c r="BV2331"/>
      <c r="BW2331"/>
      <c r="BX2331"/>
      <c r="BY2331"/>
      <c r="BZ2331"/>
      <c r="CA2331"/>
      <c r="CB2331"/>
      <c r="CC2331"/>
      <c r="CD2331"/>
      <c r="CE2331"/>
      <c r="CF2331"/>
      <c r="CG2331"/>
      <c r="CH2331"/>
      <c r="CI2331"/>
      <c r="CJ2331"/>
      <c r="CK2331"/>
      <c r="CL2331"/>
      <c r="CN2331"/>
    </row>
    <row r="2332" spans="7:92" x14ac:dyDescent="0.4">
      <c r="G2332"/>
      <c r="I2332"/>
      <c r="J2332"/>
      <c r="R2332"/>
      <c r="S2332"/>
      <c r="T2332"/>
      <c r="U2332"/>
      <c r="V2332"/>
      <c r="W2332"/>
      <c r="X2332"/>
      <c r="Y2332"/>
      <c r="Z2332"/>
      <c r="AA2332"/>
      <c r="AB2332"/>
      <c r="AC2332"/>
      <c r="AD2332"/>
      <c r="AE2332"/>
      <c r="AF2332"/>
      <c r="AG2332"/>
      <c r="AH2332"/>
      <c r="AI2332"/>
      <c r="AJ2332"/>
      <c r="AK2332"/>
      <c r="AL2332"/>
      <c r="AM2332"/>
      <c r="AN2332"/>
      <c r="AO2332"/>
      <c r="AP2332"/>
      <c r="AQ2332"/>
      <c r="AR2332"/>
      <c r="AS2332"/>
      <c r="AT2332"/>
      <c r="AU2332"/>
      <c r="AV2332"/>
      <c r="AW2332"/>
      <c r="AX2332"/>
      <c r="AY2332"/>
      <c r="AZ2332"/>
      <c r="BA2332"/>
      <c r="BB2332"/>
      <c r="BC2332"/>
      <c r="BD2332"/>
      <c r="BE2332"/>
      <c r="BF2332"/>
      <c r="BG2332"/>
      <c r="BH2332"/>
      <c r="BI2332"/>
      <c r="BJ2332"/>
      <c r="BK2332"/>
      <c r="BL2332"/>
      <c r="BM2332"/>
      <c r="BN2332"/>
      <c r="BO2332"/>
      <c r="BP2332"/>
      <c r="BQ2332"/>
      <c r="BR2332"/>
      <c r="BS2332"/>
      <c r="BT2332"/>
      <c r="BU2332"/>
      <c r="BV2332"/>
      <c r="BW2332"/>
      <c r="BX2332"/>
      <c r="BY2332"/>
      <c r="BZ2332"/>
      <c r="CA2332"/>
      <c r="CB2332"/>
      <c r="CC2332"/>
      <c r="CD2332"/>
      <c r="CE2332"/>
      <c r="CF2332"/>
      <c r="CG2332"/>
      <c r="CH2332"/>
      <c r="CI2332"/>
      <c r="CJ2332"/>
      <c r="CK2332"/>
      <c r="CL2332"/>
      <c r="CN2332"/>
    </row>
    <row r="2333" spans="7:92" x14ac:dyDescent="0.4">
      <c r="G2333"/>
      <c r="I2333"/>
      <c r="J2333"/>
      <c r="R2333"/>
      <c r="S2333"/>
      <c r="T2333"/>
      <c r="U2333"/>
      <c r="V2333"/>
      <c r="W2333"/>
      <c r="X2333"/>
      <c r="Y2333"/>
      <c r="Z2333"/>
      <c r="AA2333"/>
      <c r="AB2333"/>
      <c r="AC2333"/>
      <c r="AD2333"/>
      <c r="AE2333"/>
      <c r="AF2333"/>
      <c r="AG2333"/>
      <c r="AH2333"/>
      <c r="AI2333"/>
      <c r="AJ2333"/>
      <c r="AK2333"/>
      <c r="AL2333"/>
      <c r="AM2333"/>
      <c r="AN2333"/>
      <c r="AO2333"/>
      <c r="AP2333"/>
      <c r="AQ2333"/>
      <c r="AR2333"/>
      <c r="AS2333"/>
      <c r="AT2333"/>
      <c r="AU2333"/>
      <c r="AV2333"/>
      <c r="AW2333"/>
      <c r="AX2333"/>
      <c r="AY2333"/>
      <c r="AZ2333"/>
      <c r="BA2333"/>
      <c r="BB2333"/>
      <c r="BC2333"/>
      <c r="BD2333"/>
      <c r="BE2333"/>
      <c r="BF2333"/>
      <c r="BG2333"/>
      <c r="BH2333"/>
      <c r="BI2333"/>
      <c r="BJ2333"/>
      <c r="BK2333"/>
      <c r="BL2333"/>
      <c r="BM2333"/>
      <c r="BN2333"/>
      <c r="BO2333"/>
      <c r="BP2333"/>
      <c r="BQ2333"/>
      <c r="BR2333"/>
      <c r="BS2333"/>
      <c r="BT2333"/>
      <c r="BU2333"/>
      <c r="BV2333"/>
      <c r="BW2333"/>
      <c r="BX2333"/>
      <c r="BY2333"/>
      <c r="BZ2333"/>
      <c r="CA2333"/>
      <c r="CB2333"/>
      <c r="CC2333"/>
      <c r="CD2333"/>
      <c r="CE2333"/>
      <c r="CF2333"/>
      <c r="CG2333"/>
      <c r="CH2333"/>
      <c r="CI2333"/>
      <c r="CJ2333"/>
      <c r="CK2333"/>
      <c r="CL2333"/>
      <c r="CN2333"/>
    </row>
    <row r="2334" spans="7:92" x14ac:dyDescent="0.4">
      <c r="G2334"/>
      <c r="I2334"/>
      <c r="J2334"/>
      <c r="R2334"/>
      <c r="S2334"/>
      <c r="T2334"/>
      <c r="U2334"/>
      <c r="V2334"/>
      <c r="W2334"/>
      <c r="X2334"/>
      <c r="Y2334"/>
      <c r="Z2334"/>
      <c r="AA2334"/>
      <c r="AB2334"/>
      <c r="AC2334"/>
      <c r="AD2334"/>
      <c r="AE2334"/>
      <c r="AF2334"/>
      <c r="AG2334"/>
      <c r="AH2334"/>
      <c r="AI2334"/>
      <c r="AJ2334"/>
      <c r="AK2334"/>
      <c r="AL2334"/>
      <c r="AM2334"/>
      <c r="AN2334"/>
      <c r="AO2334"/>
      <c r="AP2334"/>
      <c r="AQ2334"/>
      <c r="AR2334"/>
      <c r="AS2334"/>
      <c r="AT2334"/>
      <c r="AU2334"/>
      <c r="AV2334"/>
      <c r="AW2334"/>
      <c r="AX2334"/>
      <c r="AY2334"/>
      <c r="AZ2334"/>
      <c r="BA2334"/>
      <c r="BB2334"/>
      <c r="BC2334"/>
      <c r="BD2334"/>
      <c r="BE2334"/>
      <c r="BF2334"/>
      <c r="BG2334"/>
      <c r="BH2334"/>
      <c r="BI2334"/>
      <c r="BJ2334"/>
      <c r="BK2334"/>
      <c r="BL2334"/>
      <c r="BM2334"/>
      <c r="BN2334"/>
      <c r="BO2334"/>
      <c r="BP2334"/>
      <c r="BQ2334"/>
      <c r="BR2334"/>
      <c r="BS2334"/>
      <c r="BT2334"/>
      <c r="BU2334"/>
      <c r="BV2334"/>
      <c r="BW2334"/>
      <c r="BX2334"/>
      <c r="BY2334"/>
      <c r="BZ2334"/>
      <c r="CA2334"/>
      <c r="CB2334"/>
      <c r="CC2334"/>
      <c r="CD2334"/>
      <c r="CE2334"/>
      <c r="CF2334"/>
      <c r="CG2334"/>
      <c r="CH2334"/>
      <c r="CI2334"/>
      <c r="CJ2334"/>
      <c r="CK2334"/>
      <c r="CL2334"/>
      <c r="CN2334"/>
    </row>
    <row r="2335" spans="7:92" x14ac:dyDescent="0.4">
      <c r="G2335"/>
      <c r="I2335"/>
      <c r="J2335"/>
      <c r="R2335"/>
      <c r="S2335"/>
      <c r="T2335"/>
      <c r="U2335"/>
      <c r="V2335"/>
      <c r="W2335"/>
      <c r="X2335"/>
      <c r="Y2335"/>
      <c r="Z2335"/>
      <c r="AA2335"/>
      <c r="AB2335"/>
      <c r="AC2335"/>
      <c r="AD2335"/>
      <c r="AE2335"/>
      <c r="AF2335"/>
      <c r="AG2335"/>
      <c r="AH2335"/>
      <c r="AI2335"/>
      <c r="AJ2335"/>
      <c r="AK2335"/>
      <c r="AL2335"/>
      <c r="AM2335"/>
      <c r="AN2335"/>
      <c r="AO2335"/>
      <c r="AP2335"/>
      <c r="AQ2335"/>
      <c r="AR2335"/>
      <c r="AS2335"/>
      <c r="AT2335"/>
      <c r="AU2335"/>
      <c r="AV2335"/>
      <c r="AW2335"/>
      <c r="AX2335"/>
      <c r="AY2335"/>
      <c r="AZ2335"/>
      <c r="BA2335"/>
      <c r="BB2335"/>
      <c r="BC2335"/>
      <c r="BD2335"/>
      <c r="BE2335"/>
      <c r="BF2335"/>
      <c r="BG2335"/>
      <c r="BH2335"/>
      <c r="BI2335"/>
      <c r="BJ2335"/>
      <c r="BK2335"/>
      <c r="BL2335"/>
      <c r="BM2335"/>
      <c r="BN2335"/>
      <c r="BO2335"/>
      <c r="BP2335"/>
      <c r="BQ2335"/>
      <c r="BR2335"/>
      <c r="BS2335"/>
      <c r="BT2335"/>
      <c r="BU2335"/>
      <c r="BV2335"/>
      <c r="BW2335"/>
      <c r="BX2335"/>
      <c r="BY2335"/>
      <c r="BZ2335"/>
      <c r="CA2335"/>
      <c r="CB2335"/>
      <c r="CC2335"/>
      <c r="CD2335"/>
      <c r="CE2335"/>
      <c r="CF2335"/>
      <c r="CG2335"/>
      <c r="CH2335"/>
      <c r="CI2335"/>
      <c r="CJ2335"/>
      <c r="CK2335"/>
      <c r="CL2335"/>
      <c r="CN2335"/>
    </row>
    <row r="2336" spans="7:92" x14ac:dyDescent="0.4">
      <c r="G2336"/>
      <c r="I2336"/>
      <c r="J2336"/>
      <c r="R2336"/>
      <c r="S2336"/>
      <c r="T2336"/>
      <c r="U2336"/>
      <c r="V2336"/>
      <c r="W2336"/>
      <c r="X2336"/>
      <c r="Y2336"/>
      <c r="Z2336"/>
      <c r="AA2336"/>
      <c r="AB2336"/>
      <c r="AC2336"/>
      <c r="AD2336"/>
      <c r="AE2336"/>
      <c r="AF2336"/>
      <c r="AG2336"/>
      <c r="AH2336"/>
      <c r="AI2336"/>
      <c r="AJ2336"/>
      <c r="AK2336"/>
      <c r="AL2336"/>
      <c r="AM2336"/>
      <c r="AN2336"/>
      <c r="AO2336"/>
      <c r="AP2336"/>
      <c r="AQ2336"/>
      <c r="AR2336"/>
      <c r="AS2336"/>
      <c r="AT2336"/>
      <c r="AU2336"/>
      <c r="AV2336"/>
      <c r="AW2336"/>
      <c r="AX2336"/>
      <c r="AY2336"/>
      <c r="AZ2336"/>
      <c r="BA2336"/>
      <c r="BB2336"/>
      <c r="BC2336"/>
      <c r="BD2336"/>
      <c r="BE2336"/>
      <c r="BF2336"/>
      <c r="BG2336"/>
      <c r="BH2336"/>
      <c r="BI2336"/>
      <c r="BJ2336"/>
      <c r="BK2336"/>
      <c r="BL2336"/>
      <c r="BM2336"/>
      <c r="BN2336"/>
      <c r="BO2336"/>
      <c r="BP2336"/>
      <c r="BQ2336"/>
      <c r="BR2336"/>
      <c r="BS2336"/>
      <c r="BT2336"/>
      <c r="BU2336"/>
      <c r="BV2336"/>
      <c r="BW2336"/>
      <c r="BX2336"/>
      <c r="BY2336"/>
      <c r="BZ2336"/>
      <c r="CA2336"/>
      <c r="CB2336"/>
      <c r="CC2336"/>
      <c r="CD2336"/>
      <c r="CE2336"/>
      <c r="CF2336"/>
      <c r="CG2336"/>
      <c r="CH2336"/>
      <c r="CI2336"/>
      <c r="CJ2336"/>
      <c r="CK2336"/>
      <c r="CL2336"/>
      <c r="CN2336"/>
    </row>
    <row r="2337" spans="7:92" x14ac:dyDescent="0.4">
      <c r="G2337"/>
      <c r="I2337"/>
      <c r="J2337"/>
      <c r="R2337"/>
      <c r="S2337"/>
      <c r="T2337"/>
      <c r="U2337"/>
      <c r="V2337"/>
      <c r="W2337"/>
      <c r="X2337"/>
      <c r="Y2337"/>
      <c r="Z2337"/>
      <c r="AA2337"/>
      <c r="AB2337"/>
      <c r="AC2337"/>
      <c r="AD2337"/>
      <c r="AE2337"/>
      <c r="AF2337"/>
      <c r="AG2337"/>
      <c r="AH2337"/>
      <c r="AI2337"/>
      <c r="AJ2337"/>
      <c r="AK2337"/>
      <c r="AL2337"/>
      <c r="AM2337"/>
      <c r="AN2337"/>
      <c r="AO2337"/>
      <c r="AP2337"/>
      <c r="AQ2337"/>
      <c r="AR2337"/>
      <c r="AS2337"/>
      <c r="AT2337"/>
      <c r="AU2337"/>
      <c r="AV2337"/>
      <c r="AW2337"/>
      <c r="AX2337"/>
      <c r="AY2337"/>
      <c r="AZ2337"/>
      <c r="BA2337"/>
      <c r="BB2337"/>
      <c r="BC2337"/>
      <c r="BD2337"/>
      <c r="BE2337"/>
      <c r="BF2337"/>
      <c r="BG2337"/>
      <c r="BH2337"/>
      <c r="BI2337"/>
      <c r="BJ2337"/>
      <c r="BK2337"/>
      <c r="BL2337"/>
      <c r="BM2337"/>
      <c r="BN2337"/>
      <c r="BO2337"/>
      <c r="BP2337"/>
      <c r="BQ2337"/>
      <c r="BR2337"/>
      <c r="BS2337"/>
      <c r="BT2337"/>
      <c r="BU2337"/>
      <c r="BV2337"/>
      <c r="BW2337"/>
      <c r="BX2337"/>
      <c r="BY2337"/>
      <c r="BZ2337"/>
      <c r="CA2337"/>
      <c r="CB2337"/>
      <c r="CC2337"/>
      <c r="CD2337"/>
      <c r="CE2337"/>
      <c r="CF2337"/>
      <c r="CG2337"/>
      <c r="CH2337"/>
      <c r="CI2337"/>
      <c r="CJ2337"/>
      <c r="CK2337"/>
      <c r="CL2337"/>
      <c r="CN2337"/>
    </row>
    <row r="2338" spans="7:92" x14ac:dyDescent="0.4">
      <c r="G2338"/>
      <c r="I2338"/>
      <c r="J2338"/>
      <c r="R2338"/>
      <c r="S2338"/>
      <c r="T2338"/>
      <c r="U2338"/>
      <c r="V2338"/>
      <c r="W2338"/>
      <c r="X2338"/>
      <c r="Y2338"/>
      <c r="Z2338"/>
      <c r="AA2338"/>
      <c r="AB2338"/>
      <c r="AC2338"/>
      <c r="AD2338"/>
      <c r="AE2338"/>
      <c r="AF2338"/>
      <c r="AG2338"/>
      <c r="AH2338"/>
      <c r="AI2338"/>
      <c r="AJ2338"/>
      <c r="AK2338"/>
      <c r="AL2338"/>
      <c r="AM2338"/>
      <c r="AN2338"/>
      <c r="AO2338"/>
      <c r="AP2338"/>
      <c r="AQ2338"/>
      <c r="AR2338"/>
      <c r="AS2338"/>
      <c r="AT2338"/>
      <c r="AU2338"/>
      <c r="AV2338"/>
      <c r="AW2338"/>
      <c r="AX2338"/>
      <c r="AY2338"/>
      <c r="AZ2338"/>
      <c r="BA2338"/>
      <c r="BB2338"/>
      <c r="BC2338"/>
      <c r="BD2338"/>
      <c r="BE2338"/>
      <c r="BF2338"/>
      <c r="BG2338"/>
      <c r="BH2338"/>
      <c r="BI2338"/>
      <c r="BJ2338"/>
      <c r="BK2338"/>
      <c r="BL2338"/>
      <c r="BM2338"/>
      <c r="BN2338"/>
      <c r="BO2338"/>
      <c r="BP2338"/>
      <c r="BQ2338"/>
      <c r="BR2338"/>
      <c r="BS2338"/>
      <c r="BT2338"/>
      <c r="BU2338"/>
      <c r="BV2338"/>
      <c r="BW2338"/>
      <c r="BX2338"/>
      <c r="BY2338"/>
      <c r="BZ2338"/>
      <c r="CA2338"/>
      <c r="CB2338"/>
      <c r="CC2338"/>
      <c r="CD2338"/>
      <c r="CE2338"/>
      <c r="CF2338"/>
      <c r="CG2338"/>
      <c r="CH2338"/>
      <c r="CI2338"/>
      <c r="CJ2338"/>
      <c r="CK2338"/>
      <c r="CL2338"/>
      <c r="CN2338"/>
    </row>
    <row r="2339" spans="7:92" x14ac:dyDescent="0.4">
      <c r="G2339"/>
      <c r="I2339"/>
      <c r="J2339"/>
      <c r="R2339"/>
      <c r="S2339"/>
      <c r="T2339"/>
      <c r="U2339"/>
      <c r="V2339"/>
      <c r="W2339"/>
      <c r="X2339"/>
      <c r="Y2339"/>
      <c r="Z2339"/>
      <c r="AA2339"/>
      <c r="AB2339"/>
      <c r="AC2339"/>
      <c r="AD2339"/>
      <c r="AE2339"/>
      <c r="AF2339"/>
      <c r="AG2339"/>
      <c r="AH2339"/>
      <c r="AI2339"/>
      <c r="AJ2339"/>
      <c r="AK2339"/>
      <c r="AL2339"/>
      <c r="AM2339"/>
      <c r="AN2339"/>
      <c r="AO2339"/>
      <c r="AP2339"/>
      <c r="AQ2339"/>
      <c r="AR2339"/>
      <c r="AS2339"/>
      <c r="AT2339"/>
      <c r="AU2339"/>
      <c r="AV2339"/>
      <c r="AW2339"/>
      <c r="AX2339"/>
      <c r="AY2339"/>
      <c r="AZ2339"/>
      <c r="BA2339"/>
      <c r="BB2339"/>
      <c r="BC2339"/>
      <c r="BD2339"/>
      <c r="BE2339"/>
      <c r="BF2339"/>
      <c r="BG2339"/>
      <c r="BH2339"/>
      <c r="BI2339"/>
      <c r="BJ2339"/>
      <c r="BK2339"/>
      <c r="BL2339"/>
      <c r="BM2339"/>
      <c r="BN2339"/>
      <c r="BO2339"/>
      <c r="BP2339"/>
      <c r="BQ2339"/>
      <c r="BR2339"/>
      <c r="BS2339"/>
      <c r="BT2339"/>
      <c r="BU2339"/>
      <c r="BV2339"/>
      <c r="BW2339"/>
      <c r="BX2339"/>
      <c r="BY2339"/>
      <c r="BZ2339"/>
      <c r="CA2339"/>
      <c r="CB2339"/>
      <c r="CC2339"/>
      <c r="CD2339"/>
      <c r="CE2339"/>
      <c r="CF2339"/>
      <c r="CG2339"/>
      <c r="CH2339"/>
      <c r="CI2339"/>
      <c r="CJ2339"/>
      <c r="CK2339"/>
      <c r="CL2339"/>
      <c r="CN2339"/>
    </row>
    <row r="2340" spans="7:92" x14ac:dyDescent="0.4">
      <c r="G2340"/>
      <c r="I2340"/>
      <c r="J2340"/>
      <c r="R2340"/>
      <c r="S2340"/>
      <c r="T2340"/>
      <c r="U2340"/>
      <c r="V2340"/>
      <c r="W2340"/>
      <c r="X2340"/>
      <c r="Y2340"/>
      <c r="Z2340"/>
      <c r="AA2340"/>
      <c r="AB2340"/>
      <c r="AC2340"/>
      <c r="AD2340"/>
      <c r="AE2340"/>
      <c r="AF2340"/>
      <c r="AG2340"/>
      <c r="AH2340"/>
      <c r="AI2340"/>
      <c r="AJ2340"/>
      <c r="AK2340"/>
      <c r="AL2340"/>
      <c r="AM2340"/>
      <c r="AN2340"/>
      <c r="AO2340"/>
      <c r="AP2340"/>
      <c r="AQ2340"/>
      <c r="AR2340"/>
      <c r="AS2340"/>
      <c r="AT2340"/>
      <c r="AU2340"/>
      <c r="AV2340"/>
      <c r="AW2340"/>
      <c r="AX2340"/>
      <c r="AY2340"/>
      <c r="AZ2340"/>
      <c r="BA2340"/>
      <c r="BB2340"/>
      <c r="BC2340"/>
      <c r="BD2340"/>
      <c r="BE2340"/>
      <c r="BF2340"/>
      <c r="BG2340"/>
      <c r="BH2340"/>
      <c r="BI2340"/>
      <c r="BJ2340"/>
      <c r="BK2340"/>
      <c r="BL2340"/>
      <c r="BM2340"/>
      <c r="BN2340"/>
      <c r="BO2340"/>
      <c r="BP2340"/>
      <c r="BQ2340"/>
      <c r="BR2340"/>
      <c r="BS2340"/>
      <c r="BT2340"/>
      <c r="BU2340"/>
      <c r="BV2340"/>
      <c r="BW2340"/>
      <c r="BX2340"/>
      <c r="BY2340"/>
      <c r="BZ2340"/>
      <c r="CA2340"/>
      <c r="CB2340"/>
      <c r="CC2340"/>
      <c r="CD2340"/>
      <c r="CE2340"/>
      <c r="CF2340"/>
      <c r="CG2340"/>
      <c r="CH2340"/>
      <c r="CI2340"/>
      <c r="CJ2340"/>
      <c r="CK2340"/>
      <c r="CL2340"/>
      <c r="CN2340"/>
    </row>
    <row r="2341" spans="7:92" x14ac:dyDescent="0.4">
      <c r="G2341"/>
      <c r="I2341"/>
      <c r="J2341"/>
      <c r="R2341"/>
      <c r="S2341"/>
      <c r="T2341"/>
      <c r="U2341"/>
      <c r="V2341"/>
      <c r="W2341"/>
      <c r="X2341"/>
      <c r="Y2341"/>
      <c r="Z2341"/>
      <c r="AA2341"/>
      <c r="AB2341"/>
      <c r="AC2341"/>
      <c r="AD2341"/>
      <c r="AE2341"/>
      <c r="AF2341"/>
      <c r="AG2341"/>
      <c r="AH2341"/>
      <c r="AI2341"/>
      <c r="AJ2341"/>
      <c r="AK2341"/>
      <c r="AL2341"/>
      <c r="AM2341"/>
      <c r="AN2341"/>
      <c r="AO2341"/>
      <c r="AP2341"/>
      <c r="AQ2341"/>
      <c r="AR2341"/>
      <c r="AS2341"/>
      <c r="AT2341"/>
      <c r="AU2341"/>
      <c r="AV2341"/>
      <c r="AW2341"/>
      <c r="AX2341"/>
      <c r="AY2341"/>
      <c r="AZ2341"/>
      <c r="BA2341"/>
      <c r="BB2341"/>
      <c r="BC2341"/>
      <c r="BD2341"/>
      <c r="BE2341"/>
      <c r="BF2341"/>
      <c r="BG2341"/>
      <c r="BH2341"/>
      <c r="BI2341"/>
      <c r="BJ2341"/>
      <c r="BK2341"/>
      <c r="BL2341"/>
      <c r="BM2341"/>
      <c r="BN2341"/>
      <c r="BO2341"/>
      <c r="BP2341"/>
      <c r="BQ2341"/>
      <c r="BR2341"/>
      <c r="BS2341"/>
      <c r="BT2341"/>
      <c r="BU2341"/>
      <c r="BV2341"/>
      <c r="BW2341"/>
      <c r="BX2341"/>
      <c r="BY2341"/>
      <c r="BZ2341"/>
      <c r="CA2341"/>
      <c r="CB2341"/>
      <c r="CC2341"/>
      <c r="CD2341"/>
      <c r="CE2341"/>
      <c r="CF2341"/>
      <c r="CG2341"/>
      <c r="CH2341"/>
      <c r="CI2341"/>
      <c r="CJ2341"/>
      <c r="CK2341"/>
      <c r="CL2341"/>
      <c r="CN2341"/>
    </row>
    <row r="2342" spans="7:92" x14ac:dyDescent="0.4">
      <c r="G2342"/>
      <c r="I2342"/>
      <c r="J2342"/>
      <c r="R2342"/>
      <c r="S2342"/>
      <c r="T2342"/>
      <c r="U2342"/>
      <c r="V2342"/>
      <c r="W2342"/>
      <c r="X2342"/>
      <c r="Y2342"/>
      <c r="Z2342"/>
      <c r="AA2342"/>
      <c r="AB2342"/>
      <c r="AC2342"/>
      <c r="AD2342"/>
      <c r="AE2342"/>
      <c r="AF2342"/>
      <c r="AG2342"/>
      <c r="AH2342"/>
      <c r="AI2342"/>
      <c r="AJ2342"/>
      <c r="AK2342"/>
      <c r="AL2342"/>
      <c r="AM2342"/>
      <c r="AN2342"/>
      <c r="AO2342"/>
      <c r="AP2342"/>
      <c r="AQ2342"/>
      <c r="AR2342"/>
      <c r="AS2342"/>
      <c r="AT2342"/>
      <c r="AU2342"/>
      <c r="AV2342"/>
      <c r="AW2342"/>
      <c r="AX2342"/>
      <c r="AY2342"/>
      <c r="AZ2342"/>
      <c r="BA2342"/>
      <c r="BB2342"/>
      <c r="BC2342"/>
      <c r="BD2342"/>
      <c r="BE2342"/>
      <c r="BF2342"/>
      <c r="BG2342"/>
      <c r="BH2342"/>
      <c r="BI2342"/>
      <c r="BJ2342"/>
      <c r="BK2342"/>
      <c r="BL2342"/>
      <c r="BM2342"/>
      <c r="BN2342"/>
      <c r="BO2342"/>
      <c r="BP2342"/>
      <c r="BQ2342"/>
      <c r="BR2342"/>
      <c r="BS2342"/>
      <c r="BT2342"/>
      <c r="BU2342"/>
      <c r="BV2342"/>
      <c r="BW2342"/>
      <c r="BX2342"/>
      <c r="BY2342"/>
      <c r="BZ2342"/>
      <c r="CA2342"/>
      <c r="CB2342"/>
      <c r="CC2342"/>
      <c r="CD2342"/>
      <c r="CE2342"/>
      <c r="CF2342"/>
      <c r="CG2342"/>
      <c r="CH2342"/>
      <c r="CI2342"/>
      <c r="CJ2342"/>
      <c r="CK2342"/>
      <c r="CL2342"/>
      <c r="CN2342"/>
    </row>
    <row r="2343" spans="7:92" x14ac:dyDescent="0.4">
      <c r="G2343"/>
      <c r="I2343"/>
      <c r="J2343"/>
      <c r="R2343"/>
      <c r="S2343"/>
      <c r="T2343"/>
      <c r="U2343"/>
      <c r="V2343"/>
      <c r="W2343"/>
      <c r="X2343"/>
      <c r="Y2343"/>
      <c r="Z2343"/>
      <c r="AA2343"/>
      <c r="AB2343"/>
      <c r="AC2343"/>
      <c r="AD2343"/>
      <c r="AE2343"/>
      <c r="AF2343"/>
      <c r="AG2343"/>
      <c r="AH2343"/>
      <c r="AI2343"/>
      <c r="AJ2343"/>
      <c r="AK2343"/>
      <c r="AL2343"/>
      <c r="AM2343"/>
      <c r="AN2343"/>
      <c r="AO2343"/>
      <c r="AP2343"/>
      <c r="AQ2343"/>
      <c r="AR2343"/>
      <c r="AS2343"/>
      <c r="AT2343"/>
      <c r="AU2343"/>
      <c r="AV2343"/>
      <c r="AW2343"/>
      <c r="AX2343"/>
      <c r="AY2343"/>
      <c r="AZ2343"/>
      <c r="BA2343"/>
      <c r="BB2343"/>
      <c r="BC2343"/>
      <c r="BD2343"/>
      <c r="BE2343"/>
      <c r="BF2343"/>
      <c r="BG2343"/>
      <c r="BH2343"/>
      <c r="BI2343"/>
      <c r="BJ2343"/>
      <c r="BK2343"/>
      <c r="BL2343"/>
      <c r="BM2343"/>
      <c r="BN2343"/>
      <c r="BO2343"/>
      <c r="BP2343"/>
      <c r="BQ2343"/>
      <c r="BR2343"/>
      <c r="BS2343"/>
      <c r="BT2343"/>
      <c r="BU2343"/>
      <c r="BV2343"/>
      <c r="BW2343"/>
      <c r="BX2343"/>
      <c r="BY2343"/>
      <c r="BZ2343"/>
      <c r="CA2343"/>
      <c r="CB2343"/>
      <c r="CC2343"/>
      <c r="CD2343"/>
      <c r="CE2343"/>
      <c r="CF2343"/>
      <c r="CG2343"/>
      <c r="CH2343"/>
      <c r="CI2343"/>
      <c r="CJ2343"/>
      <c r="CK2343"/>
      <c r="CL2343"/>
      <c r="CN2343"/>
    </row>
    <row r="2344" spans="7:92" x14ac:dyDescent="0.4">
      <c r="G2344"/>
      <c r="I2344"/>
      <c r="J2344"/>
      <c r="R2344"/>
      <c r="S2344"/>
      <c r="T2344"/>
      <c r="U2344"/>
      <c r="V2344"/>
      <c r="W2344"/>
      <c r="X2344"/>
      <c r="Y2344"/>
      <c r="Z2344"/>
      <c r="AA2344"/>
      <c r="AB2344"/>
      <c r="AC2344"/>
      <c r="AD2344"/>
      <c r="AE2344"/>
      <c r="AF2344"/>
      <c r="AG2344"/>
      <c r="AH2344"/>
      <c r="AI2344"/>
      <c r="AJ2344"/>
      <c r="AK2344"/>
      <c r="AL2344"/>
      <c r="AM2344"/>
      <c r="AN2344"/>
      <c r="AO2344"/>
      <c r="AP2344"/>
      <c r="AQ2344"/>
      <c r="AR2344"/>
      <c r="AS2344"/>
      <c r="AT2344"/>
      <c r="AU2344"/>
      <c r="AV2344"/>
      <c r="AW2344"/>
      <c r="AX2344"/>
      <c r="AY2344"/>
      <c r="AZ2344"/>
      <c r="BA2344"/>
      <c r="BB2344"/>
      <c r="BC2344"/>
      <c r="BD2344"/>
      <c r="BE2344"/>
      <c r="BF2344"/>
      <c r="BG2344"/>
      <c r="BH2344"/>
      <c r="BI2344"/>
      <c r="BJ2344"/>
      <c r="BK2344"/>
      <c r="BL2344"/>
      <c r="BM2344"/>
      <c r="BN2344"/>
      <c r="BO2344"/>
      <c r="BP2344"/>
      <c r="BQ2344"/>
      <c r="BR2344"/>
      <c r="BS2344"/>
      <c r="BT2344"/>
      <c r="BU2344"/>
      <c r="BV2344"/>
      <c r="BW2344"/>
      <c r="BX2344"/>
      <c r="BY2344"/>
      <c r="BZ2344"/>
      <c r="CA2344"/>
      <c r="CB2344"/>
      <c r="CC2344"/>
      <c r="CD2344"/>
      <c r="CE2344"/>
      <c r="CF2344"/>
      <c r="CG2344"/>
      <c r="CH2344"/>
      <c r="CI2344"/>
      <c r="CJ2344"/>
      <c r="CK2344"/>
      <c r="CL2344"/>
      <c r="CN2344"/>
    </row>
    <row r="2345" spans="7:92" x14ac:dyDescent="0.4">
      <c r="G2345"/>
      <c r="I2345"/>
      <c r="J2345"/>
      <c r="R2345"/>
      <c r="S2345"/>
      <c r="T2345"/>
      <c r="U2345"/>
      <c r="V2345"/>
      <c r="W2345"/>
      <c r="X2345"/>
      <c r="Y2345"/>
      <c r="Z2345"/>
      <c r="AA2345"/>
      <c r="AB2345"/>
      <c r="AC2345"/>
      <c r="AD2345"/>
      <c r="AE2345"/>
      <c r="AF2345"/>
      <c r="AG2345"/>
      <c r="AH2345"/>
      <c r="AI2345"/>
      <c r="AJ2345"/>
      <c r="AK2345"/>
      <c r="AL2345"/>
      <c r="AM2345"/>
      <c r="AN2345"/>
      <c r="AO2345"/>
      <c r="AP2345"/>
      <c r="AQ2345"/>
      <c r="AR2345"/>
      <c r="AS2345"/>
      <c r="AT2345"/>
      <c r="AU2345"/>
      <c r="AV2345"/>
      <c r="AW2345"/>
      <c r="AX2345"/>
      <c r="AY2345"/>
      <c r="AZ2345"/>
      <c r="BA2345"/>
      <c r="BB2345"/>
      <c r="BC2345"/>
      <c r="BD2345"/>
      <c r="BE2345"/>
      <c r="BF2345"/>
      <c r="BG2345"/>
      <c r="BH2345"/>
      <c r="BI2345"/>
      <c r="BJ2345"/>
      <c r="BK2345"/>
      <c r="BL2345"/>
      <c r="BM2345"/>
      <c r="BN2345"/>
      <c r="BO2345"/>
      <c r="BP2345"/>
      <c r="BQ2345"/>
      <c r="BR2345"/>
      <c r="BS2345"/>
      <c r="BT2345"/>
      <c r="BU2345"/>
      <c r="BV2345"/>
      <c r="BW2345"/>
      <c r="BX2345"/>
      <c r="BY2345"/>
      <c r="BZ2345"/>
      <c r="CA2345"/>
      <c r="CB2345"/>
      <c r="CC2345"/>
      <c r="CD2345"/>
      <c r="CE2345"/>
      <c r="CF2345"/>
      <c r="CG2345"/>
      <c r="CH2345"/>
      <c r="CI2345"/>
      <c r="CJ2345"/>
      <c r="CK2345"/>
      <c r="CL2345"/>
      <c r="CN2345"/>
    </row>
    <row r="2346" spans="7:92" x14ac:dyDescent="0.4">
      <c r="G2346"/>
      <c r="I2346"/>
      <c r="J2346"/>
      <c r="R2346"/>
      <c r="S2346"/>
      <c r="T2346"/>
      <c r="U2346"/>
      <c r="V2346"/>
      <c r="W2346"/>
      <c r="X2346"/>
      <c r="Y2346"/>
      <c r="Z2346"/>
      <c r="AA2346"/>
      <c r="AB2346"/>
      <c r="AC2346"/>
      <c r="AD2346"/>
      <c r="AE2346"/>
      <c r="AF2346"/>
      <c r="AG2346"/>
      <c r="AH2346"/>
      <c r="AI2346"/>
      <c r="AJ2346"/>
      <c r="AK2346"/>
      <c r="AL2346"/>
      <c r="AM2346"/>
      <c r="AN2346"/>
      <c r="AO2346"/>
      <c r="AP2346"/>
      <c r="AQ2346"/>
      <c r="AR2346"/>
      <c r="AS2346"/>
      <c r="AT2346"/>
      <c r="AU2346"/>
      <c r="AV2346"/>
      <c r="AW2346"/>
      <c r="AX2346"/>
      <c r="AY2346"/>
      <c r="AZ2346"/>
      <c r="BA2346"/>
      <c r="BB2346"/>
      <c r="BC2346"/>
      <c r="BD2346"/>
      <c r="BE2346"/>
      <c r="BF2346"/>
      <c r="BG2346"/>
      <c r="BH2346"/>
      <c r="BI2346"/>
      <c r="BJ2346"/>
      <c r="BK2346"/>
      <c r="BL2346"/>
      <c r="BM2346"/>
      <c r="BN2346"/>
      <c r="BO2346"/>
      <c r="BP2346"/>
      <c r="BQ2346"/>
      <c r="BR2346"/>
      <c r="BS2346"/>
      <c r="BT2346"/>
      <c r="BU2346"/>
      <c r="BV2346"/>
      <c r="BW2346"/>
      <c r="BX2346"/>
      <c r="BY2346"/>
      <c r="BZ2346"/>
      <c r="CA2346"/>
      <c r="CB2346"/>
      <c r="CC2346"/>
      <c r="CD2346"/>
      <c r="CE2346"/>
      <c r="CF2346"/>
      <c r="CG2346"/>
      <c r="CH2346"/>
      <c r="CI2346"/>
      <c r="CJ2346"/>
      <c r="CK2346"/>
      <c r="CL2346"/>
      <c r="CN2346"/>
    </row>
    <row r="2347" spans="7:92" x14ac:dyDescent="0.4">
      <c r="G2347"/>
      <c r="I2347"/>
      <c r="J2347"/>
      <c r="R2347"/>
      <c r="S2347"/>
      <c r="T2347"/>
      <c r="U2347"/>
      <c r="V2347"/>
      <c r="W2347"/>
      <c r="X2347"/>
      <c r="Y2347"/>
      <c r="Z2347"/>
      <c r="AA2347"/>
      <c r="AB2347"/>
      <c r="AC2347"/>
      <c r="AD2347"/>
      <c r="AE2347"/>
      <c r="AF2347"/>
      <c r="AG2347"/>
      <c r="AH2347"/>
      <c r="AI2347"/>
      <c r="AJ2347"/>
      <c r="AK2347"/>
      <c r="AL2347"/>
      <c r="AM2347"/>
      <c r="AN2347"/>
      <c r="AO2347"/>
      <c r="AP2347"/>
      <c r="AQ2347"/>
      <c r="AR2347"/>
      <c r="AS2347"/>
      <c r="AT2347"/>
      <c r="AU2347"/>
      <c r="AV2347"/>
      <c r="AW2347"/>
      <c r="AX2347"/>
      <c r="AY2347"/>
      <c r="AZ2347"/>
      <c r="BA2347"/>
      <c r="BB2347"/>
      <c r="BC2347"/>
      <c r="BD2347"/>
      <c r="BE2347"/>
      <c r="BF2347"/>
      <c r="BG2347"/>
      <c r="BH2347"/>
      <c r="BI2347"/>
      <c r="BJ2347"/>
      <c r="BK2347"/>
      <c r="BL2347"/>
      <c r="BM2347"/>
      <c r="BN2347"/>
      <c r="BO2347"/>
      <c r="BP2347"/>
      <c r="BQ2347"/>
      <c r="BR2347"/>
      <c r="BS2347"/>
      <c r="BT2347"/>
      <c r="BU2347"/>
      <c r="BV2347"/>
      <c r="BW2347"/>
      <c r="BX2347"/>
      <c r="BY2347"/>
      <c r="BZ2347"/>
      <c r="CA2347"/>
      <c r="CB2347"/>
      <c r="CC2347"/>
      <c r="CD2347"/>
      <c r="CE2347"/>
      <c r="CF2347"/>
      <c r="CG2347"/>
      <c r="CH2347"/>
      <c r="CI2347"/>
      <c r="CJ2347"/>
      <c r="CK2347"/>
      <c r="CL2347"/>
      <c r="CN2347"/>
    </row>
    <row r="2348" spans="7:92" x14ac:dyDescent="0.4">
      <c r="G2348"/>
      <c r="I2348"/>
      <c r="J2348"/>
      <c r="R2348"/>
      <c r="S2348"/>
      <c r="T2348"/>
      <c r="U2348"/>
      <c r="V2348"/>
      <c r="W2348"/>
      <c r="X2348"/>
      <c r="Y2348"/>
      <c r="Z2348"/>
      <c r="AA2348"/>
      <c r="AB2348"/>
      <c r="AC2348"/>
      <c r="AD2348"/>
      <c r="AE2348"/>
      <c r="AF2348"/>
      <c r="AG2348"/>
      <c r="AH2348"/>
      <c r="AI2348"/>
      <c r="AJ2348"/>
      <c r="AK2348"/>
      <c r="AL2348"/>
      <c r="AM2348"/>
      <c r="AN2348"/>
      <c r="AO2348"/>
      <c r="AP2348"/>
      <c r="AQ2348"/>
      <c r="AR2348"/>
      <c r="AS2348"/>
      <c r="AT2348"/>
      <c r="AU2348"/>
      <c r="AV2348"/>
      <c r="AW2348"/>
      <c r="AX2348"/>
      <c r="AY2348"/>
      <c r="AZ2348"/>
      <c r="BA2348"/>
      <c r="BB2348"/>
      <c r="BC2348"/>
      <c r="BD2348"/>
      <c r="BE2348"/>
      <c r="BF2348"/>
      <c r="BG2348"/>
      <c r="BH2348"/>
      <c r="BI2348"/>
      <c r="BJ2348"/>
      <c r="BK2348"/>
      <c r="BL2348"/>
      <c r="BM2348"/>
      <c r="BN2348"/>
      <c r="BO2348"/>
      <c r="BP2348"/>
      <c r="BQ2348"/>
      <c r="BR2348"/>
      <c r="BS2348"/>
      <c r="BT2348"/>
      <c r="BU2348"/>
      <c r="BV2348"/>
      <c r="BW2348"/>
      <c r="BX2348"/>
      <c r="BY2348"/>
      <c r="BZ2348"/>
      <c r="CA2348"/>
      <c r="CB2348"/>
      <c r="CC2348"/>
      <c r="CD2348"/>
      <c r="CE2348"/>
      <c r="CF2348"/>
      <c r="CG2348"/>
      <c r="CH2348"/>
      <c r="CI2348"/>
      <c r="CJ2348"/>
      <c r="CK2348"/>
      <c r="CL2348"/>
      <c r="CN2348"/>
    </row>
    <row r="2349" spans="7:92" x14ac:dyDescent="0.4">
      <c r="G2349"/>
      <c r="I2349"/>
      <c r="J2349"/>
      <c r="R2349"/>
      <c r="S2349"/>
      <c r="T2349"/>
      <c r="U2349"/>
      <c r="V2349"/>
      <c r="W2349"/>
      <c r="X2349"/>
      <c r="Y2349"/>
      <c r="Z2349"/>
      <c r="AA2349"/>
      <c r="AB2349"/>
      <c r="AC2349"/>
      <c r="AD2349"/>
      <c r="AE2349"/>
      <c r="AF2349"/>
      <c r="AG2349"/>
      <c r="AH2349"/>
      <c r="AI2349"/>
      <c r="AJ2349"/>
      <c r="AK2349"/>
      <c r="AL2349"/>
      <c r="AM2349"/>
      <c r="AN2349"/>
      <c r="AO2349"/>
      <c r="AP2349"/>
      <c r="AQ2349"/>
      <c r="AR2349"/>
      <c r="AS2349"/>
      <c r="AT2349"/>
      <c r="AU2349"/>
      <c r="AV2349"/>
      <c r="AW2349"/>
      <c r="AX2349"/>
      <c r="AY2349"/>
      <c r="AZ2349"/>
      <c r="BA2349"/>
      <c r="BB2349"/>
      <c r="BC2349"/>
      <c r="BD2349"/>
      <c r="BE2349"/>
      <c r="BF2349"/>
      <c r="BG2349"/>
      <c r="BH2349"/>
      <c r="BI2349"/>
      <c r="BJ2349"/>
      <c r="BK2349"/>
      <c r="BL2349"/>
      <c r="BM2349"/>
      <c r="BN2349"/>
      <c r="BO2349"/>
      <c r="BP2349"/>
      <c r="BQ2349"/>
      <c r="BR2349"/>
      <c r="BS2349"/>
      <c r="BT2349"/>
      <c r="BU2349"/>
      <c r="BV2349"/>
      <c r="BW2349"/>
      <c r="BX2349"/>
      <c r="BY2349"/>
      <c r="BZ2349"/>
      <c r="CA2349"/>
      <c r="CB2349"/>
      <c r="CC2349"/>
      <c r="CD2349"/>
      <c r="CE2349"/>
      <c r="CF2349"/>
      <c r="CG2349"/>
      <c r="CH2349"/>
      <c r="CI2349"/>
      <c r="CJ2349"/>
      <c r="CK2349"/>
      <c r="CL2349"/>
      <c r="CN2349"/>
    </row>
    <row r="2350" spans="7:92" x14ac:dyDescent="0.4">
      <c r="G2350"/>
      <c r="I2350"/>
      <c r="J2350"/>
      <c r="R2350"/>
      <c r="S2350"/>
      <c r="T2350"/>
      <c r="U2350"/>
      <c r="V2350"/>
      <c r="W2350"/>
      <c r="X2350"/>
      <c r="Y2350"/>
      <c r="Z2350"/>
      <c r="AA2350"/>
      <c r="AB2350"/>
      <c r="AC2350"/>
      <c r="AD2350"/>
      <c r="AE2350"/>
      <c r="AF2350"/>
      <c r="AG2350"/>
      <c r="AH2350"/>
      <c r="AI2350"/>
      <c r="AJ2350"/>
      <c r="AK2350"/>
      <c r="AL2350"/>
      <c r="AM2350"/>
      <c r="AN2350"/>
      <c r="AO2350"/>
      <c r="AP2350"/>
      <c r="AQ2350"/>
      <c r="AR2350"/>
      <c r="AS2350"/>
      <c r="AT2350"/>
      <c r="AU2350"/>
      <c r="AV2350"/>
      <c r="AW2350"/>
      <c r="AX2350"/>
      <c r="AY2350"/>
      <c r="AZ2350"/>
      <c r="BA2350"/>
      <c r="BB2350"/>
      <c r="BC2350"/>
      <c r="BD2350"/>
      <c r="BE2350"/>
      <c r="BF2350"/>
      <c r="BG2350"/>
      <c r="BH2350"/>
      <c r="BI2350"/>
      <c r="BJ2350"/>
      <c r="BK2350"/>
      <c r="BL2350"/>
      <c r="BM2350"/>
      <c r="BN2350"/>
      <c r="BO2350"/>
      <c r="BP2350"/>
      <c r="BQ2350"/>
      <c r="BR2350"/>
      <c r="BS2350"/>
      <c r="BT2350"/>
      <c r="BU2350"/>
      <c r="BV2350"/>
      <c r="BW2350"/>
      <c r="BX2350"/>
      <c r="BY2350"/>
      <c r="BZ2350"/>
      <c r="CA2350"/>
      <c r="CB2350"/>
      <c r="CC2350"/>
      <c r="CD2350"/>
      <c r="CE2350"/>
      <c r="CF2350"/>
      <c r="CG2350"/>
      <c r="CH2350"/>
      <c r="CI2350"/>
      <c r="CJ2350"/>
      <c r="CK2350"/>
      <c r="CL2350"/>
      <c r="CN2350"/>
    </row>
    <row r="2351" spans="7:92" x14ac:dyDescent="0.4">
      <c r="G2351"/>
      <c r="I2351"/>
      <c r="J2351"/>
      <c r="R2351"/>
      <c r="S2351"/>
      <c r="T2351"/>
      <c r="U2351"/>
      <c r="V2351"/>
      <c r="W2351"/>
      <c r="X2351"/>
      <c r="Y2351"/>
      <c r="Z2351"/>
      <c r="AA2351"/>
      <c r="AB2351"/>
      <c r="AC2351"/>
      <c r="AD2351"/>
      <c r="AE2351"/>
      <c r="AF2351"/>
      <c r="AG2351"/>
      <c r="AH2351"/>
      <c r="AI2351"/>
      <c r="AJ2351"/>
      <c r="AK2351"/>
      <c r="AL2351"/>
      <c r="AM2351"/>
      <c r="AN2351"/>
      <c r="AO2351"/>
      <c r="AP2351"/>
      <c r="AQ2351"/>
      <c r="AR2351"/>
      <c r="AS2351"/>
      <c r="AT2351"/>
      <c r="AU2351"/>
      <c r="AV2351"/>
      <c r="AW2351"/>
      <c r="AX2351"/>
      <c r="AY2351"/>
      <c r="AZ2351"/>
      <c r="BA2351"/>
      <c r="BB2351"/>
      <c r="BC2351"/>
      <c r="BD2351"/>
      <c r="BE2351"/>
      <c r="BF2351"/>
      <c r="BG2351"/>
      <c r="BH2351"/>
      <c r="BI2351"/>
      <c r="BJ2351"/>
      <c r="BK2351"/>
      <c r="BL2351"/>
      <c r="BM2351"/>
      <c r="BN2351"/>
      <c r="BO2351"/>
      <c r="BP2351"/>
      <c r="BQ2351"/>
      <c r="BR2351"/>
      <c r="BS2351"/>
      <c r="BT2351"/>
      <c r="BU2351"/>
      <c r="BV2351"/>
      <c r="BW2351"/>
      <c r="BX2351"/>
      <c r="BY2351"/>
      <c r="BZ2351"/>
      <c r="CA2351"/>
      <c r="CB2351"/>
      <c r="CC2351"/>
      <c r="CD2351"/>
      <c r="CE2351"/>
      <c r="CF2351"/>
      <c r="CG2351"/>
      <c r="CH2351"/>
      <c r="CI2351"/>
      <c r="CJ2351"/>
      <c r="CK2351"/>
      <c r="CL2351"/>
      <c r="CN2351"/>
    </row>
    <row r="2352" spans="7:92" x14ac:dyDescent="0.4">
      <c r="G2352"/>
      <c r="I2352"/>
      <c r="J2352"/>
      <c r="R2352"/>
      <c r="S2352"/>
      <c r="T2352"/>
      <c r="U2352"/>
      <c r="V2352"/>
      <c r="W2352"/>
      <c r="X2352"/>
      <c r="Y2352"/>
      <c r="Z2352"/>
      <c r="AA2352"/>
      <c r="AB2352"/>
      <c r="AC2352"/>
      <c r="AD2352"/>
      <c r="AE2352"/>
      <c r="AF2352"/>
      <c r="AG2352"/>
      <c r="AH2352"/>
      <c r="AI2352"/>
      <c r="AJ2352"/>
      <c r="AK2352"/>
      <c r="AL2352"/>
      <c r="AM2352"/>
      <c r="AN2352"/>
      <c r="AO2352"/>
      <c r="AP2352"/>
      <c r="AQ2352"/>
      <c r="AR2352"/>
      <c r="AS2352"/>
      <c r="AT2352"/>
      <c r="AU2352"/>
      <c r="AV2352"/>
      <c r="AW2352"/>
      <c r="AX2352"/>
      <c r="AY2352"/>
      <c r="AZ2352"/>
      <c r="BA2352"/>
      <c r="BB2352"/>
      <c r="BC2352"/>
      <c r="BD2352"/>
      <c r="BE2352"/>
      <c r="BF2352"/>
      <c r="BG2352"/>
      <c r="BH2352"/>
      <c r="BI2352"/>
      <c r="BJ2352"/>
      <c r="BK2352"/>
      <c r="BL2352"/>
      <c r="BM2352"/>
      <c r="BN2352"/>
      <c r="BO2352"/>
      <c r="BP2352"/>
      <c r="BQ2352"/>
      <c r="BR2352"/>
      <c r="BS2352"/>
      <c r="BT2352"/>
      <c r="BU2352"/>
      <c r="BV2352"/>
      <c r="BW2352"/>
      <c r="BX2352"/>
      <c r="BY2352"/>
      <c r="BZ2352"/>
      <c r="CA2352"/>
      <c r="CB2352"/>
      <c r="CC2352"/>
      <c r="CD2352"/>
      <c r="CE2352"/>
      <c r="CF2352"/>
      <c r="CG2352"/>
      <c r="CH2352"/>
      <c r="CI2352"/>
      <c r="CJ2352"/>
      <c r="CK2352"/>
      <c r="CL2352"/>
      <c r="CN2352"/>
    </row>
    <row r="2353" spans="7:92" x14ac:dyDescent="0.4">
      <c r="G2353"/>
      <c r="I2353"/>
      <c r="J2353"/>
      <c r="R2353"/>
      <c r="S2353"/>
      <c r="T2353"/>
      <c r="U2353"/>
      <c r="V2353"/>
      <c r="W2353"/>
      <c r="X2353"/>
      <c r="Y2353"/>
      <c r="Z2353"/>
      <c r="AA2353"/>
      <c r="AB2353"/>
      <c r="AC2353"/>
      <c r="AD2353"/>
      <c r="AE2353"/>
      <c r="AF2353"/>
      <c r="AG2353"/>
      <c r="AH2353"/>
      <c r="AI2353"/>
      <c r="AJ2353"/>
      <c r="AK2353"/>
      <c r="AL2353"/>
      <c r="AM2353"/>
      <c r="AN2353"/>
      <c r="AO2353"/>
      <c r="AP2353"/>
      <c r="AQ2353"/>
      <c r="AR2353"/>
      <c r="AS2353"/>
      <c r="AT2353"/>
      <c r="AU2353"/>
      <c r="AV2353"/>
      <c r="AW2353"/>
      <c r="AX2353"/>
      <c r="AY2353"/>
      <c r="AZ2353"/>
      <c r="BA2353"/>
      <c r="BB2353"/>
      <c r="BC2353"/>
      <c r="BD2353"/>
      <c r="BE2353"/>
      <c r="BF2353"/>
      <c r="BG2353"/>
      <c r="BH2353"/>
      <c r="BI2353"/>
      <c r="BJ2353"/>
      <c r="BK2353"/>
      <c r="BL2353"/>
      <c r="BM2353"/>
      <c r="BN2353"/>
      <c r="BO2353"/>
      <c r="BP2353"/>
      <c r="BQ2353"/>
      <c r="BR2353"/>
      <c r="BS2353"/>
      <c r="BT2353"/>
      <c r="BU2353"/>
      <c r="BV2353"/>
      <c r="BW2353"/>
      <c r="BX2353"/>
      <c r="BY2353"/>
      <c r="BZ2353"/>
      <c r="CA2353"/>
      <c r="CB2353"/>
      <c r="CC2353"/>
      <c r="CD2353"/>
      <c r="CE2353"/>
      <c r="CF2353"/>
      <c r="CG2353"/>
      <c r="CH2353"/>
      <c r="CI2353"/>
      <c r="CJ2353"/>
      <c r="CK2353"/>
      <c r="CL2353"/>
      <c r="CN2353"/>
    </row>
    <row r="2354" spans="7:92" x14ac:dyDescent="0.4">
      <c r="G2354"/>
      <c r="I2354"/>
      <c r="J2354"/>
      <c r="R2354"/>
      <c r="S2354"/>
      <c r="T2354"/>
      <c r="U2354"/>
      <c r="V2354"/>
      <c r="W2354"/>
      <c r="X2354"/>
      <c r="Y2354"/>
      <c r="Z2354"/>
      <c r="AA2354"/>
      <c r="AB2354"/>
      <c r="AC2354"/>
      <c r="AD2354"/>
      <c r="AE2354"/>
      <c r="AF2354"/>
      <c r="AG2354"/>
      <c r="AH2354"/>
      <c r="AI2354"/>
      <c r="AJ2354"/>
      <c r="AK2354"/>
      <c r="AL2354"/>
      <c r="AM2354"/>
      <c r="AN2354"/>
      <c r="AO2354"/>
      <c r="AP2354"/>
      <c r="AQ2354"/>
      <c r="AR2354"/>
      <c r="AS2354"/>
      <c r="AT2354"/>
      <c r="AU2354"/>
      <c r="AV2354"/>
      <c r="AW2354"/>
      <c r="AX2354"/>
      <c r="AY2354"/>
      <c r="AZ2354"/>
      <c r="BA2354"/>
      <c r="BB2354"/>
      <c r="BC2354"/>
      <c r="BD2354"/>
      <c r="BE2354"/>
      <c r="BF2354"/>
      <c r="BG2354"/>
      <c r="BH2354"/>
      <c r="BI2354"/>
      <c r="BJ2354"/>
      <c r="BK2354"/>
      <c r="BL2354"/>
      <c r="BM2354"/>
      <c r="BN2354"/>
      <c r="BO2354"/>
      <c r="BP2354"/>
      <c r="BQ2354"/>
      <c r="BR2354"/>
      <c r="BS2354"/>
      <c r="BT2354"/>
      <c r="BU2354"/>
      <c r="BV2354"/>
      <c r="BW2354"/>
      <c r="BX2354"/>
      <c r="BY2354"/>
      <c r="BZ2354"/>
      <c r="CA2354"/>
      <c r="CB2354"/>
      <c r="CC2354"/>
      <c r="CD2354"/>
      <c r="CE2354"/>
      <c r="CF2354"/>
      <c r="CG2354"/>
      <c r="CH2354"/>
      <c r="CI2354"/>
      <c r="CJ2354"/>
      <c r="CK2354"/>
      <c r="CL2354"/>
      <c r="CN2354"/>
    </row>
    <row r="2355" spans="7:92" x14ac:dyDescent="0.4">
      <c r="G2355"/>
      <c r="I2355"/>
      <c r="J2355"/>
      <c r="R2355"/>
      <c r="S2355"/>
      <c r="T2355"/>
      <c r="U2355"/>
      <c r="V2355"/>
      <c r="W2355"/>
      <c r="X2355"/>
      <c r="Y2355"/>
      <c r="Z2355"/>
      <c r="AA2355"/>
      <c r="AB2355"/>
      <c r="AC2355"/>
      <c r="AD2355"/>
      <c r="AE2355"/>
      <c r="AF2355"/>
      <c r="AG2355"/>
      <c r="AH2355"/>
      <c r="AI2355"/>
      <c r="AJ2355"/>
      <c r="AK2355"/>
      <c r="AL2355"/>
      <c r="AM2355"/>
      <c r="AN2355"/>
      <c r="AO2355"/>
      <c r="AP2355"/>
      <c r="AQ2355"/>
      <c r="AR2355"/>
      <c r="AS2355"/>
      <c r="AT2355"/>
      <c r="AU2355"/>
      <c r="AV2355"/>
      <c r="AW2355"/>
      <c r="AX2355"/>
      <c r="AY2355"/>
      <c r="AZ2355"/>
      <c r="BA2355"/>
      <c r="BB2355"/>
      <c r="BC2355"/>
      <c r="BD2355"/>
      <c r="BE2355"/>
      <c r="BF2355"/>
      <c r="BG2355"/>
      <c r="BH2355"/>
      <c r="BI2355"/>
      <c r="BJ2355"/>
      <c r="BK2355"/>
      <c r="BL2355"/>
      <c r="BM2355"/>
      <c r="BN2355"/>
      <c r="BO2355"/>
      <c r="BP2355"/>
      <c r="BQ2355"/>
      <c r="BR2355"/>
      <c r="BS2355"/>
      <c r="BT2355"/>
      <c r="BU2355"/>
      <c r="BV2355"/>
      <c r="BW2355"/>
      <c r="BX2355"/>
      <c r="BY2355"/>
      <c r="BZ2355"/>
      <c r="CA2355"/>
      <c r="CB2355"/>
      <c r="CC2355"/>
      <c r="CD2355"/>
      <c r="CE2355"/>
      <c r="CF2355"/>
      <c r="CG2355"/>
      <c r="CH2355"/>
      <c r="CI2355"/>
      <c r="CJ2355"/>
      <c r="CK2355"/>
      <c r="CL2355"/>
      <c r="CN2355"/>
    </row>
    <row r="2356" spans="7:92" x14ac:dyDescent="0.4">
      <c r="G2356"/>
      <c r="I2356"/>
      <c r="J2356"/>
      <c r="R2356"/>
      <c r="S2356"/>
      <c r="T2356"/>
      <c r="U2356"/>
      <c r="V2356"/>
      <c r="W2356"/>
      <c r="X2356"/>
      <c r="Y2356"/>
      <c r="Z2356"/>
      <c r="AA2356"/>
      <c r="AB2356"/>
      <c r="AC2356"/>
      <c r="AD2356"/>
      <c r="AE2356"/>
      <c r="AF2356"/>
      <c r="AG2356"/>
      <c r="AH2356"/>
      <c r="AI2356"/>
      <c r="AJ2356"/>
      <c r="AK2356"/>
      <c r="AL2356"/>
      <c r="AM2356"/>
      <c r="AN2356"/>
      <c r="AO2356"/>
      <c r="AP2356"/>
      <c r="AQ2356"/>
      <c r="AR2356"/>
      <c r="AS2356"/>
      <c r="AT2356"/>
      <c r="AU2356"/>
      <c r="AV2356"/>
      <c r="AW2356"/>
      <c r="AX2356"/>
      <c r="AY2356"/>
      <c r="AZ2356"/>
      <c r="BA2356"/>
      <c r="BB2356"/>
      <c r="BC2356"/>
      <c r="BD2356"/>
      <c r="BE2356"/>
      <c r="BF2356"/>
      <c r="BG2356"/>
      <c r="BH2356"/>
      <c r="BI2356"/>
      <c r="BJ2356"/>
      <c r="BK2356"/>
      <c r="BL2356"/>
      <c r="BM2356"/>
      <c r="BN2356"/>
      <c r="BO2356"/>
      <c r="BP2356"/>
      <c r="BQ2356"/>
      <c r="BR2356"/>
      <c r="BS2356"/>
      <c r="BT2356"/>
      <c r="BU2356"/>
      <c r="BV2356"/>
      <c r="BW2356"/>
      <c r="BX2356"/>
      <c r="BY2356"/>
      <c r="BZ2356"/>
      <c r="CA2356"/>
      <c r="CB2356"/>
      <c r="CC2356"/>
      <c r="CD2356"/>
      <c r="CE2356"/>
      <c r="CF2356"/>
      <c r="CG2356"/>
      <c r="CH2356"/>
      <c r="CI2356"/>
      <c r="CJ2356"/>
      <c r="CK2356"/>
      <c r="CL2356"/>
      <c r="CN2356"/>
    </row>
    <row r="2357" spans="7:92" x14ac:dyDescent="0.4">
      <c r="G2357"/>
      <c r="I2357"/>
      <c r="J2357"/>
      <c r="R2357"/>
      <c r="S2357"/>
      <c r="T2357"/>
      <c r="U2357"/>
      <c r="V2357"/>
      <c r="W2357"/>
      <c r="X2357"/>
      <c r="Y2357"/>
      <c r="Z2357"/>
      <c r="AA2357"/>
      <c r="AB2357"/>
      <c r="AC2357"/>
      <c r="AD2357"/>
      <c r="AE2357"/>
      <c r="AF2357"/>
      <c r="AG2357"/>
      <c r="AH2357"/>
      <c r="AI2357"/>
      <c r="AJ2357"/>
      <c r="AK2357"/>
      <c r="AL2357"/>
      <c r="AM2357"/>
      <c r="AN2357"/>
      <c r="AO2357"/>
      <c r="AP2357"/>
      <c r="AQ2357"/>
      <c r="AR2357"/>
      <c r="AS2357"/>
      <c r="AT2357"/>
      <c r="AU2357"/>
      <c r="AV2357"/>
      <c r="AW2357"/>
      <c r="AX2357"/>
      <c r="AY2357"/>
      <c r="AZ2357"/>
      <c r="BA2357"/>
      <c r="BB2357"/>
      <c r="BC2357"/>
      <c r="BD2357"/>
      <c r="BE2357"/>
      <c r="BF2357"/>
      <c r="BG2357"/>
      <c r="BH2357"/>
      <c r="BI2357"/>
      <c r="BJ2357"/>
      <c r="BK2357"/>
      <c r="BL2357"/>
      <c r="BM2357"/>
      <c r="BN2357"/>
      <c r="BO2357"/>
      <c r="BP2357"/>
      <c r="BQ2357"/>
      <c r="BR2357"/>
      <c r="BS2357"/>
      <c r="BT2357"/>
      <c r="BU2357"/>
      <c r="BV2357"/>
      <c r="BW2357"/>
      <c r="BX2357"/>
      <c r="BY2357"/>
      <c r="BZ2357"/>
      <c r="CA2357"/>
      <c r="CB2357"/>
      <c r="CC2357"/>
      <c r="CD2357"/>
      <c r="CE2357"/>
      <c r="CF2357"/>
      <c r="CG2357"/>
      <c r="CH2357"/>
      <c r="CI2357"/>
      <c r="CJ2357"/>
      <c r="CK2357"/>
      <c r="CL2357"/>
      <c r="CN2357"/>
    </row>
    <row r="2358" spans="7:92" x14ac:dyDescent="0.4">
      <c r="G2358"/>
      <c r="I2358"/>
      <c r="J2358"/>
      <c r="R2358"/>
      <c r="S2358"/>
      <c r="T2358"/>
      <c r="U2358"/>
      <c r="V2358"/>
      <c r="W2358"/>
      <c r="X2358"/>
      <c r="Y2358"/>
      <c r="Z2358"/>
      <c r="AA2358"/>
      <c r="AB2358"/>
      <c r="AC2358"/>
      <c r="AD2358"/>
      <c r="AE2358"/>
      <c r="AF2358"/>
      <c r="AG2358"/>
      <c r="AH2358"/>
      <c r="AI2358"/>
      <c r="AJ2358"/>
      <c r="AK2358"/>
      <c r="AL2358"/>
      <c r="AM2358"/>
      <c r="AN2358"/>
      <c r="AO2358"/>
      <c r="AP2358"/>
      <c r="AQ2358"/>
      <c r="AR2358"/>
      <c r="AS2358"/>
      <c r="AT2358"/>
      <c r="AU2358"/>
      <c r="AV2358"/>
      <c r="AW2358"/>
      <c r="AX2358"/>
      <c r="AY2358"/>
      <c r="AZ2358"/>
      <c r="BA2358"/>
      <c r="BB2358"/>
      <c r="BC2358"/>
      <c r="BD2358"/>
      <c r="BE2358"/>
      <c r="BF2358"/>
      <c r="BG2358"/>
      <c r="BH2358"/>
      <c r="BI2358"/>
      <c r="BJ2358"/>
      <c r="BK2358"/>
      <c r="BL2358"/>
      <c r="BM2358"/>
      <c r="BN2358"/>
      <c r="BO2358"/>
      <c r="BP2358"/>
      <c r="BQ2358"/>
      <c r="BR2358"/>
      <c r="BS2358"/>
      <c r="BT2358"/>
      <c r="BU2358"/>
      <c r="BV2358"/>
      <c r="BW2358"/>
      <c r="BX2358"/>
      <c r="BY2358"/>
      <c r="BZ2358"/>
      <c r="CA2358"/>
      <c r="CB2358"/>
      <c r="CC2358"/>
      <c r="CD2358"/>
      <c r="CE2358"/>
      <c r="CF2358"/>
      <c r="CG2358"/>
      <c r="CH2358"/>
      <c r="CI2358"/>
      <c r="CJ2358"/>
      <c r="CK2358"/>
      <c r="CL2358"/>
      <c r="CN2358"/>
    </row>
    <row r="2359" spans="7:92" x14ac:dyDescent="0.4">
      <c r="G2359"/>
      <c r="I2359"/>
      <c r="J2359"/>
      <c r="R2359"/>
      <c r="S2359"/>
      <c r="T2359"/>
      <c r="U2359"/>
      <c r="V2359"/>
      <c r="W2359"/>
      <c r="X2359"/>
      <c r="Y2359"/>
      <c r="Z2359"/>
      <c r="AA2359"/>
      <c r="AB2359"/>
      <c r="AC2359"/>
      <c r="AD2359"/>
      <c r="AE2359"/>
      <c r="AF2359"/>
      <c r="AG2359"/>
      <c r="AH2359"/>
      <c r="AI2359"/>
      <c r="AJ2359"/>
      <c r="AK2359"/>
      <c r="AL2359"/>
      <c r="AM2359"/>
      <c r="AN2359"/>
      <c r="AO2359"/>
      <c r="AP2359"/>
      <c r="AQ2359"/>
      <c r="AR2359"/>
      <c r="AS2359"/>
      <c r="AT2359"/>
      <c r="AU2359"/>
      <c r="AV2359"/>
      <c r="AW2359"/>
      <c r="AX2359"/>
      <c r="AY2359"/>
      <c r="AZ2359"/>
      <c r="BA2359"/>
      <c r="BB2359"/>
      <c r="BC2359"/>
      <c r="BD2359"/>
      <c r="BE2359"/>
      <c r="BF2359"/>
      <c r="BG2359"/>
      <c r="BH2359"/>
      <c r="BI2359"/>
      <c r="BJ2359"/>
      <c r="BK2359"/>
      <c r="BL2359"/>
      <c r="BM2359"/>
      <c r="BN2359"/>
      <c r="BO2359"/>
      <c r="BP2359"/>
      <c r="BQ2359"/>
      <c r="BR2359"/>
      <c r="BS2359"/>
      <c r="BT2359"/>
      <c r="BU2359"/>
      <c r="BV2359"/>
      <c r="BW2359"/>
      <c r="BX2359"/>
      <c r="BY2359"/>
      <c r="BZ2359"/>
      <c r="CA2359"/>
      <c r="CB2359"/>
      <c r="CC2359"/>
      <c r="CD2359"/>
      <c r="CE2359"/>
      <c r="CF2359"/>
      <c r="CG2359"/>
      <c r="CH2359"/>
      <c r="CI2359"/>
      <c r="CJ2359"/>
      <c r="CK2359"/>
      <c r="CL2359"/>
      <c r="CN2359"/>
    </row>
    <row r="2360" spans="7:92" x14ac:dyDescent="0.4">
      <c r="G2360"/>
      <c r="I2360"/>
      <c r="J2360"/>
      <c r="R2360"/>
      <c r="S2360"/>
      <c r="T2360"/>
      <c r="U2360"/>
      <c r="V2360"/>
      <c r="W2360"/>
      <c r="X2360"/>
      <c r="Y2360"/>
      <c r="Z2360"/>
      <c r="AA2360"/>
      <c r="AB2360"/>
      <c r="AC2360"/>
      <c r="AD2360"/>
      <c r="AE2360"/>
      <c r="AF2360"/>
      <c r="AG2360"/>
      <c r="AH2360"/>
      <c r="AI2360"/>
      <c r="AJ2360"/>
      <c r="AK2360"/>
      <c r="AL2360"/>
      <c r="AM2360"/>
      <c r="AN2360"/>
      <c r="AO2360"/>
      <c r="AP2360"/>
      <c r="AQ2360"/>
      <c r="AR2360"/>
      <c r="AS2360"/>
      <c r="AT2360"/>
      <c r="AU2360"/>
      <c r="AV2360"/>
      <c r="AW2360"/>
      <c r="AX2360"/>
      <c r="AY2360"/>
      <c r="AZ2360"/>
      <c r="BA2360"/>
      <c r="BB2360"/>
      <c r="BC2360"/>
      <c r="BD2360"/>
      <c r="BE2360"/>
      <c r="BF2360"/>
      <c r="BG2360"/>
      <c r="BH2360"/>
      <c r="BI2360"/>
      <c r="BJ2360"/>
      <c r="BK2360"/>
      <c r="BL2360"/>
      <c r="BM2360"/>
      <c r="BN2360"/>
      <c r="BO2360"/>
      <c r="BP2360"/>
      <c r="BQ2360"/>
      <c r="BR2360"/>
      <c r="BS2360"/>
      <c r="BT2360"/>
      <c r="BU2360"/>
      <c r="BV2360"/>
      <c r="BW2360"/>
      <c r="BX2360"/>
      <c r="BY2360"/>
      <c r="BZ2360"/>
      <c r="CA2360"/>
      <c r="CB2360"/>
      <c r="CC2360"/>
      <c r="CD2360"/>
      <c r="CE2360"/>
      <c r="CF2360"/>
      <c r="CG2360"/>
      <c r="CH2360"/>
      <c r="CI2360"/>
      <c r="CJ2360"/>
      <c r="CK2360"/>
      <c r="CL2360"/>
      <c r="CN2360"/>
    </row>
    <row r="2361" spans="7:92" x14ac:dyDescent="0.4">
      <c r="G2361"/>
      <c r="I2361"/>
      <c r="J2361"/>
      <c r="R2361"/>
      <c r="S2361"/>
      <c r="T2361"/>
      <c r="U2361"/>
      <c r="V2361"/>
      <c r="W2361"/>
      <c r="X2361"/>
      <c r="Y2361"/>
      <c r="Z2361"/>
      <c r="AA2361"/>
      <c r="AB2361"/>
      <c r="AC2361"/>
      <c r="AD2361"/>
      <c r="AE2361"/>
      <c r="AF2361"/>
      <c r="AG2361"/>
      <c r="AH2361"/>
      <c r="AI2361"/>
      <c r="AJ2361"/>
      <c r="AK2361"/>
      <c r="AL2361"/>
      <c r="AM2361"/>
      <c r="AN2361"/>
      <c r="AO2361"/>
      <c r="AP2361"/>
      <c r="AQ2361"/>
      <c r="AR2361"/>
      <c r="AS2361"/>
      <c r="AT2361"/>
      <c r="AU2361"/>
      <c r="AV2361"/>
      <c r="AW2361"/>
      <c r="AX2361"/>
      <c r="AY2361"/>
      <c r="AZ2361"/>
      <c r="BA2361"/>
      <c r="BB2361"/>
      <c r="BC2361"/>
      <c r="BD2361"/>
      <c r="BE2361"/>
      <c r="BF2361"/>
      <c r="BG2361"/>
      <c r="BH2361"/>
      <c r="BI2361"/>
      <c r="BJ2361"/>
      <c r="BK2361"/>
      <c r="BL2361"/>
      <c r="BM2361"/>
      <c r="BN2361"/>
      <c r="BO2361"/>
      <c r="BP2361"/>
      <c r="BQ2361"/>
      <c r="BR2361"/>
      <c r="BS2361"/>
      <c r="BT2361"/>
      <c r="BU2361"/>
      <c r="BV2361"/>
      <c r="BW2361"/>
      <c r="BX2361"/>
      <c r="BY2361"/>
      <c r="BZ2361"/>
      <c r="CA2361"/>
      <c r="CB2361"/>
      <c r="CC2361"/>
      <c r="CD2361"/>
      <c r="CE2361"/>
      <c r="CF2361"/>
      <c r="CG2361"/>
      <c r="CH2361"/>
      <c r="CI2361"/>
      <c r="CJ2361"/>
      <c r="CK2361"/>
      <c r="CL2361"/>
      <c r="CN2361"/>
    </row>
    <row r="2362" spans="7:92" x14ac:dyDescent="0.4">
      <c r="G2362"/>
      <c r="I2362"/>
      <c r="J2362"/>
      <c r="R2362"/>
      <c r="S2362"/>
      <c r="T2362"/>
      <c r="U2362"/>
      <c r="V2362"/>
      <c r="W2362"/>
      <c r="X2362"/>
      <c r="Y2362"/>
      <c r="Z2362"/>
      <c r="AA2362"/>
      <c r="AB2362"/>
      <c r="AC2362"/>
      <c r="AD2362"/>
      <c r="AE2362"/>
      <c r="AF2362"/>
      <c r="AG2362"/>
      <c r="AH2362"/>
      <c r="AI2362"/>
      <c r="AJ2362"/>
      <c r="AK2362"/>
      <c r="AL2362"/>
      <c r="AM2362"/>
      <c r="AN2362"/>
      <c r="AO2362"/>
      <c r="AP2362"/>
      <c r="AQ2362"/>
      <c r="AR2362"/>
      <c r="AS2362"/>
      <c r="AT2362"/>
      <c r="AU2362"/>
      <c r="AV2362"/>
      <c r="AW2362"/>
      <c r="AX2362"/>
      <c r="AY2362"/>
      <c r="AZ2362"/>
      <c r="BA2362"/>
      <c r="BB2362"/>
      <c r="BC2362"/>
      <c r="BD2362"/>
      <c r="BE2362"/>
      <c r="BF2362"/>
      <c r="BG2362"/>
      <c r="BH2362"/>
      <c r="BI2362"/>
      <c r="BJ2362"/>
      <c r="BK2362"/>
      <c r="BL2362"/>
      <c r="BM2362"/>
      <c r="BN2362"/>
      <c r="BO2362"/>
      <c r="BP2362"/>
      <c r="BQ2362"/>
      <c r="BR2362"/>
      <c r="BS2362"/>
      <c r="BT2362"/>
      <c r="BU2362"/>
      <c r="BV2362"/>
      <c r="BW2362"/>
      <c r="BX2362"/>
      <c r="BY2362"/>
      <c r="BZ2362"/>
      <c r="CA2362"/>
      <c r="CB2362"/>
      <c r="CC2362"/>
      <c r="CD2362"/>
      <c r="CE2362"/>
      <c r="CF2362"/>
      <c r="CG2362"/>
      <c r="CH2362"/>
      <c r="CI2362"/>
      <c r="CJ2362"/>
      <c r="CK2362"/>
      <c r="CL2362"/>
      <c r="CN2362"/>
    </row>
    <row r="2363" spans="7:92" x14ac:dyDescent="0.4">
      <c r="G2363"/>
      <c r="I2363"/>
      <c r="J2363"/>
      <c r="R2363"/>
      <c r="S2363"/>
      <c r="T2363"/>
      <c r="U2363"/>
      <c r="V2363"/>
      <c r="W2363"/>
      <c r="X2363"/>
      <c r="Y2363"/>
      <c r="Z2363"/>
      <c r="AA2363"/>
      <c r="AB2363"/>
      <c r="AC2363"/>
      <c r="AD2363"/>
      <c r="AE2363"/>
      <c r="AF2363"/>
      <c r="AG2363"/>
      <c r="AH2363"/>
      <c r="AI2363"/>
      <c r="AJ2363"/>
      <c r="AK2363"/>
      <c r="AL2363"/>
      <c r="AM2363"/>
      <c r="AN2363"/>
      <c r="AO2363"/>
      <c r="AP2363"/>
      <c r="AQ2363"/>
      <c r="AR2363"/>
      <c r="AS2363"/>
      <c r="AT2363"/>
      <c r="AU2363"/>
      <c r="AV2363"/>
      <c r="AW2363"/>
      <c r="AX2363"/>
      <c r="AY2363"/>
      <c r="AZ2363"/>
      <c r="BA2363"/>
      <c r="BB2363"/>
      <c r="BC2363"/>
      <c r="BD2363"/>
      <c r="BE2363"/>
      <c r="BF2363"/>
      <c r="BG2363"/>
      <c r="BH2363"/>
      <c r="BI2363"/>
      <c r="BJ2363"/>
      <c r="BK2363"/>
      <c r="BL2363"/>
      <c r="BM2363"/>
      <c r="BN2363"/>
      <c r="BO2363"/>
      <c r="BP2363"/>
      <c r="BQ2363"/>
      <c r="BR2363"/>
      <c r="BS2363"/>
      <c r="BT2363"/>
      <c r="BU2363"/>
      <c r="BV2363"/>
      <c r="BW2363"/>
      <c r="BX2363"/>
      <c r="BY2363"/>
      <c r="BZ2363"/>
      <c r="CA2363"/>
      <c r="CB2363"/>
      <c r="CC2363"/>
      <c r="CD2363"/>
      <c r="CE2363"/>
      <c r="CF2363"/>
      <c r="CG2363"/>
      <c r="CH2363"/>
      <c r="CI2363"/>
      <c r="CJ2363"/>
      <c r="CK2363"/>
      <c r="CL2363"/>
      <c r="CN2363"/>
    </row>
    <row r="2364" spans="7:92" x14ac:dyDescent="0.4">
      <c r="G2364"/>
      <c r="I2364"/>
      <c r="J2364"/>
      <c r="R2364"/>
      <c r="S2364"/>
      <c r="T2364"/>
      <c r="U2364"/>
      <c r="V2364"/>
      <c r="W2364"/>
      <c r="X2364"/>
      <c r="Y2364"/>
      <c r="Z2364"/>
      <c r="AA2364"/>
      <c r="AB2364"/>
      <c r="AC2364"/>
      <c r="AD2364"/>
      <c r="AE2364"/>
      <c r="AF2364"/>
      <c r="AG2364"/>
      <c r="AH2364"/>
      <c r="AI2364"/>
      <c r="AJ2364"/>
      <c r="AK2364"/>
      <c r="AL2364"/>
      <c r="AM2364"/>
      <c r="AN2364"/>
      <c r="AO2364"/>
      <c r="AP2364"/>
      <c r="AQ2364"/>
      <c r="AR2364"/>
      <c r="AS2364"/>
      <c r="AT2364"/>
      <c r="AU2364"/>
      <c r="AV2364"/>
      <c r="AW2364"/>
      <c r="AX2364"/>
      <c r="AY2364"/>
      <c r="AZ2364"/>
      <c r="BA2364"/>
      <c r="BB2364"/>
      <c r="BC2364"/>
      <c r="BD2364"/>
      <c r="BE2364"/>
      <c r="BF2364"/>
      <c r="BG2364"/>
      <c r="BH2364"/>
      <c r="BI2364"/>
      <c r="BJ2364"/>
      <c r="BK2364"/>
      <c r="BL2364"/>
      <c r="BM2364"/>
      <c r="BN2364"/>
      <c r="BO2364"/>
      <c r="BP2364"/>
      <c r="BQ2364"/>
      <c r="BR2364"/>
      <c r="BS2364"/>
      <c r="BT2364"/>
      <c r="BU2364"/>
      <c r="BV2364"/>
      <c r="BW2364"/>
      <c r="BX2364"/>
      <c r="BY2364"/>
      <c r="BZ2364"/>
      <c r="CA2364"/>
      <c r="CB2364"/>
      <c r="CC2364"/>
      <c r="CD2364"/>
      <c r="CE2364"/>
      <c r="CF2364"/>
      <c r="CG2364"/>
      <c r="CH2364"/>
      <c r="CI2364"/>
      <c r="CJ2364"/>
      <c r="CK2364"/>
      <c r="CL2364"/>
      <c r="CN2364"/>
    </row>
    <row r="2365" spans="7:92" x14ac:dyDescent="0.4">
      <c r="G2365"/>
      <c r="I2365"/>
      <c r="J2365"/>
      <c r="R2365"/>
      <c r="S2365"/>
      <c r="T2365"/>
      <c r="U2365"/>
      <c r="V2365"/>
      <c r="W2365"/>
      <c r="X2365"/>
      <c r="Y2365"/>
      <c r="Z2365"/>
      <c r="AA2365"/>
      <c r="AB2365"/>
      <c r="AC2365"/>
      <c r="AD2365"/>
      <c r="AE2365"/>
      <c r="AF2365"/>
      <c r="AG2365"/>
      <c r="AH2365"/>
      <c r="AI2365"/>
      <c r="AJ2365"/>
      <c r="AK2365"/>
      <c r="AL2365"/>
      <c r="AM2365"/>
      <c r="AN2365"/>
      <c r="AO2365"/>
      <c r="AP2365"/>
      <c r="AQ2365"/>
      <c r="AR2365"/>
      <c r="AS2365"/>
      <c r="AT2365"/>
      <c r="AU2365"/>
      <c r="AV2365"/>
      <c r="AW2365"/>
      <c r="AX2365"/>
      <c r="AY2365"/>
      <c r="AZ2365"/>
      <c r="BA2365"/>
      <c r="BB2365"/>
      <c r="BC2365"/>
      <c r="BD2365"/>
      <c r="BE2365"/>
      <c r="BF2365"/>
      <c r="BG2365"/>
      <c r="BH2365"/>
      <c r="BI2365"/>
      <c r="BJ2365"/>
      <c r="BK2365"/>
      <c r="BL2365"/>
      <c r="BM2365"/>
      <c r="BN2365"/>
      <c r="BO2365"/>
      <c r="BP2365"/>
      <c r="BQ2365"/>
      <c r="BR2365"/>
      <c r="BS2365"/>
      <c r="BT2365"/>
      <c r="BU2365"/>
      <c r="BV2365"/>
      <c r="BW2365"/>
      <c r="BX2365"/>
      <c r="BY2365"/>
      <c r="BZ2365"/>
      <c r="CA2365"/>
      <c r="CB2365"/>
      <c r="CC2365"/>
      <c r="CD2365"/>
      <c r="CE2365"/>
      <c r="CF2365"/>
      <c r="CG2365"/>
      <c r="CH2365"/>
      <c r="CI2365"/>
      <c r="CJ2365"/>
      <c r="CK2365"/>
      <c r="CL2365"/>
      <c r="CN2365"/>
    </row>
    <row r="2366" spans="7:92" x14ac:dyDescent="0.4">
      <c r="G2366"/>
      <c r="I2366"/>
      <c r="J2366"/>
      <c r="R2366"/>
      <c r="S2366"/>
      <c r="T2366"/>
      <c r="U2366"/>
      <c r="V2366"/>
      <c r="W2366"/>
      <c r="X2366"/>
      <c r="Y2366"/>
      <c r="Z2366"/>
      <c r="AA2366"/>
      <c r="AB2366"/>
      <c r="AC2366"/>
      <c r="AD2366"/>
      <c r="AE2366"/>
      <c r="AF2366"/>
      <c r="AG2366"/>
      <c r="AH2366"/>
      <c r="AI2366"/>
      <c r="AJ2366"/>
      <c r="AK2366"/>
      <c r="AL2366"/>
      <c r="AM2366"/>
      <c r="AN2366"/>
      <c r="AO2366"/>
      <c r="AP2366"/>
      <c r="AQ2366"/>
      <c r="AR2366"/>
      <c r="AS2366"/>
      <c r="AT2366"/>
      <c r="AU2366"/>
      <c r="AV2366"/>
      <c r="AW2366"/>
      <c r="AX2366"/>
      <c r="AY2366"/>
      <c r="AZ2366"/>
      <c r="BA2366"/>
      <c r="BB2366"/>
      <c r="BC2366"/>
      <c r="BD2366"/>
      <c r="BE2366"/>
      <c r="BF2366"/>
      <c r="BG2366"/>
      <c r="BH2366"/>
      <c r="BI2366"/>
      <c r="BJ2366"/>
      <c r="BK2366"/>
      <c r="BL2366"/>
      <c r="BM2366"/>
      <c r="BN2366"/>
      <c r="BO2366"/>
      <c r="BP2366"/>
      <c r="BQ2366"/>
      <c r="BR2366"/>
      <c r="BS2366"/>
      <c r="BT2366"/>
      <c r="BU2366"/>
      <c r="BV2366"/>
      <c r="BW2366"/>
      <c r="BX2366"/>
      <c r="BY2366"/>
      <c r="BZ2366"/>
      <c r="CA2366"/>
      <c r="CB2366"/>
      <c r="CC2366"/>
      <c r="CD2366"/>
      <c r="CE2366"/>
      <c r="CF2366"/>
      <c r="CG2366"/>
      <c r="CH2366"/>
      <c r="CI2366"/>
      <c r="CJ2366"/>
      <c r="CK2366"/>
      <c r="CL2366"/>
      <c r="CN2366"/>
    </row>
    <row r="2367" spans="7:92" x14ac:dyDescent="0.4">
      <c r="G2367"/>
      <c r="I2367"/>
      <c r="J2367"/>
      <c r="R2367"/>
      <c r="S2367"/>
      <c r="T2367"/>
      <c r="U2367"/>
      <c r="V2367"/>
      <c r="W2367"/>
      <c r="X2367"/>
      <c r="Y2367"/>
      <c r="Z2367"/>
      <c r="AA2367"/>
      <c r="AB2367"/>
      <c r="AC2367"/>
      <c r="AD2367"/>
      <c r="AE2367"/>
      <c r="AF2367"/>
      <c r="AG2367"/>
      <c r="AH2367"/>
      <c r="AI2367"/>
      <c r="AJ2367"/>
      <c r="AK2367"/>
      <c r="AL2367"/>
      <c r="AM2367"/>
      <c r="AN2367"/>
      <c r="AO2367"/>
      <c r="AP2367"/>
      <c r="AQ2367"/>
      <c r="AR2367"/>
      <c r="AS2367"/>
      <c r="AT2367"/>
      <c r="AU2367"/>
      <c r="AV2367"/>
      <c r="AW2367"/>
      <c r="AX2367"/>
      <c r="AY2367"/>
      <c r="AZ2367"/>
      <c r="BA2367"/>
      <c r="BB2367"/>
      <c r="BC2367"/>
      <c r="BD2367"/>
      <c r="BE2367"/>
      <c r="BF2367"/>
      <c r="BG2367"/>
      <c r="BH2367"/>
      <c r="BI2367"/>
      <c r="BJ2367"/>
      <c r="BK2367"/>
      <c r="BL2367"/>
      <c r="BM2367"/>
      <c r="BN2367"/>
      <c r="BO2367"/>
      <c r="BP2367"/>
      <c r="BQ2367"/>
      <c r="BR2367"/>
      <c r="BS2367"/>
      <c r="BT2367"/>
      <c r="BU2367"/>
      <c r="BV2367"/>
      <c r="BW2367"/>
      <c r="BX2367"/>
      <c r="BY2367"/>
      <c r="BZ2367"/>
      <c r="CA2367"/>
      <c r="CB2367"/>
      <c r="CC2367"/>
      <c r="CD2367"/>
      <c r="CE2367"/>
      <c r="CF2367"/>
      <c r="CG2367"/>
      <c r="CH2367"/>
      <c r="CI2367"/>
      <c r="CJ2367"/>
      <c r="CK2367"/>
      <c r="CL2367"/>
      <c r="CN2367"/>
    </row>
    <row r="2368" spans="7:92" x14ac:dyDescent="0.4">
      <c r="G2368"/>
      <c r="I2368"/>
      <c r="J2368"/>
      <c r="R2368"/>
      <c r="S2368"/>
      <c r="T2368"/>
      <c r="U2368"/>
      <c r="V2368"/>
      <c r="W2368"/>
      <c r="X2368"/>
      <c r="Y2368"/>
      <c r="Z2368"/>
      <c r="AA2368"/>
      <c r="AB2368"/>
      <c r="AC2368"/>
      <c r="AD2368"/>
      <c r="AE2368"/>
      <c r="AF2368"/>
      <c r="AG2368"/>
      <c r="AH2368"/>
      <c r="AI2368"/>
      <c r="AJ2368"/>
      <c r="AK2368"/>
      <c r="AL2368"/>
      <c r="AM2368"/>
      <c r="AN2368"/>
      <c r="AO2368"/>
      <c r="AP2368"/>
      <c r="AQ2368"/>
      <c r="AR2368"/>
      <c r="AS2368"/>
      <c r="AT2368"/>
      <c r="AU2368"/>
      <c r="AV2368"/>
      <c r="AW2368"/>
      <c r="AX2368"/>
      <c r="AY2368"/>
      <c r="AZ2368"/>
      <c r="BA2368"/>
      <c r="BB2368"/>
      <c r="BC2368"/>
      <c r="BD2368"/>
      <c r="BE2368"/>
      <c r="BF2368"/>
      <c r="BG2368"/>
      <c r="BH2368"/>
      <c r="BI2368"/>
      <c r="BJ2368"/>
      <c r="BK2368"/>
      <c r="BL2368"/>
      <c r="BM2368"/>
      <c r="BN2368"/>
      <c r="BO2368"/>
      <c r="BP2368"/>
      <c r="BQ2368"/>
      <c r="BR2368"/>
      <c r="BS2368"/>
      <c r="BT2368"/>
      <c r="BU2368"/>
      <c r="BV2368"/>
      <c r="BW2368"/>
      <c r="BX2368"/>
      <c r="BY2368"/>
      <c r="BZ2368"/>
      <c r="CA2368"/>
      <c r="CB2368"/>
      <c r="CC2368"/>
      <c r="CD2368"/>
      <c r="CE2368"/>
      <c r="CF2368"/>
      <c r="CG2368"/>
      <c r="CH2368"/>
      <c r="CI2368"/>
      <c r="CJ2368"/>
      <c r="CK2368"/>
      <c r="CL2368"/>
      <c r="CN2368"/>
    </row>
    <row r="2369" spans="7:92" x14ac:dyDescent="0.4">
      <c r="G2369"/>
      <c r="I2369"/>
      <c r="J2369"/>
      <c r="R2369"/>
      <c r="S2369"/>
      <c r="T2369"/>
      <c r="U2369"/>
      <c r="V2369"/>
      <c r="W2369"/>
      <c r="X2369"/>
      <c r="Y2369"/>
      <c r="Z2369"/>
      <c r="AA2369"/>
      <c r="AB2369"/>
      <c r="AC2369"/>
      <c r="AD2369"/>
      <c r="AE2369"/>
      <c r="AF2369"/>
      <c r="AG2369"/>
      <c r="AH2369"/>
      <c r="AI2369"/>
      <c r="AJ2369"/>
      <c r="AK2369"/>
      <c r="AL2369"/>
      <c r="AM2369"/>
      <c r="AN2369"/>
      <c r="AO2369"/>
      <c r="AP2369"/>
      <c r="AQ2369"/>
      <c r="AR2369"/>
      <c r="AS2369"/>
      <c r="AT2369"/>
      <c r="AU2369"/>
      <c r="AV2369"/>
      <c r="AW2369"/>
      <c r="AX2369"/>
      <c r="AY2369"/>
      <c r="AZ2369"/>
      <c r="BA2369"/>
      <c r="BB2369"/>
      <c r="BC2369"/>
      <c r="BD2369"/>
      <c r="BE2369"/>
      <c r="BF2369"/>
      <c r="BG2369"/>
      <c r="BH2369"/>
      <c r="BI2369"/>
      <c r="BJ2369"/>
      <c r="BK2369"/>
      <c r="BL2369"/>
      <c r="BM2369"/>
      <c r="BN2369"/>
      <c r="BO2369"/>
      <c r="BP2369"/>
      <c r="BQ2369"/>
      <c r="BR2369"/>
      <c r="BS2369"/>
      <c r="BT2369"/>
      <c r="BU2369"/>
      <c r="BV2369"/>
      <c r="BW2369"/>
      <c r="BX2369"/>
      <c r="BY2369"/>
      <c r="BZ2369"/>
      <c r="CA2369"/>
      <c r="CB2369"/>
      <c r="CC2369"/>
      <c r="CD2369"/>
      <c r="CE2369"/>
      <c r="CF2369"/>
      <c r="CG2369"/>
      <c r="CH2369"/>
      <c r="CI2369"/>
      <c r="CJ2369"/>
      <c r="CK2369"/>
      <c r="CL2369"/>
      <c r="CN2369"/>
    </row>
    <row r="2370" spans="7:92" x14ac:dyDescent="0.4">
      <c r="G2370"/>
      <c r="I2370"/>
      <c r="J2370"/>
      <c r="R2370"/>
      <c r="S2370"/>
      <c r="T2370"/>
      <c r="U2370"/>
      <c r="V2370"/>
      <c r="W2370"/>
      <c r="X2370"/>
      <c r="Y2370"/>
      <c r="Z2370"/>
      <c r="AA2370"/>
      <c r="AB2370"/>
      <c r="AC2370"/>
      <c r="AD2370"/>
      <c r="AE2370"/>
      <c r="AF2370"/>
      <c r="AG2370"/>
      <c r="AH2370"/>
      <c r="AI2370"/>
      <c r="AJ2370"/>
      <c r="AK2370"/>
      <c r="AL2370"/>
      <c r="AM2370"/>
      <c r="AN2370"/>
      <c r="AO2370"/>
      <c r="AP2370"/>
      <c r="AQ2370"/>
      <c r="AR2370"/>
      <c r="AS2370"/>
      <c r="AT2370"/>
      <c r="AU2370"/>
      <c r="AV2370"/>
      <c r="AW2370"/>
      <c r="AX2370"/>
      <c r="AY2370"/>
      <c r="AZ2370"/>
      <c r="BA2370"/>
      <c r="BB2370"/>
      <c r="BC2370"/>
      <c r="BD2370"/>
      <c r="BE2370"/>
      <c r="BF2370"/>
      <c r="BG2370"/>
      <c r="BH2370"/>
      <c r="BI2370"/>
      <c r="BJ2370"/>
      <c r="BK2370"/>
      <c r="BL2370"/>
      <c r="BM2370"/>
      <c r="BN2370"/>
      <c r="BO2370"/>
      <c r="BP2370"/>
      <c r="BQ2370"/>
      <c r="BR2370"/>
      <c r="BS2370"/>
      <c r="BT2370"/>
      <c r="BU2370"/>
      <c r="BV2370"/>
      <c r="BW2370"/>
      <c r="BX2370"/>
      <c r="BY2370"/>
      <c r="BZ2370"/>
      <c r="CA2370"/>
      <c r="CB2370"/>
      <c r="CC2370"/>
      <c r="CD2370"/>
      <c r="CE2370"/>
      <c r="CF2370"/>
      <c r="CG2370"/>
      <c r="CH2370"/>
      <c r="CI2370"/>
      <c r="CJ2370"/>
      <c r="CK2370"/>
      <c r="CL2370"/>
      <c r="CN2370"/>
    </row>
    <row r="2371" spans="7:92" x14ac:dyDescent="0.4">
      <c r="G2371"/>
      <c r="I2371"/>
      <c r="J2371"/>
      <c r="R2371"/>
      <c r="S2371"/>
      <c r="T2371"/>
      <c r="U2371"/>
      <c r="V2371"/>
      <c r="W2371"/>
      <c r="X2371"/>
      <c r="Y2371"/>
      <c r="Z2371"/>
      <c r="AA2371"/>
      <c r="AB2371"/>
      <c r="AC2371"/>
      <c r="AD2371"/>
      <c r="AE2371"/>
      <c r="AF2371"/>
      <c r="AG2371"/>
      <c r="AH2371"/>
      <c r="AI2371"/>
      <c r="AJ2371"/>
      <c r="AK2371"/>
      <c r="AL2371"/>
      <c r="AM2371"/>
      <c r="AN2371"/>
      <c r="AO2371"/>
      <c r="AP2371"/>
      <c r="AQ2371"/>
      <c r="AR2371"/>
      <c r="AS2371"/>
      <c r="AT2371"/>
      <c r="AU2371"/>
      <c r="AV2371"/>
      <c r="AW2371"/>
      <c r="AX2371"/>
      <c r="AY2371"/>
      <c r="AZ2371"/>
      <c r="BA2371"/>
      <c r="BB2371"/>
      <c r="BC2371"/>
      <c r="BD2371"/>
      <c r="BE2371"/>
      <c r="BF2371"/>
      <c r="BG2371"/>
      <c r="BH2371"/>
      <c r="BI2371"/>
      <c r="BJ2371"/>
      <c r="BK2371"/>
      <c r="BL2371"/>
      <c r="BM2371"/>
      <c r="BN2371"/>
      <c r="BO2371"/>
      <c r="BP2371"/>
      <c r="BQ2371"/>
      <c r="BR2371"/>
      <c r="BS2371"/>
      <c r="BT2371"/>
      <c r="BU2371"/>
      <c r="BV2371"/>
      <c r="BW2371"/>
      <c r="BX2371"/>
      <c r="BY2371"/>
      <c r="BZ2371"/>
      <c r="CA2371"/>
      <c r="CB2371"/>
      <c r="CC2371"/>
      <c r="CD2371"/>
      <c r="CE2371"/>
      <c r="CF2371"/>
      <c r="CG2371"/>
      <c r="CH2371"/>
      <c r="CI2371"/>
      <c r="CJ2371"/>
      <c r="CK2371"/>
      <c r="CL2371"/>
      <c r="CN2371"/>
    </row>
    <row r="2372" spans="7:92" x14ac:dyDescent="0.4">
      <c r="G2372"/>
      <c r="I2372"/>
      <c r="J2372"/>
      <c r="R2372"/>
      <c r="S2372"/>
      <c r="T2372"/>
      <c r="U2372"/>
      <c r="V2372"/>
      <c r="W2372"/>
      <c r="X2372"/>
      <c r="Y2372"/>
      <c r="Z2372"/>
      <c r="AA2372"/>
      <c r="AB2372"/>
      <c r="AC2372"/>
      <c r="AD2372"/>
      <c r="AE2372"/>
      <c r="AF2372"/>
      <c r="AG2372"/>
      <c r="AH2372"/>
      <c r="AI2372"/>
      <c r="AJ2372"/>
      <c r="AK2372"/>
      <c r="AL2372"/>
      <c r="AM2372"/>
      <c r="AN2372"/>
      <c r="AO2372"/>
      <c r="AP2372"/>
      <c r="AQ2372"/>
      <c r="AR2372"/>
      <c r="AS2372"/>
      <c r="AT2372"/>
      <c r="AU2372"/>
      <c r="AV2372"/>
      <c r="AW2372"/>
      <c r="AX2372"/>
      <c r="AY2372"/>
      <c r="AZ2372"/>
      <c r="BA2372"/>
      <c r="BB2372"/>
      <c r="BC2372"/>
      <c r="BD2372"/>
      <c r="BE2372"/>
      <c r="BF2372"/>
      <c r="BG2372"/>
      <c r="BH2372"/>
      <c r="BI2372"/>
      <c r="BJ2372"/>
      <c r="BK2372"/>
      <c r="BL2372"/>
      <c r="BM2372"/>
      <c r="BN2372"/>
      <c r="BO2372"/>
      <c r="BP2372"/>
      <c r="BQ2372"/>
      <c r="BR2372"/>
      <c r="BS2372"/>
      <c r="BT2372"/>
      <c r="BU2372"/>
      <c r="BV2372"/>
      <c r="BW2372"/>
      <c r="BX2372"/>
      <c r="BY2372"/>
      <c r="BZ2372"/>
      <c r="CA2372"/>
      <c r="CB2372"/>
      <c r="CC2372"/>
      <c r="CD2372"/>
      <c r="CE2372"/>
      <c r="CF2372"/>
      <c r="CG2372"/>
      <c r="CH2372"/>
      <c r="CI2372"/>
      <c r="CJ2372"/>
      <c r="CK2372"/>
      <c r="CL2372"/>
      <c r="CN2372"/>
    </row>
    <row r="2373" spans="7:92" x14ac:dyDescent="0.4">
      <c r="G2373"/>
      <c r="I2373"/>
      <c r="J2373"/>
      <c r="R2373"/>
      <c r="S2373"/>
      <c r="T2373"/>
      <c r="U2373"/>
      <c r="V2373"/>
      <c r="W2373"/>
      <c r="X2373"/>
      <c r="Y2373"/>
      <c r="Z2373"/>
      <c r="AA2373"/>
      <c r="AB2373"/>
      <c r="AC2373"/>
      <c r="AD2373"/>
      <c r="AE2373"/>
      <c r="AF2373"/>
      <c r="AG2373"/>
      <c r="AH2373"/>
      <c r="AI2373"/>
      <c r="AJ2373"/>
      <c r="AK2373"/>
      <c r="AL2373"/>
      <c r="AM2373"/>
      <c r="AN2373"/>
      <c r="AO2373"/>
      <c r="AP2373"/>
      <c r="AQ2373"/>
      <c r="AR2373"/>
      <c r="AS2373"/>
      <c r="AT2373"/>
      <c r="AU2373"/>
      <c r="AV2373"/>
      <c r="AW2373"/>
      <c r="AX2373"/>
      <c r="AY2373"/>
      <c r="AZ2373"/>
      <c r="BA2373"/>
      <c r="BB2373"/>
      <c r="BC2373"/>
      <c r="BD2373"/>
      <c r="BE2373"/>
      <c r="BF2373"/>
      <c r="BG2373"/>
      <c r="BH2373"/>
      <c r="BI2373"/>
      <c r="BJ2373"/>
      <c r="BK2373"/>
      <c r="BL2373"/>
      <c r="BM2373"/>
      <c r="BN2373"/>
      <c r="BO2373"/>
      <c r="BP2373"/>
      <c r="BQ2373"/>
      <c r="BR2373"/>
      <c r="BS2373"/>
      <c r="BT2373"/>
      <c r="BU2373"/>
      <c r="BV2373"/>
      <c r="BW2373"/>
      <c r="BX2373"/>
      <c r="BY2373"/>
      <c r="BZ2373"/>
      <c r="CA2373"/>
      <c r="CB2373"/>
      <c r="CC2373"/>
      <c r="CD2373"/>
      <c r="CE2373"/>
      <c r="CF2373"/>
      <c r="CG2373"/>
      <c r="CH2373"/>
      <c r="CI2373"/>
      <c r="CJ2373"/>
      <c r="CK2373"/>
      <c r="CL2373"/>
      <c r="CN2373"/>
    </row>
    <row r="2374" spans="7:92" x14ac:dyDescent="0.4">
      <c r="G2374"/>
      <c r="I2374"/>
      <c r="J2374"/>
      <c r="R2374"/>
      <c r="S2374"/>
      <c r="T2374"/>
      <c r="U2374"/>
      <c r="V2374"/>
      <c r="W2374"/>
      <c r="X2374"/>
      <c r="Y2374"/>
      <c r="Z2374"/>
      <c r="AA2374"/>
      <c r="AB2374"/>
      <c r="AC2374"/>
      <c r="AD2374"/>
      <c r="AE2374"/>
      <c r="AF2374"/>
      <c r="AG2374"/>
      <c r="AH2374"/>
      <c r="AI2374"/>
      <c r="AJ2374"/>
      <c r="AK2374"/>
      <c r="AL2374"/>
      <c r="AM2374"/>
      <c r="AN2374"/>
      <c r="AO2374"/>
      <c r="AP2374"/>
      <c r="AQ2374"/>
      <c r="AR2374"/>
      <c r="AS2374"/>
      <c r="AT2374"/>
      <c r="AU2374"/>
      <c r="AV2374"/>
      <c r="AW2374"/>
      <c r="AX2374"/>
      <c r="AY2374"/>
      <c r="AZ2374"/>
      <c r="BA2374"/>
      <c r="BB2374"/>
      <c r="BC2374"/>
      <c r="BD2374"/>
      <c r="BE2374"/>
      <c r="BF2374"/>
      <c r="BG2374"/>
      <c r="BH2374"/>
      <c r="BI2374"/>
      <c r="BJ2374"/>
      <c r="BK2374"/>
      <c r="BL2374"/>
      <c r="BM2374"/>
      <c r="BN2374"/>
      <c r="BO2374"/>
      <c r="BP2374"/>
      <c r="BQ2374"/>
      <c r="BR2374"/>
      <c r="BS2374"/>
      <c r="BT2374"/>
      <c r="BU2374"/>
      <c r="BV2374"/>
      <c r="BW2374"/>
      <c r="BX2374"/>
      <c r="BY2374"/>
      <c r="BZ2374"/>
      <c r="CA2374"/>
      <c r="CB2374"/>
      <c r="CC2374"/>
      <c r="CD2374"/>
      <c r="CE2374"/>
      <c r="CF2374"/>
      <c r="CG2374"/>
      <c r="CH2374"/>
      <c r="CI2374"/>
      <c r="CJ2374"/>
      <c r="CK2374"/>
      <c r="CL2374"/>
      <c r="CN2374"/>
    </row>
    <row r="2375" spans="7:92" x14ac:dyDescent="0.4">
      <c r="G2375"/>
      <c r="I2375"/>
      <c r="J2375"/>
      <c r="R2375"/>
      <c r="S2375"/>
      <c r="T2375"/>
      <c r="U2375"/>
      <c r="V2375"/>
      <c r="W2375"/>
      <c r="X2375"/>
      <c r="Y2375"/>
      <c r="Z2375"/>
      <c r="AA2375"/>
      <c r="AB2375"/>
      <c r="AC2375"/>
      <c r="AD2375"/>
      <c r="AE2375"/>
      <c r="AF2375"/>
      <c r="AG2375"/>
      <c r="AH2375"/>
      <c r="AI2375"/>
      <c r="AJ2375"/>
      <c r="AK2375"/>
      <c r="AL2375"/>
      <c r="AM2375"/>
      <c r="AN2375"/>
      <c r="AO2375"/>
      <c r="AP2375"/>
      <c r="AQ2375"/>
      <c r="AR2375"/>
      <c r="AS2375"/>
      <c r="AT2375"/>
      <c r="AU2375"/>
      <c r="AV2375"/>
      <c r="AW2375"/>
      <c r="AX2375"/>
      <c r="AY2375"/>
      <c r="AZ2375"/>
      <c r="BA2375"/>
      <c r="BB2375"/>
      <c r="BC2375"/>
      <c r="BD2375"/>
      <c r="BE2375"/>
      <c r="BF2375"/>
      <c r="BG2375"/>
      <c r="BH2375"/>
      <c r="BI2375"/>
      <c r="BJ2375"/>
      <c r="BK2375"/>
      <c r="BL2375"/>
      <c r="BM2375"/>
      <c r="BN2375"/>
      <c r="BO2375"/>
      <c r="BP2375"/>
      <c r="BQ2375"/>
      <c r="BR2375"/>
      <c r="BS2375"/>
      <c r="BT2375"/>
      <c r="BU2375"/>
      <c r="BV2375"/>
      <c r="BW2375"/>
      <c r="BX2375"/>
      <c r="BY2375"/>
      <c r="BZ2375"/>
      <c r="CA2375"/>
      <c r="CB2375"/>
      <c r="CC2375"/>
      <c r="CD2375"/>
      <c r="CE2375"/>
      <c r="CF2375"/>
      <c r="CG2375"/>
      <c r="CH2375"/>
      <c r="CI2375"/>
      <c r="CJ2375"/>
      <c r="CK2375"/>
      <c r="CL2375"/>
      <c r="CN2375"/>
    </row>
    <row r="2376" spans="7:92" x14ac:dyDescent="0.4">
      <c r="G2376"/>
      <c r="I2376"/>
      <c r="J2376"/>
      <c r="R2376"/>
      <c r="S2376"/>
      <c r="T2376"/>
      <c r="U2376"/>
      <c r="V2376"/>
      <c r="W2376"/>
      <c r="X2376"/>
      <c r="Y2376"/>
      <c r="Z2376"/>
      <c r="AA2376"/>
      <c r="AB2376"/>
      <c r="AC2376"/>
      <c r="AD2376"/>
      <c r="AE2376"/>
      <c r="AF2376"/>
      <c r="AG2376"/>
      <c r="AH2376"/>
      <c r="AI2376"/>
      <c r="AJ2376"/>
      <c r="AK2376"/>
      <c r="AL2376"/>
      <c r="AM2376"/>
      <c r="AN2376"/>
      <c r="AO2376"/>
      <c r="AP2376"/>
      <c r="AQ2376"/>
      <c r="AR2376"/>
      <c r="AS2376"/>
      <c r="AT2376"/>
      <c r="AU2376"/>
      <c r="AV2376"/>
      <c r="AW2376"/>
      <c r="AX2376"/>
      <c r="AY2376"/>
      <c r="AZ2376"/>
      <c r="BA2376"/>
      <c r="BB2376"/>
      <c r="BC2376"/>
      <c r="BD2376"/>
      <c r="BE2376"/>
      <c r="BF2376"/>
      <c r="BG2376"/>
      <c r="BH2376"/>
      <c r="BI2376"/>
      <c r="BJ2376"/>
      <c r="BK2376"/>
      <c r="BL2376"/>
      <c r="BM2376"/>
      <c r="BN2376"/>
      <c r="BO2376"/>
      <c r="BP2376"/>
      <c r="BQ2376"/>
      <c r="BR2376"/>
      <c r="BS2376"/>
      <c r="BT2376"/>
      <c r="BU2376"/>
      <c r="BV2376"/>
      <c r="BW2376"/>
      <c r="BX2376"/>
      <c r="BY2376"/>
      <c r="BZ2376"/>
      <c r="CA2376"/>
      <c r="CB2376"/>
      <c r="CC2376"/>
      <c r="CD2376"/>
      <c r="CE2376"/>
      <c r="CF2376"/>
      <c r="CG2376"/>
      <c r="CH2376"/>
      <c r="CI2376"/>
      <c r="CJ2376"/>
      <c r="CK2376"/>
      <c r="CL2376"/>
      <c r="CN2376"/>
    </row>
    <row r="2377" spans="7:92" x14ac:dyDescent="0.4">
      <c r="G2377"/>
      <c r="I2377"/>
      <c r="J2377"/>
      <c r="R2377"/>
      <c r="S2377"/>
      <c r="T2377"/>
      <c r="U2377"/>
      <c r="V2377"/>
      <c r="W2377"/>
      <c r="X2377"/>
      <c r="Y2377"/>
      <c r="Z2377"/>
      <c r="AA2377"/>
      <c r="AB2377"/>
      <c r="AC2377"/>
      <c r="AD2377"/>
      <c r="AE2377"/>
      <c r="AF2377"/>
      <c r="AG2377"/>
      <c r="AH2377"/>
      <c r="AI2377"/>
      <c r="AJ2377"/>
      <c r="AK2377"/>
      <c r="AL2377"/>
      <c r="AM2377"/>
      <c r="AN2377"/>
      <c r="AO2377"/>
      <c r="AP2377"/>
      <c r="AQ2377"/>
      <c r="AR2377"/>
      <c r="AS2377"/>
      <c r="AT2377"/>
      <c r="AU2377"/>
      <c r="AV2377"/>
      <c r="AW2377"/>
      <c r="AX2377"/>
      <c r="AY2377"/>
      <c r="AZ2377"/>
      <c r="BA2377"/>
      <c r="BB2377"/>
      <c r="BC2377"/>
      <c r="BD2377"/>
      <c r="BE2377"/>
      <c r="BF2377"/>
      <c r="BG2377"/>
      <c r="BH2377"/>
      <c r="BI2377"/>
      <c r="BJ2377"/>
      <c r="BK2377"/>
      <c r="BL2377"/>
      <c r="BM2377"/>
      <c r="BN2377"/>
      <c r="BO2377"/>
      <c r="BP2377"/>
      <c r="BQ2377"/>
      <c r="BR2377"/>
      <c r="BS2377"/>
      <c r="BT2377"/>
      <c r="BU2377"/>
      <c r="BV2377"/>
      <c r="BW2377"/>
      <c r="BX2377"/>
      <c r="BY2377"/>
      <c r="BZ2377"/>
      <c r="CA2377"/>
      <c r="CB2377"/>
      <c r="CC2377"/>
      <c r="CD2377"/>
      <c r="CE2377"/>
      <c r="CF2377"/>
      <c r="CG2377"/>
      <c r="CH2377"/>
      <c r="CI2377"/>
      <c r="CJ2377"/>
      <c r="CK2377"/>
      <c r="CL2377"/>
      <c r="CN2377"/>
    </row>
    <row r="2378" spans="7:92" x14ac:dyDescent="0.4">
      <c r="G2378"/>
      <c r="I2378"/>
      <c r="J2378"/>
      <c r="R2378"/>
      <c r="S2378"/>
      <c r="T2378"/>
      <c r="U2378"/>
      <c r="V2378"/>
      <c r="W2378"/>
      <c r="X2378"/>
      <c r="Y2378"/>
      <c r="Z2378"/>
      <c r="AA2378"/>
      <c r="AB2378"/>
      <c r="AC2378"/>
      <c r="AD2378"/>
      <c r="AE2378"/>
      <c r="AF2378"/>
      <c r="AG2378"/>
      <c r="AH2378"/>
      <c r="AI2378"/>
      <c r="AJ2378"/>
      <c r="AK2378"/>
      <c r="AL2378"/>
      <c r="AM2378"/>
      <c r="AN2378"/>
      <c r="AO2378"/>
      <c r="AP2378"/>
      <c r="AQ2378"/>
      <c r="AR2378"/>
      <c r="AS2378"/>
      <c r="AT2378"/>
      <c r="AU2378"/>
      <c r="AV2378"/>
      <c r="AW2378"/>
      <c r="AX2378"/>
      <c r="AY2378"/>
      <c r="AZ2378"/>
      <c r="BA2378"/>
      <c r="BB2378"/>
      <c r="BC2378"/>
      <c r="BD2378"/>
      <c r="BE2378"/>
      <c r="BF2378"/>
      <c r="BG2378"/>
      <c r="BH2378"/>
      <c r="BI2378"/>
      <c r="BJ2378"/>
      <c r="BK2378"/>
      <c r="BL2378"/>
      <c r="BM2378"/>
      <c r="BN2378"/>
      <c r="BO2378"/>
      <c r="BP2378"/>
      <c r="BQ2378"/>
      <c r="BR2378"/>
      <c r="BS2378"/>
      <c r="BT2378"/>
      <c r="BU2378"/>
      <c r="BV2378"/>
      <c r="BW2378"/>
      <c r="BX2378"/>
      <c r="BY2378"/>
      <c r="BZ2378"/>
      <c r="CA2378"/>
      <c r="CB2378"/>
      <c r="CC2378"/>
      <c r="CD2378"/>
      <c r="CE2378"/>
      <c r="CF2378"/>
      <c r="CG2378"/>
      <c r="CH2378"/>
      <c r="CI2378"/>
      <c r="CJ2378"/>
      <c r="CK2378"/>
      <c r="CL2378"/>
      <c r="CN2378"/>
    </row>
    <row r="2379" spans="7:92" x14ac:dyDescent="0.4">
      <c r="G2379"/>
      <c r="I2379"/>
      <c r="J2379"/>
      <c r="R2379"/>
      <c r="S2379"/>
      <c r="T2379"/>
      <c r="U2379"/>
      <c r="V2379"/>
      <c r="W2379"/>
      <c r="X2379"/>
      <c r="Y2379"/>
      <c r="Z2379"/>
      <c r="AA2379"/>
      <c r="AB2379"/>
      <c r="AC2379"/>
      <c r="AD2379"/>
      <c r="AE2379"/>
      <c r="AF2379"/>
      <c r="AG2379"/>
      <c r="AH2379"/>
      <c r="AI2379"/>
      <c r="AJ2379"/>
      <c r="AK2379"/>
      <c r="AL2379"/>
      <c r="AM2379"/>
      <c r="AN2379"/>
      <c r="AO2379"/>
      <c r="AP2379"/>
      <c r="AQ2379"/>
      <c r="AR2379"/>
      <c r="AS2379"/>
      <c r="AT2379"/>
      <c r="AU2379"/>
      <c r="AV2379"/>
      <c r="AW2379"/>
      <c r="AX2379"/>
      <c r="AY2379"/>
      <c r="AZ2379"/>
      <c r="BA2379"/>
      <c r="BB2379"/>
      <c r="BC2379"/>
      <c r="BD2379"/>
      <c r="BE2379"/>
      <c r="BF2379"/>
      <c r="BG2379"/>
      <c r="BH2379"/>
      <c r="BI2379"/>
      <c r="BJ2379"/>
      <c r="BK2379"/>
      <c r="BL2379"/>
      <c r="BM2379"/>
      <c r="BN2379"/>
      <c r="BO2379"/>
      <c r="BP2379"/>
      <c r="BQ2379"/>
      <c r="BR2379"/>
      <c r="BS2379"/>
      <c r="BT2379"/>
      <c r="BU2379"/>
      <c r="BV2379"/>
      <c r="BW2379"/>
      <c r="BX2379"/>
      <c r="BY2379"/>
      <c r="BZ2379"/>
      <c r="CA2379"/>
      <c r="CB2379"/>
      <c r="CC2379"/>
      <c r="CD2379"/>
      <c r="CE2379"/>
      <c r="CF2379"/>
      <c r="CG2379"/>
      <c r="CH2379"/>
      <c r="CI2379"/>
      <c r="CJ2379"/>
      <c r="CK2379"/>
      <c r="CL2379"/>
      <c r="CN2379"/>
    </row>
    <row r="2380" spans="7:92" x14ac:dyDescent="0.4">
      <c r="G2380"/>
      <c r="I2380"/>
      <c r="J2380"/>
      <c r="R2380"/>
      <c r="S2380"/>
      <c r="T2380"/>
      <c r="U2380"/>
      <c r="V2380"/>
      <c r="W2380"/>
      <c r="X2380"/>
      <c r="Y2380"/>
      <c r="Z2380"/>
      <c r="AA2380"/>
      <c r="AB2380"/>
      <c r="AC2380"/>
      <c r="AD2380"/>
      <c r="AE2380"/>
      <c r="AF2380"/>
      <c r="AG2380"/>
      <c r="AH2380"/>
      <c r="AI2380"/>
      <c r="AJ2380"/>
      <c r="AK2380"/>
      <c r="AL2380"/>
      <c r="AM2380"/>
      <c r="AN2380"/>
      <c r="AO2380"/>
      <c r="AP2380"/>
      <c r="AQ2380"/>
      <c r="AR2380"/>
      <c r="AS2380"/>
      <c r="AT2380"/>
      <c r="AU2380"/>
      <c r="AV2380"/>
      <c r="AW2380"/>
      <c r="AX2380"/>
      <c r="AY2380"/>
      <c r="AZ2380"/>
      <c r="BA2380"/>
      <c r="BB2380"/>
      <c r="BC2380"/>
      <c r="BD2380"/>
      <c r="BE2380"/>
      <c r="BF2380"/>
      <c r="BG2380"/>
      <c r="BH2380"/>
      <c r="BI2380"/>
      <c r="BJ2380"/>
      <c r="BK2380"/>
      <c r="BL2380"/>
      <c r="BM2380"/>
      <c r="BN2380"/>
      <c r="BO2380"/>
      <c r="BP2380"/>
      <c r="BQ2380"/>
      <c r="BR2380"/>
      <c r="BS2380"/>
      <c r="BT2380"/>
      <c r="BU2380"/>
      <c r="BV2380"/>
      <c r="BW2380"/>
      <c r="BX2380"/>
      <c r="BY2380"/>
      <c r="BZ2380"/>
      <c r="CA2380"/>
      <c r="CB2380"/>
      <c r="CC2380"/>
      <c r="CD2380"/>
      <c r="CE2380"/>
      <c r="CF2380"/>
      <c r="CG2380"/>
      <c r="CH2380"/>
      <c r="CI2380"/>
      <c r="CJ2380"/>
      <c r="CK2380"/>
      <c r="CL2380"/>
      <c r="CN2380"/>
    </row>
    <row r="2381" spans="7:92" x14ac:dyDescent="0.4">
      <c r="G2381"/>
      <c r="I2381"/>
      <c r="J2381"/>
      <c r="R2381"/>
      <c r="S2381"/>
      <c r="T2381"/>
      <c r="U2381"/>
      <c r="V2381"/>
      <c r="W2381"/>
      <c r="X2381"/>
      <c r="Y2381"/>
      <c r="Z2381"/>
      <c r="AA2381"/>
      <c r="AB2381"/>
      <c r="AC2381"/>
      <c r="AD2381"/>
      <c r="AE2381"/>
      <c r="AF2381"/>
      <c r="AG2381"/>
      <c r="AH2381"/>
      <c r="AI2381"/>
      <c r="AJ2381"/>
      <c r="AK2381"/>
      <c r="AL2381"/>
      <c r="AM2381"/>
      <c r="AN2381"/>
      <c r="AO2381"/>
      <c r="AP2381"/>
      <c r="AQ2381"/>
      <c r="AR2381"/>
      <c r="AS2381"/>
      <c r="AT2381"/>
      <c r="AU2381"/>
      <c r="AV2381"/>
      <c r="AW2381"/>
      <c r="AX2381"/>
      <c r="AY2381"/>
      <c r="AZ2381"/>
      <c r="BA2381"/>
      <c r="BB2381"/>
      <c r="BC2381"/>
      <c r="BD2381"/>
      <c r="BE2381"/>
      <c r="BF2381"/>
      <c r="BG2381"/>
      <c r="BH2381"/>
      <c r="BI2381"/>
      <c r="BJ2381"/>
      <c r="BK2381"/>
      <c r="BL2381"/>
      <c r="BM2381"/>
      <c r="BN2381"/>
      <c r="BO2381"/>
      <c r="BP2381"/>
      <c r="BQ2381"/>
      <c r="BR2381"/>
      <c r="BS2381"/>
      <c r="BT2381"/>
      <c r="BU2381"/>
      <c r="BV2381"/>
      <c r="BW2381"/>
      <c r="BX2381"/>
      <c r="BY2381"/>
      <c r="BZ2381"/>
      <c r="CA2381"/>
      <c r="CB2381"/>
      <c r="CC2381"/>
      <c r="CD2381"/>
      <c r="CE2381"/>
      <c r="CF2381"/>
      <c r="CG2381"/>
      <c r="CH2381"/>
      <c r="CI2381"/>
      <c r="CJ2381"/>
      <c r="CK2381"/>
      <c r="CL2381"/>
      <c r="CN2381"/>
    </row>
    <row r="2382" spans="7:92" x14ac:dyDescent="0.4">
      <c r="G2382"/>
      <c r="I2382"/>
      <c r="J2382"/>
      <c r="R2382"/>
      <c r="S2382"/>
      <c r="T2382"/>
      <c r="U2382"/>
      <c r="V2382"/>
      <c r="W2382"/>
      <c r="X2382"/>
      <c r="Y2382"/>
      <c r="Z2382"/>
      <c r="AA2382"/>
      <c r="AB2382"/>
      <c r="AC2382"/>
      <c r="AD2382"/>
      <c r="AE2382"/>
      <c r="AF2382"/>
      <c r="AG2382"/>
      <c r="AH2382"/>
      <c r="AI2382"/>
      <c r="AJ2382"/>
      <c r="AK2382"/>
      <c r="AL2382"/>
      <c r="AM2382"/>
      <c r="AN2382"/>
      <c r="AO2382"/>
      <c r="AP2382"/>
      <c r="AQ2382"/>
      <c r="AR2382"/>
      <c r="AS2382"/>
      <c r="AT2382"/>
      <c r="AU2382"/>
      <c r="AV2382"/>
      <c r="AW2382"/>
      <c r="AX2382"/>
      <c r="AY2382"/>
      <c r="AZ2382"/>
      <c r="BA2382"/>
      <c r="BB2382"/>
      <c r="BC2382"/>
      <c r="BD2382"/>
      <c r="BE2382"/>
      <c r="BF2382"/>
      <c r="BG2382"/>
      <c r="BH2382"/>
      <c r="BI2382"/>
      <c r="BJ2382"/>
      <c r="BK2382"/>
      <c r="BL2382"/>
      <c r="BM2382"/>
      <c r="BN2382"/>
      <c r="BO2382"/>
      <c r="BP2382"/>
      <c r="BQ2382"/>
      <c r="BR2382"/>
      <c r="BS2382"/>
      <c r="BT2382"/>
      <c r="BU2382"/>
      <c r="BV2382"/>
      <c r="BW2382"/>
      <c r="BX2382"/>
      <c r="BY2382"/>
      <c r="BZ2382"/>
      <c r="CA2382"/>
      <c r="CB2382"/>
      <c r="CC2382"/>
      <c r="CD2382"/>
      <c r="CE2382"/>
      <c r="CF2382"/>
      <c r="CG2382"/>
      <c r="CH2382"/>
      <c r="CI2382"/>
      <c r="CJ2382"/>
      <c r="CK2382"/>
      <c r="CL2382"/>
      <c r="CN2382"/>
    </row>
    <row r="2383" spans="7:92" x14ac:dyDescent="0.4">
      <c r="G2383"/>
      <c r="I2383"/>
      <c r="J2383"/>
      <c r="R2383"/>
      <c r="S2383"/>
      <c r="T2383"/>
      <c r="U2383"/>
      <c r="V2383"/>
      <c r="W2383"/>
      <c r="X2383"/>
      <c r="Y2383"/>
      <c r="Z2383"/>
      <c r="AA2383"/>
      <c r="AB2383"/>
      <c r="AC2383"/>
      <c r="AD2383"/>
      <c r="AE2383"/>
      <c r="AF2383"/>
      <c r="AG2383"/>
      <c r="AH2383"/>
      <c r="AI2383"/>
      <c r="AJ2383"/>
      <c r="AK2383"/>
      <c r="AL2383"/>
      <c r="AM2383"/>
      <c r="AN2383"/>
      <c r="AO2383"/>
      <c r="AP2383"/>
      <c r="AQ2383"/>
      <c r="AR2383"/>
      <c r="AS2383"/>
      <c r="AT2383"/>
      <c r="AU2383"/>
      <c r="AV2383"/>
      <c r="AW2383"/>
      <c r="AX2383"/>
      <c r="AY2383"/>
      <c r="AZ2383"/>
      <c r="BA2383"/>
      <c r="BB2383"/>
      <c r="BC2383"/>
      <c r="BD2383"/>
      <c r="BE2383"/>
      <c r="BF2383"/>
      <c r="BG2383"/>
      <c r="BH2383"/>
      <c r="BI2383"/>
      <c r="BJ2383"/>
      <c r="BK2383"/>
      <c r="BL2383"/>
      <c r="BM2383"/>
      <c r="BN2383"/>
      <c r="BO2383"/>
      <c r="BP2383"/>
      <c r="BQ2383"/>
      <c r="BR2383"/>
      <c r="BS2383"/>
      <c r="BT2383"/>
      <c r="BU2383"/>
      <c r="BV2383"/>
      <c r="BW2383"/>
      <c r="BX2383"/>
      <c r="BY2383"/>
      <c r="BZ2383"/>
      <c r="CA2383"/>
      <c r="CB2383"/>
      <c r="CC2383"/>
      <c r="CD2383"/>
      <c r="CE2383"/>
      <c r="CF2383"/>
      <c r="CG2383"/>
      <c r="CH2383"/>
      <c r="CI2383"/>
      <c r="CJ2383"/>
      <c r="CK2383"/>
      <c r="CL2383"/>
      <c r="CN2383"/>
    </row>
    <row r="2384" spans="7:92" x14ac:dyDescent="0.4">
      <c r="G2384"/>
      <c r="I2384"/>
      <c r="J2384"/>
      <c r="R2384"/>
      <c r="S2384"/>
      <c r="T2384"/>
      <c r="U2384"/>
      <c r="V2384"/>
      <c r="W2384"/>
      <c r="X2384"/>
      <c r="Y2384"/>
      <c r="Z2384"/>
      <c r="AA2384"/>
      <c r="AB2384"/>
      <c r="AC2384"/>
      <c r="AD2384"/>
      <c r="AE2384"/>
      <c r="AF2384"/>
      <c r="AG2384"/>
      <c r="AH2384"/>
      <c r="AI2384"/>
      <c r="AJ2384"/>
      <c r="AK2384"/>
      <c r="AL2384"/>
      <c r="AM2384"/>
      <c r="AN2384"/>
      <c r="AO2384"/>
      <c r="AP2384"/>
      <c r="AQ2384"/>
      <c r="AR2384"/>
      <c r="AS2384"/>
      <c r="AT2384"/>
      <c r="AU2384"/>
      <c r="AV2384"/>
      <c r="AW2384"/>
      <c r="AX2384"/>
      <c r="AY2384"/>
      <c r="AZ2384"/>
      <c r="BA2384"/>
      <c r="BB2384"/>
      <c r="BC2384"/>
      <c r="BD2384"/>
      <c r="BE2384"/>
      <c r="BF2384"/>
      <c r="BG2384"/>
      <c r="BH2384"/>
      <c r="BI2384"/>
      <c r="BJ2384"/>
      <c r="BK2384"/>
      <c r="BL2384"/>
      <c r="BM2384"/>
      <c r="BN2384"/>
      <c r="BO2384"/>
      <c r="BP2384"/>
      <c r="BQ2384"/>
      <c r="BR2384"/>
      <c r="BS2384"/>
      <c r="BT2384"/>
      <c r="BU2384"/>
      <c r="BV2384"/>
      <c r="BW2384"/>
      <c r="BX2384"/>
      <c r="BY2384"/>
      <c r="BZ2384"/>
      <c r="CA2384"/>
      <c r="CB2384"/>
      <c r="CC2384"/>
      <c r="CD2384"/>
      <c r="CE2384"/>
      <c r="CF2384"/>
      <c r="CG2384"/>
      <c r="CH2384"/>
      <c r="CI2384"/>
      <c r="CJ2384"/>
      <c r="CK2384"/>
      <c r="CL2384"/>
      <c r="CN2384"/>
    </row>
    <row r="2385" spans="7:92" x14ac:dyDescent="0.4">
      <c r="G2385"/>
      <c r="I2385"/>
      <c r="J2385"/>
      <c r="R2385"/>
      <c r="S2385"/>
      <c r="T2385"/>
      <c r="U2385"/>
      <c r="V2385"/>
      <c r="W2385"/>
      <c r="X2385"/>
      <c r="Y2385"/>
      <c r="Z2385"/>
      <c r="AA2385"/>
      <c r="AB2385"/>
      <c r="AC2385"/>
      <c r="AD2385"/>
      <c r="AE2385"/>
      <c r="AF2385"/>
      <c r="AG2385"/>
      <c r="AH2385"/>
      <c r="AI2385"/>
      <c r="AJ2385"/>
      <c r="AK2385"/>
      <c r="AL2385"/>
      <c r="AM2385"/>
      <c r="AN2385"/>
      <c r="AO2385"/>
      <c r="AP2385"/>
      <c r="AQ2385"/>
      <c r="AR2385"/>
      <c r="AS2385"/>
      <c r="AT2385"/>
      <c r="AU2385"/>
      <c r="AV2385"/>
      <c r="AW2385"/>
      <c r="AX2385"/>
      <c r="AY2385"/>
      <c r="AZ2385"/>
      <c r="BA2385"/>
      <c r="BB2385"/>
      <c r="BC2385"/>
      <c r="BD2385"/>
      <c r="BE2385"/>
      <c r="BF2385"/>
      <c r="BG2385"/>
      <c r="BH2385"/>
      <c r="BI2385"/>
      <c r="BJ2385"/>
      <c r="BK2385"/>
      <c r="BL2385"/>
      <c r="BM2385"/>
      <c r="BN2385"/>
      <c r="BO2385"/>
      <c r="BP2385"/>
      <c r="BQ2385"/>
      <c r="BR2385"/>
      <c r="BS2385"/>
      <c r="BT2385"/>
      <c r="BU2385"/>
      <c r="BV2385"/>
      <c r="BW2385"/>
      <c r="BX2385"/>
      <c r="BY2385"/>
      <c r="BZ2385"/>
      <c r="CA2385"/>
      <c r="CB2385"/>
      <c r="CC2385"/>
      <c r="CD2385"/>
      <c r="CE2385"/>
      <c r="CF2385"/>
      <c r="CG2385"/>
      <c r="CH2385"/>
      <c r="CI2385"/>
      <c r="CJ2385"/>
      <c r="CK2385"/>
      <c r="CL2385"/>
      <c r="CN2385"/>
    </row>
    <row r="2386" spans="7:92" x14ac:dyDescent="0.4">
      <c r="G2386"/>
      <c r="I2386"/>
      <c r="J2386"/>
      <c r="R2386"/>
      <c r="S2386"/>
      <c r="T2386"/>
      <c r="U2386"/>
      <c r="V2386"/>
      <c r="W2386"/>
      <c r="X2386"/>
      <c r="Y2386"/>
      <c r="Z2386"/>
      <c r="AA2386"/>
      <c r="AB2386"/>
      <c r="AC2386"/>
      <c r="AD2386"/>
      <c r="AE2386"/>
      <c r="AF2386"/>
      <c r="AG2386"/>
      <c r="AH2386"/>
      <c r="AI2386"/>
      <c r="AJ2386"/>
      <c r="AK2386"/>
      <c r="AL2386"/>
      <c r="AM2386"/>
      <c r="AN2386"/>
      <c r="AO2386"/>
      <c r="AP2386"/>
      <c r="AQ2386"/>
      <c r="AR2386"/>
      <c r="AS2386"/>
      <c r="AT2386"/>
      <c r="AU2386"/>
      <c r="AV2386"/>
      <c r="AW2386"/>
      <c r="AX2386"/>
      <c r="AY2386"/>
      <c r="AZ2386"/>
      <c r="BA2386"/>
      <c r="BB2386"/>
      <c r="BC2386"/>
      <c r="BD2386"/>
      <c r="BE2386"/>
      <c r="BF2386"/>
      <c r="BG2386"/>
      <c r="BH2386"/>
      <c r="BI2386"/>
      <c r="BJ2386"/>
      <c r="BK2386"/>
      <c r="BL2386"/>
      <c r="BM2386"/>
      <c r="BN2386"/>
      <c r="BO2386"/>
      <c r="BP2386"/>
      <c r="BQ2386"/>
      <c r="BR2386"/>
      <c r="BS2386"/>
      <c r="BT2386"/>
      <c r="BU2386"/>
      <c r="BV2386"/>
      <c r="BW2386"/>
      <c r="BX2386"/>
      <c r="BY2386"/>
      <c r="BZ2386"/>
      <c r="CA2386"/>
      <c r="CB2386"/>
      <c r="CC2386"/>
      <c r="CD2386"/>
      <c r="CE2386"/>
      <c r="CF2386"/>
      <c r="CG2386"/>
      <c r="CH2386"/>
      <c r="CI2386"/>
      <c r="CJ2386"/>
      <c r="CK2386"/>
      <c r="CL2386"/>
      <c r="CN2386"/>
    </row>
    <row r="2387" spans="7:92" x14ac:dyDescent="0.4">
      <c r="G2387"/>
      <c r="I2387"/>
      <c r="J2387"/>
      <c r="R2387"/>
      <c r="S2387"/>
      <c r="T2387"/>
      <c r="U2387"/>
      <c r="V2387"/>
      <c r="W2387"/>
      <c r="X2387"/>
      <c r="Y2387"/>
      <c r="Z2387"/>
      <c r="AA2387"/>
      <c r="AB2387"/>
      <c r="AC2387"/>
      <c r="AD2387"/>
      <c r="AE2387"/>
      <c r="AF2387"/>
      <c r="AG2387"/>
      <c r="AH2387"/>
      <c r="AI2387"/>
      <c r="AJ2387"/>
      <c r="AK2387"/>
      <c r="AL2387"/>
      <c r="AM2387"/>
      <c r="AN2387"/>
      <c r="AO2387"/>
      <c r="AP2387"/>
      <c r="AQ2387"/>
      <c r="AR2387"/>
      <c r="AS2387"/>
      <c r="AT2387"/>
      <c r="AU2387"/>
      <c r="AV2387"/>
      <c r="AW2387"/>
      <c r="AX2387"/>
      <c r="AY2387"/>
      <c r="AZ2387"/>
      <c r="BA2387"/>
      <c r="BB2387"/>
      <c r="BC2387"/>
      <c r="BD2387"/>
      <c r="BE2387"/>
      <c r="BF2387"/>
      <c r="BG2387"/>
      <c r="BH2387"/>
      <c r="BI2387"/>
      <c r="BJ2387"/>
      <c r="BK2387"/>
      <c r="BL2387"/>
      <c r="BM2387"/>
      <c r="BN2387"/>
      <c r="BO2387"/>
      <c r="BP2387"/>
      <c r="BQ2387"/>
      <c r="BR2387"/>
      <c r="BS2387"/>
      <c r="BT2387"/>
      <c r="BU2387"/>
      <c r="BV2387"/>
      <c r="BW2387"/>
      <c r="BX2387"/>
      <c r="BY2387"/>
      <c r="BZ2387"/>
      <c r="CA2387"/>
      <c r="CB2387"/>
      <c r="CC2387"/>
      <c r="CD2387"/>
      <c r="CE2387"/>
      <c r="CF2387"/>
      <c r="CG2387"/>
      <c r="CH2387"/>
      <c r="CI2387"/>
      <c r="CJ2387"/>
      <c r="CK2387"/>
      <c r="CL2387"/>
      <c r="CN2387"/>
    </row>
    <row r="2388" spans="7:92" x14ac:dyDescent="0.4">
      <c r="G2388"/>
      <c r="I2388"/>
      <c r="J2388"/>
      <c r="R2388"/>
      <c r="S2388"/>
      <c r="T2388"/>
      <c r="U2388"/>
      <c r="V2388"/>
      <c r="W2388"/>
      <c r="X2388"/>
      <c r="Y2388"/>
      <c r="Z2388"/>
      <c r="AA2388"/>
      <c r="AB2388"/>
      <c r="AC2388"/>
      <c r="AD2388"/>
      <c r="AE2388"/>
      <c r="AF2388"/>
      <c r="AG2388"/>
      <c r="AH2388"/>
      <c r="AI2388"/>
      <c r="AJ2388"/>
      <c r="AK2388"/>
      <c r="AL2388"/>
      <c r="AM2388"/>
      <c r="AN2388"/>
      <c r="AO2388"/>
      <c r="AP2388"/>
      <c r="AQ2388"/>
      <c r="AR2388"/>
      <c r="AS2388"/>
      <c r="AT2388"/>
      <c r="AU2388"/>
      <c r="AV2388"/>
      <c r="AW2388"/>
      <c r="AX2388"/>
      <c r="AY2388"/>
      <c r="AZ2388"/>
      <c r="BA2388"/>
      <c r="BB2388"/>
      <c r="BC2388"/>
      <c r="BD2388"/>
      <c r="BE2388"/>
      <c r="BF2388"/>
      <c r="BG2388"/>
      <c r="BH2388"/>
      <c r="BI2388"/>
      <c r="BJ2388"/>
      <c r="BK2388"/>
      <c r="BL2388"/>
      <c r="BM2388"/>
      <c r="BN2388"/>
      <c r="BO2388"/>
      <c r="BP2388"/>
      <c r="BQ2388"/>
      <c r="BR2388"/>
      <c r="BS2388"/>
      <c r="BT2388"/>
      <c r="BU2388"/>
      <c r="BV2388"/>
      <c r="BW2388"/>
      <c r="BX2388"/>
      <c r="BY2388"/>
      <c r="BZ2388"/>
      <c r="CA2388"/>
      <c r="CB2388"/>
      <c r="CC2388"/>
      <c r="CD2388"/>
      <c r="CE2388"/>
      <c r="CF2388"/>
      <c r="CG2388"/>
      <c r="CH2388"/>
      <c r="CI2388"/>
      <c r="CJ2388"/>
      <c r="CK2388"/>
      <c r="CL2388"/>
      <c r="CN2388"/>
    </row>
    <row r="2389" spans="7:92" x14ac:dyDescent="0.4">
      <c r="G2389"/>
      <c r="I2389"/>
      <c r="J2389"/>
      <c r="R2389"/>
      <c r="S2389"/>
      <c r="T2389"/>
      <c r="U2389"/>
      <c r="V2389"/>
      <c r="W2389"/>
      <c r="X2389"/>
      <c r="Y2389"/>
      <c r="Z2389"/>
      <c r="AA2389"/>
      <c r="AB2389"/>
      <c r="AC2389"/>
      <c r="AD2389"/>
      <c r="AE2389"/>
      <c r="AF2389"/>
      <c r="AG2389"/>
      <c r="AH2389"/>
      <c r="AI2389"/>
      <c r="AJ2389"/>
      <c r="AK2389"/>
      <c r="AL2389"/>
      <c r="AM2389"/>
      <c r="AN2389"/>
      <c r="AO2389"/>
      <c r="AP2389"/>
      <c r="AQ2389"/>
      <c r="AR2389"/>
      <c r="AS2389"/>
      <c r="AT2389"/>
      <c r="AU2389"/>
      <c r="AV2389"/>
      <c r="AW2389"/>
      <c r="AX2389"/>
      <c r="AY2389"/>
      <c r="AZ2389"/>
      <c r="BA2389"/>
      <c r="BB2389"/>
      <c r="BC2389"/>
      <c r="BD2389"/>
      <c r="BE2389"/>
      <c r="BF2389"/>
      <c r="BG2389"/>
      <c r="BH2389"/>
      <c r="BI2389"/>
      <c r="BJ2389"/>
      <c r="BK2389"/>
      <c r="BL2389"/>
      <c r="BM2389"/>
      <c r="BN2389"/>
      <c r="BO2389"/>
      <c r="BP2389"/>
      <c r="BQ2389"/>
      <c r="BR2389"/>
      <c r="BS2389"/>
      <c r="BT2389"/>
      <c r="BU2389"/>
      <c r="BV2389"/>
      <c r="BW2389"/>
      <c r="BX2389"/>
      <c r="BY2389"/>
      <c r="BZ2389"/>
      <c r="CA2389"/>
      <c r="CB2389"/>
      <c r="CC2389"/>
      <c r="CD2389"/>
      <c r="CE2389"/>
      <c r="CF2389"/>
      <c r="CG2389"/>
      <c r="CH2389"/>
      <c r="CI2389"/>
      <c r="CJ2389"/>
      <c r="CK2389"/>
      <c r="CL2389"/>
      <c r="CN2389"/>
    </row>
    <row r="2390" spans="7:92" x14ac:dyDescent="0.4">
      <c r="G2390"/>
      <c r="I2390"/>
      <c r="J2390"/>
      <c r="R2390"/>
      <c r="S2390"/>
      <c r="T2390"/>
      <c r="U2390"/>
      <c r="V2390"/>
      <c r="W2390"/>
      <c r="X2390"/>
      <c r="Y2390"/>
      <c r="Z2390"/>
      <c r="AA2390"/>
      <c r="AB2390"/>
      <c r="AC2390"/>
      <c r="AD2390"/>
      <c r="AE2390"/>
      <c r="AF2390"/>
      <c r="AG2390"/>
      <c r="AH2390"/>
      <c r="AI2390"/>
      <c r="AJ2390"/>
      <c r="AK2390"/>
      <c r="AL2390"/>
      <c r="AM2390"/>
      <c r="AN2390"/>
      <c r="AO2390"/>
      <c r="AP2390"/>
      <c r="AQ2390"/>
      <c r="AR2390"/>
      <c r="AS2390"/>
      <c r="AT2390"/>
      <c r="AU2390"/>
      <c r="AV2390"/>
      <c r="AW2390"/>
      <c r="AX2390"/>
      <c r="AY2390"/>
      <c r="AZ2390"/>
      <c r="BA2390"/>
      <c r="BB2390"/>
      <c r="BC2390"/>
      <c r="BD2390"/>
      <c r="BE2390"/>
      <c r="BF2390"/>
      <c r="BG2390"/>
      <c r="BH2390"/>
      <c r="BI2390"/>
      <c r="BJ2390"/>
      <c r="BK2390"/>
      <c r="BL2390"/>
      <c r="BM2390"/>
      <c r="BN2390"/>
      <c r="BO2390"/>
      <c r="BP2390"/>
      <c r="BQ2390"/>
      <c r="BR2390"/>
      <c r="BS2390"/>
      <c r="BT2390"/>
      <c r="BU2390"/>
      <c r="BV2390"/>
      <c r="BW2390"/>
      <c r="BX2390"/>
      <c r="BY2390"/>
      <c r="BZ2390"/>
      <c r="CA2390"/>
      <c r="CB2390"/>
      <c r="CC2390"/>
      <c r="CD2390"/>
      <c r="CE2390"/>
      <c r="CF2390"/>
      <c r="CG2390"/>
      <c r="CH2390"/>
      <c r="CI2390"/>
      <c r="CJ2390"/>
      <c r="CK2390"/>
      <c r="CL2390"/>
      <c r="CN2390"/>
    </row>
    <row r="2391" spans="7:92" x14ac:dyDescent="0.4">
      <c r="G2391"/>
      <c r="I2391"/>
      <c r="J2391"/>
      <c r="R2391"/>
      <c r="S2391"/>
      <c r="T2391"/>
      <c r="U2391"/>
      <c r="V2391"/>
      <c r="W2391"/>
      <c r="X2391"/>
      <c r="Y2391"/>
      <c r="Z2391"/>
      <c r="AA2391"/>
      <c r="AB2391"/>
      <c r="AC2391"/>
      <c r="AD2391"/>
      <c r="AE2391"/>
      <c r="AF2391"/>
      <c r="AG2391"/>
      <c r="AH2391"/>
      <c r="AI2391"/>
      <c r="AJ2391"/>
      <c r="AK2391"/>
      <c r="AL2391"/>
      <c r="AM2391"/>
      <c r="AN2391"/>
      <c r="AO2391"/>
      <c r="AP2391"/>
      <c r="AQ2391"/>
      <c r="AR2391"/>
      <c r="AS2391"/>
      <c r="AT2391"/>
      <c r="AU2391"/>
      <c r="AV2391"/>
      <c r="AW2391"/>
      <c r="AX2391"/>
      <c r="AY2391"/>
      <c r="AZ2391"/>
      <c r="BA2391"/>
      <c r="BB2391"/>
      <c r="BC2391"/>
      <c r="BD2391"/>
      <c r="BE2391"/>
      <c r="BF2391"/>
      <c r="BG2391"/>
      <c r="BH2391"/>
      <c r="BI2391"/>
      <c r="BJ2391"/>
      <c r="BK2391"/>
      <c r="BL2391"/>
      <c r="BM2391"/>
      <c r="BN2391"/>
      <c r="BO2391"/>
      <c r="BP2391"/>
      <c r="BQ2391"/>
      <c r="BR2391"/>
      <c r="BS2391"/>
      <c r="BT2391"/>
      <c r="BU2391"/>
      <c r="BV2391"/>
      <c r="BW2391"/>
      <c r="BX2391"/>
      <c r="BY2391"/>
      <c r="BZ2391"/>
      <c r="CA2391"/>
      <c r="CB2391"/>
      <c r="CC2391"/>
      <c r="CD2391"/>
      <c r="CE2391"/>
      <c r="CF2391"/>
      <c r="CG2391"/>
      <c r="CH2391"/>
      <c r="CI2391"/>
      <c r="CJ2391"/>
      <c r="CK2391"/>
      <c r="CL2391"/>
      <c r="CN2391"/>
    </row>
    <row r="2392" spans="7:92" x14ac:dyDescent="0.4">
      <c r="G2392"/>
      <c r="I2392"/>
      <c r="J2392"/>
      <c r="R2392"/>
      <c r="S2392"/>
      <c r="T2392"/>
      <c r="U2392"/>
      <c r="V2392"/>
      <c r="W2392"/>
      <c r="X2392"/>
      <c r="Y2392"/>
      <c r="Z2392"/>
      <c r="AA2392"/>
      <c r="AB2392"/>
      <c r="AC2392"/>
      <c r="AD2392"/>
      <c r="AE2392"/>
      <c r="AF2392"/>
      <c r="AG2392"/>
      <c r="AH2392"/>
      <c r="AI2392"/>
      <c r="AJ2392"/>
      <c r="AK2392"/>
      <c r="AL2392"/>
      <c r="AM2392"/>
      <c r="AN2392"/>
      <c r="AO2392"/>
      <c r="AP2392"/>
      <c r="AQ2392"/>
      <c r="AR2392"/>
      <c r="AS2392"/>
      <c r="AT2392"/>
      <c r="AU2392"/>
      <c r="AV2392"/>
      <c r="AW2392"/>
      <c r="AX2392"/>
      <c r="AY2392"/>
      <c r="AZ2392"/>
      <c r="BA2392"/>
      <c r="BB2392"/>
      <c r="BC2392"/>
      <c r="BD2392"/>
      <c r="BE2392"/>
      <c r="BF2392"/>
      <c r="BG2392"/>
      <c r="BH2392"/>
      <c r="BI2392"/>
      <c r="BJ2392"/>
      <c r="BK2392"/>
      <c r="BL2392"/>
      <c r="BM2392"/>
      <c r="BN2392"/>
      <c r="BO2392"/>
      <c r="BP2392"/>
      <c r="BQ2392"/>
      <c r="BR2392"/>
      <c r="BS2392"/>
      <c r="BT2392"/>
      <c r="BU2392"/>
      <c r="BV2392"/>
      <c r="BW2392"/>
      <c r="BX2392"/>
      <c r="BY2392"/>
      <c r="BZ2392"/>
      <c r="CA2392"/>
      <c r="CB2392"/>
      <c r="CC2392"/>
      <c r="CD2392"/>
      <c r="CE2392"/>
      <c r="CF2392"/>
      <c r="CG2392"/>
      <c r="CH2392"/>
      <c r="CI2392"/>
      <c r="CJ2392"/>
      <c r="CK2392"/>
      <c r="CL2392"/>
      <c r="CN2392"/>
    </row>
    <row r="2393" spans="7:92" x14ac:dyDescent="0.4">
      <c r="G2393"/>
      <c r="I2393"/>
      <c r="J2393"/>
      <c r="R2393"/>
      <c r="S2393"/>
      <c r="T2393"/>
      <c r="U2393"/>
      <c r="V2393"/>
      <c r="W2393"/>
      <c r="X2393"/>
      <c r="Y2393"/>
      <c r="Z2393"/>
      <c r="AA2393"/>
      <c r="AB2393"/>
      <c r="AC2393"/>
      <c r="AD2393"/>
      <c r="AE2393"/>
      <c r="AF2393"/>
      <c r="AG2393"/>
      <c r="AH2393"/>
      <c r="AI2393"/>
      <c r="AJ2393"/>
      <c r="AK2393"/>
      <c r="AL2393"/>
      <c r="AM2393"/>
      <c r="AN2393"/>
      <c r="AO2393"/>
      <c r="AP2393"/>
      <c r="AQ2393"/>
      <c r="AR2393"/>
      <c r="AS2393"/>
      <c r="AT2393"/>
      <c r="AU2393"/>
      <c r="AV2393"/>
      <c r="AW2393"/>
      <c r="AX2393"/>
      <c r="AY2393"/>
      <c r="AZ2393"/>
      <c r="BA2393"/>
      <c r="BB2393"/>
      <c r="BC2393"/>
      <c r="BD2393"/>
      <c r="BE2393"/>
      <c r="BF2393"/>
      <c r="BG2393"/>
      <c r="BH2393"/>
      <c r="BI2393"/>
      <c r="BJ2393"/>
      <c r="BK2393"/>
      <c r="BL2393"/>
      <c r="BM2393"/>
      <c r="BN2393"/>
      <c r="BO2393"/>
      <c r="BP2393"/>
      <c r="BQ2393"/>
      <c r="BR2393"/>
      <c r="BS2393"/>
      <c r="BT2393"/>
      <c r="BU2393"/>
      <c r="BV2393"/>
      <c r="BW2393"/>
      <c r="BX2393"/>
      <c r="BY2393"/>
      <c r="BZ2393"/>
      <c r="CA2393"/>
      <c r="CB2393"/>
      <c r="CC2393"/>
      <c r="CD2393"/>
      <c r="CE2393"/>
      <c r="CF2393"/>
      <c r="CG2393"/>
      <c r="CH2393"/>
      <c r="CI2393"/>
      <c r="CJ2393"/>
      <c r="CK2393"/>
      <c r="CL2393"/>
      <c r="CN2393"/>
    </row>
    <row r="2394" spans="7:92" x14ac:dyDescent="0.4">
      <c r="G2394"/>
      <c r="I2394"/>
      <c r="J2394"/>
      <c r="R2394"/>
      <c r="S2394"/>
      <c r="T2394"/>
      <c r="U2394"/>
      <c r="V2394"/>
      <c r="W2394"/>
      <c r="X2394"/>
      <c r="Y2394"/>
      <c r="Z2394"/>
      <c r="AA2394"/>
      <c r="AB2394"/>
      <c r="AC2394"/>
      <c r="AD2394"/>
      <c r="AE2394"/>
      <c r="AF2394"/>
      <c r="AG2394"/>
      <c r="AH2394"/>
      <c r="AI2394"/>
      <c r="AJ2394"/>
      <c r="AK2394"/>
      <c r="AL2394"/>
      <c r="AM2394"/>
      <c r="AN2394"/>
      <c r="AO2394"/>
      <c r="AP2394"/>
      <c r="AQ2394"/>
      <c r="AR2394"/>
      <c r="AS2394"/>
      <c r="AT2394"/>
      <c r="AU2394"/>
      <c r="AV2394"/>
      <c r="AW2394"/>
      <c r="AX2394"/>
      <c r="AY2394"/>
      <c r="AZ2394"/>
      <c r="BA2394"/>
      <c r="BB2394"/>
      <c r="BC2394"/>
      <c r="BD2394"/>
      <c r="BE2394"/>
      <c r="BF2394"/>
      <c r="BG2394"/>
      <c r="BH2394"/>
      <c r="BI2394"/>
      <c r="BJ2394"/>
      <c r="BK2394"/>
      <c r="BL2394"/>
      <c r="BM2394"/>
      <c r="BN2394"/>
      <c r="BO2394"/>
      <c r="BP2394"/>
      <c r="BQ2394"/>
      <c r="BR2394"/>
      <c r="BS2394"/>
      <c r="BT2394"/>
      <c r="BU2394"/>
      <c r="BV2394"/>
      <c r="BW2394"/>
      <c r="BX2394"/>
      <c r="BY2394"/>
      <c r="BZ2394"/>
      <c r="CA2394"/>
      <c r="CB2394"/>
      <c r="CC2394"/>
      <c r="CD2394"/>
      <c r="CE2394"/>
      <c r="CF2394"/>
      <c r="CG2394"/>
      <c r="CH2394"/>
      <c r="CI2394"/>
      <c r="CJ2394"/>
      <c r="CK2394"/>
      <c r="CL2394"/>
      <c r="CN2394"/>
    </row>
    <row r="2395" spans="7:92" x14ac:dyDescent="0.4">
      <c r="G2395"/>
      <c r="I2395"/>
      <c r="J2395"/>
      <c r="R2395"/>
      <c r="S2395"/>
      <c r="T2395"/>
      <c r="U2395"/>
      <c r="V2395"/>
      <c r="W2395"/>
      <c r="X2395"/>
      <c r="Y2395"/>
      <c r="Z2395"/>
      <c r="AA2395"/>
      <c r="AB2395"/>
      <c r="AC2395"/>
      <c r="AD2395"/>
      <c r="AE2395"/>
      <c r="AF2395"/>
      <c r="AG2395"/>
      <c r="AH2395"/>
      <c r="AI2395"/>
      <c r="AJ2395"/>
      <c r="AK2395"/>
      <c r="AL2395"/>
      <c r="AM2395"/>
      <c r="AN2395"/>
      <c r="AO2395"/>
      <c r="AP2395"/>
      <c r="AQ2395"/>
      <c r="AR2395"/>
      <c r="AS2395"/>
      <c r="AT2395"/>
      <c r="AU2395"/>
      <c r="AV2395"/>
      <c r="AW2395"/>
      <c r="AX2395"/>
      <c r="AY2395"/>
      <c r="AZ2395"/>
      <c r="BA2395"/>
      <c r="BB2395"/>
      <c r="BC2395"/>
      <c r="BD2395"/>
      <c r="BE2395"/>
      <c r="BF2395"/>
      <c r="BG2395"/>
      <c r="BH2395"/>
      <c r="BI2395"/>
      <c r="BJ2395"/>
      <c r="BK2395"/>
      <c r="BL2395"/>
      <c r="BM2395"/>
      <c r="BN2395"/>
      <c r="BO2395"/>
      <c r="BP2395"/>
      <c r="BQ2395"/>
      <c r="BR2395"/>
      <c r="BS2395"/>
      <c r="BT2395"/>
      <c r="BU2395"/>
      <c r="BV2395"/>
      <c r="BW2395"/>
      <c r="BX2395"/>
      <c r="BY2395"/>
      <c r="BZ2395"/>
      <c r="CA2395"/>
      <c r="CB2395"/>
      <c r="CC2395"/>
      <c r="CD2395"/>
      <c r="CE2395"/>
      <c r="CF2395"/>
      <c r="CG2395"/>
      <c r="CH2395"/>
      <c r="CI2395"/>
      <c r="CJ2395"/>
      <c r="CK2395"/>
      <c r="CL2395"/>
      <c r="CN2395"/>
    </row>
    <row r="2396" spans="7:92" x14ac:dyDescent="0.4">
      <c r="G2396"/>
      <c r="I2396"/>
      <c r="J2396"/>
      <c r="R2396"/>
      <c r="S2396"/>
      <c r="T2396"/>
      <c r="U2396"/>
      <c r="V2396"/>
      <c r="W2396"/>
      <c r="X2396"/>
      <c r="Y2396"/>
      <c r="Z2396"/>
      <c r="AA2396"/>
      <c r="AB2396"/>
      <c r="AC2396"/>
      <c r="AD2396"/>
      <c r="AE2396"/>
      <c r="AF2396"/>
      <c r="AG2396"/>
      <c r="AH2396"/>
      <c r="AI2396"/>
      <c r="AJ2396"/>
      <c r="AK2396"/>
      <c r="AL2396"/>
      <c r="AM2396"/>
      <c r="AN2396"/>
      <c r="AO2396"/>
      <c r="AP2396"/>
      <c r="AQ2396"/>
      <c r="AR2396"/>
      <c r="AS2396"/>
      <c r="AT2396"/>
      <c r="AU2396"/>
      <c r="AV2396"/>
      <c r="AW2396"/>
      <c r="AX2396"/>
      <c r="AY2396"/>
      <c r="AZ2396"/>
      <c r="BA2396"/>
      <c r="BB2396"/>
      <c r="BC2396"/>
      <c r="BD2396"/>
      <c r="BE2396"/>
      <c r="BF2396"/>
      <c r="BG2396"/>
      <c r="BH2396"/>
      <c r="BI2396"/>
      <c r="BJ2396"/>
      <c r="BK2396"/>
      <c r="BL2396"/>
      <c r="BM2396"/>
      <c r="BN2396"/>
      <c r="BO2396"/>
      <c r="BP2396"/>
      <c r="BQ2396"/>
      <c r="BR2396"/>
      <c r="BS2396"/>
      <c r="BT2396"/>
      <c r="BU2396"/>
      <c r="BV2396"/>
      <c r="BW2396"/>
      <c r="BX2396"/>
      <c r="BY2396"/>
      <c r="BZ2396"/>
      <c r="CA2396"/>
      <c r="CB2396"/>
      <c r="CC2396"/>
      <c r="CD2396"/>
      <c r="CE2396"/>
      <c r="CF2396"/>
      <c r="CG2396"/>
      <c r="CH2396"/>
      <c r="CI2396"/>
      <c r="CJ2396"/>
      <c r="CK2396"/>
      <c r="CL2396"/>
      <c r="CN2396"/>
    </row>
    <row r="2397" spans="7:92" x14ac:dyDescent="0.4">
      <c r="G2397"/>
      <c r="I2397"/>
      <c r="J2397"/>
      <c r="R2397"/>
      <c r="S2397"/>
      <c r="T2397"/>
      <c r="U2397"/>
      <c r="V2397"/>
      <c r="W2397"/>
      <c r="X2397"/>
      <c r="Y2397"/>
      <c r="Z2397"/>
      <c r="AA2397"/>
      <c r="AB2397"/>
      <c r="AC2397"/>
      <c r="AD2397"/>
      <c r="AE2397"/>
      <c r="AF2397"/>
      <c r="AG2397"/>
      <c r="AH2397"/>
      <c r="AI2397"/>
      <c r="AJ2397"/>
      <c r="AK2397"/>
      <c r="AL2397"/>
      <c r="AM2397"/>
      <c r="AN2397"/>
      <c r="AO2397"/>
      <c r="AP2397"/>
      <c r="AQ2397"/>
      <c r="AR2397"/>
      <c r="AS2397"/>
      <c r="AT2397"/>
      <c r="AU2397"/>
      <c r="AV2397"/>
      <c r="AW2397"/>
      <c r="AX2397"/>
      <c r="AY2397"/>
      <c r="AZ2397"/>
      <c r="BA2397"/>
      <c r="BB2397"/>
      <c r="BC2397"/>
      <c r="BD2397"/>
      <c r="BE2397"/>
      <c r="BF2397"/>
      <c r="BG2397"/>
      <c r="BH2397"/>
      <c r="BI2397"/>
      <c r="BJ2397"/>
      <c r="BK2397"/>
      <c r="BL2397"/>
      <c r="BM2397"/>
      <c r="BN2397"/>
      <c r="BO2397"/>
      <c r="BP2397"/>
      <c r="BQ2397"/>
      <c r="BR2397"/>
      <c r="BS2397"/>
      <c r="BT2397"/>
      <c r="BU2397"/>
      <c r="BV2397"/>
      <c r="BW2397"/>
      <c r="BX2397"/>
      <c r="BY2397"/>
      <c r="BZ2397"/>
      <c r="CA2397"/>
      <c r="CB2397"/>
      <c r="CC2397"/>
      <c r="CD2397"/>
      <c r="CE2397"/>
      <c r="CF2397"/>
      <c r="CG2397"/>
      <c r="CH2397"/>
      <c r="CI2397"/>
      <c r="CJ2397"/>
      <c r="CK2397"/>
      <c r="CL2397"/>
      <c r="CN2397"/>
    </row>
    <row r="2398" spans="7:92" x14ac:dyDescent="0.4">
      <c r="G2398"/>
      <c r="I2398"/>
      <c r="J2398"/>
      <c r="R2398"/>
      <c r="S2398"/>
      <c r="T2398"/>
      <c r="U2398"/>
      <c r="V2398"/>
      <c r="W2398"/>
      <c r="X2398"/>
      <c r="Y2398"/>
      <c r="Z2398"/>
      <c r="AA2398"/>
      <c r="AB2398"/>
      <c r="AC2398"/>
      <c r="AD2398"/>
      <c r="AE2398"/>
      <c r="AF2398"/>
      <c r="AG2398"/>
      <c r="AH2398"/>
      <c r="AI2398"/>
      <c r="AJ2398"/>
      <c r="AK2398"/>
      <c r="AL2398"/>
      <c r="AM2398"/>
      <c r="AN2398"/>
      <c r="AO2398"/>
      <c r="AP2398"/>
      <c r="AQ2398"/>
      <c r="AR2398"/>
      <c r="AS2398"/>
      <c r="AT2398"/>
      <c r="AU2398"/>
      <c r="AV2398"/>
      <c r="AW2398"/>
      <c r="AX2398"/>
      <c r="AY2398"/>
      <c r="AZ2398"/>
      <c r="BA2398"/>
      <c r="BB2398"/>
      <c r="BC2398"/>
      <c r="BD2398"/>
      <c r="BE2398"/>
      <c r="BF2398"/>
      <c r="BG2398"/>
      <c r="BH2398"/>
      <c r="BI2398"/>
      <c r="BJ2398"/>
      <c r="BK2398"/>
      <c r="BL2398"/>
      <c r="BM2398"/>
      <c r="BN2398"/>
      <c r="BO2398"/>
      <c r="BP2398"/>
      <c r="BQ2398"/>
      <c r="BR2398"/>
      <c r="BS2398"/>
      <c r="BT2398"/>
      <c r="BU2398"/>
      <c r="BV2398"/>
      <c r="BW2398"/>
      <c r="BX2398"/>
      <c r="BY2398"/>
      <c r="BZ2398"/>
      <c r="CA2398"/>
      <c r="CB2398"/>
      <c r="CC2398"/>
      <c r="CD2398"/>
      <c r="CE2398"/>
      <c r="CF2398"/>
      <c r="CG2398"/>
      <c r="CH2398"/>
      <c r="CI2398"/>
      <c r="CJ2398"/>
      <c r="CK2398"/>
      <c r="CL2398"/>
      <c r="CN2398"/>
    </row>
    <row r="2399" spans="7:92" x14ac:dyDescent="0.4">
      <c r="G2399"/>
      <c r="I2399"/>
      <c r="J2399"/>
      <c r="R2399"/>
      <c r="S2399"/>
      <c r="T2399"/>
      <c r="U2399"/>
      <c r="V2399"/>
      <c r="W2399"/>
      <c r="X2399"/>
      <c r="Y2399"/>
      <c r="Z2399"/>
      <c r="AA2399"/>
      <c r="AB2399"/>
      <c r="AC2399"/>
      <c r="AD2399"/>
      <c r="AE2399"/>
      <c r="AF2399"/>
      <c r="AG2399"/>
      <c r="AH2399"/>
      <c r="AI2399"/>
      <c r="AJ2399"/>
      <c r="AK2399"/>
      <c r="AL2399"/>
      <c r="AM2399"/>
      <c r="AN2399"/>
      <c r="AO2399"/>
      <c r="AP2399"/>
      <c r="AQ2399"/>
      <c r="AR2399"/>
      <c r="AS2399"/>
      <c r="AT2399"/>
      <c r="AU2399"/>
      <c r="AV2399"/>
      <c r="AW2399"/>
      <c r="AX2399"/>
      <c r="AY2399"/>
      <c r="AZ2399"/>
      <c r="BA2399"/>
      <c r="BB2399"/>
      <c r="BC2399"/>
      <c r="BD2399"/>
      <c r="BE2399"/>
      <c r="BF2399"/>
      <c r="BG2399"/>
      <c r="BH2399"/>
      <c r="BI2399"/>
      <c r="BJ2399"/>
      <c r="BK2399"/>
      <c r="BL2399"/>
      <c r="BM2399"/>
      <c r="BN2399"/>
      <c r="BO2399"/>
      <c r="BP2399"/>
      <c r="BQ2399"/>
      <c r="BR2399"/>
      <c r="BS2399"/>
      <c r="BT2399"/>
      <c r="BU2399"/>
      <c r="BV2399"/>
      <c r="BW2399"/>
      <c r="BX2399"/>
      <c r="BY2399"/>
      <c r="BZ2399"/>
      <c r="CA2399"/>
      <c r="CB2399"/>
      <c r="CC2399"/>
      <c r="CD2399"/>
      <c r="CE2399"/>
      <c r="CF2399"/>
      <c r="CG2399"/>
      <c r="CH2399"/>
      <c r="CI2399"/>
      <c r="CJ2399"/>
      <c r="CK2399"/>
      <c r="CL2399"/>
      <c r="CN2399"/>
    </row>
    <row r="2400" spans="7:92" x14ac:dyDescent="0.4">
      <c r="G2400"/>
      <c r="I2400"/>
      <c r="J2400"/>
      <c r="R2400"/>
      <c r="S2400"/>
      <c r="T2400"/>
      <c r="U2400"/>
      <c r="V2400"/>
      <c r="W2400"/>
      <c r="X2400"/>
      <c r="Y2400"/>
      <c r="Z2400"/>
      <c r="AA2400"/>
      <c r="AB2400"/>
      <c r="AC2400"/>
      <c r="AD2400"/>
      <c r="AE2400"/>
      <c r="AF2400"/>
      <c r="AG2400"/>
      <c r="AH2400"/>
      <c r="AI2400"/>
      <c r="AJ2400"/>
      <c r="AK2400"/>
      <c r="AL2400"/>
      <c r="AM2400"/>
      <c r="AN2400"/>
      <c r="AO2400"/>
      <c r="AP2400"/>
      <c r="AQ2400"/>
      <c r="AR2400"/>
      <c r="AS2400"/>
      <c r="AT2400"/>
      <c r="AU2400"/>
      <c r="AV2400"/>
      <c r="AW2400"/>
      <c r="AX2400"/>
      <c r="AY2400"/>
      <c r="AZ2400"/>
      <c r="BA2400"/>
      <c r="BB2400"/>
      <c r="BC2400"/>
      <c r="BD2400"/>
      <c r="BE2400"/>
      <c r="BF2400"/>
      <c r="BG2400"/>
      <c r="BH2400"/>
      <c r="BI2400"/>
      <c r="BJ2400"/>
      <c r="BK2400"/>
      <c r="BL2400"/>
      <c r="BM2400"/>
      <c r="BN2400"/>
      <c r="BO2400"/>
      <c r="BP2400"/>
      <c r="BQ2400"/>
      <c r="BR2400"/>
      <c r="BS2400"/>
      <c r="BT2400"/>
      <c r="BU2400"/>
      <c r="BV2400"/>
      <c r="BW2400"/>
      <c r="BX2400"/>
      <c r="BY2400"/>
      <c r="BZ2400"/>
      <c r="CA2400"/>
      <c r="CB2400"/>
      <c r="CC2400"/>
      <c r="CD2400"/>
      <c r="CE2400"/>
      <c r="CF2400"/>
      <c r="CG2400"/>
      <c r="CH2400"/>
      <c r="CI2400"/>
      <c r="CJ2400"/>
      <c r="CK2400"/>
      <c r="CL2400"/>
      <c r="CN2400"/>
    </row>
    <row r="2401" spans="7:92" x14ac:dyDescent="0.4">
      <c r="G2401"/>
      <c r="I2401"/>
      <c r="J2401"/>
      <c r="R2401"/>
      <c r="S2401"/>
      <c r="T2401"/>
      <c r="U2401"/>
      <c r="V2401"/>
      <c r="W2401"/>
      <c r="X2401"/>
      <c r="Y2401"/>
      <c r="Z2401"/>
      <c r="AA2401"/>
      <c r="AB2401"/>
      <c r="AC2401"/>
      <c r="AD2401"/>
      <c r="AE2401"/>
      <c r="AF2401"/>
      <c r="AG2401"/>
      <c r="AH2401"/>
      <c r="AI2401"/>
      <c r="AJ2401"/>
      <c r="AK2401"/>
      <c r="AL2401"/>
      <c r="AM2401"/>
      <c r="AN2401"/>
      <c r="AO2401"/>
      <c r="AP2401"/>
      <c r="AQ2401"/>
      <c r="AR2401"/>
      <c r="AS2401"/>
      <c r="AT2401"/>
      <c r="AU2401"/>
      <c r="AV2401"/>
      <c r="AW2401"/>
      <c r="AX2401"/>
      <c r="AY2401"/>
      <c r="AZ2401"/>
      <c r="BA2401"/>
      <c r="BB2401"/>
      <c r="BC2401"/>
      <c r="BD2401"/>
      <c r="BE2401"/>
      <c r="BF2401"/>
      <c r="BG2401"/>
      <c r="BH2401"/>
      <c r="BI2401"/>
      <c r="BJ2401"/>
      <c r="BK2401"/>
      <c r="BL2401"/>
      <c r="BM2401"/>
      <c r="BN2401"/>
      <c r="BO2401"/>
      <c r="BP2401"/>
      <c r="BQ2401"/>
      <c r="BR2401"/>
      <c r="BS2401"/>
      <c r="BT2401"/>
      <c r="BU2401"/>
      <c r="BV2401"/>
      <c r="BW2401"/>
      <c r="BX2401"/>
      <c r="BY2401"/>
      <c r="BZ2401"/>
      <c r="CA2401"/>
      <c r="CB2401"/>
      <c r="CC2401"/>
      <c r="CD2401"/>
      <c r="CE2401"/>
      <c r="CF2401"/>
      <c r="CG2401"/>
      <c r="CH2401"/>
      <c r="CI2401"/>
      <c r="CJ2401"/>
      <c r="CK2401"/>
      <c r="CL2401"/>
      <c r="CN2401"/>
    </row>
    <row r="2402" spans="7:92" x14ac:dyDescent="0.4">
      <c r="G2402"/>
      <c r="I2402"/>
      <c r="J2402"/>
      <c r="R2402"/>
      <c r="S2402"/>
      <c r="T2402"/>
      <c r="U2402"/>
      <c r="V2402"/>
      <c r="W2402"/>
      <c r="X2402"/>
      <c r="Y2402"/>
      <c r="Z2402"/>
      <c r="AA2402"/>
      <c r="AB2402"/>
      <c r="AC2402"/>
      <c r="AD2402"/>
      <c r="AE2402"/>
      <c r="AF2402"/>
      <c r="AG2402"/>
      <c r="AH2402"/>
      <c r="AI2402"/>
      <c r="AJ2402"/>
      <c r="AK2402"/>
      <c r="AL2402"/>
      <c r="AM2402"/>
      <c r="AN2402"/>
      <c r="AO2402"/>
      <c r="AP2402"/>
      <c r="AQ2402"/>
      <c r="AR2402"/>
      <c r="AS2402"/>
      <c r="AT2402"/>
      <c r="AU2402"/>
      <c r="AV2402"/>
      <c r="AW2402"/>
      <c r="AX2402"/>
      <c r="AY2402"/>
      <c r="AZ2402"/>
      <c r="BA2402"/>
      <c r="BB2402"/>
      <c r="BC2402"/>
      <c r="BD2402"/>
      <c r="BE2402"/>
      <c r="BF2402"/>
      <c r="BG2402"/>
      <c r="BH2402"/>
      <c r="BI2402"/>
      <c r="BJ2402"/>
      <c r="BK2402"/>
      <c r="BL2402"/>
      <c r="BM2402"/>
      <c r="BN2402"/>
      <c r="BO2402"/>
      <c r="BP2402"/>
      <c r="BQ2402"/>
      <c r="BR2402"/>
      <c r="BS2402"/>
      <c r="BT2402"/>
      <c r="BU2402"/>
      <c r="BV2402"/>
      <c r="BW2402"/>
      <c r="BX2402"/>
      <c r="BY2402"/>
      <c r="BZ2402"/>
      <c r="CA2402"/>
      <c r="CB2402"/>
      <c r="CC2402"/>
      <c r="CD2402"/>
      <c r="CE2402"/>
      <c r="CF2402"/>
      <c r="CG2402"/>
      <c r="CH2402"/>
      <c r="CI2402"/>
      <c r="CJ2402"/>
      <c r="CK2402"/>
      <c r="CL2402"/>
      <c r="CN2402"/>
    </row>
    <row r="2403" spans="7:92" x14ac:dyDescent="0.4">
      <c r="G2403"/>
      <c r="I2403"/>
      <c r="J2403"/>
      <c r="R2403"/>
      <c r="S2403"/>
      <c r="T2403"/>
      <c r="U2403"/>
      <c r="V2403"/>
      <c r="W2403"/>
      <c r="X2403"/>
      <c r="Y2403"/>
      <c r="Z2403"/>
      <c r="AA2403"/>
      <c r="AB2403"/>
      <c r="AC2403"/>
      <c r="AD2403"/>
      <c r="AE2403"/>
      <c r="AF2403"/>
      <c r="AG2403"/>
      <c r="AH2403"/>
      <c r="AI2403"/>
      <c r="AJ2403"/>
      <c r="AK2403"/>
      <c r="AL2403"/>
      <c r="AM2403"/>
      <c r="AN2403"/>
      <c r="AO2403"/>
      <c r="AP2403"/>
      <c r="AQ2403"/>
      <c r="AR2403"/>
      <c r="AS2403"/>
      <c r="AT2403"/>
      <c r="AU2403"/>
      <c r="AV2403"/>
      <c r="AW2403"/>
      <c r="AX2403"/>
      <c r="AY2403"/>
      <c r="AZ2403"/>
      <c r="BA2403"/>
      <c r="BB2403"/>
      <c r="BC2403"/>
      <c r="BD2403"/>
      <c r="BE2403"/>
      <c r="BF2403"/>
      <c r="BG2403"/>
      <c r="BH2403"/>
      <c r="BI2403"/>
      <c r="BJ2403"/>
      <c r="BK2403"/>
      <c r="BL2403"/>
      <c r="BM2403"/>
      <c r="BN2403"/>
      <c r="BO2403"/>
      <c r="BP2403"/>
      <c r="BQ2403"/>
      <c r="BR2403"/>
      <c r="BS2403"/>
      <c r="BT2403"/>
      <c r="BU2403"/>
      <c r="BV2403"/>
      <c r="BW2403"/>
      <c r="BX2403"/>
      <c r="BY2403"/>
      <c r="BZ2403"/>
      <c r="CA2403"/>
      <c r="CB2403"/>
      <c r="CC2403"/>
      <c r="CD2403"/>
      <c r="CE2403"/>
      <c r="CF2403"/>
      <c r="CG2403"/>
      <c r="CH2403"/>
      <c r="CI2403"/>
      <c r="CJ2403"/>
      <c r="CK2403"/>
      <c r="CL2403"/>
      <c r="CN2403"/>
    </row>
    <row r="2404" spans="7:92" x14ac:dyDescent="0.4">
      <c r="G2404"/>
      <c r="I2404"/>
      <c r="J2404"/>
      <c r="R2404"/>
      <c r="S2404"/>
      <c r="T2404"/>
      <c r="U2404"/>
      <c r="V2404"/>
      <c r="W2404"/>
      <c r="X2404"/>
      <c r="Y2404"/>
      <c r="Z2404"/>
      <c r="AA2404"/>
      <c r="AB2404"/>
      <c r="AC2404"/>
      <c r="AD2404"/>
      <c r="AE2404"/>
      <c r="AF2404"/>
      <c r="AG2404"/>
      <c r="AH2404"/>
      <c r="AI2404"/>
      <c r="AJ2404"/>
      <c r="AK2404"/>
      <c r="AL2404"/>
      <c r="AM2404"/>
      <c r="AN2404"/>
      <c r="AO2404"/>
      <c r="AP2404"/>
      <c r="AQ2404"/>
      <c r="AR2404"/>
      <c r="AS2404"/>
      <c r="AT2404"/>
      <c r="AU2404"/>
      <c r="AV2404"/>
      <c r="AW2404"/>
      <c r="AX2404"/>
      <c r="AY2404"/>
      <c r="AZ2404"/>
      <c r="BA2404"/>
      <c r="BB2404"/>
      <c r="BC2404"/>
      <c r="BD2404"/>
      <c r="BE2404"/>
      <c r="BF2404"/>
      <c r="BG2404"/>
      <c r="BH2404"/>
      <c r="BI2404"/>
      <c r="BJ2404"/>
      <c r="BK2404"/>
      <c r="BL2404"/>
      <c r="BM2404"/>
      <c r="BN2404"/>
      <c r="BO2404"/>
      <c r="BP2404"/>
      <c r="BQ2404"/>
      <c r="BR2404"/>
      <c r="BS2404"/>
      <c r="BT2404"/>
      <c r="BU2404"/>
      <c r="BV2404"/>
      <c r="BW2404"/>
      <c r="BX2404"/>
      <c r="BY2404"/>
      <c r="BZ2404"/>
      <c r="CA2404"/>
      <c r="CB2404"/>
      <c r="CC2404"/>
      <c r="CD2404"/>
      <c r="CE2404"/>
      <c r="CF2404"/>
      <c r="CG2404"/>
      <c r="CH2404"/>
      <c r="CI2404"/>
      <c r="CJ2404"/>
      <c r="CK2404"/>
      <c r="CL2404"/>
      <c r="CN2404"/>
    </row>
    <row r="2405" spans="7:92" x14ac:dyDescent="0.4">
      <c r="G2405"/>
      <c r="I2405"/>
      <c r="J2405"/>
      <c r="R2405"/>
      <c r="S2405"/>
      <c r="T2405"/>
      <c r="U2405"/>
      <c r="V2405"/>
      <c r="W2405"/>
      <c r="X2405"/>
      <c r="Y2405"/>
      <c r="Z2405"/>
      <c r="AA2405"/>
      <c r="AB2405"/>
      <c r="AC2405"/>
      <c r="AD2405"/>
      <c r="AE2405"/>
      <c r="AF2405"/>
      <c r="AG2405"/>
      <c r="AH2405"/>
      <c r="AI2405"/>
      <c r="AJ2405"/>
      <c r="AK2405"/>
      <c r="AL2405"/>
      <c r="AM2405"/>
      <c r="AN2405"/>
      <c r="AO2405"/>
      <c r="AP2405"/>
      <c r="AQ2405"/>
      <c r="AR2405"/>
      <c r="AS2405"/>
      <c r="AT2405"/>
      <c r="AU2405"/>
      <c r="AV2405"/>
      <c r="AW2405"/>
      <c r="AX2405"/>
      <c r="AY2405"/>
      <c r="AZ2405"/>
      <c r="BA2405"/>
      <c r="BB2405"/>
      <c r="BC2405"/>
      <c r="BD2405"/>
      <c r="BE2405"/>
      <c r="BF2405"/>
      <c r="BG2405"/>
      <c r="BH2405"/>
      <c r="BI2405"/>
      <c r="BJ2405"/>
      <c r="BK2405"/>
      <c r="BL2405"/>
      <c r="BM2405"/>
      <c r="BN2405"/>
      <c r="BO2405"/>
      <c r="BP2405"/>
      <c r="BQ2405"/>
      <c r="BR2405"/>
      <c r="BS2405"/>
      <c r="BT2405"/>
      <c r="BU2405"/>
      <c r="BV2405"/>
      <c r="BW2405"/>
      <c r="BX2405"/>
      <c r="BY2405"/>
      <c r="BZ2405"/>
      <c r="CA2405"/>
      <c r="CB2405"/>
      <c r="CC2405"/>
      <c r="CD2405"/>
      <c r="CE2405"/>
      <c r="CF2405"/>
      <c r="CG2405"/>
      <c r="CH2405"/>
      <c r="CI2405"/>
      <c r="CJ2405"/>
      <c r="CK2405"/>
      <c r="CL2405"/>
      <c r="CN2405"/>
    </row>
    <row r="2406" spans="7:92" x14ac:dyDescent="0.4">
      <c r="G2406"/>
      <c r="I2406"/>
      <c r="J2406"/>
      <c r="R2406"/>
      <c r="S2406"/>
      <c r="T2406"/>
      <c r="U2406"/>
      <c r="V2406"/>
      <c r="W2406"/>
      <c r="X2406"/>
      <c r="Y2406"/>
      <c r="Z2406"/>
      <c r="AA2406"/>
      <c r="AB2406"/>
      <c r="AC2406"/>
      <c r="AD2406"/>
      <c r="AE2406"/>
      <c r="AF2406"/>
      <c r="AG2406"/>
      <c r="AH2406"/>
      <c r="AI2406"/>
      <c r="AJ2406"/>
      <c r="AK2406"/>
      <c r="AL2406"/>
      <c r="AM2406"/>
      <c r="AN2406"/>
      <c r="AO2406"/>
      <c r="AP2406"/>
      <c r="AQ2406"/>
      <c r="AR2406"/>
      <c r="AS2406"/>
      <c r="AT2406"/>
      <c r="AU2406"/>
      <c r="AV2406"/>
      <c r="AW2406"/>
      <c r="AX2406"/>
      <c r="AY2406"/>
      <c r="AZ2406"/>
      <c r="BA2406"/>
      <c r="BB2406"/>
      <c r="BC2406"/>
      <c r="BD2406"/>
      <c r="BE2406"/>
      <c r="BF2406"/>
      <c r="BG2406"/>
      <c r="BH2406"/>
      <c r="BI2406"/>
      <c r="BJ2406"/>
      <c r="BK2406"/>
      <c r="BL2406"/>
      <c r="BM2406"/>
      <c r="BN2406"/>
      <c r="BO2406"/>
      <c r="BP2406"/>
      <c r="BQ2406"/>
      <c r="BR2406"/>
      <c r="BS2406"/>
      <c r="BT2406"/>
      <c r="BU2406"/>
      <c r="BV2406"/>
      <c r="BW2406"/>
      <c r="BX2406"/>
      <c r="BY2406"/>
      <c r="BZ2406"/>
      <c r="CA2406"/>
      <c r="CB2406"/>
      <c r="CC2406"/>
      <c r="CD2406"/>
      <c r="CE2406"/>
      <c r="CF2406"/>
      <c r="CG2406"/>
      <c r="CH2406"/>
      <c r="CI2406"/>
      <c r="CJ2406"/>
      <c r="CK2406"/>
      <c r="CL2406"/>
      <c r="CN2406"/>
    </row>
    <row r="2407" spans="7:92" x14ac:dyDescent="0.4">
      <c r="G2407"/>
      <c r="I2407"/>
      <c r="J2407"/>
      <c r="R2407"/>
      <c r="S2407"/>
      <c r="T2407"/>
      <c r="U2407"/>
      <c r="V2407"/>
      <c r="W2407"/>
      <c r="X2407"/>
      <c r="Y2407"/>
      <c r="Z2407"/>
      <c r="AA2407"/>
      <c r="AB2407"/>
      <c r="AC2407"/>
      <c r="AD2407"/>
      <c r="AE2407"/>
      <c r="AF2407"/>
      <c r="AG2407"/>
      <c r="AH2407"/>
      <c r="AI2407"/>
      <c r="AJ2407"/>
      <c r="AK2407"/>
      <c r="AL2407"/>
      <c r="AM2407"/>
      <c r="AN2407"/>
      <c r="AO2407"/>
      <c r="AP2407"/>
      <c r="AQ2407"/>
      <c r="AR2407"/>
      <c r="AS2407"/>
      <c r="AT2407"/>
      <c r="AU2407"/>
      <c r="AV2407"/>
      <c r="AW2407"/>
      <c r="AX2407"/>
      <c r="AY2407"/>
      <c r="AZ2407"/>
      <c r="BA2407"/>
      <c r="BB2407"/>
      <c r="BC2407"/>
      <c r="BD2407"/>
      <c r="BE2407"/>
      <c r="BF2407"/>
      <c r="BG2407"/>
      <c r="BH2407"/>
      <c r="BI2407"/>
      <c r="BJ2407"/>
      <c r="BK2407"/>
      <c r="BL2407"/>
      <c r="BM2407"/>
      <c r="BN2407"/>
      <c r="BO2407"/>
      <c r="BP2407"/>
      <c r="BQ2407"/>
      <c r="BR2407"/>
      <c r="BS2407"/>
      <c r="BT2407"/>
      <c r="BU2407"/>
      <c r="BV2407"/>
      <c r="BW2407"/>
      <c r="BX2407"/>
      <c r="BY2407"/>
      <c r="BZ2407"/>
      <c r="CA2407"/>
      <c r="CB2407"/>
      <c r="CC2407"/>
      <c r="CD2407"/>
      <c r="CE2407"/>
      <c r="CF2407"/>
      <c r="CG2407"/>
      <c r="CH2407"/>
      <c r="CI2407"/>
      <c r="CJ2407"/>
      <c r="CK2407"/>
      <c r="CL2407"/>
      <c r="CN2407"/>
    </row>
    <row r="2408" spans="7:92" x14ac:dyDescent="0.4">
      <c r="G2408"/>
      <c r="I2408"/>
      <c r="J2408"/>
      <c r="R2408"/>
      <c r="S2408"/>
      <c r="T2408"/>
      <c r="U2408"/>
      <c r="V2408"/>
      <c r="W2408"/>
      <c r="X2408"/>
      <c r="Y2408"/>
      <c r="Z2408"/>
      <c r="AA2408"/>
      <c r="AB2408"/>
      <c r="AC2408"/>
      <c r="AD2408"/>
      <c r="AE2408"/>
      <c r="AF2408"/>
      <c r="AG2408"/>
      <c r="AH2408"/>
      <c r="AI2408"/>
      <c r="AJ2408"/>
      <c r="AK2408"/>
      <c r="AL2408"/>
      <c r="AM2408"/>
      <c r="AN2408"/>
      <c r="AO2408"/>
      <c r="AP2408"/>
      <c r="AQ2408"/>
      <c r="AR2408"/>
      <c r="AS2408"/>
      <c r="AT2408"/>
      <c r="AU2408"/>
      <c r="AV2408"/>
      <c r="AW2408"/>
      <c r="AX2408"/>
      <c r="AY2408"/>
      <c r="AZ2408"/>
      <c r="BA2408"/>
      <c r="BB2408"/>
      <c r="BC2408"/>
      <c r="BD2408"/>
      <c r="BE2408"/>
      <c r="BF2408"/>
      <c r="BG2408"/>
      <c r="BH2408"/>
      <c r="BI2408"/>
      <c r="BJ2408"/>
      <c r="BK2408"/>
      <c r="BL2408"/>
      <c r="BM2408"/>
      <c r="BN2408"/>
      <c r="BO2408"/>
      <c r="BP2408"/>
      <c r="BQ2408"/>
      <c r="BR2408"/>
      <c r="BS2408"/>
      <c r="BT2408"/>
      <c r="BU2408"/>
      <c r="BV2408"/>
      <c r="BW2408"/>
      <c r="BX2408"/>
      <c r="BY2408"/>
      <c r="BZ2408"/>
      <c r="CA2408"/>
      <c r="CB2408"/>
      <c r="CC2408"/>
      <c r="CD2408"/>
      <c r="CE2408"/>
      <c r="CF2408"/>
      <c r="CG2408"/>
      <c r="CH2408"/>
      <c r="CI2408"/>
      <c r="CJ2408"/>
      <c r="CK2408"/>
      <c r="CL2408"/>
      <c r="CN2408"/>
    </row>
    <row r="2409" spans="7:92" x14ac:dyDescent="0.4">
      <c r="G2409"/>
      <c r="I2409"/>
      <c r="J2409"/>
      <c r="R2409"/>
      <c r="S2409"/>
      <c r="T2409"/>
      <c r="U2409"/>
      <c r="V2409"/>
      <c r="W2409"/>
      <c r="X2409"/>
      <c r="Y2409"/>
      <c r="Z2409"/>
      <c r="AA2409"/>
      <c r="AB2409"/>
      <c r="AC2409"/>
      <c r="AD2409"/>
      <c r="AE2409"/>
      <c r="AF2409"/>
      <c r="AG2409"/>
      <c r="AH2409"/>
      <c r="AI2409"/>
      <c r="AJ2409"/>
      <c r="AK2409"/>
      <c r="AL2409"/>
      <c r="AM2409"/>
      <c r="AN2409"/>
      <c r="AO2409"/>
      <c r="AP2409"/>
      <c r="AQ2409"/>
      <c r="AR2409"/>
      <c r="AS2409"/>
      <c r="AT2409"/>
      <c r="AU2409"/>
      <c r="AV2409"/>
      <c r="AW2409"/>
      <c r="AX2409"/>
      <c r="AY2409"/>
      <c r="AZ2409"/>
      <c r="BA2409"/>
      <c r="BB2409"/>
      <c r="BC2409"/>
      <c r="BD2409"/>
      <c r="BE2409"/>
      <c r="BF2409"/>
      <c r="BG2409"/>
      <c r="BH2409"/>
      <c r="BI2409"/>
      <c r="BJ2409"/>
      <c r="BK2409"/>
      <c r="BL2409"/>
      <c r="BM2409"/>
      <c r="BN2409"/>
      <c r="BO2409"/>
      <c r="BP2409"/>
      <c r="BQ2409"/>
      <c r="BR2409"/>
      <c r="BS2409"/>
      <c r="BT2409"/>
      <c r="BU2409"/>
      <c r="BV2409"/>
      <c r="BW2409"/>
      <c r="BX2409"/>
      <c r="BY2409"/>
      <c r="BZ2409"/>
      <c r="CA2409"/>
      <c r="CB2409"/>
      <c r="CC2409"/>
      <c r="CD2409"/>
      <c r="CE2409"/>
      <c r="CF2409"/>
      <c r="CG2409"/>
      <c r="CH2409"/>
      <c r="CI2409"/>
      <c r="CJ2409"/>
      <c r="CK2409"/>
      <c r="CL2409"/>
      <c r="CN2409"/>
    </row>
    <row r="2410" spans="7:92" x14ac:dyDescent="0.4">
      <c r="G2410"/>
      <c r="I2410"/>
      <c r="J2410"/>
      <c r="R2410"/>
      <c r="S2410"/>
      <c r="T2410"/>
      <c r="U2410"/>
      <c r="V2410"/>
      <c r="W2410"/>
      <c r="X2410"/>
      <c r="Y2410"/>
      <c r="Z2410"/>
      <c r="AA2410"/>
      <c r="AB2410"/>
      <c r="AC2410"/>
      <c r="AD2410"/>
      <c r="AE2410"/>
      <c r="AF2410"/>
      <c r="AG2410"/>
      <c r="AH2410"/>
      <c r="AI2410"/>
      <c r="AJ2410"/>
      <c r="AK2410"/>
      <c r="AL2410"/>
      <c r="AM2410"/>
      <c r="AN2410"/>
      <c r="AO2410"/>
      <c r="AP2410"/>
      <c r="AQ2410"/>
      <c r="AR2410"/>
      <c r="AS2410"/>
      <c r="AT2410"/>
      <c r="AU2410"/>
      <c r="AV2410"/>
      <c r="AW2410"/>
      <c r="AX2410"/>
      <c r="AY2410"/>
      <c r="AZ2410"/>
      <c r="BA2410"/>
      <c r="BB2410"/>
      <c r="BC2410"/>
      <c r="BD2410"/>
      <c r="BE2410"/>
      <c r="BF2410"/>
      <c r="BG2410"/>
      <c r="BH2410"/>
      <c r="BI2410"/>
      <c r="BJ2410"/>
      <c r="BK2410"/>
      <c r="BL2410"/>
      <c r="BM2410"/>
      <c r="BN2410"/>
      <c r="BO2410"/>
      <c r="BP2410"/>
      <c r="BQ2410"/>
      <c r="BR2410"/>
      <c r="BS2410"/>
      <c r="BT2410"/>
      <c r="BU2410"/>
      <c r="BV2410"/>
      <c r="BW2410"/>
      <c r="BX2410"/>
      <c r="BY2410"/>
      <c r="BZ2410"/>
      <c r="CA2410"/>
      <c r="CB2410"/>
      <c r="CC2410"/>
      <c r="CD2410"/>
      <c r="CE2410"/>
      <c r="CF2410"/>
      <c r="CG2410"/>
      <c r="CH2410"/>
      <c r="CI2410"/>
      <c r="CJ2410"/>
      <c r="CK2410"/>
      <c r="CL2410"/>
      <c r="CN2410"/>
    </row>
    <row r="2411" spans="7:92" x14ac:dyDescent="0.4">
      <c r="G2411"/>
      <c r="I2411"/>
      <c r="J2411"/>
      <c r="R2411"/>
      <c r="S2411"/>
      <c r="T2411"/>
      <c r="U2411"/>
      <c r="V2411"/>
      <c r="W2411"/>
      <c r="X2411"/>
      <c r="Y2411"/>
      <c r="Z2411"/>
      <c r="AA2411"/>
      <c r="AB2411"/>
      <c r="AC2411"/>
      <c r="AD2411"/>
      <c r="AE2411"/>
      <c r="AF2411"/>
      <c r="AG2411"/>
      <c r="AH2411"/>
      <c r="AI2411"/>
      <c r="AJ2411"/>
      <c r="AK2411"/>
      <c r="AL2411"/>
      <c r="AM2411"/>
      <c r="AN2411"/>
      <c r="AO2411"/>
      <c r="AP2411"/>
      <c r="AQ2411"/>
      <c r="AR2411"/>
      <c r="AS2411"/>
      <c r="AT2411"/>
      <c r="AU2411"/>
      <c r="AV2411"/>
      <c r="AW2411"/>
      <c r="AX2411"/>
      <c r="AY2411"/>
      <c r="AZ2411"/>
      <c r="BA2411"/>
      <c r="BB2411"/>
      <c r="BC2411"/>
      <c r="BD2411"/>
      <c r="BE2411"/>
      <c r="BF2411"/>
      <c r="BG2411"/>
      <c r="BH2411"/>
      <c r="BI2411"/>
      <c r="BJ2411"/>
      <c r="BK2411"/>
      <c r="BL2411"/>
      <c r="BM2411"/>
      <c r="BN2411"/>
      <c r="BO2411"/>
      <c r="BP2411"/>
      <c r="BQ2411"/>
      <c r="BR2411"/>
      <c r="BS2411"/>
      <c r="BT2411"/>
      <c r="BU2411"/>
      <c r="BV2411"/>
      <c r="BW2411"/>
      <c r="BX2411"/>
      <c r="BY2411"/>
      <c r="BZ2411"/>
      <c r="CA2411"/>
      <c r="CB2411"/>
      <c r="CC2411"/>
      <c r="CD2411"/>
      <c r="CE2411"/>
      <c r="CF2411"/>
      <c r="CG2411"/>
      <c r="CH2411"/>
      <c r="CI2411"/>
      <c r="CJ2411"/>
      <c r="CK2411"/>
      <c r="CL2411"/>
      <c r="CN2411"/>
    </row>
    <row r="2412" spans="7:92" x14ac:dyDescent="0.4">
      <c r="G2412"/>
      <c r="I2412"/>
      <c r="J2412"/>
      <c r="R2412"/>
      <c r="S2412"/>
      <c r="T2412"/>
      <c r="U2412"/>
      <c r="V2412"/>
      <c r="W2412"/>
      <c r="X2412"/>
      <c r="Y2412"/>
      <c r="Z2412"/>
      <c r="AA2412"/>
      <c r="AB2412"/>
      <c r="AC2412"/>
      <c r="AD2412"/>
      <c r="AE2412"/>
      <c r="AF2412"/>
      <c r="AG2412"/>
      <c r="AH2412"/>
      <c r="AI2412"/>
      <c r="AJ2412"/>
      <c r="AK2412"/>
      <c r="AL2412"/>
      <c r="AM2412"/>
      <c r="AN2412"/>
      <c r="AO2412"/>
      <c r="AP2412"/>
      <c r="AQ2412"/>
      <c r="AR2412"/>
      <c r="AS2412"/>
      <c r="AT2412"/>
      <c r="AU2412"/>
      <c r="AV2412"/>
      <c r="AW2412"/>
      <c r="AX2412"/>
      <c r="AY2412"/>
      <c r="AZ2412"/>
      <c r="BA2412"/>
      <c r="BB2412"/>
      <c r="BC2412"/>
      <c r="BD2412"/>
      <c r="BE2412"/>
      <c r="BF2412"/>
      <c r="BG2412"/>
      <c r="BH2412"/>
      <c r="BI2412"/>
      <c r="BJ2412"/>
      <c r="BK2412"/>
      <c r="BL2412"/>
      <c r="BM2412"/>
      <c r="BN2412"/>
      <c r="BO2412"/>
      <c r="BP2412"/>
      <c r="BQ2412"/>
      <c r="BR2412"/>
      <c r="BS2412"/>
      <c r="BT2412"/>
      <c r="BU2412"/>
      <c r="BV2412"/>
      <c r="BW2412"/>
      <c r="BX2412"/>
      <c r="BY2412"/>
      <c r="BZ2412"/>
      <c r="CA2412"/>
      <c r="CB2412"/>
      <c r="CC2412"/>
      <c r="CD2412"/>
      <c r="CE2412"/>
      <c r="CF2412"/>
      <c r="CG2412"/>
      <c r="CH2412"/>
      <c r="CI2412"/>
      <c r="CJ2412"/>
      <c r="CK2412"/>
      <c r="CL2412"/>
      <c r="CN2412"/>
    </row>
    <row r="2413" spans="7:92" x14ac:dyDescent="0.4">
      <c r="G2413"/>
      <c r="I2413"/>
      <c r="J2413"/>
      <c r="R2413"/>
      <c r="S2413"/>
      <c r="T2413"/>
      <c r="U2413"/>
      <c r="V2413"/>
      <c r="W2413"/>
      <c r="X2413"/>
      <c r="Y2413"/>
      <c r="Z2413"/>
      <c r="AA2413"/>
      <c r="AB2413"/>
      <c r="AC2413"/>
      <c r="AD2413"/>
      <c r="AE2413"/>
      <c r="AF2413"/>
      <c r="AG2413"/>
      <c r="AH2413"/>
      <c r="AI2413"/>
      <c r="AJ2413"/>
      <c r="AK2413"/>
      <c r="AL2413"/>
      <c r="AM2413"/>
      <c r="AN2413"/>
      <c r="AO2413"/>
      <c r="AP2413"/>
      <c r="AQ2413"/>
      <c r="AR2413"/>
      <c r="AS2413"/>
      <c r="AT2413"/>
      <c r="AU2413"/>
      <c r="AV2413"/>
      <c r="AW2413"/>
      <c r="AX2413"/>
      <c r="AY2413"/>
      <c r="AZ2413"/>
      <c r="BA2413"/>
      <c r="BB2413"/>
      <c r="BC2413"/>
      <c r="BD2413"/>
      <c r="BE2413"/>
      <c r="BF2413"/>
      <c r="BG2413"/>
      <c r="BH2413"/>
      <c r="BI2413"/>
      <c r="BJ2413"/>
      <c r="BK2413"/>
      <c r="BL2413"/>
      <c r="BM2413"/>
      <c r="BN2413"/>
      <c r="BO2413"/>
      <c r="BP2413"/>
      <c r="BQ2413"/>
      <c r="BR2413"/>
      <c r="BS2413"/>
      <c r="BT2413"/>
      <c r="BU2413"/>
      <c r="BV2413"/>
      <c r="BW2413"/>
      <c r="BX2413"/>
      <c r="BY2413"/>
      <c r="BZ2413"/>
      <c r="CA2413"/>
      <c r="CB2413"/>
      <c r="CC2413"/>
      <c r="CD2413"/>
      <c r="CE2413"/>
      <c r="CF2413"/>
      <c r="CG2413"/>
      <c r="CH2413"/>
      <c r="CI2413"/>
      <c r="CJ2413"/>
      <c r="CK2413"/>
      <c r="CL2413"/>
      <c r="CN2413"/>
    </row>
    <row r="2414" spans="7:92" x14ac:dyDescent="0.4">
      <c r="G2414"/>
      <c r="I2414"/>
      <c r="J2414"/>
      <c r="R2414"/>
      <c r="S2414"/>
      <c r="T2414"/>
      <c r="U2414"/>
      <c r="V2414"/>
      <c r="W2414"/>
      <c r="X2414"/>
      <c r="Y2414"/>
      <c r="Z2414"/>
      <c r="AA2414"/>
      <c r="AB2414"/>
      <c r="AC2414"/>
      <c r="AD2414"/>
      <c r="AE2414"/>
      <c r="AF2414"/>
      <c r="AG2414"/>
      <c r="AH2414"/>
      <c r="AI2414"/>
      <c r="AJ2414"/>
      <c r="AK2414"/>
      <c r="AL2414"/>
      <c r="AM2414"/>
      <c r="AN2414"/>
      <c r="AO2414"/>
      <c r="AP2414"/>
      <c r="AQ2414"/>
      <c r="AR2414"/>
      <c r="AS2414"/>
      <c r="AT2414"/>
      <c r="AU2414"/>
      <c r="AV2414"/>
      <c r="AW2414"/>
      <c r="AX2414"/>
      <c r="AY2414"/>
      <c r="AZ2414"/>
      <c r="BA2414"/>
      <c r="BB2414"/>
      <c r="BC2414"/>
      <c r="BD2414"/>
      <c r="BE2414"/>
      <c r="BF2414"/>
      <c r="BG2414"/>
      <c r="BH2414"/>
      <c r="BI2414"/>
      <c r="BJ2414"/>
      <c r="BK2414"/>
      <c r="BL2414"/>
      <c r="BM2414"/>
      <c r="BN2414"/>
      <c r="BO2414"/>
      <c r="BP2414"/>
      <c r="BQ2414"/>
      <c r="BR2414"/>
      <c r="BS2414"/>
      <c r="BT2414"/>
      <c r="BU2414"/>
      <c r="BV2414"/>
      <c r="BW2414"/>
      <c r="BX2414"/>
      <c r="BY2414"/>
      <c r="BZ2414"/>
      <c r="CA2414"/>
      <c r="CB2414"/>
      <c r="CC2414"/>
      <c r="CD2414"/>
      <c r="CE2414"/>
      <c r="CF2414"/>
      <c r="CG2414"/>
      <c r="CH2414"/>
      <c r="CI2414"/>
      <c r="CJ2414"/>
      <c r="CK2414"/>
      <c r="CL2414"/>
      <c r="CN2414"/>
    </row>
    <row r="2415" spans="7:92" x14ac:dyDescent="0.4">
      <c r="G2415"/>
      <c r="I2415"/>
      <c r="J2415"/>
      <c r="R2415"/>
      <c r="S2415"/>
      <c r="T2415"/>
      <c r="U2415"/>
      <c r="V2415"/>
      <c r="W2415"/>
      <c r="X2415"/>
      <c r="Y2415"/>
      <c r="Z2415"/>
      <c r="AA2415"/>
      <c r="AB2415"/>
      <c r="AC2415"/>
      <c r="AD2415"/>
      <c r="AE2415"/>
      <c r="AF2415"/>
      <c r="AG2415"/>
      <c r="AH2415"/>
      <c r="AI2415"/>
      <c r="AJ2415"/>
      <c r="AK2415"/>
      <c r="AL2415"/>
      <c r="AM2415"/>
      <c r="AN2415"/>
      <c r="AO2415"/>
      <c r="AP2415"/>
      <c r="AQ2415"/>
      <c r="AR2415"/>
      <c r="AS2415"/>
      <c r="AT2415"/>
      <c r="AU2415"/>
      <c r="AV2415"/>
      <c r="AW2415"/>
      <c r="AX2415"/>
      <c r="AY2415"/>
      <c r="AZ2415"/>
      <c r="BA2415"/>
      <c r="BB2415"/>
      <c r="BC2415"/>
      <c r="BD2415"/>
      <c r="BE2415"/>
      <c r="BF2415"/>
      <c r="BG2415"/>
      <c r="BH2415"/>
      <c r="BI2415"/>
      <c r="BJ2415"/>
      <c r="BK2415"/>
      <c r="BL2415"/>
      <c r="BM2415"/>
      <c r="BN2415"/>
      <c r="BO2415"/>
      <c r="BP2415"/>
      <c r="BQ2415"/>
      <c r="BR2415"/>
      <c r="BS2415"/>
      <c r="BT2415"/>
      <c r="BU2415"/>
      <c r="BV2415"/>
      <c r="BW2415"/>
      <c r="BX2415"/>
      <c r="BY2415"/>
      <c r="BZ2415"/>
      <c r="CA2415"/>
      <c r="CB2415"/>
      <c r="CC2415"/>
      <c r="CD2415"/>
      <c r="CE2415"/>
      <c r="CF2415"/>
      <c r="CG2415"/>
      <c r="CH2415"/>
      <c r="CI2415"/>
      <c r="CJ2415"/>
      <c r="CK2415"/>
      <c r="CL2415"/>
      <c r="CN2415"/>
    </row>
    <row r="2416" spans="7:92" x14ac:dyDescent="0.4">
      <c r="G2416"/>
      <c r="I2416"/>
      <c r="J2416"/>
      <c r="R2416"/>
      <c r="S2416"/>
      <c r="T2416"/>
      <c r="U2416"/>
      <c r="V2416"/>
      <c r="W2416"/>
      <c r="X2416"/>
      <c r="Y2416"/>
      <c r="Z2416"/>
      <c r="AA2416"/>
      <c r="AB2416"/>
      <c r="AC2416"/>
      <c r="AD2416"/>
      <c r="AE2416"/>
      <c r="AF2416"/>
      <c r="AG2416"/>
      <c r="AH2416"/>
      <c r="AI2416"/>
      <c r="AJ2416"/>
      <c r="AK2416"/>
      <c r="AL2416"/>
      <c r="AM2416"/>
      <c r="AN2416"/>
      <c r="AO2416"/>
      <c r="AP2416"/>
      <c r="AQ2416"/>
      <c r="AR2416"/>
      <c r="AS2416"/>
      <c r="AT2416"/>
      <c r="AU2416"/>
      <c r="AV2416"/>
      <c r="AW2416"/>
      <c r="AX2416"/>
      <c r="AY2416"/>
      <c r="AZ2416"/>
      <c r="BA2416"/>
      <c r="BB2416"/>
      <c r="BC2416"/>
      <c r="BD2416"/>
      <c r="BE2416"/>
      <c r="BF2416"/>
      <c r="BG2416"/>
      <c r="BH2416"/>
      <c r="BI2416"/>
      <c r="BJ2416"/>
      <c r="BK2416"/>
      <c r="BL2416"/>
      <c r="BM2416"/>
      <c r="BN2416"/>
      <c r="BO2416"/>
      <c r="BP2416"/>
      <c r="BQ2416"/>
      <c r="BR2416"/>
      <c r="BS2416"/>
      <c r="BT2416"/>
      <c r="BU2416"/>
      <c r="BV2416"/>
      <c r="BW2416"/>
      <c r="BX2416"/>
      <c r="BY2416"/>
      <c r="BZ2416"/>
      <c r="CA2416"/>
      <c r="CB2416"/>
      <c r="CC2416"/>
      <c r="CD2416"/>
      <c r="CE2416"/>
      <c r="CF2416"/>
      <c r="CG2416"/>
      <c r="CH2416"/>
      <c r="CI2416"/>
      <c r="CJ2416"/>
      <c r="CK2416"/>
      <c r="CL2416"/>
      <c r="CN2416"/>
    </row>
    <row r="2417" spans="7:92" x14ac:dyDescent="0.4">
      <c r="G2417"/>
      <c r="I2417"/>
      <c r="J2417"/>
      <c r="R2417"/>
      <c r="S2417"/>
      <c r="T2417"/>
      <c r="U2417"/>
      <c r="V2417"/>
      <c r="W2417"/>
      <c r="X2417"/>
      <c r="Y2417"/>
      <c r="Z2417"/>
      <c r="AA2417"/>
      <c r="AB2417"/>
      <c r="AC2417"/>
      <c r="AD2417"/>
      <c r="AE2417"/>
      <c r="AF2417"/>
      <c r="AG2417"/>
      <c r="AH2417"/>
      <c r="AI2417"/>
      <c r="AJ2417"/>
      <c r="AK2417"/>
      <c r="AL2417"/>
      <c r="AM2417"/>
      <c r="AN2417"/>
      <c r="AO2417"/>
      <c r="AP2417"/>
      <c r="AQ2417"/>
      <c r="AR2417"/>
      <c r="AS2417"/>
      <c r="AT2417"/>
      <c r="AU2417"/>
      <c r="AV2417"/>
      <c r="AW2417"/>
      <c r="AX2417"/>
      <c r="AY2417"/>
      <c r="AZ2417"/>
      <c r="BA2417"/>
      <c r="BB2417"/>
      <c r="BC2417"/>
      <c r="BD2417"/>
      <c r="BE2417"/>
      <c r="BF2417"/>
      <c r="BG2417"/>
      <c r="BH2417"/>
      <c r="BI2417"/>
      <c r="BJ2417"/>
      <c r="BK2417"/>
      <c r="BL2417"/>
      <c r="BM2417"/>
      <c r="BN2417"/>
      <c r="BO2417"/>
      <c r="BP2417"/>
      <c r="BQ2417"/>
      <c r="BR2417"/>
      <c r="BS2417"/>
      <c r="BT2417"/>
      <c r="BU2417"/>
      <c r="BV2417"/>
      <c r="BW2417"/>
      <c r="BX2417"/>
      <c r="BY2417"/>
      <c r="BZ2417"/>
      <c r="CA2417"/>
      <c r="CB2417"/>
      <c r="CC2417"/>
      <c r="CD2417"/>
      <c r="CE2417"/>
      <c r="CF2417"/>
      <c r="CG2417"/>
      <c r="CH2417"/>
      <c r="CI2417"/>
      <c r="CJ2417"/>
      <c r="CK2417"/>
      <c r="CL2417"/>
      <c r="CN2417"/>
    </row>
    <row r="2418" spans="7:92" x14ac:dyDescent="0.4">
      <c r="G2418"/>
      <c r="I2418"/>
      <c r="J2418"/>
      <c r="R2418"/>
      <c r="S2418"/>
      <c r="T2418"/>
      <c r="U2418"/>
      <c r="V2418"/>
      <c r="W2418"/>
      <c r="X2418"/>
      <c r="Y2418"/>
      <c r="Z2418"/>
      <c r="AA2418"/>
      <c r="AB2418"/>
      <c r="AC2418"/>
      <c r="AD2418"/>
      <c r="AE2418"/>
      <c r="AF2418"/>
      <c r="AG2418"/>
      <c r="AH2418"/>
      <c r="AI2418"/>
      <c r="AJ2418"/>
      <c r="AK2418"/>
      <c r="AL2418"/>
      <c r="AM2418"/>
      <c r="AN2418"/>
      <c r="AO2418"/>
      <c r="AP2418"/>
      <c r="AQ2418"/>
      <c r="AR2418"/>
      <c r="AS2418"/>
      <c r="AT2418"/>
      <c r="AU2418"/>
      <c r="AV2418"/>
      <c r="AW2418"/>
      <c r="AX2418"/>
      <c r="AY2418"/>
      <c r="AZ2418"/>
      <c r="BA2418"/>
      <c r="BB2418"/>
      <c r="BC2418"/>
      <c r="BD2418"/>
      <c r="BE2418"/>
      <c r="BF2418"/>
      <c r="BG2418"/>
      <c r="BH2418"/>
      <c r="BI2418"/>
      <c r="BJ2418"/>
      <c r="BK2418"/>
      <c r="BL2418"/>
      <c r="BM2418"/>
      <c r="BN2418"/>
      <c r="BO2418"/>
      <c r="BP2418"/>
      <c r="BQ2418"/>
      <c r="BR2418"/>
      <c r="BS2418"/>
      <c r="BT2418"/>
      <c r="BU2418"/>
      <c r="BV2418"/>
      <c r="BW2418"/>
      <c r="BX2418"/>
      <c r="BY2418"/>
      <c r="BZ2418"/>
      <c r="CA2418"/>
      <c r="CB2418"/>
      <c r="CC2418"/>
      <c r="CD2418"/>
      <c r="CE2418"/>
      <c r="CF2418"/>
      <c r="CG2418"/>
      <c r="CH2418"/>
      <c r="CI2418"/>
      <c r="CJ2418"/>
      <c r="CK2418"/>
      <c r="CL2418"/>
      <c r="CN2418"/>
    </row>
    <row r="2419" spans="7:92" x14ac:dyDescent="0.4">
      <c r="G2419"/>
      <c r="I2419"/>
      <c r="J2419"/>
      <c r="R2419"/>
      <c r="S2419"/>
      <c r="T2419"/>
      <c r="U2419"/>
      <c r="V2419"/>
      <c r="W2419"/>
      <c r="X2419"/>
      <c r="Y2419"/>
      <c r="Z2419"/>
      <c r="AA2419"/>
      <c r="AB2419"/>
      <c r="AC2419"/>
      <c r="AD2419"/>
      <c r="AE2419"/>
      <c r="AF2419"/>
      <c r="AG2419"/>
      <c r="AH2419"/>
      <c r="AI2419"/>
      <c r="AJ2419"/>
      <c r="AK2419"/>
      <c r="AL2419"/>
      <c r="AM2419"/>
      <c r="AN2419"/>
      <c r="AO2419"/>
      <c r="AP2419"/>
      <c r="AQ2419"/>
      <c r="AR2419"/>
      <c r="AS2419"/>
      <c r="AT2419"/>
      <c r="AU2419"/>
      <c r="AV2419"/>
      <c r="AW2419"/>
      <c r="AX2419"/>
      <c r="AY2419"/>
      <c r="AZ2419"/>
      <c r="BA2419"/>
      <c r="BB2419"/>
      <c r="BC2419"/>
      <c r="BD2419"/>
      <c r="BE2419"/>
      <c r="BF2419"/>
      <c r="BG2419"/>
      <c r="BH2419"/>
      <c r="BI2419"/>
      <c r="BJ2419"/>
      <c r="BK2419"/>
      <c r="BL2419"/>
      <c r="BM2419"/>
      <c r="BN2419"/>
      <c r="BO2419"/>
      <c r="BP2419"/>
      <c r="BQ2419"/>
      <c r="BR2419"/>
      <c r="BS2419"/>
      <c r="BT2419"/>
      <c r="BU2419"/>
      <c r="BV2419"/>
      <c r="BW2419"/>
      <c r="BX2419"/>
      <c r="BY2419"/>
      <c r="BZ2419"/>
      <c r="CA2419"/>
      <c r="CB2419"/>
      <c r="CC2419"/>
      <c r="CD2419"/>
      <c r="CE2419"/>
      <c r="CF2419"/>
      <c r="CG2419"/>
      <c r="CH2419"/>
      <c r="CI2419"/>
      <c r="CJ2419"/>
      <c r="CK2419"/>
      <c r="CL2419"/>
      <c r="CN2419"/>
    </row>
    <row r="2420" spans="7:92" x14ac:dyDescent="0.4">
      <c r="G2420"/>
      <c r="I2420"/>
      <c r="J2420"/>
      <c r="R2420"/>
      <c r="S2420"/>
      <c r="T2420"/>
      <c r="U2420"/>
      <c r="V2420"/>
      <c r="W2420"/>
      <c r="X2420"/>
      <c r="Y2420"/>
      <c r="Z2420"/>
      <c r="AA2420"/>
      <c r="AB2420"/>
      <c r="AC2420"/>
      <c r="AD2420"/>
      <c r="AE2420"/>
      <c r="AF2420"/>
      <c r="AG2420"/>
      <c r="AH2420"/>
      <c r="AI2420"/>
      <c r="AJ2420"/>
      <c r="AK2420"/>
      <c r="AL2420"/>
      <c r="AM2420"/>
      <c r="AN2420"/>
      <c r="AO2420"/>
      <c r="AP2420"/>
      <c r="AQ2420"/>
      <c r="AR2420"/>
      <c r="AS2420"/>
      <c r="AT2420"/>
      <c r="AU2420"/>
      <c r="AV2420"/>
      <c r="AW2420"/>
      <c r="AX2420"/>
      <c r="AY2420"/>
      <c r="AZ2420"/>
      <c r="BA2420"/>
      <c r="BB2420"/>
      <c r="BC2420"/>
      <c r="BD2420"/>
      <c r="BE2420"/>
      <c r="BF2420"/>
      <c r="BG2420"/>
      <c r="BH2420"/>
      <c r="BI2420"/>
      <c r="BJ2420"/>
      <c r="BK2420"/>
      <c r="BL2420"/>
      <c r="BM2420"/>
      <c r="BN2420"/>
      <c r="BO2420"/>
      <c r="BP2420"/>
      <c r="BQ2420"/>
      <c r="BR2420"/>
      <c r="BS2420"/>
      <c r="BT2420"/>
      <c r="BU2420"/>
      <c r="BV2420"/>
      <c r="BW2420"/>
      <c r="BX2420"/>
      <c r="BY2420"/>
      <c r="BZ2420"/>
      <c r="CA2420"/>
      <c r="CB2420"/>
      <c r="CC2420"/>
      <c r="CD2420"/>
      <c r="CE2420"/>
      <c r="CF2420"/>
      <c r="CG2420"/>
      <c r="CH2420"/>
      <c r="CI2420"/>
      <c r="CJ2420"/>
      <c r="CK2420"/>
      <c r="CL2420"/>
      <c r="CN2420"/>
    </row>
    <row r="2421" spans="7:92" x14ac:dyDescent="0.4">
      <c r="G2421"/>
      <c r="I2421"/>
      <c r="J2421"/>
      <c r="R2421"/>
      <c r="S2421"/>
      <c r="T2421"/>
      <c r="U2421"/>
      <c r="V2421"/>
      <c r="W2421"/>
      <c r="X2421"/>
      <c r="Y2421"/>
      <c r="Z2421"/>
      <c r="AA2421"/>
      <c r="AB2421"/>
      <c r="AC2421"/>
      <c r="AD2421"/>
      <c r="AE2421"/>
      <c r="AF2421"/>
      <c r="AG2421"/>
      <c r="AH2421"/>
      <c r="AI2421"/>
      <c r="AJ2421"/>
      <c r="AK2421"/>
      <c r="AL2421"/>
      <c r="AM2421"/>
      <c r="AN2421"/>
      <c r="AO2421"/>
      <c r="AP2421"/>
      <c r="AQ2421"/>
      <c r="AR2421"/>
      <c r="AS2421"/>
      <c r="AT2421"/>
      <c r="AU2421"/>
      <c r="AV2421"/>
      <c r="AW2421"/>
      <c r="AX2421"/>
      <c r="AY2421"/>
      <c r="AZ2421"/>
      <c r="BA2421"/>
      <c r="BB2421"/>
      <c r="BC2421"/>
      <c r="BD2421"/>
      <c r="BE2421"/>
      <c r="BF2421"/>
      <c r="BG2421"/>
      <c r="BH2421"/>
      <c r="BI2421"/>
      <c r="BJ2421"/>
      <c r="BK2421"/>
      <c r="BL2421"/>
      <c r="BM2421"/>
      <c r="BN2421"/>
      <c r="BO2421"/>
      <c r="BP2421"/>
      <c r="BQ2421"/>
      <c r="BR2421"/>
      <c r="BS2421"/>
      <c r="BT2421"/>
      <c r="BU2421"/>
      <c r="BV2421"/>
      <c r="BW2421"/>
      <c r="BX2421"/>
      <c r="BY2421"/>
      <c r="BZ2421"/>
      <c r="CA2421"/>
      <c r="CB2421"/>
      <c r="CC2421"/>
      <c r="CD2421"/>
      <c r="CE2421"/>
      <c r="CF2421"/>
      <c r="CG2421"/>
      <c r="CH2421"/>
      <c r="CI2421"/>
      <c r="CJ2421"/>
      <c r="CK2421"/>
      <c r="CL2421"/>
      <c r="CN2421"/>
    </row>
    <row r="2422" spans="7:92" x14ac:dyDescent="0.4">
      <c r="G2422"/>
      <c r="I2422"/>
      <c r="J2422"/>
      <c r="R2422"/>
      <c r="S2422"/>
      <c r="T2422"/>
      <c r="U2422"/>
      <c r="V2422"/>
      <c r="W2422"/>
      <c r="X2422"/>
      <c r="Y2422"/>
      <c r="Z2422"/>
      <c r="AA2422"/>
      <c r="AB2422"/>
      <c r="AC2422"/>
      <c r="AD2422"/>
      <c r="AE2422"/>
      <c r="AF2422"/>
      <c r="AG2422"/>
      <c r="AH2422"/>
      <c r="AI2422"/>
      <c r="AJ2422"/>
      <c r="AK2422"/>
      <c r="AL2422"/>
      <c r="AM2422"/>
      <c r="AN2422"/>
      <c r="AO2422"/>
      <c r="AP2422"/>
      <c r="AQ2422"/>
      <c r="AR2422"/>
      <c r="AS2422"/>
      <c r="AT2422"/>
      <c r="AU2422"/>
      <c r="AV2422"/>
      <c r="AW2422"/>
      <c r="AX2422"/>
      <c r="AY2422"/>
      <c r="AZ2422"/>
      <c r="BA2422"/>
      <c r="BB2422"/>
      <c r="BC2422"/>
      <c r="BD2422"/>
      <c r="BE2422"/>
      <c r="BF2422"/>
      <c r="BG2422"/>
      <c r="BH2422"/>
      <c r="BI2422"/>
      <c r="BJ2422"/>
      <c r="BK2422"/>
      <c r="BL2422"/>
      <c r="BM2422"/>
      <c r="BN2422"/>
      <c r="BO2422"/>
      <c r="BP2422"/>
      <c r="BQ2422"/>
      <c r="BR2422"/>
      <c r="BS2422"/>
      <c r="BT2422"/>
      <c r="BU2422"/>
      <c r="BV2422"/>
      <c r="BW2422"/>
      <c r="BX2422"/>
      <c r="BY2422"/>
      <c r="BZ2422"/>
      <c r="CA2422"/>
      <c r="CB2422"/>
      <c r="CC2422"/>
      <c r="CD2422"/>
      <c r="CE2422"/>
      <c r="CF2422"/>
      <c r="CG2422"/>
      <c r="CH2422"/>
      <c r="CI2422"/>
      <c r="CJ2422"/>
      <c r="CK2422"/>
      <c r="CL2422"/>
      <c r="CN2422"/>
    </row>
    <row r="2423" spans="7:92" x14ac:dyDescent="0.4">
      <c r="G2423"/>
      <c r="I2423"/>
      <c r="J2423"/>
      <c r="R2423"/>
      <c r="S2423"/>
      <c r="T2423"/>
      <c r="U2423"/>
      <c r="V2423"/>
      <c r="W2423"/>
      <c r="X2423"/>
      <c r="Y2423"/>
      <c r="Z2423"/>
      <c r="AA2423"/>
      <c r="AB2423"/>
      <c r="AC2423"/>
      <c r="AD2423"/>
      <c r="AE2423"/>
      <c r="AF2423"/>
      <c r="AG2423"/>
      <c r="AH2423"/>
      <c r="AI2423"/>
      <c r="AJ2423"/>
      <c r="AK2423"/>
      <c r="AL2423"/>
      <c r="AM2423"/>
      <c r="AN2423"/>
      <c r="AO2423"/>
      <c r="AP2423"/>
      <c r="AQ2423"/>
      <c r="AR2423"/>
      <c r="AS2423"/>
      <c r="AT2423"/>
      <c r="AU2423"/>
      <c r="AV2423"/>
      <c r="AW2423"/>
      <c r="AX2423"/>
      <c r="AY2423"/>
      <c r="AZ2423"/>
      <c r="BA2423"/>
      <c r="BB2423"/>
      <c r="BC2423"/>
      <c r="BD2423"/>
      <c r="BE2423"/>
      <c r="BF2423"/>
      <c r="BG2423"/>
      <c r="BH2423"/>
      <c r="BI2423"/>
      <c r="BJ2423"/>
      <c r="BK2423"/>
      <c r="BL2423"/>
      <c r="BM2423"/>
      <c r="BN2423"/>
      <c r="BO2423"/>
      <c r="BP2423"/>
      <c r="BQ2423"/>
      <c r="BR2423"/>
      <c r="BS2423"/>
      <c r="BT2423"/>
      <c r="BU2423"/>
      <c r="BV2423"/>
      <c r="BW2423"/>
      <c r="BX2423"/>
      <c r="BY2423"/>
      <c r="BZ2423"/>
      <c r="CA2423"/>
      <c r="CB2423"/>
      <c r="CC2423"/>
      <c r="CD2423"/>
      <c r="CE2423"/>
      <c r="CF2423"/>
      <c r="CG2423"/>
      <c r="CH2423"/>
      <c r="CI2423"/>
      <c r="CJ2423"/>
      <c r="CK2423"/>
      <c r="CL2423"/>
      <c r="CN2423"/>
    </row>
    <row r="2424" spans="7:92" x14ac:dyDescent="0.4">
      <c r="G2424"/>
      <c r="I2424"/>
      <c r="J2424"/>
      <c r="R2424"/>
      <c r="S2424"/>
      <c r="T2424"/>
      <c r="U2424"/>
      <c r="V2424"/>
      <c r="W2424"/>
      <c r="X2424"/>
      <c r="Y2424"/>
      <c r="Z2424"/>
      <c r="AA2424"/>
      <c r="AB2424"/>
      <c r="AC2424"/>
      <c r="AD2424"/>
      <c r="AE2424"/>
      <c r="AF2424"/>
      <c r="AG2424"/>
      <c r="AH2424"/>
      <c r="AI2424"/>
      <c r="AJ2424"/>
      <c r="AK2424"/>
      <c r="AL2424"/>
      <c r="AM2424"/>
      <c r="AN2424"/>
      <c r="AO2424"/>
      <c r="AP2424"/>
      <c r="AQ2424"/>
      <c r="AR2424"/>
      <c r="AS2424"/>
      <c r="AT2424"/>
      <c r="AU2424"/>
      <c r="AV2424"/>
      <c r="AW2424"/>
      <c r="AX2424"/>
      <c r="AY2424"/>
      <c r="AZ2424"/>
      <c r="BA2424"/>
      <c r="BB2424"/>
      <c r="BC2424"/>
      <c r="BD2424"/>
      <c r="BE2424"/>
      <c r="BF2424"/>
      <c r="BG2424"/>
      <c r="BH2424"/>
      <c r="BI2424"/>
      <c r="BJ2424"/>
      <c r="BK2424"/>
      <c r="BL2424"/>
      <c r="BM2424"/>
      <c r="BN2424"/>
      <c r="BO2424"/>
      <c r="BP2424"/>
      <c r="BQ2424"/>
      <c r="BR2424"/>
      <c r="BS2424"/>
      <c r="BT2424"/>
      <c r="BU2424"/>
      <c r="BV2424"/>
      <c r="BW2424"/>
      <c r="BX2424"/>
      <c r="BY2424"/>
      <c r="BZ2424"/>
      <c r="CA2424"/>
      <c r="CB2424"/>
      <c r="CC2424"/>
      <c r="CD2424"/>
      <c r="CE2424"/>
      <c r="CF2424"/>
      <c r="CG2424"/>
      <c r="CH2424"/>
      <c r="CI2424"/>
      <c r="CJ2424"/>
      <c r="CK2424"/>
      <c r="CL2424"/>
      <c r="CN2424"/>
    </row>
    <row r="2425" spans="7:92" x14ac:dyDescent="0.4">
      <c r="G2425"/>
      <c r="I2425"/>
      <c r="J2425"/>
      <c r="R2425"/>
      <c r="S2425"/>
      <c r="T2425"/>
      <c r="U2425"/>
      <c r="V2425"/>
      <c r="W2425"/>
      <c r="X2425"/>
      <c r="Y2425"/>
      <c r="Z2425"/>
      <c r="AA2425"/>
      <c r="AB2425"/>
      <c r="AC2425"/>
      <c r="AD2425"/>
      <c r="AE2425"/>
      <c r="AF2425"/>
      <c r="AG2425"/>
      <c r="AH2425"/>
      <c r="AI2425"/>
      <c r="AJ2425"/>
      <c r="AK2425"/>
      <c r="AL2425"/>
      <c r="AM2425"/>
      <c r="AN2425"/>
      <c r="AO2425"/>
      <c r="AP2425"/>
      <c r="AQ2425"/>
      <c r="AR2425"/>
      <c r="AS2425"/>
      <c r="AT2425"/>
      <c r="AU2425"/>
      <c r="AV2425"/>
      <c r="AW2425"/>
      <c r="AX2425"/>
      <c r="AY2425"/>
      <c r="AZ2425"/>
      <c r="BA2425"/>
      <c r="BB2425"/>
      <c r="BC2425"/>
      <c r="BD2425"/>
      <c r="BE2425"/>
      <c r="BF2425"/>
      <c r="BG2425"/>
      <c r="BH2425"/>
      <c r="BI2425"/>
      <c r="BJ2425"/>
      <c r="BK2425"/>
      <c r="BL2425"/>
      <c r="BM2425"/>
      <c r="BN2425"/>
      <c r="BO2425"/>
      <c r="BP2425"/>
      <c r="BQ2425"/>
      <c r="BR2425"/>
      <c r="BS2425"/>
      <c r="BT2425"/>
      <c r="BU2425"/>
      <c r="BV2425"/>
      <c r="BW2425"/>
      <c r="BX2425"/>
      <c r="BY2425"/>
      <c r="BZ2425"/>
      <c r="CA2425"/>
      <c r="CB2425"/>
      <c r="CC2425"/>
      <c r="CD2425"/>
      <c r="CE2425"/>
      <c r="CF2425"/>
      <c r="CG2425"/>
      <c r="CH2425"/>
      <c r="CI2425"/>
      <c r="CJ2425"/>
      <c r="CK2425"/>
      <c r="CL2425"/>
      <c r="CN2425"/>
    </row>
    <row r="2426" spans="7:92" x14ac:dyDescent="0.4">
      <c r="G2426"/>
      <c r="I2426"/>
      <c r="J2426"/>
      <c r="R2426"/>
      <c r="S2426"/>
      <c r="T2426"/>
      <c r="U2426"/>
      <c r="V2426"/>
      <c r="W2426"/>
      <c r="X2426"/>
      <c r="Y2426"/>
      <c r="Z2426"/>
      <c r="AA2426"/>
      <c r="AB2426"/>
      <c r="AC2426"/>
      <c r="AD2426"/>
      <c r="AE2426"/>
      <c r="AF2426"/>
      <c r="AG2426"/>
      <c r="AH2426"/>
      <c r="AI2426"/>
      <c r="AJ2426"/>
      <c r="AK2426"/>
      <c r="AL2426"/>
      <c r="AM2426"/>
      <c r="AN2426"/>
      <c r="AO2426"/>
      <c r="AP2426"/>
      <c r="AQ2426"/>
      <c r="AR2426"/>
      <c r="AS2426"/>
      <c r="AT2426"/>
      <c r="AU2426"/>
      <c r="AV2426"/>
      <c r="AW2426"/>
      <c r="AX2426"/>
      <c r="AY2426"/>
      <c r="AZ2426"/>
      <c r="BA2426"/>
      <c r="BB2426"/>
      <c r="BC2426"/>
      <c r="BD2426"/>
      <c r="BE2426"/>
      <c r="BF2426"/>
      <c r="BG2426"/>
      <c r="BH2426"/>
      <c r="BI2426"/>
      <c r="BJ2426"/>
      <c r="BK2426"/>
      <c r="BL2426"/>
      <c r="BM2426"/>
      <c r="BN2426"/>
      <c r="BO2426"/>
      <c r="BP2426"/>
      <c r="BQ2426"/>
      <c r="BR2426"/>
      <c r="BS2426"/>
      <c r="BT2426"/>
      <c r="BU2426"/>
      <c r="BV2426"/>
      <c r="BW2426"/>
      <c r="BX2426"/>
      <c r="BY2426"/>
      <c r="BZ2426"/>
      <c r="CA2426"/>
      <c r="CB2426"/>
      <c r="CC2426"/>
      <c r="CD2426"/>
      <c r="CE2426"/>
      <c r="CF2426"/>
      <c r="CG2426"/>
      <c r="CH2426"/>
      <c r="CI2426"/>
      <c r="CJ2426"/>
      <c r="CK2426"/>
      <c r="CL2426"/>
      <c r="CN2426"/>
    </row>
    <row r="2427" spans="7:92" x14ac:dyDescent="0.4">
      <c r="G2427"/>
      <c r="I2427"/>
      <c r="J2427"/>
      <c r="R2427"/>
      <c r="S2427"/>
      <c r="T2427"/>
      <c r="U2427"/>
      <c r="V2427"/>
      <c r="W2427"/>
      <c r="X2427"/>
      <c r="Y2427"/>
      <c r="Z2427"/>
      <c r="AA2427"/>
      <c r="AB2427"/>
      <c r="AC2427"/>
      <c r="AD2427"/>
      <c r="AE2427"/>
      <c r="AF2427"/>
      <c r="AG2427"/>
      <c r="AH2427"/>
      <c r="AI2427"/>
      <c r="AJ2427"/>
      <c r="AK2427"/>
      <c r="AL2427"/>
      <c r="AM2427"/>
      <c r="AN2427"/>
      <c r="AO2427"/>
      <c r="AP2427"/>
      <c r="AQ2427"/>
      <c r="AR2427"/>
      <c r="AS2427"/>
      <c r="AT2427"/>
      <c r="AU2427"/>
      <c r="AV2427"/>
      <c r="AW2427"/>
      <c r="AX2427"/>
      <c r="AY2427"/>
      <c r="AZ2427"/>
      <c r="BA2427"/>
      <c r="BB2427"/>
      <c r="BC2427"/>
      <c r="BD2427"/>
      <c r="BE2427"/>
      <c r="BF2427"/>
      <c r="BG2427"/>
      <c r="BH2427"/>
      <c r="BI2427"/>
      <c r="BJ2427"/>
      <c r="BK2427"/>
      <c r="BL2427"/>
      <c r="BM2427"/>
      <c r="BN2427"/>
      <c r="BO2427"/>
      <c r="BP2427"/>
      <c r="BQ2427"/>
      <c r="BR2427"/>
      <c r="BS2427"/>
      <c r="BT2427"/>
      <c r="BU2427"/>
      <c r="BV2427"/>
      <c r="BW2427"/>
      <c r="BX2427"/>
      <c r="BY2427"/>
      <c r="BZ2427"/>
      <c r="CA2427"/>
      <c r="CB2427"/>
      <c r="CC2427"/>
      <c r="CD2427"/>
      <c r="CE2427"/>
      <c r="CF2427"/>
      <c r="CG2427"/>
      <c r="CH2427"/>
      <c r="CI2427"/>
      <c r="CJ2427"/>
      <c r="CK2427"/>
      <c r="CL2427"/>
      <c r="CN2427"/>
    </row>
    <row r="2428" spans="7:92" x14ac:dyDescent="0.4">
      <c r="G2428"/>
      <c r="I2428"/>
      <c r="J2428"/>
      <c r="R2428"/>
      <c r="S2428"/>
      <c r="T2428"/>
      <c r="U2428"/>
      <c r="V2428"/>
      <c r="W2428"/>
      <c r="X2428"/>
      <c r="Y2428"/>
      <c r="Z2428"/>
      <c r="AA2428"/>
      <c r="AB2428"/>
      <c r="AC2428"/>
      <c r="AD2428"/>
      <c r="AE2428"/>
      <c r="AF2428"/>
      <c r="AG2428"/>
      <c r="AH2428"/>
      <c r="AI2428"/>
      <c r="AJ2428"/>
      <c r="AK2428"/>
      <c r="AL2428"/>
      <c r="AM2428"/>
      <c r="AN2428"/>
      <c r="AO2428"/>
      <c r="AP2428"/>
      <c r="AQ2428"/>
      <c r="AR2428"/>
      <c r="AS2428"/>
      <c r="AT2428"/>
      <c r="AU2428"/>
      <c r="AV2428"/>
      <c r="AW2428"/>
      <c r="AX2428"/>
      <c r="AY2428"/>
      <c r="AZ2428"/>
      <c r="BA2428"/>
      <c r="BB2428"/>
      <c r="BC2428"/>
      <c r="BD2428"/>
      <c r="BE2428"/>
      <c r="BF2428"/>
      <c r="BG2428"/>
      <c r="BH2428"/>
      <c r="BI2428"/>
      <c r="BJ2428"/>
      <c r="BK2428"/>
      <c r="BL2428"/>
      <c r="BM2428"/>
      <c r="BN2428"/>
      <c r="BO2428"/>
      <c r="BP2428"/>
      <c r="BQ2428"/>
      <c r="BR2428"/>
      <c r="BS2428"/>
      <c r="BT2428"/>
      <c r="BU2428"/>
      <c r="BV2428"/>
      <c r="BW2428"/>
      <c r="BX2428"/>
      <c r="BY2428"/>
      <c r="BZ2428"/>
      <c r="CA2428"/>
      <c r="CB2428"/>
      <c r="CC2428"/>
      <c r="CD2428"/>
      <c r="CE2428"/>
      <c r="CF2428"/>
      <c r="CG2428"/>
      <c r="CH2428"/>
      <c r="CI2428"/>
      <c r="CJ2428"/>
      <c r="CK2428"/>
      <c r="CL2428"/>
      <c r="CN2428"/>
    </row>
    <row r="2429" spans="7:92" x14ac:dyDescent="0.4">
      <c r="G2429"/>
      <c r="I2429"/>
      <c r="J2429"/>
      <c r="R2429"/>
      <c r="S2429"/>
      <c r="T2429"/>
      <c r="U2429"/>
      <c r="V2429"/>
      <c r="W2429"/>
      <c r="X2429"/>
      <c r="Y2429"/>
      <c r="Z2429"/>
      <c r="AA2429"/>
      <c r="AB2429"/>
      <c r="AC2429"/>
      <c r="AD2429"/>
      <c r="AE2429"/>
      <c r="AF2429"/>
      <c r="AG2429"/>
      <c r="AH2429"/>
      <c r="AI2429"/>
      <c r="AJ2429"/>
      <c r="AK2429"/>
      <c r="AL2429"/>
      <c r="AM2429"/>
      <c r="AN2429"/>
      <c r="AO2429"/>
      <c r="AP2429"/>
      <c r="AQ2429"/>
      <c r="AR2429"/>
      <c r="AS2429"/>
      <c r="AT2429"/>
      <c r="AU2429"/>
      <c r="AV2429"/>
      <c r="AW2429"/>
      <c r="AX2429"/>
      <c r="AY2429"/>
      <c r="AZ2429"/>
      <c r="BA2429"/>
      <c r="BB2429"/>
      <c r="BC2429"/>
      <c r="BD2429"/>
      <c r="BE2429"/>
      <c r="BF2429"/>
      <c r="BG2429"/>
      <c r="BH2429"/>
      <c r="BI2429"/>
      <c r="BJ2429"/>
      <c r="BK2429"/>
      <c r="BL2429"/>
      <c r="BM2429"/>
      <c r="BN2429"/>
      <c r="BO2429"/>
      <c r="BP2429"/>
      <c r="BQ2429"/>
      <c r="BR2429"/>
      <c r="BS2429"/>
      <c r="BT2429"/>
      <c r="BU2429"/>
      <c r="BV2429"/>
      <c r="BW2429"/>
      <c r="BX2429"/>
      <c r="BY2429"/>
      <c r="BZ2429"/>
      <c r="CA2429"/>
      <c r="CB2429"/>
      <c r="CC2429"/>
      <c r="CD2429"/>
      <c r="CE2429"/>
      <c r="CF2429"/>
      <c r="CG2429"/>
      <c r="CH2429"/>
      <c r="CI2429"/>
      <c r="CJ2429"/>
      <c r="CK2429"/>
      <c r="CL2429"/>
      <c r="CN2429"/>
    </row>
    <row r="2430" spans="7:92" x14ac:dyDescent="0.4">
      <c r="G2430"/>
      <c r="I2430"/>
      <c r="J2430"/>
      <c r="R2430"/>
      <c r="S2430"/>
      <c r="T2430"/>
      <c r="U2430"/>
      <c r="V2430"/>
      <c r="W2430"/>
      <c r="X2430"/>
      <c r="Y2430"/>
      <c r="Z2430"/>
      <c r="AA2430"/>
      <c r="AB2430"/>
      <c r="AC2430"/>
      <c r="AD2430"/>
      <c r="AE2430"/>
      <c r="AF2430"/>
      <c r="AG2430"/>
      <c r="AH2430"/>
      <c r="AI2430"/>
      <c r="AJ2430"/>
      <c r="AK2430"/>
      <c r="AL2430"/>
      <c r="AM2430"/>
      <c r="AN2430"/>
      <c r="AO2430"/>
      <c r="AP2430"/>
      <c r="AQ2430"/>
      <c r="AR2430"/>
      <c r="AS2430"/>
      <c r="AT2430"/>
      <c r="AU2430"/>
      <c r="AV2430"/>
      <c r="AW2430"/>
      <c r="AX2430"/>
      <c r="AY2430"/>
      <c r="AZ2430"/>
      <c r="BA2430"/>
      <c r="BB2430"/>
      <c r="BC2430"/>
      <c r="BD2430"/>
      <c r="BE2430"/>
      <c r="BF2430"/>
      <c r="BG2430"/>
      <c r="BH2430"/>
      <c r="BI2430"/>
      <c r="BJ2430"/>
      <c r="BK2430"/>
      <c r="BL2430"/>
      <c r="BM2430"/>
      <c r="BN2430"/>
      <c r="BO2430"/>
      <c r="BP2430"/>
      <c r="BQ2430"/>
      <c r="BR2430"/>
      <c r="BS2430"/>
      <c r="BT2430"/>
      <c r="BU2430"/>
      <c r="BV2430"/>
      <c r="BW2430"/>
      <c r="BX2430"/>
      <c r="BY2430"/>
      <c r="BZ2430"/>
      <c r="CA2430"/>
      <c r="CB2430"/>
      <c r="CC2430"/>
      <c r="CD2430"/>
      <c r="CE2430"/>
      <c r="CF2430"/>
      <c r="CG2430"/>
      <c r="CH2430"/>
      <c r="CI2430"/>
      <c r="CJ2430"/>
      <c r="CK2430"/>
      <c r="CL2430"/>
      <c r="CN2430"/>
    </row>
    <row r="2431" spans="7:92" x14ac:dyDescent="0.4">
      <c r="G2431"/>
      <c r="I2431"/>
      <c r="J2431"/>
      <c r="R2431"/>
      <c r="S2431"/>
      <c r="T2431"/>
      <c r="U2431"/>
      <c r="V2431"/>
      <c r="W2431"/>
      <c r="X2431"/>
      <c r="Y2431"/>
      <c r="Z2431"/>
      <c r="AA2431"/>
      <c r="AB2431"/>
      <c r="AC2431"/>
      <c r="AD2431"/>
      <c r="AE2431"/>
      <c r="AF2431"/>
      <c r="AG2431"/>
      <c r="AH2431"/>
      <c r="AI2431"/>
      <c r="AJ2431"/>
      <c r="AK2431"/>
      <c r="AL2431"/>
      <c r="AM2431"/>
      <c r="AN2431"/>
      <c r="AO2431"/>
      <c r="AP2431"/>
      <c r="AQ2431"/>
      <c r="AR2431"/>
      <c r="AS2431"/>
      <c r="AT2431"/>
      <c r="AU2431"/>
      <c r="AV2431"/>
      <c r="AW2431"/>
      <c r="AX2431"/>
      <c r="AY2431"/>
      <c r="AZ2431"/>
      <c r="BA2431"/>
      <c r="BB2431"/>
      <c r="BC2431"/>
      <c r="BD2431"/>
      <c r="BE2431"/>
      <c r="BF2431"/>
      <c r="BG2431"/>
      <c r="BH2431"/>
      <c r="BI2431"/>
      <c r="BJ2431"/>
      <c r="BK2431"/>
      <c r="BL2431"/>
      <c r="BM2431"/>
      <c r="BN2431"/>
      <c r="BO2431"/>
      <c r="BP2431"/>
      <c r="BQ2431"/>
      <c r="BR2431"/>
      <c r="BS2431"/>
      <c r="BT2431"/>
      <c r="BU2431"/>
      <c r="BV2431"/>
      <c r="BW2431"/>
      <c r="BX2431"/>
      <c r="BY2431"/>
      <c r="BZ2431"/>
      <c r="CA2431"/>
      <c r="CB2431"/>
      <c r="CC2431"/>
      <c r="CD2431"/>
      <c r="CE2431"/>
      <c r="CF2431"/>
      <c r="CG2431"/>
      <c r="CH2431"/>
      <c r="CI2431"/>
      <c r="CJ2431"/>
      <c r="CK2431"/>
      <c r="CL2431"/>
      <c r="CN2431"/>
    </row>
    <row r="2432" spans="7:92" x14ac:dyDescent="0.4">
      <c r="G2432"/>
      <c r="I2432"/>
      <c r="J2432"/>
      <c r="R2432"/>
      <c r="S2432"/>
      <c r="T2432"/>
      <c r="U2432"/>
      <c r="V2432"/>
      <c r="W2432"/>
      <c r="X2432"/>
      <c r="Y2432"/>
      <c r="Z2432"/>
      <c r="AA2432"/>
      <c r="AB2432"/>
      <c r="AC2432"/>
      <c r="AD2432"/>
      <c r="AE2432"/>
      <c r="AF2432"/>
      <c r="AG2432"/>
      <c r="AH2432"/>
      <c r="AI2432"/>
      <c r="AJ2432"/>
      <c r="AK2432"/>
      <c r="AL2432"/>
      <c r="AM2432"/>
      <c r="AN2432"/>
      <c r="AO2432"/>
      <c r="AP2432"/>
      <c r="AQ2432"/>
      <c r="AR2432"/>
      <c r="AS2432"/>
      <c r="AT2432"/>
      <c r="AU2432"/>
      <c r="AV2432"/>
      <c r="AW2432"/>
      <c r="AX2432"/>
      <c r="AY2432"/>
      <c r="AZ2432"/>
      <c r="BA2432"/>
      <c r="BB2432"/>
      <c r="BC2432"/>
      <c r="BD2432"/>
      <c r="BE2432"/>
      <c r="BF2432"/>
      <c r="BG2432"/>
      <c r="BH2432"/>
      <c r="BI2432"/>
      <c r="BJ2432"/>
      <c r="BK2432"/>
      <c r="BL2432"/>
      <c r="BM2432"/>
      <c r="BN2432"/>
      <c r="BO2432"/>
      <c r="BP2432"/>
      <c r="BQ2432"/>
      <c r="BR2432"/>
      <c r="BS2432"/>
      <c r="BT2432"/>
      <c r="BU2432"/>
      <c r="BV2432"/>
      <c r="BW2432"/>
      <c r="BX2432"/>
      <c r="BY2432"/>
      <c r="BZ2432"/>
      <c r="CA2432"/>
      <c r="CB2432"/>
      <c r="CC2432"/>
      <c r="CD2432"/>
      <c r="CE2432"/>
      <c r="CF2432"/>
      <c r="CG2432"/>
      <c r="CH2432"/>
      <c r="CI2432"/>
      <c r="CJ2432"/>
      <c r="CK2432"/>
      <c r="CL2432"/>
      <c r="CN2432"/>
    </row>
    <row r="2433" spans="7:92" x14ac:dyDescent="0.4">
      <c r="G2433"/>
      <c r="I2433"/>
      <c r="J2433"/>
      <c r="R2433"/>
      <c r="S2433"/>
      <c r="T2433"/>
      <c r="U2433"/>
      <c r="V2433"/>
      <c r="W2433"/>
      <c r="X2433"/>
      <c r="Y2433"/>
      <c r="Z2433"/>
      <c r="AA2433"/>
      <c r="AB2433"/>
      <c r="AC2433"/>
      <c r="AD2433"/>
      <c r="AE2433"/>
      <c r="AF2433"/>
      <c r="AG2433"/>
      <c r="AH2433"/>
      <c r="AI2433"/>
      <c r="AJ2433"/>
      <c r="AK2433"/>
      <c r="AL2433"/>
      <c r="AM2433"/>
      <c r="AN2433"/>
      <c r="AO2433"/>
      <c r="AP2433"/>
      <c r="AQ2433"/>
      <c r="AR2433"/>
      <c r="AS2433"/>
      <c r="AT2433"/>
      <c r="AU2433"/>
      <c r="AV2433"/>
      <c r="AW2433"/>
      <c r="AX2433"/>
      <c r="AY2433"/>
      <c r="AZ2433"/>
      <c r="BA2433"/>
      <c r="BB2433"/>
      <c r="BC2433"/>
      <c r="BD2433"/>
      <c r="BE2433"/>
      <c r="BF2433"/>
      <c r="BG2433"/>
      <c r="BH2433"/>
      <c r="BI2433"/>
      <c r="BJ2433"/>
      <c r="BK2433"/>
      <c r="BL2433"/>
      <c r="BM2433"/>
      <c r="BN2433"/>
      <c r="BO2433"/>
      <c r="BP2433"/>
      <c r="BQ2433"/>
      <c r="BR2433"/>
      <c r="BS2433"/>
      <c r="BT2433"/>
      <c r="BU2433"/>
      <c r="BV2433"/>
      <c r="BW2433"/>
      <c r="BX2433"/>
      <c r="BY2433"/>
      <c r="BZ2433"/>
      <c r="CA2433"/>
      <c r="CB2433"/>
      <c r="CC2433"/>
      <c r="CD2433"/>
      <c r="CE2433"/>
      <c r="CF2433"/>
      <c r="CG2433"/>
      <c r="CH2433"/>
      <c r="CI2433"/>
      <c r="CJ2433"/>
      <c r="CK2433"/>
      <c r="CL2433"/>
      <c r="CN2433"/>
    </row>
    <row r="2434" spans="7:92" x14ac:dyDescent="0.4">
      <c r="G2434"/>
      <c r="I2434"/>
      <c r="J2434"/>
      <c r="R2434"/>
      <c r="S2434"/>
      <c r="T2434"/>
      <c r="U2434"/>
      <c r="V2434"/>
      <c r="W2434"/>
      <c r="X2434"/>
      <c r="Y2434"/>
      <c r="Z2434"/>
      <c r="AA2434"/>
      <c r="AB2434"/>
      <c r="AC2434"/>
      <c r="AD2434"/>
      <c r="AE2434"/>
      <c r="AF2434"/>
      <c r="AG2434"/>
      <c r="AH2434"/>
      <c r="AI2434"/>
      <c r="AJ2434"/>
      <c r="AK2434"/>
      <c r="AL2434"/>
      <c r="AM2434"/>
      <c r="AN2434"/>
      <c r="AO2434"/>
      <c r="AP2434"/>
      <c r="AQ2434"/>
      <c r="AR2434"/>
      <c r="AS2434"/>
      <c r="AT2434"/>
      <c r="AU2434"/>
      <c r="AV2434"/>
      <c r="AW2434"/>
      <c r="AX2434"/>
      <c r="AY2434"/>
      <c r="AZ2434"/>
      <c r="BA2434"/>
      <c r="BB2434"/>
      <c r="BC2434"/>
      <c r="BD2434"/>
      <c r="BE2434"/>
      <c r="BF2434"/>
      <c r="BG2434"/>
      <c r="BH2434"/>
      <c r="BI2434"/>
      <c r="BJ2434"/>
      <c r="BK2434"/>
      <c r="BL2434"/>
      <c r="BM2434"/>
      <c r="BN2434"/>
      <c r="BO2434"/>
      <c r="BP2434"/>
      <c r="BQ2434"/>
      <c r="BR2434"/>
      <c r="BS2434"/>
      <c r="BT2434"/>
      <c r="BU2434"/>
      <c r="BV2434"/>
      <c r="BW2434"/>
      <c r="BX2434"/>
      <c r="BY2434"/>
      <c r="BZ2434"/>
      <c r="CA2434"/>
      <c r="CB2434"/>
      <c r="CC2434"/>
      <c r="CD2434"/>
      <c r="CE2434"/>
      <c r="CF2434"/>
      <c r="CG2434"/>
      <c r="CH2434"/>
      <c r="CI2434"/>
      <c r="CJ2434"/>
      <c r="CK2434"/>
      <c r="CL2434"/>
      <c r="CN2434"/>
    </row>
    <row r="2435" spans="7:92" x14ac:dyDescent="0.4">
      <c r="G2435"/>
      <c r="I2435"/>
      <c r="J2435"/>
      <c r="R2435"/>
      <c r="S2435"/>
      <c r="T2435"/>
      <c r="U2435"/>
      <c r="V2435"/>
      <c r="W2435"/>
      <c r="X2435"/>
      <c r="Y2435"/>
      <c r="Z2435"/>
      <c r="AA2435"/>
      <c r="AB2435"/>
      <c r="AC2435"/>
      <c r="AD2435"/>
      <c r="AE2435"/>
      <c r="AF2435"/>
      <c r="AG2435"/>
      <c r="AH2435"/>
      <c r="AI2435"/>
      <c r="AJ2435"/>
      <c r="AK2435"/>
      <c r="AL2435"/>
      <c r="AM2435"/>
      <c r="AN2435"/>
      <c r="AO2435"/>
      <c r="AP2435"/>
      <c r="AQ2435"/>
      <c r="AR2435"/>
      <c r="AS2435"/>
      <c r="AT2435"/>
      <c r="AU2435"/>
      <c r="AV2435"/>
      <c r="AW2435"/>
      <c r="AX2435"/>
      <c r="AY2435"/>
      <c r="AZ2435"/>
      <c r="BA2435"/>
      <c r="BB2435"/>
      <c r="BC2435"/>
      <c r="BD2435"/>
      <c r="BE2435"/>
      <c r="BF2435"/>
      <c r="BG2435"/>
      <c r="BH2435"/>
      <c r="BI2435"/>
      <c r="BJ2435"/>
      <c r="BK2435"/>
      <c r="BL2435"/>
      <c r="BM2435"/>
      <c r="BN2435"/>
      <c r="BO2435"/>
      <c r="BP2435"/>
      <c r="BQ2435"/>
      <c r="BR2435"/>
      <c r="BS2435"/>
      <c r="BT2435"/>
      <c r="BU2435"/>
      <c r="BV2435"/>
      <c r="BW2435"/>
      <c r="BX2435"/>
      <c r="BY2435"/>
      <c r="BZ2435"/>
      <c r="CA2435"/>
      <c r="CB2435"/>
      <c r="CC2435"/>
      <c r="CD2435"/>
      <c r="CE2435"/>
      <c r="CF2435"/>
      <c r="CG2435"/>
      <c r="CH2435"/>
      <c r="CI2435"/>
      <c r="CJ2435"/>
      <c r="CK2435"/>
      <c r="CL2435"/>
      <c r="CN2435"/>
    </row>
    <row r="2436" spans="7:92" x14ac:dyDescent="0.4">
      <c r="G2436"/>
      <c r="I2436"/>
      <c r="J2436"/>
      <c r="R2436"/>
      <c r="S2436"/>
      <c r="T2436"/>
      <c r="U2436"/>
      <c r="V2436"/>
      <c r="W2436"/>
      <c r="X2436"/>
      <c r="Y2436"/>
      <c r="Z2436"/>
      <c r="AA2436"/>
      <c r="AB2436"/>
      <c r="AC2436"/>
      <c r="AD2436"/>
      <c r="AE2436"/>
      <c r="AF2436"/>
      <c r="AG2436"/>
      <c r="AH2436"/>
      <c r="AI2436"/>
      <c r="AJ2436"/>
      <c r="AK2436"/>
      <c r="AL2436"/>
      <c r="AM2436"/>
      <c r="AN2436"/>
      <c r="AO2436"/>
      <c r="AP2436"/>
      <c r="AQ2436"/>
      <c r="AR2436"/>
      <c r="AS2436"/>
      <c r="AT2436"/>
      <c r="AU2436"/>
      <c r="AV2436"/>
      <c r="AW2436"/>
      <c r="AX2436"/>
      <c r="AY2436"/>
      <c r="AZ2436"/>
      <c r="BA2436"/>
      <c r="BB2436"/>
      <c r="BC2436"/>
      <c r="BD2436"/>
      <c r="BE2436"/>
      <c r="BF2436"/>
      <c r="BG2436"/>
      <c r="BH2436"/>
      <c r="BI2436"/>
      <c r="BJ2436"/>
      <c r="BK2436"/>
      <c r="BL2436"/>
      <c r="BM2436"/>
      <c r="BN2436"/>
      <c r="BO2436"/>
      <c r="BP2436"/>
      <c r="BQ2436"/>
      <c r="BR2436"/>
      <c r="BS2436"/>
      <c r="BT2436"/>
      <c r="BU2436"/>
      <c r="BV2436"/>
      <c r="BW2436"/>
      <c r="BX2436"/>
      <c r="BY2436"/>
      <c r="BZ2436"/>
      <c r="CA2436"/>
      <c r="CB2436"/>
      <c r="CC2436"/>
      <c r="CD2436"/>
      <c r="CE2436"/>
      <c r="CF2436"/>
      <c r="CG2436"/>
      <c r="CH2436"/>
      <c r="CI2436"/>
      <c r="CJ2436"/>
      <c r="CK2436"/>
      <c r="CL2436"/>
      <c r="CN2436"/>
    </row>
    <row r="2437" spans="7:92" x14ac:dyDescent="0.4">
      <c r="G2437"/>
      <c r="I2437"/>
      <c r="J2437"/>
      <c r="R2437"/>
      <c r="S2437"/>
      <c r="T2437"/>
      <c r="U2437"/>
      <c r="V2437"/>
      <c r="W2437"/>
      <c r="X2437"/>
      <c r="Y2437"/>
      <c r="Z2437"/>
      <c r="AA2437"/>
      <c r="AB2437"/>
      <c r="AC2437"/>
      <c r="AD2437"/>
      <c r="AE2437"/>
      <c r="AF2437"/>
      <c r="AG2437"/>
      <c r="AH2437"/>
      <c r="AI2437"/>
      <c r="AJ2437"/>
      <c r="AK2437"/>
      <c r="AL2437"/>
      <c r="AM2437"/>
      <c r="AN2437"/>
      <c r="AO2437"/>
      <c r="AP2437"/>
      <c r="AQ2437"/>
      <c r="AR2437"/>
      <c r="AS2437"/>
      <c r="AT2437"/>
      <c r="AU2437"/>
      <c r="AV2437"/>
      <c r="AW2437"/>
      <c r="AX2437"/>
      <c r="AY2437"/>
      <c r="AZ2437"/>
      <c r="BA2437"/>
      <c r="BB2437"/>
      <c r="BC2437"/>
      <c r="BD2437"/>
      <c r="BE2437"/>
      <c r="BF2437"/>
      <c r="BG2437"/>
      <c r="BH2437"/>
      <c r="BI2437"/>
      <c r="BJ2437"/>
      <c r="BK2437"/>
      <c r="BL2437"/>
      <c r="BM2437"/>
      <c r="BN2437"/>
      <c r="BO2437"/>
      <c r="BP2437"/>
      <c r="BQ2437"/>
      <c r="BR2437"/>
      <c r="BS2437"/>
      <c r="BT2437"/>
      <c r="BU2437"/>
      <c r="BV2437"/>
      <c r="BW2437"/>
      <c r="BX2437"/>
      <c r="BY2437"/>
      <c r="BZ2437"/>
      <c r="CA2437"/>
      <c r="CB2437"/>
      <c r="CC2437"/>
      <c r="CD2437"/>
      <c r="CE2437"/>
      <c r="CF2437"/>
      <c r="CG2437"/>
      <c r="CH2437"/>
      <c r="CI2437"/>
      <c r="CJ2437"/>
      <c r="CK2437"/>
      <c r="CL2437"/>
      <c r="CN2437"/>
    </row>
    <row r="2438" spans="7:92" x14ac:dyDescent="0.4">
      <c r="G2438"/>
      <c r="I2438"/>
      <c r="J2438"/>
      <c r="R2438"/>
      <c r="S2438"/>
      <c r="T2438"/>
      <c r="U2438"/>
      <c r="V2438"/>
      <c r="W2438"/>
      <c r="X2438"/>
      <c r="Y2438"/>
      <c r="Z2438"/>
      <c r="AA2438"/>
      <c r="AB2438"/>
      <c r="AC2438"/>
      <c r="AD2438"/>
      <c r="AE2438"/>
      <c r="AF2438"/>
      <c r="AG2438"/>
      <c r="AH2438"/>
      <c r="AI2438"/>
      <c r="AJ2438"/>
      <c r="AK2438"/>
      <c r="AL2438"/>
      <c r="AM2438"/>
      <c r="AN2438"/>
      <c r="AO2438"/>
      <c r="AP2438"/>
      <c r="AQ2438"/>
      <c r="AR2438"/>
      <c r="AS2438"/>
      <c r="AT2438"/>
      <c r="AU2438"/>
      <c r="AV2438"/>
      <c r="AW2438"/>
      <c r="AX2438"/>
      <c r="AY2438"/>
      <c r="AZ2438"/>
      <c r="BA2438"/>
      <c r="BB2438"/>
      <c r="BC2438"/>
      <c r="BD2438"/>
      <c r="BE2438"/>
      <c r="BF2438"/>
      <c r="BG2438"/>
      <c r="BH2438"/>
      <c r="BI2438"/>
      <c r="BJ2438"/>
      <c r="BK2438"/>
      <c r="BL2438"/>
      <c r="BM2438"/>
      <c r="BN2438"/>
      <c r="BO2438"/>
      <c r="BP2438"/>
      <c r="BQ2438"/>
      <c r="BR2438"/>
      <c r="BS2438"/>
      <c r="BT2438"/>
      <c r="BU2438"/>
      <c r="BV2438"/>
      <c r="BW2438"/>
      <c r="BX2438"/>
      <c r="BY2438"/>
      <c r="BZ2438"/>
      <c r="CA2438"/>
      <c r="CB2438"/>
      <c r="CC2438"/>
      <c r="CD2438"/>
      <c r="CE2438"/>
      <c r="CF2438"/>
      <c r="CG2438"/>
      <c r="CH2438"/>
      <c r="CI2438"/>
      <c r="CJ2438"/>
      <c r="CK2438"/>
      <c r="CL2438"/>
      <c r="CN2438"/>
    </row>
    <row r="2439" spans="7:92" x14ac:dyDescent="0.4">
      <c r="G2439"/>
      <c r="I2439"/>
      <c r="J2439"/>
      <c r="R2439"/>
      <c r="S2439"/>
      <c r="T2439"/>
      <c r="U2439"/>
      <c r="V2439"/>
      <c r="W2439"/>
      <c r="X2439"/>
      <c r="Y2439"/>
      <c r="Z2439"/>
      <c r="AA2439"/>
      <c r="AB2439"/>
      <c r="AC2439"/>
      <c r="AD2439"/>
      <c r="AE2439"/>
      <c r="AF2439"/>
      <c r="AG2439"/>
      <c r="AH2439"/>
      <c r="AI2439"/>
      <c r="AJ2439"/>
      <c r="AK2439"/>
      <c r="AL2439"/>
      <c r="AM2439"/>
      <c r="AN2439"/>
      <c r="AO2439"/>
      <c r="AP2439"/>
      <c r="AQ2439"/>
      <c r="AR2439"/>
      <c r="AS2439"/>
      <c r="AT2439"/>
      <c r="AU2439"/>
      <c r="AV2439"/>
      <c r="AW2439"/>
      <c r="AX2439"/>
      <c r="AY2439"/>
      <c r="AZ2439"/>
      <c r="BA2439"/>
      <c r="BB2439"/>
      <c r="BC2439"/>
      <c r="BD2439"/>
      <c r="BE2439"/>
      <c r="BF2439"/>
      <c r="BG2439"/>
      <c r="BH2439"/>
      <c r="BI2439"/>
      <c r="BJ2439"/>
      <c r="BK2439"/>
      <c r="BL2439"/>
      <c r="BM2439"/>
      <c r="BN2439"/>
      <c r="BO2439"/>
      <c r="BP2439"/>
      <c r="BQ2439"/>
      <c r="BR2439"/>
      <c r="BS2439"/>
      <c r="BT2439"/>
      <c r="BU2439"/>
      <c r="BV2439"/>
      <c r="BW2439"/>
      <c r="BX2439"/>
      <c r="BY2439"/>
      <c r="BZ2439"/>
      <c r="CA2439"/>
      <c r="CB2439"/>
      <c r="CC2439"/>
      <c r="CD2439"/>
      <c r="CE2439"/>
      <c r="CF2439"/>
      <c r="CG2439"/>
      <c r="CH2439"/>
      <c r="CI2439"/>
      <c r="CJ2439"/>
      <c r="CK2439"/>
      <c r="CL2439"/>
      <c r="CN2439"/>
    </row>
    <row r="2440" spans="7:92" x14ac:dyDescent="0.4">
      <c r="G2440"/>
      <c r="I2440"/>
      <c r="J2440"/>
      <c r="R2440"/>
      <c r="S2440"/>
      <c r="T2440"/>
      <c r="U2440"/>
      <c r="V2440"/>
      <c r="W2440"/>
      <c r="X2440"/>
      <c r="Y2440"/>
      <c r="Z2440"/>
      <c r="AA2440"/>
      <c r="AB2440"/>
      <c r="AC2440"/>
      <c r="AD2440"/>
      <c r="AE2440"/>
      <c r="AF2440"/>
      <c r="AG2440"/>
      <c r="AH2440"/>
      <c r="AI2440"/>
      <c r="AJ2440"/>
      <c r="AK2440"/>
      <c r="AL2440"/>
      <c r="AM2440"/>
      <c r="AN2440"/>
      <c r="AO2440"/>
      <c r="AP2440"/>
      <c r="AQ2440"/>
      <c r="AR2440"/>
      <c r="AS2440"/>
      <c r="AT2440"/>
      <c r="AU2440"/>
      <c r="AV2440"/>
      <c r="AW2440"/>
      <c r="AX2440"/>
      <c r="AY2440"/>
      <c r="AZ2440"/>
      <c r="BA2440"/>
      <c r="BB2440"/>
      <c r="BC2440"/>
      <c r="BD2440"/>
      <c r="BE2440"/>
      <c r="BF2440"/>
      <c r="BG2440"/>
      <c r="BH2440"/>
      <c r="BI2440"/>
      <c r="BJ2440"/>
      <c r="BK2440"/>
      <c r="BL2440"/>
      <c r="BM2440"/>
      <c r="BN2440"/>
      <c r="BO2440"/>
      <c r="BP2440"/>
      <c r="BQ2440"/>
      <c r="BR2440"/>
      <c r="BS2440"/>
      <c r="BT2440"/>
      <c r="BU2440"/>
      <c r="BV2440"/>
      <c r="BW2440"/>
      <c r="BX2440"/>
      <c r="BY2440"/>
      <c r="BZ2440"/>
      <c r="CA2440"/>
      <c r="CB2440"/>
      <c r="CC2440"/>
      <c r="CD2440"/>
      <c r="CE2440"/>
      <c r="CF2440"/>
      <c r="CG2440"/>
      <c r="CH2440"/>
      <c r="CI2440"/>
      <c r="CJ2440"/>
      <c r="CK2440"/>
      <c r="CL2440"/>
      <c r="CN2440"/>
    </row>
    <row r="2441" spans="7:92" x14ac:dyDescent="0.4">
      <c r="G2441"/>
      <c r="I2441"/>
      <c r="J2441"/>
      <c r="R2441"/>
      <c r="S2441"/>
      <c r="T2441"/>
      <c r="U2441"/>
      <c r="V2441"/>
      <c r="W2441"/>
      <c r="X2441"/>
      <c r="Y2441"/>
      <c r="Z2441"/>
      <c r="AA2441"/>
      <c r="AB2441"/>
      <c r="AC2441"/>
      <c r="AD2441"/>
      <c r="AE2441"/>
      <c r="AF2441"/>
      <c r="AG2441"/>
      <c r="AH2441"/>
      <c r="AI2441"/>
      <c r="AJ2441"/>
      <c r="AK2441"/>
      <c r="AL2441"/>
      <c r="AM2441"/>
      <c r="AN2441"/>
      <c r="AO2441"/>
      <c r="AP2441"/>
      <c r="AQ2441"/>
      <c r="AR2441"/>
      <c r="AS2441"/>
      <c r="AT2441"/>
      <c r="AU2441"/>
      <c r="AV2441"/>
      <c r="AW2441"/>
      <c r="AX2441"/>
      <c r="AY2441"/>
      <c r="AZ2441"/>
      <c r="BA2441"/>
      <c r="BB2441"/>
      <c r="BC2441"/>
      <c r="BD2441"/>
      <c r="BE2441"/>
      <c r="BF2441"/>
      <c r="BG2441"/>
      <c r="BH2441"/>
      <c r="BI2441"/>
      <c r="BJ2441"/>
      <c r="BK2441"/>
      <c r="BL2441"/>
      <c r="BM2441"/>
      <c r="BN2441"/>
      <c r="BO2441"/>
      <c r="BP2441"/>
      <c r="BQ2441"/>
      <c r="BR2441"/>
      <c r="BS2441"/>
      <c r="BT2441"/>
      <c r="BU2441"/>
      <c r="BV2441"/>
      <c r="BW2441"/>
      <c r="BX2441"/>
      <c r="BY2441"/>
      <c r="BZ2441"/>
      <c r="CA2441"/>
      <c r="CB2441"/>
      <c r="CC2441"/>
      <c r="CD2441"/>
      <c r="CE2441"/>
      <c r="CF2441"/>
      <c r="CG2441"/>
      <c r="CH2441"/>
      <c r="CI2441"/>
      <c r="CJ2441"/>
      <c r="CK2441"/>
      <c r="CL2441"/>
      <c r="CN2441"/>
    </row>
    <row r="2442" spans="7:92" x14ac:dyDescent="0.4">
      <c r="G2442"/>
      <c r="I2442"/>
      <c r="J2442"/>
      <c r="R2442"/>
      <c r="S2442"/>
      <c r="T2442"/>
      <c r="U2442"/>
      <c r="V2442"/>
      <c r="W2442"/>
      <c r="X2442"/>
      <c r="Y2442"/>
      <c r="Z2442"/>
      <c r="AA2442"/>
      <c r="AB2442"/>
      <c r="AC2442"/>
      <c r="AD2442"/>
      <c r="AE2442"/>
      <c r="AF2442"/>
      <c r="AG2442"/>
      <c r="AH2442"/>
      <c r="AI2442"/>
      <c r="AJ2442"/>
      <c r="AK2442"/>
      <c r="AL2442"/>
      <c r="AM2442"/>
      <c r="AN2442"/>
      <c r="AO2442"/>
      <c r="AP2442"/>
      <c r="AQ2442"/>
      <c r="AR2442"/>
      <c r="AS2442"/>
      <c r="AT2442"/>
      <c r="AU2442"/>
      <c r="AV2442"/>
      <c r="AW2442"/>
      <c r="AX2442"/>
      <c r="AY2442"/>
      <c r="AZ2442"/>
      <c r="BA2442"/>
      <c r="BB2442"/>
      <c r="BC2442"/>
      <c r="BD2442"/>
      <c r="BE2442"/>
      <c r="BF2442"/>
      <c r="BG2442"/>
      <c r="BH2442"/>
      <c r="BI2442"/>
      <c r="BJ2442"/>
      <c r="BK2442"/>
      <c r="BL2442"/>
      <c r="BM2442"/>
      <c r="BN2442"/>
      <c r="BO2442"/>
      <c r="BP2442"/>
      <c r="BQ2442"/>
      <c r="BR2442"/>
      <c r="BS2442"/>
      <c r="BT2442"/>
      <c r="BU2442"/>
      <c r="BV2442"/>
      <c r="BW2442"/>
      <c r="BX2442"/>
      <c r="BY2442"/>
      <c r="BZ2442"/>
      <c r="CA2442"/>
      <c r="CB2442"/>
      <c r="CC2442"/>
      <c r="CD2442"/>
      <c r="CE2442"/>
      <c r="CF2442"/>
      <c r="CG2442"/>
      <c r="CH2442"/>
      <c r="CI2442"/>
      <c r="CJ2442"/>
      <c r="CK2442"/>
      <c r="CL2442"/>
      <c r="CN2442"/>
    </row>
    <row r="2443" spans="7:92" x14ac:dyDescent="0.4">
      <c r="G2443"/>
      <c r="I2443"/>
      <c r="J2443"/>
      <c r="R2443"/>
      <c r="S2443"/>
      <c r="T2443"/>
      <c r="U2443"/>
      <c r="V2443"/>
      <c r="W2443"/>
      <c r="X2443"/>
      <c r="Y2443"/>
      <c r="Z2443"/>
      <c r="AA2443"/>
      <c r="AB2443"/>
      <c r="AC2443"/>
      <c r="AD2443"/>
      <c r="AE2443"/>
      <c r="AF2443"/>
      <c r="AG2443"/>
      <c r="AH2443"/>
      <c r="AI2443"/>
      <c r="AJ2443"/>
      <c r="AK2443"/>
      <c r="AL2443"/>
      <c r="AM2443"/>
      <c r="AN2443"/>
      <c r="AO2443"/>
      <c r="AP2443"/>
      <c r="AQ2443"/>
      <c r="AR2443"/>
      <c r="AS2443"/>
      <c r="AT2443"/>
      <c r="AU2443"/>
      <c r="AV2443"/>
      <c r="AW2443"/>
      <c r="AX2443"/>
      <c r="AY2443"/>
      <c r="AZ2443"/>
      <c r="BA2443"/>
      <c r="BB2443"/>
      <c r="BC2443"/>
      <c r="BD2443"/>
      <c r="BE2443"/>
      <c r="BF2443"/>
      <c r="BG2443"/>
      <c r="BH2443"/>
      <c r="BI2443"/>
      <c r="BJ2443"/>
      <c r="BK2443"/>
      <c r="BL2443"/>
      <c r="BM2443"/>
      <c r="BN2443"/>
      <c r="BO2443"/>
      <c r="BP2443"/>
      <c r="BQ2443"/>
      <c r="BR2443"/>
      <c r="BS2443"/>
      <c r="BT2443"/>
      <c r="BU2443"/>
      <c r="BV2443"/>
      <c r="BW2443"/>
      <c r="BX2443"/>
      <c r="BY2443"/>
      <c r="BZ2443"/>
      <c r="CA2443"/>
      <c r="CB2443"/>
      <c r="CC2443"/>
      <c r="CD2443"/>
      <c r="CE2443"/>
      <c r="CF2443"/>
      <c r="CG2443"/>
      <c r="CH2443"/>
      <c r="CI2443"/>
      <c r="CJ2443"/>
      <c r="CK2443"/>
      <c r="CL2443"/>
      <c r="CN2443"/>
    </row>
    <row r="2444" spans="7:92" x14ac:dyDescent="0.4">
      <c r="G2444"/>
      <c r="I2444"/>
      <c r="J2444"/>
      <c r="R2444"/>
      <c r="S2444"/>
      <c r="T2444"/>
      <c r="U2444"/>
      <c r="V2444"/>
      <c r="W2444"/>
      <c r="X2444"/>
      <c r="Y2444"/>
      <c r="Z2444"/>
      <c r="AA2444"/>
      <c r="AB2444"/>
      <c r="AC2444"/>
      <c r="AD2444"/>
      <c r="AE2444"/>
      <c r="AF2444"/>
      <c r="AG2444"/>
      <c r="AH2444"/>
      <c r="AI2444"/>
      <c r="AJ2444"/>
      <c r="AK2444"/>
      <c r="AL2444"/>
      <c r="AM2444"/>
      <c r="AN2444"/>
      <c r="AO2444"/>
      <c r="AP2444"/>
      <c r="AQ2444"/>
      <c r="AR2444"/>
      <c r="AS2444"/>
      <c r="AT2444"/>
      <c r="AU2444"/>
      <c r="AV2444"/>
      <c r="AW2444"/>
      <c r="AX2444"/>
      <c r="AY2444"/>
      <c r="AZ2444"/>
      <c r="BA2444"/>
      <c r="BB2444"/>
      <c r="BC2444"/>
      <c r="BD2444"/>
      <c r="BE2444"/>
      <c r="BF2444"/>
      <c r="BG2444"/>
      <c r="BH2444"/>
      <c r="BI2444"/>
      <c r="BJ2444"/>
      <c r="BK2444"/>
      <c r="BL2444"/>
      <c r="BM2444"/>
      <c r="BN2444"/>
      <c r="BO2444"/>
      <c r="BP2444"/>
      <c r="BQ2444"/>
      <c r="BR2444"/>
      <c r="BS2444"/>
      <c r="BT2444"/>
      <c r="BU2444"/>
      <c r="BV2444"/>
      <c r="BW2444"/>
      <c r="BX2444"/>
      <c r="BY2444"/>
      <c r="BZ2444"/>
      <c r="CA2444"/>
      <c r="CB2444"/>
      <c r="CC2444"/>
      <c r="CD2444"/>
      <c r="CE2444"/>
      <c r="CF2444"/>
      <c r="CG2444"/>
      <c r="CH2444"/>
      <c r="CI2444"/>
      <c r="CJ2444"/>
      <c r="CK2444"/>
      <c r="CL2444"/>
      <c r="CN2444"/>
    </row>
    <row r="2445" spans="7:92" x14ac:dyDescent="0.4">
      <c r="G2445"/>
      <c r="I2445"/>
      <c r="J2445"/>
      <c r="R2445"/>
      <c r="S2445"/>
      <c r="T2445"/>
      <c r="U2445"/>
      <c r="V2445"/>
      <c r="W2445"/>
      <c r="X2445"/>
      <c r="Y2445"/>
      <c r="Z2445"/>
      <c r="AA2445"/>
      <c r="AB2445"/>
      <c r="AC2445"/>
      <c r="AD2445"/>
      <c r="AE2445"/>
      <c r="AF2445"/>
      <c r="AG2445"/>
      <c r="AH2445"/>
      <c r="AI2445"/>
      <c r="AJ2445"/>
      <c r="AK2445"/>
      <c r="AL2445"/>
      <c r="AM2445"/>
      <c r="AN2445"/>
      <c r="AO2445"/>
      <c r="AP2445"/>
      <c r="AQ2445"/>
      <c r="AR2445"/>
      <c r="AS2445"/>
      <c r="AT2445"/>
      <c r="AU2445"/>
      <c r="AV2445"/>
      <c r="AW2445"/>
      <c r="AX2445"/>
      <c r="AY2445"/>
      <c r="AZ2445"/>
      <c r="BA2445"/>
      <c r="BB2445"/>
      <c r="BC2445"/>
      <c r="BD2445"/>
      <c r="BE2445"/>
      <c r="BF2445"/>
      <c r="BG2445"/>
      <c r="BH2445"/>
      <c r="BI2445"/>
      <c r="BJ2445"/>
      <c r="BK2445"/>
      <c r="BL2445"/>
      <c r="BM2445"/>
      <c r="BN2445"/>
      <c r="BO2445"/>
      <c r="BP2445"/>
      <c r="BQ2445"/>
      <c r="BR2445"/>
      <c r="BS2445"/>
      <c r="BT2445"/>
      <c r="BU2445"/>
      <c r="BV2445"/>
      <c r="BW2445"/>
      <c r="BX2445"/>
      <c r="BY2445"/>
      <c r="BZ2445"/>
      <c r="CA2445"/>
      <c r="CB2445"/>
      <c r="CC2445"/>
      <c r="CD2445"/>
      <c r="CE2445"/>
      <c r="CF2445"/>
      <c r="CG2445"/>
      <c r="CH2445"/>
      <c r="CI2445"/>
      <c r="CJ2445"/>
      <c r="CK2445"/>
      <c r="CL2445"/>
      <c r="CN2445"/>
    </row>
    <row r="2446" spans="7:92" x14ac:dyDescent="0.4">
      <c r="G2446"/>
      <c r="I2446"/>
      <c r="J2446"/>
      <c r="R2446"/>
      <c r="S2446"/>
      <c r="T2446"/>
      <c r="U2446"/>
      <c r="V2446"/>
      <c r="W2446"/>
      <c r="X2446"/>
      <c r="Y2446"/>
      <c r="Z2446"/>
      <c r="AA2446"/>
      <c r="AB2446"/>
      <c r="AC2446"/>
      <c r="AD2446"/>
      <c r="AE2446"/>
      <c r="AF2446"/>
      <c r="AG2446"/>
      <c r="AH2446"/>
      <c r="AI2446"/>
      <c r="AJ2446"/>
      <c r="AK2446"/>
      <c r="AL2446"/>
      <c r="AM2446"/>
      <c r="AN2446"/>
      <c r="AO2446"/>
      <c r="AP2446"/>
      <c r="AQ2446"/>
      <c r="AR2446"/>
      <c r="AS2446"/>
      <c r="AT2446"/>
      <c r="AU2446"/>
      <c r="AV2446"/>
      <c r="AW2446"/>
      <c r="AX2446"/>
      <c r="AY2446"/>
      <c r="AZ2446"/>
      <c r="BA2446"/>
      <c r="BB2446"/>
      <c r="BC2446"/>
      <c r="BD2446"/>
      <c r="BE2446"/>
      <c r="BF2446"/>
      <c r="BG2446"/>
      <c r="BH2446"/>
      <c r="BI2446"/>
      <c r="BJ2446"/>
      <c r="BK2446"/>
      <c r="BL2446"/>
      <c r="BM2446"/>
      <c r="BN2446"/>
      <c r="BO2446"/>
      <c r="BP2446"/>
      <c r="BQ2446"/>
      <c r="BR2446"/>
      <c r="BS2446"/>
      <c r="BT2446"/>
      <c r="BU2446"/>
      <c r="BV2446"/>
      <c r="BW2446"/>
      <c r="BX2446"/>
      <c r="BY2446"/>
      <c r="BZ2446"/>
      <c r="CA2446"/>
      <c r="CB2446"/>
      <c r="CC2446"/>
      <c r="CD2446"/>
      <c r="CE2446"/>
      <c r="CF2446"/>
      <c r="CG2446"/>
      <c r="CH2446"/>
      <c r="CI2446"/>
      <c r="CJ2446"/>
      <c r="CK2446"/>
      <c r="CL2446"/>
      <c r="CN2446"/>
    </row>
    <row r="2447" spans="7:92" x14ac:dyDescent="0.4">
      <c r="G2447"/>
      <c r="I2447"/>
      <c r="J2447"/>
      <c r="R2447"/>
      <c r="S2447"/>
      <c r="T2447"/>
      <c r="U2447"/>
      <c r="V2447"/>
      <c r="W2447"/>
      <c r="X2447"/>
      <c r="Y2447"/>
      <c r="Z2447"/>
      <c r="AA2447"/>
      <c r="AB2447"/>
      <c r="AC2447"/>
      <c r="AD2447"/>
      <c r="AE2447"/>
      <c r="AF2447"/>
      <c r="AG2447"/>
      <c r="AH2447"/>
      <c r="AI2447"/>
      <c r="AJ2447"/>
      <c r="AK2447"/>
      <c r="AL2447"/>
      <c r="AM2447"/>
      <c r="AN2447"/>
      <c r="AO2447"/>
      <c r="AP2447"/>
      <c r="AQ2447"/>
      <c r="AR2447"/>
      <c r="AS2447"/>
      <c r="AT2447"/>
      <c r="AU2447"/>
      <c r="AV2447"/>
      <c r="AW2447"/>
      <c r="AX2447"/>
      <c r="AY2447"/>
      <c r="AZ2447"/>
      <c r="BA2447"/>
      <c r="BB2447"/>
      <c r="BC2447"/>
      <c r="BD2447"/>
      <c r="BE2447"/>
      <c r="BF2447"/>
      <c r="BG2447"/>
      <c r="BH2447"/>
      <c r="BI2447"/>
      <c r="BJ2447"/>
      <c r="BK2447"/>
      <c r="BL2447"/>
      <c r="BM2447"/>
      <c r="BN2447"/>
      <c r="BO2447"/>
      <c r="BP2447"/>
      <c r="BQ2447"/>
      <c r="BR2447"/>
      <c r="BS2447"/>
      <c r="BT2447"/>
      <c r="BU2447"/>
      <c r="BV2447"/>
      <c r="BW2447"/>
      <c r="BX2447"/>
      <c r="BY2447"/>
      <c r="BZ2447"/>
      <c r="CA2447"/>
      <c r="CB2447"/>
      <c r="CC2447"/>
      <c r="CD2447"/>
      <c r="CE2447"/>
      <c r="CF2447"/>
      <c r="CG2447"/>
      <c r="CH2447"/>
      <c r="CI2447"/>
      <c r="CJ2447"/>
      <c r="CK2447"/>
      <c r="CL2447"/>
      <c r="CN2447"/>
    </row>
    <row r="2448" spans="7:92" x14ac:dyDescent="0.4">
      <c r="G2448"/>
      <c r="I2448"/>
      <c r="J2448"/>
      <c r="R2448"/>
      <c r="S2448"/>
      <c r="T2448"/>
      <c r="U2448"/>
      <c r="V2448"/>
      <c r="W2448"/>
      <c r="X2448"/>
      <c r="Y2448"/>
      <c r="Z2448"/>
      <c r="AA2448"/>
      <c r="AB2448"/>
      <c r="AC2448"/>
      <c r="AD2448"/>
      <c r="AE2448"/>
      <c r="AF2448"/>
      <c r="AG2448"/>
      <c r="AH2448"/>
      <c r="AI2448"/>
      <c r="AJ2448"/>
      <c r="AK2448"/>
      <c r="AL2448"/>
      <c r="AM2448"/>
      <c r="AN2448"/>
      <c r="AO2448"/>
      <c r="AP2448"/>
      <c r="AQ2448"/>
      <c r="AR2448"/>
      <c r="AS2448"/>
      <c r="AT2448"/>
      <c r="AU2448"/>
      <c r="AV2448"/>
      <c r="AW2448"/>
      <c r="AX2448"/>
      <c r="AY2448"/>
      <c r="AZ2448"/>
      <c r="BA2448"/>
      <c r="BB2448"/>
      <c r="BC2448"/>
      <c r="BD2448"/>
      <c r="BE2448"/>
      <c r="BF2448"/>
      <c r="BG2448"/>
      <c r="BH2448"/>
      <c r="BI2448"/>
      <c r="BJ2448"/>
      <c r="BK2448"/>
      <c r="BL2448"/>
      <c r="BM2448"/>
      <c r="BN2448"/>
      <c r="BO2448"/>
      <c r="BP2448"/>
      <c r="BQ2448"/>
      <c r="BR2448"/>
      <c r="BS2448"/>
      <c r="BT2448"/>
      <c r="BU2448"/>
      <c r="BV2448"/>
      <c r="BW2448"/>
      <c r="BX2448"/>
      <c r="BY2448"/>
      <c r="BZ2448"/>
      <c r="CA2448"/>
      <c r="CB2448"/>
      <c r="CC2448"/>
      <c r="CD2448"/>
      <c r="CE2448"/>
      <c r="CF2448"/>
      <c r="CG2448"/>
      <c r="CH2448"/>
      <c r="CI2448"/>
      <c r="CJ2448"/>
      <c r="CK2448"/>
      <c r="CL2448"/>
      <c r="CN2448"/>
    </row>
    <row r="2449" spans="7:92" x14ac:dyDescent="0.4">
      <c r="G2449"/>
      <c r="I2449"/>
      <c r="J2449"/>
      <c r="R2449"/>
      <c r="S2449"/>
      <c r="T2449"/>
      <c r="U2449"/>
      <c r="V2449"/>
      <c r="W2449"/>
      <c r="X2449"/>
      <c r="Y2449"/>
      <c r="Z2449"/>
      <c r="AA2449"/>
      <c r="AB2449"/>
      <c r="AC2449"/>
      <c r="AD2449"/>
      <c r="AE2449"/>
      <c r="AF2449"/>
      <c r="AG2449"/>
      <c r="AH2449"/>
      <c r="AI2449"/>
      <c r="AJ2449"/>
      <c r="AK2449"/>
      <c r="AL2449"/>
      <c r="AM2449"/>
      <c r="AN2449"/>
      <c r="AO2449"/>
      <c r="AP2449"/>
      <c r="AQ2449"/>
      <c r="AR2449"/>
      <c r="AS2449"/>
      <c r="AT2449"/>
      <c r="AU2449"/>
      <c r="AV2449"/>
      <c r="AW2449"/>
      <c r="AX2449"/>
      <c r="AY2449"/>
      <c r="AZ2449"/>
      <c r="BA2449"/>
      <c r="BB2449"/>
      <c r="BC2449"/>
      <c r="BD2449"/>
      <c r="BE2449"/>
      <c r="BF2449"/>
      <c r="BG2449"/>
      <c r="BH2449"/>
      <c r="BI2449"/>
      <c r="BJ2449"/>
      <c r="BK2449"/>
      <c r="BL2449"/>
      <c r="BM2449"/>
      <c r="BN2449"/>
      <c r="BO2449"/>
      <c r="BP2449"/>
      <c r="BQ2449"/>
      <c r="BR2449"/>
      <c r="BS2449"/>
      <c r="BT2449"/>
      <c r="BU2449"/>
      <c r="BV2449"/>
      <c r="BW2449"/>
      <c r="BX2449"/>
      <c r="BY2449"/>
      <c r="BZ2449"/>
      <c r="CA2449"/>
      <c r="CB2449"/>
      <c r="CC2449"/>
      <c r="CD2449"/>
      <c r="CE2449"/>
      <c r="CF2449"/>
      <c r="CG2449"/>
      <c r="CH2449"/>
      <c r="CI2449"/>
      <c r="CJ2449"/>
      <c r="CK2449"/>
      <c r="CL2449"/>
      <c r="CN2449"/>
    </row>
    <row r="2450" spans="7:92" x14ac:dyDescent="0.4">
      <c r="G2450"/>
      <c r="I2450"/>
      <c r="J2450"/>
      <c r="R2450"/>
      <c r="S2450"/>
      <c r="T2450"/>
      <c r="U2450"/>
      <c r="V2450"/>
      <c r="W2450"/>
      <c r="X2450"/>
      <c r="Y2450"/>
      <c r="Z2450"/>
      <c r="AA2450"/>
      <c r="AB2450"/>
      <c r="AC2450"/>
      <c r="AD2450"/>
      <c r="AE2450"/>
      <c r="AF2450"/>
      <c r="AG2450"/>
      <c r="AH2450"/>
      <c r="AI2450"/>
      <c r="AJ2450"/>
      <c r="AK2450"/>
      <c r="AL2450"/>
      <c r="AM2450"/>
      <c r="AN2450"/>
      <c r="AO2450"/>
      <c r="AP2450"/>
      <c r="AQ2450"/>
      <c r="AR2450"/>
      <c r="AS2450"/>
      <c r="AT2450"/>
      <c r="AU2450"/>
      <c r="AV2450"/>
      <c r="AW2450"/>
      <c r="AX2450"/>
      <c r="AY2450"/>
      <c r="AZ2450"/>
      <c r="BA2450"/>
      <c r="BB2450"/>
      <c r="BC2450"/>
      <c r="BD2450"/>
      <c r="BE2450"/>
      <c r="BF2450"/>
      <c r="BG2450"/>
      <c r="BH2450"/>
      <c r="BI2450"/>
      <c r="BJ2450"/>
      <c r="BK2450"/>
      <c r="BL2450"/>
      <c r="BM2450"/>
      <c r="BN2450"/>
      <c r="BO2450"/>
      <c r="BP2450"/>
      <c r="BQ2450"/>
      <c r="BR2450"/>
      <c r="BS2450"/>
      <c r="BT2450"/>
      <c r="BU2450"/>
      <c r="BV2450"/>
      <c r="BW2450"/>
      <c r="BX2450"/>
      <c r="BY2450"/>
      <c r="BZ2450"/>
      <c r="CA2450"/>
      <c r="CB2450"/>
      <c r="CC2450"/>
      <c r="CD2450"/>
      <c r="CE2450"/>
      <c r="CF2450"/>
      <c r="CG2450"/>
      <c r="CH2450"/>
      <c r="CI2450"/>
      <c r="CJ2450"/>
      <c r="CK2450"/>
      <c r="CL2450"/>
      <c r="CN2450"/>
    </row>
    <row r="2451" spans="7:92" x14ac:dyDescent="0.4">
      <c r="G2451"/>
      <c r="I2451"/>
      <c r="J2451"/>
      <c r="R2451"/>
      <c r="S2451"/>
      <c r="T2451"/>
      <c r="U2451"/>
      <c r="V2451"/>
      <c r="W2451"/>
      <c r="X2451"/>
      <c r="Y2451"/>
      <c r="Z2451"/>
      <c r="AA2451"/>
      <c r="AB2451"/>
      <c r="AC2451"/>
      <c r="AD2451"/>
      <c r="AE2451"/>
      <c r="AF2451"/>
      <c r="AG2451"/>
      <c r="AH2451"/>
      <c r="AI2451"/>
      <c r="AJ2451"/>
      <c r="AK2451"/>
      <c r="AL2451"/>
      <c r="AM2451"/>
      <c r="AN2451"/>
      <c r="AO2451"/>
      <c r="AP2451"/>
      <c r="AQ2451"/>
      <c r="AR2451"/>
      <c r="AS2451"/>
      <c r="AT2451"/>
      <c r="AU2451"/>
      <c r="AV2451"/>
      <c r="AW2451"/>
      <c r="AX2451"/>
      <c r="AY2451"/>
      <c r="AZ2451"/>
      <c r="BA2451"/>
      <c r="BB2451"/>
      <c r="BC2451"/>
      <c r="BD2451"/>
      <c r="BE2451"/>
      <c r="BF2451"/>
      <c r="BG2451"/>
      <c r="BH2451"/>
      <c r="BI2451"/>
      <c r="BJ2451"/>
      <c r="BK2451"/>
      <c r="BL2451"/>
      <c r="BM2451"/>
      <c r="BN2451"/>
      <c r="BO2451"/>
      <c r="BP2451"/>
      <c r="BQ2451"/>
      <c r="BR2451"/>
      <c r="BS2451"/>
      <c r="BT2451"/>
      <c r="BU2451"/>
      <c r="BV2451"/>
      <c r="BW2451"/>
      <c r="BX2451"/>
      <c r="BY2451"/>
      <c r="BZ2451"/>
      <c r="CA2451"/>
      <c r="CB2451"/>
      <c r="CC2451"/>
      <c r="CD2451"/>
      <c r="CE2451"/>
      <c r="CF2451"/>
      <c r="CG2451"/>
      <c r="CH2451"/>
      <c r="CI2451"/>
      <c r="CJ2451"/>
      <c r="CK2451"/>
      <c r="CL2451"/>
      <c r="CN2451"/>
    </row>
    <row r="2452" spans="7:92" x14ac:dyDescent="0.4">
      <c r="G2452"/>
      <c r="I2452"/>
      <c r="J2452"/>
      <c r="R2452"/>
      <c r="S2452"/>
      <c r="T2452"/>
      <c r="U2452"/>
      <c r="V2452"/>
      <c r="W2452"/>
      <c r="X2452"/>
      <c r="Y2452"/>
      <c r="Z2452"/>
      <c r="AA2452"/>
      <c r="AB2452"/>
      <c r="AC2452"/>
      <c r="AD2452"/>
      <c r="AE2452"/>
      <c r="AF2452"/>
      <c r="AG2452"/>
      <c r="AH2452"/>
      <c r="AI2452"/>
      <c r="AJ2452"/>
      <c r="AK2452"/>
      <c r="AL2452"/>
      <c r="AM2452"/>
      <c r="AN2452"/>
      <c r="AO2452"/>
      <c r="AP2452"/>
      <c r="AQ2452"/>
      <c r="AR2452"/>
      <c r="AS2452"/>
      <c r="AT2452"/>
      <c r="AU2452"/>
      <c r="AV2452"/>
      <c r="AW2452"/>
      <c r="AX2452"/>
      <c r="AY2452"/>
      <c r="AZ2452"/>
      <c r="BA2452"/>
      <c r="BB2452"/>
      <c r="BC2452"/>
      <c r="BD2452"/>
      <c r="BE2452"/>
      <c r="BF2452"/>
      <c r="BG2452"/>
      <c r="BH2452"/>
      <c r="BI2452"/>
      <c r="BJ2452"/>
      <c r="BK2452"/>
      <c r="BL2452"/>
      <c r="BM2452"/>
      <c r="BN2452"/>
      <c r="BO2452"/>
      <c r="BP2452"/>
      <c r="BQ2452"/>
      <c r="BR2452"/>
      <c r="BS2452"/>
      <c r="BT2452"/>
      <c r="BU2452"/>
      <c r="BV2452"/>
      <c r="BW2452"/>
      <c r="BX2452"/>
      <c r="BY2452"/>
      <c r="BZ2452"/>
      <c r="CA2452"/>
      <c r="CB2452"/>
      <c r="CC2452"/>
      <c r="CD2452"/>
      <c r="CE2452"/>
      <c r="CF2452"/>
      <c r="CG2452"/>
      <c r="CH2452"/>
      <c r="CI2452"/>
      <c r="CJ2452"/>
      <c r="CK2452"/>
      <c r="CL2452"/>
      <c r="CN2452"/>
    </row>
    <row r="2453" spans="7:92" x14ac:dyDescent="0.4">
      <c r="G2453"/>
      <c r="I2453"/>
      <c r="J2453"/>
      <c r="R2453"/>
      <c r="S2453"/>
      <c r="T2453"/>
      <c r="U2453"/>
      <c r="V2453"/>
      <c r="W2453"/>
      <c r="X2453"/>
      <c r="Y2453"/>
      <c r="Z2453"/>
      <c r="AA2453"/>
      <c r="AB2453"/>
      <c r="AC2453"/>
      <c r="AD2453"/>
      <c r="AE2453"/>
      <c r="AF2453"/>
      <c r="AG2453"/>
      <c r="AH2453"/>
      <c r="AI2453"/>
      <c r="AJ2453"/>
      <c r="AK2453"/>
      <c r="AL2453"/>
      <c r="AM2453"/>
      <c r="AN2453"/>
      <c r="AO2453"/>
      <c r="AP2453"/>
      <c r="AQ2453"/>
      <c r="AR2453"/>
      <c r="AS2453"/>
      <c r="AT2453"/>
      <c r="AU2453"/>
      <c r="AV2453"/>
      <c r="AW2453"/>
      <c r="AX2453"/>
      <c r="AY2453"/>
      <c r="AZ2453"/>
      <c r="BA2453"/>
      <c r="BB2453"/>
      <c r="BC2453"/>
      <c r="BD2453"/>
      <c r="BE2453"/>
      <c r="BF2453"/>
      <c r="BG2453"/>
      <c r="BH2453"/>
      <c r="BI2453"/>
      <c r="BJ2453"/>
      <c r="BK2453"/>
      <c r="BL2453"/>
      <c r="BM2453"/>
      <c r="BN2453"/>
      <c r="BO2453"/>
      <c r="BP2453"/>
      <c r="BQ2453"/>
      <c r="BR2453"/>
      <c r="BS2453"/>
      <c r="BT2453"/>
      <c r="BU2453"/>
      <c r="BV2453"/>
      <c r="BW2453"/>
      <c r="BX2453"/>
      <c r="BY2453"/>
      <c r="BZ2453"/>
      <c r="CA2453"/>
      <c r="CB2453"/>
      <c r="CC2453"/>
      <c r="CD2453"/>
      <c r="CE2453"/>
      <c r="CF2453"/>
      <c r="CG2453"/>
      <c r="CH2453"/>
      <c r="CI2453"/>
      <c r="CJ2453"/>
      <c r="CK2453"/>
      <c r="CL2453"/>
      <c r="CN2453"/>
    </row>
    <row r="2454" spans="7:92" x14ac:dyDescent="0.4">
      <c r="G2454"/>
      <c r="I2454"/>
      <c r="J2454"/>
      <c r="R2454"/>
      <c r="S2454"/>
      <c r="T2454"/>
      <c r="U2454"/>
      <c r="V2454"/>
      <c r="W2454"/>
      <c r="X2454"/>
      <c r="Y2454"/>
      <c r="Z2454"/>
      <c r="AA2454"/>
      <c r="AB2454"/>
      <c r="AC2454"/>
      <c r="AD2454"/>
      <c r="AE2454"/>
      <c r="AF2454"/>
      <c r="AG2454"/>
      <c r="AH2454"/>
      <c r="AI2454"/>
      <c r="AJ2454"/>
      <c r="AK2454"/>
      <c r="AL2454"/>
      <c r="AM2454"/>
      <c r="AN2454"/>
      <c r="AO2454"/>
      <c r="AP2454"/>
      <c r="AQ2454"/>
      <c r="AR2454"/>
      <c r="AS2454"/>
      <c r="AT2454"/>
      <c r="AU2454"/>
      <c r="AV2454"/>
      <c r="AW2454"/>
      <c r="AX2454"/>
      <c r="AY2454"/>
      <c r="AZ2454"/>
      <c r="BA2454"/>
      <c r="BB2454"/>
      <c r="BC2454"/>
      <c r="BD2454"/>
      <c r="BE2454"/>
      <c r="BF2454"/>
      <c r="BG2454"/>
      <c r="BH2454"/>
      <c r="BI2454"/>
      <c r="BJ2454"/>
      <c r="BK2454"/>
      <c r="BL2454"/>
      <c r="BM2454"/>
      <c r="BN2454"/>
      <c r="BO2454"/>
      <c r="BP2454"/>
      <c r="BQ2454"/>
      <c r="BR2454"/>
      <c r="BS2454"/>
      <c r="BT2454"/>
      <c r="BU2454"/>
      <c r="BV2454"/>
      <c r="BW2454"/>
      <c r="BX2454"/>
      <c r="BY2454"/>
      <c r="BZ2454"/>
      <c r="CA2454"/>
      <c r="CB2454"/>
      <c r="CC2454"/>
      <c r="CD2454"/>
      <c r="CE2454"/>
      <c r="CF2454"/>
      <c r="CG2454"/>
      <c r="CH2454"/>
      <c r="CI2454"/>
      <c r="CJ2454"/>
      <c r="CK2454"/>
      <c r="CL2454"/>
      <c r="CN2454"/>
    </row>
    <row r="2455" spans="7:92" x14ac:dyDescent="0.4">
      <c r="G2455"/>
      <c r="I2455"/>
      <c r="J2455"/>
      <c r="R2455"/>
      <c r="S2455"/>
      <c r="T2455"/>
      <c r="U2455"/>
      <c r="V2455"/>
      <c r="W2455"/>
      <c r="X2455"/>
      <c r="Y2455"/>
      <c r="Z2455"/>
      <c r="AA2455"/>
      <c r="AB2455"/>
      <c r="AC2455"/>
      <c r="AD2455"/>
      <c r="AE2455"/>
      <c r="AF2455"/>
      <c r="AG2455"/>
      <c r="AH2455"/>
      <c r="AI2455"/>
      <c r="AJ2455"/>
      <c r="AK2455"/>
      <c r="AL2455"/>
      <c r="AM2455"/>
      <c r="AN2455"/>
      <c r="AO2455"/>
      <c r="AP2455"/>
      <c r="AQ2455"/>
      <c r="AR2455"/>
      <c r="AS2455"/>
      <c r="AT2455"/>
      <c r="AU2455"/>
      <c r="AV2455"/>
      <c r="AW2455"/>
      <c r="AX2455"/>
      <c r="AY2455"/>
      <c r="AZ2455"/>
      <c r="BA2455"/>
      <c r="BB2455"/>
      <c r="BC2455"/>
      <c r="BD2455"/>
      <c r="BE2455"/>
      <c r="BF2455"/>
      <c r="BG2455"/>
      <c r="BH2455"/>
      <c r="BI2455"/>
      <c r="BJ2455"/>
      <c r="BK2455"/>
      <c r="BL2455"/>
      <c r="BM2455"/>
      <c r="BN2455"/>
      <c r="BO2455"/>
      <c r="BP2455"/>
      <c r="BQ2455"/>
      <c r="BR2455"/>
      <c r="BS2455"/>
      <c r="BT2455"/>
      <c r="BU2455"/>
      <c r="BV2455"/>
      <c r="BW2455"/>
      <c r="BX2455"/>
      <c r="BY2455"/>
      <c r="BZ2455"/>
      <c r="CA2455"/>
      <c r="CB2455"/>
      <c r="CC2455"/>
      <c r="CD2455"/>
      <c r="CE2455"/>
      <c r="CF2455"/>
      <c r="CG2455"/>
      <c r="CH2455"/>
      <c r="CI2455"/>
      <c r="CJ2455"/>
      <c r="CK2455"/>
      <c r="CL2455"/>
      <c r="CN2455"/>
    </row>
    <row r="2456" spans="7:92" x14ac:dyDescent="0.4">
      <c r="G2456"/>
      <c r="I2456"/>
      <c r="J2456"/>
      <c r="R2456"/>
      <c r="S2456"/>
      <c r="T2456"/>
      <c r="U2456"/>
      <c r="V2456"/>
      <c r="W2456"/>
      <c r="X2456"/>
      <c r="Y2456"/>
      <c r="Z2456"/>
      <c r="AA2456"/>
      <c r="AB2456"/>
      <c r="AC2456"/>
      <c r="AD2456"/>
      <c r="AE2456"/>
      <c r="AF2456"/>
      <c r="AG2456"/>
      <c r="AH2456"/>
      <c r="AI2456"/>
      <c r="AJ2456"/>
      <c r="AK2456"/>
      <c r="AL2456"/>
      <c r="AM2456"/>
      <c r="AN2456"/>
      <c r="AO2456"/>
      <c r="AP2456"/>
      <c r="AQ2456"/>
      <c r="AR2456"/>
      <c r="AS2456"/>
      <c r="AT2456"/>
      <c r="AU2456"/>
      <c r="AV2456"/>
      <c r="AW2456"/>
      <c r="AX2456"/>
      <c r="AY2456"/>
      <c r="AZ2456"/>
      <c r="BA2456"/>
      <c r="BB2456"/>
      <c r="BC2456"/>
      <c r="BD2456"/>
      <c r="BE2456"/>
      <c r="BF2456"/>
      <c r="BG2456"/>
      <c r="BH2456"/>
      <c r="BI2456"/>
      <c r="BJ2456"/>
      <c r="BK2456"/>
      <c r="BL2456"/>
      <c r="BM2456"/>
      <c r="BN2456"/>
      <c r="BO2456"/>
      <c r="BP2456"/>
      <c r="BQ2456"/>
      <c r="BR2456"/>
      <c r="BS2456"/>
      <c r="BT2456"/>
      <c r="BU2456"/>
      <c r="BV2456"/>
      <c r="BW2456"/>
      <c r="BX2456"/>
      <c r="BY2456"/>
      <c r="BZ2456"/>
      <c r="CA2456"/>
      <c r="CB2456"/>
      <c r="CC2456"/>
      <c r="CD2456"/>
      <c r="CE2456"/>
      <c r="CF2456"/>
      <c r="CG2456"/>
      <c r="CH2456"/>
      <c r="CI2456"/>
      <c r="CJ2456"/>
      <c r="CK2456"/>
      <c r="CL2456"/>
      <c r="CN2456"/>
    </row>
    <row r="2457" spans="7:92" x14ac:dyDescent="0.4">
      <c r="G2457"/>
      <c r="I2457"/>
      <c r="J2457"/>
      <c r="R2457"/>
      <c r="S2457"/>
      <c r="T2457"/>
      <c r="U2457"/>
      <c r="V2457"/>
      <c r="W2457"/>
      <c r="X2457"/>
      <c r="Y2457"/>
      <c r="Z2457"/>
      <c r="AA2457"/>
      <c r="AB2457"/>
      <c r="AC2457"/>
      <c r="AD2457"/>
      <c r="AE2457"/>
      <c r="AF2457"/>
      <c r="AG2457"/>
      <c r="AH2457"/>
      <c r="AI2457"/>
      <c r="AJ2457"/>
      <c r="AK2457"/>
      <c r="AL2457"/>
      <c r="AM2457"/>
      <c r="AN2457"/>
      <c r="AO2457"/>
      <c r="AP2457"/>
      <c r="AQ2457"/>
      <c r="AR2457"/>
      <c r="AS2457"/>
      <c r="AT2457"/>
      <c r="AU2457"/>
      <c r="AV2457"/>
      <c r="AW2457"/>
      <c r="AX2457"/>
      <c r="AY2457"/>
      <c r="AZ2457"/>
      <c r="BA2457"/>
      <c r="BB2457"/>
      <c r="BC2457"/>
      <c r="BD2457"/>
      <c r="BE2457"/>
      <c r="BF2457"/>
      <c r="BG2457"/>
      <c r="BH2457"/>
      <c r="BI2457"/>
      <c r="BJ2457"/>
      <c r="BK2457"/>
      <c r="BL2457"/>
      <c r="BM2457"/>
      <c r="BN2457"/>
      <c r="BO2457"/>
      <c r="BP2457"/>
      <c r="BQ2457"/>
      <c r="BR2457"/>
      <c r="BS2457"/>
      <c r="BT2457"/>
      <c r="BU2457"/>
      <c r="BV2457"/>
      <c r="BW2457"/>
      <c r="BX2457"/>
      <c r="BY2457"/>
      <c r="BZ2457"/>
      <c r="CA2457"/>
      <c r="CB2457"/>
      <c r="CC2457"/>
      <c r="CD2457"/>
      <c r="CE2457"/>
      <c r="CF2457"/>
      <c r="CG2457"/>
      <c r="CH2457"/>
      <c r="CI2457"/>
      <c r="CJ2457"/>
      <c r="CK2457"/>
      <c r="CL2457"/>
      <c r="CN2457"/>
    </row>
    <row r="2458" spans="7:92" x14ac:dyDescent="0.4">
      <c r="G2458"/>
      <c r="I2458"/>
      <c r="J2458"/>
      <c r="R2458"/>
      <c r="S2458"/>
      <c r="T2458"/>
      <c r="U2458"/>
      <c r="V2458"/>
      <c r="W2458"/>
      <c r="X2458"/>
      <c r="Y2458"/>
      <c r="Z2458"/>
      <c r="AA2458"/>
      <c r="AB2458"/>
      <c r="AC2458"/>
      <c r="AD2458"/>
      <c r="AE2458"/>
      <c r="AF2458"/>
      <c r="AG2458"/>
      <c r="AH2458"/>
      <c r="AI2458"/>
      <c r="AJ2458"/>
      <c r="AK2458"/>
      <c r="AL2458"/>
      <c r="AM2458"/>
      <c r="AN2458"/>
      <c r="AO2458"/>
      <c r="AP2458"/>
      <c r="AQ2458"/>
      <c r="AR2458"/>
      <c r="AS2458"/>
      <c r="AT2458"/>
      <c r="AU2458"/>
      <c r="AV2458"/>
      <c r="AW2458"/>
      <c r="AX2458"/>
      <c r="AY2458"/>
      <c r="AZ2458"/>
      <c r="BA2458"/>
      <c r="BB2458"/>
      <c r="BC2458"/>
      <c r="BD2458"/>
      <c r="BE2458"/>
      <c r="BF2458"/>
      <c r="BG2458"/>
      <c r="BH2458"/>
      <c r="BI2458"/>
      <c r="BJ2458"/>
      <c r="BK2458"/>
      <c r="BL2458"/>
      <c r="BM2458"/>
      <c r="BN2458"/>
      <c r="BO2458"/>
      <c r="BP2458"/>
      <c r="BQ2458"/>
      <c r="BR2458"/>
      <c r="BS2458"/>
      <c r="BT2458"/>
      <c r="BU2458"/>
      <c r="BV2458"/>
      <c r="BW2458"/>
      <c r="BX2458"/>
      <c r="BY2458"/>
      <c r="BZ2458"/>
      <c r="CA2458"/>
      <c r="CB2458"/>
      <c r="CC2458"/>
      <c r="CD2458"/>
      <c r="CE2458"/>
      <c r="CF2458"/>
      <c r="CG2458"/>
      <c r="CH2458"/>
      <c r="CI2458"/>
      <c r="CJ2458"/>
      <c r="CK2458"/>
      <c r="CL2458"/>
      <c r="CN2458"/>
    </row>
    <row r="2459" spans="7:92" x14ac:dyDescent="0.4">
      <c r="G2459"/>
      <c r="I2459"/>
      <c r="J2459"/>
      <c r="R2459"/>
      <c r="S2459"/>
      <c r="T2459"/>
      <c r="U2459"/>
      <c r="V2459"/>
      <c r="W2459"/>
      <c r="X2459"/>
      <c r="Y2459"/>
      <c r="Z2459"/>
      <c r="AA2459"/>
      <c r="AB2459"/>
      <c r="AC2459"/>
      <c r="AD2459"/>
      <c r="AE2459"/>
      <c r="AF2459"/>
      <c r="AG2459"/>
      <c r="AH2459"/>
      <c r="AI2459"/>
      <c r="AJ2459"/>
      <c r="AK2459"/>
      <c r="AL2459"/>
      <c r="AM2459"/>
      <c r="AN2459"/>
      <c r="AO2459"/>
      <c r="AP2459"/>
      <c r="AQ2459"/>
      <c r="AR2459"/>
      <c r="AS2459"/>
      <c r="AT2459"/>
      <c r="AU2459"/>
      <c r="AV2459"/>
      <c r="AW2459"/>
      <c r="AX2459"/>
      <c r="AY2459"/>
      <c r="AZ2459"/>
      <c r="BA2459"/>
      <c r="BB2459"/>
      <c r="BC2459"/>
      <c r="BD2459"/>
      <c r="BE2459"/>
      <c r="BF2459"/>
      <c r="BG2459"/>
      <c r="BH2459"/>
      <c r="BI2459"/>
      <c r="BJ2459"/>
      <c r="BK2459"/>
      <c r="BL2459"/>
      <c r="BM2459"/>
      <c r="BN2459"/>
      <c r="BO2459"/>
      <c r="BP2459"/>
      <c r="BQ2459"/>
      <c r="BR2459"/>
      <c r="BS2459"/>
      <c r="BT2459"/>
      <c r="BU2459"/>
      <c r="BV2459"/>
      <c r="BW2459"/>
      <c r="BX2459"/>
      <c r="BY2459"/>
      <c r="BZ2459"/>
      <c r="CA2459"/>
      <c r="CB2459"/>
      <c r="CC2459"/>
      <c r="CD2459"/>
      <c r="CE2459"/>
      <c r="CF2459"/>
      <c r="CG2459"/>
      <c r="CH2459"/>
      <c r="CI2459"/>
      <c r="CJ2459"/>
      <c r="CK2459"/>
      <c r="CL2459"/>
      <c r="CN2459"/>
    </row>
    <row r="2460" spans="7:92" x14ac:dyDescent="0.4">
      <c r="G2460"/>
      <c r="I2460"/>
      <c r="J2460"/>
      <c r="R2460"/>
      <c r="S2460"/>
      <c r="T2460"/>
      <c r="U2460"/>
      <c r="V2460"/>
      <c r="W2460"/>
      <c r="X2460"/>
      <c r="Y2460"/>
      <c r="Z2460"/>
      <c r="AA2460"/>
      <c r="AB2460"/>
      <c r="AC2460"/>
      <c r="AD2460"/>
      <c r="AE2460"/>
      <c r="AF2460"/>
      <c r="AG2460"/>
      <c r="AH2460"/>
      <c r="AI2460"/>
      <c r="AJ2460"/>
      <c r="AK2460"/>
      <c r="AL2460"/>
      <c r="AM2460"/>
      <c r="AN2460"/>
      <c r="AO2460"/>
      <c r="AP2460"/>
      <c r="AQ2460"/>
      <c r="AR2460"/>
      <c r="AS2460"/>
      <c r="AT2460"/>
      <c r="AU2460"/>
      <c r="AV2460"/>
      <c r="AW2460"/>
      <c r="AX2460"/>
      <c r="AY2460"/>
      <c r="AZ2460"/>
      <c r="BA2460"/>
      <c r="BB2460"/>
      <c r="BC2460"/>
      <c r="BD2460"/>
      <c r="BE2460"/>
      <c r="BF2460"/>
      <c r="BG2460"/>
      <c r="BH2460"/>
      <c r="BI2460"/>
      <c r="BJ2460"/>
      <c r="BK2460"/>
      <c r="BL2460"/>
      <c r="BM2460"/>
      <c r="BN2460"/>
      <c r="BO2460"/>
      <c r="BP2460"/>
      <c r="BQ2460"/>
      <c r="BR2460"/>
      <c r="BS2460"/>
      <c r="BT2460"/>
      <c r="BU2460"/>
      <c r="BV2460"/>
      <c r="BW2460"/>
      <c r="BX2460"/>
      <c r="BY2460"/>
      <c r="BZ2460"/>
      <c r="CA2460"/>
      <c r="CB2460"/>
      <c r="CC2460"/>
      <c r="CD2460"/>
      <c r="CE2460"/>
      <c r="CF2460"/>
      <c r="CG2460"/>
      <c r="CH2460"/>
      <c r="CI2460"/>
      <c r="CJ2460"/>
      <c r="CK2460"/>
      <c r="CL2460"/>
      <c r="CN2460"/>
    </row>
    <row r="2461" spans="7:92" x14ac:dyDescent="0.4">
      <c r="G2461"/>
      <c r="I2461"/>
      <c r="J2461"/>
      <c r="R2461"/>
      <c r="S2461"/>
      <c r="T2461"/>
      <c r="U2461"/>
      <c r="V2461"/>
      <c r="W2461"/>
      <c r="X2461"/>
      <c r="Y2461"/>
      <c r="Z2461"/>
      <c r="AA2461"/>
      <c r="AB2461"/>
      <c r="AC2461"/>
      <c r="AD2461"/>
      <c r="AE2461"/>
      <c r="AF2461"/>
      <c r="AG2461"/>
      <c r="AH2461"/>
      <c r="AI2461"/>
      <c r="AJ2461"/>
      <c r="AK2461"/>
      <c r="AL2461"/>
      <c r="AM2461"/>
      <c r="AN2461"/>
      <c r="AO2461"/>
      <c r="AP2461"/>
      <c r="AQ2461"/>
      <c r="AR2461"/>
      <c r="AS2461"/>
      <c r="AT2461"/>
      <c r="AU2461"/>
      <c r="AV2461"/>
      <c r="AW2461"/>
      <c r="AX2461"/>
      <c r="AY2461"/>
      <c r="AZ2461"/>
      <c r="BA2461"/>
      <c r="BB2461"/>
      <c r="BC2461"/>
      <c r="BD2461"/>
      <c r="BE2461"/>
      <c r="BF2461"/>
      <c r="BG2461"/>
      <c r="BH2461"/>
      <c r="BI2461"/>
      <c r="BJ2461"/>
      <c r="BK2461"/>
      <c r="BL2461"/>
      <c r="BM2461"/>
      <c r="BN2461"/>
      <c r="BO2461"/>
      <c r="BP2461"/>
      <c r="BQ2461"/>
      <c r="BR2461"/>
      <c r="BS2461"/>
      <c r="BT2461"/>
      <c r="BU2461"/>
      <c r="BV2461"/>
      <c r="BW2461"/>
      <c r="BX2461"/>
      <c r="BY2461"/>
      <c r="BZ2461"/>
      <c r="CA2461"/>
      <c r="CB2461"/>
      <c r="CC2461"/>
      <c r="CD2461"/>
      <c r="CE2461"/>
      <c r="CF2461"/>
      <c r="CG2461"/>
      <c r="CH2461"/>
      <c r="CI2461"/>
      <c r="CJ2461"/>
      <c r="CK2461"/>
      <c r="CL2461"/>
      <c r="CN2461"/>
    </row>
    <row r="2462" spans="7:92" x14ac:dyDescent="0.4">
      <c r="G2462"/>
      <c r="I2462"/>
      <c r="J2462"/>
      <c r="R2462"/>
      <c r="S2462"/>
      <c r="T2462"/>
      <c r="U2462"/>
      <c r="V2462"/>
      <c r="W2462"/>
      <c r="X2462"/>
      <c r="Y2462"/>
      <c r="Z2462"/>
      <c r="AA2462"/>
      <c r="AB2462"/>
      <c r="AC2462"/>
      <c r="AD2462"/>
      <c r="AE2462"/>
      <c r="AF2462"/>
      <c r="AG2462"/>
      <c r="AH2462"/>
      <c r="AI2462"/>
      <c r="AJ2462"/>
      <c r="AK2462"/>
      <c r="AL2462"/>
      <c r="AM2462"/>
      <c r="AN2462"/>
      <c r="AO2462"/>
      <c r="AP2462"/>
      <c r="AQ2462"/>
      <c r="AR2462"/>
      <c r="AS2462"/>
      <c r="AT2462"/>
      <c r="AU2462"/>
      <c r="AV2462"/>
      <c r="AW2462"/>
      <c r="AX2462"/>
      <c r="AY2462"/>
      <c r="AZ2462"/>
      <c r="BA2462"/>
      <c r="BB2462"/>
      <c r="BC2462"/>
      <c r="BD2462"/>
      <c r="BE2462"/>
      <c r="BF2462"/>
      <c r="BG2462"/>
      <c r="BH2462"/>
      <c r="BI2462"/>
      <c r="BJ2462"/>
      <c r="BK2462"/>
      <c r="BL2462"/>
      <c r="BM2462"/>
      <c r="BN2462"/>
      <c r="BO2462"/>
      <c r="BP2462"/>
      <c r="BQ2462"/>
      <c r="BR2462"/>
      <c r="BS2462"/>
      <c r="BT2462"/>
      <c r="BU2462"/>
      <c r="BV2462"/>
      <c r="BW2462"/>
      <c r="BX2462"/>
      <c r="BY2462"/>
      <c r="BZ2462"/>
      <c r="CA2462"/>
      <c r="CB2462"/>
      <c r="CC2462"/>
      <c r="CD2462"/>
      <c r="CE2462"/>
      <c r="CF2462"/>
      <c r="CG2462"/>
      <c r="CH2462"/>
      <c r="CI2462"/>
      <c r="CJ2462"/>
      <c r="CK2462"/>
      <c r="CL2462"/>
      <c r="CN2462"/>
    </row>
    <row r="2463" spans="7:92" x14ac:dyDescent="0.4">
      <c r="G2463"/>
      <c r="I2463"/>
      <c r="J2463"/>
      <c r="R2463"/>
      <c r="S2463"/>
      <c r="T2463"/>
      <c r="U2463"/>
      <c r="V2463"/>
      <c r="W2463"/>
      <c r="X2463"/>
      <c r="Y2463"/>
      <c r="Z2463"/>
      <c r="AA2463"/>
      <c r="AB2463"/>
      <c r="AC2463"/>
      <c r="AD2463"/>
      <c r="AE2463"/>
      <c r="AF2463"/>
      <c r="AG2463"/>
      <c r="AH2463"/>
      <c r="AI2463"/>
      <c r="AJ2463"/>
      <c r="AK2463"/>
      <c r="AL2463"/>
      <c r="AM2463"/>
      <c r="AN2463"/>
      <c r="AO2463"/>
      <c r="AP2463"/>
      <c r="AQ2463"/>
      <c r="AR2463"/>
      <c r="AS2463"/>
      <c r="AT2463"/>
      <c r="AU2463"/>
      <c r="AV2463"/>
      <c r="AW2463"/>
      <c r="AX2463"/>
      <c r="AY2463"/>
      <c r="AZ2463"/>
      <c r="BA2463"/>
      <c r="BB2463"/>
      <c r="BC2463"/>
      <c r="BD2463"/>
      <c r="BE2463"/>
      <c r="BF2463"/>
      <c r="BG2463"/>
      <c r="BH2463"/>
      <c r="BI2463"/>
      <c r="BJ2463"/>
      <c r="BK2463"/>
      <c r="BL2463"/>
      <c r="BM2463"/>
      <c r="BN2463"/>
      <c r="BO2463"/>
      <c r="BP2463"/>
      <c r="BQ2463"/>
      <c r="BR2463"/>
      <c r="BS2463"/>
      <c r="BT2463"/>
      <c r="BU2463"/>
      <c r="BV2463"/>
      <c r="BW2463"/>
      <c r="BX2463"/>
      <c r="BY2463"/>
      <c r="BZ2463"/>
      <c r="CA2463"/>
      <c r="CB2463"/>
      <c r="CC2463"/>
      <c r="CD2463"/>
      <c r="CE2463"/>
      <c r="CF2463"/>
      <c r="CG2463"/>
      <c r="CH2463"/>
      <c r="CI2463"/>
      <c r="CJ2463"/>
      <c r="CK2463"/>
      <c r="CL2463"/>
      <c r="CN2463"/>
    </row>
    <row r="2464" spans="7:92" x14ac:dyDescent="0.4">
      <c r="G2464"/>
      <c r="I2464"/>
      <c r="J2464"/>
      <c r="R2464"/>
      <c r="S2464"/>
      <c r="T2464"/>
      <c r="U2464"/>
      <c r="V2464"/>
      <c r="W2464"/>
      <c r="X2464"/>
      <c r="Y2464"/>
      <c r="Z2464"/>
      <c r="AA2464"/>
      <c r="AB2464"/>
      <c r="AC2464"/>
      <c r="AD2464"/>
      <c r="AE2464"/>
      <c r="AF2464"/>
      <c r="AG2464"/>
      <c r="AH2464"/>
      <c r="AI2464"/>
      <c r="AJ2464"/>
      <c r="AK2464"/>
      <c r="AL2464"/>
      <c r="AM2464"/>
      <c r="AN2464"/>
      <c r="AO2464"/>
      <c r="AP2464"/>
      <c r="AQ2464"/>
      <c r="AR2464"/>
      <c r="AS2464"/>
      <c r="AT2464"/>
      <c r="AU2464"/>
      <c r="AV2464"/>
      <c r="AW2464"/>
      <c r="AX2464"/>
      <c r="AY2464"/>
      <c r="AZ2464"/>
      <c r="BA2464"/>
      <c r="BB2464"/>
      <c r="BC2464"/>
      <c r="BD2464"/>
      <c r="BE2464"/>
      <c r="BF2464"/>
      <c r="BG2464"/>
      <c r="BH2464"/>
      <c r="BI2464"/>
      <c r="BJ2464"/>
      <c r="BK2464"/>
      <c r="BL2464"/>
      <c r="BM2464"/>
      <c r="BN2464"/>
      <c r="BO2464"/>
      <c r="BP2464"/>
      <c r="BQ2464"/>
      <c r="BR2464"/>
      <c r="BS2464"/>
      <c r="BT2464"/>
      <c r="BU2464"/>
      <c r="BV2464"/>
      <c r="BW2464"/>
      <c r="BX2464"/>
      <c r="BY2464"/>
      <c r="BZ2464"/>
      <c r="CA2464"/>
      <c r="CB2464"/>
      <c r="CC2464"/>
      <c r="CD2464"/>
      <c r="CE2464"/>
      <c r="CF2464"/>
      <c r="CG2464"/>
      <c r="CH2464"/>
      <c r="CI2464"/>
      <c r="CJ2464"/>
      <c r="CK2464"/>
      <c r="CL2464"/>
      <c r="CN2464"/>
    </row>
    <row r="2465" spans="7:92" x14ac:dyDescent="0.4">
      <c r="G2465"/>
      <c r="I2465"/>
      <c r="J2465"/>
      <c r="R2465"/>
      <c r="S2465"/>
      <c r="T2465"/>
      <c r="U2465"/>
      <c r="V2465"/>
      <c r="W2465"/>
      <c r="X2465"/>
      <c r="Y2465"/>
      <c r="Z2465"/>
      <c r="AA2465"/>
      <c r="AB2465"/>
      <c r="AC2465"/>
      <c r="AD2465"/>
      <c r="AE2465"/>
      <c r="AF2465"/>
      <c r="AG2465"/>
      <c r="AH2465"/>
      <c r="AI2465"/>
      <c r="AJ2465"/>
      <c r="AK2465"/>
      <c r="AL2465"/>
      <c r="AM2465"/>
      <c r="AN2465"/>
      <c r="AO2465"/>
      <c r="AP2465"/>
      <c r="AQ2465"/>
      <c r="AR2465"/>
      <c r="AS2465"/>
      <c r="AT2465"/>
      <c r="AU2465"/>
      <c r="AV2465"/>
      <c r="AW2465"/>
      <c r="AX2465"/>
      <c r="AY2465"/>
      <c r="AZ2465"/>
      <c r="BA2465"/>
      <c r="BB2465"/>
      <c r="BC2465"/>
      <c r="BD2465"/>
      <c r="BE2465"/>
      <c r="BF2465"/>
      <c r="BG2465"/>
      <c r="BH2465"/>
      <c r="BI2465"/>
      <c r="BJ2465"/>
      <c r="BK2465"/>
      <c r="BL2465"/>
      <c r="BM2465"/>
      <c r="BN2465"/>
      <c r="BO2465"/>
      <c r="BP2465"/>
      <c r="BQ2465"/>
      <c r="BR2465"/>
      <c r="BS2465"/>
      <c r="BT2465"/>
      <c r="BU2465"/>
      <c r="BV2465"/>
      <c r="BW2465"/>
      <c r="BX2465"/>
      <c r="BY2465"/>
      <c r="BZ2465"/>
      <c r="CA2465"/>
      <c r="CB2465"/>
      <c r="CC2465"/>
      <c r="CD2465"/>
      <c r="CE2465"/>
      <c r="CF2465"/>
      <c r="CG2465"/>
      <c r="CH2465"/>
      <c r="CI2465"/>
      <c r="CJ2465"/>
      <c r="CK2465"/>
      <c r="CL2465"/>
      <c r="CN2465"/>
    </row>
    <row r="2466" spans="7:92" x14ac:dyDescent="0.4">
      <c r="G2466"/>
      <c r="I2466"/>
      <c r="J2466"/>
      <c r="R2466"/>
      <c r="S2466"/>
      <c r="T2466"/>
      <c r="U2466"/>
      <c r="V2466"/>
      <c r="W2466"/>
      <c r="X2466"/>
      <c r="Y2466"/>
      <c r="Z2466"/>
      <c r="AA2466"/>
      <c r="AB2466"/>
      <c r="AC2466"/>
      <c r="AD2466"/>
      <c r="AE2466"/>
      <c r="AF2466"/>
      <c r="AG2466"/>
      <c r="AH2466"/>
      <c r="AI2466"/>
      <c r="AJ2466"/>
      <c r="AK2466"/>
      <c r="AL2466"/>
      <c r="AM2466"/>
      <c r="AN2466"/>
      <c r="AO2466"/>
      <c r="AP2466"/>
      <c r="AQ2466"/>
      <c r="AR2466"/>
      <c r="AS2466"/>
      <c r="AT2466"/>
      <c r="AU2466"/>
      <c r="AV2466"/>
      <c r="AW2466"/>
      <c r="AX2466"/>
      <c r="AY2466"/>
      <c r="AZ2466"/>
      <c r="BA2466"/>
      <c r="BB2466"/>
      <c r="BC2466"/>
      <c r="BD2466"/>
      <c r="BE2466"/>
      <c r="BF2466"/>
      <c r="BG2466"/>
      <c r="BH2466"/>
      <c r="BI2466"/>
      <c r="BJ2466"/>
      <c r="BK2466"/>
      <c r="BL2466"/>
      <c r="BM2466"/>
      <c r="BN2466"/>
      <c r="BO2466"/>
      <c r="BP2466"/>
      <c r="BQ2466"/>
      <c r="BR2466"/>
      <c r="BS2466"/>
      <c r="BT2466"/>
      <c r="BU2466"/>
      <c r="BV2466"/>
      <c r="BW2466"/>
      <c r="BX2466"/>
      <c r="BY2466"/>
      <c r="BZ2466"/>
      <c r="CA2466"/>
      <c r="CB2466"/>
      <c r="CC2466"/>
      <c r="CD2466"/>
      <c r="CE2466"/>
      <c r="CF2466"/>
      <c r="CG2466"/>
      <c r="CH2466"/>
      <c r="CI2466"/>
      <c r="CJ2466"/>
      <c r="CK2466"/>
      <c r="CL2466"/>
      <c r="CN2466"/>
    </row>
    <row r="2467" spans="7:92" x14ac:dyDescent="0.4">
      <c r="G2467"/>
      <c r="I2467"/>
      <c r="J2467"/>
      <c r="R2467"/>
      <c r="S2467"/>
      <c r="T2467"/>
      <c r="U2467"/>
      <c r="V2467"/>
      <c r="W2467"/>
      <c r="X2467"/>
      <c r="Y2467"/>
      <c r="Z2467"/>
      <c r="AA2467"/>
      <c r="AB2467"/>
      <c r="AC2467"/>
      <c r="AD2467"/>
      <c r="AE2467"/>
      <c r="AF2467"/>
      <c r="AG2467"/>
      <c r="AH2467"/>
      <c r="AI2467"/>
      <c r="AJ2467"/>
      <c r="AK2467"/>
      <c r="AL2467"/>
      <c r="AM2467"/>
      <c r="AN2467"/>
      <c r="AO2467"/>
      <c r="AP2467"/>
      <c r="AQ2467"/>
      <c r="AR2467"/>
      <c r="AS2467"/>
      <c r="AT2467"/>
      <c r="AU2467"/>
      <c r="AV2467"/>
      <c r="AW2467"/>
      <c r="AX2467"/>
      <c r="AY2467"/>
      <c r="AZ2467"/>
      <c r="BA2467"/>
      <c r="BB2467"/>
      <c r="BC2467"/>
      <c r="BD2467"/>
      <c r="BE2467"/>
      <c r="BF2467"/>
      <c r="BG2467"/>
      <c r="BH2467"/>
      <c r="BI2467"/>
      <c r="BJ2467"/>
      <c r="BK2467"/>
      <c r="BL2467"/>
      <c r="BM2467"/>
      <c r="BN2467"/>
      <c r="BO2467"/>
      <c r="BP2467"/>
      <c r="BQ2467"/>
      <c r="BR2467"/>
      <c r="BS2467"/>
      <c r="BT2467"/>
      <c r="BU2467"/>
      <c r="BV2467"/>
      <c r="BW2467"/>
      <c r="BX2467"/>
      <c r="BY2467"/>
      <c r="BZ2467"/>
      <c r="CA2467"/>
      <c r="CB2467"/>
      <c r="CC2467"/>
      <c r="CD2467"/>
      <c r="CE2467"/>
      <c r="CF2467"/>
      <c r="CG2467"/>
      <c r="CH2467"/>
      <c r="CI2467"/>
      <c r="CJ2467"/>
      <c r="CK2467"/>
      <c r="CL2467"/>
      <c r="CN2467"/>
    </row>
    <row r="2468" spans="7:92" x14ac:dyDescent="0.4">
      <c r="G2468"/>
      <c r="I2468"/>
      <c r="J2468"/>
      <c r="R2468"/>
      <c r="S2468"/>
      <c r="T2468"/>
      <c r="U2468"/>
      <c r="V2468"/>
      <c r="W2468"/>
      <c r="X2468"/>
      <c r="Y2468"/>
      <c r="Z2468"/>
      <c r="AA2468"/>
      <c r="AB2468"/>
      <c r="AC2468"/>
      <c r="AD2468"/>
      <c r="AE2468"/>
      <c r="AF2468"/>
      <c r="AG2468"/>
      <c r="AH2468"/>
      <c r="AI2468"/>
      <c r="AJ2468"/>
      <c r="AK2468"/>
      <c r="AL2468"/>
      <c r="AM2468"/>
      <c r="AN2468"/>
      <c r="AO2468"/>
      <c r="AP2468"/>
      <c r="AQ2468"/>
      <c r="AR2468"/>
      <c r="AS2468"/>
      <c r="AT2468"/>
      <c r="AU2468"/>
      <c r="AV2468"/>
      <c r="AW2468"/>
      <c r="AX2468"/>
      <c r="AY2468"/>
      <c r="AZ2468"/>
      <c r="BA2468"/>
      <c r="BB2468"/>
      <c r="BC2468"/>
      <c r="BD2468"/>
      <c r="BE2468"/>
      <c r="BF2468"/>
      <c r="BG2468"/>
      <c r="BH2468"/>
      <c r="BI2468"/>
      <c r="BJ2468"/>
      <c r="BK2468"/>
      <c r="BL2468"/>
      <c r="BM2468"/>
      <c r="BN2468"/>
      <c r="BO2468"/>
      <c r="BP2468"/>
      <c r="BQ2468"/>
      <c r="BR2468"/>
      <c r="BS2468"/>
      <c r="BT2468"/>
      <c r="BU2468"/>
      <c r="BV2468"/>
      <c r="BW2468"/>
      <c r="BX2468"/>
      <c r="BY2468"/>
      <c r="BZ2468"/>
      <c r="CA2468"/>
      <c r="CB2468"/>
      <c r="CC2468"/>
      <c r="CD2468"/>
      <c r="CE2468"/>
      <c r="CF2468"/>
      <c r="CG2468"/>
      <c r="CH2468"/>
      <c r="CI2468"/>
      <c r="CJ2468"/>
      <c r="CK2468"/>
      <c r="CL2468"/>
      <c r="CN2468"/>
    </row>
    <row r="2469" spans="7:92" x14ac:dyDescent="0.4">
      <c r="G2469"/>
      <c r="I2469"/>
      <c r="J2469"/>
      <c r="R2469"/>
      <c r="S2469"/>
      <c r="T2469"/>
      <c r="U2469"/>
      <c r="V2469"/>
      <c r="W2469"/>
      <c r="X2469"/>
      <c r="Y2469"/>
      <c r="Z2469"/>
      <c r="AA2469"/>
      <c r="AB2469"/>
      <c r="AC2469"/>
      <c r="AD2469"/>
      <c r="AE2469"/>
      <c r="AF2469"/>
      <c r="AG2469"/>
      <c r="AH2469"/>
      <c r="AI2469"/>
      <c r="AJ2469"/>
      <c r="AK2469"/>
      <c r="AL2469"/>
      <c r="AM2469"/>
      <c r="AN2469"/>
      <c r="AO2469"/>
      <c r="AP2469"/>
      <c r="AQ2469"/>
      <c r="AR2469"/>
      <c r="AS2469"/>
      <c r="AT2469"/>
      <c r="AU2469"/>
      <c r="AV2469"/>
      <c r="AW2469"/>
      <c r="AX2469"/>
      <c r="AY2469"/>
      <c r="AZ2469"/>
      <c r="BA2469"/>
      <c r="BB2469"/>
      <c r="BC2469"/>
      <c r="BD2469"/>
      <c r="BE2469"/>
      <c r="BF2469"/>
      <c r="BG2469"/>
      <c r="BH2469"/>
      <c r="BI2469"/>
      <c r="BJ2469"/>
      <c r="BK2469"/>
      <c r="BL2469"/>
      <c r="BM2469"/>
      <c r="BN2469"/>
      <c r="BO2469"/>
      <c r="BP2469"/>
      <c r="BQ2469"/>
      <c r="BR2469"/>
      <c r="BS2469"/>
      <c r="BT2469"/>
      <c r="BU2469"/>
      <c r="BV2469"/>
      <c r="BW2469"/>
      <c r="BX2469"/>
      <c r="BY2469"/>
      <c r="BZ2469"/>
      <c r="CA2469"/>
      <c r="CB2469"/>
      <c r="CC2469"/>
      <c r="CD2469"/>
      <c r="CE2469"/>
      <c r="CF2469"/>
      <c r="CG2469"/>
      <c r="CH2469"/>
      <c r="CI2469"/>
      <c r="CJ2469"/>
      <c r="CK2469"/>
      <c r="CL2469"/>
      <c r="CN2469"/>
    </row>
    <row r="2470" spans="7:92" x14ac:dyDescent="0.4">
      <c r="G2470"/>
      <c r="I2470"/>
      <c r="J2470"/>
      <c r="R2470"/>
      <c r="S2470"/>
      <c r="T2470"/>
      <c r="U2470"/>
      <c r="V2470"/>
      <c r="W2470"/>
      <c r="X2470"/>
      <c r="Y2470"/>
      <c r="Z2470"/>
      <c r="AA2470"/>
      <c r="AB2470"/>
      <c r="AC2470"/>
      <c r="AD2470"/>
      <c r="AE2470"/>
      <c r="AF2470"/>
      <c r="AG2470"/>
      <c r="AH2470"/>
      <c r="AI2470"/>
      <c r="AJ2470"/>
      <c r="AK2470"/>
      <c r="AL2470"/>
      <c r="AM2470"/>
      <c r="AN2470"/>
      <c r="AO2470"/>
      <c r="AP2470"/>
      <c r="AQ2470"/>
      <c r="AR2470"/>
      <c r="AS2470"/>
      <c r="AT2470"/>
      <c r="AU2470"/>
      <c r="AV2470"/>
      <c r="AW2470"/>
      <c r="AX2470"/>
      <c r="AY2470"/>
      <c r="AZ2470"/>
      <c r="BA2470"/>
      <c r="BB2470"/>
      <c r="BC2470"/>
      <c r="BD2470"/>
      <c r="BE2470"/>
      <c r="BF2470"/>
      <c r="BG2470"/>
      <c r="BH2470"/>
      <c r="BI2470"/>
      <c r="BJ2470"/>
      <c r="BK2470"/>
      <c r="BL2470"/>
      <c r="BM2470"/>
      <c r="BN2470"/>
      <c r="BO2470"/>
      <c r="BP2470"/>
      <c r="BQ2470"/>
      <c r="BR2470"/>
      <c r="BS2470"/>
      <c r="BT2470"/>
      <c r="BU2470"/>
      <c r="BV2470"/>
      <c r="BW2470"/>
      <c r="BX2470"/>
      <c r="BY2470"/>
      <c r="BZ2470"/>
      <c r="CA2470"/>
      <c r="CB2470"/>
      <c r="CC2470"/>
      <c r="CD2470"/>
      <c r="CE2470"/>
      <c r="CF2470"/>
      <c r="CG2470"/>
      <c r="CH2470"/>
      <c r="CI2470"/>
      <c r="CJ2470"/>
      <c r="CK2470"/>
      <c r="CL2470"/>
      <c r="CN2470"/>
    </row>
    <row r="2471" spans="7:92" x14ac:dyDescent="0.4">
      <c r="G2471"/>
      <c r="I2471"/>
      <c r="J2471"/>
      <c r="R2471"/>
      <c r="S2471"/>
      <c r="T2471"/>
      <c r="U2471"/>
      <c r="V2471"/>
      <c r="W2471"/>
      <c r="X2471"/>
      <c r="Y2471"/>
      <c r="Z2471"/>
      <c r="AA2471"/>
      <c r="AB2471"/>
      <c r="AC2471"/>
      <c r="AD2471"/>
      <c r="AE2471"/>
      <c r="AF2471"/>
      <c r="AG2471"/>
      <c r="AH2471"/>
      <c r="AI2471"/>
      <c r="AJ2471"/>
      <c r="AK2471"/>
      <c r="AL2471"/>
      <c r="AM2471"/>
      <c r="AN2471"/>
      <c r="AO2471"/>
      <c r="AP2471"/>
      <c r="AQ2471"/>
      <c r="AR2471"/>
      <c r="AS2471"/>
      <c r="AT2471"/>
      <c r="AU2471"/>
      <c r="AV2471"/>
      <c r="AW2471"/>
      <c r="AX2471"/>
      <c r="AY2471"/>
      <c r="AZ2471"/>
      <c r="BA2471"/>
      <c r="BB2471"/>
      <c r="BC2471"/>
      <c r="BD2471"/>
      <c r="BE2471"/>
      <c r="BF2471"/>
      <c r="BG2471"/>
      <c r="BH2471"/>
      <c r="BI2471"/>
      <c r="BJ2471"/>
      <c r="BK2471"/>
      <c r="BL2471"/>
      <c r="BM2471"/>
      <c r="BN2471"/>
      <c r="BO2471"/>
      <c r="BP2471"/>
      <c r="BQ2471"/>
      <c r="BR2471"/>
      <c r="BS2471"/>
      <c r="BT2471"/>
      <c r="BU2471"/>
      <c r="BV2471"/>
      <c r="BW2471"/>
      <c r="BX2471"/>
      <c r="BY2471"/>
      <c r="BZ2471"/>
      <c r="CA2471"/>
      <c r="CB2471"/>
      <c r="CC2471"/>
      <c r="CD2471"/>
      <c r="CE2471"/>
      <c r="CF2471"/>
      <c r="CG2471"/>
      <c r="CH2471"/>
      <c r="CI2471"/>
      <c r="CJ2471"/>
      <c r="CK2471"/>
      <c r="CL2471"/>
      <c r="CN2471"/>
    </row>
    <row r="2472" spans="7:92" x14ac:dyDescent="0.4">
      <c r="G2472"/>
      <c r="I2472"/>
      <c r="J2472"/>
      <c r="R2472"/>
      <c r="S2472"/>
      <c r="T2472"/>
      <c r="U2472"/>
      <c r="V2472"/>
      <c r="W2472"/>
      <c r="X2472"/>
      <c r="Y2472"/>
      <c r="Z2472"/>
      <c r="AA2472"/>
      <c r="AB2472"/>
      <c r="AC2472"/>
      <c r="AD2472"/>
      <c r="AE2472"/>
      <c r="AF2472"/>
      <c r="AG2472"/>
      <c r="AH2472"/>
      <c r="AI2472"/>
      <c r="AJ2472"/>
      <c r="AK2472"/>
      <c r="AL2472"/>
      <c r="AM2472"/>
      <c r="AN2472"/>
      <c r="AO2472"/>
      <c r="AP2472"/>
      <c r="AQ2472"/>
      <c r="AR2472"/>
      <c r="AS2472"/>
      <c r="AT2472"/>
      <c r="AU2472"/>
      <c r="AV2472"/>
      <c r="AW2472"/>
      <c r="AX2472"/>
      <c r="AY2472"/>
      <c r="AZ2472"/>
      <c r="BA2472"/>
      <c r="BB2472"/>
      <c r="BC2472"/>
      <c r="BD2472"/>
      <c r="BE2472"/>
      <c r="BF2472"/>
      <c r="BG2472"/>
      <c r="BH2472"/>
      <c r="BI2472"/>
      <c r="BJ2472"/>
      <c r="BK2472"/>
      <c r="BL2472"/>
      <c r="BM2472"/>
      <c r="BN2472"/>
      <c r="BO2472"/>
      <c r="BP2472"/>
      <c r="BQ2472"/>
      <c r="BR2472"/>
      <c r="BS2472"/>
      <c r="BT2472"/>
      <c r="BU2472"/>
      <c r="BV2472"/>
      <c r="BW2472"/>
      <c r="BX2472"/>
      <c r="BY2472"/>
      <c r="BZ2472"/>
      <c r="CA2472"/>
      <c r="CB2472"/>
      <c r="CC2472"/>
      <c r="CD2472"/>
      <c r="CE2472"/>
      <c r="CF2472"/>
      <c r="CG2472"/>
      <c r="CH2472"/>
      <c r="CI2472"/>
      <c r="CJ2472"/>
      <c r="CK2472"/>
      <c r="CL2472"/>
      <c r="CN2472"/>
    </row>
    <row r="2473" spans="7:92" x14ac:dyDescent="0.4">
      <c r="G2473"/>
      <c r="I2473"/>
      <c r="J2473"/>
      <c r="R2473"/>
      <c r="S2473"/>
      <c r="T2473"/>
      <c r="U2473"/>
      <c r="V2473"/>
      <c r="W2473"/>
      <c r="X2473"/>
      <c r="Y2473"/>
      <c r="Z2473"/>
      <c r="AA2473"/>
      <c r="AB2473"/>
      <c r="AC2473"/>
      <c r="AD2473"/>
      <c r="AE2473"/>
      <c r="AF2473"/>
      <c r="AG2473"/>
      <c r="AH2473"/>
      <c r="AI2473"/>
      <c r="AJ2473"/>
      <c r="AK2473"/>
      <c r="AL2473"/>
      <c r="AM2473"/>
      <c r="AN2473"/>
      <c r="AO2473"/>
      <c r="AP2473"/>
      <c r="AQ2473"/>
      <c r="AR2473"/>
      <c r="AS2473"/>
      <c r="AT2473"/>
      <c r="AU2473"/>
      <c r="AV2473"/>
      <c r="AW2473"/>
      <c r="AX2473"/>
      <c r="AY2473"/>
      <c r="AZ2473"/>
      <c r="BA2473"/>
      <c r="BB2473"/>
      <c r="BC2473"/>
      <c r="BD2473"/>
      <c r="BE2473"/>
      <c r="BF2473"/>
      <c r="BG2473"/>
      <c r="BH2473"/>
      <c r="BI2473"/>
      <c r="BJ2473"/>
      <c r="BK2473"/>
      <c r="BL2473"/>
      <c r="BM2473"/>
      <c r="BN2473"/>
      <c r="BO2473"/>
      <c r="BP2473"/>
      <c r="BQ2473"/>
      <c r="BR2473"/>
      <c r="BS2473"/>
      <c r="BT2473"/>
      <c r="BU2473"/>
      <c r="BV2473"/>
      <c r="BW2473"/>
      <c r="BX2473"/>
      <c r="BY2473"/>
      <c r="BZ2473"/>
      <c r="CA2473"/>
      <c r="CB2473"/>
      <c r="CC2473"/>
      <c r="CD2473"/>
      <c r="CE2473"/>
      <c r="CF2473"/>
      <c r="CG2473"/>
      <c r="CH2473"/>
      <c r="CI2473"/>
      <c r="CJ2473"/>
      <c r="CK2473"/>
      <c r="CL2473"/>
      <c r="CN2473"/>
    </row>
    <row r="2474" spans="7:92" x14ac:dyDescent="0.4">
      <c r="G2474"/>
      <c r="I2474"/>
      <c r="J2474"/>
      <c r="R2474"/>
      <c r="S2474"/>
      <c r="T2474"/>
      <c r="U2474"/>
      <c r="V2474"/>
      <c r="W2474"/>
      <c r="X2474"/>
      <c r="Y2474"/>
      <c r="Z2474"/>
      <c r="AA2474"/>
      <c r="AB2474"/>
      <c r="AC2474"/>
      <c r="AD2474"/>
      <c r="AE2474"/>
      <c r="AF2474"/>
      <c r="AG2474"/>
      <c r="AH2474"/>
      <c r="AI2474"/>
      <c r="AJ2474"/>
      <c r="AK2474"/>
      <c r="AL2474"/>
      <c r="AM2474"/>
      <c r="AN2474"/>
      <c r="AO2474"/>
      <c r="AP2474"/>
      <c r="AQ2474"/>
      <c r="AR2474"/>
      <c r="AS2474"/>
      <c r="AT2474"/>
      <c r="AU2474"/>
      <c r="AV2474"/>
      <c r="AW2474"/>
      <c r="AX2474"/>
      <c r="AY2474"/>
      <c r="AZ2474"/>
      <c r="BA2474"/>
      <c r="BB2474"/>
      <c r="BC2474"/>
      <c r="BD2474"/>
      <c r="BE2474"/>
      <c r="BF2474"/>
      <c r="BG2474"/>
      <c r="BH2474"/>
      <c r="BI2474"/>
      <c r="BJ2474"/>
      <c r="BK2474"/>
      <c r="BL2474"/>
      <c r="BM2474"/>
      <c r="BN2474"/>
      <c r="BO2474"/>
      <c r="BP2474"/>
      <c r="BQ2474"/>
      <c r="BR2474"/>
      <c r="BS2474"/>
      <c r="BT2474"/>
      <c r="BU2474"/>
      <c r="BV2474"/>
      <c r="BW2474"/>
      <c r="BX2474"/>
      <c r="BY2474"/>
      <c r="BZ2474"/>
      <c r="CA2474"/>
      <c r="CB2474"/>
      <c r="CC2474"/>
      <c r="CD2474"/>
      <c r="CE2474"/>
      <c r="CF2474"/>
      <c r="CG2474"/>
      <c r="CH2474"/>
      <c r="CI2474"/>
      <c r="CJ2474"/>
      <c r="CK2474"/>
      <c r="CL2474"/>
      <c r="CN2474"/>
    </row>
    <row r="2475" spans="7:92" x14ac:dyDescent="0.4">
      <c r="G2475"/>
      <c r="I2475"/>
      <c r="J2475"/>
      <c r="R2475"/>
      <c r="S2475"/>
      <c r="T2475"/>
      <c r="U2475"/>
      <c r="V2475"/>
      <c r="W2475"/>
      <c r="X2475"/>
      <c r="Y2475"/>
      <c r="Z2475"/>
      <c r="AA2475"/>
      <c r="AB2475"/>
      <c r="AC2475"/>
      <c r="AD2475"/>
      <c r="AE2475"/>
      <c r="AF2475"/>
      <c r="AG2475"/>
      <c r="AH2475"/>
      <c r="AI2475"/>
      <c r="AJ2475"/>
      <c r="AK2475"/>
      <c r="AL2475"/>
      <c r="AM2475"/>
      <c r="AN2475"/>
      <c r="AO2475"/>
      <c r="AP2475"/>
      <c r="AQ2475"/>
      <c r="AR2475"/>
      <c r="AS2475"/>
      <c r="AT2475"/>
      <c r="AU2475"/>
      <c r="AV2475"/>
      <c r="AW2475"/>
      <c r="AX2475"/>
      <c r="AY2475"/>
      <c r="AZ2475"/>
      <c r="BA2475"/>
      <c r="BB2475"/>
      <c r="BC2475"/>
      <c r="BD2475"/>
      <c r="BE2475"/>
      <c r="BF2475"/>
      <c r="BG2475"/>
      <c r="BH2475"/>
      <c r="BI2475"/>
      <c r="BJ2475"/>
      <c r="BK2475"/>
      <c r="BL2475"/>
      <c r="BM2475"/>
      <c r="BN2475"/>
      <c r="BO2475"/>
      <c r="BP2475"/>
      <c r="BQ2475"/>
      <c r="BR2475"/>
      <c r="BS2475"/>
      <c r="BT2475"/>
      <c r="BU2475"/>
      <c r="BV2475"/>
      <c r="BW2475"/>
      <c r="BX2475"/>
      <c r="BY2475"/>
      <c r="BZ2475"/>
      <c r="CA2475"/>
      <c r="CB2475"/>
      <c r="CC2475"/>
      <c r="CD2475"/>
      <c r="CE2475"/>
      <c r="CF2475"/>
      <c r="CG2475"/>
      <c r="CH2475"/>
      <c r="CI2475"/>
      <c r="CJ2475"/>
      <c r="CK2475"/>
      <c r="CL2475"/>
      <c r="CN2475"/>
    </row>
    <row r="2476" spans="7:92" x14ac:dyDescent="0.4">
      <c r="G2476"/>
      <c r="I2476"/>
      <c r="J2476"/>
      <c r="R2476"/>
      <c r="S2476"/>
      <c r="T2476"/>
      <c r="U2476"/>
      <c r="V2476"/>
      <c r="W2476"/>
      <c r="X2476"/>
      <c r="Y2476"/>
      <c r="Z2476"/>
      <c r="AA2476"/>
      <c r="AB2476"/>
      <c r="AC2476"/>
      <c r="AD2476"/>
      <c r="AE2476"/>
      <c r="AF2476"/>
      <c r="AG2476"/>
      <c r="AH2476"/>
      <c r="AI2476"/>
      <c r="AJ2476"/>
      <c r="AK2476"/>
      <c r="AL2476"/>
      <c r="AM2476"/>
      <c r="AN2476"/>
      <c r="AO2476"/>
      <c r="AP2476"/>
      <c r="AQ2476"/>
      <c r="AR2476"/>
      <c r="AS2476"/>
      <c r="AT2476"/>
      <c r="AU2476"/>
      <c r="AV2476"/>
      <c r="AW2476"/>
      <c r="AX2476"/>
      <c r="AY2476"/>
      <c r="AZ2476"/>
      <c r="BA2476"/>
      <c r="BB2476"/>
      <c r="BC2476"/>
      <c r="BD2476"/>
      <c r="BE2476"/>
      <c r="BF2476"/>
      <c r="BG2476"/>
      <c r="BH2476"/>
      <c r="BI2476"/>
      <c r="BJ2476"/>
      <c r="BK2476"/>
      <c r="BL2476"/>
      <c r="BM2476"/>
      <c r="BN2476"/>
      <c r="BO2476"/>
      <c r="BP2476"/>
      <c r="BQ2476"/>
      <c r="BR2476"/>
      <c r="BS2476"/>
      <c r="BT2476"/>
      <c r="BU2476"/>
      <c r="BV2476"/>
      <c r="BW2476"/>
      <c r="BX2476"/>
      <c r="BY2476"/>
      <c r="BZ2476"/>
      <c r="CA2476"/>
      <c r="CB2476"/>
      <c r="CC2476"/>
      <c r="CD2476"/>
      <c r="CE2476"/>
      <c r="CF2476"/>
      <c r="CG2476"/>
      <c r="CH2476"/>
      <c r="CI2476"/>
      <c r="CJ2476"/>
      <c r="CK2476"/>
      <c r="CL2476"/>
      <c r="CN2476"/>
    </row>
    <row r="2477" spans="7:92" x14ac:dyDescent="0.4">
      <c r="G2477"/>
      <c r="I2477"/>
      <c r="J2477"/>
      <c r="R2477"/>
      <c r="S2477"/>
      <c r="T2477"/>
      <c r="U2477"/>
      <c r="V2477"/>
      <c r="W2477"/>
      <c r="X2477"/>
      <c r="Y2477"/>
      <c r="Z2477"/>
      <c r="AA2477"/>
      <c r="AB2477"/>
      <c r="AC2477"/>
      <c r="AD2477"/>
      <c r="AE2477"/>
      <c r="AF2477"/>
      <c r="AG2477"/>
      <c r="AH2477"/>
      <c r="AI2477"/>
      <c r="AJ2477"/>
      <c r="AK2477"/>
      <c r="AL2477"/>
      <c r="AM2477"/>
      <c r="AN2477"/>
      <c r="AO2477"/>
      <c r="AP2477"/>
      <c r="AQ2477"/>
      <c r="AR2477"/>
      <c r="AS2477"/>
      <c r="AT2477"/>
      <c r="AU2477"/>
      <c r="AV2477"/>
      <c r="AW2477"/>
      <c r="AX2477"/>
      <c r="AY2477"/>
      <c r="AZ2477"/>
      <c r="BA2477"/>
      <c r="BB2477"/>
      <c r="BC2477"/>
      <c r="BD2477"/>
      <c r="BE2477"/>
      <c r="BF2477"/>
      <c r="BG2477"/>
      <c r="BH2477"/>
      <c r="BI2477"/>
      <c r="BJ2477"/>
      <c r="BK2477"/>
      <c r="BL2477"/>
      <c r="BM2477"/>
      <c r="BN2477"/>
      <c r="BO2477"/>
      <c r="BP2477"/>
      <c r="BQ2477"/>
      <c r="BR2477"/>
      <c r="BS2477"/>
      <c r="BT2477"/>
      <c r="BU2477"/>
      <c r="BV2477"/>
      <c r="BW2477"/>
      <c r="BX2477"/>
      <c r="BY2477"/>
      <c r="BZ2477"/>
      <c r="CA2477"/>
      <c r="CB2477"/>
      <c r="CC2477"/>
      <c r="CD2477"/>
      <c r="CE2477"/>
      <c r="CF2477"/>
      <c r="CG2477"/>
      <c r="CH2477"/>
      <c r="CI2477"/>
      <c r="CJ2477"/>
      <c r="CK2477"/>
      <c r="CL2477"/>
      <c r="CN2477"/>
    </row>
    <row r="2478" spans="7:92" x14ac:dyDescent="0.4">
      <c r="G2478"/>
      <c r="I2478"/>
      <c r="J2478"/>
      <c r="R2478"/>
      <c r="S2478"/>
      <c r="T2478"/>
      <c r="U2478"/>
      <c r="V2478"/>
      <c r="W2478"/>
      <c r="X2478"/>
      <c r="Y2478"/>
      <c r="Z2478"/>
      <c r="AA2478"/>
      <c r="AB2478"/>
      <c r="AC2478"/>
      <c r="AD2478"/>
      <c r="AE2478"/>
      <c r="AF2478"/>
      <c r="AG2478"/>
      <c r="AH2478"/>
      <c r="AI2478"/>
      <c r="AJ2478"/>
      <c r="AK2478"/>
      <c r="AL2478"/>
      <c r="AM2478"/>
      <c r="AN2478"/>
      <c r="AO2478"/>
      <c r="AP2478"/>
      <c r="AQ2478"/>
      <c r="AR2478"/>
      <c r="AS2478"/>
      <c r="AT2478"/>
      <c r="AU2478"/>
      <c r="AV2478"/>
      <c r="AW2478"/>
      <c r="AX2478"/>
      <c r="AY2478"/>
      <c r="AZ2478"/>
      <c r="BA2478"/>
      <c r="BB2478"/>
      <c r="BC2478"/>
      <c r="BD2478"/>
      <c r="BE2478"/>
      <c r="BF2478"/>
      <c r="BG2478"/>
      <c r="BH2478"/>
      <c r="BI2478"/>
      <c r="BJ2478"/>
      <c r="BK2478"/>
      <c r="BL2478"/>
      <c r="BM2478"/>
      <c r="BN2478"/>
      <c r="BO2478"/>
      <c r="BP2478"/>
      <c r="BQ2478"/>
      <c r="BR2478"/>
      <c r="BS2478"/>
      <c r="BT2478"/>
      <c r="BU2478"/>
      <c r="BV2478"/>
      <c r="BW2478"/>
      <c r="BX2478"/>
      <c r="BY2478"/>
      <c r="BZ2478"/>
      <c r="CA2478"/>
      <c r="CB2478"/>
      <c r="CC2478"/>
      <c r="CD2478"/>
      <c r="CE2478"/>
      <c r="CF2478"/>
      <c r="CG2478"/>
      <c r="CH2478"/>
      <c r="CI2478"/>
      <c r="CJ2478"/>
      <c r="CK2478"/>
      <c r="CL2478"/>
      <c r="CN2478"/>
    </row>
    <row r="2479" spans="7:92" x14ac:dyDescent="0.4">
      <c r="G2479"/>
      <c r="I2479"/>
      <c r="J2479"/>
      <c r="R2479"/>
      <c r="S2479"/>
      <c r="T2479"/>
      <c r="U2479"/>
      <c r="V2479"/>
      <c r="W2479"/>
      <c r="X2479"/>
      <c r="Y2479"/>
      <c r="Z2479"/>
      <c r="AA2479"/>
      <c r="AB2479"/>
      <c r="AC2479"/>
      <c r="AD2479"/>
      <c r="AE2479"/>
      <c r="AF2479"/>
      <c r="AG2479"/>
      <c r="AH2479"/>
      <c r="AI2479"/>
      <c r="AJ2479"/>
      <c r="AK2479"/>
      <c r="AL2479"/>
      <c r="AM2479"/>
      <c r="AN2479"/>
      <c r="AO2479"/>
      <c r="AP2479"/>
      <c r="AQ2479"/>
      <c r="AR2479"/>
      <c r="AS2479"/>
      <c r="AT2479"/>
      <c r="AU2479"/>
      <c r="AV2479"/>
      <c r="AW2479"/>
      <c r="AX2479"/>
      <c r="AY2479"/>
      <c r="AZ2479"/>
      <c r="BA2479"/>
      <c r="BB2479"/>
      <c r="BC2479"/>
      <c r="BD2479"/>
      <c r="BE2479"/>
      <c r="BF2479"/>
      <c r="BG2479"/>
      <c r="BH2479"/>
      <c r="BI2479"/>
      <c r="BJ2479"/>
      <c r="BK2479"/>
      <c r="BL2479"/>
      <c r="BM2479"/>
      <c r="BN2479"/>
      <c r="BO2479"/>
      <c r="BP2479"/>
      <c r="BQ2479"/>
      <c r="BR2479"/>
      <c r="BS2479"/>
      <c r="BT2479"/>
      <c r="BU2479"/>
      <c r="BV2479"/>
      <c r="BW2479"/>
      <c r="BX2479"/>
      <c r="BY2479"/>
      <c r="BZ2479"/>
      <c r="CA2479"/>
      <c r="CB2479"/>
      <c r="CC2479"/>
      <c r="CD2479"/>
      <c r="CE2479"/>
      <c r="CF2479"/>
      <c r="CG2479"/>
      <c r="CH2479"/>
      <c r="CI2479"/>
      <c r="CJ2479"/>
      <c r="CK2479"/>
      <c r="CL2479"/>
      <c r="CN2479"/>
    </row>
    <row r="2480" spans="7:92" x14ac:dyDescent="0.4">
      <c r="G2480"/>
      <c r="I2480"/>
      <c r="J2480"/>
      <c r="R2480"/>
      <c r="S2480"/>
      <c r="T2480"/>
      <c r="U2480"/>
      <c r="V2480"/>
      <c r="W2480"/>
      <c r="X2480"/>
      <c r="Y2480"/>
      <c r="Z2480"/>
      <c r="AA2480"/>
      <c r="AB2480"/>
      <c r="AC2480"/>
      <c r="AD2480"/>
      <c r="AE2480"/>
      <c r="AF2480"/>
      <c r="AG2480"/>
      <c r="AH2480"/>
      <c r="AI2480"/>
      <c r="AJ2480"/>
      <c r="AK2480"/>
      <c r="AL2480"/>
      <c r="AM2480"/>
      <c r="AN2480"/>
      <c r="AO2480"/>
      <c r="AP2480"/>
      <c r="AQ2480"/>
      <c r="AR2480"/>
      <c r="AS2480"/>
      <c r="AT2480"/>
      <c r="AU2480"/>
      <c r="AV2480"/>
      <c r="AW2480"/>
      <c r="AX2480"/>
      <c r="AY2480"/>
      <c r="AZ2480"/>
      <c r="BA2480"/>
      <c r="BB2480"/>
      <c r="BC2480"/>
      <c r="BD2480"/>
      <c r="BE2480"/>
      <c r="BF2480"/>
      <c r="BG2480"/>
      <c r="BH2480"/>
      <c r="BI2480"/>
      <c r="BJ2480"/>
      <c r="BK2480"/>
      <c r="BL2480"/>
      <c r="BM2480"/>
      <c r="BN2480"/>
      <c r="BO2480"/>
      <c r="BP2480"/>
      <c r="BQ2480"/>
      <c r="BR2480"/>
      <c r="BS2480"/>
      <c r="BT2480"/>
      <c r="BU2480"/>
      <c r="BV2480"/>
      <c r="BW2480"/>
      <c r="BX2480"/>
      <c r="BY2480"/>
      <c r="BZ2480"/>
      <c r="CA2480"/>
      <c r="CB2480"/>
      <c r="CC2480"/>
      <c r="CD2480"/>
      <c r="CE2480"/>
      <c r="CF2480"/>
      <c r="CG2480"/>
      <c r="CH2480"/>
      <c r="CI2480"/>
      <c r="CJ2480"/>
      <c r="CK2480"/>
      <c r="CL2480"/>
      <c r="CN2480"/>
    </row>
    <row r="2481" spans="7:92" x14ac:dyDescent="0.4">
      <c r="G2481"/>
      <c r="I2481"/>
      <c r="J2481"/>
      <c r="R2481"/>
      <c r="S2481"/>
      <c r="T2481"/>
      <c r="U2481"/>
      <c r="V2481"/>
      <c r="W2481"/>
      <c r="X2481"/>
      <c r="Y2481"/>
      <c r="Z2481"/>
      <c r="AA2481"/>
      <c r="AB2481"/>
      <c r="AC2481"/>
      <c r="AD2481"/>
      <c r="AE2481"/>
      <c r="AF2481"/>
      <c r="AG2481"/>
      <c r="AH2481"/>
      <c r="AI2481"/>
      <c r="AJ2481"/>
      <c r="AK2481"/>
      <c r="AL2481"/>
      <c r="AM2481"/>
      <c r="AN2481"/>
      <c r="AO2481"/>
      <c r="AP2481"/>
      <c r="AQ2481"/>
      <c r="AR2481"/>
      <c r="AS2481"/>
      <c r="AT2481"/>
      <c r="AU2481"/>
      <c r="AV2481"/>
      <c r="AW2481"/>
      <c r="AX2481"/>
      <c r="AY2481"/>
      <c r="AZ2481"/>
      <c r="BA2481"/>
      <c r="BB2481"/>
      <c r="BC2481"/>
      <c r="BD2481"/>
      <c r="BE2481"/>
      <c r="BF2481"/>
      <c r="BG2481"/>
      <c r="BH2481"/>
      <c r="BI2481"/>
      <c r="BJ2481"/>
      <c r="BK2481"/>
      <c r="BL2481"/>
      <c r="BM2481"/>
      <c r="BN2481"/>
      <c r="BO2481"/>
      <c r="BP2481"/>
      <c r="BQ2481"/>
      <c r="BR2481"/>
      <c r="BS2481"/>
      <c r="BT2481"/>
      <c r="BU2481"/>
      <c r="BV2481"/>
      <c r="BW2481"/>
      <c r="BX2481"/>
      <c r="BY2481"/>
      <c r="BZ2481"/>
      <c r="CA2481"/>
      <c r="CB2481"/>
      <c r="CC2481"/>
      <c r="CD2481"/>
      <c r="CE2481"/>
      <c r="CF2481"/>
      <c r="CG2481"/>
      <c r="CH2481"/>
      <c r="CI2481"/>
      <c r="CJ2481"/>
      <c r="CK2481"/>
      <c r="CL2481"/>
      <c r="CN2481"/>
    </row>
    <row r="2482" spans="7:92" x14ac:dyDescent="0.4">
      <c r="G2482"/>
      <c r="I2482"/>
      <c r="J2482"/>
      <c r="R2482"/>
      <c r="S2482"/>
      <c r="T2482"/>
      <c r="U2482"/>
      <c r="V2482"/>
      <c r="W2482"/>
      <c r="X2482"/>
      <c r="Y2482"/>
      <c r="Z2482"/>
      <c r="AA2482"/>
      <c r="AB2482"/>
      <c r="AC2482"/>
      <c r="AD2482"/>
      <c r="AE2482"/>
      <c r="AF2482"/>
      <c r="AG2482"/>
      <c r="AH2482"/>
      <c r="AI2482"/>
      <c r="AJ2482"/>
      <c r="AK2482"/>
      <c r="AL2482"/>
      <c r="AM2482"/>
      <c r="AN2482"/>
      <c r="AO2482"/>
      <c r="AP2482"/>
      <c r="AQ2482"/>
      <c r="AR2482"/>
      <c r="AS2482"/>
      <c r="AT2482"/>
      <c r="AU2482"/>
      <c r="AV2482"/>
      <c r="AW2482"/>
      <c r="AX2482"/>
      <c r="AY2482"/>
      <c r="AZ2482"/>
      <c r="BA2482"/>
      <c r="BB2482"/>
      <c r="BC2482"/>
      <c r="BD2482"/>
      <c r="BE2482"/>
      <c r="BF2482"/>
      <c r="BG2482"/>
      <c r="BH2482"/>
      <c r="BI2482"/>
      <c r="BJ2482"/>
      <c r="BK2482"/>
      <c r="BL2482"/>
      <c r="BM2482"/>
      <c r="BN2482"/>
      <c r="BO2482"/>
      <c r="BP2482"/>
      <c r="BQ2482"/>
      <c r="BR2482"/>
      <c r="BS2482"/>
      <c r="BT2482"/>
      <c r="BU2482"/>
      <c r="BV2482"/>
      <c r="BW2482"/>
      <c r="BX2482"/>
      <c r="BY2482"/>
      <c r="BZ2482"/>
      <c r="CA2482"/>
      <c r="CB2482"/>
      <c r="CC2482"/>
      <c r="CD2482"/>
      <c r="CE2482"/>
      <c r="CF2482"/>
      <c r="CG2482"/>
      <c r="CH2482"/>
      <c r="CI2482"/>
      <c r="CJ2482"/>
      <c r="CK2482"/>
      <c r="CL2482"/>
      <c r="CN2482"/>
    </row>
    <row r="2483" spans="7:92" x14ac:dyDescent="0.4">
      <c r="G2483"/>
      <c r="I2483"/>
      <c r="J2483"/>
      <c r="R2483"/>
      <c r="S2483"/>
      <c r="T2483"/>
      <c r="U2483"/>
      <c r="V2483"/>
      <c r="W2483"/>
      <c r="X2483"/>
      <c r="Y2483"/>
      <c r="Z2483"/>
      <c r="AA2483"/>
      <c r="AB2483"/>
      <c r="AC2483"/>
      <c r="AD2483"/>
      <c r="AE2483"/>
      <c r="AF2483"/>
      <c r="AG2483"/>
      <c r="AH2483"/>
      <c r="AI2483"/>
      <c r="AJ2483"/>
      <c r="AK2483"/>
      <c r="AL2483"/>
      <c r="AM2483"/>
      <c r="AN2483"/>
      <c r="AO2483"/>
      <c r="AP2483"/>
      <c r="AQ2483"/>
      <c r="AR2483"/>
      <c r="AS2483"/>
      <c r="AT2483"/>
      <c r="AU2483"/>
      <c r="AV2483"/>
      <c r="AW2483"/>
      <c r="AX2483"/>
      <c r="AY2483"/>
      <c r="AZ2483"/>
      <c r="BA2483"/>
      <c r="BB2483"/>
      <c r="BC2483"/>
      <c r="BD2483"/>
      <c r="BE2483"/>
      <c r="BF2483"/>
      <c r="BG2483"/>
      <c r="BH2483"/>
      <c r="BI2483"/>
      <c r="BJ2483"/>
      <c r="BK2483"/>
      <c r="BL2483"/>
      <c r="BM2483"/>
      <c r="BN2483"/>
      <c r="BO2483"/>
      <c r="BP2483"/>
      <c r="BQ2483"/>
      <c r="BR2483"/>
      <c r="BS2483"/>
      <c r="BT2483"/>
      <c r="BU2483"/>
      <c r="BV2483"/>
      <c r="BW2483"/>
      <c r="BX2483"/>
      <c r="BY2483"/>
      <c r="BZ2483"/>
      <c r="CA2483"/>
      <c r="CB2483"/>
      <c r="CC2483"/>
      <c r="CD2483"/>
      <c r="CE2483"/>
      <c r="CF2483"/>
      <c r="CG2483"/>
      <c r="CH2483"/>
      <c r="CI2483"/>
      <c r="CJ2483"/>
      <c r="CK2483"/>
      <c r="CL2483"/>
      <c r="CN2483"/>
    </row>
    <row r="2484" spans="7:92" x14ac:dyDescent="0.4">
      <c r="G2484"/>
      <c r="I2484"/>
      <c r="J2484"/>
      <c r="R2484"/>
      <c r="S2484"/>
      <c r="T2484"/>
      <c r="U2484"/>
      <c r="V2484"/>
      <c r="W2484"/>
      <c r="X2484"/>
      <c r="Y2484"/>
      <c r="Z2484"/>
      <c r="AA2484"/>
      <c r="AB2484"/>
      <c r="AC2484"/>
      <c r="AD2484"/>
      <c r="AE2484"/>
      <c r="AF2484"/>
      <c r="AG2484"/>
      <c r="AH2484"/>
      <c r="AI2484"/>
      <c r="AJ2484"/>
      <c r="AK2484"/>
      <c r="AL2484"/>
      <c r="AM2484"/>
      <c r="AN2484"/>
      <c r="AO2484"/>
      <c r="AP2484"/>
      <c r="AQ2484"/>
      <c r="AR2484"/>
      <c r="AS2484"/>
      <c r="AT2484"/>
      <c r="AU2484"/>
      <c r="AV2484"/>
      <c r="AW2484"/>
      <c r="AX2484"/>
      <c r="AY2484"/>
      <c r="AZ2484"/>
      <c r="BA2484"/>
      <c r="BB2484"/>
      <c r="BC2484"/>
      <c r="BD2484"/>
      <c r="BE2484"/>
      <c r="BF2484"/>
      <c r="BG2484"/>
      <c r="BH2484"/>
      <c r="BI2484"/>
      <c r="BJ2484"/>
      <c r="BK2484"/>
      <c r="BL2484"/>
      <c r="BM2484"/>
      <c r="BN2484"/>
      <c r="BO2484"/>
      <c r="BP2484"/>
      <c r="BQ2484"/>
      <c r="BR2484"/>
      <c r="BS2484"/>
      <c r="BT2484"/>
      <c r="BU2484"/>
      <c r="BV2484"/>
      <c r="BW2484"/>
      <c r="BX2484"/>
      <c r="BY2484"/>
      <c r="BZ2484"/>
      <c r="CA2484"/>
      <c r="CB2484"/>
      <c r="CC2484"/>
      <c r="CD2484"/>
      <c r="CE2484"/>
      <c r="CF2484"/>
      <c r="CG2484"/>
      <c r="CH2484"/>
      <c r="CI2484"/>
      <c r="CJ2484"/>
      <c r="CK2484"/>
      <c r="CL2484"/>
      <c r="CN2484"/>
    </row>
    <row r="2485" spans="7:92" x14ac:dyDescent="0.4">
      <c r="G2485"/>
      <c r="I2485"/>
      <c r="J2485"/>
      <c r="R2485"/>
      <c r="S2485"/>
      <c r="T2485"/>
      <c r="U2485"/>
      <c r="V2485"/>
      <c r="W2485"/>
      <c r="X2485"/>
      <c r="Y2485"/>
      <c r="Z2485"/>
      <c r="AA2485"/>
      <c r="AB2485"/>
      <c r="AC2485"/>
      <c r="AD2485"/>
      <c r="AE2485"/>
      <c r="AF2485"/>
      <c r="AG2485"/>
      <c r="AH2485"/>
      <c r="AI2485"/>
      <c r="AJ2485"/>
      <c r="AK2485"/>
      <c r="AL2485"/>
      <c r="AM2485"/>
      <c r="AN2485"/>
      <c r="AO2485"/>
      <c r="AP2485"/>
      <c r="AQ2485"/>
      <c r="AR2485"/>
      <c r="AS2485"/>
      <c r="AT2485"/>
      <c r="AU2485"/>
      <c r="AV2485"/>
      <c r="AW2485"/>
      <c r="AX2485"/>
      <c r="AY2485"/>
      <c r="AZ2485"/>
      <c r="BA2485"/>
      <c r="BB2485"/>
      <c r="BC2485"/>
      <c r="BD2485"/>
      <c r="BE2485"/>
      <c r="BF2485"/>
      <c r="BG2485"/>
      <c r="BH2485"/>
      <c r="BI2485"/>
      <c r="BJ2485"/>
      <c r="BK2485"/>
      <c r="BL2485"/>
      <c r="BM2485"/>
      <c r="BN2485"/>
      <c r="BO2485"/>
      <c r="BP2485"/>
      <c r="BQ2485"/>
      <c r="BR2485"/>
      <c r="BS2485"/>
      <c r="BT2485"/>
      <c r="BU2485"/>
      <c r="BV2485"/>
      <c r="BW2485"/>
      <c r="BX2485"/>
      <c r="BY2485"/>
      <c r="BZ2485"/>
      <c r="CA2485"/>
      <c r="CB2485"/>
      <c r="CC2485"/>
      <c r="CD2485"/>
      <c r="CE2485"/>
      <c r="CF2485"/>
      <c r="CG2485"/>
      <c r="CH2485"/>
      <c r="CI2485"/>
      <c r="CJ2485"/>
      <c r="CK2485"/>
      <c r="CL2485"/>
      <c r="CN2485"/>
    </row>
    <row r="2486" spans="7:92" x14ac:dyDescent="0.4">
      <c r="G2486"/>
      <c r="I2486"/>
      <c r="J2486"/>
      <c r="R2486"/>
      <c r="S2486"/>
      <c r="T2486"/>
      <c r="U2486"/>
      <c r="V2486"/>
      <c r="W2486"/>
      <c r="X2486"/>
      <c r="Y2486"/>
      <c r="Z2486"/>
      <c r="AA2486"/>
      <c r="AB2486"/>
      <c r="AC2486"/>
      <c r="AD2486"/>
      <c r="AE2486"/>
      <c r="AF2486"/>
      <c r="AG2486"/>
      <c r="AH2486"/>
      <c r="AI2486"/>
      <c r="AJ2486"/>
      <c r="AK2486"/>
      <c r="AL2486"/>
      <c r="AM2486"/>
      <c r="AN2486"/>
      <c r="AO2486"/>
      <c r="AP2486"/>
      <c r="AQ2486"/>
      <c r="AR2486"/>
      <c r="AS2486"/>
      <c r="AT2486"/>
      <c r="AU2486"/>
      <c r="AV2486"/>
      <c r="AW2486"/>
      <c r="AX2486"/>
      <c r="AY2486"/>
      <c r="AZ2486"/>
      <c r="BA2486"/>
      <c r="BB2486"/>
      <c r="BC2486"/>
      <c r="BD2486"/>
      <c r="BE2486"/>
      <c r="BF2486"/>
      <c r="BG2486"/>
      <c r="BH2486"/>
      <c r="BI2486"/>
      <c r="BJ2486"/>
      <c r="BK2486"/>
      <c r="BL2486"/>
      <c r="BM2486"/>
      <c r="BN2486"/>
      <c r="BO2486"/>
      <c r="BP2486"/>
      <c r="BQ2486"/>
      <c r="BR2486"/>
      <c r="BS2486"/>
      <c r="BT2486"/>
      <c r="BU2486"/>
      <c r="BV2486"/>
      <c r="BW2486"/>
      <c r="BX2486"/>
      <c r="BY2486"/>
      <c r="BZ2486"/>
      <c r="CA2486"/>
      <c r="CB2486"/>
      <c r="CC2486"/>
      <c r="CD2486"/>
      <c r="CE2486"/>
      <c r="CF2486"/>
      <c r="CG2486"/>
      <c r="CH2486"/>
      <c r="CI2486"/>
      <c r="CJ2486"/>
      <c r="CK2486"/>
      <c r="CL2486"/>
      <c r="CN2486"/>
    </row>
    <row r="2487" spans="7:92" x14ac:dyDescent="0.4">
      <c r="G2487"/>
      <c r="I2487"/>
      <c r="J2487"/>
      <c r="R2487"/>
      <c r="S2487"/>
      <c r="T2487"/>
      <c r="U2487"/>
      <c r="V2487"/>
      <c r="W2487"/>
      <c r="X2487"/>
      <c r="Y2487"/>
      <c r="Z2487"/>
      <c r="AA2487"/>
      <c r="AB2487"/>
      <c r="AC2487"/>
      <c r="AD2487"/>
      <c r="AE2487"/>
      <c r="AF2487"/>
      <c r="AG2487"/>
      <c r="AH2487"/>
      <c r="AI2487"/>
      <c r="AJ2487"/>
      <c r="AK2487"/>
      <c r="AL2487"/>
      <c r="AM2487"/>
      <c r="AN2487"/>
      <c r="AO2487"/>
      <c r="AP2487"/>
      <c r="AQ2487"/>
      <c r="AR2487"/>
      <c r="AS2487"/>
      <c r="AT2487"/>
      <c r="AU2487"/>
      <c r="AV2487"/>
      <c r="AW2487"/>
      <c r="AX2487"/>
      <c r="AY2487"/>
      <c r="AZ2487"/>
      <c r="BA2487"/>
      <c r="BB2487"/>
      <c r="BC2487"/>
      <c r="BD2487"/>
      <c r="BE2487"/>
      <c r="BF2487"/>
      <c r="BG2487"/>
      <c r="BH2487"/>
      <c r="BI2487"/>
      <c r="BJ2487"/>
      <c r="BK2487"/>
      <c r="BL2487"/>
      <c r="BM2487"/>
      <c r="BN2487"/>
      <c r="BO2487"/>
      <c r="BP2487"/>
      <c r="BQ2487"/>
      <c r="BR2487"/>
      <c r="BS2487"/>
      <c r="BT2487"/>
      <c r="BU2487"/>
      <c r="BV2487"/>
      <c r="BW2487"/>
      <c r="BX2487"/>
      <c r="BY2487"/>
      <c r="BZ2487"/>
      <c r="CA2487"/>
      <c r="CB2487"/>
      <c r="CC2487"/>
      <c r="CD2487"/>
      <c r="CE2487"/>
      <c r="CF2487"/>
      <c r="CG2487"/>
      <c r="CH2487"/>
      <c r="CI2487"/>
      <c r="CJ2487"/>
      <c r="CK2487"/>
      <c r="CL2487"/>
      <c r="CN2487"/>
    </row>
    <row r="2488" spans="7:92" x14ac:dyDescent="0.4">
      <c r="G2488"/>
      <c r="I2488"/>
      <c r="J2488"/>
      <c r="R2488"/>
      <c r="S2488"/>
      <c r="T2488"/>
      <c r="U2488"/>
      <c r="V2488"/>
      <c r="W2488"/>
      <c r="X2488"/>
      <c r="Y2488"/>
      <c r="Z2488"/>
      <c r="AA2488"/>
      <c r="AB2488"/>
      <c r="AC2488"/>
      <c r="AD2488"/>
      <c r="AE2488"/>
      <c r="AF2488"/>
      <c r="AG2488"/>
      <c r="AH2488"/>
      <c r="AI2488"/>
      <c r="AJ2488"/>
      <c r="AK2488"/>
      <c r="AL2488"/>
      <c r="AM2488"/>
      <c r="AN2488"/>
      <c r="AO2488"/>
      <c r="AP2488"/>
      <c r="AQ2488"/>
      <c r="AR2488"/>
      <c r="AS2488"/>
      <c r="AT2488"/>
      <c r="AU2488"/>
      <c r="AV2488"/>
      <c r="AW2488"/>
      <c r="AX2488"/>
      <c r="AY2488"/>
      <c r="AZ2488"/>
      <c r="BA2488"/>
      <c r="BB2488"/>
      <c r="BC2488"/>
      <c r="BD2488"/>
      <c r="BE2488"/>
      <c r="BF2488"/>
      <c r="BG2488"/>
      <c r="BH2488"/>
      <c r="BI2488"/>
      <c r="BJ2488"/>
      <c r="BK2488"/>
      <c r="BL2488"/>
      <c r="BM2488"/>
      <c r="BN2488"/>
      <c r="BO2488"/>
      <c r="BP2488"/>
      <c r="BQ2488"/>
      <c r="BR2488"/>
      <c r="BS2488"/>
      <c r="BT2488"/>
      <c r="BU2488"/>
      <c r="BV2488"/>
      <c r="BW2488"/>
      <c r="BX2488"/>
      <c r="BY2488"/>
      <c r="BZ2488"/>
      <c r="CA2488"/>
      <c r="CB2488"/>
      <c r="CC2488"/>
      <c r="CD2488"/>
      <c r="CE2488"/>
      <c r="CF2488"/>
      <c r="CG2488"/>
      <c r="CH2488"/>
      <c r="CI2488"/>
      <c r="CJ2488"/>
      <c r="CK2488"/>
      <c r="CL2488"/>
      <c r="CN2488"/>
    </row>
    <row r="2489" spans="7:92" x14ac:dyDescent="0.4">
      <c r="G2489"/>
      <c r="I2489"/>
      <c r="J2489"/>
      <c r="R2489"/>
      <c r="S2489"/>
      <c r="T2489"/>
      <c r="U2489"/>
      <c r="V2489"/>
      <c r="W2489"/>
      <c r="X2489"/>
      <c r="Y2489"/>
      <c r="Z2489"/>
      <c r="AA2489"/>
      <c r="AB2489"/>
      <c r="AC2489"/>
      <c r="AD2489"/>
      <c r="AE2489"/>
      <c r="AF2489"/>
      <c r="AG2489"/>
      <c r="AH2489"/>
      <c r="AI2489"/>
      <c r="AJ2489"/>
      <c r="AK2489"/>
      <c r="AL2489"/>
      <c r="AM2489"/>
      <c r="AN2489"/>
      <c r="AO2489"/>
      <c r="AP2489"/>
      <c r="AQ2489"/>
      <c r="AR2489"/>
      <c r="AS2489"/>
      <c r="AT2489"/>
      <c r="AU2489"/>
      <c r="AV2489"/>
      <c r="AW2489"/>
      <c r="AX2489"/>
      <c r="AY2489"/>
      <c r="AZ2489"/>
      <c r="BA2489"/>
      <c r="BB2489"/>
      <c r="BC2489"/>
      <c r="BD2489"/>
      <c r="BE2489"/>
      <c r="BF2489"/>
      <c r="BG2489"/>
      <c r="BH2489"/>
      <c r="BI2489"/>
      <c r="BJ2489"/>
      <c r="BK2489"/>
      <c r="BL2489"/>
      <c r="BM2489"/>
      <c r="BN2489"/>
      <c r="BO2489"/>
      <c r="BP2489"/>
      <c r="BQ2489"/>
      <c r="BR2489"/>
      <c r="BS2489"/>
      <c r="BT2489"/>
      <c r="BU2489"/>
      <c r="BV2489"/>
      <c r="BW2489"/>
      <c r="BX2489"/>
      <c r="BY2489"/>
      <c r="BZ2489"/>
      <c r="CA2489"/>
      <c r="CB2489"/>
      <c r="CC2489"/>
      <c r="CD2489"/>
      <c r="CE2489"/>
      <c r="CF2489"/>
      <c r="CG2489"/>
      <c r="CH2489"/>
      <c r="CI2489"/>
      <c r="CJ2489"/>
      <c r="CK2489"/>
      <c r="CL2489"/>
      <c r="CN2489"/>
    </row>
    <row r="2490" spans="7:92" x14ac:dyDescent="0.4">
      <c r="G2490"/>
      <c r="I2490"/>
      <c r="J2490"/>
      <c r="R2490"/>
      <c r="S2490"/>
      <c r="T2490"/>
      <c r="U2490"/>
      <c r="V2490"/>
      <c r="W2490"/>
      <c r="X2490"/>
      <c r="Y2490"/>
      <c r="Z2490"/>
      <c r="AA2490"/>
      <c r="AB2490"/>
      <c r="AC2490"/>
      <c r="AD2490"/>
      <c r="AE2490"/>
      <c r="AF2490"/>
      <c r="AG2490"/>
      <c r="AH2490"/>
      <c r="AI2490"/>
      <c r="AJ2490"/>
      <c r="AK2490"/>
      <c r="AL2490"/>
      <c r="AM2490"/>
      <c r="AN2490"/>
      <c r="AO2490"/>
      <c r="AP2490"/>
      <c r="AQ2490"/>
      <c r="AR2490"/>
      <c r="AS2490"/>
      <c r="AT2490"/>
      <c r="AU2490"/>
      <c r="AV2490"/>
      <c r="AW2490"/>
      <c r="AX2490"/>
      <c r="AY2490"/>
      <c r="AZ2490"/>
      <c r="BA2490"/>
      <c r="BB2490"/>
      <c r="BC2490"/>
      <c r="BD2490"/>
      <c r="BE2490"/>
      <c r="BF2490"/>
      <c r="BG2490"/>
      <c r="BH2490"/>
      <c r="BI2490"/>
      <c r="BJ2490"/>
      <c r="BK2490"/>
      <c r="BL2490"/>
      <c r="BM2490"/>
      <c r="BN2490"/>
      <c r="BO2490"/>
      <c r="BP2490"/>
      <c r="BQ2490"/>
      <c r="BR2490"/>
      <c r="BS2490"/>
      <c r="BT2490"/>
      <c r="BU2490"/>
      <c r="BV2490"/>
      <c r="BW2490"/>
      <c r="BX2490"/>
      <c r="BY2490"/>
      <c r="BZ2490"/>
      <c r="CA2490"/>
      <c r="CB2490"/>
      <c r="CC2490"/>
      <c r="CD2490"/>
      <c r="CE2490"/>
      <c r="CF2490"/>
      <c r="CG2490"/>
      <c r="CH2490"/>
      <c r="CI2490"/>
      <c r="CJ2490"/>
      <c r="CK2490"/>
      <c r="CL2490"/>
      <c r="CN2490"/>
    </row>
    <row r="2491" spans="7:92" x14ac:dyDescent="0.4">
      <c r="G2491"/>
      <c r="I2491"/>
      <c r="J2491"/>
      <c r="R2491"/>
      <c r="S2491"/>
      <c r="T2491"/>
      <c r="U2491"/>
      <c r="V2491"/>
      <c r="W2491"/>
      <c r="X2491"/>
      <c r="Y2491"/>
      <c r="Z2491"/>
      <c r="AA2491"/>
      <c r="AB2491"/>
      <c r="AC2491"/>
      <c r="AD2491"/>
      <c r="AE2491"/>
      <c r="AF2491"/>
      <c r="AG2491"/>
      <c r="AH2491"/>
      <c r="AI2491"/>
      <c r="AJ2491"/>
      <c r="AK2491"/>
      <c r="AL2491"/>
      <c r="AM2491"/>
      <c r="AN2491"/>
      <c r="AO2491"/>
      <c r="AP2491"/>
      <c r="AQ2491"/>
      <c r="AR2491"/>
      <c r="AS2491"/>
      <c r="AT2491"/>
      <c r="AU2491"/>
      <c r="AV2491"/>
      <c r="AW2491"/>
      <c r="AX2491"/>
      <c r="AY2491"/>
      <c r="AZ2491"/>
      <c r="BA2491"/>
      <c r="BB2491"/>
      <c r="BC2491"/>
      <c r="BD2491"/>
      <c r="BE2491"/>
      <c r="BF2491"/>
      <c r="BG2491"/>
      <c r="BH2491"/>
      <c r="BI2491"/>
      <c r="BJ2491"/>
      <c r="BK2491"/>
      <c r="BL2491"/>
      <c r="BM2491"/>
      <c r="BN2491"/>
      <c r="BO2491"/>
      <c r="BP2491"/>
      <c r="BQ2491"/>
      <c r="BR2491"/>
      <c r="BS2491"/>
      <c r="BT2491"/>
      <c r="BU2491"/>
      <c r="BV2491"/>
      <c r="BW2491"/>
      <c r="BX2491"/>
      <c r="BY2491"/>
      <c r="BZ2491"/>
      <c r="CA2491"/>
      <c r="CB2491"/>
      <c r="CC2491"/>
      <c r="CD2491"/>
      <c r="CE2491"/>
      <c r="CF2491"/>
      <c r="CG2491"/>
      <c r="CH2491"/>
      <c r="CI2491"/>
      <c r="CJ2491"/>
      <c r="CK2491"/>
      <c r="CL2491"/>
      <c r="CN2491"/>
    </row>
    <row r="2492" spans="7:92" x14ac:dyDescent="0.4">
      <c r="G2492"/>
      <c r="I2492"/>
      <c r="J2492"/>
      <c r="R2492"/>
      <c r="S2492"/>
      <c r="T2492"/>
      <c r="U2492"/>
      <c r="V2492"/>
      <c r="W2492"/>
      <c r="X2492"/>
      <c r="Y2492"/>
      <c r="Z2492"/>
      <c r="AA2492"/>
      <c r="AB2492"/>
      <c r="AC2492"/>
      <c r="AD2492"/>
      <c r="AE2492"/>
      <c r="AF2492"/>
      <c r="AG2492"/>
      <c r="AH2492"/>
      <c r="AI2492"/>
      <c r="AJ2492"/>
      <c r="AK2492"/>
      <c r="AL2492"/>
      <c r="AM2492"/>
      <c r="AN2492"/>
      <c r="AO2492"/>
      <c r="AP2492"/>
      <c r="AQ2492"/>
      <c r="AR2492"/>
      <c r="AS2492"/>
      <c r="AT2492"/>
      <c r="AU2492"/>
      <c r="AV2492"/>
      <c r="AW2492"/>
      <c r="AX2492"/>
      <c r="AY2492"/>
      <c r="AZ2492"/>
      <c r="BA2492"/>
      <c r="BB2492"/>
      <c r="BC2492"/>
      <c r="BD2492"/>
      <c r="BE2492"/>
      <c r="BF2492"/>
      <c r="BG2492"/>
      <c r="BH2492"/>
      <c r="BI2492"/>
      <c r="BJ2492"/>
      <c r="BK2492"/>
      <c r="BL2492"/>
      <c r="BM2492"/>
      <c r="BN2492"/>
      <c r="BO2492"/>
      <c r="BP2492"/>
      <c r="BQ2492"/>
      <c r="BR2492"/>
      <c r="BS2492"/>
      <c r="BT2492"/>
      <c r="BU2492"/>
      <c r="BV2492"/>
      <c r="BW2492"/>
      <c r="BX2492"/>
      <c r="BY2492"/>
      <c r="BZ2492"/>
      <c r="CA2492"/>
      <c r="CB2492"/>
      <c r="CC2492"/>
      <c r="CD2492"/>
      <c r="CE2492"/>
      <c r="CF2492"/>
      <c r="CG2492"/>
      <c r="CH2492"/>
      <c r="CI2492"/>
      <c r="CJ2492"/>
      <c r="CK2492"/>
      <c r="CL2492"/>
      <c r="CN2492"/>
    </row>
    <row r="2493" spans="7:92" x14ac:dyDescent="0.4">
      <c r="G2493"/>
      <c r="I2493"/>
      <c r="J2493"/>
      <c r="R2493"/>
      <c r="S2493"/>
      <c r="T2493"/>
      <c r="U2493"/>
      <c r="V2493"/>
      <c r="W2493"/>
      <c r="X2493"/>
      <c r="Y2493"/>
      <c r="Z2493"/>
      <c r="AA2493"/>
      <c r="AB2493"/>
      <c r="AC2493"/>
      <c r="AD2493"/>
      <c r="AE2493"/>
      <c r="AF2493"/>
      <c r="AG2493"/>
      <c r="AH2493"/>
      <c r="AI2493"/>
      <c r="AJ2493"/>
      <c r="AK2493"/>
      <c r="AL2493"/>
      <c r="AM2493"/>
      <c r="AN2493"/>
      <c r="AO2493"/>
      <c r="AP2493"/>
      <c r="AQ2493"/>
      <c r="AR2493"/>
      <c r="AS2493"/>
      <c r="AT2493"/>
      <c r="AU2493"/>
      <c r="AV2493"/>
      <c r="AW2493"/>
      <c r="AX2493"/>
      <c r="AY2493"/>
      <c r="AZ2493"/>
      <c r="BA2493"/>
      <c r="BB2493"/>
      <c r="BC2493"/>
      <c r="BD2493"/>
      <c r="BE2493"/>
      <c r="BF2493"/>
      <c r="BG2493"/>
      <c r="BH2493"/>
      <c r="BI2493"/>
      <c r="BJ2493"/>
      <c r="BK2493"/>
      <c r="BL2493"/>
      <c r="BM2493"/>
      <c r="BN2493"/>
      <c r="BO2493"/>
      <c r="BP2493"/>
      <c r="BQ2493"/>
      <c r="BR2493"/>
      <c r="BS2493"/>
      <c r="BT2493"/>
      <c r="BU2493"/>
      <c r="BV2493"/>
      <c r="BW2493"/>
      <c r="BX2493"/>
      <c r="BY2493"/>
      <c r="BZ2493"/>
      <c r="CA2493"/>
      <c r="CB2493"/>
      <c r="CC2493"/>
      <c r="CD2493"/>
      <c r="CE2493"/>
      <c r="CF2493"/>
      <c r="CG2493"/>
      <c r="CH2493"/>
      <c r="CI2493"/>
      <c r="CJ2493"/>
      <c r="CK2493"/>
      <c r="CL2493"/>
      <c r="CN2493"/>
    </row>
    <row r="2494" spans="7:92" x14ac:dyDescent="0.4">
      <c r="G2494"/>
      <c r="I2494"/>
      <c r="J2494"/>
      <c r="R2494"/>
      <c r="S2494"/>
      <c r="T2494"/>
      <c r="U2494"/>
      <c r="V2494"/>
      <c r="W2494"/>
      <c r="X2494"/>
      <c r="Y2494"/>
      <c r="Z2494"/>
      <c r="AA2494"/>
      <c r="AB2494"/>
      <c r="AC2494"/>
      <c r="AD2494"/>
      <c r="AE2494"/>
      <c r="AF2494"/>
      <c r="AG2494"/>
      <c r="AH2494"/>
      <c r="AI2494"/>
      <c r="AJ2494"/>
      <c r="AK2494"/>
      <c r="AL2494"/>
      <c r="AM2494"/>
      <c r="AN2494"/>
      <c r="AO2494"/>
      <c r="AP2494"/>
      <c r="AQ2494"/>
      <c r="AR2494"/>
      <c r="AS2494"/>
      <c r="AT2494"/>
      <c r="AU2494"/>
      <c r="AV2494"/>
      <c r="AW2494"/>
      <c r="AX2494"/>
      <c r="AY2494"/>
      <c r="AZ2494"/>
      <c r="BA2494"/>
      <c r="BB2494"/>
      <c r="BC2494"/>
      <c r="BD2494"/>
      <c r="BE2494"/>
      <c r="BF2494"/>
      <c r="BG2494"/>
      <c r="BH2494"/>
      <c r="BI2494"/>
      <c r="BJ2494"/>
      <c r="BK2494"/>
      <c r="BL2494"/>
      <c r="BM2494"/>
      <c r="BN2494"/>
      <c r="BO2494"/>
      <c r="BP2494"/>
      <c r="BQ2494"/>
      <c r="BR2494"/>
      <c r="BS2494"/>
      <c r="BT2494"/>
      <c r="BU2494"/>
      <c r="BV2494"/>
      <c r="BW2494"/>
      <c r="BX2494"/>
      <c r="BY2494"/>
      <c r="BZ2494"/>
      <c r="CA2494"/>
      <c r="CB2494"/>
      <c r="CC2494"/>
      <c r="CD2494"/>
      <c r="CE2494"/>
      <c r="CF2494"/>
      <c r="CG2494"/>
      <c r="CH2494"/>
      <c r="CI2494"/>
      <c r="CJ2494"/>
      <c r="CK2494"/>
      <c r="CL2494"/>
      <c r="CN2494"/>
    </row>
    <row r="2495" spans="7:92" x14ac:dyDescent="0.4">
      <c r="G2495"/>
      <c r="I2495"/>
      <c r="J2495"/>
      <c r="R2495"/>
      <c r="S2495"/>
      <c r="T2495"/>
      <c r="U2495"/>
      <c r="V2495"/>
      <c r="W2495"/>
      <c r="X2495"/>
      <c r="Y2495"/>
      <c r="Z2495"/>
      <c r="AA2495"/>
      <c r="AB2495"/>
      <c r="AC2495"/>
      <c r="AD2495"/>
      <c r="AE2495"/>
      <c r="AF2495"/>
      <c r="AG2495"/>
      <c r="AH2495"/>
      <c r="AI2495"/>
      <c r="AJ2495"/>
      <c r="AK2495"/>
      <c r="AL2495"/>
      <c r="AM2495"/>
      <c r="AN2495"/>
      <c r="AO2495"/>
      <c r="AP2495"/>
      <c r="AQ2495"/>
      <c r="AR2495"/>
      <c r="AS2495"/>
      <c r="AT2495"/>
      <c r="AU2495"/>
      <c r="AV2495"/>
      <c r="AW2495"/>
      <c r="AX2495"/>
      <c r="AY2495"/>
      <c r="AZ2495"/>
      <c r="BA2495"/>
      <c r="BB2495"/>
      <c r="BC2495"/>
      <c r="BD2495"/>
      <c r="BE2495"/>
      <c r="BF2495"/>
      <c r="BG2495"/>
      <c r="BH2495"/>
      <c r="BI2495"/>
      <c r="BJ2495"/>
      <c r="BK2495"/>
      <c r="BL2495"/>
      <c r="BM2495"/>
      <c r="BN2495"/>
      <c r="BO2495"/>
      <c r="BP2495"/>
      <c r="BQ2495"/>
      <c r="BR2495"/>
      <c r="BS2495"/>
      <c r="BT2495"/>
      <c r="BU2495"/>
      <c r="BV2495"/>
      <c r="BW2495"/>
      <c r="BX2495"/>
      <c r="BY2495"/>
      <c r="BZ2495"/>
      <c r="CA2495"/>
      <c r="CB2495"/>
      <c r="CC2495"/>
      <c r="CD2495"/>
      <c r="CE2495"/>
      <c r="CF2495"/>
      <c r="CG2495"/>
      <c r="CH2495"/>
      <c r="CI2495"/>
      <c r="CJ2495"/>
      <c r="CK2495"/>
      <c r="CL2495"/>
      <c r="CN2495"/>
    </row>
    <row r="2496" spans="7:92" x14ac:dyDescent="0.4">
      <c r="G2496"/>
      <c r="I2496"/>
      <c r="J2496"/>
      <c r="R2496"/>
      <c r="S2496"/>
      <c r="T2496"/>
      <c r="U2496"/>
      <c r="V2496"/>
      <c r="W2496"/>
      <c r="X2496"/>
      <c r="Y2496"/>
      <c r="Z2496"/>
      <c r="AA2496"/>
      <c r="AB2496"/>
      <c r="AC2496"/>
      <c r="AD2496"/>
      <c r="AE2496"/>
      <c r="AF2496"/>
      <c r="AG2496"/>
      <c r="AH2496"/>
      <c r="AI2496"/>
      <c r="AJ2496"/>
      <c r="AK2496"/>
      <c r="AL2496"/>
      <c r="AM2496"/>
      <c r="AN2496"/>
      <c r="AO2496"/>
      <c r="AP2496"/>
      <c r="AQ2496"/>
      <c r="AR2496"/>
      <c r="AS2496"/>
      <c r="AT2496"/>
      <c r="AU2496"/>
      <c r="AV2496"/>
      <c r="AW2496"/>
      <c r="AX2496"/>
      <c r="AY2496"/>
      <c r="AZ2496"/>
      <c r="BA2496"/>
      <c r="BB2496"/>
      <c r="BC2496"/>
      <c r="BD2496"/>
      <c r="BE2496"/>
      <c r="BF2496"/>
      <c r="BG2496"/>
      <c r="BH2496"/>
      <c r="BI2496"/>
      <c r="BJ2496"/>
      <c r="BK2496"/>
      <c r="BL2496"/>
      <c r="BM2496"/>
      <c r="BN2496"/>
      <c r="BO2496"/>
      <c r="BP2496"/>
      <c r="BQ2496"/>
      <c r="BR2496"/>
      <c r="BS2496"/>
      <c r="BT2496"/>
      <c r="BU2496"/>
      <c r="BV2496"/>
      <c r="BW2496"/>
      <c r="BX2496"/>
      <c r="BY2496"/>
      <c r="BZ2496"/>
      <c r="CA2496"/>
      <c r="CB2496"/>
      <c r="CC2496"/>
      <c r="CD2496"/>
      <c r="CE2496"/>
      <c r="CF2496"/>
      <c r="CG2496"/>
      <c r="CH2496"/>
      <c r="CI2496"/>
      <c r="CJ2496"/>
      <c r="CK2496"/>
      <c r="CL2496"/>
      <c r="CN2496"/>
    </row>
    <row r="2497" spans="7:92" x14ac:dyDescent="0.4">
      <c r="G2497"/>
      <c r="I2497"/>
      <c r="J2497"/>
      <c r="R2497"/>
      <c r="S2497"/>
      <c r="T2497"/>
      <c r="U2497"/>
      <c r="V2497"/>
      <c r="W2497"/>
      <c r="X2497"/>
      <c r="Y2497"/>
      <c r="Z2497"/>
      <c r="AA2497"/>
      <c r="AB2497"/>
      <c r="AC2497"/>
      <c r="AD2497"/>
      <c r="AE2497"/>
      <c r="AF2497"/>
      <c r="AG2497"/>
      <c r="AH2497"/>
      <c r="AI2497"/>
      <c r="AJ2497"/>
      <c r="AK2497"/>
      <c r="AL2497"/>
      <c r="AM2497"/>
      <c r="AN2497"/>
      <c r="AO2497"/>
      <c r="AP2497"/>
      <c r="AQ2497"/>
      <c r="AR2497"/>
      <c r="AS2497"/>
      <c r="AT2497"/>
      <c r="AU2497"/>
      <c r="AV2497"/>
      <c r="AW2497"/>
      <c r="AX2497"/>
      <c r="AY2497"/>
      <c r="AZ2497"/>
      <c r="BA2497"/>
      <c r="BB2497"/>
      <c r="BC2497"/>
      <c r="BD2497"/>
      <c r="BE2497"/>
      <c r="BF2497"/>
      <c r="BG2497"/>
      <c r="BH2497"/>
      <c r="BI2497"/>
      <c r="BJ2497"/>
      <c r="BK2497"/>
      <c r="BL2497"/>
      <c r="BM2497"/>
      <c r="BN2497"/>
      <c r="BO2497"/>
      <c r="BP2497"/>
      <c r="BQ2497"/>
      <c r="BR2497"/>
      <c r="BS2497"/>
      <c r="BT2497"/>
      <c r="BU2497"/>
      <c r="BV2497"/>
      <c r="BW2497"/>
      <c r="BX2497"/>
      <c r="BY2497"/>
      <c r="BZ2497"/>
      <c r="CA2497"/>
      <c r="CB2497"/>
      <c r="CC2497"/>
      <c r="CD2497"/>
      <c r="CE2497"/>
      <c r="CF2497"/>
      <c r="CG2497"/>
      <c r="CH2497"/>
      <c r="CI2497"/>
      <c r="CJ2497"/>
      <c r="CK2497"/>
      <c r="CL2497"/>
      <c r="CN2497"/>
    </row>
    <row r="2498" spans="7:92" x14ac:dyDescent="0.4">
      <c r="G2498"/>
      <c r="I2498"/>
      <c r="J2498"/>
      <c r="R2498"/>
      <c r="S2498"/>
      <c r="T2498"/>
      <c r="U2498"/>
      <c r="V2498"/>
      <c r="W2498"/>
      <c r="X2498"/>
      <c r="Y2498"/>
      <c r="Z2498"/>
      <c r="AA2498"/>
      <c r="AB2498"/>
      <c r="AC2498"/>
      <c r="AD2498"/>
      <c r="AE2498"/>
      <c r="AF2498"/>
      <c r="AG2498"/>
      <c r="AH2498"/>
      <c r="AI2498"/>
      <c r="AJ2498"/>
      <c r="AK2498"/>
      <c r="AL2498"/>
      <c r="AM2498"/>
      <c r="AN2498"/>
      <c r="AO2498"/>
      <c r="AP2498"/>
      <c r="AQ2498"/>
      <c r="AR2498"/>
      <c r="AS2498"/>
      <c r="AT2498"/>
      <c r="AU2498"/>
      <c r="AV2498"/>
      <c r="AW2498"/>
      <c r="AX2498"/>
      <c r="AY2498"/>
      <c r="AZ2498"/>
      <c r="BA2498"/>
      <c r="BB2498"/>
      <c r="BC2498"/>
      <c r="BD2498"/>
      <c r="BE2498"/>
      <c r="BF2498"/>
      <c r="BG2498"/>
      <c r="BH2498"/>
      <c r="BI2498"/>
      <c r="BJ2498"/>
      <c r="BK2498"/>
      <c r="BL2498"/>
      <c r="BM2498"/>
      <c r="BN2498"/>
      <c r="BO2498"/>
      <c r="BP2498"/>
      <c r="BQ2498"/>
      <c r="BR2498"/>
      <c r="BS2498"/>
      <c r="BT2498"/>
      <c r="BU2498"/>
      <c r="BV2498"/>
      <c r="BW2498"/>
      <c r="BX2498"/>
      <c r="BY2498"/>
      <c r="BZ2498"/>
      <c r="CA2498"/>
      <c r="CB2498"/>
      <c r="CC2498"/>
      <c r="CD2498"/>
      <c r="CE2498"/>
      <c r="CF2498"/>
      <c r="CG2498"/>
      <c r="CH2498"/>
      <c r="CI2498"/>
      <c r="CJ2498"/>
      <c r="CK2498"/>
      <c r="CL2498"/>
      <c r="CN2498"/>
    </row>
    <row r="2499" spans="7:92" x14ac:dyDescent="0.4">
      <c r="G2499"/>
      <c r="I2499"/>
      <c r="J2499"/>
      <c r="R2499"/>
      <c r="S2499"/>
      <c r="T2499"/>
      <c r="U2499"/>
      <c r="V2499"/>
      <c r="W2499"/>
      <c r="X2499"/>
      <c r="Y2499"/>
      <c r="Z2499"/>
      <c r="AA2499"/>
      <c r="AB2499"/>
      <c r="AC2499"/>
      <c r="AD2499"/>
      <c r="AE2499"/>
      <c r="AF2499"/>
      <c r="AG2499"/>
      <c r="AH2499"/>
      <c r="AI2499"/>
      <c r="AJ2499"/>
      <c r="AK2499"/>
      <c r="AL2499"/>
      <c r="AM2499"/>
      <c r="AN2499"/>
      <c r="AO2499"/>
      <c r="AP2499"/>
      <c r="AQ2499"/>
      <c r="AR2499"/>
      <c r="AS2499"/>
      <c r="AT2499"/>
      <c r="AU2499"/>
      <c r="AV2499"/>
      <c r="AW2499"/>
      <c r="AX2499"/>
      <c r="AY2499"/>
      <c r="AZ2499"/>
      <c r="BA2499"/>
      <c r="BB2499"/>
      <c r="BC2499"/>
      <c r="BD2499"/>
      <c r="BE2499"/>
      <c r="BF2499"/>
      <c r="BG2499"/>
      <c r="BH2499"/>
      <c r="BI2499"/>
      <c r="BJ2499"/>
      <c r="BK2499"/>
      <c r="BL2499"/>
      <c r="BM2499"/>
      <c r="BN2499"/>
      <c r="BO2499"/>
      <c r="BP2499"/>
      <c r="BQ2499"/>
      <c r="BR2499"/>
      <c r="BS2499"/>
      <c r="BT2499"/>
      <c r="BU2499"/>
      <c r="BV2499"/>
      <c r="BW2499"/>
      <c r="BX2499"/>
      <c r="BY2499"/>
      <c r="BZ2499"/>
      <c r="CA2499"/>
      <c r="CB2499"/>
      <c r="CC2499"/>
      <c r="CD2499"/>
      <c r="CE2499"/>
      <c r="CF2499"/>
      <c r="CG2499"/>
      <c r="CH2499"/>
      <c r="CI2499"/>
      <c r="CJ2499"/>
      <c r="CK2499"/>
      <c r="CL2499"/>
      <c r="CN2499"/>
    </row>
    <row r="2500" spans="7:92" x14ac:dyDescent="0.4">
      <c r="G2500"/>
      <c r="I2500"/>
      <c r="J2500"/>
      <c r="R2500"/>
      <c r="S2500"/>
      <c r="T2500"/>
      <c r="U2500"/>
      <c r="V2500"/>
      <c r="W2500"/>
      <c r="X2500"/>
      <c r="Y2500"/>
      <c r="Z2500"/>
      <c r="AA2500"/>
      <c r="AB2500"/>
      <c r="AC2500"/>
      <c r="AD2500"/>
      <c r="AE2500"/>
      <c r="AF2500"/>
      <c r="AG2500"/>
      <c r="AH2500"/>
      <c r="AI2500"/>
      <c r="AJ2500"/>
      <c r="AK2500"/>
      <c r="AL2500"/>
      <c r="AM2500"/>
      <c r="AN2500"/>
      <c r="AO2500"/>
      <c r="AP2500"/>
      <c r="AQ2500"/>
      <c r="AR2500"/>
      <c r="AS2500"/>
      <c r="AT2500"/>
      <c r="AU2500"/>
      <c r="AV2500"/>
      <c r="AW2500"/>
      <c r="AX2500"/>
      <c r="AY2500"/>
      <c r="AZ2500"/>
      <c r="BA2500"/>
      <c r="BB2500"/>
      <c r="BC2500"/>
      <c r="BD2500"/>
      <c r="BE2500"/>
      <c r="BF2500"/>
      <c r="BG2500"/>
      <c r="BH2500"/>
      <c r="BI2500"/>
      <c r="BJ2500"/>
      <c r="BK2500"/>
      <c r="BL2500"/>
      <c r="BM2500"/>
      <c r="BN2500"/>
      <c r="BO2500"/>
      <c r="BP2500"/>
      <c r="BQ2500"/>
      <c r="BR2500"/>
      <c r="BS2500"/>
      <c r="BT2500"/>
      <c r="BU2500"/>
      <c r="BV2500"/>
      <c r="BW2500"/>
      <c r="BX2500"/>
      <c r="BY2500"/>
      <c r="BZ2500"/>
      <c r="CA2500"/>
      <c r="CB2500"/>
      <c r="CC2500"/>
      <c r="CD2500"/>
      <c r="CE2500"/>
      <c r="CF2500"/>
      <c r="CG2500"/>
      <c r="CH2500"/>
      <c r="CI2500"/>
      <c r="CJ2500"/>
      <c r="CK2500"/>
      <c r="CL2500"/>
      <c r="CN2500"/>
    </row>
    <row r="2501" spans="7:92" x14ac:dyDescent="0.4">
      <c r="G2501"/>
      <c r="I2501"/>
      <c r="J2501"/>
      <c r="R2501"/>
      <c r="S2501"/>
      <c r="T2501"/>
      <c r="U2501"/>
      <c r="V2501"/>
      <c r="W2501"/>
      <c r="X2501"/>
      <c r="Y2501"/>
      <c r="Z2501"/>
      <c r="AA2501"/>
      <c r="AB2501"/>
      <c r="AC2501"/>
      <c r="AD2501"/>
      <c r="AE2501"/>
      <c r="AF2501"/>
      <c r="AG2501"/>
      <c r="AH2501"/>
      <c r="AI2501"/>
      <c r="AJ2501"/>
      <c r="AK2501"/>
      <c r="AL2501"/>
      <c r="AM2501"/>
      <c r="AN2501"/>
      <c r="AO2501"/>
      <c r="AP2501"/>
      <c r="AQ2501"/>
      <c r="AR2501"/>
      <c r="AS2501"/>
      <c r="AT2501"/>
      <c r="AU2501"/>
      <c r="AV2501"/>
      <c r="AW2501"/>
      <c r="AX2501"/>
      <c r="AY2501"/>
      <c r="AZ2501"/>
      <c r="BA2501"/>
      <c r="BB2501"/>
      <c r="BC2501"/>
      <c r="BD2501"/>
      <c r="BE2501"/>
      <c r="BF2501"/>
      <c r="BG2501"/>
      <c r="BH2501"/>
      <c r="BI2501"/>
      <c r="BJ2501"/>
      <c r="BK2501"/>
      <c r="BL2501"/>
      <c r="BM2501"/>
      <c r="BN2501"/>
      <c r="BO2501"/>
      <c r="BP2501"/>
      <c r="BQ2501"/>
      <c r="BR2501"/>
      <c r="BS2501"/>
      <c r="BT2501"/>
      <c r="BU2501"/>
      <c r="BV2501"/>
      <c r="BW2501"/>
      <c r="BX2501"/>
      <c r="BY2501"/>
      <c r="BZ2501"/>
      <c r="CA2501"/>
      <c r="CB2501"/>
      <c r="CC2501"/>
      <c r="CD2501"/>
      <c r="CE2501"/>
      <c r="CF2501"/>
      <c r="CG2501"/>
      <c r="CH2501"/>
      <c r="CI2501"/>
      <c r="CJ2501"/>
      <c r="CK2501"/>
      <c r="CL2501"/>
      <c r="CN2501"/>
    </row>
    <row r="2502" spans="7:92" x14ac:dyDescent="0.4">
      <c r="G2502"/>
      <c r="I2502"/>
      <c r="J2502"/>
      <c r="R2502"/>
      <c r="S2502"/>
      <c r="T2502"/>
      <c r="U2502"/>
      <c r="V2502"/>
      <c r="W2502"/>
      <c r="X2502"/>
      <c r="Y2502"/>
      <c r="Z2502"/>
      <c r="AA2502"/>
      <c r="AB2502"/>
      <c r="AC2502"/>
      <c r="AD2502"/>
      <c r="AE2502"/>
      <c r="AF2502"/>
      <c r="AG2502"/>
      <c r="AH2502"/>
      <c r="AI2502"/>
      <c r="AJ2502"/>
      <c r="AK2502"/>
      <c r="AL2502"/>
      <c r="AM2502"/>
      <c r="AN2502"/>
      <c r="AO2502"/>
      <c r="AP2502"/>
      <c r="AQ2502"/>
      <c r="AR2502"/>
      <c r="AS2502"/>
      <c r="AT2502"/>
      <c r="AU2502"/>
      <c r="AV2502"/>
      <c r="AW2502"/>
      <c r="AX2502"/>
      <c r="AY2502"/>
      <c r="AZ2502"/>
      <c r="BA2502"/>
      <c r="BB2502"/>
      <c r="BC2502"/>
      <c r="BD2502"/>
      <c r="BE2502"/>
      <c r="BF2502"/>
      <c r="BG2502"/>
      <c r="BH2502"/>
      <c r="BI2502"/>
      <c r="BJ2502"/>
      <c r="BK2502"/>
      <c r="BL2502"/>
      <c r="BM2502"/>
      <c r="BN2502"/>
      <c r="BO2502"/>
      <c r="BP2502"/>
      <c r="BQ2502"/>
      <c r="BR2502"/>
      <c r="BS2502"/>
      <c r="BT2502"/>
      <c r="BU2502"/>
      <c r="BV2502"/>
      <c r="BW2502"/>
      <c r="BX2502"/>
      <c r="BY2502"/>
      <c r="BZ2502"/>
      <c r="CA2502"/>
      <c r="CB2502"/>
      <c r="CC2502"/>
      <c r="CD2502"/>
      <c r="CE2502"/>
      <c r="CF2502"/>
      <c r="CG2502"/>
      <c r="CH2502"/>
      <c r="CI2502"/>
      <c r="CJ2502"/>
      <c r="CK2502"/>
      <c r="CL2502"/>
      <c r="CN2502"/>
    </row>
    <row r="2503" spans="7:92" x14ac:dyDescent="0.4">
      <c r="G2503"/>
      <c r="I2503"/>
      <c r="J2503"/>
      <c r="R2503"/>
      <c r="S2503"/>
      <c r="T2503"/>
      <c r="U2503"/>
      <c r="V2503"/>
      <c r="W2503"/>
      <c r="X2503"/>
      <c r="Y2503"/>
      <c r="Z2503"/>
      <c r="AA2503"/>
      <c r="AB2503"/>
      <c r="AC2503"/>
      <c r="AD2503"/>
      <c r="AE2503"/>
      <c r="AF2503"/>
      <c r="AG2503"/>
      <c r="AH2503"/>
      <c r="AI2503"/>
      <c r="AJ2503"/>
      <c r="AK2503"/>
      <c r="AL2503"/>
      <c r="AM2503"/>
      <c r="AN2503"/>
      <c r="AO2503"/>
      <c r="AP2503"/>
      <c r="AQ2503"/>
      <c r="AR2503"/>
      <c r="AS2503"/>
      <c r="AT2503"/>
      <c r="AU2503"/>
      <c r="AV2503"/>
      <c r="AW2503"/>
      <c r="AX2503"/>
      <c r="AY2503"/>
      <c r="AZ2503"/>
      <c r="BA2503"/>
      <c r="BB2503"/>
      <c r="BC2503"/>
      <c r="BD2503"/>
      <c r="BE2503"/>
      <c r="BF2503"/>
      <c r="BG2503"/>
      <c r="BH2503"/>
      <c r="BI2503"/>
      <c r="BJ2503"/>
      <c r="BK2503"/>
      <c r="BL2503"/>
      <c r="BM2503"/>
      <c r="BN2503"/>
      <c r="BO2503"/>
      <c r="BP2503"/>
      <c r="BQ2503"/>
      <c r="BR2503"/>
      <c r="BS2503"/>
      <c r="BT2503"/>
      <c r="BU2503"/>
      <c r="BV2503"/>
      <c r="BW2503"/>
      <c r="BX2503"/>
      <c r="BY2503"/>
      <c r="BZ2503"/>
      <c r="CA2503"/>
      <c r="CB2503"/>
      <c r="CC2503"/>
      <c r="CD2503"/>
      <c r="CE2503"/>
      <c r="CF2503"/>
      <c r="CG2503"/>
      <c r="CH2503"/>
      <c r="CI2503"/>
      <c r="CJ2503"/>
      <c r="CK2503"/>
      <c r="CL2503"/>
      <c r="CN2503"/>
    </row>
    <row r="2504" spans="7:92" x14ac:dyDescent="0.4">
      <c r="G2504"/>
      <c r="I2504"/>
      <c r="J2504"/>
      <c r="R2504"/>
      <c r="S2504"/>
      <c r="T2504"/>
      <c r="U2504"/>
      <c r="V2504"/>
      <c r="W2504"/>
      <c r="X2504"/>
      <c r="Y2504"/>
      <c r="Z2504"/>
      <c r="AA2504"/>
      <c r="AB2504"/>
      <c r="AC2504"/>
      <c r="AD2504"/>
      <c r="AE2504"/>
      <c r="AF2504"/>
      <c r="AG2504"/>
      <c r="AH2504"/>
      <c r="AI2504"/>
      <c r="AJ2504"/>
      <c r="AK2504"/>
      <c r="AL2504"/>
      <c r="AM2504"/>
      <c r="AN2504"/>
      <c r="AO2504"/>
      <c r="AP2504"/>
      <c r="AQ2504"/>
      <c r="AR2504"/>
      <c r="AS2504"/>
      <c r="AT2504"/>
      <c r="AU2504"/>
      <c r="AV2504"/>
      <c r="AW2504"/>
      <c r="AX2504"/>
      <c r="AY2504"/>
      <c r="AZ2504"/>
      <c r="BA2504"/>
      <c r="BB2504"/>
      <c r="BC2504"/>
      <c r="BD2504"/>
      <c r="BE2504"/>
      <c r="BF2504"/>
      <c r="BG2504"/>
      <c r="BH2504"/>
      <c r="BI2504"/>
      <c r="BJ2504"/>
      <c r="BK2504"/>
      <c r="BL2504"/>
      <c r="BM2504"/>
      <c r="BN2504"/>
      <c r="BO2504"/>
      <c r="BP2504"/>
      <c r="BQ2504"/>
      <c r="BR2504"/>
      <c r="BS2504"/>
      <c r="BT2504"/>
      <c r="BU2504"/>
      <c r="BV2504"/>
      <c r="BW2504"/>
      <c r="BX2504"/>
      <c r="BY2504"/>
      <c r="BZ2504"/>
      <c r="CA2504"/>
      <c r="CB2504"/>
      <c r="CC2504"/>
      <c r="CD2504"/>
      <c r="CE2504"/>
      <c r="CF2504"/>
      <c r="CG2504"/>
      <c r="CH2504"/>
      <c r="CI2504"/>
      <c r="CJ2504"/>
      <c r="CK2504"/>
      <c r="CL2504"/>
      <c r="CN2504"/>
    </row>
    <row r="2505" spans="7:92" x14ac:dyDescent="0.4">
      <c r="G2505"/>
      <c r="I2505"/>
      <c r="J2505"/>
      <c r="R2505"/>
      <c r="S2505"/>
      <c r="T2505"/>
      <c r="U2505"/>
      <c r="V2505"/>
      <c r="W2505"/>
      <c r="X2505"/>
      <c r="Y2505"/>
      <c r="Z2505"/>
      <c r="AA2505"/>
      <c r="AB2505"/>
      <c r="AC2505"/>
      <c r="AD2505"/>
      <c r="AE2505"/>
      <c r="AF2505"/>
      <c r="AG2505"/>
      <c r="AH2505"/>
      <c r="AI2505"/>
      <c r="AJ2505"/>
      <c r="AK2505"/>
      <c r="AL2505"/>
      <c r="AM2505"/>
      <c r="AN2505"/>
      <c r="AO2505"/>
      <c r="AP2505"/>
      <c r="AQ2505"/>
      <c r="AR2505"/>
      <c r="AS2505"/>
      <c r="AT2505"/>
      <c r="AU2505"/>
      <c r="AV2505"/>
      <c r="AW2505"/>
      <c r="AX2505"/>
      <c r="AY2505"/>
      <c r="AZ2505"/>
      <c r="BA2505"/>
      <c r="BB2505"/>
      <c r="BC2505"/>
      <c r="BD2505"/>
      <c r="BE2505"/>
      <c r="BF2505"/>
      <c r="BG2505"/>
      <c r="BH2505"/>
      <c r="BI2505"/>
      <c r="BJ2505"/>
      <c r="BK2505"/>
      <c r="BL2505"/>
      <c r="BM2505"/>
      <c r="BN2505"/>
      <c r="BO2505"/>
      <c r="BP2505"/>
      <c r="BQ2505"/>
      <c r="BR2505"/>
      <c r="BS2505"/>
      <c r="BT2505"/>
      <c r="BU2505"/>
      <c r="BV2505"/>
      <c r="BW2505"/>
      <c r="BX2505"/>
      <c r="BY2505"/>
      <c r="BZ2505"/>
      <c r="CA2505"/>
      <c r="CB2505"/>
      <c r="CC2505"/>
      <c r="CD2505"/>
      <c r="CE2505"/>
      <c r="CF2505"/>
      <c r="CG2505"/>
      <c r="CH2505"/>
      <c r="CI2505"/>
      <c r="CJ2505"/>
      <c r="CK2505"/>
      <c r="CL2505"/>
      <c r="CN2505"/>
    </row>
    <row r="2506" spans="7:92" x14ac:dyDescent="0.4">
      <c r="G2506"/>
      <c r="I2506"/>
      <c r="J2506"/>
      <c r="R2506"/>
      <c r="S2506"/>
      <c r="T2506"/>
      <c r="U2506"/>
      <c r="V2506"/>
      <c r="W2506"/>
      <c r="X2506"/>
      <c r="Y2506"/>
      <c r="Z2506"/>
      <c r="AA2506"/>
      <c r="AB2506"/>
      <c r="AC2506"/>
      <c r="AD2506"/>
      <c r="AE2506"/>
      <c r="AF2506"/>
      <c r="AG2506"/>
      <c r="AH2506"/>
      <c r="AI2506"/>
      <c r="AJ2506"/>
      <c r="AK2506"/>
      <c r="AL2506"/>
      <c r="AM2506"/>
      <c r="AN2506"/>
      <c r="AO2506"/>
      <c r="AP2506"/>
      <c r="AQ2506"/>
      <c r="AR2506"/>
      <c r="AS2506"/>
      <c r="AT2506"/>
      <c r="AU2506"/>
      <c r="AV2506"/>
      <c r="AW2506"/>
      <c r="AX2506"/>
      <c r="AY2506"/>
      <c r="AZ2506"/>
      <c r="BA2506"/>
      <c r="BB2506"/>
      <c r="BC2506"/>
      <c r="BD2506"/>
      <c r="BE2506"/>
      <c r="BF2506"/>
      <c r="BG2506"/>
      <c r="BH2506"/>
      <c r="BI2506"/>
      <c r="BJ2506"/>
      <c r="BK2506"/>
      <c r="BL2506"/>
      <c r="BM2506"/>
      <c r="BN2506"/>
      <c r="BO2506"/>
      <c r="BP2506"/>
      <c r="BQ2506"/>
      <c r="BR2506"/>
      <c r="BS2506"/>
      <c r="BT2506"/>
      <c r="BU2506"/>
      <c r="BV2506"/>
      <c r="BW2506"/>
      <c r="BX2506"/>
      <c r="BY2506"/>
      <c r="BZ2506"/>
      <c r="CA2506"/>
      <c r="CB2506"/>
      <c r="CC2506"/>
      <c r="CD2506"/>
      <c r="CE2506"/>
      <c r="CF2506"/>
      <c r="CG2506"/>
      <c r="CH2506"/>
      <c r="CI2506"/>
      <c r="CJ2506"/>
      <c r="CK2506"/>
      <c r="CL2506"/>
      <c r="CN2506"/>
    </row>
    <row r="2507" spans="7:92" x14ac:dyDescent="0.4">
      <c r="G2507"/>
      <c r="I2507"/>
      <c r="J2507"/>
      <c r="R2507"/>
      <c r="S2507"/>
      <c r="T2507"/>
      <c r="U2507"/>
      <c r="V2507"/>
      <c r="W2507"/>
      <c r="X2507"/>
      <c r="Y2507"/>
      <c r="Z2507"/>
      <c r="AA2507"/>
      <c r="AB2507"/>
      <c r="AC2507"/>
      <c r="AD2507"/>
      <c r="AE2507"/>
      <c r="AF2507"/>
      <c r="AG2507"/>
      <c r="AH2507"/>
      <c r="AI2507"/>
      <c r="AJ2507"/>
      <c r="AK2507"/>
      <c r="AL2507"/>
      <c r="AM2507"/>
      <c r="AN2507"/>
      <c r="AO2507"/>
      <c r="AP2507"/>
      <c r="AQ2507"/>
      <c r="AR2507"/>
      <c r="AS2507"/>
      <c r="AT2507"/>
      <c r="AU2507"/>
      <c r="AV2507"/>
      <c r="AW2507"/>
      <c r="AX2507"/>
      <c r="AY2507"/>
      <c r="AZ2507"/>
      <c r="BA2507"/>
      <c r="BB2507"/>
      <c r="BC2507"/>
      <c r="BD2507"/>
      <c r="BE2507"/>
      <c r="BF2507"/>
      <c r="BG2507"/>
      <c r="BH2507"/>
      <c r="BI2507"/>
      <c r="BJ2507"/>
      <c r="BK2507"/>
      <c r="BL2507"/>
      <c r="BM2507"/>
      <c r="BN2507"/>
      <c r="BO2507"/>
      <c r="BP2507"/>
      <c r="BQ2507"/>
      <c r="BR2507"/>
      <c r="BS2507"/>
      <c r="BT2507"/>
      <c r="BU2507"/>
      <c r="BV2507"/>
      <c r="BW2507"/>
      <c r="BX2507"/>
      <c r="BY2507"/>
      <c r="BZ2507"/>
      <c r="CA2507"/>
      <c r="CB2507"/>
      <c r="CC2507"/>
      <c r="CD2507"/>
      <c r="CE2507"/>
      <c r="CF2507"/>
      <c r="CG2507"/>
      <c r="CH2507"/>
      <c r="CI2507"/>
      <c r="CJ2507"/>
      <c r="CK2507"/>
      <c r="CL2507"/>
      <c r="CN2507"/>
    </row>
    <row r="2508" spans="7:92" x14ac:dyDescent="0.4">
      <c r="G2508"/>
      <c r="I2508"/>
      <c r="J2508"/>
      <c r="R2508"/>
      <c r="S2508"/>
      <c r="T2508"/>
      <c r="U2508"/>
      <c r="V2508"/>
      <c r="W2508"/>
      <c r="X2508"/>
      <c r="Y2508"/>
      <c r="Z2508"/>
      <c r="AA2508"/>
      <c r="AB2508"/>
      <c r="AC2508"/>
      <c r="AD2508"/>
      <c r="AE2508"/>
      <c r="AF2508"/>
      <c r="AG2508"/>
      <c r="AH2508"/>
      <c r="AI2508"/>
      <c r="AJ2508"/>
      <c r="AK2508"/>
      <c r="AL2508"/>
      <c r="AM2508"/>
      <c r="AN2508"/>
      <c r="AO2508"/>
      <c r="AP2508"/>
      <c r="AQ2508"/>
      <c r="AR2508"/>
      <c r="AS2508"/>
      <c r="AT2508"/>
      <c r="AU2508"/>
      <c r="AV2508"/>
      <c r="AW2508"/>
      <c r="AX2508"/>
      <c r="AY2508"/>
      <c r="AZ2508"/>
      <c r="BA2508"/>
      <c r="BB2508"/>
      <c r="BC2508"/>
      <c r="BD2508"/>
      <c r="BE2508"/>
      <c r="BF2508"/>
      <c r="BG2508"/>
      <c r="BH2508"/>
      <c r="BI2508"/>
      <c r="BJ2508"/>
      <c r="BK2508"/>
      <c r="BL2508"/>
      <c r="BM2508"/>
      <c r="BN2508"/>
      <c r="BO2508"/>
      <c r="BP2508"/>
      <c r="BQ2508"/>
      <c r="BR2508"/>
      <c r="BS2508"/>
      <c r="BT2508"/>
      <c r="BU2508"/>
      <c r="BV2508"/>
      <c r="BW2508"/>
      <c r="BX2508"/>
      <c r="BY2508"/>
      <c r="BZ2508"/>
      <c r="CA2508"/>
      <c r="CB2508"/>
      <c r="CC2508"/>
      <c r="CD2508"/>
      <c r="CE2508"/>
      <c r="CF2508"/>
      <c r="CG2508"/>
      <c r="CH2508"/>
      <c r="CI2508"/>
      <c r="CJ2508"/>
      <c r="CK2508"/>
      <c r="CL2508"/>
      <c r="CN2508"/>
    </row>
    <row r="2509" spans="7:92" x14ac:dyDescent="0.4">
      <c r="G2509"/>
      <c r="I2509"/>
      <c r="J2509"/>
      <c r="R2509"/>
      <c r="S2509"/>
      <c r="T2509"/>
      <c r="U2509"/>
      <c r="V2509"/>
      <c r="W2509"/>
      <c r="X2509"/>
      <c r="Y2509"/>
      <c r="Z2509"/>
      <c r="AA2509"/>
      <c r="AB2509"/>
      <c r="AC2509"/>
      <c r="AD2509"/>
      <c r="AE2509"/>
      <c r="AF2509"/>
      <c r="AG2509"/>
      <c r="AH2509"/>
      <c r="AI2509"/>
      <c r="AJ2509"/>
      <c r="AK2509"/>
      <c r="AL2509"/>
      <c r="AM2509"/>
      <c r="AN2509"/>
      <c r="AO2509"/>
      <c r="AP2509"/>
      <c r="AQ2509"/>
      <c r="AR2509"/>
      <c r="AS2509"/>
      <c r="AT2509"/>
      <c r="AU2509"/>
      <c r="AV2509"/>
      <c r="AW2509"/>
      <c r="AX2509"/>
      <c r="AY2509"/>
      <c r="AZ2509"/>
      <c r="BA2509"/>
      <c r="BB2509"/>
      <c r="BC2509"/>
      <c r="BD2509"/>
      <c r="BE2509"/>
      <c r="BF2509"/>
      <c r="BG2509"/>
      <c r="BH2509"/>
      <c r="BI2509"/>
      <c r="BJ2509"/>
      <c r="BK2509"/>
      <c r="BL2509"/>
      <c r="BM2509"/>
      <c r="BN2509"/>
      <c r="BO2509"/>
      <c r="BP2509"/>
      <c r="BQ2509"/>
      <c r="BR2509"/>
      <c r="BS2509"/>
      <c r="BT2509"/>
      <c r="BU2509"/>
      <c r="BV2509"/>
      <c r="BW2509"/>
      <c r="BX2509"/>
      <c r="BY2509"/>
      <c r="BZ2509"/>
      <c r="CA2509"/>
      <c r="CB2509"/>
      <c r="CC2509"/>
      <c r="CD2509"/>
      <c r="CE2509"/>
      <c r="CF2509"/>
      <c r="CG2509"/>
      <c r="CH2509"/>
      <c r="CI2509"/>
      <c r="CJ2509"/>
      <c r="CK2509"/>
      <c r="CL2509"/>
      <c r="CN2509"/>
    </row>
    <row r="2510" spans="7:92" x14ac:dyDescent="0.4">
      <c r="G2510"/>
      <c r="I2510"/>
      <c r="J2510"/>
      <c r="R2510"/>
      <c r="S2510"/>
      <c r="T2510"/>
      <c r="U2510"/>
      <c r="V2510"/>
      <c r="W2510"/>
      <c r="X2510"/>
      <c r="Y2510"/>
      <c r="Z2510"/>
      <c r="AA2510"/>
      <c r="AB2510"/>
      <c r="AC2510"/>
      <c r="AD2510"/>
      <c r="AE2510"/>
      <c r="AF2510"/>
      <c r="AG2510"/>
      <c r="AH2510"/>
      <c r="AI2510"/>
      <c r="AJ2510"/>
      <c r="AK2510"/>
      <c r="AL2510"/>
      <c r="AM2510"/>
      <c r="AN2510"/>
      <c r="AO2510"/>
      <c r="AP2510"/>
      <c r="AQ2510"/>
      <c r="AR2510"/>
      <c r="AS2510"/>
      <c r="AT2510"/>
      <c r="AU2510"/>
      <c r="AV2510"/>
      <c r="AW2510"/>
      <c r="AX2510"/>
      <c r="AY2510"/>
      <c r="AZ2510"/>
      <c r="BA2510"/>
      <c r="BB2510"/>
      <c r="BC2510"/>
      <c r="BD2510"/>
      <c r="BE2510"/>
      <c r="BF2510"/>
      <c r="BG2510"/>
      <c r="BH2510"/>
      <c r="BI2510"/>
      <c r="BJ2510"/>
      <c r="BK2510"/>
      <c r="BL2510"/>
      <c r="BM2510"/>
      <c r="BN2510"/>
      <c r="BO2510"/>
      <c r="BP2510"/>
      <c r="BQ2510"/>
      <c r="BR2510"/>
      <c r="BS2510"/>
      <c r="BT2510"/>
      <c r="BU2510"/>
      <c r="BV2510"/>
      <c r="BW2510"/>
      <c r="BX2510"/>
      <c r="BY2510"/>
      <c r="BZ2510"/>
      <c r="CA2510"/>
      <c r="CB2510"/>
      <c r="CC2510"/>
      <c r="CD2510"/>
      <c r="CE2510"/>
      <c r="CF2510"/>
      <c r="CG2510"/>
      <c r="CH2510"/>
      <c r="CI2510"/>
      <c r="CJ2510"/>
      <c r="CK2510"/>
      <c r="CL2510"/>
      <c r="CN2510"/>
    </row>
    <row r="2511" spans="7:92" x14ac:dyDescent="0.4">
      <c r="G2511"/>
      <c r="I2511"/>
      <c r="J2511"/>
      <c r="R2511"/>
      <c r="S2511"/>
      <c r="T2511"/>
      <c r="U2511"/>
      <c r="V2511"/>
      <c r="W2511"/>
      <c r="X2511"/>
      <c r="Y2511"/>
      <c r="Z2511"/>
      <c r="AA2511"/>
      <c r="AB2511"/>
      <c r="AC2511"/>
      <c r="AD2511"/>
      <c r="AE2511"/>
      <c r="AF2511"/>
      <c r="AG2511"/>
      <c r="AH2511"/>
      <c r="AI2511"/>
      <c r="AJ2511"/>
      <c r="AK2511"/>
      <c r="AL2511"/>
      <c r="AM2511"/>
      <c r="AN2511"/>
      <c r="AO2511"/>
      <c r="AP2511"/>
      <c r="AQ2511"/>
      <c r="AR2511"/>
      <c r="AS2511"/>
      <c r="AT2511"/>
      <c r="AU2511"/>
      <c r="AV2511"/>
      <c r="AW2511"/>
      <c r="AX2511"/>
      <c r="AY2511"/>
      <c r="AZ2511"/>
      <c r="BA2511"/>
      <c r="BB2511"/>
      <c r="BC2511"/>
      <c r="BD2511"/>
      <c r="BE2511"/>
      <c r="BF2511"/>
      <c r="BG2511"/>
      <c r="BH2511"/>
      <c r="BI2511"/>
      <c r="BJ2511"/>
      <c r="BK2511"/>
      <c r="BL2511"/>
      <c r="BM2511"/>
      <c r="BN2511"/>
      <c r="BO2511"/>
      <c r="BP2511"/>
      <c r="BQ2511"/>
      <c r="BR2511"/>
      <c r="BS2511"/>
      <c r="BT2511"/>
      <c r="BU2511"/>
      <c r="BV2511"/>
      <c r="BW2511"/>
      <c r="BX2511"/>
      <c r="BY2511"/>
      <c r="BZ2511"/>
      <c r="CA2511"/>
      <c r="CB2511"/>
      <c r="CC2511"/>
      <c r="CD2511"/>
      <c r="CE2511"/>
      <c r="CF2511"/>
      <c r="CG2511"/>
      <c r="CH2511"/>
      <c r="CI2511"/>
      <c r="CJ2511"/>
      <c r="CK2511"/>
      <c r="CL2511"/>
      <c r="CN2511"/>
    </row>
    <row r="2512" spans="7:92" x14ac:dyDescent="0.4">
      <c r="G2512"/>
      <c r="I2512"/>
      <c r="J2512"/>
      <c r="R2512"/>
      <c r="S2512"/>
      <c r="T2512"/>
      <c r="U2512"/>
      <c r="V2512"/>
      <c r="W2512"/>
      <c r="X2512"/>
      <c r="Y2512"/>
      <c r="Z2512"/>
      <c r="AA2512"/>
      <c r="AB2512"/>
      <c r="AC2512"/>
      <c r="AD2512"/>
      <c r="AE2512"/>
      <c r="AF2512"/>
      <c r="AG2512"/>
      <c r="AH2512"/>
      <c r="AI2512"/>
      <c r="AJ2512"/>
      <c r="AK2512"/>
      <c r="AL2512"/>
      <c r="AM2512"/>
      <c r="AN2512"/>
      <c r="AO2512"/>
      <c r="AP2512"/>
      <c r="AQ2512"/>
      <c r="AR2512"/>
      <c r="AS2512"/>
      <c r="AT2512"/>
      <c r="AU2512"/>
      <c r="AV2512"/>
      <c r="AW2512"/>
      <c r="AX2512"/>
      <c r="AY2512"/>
      <c r="AZ2512"/>
      <c r="BA2512"/>
      <c r="BB2512"/>
      <c r="BC2512"/>
      <c r="BD2512"/>
      <c r="BE2512"/>
      <c r="BF2512"/>
      <c r="BG2512"/>
      <c r="BH2512"/>
      <c r="BI2512"/>
      <c r="BJ2512"/>
      <c r="BK2512"/>
      <c r="BL2512"/>
      <c r="BM2512"/>
      <c r="BN2512"/>
      <c r="BO2512"/>
      <c r="BP2512"/>
      <c r="BQ2512"/>
      <c r="BR2512"/>
      <c r="BS2512"/>
      <c r="BT2512"/>
      <c r="BU2512"/>
      <c r="BV2512"/>
      <c r="BW2512"/>
      <c r="BX2512"/>
      <c r="BY2512"/>
      <c r="BZ2512"/>
      <c r="CA2512"/>
      <c r="CB2512"/>
      <c r="CC2512"/>
      <c r="CD2512"/>
      <c r="CE2512"/>
      <c r="CF2512"/>
      <c r="CG2512"/>
      <c r="CH2512"/>
      <c r="CI2512"/>
      <c r="CJ2512"/>
      <c r="CK2512"/>
      <c r="CL2512"/>
      <c r="CN2512"/>
    </row>
    <row r="2513" spans="7:92" x14ac:dyDescent="0.4">
      <c r="G2513"/>
      <c r="I2513"/>
      <c r="J2513"/>
      <c r="R2513"/>
      <c r="S2513"/>
      <c r="T2513"/>
      <c r="U2513"/>
      <c r="V2513"/>
      <c r="W2513"/>
      <c r="X2513"/>
      <c r="Y2513"/>
      <c r="Z2513"/>
      <c r="AA2513"/>
      <c r="AB2513"/>
      <c r="AC2513"/>
      <c r="AD2513"/>
      <c r="AE2513"/>
      <c r="AF2513"/>
      <c r="AG2513"/>
      <c r="AH2513"/>
      <c r="AI2513"/>
      <c r="AJ2513"/>
      <c r="AK2513"/>
      <c r="AL2513"/>
      <c r="AM2513"/>
      <c r="AN2513"/>
      <c r="AO2513"/>
      <c r="AP2513"/>
      <c r="AQ2513"/>
      <c r="AR2513"/>
      <c r="AS2513"/>
      <c r="AT2513"/>
      <c r="AU2513"/>
      <c r="AV2513"/>
      <c r="AW2513"/>
      <c r="AX2513"/>
      <c r="AY2513"/>
      <c r="AZ2513"/>
      <c r="BA2513"/>
      <c r="BB2513"/>
      <c r="BC2513"/>
      <c r="BD2513"/>
      <c r="BE2513"/>
      <c r="BF2513"/>
      <c r="BG2513"/>
      <c r="BH2513"/>
      <c r="BI2513"/>
      <c r="BJ2513"/>
      <c r="BK2513"/>
      <c r="BL2513"/>
      <c r="BM2513"/>
      <c r="BN2513"/>
      <c r="BO2513"/>
      <c r="BP2513"/>
      <c r="BQ2513"/>
      <c r="BR2513"/>
      <c r="BS2513"/>
      <c r="BT2513"/>
      <c r="BU2513"/>
      <c r="BV2513"/>
      <c r="BW2513"/>
      <c r="BX2513"/>
      <c r="BY2513"/>
      <c r="BZ2513"/>
      <c r="CA2513"/>
      <c r="CB2513"/>
      <c r="CC2513"/>
      <c r="CD2513"/>
      <c r="CE2513"/>
      <c r="CF2513"/>
      <c r="CG2513"/>
      <c r="CH2513"/>
      <c r="CI2513"/>
      <c r="CJ2513"/>
      <c r="CK2513"/>
      <c r="CL2513"/>
      <c r="CN2513"/>
    </row>
    <row r="2514" spans="7:92" x14ac:dyDescent="0.4">
      <c r="G2514"/>
      <c r="I2514"/>
      <c r="J2514"/>
      <c r="R2514"/>
      <c r="S2514"/>
      <c r="T2514"/>
      <c r="U2514"/>
      <c r="V2514"/>
      <c r="W2514"/>
      <c r="X2514"/>
      <c r="Y2514"/>
      <c r="Z2514"/>
      <c r="AA2514"/>
      <c r="AB2514"/>
      <c r="AC2514"/>
      <c r="AD2514"/>
      <c r="AE2514"/>
      <c r="AF2514"/>
      <c r="AG2514"/>
      <c r="AH2514"/>
      <c r="AI2514"/>
      <c r="AJ2514"/>
      <c r="AK2514"/>
      <c r="AL2514"/>
      <c r="AM2514"/>
      <c r="AN2514"/>
      <c r="AO2514"/>
      <c r="AP2514"/>
      <c r="AQ2514"/>
      <c r="AR2514"/>
      <c r="AS2514"/>
      <c r="AT2514"/>
      <c r="AU2514"/>
      <c r="AV2514"/>
      <c r="AW2514"/>
      <c r="AX2514"/>
      <c r="AY2514"/>
      <c r="AZ2514"/>
      <c r="BA2514"/>
      <c r="BB2514"/>
      <c r="BC2514"/>
      <c r="BD2514"/>
      <c r="BE2514"/>
      <c r="BF2514"/>
      <c r="BG2514"/>
      <c r="BH2514"/>
      <c r="BI2514"/>
      <c r="BJ2514"/>
      <c r="BK2514"/>
      <c r="BL2514"/>
      <c r="BM2514"/>
      <c r="BN2514"/>
      <c r="BO2514"/>
      <c r="BP2514"/>
      <c r="BQ2514"/>
      <c r="BR2514"/>
      <c r="BS2514"/>
      <c r="BT2514"/>
      <c r="BU2514"/>
      <c r="BV2514"/>
      <c r="BW2514"/>
      <c r="BX2514"/>
      <c r="BY2514"/>
      <c r="BZ2514"/>
      <c r="CA2514"/>
      <c r="CB2514"/>
      <c r="CC2514"/>
      <c r="CD2514"/>
      <c r="CE2514"/>
      <c r="CF2514"/>
      <c r="CG2514"/>
      <c r="CH2514"/>
      <c r="CI2514"/>
      <c r="CJ2514"/>
      <c r="CK2514"/>
      <c r="CL2514"/>
      <c r="CN2514"/>
    </row>
    <row r="2515" spans="7:92" x14ac:dyDescent="0.4">
      <c r="G2515"/>
      <c r="I2515"/>
      <c r="J2515"/>
      <c r="R2515"/>
      <c r="S2515"/>
      <c r="T2515"/>
      <c r="U2515"/>
      <c r="V2515"/>
      <c r="W2515"/>
      <c r="X2515"/>
      <c r="Y2515"/>
      <c r="Z2515"/>
      <c r="AA2515"/>
      <c r="AB2515"/>
      <c r="AC2515"/>
      <c r="AD2515"/>
      <c r="AE2515"/>
      <c r="AF2515"/>
      <c r="AG2515"/>
      <c r="AH2515"/>
      <c r="AI2515"/>
      <c r="AJ2515"/>
      <c r="AK2515"/>
      <c r="AL2515"/>
      <c r="AM2515"/>
      <c r="AN2515"/>
      <c r="AO2515"/>
      <c r="AP2515"/>
      <c r="AQ2515"/>
      <c r="AR2515"/>
      <c r="AS2515"/>
      <c r="AT2515"/>
      <c r="AU2515"/>
      <c r="AV2515"/>
      <c r="AW2515"/>
      <c r="AX2515"/>
      <c r="AY2515"/>
      <c r="AZ2515"/>
      <c r="BA2515"/>
      <c r="BB2515"/>
      <c r="BC2515"/>
      <c r="BD2515"/>
      <c r="BE2515"/>
      <c r="BF2515"/>
      <c r="BG2515"/>
      <c r="BH2515"/>
      <c r="BI2515"/>
      <c r="BJ2515"/>
      <c r="BK2515"/>
      <c r="BL2515"/>
      <c r="BM2515"/>
      <c r="BN2515"/>
      <c r="BO2515"/>
      <c r="BP2515"/>
      <c r="BQ2515"/>
      <c r="BR2515"/>
      <c r="BS2515"/>
      <c r="BT2515"/>
      <c r="BU2515"/>
      <c r="BV2515"/>
      <c r="BW2515"/>
      <c r="BX2515"/>
      <c r="BY2515"/>
      <c r="BZ2515"/>
      <c r="CA2515"/>
      <c r="CB2515"/>
      <c r="CC2515"/>
      <c r="CD2515"/>
      <c r="CE2515"/>
      <c r="CF2515"/>
      <c r="CG2515"/>
      <c r="CH2515"/>
      <c r="CI2515"/>
      <c r="CJ2515"/>
      <c r="CK2515"/>
      <c r="CL2515"/>
      <c r="CN2515"/>
    </row>
    <row r="2516" spans="7:92" x14ac:dyDescent="0.4">
      <c r="G2516"/>
      <c r="I2516"/>
      <c r="J2516"/>
      <c r="R2516"/>
      <c r="S2516"/>
      <c r="T2516"/>
      <c r="U2516"/>
      <c r="V2516"/>
      <c r="W2516"/>
      <c r="X2516"/>
      <c r="Y2516"/>
      <c r="Z2516"/>
      <c r="AA2516"/>
      <c r="AB2516"/>
      <c r="AC2516"/>
      <c r="AD2516"/>
      <c r="AE2516"/>
      <c r="AF2516"/>
      <c r="AG2516"/>
      <c r="AH2516"/>
      <c r="AI2516"/>
      <c r="AJ2516"/>
      <c r="AK2516"/>
      <c r="AL2516"/>
      <c r="AM2516"/>
      <c r="AN2516"/>
      <c r="AO2516"/>
      <c r="AP2516"/>
      <c r="AQ2516"/>
      <c r="AR2516"/>
      <c r="AS2516"/>
      <c r="AT2516"/>
      <c r="AU2516"/>
      <c r="AV2516"/>
      <c r="AW2516"/>
      <c r="AX2516"/>
      <c r="AY2516"/>
      <c r="AZ2516"/>
      <c r="BA2516"/>
      <c r="BB2516"/>
      <c r="BC2516"/>
      <c r="BD2516"/>
      <c r="BE2516"/>
      <c r="BF2516"/>
      <c r="BG2516"/>
      <c r="BH2516"/>
      <c r="BI2516"/>
      <c r="BJ2516"/>
      <c r="BK2516"/>
      <c r="BL2516"/>
      <c r="BM2516"/>
      <c r="BN2516"/>
      <c r="BO2516"/>
      <c r="BP2516"/>
      <c r="BQ2516"/>
      <c r="BR2516"/>
      <c r="BS2516"/>
      <c r="BT2516"/>
      <c r="BU2516"/>
      <c r="BV2516"/>
      <c r="BW2516"/>
      <c r="BX2516"/>
      <c r="BY2516"/>
      <c r="BZ2516"/>
      <c r="CA2516"/>
      <c r="CB2516"/>
      <c r="CC2516"/>
      <c r="CD2516"/>
      <c r="CE2516"/>
      <c r="CF2516"/>
      <c r="CG2516"/>
      <c r="CH2516"/>
      <c r="CI2516"/>
      <c r="CJ2516"/>
      <c r="CK2516"/>
      <c r="CL2516"/>
      <c r="CN2516"/>
    </row>
    <row r="2517" spans="7:92" x14ac:dyDescent="0.4">
      <c r="G2517"/>
      <c r="I2517"/>
      <c r="J2517"/>
      <c r="R2517"/>
      <c r="S2517"/>
      <c r="T2517"/>
      <c r="U2517"/>
      <c r="V2517"/>
      <c r="W2517"/>
      <c r="X2517"/>
      <c r="Y2517"/>
      <c r="Z2517"/>
      <c r="AA2517"/>
      <c r="AB2517"/>
      <c r="AC2517"/>
      <c r="AD2517"/>
      <c r="AE2517"/>
      <c r="AF2517"/>
      <c r="AG2517"/>
      <c r="AH2517"/>
      <c r="AI2517"/>
      <c r="AJ2517"/>
      <c r="AK2517"/>
      <c r="AL2517"/>
      <c r="AM2517"/>
      <c r="AN2517"/>
      <c r="AO2517"/>
      <c r="AP2517"/>
      <c r="AQ2517"/>
      <c r="AR2517"/>
      <c r="AS2517"/>
      <c r="AT2517"/>
      <c r="AU2517"/>
      <c r="AV2517"/>
      <c r="AW2517"/>
      <c r="AX2517"/>
      <c r="AY2517"/>
      <c r="AZ2517"/>
      <c r="BA2517"/>
      <c r="BB2517"/>
      <c r="BC2517"/>
      <c r="BD2517"/>
      <c r="BE2517"/>
      <c r="BF2517"/>
      <c r="BG2517"/>
      <c r="BH2517"/>
      <c r="BI2517"/>
      <c r="BJ2517"/>
      <c r="BK2517"/>
      <c r="BL2517"/>
      <c r="BM2517"/>
      <c r="BN2517"/>
      <c r="BO2517"/>
      <c r="BP2517"/>
      <c r="BQ2517"/>
      <c r="BR2517"/>
      <c r="BS2517"/>
      <c r="BT2517"/>
      <c r="BU2517"/>
      <c r="BV2517"/>
      <c r="BW2517"/>
      <c r="BX2517"/>
      <c r="BY2517"/>
      <c r="BZ2517"/>
      <c r="CA2517"/>
      <c r="CB2517"/>
      <c r="CC2517"/>
      <c r="CD2517"/>
      <c r="CE2517"/>
      <c r="CF2517"/>
      <c r="CG2517"/>
      <c r="CH2517"/>
      <c r="CI2517"/>
      <c r="CJ2517"/>
      <c r="CK2517"/>
      <c r="CL2517"/>
      <c r="CN2517"/>
    </row>
    <row r="2518" spans="7:92" x14ac:dyDescent="0.4">
      <c r="G2518"/>
      <c r="I2518"/>
      <c r="J2518"/>
      <c r="R2518"/>
      <c r="S2518"/>
      <c r="T2518"/>
      <c r="U2518"/>
      <c r="V2518"/>
      <c r="W2518"/>
      <c r="X2518"/>
      <c r="Y2518"/>
      <c r="Z2518"/>
      <c r="AA2518"/>
      <c r="AB2518"/>
      <c r="AC2518"/>
      <c r="AD2518"/>
      <c r="AE2518"/>
      <c r="AF2518"/>
      <c r="AG2518"/>
      <c r="AH2518"/>
      <c r="AI2518"/>
      <c r="AJ2518"/>
      <c r="AK2518"/>
      <c r="AL2518"/>
      <c r="AM2518"/>
      <c r="AN2518"/>
      <c r="AO2518"/>
      <c r="AP2518"/>
      <c r="AQ2518"/>
      <c r="AR2518"/>
      <c r="AS2518"/>
      <c r="AT2518"/>
      <c r="AU2518"/>
      <c r="AV2518"/>
      <c r="AW2518"/>
      <c r="AX2518"/>
      <c r="AY2518"/>
      <c r="AZ2518"/>
      <c r="BA2518"/>
      <c r="BB2518"/>
      <c r="BC2518"/>
      <c r="BD2518"/>
      <c r="BE2518"/>
      <c r="BF2518"/>
      <c r="BG2518"/>
      <c r="BH2518"/>
      <c r="BI2518"/>
      <c r="BJ2518"/>
      <c r="BK2518"/>
      <c r="BL2518"/>
      <c r="BM2518"/>
      <c r="BN2518"/>
      <c r="BO2518"/>
      <c r="BP2518"/>
      <c r="BQ2518"/>
      <c r="BR2518"/>
      <c r="BS2518"/>
      <c r="BT2518"/>
      <c r="BU2518"/>
      <c r="BV2518"/>
      <c r="BW2518"/>
      <c r="BX2518"/>
      <c r="BY2518"/>
      <c r="BZ2518"/>
      <c r="CA2518"/>
      <c r="CB2518"/>
      <c r="CC2518"/>
      <c r="CD2518"/>
      <c r="CE2518"/>
      <c r="CF2518"/>
      <c r="CG2518"/>
      <c r="CH2518"/>
      <c r="CI2518"/>
      <c r="CJ2518"/>
      <c r="CK2518"/>
      <c r="CL2518"/>
      <c r="CN2518"/>
    </row>
    <row r="2519" spans="7:92" x14ac:dyDescent="0.4">
      <c r="G2519"/>
      <c r="I2519"/>
      <c r="J2519"/>
      <c r="R2519"/>
      <c r="S2519"/>
      <c r="T2519"/>
      <c r="U2519"/>
      <c r="V2519"/>
      <c r="W2519"/>
      <c r="X2519"/>
      <c r="Y2519"/>
      <c r="Z2519"/>
      <c r="AA2519"/>
      <c r="AB2519"/>
      <c r="AC2519"/>
      <c r="AD2519"/>
      <c r="AE2519"/>
      <c r="AF2519"/>
      <c r="AG2519"/>
      <c r="AH2519"/>
      <c r="AI2519"/>
      <c r="AJ2519"/>
      <c r="AK2519"/>
      <c r="AL2519"/>
      <c r="AM2519"/>
      <c r="AN2519"/>
      <c r="AO2519"/>
      <c r="AP2519"/>
      <c r="AQ2519"/>
      <c r="AR2519"/>
      <c r="AS2519"/>
      <c r="AT2519"/>
      <c r="AU2519"/>
      <c r="AV2519"/>
      <c r="AW2519"/>
      <c r="AX2519"/>
      <c r="AY2519"/>
      <c r="AZ2519"/>
      <c r="BA2519"/>
      <c r="BB2519"/>
      <c r="BC2519"/>
      <c r="BD2519"/>
      <c r="BE2519"/>
      <c r="BF2519"/>
      <c r="BG2519"/>
      <c r="BH2519"/>
      <c r="BI2519"/>
      <c r="BJ2519"/>
      <c r="BK2519"/>
      <c r="BL2519"/>
      <c r="BM2519"/>
      <c r="BN2519"/>
      <c r="BO2519"/>
      <c r="BP2519"/>
      <c r="BQ2519"/>
      <c r="BR2519"/>
      <c r="BS2519"/>
      <c r="BT2519"/>
      <c r="BU2519"/>
      <c r="BV2519"/>
      <c r="BW2519"/>
      <c r="BX2519"/>
      <c r="BY2519"/>
      <c r="BZ2519"/>
      <c r="CA2519"/>
      <c r="CB2519"/>
      <c r="CC2519"/>
      <c r="CD2519"/>
      <c r="CE2519"/>
      <c r="CF2519"/>
      <c r="CG2519"/>
      <c r="CH2519"/>
      <c r="CI2519"/>
      <c r="CJ2519"/>
      <c r="CK2519"/>
      <c r="CL2519"/>
      <c r="CN2519"/>
    </row>
    <row r="2520" spans="7:92" x14ac:dyDescent="0.4">
      <c r="G2520"/>
      <c r="I2520"/>
      <c r="J2520"/>
      <c r="R2520"/>
      <c r="S2520"/>
      <c r="T2520"/>
      <c r="U2520"/>
      <c r="V2520"/>
      <c r="W2520"/>
      <c r="X2520"/>
      <c r="Y2520"/>
      <c r="Z2520"/>
      <c r="AA2520"/>
      <c r="AB2520"/>
      <c r="AC2520"/>
      <c r="AD2520"/>
      <c r="AE2520"/>
      <c r="AF2520"/>
      <c r="AG2520"/>
      <c r="AH2520"/>
      <c r="AI2520"/>
      <c r="AJ2520"/>
      <c r="AK2520"/>
      <c r="AL2520"/>
      <c r="AM2520"/>
      <c r="AN2520"/>
      <c r="AO2520"/>
      <c r="AP2520"/>
      <c r="AQ2520"/>
      <c r="AR2520"/>
      <c r="AS2520"/>
      <c r="AT2520"/>
      <c r="AU2520"/>
      <c r="AV2520"/>
      <c r="AW2520"/>
      <c r="AX2520"/>
      <c r="AY2520"/>
      <c r="AZ2520"/>
      <c r="BA2520"/>
      <c r="BB2520"/>
      <c r="BC2520"/>
      <c r="BD2520"/>
      <c r="BE2520"/>
      <c r="BF2520"/>
      <c r="BG2520"/>
      <c r="BH2520"/>
      <c r="BI2520"/>
      <c r="BJ2520"/>
      <c r="BK2520"/>
      <c r="BL2520"/>
      <c r="BM2520"/>
      <c r="BN2520"/>
      <c r="BO2520"/>
      <c r="BP2520"/>
      <c r="BQ2520"/>
      <c r="BR2520"/>
      <c r="BS2520"/>
      <c r="BT2520"/>
      <c r="BU2520"/>
      <c r="BV2520"/>
      <c r="BW2520"/>
      <c r="BX2520"/>
      <c r="BY2520"/>
      <c r="BZ2520"/>
      <c r="CA2520"/>
      <c r="CB2520"/>
      <c r="CC2520"/>
      <c r="CD2520"/>
      <c r="CE2520"/>
      <c r="CF2520"/>
      <c r="CG2520"/>
      <c r="CH2520"/>
      <c r="CI2520"/>
      <c r="CJ2520"/>
      <c r="CK2520"/>
      <c r="CL2520"/>
      <c r="CN2520"/>
    </row>
    <row r="2521" spans="7:92" ht="1.5" customHeight="1" x14ac:dyDescent="0.4">
      <c r="G2521"/>
      <c r="I2521"/>
      <c r="J2521"/>
      <c r="R2521"/>
      <c r="S2521"/>
      <c r="T2521"/>
      <c r="U2521"/>
      <c r="V2521"/>
      <c r="W2521"/>
      <c r="X2521"/>
      <c r="Y2521"/>
      <c r="Z2521"/>
      <c r="AA2521"/>
      <c r="AB2521"/>
      <c r="AC2521"/>
      <c r="AD2521"/>
      <c r="AE2521"/>
      <c r="AF2521"/>
      <c r="AG2521"/>
      <c r="AH2521"/>
      <c r="AI2521"/>
      <c r="AJ2521"/>
      <c r="AK2521"/>
      <c r="AL2521"/>
      <c r="AM2521"/>
      <c r="AN2521"/>
      <c r="AO2521"/>
      <c r="AP2521"/>
      <c r="AQ2521"/>
      <c r="AR2521"/>
      <c r="AS2521"/>
      <c r="AT2521"/>
      <c r="AU2521"/>
      <c r="AV2521"/>
      <c r="AW2521"/>
      <c r="AX2521"/>
      <c r="AY2521"/>
      <c r="AZ2521"/>
      <c r="BA2521"/>
      <c r="BB2521"/>
      <c r="BC2521"/>
      <c r="BD2521"/>
      <c r="BE2521"/>
      <c r="BF2521"/>
      <c r="BG2521"/>
      <c r="BH2521"/>
      <c r="BI2521"/>
      <c r="BJ2521"/>
      <c r="BK2521"/>
      <c r="BL2521"/>
      <c r="BM2521"/>
      <c r="BN2521"/>
      <c r="BO2521"/>
      <c r="BP2521"/>
      <c r="BQ2521"/>
      <c r="BR2521"/>
      <c r="BS2521"/>
      <c r="BT2521"/>
      <c r="BU2521"/>
      <c r="BV2521"/>
      <c r="BW2521"/>
      <c r="BX2521"/>
      <c r="BY2521"/>
      <c r="BZ2521"/>
      <c r="CA2521"/>
      <c r="CB2521"/>
      <c r="CC2521"/>
      <c r="CD2521"/>
      <c r="CE2521"/>
      <c r="CF2521"/>
      <c r="CG2521"/>
      <c r="CH2521"/>
      <c r="CI2521"/>
      <c r="CJ2521"/>
      <c r="CK2521"/>
      <c r="CL2521"/>
      <c r="CN2521"/>
    </row>
    <row r="2522" spans="7:92" x14ac:dyDescent="0.4">
      <c r="G2522"/>
      <c r="I2522"/>
      <c r="J2522"/>
      <c r="R2522"/>
      <c r="S2522"/>
      <c r="T2522"/>
      <c r="U2522"/>
      <c r="V2522"/>
      <c r="W2522"/>
      <c r="X2522"/>
      <c r="Y2522"/>
      <c r="Z2522"/>
      <c r="AA2522"/>
      <c r="AB2522"/>
      <c r="AC2522"/>
      <c r="AD2522"/>
      <c r="AE2522"/>
      <c r="AF2522"/>
      <c r="AG2522"/>
      <c r="AH2522"/>
      <c r="AI2522"/>
      <c r="AJ2522"/>
      <c r="AK2522"/>
      <c r="AL2522"/>
      <c r="AM2522"/>
      <c r="AN2522"/>
      <c r="AO2522"/>
      <c r="AP2522"/>
      <c r="AQ2522"/>
      <c r="AR2522"/>
      <c r="AS2522"/>
      <c r="AT2522"/>
      <c r="AU2522"/>
      <c r="AV2522"/>
      <c r="AW2522"/>
      <c r="AX2522"/>
      <c r="AY2522"/>
      <c r="AZ2522"/>
      <c r="BA2522"/>
      <c r="BB2522"/>
      <c r="BC2522"/>
      <c r="BD2522"/>
      <c r="BE2522"/>
      <c r="BF2522"/>
      <c r="BG2522"/>
      <c r="BH2522"/>
      <c r="BI2522"/>
      <c r="BJ2522"/>
      <c r="BK2522"/>
      <c r="BL2522"/>
      <c r="BM2522"/>
      <c r="BN2522"/>
      <c r="BO2522"/>
      <c r="BP2522"/>
      <c r="BQ2522"/>
      <c r="BR2522"/>
      <c r="BS2522"/>
      <c r="BT2522"/>
      <c r="BU2522"/>
      <c r="BV2522"/>
      <c r="BW2522"/>
      <c r="BX2522"/>
      <c r="BY2522"/>
      <c r="BZ2522"/>
      <c r="CA2522"/>
      <c r="CB2522"/>
      <c r="CC2522"/>
      <c r="CD2522"/>
      <c r="CE2522"/>
      <c r="CF2522"/>
      <c r="CG2522"/>
      <c r="CH2522"/>
      <c r="CI2522"/>
      <c r="CJ2522"/>
      <c r="CK2522"/>
      <c r="CL2522"/>
      <c r="CN2522"/>
    </row>
    <row r="2523" spans="7:92" x14ac:dyDescent="0.4">
      <c r="G2523"/>
      <c r="I2523"/>
      <c r="J2523"/>
      <c r="R2523"/>
      <c r="S2523"/>
      <c r="T2523"/>
      <c r="U2523"/>
      <c r="V2523"/>
      <c r="W2523"/>
      <c r="X2523"/>
      <c r="Y2523"/>
      <c r="Z2523"/>
      <c r="AA2523"/>
      <c r="AB2523"/>
      <c r="AC2523"/>
      <c r="AD2523"/>
      <c r="AE2523"/>
      <c r="AF2523"/>
      <c r="AG2523"/>
      <c r="AH2523"/>
      <c r="AI2523"/>
      <c r="AJ2523"/>
      <c r="AK2523"/>
      <c r="AL2523"/>
      <c r="AM2523"/>
      <c r="AN2523"/>
      <c r="AO2523"/>
      <c r="AP2523"/>
      <c r="AQ2523"/>
      <c r="AR2523"/>
      <c r="AS2523"/>
      <c r="AT2523"/>
      <c r="AU2523"/>
      <c r="AV2523"/>
      <c r="AW2523"/>
      <c r="AX2523"/>
      <c r="AY2523"/>
      <c r="AZ2523"/>
      <c r="BA2523"/>
      <c r="BB2523"/>
      <c r="BC2523"/>
      <c r="BD2523"/>
      <c r="BE2523"/>
      <c r="BF2523"/>
      <c r="BG2523"/>
      <c r="BH2523"/>
      <c r="BI2523"/>
      <c r="BJ2523"/>
      <c r="BK2523"/>
      <c r="BL2523"/>
      <c r="BM2523"/>
      <c r="BN2523"/>
      <c r="BO2523"/>
      <c r="BP2523"/>
      <c r="BQ2523"/>
      <c r="BR2523"/>
      <c r="BS2523"/>
      <c r="BT2523"/>
      <c r="BU2523"/>
      <c r="BV2523"/>
      <c r="BW2523"/>
      <c r="BX2523"/>
      <c r="BY2523"/>
      <c r="BZ2523"/>
      <c r="CA2523"/>
      <c r="CB2523"/>
      <c r="CC2523"/>
      <c r="CD2523"/>
      <c r="CE2523"/>
      <c r="CF2523"/>
      <c r="CG2523"/>
      <c r="CH2523"/>
      <c r="CI2523"/>
      <c r="CJ2523"/>
      <c r="CK2523"/>
      <c r="CL2523"/>
      <c r="CN2523"/>
    </row>
    <row r="2524" spans="7:92" x14ac:dyDescent="0.4">
      <c r="G2524"/>
      <c r="I2524"/>
      <c r="J2524"/>
      <c r="R2524"/>
      <c r="S2524"/>
      <c r="T2524"/>
      <c r="U2524"/>
      <c r="V2524"/>
      <c r="W2524"/>
      <c r="X2524"/>
      <c r="Y2524"/>
      <c r="Z2524"/>
      <c r="AA2524"/>
      <c r="AB2524"/>
      <c r="AC2524"/>
      <c r="AD2524"/>
      <c r="AE2524"/>
      <c r="AF2524"/>
      <c r="AG2524"/>
      <c r="AH2524"/>
      <c r="AI2524"/>
      <c r="AJ2524"/>
      <c r="AK2524"/>
      <c r="AL2524"/>
      <c r="AM2524"/>
      <c r="AN2524"/>
      <c r="AO2524"/>
      <c r="AP2524"/>
      <c r="AQ2524"/>
      <c r="AR2524"/>
      <c r="AS2524"/>
      <c r="AT2524"/>
      <c r="AU2524"/>
      <c r="AV2524"/>
      <c r="AW2524"/>
      <c r="AX2524"/>
      <c r="AY2524"/>
      <c r="AZ2524"/>
      <c r="BA2524"/>
      <c r="BB2524"/>
      <c r="BC2524"/>
      <c r="BD2524"/>
      <c r="BE2524"/>
      <c r="BF2524"/>
      <c r="BG2524"/>
      <c r="BH2524"/>
      <c r="BI2524"/>
      <c r="BJ2524"/>
      <c r="BK2524"/>
      <c r="BL2524"/>
      <c r="BM2524"/>
      <c r="BN2524"/>
      <c r="BO2524"/>
      <c r="BP2524"/>
      <c r="BQ2524"/>
      <c r="BR2524"/>
      <c r="BS2524"/>
      <c r="BT2524"/>
      <c r="BU2524"/>
      <c r="BV2524"/>
      <c r="BW2524"/>
      <c r="BX2524"/>
      <c r="BY2524"/>
      <c r="BZ2524"/>
      <c r="CA2524"/>
      <c r="CB2524"/>
      <c r="CC2524"/>
      <c r="CD2524"/>
      <c r="CE2524"/>
      <c r="CF2524"/>
      <c r="CG2524"/>
      <c r="CH2524"/>
      <c r="CI2524"/>
      <c r="CJ2524"/>
      <c r="CK2524"/>
      <c r="CL2524"/>
      <c r="CN2524"/>
    </row>
    <row r="2525" spans="7:92" x14ac:dyDescent="0.4">
      <c r="G2525"/>
      <c r="I2525"/>
      <c r="J2525"/>
      <c r="R2525"/>
      <c r="S2525"/>
      <c r="T2525"/>
      <c r="U2525"/>
      <c r="V2525"/>
      <c r="W2525"/>
      <c r="X2525"/>
      <c r="Y2525"/>
      <c r="Z2525"/>
      <c r="AA2525"/>
      <c r="AB2525"/>
      <c r="AC2525"/>
      <c r="AD2525"/>
      <c r="AE2525"/>
      <c r="AF2525"/>
      <c r="AG2525"/>
      <c r="AH2525"/>
      <c r="AI2525"/>
      <c r="AJ2525"/>
      <c r="AK2525"/>
      <c r="AL2525"/>
      <c r="AM2525"/>
      <c r="AN2525"/>
      <c r="AO2525"/>
      <c r="AP2525"/>
      <c r="AQ2525"/>
      <c r="AR2525"/>
      <c r="AS2525"/>
      <c r="AT2525"/>
      <c r="AU2525"/>
      <c r="AV2525"/>
      <c r="AW2525"/>
      <c r="AX2525"/>
      <c r="AY2525"/>
      <c r="AZ2525"/>
      <c r="BA2525"/>
      <c r="BB2525"/>
      <c r="BC2525"/>
      <c r="BD2525"/>
      <c r="BE2525"/>
      <c r="BF2525"/>
      <c r="BG2525"/>
      <c r="BH2525"/>
      <c r="BI2525"/>
      <c r="BJ2525"/>
      <c r="BK2525"/>
      <c r="BL2525"/>
      <c r="BM2525"/>
      <c r="BN2525"/>
      <c r="BO2525"/>
      <c r="BP2525"/>
      <c r="BQ2525"/>
      <c r="BR2525"/>
      <c r="BS2525"/>
      <c r="BT2525"/>
      <c r="BU2525"/>
      <c r="BV2525"/>
      <c r="BW2525"/>
      <c r="BX2525"/>
      <c r="BY2525"/>
      <c r="BZ2525"/>
      <c r="CA2525"/>
      <c r="CB2525"/>
      <c r="CC2525"/>
      <c r="CD2525"/>
      <c r="CE2525"/>
      <c r="CF2525"/>
      <c r="CG2525"/>
      <c r="CH2525"/>
      <c r="CI2525"/>
      <c r="CJ2525"/>
      <c r="CK2525"/>
      <c r="CL2525"/>
      <c r="CN2525"/>
    </row>
    <row r="2526" spans="7:92" x14ac:dyDescent="0.4">
      <c r="G2526"/>
      <c r="I2526"/>
      <c r="J2526"/>
      <c r="R2526"/>
      <c r="S2526"/>
      <c r="T2526"/>
      <c r="U2526"/>
      <c r="V2526"/>
      <c r="W2526"/>
      <c r="X2526"/>
      <c r="Y2526"/>
      <c r="Z2526"/>
      <c r="AA2526"/>
      <c r="AB2526"/>
      <c r="AC2526"/>
      <c r="AD2526"/>
      <c r="AE2526"/>
      <c r="AF2526"/>
      <c r="AG2526"/>
      <c r="AH2526"/>
      <c r="AI2526"/>
      <c r="AJ2526"/>
      <c r="AK2526"/>
      <c r="AL2526"/>
      <c r="AM2526"/>
      <c r="AN2526"/>
      <c r="AO2526"/>
      <c r="AP2526"/>
      <c r="AQ2526"/>
      <c r="AR2526"/>
      <c r="AS2526"/>
      <c r="AT2526"/>
      <c r="AU2526"/>
      <c r="AV2526"/>
      <c r="AW2526"/>
      <c r="AX2526"/>
      <c r="AY2526"/>
      <c r="AZ2526"/>
      <c r="BA2526"/>
      <c r="BB2526"/>
      <c r="BC2526"/>
      <c r="BD2526"/>
      <c r="BE2526"/>
      <c r="BF2526"/>
      <c r="BG2526"/>
      <c r="BH2526"/>
      <c r="BI2526"/>
      <c r="BJ2526"/>
      <c r="BK2526"/>
      <c r="BL2526"/>
      <c r="BM2526"/>
      <c r="BN2526"/>
      <c r="BO2526"/>
      <c r="BP2526"/>
      <c r="BQ2526"/>
      <c r="BR2526"/>
      <c r="BS2526"/>
      <c r="BT2526"/>
      <c r="BU2526"/>
      <c r="BV2526"/>
      <c r="BW2526"/>
      <c r="BX2526"/>
      <c r="BY2526"/>
      <c r="BZ2526"/>
      <c r="CA2526"/>
      <c r="CB2526"/>
      <c r="CC2526"/>
      <c r="CD2526"/>
      <c r="CE2526"/>
      <c r="CF2526"/>
      <c r="CG2526"/>
      <c r="CH2526"/>
      <c r="CI2526"/>
      <c r="CJ2526"/>
      <c r="CK2526"/>
      <c r="CL2526"/>
      <c r="CN2526"/>
    </row>
    <row r="2527" spans="7:92" x14ac:dyDescent="0.4">
      <c r="G2527"/>
      <c r="I2527"/>
      <c r="J2527"/>
      <c r="R2527"/>
      <c r="S2527"/>
      <c r="T2527"/>
      <c r="U2527"/>
      <c r="V2527"/>
      <c r="W2527"/>
      <c r="X2527"/>
      <c r="Y2527"/>
      <c r="Z2527"/>
      <c r="AA2527"/>
      <c r="AB2527"/>
      <c r="AC2527"/>
      <c r="AD2527"/>
      <c r="AE2527"/>
      <c r="AF2527"/>
      <c r="AG2527"/>
      <c r="AH2527"/>
      <c r="AI2527"/>
      <c r="AJ2527"/>
      <c r="AK2527"/>
      <c r="AL2527"/>
      <c r="AM2527"/>
      <c r="AN2527"/>
      <c r="AO2527"/>
      <c r="AP2527"/>
      <c r="AQ2527"/>
      <c r="AR2527"/>
      <c r="AS2527"/>
      <c r="AT2527"/>
      <c r="AU2527"/>
      <c r="AV2527"/>
      <c r="AW2527"/>
      <c r="AX2527"/>
      <c r="AY2527"/>
      <c r="AZ2527"/>
      <c r="BA2527"/>
      <c r="BB2527"/>
      <c r="BC2527"/>
      <c r="BD2527"/>
      <c r="BE2527"/>
      <c r="BF2527"/>
      <c r="BG2527"/>
      <c r="BH2527"/>
      <c r="BI2527"/>
      <c r="BJ2527"/>
      <c r="BK2527"/>
      <c r="BL2527"/>
      <c r="BM2527"/>
      <c r="BN2527"/>
      <c r="BO2527"/>
      <c r="BP2527"/>
      <c r="BQ2527"/>
      <c r="BR2527"/>
      <c r="BS2527"/>
      <c r="BT2527"/>
      <c r="BU2527"/>
      <c r="BV2527"/>
      <c r="BW2527"/>
      <c r="BX2527"/>
      <c r="BY2527"/>
      <c r="BZ2527"/>
      <c r="CA2527"/>
      <c r="CB2527"/>
      <c r="CC2527"/>
      <c r="CD2527"/>
      <c r="CE2527"/>
      <c r="CF2527"/>
      <c r="CG2527"/>
      <c r="CH2527"/>
      <c r="CI2527"/>
      <c r="CJ2527"/>
      <c r="CK2527"/>
      <c r="CL2527"/>
      <c r="CN2527"/>
    </row>
    <row r="2528" spans="7:92" x14ac:dyDescent="0.4">
      <c r="G2528"/>
      <c r="I2528"/>
      <c r="J2528"/>
      <c r="R2528"/>
      <c r="S2528"/>
      <c r="T2528"/>
      <c r="U2528"/>
      <c r="V2528"/>
      <c r="W2528"/>
      <c r="X2528"/>
      <c r="Y2528"/>
      <c r="Z2528"/>
      <c r="AA2528"/>
      <c r="AB2528"/>
      <c r="AC2528"/>
      <c r="AD2528"/>
      <c r="AE2528"/>
      <c r="AF2528"/>
      <c r="AG2528"/>
      <c r="AH2528"/>
      <c r="AI2528"/>
      <c r="AJ2528"/>
      <c r="AK2528"/>
      <c r="AL2528"/>
      <c r="AM2528"/>
      <c r="AN2528"/>
      <c r="AO2528"/>
      <c r="AP2528"/>
      <c r="AQ2528"/>
      <c r="AR2528"/>
      <c r="AS2528"/>
      <c r="AT2528"/>
      <c r="AU2528"/>
      <c r="AV2528"/>
      <c r="AW2528"/>
      <c r="AX2528"/>
      <c r="AY2528"/>
      <c r="AZ2528"/>
      <c r="BA2528"/>
      <c r="BB2528"/>
      <c r="BC2528"/>
      <c r="BD2528"/>
      <c r="BE2528"/>
      <c r="BF2528"/>
      <c r="BG2528"/>
      <c r="BH2528"/>
      <c r="BI2528"/>
      <c r="BJ2528"/>
      <c r="BK2528"/>
      <c r="BL2528"/>
      <c r="BM2528"/>
      <c r="BN2528"/>
      <c r="BO2528"/>
      <c r="BP2528"/>
      <c r="BQ2528"/>
      <c r="BR2528"/>
      <c r="BS2528"/>
      <c r="BT2528"/>
      <c r="BU2528"/>
      <c r="BV2528"/>
      <c r="BW2528"/>
      <c r="BX2528"/>
      <c r="BY2528"/>
      <c r="BZ2528"/>
      <c r="CA2528"/>
      <c r="CB2528"/>
      <c r="CC2528"/>
      <c r="CD2528"/>
      <c r="CE2528"/>
      <c r="CF2528"/>
      <c r="CG2528"/>
      <c r="CH2528"/>
      <c r="CI2528"/>
      <c r="CJ2528"/>
      <c r="CK2528"/>
      <c r="CL2528"/>
      <c r="CN2528"/>
    </row>
    <row r="2529" spans="7:92" x14ac:dyDescent="0.4">
      <c r="G2529"/>
      <c r="I2529"/>
      <c r="J2529"/>
      <c r="R2529"/>
      <c r="S2529"/>
      <c r="T2529"/>
      <c r="U2529"/>
      <c r="V2529"/>
      <c r="W2529"/>
      <c r="X2529"/>
      <c r="Y2529"/>
      <c r="Z2529"/>
      <c r="AA2529"/>
      <c r="AB2529"/>
      <c r="AC2529"/>
      <c r="AD2529"/>
      <c r="AE2529"/>
      <c r="AF2529"/>
      <c r="AG2529"/>
      <c r="AH2529"/>
      <c r="AI2529"/>
      <c r="AJ2529"/>
      <c r="AK2529"/>
      <c r="AL2529"/>
      <c r="AM2529"/>
      <c r="AN2529"/>
      <c r="AO2529"/>
      <c r="AP2529"/>
      <c r="AQ2529"/>
      <c r="AR2529"/>
      <c r="AS2529"/>
      <c r="AT2529"/>
      <c r="AU2529"/>
      <c r="AV2529"/>
      <c r="AW2529"/>
      <c r="AX2529"/>
      <c r="AY2529"/>
      <c r="AZ2529"/>
      <c r="BA2529"/>
      <c r="BB2529"/>
      <c r="BC2529"/>
      <c r="BD2529"/>
      <c r="BE2529"/>
      <c r="BF2529"/>
      <c r="BG2529"/>
      <c r="BH2529"/>
      <c r="BI2529"/>
      <c r="BJ2529"/>
      <c r="BK2529"/>
      <c r="BL2529"/>
      <c r="BM2529"/>
      <c r="BN2529"/>
      <c r="BO2529"/>
      <c r="BP2529"/>
      <c r="BQ2529"/>
      <c r="BR2529"/>
      <c r="BS2529"/>
      <c r="BT2529"/>
      <c r="BU2529"/>
      <c r="BV2529"/>
      <c r="BW2529"/>
      <c r="BX2529"/>
      <c r="BY2529"/>
      <c r="BZ2529"/>
      <c r="CA2529"/>
      <c r="CB2529"/>
      <c r="CC2529"/>
      <c r="CD2529"/>
      <c r="CE2529"/>
      <c r="CF2529"/>
      <c r="CG2529"/>
      <c r="CH2529"/>
      <c r="CI2529"/>
      <c r="CJ2529"/>
      <c r="CK2529"/>
      <c r="CL2529"/>
      <c r="CN2529"/>
    </row>
    <row r="2530" spans="7:92" x14ac:dyDescent="0.4">
      <c r="G2530"/>
      <c r="I2530"/>
      <c r="J2530"/>
      <c r="R2530"/>
      <c r="S2530"/>
      <c r="T2530"/>
      <c r="U2530"/>
      <c r="V2530"/>
      <c r="W2530"/>
      <c r="X2530"/>
      <c r="Y2530"/>
      <c r="Z2530"/>
      <c r="AA2530"/>
      <c r="AB2530"/>
      <c r="AC2530"/>
      <c r="AD2530"/>
      <c r="AE2530"/>
      <c r="AF2530"/>
      <c r="AG2530"/>
      <c r="AH2530"/>
      <c r="AI2530"/>
      <c r="AJ2530"/>
      <c r="AK2530"/>
      <c r="AL2530"/>
      <c r="AM2530"/>
      <c r="AN2530"/>
      <c r="AO2530"/>
      <c r="AP2530"/>
      <c r="AQ2530"/>
      <c r="AR2530"/>
      <c r="AS2530"/>
      <c r="AT2530"/>
      <c r="AU2530"/>
      <c r="AV2530"/>
      <c r="AW2530"/>
      <c r="AX2530"/>
      <c r="AY2530"/>
      <c r="AZ2530"/>
      <c r="BA2530"/>
      <c r="BB2530"/>
      <c r="BC2530"/>
      <c r="BD2530"/>
      <c r="BE2530"/>
      <c r="BF2530"/>
      <c r="BG2530"/>
      <c r="BH2530"/>
      <c r="BI2530"/>
      <c r="BJ2530"/>
      <c r="BK2530"/>
      <c r="BL2530"/>
      <c r="BM2530"/>
      <c r="BN2530"/>
      <c r="BO2530"/>
      <c r="BP2530"/>
      <c r="BQ2530"/>
      <c r="BR2530"/>
      <c r="BS2530"/>
      <c r="BT2530"/>
      <c r="BU2530"/>
      <c r="BV2530"/>
      <c r="BW2530"/>
      <c r="BX2530"/>
      <c r="BY2530"/>
      <c r="BZ2530"/>
      <c r="CA2530"/>
      <c r="CB2530"/>
      <c r="CC2530"/>
      <c r="CD2530"/>
      <c r="CE2530"/>
      <c r="CF2530"/>
      <c r="CG2530"/>
      <c r="CH2530"/>
      <c r="CI2530"/>
      <c r="CJ2530"/>
      <c r="CK2530"/>
      <c r="CL2530"/>
      <c r="CN2530"/>
    </row>
    <row r="2531" spans="7:92" x14ac:dyDescent="0.4">
      <c r="G2531"/>
      <c r="I2531"/>
      <c r="J2531"/>
      <c r="R2531"/>
      <c r="S2531"/>
      <c r="T2531"/>
      <c r="U2531"/>
      <c r="V2531"/>
      <c r="W2531"/>
      <c r="X2531"/>
      <c r="Y2531"/>
      <c r="Z2531"/>
      <c r="AA2531"/>
      <c r="AB2531"/>
      <c r="AC2531"/>
      <c r="AD2531"/>
      <c r="AE2531"/>
      <c r="AF2531"/>
      <c r="AG2531"/>
      <c r="AH2531"/>
      <c r="AI2531"/>
      <c r="AJ2531"/>
      <c r="AK2531"/>
      <c r="AL2531"/>
      <c r="AM2531"/>
      <c r="AN2531"/>
      <c r="AO2531"/>
      <c r="AP2531"/>
      <c r="AQ2531"/>
      <c r="AR2531"/>
      <c r="AS2531"/>
      <c r="AT2531"/>
      <c r="AU2531"/>
      <c r="AV2531"/>
      <c r="AW2531"/>
      <c r="AX2531"/>
      <c r="AY2531"/>
      <c r="AZ2531"/>
      <c r="BA2531"/>
      <c r="BB2531"/>
      <c r="BC2531"/>
      <c r="BD2531"/>
      <c r="BE2531"/>
      <c r="BF2531"/>
      <c r="BG2531"/>
      <c r="BH2531"/>
      <c r="BI2531"/>
      <c r="BJ2531"/>
      <c r="BK2531"/>
      <c r="BL2531"/>
      <c r="BM2531"/>
      <c r="BN2531"/>
      <c r="BO2531"/>
      <c r="BP2531"/>
      <c r="BQ2531"/>
      <c r="BR2531"/>
      <c r="BS2531"/>
      <c r="BT2531"/>
      <c r="BU2531"/>
      <c r="BV2531"/>
      <c r="BW2531"/>
      <c r="BX2531"/>
      <c r="BY2531"/>
      <c r="BZ2531"/>
      <c r="CA2531"/>
      <c r="CB2531"/>
      <c r="CC2531"/>
      <c r="CD2531"/>
      <c r="CE2531"/>
      <c r="CF2531"/>
      <c r="CG2531"/>
      <c r="CH2531"/>
      <c r="CI2531"/>
      <c r="CJ2531"/>
      <c r="CK2531"/>
      <c r="CL2531"/>
      <c r="CN2531"/>
    </row>
    <row r="2532" spans="7:92" x14ac:dyDescent="0.4">
      <c r="G2532"/>
      <c r="I2532"/>
      <c r="J2532"/>
      <c r="R2532"/>
      <c r="S2532"/>
      <c r="T2532"/>
      <c r="U2532"/>
      <c r="V2532"/>
      <c r="W2532"/>
      <c r="X2532"/>
      <c r="Y2532"/>
      <c r="Z2532"/>
      <c r="AA2532"/>
      <c r="AB2532"/>
      <c r="AC2532"/>
      <c r="AD2532"/>
      <c r="AE2532"/>
      <c r="AF2532"/>
      <c r="AG2532"/>
      <c r="AH2532"/>
      <c r="AI2532"/>
      <c r="AJ2532"/>
      <c r="AK2532"/>
      <c r="AL2532"/>
      <c r="AM2532"/>
      <c r="AN2532"/>
      <c r="AO2532"/>
      <c r="AP2532"/>
      <c r="AQ2532"/>
      <c r="AR2532"/>
      <c r="AS2532"/>
      <c r="AT2532"/>
      <c r="AU2532"/>
      <c r="AV2532"/>
      <c r="AW2532"/>
      <c r="AX2532"/>
      <c r="AY2532"/>
      <c r="AZ2532"/>
      <c r="BA2532"/>
      <c r="BB2532"/>
      <c r="BC2532"/>
      <c r="BD2532"/>
      <c r="BE2532"/>
      <c r="BF2532"/>
      <c r="BG2532"/>
      <c r="BH2532"/>
      <c r="BI2532"/>
      <c r="BJ2532"/>
      <c r="BK2532"/>
      <c r="BL2532"/>
      <c r="BM2532"/>
      <c r="BN2532"/>
      <c r="BO2532"/>
      <c r="BP2532"/>
      <c r="BQ2532"/>
      <c r="BR2532"/>
      <c r="BS2532"/>
      <c r="BT2532"/>
      <c r="BU2532"/>
      <c r="BV2532"/>
      <c r="BW2532"/>
      <c r="BX2532"/>
      <c r="BY2532"/>
      <c r="BZ2532"/>
      <c r="CA2532"/>
      <c r="CB2532"/>
      <c r="CC2532"/>
      <c r="CD2532"/>
      <c r="CE2532"/>
      <c r="CF2532"/>
      <c r="CG2532"/>
      <c r="CH2532"/>
      <c r="CI2532"/>
      <c r="CJ2532"/>
      <c r="CK2532"/>
      <c r="CL2532"/>
      <c r="CN2532"/>
    </row>
    <row r="2533" spans="7:92" x14ac:dyDescent="0.4">
      <c r="G2533"/>
      <c r="I2533"/>
      <c r="J2533"/>
      <c r="R2533"/>
      <c r="S2533"/>
      <c r="T2533"/>
      <c r="U2533"/>
      <c r="V2533"/>
      <c r="W2533"/>
      <c r="X2533"/>
      <c r="Y2533"/>
      <c r="Z2533"/>
      <c r="AA2533"/>
      <c r="AB2533"/>
      <c r="AC2533"/>
      <c r="AD2533"/>
      <c r="AE2533"/>
      <c r="AF2533"/>
      <c r="AG2533"/>
      <c r="AH2533"/>
      <c r="AI2533"/>
      <c r="AJ2533"/>
      <c r="AK2533"/>
      <c r="AL2533"/>
      <c r="AM2533"/>
      <c r="AN2533"/>
      <c r="AO2533"/>
      <c r="AP2533"/>
      <c r="AQ2533"/>
      <c r="AR2533"/>
      <c r="AS2533"/>
      <c r="AT2533"/>
      <c r="AU2533"/>
      <c r="AV2533"/>
      <c r="AW2533"/>
      <c r="AX2533"/>
      <c r="AY2533"/>
      <c r="AZ2533"/>
      <c r="BA2533"/>
      <c r="BB2533"/>
      <c r="BC2533"/>
      <c r="BD2533"/>
      <c r="BE2533"/>
      <c r="BF2533"/>
      <c r="BG2533"/>
      <c r="BH2533"/>
      <c r="BI2533"/>
      <c r="BJ2533"/>
      <c r="BK2533"/>
      <c r="BL2533"/>
      <c r="BM2533"/>
      <c r="BN2533"/>
      <c r="BO2533"/>
      <c r="BP2533"/>
      <c r="BQ2533"/>
      <c r="BR2533"/>
      <c r="BS2533"/>
      <c r="BT2533"/>
      <c r="BU2533"/>
      <c r="BV2533"/>
      <c r="BW2533"/>
      <c r="BX2533"/>
      <c r="BY2533"/>
      <c r="BZ2533"/>
      <c r="CA2533"/>
      <c r="CB2533"/>
      <c r="CC2533"/>
      <c r="CD2533"/>
      <c r="CE2533"/>
      <c r="CF2533"/>
      <c r="CG2533"/>
      <c r="CH2533"/>
      <c r="CI2533"/>
      <c r="CJ2533"/>
      <c r="CK2533"/>
      <c r="CL2533"/>
      <c r="CN2533"/>
    </row>
  </sheetData>
  <conditionalFormatting sqref="A1:XFD1">
    <cfRule type="cellIs" dxfId="0" priority="1" stopIfTrue="1" operator="notEqual">
      <formula>0.6545646468</formula>
    </cfRule>
  </conditionalFormatting>
  <pageMargins left="0.7" right="0.7" top="0.75" bottom="0.75" header="0.3" footer="0.3"/>
  <pageSetup orientation="portrait" horizontalDpi="360" verticalDpi="36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22F671C1-F166-4B52-8429-31852DDD4FBC}">
          <x14:formula1>
            <xm:f>'Data validation'!$A:$A</xm:f>
          </x14:formula1>
          <xm:sqref>C2534:C1048576 C8:C56 C2:C4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BEBEE-FEFE-4462-B1D2-9F42C67E83AF}">
  <sheetPr codeName="Sheet14"/>
  <dimension ref="A1:E22"/>
  <sheetViews>
    <sheetView showGridLines="0" workbookViewId="0">
      <pane ySplit="1" topLeftCell="A2" activePane="bottomLeft" state="frozen"/>
      <selection pane="bottomLeft"/>
    </sheetView>
  </sheetViews>
  <sheetFormatPr defaultRowHeight="14.6" x14ac:dyDescent="0.4"/>
  <cols>
    <col min="1" max="1" width="14.61328125" bestFit="1" customWidth="1"/>
    <col min="2" max="2" width="17.53515625" bestFit="1" customWidth="1"/>
    <col min="3" max="3" width="10.61328125" bestFit="1" customWidth="1"/>
    <col min="4" max="4" width="20.53515625" bestFit="1" customWidth="1"/>
    <col min="5" max="5" width="15.84375" bestFit="1" customWidth="1"/>
    <col min="17" max="90" width="8.69140625" customWidth="1"/>
    <col min="91" max="115" width="0" hidden="1" customWidth="1"/>
  </cols>
  <sheetData>
    <row r="1" spans="1:5" x14ac:dyDescent="0.4">
      <c r="A1" s="27" t="s">
        <v>679</v>
      </c>
      <c r="B1" s="27" t="s">
        <v>680</v>
      </c>
      <c r="C1" s="27" t="s">
        <v>676</v>
      </c>
      <c r="D1" s="27" t="s">
        <v>678</v>
      </c>
      <c r="E1" s="27" t="s">
        <v>677</v>
      </c>
    </row>
    <row r="2" spans="1:5" x14ac:dyDescent="0.4">
      <c r="A2" s="89" t="s">
        <v>453</v>
      </c>
      <c r="B2" t="s">
        <v>484</v>
      </c>
      <c r="C2" t="s">
        <v>220</v>
      </c>
      <c r="D2" t="s">
        <v>479</v>
      </c>
      <c r="E2" t="s">
        <v>537</v>
      </c>
    </row>
    <row r="3" spans="1:5" x14ac:dyDescent="0.4">
      <c r="A3" t="s">
        <v>455</v>
      </c>
      <c r="B3" t="s">
        <v>560</v>
      </c>
      <c r="C3" s="3" t="s">
        <v>263</v>
      </c>
      <c r="D3" t="s">
        <v>510</v>
      </c>
      <c r="E3" t="s">
        <v>529</v>
      </c>
    </row>
    <row r="4" spans="1:5" x14ac:dyDescent="0.4">
      <c r="A4" t="s">
        <v>324</v>
      </c>
      <c r="B4" t="s">
        <v>559</v>
      </c>
      <c r="C4" t="s">
        <v>496</v>
      </c>
      <c r="D4" t="s">
        <v>516</v>
      </c>
      <c r="E4" t="s">
        <v>528</v>
      </c>
    </row>
    <row r="5" spans="1:5" x14ac:dyDescent="0.4">
      <c r="A5" t="s">
        <v>259</v>
      </c>
      <c r="B5" t="s">
        <v>466</v>
      </c>
      <c r="C5" t="s">
        <v>420</v>
      </c>
      <c r="D5" t="s">
        <v>541</v>
      </c>
      <c r="E5" t="s">
        <v>532</v>
      </c>
    </row>
    <row r="6" spans="1:5" x14ac:dyDescent="0.4">
      <c r="A6" t="s">
        <v>584</v>
      </c>
      <c r="B6" t="s">
        <v>486</v>
      </c>
      <c r="C6" t="s">
        <v>275</v>
      </c>
      <c r="D6" t="s">
        <v>545</v>
      </c>
      <c r="E6" t="s">
        <v>533</v>
      </c>
    </row>
    <row r="7" spans="1:5" x14ac:dyDescent="0.4">
      <c r="A7" t="s">
        <v>260</v>
      </c>
      <c r="B7" s="3" t="s">
        <v>485</v>
      </c>
      <c r="C7" t="s">
        <v>276</v>
      </c>
      <c r="D7" t="s">
        <v>554</v>
      </c>
      <c r="E7" t="s">
        <v>426</v>
      </c>
    </row>
    <row r="8" spans="1:5" x14ac:dyDescent="0.4">
      <c r="A8" t="s">
        <v>261</v>
      </c>
      <c r="B8" t="s">
        <v>573</v>
      </c>
      <c r="C8" t="s">
        <v>337</v>
      </c>
      <c r="D8" t="s">
        <v>546</v>
      </c>
      <c r="E8" t="s">
        <v>427</v>
      </c>
    </row>
    <row r="9" spans="1:5" x14ac:dyDescent="0.4">
      <c r="A9" t="s">
        <v>448</v>
      </c>
      <c r="B9" t="s">
        <v>467</v>
      </c>
      <c r="C9" t="s">
        <v>421</v>
      </c>
      <c r="D9" t="s">
        <v>562</v>
      </c>
      <c r="E9" t="s">
        <v>428</v>
      </c>
    </row>
    <row r="10" spans="1:5" x14ac:dyDescent="0.4">
      <c r="A10" t="s">
        <v>588</v>
      </c>
      <c r="B10" t="s">
        <v>487</v>
      </c>
      <c r="C10" t="s">
        <v>422</v>
      </c>
      <c r="E10" t="s">
        <v>425</v>
      </c>
    </row>
    <row r="11" spans="1:5" x14ac:dyDescent="0.4">
      <c r="B11" t="s">
        <v>478</v>
      </c>
      <c r="C11" t="s">
        <v>418</v>
      </c>
      <c r="E11" t="s">
        <v>424</v>
      </c>
    </row>
    <row r="12" spans="1:5" x14ac:dyDescent="0.4">
      <c r="C12" t="s">
        <v>419</v>
      </c>
      <c r="E12" t="s">
        <v>564</v>
      </c>
    </row>
    <row r="13" spans="1:5" x14ac:dyDescent="0.4">
      <c r="C13" t="s">
        <v>423</v>
      </c>
      <c r="E13" t="s">
        <v>579</v>
      </c>
    </row>
    <row r="14" spans="1:5" x14ac:dyDescent="0.4">
      <c r="C14" t="s">
        <v>432</v>
      </c>
      <c r="E14" t="s">
        <v>580</v>
      </c>
    </row>
    <row r="15" spans="1:5" x14ac:dyDescent="0.4">
      <c r="C15" t="s">
        <v>430</v>
      </c>
      <c r="E15" t="s">
        <v>482</v>
      </c>
    </row>
    <row r="16" spans="1:5" x14ac:dyDescent="0.4">
      <c r="C16" t="s">
        <v>269</v>
      </c>
      <c r="E16" s="3" t="s">
        <v>391</v>
      </c>
    </row>
    <row r="17" spans="3:5" x14ac:dyDescent="0.4">
      <c r="C17" t="s">
        <v>390</v>
      </c>
      <c r="E17" s="3" t="s">
        <v>406</v>
      </c>
    </row>
    <row r="18" spans="3:5" x14ac:dyDescent="0.4">
      <c r="C18" t="s">
        <v>465</v>
      </c>
      <c r="E18" s="3" t="s">
        <v>407</v>
      </c>
    </row>
    <row r="19" spans="3:5" x14ac:dyDescent="0.4">
      <c r="C19" t="s">
        <v>267</v>
      </c>
      <c r="E19" t="s">
        <v>408</v>
      </c>
    </row>
    <row r="20" spans="3:5" x14ac:dyDescent="0.4">
      <c r="C20" t="s">
        <v>274</v>
      </c>
      <c r="E20" t="s">
        <v>523</v>
      </c>
    </row>
    <row r="21" spans="3:5" x14ac:dyDescent="0.4">
      <c r="C21" t="s">
        <v>512</v>
      </c>
      <c r="E21" t="s">
        <v>429</v>
      </c>
    </row>
    <row r="22" spans="3:5" x14ac:dyDescent="0.4">
      <c r="C22" t="s">
        <v>518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CE302C-3B44-4F27-83A8-45C3765EE8C6}">
  <sheetPr codeName="Sheet11">
    <tabColor theme="5"/>
  </sheetPr>
  <dimension ref="A1:AM123"/>
  <sheetViews>
    <sheetView showGridLines="0" tabSelected="1" zoomScale="70" zoomScaleNormal="70" workbookViewId="0">
      <selection activeCell="I7" sqref="I7"/>
    </sheetView>
  </sheetViews>
  <sheetFormatPr defaultRowHeight="14.6" x14ac:dyDescent="0.4"/>
  <cols>
    <col min="6" max="6" width="5.15234375" customWidth="1"/>
    <col min="7" max="7" width="3.69140625" style="8" customWidth="1"/>
    <col min="8" max="8" width="17.53515625" bestFit="1" customWidth="1"/>
    <col min="9" max="9" width="16.23046875" style="289" customWidth="1"/>
    <col min="10" max="10" width="16.23046875" style="2" customWidth="1"/>
    <col min="11" max="11" width="41.53515625" bestFit="1" customWidth="1"/>
    <col min="13" max="13" width="14.23046875" bestFit="1" customWidth="1"/>
    <col min="14" max="14" width="54.15234375" bestFit="1" customWidth="1"/>
    <col min="15" max="15" width="11.23046875" bestFit="1" customWidth="1"/>
    <col min="16" max="16" width="10.61328125" customWidth="1"/>
    <col min="17" max="19" width="8.69140625" customWidth="1"/>
    <col min="20" max="26" width="16.23046875" customWidth="1"/>
    <col min="27" max="37" width="8.69140625" customWidth="1"/>
    <col min="38" max="38" width="17.53515625" customWidth="1"/>
    <col min="39" max="90" width="8.69140625" customWidth="1"/>
    <col min="91" max="115" width="0" hidden="1" customWidth="1"/>
  </cols>
  <sheetData>
    <row r="1" spans="1:39" x14ac:dyDescent="0.4">
      <c r="A1" t="s">
        <v>849</v>
      </c>
      <c r="H1" s="235" t="s">
        <v>502</v>
      </c>
      <c r="I1" s="236" t="s">
        <v>500</v>
      </c>
      <c r="J1" s="249"/>
      <c r="N1" s="87">
        <v>0.49497685185185186</v>
      </c>
      <c r="O1" s="87">
        <v>0.49527777777777776</v>
      </c>
      <c r="P1" t="str">
        <f>TEXT(O1-N1, "h:mm:ss")</f>
        <v>0:00:26</v>
      </c>
    </row>
    <row r="2" spans="1:39" x14ac:dyDescent="0.4">
      <c r="A2" t="s">
        <v>557</v>
      </c>
      <c r="C2" s="27"/>
      <c r="D2" s="65"/>
      <c r="O2" s="87"/>
      <c r="P2" s="64"/>
    </row>
    <row r="3" spans="1:39" x14ac:dyDescent="0.4">
      <c r="A3" t="s">
        <v>501</v>
      </c>
      <c r="H3" s="235" t="s">
        <v>248</v>
      </c>
      <c r="I3" s="295" t="s">
        <v>249</v>
      </c>
      <c r="J3" s="250" t="s">
        <v>561</v>
      </c>
      <c r="K3" s="85" t="s">
        <v>250</v>
      </c>
      <c r="M3" cm="1">
        <f t="array" ref="M3:M83">_xlfn.UNIQUE(Codes!D:D)</f>
        <v>0</v>
      </c>
      <c r="P3" s="64" t="s">
        <v>578</v>
      </c>
      <c r="AE3" s="12" t="s">
        <v>687</v>
      </c>
      <c r="AI3" s="12" t="s">
        <v>688</v>
      </c>
      <c r="AL3" t="s">
        <v>690</v>
      </c>
    </row>
    <row r="4" spans="1:39" x14ac:dyDescent="0.4">
      <c r="A4" s="248" t="s">
        <v>558</v>
      </c>
      <c r="H4" t="s">
        <v>453</v>
      </c>
      <c r="I4" s="289" t="s">
        <v>825</v>
      </c>
      <c r="J4" s="237" t="s">
        <v>474</v>
      </c>
      <c r="K4" s="83" t="str">
        <f>IFERROR(VLOOKUP(#REF!,'Code list'!$B$3:$C$310,2,0),"")</f>
        <v/>
      </c>
      <c r="M4" s="131" t="str">
        <v>Calcs.</v>
      </c>
      <c r="N4" s="131" t="s">
        <v>81</v>
      </c>
      <c r="T4" s="324" t="s">
        <v>679</v>
      </c>
      <c r="U4" s="324" t="s">
        <v>681</v>
      </c>
      <c r="V4" s="324" t="s">
        <v>680</v>
      </c>
      <c r="W4" s="324" t="s">
        <v>682</v>
      </c>
      <c r="X4" s="324" t="s">
        <v>676</v>
      </c>
      <c r="Y4" s="324" t="s">
        <v>677</v>
      </c>
      <c r="Z4" s="324" t="s">
        <v>755</v>
      </c>
      <c r="AE4" s="177" t="s">
        <v>448</v>
      </c>
      <c r="AI4" s="169" t="s">
        <v>453</v>
      </c>
      <c r="AL4" t="s">
        <v>453</v>
      </c>
      <c r="AM4" t="s">
        <v>737</v>
      </c>
    </row>
    <row r="5" spans="1:39" x14ac:dyDescent="0.4">
      <c r="H5" t="s">
        <v>760</v>
      </c>
      <c r="I5" s="289" t="s">
        <v>778</v>
      </c>
      <c r="J5" s="237" t="s">
        <v>474</v>
      </c>
      <c r="K5" s="83" t="str">
        <f>IFERROR(VLOOKUP(#REF!,'Code list'!$B$3:$C$310,2,0),"")</f>
        <v/>
      </c>
      <c r="M5" t="str">
        <v>GENASS</v>
      </c>
      <c r="N5" t="str">
        <f>IFERROR(VLOOKUP(M5,'Code list'!$B$4:$C$311,2,0),"")</f>
        <v/>
      </c>
      <c r="T5" s="8" t="s">
        <v>453</v>
      </c>
      <c r="U5" s="6" t="s">
        <v>260</v>
      </c>
      <c r="V5" t="s">
        <v>484</v>
      </c>
      <c r="W5" t="s">
        <v>467</v>
      </c>
      <c r="X5" t="s">
        <v>220</v>
      </c>
      <c r="Y5" t="s">
        <v>529</v>
      </c>
      <c r="Z5" t="s">
        <v>391</v>
      </c>
      <c r="AB5" s="27" t="s">
        <v>678</v>
      </c>
      <c r="AE5" s="177" t="s">
        <v>260</v>
      </c>
      <c r="AI5" s="169" t="s">
        <v>484</v>
      </c>
      <c r="AL5" t="s">
        <v>560</v>
      </c>
      <c r="AM5" t="s">
        <v>738</v>
      </c>
    </row>
    <row r="6" spans="1:39" x14ac:dyDescent="0.4">
      <c r="H6" t="s">
        <v>839</v>
      </c>
      <c r="I6" s="289" t="s">
        <v>850</v>
      </c>
      <c r="J6" s="237" t="s">
        <v>474</v>
      </c>
      <c r="K6" s="83" t="str">
        <f>IFERROR(VLOOKUP(#REF!,'Code list'!$B$3:$C$310,2,0),"")</f>
        <v/>
      </c>
      <c r="M6" s="9" t="str">
        <v>HVOL-EV</v>
      </c>
      <c r="N6" t="str">
        <f>IFERROR(VLOOKUP(M6,'Code list'!$B$4:$C$311,2,0),"")</f>
        <v>Volume driven - primary unit</v>
      </c>
      <c r="T6" t="s">
        <v>455</v>
      </c>
      <c r="U6" t="s">
        <v>261</v>
      </c>
      <c r="V6" t="s">
        <v>560</v>
      </c>
      <c r="W6" t="s">
        <v>487</v>
      </c>
      <c r="X6" t="s">
        <v>263</v>
      </c>
      <c r="Y6" t="s">
        <v>528</v>
      </c>
      <c r="Z6" t="s">
        <v>406</v>
      </c>
      <c r="AB6" t="s">
        <v>479</v>
      </c>
      <c r="AE6" s="177" t="s">
        <v>455</v>
      </c>
      <c r="AI6" s="169" t="s">
        <v>453</v>
      </c>
      <c r="AL6" t="s">
        <v>263</v>
      </c>
      <c r="AM6" t="s">
        <v>568</v>
      </c>
    </row>
    <row r="7" spans="1:39" x14ac:dyDescent="0.4">
      <c r="B7" s="36"/>
      <c r="J7" s="237"/>
      <c r="K7" s="83" t="str">
        <f>IFERROR(VLOOKUP(A32,'Code list'!$B$3:$C$310,2,0),"")</f>
        <v/>
      </c>
      <c r="M7" s="12" t="str">
        <v>SALESQUOTA-ER</v>
      </c>
      <c r="N7" t="str">
        <f>IFERROR(VLOOKUP(M7,'Code list'!$B$4:$C$311,2,0),"")</f>
        <v>Sales quota driven</v>
      </c>
      <c r="T7" t="s">
        <v>324</v>
      </c>
      <c r="U7" t="s">
        <v>448</v>
      </c>
      <c r="V7" t="s">
        <v>559</v>
      </c>
      <c r="W7" t="s">
        <v>478</v>
      </c>
      <c r="X7" t="s">
        <v>496</v>
      </c>
      <c r="Y7" t="s">
        <v>532</v>
      </c>
      <c r="Z7" t="s">
        <v>407</v>
      </c>
      <c r="AB7" t="s">
        <v>510</v>
      </c>
      <c r="AE7" s="177" t="s">
        <v>559</v>
      </c>
      <c r="AI7" s="169" t="s">
        <v>560</v>
      </c>
      <c r="AL7" t="s">
        <v>432</v>
      </c>
      <c r="AM7" t="s">
        <v>569</v>
      </c>
    </row>
    <row r="8" spans="1:39" x14ac:dyDescent="0.4">
      <c r="B8" s="88" t="str">
        <f>IFERROR(P1,"Running")</f>
        <v>0:00:26</v>
      </c>
      <c r="J8" s="237"/>
      <c r="K8" s="83" t="str">
        <f>IFERROR(VLOOKUP(#REF!,'Code list'!$B$3:$C$310,2,0),"")</f>
        <v/>
      </c>
      <c r="M8" t="str">
        <v>LVOL-EV</v>
      </c>
      <c r="N8" t="str">
        <f>IFERROR(VLOOKUP(M8,'Code list'!$B$4:$C$311,2,0),"")</f>
        <v>Low volume-driven</v>
      </c>
      <c r="T8" t="s">
        <v>259</v>
      </c>
      <c r="U8" t="s">
        <v>588</v>
      </c>
      <c r="V8" t="s">
        <v>466</v>
      </c>
      <c r="X8" t="s">
        <v>420</v>
      </c>
      <c r="Y8" t="s">
        <v>533</v>
      </c>
      <c r="Z8" t="s">
        <v>408</v>
      </c>
      <c r="AB8" t="s">
        <v>516</v>
      </c>
      <c r="AE8" s="177" t="s">
        <v>324</v>
      </c>
      <c r="AI8" s="169" t="s">
        <v>453</v>
      </c>
      <c r="AL8" t="s">
        <v>453</v>
      </c>
      <c r="AM8" t="s">
        <v>739</v>
      </c>
    </row>
    <row r="9" spans="1:39" x14ac:dyDescent="0.4">
      <c r="J9" s="237"/>
      <c r="K9" s="83" t="str">
        <f>IFERROR(VLOOKUP(A83,'Code list'!$B$3:$C$310,2,0),"")</f>
        <v>Volume driven - primary unit</v>
      </c>
      <c r="M9" s="12" t="str">
        <v>VOLLIST-EV</v>
      </c>
      <c r="N9" t="str">
        <f>IFERROR(VLOOKUP(M9,'Code list'!$B$4:$C$311,2,0),"")</f>
        <v>Volume-driven - list</v>
      </c>
      <c r="T9" t="s">
        <v>584</v>
      </c>
      <c r="V9" t="s">
        <v>486</v>
      </c>
      <c r="X9" t="s">
        <v>275</v>
      </c>
      <c r="Y9" t="s">
        <v>426</v>
      </c>
      <c r="Z9" t="s">
        <v>523</v>
      </c>
      <c r="AB9" t="s">
        <v>541</v>
      </c>
      <c r="AE9" s="177" t="s">
        <v>560</v>
      </c>
      <c r="AI9" s="169" t="s">
        <v>559</v>
      </c>
      <c r="AL9" t="s">
        <v>560</v>
      </c>
      <c r="AM9" t="s">
        <v>740</v>
      </c>
    </row>
    <row r="10" spans="1:39" x14ac:dyDescent="0.4">
      <c r="A10" t="s">
        <v>220</v>
      </c>
      <c r="B10" s="289" t="s">
        <v>322</v>
      </c>
      <c r="H10" s="3"/>
      <c r="I10"/>
      <c r="J10" s="237"/>
      <c r="K10" s="83" t="str">
        <f>IFERROR(VLOOKUP(A87,'Code list'!$B$3:$C$310,2,0),"")</f>
        <v>Volume driven - primary unit</v>
      </c>
      <c r="M10" t="str">
        <v>VOLLIST-EVP</v>
      </c>
      <c r="N10" t="str">
        <f>IFERROR(VLOOKUP(M10,'Code list'!$B$4:$C$311,2,0),"")</f>
        <v>Volume-driven - list</v>
      </c>
      <c r="T10" t="s">
        <v>260</v>
      </c>
      <c r="V10" t="s">
        <v>485</v>
      </c>
      <c r="X10" t="s">
        <v>276</v>
      </c>
      <c r="Y10" t="s">
        <v>427</v>
      </c>
      <c r="Z10" t="s">
        <v>429</v>
      </c>
      <c r="AB10" t="s">
        <v>545</v>
      </c>
      <c r="AE10" s="177" t="s">
        <v>259</v>
      </c>
      <c r="AI10" s="169" t="s">
        <v>453</v>
      </c>
      <c r="AL10" t="s">
        <v>430</v>
      </c>
      <c r="AM10" t="s">
        <v>697</v>
      </c>
    </row>
    <row r="11" spans="1:39" x14ac:dyDescent="0.4">
      <c r="A11" t="s">
        <v>423</v>
      </c>
      <c r="B11" s="289" t="s">
        <v>323</v>
      </c>
      <c r="H11" s="3"/>
      <c r="I11"/>
      <c r="J11" s="237"/>
      <c r="K11" s="83" t="str">
        <f>IFERROR(VLOOKUP(A91,'Code list'!$B$3:$C$310,2,0),"")</f>
        <v>Volume driven - primary unit</v>
      </c>
      <c r="M11" s="12" t="str">
        <v>AD-EV</v>
      </c>
      <c r="N11" t="str">
        <f>IFERROR(VLOOKUP(M11,'Code list'!$B$4:$C$311,2,0),"")</f>
        <v xml:space="preserve">Ad driven revenue </v>
      </c>
      <c r="T11" t="s">
        <v>261</v>
      </c>
      <c r="V11" t="s">
        <v>573</v>
      </c>
      <c r="X11" t="s">
        <v>337</v>
      </c>
      <c r="Y11" t="s">
        <v>428</v>
      </c>
      <c r="AB11" t="s">
        <v>554</v>
      </c>
      <c r="AE11" s="177" t="s">
        <v>466</v>
      </c>
      <c r="AI11" s="169" t="s">
        <v>466</v>
      </c>
      <c r="AL11" t="s">
        <v>453</v>
      </c>
      <c r="AM11" t="s">
        <v>698</v>
      </c>
    </row>
    <row r="12" spans="1:39" x14ac:dyDescent="0.4">
      <c r="H12" s="3"/>
      <c r="I12"/>
      <c r="J12" s="237"/>
      <c r="K12" s="83" t="str">
        <f>IFERROR(VLOOKUP(#REF!,'Code list'!$B$3:$C$310,2,0),"")</f>
        <v/>
      </c>
      <c r="M12" s="12" t="str">
        <v>TAM-ER</v>
      </c>
      <c r="N12" t="str">
        <f>IFERROR(VLOOKUP(M12,'Code list'!$B$4:$C$311,2,0),"")</f>
        <v>TAM</v>
      </c>
      <c r="T12" t="s">
        <v>448</v>
      </c>
      <c r="X12" t="s">
        <v>421</v>
      </c>
      <c r="Y12" t="s">
        <v>425</v>
      </c>
      <c r="AB12" t="s">
        <v>546</v>
      </c>
      <c r="AE12" s="177" t="s">
        <v>260</v>
      </c>
      <c r="AI12" s="169" t="s">
        <v>453</v>
      </c>
      <c r="AL12" t="s">
        <v>559</v>
      </c>
      <c r="AM12" t="s">
        <v>699</v>
      </c>
    </row>
    <row r="13" spans="1:39" x14ac:dyDescent="0.4">
      <c r="H13" s="3"/>
      <c r="I13"/>
      <c r="J13" s="237"/>
      <c r="K13" s="83" t="str">
        <f>IFERROR(VLOOKUP(A95,'Code list'!$B$3:$C$310,2,0),"")</f>
        <v>Volume driven - primary unit</v>
      </c>
      <c r="M13" s="12" t="str">
        <v>TAM-EV</v>
      </c>
      <c r="N13" t="str">
        <f>IFERROR(VLOOKUP(M13,'Code list'!$B$4:$C$311,2,0),"")</f>
        <v>TAM</v>
      </c>
      <c r="T13" t="s">
        <v>588</v>
      </c>
      <c r="X13" t="s">
        <v>422</v>
      </c>
      <c r="Y13" t="s">
        <v>424</v>
      </c>
      <c r="AB13" t="s">
        <v>562</v>
      </c>
      <c r="AE13" s="177" t="s">
        <v>478</v>
      </c>
      <c r="AI13" s="169" t="s">
        <v>486</v>
      </c>
      <c r="AL13" t="s">
        <v>420</v>
      </c>
      <c r="AM13" t="s">
        <v>700</v>
      </c>
    </row>
    <row r="14" spans="1:39" x14ac:dyDescent="0.4">
      <c r="H14" s="3"/>
      <c r="I14" s="3"/>
      <c r="J14" s="237"/>
      <c r="K14" s="83" t="str">
        <f>IFERROR(VLOOKUP(#REF!,'Code list'!$B$3:$C$310,2,0),"")</f>
        <v/>
      </c>
      <c r="M14" s="12" t="str">
        <v>REV-ER</v>
      </c>
      <c r="N14" t="str">
        <f>IFERROR(VLOOKUP(M14,'Code list'!$B$4:$C$311,2,0),"")</f>
        <v>Revenue hard code</v>
      </c>
      <c r="X14" t="s">
        <v>418</v>
      </c>
      <c r="Y14" t="s">
        <v>564</v>
      </c>
      <c r="AE14" s="177" t="s">
        <v>261</v>
      </c>
      <c r="AI14" s="169" t="s">
        <v>453</v>
      </c>
      <c r="AL14" t="s">
        <v>496</v>
      </c>
      <c r="AM14" t="s">
        <v>696</v>
      </c>
    </row>
    <row r="15" spans="1:39" x14ac:dyDescent="0.4">
      <c r="I15"/>
      <c r="J15" s="237"/>
      <c r="K15" s="83" t="str">
        <f>IFERROR(VLOOKUP(#REF!,'Code list'!$B$3:$C$310,2,0),"")</f>
        <v/>
      </c>
      <c r="M15" t="str">
        <v>PROB-EV</v>
      </c>
      <c r="N15" t="str">
        <f>IFERROR(VLOOKUP(M15,'Code list'!$B$4:$C$311,2,0),"")</f>
        <v>Volume-driven probability weighted list - list</v>
      </c>
      <c r="X15" t="s">
        <v>419</v>
      </c>
      <c r="AE15" s="177" t="s">
        <v>467</v>
      </c>
      <c r="AI15" s="169" t="s">
        <v>485</v>
      </c>
      <c r="AL15" t="s">
        <v>269</v>
      </c>
      <c r="AM15" t="s">
        <v>701</v>
      </c>
    </row>
    <row r="16" spans="1:39" x14ac:dyDescent="0.4">
      <c r="J16" s="237"/>
      <c r="K16" s="83" t="str">
        <f>IFERROR(VLOOKUP(#REF!,'Code list'!$B$3:$C$310,2,0),"")</f>
        <v/>
      </c>
      <c r="M16" s="12" t="str">
        <v>PROB-ER</v>
      </c>
      <c r="N16" t="str">
        <f>IFERROR(VLOOKUP(M16,'Code list'!$B$4:$C$311,2,0),"")</f>
        <v>Volume-driven probability weighted list - list</v>
      </c>
      <c r="X16" t="s">
        <v>423</v>
      </c>
      <c r="AE16" s="177" t="s">
        <v>584</v>
      </c>
      <c r="AI16" s="169" t="s">
        <v>453</v>
      </c>
      <c r="AL16" t="s">
        <v>453</v>
      </c>
      <c r="AM16" t="s">
        <v>737</v>
      </c>
    </row>
    <row r="17" spans="1:39" x14ac:dyDescent="0.4">
      <c r="J17" s="237"/>
      <c r="K17" s="83" t="str">
        <f>IFERROR(VLOOKUP(#REF!,'Code list'!$B$3:$C$310,2,0),"")</f>
        <v/>
      </c>
      <c r="M17" t="str">
        <v>SCENARIO-EV</v>
      </c>
      <c r="N17" t="str">
        <f>IFERROR(VLOOKUP(M17,'Code list'!$B$4:$C$311,2,0),"")</f>
        <v>Volume driven - primary unit</v>
      </c>
      <c r="X17" t="s">
        <v>432</v>
      </c>
      <c r="AE17" s="177" t="s">
        <v>486</v>
      </c>
      <c r="AI17" s="169" t="s">
        <v>573</v>
      </c>
      <c r="AL17" t="s">
        <v>560</v>
      </c>
      <c r="AM17" t="s">
        <v>738</v>
      </c>
    </row>
    <row r="18" spans="1:39" x14ac:dyDescent="0.4">
      <c r="J18" s="237"/>
      <c r="K18" s="83" t="str">
        <f>IFERROR(VLOOKUP(#REF!,'Code list'!$B$3:$C$310,2,0),"")</f>
        <v/>
      </c>
      <c r="M18" s="12" t="str">
        <v>CAGRP-EV</v>
      </c>
      <c r="N18" t="str">
        <f>IFERROR(VLOOKUP(M18,'Code list'!$B$4:$C$311,2,0),"")</f>
        <v>Volume driven - primary unit</v>
      </c>
      <c r="X18" t="s">
        <v>430</v>
      </c>
      <c r="AE18" s="177" t="s">
        <v>588</v>
      </c>
      <c r="AI18" s="169" t="s">
        <v>261</v>
      </c>
      <c r="AL18" t="s">
        <v>263</v>
      </c>
      <c r="AM18" t="s">
        <v>568</v>
      </c>
    </row>
    <row r="19" spans="1:39" x14ac:dyDescent="0.4">
      <c r="A19" t="s">
        <v>692</v>
      </c>
      <c r="J19" s="237"/>
      <c r="K19" s="83" t="str">
        <f>IFERROR(VLOOKUP(A96,'Code list'!$B$3:$C$310,2,0),"")</f>
        <v/>
      </c>
      <c r="M19" s="12" t="str">
        <v>SCENARIOCAGR-EP</v>
      </c>
      <c r="N19" t="str">
        <f>IFERROR(VLOOKUP(M19,'Code list'!$B$4:$C$311,2,0),"")</f>
        <v>Volume driven - primary unit</v>
      </c>
      <c r="X19" t="s">
        <v>269</v>
      </c>
      <c r="AE19" s="177" t="s">
        <v>487</v>
      </c>
      <c r="AI19" s="169" t="s">
        <v>467</v>
      </c>
      <c r="AL19" t="s">
        <v>432</v>
      </c>
      <c r="AM19" t="s">
        <v>569</v>
      </c>
    </row>
    <row r="20" spans="1:39" x14ac:dyDescent="0.4">
      <c r="A20" t="s">
        <v>691</v>
      </c>
      <c r="J20" s="237"/>
      <c r="K20" s="83" t="str">
        <f>IFERROR(VLOOKUP(A99,'Code list'!$B$3:$C$310,2,0),"")</f>
        <v>Revenue hard code</v>
      </c>
      <c r="M20" s="12" t="str">
        <v>LAGVOL-EV</v>
      </c>
      <c r="N20" t="str">
        <f>IFERROR(VLOOKUP(M20,'Code list'!$B$4:$C$311,2,0),"")</f>
        <v>Lagged volume</v>
      </c>
      <c r="X20" t="s">
        <v>390</v>
      </c>
      <c r="AE20" s="177" t="s">
        <v>484</v>
      </c>
      <c r="AI20" s="169" t="s">
        <v>261</v>
      </c>
      <c r="AL20" t="s">
        <v>453</v>
      </c>
      <c r="AM20" t="s">
        <v>739</v>
      </c>
    </row>
    <row r="21" spans="1:39" x14ac:dyDescent="0.4">
      <c r="A21" t="s">
        <v>693</v>
      </c>
      <c r="J21" s="237"/>
      <c r="K21" s="83" t="str">
        <f>IFERROR(VLOOKUP(A100,'Code list'!$B$3:$C$310,2,0),"")</f>
        <v/>
      </c>
      <c r="M21" s="12" t="str">
        <v>ADREV-PV</v>
      </c>
      <c r="N21" t="str">
        <f>IFERROR(VLOOKUP(M21,'Code list'!$B$4:$C$311,2,0),"")</f>
        <v>impression</v>
      </c>
      <c r="X21" t="s">
        <v>465</v>
      </c>
      <c r="AI21" s="169" t="s">
        <v>487</v>
      </c>
      <c r="AL21" t="s">
        <v>560</v>
      </c>
      <c r="AM21" t="s">
        <v>740</v>
      </c>
    </row>
    <row r="22" spans="1:39" x14ac:dyDescent="0.4">
      <c r="A22" t="s">
        <v>267</v>
      </c>
      <c r="H22" s="3"/>
      <c r="I22"/>
      <c r="J22" s="237"/>
      <c r="K22" s="83" t="str">
        <f>IFERROR(VLOOKUP(A103,'Code list'!$B$3:$C$310,2,0),"")</f>
        <v/>
      </c>
      <c r="M22" s="12" t="str">
        <v>MONTHRENT-PV</v>
      </c>
      <c r="N22" t="str">
        <f>IFERROR(VLOOKUP(M22,'Code list'!$B$4:$C$311,2,0),"")</f>
        <v>unit</v>
      </c>
      <c r="X22" t="s">
        <v>267</v>
      </c>
      <c r="AI22" s="169" t="s">
        <v>261</v>
      </c>
      <c r="AL22" t="s">
        <v>430</v>
      </c>
      <c r="AM22" t="s">
        <v>697</v>
      </c>
    </row>
    <row r="23" spans="1:39" x14ac:dyDescent="0.4">
      <c r="A23" t="s">
        <v>421</v>
      </c>
      <c r="H23" s="3"/>
      <c r="I23"/>
      <c r="J23" s="237"/>
      <c r="K23" s="83" t="str">
        <f>IFERROR(VLOOKUP(A104,'Code list'!$B$3:$C$310,2,0),"")</f>
        <v/>
      </c>
      <c r="M23" s="27" t="str">
        <v>DAYRENT-PV</v>
      </c>
      <c r="N23" t="str">
        <f>IFERROR(VLOOKUP(M23,'Code list'!$B$4:$C$311,2,0),"")</f>
        <v>unit</v>
      </c>
      <c r="X23" t="s">
        <v>274</v>
      </c>
      <c r="AI23" s="169" t="s">
        <v>478</v>
      </c>
      <c r="AL23" t="s">
        <v>453</v>
      </c>
      <c r="AM23" t="s">
        <v>698</v>
      </c>
    </row>
    <row r="24" spans="1:39" x14ac:dyDescent="0.4">
      <c r="A24" t="s">
        <v>274</v>
      </c>
      <c r="H24" s="3"/>
      <c r="I24"/>
      <c r="J24" s="237"/>
      <c r="K24" s="83" t="str">
        <f>IFERROR(VLOOKUP(A106,'Code list'!$B$3:$C$310,2,0),"")</f>
        <v>unit</v>
      </c>
      <c r="M24" s="12" t="str">
        <v>SUB-PV</v>
      </c>
      <c r="N24" t="str">
        <f>IFERROR(VLOOKUP(M24,'Code list'!$B$4:$C$311,2,0),"")</f>
        <v>subscriber</v>
      </c>
      <c r="AL24" t="s">
        <v>559</v>
      </c>
      <c r="AM24" t="s">
        <v>699</v>
      </c>
    </row>
    <row r="25" spans="1:39" x14ac:dyDescent="0.4">
      <c r="H25" s="3"/>
      <c r="I25"/>
      <c r="J25" s="237"/>
      <c r="K25" s="83"/>
      <c r="M25" s="12" t="str">
        <v>SUBFREE-PV</v>
      </c>
    </row>
    <row r="26" spans="1:39" x14ac:dyDescent="0.4">
      <c r="A26" s="3" t="s">
        <v>261</v>
      </c>
      <c r="H26" s="3"/>
      <c r="I26"/>
      <c r="J26" s="237"/>
      <c r="K26" s="83" t="str">
        <f>IFERROR(VLOOKUP(A107,'Code list'!$B$3:$C$310,2,0),"")</f>
        <v/>
      </c>
      <c r="M26" t="str">
        <v>SUB-PR</v>
      </c>
      <c r="N26" t="str">
        <f>IFERROR(VLOOKUP(M26,'Code list'!$B$4:$C$311,2,0),"")</f>
        <v>subscriber</v>
      </c>
      <c r="X26" t="s">
        <v>518</v>
      </c>
      <c r="AE26" t="s">
        <v>510</v>
      </c>
      <c r="AL26" t="s">
        <v>420</v>
      </c>
      <c r="AM26" t="s">
        <v>700</v>
      </c>
    </row>
    <row r="27" spans="1:39" x14ac:dyDescent="0.4">
      <c r="A27" s="3" t="s">
        <v>467</v>
      </c>
      <c r="H27" s="3"/>
      <c r="I27" s="3"/>
      <c r="J27" s="237"/>
      <c r="K27" s="83" t="str">
        <f>IFERROR(VLOOKUP(#REF!,'Code list'!$B$3:$C$310,2,0),"")</f>
        <v/>
      </c>
      <c r="M27" s="12" t="str">
        <v>SALES-PR</v>
      </c>
      <c r="N27" t="str">
        <f>IFERROR(VLOOKUP(M27,'Code list'!$B$4:$C$311,2,0),"")</f>
        <v>unit</v>
      </c>
      <c r="AE27" t="s">
        <v>516</v>
      </c>
      <c r="AL27" t="s">
        <v>496</v>
      </c>
      <c r="AM27" t="s">
        <v>696</v>
      </c>
    </row>
    <row r="28" spans="1:39" x14ac:dyDescent="0.4">
      <c r="A28" t="s">
        <v>422</v>
      </c>
      <c r="C28" s="12" t="s">
        <v>694</v>
      </c>
      <c r="I28"/>
      <c r="J28" s="237"/>
      <c r="K28" s="83" t="str">
        <f>IFERROR(VLOOKUP(#REF!,'Code list'!$B$3:$C$310,2,0),"")</f>
        <v/>
      </c>
      <c r="M28" t="str">
        <v>SAM-PR-R</v>
      </c>
      <c r="N28" t="str">
        <f>IFERROR(VLOOKUP(M28,'Code list'!$B$4:$C$311,2,0),"")</f>
        <v>unit</v>
      </c>
      <c r="AE28" t="s">
        <v>541</v>
      </c>
      <c r="AL28" t="s">
        <v>269</v>
      </c>
      <c r="AM28" t="s">
        <v>701</v>
      </c>
    </row>
    <row r="29" spans="1:39" x14ac:dyDescent="0.4">
      <c r="A29" t="s">
        <v>418</v>
      </c>
      <c r="C29" t="s">
        <v>421</v>
      </c>
      <c r="I29"/>
      <c r="J29" s="237"/>
      <c r="K29" s="83" t="str">
        <f>IFERROR(VLOOKUP(#REF!,'Code list'!$B$3:$C$310,2,0),"")</f>
        <v/>
      </c>
      <c r="M29" t="str">
        <v>GMV-PV</v>
      </c>
      <c r="N29" t="str">
        <f>IFERROR(VLOOKUP(M29,'Code list'!$B$4:$C$311,2,0),"")</f>
        <v>unit</v>
      </c>
      <c r="AE29" t="s">
        <v>562</v>
      </c>
      <c r="AL29" t="s">
        <v>453</v>
      </c>
      <c r="AM29" t="s">
        <v>741</v>
      </c>
    </row>
    <row r="30" spans="1:39" x14ac:dyDescent="0.4">
      <c r="I30"/>
      <c r="J30" s="237"/>
      <c r="K30" s="83" t="str">
        <f>IFERROR(VLOOKUP(#REF!,'Code list'!$B$3:$C$310,2,0),"")</f>
        <v/>
      </c>
      <c r="M30" t="str">
        <v>SALES-PV</v>
      </c>
      <c r="N30" t="str">
        <f>IFERROR(VLOOKUP(M30,'Code list'!$B$4:$C$311,2,0),"")</f>
        <v>unit</v>
      </c>
      <c r="AL30" t="s">
        <v>466</v>
      </c>
      <c r="AM30" t="s">
        <v>742</v>
      </c>
    </row>
    <row r="31" spans="1:39" x14ac:dyDescent="0.4">
      <c r="A31" t="s">
        <v>496</v>
      </c>
      <c r="B31" s="296" t="str">
        <f t="shared" ref="B31:B37" si="0">LEFT(A31,3)&amp;" - "&amp;"dog"</f>
        <v>WCI - dog</v>
      </c>
      <c r="H31" s="3"/>
      <c r="I31" s="3"/>
      <c r="J31" s="237"/>
      <c r="K31" s="83" t="str">
        <f>IFERROR(VLOOKUP(#REF!,'Code list'!$B$3:$C$310,2,0),"")</f>
        <v/>
      </c>
      <c r="M31" t="str">
        <v>ASSETSALE-PV</v>
      </c>
      <c r="N31" t="str">
        <f>IFERROR(VLOOKUP(M31,'Code list'!$B$4:$C$311,2,0),"")</f>
        <v>Unit</v>
      </c>
      <c r="T31" t="s">
        <v>453</v>
      </c>
      <c r="AL31" t="s">
        <v>275</v>
      </c>
      <c r="AM31" t="s">
        <v>702</v>
      </c>
    </row>
    <row r="32" spans="1:39" x14ac:dyDescent="0.4">
      <c r="A32" s="84" t="s">
        <v>275</v>
      </c>
      <c r="B32" s="296" t="str">
        <f t="shared" si="0"/>
        <v>DCH - dog</v>
      </c>
      <c r="I32"/>
      <c r="J32" s="237"/>
      <c r="K32" s="83" t="str">
        <f>IFERROR(VLOOKUP(#REF!,'Code list'!$B$3:$C$310,2,0),"")</f>
        <v/>
      </c>
      <c r="M32" t="str">
        <v>HOURLY-PV</v>
      </c>
      <c r="N32" t="str">
        <f>IFERROR(VLOOKUP(M32,'Code list'!$B$4:$C$311,2,0),"")</f>
        <v>project</v>
      </c>
      <c r="T32" t="s">
        <v>484</v>
      </c>
      <c r="AL32" t="s">
        <v>390</v>
      </c>
      <c r="AM32" t="s">
        <v>703</v>
      </c>
    </row>
    <row r="33" spans="1:39" x14ac:dyDescent="0.4">
      <c r="A33" s="84" t="s">
        <v>267</v>
      </c>
      <c r="B33" s="296" t="str">
        <f t="shared" si="0"/>
        <v>UER - dog</v>
      </c>
      <c r="I33"/>
      <c r="J33" s="237"/>
      <c r="K33" s="83" t="str">
        <f>IFERROR(VLOOKUP(#REF!,'Code list'!$B$3:$C$310,2,0),"")</f>
        <v/>
      </c>
      <c r="M33" t="str">
        <v>ORIGINATIONS-PP</v>
      </c>
      <c r="N33" t="str">
        <f>IFERROR(VLOOKUP(M33,'Code list'!$B$4:$C$311,2,0),"")</f>
        <v>unit</v>
      </c>
      <c r="T33" t="s">
        <v>453</v>
      </c>
      <c r="AL33" t="s">
        <v>453</v>
      </c>
      <c r="AM33" t="s">
        <v>743</v>
      </c>
    </row>
    <row r="34" spans="1:39" x14ac:dyDescent="0.4">
      <c r="A34" t="s">
        <v>421</v>
      </c>
      <c r="B34" s="296" t="str">
        <f t="shared" si="0"/>
        <v>FAI - dog</v>
      </c>
      <c r="I34"/>
      <c r="J34" s="237"/>
      <c r="K34" s="83" t="str">
        <f>IFERROR(VLOOKUP(#REF!,'Code list'!$B$3:$C$310,2,0),"")</f>
        <v/>
      </c>
      <c r="M34" t="str">
        <v>LISTSALE-PV</v>
      </c>
      <c r="N34" t="str">
        <f>IFERROR(VLOOKUP(M34,'Code list'!$B$4:$C$311,2,0),"")</f>
        <v>unit</v>
      </c>
      <c r="T34" t="s">
        <v>560</v>
      </c>
      <c r="AL34" t="s">
        <v>486</v>
      </c>
      <c r="AM34" t="s">
        <v>744</v>
      </c>
    </row>
    <row r="35" spans="1:39" x14ac:dyDescent="0.4">
      <c r="A35" t="s">
        <v>274</v>
      </c>
      <c r="B35" s="296" t="str">
        <f t="shared" si="0"/>
        <v>DCH - dog</v>
      </c>
      <c r="H35" s="3"/>
      <c r="I35" s="3"/>
      <c r="J35" s="237"/>
      <c r="K35" s="83" t="str">
        <f>IFERROR(VLOOKUP(#REF!,'Code list'!$B$3:$C$310,2,0),"")</f>
        <v/>
      </c>
      <c r="M35" t="str">
        <v>WCAR-S</v>
      </c>
      <c r="N35" t="str">
        <f>IFERROR(VLOOKUP(M35,'Code list'!$B$4:$C$311,2,0),"")</f>
        <v xml:space="preserve">Simple accounts receivable - revenue </v>
      </c>
      <c r="T35" t="s">
        <v>453</v>
      </c>
      <c r="AL35" t="s">
        <v>276</v>
      </c>
      <c r="AM35" t="s">
        <v>704</v>
      </c>
    </row>
    <row r="36" spans="1:39" x14ac:dyDescent="0.4">
      <c r="A36" s="84" t="s">
        <v>422</v>
      </c>
      <c r="B36" s="296" t="str">
        <f t="shared" si="0"/>
        <v>FAP - dog</v>
      </c>
      <c r="H36" s="3"/>
      <c r="I36" s="3"/>
      <c r="J36" s="237"/>
      <c r="K36" s="83" t="str">
        <f>IFERROR(VLOOKUP(#REF!,'Code list'!$B$3:$C$310,2,0),"")</f>
        <v/>
      </c>
      <c r="M36" t="str">
        <v>DCSALESQUOTA-S</v>
      </c>
      <c r="N36" t="str">
        <f>IFERROR(VLOOKUP(M36,'Code list'!$B$4:$C$311,2,0),"")</f>
        <v>SALESQUOTA Direct Cost</v>
      </c>
      <c r="T36" t="s">
        <v>559</v>
      </c>
      <c r="AL36" t="s">
        <v>465</v>
      </c>
      <c r="AM36" t="s">
        <v>705</v>
      </c>
    </row>
    <row r="37" spans="1:39" x14ac:dyDescent="0.4">
      <c r="A37" s="84" t="s">
        <v>418</v>
      </c>
      <c r="B37" s="296" t="str">
        <f t="shared" si="0"/>
        <v>FAI - dog</v>
      </c>
      <c r="I37"/>
      <c r="J37" s="237"/>
      <c r="K37" s="83" t="str">
        <f>IFERROR(VLOOKUP(#REF!,'Code list'!$B$3:$C$310,2,0),"")</f>
        <v/>
      </c>
      <c r="M37" t="str">
        <v>DCV-S</v>
      </c>
      <c r="N37" t="str">
        <f>IFERROR(VLOOKUP(M37,'Code list'!$B$4:$C$311,2,0),"")</f>
        <v xml:space="preserve">DC volume driven </v>
      </c>
      <c r="T37" t="s">
        <v>453</v>
      </c>
      <c r="AL37" t="s">
        <v>453</v>
      </c>
      <c r="AM37" t="s">
        <v>745</v>
      </c>
    </row>
    <row r="38" spans="1:39" x14ac:dyDescent="0.4">
      <c r="I38"/>
      <c r="J38" s="237"/>
      <c r="K38" s="83" t="str">
        <f>IFERROR(VLOOKUP(A108,'Code list'!$B$3:$C$310,2,0),"")</f>
        <v>Fixed constant current asset</v>
      </c>
      <c r="M38" t="str">
        <v>SUBCAC-S</v>
      </c>
      <c r="N38" t="str">
        <f>IFERROR(VLOOKUP(M38,'Code list'!$B$4:$C$311,2,0),"")</f>
        <v>New user acquisition cost</v>
      </c>
      <c r="T38" t="s">
        <v>466</v>
      </c>
      <c r="AL38" t="s">
        <v>485</v>
      </c>
      <c r="AM38" t="s">
        <v>746</v>
      </c>
    </row>
    <row r="39" spans="1:39" x14ac:dyDescent="0.4">
      <c r="H39" s="3"/>
      <c r="I39" s="3"/>
      <c r="J39" s="237"/>
      <c r="K39" s="83" t="str">
        <f>IFERROR(VLOOKUP(#REF!,'Code list'!$B$3:$C$310,2,0),"")</f>
        <v/>
      </c>
      <c r="M39" t="str">
        <v>SALES-S</v>
      </c>
      <c r="N39" t="str">
        <f>IFERROR(VLOOKUP(M39,'Code list'!$B$4:$C$311,2,0),"")</f>
        <v>Sales</v>
      </c>
      <c r="T39" t="s">
        <v>453</v>
      </c>
      <c r="AL39" t="s">
        <v>337</v>
      </c>
      <c r="AM39" t="s">
        <v>706</v>
      </c>
    </row>
    <row r="40" spans="1:39" x14ac:dyDescent="0.4">
      <c r="I40"/>
      <c r="J40" s="237"/>
      <c r="K40" s="83" t="str">
        <f>IFERROR(VLOOKUP(#REF!,'Code list'!$B$3:$C$310,2,0),"")</f>
        <v/>
      </c>
      <c r="M40" t="str">
        <v>WCINV-SSV</v>
      </c>
      <c r="N40" t="str">
        <f>IFERROR(VLOOKUP(M40,'Code list'!$B$4:$C$311,2,0),"")</f>
        <v xml:space="preserve">COGS w/ inventory - volume driven </v>
      </c>
      <c r="T40" t="s">
        <v>486</v>
      </c>
      <c r="AL40" t="s">
        <v>267</v>
      </c>
      <c r="AM40" t="s">
        <v>707</v>
      </c>
    </row>
    <row r="41" spans="1:39" x14ac:dyDescent="0.4">
      <c r="H41" s="3"/>
      <c r="I41" s="3"/>
      <c r="J41" s="237"/>
      <c r="K41" s="83" t="str">
        <f>IFERROR(VLOOKUP(#REF!,'Code list'!$B$3:$C$310,2,0),"")</f>
        <v/>
      </c>
      <c r="M41" t="str">
        <v>WCINVBATCH-SV</v>
      </c>
      <c r="N41" t="str">
        <f>IFERROR(VLOOKUP(M41,'Code list'!$B$4:$C$311,2,0),"")</f>
        <v xml:space="preserve">COGS w/ inventory - volume driven </v>
      </c>
      <c r="T41" t="s">
        <v>453</v>
      </c>
      <c r="AL41" t="s">
        <v>453</v>
      </c>
      <c r="AM41" t="s">
        <v>747</v>
      </c>
    </row>
    <row r="42" spans="1:39" x14ac:dyDescent="0.4">
      <c r="H42" s="3"/>
      <c r="I42" s="3"/>
      <c r="J42" s="237"/>
      <c r="K42" s="83" t="str">
        <f>IFERROR(VLOOKUP(#REF!,'Code list'!$B$3:$C$310,2,0),"")</f>
        <v/>
      </c>
      <c r="M42" t="str">
        <v>ADREV-S</v>
      </c>
      <c r="N42" t="str">
        <f>IFERROR(VLOOKUP(M42,'Code list'!$B$4:$C$311,2,0),"")</f>
        <v>Advertising revenue - secondary</v>
      </c>
      <c r="T42" t="s">
        <v>485</v>
      </c>
      <c r="AL42" t="s">
        <v>573</v>
      </c>
      <c r="AM42" t="s">
        <v>748</v>
      </c>
    </row>
    <row r="43" spans="1:39" x14ac:dyDescent="0.4">
      <c r="I43"/>
      <c r="J43" s="237"/>
      <c r="K43" s="83" t="str">
        <f>IFERROR(VLOOKUP(#REF!,'Code list'!$B$3:$C$310,2,0),"")</f>
        <v/>
      </c>
      <c r="M43" t="str">
        <v>DCHC-S</v>
      </c>
      <c r="N43" t="str">
        <f>IFERROR(VLOOKUP(M43,'Code list'!$B$4:$C$311,2,0),"")</f>
        <v>Headcount - revenue driven</v>
      </c>
      <c r="T43" t="s">
        <v>453</v>
      </c>
      <c r="AL43" t="s">
        <v>421</v>
      </c>
      <c r="AM43" t="s">
        <v>708</v>
      </c>
    </row>
    <row r="44" spans="1:39" x14ac:dyDescent="0.4">
      <c r="H44" s="3"/>
      <c r="I44" s="3"/>
      <c r="J44" s="237"/>
      <c r="K44" s="83" t="str">
        <f>IFERROR(VLOOKUP(#REF!,'Code list'!$B$3:$C$310,2,0),"")</f>
        <v/>
      </c>
      <c r="M44" t="str">
        <v>DC-S</v>
      </c>
      <c r="N44" t="str">
        <f>IFERROR(VLOOKUP(M44,'Code list'!$B$4:$C$311,2,0),"")</f>
        <v>% of revenue direct cost</v>
      </c>
      <c r="T44" t="s">
        <v>573</v>
      </c>
      <c r="AL44" t="s">
        <v>274</v>
      </c>
      <c r="AM44" t="s">
        <v>709</v>
      </c>
    </row>
    <row r="45" spans="1:39" x14ac:dyDescent="0.4">
      <c r="A45" s="164" t="s">
        <v>432</v>
      </c>
      <c r="I45"/>
      <c r="J45" s="237"/>
      <c r="K45" s="83" t="str">
        <f>IFERROR(VLOOKUP(#REF!,'Code list'!$B$3:$C$310,2,0),"")</f>
        <v/>
      </c>
      <c r="M45" t="str">
        <v>DCSCAC-S</v>
      </c>
      <c r="N45" t="str">
        <f>IFERROR(VLOOKUP(M45,'Code list'!$B$4:$C$311,2,0),"")</f>
        <v>Seller acquisition cost</v>
      </c>
      <c r="T45" t="s">
        <v>261</v>
      </c>
      <c r="AL45" t="s">
        <v>261</v>
      </c>
      <c r="AM45" t="s">
        <v>749</v>
      </c>
    </row>
    <row r="46" spans="1:39" x14ac:dyDescent="0.4">
      <c r="A46" s="164" t="s">
        <v>496</v>
      </c>
      <c r="I46"/>
      <c r="J46" s="237"/>
      <c r="K46" s="83" t="str">
        <f>IFERROR(VLOOKUP(#REF!,'Code list'!$B$3:$C$310,2,0),"")</f>
        <v/>
      </c>
      <c r="M46" t="str">
        <v>FAINT-S</v>
      </c>
      <c r="N46" t="str">
        <f>IFERROR(VLOOKUP(M46,'Code list'!$B$4:$C$311,2,0),"")</f>
        <v>Volume driven secondary intangible assets</v>
      </c>
      <c r="T46" t="s">
        <v>467</v>
      </c>
      <c r="AL46" t="s">
        <v>467</v>
      </c>
      <c r="AM46" t="s">
        <v>750</v>
      </c>
    </row>
    <row r="47" spans="1:39" x14ac:dyDescent="0.4">
      <c r="A47" s="164" t="s">
        <v>275</v>
      </c>
      <c r="I47"/>
      <c r="J47" s="237"/>
      <c r="K47" s="83" t="str">
        <f>IFERROR(VLOOKUP(#REF!,'Code list'!$B$3:$C$310,2,0),"")</f>
        <v/>
      </c>
      <c r="M47" t="str">
        <v>FAPPE-S</v>
      </c>
      <c r="N47" t="str">
        <f>IFERROR(VLOOKUP(M47,'Code list'!$B$4:$C$311,2,0),"")</f>
        <v>Volume driven secondary PP&amp;E</v>
      </c>
      <c r="T47" t="s">
        <v>261</v>
      </c>
      <c r="AL47" t="s">
        <v>422</v>
      </c>
      <c r="AM47" t="s">
        <v>710</v>
      </c>
    </row>
    <row r="48" spans="1:39" x14ac:dyDescent="0.4">
      <c r="A48" s="164" t="s">
        <v>267</v>
      </c>
      <c r="I48"/>
      <c r="J48" s="237"/>
      <c r="K48" s="83" t="str">
        <f>IFERROR(VLOOKUP(A110,'Code list'!$B$3:$C$310,2,0),"")</f>
        <v>Fixed constant current asset</v>
      </c>
      <c r="M48" t="str">
        <v>FAINTR-S</v>
      </c>
      <c r="N48" t="str">
        <f>IFERROR(VLOOKUP(M48,'Code list'!$B$4:$C$311,2,0),"")</f>
        <v>Revenue driven intangible assets</v>
      </c>
      <c r="T48" t="s">
        <v>487</v>
      </c>
      <c r="AL48" t="s">
        <v>261</v>
      </c>
      <c r="AM48" t="s">
        <v>751</v>
      </c>
    </row>
    <row r="49" spans="1:39" x14ac:dyDescent="0.4">
      <c r="A49" s="164" t="s">
        <v>421</v>
      </c>
      <c r="I49"/>
      <c r="J49" s="237"/>
      <c r="K49" s="83" t="str">
        <f>IFERROR(VLOOKUP(A111,'Code list'!$B$3:$C$310,2,0),"")</f>
        <v>Fixed constant long-term liability</v>
      </c>
      <c r="M49" t="str">
        <v>FAPPER-S</v>
      </c>
      <c r="N49" t="str">
        <f>IFERROR(VLOOKUP(M49,'Code list'!$B$4:$C$311,2,0),"")</f>
        <v>Revenue driven PP&amp;E</v>
      </c>
      <c r="T49" t="s">
        <v>261</v>
      </c>
      <c r="AL49" t="s">
        <v>487</v>
      </c>
      <c r="AM49" t="s">
        <v>752</v>
      </c>
    </row>
    <row r="50" spans="1:39" x14ac:dyDescent="0.4">
      <c r="A50" s="164" t="s">
        <v>274</v>
      </c>
      <c r="I50"/>
      <c r="J50" s="237"/>
      <c r="K50" s="83" t="str">
        <f>IFERROR(VLOOKUP(A112,'Code list'!$B$3:$C$310,2,0),"")</f>
        <v>Simple amortizing debt</v>
      </c>
      <c r="M50" t="str">
        <v>LAMORT-S</v>
      </c>
      <c r="N50" t="str">
        <f>IFERROR(VLOOKUP(M50,'Code list'!$B$4:$C$311,2,0),"")</f>
        <v>Volume driven amortizing loan - no defaults</v>
      </c>
      <c r="T50" t="s">
        <v>478</v>
      </c>
      <c r="AL50" t="s">
        <v>418</v>
      </c>
      <c r="AM50" t="s">
        <v>711</v>
      </c>
    </row>
    <row r="51" spans="1:39" x14ac:dyDescent="0.4">
      <c r="A51" s="164" t="s">
        <v>422</v>
      </c>
      <c r="I51"/>
      <c r="J51" s="237"/>
      <c r="K51" s="83" t="str">
        <f>IFERROR(VLOOKUP(A113,'Code list'!$B$3:$C$310,2,0),"")</f>
        <v>Rolling fixed term debt - multiple borrowings w/ annual control</v>
      </c>
      <c r="M51" t="str">
        <v>LAMORTR-S</v>
      </c>
      <c r="N51" t="str">
        <f>IFERROR(VLOOKUP(M51,'Code list'!$B$4:$C$311,2,0),"")</f>
        <v>Revenue driven amortizing loan - no defaults</v>
      </c>
      <c r="AL51" t="s">
        <v>260</v>
      </c>
      <c r="AM51" t="s">
        <v>753</v>
      </c>
    </row>
    <row r="52" spans="1:39" x14ac:dyDescent="0.4">
      <c r="A52" s="164" t="s">
        <v>418</v>
      </c>
      <c r="I52"/>
      <c r="J52" s="237"/>
      <c r="K52" s="83" t="str">
        <f>IFERROR(VLOOKUP(A114,'Code list'!$B$3:$C$310,2,0),"")</f>
        <v>Fixed term debt - one-time borrowing</v>
      </c>
      <c r="M52" t="str">
        <v>PDC-S</v>
      </c>
      <c r="N52" t="str">
        <f>IFERROR(VLOOKUP(M52,'Code list'!$B$4:$C$311,2,0),"")</f>
        <v>Passthrough direct cost</v>
      </c>
      <c r="AL52" t="s">
        <v>478</v>
      </c>
      <c r="AM52" t="s">
        <v>754</v>
      </c>
    </row>
    <row r="53" spans="1:39" x14ac:dyDescent="0.4">
      <c r="I53"/>
      <c r="J53" s="237"/>
      <c r="K53" s="83" t="str">
        <f>IFERROR(VLOOKUP(A115,'Code list'!$B$3:$C$310,2,0),"")</f>
        <v>Fixed secondary PPE</v>
      </c>
      <c r="M53" t="str">
        <v>SUB-S</v>
      </c>
      <c r="N53" t="str">
        <f>IFERROR(VLOOKUP(M53,'Code list'!$B$4:$C$311,2,0),"")</f>
        <v>Subscription revenue - secondary volume driven</v>
      </c>
      <c r="AL53" t="s">
        <v>419</v>
      </c>
      <c r="AM53" t="s">
        <v>713</v>
      </c>
    </row>
    <row r="54" spans="1:39" x14ac:dyDescent="0.4">
      <c r="I54"/>
      <c r="J54" s="237"/>
      <c r="K54" s="83" t="str">
        <f>IFERROR(VLOOKUP(A116,'Code list'!$B$3:$C$310,2,0),"")</f>
        <v>Fixed secondary intangible assets</v>
      </c>
      <c r="M54" t="str">
        <v>GMV-S</v>
      </c>
      <c r="N54" t="str">
        <f>IFERROR(VLOOKUP(M54,'Code list'!$B$4:$C$311,2,0),"")</f>
        <v>Secondary GMV</v>
      </c>
      <c r="AL54" t="s">
        <v>529</v>
      </c>
      <c r="AM54" t="s">
        <v>714</v>
      </c>
    </row>
    <row r="55" spans="1:39" x14ac:dyDescent="0.4">
      <c r="H55" s="3"/>
      <c r="I55"/>
      <c r="J55" s="237"/>
      <c r="K55" s="83" t="str">
        <f>IFERROR(VLOOKUP(A117,'Code list'!$B$3:$C$310,2,0),"")</f>
        <v>Fixed secondary PPE</v>
      </c>
      <c r="M55" t="str">
        <v>SUBR-S</v>
      </c>
      <c r="N55" t="str">
        <f>IFERROR(VLOOKUP(M55,'Code list'!$B$4:$C$311,2,0),"")</f>
        <v>Subscription revenue - secondary revenue driven</v>
      </c>
      <c r="AL55" t="s">
        <v>528</v>
      </c>
      <c r="AM55" t="s">
        <v>715</v>
      </c>
    </row>
    <row r="56" spans="1:39" x14ac:dyDescent="0.4">
      <c r="A56" s="177"/>
      <c r="B56" s="290">
        <f t="shared" ref="B56" si="1">A56</f>
        <v>0</v>
      </c>
      <c r="H56" s="3"/>
      <c r="I56"/>
      <c r="J56" s="237"/>
      <c r="K56" s="83">
        <f>IFERROR(VLOOKUP(A118,'Code list'!$B$3:$C$310,2,0),"")</f>
        <v>0</v>
      </c>
      <c r="M56" t="str">
        <v>UEREV - S</v>
      </c>
      <c r="N56" t="str">
        <f>IFERROR(VLOOKUP(M56,'Code list'!$B$4:$C$311,2,0),"")</f>
        <v xml:space="preserve">Simple unearned revenue - revenue </v>
      </c>
      <c r="AL56" t="s">
        <v>532</v>
      </c>
      <c r="AM56" t="s">
        <v>716</v>
      </c>
    </row>
    <row r="57" spans="1:39" x14ac:dyDescent="0.4">
      <c r="I57"/>
      <c r="J57" s="237"/>
      <c r="K57" s="83">
        <f>IFERROR(VLOOKUP(A119,'Code list'!$B$3:$C$310,2,0),"")</f>
        <v>0</v>
      </c>
      <c r="M57" t="str">
        <v>SPLIT-SV-VR</v>
      </c>
      <c r="N57" t="str">
        <f>IFERROR(VLOOKUP(M57,'Code list'!$B$4:$C$311,2,0),"")</f>
        <v>Split volume into two categories - unit</v>
      </c>
      <c r="T57" s="84" t="s">
        <v>453</v>
      </c>
      <c r="AL57" t="s">
        <v>533</v>
      </c>
      <c r="AM57" t="s">
        <v>717</v>
      </c>
    </row>
    <row r="58" spans="1:39" x14ac:dyDescent="0.4">
      <c r="I58"/>
      <c r="J58" s="237"/>
      <c r="K58" s="83">
        <f>IFERROR(VLOOKUP(A120,'Code list'!$B$3:$C$310,2,0),"")</f>
        <v>0</v>
      </c>
      <c r="M58" t="str">
        <v>F codes</v>
      </c>
      <c r="N58" t="str">
        <f>IFERROR(VLOOKUP(M58,'Code list'!$B$4:$C$311,2,0),"")</f>
        <v>F codes</v>
      </c>
      <c r="T58" s="84" t="s">
        <v>560</v>
      </c>
      <c r="AL58" t="s">
        <v>426</v>
      </c>
      <c r="AM58" t="s">
        <v>718</v>
      </c>
    </row>
    <row r="59" spans="1:39" x14ac:dyDescent="0.4">
      <c r="I59"/>
      <c r="J59" s="237"/>
      <c r="K59" s="83">
        <f>IFERROR(VLOOKUP(A121,'Code list'!$B$3:$C$310,2,0),"")</f>
        <v>0</v>
      </c>
      <c r="M59" t="str">
        <v>FCCA-F</v>
      </c>
      <c r="N59" t="str">
        <f>IFERROR(VLOOKUP(M59,'Code list'!$B$4:$C$311,2,0),"")</f>
        <v>Fixed constant current asset</v>
      </c>
      <c r="T59" s="84" t="s">
        <v>453</v>
      </c>
      <c r="AL59" t="s">
        <v>427</v>
      </c>
      <c r="AM59" t="s">
        <v>719</v>
      </c>
    </row>
    <row r="60" spans="1:39" x14ac:dyDescent="0.4">
      <c r="I60"/>
      <c r="J60" s="237"/>
      <c r="K60" s="83">
        <f>IFERROR(VLOOKUP(A122,'Code list'!$B$3:$C$310,2,0),"")</f>
        <v>0</v>
      </c>
      <c r="M60" t="str">
        <v>FCCL-F</v>
      </c>
      <c r="N60" t="str">
        <f>IFERROR(VLOOKUP(M60,'Code list'!$B$4:$C$311,2,0),"")</f>
        <v>Fixed constant current liability</v>
      </c>
      <c r="T60" s="84" t="s">
        <v>559</v>
      </c>
      <c r="AL60" t="s">
        <v>428</v>
      </c>
      <c r="AM60" t="s">
        <v>720</v>
      </c>
    </row>
    <row r="61" spans="1:39" x14ac:dyDescent="0.4">
      <c r="I61"/>
      <c r="J61" s="237"/>
      <c r="K61" s="83">
        <f>IFERROR(VLOOKUP(A123,'Code list'!$B$3:$C$310,2,0),"")</f>
        <v>0</v>
      </c>
      <c r="M61" t="str">
        <v>FCLTA-F</v>
      </c>
      <c r="N61" t="str">
        <f>IFERROR(VLOOKUP(M61,'Code list'!$B$4:$C$311,2,0),"")</f>
        <v>Fixed constant current asset</v>
      </c>
      <c r="T61" s="84" t="s">
        <v>453</v>
      </c>
      <c r="AL61" t="s">
        <v>425</v>
      </c>
      <c r="AM61" t="s">
        <v>721</v>
      </c>
    </row>
    <row r="62" spans="1:39" x14ac:dyDescent="0.4">
      <c r="H62" s="3"/>
      <c r="I62"/>
      <c r="J62" s="237"/>
      <c r="K62" s="83" t="str">
        <f>IFERROR(VLOOKUP(H62,'Code list'!$B$3:$C$310,2,0),"")</f>
        <v/>
      </c>
      <c r="M62" t="str">
        <v>FCLTL-F</v>
      </c>
      <c r="N62" t="str">
        <f>IFERROR(VLOOKUP(M62,'Code list'!$B$4:$C$311,2,0),"")</f>
        <v>Fixed constant long-term liability</v>
      </c>
      <c r="T62" s="84" t="s">
        <v>466</v>
      </c>
      <c r="AL62" t="s">
        <v>424</v>
      </c>
      <c r="AM62" t="s">
        <v>722</v>
      </c>
    </row>
    <row r="63" spans="1:39" x14ac:dyDescent="0.4">
      <c r="A63" t="s">
        <v>260</v>
      </c>
      <c r="B63" t="s">
        <v>712</v>
      </c>
      <c r="H63" s="3"/>
      <c r="I63"/>
      <c r="J63" s="237"/>
      <c r="K63" s="83" t="str">
        <f>IFERROR(VLOOKUP(H63,'Code list'!$B$3:$C$310,2,0),"")</f>
        <v/>
      </c>
      <c r="M63" t="str">
        <v>DAMORT-F</v>
      </c>
      <c r="N63" t="str">
        <f>IFERROR(VLOOKUP(M63,'Code list'!$B$4:$C$311,2,0),"")</f>
        <v>Simple amortizing debt</v>
      </c>
      <c r="T63" s="84" t="s">
        <v>453</v>
      </c>
      <c r="AL63" t="s">
        <v>564</v>
      </c>
      <c r="AM63" t="s">
        <v>723</v>
      </c>
    </row>
    <row r="64" spans="1:39" x14ac:dyDescent="0.4">
      <c r="A64" t="s">
        <v>478</v>
      </c>
      <c r="B64" t="s">
        <v>713</v>
      </c>
      <c r="I64"/>
      <c r="J64" s="237"/>
      <c r="K64" s="83" t="str">
        <f>IFERROR(VLOOKUP(H64,'Code list'!$B$3:$C$310,2,0),"")</f>
        <v/>
      </c>
      <c r="M64" t="str">
        <v>DTERMY-F</v>
      </c>
      <c r="N64" t="str">
        <f>IFERROR(VLOOKUP(M64,'Code list'!$B$4:$C$311,2,0),"")</f>
        <v>Rolling fixed term debt - multiple borrowings w/ annual control</v>
      </c>
      <c r="T64" s="84" t="s">
        <v>486</v>
      </c>
      <c r="AL64" t="s">
        <v>391</v>
      </c>
      <c r="AM64" t="s">
        <v>724</v>
      </c>
    </row>
    <row r="65" spans="1:39" x14ac:dyDescent="0.4">
      <c r="A65" t="s">
        <v>419</v>
      </c>
      <c r="B65" t="s">
        <v>714</v>
      </c>
      <c r="I65"/>
      <c r="M65" t="str">
        <v>DTERM1-F</v>
      </c>
      <c r="N65" t="str">
        <f>IFERROR(VLOOKUP(M65,'Code list'!$B$4:$C$311,2,0),"")</f>
        <v>Fixed term debt - one-time borrowing</v>
      </c>
      <c r="T65" s="84" t="s">
        <v>453</v>
      </c>
      <c r="AL65" t="s">
        <v>406</v>
      </c>
      <c r="AM65" t="s">
        <v>725</v>
      </c>
    </row>
    <row r="66" spans="1:39" x14ac:dyDescent="0.4">
      <c r="I66"/>
      <c r="M66" t="str">
        <v>FAPPE-F</v>
      </c>
      <c r="N66" t="str">
        <f>IFERROR(VLOOKUP(M66,'Code list'!$B$4:$C$311,2,0),"")</f>
        <v>Fixed secondary PPE</v>
      </c>
      <c r="T66" s="84" t="s">
        <v>485</v>
      </c>
      <c r="AL66" t="s">
        <v>407</v>
      </c>
      <c r="AM66" t="s">
        <v>726</v>
      </c>
    </row>
    <row r="67" spans="1:39" x14ac:dyDescent="0.4">
      <c r="I67"/>
      <c r="M67" t="str">
        <v>FAINT-F</v>
      </c>
      <c r="N67" t="str">
        <f>IFERROR(VLOOKUP(M67,'Code list'!$B$4:$C$311,2,0),"")</f>
        <v>Fixed secondary intangible assets</v>
      </c>
      <c r="T67" s="84" t="s">
        <v>453</v>
      </c>
      <c r="AL67" t="s">
        <v>408</v>
      </c>
      <c r="AM67" t="s">
        <v>727</v>
      </c>
    </row>
    <row r="68" spans="1:39" x14ac:dyDescent="0.4">
      <c r="I68"/>
      <c r="M68" t="str">
        <v>FAPPELIST-F</v>
      </c>
      <c r="N68" t="str">
        <f>IFERROR(VLOOKUP(M68,'Code list'!$B$4:$C$311,2,0),"")</f>
        <v>Fixed secondary PPE</v>
      </c>
      <c r="T68" s="84" t="s">
        <v>573</v>
      </c>
      <c r="AL68" t="s">
        <v>523</v>
      </c>
      <c r="AM68" t="s">
        <v>728</v>
      </c>
    </row>
    <row r="69" spans="1:39" x14ac:dyDescent="0.4">
      <c r="I69"/>
      <c r="M69" t="str">
        <v>AOV-TR-RV</v>
      </c>
      <c r="N69" t="str">
        <f>IFERROR(VLOOKUP(M69,'Code list'!$B$4:$C$311,2,0),"")</f>
        <v>Average Order Value - Secondary volume driver</v>
      </c>
      <c r="T69" s="84" t="s">
        <v>261</v>
      </c>
      <c r="AL69" t="s">
        <v>429</v>
      </c>
      <c r="AM69" t="s">
        <v>729</v>
      </c>
    </row>
    <row r="70" spans="1:39" x14ac:dyDescent="0.4">
      <c r="M70" t="str">
        <v>VOV-TV-V</v>
      </c>
      <c r="N70" t="str">
        <f>IFERROR(VLOOKUP(M70,'Code list'!$B$4:$C$311,2,0),"")</f>
        <v>Volume of a volume modifier - implant</v>
      </c>
      <c r="T70" s="84" t="s">
        <v>467</v>
      </c>
    </row>
    <row r="71" spans="1:39" x14ac:dyDescent="0.4">
      <c r="A71" t="s">
        <v>453</v>
      </c>
      <c r="B71" s="289" t="s">
        <v>737</v>
      </c>
      <c r="M71" t="str">
        <v>FAIL-TV-V</v>
      </c>
      <c r="N71" t="str">
        <f>IFERROR(VLOOKUP(M71,'Code list'!$B$4:$C$311,2,0),"")</f>
        <v>% failure - in and outs (charged)</v>
      </c>
      <c r="T71" s="84" t="s">
        <v>261</v>
      </c>
    </row>
    <row r="72" spans="1:39" x14ac:dyDescent="0.4">
      <c r="A72" t="s">
        <v>560</v>
      </c>
      <c r="B72" s="289" t="s">
        <v>738</v>
      </c>
      <c r="M72" t="str">
        <v>SEASON MONTHL-TV-V</v>
      </c>
      <c r="T72" s="84" t="s">
        <v>487</v>
      </c>
    </row>
    <row r="73" spans="1:39" x14ac:dyDescent="0.4">
      <c r="A73" t="s">
        <v>263</v>
      </c>
      <c r="B73" s="289" t="s">
        <v>568</v>
      </c>
      <c r="M73" t="str">
        <v>SEASON MONTHL-TR-R</v>
      </c>
      <c r="T73" s="84" t="s">
        <v>260</v>
      </c>
    </row>
    <row r="74" spans="1:39" x14ac:dyDescent="0.4">
      <c r="A74" t="s">
        <v>432</v>
      </c>
      <c r="B74" s="289" t="s">
        <v>569</v>
      </c>
      <c r="M74" t="str">
        <v>SEASON QUARTER-TR-R</v>
      </c>
      <c r="T74" s="84" t="s">
        <v>478</v>
      </c>
    </row>
    <row r="75" spans="1:39" x14ac:dyDescent="0.4">
      <c r="A75" t="s">
        <v>453</v>
      </c>
      <c r="B75" s="289" t="s">
        <v>739</v>
      </c>
      <c r="M75" t="str">
        <v>SEASON QUARTER-TV-V</v>
      </c>
    </row>
    <row r="76" spans="1:39" x14ac:dyDescent="0.4">
      <c r="A76" t="s">
        <v>560</v>
      </c>
      <c r="B76" s="289" t="s">
        <v>740</v>
      </c>
      <c r="M76" t="str">
        <v>TOGGLE-TV-V</v>
      </c>
    </row>
    <row r="77" spans="1:39" x14ac:dyDescent="0.4">
      <c r="A77" s="3" t="s">
        <v>430</v>
      </c>
      <c r="B77" t="s">
        <v>697</v>
      </c>
      <c r="M77" t="str">
        <v>IS CODES</v>
      </c>
    </row>
    <row r="78" spans="1:39" x14ac:dyDescent="0.4">
      <c r="A78" s="3" t="s">
        <v>453</v>
      </c>
      <c r="B78" t="s">
        <v>698</v>
      </c>
      <c r="M78" t="str">
        <v>WCAR-IS</v>
      </c>
    </row>
    <row r="79" spans="1:39" x14ac:dyDescent="0.4">
      <c r="A79" s="3" t="s">
        <v>559</v>
      </c>
      <c r="B79" t="s">
        <v>699</v>
      </c>
      <c r="M79" t="str">
        <v>WCINV-IS</v>
      </c>
    </row>
    <row r="80" spans="1:39" x14ac:dyDescent="0.4">
      <c r="A80" s="3" t="s">
        <v>420</v>
      </c>
      <c r="B80" t="s">
        <v>700</v>
      </c>
      <c r="M80" t="str">
        <v>WCAP-IS</v>
      </c>
    </row>
    <row r="81" spans="1:13" x14ac:dyDescent="0.4">
      <c r="A81" s="3" t="s">
        <v>496</v>
      </c>
      <c r="B81" s="3" t="s">
        <v>696</v>
      </c>
      <c r="M81" t="str">
        <v>WCUR-IS</v>
      </c>
    </row>
    <row r="82" spans="1:13" x14ac:dyDescent="0.4">
      <c r="A82" t="s">
        <v>269</v>
      </c>
      <c r="B82" t="s">
        <v>701</v>
      </c>
      <c r="M82" t="str">
        <v>WCPP-IS</v>
      </c>
    </row>
    <row r="83" spans="1:13" x14ac:dyDescent="0.4">
      <c r="A83" t="s">
        <v>453</v>
      </c>
      <c r="B83" t="s">
        <v>741</v>
      </c>
      <c r="M83" t="str">
        <v>DCOPS-IS</v>
      </c>
    </row>
    <row r="84" spans="1:13" x14ac:dyDescent="0.4">
      <c r="A84" t="s">
        <v>466</v>
      </c>
      <c r="B84" t="s">
        <v>742</v>
      </c>
    </row>
    <row r="85" spans="1:13" x14ac:dyDescent="0.4">
      <c r="A85" s="3" t="s">
        <v>275</v>
      </c>
      <c r="B85" s="3" t="s">
        <v>702</v>
      </c>
    </row>
    <row r="86" spans="1:13" x14ac:dyDescent="0.4">
      <c r="A86" t="s">
        <v>390</v>
      </c>
      <c r="B86" t="s">
        <v>703</v>
      </c>
    </row>
    <row r="87" spans="1:13" x14ac:dyDescent="0.4">
      <c r="A87" t="s">
        <v>453</v>
      </c>
      <c r="B87" t="s">
        <v>743</v>
      </c>
    </row>
    <row r="88" spans="1:13" x14ac:dyDescent="0.4">
      <c r="A88" t="s">
        <v>486</v>
      </c>
      <c r="B88" t="s">
        <v>744</v>
      </c>
    </row>
    <row r="89" spans="1:13" x14ac:dyDescent="0.4">
      <c r="A89" s="3" t="s">
        <v>276</v>
      </c>
      <c r="B89" s="3" t="s">
        <v>704</v>
      </c>
    </row>
    <row r="90" spans="1:13" x14ac:dyDescent="0.4">
      <c r="A90" s="3" t="s">
        <v>465</v>
      </c>
      <c r="B90" s="3" t="s">
        <v>705</v>
      </c>
    </row>
    <row r="91" spans="1:13" x14ac:dyDescent="0.4">
      <c r="A91" t="s">
        <v>453</v>
      </c>
      <c r="B91" t="s">
        <v>745</v>
      </c>
    </row>
    <row r="92" spans="1:13" x14ac:dyDescent="0.4">
      <c r="A92" t="s">
        <v>485</v>
      </c>
      <c r="B92" t="s">
        <v>746</v>
      </c>
    </row>
    <row r="93" spans="1:13" x14ac:dyDescent="0.4">
      <c r="A93" s="3" t="s">
        <v>337</v>
      </c>
      <c r="B93" s="3" t="s">
        <v>706</v>
      </c>
    </row>
    <row r="94" spans="1:13" x14ac:dyDescent="0.4">
      <c r="A94" t="s">
        <v>267</v>
      </c>
      <c r="B94" t="s">
        <v>707</v>
      </c>
    </row>
    <row r="95" spans="1:13" x14ac:dyDescent="0.4">
      <c r="A95" s="3" t="s">
        <v>453</v>
      </c>
      <c r="B95" s="3" t="s">
        <v>747</v>
      </c>
    </row>
    <row r="96" spans="1:13" x14ac:dyDescent="0.4">
      <c r="A96" s="3" t="s">
        <v>573</v>
      </c>
      <c r="B96" s="3" t="s">
        <v>748</v>
      </c>
    </row>
    <row r="97" spans="1:2" x14ac:dyDescent="0.4">
      <c r="A97" t="s">
        <v>421</v>
      </c>
      <c r="B97" t="s">
        <v>708</v>
      </c>
    </row>
    <row r="98" spans="1:2" x14ac:dyDescent="0.4">
      <c r="A98" s="3" t="s">
        <v>274</v>
      </c>
      <c r="B98" s="3" t="s">
        <v>709</v>
      </c>
    </row>
    <row r="99" spans="1:2" x14ac:dyDescent="0.4">
      <c r="A99" t="s">
        <v>261</v>
      </c>
      <c r="B99" t="s">
        <v>749</v>
      </c>
    </row>
    <row r="100" spans="1:2" x14ac:dyDescent="0.4">
      <c r="A100" t="s">
        <v>467</v>
      </c>
      <c r="B100" t="s">
        <v>750</v>
      </c>
    </row>
    <row r="101" spans="1:2" x14ac:dyDescent="0.4">
      <c r="A101" t="s">
        <v>422</v>
      </c>
      <c r="B101" t="s">
        <v>710</v>
      </c>
    </row>
    <row r="102" spans="1:2" x14ac:dyDescent="0.4">
      <c r="A102" t="s">
        <v>261</v>
      </c>
      <c r="B102" t="s">
        <v>751</v>
      </c>
    </row>
    <row r="103" spans="1:2" x14ac:dyDescent="0.4">
      <c r="A103" t="s">
        <v>487</v>
      </c>
      <c r="B103" t="s">
        <v>752</v>
      </c>
    </row>
    <row r="104" spans="1:2" x14ac:dyDescent="0.4">
      <c r="A104" t="s">
        <v>418</v>
      </c>
      <c r="B104" t="s">
        <v>711</v>
      </c>
    </row>
    <row r="105" spans="1:2" x14ac:dyDescent="0.4">
      <c r="A105" t="s">
        <v>260</v>
      </c>
      <c r="B105" t="s">
        <v>753</v>
      </c>
    </row>
    <row r="106" spans="1:2" x14ac:dyDescent="0.4">
      <c r="A106" t="s">
        <v>478</v>
      </c>
      <c r="B106" t="s">
        <v>754</v>
      </c>
    </row>
    <row r="107" spans="1:2" x14ac:dyDescent="0.4">
      <c r="A107" t="s">
        <v>419</v>
      </c>
      <c r="B107" t="s">
        <v>713</v>
      </c>
    </row>
    <row r="108" spans="1:2" x14ac:dyDescent="0.4">
      <c r="A108" t="s">
        <v>529</v>
      </c>
      <c r="B108" t="s">
        <v>714</v>
      </c>
    </row>
    <row r="109" spans="1:2" x14ac:dyDescent="0.4">
      <c r="A109" s="3" t="s">
        <v>528</v>
      </c>
      <c r="B109" t="s">
        <v>715</v>
      </c>
    </row>
    <row r="110" spans="1:2" x14ac:dyDescent="0.4">
      <c r="A110" s="3" t="s">
        <v>532</v>
      </c>
      <c r="B110" t="s">
        <v>716</v>
      </c>
    </row>
    <row r="111" spans="1:2" x14ac:dyDescent="0.4">
      <c r="A111" t="s">
        <v>533</v>
      </c>
      <c r="B111" t="s">
        <v>717</v>
      </c>
    </row>
    <row r="112" spans="1:2" x14ac:dyDescent="0.4">
      <c r="A112" t="s">
        <v>426</v>
      </c>
      <c r="B112" t="s">
        <v>718</v>
      </c>
    </row>
    <row r="113" spans="1:2" x14ac:dyDescent="0.4">
      <c r="A113" t="s">
        <v>427</v>
      </c>
      <c r="B113" t="s">
        <v>719</v>
      </c>
    </row>
    <row r="114" spans="1:2" x14ac:dyDescent="0.4">
      <c r="A114" t="s">
        <v>428</v>
      </c>
      <c r="B114" t="s">
        <v>720</v>
      </c>
    </row>
    <row r="115" spans="1:2" x14ac:dyDescent="0.4">
      <c r="A115" t="s">
        <v>425</v>
      </c>
      <c r="B115" t="s">
        <v>721</v>
      </c>
    </row>
    <row r="116" spans="1:2" x14ac:dyDescent="0.4">
      <c r="A116" s="3" t="s">
        <v>424</v>
      </c>
      <c r="B116" t="s">
        <v>722</v>
      </c>
    </row>
    <row r="117" spans="1:2" x14ac:dyDescent="0.4">
      <c r="A117" s="3" t="s">
        <v>564</v>
      </c>
      <c r="B117" t="s">
        <v>723</v>
      </c>
    </row>
    <row r="118" spans="1:2" x14ac:dyDescent="0.4">
      <c r="A118" t="s">
        <v>391</v>
      </c>
      <c r="B118" t="s">
        <v>724</v>
      </c>
    </row>
    <row r="119" spans="1:2" x14ac:dyDescent="0.4">
      <c r="A119" t="s">
        <v>406</v>
      </c>
      <c r="B119" t="s">
        <v>725</v>
      </c>
    </row>
    <row r="120" spans="1:2" x14ac:dyDescent="0.4">
      <c r="A120" t="s">
        <v>407</v>
      </c>
      <c r="B120" t="s">
        <v>726</v>
      </c>
    </row>
    <row r="121" spans="1:2" x14ac:dyDescent="0.4">
      <c r="A121" t="s">
        <v>408</v>
      </c>
      <c r="B121" t="s">
        <v>727</v>
      </c>
    </row>
    <row r="122" spans="1:2" x14ac:dyDescent="0.4">
      <c r="A122" t="s">
        <v>523</v>
      </c>
      <c r="B122" t="s">
        <v>728</v>
      </c>
    </row>
    <row r="123" spans="1:2" x14ac:dyDescent="0.4">
      <c r="A123" t="s">
        <v>429</v>
      </c>
      <c r="B123" t="s">
        <v>729</v>
      </c>
    </row>
  </sheetData>
  <phoneticPr fontId="38" type="noConversion"/>
  <hyperlinks>
    <hyperlink ref="A4" r:id="rId1" xr:uid="{9211C5B5-8146-4ACE-B283-1D52DC9D5188}"/>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16066" r:id="rId4" name="Button 2">
              <controlPr defaultSize="0" print="0" autoFill="0" autoPict="0" macro="[0]!CreateCalcsTest">
                <anchor moveWithCells="1" sizeWithCells="1">
                  <from>
                    <xdr:col>2</xdr:col>
                    <xdr:colOff>228600</xdr:colOff>
                    <xdr:row>15</xdr:row>
                    <xdr:rowOff>81643</xdr:rowOff>
                  </from>
                  <to>
                    <xdr:col>6</xdr:col>
                    <xdr:colOff>5443</xdr:colOff>
                    <xdr:row>19</xdr:row>
                    <xdr:rowOff>32657</xdr:rowOff>
                  </to>
                </anchor>
              </controlPr>
            </control>
          </mc:Choice>
        </mc:AlternateContent>
        <mc:AlternateContent xmlns:mc="http://schemas.openxmlformats.org/markup-compatibility/2006">
          <mc:Choice Requires="x14">
            <control shapeId="216067" r:id="rId5" name="Button 3">
              <controlPr defaultSize="0" print="0" autoFill="0" autoPict="0" macro="[0]!AModelBuilderMacroTab">
                <anchor moveWithCells="1" sizeWithCells="1">
                  <from>
                    <xdr:col>2</xdr:col>
                    <xdr:colOff>250371</xdr:colOff>
                    <xdr:row>6</xdr:row>
                    <xdr:rowOff>97971</xdr:rowOff>
                  </from>
                  <to>
                    <xdr:col>6</xdr:col>
                    <xdr:colOff>10886</xdr:colOff>
                    <xdr:row>10</xdr:row>
                    <xdr:rowOff>43543</xdr:rowOff>
                  </to>
                </anchor>
              </controlPr>
            </control>
          </mc:Choice>
        </mc:AlternateContent>
        <mc:AlternateContent xmlns:mc="http://schemas.openxmlformats.org/markup-compatibility/2006">
          <mc:Choice Requires="x14">
            <control shapeId="216068" r:id="rId6" name="Button 4">
              <controlPr defaultSize="0" print="0" autoFill="0" autoPict="0" macro="[0]!PreCalc">
                <anchor moveWithCells="1" sizeWithCells="1">
                  <from>
                    <xdr:col>2</xdr:col>
                    <xdr:colOff>250371</xdr:colOff>
                    <xdr:row>10</xdr:row>
                    <xdr:rowOff>141514</xdr:rowOff>
                  </from>
                  <to>
                    <xdr:col>6</xdr:col>
                    <xdr:colOff>10886</xdr:colOff>
                    <xdr:row>14</xdr:row>
                    <xdr:rowOff>87086</xdr:rowOff>
                  </to>
                </anchor>
              </controlPr>
            </control>
          </mc:Choice>
        </mc:AlternateContent>
        <mc:AlternateContent xmlns:mc="http://schemas.openxmlformats.org/markup-compatibility/2006">
          <mc:Choice Requires="x14">
            <control shapeId="216072" r:id="rId7" name="Button 8">
              <controlPr defaultSize="0" print="0" autoFill="0" autoPict="0" macro="[0]!Reset">
                <anchor moveWithCells="1" sizeWithCells="1">
                  <from>
                    <xdr:col>2</xdr:col>
                    <xdr:colOff>228600</xdr:colOff>
                    <xdr:row>2</xdr:row>
                    <xdr:rowOff>38100</xdr:rowOff>
                  </from>
                  <to>
                    <xdr:col>6</xdr:col>
                    <xdr:colOff>5443</xdr:colOff>
                    <xdr:row>5</xdr:row>
                    <xdr:rowOff>174171</xdr:rowOff>
                  </to>
                </anchor>
              </controlPr>
            </control>
          </mc:Choice>
        </mc:AlternateContent>
        <mc:AlternateContent xmlns:mc="http://schemas.openxmlformats.org/markup-compatibility/2006">
          <mc:Choice Requires="x14">
            <control shapeId="216098" r:id="rId8" name="Button 34">
              <controlPr defaultSize="0" print="0" autoFill="0" autoPict="0" macro="[0]!CreateToISBSCFTest">
                <anchor moveWithCells="1" sizeWithCells="1">
                  <from>
                    <xdr:col>2</xdr:col>
                    <xdr:colOff>223157</xdr:colOff>
                    <xdr:row>20</xdr:row>
                    <xdr:rowOff>59871</xdr:rowOff>
                  </from>
                  <to>
                    <xdr:col>6</xdr:col>
                    <xdr:colOff>0</xdr:colOff>
                    <xdr:row>25</xdr:row>
                    <xdr:rowOff>5443</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B1A0E2BF-ADD4-478F-84EC-635A8D3D3EBA}">
          <x14:formula1>
            <xm:f>'Code list'!$B$3:$B$500</xm:f>
          </x14:formula1>
          <xm:sqref>A56 AE18:AE20</xm:sqref>
        </x14:dataValidation>
        <x14:dataValidation type="list" allowBlank="1" showInputMessage="1" showErrorMessage="1" xr:uid="{DE566B91-CD40-45E0-B756-86451A21108D}">
          <x14:formula1>
            <xm:f>'Data validation'!$G$1:$G$2</xm:f>
          </x14:formula1>
          <xm:sqref>I1:J1</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B8360-ECC2-497E-9D14-0F2C56C5D673}">
  <sheetPr codeName="Sheet12"/>
  <dimension ref="A1"/>
  <sheetViews>
    <sheetView showGridLines="0" workbookViewId="0">
      <pane ySplit="1" topLeftCell="A2" activePane="bottomLeft" state="frozen"/>
      <selection pane="bottomLeft"/>
    </sheetView>
  </sheetViews>
  <sheetFormatPr defaultRowHeight="14.6" x14ac:dyDescent="0.4"/>
  <cols>
    <col min="1" max="1" width="19" bestFit="1" customWidth="1"/>
    <col min="2" max="2" width="10.4609375" bestFit="1" customWidth="1"/>
    <col min="17" max="90" width="8.69140625" customWidth="1"/>
    <col min="91" max="115" width="0" hidden="1" customWidth="1"/>
  </cols>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11CD06-67DA-4F05-82E2-A59DECF86CEF}">
  <sheetPr codeName="Sheet1">
    <tabColor theme="5"/>
  </sheetPr>
  <dimension ref="A1:AA40"/>
  <sheetViews>
    <sheetView showGridLines="0" workbookViewId="0"/>
  </sheetViews>
  <sheetFormatPr defaultRowHeight="14.6" x14ac:dyDescent="0.4"/>
  <cols>
    <col min="17" max="90" width="8.69140625" customWidth="1"/>
    <col min="91" max="115" width="0" hidden="1" customWidth="1"/>
  </cols>
  <sheetData>
    <row r="1" spans="1:27" x14ac:dyDescent="0.4">
      <c r="AA1" t="s">
        <v>389</v>
      </c>
    </row>
    <row r="2" spans="1:27" x14ac:dyDescent="0.4">
      <c r="C2" t="s">
        <v>262</v>
      </c>
      <c r="D2" s="12" t="s">
        <v>324</v>
      </c>
      <c r="E2" s="12" t="s">
        <v>261</v>
      </c>
      <c r="F2" s="12" t="s">
        <v>260</v>
      </c>
      <c r="G2" s="12" t="s">
        <v>259</v>
      </c>
      <c r="J2" s="3" t="s">
        <v>262</v>
      </c>
      <c r="K2" s="3" t="s">
        <v>262</v>
      </c>
      <c r="L2" s="3" t="s">
        <v>262</v>
      </c>
      <c r="M2" s="90" t="s">
        <v>324</v>
      </c>
      <c r="N2" s="90" t="s">
        <v>324</v>
      </c>
      <c r="O2" s="90" t="s">
        <v>324</v>
      </c>
      <c r="P2" s="90" t="s">
        <v>261</v>
      </c>
      <c r="Q2" s="90" t="s">
        <v>260</v>
      </c>
      <c r="R2" s="90" t="s">
        <v>259</v>
      </c>
      <c r="S2" s="90" t="s">
        <v>259</v>
      </c>
      <c r="T2" s="90" t="s">
        <v>259</v>
      </c>
      <c r="V2" s="3" t="s">
        <v>262</v>
      </c>
      <c r="W2" s="90" t="s">
        <v>324</v>
      </c>
      <c r="X2" s="12" t="s">
        <v>261</v>
      </c>
      <c r="Y2" s="12" t="s">
        <v>259</v>
      </c>
      <c r="AA2" t="s">
        <v>262</v>
      </c>
    </row>
    <row r="3" spans="1:27" x14ac:dyDescent="0.4">
      <c r="A3" s="8"/>
      <c r="C3" s="12" t="s">
        <v>336</v>
      </c>
      <c r="D3" s="12" t="s">
        <v>336</v>
      </c>
      <c r="E3" t="s">
        <v>273</v>
      </c>
      <c r="F3" t="s">
        <v>273</v>
      </c>
      <c r="G3" s="12" t="s">
        <v>336</v>
      </c>
      <c r="J3" s="90" t="s">
        <v>336</v>
      </c>
      <c r="K3" s="3" t="s">
        <v>272</v>
      </c>
      <c r="L3" s="90" t="s">
        <v>208</v>
      </c>
      <c r="M3" s="90" t="s">
        <v>336</v>
      </c>
      <c r="N3" s="3" t="s">
        <v>272</v>
      </c>
      <c r="O3" s="90" t="s">
        <v>208</v>
      </c>
      <c r="P3" s="3" t="s">
        <v>273</v>
      </c>
      <c r="Q3" s="3" t="s">
        <v>273</v>
      </c>
      <c r="R3" s="90" t="s">
        <v>336</v>
      </c>
      <c r="S3" s="3" t="s">
        <v>272</v>
      </c>
      <c r="T3" s="90" t="s">
        <v>208</v>
      </c>
      <c r="V3" s="90" t="s">
        <v>336</v>
      </c>
      <c r="W3" s="90" t="s">
        <v>336</v>
      </c>
      <c r="X3" t="s">
        <v>273</v>
      </c>
      <c r="Y3" s="12" t="s">
        <v>336</v>
      </c>
      <c r="AA3" t="s">
        <v>353</v>
      </c>
    </row>
    <row r="4" spans="1:27" x14ac:dyDescent="0.4">
      <c r="C4" t="s">
        <v>272</v>
      </c>
      <c r="D4" t="s">
        <v>272</v>
      </c>
      <c r="G4" t="s">
        <v>272</v>
      </c>
      <c r="J4" s="3" t="s">
        <v>266</v>
      </c>
      <c r="K4" s="3" t="s">
        <v>266</v>
      </c>
      <c r="L4" s="3" t="s">
        <v>266</v>
      </c>
      <c r="M4" s="3" t="s">
        <v>266</v>
      </c>
      <c r="N4" s="3" t="s">
        <v>266</v>
      </c>
      <c r="O4" s="3" t="s">
        <v>266</v>
      </c>
      <c r="P4" s="3" t="s">
        <v>266</v>
      </c>
      <c r="Q4" s="3" t="s">
        <v>266</v>
      </c>
      <c r="R4" s="3" t="s">
        <v>266</v>
      </c>
      <c r="S4" s="3" t="s">
        <v>266</v>
      </c>
      <c r="T4" s="3" t="s">
        <v>266</v>
      </c>
      <c r="V4" s="3" t="s">
        <v>266</v>
      </c>
      <c r="W4" s="3" t="s">
        <v>266</v>
      </c>
      <c r="X4" t="s">
        <v>266</v>
      </c>
      <c r="Y4" t="s">
        <v>266</v>
      </c>
      <c r="AA4" t="s">
        <v>354</v>
      </c>
    </row>
    <row r="5" spans="1:27" x14ac:dyDescent="0.4">
      <c r="A5" t="s">
        <v>266</v>
      </c>
      <c r="C5" s="12" t="s">
        <v>208</v>
      </c>
      <c r="D5" s="12" t="s">
        <v>208</v>
      </c>
      <c r="G5" s="12" t="s">
        <v>208</v>
      </c>
      <c r="J5" s="90" t="s">
        <v>271</v>
      </c>
      <c r="K5" s="90" t="s">
        <v>271</v>
      </c>
      <c r="L5" s="90" t="s">
        <v>271</v>
      </c>
      <c r="M5" s="90" t="s">
        <v>271</v>
      </c>
      <c r="N5" s="90" t="s">
        <v>271</v>
      </c>
      <c r="O5" s="90" t="s">
        <v>271</v>
      </c>
      <c r="P5" s="90" t="s">
        <v>271</v>
      </c>
      <c r="Q5" s="90" t="s">
        <v>271</v>
      </c>
      <c r="R5" s="90" t="s">
        <v>271</v>
      </c>
      <c r="S5" s="90" t="s">
        <v>271</v>
      </c>
      <c r="T5" s="90" t="s">
        <v>271</v>
      </c>
      <c r="V5" s="90" t="s">
        <v>271</v>
      </c>
      <c r="W5" s="90" t="s">
        <v>271</v>
      </c>
      <c r="X5" s="12" t="s">
        <v>271</v>
      </c>
      <c r="Y5" s="12" t="s">
        <v>271</v>
      </c>
      <c r="AA5" t="s">
        <v>355</v>
      </c>
    </row>
    <row r="6" spans="1:27" x14ac:dyDescent="0.4">
      <c r="A6" s="12" t="s">
        <v>271</v>
      </c>
      <c r="B6" s="12"/>
      <c r="V6" s="3" t="s">
        <v>274</v>
      </c>
      <c r="W6" s="3" t="s">
        <v>274</v>
      </c>
      <c r="X6" t="s">
        <v>274</v>
      </c>
      <c r="Y6" t="s">
        <v>274</v>
      </c>
      <c r="AA6" t="s">
        <v>356</v>
      </c>
    </row>
    <row r="7" spans="1:27" x14ac:dyDescent="0.4">
      <c r="A7" t="s">
        <v>274</v>
      </c>
      <c r="V7" s="90" t="s">
        <v>267</v>
      </c>
      <c r="W7" s="90" t="s">
        <v>267</v>
      </c>
      <c r="X7" s="12" t="s">
        <v>267</v>
      </c>
      <c r="Y7" s="12" t="s">
        <v>267</v>
      </c>
      <c r="AA7" t="s">
        <v>357</v>
      </c>
    </row>
    <row r="8" spans="1:27" x14ac:dyDescent="0.4">
      <c r="A8" s="12" t="s">
        <v>268</v>
      </c>
      <c r="B8" s="12"/>
      <c r="V8" s="90" t="s">
        <v>220</v>
      </c>
      <c r="W8" s="90" t="s">
        <v>220</v>
      </c>
      <c r="X8" s="12" t="s">
        <v>220</v>
      </c>
      <c r="Y8" s="12" t="s">
        <v>220</v>
      </c>
      <c r="AA8" t="s">
        <v>358</v>
      </c>
    </row>
    <row r="9" spans="1:27" x14ac:dyDescent="0.4">
      <c r="A9" s="12" t="s">
        <v>267</v>
      </c>
      <c r="B9" s="12"/>
      <c r="V9" s="3" t="s">
        <v>263</v>
      </c>
      <c r="W9" s="3" t="s">
        <v>263</v>
      </c>
      <c r="X9" t="s">
        <v>263</v>
      </c>
      <c r="Y9" t="s">
        <v>263</v>
      </c>
      <c r="AA9" t="s">
        <v>359</v>
      </c>
    </row>
    <row r="10" spans="1:27" x14ac:dyDescent="0.4">
      <c r="A10" s="12" t="s">
        <v>220</v>
      </c>
      <c r="B10" s="12"/>
      <c r="V10" s="90" t="s">
        <v>264</v>
      </c>
      <c r="W10" s="90" t="s">
        <v>264</v>
      </c>
      <c r="X10" s="12" t="s">
        <v>264</v>
      </c>
      <c r="Y10" s="12" t="s">
        <v>264</v>
      </c>
      <c r="AA10" t="s">
        <v>360</v>
      </c>
    </row>
    <row r="11" spans="1:27" x14ac:dyDescent="0.4">
      <c r="A11" t="s">
        <v>263</v>
      </c>
      <c r="V11" s="90" t="s">
        <v>270</v>
      </c>
      <c r="W11" s="90" t="s">
        <v>270</v>
      </c>
      <c r="X11" s="12" t="s">
        <v>270</v>
      </c>
      <c r="Y11" s="12" t="s">
        <v>270</v>
      </c>
      <c r="AA11" t="s">
        <v>361</v>
      </c>
    </row>
    <row r="12" spans="1:27" x14ac:dyDescent="0.4">
      <c r="A12" s="12" t="s">
        <v>264</v>
      </c>
      <c r="B12" s="12"/>
      <c r="V12" s="3" t="s">
        <v>275</v>
      </c>
      <c r="W12" s="3" t="s">
        <v>275</v>
      </c>
      <c r="X12" t="s">
        <v>275</v>
      </c>
      <c r="Y12" t="s">
        <v>275</v>
      </c>
      <c r="AA12" t="s">
        <v>362</v>
      </c>
    </row>
    <row r="13" spans="1:27" x14ac:dyDescent="0.4">
      <c r="A13" s="12" t="s">
        <v>270</v>
      </c>
      <c r="B13" s="12"/>
      <c r="V13" s="90" t="s">
        <v>276</v>
      </c>
      <c r="W13" s="90" t="s">
        <v>276</v>
      </c>
      <c r="X13" s="12" t="s">
        <v>276</v>
      </c>
      <c r="Y13" s="12" t="s">
        <v>276</v>
      </c>
      <c r="AA13" t="s">
        <v>363</v>
      </c>
    </row>
    <row r="14" spans="1:27" x14ac:dyDescent="0.4">
      <c r="A14" t="s">
        <v>275</v>
      </c>
      <c r="V14" s="90" t="s">
        <v>337</v>
      </c>
      <c r="W14" s="90" t="s">
        <v>337</v>
      </c>
      <c r="X14" s="12" t="s">
        <v>337</v>
      </c>
      <c r="Y14" s="12" t="s">
        <v>337</v>
      </c>
      <c r="AA14" t="s">
        <v>364</v>
      </c>
    </row>
    <row r="15" spans="1:27" x14ac:dyDescent="0.4">
      <c r="A15" s="12" t="s">
        <v>276</v>
      </c>
      <c r="B15" s="12"/>
      <c r="V15" s="3" t="s">
        <v>278</v>
      </c>
      <c r="W15" s="3" t="s">
        <v>278</v>
      </c>
      <c r="X15" t="s">
        <v>278</v>
      </c>
      <c r="Y15" t="s">
        <v>278</v>
      </c>
      <c r="AA15" t="s">
        <v>361</v>
      </c>
    </row>
    <row r="16" spans="1:27" x14ac:dyDescent="0.4">
      <c r="A16" s="12" t="s">
        <v>337</v>
      </c>
      <c r="B16" s="12"/>
      <c r="V16" s="3" t="s">
        <v>279</v>
      </c>
      <c r="W16" s="3" t="s">
        <v>279</v>
      </c>
      <c r="X16" t="s">
        <v>279</v>
      </c>
      <c r="Y16" t="s">
        <v>279</v>
      </c>
      <c r="AA16" t="s">
        <v>363</v>
      </c>
    </row>
    <row r="17" spans="1:27" x14ac:dyDescent="0.4">
      <c r="A17" t="s">
        <v>278</v>
      </c>
      <c r="V17" s="3" t="s">
        <v>255</v>
      </c>
      <c r="W17" s="3" t="s">
        <v>255</v>
      </c>
      <c r="X17" t="s">
        <v>255</v>
      </c>
      <c r="Y17" t="s">
        <v>255</v>
      </c>
      <c r="AA17" t="s">
        <v>365</v>
      </c>
    </row>
    <row r="18" spans="1:27" x14ac:dyDescent="0.4">
      <c r="A18" t="s">
        <v>279</v>
      </c>
      <c r="V18" s="3" t="s">
        <v>256</v>
      </c>
      <c r="W18" s="3" t="s">
        <v>256</v>
      </c>
      <c r="X18" t="s">
        <v>256</v>
      </c>
      <c r="Y18" t="s">
        <v>256</v>
      </c>
      <c r="AA18" t="s">
        <v>366</v>
      </c>
    </row>
    <row r="19" spans="1:27" x14ac:dyDescent="0.4">
      <c r="A19" t="s">
        <v>255</v>
      </c>
      <c r="V19" s="3" t="s">
        <v>257</v>
      </c>
      <c r="W19" s="3" t="s">
        <v>257</v>
      </c>
      <c r="X19" t="s">
        <v>257</v>
      </c>
      <c r="Y19" t="s">
        <v>257</v>
      </c>
      <c r="AA19" t="s">
        <v>367</v>
      </c>
    </row>
    <row r="20" spans="1:27" x14ac:dyDescent="0.4">
      <c r="A20" t="s">
        <v>256</v>
      </c>
      <c r="V20" s="3" t="s">
        <v>258</v>
      </c>
      <c r="W20" s="3" t="s">
        <v>258</v>
      </c>
      <c r="X20" t="s">
        <v>258</v>
      </c>
      <c r="Y20" t="s">
        <v>258</v>
      </c>
      <c r="AA20" t="s">
        <v>368</v>
      </c>
    </row>
    <row r="21" spans="1:27" x14ac:dyDescent="0.4">
      <c r="A21" t="s">
        <v>257</v>
      </c>
      <c r="V21" s="3" t="s">
        <v>285</v>
      </c>
      <c r="W21" s="3" t="s">
        <v>285</v>
      </c>
      <c r="X21" t="s">
        <v>285</v>
      </c>
      <c r="Y21" t="s">
        <v>285</v>
      </c>
      <c r="AA21" t="s">
        <v>369</v>
      </c>
    </row>
    <row r="22" spans="1:27" x14ac:dyDescent="0.4">
      <c r="A22" t="s">
        <v>258</v>
      </c>
      <c r="V22" s="3" t="s">
        <v>298</v>
      </c>
      <c r="W22" s="3" t="s">
        <v>298</v>
      </c>
      <c r="X22" t="s">
        <v>298</v>
      </c>
      <c r="Y22" t="s">
        <v>298</v>
      </c>
      <c r="AA22" t="s">
        <v>370</v>
      </c>
    </row>
    <row r="23" spans="1:27" x14ac:dyDescent="0.4">
      <c r="A23" t="s">
        <v>285</v>
      </c>
      <c r="V23" s="3" t="s">
        <v>299</v>
      </c>
      <c r="W23" s="3" t="s">
        <v>299</v>
      </c>
      <c r="X23" t="s">
        <v>299</v>
      </c>
      <c r="Y23" t="s">
        <v>299</v>
      </c>
      <c r="AA23" t="s">
        <v>371</v>
      </c>
    </row>
    <row r="24" spans="1:27" x14ac:dyDescent="0.4">
      <c r="A24" t="s">
        <v>298</v>
      </c>
      <c r="V24" s="3" t="s">
        <v>307</v>
      </c>
      <c r="W24" s="3" t="s">
        <v>307</v>
      </c>
      <c r="X24" t="s">
        <v>307</v>
      </c>
      <c r="Y24" t="s">
        <v>307</v>
      </c>
      <c r="AA24" t="s">
        <v>372</v>
      </c>
    </row>
    <row r="25" spans="1:27" x14ac:dyDescent="0.4">
      <c r="A25" t="s">
        <v>299</v>
      </c>
      <c r="V25" s="3" t="s">
        <v>310</v>
      </c>
      <c r="W25" s="3" t="s">
        <v>310</v>
      </c>
      <c r="X25" t="s">
        <v>310</v>
      </c>
      <c r="Y25" t="s">
        <v>310</v>
      </c>
      <c r="AA25" t="s">
        <v>373</v>
      </c>
    </row>
    <row r="26" spans="1:27" x14ac:dyDescent="0.4">
      <c r="A26" t="s">
        <v>307</v>
      </c>
      <c r="V26" s="3" t="s">
        <v>316</v>
      </c>
      <c r="W26" s="3" t="s">
        <v>316</v>
      </c>
      <c r="X26" t="s">
        <v>316</v>
      </c>
      <c r="Y26" t="s">
        <v>316</v>
      </c>
      <c r="AA26" t="s">
        <v>374</v>
      </c>
    </row>
    <row r="27" spans="1:27" x14ac:dyDescent="0.4">
      <c r="A27" t="s">
        <v>310</v>
      </c>
      <c r="V27" s="3" t="s">
        <v>335</v>
      </c>
      <c r="W27" s="3" t="s">
        <v>335</v>
      </c>
      <c r="X27" t="s">
        <v>335</v>
      </c>
      <c r="Y27" t="s">
        <v>335</v>
      </c>
      <c r="AA27" t="s">
        <v>375</v>
      </c>
    </row>
    <row r="28" spans="1:27" x14ac:dyDescent="0.4">
      <c r="A28" t="s">
        <v>316</v>
      </c>
      <c r="V28" s="3" t="s">
        <v>331</v>
      </c>
      <c r="W28" s="3" t="s">
        <v>331</v>
      </c>
      <c r="X28" t="s">
        <v>331</v>
      </c>
      <c r="Y28" t="s">
        <v>331</v>
      </c>
      <c r="AA28" t="s">
        <v>376</v>
      </c>
    </row>
    <row r="29" spans="1:27" x14ac:dyDescent="0.4">
      <c r="A29" t="s">
        <v>335</v>
      </c>
      <c r="V29" s="3" t="s">
        <v>269</v>
      </c>
      <c r="W29" s="3" t="s">
        <v>269</v>
      </c>
      <c r="X29" t="s">
        <v>269</v>
      </c>
      <c r="Y29" t="s">
        <v>269</v>
      </c>
      <c r="AA29" t="s">
        <v>377</v>
      </c>
    </row>
    <row r="30" spans="1:27" x14ac:dyDescent="0.4">
      <c r="A30" t="s">
        <v>331</v>
      </c>
      <c r="V30" s="3" t="s">
        <v>319</v>
      </c>
      <c r="W30" s="3" t="s">
        <v>319</v>
      </c>
      <c r="X30" t="s">
        <v>319</v>
      </c>
      <c r="Y30" t="s">
        <v>319</v>
      </c>
      <c r="AA30" t="s">
        <v>378</v>
      </c>
    </row>
    <row r="31" spans="1:27" x14ac:dyDescent="0.4">
      <c r="A31" t="s">
        <v>269</v>
      </c>
      <c r="V31" s="3" t="s">
        <v>269</v>
      </c>
      <c r="W31" s="3" t="s">
        <v>269</v>
      </c>
      <c r="X31" t="s">
        <v>269</v>
      </c>
      <c r="Y31" t="s">
        <v>269</v>
      </c>
      <c r="AA31" t="s">
        <v>379</v>
      </c>
    </row>
    <row r="32" spans="1:27" x14ac:dyDescent="0.4">
      <c r="A32" t="s">
        <v>319</v>
      </c>
      <c r="AA32" t="s">
        <v>380</v>
      </c>
    </row>
    <row r="33" spans="1:27" x14ac:dyDescent="0.4">
      <c r="A33" t="s">
        <v>269</v>
      </c>
      <c r="AA33" t="s">
        <v>381</v>
      </c>
    </row>
    <row r="34" spans="1:27" x14ac:dyDescent="0.4">
      <c r="AA34" t="s">
        <v>382</v>
      </c>
    </row>
    <row r="35" spans="1:27" x14ac:dyDescent="0.4">
      <c r="AA35" t="s">
        <v>383</v>
      </c>
    </row>
    <row r="36" spans="1:27" x14ac:dyDescent="0.4">
      <c r="AA36" t="s">
        <v>384</v>
      </c>
    </row>
    <row r="37" spans="1:27" x14ac:dyDescent="0.4">
      <c r="AA37" t="s">
        <v>385</v>
      </c>
    </row>
    <row r="38" spans="1:27" x14ac:dyDescent="0.4">
      <c r="AA38" t="s">
        <v>386</v>
      </c>
    </row>
    <row r="39" spans="1:27" x14ac:dyDescent="0.4">
      <c r="AA39" t="s">
        <v>387</v>
      </c>
    </row>
    <row r="40" spans="1:27" x14ac:dyDescent="0.4">
      <c r="AA40" t="s">
        <v>388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BEA50-813F-4EE1-A28A-3A7FB7BE5A32}">
  <sheetPr codeName="Sheet13"/>
  <dimension ref="A1:G15"/>
  <sheetViews>
    <sheetView workbookViewId="0"/>
  </sheetViews>
  <sheetFormatPr defaultColWidth="8.84375" defaultRowHeight="14.6" x14ac:dyDescent="0.4"/>
  <cols>
    <col min="17" max="90" width="8.84375" customWidth="1"/>
    <col min="91" max="115" width="0" hidden="1" customWidth="1"/>
  </cols>
  <sheetData>
    <row r="1" spans="1:7" x14ac:dyDescent="0.4">
      <c r="A1" t="s">
        <v>198</v>
      </c>
      <c r="E1" t="s">
        <v>472</v>
      </c>
      <c r="G1" t="s">
        <v>500</v>
      </c>
    </row>
    <row r="2" spans="1:7" x14ac:dyDescent="0.4">
      <c r="A2" t="s">
        <v>203</v>
      </c>
      <c r="E2" t="s">
        <v>468</v>
      </c>
      <c r="G2" t="s">
        <v>501</v>
      </c>
    </row>
    <row r="3" spans="1:7" x14ac:dyDescent="0.4">
      <c r="A3" t="s">
        <v>227</v>
      </c>
      <c r="E3" t="s">
        <v>469</v>
      </c>
    </row>
    <row r="4" spans="1:7" x14ac:dyDescent="0.4">
      <c r="A4" t="s">
        <v>233</v>
      </c>
      <c r="E4" t="s">
        <v>473</v>
      </c>
    </row>
    <row r="5" spans="1:7" x14ac:dyDescent="0.4">
      <c r="A5" t="s">
        <v>228</v>
      </c>
      <c r="E5" t="s">
        <v>470</v>
      </c>
    </row>
    <row r="6" spans="1:7" x14ac:dyDescent="0.4">
      <c r="A6" t="s">
        <v>317</v>
      </c>
      <c r="E6" t="s">
        <v>471</v>
      </c>
    </row>
    <row r="7" spans="1:7" x14ac:dyDescent="0.4">
      <c r="A7" t="s">
        <v>224</v>
      </c>
    </row>
    <row r="8" spans="1:7" x14ac:dyDescent="0.4">
      <c r="A8" t="s">
        <v>240</v>
      </c>
    </row>
    <row r="9" spans="1:7" x14ac:dyDescent="0.4">
      <c r="A9" t="s">
        <v>232</v>
      </c>
    </row>
    <row r="10" spans="1:7" x14ac:dyDescent="0.4">
      <c r="A10" t="s">
        <v>237</v>
      </c>
    </row>
    <row r="11" spans="1:7" x14ac:dyDescent="0.4">
      <c r="A11" t="s">
        <v>231</v>
      </c>
    </row>
    <row r="12" spans="1:7" x14ac:dyDescent="0.4">
      <c r="A12" t="s">
        <v>234</v>
      </c>
    </row>
    <row r="13" spans="1:7" x14ac:dyDescent="0.4">
      <c r="A13" t="s">
        <v>577</v>
      </c>
    </row>
    <row r="14" spans="1:7" x14ac:dyDescent="0.4">
      <c r="A14" t="s">
        <v>235</v>
      </c>
    </row>
    <row r="15" spans="1:7" x14ac:dyDescent="0.4">
      <c r="A15" t="s">
        <v>236</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1404D-4399-4E1A-8033-24B36C953A78}">
  <sheetPr codeName="Sheet2">
    <tabColor theme="5"/>
  </sheetPr>
  <dimension ref="B1:I81"/>
  <sheetViews>
    <sheetView showGridLines="0" workbookViewId="0">
      <pane ySplit="2" topLeftCell="A3" activePane="bottomLeft" state="frozen"/>
      <selection activeCell="C5" sqref="C5"/>
      <selection pane="bottomLeft"/>
    </sheetView>
  </sheetViews>
  <sheetFormatPr defaultRowHeight="14.6" x14ac:dyDescent="0.4"/>
  <cols>
    <col min="1" max="1" width="1" customWidth="1"/>
    <col min="2" max="2" width="14.23046875" bestFit="1" customWidth="1"/>
    <col min="3" max="3" width="60.69140625" bestFit="1" customWidth="1"/>
    <col min="7" max="7" width="8.69140625" style="8"/>
    <col min="17" max="90" width="8.69140625" customWidth="1"/>
    <col min="91" max="115" width="0" hidden="1" customWidth="1"/>
  </cols>
  <sheetData>
    <row r="1" spans="2:4" x14ac:dyDescent="0.4">
      <c r="B1" s="27" cm="1">
        <f t="array" ref="B1:B81">_xlfn.UNIQUE(Codes!D:D)</f>
        <v>0</v>
      </c>
      <c r="C1" s="27" t="s">
        <v>81</v>
      </c>
      <c r="D1" s="27" t="s">
        <v>148</v>
      </c>
    </row>
    <row r="2" spans="2:4" hidden="1" x14ac:dyDescent="0.4">
      <c r="B2" t="str">
        <v>Calcs.</v>
      </c>
    </row>
    <row r="3" spans="2:4" x14ac:dyDescent="0.4">
      <c r="B3" t="str">
        <v>GENASS</v>
      </c>
      <c r="C3" t="str">
        <f>SUBSTITUTE(INDEX(Codes!$G:$G,MATCH('Code list'!$B3,Codes!$D:$D,0)),":","")</f>
        <v>General assumptions</v>
      </c>
      <c r="D3" t="str">
        <f>INDEX(Codes!$F:$F,MATCH('Code list'!$B3,Codes!$D:$D,0))</f>
        <v>General assumptions. Automatically included. DO NOT EVER USE THIS CODE.</v>
      </c>
    </row>
    <row r="4" spans="2:4" x14ac:dyDescent="0.4">
      <c r="B4" t="str">
        <v>HVOL-EV</v>
      </c>
      <c r="C4" t="str">
        <f>SUBSTITUTE(INDEX(Codes!$G:$G,MATCH('Code list'!$B4,Codes!$D:$D,0)),":","")</f>
        <v>Volume driven - primary unit</v>
      </c>
      <c r="D4" t="str">
        <f>INDEX(Codes!$F:$F,MATCH('Code list'!$B4,Codes!$D:$D,0))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5" spans="2:4" x14ac:dyDescent="0.4">
      <c r="B5" t="str">
        <v>SALESQUOTA-ER</v>
      </c>
      <c r="C5" t="str">
        <f>SUBSTITUTE(INDEX(Codes!$G:$G,MATCH('Code list'!$B5,Codes!$D:$D,0)),":","")</f>
        <v>Sales quota driven</v>
      </c>
      <c r="D5" t="str">
        <f>INDEX(Codes!$F:$F,MATCH('Code list'!$B5,Codes!$D:$D,0))</f>
        <v>Sales quota driven event with revenue driver. We take assumptions about # of salesman, their revneue quotas, and their percent obtainment to calculate revenue. Use this if the client mentions driving revenue by hiring salesman</v>
      </c>
    </row>
    <row r="6" spans="2:4" x14ac:dyDescent="0.4">
      <c r="B6" t="str">
        <v>LVOL-EV</v>
      </c>
      <c r="C6" t="str">
        <f>SUBSTITUTE(INDEX(Codes!$G:$G,MATCH('Code list'!$B6,Codes!$D:$D,0)),":","")</f>
        <v>Low volume-driven</v>
      </c>
      <c r="D6" t="str">
        <f>INDEX(Codes!$F:$F,MATCH('Code list'!$B6,Codes!$D:$D,0))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7" spans="2:4" x14ac:dyDescent="0.4">
      <c r="B7" t="str">
        <v>VOLLIST-EV</v>
      </c>
      <c r="C7" t="str">
        <f>SUBSTITUTE(INDEX(Codes!$G:$G,MATCH('Code list'!$B7,Codes!$D:$D,0)),":","")</f>
        <v>Volume-driven - list</v>
      </c>
      <c r="D7" t="str">
        <f>INDEX(Codes!$F:$F,MATCH('Code list'!$B7,Codes!$D:$D,0))</f>
        <v>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v>
      </c>
    </row>
    <row r="8" spans="2:4" x14ac:dyDescent="0.4">
      <c r="B8" t="str">
        <v>VOLLIST-EVP</v>
      </c>
      <c r="C8" t="str">
        <f>SUBSTITUTE(INDEX(Codes!$G:$G,MATCH('Code list'!$B8,Codes!$D:$D,0)),":","")</f>
        <v>Volume-driven - list</v>
      </c>
      <c r="D8" t="str">
        <f>INDEX(Codes!$F:$F,MATCH('Code list'!$B8,Codes!$D:$D,0))</f>
        <v>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v>
      </c>
    </row>
    <row r="9" spans="2:4" x14ac:dyDescent="0.4">
      <c r="B9" t="str">
        <v>AD-EV</v>
      </c>
      <c r="C9" t="str">
        <f>SUBSTITUTE(INDEX(Codes!$G:$G,MATCH('Code list'!$B9,Codes!$D:$D,0)),":","")</f>
        <v xml:space="preserve">Ad driven revenue </v>
      </c>
      <c r="D9" t="str">
        <f>INDEX(Codes!$F:$F,MATCH('Code list'!$B9,Codes!$D:$D,0))</f>
        <v xml:space="preserve">Ad driven event. Assumptions about ad budget and customer acquisition cost drive volume. Useful for companies that plan to grow via advertising. Common amongst software and app businesses. </v>
      </c>
    </row>
    <row r="10" spans="2:4" x14ac:dyDescent="0.4">
      <c r="B10" t="str">
        <v>TAM-ER</v>
      </c>
      <c r="C10" t="str">
        <f>SUBSTITUTE(INDEX(Codes!$G:$G,MATCH('Code list'!$B10,Codes!$D:$D,0)),":","")</f>
        <v>TAM</v>
      </c>
      <c r="D10" t="str">
        <f>INDEX(Codes!$F:$F,MATCH('Code list'!$B10,Codes!$D:$D,0))</f>
        <v xml:space="preserve">TAM driven event. Begin with total addressable market assumptions and take penetration assumptions to calculate expected revenue. </v>
      </c>
    </row>
    <row r="11" spans="2:4" x14ac:dyDescent="0.4">
      <c r="B11" t="str">
        <v>TAM-EV</v>
      </c>
      <c r="C11" t="str">
        <f>SUBSTITUTE(INDEX(Codes!$G:$G,MATCH('Code list'!$B11,Codes!$D:$D,0)),":","")</f>
        <v>TAM</v>
      </c>
      <c r="D11" t="str">
        <f>INDEX(Codes!$F:$F,MATCH('Code list'!$B11,Codes!$D:$D,0))</f>
        <v xml:space="preserve">TAM driven volume. Begin with total addressable market assumptions and take penetration assumptions to calculate expected revenue. </v>
      </c>
    </row>
    <row r="12" spans="2:4" x14ac:dyDescent="0.4">
      <c r="B12" t="str">
        <v>REV-ER</v>
      </c>
      <c r="C12" t="str">
        <f>SUBSTITUTE(INDEX(Codes!$G:$G,MATCH('Code list'!$B12,Codes!$D:$D,0)),":","")</f>
        <v>Revenue hard code</v>
      </c>
      <c r="D12" t="str">
        <f>INDEX(Codes!$F:$F,MATCH('Code list'!$B12,Codes!$D:$D,0))</f>
        <v xml:space="preserve">Hardcoded revenue or GMV. Useful when client says "we plan to do revenue of $XXXin year 1" without providing anything that would drive the revenue. We simply add the revenue each year as an assumption and drive all of the secondary items off of that revenue. </v>
      </c>
    </row>
    <row r="13" spans="2:4" x14ac:dyDescent="0.4">
      <c r="B13" t="str">
        <v>PROB-EV</v>
      </c>
      <c r="C13" t="str">
        <f>SUBSTITUTE(INDEX(Codes!$G:$G,MATCH('Code list'!$B13,Codes!$D:$D,0)),":","")</f>
        <v>Volume-driven probability weighted list - list</v>
      </c>
      <c r="D13" t="str">
        <f>INDEX(Codes!$F:$F,MATCH('Code list'!$B13,Codes!$D:$D,0))</f>
        <v>Probability-weighted list of volume items. Ex. A sales organization has a pipeline of potential contracts that will yield X volume. Item A has a 50% chance of closing on June 2025. On June 2025, volume X * 50% would be included in the projection</v>
      </c>
    </row>
    <row r="14" spans="2:4" x14ac:dyDescent="0.4">
      <c r="B14" t="str">
        <v>PROB-ER</v>
      </c>
      <c r="C14" t="str">
        <f>SUBSTITUTE(INDEX(Codes!$G:$G,MATCH('Code list'!$B14,Codes!$D:$D,0)),":","")</f>
        <v>Volume-driven probability weighted list - list</v>
      </c>
      <c r="D14" t="str">
        <f>INDEX(Codes!$F:$F,MATCH('Code list'!$B14,Codes!$D:$D,0))</f>
        <v>Probability-weighted list of revenue items. Ex. A sales organization has a pipeline of potential contracts that will yield X $ of revenue. Item A has a 50% chance of closing on June 2025. On June 2025, revenue X * 50% would be included in the projection</v>
      </c>
    </row>
    <row r="15" spans="2:4" x14ac:dyDescent="0.4">
      <c r="B15" t="str">
        <v>SCENARIO-EV</v>
      </c>
      <c r="C15" t="str">
        <f>SUBSTITUTE(INDEX(Codes!$G:$G,MATCH('Code list'!$B15,Codes!$D:$D,0)),":","")</f>
        <v>Volume driven - primary unit</v>
      </c>
      <c r="D15" t="str">
        <f>INDEX(Codes!$F:$F,MATCH('Code list'!$B15,Codes!$D:$D,0))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16" spans="2:4" x14ac:dyDescent="0.4">
      <c r="B16" t="str">
        <v>CAGRP-EV</v>
      </c>
      <c r="C16" t="str">
        <f>SUBSTITUTE(INDEX(Codes!$G:$G,MATCH('Code list'!$B16,Codes!$D:$D,0)),":","")</f>
        <v>Volume driven - primary unit</v>
      </c>
      <c r="D16" t="str">
        <f>INDEX(Codes!$F:$F,MATCH('Code list'!$B16,Codes!$D:$D,0))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17" spans="2:9" x14ac:dyDescent="0.4">
      <c r="B17" t="str">
        <v>SCENARIOCAGR-EP</v>
      </c>
      <c r="C17" t="str">
        <f>SUBSTITUTE(INDEX(Codes!$G:$G,MATCH('Code list'!$B17,Codes!$D:$D,0)),":","")</f>
        <v>Volume driven - primary unit</v>
      </c>
      <c r="D17" t="str">
        <f>INDEX(Codes!$F:$F,MATCH('Code list'!$B17,Codes!$D:$D,0))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18" spans="2:9" x14ac:dyDescent="0.4">
      <c r="B18" t="str">
        <v>LAGVOL-EV</v>
      </c>
      <c r="C18" t="str">
        <f>SUBSTITUTE(INDEX(Codes!$G:$G,MATCH('Code list'!$B18,Codes!$D:$D,0)),":","")</f>
        <v>Lagged volume</v>
      </c>
      <c r="D18" t="str">
        <f>INDEX(Codes!$F:$F,MATCH('Code list'!$B18,Codes!$D:$D,0))</f>
        <v>Hardcoded high volume with lag. Client makes assumption about how long the volume is "Work in procress" before it becomes a volume that can drive revenue items</v>
      </c>
      <c r="I18" t="s">
        <v>220</v>
      </c>
    </row>
    <row r="19" spans="2:9" x14ac:dyDescent="0.4">
      <c r="B19" t="str">
        <v>ADREV-PV</v>
      </c>
      <c r="C19" t="str">
        <f>SUBSTITUTE(INDEX(Codes!$G:$G,MATCH('Code list'!$B19,Codes!$D:$D,0)),":","")</f>
        <v>impression</v>
      </c>
      <c r="D19" t="str">
        <f>INDEX(Codes!$F:$F,MATCH('Code list'!$B19,Codes!$D:$D,0))</f>
        <v xml:space="preserve">Primary impression volume  driven advertising revenue. This is ad revenue code combines with a volume event to define that volume as "# of impressions" and then takes an assumption about $ ad revenue per impression to calculate advertising revenue. </v>
      </c>
    </row>
    <row r="20" spans="2:9" x14ac:dyDescent="0.4">
      <c r="B20" t="str">
        <v>MONTHRENT-PV</v>
      </c>
      <c r="C20" t="str">
        <f>SUBSTITUTE(INDEX(Codes!$G:$G,MATCH('Code list'!$B20,Codes!$D:$D,0)),":","")</f>
        <v>unit</v>
      </c>
      <c r="D20" t="str">
        <f>INDEX(Codes!$F:$F,MATCH('Code list'!$B20,Codes!$D:$D,0))</f>
        <v>Primary volume driven monthly rental revenue that creates a revenue driver. Pairs with an EV code to drive rental income based off a monthly rent/unit assumption</v>
      </c>
    </row>
    <row r="21" spans="2:9" x14ac:dyDescent="0.4">
      <c r="B21" t="str">
        <v>DAYRENT-PV</v>
      </c>
      <c r="C21" t="str">
        <f>SUBSTITUTE(INDEX(Codes!$G:$G,MATCH('Code list'!$B21,Codes!$D:$D,0)),":","")</f>
        <v>unit</v>
      </c>
      <c r="D21" t="str">
        <f>INDEX(Codes!$F:$F,MATCH('Code list'!$B21,Codes!$D:$D,0))</f>
        <v>Primary volume daily driven rental revenue that creates a revenue driver. Pairs with an EV code to drive rental income based off a daily rent/unit assumption</v>
      </c>
    </row>
    <row r="22" spans="2:9" x14ac:dyDescent="0.4">
      <c r="B22" t="str">
        <v>SUB-PV</v>
      </c>
      <c r="C22" t="str">
        <f>SUBSTITUTE(INDEX(Codes!$G:$G,MATCH('Code list'!$B22,Codes!$D:$D,0)),":","")</f>
        <v>subscriber</v>
      </c>
      <c r="D22" t="str">
        <f>INDEX(Codes!$F:$F,MATCH('Code list'!$B22,Codes!$D:$D,0))</f>
        <v>Primary volume driven subscription revenue. PaiSR with an EV code to drive # of new subscriber, which is then used to calculate subscription revenue</v>
      </c>
    </row>
    <row r="23" spans="2:9" x14ac:dyDescent="0.4">
      <c r="B23" t="str">
        <v>SUBFREE-PV</v>
      </c>
      <c r="C23" t="str">
        <f>SUBSTITUTE(INDEX(Codes!$G:$G,MATCH('Code list'!$B23,Codes!$D:$D,0)),":","")</f>
        <v>subscriber</v>
      </c>
      <c r="D23" t="str">
        <f>INDEX(Codes!$F:$F,MATCH('Code list'!$B23,Codes!$D:$D,0))</f>
        <v>Primary volume driven freemium subscription revenue. Pairswith an EV code to drive # of new subscriber, which is then used to calculate # of free subscribers, some of whom upgrade to a paid subscription</v>
      </c>
    </row>
    <row r="24" spans="2:9" x14ac:dyDescent="0.4">
      <c r="B24" t="str">
        <v>SUB-PR</v>
      </c>
      <c r="C24" t="str">
        <f>SUBSTITUTE(INDEX(Codes!$G:$G,MATCH('Code list'!$B24,Codes!$D:$D,0)),":","")</f>
        <v>subscriber</v>
      </c>
      <c r="D24" t="str">
        <f>INDEX(Codes!$F:$F,MATCH('Code list'!$B24,Codes!$D:$D,0))</f>
        <v>Primary volume driven subscription revenue. PaiSR with an EV code to drive # of new subscriber, which is then used to calculate subscription revenue</v>
      </c>
    </row>
    <row r="25" spans="2:9" x14ac:dyDescent="0.4">
      <c r="B25" t="str">
        <v>SALES-PR</v>
      </c>
      <c r="C25" t="str">
        <f>SUBSTITUTE(INDEX(Codes!$G:$G,MATCH('Code list'!$B25,Codes!$D:$D,0)),":","")</f>
        <v>unit</v>
      </c>
      <c r="D25" t="str">
        <f>INDEX(Codes!$F:$F,MATCH('Code list'!$B25,Codes!$D:$D,0))</f>
        <v xml:space="preserve">Hardcoded revenue per unit sold. Useful when client says "we plan to do revenue of $XXXin year 1" without providing anything that would drive the revenue. We simply add the revenue each year as an assumption and drive all of the secondary items off of that revenue. Creates a new volume driver that SV codes can be driven by  </v>
      </c>
    </row>
    <row r="26" spans="2:9" x14ac:dyDescent="0.4">
      <c r="B26" t="str">
        <v>SAM-PR-R</v>
      </c>
      <c r="C26" t="str">
        <f>SUBSTITUTE(INDEX(Codes!$G:$G,MATCH('Code list'!$B26,Codes!$D:$D,0)),":","")</f>
        <v>unit</v>
      </c>
      <c r="D26" t="str">
        <f>INDEX(Codes!$F:$F,MATCH('Code list'!$B26,Codes!$D:$D,0))</f>
        <v xml:space="preserve">SAM primary revenue driven. This creates a serviceable addressable market. Contextually, this should only ever be used with the TAM event codes. Basically, you take assumptions about what portion of the TAM is actually servicesable and then take a penetration rate from this to drive revenue. Use this anytime the client describes a multi-stage TAM. Ex. TAM=all crypto, SAM=ethereum. </v>
      </c>
    </row>
    <row r="27" spans="2:9" x14ac:dyDescent="0.4">
      <c r="B27" t="str">
        <v>GMV-PV</v>
      </c>
      <c r="C27" t="str">
        <f>SUBSTITUTE(INDEX(Codes!$G:$G,MATCH('Code list'!$B27,Codes!$D:$D,0)),":","")</f>
        <v>unit</v>
      </c>
      <c r="D27" t="str">
        <f>INDEX(Codes!$F:$F,MATCH('Code list'!$B27,Codes!$D:$D,0))</f>
        <v>Primary marketplace revenue volume driven. We pair with an EV code to drive # of orders, multiply by average order value to calculate gross market value (GMV) and then multiply by a percent take rate to calculate revneue. Creates a new revenue driver so that both SR and SV codes can come after it in the chain</v>
      </c>
    </row>
    <row r="28" spans="2:9" x14ac:dyDescent="0.4">
      <c r="B28" t="str">
        <v>SALES-PV</v>
      </c>
      <c r="C28" t="str">
        <f>SUBSTITUTE(INDEX(Codes!$G:$G,MATCH('Code list'!$B28,Codes!$D:$D,0)),":","")</f>
        <v>unit</v>
      </c>
      <c r="D28" t="str">
        <f>INDEX(Codes!$F:$F,MATCH('Code list'!$B28,Codes!$D:$D,0))</f>
        <v xml:space="preserve">Primary sales revenue volume driven. # of units sold * price/unit = sales. </v>
      </c>
    </row>
    <row r="29" spans="2:9" x14ac:dyDescent="0.4">
      <c r="B29" t="str">
        <v>ASSETSALE-PV</v>
      </c>
      <c r="C29" t="str">
        <f>SUBSTITUTE(INDEX(Codes!$G:$G,MATCH('Code list'!$B29,Codes!$D:$D,0)),":","")</f>
        <v>Unit</v>
      </c>
      <c r="D29" t="str">
        <f>INDEX(Codes!$F:$F,MATCH('Code list'!$B29,Codes!$D:$D,0))</f>
        <v>Volume driven asset sales. Use this for large items that involve large capex per item prior to that item being sold later on (ex. Houses)</v>
      </c>
    </row>
    <row r="30" spans="2:9" x14ac:dyDescent="0.4">
      <c r="B30" t="str">
        <v>HOURLY-PV</v>
      </c>
      <c r="C30" t="str">
        <f>SUBSTITUTE(INDEX(Codes!$G:$G,MATCH('Code list'!$B30,Codes!$D:$D,0)),":","")</f>
        <v>project</v>
      </c>
      <c r="D30" t="str">
        <f>INDEX(Codes!$F:$F,MATCH('Code list'!$B30,Codes!$D:$D,0))</f>
        <v xml:space="preserve">Primary sales revenue volume driven. # of units sold * price/unit = sales. </v>
      </c>
    </row>
    <row r="31" spans="2:9" x14ac:dyDescent="0.4">
      <c r="B31" t="str">
        <v>ORIGINATIONS-PP</v>
      </c>
      <c r="C31" t="str">
        <f>SUBSTITUTE(INDEX(Codes!$G:$G,MATCH('Code list'!$B31,Codes!$D:$D,0)),":","")</f>
        <v>unit</v>
      </c>
      <c r="D31" t="str">
        <f>INDEX(Codes!$F:$F,MATCH('Code list'!$B31,Codes!$D:$D,0))</f>
        <v>CAGR-driven sales</v>
      </c>
    </row>
    <row r="32" spans="2:9" x14ac:dyDescent="0.4">
      <c r="B32" t="str">
        <v>LISTSALE-PV</v>
      </c>
      <c r="C32" t="str">
        <f>SUBSTITUTE(INDEX(Codes!$G:$G,MATCH('Code list'!$B32,Codes!$D:$D,0)),":","")</f>
        <v>unit</v>
      </c>
      <c r="D32" t="str">
        <f>INDEX(Codes!$F:$F,MATCH('Code list'!$B32,Codes!$D:$D,0))</f>
        <v>CAGR-driven sales</v>
      </c>
    </row>
    <row r="33" spans="2:4" x14ac:dyDescent="0.4">
      <c r="B33" t="str">
        <v>WCAR-S</v>
      </c>
      <c r="C33" t="str">
        <f>SUBSTITUTE(INDEX(Codes!$G:$G,MATCH('Code list'!$B33,Codes!$D:$D,0)),":","")</f>
        <v xml:space="preserve">Simple accounts receivable - revenue </v>
      </c>
      <c r="D33" t="str">
        <f>INDEX(Codes!$F:$F,MATCH('Code list'!$B33,Codes!$D:$D,0))</f>
        <v xml:space="preserve">Simple accounts receivable. Takes assumption about days sales outstanding to approximate accounts receivable relative to sales over a given period. Default to this item unless client asks for a more complex modeling of accounts receivable. Any time a client says "customers pay in 30 days", this one is valid. Must come directly after at R code to work properly. It can never come after a DC or C code. </v>
      </c>
    </row>
    <row r="34" spans="2:4" x14ac:dyDescent="0.4">
      <c r="B34" t="str">
        <v>DCSALESQUOTA-S</v>
      </c>
      <c r="C34" t="str">
        <f>SUBSTITUTE(INDEX(Codes!$G:$G,MATCH('Code list'!$B34,Codes!$D:$D,0)),":","")</f>
        <v>SALESQUOTA Direct Cost</v>
      </c>
      <c r="D34" t="str">
        <f>INDEX(Codes!$F:$F,MATCH('Code list'!$B34,Codes!$D:$D,0))</f>
        <v>Sales FTE's that are driven by revenue and sales quota assumption. # of FTE's = ARR/obtained quota</v>
      </c>
    </row>
    <row r="35" spans="2:4" x14ac:dyDescent="0.4">
      <c r="B35" t="str">
        <v>DCV-S</v>
      </c>
      <c r="C35" t="str">
        <f>SUBSTITUTE(INDEX(Codes!$G:$G,MATCH('Code list'!$B35,Codes!$D:$D,0)),":","")</f>
        <v xml:space="preserve">DC volume driven </v>
      </c>
      <c r="D35" t="str">
        <f>INDEX(Codes!$F:$F,MATCH('Code list'!$B35,Codes!$D:$D,0))</f>
        <v xml:space="preserve">Secondary direct cost measuring the cost of goods sold. ONLY compatible with SR-P! Do not use with any other revenue codes other than SR-P. Multiplies # of orders by a COGS/unit assumption. </v>
      </c>
    </row>
    <row r="36" spans="2:4" x14ac:dyDescent="0.4">
      <c r="B36" t="str">
        <v>SUBCAC-S</v>
      </c>
      <c r="C36" t="str">
        <f>SUBSTITUTE(INDEX(Codes!$G:$G,MATCH('Code list'!$B36,Codes!$D:$D,0)),":","")</f>
        <v>New user acquisition cost</v>
      </c>
      <c r="D36" t="str">
        <f>INDEX(Codes!$F:$F,MATCH('Code list'!$B36,Codes!$D:$D,0))</f>
        <v xml:space="preserve">Secondary direct cost measuring the cost of goods sold. ONLY compatible with SR-P! Do not use with any other revenue codes other than SR-P. Multiplies # of orders by a COGS/unit assumption. </v>
      </c>
    </row>
    <row r="37" spans="2:4" x14ac:dyDescent="0.4">
      <c r="B37" t="str">
        <v>SALES-S</v>
      </c>
      <c r="C37" t="str">
        <f>SUBSTITUTE(INDEX(Codes!$G:$G,MATCH('Code list'!$B37,Codes!$D:$D,0)),":","")</f>
        <v>Sales</v>
      </c>
      <c r="D37" t="str">
        <f>INDEX(Codes!$F:$F,MATCH('Code list'!$B37,Codes!$D:$D,0))</f>
        <v xml:space="preserve">Secondary direct cost measuring the cost of goods sold. ONLY compatible with SR-P! Do not use with any other revenue codes other than SR-P. Multiplies # of orders by a COGS/unit assumption. </v>
      </c>
    </row>
    <row r="38" spans="2:4" x14ac:dyDescent="0.4">
      <c r="B38" t="str">
        <v>WCINV-SSV</v>
      </c>
      <c r="C38" t="str">
        <f>SUBSTITUTE(INDEX(Codes!$G:$G,MATCH('Code list'!$B38,Codes!$D:$D,0)),":","")</f>
        <v xml:space="preserve">COGS w/ inventory - volume driven </v>
      </c>
      <c r="D38" t="str">
        <f>INDEX(Codes!$F:$F,MATCH('Code list'!$B38,Codes!$D:$D,0))</f>
        <v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v>
      </c>
    </row>
    <row r="39" spans="2:4" x14ac:dyDescent="0.4">
      <c r="B39" t="str">
        <v>WCINVBATCH-SV</v>
      </c>
      <c r="C39" t="str">
        <f>SUBSTITUTE(INDEX(Codes!$G:$G,MATCH('Code list'!$B39,Codes!$D:$D,0)),":","")</f>
        <v xml:space="preserve">COGS w/ inventory - volume driven </v>
      </c>
      <c r="D39" t="str">
        <f>INDEX(Codes!$F:$F,MATCH('Code list'!$B39,Codes!$D:$D,0))</f>
        <v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v>
      </c>
    </row>
    <row r="40" spans="2:4" x14ac:dyDescent="0.4">
      <c r="B40" t="str">
        <v>ADREV-S</v>
      </c>
      <c r="C40" t="str">
        <f>SUBSTITUTE(INDEX(Codes!$G:$G,MATCH('Code list'!$B40,Codes!$D:$D,0)),":","")</f>
        <v>Advertising revenue - secondary</v>
      </c>
      <c r="D40" t="str">
        <f>INDEX(Codes!$F:$F,MATCH('Code list'!$B40,Codes!$D:$D,0))</f>
        <v>Secondary advertising revenue. We take assumptions about # of impressions per (unit of primary volume) and then multiply the two to calculation # of impressions. We then take an assumption about revenue/impression to driven ad revenue</v>
      </c>
    </row>
    <row r="41" spans="2:4" x14ac:dyDescent="0.4">
      <c r="B41" t="str">
        <v>DCHC-S</v>
      </c>
      <c r="C41" t="str">
        <f>SUBSTITUTE(INDEX(Codes!$G:$G,MATCH('Code list'!$B41,Codes!$D:$D,0)),":","")</f>
        <v>Headcount - revenue driven</v>
      </c>
      <c r="D41" t="str">
        <f>INDEX(Codes!$F:$F,MATCH('Code list'!$B41,Codes!$D:$D,0))</f>
        <v>This is a secondary revenue driven direct cost where the revenue from the previous code combines with an assumption about revenue/FTE to drive # of FTE's. This is multiplied by a total compensation/year assumption to get to total headcount expense</v>
      </c>
    </row>
    <row r="42" spans="2:4" x14ac:dyDescent="0.4">
      <c r="B42" t="str">
        <v>DC-S</v>
      </c>
      <c r="C42" t="str">
        <f>SUBSTITUTE(INDEX(Codes!$G:$G,MATCH('Code list'!$B42,Codes!$D:$D,0)),":","")</f>
        <v>% of revenue direct cost</v>
      </c>
      <c r="D42" t="str">
        <f>INDEX(Codes!$F:$F,MATCH('Code list'!$B42,Codes!$D:$D,0))</f>
        <v>This is a secondary revenue driven direct cost where the revenue from the previous code combines with an assumption about % direct cost to produce an expense. Useful for royalties, commission, revenue-share, and any other expense that is driven as a percent of revenue</v>
      </c>
    </row>
    <row r="43" spans="2:4" x14ac:dyDescent="0.4">
      <c r="B43" t="str">
        <v>DCSCAC-S</v>
      </c>
      <c r="C43" t="str">
        <f>SUBSTITUTE(INDEX(Codes!$G:$G,MATCH('Code list'!$B43,Codes!$D:$D,0)),":","")</f>
        <v>Seller acquisition cost</v>
      </c>
      <c r="D43" t="str">
        <f>INDEX(Codes!$F:$F,MATCH('Code list'!$B43,Codes!$D:$D,0))</f>
        <v>Secondary seller acquisition cost. This is used in a two sided marketplace where selleSR and buyeSR must be acquired. We take an assumption about # of selleSR per order to calculate # of new selleSR and then multiply by CAC to get the expense</v>
      </c>
    </row>
    <row r="44" spans="2:4" x14ac:dyDescent="0.4">
      <c r="B44" t="str">
        <v>FAINT-S</v>
      </c>
      <c r="C44" t="str">
        <f>SUBSTITUTE(INDEX(Codes!$G:$G,MATCH('Code list'!$B44,Codes!$D:$D,0)),":","")</f>
        <v>Volume driven secondary intangible assets</v>
      </c>
      <c r="D44" t="str">
        <f>INDEX(Codes!$F:$F,MATCH('Code list'!$B44,Codes!$D:$D,0))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45" spans="2:4" x14ac:dyDescent="0.4">
      <c r="B45" t="str">
        <v>FAPPE-S</v>
      </c>
      <c r="C45" t="str">
        <f>SUBSTITUTE(INDEX(Codes!$G:$G,MATCH('Code list'!$B45,Codes!$D:$D,0)),":","")</f>
        <v>Volume driven secondary PP&amp;E</v>
      </c>
      <c r="D45" t="str">
        <f>INDEX(Codes!$F:$F,MATCH('Code list'!$B45,Codes!$D:$D,0))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46" spans="2:4" x14ac:dyDescent="0.4">
      <c r="B46" t="str">
        <v>FAINTR-S</v>
      </c>
      <c r="C46" t="str">
        <f>SUBSTITUTE(INDEX(Codes!$G:$G,MATCH('Code list'!$B46,Codes!$D:$D,0)),":","")</f>
        <v>Revenue driven intangible assets</v>
      </c>
      <c r="D46" t="str">
        <f>INDEX(Codes!$F:$F,MATCH('Code list'!$B46,Codes!$D:$D,0))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47" spans="2:4" x14ac:dyDescent="0.4">
      <c r="B47" t="str">
        <v>FAPPER-S</v>
      </c>
      <c r="C47" t="str">
        <f>SUBSTITUTE(INDEX(Codes!$G:$G,MATCH('Code list'!$B47,Codes!$D:$D,0)),":","")</f>
        <v>Revenue driven PP&amp;E</v>
      </c>
      <c r="D47" t="str">
        <f>INDEX(Codes!$F:$F,MATCH('Code list'!$B47,Codes!$D:$D,0))</f>
        <v>This is a code for fixed assets that are driven by a revenue driver. Use this when you want to drive the amount of investment based on revenue. Ex. You need to to invest in $10k of software for every $1 million of revenue</v>
      </c>
    </row>
    <row r="48" spans="2:4" x14ac:dyDescent="0.4">
      <c r="B48" t="str">
        <v>LAMORT-S</v>
      </c>
      <c r="C48" t="str">
        <f>SUBSTITUTE(INDEX(Codes!$G:$G,MATCH('Code list'!$B48,Codes!$D:$D,0)),":","")</f>
        <v>Volume driven amortizing loan - no defaults</v>
      </c>
      <c r="D48" t="str">
        <f>INDEX(Codes!$F:$F,MATCH('Code list'!$B48,Codes!$D:$D,0))</f>
        <v xml:space="preserve">Volume driven amortizing loan. This is a loan that is tied to volume. We assume an avg. loan amount and multiply it by the primary volume driver, implicitly assuming that every unit of volume is financed via a loan we provide to the customer. Once the loan is borrowed, it is paid back via a monthly amortization schedule. </v>
      </c>
    </row>
    <row r="49" spans="2:4" x14ac:dyDescent="0.4">
      <c r="B49" t="str">
        <v>LAMORTR-S</v>
      </c>
      <c r="C49" t="str">
        <f>SUBSTITUTE(INDEX(Codes!$G:$G,MATCH('Code list'!$B49,Codes!$D:$D,0)),":","")</f>
        <v>Revenue driven amortizing loan - no defaults</v>
      </c>
      <c r="D49" t="str">
        <f>INDEX(Codes!$F:$F,MATCH('Code list'!$B49,Codes!$D:$D,0))</f>
        <v xml:space="preserve">Revenue driven amortizing loan. This is a loan that is driven by revenue. We assume a percent down payment and multiply it by the primary revenue driver, implicitly assuming that the revenue is financed via a loan we provide to the customer. Once the loan is borrowed, it is paid back via a monthly amortization schedule. </v>
      </c>
    </row>
    <row r="50" spans="2:4" x14ac:dyDescent="0.4">
      <c r="B50" t="str">
        <v>PDC-S</v>
      </c>
      <c r="C50" t="str">
        <f>SUBSTITUTE(INDEX(Codes!$G:$G,MATCH('Code list'!$B50,Codes!$D:$D,0)),":","")</f>
        <v>Passthrough direct cost</v>
      </c>
      <c r="D50" t="str">
        <f>INDEX(Codes!$F:$F,MATCH('Code list'!$B50,Codes!$D:$D,0))</f>
        <v>Used when a client dictates that a direct cost be added that doesn't actually vary with any volume or revenue driver. Ex. Client says "we have $3,000 a server costs per month that I want to include as a direct cost". This code simply hardcodes the monthly expense and then passes through volume and revenue from the code above</v>
      </c>
    </row>
    <row r="51" spans="2:4" x14ac:dyDescent="0.4">
      <c r="B51" t="str">
        <v>SUB-S</v>
      </c>
      <c r="C51" t="str">
        <f>SUBSTITUTE(INDEX(Codes!$G:$G,MATCH('Code list'!$B51,Codes!$D:$D,0)),":","")</f>
        <v>Subscription revenue - secondary volume driven</v>
      </c>
      <c r="D51" t="str">
        <f>INDEX(Codes!$F:$F,MATCH('Code list'!$B51,Codes!$D:$D,0))</f>
        <v>Secondary revenue. This is the basic subscription revenue without upgrades to other tieSR. Assumes only one tier of subscriber. Takes assumption about how much of a volume results in one subscriber converting to drive new subscriber who are subjecte to a churn assumption every month to calculate ending subscriber, which is multiplied by subscription price/month to get to revenue</v>
      </c>
    </row>
    <row r="52" spans="2:4" x14ac:dyDescent="0.4">
      <c r="B52" t="str">
        <v>GMV-S</v>
      </c>
      <c r="C52" t="str">
        <f>SUBSTITUTE(INDEX(Codes!$G:$G,MATCH('Code list'!$B52,Codes!$D:$D,0)),":","")</f>
        <v>Secondary GMV</v>
      </c>
      <c r="D52" t="str">
        <f>INDEX(Codes!$F:$F,MATCH('Code list'!$B52,Codes!$D:$D,0))</f>
        <v>Secondary GMV. This is a secondary marketplace revenue. We assume that the event code drives GMV and then take an assumption about percent penetration to calculate revenue from that GMV</v>
      </c>
    </row>
    <row r="53" spans="2:4" x14ac:dyDescent="0.4">
      <c r="B53" t="str">
        <v>SUBR-S</v>
      </c>
      <c r="C53" t="str">
        <f>SUBSTITUTE(INDEX(Codes!$G:$G,MATCH('Code list'!$B53,Codes!$D:$D,0)),":","")</f>
        <v>Subscription revenue - secondary revenue driven</v>
      </c>
      <c r="D53" t="str">
        <f>INDEX(Codes!$F:$F,MATCH('Code list'!$B53,Codes!$D:$D,0))</f>
        <v xml:space="preserve">Subscription revenue that is driven by revenue. We take an assumption about how many $ of primary revenue results in one new subscriber. </v>
      </c>
    </row>
    <row r="54" spans="2:4" x14ac:dyDescent="0.4">
      <c r="B54" t="str">
        <v>UEREV - S</v>
      </c>
      <c r="C54" t="str">
        <f>SUBSTITUTE(INDEX(Codes!$G:$G,MATCH('Code list'!$B54,Codes!$D:$D,0)),":","")</f>
        <v xml:space="preserve">Simple unearned revenue - revenue </v>
      </c>
      <c r="D54" t="str">
        <f>INDEX(Codes!$F:$F,MATCH('Code list'!$B54,Codes!$D:$D,0))</f>
        <v>Simple unearned revenue. Takes assumption about days invenotry outstanding to approximate inventory relative to COGS over a given period. Default to this item unless client asks for a more complex modeling of inventory. If a client mentions they have inventory and they have also added COGS, use this. Must come directly after a COGS code to work properly. It can never come after a revenue code</v>
      </c>
    </row>
    <row r="55" spans="2:4" x14ac:dyDescent="0.4">
      <c r="B55" t="str">
        <v>SPLIT-SV-VR</v>
      </c>
      <c r="C55" t="str">
        <f>SUBSTITUTE(INDEX(Codes!$G:$G,MATCH('Code list'!$B55,Codes!$D:$D,0)),":","")</f>
        <v>Split volume into two categories - unit</v>
      </c>
      <c r="D55" t="str">
        <f>INDEX(Codes!$F:$F,MATCH('Code list'!$B55,Codes!$D:$D,0))</f>
        <v>This modifies a volume by assuming some percentage of the primary volume driver is "faulty". It procudes a new primary volume driver that deducts the percentage that are faulty</v>
      </c>
    </row>
    <row r="56" spans="2:4" x14ac:dyDescent="0.4">
      <c r="B56" t="str">
        <v>F codes</v>
      </c>
      <c r="C56" t="str">
        <f>SUBSTITUTE(INDEX(Codes!$G:$G,MATCH('Code list'!$B56,Codes!$D:$D,0)),":","")</f>
        <v>F codes</v>
      </c>
      <c r="D56" t="str">
        <f>INDEX(Codes!$F:$F,MATCH('Code list'!$B56,Codes!$D:$D,0))</f>
        <v>F codes</v>
      </c>
    </row>
    <row r="57" spans="2:4" x14ac:dyDescent="0.4">
      <c r="B57" t="str">
        <v>FCCA-F</v>
      </c>
      <c r="C57" t="str">
        <f>SUBSTITUTE(INDEX(Codes!$G:$G,MATCH('Code list'!$B57,Codes!$D:$D,0)),":","")</f>
        <v>Fixed constant current asset</v>
      </c>
      <c r="D57" t="str">
        <f>INDEX(Codes!$F:$F,MATCH('Code list'!$B57,Codes!$D:$D,0))</f>
        <v xml:space="preserve">Fixed constant current asset. This is a hard coded asset with no logic. Use this when the client says "we have x asset on our books" that doesn't change. </v>
      </c>
    </row>
    <row r="58" spans="2:4" x14ac:dyDescent="0.4">
      <c r="B58" t="str">
        <v>FCCL-F</v>
      </c>
      <c r="C58" t="str">
        <f>SUBSTITUTE(INDEX(Codes!$G:$G,MATCH('Code list'!$B58,Codes!$D:$D,0)),":","")</f>
        <v>Fixed constant current liability</v>
      </c>
      <c r="D58" t="str">
        <f>INDEX(Codes!$F:$F,MATCH('Code list'!$B58,Codes!$D:$D,0))</f>
        <v xml:space="preserve">Fixed constant liability. This is a hard coded asset with no logic. Use this when the client says "we have x asset on our books" that doesn't change. </v>
      </c>
    </row>
    <row r="59" spans="2:4" x14ac:dyDescent="0.4">
      <c r="B59" t="str">
        <v>FCLTA-F</v>
      </c>
      <c r="C59" t="str">
        <f>SUBSTITUTE(INDEX(Codes!$G:$G,MATCH('Code list'!$B59,Codes!$D:$D,0)),":","")</f>
        <v>Fixed constant current asset</v>
      </c>
      <c r="D59" t="str">
        <f>INDEX(Codes!$F:$F,MATCH('Code list'!$B59,Codes!$D:$D,0))</f>
        <v>Fixed constant fixed asset. This is a hard coded asset with no logic. Use this when the client says "we have x asset on our books" that doesn't change. Only use this code if the client specifies that the asset is long-term in nature. By default, select FCCL</v>
      </c>
    </row>
    <row r="60" spans="2:4" x14ac:dyDescent="0.4">
      <c r="B60" t="str">
        <v>FCLTL-F</v>
      </c>
      <c r="C60" t="str">
        <f>SUBSTITUTE(INDEX(Codes!$G:$G,MATCH('Code list'!$B60,Codes!$D:$D,0)),":","")</f>
        <v>Fixed constant long-term liability</v>
      </c>
      <c r="D60" t="str">
        <f>INDEX(Codes!$F:$F,MATCH('Code list'!$B60,Codes!$D:$D,0))</f>
        <v>Fixed long-term liability. This is a hard coded asset with no logic. Use this when the client says "we have x asset on our books" that doesn't change. Only use this if the client specifies that the liability is long-term in nature</v>
      </c>
    </row>
    <row r="61" spans="2:4" x14ac:dyDescent="0.4">
      <c r="B61" t="str">
        <v>DAMORT-F</v>
      </c>
      <c r="C61" t="str">
        <f>SUBSTITUTE(INDEX(Codes!$G:$G,MATCH('Code list'!$B61,Codes!$D:$D,0)),":","")</f>
        <v>Simple amortizing debt</v>
      </c>
      <c r="D61" t="str">
        <f>INDEX(Codes!$F:$F,MATCH('Code list'!$B61,Codes!$D:$D,0))</f>
        <v xml:space="preserve">Fixed amortizing debt. This is a simple debt with straightline amortization that is fixed and not being driven by any volume. </v>
      </c>
    </row>
    <row r="62" spans="2:4" x14ac:dyDescent="0.4">
      <c r="B62" t="str">
        <v>DTERMY-F</v>
      </c>
      <c r="C62" t="str">
        <f>SUBSTITUTE(INDEX(Codes!$G:$G,MATCH('Code list'!$B62,Codes!$D:$D,0)),":","")</f>
        <v>Rolling fixed term debt - multiple borrowings w/ annual control</v>
      </c>
      <c r="D62" t="str">
        <f>INDEX(Codes!$F:$F,MATCH('Code list'!$B62,Codes!$D:$D,0))</f>
        <v xml:space="preserve">Fixed rolling term debt. This is a simple debt with bullet structure (one time payment at the end of the term) that is fixed and not being driven by any volume. It can handle multiple vintages of borrowing (i.e. if you borrow in month 1 and then again in month 2). </v>
      </c>
    </row>
    <row r="63" spans="2:4" x14ac:dyDescent="0.4">
      <c r="B63" t="str">
        <v>DTERM1-F</v>
      </c>
      <c r="C63" t="str">
        <f>SUBSTITUTE(INDEX(Codes!$G:$G,MATCH('Code list'!$B63,Codes!$D:$D,0)),":","")</f>
        <v>Fixed term debt - one-time borrowing</v>
      </c>
      <c r="D63" t="str">
        <f>INDEX(Codes!$F:$F,MATCH('Code list'!$B63,Codes!$D:$D,0))</f>
        <v xml:space="preserve">Fixed one-time term debt. This is a simple debt with bullet structure (one time payment at the end of the term) that is fixed and not being driven by any volume. This code can only handle a single borrowing date. The payments do not amortize. Rather, they are paid back in full in one single bullet payment at the end of the term. If a client says "term debt" or "bullet structure" or mentions that there isn't amortization, they are refering to this structure and this type of debt should be used. If you need multiple borrowing dates, use DTERMY-FS </v>
      </c>
    </row>
    <row r="64" spans="2:4" x14ac:dyDescent="0.4">
      <c r="B64" t="str">
        <v>FAPPE-F</v>
      </c>
      <c r="C64" t="str">
        <f>SUBSTITUTE(INDEX(Codes!$G:$G,MATCH('Code list'!$B64,Codes!$D:$D,0)),":","")</f>
        <v>Fixed secondary PPE</v>
      </c>
      <c r="D64" t="str">
        <f>INDEX(Codes!$F:$F,MATCH('Code list'!$B64,Codes!$D:$D,0))</f>
        <v>Fixed secondary PP&amp;E. This is a fixed, depreciation asset. It is not driven by anything except its hard code. This is useful when the client says "we plan to buy a new server" that is independent of the revenue forecast but still needs to be on the balance sheet</v>
      </c>
    </row>
    <row r="65" spans="2:4" x14ac:dyDescent="0.4">
      <c r="B65" t="str">
        <v>FAINT-F</v>
      </c>
      <c r="C65" t="str">
        <f>SUBSTITUTE(INDEX(Codes!$G:$G,MATCH('Code list'!$B65,Codes!$D:$D,0)),":","")</f>
        <v>Fixed secondary intangible assets</v>
      </c>
      <c r="D65" t="str">
        <f>INDEX(Codes!$F:$F,MATCH('Code list'!$B65,Codes!$D:$D,0))</f>
        <v>Fixed secondary intangible assets. This is a fixed, amortizing intangible asset. It is not driven by anything except its hard code. This is useful when the client says "we plan to buy a new server" that is independent of the revenue forecast but still needs to be on the balance sheet</v>
      </c>
    </row>
    <row r="66" spans="2:4" x14ac:dyDescent="0.4">
      <c r="B66" t="str">
        <v>FAPPELIST-F</v>
      </c>
      <c r="C66" t="str">
        <f>SUBSTITUTE(INDEX(Codes!$G:$G,MATCH('Code list'!$B66,Codes!$D:$D,0)),":","")</f>
        <v>Fixed secondary PPE</v>
      </c>
      <c r="D66" t="str">
        <f>INDEX(Codes!$F:$F,MATCH('Code list'!$B66,Codes!$D:$D,0))</f>
        <v>Fixed secondary list PP&amp;E. This is a fixed, depreciating list of assets. It is not driven by anything except its hard coded list items. This is useful when the client says "we plan to buy item A, item B, item C, etc. " that is independent of the revenue forecast but still needs to be on the balance sheet</v>
      </c>
    </row>
    <row r="67" spans="2:4" x14ac:dyDescent="0.4">
      <c r="B67" t="str">
        <v>AOV-TR-RV</v>
      </c>
      <c r="C67" t="str">
        <f>SUBSTITUTE(INDEX(Codes!$G:$G,MATCH('Code list'!$B67,Codes!$D:$D,0)),":","")</f>
        <v>Average Order Value - Secondary volume driver</v>
      </c>
      <c r="D67" t="str">
        <f>INDEX(Codes!$F:$F,MATCH('Code list'!$B67,Codes!$D:$D,0))</f>
        <v>Secondary Average Order Value driven volume. This adds a volume driver to a chain that only has a revenue driver (ex. REV-ER, GMV-PR &gt; you would add this code on so that you would have a new chain you can add SV codes to. Ex. REV-ER, GMV-PR, AOV-SRV, SUB-SV. Adding SUB-SV would not have been possible before because it is a secondary volume driven code and there was no volume driver added before). It takes the revenue driver and divides it by an assumption about Average Order Value to derive # of orders, which it then uses as a volume driver</v>
      </c>
    </row>
    <row r="68" spans="2:4" x14ac:dyDescent="0.4">
      <c r="B68" t="str">
        <v>VOV-TV-V</v>
      </c>
      <c r="C68" t="str">
        <f>SUBSTITUTE(INDEX(Codes!$G:$G,MATCH('Code list'!$B68,Codes!$D:$D,0)),":","")</f>
        <v>Volume of a volume modifier - implant</v>
      </c>
      <c r="D68" t="str">
        <f>INDEX(Codes!$F:$F,MATCH('Code list'!$B68,Codes!$D:$D,0))</f>
        <v>This modifies a volume by a given ratio and creates a new primary volume and unit label. Ex. One unit per procedure (modifies # of procedures to calculate # of units)</v>
      </c>
    </row>
    <row r="69" spans="2:4" x14ac:dyDescent="0.4">
      <c r="B69" t="str">
        <v>FAIL-TV-V</v>
      </c>
      <c r="C69" t="str">
        <f>SUBSTITUTE(INDEX(Codes!$G:$G,MATCH('Code list'!$B69,Codes!$D:$D,0)),":","")</f>
        <v>% failure - in and outs (charged)</v>
      </c>
      <c r="D69" t="str">
        <f>INDEX(Codes!$F:$F,MATCH('Code list'!$B69,Codes!$D:$D,0))</f>
        <v>This modifies a volume by assuming some percentage of the primary volume driver is "faulty". It procudes a new primary volume driver that deducts the percentage that are faulty</v>
      </c>
    </row>
    <row r="70" spans="2:4" x14ac:dyDescent="0.4">
      <c r="B70" t="str">
        <v>SEASON MONTHL-TV-V</v>
      </c>
      <c r="C70" t="str">
        <f>SUBSTITUTE(INDEX(Codes!$G:$G,MATCH('Code list'!$B70,Codes!$D:$D,0)),":","")</f>
        <v>Seasonality volume adjuster - monthly</v>
      </c>
      <c r="D70" t="str">
        <f>INDEX(Codes!$F:$F,MATCH('Code list'!$B70,Codes!$D:$D,0))</f>
        <v>This modifies volume to adjust for seasonality by multiplying the annual volume assumption by a percentage assigned to its month #. ONLY USE WITH MONTHLY TIME SERIES</v>
      </c>
    </row>
    <row r="71" spans="2:4" x14ac:dyDescent="0.4">
      <c r="B71" t="str">
        <v>SEASON MONTHL-TR-R</v>
      </c>
      <c r="C71" t="str">
        <f>SUBSTITUTE(INDEX(Codes!$G:$G,MATCH('Code list'!$B71,Codes!$D:$D,0)),":","")</f>
        <v>Seasonality revenue adjuster - monthly</v>
      </c>
      <c r="D71" t="str">
        <f>INDEX(Codes!$F:$F,MATCH('Code list'!$B71,Codes!$D:$D,0))</f>
        <v>This modifies revenue to adjust for seasonality by multiplying the annual revenue by a percentage assigned to its month #. ONLY USE WITH MONTHLY TIME SERIES</v>
      </c>
    </row>
    <row r="72" spans="2:4" x14ac:dyDescent="0.4">
      <c r="B72" t="str">
        <v>SEASON QUARTER-TR-R</v>
      </c>
      <c r="C72" t="str">
        <f>SUBSTITUTE(INDEX(Codes!$G:$G,MATCH('Code list'!$B72,Codes!$D:$D,0)),":","")</f>
        <v>Seasonality revenue adjuster - monthly</v>
      </c>
      <c r="D72" t="str">
        <f>INDEX(Codes!$F:$F,MATCH('Code list'!$B72,Codes!$D:$D,0))</f>
        <v>This modifies revenue to adjust for quarterly seasonality by multiplying the annual revenue by a percentage assigned to its quarter #. ONLY USE WITH QUARTERLY TIME SERIES</v>
      </c>
    </row>
    <row r="73" spans="2:4" x14ac:dyDescent="0.4">
      <c r="B73" t="str">
        <v>SEASON QUARTER-TV-V</v>
      </c>
    </row>
    <row r="74" spans="2:4" x14ac:dyDescent="0.4">
      <c r="B74" t="str">
        <v>TOGGLE-TV-V</v>
      </c>
    </row>
    <row r="75" spans="2:4" x14ac:dyDescent="0.4">
      <c r="B75" t="str">
        <v>IS CODES</v>
      </c>
    </row>
    <row r="76" spans="2:4" x14ac:dyDescent="0.4">
      <c r="B76" t="str">
        <v>WCAR-IS</v>
      </c>
    </row>
    <row r="77" spans="2:4" x14ac:dyDescent="0.4">
      <c r="B77" t="str">
        <v>WCINV-IS</v>
      </c>
    </row>
    <row r="78" spans="2:4" x14ac:dyDescent="0.4">
      <c r="B78" t="str">
        <v>WCAP-IS</v>
      </c>
    </row>
    <row r="79" spans="2:4" x14ac:dyDescent="0.4">
      <c r="B79" t="str">
        <v>WCUR-IS</v>
      </c>
    </row>
    <row r="80" spans="2:4" x14ac:dyDescent="0.4">
      <c r="B80" t="str">
        <v>WCPP-IS</v>
      </c>
    </row>
    <row r="81" spans="2:2" x14ac:dyDescent="0.4">
      <c r="B81" t="str">
        <v>DCOPS-IS</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FBE9-AD3E-4998-892E-1D3A9386BA9F}">
  <sheetPr codeName="Sheet4">
    <tabColor theme="4"/>
  </sheetPr>
  <dimension ref="A1:DM2533"/>
  <sheetViews>
    <sheetView showGridLines="0" zoomScale="85" zoomScaleNormal="85" workbookViewId="0">
      <pane xSplit="7" ySplit="9" topLeftCell="H10" activePane="bottomRight" state="frozen"/>
      <selection pane="topRight" activeCell="H1" sqref="H1"/>
      <selection pane="bottomLeft" activeCell="A8" sqref="A8"/>
      <selection pane="bottomRight"/>
    </sheetView>
  </sheetViews>
  <sheetFormatPr defaultRowHeight="14.6" outlineLevelRow="1" outlineLevelCol="1" x14ac:dyDescent="0.4"/>
  <cols>
    <col min="1" max="1" width="2.07421875" customWidth="1"/>
    <col min="2" max="2" width="8.69140625" customWidth="1" outlineLevel="1"/>
    <col min="3" max="3" width="21.69140625" customWidth="1" outlineLevel="1"/>
    <col min="4" max="4" width="11.61328125" customWidth="1" outlineLevel="1"/>
    <col min="5" max="5" width="13.15234375" customWidth="1" outlineLevel="1"/>
    <col min="6" max="6" width="11.61328125" customWidth="1" outlineLevel="1"/>
    <col min="7" max="7" width="37.15234375" style="8" bestFit="1" customWidth="1"/>
    <col min="8" max="8" width="11" customWidth="1"/>
    <col min="9" max="9" width="11" style="1" customWidth="1"/>
    <col min="10" max="10" width="17.61328125" style="1" customWidth="1"/>
    <col min="11" max="11" width="17.61328125" customWidth="1"/>
    <col min="12" max="16" width="17.15234375" customWidth="1"/>
    <col min="17" max="17" width="2" customWidth="1"/>
    <col min="18" max="18" width="13.23046875" style="8" customWidth="1"/>
    <col min="19" max="19" width="14.23046875" style="8" customWidth="1"/>
    <col min="20" max="90" width="15.23046875" style="8" customWidth="1"/>
    <col min="91" max="91" width="8.69140625" hidden="1" customWidth="1"/>
    <col min="92" max="92" width="11.15234375" style="1" hidden="1" customWidth="1"/>
    <col min="93" max="93" width="11.3828125" hidden="1" customWidth="1"/>
    <col min="94" max="96" width="12.23046875" hidden="1" customWidth="1"/>
    <col min="97" max="97" width="12.921875" hidden="1" customWidth="1"/>
    <col min="98" max="101" width="11.3828125" hidden="1" customWidth="1"/>
    <col min="102" max="112" width="12.23046875" hidden="1" customWidth="1"/>
    <col min="113" max="115" width="12.921875" hidden="1" customWidth="1"/>
    <col min="116" max="116" width="12.921875" bestFit="1" customWidth="1"/>
  </cols>
  <sheetData>
    <row r="1" spans="1:116" ht="15" thickBot="1" x14ac:dyDescent="0.45">
      <c r="I1" s="8">
        <f>K1-1</f>
        <v>2023</v>
      </c>
      <c r="J1" s="113">
        <f>K1-1</f>
        <v>2023</v>
      </c>
      <c r="K1" s="113">
        <f>'IS BS CF'!K2</f>
        <v>2024</v>
      </c>
      <c r="L1" s="113">
        <f t="shared" ref="L1:P1" si="0">L2</f>
        <v>2025</v>
      </c>
      <c r="M1" s="113">
        <f t="shared" si="0"/>
        <v>2026</v>
      </c>
      <c r="N1" s="113">
        <f t="shared" si="0"/>
        <v>2027</v>
      </c>
      <c r="O1" s="113">
        <f t="shared" si="0"/>
        <v>2028</v>
      </c>
      <c r="P1" s="113">
        <f t="shared" si="0"/>
        <v>2029</v>
      </c>
      <c r="R1" s="114">
        <f>R2</f>
        <v>45291</v>
      </c>
      <c r="S1" s="114">
        <f t="shared" ref="S1:CD1" si="1">S2</f>
        <v>45322</v>
      </c>
      <c r="T1" s="114">
        <f t="shared" si="1"/>
        <v>45351</v>
      </c>
      <c r="U1" s="114">
        <f t="shared" si="1"/>
        <v>45382</v>
      </c>
      <c r="V1" s="114">
        <f t="shared" si="1"/>
        <v>45412</v>
      </c>
      <c r="W1" s="114">
        <f t="shared" si="1"/>
        <v>45443</v>
      </c>
      <c r="X1" s="114">
        <f t="shared" si="1"/>
        <v>45473</v>
      </c>
      <c r="Y1" s="114">
        <f t="shared" si="1"/>
        <v>45504</v>
      </c>
      <c r="Z1" s="114">
        <f t="shared" si="1"/>
        <v>45535</v>
      </c>
      <c r="AA1" s="114">
        <f t="shared" si="1"/>
        <v>45565</v>
      </c>
      <c r="AB1" s="114">
        <f t="shared" si="1"/>
        <v>45596</v>
      </c>
      <c r="AC1" s="114">
        <f t="shared" si="1"/>
        <v>45626</v>
      </c>
      <c r="AD1" s="114">
        <f t="shared" si="1"/>
        <v>45657</v>
      </c>
      <c r="AE1" s="114">
        <f t="shared" si="1"/>
        <v>45688</v>
      </c>
      <c r="AF1" s="114">
        <f t="shared" si="1"/>
        <v>45716</v>
      </c>
      <c r="AG1" s="114">
        <f t="shared" si="1"/>
        <v>45747</v>
      </c>
      <c r="AH1" s="114">
        <f t="shared" si="1"/>
        <v>45777</v>
      </c>
      <c r="AI1" s="114">
        <f t="shared" si="1"/>
        <v>45808</v>
      </c>
      <c r="AJ1" s="114">
        <f t="shared" si="1"/>
        <v>45838</v>
      </c>
      <c r="AK1" s="114">
        <f t="shared" si="1"/>
        <v>45869</v>
      </c>
      <c r="AL1" s="114">
        <f t="shared" si="1"/>
        <v>45900</v>
      </c>
      <c r="AM1" s="114">
        <f t="shared" si="1"/>
        <v>45930</v>
      </c>
      <c r="AN1" s="114">
        <f t="shared" si="1"/>
        <v>45961</v>
      </c>
      <c r="AO1" s="114">
        <f t="shared" si="1"/>
        <v>45991</v>
      </c>
      <c r="AP1" s="114">
        <f t="shared" si="1"/>
        <v>46022</v>
      </c>
      <c r="AQ1" s="114">
        <f t="shared" si="1"/>
        <v>46053</v>
      </c>
      <c r="AR1" s="114">
        <f t="shared" si="1"/>
        <v>46081</v>
      </c>
      <c r="AS1" s="114">
        <f t="shared" si="1"/>
        <v>46112</v>
      </c>
      <c r="AT1" s="114">
        <f t="shared" si="1"/>
        <v>46142</v>
      </c>
      <c r="AU1" s="114">
        <f t="shared" si="1"/>
        <v>46173</v>
      </c>
      <c r="AV1" s="114">
        <f t="shared" si="1"/>
        <v>46203</v>
      </c>
      <c r="AW1" s="114">
        <f t="shared" si="1"/>
        <v>46234</v>
      </c>
      <c r="AX1" s="114">
        <f t="shared" si="1"/>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si="1"/>
        <v>47238</v>
      </c>
      <c r="CE1" s="114">
        <f t="shared" ref="CE1:CL1" si="2">CE2</f>
        <v>47269</v>
      </c>
      <c r="CF1" s="114">
        <f t="shared" si="2"/>
        <v>47299</v>
      </c>
      <c r="CG1" s="114">
        <f t="shared" si="2"/>
        <v>47330</v>
      </c>
      <c r="CH1" s="114">
        <f t="shared" si="2"/>
        <v>47361</v>
      </c>
      <c r="CI1" s="114">
        <f t="shared" si="2"/>
        <v>47391</v>
      </c>
      <c r="CJ1" s="114">
        <f t="shared" si="2"/>
        <v>47422</v>
      </c>
      <c r="CK1" s="114">
        <f t="shared" si="2"/>
        <v>47452</v>
      </c>
      <c r="CL1" s="114">
        <f t="shared" si="2"/>
        <v>47483</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outlineLevel="1" x14ac:dyDescent="0.4">
      <c r="G2"/>
      <c r="I2">
        <f>K2-1</f>
        <v>2023</v>
      </c>
      <c r="J2">
        <f>K2-1</f>
        <v>2023</v>
      </c>
      <c r="K2">
        <f>'IS BS CF'!K3</f>
        <v>2024</v>
      </c>
      <c r="L2">
        <f>K2+1</f>
        <v>2025</v>
      </c>
      <c r="M2">
        <f>L2+1</f>
        <v>2026</v>
      </c>
      <c r="N2">
        <f>M2+1</f>
        <v>2027</v>
      </c>
      <c r="O2">
        <f>N2+1</f>
        <v>2028</v>
      </c>
      <c r="P2">
        <f>O2+1</f>
        <v>2029</v>
      </c>
      <c r="R2" s="351">
        <f>EOMONTH(S2,-1)</f>
        <v>45291</v>
      </c>
      <c r="S2" s="360">
        <f>+EOMONTH('IS BS CF'!$N$12,0)</f>
        <v>45322</v>
      </c>
      <c r="T2" s="351">
        <f t="shared" ref="T2:CE2" si="4">EOMONTH(S2,1)</f>
        <v>45351</v>
      </c>
      <c r="U2" s="351">
        <f t="shared" si="4"/>
        <v>45382</v>
      </c>
      <c r="V2" s="351">
        <f t="shared" si="4"/>
        <v>45412</v>
      </c>
      <c r="W2" s="351">
        <f t="shared" si="4"/>
        <v>45443</v>
      </c>
      <c r="X2" s="351">
        <f t="shared" si="4"/>
        <v>45473</v>
      </c>
      <c r="Y2" s="351">
        <f t="shared" si="4"/>
        <v>45504</v>
      </c>
      <c r="Z2" s="351">
        <f t="shared" si="4"/>
        <v>45535</v>
      </c>
      <c r="AA2" s="351">
        <f t="shared" si="4"/>
        <v>45565</v>
      </c>
      <c r="AB2" s="351">
        <f t="shared" si="4"/>
        <v>45596</v>
      </c>
      <c r="AC2" s="351">
        <f t="shared" si="4"/>
        <v>45626</v>
      </c>
      <c r="AD2" s="351">
        <f t="shared" si="4"/>
        <v>45657</v>
      </c>
      <c r="AE2" s="351">
        <f t="shared" si="4"/>
        <v>45688</v>
      </c>
      <c r="AF2" s="351">
        <f t="shared" si="4"/>
        <v>45716</v>
      </c>
      <c r="AG2" s="351">
        <f t="shared" si="4"/>
        <v>45747</v>
      </c>
      <c r="AH2" s="351">
        <f t="shared" si="4"/>
        <v>45777</v>
      </c>
      <c r="AI2" s="351">
        <f t="shared" si="4"/>
        <v>45808</v>
      </c>
      <c r="AJ2" s="351">
        <f t="shared" si="4"/>
        <v>45838</v>
      </c>
      <c r="AK2" s="351">
        <f t="shared" si="4"/>
        <v>45869</v>
      </c>
      <c r="AL2" s="351">
        <f t="shared" si="4"/>
        <v>45900</v>
      </c>
      <c r="AM2" s="351">
        <f t="shared" si="4"/>
        <v>45930</v>
      </c>
      <c r="AN2" s="351">
        <f t="shared" si="4"/>
        <v>45961</v>
      </c>
      <c r="AO2" s="351">
        <f t="shared" si="4"/>
        <v>45991</v>
      </c>
      <c r="AP2" s="351">
        <f t="shared" si="4"/>
        <v>46022</v>
      </c>
      <c r="AQ2" s="351">
        <f t="shared" si="4"/>
        <v>46053</v>
      </c>
      <c r="AR2" s="351">
        <f t="shared" si="4"/>
        <v>46081</v>
      </c>
      <c r="AS2" s="351">
        <f t="shared" si="4"/>
        <v>46112</v>
      </c>
      <c r="AT2" s="351">
        <f t="shared" si="4"/>
        <v>46142</v>
      </c>
      <c r="AU2" s="351">
        <f t="shared" si="4"/>
        <v>46173</v>
      </c>
      <c r="AV2" s="351">
        <f t="shared" si="4"/>
        <v>46203</v>
      </c>
      <c r="AW2" s="351">
        <f t="shared" si="4"/>
        <v>46234</v>
      </c>
      <c r="AX2" s="351">
        <f t="shared" si="4"/>
        <v>46265</v>
      </c>
      <c r="AY2" s="351">
        <f t="shared" si="4"/>
        <v>46295</v>
      </c>
      <c r="AZ2" s="351">
        <f t="shared" si="4"/>
        <v>46326</v>
      </c>
      <c r="BA2" s="351">
        <f t="shared" si="4"/>
        <v>46356</v>
      </c>
      <c r="BB2" s="351">
        <f t="shared" si="4"/>
        <v>46387</v>
      </c>
      <c r="BC2" s="351">
        <f t="shared" si="4"/>
        <v>46418</v>
      </c>
      <c r="BD2" s="351">
        <f t="shared" si="4"/>
        <v>46446</v>
      </c>
      <c r="BE2" s="351">
        <f t="shared" si="4"/>
        <v>46477</v>
      </c>
      <c r="BF2" s="351">
        <f t="shared" si="4"/>
        <v>46507</v>
      </c>
      <c r="BG2" s="351">
        <f t="shared" si="4"/>
        <v>46538</v>
      </c>
      <c r="BH2" s="351">
        <f t="shared" si="4"/>
        <v>46568</v>
      </c>
      <c r="BI2" s="351">
        <f t="shared" si="4"/>
        <v>46599</v>
      </c>
      <c r="BJ2" s="351">
        <f t="shared" si="4"/>
        <v>46630</v>
      </c>
      <c r="BK2" s="351">
        <f t="shared" si="4"/>
        <v>46660</v>
      </c>
      <c r="BL2" s="351">
        <f t="shared" si="4"/>
        <v>46691</v>
      </c>
      <c r="BM2" s="351">
        <f t="shared" si="4"/>
        <v>46721</v>
      </c>
      <c r="BN2" s="351">
        <f t="shared" si="4"/>
        <v>46752</v>
      </c>
      <c r="BO2" s="351">
        <f t="shared" si="4"/>
        <v>46783</v>
      </c>
      <c r="BP2" s="351">
        <f t="shared" si="4"/>
        <v>46812</v>
      </c>
      <c r="BQ2" s="351">
        <f t="shared" si="4"/>
        <v>46843</v>
      </c>
      <c r="BR2" s="351">
        <f t="shared" si="4"/>
        <v>46873</v>
      </c>
      <c r="BS2" s="351">
        <f t="shared" si="4"/>
        <v>46904</v>
      </c>
      <c r="BT2" s="351">
        <f t="shared" si="4"/>
        <v>46934</v>
      </c>
      <c r="BU2" s="351">
        <f t="shared" si="4"/>
        <v>46965</v>
      </c>
      <c r="BV2" s="351">
        <f t="shared" si="4"/>
        <v>46996</v>
      </c>
      <c r="BW2" s="351">
        <f t="shared" si="4"/>
        <v>47026</v>
      </c>
      <c r="BX2" s="351">
        <f t="shared" si="4"/>
        <v>47057</v>
      </c>
      <c r="BY2" s="351">
        <f t="shared" si="4"/>
        <v>47087</v>
      </c>
      <c r="BZ2" s="351">
        <f t="shared" si="4"/>
        <v>47118</v>
      </c>
      <c r="CA2" s="351">
        <f t="shared" si="4"/>
        <v>47149</v>
      </c>
      <c r="CB2" s="351">
        <f t="shared" si="4"/>
        <v>47177</v>
      </c>
      <c r="CC2" s="351">
        <f t="shared" si="4"/>
        <v>47208</v>
      </c>
      <c r="CD2" s="351">
        <f t="shared" si="4"/>
        <v>47238</v>
      </c>
      <c r="CE2" s="351">
        <f t="shared" si="4"/>
        <v>47269</v>
      </c>
      <c r="CF2" s="351">
        <f t="shared" ref="CF2:CL2" si="5">EOMONTH(CE2,1)</f>
        <v>47299</v>
      </c>
      <c r="CG2" s="351">
        <f t="shared" si="5"/>
        <v>47330</v>
      </c>
      <c r="CH2" s="351">
        <f t="shared" si="5"/>
        <v>47361</v>
      </c>
      <c r="CI2" s="351">
        <f t="shared" si="5"/>
        <v>47391</v>
      </c>
      <c r="CJ2" s="351">
        <f t="shared" si="5"/>
        <v>47422</v>
      </c>
      <c r="CK2" s="351">
        <f t="shared" si="5"/>
        <v>47452</v>
      </c>
      <c r="CL2" s="351">
        <f t="shared" si="5"/>
        <v>47483</v>
      </c>
      <c r="CN2" s="351">
        <f>EOMONTH(CO2,-3)</f>
        <v>45291</v>
      </c>
      <c r="CO2" s="351">
        <v>45352</v>
      </c>
      <c r="CP2" s="351">
        <f t="shared" ref="CP2:DL2" si="6">EOMONTH(CO2,3)</f>
        <v>45473</v>
      </c>
      <c r="CQ2" s="351">
        <f t="shared" si="6"/>
        <v>45565</v>
      </c>
      <c r="CR2" s="351">
        <f t="shared" si="6"/>
        <v>45657</v>
      </c>
      <c r="CS2" s="351">
        <f t="shared" si="6"/>
        <v>45747</v>
      </c>
      <c r="CT2" s="351">
        <f t="shared" si="6"/>
        <v>45838</v>
      </c>
      <c r="CU2" s="351">
        <f t="shared" si="6"/>
        <v>45930</v>
      </c>
      <c r="CV2" s="351">
        <f t="shared" si="6"/>
        <v>46022</v>
      </c>
      <c r="CW2" s="351">
        <f t="shared" si="6"/>
        <v>46112</v>
      </c>
      <c r="CX2" s="351">
        <f t="shared" si="6"/>
        <v>46203</v>
      </c>
      <c r="CY2" s="351">
        <f t="shared" si="6"/>
        <v>46295</v>
      </c>
      <c r="CZ2" s="351">
        <f t="shared" si="6"/>
        <v>46387</v>
      </c>
      <c r="DA2" s="351">
        <f t="shared" si="6"/>
        <v>46477</v>
      </c>
      <c r="DB2" s="351">
        <f t="shared" si="6"/>
        <v>46568</v>
      </c>
      <c r="DC2" s="351">
        <f t="shared" si="6"/>
        <v>46660</v>
      </c>
      <c r="DD2" s="351">
        <f t="shared" si="6"/>
        <v>46752</v>
      </c>
      <c r="DE2" s="351">
        <f t="shared" si="6"/>
        <v>46843</v>
      </c>
      <c r="DF2" s="351">
        <f t="shared" si="6"/>
        <v>46934</v>
      </c>
      <c r="DG2" s="351">
        <f t="shared" si="6"/>
        <v>47026</v>
      </c>
      <c r="DH2" s="351">
        <f t="shared" si="6"/>
        <v>47118</v>
      </c>
      <c r="DI2" s="351">
        <f t="shared" si="6"/>
        <v>47208</v>
      </c>
      <c r="DJ2" s="351">
        <f t="shared" si="6"/>
        <v>47299</v>
      </c>
      <c r="DK2" s="351">
        <f t="shared" si="6"/>
        <v>47391</v>
      </c>
      <c r="DL2" s="351">
        <f t="shared" si="6"/>
        <v>47483</v>
      </c>
    </row>
    <row r="3" spans="1:116" outlineLevel="1" x14ac:dyDescent="0.4">
      <c r="G3" s="13" t="s">
        <v>642</v>
      </c>
      <c r="I3"/>
      <c r="J3"/>
      <c r="R3" s="233">
        <f t="shared" ref="R3" si="7">YEAR(R2)</f>
        <v>2023</v>
      </c>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outlineLevel="1" x14ac:dyDescent="0.4">
      <c r="G4" s="13" t="s">
        <v>644</v>
      </c>
      <c r="I4"/>
      <c r="J4"/>
      <c r="R4" s="233">
        <f t="shared" ref="R4" si="8">R3*(MONTH(R2)=12)</f>
        <v>2023</v>
      </c>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outlineLevel="1" x14ac:dyDescent="0.4">
      <c r="G5" s="13" t="s">
        <v>675</v>
      </c>
      <c r="I5"/>
      <c r="J5"/>
      <c r="R5" s="281"/>
      <c r="S5" s="291">
        <v>12</v>
      </c>
      <c r="T5" s="291">
        <v>12</v>
      </c>
      <c r="U5" s="291">
        <v>12</v>
      </c>
      <c r="V5" s="291">
        <v>12</v>
      </c>
      <c r="W5" s="291">
        <v>12</v>
      </c>
      <c r="X5" s="291">
        <v>12</v>
      </c>
      <c r="Y5" s="291">
        <v>12</v>
      </c>
      <c r="Z5" s="291">
        <v>12</v>
      </c>
      <c r="AA5" s="291">
        <v>12</v>
      </c>
      <c r="AB5" s="291">
        <v>12</v>
      </c>
      <c r="AC5" s="291">
        <v>12</v>
      </c>
      <c r="AD5" s="291">
        <v>12</v>
      </c>
      <c r="AE5" s="291">
        <v>12</v>
      </c>
      <c r="AF5" s="291">
        <v>12</v>
      </c>
      <c r="AG5" s="291">
        <v>12</v>
      </c>
      <c r="AH5" s="291">
        <v>12</v>
      </c>
      <c r="AI5" s="291">
        <v>12</v>
      </c>
      <c r="AJ5" s="291">
        <v>12</v>
      </c>
      <c r="AK5" s="291">
        <v>12</v>
      </c>
      <c r="AL5" s="291">
        <v>12</v>
      </c>
      <c r="AM5" s="291">
        <v>12</v>
      </c>
      <c r="AN5" s="291">
        <v>12</v>
      </c>
      <c r="AO5" s="291">
        <v>12</v>
      </c>
      <c r="AP5" s="291">
        <v>12</v>
      </c>
      <c r="AQ5" s="291">
        <v>12</v>
      </c>
      <c r="AR5" s="291">
        <v>12</v>
      </c>
      <c r="AS5" s="291">
        <v>12</v>
      </c>
      <c r="AT5" s="291">
        <v>12</v>
      </c>
      <c r="AU5" s="291">
        <v>12</v>
      </c>
      <c r="AV5" s="291">
        <v>12</v>
      </c>
      <c r="AW5" s="291">
        <v>12</v>
      </c>
      <c r="AX5" s="291">
        <v>12</v>
      </c>
      <c r="AY5" s="291">
        <v>12</v>
      </c>
      <c r="AZ5" s="291">
        <v>12</v>
      </c>
      <c r="BA5" s="291">
        <v>12</v>
      </c>
      <c r="BB5" s="291">
        <v>12</v>
      </c>
      <c r="BC5" s="291">
        <v>12</v>
      </c>
      <c r="BD5" s="291">
        <v>12</v>
      </c>
      <c r="BE5" s="291">
        <v>12</v>
      </c>
      <c r="BF5" s="291">
        <v>12</v>
      </c>
      <c r="BG5" s="291">
        <v>12</v>
      </c>
      <c r="BH5" s="291">
        <v>12</v>
      </c>
      <c r="BI5" s="291">
        <v>12</v>
      </c>
      <c r="BJ5" s="291">
        <v>12</v>
      </c>
      <c r="BK5" s="291">
        <v>12</v>
      </c>
      <c r="BL5" s="291">
        <v>12</v>
      </c>
      <c r="BM5" s="291">
        <v>12</v>
      </c>
      <c r="BN5" s="291">
        <v>12</v>
      </c>
      <c r="BO5" s="291">
        <v>12</v>
      </c>
      <c r="BP5" s="291">
        <v>12</v>
      </c>
      <c r="BQ5" s="291">
        <v>12</v>
      </c>
      <c r="BR5" s="291">
        <v>12</v>
      </c>
      <c r="BS5" s="291">
        <v>12</v>
      </c>
      <c r="BT5" s="291">
        <v>12</v>
      </c>
      <c r="BU5" s="291">
        <v>12</v>
      </c>
      <c r="BV5" s="291">
        <v>12</v>
      </c>
      <c r="BW5" s="291">
        <v>12</v>
      </c>
      <c r="BX5" s="291">
        <v>12</v>
      </c>
      <c r="BY5" s="291">
        <v>12</v>
      </c>
      <c r="BZ5" s="291">
        <v>12</v>
      </c>
      <c r="CA5" s="291">
        <v>12</v>
      </c>
      <c r="CB5" s="291">
        <v>12</v>
      </c>
      <c r="CC5" s="291">
        <v>12</v>
      </c>
      <c r="CD5" s="291">
        <v>12</v>
      </c>
      <c r="CE5" s="291">
        <v>12</v>
      </c>
      <c r="CF5" s="291">
        <v>12</v>
      </c>
      <c r="CG5" s="291">
        <v>12</v>
      </c>
      <c r="CH5" s="291">
        <v>12</v>
      </c>
      <c r="CI5" s="291">
        <v>12</v>
      </c>
      <c r="CJ5" s="291">
        <v>12</v>
      </c>
      <c r="CK5" s="291">
        <v>12</v>
      </c>
      <c r="CL5" s="291">
        <v>12</v>
      </c>
      <c r="CN5"/>
      <c r="CO5" s="228">
        <v>4</v>
      </c>
      <c r="CP5" s="228">
        <v>4</v>
      </c>
      <c r="CQ5" s="228">
        <v>4</v>
      </c>
      <c r="CR5" s="228">
        <v>4</v>
      </c>
      <c r="CS5" s="228">
        <v>4</v>
      </c>
      <c r="CT5" s="228">
        <v>4</v>
      </c>
      <c r="CU5" s="228">
        <v>4</v>
      </c>
      <c r="CV5" s="228">
        <v>4</v>
      </c>
      <c r="CW5" s="228">
        <v>4</v>
      </c>
      <c r="CX5" s="228">
        <v>4</v>
      </c>
      <c r="CY5" s="228">
        <v>4</v>
      </c>
      <c r="CZ5" s="228">
        <v>4</v>
      </c>
      <c r="DA5" s="228">
        <v>4</v>
      </c>
      <c r="DB5" s="228">
        <v>4</v>
      </c>
      <c r="DC5" s="228">
        <v>4</v>
      </c>
      <c r="DD5" s="228">
        <v>4</v>
      </c>
      <c r="DE5" s="228">
        <v>4</v>
      </c>
      <c r="DF5" s="228">
        <v>4</v>
      </c>
      <c r="DG5" s="228">
        <v>4</v>
      </c>
      <c r="DH5" s="228">
        <v>4</v>
      </c>
      <c r="DI5" s="228">
        <v>4</v>
      </c>
      <c r="DJ5" s="228">
        <v>4</v>
      </c>
      <c r="DK5" s="228">
        <v>4</v>
      </c>
      <c r="DL5" s="228">
        <v>4</v>
      </c>
    </row>
    <row r="6" spans="1:116" outlineLevel="1" x14ac:dyDescent="0.4">
      <c r="G6" s="13" t="s">
        <v>731</v>
      </c>
      <c r="I6"/>
      <c r="J6"/>
      <c r="R6" s="291">
        <v>30</v>
      </c>
      <c r="S6" s="291">
        <v>30</v>
      </c>
      <c r="T6" s="291">
        <v>30</v>
      </c>
      <c r="U6" s="291">
        <v>30</v>
      </c>
      <c r="V6" s="291">
        <v>30</v>
      </c>
      <c r="W6" s="291">
        <v>30</v>
      </c>
      <c r="X6" s="291">
        <v>30</v>
      </c>
      <c r="Y6" s="291">
        <v>30</v>
      </c>
      <c r="Z6" s="291">
        <v>30</v>
      </c>
      <c r="AA6" s="291">
        <v>30</v>
      </c>
      <c r="AB6" s="291">
        <v>30</v>
      </c>
      <c r="AC6" s="291">
        <v>30</v>
      </c>
      <c r="AD6" s="291">
        <v>30</v>
      </c>
      <c r="AE6" s="291">
        <v>30</v>
      </c>
      <c r="AF6" s="291">
        <v>30</v>
      </c>
      <c r="AG6" s="291">
        <v>30</v>
      </c>
      <c r="AH6" s="291">
        <v>30</v>
      </c>
      <c r="AI6" s="291">
        <v>30</v>
      </c>
      <c r="AJ6" s="291">
        <v>30</v>
      </c>
      <c r="AK6" s="291">
        <v>30</v>
      </c>
      <c r="AL6" s="291">
        <v>30</v>
      </c>
      <c r="AM6" s="291">
        <v>30</v>
      </c>
      <c r="AN6" s="291">
        <v>30</v>
      </c>
      <c r="AO6" s="291">
        <v>30</v>
      </c>
      <c r="AP6" s="291">
        <v>30</v>
      </c>
      <c r="AQ6" s="291">
        <v>30</v>
      </c>
      <c r="AR6" s="291">
        <v>30</v>
      </c>
      <c r="AS6" s="291">
        <v>30</v>
      </c>
      <c r="AT6" s="291">
        <v>30</v>
      </c>
      <c r="AU6" s="291">
        <v>30</v>
      </c>
      <c r="AV6" s="291">
        <v>30</v>
      </c>
      <c r="AW6" s="291">
        <v>30</v>
      </c>
      <c r="AX6" s="291">
        <v>30</v>
      </c>
      <c r="AY6" s="291">
        <v>30</v>
      </c>
      <c r="AZ6" s="291">
        <v>30</v>
      </c>
      <c r="BA6" s="291">
        <v>30</v>
      </c>
      <c r="BB6" s="291">
        <v>30</v>
      </c>
      <c r="BC6" s="291">
        <v>30</v>
      </c>
      <c r="BD6" s="291">
        <v>30</v>
      </c>
      <c r="BE6" s="291">
        <v>30</v>
      </c>
      <c r="BF6" s="291">
        <v>30</v>
      </c>
      <c r="BG6" s="291">
        <v>30</v>
      </c>
      <c r="BH6" s="291">
        <v>30</v>
      </c>
      <c r="BI6" s="291">
        <v>30</v>
      </c>
      <c r="BJ6" s="291">
        <v>30</v>
      </c>
      <c r="BK6" s="291">
        <v>30</v>
      </c>
      <c r="BL6" s="291">
        <v>30</v>
      </c>
      <c r="BM6" s="291">
        <v>30</v>
      </c>
      <c r="BN6" s="291">
        <v>30</v>
      </c>
      <c r="BO6" s="291">
        <v>30</v>
      </c>
      <c r="BP6" s="291">
        <v>30</v>
      </c>
      <c r="BQ6" s="291">
        <v>30</v>
      </c>
      <c r="BR6" s="291">
        <v>30</v>
      </c>
      <c r="BS6" s="291">
        <v>30</v>
      </c>
      <c r="BT6" s="291">
        <v>30</v>
      </c>
      <c r="BU6" s="291">
        <v>30</v>
      </c>
      <c r="BV6" s="291">
        <v>30</v>
      </c>
      <c r="BW6" s="291">
        <v>30</v>
      </c>
      <c r="BX6" s="291">
        <v>30</v>
      </c>
      <c r="BY6" s="291">
        <v>30</v>
      </c>
      <c r="BZ6" s="291">
        <v>30</v>
      </c>
      <c r="CA6" s="291">
        <v>30</v>
      </c>
      <c r="CB6" s="291">
        <v>30</v>
      </c>
      <c r="CC6" s="291">
        <v>30</v>
      </c>
      <c r="CD6" s="291">
        <v>30</v>
      </c>
      <c r="CE6" s="291">
        <v>30</v>
      </c>
      <c r="CF6" s="291">
        <v>30</v>
      </c>
      <c r="CG6" s="291">
        <v>30</v>
      </c>
      <c r="CH6" s="291">
        <v>30</v>
      </c>
      <c r="CI6" s="291">
        <v>30</v>
      </c>
      <c r="CJ6" s="291">
        <v>30</v>
      </c>
      <c r="CK6" s="291">
        <v>30</v>
      </c>
      <c r="CL6" s="291">
        <v>30</v>
      </c>
      <c r="CN6" s="228">
        <v>90</v>
      </c>
      <c r="CO6" s="228">
        <v>90</v>
      </c>
      <c r="CP6" s="228">
        <v>90</v>
      </c>
      <c r="CQ6" s="228">
        <v>90</v>
      </c>
      <c r="CR6" s="228">
        <v>90</v>
      </c>
      <c r="CS6" s="228">
        <v>90</v>
      </c>
      <c r="CT6" s="228">
        <v>90</v>
      </c>
      <c r="CU6" s="228">
        <v>90</v>
      </c>
      <c r="CV6" s="228">
        <v>90</v>
      </c>
      <c r="CW6" s="228">
        <v>90</v>
      </c>
      <c r="CX6" s="228">
        <v>90</v>
      </c>
      <c r="CY6" s="228">
        <v>90</v>
      </c>
      <c r="CZ6" s="228">
        <v>90</v>
      </c>
      <c r="DA6" s="228">
        <v>90</v>
      </c>
      <c r="DB6" s="228">
        <v>90</v>
      </c>
      <c r="DC6" s="228">
        <v>90</v>
      </c>
      <c r="DD6" s="228">
        <v>90</v>
      </c>
      <c r="DE6" s="228">
        <v>90</v>
      </c>
      <c r="DF6" s="228">
        <v>90</v>
      </c>
      <c r="DG6" s="228">
        <v>90</v>
      </c>
      <c r="DH6" s="228">
        <v>90</v>
      </c>
      <c r="DI6" s="228">
        <v>90</v>
      </c>
      <c r="DJ6" s="228">
        <v>90</v>
      </c>
      <c r="DK6" s="228">
        <v>90</v>
      </c>
      <c r="DL6" s="228">
        <v>90</v>
      </c>
    </row>
    <row r="7" spans="1:116" outlineLevel="1" x14ac:dyDescent="0.4">
      <c r="G7" s="13" t="s">
        <v>730</v>
      </c>
      <c r="H7" s="57"/>
      <c r="I7" s="57"/>
      <c r="J7" s="57"/>
      <c r="K7" s="57"/>
      <c r="L7" s="57"/>
      <c r="M7" s="57"/>
      <c r="N7" s="57"/>
      <c r="O7" s="57"/>
      <c r="P7" s="57"/>
      <c r="R7" s="15">
        <f>MONTH(R2)</f>
        <v>12</v>
      </c>
      <c r="S7" s="15">
        <f t="shared" ref="S7:CD7" si="9">MONTH(S2)</f>
        <v>1</v>
      </c>
      <c r="T7" s="15">
        <f t="shared" si="9"/>
        <v>2</v>
      </c>
      <c r="U7" s="15">
        <f t="shared" si="9"/>
        <v>3</v>
      </c>
      <c r="V7" s="15">
        <f t="shared" si="9"/>
        <v>4</v>
      </c>
      <c r="W7" s="15">
        <f t="shared" si="9"/>
        <v>5</v>
      </c>
      <c r="X7" s="15">
        <f t="shared" si="9"/>
        <v>6</v>
      </c>
      <c r="Y7" s="15">
        <f t="shared" si="9"/>
        <v>7</v>
      </c>
      <c r="Z7" s="15">
        <f t="shared" si="9"/>
        <v>8</v>
      </c>
      <c r="AA7" s="15">
        <f t="shared" si="9"/>
        <v>9</v>
      </c>
      <c r="AB7" s="15">
        <f t="shared" si="9"/>
        <v>10</v>
      </c>
      <c r="AC7" s="15">
        <f t="shared" si="9"/>
        <v>11</v>
      </c>
      <c r="AD7" s="15">
        <f t="shared" si="9"/>
        <v>12</v>
      </c>
      <c r="AE7" s="15">
        <f t="shared" si="9"/>
        <v>1</v>
      </c>
      <c r="AF7" s="15">
        <f t="shared" si="9"/>
        <v>2</v>
      </c>
      <c r="AG7" s="15">
        <f t="shared" si="9"/>
        <v>3</v>
      </c>
      <c r="AH7" s="15">
        <f t="shared" si="9"/>
        <v>4</v>
      </c>
      <c r="AI7" s="15">
        <f t="shared" si="9"/>
        <v>5</v>
      </c>
      <c r="AJ7" s="15">
        <f t="shared" si="9"/>
        <v>6</v>
      </c>
      <c r="AK7" s="15">
        <f t="shared" si="9"/>
        <v>7</v>
      </c>
      <c r="AL7" s="15">
        <f t="shared" si="9"/>
        <v>8</v>
      </c>
      <c r="AM7" s="15">
        <f t="shared" si="9"/>
        <v>9</v>
      </c>
      <c r="AN7" s="15">
        <f t="shared" si="9"/>
        <v>10</v>
      </c>
      <c r="AO7" s="15">
        <f t="shared" si="9"/>
        <v>11</v>
      </c>
      <c r="AP7" s="15">
        <f t="shared" si="9"/>
        <v>12</v>
      </c>
      <c r="AQ7" s="15">
        <f t="shared" si="9"/>
        <v>1</v>
      </c>
      <c r="AR7" s="15">
        <f t="shared" si="9"/>
        <v>2</v>
      </c>
      <c r="AS7" s="15">
        <f t="shared" si="9"/>
        <v>3</v>
      </c>
      <c r="AT7" s="15">
        <f t="shared" si="9"/>
        <v>4</v>
      </c>
      <c r="AU7" s="15">
        <f t="shared" si="9"/>
        <v>5</v>
      </c>
      <c r="AV7" s="15">
        <f t="shared" si="9"/>
        <v>6</v>
      </c>
      <c r="AW7" s="15">
        <f t="shared" si="9"/>
        <v>7</v>
      </c>
      <c r="AX7" s="15">
        <f t="shared" si="9"/>
        <v>8</v>
      </c>
      <c r="AY7" s="15">
        <f t="shared" si="9"/>
        <v>9</v>
      </c>
      <c r="AZ7" s="15">
        <f t="shared" si="9"/>
        <v>10</v>
      </c>
      <c r="BA7" s="15">
        <f t="shared" si="9"/>
        <v>11</v>
      </c>
      <c r="BB7" s="15">
        <f t="shared" si="9"/>
        <v>12</v>
      </c>
      <c r="BC7" s="15">
        <f t="shared" si="9"/>
        <v>1</v>
      </c>
      <c r="BD7" s="15">
        <f t="shared" si="9"/>
        <v>2</v>
      </c>
      <c r="BE7" s="15">
        <f t="shared" si="9"/>
        <v>3</v>
      </c>
      <c r="BF7" s="15">
        <f t="shared" si="9"/>
        <v>4</v>
      </c>
      <c r="BG7" s="15">
        <f t="shared" si="9"/>
        <v>5</v>
      </c>
      <c r="BH7" s="15">
        <f t="shared" si="9"/>
        <v>6</v>
      </c>
      <c r="BI7" s="15">
        <f t="shared" si="9"/>
        <v>7</v>
      </c>
      <c r="BJ7" s="15">
        <f t="shared" si="9"/>
        <v>8</v>
      </c>
      <c r="BK7" s="15">
        <f t="shared" si="9"/>
        <v>9</v>
      </c>
      <c r="BL7" s="15">
        <f t="shared" si="9"/>
        <v>10</v>
      </c>
      <c r="BM7" s="15">
        <f t="shared" si="9"/>
        <v>11</v>
      </c>
      <c r="BN7" s="15">
        <f t="shared" si="9"/>
        <v>12</v>
      </c>
      <c r="BO7" s="15">
        <f t="shared" si="9"/>
        <v>1</v>
      </c>
      <c r="BP7" s="15">
        <f t="shared" si="9"/>
        <v>2</v>
      </c>
      <c r="BQ7" s="15">
        <f t="shared" si="9"/>
        <v>3</v>
      </c>
      <c r="BR7" s="15">
        <f t="shared" si="9"/>
        <v>4</v>
      </c>
      <c r="BS7" s="15">
        <f t="shared" si="9"/>
        <v>5</v>
      </c>
      <c r="BT7" s="15">
        <f t="shared" si="9"/>
        <v>6</v>
      </c>
      <c r="BU7" s="15">
        <f t="shared" si="9"/>
        <v>7</v>
      </c>
      <c r="BV7" s="15">
        <f t="shared" si="9"/>
        <v>8</v>
      </c>
      <c r="BW7" s="15">
        <f t="shared" si="9"/>
        <v>9</v>
      </c>
      <c r="BX7" s="15">
        <f t="shared" si="9"/>
        <v>10</v>
      </c>
      <c r="BY7" s="15">
        <f t="shared" si="9"/>
        <v>11</v>
      </c>
      <c r="BZ7" s="15">
        <f t="shared" si="9"/>
        <v>12</v>
      </c>
      <c r="CA7" s="15">
        <f t="shared" si="9"/>
        <v>1</v>
      </c>
      <c r="CB7" s="15">
        <f t="shared" si="9"/>
        <v>2</v>
      </c>
      <c r="CC7" s="15">
        <f t="shared" si="9"/>
        <v>3</v>
      </c>
      <c r="CD7" s="15">
        <f t="shared" si="9"/>
        <v>4</v>
      </c>
      <c r="CE7" s="15">
        <f t="shared" ref="CE7:CL7" si="10">MONTH(CE2)</f>
        <v>5</v>
      </c>
      <c r="CF7" s="15">
        <f t="shared" si="10"/>
        <v>6</v>
      </c>
      <c r="CG7" s="15">
        <f t="shared" si="10"/>
        <v>7</v>
      </c>
      <c r="CH7" s="15">
        <f t="shared" si="10"/>
        <v>8</v>
      </c>
      <c r="CI7" s="15">
        <f t="shared" si="10"/>
        <v>9</v>
      </c>
      <c r="CJ7" s="15">
        <f t="shared" si="10"/>
        <v>10</v>
      </c>
      <c r="CK7" s="15">
        <f t="shared" si="10"/>
        <v>11</v>
      </c>
      <c r="CL7" s="15">
        <f t="shared" si="10"/>
        <v>12</v>
      </c>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outlineLevel="1" x14ac:dyDescent="0.4">
      <c r="B8" t="s">
        <v>247</v>
      </c>
      <c r="C8" t="s">
        <v>242</v>
      </c>
      <c r="D8" s="6" t="s">
        <v>217</v>
      </c>
      <c r="E8" s="6" t="s">
        <v>245</v>
      </c>
      <c r="F8" s="1" t="s">
        <v>148</v>
      </c>
      <c r="G8" s="15"/>
      <c r="H8" s="57"/>
      <c r="I8" s="57"/>
      <c r="J8" s="57"/>
      <c r="K8" s="57"/>
      <c r="L8" s="57"/>
      <c r="M8" s="57"/>
      <c r="N8" s="57"/>
      <c r="O8" s="57"/>
      <c r="P8" s="57"/>
      <c r="R8" s="34">
        <f t="shared" ref="R8:CC8" si="12">R7*(R7&lt;&gt;S7)</f>
        <v>12</v>
      </c>
      <c r="S8" s="34">
        <f t="shared" si="12"/>
        <v>1</v>
      </c>
      <c r="T8" s="34">
        <f t="shared" si="12"/>
        <v>2</v>
      </c>
      <c r="U8" s="34">
        <f t="shared" si="12"/>
        <v>3</v>
      </c>
      <c r="V8" s="34">
        <f t="shared" si="12"/>
        <v>4</v>
      </c>
      <c r="W8" s="34">
        <f t="shared" si="12"/>
        <v>5</v>
      </c>
      <c r="X8" s="34">
        <f t="shared" si="12"/>
        <v>6</v>
      </c>
      <c r="Y8" s="34">
        <f t="shared" si="12"/>
        <v>7</v>
      </c>
      <c r="Z8" s="34">
        <f t="shared" si="12"/>
        <v>8</v>
      </c>
      <c r="AA8" s="34">
        <f t="shared" si="12"/>
        <v>9</v>
      </c>
      <c r="AB8" s="34">
        <f t="shared" si="12"/>
        <v>10</v>
      </c>
      <c r="AC8" s="34">
        <f t="shared" si="12"/>
        <v>11</v>
      </c>
      <c r="AD8" s="34">
        <f t="shared" si="12"/>
        <v>12</v>
      </c>
      <c r="AE8" s="34">
        <f t="shared" si="12"/>
        <v>1</v>
      </c>
      <c r="AF8" s="34">
        <f t="shared" si="12"/>
        <v>2</v>
      </c>
      <c r="AG8" s="34">
        <f t="shared" si="12"/>
        <v>3</v>
      </c>
      <c r="AH8" s="34">
        <f t="shared" si="12"/>
        <v>4</v>
      </c>
      <c r="AI8" s="34">
        <f t="shared" si="12"/>
        <v>5</v>
      </c>
      <c r="AJ8" s="34">
        <f t="shared" si="12"/>
        <v>6</v>
      </c>
      <c r="AK8" s="34">
        <f t="shared" si="12"/>
        <v>7</v>
      </c>
      <c r="AL8" s="34">
        <f t="shared" si="12"/>
        <v>8</v>
      </c>
      <c r="AM8" s="34">
        <f t="shared" si="12"/>
        <v>9</v>
      </c>
      <c r="AN8" s="34">
        <f t="shared" si="12"/>
        <v>10</v>
      </c>
      <c r="AO8" s="34">
        <f t="shared" si="12"/>
        <v>11</v>
      </c>
      <c r="AP8" s="34">
        <f t="shared" si="12"/>
        <v>12</v>
      </c>
      <c r="AQ8" s="34">
        <f t="shared" si="12"/>
        <v>1</v>
      </c>
      <c r="AR8" s="34">
        <f t="shared" si="12"/>
        <v>2</v>
      </c>
      <c r="AS8" s="34">
        <f t="shared" si="12"/>
        <v>3</v>
      </c>
      <c r="AT8" s="34">
        <f t="shared" si="12"/>
        <v>4</v>
      </c>
      <c r="AU8" s="34">
        <f t="shared" si="12"/>
        <v>5</v>
      </c>
      <c r="AV8" s="34">
        <f t="shared" si="12"/>
        <v>6</v>
      </c>
      <c r="AW8" s="34">
        <f t="shared" si="12"/>
        <v>7</v>
      </c>
      <c r="AX8" s="34">
        <f t="shared" si="12"/>
        <v>8</v>
      </c>
      <c r="AY8" s="34">
        <f t="shared" si="12"/>
        <v>9</v>
      </c>
      <c r="AZ8" s="34">
        <f t="shared" si="12"/>
        <v>10</v>
      </c>
      <c r="BA8" s="34">
        <f t="shared" si="12"/>
        <v>11</v>
      </c>
      <c r="BB8" s="34">
        <f t="shared" si="12"/>
        <v>12</v>
      </c>
      <c r="BC8" s="34">
        <f t="shared" si="12"/>
        <v>1</v>
      </c>
      <c r="BD8" s="34">
        <f t="shared" si="12"/>
        <v>2</v>
      </c>
      <c r="BE8" s="34">
        <f t="shared" si="12"/>
        <v>3</v>
      </c>
      <c r="BF8" s="34">
        <f t="shared" si="12"/>
        <v>4</v>
      </c>
      <c r="BG8" s="34">
        <f t="shared" si="12"/>
        <v>5</v>
      </c>
      <c r="BH8" s="34">
        <f t="shared" si="12"/>
        <v>6</v>
      </c>
      <c r="BI8" s="34">
        <f t="shared" si="12"/>
        <v>7</v>
      </c>
      <c r="BJ8" s="34">
        <f t="shared" si="12"/>
        <v>8</v>
      </c>
      <c r="BK8" s="34">
        <f t="shared" si="12"/>
        <v>9</v>
      </c>
      <c r="BL8" s="34">
        <f t="shared" si="12"/>
        <v>10</v>
      </c>
      <c r="BM8" s="34">
        <f t="shared" si="12"/>
        <v>11</v>
      </c>
      <c r="BN8" s="34">
        <f t="shared" si="12"/>
        <v>12</v>
      </c>
      <c r="BO8" s="34">
        <f t="shared" si="12"/>
        <v>1</v>
      </c>
      <c r="BP8" s="34">
        <f t="shared" si="12"/>
        <v>2</v>
      </c>
      <c r="BQ8" s="34">
        <f t="shared" si="12"/>
        <v>3</v>
      </c>
      <c r="BR8" s="34">
        <f t="shared" si="12"/>
        <v>4</v>
      </c>
      <c r="BS8" s="34">
        <f t="shared" si="12"/>
        <v>5</v>
      </c>
      <c r="BT8" s="34">
        <f t="shared" si="12"/>
        <v>6</v>
      </c>
      <c r="BU8" s="34">
        <f t="shared" si="12"/>
        <v>7</v>
      </c>
      <c r="BV8" s="34">
        <f t="shared" si="12"/>
        <v>8</v>
      </c>
      <c r="BW8" s="34">
        <f t="shared" si="12"/>
        <v>9</v>
      </c>
      <c r="BX8" s="34">
        <f t="shared" si="12"/>
        <v>10</v>
      </c>
      <c r="BY8" s="34">
        <f t="shared" si="12"/>
        <v>11</v>
      </c>
      <c r="BZ8" s="34">
        <f t="shared" si="12"/>
        <v>12</v>
      </c>
      <c r="CA8" s="34">
        <f t="shared" si="12"/>
        <v>1</v>
      </c>
      <c r="CB8" s="34">
        <f t="shared" si="12"/>
        <v>2</v>
      </c>
      <c r="CC8" s="34">
        <f t="shared" si="12"/>
        <v>3</v>
      </c>
      <c r="CD8" s="34">
        <f t="shared" ref="CD8:CL8" si="13">CD7*(CD7&lt;&gt;CE7)</f>
        <v>4</v>
      </c>
      <c r="CE8" s="34">
        <f t="shared" si="13"/>
        <v>5</v>
      </c>
      <c r="CF8" s="34">
        <f t="shared" si="13"/>
        <v>6</v>
      </c>
      <c r="CG8" s="34">
        <f t="shared" si="13"/>
        <v>7</v>
      </c>
      <c r="CH8" s="34">
        <f t="shared" si="13"/>
        <v>8</v>
      </c>
      <c r="CI8" s="34">
        <f t="shared" si="13"/>
        <v>9</v>
      </c>
      <c r="CJ8" s="34">
        <f t="shared" si="13"/>
        <v>10</v>
      </c>
      <c r="CK8" s="34">
        <f t="shared" si="13"/>
        <v>11</v>
      </c>
      <c r="CL8" s="34">
        <f t="shared" si="13"/>
        <v>12</v>
      </c>
      <c r="CN8" s="12">
        <f t="shared" ref="CN8:DL8" si="14">ROUNDUP(MONTH(CN2)/3,0)</f>
        <v>4</v>
      </c>
      <c r="CO8" s="12">
        <f t="shared" si="14"/>
        <v>1</v>
      </c>
      <c r="CP8" s="12">
        <f t="shared" si="14"/>
        <v>2</v>
      </c>
      <c r="CQ8" s="12">
        <f t="shared" si="14"/>
        <v>3</v>
      </c>
      <c r="CR8" s="12">
        <f t="shared" si="14"/>
        <v>4</v>
      </c>
      <c r="CS8" s="12">
        <f t="shared" si="14"/>
        <v>1</v>
      </c>
      <c r="CT8" s="12">
        <f t="shared" si="14"/>
        <v>2</v>
      </c>
      <c r="CU8" s="12">
        <f t="shared" si="14"/>
        <v>3</v>
      </c>
      <c r="CV8" s="12">
        <f t="shared" si="14"/>
        <v>4</v>
      </c>
      <c r="CW8" s="12">
        <f t="shared" si="14"/>
        <v>1</v>
      </c>
      <c r="CX8" s="12">
        <f t="shared" si="14"/>
        <v>2</v>
      </c>
      <c r="CY8" s="12">
        <f t="shared" si="14"/>
        <v>3</v>
      </c>
      <c r="CZ8" s="12">
        <f t="shared" si="14"/>
        <v>4</v>
      </c>
      <c r="DA8" s="12">
        <f t="shared" si="14"/>
        <v>1</v>
      </c>
      <c r="DB8" s="12">
        <f t="shared" si="14"/>
        <v>2</v>
      </c>
      <c r="DC8" s="12">
        <f t="shared" si="14"/>
        <v>3</v>
      </c>
      <c r="DD8" s="12">
        <f t="shared" si="14"/>
        <v>4</v>
      </c>
      <c r="DE8" s="12">
        <f t="shared" si="14"/>
        <v>1</v>
      </c>
      <c r="DF8" s="12">
        <f t="shared" si="14"/>
        <v>2</v>
      </c>
      <c r="DG8" s="12">
        <f t="shared" si="14"/>
        <v>3</v>
      </c>
      <c r="DH8" s="12">
        <f t="shared" si="14"/>
        <v>4</v>
      </c>
      <c r="DI8" s="12">
        <f t="shared" si="14"/>
        <v>1</v>
      </c>
      <c r="DJ8" s="12">
        <f t="shared" si="14"/>
        <v>2</v>
      </c>
      <c r="DK8" s="12">
        <f t="shared" si="14"/>
        <v>3</v>
      </c>
      <c r="DL8" s="12">
        <f t="shared" si="14"/>
        <v>4</v>
      </c>
    </row>
    <row r="9" spans="1:116" ht="7.5" customHeight="1" x14ac:dyDescent="0.4">
      <c r="G9" s="15"/>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ht="5.5" customHeight="1" x14ac:dyDescent="0.4">
      <c r="D10" s="6"/>
      <c r="E10" s="6"/>
      <c r="F10" s="1"/>
      <c r="G10" s="13"/>
      <c r="H10" s="12"/>
      <c r="I10" s="60"/>
      <c r="J10" s="60"/>
      <c r="K10" s="12"/>
      <c r="L10" s="12"/>
      <c r="M10" s="12"/>
      <c r="N10" s="12"/>
      <c r="O10" s="12"/>
      <c r="P10" s="12"/>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L10" s="13"/>
      <c r="CN10" s="60"/>
    </row>
    <row r="11" spans="1:116" x14ac:dyDescent="0.4">
      <c r="A11" s="31"/>
      <c r="B11" s="31" t="s">
        <v>243</v>
      </c>
      <c r="C11" s="31"/>
      <c r="D11" t="s">
        <v>246</v>
      </c>
      <c r="E11" s="8" t="str">
        <f t="shared" ref="E11:E43" si="15">ROW()&amp;" "&amp;D11</f>
        <v>11 GENASS</v>
      </c>
      <c r="F11" t="s">
        <v>340</v>
      </c>
      <c r="G11" s="66" t="s">
        <v>229</v>
      </c>
      <c r="H11" s="22"/>
      <c r="I11" s="299"/>
      <c r="J11" s="299"/>
      <c r="K11" s="22"/>
      <c r="L11" s="22"/>
      <c r="M11" s="22"/>
      <c r="N11" s="22"/>
      <c r="O11" s="22"/>
      <c r="P11" s="22"/>
      <c r="R11" s="66"/>
      <c r="S11" s="66"/>
      <c r="T11" s="66"/>
      <c r="U11" s="66"/>
      <c r="V11" s="66"/>
      <c r="W11" s="66"/>
      <c r="X11" s="66"/>
      <c r="Y11" s="66"/>
      <c r="Z11" s="66"/>
      <c r="AA11" s="66"/>
      <c r="AB11" s="66"/>
      <c r="AC11" s="66"/>
      <c r="AD11" s="66"/>
      <c r="AE11" s="66"/>
      <c r="AF11" s="66"/>
      <c r="AG11" s="66"/>
      <c r="AH11" s="66"/>
      <c r="AI11" s="66"/>
      <c r="AJ11" s="66"/>
      <c r="AK11" s="66"/>
      <c r="AL11" s="66"/>
      <c r="AM11" s="66"/>
      <c r="AN11" s="66"/>
      <c r="AO11" s="66"/>
      <c r="AP11" s="66"/>
      <c r="AQ11" s="66"/>
      <c r="AR11" s="66"/>
      <c r="AS11" s="66"/>
      <c r="AT11" s="66"/>
      <c r="AU11" s="66"/>
      <c r="AV11" s="66"/>
      <c r="AW11" s="66"/>
      <c r="AX11" s="66"/>
      <c r="AY11" s="66"/>
      <c r="AZ11" s="66"/>
      <c r="BA11" s="66"/>
      <c r="BB11" s="66"/>
      <c r="BC11" s="66"/>
      <c r="BD11" s="66"/>
      <c r="BE11" s="66"/>
      <c r="BF11" s="66"/>
      <c r="BG11" s="66"/>
      <c r="BH11" s="66"/>
      <c r="BI11" s="66"/>
      <c r="BJ11" s="66"/>
      <c r="BK11" s="66"/>
      <c r="BL11" s="66"/>
      <c r="BM11" s="66"/>
      <c r="BN11" s="66"/>
      <c r="BO11" s="66"/>
      <c r="BP11" s="66"/>
      <c r="BQ11" s="66"/>
      <c r="BR11" s="66"/>
      <c r="BS11" s="66"/>
      <c r="BT11" s="66"/>
      <c r="BU11" s="66"/>
      <c r="BV11" s="66"/>
      <c r="BW11" s="66"/>
      <c r="BX11" s="66"/>
      <c r="BY11" s="66"/>
      <c r="BZ11" s="66"/>
      <c r="CA11" s="66"/>
      <c r="CB11" s="66"/>
      <c r="CC11" s="66"/>
      <c r="CD11" s="66"/>
      <c r="CE11" s="66"/>
      <c r="CF11" s="66"/>
      <c r="CG11" s="66"/>
      <c r="CH11" s="66"/>
      <c r="CI11" s="66"/>
      <c r="CJ11" s="66"/>
      <c r="CK11" s="66"/>
      <c r="CL11" s="66"/>
      <c r="CN11" s="299"/>
      <c r="CO11" s="40"/>
      <c r="CP11" s="40"/>
      <c r="CQ11" s="40"/>
      <c r="CR11" s="40"/>
      <c r="CS11" s="40"/>
      <c r="CT11" s="40"/>
      <c r="CU11" s="40"/>
      <c r="CV11" s="40"/>
      <c r="CW11" s="40"/>
      <c r="CX11" s="40"/>
      <c r="CY11" s="40"/>
      <c r="CZ11" s="40"/>
      <c r="DA11" s="40"/>
      <c r="DB11" s="40"/>
      <c r="DC11" s="40"/>
      <c r="DD11" s="40"/>
      <c r="DE11" s="40"/>
      <c r="DF11" s="40"/>
      <c r="DG11" s="40"/>
      <c r="DH11" s="40"/>
      <c r="DI11" s="40"/>
      <c r="DJ11" s="40"/>
      <c r="DK11" s="40"/>
      <c r="DL11" s="40"/>
    </row>
    <row r="12" spans="1:116" x14ac:dyDescent="0.4">
      <c r="A12" s="64"/>
      <c r="B12" t="str">
        <f>E12</f>
        <v>12 GENASS</v>
      </c>
      <c r="D12" t="s">
        <v>246</v>
      </c>
      <c r="E12" t="str">
        <f t="shared" si="15"/>
        <v>12 GENASS</v>
      </c>
      <c r="G12" s="95" t="s">
        <v>230</v>
      </c>
      <c r="H12" s="86">
        <v>0.25</v>
      </c>
      <c r="I12" s="53"/>
      <c r="J12" s="53"/>
      <c r="K12" s="53"/>
      <c r="L12" s="53"/>
      <c r="M12" s="53"/>
      <c r="N12" s="53"/>
      <c r="O12" s="53"/>
      <c r="P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L12" s="53"/>
      <c r="CN12" s="53"/>
    </row>
    <row r="13" spans="1:116" x14ac:dyDescent="0.4">
      <c r="A13" s="64"/>
      <c r="B13" t="str">
        <f>E13</f>
        <v>13 GENASS</v>
      </c>
      <c r="D13" t="s">
        <v>246</v>
      </c>
      <c r="E13" t="str">
        <f t="shared" ref="E13" si="16">ROW()&amp;" "&amp;D13</f>
        <v>13 GENASS</v>
      </c>
      <c r="G13" t="s">
        <v>595</v>
      </c>
      <c r="I13" s="53"/>
      <c r="J13" s="53"/>
      <c r="K13" s="53"/>
      <c r="L13" s="53"/>
      <c r="M13" s="53"/>
      <c r="N13" s="53"/>
      <c r="O13" s="53"/>
      <c r="P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L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c r="DL13" s="53"/>
    </row>
    <row r="14" spans="1:116" x14ac:dyDescent="0.4">
      <c r="A14" s="64"/>
      <c r="B14" t="str">
        <f>E14</f>
        <v>14 GENASS</v>
      </c>
      <c r="D14" t="s">
        <v>246</v>
      </c>
      <c r="E14" t="str">
        <f t="shared" ref="E14" si="17">ROW()&amp;" "&amp;D14</f>
        <v>14 GENASS</v>
      </c>
      <c r="G14" t="s">
        <v>592</v>
      </c>
      <c r="I14" s="53"/>
      <c r="J14" s="53"/>
      <c r="K14" s="53"/>
      <c r="L14" s="53"/>
      <c r="M14" s="53"/>
      <c r="N14" s="53"/>
      <c r="O14" s="53"/>
      <c r="P14" s="53"/>
      <c r="R14" s="53"/>
      <c r="S14" s="53"/>
      <c r="T14" s="53"/>
      <c r="U14" s="53"/>
      <c r="V14" s="53"/>
      <c r="W14" s="53"/>
      <c r="X14" s="53"/>
      <c r="Y14" s="53"/>
      <c r="Z14" s="53"/>
      <c r="AA14" s="53"/>
      <c r="AB14" s="53"/>
      <c r="AC14" s="53"/>
      <c r="AD14" s="53"/>
      <c r="AE14" s="53"/>
      <c r="AF14" s="53"/>
      <c r="AG14" s="53"/>
      <c r="AH14" s="53"/>
      <c r="AI14" s="53"/>
      <c r="AJ14" s="53"/>
      <c r="AK14" s="53"/>
      <c r="AL14" s="53"/>
      <c r="AM14" s="53"/>
      <c r="AN14" s="53"/>
      <c r="AO14" s="53"/>
      <c r="AP14" s="53"/>
      <c r="AQ14" s="53"/>
      <c r="AR14" s="53"/>
      <c r="AS14" s="53"/>
      <c r="AT14" s="53"/>
      <c r="AU14" s="53"/>
      <c r="AV14" s="53"/>
      <c r="AW14" s="53"/>
      <c r="AX14" s="53"/>
      <c r="AY14" s="53"/>
      <c r="AZ14" s="53"/>
      <c r="BA14" s="53"/>
      <c r="BB14" s="53"/>
      <c r="BC14" s="53"/>
      <c r="BD14" s="53"/>
      <c r="BE14" s="53"/>
      <c r="BF14" s="53"/>
      <c r="BG14" s="53"/>
      <c r="BH14" s="53"/>
      <c r="BI14" s="53"/>
      <c r="BJ14" s="53"/>
      <c r="BK14" s="53"/>
      <c r="BL14" s="53"/>
      <c r="BM14" s="53"/>
      <c r="BN14" s="53"/>
      <c r="BO14" s="53"/>
      <c r="BP14" s="53"/>
      <c r="BQ14" s="53"/>
      <c r="BR14" s="53"/>
      <c r="BS14" s="53"/>
      <c r="BT14" s="53"/>
      <c r="BU14" s="53"/>
      <c r="BV14" s="53"/>
      <c r="BW14" s="53"/>
      <c r="BX14" s="53"/>
      <c r="BY14" s="53"/>
      <c r="BZ14" s="53"/>
      <c r="CA14" s="53"/>
      <c r="CB14" s="53"/>
      <c r="CC14" s="53"/>
      <c r="CD14" s="53"/>
      <c r="CE14" s="53"/>
      <c r="CF14" s="53"/>
      <c r="CG14" s="53"/>
      <c r="CH14" s="53"/>
      <c r="CI14" s="53"/>
      <c r="CJ14" s="53"/>
      <c r="CK14" s="53"/>
      <c r="CL14" s="53"/>
      <c r="CN14" s="53"/>
      <c r="CO14" s="53"/>
      <c r="CP14" s="53"/>
      <c r="CQ14" s="53"/>
      <c r="CR14" s="53"/>
      <c r="CS14" s="53"/>
      <c r="CT14" s="53"/>
      <c r="CU14" s="53"/>
      <c r="CV14" s="53"/>
      <c r="CW14" s="53"/>
      <c r="CX14" s="53"/>
      <c r="CY14" s="53"/>
      <c r="CZ14" s="53"/>
      <c r="DA14" s="53"/>
      <c r="DB14" s="53"/>
      <c r="DC14" s="53"/>
      <c r="DD14" s="53"/>
      <c r="DE14" s="53"/>
      <c r="DF14" s="53"/>
      <c r="DG14" s="53"/>
      <c r="DH14" s="53"/>
      <c r="DI14" s="53"/>
      <c r="DJ14" s="53"/>
      <c r="DK14" s="53"/>
      <c r="DL14" s="53"/>
    </row>
    <row r="15" spans="1:116" x14ac:dyDescent="0.4">
      <c r="A15" s="221"/>
      <c r="B15" s="31" t="s">
        <v>475</v>
      </c>
      <c r="G15" s="224"/>
      <c r="H15" s="174"/>
      <c r="I15" s="197"/>
      <c r="J15" s="197"/>
      <c r="K15" s="197"/>
      <c r="L15" s="197"/>
      <c r="M15" s="197"/>
      <c r="N15" s="197"/>
      <c r="O15" s="197"/>
      <c r="P15" s="197"/>
      <c r="R15" s="197"/>
      <c r="S15" s="197"/>
      <c r="T15" s="197"/>
      <c r="U15" s="197"/>
      <c r="V15" s="197"/>
      <c r="W15" s="197"/>
      <c r="X15" s="197"/>
      <c r="Y15" s="197"/>
      <c r="Z15" s="197"/>
      <c r="AA15" s="197"/>
      <c r="AB15" s="197"/>
      <c r="AC15" s="197"/>
      <c r="AD15" s="197"/>
      <c r="AE15" s="197"/>
      <c r="AF15" s="197"/>
      <c r="AG15" s="197"/>
      <c r="AH15" s="197"/>
      <c r="AI15" s="197"/>
      <c r="AJ15" s="197"/>
      <c r="AK15" s="197"/>
      <c r="AL15" s="197"/>
      <c r="AM15" s="197"/>
      <c r="AN15" s="197"/>
      <c r="AO15" s="197"/>
      <c r="AP15" s="197"/>
      <c r="AQ15" s="197"/>
      <c r="AR15" s="197"/>
      <c r="AS15" s="197"/>
      <c r="AT15" s="197"/>
      <c r="AU15" s="197"/>
      <c r="AV15" s="197"/>
      <c r="AW15" s="197"/>
      <c r="AX15" s="197"/>
      <c r="AY15" s="197"/>
      <c r="AZ15" s="197"/>
      <c r="BA15" s="197"/>
      <c r="BB15" s="197"/>
      <c r="BC15" s="197"/>
      <c r="BD15" s="197"/>
      <c r="BE15" s="197"/>
      <c r="BF15" s="197"/>
      <c r="BG15" s="197"/>
      <c r="BH15" s="197"/>
      <c r="BI15" s="197"/>
      <c r="BJ15" s="197"/>
      <c r="BK15" s="197"/>
      <c r="BL15" s="197"/>
      <c r="BM15" s="197"/>
      <c r="BN15" s="197"/>
      <c r="BO15" s="197"/>
      <c r="BP15" s="197"/>
      <c r="BQ15" s="197"/>
      <c r="BR15" s="197"/>
      <c r="BS15" s="197"/>
      <c r="BT15" s="197"/>
      <c r="BU15" s="197"/>
      <c r="BV15" s="197"/>
      <c r="BW15" s="197"/>
      <c r="BX15" s="197"/>
      <c r="BY15" s="197"/>
      <c r="BZ15" s="197"/>
      <c r="CA15" s="197"/>
      <c r="CB15" s="197"/>
      <c r="CC15" s="197"/>
      <c r="CD15" s="197"/>
      <c r="CE15" s="197"/>
      <c r="CF15" s="197"/>
      <c r="CG15" s="197"/>
      <c r="CH15" s="197"/>
      <c r="CI15" s="197"/>
      <c r="CJ15" s="197"/>
      <c r="CK15" s="197"/>
      <c r="CL15" s="197"/>
      <c r="CN15" s="197"/>
      <c r="CO15" s="197"/>
      <c r="CP15" s="197"/>
      <c r="CQ15" s="197"/>
      <c r="CR15" s="197"/>
      <c r="CS15" s="197"/>
      <c r="CT15" s="197"/>
      <c r="CU15" s="197"/>
      <c r="CV15" s="197"/>
      <c r="CW15" s="197"/>
      <c r="CX15" s="197"/>
      <c r="CY15" s="197"/>
      <c r="CZ15" s="197"/>
      <c r="DA15" s="197"/>
      <c r="DB15" s="197"/>
      <c r="DC15" s="197"/>
      <c r="DD15" s="197"/>
      <c r="DE15" s="197"/>
      <c r="DF15" s="197"/>
      <c r="DG15" s="197"/>
      <c r="DH15" s="197"/>
      <c r="DI15" s="197"/>
      <c r="DJ15" s="197"/>
      <c r="DK15" s="197"/>
      <c r="DL15" s="197"/>
    </row>
    <row r="16" spans="1:116" x14ac:dyDescent="0.4">
      <c r="A16" s="221"/>
      <c r="G16" s="174" t="s">
        <v>461</v>
      </c>
      <c r="H16" s="174"/>
      <c r="I16" s="197"/>
      <c r="J16" s="197"/>
      <c r="K16" s="174"/>
      <c r="L16" s="174"/>
      <c r="M16" s="174"/>
      <c r="N16" s="174"/>
      <c r="O16" s="174"/>
      <c r="P16" s="174"/>
      <c r="R16" s="197">
        <v>10000</v>
      </c>
      <c r="S16" s="197">
        <v>10000</v>
      </c>
      <c r="T16" s="197">
        <v>10000</v>
      </c>
      <c r="U16" s="197">
        <v>10000</v>
      </c>
      <c r="V16" s="197">
        <v>10000</v>
      </c>
      <c r="W16" s="197">
        <v>10000</v>
      </c>
      <c r="X16" s="197">
        <v>10000</v>
      </c>
      <c r="Y16" s="197">
        <v>10000</v>
      </c>
      <c r="Z16" s="197">
        <v>10000</v>
      </c>
      <c r="AA16" s="197">
        <v>10000</v>
      </c>
      <c r="AB16" s="197">
        <v>10000</v>
      </c>
      <c r="AC16" s="197">
        <v>10000</v>
      </c>
      <c r="AD16" s="197">
        <v>10000</v>
      </c>
      <c r="AE16" s="197">
        <v>10000</v>
      </c>
      <c r="AF16" s="197">
        <v>10000</v>
      </c>
      <c r="AG16" s="197">
        <v>10000</v>
      </c>
      <c r="AH16" s="197">
        <v>10000</v>
      </c>
      <c r="AI16" s="197">
        <v>10000</v>
      </c>
      <c r="AJ16" s="197">
        <v>10000</v>
      </c>
      <c r="AK16" s="197">
        <v>10000</v>
      </c>
      <c r="AL16" s="197">
        <v>10000</v>
      </c>
      <c r="AM16" s="197">
        <v>10000</v>
      </c>
      <c r="AN16" s="197">
        <v>10000</v>
      </c>
      <c r="AO16" s="197">
        <v>10000</v>
      </c>
      <c r="AP16" s="197">
        <v>10000</v>
      </c>
      <c r="AQ16" s="197">
        <v>10000</v>
      </c>
      <c r="AR16" s="197">
        <v>10000</v>
      </c>
      <c r="AS16" s="197">
        <v>10000</v>
      </c>
      <c r="AT16" s="197">
        <v>10000</v>
      </c>
      <c r="AU16" s="197">
        <v>10000</v>
      </c>
      <c r="AV16" s="197">
        <v>10000</v>
      </c>
      <c r="AW16" s="197">
        <v>10000</v>
      </c>
      <c r="AX16" s="197">
        <v>10000</v>
      </c>
      <c r="AY16" s="197">
        <v>10000</v>
      </c>
      <c r="AZ16" s="197">
        <v>10000</v>
      </c>
      <c r="BA16" s="197">
        <v>10000</v>
      </c>
      <c r="BB16" s="197">
        <v>10000</v>
      </c>
      <c r="BC16" s="197">
        <v>10000</v>
      </c>
      <c r="BD16" s="197">
        <v>10000</v>
      </c>
      <c r="BE16" s="197">
        <v>10000</v>
      </c>
      <c r="BF16" s="197">
        <v>10000</v>
      </c>
      <c r="BG16" s="197">
        <v>10000</v>
      </c>
      <c r="BH16" s="197">
        <v>10000</v>
      </c>
      <c r="BI16" s="197">
        <v>10000</v>
      </c>
      <c r="BJ16" s="197">
        <v>10000</v>
      </c>
      <c r="BK16" s="197">
        <v>10000</v>
      </c>
      <c r="BL16" s="197">
        <v>10000</v>
      </c>
      <c r="BM16" s="197">
        <v>10000</v>
      </c>
      <c r="BN16" s="197">
        <v>10000</v>
      </c>
      <c r="BO16" s="197">
        <v>10000</v>
      </c>
      <c r="BP16" s="197">
        <v>10000</v>
      </c>
      <c r="BQ16" s="197">
        <v>10000</v>
      </c>
      <c r="BR16" s="197">
        <v>10000</v>
      </c>
      <c r="BS16" s="197">
        <v>10000</v>
      </c>
      <c r="BT16" s="197">
        <v>10000</v>
      </c>
      <c r="BU16" s="197">
        <v>10000</v>
      </c>
      <c r="BV16" s="197">
        <v>10000</v>
      </c>
      <c r="BW16" s="197">
        <v>10000</v>
      </c>
      <c r="BX16" s="197">
        <v>10000</v>
      </c>
      <c r="BY16" s="197">
        <v>10000</v>
      </c>
      <c r="BZ16" s="197">
        <v>10000</v>
      </c>
      <c r="CA16" s="197">
        <v>10000</v>
      </c>
      <c r="CB16" s="197">
        <v>10000</v>
      </c>
      <c r="CC16" s="197">
        <v>10000</v>
      </c>
      <c r="CD16" s="197">
        <v>10000</v>
      </c>
      <c r="CE16" s="197">
        <v>10000</v>
      </c>
      <c r="CF16" s="197">
        <v>10000</v>
      </c>
      <c r="CG16" s="197">
        <v>10000</v>
      </c>
      <c r="CH16" s="197">
        <v>10000</v>
      </c>
      <c r="CI16" s="197">
        <v>10000</v>
      </c>
      <c r="CJ16" s="197">
        <v>10000</v>
      </c>
      <c r="CK16" s="197">
        <v>10000</v>
      </c>
      <c r="CL16" s="197">
        <v>10000</v>
      </c>
      <c r="CN16" s="197"/>
      <c r="CO16" s="231">
        <v>10000</v>
      </c>
      <c r="CP16" s="231">
        <v>10000</v>
      </c>
      <c r="CQ16" s="231">
        <v>10000</v>
      </c>
      <c r="CR16" s="231">
        <v>10000</v>
      </c>
      <c r="CS16" s="231">
        <v>10000</v>
      </c>
      <c r="CT16" s="231">
        <v>10000</v>
      </c>
      <c r="CU16" s="231">
        <v>10000</v>
      </c>
      <c r="CV16" s="231">
        <v>10000</v>
      </c>
      <c r="CW16" s="231">
        <v>10000</v>
      </c>
      <c r="CX16" s="231">
        <v>10000</v>
      </c>
      <c r="CY16" s="231">
        <v>10000</v>
      </c>
      <c r="CZ16" s="231">
        <v>10000</v>
      </c>
      <c r="DA16" s="231">
        <v>10000</v>
      </c>
      <c r="DB16" s="231">
        <v>10000</v>
      </c>
      <c r="DC16" s="231">
        <v>10000</v>
      </c>
      <c r="DD16" s="231">
        <v>10000</v>
      </c>
      <c r="DE16" s="231">
        <v>10000</v>
      </c>
      <c r="DF16" s="231">
        <v>10000</v>
      </c>
      <c r="DG16" s="231">
        <v>10000</v>
      </c>
      <c r="DH16" s="231">
        <v>10000</v>
      </c>
      <c r="DI16" s="231">
        <v>10000</v>
      </c>
      <c r="DJ16" s="231">
        <v>10000</v>
      </c>
      <c r="DK16" s="231">
        <v>10000</v>
      </c>
      <c r="DL16" s="231">
        <v>10000</v>
      </c>
    </row>
    <row r="17" spans="1:116" x14ac:dyDescent="0.4">
      <c r="A17" s="221"/>
      <c r="G17" s="174" t="s">
        <v>462</v>
      </c>
      <c r="H17" s="174"/>
      <c r="I17" s="197"/>
      <c r="J17" s="197"/>
      <c r="K17" s="197"/>
      <c r="L17" s="197"/>
      <c r="M17" s="197"/>
      <c r="N17" s="197"/>
      <c r="O17" s="197"/>
      <c r="P17" s="197"/>
      <c r="R17" s="222">
        <v>5000</v>
      </c>
      <c r="S17" s="222">
        <v>5000</v>
      </c>
      <c r="T17" s="222">
        <v>5000</v>
      </c>
      <c r="U17" s="222">
        <v>5000</v>
      </c>
      <c r="V17" s="222">
        <v>5000</v>
      </c>
      <c r="W17" s="222">
        <v>5000</v>
      </c>
      <c r="X17" s="222">
        <v>5000</v>
      </c>
      <c r="Y17" s="222">
        <v>5000</v>
      </c>
      <c r="Z17" s="222">
        <v>5000</v>
      </c>
      <c r="AA17" s="222">
        <v>5000</v>
      </c>
      <c r="AB17" s="222">
        <v>5000</v>
      </c>
      <c r="AC17" s="222">
        <v>5000</v>
      </c>
      <c r="AD17" s="222">
        <v>5000</v>
      </c>
      <c r="AE17" s="222">
        <v>5000</v>
      </c>
      <c r="AF17" s="222">
        <v>5000</v>
      </c>
      <c r="AG17" s="222">
        <v>5000</v>
      </c>
      <c r="AH17" s="222">
        <v>5000</v>
      </c>
      <c r="AI17" s="222">
        <v>5000</v>
      </c>
      <c r="AJ17" s="222">
        <v>5000</v>
      </c>
      <c r="AK17" s="222">
        <v>5000</v>
      </c>
      <c r="AL17" s="222">
        <v>5000</v>
      </c>
      <c r="AM17" s="222">
        <v>5000</v>
      </c>
      <c r="AN17" s="222">
        <v>5000</v>
      </c>
      <c r="AO17" s="222">
        <v>5000</v>
      </c>
      <c r="AP17" s="222">
        <v>5000</v>
      </c>
      <c r="AQ17" s="222">
        <v>5000</v>
      </c>
      <c r="AR17" s="222">
        <v>5000</v>
      </c>
      <c r="AS17" s="222">
        <v>5000</v>
      </c>
      <c r="AT17" s="222">
        <v>5000</v>
      </c>
      <c r="AU17" s="222">
        <v>5000</v>
      </c>
      <c r="AV17" s="222">
        <v>5000</v>
      </c>
      <c r="AW17" s="222">
        <v>5000</v>
      </c>
      <c r="AX17" s="222">
        <v>5000</v>
      </c>
      <c r="AY17" s="222">
        <v>5000</v>
      </c>
      <c r="AZ17" s="222">
        <v>5000</v>
      </c>
      <c r="BA17" s="222">
        <v>5000</v>
      </c>
      <c r="BB17" s="222">
        <v>5000</v>
      </c>
      <c r="BC17" s="222">
        <v>5000</v>
      </c>
      <c r="BD17" s="222">
        <v>5000</v>
      </c>
      <c r="BE17" s="222">
        <v>5000</v>
      </c>
      <c r="BF17" s="222">
        <v>5000</v>
      </c>
      <c r="BG17" s="222">
        <v>5000</v>
      </c>
      <c r="BH17" s="222">
        <v>5000</v>
      </c>
      <c r="BI17" s="222">
        <v>5000</v>
      </c>
      <c r="BJ17" s="222">
        <v>5000</v>
      </c>
      <c r="BK17" s="222">
        <v>5000</v>
      </c>
      <c r="BL17" s="222">
        <v>5000</v>
      </c>
      <c r="BM17" s="222">
        <v>5000</v>
      </c>
      <c r="BN17" s="222">
        <v>5000</v>
      </c>
      <c r="BO17" s="222">
        <v>5000</v>
      </c>
      <c r="BP17" s="222">
        <v>5000</v>
      </c>
      <c r="BQ17" s="222">
        <v>5000</v>
      </c>
      <c r="BR17" s="222">
        <v>5000</v>
      </c>
      <c r="BS17" s="222">
        <v>5000</v>
      </c>
      <c r="BT17" s="222">
        <v>5000</v>
      </c>
      <c r="BU17" s="222">
        <v>5000</v>
      </c>
      <c r="BV17" s="222">
        <v>5000</v>
      </c>
      <c r="BW17" s="222">
        <v>5000</v>
      </c>
      <c r="BX17" s="222">
        <v>5000</v>
      </c>
      <c r="BY17" s="222">
        <v>5000</v>
      </c>
      <c r="BZ17" s="222">
        <v>5000</v>
      </c>
      <c r="CA17" s="222">
        <v>5000</v>
      </c>
      <c r="CB17" s="222">
        <v>5000</v>
      </c>
      <c r="CC17" s="222">
        <v>5000</v>
      </c>
      <c r="CD17" s="222">
        <v>5000</v>
      </c>
      <c r="CE17" s="222">
        <v>5000</v>
      </c>
      <c r="CF17" s="222">
        <v>5000</v>
      </c>
      <c r="CG17" s="222">
        <v>5000</v>
      </c>
      <c r="CH17" s="222">
        <v>5000</v>
      </c>
      <c r="CI17" s="222">
        <v>5000</v>
      </c>
      <c r="CJ17" s="222">
        <v>5000</v>
      </c>
      <c r="CK17" s="222">
        <v>5000</v>
      </c>
      <c r="CL17" s="222">
        <v>5000</v>
      </c>
      <c r="CN17" s="197"/>
      <c r="CO17" s="231">
        <v>5000</v>
      </c>
      <c r="CP17" s="231">
        <v>5000</v>
      </c>
      <c r="CQ17" s="231">
        <v>5000</v>
      </c>
      <c r="CR17" s="231">
        <v>5000</v>
      </c>
      <c r="CS17" s="231">
        <v>5000</v>
      </c>
      <c r="CT17" s="231">
        <v>5000</v>
      </c>
      <c r="CU17" s="231">
        <v>5000</v>
      </c>
      <c r="CV17" s="231">
        <v>5000</v>
      </c>
      <c r="CW17" s="231">
        <v>5000</v>
      </c>
      <c r="CX17" s="231">
        <v>5000</v>
      </c>
      <c r="CY17" s="231">
        <v>5000</v>
      </c>
      <c r="CZ17" s="231">
        <v>5000</v>
      </c>
      <c r="DA17" s="231">
        <v>5000</v>
      </c>
      <c r="DB17" s="231">
        <v>5000</v>
      </c>
      <c r="DC17" s="231">
        <v>5000</v>
      </c>
      <c r="DD17" s="231">
        <v>5000</v>
      </c>
      <c r="DE17" s="231">
        <v>5000</v>
      </c>
      <c r="DF17" s="231">
        <v>5000</v>
      </c>
      <c r="DG17" s="231">
        <v>5000</v>
      </c>
      <c r="DH17" s="231">
        <v>5000</v>
      </c>
      <c r="DI17" s="231">
        <v>5000</v>
      </c>
      <c r="DJ17" s="231">
        <v>5000</v>
      </c>
      <c r="DK17" s="231">
        <v>5000</v>
      </c>
      <c r="DL17" s="231">
        <v>5000</v>
      </c>
    </row>
    <row r="18" spans="1:116" x14ac:dyDescent="0.4">
      <c r="A18" s="221"/>
      <c r="G18" s="174" t="s">
        <v>463</v>
      </c>
      <c r="H18" s="174"/>
      <c r="I18" s="197"/>
      <c r="J18" s="197"/>
      <c r="K18" s="197"/>
      <c r="L18" s="197"/>
      <c r="M18" s="197"/>
      <c r="N18" s="197"/>
      <c r="O18" s="197"/>
      <c r="P18" s="197"/>
      <c r="R18" s="197">
        <v>20000</v>
      </c>
      <c r="S18" s="197">
        <v>20000</v>
      </c>
      <c r="T18" s="197">
        <v>20000</v>
      </c>
      <c r="U18" s="197">
        <v>20000</v>
      </c>
      <c r="V18" s="197">
        <v>20000</v>
      </c>
      <c r="W18" s="197">
        <v>20000</v>
      </c>
      <c r="X18" s="197">
        <v>20000</v>
      </c>
      <c r="Y18" s="197">
        <v>20000</v>
      </c>
      <c r="Z18" s="197">
        <v>20000</v>
      </c>
      <c r="AA18" s="197">
        <v>20000</v>
      </c>
      <c r="AB18" s="197">
        <v>20000</v>
      </c>
      <c r="AC18" s="197">
        <v>20000</v>
      </c>
      <c r="AD18" s="197">
        <v>20000</v>
      </c>
      <c r="AE18" s="197">
        <v>20000</v>
      </c>
      <c r="AF18" s="197">
        <v>20000</v>
      </c>
      <c r="AG18" s="197">
        <v>20000</v>
      </c>
      <c r="AH18" s="197">
        <v>20000</v>
      </c>
      <c r="AI18" s="197">
        <v>20000</v>
      </c>
      <c r="AJ18" s="197">
        <v>20000</v>
      </c>
      <c r="AK18" s="197">
        <v>20000</v>
      </c>
      <c r="AL18" s="197">
        <v>20000</v>
      </c>
      <c r="AM18" s="197">
        <v>20000</v>
      </c>
      <c r="AN18" s="197">
        <v>20000</v>
      </c>
      <c r="AO18" s="197">
        <v>20000</v>
      </c>
      <c r="AP18" s="197">
        <v>20000</v>
      </c>
      <c r="AQ18" s="197">
        <v>20000</v>
      </c>
      <c r="AR18" s="197">
        <v>20000</v>
      </c>
      <c r="AS18" s="197">
        <v>20000</v>
      </c>
      <c r="AT18" s="197">
        <v>20000</v>
      </c>
      <c r="AU18" s="197">
        <v>20000</v>
      </c>
      <c r="AV18" s="197">
        <v>20000</v>
      </c>
      <c r="AW18" s="197">
        <v>20000</v>
      </c>
      <c r="AX18" s="197">
        <v>20000</v>
      </c>
      <c r="AY18" s="197">
        <v>20000</v>
      </c>
      <c r="AZ18" s="197">
        <v>20000</v>
      </c>
      <c r="BA18" s="197">
        <v>20000</v>
      </c>
      <c r="BB18" s="197">
        <v>20000</v>
      </c>
      <c r="BC18" s="197">
        <v>20000</v>
      </c>
      <c r="BD18" s="197">
        <v>20000</v>
      </c>
      <c r="BE18" s="197">
        <v>20000</v>
      </c>
      <c r="BF18" s="197">
        <v>20000</v>
      </c>
      <c r="BG18" s="197">
        <v>20000</v>
      </c>
      <c r="BH18" s="197">
        <v>20000</v>
      </c>
      <c r="BI18" s="197">
        <v>20000</v>
      </c>
      <c r="BJ18" s="197">
        <v>20000</v>
      </c>
      <c r="BK18" s="197">
        <v>20000</v>
      </c>
      <c r="BL18" s="197">
        <v>20000</v>
      </c>
      <c r="BM18" s="197">
        <v>20000</v>
      </c>
      <c r="BN18" s="197">
        <v>20000</v>
      </c>
      <c r="BO18" s="197">
        <v>20000</v>
      </c>
      <c r="BP18" s="197">
        <v>20000</v>
      </c>
      <c r="BQ18" s="197">
        <v>20000</v>
      </c>
      <c r="BR18" s="197">
        <v>20000</v>
      </c>
      <c r="BS18" s="197">
        <v>20000</v>
      </c>
      <c r="BT18" s="197">
        <v>20000</v>
      </c>
      <c r="BU18" s="197">
        <v>20000</v>
      </c>
      <c r="BV18" s="197">
        <v>20000</v>
      </c>
      <c r="BW18" s="197">
        <v>20000</v>
      </c>
      <c r="BX18" s="197">
        <v>20000</v>
      </c>
      <c r="BY18" s="197">
        <v>20000</v>
      </c>
      <c r="BZ18" s="197">
        <v>20000</v>
      </c>
      <c r="CA18" s="197">
        <v>20000</v>
      </c>
      <c r="CB18" s="197">
        <v>20000</v>
      </c>
      <c r="CC18" s="197">
        <v>20000</v>
      </c>
      <c r="CD18" s="197">
        <v>20000</v>
      </c>
      <c r="CE18" s="197">
        <v>20000</v>
      </c>
      <c r="CF18" s="197">
        <v>20000</v>
      </c>
      <c r="CG18" s="197">
        <v>20000</v>
      </c>
      <c r="CH18" s="197">
        <v>20000</v>
      </c>
      <c r="CI18" s="197">
        <v>20000</v>
      </c>
      <c r="CJ18" s="197">
        <v>20000</v>
      </c>
      <c r="CK18" s="197">
        <v>20000</v>
      </c>
      <c r="CL18" s="197">
        <v>20000</v>
      </c>
      <c r="CN18" s="197"/>
      <c r="CO18" s="231">
        <v>20000</v>
      </c>
      <c r="CP18" s="231">
        <v>20000</v>
      </c>
      <c r="CQ18" s="231">
        <v>20000</v>
      </c>
      <c r="CR18" s="231">
        <v>20000</v>
      </c>
      <c r="CS18" s="231">
        <v>20000</v>
      </c>
      <c r="CT18" s="231">
        <v>20000</v>
      </c>
      <c r="CU18" s="231">
        <v>20000</v>
      </c>
      <c r="CV18" s="231">
        <v>20000</v>
      </c>
      <c r="CW18" s="231">
        <v>20000</v>
      </c>
      <c r="CX18" s="231">
        <v>20000</v>
      </c>
      <c r="CY18" s="231">
        <v>20000</v>
      </c>
      <c r="CZ18" s="231">
        <v>20000</v>
      </c>
      <c r="DA18" s="231">
        <v>20000</v>
      </c>
      <c r="DB18" s="231">
        <v>20000</v>
      </c>
      <c r="DC18" s="231">
        <v>20000</v>
      </c>
      <c r="DD18" s="231">
        <v>20000</v>
      </c>
      <c r="DE18" s="231">
        <v>20000</v>
      </c>
      <c r="DF18" s="231">
        <v>20000</v>
      </c>
      <c r="DG18" s="231">
        <v>20000</v>
      </c>
      <c r="DH18" s="231">
        <v>20000</v>
      </c>
      <c r="DI18" s="231">
        <v>20000</v>
      </c>
      <c r="DJ18" s="231">
        <v>20000</v>
      </c>
      <c r="DK18" s="231">
        <v>20000</v>
      </c>
      <c r="DL18" s="231">
        <v>20000</v>
      </c>
    </row>
    <row r="19" spans="1:116" x14ac:dyDescent="0.4">
      <c r="A19" s="221"/>
      <c r="G19" s="174" t="s">
        <v>464</v>
      </c>
      <c r="H19" s="174"/>
      <c r="I19" s="197"/>
      <c r="J19" s="197"/>
      <c r="K19" s="197"/>
      <c r="L19" s="197"/>
      <c r="M19" s="197"/>
      <c r="N19" s="197"/>
      <c r="O19" s="197"/>
      <c r="P19" s="197"/>
      <c r="R19" s="222">
        <v>2000</v>
      </c>
      <c r="S19" s="222">
        <v>2000</v>
      </c>
      <c r="T19" s="222">
        <v>2000</v>
      </c>
      <c r="U19" s="222">
        <v>2000</v>
      </c>
      <c r="V19" s="222">
        <v>2000</v>
      </c>
      <c r="W19" s="222">
        <v>2000</v>
      </c>
      <c r="X19" s="222">
        <v>2000</v>
      </c>
      <c r="Y19" s="222">
        <v>2000</v>
      </c>
      <c r="Z19" s="222">
        <v>2000</v>
      </c>
      <c r="AA19" s="222">
        <v>2000</v>
      </c>
      <c r="AB19" s="222">
        <v>2000</v>
      </c>
      <c r="AC19" s="222">
        <v>2000</v>
      </c>
      <c r="AD19" s="222">
        <v>2000</v>
      </c>
      <c r="AE19" s="222">
        <v>2000</v>
      </c>
      <c r="AF19" s="222">
        <v>2000</v>
      </c>
      <c r="AG19" s="222">
        <v>2000</v>
      </c>
      <c r="AH19" s="222">
        <v>2000</v>
      </c>
      <c r="AI19" s="222">
        <v>2000</v>
      </c>
      <c r="AJ19" s="222">
        <v>2000</v>
      </c>
      <c r="AK19" s="222">
        <v>2000</v>
      </c>
      <c r="AL19" s="222">
        <v>2000</v>
      </c>
      <c r="AM19" s="222">
        <v>2000</v>
      </c>
      <c r="AN19" s="222">
        <v>2000</v>
      </c>
      <c r="AO19" s="222">
        <v>2000</v>
      </c>
      <c r="AP19" s="222">
        <v>2000</v>
      </c>
      <c r="AQ19" s="222">
        <v>2000</v>
      </c>
      <c r="AR19" s="222">
        <v>2000</v>
      </c>
      <c r="AS19" s="222">
        <v>2000</v>
      </c>
      <c r="AT19" s="222">
        <v>2000</v>
      </c>
      <c r="AU19" s="222">
        <v>2000</v>
      </c>
      <c r="AV19" s="222">
        <v>2000</v>
      </c>
      <c r="AW19" s="222">
        <v>2000</v>
      </c>
      <c r="AX19" s="222">
        <v>2000</v>
      </c>
      <c r="AY19" s="222">
        <v>2000</v>
      </c>
      <c r="AZ19" s="222">
        <v>2000</v>
      </c>
      <c r="BA19" s="222">
        <v>2000</v>
      </c>
      <c r="BB19" s="222">
        <v>2000</v>
      </c>
      <c r="BC19" s="222">
        <v>2000</v>
      </c>
      <c r="BD19" s="222">
        <v>2000</v>
      </c>
      <c r="BE19" s="222">
        <v>2000</v>
      </c>
      <c r="BF19" s="222">
        <v>2000</v>
      </c>
      <c r="BG19" s="222">
        <v>2000</v>
      </c>
      <c r="BH19" s="222">
        <v>2000</v>
      </c>
      <c r="BI19" s="222">
        <v>2000</v>
      </c>
      <c r="BJ19" s="222">
        <v>2000</v>
      </c>
      <c r="BK19" s="222">
        <v>2000</v>
      </c>
      <c r="BL19" s="222">
        <v>2000</v>
      </c>
      <c r="BM19" s="222">
        <v>2000</v>
      </c>
      <c r="BN19" s="222">
        <v>2000</v>
      </c>
      <c r="BO19" s="222">
        <v>2000</v>
      </c>
      <c r="BP19" s="222">
        <v>2000</v>
      </c>
      <c r="BQ19" s="222">
        <v>2000</v>
      </c>
      <c r="BR19" s="222">
        <v>2000</v>
      </c>
      <c r="BS19" s="222">
        <v>2000</v>
      </c>
      <c r="BT19" s="222">
        <v>2000</v>
      </c>
      <c r="BU19" s="222">
        <v>2000</v>
      </c>
      <c r="BV19" s="222">
        <v>2000</v>
      </c>
      <c r="BW19" s="222">
        <v>2000</v>
      </c>
      <c r="BX19" s="222">
        <v>2000</v>
      </c>
      <c r="BY19" s="222">
        <v>2000</v>
      </c>
      <c r="BZ19" s="222">
        <v>2000</v>
      </c>
      <c r="CA19" s="222">
        <v>2000</v>
      </c>
      <c r="CB19" s="222">
        <v>2000</v>
      </c>
      <c r="CC19" s="222">
        <v>2000</v>
      </c>
      <c r="CD19" s="222">
        <v>2000</v>
      </c>
      <c r="CE19" s="222">
        <v>2000</v>
      </c>
      <c r="CF19" s="222">
        <v>2000</v>
      </c>
      <c r="CG19" s="222">
        <v>2000</v>
      </c>
      <c r="CH19" s="222">
        <v>2000</v>
      </c>
      <c r="CI19" s="222">
        <v>2000</v>
      </c>
      <c r="CJ19" s="222">
        <v>2000</v>
      </c>
      <c r="CK19" s="222">
        <v>2000</v>
      </c>
      <c r="CL19" s="222">
        <v>2000</v>
      </c>
      <c r="CN19" s="197"/>
      <c r="CO19" s="231">
        <v>6000</v>
      </c>
      <c r="CP19" s="231">
        <v>6000</v>
      </c>
      <c r="CQ19" s="231">
        <v>6000</v>
      </c>
      <c r="CR19" s="231">
        <v>6000</v>
      </c>
      <c r="CS19" s="231">
        <v>6000</v>
      </c>
      <c r="CT19" s="231">
        <v>6000</v>
      </c>
      <c r="CU19" s="231">
        <v>6000</v>
      </c>
      <c r="CV19" s="231">
        <v>6000</v>
      </c>
      <c r="CW19" s="231">
        <v>6000</v>
      </c>
      <c r="CX19" s="231">
        <v>6000</v>
      </c>
      <c r="CY19" s="231">
        <v>6000</v>
      </c>
      <c r="CZ19" s="231">
        <v>6000</v>
      </c>
      <c r="DA19" s="231">
        <v>6000</v>
      </c>
      <c r="DB19" s="231">
        <v>6000</v>
      </c>
      <c r="DC19" s="231">
        <v>6000</v>
      </c>
      <c r="DD19" s="231">
        <v>6000</v>
      </c>
      <c r="DE19" s="231">
        <v>6000</v>
      </c>
      <c r="DF19" s="231">
        <v>6000</v>
      </c>
      <c r="DG19" s="231">
        <v>6000</v>
      </c>
      <c r="DH19" s="231">
        <v>6000</v>
      </c>
      <c r="DI19" s="231">
        <v>6000</v>
      </c>
      <c r="DJ19" s="231">
        <v>6000</v>
      </c>
      <c r="DK19" s="231">
        <v>6000</v>
      </c>
      <c r="DL19" s="231">
        <v>6000</v>
      </c>
    </row>
    <row r="20" spans="1:116" x14ac:dyDescent="0.4">
      <c r="A20" s="221"/>
      <c r="G20" s="174" t="str">
        <f>G16</f>
        <v>Primary revenue driver</v>
      </c>
      <c r="H20" s="174"/>
      <c r="I20" s="197"/>
      <c r="J20" s="197"/>
      <c r="K20" s="197"/>
      <c r="L20" s="197"/>
      <c r="M20" s="197"/>
      <c r="N20" s="197"/>
      <c r="O20" s="197"/>
      <c r="P20" s="197"/>
      <c r="R20" s="223" t="str">
        <f>ADDRESS(ROW(R16),COLUMN(R16),2)</f>
        <v>R$16</v>
      </c>
      <c r="S20" s="223" t="str">
        <f t="shared" ref="S20:CD20" si="18">ADDRESS(ROW(S16),COLUMN(S16),2)</f>
        <v>S$16</v>
      </c>
      <c r="T20" s="223" t="str">
        <f t="shared" si="18"/>
        <v>T$16</v>
      </c>
      <c r="U20" s="223" t="str">
        <f t="shared" si="18"/>
        <v>U$16</v>
      </c>
      <c r="V20" s="223" t="str">
        <f t="shared" si="18"/>
        <v>V$16</v>
      </c>
      <c r="W20" s="223" t="str">
        <f t="shared" si="18"/>
        <v>W$16</v>
      </c>
      <c r="X20" s="223" t="str">
        <f t="shared" si="18"/>
        <v>X$16</v>
      </c>
      <c r="Y20" s="223" t="str">
        <f t="shared" si="18"/>
        <v>Y$16</v>
      </c>
      <c r="Z20" s="223" t="str">
        <f t="shared" si="18"/>
        <v>Z$16</v>
      </c>
      <c r="AA20" s="223" t="str">
        <f t="shared" si="18"/>
        <v>AA$16</v>
      </c>
      <c r="AB20" s="223" t="str">
        <f t="shared" si="18"/>
        <v>AB$16</v>
      </c>
      <c r="AC20" s="223" t="str">
        <f t="shared" si="18"/>
        <v>AC$16</v>
      </c>
      <c r="AD20" s="223" t="str">
        <f t="shared" si="18"/>
        <v>AD$16</v>
      </c>
      <c r="AE20" s="223" t="str">
        <f t="shared" si="18"/>
        <v>AE$16</v>
      </c>
      <c r="AF20" s="223" t="str">
        <f t="shared" si="18"/>
        <v>AF$16</v>
      </c>
      <c r="AG20" s="223" t="str">
        <f t="shared" si="18"/>
        <v>AG$16</v>
      </c>
      <c r="AH20" s="223" t="str">
        <f t="shared" si="18"/>
        <v>AH$16</v>
      </c>
      <c r="AI20" s="223" t="str">
        <f t="shared" si="18"/>
        <v>AI$16</v>
      </c>
      <c r="AJ20" s="223" t="str">
        <f t="shared" si="18"/>
        <v>AJ$16</v>
      </c>
      <c r="AK20" s="223" t="str">
        <f t="shared" si="18"/>
        <v>AK$16</v>
      </c>
      <c r="AL20" s="223" t="str">
        <f t="shared" si="18"/>
        <v>AL$16</v>
      </c>
      <c r="AM20" s="223" t="str">
        <f t="shared" si="18"/>
        <v>AM$16</v>
      </c>
      <c r="AN20" s="223" t="str">
        <f t="shared" si="18"/>
        <v>AN$16</v>
      </c>
      <c r="AO20" s="223" t="str">
        <f t="shared" si="18"/>
        <v>AO$16</v>
      </c>
      <c r="AP20" s="223" t="str">
        <f t="shared" si="18"/>
        <v>AP$16</v>
      </c>
      <c r="AQ20" s="223" t="str">
        <f t="shared" si="18"/>
        <v>AQ$16</v>
      </c>
      <c r="AR20" s="223" t="str">
        <f t="shared" si="18"/>
        <v>AR$16</v>
      </c>
      <c r="AS20" s="223" t="str">
        <f t="shared" si="18"/>
        <v>AS$16</v>
      </c>
      <c r="AT20" s="223" t="str">
        <f t="shared" si="18"/>
        <v>AT$16</v>
      </c>
      <c r="AU20" s="223" t="str">
        <f t="shared" si="18"/>
        <v>AU$16</v>
      </c>
      <c r="AV20" s="223" t="str">
        <f t="shared" si="18"/>
        <v>AV$16</v>
      </c>
      <c r="AW20" s="223" t="str">
        <f t="shared" si="18"/>
        <v>AW$16</v>
      </c>
      <c r="AX20" s="223" t="str">
        <f t="shared" si="18"/>
        <v>AX$16</v>
      </c>
      <c r="AY20" s="223" t="str">
        <f t="shared" si="18"/>
        <v>AY$16</v>
      </c>
      <c r="AZ20" s="223" t="str">
        <f t="shared" si="18"/>
        <v>AZ$16</v>
      </c>
      <c r="BA20" s="223" t="str">
        <f t="shared" si="18"/>
        <v>BA$16</v>
      </c>
      <c r="BB20" s="223" t="str">
        <f t="shared" si="18"/>
        <v>BB$16</v>
      </c>
      <c r="BC20" s="223" t="str">
        <f t="shared" si="18"/>
        <v>BC$16</v>
      </c>
      <c r="BD20" s="223" t="str">
        <f t="shared" si="18"/>
        <v>BD$16</v>
      </c>
      <c r="BE20" s="223" t="str">
        <f t="shared" si="18"/>
        <v>BE$16</v>
      </c>
      <c r="BF20" s="223" t="str">
        <f t="shared" si="18"/>
        <v>BF$16</v>
      </c>
      <c r="BG20" s="223" t="str">
        <f t="shared" si="18"/>
        <v>BG$16</v>
      </c>
      <c r="BH20" s="223" t="str">
        <f t="shared" si="18"/>
        <v>BH$16</v>
      </c>
      <c r="BI20" s="223" t="str">
        <f t="shared" si="18"/>
        <v>BI$16</v>
      </c>
      <c r="BJ20" s="223" t="str">
        <f t="shared" si="18"/>
        <v>BJ$16</v>
      </c>
      <c r="BK20" s="223" t="str">
        <f t="shared" si="18"/>
        <v>BK$16</v>
      </c>
      <c r="BL20" s="223" t="str">
        <f t="shared" si="18"/>
        <v>BL$16</v>
      </c>
      <c r="BM20" s="223" t="str">
        <f t="shared" si="18"/>
        <v>BM$16</v>
      </c>
      <c r="BN20" s="223" t="str">
        <f t="shared" si="18"/>
        <v>BN$16</v>
      </c>
      <c r="BO20" s="223" t="str">
        <f t="shared" si="18"/>
        <v>BO$16</v>
      </c>
      <c r="BP20" s="223" t="str">
        <f t="shared" si="18"/>
        <v>BP$16</v>
      </c>
      <c r="BQ20" s="223" t="str">
        <f t="shared" si="18"/>
        <v>BQ$16</v>
      </c>
      <c r="BR20" s="223" t="str">
        <f t="shared" si="18"/>
        <v>BR$16</v>
      </c>
      <c r="BS20" s="223" t="str">
        <f t="shared" si="18"/>
        <v>BS$16</v>
      </c>
      <c r="BT20" s="223" t="str">
        <f t="shared" si="18"/>
        <v>BT$16</v>
      </c>
      <c r="BU20" s="223" t="str">
        <f t="shared" si="18"/>
        <v>BU$16</v>
      </c>
      <c r="BV20" s="223" t="str">
        <f t="shared" si="18"/>
        <v>BV$16</v>
      </c>
      <c r="BW20" s="223" t="str">
        <f t="shared" si="18"/>
        <v>BW$16</v>
      </c>
      <c r="BX20" s="223" t="str">
        <f t="shared" si="18"/>
        <v>BX$16</v>
      </c>
      <c r="BY20" s="223" t="str">
        <f t="shared" si="18"/>
        <v>BY$16</v>
      </c>
      <c r="BZ20" s="223" t="str">
        <f t="shared" si="18"/>
        <v>BZ$16</v>
      </c>
      <c r="CA20" s="223" t="str">
        <f t="shared" si="18"/>
        <v>CA$16</v>
      </c>
      <c r="CB20" s="223" t="str">
        <f t="shared" si="18"/>
        <v>CB$16</v>
      </c>
      <c r="CC20" s="223" t="str">
        <f t="shared" si="18"/>
        <v>CC$16</v>
      </c>
      <c r="CD20" s="223" t="str">
        <f t="shared" si="18"/>
        <v>CD$16</v>
      </c>
      <c r="CE20" s="223" t="str">
        <f t="shared" ref="CE20:CL20" si="19">ADDRESS(ROW(CE16),COLUMN(CE16),2)</f>
        <v>CE$16</v>
      </c>
      <c r="CF20" s="223" t="str">
        <f t="shared" si="19"/>
        <v>CF$16</v>
      </c>
      <c r="CG20" s="223" t="str">
        <f t="shared" si="19"/>
        <v>CG$16</v>
      </c>
      <c r="CH20" s="223" t="str">
        <f t="shared" si="19"/>
        <v>CH$16</v>
      </c>
      <c r="CI20" s="223" t="str">
        <f t="shared" si="19"/>
        <v>CI$16</v>
      </c>
      <c r="CJ20" s="223" t="str">
        <f t="shared" si="19"/>
        <v>CJ$16</v>
      </c>
      <c r="CK20" s="223" t="str">
        <f t="shared" si="19"/>
        <v>CK$16</v>
      </c>
      <c r="CL20" s="223" t="str">
        <f t="shared" si="19"/>
        <v>CL$16</v>
      </c>
      <c r="CN20" s="197"/>
      <c r="CO20" s="223" t="str">
        <f t="shared" ref="CO20:DK20" si="20">ADDRESS(ROW(CO16),COLUMN(CO16),2)</f>
        <v>CO$16</v>
      </c>
      <c r="CP20" s="223" t="str">
        <f t="shared" si="20"/>
        <v>CP$16</v>
      </c>
      <c r="CQ20" s="223" t="str">
        <f t="shared" si="20"/>
        <v>CQ$16</v>
      </c>
      <c r="CR20" s="223" t="str">
        <f t="shared" si="20"/>
        <v>CR$16</v>
      </c>
      <c r="CS20" s="223" t="str">
        <f t="shared" si="20"/>
        <v>CS$16</v>
      </c>
      <c r="CT20" s="223" t="str">
        <f t="shared" si="20"/>
        <v>CT$16</v>
      </c>
      <c r="CU20" s="223" t="str">
        <f t="shared" si="20"/>
        <v>CU$16</v>
      </c>
      <c r="CV20" s="223" t="str">
        <f t="shared" si="20"/>
        <v>CV$16</v>
      </c>
      <c r="CW20" s="223" t="str">
        <f t="shared" si="20"/>
        <v>CW$16</v>
      </c>
      <c r="CX20" s="223" t="str">
        <f t="shared" si="20"/>
        <v>CX$16</v>
      </c>
      <c r="CY20" s="223" t="str">
        <f t="shared" si="20"/>
        <v>CY$16</v>
      </c>
      <c r="CZ20" s="223" t="str">
        <f t="shared" si="20"/>
        <v>CZ$16</v>
      </c>
      <c r="DA20" s="223" t="str">
        <f t="shared" si="20"/>
        <v>DA$16</v>
      </c>
      <c r="DB20" s="223" t="str">
        <f t="shared" si="20"/>
        <v>DB$16</v>
      </c>
      <c r="DC20" s="223" t="str">
        <f t="shared" si="20"/>
        <v>DC$16</v>
      </c>
      <c r="DD20" s="223" t="str">
        <f t="shared" si="20"/>
        <v>DD$16</v>
      </c>
      <c r="DE20" s="223" t="str">
        <f t="shared" si="20"/>
        <v>DE$16</v>
      </c>
      <c r="DF20" s="223" t="str">
        <f t="shared" si="20"/>
        <v>DF$16</v>
      </c>
      <c r="DG20" s="223" t="str">
        <f t="shared" si="20"/>
        <v>DG$16</v>
      </c>
      <c r="DH20" s="223" t="str">
        <f t="shared" si="20"/>
        <v>DH$16</v>
      </c>
      <c r="DI20" s="223" t="str">
        <f t="shared" si="20"/>
        <v>DI$16</v>
      </c>
      <c r="DJ20" s="223" t="str">
        <f t="shared" si="20"/>
        <v>DJ$16</v>
      </c>
      <c r="DK20" s="223" t="str">
        <f t="shared" si="20"/>
        <v>DK$16</v>
      </c>
      <c r="DL20" s="223" t="str">
        <f t="shared" ref="DL20" si="21">ADDRESS(ROW(DL16),COLUMN(DL16),2)</f>
        <v>DL$16</v>
      </c>
    </row>
    <row r="21" spans="1:116" x14ac:dyDescent="0.4">
      <c r="A21" s="221"/>
      <c r="G21" s="174" t="str">
        <f t="shared" ref="G21:G23" si="22">G17</f>
        <v>Primary volume driver</v>
      </c>
      <c r="H21" s="174"/>
      <c r="I21" s="197"/>
      <c r="J21" s="197"/>
      <c r="K21" s="197"/>
      <c r="L21" s="197"/>
      <c r="M21" s="197"/>
      <c r="N21" s="197"/>
      <c r="O21" s="197"/>
      <c r="P21" s="197"/>
      <c r="R21" s="223" t="str">
        <f t="shared" ref="R21:CC21" si="23">ADDRESS(ROW(R17),COLUMN(R17),2)</f>
        <v>R$17</v>
      </c>
      <c r="S21" s="223" t="str">
        <f t="shared" si="23"/>
        <v>S$17</v>
      </c>
      <c r="T21" s="223" t="str">
        <f t="shared" si="23"/>
        <v>T$17</v>
      </c>
      <c r="U21" s="223" t="str">
        <f t="shared" si="23"/>
        <v>U$17</v>
      </c>
      <c r="V21" s="223" t="str">
        <f t="shared" si="23"/>
        <v>V$17</v>
      </c>
      <c r="W21" s="223" t="str">
        <f t="shared" si="23"/>
        <v>W$17</v>
      </c>
      <c r="X21" s="223" t="str">
        <f t="shared" si="23"/>
        <v>X$17</v>
      </c>
      <c r="Y21" s="223" t="str">
        <f t="shared" si="23"/>
        <v>Y$17</v>
      </c>
      <c r="Z21" s="223" t="str">
        <f t="shared" si="23"/>
        <v>Z$17</v>
      </c>
      <c r="AA21" s="223" t="str">
        <f t="shared" si="23"/>
        <v>AA$17</v>
      </c>
      <c r="AB21" s="223" t="str">
        <f t="shared" si="23"/>
        <v>AB$17</v>
      </c>
      <c r="AC21" s="223" t="str">
        <f t="shared" si="23"/>
        <v>AC$17</v>
      </c>
      <c r="AD21" s="223" t="str">
        <f t="shared" si="23"/>
        <v>AD$17</v>
      </c>
      <c r="AE21" s="223" t="str">
        <f t="shared" si="23"/>
        <v>AE$17</v>
      </c>
      <c r="AF21" s="223" t="str">
        <f t="shared" si="23"/>
        <v>AF$17</v>
      </c>
      <c r="AG21" s="223" t="str">
        <f t="shared" si="23"/>
        <v>AG$17</v>
      </c>
      <c r="AH21" s="223" t="str">
        <f t="shared" si="23"/>
        <v>AH$17</v>
      </c>
      <c r="AI21" s="223" t="str">
        <f t="shared" si="23"/>
        <v>AI$17</v>
      </c>
      <c r="AJ21" s="223" t="str">
        <f t="shared" si="23"/>
        <v>AJ$17</v>
      </c>
      <c r="AK21" s="223" t="str">
        <f t="shared" si="23"/>
        <v>AK$17</v>
      </c>
      <c r="AL21" s="223" t="str">
        <f t="shared" si="23"/>
        <v>AL$17</v>
      </c>
      <c r="AM21" s="223" t="str">
        <f t="shared" si="23"/>
        <v>AM$17</v>
      </c>
      <c r="AN21" s="223" t="str">
        <f t="shared" si="23"/>
        <v>AN$17</v>
      </c>
      <c r="AO21" s="223" t="str">
        <f t="shared" si="23"/>
        <v>AO$17</v>
      </c>
      <c r="AP21" s="223" t="str">
        <f t="shared" si="23"/>
        <v>AP$17</v>
      </c>
      <c r="AQ21" s="223" t="str">
        <f t="shared" si="23"/>
        <v>AQ$17</v>
      </c>
      <c r="AR21" s="223" t="str">
        <f t="shared" si="23"/>
        <v>AR$17</v>
      </c>
      <c r="AS21" s="223" t="str">
        <f t="shared" si="23"/>
        <v>AS$17</v>
      </c>
      <c r="AT21" s="223" t="str">
        <f t="shared" si="23"/>
        <v>AT$17</v>
      </c>
      <c r="AU21" s="223" t="str">
        <f t="shared" si="23"/>
        <v>AU$17</v>
      </c>
      <c r="AV21" s="223" t="str">
        <f t="shared" si="23"/>
        <v>AV$17</v>
      </c>
      <c r="AW21" s="223" t="str">
        <f t="shared" si="23"/>
        <v>AW$17</v>
      </c>
      <c r="AX21" s="223" t="str">
        <f t="shared" si="23"/>
        <v>AX$17</v>
      </c>
      <c r="AY21" s="223" t="str">
        <f t="shared" si="23"/>
        <v>AY$17</v>
      </c>
      <c r="AZ21" s="223" t="str">
        <f t="shared" si="23"/>
        <v>AZ$17</v>
      </c>
      <c r="BA21" s="223" t="str">
        <f t="shared" si="23"/>
        <v>BA$17</v>
      </c>
      <c r="BB21" s="223" t="str">
        <f t="shared" si="23"/>
        <v>BB$17</v>
      </c>
      <c r="BC21" s="223" t="str">
        <f t="shared" si="23"/>
        <v>BC$17</v>
      </c>
      <c r="BD21" s="223" t="str">
        <f t="shared" si="23"/>
        <v>BD$17</v>
      </c>
      <c r="BE21" s="223" t="str">
        <f t="shared" si="23"/>
        <v>BE$17</v>
      </c>
      <c r="BF21" s="223" t="str">
        <f t="shared" si="23"/>
        <v>BF$17</v>
      </c>
      <c r="BG21" s="223" t="str">
        <f t="shared" si="23"/>
        <v>BG$17</v>
      </c>
      <c r="BH21" s="223" t="str">
        <f t="shared" si="23"/>
        <v>BH$17</v>
      </c>
      <c r="BI21" s="223" t="str">
        <f t="shared" si="23"/>
        <v>BI$17</v>
      </c>
      <c r="BJ21" s="223" t="str">
        <f t="shared" si="23"/>
        <v>BJ$17</v>
      </c>
      <c r="BK21" s="223" t="str">
        <f t="shared" si="23"/>
        <v>BK$17</v>
      </c>
      <c r="BL21" s="223" t="str">
        <f t="shared" si="23"/>
        <v>BL$17</v>
      </c>
      <c r="BM21" s="223" t="str">
        <f t="shared" si="23"/>
        <v>BM$17</v>
      </c>
      <c r="BN21" s="223" t="str">
        <f t="shared" si="23"/>
        <v>BN$17</v>
      </c>
      <c r="BO21" s="223" t="str">
        <f t="shared" si="23"/>
        <v>BO$17</v>
      </c>
      <c r="BP21" s="223" t="str">
        <f t="shared" si="23"/>
        <v>BP$17</v>
      </c>
      <c r="BQ21" s="223" t="str">
        <f t="shared" si="23"/>
        <v>BQ$17</v>
      </c>
      <c r="BR21" s="223" t="str">
        <f t="shared" si="23"/>
        <v>BR$17</v>
      </c>
      <c r="BS21" s="223" t="str">
        <f t="shared" si="23"/>
        <v>BS$17</v>
      </c>
      <c r="BT21" s="223" t="str">
        <f t="shared" si="23"/>
        <v>BT$17</v>
      </c>
      <c r="BU21" s="223" t="str">
        <f t="shared" si="23"/>
        <v>BU$17</v>
      </c>
      <c r="BV21" s="223" t="str">
        <f t="shared" si="23"/>
        <v>BV$17</v>
      </c>
      <c r="BW21" s="223" t="str">
        <f t="shared" si="23"/>
        <v>BW$17</v>
      </c>
      <c r="BX21" s="223" t="str">
        <f t="shared" si="23"/>
        <v>BX$17</v>
      </c>
      <c r="BY21" s="223" t="str">
        <f t="shared" si="23"/>
        <v>BY$17</v>
      </c>
      <c r="BZ21" s="223" t="str">
        <f t="shared" si="23"/>
        <v>BZ$17</v>
      </c>
      <c r="CA21" s="223" t="str">
        <f t="shared" si="23"/>
        <v>CA$17</v>
      </c>
      <c r="CB21" s="223" t="str">
        <f t="shared" si="23"/>
        <v>CB$17</v>
      </c>
      <c r="CC21" s="223" t="str">
        <f t="shared" si="23"/>
        <v>CC$17</v>
      </c>
      <c r="CD21" s="223" t="str">
        <f t="shared" ref="CD21:CL21" si="24">ADDRESS(ROW(CD17),COLUMN(CD17),2)</f>
        <v>CD$17</v>
      </c>
      <c r="CE21" s="223" t="str">
        <f t="shared" si="24"/>
        <v>CE$17</v>
      </c>
      <c r="CF21" s="223" t="str">
        <f t="shared" si="24"/>
        <v>CF$17</v>
      </c>
      <c r="CG21" s="223" t="str">
        <f t="shared" si="24"/>
        <v>CG$17</v>
      </c>
      <c r="CH21" s="223" t="str">
        <f t="shared" si="24"/>
        <v>CH$17</v>
      </c>
      <c r="CI21" s="223" t="str">
        <f t="shared" si="24"/>
        <v>CI$17</v>
      </c>
      <c r="CJ21" s="223" t="str">
        <f t="shared" si="24"/>
        <v>CJ$17</v>
      </c>
      <c r="CK21" s="223" t="str">
        <f t="shared" si="24"/>
        <v>CK$17</v>
      </c>
      <c r="CL21" s="223" t="str">
        <f t="shared" si="24"/>
        <v>CL$17</v>
      </c>
      <c r="CN21" s="197"/>
      <c r="CO21" s="223" t="str">
        <f t="shared" ref="CO21:DK21" si="25">ADDRESS(ROW(CO17),COLUMN(CO17),2)</f>
        <v>CO$17</v>
      </c>
      <c r="CP21" s="223" t="str">
        <f t="shared" si="25"/>
        <v>CP$17</v>
      </c>
      <c r="CQ21" s="223" t="str">
        <f t="shared" si="25"/>
        <v>CQ$17</v>
      </c>
      <c r="CR21" s="223" t="str">
        <f t="shared" si="25"/>
        <v>CR$17</v>
      </c>
      <c r="CS21" s="223" t="str">
        <f t="shared" si="25"/>
        <v>CS$17</v>
      </c>
      <c r="CT21" s="223" t="str">
        <f t="shared" si="25"/>
        <v>CT$17</v>
      </c>
      <c r="CU21" s="223" t="str">
        <f t="shared" si="25"/>
        <v>CU$17</v>
      </c>
      <c r="CV21" s="223" t="str">
        <f t="shared" si="25"/>
        <v>CV$17</v>
      </c>
      <c r="CW21" s="223" t="str">
        <f t="shared" si="25"/>
        <v>CW$17</v>
      </c>
      <c r="CX21" s="223" t="str">
        <f t="shared" si="25"/>
        <v>CX$17</v>
      </c>
      <c r="CY21" s="223" t="str">
        <f t="shared" si="25"/>
        <v>CY$17</v>
      </c>
      <c r="CZ21" s="223" t="str">
        <f t="shared" si="25"/>
        <v>CZ$17</v>
      </c>
      <c r="DA21" s="223" t="str">
        <f t="shared" si="25"/>
        <v>DA$17</v>
      </c>
      <c r="DB21" s="223" t="str">
        <f t="shared" si="25"/>
        <v>DB$17</v>
      </c>
      <c r="DC21" s="223" t="str">
        <f t="shared" si="25"/>
        <v>DC$17</v>
      </c>
      <c r="DD21" s="223" t="str">
        <f t="shared" si="25"/>
        <v>DD$17</v>
      </c>
      <c r="DE21" s="223" t="str">
        <f t="shared" si="25"/>
        <v>DE$17</v>
      </c>
      <c r="DF21" s="223" t="str">
        <f t="shared" si="25"/>
        <v>DF$17</v>
      </c>
      <c r="DG21" s="223" t="str">
        <f t="shared" si="25"/>
        <v>DG$17</v>
      </c>
      <c r="DH21" s="223" t="str">
        <f t="shared" si="25"/>
        <v>DH$17</v>
      </c>
      <c r="DI21" s="223" t="str">
        <f t="shared" si="25"/>
        <v>DI$17</v>
      </c>
      <c r="DJ21" s="223" t="str">
        <f t="shared" si="25"/>
        <v>DJ$17</v>
      </c>
      <c r="DK21" s="223" t="str">
        <f t="shared" si="25"/>
        <v>DK$17</v>
      </c>
      <c r="DL21" s="223" t="str">
        <f t="shared" ref="DL21" si="26">ADDRESS(ROW(DL17),COLUMN(DL17),2)</f>
        <v>DL$17</v>
      </c>
    </row>
    <row r="22" spans="1:116" x14ac:dyDescent="0.4">
      <c r="A22" s="221"/>
      <c r="G22" s="174" t="str">
        <f t="shared" si="22"/>
        <v>Secondary revenue driver</v>
      </c>
      <c r="H22" s="174"/>
      <c r="I22" s="197"/>
      <c r="J22" s="197"/>
      <c r="K22" s="197"/>
      <c r="L22" s="197"/>
      <c r="M22" s="197"/>
      <c r="N22" s="197"/>
      <c r="O22" s="197"/>
      <c r="P22" s="197"/>
      <c r="R22" s="223" t="str">
        <f t="shared" ref="R22:CC22" si="27">ADDRESS(ROW(R18),COLUMN(R18),2)</f>
        <v>R$18</v>
      </c>
      <c r="S22" s="223" t="str">
        <f t="shared" si="27"/>
        <v>S$18</v>
      </c>
      <c r="T22" s="223" t="str">
        <f t="shared" si="27"/>
        <v>T$18</v>
      </c>
      <c r="U22" s="223" t="str">
        <f t="shared" si="27"/>
        <v>U$18</v>
      </c>
      <c r="V22" s="223" t="str">
        <f t="shared" si="27"/>
        <v>V$18</v>
      </c>
      <c r="W22" s="223" t="str">
        <f t="shared" si="27"/>
        <v>W$18</v>
      </c>
      <c r="X22" s="223" t="str">
        <f t="shared" si="27"/>
        <v>X$18</v>
      </c>
      <c r="Y22" s="223" t="str">
        <f t="shared" si="27"/>
        <v>Y$18</v>
      </c>
      <c r="Z22" s="223" t="str">
        <f t="shared" si="27"/>
        <v>Z$18</v>
      </c>
      <c r="AA22" s="223" t="str">
        <f t="shared" si="27"/>
        <v>AA$18</v>
      </c>
      <c r="AB22" s="223" t="str">
        <f t="shared" si="27"/>
        <v>AB$18</v>
      </c>
      <c r="AC22" s="223" t="str">
        <f t="shared" si="27"/>
        <v>AC$18</v>
      </c>
      <c r="AD22" s="223" t="str">
        <f t="shared" si="27"/>
        <v>AD$18</v>
      </c>
      <c r="AE22" s="223" t="str">
        <f t="shared" si="27"/>
        <v>AE$18</v>
      </c>
      <c r="AF22" s="223" t="str">
        <f t="shared" si="27"/>
        <v>AF$18</v>
      </c>
      <c r="AG22" s="223" t="str">
        <f t="shared" si="27"/>
        <v>AG$18</v>
      </c>
      <c r="AH22" s="223" t="str">
        <f t="shared" si="27"/>
        <v>AH$18</v>
      </c>
      <c r="AI22" s="223" t="str">
        <f t="shared" si="27"/>
        <v>AI$18</v>
      </c>
      <c r="AJ22" s="223" t="str">
        <f t="shared" si="27"/>
        <v>AJ$18</v>
      </c>
      <c r="AK22" s="223" t="str">
        <f t="shared" si="27"/>
        <v>AK$18</v>
      </c>
      <c r="AL22" s="223" t="str">
        <f t="shared" si="27"/>
        <v>AL$18</v>
      </c>
      <c r="AM22" s="223" t="str">
        <f t="shared" si="27"/>
        <v>AM$18</v>
      </c>
      <c r="AN22" s="223" t="str">
        <f t="shared" si="27"/>
        <v>AN$18</v>
      </c>
      <c r="AO22" s="223" t="str">
        <f t="shared" si="27"/>
        <v>AO$18</v>
      </c>
      <c r="AP22" s="223" t="str">
        <f t="shared" si="27"/>
        <v>AP$18</v>
      </c>
      <c r="AQ22" s="223" t="str">
        <f t="shared" si="27"/>
        <v>AQ$18</v>
      </c>
      <c r="AR22" s="223" t="str">
        <f t="shared" si="27"/>
        <v>AR$18</v>
      </c>
      <c r="AS22" s="223" t="str">
        <f t="shared" si="27"/>
        <v>AS$18</v>
      </c>
      <c r="AT22" s="223" t="str">
        <f t="shared" si="27"/>
        <v>AT$18</v>
      </c>
      <c r="AU22" s="223" t="str">
        <f t="shared" si="27"/>
        <v>AU$18</v>
      </c>
      <c r="AV22" s="223" t="str">
        <f t="shared" si="27"/>
        <v>AV$18</v>
      </c>
      <c r="AW22" s="223" t="str">
        <f t="shared" si="27"/>
        <v>AW$18</v>
      </c>
      <c r="AX22" s="223" t="str">
        <f t="shared" si="27"/>
        <v>AX$18</v>
      </c>
      <c r="AY22" s="223" t="str">
        <f t="shared" si="27"/>
        <v>AY$18</v>
      </c>
      <c r="AZ22" s="223" t="str">
        <f t="shared" si="27"/>
        <v>AZ$18</v>
      </c>
      <c r="BA22" s="223" t="str">
        <f t="shared" si="27"/>
        <v>BA$18</v>
      </c>
      <c r="BB22" s="223" t="str">
        <f t="shared" si="27"/>
        <v>BB$18</v>
      </c>
      <c r="BC22" s="223" t="str">
        <f t="shared" si="27"/>
        <v>BC$18</v>
      </c>
      <c r="BD22" s="223" t="str">
        <f t="shared" si="27"/>
        <v>BD$18</v>
      </c>
      <c r="BE22" s="223" t="str">
        <f t="shared" si="27"/>
        <v>BE$18</v>
      </c>
      <c r="BF22" s="223" t="str">
        <f t="shared" si="27"/>
        <v>BF$18</v>
      </c>
      <c r="BG22" s="223" t="str">
        <f t="shared" si="27"/>
        <v>BG$18</v>
      </c>
      <c r="BH22" s="223" t="str">
        <f t="shared" si="27"/>
        <v>BH$18</v>
      </c>
      <c r="BI22" s="223" t="str">
        <f t="shared" si="27"/>
        <v>BI$18</v>
      </c>
      <c r="BJ22" s="223" t="str">
        <f t="shared" si="27"/>
        <v>BJ$18</v>
      </c>
      <c r="BK22" s="223" t="str">
        <f t="shared" si="27"/>
        <v>BK$18</v>
      </c>
      <c r="BL22" s="223" t="str">
        <f t="shared" si="27"/>
        <v>BL$18</v>
      </c>
      <c r="BM22" s="223" t="str">
        <f t="shared" si="27"/>
        <v>BM$18</v>
      </c>
      <c r="BN22" s="223" t="str">
        <f t="shared" si="27"/>
        <v>BN$18</v>
      </c>
      <c r="BO22" s="223" t="str">
        <f t="shared" si="27"/>
        <v>BO$18</v>
      </c>
      <c r="BP22" s="223" t="str">
        <f t="shared" si="27"/>
        <v>BP$18</v>
      </c>
      <c r="BQ22" s="223" t="str">
        <f t="shared" si="27"/>
        <v>BQ$18</v>
      </c>
      <c r="BR22" s="223" t="str">
        <f t="shared" si="27"/>
        <v>BR$18</v>
      </c>
      <c r="BS22" s="223" t="str">
        <f t="shared" si="27"/>
        <v>BS$18</v>
      </c>
      <c r="BT22" s="223" t="str">
        <f t="shared" si="27"/>
        <v>BT$18</v>
      </c>
      <c r="BU22" s="223" t="str">
        <f t="shared" si="27"/>
        <v>BU$18</v>
      </c>
      <c r="BV22" s="223" t="str">
        <f t="shared" si="27"/>
        <v>BV$18</v>
      </c>
      <c r="BW22" s="223" t="str">
        <f t="shared" si="27"/>
        <v>BW$18</v>
      </c>
      <c r="BX22" s="223" t="str">
        <f t="shared" si="27"/>
        <v>BX$18</v>
      </c>
      <c r="BY22" s="223" t="str">
        <f t="shared" si="27"/>
        <v>BY$18</v>
      </c>
      <c r="BZ22" s="223" t="str">
        <f t="shared" si="27"/>
        <v>BZ$18</v>
      </c>
      <c r="CA22" s="223" t="str">
        <f t="shared" si="27"/>
        <v>CA$18</v>
      </c>
      <c r="CB22" s="223" t="str">
        <f t="shared" si="27"/>
        <v>CB$18</v>
      </c>
      <c r="CC22" s="223" t="str">
        <f t="shared" si="27"/>
        <v>CC$18</v>
      </c>
      <c r="CD22" s="223" t="str">
        <f t="shared" ref="CD22:CL22" si="28">ADDRESS(ROW(CD18),COLUMN(CD18),2)</f>
        <v>CD$18</v>
      </c>
      <c r="CE22" s="223" t="str">
        <f t="shared" si="28"/>
        <v>CE$18</v>
      </c>
      <c r="CF22" s="223" t="str">
        <f t="shared" si="28"/>
        <v>CF$18</v>
      </c>
      <c r="CG22" s="223" t="str">
        <f t="shared" si="28"/>
        <v>CG$18</v>
      </c>
      <c r="CH22" s="223" t="str">
        <f t="shared" si="28"/>
        <v>CH$18</v>
      </c>
      <c r="CI22" s="223" t="str">
        <f t="shared" si="28"/>
        <v>CI$18</v>
      </c>
      <c r="CJ22" s="223" t="str">
        <f t="shared" si="28"/>
        <v>CJ$18</v>
      </c>
      <c r="CK22" s="223" t="str">
        <f t="shared" si="28"/>
        <v>CK$18</v>
      </c>
      <c r="CL22" s="223" t="str">
        <f t="shared" si="28"/>
        <v>CL$18</v>
      </c>
      <c r="CN22" s="197"/>
      <c r="CO22" s="223" t="str">
        <f t="shared" ref="CO22:DK22" si="29">ADDRESS(ROW(CO18),COLUMN(CO18),2)</f>
        <v>CO$18</v>
      </c>
      <c r="CP22" s="223" t="str">
        <f t="shared" si="29"/>
        <v>CP$18</v>
      </c>
      <c r="CQ22" s="223" t="str">
        <f t="shared" si="29"/>
        <v>CQ$18</v>
      </c>
      <c r="CR22" s="223" t="str">
        <f t="shared" si="29"/>
        <v>CR$18</v>
      </c>
      <c r="CS22" s="223" t="str">
        <f t="shared" si="29"/>
        <v>CS$18</v>
      </c>
      <c r="CT22" s="223" t="str">
        <f t="shared" si="29"/>
        <v>CT$18</v>
      </c>
      <c r="CU22" s="223" t="str">
        <f t="shared" si="29"/>
        <v>CU$18</v>
      </c>
      <c r="CV22" s="223" t="str">
        <f t="shared" si="29"/>
        <v>CV$18</v>
      </c>
      <c r="CW22" s="223" t="str">
        <f t="shared" si="29"/>
        <v>CW$18</v>
      </c>
      <c r="CX22" s="223" t="str">
        <f t="shared" si="29"/>
        <v>CX$18</v>
      </c>
      <c r="CY22" s="223" t="str">
        <f t="shared" si="29"/>
        <v>CY$18</v>
      </c>
      <c r="CZ22" s="223" t="str">
        <f t="shared" si="29"/>
        <v>CZ$18</v>
      </c>
      <c r="DA22" s="223" t="str">
        <f t="shared" si="29"/>
        <v>DA$18</v>
      </c>
      <c r="DB22" s="223" t="str">
        <f t="shared" si="29"/>
        <v>DB$18</v>
      </c>
      <c r="DC22" s="223" t="str">
        <f t="shared" si="29"/>
        <v>DC$18</v>
      </c>
      <c r="DD22" s="223" t="str">
        <f t="shared" si="29"/>
        <v>DD$18</v>
      </c>
      <c r="DE22" s="223" t="str">
        <f t="shared" si="29"/>
        <v>DE$18</v>
      </c>
      <c r="DF22" s="223" t="str">
        <f t="shared" si="29"/>
        <v>DF$18</v>
      </c>
      <c r="DG22" s="223" t="str">
        <f t="shared" si="29"/>
        <v>DG$18</v>
      </c>
      <c r="DH22" s="223" t="str">
        <f t="shared" si="29"/>
        <v>DH$18</v>
      </c>
      <c r="DI22" s="223" t="str">
        <f t="shared" si="29"/>
        <v>DI$18</v>
      </c>
      <c r="DJ22" s="223" t="str">
        <f t="shared" si="29"/>
        <v>DJ$18</v>
      </c>
      <c r="DK22" s="223" t="str">
        <f t="shared" si="29"/>
        <v>DK$18</v>
      </c>
      <c r="DL22" s="223" t="str">
        <f t="shared" ref="DL22" si="30">ADDRESS(ROW(DL18),COLUMN(DL18),2)</f>
        <v>DL$18</v>
      </c>
    </row>
    <row r="23" spans="1:116" x14ac:dyDescent="0.4">
      <c r="A23" s="221"/>
      <c r="G23" s="174" t="str">
        <f t="shared" si="22"/>
        <v>Secondary volume driver</v>
      </c>
      <c r="H23" s="174"/>
      <c r="I23" s="197"/>
      <c r="J23" s="197"/>
      <c r="K23" s="197"/>
      <c r="L23" s="197"/>
      <c r="M23" s="197"/>
      <c r="N23" s="197"/>
      <c r="O23" s="197"/>
      <c r="P23" s="197"/>
      <c r="R23" s="223" t="str">
        <f t="shared" ref="R23:CC23" si="31">ADDRESS(ROW(R19),COLUMN(R19),2)</f>
        <v>R$19</v>
      </c>
      <c r="S23" s="223" t="str">
        <f t="shared" si="31"/>
        <v>S$19</v>
      </c>
      <c r="T23" s="223" t="str">
        <f t="shared" si="31"/>
        <v>T$19</v>
      </c>
      <c r="U23" s="223" t="str">
        <f t="shared" si="31"/>
        <v>U$19</v>
      </c>
      <c r="V23" s="223" t="str">
        <f t="shared" si="31"/>
        <v>V$19</v>
      </c>
      <c r="W23" s="223" t="str">
        <f t="shared" si="31"/>
        <v>W$19</v>
      </c>
      <c r="X23" s="223" t="str">
        <f t="shared" si="31"/>
        <v>X$19</v>
      </c>
      <c r="Y23" s="223" t="str">
        <f t="shared" si="31"/>
        <v>Y$19</v>
      </c>
      <c r="Z23" s="223" t="str">
        <f t="shared" si="31"/>
        <v>Z$19</v>
      </c>
      <c r="AA23" s="223" t="str">
        <f t="shared" si="31"/>
        <v>AA$19</v>
      </c>
      <c r="AB23" s="223" t="str">
        <f t="shared" si="31"/>
        <v>AB$19</v>
      </c>
      <c r="AC23" s="223" t="str">
        <f t="shared" si="31"/>
        <v>AC$19</v>
      </c>
      <c r="AD23" s="223" t="str">
        <f t="shared" si="31"/>
        <v>AD$19</v>
      </c>
      <c r="AE23" s="223" t="str">
        <f t="shared" si="31"/>
        <v>AE$19</v>
      </c>
      <c r="AF23" s="223" t="str">
        <f t="shared" si="31"/>
        <v>AF$19</v>
      </c>
      <c r="AG23" s="223" t="str">
        <f t="shared" si="31"/>
        <v>AG$19</v>
      </c>
      <c r="AH23" s="223" t="str">
        <f t="shared" si="31"/>
        <v>AH$19</v>
      </c>
      <c r="AI23" s="223" t="str">
        <f t="shared" si="31"/>
        <v>AI$19</v>
      </c>
      <c r="AJ23" s="223" t="str">
        <f t="shared" si="31"/>
        <v>AJ$19</v>
      </c>
      <c r="AK23" s="223" t="str">
        <f t="shared" si="31"/>
        <v>AK$19</v>
      </c>
      <c r="AL23" s="223" t="str">
        <f t="shared" si="31"/>
        <v>AL$19</v>
      </c>
      <c r="AM23" s="223" t="str">
        <f t="shared" si="31"/>
        <v>AM$19</v>
      </c>
      <c r="AN23" s="223" t="str">
        <f t="shared" si="31"/>
        <v>AN$19</v>
      </c>
      <c r="AO23" s="223" t="str">
        <f t="shared" si="31"/>
        <v>AO$19</v>
      </c>
      <c r="AP23" s="223" t="str">
        <f t="shared" si="31"/>
        <v>AP$19</v>
      </c>
      <c r="AQ23" s="223" t="str">
        <f t="shared" si="31"/>
        <v>AQ$19</v>
      </c>
      <c r="AR23" s="223" t="str">
        <f t="shared" si="31"/>
        <v>AR$19</v>
      </c>
      <c r="AS23" s="223" t="str">
        <f t="shared" si="31"/>
        <v>AS$19</v>
      </c>
      <c r="AT23" s="223" t="str">
        <f t="shared" si="31"/>
        <v>AT$19</v>
      </c>
      <c r="AU23" s="223" t="str">
        <f t="shared" si="31"/>
        <v>AU$19</v>
      </c>
      <c r="AV23" s="223" t="str">
        <f t="shared" si="31"/>
        <v>AV$19</v>
      </c>
      <c r="AW23" s="223" t="str">
        <f t="shared" si="31"/>
        <v>AW$19</v>
      </c>
      <c r="AX23" s="223" t="str">
        <f t="shared" si="31"/>
        <v>AX$19</v>
      </c>
      <c r="AY23" s="223" t="str">
        <f t="shared" si="31"/>
        <v>AY$19</v>
      </c>
      <c r="AZ23" s="223" t="str">
        <f t="shared" si="31"/>
        <v>AZ$19</v>
      </c>
      <c r="BA23" s="223" t="str">
        <f t="shared" si="31"/>
        <v>BA$19</v>
      </c>
      <c r="BB23" s="223" t="str">
        <f t="shared" si="31"/>
        <v>BB$19</v>
      </c>
      <c r="BC23" s="223" t="str">
        <f t="shared" si="31"/>
        <v>BC$19</v>
      </c>
      <c r="BD23" s="223" t="str">
        <f t="shared" si="31"/>
        <v>BD$19</v>
      </c>
      <c r="BE23" s="223" t="str">
        <f t="shared" si="31"/>
        <v>BE$19</v>
      </c>
      <c r="BF23" s="223" t="str">
        <f t="shared" si="31"/>
        <v>BF$19</v>
      </c>
      <c r="BG23" s="223" t="str">
        <f t="shared" si="31"/>
        <v>BG$19</v>
      </c>
      <c r="BH23" s="223" t="str">
        <f t="shared" si="31"/>
        <v>BH$19</v>
      </c>
      <c r="BI23" s="223" t="str">
        <f t="shared" si="31"/>
        <v>BI$19</v>
      </c>
      <c r="BJ23" s="223" t="str">
        <f t="shared" si="31"/>
        <v>BJ$19</v>
      </c>
      <c r="BK23" s="223" t="str">
        <f t="shared" si="31"/>
        <v>BK$19</v>
      </c>
      <c r="BL23" s="223" t="str">
        <f t="shared" si="31"/>
        <v>BL$19</v>
      </c>
      <c r="BM23" s="223" t="str">
        <f t="shared" si="31"/>
        <v>BM$19</v>
      </c>
      <c r="BN23" s="223" t="str">
        <f t="shared" si="31"/>
        <v>BN$19</v>
      </c>
      <c r="BO23" s="223" t="str">
        <f t="shared" si="31"/>
        <v>BO$19</v>
      </c>
      <c r="BP23" s="223" t="str">
        <f t="shared" si="31"/>
        <v>BP$19</v>
      </c>
      <c r="BQ23" s="223" t="str">
        <f t="shared" si="31"/>
        <v>BQ$19</v>
      </c>
      <c r="BR23" s="223" t="str">
        <f t="shared" si="31"/>
        <v>BR$19</v>
      </c>
      <c r="BS23" s="223" t="str">
        <f t="shared" si="31"/>
        <v>BS$19</v>
      </c>
      <c r="BT23" s="223" t="str">
        <f t="shared" si="31"/>
        <v>BT$19</v>
      </c>
      <c r="BU23" s="223" t="str">
        <f t="shared" si="31"/>
        <v>BU$19</v>
      </c>
      <c r="BV23" s="223" t="str">
        <f t="shared" si="31"/>
        <v>BV$19</v>
      </c>
      <c r="BW23" s="223" t="str">
        <f t="shared" si="31"/>
        <v>BW$19</v>
      </c>
      <c r="BX23" s="223" t="str">
        <f t="shared" si="31"/>
        <v>BX$19</v>
      </c>
      <c r="BY23" s="223" t="str">
        <f t="shared" si="31"/>
        <v>BY$19</v>
      </c>
      <c r="BZ23" s="223" t="str">
        <f t="shared" si="31"/>
        <v>BZ$19</v>
      </c>
      <c r="CA23" s="223" t="str">
        <f t="shared" si="31"/>
        <v>CA$19</v>
      </c>
      <c r="CB23" s="223" t="str">
        <f t="shared" si="31"/>
        <v>CB$19</v>
      </c>
      <c r="CC23" s="223" t="str">
        <f t="shared" si="31"/>
        <v>CC$19</v>
      </c>
      <c r="CD23" s="223" t="str">
        <f t="shared" ref="CD23:CL23" si="32">ADDRESS(ROW(CD19),COLUMN(CD19),2)</f>
        <v>CD$19</v>
      </c>
      <c r="CE23" s="223" t="str">
        <f t="shared" si="32"/>
        <v>CE$19</v>
      </c>
      <c r="CF23" s="223" t="str">
        <f t="shared" si="32"/>
        <v>CF$19</v>
      </c>
      <c r="CG23" s="223" t="str">
        <f t="shared" si="32"/>
        <v>CG$19</v>
      </c>
      <c r="CH23" s="223" t="str">
        <f t="shared" si="32"/>
        <v>CH$19</v>
      </c>
      <c r="CI23" s="223" t="str">
        <f t="shared" si="32"/>
        <v>CI$19</v>
      </c>
      <c r="CJ23" s="223" t="str">
        <f t="shared" si="32"/>
        <v>CJ$19</v>
      </c>
      <c r="CK23" s="223" t="str">
        <f t="shared" si="32"/>
        <v>CK$19</v>
      </c>
      <c r="CL23" s="223" t="str">
        <f t="shared" si="32"/>
        <v>CL$19</v>
      </c>
      <c r="CN23" s="197"/>
      <c r="CO23" s="223" t="str">
        <f t="shared" ref="CO23:DK23" si="33">ADDRESS(ROW(CO19),COLUMN(CO19),2)</f>
        <v>CO$19</v>
      </c>
      <c r="CP23" s="223" t="str">
        <f t="shared" si="33"/>
        <v>CP$19</v>
      </c>
      <c r="CQ23" s="223" t="str">
        <f t="shared" si="33"/>
        <v>CQ$19</v>
      </c>
      <c r="CR23" s="223" t="str">
        <f t="shared" si="33"/>
        <v>CR$19</v>
      </c>
      <c r="CS23" s="223" t="str">
        <f t="shared" si="33"/>
        <v>CS$19</v>
      </c>
      <c r="CT23" s="223" t="str">
        <f t="shared" si="33"/>
        <v>CT$19</v>
      </c>
      <c r="CU23" s="223" t="str">
        <f t="shared" si="33"/>
        <v>CU$19</v>
      </c>
      <c r="CV23" s="223" t="str">
        <f t="shared" si="33"/>
        <v>CV$19</v>
      </c>
      <c r="CW23" s="223" t="str">
        <f t="shared" si="33"/>
        <v>CW$19</v>
      </c>
      <c r="CX23" s="223" t="str">
        <f t="shared" si="33"/>
        <v>CX$19</v>
      </c>
      <c r="CY23" s="223" t="str">
        <f t="shared" si="33"/>
        <v>CY$19</v>
      </c>
      <c r="CZ23" s="223" t="str">
        <f t="shared" si="33"/>
        <v>CZ$19</v>
      </c>
      <c r="DA23" s="223" t="str">
        <f t="shared" si="33"/>
        <v>DA$19</v>
      </c>
      <c r="DB23" s="223" t="str">
        <f t="shared" si="33"/>
        <v>DB$19</v>
      </c>
      <c r="DC23" s="223" t="str">
        <f t="shared" si="33"/>
        <v>DC$19</v>
      </c>
      <c r="DD23" s="223" t="str">
        <f t="shared" si="33"/>
        <v>DD$19</v>
      </c>
      <c r="DE23" s="223" t="str">
        <f t="shared" si="33"/>
        <v>DE$19</v>
      </c>
      <c r="DF23" s="223" t="str">
        <f t="shared" si="33"/>
        <v>DF$19</v>
      </c>
      <c r="DG23" s="223" t="str">
        <f t="shared" si="33"/>
        <v>DG$19</v>
      </c>
      <c r="DH23" s="223" t="str">
        <f t="shared" si="33"/>
        <v>DH$19</v>
      </c>
      <c r="DI23" s="223" t="str">
        <f t="shared" si="33"/>
        <v>DI$19</v>
      </c>
      <c r="DJ23" s="223" t="str">
        <f t="shared" si="33"/>
        <v>DJ$19</v>
      </c>
      <c r="DK23" s="223" t="str">
        <f t="shared" si="33"/>
        <v>DK$19</v>
      </c>
      <c r="DL23" s="223" t="str">
        <f t="shared" ref="DL23" si="34">ADDRESS(ROW(DL19),COLUMN(DL19),2)</f>
        <v>DL$19</v>
      </c>
    </row>
    <row r="24" spans="1:116" x14ac:dyDescent="0.4">
      <c r="A24" s="64"/>
      <c r="I24" s="53"/>
      <c r="J24" s="53"/>
      <c r="K24" s="53"/>
      <c r="L24" s="53"/>
      <c r="M24" s="53"/>
      <c r="N24" s="53"/>
      <c r="O24" s="53"/>
      <c r="P24" s="53"/>
      <c r="R24" s="53"/>
      <c r="S24" s="53"/>
      <c r="T24" s="53"/>
      <c r="U24" s="53"/>
      <c r="V24" s="53"/>
      <c r="W24" s="53"/>
      <c r="X24" s="53"/>
      <c r="Y24" s="53"/>
      <c r="Z24" s="53"/>
      <c r="AA24" s="53"/>
      <c r="AB24" s="53"/>
      <c r="AC24" s="53"/>
      <c r="AD24" s="53"/>
      <c r="AE24" s="53"/>
      <c r="AF24" s="53"/>
      <c r="AG24" s="53"/>
      <c r="AH24" s="53"/>
      <c r="AI24" s="53"/>
      <c r="AJ24" s="53"/>
      <c r="AK24" s="53"/>
      <c r="AL24" s="53"/>
      <c r="AM24" s="53"/>
      <c r="AN24" s="53"/>
      <c r="AO24" s="53"/>
      <c r="AP24" s="53"/>
      <c r="AQ24" s="53"/>
      <c r="AR24" s="53"/>
      <c r="AS24" s="53"/>
      <c r="AT24" s="53"/>
      <c r="AU24" s="53"/>
      <c r="AV24" s="53"/>
      <c r="AW24" s="53"/>
      <c r="AX24" s="53"/>
      <c r="AY24" s="53"/>
      <c r="AZ24" s="53"/>
      <c r="BA24" s="53"/>
      <c r="BB24" s="53"/>
      <c r="BC24" s="53"/>
      <c r="BD24" s="53"/>
      <c r="BE24" s="53"/>
      <c r="BF24" s="53"/>
      <c r="BG24" s="53"/>
      <c r="BH24" s="53"/>
      <c r="BI24" s="53"/>
      <c r="BJ24" s="53"/>
      <c r="BK24" s="53"/>
      <c r="BL24" s="53"/>
      <c r="BM24" s="53"/>
      <c r="BN24" s="53"/>
      <c r="BO24" s="53"/>
      <c r="BP24" s="53"/>
      <c r="BQ24" s="53"/>
      <c r="BR24" s="53"/>
      <c r="BS24" s="53"/>
      <c r="BT24" s="53"/>
      <c r="BU24" s="53"/>
      <c r="BV24" s="53"/>
      <c r="BW24" s="53"/>
      <c r="BX24" s="53"/>
      <c r="BY24" s="53"/>
      <c r="BZ24" s="53"/>
      <c r="CA24" s="53"/>
      <c r="CB24" s="53"/>
      <c r="CC24" s="53"/>
      <c r="CD24" s="53"/>
      <c r="CE24" s="53"/>
      <c r="CF24" s="53"/>
      <c r="CG24" s="53"/>
      <c r="CH24" s="53"/>
      <c r="CI24" s="53"/>
      <c r="CJ24" s="53"/>
      <c r="CK24" s="53"/>
      <c r="CL24" s="53"/>
      <c r="CN24" s="53"/>
      <c r="CO24" s="53"/>
      <c r="CP24" s="53"/>
      <c r="CQ24" s="53"/>
      <c r="CR24" s="53"/>
      <c r="CS24" s="53"/>
      <c r="CT24" s="53"/>
      <c r="CU24" s="53"/>
      <c r="CV24" s="53"/>
      <c r="CW24" s="53"/>
      <c r="CX24" s="53"/>
      <c r="CY24" s="53"/>
      <c r="CZ24" s="53"/>
      <c r="DA24" s="53"/>
      <c r="DB24" s="53"/>
      <c r="DC24" s="53"/>
      <c r="DD24" s="53"/>
      <c r="DE24" s="53"/>
      <c r="DF24" s="53"/>
      <c r="DG24" s="53"/>
      <c r="DH24" s="53"/>
      <c r="DI24" s="53"/>
      <c r="DJ24" s="53"/>
      <c r="DK24" s="53"/>
      <c r="DL24" s="53"/>
    </row>
    <row r="25" spans="1:116" x14ac:dyDescent="0.4">
      <c r="A25" s="206"/>
      <c r="B25" s="27" t="s">
        <v>476</v>
      </c>
      <c r="C25" s="27" t="s">
        <v>476</v>
      </c>
      <c r="D25" s="27"/>
      <c r="E25" s="27" t="s">
        <v>476</v>
      </c>
      <c r="F25" s="27" t="s">
        <v>476</v>
      </c>
      <c r="G25" s="206" t="s">
        <v>476</v>
      </c>
      <c r="H25" s="206" t="s">
        <v>476</v>
      </c>
      <c r="I25" s="206" t="s">
        <v>476</v>
      </c>
      <c r="J25" s="206"/>
      <c r="K25" s="206" t="s">
        <v>476</v>
      </c>
      <c r="L25" s="206" t="s">
        <v>476</v>
      </c>
      <c r="M25" s="206" t="s">
        <v>476</v>
      </c>
      <c r="N25" s="206" t="s">
        <v>476</v>
      </c>
      <c r="O25" s="206" t="s">
        <v>476</v>
      </c>
      <c r="P25" s="206" t="s">
        <v>476</v>
      </c>
      <c r="R25" s="206" t="s">
        <v>476</v>
      </c>
      <c r="S25" s="206" t="s">
        <v>476</v>
      </c>
      <c r="T25" s="206" t="s">
        <v>476</v>
      </c>
      <c r="U25" s="206" t="s">
        <v>476</v>
      </c>
      <c r="V25" s="206" t="s">
        <v>476</v>
      </c>
      <c r="W25" s="206" t="s">
        <v>476</v>
      </c>
      <c r="X25" s="206" t="s">
        <v>476</v>
      </c>
      <c r="Y25" s="206" t="s">
        <v>476</v>
      </c>
      <c r="Z25" s="206" t="s">
        <v>476</v>
      </c>
      <c r="AA25" s="206" t="s">
        <v>476</v>
      </c>
      <c r="AB25" s="206" t="s">
        <v>476</v>
      </c>
      <c r="AC25" s="206" t="s">
        <v>476</v>
      </c>
      <c r="AD25" s="210"/>
      <c r="AE25" s="210"/>
      <c r="AF25" s="210"/>
      <c r="AG25" s="210"/>
      <c r="AH25" s="210"/>
      <c r="AI25" s="210"/>
      <c r="AJ25" s="210"/>
      <c r="AK25" s="210"/>
      <c r="AL25" s="210"/>
      <c r="AM25" s="210"/>
      <c r="AN25" s="210"/>
      <c r="AO25" s="210"/>
      <c r="AP25" s="210"/>
      <c r="AQ25" s="210"/>
      <c r="AR25" s="210"/>
      <c r="AS25" s="210"/>
      <c r="AT25" s="210"/>
      <c r="AU25" s="210"/>
      <c r="AV25" s="210"/>
      <c r="AW25" s="210"/>
      <c r="AX25" s="210"/>
      <c r="AY25" s="210"/>
      <c r="AZ25" s="210"/>
      <c r="BA25" s="210"/>
      <c r="BB25" s="210"/>
      <c r="BC25" s="210"/>
      <c r="BD25" s="210"/>
      <c r="BE25" s="210"/>
      <c r="BF25" s="210"/>
      <c r="BG25" s="210"/>
      <c r="BH25" s="210"/>
      <c r="BI25" s="210"/>
      <c r="BJ25" s="210"/>
      <c r="BK25" s="210"/>
      <c r="BL25" s="210"/>
      <c r="BM25" s="210"/>
      <c r="BN25" s="210"/>
      <c r="BO25" s="210"/>
      <c r="BP25" s="210"/>
      <c r="BQ25" s="210"/>
      <c r="BR25" s="210"/>
      <c r="BS25" s="210"/>
      <c r="BT25" s="210"/>
      <c r="BU25" s="210"/>
      <c r="BV25" s="210"/>
      <c r="BW25" s="210"/>
      <c r="BX25" s="210"/>
      <c r="BY25" s="210"/>
      <c r="BZ25" s="210"/>
      <c r="CA25" s="210"/>
      <c r="CB25" s="210"/>
      <c r="CC25" s="210"/>
      <c r="CD25" s="210"/>
      <c r="CE25" s="210"/>
      <c r="CF25" s="210"/>
      <c r="CG25" s="210"/>
      <c r="CH25" s="210"/>
      <c r="CI25" s="210"/>
      <c r="CJ25" s="210"/>
      <c r="CK25" s="210"/>
      <c r="CL25" s="210"/>
      <c r="CN25" s="206" t="s">
        <v>476</v>
      </c>
      <c r="CO25" s="210"/>
      <c r="CP25" s="210"/>
      <c r="CQ25" s="210"/>
      <c r="CR25" s="210"/>
      <c r="CS25" s="210"/>
      <c r="CT25" s="210"/>
      <c r="CU25" s="210"/>
      <c r="CV25" s="210"/>
      <c r="CW25" s="210"/>
      <c r="CX25" s="210"/>
      <c r="CY25" s="210"/>
      <c r="CZ25" s="210"/>
      <c r="DA25" s="210"/>
      <c r="DB25" s="210"/>
      <c r="DC25" s="210"/>
      <c r="DD25" s="210"/>
      <c r="DE25" s="210"/>
      <c r="DF25" s="210"/>
      <c r="DG25" s="210"/>
      <c r="DH25" s="210"/>
      <c r="DI25" s="210"/>
      <c r="DJ25" s="210"/>
      <c r="DK25" s="210"/>
      <c r="DL25" s="210"/>
    </row>
    <row r="26" spans="1:116" x14ac:dyDescent="0.4">
      <c r="A26" s="206"/>
      <c r="B26" s="27"/>
      <c r="C26" s="27"/>
      <c r="D26" s="27"/>
      <c r="E26" s="27"/>
      <c r="F26" s="27"/>
      <c r="G26" s="206"/>
      <c r="H26" s="206"/>
      <c r="I26" s="206"/>
      <c r="J26" s="206"/>
      <c r="K26" s="206"/>
      <c r="L26" s="206"/>
      <c r="M26" s="206"/>
      <c r="N26" s="206"/>
      <c r="O26" s="206"/>
      <c r="P26" s="206"/>
      <c r="R26" s="206"/>
      <c r="S26" s="206"/>
      <c r="T26" s="206"/>
      <c r="U26" s="206"/>
      <c r="V26" s="206"/>
      <c r="W26" s="206"/>
      <c r="X26" s="206"/>
      <c r="Y26" s="206"/>
      <c r="Z26" s="206"/>
      <c r="AA26" s="206"/>
      <c r="AB26" s="206"/>
      <c r="AC26" s="206"/>
      <c r="AD26" s="210"/>
      <c r="AE26" s="210"/>
      <c r="AF26" s="210"/>
      <c r="AG26" s="210"/>
      <c r="AH26" s="210"/>
      <c r="AI26" s="210"/>
      <c r="AJ26" s="210"/>
      <c r="AK26" s="210"/>
      <c r="AL26" s="210"/>
      <c r="AM26" s="210"/>
      <c r="AN26" s="210"/>
      <c r="AO26" s="210"/>
      <c r="AP26" s="210"/>
      <c r="AQ26" s="210"/>
      <c r="AR26" s="210"/>
      <c r="AS26" s="210"/>
      <c r="AT26" s="210"/>
      <c r="AU26" s="210"/>
      <c r="AV26" s="210"/>
      <c r="AW26" s="210"/>
      <c r="AX26" s="210"/>
      <c r="AY26" s="210"/>
      <c r="AZ26" s="210"/>
      <c r="BA26" s="210"/>
      <c r="BB26" s="210"/>
      <c r="BC26" s="210"/>
      <c r="BD26" s="210"/>
      <c r="BE26" s="210"/>
      <c r="BF26" s="210"/>
      <c r="BG26" s="210"/>
      <c r="BH26" s="210"/>
      <c r="BI26" s="210"/>
      <c r="BJ26" s="210"/>
      <c r="BK26" s="210"/>
      <c r="BL26" s="210"/>
      <c r="BM26" s="210"/>
      <c r="BN26" s="210"/>
      <c r="BO26" s="210"/>
      <c r="BP26" s="210"/>
      <c r="BQ26" s="210"/>
      <c r="BR26" s="210"/>
      <c r="BS26" s="210"/>
      <c r="BT26" s="210"/>
      <c r="BU26" s="210"/>
      <c r="BV26" s="210"/>
      <c r="BW26" s="210"/>
      <c r="BX26" s="210"/>
      <c r="BY26" s="210"/>
      <c r="BZ26" s="210"/>
      <c r="CA26" s="210"/>
      <c r="CB26" s="210"/>
      <c r="CC26" s="210"/>
      <c r="CD26" s="210"/>
      <c r="CE26" s="210"/>
      <c r="CF26" s="210"/>
      <c r="CG26" s="210"/>
      <c r="CH26" s="210"/>
      <c r="CI26" s="210"/>
      <c r="CJ26" s="210"/>
      <c r="CK26" s="210"/>
      <c r="CL26" s="210"/>
      <c r="CN26" s="206"/>
      <c r="CO26" s="210"/>
      <c r="CP26" s="210"/>
      <c r="CQ26" s="210"/>
      <c r="CR26" s="210"/>
      <c r="CS26" s="210"/>
      <c r="CT26" s="210"/>
      <c r="CU26" s="210"/>
      <c r="CV26" s="210"/>
      <c r="CW26" s="210"/>
      <c r="CX26" s="210"/>
      <c r="CY26" s="210"/>
      <c r="CZ26" s="210"/>
      <c r="DA26" s="210"/>
      <c r="DB26" s="210"/>
      <c r="DC26" s="210"/>
      <c r="DD26" s="210"/>
      <c r="DE26" s="210"/>
      <c r="DF26" s="210"/>
      <c r="DG26" s="210"/>
      <c r="DH26" s="210"/>
      <c r="DI26" s="210"/>
      <c r="DJ26" s="210"/>
      <c r="DK26" s="210"/>
      <c r="DL26" s="210"/>
    </row>
    <row r="27" spans="1:116" x14ac:dyDescent="0.4">
      <c r="A27" s="206"/>
      <c r="B27" s="27"/>
      <c r="C27" s="27"/>
      <c r="D27" s="27"/>
      <c r="E27" s="27"/>
      <c r="F27" s="27"/>
      <c r="G27" s="206"/>
      <c r="H27" s="206"/>
      <c r="I27" s="206"/>
      <c r="J27" s="206"/>
      <c r="K27" s="206"/>
      <c r="L27" s="206"/>
      <c r="M27" s="206"/>
      <c r="N27" s="206"/>
      <c r="O27" s="206"/>
      <c r="P27" s="206"/>
      <c r="R27" s="206"/>
      <c r="S27" s="206"/>
      <c r="T27" s="206"/>
      <c r="U27" s="206"/>
      <c r="V27" s="206"/>
      <c r="W27" s="206"/>
      <c r="X27" s="206"/>
      <c r="Y27" s="206"/>
      <c r="Z27" s="206"/>
      <c r="AA27" s="206"/>
      <c r="AB27" s="206"/>
      <c r="AC27" s="206"/>
      <c r="AD27" s="210"/>
      <c r="AE27" s="210"/>
      <c r="AF27" s="210"/>
      <c r="AG27" s="210"/>
      <c r="AH27" s="210"/>
      <c r="AI27" s="210"/>
      <c r="AJ27" s="210"/>
      <c r="AK27" s="210"/>
      <c r="AL27" s="210"/>
      <c r="AM27" s="210"/>
      <c r="AN27" s="210"/>
      <c r="AO27" s="210"/>
      <c r="AP27" s="210"/>
      <c r="AQ27" s="210"/>
      <c r="AR27" s="210"/>
      <c r="AS27" s="210"/>
      <c r="AT27" s="210"/>
      <c r="AU27" s="210"/>
      <c r="AV27" s="210"/>
      <c r="AW27" s="210"/>
      <c r="AX27" s="210"/>
      <c r="AY27" s="210"/>
      <c r="AZ27" s="210"/>
      <c r="BA27" s="210"/>
      <c r="BB27" s="210"/>
      <c r="BC27" s="210"/>
      <c r="BD27" s="210"/>
      <c r="BE27" s="210"/>
      <c r="BF27" s="210"/>
      <c r="BG27" s="210"/>
      <c r="BH27" s="210"/>
      <c r="BI27" s="210"/>
      <c r="BJ27" s="210"/>
      <c r="BK27" s="210"/>
      <c r="BL27" s="210"/>
      <c r="BM27" s="210"/>
      <c r="BN27" s="210"/>
      <c r="BO27" s="210"/>
      <c r="BP27" s="210"/>
      <c r="BQ27" s="210"/>
      <c r="BR27" s="210"/>
      <c r="BS27" s="210"/>
      <c r="BT27" s="210"/>
      <c r="BU27" s="210"/>
      <c r="BV27" s="210"/>
      <c r="BW27" s="210"/>
      <c r="BX27" s="210"/>
      <c r="BY27" s="210"/>
      <c r="BZ27" s="210"/>
      <c r="CA27" s="210"/>
      <c r="CB27" s="210"/>
      <c r="CC27" s="210"/>
      <c r="CD27" s="210"/>
      <c r="CE27" s="210"/>
      <c r="CF27" s="210"/>
      <c r="CG27" s="210"/>
      <c r="CH27" s="210"/>
      <c r="CI27" s="210"/>
      <c r="CJ27" s="210"/>
      <c r="CK27" s="210"/>
      <c r="CL27" s="210"/>
      <c r="CN27" s="206"/>
      <c r="CO27" s="210"/>
      <c r="CP27" s="210"/>
      <c r="CQ27" s="210"/>
      <c r="CR27" s="210"/>
      <c r="CS27" s="210"/>
      <c r="CT27" s="210"/>
      <c r="CU27" s="210"/>
      <c r="CV27" s="210"/>
      <c r="CW27" s="210"/>
      <c r="CX27" s="210"/>
      <c r="CY27" s="210"/>
      <c r="CZ27" s="210"/>
      <c r="DA27" s="210"/>
      <c r="DB27" s="210"/>
      <c r="DC27" s="210"/>
      <c r="DD27" s="210"/>
      <c r="DE27" s="210"/>
      <c r="DF27" s="210"/>
      <c r="DG27" s="210"/>
      <c r="DH27" s="210"/>
      <c r="DI27" s="210"/>
      <c r="DJ27" s="210"/>
      <c r="DK27" s="210"/>
      <c r="DL27" s="210"/>
    </row>
    <row r="28" spans="1:116" x14ac:dyDescent="0.4">
      <c r="A28" s="206"/>
      <c r="B28" s="27"/>
      <c r="C28" s="27"/>
      <c r="D28" s="27"/>
      <c r="E28" s="27"/>
      <c r="F28" s="27"/>
      <c r="G28" s="206"/>
      <c r="H28" s="206"/>
      <c r="I28" s="206"/>
      <c r="J28" s="206"/>
      <c r="K28" s="206"/>
      <c r="L28" s="206"/>
      <c r="M28" s="206"/>
      <c r="N28" s="206"/>
      <c r="O28" s="206"/>
      <c r="P28" s="206"/>
      <c r="R28" s="206"/>
      <c r="S28" s="206"/>
      <c r="T28" s="206"/>
      <c r="U28" s="206"/>
      <c r="V28" s="206"/>
      <c r="W28" s="206"/>
      <c r="X28" s="206"/>
      <c r="Y28" s="206"/>
      <c r="Z28" s="206"/>
      <c r="AA28" s="206"/>
      <c r="AB28" s="206"/>
      <c r="AC28" s="206"/>
      <c r="AD28" s="210"/>
      <c r="AE28" s="210"/>
      <c r="AF28" s="210"/>
      <c r="AG28" s="210"/>
      <c r="AH28" s="210"/>
      <c r="AI28" s="210"/>
      <c r="AJ28" s="210"/>
      <c r="AK28" s="210"/>
      <c r="AL28" s="210"/>
      <c r="AM28" s="210"/>
      <c r="AN28" s="210"/>
      <c r="AO28" s="210"/>
      <c r="AP28" s="210"/>
      <c r="AQ28" s="210"/>
      <c r="AR28" s="210"/>
      <c r="AS28" s="210"/>
      <c r="AT28" s="210"/>
      <c r="AU28" s="210"/>
      <c r="AV28" s="210"/>
      <c r="AW28" s="210"/>
      <c r="AX28" s="210"/>
      <c r="AY28" s="210"/>
      <c r="AZ28" s="210"/>
      <c r="BA28" s="210"/>
      <c r="BB28" s="210"/>
      <c r="BC28" s="210"/>
      <c r="BD28" s="210"/>
      <c r="BE28" s="210"/>
      <c r="BF28" s="210"/>
      <c r="BG28" s="210"/>
      <c r="BH28" s="210"/>
      <c r="BI28" s="210"/>
      <c r="BJ28" s="210"/>
      <c r="BK28" s="210"/>
      <c r="BL28" s="210"/>
      <c r="BM28" s="210"/>
      <c r="BN28" s="210"/>
      <c r="BO28" s="210"/>
      <c r="BP28" s="210"/>
      <c r="BQ28" s="210"/>
      <c r="BR28" s="210"/>
      <c r="BS28" s="210"/>
      <c r="BT28" s="210"/>
      <c r="BU28" s="210"/>
      <c r="BV28" s="210"/>
      <c r="BW28" s="210"/>
      <c r="BX28" s="210"/>
      <c r="BY28" s="210"/>
      <c r="BZ28" s="210"/>
      <c r="CA28" s="210"/>
      <c r="CB28" s="210"/>
      <c r="CC28" s="210"/>
      <c r="CD28" s="210"/>
      <c r="CE28" s="210"/>
      <c r="CF28" s="210"/>
      <c r="CG28" s="210"/>
      <c r="CH28" s="210"/>
      <c r="CI28" s="210"/>
      <c r="CJ28" s="210"/>
      <c r="CK28" s="210"/>
      <c r="CL28" s="210"/>
      <c r="CN28" s="206"/>
      <c r="CO28" s="210"/>
      <c r="CP28" s="210"/>
      <c r="CQ28" s="210"/>
      <c r="CR28" s="210"/>
      <c r="CS28" s="210"/>
      <c r="CT28" s="210"/>
      <c r="CU28" s="210"/>
      <c r="CV28" s="210"/>
      <c r="CW28" s="210"/>
      <c r="CX28" s="210"/>
      <c r="CY28" s="210"/>
      <c r="CZ28" s="210"/>
      <c r="DA28" s="210"/>
      <c r="DB28" s="210"/>
      <c r="DC28" s="210"/>
      <c r="DD28" s="210"/>
      <c r="DE28" s="210"/>
      <c r="DF28" s="210"/>
      <c r="DG28" s="210"/>
      <c r="DH28" s="210"/>
      <c r="DI28" s="210"/>
      <c r="DJ28" s="210"/>
      <c r="DK28" s="210"/>
      <c r="DL28" s="210"/>
    </row>
    <row r="29" spans="1:116" x14ac:dyDescent="0.4">
      <c r="A29" s="206"/>
      <c r="B29" s="27"/>
      <c r="C29" s="27"/>
      <c r="D29" s="27"/>
      <c r="E29" s="27"/>
      <c r="F29" s="27"/>
      <c r="G29" s="206"/>
      <c r="H29" s="206"/>
      <c r="I29" s="206"/>
      <c r="J29" s="206"/>
      <c r="K29" s="206"/>
      <c r="L29" s="206"/>
      <c r="M29" s="206"/>
      <c r="N29" s="206"/>
      <c r="O29" s="206"/>
      <c r="P29" s="206"/>
      <c r="R29" s="206"/>
      <c r="S29" s="206"/>
      <c r="T29" s="206"/>
      <c r="U29" s="206"/>
      <c r="V29" s="206"/>
      <c r="W29" s="206"/>
      <c r="X29" s="206"/>
      <c r="Y29" s="206"/>
      <c r="Z29" s="206"/>
      <c r="AA29" s="206"/>
      <c r="AB29" s="206"/>
      <c r="AC29" s="206"/>
      <c r="AD29" s="210"/>
      <c r="AE29" s="210"/>
      <c r="AF29" s="210"/>
      <c r="AG29" s="210"/>
      <c r="AH29" s="210"/>
      <c r="AI29" s="210"/>
      <c r="AJ29" s="210"/>
      <c r="AK29" s="210"/>
      <c r="AL29" s="210"/>
      <c r="AM29" s="210"/>
      <c r="AN29" s="210"/>
      <c r="AO29" s="210"/>
      <c r="AP29" s="210"/>
      <c r="AQ29" s="210"/>
      <c r="AR29" s="210"/>
      <c r="AS29" s="210"/>
      <c r="AT29" s="210"/>
      <c r="AU29" s="210"/>
      <c r="AV29" s="210"/>
      <c r="AW29" s="210"/>
      <c r="AX29" s="210"/>
      <c r="AY29" s="210"/>
      <c r="AZ29" s="210"/>
      <c r="BA29" s="210"/>
      <c r="BB29" s="210"/>
      <c r="BC29" s="210"/>
      <c r="BD29" s="210"/>
      <c r="BE29" s="210"/>
      <c r="BF29" s="210"/>
      <c r="BG29" s="210"/>
      <c r="BH29" s="210"/>
      <c r="BI29" s="210"/>
      <c r="BJ29" s="210"/>
      <c r="BK29" s="210"/>
      <c r="BL29" s="210"/>
      <c r="BM29" s="210"/>
      <c r="BN29" s="210"/>
      <c r="BO29" s="210"/>
      <c r="BP29" s="210"/>
      <c r="BQ29" s="210"/>
      <c r="BR29" s="210"/>
      <c r="BS29" s="210"/>
      <c r="BT29" s="210"/>
      <c r="BU29" s="210"/>
      <c r="BV29" s="210"/>
      <c r="BW29" s="210"/>
      <c r="BX29" s="210"/>
      <c r="BY29" s="210"/>
      <c r="BZ29" s="210"/>
      <c r="CA29" s="210"/>
      <c r="CB29" s="210"/>
      <c r="CC29" s="210"/>
      <c r="CD29" s="210"/>
      <c r="CE29" s="210"/>
      <c r="CF29" s="210"/>
      <c r="CG29" s="210"/>
      <c r="CH29" s="210"/>
      <c r="CI29" s="210"/>
      <c r="CJ29" s="210"/>
      <c r="CK29" s="210"/>
      <c r="CL29" s="210"/>
      <c r="CN29" s="206"/>
      <c r="CO29" s="210"/>
      <c r="CP29" s="210"/>
      <c r="CQ29" s="210"/>
      <c r="CR29" s="210"/>
      <c r="CS29" s="210"/>
      <c r="CT29" s="210"/>
      <c r="CU29" s="210"/>
      <c r="CV29" s="210"/>
      <c r="CW29" s="210"/>
      <c r="CX29" s="210"/>
      <c r="CY29" s="210"/>
      <c r="CZ29" s="210"/>
      <c r="DA29" s="210"/>
      <c r="DB29" s="210"/>
      <c r="DC29" s="210"/>
      <c r="DD29" s="210"/>
      <c r="DE29" s="210"/>
      <c r="DF29" s="210"/>
      <c r="DG29" s="210"/>
      <c r="DH29" s="210"/>
      <c r="DI29" s="210"/>
      <c r="DJ29" s="210"/>
      <c r="DK29" s="210"/>
      <c r="DL29" s="210"/>
    </row>
    <row r="30" spans="1:116" x14ac:dyDescent="0.4">
      <c r="A30" s="206"/>
      <c r="B30" s="27"/>
      <c r="C30" s="27"/>
      <c r="D30" s="27"/>
      <c r="E30" s="27"/>
      <c r="F30" s="27"/>
      <c r="G30" s="206"/>
      <c r="H30" s="206"/>
      <c r="I30" s="206"/>
      <c r="J30" s="206"/>
      <c r="K30" s="206"/>
      <c r="L30" s="206"/>
      <c r="M30" s="206"/>
      <c r="N30" s="206"/>
      <c r="O30" s="206"/>
      <c r="P30" s="206"/>
      <c r="R30" s="206"/>
      <c r="S30" s="206"/>
      <c r="T30" s="206"/>
      <c r="U30" s="206"/>
      <c r="V30" s="206"/>
      <c r="W30" s="206"/>
      <c r="X30" s="206"/>
      <c r="Y30" s="206"/>
      <c r="Z30" s="206"/>
      <c r="AA30" s="206"/>
      <c r="AB30" s="206"/>
      <c r="AC30" s="206"/>
      <c r="AD30" s="210"/>
      <c r="AE30" s="210"/>
      <c r="AF30" s="210"/>
      <c r="AG30" s="210"/>
      <c r="AH30" s="210"/>
      <c r="AI30" s="210"/>
      <c r="AJ30" s="210"/>
      <c r="AK30" s="210"/>
      <c r="AL30" s="210"/>
      <c r="AM30" s="210"/>
      <c r="AN30" s="210"/>
      <c r="AO30" s="210"/>
      <c r="AP30" s="210"/>
      <c r="AQ30" s="210"/>
      <c r="AR30" s="210"/>
      <c r="AS30" s="210"/>
      <c r="AT30" s="210"/>
      <c r="AU30" s="210"/>
      <c r="AV30" s="210"/>
      <c r="AW30" s="210"/>
      <c r="AX30" s="210"/>
      <c r="AY30" s="210"/>
      <c r="AZ30" s="210"/>
      <c r="BA30" s="210"/>
      <c r="BB30" s="210"/>
      <c r="BC30" s="210"/>
      <c r="BD30" s="210"/>
      <c r="BE30" s="210"/>
      <c r="BF30" s="210"/>
      <c r="BG30" s="210"/>
      <c r="BH30" s="210"/>
      <c r="BI30" s="210"/>
      <c r="BJ30" s="210"/>
      <c r="BK30" s="210"/>
      <c r="BL30" s="210"/>
      <c r="BM30" s="210"/>
      <c r="BN30" s="210"/>
      <c r="BO30" s="210"/>
      <c r="BP30" s="210"/>
      <c r="BQ30" s="210"/>
      <c r="BR30" s="210"/>
      <c r="BS30" s="210"/>
      <c r="BT30" s="210"/>
      <c r="BU30" s="210"/>
      <c r="BV30" s="210"/>
      <c r="BW30" s="210"/>
      <c r="BX30" s="210"/>
      <c r="BY30" s="210"/>
      <c r="BZ30" s="210"/>
      <c r="CA30" s="210"/>
      <c r="CB30" s="210"/>
      <c r="CC30" s="210"/>
      <c r="CD30" s="210"/>
      <c r="CE30" s="210"/>
      <c r="CF30" s="210"/>
      <c r="CG30" s="210"/>
      <c r="CH30" s="210"/>
      <c r="CI30" s="210"/>
      <c r="CJ30" s="210"/>
      <c r="CK30" s="210"/>
      <c r="CL30" s="210"/>
      <c r="CN30" s="206"/>
      <c r="CO30" s="210"/>
      <c r="CP30" s="210"/>
      <c r="CQ30" s="210"/>
      <c r="CR30" s="210"/>
      <c r="CS30" s="210"/>
      <c r="CT30" s="210"/>
      <c r="CU30" s="210"/>
      <c r="CV30" s="210"/>
      <c r="CW30" s="210"/>
      <c r="CX30" s="210"/>
      <c r="CY30" s="210"/>
      <c r="CZ30" s="210"/>
      <c r="DA30" s="210"/>
      <c r="DB30" s="210"/>
      <c r="DC30" s="210"/>
      <c r="DD30" s="210"/>
      <c r="DE30" s="210"/>
      <c r="DF30" s="210"/>
      <c r="DG30" s="210"/>
      <c r="DH30" s="210"/>
      <c r="DI30" s="210"/>
      <c r="DJ30" s="210"/>
      <c r="DK30" s="210"/>
      <c r="DL30" s="210"/>
    </row>
    <row r="31" spans="1:116" x14ac:dyDescent="0.4">
      <c r="A31" s="206"/>
      <c r="B31" s="27"/>
      <c r="C31" s="27"/>
      <c r="D31" s="27"/>
      <c r="E31" s="27"/>
      <c r="F31" s="27"/>
      <c r="G31" s="206"/>
      <c r="H31" s="206"/>
      <c r="I31" s="206"/>
      <c r="J31" s="206"/>
      <c r="K31" s="206"/>
      <c r="L31" s="206"/>
      <c r="M31" s="206"/>
      <c r="N31" s="206"/>
      <c r="O31" s="206"/>
      <c r="P31" s="206"/>
      <c r="R31" s="206"/>
      <c r="S31" s="206"/>
      <c r="T31" s="206"/>
      <c r="U31" s="206"/>
      <c r="V31" s="206"/>
      <c r="W31" s="206"/>
      <c r="X31" s="206"/>
      <c r="Y31" s="206"/>
      <c r="Z31" s="206"/>
      <c r="AA31" s="206"/>
      <c r="AB31" s="206"/>
      <c r="AC31" s="206"/>
      <c r="AD31" s="210"/>
      <c r="AE31" s="210"/>
      <c r="AF31" s="210"/>
      <c r="AG31" s="210"/>
      <c r="AH31" s="210"/>
      <c r="AI31" s="210"/>
      <c r="AJ31" s="210"/>
      <c r="AK31" s="210"/>
      <c r="AL31" s="210"/>
      <c r="AM31" s="210"/>
      <c r="AN31" s="210"/>
      <c r="AO31" s="210"/>
      <c r="AP31" s="210"/>
      <c r="AQ31" s="210"/>
      <c r="AR31" s="210"/>
      <c r="AS31" s="210"/>
      <c r="AT31" s="210"/>
      <c r="AU31" s="210"/>
      <c r="AV31" s="210"/>
      <c r="AW31" s="210"/>
      <c r="AX31" s="210"/>
      <c r="AY31" s="210"/>
      <c r="AZ31" s="210"/>
      <c r="BA31" s="210"/>
      <c r="BB31" s="210"/>
      <c r="BC31" s="210"/>
      <c r="BD31" s="210"/>
      <c r="BE31" s="210"/>
      <c r="BF31" s="210"/>
      <c r="BG31" s="210"/>
      <c r="BH31" s="210"/>
      <c r="BI31" s="210"/>
      <c r="BJ31" s="210"/>
      <c r="BK31" s="210"/>
      <c r="BL31" s="210"/>
      <c r="BM31" s="210"/>
      <c r="BN31" s="210"/>
      <c r="BO31" s="210"/>
      <c r="BP31" s="210"/>
      <c r="BQ31" s="210"/>
      <c r="BR31" s="210"/>
      <c r="BS31" s="210"/>
      <c r="BT31" s="210"/>
      <c r="BU31" s="210"/>
      <c r="BV31" s="210"/>
      <c r="BW31" s="210"/>
      <c r="BX31" s="210"/>
      <c r="BY31" s="210"/>
      <c r="BZ31" s="210"/>
      <c r="CA31" s="210"/>
      <c r="CB31" s="210"/>
      <c r="CC31" s="210"/>
      <c r="CD31" s="210"/>
      <c r="CE31" s="210"/>
      <c r="CF31" s="210"/>
      <c r="CG31" s="210"/>
      <c r="CH31" s="210"/>
      <c r="CI31" s="210"/>
      <c r="CJ31" s="210"/>
      <c r="CK31" s="210"/>
      <c r="CL31" s="210"/>
      <c r="CN31" s="206"/>
      <c r="CO31" s="210"/>
      <c r="CP31" s="210"/>
      <c r="CQ31" s="210"/>
      <c r="CR31" s="210"/>
      <c r="CS31" s="210"/>
      <c r="CT31" s="210"/>
      <c r="CU31" s="210"/>
      <c r="CV31" s="210"/>
      <c r="CW31" s="210"/>
      <c r="CX31" s="210"/>
      <c r="CY31" s="210"/>
      <c r="CZ31" s="210"/>
      <c r="DA31" s="210"/>
      <c r="DB31" s="210"/>
      <c r="DC31" s="210"/>
      <c r="DD31" s="210"/>
      <c r="DE31" s="210"/>
      <c r="DF31" s="210"/>
      <c r="DG31" s="210"/>
      <c r="DH31" s="210"/>
      <c r="DI31" s="210"/>
      <c r="DJ31" s="210"/>
      <c r="DK31" s="210"/>
      <c r="DL31" s="210"/>
    </row>
    <row r="32" spans="1:116" x14ac:dyDescent="0.4">
      <c r="A32" s="206"/>
      <c r="B32" s="27"/>
      <c r="C32" s="27"/>
      <c r="D32" s="27"/>
      <c r="E32" s="27"/>
      <c r="F32" s="27"/>
      <c r="G32" s="206"/>
      <c r="H32" s="206"/>
      <c r="I32" s="206"/>
      <c r="J32" s="206"/>
      <c r="K32" s="206"/>
      <c r="L32" s="206"/>
      <c r="M32" s="206"/>
      <c r="N32" s="206"/>
      <c r="O32" s="206"/>
      <c r="P32" s="206"/>
      <c r="R32" s="206"/>
      <c r="S32" s="206"/>
      <c r="T32" s="206"/>
      <c r="U32" s="206"/>
      <c r="V32" s="206"/>
      <c r="W32" s="206"/>
      <c r="X32" s="206"/>
      <c r="Y32" s="206"/>
      <c r="Z32" s="206"/>
      <c r="AA32" s="206"/>
      <c r="AB32" s="206"/>
      <c r="AC32" s="206"/>
      <c r="AD32" s="210"/>
      <c r="AE32" s="210"/>
      <c r="AF32" s="210"/>
      <c r="AG32" s="210"/>
      <c r="AH32" s="210"/>
      <c r="AI32" s="210"/>
      <c r="AJ32" s="210"/>
      <c r="AK32" s="210"/>
      <c r="AL32" s="210"/>
      <c r="AM32" s="210"/>
      <c r="AN32" s="210"/>
      <c r="AO32" s="210"/>
      <c r="AP32" s="210"/>
      <c r="AQ32" s="210"/>
      <c r="AR32" s="210"/>
      <c r="AS32" s="210"/>
      <c r="AT32" s="210"/>
      <c r="AU32" s="210"/>
      <c r="AV32" s="210"/>
      <c r="AW32" s="210"/>
      <c r="AX32" s="210"/>
      <c r="AY32" s="210"/>
      <c r="AZ32" s="210"/>
      <c r="BA32" s="210"/>
      <c r="BB32" s="210"/>
      <c r="BC32" s="210"/>
      <c r="BD32" s="210"/>
      <c r="BE32" s="210"/>
      <c r="BF32" s="210"/>
      <c r="BG32" s="210"/>
      <c r="BH32" s="210"/>
      <c r="BI32" s="210"/>
      <c r="BJ32" s="210"/>
      <c r="BK32" s="210"/>
      <c r="BL32" s="210"/>
      <c r="BM32" s="210"/>
      <c r="BN32" s="210"/>
      <c r="BO32" s="210"/>
      <c r="BP32" s="210"/>
      <c r="BQ32" s="210"/>
      <c r="BR32" s="210"/>
      <c r="BS32" s="210"/>
      <c r="BT32" s="210"/>
      <c r="BU32" s="210"/>
      <c r="BV32" s="210"/>
      <c r="BW32" s="210"/>
      <c r="BX32" s="210"/>
      <c r="BY32" s="210"/>
      <c r="BZ32" s="210"/>
      <c r="CA32" s="210"/>
      <c r="CB32" s="210"/>
      <c r="CC32" s="210"/>
      <c r="CD32" s="210"/>
      <c r="CE32" s="210"/>
      <c r="CF32" s="210"/>
      <c r="CG32" s="210"/>
      <c r="CH32" s="210"/>
      <c r="CI32" s="210"/>
      <c r="CJ32" s="210"/>
      <c r="CK32" s="210"/>
      <c r="CL32" s="210"/>
      <c r="CN32" s="206"/>
      <c r="CO32" s="210"/>
      <c r="CP32" s="210"/>
      <c r="CQ32" s="210"/>
      <c r="CR32" s="210"/>
      <c r="CS32" s="210"/>
      <c r="CT32" s="210"/>
      <c r="CU32" s="210"/>
      <c r="CV32" s="210"/>
      <c r="CW32" s="210"/>
      <c r="CX32" s="210"/>
      <c r="CY32" s="210"/>
      <c r="CZ32" s="210"/>
      <c r="DA32" s="210"/>
      <c r="DB32" s="210"/>
      <c r="DC32" s="210"/>
      <c r="DD32" s="210"/>
      <c r="DE32" s="210"/>
      <c r="DF32" s="210"/>
      <c r="DG32" s="210"/>
      <c r="DH32" s="210"/>
      <c r="DI32" s="210"/>
      <c r="DJ32" s="210"/>
      <c r="DK32" s="210"/>
      <c r="DL32" s="210"/>
    </row>
    <row r="33" spans="1:116" x14ac:dyDescent="0.4">
      <c r="A33" s="206"/>
      <c r="B33" s="27"/>
      <c r="C33" s="27"/>
      <c r="D33" s="27"/>
      <c r="E33" s="27"/>
      <c r="F33" s="27"/>
      <c r="G33" s="206"/>
      <c r="H33" s="206"/>
      <c r="I33" s="206"/>
      <c r="J33" s="206"/>
      <c r="K33" s="206"/>
      <c r="L33" s="206"/>
      <c r="M33" s="206"/>
      <c r="N33" s="206"/>
      <c r="O33" s="206"/>
      <c r="P33" s="206"/>
      <c r="R33" s="206"/>
      <c r="S33" s="206"/>
      <c r="T33" s="206"/>
      <c r="U33" s="206"/>
      <c r="V33" s="206"/>
      <c r="W33" s="206"/>
      <c r="X33" s="206"/>
      <c r="Y33" s="206"/>
      <c r="Z33" s="206"/>
      <c r="AA33" s="206"/>
      <c r="AB33" s="206"/>
      <c r="AC33" s="206"/>
      <c r="AD33" s="210"/>
      <c r="AE33" s="210"/>
      <c r="AF33" s="210"/>
      <c r="AG33" s="210"/>
      <c r="AH33" s="210"/>
      <c r="AI33" s="210"/>
      <c r="AJ33" s="210"/>
      <c r="AK33" s="210"/>
      <c r="AL33" s="210"/>
      <c r="AM33" s="210"/>
      <c r="AN33" s="210"/>
      <c r="AO33" s="210"/>
      <c r="AP33" s="210"/>
      <c r="AQ33" s="210"/>
      <c r="AR33" s="210"/>
      <c r="AS33" s="210"/>
      <c r="AT33" s="210"/>
      <c r="AU33" s="210"/>
      <c r="AV33" s="210"/>
      <c r="AW33" s="210"/>
      <c r="AX33" s="210"/>
      <c r="AY33" s="210"/>
      <c r="AZ33" s="210"/>
      <c r="BA33" s="210"/>
      <c r="BB33" s="210"/>
      <c r="BC33" s="210"/>
      <c r="BD33" s="210"/>
      <c r="BE33" s="210"/>
      <c r="BF33" s="210"/>
      <c r="BG33" s="210"/>
      <c r="BH33" s="210"/>
      <c r="BI33" s="210"/>
      <c r="BJ33" s="210"/>
      <c r="BK33" s="210"/>
      <c r="BL33" s="210"/>
      <c r="BM33" s="210"/>
      <c r="BN33" s="210"/>
      <c r="BO33" s="210"/>
      <c r="BP33" s="210"/>
      <c r="BQ33" s="210"/>
      <c r="BR33" s="210"/>
      <c r="BS33" s="210"/>
      <c r="BT33" s="210"/>
      <c r="BU33" s="210"/>
      <c r="BV33" s="210"/>
      <c r="BW33" s="210"/>
      <c r="BX33" s="210"/>
      <c r="BY33" s="210"/>
      <c r="BZ33" s="210"/>
      <c r="CA33" s="210"/>
      <c r="CB33" s="210"/>
      <c r="CC33" s="210"/>
      <c r="CD33" s="210"/>
      <c r="CE33" s="210"/>
      <c r="CF33" s="210"/>
      <c r="CG33" s="210"/>
      <c r="CH33" s="210"/>
      <c r="CI33" s="210"/>
      <c r="CJ33" s="210"/>
      <c r="CK33" s="210"/>
      <c r="CL33" s="210"/>
      <c r="CN33" s="206"/>
      <c r="CO33" s="210"/>
      <c r="CP33" s="210"/>
      <c r="CQ33" s="210"/>
      <c r="CR33" s="210"/>
      <c r="CS33" s="210"/>
      <c r="CT33" s="210"/>
      <c r="CU33" s="210"/>
      <c r="CV33" s="210"/>
      <c r="CW33" s="210"/>
      <c r="CX33" s="210"/>
      <c r="CY33" s="210"/>
      <c r="CZ33" s="210"/>
      <c r="DA33" s="210"/>
      <c r="DB33" s="210"/>
      <c r="DC33" s="210"/>
      <c r="DD33" s="210"/>
      <c r="DE33" s="210"/>
      <c r="DF33" s="210"/>
      <c r="DG33" s="210"/>
      <c r="DH33" s="210"/>
      <c r="DI33" s="210"/>
      <c r="DJ33" s="210"/>
      <c r="DK33" s="210"/>
      <c r="DL33" s="210"/>
    </row>
    <row r="34" spans="1:116" x14ac:dyDescent="0.4">
      <c r="A34" s="206"/>
      <c r="B34" s="27"/>
      <c r="C34" s="27"/>
      <c r="D34" s="27"/>
      <c r="E34" s="27"/>
      <c r="F34" s="27"/>
      <c r="G34" s="206"/>
      <c r="H34" s="206"/>
      <c r="I34" s="206"/>
      <c r="J34" s="206"/>
      <c r="K34" s="206"/>
      <c r="L34" s="206"/>
      <c r="M34" s="206"/>
      <c r="N34" s="206"/>
      <c r="O34" s="206"/>
      <c r="P34" s="206"/>
      <c r="R34" s="206"/>
      <c r="S34" s="206"/>
      <c r="T34" s="206"/>
      <c r="U34" s="206"/>
      <c r="V34" s="206"/>
      <c r="W34" s="206"/>
      <c r="X34" s="206"/>
      <c r="Y34" s="206"/>
      <c r="Z34" s="206"/>
      <c r="AA34" s="206"/>
      <c r="AB34" s="206"/>
      <c r="AC34" s="206"/>
      <c r="AD34" s="210"/>
      <c r="AE34" s="210"/>
      <c r="AF34" s="210"/>
      <c r="AG34" s="210"/>
      <c r="AH34" s="210"/>
      <c r="AI34" s="210"/>
      <c r="AJ34" s="210"/>
      <c r="AK34" s="210"/>
      <c r="AL34" s="210"/>
      <c r="AM34" s="210"/>
      <c r="AN34" s="210"/>
      <c r="AO34" s="210"/>
      <c r="AP34" s="210"/>
      <c r="AQ34" s="210"/>
      <c r="AR34" s="210"/>
      <c r="AS34" s="210"/>
      <c r="AT34" s="210"/>
      <c r="AU34" s="210"/>
      <c r="AV34" s="210"/>
      <c r="AW34" s="210"/>
      <c r="AX34" s="210"/>
      <c r="AY34" s="210"/>
      <c r="AZ34" s="210"/>
      <c r="BA34" s="210"/>
      <c r="BB34" s="210"/>
      <c r="BC34" s="210"/>
      <c r="BD34" s="210"/>
      <c r="BE34" s="210"/>
      <c r="BF34" s="210"/>
      <c r="BG34" s="210"/>
      <c r="BH34" s="210"/>
      <c r="BI34" s="210"/>
      <c r="BJ34" s="210"/>
      <c r="BK34" s="210"/>
      <c r="BL34" s="210"/>
      <c r="BM34" s="210"/>
      <c r="BN34" s="210"/>
      <c r="BO34" s="210"/>
      <c r="BP34" s="210"/>
      <c r="BQ34" s="210"/>
      <c r="BR34" s="210"/>
      <c r="BS34" s="210"/>
      <c r="BT34" s="210"/>
      <c r="BU34" s="210"/>
      <c r="BV34" s="210"/>
      <c r="BW34" s="210"/>
      <c r="BX34" s="210"/>
      <c r="BY34" s="210"/>
      <c r="BZ34" s="210"/>
      <c r="CA34" s="210"/>
      <c r="CB34" s="210"/>
      <c r="CC34" s="210"/>
      <c r="CD34" s="210"/>
      <c r="CE34" s="210"/>
      <c r="CF34" s="210"/>
      <c r="CG34" s="210"/>
      <c r="CH34" s="210"/>
      <c r="CI34" s="210"/>
      <c r="CJ34" s="210"/>
      <c r="CK34" s="210"/>
      <c r="CL34" s="210"/>
      <c r="CN34" s="206"/>
      <c r="CO34" s="210"/>
      <c r="CP34" s="210"/>
      <c r="CQ34" s="210"/>
      <c r="CR34" s="210"/>
      <c r="CS34" s="210"/>
      <c r="CT34" s="210"/>
      <c r="CU34" s="210"/>
      <c r="CV34" s="210"/>
      <c r="CW34" s="210"/>
      <c r="CX34" s="210"/>
      <c r="CY34" s="210"/>
      <c r="CZ34" s="210"/>
      <c r="DA34" s="210"/>
      <c r="DB34" s="210"/>
      <c r="DC34" s="210"/>
      <c r="DD34" s="210"/>
      <c r="DE34" s="210"/>
      <c r="DF34" s="210"/>
      <c r="DG34" s="210"/>
      <c r="DH34" s="210"/>
      <c r="DI34" s="210"/>
      <c r="DJ34" s="210"/>
      <c r="DK34" s="210"/>
      <c r="DL34" s="210"/>
    </row>
    <row r="35" spans="1:116" x14ac:dyDescent="0.4">
      <c r="A35" s="206"/>
      <c r="B35" s="27"/>
      <c r="C35" s="27"/>
      <c r="D35" s="27"/>
      <c r="E35" s="27"/>
      <c r="F35" s="27"/>
      <c r="G35" s="206"/>
      <c r="H35" s="206"/>
      <c r="I35" s="206"/>
      <c r="J35" s="206"/>
      <c r="K35" s="206"/>
      <c r="L35" s="206"/>
      <c r="M35" s="206"/>
      <c r="N35" s="206"/>
      <c r="O35" s="206"/>
      <c r="P35" s="206"/>
      <c r="R35" s="206"/>
      <c r="S35" s="206"/>
      <c r="T35" s="206"/>
      <c r="U35" s="206"/>
      <c r="V35" s="206"/>
      <c r="W35" s="206"/>
      <c r="X35" s="206"/>
      <c r="Y35" s="206"/>
      <c r="Z35" s="206"/>
      <c r="AA35" s="206"/>
      <c r="AB35" s="206"/>
      <c r="AC35" s="206"/>
      <c r="AD35" s="210"/>
      <c r="AE35" s="210"/>
      <c r="AF35" s="210"/>
      <c r="AG35" s="210"/>
      <c r="AH35" s="210"/>
      <c r="AI35" s="210"/>
      <c r="AJ35" s="210"/>
      <c r="AK35" s="210"/>
      <c r="AL35" s="210"/>
      <c r="AM35" s="210"/>
      <c r="AN35" s="210"/>
      <c r="AO35" s="210"/>
      <c r="AP35" s="210"/>
      <c r="AQ35" s="210"/>
      <c r="AR35" s="210"/>
      <c r="AS35" s="210"/>
      <c r="AT35" s="210"/>
      <c r="AU35" s="210"/>
      <c r="AV35" s="210"/>
      <c r="AW35" s="210"/>
      <c r="AX35" s="210"/>
      <c r="AY35" s="210"/>
      <c r="AZ35" s="210"/>
      <c r="BA35" s="210"/>
      <c r="BB35" s="210"/>
      <c r="BC35" s="210"/>
      <c r="BD35" s="210"/>
      <c r="BE35" s="210"/>
      <c r="BF35" s="210"/>
      <c r="BG35" s="210"/>
      <c r="BH35" s="210"/>
      <c r="BI35" s="210"/>
      <c r="BJ35" s="210"/>
      <c r="BK35" s="210"/>
      <c r="BL35" s="210"/>
      <c r="BM35" s="210"/>
      <c r="BN35" s="210"/>
      <c r="BO35" s="210"/>
      <c r="BP35" s="210"/>
      <c r="BQ35" s="210"/>
      <c r="BR35" s="210"/>
      <c r="BS35" s="210"/>
      <c r="BT35" s="210"/>
      <c r="BU35" s="210"/>
      <c r="BV35" s="210"/>
      <c r="BW35" s="210"/>
      <c r="BX35" s="210"/>
      <c r="BY35" s="210"/>
      <c r="BZ35" s="210"/>
      <c r="CA35" s="210"/>
      <c r="CB35" s="210"/>
      <c r="CC35" s="210"/>
      <c r="CD35" s="210"/>
      <c r="CE35" s="210"/>
      <c r="CF35" s="210"/>
      <c r="CG35" s="210"/>
      <c r="CH35" s="210"/>
      <c r="CI35" s="210"/>
      <c r="CJ35" s="210"/>
      <c r="CK35" s="210"/>
      <c r="CL35" s="210"/>
      <c r="CN35" s="206"/>
      <c r="CO35" s="210"/>
      <c r="CP35" s="210"/>
      <c r="CQ35" s="210"/>
      <c r="CR35" s="210"/>
      <c r="CS35" s="210"/>
      <c r="CT35" s="210"/>
      <c r="CU35" s="210"/>
      <c r="CV35" s="210"/>
      <c r="CW35" s="210"/>
      <c r="CX35" s="210"/>
      <c r="CY35" s="210"/>
      <c r="CZ35" s="210"/>
      <c r="DA35" s="210"/>
      <c r="DB35" s="210"/>
      <c r="DC35" s="210"/>
      <c r="DD35" s="210"/>
      <c r="DE35" s="210"/>
      <c r="DF35" s="210"/>
      <c r="DG35" s="210"/>
      <c r="DH35" s="210"/>
      <c r="DI35" s="210"/>
      <c r="DJ35" s="210"/>
      <c r="DK35" s="210"/>
      <c r="DL35" s="210"/>
    </row>
    <row r="36" spans="1:116" x14ac:dyDescent="0.4">
      <c r="A36" s="206"/>
      <c r="B36" s="27"/>
      <c r="C36" s="27"/>
      <c r="D36" s="27"/>
      <c r="E36" s="27"/>
      <c r="F36" s="27"/>
      <c r="G36" s="206"/>
      <c r="H36" s="206"/>
      <c r="I36" s="206"/>
      <c r="J36" s="206"/>
      <c r="K36" s="206"/>
      <c r="L36" s="206"/>
      <c r="M36" s="206"/>
      <c r="N36" s="206"/>
      <c r="O36" s="206"/>
      <c r="P36" s="206"/>
      <c r="R36" s="206"/>
      <c r="S36" s="206"/>
      <c r="T36" s="206"/>
      <c r="U36" s="206"/>
      <c r="V36" s="206"/>
      <c r="W36" s="206"/>
      <c r="X36" s="206"/>
      <c r="Y36" s="206"/>
      <c r="Z36" s="206"/>
      <c r="AA36" s="206"/>
      <c r="AB36" s="206"/>
      <c r="AC36" s="206"/>
      <c r="AD36" s="210"/>
      <c r="AE36" s="210"/>
      <c r="AF36" s="210"/>
      <c r="AG36" s="210"/>
      <c r="AH36" s="210"/>
      <c r="AI36" s="210"/>
      <c r="AJ36" s="210"/>
      <c r="AK36" s="210"/>
      <c r="AL36" s="210"/>
      <c r="AM36" s="210"/>
      <c r="AN36" s="210"/>
      <c r="AO36" s="210"/>
      <c r="AP36" s="210"/>
      <c r="AQ36" s="210"/>
      <c r="AR36" s="210"/>
      <c r="AS36" s="210"/>
      <c r="AT36" s="210"/>
      <c r="AU36" s="210"/>
      <c r="AV36" s="210"/>
      <c r="AW36" s="210"/>
      <c r="AX36" s="210"/>
      <c r="AY36" s="210"/>
      <c r="AZ36" s="210"/>
      <c r="BA36" s="210"/>
      <c r="BB36" s="210"/>
      <c r="BC36" s="210"/>
      <c r="BD36" s="210"/>
      <c r="BE36" s="210"/>
      <c r="BF36" s="210"/>
      <c r="BG36" s="210"/>
      <c r="BH36" s="210"/>
      <c r="BI36" s="210"/>
      <c r="BJ36" s="210"/>
      <c r="BK36" s="210"/>
      <c r="BL36" s="210"/>
      <c r="BM36" s="210"/>
      <c r="BN36" s="210"/>
      <c r="BO36" s="210"/>
      <c r="BP36" s="210"/>
      <c r="BQ36" s="210"/>
      <c r="BR36" s="210"/>
      <c r="BS36" s="210"/>
      <c r="BT36" s="210"/>
      <c r="BU36" s="210"/>
      <c r="BV36" s="210"/>
      <c r="BW36" s="210"/>
      <c r="BX36" s="210"/>
      <c r="BY36" s="210"/>
      <c r="BZ36" s="210"/>
      <c r="CA36" s="210"/>
      <c r="CB36" s="210"/>
      <c r="CC36" s="210"/>
      <c r="CD36" s="210"/>
      <c r="CE36" s="210"/>
      <c r="CF36" s="210"/>
      <c r="CG36" s="210"/>
      <c r="CH36" s="210"/>
      <c r="CI36" s="210"/>
      <c r="CJ36" s="210"/>
      <c r="CK36" s="210"/>
      <c r="CL36" s="210"/>
      <c r="CN36" s="206"/>
      <c r="CO36" s="210"/>
      <c r="CP36" s="210"/>
      <c r="CQ36" s="210"/>
      <c r="CR36" s="210"/>
      <c r="CS36" s="210"/>
      <c r="CT36" s="210"/>
      <c r="CU36" s="210"/>
      <c r="CV36" s="210"/>
      <c r="CW36" s="210"/>
      <c r="CX36" s="210"/>
      <c r="CY36" s="210"/>
      <c r="CZ36" s="210"/>
      <c r="DA36" s="210"/>
      <c r="DB36" s="210"/>
      <c r="DC36" s="210"/>
      <c r="DD36" s="210"/>
      <c r="DE36" s="210"/>
      <c r="DF36" s="210"/>
      <c r="DG36" s="210"/>
      <c r="DH36" s="210"/>
      <c r="DI36" s="210"/>
      <c r="DJ36" s="210"/>
      <c r="DK36" s="210"/>
      <c r="DL36" s="210"/>
    </row>
    <row r="37" spans="1:116" x14ac:dyDescent="0.4">
      <c r="A37" s="206"/>
      <c r="B37" s="27"/>
      <c r="C37" s="27"/>
      <c r="D37" s="27"/>
      <c r="E37" s="27"/>
      <c r="F37" s="27"/>
      <c r="G37" s="206"/>
      <c r="H37" s="206"/>
      <c r="I37" s="206"/>
      <c r="J37" s="206"/>
      <c r="K37" s="206"/>
      <c r="L37" s="206"/>
      <c r="M37" s="206"/>
      <c r="N37" s="206"/>
      <c r="O37" s="206"/>
      <c r="P37" s="206"/>
      <c r="R37" s="206"/>
      <c r="S37" s="206"/>
      <c r="T37" s="206"/>
      <c r="U37" s="206"/>
      <c r="V37" s="206"/>
      <c r="W37" s="206"/>
      <c r="X37" s="206"/>
      <c r="Y37" s="206"/>
      <c r="Z37" s="206"/>
      <c r="AA37" s="206"/>
      <c r="AB37" s="206"/>
      <c r="AC37" s="206"/>
      <c r="AD37" s="210"/>
      <c r="AE37" s="210"/>
      <c r="AF37" s="210"/>
      <c r="AG37" s="210"/>
      <c r="AH37" s="210"/>
      <c r="AI37" s="210"/>
      <c r="AJ37" s="210"/>
      <c r="AK37" s="210"/>
      <c r="AL37" s="210"/>
      <c r="AM37" s="210"/>
      <c r="AN37" s="210"/>
      <c r="AO37" s="210"/>
      <c r="AP37" s="210"/>
      <c r="AQ37" s="210"/>
      <c r="AR37" s="210"/>
      <c r="AS37" s="210"/>
      <c r="AT37" s="210"/>
      <c r="AU37" s="210"/>
      <c r="AV37" s="210"/>
      <c r="AW37" s="210"/>
      <c r="AX37" s="210"/>
      <c r="AY37" s="210"/>
      <c r="AZ37" s="210"/>
      <c r="BA37" s="210"/>
      <c r="BB37" s="210"/>
      <c r="BC37" s="210"/>
      <c r="BD37" s="210"/>
      <c r="BE37" s="210"/>
      <c r="BF37" s="210"/>
      <c r="BG37" s="210"/>
      <c r="BH37" s="210"/>
      <c r="BI37" s="210"/>
      <c r="BJ37" s="210"/>
      <c r="BK37" s="210"/>
      <c r="BL37" s="210"/>
      <c r="BM37" s="210"/>
      <c r="BN37" s="210"/>
      <c r="BO37" s="210"/>
      <c r="BP37" s="210"/>
      <c r="BQ37" s="210"/>
      <c r="BR37" s="210"/>
      <c r="BS37" s="210"/>
      <c r="BT37" s="210"/>
      <c r="BU37" s="210"/>
      <c r="BV37" s="210"/>
      <c r="BW37" s="210"/>
      <c r="BX37" s="210"/>
      <c r="BY37" s="210"/>
      <c r="BZ37" s="210"/>
      <c r="CA37" s="210"/>
      <c r="CB37" s="210"/>
      <c r="CC37" s="210"/>
      <c r="CD37" s="210"/>
      <c r="CE37" s="210"/>
      <c r="CF37" s="210"/>
      <c r="CG37" s="210"/>
      <c r="CH37" s="210"/>
      <c r="CI37" s="210"/>
      <c r="CJ37" s="210"/>
      <c r="CK37" s="210"/>
      <c r="CL37" s="210"/>
      <c r="CN37" s="206"/>
      <c r="CO37" s="210"/>
      <c r="CP37" s="210"/>
      <c r="CQ37" s="210"/>
      <c r="CR37" s="210"/>
      <c r="CS37" s="210"/>
      <c r="CT37" s="210"/>
      <c r="CU37" s="210"/>
      <c r="CV37" s="210"/>
      <c r="CW37" s="210"/>
      <c r="CX37" s="210"/>
      <c r="CY37" s="210"/>
      <c r="CZ37" s="210"/>
      <c r="DA37" s="210"/>
      <c r="DB37" s="210"/>
      <c r="DC37" s="210"/>
      <c r="DD37" s="210"/>
      <c r="DE37" s="210"/>
      <c r="DF37" s="210"/>
      <c r="DG37" s="210"/>
      <c r="DH37" s="210"/>
      <c r="DI37" s="210"/>
      <c r="DJ37" s="210"/>
      <c r="DK37" s="210"/>
      <c r="DL37" s="210"/>
    </row>
    <row r="38" spans="1:116" x14ac:dyDescent="0.4">
      <c r="A38" s="206"/>
      <c r="B38" s="27"/>
      <c r="C38" s="27"/>
      <c r="D38" s="27"/>
      <c r="E38" s="27"/>
      <c r="F38" s="27"/>
      <c r="G38" s="206"/>
      <c r="H38" s="206"/>
      <c r="I38" s="206"/>
      <c r="J38" s="206"/>
      <c r="K38" s="206"/>
      <c r="L38" s="206"/>
      <c r="M38" s="206"/>
      <c r="N38" s="206"/>
      <c r="O38" s="206"/>
      <c r="P38" s="206"/>
      <c r="R38" s="206"/>
      <c r="S38" s="206"/>
      <c r="T38" s="206"/>
      <c r="U38" s="206"/>
      <c r="V38" s="206"/>
      <c r="W38" s="206"/>
      <c r="X38" s="206"/>
      <c r="Y38" s="206"/>
      <c r="Z38" s="206"/>
      <c r="AA38" s="206"/>
      <c r="AB38" s="206"/>
      <c r="AC38" s="206"/>
      <c r="AD38" s="210"/>
      <c r="AE38" s="210"/>
      <c r="AF38" s="210"/>
      <c r="AG38" s="210"/>
      <c r="AH38" s="210"/>
      <c r="AI38" s="210"/>
      <c r="AJ38" s="210"/>
      <c r="AK38" s="210"/>
      <c r="AL38" s="210"/>
      <c r="AM38" s="210"/>
      <c r="AN38" s="210"/>
      <c r="AO38" s="210"/>
      <c r="AP38" s="210"/>
      <c r="AQ38" s="210"/>
      <c r="AR38" s="210"/>
      <c r="AS38" s="210"/>
      <c r="AT38" s="210"/>
      <c r="AU38" s="210"/>
      <c r="AV38" s="210"/>
      <c r="AW38" s="210"/>
      <c r="AX38" s="210"/>
      <c r="AY38" s="210"/>
      <c r="AZ38" s="210"/>
      <c r="BA38" s="210"/>
      <c r="BB38" s="210"/>
      <c r="BC38" s="210"/>
      <c r="BD38" s="210"/>
      <c r="BE38" s="210"/>
      <c r="BF38" s="210"/>
      <c r="BG38" s="210"/>
      <c r="BH38" s="210"/>
      <c r="BI38" s="210"/>
      <c r="BJ38" s="210"/>
      <c r="BK38" s="210"/>
      <c r="BL38" s="210"/>
      <c r="BM38" s="210"/>
      <c r="BN38" s="210"/>
      <c r="BO38" s="210"/>
      <c r="BP38" s="210"/>
      <c r="BQ38" s="210"/>
      <c r="BR38" s="210"/>
      <c r="BS38" s="210"/>
      <c r="BT38" s="210"/>
      <c r="BU38" s="210"/>
      <c r="BV38" s="210"/>
      <c r="BW38" s="210"/>
      <c r="BX38" s="210"/>
      <c r="BY38" s="210"/>
      <c r="BZ38" s="210"/>
      <c r="CA38" s="210"/>
      <c r="CB38" s="210"/>
      <c r="CC38" s="210"/>
      <c r="CD38" s="210"/>
      <c r="CE38" s="210"/>
      <c r="CF38" s="210"/>
      <c r="CG38" s="210"/>
      <c r="CH38" s="210"/>
      <c r="CI38" s="210"/>
      <c r="CJ38" s="210"/>
      <c r="CK38" s="210"/>
      <c r="CL38" s="210"/>
      <c r="CN38" s="206"/>
      <c r="CO38" s="210"/>
      <c r="CP38" s="210"/>
      <c r="CQ38" s="210"/>
      <c r="CR38" s="210"/>
      <c r="CS38" s="210"/>
      <c r="CT38" s="210"/>
      <c r="CU38" s="210"/>
      <c r="CV38" s="210"/>
      <c r="CW38" s="210"/>
      <c r="CX38" s="210"/>
      <c r="CY38" s="210"/>
      <c r="CZ38" s="210"/>
      <c r="DA38" s="210"/>
      <c r="DB38" s="210"/>
      <c r="DC38" s="210"/>
      <c r="DD38" s="210"/>
      <c r="DE38" s="210"/>
      <c r="DF38" s="210"/>
      <c r="DG38" s="210"/>
      <c r="DH38" s="210"/>
      <c r="DI38" s="210"/>
      <c r="DJ38" s="210"/>
      <c r="DK38" s="210"/>
      <c r="DL38" s="210"/>
    </row>
    <row r="39" spans="1:116" x14ac:dyDescent="0.4">
      <c r="A39" s="31" t="s">
        <v>218</v>
      </c>
      <c r="B39" s="31" t="s">
        <v>243</v>
      </c>
      <c r="C39" s="31"/>
      <c r="D39" t="s">
        <v>453</v>
      </c>
      <c r="E39" s="8" t="str">
        <f t="shared" si="15"/>
        <v>39 HVOL-EV</v>
      </c>
      <c r="F39" t="s">
        <v>454</v>
      </c>
      <c r="G39" s="66" t="s">
        <v>517</v>
      </c>
      <c r="H39" s="22"/>
      <c r="I39" s="299"/>
      <c r="J39" s="299"/>
      <c r="K39" s="22"/>
      <c r="L39" s="22"/>
      <c r="M39" s="22"/>
      <c r="N39" s="22"/>
      <c r="O39" s="22"/>
      <c r="P39" s="22"/>
      <c r="R39" s="66"/>
      <c r="S39" s="66"/>
      <c r="T39" s="66"/>
      <c r="U39" s="66"/>
      <c r="V39" s="66"/>
      <c r="W39" s="66"/>
      <c r="X39" s="66"/>
      <c r="Y39" s="66"/>
      <c r="Z39" s="66"/>
      <c r="AA39" s="66"/>
      <c r="AB39" s="66"/>
      <c r="AC39" s="66"/>
      <c r="AD39" s="66"/>
      <c r="AE39" s="66"/>
      <c r="AF39" s="66"/>
      <c r="AG39" s="66"/>
      <c r="AH39" s="66"/>
      <c r="AI39" s="66"/>
      <c r="AJ39" s="66"/>
      <c r="AK39" s="66"/>
      <c r="AL39" s="66"/>
      <c r="AM39" s="66"/>
      <c r="AN39" s="66"/>
      <c r="AO39" s="66"/>
      <c r="AP39" s="66"/>
      <c r="AQ39" s="66"/>
      <c r="AR39" s="66"/>
      <c r="AS39" s="66"/>
      <c r="AT39" s="66"/>
      <c r="AU39" s="66"/>
      <c r="AV39" s="66"/>
      <c r="AW39" s="66"/>
      <c r="AX39" s="66"/>
      <c r="AY39" s="66"/>
      <c r="AZ39" s="66"/>
      <c r="BA39" s="66"/>
      <c r="BB39" s="66"/>
      <c r="BC39" s="66"/>
      <c r="BD39" s="66"/>
      <c r="BE39" s="66"/>
      <c r="BF39" s="66"/>
      <c r="BG39" s="66"/>
      <c r="BH39" s="66"/>
      <c r="BI39" s="66"/>
      <c r="BJ39" s="66"/>
      <c r="BK39" s="66"/>
      <c r="BL39" s="66"/>
      <c r="BM39" s="66"/>
      <c r="BN39" s="66"/>
      <c r="BO39" s="66"/>
      <c r="BP39" s="66"/>
      <c r="BQ39" s="66"/>
      <c r="BR39" s="66"/>
      <c r="BS39" s="66"/>
      <c r="BT39" s="66"/>
      <c r="BU39" s="66"/>
      <c r="BV39" s="66"/>
      <c r="BW39" s="66"/>
      <c r="BX39" s="66"/>
      <c r="BY39" s="66"/>
      <c r="BZ39" s="66"/>
      <c r="CA39" s="66"/>
      <c r="CB39" s="66"/>
      <c r="CC39" s="66"/>
      <c r="CD39" s="66"/>
      <c r="CE39" s="66"/>
      <c r="CF39" s="66"/>
      <c r="CG39" s="66"/>
      <c r="CH39" s="66"/>
      <c r="CI39" s="66"/>
      <c r="CJ39" s="66"/>
      <c r="CK39" s="66"/>
      <c r="CL39" s="66"/>
      <c r="CN39" s="299"/>
      <c r="CO39" s="40"/>
      <c r="CP39" s="40"/>
      <c r="CQ39" s="40"/>
      <c r="CR39" s="40"/>
      <c r="CS39" s="40"/>
      <c r="CT39" s="40"/>
      <c r="CU39" s="40"/>
      <c r="CV39" s="40"/>
      <c r="CW39" s="40"/>
      <c r="CX39" s="40"/>
      <c r="CY39" s="40"/>
      <c r="CZ39" s="40"/>
      <c r="DA39" s="40"/>
      <c r="DB39" s="40"/>
      <c r="DC39" s="40"/>
      <c r="DD39" s="40"/>
      <c r="DE39" s="40"/>
      <c r="DF39" s="40"/>
      <c r="DG39" s="40"/>
      <c r="DH39" s="40"/>
      <c r="DI39" s="40"/>
      <c r="DJ39" s="40"/>
      <c r="DK39" s="40"/>
      <c r="DL39" s="40"/>
    </row>
    <row r="40" spans="1:116" x14ac:dyDescent="0.4">
      <c r="B40" t="str">
        <f>E40</f>
        <v>40 HVOL-EV</v>
      </c>
      <c r="D40" t="s">
        <v>453</v>
      </c>
      <c r="E40" s="8" t="str">
        <f t="shared" si="15"/>
        <v>40 HVOL-EV</v>
      </c>
      <c r="G40" s="127" t="str">
        <f ca="1">OFFSET(G40,ROW(G50)-ROW(G40),0)</f>
        <v># of units</v>
      </c>
      <c r="H40" s="12"/>
      <c r="I40" s="60"/>
      <c r="J40" s="60"/>
      <c r="K40" s="17">
        <v>100000</v>
      </c>
      <c r="L40" s="17">
        <v>200000</v>
      </c>
      <c r="M40" s="17">
        <v>400000</v>
      </c>
      <c r="N40" s="17">
        <v>800000</v>
      </c>
      <c r="O40" s="17">
        <v>1600000</v>
      </c>
      <c r="P40" s="17">
        <v>3200000</v>
      </c>
      <c r="R40" s="15"/>
      <c r="S40" s="15" cm="1">
        <f t="array" ref="S40">INDEX($K:$P,ROW(),MATCH(S$3,$K$2:$P$2,0))/12</f>
        <v>8333.3333333333339</v>
      </c>
      <c r="T40" s="15" cm="1">
        <f t="array" ref="T40">INDEX($K:$P,ROW(),MATCH(T$3,$K$2:$P$2,0))/12</f>
        <v>8333.3333333333339</v>
      </c>
      <c r="U40" s="15" cm="1">
        <f t="array" ref="U40">INDEX($K:$P,ROW(),MATCH(U$3,$K$2:$P$2,0))/12</f>
        <v>8333.3333333333339</v>
      </c>
      <c r="V40" s="15" cm="1">
        <f t="array" ref="V40">INDEX($K:$P,ROW(),MATCH(V$3,$K$2:$P$2,0))/12</f>
        <v>8333.3333333333339</v>
      </c>
      <c r="W40" s="15" cm="1">
        <f t="array" ref="W40">INDEX($K:$P,ROW(),MATCH(W$3,$K$2:$P$2,0))/12</f>
        <v>8333.3333333333339</v>
      </c>
      <c r="X40" s="15" cm="1">
        <f t="array" ref="X40">INDEX($K:$P,ROW(),MATCH(X$3,$K$2:$P$2,0))/12</f>
        <v>8333.3333333333339</v>
      </c>
      <c r="Y40" s="15" cm="1">
        <f t="array" ref="Y40">INDEX($K:$P,ROW(),MATCH(Y$3,$K$2:$P$2,0))/12</f>
        <v>8333.3333333333339</v>
      </c>
      <c r="Z40" s="15" cm="1">
        <f t="array" ref="Z40">INDEX($K:$P,ROW(),MATCH(Z$3,$K$2:$P$2,0))/12</f>
        <v>8333.3333333333339</v>
      </c>
      <c r="AA40" s="15" cm="1">
        <f t="array" ref="AA40">INDEX($K:$P,ROW(),MATCH(AA$3,$K$2:$P$2,0))/12</f>
        <v>8333.3333333333339</v>
      </c>
      <c r="AB40" s="15" cm="1">
        <f t="array" ref="AB40">INDEX($K:$P,ROW(),MATCH(AB$3,$K$2:$P$2,0))/12</f>
        <v>8333.3333333333339</v>
      </c>
      <c r="AC40" s="15" cm="1">
        <f t="array" ref="AC40">INDEX($K:$P,ROW(),MATCH(AC$3,$K$2:$P$2,0))/12</f>
        <v>8333.3333333333339</v>
      </c>
      <c r="AD40" s="15" cm="1">
        <f t="array" ref="AD40">INDEX($K:$P,ROW(),MATCH(AD$3,$K$2:$P$2,0))/12</f>
        <v>8333.3333333333339</v>
      </c>
      <c r="AE40" s="15" cm="1">
        <f t="array" ref="AE40">INDEX($K:$P,ROW(),MATCH(AE$3,$K$2:$P$2,0))/12</f>
        <v>16666.666666666668</v>
      </c>
      <c r="AF40" s="15" cm="1">
        <f t="array" ref="AF40">INDEX($K:$P,ROW(),MATCH(AF$3,$K$2:$P$2,0))/12</f>
        <v>16666.666666666668</v>
      </c>
      <c r="AG40" s="15" cm="1">
        <f t="array" ref="AG40">INDEX($K:$P,ROW(),MATCH(AG$3,$K$2:$P$2,0))/12</f>
        <v>16666.666666666668</v>
      </c>
      <c r="AH40" s="15" cm="1">
        <f t="array" ref="AH40">INDEX($K:$P,ROW(),MATCH(AH$3,$K$2:$P$2,0))/12</f>
        <v>16666.666666666668</v>
      </c>
      <c r="AI40" s="15" cm="1">
        <f t="array" ref="AI40">INDEX($K:$P,ROW(),MATCH(AI$3,$K$2:$P$2,0))/12</f>
        <v>16666.666666666668</v>
      </c>
      <c r="AJ40" s="15" cm="1">
        <f t="array" ref="AJ40">INDEX($K:$P,ROW(),MATCH(AJ$3,$K$2:$P$2,0))/12</f>
        <v>16666.666666666668</v>
      </c>
      <c r="AK40" s="15" cm="1">
        <f t="array" ref="AK40">INDEX($K:$P,ROW(),MATCH(AK$3,$K$2:$P$2,0))/12</f>
        <v>16666.666666666668</v>
      </c>
      <c r="AL40" s="15" cm="1">
        <f t="array" ref="AL40">INDEX($K:$P,ROW(),MATCH(AL$3,$K$2:$P$2,0))/12</f>
        <v>16666.666666666668</v>
      </c>
      <c r="AM40" s="15" cm="1">
        <f t="array" ref="AM40">INDEX($K:$P,ROW(),MATCH(AM$3,$K$2:$P$2,0))/12</f>
        <v>16666.666666666668</v>
      </c>
      <c r="AN40" s="15" cm="1">
        <f t="array" ref="AN40">INDEX($K:$P,ROW(),MATCH(AN$3,$K$2:$P$2,0))/12</f>
        <v>16666.666666666668</v>
      </c>
      <c r="AO40" s="15" cm="1">
        <f t="array" ref="AO40">INDEX($K:$P,ROW(),MATCH(AO$3,$K$2:$P$2,0))/12</f>
        <v>16666.666666666668</v>
      </c>
      <c r="AP40" s="15" cm="1">
        <f t="array" ref="AP40">INDEX($K:$P,ROW(),MATCH(AP$3,$K$2:$P$2,0))/12</f>
        <v>16666.666666666668</v>
      </c>
      <c r="AQ40" s="15" cm="1">
        <f t="array" ref="AQ40">INDEX($K:$P,ROW(),MATCH(AQ$3,$K$2:$P$2,0))/12</f>
        <v>33333.333333333336</v>
      </c>
      <c r="AR40" s="15" cm="1">
        <f t="array" ref="AR40">INDEX($K:$P,ROW(),MATCH(AR$3,$K$2:$P$2,0))/12</f>
        <v>33333.333333333336</v>
      </c>
      <c r="AS40" s="15" cm="1">
        <f t="array" ref="AS40">INDEX($K:$P,ROW(),MATCH(AS$3,$K$2:$P$2,0))/12</f>
        <v>33333.333333333336</v>
      </c>
      <c r="AT40" s="15" cm="1">
        <f t="array" ref="AT40">INDEX($K:$P,ROW(),MATCH(AT$3,$K$2:$P$2,0))/12</f>
        <v>33333.333333333336</v>
      </c>
      <c r="AU40" s="15" cm="1">
        <f t="array" ref="AU40">INDEX($K:$P,ROW(),MATCH(AU$3,$K$2:$P$2,0))/12</f>
        <v>33333.333333333336</v>
      </c>
      <c r="AV40" s="15" cm="1">
        <f t="array" ref="AV40">INDEX($K:$P,ROW(),MATCH(AV$3,$K$2:$P$2,0))/12</f>
        <v>33333.333333333336</v>
      </c>
      <c r="AW40" s="15" cm="1">
        <f t="array" ref="AW40">INDEX($K:$P,ROW(),MATCH(AW$3,$K$2:$P$2,0))/12</f>
        <v>33333.333333333336</v>
      </c>
      <c r="AX40" s="15" cm="1">
        <f t="array" ref="AX40">INDEX($K:$P,ROW(),MATCH(AX$3,$K$2:$P$2,0))/12</f>
        <v>33333.333333333336</v>
      </c>
      <c r="AY40" s="15" cm="1">
        <f t="array" ref="AY40">INDEX($K:$P,ROW(),MATCH(AY$3,$K$2:$P$2,0))/12</f>
        <v>33333.333333333336</v>
      </c>
      <c r="AZ40" s="15" cm="1">
        <f t="array" ref="AZ40">INDEX($K:$P,ROW(),MATCH(AZ$3,$K$2:$P$2,0))/12</f>
        <v>33333.333333333336</v>
      </c>
      <c r="BA40" s="15" cm="1">
        <f t="array" ref="BA40">INDEX($K:$P,ROW(),MATCH(BA$3,$K$2:$P$2,0))/12</f>
        <v>33333.333333333336</v>
      </c>
      <c r="BB40" s="15" cm="1">
        <f t="array" ref="BB40">INDEX($K:$P,ROW(),MATCH(BB$3,$K$2:$P$2,0))/12</f>
        <v>33333.333333333336</v>
      </c>
      <c r="BC40" s="15" cm="1">
        <f t="array" ref="BC40">INDEX($K:$P,ROW(),MATCH(BC$3,$K$2:$P$2,0))/12</f>
        <v>66666.666666666672</v>
      </c>
      <c r="BD40" s="15" cm="1">
        <f t="array" ref="BD40">INDEX($K:$P,ROW(),MATCH(BD$3,$K$2:$P$2,0))/12</f>
        <v>66666.666666666672</v>
      </c>
      <c r="BE40" s="15" cm="1">
        <f t="array" ref="BE40">INDEX($K:$P,ROW(),MATCH(BE$3,$K$2:$P$2,0))/12</f>
        <v>66666.666666666672</v>
      </c>
      <c r="BF40" s="15" cm="1">
        <f t="array" ref="BF40">INDEX($K:$P,ROW(),MATCH(BF$3,$K$2:$P$2,0))/12</f>
        <v>66666.666666666672</v>
      </c>
      <c r="BG40" s="15" cm="1">
        <f t="array" ref="BG40">INDEX($K:$P,ROW(),MATCH(BG$3,$K$2:$P$2,0))/12</f>
        <v>66666.666666666672</v>
      </c>
      <c r="BH40" s="15" cm="1">
        <f t="array" ref="BH40">INDEX($K:$P,ROW(),MATCH(BH$3,$K$2:$P$2,0))/12</f>
        <v>66666.666666666672</v>
      </c>
      <c r="BI40" s="15" cm="1">
        <f t="array" ref="BI40">INDEX($K:$P,ROW(),MATCH(BI$3,$K$2:$P$2,0))/12</f>
        <v>66666.666666666672</v>
      </c>
      <c r="BJ40" s="15" cm="1">
        <f t="array" ref="BJ40">INDEX($K:$P,ROW(),MATCH(BJ$3,$K$2:$P$2,0))/12</f>
        <v>66666.666666666672</v>
      </c>
      <c r="BK40" s="15" cm="1">
        <f t="array" ref="BK40">INDEX($K:$P,ROW(),MATCH(BK$3,$K$2:$P$2,0))/12</f>
        <v>66666.666666666672</v>
      </c>
      <c r="BL40" s="15" cm="1">
        <f t="array" ref="BL40">INDEX($K:$P,ROW(),MATCH(BL$3,$K$2:$P$2,0))/12</f>
        <v>66666.666666666672</v>
      </c>
      <c r="BM40" s="15" cm="1">
        <f t="array" ref="BM40">INDEX($K:$P,ROW(),MATCH(BM$3,$K$2:$P$2,0))/12</f>
        <v>66666.666666666672</v>
      </c>
      <c r="BN40" s="15" cm="1">
        <f t="array" ref="BN40">INDEX($K:$P,ROW(),MATCH(BN$3,$K$2:$P$2,0))/12</f>
        <v>66666.666666666672</v>
      </c>
      <c r="BO40" s="15" cm="1">
        <f t="array" ref="BO40">INDEX($K:$P,ROW(),MATCH(BO$3,$K$2:$P$2,0))/12</f>
        <v>133333.33333333334</v>
      </c>
      <c r="BP40" s="15" cm="1">
        <f t="array" ref="BP40">INDEX($K:$P,ROW(),MATCH(BP$3,$K$2:$P$2,0))/12</f>
        <v>133333.33333333334</v>
      </c>
      <c r="BQ40" s="15" cm="1">
        <f t="array" ref="BQ40">INDEX($K:$P,ROW(),MATCH(BQ$3,$K$2:$P$2,0))/12</f>
        <v>133333.33333333334</v>
      </c>
      <c r="BR40" s="15" cm="1">
        <f t="array" ref="BR40">INDEX($K:$P,ROW(),MATCH(BR$3,$K$2:$P$2,0))/12</f>
        <v>133333.33333333334</v>
      </c>
      <c r="BS40" s="15" cm="1">
        <f t="array" ref="BS40">INDEX($K:$P,ROW(),MATCH(BS$3,$K$2:$P$2,0))/12</f>
        <v>133333.33333333334</v>
      </c>
      <c r="BT40" s="15" cm="1">
        <f t="array" ref="BT40">INDEX($K:$P,ROW(),MATCH(BT$3,$K$2:$P$2,0))/12</f>
        <v>133333.33333333334</v>
      </c>
      <c r="BU40" s="15" cm="1">
        <f t="array" ref="BU40">INDEX($K:$P,ROW(),MATCH(BU$3,$K$2:$P$2,0))/12</f>
        <v>133333.33333333334</v>
      </c>
      <c r="BV40" s="15" cm="1">
        <f t="array" ref="BV40">INDEX($K:$P,ROW(),MATCH(BV$3,$K$2:$P$2,0))/12</f>
        <v>133333.33333333334</v>
      </c>
      <c r="BW40" s="15" cm="1">
        <f t="array" ref="BW40">INDEX($K:$P,ROW(),MATCH(BW$3,$K$2:$P$2,0))/12</f>
        <v>133333.33333333334</v>
      </c>
      <c r="BX40" s="15" cm="1">
        <f t="array" ref="BX40">INDEX($K:$P,ROW(),MATCH(BX$3,$K$2:$P$2,0))/12</f>
        <v>133333.33333333334</v>
      </c>
      <c r="BY40" s="15" cm="1">
        <f t="array" ref="BY40">INDEX($K:$P,ROW(),MATCH(BY$3,$K$2:$P$2,0))/12</f>
        <v>133333.33333333334</v>
      </c>
      <c r="BZ40" s="15" cm="1">
        <f t="array" ref="BZ40">INDEX($K:$P,ROW(),MATCH(BZ$3,$K$2:$P$2,0))/12</f>
        <v>133333.33333333334</v>
      </c>
      <c r="CA40" s="15" cm="1">
        <f t="array" ref="CA40">INDEX($K:$P,ROW(),MATCH(CA$3,$K$2:$P$2,0))/12</f>
        <v>266666.66666666669</v>
      </c>
      <c r="CB40" s="15" cm="1">
        <f t="array" ref="CB40">INDEX($K:$P,ROW(),MATCH(CB$3,$K$2:$P$2,0))/12</f>
        <v>266666.66666666669</v>
      </c>
      <c r="CC40" s="15" cm="1">
        <f t="array" ref="CC40">INDEX($K:$P,ROW(),MATCH(CC$3,$K$2:$P$2,0))/12</f>
        <v>266666.66666666669</v>
      </c>
      <c r="CD40" s="15" cm="1">
        <f t="array" ref="CD40">INDEX($K:$P,ROW(),MATCH(CD$3,$K$2:$P$2,0))/12</f>
        <v>266666.66666666669</v>
      </c>
      <c r="CE40" s="15" cm="1">
        <f t="array" ref="CE40">INDEX($K:$P,ROW(),MATCH(CE$3,$K$2:$P$2,0))/12</f>
        <v>266666.66666666669</v>
      </c>
      <c r="CF40" s="15" cm="1">
        <f t="array" ref="CF40">INDEX($K:$P,ROW(),MATCH(CF$3,$K$2:$P$2,0))/12</f>
        <v>266666.66666666669</v>
      </c>
      <c r="CG40" s="15" cm="1">
        <f t="array" ref="CG40">INDEX($K:$P,ROW(),MATCH(CG$3,$K$2:$P$2,0))/12</f>
        <v>266666.66666666669</v>
      </c>
      <c r="CH40" s="15" cm="1">
        <f t="array" ref="CH40">INDEX($K:$P,ROW(),MATCH(CH$3,$K$2:$P$2,0))/12</f>
        <v>266666.66666666669</v>
      </c>
      <c r="CI40" s="15" cm="1">
        <f t="array" ref="CI40">INDEX($K:$P,ROW(),MATCH(CI$3,$K$2:$P$2,0))/12</f>
        <v>266666.66666666669</v>
      </c>
      <c r="CJ40" s="15" cm="1">
        <f t="array" ref="CJ40">INDEX($K:$P,ROW(),MATCH(CJ$3,$K$2:$P$2,0))/12</f>
        <v>266666.66666666669</v>
      </c>
      <c r="CK40" s="15" cm="1">
        <f t="array" ref="CK40">INDEX($K:$P,ROW(),MATCH(CK$3,$K$2:$P$2,0))/12</f>
        <v>266666.66666666669</v>
      </c>
      <c r="CL40" s="15" cm="1">
        <f t="array" ref="CL40">INDEX($K:$P,ROW(),MATCH(CL$3,$K$2:$P$2,0))/12</f>
        <v>266666.66666666669</v>
      </c>
      <c r="CN40" s="60"/>
      <c r="CO40" s="15" t="e" cm="1">
        <f t="array" ref="CO40">INDEX($K:$P,ROW(),MATCH(CO$3,$K$2:$P$2,0))/CO$5</f>
        <v>#N/A</v>
      </c>
      <c r="CP40" s="15" t="e" cm="1">
        <f t="array" ref="CP40">INDEX($K:$P,ROW(),MATCH(CP$3,$K$2:$P$2,0))/CP$5</f>
        <v>#N/A</v>
      </c>
      <c r="CQ40" s="15" t="e" cm="1">
        <f t="array" ref="CQ40">INDEX($K:$P,ROW(),MATCH(CQ$3,$K$2:$P$2,0))/CQ$5</f>
        <v>#N/A</v>
      </c>
      <c r="CR40" s="15" t="e" cm="1">
        <f t="array" ref="CR40">INDEX($K:$P,ROW(),MATCH(CR$3,$K$2:$P$2,0))/CR$5</f>
        <v>#N/A</v>
      </c>
      <c r="CS40" s="15" t="e" cm="1">
        <f t="array" ref="CS40">INDEX($K:$P,ROW(),MATCH(CS$3,$K$2:$P$2,0))/CS$5</f>
        <v>#N/A</v>
      </c>
      <c r="CT40" s="15" t="e" cm="1">
        <f t="array" ref="CT40">INDEX($K:$P,ROW(),MATCH(CT$3,$K$2:$P$2,0))/CT$5</f>
        <v>#N/A</v>
      </c>
      <c r="CU40" s="15" t="e" cm="1">
        <f t="array" ref="CU40">INDEX($K:$P,ROW(),MATCH(CU$3,$K$2:$P$2,0))/CU$5</f>
        <v>#N/A</v>
      </c>
      <c r="CV40" s="15" t="e" cm="1">
        <f t="array" ref="CV40">INDEX($K:$P,ROW(),MATCH(CV$3,$K$2:$P$2,0))/CV$5</f>
        <v>#N/A</v>
      </c>
      <c r="CW40" s="15" t="e" cm="1">
        <f t="array" ref="CW40">INDEX($K:$P,ROW(),MATCH(CW$3,$K$2:$P$2,0))/CW$5</f>
        <v>#N/A</v>
      </c>
      <c r="CX40" s="15" t="e" cm="1">
        <f t="array" ref="CX40">INDEX($K:$P,ROW(),MATCH(CX$3,$K$2:$P$2,0))/CX$5</f>
        <v>#N/A</v>
      </c>
      <c r="CY40" s="15" t="e" cm="1">
        <f t="array" ref="CY40">INDEX($K:$P,ROW(),MATCH(CY$3,$K$2:$P$2,0))/CL$5</f>
        <v>#N/A</v>
      </c>
      <c r="CZ40" s="15" t="e" cm="1">
        <f t="array" ref="CZ40">INDEX($K:$P,ROW(),MATCH(CZ$3,$K$2:$P$2,0))/CZ$5</f>
        <v>#N/A</v>
      </c>
      <c r="DA40" s="15" t="e" cm="1">
        <f t="array" ref="DA40">INDEX($K:$P,ROW(),MATCH(DA$3,$K$2:$P$2,0))/DA$5</f>
        <v>#N/A</v>
      </c>
      <c r="DB40" s="15" t="e" cm="1">
        <f t="array" ref="DB40">INDEX($K:$P,ROW(),MATCH(DB$3,$K$2:$P$2,0))/DB$5</f>
        <v>#N/A</v>
      </c>
      <c r="DC40" s="15" t="e" cm="1">
        <f t="array" ref="DC40">INDEX($K:$P,ROW(),MATCH(DC$3,$K$2:$P$2,0))/DC$5</f>
        <v>#N/A</v>
      </c>
      <c r="DD40" s="15" t="e" cm="1">
        <f t="array" ref="DD40">INDEX($K:$P,ROW(),MATCH(DD$3,$K$2:$P$2,0))/DD$5</f>
        <v>#N/A</v>
      </c>
      <c r="DE40" s="15" t="e" cm="1">
        <f t="array" ref="DE40">INDEX($K:$P,ROW(),MATCH(DE$3,$K$2:$P$2,0))/DE$5</f>
        <v>#N/A</v>
      </c>
      <c r="DF40" s="15" t="e" cm="1">
        <f t="array" ref="DF40">INDEX($K:$P,ROW(),MATCH(DF$3,$K$2:$P$2,0))/DF$5</f>
        <v>#N/A</v>
      </c>
      <c r="DG40" s="15" t="e" cm="1">
        <f t="array" ref="DG40">INDEX($K:$P,ROW(),MATCH(DG$3,$K$2:$P$2,0))/DG$5</f>
        <v>#N/A</v>
      </c>
      <c r="DH40" s="15" t="e" cm="1">
        <f t="array" ref="DH40">INDEX($K:$P,ROW(),MATCH(DH$3,$K$2:$P$2,0))/DH$5</f>
        <v>#N/A</v>
      </c>
      <c r="DI40" s="15" t="e" cm="1">
        <f t="array" ref="DI40">INDEX($K:$P,ROW(),MATCH(DI$3,$K$2:$P$2,0))/DI$5</f>
        <v>#N/A</v>
      </c>
      <c r="DJ40" s="15" t="e" cm="1">
        <f t="array" ref="DJ40">INDEX($K:$P,ROW(),MATCH(DJ$3,$K$2:$P$2,0))/DJ$5</f>
        <v>#N/A</v>
      </c>
      <c r="DK40" s="15" t="e" cm="1">
        <f t="array" ref="DK40">INDEX($K:$P,ROW(),MATCH(DK$3,$K$2:$P$2,0))/DK$5</f>
        <v>#N/A</v>
      </c>
      <c r="DL40" s="15" t="e" cm="1">
        <f t="array" ref="DL40">INDEX($K:$P,ROW(),MATCH(DL$3,$K$2:$P$2,0))/DL$5</f>
        <v>#N/A</v>
      </c>
    </row>
    <row r="41" spans="1:116" x14ac:dyDescent="0.4">
      <c r="B41" t="s">
        <v>332</v>
      </c>
      <c r="D41" t="s">
        <v>453</v>
      </c>
      <c r="E41" s="8" t="str">
        <f t="shared" si="15"/>
        <v>41 HVOL-EV</v>
      </c>
      <c r="G41" s="191" t="str">
        <f>IFERROR(SUBSTITUTE(TRIM(LEFT(G39,SEARCH("-",G39)-1)),":",""),SUBSTITUTE(G39,":",""))</f>
        <v>Volume driven</v>
      </c>
      <c r="H41" s="31"/>
      <c r="I41" s="73"/>
      <c r="J41" s="73"/>
      <c r="K41" s="39"/>
      <c r="L41" s="39"/>
      <c r="M41" s="39"/>
      <c r="N41" s="39"/>
      <c r="O41" s="39"/>
      <c r="P41" s="39"/>
      <c r="R41" s="38"/>
      <c r="S41" s="38"/>
      <c r="T41" s="38"/>
      <c r="U41" s="38"/>
      <c r="V41" s="38"/>
      <c r="W41" s="38"/>
      <c r="X41" s="38"/>
      <c r="Y41" s="38"/>
      <c r="Z41" s="38"/>
      <c r="AA41" s="38"/>
      <c r="AB41" s="38"/>
      <c r="AC41" s="38"/>
      <c r="AD41" s="38"/>
      <c r="AE41" s="38"/>
      <c r="AF41" s="38"/>
      <c r="AG41" s="38"/>
      <c r="AH41" s="38"/>
      <c r="AI41" s="38"/>
      <c r="AJ41" s="38"/>
      <c r="AK41" s="38"/>
      <c r="AL41" s="38"/>
      <c r="AM41" s="38"/>
      <c r="AN41" s="38"/>
      <c r="AO41" s="38"/>
      <c r="AP41" s="38"/>
      <c r="AQ41" s="38"/>
      <c r="AR41" s="38"/>
      <c r="AS41" s="38"/>
      <c r="AT41" s="38"/>
      <c r="AU41" s="38"/>
      <c r="AV41" s="38"/>
      <c r="AW41" s="38"/>
      <c r="AX41" s="38"/>
      <c r="AY41" s="38"/>
      <c r="AZ41" s="38"/>
      <c r="BA41" s="38"/>
      <c r="BB41" s="38"/>
      <c r="BC41" s="38"/>
      <c r="BD41" s="38"/>
      <c r="BE41" s="38"/>
      <c r="BF41" s="38"/>
      <c r="BG41" s="38"/>
      <c r="BH41" s="38"/>
      <c r="BI41" s="38"/>
      <c r="BJ41" s="38"/>
      <c r="BK41" s="38"/>
      <c r="BL41" s="38"/>
      <c r="BM41" s="38"/>
      <c r="BN41" s="38"/>
      <c r="BO41" s="38"/>
      <c r="BP41" s="38"/>
      <c r="BQ41" s="38"/>
      <c r="BR41" s="38"/>
      <c r="BS41" s="38"/>
      <c r="BT41" s="38"/>
      <c r="BU41" s="38"/>
      <c r="BV41" s="38"/>
      <c r="BW41" s="38"/>
      <c r="BX41" s="38"/>
      <c r="BY41" s="38"/>
      <c r="BZ41" s="38"/>
      <c r="CA41" s="38"/>
      <c r="CB41" s="38"/>
      <c r="CC41" s="38"/>
      <c r="CD41" s="38"/>
      <c r="CE41" s="38"/>
      <c r="CF41" s="38"/>
      <c r="CG41" s="38"/>
      <c r="CH41" s="38"/>
      <c r="CI41" s="38"/>
      <c r="CJ41" s="38"/>
      <c r="CK41" s="38"/>
      <c r="CL41" s="38"/>
      <c r="CN41" s="73"/>
      <c r="CO41" s="38"/>
      <c r="CP41" s="38"/>
      <c r="CQ41" s="38"/>
      <c r="CR41" s="38"/>
      <c r="CS41" s="38"/>
      <c r="CT41" s="38"/>
      <c r="CU41" s="38"/>
      <c r="CV41" s="38"/>
      <c r="CW41" s="38"/>
      <c r="CX41" s="38"/>
      <c r="CY41" s="38"/>
      <c r="CZ41" s="38"/>
      <c r="DA41" s="38"/>
      <c r="DB41" s="38"/>
      <c r="DC41" s="38"/>
      <c r="DD41" s="38"/>
      <c r="DE41" s="38"/>
      <c r="DF41" s="38"/>
      <c r="DG41" s="38"/>
      <c r="DH41" s="38"/>
      <c r="DI41" s="38"/>
      <c r="DJ41" s="38"/>
      <c r="DK41" s="38"/>
      <c r="DL41" s="38"/>
    </row>
    <row r="42" spans="1:116" x14ac:dyDescent="0.4">
      <c r="B42" t="s">
        <v>332</v>
      </c>
      <c r="D42" t="s">
        <v>453</v>
      </c>
      <c r="E42" s="8" t="str">
        <f t="shared" si="15"/>
        <v>42 HVOL-EV</v>
      </c>
      <c r="G42" s="241" t="str">
        <f>IFERROR(SUBSTITUTE(TRIM(MID(G39, SEARCH("-", G39) + 1, LEN(G39))),":",""),"no unit")</f>
        <v>primary unit</v>
      </c>
      <c r="H42" s="31"/>
      <c r="I42" s="73"/>
      <c r="J42" s="73"/>
      <c r="K42" s="39"/>
      <c r="L42" s="39"/>
      <c r="M42" s="39"/>
      <c r="N42" s="39"/>
      <c r="O42" s="39"/>
      <c r="P42" s="39"/>
      <c r="R42" s="38"/>
      <c r="S42" s="38"/>
      <c r="T42" s="38"/>
      <c r="U42" s="38"/>
      <c r="V42" s="38"/>
      <c r="W42" s="38"/>
      <c r="X42" s="38"/>
      <c r="Y42" s="38"/>
      <c r="Z42" s="38"/>
      <c r="AA42" s="38"/>
      <c r="AB42" s="38"/>
      <c r="AC42" s="38"/>
      <c r="AD42" s="38"/>
      <c r="AE42" s="38"/>
      <c r="AF42" s="38"/>
      <c r="AG42" s="38"/>
      <c r="AH42" s="38"/>
      <c r="AI42" s="38"/>
      <c r="AJ42" s="38"/>
      <c r="AK42" s="38"/>
      <c r="AL42" s="38"/>
      <c r="AM42" s="38"/>
      <c r="AN42" s="38"/>
      <c r="AO42" s="38"/>
      <c r="AP42" s="38"/>
      <c r="AQ42" s="38"/>
      <c r="AR42" s="38"/>
      <c r="AS42" s="38"/>
      <c r="AT42" s="38"/>
      <c r="AU42" s="38"/>
      <c r="AV42" s="38"/>
      <c r="AW42" s="38"/>
      <c r="AX42" s="38"/>
      <c r="AY42" s="38"/>
      <c r="AZ42" s="38"/>
      <c r="BA42" s="38"/>
      <c r="BB42" s="38"/>
      <c r="BC42" s="38"/>
      <c r="BD42" s="38"/>
      <c r="BE42" s="38"/>
      <c r="BF42" s="38"/>
      <c r="BG42" s="38"/>
      <c r="BH42" s="38"/>
      <c r="BI42" s="38"/>
      <c r="BJ42" s="38"/>
      <c r="BK42" s="38"/>
      <c r="BL42" s="38"/>
      <c r="BM42" s="38"/>
      <c r="BN42" s="38"/>
      <c r="BO42" s="38"/>
      <c r="BP42" s="38"/>
      <c r="BQ42" s="38"/>
      <c r="BR42" s="38"/>
      <c r="BS42" s="38"/>
      <c r="BT42" s="38"/>
      <c r="BU42" s="38"/>
      <c r="BV42" s="38"/>
      <c r="BW42" s="38"/>
      <c r="BX42" s="38"/>
      <c r="BY42" s="38"/>
      <c r="BZ42" s="38"/>
      <c r="CA42" s="38"/>
      <c r="CB42" s="38"/>
      <c r="CC42" s="38"/>
      <c r="CD42" s="38"/>
      <c r="CE42" s="38"/>
      <c r="CF42" s="38"/>
      <c r="CG42" s="38"/>
      <c r="CH42" s="38"/>
      <c r="CI42" s="38"/>
      <c r="CJ42" s="38"/>
      <c r="CK42" s="38"/>
      <c r="CL42" s="38"/>
      <c r="CN42" s="73"/>
      <c r="CO42" s="38"/>
      <c r="CP42" s="38"/>
      <c r="CQ42" s="38"/>
      <c r="CR42" s="38"/>
      <c r="CS42" s="38"/>
      <c r="CT42" s="38"/>
      <c r="CU42" s="38"/>
      <c r="CV42" s="38"/>
      <c r="CW42" s="38"/>
      <c r="CX42" s="38"/>
      <c r="CY42" s="38"/>
      <c r="CZ42" s="38"/>
      <c r="DA42" s="38"/>
      <c r="DB42" s="38"/>
      <c r="DC42" s="38"/>
      <c r="DD42" s="38"/>
      <c r="DE42" s="38"/>
      <c r="DF42" s="38"/>
      <c r="DG42" s="38"/>
      <c r="DH42" s="38"/>
      <c r="DI42" s="38"/>
      <c r="DJ42" s="38"/>
      <c r="DK42" s="38"/>
      <c r="DL42" s="38"/>
    </row>
    <row r="43" spans="1:116" x14ac:dyDescent="0.4">
      <c r="B43" t="s">
        <v>332</v>
      </c>
      <c r="D43" t="s">
        <v>453</v>
      </c>
      <c r="E43" s="8" t="str">
        <f t="shared" si="15"/>
        <v>43 HVOL-EV</v>
      </c>
      <c r="G43" s="136" t="s">
        <v>461</v>
      </c>
      <c r="H43" s="31"/>
      <c r="I43" s="73"/>
      <c r="J43" s="73"/>
      <c r="K43" s="39"/>
      <c r="L43" s="39"/>
      <c r="M43" s="39"/>
      <c r="N43" s="39"/>
      <c r="O43" s="39"/>
      <c r="P43" s="39"/>
      <c r="R43" s="38"/>
      <c r="CN43" s="73"/>
      <c r="CO43" s="8"/>
      <c r="CP43" s="8"/>
      <c r="CQ43" s="8"/>
      <c r="CR43" s="8"/>
      <c r="CS43" s="8"/>
      <c r="CT43" s="8"/>
      <c r="CU43" s="8"/>
      <c r="CV43" s="8"/>
      <c r="CW43" s="8"/>
      <c r="CX43" s="8"/>
      <c r="CY43" s="8"/>
      <c r="CZ43" s="8"/>
      <c r="DA43" s="8"/>
      <c r="DB43" s="8"/>
      <c r="DC43" s="8"/>
      <c r="DD43" s="8"/>
      <c r="DE43" s="8"/>
      <c r="DF43" s="8"/>
      <c r="DG43" s="8"/>
      <c r="DH43" s="8"/>
      <c r="DI43" s="8"/>
      <c r="DJ43" s="8"/>
      <c r="DK43" s="8"/>
      <c r="DL43" s="8"/>
    </row>
    <row r="44" spans="1:116" x14ac:dyDescent="0.4">
      <c r="B44" t="s">
        <v>332</v>
      </c>
      <c r="D44" t="s">
        <v>453</v>
      </c>
      <c r="E44" s="8" t="str">
        <f t="shared" ref="E44:E48" si="35">ROW()&amp;" "&amp;D44</f>
        <v>44 HVOL-EV</v>
      </c>
      <c r="G44" s="136" t="s">
        <v>462</v>
      </c>
      <c r="H44" s="31"/>
      <c r="I44" s="73"/>
      <c r="J44" s="73"/>
      <c r="K44" s="39"/>
      <c r="L44" s="39"/>
      <c r="M44" s="39"/>
      <c r="N44" s="39"/>
      <c r="O44" s="39"/>
      <c r="P44" s="39"/>
      <c r="R44" s="38"/>
      <c r="S44" s="203" t="str">
        <f t="shared" ref="S44:AX44" si="36">ADDRESS(ROW(S40),COLUMN(S40))</f>
        <v>$S$40</v>
      </c>
      <c r="T44" s="203" t="str">
        <f t="shared" si="36"/>
        <v>$T$40</v>
      </c>
      <c r="U44" s="203" t="str">
        <f t="shared" si="36"/>
        <v>$U$40</v>
      </c>
      <c r="V44" s="203" t="str">
        <f t="shared" si="36"/>
        <v>$V$40</v>
      </c>
      <c r="W44" s="203" t="str">
        <f t="shared" si="36"/>
        <v>$W$40</v>
      </c>
      <c r="X44" s="203" t="str">
        <f t="shared" si="36"/>
        <v>$X$40</v>
      </c>
      <c r="Y44" s="203" t="str">
        <f t="shared" si="36"/>
        <v>$Y$40</v>
      </c>
      <c r="Z44" s="203" t="str">
        <f t="shared" si="36"/>
        <v>$Z$40</v>
      </c>
      <c r="AA44" s="203" t="str">
        <f t="shared" si="36"/>
        <v>$AA$40</v>
      </c>
      <c r="AB44" s="203" t="str">
        <f t="shared" si="36"/>
        <v>$AB$40</v>
      </c>
      <c r="AC44" s="203" t="str">
        <f t="shared" si="36"/>
        <v>$AC$40</v>
      </c>
      <c r="AD44" s="203" t="str">
        <f t="shared" si="36"/>
        <v>$AD$40</v>
      </c>
      <c r="AE44" s="203" t="str">
        <f t="shared" si="36"/>
        <v>$AE$40</v>
      </c>
      <c r="AF44" s="203" t="str">
        <f t="shared" si="36"/>
        <v>$AF$40</v>
      </c>
      <c r="AG44" s="203" t="str">
        <f t="shared" si="36"/>
        <v>$AG$40</v>
      </c>
      <c r="AH44" s="203" t="str">
        <f t="shared" si="36"/>
        <v>$AH$40</v>
      </c>
      <c r="AI44" s="203" t="str">
        <f t="shared" si="36"/>
        <v>$AI$40</v>
      </c>
      <c r="AJ44" s="203" t="str">
        <f t="shared" si="36"/>
        <v>$AJ$40</v>
      </c>
      <c r="AK44" s="203" t="str">
        <f t="shared" si="36"/>
        <v>$AK$40</v>
      </c>
      <c r="AL44" s="203" t="str">
        <f t="shared" si="36"/>
        <v>$AL$40</v>
      </c>
      <c r="AM44" s="203" t="str">
        <f t="shared" si="36"/>
        <v>$AM$40</v>
      </c>
      <c r="AN44" s="203" t="str">
        <f t="shared" si="36"/>
        <v>$AN$40</v>
      </c>
      <c r="AO44" s="203" t="str">
        <f t="shared" si="36"/>
        <v>$AO$40</v>
      </c>
      <c r="AP44" s="203" t="str">
        <f t="shared" si="36"/>
        <v>$AP$40</v>
      </c>
      <c r="AQ44" s="203" t="str">
        <f t="shared" si="36"/>
        <v>$AQ$40</v>
      </c>
      <c r="AR44" s="203" t="str">
        <f t="shared" si="36"/>
        <v>$AR$40</v>
      </c>
      <c r="AS44" s="203" t="str">
        <f t="shared" si="36"/>
        <v>$AS$40</v>
      </c>
      <c r="AT44" s="203" t="str">
        <f t="shared" si="36"/>
        <v>$AT$40</v>
      </c>
      <c r="AU44" s="203" t="str">
        <f t="shared" si="36"/>
        <v>$AU$40</v>
      </c>
      <c r="AV44" s="203" t="str">
        <f t="shared" si="36"/>
        <v>$AV$40</v>
      </c>
      <c r="AW44" s="203" t="str">
        <f t="shared" si="36"/>
        <v>$AW$40</v>
      </c>
      <c r="AX44" s="203" t="str">
        <f t="shared" si="36"/>
        <v>$AX$40</v>
      </c>
      <c r="AY44" s="203" t="str">
        <f t="shared" ref="AY44:CD44" si="37">ADDRESS(ROW(AY40),COLUMN(AY40))</f>
        <v>$AY$40</v>
      </c>
      <c r="AZ44" s="203" t="str">
        <f t="shared" si="37"/>
        <v>$AZ$40</v>
      </c>
      <c r="BA44" s="203" t="str">
        <f t="shared" si="37"/>
        <v>$BA$40</v>
      </c>
      <c r="BB44" s="203" t="str">
        <f t="shared" si="37"/>
        <v>$BB$40</v>
      </c>
      <c r="BC44" s="203" t="str">
        <f t="shared" si="37"/>
        <v>$BC$40</v>
      </c>
      <c r="BD44" s="203" t="str">
        <f t="shared" si="37"/>
        <v>$BD$40</v>
      </c>
      <c r="BE44" s="203" t="str">
        <f t="shared" si="37"/>
        <v>$BE$40</v>
      </c>
      <c r="BF44" s="203" t="str">
        <f t="shared" si="37"/>
        <v>$BF$40</v>
      </c>
      <c r="BG44" s="203" t="str">
        <f t="shared" si="37"/>
        <v>$BG$40</v>
      </c>
      <c r="BH44" s="203" t="str">
        <f t="shared" si="37"/>
        <v>$BH$40</v>
      </c>
      <c r="BI44" s="203" t="str">
        <f t="shared" si="37"/>
        <v>$BI$40</v>
      </c>
      <c r="BJ44" s="203" t="str">
        <f t="shared" si="37"/>
        <v>$BJ$40</v>
      </c>
      <c r="BK44" s="203" t="str">
        <f t="shared" si="37"/>
        <v>$BK$40</v>
      </c>
      <c r="BL44" s="203" t="str">
        <f t="shared" si="37"/>
        <v>$BL$40</v>
      </c>
      <c r="BM44" s="203" t="str">
        <f t="shared" si="37"/>
        <v>$BM$40</v>
      </c>
      <c r="BN44" s="203" t="str">
        <f t="shared" si="37"/>
        <v>$BN$40</v>
      </c>
      <c r="BO44" s="203" t="str">
        <f t="shared" si="37"/>
        <v>$BO$40</v>
      </c>
      <c r="BP44" s="203" t="str">
        <f t="shared" si="37"/>
        <v>$BP$40</v>
      </c>
      <c r="BQ44" s="203" t="str">
        <f t="shared" si="37"/>
        <v>$BQ$40</v>
      </c>
      <c r="BR44" s="203" t="str">
        <f t="shared" si="37"/>
        <v>$BR$40</v>
      </c>
      <c r="BS44" s="203" t="str">
        <f t="shared" si="37"/>
        <v>$BS$40</v>
      </c>
      <c r="BT44" s="203" t="str">
        <f t="shared" si="37"/>
        <v>$BT$40</v>
      </c>
      <c r="BU44" s="203" t="str">
        <f t="shared" si="37"/>
        <v>$BU$40</v>
      </c>
      <c r="BV44" s="203" t="str">
        <f t="shared" si="37"/>
        <v>$BV$40</v>
      </c>
      <c r="BW44" s="203" t="str">
        <f t="shared" si="37"/>
        <v>$BW$40</v>
      </c>
      <c r="BX44" s="203" t="str">
        <f t="shared" si="37"/>
        <v>$BX$40</v>
      </c>
      <c r="BY44" s="203" t="str">
        <f t="shared" si="37"/>
        <v>$BY$40</v>
      </c>
      <c r="BZ44" s="203" t="str">
        <f t="shared" si="37"/>
        <v>$BZ$40</v>
      </c>
      <c r="CA44" s="203" t="str">
        <f t="shared" si="37"/>
        <v>$CA$40</v>
      </c>
      <c r="CB44" s="203" t="str">
        <f t="shared" si="37"/>
        <v>$CB$40</v>
      </c>
      <c r="CC44" s="203" t="str">
        <f t="shared" si="37"/>
        <v>$CC$40</v>
      </c>
      <c r="CD44" s="203" t="str">
        <f t="shared" si="37"/>
        <v>$CD$40</v>
      </c>
      <c r="CE44" s="203" t="str">
        <f t="shared" ref="CE44:CL44" si="38">ADDRESS(ROW(CE40),COLUMN(CE40))</f>
        <v>$CE$40</v>
      </c>
      <c r="CF44" s="203" t="str">
        <f t="shared" si="38"/>
        <v>$CF$40</v>
      </c>
      <c r="CG44" s="203" t="str">
        <f t="shared" si="38"/>
        <v>$CG$40</v>
      </c>
      <c r="CH44" s="203" t="str">
        <f t="shared" si="38"/>
        <v>$CH$40</v>
      </c>
      <c r="CI44" s="203" t="str">
        <f t="shared" si="38"/>
        <v>$CI$40</v>
      </c>
      <c r="CJ44" s="203" t="str">
        <f t="shared" si="38"/>
        <v>$CJ$40</v>
      </c>
      <c r="CK44" s="203" t="str">
        <f t="shared" si="38"/>
        <v>$CK$40</v>
      </c>
      <c r="CL44" s="203" t="str">
        <f t="shared" si="38"/>
        <v>$CL$40</v>
      </c>
      <c r="CN44" s="73"/>
      <c r="CO44" s="203" t="str">
        <f t="shared" ref="CO44:DK44" si="39">ADDRESS(ROW(CO40),COLUMN(CO40))</f>
        <v>$CO$40</v>
      </c>
      <c r="CP44" s="203" t="str">
        <f t="shared" si="39"/>
        <v>$CP$40</v>
      </c>
      <c r="CQ44" s="203" t="str">
        <f t="shared" si="39"/>
        <v>$CQ$40</v>
      </c>
      <c r="CR44" s="203" t="str">
        <f t="shared" si="39"/>
        <v>$CR$40</v>
      </c>
      <c r="CS44" s="203" t="str">
        <f t="shared" si="39"/>
        <v>$CS$40</v>
      </c>
      <c r="CT44" s="203" t="str">
        <f t="shared" si="39"/>
        <v>$CT$40</v>
      </c>
      <c r="CU44" s="203" t="str">
        <f t="shared" si="39"/>
        <v>$CU$40</v>
      </c>
      <c r="CV44" s="203" t="str">
        <f t="shared" si="39"/>
        <v>$CV$40</v>
      </c>
      <c r="CW44" s="203" t="str">
        <f t="shared" si="39"/>
        <v>$CW$40</v>
      </c>
      <c r="CX44" s="203" t="str">
        <f t="shared" si="39"/>
        <v>$CX$40</v>
      </c>
      <c r="CY44" s="203" t="str">
        <f t="shared" si="39"/>
        <v>$CY$40</v>
      </c>
      <c r="CZ44" s="203" t="str">
        <f t="shared" si="39"/>
        <v>$CZ$40</v>
      </c>
      <c r="DA44" s="203" t="str">
        <f t="shared" si="39"/>
        <v>$DA$40</v>
      </c>
      <c r="DB44" s="203" t="str">
        <f t="shared" si="39"/>
        <v>$DB$40</v>
      </c>
      <c r="DC44" s="203" t="str">
        <f t="shared" si="39"/>
        <v>$DC$40</v>
      </c>
      <c r="DD44" s="203" t="str">
        <f t="shared" si="39"/>
        <v>$DD$40</v>
      </c>
      <c r="DE44" s="203" t="str">
        <f t="shared" si="39"/>
        <v>$DE$40</v>
      </c>
      <c r="DF44" s="203" t="str">
        <f t="shared" si="39"/>
        <v>$DF$40</v>
      </c>
      <c r="DG44" s="203" t="str">
        <f t="shared" si="39"/>
        <v>$DG$40</v>
      </c>
      <c r="DH44" s="203" t="str">
        <f t="shared" si="39"/>
        <v>$DH$40</v>
      </c>
      <c r="DI44" s="203" t="str">
        <f t="shared" si="39"/>
        <v>$DI$40</v>
      </c>
      <c r="DJ44" s="203" t="str">
        <f t="shared" si="39"/>
        <v>$DJ$40</v>
      </c>
      <c r="DK44" s="203" t="str">
        <f t="shared" si="39"/>
        <v>$DK$40</v>
      </c>
      <c r="DL44" s="203" t="str">
        <f t="shared" ref="DL44" si="40">ADDRESS(ROW(DL40),COLUMN(DL40))</f>
        <v>$DL$40</v>
      </c>
    </row>
    <row r="45" spans="1:116" x14ac:dyDescent="0.4">
      <c r="B45" t="s">
        <v>332</v>
      </c>
      <c r="D45" t="s">
        <v>453</v>
      </c>
      <c r="E45" s="8" t="str">
        <f t="shared" si="35"/>
        <v>45 HVOL-EV</v>
      </c>
      <c r="G45" s="8" t="s">
        <v>488</v>
      </c>
      <c r="H45" s="31"/>
      <c r="I45" s="73"/>
      <c r="J45" s="73"/>
      <c r="K45" s="39"/>
      <c r="L45" s="39"/>
      <c r="M45" s="39"/>
      <c r="N45" s="39"/>
      <c r="O45" s="39"/>
      <c r="P45" s="39"/>
      <c r="R45" s="38"/>
      <c r="S45" s="203"/>
      <c r="T45" s="203"/>
      <c r="U45" s="203"/>
      <c r="V45" s="203"/>
      <c r="W45" s="203"/>
      <c r="X45" s="203"/>
      <c r="Y45" s="203"/>
      <c r="Z45" s="203"/>
      <c r="AA45" s="203"/>
      <c r="AB45" s="203"/>
      <c r="AC45" s="203"/>
      <c r="AD45" s="203"/>
      <c r="AE45" s="203"/>
      <c r="AF45" s="203"/>
      <c r="AG45" s="203"/>
      <c r="AH45" s="203"/>
      <c r="AI45" s="203"/>
      <c r="AJ45" s="203"/>
      <c r="AK45" s="203"/>
      <c r="AL45" s="203"/>
      <c r="AM45" s="203"/>
      <c r="AN45" s="203"/>
      <c r="AO45" s="203"/>
      <c r="AP45" s="203"/>
      <c r="AQ45" s="203"/>
      <c r="AR45" s="203"/>
      <c r="AS45" s="203"/>
      <c r="AT45" s="203"/>
      <c r="AU45" s="203"/>
      <c r="AV45" s="203"/>
      <c r="AW45" s="203"/>
      <c r="AX45" s="203"/>
      <c r="AY45" s="203"/>
      <c r="AZ45" s="203"/>
      <c r="BA45" s="203"/>
      <c r="BB45" s="203"/>
      <c r="BC45" s="203"/>
      <c r="BD45" s="203"/>
      <c r="BE45" s="203"/>
      <c r="BF45" s="203"/>
      <c r="BG45" s="203"/>
      <c r="BH45" s="203"/>
      <c r="BI45" s="203"/>
      <c r="BJ45" s="203"/>
      <c r="BK45" s="203"/>
      <c r="BL45" s="203"/>
      <c r="BM45" s="203"/>
      <c r="BN45" s="203"/>
      <c r="BO45" s="203"/>
      <c r="BP45" s="203"/>
      <c r="BQ45" s="203"/>
      <c r="BR45" s="203"/>
      <c r="BS45" s="203"/>
      <c r="BT45" s="203"/>
      <c r="BU45" s="203"/>
      <c r="BV45" s="203"/>
      <c r="BW45" s="203"/>
      <c r="BX45" s="203"/>
      <c r="BY45" s="203"/>
      <c r="BZ45" s="203"/>
      <c r="CA45" s="203"/>
      <c r="CB45" s="203"/>
      <c r="CC45" s="203"/>
      <c r="CD45" s="203"/>
      <c r="CE45" s="203"/>
      <c r="CF45" s="203"/>
      <c r="CG45" s="203"/>
      <c r="CH45" s="203"/>
      <c r="CI45" s="203"/>
      <c r="CJ45" s="203"/>
      <c r="CK45" s="203"/>
      <c r="CL45" s="203"/>
      <c r="CN45" s="73"/>
      <c r="CO45" s="203"/>
      <c r="CP45" s="203"/>
      <c r="CQ45" s="203"/>
      <c r="CR45" s="203"/>
      <c r="CS45" s="203"/>
      <c r="CT45" s="203"/>
      <c r="CU45" s="203"/>
      <c r="CV45" s="203"/>
      <c r="CW45" s="203"/>
      <c r="CX45" s="203"/>
      <c r="CY45" s="203"/>
      <c r="CZ45" s="203"/>
      <c r="DA45" s="203"/>
      <c r="DB45" s="203"/>
      <c r="DC45" s="203"/>
      <c r="DD45" s="203"/>
      <c r="DE45" s="203"/>
      <c r="DF45" s="203"/>
      <c r="DG45" s="203"/>
      <c r="DH45" s="203"/>
      <c r="DI45" s="203"/>
      <c r="DJ45" s="203"/>
      <c r="DK45" s="203"/>
      <c r="DL45" s="203"/>
    </row>
    <row r="46" spans="1:116" x14ac:dyDescent="0.4">
      <c r="B46" t="s">
        <v>332</v>
      </c>
      <c r="D46" t="s">
        <v>453</v>
      </c>
      <c r="E46" s="8" t="str">
        <f t="shared" si="35"/>
        <v>46 HVOL-EV</v>
      </c>
      <c r="G46" s="8" t="s">
        <v>494</v>
      </c>
      <c r="H46" s="31"/>
      <c r="I46" s="73"/>
      <c r="J46" s="73"/>
      <c r="K46" s="39"/>
      <c r="L46" s="39"/>
      <c r="M46" s="39"/>
      <c r="N46" s="39"/>
      <c r="O46" s="39"/>
      <c r="P46" s="39"/>
      <c r="R46" s="38"/>
      <c r="S46" s="203"/>
      <c r="T46" s="203"/>
      <c r="U46" s="203"/>
      <c r="V46" s="203"/>
      <c r="W46" s="203"/>
      <c r="X46" s="203"/>
      <c r="Y46" s="203"/>
      <c r="Z46" s="203"/>
      <c r="AA46" s="203"/>
      <c r="AB46" s="203"/>
      <c r="AC46" s="203"/>
      <c r="AD46" s="203"/>
      <c r="AE46" s="203"/>
      <c r="AF46" s="203"/>
      <c r="AG46" s="203"/>
      <c r="AH46" s="203"/>
      <c r="AI46" s="203"/>
      <c r="AJ46" s="203"/>
      <c r="AK46" s="203"/>
      <c r="AL46" s="203"/>
      <c r="AM46" s="203"/>
      <c r="AN46" s="203"/>
      <c r="AO46" s="203"/>
      <c r="AP46" s="203"/>
      <c r="AQ46" s="203"/>
      <c r="AR46" s="203"/>
      <c r="AS46" s="203"/>
      <c r="AT46" s="203"/>
      <c r="AU46" s="203"/>
      <c r="AV46" s="203"/>
      <c r="AW46" s="203"/>
      <c r="AX46" s="203"/>
      <c r="AY46" s="203"/>
      <c r="AZ46" s="203"/>
      <c r="BA46" s="203"/>
      <c r="BB46" s="203"/>
      <c r="BC46" s="203"/>
      <c r="BD46" s="203"/>
      <c r="BE46" s="203"/>
      <c r="BF46" s="203"/>
      <c r="BG46" s="203"/>
      <c r="BH46" s="203"/>
      <c r="BI46" s="203"/>
      <c r="BJ46" s="203"/>
      <c r="BK46" s="203"/>
      <c r="BL46" s="203"/>
      <c r="BM46" s="203"/>
      <c r="BN46" s="203"/>
      <c r="BO46" s="203"/>
      <c r="BP46" s="203"/>
      <c r="BQ46" s="203"/>
      <c r="BR46" s="203"/>
      <c r="BS46" s="203"/>
      <c r="BT46" s="203"/>
      <c r="BU46" s="203"/>
      <c r="BV46" s="203"/>
      <c r="BW46" s="203"/>
      <c r="BX46" s="203"/>
      <c r="BY46" s="203"/>
      <c r="BZ46" s="203"/>
      <c r="CA46" s="203"/>
      <c r="CB46" s="203"/>
      <c r="CC46" s="203"/>
      <c r="CD46" s="203"/>
      <c r="CE46" s="203"/>
      <c r="CF46" s="203"/>
      <c r="CG46" s="203"/>
      <c r="CH46" s="203"/>
      <c r="CI46" s="203"/>
      <c r="CJ46" s="203"/>
      <c r="CK46" s="203"/>
      <c r="CL46" s="203"/>
      <c r="CN46" s="73"/>
      <c r="CO46" s="203"/>
      <c r="CP46" s="203"/>
      <c r="CQ46" s="203"/>
      <c r="CR46" s="203"/>
      <c r="CS46" s="203"/>
      <c r="CT46" s="203"/>
      <c r="CU46" s="203"/>
      <c r="CV46" s="203"/>
      <c r="CW46" s="203"/>
      <c r="CX46" s="203"/>
      <c r="CY46" s="203"/>
      <c r="CZ46" s="203"/>
      <c r="DA46" s="203"/>
      <c r="DB46" s="203"/>
      <c r="DC46" s="203"/>
      <c r="DD46" s="203"/>
      <c r="DE46" s="203"/>
      <c r="DF46" s="203"/>
      <c r="DG46" s="203"/>
      <c r="DH46" s="203"/>
      <c r="DI46" s="203"/>
      <c r="DJ46" s="203"/>
      <c r="DK46" s="203"/>
      <c r="DL46" s="203"/>
    </row>
    <row r="47" spans="1:116" x14ac:dyDescent="0.4">
      <c r="B47" t="s">
        <v>332</v>
      </c>
      <c r="D47" t="s">
        <v>453</v>
      </c>
      <c r="E47" s="8" t="str">
        <f t="shared" si="35"/>
        <v>47 HVOL-EV</v>
      </c>
      <c r="G47" s="8" t="s">
        <v>463</v>
      </c>
      <c r="H47" s="31"/>
      <c r="I47" s="73"/>
      <c r="J47" s="73"/>
      <c r="K47" s="39"/>
      <c r="L47" s="39"/>
      <c r="M47" s="39"/>
      <c r="N47" s="39"/>
      <c r="O47" s="39"/>
      <c r="P47" s="39"/>
      <c r="R47" s="38"/>
      <c r="S47" s="203"/>
      <c r="T47" s="203"/>
      <c r="U47" s="203"/>
      <c r="V47" s="203"/>
      <c r="W47" s="203"/>
      <c r="X47" s="203"/>
      <c r="Y47" s="203"/>
      <c r="Z47" s="203"/>
      <c r="AA47" s="203"/>
      <c r="AB47" s="203"/>
      <c r="AC47" s="203"/>
      <c r="AD47" s="203"/>
      <c r="AE47" s="203"/>
      <c r="AF47" s="203"/>
      <c r="AG47" s="203"/>
      <c r="AH47" s="203"/>
      <c r="AI47" s="203"/>
      <c r="AJ47" s="203"/>
      <c r="AK47" s="203"/>
      <c r="AL47" s="203"/>
      <c r="AM47" s="203"/>
      <c r="AN47" s="203"/>
      <c r="AO47" s="203"/>
      <c r="AP47" s="203"/>
      <c r="AQ47" s="203"/>
      <c r="AR47" s="203"/>
      <c r="AS47" s="203"/>
      <c r="AT47" s="203"/>
      <c r="AU47" s="203"/>
      <c r="AV47" s="203"/>
      <c r="AW47" s="203"/>
      <c r="AX47" s="203"/>
      <c r="AY47" s="203"/>
      <c r="AZ47" s="203"/>
      <c r="BA47" s="203"/>
      <c r="BB47" s="203"/>
      <c r="BC47" s="203"/>
      <c r="BD47" s="203"/>
      <c r="BE47" s="203"/>
      <c r="BF47" s="203"/>
      <c r="BG47" s="203"/>
      <c r="BH47" s="203"/>
      <c r="BI47" s="203"/>
      <c r="BJ47" s="203"/>
      <c r="BK47" s="203"/>
      <c r="BL47" s="203"/>
      <c r="BM47" s="203"/>
      <c r="BN47" s="203"/>
      <c r="BO47" s="203"/>
      <c r="BP47" s="203"/>
      <c r="BQ47" s="203"/>
      <c r="BR47" s="203"/>
      <c r="BS47" s="203"/>
      <c r="BT47" s="203"/>
      <c r="BU47" s="203"/>
      <c r="BV47" s="203"/>
      <c r="BW47" s="203"/>
      <c r="BX47" s="203"/>
      <c r="BY47" s="203"/>
      <c r="BZ47" s="203"/>
      <c r="CA47" s="203"/>
      <c r="CB47" s="203"/>
      <c r="CC47" s="203"/>
      <c r="CD47" s="203"/>
      <c r="CE47" s="203"/>
      <c r="CF47" s="203"/>
      <c r="CG47" s="203"/>
      <c r="CH47" s="203"/>
      <c r="CI47" s="203"/>
      <c r="CJ47" s="203"/>
      <c r="CK47" s="203"/>
      <c r="CL47" s="203"/>
      <c r="CN47" s="73"/>
      <c r="CO47" s="203"/>
      <c r="CP47" s="203"/>
      <c r="CQ47" s="203"/>
      <c r="CR47" s="203"/>
      <c r="CS47" s="203"/>
      <c r="CT47" s="203"/>
      <c r="CU47" s="203"/>
      <c r="CV47" s="203"/>
      <c r="CW47" s="203"/>
      <c r="CX47" s="203"/>
      <c r="CY47" s="203"/>
      <c r="CZ47" s="203"/>
      <c r="DA47" s="203"/>
      <c r="DB47" s="203"/>
      <c r="DC47" s="203"/>
      <c r="DD47" s="203"/>
      <c r="DE47" s="203"/>
      <c r="DF47" s="203"/>
      <c r="DG47" s="203"/>
      <c r="DH47" s="203"/>
      <c r="DI47" s="203"/>
      <c r="DJ47" s="203"/>
      <c r="DK47" s="203"/>
      <c r="DL47" s="203"/>
    </row>
    <row r="48" spans="1:116" x14ac:dyDescent="0.4">
      <c r="B48" t="s">
        <v>332</v>
      </c>
      <c r="D48" t="s">
        <v>453</v>
      </c>
      <c r="E48" s="8" t="str">
        <f t="shared" si="35"/>
        <v>48 HVOL-EV</v>
      </c>
      <c r="G48" s="8" t="s">
        <v>464</v>
      </c>
      <c r="H48" s="31"/>
      <c r="I48" s="73"/>
      <c r="J48" s="73"/>
      <c r="K48" s="39"/>
      <c r="L48" s="39"/>
      <c r="M48" s="39"/>
      <c r="N48" s="39"/>
      <c r="O48" s="39"/>
      <c r="P48" s="39"/>
      <c r="R48" s="38"/>
      <c r="S48" s="203"/>
      <c r="T48" s="203"/>
      <c r="U48" s="203"/>
      <c r="V48" s="203"/>
      <c r="W48" s="203"/>
      <c r="X48" s="203"/>
      <c r="Y48" s="203"/>
      <c r="Z48" s="203"/>
      <c r="AA48" s="203"/>
      <c r="AB48" s="203"/>
      <c r="AC48" s="203"/>
      <c r="AD48" s="203"/>
      <c r="AE48" s="203"/>
      <c r="AF48" s="203"/>
      <c r="AG48" s="203"/>
      <c r="AH48" s="203"/>
      <c r="AI48" s="203"/>
      <c r="AJ48" s="203"/>
      <c r="AK48" s="203"/>
      <c r="AL48" s="203"/>
      <c r="AM48" s="203"/>
      <c r="AN48" s="203"/>
      <c r="AO48" s="203"/>
      <c r="AP48" s="203"/>
      <c r="AQ48" s="203"/>
      <c r="AR48" s="203"/>
      <c r="AS48" s="203"/>
      <c r="AT48" s="203"/>
      <c r="AU48" s="203"/>
      <c r="AV48" s="203"/>
      <c r="AW48" s="203"/>
      <c r="AX48" s="203"/>
      <c r="AY48" s="203"/>
      <c r="AZ48" s="203"/>
      <c r="BA48" s="203"/>
      <c r="BB48" s="203"/>
      <c r="BC48" s="203"/>
      <c r="BD48" s="203"/>
      <c r="BE48" s="203"/>
      <c r="BF48" s="203"/>
      <c r="BG48" s="203"/>
      <c r="BH48" s="203"/>
      <c r="BI48" s="203"/>
      <c r="BJ48" s="203"/>
      <c r="BK48" s="203"/>
      <c r="BL48" s="203"/>
      <c r="BM48" s="203"/>
      <c r="BN48" s="203"/>
      <c r="BO48" s="203"/>
      <c r="BP48" s="203"/>
      <c r="BQ48" s="203"/>
      <c r="BR48" s="203"/>
      <c r="BS48" s="203"/>
      <c r="BT48" s="203"/>
      <c r="BU48" s="203"/>
      <c r="BV48" s="203"/>
      <c r="BW48" s="203"/>
      <c r="BX48" s="203"/>
      <c r="BY48" s="203"/>
      <c r="BZ48" s="203"/>
      <c r="CA48" s="203"/>
      <c r="CB48" s="203"/>
      <c r="CC48" s="203"/>
      <c r="CD48" s="203"/>
      <c r="CE48" s="203"/>
      <c r="CF48" s="203"/>
      <c r="CG48" s="203"/>
      <c r="CH48" s="203"/>
      <c r="CI48" s="203"/>
      <c r="CJ48" s="203"/>
      <c r="CK48" s="203"/>
      <c r="CL48" s="203"/>
      <c r="CN48" s="73"/>
      <c r="CO48" s="203"/>
      <c r="CP48" s="203"/>
      <c r="CQ48" s="203"/>
      <c r="CR48" s="203"/>
      <c r="CS48" s="203"/>
      <c r="CT48" s="203"/>
      <c r="CU48" s="203"/>
      <c r="CV48" s="203"/>
      <c r="CW48" s="203"/>
      <c r="CX48" s="203"/>
      <c r="CY48" s="203"/>
      <c r="CZ48" s="203"/>
      <c r="DA48" s="203"/>
      <c r="DB48" s="203"/>
      <c r="DC48" s="203"/>
      <c r="DD48" s="203"/>
      <c r="DE48" s="203"/>
      <c r="DF48" s="203"/>
      <c r="DG48" s="203"/>
      <c r="DH48" s="203"/>
      <c r="DI48" s="203"/>
      <c r="DJ48" s="203"/>
      <c r="DK48" s="203"/>
      <c r="DL48" s="203"/>
    </row>
    <row r="49" spans="1:116" x14ac:dyDescent="0.4">
      <c r="A49" s="174"/>
      <c r="E49" s="8"/>
      <c r="G49" s="185" t="s">
        <v>459</v>
      </c>
      <c r="H49" s="186"/>
      <c r="I49" s="187"/>
      <c r="J49" s="187"/>
      <c r="K49" s="188"/>
      <c r="L49" s="188"/>
      <c r="M49" s="188"/>
      <c r="N49" s="188"/>
      <c r="O49" s="188"/>
      <c r="P49" s="188"/>
      <c r="R49" s="189"/>
      <c r="S49" s="190"/>
      <c r="T49" s="190"/>
      <c r="U49" s="190"/>
      <c r="V49" s="190"/>
      <c r="W49" s="190"/>
      <c r="X49" s="190"/>
      <c r="Y49" s="190"/>
      <c r="Z49" s="190"/>
      <c r="AA49" s="190"/>
      <c r="AB49" s="190"/>
      <c r="AC49" s="190"/>
      <c r="AD49" s="190"/>
      <c r="AE49" s="190"/>
      <c r="AF49" s="190"/>
      <c r="AG49" s="190"/>
      <c r="AH49" s="190"/>
      <c r="AI49" s="190"/>
      <c r="AJ49" s="190"/>
      <c r="AK49" s="190"/>
      <c r="AL49" s="190"/>
      <c r="AM49" s="190"/>
      <c r="AN49" s="190"/>
      <c r="AO49" s="190"/>
      <c r="AP49" s="190"/>
      <c r="AQ49" s="190"/>
      <c r="AR49" s="190"/>
      <c r="AS49" s="190"/>
      <c r="AT49" s="190"/>
      <c r="AU49" s="190"/>
      <c r="AV49" s="190"/>
      <c r="AW49" s="190"/>
      <c r="AX49" s="190"/>
      <c r="AY49" s="190"/>
      <c r="AZ49" s="190"/>
      <c r="BA49" s="190"/>
      <c r="BB49" s="190"/>
      <c r="BC49" s="190"/>
      <c r="BD49" s="190"/>
      <c r="BE49" s="190"/>
      <c r="BF49" s="190"/>
      <c r="BG49" s="190"/>
      <c r="BH49" s="190"/>
      <c r="BI49" s="190"/>
      <c r="BJ49" s="190"/>
      <c r="BK49" s="190"/>
      <c r="BL49" s="190"/>
      <c r="BM49" s="190"/>
      <c r="BN49" s="190"/>
      <c r="BO49" s="190"/>
      <c r="BP49" s="190"/>
      <c r="BQ49" s="190"/>
      <c r="BR49" s="190"/>
      <c r="BS49" s="190"/>
      <c r="BT49" s="190"/>
      <c r="BU49" s="190"/>
      <c r="BV49" s="190"/>
      <c r="BW49" s="190"/>
      <c r="BX49" s="190"/>
      <c r="BY49" s="190"/>
      <c r="BZ49" s="190"/>
      <c r="CA49" s="190"/>
      <c r="CB49" s="190"/>
      <c r="CC49" s="190"/>
      <c r="CD49" s="190"/>
      <c r="CE49" s="190"/>
      <c r="CF49" s="190"/>
      <c r="CG49" s="190"/>
      <c r="CH49" s="190"/>
      <c r="CI49" s="190"/>
      <c r="CJ49" s="190"/>
      <c r="CK49" s="190"/>
      <c r="CL49" s="190"/>
      <c r="CN49" s="187"/>
      <c r="CO49" s="190"/>
      <c r="CP49" s="190"/>
      <c r="CQ49" s="190"/>
      <c r="CR49" s="190"/>
      <c r="CS49" s="190"/>
      <c r="CT49" s="190"/>
      <c r="CU49" s="190"/>
      <c r="CV49" s="190"/>
      <c r="CW49" s="190"/>
      <c r="CX49" s="190"/>
      <c r="CY49" s="190"/>
      <c r="CZ49" s="190"/>
      <c r="DA49" s="190"/>
      <c r="DB49" s="190"/>
      <c r="DC49" s="190"/>
      <c r="DD49" s="190"/>
      <c r="DE49" s="190"/>
      <c r="DF49" s="190"/>
      <c r="DG49" s="190"/>
      <c r="DH49" s="190"/>
      <c r="DI49" s="190"/>
      <c r="DJ49" s="190"/>
      <c r="DK49" s="190"/>
      <c r="DL49" s="190"/>
    </row>
    <row r="50" spans="1:116" x14ac:dyDescent="0.4">
      <c r="A50" s="174"/>
      <c r="E50" s="8"/>
      <c r="G50" s="192" t="s">
        <v>474</v>
      </c>
      <c r="H50" s="186"/>
      <c r="I50" s="187"/>
      <c r="J50" s="187"/>
      <c r="K50" s="188"/>
      <c r="L50" s="188"/>
      <c r="M50" s="188"/>
      <c r="N50" s="188"/>
      <c r="O50" s="188"/>
      <c r="P50" s="188"/>
      <c r="R50" s="189"/>
      <c r="S50" s="190"/>
      <c r="T50" s="190"/>
      <c r="U50" s="190"/>
      <c r="V50" s="190"/>
      <c r="W50" s="190"/>
      <c r="X50" s="190"/>
      <c r="Y50" s="190"/>
      <c r="Z50" s="190"/>
      <c r="AA50" s="190"/>
      <c r="AB50" s="190"/>
      <c r="AC50" s="190"/>
      <c r="AD50" s="190"/>
      <c r="AE50" s="190"/>
      <c r="AF50" s="190"/>
      <c r="AG50" s="190"/>
      <c r="AH50" s="190"/>
      <c r="AI50" s="190"/>
      <c r="AJ50" s="190"/>
      <c r="AK50" s="190"/>
      <c r="AL50" s="190"/>
      <c r="AM50" s="190"/>
      <c r="AN50" s="190"/>
      <c r="AO50" s="190"/>
      <c r="AP50" s="190"/>
      <c r="AQ50" s="190"/>
      <c r="AR50" s="190"/>
      <c r="AS50" s="190"/>
      <c r="AT50" s="190"/>
      <c r="AU50" s="190"/>
      <c r="AV50" s="190"/>
      <c r="AW50" s="190"/>
      <c r="AX50" s="190"/>
      <c r="AY50" s="190"/>
      <c r="AZ50" s="190"/>
      <c r="BA50" s="190"/>
      <c r="BB50" s="190"/>
      <c r="BC50" s="190"/>
      <c r="BD50" s="190"/>
      <c r="BE50" s="190"/>
      <c r="BF50" s="190"/>
      <c r="BG50" s="190"/>
      <c r="BH50" s="190"/>
      <c r="BI50" s="190"/>
      <c r="BJ50" s="190"/>
      <c r="BK50" s="190"/>
      <c r="BL50" s="190"/>
      <c r="BM50" s="190"/>
      <c r="BN50" s="190"/>
      <c r="BO50" s="190"/>
      <c r="BP50" s="190"/>
      <c r="BQ50" s="190"/>
      <c r="BR50" s="190"/>
      <c r="BS50" s="190"/>
      <c r="BT50" s="190"/>
      <c r="BU50" s="190"/>
      <c r="BV50" s="190"/>
      <c r="BW50" s="190"/>
      <c r="BX50" s="190"/>
      <c r="BY50" s="190"/>
      <c r="BZ50" s="190"/>
      <c r="CA50" s="190"/>
      <c r="CB50" s="190"/>
      <c r="CC50" s="190"/>
      <c r="CD50" s="190"/>
      <c r="CE50" s="190"/>
      <c r="CF50" s="190"/>
      <c r="CG50" s="190"/>
      <c r="CH50" s="190"/>
      <c r="CI50" s="190"/>
      <c r="CJ50" s="190"/>
      <c r="CK50" s="190"/>
      <c r="CL50" s="190"/>
      <c r="CN50" s="187"/>
      <c r="CO50" s="190"/>
      <c r="CP50" s="190"/>
      <c r="CQ50" s="190"/>
      <c r="CR50" s="190"/>
      <c r="CS50" s="190"/>
      <c r="CT50" s="190"/>
      <c r="CU50" s="190"/>
      <c r="CV50" s="190"/>
      <c r="CW50" s="190"/>
      <c r="CX50" s="190"/>
      <c r="CY50" s="190"/>
      <c r="CZ50" s="190"/>
      <c r="DA50" s="190"/>
      <c r="DB50" s="190"/>
      <c r="DC50" s="190"/>
      <c r="DD50" s="190"/>
      <c r="DE50" s="190"/>
      <c r="DF50" s="190"/>
      <c r="DG50" s="190"/>
      <c r="DH50" s="190"/>
      <c r="DI50" s="190"/>
      <c r="DJ50" s="190"/>
      <c r="DK50" s="190"/>
      <c r="DL50" s="190"/>
    </row>
    <row r="51" spans="1:116" x14ac:dyDescent="0.4">
      <c r="E51" s="8"/>
      <c r="G51" s="171"/>
      <c r="H51" s="31"/>
      <c r="I51" s="73"/>
      <c r="J51" s="73"/>
      <c r="K51" s="39"/>
      <c r="L51" s="39"/>
      <c r="M51" s="39"/>
      <c r="N51" s="39"/>
      <c r="O51" s="39"/>
      <c r="P51" s="39"/>
      <c r="R51" s="38"/>
      <c r="S51" s="76"/>
      <c r="T51" s="76"/>
      <c r="U51" s="76"/>
      <c r="V51" s="76"/>
      <c r="W51" s="76"/>
      <c r="X51" s="76"/>
      <c r="Y51" s="76"/>
      <c r="Z51" s="76"/>
      <c r="AA51" s="76"/>
      <c r="AB51" s="76"/>
      <c r="AC51" s="76"/>
      <c r="AD51" s="76"/>
      <c r="AE51" s="76"/>
      <c r="AF51" s="76"/>
      <c r="AG51" s="76"/>
      <c r="AH51" s="76"/>
      <c r="AI51" s="76"/>
      <c r="AJ51" s="76"/>
      <c r="AK51" s="76"/>
      <c r="AL51" s="76"/>
      <c r="AM51" s="76"/>
      <c r="AN51" s="76"/>
      <c r="AO51" s="76"/>
      <c r="AP51" s="76"/>
      <c r="AQ51" s="76"/>
      <c r="AR51" s="76"/>
      <c r="AS51" s="76"/>
      <c r="AT51" s="76"/>
      <c r="AU51" s="76"/>
      <c r="AV51" s="76"/>
      <c r="AW51" s="76"/>
      <c r="AX51" s="76"/>
      <c r="AY51" s="76"/>
      <c r="AZ51" s="76"/>
      <c r="BA51" s="76"/>
      <c r="BB51" s="76"/>
      <c r="BC51" s="76"/>
      <c r="BD51" s="76"/>
      <c r="BE51" s="76"/>
      <c r="BF51" s="76"/>
      <c r="BG51" s="76"/>
      <c r="BH51" s="76"/>
      <c r="BI51" s="76"/>
      <c r="BJ51" s="76"/>
      <c r="BK51" s="76"/>
      <c r="BL51" s="76"/>
      <c r="BM51" s="76"/>
      <c r="BN51" s="76"/>
      <c r="BO51" s="76"/>
      <c r="BP51" s="76"/>
      <c r="BQ51" s="76"/>
      <c r="BR51" s="76"/>
      <c r="BS51" s="76"/>
      <c r="BT51" s="76"/>
      <c r="BU51" s="76"/>
      <c r="BV51" s="76"/>
      <c r="BW51" s="76"/>
      <c r="BX51" s="76"/>
      <c r="BY51" s="76"/>
      <c r="BZ51" s="76"/>
      <c r="CA51" s="76"/>
      <c r="CB51" s="76"/>
      <c r="CC51" s="76"/>
      <c r="CD51" s="76"/>
      <c r="CE51" s="76"/>
      <c r="CF51" s="76"/>
      <c r="CG51" s="76"/>
      <c r="CH51" s="76"/>
      <c r="CI51" s="76"/>
      <c r="CJ51" s="76"/>
      <c r="CK51" s="76"/>
      <c r="CL51" s="76"/>
      <c r="CN51" s="73"/>
      <c r="CO51" s="76"/>
      <c r="CP51" s="76"/>
      <c r="CQ51" s="76"/>
      <c r="CR51" s="76"/>
      <c r="CS51" s="76"/>
      <c r="CT51" s="76"/>
      <c r="CU51" s="76"/>
      <c r="CV51" s="76"/>
      <c r="CW51" s="76"/>
      <c r="CX51" s="76"/>
      <c r="CY51" s="76"/>
      <c r="CZ51" s="76"/>
      <c r="DA51" s="76"/>
      <c r="DB51" s="76"/>
      <c r="DC51" s="76"/>
      <c r="DD51" s="76"/>
      <c r="DE51" s="76"/>
      <c r="DF51" s="76"/>
      <c r="DG51" s="76"/>
      <c r="DH51" s="76"/>
      <c r="DI51" s="76"/>
      <c r="DJ51" s="76"/>
      <c r="DK51" s="76"/>
      <c r="DL51" s="76"/>
    </row>
    <row r="52" spans="1:116" x14ac:dyDescent="0.4">
      <c r="A52" s="31" t="s">
        <v>218</v>
      </c>
      <c r="B52" s="31" t="s">
        <v>243</v>
      </c>
      <c r="C52" s="31"/>
      <c r="D52" t="s">
        <v>448</v>
      </c>
      <c r="E52" s="8" t="str">
        <f t="shared" ref="E52:E70" si="41">ROW()&amp;" "&amp;D52</f>
        <v>52 SALESQUOTA-ER</v>
      </c>
      <c r="F52" t="s">
        <v>450</v>
      </c>
      <c r="G52" s="66" t="s">
        <v>449</v>
      </c>
      <c r="H52" s="22"/>
      <c r="I52" s="299"/>
      <c r="J52" s="299"/>
      <c r="K52" s="22"/>
      <c r="L52" s="22"/>
      <c r="M52" s="22"/>
      <c r="N52" s="22"/>
      <c r="O52" s="22"/>
      <c r="P52" s="22"/>
      <c r="R52" s="66"/>
      <c r="S52" s="66"/>
      <c r="T52" s="66"/>
      <c r="U52" s="66"/>
      <c r="V52" s="66"/>
      <c r="W52" s="66"/>
      <c r="X52" s="66"/>
      <c r="Y52" s="66"/>
      <c r="Z52" s="66"/>
      <c r="AA52" s="66"/>
      <c r="AB52" s="66"/>
      <c r="AC52" s="66"/>
      <c r="AD52" s="66"/>
      <c r="AE52" s="66"/>
      <c r="AF52" s="66"/>
      <c r="AG52" s="66"/>
      <c r="AH52" s="66"/>
      <c r="AI52" s="66"/>
      <c r="AJ52" s="66"/>
      <c r="AK52" s="66"/>
      <c r="AL52" s="66"/>
      <c r="AM52" s="66"/>
      <c r="AN52" s="66"/>
      <c r="AO52" s="66"/>
      <c r="AP52" s="66"/>
      <c r="AQ52" s="66"/>
      <c r="AR52" s="66"/>
      <c r="AS52" s="66"/>
      <c r="AT52" s="66"/>
      <c r="AU52" s="66"/>
      <c r="AV52" s="66"/>
      <c r="AW52" s="66"/>
      <c r="AX52" s="66"/>
      <c r="AY52" s="66"/>
      <c r="AZ52" s="66"/>
      <c r="BA52" s="66"/>
      <c r="BB52" s="66"/>
      <c r="BC52" s="66"/>
      <c r="BD52" s="66"/>
      <c r="BE52" s="66"/>
      <c r="BF52" s="66"/>
      <c r="BG52" s="66"/>
      <c r="BH52" s="66"/>
      <c r="BI52" s="66"/>
      <c r="BJ52" s="66"/>
      <c r="BK52" s="66"/>
      <c r="BL52" s="66"/>
      <c r="BM52" s="66"/>
      <c r="BN52" s="66"/>
      <c r="BO52" s="66"/>
      <c r="BP52" s="66"/>
      <c r="BQ52" s="66"/>
      <c r="BR52" s="66"/>
      <c r="BS52" s="66"/>
      <c r="BT52" s="66"/>
      <c r="BU52" s="66"/>
      <c r="BV52" s="66"/>
      <c r="BW52" s="66"/>
      <c r="BX52" s="66"/>
      <c r="BY52" s="66"/>
      <c r="BZ52" s="66"/>
      <c r="CA52" s="66"/>
      <c r="CB52" s="66"/>
      <c r="CC52" s="66"/>
      <c r="CD52" s="66"/>
      <c r="CE52" s="66"/>
      <c r="CF52" s="66"/>
      <c r="CG52" s="66"/>
      <c r="CH52" s="66"/>
      <c r="CI52" s="66"/>
      <c r="CJ52" s="66"/>
      <c r="CK52" s="66"/>
      <c r="CL52" s="66"/>
      <c r="CN52" s="299"/>
      <c r="CO52" s="40"/>
      <c r="CP52" s="40"/>
      <c r="CQ52" s="40"/>
      <c r="CR52" s="40"/>
      <c r="CS52" s="40"/>
      <c r="CT52" s="40"/>
      <c r="CU52" s="40"/>
      <c r="CV52" s="40"/>
      <c r="CW52" s="40"/>
      <c r="CX52" s="40"/>
      <c r="CY52" s="40"/>
      <c r="CZ52" s="40"/>
      <c r="DA52" s="40"/>
      <c r="DB52" s="40"/>
      <c r="DC52" s="40"/>
      <c r="DD52" s="40"/>
      <c r="DE52" s="40"/>
      <c r="DF52" s="40"/>
      <c r="DG52" s="40"/>
      <c r="DH52" s="40"/>
      <c r="DI52" s="40"/>
      <c r="DJ52" s="40"/>
      <c r="DK52" s="40"/>
      <c r="DL52" s="40"/>
    </row>
    <row r="53" spans="1:116" x14ac:dyDescent="0.4">
      <c r="B53" t="str">
        <f t="shared" ref="B53:B62" si="42">E53</f>
        <v>53 SALESQUOTA-ER</v>
      </c>
      <c r="D53" t="s">
        <v>448</v>
      </c>
      <c r="E53" s="8" t="str">
        <f t="shared" si="41"/>
        <v>53 SALESQUOTA-ER</v>
      </c>
      <c r="G53" s="145" t="s">
        <v>441</v>
      </c>
      <c r="H53" s="12"/>
      <c r="I53" s="60"/>
      <c r="J53" s="60"/>
      <c r="K53" s="17">
        <v>10</v>
      </c>
      <c r="L53" s="17">
        <v>15</v>
      </c>
      <c r="M53" s="17">
        <v>20</v>
      </c>
      <c r="N53" s="17">
        <v>25</v>
      </c>
      <c r="O53" s="17">
        <v>30</v>
      </c>
      <c r="P53" s="17">
        <v>35</v>
      </c>
      <c r="R53" s="15"/>
      <c r="S53" s="76" cm="1">
        <f t="array" ref="S53">INDEX($K:$P,ROW(),MATCH(S$3,$K$2:$P$2,0))</f>
        <v>10</v>
      </c>
      <c r="T53" s="76" cm="1">
        <f t="array" ref="T53">INDEX($K:$P,ROW(),MATCH(T$3,$K$2:$P$2,0))</f>
        <v>10</v>
      </c>
      <c r="U53" s="76" cm="1">
        <f t="array" ref="U53">INDEX($K:$P,ROW(),MATCH(U$3,$K$2:$P$2,0))</f>
        <v>10</v>
      </c>
      <c r="V53" s="76" cm="1">
        <f t="array" ref="V53">INDEX($K:$P,ROW(),MATCH(V$3,$K$2:$P$2,0))</f>
        <v>10</v>
      </c>
      <c r="W53" s="76" cm="1">
        <f t="array" ref="W53">INDEX($K:$P,ROW(),MATCH(W$3,$K$2:$P$2,0))</f>
        <v>10</v>
      </c>
      <c r="X53" s="76" cm="1">
        <f t="array" ref="X53">INDEX($K:$P,ROW(),MATCH(X$3,$K$2:$P$2,0))</f>
        <v>10</v>
      </c>
      <c r="Y53" s="76" cm="1">
        <f t="array" ref="Y53">INDEX($K:$P,ROW(),MATCH(Y$3,$K$2:$P$2,0))</f>
        <v>10</v>
      </c>
      <c r="Z53" s="76" cm="1">
        <f t="array" ref="Z53">INDEX($K:$P,ROW(),MATCH(Z$3,$K$2:$P$2,0))</f>
        <v>10</v>
      </c>
      <c r="AA53" s="76" cm="1">
        <f t="array" ref="AA53">INDEX($K:$P,ROW(),MATCH(AA$3,$K$2:$P$2,0))</f>
        <v>10</v>
      </c>
      <c r="AB53" s="76" cm="1">
        <f t="array" ref="AB53">INDEX($K:$P,ROW(),MATCH(AB$3,$K$2:$P$2,0))</f>
        <v>10</v>
      </c>
      <c r="AC53" s="76" cm="1">
        <f t="array" ref="AC53">INDEX($K:$P,ROW(),MATCH(AC$3,$K$2:$P$2,0))</f>
        <v>10</v>
      </c>
      <c r="AD53" s="76" cm="1">
        <f t="array" ref="AD53">INDEX($K:$P,ROW(),MATCH(AD$3,$K$2:$P$2,0))</f>
        <v>10</v>
      </c>
      <c r="AE53" s="76" cm="1">
        <f t="array" ref="AE53">INDEX($K:$P,ROW(),MATCH(AE$3,$K$2:$P$2,0))</f>
        <v>15</v>
      </c>
      <c r="AF53" s="76" cm="1">
        <f t="array" ref="AF53">INDEX($K:$P,ROW(),MATCH(AF$3,$K$2:$P$2,0))</f>
        <v>15</v>
      </c>
      <c r="AG53" s="76" cm="1">
        <f t="array" ref="AG53">INDEX($K:$P,ROW(),MATCH(AG$3,$K$2:$P$2,0))</f>
        <v>15</v>
      </c>
      <c r="AH53" s="76" cm="1">
        <f t="array" ref="AH53">INDEX($K:$P,ROW(),MATCH(AH$3,$K$2:$P$2,0))</f>
        <v>15</v>
      </c>
      <c r="AI53" s="76" cm="1">
        <f t="array" ref="AI53">INDEX($K:$P,ROW(),MATCH(AI$3,$K$2:$P$2,0))</f>
        <v>15</v>
      </c>
      <c r="AJ53" s="76" cm="1">
        <f t="array" ref="AJ53">INDEX($K:$P,ROW(),MATCH(AJ$3,$K$2:$P$2,0))</f>
        <v>15</v>
      </c>
      <c r="AK53" s="76" cm="1">
        <f t="array" ref="AK53">INDEX($K:$P,ROW(),MATCH(AK$3,$K$2:$P$2,0))</f>
        <v>15</v>
      </c>
      <c r="AL53" s="76" cm="1">
        <f t="array" ref="AL53">INDEX($K:$P,ROW(),MATCH(AL$3,$K$2:$P$2,0))</f>
        <v>15</v>
      </c>
      <c r="AM53" s="76" cm="1">
        <f t="array" ref="AM53">INDEX($K:$P,ROW(),MATCH(AM$3,$K$2:$P$2,0))</f>
        <v>15</v>
      </c>
      <c r="AN53" s="76" cm="1">
        <f t="array" ref="AN53">INDEX($K:$P,ROW(),MATCH(AN$3,$K$2:$P$2,0))</f>
        <v>15</v>
      </c>
      <c r="AO53" s="76" cm="1">
        <f t="array" ref="AO53">INDEX($K:$P,ROW(),MATCH(AO$3,$K$2:$P$2,0))</f>
        <v>15</v>
      </c>
      <c r="AP53" s="76" cm="1">
        <f t="array" ref="AP53">INDEX($K:$P,ROW(),MATCH(AP$3,$K$2:$P$2,0))</f>
        <v>15</v>
      </c>
      <c r="AQ53" s="76" cm="1">
        <f t="array" ref="AQ53">INDEX($K:$P,ROW(),MATCH(AQ$3,$K$2:$P$2,0))</f>
        <v>20</v>
      </c>
      <c r="AR53" s="76" cm="1">
        <f t="array" ref="AR53">INDEX($K:$P,ROW(),MATCH(AR$3,$K$2:$P$2,0))</f>
        <v>20</v>
      </c>
      <c r="AS53" s="76" cm="1">
        <f t="array" ref="AS53">INDEX($K:$P,ROW(),MATCH(AS$3,$K$2:$P$2,0))</f>
        <v>20</v>
      </c>
      <c r="AT53" s="76" cm="1">
        <f t="array" ref="AT53">INDEX($K:$P,ROW(),MATCH(AT$3,$K$2:$P$2,0))</f>
        <v>20</v>
      </c>
      <c r="AU53" s="76" cm="1">
        <f t="array" ref="AU53">INDEX($K:$P,ROW(),MATCH(AU$3,$K$2:$P$2,0))</f>
        <v>20</v>
      </c>
      <c r="AV53" s="76" cm="1">
        <f t="array" ref="AV53">INDEX($K:$P,ROW(),MATCH(AV$3,$K$2:$P$2,0))</f>
        <v>20</v>
      </c>
      <c r="AW53" s="76" cm="1">
        <f t="array" ref="AW53">INDEX($K:$P,ROW(),MATCH(AW$3,$K$2:$P$2,0))</f>
        <v>20</v>
      </c>
      <c r="AX53" s="76" cm="1">
        <f t="array" ref="AX53">INDEX($K:$P,ROW(),MATCH(AX$3,$K$2:$P$2,0))</f>
        <v>20</v>
      </c>
      <c r="AY53" s="76" cm="1">
        <f t="array" ref="AY53">INDEX($K:$P,ROW(),MATCH(AY$3,$K$2:$P$2,0))</f>
        <v>20</v>
      </c>
      <c r="AZ53" s="76" cm="1">
        <f t="array" ref="AZ53">INDEX($K:$P,ROW(),MATCH(AZ$3,$K$2:$P$2,0))</f>
        <v>20</v>
      </c>
      <c r="BA53" s="76" cm="1">
        <f t="array" ref="BA53">INDEX($K:$P,ROW(),MATCH(BA$3,$K$2:$P$2,0))</f>
        <v>20</v>
      </c>
      <c r="BB53" s="76" cm="1">
        <f t="array" ref="BB53">INDEX($K:$P,ROW(),MATCH(BB$3,$K$2:$P$2,0))</f>
        <v>20</v>
      </c>
      <c r="BC53" s="76" cm="1">
        <f t="array" ref="BC53">INDEX($K:$P,ROW(),MATCH(BC$3,$K$2:$P$2,0))</f>
        <v>25</v>
      </c>
      <c r="BD53" s="76" cm="1">
        <f t="array" ref="BD53">INDEX($K:$P,ROW(),MATCH(BD$3,$K$2:$P$2,0))</f>
        <v>25</v>
      </c>
      <c r="BE53" s="76" cm="1">
        <f t="array" ref="BE53">INDEX($K:$P,ROW(),MATCH(BE$3,$K$2:$P$2,0))</f>
        <v>25</v>
      </c>
      <c r="BF53" s="76" cm="1">
        <f t="array" ref="BF53">INDEX($K:$P,ROW(),MATCH(BF$3,$K$2:$P$2,0))</f>
        <v>25</v>
      </c>
      <c r="BG53" s="76" cm="1">
        <f t="array" ref="BG53">INDEX($K:$P,ROW(),MATCH(BG$3,$K$2:$P$2,0))</f>
        <v>25</v>
      </c>
      <c r="BH53" s="76" cm="1">
        <f t="array" ref="BH53">INDEX($K:$P,ROW(),MATCH(BH$3,$K$2:$P$2,0))</f>
        <v>25</v>
      </c>
      <c r="BI53" s="76" cm="1">
        <f t="array" ref="BI53">INDEX($K:$P,ROW(),MATCH(BI$3,$K$2:$P$2,0))</f>
        <v>25</v>
      </c>
      <c r="BJ53" s="76" cm="1">
        <f t="array" ref="BJ53">INDEX($K:$P,ROW(),MATCH(BJ$3,$K$2:$P$2,0))</f>
        <v>25</v>
      </c>
      <c r="BK53" s="76" cm="1">
        <f t="array" ref="BK53">INDEX($K:$P,ROW(),MATCH(BK$3,$K$2:$P$2,0))</f>
        <v>25</v>
      </c>
      <c r="BL53" s="76" cm="1">
        <f t="array" ref="BL53">INDEX($K:$P,ROW(),MATCH(BL$3,$K$2:$P$2,0))</f>
        <v>25</v>
      </c>
      <c r="BM53" s="76" cm="1">
        <f t="array" ref="BM53">INDEX($K:$P,ROW(),MATCH(BM$3,$K$2:$P$2,0))</f>
        <v>25</v>
      </c>
      <c r="BN53" s="76" cm="1">
        <f t="array" ref="BN53">INDEX($K:$P,ROW(),MATCH(BN$3,$K$2:$P$2,0))</f>
        <v>25</v>
      </c>
      <c r="BO53" s="76" cm="1">
        <f t="array" ref="BO53">INDEX($K:$P,ROW(),MATCH(BO$3,$K$2:$P$2,0))</f>
        <v>30</v>
      </c>
      <c r="BP53" s="76" cm="1">
        <f t="array" ref="BP53">INDEX($K:$P,ROW(),MATCH(BP$3,$K$2:$P$2,0))</f>
        <v>30</v>
      </c>
      <c r="BQ53" s="76" cm="1">
        <f t="array" ref="BQ53">INDEX($K:$P,ROW(),MATCH(BQ$3,$K$2:$P$2,0))</f>
        <v>30</v>
      </c>
      <c r="BR53" s="76" cm="1">
        <f t="array" ref="BR53">INDEX($K:$P,ROW(),MATCH(BR$3,$K$2:$P$2,0))</f>
        <v>30</v>
      </c>
      <c r="BS53" s="76" cm="1">
        <f t="array" ref="BS53">INDEX($K:$P,ROW(),MATCH(BS$3,$K$2:$P$2,0))</f>
        <v>30</v>
      </c>
      <c r="BT53" s="76" cm="1">
        <f t="array" ref="BT53">INDEX($K:$P,ROW(),MATCH(BT$3,$K$2:$P$2,0))</f>
        <v>30</v>
      </c>
      <c r="BU53" s="76" cm="1">
        <f t="array" ref="BU53">INDEX($K:$P,ROW(),MATCH(BU$3,$K$2:$P$2,0))</f>
        <v>30</v>
      </c>
      <c r="BV53" s="76" cm="1">
        <f t="array" ref="BV53">INDEX($K:$P,ROW(),MATCH(BV$3,$K$2:$P$2,0))</f>
        <v>30</v>
      </c>
      <c r="BW53" s="76" cm="1">
        <f t="array" ref="BW53">INDEX($K:$P,ROW(),MATCH(BW$3,$K$2:$P$2,0))</f>
        <v>30</v>
      </c>
      <c r="BX53" s="76" cm="1">
        <f t="array" ref="BX53">INDEX($K:$P,ROW(),MATCH(BX$3,$K$2:$P$2,0))</f>
        <v>30</v>
      </c>
      <c r="BY53" s="76" cm="1">
        <f t="array" ref="BY53">INDEX($K:$P,ROW(),MATCH(BY$3,$K$2:$P$2,0))</f>
        <v>30</v>
      </c>
      <c r="BZ53" s="76" cm="1">
        <f t="array" ref="BZ53">INDEX($K:$P,ROW(),MATCH(BZ$3,$K$2:$P$2,0))</f>
        <v>30</v>
      </c>
      <c r="CA53" s="76" cm="1">
        <f t="array" ref="CA53">INDEX($K:$P,ROW(),MATCH(CA$3,$K$2:$P$2,0))</f>
        <v>35</v>
      </c>
      <c r="CB53" s="76" cm="1">
        <f t="array" ref="CB53">INDEX($K:$P,ROW(),MATCH(CB$3,$K$2:$P$2,0))</f>
        <v>35</v>
      </c>
      <c r="CC53" s="76" cm="1">
        <f t="array" ref="CC53">INDEX($K:$P,ROW(),MATCH(CC$3,$K$2:$P$2,0))</f>
        <v>35</v>
      </c>
      <c r="CD53" s="76" cm="1">
        <f t="array" ref="CD53">INDEX($K:$P,ROW(),MATCH(CD$3,$K$2:$P$2,0))</f>
        <v>35</v>
      </c>
      <c r="CE53" s="76" cm="1">
        <f t="array" ref="CE53">INDEX($K:$P,ROW(),MATCH(CE$3,$K$2:$P$2,0))</f>
        <v>35</v>
      </c>
      <c r="CF53" s="76" cm="1">
        <f t="array" ref="CF53">INDEX($K:$P,ROW(),MATCH(CF$3,$K$2:$P$2,0))</f>
        <v>35</v>
      </c>
      <c r="CG53" s="76" cm="1">
        <f t="array" ref="CG53">INDEX($K:$P,ROW(),MATCH(CG$3,$K$2:$P$2,0))</f>
        <v>35</v>
      </c>
      <c r="CH53" s="76" cm="1">
        <f t="array" ref="CH53">INDEX($K:$P,ROW(),MATCH(CH$3,$K$2:$P$2,0))</f>
        <v>35</v>
      </c>
      <c r="CI53" s="76" cm="1">
        <f t="array" ref="CI53">INDEX($K:$P,ROW(),MATCH(CI$3,$K$2:$P$2,0))</f>
        <v>35</v>
      </c>
      <c r="CJ53" s="76" cm="1">
        <f t="array" ref="CJ53">INDEX($K:$P,ROW(),MATCH(CJ$3,$K$2:$P$2,0))</f>
        <v>35</v>
      </c>
      <c r="CK53" s="76" cm="1">
        <f t="array" ref="CK53">INDEX($K:$P,ROW(),MATCH(CK$3,$K$2:$P$2,0))</f>
        <v>35</v>
      </c>
      <c r="CL53" s="76" cm="1">
        <f t="array" ref="CL53">INDEX($K:$P,ROW(),MATCH(CL$3,$K$2:$P$2,0))</f>
        <v>35</v>
      </c>
      <c r="CN53" s="60"/>
      <c r="CO53" s="76" t="e" cm="1">
        <f t="array" ref="CO53">INDEX($K:$P,ROW(),MATCH(CO$3,$K$2:$P$2,0))</f>
        <v>#N/A</v>
      </c>
      <c r="CP53" s="76" t="e" cm="1">
        <f t="array" ref="CP53">INDEX($K:$P,ROW(),MATCH(CP$3,$K$2:$P$2,0))</f>
        <v>#N/A</v>
      </c>
      <c r="CQ53" s="76" t="e" cm="1">
        <f t="array" ref="CQ53">INDEX($K:$P,ROW(),MATCH(CQ$3,$K$2:$P$2,0))</f>
        <v>#N/A</v>
      </c>
      <c r="CR53" s="76" t="e" cm="1">
        <f t="array" ref="CR53">INDEX($K:$P,ROW(),MATCH(CR$3,$K$2:$P$2,0))</f>
        <v>#N/A</v>
      </c>
      <c r="CS53" s="76" t="e" cm="1">
        <f t="array" ref="CS53">INDEX($K:$P,ROW(),MATCH(CS$3,$K$2:$P$2,0))</f>
        <v>#N/A</v>
      </c>
      <c r="CT53" s="76" t="e" cm="1">
        <f t="array" ref="CT53">INDEX($K:$P,ROW(),MATCH(CT$3,$K$2:$P$2,0))</f>
        <v>#N/A</v>
      </c>
      <c r="CU53" s="76" t="e" cm="1">
        <f t="array" ref="CU53">INDEX($K:$P,ROW(),MATCH(CU$3,$K$2:$P$2,0))</f>
        <v>#N/A</v>
      </c>
      <c r="CV53" s="76" t="e" cm="1">
        <f t="array" ref="CV53">INDEX($K:$P,ROW(),MATCH(CV$3,$K$2:$P$2,0))</f>
        <v>#N/A</v>
      </c>
      <c r="CW53" s="76" t="e" cm="1">
        <f t="array" ref="CW53">INDEX($K:$P,ROW(),MATCH(CW$3,$K$2:$P$2,0))</f>
        <v>#N/A</v>
      </c>
      <c r="CX53" s="76" t="e" cm="1">
        <f t="array" ref="CX53">INDEX($K:$P,ROW(),MATCH(CX$3,$K$2:$P$2,0))</f>
        <v>#N/A</v>
      </c>
      <c r="CY53" s="76" t="e" cm="1">
        <f t="array" ref="CY53">INDEX($K:$P,ROW(),MATCH(CY$3,$K$2:$P$2,0))</f>
        <v>#N/A</v>
      </c>
      <c r="CZ53" s="76" t="e" cm="1">
        <f t="array" ref="CZ53">INDEX($K:$P,ROW(),MATCH(CZ$3,$K$2:$P$2,0))</f>
        <v>#N/A</v>
      </c>
      <c r="DA53" s="76" t="e" cm="1">
        <f t="array" ref="DA53">INDEX($K:$P,ROW(),MATCH(DA$3,$K$2:$P$2,0))</f>
        <v>#N/A</v>
      </c>
      <c r="DB53" s="76" t="e" cm="1">
        <f t="array" ref="DB53">INDEX($K:$P,ROW(),MATCH(DB$3,$K$2:$P$2,0))</f>
        <v>#N/A</v>
      </c>
      <c r="DC53" s="76" t="e" cm="1">
        <f t="array" ref="DC53">INDEX($K:$P,ROW(),MATCH(DC$3,$K$2:$P$2,0))</f>
        <v>#N/A</v>
      </c>
      <c r="DD53" s="76" t="e" cm="1">
        <f t="array" ref="DD53">INDEX($K:$P,ROW(),MATCH(DD$3,$K$2:$P$2,0))</f>
        <v>#N/A</v>
      </c>
      <c r="DE53" s="76" t="e" cm="1">
        <f t="array" ref="DE53">INDEX($K:$P,ROW(),MATCH(DE$3,$K$2:$P$2,0))</f>
        <v>#N/A</v>
      </c>
      <c r="DF53" s="76" t="e" cm="1">
        <f t="array" ref="DF53">INDEX($K:$P,ROW(),MATCH(DF$3,$K$2:$P$2,0))</f>
        <v>#N/A</v>
      </c>
      <c r="DG53" s="76" t="e" cm="1">
        <f t="array" ref="DG53">INDEX($K:$P,ROW(),MATCH(DG$3,$K$2:$P$2,0))</f>
        <v>#N/A</v>
      </c>
      <c r="DH53" s="76" t="e" cm="1">
        <f t="array" ref="DH53">INDEX($K:$P,ROW(),MATCH(DH$3,$K$2:$P$2,0))</f>
        <v>#N/A</v>
      </c>
      <c r="DI53" s="76" t="e" cm="1">
        <f t="array" ref="DI53">INDEX($K:$P,ROW(),MATCH(DI$3,$K$2:$P$2,0))</f>
        <v>#N/A</v>
      </c>
      <c r="DJ53" s="76" t="e" cm="1">
        <f t="array" ref="DJ53">INDEX($K:$P,ROW(),MATCH(DJ$3,$K$2:$P$2,0))</f>
        <v>#N/A</v>
      </c>
      <c r="DK53" s="76" t="e" cm="1">
        <f t="array" ref="DK53">INDEX($K:$P,ROW(),MATCH(DK$3,$K$2:$P$2,0))</f>
        <v>#N/A</v>
      </c>
      <c r="DL53" s="76" t="e" cm="1">
        <f t="array" ref="DL53">INDEX($K:$P,ROW(),MATCH(DL$3,$K$2:$P$2,0))</f>
        <v>#N/A</v>
      </c>
    </row>
    <row r="54" spans="1:116" x14ac:dyDescent="0.4">
      <c r="B54" t="str">
        <f t="shared" si="42"/>
        <v>54 SALESQUOTA-ER</v>
      </c>
      <c r="D54" t="s">
        <v>448</v>
      </c>
      <c r="E54" s="8" t="str">
        <f t="shared" si="41"/>
        <v>54 SALESQUOTA-ER</v>
      </c>
      <c r="G54" s="145" t="s">
        <v>442</v>
      </c>
      <c r="H54" s="31"/>
      <c r="I54" s="73"/>
      <c r="J54" s="73"/>
      <c r="K54" s="18">
        <v>100000</v>
      </c>
      <c r="L54" s="18">
        <v>100000</v>
      </c>
      <c r="M54" s="18">
        <v>100000</v>
      </c>
      <c r="N54" s="18">
        <v>100000</v>
      </c>
      <c r="O54" s="18">
        <v>100000</v>
      </c>
      <c r="P54" s="18">
        <v>100000</v>
      </c>
      <c r="R54" s="38"/>
      <c r="S54" s="147" cm="1">
        <f t="array" ref="S54">INDEX($K:$P,ROW(),MATCH(S$3,$K$2:$P$2,0))/12</f>
        <v>8333.3333333333339</v>
      </c>
      <c r="T54" s="147" cm="1">
        <f t="array" ref="T54">INDEX($K:$P,ROW(),MATCH(T$3,$K$2:$P$2,0))/12</f>
        <v>8333.3333333333339</v>
      </c>
      <c r="U54" s="147" cm="1">
        <f t="array" ref="U54">INDEX($K:$P,ROW(),MATCH(U$3,$K$2:$P$2,0))/12</f>
        <v>8333.3333333333339</v>
      </c>
      <c r="V54" s="147" cm="1">
        <f t="array" ref="V54">INDEX($K:$P,ROW(),MATCH(V$3,$K$2:$P$2,0))/12</f>
        <v>8333.3333333333339</v>
      </c>
      <c r="W54" s="147" cm="1">
        <f t="array" ref="W54">INDEX($K:$P,ROW(),MATCH(W$3,$K$2:$P$2,0))/12</f>
        <v>8333.3333333333339</v>
      </c>
      <c r="X54" s="147" cm="1">
        <f t="array" ref="X54">INDEX($K:$P,ROW(),MATCH(X$3,$K$2:$P$2,0))/12</f>
        <v>8333.3333333333339</v>
      </c>
      <c r="Y54" s="147" cm="1">
        <f t="array" ref="Y54">INDEX($K:$P,ROW(),MATCH(Y$3,$K$2:$P$2,0))/12</f>
        <v>8333.3333333333339</v>
      </c>
      <c r="Z54" s="147" cm="1">
        <f t="array" ref="Z54">INDEX($K:$P,ROW(),MATCH(Z$3,$K$2:$P$2,0))/12</f>
        <v>8333.3333333333339</v>
      </c>
      <c r="AA54" s="147" cm="1">
        <f t="array" ref="AA54">INDEX($K:$P,ROW(),MATCH(AA$3,$K$2:$P$2,0))/12</f>
        <v>8333.3333333333339</v>
      </c>
      <c r="AB54" s="147" cm="1">
        <f t="array" ref="AB54">INDEX($K:$P,ROW(),MATCH(AB$3,$K$2:$P$2,0))/12</f>
        <v>8333.3333333333339</v>
      </c>
      <c r="AC54" s="147" cm="1">
        <f t="array" ref="AC54">INDEX($K:$P,ROW(),MATCH(AC$3,$K$2:$P$2,0))/12</f>
        <v>8333.3333333333339</v>
      </c>
      <c r="AD54" s="147" cm="1">
        <f t="array" ref="AD54">INDEX($K:$P,ROW(),MATCH(AD$3,$K$2:$P$2,0))/12</f>
        <v>8333.3333333333339</v>
      </c>
      <c r="AE54" s="147" cm="1">
        <f t="array" ref="AE54">INDEX($K:$P,ROW(),MATCH(AE$3,$K$2:$P$2,0))/12</f>
        <v>8333.3333333333339</v>
      </c>
      <c r="AF54" s="147" cm="1">
        <f t="array" ref="AF54">INDEX($K:$P,ROW(),MATCH(AF$3,$K$2:$P$2,0))/12</f>
        <v>8333.3333333333339</v>
      </c>
      <c r="AG54" s="147" cm="1">
        <f t="array" ref="AG54">INDEX($K:$P,ROW(),MATCH(AG$3,$K$2:$P$2,0))/12</f>
        <v>8333.3333333333339</v>
      </c>
      <c r="AH54" s="147" cm="1">
        <f t="array" ref="AH54">INDEX($K:$P,ROW(),MATCH(AH$3,$K$2:$P$2,0))/12</f>
        <v>8333.3333333333339</v>
      </c>
      <c r="AI54" s="147" cm="1">
        <f t="array" ref="AI54">INDEX($K:$P,ROW(),MATCH(AI$3,$K$2:$P$2,0))/12</f>
        <v>8333.3333333333339</v>
      </c>
      <c r="AJ54" s="147" cm="1">
        <f t="array" ref="AJ54">INDEX($K:$P,ROW(),MATCH(AJ$3,$K$2:$P$2,0))/12</f>
        <v>8333.3333333333339</v>
      </c>
      <c r="AK54" s="147" cm="1">
        <f t="array" ref="AK54">INDEX($K:$P,ROW(),MATCH(AK$3,$K$2:$P$2,0))/12</f>
        <v>8333.3333333333339</v>
      </c>
      <c r="AL54" s="147" cm="1">
        <f t="array" ref="AL54">INDEX($K:$P,ROW(),MATCH(AL$3,$K$2:$P$2,0))/12</f>
        <v>8333.3333333333339</v>
      </c>
      <c r="AM54" s="147" cm="1">
        <f t="array" ref="AM54">INDEX($K:$P,ROW(),MATCH(AM$3,$K$2:$P$2,0))/12</f>
        <v>8333.3333333333339</v>
      </c>
      <c r="AN54" s="147" cm="1">
        <f t="array" ref="AN54">INDEX($K:$P,ROW(),MATCH(AN$3,$K$2:$P$2,0))/12</f>
        <v>8333.3333333333339</v>
      </c>
      <c r="AO54" s="147" cm="1">
        <f t="array" ref="AO54">INDEX($K:$P,ROW(),MATCH(AO$3,$K$2:$P$2,0))/12</f>
        <v>8333.3333333333339</v>
      </c>
      <c r="AP54" s="147" cm="1">
        <f t="array" ref="AP54">INDEX($K:$P,ROW(),MATCH(AP$3,$K$2:$P$2,0))/12</f>
        <v>8333.3333333333339</v>
      </c>
      <c r="AQ54" s="147" cm="1">
        <f t="array" ref="AQ54">INDEX($K:$P,ROW(),MATCH(AQ$3,$K$2:$P$2,0))/12</f>
        <v>8333.3333333333339</v>
      </c>
      <c r="AR54" s="147" cm="1">
        <f t="array" ref="AR54">INDEX($K:$P,ROW(),MATCH(AR$3,$K$2:$P$2,0))/12</f>
        <v>8333.3333333333339</v>
      </c>
      <c r="AS54" s="147" cm="1">
        <f t="array" ref="AS54">INDEX($K:$P,ROW(),MATCH(AS$3,$K$2:$P$2,0))/12</f>
        <v>8333.3333333333339</v>
      </c>
      <c r="AT54" s="147" cm="1">
        <f t="array" ref="AT54">INDEX($K:$P,ROW(),MATCH(AT$3,$K$2:$P$2,0))/12</f>
        <v>8333.3333333333339</v>
      </c>
      <c r="AU54" s="147" cm="1">
        <f t="array" ref="AU54">INDEX($K:$P,ROW(),MATCH(AU$3,$K$2:$P$2,0))/12</f>
        <v>8333.3333333333339</v>
      </c>
      <c r="AV54" s="147" cm="1">
        <f t="array" ref="AV54">INDEX($K:$P,ROW(),MATCH(AV$3,$K$2:$P$2,0))/12</f>
        <v>8333.3333333333339</v>
      </c>
      <c r="AW54" s="147" cm="1">
        <f t="array" ref="AW54">INDEX($K:$P,ROW(),MATCH(AW$3,$K$2:$P$2,0))/12</f>
        <v>8333.3333333333339</v>
      </c>
      <c r="AX54" s="147" cm="1">
        <f t="array" ref="AX54">INDEX($K:$P,ROW(),MATCH(AX$3,$K$2:$P$2,0))/12</f>
        <v>8333.3333333333339</v>
      </c>
      <c r="AY54" s="147" cm="1">
        <f t="array" ref="AY54">INDEX($K:$P,ROW(),MATCH(AY$3,$K$2:$P$2,0))/12</f>
        <v>8333.3333333333339</v>
      </c>
      <c r="AZ54" s="147" cm="1">
        <f t="array" ref="AZ54">INDEX($K:$P,ROW(),MATCH(AZ$3,$K$2:$P$2,0))/12</f>
        <v>8333.3333333333339</v>
      </c>
      <c r="BA54" s="147" cm="1">
        <f t="array" ref="BA54">INDEX($K:$P,ROW(),MATCH(BA$3,$K$2:$P$2,0))/12</f>
        <v>8333.3333333333339</v>
      </c>
      <c r="BB54" s="147" cm="1">
        <f t="array" ref="BB54">INDEX($K:$P,ROW(),MATCH(BB$3,$K$2:$P$2,0))/12</f>
        <v>8333.3333333333339</v>
      </c>
      <c r="BC54" s="147" cm="1">
        <f t="array" ref="BC54">INDEX($K:$P,ROW(),MATCH(BC$3,$K$2:$P$2,0))/12</f>
        <v>8333.3333333333339</v>
      </c>
      <c r="BD54" s="147" cm="1">
        <f t="array" ref="BD54">INDEX($K:$P,ROW(),MATCH(BD$3,$K$2:$P$2,0))/12</f>
        <v>8333.3333333333339</v>
      </c>
      <c r="BE54" s="147" cm="1">
        <f t="array" ref="BE54">INDEX($K:$P,ROW(),MATCH(BE$3,$K$2:$P$2,0))/12</f>
        <v>8333.3333333333339</v>
      </c>
      <c r="BF54" s="147" cm="1">
        <f t="array" ref="BF54">INDEX($K:$P,ROW(),MATCH(BF$3,$K$2:$P$2,0))/12</f>
        <v>8333.3333333333339</v>
      </c>
      <c r="BG54" s="147" cm="1">
        <f t="array" ref="BG54">INDEX($K:$P,ROW(),MATCH(BG$3,$K$2:$P$2,0))/12</f>
        <v>8333.3333333333339</v>
      </c>
      <c r="BH54" s="147" cm="1">
        <f t="array" ref="BH54">INDEX($K:$P,ROW(),MATCH(BH$3,$K$2:$P$2,0))/12</f>
        <v>8333.3333333333339</v>
      </c>
      <c r="BI54" s="147" cm="1">
        <f t="array" ref="BI54">INDEX($K:$P,ROW(),MATCH(BI$3,$K$2:$P$2,0))/12</f>
        <v>8333.3333333333339</v>
      </c>
      <c r="BJ54" s="147" cm="1">
        <f t="array" ref="BJ54">INDEX($K:$P,ROW(),MATCH(BJ$3,$K$2:$P$2,0))/12</f>
        <v>8333.3333333333339</v>
      </c>
      <c r="BK54" s="147" cm="1">
        <f t="array" ref="BK54">INDEX($K:$P,ROW(),MATCH(BK$3,$K$2:$P$2,0))/12</f>
        <v>8333.3333333333339</v>
      </c>
      <c r="BL54" s="147" cm="1">
        <f t="array" ref="BL54">INDEX($K:$P,ROW(),MATCH(BL$3,$K$2:$P$2,0))/12</f>
        <v>8333.3333333333339</v>
      </c>
      <c r="BM54" s="147" cm="1">
        <f t="array" ref="BM54">INDEX($K:$P,ROW(),MATCH(BM$3,$K$2:$P$2,0))/12</f>
        <v>8333.3333333333339</v>
      </c>
      <c r="BN54" s="147" cm="1">
        <f t="array" ref="BN54">INDEX($K:$P,ROW(),MATCH(BN$3,$K$2:$P$2,0))/12</f>
        <v>8333.3333333333339</v>
      </c>
      <c r="BO54" s="147" cm="1">
        <f t="array" ref="BO54">INDEX($K:$P,ROW(),MATCH(BO$3,$K$2:$P$2,0))/12</f>
        <v>8333.3333333333339</v>
      </c>
      <c r="BP54" s="147" cm="1">
        <f t="array" ref="BP54">INDEX($K:$P,ROW(),MATCH(BP$3,$K$2:$P$2,0))/12</f>
        <v>8333.3333333333339</v>
      </c>
      <c r="BQ54" s="147" cm="1">
        <f t="array" ref="BQ54">INDEX($K:$P,ROW(),MATCH(BQ$3,$K$2:$P$2,0))/12</f>
        <v>8333.3333333333339</v>
      </c>
      <c r="BR54" s="147" cm="1">
        <f t="array" ref="BR54">INDEX($K:$P,ROW(),MATCH(BR$3,$K$2:$P$2,0))/12</f>
        <v>8333.3333333333339</v>
      </c>
      <c r="BS54" s="147" cm="1">
        <f t="array" ref="BS54">INDEX($K:$P,ROW(),MATCH(BS$3,$K$2:$P$2,0))/12</f>
        <v>8333.3333333333339</v>
      </c>
      <c r="BT54" s="147" cm="1">
        <f t="array" ref="BT54">INDEX($K:$P,ROW(),MATCH(BT$3,$K$2:$P$2,0))/12</f>
        <v>8333.3333333333339</v>
      </c>
      <c r="BU54" s="147" cm="1">
        <f t="array" ref="BU54">INDEX($K:$P,ROW(),MATCH(BU$3,$K$2:$P$2,0))/12</f>
        <v>8333.3333333333339</v>
      </c>
      <c r="BV54" s="147" cm="1">
        <f t="array" ref="BV54">INDEX($K:$P,ROW(),MATCH(BV$3,$K$2:$P$2,0))/12</f>
        <v>8333.3333333333339</v>
      </c>
      <c r="BW54" s="147" cm="1">
        <f t="array" ref="BW54">INDEX($K:$P,ROW(),MATCH(BW$3,$K$2:$P$2,0))/12</f>
        <v>8333.3333333333339</v>
      </c>
      <c r="BX54" s="147" cm="1">
        <f t="array" ref="BX54">INDEX($K:$P,ROW(),MATCH(BX$3,$K$2:$P$2,0))/12</f>
        <v>8333.3333333333339</v>
      </c>
      <c r="BY54" s="147" cm="1">
        <f t="array" ref="BY54">INDEX($K:$P,ROW(),MATCH(BY$3,$K$2:$P$2,0))/12</f>
        <v>8333.3333333333339</v>
      </c>
      <c r="BZ54" s="147" cm="1">
        <f t="array" ref="BZ54">INDEX($K:$P,ROW(),MATCH(BZ$3,$K$2:$P$2,0))/12</f>
        <v>8333.3333333333339</v>
      </c>
      <c r="CA54" s="147" cm="1">
        <f t="array" ref="CA54">INDEX($K:$P,ROW(),MATCH(CA$3,$K$2:$P$2,0))/12</f>
        <v>8333.3333333333339</v>
      </c>
      <c r="CB54" s="147" cm="1">
        <f t="array" ref="CB54">INDEX($K:$P,ROW(),MATCH(CB$3,$K$2:$P$2,0))/12</f>
        <v>8333.3333333333339</v>
      </c>
      <c r="CC54" s="147" cm="1">
        <f t="array" ref="CC54">INDEX($K:$P,ROW(),MATCH(CC$3,$K$2:$P$2,0))/12</f>
        <v>8333.3333333333339</v>
      </c>
      <c r="CD54" s="147" cm="1">
        <f t="array" ref="CD54">INDEX($K:$P,ROW(),MATCH(CD$3,$K$2:$P$2,0))/12</f>
        <v>8333.3333333333339</v>
      </c>
      <c r="CE54" s="147" cm="1">
        <f t="array" ref="CE54">INDEX($K:$P,ROW(),MATCH(CE$3,$K$2:$P$2,0))/12</f>
        <v>8333.3333333333339</v>
      </c>
      <c r="CF54" s="147" cm="1">
        <f t="array" ref="CF54">INDEX($K:$P,ROW(),MATCH(CF$3,$K$2:$P$2,0))/12</f>
        <v>8333.3333333333339</v>
      </c>
      <c r="CG54" s="147" cm="1">
        <f t="array" ref="CG54">INDEX($K:$P,ROW(),MATCH(CG$3,$K$2:$P$2,0))/12</f>
        <v>8333.3333333333339</v>
      </c>
      <c r="CH54" s="147" cm="1">
        <f t="array" ref="CH54">INDEX($K:$P,ROW(),MATCH(CH$3,$K$2:$P$2,0))/12</f>
        <v>8333.3333333333339</v>
      </c>
      <c r="CI54" s="147" cm="1">
        <f t="array" ref="CI54">INDEX($K:$P,ROW(),MATCH(CI$3,$K$2:$P$2,0))/12</f>
        <v>8333.3333333333339</v>
      </c>
      <c r="CJ54" s="147" cm="1">
        <f t="array" ref="CJ54">INDEX($K:$P,ROW(),MATCH(CJ$3,$K$2:$P$2,0))/12</f>
        <v>8333.3333333333339</v>
      </c>
      <c r="CK54" s="147" cm="1">
        <f t="array" ref="CK54">INDEX($K:$P,ROW(),MATCH(CK$3,$K$2:$P$2,0))/12</f>
        <v>8333.3333333333339</v>
      </c>
      <c r="CL54" s="147" cm="1">
        <f t="array" ref="CL54">INDEX($K:$P,ROW(),MATCH(CL$3,$K$2:$P$2,0))/12</f>
        <v>8333.3333333333339</v>
      </c>
      <c r="CN54" s="73"/>
      <c r="CO54" s="147" t="e" cm="1">
        <f t="array" ref="CO54">INDEX($K:$P,ROW(),MATCH(CO$3,$K$2:$P$2,0))/CO$5</f>
        <v>#N/A</v>
      </c>
      <c r="CP54" s="147" t="e" cm="1">
        <f t="array" ref="CP54">INDEX($K:$P,ROW(),MATCH(CP$3,$K$2:$P$2,0))/CP$5</f>
        <v>#N/A</v>
      </c>
      <c r="CQ54" s="147" t="e" cm="1">
        <f t="array" ref="CQ54">INDEX($K:$P,ROW(),MATCH(CQ$3,$K$2:$P$2,0))/CQ$5</f>
        <v>#N/A</v>
      </c>
      <c r="CR54" s="147" t="e" cm="1">
        <f t="array" ref="CR54">INDEX($K:$P,ROW(),MATCH(CR$3,$K$2:$P$2,0))/CR$5</f>
        <v>#N/A</v>
      </c>
      <c r="CS54" s="147" t="e" cm="1">
        <f t="array" ref="CS54">INDEX($K:$P,ROW(),MATCH(CS$3,$K$2:$P$2,0))/CS$5</f>
        <v>#N/A</v>
      </c>
      <c r="CT54" s="147" t="e" cm="1">
        <f t="array" ref="CT54">INDEX($K:$P,ROW(),MATCH(CT$3,$K$2:$P$2,0))/CT$5</f>
        <v>#N/A</v>
      </c>
      <c r="CU54" s="147" t="e" cm="1">
        <f t="array" ref="CU54">INDEX($K:$P,ROW(),MATCH(CU$3,$K$2:$P$2,0))/CU$5</f>
        <v>#N/A</v>
      </c>
      <c r="CV54" s="147" t="e" cm="1">
        <f t="array" ref="CV54">INDEX($K:$P,ROW(),MATCH(CV$3,$K$2:$P$2,0))/CV$5</f>
        <v>#N/A</v>
      </c>
      <c r="CW54" s="147" t="e" cm="1">
        <f t="array" ref="CW54">INDEX($K:$P,ROW(),MATCH(CW$3,$K$2:$P$2,0))/CW$5</f>
        <v>#N/A</v>
      </c>
      <c r="CX54" s="147" t="e" cm="1">
        <f t="array" ref="CX54">INDEX($K:$P,ROW(),MATCH(CX$3,$K$2:$P$2,0))/CX$5</f>
        <v>#N/A</v>
      </c>
      <c r="CY54" s="147" t="e" cm="1">
        <f t="array" ref="CY54">INDEX($K:$P,ROW(),MATCH(CY$3,$K$2:$P$2,0))/CL$5</f>
        <v>#N/A</v>
      </c>
      <c r="CZ54" s="147" t="e" cm="1">
        <f t="array" ref="CZ54">INDEX($K:$P,ROW(),MATCH(CZ$3,$K$2:$P$2,0))/CZ$5</f>
        <v>#N/A</v>
      </c>
      <c r="DA54" s="147" t="e" cm="1">
        <f t="array" ref="DA54">INDEX($K:$P,ROW(),MATCH(DA$3,$K$2:$P$2,0))/DA$5</f>
        <v>#N/A</v>
      </c>
      <c r="DB54" s="147" t="e" cm="1">
        <f t="array" ref="DB54">INDEX($K:$P,ROW(),MATCH(DB$3,$K$2:$P$2,0))/DB$5</f>
        <v>#N/A</v>
      </c>
      <c r="DC54" s="147" t="e" cm="1">
        <f t="array" ref="DC54">INDEX($K:$P,ROW(),MATCH(DC$3,$K$2:$P$2,0))/DC$5</f>
        <v>#N/A</v>
      </c>
      <c r="DD54" s="147" t="e" cm="1">
        <f t="array" ref="DD54">INDEX($K:$P,ROW(),MATCH(DD$3,$K$2:$P$2,0))/DD$5</f>
        <v>#N/A</v>
      </c>
      <c r="DE54" s="147" t="e" cm="1">
        <f t="array" ref="DE54">INDEX($K:$P,ROW(),MATCH(DE$3,$K$2:$P$2,0))/DE$5</f>
        <v>#N/A</v>
      </c>
      <c r="DF54" s="147" t="e" cm="1">
        <f t="array" ref="DF54">INDEX($K:$P,ROW(),MATCH(DF$3,$K$2:$P$2,0))/DF$5</f>
        <v>#N/A</v>
      </c>
      <c r="DG54" s="147" t="e" cm="1">
        <f t="array" ref="DG54">INDEX($K:$P,ROW(),MATCH(DG$3,$K$2:$P$2,0))/DG$5</f>
        <v>#N/A</v>
      </c>
      <c r="DH54" s="147" t="e" cm="1">
        <f t="array" ref="DH54">INDEX($K:$P,ROW(),MATCH(DH$3,$K$2:$P$2,0))/DH$5</f>
        <v>#N/A</v>
      </c>
      <c r="DI54" s="147" t="e" cm="1">
        <f t="array" ref="DI54">INDEX($K:$P,ROW(),MATCH(DI$3,$K$2:$P$2,0))/DI$5</f>
        <v>#N/A</v>
      </c>
      <c r="DJ54" s="147" t="e" cm="1">
        <f t="array" ref="DJ54">INDEX($K:$P,ROW(),MATCH(DJ$3,$K$2:$P$2,0))/DJ$5</f>
        <v>#N/A</v>
      </c>
      <c r="DK54" s="147" t="e" cm="1">
        <f t="array" ref="DK54">INDEX($K:$P,ROW(),MATCH(DK$3,$K$2:$P$2,0))/DK$5</f>
        <v>#N/A</v>
      </c>
      <c r="DL54" s="147" t="e" cm="1">
        <f t="array" ref="DL54">INDEX($K:$P,ROW(),MATCH(DL$3,$K$2:$P$2,0))/DL$5</f>
        <v>#N/A</v>
      </c>
    </row>
    <row r="55" spans="1:116" x14ac:dyDescent="0.4">
      <c r="B55" t="str">
        <f t="shared" si="42"/>
        <v>55 SALESQUOTA-ER</v>
      </c>
      <c r="D55" t="s">
        <v>448</v>
      </c>
      <c r="E55" s="8" t="str">
        <f t="shared" si="41"/>
        <v>55 SALESQUOTA-ER</v>
      </c>
      <c r="G55" s="145" t="s">
        <v>443</v>
      </c>
      <c r="H55" s="31"/>
      <c r="I55" s="73"/>
      <c r="J55" s="73"/>
      <c r="K55" s="16">
        <v>0.7</v>
      </c>
      <c r="L55" s="16">
        <v>0.7</v>
      </c>
      <c r="M55" s="16">
        <v>0.7</v>
      </c>
      <c r="N55" s="16">
        <v>0.7</v>
      </c>
      <c r="O55" s="16">
        <v>0.7</v>
      </c>
      <c r="P55" s="16">
        <v>0.7</v>
      </c>
      <c r="R55" s="38"/>
      <c r="S55" s="182" cm="1">
        <f t="array" ref="S55">INDEX($K:$P,ROW(),MATCH(S$3,$K$2:$P$2,0))</f>
        <v>0.7</v>
      </c>
      <c r="T55" s="182" cm="1">
        <f t="array" ref="T55">INDEX($K:$P,ROW(),MATCH(T$3,$K$2:$P$2,0))</f>
        <v>0.7</v>
      </c>
      <c r="U55" s="182" cm="1">
        <f t="array" ref="U55">INDEX($K:$P,ROW(),MATCH(U$3,$K$2:$P$2,0))</f>
        <v>0.7</v>
      </c>
      <c r="V55" s="182" cm="1">
        <f t="array" ref="V55">INDEX($K:$P,ROW(),MATCH(V$3,$K$2:$P$2,0))</f>
        <v>0.7</v>
      </c>
      <c r="W55" s="182" cm="1">
        <f t="array" ref="W55">INDEX($K:$P,ROW(),MATCH(W$3,$K$2:$P$2,0))</f>
        <v>0.7</v>
      </c>
      <c r="X55" s="182" cm="1">
        <f t="array" ref="X55">INDEX($K:$P,ROW(),MATCH(X$3,$K$2:$P$2,0))</f>
        <v>0.7</v>
      </c>
      <c r="Y55" s="182" cm="1">
        <f t="array" ref="Y55">INDEX($K:$P,ROW(),MATCH(Y$3,$K$2:$P$2,0))</f>
        <v>0.7</v>
      </c>
      <c r="Z55" s="182" cm="1">
        <f t="array" ref="Z55">INDEX($K:$P,ROW(),MATCH(Z$3,$K$2:$P$2,0))</f>
        <v>0.7</v>
      </c>
      <c r="AA55" s="182" cm="1">
        <f t="array" ref="AA55">INDEX($K:$P,ROW(),MATCH(AA$3,$K$2:$P$2,0))</f>
        <v>0.7</v>
      </c>
      <c r="AB55" s="182" cm="1">
        <f t="array" ref="AB55">INDEX($K:$P,ROW(),MATCH(AB$3,$K$2:$P$2,0))</f>
        <v>0.7</v>
      </c>
      <c r="AC55" s="182" cm="1">
        <f t="array" ref="AC55">INDEX($K:$P,ROW(),MATCH(AC$3,$K$2:$P$2,0))</f>
        <v>0.7</v>
      </c>
      <c r="AD55" s="182" cm="1">
        <f t="array" ref="AD55">INDEX($K:$P,ROW(),MATCH(AD$3,$K$2:$P$2,0))</f>
        <v>0.7</v>
      </c>
      <c r="AE55" s="182" cm="1">
        <f t="array" ref="AE55">INDEX($K:$P,ROW(),MATCH(AE$3,$K$2:$P$2,0))</f>
        <v>0.7</v>
      </c>
      <c r="AF55" s="182" cm="1">
        <f t="array" ref="AF55">INDEX($K:$P,ROW(),MATCH(AF$3,$K$2:$P$2,0))</f>
        <v>0.7</v>
      </c>
      <c r="AG55" s="182" cm="1">
        <f t="array" ref="AG55">INDEX($K:$P,ROW(),MATCH(AG$3,$K$2:$P$2,0))</f>
        <v>0.7</v>
      </c>
      <c r="AH55" s="182" cm="1">
        <f t="array" ref="AH55">INDEX($K:$P,ROW(),MATCH(AH$3,$K$2:$P$2,0))</f>
        <v>0.7</v>
      </c>
      <c r="AI55" s="182" cm="1">
        <f t="array" ref="AI55">INDEX($K:$P,ROW(),MATCH(AI$3,$K$2:$P$2,0))</f>
        <v>0.7</v>
      </c>
      <c r="AJ55" s="182" cm="1">
        <f t="array" ref="AJ55">INDEX($K:$P,ROW(),MATCH(AJ$3,$K$2:$P$2,0))</f>
        <v>0.7</v>
      </c>
      <c r="AK55" s="182" cm="1">
        <f t="array" ref="AK55">INDEX($K:$P,ROW(),MATCH(AK$3,$K$2:$P$2,0))</f>
        <v>0.7</v>
      </c>
      <c r="AL55" s="182" cm="1">
        <f t="array" ref="AL55">INDEX($K:$P,ROW(),MATCH(AL$3,$K$2:$P$2,0))</f>
        <v>0.7</v>
      </c>
      <c r="AM55" s="182" cm="1">
        <f t="array" ref="AM55">INDEX($K:$P,ROW(),MATCH(AM$3,$K$2:$P$2,0))</f>
        <v>0.7</v>
      </c>
      <c r="AN55" s="182" cm="1">
        <f t="array" ref="AN55">INDEX($K:$P,ROW(),MATCH(AN$3,$K$2:$P$2,0))</f>
        <v>0.7</v>
      </c>
      <c r="AO55" s="182" cm="1">
        <f t="array" ref="AO55">INDEX($K:$P,ROW(),MATCH(AO$3,$K$2:$P$2,0))</f>
        <v>0.7</v>
      </c>
      <c r="AP55" s="182" cm="1">
        <f t="array" ref="AP55">INDEX($K:$P,ROW(),MATCH(AP$3,$K$2:$P$2,0))</f>
        <v>0.7</v>
      </c>
      <c r="AQ55" s="182" cm="1">
        <f t="array" ref="AQ55">INDEX($K:$P,ROW(),MATCH(AQ$3,$K$2:$P$2,0))</f>
        <v>0.7</v>
      </c>
      <c r="AR55" s="182" cm="1">
        <f t="array" ref="AR55">INDEX($K:$P,ROW(),MATCH(AR$3,$K$2:$P$2,0))</f>
        <v>0.7</v>
      </c>
      <c r="AS55" s="182" cm="1">
        <f t="array" ref="AS55">INDEX($K:$P,ROW(),MATCH(AS$3,$K$2:$P$2,0))</f>
        <v>0.7</v>
      </c>
      <c r="AT55" s="182" cm="1">
        <f t="array" ref="AT55">INDEX($K:$P,ROW(),MATCH(AT$3,$K$2:$P$2,0))</f>
        <v>0.7</v>
      </c>
      <c r="AU55" s="182" cm="1">
        <f t="array" ref="AU55">INDEX($K:$P,ROW(),MATCH(AU$3,$K$2:$P$2,0))</f>
        <v>0.7</v>
      </c>
      <c r="AV55" s="182" cm="1">
        <f t="array" ref="AV55">INDEX($K:$P,ROW(),MATCH(AV$3,$K$2:$P$2,0))</f>
        <v>0.7</v>
      </c>
      <c r="AW55" s="182" cm="1">
        <f t="array" ref="AW55">INDEX($K:$P,ROW(),MATCH(AW$3,$K$2:$P$2,0))</f>
        <v>0.7</v>
      </c>
      <c r="AX55" s="182" cm="1">
        <f t="array" ref="AX55">INDEX($K:$P,ROW(),MATCH(AX$3,$K$2:$P$2,0))</f>
        <v>0.7</v>
      </c>
      <c r="AY55" s="182" cm="1">
        <f t="array" ref="AY55">INDEX($K:$P,ROW(),MATCH(AY$3,$K$2:$P$2,0))</f>
        <v>0.7</v>
      </c>
      <c r="AZ55" s="182" cm="1">
        <f t="array" ref="AZ55">INDEX($K:$P,ROW(),MATCH(AZ$3,$K$2:$P$2,0))</f>
        <v>0.7</v>
      </c>
      <c r="BA55" s="182" cm="1">
        <f t="array" ref="BA55">INDEX($K:$P,ROW(),MATCH(BA$3,$K$2:$P$2,0))</f>
        <v>0.7</v>
      </c>
      <c r="BB55" s="182" cm="1">
        <f t="array" ref="BB55">INDEX($K:$P,ROW(),MATCH(BB$3,$K$2:$P$2,0))</f>
        <v>0.7</v>
      </c>
      <c r="BC55" s="182" cm="1">
        <f t="array" ref="BC55">INDEX($K:$P,ROW(),MATCH(BC$3,$K$2:$P$2,0))</f>
        <v>0.7</v>
      </c>
      <c r="BD55" s="182" cm="1">
        <f t="array" ref="BD55">INDEX($K:$P,ROW(),MATCH(BD$3,$K$2:$P$2,0))</f>
        <v>0.7</v>
      </c>
      <c r="BE55" s="182" cm="1">
        <f t="array" ref="BE55">INDEX($K:$P,ROW(),MATCH(BE$3,$K$2:$P$2,0))</f>
        <v>0.7</v>
      </c>
      <c r="BF55" s="182" cm="1">
        <f t="array" ref="BF55">INDEX($K:$P,ROW(),MATCH(BF$3,$K$2:$P$2,0))</f>
        <v>0.7</v>
      </c>
      <c r="BG55" s="182" cm="1">
        <f t="array" ref="BG55">INDEX($K:$P,ROW(),MATCH(BG$3,$K$2:$P$2,0))</f>
        <v>0.7</v>
      </c>
      <c r="BH55" s="182" cm="1">
        <f t="array" ref="BH55">INDEX($K:$P,ROW(),MATCH(BH$3,$K$2:$P$2,0))</f>
        <v>0.7</v>
      </c>
      <c r="BI55" s="182" cm="1">
        <f t="array" ref="BI55">INDEX($K:$P,ROW(),MATCH(BI$3,$K$2:$P$2,0))</f>
        <v>0.7</v>
      </c>
      <c r="BJ55" s="182" cm="1">
        <f t="array" ref="BJ55">INDEX($K:$P,ROW(),MATCH(BJ$3,$K$2:$P$2,0))</f>
        <v>0.7</v>
      </c>
      <c r="BK55" s="182" cm="1">
        <f t="array" ref="BK55">INDEX($K:$P,ROW(),MATCH(BK$3,$K$2:$P$2,0))</f>
        <v>0.7</v>
      </c>
      <c r="BL55" s="182" cm="1">
        <f t="array" ref="BL55">INDEX($K:$P,ROW(),MATCH(BL$3,$K$2:$P$2,0))</f>
        <v>0.7</v>
      </c>
      <c r="BM55" s="182" cm="1">
        <f t="array" ref="BM55">INDEX($K:$P,ROW(),MATCH(BM$3,$K$2:$P$2,0))</f>
        <v>0.7</v>
      </c>
      <c r="BN55" s="182" cm="1">
        <f t="array" ref="BN55">INDEX($K:$P,ROW(),MATCH(BN$3,$K$2:$P$2,0))</f>
        <v>0.7</v>
      </c>
      <c r="BO55" s="182" cm="1">
        <f t="array" ref="BO55">INDEX($K:$P,ROW(),MATCH(BO$3,$K$2:$P$2,0))</f>
        <v>0.7</v>
      </c>
      <c r="BP55" s="182" cm="1">
        <f t="array" ref="BP55">INDEX($K:$P,ROW(),MATCH(BP$3,$K$2:$P$2,0))</f>
        <v>0.7</v>
      </c>
      <c r="BQ55" s="182" cm="1">
        <f t="array" ref="BQ55">INDEX($K:$P,ROW(),MATCH(BQ$3,$K$2:$P$2,0))</f>
        <v>0.7</v>
      </c>
      <c r="BR55" s="182" cm="1">
        <f t="array" ref="BR55">INDEX($K:$P,ROW(),MATCH(BR$3,$K$2:$P$2,0))</f>
        <v>0.7</v>
      </c>
      <c r="BS55" s="182" cm="1">
        <f t="array" ref="BS55">INDEX($K:$P,ROW(),MATCH(BS$3,$K$2:$P$2,0))</f>
        <v>0.7</v>
      </c>
      <c r="BT55" s="182" cm="1">
        <f t="array" ref="BT55">INDEX($K:$P,ROW(),MATCH(BT$3,$K$2:$P$2,0))</f>
        <v>0.7</v>
      </c>
      <c r="BU55" s="182" cm="1">
        <f t="array" ref="BU55">INDEX($K:$P,ROW(),MATCH(BU$3,$K$2:$P$2,0))</f>
        <v>0.7</v>
      </c>
      <c r="BV55" s="182" cm="1">
        <f t="array" ref="BV55">INDEX($K:$P,ROW(),MATCH(BV$3,$K$2:$P$2,0))</f>
        <v>0.7</v>
      </c>
      <c r="BW55" s="182" cm="1">
        <f t="array" ref="BW55">INDEX($K:$P,ROW(),MATCH(BW$3,$K$2:$P$2,0))</f>
        <v>0.7</v>
      </c>
      <c r="BX55" s="182" cm="1">
        <f t="array" ref="BX55">INDEX($K:$P,ROW(),MATCH(BX$3,$K$2:$P$2,0))</f>
        <v>0.7</v>
      </c>
      <c r="BY55" s="182" cm="1">
        <f t="array" ref="BY55">INDEX($K:$P,ROW(),MATCH(BY$3,$K$2:$P$2,0))</f>
        <v>0.7</v>
      </c>
      <c r="BZ55" s="182" cm="1">
        <f t="array" ref="BZ55">INDEX($K:$P,ROW(),MATCH(BZ$3,$K$2:$P$2,0))</f>
        <v>0.7</v>
      </c>
      <c r="CA55" s="182" cm="1">
        <f t="array" ref="CA55">INDEX($K:$P,ROW(),MATCH(CA$3,$K$2:$P$2,0))</f>
        <v>0.7</v>
      </c>
      <c r="CB55" s="182" cm="1">
        <f t="array" ref="CB55">INDEX($K:$P,ROW(),MATCH(CB$3,$K$2:$P$2,0))</f>
        <v>0.7</v>
      </c>
      <c r="CC55" s="182" cm="1">
        <f t="array" ref="CC55">INDEX($K:$P,ROW(),MATCH(CC$3,$K$2:$P$2,0))</f>
        <v>0.7</v>
      </c>
      <c r="CD55" s="182" cm="1">
        <f t="array" ref="CD55">INDEX($K:$P,ROW(),MATCH(CD$3,$K$2:$P$2,0))</f>
        <v>0.7</v>
      </c>
      <c r="CE55" s="182" cm="1">
        <f t="array" ref="CE55">INDEX($K:$P,ROW(),MATCH(CE$3,$K$2:$P$2,0))</f>
        <v>0.7</v>
      </c>
      <c r="CF55" s="182" cm="1">
        <f t="array" ref="CF55">INDEX($K:$P,ROW(),MATCH(CF$3,$K$2:$P$2,0))</f>
        <v>0.7</v>
      </c>
      <c r="CG55" s="182" cm="1">
        <f t="array" ref="CG55">INDEX($K:$P,ROW(),MATCH(CG$3,$K$2:$P$2,0))</f>
        <v>0.7</v>
      </c>
      <c r="CH55" s="182" cm="1">
        <f t="array" ref="CH55">INDEX($K:$P,ROW(),MATCH(CH$3,$K$2:$P$2,0))</f>
        <v>0.7</v>
      </c>
      <c r="CI55" s="182" cm="1">
        <f t="array" ref="CI55">INDEX($K:$P,ROW(),MATCH(CI$3,$K$2:$P$2,0))</f>
        <v>0.7</v>
      </c>
      <c r="CJ55" s="182" cm="1">
        <f t="array" ref="CJ55">INDEX($K:$P,ROW(),MATCH(CJ$3,$K$2:$P$2,0))</f>
        <v>0.7</v>
      </c>
      <c r="CK55" s="182" cm="1">
        <f t="array" ref="CK55">INDEX($K:$P,ROW(),MATCH(CK$3,$K$2:$P$2,0))</f>
        <v>0.7</v>
      </c>
      <c r="CL55" s="182" cm="1">
        <f t="array" ref="CL55">INDEX($K:$P,ROW(),MATCH(CL$3,$K$2:$P$2,0))</f>
        <v>0.7</v>
      </c>
      <c r="CN55" s="73"/>
      <c r="CO55" s="182" t="e" cm="1">
        <f t="array" ref="CO55">INDEX($K:$P,ROW(),MATCH(CO$3,$K$2:$P$2,0))</f>
        <v>#N/A</v>
      </c>
      <c r="CP55" s="182" t="e" cm="1">
        <f t="array" ref="CP55">INDEX($K:$P,ROW(),MATCH(CP$3,$K$2:$P$2,0))</f>
        <v>#N/A</v>
      </c>
      <c r="CQ55" s="182" t="e" cm="1">
        <f t="array" ref="CQ55">INDEX($K:$P,ROW(),MATCH(CQ$3,$K$2:$P$2,0))</f>
        <v>#N/A</v>
      </c>
      <c r="CR55" s="182" t="e" cm="1">
        <f t="array" ref="CR55">INDEX($K:$P,ROW(),MATCH(CR$3,$K$2:$P$2,0))</f>
        <v>#N/A</v>
      </c>
      <c r="CS55" s="182" t="e" cm="1">
        <f t="array" ref="CS55">INDEX($K:$P,ROW(),MATCH(CS$3,$K$2:$P$2,0))</f>
        <v>#N/A</v>
      </c>
      <c r="CT55" s="182" t="e" cm="1">
        <f t="array" ref="CT55">INDEX($K:$P,ROW(),MATCH(CT$3,$K$2:$P$2,0))</f>
        <v>#N/A</v>
      </c>
      <c r="CU55" s="182" t="e" cm="1">
        <f t="array" ref="CU55">INDEX($K:$P,ROW(),MATCH(CU$3,$K$2:$P$2,0))</f>
        <v>#N/A</v>
      </c>
      <c r="CV55" s="182" t="e" cm="1">
        <f t="array" ref="CV55">INDEX($K:$P,ROW(),MATCH(CV$3,$K$2:$P$2,0))</f>
        <v>#N/A</v>
      </c>
      <c r="CW55" s="182" t="e" cm="1">
        <f t="array" ref="CW55">INDEX($K:$P,ROW(),MATCH(CW$3,$K$2:$P$2,0))</f>
        <v>#N/A</v>
      </c>
      <c r="CX55" s="182" t="e" cm="1">
        <f t="array" ref="CX55">INDEX($K:$P,ROW(),MATCH(CX$3,$K$2:$P$2,0))</f>
        <v>#N/A</v>
      </c>
      <c r="CY55" s="182" t="e" cm="1">
        <f t="array" ref="CY55">INDEX($K:$P,ROW(),MATCH(CY$3,$K$2:$P$2,0))</f>
        <v>#N/A</v>
      </c>
      <c r="CZ55" s="182" t="e" cm="1">
        <f t="array" ref="CZ55">INDEX($K:$P,ROW(),MATCH(CZ$3,$K$2:$P$2,0))</f>
        <v>#N/A</v>
      </c>
      <c r="DA55" s="182" t="e" cm="1">
        <f t="array" ref="DA55">INDEX($K:$P,ROW(),MATCH(DA$3,$K$2:$P$2,0))</f>
        <v>#N/A</v>
      </c>
      <c r="DB55" s="182" t="e" cm="1">
        <f t="array" ref="DB55">INDEX($K:$P,ROW(),MATCH(DB$3,$K$2:$P$2,0))</f>
        <v>#N/A</v>
      </c>
      <c r="DC55" s="182" t="e" cm="1">
        <f t="array" ref="DC55">INDEX($K:$P,ROW(),MATCH(DC$3,$K$2:$P$2,0))</f>
        <v>#N/A</v>
      </c>
      <c r="DD55" s="182" t="e" cm="1">
        <f t="array" ref="DD55">INDEX($K:$P,ROW(),MATCH(DD$3,$K$2:$P$2,0))</f>
        <v>#N/A</v>
      </c>
      <c r="DE55" s="182" t="e" cm="1">
        <f t="array" ref="DE55">INDEX($K:$P,ROW(),MATCH(DE$3,$K$2:$P$2,0))</f>
        <v>#N/A</v>
      </c>
      <c r="DF55" s="182" t="e" cm="1">
        <f t="array" ref="DF55">INDEX($K:$P,ROW(),MATCH(DF$3,$K$2:$P$2,0))</f>
        <v>#N/A</v>
      </c>
      <c r="DG55" s="182" t="e" cm="1">
        <f t="array" ref="DG55">INDEX($K:$P,ROW(),MATCH(DG$3,$K$2:$P$2,0))</f>
        <v>#N/A</v>
      </c>
      <c r="DH55" s="182" t="e" cm="1">
        <f t="array" ref="DH55">INDEX($K:$P,ROW(),MATCH(DH$3,$K$2:$P$2,0))</f>
        <v>#N/A</v>
      </c>
      <c r="DI55" s="182" t="e" cm="1">
        <f t="array" ref="DI55">INDEX($K:$P,ROW(),MATCH(DI$3,$K$2:$P$2,0))</f>
        <v>#N/A</v>
      </c>
      <c r="DJ55" s="182" t="e" cm="1">
        <f t="array" ref="DJ55">INDEX($K:$P,ROW(),MATCH(DJ$3,$K$2:$P$2,0))</f>
        <v>#N/A</v>
      </c>
      <c r="DK55" s="182" t="e" cm="1">
        <f t="array" ref="DK55">INDEX($K:$P,ROW(),MATCH(DK$3,$K$2:$P$2,0))</f>
        <v>#N/A</v>
      </c>
      <c r="DL55" s="182" t="e" cm="1">
        <f t="array" ref="DL55">INDEX($K:$P,ROW(),MATCH(DL$3,$K$2:$P$2,0))</f>
        <v>#N/A</v>
      </c>
    </row>
    <row r="56" spans="1:116" x14ac:dyDescent="0.4">
      <c r="B56" t="str">
        <f t="shared" si="42"/>
        <v>56 SALESQUOTA-ER</v>
      </c>
      <c r="C56" t="str">
        <f ca="1">OFFSET(C56,16,0)</f>
        <v>IS: revenue</v>
      </c>
      <c r="D56" t="s">
        <v>448</v>
      </c>
      <c r="E56" s="8" t="str">
        <f t="shared" si="41"/>
        <v>56 SALESQUOTA-ER</v>
      </c>
      <c r="G56" s="126" t="str">
        <f ca="1">OFFSET(G56,ROW(G72)-ROW(G56),0)</f>
        <v>Rev</v>
      </c>
      <c r="H56" s="31"/>
      <c r="I56" s="73"/>
      <c r="J56" s="73"/>
      <c r="K56" s="63">
        <f t="shared" ref="K56:P56" si="43">SUMIF($3:$3,K$2,56:56)</f>
        <v>700000</v>
      </c>
      <c r="L56" s="63">
        <f t="shared" si="43"/>
        <v>1050000</v>
      </c>
      <c r="M56" s="63">
        <f t="shared" si="43"/>
        <v>1400000</v>
      </c>
      <c r="N56" s="63">
        <f t="shared" si="43"/>
        <v>1749999.9999999993</v>
      </c>
      <c r="O56" s="63">
        <f t="shared" si="43"/>
        <v>2100000</v>
      </c>
      <c r="P56" s="63">
        <f t="shared" si="43"/>
        <v>2450000</v>
      </c>
      <c r="R56" s="38"/>
      <c r="S56" s="77">
        <f t="shared" ref="S56:AX56" si="44">S54*S55*S53</f>
        <v>58333.333333333328</v>
      </c>
      <c r="T56" s="77">
        <f t="shared" si="44"/>
        <v>58333.333333333328</v>
      </c>
      <c r="U56" s="77">
        <f t="shared" si="44"/>
        <v>58333.333333333328</v>
      </c>
      <c r="V56" s="77">
        <f t="shared" si="44"/>
        <v>58333.333333333328</v>
      </c>
      <c r="W56" s="77">
        <f t="shared" si="44"/>
        <v>58333.333333333328</v>
      </c>
      <c r="X56" s="77">
        <f t="shared" si="44"/>
        <v>58333.333333333328</v>
      </c>
      <c r="Y56" s="77">
        <f t="shared" si="44"/>
        <v>58333.333333333328</v>
      </c>
      <c r="Z56" s="77">
        <f t="shared" si="44"/>
        <v>58333.333333333328</v>
      </c>
      <c r="AA56" s="77">
        <f t="shared" si="44"/>
        <v>58333.333333333328</v>
      </c>
      <c r="AB56" s="77">
        <f t="shared" si="44"/>
        <v>58333.333333333328</v>
      </c>
      <c r="AC56" s="77">
        <f t="shared" si="44"/>
        <v>58333.333333333328</v>
      </c>
      <c r="AD56" s="77">
        <f t="shared" si="44"/>
        <v>58333.333333333328</v>
      </c>
      <c r="AE56" s="77">
        <f t="shared" si="44"/>
        <v>87500</v>
      </c>
      <c r="AF56" s="77">
        <f t="shared" si="44"/>
        <v>87500</v>
      </c>
      <c r="AG56" s="77">
        <f t="shared" si="44"/>
        <v>87500</v>
      </c>
      <c r="AH56" s="77">
        <f t="shared" si="44"/>
        <v>87500</v>
      </c>
      <c r="AI56" s="77">
        <f t="shared" si="44"/>
        <v>87500</v>
      </c>
      <c r="AJ56" s="77">
        <f t="shared" si="44"/>
        <v>87500</v>
      </c>
      <c r="AK56" s="77">
        <f t="shared" si="44"/>
        <v>87500</v>
      </c>
      <c r="AL56" s="77">
        <f t="shared" si="44"/>
        <v>87500</v>
      </c>
      <c r="AM56" s="77">
        <f t="shared" si="44"/>
        <v>87500</v>
      </c>
      <c r="AN56" s="77">
        <f t="shared" si="44"/>
        <v>87500</v>
      </c>
      <c r="AO56" s="77">
        <f t="shared" si="44"/>
        <v>87500</v>
      </c>
      <c r="AP56" s="77">
        <f t="shared" si="44"/>
        <v>87500</v>
      </c>
      <c r="AQ56" s="77">
        <f t="shared" si="44"/>
        <v>116666.66666666666</v>
      </c>
      <c r="AR56" s="77">
        <f t="shared" si="44"/>
        <v>116666.66666666666</v>
      </c>
      <c r="AS56" s="77">
        <f t="shared" si="44"/>
        <v>116666.66666666666</v>
      </c>
      <c r="AT56" s="77">
        <f t="shared" si="44"/>
        <v>116666.66666666666</v>
      </c>
      <c r="AU56" s="77">
        <f t="shared" si="44"/>
        <v>116666.66666666666</v>
      </c>
      <c r="AV56" s="77">
        <f t="shared" si="44"/>
        <v>116666.66666666666</v>
      </c>
      <c r="AW56" s="77">
        <f t="shared" si="44"/>
        <v>116666.66666666666</v>
      </c>
      <c r="AX56" s="77">
        <f t="shared" si="44"/>
        <v>116666.66666666666</v>
      </c>
      <c r="AY56" s="77">
        <f t="shared" ref="AY56:CD56" si="45">AY54*AY55*AY53</f>
        <v>116666.66666666666</v>
      </c>
      <c r="AZ56" s="77">
        <f t="shared" si="45"/>
        <v>116666.66666666666</v>
      </c>
      <c r="BA56" s="77">
        <f t="shared" si="45"/>
        <v>116666.66666666666</v>
      </c>
      <c r="BB56" s="77">
        <f t="shared" si="45"/>
        <v>116666.66666666666</v>
      </c>
      <c r="BC56" s="77">
        <f t="shared" si="45"/>
        <v>145833.33333333331</v>
      </c>
      <c r="BD56" s="77">
        <f t="shared" si="45"/>
        <v>145833.33333333331</v>
      </c>
      <c r="BE56" s="77">
        <f t="shared" si="45"/>
        <v>145833.33333333331</v>
      </c>
      <c r="BF56" s="77">
        <f t="shared" si="45"/>
        <v>145833.33333333331</v>
      </c>
      <c r="BG56" s="77">
        <f t="shared" si="45"/>
        <v>145833.33333333331</v>
      </c>
      <c r="BH56" s="77">
        <f t="shared" si="45"/>
        <v>145833.33333333331</v>
      </c>
      <c r="BI56" s="77">
        <f t="shared" si="45"/>
        <v>145833.33333333331</v>
      </c>
      <c r="BJ56" s="77">
        <f t="shared" si="45"/>
        <v>145833.33333333331</v>
      </c>
      <c r="BK56" s="77">
        <f t="shared" si="45"/>
        <v>145833.33333333331</v>
      </c>
      <c r="BL56" s="77">
        <f t="shared" si="45"/>
        <v>145833.33333333331</v>
      </c>
      <c r="BM56" s="77">
        <f t="shared" si="45"/>
        <v>145833.33333333331</v>
      </c>
      <c r="BN56" s="77">
        <f t="shared" si="45"/>
        <v>145833.33333333331</v>
      </c>
      <c r="BO56" s="77">
        <f t="shared" si="45"/>
        <v>175000</v>
      </c>
      <c r="BP56" s="77">
        <f t="shared" si="45"/>
        <v>175000</v>
      </c>
      <c r="BQ56" s="77">
        <f t="shared" si="45"/>
        <v>175000</v>
      </c>
      <c r="BR56" s="77">
        <f t="shared" si="45"/>
        <v>175000</v>
      </c>
      <c r="BS56" s="77">
        <f t="shared" si="45"/>
        <v>175000</v>
      </c>
      <c r="BT56" s="77">
        <f t="shared" si="45"/>
        <v>175000</v>
      </c>
      <c r="BU56" s="77">
        <f t="shared" si="45"/>
        <v>175000</v>
      </c>
      <c r="BV56" s="77">
        <f t="shared" si="45"/>
        <v>175000</v>
      </c>
      <c r="BW56" s="77">
        <f t="shared" si="45"/>
        <v>175000</v>
      </c>
      <c r="BX56" s="77">
        <f t="shared" si="45"/>
        <v>175000</v>
      </c>
      <c r="BY56" s="77">
        <f t="shared" si="45"/>
        <v>175000</v>
      </c>
      <c r="BZ56" s="77">
        <f t="shared" si="45"/>
        <v>175000</v>
      </c>
      <c r="CA56" s="77">
        <f t="shared" si="45"/>
        <v>204166.66666666666</v>
      </c>
      <c r="CB56" s="77">
        <f t="shared" si="45"/>
        <v>204166.66666666666</v>
      </c>
      <c r="CC56" s="77">
        <f t="shared" si="45"/>
        <v>204166.66666666666</v>
      </c>
      <c r="CD56" s="77">
        <f t="shared" si="45"/>
        <v>204166.66666666666</v>
      </c>
      <c r="CE56" s="77">
        <f t="shared" ref="CE56:CL56" si="46">CE54*CE55*CE53</f>
        <v>204166.66666666666</v>
      </c>
      <c r="CF56" s="77">
        <f t="shared" si="46"/>
        <v>204166.66666666666</v>
      </c>
      <c r="CG56" s="77">
        <f t="shared" si="46"/>
        <v>204166.66666666666</v>
      </c>
      <c r="CH56" s="77">
        <f t="shared" si="46"/>
        <v>204166.66666666666</v>
      </c>
      <c r="CI56" s="77">
        <f t="shared" si="46"/>
        <v>204166.66666666666</v>
      </c>
      <c r="CJ56" s="77">
        <f t="shared" si="46"/>
        <v>204166.66666666666</v>
      </c>
      <c r="CK56" s="77">
        <f t="shared" si="46"/>
        <v>204166.66666666666</v>
      </c>
      <c r="CL56" s="77">
        <f t="shared" si="46"/>
        <v>204166.66666666666</v>
      </c>
      <c r="CN56" s="73"/>
      <c r="CO56" s="77" t="e">
        <f t="shared" ref="CO56:DK56" si="47">CO54*CO55*CO53</f>
        <v>#N/A</v>
      </c>
      <c r="CP56" s="77" t="e">
        <f t="shared" si="47"/>
        <v>#N/A</v>
      </c>
      <c r="CQ56" s="77" t="e">
        <f t="shared" si="47"/>
        <v>#N/A</v>
      </c>
      <c r="CR56" s="77" t="e">
        <f t="shared" si="47"/>
        <v>#N/A</v>
      </c>
      <c r="CS56" s="77" t="e">
        <f t="shared" si="47"/>
        <v>#N/A</v>
      </c>
      <c r="CT56" s="77" t="e">
        <f t="shared" si="47"/>
        <v>#N/A</v>
      </c>
      <c r="CU56" s="77" t="e">
        <f t="shared" si="47"/>
        <v>#N/A</v>
      </c>
      <c r="CV56" s="77" t="e">
        <f t="shared" si="47"/>
        <v>#N/A</v>
      </c>
      <c r="CW56" s="77" t="e">
        <f t="shared" si="47"/>
        <v>#N/A</v>
      </c>
      <c r="CX56" s="77" t="e">
        <f t="shared" si="47"/>
        <v>#N/A</v>
      </c>
      <c r="CY56" s="77" t="e">
        <f t="shared" si="47"/>
        <v>#N/A</v>
      </c>
      <c r="CZ56" s="77" t="e">
        <f t="shared" si="47"/>
        <v>#N/A</v>
      </c>
      <c r="DA56" s="77" t="e">
        <f t="shared" si="47"/>
        <v>#N/A</v>
      </c>
      <c r="DB56" s="77" t="e">
        <f t="shared" si="47"/>
        <v>#N/A</v>
      </c>
      <c r="DC56" s="77" t="e">
        <f t="shared" si="47"/>
        <v>#N/A</v>
      </c>
      <c r="DD56" s="77" t="e">
        <f t="shared" si="47"/>
        <v>#N/A</v>
      </c>
      <c r="DE56" s="77" t="e">
        <f t="shared" si="47"/>
        <v>#N/A</v>
      </c>
      <c r="DF56" s="77" t="e">
        <f t="shared" si="47"/>
        <v>#N/A</v>
      </c>
      <c r="DG56" s="77" t="e">
        <f t="shared" si="47"/>
        <v>#N/A</v>
      </c>
      <c r="DH56" s="77" t="e">
        <f t="shared" si="47"/>
        <v>#N/A</v>
      </c>
      <c r="DI56" s="77" t="e">
        <f t="shared" si="47"/>
        <v>#N/A</v>
      </c>
      <c r="DJ56" s="77" t="e">
        <f t="shared" si="47"/>
        <v>#N/A</v>
      </c>
      <c r="DK56" s="77" t="e">
        <f t="shared" si="47"/>
        <v>#N/A</v>
      </c>
      <c r="DL56" s="77" t="e">
        <f t="shared" ref="DL56" si="48">DL54*DL55*DL53</f>
        <v>#N/A</v>
      </c>
    </row>
    <row r="57" spans="1:116" x14ac:dyDescent="0.4">
      <c r="B57" t="str">
        <f t="shared" si="42"/>
        <v>57 SALESQUOTA-ER</v>
      </c>
      <c r="D57" t="s">
        <v>448</v>
      </c>
      <c r="E57" s="8" t="str">
        <f t="shared" si="41"/>
        <v>57 SALESQUOTA-ER</v>
      </c>
      <c r="G57" s="136"/>
      <c r="H57" s="31"/>
      <c r="I57" s="73"/>
      <c r="J57" s="73"/>
      <c r="K57" s="39"/>
      <c r="L57" s="39"/>
      <c r="M57" s="39"/>
      <c r="N57" s="39"/>
      <c r="O57" s="39"/>
      <c r="P57" s="39"/>
      <c r="R57" s="38"/>
      <c r="CN57" s="73"/>
      <c r="CO57" s="8"/>
      <c r="CP57" s="8"/>
      <c r="CQ57" s="8"/>
      <c r="CR57" s="8"/>
      <c r="CS57" s="8"/>
      <c r="CT57" s="8"/>
      <c r="CU57" s="8"/>
      <c r="CV57" s="8"/>
      <c r="CW57" s="8"/>
      <c r="CX57" s="8"/>
      <c r="CY57" s="8"/>
      <c r="CZ57" s="8"/>
      <c r="DA57" s="8"/>
      <c r="DB57" s="8"/>
      <c r="DC57" s="8"/>
      <c r="DD57" s="8"/>
      <c r="DE57" s="8"/>
      <c r="DF57" s="8"/>
      <c r="DG57" s="8"/>
      <c r="DH57" s="8"/>
      <c r="DI57" s="8"/>
      <c r="DJ57" s="8"/>
      <c r="DK57" s="8"/>
      <c r="DL57" s="8"/>
    </row>
    <row r="58" spans="1:116" x14ac:dyDescent="0.4">
      <c r="B58" t="str">
        <f t="shared" si="42"/>
        <v>58 SALESQUOTA-ER</v>
      </c>
      <c r="D58" t="s">
        <v>448</v>
      </c>
      <c r="E58" s="8" t="str">
        <f t="shared" si="41"/>
        <v>58 SALESQUOTA-ER</v>
      </c>
      <c r="G58" s="95" t="s">
        <v>226</v>
      </c>
      <c r="H58" s="31"/>
      <c r="I58" s="73"/>
      <c r="J58" s="73"/>
      <c r="K58" s="39"/>
      <c r="L58" s="39"/>
      <c r="M58" s="39"/>
      <c r="N58" s="39"/>
      <c r="O58" s="39"/>
      <c r="P58" s="39"/>
      <c r="R58" s="38"/>
      <c r="CN58" s="73"/>
      <c r="CO58" s="8"/>
      <c r="CP58" s="8"/>
      <c r="CQ58" s="8"/>
      <c r="CR58" s="8"/>
      <c r="CS58" s="8"/>
      <c r="CT58" s="8"/>
      <c r="CU58" s="8"/>
      <c r="CV58" s="8"/>
      <c r="CW58" s="8"/>
      <c r="CX58" s="8"/>
      <c r="CY58" s="8"/>
      <c r="CZ58" s="8"/>
      <c r="DA58" s="8"/>
      <c r="DB58" s="8"/>
      <c r="DC58" s="8"/>
      <c r="DD58" s="8"/>
      <c r="DE58" s="8"/>
      <c r="DF58" s="8"/>
      <c r="DG58" s="8"/>
      <c r="DH58" s="8"/>
      <c r="DI58" s="8"/>
      <c r="DJ58" s="8"/>
      <c r="DK58" s="8"/>
      <c r="DL58" s="8"/>
    </row>
    <row r="59" spans="1:116" x14ac:dyDescent="0.4">
      <c r="B59" t="str">
        <f t="shared" si="42"/>
        <v>59 SALESQUOTA-ER</v>
      </c>
      <c r="D59" t="s">
        <v>448</v>
      </c>
      <c r="E59" s="8" t="str">
        <f t="shared" si="41"/>
        <v>59 SALESQUOTA-ER</v>
      </c>
      <c r="G59" s="158" t="s">
        <v>451</v>
      </c>
      <c r="H59" s="31"/>
      <c r="I59" s="73"/>
      <c r="J59" s="73"/>
      <c r="K59" s="18">
        <v>50000</v>
      </c>
      <c r="L59" s="18">
        <v>50000</v>
      </c>
      <c r="M59" s="18">
        <v>50000</v>
      </c>
      <c r="N59" s="18">
        <v>50000</v>
      </c>
      <c r="O59" s="18">
        <v>50000</v>
      </c>
      <c r="P59" s="18">
        <v>50000</v>
      </c>
      <c r="R59" s="38"/>
      <c r="S59" s="147" cm="1">
        <f t="array" ref="S59">INDEX($K:$P,ROW(),MATCH(S$3,$K$2:$P$2,0))/12</f>
        <v>4166.666666666667</v>
      </c>
      <c r="T59" s="147" cm="1">
        <f t="array" ref="T59">INDEX($K:$P,ROW(),MATCH(T$3,$K$2:$P$2,0))/12</f>
        <v>4166.666666666667</v>
      </c>
      <c r="U59" s="147" cm="1">
        <f t="array" ref="U59">INDEX($K:$P,ROW(),MATCH(U$3,$K$2:$P$2,0))/12</f>
        <v>4166.666666666667</v>
      </c>
      <c r="V59" s="147" cm="1">
        <f t="array" ref="V59">INDEX($K:$P,ROW(),MATCH(V$3,$K$2:$P$2,0))/12</f>
        <v>4166.666666666667</v>
      </c>
      <c r="W59" s="147" cm="1">
        <f t="array" ref="W59">INDEX($K:$P,ROW(),MATCH(W$3,$K$2:$P$2,0))/12</f>
        <v>4166.666666666667</v>
      </c>
      <c r="X59" s="147" cm="1">
        <f t="array" ref="X59">INDEX($K:$P,ROW(),MATCH(X$3,$K$2:$P$2,0))/12</f>
        <v>4166.666666666667</v>
      </c>
      <c r="Y59" s="147" cm="1">
        <f t="array" ref="Y59">INDEX($K:$P,ROW(),MATCH(Y$3,$K$2:$P$2,0))/12</f>
        <v>4166.666666666667</v>
      </c>
      <c r="Z59" s="147" cm="1">
        <f t="array" ref="Z59">INDEX($K:$P,ROW(),MATCH(Z$3,$K$2:$P$2,0))/12</f>
        <v>4166.666666666667</v>
      </c>
      <c r="AA59" s="147" cm="1">
        <f t="array" ref="AA59">INDEX($K:$P,ROW(),MATCH(AA$3,$K$2:$P$2,0))/12</f>
        <v>4166.666666666667</v>
      </c>
      <c r="AB59" s="147" cm="1">
        <f t="array" ref="AB59">INDEX($K:$P,ROW(),MATCH(AB$3,$K$2:$P$2,0))/12</f>
        <v>4166.666666666667</v>
      </c>
      <c r="AC59" s="147" cm="1">
        <f t="array" ref="AC59">INDEX($K:$P,ROW(),MATCH(AC$3,$K$2:$P$2,0))/12</f>
        <v>4166.666666666667</v>
      </c>
      <c r="AD59" s="147" cm="1">
        <f t="array" ref="AD59">INDEX($K:$P,ROW(),MATCH(AD$3,$K$2:$P$2,0))/12</f>
        <v>4166.666666666667</v>
      </c>
      <c r="AE59" s="147" cm="1">
        <f t="array" ref="AE59">INDEX($K:$P,ROW(),MATCH(AE$3,$K$2:$P$2,0))/12</f>
        <v>4166.666666666667</v>
      </c>
      <c r="AF59" s="147" cm="1">
        <f t="array" ref="AF59">INDEX($K:$P,ROW(),MATCH(AF$3,$K$2:$P$2,0))/12</f>
        <v>4166.666666666667</v>
      </c>
      <c r="AG59" s="147" cm="1">
        <f t="array" ref="AG59">INDEX($K:$P,ROW(),MATCH(AG$3,$K$2:$P$2,0))/12</f>
        <v>4166.666666666667</v>
      </c>
      <c r="AH59" s="147" cm="1">
        <f t="array" ref="AH59">INDEX($K:$P,ROW(),MATCH(AH$3,$K$2:$P$2,0))/12</f>
        <v>4166.666666666667</v>
      </c>
      <c r="AI59" s="147" cm="1">
        <f t="array" ref="AI59">INDEX($K:$P,ROW(),MATCH(AI$3,$K$2:$P$2,0))/12</f>
        <v>4166.666666666667</v>
      </c>
      <c r="AJ59" s="147" cm="1">
        <f t="array" ref="AJ59">INDEX($K:$P,ROW(),MATCH(AJ$3,$K$2:$P$2,0))/12</f>
        <v>4166.666666666667</v>
      </c>
      <c r="AK59" s="147" cm="1">
        <f t="array" ref="AK59">INDEX($K:$P,ROW(),MATCH(AK$3,$K$2:$P$2,0))/12</f>
        <v>4166.666666666667</v>
      </c>
      <c r="AL59" s="147" cm="1">
        <f t="array" ref="AL59">INDEX($K:$P,ROW(),MATCH(AL$3,$K$2:$P$2,0))/12</f>
        <v>4166.666666666667</v>
      </c>
      <c r="AM59" s="147" cm="1">
        <f t="array" ref="AM59">INDEX($K:$P,ROW(),MATCH(AM$3,$K$2:$P$2,0))/12</f>
        <v>4166.666666666667</v>
      </c>
      <c r="AN59" s="147" cm="1">
        <f t="array" ref="AN59">INDEX($K:$P,ROW(),MATCH(AN$3,$K$2:$P$2,0))/12</f>
        <v>4166.666666666667</v>
      </c>
      <c r="AO59" s="147" cm="1">
        <f t="array" ref="AO59">INDEX($K:$P,ROW(),MATCH(AO$3,$K$2:$P$2,0))/12</f>
        <v>4166.666666666667</v>
      </c>
      <c r="AP59" s="147" cm="1">
        <f t="array" ref="AP59">INDEX($K:$P,ROW(),MATCH(AP$3,$K$2:$P$2,0))/12</f>
        <v>4166.666666666667</v>
      </c>
      <c r="AQ59" s="147" cm="1">
        <f t="array" ref="AQ59">INDEX($K:$P,ROW(),MATCH(AQ$3,$K$2:$P$2,0))/12</f>
        <v>4166.666666666667</v>
      </c>
      <c r="AR59" s="147" cm="1">
        <f t="array" ref="AR59">INDEX($K:$P,ROW(),MATCH(AR$3,$K$2:$P$2,0))/12</f>
        <v>4166.666666666667</v>
      </c>
      <c r="AS59" s="147" cm="1">
        <f t="array" ref="AS59">INDEX($K:$P,ROW(),MATCH(AS$3,$K$2:$P$2,0))/12</f>
        <v>4166.666666666667</v>
      </c>
      <c r="AT59" s="147" cm="1">
        <f t="array" ref="AT59">INDEX($K:$P,ROW(),MATCH(AT$3,$K$2:$P$2,0))/12</f>
        <v>4166.666666666667</v>
      </c>
      <c r="AU59" s="147" cm="1">
        <f t="array" ref="AU59">INDEX($K:$P,ROW(),MATCH(AU$3,$K$2:$P$2,0))/12</f>
        <v>4166.666666666667</v>
      </c>
      <c r="AV59" s="147" cm="1">
        <f t="array" ref="AV59">INDEX($K:$P,ROW(),MATCH(AV$3,$K$2:$P$2,0))/12</f>
        <v>4166.666666666667</v>
      </c>
      <c r="AW59" s="147" cm="1">
        <f t="array" ref="AW59">INDEX($K:$P,ROW(),MATCH(AW$3,$K$2:$P$2,0))/12</f>
        <v>4166.666666666667</v>
      </c>
      <c r="AX59" s="147" cm="1">
        <f t="array" ref="AX59">INDEX($K:$P,ROW(),MATCH(AX$3,$K$2:$P$2,0))/12</f>
        <v>4166.666666666667</v>
      </c>
      <c r="AY59" s="147" cm="1">
        <f t="array" ref="AY59">INDEX($K:$P,ROW(),MATCH(AY$3,$K$2:$P$2,0))/12</f>
        <v>4166.666666666667</v>
      </c>
      <c r="AZ59" s="147" cm="1">
        <f t="array" ref="AZ59">INDEX($K:$P,ROW(),MATCH(AZ$3,$K$2:$P$2,0))/12</f>
        <v>4166.666666666667</v>
      </c>
      <c r="BA59" s="147" cm="1">
        <f t="array" ref="BA59">INDEX($K:$P,ROW(),MATCH(BA$3,$K$2:$P$2,0))/12</f>
        <v>4166.666666666667</v>
      </c>
      <c r="BB59" s="147" cm="1">
        <f t="array" ref="BB59">INDEX($K:$P,ROW(),MATCH(BB$3,$K$2:$P$2,0))/12</f>
        <v>4166.666666666667</v>
      </c>
      <c r="BC59" s="147" cm="1">
        <f t="array" ref="BC59">INDEX($K:$P,ROW(),MATCH(BC$3,$K$2:$P$2,0))/12</f>
        <v>4166.666666666667</v>
      </c>
      <c r="BD59" s="147" cm="1">
        <f t="array" ref="BD59">INDEX($K:$P,ROW(),MATCH(BD$3,$K$2:$P$2,0))/12</f>
        <v>4166.666666666667</v>
      </c>
      <c r="BE59" s="147" cm="1">
        <f t="array" ref="BE59">INDEX($K:$P,ROW(),MATCH(BE$3,$K$2:$P$2,0))/12</f>
        <v>4166.666666666667</v>
      </c>
      <c r="BF59" s="147" cm="1">
        <f t="array" ref="BF59">INDEX($K:$P,ROW(),MATCH(BF$3,$K$2:$P$2,0))/12</f>
        <v>4166.666666666667</v>
      </c>
      <c r="BG59" s="147" cm="1">
        <f t="array" ref="BG59">INDEX($K:$P,ROW(),MATCH(BG$3,$K$2:$P$2,0))/12</f>
        <v>4166.666666666667</v>
      </c>
      <c r="BH59" s="147" cm="1">
        <f t="array" ref="BH59">INDEX($K:$P,ROW(),MATCH(BH$3,$K$2:$P$2,0))/12</f>
        <v>4166.666666666667</v>
      </c>
      <c r="BI59" s="147" cm="1">
        <f t="array" ref="BI59">INDEX($K:$P,ROW(),MATCH(BI$3,$K$2:$P$2,0))/12</f>
        <v>4166.666666666667</v>
      </c>
      <c r="BJ59" s="147" cm="1">
        <f t="array" ref="BJ59">INDEX($K:$P,ROW(),MATCH(BJ$3,$K$2:$P$2,0))/12</f>
        <v>4166.666666666667</v>
      </c>
      <c r="BK59" s="147" cm="1">
        <f t="array" ref="BK59">INDEX($K:$P,ROW(),MATCH(BK$3,$K$2:$P$2,0))/12</f>
        <v>4166.666666666667</v>
      </c>
      <c r="BL59" s="147" cm="1">
        <f t="array" ref="BL59">INDEX($K:$P,ROW(),MATCH(BL$3,$K$2:$P$2,0))/12</f>
        <v>4166.666666666667</v>
      </c>
      <c r="BM59" s="147" cm="1">
        <f t="array" ref="BM59">INDEX($K:$P,ROW(),MATCH(BM$3,$K$2:$P$2,0))/12</f>
        <v>4166.666666666667</v>
      </c>
      <c r="BN59" s="147" cm="1">
        <f t="array" ref="BN59">INDEX($K:$P,ROW(),MATCH(BN$3,$K$2:$P$2,0))/12</f>
        <v>4166.666666666667</v>
      </c>
      <c r="BO59" s="147" cm="1">
        <f t="array" ref="BO59">INDEX($K:$P,ROW(),MATCH(BO$3,$K$2:$P$2,0))/12</f>
        <v>4166.666666666667</v>
      </c>
      <c r="BP59" s="147" cm="1">
        <f t="array" ref="BP59">INDEX($K:$P,ROW(),MATCH(BP$3,$K$2:$P$2,0))/12</f>
        <v>4166.666666666667</v>
      </c>
      <c r="BQ59" s="147" cm="1">
        <f t="array" ref="BQ59">INDEX($K:$P,ROW(),MATCH(BQ$3,$K$2:$P$2,0))/12</f>
        <v>4166.666666666667</v>
      </c>
      <c r="BR59" s="147" cm="1">
        <f t="array" ref="BR59">INDEX($K:$P,ROW(),MATCH(BR$3,$K$2:$P$2,0))/12</f>
        <v>4166.666666666667</v>
      </c>
      <c r="BS59" s="147" cm="1">
        <f t="array" ref="BS59">INDEX($K:$P,ROW(),MATCH(BS$3,$K$2:$P$2,0))/12</f>
        <v>4166.666666666667</v>
      </c>
      <c r="BT59" s="147" cm="1">
        <f t="array" ref="BT59">INDEX($K:$P,ROW(),MATCH(BT$3,$K$2:$P$2,0))/12</f>
        <v>4166.666666666667</v>
      </c>
      <c r="BU59" s="147" cm="1">
        <f t="array" ref="BU59">INDEX($K:$P,ROW(),MATCH(BU$3,$K$2:$P$2,0))/12</f>
        <v>4166.666666666667</v>
      </c>
      <c r="BV59" s="147" cm="1">
        <f t="array" ref="BV59">INDEX($K:$P,ROW(),MATCH(BV$3,$K$2:$P$2,0))/12</f>
        <v>4166.666666666667</v>
      </c>
      <c r="BW59" s="147" cm="1">
        <f t="array" ref="BW59">INDEX($K:$P,ROW(),MATCH(BW$3,$K$2:$P$2,0))/12</f>
        <v>4166.666666666667</v>
      </c>
      <c r="BX59" s="147" cm="1">
        <f t="array" ref="BX59">INDEX($K:$P,ROW(),MATCH(BX$3,$K$2:$P$2,0))/12</f>
        <v>4166.666666666667</v>
      </c>
      <c r="BY59" s="147" cm="1">
        <f t="array" ref="BY59">INDEX($K:$P,ROW(),MATCH(BY$3,$K$2:$P$2,0))/12</f>
        <v>4166.666666666667</v>
      </c>
      <c r="BZ59" s="147" cm="1">
        <f t="array" ref="BZ59">INDEX($K:$P,ROW(),MATCH(BZ$3,$K$2:$P$2,0))/12</f>
        <v>4166.666666666667</v>
      </c>
      <c r="CA59" s="147" cm="1">
        <f t="array" ref="CA59">INDEX($K:$P,ROW(),MATCH(CA$3,$K$2:$P$2,0))/12</f>
        <v>4166.666666666667</v>
      </c>
      <c r="CB59" s="147" cm="1">
        <f t="array" ref="CB59">INDEX($K:$P,ROW(),MATCH(CB$3,$K$2:$P$2,0))/12</f>
        <v>4166.666666666667</v>
      </c>
      <c r="CC59" s="147" cm="1">
        <f t="array" ref="CC59">INDEX($K:$P,ROW(),MATCH(CC$3,$K$2:$P$2,0))/12</f>
        <v>4166.666666666667</v>
      </c>
      <c r="CD59" s="147" cm="1">
        <f t="array" ref="CD59">INDEX($K:$P,ROW(),MATCH(CD$3,$K$2:$P$2,0))/12</f>
        <v>4166.666666666667</v>
      </c>
      <c r="CE59" s="147" cm="1">
        <f t="array" ref="CE59">INDEX($K:$P,ROW(),MATCH(CE$3,$K$2:$P$2,0))/12</f>
        <v>4166.666666666667</v>
      </c>
      <c r="CF59" s="147" cm="1">
        <f t="array" ref="CF59">INDEX($K:$P,ROW(),MATCH(CF$3,$K$2:$P$2,0))/12</f>
        <v>4166.666666666667</v>
      </c>
      <c r="CG59" s="147" cm="1">
        <f t="array" ref="CG59">INDEX($K:$P,ROW(),MATCH(CG$3,$K$2:$P$2,0))/12</f>
        <v>4166.666666666667</v>
      </c>
      <c r="CH59" s="147" cm="1">
        <f t="array" ref="CH59">INDEX($K:$P,ROW(),MATCH(CH$3,$K$2:$P$2,0))/12</f>
        <v>4166.666666666667</v>
      </c>
      <c r="CI59" s="147" cm="1">
        <f t="array" ref="CI59">INDEX($K:$P,ROW(),MATCH(CI$3,$K$2:$P$2,0))/12</f>
        <v>4166.666666666667</v>
      </c>
      <c r="CJ59" s="147" cm="1">
        <f t="array" ref="CJ59">INDEX($K:$P,ROW(),MATCH(CJ$3,$K$2:$P$2,0))/12</f>
        <v>4166.666666666667</v>
      </c>
      <c r="CK59" s="147" cm="1">
        <f t="array" ref="CK59">INDEX($K:$P,ROW(),MATCH(CK$3,$K$2:$P$2,0))/12</f>
        <v>4166.666666666667</v>
      </c>
      <c r="CL59" s="147" cm="1">
        <f t="array" ref="CL59">INDEX($K:$P,ROW(),MATCH(CL$3,$K$2:$P$2,0))/12</f>
        <v>4166.666666666667</v>
      </c>
      <c r="CN59" s="73"/>
      <c r="CO59" s="147" t="e" cm="1">
        <f t="array" ref="CO59">INDEX($K:$P,ROW(),MATCH(CO$3,$K$2:$P$2,0))/CO$5</f>
        <v>#N/A</v>
      </c>
      <c r="CP59" s="147" t="e" cm="1">
        <f t="array" ref="CP59">INDEX($K:$P,ROW(),MATCH(CP$3,$K$2:$P$2,0))/CP$5</f>
        <v>#N/A</v>
      </c>
      <c r="CQ59" s="147" t="e" cm="1">
        <f t="array" ref="CQ59">INDEX($K:$P,ROW(),MATCH(CQ$3,$K$2:$P$2,0))/CQ$5</f>
        <v>#N/A</v>
      </c>
      <c r="CR59" s="147" t="e" cm="1">
        <f t="array" ref="CR59">INDEX($K:$P,ROW(),MATCH(CR$3,$K$2:$P$2,0))/CR$5</f>
        <v>#N/A</v>
      </c>
      <c r="CS59" s="147" t="e" cm="1">
        <f t="array" ref="CS59">INDEX($K:$P,ROW(),MATCH(CS$3,$K$2:$P$2,0))/CS$5</f>
        <v>#N/A</v>
      </c>
      <c r="CT59" s="147" t="e" cm="1">
        <f t="array" ref="CT59">INDEX($K:$P,ROW(),MATCH(CT$3,$K$2:$P$2,0))/CT$5</f>
        <v>#N/A</v>
      </c>
      <c r="CU59" s="147" t="e" cm="1">
        <f t="array" ref="CU59">INDEX($K:$P,ROW(),MATCH(CU$3,$K$2:$P$2,0))/CU$5</f>
        <v>#N/A</v>
      </c>
      <c r="CV59" s="147" t="e" cm="1">
        <f t="array" ref="CV59">INDEX($K:$P,ROW(),MATCH(CV$3,$K$2:$P$2,0))/CV$5</f>
        <v>#N/A</v>
      </c>
      <c r="CW59" s="147" t="e" cm="1">
        <f t="array" ref="CW59">INDEX($K:$P,ROW(),MATCH(CW$3,$K$2:$P$2,0))/CW$5</f>
        <v>#N/A</v>
      </c>
      <c r="CX59" s="147" t="e" cm="1">
        <f t="array" ref="CX59">INDEX($K:$P,ROW(),MATCH(CX$3,$K$2:$P$2,0))/CX$5</f>
        <v>#N/A</v>
      </c>
      <c r="CY59" s="147" t="e" cm="1">
        <f t="array" ref="CY59">INDEX($K:$P,ROW(),MATCH(CY$3,$K$2:$P$2,0))/CL$5</f>
        <v>#N/A</v>
      </c>
      <c r="CZ59" s="147" t="e" cm="1">
        <f t="array" ref="CZ59">INDEX($K:$P,ROW(),MATCH(CZ$3,$K$2:$P$2,0))/CZ$5</f>
        <v>#N/A</v>
      </c>
      <c r="DA59" s="147" t="e" cm="1">
        <f t="array" ref="DA59">INDEX($K:$P,ROW(),MATCH(DA$3,$K$2:$P$2,0))/DA$5</f>
        <v>#N/A</v>
      </c>
      <c r="DB59" s="147" t="e" cm="1">
        <f t="array" ref="DB59">INDEX($K:$P,ROW(),MATCH(DB$3,$K$2:$P$2,0))/DB$5</f>
        <v>#N/A</v>
      </c>
      <c r="DC59" s="147" t="e" cm="1">
        <f t="array" ref="DC59">INDEX($K:$P,ROW(),MATCH(DC$3,$K$2:$P$2,0))/DC$5</f>
        <v>#N/A</v>
      </c>
      <c r="DD59" s="147" t="e" cm="1">
        <f t="array" ref="DD59">INDEX($K:$P,ROW(),MATCH(DD$3,$K$2:$P$2,0))/DD$5</f>
        <v>#N/A</v>
      </c>
      <c r="DE59" s="147" t="e" cm="1">
        <f t="array" ref="DE59">INDEX($K:$P,ROW(),MATCH(DE$3,$K$2:$P$2,0))/DE$5</f>
        <v>#N/A</v>
      </c>
      <c r="DF59" s="147" t="e" cm="1">
        <f t="array" ref="DF59">INDEX($K:$P,ROW(),MATCH(DF$3,$K$2:$P$2,0))/DF$5</f>
        <v>#N/A</v>
      </c>
      <c r="DG59" s="147" t="e" cm="1">
        <f t="array" ref="DG59">INDEX($K:$P,ROW(),MATCH(DG$3,$K$2:$P$2,0))/DG$5</f>
        <v>#N/A</v>
      </c>
      <c r="DH59" s="147" t="e" cm="1">
        <f t="array" ref="DH59">INDEX($K:$P,ROW(),MATCH(DH$3,$K$2:$P$2,0))/DH$5</f>
        <v>#N/A</v>
      </c>
      <c r="DI59" s="147" t="e" cm="1">
        <f t="array" ref="DI59">INDEX($K:$P,ROW(),MATCH(DI$3,$K$2:$P$2,0))/DI$5</f>
        <v>#N/A</v>
      </c>
      <c r="DJ59" s="147" t="e" cm="1">
        <f t="array" ref="DJ59">INDEX($K:$P,ROW(),MATCH(DJ$3,$K$2:$P$2,0))/DJ$5</f>
        <v>#N/A</v>
      </c>
      <c r="DK59" s="147" t="e" cm="1">
        <f t="array" ref="DK59">INDEX($K:$P,ROW(),MATCH(DK$3,$K$2:$P$2,0))/DK$5</f>
        <v>#N/A</v>
      </c>
      <c r="DL59" s="147" t="e" cm="1">
        <f t="array" ref="DL59">INDEX($K:$P,ROW(),MATCH(DL$3,$K$2:$P$2,0))/DL$5</f>
        <v>#N/A</v>
      </c>
    </row>
    <row r="60" spans="1:116" x14ac:dyDescent="0.4">
      <c r="B60" t="str">
        <f t="shared" si="42"/>
        <v>60 SALESQUOTA-ER</v>
      </c>
      <c r="D60" t="s">
        <v>448</v>
      </c>
      <c r="E60" s="8" t="str">
        <f t="shared" si="41"/>
        <v>60 SALESQUOTA-ER</v>
      </c>
      <c r="G60" s="145" t="s">
        <v>452</v>
      </c>
      <c r="H60" s="31"/>
      <c r="I60" s="73"/>
      <c r="J60" s="73"/>
      <c r="K60" s="16">
        <v>0.05</v>
      </c>
      <c r="L60" s="183">
        <v>0.05</v>
      </c>
      <c r="M60" s="183">
        <v>0.05</v>
      </c>
      <c r="N60" s="183">
        <v>0.05</v>
      </c>
      <c r="O60" s="183">
        <v>0.05</v>
      </c>
      <c r="P60" s="183">
        <v>0.05</v>
      </c>
      <c r="R60" s="38"/>
      <c r="S60" s="150" cm="1">
        <f t="array" ref="S60">INDEX($K:$P,ROW(),MATCH(S$3,$K$2:$P$2,0))</f>
        <v>0.05</v>
      </c>
      <c r="T60" s="150" cm="1">
        <f t="array" ref="T60">INDEX($K:$P,ROW(),MATCH(T$3,$K$2:$P$2,0))</f>
        <v>0.05</v>
      </c>
      <c r="U60" s="150" cm="1">
        <f t="array" ref="U60">INDEX($K:$P,ROW(),MATCH(U$3,$K$2:$P$2,0))</f>
        <v>0.05</v>
      </c>
      <c r="V60" s="150" cm="1">
        <f t="array" ref="V60">INDEX($K:$P,ROW(),MATCH(V$3,$K$2:$P$2,0))</f>
        <v>0.05</v>
      </c>
      <c r="W60" s="150" cm="1">
        <f t="array" ref="W60">INDEX($K:$P,ROW(),MATCH(W$3,$K$2:$P$2,0))</f>
        <v>0.05</v>
      </c>
      <c r="X60" s="150" cm="1">
        <f t="array" ref="X60">INDEX($K:$P,ROW(),MATCH(X$3,$K$2:$P$2,0))</f>
        <v>0.05</v>
      </c>
      <c r="Y60" s="150" cm="1">
        <f t="array" ref="Y60">INDEX($K:$P,ROW(),MATCH(Y$3,$K$2:$P$2,0))</f>
        <v>0.05</v>
      </c>
      <c r="Z60" s="150" cm="1">
        <f t="array" ref="Z60">INDEX($K:$P,ROW(),MATCH(Z$3,$K$2:$P$2,0))</f>
        <v>0.05</v>
      </c>
      <c r="AA60" s="150" cm="1">
        <f t="array" ref="AA60">INDEX($K:$P,ROW(),MATCH(AA$3,$K$2:$P$2,0))</f>
        <v>0.05</v>
      </c>
      <c r="AB60" s="150" cm="1">
        <f t="array" ref="AB60">INDEX($K:$P,ROW(),MATCH(AB$3,$K$2:$P$2,0))</f>
        <v>0.05</v>
      </c>
      <c r="AC60" s="150" cm="1">
        <f t="array" ref="AC60">INDEX($K:$P,ROW(),MATCH(AC$3,$K$2:$P$2,0))</f>
        <v>0.05</v>
      </c>
      <c r="AD60" s="150" cm="1">
        <f t="array" ref="AD60">INDEX($K:$P,ROW(),MATCH(AD$3,$K$2:$P$2,0))</f>
        <v>0.05</v>
      </c>
      <c r="AE60" s="150" cm="1">
        <f t="array" ref="AE60">INDEX($K:$P,ROW(),MATCH(AE$3,$K$2:$P$2,0))</f>
        <v>0.05</v>
      </c>
      <c r="AF60" s="150" cm="1">
        <f t="array" ref="AF60">INDEX($K:$P,ROW(),MATCH(AF$3,$K$2:$P$2,0))</f>
        <v>0.05</v>
      </c>
      <c r="AG60" s="150" cm="1">
        <f t="array" ref="AG60">INDEX($K:$P,ROW(),MATCH(AG$3,$K$2:$P$2,0))</f>
        <v>0.05</v>
      </c>
      <c r="AH60" s="150" cm="1">
        <f t="array" ref="AH60">INDEX($K:$P,ROW(),MATCH(AH$3,$K$2:$P$2,0))</f>
        <v>0.05</v>
      </c>
      <c r="AI60" s="150" cm="1">
        <f t="array" ref="AI60">INDEX($K:$P,ROW(),MATCH(AI$3,$K$2:$P$2,0))</f>
        <v>0.05</v>
      </c>
      <c r="AJ60" s="150" cm="1">
        <f t="array" ref="AJ60">INDEX($K:$P,ROW(),MATCH(AJ$3,$K$2:$P$2,0))</f>
        <v>0.05</v>
      </c>
      <c r="AK60" s="150" cm="1">
        <f t="array" ref="AK60">INDEX($K:$P,ROW(),MATCH(AK$3,$K$2:$P$2,0))</f>
        <v>0.05</v>
      </c>
      <c r="AL60" s="150" cm="1">
        <f t="array" ref="AL60">INDEX($K:$P,ROW(),MATCH(AL$3,$K$2:$P$2,0))</f>
        <v>0.05</v>
      </c>
      <c r="AM60" s="150" cm="1">
        <f t="array" ref="AM60">INDEX($K:$P,ROW(),MATCH(AM$3,$K$2:$P$2,0))</f>
        <v>0.05</v>
      </c>
      <c r="AN60" s="150" cm="1">
        <f t="array" ref="AN60">INDEX($K:$P,ROW(),MATCH(AN$3,$K$2:$P$2,0))</f>
        <v>0.05</v>
      </c>
      <c r="AO60" s="150" cm="1">
        <f t="array" ref="AO60">INDEX($K:$P,ROW(),MATCH(AO$3,$K$2:$P$2,0))</f>
        <v>0.05</v>
      </c>
      <c r="AP60" s="150" cm="1">
        <f t="array" ref="AP60">INDEX($K:$P,ROW(),MATCH(AP$3,$K$2:$P$2,0))</f>
        <v>0.05</v>
      </c>
      <c r="AQ60" s="150" cm="1">
        <f t="array" ref="AQ60">INDEX($K:$P,ROW(),MATCH(AQ$3,$K$2:$P$2,0))</f>
        <v>0.05</v>
      </c>
      <c r="AR60" s="150" cm="1">
        <f t="array" ref="AR60">INDEX($K:$P,ROW(),MATCH(AR$3,$K$2:$P$2,0))</f>
        <v>0.05</v>
      </c>
      <c r="AS60" s="150" cm="1">
        <f t="array" ref="AS60">INDEX($K:$P,ROW(),MATCH(AS$3,$K$2:$P$2,0))</f>
        <v>0.05</v>
      </c>
      <c r="AT60" s="150" cm="1">
        <f t="array" ref="AT60">INDEX($K:$P,ROW(),MATCH(AT$3,$K$2:$P$2,0))</f>
        <v>0.05</v>
      </c>
      <c r="AU60" s="150" cm="1">
        <f t="array" ref="AU60">INDEX($K:$P,ROW(),MATCH(AU$3,$K$2:$P$2,0))</f>
        <v>0.05</v>
      </c>
      <c r="AV60" s="150" cm="1">
        <f t="array" ref="AV60">INDEX($K:$P,ROW(),MATCH(AV$3,$K$2:$P$2,0))</f>
        <v>0.05</v>
      </c>
      <c r="AW60" s="150" cm="1">
        <f t="array" ref="AW60">INDEX($K:$P,ROW(),MATCH(AW$3,$K$2:$P$2,0))</f>
        <v>0.05</v>
      </c>
      <c r="AX60" s="150" cm="1">
        <f t="array" ref="AX60">INDEX($K:$P,ROW(),MATCH(AX$3,$K$2:$P$2,0))</f>
        <v>0.05</v>
      </c>
      <c r="AY60" s="150" cm="1">
        <f t="array" ref="AY60">INDEX($K:$P,ROW(),MATCH(AY$3,$K$2:$P$2,0))</f>
        <v>0.05</v>
      </c>
      <c r="AZ60" s="150" cm="1">
        <f t="array" ref="AZ60">INDEX($K:$P,ROW(),MATCH(AZ$3,$K$2:$P$2,0))</f>
        <v>0.05</v>
      </c>
      <c r="BA60" s="150" cm="1">
        <f t="array" ref="BA60">INDEX($K:$P,ROW(),MATCH(BA$3,$K$2:$P$2,0))</f>
        <v>0.05</v>
      </c>
      <c r="BB60" s="150" cm="1">
        <f t="array" ref="BB60">INDEX($K:$P,ROW(),MATCH(BB$3,$K$2:$P$2,0))</f>
        <v>0.05</v>
      </c>
      <c r="BC60" s="150" cm="1">
        <f t="array" ref="BC60">INDEX($K:$P,ROW(),MATCH(BC$3,$K$2:$P$2,0))</f>
        <v>0.05</v>
      </c>
      <c r="BD60" s="150" cm="1">
        <f t="array" ref="BD60">INDEX($K:$P,ROW(),MATCH(BD$3,$K$2:$P$2,0))</f>
        <v>0.05</v>
      </c>
      <c r="BE60" s="150" cm="1">
        <f t="array" ref="BE60">INDEX($K:$P,ROW(),MATCH(BE$3,$K$2:$P$2,0))</f>
        <v>0.05</v>
      </c>
      <c r="BF60" s="150" cm="1">
        <f t="array" ref="BF60">INDEX($K:$P,ROW(),MATCH(BF$3,$K$2:$P$2,0))</f>
        <v>0.05</v>
      </c>
      <c r="BG60" s="150" cm="1">
        <f t="array" ref="BG60">INDEX($K:$P,ROW(),MATCH(BG$3,$K$2:$P$2,0))</f>
        <v>0.05</v>
      </c>
      <c r="BH60" s="150" cm="1">
        <f t="array" ref="BH60">INDEX($K:$P,ROW(),MATCH(BH$3,$K$2:$P$2,0))</f>
        <v>0.05</v>
      </c>
      <c r="BI60" s="150" cm="1">
        <f t="array" ref="BI60">INDEX($K:$P,ROW(),MATCH(BI$3,$K$2:$P$2,0))</f>
        <v>0.05</v>
      </c>
      <c r="BJ60" s="150" cm="1">
        <f t="array" ref="BJ60">INDEX($K:$P,ROW(),MATCH(BJ$3,$K$2:$P$2,0))</f>
        <v>0.05</v>
      </c>
      <c r="BK60" s="150" cm="1">
        <f t="array" ref="BK60">INDEX($K:$P,ROW(),MATCH(BK$3,$K$2:$P$2,0))</f>
        <v>0.05</v>
      </c>
      <c r="BL60" s="150" cm="1">
        <f t="array" ref="BL60">INDEX($K:$P,ROW(),MATCH(BL$3,$K$2:$P$2,0))</f>
        <v>0.05</v>
      </c>
      <c r="BM60" s="150" cm="1">
        <f t="array" ref="BM60">INDEX($K:$P,ROW(),MATCH(BM$3,$K$2:$P$2,0))</f>
        <v>0.05</v>
      </c>
      <c r="BN60" s="150" cm="1">
        <f t="array" ref="BN60">INDEX($K:$P,ROW(),MATCH(BN$3,$K$2:$P$2,0))</f>
        <v>0.05</v>
      </c>
      <c r="BO60" s="150" cm="1">
        <f t="array" ref="BO60">INDEX($K:$P,ROW(),MATCH(BO$3,$K$2:$P$2,0))</f>
        <v>0.05</v>
      </c>
      <c r="BP60" s="150" cm="1">
        <f t="array" ref="BP60">INDEX($K:$P,ROW(),MATCH(BP$3,$K$2:$P$2,0))</f>
        <v>0.05</v>
      </c>
      <c r="BQ60" s="150" cm="1">
        <f t="array" ref="BQ60">INDEX($K:$P,ROW(),MATCH(BQ$3,$K$2:$P$2,0))</f>
        <v>0.05</v>
      </c>
      <c r="BR60" s="150" cm="1">
        <f t="array" ref="BR60">INDEX($K:$P,ROW(),MATCH(BR$3,$K$2:$P$2,0))</f>
        <v>0.05</v>
      </c>
      <c r="BS60" s="150" cm="1">
        <f t="array" ref="BS60">INDEX($K:$P,ROW(),MATCH(BS$3,$K$2:$P$2,0))</f>
        <v>0.05</v>
      </c>
      <c r="BT60" s="150" cm="1">
        <f t="array" ref="BT60">INDEX($K:$P,ROW(),MATCH(BT$3,$K$2:$P$2,0))</f>
        <v>0.05</v>
      </c>
      <c r="BU60" s="150" cm="1">
        <f t="array" ref="BU60">INDEX($K:$P,ROW(),MATCH(BU$3,$K$2:$P$2,0))</f>
        <v>0.05</v>
      </c>
      <c r="BV60" s="150" cm="1">
        <f t="array" ref="BV60">INDEX($K:$P,ROW(),MATCH(BV$3,$K$2:$P$2,0))</f>
        <v>0.05</v>
      </c>
      <c r="BW60" s="150" cm="1">
        <f t="array" ref="BW60">INDEX($K:$P,ROW(),MATCH(BW$3,$K$2:$P$2,0))</f>
        <v>0.05</v>
      </c>
      <c r="BX60" s="150" cm="1">
        <f t="array" ref="BX60">INDEX($K:$P,ROW(),MATCH(BX$3,$K$2:$P$2,0))</f>
        <v>0.05</v>
      </c>
      <c r="BY60" s="150" cm="1">
        <f t="array" ref="BY60">INDEX($K:$P,ROW(),MATCH(BY$3,$K$2:$P$2,0))</f>
        <v>0.05</v>
      </c>
      <c r="BZ60" s="150" cm="1">
        <f t="array" ref="BZ60">INDEX($K:$P,ROW(),MATCH(BZ$3,$K$2:$P$2,0))</f>
        <v>0.05</v>
      </c>
      <c r="CA60" s="150" cm="1">
        <f t="array" ref="CA60">INDEX($K:$P,ROW(),MATCH(CA$3,$K$2:$P$2,0))</f>
        <v>0.05</v>
      </c>
      <c r="CB60" s="150" cm="1">
        <f t="array" ref="CB60">INDEX($K:$P,ROW(),MATCH(CB$3,$K$2:$P$2,0))</f>
        <v>0.05</v>
      </c>
      <c r="CC60" s="150" cm="1">
        <f t="array" ref="CC60">INDEX($K:$P,ROW(),MATCH(CC$3,$K$2:$P$2,0))</f>
        <v>0.05</v>
      </c>
      <c r="CD60" s="150" cm="1">
        <f t="array" ref="CD60">INDEX($K:$P,ROW(),MATCH(CD$3,$K$2:$P$2,0))</f>
        <v>0.05</v>
      </c>
      <c r="CE60" s="150" cm="1">
        <f t="array" ref="CE60">INDEX($K:$P,ROW(),MATCH(CE$3,$K$2:$P$2,0))</f>
        <v>0.05</v>
      </c>
      <c r="CF60" s="150" cm="1">
        <f t="array" ref="CF60">INDEX($K:$P,ROW(),MATCH(CF$3,$K$2:$P$2,0))</f>
        <v>0.05</v>
      </c>
      <c r="CG60" s="150" cm="1">
        <f t="array" ref="CG60">INDEX($K:$P,ROW(),MATCH(CG$3,$K$2:$P$2,0))</f>
        <v>0.05</v>
      </c>
      <c r="CH60" s="150" cm="1">
        <f t="array" ref="CH60">INDEX($K:$P,ROW(),MATCH(CH$3,$K$2:$P$2,0))</f>
        <v>0.05</v>
      </c>
      <c r="CI60" s="150" cm="1">
        <f t="array" ref="CI60">INDEX($K:$P,ROW(),MATCH(CI$3,$K$2:$P$2,0))</f>
        <v>0.05</v>
      </c>
      <c r="CJ60" s="150" cm="1">
        <f t="array" ref="CJ60">INDEX($K:$P,ROW(),MATCH(CJ$3,$K$2:$P$2,0))</f>
        <v>0.05</v>
      </c>
      <c r="CK60" s="150" cm="1">
        <f t="array" ref="CK60">INDEX($K:$P,ROW(),MATCH(CK$3,$K$2:$P$2,0))</f>
        <v>0.05</v>
      </c>
      <c r="CL60" s="150" cm="1">
        <f t="array" ref="CL60">INDEX($K:$P,ROW(),MATCH(CL$3,$K$2:$P$2,0))</f>
        <v>0.05</v>
      </c>
      <c r="CN60" s="73"/>
      <c r="CO60" s="150" t="e" cm="1">
        <f t="array" ref="CO60">INDEX($K:$P,ROW(),MATCH(CO$3,$K$2:$P$2,0))</f>
        <v>#N/A</v>
      </c>
      <c r="CP60" s="150" t="e" cm="1">
        <f t="array" ref="CP60">INDEX($K:$P,ROW(),MATCH(CP$3,$K$2:$P$2,0))</f>
        <v>#N/A</v>
      </c>
      <c r="CQ60" s="150" t="e" cm="1">
        <f t="array" ref="CQ60">INDEX($K:$P,ROW(),MATCH(CQ$3,$K$2:$P$2,0))</f>
        <v>#N/A</v>
      </c>
      <c r="CR60" s="150" t="e" cm="1">
        <f t="array" ref="CR60">INDEX($K:$P,ROW(),MATCH(CR$3,$K$2:$P$2,0))</f>
        <v>#N/A</v>
      </c>
      <c r="CS60" s="150" t="e" cm="1">
        <f t="array" ref="CS60">INDEX($K:$P,ROW(),MATCH(CS$3,$K$2:$P$2,0))</f>
        <v>#N/A</v>
      </c>
      <c r="CT60" s="150" t="e" cm="1">
        <f t="array" ref="CT60">INDEX($K:$P,ROW(),MATCH(CT$3,$K$2:$P$2,0))</f>
        <v>#N/A</v>
      </c>
      <c r="CU60" s="150" t="e" cm="1">
        <f t="array" ref="CU60">INDEX($K:$P,ROW(),MATCH(CU$3,$K$2:$P$2,0))</f>
        <v>#N/A</v>
      </c>
      <c r="CV60" s="150" t="e" cm="1">
        <f t="array" ref="CV60">INDEX($K:$P,ROW(),MATCH(CV$3,$K$2:$P$2,0))</f>
        <v>#N/A</v>
      </c>
      <c r="CW60" s="150" t="e" cm="1">
        <f t="array" ref="CW60">INDEX($K:$P,ROW(),MATCH(CW$3,$K$2:$P$2,0))</f>
        <v>#N/A</v>
      </c>
      <c r="CX60" s="150" t="e" cm="1">
        <f t="array" ref="CX60">INDEX($K:$P,ROW(),MATCH(CX$3,$K$2:$P$2,0))</f>
        <v>#N/A</v>
      </c>
      <c r="CY60" s="150" t="e" cm="1">
        <f t="array" ref="CY60">INDEX($K:$P,ROW(),MATCH(CY$3,$K$2:$P$2,0))</f>
        <v>#N/A</v>
      </c>
      <c r="CZ60" s="150" t="e" cm="1">
        <f t="array" ref="CZ60">INDEX($K:$P,ROW(),MATCH(CZ$3,$K$2:$P$2,0))</f>
        <v>#N/A</v>
      </c>
      <c r="DA60" s="150" t="e" cm="1">
        <f t="array" ref="DA60">INDEX($K:$P,ROW(),MATCH(DA$3,$K$2:$P$2,0))</f>
        <v>#N/A</v>
      </c>
      <c r="DB60" s="150" t="e" cm="1">
        <f t="array" ref="DB60">INDEX($K:$P,ROW(),MATCH(DB$3,$K$2:$P$2,0))</f>
        <v>#N/A</v>
      </c>
      <c r="DC60" s="150" t="e" cm="1">
        <f t="array" ref="DC60">INDEX($K:$P,ROW(),MATCH(DC$3,$K$2:$P$2,0))</f>
        <v>#N/A</v>
      </c>
      <c r="DD60" s="150" t="e" cm="1">
        <f t="array" ref="DD60">INDEX($K:$P,ROW(),MATCH(DD$3,$K$2:$P$2,0))</f>
        <v>#N/A</v>
      </c>
      <c r="DE60" s="150" t="e" cm="1">
        <f t="array" ref="DE60">INDEX($K:$P,ROW(),MATCH(DE$3,$K$2:$P$2,0))</f>
        <v>#N/A</v>
      </c>
      <c r="DF60" s="150" t="e" cm="1">
        <f t="array" ref="DF60">INDEX($K:$P,ROW(),MATCH(DF$3,$K$2:$P$2,0))</f>
        <v>#N/A</v>
      </c>
      <c r="DG60" s="150" t="e" cm="1">
        <f t="array" ref="DG60">INDEX($K:$P,ROW(),MATCH(DG$3,$K$2:$P$2,0))</f>
        <v>#N/A</v>
      </c>
      <c r="DH60" s="150" t="e" cm="1">
        <f t="array" ref="DH60">INDEX($K:$P,ROW(),MATCH(DH$3,$K$2:$P$2,0))</f>
        <v>#N/A</v>
      </c>
      <c r="DI60" s="150" t="e" cm="1">
        <f t="array" ref="DI60">INDEX($K:$P,ROW(),MATCH(DI$3,$K$2:$P$2,0))</f>
        <v>#N/A</v>
      </c>
      <c r="DJ60" s="150" t="e" cm="1">
        <f t="array" ref="DJ60">INDEX($K:$P,ROW(),MATCH(DJ$3,$K$2:$P$2,0))</f>
        <v>#N/A</v>
      </c>
      <c r="DK60" s="150" t="e" cm="1">
        <f t="array" ref="DK60">INDEX($K:$P,ROW(),MATCH(DK$3,$K$2:$P$2,0))</f>
        <v>#N/A</v>
      </c>
      <c r="DL60" s="150" t="e" cm="1">
        <f t="array" ref="DL60">INDEX($K:$P,ROW(),MATCH(DL$3,$K$2:$P$2,0))</f>
        <v>#N/A</v>
      </c>
    </row>
    <row r="61" spans="1:116" x14ac:dyDescent="0.4">
      <c r="B61" t="str">
        <f t="shared" si="42"/>
        <v>61 SALESQUOTA-ER</v>
      </c>
      <c r="D61" t="s">
        <v>448</v>
      </c>
      <c r="E61" s="8" t="str">
        <f t="shared" si="41"/>
        <v>61 SALESQUOTA-ER</v>
      </c>
      <c r="G61" s="145" t="s">
        <v>215</v>
      </c>
      <c r="H61" s="184">
        <v>0.2</v>
      </c>
      <c r="I61" s="73"/>
      <c r="J61" s="73"/>
      <c r="K61" s="16"/>
      <c r="L61" s="16"/>
      <c r="M61" s="16"/>
      <c r="N61" s="16"/>
      <c r="O61" s="16"/>
      <c r="P61" s="16"/>
      <c r="R61" s="38"/>
      <c r="S61" s="182"/>
      <c r="T61" s="182"/>
      <c r="U61" s="182"/>
      <c r="V61" s="182"/>
      <c r="W61" s="182"/>
      <c r="X61" s="182"/>
      <c r="Y61" s="182"/>
      <c r="Z61" s="182"/>
      <c r="AA61" s="182"/>
      <c r="AB61" s="182"/>
      <c r="AC61" s="182"/>
      <c r="AD61" s="182"/>
      <c r="AE61" s="182"/>
      <c r="AF61" s="182"/>
      <c r="AG61" s="182"/>
      <c r="AH61" s="182"/>
      <c r="AI61" s="182"/>
      <c r="AJ61" s="182"/>
      <c r="AK61" s="182"/>
      <c r="AL61" s="182"/>
      <c r="AM61" s="182"/>
      <c r="AN61" s="182"/>
      <c r="AO61" s="182"/>
      <c r="AP61" s="182"/>
      <c r="AQ61" s="182"/>
      <c r="AR61" s="182"/>
      <c r="AS61" s="182"/>
      <c r="AT61" s="182"/>
      <c r="AU61" s="182"/>
      <c r="AV61" s="182"/>
      <c r="AW61" s="182"/>
      <c r="AX61" s="182"/>
      <c r="AY61" s="182"/>
      <c r="AZ61" s="182"/>
      <c r="BA61" s="182"/>
      <c r="BB61" s="182"/>
      <c r="BC61" s="182"/>
      <c r="BD61" s="182"/>
      <c r="BE61" s="182"/>
      <c r="BF61" s="182"/>
      <c r="BG61" s="182"/>
      <c r="BH61" s="182"/>
      <c r="BI61" s="182"/>
      <c r="BJ61" s="182"/>
      <c r="BK61" s="182"/>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c r="CI61" s="182"/>
      <c r="CJ61" s="182"/>
      <c r="CK61" s="182"/>
      <c r="CL61" s="182"/>
      <c r="CN61" s="73"/>
      <c r="CO61" s="182"/>
      <c r="CP61" s="182"/>
      <c r="CQ61" s="182"/>
      <c r="CR61" s="182"/>
      <c r="CS61" s="182"/>
      <c r="CT61" s="182"/>
      <c r="CU61" s="182"/>
      <c r="CV61" s="182"/>
      <c r="CW61" s="182"/>
      <c r="CX61" s="182"/>
      <c r="CY61" s="182"/>
      <c r="CZ61" s="182"/>
      <c r="DA61" s="182"/>
      <c r="DB61" s="182"/>
      <c r="DC61" s="182"/>
      <c r="DD61" s="182"/>
      <c r="DE61" s="182"/>
      <c r="DF61" s="182"/>
      <c r="DG61" s="182"/>
      <c r="DH61" s="182"/>
      <c r="DI61" s="182"/>
      <c r="DJ61" s="182"/>
      <c r="DK61" s="182"/>
      <c r="DL61" s="182"/>
    </row>
    <row r="62" spans="1:116" x14ac:dyDescent="0.4">
      <c r="B62" t="str">
        <f t="shared" si="42"/>
        <v>62 SALESQUOTA-ER</v>
      </c>
      <c r="C62" t="s">
        <v>203</v>
      </c>
      <c r="D62" t="s">
        <v>448</v>
      </c>
      <c r="E62" s="8" t="str">
        <f t="shared" si="41"/>
        <v>62 SALESQUOTA-ER</v>
      </c>
      <c r="G62" s="126" t="str">
        <f>"Sales payroll and benefits - "&amp;SUBSTITUTE(G52,":","")</f>
        <v>Sales payroll and benefits - Sales quota driven</v>
      </c>
      <c r="H62" s="31"/>
      <c r="I62" s="73"/>
      <c r="J62" s="73"/>
      <c r="K62" s="63">
        <f t="shared" ref="K62:P62" si="49">SUMIF($3:$3,K$2,62:62)</f>
        <v>-95000</v>
      </c>
      <c r="L62" s="63">
        <f t="shared" si="49"/>
        <v>-112500</v>
      </c>
      <c r="M62" s="63">
        <f t="shared" si="49"/>
        <v>-129999.99999999996</v>
      </c>
      <c r="N62" s="63">
        <f t="shared" si="49"/>
        <v>-147500</v>
      </c>
      <c r="O62" s="63">
        <f t="shared" si="49"/>
        <v>-165000</v>
      </c>
      <c r="P62" s="63">
        <f t="shared" si="49"/>
        <v>-182500.00000000003</v>
      </c>
      <c r="R62" s="38"/>
      <c r="S62" s="33">
        <f t="shared" ref="S62:AX62" si="50">-(S59*(1+$H61)+S60*S56)</f>
        <v>-7916.6666666666661</v>
      </c>
      <c r="T62" s="33">
        <f t="shared" si="50"/>
        <v>-7916.6666666666661</v>
      </c>
      <c r="U62" s="33">
        <f t="shared" si="50"/>
        <v>-7916.6666666666661</v>
      </c>
      <c r="V62" s="33">
        <f t="shared" si="50"/>
        <v>-7916.6666666666661</v>
      </c>
      <c r="W62" s="33">
        <f t="shared" si="50"/>
        <v>-7916.6666666666661</v>
      </c>
      <c r="X62" s="33">
        <f t="shared" si="50"/>
        <v>-7916.6666666666661</v>
      </c>
      <c r="Y62" s="33">
        <f t="shared" si="50"/>
        <v>-7916.6666666666661</v>
      </c>
      <c r="Z62" s="33">
        <f t="shared" si="50"/>
        <v>-7916.6666666666661</v>
      </c>
      <c r="AA62" s="33">
        <f t="shared" si="50"/>
        <v>-7916.6666666666661</v>
      </c>
      <c r="AB62" s="33">
        <f t="shared" si="50"/>
        <v>-7916.6666666666661</v>
      </c>
      <c r="AC62" s="33">
        <f t="shared" si="50"/>
        <v>-7916.6666666666661</v>
      </c>
      <c r="AD62" s="33">
        <f t="shared" si="50"/>
        <v>-7916.6666666666661</v>
      </c>
      <c r="AE62" s="33">
        <f t="shared" si="50"/>
        <v>-9375</v>
      </c>
      <c r="AF62" s="33">
        <f t="shared" si="50"/>
        <v>-9375</v>
      </c>
      <c r="AG62" s="33">
        <f t="shared" si="50"/>
        <v>-9375</v>
      </c>
      <c r="AH62" s="33">
        <f t="shared" si="50"/>
        <v>-9375</v>
      </c>
      <c r="AI62" s="33">
        <f t="shared" si="50"/>
        <v>-9375</v>
      </c>
      <c r="AJ62" s="33">
        <f t="shared" si="50"/>
        <v>-9375</v>
      </c>
      <c r="AK62" s="33">
        <f t="shared" si="50"/>
        <v>-9375</v>
      </c>
      <c r="AL62" s="33">
        <f t="shared" si="50"/>
        <v>-9375</v>
      </c>
      <c r="AM62" s="33">
        <f t="shared" si="50"/>
        <v>-9375</v>
      </c>
      <c r="AN62" s="33">
        <f t="shared" si="50"/>
        <v>-9375</v>
      </c>
      <c r="AO62" s="33">
        <f t="shared" si="50"/>
        <v>-9375</v>
      </c>
      <c r="AP62" s="33">
        <f t="shared" si="50"/>
        <v>-9375</v>
      </c>
      <c r="AQ62" s="33">
        <f t="shared" si="50"/>
        <v>-10833.333333333332</v>
      </c>
      <c r="AR62" s="33">
        <f t="shared" si="50"/>
        <v>-10833.333333333332</v>
      </c>
      <c r="AS62" s="33">
        <f t="shared" si="50"/>
        <v>-10833.333333333332</v>
      </c>
      <c r="AT62" s="33">
        <f t="shared" si="50"/>
        <v>-10833.333333333332</v>
      </c>
      <c r="AU62" s="33">
        <f t="shared" si="50"/>
        <v>-10833.333333333332</v>
      </c>
      <c r="AV62" s="33">
        <f t="shared" si="50"/>
        <v>-10833.333333333332</v>
      </c>
      <c r="AW62" s="33">
        <f t="shared" si="50"/>
        <v>-10833.333333333332</v>
      </c>
      <c r="AX62" s="33">
        <f t="shared" si="50"/>
        <v>-10833.333333333332</v>
      </c>
      <c r="AY62" s="33">
        <f t="shared" ref="AY62:CD62" si="51">-(AY59*(1+$H61)+AY60*AY56)</f>
        <v>-10833.333333333332</v>
      </c>
      <c r="AZ62" s="33">
        <f t="shared" si="51"/>
        <v>-10833.333333333332</v>
      </c>
      <c r="BA62" s="33">
        <f t="shared" si="51"/>
        <v>-10833.333333333332</v>
      </c>
      <c r="BB62" s="33">
        <f t="shared" si="51"/>
        <v>-10833.333333333332</v>
      </c>
      <c r="BC62" s="33">
        <f t="shared" si="51"/>
        <v>-12291.666666666666</v>
      </c>
      <c r="BD62" s="33">
        <f t="shared" si="51"/>
        <v>-12291.666666666666</v>
      </c>
      <c r="BE62" s="33">
        <f t="shared" si="51"/>
        <v>-12291.666666666666</v>
      </c>
      <c r="BF62" s="33">
        <f t="shared" si="51"/>
        <v>-12291.666666666666</v>
      </c>
      <c r="BG62" s="33">
        <f t="shared" si="51"/>
        <v>-12291.666666666666</v>
      </c>
      <c r="BH62" s="33">
        <f t="shared" si="51"/>
        <v>-12291.666666666666</v>
      </c>
      <c r="BI62" s="33">
        <f t="shared" si="51"/>
        <v>-12291.666666666666</v>
      </c>
      <c r="BJ62" s="33">
        <f t="shared" si="51"/>
        <v>-12291.666666666666</v>
      </c>
      <c r="BK62" s="33">
        <f t="shared" si="51"/>
        <v>-12291.666666666666</v>
      </c>
      <c r="BL62" s="33">
        <f t="shared" si="51"/>
        <v>-12291.666666666666</v>
      </c>
      <c r="BM62" s="33">
        <f t="shared" si="51"/>
        <v>-12291.666666666666</v>
      </c>
      <c r="BN62" s="33">
        <f t="shared" si="51"/>
        <v>-12291.666666666666</v>
      </c>
      <c r="BO62" s="33">
        <f t="shared" si="51"/>
        <v>-13750</v>
      </c>
      <c r="BP62" s="33">
        <f t="shared" si="51"/>
        <v>-13750</v>
      </c>
      <c r="BQ62" s="33">
        <f t="shared" si="51"/>
        <v>-13750</v>
      </c>
      <c r="BR62" s="33">
        <f t="shared" si="51"/>
        <v>-13750</v>
      </c>
      <c r="BS62" s="33">
        <f t="shared" si="51"/>
        <v>-13750</v>
      </c>
      <c r="BT62" s="33">
        <f t="shared" si="51"/>
        <v>-13750</v>
      </c>
      <c r="BU62" s="33">
        <f t="shared" si="51"/>
        <v>-13750</v>
      </c>
      <c r="BV62" s="33">
        <f t="shared" si="51"/>
        <v>-13750</v>
      </c>
      <c r="BW62" s="33">
        <f t="shared" si="51"/>
        <v>-13750</v>
      </c>
      <c r="BX62" s="33">
        <f t="shared" si="51"/>
        <v>-13750</v>
      </c>
      <c r="BY62" s="33">
        <f t="shared" si="51"/>
        <v>-13750</v>
      </c>
      <c r="BZ62" s="33">
        <f t="shared" si="51"/>
        <v>-13750</v>
      </c>
      <c r="CA62" s="33">
        <f t="shared" si="51"/>
        <v>-15208.333333333334</v>
      </c>
      <c r="CB62" s="33">
        <f t="shared" si="51"/>
        <v>-15208.333333333334</v>
      </c>
      <c r="CC62" s="33">
        <f t="shared" si="51"/>
        <v>-15208.333333333334</v>
      </c>
      <c r="CD62" s="33">
        <f t="shared" si="51"/>
        <v>-15208.333333333334</v>
      </c>
      <c r="CE62" s="33">
        <f t="shared" ref="CE62:CL62" si="52">-(CE59*(1+$H61)+CE60*CE56)</f>
        <v>-15208.333333333334</v>
      </c>
      <c r="CF62" s="33">
        <f t="shared" si="52"/>
        <v>-15208.333333333334</v>
      </c>
      <c r="CG62" s="33">
        <f t="shared" si="52"/>
        <v>-15208.333333333334</v>
      </c>
      <c r="CH62" s="33">
        <f t="shared" si="52"/>
        <v>-15208.333333333334</v>
      </c>
      <c r="CI62" s="33">
        <f t="shared" si="52"/>
        <v>-15208.333333333334</v>
      </c>
      <c r="CJ62" s="33">
        <f t="shared" si="52"/>
        <v>-15208.333333333334</v>
      </c>
      <c r="CK62" s="33">
        <f t="shared" si="52"/>
        <v>-15208.333333333334</v>
      </c>
      <c r="CL62" s="33">
        <f t="shared" si="52"/>
        <v>-15208.333333333334</v>
      </c>
      <c r="CN62" s="73"/>
      <c r="CO62" s="33" t="e">
        <f t="shared" ref="CO62:DK62" si="53">-(CO59*(1+$H61)+CO60*CO56)</f>
        <v>#N/A</v>
      </c>
      <c r="CP62" s="33" t="e">
        <f t="shared" si="53"/>
        <v>#N/A</v>
      </c>
      <c r="CQ62" s="33" t="e">
        <f t="shared" si="53"/>
        <v>#N/A</v>
      </c>
      <c r="CR62" s="33" t="e">
        <f t="shared" si="53"/>
        <v>#N/A</v>
      </c>
      <c r="CS62" s="33" t="e">
        <f t="shared" si="53"/>
        <v>#N/A</v>
      </c>
      <c r="CT62" s="33" t="e">
        <f t="shared" si="53"/>
        <v>#N/A</v>
      </c>
      <c r="CU62" s="33" t="e">
        <f t="shared" si="53"/>
        <v>#N/A</v>
      </c>
      <c r="CV62" s="33" t="e">
        <f t="shared" si="53"/>
        <v>#N/A</v>
      </c>
      <c r="CW62" s="33" t="e">
        <f t="shared" si="53"/>
        <v>#N/A</v>
      </c>
      <c r="CX62" s="33" t="e">
        <f t="shared" si="53"/>
        <v>#N/A</v>
      </c>
      <c r="CY62" s="33" t="e">
        <f t="shared" si="53"/>
        <v>#N/A</v>
      </c>
      <c r="CZ62" s="33" t="e">
        <f t="shared" si="53"/>
        <v>#N/A</v>
      </c>
      <c r="DA62" s="33" t="e">
        <f t="shared" si="53"/>
        <v>#N/A</v>
      </c>
      <c r="DB62" s="33" t="e">
        <f t="shared" si="53"/>
        <v>#N/A</v>
      </c>
      <c r="DC62" s="33" t="e">
        <f t="shared" si="53"/>
        <v>#N/A</v>
      </c>
      <c r="DD62" s="33" t="e">
        <f t="shared" si="53"/>
        <v>#N/A</v>
      </c>
      <c r="DE62" s="33" t="e">
        <f t="shared" si="53"/>
        <v>#N/A</v>
      </c>
      <c r="DF62" s="33" t="e">
        <f t="shared" si="53"/>
        <v>#N/A</v>
      </c>
      <c r="DG62" s="33" t="e">
        <f t="shared" si="53"/>
        <v>#N/A</v>
      </c>
      <c r="DH62" s="33" t="e">
        <f t="shared" si="53"/>
        <v>#N/A</v>
      </c>
      <c r="DI62" s="33" t="e">
        <f t="shared" si="53"/>
        <v>#N/A</v>
      </c>
      <c r="DJ62" s="33" t="e">
        <f t="shared" si="53"/>
        <v>#N/A</v>
      </c>
      <c r="DK62" s="33" t="e">
        <f t="shared" si="53"/>
        <v>#N/A</v>
      </c>
      <c r="DL62" s="33" t="e">
        <f t="shared" ref="DL62" si="54">-(DL59*(1+$H61)+DL60*DL56)</f>
        <v>#N/A</v>
      </c>
    </row>
    <row r="63" spans="1:116" x14ac:dyDescent="0.4">
      <c r="B63" t="s">
        <v>332</v>
      </c>
      <c r="D63" t="s">
        <v>448</v>
      </c>
      <c r="E63" s="8" t="str">
        <f t="shared" si="41"/>
        <v>63 SALESQUOTA-ER</v>
      </c>
      <c r="G63" s="191" t="str">
        <f>IFERROR(SUBSTITUTE(TRIM(LEFT(G52,SEARCH("-",G52)-1)),":",""),SUBSTITUTE(G52,":",""))</f>
        <v>Sales quota driven</v>
      </c>
      <c r="H63" s="31"/>
      <c r="I63" s="73"/>
      <c r="J63" s="73"/>
      <c r="K63" s="39"/>
      <c r="L63" s="39"/>
      <c r="M63" s="39"/>
      <c r="N63" s="39"/>
      <c r="O63" s="39"/>
      <c r="P63" s="39"/>
      <c r="R63" s="38"/>
      <c r="S63" s="76"/>
      <c r="T63" s="76"/>
      <c r="U63" s="76"/>
      <c r="V63" s="76"/>
      <c r="W63" s="76"/>
      <c r="X63" s="76"/>
      <c r="Y63" s="76"/>
      <c r="Z63" s="76"/>
      <c r="AA63" s="76"/>
      <c r="AB63" s="76"/>
      <c r="AC63" s="76"/>
      <c r="AD63" s="76"/>
      <c r="AE63" s="76"/>
      <c r="AF63" s="76"/>
      <c r="AG63" s="76"/>
      <c r="AH63" s="76"/>
      <c r="AI63" s="76"/>
      <c r="AJ63" s="76"/>
      <c r="AK63" s="76"/>
      <c r="AL63" s="76"/>
      <c r="AM63" s="76"/>
      <c r="AN63" s="76"/>
      <c r="AO63" s="76"/>
      <c r="AP63" s="76"/>
      <c r="AQ63" s="76"/>
      <c r="AR63" s="76"/>
      <c r="AS63" s="76"/>
      <c r="AT63" s="76"/>
      <c r="AU63" s="76"/>
      <c r="AV63" s="76"/>
      <c r="AW63" s="76"/>
      <c r="AX63" s="76"/>
      <c r="AY63" s="76"/>
      <c r="AZ63" s="76"/>
      <c r="BA63" s="76"/>
      <c r="BB63" s="76"/>
      <c r="BC63" s="76"/>
      <c r="BD63" s="76"/>
      <c r="BE63" s="76"/>
      <c r="BF63" s="76"/>
      <c r="BG63" s="76"/>
      <c r="BH63" s="76"/>
      <c r="BI63" s="76"/>
      <c r="BJ63" s="76"/>
      <c r="BK63" s="76"/>
      <c r="BL63" s="76"/>
      <c r="BM63" s="76"/>
      <c r="BN63" s="76"/>
      <c r="BO63" s="76"/>
      <c r="BP63" s="76"/>
      <c r="BQ63" s="76"/>
      <c r="BR63" s="76"/>
      <c r="BS63" s="76"/>
      <c r="BT63" s="76"/>
      <c r="BU63" s="76"/>
      <c r="BV63" s="76"/>
      <c r="BW63" s="76"/>
      <c r="BX63" s="76"/>
      <c r="BY63" s="76"/>
      <c r="BZ63" s="76"/>
      <c r="CA63" s="76"/>
      <c r="CB63" s="76"/>
      <c r="CC63" s="76"/>
      <c r="CD63" s="76"/>
      <c r="CE63" s="76"/>
      <c r="CF63" s="76"/>
      <c r="CG63" s="76"/>
      <c r="CH63" s="76"/>
      <c r="CI63" s="76"/>
      <c r="CJ63" s="76"/>
      <c r="CK63" s="76"/>
      <c r="CL63" s="76"/>
      <c r="CN63" s="73"/>
      <c r="CO63" s="76"/>
      <c r="CP63" s="76"/>
      <c r="CQ63" s="76"/>
      <c r="CR63" s="76"/>
      <c r="CS63" s="76"/>
      <c r="CT63" s="76"/>
      <c r="CU63" s="76"/>
      <c r="CV63" s="76"/>
      <c r="CW63" s="76"/>
      <c r="CX63" s="76"/>
      <c r="CY63" s="76"/>
      <c r="CZ63" s="76"/>
      <c r="DA63" s="76"/>
      <c r="DB63" s="76"/>
      <c r="DC63" s="76"/>
      <c r="DD63" s="76"/>
      <c r="DE63" s="76"/>
      <c r="DF63" s="76"/>
      <c r="DG63" s="76"/>
      <c r="DH63" s="76"/>
      <c r="DI63" s="76"/>
      <c r="DJ63" s="76"/>
      <c r="DK63" s="76"/>
      <c r="DL63" s="76"/>
    </row>
    <row r="64" spans="1:116" x14ac:dyDescent="0.4">
      <c r="B64" t="s">
        <v>332</v>
      </c>
      <c r="D64" t="s">
        <v>448</v>
      </c>
      <c r="E64" s="8" t="str">
        <f t="shared" ref="E64" si="55">ROW()&amp;" "&amp;D64</f>
        <v>64 SALESQUOTA-ER</v>
      </c>
      <c r="G64" s="241" t="str">
        <f>IFERROR(SUBSTITUTE(TRIM(MID(G52, SEARCH("-", G52) + 1, LEN(G52))),":",""),"no unit")</f>
        <v>no unit</v>
      </c>
      <c r="H64" s="31"/>
      <c r="I64" s="73"/>
      <c r="J64" s="73"/>
      <c r="K64" s="39"/>
      <c r="L64" s="39"/>
      <c r="M64" s="39"/>
      <c r="N64" s="39"/>
      <c r="O64" s="39"/>
      <c r="P64" s="39"/>
      <c r="R64" s="38"/>
      <c r="S64" s="76"/>
      <c r="T64" s="76"/>
      <c r="U64" s="76"/>
      <c r="V64" s="76"/>
      <c r="W64" s="76"/>
      <c r="X64" s="76"/>
      <c r="Y64" s="76"/>
      <c r="Z64" s="76"/>
      <c r="AA64" s="76"/>
      <c r="AB64" s="76"/>
      <c r="AC64" s="76"/>
      <c r="AD64" s="76"/>
      <c r="AE64" s="76"/>
      <c r="AF64" s="76"/>
      <c r="AG64" s="76"/>
      <c r="AH64" s="76"/>
      <c r="AI64" s="76"/>
      <c r="AJ64" s="76"/>
      <c r="AK64" s="76"/>
      <c r="AL64" s="76"/>
      <c r="AM64" s="76"/>
      <c r="AN64" s="76"/>
      <c r="AO64" s="76"/>
      <c r="AP64" s="76"/>
      <c r="AQ64" s="76"/>
      <c r="AR64" s="76"/>
      <c r="AS64" s="76"/>
      <c r="AT64" s="76"/>
      <c r="AU64" s="76"/>
      <c r="AV64" s="76"/>
      <c r="AW64" s="76"/>
      <c r="AX64" s="76"/>
      <c r="AY64" s="76"/>
      <c r="AZ64" s="76"/>
      <c r="BA64" s="76"/>
      <c r="BB64" s="76"/>
      <c r="BC64" s="76"/>
      <c r="BD64" s="76"/>
      <c r="BE64" s="76"/>
      <c r="BF64" s="76"/>
      <c r="BG64" s="76"/>
      <c r="BH64" s="76"/>
      <c r="BI64" s="76"/>
      <c r="BJ64" s="76"/>
      <c r="BK64" s="76"/>
      <c r="BL64" s="76"/>
      <c r="BM64" s="76"/>
      <c r="BN64" s="76"/>
      <c r="BO64" s="76"/>
      <c r="BP64" s="76"/>
      <c r="BQ64" s="76"/>
      <c r="BR64" s="76"/>
      <c r="BS64" s="76"/>
      <c r="BT64" s="76"/>
      <c r="BU64" s="76"/>
      <c r="BV64" s="76"/>
      <c r="BW64" s="76"/>
      <c r="BX64" s="76"/>
      <c r="BY64" s="76"/>
      <c r="BZ64" s="76"/>
      <c r="CA64" s="76"/>
      <c r="CB64" s="76"/>
      <c r="CC64" s="76"/>
      <c r="CD64" s="76"/>
      <c r="CE64" s="76"/>
      <c r="CF64" s="76"/>
      <c r="CG64" s="76"/>
      <c r="CH64" s="76"/>
      <c r="CI64" s="76"/>
      <c r="CJ64" s="76"/>
      <c r="CK64" s="76"/>
      <c r="CL64" s="76"/>
      <c r="CN64" s="73"/>
      <c r="CO64" s="76"/>
      <c r="CP64" s="76"/>
      <c r="CQ64" s="76"/>
      <c r="CR64" s="76"/>
      <c r="CS64" s="76"/>
      <c r="CT64" s="76"/>
      <c r="CU64" s="76"/>
      <c r="CV64" s="76"/>
      <c r="CW64" s="76"/>
      <c r="CX64" s="76"/>
      <c r="CY64" s="76"/>
      <c r="CZ64" s="76"/>
      <c r="DA64" s="76"/>
      <c r="DB64" s="76"/>
      <c r="DC64" s="76"/>
      <c r="DD64" s="76"/>
      <c r="DE64" s="76"/>
      <c r="DF64" s="76"/>
      <c r="DG64" s="76"/>
      <c r="DH64" s="76"/>
      <c r="DI64" s="76"/>
      <c r="DJ64" s="76"/>
      <c r="DK64" s="76"/>
      <c r="DL64" s="76"/>
    </row>
    <row r="65" spans="1:116" x14ac:dyDescent="0.4">
      <c r="B65" t="s">
        <v>332</v>
      </c>
      <c r="D65" t="s">
        <v>448</v>
      </c>
      <c r="E65" s="8" t="str">
        <f t="shared" si="41"/>
        <v>65 SALESQUOTA-ER</v>
      </c>
      <c r="G65" s="136" t="s">
        <v>334</v>
      </c>
      <c r="H65" s="31"/>
      <c r="I65" s="73"/>
      <c r="J65" s="73"/>
      <c r="K65" s="39"/>
      <c r="L65" s="39"/>
      <c r="M65" s="39"/>
      <c r="N65" s="39"/>
      <c r="O65" s="39"/>
      <c r="P65" s="39"/>
      <c r="R65" s="38"/>
      <c r="S65" s="203" t="str">
        <f t="shared" ref="S65:AX65" si="56">ADDRESS(ROW(S56),COLUMN(S56))</f>
        <v>$S$56</v>
      </c>
      <c r="T65" s="203" t="str">
        <f t="shared" si="56"/>
        <v>$T$56</v>
      </c>
      <c r="U65" s="203" t="str">
        <f t="shared" si="56"/>
        <v>$U$56</v>
      </c>
      <c r="V65" s="203" t="str">
        <f t="shared" si="56"/>
        <v>$V$56</v>
      </c>
      <c r="W65" s="203" t="str">
        <f t="shared" si="56"/>
        <v>$W$56</v>
      </c>
      <c r="X65" s="203" t="str">
        <f t="shared" si="56"/>
        <v>$X$56</v>
      </c>
      <c r="Y65" s="203" t="str">
        <f t="shared" si="56"/>
        <v>$Y$56</v>
      </c>
      <c r="Z65" s="203" t="str">
        <f t="shared" si="56"/>
        <v>$Z$56</v>
      </c>
      <c r="AA65" s="203" t="str">
        <f t="shared" si="56"/>
        <v>$AA$56</v>
      </c>
      <c r="AB65" s="203" t="str">
        <f t="shared" si="56"/>
        <v>$AB$56</v>
      </c>
      <c r="AC65" s="203" t="str">
        <f t="shared" si="56"/>
        <v>$AC$56</v>
      </c>
      <c r="AD65" s="203" t="str">
        <f t="shared" si="56"/>
        <v>$AD$56</v>
      </c>
      <c r="AE65" s="203" t="str">
        <f t="shared" si="56"/>
        <v>$AE$56</v>
      </c>
      <c r="AF65" s="203" t="str">
        <f t="shared" si="56"/>
        <v>$AF$56</v>
      </c>
      <c r="AG65" s="203" t="str">
        <f t="shared" si="56"/>
        <v>$AG$56</v>
      </c>
      <c r="AH65" s="203" t="str">
        <f t="shared" si="56"/>
        <v>$AH$56</v>
      </c>
      <c r="AI65" s="203" t="str">
        <f t="shared" si="56"/>
        <v>$AI$56</v>
      </c>
      <c r="AJ65" s="203" t="str">
        <f t="shared" si="56"/>
        <v>$AJ$56</v>
      </c>
      <c r="AK65" s="203" t="str">
        <f t="shared" si="56"/>
        <v>$AK$56</v>
      </c>
      <c r="AL65" s="203" t="str">
        <f t="shared" si="56"/>
        <v>$AL$56</v>
      </c>
      <c r="AM65" s="203" t="str">
        <f t="shared" si="56"/>
        <v>$AM$56</v>
      </c>
      <c r="AN65" s="203" t="str">
        <f t="shared" si="56"/>
        <v>$AN$56</v>
      </c>
      <c r="AO65" s="203" t="str">
        <f t="shared" si="56"/>
        <v>$AO$56</v>
      </c>
      <c r="AP65" s="203" t="str">
        <f t="shared" si="56"/>
        <v>$AP$56</v>
      </c>
      <c r="AQ65" s="203" t="str">
        <f t="shared" si="56"/>
        <v>$AQ$56</v>
      </c>
      <c r="AR65" s="203" t="str">
        <f t="shared" si="56"/>
        <v>$AR$56</v>
      </c>
      <c r="AS65" s="203" t="str">
        <f t="shared" si="56"/>
        <v>$AS$56</v>
      </c>
      <c r="AT65" s="203" t="str">
        <f t="shared" si="56"/>
        <v>$AT$56</v>
      </c>
      <c r="AU65" s="203" t="str">
        <f t="shared" si="56"/>
        <v>$AU$56</v>
      </c>
      <c r="AV65" s="203" t="str">
        <f t="shared" si="56"/>
        <v>$AV$56</v>
      </c>
      <c r="AW65" s="203" t="str">
        <f t="shared" si="56"/>
        <v>$AW$56</v>
      </c>
      <c r="AX65" s="203" t="str">
        <f t="shared" si="56"/>
        <v>$AX$56</v>
      </c>
      <c r="AY65" s="203" t="str">
        <f t="shared" ref="AY65:CD65" si="57">ADDRESS(ROW(AY56),COLUMN(AY56))</f>
        <v>$AY$56</v>
      </c>
      <c r="AZ65" s="203" t="str">
        <f t="shared" si="57"/>
        <v>$AZ$56</v>
      </c>
      <c r="BA65" s="203" t="str">
        <f t="shared" si="57"/>
        <v>$BA$56</v>
      </c>
      <c r="BB65" s="203" t="str">
        <f t="shared" si="57"/>
        <v>$BB$56</v>
      </c>
      <c r="BC65" s="203" t="str">
        <f t="shared" si="57"/>
        <v>$BC$56</v>
      </c>
      <c r="BD65" s="203" t="str">
        <f t="shared" si="57"/>
        <v>$BD$56</v>
      </c>
      <c r="BE65" s="203" t="str">
        <f t="shared" si="57"/>
        <v>$BE$56</v>
      </c>
      <c r="BF65" s="203" t="str">
        <f t="shared" si="57"/>
        <v>$BF$56</v>
      </c>
      <c r="BG65" s="203" t="str">
        <f t="shared" si="57"/>
        <v>$BG$56</v>
      </c>
      <c r="BH65" s="203" t="str">
        <f t="shared" si="57"/>
        <v>$BH$56</v>
      </c>
      <c r="BI65" s="203" t="str">
        <f t="shared" si="57"/>
        <v>$BI$56</v>
      </c>
      <c r="BJ65" s="203" t="str">
        <f t="shared" si="57"/>
        <v>$BJ$56</v>
      </c>
      <c r="BK65" s="203" t="str">
        <f t="shared" si="57"/>
        <v>$BK$56</v>
      </c>
      <c r="BL65" s="203" t="str">
        <f t="shared" si="57"/>
        <v>$BL$56</v>
      </c>
      <c r="BM65" s="203" t="str">
        <f t="shared" si="57"/>
        <v>$BM$56</v>
      </c>
      <c r="BN65" s="203" t="str">
        <f t="shared" si="57"/>
        <v>$BN$56</v>
      </c>
      <c r="BO65" s="203" t="str">
        <f t="shared" si="57"/>
        <v>$BO$56</v>
      </c>
      <c r="BP65" s="203" t="str">
        <f t="shared" si="57"/>
        <v>$BP$56</v>
      </c>
      <c r="BQ65" s="203" t="str">
        <f t="shared" si="57"/>
        <v>$BQ$56</v>
      </c>
      <c r="BR65" s="203" t="str">
        <f t="shared" si="57"/>
        <v>$BR$56</v>
      </c>
      <c r="BS65" s="203" t="str">
        <f t="shared" si="57"/>
        <v>$BS$56</v>
      </c>
      <c r="BT65" s="203" t="str">
        <f t="shared" si="57"/>
        <v>$BT$56</v>
      </c>
      <c r="BU65" s="203" t="str">
        <f t="shared" si="57"/>
        <v>$BU$56</v>
      </c>
      <c r="BV65" s="203" t="str">
        <f t="shared" si="57"/>
        <v>$BV$56</v>
      </c>
      <c r="BW65" s="203" t="str">
        <f t="shared" si="57"/>
        <v>$BW$56</v>
      </c>
      <c r="BX65" s="203" t="str">
        <f t="shared" si="57"/>
        <v>$BX$56</v>
      </c>
      <c r="BY65" s="203" t="str">
        <f t="shared" si="57"/>
        <v>$BY$56</v>
      </c>
      <c r="BZ65" s="203" t="str">
        <f t="shared" si="57"/>
        <v>$BZ$56</v>
      </c>
      <c r="CA65" s="203" t="str">
        <f t="shared" si="57"/>
        <v>$CA$56</v>
      </c>
      <c r="CB65" s="203" t="str">
        <f t="shared" si="57"/>
        <v>$CB$56</v>
      </c>
      <c r="CC65" s="203" t="str">
        <f t="shared" si="57"/>
        <v>$CC$56</v>
      </c>
      <c r="CD65" s="203" t="str">
        <f t="shared" si="57"/>
        <v>$CD$56</v>
      </c>
      <c r="CE65" s="203" t="str">
        <f t="shared" ref="CE65:CL65" si="58">ADDRESS(ROW(CE56),COLUMN(CE56))</f>
        <v>$CE$56</v>
      </c>
      <c r="CF65" s="203" t="str">
        <f t="shared" si="58"/>
        <v>$CF$56</v>
      </c>
      <c r="CG65" s="203" t="str">
        <f t="shared" si="58"/>
        <v>$CG$56</v>
      </c>
      <c r="CH65" s="203" t="str">
        <f t="shared" si="58"/>
        <v>$CH$56</v>
      </c>
      <c r="CI65" s="203" t="str">
        <f t="shared" si="58"/>
        <v>$CI$56</v>
      </c>
      <c r="CJ65" s="203" t="str">
        <f t="shared" si="58"/>
        <v>$CJ$56</v>
      </c>
      <c r="CK65" s="203" t="str">
        <f t="shared" si="58"/>
        <v>$CK$56</v>
      </c>
      <c r="CL65" s="203" t="str">
        <f t="shared" si="58"/>
        <v>$CL$56</v>
      </c>
      <c r="CN65" s="73"/>
      <c r="CO65" s="203" t="str">
        <f t="shared" ref="CO65:DK65" si="59">ADDRESS(ROW(CO56),COLUMN(CO56))</f>
        <v>$CO$56</v>
      </c>
      <c r="CP65" s="203" t="str">
        <f t="shared" si="59"/>
        <v>$CP$56</v>
      </c>
      <c r="CQ65" s="203" t="str">
        <f t="shared" si="59"/>
        <v>$CQ$56</v>
      </c>
      <c r="CR65" s="203" t="str">
        <f t="shared" si="59"/>
        <v>$CR$56</v>
      </c>
      <c r="CS65" s="203" t="str">
        <f t="shared" si="59"/>
        <v>$CS$56</v>
      </c>
      <c r="CT65" s="203" t="str">
        <f t="shared" si="59"/>
        <v>$CT$56</v>
      </c>
      <c r="CU65" s="203" t="str">
        <f t="shared" si="59"/>
        <v>$CU$56</v>
      </c>
      <c r="CV65" s="203" t="str">
        <f t="shared" si="59"/>
        <v>$CV$56</v>
      </c>
      <c r="CW65" s="203" t="str">
        <f t="shared" si="59"/>
        <v>$CW$56</v>
      </c>
      <c r="CX65" s="203" t="str">
        <f t="shared" si="59"/>
        <v>$CX$56</v>
      </c>
      <c r="CY65" s="203" t="str">
        <f t="shared" si="59"/>
        <v>$CY$56</v>
      </c>
      <c r="CZ65" s="203" t="str">
        <f t="shared" si="59"/>
        <v>$CZ$56</v>
      </c>
      <c r="DA65" s="203" t="str">
        <f t="shared" si="59"/>
        <v>$DA$56</v>
      </c>
      <c r="DB65" s="203" t="str">
        <f t="shared" si="59"/>
        <v>$DB$56</v>
      </c>
      <c r="DC65" s="203" t="str">
        <f t="shared" si="59"/>
        <v>$DC$56</v>
      </c>
      <c r="DD65" s="203" t="str">
        <f t="shared" si="59"/>
        <v>$DD$56</v>
      </c>
      <c r="DE65" s="203" t="str">
        <f t="shared" si="59"/>
        <v>$DE$56</v>
      </c>
      <c r="DF65" s="203" t="str">
        <f t="shared" si="59"/>
        <v>$DF$56</v>
      </c>
      <c r="DG65" s="203" t="str">
        <f t="shared" si="59"/>
        <v>$DG$56</v>
      </c>
      <c r="DH65" s="203" t="str">
        <f t="shared" si="59"/>
        <v>$DH$56</v>
      </c>
      <c r="DI65" s="203" t="str">
        <f t="shared" si="59"/>
        <v>$DI$56</v>
      </c>
      <c r="DJ65" s="203" t="str">
        <f t="shared" si="59"/>
        <v>$DJ$56</v>
      </c>
      <c r="DK65" s="203" t="str">
        <f t="shared" si="59"/>
        <v>$DK$56</v>
      </c>
      <c r="DL65" s="203" t="str">
        <f t="shared" ref="DL65" si="60">ADDRESS(ROW(DL56),COLUMN(DL56))</f>
        <v>$DL$56</v>
      </c>
    </row>
    <row r="66" spans="1:116" x14ac:dyDescent="0.4">
      <c r="B66" t="s">
        <v>332</v>
      </c>
      <c r="D66" t="s">
        <v>448</v>
      </c>
      <c r="E66" s="8" t="str">
        <f t="shared" si="41"/>
        <v>66 SALESQUOTA-ER</v>
      </c>
      <c r="G66" s="136" t="s">
        <v>333</v>
      </c>
      <c r="H66" s="31"/>
      <c r="I66" s="73"/>
      <c r="J66" s="73"/>
      <c r="K66" s="39"/>
      <c r="L66" s="39"/>
      <c r="M66" s="39"/>
      <c r="N66" s="39"/>
      <c r="O66" s="39"/>
      <c r="P66" s="39"/>
      <c r="R66" s="38"/>
      <c r="S66" s="76"/>
      <c r="T66" s="76"/>
      <c r="U66" s="76"/>
      <c r="V66" s="76"/>
      <c r="W66" s="76"/>
      <c r="X66" s="76"/>
      <c r="Y66" s="76"/>
      <c r="Z66" s="76"/>
      <c r="AA66" s="76"/>
      <c r="AB66" s="76"/>
      <c r="AC66" s="76"/>
      <c r="AD66" s="76"/>
      <c r="AE66" s="76"/>
      <c r="AF66" s="76"/>
      <c r="AG66" s="76"/>
      <c r="AH66" s="76"/>
      <c r="AI66" s="76"/>
      <c r="AJ66" s="76"/>
      <c r="AK66" s="76"/>
      <c r="AL66" s="76"/>
      <c r="AM66" s="76"/>
      <c r="AN66" s="76"/>
      <c r="AO66" s="76"/>
      <c r="AP66" s="76"/>
      <c r="AQ66" s="76"/>
      <c r="AR66" s="76"/>
      <c r="AS66" s="76"/>
      <c r="AT66" s="76"/>
      <c r="AU66" s="76"/>
      <c r="AV66" s="76"/>
      <c r="AW66" s="76"/>
      <c r="AX66" s="76"/>
      <c r="AY66" s="76"/>
      <c r="AZ66" s="76"/>
      <c r="BA66" s="76"/>
      <c r="BB66" s="76"/>
      <c r="BC66" s="76"/>
      <c r="BD66" s="76"/>
      <c r="BE66" s="76"/>
      <c r="BF66" s="76"/>
      <c r="BG66" s="76"/>
      <c r="BH66" s="76"/>
      <c r="BI66" s="76"/>
      <c r="BJ66" s="76"/>
      <c r="BK66" s="76"/>
      <c r="BL66" s="76"/>
      <c r="BM66" s="76"/>
      <c r="BN66" s="76"/>
      <c r="BO66" s="76"/>
      <c r="BP66" s="76"/>
      <c r="BQ66" s="76"/>
      <c r="BR66" s="76"/>
      <c r="BS66" s="76"/>
      <c r="BT66" s="76"/>
      <c r="BU66" s="76"/>
      <c r="BV66" s="76"/>
      <c r="BW66" s="76"/>
      <c r="BX66" s="76"/>
      <c r="BY66" s="76"/>
      <c r="BZ66" s="76"/>
      <c r="CA66" s="76"/>
      <c r="CB66" s="76"/>
      <c r="CC66" s="76"/>
      <c r="CD66" s="76"/>
      <c r="CE66" s="76"/>
      <c r="CF66" s="76"/>
      <c r="CG66" s="76"/>
      <c r="CH66" s="76"/>
      <c r="CI66" s="76"/>
      <c r="CJ66" s="76"/>
      <c r="CK66" s="76"/>
      <c r="CL66" s="76"/>
      <c r="CN66" s="73"/>
      <c r="CO66" s="76"/>
      <c r="CP66" s="76"/>
      <c r="CQ66" s="76"/>
      <c r="CR66" s="76"/>
      <c r="CS66" s="76"/>
      <c r="CT66" s="76"/>
      <c r="CU66" s="76"/>
      <c r="CV66" s="76"/>
      <c r="CW66" s="76"/>
      <c r="CX66" s="76"/>
      <c r="CY66" s="76"/>
      <c r="CZ66" s="76"/>
      <c r="DA66" s="76"/>
      <c r="DB66" s="76"/>
      <c r="DC66" s="76"/>
      <c r="DD66" s="76"/>
      <c r="DE66" s="76"/>
      <c r="DF66" s="76"/>
      <c r="DG66" s="76"/>
      <c r="DH66" s="76"/>
      <c r="DI66" s="76"/>
      <c r="DJ66" s="76"/>
      <c r="DK66" s="76"/>
      <c r="DL66" s="76"/>
    </row>
    <row r="67" spans="1:116" x14ac:dyDescent="0.4">
      <c r="B67" t="s">
        <v>332</v>
      </c>
      <c r="D67" t="s">
        <v>448</v>
      </c>
      <c r="E67" s="8" t="str">
        <f t="shared" si="41"/>
        <v>67 SALESQUOTA-ER</v>
      </c>
      <c r="G67" s="8" t="str">
        <f>"Secondary label: "</f>
        <v xml:space="preserve">Secondary label: </v>
      </c>
      <c r="H67" s="12"/>
      <c r="I67" s="60"/>
      <c r="J67" s="60"/>
      <c r="K67" s="15"/>
      <c r="L67" s="15"/>
      <c r="M67" s="15"/>
      <c r="N67" s="15"/>
      <c r="O67" s="15"/>
      <c r="P67" s="15"/>
      <c r="R67" s="15"/>
      <c r="S67" s="76"/>
      <c r="T67" s="76"/>
      <c r="U67" s="76"/>
      <c r="V67" s="76"/>
      <c r="W67" s="76"/>
      <c r="X67" s="76"/>
      <c r="Y67" s="76"/>
      <c r="Z67" s="76"/>
      <c r="AA67" s="76"/>
      <c r="AB67" s="76"/>
      <c r="AC67" s="76"/>
      <c r="AD67" s="76"/>
      <c r="AE67" s="76"/>
      <c r="AF67" s="76"/>
      <c r="AG67" s="76"/>
      <c r="AH67" s="76"/>
      <c r="AI67" s="76"/>
      <c r="AJ67" s="76"/>
      <c r="AK67" s="76"/>
      <c r="AL67" s="76"/>
      <c r="AM67" s="76"/>
      <c r="AN67" s="76"/>
      <c r="AO67" s="76"/>
      <c r="AP67" s="76"/>
      <c r="AQ67" s="76"/>
      <c r="AR67" s="76"/>
      <c r="AS67" s="76"/>
      <c r="AT67" s="76"/>
      <c r="AU67" s="76"/>
      <c r="AV67" s="76"/>
      <c r="AW67" s="76"/>
      <c r="AX67" s="76"/>
      <c r="AY67" s="76"/>
      <c r="AZ67" s="76"/>
      <c r="BA67" s="76"/>
      <c r="BB67" s="76"/>
      <c r="BC67" s="76"/>
      <c r="BD67" s="76"/>
      <c r="BE67" s="76"/>
      <c r="BF67" s="76"/>
      <c r="BG67" s="76"/>
      <c r="BH67" s="76"/>
      <c r="BI67" s="76"/>
      <c r="BJ67" s="76"/>
      <c r="BK67" s="76"/>
      <c r="BL67" s="76"/>
      <c r="BM67" s="76"/>
      <c r="BN67" s="76"/>
      <c r="BO67" s="76"/>
      <c r="BP67" s="76"/>
      <c r="BQ67" s="76"/>
      <c r="BR67" s="76"/>
      <c r="BS67" s="76"/>
      <c r="BT67" s="76"/>
      <c r="BU67" s="76"/>
      <c r="BV67" s="76"/>
      <c r="BW67" s="76"/>
      <c r="BX67" s="76"/>
      <c r="BY67" s="76"/>
      <c r="BZ67" s="76"/>
      <c r="CA67" s="76"/>
      <c r="CB67" s="76"/>
      <c r="CC67" s="76"/>
      <c r="CD67" s="76"/>
      <c r="CE67" s="76"/>
      <c r="CF67" s="76"/>
      <c r="CG67" s="76"/>
      <c r="CH67" s="76"/>
      <c r="CI67" s="76"/>
      <c r="CJ67" s="76"/>
      <c r="CK67" s="76"/>
      <c r="CL67" s="76"/>
      <c r="CN67" s="60"/>
      <c r="CO67" s="76"/>
      <c r="CP67" s="76"/>
      <c r="CQ67" s="76"/>
      <c r="CR67" s="76"/>
      <c r="CS67" s="76"/>
      <c r="CT67" s="76"/>
      <c r="CU67" s="76"/>
      <c r="CV67" s="76"/>
      <c r="CW67" s="76"/>
      <c r="CX67" s="76"/>
      <c r="CY67" s="76"/>
      <c r="CZ67" s="76"/>
      <c r="DA67" s="76"/>
      <c r="DB67" s="76"/>
      <c r="DC67" s="76"/>
      <c r="DD67" s="76"/>
      <c r="DE67" s="76"/>
      <c r="DF67" s="76"/>
      <c r="DG67" s="76"/>
      <c r="DH67" s="76"/>
      <c r="DI67" s="76"/>
      <c r="DJ67" s="76"/>
      <c r="DK67" s="76"/>
      <c r="DL67" s="76"/>
    </row>
    <row r="68" spans="1:116" x14ac:dyDescent="0.4">
      <c r="B68" t="s">
        <v>332</v>
      </c>
      <c r="D68" t="s">
        <v>448</v>
      </c>
      <c r="E68" s="8" t="str">
        <f t="shared" ref="E68" si="61">ROW()&amp;" "&amp;D68</f>
        <v>68 SALESQUOTA-ER</v>
      </c>
      <c r="H68" s="12"/>
      <c r="I68" s="60"/>
      <c r="J68" s="60"/>
      <c r="K68" s="15"/>
      <c r="L68" s="15"/>
      <c r="M68" s="15"/>
      <c r="N68" s="15"/>
      <c r="O68" s="15"/>
      <c r="P68" s="15"/>
      <c r="R68" s="15"/>
      <c r="S68" s="76"/>
      <c r="T68" s="76"/>
      <c r="U68" s="76"/>
      <c r="V68" s="76"/>
      <c r="W68" s="76"/>
      <c r="X68" s="76"/>
      <c r="Y68" s="76"/>
      <c r="Z68" s="76"/>
      <c r="AA68" s="76"/>
      <c r="AB68" s="76"/>
      <c r="AC68" s="76"/>
      <c r="AD68" s="76"/>
      <c r="AE68" s="76"/>
      <c r="AF68" s="76"/>
      <c r="AG68" s="76"/>
      <c r="AH68" s="76"/>
      <c r="AI68" s="76"/>
      <c r="AJ68" s="76"/>
      <c r="AK68" s="76"/>
      <c r="AL68" s="76"/>
      <c r="AM68" s="76"/>
      <c r="AN68" s="76"/>
      <c r="AO68" s="76"/>
      <c r="AP68" s="76"/>
      <c r="AQ68" s="76"/>
      <c r="AR68" s="76"/>
      <c r="AS68" s="76"/>
      <c r="AT68" s="76"/>
      <c r="AU68" s="76"/>
      <c r="AV68" s="76"/>
      <c r="AW68" s="76"/>
      <c r="AX68" s="76"/>
      <c r="AY68" s="76"/>
      <c r="AZ68" s="76"/>
      <c r="BA68" s="76"/>
      <c r="BB68" s="76"/>
      <c r="BC68" s="76"/>
      <c r="BD68" s="76"/>
      <c r="BE68" s="76"/>
      <c r="BF68" s="76"/>
      <c r="BG68" s="76"/>
      <c r="BH68" s="76"/>
      <c r="BI68" s="76"/>
      <c r="BJ68" s="76"/>
      <c r="BK68" s="76"/>
      <c r="BL68" s="76"/>
      <c r="BM68" s="76"/>
      <c r="BN68" s="76"/>
      <c r="BO68" s="76"/>
      <c r="BP68" s="76"/>
      <c r="BQ68" s="76"/>
      <c r="BR68" s="76"/>
      <c r="BS68" s="76"/>
      <c r="BT68" s="76"/>
      <c r="BU68" s="76"/>
      <c r="BV68" s="76"/>
      <c r="BW68" s="76"/>
      <c r="BX68" s="76"/>
      <c r="BY68" s="76"/>
      <c r="BZ68" s="76"/>
      <c r="CA68" s="76"/>
      <c r="CB68" s="76"/>
      <c r="CC68" s="76"/>
      <c r="CD68" s="76"/>
      <c r="CE68" s="76"/>
      <c r="CF68" s="76"/>
      <c r="CG68" s="76"/>
      <c r="CH68" s="76"/>
      <c r="CI68" s="76"/>
      <c r="CJ68" s="76"/>
      <c r="CK68" s="76"/>
      <c r="CL68" s="76"/>
      <c r="CN68" s="60"/>
      <c r="CO68" s="76"/>
      <c r="CP68" s="76"/>
      <c r="CQ68" s="76"/>
      <c r="CR68" s="76"/>
      <c r="CS68" s="76"/>
      <c r="CT68" s="76"/>
      <c r="CU68" s="76"/>
      <c r="CV68" s="76"/>
      <c r="CW68" s="76"/>
      <c r="CX68" s="76"/>
      <c r="CY68" s="76"/>
      <c r="CZ68" s="76"/>
      <c r="DA68" s="76"/>
      <c r="DB68" s="76"/>
      <c r="DC68" s="76"/>
      <c r="DD68" s="76"/>
      <c r="DE68" s="76"/>
      <c r="DF68" s="76"/>
      <c r="DG68" s="76"/>
      <c r="DH68" s="76"/>
      <c r="DI68" s="76"/>
      <c r="DJ68" s="76"/>
      <c r="DK68" s="76"/>
      <c r="DL68" s="76"/>
    </row>
    <row r="69" spans="1:116" x14ac:dyDescent="0.4">
      <c r="B69" t="s">
        <v>332</v>
      </c>
      <c r="D69" t="s">
        <v>448</v>
      </c>
      <c r="E69" s="8" t="str">
        <f t="shared" si="41"/>
        <v>69 SALESQUOTA-ER</v>
      </c>
      <c r="G69" s="8" t="s">
        <v>463</v>
      </c>
      <c r="H69" s="12"/>
      <c r="I69" s="60"/>
      <c r="J69" s="60"/>
      <c r="K69" s="15"/>
      <c r="L69" s="15"/>
      <c r="M69" s="15"/>
      <c r="N69" s="15"/>
      <c r="O69" s="15"/>
      <c r="P69" s="15"/>
      <c r="R69" s="15"/>
      <c r="S69" s="76"/>
      <c r="T69" s="76"/>
      <c r="U69" s="76"/>
      <c r="V69" s="76"/>
      <c r="W69" s="76"/>
      <c r="X69" s="76"/>
      <c r="Y69" s="76"/>
      <c r="Z69" s="76"/>
      <c r="AA69" s="76"/>
      <c r="AB69" s="76"/>
      <c r="AC69" s="76"/>
      <c r="AD69" s="76"/>
      <c r="AE69" s="76"/>
      <c r="AF69" s="76"/>
      <c r="AG69" s="76"/>
      <c r="AH69" s="76"/>
      <c r="AI69" s="76"/>
      <c r="AJ69" s="76"/>
      <c r="AK69" s="76"/>
      <c r="AL69" s="76"/>
      <c r="AM69" s="76"/>
      <c r="AN69" s="76"/>
      <c r="AO69" s="76"/>
      <c r="AP69" s="76"/>
      <c r="AQ69" s="76"/>
      <c r="AR69" s="76"/>
      <c r="AS69" s="76"/>
      <c r="AT69" s="76"/>
      <c r="AU69" s="76"/>
      <c r="AV69" s="76"/>
      <c r="AW69" s="76"/>
      <c r="AX69" s="76"/>
      <c r="AY69" s="76"/>
      <c r="AZ69" s="76"/>
      <c r="BA69" s="76"/>
      <c r="BB69" s="76"/>
      <c r="BC69" s="76"/>
      <c r="BD69" s="76"/>
      <c r="BE69" s="76"/>
      <c r="BF69" s="76"/>
      <c r="BG69" s="76"/>
      <c r="BH69" s="76"/>
      <c r="BI69" s="76"/>
      <c r="BJ69" s="76"/>
      <c r="BK69" s="76"/>
      <c r="BL69" s="76"/>
      <c r="BM69" s="76"/>
      <c r="BN69" s="76"/>
      <c r="BO69" s="76"/>
      <c r="BP69" s="76"/>
      <c r="BQ69" s="76"/>
      <c r="BR69" s="76"/>
      <c r="BS69" s="76"/>
      <c r="BT69" s="76"/>
      <c r="BU69" s="76"/>
      <c r="BV69" s="76"/>
      <c r="BW69" s="76"/>
      <c r="BX69" s="76"/>
      <c r="BY69" s="76"/>
      <c r="BZ69" s="76"/>
      <c r="CA69" s="76"/>
      <c r="CB69" s="76"/>
      <c r="CC69" s="76"/>
      <c r="CD69" s="76"/>
      <c r="CE69" s="76"/>
      <c r="CF69" s="76"/>
      <c r="CG69" s="76"/>
      <c r="CH69" s="76"/>
      <c r="CI69" s="76"/>
      <c r="CJ69" s="76"/>
      <c r="CK69" s="76"/>
      <c r="CL69" s="76"/>
      <c r="CN69" s="60"/>
      <c r="CO69" s="76"/>
      <c r="CP69" s="76"/>
      <c r="CQ69" s="76"/>
      <c r="CR69" s="76"/>
      <c r="CS69" s="76"/>
      <c r="CT69" s="76"/>
      <c r="CU69" s="76"/>
      <c r="CV69" s="76"/>
      <c r="CW69" s="76"/>
      <c r="CX69" s="76"/>
      <c r="CY69" s="76"/>
      <c r="CZ69" s="76"/>
      <c r="DA69" s="76"/>
      <c r="DB69" s="76"/>
      <c r="DC69" s="76"/>
      <c r="DD69" s="76"/>
      <c r="DE69" s="76"/>
      <c r="DF69" s="76"/>
      <c r="DG69" s="76"/>
      <c r="DH69" s="76"/>
      <c r="DI69" s="76"/>
      <c r="DJ69" s="76"/>
      <c r="DK69" s="76"/>
      <c r="DL69" s="76"/>
    </row>
    <row r="70" spans="1:116" x14ac:dyDescent="0.4">
      <c r="B70" t="s">
        <v>332</v>
      </c>
      <c r="D70" t="s">
        <v>448</v>
      </c>
      <c r="E70" s="8" t="str">
        <f t="shared" si="41"/>
        <v>70 SALESQUOTA-ER</v>
      </c>
      <c r="G70" s="8" t="s">
        <v>464</v>
      </c>
      <c r="H70" s="12"/>
      <c r="I70" s="60"/>
      <c r="J70" s="60"/>
      <c r="K70" s="15"/>
      <c r="L70" s="15"/>
      <c r="M70" s="15"/>
      <c r="N70" s="15"/>
      <c r="O70" s="15"/>
      <c r="P70" s="15"/>
      <c r="R70" s="15"/>
      <c r="S70" s="76">
        <f t="shared" ref="S70:AX70" si="62">S57</f>
        <v>0</v>
      </c>
      <c r="T70" s="76">
        <f t="shared" si="62"/>
        <v>0</v>
      </c>
      <c r="U70" s="76">
        <f t="shared" si="62"/>
        <v>0</v>
      </c>
      <c r="V70" s="76">
        <f t="shared" si="62"/>
        <v>0</v>
      </c>
      <c r="W70" s="76">
        <f t="shared" si="62"/>
        <v>0</v>
      </c>
      <c r="X70" s="76">
        <f t="shared" si="62"/>
        <v>0</v>
      </c>
      <c r="Y70" s="76">
        <f t="shared" si="62"/>
        <v>0</v>
      </c>
      <c r="Z70" s="76">
        <f t="shared" si="62"/>
        <v>0</v>
      </c>
      <c r="AA70" s="76">
        <f t="shared" si="62"/>
        <v>0</v>
      </c>
      <c r="AB70" s="76">
        <f t="shared" si="62"/>
        <v>0</v>
      </c>
      <c r="AC70" s="76">
        <f t="shared" si="62"/>
        <v>0</v>
      </c>
      <c r="AD70" s="76">
        <f t="shared" si="62"/>
        <v>0</v>
      </c>
      <c r="AE70" s="76">
        <f t="shared" si="62"/>
        <v>0</v>
      </c>
      <c r="AF70" s="76">
        <f t="shared" si="62"/>
        <v>0</v>
      </c>
      <c r="AG70" s="76">
        <f t="shared" si="62"/>
        <v>0</v>
      </c>
      <c r="AH70" s="76">
        <f t="shared" si="62"/>
        <v>0</v>
      </c>
      <c r="AI70" s="76">
        <f t="shared" si="62"/>
        <v>0</v>
      </c>
      <c r="AJ70" s="76">
        <f t="shared" si="62"/>
        <v>0</v>
      </c>
      <c r="AK70" s="76">
        <f t="shared" si="62"/>
        <v>0</v>
      </c>
      <c r="AL70" s="76">
        <f t="shared" si="62"/>
        <v>0</v>
      </c>
      <c r="AM70" s="76">
        <f t="shared" si="62"/>
        <v>0</v>
      </c>
      <c r="AN70" s="76">
        <f t="shared" si="62"/>
        <v>0</v>
      </c>
      <c r="AO70" s="76">
        <f t="shared" si="62"/>
        <v>0</v>
      </c>
      <c r="AP70" s="76">
        <f t="shared" si="62"/>
        <v>0</v>
      </c>
      <c r="AQ70" s="76">
        <f t="shared" si="62"/>
        <v>0</v>
      </c>
      <c r="AR70" s="76">
        <f t="shared" si="62"/>
        <v>0</v>
      </c>
      <c r="AS70" s="76">
        <f t="shared" si="62"/>
        <v>0</v>
      </c>
      <c r="AT70" s="76">
        <f t="shared" si="62"/>
        <v>0</v>
      </c>
      <c r="AU70" s="76">
        <f t="shared" si="62"/>
        <v>0</v>
      </c>
      <c r="AV70" s="76">
        <f t="shared" si="62"/>
        <v>0</v>
      </c>
      <c r="AW70" s="76">
        <f t="shared" si="62"/>
        <v>0</v>
      </c>
      <c r="AX70" s="76">
        <f t="shared" si="62"/>
        <v>0</v>
      </c>
      <c r="AY70" s="76">
        <f t="shared" ref="AY70:CD70" si="63">AY57</f>
        <v>0</v>
      </c>
      <c r="AZ70" s="76">
        <f t="shared" si="63"/>
        <v>0</v>
      </c>
      <c r="BA70" s="76">
        <f t="shared" si="63"/>
        <v>0</v>
      </c>
      <c r="BB70" s="76">
        <f t="shared" si="63"/>
        <v>0</v>
      </c>
      <c r="BC70" s="76">
        <f t="shared" si="63"/>
        <v>0</v>
      </c>
      <c r="BD70" s="76">
        <f t="shared" si="63"/>
        <v>0</v>
      </c>
      <c r="BE70" s="76">
        <f t="shared" si="63"/>
        <v>0</v>
      </c>
      <c r="BF70" s="76">
        <f t="shared" si="63"/>
        <v>0</v>
      </c>
      <c r="BG70" s="76">
        <f t="shared" si="63"/>
        <v>0</v>
      </c>
      <c r="BH70" s="76">
        <f t="shared" si="63"/>
        <v>0</v>
      </c>
      <c r="BI70" s="76">
        <f t="shared" si="63"/>
        <v>0</v>
      </c>
      <c r="BJ70" s="76">
        <f t="shared" si="63"/>
        <v>0</v>
      </c>
      <c r="BK70" s="76">
        <f t="shared" si="63"/>
        <v>0</v>
      </c>
      <c r="BL70" s="76">
        <f t="shared" si="63"/>
        <v>0</v>
      </c>
      <c r="BM70" s="76">
        <f t="shared" si="63"/>
        <v>0</v>
      </c>
      <c r="BN70" s="76">
        <f t="shared" si="63"/>
        <v>0</v>
      </c>
      <c r="BO70" s="76">
        <f t="shared" si="63"/>
        <v>0</v>
      </c>
      <c r="BP70" s="76">
        <f t="shared" si="63"/>
        <v>0</v>
      </c>
      <c r="BQ70" s="76">
        <f t="shared" si="63"/>
        <v>0</v>
      </c>
      <c r="BR70" s="76">
        <f t="shared" si="63"/>
        <v>0</v>
      </c>
      <c r="BS70" s="76">
        <f t="shared" si="63"/>
        <v>0</v>
      </c>
      <c r="BT70" s="76">
        <f t="shared" si="63"/>
        <v>0</v>
      </c>
      <c r="BU70" s="76">
        <f t="shared" si="63"/>
        <v>0</v>
      </c>
      <c r="BV70" s="76">
        <f t="shared" si="63"/>
        <v>0</v>
      </c>
      <c r="BW70" s="76">
        <f t="shared" si="63"/>
        <v>0</v>
      </c>
      <c r="BX70" s="76">
        <f t="shared" si="63"/>
        <v>0</v>
      </c>
      <c r="BY70" s="76">
        <f t="shared" si="63"/>
        <v>0</v>
      </c>
      <c r="BZ70" s="76">
        <f t="shared" si="63"/>
        <v>0</v>
      </c>
      <c r="CA70" s="76">
        <f t="shared" si="63"/>
        <v>0</v>
      </c>
      <c r="CB70" s="76">
        <f t="shared" si="63"/>
        <v>0</v>
      </c>
      <c r="CC70" s="76">
        <f t="shared" si="63"/>
        <v>0</v>
      </c>
      <c r="CD70" s="76">
        <f t="shared" si="63"/>
        <v>0</v>
      </c>
      <c r="CE70" s="76">
        <f t="shared" ref="CE70:CL70" si="64">CE57</f>
        <v>0</v>
      </c>
      <c r="CF70" s="76">
        <f t="shared" si="64"/>
        <v>0</v>
      </c>
      <c r="CG70" s="76">
        <f t="shared" si="64"/>
        <v>0</v>
      </c>
      <c r="CH70" s="76">
        <f t="shared" si="64"/>
        <v>0</v>
      </c>
      <c r="CI70" s="76">
        <f t="shared" si="64"/>
        <v>0</v>
      </c>
      <c r="CJ70" s="76">
        <f t="shared" si="64"/>
        <v>0</v>
      </c>
      <c r="CK70" s="76">
        <f t="shared" si="64"/>
        <v>0</v>
      </c>
      <c r="CL70" s="76">
        <f t="shared" si="64"/>
        <v>0</v>
      </c>
      <c r="CN70" s="60"/>
      <c r="CO70" s="76">
        <f t="shared" ref="CO70:DK70" si="65">CO57</f>
        <v>0</v>
      </c>
      <c r="CP70" s="76">
        <f t="shared" si="65"/>
        <v>0</v>
      </c>
      <c r="CQ70" s="76">
        <f t="shared" si="65"/>
        <v>0</v>
      </c>
      <c r="CR70" s="76">
        <f t="shared" si="65"/>
        <v>0</v>
      </c>
      <c r="CS70" s="76">
        <f t="shared" si="65"/>
        <v>0</v>
      </c>
      <c r="CT70" s="76">
        <f t="shared" si="65"/>
        <v>0</v>
      </c>
      <c r="CU70" s="76">
        <f t="shared" si="65"/>
        <v>0</v>
      </c>
      <c r="CV70" s="76">
        <f t="shared" si="65"/>
        <v>0</v>
      </c>
      <c r="CW70" s="76">
        <f t="shared" si="65"/>
        <v>0</v>
      </c>
      <c r="CX70" s="76">
        <f t="shared" si="65"/>
        <v>0</v>
      </c>
      <c r="CY70" s="76">
        <f t="shared" si="65"/>
        <v>0</v>
      </c>
      <c r="CZ70" s="76">
        <f t="shared" si="65"/>
        <v>0</v>
      </c>
      <c r="DA70" s="76">
        <f t="shared" si="65"/>
        <v>0</v>
      </c>
      <c r="DB70" s="76">
        <f t="shared" si="65"/>
        <v>0</v>
      </c>
      <c r="DC70" s="76">
        <f t="shared" si="65"/>
        <v>0</v>
      </c>
      <c r="DD70" s="76">
        <f t="shared" si="65"/>
        <v>0</v>
      </c>
      <c r="DE70" s="76">
        <f t="shared" si="65"/>
        <v>0</v>
      </c>
      <c r="DF70" s="76">
        <f t="shared" si="65"/>
        <v>0</v>
      </c>
      <c r="DG70" s="76">
        <f t="shared" si="65"/>
        <v>0</v>
      </c>
      <c r="DH70" s="76">
        <f t="shared" si="65"/>
        <v>0</v>
      </c>
      <c r="DI70" s="76">
        <f t="shared" si="65"/>
        <v>0</v>
      </c>
      <c r="DJ70" s="76">
        <f t="shared" si="65"/>
        <v>0</v>
      </c>
      <c r="DK70" s="76">
        <f t="shared" si="65"/>
        <v>0</v>
      </c>
      <c r="DL70" s="76">
        <f t="shared" ref="DL70" si="66">DL57</f>
        <v>0</v>
      </c>
    </row>
    <row r="71" spans="1:116" x14ac:dyDescent="0.4">
      <c r="A71" s="174"/>
      <c r="E71" s="8"/>
      <c r="G71" s="185" t="s">
        <v>459</v>
      </c>
      <c r="H71" s="186"/>
      <c r="I71" s="187"/>
      <c r="J71" s="187"/>
      <c r="K71" s="188"/>
      <c r="L71" s="188"/>
      <c r="M71" s="188"/>
      <c r="N71" s="188"/>
      <c r="O71" s="188"/>
      <c r="P71" s="188"/>
      <c r="R71" s="189"/>
      <c r="S71" s="190"/>
      <c r="T71" s="190"/>
      <c r="U71" s="190"/>
      <c r="V71" s="190"/>
      <c r="W71" s="190"/>
      <c r="X71" s="190"/>
      <c r="Y71" s="190"/>
      <c r="Z71" s="190"/>
      <c r="AA71" s="190"/>
      <c r="AB71" s="190"/>
      <c r="AC71" s="190"/>
      <c r="AD71" s="190"/>
      <c r="AE71" s="190"/>
      <c r="AF71" s="190"/>
      <c r="AG71" s="190"/>
      <c r="AH71" s="190"/>
      <c r="AI71" s="190"/>
      <c r="AJ71" s="190"/>
      <c r="AK71" s="190"/>
      <c r="AL71" s="190"/>
      <c r="AM71" s="190"/>
      <c r="AN71" s="190"/>
      <c r="AO71" s="190"/>
      <c r="AP71" s="190"/>
      <c r="AQ71" s="190"/>
      <c r="AR71" s="190"/>
      <c r="AS71" s="190"/>
      <c r="AT71" s="190"/>
      <c r="AU71" s="190"/>
      <c r="AV71" s="190"/>
      <c r="AW71" s="190"/>
      <c r="AX71" s="190"/>
      <c r="AY71" s="190"/>
      <c r="AZ71" s="190"/>
      <c r="BA71" s="190"/>
      <c r="BB71" s="190"/>
      <c r="BC71" s="190"/>
      <c r="BD71" s="190"/>
      <c r="BE71" s="190"/>
      <c r="BF71" s="190"/>
      <c r="BG71" s="190"/>
      <c r="BH71" s="190"/>
      <c r="BI71" s="190"/>
      <c r="BJ71" s="190"/>
      <c r="BK71" s="190"/>
      <c r="BL71" s="190"/>
      <c r="BM71" s="190"/>
      <c r="BN71" s="190"/>
      <c r="BO71" s="190"/>
      <c r="BP71" s="190"/>
      <c r="BQ71" s="190"/>
      <c r="BR71" s="190"/>
      <c r="BS71" s="190"/>
      <c r="BT71" s="190"/>
      <c r="BU71" s="190"/>
      <c r="BV71" s="190"/>
      <c r="BW71" s="190"/>
      <c r="BX71" s="190"/>
      <c r="BY71" s="190"/>
      <c r="BZ71" s="190"/>
      <c r="CA71" s="190"/>
      <c r="CB71" s="190"/>
      <c r="CC71" s="190"/>
      <c r="CD71" s="190"/>
      <c r="CE71" s="190"/>
      <c r="CF71" s="190"/>
      <c r="CG71" s="190"/>
      <c r="CH71" s="190"/>
      <c r="CI71" s="190"/>
      <c r="CJ71" s="190"/>
      <c r="CK71" s="190"/>
      <c r="CL71" s="190"/>
      <c r="CN71" s="187"/>
      <c r="CO71" s="190"/>
      <c r="CP71" s="190"/>
      <c r="CQ71" s="190"/>
      <c r="CR71" s="190"/>
      <c r="CS71" s="190"/>
      <c r="CT71" s="190"/>
      <c r="CU71" s="190"/>
      <c r="CV71" s="190"/>
      <c r="CW71" s="190"/>
      <c r="CX71" s="190"/>
      <c r="CY71" s="190"/>
      <c r="CZ71" s="190"/>
      <c r="DA71" s="190"/>
      <c r="DB71" s="190"/>
      <c r="DC71" s="190"/>
      <c r="DD71" s="190"/>
      <c r="DE71" s="190"/>
      <c r="DF71" s="190"/>
      <c r="DG71" s="190"/>
      <c r="DH71" s="190"/>
      <c r="DI71" s="190"/>
      <c r="DJ71" s="190"/>
      <c r="DK71" s="190"/>
      <c r="DL71" s="190"/>
    </row>
    <row r="72" spans="1:116" x14ac:dyDescent="0.4">
      <c r="A72" s="174"/>
      <c r="C72" t="s">
        <v>198</v>
      </c>
      <c r="E72" s="8"/>
      <c r="G72" s="192" t="s">
        <v>499</v>
      </c>
      <c r="H72" s="186"/>
      <c r="I72" s="187"/>
      <c r="J72" s="187"/>
      <c r="K72" s="188"/>
      <c r="L72" s="188"/>
      <c r="M72" s="188"/>
      <c r="N72" s="188"/>
      <c r="O72" s="188"/>
      <c r="P72" s="188"/>
      <c r="R72" s="189"/>
      <c r="S72" s="190"/>
      <c r="T72" s="190"/>
      <c r="U72" s="190"/>
      <c r="V72" s="190"/>
      <c r="W72" s="190"/>
      <c r="X72" s="190"/>
      <c r="Y72" s="190"/>
      <c r="Z72" s="190"/>
      <c r="AA72" s="190"/>
      <c r="AB72" s="190"/>
      <c r="AC72" s="190"/>
      <c r="AD72" s="190"/>
      <c r="AE72" s="190"/>
      <c r="AF72" s="190"/>
      <c r="AG72" s="190"/>
      <c r="AH72" s="190"/>
      <c r="AI72" s="190"/>
      <c r="AJ72" s="190"/>
      <c r="AK72" s="190"/>
      <c r="AL72" s="190"/>
      <c r="AM72" s="190"/>
      <c r="AN72" s="190"/>
      <c r="AO72" s="190"/>
      <c r="AP72" s="190"/>
      <c r="AQ72" s="190"/>
      <c r="AR72" s="190"/>
      <c r="AS72" s="190"/>
      <c r="AT72" s="190"/>
      <c r="AU72" s="190"/>
      <c r="AV72" s="190"/>
      <c r="AW72" s="190"/>
      <c r="AX72" s="190"/>
      <c r="AY72" s="190"/>
      <c r="AZ72" s="190"/>
      <c r="BA72" s="190"/>
      <c r="BB72" s="190"/>
      <c r="BC72" s="190"/>
      <c r="BD72" s="190"/>
      <c r="BE72" s="190"/>
      <c r="BF72" s="190"/>
      <c r="BG72" s="190"/>
      <c r="BH72" s="190"/>
      <c r="BI72" s="190"/>
      <c r="BJ72" s="190"/>
      <c r="BK72" s="190"/>
      <c r="BL72" s="190"/>
      <c r="BM72" s="190"/>
      <c r="BN72" s="190"/>
      <c r="BO72" s="190"/>
      <c r="BP72" s="190"/>
      <c r="BQ72" s="190"/>
      <c r="BR72" s="190"/>
      <c r="BS72" s="190"/>
      <c r="BT72" s="190"/>
      <c r="BU72" s="190"/>
      <c r="BV72" s="190"/>
      <c r="BW72" s="190"/>
      <c r="BX72" s="190"/>
      <c r="BY72" s="190"/>
      <c r="BZ72" s="190"/>
      <c r="CA72" s="190"/>
      <c r="CB72" s="190"/>
      <c r="CC72" s="190"/>
      <c r="CD72" s="190"/>
      <c r="CE72" s="190"/>
      <c r="CF72" s="190"/>
      <c r="CG72" s="190"/>
      <c r="CH72" s="190"/>
      <c r="CI72" s="190"/>
      <c r="CJ72" s="190"/>
      <c r="CK72" s="190"/>
      <c r="CL72" s="190"/>
      <c r="CN72" s="187"/>
      <c r="CO72" s="190"/>
      <c r="CP72" s="190"/>
      <c r="CQ72" s="190"/>
      <c r="CR72" s="190"/>
      <c r="CS72" s="190"/>
      <c r="CT72" s="190"/>
      <c r="CU72" s="190"/>
      <c r="CV72" s="190"/>
      <c r="CW72" s="190"/>
      <c r="CX72" s="190"/>
      <c r="CY72" s="190"/>
      <c r="CZ72" s="190"/>
      <c r="DA72" s="190"/>
      <c r="DB72" s="190"/>
      <c r="DC72" s="190"/>
      <c r="DD72" s="190"/>
      <c r="DE72" s="190"/>
      <c r="DF72" s="190"/>
      <c r="DG72" s="190"/>
      <c r="DH72" s="190"/>
      <c r="DI72" s="190"/>
      <c r="DJ72" s="190"/>
      <c r="DK72" s="190"/>
      <c r="DL72" s="190"/>
    </row>
    <row r="73" spans="1:116" x14ac:dyDescent="0.4">
      <c r="E73" s="8"/>
      <c r="G73" s="171"/>
      <c r="H73" s="31"/>
      <c r="I73" s="73"/>
      <c r="J73" s="73"/>
      <c r="K73" s="39"/>
      <c r="L73" s="39"/>
      <c r="M73" s="39"/>
      <c r="N73" s="39"/>
      <c r="O73" s="39"/>
      <c r="P73" s="39"/>
      <c r="R73" s="38"/>
      <c r="S73" s="76"/>
      <c r="T73" s="76"/>
      <c r="U73" s="76"/>
      <c r="V73" s="76"/>
      <c r="W73" s="76"/>
      <c r="X73" s="76"/>
      <c r="Y73" s="76"/>
      <c r="Z73" s="76"/>
      <c r="AA73" s="76"/>
      <c r="AB73" s="76"/>
      <c r="AC73" s="76"/>
      <c r="AD73" s="76"/>
      <c r="AE73" s="76"/>
      <c r="AF73" s="76"/>
      <c r="AG73" s="76"/>
      <c r="AH73" s="76"/>
      <c r="AI73" s="76"/>
      <c r="AJ73" s="76"/>
      <c r="AK73" s="76"/>
      <c r="AL73" s="76"/>
      <c r="AM73" s="76"/>
      <c r="AN73" s="76"/>
      <c r="AO73" s="76"/>
      <c r="AP73" s="76"/>
      <c r="AQ73" s="76"/>
      <c r="AR73" s="76"/>
      <c r="AS73" s="76"/>
      <c r="AT73" s="76"/>
      <c r="AU73" s="76"/>
      <c r="AV73" s="76"/>
      <c r="AW73" s="76"/>
      <c r="AX73" s="76"/>
      <c r="AY73" s="76"/>
      <c r="AZ73" s="76"/>
      <c r="BA73" s="76"/>
      <c r="BB73" s="76"/>
      <c r="BC73" s="76"/>
      <c r="BD73" s="76"/>
      <c r="BE73" s="76"/>
      <c r="BF73" s="76"/>
      <c r="BG73" s="76"/>
      <c r="BH73" s="76"/>
      <c r="BI73" s="76"/>
      <c r="BJ73" s="76"/>
      <c r="BK73" s="76"/>
      <c r="BL73" s="76"/>
      <c r="BM73" s="76"/>
      <c r="BN73" s="76"/>
      <c r="BO73" s="76"/>
      <c r="BP73" s="76"/>
      <c r="BQ73" s="76"/>
      <c r="BR73" s="76"/>
      <c r="BS73" s="76"/>
      <c r="BT73" s="76"/>
      <c r="BU73" s="76"/>
      <c r="BV73" s="76"/>
      <c r="BW73" s="76"/>
      <c r="BX73" s="76"/>
      <c r="BY73" s="76"/>
      <c r="BZ73" s="76"/>
      <c r="CA73" s="76"/>
      <c r="CB73" s="76"/>
      <c r="CC73" s="76"/>
      <c r="CD73" s="76"/>
      <c r="CE73" s="76"/>
      <c r="CF73" s="76"/>
      <c r="CG73" s="76"/>
      <c r="CH73" s="76"/>
      <c r="CI73" s="76"/>
      <c r="CJ73" s="76"/>
      <c r="CK73" s="76"/>
      <c r="CL73" s="76"/>
      <c r="CN73" s="73"/>
      <c r="CO73" s="76"/>
      <c r="CP73" s="76"/>
      <c r="CQ73" s="76"/>
      <c r="CR73" s="76"/>
      <c r="CS73" s="76"/>
      <c r="CT73" s="76"/>
      <c r="CU73" s="76"/>
      <c r="CV73" s="76"/>
      <c r="CW73" s="76"/>
      <c r="CX73" s="76"/>
      <c r="CY73" s="76"/>
      <c r="CZ73" s="76"/>
      <c r="DA73" s="76"/>
      <c r="DB73" s="76"/>
      <c r="DC73" s="76"/>
      <c r="DD73" s="76"/>
      <c r="DE73" s="76"/>
      <c r="DF73" s="76"/>
      <c r="DG73" s="76"/>
      <c r="DH73" s="76"/>
      <c r="DI73" s="76"/>
      <c r="DJ73" s="76"/>
      <c r="DK73" s="76"/>
      <c r="DL73" s="76"/>
    </row>
    <row r="74" spans="1:116" x14ac:dyDescent="0.4">
      <c r="A74" s="31" t="s">
        <v>218</v>
      </c>
      <c r="B74" s="31" t="s">
        <v>243</v>
      </c>
      <c r="C74" s="31"/>
      <c r="D74" t="s">
        <v>455</v>
      </c>
      <c r="E74" s="8" t="str">
        <f t="shared" ref="E74:E83" si="67">ROW()&amp;" "&amp;D74</f>
        <v>74 LVOL-EV</v>
      </c>
      <c r="F74" t="s">
        <v>454</v>
      </c>
      <c r="G74" s="66" t="s">
        <v>457</v>
      </c>
      <c r="H74" s="22"/>
      <c r="I74" s="299"/>
      <c r="J74" s="299"/>
      <c r="K74" s="22"/>
      <c r="L74" s="22"/>
      <c r="M74" s="22"/>
      <c r="N74" s="22"/>
      <c r="O74" s="22"/>
      <c r="P74" s="22"/>
      <c r="R74" s="66"/>
      <c r="S74" s="66"/>
      <c r="T74" s="66"/>
      <c r="U74" s="66"/>
      <c r="V74" s="66"/>
      <c r="W74" s="66"/>
      <c r="X74" s="66"/>
      <c r="Y74" s="66"/>
      <c r="Z74" s="66"/>
      <c r="AA74" s="66"/>
      <c r="AB74" s="66"/>
      <c r="AC74" s="66"/>
      <c r="AD74" s="66"/>
      <c r="AE74" s="66"/>
      <c r="AF74" s="66"/>
      <c r="AG74" s="66"/>
      <c r="AH74" s="66"/>
      <c r="AI74" s="66"/>
      <c r="AJ74" s="66"/>
      <c r="AK74" s="66"/>
      <c r="AL74" s="66"/>
      <c r="AM74" s="66"/>
      <c r="AN74" s="66"/>
      <c r="AO74" s="66"/>
      <c r="AP74" s="66"/>
      <c r="AQ74" s="66"/>
      <c r="AR74" s="66"/>
      <c r="AS74" s="66"/>
      <c r="AT74" s="66"/>
      <c r="AU74" s="66"/>
      <c r="AV74" s="66"/>
      <c r="AW74" s="66"/>
      <c r="AX74" s="66"/>
      <c r="AY74" s="66"/>
      <c r="AZ74" s="66"/>
      <c r="BA74" s="66"/>
      <c r="BB74" s="66"/>
      <c r="BC74" s="66"/>
      <c r="BD74" s="66"/>
      <c r="BE74" s="66"/>
      <c r="BF74" s="66"/>
      <c r="BG74" s="66"/>
      <c r="BH74" s="66"/>
      <c r="BI74" s="66"/>
      <c r="BJ74" s="66"/>
      <c r="BK74" s="66"/>
      <c r="BL74" s="66"/>
      <c r="BM74" s="66"/>
      <c r="BN74" s="66"/>
      <c r="BO74" s="66"/>
      <c r="BP74" s="66"/>
      <c r="BQ74" s="66"/>
      <c r="BR74" s="66"/>
      <c r="BS74" s="66"/>
      <c r="BT74" s="66"/>
      <c r="BU74" s="66"/>
      <c r="BV74" s="66"/>
      <c r="BW74" s="66"/>
      <c r="BX74" s="66"/>
      <c r="BY74" s="66"/>
      <c r="BZ74" s="66"/>
      <c r="CA74" s="66"/>
      <c r="CB74" s="66"/>
      <c r="CC74" s="66"/>
      <c r="CD74" s="66"/>
      <c r="CE74" s="66"/>
      <c r="CF74" s="66"/>
      <c r="CG74" s="66"/>
      <c r="CH74" s="66"/>
      <c r="CI74" s="66"/>
      <c r="CJ74" s="66"/>
      <c r="CK74" s="66"/>
      <c r="CL74" s="66"/>
      <c r="CN74" s="299"/>
      <c r="CO74" s="40"/>
      <c r="CP74" s="40"/>
      <c r="CQ74" s="40"/>
      <c r="CR74" s="40"/>
      <c r="CS74" s="40"/>
      <c r="CT74" s="40"/>
      <c r="CU74" s="40"/>
      <c r="CV74" s="40"/>
      <c r="CW74" s="40"/>
      <c r="CX74" s="40"/>
      <c r="CY74" s="40"/>
      <c r="CZ74" s="40"/>
      <c r="DA74" s="40"/>
      <c r="DB74" s="40"/>
      <c r="DC74" s="40"/>
      <c r="DD74" s="40"/>
      <c r="DE74" s="40"/>
      <c r="DF74" s="40"/>
      <c r="DG74" s="40"/>
      <c r="DH74" s="40"/>
      <c r="DI74" s="40"/>
      <c r="DJ74" s="40"/>
      <c r="DK74" s="40"/>
      <c r="DL74" s="40"/>
    </row>
    <row r="75" spans="1:116" x14ac:dyDescent="0.4">
      <c r="B75" t="str">
        <f>E75</f>
        <v>75 LVOL-EV</v>
      </c>
      <c r="D75" t="s">
        <v>455</v>
      </c>
      <c r="E75" s="8" t="str">
        <f t="shared" si="67"/>
        <v>75 LVOL-EV</v>
      </c>
      <c r="G75" s="127" t="str">
        <f ca="1">OFFSET(G75,ROW(G85)-ROW(G75),0)</f>
        <v># of assets</v>
      </c>
      <c r="H75" s="12"/>
      <c r="I75" s="60"/>
      <c r="J75" s="60"/>
      <c r="K75" s="17">
        <v>10</v>
      </c>
      <c r="L75" s="17">
        <v>15</v>
      </c>
      <c r="M75" s="17">
        <v>20</v>
      </c>
      <c r="N75" s="17">
        <v>25</v>
      </c>
      <c r="O75" s="17">
        <v>30</v>
      </c>
      <c r="P75" s="17">
        <v>35</v>
      </c>
      <c r="R75" s="15"/>
      <c r="S75" s="15" cm="1">
        <f t="array" ref="S75">INDEX($K:$P,ROW(),MATCH(S$3,$K$2:$P$2,0))/12</f>
        <v>0.83333333333333337</v>
      </c>
      <c r="T75" s="15" cm="1">
        <f t="array" ref="T75">INDEX($K:$P,ROW(),MATCH(T$3,$K$2:$P$2,0))/12</f>
        <v>0.83333333333333337</v>
      </c>
      <c r="U75" s="15" cm="1">
        <f t="array" ref="U75">INDEX($K:$P,ROW(),MATCH(U$3,$K$2:$P$2,0))/12</f>
        <v>0.83333333333333337</v>
      </c>
      <c r="V75" s="15" cm="1">
        <f t="array" ref="V75">INDEX($K:$P,ROW(),MATCH(V$3,$K$2:$P$2,0))/12</f>
        <v>0.83333333333333337</v>
      </c>
      <c r="W75" s="15" cm="1">
        <f t="array" ref="W75">INDEX($K:$P,ROW(),MATCH(W$3,$K$2:$P$2,0))/12</f>
        <v>0.83333333333333337</v>
      </c>
      <c r="X75" s="15" cm="1">
        <f t="array" ref="X75">INDEX($K:$P,ROW(),MATCH(X$3,$K$2:$P$2,0))/12</f>
        <v>0.83333333333333337</v>
      </c>
      <c r="Y75" s="15" cm="1">
        <f t="array" ref="Y75">INDEX($K:$P,ROW(),MATCH(Y$3,$K$2:$P$2,0))/12</f>
        <v>0.83333333333333337</v>
      </c>
      <c r="Z75" s="15" cm="1">
        <f t="array" ref="Z75">INDEX($K:$P,ROW(),MATCH(Z$3,$K$2:$P$2,0))/12</f>
        <v>0.83333333333333337</v>
      </c>
      <c r="AA75" s="15" cm="1">
        <f t="array" ref="AA75">INDEX($K:$P,ROW(),MATCH(AA$3,$K$2:$P$2,0))/12</f>
        <v>0.83333333333333337</v>
      </c>
      <c r="AB75" s="15" cm="1">
        <f t="array" ref="AB75">INDEX($K:$P,ROW(),MATCH(AB$3,$K$2:$P$2,0))/12</f>
        <v>0.83333333333333337</v>
      </c>
      <c r="AC75" s="15" cm="1">
        <f t="array" ref="AC75">INDEX($K:$P,ROW(),MATCH(AC$3,$K$2:$P$2,0))/12</f>
        <v>0.83333333333333337</v>
      </c>
      <c r="AD75" s="15" cm="1">
        <f t="array" ref="AD75">INDEX($K:$P,ROW(),MATCH(AD$3,$K$2:$P$2,0))/12</f>
        <v>0.83333333333333337</v>
      </c>
      <c r="AE75" s="15" cm="1">
        <f t="array" ref="AE75">INDEX($K:$P,ROW(),MATCH(AE$3,$K$2:$P$2,0))/12</f>
        <v>1.25</v>
      </c>
      <c r="AF75" s="15" cm="1">
        <f t="array" ref="AF75">INDEX($K:$P,ROW(),MATCH(AF$3,$K$2:$P$2,0))/12</f>
        <v>1.25</v>
      </c>
      <c r="AG75" s="15" cm="1">
        <f t="array" ref="AG75">INDEX($K:$P,ROW(),MATCH(AG$3,$K$2:$P$2,0))/12</f>
        <v>1.25</v>
      </c>
      <c r="AH75" s="15" cm="1">
        <f t="array" ref="AH75">INDEX($K:$P,ROW(),MATCH(AH$3,$K$2:$P$2,0))/12</f>
        <v>1.25</v>
      </c>
      <c r="AI75" s="15" cm="1">
        <f t="array" ref="AI75">INDEX($K:$P,ROW(),MATCH(AI$3,$K$2:$P$2,0))/12</f>
        <v>1.25</v>
      </c>
      <c r="AJ75" s="15" cm="1">
        <f t="array" ref="AJ75">INDEX($K:$P,ROW(),MATCH(AJ$3,$K$2:$P$2,0))/12</f>
        <v>1.25</v>
      </c>
      <c r="AK75" s="15" cm="1">
        <f t="array" ref="AK75">INDEX($K:$P,ROW(),MATCH(AK$3,$K$2:$P$2,0))/12</f>
        <v>1.25</v>
      </c>
      <c r="AL75" s="15" cm="1">
        <f t="array" ref="AL75">INDEX($K:$P,ROW(),MATCH(AL$3,$K$2:$P$2,0))/12</f>
        <v>1.25</v>
      </c>
      <c r="AM75" s="15" cm="1">
        <f t="array" ref="AM75">INDEX($K:$P,ROW(),MATCH(AM$3,$K$2:$P$2,0))/12</f>
        <v>1.25</v>
      </c>
      <c r="AN75" s="15" cm="1">
        <f t="array" ref="AN75">INDEX($K:$P,ROW(),MATCH(AN$3,$K$2:$P$2,0))/12</f>
        <v>1.25</v>
      </c>
      <c r="AO75" s="15" cm="1">
        <f t="array" ref="AO75">INDEX($K:$P,ROW(),MATCH(AO$3,$K$2:$P$2,0))/12</f>
        <v>1.25</v>
      </c>
      <c r="AP75" s="15" cm="1">
        <f t="array" ref="AP75">INDEX($K:$P,ROW(),MATCH(AP$3,$K$2:$P$2,0))/12</f>
        <v>1.25</v>
      </c>
      <c r="AQ75" s="15" cm="1">
        <f t="array" ref="AQ75">INDEX($K:$P,ROW(),MATCH(AQ$3,$K$2:$P$2,0))/12</f>
        <v>1.6666666666666667</v>
      </c>
      <c r="AR75" s="15" cm="1">
        <f t="array" ref="AR75">INDEX($K:$P,ROW(),MATCH(AR$3,$K$2:$P$2,0))/12</f>
        <v>1.6666666666666667</v>
      </c>
      <c r="AS75" s="15" cm="1">
        <f t="array" ref="AS75">INDEX($K:$P,ROW(),MATCH(AS$3,$K$2:$P$2,0))/12</f>
        <v>1.6666666666666667</v>
      </c>
      <c r="AT75" s="15" cm="1">
        <f t="array" ref="AT75">INDEX($K:$P,ROW(),MATCH(AT$3,$K$2:$P$2,0))/12</f>
        <v>1.6666666666666667</v>
      </c>
      <c r="AU75" s="15" cm="1">
        <f t="array" ref="AU75">INDEX($K:$P,ROW(),MATCH(AU$3,$K$2:$P$2,0))/12</f>
        <v>1.6666666666666667</v>
      </c>
      <c r="AV75" s="15" cm="1">
        <f t="array" ref="AV75">INDEX($K:$P,ROW(),MATCH(AV$3,$K$2:$P$2,0))/12</f>
        <v>1.6666666666666667</v>
      </c>
      <c r="AW75" s="15" cm="1">
        <f t="array" ref="AW75">INDEX($K:$P,ROW(),MATCH(AW$3,$K$2:$P$2,0))/12</f>
        <v>1.6666666666666667</v>
      </c>
      <c r="AX75" s="15" cm="1">
        <f t="array" ref="AX75">INDEX($K:$P,ROW(),MATCH(AX$3,$K$2:$P$2,0))/12</f>
        <v>1.6666666666666667</v>
      </c>
      <c r="AY75" s="15" cm="1">
        <f t="array" ref="AY75">INDEX($K:$P,ROW(),MATCH(AY$3,$K$2:$P$2,0))/12</f>
        <v>1.6666666666666667</v>
      </c>
      <c r="AZ75" s="15" cm="1">
        <f t="array" ref="AZ75">INDEX($K:$P,ROW(),MATCH(AZ$3,$K$2:$P$2,0))/12</f>
        <v>1.6666666666666667</v>
      </c>
      <c r="BA75" s="15" cm="1">
        <f t="array" ref="BA75">INDEX($K:$P,ROW(),MATCH(BA$3,$K$2:$P$2,0))/12</f>
        <v>1.6666666666666667</v>
      </c>
      <c r="BB75" s="15" cm="1">
        <f t="array" ref="BB75">INDEX($K:$P,ROW(),MATCH(BB$3,$K$2:$P$2,0))/12</f>
        <v>1.6666666666666667</v>
      </c>
      <c r="BC75" s="15" cm="1">
        <f t="array" ref="BC75">INDEX($K:$P,ROW(),MATCH(BC$3,$K$2:$P$2,0))/12</f>
        <v>2.0833333333333335</v>
      </c>
      <c r="BD75" s="15" cm="1">
        <f t="array" ref="BD75">INDEX($K:$P,ROW(),MATCH(BD$3,$K$2:$P$2,0))/12</f>
        <v>2.0833333333333335</v>
      </c>
      <c r="BE75" s="15" cm="1">
        <f t="array" ref="BE75">INDEX($K:$P,ROW(),MATCH(BE$3,$K$2:$P$2,0))/12</f>
        <v>2.0833333333333335</v>
      </c>
      <c r="BF75" s="15" cm="1">
        <f t="array" ref="BF75">INDEX($K:$P,ROW(),MATCH(BF$3,$K$2:$P$2,0))/12</f>
        <v>2.0833333333333335</v>
      </c>
      <c r="BG75" s="15" cm="1">
        <f t="array" ref="BG75">INDEX($K:$P,ROW(),MATCH(BG$3,$K$2:$P$2,0))/12</f>
        <v>2.0833333333333335</v>
      </c>
      <c r="BH75" s="15" cm="1">
        <f t="array" ref="BH75">INDEX($K:$P,ROW(),MATCH(BH$3,$K$2:$P$2,0))/12</f>
        <v>2.0833333333333335</v>
      </c>
      <c r="BI75" s="15" cm="1">
        <f t="array" ref="BI75">INDEX($K:$P,ROW(),MATCH(BI$3,$K$2:$P$2,0))/12</f>
        <v>2.0833333333333335</v>
      </c>
      <c r="BJ75" s="15" cm="1">
        <f t="array" ref="BJ75">INDEX($K:$P,ROW(),MATCH(BJ$3,$K$2:$P$2,0))/12</f>
        <v>2.0833333333333335</v>
      </c>
      <c r="BK75" s="15" cm="1">
        <f t="array" ref="BK75">INDEX($K:$P,ROW(),MATCH(BK$3,$K$2:$P$2,0))/12</f>
        <v>2.0833333333333335</v>
      </c>
      <c r="BL75" s="15" cm="1">
        <f t="array" ref="BL75">INDEX($K:$P,ROW(),MATCH(BL$3,$K$2:$P$2,0))/12</f>
        <v>2.0833333333333335</v>
      </c>
      <c r="BM75" s="15" cm="1">
        <f t="array" ref="BM75">INDEX($K:$P,ROW(),MATCH(BM$3,$K$2:$P$2,0))/12</f>
        <v>2.0833333333333335</v>
      </c>
      <c r="BN75" s="15" cm="1">
        <f t="array" ref="BN75">INDEX($K:$P,ROW(),MATCH(BN$3,$K$2:$P$2,0))/12</f>
        <v>2.0833333333333335</v>
      </c>
      <c r="BO75" s="15" cm="1">
        <f t="array" ref="BO75">INDEX($K:$P,ROW(),MATCH(BO$3,$K$2:$P$2,0))/12</f>
        <v>2.5</v>
      </c>
      <c r="BP75" s="15" cm="1">
        <f t="array" ref="BP75">INDEX($K:$P,ROW(),MATCH(BP$3,$K$2:$P$2,0))/12</f>
        <v>2.5</v>
      </c>
      <c r="BQ75" s="15" cm="1">
        <f t="array" ref="BQ75">INDEX($K:$P,ROW(),MATCH(BQ$3,$K$2:$P$2,0))/12</f>
        <v>2.5</v>
      </c>
      <c r="BR75" s="15" cm="1">
        <f t="array" ref="BR75">INDEX($K:$P,ROW(),MATCH(BR$3,$K$2:$P$2,0))/12</f>
        <v>2.5</v>
      </c>
      <c r="BS75" s="15" cm="1">
        <f t="array" ref="BS75">INDEX($K:$P,ROW(),MATCH(BS$3,$K$2:$P$2,0))/12</f>
        <v>2.5</v>
      </c>
      <c r="BT75" s="15" cm="1">
        <f t="array" ref="BT75">INDEX($K:$P,ROW(),MATCH(BT$3,$K$2:$P$2,0))/12</f>
        <v>2.5</v>
      </c>
      <c r="BU75" s="15" cm="1">
        <f t="array" ref="BU75">INDEX($K:$P,ROW(),MATCH(BU$3,$K$2:$P$2,0))/12</f>
        <v>2.5</v>
      </c>
      <c r="BV75" s="15" cm="1">
        <f t="array" ref="BV75">INDEX($K:$P,ROW(),MATCH(BV$3,$K$2:$P$2,0))/12</f>
        <v>2.5</v>
      </c>
      <c r="BW75" s="15" cm="1">
        <f t="array" ref="BW75">INDEX($K:$P,ROW(),MATCH(BW$3,$K$2:$P$2,0))/12</f>
        <v>2.5</v>
      </c>
      <c r="BX75" s="15" cm="1">
        <f t="array" ref="BX75">INDEX($K:$P,ROW(),MATCH(BX$3,$K$2:$P$2,0))/12</f>
        <v>2.5</v>
      </c>
      <c r="BY75" s="15" cm="1">
        <f t="array" ref="BY75">INDEX($K:$P,ROW(),MATCH(BY$3,$K$2:$P$2,0))/12</f>
        <v>2.5</v>
      </c>
      <c r="BZ75" s="15" cm="1">
        <f t="array" ref="BZ75">INDEX($K:$P,ROW(),MATCH(BZ$3,$K$2:$P$2,0))/12</f>
        <v>2.5</v>
      </c>
      <c r="CA75" s="15" cm="1">
        <f t="array" ref="CA75">INDEX($K:$P,ROW(),MATCH(CA$3,$K$2:$P$2,0))/12</f>
        <v>2.9166666666666665</v>
      </c>
      <c r="CB75" s="15" cm="1">
        <f t="array" ref="CB75">INDEX($K:$P,ROW(),MATCH(CB$3,$K$2:$P$2,0))/12</f>
        <v>2.9166666666666665</v>
      </c>
      <c r="CC75" s="15" cm="1">
        <f t="array" ref="CC75">INDEX($K:$P,ROW(),MATCH(CC$3,$K$2:$P$2,0))/12</f>
        <v>2.9166666666666665</v>
      </c>
      <c r="CD75" s="15" cm="1">
        <f t="array" ref="CD75">INDEX($K:$P,ROW(),MATCH(CD$3,$K$2:$P$2,0))/12</f>
        <v>2.9166666666666665</v>
      </c>
      <c r="CE75" s="15" cm="1">
        <f t="array" ref="CE75">INDEX($K:$P,ROW(),MATCH(CE$3,$K$2:$P$2,0))/12</f>
        <v>2.9166666666666665</v>
      </c>
      <c r="CF75" s="15" cm="1">
        <f t="array" ref="CF75">INDEX($K:$P,ROW(),MATCH(CF$3,$K$2:$P$2,0))/12</f>
        <v>2.9166666666666665</v>
      </c>
      <c r="CG75" s="15" cm="1">
        <f t="array" ref="CG75">INDEX($K:$P,ROW(),MATCH(CG$3,$K$2:$P$2,0))/12</f>
        <v>2.9166666666666665</v>
      </c>
      <c r="CH75" s="15" cm="1">
        <f t="array" ref="CH75">INDEX($K:$P,ROW(),MATCH(CH$3,$K$2:$P$2,0))/12</f>
        <v>2.9166666666666665</v>
      </c>
      <c r="CI75" s="15" cm="1">
        <f t="array" ref="CI75">INDEX($K:$P,ROW(),MATCH(CI$3,$K$2:$P$2,0))/12</f>
        <v>2.9166666666666665</v>
      </c>
      <c r="CJ75" s="15" cm="1">
        <f t="array" ref="CJ75">INDEX($K:$P,ROW(),MATCH(CJ$3,$K$2:$P$2,0))/12</f>
        <v>2.9166666666666665</v>
      </c>
      <c r="CK75" s="15" cm="1">
        <f t="array" ref="CK75">INDEX($K:$P,ROW(),MATCH(CK$3,$K$2:$P$2,0))/12</f>
        <v>2.9166666666666665</v>
      </c>
      <c r="CL75" s="15" cm="1">
        <f t="array" ref="CL75">INDEX($K:$P,ROW(),MATCH(CL$3,$K$2:$P$2,0))/12</f>
        <v>2.9166666666666665</v>
      </c>
      <c r="CN75" s="60"/>
      <c r="CO75" s="15" t="e" cm="1">
        <f t="array" ref="CO75">INDEX($K:$P,ROW(),MATCH(CO$3,$K$2:$P$2,0))/CO$5</f>
        <v>#N/A</v>
      </c>
      <c r="CP75" s="15" t="e" cm="1">
        <f t="array" ref="CP75">INDEX($K:$P,ROW(),MATCH(CP$3,$K$2:$P$2,0))/CP$5</f>
        <v>#N/A</v>
      </c>
      <c r="CQ75" s="15" t="e" cm="1">
        <f t="array" ref="CQ75">INDEX($K:$P,ROW(),MATCH(CQ$3,$K$2:$P$2,0))/CQ$5</f>
        <v>#N/A</v>
      </c>
      <c r="CR75" s="15" t="e" cm="1">
        <f t="array" ref="CR75">INDEX($K:$P,ROW(),MATCH(CR$3,$K$2:$P$2,0))/CR$5</f>
        <v>#N/A</v>
      </c>
      <c r="CS75" s="15" t="e" cm="1">
        <f t="array" ref="CS75">INDEX($K:$P,ROW(),MATCH(CS$3,$K$2:$P$2,0))/CS$5</f>
        <v>#N/A</v>
      </c>
      <c r="CT75" s="15" t="e" cm="1">
        <f t="array" ref="CT75">INDEX($K:$P,ROW(),MATCH(CT$3,$K$2:$P$2,0))/CT$5</f>
        <v>#N/A</v>
      </c>
      <c r="CU75" s="15" t="e" cm="1">
        <f t="array" ref="CU75">INDEX($K:$P,ROW(),MATCH(CU$3,$K$2:$P$2,0))/CU$5</f>
        <v>#N/A</v>
      </c>
      <c r="CV75" s="15" t="e" cm="1">
        <f t="array" ref="CV75">INDEX($K:$P,ROW(),MATCH(CV$3,$K$2:$P$2,0))/CV$5</f>
        <v>#N/A</v>
      </c>
      <c r="CW75" s="15" t="e" cm="1">
        <f t="array" ref="CW75">INDEX($K:$P,ROW(),MATCH(CW$3,$K$2:$P$2,0))/CW$5</f>
        <v>#N/A</v>
      </c>
      <c r="CX75" s="15" t="e" cm="1">
        <f t="array" ref="CX75">INDEX($K:$P,ROW(),MATCH(CX$3,$K$2:$P$2,0))/CX$5</f>
        <v>#N/A</v>
      </c>
      <c r="CY75" s="15" t="e" cm="1">
        <f t="array" ref="CY75">INDEX($K:$P,ROW(),MATCH(CY$3,$K$2:$P$2,0))/CL$5</f>
        <v>#N/A</v>
      </c>
      <c r="CZ75" s="15" t="e" cm="1">
        <f t="array" ref="CZ75">INDEX($K:$P,ROW(),MATCH(CZ$3,$K$2:$P$2,0))/CZ$5</f>
        <v>#N/A</v>
      </c>
      <c r="DA75" s="15" t="e" cm="1">
        <f t="array" ref="DA75">INDEX($K:$P,ROW(),MATCH(DA$3,$K$2:$P$2,0))/DA$5</f>
        <v>#N/A</v>
      </c>
      <c r="DB75" s="15" t="e" cm="1">
        <f t="array" ref="DB75">INDEX($K:$P,ROW(),MATCH(DB$3,$K$2:$P$2,0))/DB$5</f>
        <v>#N/A</v>
      </c>
      <c r="DC75" s="15" t="e" cm="1">
        <f t="array" ref="DC75">INDEX($K:$P,ROW(),MATCH(DC$3,$K$2:$P$2,0))/DC$5</f>
        <v>#N/A</v>
      </c>
      <c r="DD75" s="15" t="e" cm="1">
        <f t="array" ref="DD75">INDEX($K:$P,ROW(),MATCH(DD$3,$K$2:$P$2,0))/DD$5</f>
        <v>#N/A</v>
      </c>
      <c r="DE75" s="15" t="e" cm="1">
        <f t="array" ref="DE75">INDEX($K:$P,ROW(),MATCH(DE$3,$K$2:$P$2,0))/DE$5</f>
        <v>#N/A</v>
      </c>
      <c r="DF75" s="15" t="e" cm="1">
        <f t="array" ref="DF75">INDEX($K:$P,ROW(),MATCH(DF$3,$K$2:$P$2,0))/DF$5</f>
        <v>#N/A</v>
      </c>
      <c r="DG75" s="15" t="e" cm="1">
        <f t="array" ref="DG75">INDEX($K:$P,ROW(),MATCH(DG$3,$K$2:$P$2,0))/DG$5</f>
        <v>#N/A</v>
      </c>
      <c r="DH75" s="15" t="e" cm="1">
        <f t="array" ref="DH75">INDEX($K:$P,ROW(),MATCH(DH$3,$K$2:$P$2,0))/DH$5</f>
        <v>#N/A</v>
      </c>
      <c r="DI75" s="15" t="e" cm="1">
        <f t="array" ref="DI75">INDEX($K:$P,ROW(),MATCH(DI$3,$K$2:$P$2,0))/DI$5</f>
        <v>#N/A</v>
      </c>
      <c r="DJ75" s="15" t="e" cm="1">
        <f t="array" ref="DJ75">INDEX($K:$P,ROW(),MATCH(DJ$3,$K$2:$P$2,0))/DJ$5</f>
        <v>#N/A</v>
      </c>
      <c r="DK75" s="15" t="e" cm="1">
        <f t="array" ref="DK75">INDEX($K:$P,ROW(),MATCH(DK$3,$K$2:$P$2,0))/DK$5</f>
        <v>#N/A</v>
      </c>
      <c r="DL75" s="15" t="e" cm="1">
        <f t="array" ref="DL75">INDEX($K:$P,ROW(),MATCH(DL$3,$K$2:$P$2,0))/DL$5</f>
        <v>#N/A</v>
      </c>
    </row>
    <row r="76" spans="1:116" x14ac:dyDescent="0.4">
      <c r="B76" t="s">
        <v>332</v>
      </c>
      <c r="D76" t="s">
        <v>455</v>
      </c>
      <c r="E76" s="8" t="str">
        <f t="shared" si="67"/>
        <v>76 LVOL-EV</v>
      </c>
      <c r="G76" s="191" t="str">
        <f>IFERROR(SUBSTITUTE(TRIM(LEFT(G74,SEARCH("-",G74)-1)),":",""),SUBSTITUTE(G74,":",""))</f>
        <v>Low volume</v>
      </c>
      <c r="H76" s="31"/>
      <c r="I76" s="73"/>
      <c r="J76" s="73"/>
      <c r="K76" s="39"/>
      <c r="L76" s="39"/>
      <c r="M76" s="39"/>
      <c r="N76" s="39"/>
      <c r="O76" s="39"/>
      <c r="P76" s="39"/>
      <c r="R76" s="38"/>
      <c r="S76" s="38"/>
      <c r="T76" s="38"/>
      <c r="U76" s="38"/>
      <c r="V76" s="38"/>
      <c r="W76" s="38"/>
      <c r="X76" s="38"/>
      <c r="Y76" s="38"/>
      <c r="Z76" s="38"/>
      <c r="AA76" s="38"/>
      <c r="AB76" s="38"/>
      <c r="AC76" s="38"/>
      <c r="AD76" s="38"/>
      <c r="AE76" s="38"/>
      <c r="AF76" s="38"/>
      <c r="AG76" s="38"/>
      <c r="AH76" s="38"/>
      <c r="AI76" s="38"/>
      <c r="AJ76" s="38"/>
      <c r="AK76" s="38"/>
      <c r="AL76" s="38"/>
      <c r="AM76" s="38"/>
      <c r="AN76" s="38"/>
      <c r="AO76" s="38"/>
      <c r="AP76" s="38"/>
      <c r="AQ76" s="38"/>
      <c r="AR76" s="38"/>
      <c r="AS76" s="38"/>
      <c r="AT76" s="38"/>
      <c r="AU76" s="38"/>
      <c r="AV76" s="38"/>
      <c r="AW76" s="38"/>
      <c r="AX76" s="38"/>
      <c r="AY76" s="38"/>
      <c r="AZ76" s="38"/>
      <c r="BA76" s="38"/>
      <c r="BB76" s="38"/>
      <c r="BC76" s="38"/>
      <c r="BD76" s="38"/>
      <c r="BE76" s="38"/>
      <c r="BF76" s="38"/>
      <c r="BG76" s="38"/>
      <c r="BH76" s="38"/>
      <c r="BI76" s="38"/>
      <c r="BJ76" s="38"/>
      <c r="BK76" s="38"/>
      <c r="BL76" s="38"/>
      <c r="BM76" s="38"/>
      <c r="BN76" s="38"/>
      <c r="BO76" s="38"/>
      <c r="BP76" s="38"/>
      <c r="BQ76" s="38"/>
      <c r="BR76" s="38"/>
      <c r="BS76" s="38"/>
      <c r="BT76" s="38"/>
      <c r="BU76" s="38"/>
      <c r="BV76" s="38"/>
      <c r="BW76" s="38"/>
      <c r="BX76" s="38"/>
      <c r="BY76" s="38"/>
      <c r="BZ76" s="38"/>
      <c r="CA76" s="38"/>
      <c r="CB76" s="38"/>
      <c r="CC76" s="38"/>
      <c r="CD76" s="38"/>
      <c r="CE76" s="38"/>
      <c r="CF76" s="38"/>
      <c r="CG76" s="38"/>
      <c r="CH76" s="38"/>
      <c r="CI76" s="38"/>
      <c r="CJ76" s="38"/>
      <c r="CK76" s="38"/>
      <c r="CL76" s="38"/>
      <c r="CN76" s="73"/>
      <c r="CO76" s="38"/>
      <c r="CP76" s="38"/>
      <c r="CQ76" s="38"/>
      <c r="CR76" s="38"/>
      <c r="CS76" s="38"/>
      <c r="CT76" s="38"/>
      <c r="CU76" s="38"/>
      <c r="CV76" s="38"/>
      <c r="CW76" s="38"/>
      <c r="CX76" s="38"/>
      <c r="CY76" s="38"/>
      <c r="CZ76" s="38"/>
      <c r="DA76" s="38"/>
      <c r="DB76" s="38"/>
      <c r="DC76" s="38"/>
      <c r="DD76" s="38"/>
      <c r="DE76" s="38"/>
      <c r="DF76" s="38"/>
      <c r="DG76" s="38"/>
      <c r="DH76" s="38"/>
      <c r="DI76" s="38"/>
      <c r="DJ76" s="38"/>
      <c r="DK76" s="38"/>
      <c r="DL76" s="38"/>
    </row>
    <row r="77" spans="1:116" x14ac:dyDescent="0.4">
      <c r="B77" t="s">
        <v>332</v>
      </c>
      <c r="D77" t="s">
        <v>455</v>
      </c>
      <c r="E77" s="8" t="str">
        <f t="shared" ref="E77:E82" si="68">ROW()&amp;" "&amp;D77</f>
        <v>77 LVOL-EV</v>
      </c>
      <c r="G77" s="241" t="str">
        <f>IFERROR(SUBSTITUTE(TRIM(MID(G74, SEARCH("-", G74) + 1, LEN(G74))),":",""),"no unit")</f>
        <v>driven</v>
      </c>
      <c r="H77" s="31"/>
      <c r="I77" s="73"/>
      <c r="J77" s="73"/>
      <c r="K77" s="39"/>
      <c r="L77" s="39"/>
      <c r="M77" s="39"/>
      <c r="N77" s="39"/>
      <c r="O77" s="39"/>
      <c r="P77" s="39"/>
      <c r="R77" s="38"/>
      <c r="S77" s="38"/>
      <c r="T77" s="38"/>
      <c r="U77" s="38"/>
      <c r="V77" s="38"/>
      <c r="W77" s="38"/>
      <c r="X77" s="38"/>
      <c r="Y77" s="38"/>
      <c r="Z77" s="38"/>
      <c r="AA77" s="38"/>
      <c r="AB77" s="38"/>
      <c r="AC77" s="38"/>
      <c r="AD77" s="38"/>
      <c r="AE77" s="38"/>
      <c r="AF77" s="38"/>
      <c r="AG77" s="38"/>
      <c r="AH77" s="38"/>
      <c r="AI77" s="38"/>
      <c r="AJ77" s="38"/>
      <c r="AK77" s="38"/>
      <c r="AL77" s="38"/>
      <c r="AM77" s="38"/>
      <c r="AN77" s="38"/>
      <c r="AO77" s="38"/>
      <c r="AP77" s="38"/>
      <c r="AQ77" s="38"/>
      <c r="AR77" s="38"/>
      <c r="AS77" s="38"/>
      <c r="AT77" s="38"/>
      <c r="AU77" s="38"/>
      <c r="AV77" s="38"/>
      <c r="AW77" s="38"/>
      <c r="AX77" s="38"/>
      <c r="AY77" s="38"/>
      <c r="AZ77" s="38"/>
      <c r="BA77" s="38"/>
      <c r="BB77" s="38"/>
      <c r="BC77" s="38"/>
      <c r="BD77" s="38"/>
      <c r="BE77" s="38"/>
      <c r="BF77" s="38"/>
      <c r="BG77" s="38"/>
      <c r="BH77" s="38"/>
      <c r="BI77" s="38"/>
      <c r="BJ77" s="38"/>
      <c r="BK77" s="38"/>
      <c r="BL77" s="38"/>
      <c r="BM77" s="38"/>
      <c r="BN77" s="38"/>
      <c r="BO77" s="38"/>
      <c r="BP77" s="38"/>
      <c r="BQ77" s="38"/>
      <c r="BR77" s="38"/>
      <c r="BS77" s="38"/>
      <c r="BT77" s="38"/>
      <c r="BU77" s="38"/>
      <c r="BV77" s="38"/>
      <c r="BW77" s="38"/>
      <c r="BX77" s="38"/>
      <c r="BY77" s="38"/>
      <c r="BZ77" s="38"/>
      <c r="CA77" s="38"/>
      <c r="CB77" s="38"/>
      <c r="CC77" s="38"/>
      <c r="CD77" s="38"/>
      <c r="CE77" s="38"/>
      <c r="CF77" s="38"/>
      <c r="CG77" s="38"/>
      <c r="CH77" s="38"/>
      <c r="CI77" s="38"/>
      <c r="CJ77" s="38"/>
      <c r="CK77" s="38"/>
      <c r="CL77" s="38"/>
      <c r="CN77" s="73"/>
      <c r="CO77" s="38"/>
      <c r="CP77" s="38"/>
      <c r="CQ77" s="38"/>
      <c r="CR77" s="38"/>
      <c r="CS77" s="38"/>
      <c r="CT77" s="38"/>
      <c r="CU77" s="38"/>
      <c r="CV77" s="38"/>
      <c r="CW77" s="38"/>
      <c r="CX77" s="38"/>
      <c r="CY77" s="38"/>
      <c r="CZ77" s="38"/>
      <c r="DA77" s="38"/>
      <c r="DB77" s="38"/>
      <c r="DC77" s="38"/>
      <c r="DD77" s="38"/>
      <c r="DE77" s="38"/>
      <c r="DF77" s="38"/>
      <c r="DG77" s="38"/>
      <c r="DH77" s="38"/>
      <c r="DI77" s="38"/>
      <c r="DJ77" s="38"/>
      <c r="DK77" s="38"/>
      <c r="DL77" s="38"/>
    </row>
    <row r="78" spans="1:116" x14ac:dyDescent="0.4">
      <c r="B78" t="s">
        <v>332</v>
      </c>
      <c r="D78" t="s">
        <v>455</v>
      </c>
      <c r="E78" s="8" t="str">
        <f t="shared" si="68"/>
        <v>78 LVOL-EV</v>
      </c>
      <c r="G78" s="136" t="s">
        <v>334</v>
      </c>
      <c r="H78" s="31"/>
      <c r="I78" s="73"/>
      <c r="J78" s="73"/>
      <c r="K78" s="39"/>
      <c r="L78" s="39"/>
      <c r="M78" s="39"/>
      <c r="N78" s="39"/>
      <c r="O78" s="39"/>
      <c r="P78" s="39"/>
      <c r="R78" s="38"/>
      <c r="S78" s="38"/>
      <c r="T78" s="38"/>
      <c r="U78" s="38"/>
      <c r="V78" s="38"/>
      <c r="W78" s="38"/>
      <c r="X78" s="38"/>
      <c r="Y78" s="38"/>
      <c r="Z78" s="38"/>
      <c r="AA78" s="38"/>
      <c r="AB78" s="38"/>
      <c r="AC78" s="38"/>
      <c r="AD78" s="38"/>
      <c r="AE78" s="38"/>
      <c r="AF78" s="38"/>
      <c r="AG78" s="38"/>
      <c r="AH78" s="38"/>
      <c r="AI78" s="38"/>
      <c r="AJ78" s="38"/>
      <c r="AK78" s="38"/>
      <c r="AL78" s="38"/>
      <c r="AM78" s="38"/>
      <c r="AN78" s="38"/>
      <c r="AO78" s="38"/>
      <c r="AP78" s="38"/>
      <c r="AQ78" s="38"/>
      <c r="AR78" s="38"/>
      <c r="AS78" s="38"/>
      <c r="AT78" s="38"/>
      <c r="AU78" s="38"/>
      <c r="AV78" s="38"/>
      <c r="AW78" s="38"/>
      <c r="AX78" s="38"/>
      <c r="AY78" s="38"/>
      <c r="AZ78" s="38"/>
      <c r="BA78" s="38"/>
      <c r="BB78" s="38"/>
      <c r="BC78" s="38"/>
      <c r="BD78" s="38"/>
      <c r="BE78" s="38"/>
      <c r="BF78" s="38"/>
      <c r="BG78" s="38"/>
      <c r="BH78" s="38"/>
      <c r="BI78" s="38"/>
      <c r="BJ78" s="38"/>
      <c r="BK78" s="38"/>
      <c r="BL78" s="38"/>
      <c r="BM78" s="38"/>
      <c r="BN78" s="38"/>
      <c r="BO78" s="38"/>
      <c r="BP78" s="38"/>
      <c r="BQ78" s="38"/>
      <c r="BR78" s="38"/>
      <c r="BS78" s="38"/>
      <c r="BT78" s="38"/>
      <c r="BU78" s="38"/>
      <c r="BV78" s="38"/>
      <c r="BW78" s="38"/>
      <c r="BX78" s="38"/>
      <c r="BY78" s="38"/>
      <c r="BZ78" s="38"/>
      <c r="CA78" s="38"/>
      <c r="CB78" s="38"/>
      <c r="CC78" s="38"/>
      <c r="CD78" s="38"/>
      <c r="CE78" s="38"/>
      <c r="CF78" s="38"/>
      <c r="CG78" s="38"/>
      <c r="CH78" s="38"/>
      <c r="CI78" s="38"/>
      <c r="CJ78" s="38"/>
      <c r="CK78" s="38"/>
      <c r="CL78" s="38"/>
      <c r="CN78" s="73"/>
      <c r="CO78" s="38"/>
      <c r="CP78" s="38"/>
      <c r="CQ78" s="38"/>
      <c r="CR78" s="38"/>
      <c r="CS78" s="38"/>
      <c r="CT78" s="38"/>
      <c r="CU78" s="38"/>
      <c r="CV78" s="38"/>
      <c r="CW78" s="38"/>
      <c r="CX78" s="38"/>
      <c r="CY78" s="38"/>
      <c r="CZ78" s="38"/>
      <c r="DA78" s="38"/>
      <c r="DB78" s="38"/>
      <c r="DC78" s="38"/>
      <c r="DD78" s="38"/>
      <c r="DE78" s="38"/>
      <c r="DF78" s="38"/>
      <c r="DG78" s="38"/>
      <c r="DH78" s="38"/>
      <c r="DI78" s="38"/>
      <c r="DJ78" s="38"/>
      <c r="DK78" s="38"/>
      <c r="DL78" s="38"/>
    </row>
    <row r="79" spans="1:116" x14ac:dyDescent="0.4">
      <c r="B79" t="s">
        <v>332</v>
      </c>
      <c r="D79" t="s">
        <v>455</v>
      </c>
      <c r="E79" s="8" t="str">
        <f t="shared" si="68"/>
        <v>79 LVOL-EV</v>
      </c>
      <c r="G79" s="136" t="s">
        <v>333</v>
      </c>
      <c r="H79" s="31"/>
      <c r="I79" s="73"/>
      <c r="J79" s="73"/>
      <c r="K79" s="39"/>
      <c r="L79" s="39"/>
      <c r="M79" s="39"/>
      <c r="N79" s="39"/>
      <c r="O79" s="39"/>
      <c r="P79" s="39"/>
      <c r="R79" s="38"/>
      <c r="S79" s="203" t="str">
        <f t="shared" ref="S79:AX79" si="69">ADDRESS(ROW(S75),COLUMN(S75),2)</f>
        <v>S$75</v>
      </c>
      <c r="T79" s="203" t="str">
        <f t="shared" si="69"/>
        <v>T$75</v>
      </c>
      <c r="U79" s="203" t="str">
        <f t="shared" si="69"/>
        <v>U$75</v>
      </c>
      <c r="V79" s="203" t="str">
        <f t="shared" si="69"/>
        <v>V$75</v>
      </c>
      <c r="W79" s="203" t="str">
        <f t="shared" si="69"/>
        <v>W$75</v>
      </c>
      <c r="X79" s="203" t="str">
        <f t="shared" si="69"/>
        <v>X$75</v>
      </c>
      <c r="Y79" s="203" t="str">
        <f t="shared" si="69"/>
        <v>Y$75</v>
      </c>
      <c r="Z79" s="203" t="str">
        <f t="shared" si="69"/>
        <v>Z$75</v>
      </c>
      <c r="AA79" s="203" t="str">
        <f t="shared" si="69"/>
        <v>AA$75</v>
      </c>
      <c r="AB79" s="203" t="str">
        <f t="shared" si="69"/>
        <v>AB$75</v>
      </c>
      <c r="AC79" s="203" t="str">
        <f t="shared" si="69"/>
        <v>AC$75</v>
      </c>
      <c r="AD79" s="203" t="str">
        <f t="shared" si="69"/>
        <v>AD$75</v>
      </c>
      <c r="AE79" s="203" t="str">
        <f t="shared" si="69"/>
        <v>AE$75</v>
      </c>
      <c r="AF79" s="203" t="str">
        <f t="shared" si="69"/>
        <v>AF$75</v>
      </c>
      <c r="AG79" s="203" t="str">
        <f t="shared" si="69"/>
        <v>AG$75</v>
      </c>
      <c r="AH79" s="203" t="str">
        <f t="shared" si="69"/>
        <v>AH$75</v>
      </c>
      <c r="AI79" s="203" t="str">
        <f t="shared" si="69"/>
        <v>AI$75</v>
      </c>
      <c r="AJ79" s="203" t="str">
        <f t="shared" si="69"/>
        <v>AJ$75</v>
      </c>
      <c r="AK79" s="203" t="str">
        <f t="shared" si="69"/>
        <v>AK$75</v>
      </c>
      <c r="AL79" s="203" t="str">
        <f t="shared" si="69"/>
        <v>AL$75</v>
      </c>
      <c r="AM79" s="203" t="str">
        <f t="shared" si="69"/>
        <v>AM$75</v>
      </c>
      <c r="AN79" s="203" t="str">
        <f t="shared" si="69"/>
        <v>AN$75</v>
      </c>
      <c r="AO79" s="203" t="str">
        <f t="shared" si="69"/>
        <v>AO$75</v>
      </c>
      <c r="AP79" s="203" t="str">
        <f t="shared" si="69"/>
        <v>AP$75</v>
      </c>
      <c r="AQ79" s="203" t="str">
        <f t="shared" si="69"/>
        <v>AQ$75</v>
      </c>
      <c r="AR79" s="203" t="str">
        <f t="shared" si="69"/>
        <v>AR$75</v>
      </c>
      <c r="AS79" s="203" t="str">
        <f t="shared" si="69"/>
        <v>AS$75</v>
      </c>
      <c r="AT79" s="203" t="str">
        <f t="shared" si="69"/>
        <v>AT$75</v>
      </c>
      <c r="AU79" s="203" t="str">
        <f t="shared" si="69"/>
        <v>AU$75</v>
      </c>
      <c r="AV79" s="203" t="str">
        <f t="shared" si="69"/>
        <v>AV$75</v>
      </c>
      <c r="AW79" s="203" t="str">
        <f t="shared" si="69"/>
        <v>AW$75</v>
      </c>
      <c r="AX79" s="203" t="str">
        <f t="shared" si="69"/>
        <v>AX$75</v>
      </c>
      <c r="AY79" s="203" t="str">
        <f t="shared" ref="AY79:CD79" si="70">ADDRESS(ROW(AY75),COLUMN(AY75),2)</f>
        <v>AY$75</v>
      </c>
      <c r="AZ79" s="203" t="str">
        <f t="shared" si="70"/>
        <v>AZ$75</v>
      </c>
      <c r="BA79" s="203" t="str">
        <f t="shared" si="70"/>
        <v>BA$75</v>
      </c>
      <c r="BB79" s="203" t="str">
        <f t="shared" si="70"/>
        <v>BB$75</v>
      </c>
      <c r="BC79" s="203" t="str">
        <f t="shared" si="70"/>
        <v>BC$75</v>
      </c>
      <c r="BD79" s="203" t="str">
        <f t="shared" si="70"/>
        <v>BD$75</v>
      </c>
      <c r="BE79" s="203" t="str">
        <f t="shared" si="70"/>
        <v>BE$75</v>
      </c>
      <c r="BF79" s="203" t="str">
        <f t="shared" si="70"/>
        <v>BF$75</v>
      </c>
      <c r="BG79" s="203" t="str">
        <f t="shared" si="70"/>
        <v>BG$75</v>
      </c>
      <c r="BH79" s="203" t="str">
        <f t="shared" si="70"/>
        <v>BH$75</v>
      </c>
      <c r="BI79" s="203" t="str">
        <f t="shared" si="70"/>
        <v>BI$75</v>
      </c>
      <c r="BJ79" s="203" t="str">
        <f t="shared" si="70"/>
        <v>BJ$75</v>
      </c>
      <c r="BK79" s="203" t="str">
        <f t="shared" si="70"/>
        <v>BK$75</v>
      </c>
      <c r="BL79" s="203" t="str">
        <f t="shared" si="70"/>
        <v>BL$75</v>
      </c>
      <c r="BM79" s="203" t="str">
        <f t="shared" si="70"/>
        <v>BM$75</v>
      </c>
      <c r="BN79" s="203" t="str">
        <f t="shared" si="70"/>
        <v>BN$75</v>
      </c>
      <c r="BO79" s="203" t="str">
        <f t="shared" si="70"/>
        <v>BO$75</v>
      </c>
      <c r="BP79" s="203" t="str">
        <f t="shared" si="70"/>
        <v>BP$75</v>
      </c>
      <c r="BQ79" s="203" t="str">
        <f t="shared" si="70"/>
        <v>BQ$75</v>
      </c>
      <c r="BR79" s="203" t="str">
        <f t="shared" si="70"/>
        <v>BR$75</v>
      </c>
      <c r="BS79" s="203" t="str">
        <f t="shared" si="70"/>
        <v>BS$75</v>
      </c>
      <c r="BT79" s="203" t="str">
        <f t="shared" si="70"/>
        <v>BT$75</v>
      </c>
      <c r="BU79" s="203" t="str">
        <f t="shared" si="70"/>
        <v>BU$75</v>
      </c>
      <c r="BV79" s="203" t="str">
        <f t="shared" si="70"/>
        <v>BV$75</v>
      </c>
      <c r="BW79" s="203" t="str">
        <f t="shared" si="70"/>
        <v>BW$75</v>
      </c>
      <c r="BX79" s="203" t="str">
        <f t="shared" si="70"/>
        <v>BX$75</v>
      </c>
      <c r="BY79" s="203" t="str">
        <f t="shared" si="70"/>
        <v>BY$75</v>
      </c>
      <c r="BZ79" s="203" t="str">
        <f t="shared" si="70"/>
        <v>BZ$75</v>
      </c>
      <c r="CA79" s="203" t="str">
        <f t="shared" si="70"/>
        <v>CA$75</v>
      </c>
      <c r="CB79" s="203" t="str">
        <f t="shared" si="70"/>
        <v>CB$75</v>
      </c>
      <c r="CC79" s="203" t="str">
        <f t="shared" si="70"/>
        <v>CC$75</v>
      </c>
      <c r="CD79" s="203" t="str">
        <f t="shared" si="70"/>
        <v>CD$75</v>
      </c>
      <c r="CE79" s="203" t="str">
        <f t="shared" ref="CE79:CL79" si="71">ADDRESS(ROW(CE75),COLUMN(CE75),2)</f>
        <v>CE$75</v>
      </c>
      <c r="CF79" s="203" t="str">
        <f t="shared" si="71"/>
        <v>CF$75</v>
      </c>
      <c r="CG79" s="203" t="str">
        <f t="shared" si="71"/>
        <v>CG$75</v>
      </c>
      <c r="CH79" s="203" t="str">
        <f t="shared" si="71"/>
        <v>CH$75</v>
      </c>
      <c r="CI79" s="203" t="str">
        <f t="shared" si="71"/>
        <v>CI$75</v>
      </c>
      <c r="CJ79" s="203" t="str">
        <f t="shared" si="71"/>
        <v>CJ$75</v>
      </c>
      <c r="CK79" s="203" t="str">
        <f t="shared" si="71"/>
        <v>CK$75</v>
      </c>
      <c r="CL79" s="203" t="str">
        <f t="shared" si="71"/>
        <v>CL$75</v>
      </c>
      <c r="CN79" s="73"/>
      <c r="CO79" s="203" t="str">
        <f t="shared" ref="CO79:DK79" si="72">ADDRESS(ROW(CO75),COLUMN(CO75),2)</f>
        <v>CO$75</v>
      </c>
      <c r="CP79" s="203" t="str">
        <f t="shared" si="72"/>
        <v>CP$75</v>
      </c>
      <c r="CQ79" s="203" t="str">
        <f t="shared" si="72"/>
        <v>CQ$75</v>
      </c>
      <c r="CR79" s="203" t="str">
        <f t="shared" si="72"/>
        <v>CR$75</v>
      </c>
      <c r="CS79" s="203" t="str">
        <f t="shared" si="72"/>
        <v>CS$75</v>
      </c>
      <c r="CT79" s="203" t="str">
        <f t="shared" si="72"/>
        <v>CT$75</v>
      </c>
      <c r="CU79" s="203" t="str">
        <f t="shared" si="72"/>
        <v>CU$75</v>
      </c>
      <c r="CV79" s="203" t="str">
        <f t="shared" si="72"/>
        <v>CV$75</v>
      </c>
      <c r="CW79" s="203" t="str">
        <f t="shared" si="72"/>
        <v>CW$75</v>
      </c>
      <c r="CX79" s="203" t="str">
        <f t="shared" si="72"/>
        <v>CX$75</v>
      </c>
      <c r="CY79" s="203" t="str">
        <f t="shared" si="72"/>
        <v>CY$75</v>
      </c>
      <c r="CZ79" s="203" t="str">
        <f t="shared" si="72"/>
        <v>CZ$75</v>
      </c>
      <c r="DA79" s="203" t="str">
        <f t="shared" si="72"/>
        <v>DA$75</v>
      </c>
      <c r="DB79" s="203" t="str">
        <f t="shared" si="72"/>
        <v>DB$75</v>
      </c>
      <c r="DC79" s="203" t="str">
        <f t="shared" si="72"/>
        <v>DC$75</v>
      </c>
      <c r="DD79" s="203" t="str">
        <f t="shared" si="72"/>
        <v>DD$75</v>
      </c>
      <c r="DE79" s="203" t="str">
        <f t="shared" si="72"/>
        <v>DE$75</v>
      </c>
      <c r="DF79" s="203" t="str">
        <f t="shared" si="72"/>
        <v>DF$75</v>
      </c>
      <c r="DG79" s="203" t="str">
        <f t="shared" si="72"/>
        <v>DG$75</v>
      </c>
      <c r="DH79" s="203" t="str">
        <f t="shared" si="72"/>
        <v>DH$75</v>
      </c>
      <c r="DI79" s="203" t="str">
        <f t="shared" si="72"/>
        <v>DI$75</v>
      </c>
      <c r="DJ79" s="203" t="str">
        <f t="shared" si="72"/>
        <v>DJ$75</v>
      </c>
      <c r="DK79" s="203" t="str">
        <f t="shared" si="72"/>
        <v>DK$75</v>
      </c>
      <c r="DL79" s="203" t="str">
        <f t="shared" ref="DL79" si="73">ADDRESS(ROW(DL75),COLUMN(DL75),2)</f>
        <v>DL$75</v>
      </c>
    </row>
    <row r="80" spans="1:116" x14ac:dyDescent="0.4">
      <c r="B80" t="s">
        <v>332</v>
      </c>
      <c r="D80" t="s">
        <v>455</v>
      </c>
      <c r="E80" s="8" t="str">
        <f t="shared" si="68"/>
        <v>80 LVOL-EV</v>
      </c>
      <c r="G80" s="8" t="s">
        <v>488</v>
      </c>
      <c r="H80" s="12"/>
      <c r="I80" s="60"/>
      <c r="J80" s="60"/>
      <c r="K80" s="15"/>
      <c r="L80" s="15"/>
      <c r="M80" s="15"/>
      <c r="N80" s="15"/>
      <c r="O80" s="15"/>
      <c r="P80" s="15"/>
      <c r="R80" s="15"/>
      <c r="S80" s="76"/>
      <c r="T80" s="76"/>
      <c r="U80" s="76"/>
      <c r="V80" s="76"/>
      <c r="W80" s="76"/>
      <c r="X80" s="76"/>
      <c r="Y80" s="76"/>
      <c r="Z80" s="76"/>
      <c r="AA80" s="76"/>
      <c r="AB80" s="76"/>
      <c r="AC80" s="76"/>
      <c r="AD80" s="76"/>
      <c r="AE80" s="76"/>
      <c r="AF80" s="76"/>
      <c r="AG80" s="76"/>
      <c r="AH80" s="76"/>
      <c r="AI80" s="76"/>
      <c r="AJ80" s="76"/>
      <c r="AK80" s="76"/>
      <c r="AL80" s="76"/>
      <c r="AM80" s="76"/>
      <c r="AN80" s="76"/>
      <c r="AO80" s="76"/>
      <c r="AP80" s="76"/>
      <c r="AQ80" s="76"/>
      <c r="AR80" s="76"/>
      <c r="AS80" s="76"/>
      <c r="AT80" s="76"/>
      <c r="AU80" s="76"/>
      <c r="AV80" s="76"/>
      <c r="AW80" s="76"/>
      <c r="AX80" s="76"/>
      <c r="AY80" s="76"/>
      <c r="AZ80" s="76"/>
      <c r="BA80" s="76"/>
      <c r="BB80" s="76"/>
      <c r="BC80" s="76"/>
      <c r="BD80" s="76"/>
      <c r="BE80" s="76"/>
      <c r="BF80" s="76"/>
      <c r="BG80" s="76"/>
      <c r="BH80" s="76"/>
      <c r="BI80" s="76"/>
      <c r="BJ80" s="76"/>
      <c r="BK80" s="76"/>
      <c r="BL80" s="76"/>
      <c r="BM80" s="76"/>
      <c r="BN80" s="76"/>
      <c r="BO80" s="76"/>
      <c r="BP80" s="76"/>
      <c r="BQ80" s="76"/>
      <c r="BR80" s="76"/>
      <c r="BS80" s="76"/>
      <c r="BT80" s="76"/>
      <c r="BU80" s="76"/>
      <c r="BV80" s="76"/>
      <c r="BW80" s="76"/>
      <c r="BX80" s="76"/>
      <c r="BY80" s="76"/>
      <c r="BZ80" s="76"/>
      <c r="CA80" s="76"/>
      <c r="CB80" s="76"/>
      <c r="CC80" s="76"/>
      <c r="CD80" s="76"/>
      <c r="CE80" s="76"/>
      <c r="CF80" s="76"/>
      <c r="CG80" s="76"/>
      <c r="CH80" s="76"/>
      <c r="CI80" s="76"/>
      <c r="CJ80" s="76"/>
      <c r="CK80" s="76"/>
      <c r="CL80" s="76"/>
      <c r="CN80" s="60"/>
      <c r="CO80" s="76"/>
      <c r="CP80" s="76"/>
      <c r="CQ80" s="76"/>
      <c r="CR80" s="76"/>
      <c r="CS80" s="76"/>
      <c r="CT80" s="76"/>
      <c r="CU80" s="76"/>
      <c r="CV80" s="76"/>
      <c r="CW80" s="76"/>
      <c r="CX80" s="76"/>
      <c r="CY80" s="76"/>
      <c r="CZ80" s="76"/>
      <c r="DA80" s="76"/>
      <c r="DB80" s="76"/>
      <c r="DC80" s="76"/>
      <c r="DD80" s="76"/>
      <c r="DE80" s="76"/>
      <c r="DF80" s="76"/>
      <c r="DG80" s="76"/>
      <c r="DH80" s="76"/>
      <c r="DI80" s="76"/>
      <c r="DJ80" s="76"/>
      <c r="DK80" s="76"/>
      <c r="DL80" s="76"/>
    </row>
    <row r="81" spans="1:116" x14ac:dyDescent="0.4">
      <c r="B81" t="s">
        <v>332</v>
      </c>
      <c r="D81" t="s">
        <v>455</v>
      </c>
      <c r="E81" s="8" t="str">
        <f t="shared" si="68"/>
        <v>81 LVOL-EV</v>
      </c>
      <c r="G81" s="8" t="s">
        <v>494</v>
      </c>
      <c r="H81" s="12"/>
      <c r="I81" s="60"/>
      <c r="J81" s="60"/>
      <c r="K81" s="15"/>
      <c r="L81" s="15"/>
      <c r="M81" s="15"/>
      <c r="N81" s="15"/>
      <c r="O81" s="15"/>
      <c r="P81" s="15"/>
      <c r="R81" s="15"/>
      <c r="S81" s="76"/>
      <c r="T81" s="76"/>
      <c r="U81" s="76"/>
      <c r="V81" s="76"/>
      <c r="W81" s="76"/>
      <c r="X81" s="76"/>
      <c r="Y81" s="76"/>
      <c r="Z81" s="76"/>
      <c r="AA81" s="76"/>
      <c r="AB81" s="76"/>
      <c r="AC81" s="76"/>
      <c r="AD81" s="76"/>
      <c r="AE81" s="76"/>
      <c r="AF81" s="76"/>
      <c r="AG81" s="76"/>
      <c r="AH81" s="76"/>
      <c r="AI81" s="76"/>
      <c r="AJ81" s="76"/>
      <c r="AK81" s="76"/>
      <c r="AL81" s="76"/>
      <c r="AM81" s="76"/>
      <c r="AN81" s="76"/>
      <c r="AO81" s="76"/>
      <c r="AP81" s="76"/>
      <c r="AQ81" s="76"/>
      <c r="AR81" s="76"/>
      <c r="AS81" s="76"/>
      <c r="AT81" s="76"/>
      <c r="AU81" s="76"/>
      <c r="AV81" s="76"/>
      <c r="AW81" s="76"/>
      <c r="AX81" s="76"/>
      <c r="AY81" s="76"/>
      <c r="AZ81" s="76"/>
      <c r="BA81" s="76"/>
      <c r="BB81" s="76"/>
      <c r="BC81" s="76"/>
      <c r="BD81" s="76"/>
      <c r="BE81" s="76"/>
      <c r="BF81" s="76"/>
      <c r="BG81" s="76"/>
      <c r="BH81" s="76"/>
      <c r="BI81" s="76"/>
      <c r="BJ81" s="76"/>
      <c r="BK81" s="76"/>
      <c r="BL81" s="76"/>
      <c r="BM81" s="76"/>
      <c r="BN81" s="76"/>
      <c r="BO81" s="76"/>
      <c r="BP81" s="76"/>
      <c r="BQ81" s="76"/>
      <c r="BR81" s="76"/>
      <c r="BS81" s="76"/>
      <c r="BT81" s="76"/>
      <c r="BU81" s="76"/>
      <c r="BV81" s="76"/>
      <c r="BW81" s="76"/>
      <c r="BX81" s="76"/>
      <c r="BY81" s="76"/>
      <c r="BZ81" s="76"/>
      <c r="CA81" s="76"/>
      <c r="CB81" s="76"/>
      <c r="CC81" s="76"/>
      <c r="CD81" s="76"/>
      <c r="CE81" s="76"/>
      <c r="CF81" s="76"/>
      <c r="CG81" s="76"/>
      <c r="CH81" s="76"/>
      <c r="CI81" s="76"/>
      <c r="CJ81" s="76"/>
      <c r="CK81" s="76"/>
      <c r="CL81" s="76"/>
      <c r="CN81" s="60"/>
      <c r="CO81" s="76"/>
      <c r="CP81" s="76"/>
      <c r="CQ81" s="76"/>
      <c r="CR81" s="76"/>
      <c r="CS81" s="76"/>
      <c r="CT81" s="76"/>
      <c r="CU81" s="76"/>
      <c r="CV81" s="76"/>
      <c r="CW81" s="76"/>
      <c r="CX81" s="76"/>
      <c r="CY81" s="76"/>
      <c r="CZ81" s="76"/>
      <c r="DA81" s="76"/>
      <c r="DB81" s="76"/>
      <c r="DC81" s="76"/>
      <c r="DD81" s="76"/>
      <c r="DE81" s="76"/>
      <c r="DF81" s="76"/>
      <c r="DG81" s="76"/>
      <c r="DH81" s="76"/>
      <c r="DI81" s="76"/>
      <c r="DJ81" s="76"/>
      <c r="DK81" s="76"/>
      <c r="DL81" s="76"/>
    </row>
    <row r="82" spans="1:116" x14ac:dyDescent="0.4">
      <c r="B82" t="s">
        <v>332</v>
      </c>
      <c r="D82" t="s">
        <v>455</v>
      </c>
      <c r="E82" s="8" t="str">
        <f t="shared" si="68"/>
        <v>82 LVOL-EV</v>
      </c>
      <c r="G82" s="8" t="s">
        <v>463</v>
      </c>
      <c r="H82" s="12"/>
      <c r="I82" s="60"/>
      <c r="J82" s="60"/>
      <c r="K82" s="15"/>
      <c r="L82" s="15"/>
      <c r="M82" s="15"/>
      <c r="N82" s="15"/>
      <c r="O82" s="15"/>
      <c r="P82" s="15"/>
      <c r="R82" s="15"/>
      <c r="S82" s="76"/>
      <c r="T82" s="76"/>
      <c r="U82" s="76"/>
      <c r="V82" s="76"/>
      <c r="W82" s="76"/>
      <c r="X82" s="76"/>
      <c r="Y82" s="76"/>
      <c r="Z82" s="76"/>
      <c r="AA82" s="76"/>
      <c r="AB82" s="76"/>
      <c r="AC82" s="76"/>
      <c r="AD82" s="76"/>
      <c r="AE82" s="76"/>
      <c r="AF82" s="76"/>
      <c r="AG82" s="76"/>
      <c r="AH82" s="76"/>
      <c r="AI82" s="76"/>
      <c r="AJ82" s="76"/>
      <c r="AK82" s="76"/>
      <c r="AL82" s="76"/>
      <c r="AM82" s="76"/>
      <c r="AN82" s="76"/>
      <c r="AO82" s="76"/>
      <c r="AP82" s="76"/>
      <c r="AQ82" s="76"/>
      <c r="AR82" s="76"/>
      <c r="AS82" s="76"/>
      <c r="AT82" s="76"/>
      <c r="AU82" s="76"/>
      <c r="AV82" s="76"/>
      <c r="AW82" s="76"/>
      <c r="AX82" s="76"/>
      <c r="AY82" s="76"/>
      <c r="AZ82" s="76"/>
      <c r="BA82" s="76"/>
      <c r="BB82" s="76"/>
      <c r="BC82" s="76"/>
      <c r="BD82" s="76"/>
      <c r="BE82" s="76"/>
      <c r="BF82" s="76"/>
      <c r="BG82" s="76"/>
      <c r="BH82" s="76"/>
      <c r="BI82" s="76"/>
      <c r="BJ82" s="76"/>
      <c r="BK82" s="76"/>
      <c r="BL82" s="76"/>
      <c r="BM82" s="76"/>
      <c r="BN82" s="76"/>
      <c r="BO82" s="76"/>
      <c r="BP82" s="76"/>
      <c r="BQ82" s="76"/>
      <c r="BR82" s="76"/>
      <c r="BS82" s="76"/>
      <c r="BT82" s="76"/>
      <c r="BU82" s="76"/>
      <c r="BV82" s="76"/>
      <c r="BW82" s="76"/>
      <c r="BX82" s="76"/>
      <c r="BY82" s="76"/>
      <c r="BZ82" s="76"/>
      <c r="CA82" s="76"/>
      <c r="CB82" s="76"/>
      <c r="CC82" s="76"/>
      <c r="CD82" s="76"/>
      <c r="CE82" s="76"/>
      <c r="CF82" s="76"/>
      <c r="CG82" s="76"/>
      <c r="CH82" s="76"/>
      <c r="CI82" s="76"/>
      <c r="CJ82" s="76"/>
      <c r="CK82" s="76"/>
      <c r="CL82" s="76"/>
      <c r="CN82" s="60"/>
      <c r="CO82" s="76"/>
      <c r="CP82" s="76"/>
      <c r="CQ82" s="76"/>
      <c r="CR82" s="76"/>
      <c r="CS82" s="76"/>
      <c r="CT82" s="76"/>
      <c r="CU82" s="76"/>
      <c r="CV82" s="76"/>
      <c r="CW82" s="76"/>
      <c r="CX82" s="76"/>
      <c r="CY82" s="76"/>
      <c r="CZ82" s="76"/>
      <c r="DA82" s="76"/>
      <c r="DB82" s="76"/>
      <c r="DC82" s="76"/>
      <c r="DD82" s="76"/>
      <c r="DE82" s="76"/>
      <c r="DF82" s="76"/>
      <c r="DG82" s="76"/>
      <c r="DH82" s="76"/>
      <c r="DI82" s="76"/>
      <c r="DJ82" s="76"/>
      <c r="DK82" s="76"/>
      <c r="DL82" s="76"/>
    </row>
    <row r="83" spans="1:116" x14ac:dyDescent="0.4">
      <c r="B83" t="s">
        <v>332</v>
      </c>
      <c r="D83" t="s">
        <v>455</v>
      </c>
      <c r="E83" s="8" t="str">
        <f t="shared" si="67"/>
        <v>83 LVOL-EV</v>
      </c>
      <c r="G83" s="8" t="s">
        <v>464</v>
      </c>
      <c r="H83" s="12"/>
      <c r="I83" s="60"/>
      <c r="J83" s="60"/>
      <c r="K83" s="15"/>
      <c r="L83" s="15"/>
      <c r="M83" s="15"/>
      <c r="N83" s="15"/>
      <c r="O83" s="15"/>
      <c r="P83" s="15"/>
      <c r="R83" s="15"/>
      <c r="S83" s="76"/>
      <c r="T83" s="76"/>
      <c r="U83" s="76"/>
      <c r="V83" s="76"/>
      <c r="W83" s="76"/>
      <c r="X83" s="76"/>
      <c r="Y83" s="76"/>
      <c r="Z83" s="76"/>
      <c r="AA83" s="76"/>
      <c r="AB83" s="76"/>
      <c r="AC83" s="76"/>
      <c r="AD83" s="76"/>
      <c r="AE83" s="76"/>
      <c r="AF83" s="76"/>
      <c r="AG83" s="76"/>
      <c r="AH83" s="76"/>
      <c r="AI83" s="76"/>
      <c r="AJ83" s="76"/>
      <c r="AK83" s="76"/>
      <c r="AL83" s="76"/>
      <c r="AM83" s="76"/>
      <c r="AN83" s="76"/>
      <c r="AO83" s="76"/>
      <c r="AP83" s="76"/>
      <c r="AQ83" s="76"/>
      <c r="AR83" s="76"/>
      <c r="AS83" s="76"/>
      <c r="AT83" s="76"/>
      <c r="AU83" s="76"/>
      <c r="AV83" s="76"/>
      <c r="AW83" s="76"/>
      <c r="AX83" s="76"/>
      <c r="AY83" s="76"/>
      <c r="AZ83" s="76"/>
      <c r="BA83" s="76"/>
      <c r="BB83" s="76"/>
      <c r="BC83" s="76"/>
      <c r="BD83" s="76"/>
      <c r="BE83" s="76"/>
      <c r="BF83" s="76"/>
      <c r="BG83" s="76"/>
      <c r="BH83" s="76"/>
      <c r="BI83" s="76"/>
      <c r="BJ83" s="76"/>
      <c r="BK83" s="76"/>
      <c r="BL83" s="76"/>
      <c r="BM83" s="76"/>
      <c r="BN83" s="76"/>
      <c r="BO83" s="76"/>
      <c r="BP83" s="76"/>
      <c r="BQ83" s="76"/>
      <c r="BR83" s="76"/>
      <c r="BS83" s="76"/>
      <c r="BT83" s="76"/>
      <c r="BU83" s="76"/>
      <c r="BV83" s="76"/>
      <c r="BW83" s="76"/>
      <c r="BX83" s="76"/>
      <c r="BY83" s="76"/>
      <c r="BZ83" s="76"/>
      <c r="CA83" s="76"/>
      <c r="CB83" s="76"/>
      <c r="CC83" s="76"/>
      <c r="CD83" s="76"/>
      <c r="CE83" s="76"/>
      <c r="CF83" s="76"/>
      <c r="CG83" s="76"/>
      <c r="CH83" s="76"/>
      <c r="CI83" s="76"/>
      <c r="CJ83" s="76"/>
      <c r="CK83" s="76"/>
      <c r="CL83" s="76"/>
      <c r="CN83" s="60"/>
      <c r="CO83" s="76"/>
      <c r="CP83" s="76"/>
      <c r="CQ83" s="76"/>
      <c r="CR83" s="76"/>
      <c r="CS83" s="76"/>
      <c r="CT83" s="76"/>
      <c r="CU83" s="76"/>
      <c r="CV83" s="76"/>
      <c r="CW83" s="76"/>
      <c r="CX83" s="76"/>
      <c r="CY83" s="76"/>
      <c r="CZ83" s="76"/>
      <c r="DA83" s="76"/>
      <c r="DB83" s="76"/>
      <c r="DC83" s="76"/>
      <c r="DD83" s="76"/>
      <c r="DE83" s="76"/>
      <c r="DF83" s="76"/>
      <c r="DG83" s="76"/>
      <c r="DH83" s="76"/>
      <c r="DI83" s="76"/>
      <c r="DJ83" s="76"/>
      <c r="DK83" s="76"/>
      <c r="DL83" s="76"/>
    </row>
    <row r="84" spans="1:116" x14ac:dyDescent="0.4">
      <c r="A84" s="174"/>
      <c r="E84" s="8"/>
      <c r="G84" s="185" t="s">
        <v>459</v>
      </c>
      <c r="H84" s="186"/>
      <c r="I84" s="187"/>
      <c r="J84" s="187"/>
      <c r="K84" s="188"/>
      <c r="L84" s="188"/>
      <c r="M84" s="188"/>
      <c r="N84" s="188"/>
      <c r="O84" s="188"/>
      <c r="P84" s="188"/>
      <c r="R84" s="189"/>
      <c r="S84" s="190"/>
      <c r="T84" s="190"/>
      <c r="U84" s="190"/>
      <c r="V84" s="190"/>
      <c r="W84" s="190"/>
      <c r="X84" s="190"/>
      <c r="Y84" s="190"/>
      <c r="Z84" s="190"/>
      <c r="AA84" s="190"/>
      <c r="AB84" s="190"/>
      <c r="AC84" s="190"/>
      <c r="AD84" s="190"/>
      <c r="AE84" s="190"/>
      <c r="AF84" s="190"/>
      <c r="AG84" s="190"/>
      <c r="AH84" s="190"/>
      <c r="AI84" s="190"/>
      <c r="AJ84" s="190"/>
      <c r="AK84" s="190"/>
      <c r="AL84" s="190"/>
      <c r="AM84" s="190"/>
      <c r="AN84" s="190"/>
      <c r="AO84" s="190"/>
      <c r="AP84" s="190"/>
      <c r="AQ84" s="190"/>
      <c r="AR84" s="190"/>
      <c r="AS84" s="190"/>
      <c r="AT84" s="190"/>
      <c r="AU84" s="190"/>
      <c r="AV84" s="190"/>
      <c r="AW84" s="190"/>
      <c r="AX84" s="190"/>
      <c r="AY84" s="190"/>
      <c r="AZ84" s="190"/>
      <c r="BA84" s="190"/>
      <c r="BB84" s="190"/>
      <c r="BC84" s="190"/>
      <c r="BD84" s="190"/>
      <c r="BE84" s="190"/>
      <c r="BF84" s="190"/>
      <c r="BG84" s="190"/>
      <c r="BH84" s="190"/>
      <c r="BI84" s="190"/>
      <c r="BJ84" s="190"/>
      <c r="BK84" s="190"/>
      <c r="BL84" s="190"/>
      <c r="BM84" s="190"/>
      <c r="BN84" s="190"/>
      <c r="BO84" s="190"/>
      <c r="BP84" s="190"/>
      <c r="BQ84" s="190"/>
      <c r="BR84" s="190"/>
      <c r="BS84" s="190"/>
      <c r="BT84" s="190"/>
      <c r="BU84" s="190"/>
      <c r="BV84" s="190"/>
      <c r="BW84" s="190"/>
      <c r="BX84" s="190"/>
      <c r="BY84" s="190"/>
      <c r="BZ84" s="190"/>
      <c r="CA84" s="190"/>
      <c r="CB84" s="190"/>
      <c r="CC84" s="190"/>
      <c r="CD84" s="190"/>
      <c r="CE84" s="190"/>
      <c r="CF84" s="190"/>
      <c r="CG84" s="190"/>
      <c r="CH84" s="190"/>
      <c r="CI84" s="190"/>
      <c r="CJ84" s="190"/>
      <c r="CK84" s="190"/>
      <c r="CL84" s="190"/>
      <c r="CN84" s="187"/>
      <c r="CO84" s="190"/>
      <c r="CP84" s="190"/>
      <c r="CQ84" s="190"/>
      <c r="CR84" s="190"/>
      <c r="CS84" s="190"/>
      <c r="CT84" s="190"/>
      <c r="CU84" s="190"/>
      <c r="CV84" s="190"/>
      <c r="CW84" s="190"/>
      <c r="CX84" s="190"/>
      <c r="CY84" s="190"/>
      <c r="CZ84" s="190"/>
      <c r="DA84" s="190"/>
      <c r="DB84" s="190"/>
      <c r="DC84" s="190"/>
      <c r="DD84" s="190"/>
      <c r="DE84" s="190"/>
      <c r="DF84" s="190"/>
      <c r="DG84" s="190"/>
      <c r="DH84" s="190"/>
      <c r="DI84" s="190"/>
      <c r="DJ84" s="190"/>
      <c r="DK84" s="190"/>
      <c r="DL84" s="190"/>
    </row>
    <row r="85" spans="1:116" x14ac:dyDescent="0.4">
      <c r="A85" s="174"/>
      <c r="E85" s="8"/>
      <c r="G85" s="185" t="s">
        <v>456</v>
      </c>
      <c r="H85" s="186"/>
      <c r="I85" s="187"/>
      <c r="J85" s="187"/>
      <c r="K85" s="188"/>
      <c r="L85" s="188"/>
      <c r="M85" s="188"/>
      <c r="N85" s="188"/>
      <c r="O85" s="188"/>
      <c r="P85" s="188"/>
      <c r="R85" s="189"/>
      <c r="S85" s="190"/>
      <c r="T85" s="190"/>
      <c r="U85" s="190"/>
      <c r="V85" s="190"/>
      <c r="W85" s="190"/>
      <c r="X85" s="190"/>
      <c r="Y85" s="190"/>
      <c r="Z85" s="190"/>
      <c r="AA85" s="190"/>
      <c r="AB85" s="190"/>
      <c r="AC85" s="190"/>
      <c r="AD85" s="190"/>
      <c r="AE85" s="190"/>
      <c r="AF85" s="190"/>
      <c r="AG85" s="190"/>
      <c r="AH85" s="190"/>
      <c r="AI85" s="190"/>
      <c r="AJ85" s="190"/>
      <c r="AK85" s="190"/>
      <c r="AL85" s="190"/>
      <c r="AM85" s="190"/>
      <c r="AN85" s="190"/>
      <c r="AO85" s="190"/>
      <c r="AP85" s="190"/>
      <c r="AQ85" s="190"/>
      <c r="AR85" s="190"/>
      <c r="AS85" s="190"/>
      <c r="AT85" s="190"/>
      <c r="AU85" s="190"/>
      <c r="AV85" s="190"/>
      <c r="AW85" s="190"/>
      <c r="AX85" s="190"/>
      <c r="AY85" s="190"/>
      <c r="AZ85" s="190"/>
      <c r="BA85" s="190"/>
      <c r="BB85" s="190"/>
      <c r="BC85" s="190"/>
      <c r="BD85" s="190"/>
      <c r="BE85" s="190"/>
      <c r="BF85" s="190"/>
      <c r="BG85" s="190"/>
      <c r="BH85" s="190"/>
      <c r="BI85" s="190"/>
      <c r="BJ85" s="190"/>
      <c r="BK85" s="190"/>
      <c r="BL85" s="190"/>
      <c r="BM85" s="190"/>
      <c r="BN85" s="190"/>
      <c r="BO85" s="190"/>
      <c r="BP85" s="190"/>
      <c r="BQ85" s="190"/>
      <c r="BR85" s="190"/>
      <c r="BS85" s="190"/>
      <c r="BT85" s="190"/>
      <c r="BU85" s="190"/>
      <c r="BV85" s="190"/>
      <c r="BW85" s="190"/>
      <c r="BX85" s="190"/>
      <c r="BY85" s="190"/>
      <c r="BZ85" s="190"/>
      <c r="CA85" s="190"/>
      <c r="CB85" s="190"/>
      <c r="CC85" s="190"/>
      <c r="CD85" s="190"/>
      <c r="CE85" s="190"/>
      <c r="CF85" s="190"/>
      <c r="CG85" s="190"/>
      <c r="CH85" s="190"/>
      <c r="CI85" s="190"/>
      <c r="CJ85" s="190"/>
      <c r="CK85" s="190"/>
      <c r="CL85" s="190"/>
      <c r="CN85" s="187"/>
      <c r="CO85" s="190"/>
      <c r="CP85" s="190"/>
      <c r="CQ85" s="190"/>
      <c r="CR85" s="190"/>
      <c r="CS85" s="190"/>
      <c r="CT85" s="190"/>
      <c r="CU85" s="190"/>
      <c r="CV85" s="190"/>
      <c r="CW85" s="190"/>
      <c r="CX85" s="190"/>
      <c r="CY85" s="190"/>
      <c r="CZ85" s="190"/>
      <c r="DA85" s="190"/>
      <c r="DB85" s="190"/>
      <c r="DC85" s="190"/>
      <c r="DD85" s="190"/>
      <c r="DE85" s="190"/>
      <c r="DF85" s="190"/>
      <c r="DG85" s="190"/>
      <c r="DH85" s="190"/>
      <c r="DI85" s="190"/>
      <c r="DJ85" s="190"/>
      <c r="DK85" s="190"/>
      <c r="DL85" s="190"/>
    </row>
    <row r="86" spans="1:116" x14ac:dyDescent="0.4">
      <c r="E86" s="8"/>
      <c r="G86" s="171"/>
      <c r="H86" s="31"/>
      <c r="I86" s="73"/>
      <c r="J86" s="73"/>
      <c r="K86" s="39"/>
      <c r="L86" s="39"/>
      <c r="M86" s="39"/>
      <c r="N86" s="39"/>
      <c r="O86" s="39"/>
      <c r="P86" s="39"/>
      <c r="R86" s="38"/>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76"/>
      <c r="AS86" s="76"/>
      <c r="AT86" s="76"/>
      <c r="AU86" s="76"/>
      <c r="AV86" s="76"/>
      <c r="AW86" s="76"/>
      <c r="AX86" s="76"/>
      <c r="AY86" s="76"/>
      <c r="AZ86" s="76"/>
      <c r="BA86" s="76"/>
      <c r="BB86" s="76"/>
      <c r="BC86" s="76"/>
      <c r="BD86" s="76"/>
      <c r="BE86" s="76"/>
      <c r="BF86" s="76"/>
      <c r="BG86" s="76"/>
      <c r="BH86" s="76"/>
      <c r="BI86" s="76"/>
      <c r="BJ86" s="76"/>
      <c r="BK86" s="76"/>
      <c r="BL86" s="76"/>
      <c r="BM86" s="76"/>
      <c r="BN86" s="76"/>
      <c r="BO86" s="76"/>
      <c r="BP86" s="76"/>
      <c r="BQ86" s="76"/>
      <c r="BR86" s="76"/>
      <c r="BS86" s="76"/>
      <c r="BT86" s="76"/>
      <c r="BU86" s="76"/>
      <c r="BV86" s="76"/>
      <c r="BW86" s="76"/>
      <c r="BX86" s="76"/>
      <c r="BY86" s="76"/>
      <c r="BZ86" s="76"/>
      <c r="CA86" s="76"/>
      <c r="CB86" s="76"/>
      <c r="CC86" s="76"/>
      <c r="CD86" s="76"/>
      <c r="CE86" s="76"/>
      <c r="CF86" s="76"/>
      <c r="CG86" s="76"/>
      <c r="CH86" s="76"/>
      <c r="CI86" s="76"/>
      <c r="CJ86" s="76"/>
      <c r="CK86" s="76"/>
      <c r="CL86" s="76"/>
      <c r="CN86" s="73"/>
      <c r="CO86" s="76"/>
      <c r="CP86" s="76"/>
      <c r="CQ86" s="76"/>
      <c r="CR86" s="76"/>
      <c r="CS86" s="76"/>
      <c r="CT86" s="76"/>
      <c r="CU86" s="76"/>
      <c r="CV86" s="76"/>
      <c r="CW86" s="76"/>
      <c r="CX86" s="76"/>
      <c r="CY86" s="76"/>
      <c r="CZ86" s="76"/>
      <c r="DA86" s="76"/>
      <c r="DB86" s="76"/>
      <c r="DC86" s="76"/>
      <c r="DD86" s="76"/>
      <c r="DE86" s="76"/>
      <c r="DF86" s="76"/>
      <c r="DG86" s="76"/>
      <c r="DH86" s="76"/>
      <c r="DI86" s="76"/>
      <c r="DJ86" s="76"/>
      <c r="DK86" s="76"/>
      <c r="DL86" s="76"/>
    </row>
    <row r="87" spans="1:116" x14ac:dyDescent="0.4">
      <c r="A87" s="31" t="s">
        <v>218</v>
      </c>
      <c r="B87" s="31" t="s">
        <v>243</v>
      </c>
      <c r="C87" s="31"/>
      <c r="D87" t="s">
        <v>324</v>
      </c>
      <c r="E87" s="8" t="str">
        <f t="shared" ref="E87:E101" si="74">ROW()&amp;" "&amp;D87</f>
        <v>87 VOLLIST-EV</v>
      </c>
      <c r="F87" t="s">
        <v>326</v>
      </c>
      <c r="G87" s="66" t="s">
        <v>325</v>
      </c>
      <c r="H87" s="22"/>
      <c r="I87" s="299"/>
      <c r="J87" s="299"/>
      <c r="K87" s="22"/>
      <c r="L87" s="22"/>
      <c r="M87" s="22"/>
      <c r="N87" s="22"/>
      <c r="O87" s="22"/>
      <c r="P87" s="22"/>
      <c r="R87" s="66"/>
      <c r="S87" s="66"/>
      <c r="T87" s="66"/>
      <c r="U87" s="66"/>
      <c r="V87" s="66"/>
      <c r="W87" s="66"/>
      <c r="X87" s="66"/>
      <c r="Y87" s="66"/>
      <c r="Z87" s="66"/>
      <c r="AA87" s="66"/>
      <c r="AB87" s="66"/>
      <c r="AC87" s="66"/>
      <c r="AD87" s="66"/>
      <c r="AE87" s="66"/>
      <c r="AF87" s="66"/>
      <c r="AG87" s="66"/>
      <c r="AH87" s="66"/>
      <c r="AI87" s="66"/>
      <c r="AJ87" s="66"/>
      <c r="AK87" s="66"/>
      <c r="AL87" s="66"/>
      <c r="AM87" s="66"/>
      <c r="AN87" s="66"/>
      <c r="AO87" s="66"/>
      <c r="AP87" s="66"/>
      <c r="AQ87" s="66"/>
      <c r="AR87" s="66"/>
      <c r="AS87" s="66"/>
      <c r="AT87" s="66"/>
      <c r="AU87" s="66"/>
      <c r="AV87" s="66"/>
      <c r="AW87" s="66"/>
      <c r="AX87" s="66"/>
      <c r="AY87" s="66"/>
      <c r="AZ87" s="66"/>
      <c r="BA87" s="66"/>
      <c r="BB87" s="66"/>
      <c r="BC87" s="66"/>
      <c r="BD87" s="66"/>
      <c r="BE87" s="66"/>
      <c r="BF87" s="66"/>
      <c r="BG87" s="66"/>
      <c r="BH87" s="66"/>
      <c r="BI87" s="66"/>
      <c r="BJ87" s="66"/>
      <c r="BK87" s="66"/>
      <c r="BL87" s="66"/>
      <c r="BM87" s="66"/>
      <c r="BN87" s="66"/>
      <c r="BO87" s="66"/>
      <c r="BP87" s="66"/>
      <c r="BQ87" s="66"/>
      <c r="BR87" s="66"/>
      <c r="BS87" s="66"/>
      <c r="BT87" s="66"/>
      <c r="BU87" s="66"/>
      <c r="BV87" s="66"/>
      <c r="BW87" s="66"/>
      <c r="BX87" s="66"/>
      <c r="BY87" s="66"/>
      <c r="BZ87" s="66"/>
      <c r="CA87" s="66"/>
      <c r="CB87" s="66"/>
      <c r="CC87" s="66"/>
      <c r="CD87" s="66"/>
      <c r="CE87" s="66"/>
      <c r="CF87" s="66"/>
      <c r="CG87" s="66"/>
      <c r="CH87" s="66"/>
      <c r="CI87" s="66"/>
      <c r="CJ87" s="66"/>
      <c r="CK87" s="66"/>
      <c r="CL87" s="66"/>
      <c r="CN87" s="299"/>
      <c r="CO87" s="40"/>
      <c r="CP87" s="40"/>
      <c r="CQ87" s="40"/>
      <c r="CR87" s="40"/>
      <c r="CS87" s="40"/>
      <c r="CT87" s="40"/>
      <c r="CU87" s="40"/>
      <c r="CV87" s="40"/>
      <c r="CW87" s="40"/>
      <c r="CX87" s="40"/>
      <c r="CY87" s="40"/>
      <c r="CZ87" s="40"/>
      <c r="DA87" s="40"/>
      <c r="DB87" s="40"/>
      <c r="DC87" s="40"/>
      <c r="DD87" s="40"/>
      <c r="DE87" s="40"/>
      <c r="DF87" s="40"/>
      <c r="DG87" s="40"/>
      <c r="DH87" s="40"/>
      <c r="DI87" s="40"/>
      <c r="DJ87" s="40"/>
      <c r="DK87" s="40"/>
      <c r="DL87" s="40"/>
    </row>
    <row r="88" spans="1:116" x14ac:dyDescent="0.4">
      <c r="A88" s="31"/>
      <c r="B88" t="str">
        <f t="shared" ref="B88:B93" si="75">E88</f>
        <v>88 VOLLIST-EV</v>
      </c>
      <c r="D88" t="s">
        <v>324</v>
      </c>
      <c r="E88" s="8" t="str">
        <f t="shared" si="74"/>
        <v>88 VOLLIST-EV</v>
      </c>
      <c r="G88" s="95" t="str">
        <f ca="1">G93&amp;":"</f>
        <v># of assets:</v>
      </c>
      <c r="H88" s="31"/>
      <c r="I88" s="73"/>
      <c r="J88" s="73"/>
      <c r="K88" s="31"/>
      <c r="L88" s="31"/>
      <c r="M88" s="31"/>
      <c r="N88" s="31"/>
      <c r="O88" s="31"/>
      <c r="P88" s="31"/>
      <c r="R88" s="67"/>
      <c r="S88" s="67"/>
      <c r="T88" s="67"/>
      <c r="U88" s="67"/>
      <c r="V88" s="67"/>
      <c r="W88" s="67"/>
      <c r="X88" s="67"/>
      <c r="Y88" s="67"/>
      <c r="Z88" s="67"/>
      <c r="AA88" s="67"/>
      <c r="AB88" s="67"/>
      <c r="AC88" s="67"/>
      <c r="AD88" s="67"/>
      <c r="AE88" s="67"/>
      <c r="AF88" s="67"/>
      <c r="AG88" s="67"/>
      <c r="AH88" s="67"/>
      <c r="AI88" s="67"/>
      <c r="AJ88" s="67"/>
      <c r="AK88" s="67"/>
      <c r="AL88" s="67"/>
      <c r="AM88" s="67"/>
      <c r="AN88" s="67"/>
      <c r="AO88" s="67"/>
      <c r="AP88" s="67"/>
      <c r="AQ88" s="67"/>
      <c r="AR88" s="67"/>
      <c r="AS88" s="67"/>
      <c r="AT88" s="67"/>
      <c r="AU88" s="67"/>
      <c r="AV88" s="67"/>
      <c r="AW88" s="67"/>
      <c r="AX88" s="67"/>
      <c r="AY88" s="67"/>
      <c r="AZ88" s="67"/>
      <c r="BA88" s="67"/>
      <c r="BB88" s="67"/>
      <c r="BC88" s="67"/>
      <c r="BD88" s="67"/>
      <c r="BE88" s="67"/>
      <c r="BF88" s="67"/>
      <c r="BG88" s="67"/>
      <c r="BH88" s="67"/>
      <c r="BI88" s="67"/>
      <c r="BJ88" s="67"/>
      <c r="BK88" s="67"/>
      <c r="BL88" s="67"/>
      <c r="BM88" s="67"/>
      <c r="BN88" s="67"/>
      <c r="BO88" s="67"/>
      <c r="BP88" s="67"/>
      <c r="BQ88" s="67"/>
      <c r="BR88" s="67"/>
      <c r="BS88" s="67"/>
      <c r="BT88" s="67"/>
      <c r="BU88" s="67"/>
      <c r="BV88" s="67"/>
      <c r="BW88" s="67"/>
      <c r="BX88" s="67"/>
      <c r="BY88" s="67"/>
      <c r="BZ88" s="67"/>
      <c r="CA88" s="67"/>
      <c r="CB88" s="67"/>
      <c r="CC88" s="67"/>
      <c r="CD88" s="67"/>
      <c r="CE88" s="67"/>
      <c r="CF88" s="67"/>
      <c r="CG88" s="67"/>
      <c r="CH88" s="67"/>
      <c r="CI88" s="67"/>
      <c r="CJ88" s="67"/>
      <c r="CK88" s="67"/>
      <c r="CL88" s="67"/>
      <c r="CN88" s="73"/>
      <c r="CO88" s="67"/>
      <c r="CP88" s="67"/>
      <c r="CQ88" s="67"/>
      <c r="CR88" s="67"/>
      <c r="CS88" s="67"/>
      <c r="CT88" s="67"/>
      <c r="CU88" s="67"/>
      <c r="CV88" s="67"/>
      <c r="CW88" s="67"/>
      <c r="CX88" s="67"/>
      <c r="CY88" s="67"/>
      <c r="CZ88" s="67"/>
      <c r="DA88" s="67"/>
      <c r="DB88" s="67"/>
      <c r="DC88" s="67"/>
      <c r="DD88" s="67"/>
      <c r="DE88" s="67"/>
      <c r="DF88" s="67"/>
      <c r="DG88" s="67"/>
      <c r="DH88" s="67"/>
      <c r="DI88" s="67"/>
      <c r="DJ88" s="67"/>
      <c r="DK88" s="67"/>
      <c r="DL88" s="67"/>
    </row>
    <row r="89" spans="1:116" x14ac:dyDescent="0.4">
      <c r="A89" s="31"/>
      <c r="B89" t="str">
        <f t="shared" si="75"/>
        <v>89 VOLLIST-EV</v>
      </c>
      <c r="D89" t="s">
        <v>324</v>
      </c>
      <c r="E89" s="8" t="str">
        <f t="shared" si="74"/>
        <v>89 VOLLIST-EV</v>
      </c>
      <c r="G89" s="141" t="s">
        <v>320</v>
      </c>
      <c r="H89" s="31"/>
      <c r="I89" s="73"/>
      <c r="J89" s="73"/>
      <c r="K89" s="17">
        <v>100000</v>
      </c>
      <c r="L89" s="17">
        <v>200000</v>
      </c>
      <c r="M89" s="17">
        <v>400000</v>
      </c>
      <c r="N89" s="17">
        <v>800000</v>
      </c>
      <c r="O89" s="17">
        <v>1600000</v>
      </c>
      <c r="P89" s="17">
        <v>3200000</v>
      </c>
      <c r="R89" s="15"/>
      <c r="S89" s="15" cm="1">
        <f t="array" ref="S89">INDEX($K:$P,ROW(),MATCH(S$3,$K$2:$P$2,0))/12</f>
        <v>8333.3333333333339</v>
      </c>
      <c r="T89" s="15" cm="1">
        <f t="array" ref="T89">INDEX($K:$P,ROW(),MATCH(T$3,$K$2:$P$2,0))/12</f>
        <v>8333.3333333333339</v>
      </c>
      <c r="U89" s="15" cm="1">
        <f t="array" ref="U89">INDEX($K:$P,ROW(),MATCH(U$3,$K$2:$P$2,0))/12</f>
        <v>8333.3333333333339</v>
      </c>
      <c r="V89" s="15" cm="1">
        <f t="array" ref="V89">INDEX($K:$P,ROW(),MATCH(V$3,$K$2:$P$2,0))/12</f>
        <v>8333.3333333333339</v>
      </c>
      <c r="W89" s="15" cm="1">
        <f t="array" ref="W89">INDEX($K:$P,ROW(),MATCH(W$3,$K$2:$P$2,0))/12</f>
        <v>8333.3333333333339</v>
      </c>
      <c r="X89" s="15" cm="1">
        <f t="array" ref="X89">INDEX($K:$P,ROW(),MATCH(X$3,$K$2:$P$2,0))/12</f>
        <v>8333.3333333333339</v>
      </c>
      <c r="Y89" s="15" cm="1">
        <f t="array" ref="Y89">INDEX($K:$P,ROW(),MATCH(Y$3,$K$2:$P$2,0))/12</f>
        <v>8333.3333333333339</v>
      </c>
      <c r="Z89" s="15" cm="1">
        <f t="array" ref="Z89">INDEX($K:$P,ROW(),MATCH(Z$3,$K$2:$P$2,0))/12</f>
        <v>8333.3333333333339</v>
      </c>
      <c r="AA89" s="15" cm="1">
        <f t="array" ref="AA89">INDEX($K:$P,ROW(),MATCH(AA$3,$K$2:$P$2,0))/12</f>
        <v>8333.3333333333339</v>
      </c>
      <c r="AB89" s="15" cm="1">
        <f t="array" ref="AB89">INDEX($K:$P,ROW(),MATCH(AB$3,$K$2:$P$2,0))/12</f>
        <v>8333.3333333333339</v>
      </c>
      <c r="AC89" s="15" cm="1">
        <f t="array" ref="AC89">INDEX($K:$P,ROW(),MATCH(AC$3,$K$2:$P$2,0))/12</f>
        <v>8333.3333333333339</v>
      </c>
      <c r="AD89" s="15" cm="1">
        <f t="array" ref="AD89">INDEX($K:$P,ROW(),MATCH(AD$3,$K$2:$P$2,0))/12</f>
        <v>8333.3333333333339</v>
      </c>
      <c r="AE89" s="15" cm="1">
        <f t="array" ref="AE89">INDEX($K:$P,ROW(),MATCH(AE$3,$K$2:$P$2,0))/12</f>
        <v>16666.666666666668</v>
      </c>
      <c r="AF89" s="15" cm="1">
        <f t="array" ref="AF89">INDEX($K:$P,ROW(),MATCH(AF$3,$K$2:$P$2,0))/12</f>
        <v>16666.666666666668</v>
      </c>
      <c r="AG89" s="15" cm="1">
        <f t="array" ref="AG89">INDEX($K:$P,ROW(),MATCH(AG$3,$K$2:$P$2,0))/12</f>
        <v>16666.666666666668</v>
      </c>
      <c r="AH89" s="15" cm="1">
        <f t="array" ref="AH89">INDEX($K:$P,ROW(),MATCH(AH$3,$K$2:$P$2,0))/12</f>
        <v>16666.666666666668</v>
      </c>
      <c r="AI89" s="15" cm="1">
        <f t="array" ref="AI89">INDEX($K:$P,ROW(),MATCH(AI$3,$K$2:$P$2,0))/12</f>
        <v>16666.666666666668</v>
      </c>
      <c r="AJ89" s="15" cm="1">
        <f t="array" ref="AJ89">INDEX($K:$P,ROW(),MATCH(AJ$3,$K$2:$P$2,0))/12</f>
        <v>16666.666666666668</v>
      </c>
      <c r="AK89" s="15" cm="1">
        <f t="array" ref="AK89">INDEX($K:$P,ROW(),MATCH(AK$3,$K$2:$P$2,0))/12</f>
        <v>16666.666666666668</v>
      </c>
      <c r="AL89" s="15" cm="1">
        <f t="array" ref="AL89">INDEX($K:$P,ROW(),MATCH(AL$3,$K$2:$P$2,0))/12</f>
        <v>16666.666666666668</v>
      </c>
      <c r="AM89" s="15" cm="1">
        <f t="array" ref="AM89">INDEX($K:$P,ROW(),MATCH(AM$3,$K$2:$P$2,0))/12</f>
        <v>16666.666666666668</v>
      </c>
      <c r="AN89" s="15" cm="1">
        <f t="array" ref="AN89">INDEX($K:$P,ROW(),MATCH(AN$3,$K$2:$P$2,0))/12</f>
        <v>16666.666666666668</v>
      </c>
      <c r="AO89" s="15" cm="1">
        <f t="array" ref="AO89">INDEX($K:$P,ROW(),MATCH(AO$3,$K$2:$P$2,0))/12</f>
        <v>16666.666666666668</v>
      </c>
      <c r="AP89" s="15" cm="1">
        <f t="array" ref="AP89">INDEX($K:$P,ROW(),MATCH(AP$3,$K$2:$P$2,0))/12</f>
        <v>16666.666666666668</v>
      </c>
      <c r="AQ89" s="15" cm="1">
        <f t="array" ref="AQ89">INDEX($K:$P,ROW(),MATCH(AQ$3,$K$2:$P$2,0))/12</f>
        <v>33333.333333333336</v>
      </c>
      <c r="AR89" s="15" cm="1">
        <f t="array" ref="AR89">INDEX($K:$P,ROW(),MATCH(AR$3,$K$2:$P$2,0))/12</f>
        <v>33333.333333333336</v>
      </c>
      <c r="AS89" s="15" cm="1">
        <f t="array" ref="AS89">INDEX($K:$P,ROW(),MATCH(AS$3,$K$2:$P$2,0))/12</f>
        <v>33333.333333333336</v>
      </c>
      <c r="AT89" s="15" cm="1">
        <f t="array" ref="AT89">INDEX($K:$P,ROW(),MATCH(AT$3,$K$2:$P$2,0))/12</f>
        <v>33333.333333333336</v>
      </c>
      <c r="AU89" s="15" cm="1">
        <f t="array" ref="AU89">INDEX($K:$P,ROW(),MATCH(AU$3,$K$2:$P$2,0))/12</f>
        <v>33333.333333333336</v>
      </c>
      <c r="AV89" s="15" cm="1">
        <f t="array" ref="AV89">INDEX($K:$P,ROW(),MATCH(AV$3,$K$2:$P$2,0))/12</f>
        <v>33333.333333333336</v>
      </c>
      <c r="AW89" s="15" cm="1">
        <f t="array" ref="AW89">INDEX($K:$P,ROW(),MATCH(AW$3,$K$2:$P$2,0))/12</f>
        <v>33333.333333333336</v>
      </c>
      <c r="AX89" s="15" cm="1">
        <f t="array" ref="AX89">INDEX($K:$P,ROW(),MATCH(AX$3,$K$2:$P$2,0))/12</f>
        <v>33333.333333333336</v>
      </c>
      <c r="AY89" s="15" cm="1">
        <f t="array" ref="AY89">INDEX($K:$P,ROW(),MATCH(AY$3,$K$2:$P$2,0))/12</f>
        <v>33333.333333333336</v>
      </c>
      <c r="AZ89" s="15" cm="1">
        <f t="array" ref="AZ89">INDEX($K:$P,ROW(),MATCH(AZ$3,$K$2:$P$2,0))/12</f>
        <v>33333.333333333336</v>
      </c>
      <c r="BA89" s="15" cm="1">
        <f t="array" ref="BA89">INDEX($K:$P,ROW(),MATCH(BA$3,$K$2:$P$2,0))/12</f>
        <v>33333.333333333336</v>
      </c>
      <c r="BB89" s="15" cm="1">
        <f t="array" ref="BB89">INDEX($K:$P,ROW(),MATCH(BB$3,$K$2:$P$2,0))/12</f>
        <v>33333.333333333336</v>
      </c>
      <c r="BC89" s="15" cm="1">
        <f t="array" ref="BC89">INDEX($K:$P,ROW(),MATCH(BC$3,$K$2:$P$2,0))/12</f>
        <v>66666.666666666672</v>
      </c>
      <c r="BD89" s="15" cm="1">
        <f t="array" ref="BD89">INDEX($K:$P,ROW(),MATCH(BD$3,$K$2:$P$2,0))/12</f>
        <v>66666.666666666672</v>
      </c>
      <c r="BE89" s="15" cm="1">
        <f t="array" ref="BE89">INDEX($K:$P,ROW(),MATCH(BE$3,$K$2:$P$2,0))/12</f>
        <v>66666.666666666672</v>
      </c>
      <c r="BF89" s="15" cm="1">
        <f t="array" ref="BF89">INDEX($K:$P,ROW(),MATCH(BF$3,$K$2:$P$2,0))/12</f>
        <v>66666.666666666672</v>
      </c>
      <c r="BG89" s="15" cm="1">
        <f t="array" ref="BG89">INDEX($K:$P,ROW(),MATCH(BG$3,$K$2:$P$2,0))/12</f>
        <v>66666.666666666672</v>
      </c>
      <c r="BH89" s="15" cm="1">
        <f t="array" ref="BH89">INDEX($K:$P,ROW(),MATCH(BH$3,$K$2:$P$2,0))/12</f>
        <v>66666.666666666672</v>
      </c>
      <c r="BI89" s="15" cm="1">
        <f t="array" ref="BI89">INDEX($K:$P,ROW(),MATCH(BI$3,$K$2:$P$2,0))/12</f>
        <v>66666.666666666672</v>
      </c>
      <c r="BJ89" s="15" cm="1">
        <f t="array" ref="BJ89">INDEX($K:$P,ROW(),MATCH(BJ$3,$K$2:$P$2,0))/12</f>
        <v>66666.666666666672</v>
      </c>
      <c r="BK89" s="15" cm="1">
        <f t="array" ref="BK89">INDEX($K:$P,ROW(),MATCH(BK$3,$K$2:$P$2,0))/12</f>
        <v>66666.666666666672</v>
      </c>
      <c r="BL89" s="15" cm="1">
        <f t="array" ref="BL89">INDEX($K:$P,ROW(),MATCH(BL$3,$K$2:$P$2,0))/12</f>
        <v>66666.666666666672</v>
      </c>
      <c r="BM89" s="15" cm="1">
        <f t="array" ref="BM89">INDEX($K:$P,ROW(),MATCH(BM$3,$K$2:$P$2,0))/12</f>
        <v>66666.666666666672</v>
      </c>
      <c r="BN89" s="15" cm="1">
        <f t="array" ref="BN89">INDEX($K:$P,ROW(),MATCH(BN$3,$K$2:$P$2,0))/12</f>
        <v>66666.666666666672</v>
      </c>
      <c r="BO89" s="15" cm="1">
        <f t="array" ref="BO89">INDEX($K:$P,ROW(),MATCH(BO$3,$K$2:$P$2,0))/12</f>
        <v>133333.33333333334</v>
      </c>
      <c r="BP89" s="15" cm="1">
        <f t="array" ref="BP89">INDEX($K:$P,ROW(),MATCH(BP$3,$K$2:$P$2,0))/12</f>
        <v>133333.33333333334</v>
      </c>
      <c r="BQ89" s="15" cm="1">
        <f t="array" ref="BQ89">INDEX($K:$P,ROW(),MATCH(BQ$3,$K$2:$P$2,0))/12</f>
        <v>133333.33333333334</v>
      </c>
      <c r="BR89" s="15" cm="1">
        <f t="array" ref="BR89">INDEX($K:$P,ROW(),MATCH(BR$3,$K$2:$P$2,0))/12</f>
        <v>133333.33333333334</v>
      </c>
      <c r="BS89" s="15" cm="1">
        <f t="array" ref="BS89">INDEX($K:$P,ROW(),MATCH(BS$3,$K$2:$P$2,0))/12</f>
        <v>133333.33333333334</v>
      </c>
      <c r="BT89" s="15" cm="1">
        <f t="array" ref="BT89">INDEX($K:$P,ROW(),MATCH(BT$3,$K$2:$P$2,0))/12</f>
        <v>133333.33333333334</v>
      </c>
      <c r="BU89" s="15" cm="1">
        <f t="array" ref="BU89">INDEX($K:$P,ROW(),MATCH(BU$3,$K$2:$P$2,0))/12</f>
        <v>133333.33333333334</v>
      </c>
      <c r="BV89" s="15" cm="1">
        <f t="array" ref="BV89">INDEX($K:$P,ROW(),MATCH(BV$3,$K$2:$P$2,0))/12</f>
        <v>133333.33333333334</v>
      </c>
      <c r="BW89" s="15" cm="1">
        <f t="array" ref="BW89">INDEX($K:$P,ROW(),MATCH(BW$3,$K$2:$P$2,0))/12</f>
        <v>133333.33333333334</v>
      </c>
      <c r="BX89" s="15" cm="1">
        <f t="array" ref="BX89">INDEX($K:$P,ROW(),MATCH(BX$3,$K$2:$P$2,0))/12</f>
        <v>133333.33333333334</v>
      </c>
      <c r="BY89" s="15" cm="1">
        <f t="array" ref="BY89">INDEX($K:$P,ROW(),MATCH(BY$3,$K$2:$P$2,0))/12</f>
        <v>133333.33333333334</v>
      </c>
      <c r="BZ89" s="15" cm="1">
        <f t="array" ref="BZ89">INDEX($K:$P,ROW(),MATCH(BZ$3,$K$2:$P$2,0))/12</f>
        <v>133333.33333333334</v>
      </c>
      <c r="CA89" s="15" cm="1">
        <f t="array" ref="CA89">INDEX($K:$P,ROW(),MATCH(CA$3,$K$2:$P$2,0))/12</f>
        <v>266666.66666666669</v>
      </c>
      <c r="CB89" s="15" cm="1">
        <f t="array" ref="CB89">INDEX($K:$P,ROW(),MATCH(CB$3,$K$2:$P$2,0))/12</f>
        <v>266666.66666666669</v>
      </c>
      <c r="CC89" s="15" cm="1">
        <f t="array" ref="CC89">INDEX($K:$P,ROW(),MATCH(CC$3,$K$2:$P$2,0))/12</f>
        <v>266666.66666666669</v>
      </c>
      <c r="CD89" s="15" cm="1">
        <f t="array" ref="CD89">INDEX($K:$P,ROW(),MATCH(CD$3,$K$2:$P$2,0))/12</f>
        <v>266666.66666666669</v>
      </c>
      <c r="CE89" s="15" cm="1">
        <f t="array" ref="CE89">INDEX($K:$P,ROW(),MATCH(CE$3,$K$2:$P$2,0))/12</f>
        <v>266666.66666666669</v>
      </c>
      <c r="CF89" s="15" cm="1">
        <f t="array" ref="CF89">INDEX($K:$P,ROW(),MATCH(CF$3,$K$2:$P$2,0))/12</f>
        <v>266666.66666666669</v>
      </c>
      <c r="CG89" s="15" cm="1">
        <f t="array" ref="CG89">INDEX($K:$P,ROW(),MATCH(CG$3,$K$2:$P$2,0))/12</f>
        <v>266666.66666666669</v>
      </c>
      <c r="CH89" s="15" cm="1">
        <f t="array" ref="CH89">INDEX($K:$P,ROW(),MATCH(CH$3,$K$2:$P$2,0))/12</f>
        <v>266666.66666666669</v>
      </c>
      <c r="CI89" s="15" cm="1">
        <f t="array" ref="CI89">INDEX($K:$P,ROW(),MATCH(CI$3,$K$2:$P$2,0))/12</f>
        <v>266666.66666666669</v>
      </c>
      <c r="CJ89" s="15" cm="1">
        <f t="array" ref="CJ89">INDEX($K:$P,ROW(),MATCH(CJ$3,$K$2:$P$2,0))/12</f>
        <v>266666.66666666669</v>
      </c>
      <c r="CK89" s="15" cm="1">
        <f t="array" ref="CK89">INDEX($K:$P,ROW(),MATCH(CK$3,$K$2:$P$2,0))/12</f>
        <v>266666.66666666669</v>
      </c>
      <c r="CL89" s="15" cm="1">
        <f t="array" ref="CL89">INDEX($K:$P,ROW(),MATCH(CL$3,$K$2:$P$2,0))/12</f>
        <v>266666.66666666669</v>
      </c>
      <c r="CN89" s="73"/>
      <c r="CO89" s="15" t="e" cm="1">
        <f t="array" ref="CO89">INDEX($K:$P,ROW(),MATCH(CO$3,$K$2:$P$2,0))/CO$5</f>
        <v>#N/A</v>
      </c>
      <c r="CP89" s="15" t="e" cm="1">
        <f t="array" ref="CP89">INDEX($K:$P,ROW(),MATCH(CP$3,$K$2:$P$2,0))/CP$5</f>
        <v>#N/A</v>
      </c>
      <c r="CQ89" s="15" t="e" cm="1">
        <f t="array" ref="CQ89">INDEX($K:$P,ROW(),MATCH(CQ$3,$K$2:$P$2,0))/CQ$5</f>
        <v>#N/A</v>
      </c>
      <c r="CR89" s="15" t="e" cm="1">
        <f t="array" ref="CR89">INDEX($K:$P,ROW(),MATCH(CR$3,$K$2:$P$2,0))/CR$5</f>
        <v>#N/A</v>
      </c>
      <c r="CS89" s="15" t="e" cm="1">
        <f t="array" ref="CS89">INDEX($K:$P,ROW(),MATCH(CS$3,$K$2:$P$2,0))/CS$5</f>
        <v>#N/A</v>
      </c>
      <c r="CT89" s="15" t="e" cm="1">
        <f t="array" ref="CT89">INDEX($K:$P,ROW(),MATCH(CT$3,$K$2:$P$2,0))/CT$5</f>
        <v>#N/A</v>
      </c>
      <c r="CU89" s="15" t="e" cm="1">
        <f t="array" ref="CU89">INDEX($K:$P,ROW(),MATCH(CU$3,$K$2:$P$2,0))/CU$5</f>
        <v>#N/A</v>
      </c>
      <c r="CV89" s="15" t="e" cm="1">
        <f t="array" ref="CV89">INDEX($K:$P,ROW(),MATCH(CV$3,$K$2:$P$2,0))/CV$5</f>
        <v>#N/A</v>
      </c>
      <c r="CW89" s="15" t="e" cm="1">
        <f t="array" ref="CW89">INDEX($K:$P,ROW(),MATCH(CW$3,$K$2:$P$2,0))/CW$5</f>
        <v>#N/A</v>
      </c>
      <c r="CX89" s="15" t="e" cm="1">
        <f t="array" ref="CX89">INDEX($K:$P,ROW(),MATCH(CX$3,$K$2:$P$2,0))/CX$5</f>
        <v>#N/A</v>
      </c>
      <c r="CY89" s="15" t="e" cm="1">
        <f t="array" ref="CY89">INDEX($K:$P,ROW(),MATCH(CY$3,$K$2:$P$2,0))/CL$5</f>
        <v>#N/A</v>
      </c>
      <c r="CZ89" s="15" t="e" cm="1">
        <f t="array" ref="CZ89">INDEX($K:$P,ROW(),MATCH(CZ$3,$K$2:$P$2,0))/CZ$5</f>
        <v>#N/A</v>
      </c>
      <c r="DA89" s="15" t="e" cm="1">
        <f t="array" ref="DA89">INDEX($K:$P,ROW(),MATCH(DA$3,$K$2:$P$2,0))/DA$5</f>
        <v>#N/A</v>
      </c>
      <c r="DB89" s="15" t="e" cm="1">
        <f t="array" ref="DB89">INDEX($K:$P,ROW(),MATCH(DB$3,$K$2:$P$2,0))/DB$5</f>
        <v>#N/A</v>
      </c>
      <c r="DC89" s="15" t="e" cm="1">
        <f t="array" ref="DC89">INDEX($K:$P,ROW(),MATCH(DC$3,$K$2:$P$2,0))/DC$5</f>
        <v>#N/A</v>
      </c>
      <c r="DD89" s="15" t="e" cm="1">
        <f t="array" ref="DD89">INDEX($K:$P,ROW(),MATCH(DD$3,$K$2:$P$2,0))/DD$5</f>
        <v>#N/A</v>
      </c>
      <c r="DE89" s="15" t="e" cm="1">
        <f t="array" ref="DE89">INDEX($K:$P,ROW(),MATCH(DE$3,$K$2:$P$2,0))/DE$5</f>
        <v>#N/A</v>
      </c>
      <c r="DF89" s="15" t="e" cm="1">
        <f t="array" ref="DF89">INDEX($K:$P,ROW(),MATCH(DF$3,$K$2:$P$2,0))/DF$5</f>
        <v>#N/A</v>
      </c>
      <c r="DG89" s="15" t="e" cm="1">
        <f t="array" ref="DG89">INDEX($K:$P,ROW(),MATCH(DG$3,$K$2:$P$2,0))/DG$5</f>
        <v>#N/A</v>
      </c>
      <c r="DH89" s="15" t="e" cm="1">
        <f t="array" ref="DH89">INDEX($K:$P,ROW(),MATCH(DH$3,$K$2:$P$2,0))/DH$5</f>
        <v>#N/A</v>
      </c>
      <c r="DI89" s="15" t="e" cm="1">
        <f t="array" ref="DI89">INDEX($K:$P,ROW(),MATCH(DI$3,$K$2:$P$2,0))/DI$5</f>
        <v>#N/A</v>
      </c>
      <c r="DJ89" s="15" t="e" cm="1">
        <f t="array" ref="DJ89">INDEX($K:$P,ROW(),MATCH(DJ$3,$K$2:$P$2,0))/DJ$5</f>
        <v>#N/A</v>
      </c>
      <c r="DK89" s="15" t="e" cm="1">
        <f t="array" ref="DK89">INDEX($K:$P,ROW(),MATCH(DK$3,$K$2:$P$2,0))/DK$5</f>
        <v>#N/A</v>
      </c>
      <c r="DL89" s="15" t="e" cm="1">
        <f t="array" ref="DL89">INDEX($K:$P,ROW(),MATCH(DL$3,$K$2:$P$2,0))/DL$5</f>
        <v>#N/A</v>
      </c>
    </row>
    <row r="90" spans="1:116" x14ac:dyDescent="0.4">
      <c r="A90" s="31"/>
      <c r="B90" t="str">
        <f t="shared" si="75"/>
        <v>90 VOLLIST-EV</v>
      </c>
      <c r="D90" t="s">
        <v>324</v>
      </c>
      <c r="E90" s="8" t="str">
        <f t="shared" si="74"/>
        <v>90 VOLLIST-EV</v>
      </c>
      <c r="G90" s="141" t="s">
        <v>321</v>
      </c>
      <c r="H90" s="31"/>
      <c r="I90" s="73"/>
      <c r="J90" s="73"/>
      <c r="K90" s="17">
        <v>100000</v>
      </c>
      <c r="L90" s="17">
        <v>200000</v>
      </c>
      <c r="M90" s="17">
        <v>400000</v>
      </c>
      <c r="N90" s="17">
        <v>800000</v>
      </c>
      <c r="O90" s="17">
        <v>1600000</v>
      </c>
      <c r="P90" s="17">
        <v>3200000</v>
      </c>
      <c r="R90" s="15"/>
      <c r="S90" s="15" cm="1">
        <f t="array" ref="S90">INDEX($K:$P,ROW(),MATCH(S$3,$K$2:$P$2,0))/12</f>
        <v>8333.3333333333339</v>
      </c>
      <c r="T90" s="15" cm="1">
        <f t="array" ref="T90">INDEX($K:$P,ROW(),MATCH(T$3,$K$2:$P$2,0))/12</f>
        <v>8333.3333333333339</v>
      </c>
      <c r="U90" s="15" cm="1">
        <f t="array" ref="U90">INDEX($K:$P,ROW(),MATCH(U$3,$K$2:$P$2,0))/12</f>
        <v>8333.3333333333339</v>
      </c>
      <c r="V90" s="15" cm="1">
        <f t="array" ref="V90">INDEX($K:$P,ROW(),MATCH(V$3,$K$2:$P$2,0))/12</f>
        <v>8333.3333333333339</v>
      </c>
      <c r="W90" s="15" cm="1">
        <f t="array" ref="W90">INDEX($K:$P,ROW(),MATCH(W$3,$K$2:$P$2,0))/12</f>
        <v>8333.3333333333339</v>
      </c>
      <c r="X90" s="15" cm="1">
        <f t="array" ref="X90">INDEX($K:$P,ROW(),MATCH(X$3,$K$2:$P$2,0))/12</f>
        <v>8333.3333333333339</v>
      </c>
      <c r="Y90" s="15" cm="1">
        <f t="array" ref="Y90">INDEX($K:$P,ROW(),MATCH(Y$3,$K$2:$P$2,0))/12</f>
        <v>8333.3333333333339</v>
      </c>
      <c r="Z90" s="15" cm="1">
        <f t="array" ref="Z90">INDEX($K:$P,ROW(),MATCH(Z$3,$K$2:$P$2,0))/12</f>
        <v>8333.3333333333339</v>
      </c>
      <c r="AA90" s="15" cm="1">
        <f t="array" ref="AA90">INDEX($K:$P,ROW(),MATCH(AA$3,$K$2:$P$2,0))/12</f>
        <v>8333.3333333333339</v>
      </c>
      <c r="AB90" s="15" cm="1">
        <f t="array" ref="AB90">INDEX($K:$P,ROW(),MATCH(AB$3,$K$2:$P$2,0))/12</f>
        <v>8333.3333333333339</v>
      </c>
      <c r="AC90" s="15" cm="1">
        <f t="array" ref="AC90">INDEX($K:$P,ROW(),MATCH(AC$3,$K$2:$P$2,0))/12</f>
        <v>8333.3333333333339</v>
      </c>
      <c r="AD90" s="15" cm="1">
        <f t="array" ref="AD90">INDEX($K:$P,ROW(),MATCH(AD$3,$K$2:$P$2,0))/12</f>
        <v>8333.3333333333339</v>
      </c>
      <c r="AE90" s="15" cm="1">
        <f t="array" ref="AE90">INDEX($K:$P,ROW(),MATCH(AE$3,$K$2:$P$2,0))/12</f>
        <v>16666.666666666668</v>
      </c>
      <c r="AF90" s="15" cm="1">
        <f t="array" ref="AF90">INDEX($K:$P,ROW(),MATCH(AF$3,$K$2:$P$2,0))/12</f>
        <v>16666.666666666668</v>
      </c>
      <c r="AG90" s="15" cm="1">
        <f t="array" ref="AG90">INDEX($K:$P,ROW(),MATCH(AG$3,$K$2:$P$2,0))/12</f>
        <v>16666.666666666668</v>
      </c>
      <c r="AH90" s="15" cm="1">
        <f t="array" ref="AH90">INDEX($K:$P,ROW(),MATCH(AH$3,$K$2:$P$2,0))/12</f>
        <v>16666.666666666668</v>
      </c>
      <c r="AI90" s="15" cm="1">
        <f t="array" ref="AI90">INDEX($K:$P,ROW(),MATCH(AI$3,$K$2:$P$2,0))/12</f>
        <v>16666.666666666668</v>
      </c>
      <c r="AJ90" s="15" cm="1">
        <f t="array" ref="AJ90">INDEX($K:$P,ROW(),MATCH(AJ$3,$K$2:$P$2,0))/12</f>
        <v>16666.666666666668</v>
      </c>
      <c r="AK90" s="15" cm="1">
        <f t="array" ref="AK90">INDEX($K:$P,ROW(),MATCH(AK$3,$K$2:$P$2,0))/12</f>
        <v>16666.666666666668</v>
      </c>
      <c r="AL90" s="15" cm="1">
        <f t="array" ref="AL90">INDEX($K:$P,ROW(),MATCH(AL$3,$K$2:$P$2,0))/12</f>
        <v>16666.666666666668</v>
      </c>
      <c r="AM90" s="15" cm="1">
        <f t="array" ref="AM90">INDEX($K:$P,ROW(),MATCH(AM$3,$K$2:$P$2,0))/12</f>
        <v>16666.666666666668</v>
      </c>
      <c r="AN90" s="15" cm="1">
        <f t="array" ref="AN90">INDEX($K:$P,ROW(),MATCH(AN$3,$K$2:$P$2,0))/12</f>
        <v>16666.666666666668</v>
      </c>
      <c r="AO90" s="15" cm="1">
        <f t="array" ref="AO90">INDEX($K:$P,ROW(),MATCH(AO$3,$K$2:$P$2,0))/12</f>
        <v>16666.666666666668</v>
      </c>
      <c r="AP90" s="15" cm="1">
        <f t="array" ref="AP90">INDEX($K:$P,ROW(),MATCH(AP$3,$K$2:$P$2,0))/12</f>
        <v>16666.666666666668</v>
      </c>
      <c r="AQ90" s="15" cm="1">
        <f t="array" ref="AQ90">INDEX($K:$P,ROW(),MATCH(AQ$3,$K$2:$P$2,0))/12</f>
        <v>33333.333333333336</v>
      </c>
      <c r="AR90" s="15" cm="1">
        <f t="array" ref="AR90">INDEX($K:$P,ROW(),MATCH(AR$3,$K$2:$P$2,0))/12</f>
        <v>33333.333333333336</v>
      </c>
      <c r="AS90" s="15" cm="1">
        <f t="array" ref="AS90">INDEX($K:$P,ROW(),MATCH(AS$3,$K$2:$P$2,0))/12</f>
        <v>33333.333333333336</v>
      </c>
      <c r="AT90" s="15" cm="1">
        <f t="array" ref="AT90">INDEX($K:$P,ROW(),MATCH(AT$3,$K$2:$P$2,0))/12</f>
        <v>33333.333333333336</v>
      </c>
      <c r="AU90" s="15" cm="1">
        <f t="array" ref="AU90">INDEX($K:$P,ROW(),MATCH(AU$3,$K$2:$P$2,0))/12</f>
        <v>33333.333333333336</v>
      </c>
      <c r="AV90" s="15" cm="1">
        <f t="array" ref="AV90">INDEX($K:$P,ROW(),MATCH(AV$3,$K$2:$P$2,0))/12</f>
        <v>33333.333333333336</v>
      </c>
      <c r="AW90" s="15" cm="1">
        <f t="array" ref="AW90">INDEX($K:$P,ROW(),MATCH(AW$3,$K$2:$P$2,0))/12</f>
        <v>33333.333333333336</v>
      </c>
      <c r="AX90" s="15" cm="1">
        <f t="array" ref="AX90">INDEX($K:$P,ROW(),MATCH(AX$3,$K$2:$P$2,0))/12</f>
        <v>33333.333333333336</v>
      </c>
      <c r="AY90" s="15" cm="1">
        <f t="array" ref="AY90">INDEX($K:$P,ROW(),MATCH(AY$3,$K$2:$P$2,0))/12</f>
        <v>33333.333333333336</v>
      </c>
      <c r="AZ90" s="15" cm="1">
        <f t="array" ref="AZ90">INDEX($K:$P,ROW(),MATCH(AZ$3,$K$2:$P$2,0))/12</f>
        <v>33333.333333333336</v>
      </c>
      <c r="BA90" s="15" cm="1">
        <f t="array" ref="BA90">INDEX($K:$P,ROW(),MATCH(BA$3,$K$2:$P$2,0))/12</f>
        <v>33333.333333333336</v>
      </c>
      <c r="BB90" s="15" cm="1">
        <f t="array" ref="BB90">INDEX($K:$P,ROW(),MATCH(BB$3,$K$2:$P$2,0))/12</f>
        <v>33333.333333333336</v>
      </c>
      <c r="BC90" s="15" cm="1">
        <f t="array" ref="BC90">INDEX($K:$P,ROW(),MATCH(BC$3,$K$2:$P$2,0))/12</f>
        <v>66666.666666666672</v>
      </c>
      <c r="BD90" s="15" cm="1">
        <f t="array" ref="BD90">INDEX($K:$P,ROW(),MATCH(BD$3,$K$2:$P$2,0))/12</f>
        <v>66666.666666666672</v>
      </c>
      <c r="BE90" s="15" cm="1">
        <f t="array" ref="BE90">INDEX($K:$P,ROW(),MATCH(BE$3,$K$2:$P$2,0))/12</f>
        <v>66666.666666666672</v>
      </c>
      <c r="BF90" s="15" cm="1">
        <f t="array" ref="BF90">INDEX($K:$P,ROW(),MATCH(BF$3,$K$2:$P$2,0))/12</f>
        <v>66666.666666666672</v>
      </c>
      <c r="BG90" s="15" cm="1">
        <f t="array" ref="BG90">INDEX($K:$P,ROW(),MATCH(BG$3,$K$2:$P$2,0))/12</f>
        <v>66666.666666666672</v>
      </c>
      <c r="BH90" s="15" cm="1">
        <f t="array" ref="BH90">INDEX($K:$P,ROW(),MATCH(BH$3,$K$2:$P$2,0))/12</f>
        <v>66666.666666666672</v>
      </c>
      <c r="BI90" s="15" cm="1">
        <f t="array" ref="BI90">INDEX($K:$P,ROW(),MATCH(BI$3,$K$2:$P$2,0))/12</f>
        <v>66666.666666666672</v>
      </c>
      <c r="BJ90" s="15" cm="1">
        <f t="array" ref="BJ90">INDEX($K:$P,ROW(),MATCH(BJ$3,$K$2:$P$2,0))/12</f>
        <v>66666.666666666672</v>
      </c>
      <c r="BK90" s="15" cm="1">
        <f t="array" ref="BK90">INDEX($K:$P,ROW(),MATCH(BK$3,$K$2:$P$2,0))/12</f>
        <v>66666.666666666672</v>
      </c>
      <c r="BL90" s="15" cm="1">
        <f t="array" ref="BL90">INDEX($K:$P,ROW(),MATCH(BL$3,$K$2:$P$2,0))/12</f>
        <v>66666.666666666672</v>
      </c>
      <c r="BM90" s="15" cm="1">
        <f t="array" ref="BM90">INDEX($K:$P,ROW(),MATCH(BM$3,$K$2:$P$2,0))/12</f>
        <v>66666.666666666672</v>
      </c>
      <c r="BN90" s="15" cm="1">
        <f t="array" ref="BN90">INDEX($K:$P,ROW(),MATCH(BN$3,$K$2:$P$2,0))/12</f>
        <v>66666.666666666672</v>
      </c>
      <c r="BO90" s="15" cm="1">
        <f t="array" ref="BO90">INDEX($K:$P,ROW(),MATCH(BO$3,$K$2:$P$2,0))/12</f>
        <v>133333.33333333334</v>
      </c>
      <c r="BP90" s="15" cm="1">
        <f t="array" ref="BP90">INDEX($K:$P,ROW(),MATCH(BP$3,$K$2:$P$2,0))/12</f>
        <v>133333.33333333334</v>
      </c>
      <c r="BQ90" s="15" cm="1">
        <f t="array" ref="BQ90">INDEX($K:$P,ROW(),MATCH(BQ$3,$K$2:$P$2,0))/12</f>
        <v>133333.33333333334</v>
      </c>
      <c r="BR90" s="15" cm="1">
        <f t="array" ref="BR90">INDEX($K:$P,ROW(),MATCH(BR$3,$K$2:$P$2,0))/12</f>
        <v>133333.33333333334</v>
      </c>
      <c r="BS90" s="15" cm="1">
        <f t="array" ref="BS90">INDEX($K:$P,ROW(),MATCH(BS$3,$K$2:$P$2,0))/12</f>
        <v>133333.33333333334</v>
      </c>
      <c r="BT90" s="15" cm="1">
        <f t="array" ref="BT90">INDEX($K:$P,ROW(),MATCH(BT$3,$K$2:$P$2,0))/12</f>
        <v>133333.33333333334</v>
      </c>
      <c r="BU90" s="15" cm="1">
        <f t="array" ref="BU90">INDEX($K:$P,ROW(),MATCH(BU$3,$K$2:$P$2,0))/12</f>
        <v>133333.33333333334</v>
      </c>
      <c r="BV90" s="15" cm="1">
        <f t="array" ref="BV90">INDEX($K:$P,ROW(),MATCH(BV$3,$K$2:$P$2,0))/12</f>
        <v>133333.33333333334</v>
      </c>
      <c r="BW90" s="15" cm="1">
        <f t="array" ref="BW90">INDEX($K:$P,ROW(),MATCH(BW$3,$K$2:$P$2,0))/12</f>
        <v>133333.33333333334</v>
      </c>
      <c r="BX90" s="15" cm="1">
        <f t="array" ref="BX90">INDEX($K:$P,ROW(),MATCH(BX$3,$K$2:$P$2,0))/12</f>
        <v>133333.33333333334</v>
      </c>
      <c r="BY90" s="15" cm="1">
        <f t="array" ref="BY90">INDEX($K:$P,ROW(),MATCH(BY$3,$K$2:$P$2,0))/12</f>
        <v>133333.33333333334</v>
      </c>
      <c r="BZ90" s="15" cm="1">
        <f t="array" ref="BZ90">INDEX($K:$P,ROW(),MATCH(BZ$3,$K$2:$P$2,0))/12</f>
        <v>133333.33333333334</v>
      </c>
      <c r="CA90" s="15" cm="1">
        <f t="array" ref="CA90">INDEX($K:$P,ROW(),MATCH(CA$3,$K$2:$P$2,0))/12</f>
        <v>266666.66666666669</v>
      </c>
      <c r="CB90" s="15" cm="1">
        <f t="array" ref="CB90">INDEX($K:$P,ROW(),MATCH(CB$3,$K$2:$P$2,0))/12</f>
        <v>266666.66666666669</v>
      </c>
      <c r="CC90" s="15" cm="1">
        <f t="array" ref="CC90">INDEX($K:$P,ROW(),MATCH(CC$3,$K$2:$P$2,0))/12</f>
        <v>266666.66666666669</v>
      </c>
      <c r="CD90" s="15" cm="1">
        <f t="array" ref="CD90">INDEX($K:$P,ROW(),MATCH(CD$3,$K$2:$P$2,0))/12</f>
        <v>266666.66666666669</v>
      </c>
      <c r="CE90" s="15" cm="1">
        <f t="array" ref="CE90">INDEX($K:$P,ROW(),MATCH(CE$3,$K$2:$P$2,0))/12</f>
        <v>266666.66666666669</v>
      </c>
      <c r="CF90" s="15" cm="1">
        <f t="array" ref="CF90">INDEX($K:$P,ROW(),MATCH(CF$3,$K$2:$P$2,0))/12</f>
        <v>266666.66666666669</v>
      </c>
      <c r="CG90" s="15" cm="1">
        <f t="array" ref="CG90">INDEX($K:$P,ROW(),MATCH(CG$3,$K$2:$P$2,0))/12</f>
        <v>266666.66666666669</v>
      </c>
      <c r="CH90" s="15" cm="1">
        <f t="array" ref="CH90">INDEX($K:$P,ROW(),MATCH(CH$3,$K$2:$P$2,0))/12</f>
        <v>266666.66666666669</v>
      </c>
      <c r="CI90" s="15" cm="1">
        <f t="array" ref="CI90">INDEX($K:$P,ROW(),MATCH(CI$3,$K$2:$P$2,0))/12</f>
        <v>266666.66666666669</v>
      </c>
      <c r="CJ90" s="15" cm="1">
        <f t="array" ref="CJ90">INDEX($K:$P,ROW(),MATCH(CJ$3,$K$2:$P$2,0))/12</f>
        <v>266666.66666666669</v>
      </c>
      <c r="CK90" s="15" cm="1">
        <f t="array" ref="CK90">INDEX($K:$P,ROW(),MATCH(CK$3,$K$2:$P$2,0))/12</f>
        <v>266666.66666666669</v>
      </c>
      <c r="CL90" s="15" cm="1">
        <f t="array" ref="CL90">INDEX($K:$P,ROW(),MATCH(CL$3,$K$2:$P$2,0))/12</f>
        <v>266666.66666666669</v>
      </c>
      <c r="CN90" s="73"/>
      <c r="CO90" s="15" t="e" cm="1">
        <f t="array" ref="CO90">INDEX($K:$P,ROW(),MATCH(CO$3,$K$2:$P$2,0))/CO$5</f>
        <v>#N/A</v>
      </c>
      <c r="CP90" s="15" t="e" cm="1">
        <f t="array" ref="CP90">INDEX($K:$P,ROW(),MATCH(CP$3,$K$2:$P$2,0))/CP$5</f>
        <v>#N/A</v>
      </c>
      <c r="CQ90" s="15" t="e" cm="1">
        <f t="array" ref="CQ90">INDEX($K:$P,ROW(),MATCH(CQ$3,$K$2:$P$2,0))/CQ$5</f>
        <v>#N/A</v>
      </c>
      <c r="CR90" s="15" t="e" cm="1">
        <f t="array" ref="CR90">INDEX($K:$P,ROW(),MATCH(CR$3,$K$2:$P$2,0))/CR$5</f>
        <v>#N/A</v>
      </c>
      <c r="CS90" s="15" t="e" cm="1">
        <f t="array" ref="CS90">INDEX($K:$P,ROW(),MATCH(CS$3,$K$2:$P$2,0))/CS$5</f>
        <v>#N/A</v>
      </c>
      <c r="CT90" s="15" t="e" cm="1">
        <f t="array" ref="CT90">INDEX($K:$P,ROW(),MATCH(CT$3,$K$2:$P$2,0))/CT$5</f>
        <v>#N/A</v>
      </c>
      <c r="CU90" s="15" t="e" cm="1">
        <f t="array" ref="CU90">INDEX($K:$P,ROW(),MATCH(CU$3,$K$2:$P$2,0))/CU$5</f>
        <v>#N/A</v>
      </c>
      <c r="CV90" s="15" t="e" cm="1">
        <f t="array" ref="CV90">INDEX($K:$P,ROW(),MATCH(CV$3,$K$2:$P$2,0))/CV$5</f>
        <v>#N/A</v>
      </c>
      <c r="CW90" s="15" t="e" cm="1">
        <f t="array" ref="CW90">INDEX($K:$P,ROW(),MATCH(CW$3,$K$2:$P$2,0))/CW$5</f>
        <v>#N/A</v>
      </c>
      <c r="CX90" s="15" t="e" cm="1">
        <f t="array" ref="CX90">INDEX($K:$P,ROW(),MATCH(CX$3,$K$2:$P$2,0))/CX$5</f>
        <v>#N/A</v>
      </c>
      <c r="CY90" s="15" t="e" cm="1">
        <f t="array" ref="CY90">INDEX($K:$P,ROW(),MATCH(CY$3,$K$2:$P$2,0))/CL$5</f>
        <v>#N/A</v>
      </c>
      <c r="CZ90" s="15" t="e" cm="1">
        <f t="array" ref="CZ90">INDEX($K:$P,ROW(),MATCH(CZ$3,$K$2:$P$2,0))/CZ$5</f>
        <v>#N/A</v>
      </c>
      <c r="DA90" s="15" t="e" cm="1">
        <f t="array" ref="DA90">INDEX($K:$P,ROW(),MATCH(DA$3,$K$2:$P$2,0))/DA$5</f>
        <v>#N/A</v>
      </c>
      <c r="DB90" s="15" t="e" cm="1">
        <f t="array" ref="DB90">INDEX($K:$P,ROW(),MATCH(DB$3,$K$2:$P$2,0))/DB$5</f>
        <v>#N/A</v>
      </c>
      <c r="DC90" s="15" t="e" cm="1">
        <f t="array" ref="DC90">INDEX($K:$P,ROW(),MATCH(DC$3,$K$2:$P$2,0))/DC$5</f>
        <v>#N/A</v>
      </c>
      <c r="DD90" s="15" t="e" cm="1">
        <f t="array" ref="DD90">INDEX($K:$P,ROW(),MATCH(DD$3,$K$2:$P$2,0))/DD$5</f>
        <v>#N/A</v>
      </c>
      <c r="DE90" s="15" t="e" cm="1">
        <f t="array" ref="DE90">INDEX($K:$P,ROW(),MATCH(DE$3,$K$2:$P$2,0))/DE$5</f>
        <v>#N/A</v>
      </c>
      <c r="DF90" s="15" t="e" cm="1">
        <f t="array" ref="DF90">INDEX($K:$P,ROW(),MATCH(DF$3,$K$2:$P$2,0))/DF$5</f>
        <v>#N/A</v>
      </c>
      <c r="DG90" s="15" t="e" cm="1">
        <f t="array" ref="DG90">INDEX($K:$P,ROW(),MATCH(DG$3,$K$2:$P$2,0))/DG$5</f>
        <v>#N/A</v>
      </c>
      <c r="DH90" s="15" t="e" cm="1">
        <f t="array" ref="DH90">INDEX($K:$P,ROW(),MATCH(DH$3,$K$2:$P$2,0))/DH$5</f>
        <v>#N/A</v>
      </c>
      <c r="DI90" s="15" t="e" cm="1">
        <f t="array" ref="DI90">INDEX($K:$P,ROW(),MATCH(DI$3,$K$2:$P$2,0))/DI$5</f>
        <v>#N/A</v>
      </c>
      <c r="DJ90" s="15" t="e" cm="1">
        <f t="array" ref="DJ90">INDEX($K:$P,ROW(),MATCH(DJ$3,$K$2:$P$2,0))/DJ$5</f>
        <v>#N/A</v>
      </c>
      <c r="DK90" s="15" t="e" cm="1">
        <f t="array" ref="DK90">INDEX($K:$P,ROW(),MATCH(DK$3,$K$2:$P$2,0))/DK$5</f>
        <v>#N/A</v>
      </c>
      <c r="DL90" s="15" t="e" cm="1">
        <f t="array" ref="DL90">INDEX($K:$P,ROW(),MATCH(DL$3,$K$2:$P$2,0))/DL$5</f>
        <v>#N/A</v>
      </c>
    </row>
    <row r="91" spans="1:116" x14ac:dyDescent="0.4">
      <c r="A91" s="31"/>
      <c r="B91" t="str">
        <f t="shared" si="75"/>
        <v>91 VOLLIST-EV</v>
      </c>
      <c r="D91" t="s">
        <v>324</v>
      </c>
      <c r="E91" s="8" t="str">
        <f t="shared" si="74"/>
        <v>91 VOLLIST-EV</v>
      </c>
      <c r="G91" s="141" t="s">
        <v>322</v>
      </c>
      <c r="H91" s="31"/>
      <c r="I91" s="73"/>
      <c r="J91" s="73"/>
      <c r="K91" s="17">
        <v>100000</v>
      </c>
      <c r="L91" s="17">
        <v>200000</v>
      </c>
      <c r="M91" s="17">
        <v>400000</v>
      </c>
      <c r="N91" s="17">
        <v>800000</v>
      </c>
      <c r="O91" s="17">
        <v>1600000</v>
      </c>
      <c r="P91" s="17">
        <v>3200000</v>
      </c>
      <c r="R91" s="15"/>
      <c r="S91" s="15" cm="1">
        <f t="array" ref="S91">INDEX($K:$P,ROW(),MATCH(S$3,$K$2:$P$2,0))/12</f>
        <v>8333.3333333333339</v>
      </c>
      <c r="T91" s="15" cm="1">
        <f t="array" ref="T91">INDEX($K:$P,ROW(),MATCH(T$3,$K$2:$P$2,0))/12</f>
        <v>8333.3333333333339</v>
      </c>
      <c r="U91" s="15" cm="1">
        <f t="array" ref="U91">INDEX($K:$P,ROW(),MATCH(U$3,$K$2:$P$2,0))/12</f>
        <v>8333.3333333333339</v>
      </c>
      <c r="V91" s="15" cm="1">
        <f t="array" ref="V91">INDEX($K:$P,ROW(),MATCH(V$3,$K$2:$P$2,0))/12</f>
        <v>8333.3333333333339</v>
      </c>
      <c r="W91" s="15" cm="1">
        <f t="array" ref="W91">INDEX($K:$P,ROW(),MATCH(W$3,$K$2:$P$2,0))/12</f>
        <v>8333.3333333333339</v>
      </c>
      <c r="X91" s="15" cm="1">
        <f t="array" ref="X91">INDEX($K:$P,ROW(),MATCH(X$3,$K$2:$P$2,0))/12</f>
        <v>8333.3333333333339</v>
      </c>
      <c r="Y91" s="15" cm="1">
        <f t="array" ref="Y91">INDEX($K:$P,ROW(),MATCH(Y$3,$K$2:$P$2,0))/12</f>
        <v>8333.3333333333339</v>
      </c>
      <c r="Z91" s="15" cm="1">
        <f t="array" ref="Z91">INDEX($K:$P,ROW(),MATCH(Z$3,$K$2:$P$2,0))/12</f>
        <v>8333.3333333333339</v>
      </c>
      <c r="AA91" s="15" cm="1">
        <f t="array" ref="AA91">INDEX($K:$P,ROW(),MATCH(AA$3,$K$2:$P$2,0))/12</f>
        <v>8333.3333333333339</v>
      </c>
      <c r="AB91" s="15" cm="1">
        <f t="array" ref="AB91">INDEX($K:$P,ROW(),MATCH(AB$3,$K$2:$P$2,0))/12</f>
        <v>8333.3333333333339</v>
      </c>
      <c r="AC91" s="15" cm="1">
        <f t="array" ref="AC91">INDEX($K:$P,ROW(),MATCH(AC$3,$K$2:$P$2,0))/12</f>
        <v>8333.3333333333339</v>
      </c>
      <c r="AD91" s="15" cm="1">
        <f t="array" ref="AD91">INDEX($K:$P,ROW(),MATCH(AD$3,$K$2:$P$2,0))/12</f>
        <v>8333.3333333333339</v>
      </c>
      <c r="AE91" s="15" cm="1">
        <f t="array" ref="AE91">INDEX($K:$P,ROW(),MATCH(AE$3,$K$2:$P$2,0))/12</f>
        <v>16666.666666666668</v>
      </c>
      <c r="AF91" s="15" cm="1">
        <f t="array" ref="AF91">INDEX($K:$P,ROW(),MATCH(AF$3,$K$2:$P$2,0))/12</f>
        <v>16666.666666666668</v>
      </c>
      <c r="AG91" s="15" cm="1">
        <f t="array" ref="AG91">INDEX($K:$P,ROW(),MATCH(AG$3,$K$2:$P$2,0))/12</f>
        <v>16666.666666666668</v>
      </c>
      <c r="AH91" s="15" cm="1">
        <f t="array" ref="AH91">INDEX($K:$P,ROW(),MATCH(AH$3,$K$2:$P$2,0))/12</f>
        <v>16666.666666666668</v>
      </c>
      <c r="AI91" s="15" cm="1">
        <f t="array" ref="AI91">INDEX($K:$P,ROW(),MATCH(AI$3,$K$2:$P$2,0))/12</f>
        <v>16666.666666666668</v>
      </c>
      <c r="AJ91" s="15" cm="1">
        <f t="array" ref="AJ91">INDEX($K:$P,ROW(),MATCH(AJ$3,$K$2:$P$2,0))/12</f>
        <v>16666.666666666668</v>
      </c>
      <c r="AK91" s="15" cm="1">
        <f t="array" ref="AK91">INDEX($K:$P,ROW(),MATCH(AK$3,$K$2:$P$2,0))/12</f>
        <v>16666.666666666668</v>
      </c>
      <c r="AL91" s="15" cm="1">
        <f t="array" ref="AL91">INDEX($K:$P,ROW(),MATCH(AL$3,$K$2:$P$2,0))/12</f>
        <v>16666.666666666668</v>
      </c>
      <c r="AM91" s="15" cm="1">
        <f t="array" ref="AM91">INDEX($K:$P,ROW(),MATCH(AM$3,$K$2:$P$2,0))/12</f>
        <v>16666.666666666668</v>
      </c>
      <c r="AN91" s="15" cm="1">
        <f t="array" ref="AN91">INDEX($K:$P,ROW(),MATCH(AN$3,$K$2:$P$2,0))/12</f>
        <v>16666.666666666668</v>
      </c>
      <c r="AO91" s="15" cm="1">
        <f t="array" ref="AO91">INDEX($K:$P,ROW(),MATCH(AO$3,$K$2:$P$2,0))/12</f>
        <v>16666.666666666668</v>
      </c>
      <c r="AP91" s="15" cm="1">
        <f t="array" ref="AP91">INDEX($K:$P,ROW(),MATCH(AP$3,$K$2:$P$2,0))/12</f>
        <v>16666.666666666668</v>
      </c>
      <c r="AQ91" s="15" cm="1">
        <f t="array" ref="AQ91">INDEX($K:$P,ROW(),MATCH(AQ$3,$K$2:$P$2,0))/12</f>
        <v>33333.333333333336</v>
      </c>
      <c r="AR91" s="15" cm="1">
        <f t="array" ref="AR91">INDEX($K:$P,ROW(),MATCH(AR$3,$K$2:$P$2,0))/12</f>
        <v>33333.333333333336</v>
      </c>
      <c r="AS91" s="15" cm="1">
        <f t="array" ref="AS91">INDEX($K:$P,ROW(),MATCH(AS$3,$K$2:$P$2,0))/12</f>
        <v>33333.333333333336</v>
      </c>
      <c r="AT91" s="15" cm="1">
        <f t="array" ref="AT91">INDEX($K:$P,ROW(),MATCH(AT$3,$K$2:$P$2,0))/12</f>
        <v>33333.333333333336</v>
      </c>
      <c r="AU91" s="15" cm="1">
        <f t="array" ref="AU91">INDEX($K:$P,ROW(),MATCH(AU$3,$K$2:$P$2,0))/12</f>
        <v>33333.333333333336</v>
      </c>
      <c r="AV91" s="15" cm="1">
        <f t="array" ref="AV91">INDEX($K:$P,ROW(),MATCH(AV$3,$K$2:$P$2,0))/12</f>
        <v>33333.333333333336</v>
      </c>
      <c r="AW91" s="15" cm="1">
        <f t="array" ref="AW91">INDEX($K:$P,ROW(),MATCH(AW$3,$K$2:$P$2,0))/12</f>
        <v>33333.333333333336</v>
      </c>
      <c r="AX91" s="15" cm="1">
        <f t="array" ref="AX91">INDEX($K:$P,ROW(),MATCH(AX$3,$K$2:$P$2,0))/12</f>
        <v>33333.333333333336</v>
      </c>
      <c r="AY91" s="15" cm="1">
        <f t="array" ref="AY91">INDEX($K:$P,ROW(),MATCH(AY$3,$K$2:$P$2,0))/12</f>
        <v>33333.333333333336</v>
      </c>
      <c r="AZ91" s="15" cm="1">
        <f t="array" ref="AZ91">INDEX($K:$P,ROW(),MATCH(AZ$3,$K$2:$P$2,0))/12</f>
        <v>33333.333333333336</v>
      </c>
      <c r="BA91" s="15" cm="1">
        <f t="array" ref="BA91">INDEX($K:$P,ROW(),MATCH(BA$3,$K$2:$P$2,0))/12</f>
        <v>33333.333333333336</v>
      </c>
      <c r="BB91" s="15" cm="1">
        <f t="array" ref="BB91">INDEX($K:$P,ROW(),MATCH(BB$3,$K$2:$P$2,0))/12</f>
        <v>33333.333333333336</v>
      </c>
      <c r="BC91" s="15" cm="1">
        <f t="array" ref="BC91">INDEX($K:$P,ROW(),MATCH(BC$3,$K$2:$P$2,0))/12</f>
        <v>66666.666666666672</v>
      </c>
      <c r="BD91" s="15" cm="1">
        <f t="array" ref="BD91">INDEX($K:$P,ROW(),MATCH(BD$3,$K$2:$P$2,0))/12</f>
        <v>66666.666666666672</v>
      </c>
      <c r="BE91" s="15" cm="1">
        <f t="array" ref="BE91">INDEX($K:$P,ROW(),MATCH(BE$3,$K$2:$P$2,0))/12</f>
        <v>66666.666666666672</v>
      </c>
      <c r="BF91" s="15" cm="1">
        <f t="array" ref="BF91">INDEX($K:$P,ROW(),MATCH(BF$3,$K$2:$P$2,0))/12</f>
        <v>66666.666666666672</v>
      </c>
      <c r="BG91" s="15" cm="1">
        <f t="array" ref="BG91">INDEX($K:$P,ROW(),MATCH(BG$3,$K$2:$P$2,0))/12</f>
        <v>66666.666666666672</v>
      </c>
      <c r="BH91" s="15" cm="1">
        <f t="array" ref="BH91">INDEX($K:$P,ROW(),MATCH(BH$3,$K$2:$P$2,0))/12</f>
        <v>66666.666666666672</v>
      </c>
      <c r="BI91" s="15" cm="1">
        <f t="array" ref="BI91">INDEX($K:$P,ROW(),MATCH(BI$3,$K$2:$P$2,0))/12</f>
        <v>66666.666666666672</v>
      </c>
      <c r="BJ91" s="15" cm="1">
        <f t="array" ref="BJ91">INDEX($K:$P,ROW(),MATCH(BJ$3,$K$2:$P$2,0))/12</f>
        <v>66666.666666666672</v>
      </c>
      <c r="BK91" s="15" cm="1">
        <f t="array" ref="BK91">INDEX($K:$P,ROW(),MATCH(BK$3,$K$2:$P$2,0))/12</f>
        <v>66666.666666666672</v>
      </c>
      <c r="BL91" s="15" cm="1">
        <f t="array" ref="BL91">INDEX($K:$P,ROW(),MATCH(BL$3,$K$2:$P$2,0))/12</f>
        <v>66666.666666666672</v>
      </c>
      <c r="BM91" s="15" cm="1">
        <f t="array" ref="BM91">INDEX($K:$P,ROW(),MATCH(BM$3,$K$2:$P$2,0))/12</f>
        <v>66666.666666666672</v>
      </c>
      <c r="BN91" s="15" cm="1">
        <f t="array" ref="BN91">INDEX($K:$P,ROW(),MATCH(BN$3,$K$2:$P$2,0))/12</f>
        <v>66666.666666666672</v>
      </c>
      <c r="BO91" s="15" cm="1">
        <f t="array" ref="BO91">INDEX($K:$P,ROW(),MATCH(BO$3,$K$2:$P$2,0))/12</f>
        <v>133333.33333333334</v>
      </c>
      <c r="BP91" s="15" cm="1">
        <f t="array" ref="BP91">INDEX($K:$P,ROW(),MATCH(BP$3,$K$2:$P$2,0))/12</f>
        <v>133333.33333333334</v>
      </c>
      <c r="BQ91" s="15" cm="1">
        <f t="array" ref="BQ91">INDEX($K:$P,ROW(),MATCH(BQ$3,$K$2:$P$2,0))/12</f>
        <v>133333.33333333334</v>
      </c>
      <c r="BR91" s="15" cm="1">
        <f t="array" ref="BR91">INDEX($K:$P,ROW(),MATCH(BR$3,$K$2:$P$2,0))/12</f>
        <v>133333.33333333334</v>
      </c>
      <c r="BS91" s="15" cm="1">
        <f t="array" ref="BS91">INDEX($K:$P,ROW(),MATCH(BS$3,$K$2:$P$2,0))/12</f>
        <v>133333.33333333334</v>
      </c>
      <c r="BT91" s="15" cm="1">
        <f t="array" ref="BT91">INDEX($K:$P,ROW(),MATCH(BT$3,$K$2:$P$2,0))/12</f>
        <v>133333.33333333334</v>
      </c>
      <c r="BU91" s="15" cm="1">
        <f t="array" ref="BU91">INDEX($K:$P,ROW(),MATCH(BU$3,$K$2:$P$2,0))/12</f>
        <v>133333.33333333334</v>
      </c>
      <c r="BV91" s="15" cm="1">
        <f t="array" ref="BV91">INDEX($K:$P,ROW(),MATCH(BV$3,$K$2:$P$2,0))/12</f>
        <v>133333.33333333334</v>
      </c>
      <c r="BW91" s="15" cm="1">
        <f t="array" ref="BW91">INDEX($K:$P,ROW(),MATCH(BW$3,$K$2:$P$2,0))/12</f>
        <v>133333.33333333334</v>
      </c>
      <c r="BX91" s="15" cm="1">
        <f t="array" ref="BX91">INDEX($K:$P,ROW(),MATCH(BX$3,$K$2:$P$2,0))/12</f>
        <v>133333.33333333334</v>
      </c>
      <c r="BY91" s="15" cm="1">
        <f t="array" ref="BY91">INDEX($K:$P,ROW(),MATCH(BY$3,$K$2:$P$2,0))/12</f>
        <v>133333.33333333334</v>
      </c>
      <c r="BZ91" s="15" cm="1">
        <f t="array" ref="BZ91">INDEX($K:$P,ROW(),MATCH(BZ$3,$K$2:$P$2,0))/12</f>
        <v>133333.33333333334</v>
      </c>
      <c r="CA91" s="15" cm="1">
        <f t="array" ref="CA91">INDEX($K:$P,ROW(),MATCH(CA$3,$K$2:$P$2,0))/12</f>
        <v>266666.66666666669</v>
      </c>
      <c r="CB91" s="15" cm="1">
        <f t="array" ref="CB91">INDEX($K:$P,ROW(),MATCH(CB$3,$K$2:$P$2,0))/12</f>
        <v>266666.66666666669</v>
      </c>
      <c r="CC91" s="15" cm="1">
        <f t="array" ref="CC91">INDEX($K:$P,ROW(),MATCH(CC$3,$K$2:$P$2,0))/12</f>
        <v>266666.66666666669</v>
      </c>
      <c r="CD91" s="15" cm="1">
        <f t="array" ref="CD91">INDEX($K:$P,ROW(),MATCH(CD$3,$K$2:$P$2,0))/12</f>
        <v>266666.66666666669</v>
      </c>
      <c r="CE91" s="15" cm="1">
        <f t="array" ref="CE91">INDEX($K:$P,ROW(),MATCH(CE$3,$K$2:$P$2,0))/12</f>
        <v>266666.66666666669</v>
      </c>
      <c r="CF91" s="15" cm="1">
        <f t="array" ref="CF91">INDEX($K:$P,ROW(),MATCH(CF$3,$K$2:$P$2,0))/12</f>
        <v>266666.66666666669</v>
      </c>
      <c r="CG91" s="15" cm="1">
        <f t="array" ref="CG91">INDEX($K:$P,ROW(),MATCH(CG$3,$K$2:$P$2,0))/12</f>
        <v>266666.66666666669</v>
      </c>
      <c r="CH91" s="15" cm="1">
        <f t="array" ref="CH91">INDEX($K:$P,ROW(),MATCH(CH$3,$K$2:$P$2,0))/12</f>
        <v>266666.66666666669</v>
      </c>
      <c r="CI91" s="15" cm="1">
        <f t="array" ref="CI91">INDEX($K:$P,ROW(),MATCH(CI$3,$K$2:$P$2,0))/12</f>
        <v>266666.66666666669</v>
      </c>
      <c r="CJ91" s="15" cm="1">
        <f t="array" ref="CJ91">INDEX($K:$P,ROW(),MATCH(CJ$3,$K$2:$P$2,0))/12</f>
        <v>266666.66666666669</v>
      </c>
      <c r="CK91" s="15" cm="1">
        <f t="array" ref="CK91">INDEX($K:$P,ROW(),MATCH(CK$3,$K$2:$P$2,0))/12</f>
        <v>266666.66666666669</v>
      </c>
      <c r="CL91" s="15" cm="1">
        <f t="array" ref="CL91">INDEX($K:$P,ROW(),MATCH(CL$3,$K$2:$P$2,0))/12</f>
        <v>266666.66666666669</v>
      </c>
      <c r="CN91" s="73"/>
      <c r="CO91" s="15" t="e" cm="1">
        <f t="array" ref="CO91">INDEX($K:$P,ROW(),MATCH(CO$3,$K$2:$P$2,0))/CO$5</f>
        <v>#N/A</v>
      </c>
      <c r="CP91" s="15" t="e" cm="1">
        <f t="array" ref="CP91">INDEX($K:$P,ROW(),MATCH(CP$3,$K$2:$P$2,0))/CP$5</f>
        <v>#N/A</v>
      </c>
      <c r="CQ91" s="15" t="e" cm="1">
        <f t="array" ref="CQ91">INDEX($K:$P,ROW(),MATCH(CQ$3,$K$2:$P$2,0))/CQ$5</f>
        <v>#N/A</v>
      </c>
      <c r="CR91" s="15" t="e" cm="1">
        <f t="array" ref="CR91">INDEX($K:$P,ROW(),MATCH(CR$3,$K$2:$P$2,0))/CR$5</f>
        <v>#N/A</v>
      </c>
      <c r="CS91" s="15" t="e" cm="1">
        <f t="array" ref="CS91">INDEX($K:$P,ROW(),MATCH(CS$3,$K$2:$P$2,0))/CS$5</f>
        <v>#N/A</v>
      </c>
      <c r="CT91" s="15" t="e" cm="1">
        <f t="array" ref="CT91">INDEX($K:$P,ROW(),MATCH(CT$3,$K$2:$P$2,0))/CT$5</f>
        <v>#N/A</v>
      </c>
      <c r="CU91" s="15" t="e" cm="1">
        <f t="array" ref="CU91">INDEX($K:$P,ROW(),MATCH(CU$3,$K$2:$P$2,0))/CU$5</f>
        <v>#N/A</v>
      </c>
      <c r="CV91" s="15" t="e" cm="1">
        <f t="array" ref="CV91">INDEX($K:$P,ROW(),MATCH(CV$3,$K$2:$P$2,0))/CV$5</f>
        <v>#N/A</v>
      </c>
      <c r="CW91" s="15" t="e" cm="1">
        <f t="array" ref="CW91">INDEX($K:$P,ROW(),MATCH(CW$3,$K$2:$P$2,0))/CW$5</f>
        <v>#N/A</v>
      </c>
      <c r="CX91" s="15" t="e" cm="1">
        <f t="array" ref="CX91">INDEX($K:$P,ROW(),MATCH(CX$3,$K$2:$P$2,0))/CX$5</f>
        <v>#N/A</v>
      </c>
      <c r="CY91" s="15" t="e" cm="1">
        <f t="array" ref="CY91">INDEX($K:$P,ROW(),MATCH(CY$3,$K$2:$P$2,0))/CL$5</f>
        <v>#N/A</v>
      </c>
      <c r="CZ91" s="15" t="e" cm="1">
        <f t="array" ref="CZ91">INDEX($K:$P,ROW(),MATCH(CZ$3,$K$2:$P$2,0))/CZ$5</f>
        <v>#N/A</v>
      </c>
      <c r="DA91" s="15" t="e" cm="1">
        <f t="array" ref="DA91">INDEX($K:$P,ROW(),MATCH(DA$3,$K$2:$P$2,0))/DA$5</f>
        <v>#N/A</v>
      </c>
      <c r="DB91" s="15" t="e" cm="1">
        <f t="array" ref="DB91">INDEX($K:$P,ROW(),MATCH(DB$3,$K$2:$P$2,0))/DB$5</f>
        <v>#N/A</v>
      </c>
      <c r="DC91" s="15" t="e" cm="1">
        <f t="array" ref="DC91">INDEX($K:$P,ROW(),MATCH(DC$3,$K$2:$P$2,0))/DC$5</f>
        <v>#N/A</v>
      </c>
      <c r="DD91" s="15" t="e" cm="1">
        <f t="array" ref="DD91">INDEX($K:$P,ROW(),MATCH(DD$3,$K$2:$P$2,0))/DD$5</f>
        <v>#N/A</v>
      </c>
      <c r="DE91" s="15" t="e" cm="1">
        <f t="array" ref="DE91">INDEX($K:$P,ROW(),MATCH(DE$3,$K$2:$P$2,0))/DE$5</f>
        <v>#N/A</v>
      </c>
      <c r="DF91" s="15" t="e" cm="1">
        <f t="array" ref="DF91">INDEX($K:$P,ROW(),MATCH(DF$3,$K$2:$P$2,0))/DF$5</f>
        <v>#N/A</v>
      </c>
      <c r="DG91" s="15" t="e" cm="1">
        <f t="array" ref="DG91">INDEX($K:$P,ROW(),MATCH(DG$3,$K$2:$P$2,0))/DG$5</f>
        <v>#N/A</v>
      </c>
      <c r="DH91" s="15" t="e" cm="1">
        <f t="array" ref="DH91">INDEX($K:$P,ROW(),MATCH(DH$3,$K$2:$P$2,0))/DH$5</f>
        <v>#N/A</v>
      </c>
      <c r="DI91" s="15" t="e" cm="1">
        <f t="array" ref="DI91">INDEX($K:$P,ROW(),MATCH(DI$3,$K$2:$P$2,0))/DI$5</f>
        <v>#N/A</v>
      </c>
      <c r="DJ91" s="15" t="e" cm="1">
        <f t="array" ref="DJ91">INDEX($K:$P,ROW(),MATCH(DJ$3,$K$2:$P$2,0))/DJ$5</f>
        <v>#N/A</v>
      </c>
      <c r="DK91" s="15" t="e" cm="1">
        <f t="array" ref="DK91">INDEX($K:$P,ROW(),MATCH(DK$3,$K$2:$P$2,0))/DK$5</f>
        <v>#N/A</v>
      </c>
      <c r="DL91" s="15" t="e" cm="1">
        <f t="array" ref="DL91">INDEX($K:$P,ROW(),MATCH(DL$3,$K$2:$P$2,0))/DL$5</f>
        <v>#N/A</v>
      </c>
    </row>
    <row r="92" spans="1:116" x14ac:dyDescent="0.4">
      <c r="A92" s="31"/>
      <c r="B92" t="str">
        <f t="shared" si="75"/>
        <v>92 VOLLIST-EV</v>
      </c>
      <c r="D92" t="s">
        <v>324</v>
      </c>
      <c r="E92" s="8" t="str">
        <f t="shared" si="74"/>
        <v>92 VOLLIST-EV</v>
      </c>
      <c r="G92" s="141" t="s">
        <v>323</v>
      </c>
      <c r="H92" s="31"/>
      <c r="I92" s="73"/>
      <c r="J92" s="73"/>
      <c r="K92" s="134">
        <v>100000</v>
      </c>
      <c r="L92" s="134">
        <v>200000</v>
      </c>
      <c r="M92" s="134">
        <v>400000</v>
      </c>
      <c r="N92" s="134">
        <v>800000</v>
      </c>
      <c r="O92" s="134">
        <v>1600000</v>
      </c>
      <c r="P92" s="134">
        <v>3200000</v>
      </c>
      <c r="R92" s="15"/>
      <c r="S92" s="135" cm="1">
        <f t="array" ref="S92">INDEX($K:$P,ROW(),MATCH(S$3,$K$2:$P$2,0))/12</f>
        <v>8333.3333333333339</v>
      </c>
      <c r="T92" s="135" cm="1">
        <f t="array" ref="T92">INDEX($K:$P,ROW(),MATCH(T$3,$K$2:$P$2,0))/12</f>
        <v>8333.3333333333339</v>
      </c>
      <c r="U92" s="135" cm="1">
        <f t="array" ref="U92">INDEX($K:$P,ROW(),MATCH(U$3,$K$2:$P$2,0))/12</f>
        <v>8333.3333333333339</v>
      </c>
      <c r="V92" s="135" cm="1">
        <f t="array" ref="V92">INDEX($K:$P,ROW(),MATCH(V$3,$K$2:$P$2,0))/12</f>
        <v>8333.3333333333339</v>
      </c>
      <c r="W92" s="135" cm="1">
        <f t="array" ref="W92">INDEX($K:$P,ROW(),MATCH(W$3,$K$2:$P$2,0))/12</f>
        <v>8333.3333333333339</v>
      </c>
      <c r="X92" s="135" cm="1">
        <f t="array" ref="X92">INDEX($K:$P,ROW(),MATCH(X$3,$K$2:$P$2,0))/12</f>
        <v>8333.3333333333339</v>
      </c>
      <c r="Y92" s="135" cm="1">
        <f t="array" ref="Y92">INDEX($K:$P,ROW(),MATCH(Y$3,$K$2:$P$2,0))/12</f>
        <v>8333.3333333333339</v>
      </c>
      <c r="Z92" s="135" cm="1">
        <f t="array" ref="Z92">INDEX($K:$P,ROW(),MATCH(Z$3,$K$2:$P$2,0))/12</f>
        <v>8333.3333333333339</v>
      </c>
      <c r="AA92" s="135" cm="1">
        <f t="array" ref="AA92">INDEX($K:$P,ROW(),MATCH(AA$3,$K$2:$P$2,0))/12</f>
        <v>8333.3333333333339</v>
      </c>
      <c r="AB92" s="135" cm="1">
        <f t="array" ref="AB92">INDEX($K:$P,ROW(),MATCH(AB$3,$K$2:$P$2,0))/12</f>
        <v>8333.3333333333339</v>
      </c>
      <c r="AC92" s="135" cm="1">
        <f t="array" ref="AC92">INDEX($K:$P,ROW(),MATCH(AC$3,$K$2:$P$2,0))/12</f>
        <v>8333.3333333333339</v>
      </c>
      <c r="AD92" s="135" cm="1">
        <f t="array" ref="AD92">INDEX($K:$P,ROW(),MATCH(AD$3,$K$2:$P$2,0))/12</f>
        <v>8333.3333333333339</v>
      </c>
      <c r="AE92" s="135" cm="1">
        <f t="array" ref="AE92">INDEX($K:$P,ROW(),MATCH(AE$3,$K$2:$P$2,0))/12</f>
        <v>16666.666666666668</v>
      </c>
      <c r="AF92" s="135" cm="1">
        <f t="array" ref="AF92">INDEX($K:$P,ROW(),MATCH(AF$3,$K$2:$P$2,0))/12</f>
        <v>16666.666666666668</v>
      </c>
      <c r="AG92" s="135" cm="1">
        <f t="array" ref="AG92">INDEX($K:$P,ROW(),MATCH(AG$3,$K$2:$P$2,0))/12</f>
        <v>16666.666666666668</v>
      </c>
      <c r="AH92" s="135" cm="1">
        <f t="array" ref="AH92">INDEX($K:$P,ROW(),MATCH(AH$3,$K$2:$P$2,0))/12</f>
        <v>16666.666666666668</v>
      </c>
      <c r="AI92" s="135" cm="1">
        <f t="array" ref="AI92">INDEX($K:$P,ROW(),MATCH(AI$3,$K$2:$P$2,0))/12</f>
        <v>16666.666666666668</v>
      </c>
      <c r="AJ92" s="135" cm="1">
        <f t="array" ref="AJ92">INDEX($K:$P,ROW(),MATCH(AJ$3,$K$2:$P$2,0))/12</f>
        <v>16666.666666666668</v>
      </c>
      <c r="AK92" s="135" cm="1">
        <f t="array" ref="AK92">INDEX($K:$P,ROW(),MATCH(AK$3,$K$2:$P$2,0))/12</f>
        <v>16666.666666666668</v>
      </c>
      <c r="AL92" s="135" cm="1">
        <f t="array" ref="AL92">INDEX($K:$P,ROW(),MATCH(AL$3,$K$2:$P$2,0))/12</f>
        <v>16666.666666666668</v>
      </c>
      <c r="AM92" s="135" cm="1">
        <f t="array" ref="AM92">INDEX($K:$P,ROW(),MATCH(AM$3,$K$2:$P$2,0))/12</f>
        <v>16666.666666666668</v>
      </c>
      <c r="AN92" s="135" cm="1">
        <f t="array" ref="AN92">INDEX($K:$P,ROW(),MATCH(AN$3,$K$2:$P$2,0))/12</f>
        <v>16666.666666666668</v>
      </c>
      <c r="AO92" s="135" cm="1">
        <f t="array" ref="AO92">INDEX($K:$P,ROW(),MATCH(AO$3,$K$2:$P$2,0))/12</f>
        <v>16666.666666666668</v>
      </c>
      <c r="AP92" s="135" cm="1">
        <f t="array" ref="AP92">INDEX($K:$P,ROW(),MATCH(AP$3,$K$2:$P$2,0))/12</f>
        <v>16666.666666666668</v>
      </c>
      <c r="AQ92" s="135" cm="1">
        <f t="array" ref="AQ92">INDEX($K:$P,ROW(),MATCH(AQ$3,$K$2:$P$2,0))/12</f>
        <v>33333.333333333336</v>
      </c>
      <c r="AR92" s="135" cm="1">
        <f t="array" ref="AR92">INDEX($K:$P,ROW(),MATCH(AR$3,$K$2:$P$2,0))/12</f>
        <v>33333.333333333336</v>
      </c>
      <c r="AS92" s="135" cm="1">
        <f t="array" ref="AS92">INDEX($K:$P,ROW(),MATCH(AS$3,$K$2:$P$2,0))/12</f>
        <v>33333.333333333336</v>
      </c>
      <c r="AT92" s="135" cm="1">
        <f t="array" ref="AT92">INDEX($K:$P,ROW(),MATCH(AT$3,$K$2:$P$2,0))/12</f>
        <v>33333.333333333336</v>
      </c>
      <c r="AU92" s="135" cm="1">
        <f t="array" ref="AU92">INDEX($K:$P,ROW(),MATCH(AU$3,$K$2:$P$2,0))/12</f>
        <v>33333.333333333336</v>
      </c>
      <c r="AV92" s="135" cm="1">
        <f t="array" ref="AV92">INDEX($K:$P,ROW(),MATCH(AV$3,$K$2:$P$2,0))/12</f>
        <v>33333.333333333336</v>
      </c>
      <c r="AW92" s="135" cm="1">
        <f t="array" ref="AW92">INDEX($K:$P,ROW(),MATCH(AW$3,$K$2:$P$2,0))/12</f>
        <v>33333.333333333336</v>
      </c>
      <c r="AX92" s="135" cm="1">
        <f t="array" ref="AX92">INDEX($K:$P,ROW(),MATCH(AX$3,$K$2:$P$2,0))/12</f>
        <v>33333.333333333336</v>
      </c>
      <c r="AY92" s="135" cm="1">
        <f t="array" ref="AY92">INDEX($K:$P,ROW(),MATCH(AY$3,$K$2:$P$2,0))/12</f>
        <v>33333.333333333336</v>
      </c>
      <c r="AZ92" s="135" cm="1">
        <f t="array" ref="AZ92">INDEX($K:$P,ROW(),MATCH(AZ$3,$K$2:$P$2,0))/12</f>
        <v>33333.333333333336</v>
      </c>
      <c r="BA92" s="135" cm="1">
        <f t="array" ref="BA92">INDEX($K:$P,ROW(),MATCH(BA$3,$K$2:$P$2,0))/12</f>
        <v>33333.333333333336</v>
      </c>
      <c r="BB92" s="135" cm="1">
        <f t="array" ref="BB92">INDEX($K:$P,ROW(),MATCH(BB$3,$K$2:$P$2,0))/12</f>
        <v>33333.333333333336</v>
      </c>
      <c r="BC92" s="135" cm="1">
        <f t="array" ref="BC92">INDEX($K:$P,ROW(),MATCH(BC$3,$K$2:$P$2,0))/12</f>
        <v>66666.666666666672</v>
      </c>
      <c r="BD92" s="135" cm="1">
        <f t="array" ref="BD92">INDEX($K:$P,ROW(),MATCH(BD$3,$K$2:$P$2,0))/12</f>
        <v>66666.666666666672</v>
      </c>
      <c r="BE92" s="135" cm="1">
        <f t="array" ref="BE92">INDEX($K:$P,ROW(),MATCH(BE$3,$K$2:$P$2,0))/12</f>
        <v>66666.666666666672</v>
      </c>
      <c r="BF92" s="135" cm="1">
        <f t="array" ref="BF92">INDEX($K:$P,ROW(),MATCH(BF$3,$K$2:$P$2,0))/12</f>
        <v>66666.666666666672</v>
      </c>
      <c r="BG92" s="135" cm="1">
        <f t="array" ref="BG92">INDEX($K:$P,ROW(),MATCH(BG$3,$K$2:$P$2,0))/12</f>
        <v>66666.666666666672</v>
      </c>
      <c r="BH92" s="135" cm="1">
        <f t="array" ref="BH92">INDEX($K:$P,ROW(),MATCH(BH$3,$K$2:$P$2,0))/12</f>
        <v>66666.666666666672</v>
      </c>
      <c r="BI92" s="135" cm="1">
        <f t="array" ref="BI92">INDEX($K:$P,ROW(),MATCH(BI$3,$K$2:$P$2,0))/12</f>
        <v>66666.666666666672</v>
      </c>
      <c r="BJ92" s="135" cm="1">
        <f t="array" ref="BJ92">INDEX($K:$P,ROW(),MATCH(BJ$3,$K$2:$P$2,0))/12</f>
        <v>66666.666666666672</v>
      </c>
      <c r="BK92" s="135" cm="1">
        <f t="array" ref="BK92">INDEX($K:$P,ROW(),MATCH(BK$3,$K$2:$P$2,0))/12</f>
        <v>66666.666666666672</v>
      </c>
      <c r="BL92" s="135" cm="1">
        <f t="array" ref="BL92">INDEX($K:$P,ROW(),MATCH(BL$3,$K$2:$P$2,0))/12</f>
        <v>66666.666666666672</v>
      </c>
      <c r="BM92" s="135" cm="1">
        <f t="array" ref="BM92">INDEX($K:$P,ROW(),MATCH(BM$3,$K$2:$P$2,0))/12</f>
        <v>66666.666666666672</v>
      </c>
      <c r="BN92" s="135" cm="1">
        <f t="array" ref="BN92">INDEX($K:$P,ROW(),MATCH(BN$3,$K$2:$P$2,0))/12</f>
        <v>66666.666666666672</v>
      </c>
      <c r="BO92" s="135" cm="1">
        <f t="array" ref="BO92">INDEX($K:$P,ROW(),MATCH(BO$3,$K$2:$P$2,0))/12</f>
        <v>133333.33333333334</v>
      </c>
      <c r="BP92" s="135" cm="1">
        <f t="array" ref="BP92">INDEX($K:$P,ROW(),MATCH(BP$3,$K$2:$P$2,0))/12</f>
        <v>133333.33333333334</v>
      </c>
      <c r="BQ92" s="135" cm="1">
        <f t="array" ref="BQ92">INDEX($K:$P,ROW(),MATCH(BQ$3,$K$2:$P$2,0))/12</f>
        <v>133333.33333333334</v>
      </c>
      <c r="BR92" s="135" cm="1">
        <f t="array" ref="BR92">INDEX($K:$P,ROW(),MATCH(BR$3,$K$2:$P$2,0))/12</f>
        <v>133333.33333333334</v>
      </c>
      <c r="BS92" s="135" cm="1">
        <f t="array" ref="BS92">INDEX($K:$P,ROW(),MATCH(BS$3,$K$2:$P$2,0))/12</f>
        <v>133333.33333333334</v>
      </c>
      <c r="BT92" s="135" cm="1">
        <f t="array" ref="BT92">INDEX($K:$P,ROW(),MATCH(BT$3,$K$2:$P$2,0))/12</f>
        <v>133333.33333333334</v>
      </c>
      <c r="BU92" s="135" cm="1">
        <f t="array" ref="BU92">INDEX($K:$P,ROW(),MATCH(BU$3,$K$2:$P$2,0))/12</f>
        <v>133333.33333333334</v>
      </c>
      <c r="BV92" s="135" cm="1">
        <f t="array" ref="BV92">INDEX($K:$P,ROW(),MATCH(BV$3,$K$2:$P$2,0))/12</f>
        <v>133333.33333333334</v>
      </c>
      <c r="BW92" s="135" cm="1">
        <f t="array" ref="BW92">INDEX($K:$P,ROW(),MATCH(BW$3,$K$2:$P$2,0))/12</f>
        <v>133333.33333333334</v>
      </c>
      <c r="BX92" s="135" cm="1">
        <f t="array" ref="BX92">INDEX($K:$P,ROW(),MATCH(BX$3,$K$2:$P$2,0))/12</f>
        <v>133333.33333333334</v>
      </c>
      <c r="BY92" s="135" cm="1">
        <f t="array" ref="BY92">INDEX($K:$P,ROW(),MATCH(BY$3,$K$2:$P$2,0))/12</f>
        <v>133333.33333333334</v>
      </c>
      <c r="BZ92" s="135" cm="1">
        <f t="array" ref="BZ92">INDEX($K:$P,ROW(),MATCH(BZ$3,$K$2:$P$2,0))/12</f>
        <v>133333.33333333334</v>
      </c>
      <c r="CA92" s="135" cm="1">
        <f t="array" ref="CA92">INDEX($K:$P,ROW(),MATCH(CA$3,$K$2:$P$2,0))/12</f>
        <v>266666.66666666669</v>
      </c>
      <c r="CB92" s="135" cm="1">
        <f t="array" ref="CB92">INDEX($K:$P,ROW(),MATCH(CB$3,$K$2:$P$2,0))/12</f>
        <v>266666.66666666669</v>
      </c>
      <c r="CC92" s="135" cm="1">
        <f t="array" ref="CC92">INDEX($K:$P,ROW(),MATCH(CC$3,$K$2:$P$2,0))/12</f>
        <v>266666.66666666669</v>
      </c>
      <c r="CD92" s="135" cm="1">
        <f t="array" ref="CD92">INDEX($K:$P,ROW(),MATCH(CD$3,$K$2:$P$2,0))/12</f>
        <v>266666.66666666669</v>
      </c>
      <c r="CE92" s="135" cm="1">
        <f t="array" ref="CE92">INDEX($K:$P,ROW(),MATCH(CE$3,$K$2:$P$2,0))/12</f>
        <v>266666.66666666669</v>
      </c>
      <c r="CF92" s="135" cm="1">
        <f t="array" ref="CF92">INDEX($K:$P,ROW(),MATCH(CF$3,$K$2:$P$2,0))/12</f>
        <v>266666.66666666669</v>
      </c>
      <c r="CG92" s="135" cm="1">
        <f t="array" ref="CG92">INDEX($K:$P,ROW(),MATCH(CG$3,$K$2:$P$2,0))/12</f>
        <v>266666.66666666669</v>
      </c>
      <c r="CH92" s="135" cm="1">
        <f t="array" ref="CH92">INDEX($K:$P,ROW(),MATCH(CH$3,$K$2:$P$2,0))/12</f>
        <v>266666.66666666669</v>
      </c>
      <c r="CI92" s="135" cm="1">
        <f t="array" ref="CI92">INDEX($K:$P,ROW(),MATCH(CI$3,$K$2:$P$2,0))/12</f>
        <v>266666.66666666669</v>
      </c>
      <c r="CJ92" s="135" cm="1">
        <f t="array" ref="CJ92">INDEX($K:$P,ROW(),MATCH(CJ$3,$K$2:$P$2,0))/12</f>
        <v>266666.66666666669</v>
      </c>
      <c r="CK92" s="135" cm="1">
        <f t="array" ref="CK92">INDEX($K:$P,ROW(),MATCH(CK$3,$K$2:$P$2,0))/12</f>
        <v>266666.66666666669</v>
      </c>
      <c r="CL92" s="135" cm="1">
        <f t="array" ref="CL92">INDEX($K:$P,ROW(),MATCH(CL$3,$K$2:$P$2,0))/12</f>
        <v>266666.66666666669</v>
      </c>
      <c r="CN92" s="73"/>
      <c r="CO92" s="135" t="e" cm="1">
        <f t="array" ref="CO92">INDEX($K:$P,ROW(),MATCH(CO$3,$K$2:$P$2,0))/CO$5</f>
        <v>#N/A</v>
      </c>
      <c r="CP92" s="135" t="e" cm="1">
        <f t="array" ref="CP92">INDEX($K:$P,ROW(),MATCH(CP$3,$K$2:$P$2,0))/CP$5</f>
        <v>#N/A</v>
      </c>
      <c r="CQ92" s="135" t="e" cm="1">
        <f t="array" ref="CQ92">INDEX($K:$P,ROW(),MATCH(CQ$3,$K$2:$P$2,0))/CQ$5</f>
        <v>#N/A</v>
      </c>
      <c r="CR92" s="135" t="e" cm="1">
        <f t="array" ref="CR92">INDEX($K:$P,ROW(),MATCH(CR$3,$K$2:$P$2,0))/CR$5</f>
        <v>#N/A</v>
      </c>
      <c r="CS92" s="135" t="e" cm="1">
        <f t="array" ref="CS92">INDEX($K:$P,ROW(),MATCH(CS$3,$K$2:$P$2,0))/CS$5</f>
        <v>#N/A</v>
      </c>
      <c r="CT92" s="135" t="e" cm="1">
        <f t="array" ref="CT92">INDEX($K:$P,ROW(),MATCH(CT$3,$K$2:$P$2,0))/CT$5</f>
        <v>#N/A</v>
      </c>
      <c r="CU92" s="135" t="e" cm="1">
        <f t="array" ref="CU92">INDEX($K:$P,ROW(),MATCH(CU$3,$K$2:$P$2,0))/CU$5</f>
        <v>#N/A</v>
      </c>
      <c r="CV92" s="135" t="e" cm="1">
        <f t="array" ref="CV92">INDEX($K:$P,ROW(),MATCH(CV$3,$K$2:$P$2,0))/CV$5</f>
        <v>#N/A</v>
      </c>
      <c r="CW92" s="135" t="e" cm="1">
        <f t="array" ref="CW92">INDEX($K:$P,ROW(),MATCH(CW$3,$K$2:$P$2,0))/CW$5</f>
        <v>#N/A</v>
      </c>
      <c r="CX92" s="135" t="e" cm="1">
        <f t="array" ref="CX92">INDEX($K:$P,ROW(),MATCH(CX$3,$K$2:$P$2,0))/CX$5</f>
        <v>#N/A</v>
      </c>
      <c r="CY92" s="135" t="e" cm="1">
        <f t="array" ref="CY92">INDEX($K:$P,ROW(),MATCH(CY$3,$K$2:$P$2,0))/CL$5</f>
        <v>#N/A</v>
      </c>
      <c r="CZ92" s="135" t="e" cm="1">
        <f t="array" ref="CZ92">INDEX($K:$P,ROW(),MATCH(CZ$3,$K$2:$P$2,0))/CZ$5</f>
        <v>#N/A</v>
      </c>
      <c r="DA92" s="135" t="e" cm="1">
        <f t="array" ref="DA92">INDEX($K:$P,ROW(),MATCH(DA$3,$K$2:$P$2,0))/DA$5</f>
        <v>#N/A</v>
      </c>
      <c r="DB92" s="135" t="e" cm="1">
        <f t="array" ref="DB92">INDEX($K:$P,ROW(),MATCH(DB$3,$K$2:$P$2,0))/DB$5</f>
        <v>#N/A</v>
      </c>
      <c r="DC92" s="135" t="e" cm="1">
        <f t="array" ref="DC92">INDEX($K:$P,ROW(),MATCH(DC$3,$K$2:$P$2,0))/DC$5</f>
        <v>#N/A</v>
      </c>
      <c r="DD92" s="135" t="e" cm="1">
        <f t="array" ref="DD92">INDEX($K:$P,ROW(),MATCH(DD$3,$K$2:$P$2,0))/DD$5</f>
        <v>#N/A</v>
      </c>
      <c r="DE92" s="135" t="e" cm="1">
        <f t="array" ref="DE92">INDEX($K:$P,ROW(),MATCH(DE$3,$K$2:$P$2,0))/DE$5</f>
        <v>#N/A</v>
      </c>
      <c r="DF92" s="135" t="e" cm="1">
        <f t="array" ref="DF92">INDEX($K:$P,ROW(),MATCH(DF$3,$K$2:$P$2,0))/DF$5</f>
        <v>#N/A</v>
      </c>
      <c r="DG92" s="135" t="e" cm="1">
        <f t="array" ref="DG92">INDEX($K:$P,ROW(),MATCH(DG$3,$K$2:$P$2,0))/DG$5</f>
        <v>#N/A</v>
      </c>
      <c r="DH92" s="135" t="e" cm="1">
        <f t="array" ref="DH92">INDEX($K:$P,ROW(),MATCH(DH$3,$K$2:$P$2,0))/DH$5</f>
        <v>#N/A</v>
      </c>
      <c r="DI92" s="135" t="e" cm="1">
        <f t="array" ref="DI92">INDEX($K:$P,ROW(),MATCH(DI$3,$K$2:$P$2,0))/DI$5</f>
        <v>#N/A</v>
      </c>
      <c r="DJ92" s="135" t="e" cm="1">
        <f t="array" ref="DJ92">INDEX($K:$P,ROW(),MATCH(DJ$3,$K$2:$P$2,0))/DJ$5</f>
        <v>#N/A</v>
      </c>
      <c r="DK92" s="135" t="e" cm="1">
        <f t="array" ref="DK92">INDEX($K:$P,ROW(),MATCH(DK$3,$K$2:$P$2,0))/DK$5</f>
        <v>#N/A</v>
      </c>
      <c r="DL92" s="135" t="e" cm="1">
        <f t="array" ref="DL92">INDEX($K:$P,ROW(),MATCH(DL$3,$K$2:$P$2,0))/DL$5</f>
        <v>#N/A</v>
      </c>
    </row>
    <row r="93" spans="1:116" x14ac:dyDescent="0.4">
      <c r="B93" t="str">
        <f t="shared" si="75"/>
        <v>93 VOLLIST-EV</v>
      </c>
      <c r="D93" t="s">
        <v>324</v>
      </c>
      <c r="E93" s="8" t="str">
        <f t="shared" si="74"/>
        <v>93 VOLLIST-EV</v>
      </c>
      <c r="G93" s="127" t="str">
        <f ca="1">OFFSET(G93,ROW(G103)-ROW(G93),0)</f>
        <v># of assets</v>
      </c>
      <c r="H93" s="31"/>
      <c r="I93" s="73"/>
      <c r="J93" s="73"/>
      <c r="K93" s="39">
        <f t="shared" ref="K93:P93" si="76">SUM(K89:K92)</f>
        <v>400000</v>
      </c>
      <c r="L93" s="39">
        <f t="shared" si="76"/>
        <v>800000</v>
      </c>
      <c r="M93" s="39">
        <f t="shared" si="76"/>
        <v>1600000</v>
      </c>
      <c r="N93" s="39">
        <f t="shared" si="76"/>
        <v>3200000</v>
      </c>
      <c r="O93" s="39">
        <f t="shared" si="76"/>
        <v>6400000</v>
      </c>
      <c r="P93" s="39">
        <f t="shared" si="76"/>
        <v>12800000</v>
      </c>
      <c r="R93" s="38"/>
      <c r="S93" s="38">
        <f>SUM(S89:S92)</f>
        <v>33333.333333333336</v>
      </c>
      <c r="T93" s="38">
        <f t="shared" ref="T93:CE93" si="77">SUM(T89:T92)</f>
        <v>33333.333333333336</v>
      </c>
      <c r="U93" s="38">
        <f t="shared" si="77"/>
        <v>33333.333333333336</v>
      </c>
      <c r="V93" s="38">
        <f t="shared" si="77"/>
        <v>33333.333333333336</v>
      </c>
      <c r="W93" s="38">
        <f t="shared" si="77"/>
        <v>33333.333333333336</v>
      </c>
      <c r="X93" s="38">
        <f t="shared" si="77"/>
        <v>33333.333333333336</v>
      </c>
      <c r="Y93" s="38">
        <f t="shared" si="77"/>
        <v>33333.333333333336</v>
      </c>
      <c r="Z93" s="38">
        <f t="shared" si="77"/>
        <v>33333.333333333336</v>
      </c>
      <c r="AA93" s="38">
        <f t="shared" si="77"/>
        <v>33333.333333333336</v>
      </c>
      <c r="AB93" s="38">
        <f t="shared" si="77"/>
        <v>33333.333333333336</v>
      </c>
      <c r="AC93" s="38">
        <f t="shared" si="77"/>
        <v>33333.333333333336</v>
      </c>
      <c r="AD93" s="38">
        <f t="shared" si="77"/>
        <v>33333.333333333336</v>
      </c>
      <c r="AE93" s="38">
        <f t="shared" si="77"/>
        <v>66666.666666666672</v>
      </c>
      <c r="AF93" s="38">
        <f t="shared" si="77"/>
        <v>66666.666666666672</v>
      </c>
      <c r="AG93" s="38">
        <f t="shared" si="77"/>
        <v>66666.666666666672</v>
      </c>
      <c r="AH93" s="38">
        <f t="shared" si="77"/>
        <v>66666.666666666672</v>
      </c>
      <c r="AI93" s="38">
        <f t="shared" si="77"/>
        <v>66666.666666666672</v>
      </c>
      <c r="AJ93" s="38">
        <f t="shared" si="77"/>
        <v>66666.666666666672</v>
      </c>
      <c r="AK93" s="38">
        <f t="shared" si="77"/>
        <v>66666.666666666672</v>
      </c>
      <c r="AL93" s="38">
        <f t="shared" si="77"/>
        <v>66666.666666666672</v>
      </c>
      <c r="AM93" s="38">
        <f t="shared" si="77"/>
        <v>66666.666666666672</v>
      </c>
      <c r="AN93" s="38">
        <f t="shared" si="77"/>
        <v>66666.666666666672</v>
      </c>
      <c r="AO93" s="38">
        <f t="shared" si="77"/>
        <v>66666.666666666672</v>
      </c>
      <c r="AP93" s="38">
        <f t="shared" si="77"/>
        <v>66666.666666666672</v>
      </c>
      <c r="AQ93" s="38">
        <f t="shared" si="77"/>
        <v>133333.33333333334</v>
      </c>
      <c r="AR93" s="38">
        <f t="shared" si="77"/>
        <v>133333.33333333334</v>
      </c>
      <c r="AS93" s="38">
        <f t="shared" si="77"/>
        <v>133333.33333333334</v>
      </c>
      <c r="AT93" s="38">
        <f t="shared" si="77"/>
        <v>133333.33333333334</v>
      </c>
      <c r="AU93" s="38">
        <f t="shared" si="77"/>
        <v>133333.33333333334</v>
      </c>
      <c r="AV93" s="38">
        <f t="shared" si="77"/>
        <v>133333.33333333334</v>
      </c>
      <c r="AW93" s="38">
        <f t="shared" si="77"/>
        <v>133333.33333333334</v>
      </c>
      <c r="AX93" s="38">
        <f t="shared" si="77"/>
        <v>133333.33333333334</v>
      </c>
      <c r="AY93" s="38">
        <f t="shared" si="77"/>
        <v>133333.33333333334</v>
      </c>
      <c r="AZ93" s="38">
        <f t="shared" si="77"/>
        <v>133333.33333333334</v>
      </c>
      <c r="BA93" s="38">
        <f t="shared" si="77"/>
        <v>133333.33333333334</v>
      </c>
      <c r="BB93" s="38">
        <f t="shared" si="77"/>
        <v>133333.33333333334</v>
      </c>
      <c r="BC93" s="38">
        <f t="shared" si="77"/>
        <v>266666.66666666669</v>
      </c>
      <c r="BD93" s="38">
        <f t="shared" si="77"/>
        <v>266666.66666666669</v>
      </c>
      <c r="BE93" s="38">
        <f t="shared" si="77"/>
        <v>266666.66666666669</v>
      </c>
      <c r="BF93" s="38">
        <f t="shared" si="77"/>
        <v>266666.66666666669</v>
      </c>
      <c r="BG93" s="38">
        <f t="shared" si="77"/>
        <v>266666.66666666669</v>
      </c>
      <c r="BH93" s="38">
        <f t="shared" si="77"/>
        <v>266666.66666666669</v>
      </c>
      <c r="BI93" s="38">
        <f t="shared" si="77"/>
        <v>266666.66666666669</v>
      </c>
      <c r="BJ93" s="38">
        <f t="shared" si="77"/>
        <v>266666.66666666669</v>
      </c>
      <c r="BK93" s="38">
        <f t="shared" si="77"/>
        <v>266666.66666666669</v>
      </c>
      <c r="BL93" s="38">
        <f t="shared" si="77"/>
        <v>266666.66666666669</v>
      </c>
      <c r="BM93" s="38">
        <f t="shared" si="77"/>
        <v>266666.66666666669</v>
      </c>
      <c r="BN93" s="38">
        <f t="shared" si="77"/>
        <v>266666.66666666669</v>
      </c>
      <c r="BO93" s="38">
        <f t="shared" si="77"/>
        <v>533333.33333333337</v>
      </c>
      <c r="BP93" s="38">
        <f t="shared" si="77"/>
        <v>533333.33333333337</v>
      </c>
      <c r="BQ93" s="38">
        <f t="shared" si="77"/>
        <v>533333.33333333337</v>
      </c>
      <c r="BR93" s="38">
        <f t="shared" si="77"/>
        <v>533333.33333333337</v>
      </c>
      <c r="BS93" s="38">
        <f t="shared" si="77"/>
        <v>533333.33333333337</v>
      </c>
      <c r="BT93" s="38">
        <f t="shared" si="77"/>
        <v>533333.33333333337</v>
      </c>
      <c r="BU93" s="38">
        <f t="shared" si="77"/>
        <v>533333.33333333337</v>
      </c>
      <c r="BV93" s="38">
        <f t="shared" si="77"/>
        <v>533333.33333333337</v>
      </c>
      <c r="BW93" s="38">
        <f t="shared" si="77"/>
        <v>533333.33333333337</v>
      </c>
      <c r="BX93" s="38">
        <f t="shared" si="77"/>
        <v>533333.33333333337</v>
      </c>
      <c r="BY93" s="38">
        <f t="shared" si="77"/>
        <v>533333.33333333337</v>
      </c>
      <c r="BZ93" s="38">
        <f t="shared" si="77"/>
        <v>533333.33333333337</v>
      </c>
      <c r="CA93" s="38">
        <f t="shared" si="77"/>
        <v>1066666.6666666667</v>
      </c>
      <c r="CB93" s="38">
        <f t="shared" si="77"/>
        <v>1066666.6666666667</v>
      </c>
      <c r="CC93" s="38">
        <f t="shared" si="77"/>
        <v>1066666.6666666667</v>
      </c>
      <c r="CD93" s="38">
        <f t="shared" si="77"/>
        <v>1066666.6666666667</v>
      </c>
      <c r="CE93" s="38">
        <f t="shared" si="77"/>
        <v>1066666.6666666667</v>
      </c>
      <c r="CF93" s="38">
        <f t="shared" ref="CF93:CL93" si="78">SUM(CF89:CF92)</f>
        <v>1066666.6666666667</v>
      </c>
      <c r="CG93" s="38">
        <f t="shared" si="78"/>
        <v>1066666.6666666667</v>
      </c>
      <c r="CH93" s="38">
        <f t="shared" si="78"/>
        <v>1066666.6666666667</v>
      </c>
      <c r="CI93" s="38">
        <f t="shared" si="78"/>
        <v>1066666.6666666667</v>
      </c>
      <c r="CJ93" s="38">
        <f t="shared" si="78"/>
        <v>1066666.6666666667</v>
      </c>
      <c r="CK93" s="38">
        <f t="shared" si="78"/>
        <v>1066666.6666666667</v>
      </c>
      <c r="CL93" s="38">
        <f t="shared" si="78"/>
        <v>1066666.6666666667</v>
      </c>
      <c r="CN93" s="73"/>
      <c r="CO93" s="38" t="e">
        <f t="shared" ref="CO93:DK93" si="79">SUM(CO89:CO92)</f>
        <v>#N/A</v>
      </c>
      <c r="CP93" s="38" t="e">
        <f t="shared" si="79"/>
        <v>#N/A</v>
      </c>
      <c r="CQ93" s="38" t="e">
        <f t="shared" si="79"/>
        <v>#N/A</v>
      </c>
      <c r="CR93" s="38" t="e">
        <f t="shared" si="79"/>
        <v>#N/A</v>
      </c>
      <c r="CS93" s="38" t="e">
        <f t="shared" si="79"/>
        <v>#N/A</v>
      </c>
      <c r="CT93" s="38" t="e">
        <f t="shared" si="79"/>
        <v>#N/A</v>
      </c>
      <c r="CU93" s="38" t="e">
        <f t="shared" si="79"/>
        <v>#N/A</v>
      </c>
      <c r="CV93" s="38" t="e">
        <f t="shared" si="79"/>
        <v>#N/A</v>
      </c>
      <c r="CW93" s="38" t="e">
        <f t="shared" si="79"/>
        <v>#N/A</v>
      </c>
      <c r="CX93" s="38" t="e">
        <f t="shared" si="79"/>
        <v>#N/A</v>
      </c>
      <c r="CY93" s="38" t="e">
        <f t="shared" si="79"/>
        <v>#N/A</v>
      </c>
      <c r="CZ93" s="38" t="e">
        <f t="shared" si="79"/>
        <v>#N/A</v>
      </c>
      <c r="DA93" s="38" t="e">
        <f t="shared" si="79"/>
        <v>#N/A</v>
      </c>
      <c r="DB93" s="38" t="e">
        <f t="shared" si="79"/>
        <v>#N/A</v>
      </c>
      <c r="DC93" s="38" t="e">
        <f t="shared" si="79"/>
        <v>#N/A</v>
      </c>
      <c r="DD93" s="38" t="e">
        <f t="shared" si="79"/>
        <v>#N/A</v>
      </c>
      <c r="DE93" s="38" t="e">
        <f t="shared" si="79"/>
        <v>#N/A</v>
      </c>
      <c r="DF93" s="38" t="e">
        <f t="shared" si="79"/>
        <v>#N/A</v>
      </c>
      <c r="DG93" s="38" t="e">
        <f t="shared" si="79"/>
        <v>#N/A</v>
      </c>
      <c r="DH93" s="38" t="e">
        <f t="shared" si="79"/>
        <v>#N/A</v>
      </c>
      <c r="DI93" s="38" t="e">
        <f t="shared" si="79"/>
        <v>#N/A</v>
      </c>
      <c r="DJ93" s="38" t="e">
        <f t="shared" si="79"/>
        <v>#N/A</v>
      </c>
      <c r="DK93" s="38" t="e">
        <f t="shared" si="79"/>
        <v>#N/A</v>
      </c>
      <c r="DL93" s="38" t="e">
        <f t="shared" ref="DL93" si="80">SUM(DL89:DL92)</f>
        <v>#N/A</v>
      </c>
    </row>
    <row r="94" spans="1:116" x14ac:dyDescent="0.4">
      <c r="B94" t="s">
        <v>332</v>
      </c>
      <c r="D94" t="s">
        <v>324</v>
      </c>
      <c r="E94" s="8" t="str">
        <f t="shared" si="74"/>
        <v>94 VOLLIST-EV</v>
      </c>
      <c r="G94" s="191" t="str">
        <f>IFERROR(SUBSTITUTE(TRIM(LEFT(G87,SEARCH("-",G87)-1)),":",""),SUBSTITUTE(G87,":",""))</f>
        <v>Volume</v>
      </c>
      <c r="H94" s="31"/>
      <c r="I94" s="73"/>
      <c r="J94" s="73"/>
      <c r="K94" s="39"/>
      <c r="L94" s="39"/>
      <c r="M94" s="39"/>
      <c r="N94" s="39"/>
      <c r="O94" s="39"/>
      <c r="P94" s="39"/>
      <c r="R94" s="38"/>
      <c r="S94" s="38"/>
      <c r="T94" s="38"/>
      <c r="U94" s="38"/>
      <c r="V94" s="38"/>
      <c r="W94" s="38"/>
      <c r="X94" s="38"/>
      <c r="Y94" s="38"/>
      <c r="Z94" s="38"/>
      <c r="AA94" s="38"/>
      <c r="AB94" s="38"/>
      <c r="AC94" s="38"/>
      <c r="AD94" s="38"/>
      <c r="AE94" s="38"/>
      <c r="AF94" s="38"/>
      <c r="AG94" s="38"/>
      <c r="AH94" s="38"/>
      <c r="AI94" s="38"/>
      <c r="AJ94" s="38"/>
      <c r="AK94" s="38"/>
      <c r="AL94" s="38"/>
      <c r="AM94" s="38"/>
      <c r="AN94" s="38"/>
      <c r="AO94" s="38"/>
      <c r="AP94" s="38"/>
      <c r="AQ94" s="38"/>
      <c r="AR94" s="38"/>
      <c r="AS94" s="38"/>
      <c r="AT94" s="38"/>
      <c r="AU94" s="38"/>
      <c r="AV94" s="38"/>
      <c r="AW94" s="38"/>
      <c r="AX94" s="38"/>
      <c r="AY94" s="38"/>
      <c r="AZ94" s="38"/>
      <c r="BA94" s="38"/>
      <c r="BB94" s="38"/>
      <c r="BC94" s="38"/>
      <c r="BD94" s="38"/>
      <c r="BE94" s="38"/>
      <c r="BF94" s="38"/>
      <c r="BG94" s="38"/>
      <c r="BH94" s="38"/>
      <c r="BI94" s="38"/>
      <c r="BJ94" s="38"/>
      <c r="BK94" s="38"/>
      <c r="BL94" s="38"/>
      <c r="BM94" s="38"/>
      <c r="BN94" s="38"/>
      <c r="BO94" s="38"/>
      <c r="BP94" s="38"/>
      <c r="BQ94" s="38"/>
      <c r="BR94" s="38"/>
      <c r="BS94" s="38"/>
      <c r="BT94" s="38"/>
      <c r="BU94" s="38"/>
      <c r="BV94" s="38"/>
      <c r="BW94" s="38"/>
      <c r="BX94" s="38"/>
      <c r="BY94" s="38"/>
      <c r="BZ94" s="38"/>
      <c r="CA94" s="38"/>
      <c r="CB94" s="38"/>
      <c r="CC94" s="38"/>
      <c r="CD94" s="38"/>
      <c r="CE94" s="38"/>
      <c r="CF94" s="38"/>
      <c r="CG94" s="38"/>
      <c r="CH94" s="38"/>
      <c r="CI94" s="38"/>
      <c r="CJ94" s="38"/>
      <c r="CK94" s="38"/>
      <c r="CL94" s="38"/>
      <c r="CN94" s="73"/>
      <c r="CO94" s="38"/>
      <c r="CP94" s="38"/>
      <c r="CQ94" s="38"/>
      <c r="CR94" s="38"/>
      <c r="CS94" s="38"/>
      <c r="CT94" s="38"/>
      <c r="CU94" s="38"/>
      <c r="CV94" s="38"/>
      <c r="CW94" s="38"/>
      <c r="CX94" s="38"/>
      <c r="CY94" s="38"/>
      <c r="CZ94" s="38"/>
      <c r="DA94" s="38"/>
      <c r="DB94" s="38"/>
      <c r="DC94" s="38"/>
      <c r="DD94" s="38"/>
      <c r="DE94" s="38"/>
      <c r="DF94" s="38"/>
      <c r="DG94" s="38"/>
      <c r="DH94" s="38"/>
      <c r="DI94" s="38"/>
      <c r="DJ94" s="38"/>
      <c r="DK94" s="38"/>
      <c r="DL94" s="38"/>
    </row>
    <row r="95" spans="1:116" x14ac:dyDescent="0.4">
      <c r="B95" t="s">
        <v>332</v>
      </c>
      <c r="D95" t="s">
        <v>324</v>
      </c>
      <c r="E95" s="8" t="str">
        <f t="shared" ref="E95:E99" si="81">ROW()&amp;" "&amp;D95</f>
        <v>95 VOLLIST-EV</v>
      </c>
      <c r="G95" s="241" t="str">
        <f>IFERROR(SUBSTITUTE(TRIM(MID(G87, SEARCH("-", G87) + 1, LEN(G87))),":",""),"no unit")</f>
        <v>driven - list</v>
      </c>
      <c r="H95" s="31"/>
      <c r="I95" s="73"/>
      <c r="J95" s="73"/>
      <c r="K95" s="39"/>
      <c r="L95" s="39"/>
      <c r="M95" s="39"/>
      <c r="N95" s="39"/>
      <c r="O95" s="39"/>
      <c r="P95" s="39"/>
      <c r="R95" s="38"/>
      <c r="S95" s="38"/>
      <c r="T95" s="38"/>
      <c r="U95" s="38"/>
      <c r="V95" s="38"/>
      <c r="W95" s="38"/>
      <c r="X95" s="38"/>
      <c r="Y95" s="38"/>
      <c r="Z95" s="38"/>
      <c r="AA95" s="38"/>
      <c r="AB95" s="38"/>
      <c r="AC95" s="38"/>
      <c r="AD95" s="38"/>
      <c r="AE95" s="38"/>
      <c r="AF95" s="38"/>
      <c r="AG95" s="38"/>
      <c r="AH95" s="38"/>
      <c r="AI95" s="38"/>
      <c r="AJ95" s="38"/>
      <c r="AK95" s="38"/>
      <c r="AL95" s="38"/>
      <c r="AM95" s="38"/>
      <c r="AN95" s="38"/>
      <c r="AO95" s="38"/>
      <c r="AP95" s="38"/>
      <c r="AQ95" s="38"/>
      <c r="AR95" s="38"/>
      <c r="AS95" s="38"/>
      <c r="AT95" s="38"/>
      <c r="AU95" s="38"/>
      <c r="AV95" s="38"/>
      <c r="AW95" s="38"/>
      <c r="AX95" s="38"/>
      <c r="AY95" s="38"/>
      <c r="AZ95" s="38"/>
      <c r="BA95" s="38"/>
      <c r="BB95" s="38"/>
      <c r="BC95" s="38"/>
      <c r="BD95" s="38"/>
      <c r="BE95" s="38"/>
      <c r="BF95" s="38"/>
      <c r="BG95" s="38"/>
      <c r="BH95" s="38"/>
      <c r="BI95" s="38"/>
      <c r="BJ95" s="38"/>
      <c r="BK95" s="38"/>
      <c r="BL95" s="38"/>
      <c r="BM95" s="38"/>
      <c r="BN95" s="38"/>
      <c r="BO95" s="38"/>
      <c r="BP95" s="38"/>
      <c r="BQ95" s="38"/>
      <c r="BR95" s="38"/>
      <c r="BS95" s="38"/>
      <c r="BT95" s="38"/>
      <c r="BU95" s="38"/>
      <c r="BV95" s="38"/>
      <c r="BW95" s="38"/>
      <c r="BX95" s="38"/>
      <c r="BY95" s="38"/>
      <c r="BZ95" s="38"/>
      <c r="CA95" s="38"/>
      <c r="CB95" s="38"/>
      <c r="CC95" s="38"/>
      <c r="CD95" s="38"/>
      <c r="CE95" s="38"/>
      <c r="CF95" s="38"/>
      <c r="CG95" s="38"/>
      <c r="CH95" s="38"/>
      <c r="CI95" s="38"/>
      <c r="CJ95" s="38"/>
      <c r="CK95" s="38"/>
      <c r="CL95" s="38"/>
      <c r="CN95" s="73"/>
      <c r="CO95" s="38"/>
      <c r="CP95" s="38"/>
      <c r="CQ95" s="38"/>
      <c r="CR95" s="38"/>
      <c r="CS95" s="38"/>
      <c r="CT95" s="38"/>
      <c r="CU95" s="38"/>
      <c r="CV95" s="38"/>
      <c r="CW95" s="38"/>
      <c r="CX95" s="38"/>
      <c r="CY95" s="38"/>
      <c r="CZ95" s="38"/>
      <c r="DA95" s="38"/>
      <c r="DB95" s="38"/>
      <c r="DC95" s="38"/>
      <c r="DD95" s="38"/>
      <c r="DE95" s="38"/>
      <c r="DF95" s="38"/>
      <c r="DG95" s="38"/>
      <c r="DH95" s="38"/>
      <c r="DI95" s="38"/>
      <c r="DJ95" s="38"/>
      <c r="DK95" s="38"/>
      <c r="DL95" s="38"/>
    </row>
    <row r="96" spans="1:116" x14ac:dyDescent="0.4">
      <c r="B96" t="s">
        <v>332</v>
      </c>
      <c r="D96" t="s">
        <v>324</v>
      </c>
      <c r="E96" s="8" t="str">
        <f t="shared" si="81"/>
        <v>96 VOLLIST-EV</v>
      </c>
      <c r="G96" s="136" t="s">
        <v>334</v>
      </c>
      <c r="H96" s="31"/>
      <c r="I96" s="73"/>
      <c r="J96" s="73"/>
      <c r="K96" s="39"/>
      <c r="L96" s="39"/>
      <c r="M96" s="39"/>
      <c r="N96" s="39"/>
      <c r="O96" s="39"/>
      <c r="P96" s="39"/>
      <c r="R96" s="38"/>
      <c r="S96" s="38"/>
      <c r="T96" s="38"/>
      <c r="U96" s="38"/>
      <c r="V96" s="38"/>
      <c r="W96" s="38"/>
      <c r="X96" s="38"/>
      <c r="Y96" s="38"/>
      <c r="Z96" s="38"/>
      <c r="AA96" s="38"/>
      <c r="AB96" s="38"/>
      <c r="AC96" s="38"/>
      <c r="AD96" s="38"/>
      <c r="AE96" s="38"/>
      <c r="AF96" s="38"/>
      <c r="AG96" s="38"/>
      <c r="AH96" s="38"/>
      <c r="AI96" s="38"/>
      <c r="AJ96" s="38"/>
      <c r="AK96" s="38"/>
      <c r="AL96" s="38"/>
      <c r="AM96" s="38"/>
      <c r="AN96" s="38"/>
      <c r="AO96" s="38"/>
      <c r="AP96" s="38"/>
      <c r="AQ96" s="38"/>
      <c r="AR96" s="38"/>
      <c r="AS96" s="38"/>
      <c r="AT96" s="38"/>
      <c r="AU96" s="38"/>
      <c r="AV96" s="38"/>
      <c r="AW96" s="38"/>
      <c r="AX96" s="38"/>
      <c r="AY96" s="38"/>
      <c r="AZ96" s="38"/>
      <c r="BA96" s="38"/>
      <c r="BB96" s="38"/>
      <c r="BC96" s="38"/>
      <c r="BD96" s="38"/>
      <c r="BE96" s="38"/>
      <c r="BF96" s="38"/>
      <c r="BG96" s="38"/>
      <c r="BH96" s="38"/>
      <c r="BI96" s="38"/>
      <c r="BJ96" s="38"/>
      <c r="BK96" s="38"/>
      <c r="BL96" s="38"/>
      <c r="BM96" s="38"/>
      <c r="BN96" s="38"/>
      <c r="BO96" s="38"/>
      <c r="BP96" s="38"/>
      <c r="BQ96" s="38"/>
      <c r="BR96" s="38"/>
      <c r="BS96" s="38"/>
      <c r="BT96" s="38"/>
      <c r="BU96" s="38"/>
      <c r="BV96" s="38"/>
      <c r="BW96" s="38"/>
      <c r="BX96" s="38"/>
      <c r="BY96" s="38"/>
      <c r="BZ96" s="38"/>
      <c r="CA96" s="38"/>
      <c r="CB96" s="38"/>
      <c r="CC96" s="38"/>
      <c r="CD96" s="38"/>
      <c r="CE96" s="38"/>
      <c r="CF96" s="38"/>
      <c r="CG96" s="38"/>
      <c r="CH96" s="38"/>
      <c r="CI96" s="38"/>
      <c r="CJ96" s="38"/>
      <c r="CK96" s="38"/>
      <c r="CL96" s="38"/>
      <c r="CN96" s="73"/>
      <c r="CO96" s="38"/>
      <c r="CP96" s="38"/>
      <c r="CQ96" s="38"/>
      <c r="CR96" s="38"/>
      <c r="CS96" s="38"/>
      <c r="CT96" s="38"/>
      <c r="CU96" s="38"/>
      <c r="CV96" s="38"/>
      <c r="CW96" s="38"/>
      <c r="CX96" s="38"/>
      <c r="CY96" s="38"/>
      <c r="CZ96" s="38"/>
      <c r="DA96" s="38"/>
      <c r="DB96" s="38"/>
      <c r="DC96" s="38"/>
      <c r="DD96" s="38"/>
      <c r="DE96" s="38"/>
      <c r="DF96" s="38"/>
      <c r="DG96" s="38"/>
      <c r="DH96" s="38"/>
      <c r="DI96" s="38"/>
      <c r="DJ96" s="38"/>
      <c r="DK96" s="38"/>
      <c r="DL96" s="38"/>
    </row>
    <row r="97" spans="1:116" x14ac:dyDescent="0.4">
      <c r="B97" t="s">
        <v>332</v>
      </c>
      <c r="D97" t="s">
        <v>324</v>
      </c>
      <c r="E97" s="8" t="str">
        <f t="shared" si="81"/>
        <v>97 VOLLIST-EV</v>
      </c>
      <c r="G97" s="136" t="s">
        <v>333</v>
      </c>
      <c r="H97" s="31"/>
      <c r="I97" s="73"/>
      <c r="J97" s="73"/>
      <c r="K97" s="39"/>
      <c r="L97" s="39"/>
      <c r="M97" s="39"/>
      <c r="N97" s="39"/>
      <c r="O97" s="39"/>
      <c r="P97" s="39"/>
      <c r="R97" s="38"/>
      <c r="S97" s="203" t="str">
        <f>ADDRESS(ROW(S93),COLUMN(S93),2)</f>
        <v>S$93</v>
      </c>
      <c r="T97" s="203" t="str">
        <f t="shared" ref="T97:CE97" si="82">ADDRESS(ROW(T93),COLUMN(T93),2)</f>
        <v>T$93</v>
      </c>
      <c r="U97" s="203" t="str">
        <f t="shared" si="82"/>
        <v>U$93</v>
      </c>
      <c r="V97" s="203" t="str">
        <f t="shared" si="82"/>
        <v>V$93</v>
      </c>
      <c r="W97" s="203" t="str">
        <f t="shared" si="82"/>
        <v>W$93</v>
      </c>
      <c r="X97" s="203" t="str">
        <f t="shared" si="82"/>
        <v>X$93</v>
      </c>
      <c r="Y97" s="203" t="str">
        <f t="shared" si="82"/>
        <v>Y$93</v>
      </c>
      <c r="Z97" s="203" t="str">
        <f t="shared" si="82"/>
        <v>Z$93</v>
      </c>
      <c r="AA97" s="203" t="str">
        <f t="shared" si="82"/>
        <v>AA$93</v>
      </c>
      <c r="AB97" s="203" t="str">
        <f t="shared" si="82"/>
        <v>AB$93</v>
      </c>
      <c r="AC97" s="203" t="str">
        <f t="shared" si="82"/>
        <v>AC$93</v>
      </c>
      <c r="AD97" s="203" t="str">
        <f t="shared" si="82"/>
        <v>AD$93</v>
      </c>
      <c r="AE97" s="203" t="str">
        <f t="shared" si="82"/>
        <v>AE$93</v>
      </c>
      <c r="AF97" s="203" t="str">
        <f t="shared" si="82"/>
        <v>AF$93</v>
      </c>
      <c r="AG97" s="203" t="str">
        <f t="shared" si="82"/>
        <v>AG$93</v>
      </c>
      <c r="AH97" s="203" t="str">
        <f t="shared" si="82"/>
        <v>AH$93</v>
      </c>
      <c r="AI97" s="203" t="str">
        <f t="shared" si="82"/>
        <v>AI$93</v>
      </c>
      <c r="AJ97" s="203" t="str">
        <f t="shared" si="82"/>
        <v>AJ$93</v>
      </c>
      <c r="AK97" s="203" t="str">
        <f t="shared" si="82"/>
        <v>AK$93</v>
      </c>
      <c r="AL97" s="203" t="str">
        <f t="shared" si="82"/>
        <v>AL$93</v>
      </c>
      <c r="AM97" s="203" t="str">
        <f t="shared" si="82"/>
        <v>AM$93</v>
      </c>
      <c r="AN97" s="203" t="str">
        <f t="shared" si="82"/>
        <v>AN$93</v>
      </c>
      <c r="AO97" s="203" t="str">
        <f t="shared" si="82"/>
        <v>AO$93</v>
      </c>
      <c r="AP97" s="203" t="str">
        <f t="shared" si="82"/>
        <v>AP$93</v>
      </c>
      <c r="AQ97" s="203" t="str">
        <f t="shared" si="82"/>
        <v>AQ$93</v>
      </c>
      <c r="AR97" s="203" t="str">
        <f t="shared" si="82"/>
        <v>AR$93</v>
      </c>
      <c r="AS97" s="203" t="str">
        <f t="shared" si="82"/>
        <v>AS$93</v>
      </c>
      <c r="AT97" s="203" t="str">
        <f t="shared" si="82"/>
        <v>AT$93</v>
      </c>
      <c r="AU97" s="203" t="str">
        <f t="shared" si="82"/>
        <v>AU$93</v>
      </c>
      <c r="AV97" s="203" t="str">
        <f t="shared" si="82"/>
        <v>AV$93</v>
      </c>
      <c r="AW97" s="203" t="str">
        <f t="shared" si="82"/>
        <v>AW$93</v>
      </c>
      <c r="AX97" s="203" t="str">
        <f t="shared" si="82"/>
        <v>AX$93</v>
      </c>
      <c r="AY97" s="203" t="str">
        <f t="shared" si="82"/>
        <v>AY$93</v>
      </c>
      <c r="AZ97" s="203" t="str">
        <f t="shared" si="82"/>
        <v>AZ$93</v>
      </c>
      <c r="BA97" s="203" t="str">
        <f t="shared" si="82"/>
        <v>BA$93</v>
      </c>
      <c r="BB97" s="203" t="str">
        <f t="shared" si="82"/>
        <v>BB$93</v>
      </c>
      <c r="BC97" s="203" t="str">
        <f t="shared" si="82"/>
        <v>BC$93</v>
      </c>
      <c r="BD97" s="203" t="str">
        <f t="shared" si="82"/>
        <v>BD$93</v>
      </c>
      <c r="BE97" s="203" t="str">
        <f t="shared" si="82"/>
        <v>BE$93</v>
      </c>
      <c r="BF97" s="203" t="str">
        <f t="shared" si="82"/>
        <v>BF$93</v>
      </c>
      <c r="BG97" s="203" t="str">
        <f t="shared" si="82"/>
        <v>BG$93</v>
      </c>
      <c r="BH97" s="203" t="str">
        <f t="shared" si="82"/>
        <v>BH$93</v>
      </c>
      <c r="BI97" s="203" t="str">
        <f t="shared" si="82"/>
        <v>BI$93</v>
      </c>
      <c r="BJ97" s="203" t="str">
        <f t="shared" si="82"/>
        <v>BJ$93</v>
      </c>
      <c r="BK97" s="203" t="str">
        <f t="shared" si="82"/>
        <v>BK$93</v>
      </c>
      <c r="BL97" s="203" t="str">
        <f t="shared" si="82"/>
        <v>BL$93</v>
      </c>
      <c r="BM97" s="203" t="str">
        <f t="shared" si="82"/>
        <v>BM$93</v>
      </c>
      <c r="BN97" s="203" t="str">
        <f t="shared" si="82"/>
        <v>BN$93</v>
      </c>
      <c r="BO97" s="203" t="str">
        <f t="shared" si="82"/>
        <v>BO$93</v>
      </c>
      <c r="BP97" s="203" t="str">
        <f t="shared" si="82"/>
        <v>BP$93</v>
      </c>
      <c r="BQ97" s="203" t="str">
        <f t="shared" si="82"/>
        <v>BQ$93</v>
      </c>
      <c r="BR97" s="203" t="str">
        <f t="shared" si="82"/>
        <v>BR$93</v>
      </c>
      <c r="BS97" s="203" t="str">
        <f t="shared" si="82"/>
        <v>BS$93</v>
      </c>
      <c r="BT97" s="203" t="str">
        <f t="shared" si="82"/>
        <v>BT$93</v>
      </c>
      <c r="BU97" s="203" t="str">
        <f t="shared" si="82"/>
        <v>BU$93</v>
      </c>
      <c r="BV97" s="203" t="str">
        <f t="shared" si="82"/>
        <v>BV$93</v>
      </c>
      <c r="BW97" s="203" t="str">
        <f t="shared" si="82"/>
        <v>BW$93</v>
      </c>
      <c r="BX97" s="203" t="str">
        <f t="shared" si="82"/>
        <v>BX$93</v>
      </c>
      <c r="BY97" s="203" t="str">
        <f t="shared" si="82"/>
        <v>BY$93</v>
      </c>
      <c r="BZ97" s="203" t="str">
        <f t="shared" si="82"/>
        <v>BZ$93</v>
      </c>
      <c r="CA97" s="203" t="str">
        <f t="shared" si="82"/>
        <v>CA$93</v>
      </c>
      <c r="CB97" s="203" t="str">
        <f t="shared" si="82"/>
        <v>CB$93</v>
      </c>
      <c r="CC97" s="203" t="str">
        <f t="shared" si="82"/>
        <v>CC$93</v>
      </c>
      <c r="CD97" s="203" t="str">
        <f t="shared" si="82"/>
        <v>CD$93</v>
      </c>
      <c r="CE97" s="203" t="str">
        <f t="shared" si="82"/>
        <v>CE$93</v>
      </c>
      <c r="CF97" s="203" t="str">
        <f t="shared" ref="CF97:CL97" si="83">ADDRESS(ROW(CF93),COLUMN(CF93),2)</f>
        <v>CF$93</v>
      </c>
      <c r="CG97" s="203" t="str">
        <f t="shared" si="83"/>
        <v>CG$93</v>
      </c>
      <c r="CH97" s="203" t="str">
        <f t="shared" si="83"/>
        <v>CH$93</v>
      </c>
      <c r="CI97" s="203" t="str">
        <f t="shared" si="83"/>
        <v>CI$93</v>
      </c>
      <c r="CJ97" s="203" t="str">
        <f t="shared" si="83"/>
        <v>CJ$93</v>
      </c>
      <c r="CK97" s="203" t="str">
        <f t="shared" si="83"/>
        <v>CK$93</v>
      </c>
      <c r="CL97" s="203" t="str">
        <f t="shared" si="83"/>
        <v>CL$93</v>
      </c>
      <c r="CN97" s="73"/>
      <c r="CO97" s="203" t="str">
        <f t="shared" ref="CO97:DK97" si="84">ADDRESS(ROW(CO93),COLUMN(CO93),2)</f>
        <v>CO$93</v>
      </c>
      <c r="CP97" s="203" t="str">
        <f t="shared" si="84"/>
        <v>CP$93</v>
      </c>
      <c r="CQ97" s="203" t="str">
        <f t="shared" si="84"/>
        <v>CQ$93</v>
      </c>
      <c r="CR97" s="203" t="str">
        <f t="shared" si="84"/>
        <v>CR$93</v>
      </c>
      <c r="CS97" s="203" t="str">
        <f t="shared" si="84"/>
        <v>CS$93</v>
      </c>
      <c r="CT97" s="203" t="str">
        <f t="shared" si="84"/>
        <v>CT$93</v>
      </c>
      <c r="CU97" s="203" t="str">
        <f t="shared" si="84"/>
        <v>CU$93</v>
      </c>
      <c r="CV97" s="203" t="str">
        <f t="shared" si="84"/>
        <v>CV$93</v>
      </c>
      <c r="CW97" s="203" t="str">
        <f t="shared" si="84"/>
        <v>CW$93</v>
      </c>
      <c r="CX97" s="203" t="str">
        <f t="shared" si="84"/>
        <v>CX$93</v>
      </c>
      <c r="CY97" s="203" t="str">
        <f t="shared" si="84"/>
        <v>CY$93</v>
      </c>
      <c r="CZ97" s="203" t="str">
        <f t="shared" si="84"/>
        <v>CZ$93</v>
      </c>
      <c r="DA97" s="203" t="str">
        <f t="shared" si="84"/>
        <v>DA$93</v>
      </c>
      <c r="DB97" s="203" t="str">
        <f t="shared" si="84"/>
        <v>DB$93</v>
      </c>
      <c r="DC97" s="203" t="str">
        <f t="shared" si="84"/>
        <v>DC$93</v>
      </c>
      <c r="DD97" s="203" t="str">
        <f t="shared" si="84"/>
        <v>DD$93</v>
      </c>
      <c r="DE97" s="203" t="str">
        <f t="shared" si="84"/>
        <v>DE$93</v>
      </c>
      <c r="DF97" s="203" t="str">
        <f t="shared" si="84"/>
        <v>DF$93</v>
      </c>
      <c r="DG97" s="203" t="str">
        <f t="shared" si="84"/>
        <v>DG$93</v>
      </c>
      <c r="DH97" s="203" t="str">
        <f t="shared" si="84"/>
        <v>DH$93</v>
      </c>
      <c r="DI97" s="203" t="str">
        <f t="shared" si="84"/>
        <v>DI$93</v>
      </c>
      <c r="DJ97" s="203" t="str">
        <f t="shared" si="84"/>
        <v>DJ$93</v>
      </c>
      <c r="DK97" s="203" t="str">
        <f t="shared" si="84"/>
        <v>DK$93</v>
      </c>
      <c r="DL97" s="203" t="str">
        <f t="shared" ref="DL97" si="85">ADDRESS(ROW(DL93),COLUMN(DL93),2)</f>
        <v>DL$93</v>
      </c>
    </row>
    <row r="98" spans="1:116" x14ac:dyDescent="0.4">
      <c r="B98" t="s">
        <v>332</v>
      </c>
      <c r="D98" t="s">
        <v>324</v>
      </c>
      <c r="E98" s="8" t="str">
        <f t="shared" si="81"/>
        <v>98 VOLLIST-EV</v>
      </c>
      <c r="G98" s="8" t="str">
        <f>"Secondary label: "</f>
        <v xml:space="preserve">Secondary label: </v>
      </c>
      <c r="H98" s="12"/>
      <c r="I98" s="60"/>
      <c r="J98" s="60"/>
      <c r="K98" s="15"/>
      <c r="L98" s="15"/>
      <c r="M98" s="15"/>
      <c r="N98" s="15"/>
      <c r="O98" s="15"/>
      <c r="P98" s="15"/>
      <c r="R98" s="15"/>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76"/>
      <c r="AS98" s="76"/>
      <c r="AT98" s="76"/>
      <c r="AU98" s="76"/>
      <c r="AV98" s="76"/>
      <c r="AW98" s="76"/>
      <c r="AX98" s="76"/>
      <c r="AY98" s="76"/>
      <c r="AZ98" s="76"/>
      <c r="BA98" s="76"/>
      <c r="BB98" s="76"/>
      <c r="BC98" s="76"/>
      <c r="BD98" s="76"/>
      <c r="BE98" s="76"/>
      <c r="BF98" s="76"/>
      <c r="BG98" s="76"/>
      <c r="BH98" s="76"/>
      <c r="BI98" s="76"/>
      <c r="BJ98" s="76"/>
      <c r="BK98" s="76"/>
      <c r="BL98" s="76"/>
      <c r="BM98" s="76"/>
      <c r="BN98" s="76"/>
      <c r="BO98" s="76"/>
      <c r="BP98" s="76"/>
      <c r="BQ98" s="76"/>
      <c r="BR98" s="76"/>
      <c r="BS98" s="76"/>
      <c r="BT98" s="76"/>
      <c r="BU98" s="76"/>
      <c r="BV98" s="76"/>
      <c r="BW98" s="76"/>
      <c r="BX98" s="76"/>
      <c r="BY98" s="76"/>
      <c r="BZ98" s="76"/>
      <c r="CA98" s="76"/>
      <c r="CB98" s="76"/>
      <c r="CC98" s="76"/>
      <c r="CD98" s="76"/>
      <c r="CE98" s="76"/>
      <c r="CF98" s="76"/>
      <c r="CG98" s="76"/>
      <c r="CH98" s="76"/>
      <c r="CI98" s="76"/>
      <c r="CJ98" s="76"/>
      <c r="CK98" s="76"/>
      <c r="CL98" s="76"/>
      <c r="CN98" s="60"/>
      <c r="CO98" s="76"/>
      <c r="CP98" s="76"/>
      <c r="CQ98" s="76"/>
      <c r="CR98" s="76"/>
      <c r="CS98" s="76"/>
      <c r="CT98" s="76"/>
      <c r="CU98" s="76"/>
      <c r="CV98" s="76"/>
      <c r="CW98" s="76"/>
      <c r="CX98" s="76"/>
      <c r="CY98" s="76"/>
      <c r="CZ98" s="76"/>
      <c r="DA98" s="76"/>
      <c r="DB98" s="76"/>
      <c r="DC98" s="76"/>
      <c r="DD98" s="76"/>
      <c r="DE98" s="76"/>
      <c r="DF98" s="76"/>
      <c r="DG98" s="76"/>
      <c r="DH98" s="76"/>
      <c r="DI98" s="76"/>
      <c r="DJ98" s="76"/>
      <c r="DK98" s="76"/>
      <c r="DL98" s="76"/>
    </row>
    <row r="99" spans="1:116" x14ac:dyDescent="0.4">
      <c r="B99" t="s">
        <v>332</v>
      </c>
      <c r="D99" t="s">
        <v>324</v>
      </c>
      <c r="E99" s="8" t="str">
        <f t="shared" si="81"/>
        <v>99 VOLLIST-EV</v>
      </c>
      <c r="H99" s="12"/>
      <c r="I99" s="60"/>
      <c r="J99" s="60"/>
      <c r="K99" s="15"/>
      <c r="L99" s="15"/>
      <c r="M99" s="15"/>
      <c r="N99" s="15"/>
      <c r="O99" s="15"/>
      <c r="P99" s="15"/>
      <c r="R99" s="15"/>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76"/>
      <c r="AS99" s="76"/>
      <c r="AT99" s="76"/>
      <c r="AU99" s="76"/>
      <c r="AV99" s="76"/>
      <c r="AW99" s="76"/>
      <c r="AX99" s="76"/>
      <c r="AY99" s="76"/>
      <c r="AZ99" s="76"/>
      <c r="BA99" s="76"/>
      <c r="BB99" s="76"/>
      <c r="BC99" s="76"/>
      <c r="BD99" s="76"/>
      <c r="BE99" s="76"/>
      <c r="BF99" s="76"/>
      <c r="BG99" s="76"/>
      <c r="BH99" s="76"/>
      <c r="BI99" s="76"/>
      <c r="BJ99" s="76"/>
      <c r="BK99" s="76"/>
      <c r="BL99" s="76"/>
      <c r="BM99" s="76"/>
      <c r="BN99" s="76"/>
      <c r="BO99" s="76"/>
      <c r="BP99" s="76"/>
      <c r="BQ99" s="76"/>
      <c r="BR99" s="76"/>
      <c r="BS99" s="76"/>
      <c r="BT99" s="76"/>
      <c r="BU99" s="76"/>
      <c r="BV99" s="76"/>
      <c r="BW99" s="76"/>
      <c r="BX99" s="76"/>
      <c r="BY99" s="76"/>
      <c r="BZ99" s="76"/>
      <c r="CA99" s="76"/>
      <c r="CB99" s="76"/>
      <c r="CC99" s="76"/>
      <c r="CD99" s="76"/>
      <c r="CE99" s="76"/>
      <c r="CF99" s="76"/>
      <c r="CG99" s="76"/>
      <c r="CH99" s="76"/>
      <c r="CI99" s="76"/>
      <c r="CJ99" s="76"/>
      <c r="CK99" s="76"/>
      <c r="CL99" s="76"/>
      <c r="CN99" s="60"/>
      <c r="CO99" s="76"/>
      <c r="CP99" s="76"/>
      <c r="CQ99" s="76"/>
      <c r="CR99" s="76"/>
      <c r="CS99" s="76"/>
      <c r="CT99" s="76"/>
      <c r="CU99" s="76"/>
      <c r="CV99" s="76"/>
      <c r="CW99" s="76"/>
      <c r="CX99" s="76"/>
      <c r="CY99" s="76"/>
      <c r="CZ99" s="76"/>
      <c r="DA99" s="76"/>
      <c r="DB99" s="76"/>
      <c r="DC99" s="76"/>
      <c r="DD99" s="76"/>
      <c r="DE99" s="76"/>
      <c r="DF99" s="76"/>
      <c r="DG99" s="76"/>
      <c r="DH99" s="76"/>
      <c r="DI99" s="76"/>
      <c r="DJ99" s="76"/>
      <c r="DK99" s="76"/>
      <c r="DL99" s="76"/>
    </row>
    <row r="100" spans="1:116" x14ac:dyDescent="0.4">
      <c r="B100" t="s">
        <v>332</v>
      </c>
      <c r="D100" t="s">
        <v>324</v>
      </c>
      <c r="E100" s="8" t="str">
        <f t="shared" si="74"/>
        <v>100 VOLLIST-EV</v>
      </c>
      <c r="G100" s="8" t="s">
        <v>463</v>
      </c>
      <c r="H100" s="12"/>
      <c r="I100" s="60"/>
      <c r="J100" s="60"/>
      <c r="K100" s="15"/>
      <c r="L100" s="15"/>
      <c r="M100" s="15"/>
      <c r="N100" s="15"/>
      <c r="O100" s="15"/>
      <c r="P100" s="15"/>
      <c r="R100" s="15"/>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76"/>
      <c r="AS100" s="76"/>
      <c r="AT100" s="76"/>
      <c r="AU100" s="76"/>
      <c r="AV100" s="76"/>
      <c r="AW100" s="76"/>
      <c r="AX100" s="76"/>
      <c r="AY100" s="76"/>
      <c r="AZ100" s="76"/>
      <c r="BA100" s="76"/>
      <c r="BB100" s="76"/>
      <c r="BC100" s="76"/>
      <c r="BD100" s="76"/>
      <c r="BE100" s="76"/>
      <c r="BF100" s="76"/>
      <c r="BG100" s="76"/>
      <c r="BH100" s="76"/>
      <c r="BI100" s="76"/>
      <c r="BJ100" s="76"/>
      <c r="BK100" s="76"/>
      <c r="BL100" s="76"/>
      <c r="BM100" s="76"/>
      <c r="BN100" s="76"/>
      <c r="BO100" s="76"/>
      <c r="BP100" s="76"/>
      <c r="BQ100" s="76"/>
      <c r="BR100" s="76"/>
      <c r="BS100" s="76"/>
      <c r="BT100" s="76"/>
      <c r="BU100" s="76"/>
      <c r="BV100" s="76"/>
      <c r="BW100" s="76"/>
      <c r="BX100" s="76"/>
      <c r="BY100" s="76"/>
      <c r="BZ100" s="76"/>
      <c r="CA100" s="76"/>
      <c r="CB100" s="76"/>
      <c r="CC100" s="76"/>
      <c r="CD100" s="76"/>
      <c r="CE100" s="76"/>
      <c r="CF100" s="76"/>
      <c r="CG100" s="76"/>
      <c r="CH100" s="76"/>
      <c r="CI100" s="76"/>
      <c r="CJ100" s="76"/>
      <c r="CK100" s="76"/>
      <c r="CL100" s="76"/>
      <c r="CN100" s="60"/>
      <c r="CO100" s="76"/>
      <c r="CP100" s="76"/>
      <c r="CQ100" s="76"/>
      <c r="CR100" s="76"/>
      <c r="CS100" s="76"/>
      <c r="CT100" s="76"/>
      <c r="CU100" s="76"/>
      <c r="CV100" s="76"/>
      <c r="CW100" s="76"/>
      <c r="CX100" s="76"/>
      <c r="CY100" s="76"/>
      <c r="CZ100" s="76"/>
      <c r="DA100" s="76"/>
      <c r="DB100" s="76"/>
      <c r="DC100" s="76"/>
      <c r="DD100" s="76"/>
      <c r="DE100" s="76"/>
      <c r="DF100" s="76"/>
      <c r="DG100" s="76"/>
      <c r="DH100" s="76"/>
      <c r="DI100" s="76"/>
      <c r="DJ100" s="76"/>
      <c r="DK100" s="76"/>
      <c r="DL100" s="76"/>
    </row>
    <row r="101" spans="1:116" x14ac:dyDescent="0.4">
      <c r="B101" t="s">
        <v>332</v>
      </c>
      <c r="D101" t="s">
        <v>324</v>
      </c>
      <c r="E101" s="8" t="str">
        <f t="shared" si="74"/>
        <v>101 VOLLIST-EV</v>
      </c>
      <c r="G101" s="8" t="s">
        <v>464</v>
      </c>
      <c r="H101" s="12"/>
      <c r="I101" s="60"/>
      <c r="J101" s="60"/>
      <c r="K101" s="15"/>
      <c r="L101" s="15"/>
      <c r="M101" s="15"/>
      <c r="N101" s="15"/>
      <c r="O101" s="15"/>
      <c r="P101" s="15"/>
      <c r="R101" s="15"/>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76"/>
      <c r="AS101" s="76"/>
      <c r="AT101" s="76"/>
      <c r="AU101" s="76"/>
      <c r="AV101" s="76"/>
      <c r="AW101" s="76"/>
      <c r="AX101" s="76"/>
      <c r="AY101" s="76"/>
      <c r="AZ101" s="76"/>
      <c r="BA101" s="76"/>
      <c r="BB101" s="76"/>
      <c r="BC101" s="76"/>
      <c r="BD101" s="76"/>
      <c r="BE101" s="76"/>
      <c r="BF101" s="76"/>
      <c r="BG101" s="76"/>
      <c r="BH101" s="76"/>
      <c r="BI101" s="76"/>
      <c r="BJ101" s="76"/>
      <c r="BK101" s="76"/>
      <c r="BL101" s="76"/>
      <c r="BM101" s="76"/>
      <c r="BN101" s="76"/>
      <c r="BO101" s="76"/>
      <c r="BP101" s="76"/>
      <c r="BQ101" s="76"/>
      <c r="BR101" s="76"/>
      <c r="BS101" s="76"/>
      <c r="BT101" s="76"/>
      <c r="BU101" s="76"/>
      <c r="BV101" s="76"/>
      <c r="BW101" s="76"/>
      <c r="BX101" s="76"/>
      <c r="BY101" s="76"/>
      <c r="BZ101" s="76"/>
      <c r="CA101" s="76"/>
      <c r="CB101" s="76"/>
      <c r="CC101" s="76"/>
      <c r="CD101" s="76"/>
      <c r="CE101" s="76"/>
      <c r="CF101" s="76"/>
      <c r="CG101" s="76"/>
      <c r="CH101" s="76"/>
      <c r="CI101" s="76"/>
      <c r="CJ101" s="76"/>
      <c r="CK101" s="76"/>
      <c r="CL101" s="76"/>
      <c r="CN101" s="60"/>
      <c r="CO101" s="76"/>
      <c r="CP101" s="76"/>
      <c r="CQ101" s="76"/>
      <c r="CR101" s="76"/>
      <c r="CS101" s="76"/>
      <c r="CT101" s="76"/>
      <c r="CU101" s="76"/>
      <c r="CV101" s="76"/>
      <c r="CW101" s="76"/>
      <c r="CX101" s="76"/>
      <c r="CY101" s="76"/>
      <c r="CZ101" s="76"/>
      <c r="DA101" s="76"/>
      <c r="DB101" s="76"/>
      <c r="DC101" s="76"/>
      <c r="DD101" s="76"/>
      <c r="DE101" s="76"/>
      <c r="DF101" s="76"/>
      <c r="DG101" s="76"/>
      <c r="DH101" s="76"/>
      <c r="DI101" s="76"/>
      <c r="DJ101" s="76"/>
      <c r="DK101" s="76"/>
      <c r="DL101" s="76"/>
    </row>
    <row r="102" spans="1:116" x14ac:dyDescent="0.4">
      <c r="A102" s="174"/>
      <c r="E102" s="8"/>
      <c r="G102" s="185" t="s">
        <v>459</v>
      </c>
      <c r="H102" s="186"/>
      <c r="I102" s="187"/>
      <c r="J102" s="187"/>
      <c r="K102" s="188"/>
      <c r="L102" s="188"/>
      <c r="M102" s="188"/>
      <c r="N102" s="188"/>
      <c r="O102" s="188"/>
      <c r="P102" s="188"/>
      <c r="R102" s="189"/>
      <c r="S102" s="190"/>
      <c r="T102" s="190"/>
      <c r="U102" s="190"/>
      <c r="V102" s="190"/>
      <c r="W102" s="190"/>
      <c r="X102" s="190"/>
      <c r="Y102" s="190"/>
      <c r="Z102" s="190"/>
      <c r="AA102" s="190"/>
      <c r="AB102" s="190"/>
      <c r="AC102" s="190"/>
      <c r="AD102" s="190"/>
      <c r="AE102" s="190"/>
      <c r="AF102" s="190"/>
      <c r="AG102" s="190"/>
      <c r="AH102" s="190"/>
      <c r="AI102" s="190"/>
      <c r="AJ102" s="190"/>
      <c r="AK102" s="190"/>
      <c r="AL102" s="190"/>
      <c r="AM102" s="190"/>
      <c r="AN102" s="190"/>
      <c r="AO102" s="190"/>
      <c r="AP102" s="190"/>
      <c r="AQ102" s="190"/>
      <c r="AR102" s="190"/>
      <c r="AS102" s="190"/>
      <c r="AT102" s="190"/>
      <c r="AU102" s="190"/>
      <c r="AV102" s="190"/>
      <c r="AW102" s="190"/>
      <c r="AX102" s="190"/>
      <c r="AY102" s="190"/>
      <c r="AZ102" s="190"/>
      <c r="BA102" s="190"/>
      <c r="BB102" s="190"/>
      <c r="BC102" s="190"/>
      <c r="BD102" s="190"/>
      <c r="BE102" s="190"/>
      <c r="BF102" s="190"/>
      <c r="BG102" s="190"/>
      <c r="BH102" s="190"/>
      <c r="BI102" s="190"/>
      <c r="BJ102" s="190"/>
      <c r="BK102" s="190"/>
      <c r="BL102" s="190"/>
      <c r="BM102" s="190"/>
      <c r="BN102" s="190"/>
      <c r="BO102" s="190"/>
      <c r="BP102" s="190"/>
      <c r="BQ102" s="190"/>
      <c r="BR102" s="190"/>
      <c r="BS102" s="190"/>
      <c r="BT102" s="190"/>
      <c r="BU102" s="190"/>
      <c r="BV102" s="190"/>
      <c r="BW102" s="190"/>
      <c r="BX102" s="190"/>
      <c r="BY102" s="190"/>
      <c r="BZ102" s="190"/>
      <c r="CA102" s="190"/>
      <c r="CB102" s="190"/>
      <c r="CC102" s="190"/>
      <c r="CD102" s="190"/>
      <c r="CE102" s="190"/>
      <c r="CF102" s="190"/>
      <c r="CG102" s="190"/>
      <c r="CH102" s="190"/>
      <c r="CI102" s="190"/>
      <c r="CJ102" s="190"/>
      <c r="CK102" s="190"/>
      <c r="CL102" s="190"/>
      <c r="CN102" s="187"/>
      <c r="CO102" s="190"/>
      <c r="CP102" s="190"/>
      <c r="CQ102" s="190"/>
      <c r="CR102" s="190"/>
      <c r="CS102" s="190"/>
      <c r="CT102" s="190"/>
      <c r="CU102" s="190"/>
      <c r="CV102" s="190"/>
      <c r="CW102" s="190"/>
      <c r="CX102" s="190"/>
      <c r="CY102" s="190"/>
      <c r="CZ102" s="190"/>
      <c r="DA102" s="190"/>
      <c r="DB102" s="190"/>
      <c r="DC102" s="190"/>
      <c r="DD102" s="190"/>
      <c r="DE102" s="190"/>
      <c r="DF102" s="190"/>
      <c r="DG102" s="190"/>
      <c r="DH102" s="190"/>
      <c r="DI102" s="190"/>
      <c r="DJ102" s="190"/>
      <c r="DK102" s="190"/>
      <c r="DL102" s="190"/>
    </row>
    <row r="103" spans="1:116" x14ac:dyDescent="0.4">
      <c r="A103" s="174"/>
      <c r="E103" s="8"/>
      <c r="G103" s="185" t="s">
        <v>456</v>
      </c>
      <c r="H103" s="186"/>
      <c r="I103" s="187"/>
      <c r="J103" s="187"/>
      <c r="K103" s="188"/>
      <c r="L103" s="188"/>
      <c r="M103" s="188"/>
      <c r="N103" s="188"/>
      <c r="O103" s="188"/>
      <c r="P103" s="188"/>
      <c r="R103" s="189"/>
      <c r="S103" s="190"/>
      <c r="T103" s="190"/>
      <c r="U103" s="190"/>
      <c r="V103" s="190"/>
      <c r="W103" s="190"/>
      <c r="X103" s="190"/>
      <c r="Y103" s="190"/>
      <c r="Z103" s="190"/>
      <c r="AA103" s="190"/>
      <c r="AB103" s="190"/>
      <c r="AC103" s="190"/>
      <c r="AD103" s="190"/>
      <c r="AE103" s="190"/>
      <c r="AF103" s="190"/>
      <c r="AG103" s="190"/>
      <c r="AH103" s="190"/>
      <c r="AI103" s="190"/>
      <c r="AJ103" s="190"/>
      <c r="AK103" s="190"/>
      <c r="AL103" s="190"/>
      <c r="AM103" s="190"/>
      <c r="AN103" s="190"/>
      <c r="AO103" s="190"/>
      <c r="AP103" s="190"/>
      <c r="AQ103" s="190"/>
      <c r="AR103" s="190"/>
      <c r="AS103" s="190"/>
      <c r="AT103" s="190"/>
      <c r="AU103" s="190"/>
      <c r="AV103" s="190"/>
      <c r="AW103" s="190"/>
      <c r="AX103" s="190"/>
      <c r="AY103" s="190"/>
      <c r="AZ103" s="190"/>
      <c r="BA103" s="190"/>
      <c r="BB103" s="190"/>
      <c r="BC103" s="190"/>
      <c r="BD103" s="190"/>
      <c r="BE103" s="190"/>
      <c r="BF103" s="190"/>
      <c r="BG103" s="190"/>
      <c r="BH103" s="190"/>
      <c r="BI103" s="190"/>
      <c r="BJ103" s="190"/>
      <c r="BK103" s="190"/>
      <c r="BL103" s="190"/>
      <c r="BM103" s="190"/>
      <c r="BN103" s="190"/>
      <c r="BO103" s="190"/>
      <c r="BP103" s="190"/>
      <c r="BQ103" s="190"/>
      <c r="BR103" s="190"/>
      <c r="BS103" s="190"/>
      <c r="BT103" s="190"/>
      <c r="BU103" s="190"/>
      <c r="BV103" s="190"/>
      <c r="BW103" s="190"/>
      <c r="BX103" s="190"/>
      <c r="BY103" s="190"/>
      <c r="BZ103" s="190"/>
      <c r="CA103" s="190"/>
      <c r="CB103" s="190"/>
      <c r="CC103" s="190"/>
      <c r="CD103" s="190"/>
      <c r="CE103" s="190"/>
      <c r="CF103" s="190"/>
      <c r="CG103" s="190"/>
      <c r="CH103" s="190"/>
      <c r="CI103" s="190"/>
      <c r="CJ103" s="190"/>
      <c r="CK103" s="190"/>
      <c r="CL103" s="190"/>
      <c r="CN103" s="187"/>
      <c r="CO103" s="190"/>
      <c r="CP103" s="190"/>
      <c r="CQ103" s="190"/>
      <c r="CR103" s="190"/>
      <c r="CS103" s="190"/>
      <c r="CT103" s="190"/>
      <c r="CU103" s="190"/>
      <c r="CV103" s="190"/>
      <c r="CW103" s="190"/>
      <c r="CX103" s="190"/>
      <c r="CY103" s="190"/>
      <c r="CZ103" s="190"/>
      <c r="DA103" s="190"/>
      <c r="DB103" s="190"/>
      <c r="DC103" s="190"/>
      <c r="DD103" s="190"/>
      <c r="DE103" s="190"/>
      <c r="DF103" s="190"/>
      <c r="DG103" s="190"/>
      <c r="DH103" s="190"/>
      <c r="DI103" s="190"/>
      <c r="DJ103" s="190"/>
      <c r="DK103" s="190"/>
      <c r="DL103" s="190"/>
    </row>
    <row r="104" spans="1:116" x14ac:dyDescent="0.4">
      <c r="G104"/>
      <c r="I104"/>
      <c r="J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N104"/>
    </row>
    <row r="105" spans="1:116" x14ac:dyDescent="0.4">
      <c r="A105" s="31" t="s">
        <v>218</v>
      </c>
      <c r="B105" s="31" t="s">
        <v>243</v>
      </c>
      <c r="C105" s="31"/>
      <c r="D105" t="s">
        <v>822</v>
      </c>
      <c r="E105" s="8" t="str">
        <f t="shared" ref="E105:E153" si="86">ROW()&amp;" "&amp;D105</f>
        <v>105 VOLLIST-EVP</v>
      </c>
      <c r="F105" t="s">
        <v>326</v>
      </c>
      <c r="G105" s="66" t="s">
        <v>325</v>
      </c>
      <c r="H105" s="22"/>
      <c r="I105" s="299"/>
      <c r="J105" s="299"/>
      <c r="K105" s="22"/>
      <c r="L105" s="22"/>
      <c r="M105" s="22"/>
      <c r="N105" s="22"/>
      <c r="O105" s="22"/>
      <c r="P105" s="22"/>
      <c r="R105" s="66"/>
      <c r="S105" s="66"/>
      <c r="T105" s="66"/>
      <c r="U105" s="66"/>
      <c r="V105" s="66"/>
      <c r="W105" s="66"/>
      <c r="X105" s="66"/>
      <c r="Y105" s="66"/>
      <c r="Z105" s="66"/>
      <c r="AA105" s="66"/>
      <c r="AB105" s="66"/>
      <c r="AC105" s="66"/>
      <c r="AD105" s="66"/>
      <c r="AE105" s="66"/>
      <c r="AF105" s="66"/>
      <c r="AG105" s="66"/>
      <c r="AH105" s="66"/>
      <c r="AI105" s="66"/>
      <c r="AJ105" s="66"/>
      <c r="AK105" s="66"/>
      <c r="AL105" s="66"/>
      <c r="AM105" s="66"/>
      <c r="AN105" s="66"/>
      <c r="AO105" s="66"/>
      <c r="AP105" s="66"/>
      <c r="AQ105" s="66"/>
      <c r="AR105" s="66"/>
      <c r="AS105" s="66"/>
      <c r="AT105" s="66"/>
      <c r="AU105" s="66"/>
      <c r="AV105" s="66"/>
      <c r="AW105" s="66"/>
      <c r="AX105" s="66"/>
      <c r="AY105" s="66"/>
      <c r="AZ105" s="66"/>
      <c r="BA105" s="66"/>
      <c r="BB105" s="66"/>
      <c r="BC105" s="66"/>
      <c r="BD105" s="66"/>
      <c r="BE105" s="66"/>
      <c r="BF105" s="66"/>
      <c r="BG105" s="66"/>
      <c r="BH105" s="66"/>
      <c r="BI105" s="66"/>
      <c r="BJ105" s="66"/>
      <c r="BK105" s="66"/>
      <c r="BL105" s="66"/>
      <c r="BM105" s="66"/>
      <c r="BN105" s="66"/>
      <c r="BO105" s="66"/>
      <c r="BP105" s="66"/>
      <c r="BQ105" s="66"/>
      <c r="BR105" s="66"/>
      <c r="BS105" s="66"/>
      <c r="BT105" s="66"/>
      <c r="BU105" s="66"/>
      <c r="BV105" s="66"/>
      <c r="BW105" s="66"/>
      <c r="BX105" s="66"/>
      <c r="BY105" s="66"/>
      <c r="BZ105" s="66"/>
      <c r="CA105" s="66"/>
      <c r="CB105" s="66"/>
      <c r="CC105" s="66"/>
      <c r="CD105" s="66"/>
      <c r="CE105" s="66"/>
      <c r="CF105" s="66"/>
      <c r="CG105" s="66"/>
      <c r="CH105" s="66"/>
      <c r="CI105" s="66"/>
      <c r="CJ105" s="66"/>
      <c r="CK105" s="66"/>
      <c r="CL105" s="66"/>
      <c r="CN105" s="299"/>
      <c r="CO105" s="40"/>
      <c r="CP105" s="40"/>
      <c r="CQ105" s="40"/>
      <c r="CR105" s="40"/>
      <c r="CS105" s="40"/>
      <c r="CT105" s="40"/>
      <c r="CU105" s="40"/>
      <c r="CV105" s="40"/>
      <c r="CW105" s="40"/>
      <c r="CX105" s="40"/>
      <c r="CY105" s="40"/>
      <c r="CZ105" s="40"/>
      <c r="DA105" s="40"/>
      <c r="DB105" s="40"/>
      <c r="DC105" s="40"/>
      <c r="DD105" s="40"/>
      <c r="DE105" s="40"/>
      <c r="DF105" s="40"/>
      <c r="DG105" s="40"/>
      <c r="DH105" s="40"/>
      <c r="DI105" s="40"/>
      <c r="DJ105" s="40"/>
      <c r="DK105" s="40"/>
      <c r="DL105" s="40"/>
    </row>
    <row r="106" spans="1:116" x14ac:dyDescent="0.4">
      <c r="A106" s="31"/>
      <c r="B106" t="str">
        <f t="shared" ref="B106:B112" si="87">E106</f>
        <v>106 VOLLIST-EVP</v>
      </c>
      <c r="D106" t="s">
        <v>822</v>
      </c>
      <c r="E106" s="8" t="str">
        <f t="shared" si="86"/>
        <v>106 VOLLIST-EVP</v>
      </c>
      <c r="G106" s="95" t="str">
        <f>G112&amp;":"</f>
        <v># of units sold:</v>
      </c>
      <c r="H106" s="31"/>
      <c r="I106" s="73"/>
      <c r="J106" s="73"/>
      <c r="K106" s="31"/>
      <c r="L106" s="31"/>
      <c r="M106" s="31"/>
      <c r="N106" s="31"/>
      <c r="O106" s="31"/>
      <c r="P106" s="31"/>
      <c r="R106" s="67"/>
      <c r="S106" s="67"/>
      <c r="T106" s="67"/>
      <c r="U106" s="67"/>
      <c r="V106" s="67"/>
      <c r="W106" s="67"/>
      <c r="X106" s="67"/>
      <c r="Y106" s="67"/>
      <c r="Z106" s="67"/>
      <c r="AA106" s="67"/>
      <c r="AB106" s="67"/>
      <c r="AC106" s="67"/>
      <c r="AD106" s="67"/>
      <c r="AE106" s="67"/>
      <c r="AF106" s="67"/>
      <c r="AG106" s="67"/>
      <c r="AH106" s="67"/>
      <c r="AI106" s="67"/>
      <c r="AJ106" s="67"/>
      <c r="AK106" s="67"/>
      <c r="AL106" s="67"/>
      <c r="AM106" s="67"/>
      <c r="AN106" s="67"/>
      <c r="AO106" s="67"/>
      <c r="AP106" s="67"/>
      <c r="AQ106" s="67"/>
      <c r="AR106" s="67"/>
      <c r="AS106" s="67"/>
      <c r="AT106" s="67"/>
      <c r="AU106" s="67"/>
      <c r="AV106" s="67"/>
      <c r="AW106" s="67"/>
      <c r="AX106" s="67"/>
      <c r="AY106" s="67"/>
      <c r="AZ106" s="67"/>
      <c r="BA106" s="67"/>
      <c r="BB106" s="67"/>
      <c r="BC106" s="67"/>
      <c r="BD106" s="67"/>
      <c r="BE106" s="67"/>
      <c r="BF106" s="67"/>
      <c r="BG106" s="67"/>
      <c r="BH106" s="67"/>
      <c r="BI106" s="67"/>
      <c r="BJ106" s="67"/>
      <c r="BK106" s="67"/>
      <c r="BL106" s="67"/>
      <c r="BM106" s="67"/>
      <c r="BN106" s="67"/>
      <c r="BO106" s="67"/>
      <c r="BP106" s="67"/>
      <c r="BQ106" s="67"/>
      <c r="BR106" s="67"/>
      <c r="BS106" s="67"/>
      <c r="BT106" s="67"/>
      <c r="BU106" s="67"/>
      <c r="BV106" s="67"/>
      <c r="BW106" s="67"/>
      <c r="BX106" s="67"/>
      <c r="BY106" s="67"/>
      <c r="BZ106" s="67"/>
      <c r="CA106" s="67"/>
      <c r="CB106" s="67"/>
      <c r="CC106" s="67"/>
      <c r="CD106" s="67"/>
      <c r="CE106" s="67"/>
      <c r="CF106" s="67"/>
      <c r="CG106" s="67"/>
      <c r="CH106" s="67"/>
      <c r="CI106" s="67"/>
      <c r="CJ106" s="67"/>
      <c r="CK106" s="67"/>
      <c r="CL106" s="67"/>
      <c r="CN106" s="73"/>
      <c r="CO106" s="67"/>
      <c r="CP106" s="67"/>
      <c r="CQ106" s="67"/>
      <c r="CR106" s="67"/>
      <c r="CS106" s="67"/>
      <c r="CT106" s="67"/>
      <c r="CU106" s="67"/>
      <c r="CV106" s="67"/>
      <c r="CW106" s="67"/>
      <c r="CX106" s="67"/>
      <c r="CY106" s="67"/>
      <c r="CZ106" s="67"/>
      <c r="DA106" s="67"/>
      <c r="DB106" s="67"/>
      <c r="DC106" s="67"/>
      <c r="DD106" s="67"/>
      <c r="DE106" s="67"/>
      <c r="DF106" s="67"/>
      <c r="DG106" s="67"/>
      <c r="DH106" s="67"/>
      <c r="DI106" s="67"/>
      <c r="DJ106" s="67"/>
      <c r="DK106" s="67"/>
      <c r="DL106" s="67"/>
    </row>
    <row r="107" spans="1:116" x14ac:dyDescent="0.4">
      <c r="A107" s="31"/>
      <c r="B107" t="str">
        <f t="shared" si="87"/>
        <v>107 VOLLIST-EVP</v>
      </c>
      <c r="D107" t="s">
        <v>822</v>
      </c>
      <c r="E107" s="8" t="str">
        <f t="shared" si="86"/>
        <v>107 VOLLIST-EVP</v>
      </c>
      <c r="G107" s="141" t="s">
        <v>320</v>
      </c>
      <c r="H107" s="31"/>
      <c r="I107" s="73"/>
      <c r="J107" s="73"/>
      <c r="K107" s="17">
        <v>100000</v>
      </c>
      <c r="L107" s="17">
        <v>200000</v>
      </c>
      <c r="M107" s="17">
        <v>400000</v>
      </c>
      <c r="N107" s="17">
        <v>800000</v>
      </c>
      <c r="O107" s="17">
        <v>1600000</v>
      </c>
      <c r="P107" s="17">
        <v>3200000</v>
      </c>
      <c r="R107" s="15"/>
      <c r="S107" s="15" cm="1">
        <f t="array" ref="S107">INDEX($K:$P,ROW(),MATCH(S$3,$K$2:$P$2,0))/12</f>
        <v>8333.3333333333339</v>
      </c>
      <c r="T107" s="15" cm="1">
        <f t="array" ref="T107">INDEX($K:$P,ROW(),MATCH(T$3,$K$2:$P$2,0))/12</f>
        <v>8333.3333333333339</v>
      </c>
      <c r="U107" s="15" cm="1">
        <f t="array" ref="U107">INDEX($K:$P,ROW(),MATCH(U$3,$K$2:$P$2,0))/12</f>
        <v>8333.3333333333339</v>
      </c>
      <c r="V107" s="15" cm="1">
        <f t="array" ref="V107">INDEX($K:$P,ROW(),MATCH(V$3,$K$2:$P$2,0))/12</f>
        <v>8333.3333333333339</v>
      </c>
      <c r="W107" s="15" cm="1">
        <f t="array" ref="W107">INDEX($K:$P,ROW(),MATCH(W$3,$K$2:$P$2,0))/12</f>
        <v>8333.3333333333339</v>
      </c>
      <c r="X107" s="15" cm="1">
        <f t="array" ref="X107">INDEX($K:$P,ROW(),MATCH(X$3,$K$2:$P$2,0))/12</f>
        <v>8333.3333333333339</v>
      </c>
      <c r="Y107" s="15" cm="1">
        <f t="array" ref="Y107">INDEX($K:$P,ROW(),MATCH(Y$3,$K$2:$P$2,0))/12</f>
        <v>8333.3333333333339</v>
      </c>
      <c r="Z107" s="15" cm="1">
        <f t="array" ref="Z107">INDEX($K:$P,ROW(),MATCH(Z$3,$K$2:$P$2,0))/12</f>
        <v>8333.3333333333339</v>
      </c>
      <c r="AA107" s="15" cm="1">
        <f t="array" ref="AA107">INDEX($K:$P,ROW(),MATCH(AA$3,$K$2:$P$2,0))/12</f>
        <v>8333.3333333333339</v>
      </c>
      <c r="AB107" s="15" cm="1">
        <f t="array" ref="AB107">INDEX($K:$P,ROW(),MATCH(AB$3,$K$2:$P$2,0))/12</f>
        <v>8333.3333333333339</v>
      </c>
      <c r="AC107" s="15" cm="1">
        <f t="array" ref="AC107">INDEX($K:$P,ROW(),MATCH(AC$3,$K$2:$P$2,0))/12</f>
        <v>8333.3333333333339</v>
      </c>
      <c r="AD107" s="15" cm="1">
        <f t="array" ref="AD107">INDEX($K:$P,ROW(),MATCH(AD$3,$K$2:$P$2,0))/12</f>
        <v>8333.3333333333339</v>
      </c>
      <c r="AE107" s="15" cm="1">
        <f t="array" ref="AE107">INDEX($K:$P,ROW(),MATCH(AE$3,$K$2:$P$2,0))/12</f>
        <v>16666.666666666668</v>
      </c>
      <c r="AF107" s="15" cm="1">
        <f t="array" ref="AF107">INDEX($K:$P,ROW(),MATCH(AF$3,$K$2:$P$2,0))/12</f>
        <v>16666.666666666668</v>
      </c>
      <c r="AG107" s="15" cm="1">
        <f t="array" ref="AG107">INDEX($K:$P,ROW(),MATCH(AG$3,$K$2:$P$2,0))/12</f>
        <v>16666.666666666668</v>
      </c>
      <c r="AH107" s="15" cm="1">
        <f t="array" ref="AH107">INDEX($K:$P,ROW(),MATCH(AH$3,$K$2:$P$2,0))/12</f>
        <v>16666.666666666668</v>
      </c>
      <c r="AI107" s="15" cm="1">
        <f t="array" ref="AI107">INDEX($K:$P,ROW(),MATCH(AI$3,$K$2:$P$2,0))/12</f>
        <v>16666.666666666668</v>
      </c>
      <c r="AJ107" s="15" cm="1">
        <f t="array" ref="AJ107">INDEX($K:$P,ROW(),MATCH(AJ$3,$K$2:$P$2,0))/12</f>
        <v>16666.666666666668</v>
      </c>
      <c r="AK107" s="15" cm="1">
        <f t="array" ref="AK107">INDEX($K:$P,ROW(),MATCH(AK$3,$K$2:$P$2,0))/12</f>
        <v>16666.666666666668</v>
      </c>
      <c r="AL107" s="15" cm="1">
        <f t="array" ref="AL107">INDEX($K:$P,ROW(),MATCH(AL$3,$K$2:$P$2,0))/12</f>
        <v>16666.666666666668</v>
      </c>
      <c r="AM107" s="15" cm="1">
        <f t="array" ref="AM107">INDEX($K:$P,ROW(),MATCH(AM$3,$K$2:$P$2,0))/12</f>
        <v>16666.666666666668</v>
      </c>
      <c r="AN107" s="15" cm="1">
        <f t="array" ref="AN107">INDEX($K:$P,ROW(),MATCH(AN$3,$K$2:$P$2,0))/12</f>
        <v>16666.666666666668</v>
      </c>
      <c r="AO107" s="15" cm="1">
        <f t="array" ref="AO107">INDEX($K:$P,ROW(),MATCH(AO$3,$K$2:$P$2,0))/12</f>
        <v>16666.666666666668</v>
      </c>
      <c r="AP107" s="15" cm="1">
        <f t="array" ref="AP107">INDEX($K:$P,ROW(),MATCH(AP$3,$K$2:$P$2,0))/12</f>
        <v>16666.666666666668</v>
      </c>
      <c r="AQ107" s="15" cm="1">
        <f t="array" ref="AQ107">INDEX($K:$P,ROW(),MATCH(AQ$3,$K$2:$P$2,0))/12</f>
        <v>33333.333333333336</v>
      </c>
      <c r="AR107" s="15" cm="1">
        <f t="array" ref="AR107">INDEX($K:$P,ROW(),MATCH(AR$3,$K$2:$P$2,0))/12</f>
        <v>33333.333333333336</v>
      </c>
      <c r="AS107" s="15" cm="1">
        <f t="array" ref="AS107">INDEX($K:$P,ROW(),MATCH(AS$3,$K$2:$P$2,0))/12</f>
        <v>33333.333333333336</v>
      </c>
      <c r="AT107" s="15" cm="1">
        <f t="array" ref="AT107">INDEX($K:$P,ROW(),MATCH(AT$3,$K$2:$P$2,0))/12</f>
        <v>33333.333333333336</v>
      </c>
      <c r="AU107" s="15" cm="1">
        <f t="array" ref="AU107">INDEX($K:$P,ROW(),MATCH(AU$3,$K$2:$P$2,0))/12</f>
        <v>33333.333333333336</v>
      </c>
      <c r="AV107" s="15" cm="1">
        <f t="array" ref="AV107">INDEX($K:$P,ROW(),MATCH(AV$3,$K$2:$P$2,0))/12</f>
        <v>33333.333333333336</v>
      </c>
      <c r="AW107" s="15" cm="1">
        <f t="array" ref="AW107">INDEX($K:$P,ROW(),MATCH(AW$3,$K$2:$P$2,0))/12</f>
        <v>33333.333333333336</v>
      </c>
      <c r="AX107" s="15" cm="1">
        <f t="array" ref="AX107">INDEX($K:$P,ROW(),MATCH(AX$3,$K$2:$P$2,0))/12</f>
        <v>33333.333333333336</v>
      </c>
      <c r="AY107" s="15" cm="1">
        <f t="array" ref="AY107">INDEX($K:$P,ROW(),MATCH(AY$3,$K$2:$P$2,0))/12</f>
        <v>33333.333333333336</v>
      </c>
      <c r="AZ107" s="15" cm="1">
        <f t="array" ref="AZ107">INDEX($K:$P,ROW(),MATCH(AZ$3,$K$2:$P$2,0))/12</f>
        <v>33333.333333333336</v>
      </c>
      <c r="BA107" s="15" cm="1">
        <f t="array" ref="BA107">INDEX($K:$P,ROW(),MATCH(BA$3,$K$2:$P$2,0))/12</f>
        <v>33333.333333333336</v>
      </c>
      <c r="BB107" s="15" cm="1">
        <f t="array" ref="BB107">INDEX($K:$P,ROW(),MATCH(BB$3,$K$2:$P$2,0))/12</f>
        <v>33333.333333333336</v>
      </c>
      <c r="BC107" s="15" cm="1">
        <f t="array" ref="BC107">INDEX($K:$P,ROW(),MATCH(BC$3,$K$2:$P$2,0))/12</f>
        <v>66666.666666666672</v>
      </c>
      <c r="BD107" s="15" cm="1">
        <f t="array" ref="BD107">INDEX($K:$P,ROW(),MATCH(BD$3,$K$2:$P$2,0))/12</f>
        <v>66666.666666666672</v>
      </c>
      <c r="BE107" s="15" cm="1">
        <f t="array" ref="BE107">INDEX($K:$P,ROW(),MATCH(BE$3,$K$2:$P$2,0))/12</f>
        <v>66666.666666666672</v>
      </c>
      <c r="BF107" s="15" cm="1">
        <f t="array" ref="BF107">INDEX($K:$P,ROW(),MATCH(BF$3,$K$2:$P$2,0))/12</f>
        <v>66666.666666666672</v>
      </c>
      <c r="BG107" s="15" cm="1">
        <f t="array" ref="BG107">INDEX($K:$P,ROW(),MATCH(BG$3,$K$2:$P$2,0))/12</f>
        <v>66666.666666666672</v>
      </c>
      <c r="BH107" s="15" cm="1">
        <f t="array" ref="BH107">INDEX($K:$P,ROW(),MATCH(BH$3,$K$2:$P$2,0))/12</f>
        <v>66666.666666666672</v>
      </c>
      <c r="BI107" s="15" cm="1">
        <f t="array" ref="BI107">INDEX($K:$P,ROW(),MATCH(BI$3,$K$2:$P$2,0))/12</f>
        <v>66666.666666666672</v>
      </c>
      <c r="BJ107" s="15" cm="1">
        <f t="array" ref="BJ107">INDEX($K:$P,ROW(),MATCH(BJ$3,$K$2:$P$2,0))/12</f>
        <v>66666.666666666672</v>
      </c>
      <c r="BK107" s="15" cm="1">
        <f t="array" ref="BK107">INDEX($K:$P,ROW(),MATCH(BK$3,$K$2:$P$2,0))/12</f>
        <v>66666.666666666672</v>
      </c>
      <c r="BL107" s="15" cm="1">
        <f t="array" ref="BL107">INDEX($K:$P,ROW(),MATCH(BL$3,$K$2:$P$2,0))/12</f>
        <v>66666.666666666672</v>
      </c>
      <c r="BM107" s="15" cm="1">
        <f t="array" ref="BM107">INDEX($K:$P,ROW(),MATCH(BM$3,$K$2:$P$2,0))/12</f>
        <v>66666.666666666672</v>
      </c>
      <c r="BN107" s="15" cm="1">
        <f t="array" ref="BN107">INDEX($K:$P,ROW(),MATCH(BN$3,$K$2:$P$2,0))/12</f>
        <v>66666.666666666672</v>
      </c>
      <c r="BO107" s="15" cm="1">
        <f t="array" ref="BO107">INDEX($K:$P,ROW(),MATCH(BO$3,$K$2:$P$2,0))/12</f>
        <v>133333.33333333334</v>
      </c>
      <c r="BP107" s="15" cm="1">
        <f t="array" ref="BP107">INDEX($K:$P,ROW(),MATCH(BP$3,$K$2:$P$2,0))/12</f>
        <v>133333.33333333334</v>
      </c>
      <c r="BQ107" s="15" cm="1">
        <f t="array" ref="BQ107">INDEX($K:$P,ROW(),MATCH(BQ$3,$K$2:$P$2,0))/12</f>
        <v>133333.33333333334</v>
      </c>
      <c r="BR107" s="15" cm="1">
        <f t="array" ref="BR107">INDEX($K:$P,ROW(),MATCH(BR$3,$K$2:$P$2,0))/12</f>
        <v>133333.33333333334</v>
      </c>
      <c r="BS107" s="15" cm="1">
        <f t="array" ref="BS107">INDEX($K:$P,ROW(),MATCH(BS$3,$K$2:$P$2,0))/12</f>
        <v>133333.33333333334</v>
      </c>
      <c r="BT107" s="15" cm="1">
        <f t="array" ref="BT107">INDEX($K:$P,ROW(),MATCH(BT$3,$K$2:$P$2,0))/12</f>
        <v>133333.33333333334</v>
      </c>
      <c r="BU107" s="15" cm="1">
        <f t="array" ref="BU107">INDEX($K:$P,ROW(),MATCH(BU$3,$K$2:$P$2,0))/12</f>
        <v>133333.33333333334</v>
      </c>
      <c r="BV107" s="15" cm="1">
        <f t="array" ref="BV107">INDEX($K:$P,ROW(),MATCH(BV$3,$K$2:$P$2,0))/12</f>
        <v>133333.33333333334</v>
      </c>
      <c r="BW107" s="15" cm="1">
        <f t="array" ref="BW107">INDEX($K:$P,ROW(),MATCH(BW$3,$K$2:$P$2,0))/12</f>
        <v>133333.33333333334</v>
      </c>
      <c r="BX107" s="15" cm="1">
        <f t="array" ref="BX107">INDEX($K:$P,ROW(),MATCH(BX$3,$K$2:$P$2,0))/12</f>
        <v>133333.33333333334</v>
      </c>
      <c r="BY107" s="15" cm="1">
        <f t="array" ref="BY107">INDEX($K:$P,ROW(),MATCH(BY$3,$K$2:$P$2,0))/12</f>
        <v>133333.33333333334</v>
      </c>
      <c r="BZ107" s="15" cm="1">
        <f t="array" ref="BZ107">INDEX($K:$P,ROW(),MATCH(BZ$3,$K$2:$P$2,0))/12</f>
        <v>133333.33333333334</v>
      </c>
      <c r="CA107" s="15" cm="1">
        <f t="array" ref="CA107">INDEX($K:$P,ROW(),MATCH(CA$3,$K$2:$P$2,0))/12</f>
        <v>266666.66666666669</v>
      </c>
      <c r="CB107" s="15" cm="1">
        <f t="array" ref="CB107">INDEX($K:$P,ROW(),MATCH(CB$3,$K$2:$P$2,0))/12</f>
        <v>266666.66666666669</v>
      </c>
      <c r="CC107" s="15" cm="1">
        <f t="array" ref="CC107">INDEX($K:$P,ROW(),MATCH(CC$3,$K$2:$P$2,0))/12</f>
        <v>266666.66666666669</v>
      </c>
      <c r="CD107" s="15" cm="1">
        <f t="array" ref="CD107">INDEX($K:$P,ROW(),MATCH(CD$3,$K$2:$P$2,0))/12</f>
        <v>266666.66666666669</v>
      </c>
      <c r="CE107" s="15" cm="1">
        <f t="array" ref="CE107">INDEX($K:$P,ROW(),MATCH(CE$3,$K$2:$P$2,0))/12</f>
        <v>266666.66666666669</v>
      </c>
      <c r="CF107" s="15" cm="1">
        <f t="array" ref="CF107">INDEX($K:$P,ROW(),MATCH(CF$3,$K$2:$P$2,0))/12</f>
        <v>266666.66666666669</v>
      </c>
      <c r="CG107" s="15" cm="1">
        <f t="array" ref="CG107">INDEX($K:$P,ROW(),MATCH(CG$3,$K$2:$P$2,0))/12</f>
        <v>266666.66666666669</v>
      </c>
      <c r="CH107" s="15" cm="1">
        <f t="array" ref="CH107">INDEX($K:$P,ROW(),MATCH(CH$3,$K$2:$P$2,0))/12</f>
        <v>266666.66666666669</v>
      </c>
      <c r="CI107" s="15" cm="1">
        <f t="array" ref="CI107">INDEX($K:$P,ROW(),MATCH(CI$3,$K$2:$P$2,0))/12</f>
        <v>266666.66666666669</v>
      </c>
      <c r="CJ107" s="15" cm="1">
        <f t="array" ref="CJ107">INDEX($K:$P,ROW(),MATCH(CJ$3,$K$2:$P$2,0))/12</f>
        <v>266666.66666666669</v>
      </c>
      <c r="CK107" s="15" cm="1">
        <f t="array" ref="CK107">INDEX($K:$P,ROW(),MATCH(CK$3,$K$2:$P$2,0))/12</f>
        <v>266666.66666666669</v>
      </c>
      <c r="CL107" s="15" cm="1">
        <f t="array" ref="CL107">INDEX($K:$P,ROW(),MATCH(CL$3,$K$2:$P$2,0))/12</f>
        <v>266666.66666666669</v>
      </c>
      <c r="CN107" s="73"/>
      <c r="CO107" s="15" t="e" cm="1">
        <f t="array" ref="CO107">INDEX($K:$P,ROW(),MATCH(CO$3,$K$2:$P$2,0))/CO$5</f>
        <v>#N/A</v>
      </c>
      <c r="CP107" s="15" t="e" cm="1">
        <f t="array" ref="CP107">INDEX($K:$P,ROW(),MATCH(CP$3,$K$2:$P$2,0))/CP$5</f>
        <v>#N/A</v>
      </c>
      <c r="CQ107" s="15" t="e" cm="1">
        <f t="array" ref="CQ107">INDEX($K:$P,ROW(),MATCH(CQ$3,$K$2:$P$2,0))/CQ$5</f>
        <v>#N/A</v>
      </c>
      <c r="CR107" s="15" t="e" cm="1">
        <f t="array" ref="CR107">INDEX($K:$P,ROW(),MATCH(CR$3,$K$2:$P$2,0))/CR$5</f>
        <v>#N/A</v>
      </c>
      <c r="CS107" s="15" t="e" cm="1">
        <f t="array" ref="CS107">INDEX($K:$P,ROW(),MATCH(CS$3,$K$2:$P$2,0))/CS$5</f>
        <v>#N/A</v>
      </c>
      <c r="CT107" s="15" t="e" cm="1">
        <f t="array" ref="CT107">INDEX($K:$P,ROW(),MATCH(CT$3,$K$2:$P$2,0))/CT$5</f>
        <v>#N/A</v>
      </c>
      <c r="CU107" s="15" t="e" cm="1">
        <f t="array" ref="CU107">INDEX($K:$P,ROW(),MATCH(CU$3,$K$2:$P$2,0))/CU$5</f>
        <v>#N/A</v>
      </c>
      <c r="CV107" s="15" t="e" cm="1">
        <f t="array" ref="CV107">INDEX($K:$P,ROW(),MATCH(CV$3,$K$2:$P$2,0))/CV$5</f>
        <v>#N/A</v>
      </c>
      <c r="CW107" s="15" t="e" cm="1">
        <f t="array" ref="CW107">INDEX($K:$P,ROW(),MATCH(CW$3,$K$2:$P$2,0))/CW$5</f>
        <v>#N/A</v>
      </c>
      <c r="CX107" s="15" t="e" cm="1">
        <f t="array" ref="CX107">INDEX($K:$P,ROW(),MATCH(CX$3,$K$2:$P$2,0))/CX$5</f>
        <v>#N/A</v>
      </c>
      <c r="CY107" s="15" t="e" cm="1">
        <f t="array" ref="CY107">INDEX($K:$P,ROW(),MATCH(CY$3,$K$2:$P$2,0))/CL$5</f>
        <v>#N/A</v>
      </c>
      <c r="CZ107" s="15" t="e" cm="1">
        <f t="array" ref="CZ107">INDEX($K:$P,ROW(),MATCH(CZ$3,$K$2:$P$2,0))/CZ$5</f>
        <v>#N/A</v>
      </c>
      <c r="DA107" s="15" t="e" cm="1">
        <f t="array" ref="DA107">INDEX($K:$P,ROW(),MATCH(DA$3,$K$2:$P$2,0))/DA$5</f>
        <v>#N/A</v>
      </c>
      <c r="DB107" s="15" t="e" cm="1">
        <f t="array" ref="DB107">INDEX($K:$P,ROW(),MATCH(DB$3,$K$2:$P$2,0))/DB$5</f>
        <v>#N/A</v>
      </c>
      <c r="DC107" s="15" t="e" cm="1">
        <f t="array" ref="DC107">INDEX($K:$P,ROW(),MATCH(DC$3,$K$2:$P$2,0))/DC$5</f>
        <v>#N/A</v>
      </c>
      <c r="DD107" s="15" t="e" cm="1">
        <f t="array" ref="DD107">INDEX($K:$P,ROW(),MATCH(DD$3,$K$2:$P$2,0))/DD$5</f>
        <v>#N/A</v>
      </c>
      <c r="DE107" s="15" t="e" cm="1">
        <f t="array" ref="DE107">INDEX($K:$P,ROW(),MATCH(DE$3,$K$2:$P$2,0))/DE$5</f>
        <v>#N/A</v>
      </c>
      <c r="DF107" s="15" t="e" cm="1">
        <f t="array" ref="DF107">INDEX($K:$P,ROW(),MATCH(DF$3,$K$2:$P$2,0))/DF$5</f>
        <v>#N/A</v>
      </c>
      <c r="DG107" s="15" t="e" cm="1">
        <f t="array" ref="DG107">INDEX($K:$P,ROW(),MATCH(DG$3,$K$2:$P$2,0))/DG$5</f>
        <v>#N/A</v>
      </c>
      <c r="DH107" s="15" t="e" cm="1">
        <f t="array" ref="DH107">INDEX($K:$P,ROW(),MATCH(DH$3,$K$2:$P$2,0))/DH$5</f>
        <v>#N/A</v>
      </c>
      <c r="DI107" s="15" t="e" cm="1">
        <f t="array" ref="DI107">INDEX($K:$P,ROW(),MATCH(DI$3,$K$2:$P$2,0))/DI$5</f>
        <v>#N/A</v>
      </c>
      <c r="DJ107" s="15" t="e" cm="1">
        <f t="array" ref="DJ107">INDEX($K:$P,ROW(),MATCH(DJ$3,$K$2:$P$2,0))/DJ$5</f>
        <v>#N/A</v>
      </c>
      <c r="DK107" s="15" t="e" cm="1">
        <f t="array" ref="DK107">INDEX($K:$P,ROW(),MATCH(DK$3,$K$2:$P$2,0))/DK$5</f>
        <v>#N/A</v>
      </c>
      <c r="DL107" s="15" t="e" cm="1">
        <f t="array" ref="DL107">INDEX($K:$P,ROW(),MATCH(DL$3,$K$2:$P$2,0))/DL$5</f>
        <v>#N/A</v>
      </c>
    </row>
    <row r="108" spans="1:116" x14ac:dyDescent="0.4">
      <c r="A108" s="31"/>
      <c r="B108" t="str">
        <f t="shared" si="87"/>
        <v>108 VOLLIST-EVP</v>
      </c>
      <c r="D108" t="s">
        <v>822</v>
      </c>
      <c r="E108" s="8" t="str">
        <f t="shared" si="86"/>
        <v>108 VOLLIST-EVP</v>
      </c>
      <c r="G108" s="141" t="s">
        <v>321</v>
      </c>
      <c r="H108" s="31"/>
      <c r="I108" s="73"/>
      <c r="J108" s="73"/>
      <c r="K108" s="17">
        <v>100000</v>
      </c>
      <c r="L108" s="17">
        <v>200000</v>
      </c>
      <c r="M108" s="17">
        <v>400000</v>
      </c>
      <c r="N108" s="17">
        <v>800000</v>
      </c>
      <c r="O108" s="17">
        <v>1600000</v>
      </c>
      <c r="P108" s="17">
        <v>3200000</v>
      </c>
      <c r="R108" s="15"/>
      <c r="S108" s="15" cm="1">
        <f t="array" ref="S108">INDEX($K:$P,ROW(),MATCH(S$3,$K$2:$P$2,0))/12</f>
        <v>8333.3333333333339</v>
      </c>
      <c r="T108" s="15" cm="1">
        <f t="array" ref="T108">INDEX($K:$P,ROW(),MATCH(T$3,$K$2:$P$2,0))/12</f>
        <v>8333.3333333333339</v>
      </c>
      <c r="U108" s="15" cm="1">
        <f t="array" ref="U108">INDEX($K:$P,ROW(),MATCH(U$3,$K$2:$P$2,0))/12</f>
        <v>8333.3333333333339</v>
      </c>
      <c r="V108" s="15" cm="1">
        <f t="array" ref="V108">INDEX($K:$P,ROW(),MATCH(V$3,$K$2:$P$2,0))/12</f>
        <v>8333.3333333333339</v>
      </c>
      <c r="W108" s="15" cm="1">
        <f t="array" ref="W108">INDEX($K:$P,ROW(),MATCH(W$3,$K$2:$P$2,0))/12</f>
        <v>8333.3333333333339</v>
      </c>
      <c r="X108" s="15" cm="1">
        <f t="array" ref="X108">INDEX($K:$P,ROW(),MATCH(X$3,$K$2:$P$2,0))/12</f>
        <v>8333.3333333333339</v>
      </c>
      <c r="Y108" s="15" cm="1">
        <f t="array" ref="Y108">INDEX($K:$P,ROW(),MATCH(Y$3,$K$2:$P$2,0))/12</f>
        <v>8333.3333333333339</v>
      </c>
      <c r="Z108" s="15" cm="1">
        <f t="array" ref="Z108">INDEX($K:$P,ROW(),MATCH(Z$3,$K$2:$P$2,0))/12</f>
        <v>8333.3333333333339</v>
      </c>
      <c r="AA108" s="15" cm="1">
        <f t="array" ref="AA108">INDEX($K:$P,ROW(),MATCH(AA$3,$K$2:$P$2,0))/12</f>
        <v>8333.3333333333339</v>
      </c>
      <c r="AB108" s="15" cm="1">
        <f t="array" ref="AB108">INDEX($K:$P,ROW(),MATCH(AB$3,$K$2:$P$2,0))/12</f>
        <v>8333.3333333333339</v>
      </c>
      <c r="AC108" s="15" cm="1">
        <f t="array" ref="AC108">INDEX($K:$P,ROW(),MATCH(AC$3,$K$2:$P$2,0))/12</f>
        <v>8333.3333333333339</v>
      </c>
      <c r="AD108" s="15" cm="1">
        <f t="array" ref="AD108">INDEX($K:$P,ROW(),MATCH(AD$3,$K$2:$P$2,0))/12</f>
        <v>8333.3333333333339</v>
      </c>
      <c r="AE108" s="15" cm="1">
        <f t="array" ref="AE108">INDEX($K:$P,ROW(),MATCH(AE$3,$K$2:$P$2,0))/12</f>
        <v>16666.666666666668</v>
      </c>
      <c r="AF108" s="15" cm="1">
        <f t="array" ref="AF108">INDEX($K:$P,ROW(),MATCH(AF$3,$K$2:$P$2,0))/12</f>
        <v>16666.666666666668</v>
      </c>
      <c r="AG108" s="15" cm="1">
        <f t="array" ref="AG108">INDEX($K:$P,ROW(),MATCH(AG$3,$K$2:$P$2,0))/12</f>
        <v>16666.666666666668</v>
      </c>
      <c r="AH108" s="15" cm="1">
        <f t="array" ref="AH108">INDEX($K:$P,ROW(),MATCH(AH$3,$K$2:$P$2,0))/12</f>
        <v>16666.666666666668</v>
      </c>
      <c r="AI108" s="15" cm="1">
        <f t="array" ref="AI108">INDEX($K:$P,ROW(),MATCH(AI$3,$K$2:$P$2,0))/12</f>
        <v>16666.666666666668</v>
      </c>
      <c r="AJ108" s="15" cm="1">
        <f t="array" ref="AJ108">INDEX($K:$P,ROW(),MATCH(AJ$3,$K$2:$P$2,0))/12</f>
        <v>16666.666666666668</v>
      </c>
      <c r="AK108" s="15" cm="1">
        <f t="array" ref="AK108">INDEX($K:$P,ROW(),MATCH(AK$3,$K$2:$P$2,0))/12</f>
        <v>16666.666666666668</v>
      </c>
      <c r="AL108" s="15" cm="1">
        <f t="array" ref="AL108">INDEX($K:$P,ROW(),MATCH(AL$3,$K$2:$P$2,0))/12</f>
        <v>16666.666666666668</v>
      </c>
      <c r="AM108" s="15" cm="1">
        <f t="array" ref="AM108">INDEX($K:$P,ROW(),MATCH(AM$3,$K$2:$P$2,0))/12</f>
        <v>16666.666666666668</v>
      </c>
      <c r="AN108" s="15" cm="1">
        <f t="array" ref="AN108">INDEX($K:$P,ROW(),MATCH(AN$3,$K$2:$P$2,0))/12</f>
        <v>16666.666666666668</v>
      </c>
      <c r="AO108" s="15" cm="1">
        <f t="array" ref="AO108">INDEX($K:$P,ROW(),MATCH(AO$3,$K$2:$P$2,0))/12</f>
        <v>16666.666666666668</v>
      </c>
      <c r="AP108" s="15" cm="1">
        <f t="array" ref="AP108">INDEX($K:$P,ROW(),MATCH(AP$3,$K$2:$P$2,0))/12</f>
        <v>16666.666666666668</v>
      </c>
      <c r="AQ108" s="15" cm="1">
        <f t="array" ref="AQ108">INDEX($K:$P,ROW(),MATCH(AQ$3,$K$2:$P$2,0))/12</f>
        <v>33333.333333333336</v>
      </c>
      <c r="AR108" s="15" cm="1">
        <f t="array" ref="AR108">INDEX($K:$P,ROW(),MATCH(AR$3,$K$2:$P$2,0))/12</f>
        <v>33333.333333333336</v>
      </c>
      <c r="AS108" s="15" cm="1">
        <f t="array" ref="AS108">INDEX($K:$P,ROW(),MATCH(AS$3,$K$2:$P$2,0))/12</f>
        <v>33333.333333333336</v>
      </c>
      <c r="AT108" s="15" cm="1">
        <f t="array" ref="AT108">INDEX($K:$P,ROW(),MATCH(AT$3,$K$2:$P$2,0))/12</f>
        <v>33333.333333333336</v>
      </c>
      <c r="AU108" s="15" cm="1">
        <f t="array" ref="AU108">INDEX($K:$P,ROW(),MATCH(AU$3,$K$2:$P$2,0))/12</f>
        <v>33333.333333333336</v>
      </c>
      <c r="AV108" s="15" cm="1">
        <f t="array" ref="AV108">INDEX($K:$P,ROW(),MATCH(AV$3,$K$2:$P$2,0))/12</f>
        <v>33333.333333333336</v>
      </c>
      <c r="AW108" s="15" cm="1">
        <f t="array" ref="AW108">INDEX($K:$P,ROW(),MATCH(AW$3,$K$2:$P$2,0))/12</f>
        <v>33333.333333333336</v>
      </c>
      <c r="AX108" s="15" cm="1">
        <f t="array" ref="AX108">INDEX($K:$P,ROW(),MATCH(AX$3,$K$2:$P$2,0))/12</f>
        <v>33333.333333333336</v>
      </c>
      <c r="AY108" s="15" cm="1">
        <f t="array" ref="AY108">INDEX($K:$P,ROW(),MATCH(AY$3,$K$2:$P$2,0))/12</f>
        <v>33333.333333333336</v>
      </c>
      <c r="AZ108" s="15" cm="1">
        <f t="array" ref="AZ108">INDEX($K:$P,ROW(),MATCH(AZ$3,$K$2:$P$2,0))/12</f>
        <v>33333.333333333336</v>
      </c>
      <c r="BA108" s="15" cm="1">
        <f t="array" ref="BA108">INDEX($K:$P,ROW(),MATCH(BA$3,$K$2:$P$2,0))/12</f>
        <v>33333.333333333336</v>
      </c>
      <c r="BB108" s="15" cm="1">
        <f t="array" ref="BB108">INDEX($K:$P,ROW(),MATCH(BB$3,$K$2:$P$2,0))/12</f>
        <v>33333.333333333336</v>
      </c>
      <c r="BC108" s="15" cm="1">
        <f t="array" ref="BC108">INDEX($K:$P,ROW(),MATCH(BC$3,$K$2:$P$2,0))/12</f>
        <v>66666.666666666672</v>
      </c>
      <c r="BD108" s="15" cm="1">
        <f t="array" ref="BD108">INDEX($K:$P,ROW(),MATCH(BD$3,$K$2:$P$2,0))/12</f>
        <v>66666.666666666672</v>
      </c>
      <c r="BE108" s="15" cm="1">
        <f t="array" ref="BE108">INDEX($K:$P,ROW(),MATCH(BE$3,$K$2:$P$2,0))/12</f>
        <v>66666.666666666672</v>
      </c>
      <c r="BF108" s="15" cm="1">
        <f t="array" ref="BF108">INDEX($K:$P,ROW(),MATCH(BF$3,$K$2:$P$2,0))/12</f>
        <v>66666.666666666672</v>
      </c>
      <c r="BG108" s="15" cm="1">
        <f t="array" ref="BG108">INDEX($K:$P,ROW(),MATCH(BG$3,$K$2:$P$2,0))/12</f>
        <v>66666.666666666672</v>
      </c>
      <c r="BH108" s="15" cm="1">
        <f t="array" ref="BH108">INDEX($K:$P,ROW(),MATCH(BH$3,$K$2:$P$2,0))/12</f>
        <v>66666.666666666672</v>
      </c>
      <c r="BI108" s="15" cm="1">
        <f t="array" ref="BI108">INDEX($K:$P,ROW(),MATCH(BI$3,$K$2:$P$2,0))/12</f>
        <v>66666.666666666672</v>
      </c>
      <c r="BJ108" s="15" cm="1">
        <f t="array" ref="BJ108">INDEX($K:$P,ROW(),MATCH(BJ$3,$K$2:$P$2,0))/12</f>
        <v>66666.666666666672</v>
      </c>
      <c r="BK108" s="15" cm="1">
        <f t="array" ref="BK108">INDEX($K:$P,ROW(),MATCH(BK$3,$K$2:$P$2,0))/12</f>
        <v>66666.666666666672</v>
      </c>
      <c r="BL108" s="15" cm="1">
        <f t="array" ref="BL108">INDEX($K:$P,ROW(),MATCH(BL$3,$K$2:$P$2,0))/12</f>
        <v>66666.666666666672</v>
      </c>
      <c r="BM108" s="15" cm="1">
        <f t="array" ref="BM108">INDEX($K:$P,ROW(),MATCH(BM$3,$K$2:$P$2,0))/12</f>
        <v>66666.666666666672</v>
      </c>
      <c r="BN108" s="15" cm="1">
        <f t="array" ref="BN108">INDEX($K:$P,ROW(),MATCH(BN$3,$K$2:$P$2,0))/12</f>
        <v>66666.666666666672</v>
      </c>
      <c r="BO108" s="15" cm="1">
        <f t="array" ref="BO108">INDEX($K:$P,ROW(),MATCH(BO$3,$K$2:$P$2,0))/12</f>
        <v>133333.33333333334</v>
      </c>
      <c r="BP108" s="15" cm="1">
        <f t="array" ref="BP108">INDEX($K:$P,ROW(),MATCH(BP$3,$K$2:$P$2,0))/12</f>
        <v>133333.33333333334</v>
      </c>
      <c r="BQ108" s="15" cm="1">
        <f t="array" ref="BQ108">INDEX($K:$P,ROW(),MATCH(BQ$3,$K$2:$P$2,0))/12</f>
        <v>133333.33333333334</v>
      </c>
      <c r="BR108" s="15" cm="1">
        <f t="array" ref="BR108">INDEX($K:$P,ROW(),MATCH(BR$3,$K$2:$P$2,0))/12</f>
        <v>133333.33333333334</v>
      </c>
      <c r="BS108" s="15" cm="1">
        <f t="array" ref="BS108">INDEX($K:$P,ROW(),MATCH(BS$3,$K$2:$P$2,0))/12</f>
        <v>133333.33333333334</v>
      </c>
      <c r="BT108" s="15" cm="1">
        <f t="array" ref="BT108">INDEX($K:$P,ROW(),MATCH(BT$3,$K$2:$P$2,0))/12</f>
        <v>133333.33333333334</v>
      </c>
      <c r="BU108" s="15" cm="1">
        <f t="array" ref="BU108">INDEX($K:$P,ROW(),MATCH(BU$3,$K$2:$P$2,0))/12</f>
        <v>133333.33333333334</v>
      </c>
      <c r="BV108" s="15" cm="1">
        <f t="array" ref="BV108">INDEX($K:$P,ROW(),MATCH(BV$3,$K$2:$P$2,0))/12</f>
        <v>133333.33333333334</v>
      </c>
      <c r="BW108" s="15" cm="1">
        <f t="array" ref="BW108">INDEX($K:$P,ROW(),MATCH(BW$3,$K$2:$P$2,0))/12</f>
        <v>133333.33333333334</v>
      </c>
      <c r="BX108" s="15" cm="1">
        <f t="array" ref="BX108">INDEX($K:$P,ROW(),MATCH(BX$3,$K$2:$P$2,0))/12</f>
        <v>133333.33333333334</v>
      </c>
      <c r="BY108" s="15" cm="1">
        <f t="array" ref="BY108">INDEX($K:$P,ROW(),MATCH(BY$3,$K$2:$P$2,0))/12</f>
        <v>133333.33333333334</v>
      </c>
      <c r="BZ108" s="15" cm="1">
        <f t="array" ref="BZ108">INDEX($K:$P,ROW(),MATCH(BZ$3,$K$2:$P$2,0))/12</f>
        <v>133333.33333333334</v>
      </c>
      <c r="CA108" s="15" cm="1">
        <f t="array" ref="CA108">INDEX($K:$P,ROW(),MATCH(CA$3,$K$2:$P$2,0))/12</f>
        <v>266666.66666666669</v>
      </c>
      <c r="CB108" s="15" cm="1">
        <f t="array" ref="CB108">INDEX($K:$P,ROW(),MATCH(CB$3,$K$2:$P$2,0))/12</f>
        <v>266666.66666666669</v>
      </c>
      <c r="CC108" s="15" cm="1">
        <f t="array" ref="CC108">INDEX($K:$P,ROW(),MATCH(CC$3,$K$2:$P$2,0))/12</f>
        <v>266666.66666666669</v>
      </c>
      <c r="CD108" s="15" cm="1">
        <f t="array" ref="CD108">INDEX($K:$P,ROW(),MATCH(CD$3,$K$2:$P$2,0))/12</f>
        <v>266666.66666666669</v>
      </c>
      <c r="CE108" s="15" cm="1">
        <f t="array" ref="CE108">INDEX($K:$P,ROW(),MATCH(CE$3,$K$2:$P$2,0))/12</f>
        <v>266666.66666666669</v>
      </c>
      <c r="CF108" s="15" cm="1">
        <f t="array" ref="CF108">INDEX($K:$P,ROW(),MATCH(CF$3,$K$2:$P$2,0))/12</f>
        <v>266666.66666666669</v>
      </c>
      <c r="CG108" s="15" cm="1">
        <f t="array" ref="CG108">INDEX($K:$P,ROW(),MATCH(CG$3,$K$2:$P$2,0))/12</f>
        <v>266666.66666666669</v>
      </c>
      <c r="CH108" s="15" cm="1">
        <f t="array" ref="CH108">INDEX($K:$P,ROW(),MATCH(CH$3,$K$2:$P$2,0))/12</f>
        <v>266666.66666666669</v>
      </c>
      <c r="CI108" s="15" cm="1">
        <f t="array" ref="CI108">INDEX($K:$P,ROW(),MATCH(CI$3,$K$2:$P$2,0))/12</f>
        <v>266666.66666666669</v>
      </c>
      <c r="CJ108" s="15" cm="1">
        <f t="array" ref="CJ108">INDEX($K:$P,ROW(),MATCH(CJ$3,$K$2:$P$2,0))/12</f>
        <v>266666.66666666669</v>
      </c>
      <c r="CK108" s="15" cm="1">
        <f t="array" ref="CK108">INDEX($K:$P,ROW(),MATCH(CK$3,$K$2:$P$2,0))/12</f>
        <v>266666.66666666669</v>
      </c>
      <c r="CL108" s="15" cm="1">
        <f t="array" ref="CL108">INDEX($K:$P,ROW(),MATCH(CL$3,$K$2:$P$2,0))/12</f>
        <v>266666.66666666669</v>
      </c>
      <c r="CN108" s="73"/>
      <c r="CO108" s="15" t="e" cm="1">
        <f t="array" ref="CO108">INDEX($K:$P,ROW(),MATCH(CO$3,$K$2:$P$2,0))/CO$5</f>
        <v>#N/A</v>
      </c>
      <c r="CP108" s="15" t="e" cm="1">
        <f t="array" ref="CP108">INDEX($K:$P,ROW(),MATCH(CP$3,$K$2:$P$2,0))/CP$5</f>
        <v>#N/A</v>
      </c>
      <c r="CQ108" s="15" t="e" cm="1">
        <f t="array" ref="CQ108">INDEX($K:$P,ROW(),MATCH(CQ$3,$K$2:$P$2,0))/CQ$5</f>
        <v>#N/A</v>
      </c>
      <c r="CR108" s="15" t="e" cm="1">
        <f t="array" ref="CR108">INDEX($K:$P,ROW(),MATCH(CR$3,$K$2:$P$2,0))/CR$5</f>
        <v>#N/A</v>
      </c>
      <c r="CS108" s="15" t="e" cm="1">
        <f t="array" ref="CS108">INDEX($K:$P,ROW(),MATCH(CS$3,$K$2:$P$2,0))/CS$5</f>
        <v>#N/A</v>
      </c>
      <c r="CT108" s="15" t="e" cm="1">
        <f t="array" ref="CT108">INDEX($K:$P,ROW(),MATCH(CT$3,$K$2:$P$2,0))/CT$5</f>
        <v>#N/A</v>
      </c>
      <c r="CU108" s="15" t="e" cm="1">
        <f t="array" ref="CU108">INDEX($K:$P,ROW(),MATCH(CU$3,$K$2:$P$2,0))/CU$5</f>
        <v>#N/A</v>
      </c>
      <c r="CV108" s="15" t="e" cm="1">
        <f t="array" ref="CV108">INDEX($K:$P,ROW(),MATCH(CV$3,$K$2:$P$2,0))/CV$5</f>
        <v>#N/A</v>
      </c>
      <c r="CW108" s="15" t="e" cm="1">
        <f t="array" ref="CW108">INDEX($K:$P,ROW(),MATCH(CW$3,$K$2:$P$2,0))/CW$5</f>
        <v>#N/A</v>
      </c>
      <c r="CX108" s="15" t="e" cm="1">
        <f t="array" ref="CX108">INDEX($K:$P,ROW(),MATCH(CX$3,$K$2:$P$2,0))/CX$5</f>
        <v>#N/A</v>
      </c>
      <c r="CY108" s="15" t="e" cm="1">
        <f t="array" ref="CY108">INDEX($K:$P,ROW(),MATCH(CY$3,$K$2:$P$2,0))/CL$5</f>
        <v>#N/A</v>
      </c>
      <c r="CZ108" s="15" t="e" cm="1">
        <f t="array" ref="CZ108">INDEX($K:$P,ROW(),MATCH(CZ$3,$K$2:$P$2,0))/CZ$5</f>
        <v>#N/A</v>
      </c>
      <c r="DA108" s="15" t="e" cm="1">
        <f t="array" ref="DA108">INDEX($K:$P,ROW(),MATCH(DA$3,$K$2:$P$2,0))/DA$5</f>
        <v>#N/A</v>
      </c>
      <c r="DB108" s="15" t="e" cm="1">
        <f t="array" ref="DB108">INDEX($K:$P,ROW(),MATCH(DB$3,$K$2:$P$2,0))/DB$5</f>
        <v>#N/A</v>
      </c>
      <c r="DC108" s="15" t="e" cm="1">
        <f t="array" ref="DC108">INDEX($K:$P,ROW(),MATCH(DC$3,$K$2:$P$2,0))/DC$5</f>
        <v>#N/A</v>
      </c>
      <c r="DD108" s="15" t="e" cm="1">
        <f t="array" ref="DD108">INDEX($K:$P,ROW(),MATCH(DD$3,$K$2:$P$2,0))/DD$5</f>
        <v>#N/A</v>
      </c>
      <c r="DE108" s="15" t="e" cm="1">
        <f t="array" ref="DE108">INDEX($K:$P,ROW(),MATCH(DE$3,$K$2:$P$2,0))/DE$5</f>
        <v>#N/A</v>
      </c>
      <c r="DF108" s="15" t="e" cm="1">
        <f t="array" ref="DF108">INDEX($K:$P,ROW(),MATCH(DF$3,$K$2:$P$2,0))/DF$5</f>
        <v>#N/A</v>
      </c>
      <c r="DG108" s="15" t="e" cm="1">
        <f t="array" ref="DG108">INDEX($K:$P,ROW(),MATCH(DG$3,$K$2:$P$2,0))/DG$5</f>
        <v>#N/A</v>
      </c>
      <c r="DH108" s="15" t="e" cm="1">
        <f t="array" ref="DH108">INDEX($K:$P,ROW(),MATCH(DH$3,$K$2:$P$2,0))/DH$5</f>
        <v>#N/A</v>
      </c>
      <c r="DI108" s="15" t="e" cm="1">
        <f t="array" ref="DI108">INDEX($K:$P,ROW(),MATCH(DI$3,$K$2:$P$2,0))/DI$5</f>
        <v>#N/A</v>
      </c>
      <c r="DJ108" s="15" t="e" cm="1">
        <f t="array" ref="DJ108">INDEX($K:$P,ROW(),MATCH(DJ$3,$K$2:$P$2,0))/DJ$5</f>
        <v>#N/A</v>
      </c>
      <c r="DK108" s="15" t="e" cm="1">
        <f t="array" ref="DK108">INDEX($K:$P,ROW(),MATCH(DK$3,$K$2:$P$2,0))/DK$5</f>
        <v>#N/A</v>
      </c>
      <c r="DL108" s="15" t="e" cm="1">
        <f t="array" ref="DL108">INDEX($K:$P,ROW(),MATCH(DL$3,$K$2:$P$2,0))/DL$5</f>
        <v>#N/A</v>
      </c>
    </row>
    <row r="109" spans="1:116" x14ac:dyDescent="0.4">
      <c r="A109" s="31"/>
      <c r="B109" t="str">
        <f t="shared" si="87"/>
        <v>109 VOLLIST-EVP</v>
      </c>
      <c r="D109" t="s">
        <v>822</v>
      </c>
      <c r="E109" s="8" t="str">
        <f t="shared" si="86"/>
        <v>109 VOLLIST-EVP</v>
      </c>
      <c r="G109" s="141" t="s">
        <v>322</v>
      </c>
      <c r="H109" s="31"/>
      <c r="I109" s="73"/>
      <c r="J109" s="73"/>
      <c r="K109" s="17">
        <v>100000</v>
      </c>
      <c r="L109" s="17">
        <v>200000</v>
      </c>
      <c r="M109" s="17">
        <v>400000</v>
      </c>
      <c r="N109" s="17">
        <v>800000</v>
      </c>
      <c r="O109" s="17">
        <v>1600000</v>
      </c>
      <c r="P109" s="17">
        <v>3200000</v>
      </c>
      <c r="R109" s="15"/>
      <c r="S109" s="15" cm="1">
        <f t="array" ref="S109">INDEX($K:$P,ROW(),MATCH(S$3,$K$2:$P$2,0))/12</f>
        <v>8333.3333333333339</v>
      </c>
      <c r="T109" s="15" cm="1">
        <f t="array" ref="T109">INDEX($K:$P,ROW(),MATCH(T$3,$K$2:$P$2,0))/12</f>
        <v>8333.3333333333339</v>
      </c>
      <c r="U109" s="15" cm="1">
        <f t="array" ref="U109">INDEX($K:$P,ROW(),MATCH(U$3,$K$2:$P$2,0))/12</f>
        <v>8333.3333333333339</v>
      </c>
      <c r="V109" s="15" cm="1">
        <f t="array" ref="V109">INDEX($K:$P,ROW(),MATCH(V$3,$K$2:$P$2,0))/12</f>
        <v>8333.3333333333339</v>
      </c>
      <c r="W109" s="15" cm="1">
        <f t="array" ref="W109">INDEX($K:$P,ROW(),MATCH(W$3,$K$2:$P$2,0))/12</f>
        <v>8333.3333333333339</v>
      </c>
      <c r="X109" s="15" cm="1">
        <f t="array" ref="X109">INDEX($K:$P,ROW(),MATCH(X$3,$K$2:$P$2,0))/12</f>
        <v>8333.3333333333339</v>
      </c>
      <c r="Y109" s="15" cm="1">
        <f t="array" ref="Y109">INDEX($K:$P,ROW(),MATCH(Y$3,$K$2:$P$2,0))/12</f>
        <v>8333.3333333333339</v>
      </c>
      <c r="Z109" s="15" cm="1">
        <f t="array" ref="Z109">INDEX($K:$P,ROW(),MATCH(Z$3,$K$2:$P$2,0))/12</f>
        <v>8333.3333333333339</v>
      </c>
      <c r="AA109" s="15" cm="1">
        <f t="array" ref="AA109">INDEX($K:$P,ROW(),MATCH(AA$3,$K$2:$P$2,0))/12</f>
        <v>8333.3333333333339</v>
      </c>
      <c r="AB109" s="15" cm="1">
        <f t="array" ref="AB109">INDEX($K:$P,ROW(),MATCH(AB$3,$K$2:$P$2,0))/12</f>
        <v>8333.3333333333339</v>
      </c>
      <c r="AC109" s="15" cm="1">
        <f t="array" ref="AC109">INDEX($K:$P,ROW(),MATCH(AC$3,$K$2:$P$2,0))/12</f>
        <v>8333.3333333333339</v>
      </c>
      <c r="AD109" s="15" cm="1">
        <f t="array" ref="AD109">INDEX($K:$P,ROW(),MATCH(AD$3,$K$2:$P$2,0))/12</f>
        <v>8333.3333333333339</v>
      </c>
      <c r="AE109" s="15" cm="1">
        <f t="array" ref="AE109">INDEX($K:$P,ROW(),MATCH(AE$3,$K$2:$P$2,0))/12</f>
        <v>16666.666666666668</v>
      </c>
      <c r="AF109" s="15" cm="1">
        <f t="array" ref="AF109">INDEX($K:$P,ROW(),MATCH(AF$3,$K$2:$P$2,0))/12</f>
        <v>16666.666666666668</v>
      </c>
      <c r="AG109" s="15" cm="1">
        <f t="array" ref="AG109">INDEX($K:$P,ROW(),MATCH(AG$3,$K$2:$P$2,0))/12</f>
        <v>16666.666666666668</v>
      </c>
      <c r="AH109" s="15" cm="1">
        <f t="array" ref="AH109">INDEX($K:$P,ROW(),MATCH(AH$3,$K$2:$P$2,0))/12</f>
        <v>16666.666666666668</v>
      </c>
      <c r="AI109" s="15" cm="1">
        <f t="array" ref="AI109">INDEX($K:$P,ROW(),MATCH(AI$3,$K$2:$P$2,0))/12</f>
        <v>16666.666666666668</v>
      </c>
      <c r="AJ109" s="15" cm="1">
        <f t="array" ref="AJ109">INDEX($K:$P,ROW(),MATCH(AJ$3,$K$2:$P$2,0))/12</f>
        <v>16666.666666666668</v>
      </c>
      <c r="AK109" s="15" cm="1">
        <f t="array" ref="AK109">INDEX($K:$P,ROW(),MATCH(AK$3,$K$2:$P$2,0))/12</f>
        <v>16666.666666666668</v>
      </c>
      <c r="AL109" s="15" cm="1">
        <f t="array" ref="AL109">INDEX($K:$P,ROW(),MATCH(AL$3,$K$2:$P$2,0))/12</f>
        <v>16666.666666666668</v>
      </c>
      <c r="AM109" s="15" cm="1">
        <f t="array" ref="AM109">INDEX($K:$P,ROW(),MATCH(AM$3,$K$2:$P$2,0))/12</f>
        <v>16666.666666666668</v>
      </c>
      <c r="AN109" s="15" cm="1">
        <f t="array" ref="AN109">INDEX($K:$P,ROW(),MATCH(AN$3,$K$2:$P$2,0))/12</f>
        <v>16666.666666666668</v>
      </c>
      <c r="AO109" s="15" cm="1">
        <f t="array" ref="AO109">INDEX($K:$P,ROW(),MATCH(AO$3,$K$2:$P$2,0))/12</f>
        <v>16666.666666666668</v>
      </c>
      <c r="AP109" s="15" cm="1">
        <f t="array" ref="AP109">INDEX($K:$P,ROW(),MATCH(AP$3,$K$2:$P$2,0))/12</f>
        <v>16666.666666666668</v>
      </c>
      <c r="AQ109" s="15" cm="1">
        <f t="array" ref="AQ109">INDEX($K:$P,ROW(),MATCH(AQ$3,$K$2:$P$2,0))/12</f>
        <v>33333.333333333336</v>
      </c>
      <c r="AR109" s="15" cm="1">
        <f t="array" ref="AR109">INDEX($K:$P,ROW(),MATCH(AR$3,$K$2:$P$2,0))/12</f>
        <v>33333.333333333336</v>
      </c>
      <c r="AS109" s="15" cm="1">
        <f t="array" ref="AS109">INDEX($K:$P,ROW(),MATCH(AS$3,$K$2:$P$2,0))/12</f>
        <v>33333.333333333336</v>
      </c>
      <c r="AT109" s="15" cm="1">
        <f t="array" ref="AT109">INDEX($K:$P,ROW(),MATCH(AT$3,$K$2:$P$2,0))/12</f>
        <v>33333.333333333336</v>
      </c>
      <c r="AU109" s="15" cm="1">
        <f t="array" ref="AU109">INDEX($K:$P,ROW(),MATCH(AU$3,$K$2:$P$2,0))/12</f>
        <v>33333.333333333336</v>
      </c>
      <c r="AV109" s="15" cm="1">
        <f t="array" ref="AV109">INDEX($K:$P,ROW(),MATCH(AV$3,$K$2:$P$2,0))/12</f>
        <v>33333.333333333336</v>
      </c>
      <c r="AW109" s="15" cm="1">
        <f t="array" ref="AW109">INDEX($K:$P,ROW(),MATCH(AW$3,$K$2:$P$2,0))/12</f>
        <v>33333.333333333336</v>
      </c>
      <c r="AX109" s="15" cm="1">
        <f t="array" ref="AX109">INDEX($K:$P,ROW(),MATCH(AX$3,$K$2:$P$2,0))/12</f>
        <v>33333.333333333336</v>
      </c>
      <c r="AY109" s="15" cm="1">
        <f t="array" ref="AY109">INDEX($K:$P,ROW(),MATCH(AY$3,$K$2:$P$2,0))/12</f>
        <v>33333.333333333336</v>
      </c>
      <c r="AZ109" s="15" cm="1">
        <f t="array" ref="AZ109">INDEX($K:$P,ROW(),MATCH(AZ$3,$K$2:$P$2,0))/12</f>
        <v>33333.333333333336</v>
      </c>
      <c r="BA109" s="15" cm="1">
        <f t="array" ref="BA109">INDEX($K:$P,ROW(),MATCH(BA$3,$K$2:$P$2,0))/12</f>
        <v>33333.333333333336</v>
      </c>
      <c r="BB109" s="15" cm="1">
        <f t="array" ref="BB109">INDEX($K:$P,ROW(),MATCH(BB$3,$K$2:$P$2,0))/12</f>
        <v>33333.333333333336</v>
      </c>
      <c r="BC109" s="15" cm="1">
        <f t="array" ref="BC109">INDEX($K:$P,ROW(),MATCH(BC$3,$K$2:$P$2,0))/12</f>
        <v>66666.666666666672</v>
      </c>
      <c r="BD109" s="15" cm="1">
        <f t="array" ref="BD109">INDEX($K:$P,ROW(),MATCH(BD$3,$K$2:$P$2,0))/12</f>
        <v>66666.666666666672</v>
      </c>
      <c r="BE109" s="15" cm="1">
        <f t="array" ref="BE109">INDEX($K:$P,ROW(),MATCH(BE$3,$K$2:$P$2,0))/12</f>
        <v>66666.666666666672</v>
      </c>
      <c r="BF109" s="15" cm="1">
        <f t="array" ref="BF109">INDEX($K:$P,ROW(),MATCH(BF$3,$K$2:$P$2,0))/12</f>
        <v>66666.666666666672</v>
      </c>
      <c r="BG109" s="15" cm="1">
        <f t="array" ref="BG109">INDEX($K:$P,ROW(),MATCH(BG$3,$K$2:$P$2,0))/12</f>
        <v>66666.666666666672</v>
      </c>
      <c r="BH109" s="15" cm="1">
        <f t="array" ref="BH109">INDEX($K:$P,ROW(),MATCH(BH$3,$K$2:$P$2,0))/12</f>
        <v>66666.666666666672</v>
      </c>
      <c r="BI109" s="15" cm="1">
        <f t="array" ref="BI109">INDEX($K:$P,ROW(),MATCH(BI$3,$K$2:$P$2,0))/12</f>
        <v>66666.666666666672</v>
      </c>
      <c r="BJ109" s="15" cm="1">
        <f t="array" ref="BJ109">INDEX($K:$P,ROW(),MATCH(BJ$3,$K$2:$P$2,0))/12</f>
        <v>66666.666666666672</v>
      </c>
      <c r="BK109" s="15" cm="1">
        <f t="array" ref="BK109">INDEX($K:$P,ROW(),MATCH(BK$3,$K$2:$P$2,0))/12</f>
        <v>66666.666666666672</v>
      </c>
      <c r="BL109" s="15" cm="1">
        <f t="array" ref="BL109">INDEX($K:$P,ROW(),MATCH(BL$3,$K$2:$P$2,0))/12</f>
        <v>66666.666666666672</v>
      </c>
      <c r="BM109" s="15" cm="1">
        <f t="array" ref="BM109">INDEX($K:$P,ROW(),MATCH(BM$3,$K$2:$P$2,0))/12</f>
        <v>66666.666666666672</v>
      </c>
      <c r="BN109" s="15" cm="1">
        <f t="array" ref="BN109">INDEX($K:$P,ROW(),MATCH(BN$3,$K$2:$P$2,0))/12</f>
        <v>66666.666666666672</v>
      </c>
      <c r="BO109" s="15" cm="1">
        <f t="array" ref="BO109">INDEX($K:$P,ROW(),MATCH(BO$3,$K$2:$P$2,0))/12</f>
        <v>133333.33333333334</v>
      </c>
      <c r="BP109" s="15" cm="1">
        <f t="array" ref="BP109">INDEX($K:$P,ROW(),MATCH(BP$3,$K$2:$P$2,0))/12</f>
        <v>133333.33333333334</v>
      </c>
      <c r="BQ109" s="15" cm="1">
        <f t="array" ref="BQ109">INDEX($K:$P,ROW(),MATCH(BQ$3,$K$2:$P$2,0))/12</f>
        <v>133333.33333333334</v>
      </c>
      <c r="BR109" s="15" cm="1">
        <f t="array" ref="BR109">INDEX($K:$P,ROW(),MATCH(BR$3,$K$2:$P$2,0))/12</f>
        <v>133333.33333333334</v>
      </c>
      <c r="BS109" s="15" cm="1">
        <f t="array" ref="BS109">INDEX($K:$P,ROW(),MATCH(BS$3,$K$2:$P$2,0))/12</f>
        <v>133333.33333333334</v>
      </c>
      <c r="BT109" s="15" cm="1">
        <f t="array" ref="BT109">INDEX($K:$P,ROW(),MATCH(BT$3,$K$2:$P$2,0))/12</f>
        <v>133333.33333333334</v>
      </c>
      <c r="BU109" s="15" cm="1">
        <f t="array" ref="BU109">INDEX($K:$P,ROW(),MATCH(BU$3,$K$2:$P$2,0))/12</f>
        <v>133333.33333333334</v>
      </c>
      <c r="BV109" s="15" cm="1">
        <f t="array" ref="BV109">INDEX($K:$P,ROW(),MATCH(BV$3,$K$2:$P$2,0))/12</f>
        <v>133333.33333333334</v>
      </c>
      <c r="BW109" s="15" cm="1">
        <f t="array" ref="BW109">INDEX($K:$P,ROW(),MATCH(BW$3,$K$2:$P$2,0))/12</f>
        <v>133333.33333333334</v>
      </c>
      <c r="BX109" s="15" cm="1">
        <f t="array" ref="BX109">INDEX($K:$P,ROW(),MATCH(BX$3,$K$2:$P$2,0))/12</f>
        <v>133333.33333333334</v>
      </c>
      <c r="BY109" s="15" cm="1">
        <f t="array" ref="BY109">INDEX($K:$P,ROW(),MATCH(BY$3,$K$2:$P$2,0))/12</f>
        <v>133333.33333333334</v>
      </c>
      <c r="BZ109" s="15" cm="1">
        <f t="array" ref="BZ109">INDEX($K:$P,ROW(),MATCH(BZ$3,$K$2:$P$2,0))/12</f>
        <v>133333.33333333334</v>
      </c>
      <c r="CA109" s="15" cm="1">
        <f t="array" ref="CA109">INDEX($K:$P,ROW(),MATCH(CA$3,$K$2:$P$2,0))/12</f>
        <v>266666.66666666669</v>
      </c>
      <c r="CB109" s="15" cm="1">
        <f t="array" ref="CB109">INDEX($K:$P,ROW(),MATCH(CB$3,$K$2:$P$2,0))/12</f>
        <v>266666.66666666669</v>
      </c>
      <c r="CC109" s="15" cm="1">
        <f t="array" ref="CC109">INDEX($K:$P,ROW(),MATCH(CC$3,$K$2:$P$2,0))/12</f>
        <v>266666.66666666669</v>
      </c>
      <c r="CD109" s="15" cm="1">
        <f t="array" ref="CD109">INDEX($K:$P,ROW(),MATCH(CD$3,$K$2:$P$2,0))/12</f>
        <v>266666.66666666669</v>
      </c>
      <c r="CE109" s="15" cm="1">
        <f t="array" ref="CE109">INDEX($K:$P,ROW(),MATCH(CE$3,$K$2:$P$2,0))/12</f>
        <v>266666.66666666669</v>
      </c>
      <c r="CF109" s="15" cm="1">
        <f t="array" ref="CF109">INDEX($K:$P,ROW(),MATCH(CF$3,$K$2:$P$2,0))/12</f>
        <v>266666.66666666669</v>
      </c>
      <c r="CG109" s="15" cm="1">
        <f t="array" ref="CG109">INDEX($K:$P,ROW(),MATCH(CG$3,$K$2:$P$2,0))/12</f>
        <v>266666.66666666669</v>
      </c>
      <c r="CH109" s="15" cm="1">
        <f t="array" ref="CH109">INDEX($K:$P,ROW(),MATCH(CH$3,$K$2:$P$2,0))/12</f>
        <v>266666.66666666669</v>
      </c>
      <c r="CI109" s="15" cm="1">
        <f t="array" ref="CI109">INDEX($K:$P,ROW(),MATCH(CI$3,$K$2:$P$2,0))/12</f>
        <v>266666.66666666669</v>
      </c>
      <c r="CJ109" s="15" cm="1">
        <f t="array" ref="CJ109">INDEX($K:$P,ROW(),MATCH(CJ$3,$K$2:$P$2,0))/12</f>
        <v>266666.66666666669</v>
      </c>
      <c r="CK109" s="15" cm="1">
        <f t="array" ref="CK109">INDEX($K:$P,ROW(),MATCH(CK$3,$K$2:$P$2,0))/12</f>
        <v>266666.66666666669</v>
      </c>
      <c r="CL109" s="15" cm="1">
        <f t="array" ref="CL109">INDEX($K:$P,ROW(),MATCH(CL$3,$K$2:$P$2,0))/12</f>
        <v>266666.66666666669</v>
      </c>
      <c r="CN109" s="73"/>
      <c r="CO109" s="15" t="e" cm="1">
        <f t="array" ref="CO109">INDEX($K:$P,ROW(),MATCH(CO$3,$K$2:$P$2,0))/CO$5</f>
        <v>#N/A</v>
      </c>
      <c r="CP109" s="15" t="e" cm="1">
        <f t="array" ref="CP109">INDEX($K:$P,ROW(),MATCH(CP$3,$K$2:$P$2,0))/CP$5</f>
        <v>#N/A</v>
      </c>
      <c r="CQ109" s="15" t="e" cm="1">
        <f t="array" ref="CQ109">INDEX($K:$P,ROW(),MATCH(CQ$3,$K$2:$P$2,0))/CQ$5</f>
        <v>#N/A</v>
      </c>
      <c r="CR109" s="15" t="e" cm="1">
        <f t="array" ref="CR109">INDEX($K:$P,ROW(),MATCH(CR$3,$K$2:$P$2,0))/CR$5</f>
        <v>#N/A</v>
      </c>
      <c r="CS109" s="15" t="e" cm="1">
        <f t="array" ref="CS109">INDEX($K:$P,ROW(),MATCH(CS$3,$K$2:$P$2,0))/CS$5</f>
        <v>#N/A</v>
      </c>
      <c r="CT109" s="15" t="e" cm="1">
        <f t="array" ref="CT109">INDEX($K:$P,ROW(),MATCH(CT$3,$K$2:$P$2,0))/CT$5</f>
        <v>#N/A</v>
      </c>
      <c r="CU109" s="15" t="e" cm="1">
        <f t="array" ref="CU109">INDEX($K:$P,ROW(),MATCH(CU$3,$K$2:$P$2,0))/CU$5</f>
        <v>#N/A</v>
      </c>
      <c r="CV109" s="15" t="e" cm="1">
        <f t="array" ref="CV109">INDEX($K:$P,ROW(),MATCH(CV$3,$K$2:$P$2,0))/CV$5</f>
        <v>#N/A</v>
      </c>
      <c r="CW109" s="15" t="e" cm="1">
        <f t="array" ref="CW109">INDEX($K:$P,ROW(),MATCH(CW$3,$K$2:$P$2,0))/CW$5</f>
        <v>#N/A</v>
      </c>
      <c r="CX109" s="15" t="e" cm="1">
        <f t="array" ref="CX109">INDEX($K:$P,ROW(),MATCH(CX$3,$K$2:$P$2,0))/CX$5</f>
        <v>#N/A</v>
      </c>
      <c r="CY109" s="15" t="e" cm="1">
        <f t="array" ref="CY109">INDEX($K:$P,ROW(),MATCH(CY$3,$K$2:$P$2,0))/CL$5</f>
        <v>#N/A</v>
      </c>
      <c r="CZ109" s="15" t="e" cm="1">
        <f t="array" ref="CZ109">INDEX($K:$P,ROW(),MATCH(CZ$3,$K$2:$P$2,0))/CZ$5</f>
        <v>#N/A</v>
      </c>
      <c r="DA109" s="15" t="e" cm="1">
        <f t="array" ref="DA109">INDEX($K:$P,ROW(),MATCH(DA$3,$K$2:$P$2,0))/DA$5</f>
        <v>#N/A</v>
      </c>
      <c r="DB109" s="15" t="e" cm="1">
        <f t="array" ref="DB109">INDEX($K:$P,ROW(),MATCH(DB$3,$K$2:$P$2,0))/DB$5</f>
        <v>#N/A</v>
      </c>
      <c r="DC109" s="15" t="e" cm="1">
        <f t="array" ref="DC109">INDEX($K:$P,ROW(),MATCH(DC$3,$K$2:$P$2,0))/DC$5</f>
        <v>#N/A</v>
      </c>
      <c r="DD109" s="15" t="e" cm="1">
        <f t="array" ref="DD109">INDEX($K:$P,ROW(),MATCH(DD$3,$K$2:$P$2,0))/DD$5</f>
        <v>#N/A</v>
      </c>
      <c r="DE109" s="15" t="e" cm="1">
        <f t="array" ref="DE109">INDEX($K:$P,ROW(),MATCH(DE$3,$K$2:$P$2,0))/DE$5</f>
        <v>#N/A</v>
      </c>
      <c r="DF109" s="15" t="e" cm="1">
        <f t="array" ref="DF109">INDEX($K:$P,ROW(),MATCH(DF$3,$K$2:$P$2,0))/DF$5</f>
        <v>#N/A</v>
      </c>
      <c r="DG109" s="15" t="e" cm="1">
        <f t="array" ref="DG109">INDEX($K:$P,ROW(),MATCH(DG$3,$K$2:$P$2,0))/DG$5</f>
        <v>#N/A</v>
      </c>
      <c r="DH109" s="15" t="e" cm="1">
        <f t="array" ref="DH109">INDEX($K:$P,ROW(),MATCH(DH$3,$K$2:$P$2,0))/DH$5</f>
        <v>#N/A</v>
      </c>
      <c r="DI109" s="15" t="e" cm="1">
        <f t="array" ref="DI109">INDEX($K:$P,ROW(),MATCH(DI$3,$K$2:$P$2,0))/DI$5</f>
        <v>#N/A</v>
      </c>
      <c r="DJ109" s="15" t="e" cm="1">
        <f t="array" ref="DJ109">INDEX($K:$P,ROW(),MATCH(DJ$3,$K$2:$P$2,0))/DJ$5</f>
        <v>#N/A</v>
      </c>
      <c r="DK109" s="15" t="e" cm="1">
        <f t="array" ref="DK109">INDEX($K:$P,ROW(),MATCH(DK$3,$K$2:$P$2,0))/DK$5</f>
        <v>#N/A</v>
      </c>
      <c r="DL109" s="15" t="e" cm="1">
        <f t="array" ref="DL109">INDEX($K:$P,ROW(),MATCH(DL$3,$K$2:$P$2,0))/DL$5</f>
        <v>#N/A</v>
      </c>
    </row>
    <row r="110" spans="1:116" x14ac:dyDescent="0.4">
      <c r="A110" s="31"/>
      <c r="B110" t="str">
        <f t="shared" si="87"/>
        <v>110 VOLLIST-EVP</v>
      </c>
      <c r="D110" t="s">
        <v>822</v>
      </c>
      <c r="E110" s="8" t="str">
        <f t="shared" si="86"/>
        <v>110 VOLLIST-EVP</v>
      </c>
      <c r="G110" s="141" t="s">
        <v>323</v>
      </c>
      <c r="H110" s="31"/>
      <c r="I110" s="73"/>
      <c r="J110" s="73"/>
      <c r="K110" s="17">
        <v>100000</v>
      </c>
      <c r="L110" s="17">
        <v>200000</v>
      </c>
      <c r="M110" s="17">
        <v>400000</v>
      </c>
      <c r="N110" s="17">
        <v>800000</v>
      </c>
      <c r="O110" s="17">
        <v>1600000</v>
      </c>
      <c r="P110" s="17">
        <v>3200000</v>
      </c>
      <c r="R110" s="15"/>
      <c r="S110" s="15" cm="1">
        <f t="array" ref="S110">INDEX($K:$P,ROW(),MATCH(S$3,$K$2:$P$2,0))/12</f>
        <v>8333.3333333333339</v>
      </c>
      <c r="T110" s="15" cm="1">
        <f t="array" ref="T110">INDEX($K:$P,ROW(),MATCH(T$3,$K$2:$P$2,0))/12</f>
        <v>8333.3333333333339</v>
      </c>
      <c r="U110" s="15" cm="1">
        <f t="array" ref="U110">INDEX($K:$P,ROW(),MATCH(U$3,$K$2:$P$2,0))/12</f>
        <v>8333.3333333333339</v>
      </c>
      <c r="V110" s="15" cm="1">
        <f t="array" ref="V110">INDEX($K:$P,ROW(),MATCH(V$3,$K$2:$P$2,0))/12</f>
        <v>8333.3333333333339</v>
      </c>
      <c r="W110" s="15" cm="1">
        <f t="array" ref="W110">INDEX($K:$P,ROW(),MATCH(W$3,$K$2:$P$2,0))/12</f>
        <v>8333.3333333333339</v>
      </c>
      <c r="X110" s="15" cm="1">
        <f t="array" ref="X110">INDEX($K:$P,ROW(),MATCH(X$3,$K$2:$P$2,0))/12</f>
        <v>8333.3333333333339</v>
      </c>
      <c r="Y110" s="15" cm="1">
        <f t="array" ref="Y110">INDEX($K:$P,ROW(),MATCH(Y$3,$K$2:$P$2,0))/12</f>
        <v>8333.3333333333339</v>
      </c>
      <c r="Z110" s="15" cm="1">
        <f t="array" ref="Z110">INDEX($K:$P,ROW(),MATCH(Z$3,$K$2:$P$2,0))/12</f>
        <v>8333.3333333333339</v>
      </c>
      <c r="AA110" s="15" cm="1">
        <f t="array" ref="AA110">INDEX($K:$P,ROW(),MATCH(AA$3,$K$2:$P$2,0))/12</f>
        <v>8333.3333333333339</v>
      </c>
      <c r="AB110" s="15" cm="1">
        <f t="array" ref="AB110">INDEX($K:$P,ROW(),MATCH(AB$3,$K$2:$P$2,0))/12</f>
        <v>8333.3333333333339</v>
      </c>
      <c r="AC110" s="15" cm="1">
        <f t="array" ref="AC110">INDEX($K:$P,ROW(),MATCH(AC$3,$K$2:$P$2,0))/12</f>
        <v>8333.3333333333339</v>
      </c>
      <c r="AD110" s="15" cm="1">
        <f t="array" ref="AD110">INDEX($K:$P,ROW(),MATCH(AD$3,$K$2:$P$2,0))/12</f>
        <v>8333.3333333333339</v>
      </c>
      <c r="AE110" s="15" cm="1">
        <f t="array" ref="AE110">INDEX($K:$P,ROW(),MATCH(AE$3,$K$2:$P$2,0))/12</f>
        <v>16666.666666666668</v>
      </c>
      <c r="AF110" s="15" cm="1">
        <f t="array" ref="AF110">INDEX($K:$P,ROW(),MATCH(AF$3,$K$2:$P$2,0))/12</f>
        <v>16666.666666666668</v>
      </c>
      <c r="AG110" s="15" cm="1">
        <f t="array" ref="AG110">INDEX($K:$P,ROW(),MATCH(AG$3,$K$2:$P$2,0))/12</f>
        <v>16666.666666666668</v>
      </c>
      <c r="AH110" s="15" cm="1">
        <f t="array" ref="AH110">INDEX($K:$P,ROW(),MATCH(AH$3,$K$2:$P$2,0))/12</f>
        <v>16666.666666666668</v>
      </c>
      <c r="AI110" s="15" cm="1">
        <f t="array" ref="AI110">INDEX($K:$P,ROW(),MATCH(AI$3,$K$2:$P$2,0))/12</f>
        <v>16666.666666666668</v>
      </c>
      <c r="AJ110" s="15" cm="1">
        <f t="array" ref="AJ110">INDEX($K:$P,ROW(),MATCH(AJ$3,$K$2:$P$2,0))/12</f>
        <v>16666.666666666668</v>
      </c>
      <c r="AK110" s="15" cm="1">
        <f t="array" ref="AK110">INDEX($K:$P,ROW(),MATCH(AK$3,$K$2:$P$2,0))/12</f>
        <v>16666.666666666668</v>
      </c>
      <c r="AL110" s="15" cm="1">
        <f t="array" ref="AL110">INDEX($K:$P,ROW(),MATCH(AL$3,$K$2:$P$2,0))/12</f>
        <v>16666.666666666668</v>
      </c>
      <c r="AM110" s="15" cm="1">
        <f t="array" ref="AM110">INDEX($K:$P,ROW(),MATCH(AM$3,$K$2:$P$2,0))/12</f>
        <v>16666.666666666668</v>
      </c>
      <c r="AN110" s="15" cm="1">
        <f t="array" ref="AN110">INDEX($K:$P,ROW(),MATCH(AN$3,$K$2:$P$2,0))/12</f>
        <v>16666.666666666668</v>
      </c>
      <c r="AO110" s="15" cm="1">
        <f t="array" ref="AO110">INDEX($K:$P,ROW(),MATCH(AO$3,$K$2:$P$2,0))/12</f>
        <v>16666.666666666668</v>
      </c>
      <c r="AP110" s="15" cm="1">
        <f t="array" ref="AP110">INDEX($K:$P,ROW(),MATCH(AP$3,$K$2:$P$2,0))/12</f>
        <v>16666.666666666668</v>
      </c>
      <c r="AQ110" s="15" cm="1">
        <f t="array" ref="AQ110">INDEX($K:$P,ROW(),MATCH(AQ$3,$K$2:$P$2,0))/12</f>
        <v>33333.333333333336</v>
      </c>
      <c r="AR110" s="15" cm="1">
        <f t="array" ref="AR110">INDEX($K:$P,ROW(),MATCH(AR$3,$K$2:$P$2,0))/12</f>
        <v>33333.333333333336</v>
      </c>
      <c r="AS110" s="15" cm="1">
        <f t="array" ref="AS110">INDEX($K:$P,ROW(),MATCH(AS$3,$K$2:$P$2,0))/12</f>
        <v>33333.333333333336</v>
      </c>
      <c r="AT110" s="15" cm="1">
        <f t="array" ref="AT110">INDEX($K:$P,ROW(),MATCH(AT$3,$K$2:$P$2,0))/12</f>
        <v>33333.333333333336</v>
      </c>
      <c r="AU110" s="15" cm="1">
        <f t="array" ref="AU110">INDEX($K:$P,ROW(),MATCH(AU$3,$K$2:$P$2,0))/12</f>
        <v>33333.333333333336</v>
      </c>
      <c r="AV110" s="15" cm="1">
        <f t="array" ref="AV110">INDEX($K:$P,ROW(),MATCH(AV$3,$K$2:$P$2,0))/12</f>
        <v>33333.333333333336</v>
      </c>
      <c r="AW110" s="15" cm="1">
        <f t="array" ref="AW110">INDEX($K:$P,ROW(),MATCH(AW$3,$K$2:$P$2,0))/12</f>
        <v>33333.333333333336</v>
      </c>
      <c r="AX110" s="15" cm="1">
        <f t="array" ref="AX110">INDEX($K:$P,ROW(),MATCH(AX$3,$K$2:$P$2,0))/12</f>
        <v>33333.333333333336</v>
      </c>
      <c r="AY110" s="15" cm="1">
        <f t="array" ref="AY110">INDEX($K:$P,ROW(),MATCH(AY$3,$K$2:$P$2,0))/12</f>
        <v>33333.333333333336</v>
      </c>
      <c r="AZ110" s="15" cm="1">
        <f t="array" ref="AZ110">INDEX($K:$P,ROW(),MATCH(AZ$3,$K$2:$P$2,0))/12</f>
        <v>33333.333333333336</v>
      </c>
      <c r="BA110" s="15" cm="1">
        <f t="array" ref="BA110">INDEX($K:$P,ROW(),MATCH(BA$3,$K$2:$P$2,0))/12</f>
        <v>33333.333333333336</v>
      </c>
      <c r="BB110" s="15" cm="1">
        <f t="array" ref="BB110">INDEX($K:$P,ROW(),MATCH(BB$3,$K$2:$P$2,0))/12</f>
        <v>33333.333333333336</v>
      </c>
      <c r="BC110" s="15" cm="1">
        <f t="array" ref="BC110">INDEX($K:$P,ROW(),MATCH(BC$3,$K$2:$P$2,0))/12</f>
        <v>66666.666666666672</v>
      </c>
      <c r="BD110" s="15" cm="1">
        <f t="array" ref="BD110">INDEX($K:$P,ROW(),MATCH(BD$3,$K$2:$P$2,0))/12</f>
        <v>66666.666666666672</v>
      </c>
      <c r="BE110" s="15" cm="1">
        <f t="array" ref="BE110">INDEX($K:$P,ROW(),MATCH(BE$3,$K$2:$P$2,0))/12</f>
        <v>66666.666666666672</v>
      </c>
      <c r="BF110" s="15" cm="1">
        <f t="array" ref="BF110">INDEX($K:$P,ROW(),MATCH(BF$3,$K$2:$P$2,0))/12</f>
        <v>66666.666666666672</v>
      </c>
      <c r="BG110" s="15" cm="1">
        <f t="array" ref="BG110">INDEX($K:$P,ROW(),MATCH(BG$3,$K$2:$P$2,0))/12</f>
        <v>66666.666666666672</v>
      </c>
      <c r="BH110" s="15" cm="1">
        <f t="array" ref="BH110">INDEX($K:$P,ROW(),MATCH(BH$3,$K$2:$P$2,0))/12</f>
        <v>66666.666666666672</v>
      </c>
      <c r="BI110" s="15" cm="1">
        <f t="array" ref="BI110">INDEX($K:$P,ROW(),MATCH(BI$3,$K$2:$P$2,0))/12</f>
        <v>66666.666666666672</v>
      </c>
      <c r="BJ110" s="15" cm="1">
        <f t="array" ref="BJ110">INDEX($K:$P,ROW(),MATCH(BJ$3,$K$2:$P$2,0))/12</f>
        <v>66666.666666666672</v>
      </c>
      <c r="BK110" s="15" cm="1">
        <f t="array" ref="BK110">INDEX($K:$P,ROW(),MATCH(BK$3,$K$2:$P$2,0))/12</f>
        <v>66666.666666666672</v>
      </c>
      <c r="BL110" s="15" cm="1">
        <f t="array" ref="BL110">INDEX($K:$P,ROW(),MATCH(BL$3,$K$2:$P$2,0))/12</f>
        <v>66666.666666666672</v>
      </c>
      <c r="BM110" s="15" cm="1">
        <f t="array" ref="BM110">INDEX($K:$P,ROW(),MATCH(BM$3,$K$2:$P$2,0))/12</f>
        <v>66666.666666666672</v>
      </c>
      <c r="BN110" s="15" cm="1">
        <f t="array" ref="BN110">INDEX($K:$P,ROW(),MATCH(BN$3,$K$2:$P$2,0))/12</f>
        <v>66666.666666666672</v>
      </c>
      <c r="BO110" s="15" cm="1">
        <f t="array" ref="BO110">INDEX($K:$P,ROW(),MATCH(BO$3,$K$2:$P$2,0))/12</f>
        <v>133333.33333333334</v>
      </c>
      <c r="BP110" s="15" cm="1">
        <f t="array" ref="BP110">INDEX($K:$P,ROW(),MATCH(BP$3,$K$2:$P$2,0))/12</f>
        <v>133333.33333333334</v>
      </c>
      <c r="BQ110" s="15" cm="1">
        <f t="array" ref="BQ110">INDEX($K:$P,ROW(),MATCH(BQ$3,$K$2:$P$2,0))/12</f>
        <v>133333.33333333334</v>
      </c>
      <c r="BR110" s="15" cm="1">
        <f t="array" ref="BR110">INDEX($K:$P,ROW(),MATCH(BR$3,$K$2:$P$2,0))/12</f>
        <v>133333.33333333334</v>
      </c>
      <c r="BS110" s="15" cm="1">
        <f t="array" ref="BS110">INDEX($K:$P,ROW(),MATCH(BS$3,$K$2:$P$2,0))/12</f>
        <v>133333.33333333334</v>
      </c>
      <c r="BT110" s="15" cm="1">
        <f t="array" ref="BT110">INDEX($K:$P,ROW(),MATCH(BT$3,$K$2:$P$2,0))/12</f>
        <v>133333.33333333334</v>
      </c>
      <c r="BU110" s="15" cm="1">
        <f t="array" ref="BU110">INDEX($K:$P,ROW(),MATCH(BU$3,$K$2:$P$2,0))/12</f>
        <v>133333.33333333334</v>
      </c>
      <c r="BV110" s="15" cm="1">
        <f t="array" ref="BV110">INDEX($K:$P,ROW(),MATCH(BV$3,$K$2:$P$2,0))/12</f>
        <v>133333.33333333334</v>
      </c>
      <c r="BW110" s="15" cm="1">
        <f t="array" ref="BW110">INDEX($K:$P,ROW(),MATCH(BW$3,$K$2:$P$2,0))/12</f>
        <v>133333.33333333334</v>
      </c>
      <c r="BX110" s="15" cm="1">
        <f t="array" ref="BX110">INDEX($K:$P,ROW(),MATCH(BX$3,$K$2:$P$2,0))/12</f>
        <v>133333.33333333334</v>
      </c>
      <c r="BY110" s="15" cm="1">
        <f t="array" ref="BY110">INDEX($K:$P,ROW(),MATCH(BY$3,$K$2:$P$2,0))/12</f>
        <v>133333.33333333334</v>
      </c>
      <c r="BZ110" s="15" cm="1">
        <f t="array" ref="BZ110">INDEX($K:$P,ROW(),MATCH(BZ$3,$K$2:$P$2,0))/12</f>
        <v>133333.33333333334</v>
      </c>
      <c r="CA110" s="15" cm="1">
        <f t="array" ref="CA110">INDEX($K:$P,ROW(),MATCH(CA$3,$K$2:$P$2,0))/12</f>
        <v>266666.66666666669</v>
      </c>
      <c r="CB110" s="15" cm="1">
        <f t="array" ref="CB110">INDEX($K:$P,ROW(),MATCH(CB$3,$K$2:$P$2,0))/12</f>
        <v>266666.66666666669</v>
      </c>
      <c r="CC110" s="15" cm="1">
        <f t="array" ref="CC110">INDEX($K:$P,ROW(),MATCH(CC$3,$K$2:$P$2,0))/12</f>
        <v>266666.66666666669</v>
      </c>
      <c r="CD110" s="15" cm="1">
        <f t="array" ref="CD110">INDEX($K:$P,ROW(),MATCH(CD$3,$K$2:$P$2,0))/12</f>
        <v>266666.66666666669</v>
      </c>
      <c r="CE110" s="15" cm="1">
        <f t="array" ref="CE110">INDEX($K:$P,ROW(),MATCH(CE$3,$K$2:$P$2,0))/12</f>
        <v>266666.66666666669</v>
      </c>
      <c r="CF110" s="15" cm="1">
        <f t="array" ref="CF110">INDEX($K:$P,ROW(),MATCH(CF$3,$K$2:$P$2,0))/12</f>
        <v>266666.66666666669</v>
      </c>
      <c r="CG110" s="15" cm="1">
        <f t="array" ref="CG110">INDEX($K:$P,ROW(),MATCH(CG$3,$K$2:$P$2,0))/12</f>
        <v>266666.66666666669</v>
      </c>
      <c r="CH110" s="15" cm="1">
        <f t="array" ref="CH110">INDEX($K:$P,ROW(),MATCH(CH$3,$K$2:$P$2,0))/12</f>
        <v>266666.66666666669</v>
      </c>
      <c r="CI110" s="15" cm="1">
        <f t="array" ref="CI110">INDEX($K:$P,ROW(),MATCH(CI$3,$K$2:$P$2,0))/12</f>
        <v>266666.66666666669</v>
      </c>
      <c r="CJ110" s="15" cm="1">
        <f t="array" ref="CJ110">INDEX($K:$P,ROW(),MATCH(CJ$3,$K$2:$P$2,0))/12</f>
        <v>266666.66666666669</v>
      </c>
      <c r="CK110" s="15" cm="1">
        <f t="array" ref="CK110">INDEX($K:$P,ROW(),MATCH(CK$3,$K$2:$P$2,0))/12</f>
        <v>266666.66666666669</v>
      </c>
      <c r="CL110" s="15" cm="1">
        <f t="array" ref="CL110">INDEX($K:$P,ROW(),MATCH(CL$3,$K$2:$P$2,0))/12</f>
        <v>266666.66666666669</v>
      </c>
      <c r="CN110" s="73"/>
      <c r="CO110" s="15" t="e" cm="1">
        <f t="array" ref="CO110">INDEX($K:$P,ROW(),MATCH(CO$3,$K$2:$P$2,0))/CO$5</f>
        <v>#N/A</v>
      </c>
      <c r="CP110" s="15" t="e" cm="1">
        <f t="array" ref="CP110">INDEX($K:$P,ROW(),MATCH(CP$3,$K$2:$P$2,0))/CP$5</f>
        <v>#N/A</v>
      </c>
      <c r="CQ110" s="15" t="e" cm="1">
        <f t="array" ref="CQ110">INDEX($K:$P,ROW(),MATCH(CQ$3,$K$2:$P$2,0))/CQ$5</f>
        <v>#N/A</v>
      </c>
      <c r="CR110" s="15" t="e" cm="1">
        <f t="array" ref="CR110">INDEX($K:$P,ROW(),MATCH(CR$3,$K$2:$P$2,0))/CR$5</f>
        <v>#N/A</v>
      </c>
      <c r="CS110" s="15" t="e" cm="1">
        <f t="array" ref="CS110">INDEX($K:$P,ROW(),MATCH(CS$3,$K$2:$P$2,0))/CS$5</f>
        <v>#N/A</v>
      </c>
      <c r="CT110" s="15" t="e" cm="1">
        <f t="array" ref="CT110">INDEX($K:$P,ROW(),MATCH(CT$3,$K$2:$P$2,0))/CT$5</f>
        <v>#N/A</v>
      </c>
      <c r="CU110" s="15" t="e" cm="1">
        <f t="array" ref="CU110">INDEX($K:$P,ROW(),MATCH(CU$3,$K$2:$P$2,0))/CU$5</f>
        <v>#N/A</v>
      </c>
      <c r="CV110" s="15" t="e" cm="1">
        <f t="array" ref="CV110">INDEX($K:$P,ROW(),MATCH(CV$3,$K$2:$P$2,0))/CV$5</f>
        <v>#N/A</v>
      </c>
      <c r="CW110" s="15" t="e" cm="1">
        <f t="array" ref="CW110">INDEX($K:$P,ROW(),MATCH(CW$3,$K$2:$P$2,0))/CW$5</f>
        <v>#N/A</v>
      </c>
      <c r="CX110" s="15" t="e" cm="1">
        <f t="array" ref="CX110">INDEX($K:$P,ROW(),MATCH(CX$3,$K$2:$P$2,0))/CX$5</f>
        <v>#N/A</v>
      </c>
      <c r="CY110" s="15" t="e" cm="1">
        <f t="array" ref="CY110">INDEX($K:$P,ROW(),MATCH(CY$3,$K$2:$P$2,0))/CL$5</f>
        <v>#N/A</v>
      </c>
      <c r="CZ110" s="15" t="e" cm="1">
        <f t="array" ref="CZ110">INDEX($K:$P,ROW(),MATCH(CZ$3,$K$2:$P$2,0))/CZ$5</f>
        <v>#N/A</v>
      </c>
      <c r="DA110" s="15" t="e" cm="1">
        <f t="array" ref="DA110">INDEX($K:$P,ROW(),MATCH(DA$3,$K$2:$P$2,0))/DA$5</f>
        <v>#N/A</v>
      </c>
      <c r="DB110" s="15" t="e" cm="1">
        <f t="array" ref="DB110">INDEX($K:$P,ROW(),MATCH(DB$3,$K$2:$P$2,0))/DB$5</f>
        <v>#N/A</v>
      </c>
      <c r="DC110" s="15" t="e" cm="1">
        <f t="array" ref="DC110">INDEX($K:$P,ROW(),MATCH(DC$3,$K$2:$P$2,0))/DC$5</f>
        <v>#N/A</v>
      </c>
      <c r="DD110" s="15" t="e" cm="1">
        <f t="array" ref="DD110">INDEX($K:$P,ROW(),MATCH(DD$3,$K$2:$P$2,0))/DD$5</f>
        <v>#N/A</v>
      </c>
      <c r="DE110" s="15" t="e" cm="1">
        <f t="array" ref="DE110">INDEX($K:$P,ROW(),MATCH(DE$3,$K$2:$P$2,0))/DE$5</f>
        <v>#N/A</v>
      </c>
      <c r="DF110" s="15" t="e" cm="1">
        <f t="array" ref="DF110">INDEX($K:$P,ROW(),MATCH(DF$3,$K$2:$P$2,0))/DF$5</f>
        <v>#N/A</v>
      </c>
      <c r="DG110" s="15" t="e" cm="1">
        <f t="array" ref="DG110">INDEX($K:$P,ROW(),MATCH(DG$3,$K$2:$P$2,0))/DG$5</f>
        <v>#N/A</v>
      </c>
      <c r="DH110" s="15" t="e" cm="1">
        <f t="array" ref="DH110">INDEX($K:$P,ROW(),MATCH(DH$3,$K$2:$P$2,0))/DH$5</f>
        <v>#N/A</v>
      </c>
      <c r="DI110" s="15" t="e" cm="1">
        <f t="array" ref="DI110">INDEX($K:$P,ROW(),MATCH(DI$3,$K$2:$P$2,0))/DI$5</f>
        <v>#N/A</v>
      </c>
      <c r="DJ110" s="15" t="e" cm="1">
        <f t="array" ref="DJ110">INDEX($K:$P,ROW(),MATCH(DJ$3,$K$2:$P$2,0))/DJ$5</f>
        <v>#N/A</v>
      </c>
      <c r="DK110" s="15" t="e" cm="1">
        <f t="array" ref="DK110">INDEX($K:$P,ROW(),MATCH(DK$3,$K$2:$P$2,0))/DK$5</f>
        <v>#N/A</v>
      </c>
      <c r="DL110" s="15" t="e" cm="1">
        <f t="array" ref="DL110">INDEX($K:$P,ROW(),MATCH(DL$3,$K$2:$P$2,0))/DL$5</f>
        <v>#N/A</v>
      </c>
    </row>
    <row r="111" spans="1:116" x14ac:dyDescent="0.4">
      <c r="A111" s="31"/>
      <c r="B111" t="str">
        <f t="shared" ref="B111" si="88">E111</f>
        <v>111 VOLLIST-EVP</v>
      </c>
      <c r="D111" t="s">
        <v>822</v>
      </c>
      <c r="E111" s="8" t="str">
        <f t="shared" ref="E111" si="89">ROW()&amp;" "&amp;D111</f>
        <v>111 VOLLIST-EVP</v>
      </c>
      <c r="G111" s="141" t="s">
        <v>566</v>
      </c>
      <c r="H111" s="31"/>
      <c r="I111" s="73"/>
      <c r="J111" s="73"/>
      <c r="K111" s="256">
        <v>100000</v>
      </c>
      <c r="L111" s="256">
        <v>200000</v>
      </c>
      <c r="M111" s="256">
        <v>400000</v>
      </c>
      <c r="N111" s="256">
        <v>800000</v>
      </c>
      <c r="O111" s="256">
        <v>1600000</v>
      </c>
      <c r="P111" s="256">
        <v>3200000</v>
      </c>
      <c r="R111" s="15"/>
      <c r="S111" s="257" cm="1">
        <f t="array" ref="S111">INDEX($K:$P,ROW(),MATCH(S$3,$K$2:$P$2,0))/12</f>
        <v>8333.3333333333339</v>
      </c>
      <c r="T111" s="257" cm="1">
        <f t="array" ref="T111">INDEX($K:$P,ROW(),MATCH(T$3,$K$2:$P$2,0))/12</f>
        <v>8333.3333333333339</v>
      </c>
      <c r="U111" s="257" cm="1">
        <f t="array" ref="U111">INDEX($K:$P,ROW(),MATCH(U$3,$K$2:$P$2,0))/12</f>
        <v>8333.3333333333339</v>
      </c>
      <c r="V111" s="257" cm="1">
        <f t="array" ref="V111">INDEX($K:$P,ROW(),MATCH(V$3,$K$2:$P$2,0))/12</f>
        <v>8333.3333333333339</v>
      </c>
      <c r="W111" s="257" cm="1">
        <f t="array" ref="W111">INDEX($K:$P,ROW(),MATCH(W$3,$K$2:$P$2,0))/12</f>
        <v>8333.3333333333339</v>
      </c>
      <c r="X111" s="257" cm="1">
        <f t="array" ref="X111">INDEX($K:$P,ROW(),MATCH(X$3,$K$2:$P$2,0))/12</f>
        <v>8333.3333333333339</v>
      </c>
      <c r="Y111" s="257" cm="1">
        <f t="array" ref="Y111">INDEX($K:$P,ROW(),MATCH(Y$3,$K$2:$P$2,0))/12</f>
        <v>8333.3333333333339</v>
      </c>
      <c r="Z111" s="257" cm="1">
        <f t="array" ref="Z111">INDEX($K:$P,ROW(),MATCH(Z$3,$K$2:$P$2,0))/12</f>
        <v>8333.3333333333339</v>
      </c>
      <c r="AA111" s="257" cm="1">
        <f t="array" ref="AA111">INDEX($K:$P,ROW(),MATCH(AA$3,$K$2:$P$2,0))/12</f>
        <v>8333.3333333333339</v>
      </c>
      <c r="AB111" s="257" cm="1">
        <f t="array" ref="AB111">INDEX($K:$P,ROW(),MATCH(AB$3,$K$2:$P$2,0))/12</f>
        <v>8333.3333333333339</v>
      </c>
      <c r="AC111" s="257" cm="1">
        <f t="array" ref="AC111">INDEX($K:$P,ROW(),MATCH(AC$3,$K$2:$P$2,0))/12</f>
        <v>8333.3333333333339</v>
      </c>
      <c r="AD111" s="257" cm="1">
        <f t="array" ref="AD111">INDEX($K:$P,ROW(),MATCH(AD$3,$K$2:$P$2,0))/12</f>
        <v>8333.3333333333339</v>
      </c>
      <c r="AE111" s="257" cm="1">
        <f t="array" ref="AE111">INDEX($K:$P,ROW(),MATCH(AE$3,$K$2:$P$2,0))/12</f>
        <v>16666.666666666668</v>
      </c>
      <c r="AF111" s="257" cm="1">
        <f t="array" ref="AF111">INDEX($K:$P,ROW(),MATCH(AF$3,$K$2:$P$2,0))/12</f>
        <v>16666.666666666668</v>
      </c>
      <c r="AG111" s="257" cm="1">
        <f t="array" ref="AG111">INDEX($K:$P,ROW(),MATCH(AG$3,$K$2:$P$2,0))/12</f>
        <v>16666.666666666668</v>
      </c>
      <c r="AH111" s="257" cm="1">
        <f t="array" ref="AH111">INDEX($K:$P,ROW(),MATCH(AH$3,$K$2:$P$2,0))/12</f>
        <v>16666.666666666668</v>
      </c>
      <c r="AI111" s="257" cm="1">
        <f t="array" ref="AI111">INDEX($K:$P,ROW(),MATCH(AI$3,$K$2:$P$2,0))/12</f>
        <v>16666.666666666668</v>
      </c>
      <c r="AJ111" s="257" cm="1">
        <f t="array" ref="AJ111">INDEX($K:$P,ROW(),MATCH(AJ$3,$K$2:$P$2,0))/12</f>
        <v>16666.666666666668</v>
      </c>
      <c r="AK111" s="257" cm="1">
        <f t="array" ref="AK111">INDEX($K:$P,ROW(),MATCH(AK$3,$K$2:$P$2,0))/12</f>
        <v>16666.666666666668</v>
      </c>
      <c r="AL111" s="257" cm="1">
        <f t="array" ref="AL111">INDEX($K:$P,ROW(),MATCH(AL$3,$K$2:$P$2,0))/12</f>
        <v>16666.666666666668</v>
      </c>
      <c r="AM111" s="257" cm="1">
        <f t="array" ref="AM111">INDEX($K:$P,ROW(),MATCH(AM$3,$K$2:$P$2,0))/12</f>
        <v>16666.666666666668</v>
      </c>
      <c r="AN111" s="257" cm="1">
        <f t="array" ref="AN111">INDEX($K:$P,ROW(),MATCH(AN$3,$K$2:$P$2,0))/12</f>
        <v>16666.666666666668</v>
      </c>
      <c r="AO111" s="257" cm="1">
        <f t="array" ref="AO111">INDEX($K:$P,ROW(),MATCH(AO$3,$K$2:$P$2,0))/12</f>
        <v>16666.666666666668</v>
      </c>
      <c r="AP111" s="257" cm="1">
        <f t="array" ref="AP111">INDEX($K:$P,ROW(),MATCH(AP$3,$K$2:$P$2,0))/12</f>
        <v>16666.666666666668</v>
      </c>
      <c r="AQ111" s="257" cm="1">
        <f t="array" ref="AQ111">INDEX($K:$P,ROW(),MATCH(AQ$3,$K$2:$P$2,0))/12</f>
        <v>33333.333333333336</v>
      </c>
      <c r="AR111" s="257" cm="1">
        <f t="array" ref="AR111">INDEX($K:$P,ROW(),MATCH(AR$3,$K$2:$P$2,0))/12</f>
        <v>33333.333333333336</v>
      </c>
      <c r="AS111" s="257" cm="1">
        <f t="array" ref="AS111">INDEX($K:$P,ROW(),MATCH(AS$3,$K$2:$P$2,0))/12</f>
        <v>33333.333333333336</v>
      </c>
      <c r="AT111" s="257" cm="1">
        <f t="array" ref="AT111">INDEX($K:$P,ROW(),MATCH(AT$3,$K$2:$P$2,0))/12</f>
        <v>33333.333333333336</v>
      </c>
      <c r="AU111" s="257" cm="1">
        <f t="array" ref="AU111">INDEX($K:$P,ROW(),MATCH(AU$3,$K$2:$P$2,0))/12</f>
        <v>33333.333333333336</v>
      </c>
      <c r="AV111" s="257" cm="1">
        <f t="array" ref="AV111">INDEX($K:$P,ROW(),MATCH(AV$3,$K$2:$P$2,0))/12</f>
        <v>33333.333333333336</v>
      </c>
      <c r="AW111" s="257" cm="1">
        <f t="array" ref="AW111">INDEX($K:$P,ROW(),MATCH(AW$3,$K$2:$P$2,0))/12</f>
        <v>33333.333333333336</v>
      </c>
      <c r="AX111" s="257" cm="1">
        <f t="array" ref="AX111">INDEX($K:$P,ROW(),MATCH(AX$3,$K$2:$P$2,0))/12</f>
        <v>33333.333333333336</v>
      </c>
      <c r="AY111" s="257" cm="1">
        <f t="array" ref="AY111">INDEX($K:$P,ROW(),MATCH(AY$3,$K$2:$P$2,0))/12</f>
        <v>33333.333333333336</v>
      </c>
      <c r="AZ111" s="257" cm="1">
        <f t="array" ref="AZ111">INDEX($K:$P,ROW(),MATCH(AZ$3,$K$2:$P$2,0))/12</f>
        <v>33333.333333333336</v>
      </c>
      <c r="BA111" s="257" cm="1">
        <f t="array" ref="BA111">INDEX($K:$P,ROW(),MATCH(BA$3,$K$2:$P$2,0))/12</f>
        <v>33333.333333333336</v>
      </c>
      <c r="BB111" s="257" cm="1">
        <f t="array" ref="BB111">INDEX($K:$P,ROW(),MATCH(BB$3,$K$2:$P$2,0))/12</f>
        <v>33333.333333333336</v>
      </c>
      <c r="BC111" s="257" cm="1">
        <f t="array" ref="BC111">INDEX($K:$P,ROW(),MATCH(BC$3,$K$2:$P$2,0))/12</f>
        <v>66666.666666666672</v>
      </c>
      <c r="BD111" s="257" cm="1">
        <f t="array" ref="BD111">INDEX($K:$P,ROW(),MATCH(BD$3,$K$2:$P$2,0))/12</f>
        <v>66666.666666666672</v>
      </c>
      <c r="BE111" s="257" cm="1">
        <f t="array" ref="BE111">INDEX($K:$P,ROW(),MATCH(BE$3,$K$2:$P$2,0))/12</f>
        <v>66666.666666666672</v>
      </c>
      <c r="BF111" s="257" cm="1">
        <f t="array" ref="BF111">INDEX($K:$P,ROW(),MATCH(BF$3,$K$2:$P$2,0))/12</f>
        <v>66666.666666666672</v>
      </c>
      <c r="BG111" s="257" cm="1">
        <f t="array" ref="BG111">INDEX($K:$P,ROW(),MATCH(BG$3,$K$2:$P$2,0))/12</f>
        <v>66666.666666666672</v>
      </c>
      <c r="BH111" s="257" cm="1">
        <f t="array" ref="BH111">INDEX($K:$P,ROW(),MATCH(BH$3,$K$2:$P$2,0))/12</f>
        <v>66666.666666666672</v>
      </c>
      <c r="BI111" s="257" cm="1">
        <f t="array" ref="BI111">INDEX($K:$P,ROW(),MATCH(BI$3,$K$2:$P$2,0))/12</f>
        <v>66666.666666666672</v>
      </c>
      <c r="BJ111" s="257" cm="1">
        <f t="array" ref="BJ111">INDEX($K:$P,ROW(),MATCH(BJ$3,$K$2:$P$2,0))/12</f>
        <v>66666.666666666672</v>
      </c>
      <c r="BK111" s="257" cm="1">
        <f t="array" ref="BK111">INDEX($K:$P,ROW(),MATCH(BK$3,$K$2:$P$2,0))/12</f>
        <v>66666.666666666672</v>
      </c>
      <c r="BL111" s="257" cm="1">
        <f t="array" ref="BL111">INDEX($K:$P,ROW(),MATCH(BL$3,$K$2:$P$2,0))/12</f>
        <v>66666.666666666672</v>
      </c>
      <c r="BM111" s="257" cm="1">
        <f t="array" ref="BM111">INDEX($K:$P,ROW(),MATCH(BM$3,$K$2:$P$2,0))/12</f>
        <v>66666.666666666672</v>
      </c>
      <c r="BN111" s="257" cm="1">
        <f t="array" ref="BN111">INDEX($K:$P,ROW(),MATCH(BN$3,$K$2:$P$2,0))/12</f>
        <v>66666.666666666672</v>
      </c>
      <c r="BO111" s="257" cm="1">
        <f t="array" ref="BO111">INDEX($K:$P,ROW(),MATCH(BO$3,$K$2:$P$2,0))/12</f>
        <v>133333.33333333334</v>
      </c>
      <c r="BP111" s="257" cm="1">
        <f t="array" ref="BP111">INDEX($K:$P,ROW(),MATCH(BP$3,$K$2:$P$2,0))/12</f>
        <v>133333.33333333334</v>
      </c>
      <c r="BQ111" s="257" cm="1">
        <f t="array" ref="BQ111">INDEX($K:$P,ROW(),MATCH(BQ$3,$K$2:$P$2,0))/12</f>
        <v>133333.33333333334</v>
      </c>
      <c r="BR111" s="257" cm="1">
        <f t="array" ref="BR111">INDEX($K:$P,ROW(),MATCH(BR$3,$K$2:$P$2,0))/12</f>
        <v>133333.33333333334</v>
      </c>
      <c r="BS111" s="257" cm="1">
        <f t="array" ref="BS111">INDEX($K:$P,ROW(),MATCH(BS$3,$K$2:$P$2,0))/12</f>
        <v>133333.33333333334</v>
      </c>
      <c r="BT111" s="257" cm="1">
        <f t="array" ref="BT111">INDEX($K:$P,ROW(),MATCH(BT$3,$K$2:$P$2,0))/12</f>
        <v>133333.33333333334</v>
      </c>
      <c r="BU111" s="257" cm="1">
        <f t="array" ref="BU111">INDEX($K:$P,ROW(),MATCH(BU$3,$K$2:$P$2,0))/12</f>
        <v>133333.33333333334</v>
      </c>
      <c r="BV111" s="257" cm="1">
        <f t="array" ref="BV111">INDEX($K:$P,ROW(),MATCH(BV$3,$K$2:$P$2,0))/12</f>
        <v>133333.33333333334</v>
      </c>
      <c r="BW111" s="257" cm="1">
        <f t="array" ref="BW111">INDEX($K:$P,ROW(),MATCH(BW$3,$K$2:$P$2,0))/12</f>
        <v>133333.33333333334</v>
      </c>
      <c r="BX111" s="257" cm="1">
        <f t="array" ref="BX111">INDEX($K:$P,ROW(),MATCH(BX$3,$K$2:$P$2,0))/12</f>
        <v>133333.33333333334</v>
      </c>
      <c r="BY111" s="257" cm="1">
        <f t="array" ref="BY111">INDEX($K:$P,ROW(),MATCH(BY$3,$K$2:$P$2,0))/12</f>
        <v>133333.33333333334</v>
      </c>
      <c r="BZ111" s="257" cm="1">
        <f t="array" ref="BZ111">INDEX($K:$P,ROW(),MATCH(BZ$3,$K$2:$P$2,0))/12</f>
        <v>133333.33333333334</v>
      </c>
      <c r="CA111" s="257" cm="1">
        <f t="array" ref="CA111">INDEX($K:$P,ROW(),MATCH(CA$3,$K$2:$P$2,0))/12</f>
        <v>266666.66666666669</v>
      </c>
      <c r="CB111" s="257" cm="1">
        <f t="array" ref="CB111">INDEX($K:$P,ROW(),MATCH(CB$3,$K$2:$P$2,0))/12</f>
        <v>266666.66666666669</v>
      </c>
      <c r="CC111" s="257" cm="1">
        <f t="array" ref="CC111">INDEX($K:$P,ROW(),MATCH(CC$3,$K$2:$P$2,0))/12</f>
        <v>266666.66666666669</v>
      </c>
      <c r="CD111" s="257" cm="1">
        <f t="array" ref="CD111">INDEX($K:$P,ROW(),MATCH(CD$3,$K$2:$P$2,0))/12</f>
        <v>266666.66666666669</v>
      </c>
      <c r="CE111" s="257" cm="1">
        <f t="array" ref="CE111">INDEX($K:$P,ROW(),MATCH(CE$3,$K$2:$P$2,0))/12</f>
        <v>266666.66666666669</v>
      </c>
      <c r="CF111" s="257" cm="1">
        <f t="array" ref="CF111">INDEX($K:$P,ROW(),MATCH(CF$3,$K$2:$P$2,0))/12</f>
        <v>266666.66666666669</v>
      </c>
      <c r="CG111" s="257" cm="1">
        <f t="array" ref="CG111">INDEX($K:$P,ROW(),MATCH(CG$3,$K$2:$P$2,0))/12</f>
        <v>266666.66666666669</v>
      </c>
      <c r="CH111" s="257" cm="1">
        <f t="array" ref="CH111">INDEX($K:$P,ROW(),MATCH(CH$3,$K$2:$P$2,0))/12</f>
        <v>266666.66666666669</v>
      </c>
      <c r="CI111" s="257" cm="1">
        <f t="array" ref="CI111">INDEX($K:$P,ROW(),MATCH(CI$3,$K$2:$P$2,0))/12</f>
        <v>266666.66666666669</v>
      </c>
      <c r="CJ111" s="257" cm="1">
        <f t="array" ref="CJ111">INDEX($K:$P,ROW(),MATCH(CJ$3,$K$2:$P$2,0))/12</f>
        <v>266666.66666666669</v>
      </c>
      <c r="CK111" s="257" cm="1">
        <f t="array" ref="CK111">INDEX($K:$P,ROW(),MATCH(CK$3,$K$2:$P$2,0))/12</f>
        <v>266666.66666666669</v>
      </c>
      <c r="CL111" s="257" cm="1">
        <f t="array" ref="CL111">INDEX($K:$P,ROW(),MATCH(CL$3,$K$2:$P$2,0))/12</f>
        <v>266666.66666666669</v>
      </c>
      <c r="CM111" s="225"/>
      <c r="CN111" s="338"/>
      <c r="CO111" s="257" t="e" cm="1">
        <f t="array" ref="CO111">INDEX($K:$P,ROW(),MATCH(CO$3,$K$2:$P$2,0))/CO$5</f>
        <v>#N/A</v>
      </c>
      <c r="CP111" s="257" t="e" cm="1">
        <f t="array" ref="CP111">INDEX($K:$P,ROW(),MATCH(CP$3,$K$2:$P$2,0))/CP$5</f>
        <v>#N/A</v>
      </c>
      <c r="CQ111" s="257" t="e" cm="1">
        <f t="array" ref="CQ111">INDEX($K:$P,ROW(),MATCH(CQ$3,$K$2:$P$2,0))/CQ$5</f>
        <v>#N/A</v>
      </c>
      <c r="CR111" s="257" t="e" cm="1">
        <f t="array" ref="CR111">INDEX($K:$P,ROW(),MATCH(CR$3,$K$2:$P$2,0))/CR$5</f>
        <v>#N/A</v>
      </c>
      <c r="CS111" s="257" t="e" cm="1">
        <f t="array" ref="CS111">INDEX($K:$P,ROW(),MATCH(CS$3,$K$2:$P$2,0))/CS$5</f>
        <v>#N/A</v>
      </c>
      <c r="CT111" s="257" t="e" cm="1">
        <f t="array" ref="CT111">INDEX($K:$P,ROW(),MATCH(CT$3,$K$2:$P$2,0))/CT$5</f>
        <v>#N/A</v>
      </c>
      <c r="CU111" s="257" t="e" cm="1">
        <f t="array" ref="CU111">INDEX($K:$P,ROW(),MATCH(CU$3,$K$2:$P$2,0))/CU$5</f>
        <v>#N/A</v>
      </c>
      <c r="CV111" s="257" t="e" cm="1">
        <f t="array" ref="CV111">INDEX($K:$P,ROW(),MATCH(CV$3,$K$2:$P$2,0))/CV$5</f>
        <v>#N/A</v>
      </c>
      <c r="CW111" s="257" t="e" cm="1">
        <f t="array" ref="CW111">INDEX($K:$P,ROW(),MATCH(CW$3,$K$2:$P$2,0))/CW$5</f>
        <v>#N/A</v>
      </c>
      <c r="CX111" s="257" t="e" cm="1">
        <f t="array" ref="CX111">INDEX($K:$P,ROW(),MATCH(CX$3,$K$2:$P$2,0))/CX$5</f>
        <v>#N/A</v>
      </c>
      <c r="CY111" s="257" t="e" cm="1">
        <f t="array" ref="CY111">INDEX($K:$P,ROW(),MATCH(CY$3,$K$2:$P$2,0))/CL$5</f>
        <v>#N/A</v>
      </c>
      <c r="CZ111" s="257" t="e" cm="1">
        <f t="array" ref="CZ111">INDEX($K:$P,ROW(),MATCH(CZ$3,$K$2:$P$2,0))/CZ$5</f>
        <v>#N/A</v>
      </c>
      <c r="DA111" s="257" t="e" cm="1">
        <f t="array" ref="DA111">INDEX($K:$P,ROW(),MATCH(DA$3,$K$2:$P$2,0))/DA$5</f>
        <v>#N/A</v>
      </c>
      <c r="DB111" s="257" t="e" cm="1">
        <f t="array" ref="DB111">INDEX($K:$P,ROW(),MATCH(DB$3,$K$2:$P$2,0))/DB$5</f>
        <v>#N/A</v>
      </c>
      <c r="DC111" s="257" t="e" cm="1">
        <f t="array" ref="DC111">INDEX($K:$P,ROW(),MATCH(DC$3,$K$2:$P$2,0))/DC$5</f>
        <v>#N/A</v>
      </c>
      <c r="DD111" s="257" t="e" cm="1">
        <f t="array" ref="DD111">INDEX($K:$P,ROW(),MATCH(DD$3,$K$2:$P$2,0))/DD$5</f>
        <v>#N/A</v>
      </c>
      <c r="DE111" s="257" t="e" cm="1">
        <f t="array" ref="DE111">INDEX($K:$P,ROW(),MATCH(DE$3,$K$2:$P$2,0))/DE$5</f>
        <v>#N/A</v>
      </c>
      <c r="DF111" s="257" t="e" cm="1">
        <f t="array" ref="DF111">INDEX($K:$P,ROW(),MATCH(DF$3,$K$2:$P$2,0))/DF$5</f>
        <v>#N/A</v>
      </c>
      <c r="DG111" s="257" t="e" cm="1">
        <f t="array" ref="DG111">INDEX($K:$P,ROW(),MATCH(DG$3,$K$2:$P$2,0))/DG$5</f>
        <v>#N/A</v>
      </c>
      <c r="DH111" s="257" t="e" cm="1">
        <f t="array" ref="DH111">INDEX($K:$P,ROW(),MATCH(DH$3,$K$2:$P$2,0))/DH$5</f>
        <v>#N/A</v>
      </c>
      <c r="DI111" s="257" t="e" cm="1">
        <f t="array" ref="DI111">INDEX($K:$P,ROW(),MATCH(DI$3,$K$2:$P$2,0))/DI$5</f>
        <v>#N/A</v>
      </c>
      <c r="DJ111" s="257" t="e" cm="1">
        <f t="array" ref="DJ111">INDEX($K:$P,ROW(),MATCH(DJ$3,$K$2:$P$2,0))/DJ$5</f>
        <v>#N/A</v>
      </c>
      <c r="DK111" s="257" t="e" cm="1">
        <f t="array" ref="DK111">INDEX($K:$P,ROW(),MATCH(DK$3,$K$2:$P$2,0))/DK$5</f>
        <v>#N/A</v>
      </c>
      <c r="DL111" s="257" t="e" cm="1">
        <f t="array" ref="DL111">INDEX($K:$P,ROW(),MATCH(DL$3,$K$2:$P$2,0))/DL$5</f>
        <v>#N/A</v>
      </c>
    </row>
    <row r="112" spans="1:116" x14ac:dyDescent="0.4">
      <c r="B112" t="str">
        <f t="shared" si="87"/>
        <v>112 VOLLIST-EVP</v>
      </c>
      <c r="D112" t="s">
        <v>822</v>
      </c>
      <c r="E112" s="8" t="str">
        <f t="shared" si="86"/>
        <v>112 VOLLIST-EVP</v>
      </c>
      <c r="G112" s="127" t="s">
        <v>810</v>
      </c>
      <c r="H112" s="31"/>
      <c r="I112" s="73"/>
      <c r="J112" s="73"/>
      <c r="K112" s="38">
        <f t="shared" ref="K112:P112" si="90">SUMIF($3:$3,K$2,112:112)</f>
        <v>399999.99999999994</v>
      </c>
      <c r="L112" s="38">
        <f t="shared" si="90"/>
        <v>799999.99999999988</v>
      </c>
      <c r="M112" s="38">
        <f t="shared" si="90"/>
        <v>1599999.9999999998</v>
      </c>
      <c r="N112" s="38">
        <f t="shared" si="90"/>
        <v>3199999.9999999995</v>
      </c>
      <c r="O112" s="38">
        <f t="shared" si="90"/>
        <v>6399999.9999999991</v>
      </c>
      <c r="P112" s="38">
        <f t="shared" si="90"/>
        <v>12799999.999999998</v>
      </c>
      <c r="R112" s="38"/>
      <c r="S112" s="38">
        <f>SUM(S107:S110)</f>
        <v>33333.333333333336</v>
      </c>
      <c r="T112" s="38">
        <f t="shared" ref="T112:CE112" si="91">SUM(T107:T110)</f>
        <v>33333.333333333336</v>
      </c>
      <c r="U112" s="38">
        <f t="shared" si="91"/>
        <v>33333.333333333336</v>
      </c>
      <c r="V112" s="38">
        <f t="shared" si="91"/>
        <v>33333.333333333336</v>
      </c>
      <c r="W112" s="38">
        <f t="shared" si="91"/>
        <v>33333.333333333336</v>
      </c>
      <c r="X112" s="38">
        <f t="shared" si="91"/>
        <v>33333.333333333336</v>
      </c>
      <c r="Y112" s="38">
        <f t="shared" si="91"/>
        <v>33333.333333333336</v>
      </c>
      <c r="Z112" s="38">
        <f t="shared" si="91"/>
        <v>33333.333333333336</v>
      </c>
      <c r="AA112" s="38">
        <f t="shared" si="91"/>
        <v>33333.333333333336</v>
      </c>
      <c r="AB112" s="38">
        <f t="shared" si="91"/>
        <v>33333.333333333336</v>
      </c>
      <c r="AC112" s="38">
        <f t="shared" si="91"/>
        <v>33333.333333333336</v>
      </c>
      <c r="AD112" s="38">
        <f t="shared" si="91"/>
        <v>33333.333333333336</v>
      </c>
      <c r="AE112" s="38">
        <f t="shared" si="91"/>
        <v>66666.666666666672</v>
      </c>
      <c r="AF112" s="38">
        <f t="shared" si="91"/>
        <v>66666.666666666672</v>
      </c>
      <c r="AG112" s="38">
        <f t="shared" si="91"/>
        <v>66666.666666666672</v>
      </c>
      <c r="AH112" s="38">
        <f t="shared" si="91"/>
        <v>66666.666666666672</v>
      </c>
      <c r="AI112" s="38">
        <f t="shared" si="91"/>
        <v>66666.666666666672</v>
      </c>
      <c r="AJ112" s="38">
        <f t="shared" si="91"/>
        <v>66666.666666666672</v>
      </c>
      <c r="AK112" s="38">
        <f t="shared" si="91"/>
        <v>66666.666666666672</v>
      </c>
      <c r="AL112" s="38">
        <f t="shared" si="91"/>
        <v>66666.666666666672</v>
      </c>
      <c r="AM112" s="38">
        <f t="shared" si="91"/>
        <v>66666.666666666672</v>
      </c>
      <c r="AN112" s="38">
        <f t="shared" si="91"/>
        <v>66666.666666666672</v>
      </c>
      <c r="AO112" s="38">
        <f t="shared" si="91"/>
        <v>66666.666666666672</v>
      </c>
      <c r="AP112" s="38">
        <f t="shared" si="91"/>
        <v>66666.666666666672</v>
      </c>
      <c r="AQ112" s="38">
        <f t="shared" si="91"/>
        <v>133333.33333333334</v>
      </c>
      <c r="AR112" s="38">
        <f t="shared" si="91"/>
        <v>133333.33333333334</v>
      </c>
      <c r="AS112" s="38">
        <f t="shared" si="91"/>
        <v>133333.33333333334</v>
      </c>
      <c r="AT112" s="38">
        <f t="shared" si="91"/>
        <v>133333.33333333334</v>
      </c>
      <c r="AU112" s="38">
        <f t="shared" si="91"/>
        <v>133333.33333333334</v>
      </c>
      <c r="AV112" s="38">
        <f t="shared" si="91"/>
        <v>133333.33333333334</v>
      </c>
      <c r="AW112" s="38">
        <f t="shared" si="91"/>
        <v>133333.33333333334</v>
      </c>
      <c r="AX112" s="38">
        <f t="shared" si="91"/>
        <v>133333.33333333334</v>
      </c>
      <c r="AY112" s="38">
        <f t="shared" si="91"/>
        <v>133333.33333333334</v>
      </c>
      <c r="AZ112" s="38">
        <f t="shared" si="91"/>
        <v>133333.33333333334</v>
      </c>
      <c r="BA112" s="38">
        <f t="shared" si="91"/>
        <v>133333.33333333334</v>
      </c>
      <c r="BB112" s="38">
        <f t="shared" si="91"/>
        <v>133333.33333333334</v>
      </c>
      <c r="BC112" s="38">
        <f t="shared" si="91"/>
        <v>266666.66666666669</v>
      </c>
      <c r="BD112" s="38">
        <f t="shared" si="91"/>
        <v>266666.66666666669</v>
      </c>
      <c r="BE112" s="38">
        <f t="shared" si="91"/>
        <v>266666.66666666669</v>
      </c>
      <c r="BF112" s="38">
        <f t="shared" si="91"/>
        <v>266666.66666666669</v>
      </c>
      <c r="BG112" s="38">
        <f t="shared" si="91"/>
        <v>266666.66666666669</v>
      </c>
      <c r="BH112" s="38">
        <f t="shared" si="91"/>
        <v>266666.66666666669</v>
      </c>
      <c r="BI112" s="38">
        <f t="shared" si="91"/>
        <v>266666.66666666669</v>
      </c>
      <c r="BJ112" s="38">
        <f t="shared" si="91"/>
        <v>266666.66666666669</v>
      </c>
      <c r="BK112" s="38">
        <f t="shared" si="91"/>
        <v>266666.66666666669</v>
      </c>
      <c r="BL112" s="38">
        <f t="shared" si="91"/>
        <v>266666.66666666669</v>
      </c>
      <c r="BM112" s="38">
        <f t="shared" si="91"/>
        <v>266666.66666666669</v>
      </c>
      <c r="BN112" s="38">
        <f t="shared" si="91"/>
        <v>266666.66666666669</v>
      </c>
      <c r="BO112" s="38">
        <f t="shared" si="91"/>
        <v>533333.33333333337</v>
      </c>
      <c r="BP112" s="38">
        <f t="shared" si="91"/>
        <v>533333.33333333337</v>
      </c>
      <c r="BQ112" s="38">
        <f t="shared" si="91"/>
        <v>533333.33333333337</v>
      </c>
      <c r="BR112" s="38">
        <f t="shared" si="91"/>
        <v>533333.33333333337</v>
      </c>
      <c r="BS112" s="38">
        <f t="shared" si="91"/>
        <v>533333.33333333337</v>
      </c>
      <c r="BT112" s="38">
        <f t="shared" si="91"/>
        <v>533333.33333333337</v>
      </c>
      <c r="BU112" s="38">
        <f t="shared" si="91"/>
        <v>533333.33333333337</v>
      </c>
      <c r="BV112" s="38">
        <f t="shared" si="91"/>
        <v>533333.33333333337</v>
      </c>
      <c r="BW112" s="38">
        <f t="shared" si="91"/>
        <v>533333.33333333337</v>
      </c>
      <c r="BX112" s="38">
        <f t="shared" si="91"/>
        <v>533333.33333333337</v>
      </c>
      <c r="BY112" s="38">
        <f t="shared" si="91"/>
        <v>533333.33333333337</v>
      </c>
      <c r="BZ112" s="38">
        <f t="shared" si="91"/>
        <v>533333.33333333337</v>
      </c>
      <c r="CA112" s="38">
        <f t="shared" si="91"/>
        <v>1066666.6666666667</v>
      </c>
      <c r="CB112" s="38">
        <f t="shared" si="91"/>
        <v>1066666.6666666667</v>
      </c>
      <c r="CC112" s="38">
        <f t="shared" si="91"/>
        <v>1066666.6666666667</v>
      </c>
      <c r="CD112" s="38">
        <f t="shared" si="91"/>
        <v>1066666.6666666667</v>
      </c>
      <c r="CE112" s="38">
        <f t="shared" si="91"/>
        <v>1066666.6666666667</v>
      </c>
      <c r="CF112" s="38">
        <f t="shared" ref="CF112:CL112" si="92">SUM(CF107:CF110)</f>
        <v>1066666.6666666667</v>
      </c>
      <c r="CG112" s="38">
        <f t="shared" si="92"/>
        <v>1066666.6666666667</v>
      </c>
      <c r="CH112" s="38">
        <f t="shared" si="92"/>
        <v>1066666.6666666667</v>
      </c>
      <c r="CI112" s="38">
        <f t="shared" si="92"/>
        <v>1066666.6666666667</v>
      </c>
      <c r="CJ112" s="38">
        <f t="shared" si="92"/>
        <v>1066666.6666666667</v>
      </c>
      <c r="CK112" s="38">
        <f t="shared" si="92"/>
        <v>1066666.6666666667</v>
      </c>
      <c r="CL112" s="38">
        <f t="shared" si="92"/>
        <v>1066666.6666666667</v>
      </c>
      <c r="CN112" s="73"/>
      <c r="CO112" s="38" t="e">
        <f t="shared" ref="CO112:DL112" si="93">SUM(CO107:CO110)</f>
        <v>#N/A</v>
      </c>
      <c r="CP112" s="38" t="e">
        <f t="shared" si="93"/>
        <v>#N/A</v>
      </c>
      <c r="CQ112" s="38" t="e">
        <f t="shared" si="93"/>
        <v>#N/A</v>
      </c>
      <c r="CR112" s="38" t="e">
        <f t="shared" si="93"/>
        <v>#N/A</v>
      </c>
      <c r="CS112" s="38" t="e">
        <f t="shared" si="93"/>
        <v>#N/A</v>
      </c>
      <c r="CT112" s="38" t="e">
        <f t="shared" si="93"/>
        <v>#N/A</v>
      </c>
      <c r="CU112" s="38" t="e">
        <f t="shared" si="93"/>
        <v>#N/A</v>
      </c>
      <c r="CV112" s="38" t="e">
        <f t="shared" si="93"/>
        <v>#N/A</v>
      </c>
      <c r="CW112" s="38" t="e">
        <f t="shared" si="93"/>
        <v>#N/A</v>
      </c>
      <c r="CX112" s="38" t="e">
        <f t="shared" si="93"/>
        <v>#N/A</v>
      </c>
      <c r="CY112" s="38" t="e">
        <f t="shared" si="93"/>
        <v>#N/A</v>
      </c>
      <c r="CZ112" s="38" t="e">
        <f t="shared" si="93"/>
        <v>#N/A</v>
      </c>
      <c r="DA112" s="38" t="e">
        <f t="shared" si="93"/>
        <v>#N/A</v>
      </c>
      <c r="DB112" s="38" t="e">
        <f t="shared" si="93"/>
        <v>#N/A</v>
      </c>
      <c r="DC112" s="38" t="e">
        <f t="shared" si="93"/>
        <v>#N/A</v>
      </c>
      <c r="DD112" s="38" t="e">
        <f t="shared" si="93"/>
        <v>#N/A</v>
      </c>
      <c r="DE112" s="38" t="e">
        <f t="shared" si="93"/>
        <v>#N/A</v>
      </c>
      <c r="DF112" s="38" t="e">
        <f t="shared" si="93"/>
        <v>#N/A</v>
      </c>
      <c r="DG112" s="38" t="e">
        <f t="shared" si="93"/>
        <v>#N/A</v>
      </c>
      <c r="DH112" s="38" t="e">
        <f t="shared" si="93"/>
        <v>#N/A</v>
      </c>
      <c r="DI112" s="38" t="e">
        <f t="shared" si="93"/>
        <v>#N/A</v>
      </c>
      <c r="DJ112" s="38" t="e">
        <f t="shared" si="93"/>
        <v>#N/A</v>
      </c>
      <c r="DK112" s="38" t="e">
        <f t="shared" si="93"/>
        <v>#N/A</v>
      </c>
      <c r="DL112" s="38" t="e">
        <f t="shared" si="93"/>
        <v>#N/A</v>
      </c>
    </row>
    <row r="113" spans="1:116" x14ac:dyDescent="0.4">
      <c r="D113" t="s">
        <v>822</v>
      </c>
      <c r="E113" s="8"/>
      <c r="G113" s="127"/>
      <c r="H113" s="31"/>
      <c r="I113" s="73"/>
      <c r="J113" s="73"/>
      <c r="K113" s="39"/>
      <c r="L113" s="39"/>
      <c r="M113" s="39"/>
      <c r="N113" s="39"/>
      <c r="O113" s="39"/>
      <c r="P113" s="39"/>
      <c r="R113" s="38"/>
      <c r="S113" s="38"/>
      <c r="T113" s="38"/>
      <c r="U113" s="38"/>
      <c r="V113" s="38"/>
      <c r="W113" s="38"/>
      <c r="X113" s="38"/>
      <c r="Y113" s="38"/>
      <c r="Z113" s="38"/>
      <c r="AA113" s="38"/>
      <c r="AB113" s="38"/>
      <c r="AC113" s="38"/>
      <c r="AD113" s="38"/>
      <c r="AE113" s="38"/>
      <c r="AF113" s="38"/>
      <c r="AG113" s="38"/>
      <c r="AH113" s="38"/>
      <c r="AI113" s="38"/>
      <c r="AJ113" s="38"/>
      <c r="AK113" s="38"/>
      <c r="AL113" s="38"/>
      <c r="AM113" s="38"/>
      <c r="AN113" s="38"/>
      <c r="AO113" s="38"/>
      <c r="AP113" s="38"/>
      <c r="AQ113" s="38"/>
      <c r="AR113" s="38"/>
      <c r="AS113" s="38"/>
      <c r="AT113" s="38"/>
      <c r="AU113" s="38"/>
      <c r="AV113" s="38"/>
      <c r="AW113" s="38"/>
      <c r="AX113" s="38"/>
      <c r="AY113" s="38"/>
      <c r="AZ113" s="38"/>
      <c r="BA113" s="38"/>
      <c r="BB113" s="38"/>
      <c r="BC113" s="38"/>
      <c r="BD113" s="38"/>
      <c r="BE113" s="38"/>
      <c r="BF113" s="38"/>
      <c r="BG113" s="38"/>
      <c r="BH113" s="38"/>
      <c r="BI113" s="38"/>
      <c r="BJ113" s="38"/>
      <c r="BK113" s="38"/>
      <c r="BL113" s="38"/>
      <c r="BM113" s="38"/>
      <c r="BN113" s="38"/>
      <c r="BO113" s="38"/>
      <c r="BP113" s="38"/>
      <c r="BQ113" s="38"/>
      <c r="BR113" s="38"/>
      <c r="BS113" s="38"/>
      <c r="BT113" s="38"/>
      <c r="BU113" s="38"/>
      <c r="BV113" s="38"/>
      <c r="BW113" s="38"/>
      <c r="BX113" s="38"/>
      <c r="BY113" s="38"/>
      <c r="BZ113" s="38"/>
      <c r="CA113" s="38"/>
      <c r="CB113" s="38"/>
      <c r="CC113" s="38"/>
      <c r="CD113" s="38"/>
      <c r="CE113" s="38"/>
      <c r="CF113" s="38"/>
      <c r="CG113" s="38"/>
      <c r="CH113" s="38"/>
      <c r="CI113" s="38"/>
      <c r="CJ113" s="38"/>
      <c r="CK113" s="38"/>
      <c r="CL113" s="38"/>
      <c r="CN113" s="73"/>
      <c r="CO113" s="38"/>
      <c r="CP113" s="38"/>
      <c r="CQ113" s="38"/>
      <c r="CR113" s="38"/>
      <c r="CS113" s="38"/>
      <c r="CT113" s="38"/>
      <c r="CU113" s="38"/>
      <c r="CV113" s="38"/>
      <c r="CW113" s="38"/>
      <c r="CX113" s="38"/>
      <c r="CY113" s="38"/>
      <c r="CZ113" s="38"/>
      <c r="DA113" s="38"/>
      <c r="DB113" s="38"/>
      <c r="DC113" s="38"/>
      <c r="DD113" s="38"/>
      <c r="DE113" s="38"/>
      <c r="DF113" s="38"/>
      <c r="DG113" s="38"/>
      <c r="DH113" s="38"/>
      <c r="DI113" s="38"/>
      <c r="DJ113" s="38"/>
      <c r="DK113" s="38"/>
      <c r="DL113" s="38"/>
    </row>
    <row r="114" spans="1:116" x14ac:dyDescent="0.4">
      <c r="D114" t="s">
        <v>822</v>
      </c>
      <c r="E114" s="8" t="str">
        <f t="shared" ref="E114:E146" si="94">ROW()&amp;" "&amp;D114</f>
        <v>114 VOLLIST-EVP</v>
      </c>
      <c r="G114" s="95" t="s">
        <v>824</v>
      </c>
      <c r="H114" s="31"/>
      <c r="I114" s="73"/>
      <c r="J114" s="73"/>
      <c r="K114" s="18"/>
      <c r="L114" s="18"/>
      <c r="M114" s="18"/>
      <c r="N114" s="18"/>
      <c r="O114" s="18"/>
      <c r="P114" s="18"/>
      <c r="R114" s="33"/>
      <c r="S114" s="19"/>
      <c r="T114" s="19"/>
      <c r="U114" s="19"/>
      <c r="V114" s="19"/>
      <c r="W114" s="19"/>
      <c r="X114" s="19"/>
      <c r="Y114" s="19"/>
      <c r="Z114" s="19"/>
      <c r="AA114" s="19"/>
      <c r="AB114" s="19"/>
      <c r="AC114" s="19"/>
      <c r="AD114" s="19"/>
      <c r="AE114" s="19"/>
      <c r="AF114" s="19"/>
      <c r="AG114" s="19"/>
      <c r="AH114" s="19"/>
      <c r="AI114" s="19"/>
      <c r="AJ114" s="19"/>
      <c r="AK114" s="19"/>
      <c r="AL114" s="19"/>
      <c r="AM114" s="19"/>
      <c r="AN114" s="19"/>
      <c r="AO114" s="19"/>
      <c r="AP114" s="19"/>
      <c r="AQ114" s="19"/>
      <c r="AR114" s="19"/>
      <c r="AS114" s="19"/>
      <c r="AT114" s="19"/>
      <c r="AU114" s="19"/>
      <c r="AV114" s="19"/>
      <c r="AW114" s="19"/>
      <c r="AX114" s="19"/>
      <c r="AY114" s="19"/>
      <c r="AZ114" s="19"/>
      <c r="BA114" s="19"/>
      <c r="BB114" s="19"/>
      <c r="BC114" s="19"/>
      <c r="BD114" s="19"/>
      <c r="BE114" s="19"/>
      <c r="BF114" s="19"/>
      <c r="BG114" s="19"/>
      <c r="BH114" s="19"/>
      <c r="BI114" s="19"/>
      <c r="BJ114" s="19"/>
      <c r="BK114" s="19"/>
      <c r="BL114" s="19"/>
      <c r="BM114" s="19"/>
      <c r="BN114" s="19"/>
      <c r="BO114" s="19"/>
      <c r="BP114" s="19"/>
      <c r="BQ114" s="19"/>
      <c r="BR114" s="19"/>
      <c r="BS114" s="19"/>
      <c r="BT114" s="19"/>
      <c r="BU114" s="19"/>
      <c r="BV114" s="19"/>
      <c r="BW114" s="19"/>
      <c r="BX114" s="19"/>
      <c r="BY114" s="19"/>
      <c r="BZ114" s="19"/>
      <c r="CA114" s="19"/>
      <c r="CB114" s="19"/>
      <c r="CC114" s="19"/>
      <c r="CD114" s="19"/>
      <c r="CE114" s="19"/>
      <c r="CF114" s="19"/>
      <c r="CG114" s="19"/>
      <c r="CH114" s="19"/>
      <c r="CI114" s="19"/>
      <c r="CJ114" s="19"/>
      <c r="CK114" s="19"/>
      <c r="CL114" s="19"/>
      <c r="CN114" s="73"/>
      <c r="CO114" s="19"/>
      <c r="CP114" s="19"/>
      <c r="CQ114" s="19"/>
      <c r="CR114" s="19"/>
      <c r="CS114" s="19"/>
      <c r="CT114" s="19"/>
      <c r="CU114" s="19"/>
      <c r="CV114" s="19"/>
      <c r="CW114" s="19"/>
      <c r="CX114" s="19"/>
      <c r="CY114" s="19"/>
      <c r="CZ114" s="19"/>
      <c r="DA114" s="19"/>
      <c r="DB114" s="19"/>
      <c r="DC114" s="19"/>
      <c r="DD114" s="19"/>
      <c r="DE114" s="19"/>
      <c r="DF114" s="19"/>
      <c r="DG114" s="19"/>
      <c r="DH114" s="19"/>
      <c r="DI114" s="19"/>
      <c r="DJ114" s="19"/>
      <c r="DK114" s="19"/>
      <c r="DL114" s="19"/>
    </row>
    <row r="115" spans="1:116" x14ac:dyDescent="0.4">
      <c r="D115" t="s">
        <v>822</v>
      </c>
      <c r="E115" s="8" t="str">
        <f t="shared" si="94"/>
        <v>115 VOLLIST-EVP</v>
      </c>
      <c r="G115" s="145" t="str">
        <f>+G107</f>
        <v>Item 1</v>
      </c>
      <c r="H115" s="31"/>
      <c r="I115" s="73"/>
      <c r="J115" s="73"/>
      <c r="K115" s="18">
        <v>10</v>
      </c>
      <c r="L115" s="18">
        <v>10</v>
      </c>
      <c r="M115" s="18">
        <v>10</v>
      </c>
      <c r="N115" s="18">
        <v>10</v>
      </c>
      <c r="O115" s="18">
        <v>10</v>
      </c>
      <c r="P115" s="18">
        <v>10</v>
      </c>
      <c r="R115" s="33"/>
      <c r="S115" s="19" cm="1">
        <f t="array" ref="S115">INDEX($K:$P,ROW(),MATCH(S$3,$K$2:$P$2,0))</f>
        <v>10</v>
      </c>
      <c r="T115" s="19" cm="1">
        <f t="array" ref="T115">INDEX($K:$P,ROW(),MATCH(T$3,$K$2:$P$2,0))</f>
        <v>10</v>
      </c>
      <c r="U115" s="19" cm="1">
        <f t="array" ref="U115">INDEX($K:$P,ROW(),MATCH(U$3,$K$2:$P$2,0))</f>
        <v>10</v>
      </c>
      <c r="V115" s="19" cm="1">
        <f t="array" ref="V115">INDEX($K:$P,ROW(),MATCH(V$3,$K$2:$P$2,0))</f>
        <v>10</v>
      </c>
      <c r="W115" s="19" cm="1">
        <f t="array" ref="W115">INDEX($K:$P,ROW(),MATCH(W$3,$K$2:$P$2,0))</f>
        <v>10</v>
      </c>
      <c r="X115" s="19" cm="1">
        <f t="array" ref="X115">INDEX($K:$P,ROW(),MATCH(X$3,$K$2:$P$2,0))</f>
        <v>10</v>
      </c>
      <c r="Y115" s="19" cm="1">
        <f t="array" ref="Y115">INDEX($K:$P,ROW(),MATCH(Y$3,$K$2:$P$2,0))</f>
        <v>10</v>
      </c>
      <c r="Z115" s="19" cm="1">
        <f t="array" ref="Z115">INDEX($K:$P,ROW(),MATCH(Z$3,$K$2:$P$2,0))</f>
        <v>10</v>
      </c>
      <c r="AA115" s="19" cm="1">
        <f t="array" ref="AA115">INDEX($K:$P,ROW(),MATCH(AA$3,$K$2:$P$2,0))</f>
        <v>10</v>
      </c>
      <c r="AB115" s="19" cm="1">
        <f t="array" ref="AB115">INDEX($K:$P,ROW(),MATCH(AB$3,$K$2:$P$2,0))</f>
        <v>10</v>
      </c>
      <c r="AC115" s="19" cm="1">
        <f t="array" ref="AC115">INDEX($K:$P,ROW(),MATCH(AC$3,$K$2:$P$2,0))</f>
        <v>10</v>
      </c>
      <c r="AD115" s="19" cm="1">
        <f t="array" ref="AD115">INDEX($K:$P,ROW(),MATCH(AD$3,$K$2:$P$2,0))</f>
        <v>10</v>
      </c>
      <c r="AE115" s="19" cm="1">
        <f t="array" ref="AE115">INDEX($K:$P,ROW(),MATCH(AE$3,$K$2:$P$2,0))</f>
        <v>10</v>
      </c>
      <c r="AF115" s="19" cm="1">
        <f t="array" ref="AF115">INDEX($K:$P,ROW(),MATCH(AF$3,$K$2:$P$2,0))</f>
        <v>10</v>
      </c>
      <c r="AG115" s="19" cm="1">
        <f t="array" ref="AG115">INDEX($K:$P,ROW(),MATCH(AG$3,$K$2:$P$2,0))</f>
        <v>10</v>
      </c>
      <c r="AH115" s="19" cm="1">
        <f t="array" ref="AH115">INDEX($K:$P,ROW(),MATCH(AH$3,$K$2:$P$2,0))</f>
        <v>10</v>
      </c>
      <c r="AI115" s="19" cm="1">
        <f t="array" ref="AI115">INDEX($K:$P,ROW(),MATCH(AI$3,$K$2:$P$2,0))</f>
        <v>10</v>
      </c>
      <c r="AJ115" s="19" cm="1">
        <f t="array" ref="AJ115">INDEX($K:$P,ROW(),MATCH(AJ$3,$K$2:$P$2,0))</f>
        <v>10</v>
      </c>
      <c r="AK115" s="19" cm="1">
        <f t="array" ref="AK115">INDEX($K:$P,ROW(),MATCH(AK$3,$K$2:$P$2,0))</f>
        <v>10</v>
      </c>
      <c r="AL115" s="19" cm="1">
        <f t="array" ref="AL115">INDEX($K:$P,ROW(),MATCH(AL$3,$K$2:$P$2,0))</f>
        <v>10</v>
      </c>
      <c r="AM115" s="19" cm="1">
        <f t="array" ref="AM115">INDEX($K:$P,ROW(),MATCH(AM$3,$K$2:$P$2,0))</f>
        <v>10</v>
      </c>
      <c r="AN115" s="19" cm="1">
        <f t="array" ref="AN115">INDEX($K:$P,ROW(),MATCH(AN$3,$K$2:$P$2,0))</f>
        <v>10</v>
      </c>
      <c r="AO115" s="19" cm="1">
        <f t="array" ref="AO115">INDEX($K:$P,ROW(),MATCH(AO$3,$K$2:$P$2,0))</f>
        <v>10</v>
      </c>
      <c r="AP115" s="19" cm="1">
        <f t="array" ref="AP115">INDEX($K:$P,ROW(),MATCH(AP$3,$K$2:$P$2,0))</f>
        <v>10</v>
      </c>
      <c r="AQ115" s="19" cm="1">
        <f t="array" ref="AQ115">INDEX($K:$P,ROW(),MATCH(AQ$3,$K$2:$P$2,0))</f>
        <v>10</v>
      </c>
      <c r="AR115" s="19" cm="1">
        <f t="array" ref="AR115">INDEX($K:$P,ROW(),MATCH(AR$3,$K$2:$P$2,0))</f>
        <v>10</v>
      </c>
      <c r="AS115" s="19" cm="1">
        <f t="array" ref="AS115">INDEX($K:$P,ROW(),MATCH(AS$3,$K$2:$P$2,0))</f>
        <v>10</v>
      </c>
      <c r="AT115" s="19" cm="1">
        <f t="array" ref="AT115">INDEX($K:$P,ROW(),MATCH(AT$3,$K$2:$P$2,0))</f>
        <v>10</v>
      </c>
      <c r="AU115" s="19" cm="1">
        <f t="array" ref="AU115">INDEX($K:$P,ROW(),MATCH(AU$3,$K$2:$P$2,0))</f>
        <v>10</v>
      </c>
      <c r="AV115" s="19" cm="1">
        <f t="array" ref="AV115">INDEX($K:$P,ROW(),MATCH(AV$3,$K$2:$P$2,0))</f>
        <v>10</v>
      </c>
      <c r="AW115" s="19" cm="1">
        <f t="array" ref="AW115">INDEX($K:$P,ROW(),MATCH(AW$3,$K$2:$P$2,0))</f>
        <v>10</v>
      </c>
      <c r="AX115" s="19" cm="1">
        <f t="array" ref="AX115">INDEX($K:$P,ROW(),MATCH(AX$3,$K$2:$P$2,0))</f>
        <v>10</v>
      </c>
      <c r="AY115" s="19" cm="1">
        <f t="array" ref="AY115">INDEX($K:$P,ROW(),MATCH(AY$3,$K$2:$P$2,0))</f>
        <v>10</v>
      </c>
      <c r="AZ115" s="19" cm="1">
        <f t="array" ref="AZ115">INDEX($K:$P,ROW(),MATCH(AZ$3,$K$2:$P$2,0))</f>
        <v>10</v>
      </c>
      <c r="BA115" s="19" cm="1">
        <f t="array" ref="BA115">INDEX($K:$P,ROW(),MATCH(BA$3,$K$2:$P$2,0))</f>
        <v>10</v>
      </c>
      <c r="BB115" s="19" cm="1">
        <f t="array" ref="BB115">INDEX($K:$P,ROW(),MATCH(BB$3,$K$2:$P$2,0))</f>
        <v>10</v>
      </c>
      <c r="BC115" s="19" cm="1">
        <f t="array" ref="BC115">INDEX($K:$P,ROW(),MATCH(BC$3,$K$2:$P$2,0))</f>
        <v>10</v>
      </c>
      <c r="BD115" s="19" cm="1">
        <f t="array" ref="BD115">INDEX($K:$P,ROW(),MATCH(BD$3,$K$2:$P$2,0))</f>
        <v>10</v>
      </c>
      <c r="BE115" s="19" cm="1">
        <f t="array" ref="BE115">INDEX($K:$P,ROW(),MATCH(BE$3,$K$2:$P$2,0))</f>
        <v>10</v>
      </c>
      <c r="BF115" s="19" cm="1">
        <f t="array" ref="BF115">INDEX($K:$P,ROW(),MATCH(BF$3,$K$2:$P$2,0))</f>
        <v>10</v>
      </c>
      <c r="BG115" s="19" cm="1">
        <f t="array" ref="BG115">INDEX($K:$P,ROW(),MATCH(BG$3,$K$2:$P$2,0))</f>
        <v>10</v>
      </c>
      <c r="BH115" s="19" cm="1">
        <f t="array" ref="BH115">INDEX($K:$P,ROW(),MATCH(BH$3,$K$2:$P$2,0))</f>
        <v>10</v>
      </c>
      <c r="BI115" s="19" cm="1">
        <f t="array" ref="BI115">INDEX($K:$P,ROW(),MATCH(BI$3,$K$2:$P$2,0))</f>
        <v>10</v>
      </c>
      <c r="BJ115" s="19" cm="1">
        <f t="array" ref="BJ115">INDEX($K:$P,ROW(),MATCH(BJ$3,$K$2:$P$2,0))</f>
        <v>10</v>
      </c>
      <c r="BK115" s="19" cm="1">
        <f t="array" ref="BK115">INDEX($K:$P,ROW(),MATCH(BK$3,$K$2:$P$2,0))</f>
        <v>10</v>
      </c>
      <c r="BL115" s="19" cm="1">
        <f t="array" ref="BL115">INDEX($K:$P,ROW(),MATCH(BL$3,$K$2:$P$2,0))</f>
        <v>10</v>
      </c>
      <c r="BM115" s="19" cm="1">
        <f t="array" ref="BM115">INDEX($K:$P,ROW(),MATCH(BM$3,$K$2:$P$2,0))</f>
        <v>10</v>
      </c>
      <c r="BN115" s="19" cm="1">
        <f t="array" ref="BN115">INDEX($K:$P,ROW(),MATCH(BN$3,$K$2:$P$2,0))</f>
        <v>10</v>
      </c>
      <c r="BO115" s="19" cm="1">
        <f t="array" ref="BO115">INDEX($K:$P,ROW(),MATCH(BO$3,$K$2:$P$2,0))</f>
        <v>10</v>
      </c>
      <c r="BP115" s="19" cm="1">
        <f t="array" ref="BP115">INDEX($K:$P,ROW(),MATCH(BP$3,$K$2:$P$2,0))</f>
        <v>10</v>
      </c>
      <c r="BQ115" s="19" cm="1">
        <f t="array" ref="BQ115">INDEX($K:$P,ROW(),MATCH(BQ$3,$K$2:$P$2,0))</f>
        <v>10</v>
      </c>
      <c r="BR115" s="19" cm="1">
        <f t="array" ref="BR115">INDEX($K:$P,ROW(),MATCH(BR$3,$K$2:$P$2,0))</f>
        <v>10</v>
      </c>
      <c r="BS115" s="19" cm="1">
        <f t="array" ref="BS115">INDEX($K:$P,ROW(),MATCH(BS$3,$K$2:$P$2,0))</f>
        <v>10</v>
      </c>
      <c r="BT115" s="19" cm="1">
        <f t="array" ref="BT115">INDEX($K:$P,ROW(),MATCH(BT$3,$K$2:$P$2,0))</f>
        <v>10</v>
      </c>
      <c r="BU115" s="19" cm="1">
        <f t="array" ref="BU115">INDEX($K:$P,ROW(),MATCH(BU$3,$K$2:$P$2,0))</f>
        <v>10</v>
      </c>
      <c r="BV115" s="19" cm="1">
        <f t="array" ref="BV115">INDEX($K:$P,ROW(),MATCH(BV$3,$K$2:$P$2,0))</f>
        <v>10</v>
      </c>
      <c r="BW115" s="19" cm="1">
        <f t="array" ref="BW115">INDEX($K:$P,ROW(),MATCH(BW$3,$K$2:$P$2,0))</f>
        <v>10</v>
      </c>
      <c r="BX115" s="19" cm="1">
        <f t="array" ref="BX115">INDEX($K:$P,ROW(),MATCH(BX$3,$K$2:$P$2,0))</f>
        <v>10</v>
      </c>
      <c r="BY115" s="19" cm="1">
        <f t="array" ref="BY115">INDEX($K:$P,ROW(),MATCH(BY$3,$K$2:$P$2,0))</f>
        <v>10</v>
      </c>
      <c r="BZ115" s="19" cm="1">
        <f t="array" ref="BZ115">INDEX($K:$P,ROW(),MATCH(BZ$3,$K$2:$P$2,0))</f>
        <v>10</v>
      </c>
      <c r="CA115" s="19" cm="1">
        <f t="array" ref="CA115">INDEX($K:$P,ROW(),MATCH(CA$3,$K$2:$P$2,0))</f>
        <v>10</v>
      </c>
      <c r="CB115" s="19" cm="1">
        <f t="array" ref="CB115">INDEX($K:$P,ROW(),MATCH(CB$3,$K$2:$P$2,0))</f>
        <v>10</v>
      </c>
      <c r="CC115" s="19" cm="1">
        <f t="array" ref="CC115">INDEX($K:$P,ROW(),MATCH(CC$3,$K$2:$P$2,0))</f>
        <v>10</v>
      </c>
      <c r="CD115" s="19" cm="1">
        <f t="array" ref="CD115">INDEX($K:$P,ROW(),MATCH(CD$3,$K$2:$P$2,0))</f>
        <v>10</v>
      </c>
      <c r="CE115" s="19" cm="1">
        <f t="array" ref="CE115">INDEX($K:$P,ROW(),MATCH(CE$3,$K$2:$P$2,0))</f>
        <v>10</v>
      </c>
      <c r="CF115" s="19" cm="1">
        <f t="array" ref="CF115">INDEX($K:$P,ROW(),MATCH(CF$3,$K$2:$P$2,0))</f>
        <v>10</v>
      </c>
      <c r="CG115" s="19" cm="1">
        <f t="array" ref="CG115">INDEX($K:$P,ROW(),MATCH(CG$3,$K$2:$P$2,0))</f>
        <v>10</v>
      </c>
      <c r="CH115" s="19" cm="1">
        <f t="array" ref="CH115">INDEX($K:$P,ROW(),MATCH(CH$3,$K$2:$P$2,0))</f>
        <v>10</v>
      </c>
      <c r="CI115" s="19" cm="1">
        <f t="array" ref="CI115">INDEX($K:$P,ROW(),MATCH(CI$3,$K$2:$P$2,0))</f>
        <v>10</v>
      </c>
      <c r="CJ115" s="19" cm="1">
        <f t="array" ref="CJ115">INDEX($K:$P,ROW(),MATCH(CJ$3,$K$2:$P$2,0))</f>
        <v>10</v>
      </c>
      <c r="CK115" s="19" cm="1">
        <f t="array" ref="CK115">INDEX($K:$P,ROW(),MATCH(CK$3,$K$2:$P$2,0))</f>
        <v>10</v>
      </c>
      <c r="CL115" s="19" cm="1">
        <f t="array" ref="CL115">INDEX($K:$P,ROW(),MATCH(CL$3,$K$2:$P$2,0))</f>
        <v>10</v>
      </c>
      <c r="CM115" s="19" t="e" cm="1">
        <f t="array" ref="CM115">INDEX($K:$P,ROW(),MATCH(CM$3,$K$2:$P$2,0))</f>
        <v>#N/A</v>
      </c>
      <c r="CN115" s="19" t="e" cm="1">
        <f t="array" ref="CN115">INDEX($K:$P,ROW(),MATCH(CN$3,$K$2:$P$2,0))</f>
        <v>#N/A</v>
      </c>
      <c r="CO115" s="19" t="e" cm="1">
        <f t="array" ref="CO115">INDEX($K:$P,ROW(),MATCH(CO$3,$K$2:$P$2,0))</f>
        <v>#N/A</v>
      </c>
      <c r="CP115" s="19" t="e" cm="1">
        <f t="array" ref="CP115">INDEX($K:$P,ROW(),MATCH(CP$3,$K$2:$P$2,0))</f>
        <v>#N/A</v>
      </c>
      <c r="CQ115" s="19" t="e" cm="1">
        <f t="array" ref="CQ115">INDEX($K:$P,ROW(),MATCH(CQ$3,$K$2:$P$2,0))</f>
        <v>#N/A</v>
      </c>
      <c r="CR115" s="19" t="e" cm="1">
        <f t="array" ref="CR115">INDEX($K:$P,ROW(),MATCH(CR$3,$K$2:$P$2,0))</f>
        <v>#N/A</v>
      </c>
      <c r="CS115" s="19" t="e" cm="1">
        <f t="array" ref="CS115">INDEX($K:$P,ROW(),MATCH(CS$3,$K$2:$P$2,0))</f>
        <v>#N/A</v>
      </c>
      <c r="CT115" s="19" t="e" cm="1">
        <f t="array" ref="CT115">INDEX($K:$P,ROW(),MATCH(CT$3,$K$2:$P$2,0))</f>
        <v>#N/A</v>
      </c>
      <c r="CU115" s="19" t="e" cm="1">
        <f t="array" ref="CU115">INDEX($K:$P,ROW(),MATCH(CU$3,$K$2:$P$2,0))</f>
        <v>#N/A</v>
      </c>
      <c r="CV115" s="19" t="e" cm="1">
        <f t="array" ref="CV115">INDEX($K:$P,ROW(),MATCH(CV$3,$K$2:$P$2,0))</f>
        <v>#N/A</v>
      </c>
      <c r="CW115" s="19" t="e" cm="1">
        <f t="array" ref="CW115">INDEX($K:$P,ROW(),MATCH(CW$3,$K$2:$P$2,0))</f>
        <v>#N/A</v>
      </c>
      <c r="CX115" s="19" t="e" cm="1">
        <f t="array" ref="CX115">INDEX($K:$P,ROW(),MATCH(CX$3,$K$2:$P$2,0))</f>
        <v>#N/A</v>
      </c>
      <c r="CY115" s="19" t="e" cm="1">
        <f t="array" ref="CY115">INDEX($K:$P,ROW(),MATCH(CY$3,$K$2:$P$2,0))</f>
        <v>#N/A</v>
      </c>
      <c r="CZ115" s="19" t="e" cm="1">
        <f t="array" ref="CZ115">INDEX($K:$P,ROW(),MATCH(CZ$3,$K$2:$P$2,0))</f>
        <v>#N/A</v>
      </c>
      <c r="DA115" s="19" t="e" cm="1">
        <f t="array" ref="DA115">INDEX($K:$P,ROW(),MATCH(DA$3,$K$2:$P$2,0))</f>
        <v>#N/A</v>
      </c>
      <c r="DB115" s="19" t="e" cm="1">
        <f t="array" ref="DB115">INDEX($K:$P,ROW(),MATCH(DB$3,$K$2:$P$2,0))</f>
        <v>#N/A</v>
      </c>
      <c r="DC115" s="19" t="e" cm="1">
        <f t="array" ref="DC115">INDEX($K:$P,ROW(),MATCH(DC$3,$K$2:$P$2,0))</f>
        <v>#N/A</v>
      </c>
      <c r="DD115" s="19" t="e" cm="1">
        <f t="array" ref="DD115">INDEX($K:$P,ROW(),MATCH(DD$3,$K$2:$P$2,0))</f>
        <v>#N/A</v>
      </c>
      <c r="DE115" s="19" t="e" cm="1">
        <f t="array" ref="DE115">INDEX($K:$P,ROW(),MATCH(DE$3,$K$2:$P$2,0))</f>
        <v>#N/A</v>
      </c>
      <c r="DF115" s="19" t="e" cm="1">
        <f t="array" ref="DF115">INDEX($K:$P,ROW(),MATCH(DF$3,$K$2:$P$2,0))</f>
        <v>#N/A</v>
      </c>
      <c r="DG115" s="19" t="e" cm="1">
        <f t="array" ref="DG115">INDEX($K:$P,ROW(),MATCH(DG$3,$K$2:$P$2,0))</f>
        <v>#N/A</v>
      </c>
      <c r="DH115" s="19" t="e" cm="1">
        <f t="array" ref="DH115">INDEX($K:$P,ROW(),MATCH(DH$3,$K$2:$P$2,0))</f>
        <v>#N/A</v>
      </c>
      <c r="DI115" s="19" t="e" cm="1">
        <f t="array" ref="DI115">INDEX($K:$P,ROW(),MATCH(DI$3,$K$2:$P$2,0))</f>
        <v>#N/A</v>
      </c>
      <c r="DJ115" s="19" t="e" cm="1">
        <f t="array" ref="DJ115">INDEX($K:$P,ROW(),MATCH(DJ$3,$K$2:$P$2,0))</f>
        <v>#N/A</v>
      </c>
      <c r="DK115" s="19" t="e" cm="1">
        <f t="array" ref="DK115">INDEX($K:$P,ROW(),MATCH(DK$3,$K$2:$P$2,0))</f>
        <v>#N/A</v>
      </c>
      <c r="DL115" s="19" t="e" cm="1">
        <f t="array" ref="DL115">INDEX($K:$P,ROW(),MATCH(DL$3,$K$2:$P$2,0))</f>
        <v>#N/A</v>
      </c>
    </row>
    <row r="116" spans="1:116" x14ac:dyDescent="0.4">
      <c r="D116" t="s">
        <v>822</v>
      </c>
      <c r="E116" s="8" t="str">
        <f t="shared" si="94"/>
        <v>116 VOLLIST-EVP</v>
      </c>
      <c r="G116" s="145" t="str">
        <f t="shared" ref="G116:G119" si="95">+G108</f>
        <v>Item 2</v>
      </c>
      <c r="H116" s="31"/>
      <c r="I116" s="73"/>
      <c r="J116" s="73"/>
      <c r="K116" s="18">
        <v>10</v>
      </c>
      <c r="L116" s="18">
        <v>10</v>
      </c>
      <c r="M116" s="18">
        <v>10</v>
      </c>
      <c r="N116" s="18">
        <v>10</v>
      </c>
      <c r="O116" s="18">
        <v>10</v>
      </c>
      <c r="P116" s="18">
        <v>10</v>
      </c>
      <c r="R116" s="33"/>
      <c r="S116" s="19" cm="1">
        <f t="array" ref="S116">INDEX($K:$P,ROW(),MATCH(S$3,$K$2:$P$2,0))</f>
        <v>10</v>
      </c>
      <c r="T116" s="19" cm="1">
        <f t="array" ref="T116">INDEX($K:$P,ROW(),MATCH(T$3,$K$2:$P$2,0))</f>
        <v>10</v>
      </c>
      <c r="U116" s="19" cm="1">
        <f t="array" ref="U116">INDEX($K:$P,ROW(),MATCH(U$3,$K$2:$P$2,0))</f>
        <v>10</v>
      </c>
      <c r="V116" s="19" cm="1">
        <f t="array" ref="V116">INDEX($K:$P,ROW(),MATCH(V$3,$K$2:$P$2,0))</f>
        <v>10</v>
      </c>
      <c r="W116" s="19" cm="1">
        <f t="array" ref="W116">INDEX($K:$P,ROW(),MATCH(W$3,$K$2:$P$2,0))</f>
        <v>10</v>
      </c>
      <c r="X116" s="19" cm="1">
        <f t="array" ref="X116">INDEX($K:$P,ROW(),MATCH(X$3,$K$2:$P$2,0))</f>
        <v>10</v>
      </c>
      <c r="Y116" s="19" cm="1">
        <f t="array" ref="Y116">INDEX($K:$P,ROW(),MATCH(Y$3,$K$2:$P$2,0))</f>
        <v>10</v>
      </c>
      <c r="Z116" s="19" cm="1">
        <f t="array" ref="Z116">INDEX($K:$P,ROW(),MATCH(Z$3,$K$2:$P$2,0))</f>
        <v>10</v>
      </c>
      <c r="AA116" s="19" cm="1">
        <f t="array" ref="AA116">INDEX($K:$P,ROW(),MATCH(AA$3,$K$2:$P$2,0))</f>
        <v>10</v>
      </c>
      <c r="AB116" s="19" cm="1">
        <f t="array" ref="AB116">INDEX($K:$P,ROW(),MATCH(AB$3,$K$2:$P$2,0))</f>
        <v>10</v>
      </c>
      <c r="AC116" s="19" cm="1">
        <f t="array" ref="AC116">INDEX($K:$P,ROW(),MATCH(AC$3,$K$2:$P$2,0))</f>
        <v>10</v>
      </c>
      <c r="AD116" s="19" cm="1">
        <f t="array" ref="AD116">INDEX($K:$P,ROW(),MATCH(AD$3,$K$2:$P$2,0))</f>
        <v>10</v>
      </c>
      <c r="AE116" s="19" cm="1">
        <f t="array" ref="AE116">INDEX($K:$P,ROW(),MATCH(AE$3,$K$2:$P$2,0))</f>
        <v>10</v>
      </c>
      <c r="AF116" s="19" cm="1">
        <f t="array" ref="AF116">INDEX($K:$P,ROW(),MATCH(AF$3,$K$2:$P$2,0))</f>
        <v>10</v>
      </c>
      <c r="AG116" s="19" cm="1">
        <f t="array" ref="AG116">INDEX($K:$P,ROW(),MATCH(AG$3,$K$2:$P$2,0))</f>
        <v>10</v>
      </c>
      <c r="AH116" s="19" cm="1">
        <f t="array" ref="AH116">INDEX($K:$P,ROW(),MATCH(AH$3,$K$2:$P$2,0))</f>
        <v>10</v>
      </c>
      <c r="AI116" s="19" cm="1">
        <f t="array" ref="AI116">INDEX($K:$P,ROW(),MATCH(AI$3,$K$2:$P$2,0))</f>
        <v>10</v>
      </c>
      <c r="AJ116" s="19" cm="1">
        <f t="array" ref="AJ116">INDEX($K:$P,ROW(),MATCH(AJ$3,$K$2:$P$2,0))</f>
        <v>10</v>
      </c>
      <c r="AK116" s="19" cm="1">
        <f t="array" ref="AK116">INDEX($K:$P,ROW(),MATCH(AK$3,$K$2:$P$2,0))</f>
        <v>10</v>
      </c>
      <c r="AL116" s="19" cm="1">
        <f t="array" ref="AL116">INDEX($K:$P,ROW(),MATCH(AL$3,$K$2:$P$2,0))</f>
        <v>10</v>
      </c>
      <c r="AM116" s="19" cm="1">
        <f t="array" ref="AM116">INDEX($K:$P,ROW(),MATCH(AM$3,$K$2:$P$2,0))</f>
        <v>10</v>
      </c>
      <c r="AN116" s="19" cm="1">
        <f t="array" ref="AN116">INDEX($K:$P,ROW(),MATCH(AN$3,$K$2:$P$2,0))</f>
        <v>10</v>
      </c>
      <c r="AO116" s="19" cm="1">
        <f t="array" ref="AO116">INDEX($K:$P,ROW(),MATCH(AO$3,$K$2:$P$2,0))</f>
        <v>10</v>
      </c>
      <c r="AP116" s="19" cm="1">
        <f t="array" ref="AP116">INDEX($K:$P,ROW(),MATCH(AP$3,$K$2:$P$2,0))</f>
        <v>10</v>
      </c>
      <c r="AQ116" s="19" cm="1">
        <f t="array" ref="AQ116">INDEX($K:$P,ROW(),MATCH(AQ$3,$K$2:$P$2,0))</f>
        <v>10</v>
      </c>
      <c r="AR116" s="19" cm="1">
        <f t="array" ref="AR116">INDEX($K:$P,ROW(),MATCH(AR$3,$K$2:$P$2,0))</f>
        <v>10</v>
      </c>
      <c r="AS116" s="19" cm="1">
        <f t="array" ref="AS116">INDEX($K:$P,ROW(),MATCH(AS$3,$K$2:$P$2,0))</f>
        <v>10</v>
      </c>
      <c r="AT116" s="19" cm="1">
        <f t="array" ref="AT116">INDEX($K:$P,ROW(),MATCH(AT$3,$K$2:$P$2,0))</f>
        <v>10</v>
      </c>
      <c r="AU116" s="19" cm="1">
        <f t="array" ref="AU116">INDEX($K:$P,ROW(),MATCH(AU$3,$K$2:$P$2,0))</f>
        <v>10</v>
      </c>
      <c r="AV116" s="19" cm="1">
        <f t="array" ref="AV116">INDEX($K:$P,ROW(),MATCH(AV$3,$K$2:$P$2,0))</f>
        <v>10</v>
      </c>
      <c r="AW116" s="19" cm="1">
        <f t="array" ref="AW116">INDEX($K:$P,ROW(),MATCH(AW$3,$K$2:$P$2,0))</f>
        <v>10</v>
      </c>
      <c r="AX116" s="19" cm="1">
        <f t="array" ref="AX116">INDEX($K:$P,ROW(),MATCH(AX$3,$K$2:$P$2,0))</f>
        <v>10</v>
      </c>
      <c r="AY116" s="19" cm="1">
        <f t="array" ref="AY116">INDEX($K:$P,ROW(),MATCH(AY$3,$K$2:$P$2,0))</f>
        <v>10</v>
      </c>
      <c r="AZ116" s="19" cm="1">
        <f t="array" ref="AZ116">INDEX($K:$P,ROW(),MATCH(AZ$3,$K$2:$P$2,0))</f>
        <v>10</v>
      </c>
      <c r="BA116" s="19" cm="1">
        <f t="array" ref="BA116">INDEX($K:$P,ROW(),MATCH(BA$3,$K$2:$P$2,0))</f>
        <v>10</v>
      </c>
      <c r="BB116" s="19" cm="1">
        <f t="array" ref="BB116">INDEX($K:$P,ROW(),MATCH(BB$3,$K$2:$P$2,0))</f>
        <v>10</v>
      </c>
      <c r="BC116" s="19" cm="1">
        <f t="array" ref="BC116">INDEX($K:$P,ROW(),MATCH(BC$3,$K$2:$P$2,0))</f>
        <v>10</v>
      </c>
      <c r="BD116" s="19" cm="1">
        <f t="array" ref="BD116">INDEX($K:$P,ROW(),MATCH(BD$3,$K$2:$P$2,0))</f>
        <v>10</v>
      </c>
      <c r="BE116" s="19" cm="1">
        <f t="array" ref="BE116">INDEX($K:$P,ROW(),MATCH(BE$3,$K$2:$P$2,0))</f>
        <v>10</v>
      </c>
      <c r="BF116" s="19" cm="1">
        <f t="array" ref="BF116">INDEX($K:$P,ROW(),MATCH(BF$3,$K$2:$P$2,0))</f>
        <v>10</v>
      </c>
      <c r="BG116" s="19" cm="1">
        <f t="array" ref="BG116">INDEX($K:$P,ROW(),MATCH(BG$3,$K$2:$P$2,0))</f>
        <v>10</v>
      </c>
      <c r="BH116" s="19" cm="1">
        <f t="array" ref="BH116">INDEX($K:$P,ROW(),MATCH(BH$3,$K$2:$P$2,0))</f>
        <v>10</v>
      </c>
      <c r="BI116" s="19" cm="1">
        <f t="array" ref="BI116">INDEX($K:$P,ROW(),MATCH(BI$3,$K$2:$P$2,0))</f>
        <v>10</v>
      </c>
      <c r="BJ116" s="19" cm="1">
        <f t="array" ref="BJ116">INDEX($K:$P,ROW(),MATCH(BJ$3,$K$2:$P$2,0))</f>
        <v>10</v>
      </c>
      <c r="BK116" s="19" cm="1">
        <f t="array" ref="BK116">INDEX($K:$P,ROW(),MATCH(BK$3,$K$2:$P$2,0))</f>
        <v>10</v>
      </c>
      <c r="BL116" s="19" cm="1">
        <f t="array" ref="BL116">INDEX($K:$P,ROW(),MATCH(BL$3,$K$2:$P$2,0))</f>
        <v>10</v>
      </c>
      <c r="BM116" s="19" cm="1">
        <f t="array" ref="BM116">INDEX($K:$P,ROW(),MATCH(BM$3,$K$2:$P$2,0))</f>
        <v>10</v>
      </c>
      <c r="BN116" s="19" cm="1">
        <f t="array" ref="BN116">INDEX($K:$P,ROW(),MATCH(BN$3,$K$2:$P$2,0))</f>
        <v>10</v>
      </c>
      <c r="BO116" s="19" cm="1">
        <f t="array" ref="BO116">INDEX($K:$P,ROW(),MATCH(BO$3,$K$2:$P$2,0))</f>
        <v>10</v>
      </c>
      <c r="BP116" s="19" cm="1">
        <f t="array" ref="BP116">INDEX($K:$P,ROW(),MATCH(BP$3,$K$2:$P$2,0))</f>
        <v>10</v>
      </c>
      <c r="BQ116" s="19" cm="1">
        <f t="array" ref="BQ116">INDEX($K:$P,ROW(),MATCH(BQ$3,$K$2:$P$2,0))</f>
        <v>10</v>
      </c>
      <c r="BR116" s="19" cm="1">
        <f t="array" ref="BR116">INDEX($K:$P,ROW(),MATCH(BR$3,$K$2:$P$2,0))</f>
        <v>10</v>
      </c>
      <c r="BS116" s="19" cm="1">
        <f t="array" ref="BS116">INDEX($K:$P,ROW(),MATCH(BS$3,$K$2:$P$2,0))</f>
        <v>10</v>
      </c>
      <c r="BT116" s="19" cm="1">
        <f t="array" ref="BT116">INDEX($K:$P,ROW(),MATCH(BT$3,$K$2:$P$2,0))</f>
        <v>10</v>
      </c>
      <c r="BU116" s="19" cm="1">
        <f t="array" ref="BU116">INDEX($K:$P,ROW(),MATCH(BU$3,$K$2:$P$2,0))</f>
        <v>10</v>
      </c>
      <c r="BV116" s="19" cm="1">
        <f t="array" ref="BV116">INDEX($K:$P,ROW(),MATCH(BV$3,$K$2:$P$2,0))</f>
        <v>10</v>
      </c>
      <c r="BW116" s="19" cm="1">
        <f t="array" ref="BW116">INDEX($K:$P,ROW(),MATCH(BW$3,$K$2:$P$2,0))</f>
        <v>10</v>
      </c>
      <c r="BX116" s="19" cm="1">
        <f t="array" ref="BX116">INDEX($K:$P,ROW(),MATCH(BX$3,$K$2:$P$2,0))</f>
        <v>10</v>
      </c>
      <c r="BY116" s="19" cm="1">
        <f t="array" ref="BY116">INDEX($K:$P,ROW(),MATCH(BY$3,$K$2:$P$2,0))</f>
        <v>10</v>
      </c>
      <c r="BZ116" s="19" cm="1">
        <f t="array" ref="BZ116">INDEX($K:$P,ROW(),MATCH(BZ$3,$K$2:$P$2,0))</f>
        <v>10</v>
      </c>
      <c r="CA116" s="19" cm="1">
        <f t="array" ref="CA116">INDEX($K:$P,ROW(),MATCH(CA$3,$K$2:$P$2,0))</f>
        <v>10</v>
      </c>
      <c r="CB116" s="19" cm="1">
        <f t="array" ref="CB116">INDEX($K:$P,ROW(),MATCH(CB$3,$K$2:$P$2,0))</f>
        <v>10</v>
      </c>
      <c r="CC116" s="19" cm="1">
        <f t="array" ref="CC116">INDEX($K:$P,ROW(),MATCH(CC$3,$K$2:$P$2,0))</f>
        <v>10</v>
      </c>
      <c r="CD116" s="19" cm="1">
        <f t="array" ref="CD116">INDEX($K:$P,ROW(),MATCH(CD$3,$K$2:$P$2,0))</f>
        <v>10</v>
      </c>
      <c r="CE116" s="19" cm="1">
        <f t="array" ref="CE116">INDEX($K:$P,ROW(),MATCH(CE$3,$K$2:$P$2,0))</f>
        <v>10</v>
      </c>
      <c r="CF116" s="19" cm="1">
        <f t="array" ref="CF116">INDEX($K:$P,ROW(),MATCH(CF$3,$K$2:$P$2,0))</f>
        <v>10</v>
      </c>
      <c r="CG116" s="19" cm="1">
        <f t="array" ref="CG116">INDEX($K:$P,ROW(),MATCH(CG$3,$K$2:$P$2,0))</f>
        <v>10</v>
      </c>
      <c r="CH116" s="19" cm="1">
        <f t="array" ref="CH116">INDEX($K:$P,ROW(),MATCH(CH$3,$K$2:$P$2,0))</f>
        <v>10</v>
      </c>
      <c r="CI116" s="19" cm="1">
        <f t="array" ref="CI116">INDEX($K:$P,ROW(),MATCH(CI$3,$K$2:$P$2,0))</f>
        <v>10</v>
      </c>
      <c r="CJ116" s="19" cm="1">
        <f t="array" ref="CJ116">INDEX($K:$P,ROW(),MATCH(CJ$3,$K$2:$P$2,0))</f>
        <v>10</v>
      </c>
      <c r="CK116" s="19" cm="1">
        <f t="array" ref="CK116">INDEX($K:$P,ROW(),MATCH(CK$3,$K$2:$P$2,0))</f>
        <v>10</v>
      </c>
      <c r="CL116" s="19" cm="1">
        <f t="array" ref="CL116">INDEX($K:$P,ROW(),MATCH(CL$3,$K$2:$P$2,0))</f>
        <v>10</v>
      </c>
      <c r="CM116" s="19" t="e" cm="1">
        <f t="array" ref="CM116">INDEX($K:$P,ROW(),MATCH(CM$3,$K$2:$P$2,0))</f>
        <v>#N/A</v>
      </c>
      <c r="CN116" s="19" t="e" cm="1">
        <f t="array" ref="CN116">INDEX($K:$P,ROW(),MATCH(CN$3,$K$2:$P$2,0))</f>
        <v>#N/A</v>
      </c>
      <c r="CO116" s="19" t="e" cm="1">
        <f t="array" ref="CO116">INDEX($K:$P,ROW(),MATCH(CO$3,$K$2:$P$2,0))</f>
        <v>#N/A</v>
      </c>
      <c r="CP116" s="19" t="e" cm="1">
        <f t="array" ref="CP116">INDEX($K:$P,ROW(),MATCH(CP$3,$K$2:$P$2,0))</f>
        <v>#N/A</v>
      </c>
      <c r="CQ116" s="19" t="e" cm="1">
        <f t="array" ref="CQ116">INDEX($K:$P,ROW(),MATCH(CQ$3,$K$2:$P$2,0))</f>
        <v>#N/A</v>
      </c>
      <c r="CR116" s="19" t="e" cm="1">
        <f t="array" ref="CR116">INDEX($K:$P,ROW(),MATCH(CR$3,$K$2:$P$2,0))</f>
        <v>#N/A</v>
      </c>
      <c r="CS116" s="19" t="e" cm="1">
        <f t="array" ref="CS116">INDEX($K:$P,ROW(),MATCH(CS$3,$K$2:$P$2,0))</f>
        <v>#N/A</v>
      </c>
      <c r="CT116" s="19" t="e" cm="1">
        <f t="array" ref="CT116">INDEX($K:$P,ROW(),MATCH(CT$3,$K$2:$P$2,0))</f>
        <v>#N/A</v>
      </c>
      <c r="CU116" s="19" t="e" cm="1">
        <f t="array" ref="CU116">INDEX($K:$P,ROW(),MATCH(CU$3,$K$2:$P$2,0))</f>
        <v>#N/A</v>
      </c>
      <c r="CV116" s="19" t="e" cm="1">
        <f t="array" ref="CV116">INDEX($K:$P,ROW(),MATCH(CV$3,$K$2:$P$2,0))</f>
        <v>#N/A</v>
      </c>
      <c r="CW116" s="19" t="e" cm="1">
        <f t="array" ref="CW116">INDEX($K:$P,ROW(),MATCH(CW$3,$K$2:$P$2,0))</f>
        <v>#N/A</v>
      </c>
      <c r="CX116" s="19" t="e" cm="1">
        <f t="array" ref="CX116">INDEX($K:$P,ROW(),MATCH(CX$3,$K$2:$P$2,0))</f>
        <v>#N/A</v>
      </c>
      <c r="CY116" s="19" t="e" cm="1">
        <f t="array" ref="CY116">INDEX($K:$P,ROW(),MATCH(CY$3,$K$2:$P$2,0))</f>
        <v>#N/A</v>
      </c>
      <c r="CZ116" s="19" t="e" cm="1">
        <f t="array" ref="CZ116">INDEX($K:$P,ROW(),MATCH(CZ$3,$K$2:$P$2,0))</f>
        <v>#N/A</v>
      </c>
      <c r="DA116" s="19" t="e" cm="1">
        <f t="array" ref="DA116">INDEX($K:$P,ROW(),MATCH(DA$3,$K$2:$P$2,0))</f>
        <v>#N/A</v>
      </c>
      <c r="DB116" s="19" t="e" cm="1">
        <f t="array" ref="DB116">INDEX($K:$P,ROW(),MATCH(DB$3,$K$2:$P$2,0))</f>
        <v>#N/A</v>
      </c>
      <c r="DC116" s="19" t="e" cm="1">
        <f t="array" ref="DC116">INDEX($K:$P,ROW(),MATCH(DC$3,$K$2:$P$2,0))</f>
        <v>#N/A</v>
      </c>
      <c r="DD116" s="19" t="e" cm="1">
        <f t="array" ref="DD116">INDEX($K:$P,ROW(),MATCH(DD$3,$K$2:$P$2,0))</f>
        <v>#N/A</v>
      </c>
      <c r="DE116" s="19" t="e" cm="1">
        <f t="array" ref="DE116">INDEX($K:$P,ROW(),MATCH(DE$3,$K$2:$P$2,0))</f>
        <v>#N/A</v>
      </c>
      <c r="DF116" s="19" t="e" cm="1">
        <f t="array" ref="DF116">INDEX($K:$P,ROW(),MATCH(DF$3,$K$2:$P$2,0))</f>
        <v>#N/A</v>
      </c>
      <c r="DG116" s="19" t="e" cm="1">
        <f t="array" ref="DG116">INDEX($K:$P,ROW(),MATCH(DG$3,$K$2:$P$2,0))</f>
        <v>#N/A</v>
      </c>
      <c r="DH116" s="19" t="e" cm="1">
        <f t="array" ref="DH116">INDEX($K:$P,ROW(),MATCH(DH$3,$K$2:$P$2,0))</f>
        <v>#N/A</v>
      </c>
      <c r="DI116" s="19" t="e" cm="1">
        <f t="array" ref="DI116">INDEX($K:$P,ROW(),MATCH(DI$3,$K$2:$P$2,0))</f>
        <v>#N/A</v>
      </c>
      <c r="DJ116" s="19" t="e" cm="1">
        <f t="array" ref="DJ116">INDEX($K:$P,ROW(),MATCH(DJ$3,$K$2:$P$2,0))</f>
        <v>#N/A</v>
      </c>
      <c r="DK116" s="19" t="e" cm="1">
        <f t="array" ref="DK116">INDEX($K:$P,ROW(),MATCH(DK$3,$K$2:$P$2,0))</f>
        <v>#N/A</v>
      </c>
      <c r="DL116" s="19" t="e" cm="1">
        <f t="array" ref="DL116">INDEX($K:$P,ROW(),MATCH(DL$3,$K$2:$P$2,0))</f>
        <v>#N/A</v>
      </c>
    </row>
    <row r="117" spans="1:116" x14ac:dyDescent="0.4">
      <c r="D117" t="s">
        <v>822</v>
      </c>
      <c r="E117" s="8" t="str">
        <f t="shared" si="94"/>
        <v>117 VOLLIST-EVP</v>
      </c>
      <c r="G117" s="145" t="str">
        <f t="shared" si="95"/>
        <v>Item 3</v>
      </c>
      <c r="H117" s="31"/>
      <c r="I117" s="73"/>
      <c r="J117" s="73"/>
      <c r="K117" s="18">
        <v>10</v>
      </c>
      <c r="L117" s="18">
        <v>10</v>
      </c>
      <c r="M117" s="18">
        <v>10</v>
      </c>
      <c r="N117" s="18">
        <v>10</v>
      </c>
      <c r="O117" s="18">
        <v>10</v>
      </c>
      <c r="P117" s="18">
        <v>10</v>
      </c>
      <c r="R117" s="33"/>
      <c r="S117" s="19" cm="1">
        <f t="array" ref="S117">INDEX($K:$P,ROW(),MATCH(S$3,$K$2:$P$2,0))</f>
        <v>10</v>
      </c>
      <c r="T117" s="19" cm="1">
        <f t="array" ref="T117">INDEX($K:$P,ROW(),MATCH(T$3,$K$2:$P$2,0))</f>
        <v>10</v>
      </c>
      <c r="U117" s="19" cm="1">
        <f t="array" ref="U117">INDEX($K:$P,ROW(),MATCH(U$3,$K$2:$P$2,0))</f>
        <v>10</v>
      </c>
      <c r="V117" s="19" cm="1">
        <f t="array" ref="V117">INDEX($K:$P,ROW(),MATCH(V$3,$K$2:$P$2,0))</f>
        <v>10</v>
      </c>
      <c r="W117" s="19" cm="1">
        <f t="array" ref="W117">INDEX($K:$P,ROW(),MATCH(W$3,$K$2:$P$2,0))</f>
        <v>10</v>
      </c>
      <c r="X117" s="19" cm="1">
        <f t="array" ref="X117">INDEX($K:$P,ROW(),MATCH(X$3,$K$2:$P$2,0))</f>
        <v>10</v>
      </c>
      <c r="Y117" s="19" cm="1">
        <f t="array" ref="Y117">INDEX($K:$P,ROW(),MATCH(Y$3,$K$2:$P$2,0))</f>
        <v>10</v>
      </c>
      <c r="Z117" s="19" cm="1">
        <f t="array" ref="Z117">INDEX($K:$P,ROW(),MATCH(Z$3,$K$2:$P$2,0))</f>
        <v>10</v>
      </c>
      <c r="AA117" s="19" cm="1">
        <f t="array" ref="AA117">INDEX($K:$P,ROW(),MATCH(AA$3,$K$2:$P$2,0))</f>
        <v>10</v>
      </c>
      <c r="AB117" s="19" cm="1">
        <f t="array" ref="AB117">INDEX($K:$P,ROW(),MATCH(AB$3,$K$2:$P$2,0))</f>
        <v>10</v>
      </c>
      <c r="AC117" s="19" cm="1">
        <f t="array" ref="AC117">INDEX($K:$P,ROW(),MATCH(AC$3,$K$2:$P$2,0))</f>
        <v>10</v>
      </c>
      <c r="AD117" s="19" cm="1">
        <f t="array" ref="AD117">INDEX($K:$P,ROW(),MATCH(AD$3,$K$2:$P$2,0))</f>
        <v>10</v>
      </c>
      <c r="AE117" s="19" cm="1">
        <f t="array" ref="AE117">INDEX($K:$P,ROW(),MATCH(AE$3,$K$2:$P$2,0))</f>
        <v>10</v>
      </c>
      <c r="AF117" s="19" cm="1">
        <f t="array" ref="AF117">INDEX($K:$P,ROW(),MATCH(AF$3,$K$2:$P$2,0))</f>
        <v>10</v>
      </c>
      <c r="AG117" s="19" cm="1">
        <f t="array" ref="AG117">INDEX($K:$P,ROW(),MATCH(AG$3,$K$2:$P$2,0))</f>
        <v>10</v>
      </c>
      <c r="AH117" s="19" cm="1">
        <f t="array" ref="AH117">INDEX($K:$P,ROW(),MATCH(AH$3,$K$2:$P$2,0))</f>
        <v>10</v>
      </c>
      <c r="AI117" s="19" cm="1">
        <f t="array" ref="AI117">INDEX($K:$P,ROW(),MATCH(AI$3,$K$2:$P$2,0))</f>
        <v>10</v>
      </c>
      <c r="AJ117" s="19" cm="1">
        <f t="array" ref="AJ117">INDEX($K:$P,ROW(),MATCH(AJ$3,$K$2:$P$2,0))</f>
        <v>10</v>
      </c>
      <c r="AK117" s="19" cm="1">
        <f t="array" ref="AK117">INDEX($K:$P,ROW(),MATCH(AK$3,$K$2:$P$2,0))</f>
        <v>10</v>
      </c>
      <c r="AL117" s="19" cm="1">
        <f t="array" ref="AL117">INDEX($K:$P,ROW(),MATCH(AL$3,$K$2:$P$2,0))</f>
        <v>10</v>
      </c>
      <c r="AM117" s="19" cm="1">
        <f t="array" ref="AM117">INDEX($K:$P,ROW(),MATCH(AM$3,$K$2:$P$2,0))</f>
        <v>10</v>
      </c>
      <c r="AN117" s="19" cm="1">
        <f t="array" ref="AN117">INDEX($K:$P,ROW(),MATCH(AN$3,$K$2:$P$2,0))</f>
        <v>10</v>
      </c>
      <c r="AO117" s="19" cm="1">
        <f t="array" ref="AO117">INDEX($K:$P,ROW(),MATCH(AO$3,$K$2:$P$2,0))</f>
        <v>10</v>
      </c>
      <c r="AP117" s="19" cm="1">
        <f t="array" ref="AP117">INDEX($K:$P,ROW(),MATCH(AP$3,$K$2:$P$2,0))</f>
        <v>10</v>
      </c>
      <c r="AQ117" s="19" cm="1">
        <f t="array" ref="AQ117">INDEX($K:$P,ROW(),MATCH(AQ$3,$K$2:$P$2,0))</f>
        <v>10</v>
      </c>
      <c r="AR117" s="19" cm="1">
        <f t="array" ref="AR117">INDEX($K:$P,ROW(),MATCH(AR$3,$K$2:$P$2,0))</f>
        <v>10</v>
      </c>
      <c r="AS117" s="19" cm="1">
        <f t="array" ref="AS117">INDEX($K:$P,ROW(),MATCH(AS$3,$K$2:$P$2,0))</f>
        <v>10</v>
      </c>
      <c r="AT117" s="19" cm="1">
        <f t="array" ref="AT117">INDEX($K:$P,ROW(),MATCH(AT$3,$K$2:$P$2,0))</f>
        <v>10</v>
      </c>
      <c r="AU117" s="19" cm="1">
        <f t="array" ref="AU117">INDEX($K:$P,ROW(),MATCH(AU$3,$K$2:$P$2,0))</f>
        <v>10</v>
      </c>
      <c r="AV117" s="19" cm="1">
        <f t="array" ref="AV117">INDEX($K:$P,ROW(),MATCH(AV$3,$K$2:$P$2,0))</f>
        <v>10</v>
      </c>
      <c r="AW117" s="19" cm="1">
        <f t="array" ref="AW117">INDEX($K:$P,ROW(),MATCH(AW$3,$K$2:$P$2,0))</f>
        <v>10</v>
      </c>
      <c r="AX117" s="19" cm="1">
        <f t="array" ref="AX117">INDEX($K:$P,ROW(),MATCH(AX$3,$K$2:$P$2,0))</f>
        <v>10</v>
      </c>
      <c r="AY117" s="19" cm="1">
        <f t="array" ref="AY117">INDEX($K:$P,ROW(),MATCH(AY$3,$K$2:$P$2,0))</f>
        <v>10</v>
      </c>
      <c r="AZ117" s="19" cm="1">
        <f t="array" ref="AZ117">INDEX($K:$P,ROW(),MATCH(AZ$3,$K$2:$P$2,0))</f>
        <v>10</v>
      </c>
      <c r="BA117" s="19" cm="1">
        <f t="array" ref="BA117">INDEX($K:$P,ROW(),MATCH(BA$3,$K$2:$P$2,0))</f>
        <v>10</v>
      </c>
      <c r="BB117" s="19" cm="1">
        <f t="array" ref="BB117">INDEX($K:$P,ROW(),MATCH(BB$3,$K$2:$P$2,0))</f>
        <v>10</v>
      </c>
      <c r="BC117" s="19" cm="1">
        <f t="array" ref="BC117">INDEX($K:$P,ROW(),MATCH(BC$3,$K$2:$P$2,0))</f>
        <v>10</v>
      </c>
      <c r="BD117" s="19" cm="1">
        <f t="array" ref="BD117">INDEX($K:$P,ROW(),MATCH(BD$3,$K$2:$P$2,0))</f>
        <v>10</v>
      </c>
      <c r="BE117" s="19" cm="1">
        <f t="array" ref="BE117">INDEX($K:$P,ROW(),MATCH(BE$3,$K$2:$P$2,0))</f>
        <v>10</v>
      </c>
      <c r="BF117" s="19" cm="1">
        <f t="array" ref="BF117">INDEX($K:$P,ROW(),MATCH(BF$3,$K$2:$P$2,0))</f>
        <v>10</v>
      </c>
      <c r="BG117" s="19" cm="1">
        <f t="array" ref="BG117">INDEX($K:$P,ROW(),MATCH(BG$3,$K$2:$P$2,0))</f>
        <v>10</v>
      </c>
      <c r="BH117" s="19" cm="1">
        <f t="array" ref="BH117">INDEX($K:$P,ROW(),MATCH(BH$3,$K$2:$P$2,0))</f>
        <v>10</v>
      </c>
      <c r="BI117" s="19" cm="1">
        <f t="array" ref="BI117">INDEX($K:$P,ROW(),MATCH(BI$3,$K$2:$P$2,0))</f>
        <v>10</v>
      </c>
      <c r="BJ117" s="19" cm="1">
        <f t="array" ref="BJ117">INDEX($K:$P,ROW(),MATCH(BJ$3,$K$2:$P$2,0))</f>
        <v>10</v>
      </c>
      <c r="BK117" s="19" cm="1">
        <f t="array" ref="BK117">INDEX($K:$P,ROW(),MATCH(BK$3,$K$2:$P$2,0))</f>
        <v>10</v>
      </c>
      <c r="BL117" s="19" cm="1">
        <f t="array" ref="BL117">INDEX($K:$P,ROW(),MATCH(BL$3,$K$2:$P$2,0))</f>
        <v>10</v>
      </c>
      <c r="BM117" s="19" cm="1">
        <f t="array" ref="BM117">INDEX($K:$P,ROW(),MATCH(BM$3,$K$2:$P$2,0))</f>
        <v>10</v>
      </c>
      <c r="BN117" s="19" cm="1">
        <f t="array" ref="BN117">INDEX($K:$P,ROW(),MATCH(BN$3,$K$2:$P$2,0))</f>
        <v>10</v>
      </c>
      <c r="BO117" s="19" cm="1">
        <f t="array" ref="BO117">INDEX($K:$P,ROW(),MATCH(BO$3,$K$2:$P$2,0))</f>
        <v>10</v>
      </c>
      <c r="BP117" s="19" cm="1">
        <f t="array" ref="BP117">INDEX($K:$P,ROW(),MATCH(BP$3,$K$2:$P$2,0))</f>
        <v>10</v>
      </c>
      <c r="BQ117" s="19" cm="1">
        <f t="array" ref="BQ117">INDEX($K:$P,ROW(),MATCH(BQ$3,$K$2:$P$2,0))</f>
        <v>10</v>
      </c>
      <c r="BR117" s="19" cm="1">
        <f t="array" ref="BR117">INDEX($K:$P,ROW(),MATCH(BR$3,$K$2:$P$2,0))</f>
        <v>10</v>
      </c>
      <c r="BS117" s="19" cm="1">
        <f t="array" ref="BS117">INDEX($K:$P,ROW(),MATCH(BS$3,$K$2:$P$2,0))</f>
        <v>10</v>
      </c>
      <c r="BT117" s="19" cm="1">
        <f t="array" ref="BT117">INDEX($K:$P,ROW(),MATCH(BT$3,$K$2:$P$2,0))</f>
        <v>10</v>
      </c>
      <c r="BU117" s="19" cm="1">
        <f t="array" ref="BU117">INDEX($K:$P,ROW(),MATCH(BU$3,$K$2:$P$2,0))</f>
        <v>10</v>
      </c>
      <c r="BV117" s="19" cm="1">
        <f t="array" ref="BV117">INDEX($K:$P,ROW(),MATCH(BV$3,$K$2:$P$2,0))</f>
        <v>10</v>
      </c>
      <c r="BW117" s="19" cm="1">
        <f t="array" ref="BW117">INDEX($K:$P,ROW(),MATCH(BW$3,$K$2:$P$2,0))</f>
        <v>10</v>
      </c>
      <c r="BX117" s="19" cm="1">
        <f t="array" ref="BX117">INDEX($K:$P,ROW(),MATCH(BX$3,$K$2:$P$2,0))</f>
        <v>10</v>
      </c>
      <c r="BY117" s="19" cm="1">
        <f t="array" ref="BY117">INDEX($K:$P,ROW(),MATCH(BY$3,$K$2:$P$2,0))</f>
        <v>10</v>
      </c>
      <c r="BZ117" s="19" cm="1">
        <f t="array" ref="BZ117">INDEX($K:$P,ROW(),MATCH(BZ$3,$K$2:$P$2,0))</f>
        <v>10</v>
      </c>
      <c r="CA117" s="19" cm="1">
        <f t="array" ref="CA117">INDEX($K:$P,ROW(),MATCH(CA$3,$K$2:$P$2,0))</f>
        <v>10</v>
      </c>
      <c r="CB117" s="19" cm="1">
        <f t="array" ref="CB117">INDEX($K:$P,ROW(),MATCH(CB$3,$K$2:$P$2,0))</f>
        <v>10</v>
      </c>
      <c r="CC117" s="19" cm="1">
        <f t="array" ref="CC117">INDEX($K:$P,ROW(),MATCH(CC$3,$K$2:$P$2,0))</f>
        <v>10</v>
      </c>
      <c r="CD117" s="19" cm="1">
        <f t="array" ref="CD117">INDEX($K:$P,ROW(),MATCH(CD$3,$K$2:$P$2,0))</f>
        <v>10</v>
      </c>
      <c r="CE117" s="19" cm="1">
        <f t="array" ref="CE117">INDEX($K:$P,ROW(),MATCH(CE$3,$K$2:$P$2,0))</f>
        <v>10</v>
      </c>
      <c r="CF117" s="19" cm="1">
        <f t="array" ref="CF117">INDEX($K:$P,ROW(),MATCH(CF$3,$K$2:$P$2,0))</f>
        <v>10</v>
      </c>
      <c r="CG117" s="19" cm="1">
        <f t="array" ref="CG117">INDEX($K:$P,ROW(),MATCH(CG$3,$K$2:$P$2,0))</f>
        <v>10</v>
      </c>
      <c r="CH117" s="19" cm="1">
        <f t="array" ref="CH117">INDEX($K:$P,ROW(),MATCH(CH$3,$K$2:$P$2,0))</f>
        <v>10</v>
      </c>
      <c r="CI117" s="19" cm="1">
        <f t="array" ref="CI117">INDEX($K:$P,ROW(),MATCH(CI$3,$K$2:$P$2,0))</f>
        <v>10</v>
      </c>
      <c r="CJ117" s="19" cm="1">
        <f t="array" ref="CJ117">INDEX($K:$P,ROW(),MATCH(CJ$3,$K$2:$P$2,0))</f>
        <v>10</v>
      </c>
      <c r="CK117" s="19" cm="1">
        <f t="array" ref="CK117">INDEX($K:$P,ROW(),MATCH(CK$3,$K$2:$P$2,0))</f>
        <v>10</v>
      </c>
      <c r="CL117" s="19" cm="1">
        <f t="array" ref="CL117">INDEX($K:$P,ROW(),MATCH(CL$3,$K$2:$P$2,0))</f>
        <v>10</v>
      </c>
      <c r="CM117" s="19" t="e" cm="1">
        <f t="array" ref="CM117">INDEX($K:$P,ROW(),MATCH(CM$3,$K$2:$P$2,0))</f>
        <v>#N/A</v>
      </c>
      <c r="CN117" s="19" t="e" cm="1">
        <f t="array" ref="CN117">INDEX($K:$P,ROW(),MATCH(CN$3,$K$2:$P$2,0))</f>
        <v>#N/A</v>
      </c>
      <c r="CO117" s="19" t="e" cm="1">
        <f t="array" ref="CO117">INDEX($K:$P,ROW(),MATCH(CO$3,$K$2:$P$2,0))</f>
        <v>#N/A</v>
      </c>
      <c r="CP117" s="19" t="e" cm="1">
        <f t="array" ref="CP117">INDEX($K:$P,ROW(),MATCH(CP$3,$K$2:$P$2,0))</f>
        <v>#N/A</v>
      </c>
      <c r="CQ117" s="19" t="e" cm="1">
        <f t="array" ref="CQ117">INDEX($K:$P,ROW(),MATCH(CQ$3,$K$2:$P$2,0))</f>
        <v>#N/A</v>
      </c>
      <c r="CR117" s="19" t="e" cm="1">
        <f t="array" ref="CR117">INDEX($K:$P,ROW(),MATCH(CR$3,$K$2:$P$2,0))</f>
        <v>#N/A</v>
      </c>
      <c r="CS117" s="19" t="e" cm="1">
        <f t="array" ref="CS117">INDEX($K:$P,ROW(),MATCH(CS$3,$K$2:$P$2,0))</f>
        <v>#N/A</v>
      </c>
      <c r="CT117" s="19" t="e" cm="1">
        <f t="array" ref="CT117">INDEX($K:$P,ROW(),MATCH(CT$3,$K$2:$P$2,0))</f>
        <v>#N/A</v>
      </c>
      <c r="CU117" s="19" t="e" cm="1">
        <f t="array" ref="CU117">INDEX($K:$P,ROW(),MATCH(CU$3,$K$2:$P$2,0))</f>
        <v>#N/A</v>
      </c>
      <c r="CV117" s="19" t="e" cm="1">
        <f t="array" ref="CV117">INDEX($K:$P,ROW(),MATCH(CV$3,$K$2:$P$2,0))</f>
        <v>#N/A</v>
      </c>
      <c r="CW117" s="19" t="e" cm="1">
        <f t="array" ref="CW117">INDEX($K:$P,ROW(),MATCH(CW$3,$K$2:$P$2,0))</f>
        <v>#N/A</v>
      </c>
      <c r="CX117" s="19" t="e" cm="1">
        <f t="array" ref="CX117">INDEX($K:$P,ROW(),MATCH(CX$3,$K$2:$P$2,0))</f>
        <v>#N/A</v>
      </c>
      <c r="CY117" s="19" t="e" cm="1">
        <f t="array" ref="CY117">INDEX($K:$P,ROW(),MATCH(CY$3,$K$2:$P$2,0))</f>
        <v>#N/A</v>
      </c>
      <c r="CZ117" s="19" t="e" cm="1">
        <f t="array" ref="CZ117">INDEX($K:$P,ROW(),MATCH(CZ$3,$K$2:$P$2,0))</f>
        <v>#N/A</v>
      </c>
      <c r="DA117" s="19" t="e" cm="1">
        <f t="array" ref="DA117">INDEX($K:$P,ROW(),MATCH(DA$3,$K$2:$P$2,0))</f>
        <v>#N/A</v>
      </c>
      <c r="DB117" s="19" t="e" cm="1">
        <f t="array" ref="DB117">INDEX($K:$P,ROW(),MATCH(DB$3,$K$2:$P$2,0))</f>
        <v>#N/A</v>
      </c>
      <c r="DC117" s="19" t="e" cm="1">
        <f t="array" ref="DC117">INDEX($K:$P,ROW(),MATCH(DC$3,$K$2:$P$2,0))</f>
        <v>#N/A</v>
      </c>
      <c r="DD117" s="19" t="e" cm="1">
        <f t="array" ref="DD117">INDEX($K:$P,ROW(),MATCH(DD$3,$K$2:$P$2,0))</f>
        <v>#N/A</v>
      </c>
      <c r="DE117" s="19" t="e" cm="1">
        <f t="array" ref="DE117">INDEX($K:$P,ROW(),MATCH(DE$3,$K$2:$P$2,0))</f>
        <v>#N/A</v>
      </c>
      <c r="DF117" s="19" t="e" cm="1">
        <f t="array" ref="DF117">INDEX($K:$P,ROW(),MATCH(DF$3,$K$2:$P$2,0))</f>
        <v>#N/A</v>
      </c>
      <c r="DG117" s="19" t="e" cm="1">
        <f t="array" ref="DG117">INDEX($K:$P,ROW(),MATCH(DG$3,$K$2:$P$2,0))</f>
        <v>#N/A</v>
      </c>
      <c r="DH117" s="19" t="e" cm="1">
        <f t="array" ref="DH117">INDEX($K:$P,ROW(),MATCH(DH$3,$K$2:$P$2,0))</f>
        <v>#N/A</v>
      </c>
      <c r="DI117" s="19" t="e" cm="1">
        <f t="array" ref="DI117">INDEX($K:$P,ROW(),MATCH(DI$3,$K$2:$P$2,0))</f>
        <v>#N/A</v>
      </c>
      <c r="DJ117" s="19" t="e" cm="1">
        <f t="array" ref="DJ117">INDEX($K:$P,ROW(),MATCH(DJ$3,$K$2:$P$2,0))</f>
        <v>#N/A</v>
      </c>
      <c r="DK117" s="19" t="e" cm="1">
        <f t="array" ref="DK117">INDEX($K:$P,ROW(),MATCH(DK$3,$K$2:$P$2,0))</f>
        <v>#N/A</v>
      </c>
      <c r="DL117" s="19" t="e" cm="1">
        <f t="array" ref="DL117">INDEX($K:$P,ROW(),MATCH(DL$3,$K$2:$P$2,0))</f>
        <v>#N/A</v>
      </c>
    </row>
    <row r="118" spans="1:116" x14ac:dyDescent="0.4">
      <c r="D118" t="s">
        <v>822</v>
      </c>
      <c r="E118" s="8" t="str">
        <f t="shared" si="94"/>
        <v>118 VOLLIST-EVP</v>
      </c>
      <c r="G118" s="145" t="str">
        <f t="shared" si="95"/>
        <v>Item 4</v>
      </c>
      <c r="H118" s="31"/>
      <c r="I118" s="73"/>
      <c r="J118" s="73"/>
      <c r="K118" s="18">
        <v>10</v>
      </c>
      <c r="L118" s="18">
        <v>10</v>
      </c>
      <c r="M118" s="18">
        <v>10</v>
      </c>
      <c r="N118" s="18">
        <v>10</v>
      </c>
      <c r="O118" s="18">
        <v>10</v>
      </c>
      <c r="P118" s="18">
        <v>10</v>
      </c>
      <c r="R118" s="33"/>
      <c r="S118" s="19" cm="1">
        <f t="array" ref="S118">INDEX($K:$P,ROW(),MATCH(S$3,$K$2:$P$2,0))</f>
        <v>10</v>
      </c>
      <c r="T118" s="19" cm="1">
        <f t="array" ref="T118">INDEX($K:$P,ROW(),MATCH(T$3,$K$2:$P$2,0))</f>
        <v>10</v>
      </c>
      <c r="U118" s="19" cm="1">
        <f t="array" ref="U118">INDEX($K:$P,ROW(),MATCH(U$3,$K$2:$P$2,0))</f>
        <v>10</v>
      </c>
      <c r="V118" s="19" cm="1">
        <f t="array" ref="V118">INDEX($K:$P,ROW(),MATCH(V$3,$K$2:$P$2,0))</f>
        <v>10</v>
      </c>
      <c r="W118" s="19" cm="1">
        <f t="array" ref="W118">INDEX($K:$P,ROW(),MATCH(W$3,$K$2:$P$2,0))</f>
        <v>10</v>
      </c>
      <c r="X118" s="19" cm="1">
        <f t="array" ref="X118">INDEX($K:$P,ROW(),MATCH(X$3,$K$2:$P$2,0))</f>
        <v>10</v>
      </c>
      <c r="Y118" s="19" cm="1">
        <f t="array" ref="Y118">INDEX($K:$P,ROW(),MATCH(Y$3,$K$2:$P$2,0))</f>
        <v>10</v>
      </c>
      <c r="Z118" s="19" cm="1">
        <f t="array" ref="Z118">INDEX($K:$P,ROW(),MATCH(Z$3,$K$2:$P$2,0))</f>
        <v>10</v>
      </c>
      <c r="AA118" s="19" cm="1">
        <f t="array" ref="AA118">INDEX($K:$P,ROW(),MATCH(AA$3,$K$2:$P$2,0))</f>
        <v>10</v>
      </c>
      <c r="AB118" s="19" cm="1">
        <f t="array" ref="AB118">INDEX($K:$P,ROW(),MATCH(AB$3,$K$2:$P$2,0))</f>
        <v>10</v>
      </c>
      <c r="AC118" s="19" cm="1">
        <f t="array" ref="AC118">INDEX($K:$P,ROW(),MATCH(AC$3,$K$2:$P$2,0))</f>
        <v>10</v>
      </c>
      <c r="AD118" s="19" cm="1">
        <f t="array" ref="AD118">INDEX($K:$P,ROW(),MATCH(AD$3,$K$2:$P$2,0))</f>
        <v>10</v>
      </c>
      <c r="AE118" s="19" cm="1">
        <f t="array" ref="AE118">INDEX($K:$P,ROW(),MATCH(AE$3,$K$2:$P$2,0))</f>
        <v>10</v>
      </c>
      <c r="AF118" s="19" cm="1">
        <f t="array" ref="AF118">INDEX($K:$P,ROW(),MATCH(AF$3,$K$2:$P$2,0))</f>
        <v>10</v>
      </c>
      <c r="AG118" s="19" cm="1">
        <f t="array" ref="AG118">INDEX($K:$P,ROW(),MATCH(AG$3,$K$2:$P$2,0))</f>
        <v>10</v>
      </c>
      <c r="AH118" s="19" cm="1">
        <f t="array" ref="AH118">INDEX($K:$P,ROW(),MATCH(AH$3,$K$2:$P$2,0))</f>
        <v>10</v>
      </c>
      <c r="AI118" s="19" cm="1">
        <f t="array" ref="AI118">INDEX($K:$P,ROW(),MATCH(AI$3,$K$2:$P$2,0))</f>
        <v>10</v>
      </c>
      <c r="AJ118" s="19" cm="1">
        <f t="array" ref="AJ118">INDEX($K:$P,ROW(),MATCH(AJ$3,$K$2:$P$2,0))</f>
        <v>10</v>
      </c>
      <c r="AK118" s="19" cm="1">
        <f t="array" ref="AK118">INDEX($K:$P,ROW(),MATCH(AK$3,$K$2:$P$2,0))</f>
        <v>10</v>
      </c>
      <c r="AL118" s="19" cm="1">
        <f t="array" ref="AL118">INDEX($K:$P,ROW(),MATCH(AL$3,$K$2:$P$2,0))</f>
        <v>10</v>
      </c>
      <c r="AM118" s="19" cm="1">
        <f t="array" ref="AM118">INDEX($K:$P,ROW(),MATCH(AM$3,$K$2:$P$2,0))</f>
        <v>10</v>
      </c>
      <c r="AN118" s="19" cm="1">
        <f t="array" ref="AN118">INDEX($K:$P,ROW(),MATCH(AN$3,$K$2:$P$2,0))</f>
        <v>10</v>
      </c>
      <c r="AO118" s="19" cm="1">
        <f t="array" ref="AO118">INDEX($K:$P,ROW(),MATCH(AO$3,$K$2:$P$2,0))</f>
        <v>10</v>
      </c>
      <c r="AP118" s="19" cm="1">
        <f t="array" ref="AP118">INDEX($K:$P,ROW(),MATCH(AP$3,$K$2:$P$2,0))</f>
        <v>10</v>
      </c>
      <c r="AQ118" s="19" cm="1">
        <f t="array" ref="AQ118">INDEX($K:$P,ROW(),MATCH(AQ$3,$K$2:$P$2,0))</f>
        <v>10</v>
      </c>
      <c r="AR118" s="19" cm="1">
        <f t="array" ref="AR118">INDEX($K:$P,ROW(),MATCH(AR$3,$K$2:$P$2,0))</f>
        <v>10</v>
      </c>
      <c r="AS118" s="19" cm="1">
        <f t="array" ref="AS118">INDEX($K:$P,ROW(),MATCH(AS$3,$K$2:$P$2,0))</f>
        <v>10</v>
      </c>
      <c r="AT118" s="19" cm="1">
        <f t="array" ref="AT118">INDEX($K:$P,ROW(),MATCH(AT$3,$K$2:$P$2,0))</f>
        <v>10</v>
      </c>
      <c r="AU118" s="19" cm="1">
        <f t="array" ref="AU118">INDEX($K:$P,ROW(),MATCH(AU$3,$K$2:$P$2,0))</f>
        <v>10</v>
      </c>
      <c r="AV118" s="19" cm="1">
        <f t="array" ref="AV118">INDEX($K:$P,ROW(),MATCH(AV$3,$K$2:$P$2,0))</f>
        <v>10</v>
      </c>
      <c r="AW118" s="19" cm="1">
        <f t="array" ref="AW118">INDEX($K:$P,ROW(),MATCH(AW$3,$K$2:$P$2,0))</f>
        <v>10</v>
      </c>
      <c r="AX118" s="19" cm="1">
        <f t="array" ref="AX118">INDEX($K:$P,ROW(),MATCH(AX$3,$K$2:$P$2,0))</f>
        <v>10</v>
      </c>
      <c r="AY118" s="19" cm="1">
        <f t="array" ref="AY118">INDEX($K:$P,ROW(),MATCH(AY$3,$K$2:$P$2,0))</f>
        <v>10</v>
      </c>
      <c r="AZ118" s="19" cm="1">
        <f t="array" ref="AZ118">INDEX($K:$P,ROW(),MATCH(AZ$3,$K$2:$P$2,0))</f>
        <v>10</v>
      </c>
      <c r="BA118" s="19" cm="1">
        <f t="array" ref="BA118">INDEX($K:$P,ROW(),MATCH(BA$3,$K$2:$P$2,0))</f>
        <v>10</v>
      </c>
      <c r="BB118" s="19" cm="1">
        <f t="array" ref="BB118">INDEX($K:$P,ROW(),MATCH(BB$3,$K$2:$P$2,0))</f>
        <v>10</v>
      </c>
      <c r="BC118" s="19" cm="1">
        <f t="array" ref="BC118">INDEX($K:$P,ROW(),MATCH(BC$3,$K$2:$P$2,0))</f>
        <v>10</v>
      </c>
      <c r="BD118" s="19" cm="1">
        <f t="array" ref="BD118">INDEX($K:$P,ROW(),MATCH(BD$3,$K$2:$P$2,0))</f>
        <v>10</v>
      </c>
      <c r="BE118" s="19" cm="1">
        <f t="array" ref="BE118">INDEX($K:$P,ROW(),MATCH(BE$3,$K$2:$P$2,0))</f>
        <v>10</v>
      </c>
      <c r="BF118" s="19" cm="1">
        <f t="array" ref="BF118">INDEX($K:$P,ROW(),MATCH(BF$3,$K$2:$P$2,0))</f>
        <v>10</v>
      </c>
      <c r="BG118" s="19" cm="1">
        <f t="array" ref="BG118">INDEX($K:$P,ROW(),MATCH(BG$3,$K$2:$P$2,0))</f>
        <v>10</v>
      </c>
      <c r="BH118" s="19" cm="1">
        <f t="array" ref="BH118">INDEX($K:$P,ROW(),MATCH(BH$3,$K$2:$P$2,0))</f>
        <v>10</v>
      </c>
      <c r="BI118" s="19" cm="1">
        <f t="array" ref="BI118">INDEX($K:$P,ROW(),MATCH(BI$3,$K$2:$P$2,0))</f>
        <v>10</v>
      </c>
      <c r="BJ118" s="19" cm="1">
        <f t="array" ref="BJ118">INDEX($K:$P,ROW(),MATCH(BJ$3,$K$2:$P$2,0))</f>
        <v>10</v>
      </c>
      <c r="BK118" s="19" cm="1">
        <f t="array" ref="BK118">INDEX($K:$P,ROW(),MATCH(BK$3,$K$2:$P$2,0))</f>
        <v>10</v>
      </c>
      <c r="BL118" s="19" cm="1">
        <f t="array" ref="BL118">INDEX($K:$P,ROW(),MATCH(BL$3,$K$2:$P$2,0))</f>
        <v>10</v>
      </c>
      <c r="BM118" s="19" cm="1">
        <f t="array" ref="BM118">INDEX($K:$P,ROW(),MATCH(BM$3,$K$2:$P$2,0))</f>
        <v>10</v>
      </c>
      <c r="BN118" s="19" cm="1">
        <f t="array" ref="BN118">INDEX($K:$P,ROW(),MATCH(BN$3,$K$2:$P$2,0))</f>
        <v>10</v>
      </c>
      <c r="BO118" s="19" cm="1">
        <f t="array" ref="BO118">INDEX($K:$P,ROW(),MATCH(BO$3,$K$2:$P$2,0))</f>
        <v>10</v>
      </c>
      <c r="BP118" s="19" cm="1">
        <f t="array" ref="BP118">INDEX($K:$P,ROW(),MATCH(BP$3,$K$2:$P$2,0))</f>
        <v>10</v>
      </c>
      <c r="BQ118" s="19" cm="1">
        <f t="array" ref="BQ118">INDEX($K:$P,ROW(),MATCH(BQ$3,$K$2:$P$2,0))</f>
        <v>10</v>
      </c>
      <c r="BR118" s="19" cm="1">
        <f t="array" ref="BR118">INDEX($K:$P,ROW(),MATCH(BR$3,$K$2:$P$2,0))</f>
        <v>10</v>
      </c>
      <c r="BS118" s="19" cm="1">
        <f t="array" ref="BS118">INDEX($K:$P,ROW(),MATCH(BS$3,$K$2:$P$2,0))</f>
        <v>10</v>
      </c>
      <c r="BT118" s="19" cm="1">
        <f t="array" ref="BT118">INDEX($K:$P,ROW(),MATCH(BT$3,$K$2:$P$2,0))</f>
        <v>10</v>
      </c>
      <c r="BU118" s="19" cm="1">
        <f t="array" ref="BU118">INDEX($K:$P,ROW(),MATCH(BU$3,$K$2:$P$2,0))</f>
        <v>10</v>
      </c>
      <c r="BV118" s="19" cm="1">
        <f t="array" ref="BV118">INDEX($K:$P,ROW(),MATCH(BV$3,$K$2:$P$2,0))</f>
        <v>10</v>
      </c>
      <c r="BW118" s="19" cm="1">
        <f t="array" ref="BW118">INDEX($K:$P,ROW(),MATCH(BW$3,$K$2:$P$2,0))</f>
        <v>10</v>
      </c>
      <c r="BX118" s="19" cm="1">
        <f t="array" ref="BX118">INDEX($K:$P,ROW(),MATCH(BX$3,$K$2:$P$2,0))</f>
        <v>10</v>
      </c>
      <c r="BY118" s="19" cm="1">
        <f t="array" ref="BY118">INDEX($K:$P,ROW(),MATCH(BY$3,$K$2:$P$2,0))</f>
        <v>10</v>
      </c>
      <c r="BZ118" s="19" cm="1">
        <f t="array" ref="BZ118">INDEX($K:$P,ROW(),MATCH(BZ$3,$K$2:$P$2,0))</f>
        <v>10</v>
      </c>
      <c r="CA118" s="19" cm="1">
        <f t="array" ref="CA118">INDEX($K:$P,ROW(),MATCH(CA$3,$K$2:$P$2,0))</f>
        <v>10</v>
      </c>
      <c r="CB118" s="19" cm="1">
        <f t="array" ref="CB118">INDEX($K:$P,ROW(),MATCH(CB$3,$K$2:$P$2,0))</f>
        <v>10</v>
      </c>
      <c r="CC118" s="19" cm="1">
        <f t="array" ref="CC118">INDEX($K:$P,ROW(),MATCH(CC$3,$K$2:$P$2,0))</f>
        <v>10</v>
      </c>
      <c r="CD118" s="19" cm="1">
        <f t="array" ref="CD118">INDEX($K:$P,ROW(),MATCH(CD$3,$K$2:$P$2,0))</f>
        <v>10</v>
      </c>
      <c r="CE118" s="19" cm="1">
        <f t="array" ref="CE118">INDEX($K:$P,ROW(),MATCH(CE$3,$K$2:$P$2,0))</f>
        <v>10</v>
      </c>
      <c r="CF118" s="19" cm="1">
        <f t="array" ref="CF118">INDEX($K:$P,ROW(),MATCH(CF$3,$K$2:$P$2,0))</f>
        <v>10</v>
      </c>
      <c r="CG118" s="19" cm="1">
        <f t="array" ref="CG118">INDEX($K:$P,ROW(),MATCH(CG$3,$K$2:$P$2,0))</f>
        <v>10</v>
      </c>
      <c r="CH118" s="19" cm="1">
        <f t="array" ref="CH118">INDEX($K:$P,ROW(),MATCH(CH$3,$K$2:$P$2,0))</f>
        <v>10</v>
      </c>
      <c r="CI118" s="19" cm="1">
        <f t="array" ref="CI118">INDEX($K:$P,ROW(),MATCH(CI$3,$K$2:$P$2,0))</f>
        <v>10</v>
      </c>
      <c r="CJ118" s="19" cm="1">
        <f t="array" ref="CJ118">INDEX($K:$P,ROW(),MATCH(CJ$3,$K$2:$P$2,0))</f>
        <v>10</v>
      </c>
      <c r="CK118" s="19" cm="1">
        <f t="array" ref="CK118">INDEX($K:$P,ROW(),MATCH(CK$3,$K$2:$P$2,0))</f>
        <v>10</v>
      </c>
      <c r="CL118" s="19" cm="1">
        <f t="array" ref="CL118">INDEX($K:$P,ROW(),MATCH(CL$3,$K$2:$P$2,0))</f>
        <v>10</v>
      </c>
      <c r="CM118" s="19" t="e" cm="1">
        <f t="array" ref="CM118">INDEX($K:$P,ROW(),MATCH(CM$3,$K$2:$P$2,0))</f>
        <v>#N/A</v>
      </c>
      <c r="CN118" s="19" t="e" cm="1">
        <f t="array" ref="CN118">INDEX($K:$P,ROW(),MATCH(CN$3,$K$2:$P$2,0))</f>
        <v>#N/A</v>
      </c>
      <c r="CO118" s="19" t="e" cm="1">
        <f t="array" ref="CO118">INDEX($K:$P,ROW(),MATCH(CO$3,$K$2:$P$2,0))</f>
        <v>#N/A</v>
      </c>
      <c r="CP118" s="19" t="e" cm="1">
        <f t="array" ref="CP118">INDEX($K:$P,ROW(),MATCH(CP$3,$K$2:$P$2,0))</f>
        <v>#N/A</v>
      </c>
      <c r="CQ118" s="19" t="e" cm="1">
        <f t="array" ref="CQ118">INDEX($K:$P,ROW(),MATCH(CQ$3,$K$2:$P$2,0))</f>
        <v>#N/A</v>
      </c>
      <c r="CR118" s="19" t="e" cm="1">
        <f t="array" ref="CR118">INDEX($K:$P,ROW(),MATCH(CR$3,$K$2:$P$2,0))</f>
        <v>#N/A</v>
      </c>
      <c r="CS118" s="19" t="e" cm="1">
        <f t="array" ref="CS118">INDEX($K:$P,ROW(),MATCH(CS$3,$K$2:$P$2,0))</f>
        <v>#N/A</v>
      </c>
      <c r="CT118" s="19" t="e" cm="1">
        <f t="array" ref="CT118">INDEX($K:$P,ROW(),MATCH(CT$3,$K$2:$P$2,0))</f>
        <v>#N/A</v>
      </c>
      <c r="CU118" s="19" t="e" cm="1">
        <f t="array" ref="CU118">INDEX($K:$P,ROW(),MATCH(CU$3,$K$2:$P$2,0))</f>
        <v>#N/A</v>
      </c>
      <c r="CV118" s="19" t="e" cm="1">
        <f t="array" ref="CV118">INDEX($K:$P,ROW(),MATCH(CV$3,$K$2:$P$2,0))</f>
        <v>#N/A</v>
      </c>
      <c r="CW118" s="19" t="e" cm="1">
        <f t="array" ref="CW118">INDEX($K:$P,ROW(),MATCH(CW$3,$K$2:$P$2,0))</f>
        <v>#N/A</v>
      </c>
      <c r="CX118" s="19" t="e" cm="1">
        <f t="array" ref="CX118">INDEX($K:$P,ROW(),MATCH(CX$3,$K$2:$P$2,0))</f>
        <v>#N/A</v>
      </c>
      <c r="CY118" s="19" t="e" cm="1">
        <f t="array" ref="CY118">INDEX($K:$P,ROW(),MATCH(CY$3,$K$2:$P$2,0))</f>
        <v>#N/A</v>
      </c>
      <c r="CZ118" s="19" t="e" cm="1">
        <f t="array" ref="CZ118">INDEX($K:$P,ROW(),MATCH(CZ$3,$K$2:$P$2,0))</f>
        <v>#N/A</v>
      </c>
      <c r="DA118" s="19" t="e" cm="1">
        <f t="array" ref="DA118">INDEX($K:$P,ROW(),MATCH(DA$3,$K$2:$P$2,0))</f>
        <v>#N/A</v>
      </c>
      <c r="DB118" s="19" t="e" cm="1">
        <f t="array" ref="DB118">INDEX($K:$P,ROW(),MATCH(DB$3,$K$2:$P$2,0))</f>
        <v>#N/A</v>
      </c>
      <c r="DC118" s="19" t="e" cm="1">
        <f t="array" ref="DC118">INDEX($K:$P,ROW(),MATCH(DC$3,$K$2:$P$2,0))</f>
        <v>#N/A</v>
      </c>
      <c r="DD118" s="19" t="e" cm="1">
        <f t="array" ref="DD118">INDEX($K:$P,ROW(),MATCH(DD$3,$K$2:$P$2,0))</f>
        <v>#N/A</v>
      </c>
      <c r="DE118" s="19" t="e" cm="1">
        <f t="array" ref="DE118">INDEX($K:$P,ROW(),MATCH(DE$3,$K$2:$P$2,0))</f>
        <v>#N/A</v>
      </c>
      <c r="DF118" s="19" t="e" cm="1">
        <f t="array" ref="DF118">INDEX($K:$P,ROW(),MATCH(DF$3,$K$2:$P$2,0))</f>
        <v>#N/A</v>
      </c>
      <c r="DG118" s="19" t="e" cm="1">
        <f t="array" ref="DG118">INDEX($K:$P,ROW(),MATCH(DG$3,$K$2:$P$2,0))</f>
        <v>#N/A</v>
      </c>
      <c r="DH118" s="19" t="e" cm="1">
        <f t="array" ref="DH118">INDEX($K:$P,ROW(),MATCH(DH$3,$K$2:$P$2,0))</f>
        <v>#N/A</v>
      </c>
      <c r="DI118" s="19" t="e" cm="1">
        <f t="array" ref="DI118">INDEX($K:$P,ROW(),MATCH(DI$3,$K$2:$P$2,0))</f>
        <v>#N/A</v>
      </c>
      <c r="DJ118" s="19" t="e" cm="1">
        <f t="array" ref="DJ118">INDEX($K:$P,ROW(),MATCH(DJ$3,$K$2:$P$2,0))</f>
        <v>#N/A</v>
      </c>
      <c r="DK118" s="19" t="e" cm="1">
        <f t="array" ref="DK118">INDEX($K:$P,ROW(),MATCH(DK$3,$K$2:$P$2,0))</f>
        <v>#N/A</v>
      </c>
      <c r="DL118" s="19" t="e" cm="1">
        <f t="array" ref="DL118">INDEX($K:$P,ROW(),MATCH(DL$3,$K$2:$P$2,0))</f>
        <v>#N/A</v>
      </c>
    </row>
    <row r="119" spans="1:116" x14ac:dyDescent="0.4">
      <c r="D119" t="s">
        <v>822</v>
      </c>
      <c r="E119" s="8" t="str">
        <f t="shared" si="94"/>
        <v>119 VOLLIST-EVP</v>
      </c>
      <c r="G119" s="145" t="str">
        <f t="shared" si="95"/>
        <v>Item 5</v>
      </c>
      <c r="H119" s="31"/>
      <c r="I119" s="73"/>
      <c r="J119" s="73"/>
      <c r="K119" s="18">
        <v>10</v>
      </c>
      <c r="L119" s="18">
        <v>10</v>
      </c>
      <c r="M119" s="18">
        <v>10</v>
      </c>
      <c r="N119" s="18">
        <v>10</v>
      </c>
      <c r="O119" s="18">
        <v>10</v>
      </c>
      <c r="P119" s="18">
        <v>10</v>
      </c>
      <c r="R119" s="33"/>
      <c r="S119" s="19" cm="1">
        <f t="array" ref="S119">INDEX($K:$P,ROW(),MATCH(S$3,$K$2:$P$2,0))</f>
        <v>10</v>
      </c>
      <c r="T119" s="19" cm="1">
        <f t="array" ref="T119">INDEX($K:$P,ROW(),MATCH(T$3,$K$2:$P$2,0))</f>
        <v>10</v>
      </c>
      <c r="U119" s="19" cm="1">
        <f t="array" ref="U119">INDEX($K:$P,ROW(),MATCH(U$3,$K$2:$P$2,0))</f>
        <v>10</v>
      </c>
      <c r="V119" s="19" cm="1">
        <f t="array" ref="V119">INDEX($K:$P,ROW(),MATCH(V$3,$K$2:$P$2,0))</f>
        <v>10</v>
      </c>
      <c r="W119" s="19" cm="1">
        <f t="array" ref="W119">INDEX($K:$P,ROW(),MATCH(W$3,$K$2:$P$2,0))</f>
        <v>10</v>
      </c>
      <c r="X119" s="19" cm="1">
        <f t="array" ref="X119">INDEX($K:$P,ROW(),MATCH(X$3,$K$2:$P$2,0))</f>
        <v>10</v>
      </c>
      <c r="Y119" s="19" cm="1">
        <f t="array" ref="Y119">INDEX($K:$P,ROW(),MATCH(Y$3,$K$2:$P$2,0))</f>
        <v>10</v>
      </c>
      <c r="Z119" s="19" cm="1">
        <f t="array" ref="Z119">INDEX($K:$P,ROW(),MATCH(Z$3,$K$2:$P$2,0))</f>
        <v>10</v>
      </c>
      <c r="AA119" s="19" cm="1">
        <f t="array" ref="AA119">INDEX($K:$P,ROW(),MATCH(AA$3,$K$2:$P$2,0))</f>
        <v>10</v>
      </c>
      <c r="AB119" s="19" cm="1">
        <f t="array" ref="AB119">INDEX($K:$P,ROW(),MATCH(AB$3,$K$2:$P$2,0))</f>
        <v>10</v>
      </c>
      <c r="AC119" s="19" cm="1">
        <f t="array" ref="AC119">INDEX($K:$P,ROW(),MATCH(AC$3,$K$2:$P$2,0))</f>
        <v>10</v>
      </c>
      <c r="AD119" s="19" cm="1">
        <f t="array" ref="AD119">INDEX($K:$P,ROW(),MATCH(AD$3,$K$2:$P$2,0))</f>
        <v>10</v>
      </c>
      <c r="AE119" s="19" cm="1">
        <f t="array" ref="AE119">INDEX($K:$P,ROW(),MATCH(AE$3,$K$2:$P$2,0))</f>
        <v>10</v>
      </c>
      <c r="AF119" s="19" cm="1">
        <f t="array" ref="AF119">INDEX($K:$P,ROW(),MATCH(AF$3,$K$2:$P$2,0))</f>
        <v>10</v>
      </c>
      <c r="AG119" s="19" cm="1">
        <f t="array" ref="AG119">INDEX($K:$P,ROW(),MATCH(AG$3,$K$2:$P$2,0))</f>
        <v>10</v>
      </c>
      <c r="AH119" s="19" cm="1">
        <f t="array" ref="AH119">INDEX($K:$P,ROW(),MATCH(AH$3,$K$2:$P$2,0))</f>
        <v>10</v>
      </c>
      <c r="AI119" s="19" cm="1">
        <f t="array" ref="AI119">INDEX($K:$P,ROW(),MATCH(AI$3,$K$2:$P$2,0))</f>
        <v>10</v>
      </c>
      <c r="AJ119" s="19" cm="1">
        <f t="array" ref="AJ119">INDEX($K:$P,ROW(),MATCH(AJ$3,$K$2:$P$2,0))</f>
        <v>10</v>
      </c>
      <c r="AK119" s="19" cm="1">
        <f t="array" ref="AK119">INDEX($K:$P,ROW(),MATCH(AK$3,$K$2:$P$2,0))</f>
        <v>10</v>
      </c>
      <c r="AL119" s="19" cm="1">
        <f t="array" ref="AL119">INDEX($K:$P,ROW(),MATCH(AL$3,$K$2:$P$2,0))</f>
        <v>10</v>
      </c>
      <c r="AM119" s="19" cm="1">
        <f t="array" ref="AM119">INDEX($K:$P,ROW(),MATCH(AM$3,$K$2:$P$2,0))</f>
        <v>10</v>
      </c>
      <c r="AN119" s="19" cm="1">
        <f t="array" ref="AN119">INDEX($K:$P,ROW(),MATCH(AN$3,$K$2:$P$2,0))</f>
        <v>10</v>
      </c>
      <c r="AO119" s="19" cm="1">
        <f t="array" ref="AO119">INDEX($K:$P,ROW(),MATCH(AO$3,$K$2:$P$2,0))</f>
        <v>10</v>
      </c>
      <c r="AP119" s="19" cm="1">
        <f t="array" ref="AP119">INDEX($K:$P,ROW(),MATCH(AP$3,$K$2:$P$2,0))</f>
        <v>10</v>
      </c>
      <c r="AQ119" s="19" cm="1">
        <f t="array" ref="AQ119">INDEX($K:$P,ROW(),MATCH(AQ$3,$K$2:$P$2,0))</f>
        <v>10</v>
      </c>
      <c r="AR119" s="19" cm="1">
        <f t="array" ref="AR119">INDEX($K:$P,ROW(),MATCH(AR$3,$K$2:$P$2,0))</f>
        <v>10</v>
      </c>
      <c r="AS119" s="19" cm="1">
        <f t="array" ref="AS119">INDEX($K:$P,ROW(),MATCH(AS$3,$K$2:$P$2,0))</f>
        <v>10</v>
      </c>
      <c r="AT119" s="19" cm="1">
        <f t="array" ref="AT119">INDEX($K:$P,ROW(),MATCH(AT$3,$K$2:$P$2,0))</f>
        <v>10</v>
      </c>
      <c r="AU119" s="19" cm="1">
        <f t="array" ref="AU119">INDEX($K:$P,ROW(),MATCH(AU$3,$K$2:$P$2,0))</f>
        <v>10</v>
      </c>
      <c r="AV119" s="19" cm="1">
        <f t="array" ref="AV119">INDEX($K:$P,ROW(),MATCH(AV$3,$K$2:$P$2,0))</f>
        <v>10</v>
      </c>
      <c r="AW119" s="19" cm="1">
        <f t="array" ref="AW119">INDEX($K:$P,ROW(),MATCH(AW$3,$K$2:$P$2,0))</f>
        <v>10</v>
      </c>
      <c r="AX119" s="19" cm="1">
        <f t="array" ref="AX119">INDEX($K:$P,ROW(),MATCH(AX$3,$K$2:$P$2,0))</f>
        <v>10</v>
      </c>
      <c r="AY119" s="19" cm="1">
        <f t="array" ref="AY119">INDEX($K:$P,ROW(),MATCH(AY$3,$K$2:$P$2,0))</f>
        <v>10</v>
      </c>
      <c r="AZ119" s="19" cm="1">
        <f t="array" ref="AZ119">INDEX($K:$P,ROW(),MATCH(AZ$3,$K$2:$P$2,0))</f>
        <v>10</v>
      </c>
      <c r="BA119" s="19" cm="1">
        <f t="array" ref="BA119">INDEX($K:$P,ROW(),MATCH(BA$3,$K$2:$P$2,0))</f>
        <v>10</v>
      </c>
      <c r="BB119" s="19" cm="1">
        <f t="array" ref="BB119">INDEX($K:$P,ROW(),MATCH(BB$3,$K$2:$P$2,0))</f>
        <v>10</v>
      </c>
      <c r="BC119" s="19" cm="1">
        <f t="array" ref="BC119">INDEX($K:$P,ROW(),MATCH(BC$3,$K$2:$P$2,0))</f>
        <v>10</v>
      </c>
      <c r="BD119" s="19" cm="1">
        <f t="array" ref="BD119">INDEX($K:$P,ROW(),MATCH(BD$3,$K$2:$P$2,0))</f>
        <v>10</v>
      </c>
      <c r="BE119" s="19" cm="1">
        <f t="array" ref="BE119">INDEX($K:$P,ROW(),MATCH(BE$3,$K$2:$P$2,0))</f>
        <v>10</v>
      </c>
      <c r="BF119" s="19" cm="1">
        <f t="array" ref="BF119">INDEX($K:$P,ROW(),MATCH(BF$3,$K$2:$P$2,0))</f>
        <v>10</v>
      </c>
      <c r="BG119" s="19" cm="1">
        <f t="array" ref="BG119">INDEX($K:$P,ROW(),MATCH(BG$3,$K$2:$P$2,0))</f>
        <v>10</v>
      </c>
      <c r="BH119" s="19" cm="1">
        <f t="array" ref="BH119">INDEX($K:$P,ROW(),MATCH(BH$3,$K$2:$P$2,0))</f>
        <v>10</v>
      </c>
      <c r="BI119" s="19" cm="1">
        <f t="array" ref="BI119">INDEX($K:$P,ROW(),MATCH(BI$3,$K$2:$P$2,0))</f>
        <v>10</v>
      </c>
      <c r="BJ119" s="19" cm="1">
        <f t="array" ref="BJ119">INDEX($K:$P,ROW(),MATCH(BJ$3,$K$2:$P$2,0))</f>
        <v>10</v>
      </c>
      <c r="BK119" s="19" cm="1">
        <f t="array" ref="BK119">INDEX($K:$P,ROW(),MATCH(BK$3,$K$2:$P$2,0))</f>
        <v>10</v>
      </c>
      <c r="BL119" s="19" cm="1">
        <f t="array" ref="BL119">INDEX($K:$P,ROW(),MATCH(BL$3,$K$2:$P$2,0))</f>
        <v>10</v>
      </c>
      <c r="BM119" s="19" cm="1">
        <f t="array" ref="BM119">INDEX($K:$P,ROW(),MATCH(BM$3,$K$2:$P$2,0))</f>
        <v>10</v>
      </c>
      <c r="BN119" s="19" cm="1">
        <f t="array" ref="BN119">INDEX($K:$P,ROW(),MATCH(BN$3,$K$2:$P$2,0))</f>
        <v>10</v>
      </c>
      <c r="BO119" s="19" cm="1">
        <f t="array" ref="BO119">INDEX($K:$P,ROW(),MATCH(BO$3,$K$2:$P$2,0))</f>
        <v>10</v>
      </c>
      <c r="BP119" s="19" cm="1">
        <f t="array" ref="BP119">INDEX($K:$P,ROW(),MATCH(BP$3,$K$2:$P$2,0))</f>
        <v>10</v>
      </c>
      <c r="BQ119" s="19" cm="1">
        <f t="array" ref="BQ119">INDEX($K:$P,ROW(),MATCH(BQ$3,$K$2:$P$2,0))</f>
        <v>10</v>
      </c>
      <c r="BR119" s="19" cm="1">
        <f t="array" ref="BR119">INDEX($K:$P,ROW(),MATCH(BR$3,$K$2:$P$2,0))</f>
        <v>10</v>
      </c>
      <c r="BS119" s="19" cm="1">
        <f t="array" ref="BS119">INDEX($K:$P,ROW(),MATCH(BS$3,$K$2:$P$2,0))</f>
        <v>10</v>
      </c>
      <c r="BT119" s="19" cm="1">
        <f t="array" ref="BT119">INDEX($K:$P,ROW(),MATCH(BT$3,$K$2:$P$2,0))</f>
        <v>10</v>
      </c>
      <c r="BU119" s="19" cm="1">
        <f t="array" ref="BU119">INDEX($K:$P,ROW(),MATCH(BU$3,$K$2:$P$2,0))</f>
        <v>10</v>
      </c>
      <c r="BV119" s="19" cm="1">
        <f t="array" ref="BV119">INDEX($K:$P,ROW(),MATCH(BV$3,$K$2:$P$2,0))</f>
        <v>10</v>
      </c>
      <c r="BW119" s="19" cm="1">
        <f t="array" ref="BW119">INDEX($K:$P,ROW(),MATCH(BW$3,$K$2:$P$2,0))</f>
        <v>10</v>
      </c>
      <c r="BX119" s="19" cm="1">
        <f t="array" ref="BX119">INDEX($K:$P,ROW(),MATCH(BX$3,$K$2:$P$2,0))</f>
        <v>10</v>
      </c>
      <c r="BY119" s="19" cm="1">
        <f t="array" ref="BY119">INDEX($K:$P,ROW(),MATCH(BY$3,$K$2:$P$2,0))</f>
        <v>10</v>
      </c>
      <c r="BZ119" s="19" cm="1">
        <f t="array" ref="BZ119">INDEX($K:$P,ROW(),MATCH(BZ$3,$K$2:$P$2,0))</f>
        <v>10</v>
      </c>
      <c r="CA119" s="19" cm="1">
        <f t="array" ref="CA119">INDEX($K:$P,ROW(),MATCH(CA$3,$K$2:$P$2,0))</f>
        <v>10</v>
      </c>
      <c r="CB119" s="19" cm="1">
        <f t="array" ref="CB119">INDEX($K:$P,ROW(),MATCH(CB$3,$K$2:$P$2,0))</f>
        <v>10</v>
      </c>
      <c r="CC119" s="19" cm="1">
        <f t="array" ref="CC119">INDEX($K:$P,ROW(),MATCH(CC$3,$K$2:$P$2,0))</f>
        <v>10</v>
      </c>
      <c r="CD119" s="19" cm="1">
        <f t="array" ref="CD119">INDEX($K:$P,ROW(),MATCH(CD$3,$K$2:$P$2,0))</f>
        <v>10</v>
      </c>
      <c r="CE119" s="19" cm="1">
        <f t="array" ref="CE119">INDEX($K:$P,ROW(),MATCH(CE$3,$K$2:$P$2,0))</f>
        <v>10</v>
      </c>
      <c r="CF119" s="19" cm="1">
        <f t="array" ref="CF119">INDEX($K:$P,ROW(),MATCH(CF$3,$K$2:$P$2,0))</f>
        <v>10</v>
      </c>
      <c r="CG119" s="19" cm="1">
        <f t="array" ref="CG119">INDEX($K:$P,ROW(),MATCH(CG$3,$K$2:$P$2,0))</f>
        <v>10</v>
      </c>
      <c r="CH119" s="19" cm="1">
        <f t="array" ref="CH119">INDEX($K:$P,ROW(),MATCH(CH$3,$K$2:$P$2,0))</f>
        <v>10</v>
      </c>
      <c r="CI119" s="19" cm="1">
        <f t="array" ref="CI119">INDEX($K:$P,ROW(),MATCH(CI$3,$K$2:$P$2,0))</f>
        <v>10</v>
      </c>
      <c r="CJ119" s="19" cm="1">
        <f t="array" ref="CJ119">INDEX($K:$P,ROW(),MATCH(CJ$3,$K$2:$P$2,0))</f>
        <v>10</v>
      </c>
      <c r="CK119" s="19" cm="1">
        <f t="array" ref="CK119">INDEX($K:$P,ROW(),MATCH(CK$3,$K$2:$P$2,0))</f>
        <v>10</v>
      </c>
      <c r="CL119" s="19" cm="1">
        <f t="array" ref="CL119">INDEX($K:$P,ROW(),MATCH(CL$3,$K$2:$P$2,0))</f>
        <v>10</v>
      </c>
      <c r="CM119" s="19" t="e" cm="1">
        <f t="array" ref="CM119">INDEX($K:$P,ROW(),MATCH(CM$3,$K$2:$P$2,0))</f>
        <v>#N/A</v>
      </c>
      <c r="CN119" s="19" t="e" cm="1">
        <f t="array" ref="CN119">INDEX($K:$P,ROW(),MATCH(CN$3,$K$2:$P$2,0))</f>
        <v>#N/A</v>
      </c>
      <c r="CO119" s="19" t="e" cm="1">
        <f t="array" ref="CO119">INDEX($K:$P,ROW(),MATCH(CO$3,$K$2:$P$2,0))</f>
        <v>#N/A</v>
      </c>
      <c r="CP119" s="19" t="e" cm="1">
        <f t="array" ref="CP119">INDEX($K:$P,ROW(),MATCH(CP$3,$K$2:$P$2,0))</f>
        <v>#N/A</v>
      </c>
      <c r="CQ119" s="19" t="e" cm="1">
        <f t="array" ref="CQ119">INDEX($K:$P,ROW(),MATCH(CQ$3,$K$2:$P$2,0))</f>
        <v>#N/A</v>
      </c>
      <c r="CR119" s="19" t="e" cm="1">
        <f t="array" ref="CR119">INDEX($K:$P,ROW(),MATCH(CR$3,$K$2:$P$2,0))</f>
        <v>#N/A</v>
      </c>
      <c r="CS119" s="19" t="e" cm="1">
        <f t="array" ref="CS119">INDEX($K:$P,ROW(),MATCH(CS$3,$K$2:$P$2,0))</f>
        <v>#N/A</v>
      </c>
      <c r="CT119" s="19" t="e" cm="1">
        <f t="array" ref="CT119">INDEX($K:$P,ROW(),MATCH(CT$3,$K$2:$P$2,0))</f>
        <v>#N/A</v>
      </c>
      <c r="CU119" s="19" t="e" cm="1">
        <f t="array" ref="CU119">INDEX($K:$P,ROW(),MATCH(CU$3,$K$2:$P$2,0))</f>
        <v>#N/A</v>
      </c>
      <c r="CV119" s="19" t="e" cm="1">
        <f t="array" ref="CV119">INDEX($K:$P,ROW(),MATCH(CV$3,$K$2:$P$2,0))</f>
        <v>#N/A</v>
      </c>
      <c r="CW119" s="19" t="e" cm="1">
        <f t="array" ref="CW119">INDEX($K:$P,ROW(),MATCH(CW$3,$K$2:$P$2,0))</f>
        <v>#N/A</v>
      </c>
      <c r="CX119" s="19" t="e" cm="1">
        <f t="array" ref="CX119">INDEX($K:$P,ROW(),MATCH(CX$3,$K$2:$P$2,0))</f>
        <v>#N/A</v>
      </c>
      <c r="CY119" s="19" t="e" cm="1">
        <f t="array" ref="CY119">INDEX($K:$P,ROW(),MATCH(CY$3,$K$2:$P$2,0))</f>
        <v>#N/A</v>
      </c>
      <c r="CZ119" s="19" t="e" cm="1">
        <f t="array" ref="CZ119">INDEX($K:$P,ROW(),MATCH(CZ$3,$K$2:$P$2,0))</f>
        <v>#N/A</v>
      </c>
      <c r="DA119" s="19" t="e" cm="1">
        <f t="array" ref="DA119">INDEX($K:$P,ROW(),MATCH(DA$3,$K$2:$P$2,0))</f>
        <v>#N/A</v>
      </c>
      <c r="DB119" s="19" t="e" cm="1">
        <f t="array" ref="DB119">INDEX($K:$P,ROW(),MATCH(DB$3,$K$2:$P$2,0))</f>
        <v>#N/A</v>
      </c>
      <c r="DC119" s="19" t="e" cm="1">
        <f t="array" ref="DC119">INDEX($K:$P,ROW(),MATCH(DC$3,$K$2:$P$2,0))</f>
        <v>#N/A</v>
      </c>
      <c r="DD119" s="19" t="e" cm="1">
        <f t="array" ref="DD119">INDEX($K:$P,ROW(),MATCH(DD$3,$K$2:$P$2,0))</f>
        <v>#N/A</v>
      </c>
      <c r="DE119" s="19" t="e" cm="1">
        <f t="array" ref="DE119">INDEX($K:$P,ROW(),MATCH(DE$3,$K$2:$P$2,0))</f>
        <v>#N/A</v>
      </c>
      <c r="DF119" s="19" t="e" cm="1">
        <f t="array" ref="DF119">INDEX($K:$P,ROW(),MATCH(DF$3,$K$2:$P$2,0))</f>
        <v>#N/A</v>
      </c>
      <c r="DG119" s="19" t="e" cm="1">
        <f t="array" ref="DG119">INDEX($K:$P,ROW(),MATCH(DG$3,$K$2:$P$2,0))</f>
        <v>#N/A</v>
      </c>
      <c r="DH119" s="19" t="e" cm="1">
        <f t="array" ref="DH119">INDEX($K:$P,ROW(),MATCH(DH$3,$K$2:$P$2,0))</f>
        <v>#N/A</v>
      </c>
      <c r="DI119" s="19" t="e" cm="1">
        <f t="array" ref="DI119">INDEX($K:$P,ROW(),MATCH(DI$3,$K$2:$P$2,0))</f>
        <v>#N/A</v>
      </c>
      <c r="DJ119" s="19" t="e" cm="1">
        <f t="array" ref="DJ119">INDEX($K:$P,ROW(),MATCH(DJ$3,$K$2:$P$2,0))</f>
        <v>#N/A</v>
      </c>
      <c r="DK119" s="19" t="e" cm="1">
        <f t="array" ref="DK119">INDEX($K:$P,ROW(),MATCH(DK$3,$K$2:$P$2,0))</f>
        <v>#N/A</v>
      </c>
      <c r="DL119" s="19" t="e" cm="1">
        <f t="array" ref="DL119">INDEX($K:$P,ROW(),MATCH(DL$3,$K$2:$P$2,0))</f>
        <v>#N/A</v>
      </c>
    </row>
    <row r="120" spans="1:116" x14ac:dyDescent="0.4">
      <c r="D120" t="s">
        <v>822</v>
      </c>
      <c r="E120" s="8" t="str">
        <f t="shared" si="94"/>
        <v>120 VOLLIST-EVP</v>
      </c>
      <c r="G120" s="127"/>
      <c r="H120" s="31"/>
      <c r="I120" s="73"/>
      <c r="J120" s="73"/>
      <c r="K120" s="18"/>
      <c r="L120" s="18"/>
      <c r="M120" s="18"/>
      <c r="N120" s="18"/>
      <c r="O120" s="18"/>
      <c r="P120" s="18"/>
      <c r="R120" s="33"/>
      <c r="S120" s="19"/>
      <c r="T120" s="19"/>
      <c r="U120" s="19"/>
      <c r="V120" s="19"/>
      <c r="W120" s="19"/>
      <c r="X120" s="19"/>
      <c r="Y120" s="19"/>
      <c r="Z120" s="19"/>
      <c r="AA120" s="19"/>
      <c r="AB120" s="19"/>
      <c r="AC120" s="19"/>
      <c r="AD120" s="19"/>
      <c r="AE120" s="19"/>
      <c r="AF120" s="19"/>
      <c r="AG120" s="19"/>
      <c r="AH120" s="19"/>
      <c r="AI120" s="19"/>
      <c r="AJ120" s="19"/>
      <c r="AK120" s="19"/>
      <c r="AL120" s="19"/>
      <c r="AM120" s="19"/>
      <c r="AN120" s="19"/>
      <c r="AO120" s="19"/>
      <c r="AP120" s="19"/>
      <c r="AQ120" s="19"/>
      <c r="AR120" s="19"/>
      <c r="AS120" s="19"/>
      <c r="AT120" s="19"/>
      <c r="AU120" s="19"/>
      <c r="AV120" s="19"/>
      <c r="AW120" s="19"/>
      <c r="AX120" s="19"/>
      <c r="AY120" s="19"/>
      <c r="AZ120" s="19"/>
      <c r="BA120" s="19"/>
      <c r="BB120" s="19"/>
      <c r="BC120" s="19"/>
      <c r="BD120" s="19"/>
      <c r="BE120" s="19"/>
      <c r="BF120" s="19"/>
      <c r="BG120" s="19"/>
      <c r="BH120" s="19"/>
      <c r="BI120" s="19"/>
      <c r="BJ120" s="19"/>
      <c r="BK120" s="19"/>
      <c r="BL120" s="19"/>
      <c r="BM120" s="19"/>
      <c r="BN120" s="19"/>
      <c r="BO120" s="19"/>
      <c r="BP120" s="19"/>
      <c r="BQ120" s="19"/>
      <c r="BR120" s="19"/>
      <c r="BS120" s="19"/>
      <c r="BT120" s="19"/>
      <c r="BU120" s="19"/>
      <c r="BV120" s="19"/>
      <c r="BW120" s="19"/>
      <c r="BX120" s="19"/>
      <c r="BY120" s="19"/>
      <c r="BZ120" s="19"/>
      <c r="CA120" s="19"/>
      <c r="CB120" s="19"/>
      <c r="CC120" s="19"/>
      <c r="CD120" s="19"/>
      <c r="CE120" s="19"/>
      <c r="CF120" s="19"/>
      <c r="CG120" s="19"/>
      <c r="CH120" s="19"/>
      <c r="CI120" s="19"/>
      <c r="CJ120" s="19"/>
      <c r="CK120" s="19"/>
      <c r="CL120" s="19"/>
      <c r="CM120" s="19"/>
      <c r="CN120" s="19"/>
      <c r="CO120" s="19"/>
      <c r="CP120" s="19"/>
      <c r="CQ120" s="19"/>
      <c r="CR120" s="19"/>
      <c r="CS120" s="19"/>
      <c r="CT120" s="19"/>
      <c r="CU120" s="19"/>
      <c r="CV120" s="19"/>
      <c r="CW120" s="19"/>
      <c r="CX120" s="19"/>
      <c r="CY120" s="19"/>
      <c r="CZ120" s="19"/>
      <c r="DA120" s="19"/>
      <c r="DB120" s="19"/>
      <c r="DC120" s="19"/>
      <c r="DD120" s="19"/>
      <c r="DE120" s="19"/>
      <c r="DF120" s="19"/>
      <c r="DG120" s="19"/>
      <c r="DH120" s="19"/>
      <c r="DI120" s="19"/>
      <c r="DJ120" s="19"/>
      <c r="DK120" s="19"/>
      <c r="DL120" s="19"/>
    </row>
    <row r="121" spans="1:116" x14ac:dyDescent="0.4">
      <c r="D121" t="s">
        <v>822</v>
      </c>
      <c r="E121" s="8" t="str">
        <f t="shared" si="94"/>
        <v>121 VOLLIST-EVP</v>
      </c>
      <c r="G121" s="127" t="s">
        <v>809</v>
      </c>
      <c r="H121" s="31"/>
      <c r="I121" s="73"/>
      <c r="J121" s="73"/>
      <c r="K121" s="18"/>
      <c r="L121" s="18"/>
      <c r="M121" s="18"/>
      <c r="N121" s="18"/>
      <c r="O121" s="18"/>
      <c r="P121" s="18"/>
      <c r="R121" s="33"/>
      <c r="S121" s="19"/>
      <c r="T121" s="19"/>
      <c r="U121" s="19"/>
      <c r="V121" s="19"/>
      <c r="W121" s="19"/>
      <c r="X121" s="19"/>
      <c r="Y121" s="19"/>
      <c r="Z121" s="19"/>
      <c r="AA121" s="19"/>
      <c r="AB121" s="19"/>
      <c r="AC121" s="19"/>
      <c r="AD121" s="19"/>
      <c r="AE121" s="19"/>
      <c r="AF121" s="19"/>
      <c r="AG121" s="19"/>
      <c r="AH121" s="19"/>
      <c r="AI121" s="19"/>
      <c r="AJ121" s="19"/>
      <c r="AK121" s="19"/>
      <c r="AL121" s="19"/>
      <c r="AM121" s="19"/>
      <c r="AN121" s="19"/>
      <c r="AO121" s="19"/>
      <c r="AP121" s="19"/>
      <c r="AQ121" s="19"/>
      <c r="AR121" s="19"/>
      <c r="AS121" s="19"/>
      <c r="AT121" s="19"/>
      <c r="AU121" s="19"/>
      <c r="AV121" s="19"/>
      <c r="AW121" s="19"/>
      <c r="AX121" s="19"/>
      <c r="AY121" s="19"/>
      <c r="AZ121" s="19"/>
      <c r="BA121" s="19"/>
      <c r="BB121" s="19"/>
      <c r="BC121" s="19"/>
      <c r="BD121" s="19"/>
      <c r="BE121" s="19"/>
      <c r="BF121" s="19"/>
      <c r="BG121" s="19"/>
      <c r="BH121" s="19"/>
      <c r="BI121" s="19"/>
      <c r="BJ121" s="19"/>
      <c r="BK121" s="19"/>
      <c r="BL121" s="19"/>
      <c r="BM121" s="19"/>
      <c r="BN121" s="19"/>
      <c r="BO121" s="19"/>
      <c r="BP121" s="19"/>
      <c r="BQ121" s="19"/>
      <c r="BR121" s="19"/>
      <c r="BS121" s="19"/>
      <c r="BT121" s="19"/>
      <c r="BU121" s="19"/>
      <c r="BV121" s="19"/>
      <c r="BW121" s="19"/>
      <c r="BX121" s="19"/>
      <c r="BY121" s="19"/>
      <c r="BZ121" s="19"/>
      <c r="CA121" s="19"/>
      <c r="CB121" s="19"/>
      <c r="CC121" s="19"/>
      <c r="CD121" s="19"/>
      <c r="CE121" s="19"/>
      <c r="CF121" s="19"/>
      <c r="CG121" s="19"/>
      <c r="CH121" s="19"/>
      <c r="CI121" s="19"/>
      <c r="CJ121" s="19"/>
      <c r="CK121" s="19"/>
      <c r="CL121" s="19"/>
      <c r="CM121" s="19"/>
      <c r="CN121" s="19"/>
      <c r="CO121" s="19"/>
      <c r="CP121" s="19"/>
      <c r="CQ121" s="19"/>
      <c r="CR121" s="19"/>
      <c r="CS121" s="19"/>
      <c r="CT121" s="19"/>
      <c r="CU121" s="19"/>
      <c r="CV121" s="19"/>
      <c r="CW121" s="19"/>
      <c r="CX121" s="19"/>
      <c r="CY121" s="19"/>
      <c r="CZ121" s="19"/>
      <c r="DA121" s="19"/>
      <c r="DB121" s="19"/>
      <c r="DC121" s="19"/>
      <c r="DD121" s="19"/>
      <c r="DE121" s="19"/>
      <c r="DF121" s="19"/>
      <c r="DG121" s="19"/>
      <c r="DH121" s="19"/>
      <c r="DI121" s="19"/>
      <c r="DJ121" s="19"/>
      <c r="DK121" s="19"/>
      <c r="DL121" s="19"/>
    </row>
    <row r="122" spans="1:116" x14ac:dyDescent="0.4">
      <c r="D122" t="s">
        <v>822</v>
      </c>
      <c r="E122" s="8" t="str">
        <f t="shared" si="94"/>
        <v>122 VOLLIST-EVP</v>
      </c>
      <c r="G122" s="158" t="str">
        <f>+G107</f>
        <v>Item 1</v>
      </c>
      <c r="H122" s="31"/>
      <c r="I122" s="73"/>
      <c r="J122" s="73"/>
      <c r="K122" s="24">
        <f>+K107*K115</f>
        <v>1000000</v>
      </c>
      <c r="L122" s="23">
        <f t="shared" ref="L122:P127" si="96">SUMIF($3:$3,L$2,122:122)</f>
        <v>2000000.0000000007</v>
      </c>
      <c r="M122" s="23">
        <f t="shared" si="96"/>
        <v>4000000.0000000014</v>
      </c>
      <c r="N122" s="23">
        <f t="shared" si="96"/>
        <v>8000000.0000000028</v>
      </c>
      <c r="O122" s="23">
        <f t="shared" si="96"/>
        <v>16000000.000000006</v>
      </c>
      <c r="P122" s="23">
        <f t="shared" si="96"/>
        <v>32000000.000000011</v>
      </c>
      <c r="R122" s="33"/>
      <c r="S122" s="24">
        <f>+S107*S115</f>
        <v>83333.333333333343</v>
      </c>
      <c r="T122" s="24">
        <f t="shared" ref="T122:CE123" si="97">+T107*T115</f>
        <v>83333.333333333343</v>
      </c>
      <c r="U122" s="24">
        <f t="shared" si="97"/>
        <v>83333.333333333343</v>
      </c>
      <c r="V122" s="24">
        <f t="shared" si="97"/>
        <v>83333.333333333343</v>
      </c>
      <c r="W122" s="24">
        <f t="shared" si="97"/>
        <v>83333.333333333343</v>
      </c>
      <c r="X122" s="24">
        <f t="shared" si="97"/>
        <v>83333.333333333343</v>
      </c>
      <c r="Y122" s="24">
        <f t="shared" si="97"/>
        <v>83333.333333333343</v>
      </c>
      <c r="Z122" s="24">
        <f t="shared" si="97"/>
        <v>83333.333333333343</v>
      </c>
      <c r="AA122" s="24">
        <f t="shared" si="97"/>
        <v>83333.333333333343</v>
      </c>
      <c r="AB122" s="24">
        <f t="shared" si="97"/>
        <v>83333.333333333343</v>
      </c>
      <c r="AC122" s="24">
        <f t="shared" si="97"/>
        <v>83333.333333333343</v>
      </c>
      <c r="AD122" s="24">
        <f t="shared" si="97"/>
        <v>83333.333333333343</v>
      </c>
      <c r="AE122" s="24">
        <f t="shared" si="97"/>
        <v>166666.66666666669</v>
      </c>
      <c r="AF122" s="24">
        <f t="shared" si="97"/>
        <v>166666.66666666669</v>
      </c>
      <c r="AG122" s="24">
        <f t="shared" si="97"/>
        <v>166666.66666666669</v>
      </c>
      <c r="AH122" s="24">
        <f t="shared" si="97"/>
        <v>166666.66666666669</v>
      </c>
      <c r="AI122" s="24">
        <f t="shared" si="97"/>
        <v>166666.66666666669</v>
      </c>
      <c r="AJ122" s="24">
        <f t="shared" si="97"/>
        <v>166666.66666666669</v>
      </c>
      <c r="AK122" s="24">
        <f t="shared" si="97"/>
        <v>166666.66666666669</v>
      </c>
      <c r="AL122" s="24">
        <f t="shared" si="97"/>
        <v>166666.66666666669</v>
      </c>
      <c r="AM122" s="24">
        <f t="shared" si="97"/>
        <v>166666.66666666669</v>
      </c>
      <c r="AN122" s="24">
        <f t="shared" si="97"/>
        <v>166666.66666666669</v>
      </c>
      <c r="AO122" s="24">
        <f t="shared" si="97"/>
        <v>166666.66666666669</v>
      </c>
      <c r="AP122" s="24">
        <f t="shared" si="97"/>
        <v>166666.66666666669</v>
      </c>
      <c r="AQ122" s="24">
        <f t="shared" si="97"/>
        <v>333333.33333333337</v>
      </c>
      <c r="AR122" s="24">
        <f t="shared" si="97"/>
        <v>333333.33333333337</v>
      </c>
      <c r="AS122" s="24">
        <f t="shared" si="97"/>
        <v>333333.33333333337</v>
      </c>
      <c r="AT122" s="24">
        <f t="shared" si="97"/>
        <v>333333.33333333337</v>
      </c>
      <c r="AU122" s="24">
        <f t="shared" si="97"/>
        <v>333333.33333333337</v>
      </c>
      <c r="AV122" s="24">
        <f t="shared" si="97"/>
        <v>333333.33333333337</v>
      </c>
      <c r="AW122" s="24">
        <f t="shared" si="97"/>
        <v>333333.33333333337</v>
      </c>
      <c r="AX122" s="24">
        <f t="shared" si="97"/>
        <v>333333.33333333337</v>
      </c>
      <c r="AY122" s="24">
        <f t="shared" si="97"/>
        <v>333333.33333333337</v>
      </c>
      <c r="AZ122" s="24">
        <f t="shared" si="97"/>
        <v>333333.33333333337</v>
      </c>
      <c r="BA122" s="24">
        <f t="shared" si="97"/>
        <v>333333.33333333337</v>
      </c>
      <c r="BB122" s="24">
        <f t="shared" si="97"/>
        <v>333333.33333333337</v>
      </c>
      <c r="BC122" s="24">
        <f t="shared" si="97"/>
        <v>666666.66666666674</v>
      </c>
      <c r="BD122" s="24">
        <f t="shared" si="97"/>
        <v>666666.66666666674</v>
      </c>
      <c r="BE122" s="24">
        <f t="shared" si="97"/>
        <v>666666.66666666674</v>
      </c>
      <c r="BF122" s="24">
        <f t="shared" si="97"/>
        <v>666666.66666666674</v>
      </c>
      <c r="BG122" s="24">
        <f t="shared" si="97"/>
        <v>666666.66666666674</v>
      </c>
      <c r="BH122" s="24">
        <f t="shared" si="97"/>
        <v>666666.66666666674</v>
      </c>
      <c r="BI122" s="24">
        <f t="shared" si="97"/>
        <v>666666.66666666674</v>
      </c>
      <c r="BJ122" s="24">
        <f t="shared" si="97"/>
        <v>666666.66666666674</v>
      </c>
      <c r="BK122" s="24">
        <f t="shared" si="97"/>
        <v>666666.66666666674</v>
      </c>
      <c r="BL122" s="24">
        <f t="shared" si="97"/>
        <v>666666.66666666674</v>
      </c>
      <c r="BM122" s="24">
        <f t="shared" si="97"/>
        <v>666666.66666666674</v>
      </c>
      <c r="BN122" s="24">
        <f t="shared" si="97"/>
        <v>666666.66666666674</v>
      </c>
      <c r="BO122" s="24">
        <f t="shared" si="97"/>
        <v>1333333.3333333335</v>
      </c>
      <c r="BP122" s="24">
        <f t="shared" si="97"/>
        <v>1333333.3333333335</v>
      </c>
      <c r="BQ122" s="24">
        <f t="shared" si="97"/>
        <v>1333333.3333333335</v>
      </c>
      <c r="BR122" s="24">
        <f t="shared" si="97"/>
        <v>1333333.3333333335</v>
      </c>
      <c r="BS122" s="24">
        <f t="shared" si="97"/>
        <v>1333333.3333333335</v>
      </c>
      <c r="BT122" s="24">
        <f t="shared" si="97"/>
        <v>1333333.3333333335</v>
      </c>
      <c r="BU122" s="24">
        <f t="shared" si="97"/>
        <v>1333333.3333333335</v>
      </c>
      <c r="BV122" s="24">
        <f t="shared" si="97"/>
        <v>1333333.3333333335</v>
      </c>
      <c r="BW122" s="24">
        <f t="shared" si="97"/>
        <v>1333333.3333333335</v>
      </c>
      <c r="BX122" s="24">
        <f t="shared" si="97"/>
        <v>1333333.3333333335</v>
      </c>
      <c r="BY122" s="24">
        <f t="shared" si="97"/>
        <v>1333333.3333333335</v>
      </c>
      <c r="BZ122" s="24">
        <f t="shared" si="97"/>
        <v>1333333.3333333335</v>
      </c>
      <c r="CA122" s="24">
        <f t="shared" si="97"/>
        <v>2666666.666666667</v>
      </c>
      <c r="CB122" s="24">
        <f t="shared" si="97"/>
        <v>2666666.666666667</v>
      </c>
      <c r="CC122" s="24">
        <f t="shared" si="97"/>
        <v>2666666.666666667</v>
      </c>
      <c r="CD122" s="24">
        <f t="shared" si="97"/>
        <v>2666666.666666667</v>
      </c>
      <c r="CE122" s="24">
        <f t="shared" si="97"/>
        <v>2666666.666666667</v>
      </c>
      <c r="CF122" s="24">
        <f t="shared" ref="CF122:DL126" si="98">+CF107*CF115</f>
        <v>2666666.666666667</v>
      </c>
      <c r="CG122" s="24">
        <f t="shared" si="98"/>
        <v>2666666.666666667</v>
      </c>
      <c r="CH122" s="24">
        <f t="shared" si="98"/>
        <v>2666666.666666667</v>
      </c>
      <c r="CI122" s="24">
        <f t="shared" si="98"/>
        <v>2666666.666666667</v>
      </c>
      <c r="CJ122" s="24">
        <f t="shared" si="98"/>
        <v>2666666.666666667</v>
      </c>
      <c r="CK122" s="24">
        <f t="shared" si="98"/>
        <v>2666666.666666667</v>
      </c>
      <c r="CL122" s="24">
        <f t="shared" si="98"/>
        <v>2666666.666666667</v>
      </c>
      <c r="CM122" s="24" t="e">
        <f t="shared" si="98"/>
        <v>#N/A</v>
      </c>
      <c r="CN122" s="24" t="e">
        <f t="shared" si="98"/>
        <v>#N/A</v>
      </c>
      <c r="CO122" s="24" t="e">
        <f t="shared" si="98"/>
        <v>#N/A</v>
      </c>
      <c r="CP122" s="24" t="e">
        <f t="shared" si="98"/>
        <v>#N/A</v>
      </c>
      <c r="CQ122" s="24" t="e">
        <f t="shared" si="98"/>
        <v>#N/A</v>
      </c>
      <c r="CR122" s="24" t="e">
        <f t="shared" si="98"/>
        <v>#N/A</v>
      </c>
      <c r="CS122" s="24" t="e">
        <f t="shared" si="98"/>
        <v>#N/A</v>
      </c>
      <c r="CT122" s="24" t="e">
        <f t="shared" si="98"/>
        <v>#N/A</v>
      </c>
      <c r="CU122" s="24" t="e">
        <f t="shared" si="98"/>
        <v>#N/A</v>
      </c>
      <c r="CV122" s="24" t="e">
        <f t="shared" si="98"/>
        <v>#N/A</v>
      </c>
      <c r="CW122" s="24" t="e">
        <f t="shared" si="98"/>
        <v>#N/A</v>
      </c>
      <c r="CX122" s="24" t="e">
        <f t="shared" si="98"/>
        <v>#N/A</v>
      </c>
      <c r="CY122" s="24" t="e">
        <f t="shared" si="98"/>
        <v>#N/A</v>
      </c>
      <c r="CZ122" s="24" t="e">
        <f t="shared" si="98"/>
        <v>#N/A</v>
      </c>
      <c r="DA122" s="24" t="e">
        <f t="shared" si="98"/>
        <v>#N/A</v>
      </c>
      <c r="DB122" s="24" t="e">
        <f t="shared" si="98"/>
        <v>#N/A</v>
      </c>
      <c r="DC122" s="24" t="e">
        <f t="shared" si="98"/>
        <v>#N/A</v>
      </c>
      <c r="DD122" s="24" t="e">
        <f t="shared" si="98"/>
        <v>#N/A</v>
      </c>
      <c r="DE122" s="24" t="e">
        <f t="shared" si="98"/>
        <v>#N/A</v>
      </c>
      <c r="DF122" s="24" t="e">
        <f t="shared" si="98"/>
        <v>#N/A</v>
      </c>
      <c r="DG122" s="24" t="e">
        <f t="shared" si="98"/>
        <v>#N/A</v>
      </c>
      <c r="DH122" s="24" t="e">
        <f t="shared" si="98"/>
        <v>#N/A</v>
      </c>
      <c r="DI122" s="24" t="e">
        <f t="shared" si="98"/>
        <v>#N/A</v>
      </c>
      <c r="DJ122" s="24" t="e">
        <f t="shared" si="98"/>
        <v>#N/A</v>
      </c>
      <c r="DK122" s="24" t="e">
        <f t="shared" si="98"/>
        <v>#N/A</v>
      </c>
      <c r="DL122" s="24" t="e">
        <f t="shared" si="98"/>
        <v>#N/A</v>
      </c>
    </row>
    <row r="123" spans="1:116" x14ac:dyDescent="0.4">
      <c r="D123" t="s">
        <v>822</v>
      </c>
      <c r="E123" s="8" t="str">
        <f t="shared" si="94"/>
        <v>123 VOLLIST-EVP</v>
      </c>
      <c r="G123" s="158" t="str">
        <f t="shared" ref="G123:G126" si="99">+G108</f>
        <v>Item 2</v>
      </c>
      <c r="H123" s="31"/>
      <c r="I123" s="73"/>
      <c r="J123" s="73"/>
      <c r="K123" s="23">
        <f>SUMIF($3:$3,K$2,123:123)</f>
        <v>1000000.0000000003</v>
      </c>
      <c r="L123" s="23">
        <f t="shared" si="96"/>
        <v>2000000.0000000007</v>
      </c>
      <c r="M123" s="23">
        <f t="shared" si="96"/>
        <v>4000000.0000000014</v>
      </c>
      <c r="N123" s="23">
        <f t="shared" si="96"/>
        <v>8000000.0000000028</v>
      </c>
      <c r="O123" s="23">
        <f t="shared" si="96"/>
        <v>16000000.000000006</v>
      </c>
      <c r="P123" s="23">
        <f t="shared" si="96"/>
        <v>32000000.000000011</v>
      </c>
      <c r="R123" s="33"/>
      <c r="S123" s="24">
        <f t="shared" ref="S123:AH126" si="100">+S108*S116</f>
        <v>83333.333333333343</v>
      </c>
      <c r="T123" s="24">
        <f t="shared" si="100"/>
        <v>83333.333333333343</v>
      </c>
      <c r="U123" s="24">
        <f t="shared" si="100"/>
        <v>83333.333333333343</v>
      </c>
      <c r="V123" s="24">
        <f t="shared" si="100"/>
        <v>83333.333333333343</v>
      </c>
      <c r="W123" s="24">
        <f t="shared" si="100"/>
        <v>83333.333333333343</v>
      </c>
      <c r="X123" s="24">
        <f t="shared" si="100"/>
        <v>83333.333333333343</v>
      </c>
      <c r="Y123" s="24">
        <f t="shared" si="100"/>
        <v>83333.333333333343</v>
      </c>
      <c r="Z123" s="24">
        <f t="shared" si="100"/>
        <v>83333.333333333343</v>
      </c>
      <c r="AA123" s="24">
        <f t="shared" si="100"/>
        <v>83333.333333333343</v>
      </c>
      <c r="AB123" s="24">
        <f t="shared" si="100"/>
        <v>83333.333333333343</v>
      </c>
      <c r="AC123" s="24">
        <f t="shared" si="100"/>
        <v>83333.333333333343</v>
      </c>
      <c r="AD123" s="24">
        <f t="shared" si="100"/>
        <v>83333.333333333343</v>
      </c>
      <c r="AE123" s="24">
        <f t="shared" si="100"/>
        <v>166666.66666666669</v>
      </c>
      <c r="AF123" s="24">
        <f t="shared" si="100"/>
        <v>166666.66666666669</v>
      </c>
      <c r="AG123" s="24">
        <f t="shared" si="100"/>
        <v>166666.66666666669</v>
      </c>
      <c r="AH123" s="24">
        <f t="shared" si="100"/>
        <v>166666.66666666669</v>
      </c>
      <c r="AI123" s="24">
        <f t="shared" si="97"/>
        <v>166666.66666666669</v>
      </c>
      <c r="AJ123" s="24">
        <f t="shared" si="97"/>
        <v>166666.66666666669</v>
      </c>
      <c r="AK123" s="24">
        <f t="shared" si="97"/>
        <v>166666.66666666669</v>
      </c>
      <c r="AL123" s="24">
        <f t="shared" si="97"/>
        <v>166666.66666666669</v>
      </c>
      <c r="AM123" s="24">
        <f t="shared" si="97"/>
        <v>166666.66666666669</v>
      </c>
      <c r="AN123" s="24">
        <f t="shared" si="97"/>
        <v>166666.66666666669</v>
      </c>
      <c r="AO123" s="24">
        <f t="shared" si="97"/>
        <v>166666.66666666669</v>
      </c>
      <c r="AP123" s="24">
        <f t="shared" si="97"/>
        <v>166666.66666666669</v>
      </c>
      <c r="AQ123" s="24">
        <f t="shared" si="97"/>
        <v>333333.33333333337</v>
      </c>
      <c r="AR123" s="24">
        <f t="shared" si="97"/>
        <v>333333.33333333337</v>
      </c>
      <c r="AS123" s="24">
        <f t="shared" si="97"/>
        <v>333333.33333333337</v>
      </c>
      <c r="AT123" s="24">
        <f t="shared" si="97"/>
        <v>333333.33333333337</v>
      </c>
      <c r="AU123" s="24">
        <f t="shared" si="97"/>
        <v>333333.33333333337</v>
      </c>
      <c r="AV123" s="24">
        <f t="shared" si="97"/>
        <v>333333.33333333337</v>
      </c>
      <c r="AW123" s="24">
        <f t="shared" si="97"/>
        <v>333333.33333333337</v>
      </c>
      <c r="AX123" s="24">
        <f t="shared" si="97"/>
        <v>333333.33333333337</v>
      </c>
      <c r="AY123" s="24">
        <f t="shared" si="97"/>
        <v>333333.33333333337</v>
      </c>
      <c r="AZ123" s="24">
        <f t="shared" si="97"/>
        <v>333333.33333333337</v>
      </c>
      <c r="BA123" s="24">
        <f t="shared" si="97"/>
        <v>333333.33333333337</v>
      </c>
      <c r="BB123" s="24">
        <f t="shared" si="97"/>
        <v>333333.33333333337</v>
      </c>
      <c r="BC123" s="24">
        <f t="shared" si="97"/>
        <v>666666.66666666674</v>
      </c>
      <c r="BD123" s="24">
        <f t="shared" si="97"/>
        <v>666666.66666666674</v>
      </c>
      <c r="BE123" s="24">
        <f t="shared" si="97"/>
        <v>666666.66666666674</v>
      </c>
      <c r="BF123" s="24">
        <f t="shared" si="97"/>
        <v>666666.66666666674</v>
      </c>
      <c r="BG123" s="24">
        <f t="shared" si="97"/>
        <v>666666.66666666674</v>
      </c>
      <c r="BH123" s="24">
        <f t="shared" si="97"/>
        <v>666666.66666666674</v>
      </c>
      <c r="BI123" s="24">
        <f t="shared" si="97"/>
        <v>666666.66666666674</v>
      </c>
      <c r="BJ123" s="24">
        <f t="shared" si="97"/>
        <v>666666.66666666674</v>
      </c>
      <c r="BK123" s="24">
        <f t="shared" si="97"/>
        <v>666666.66666666674</v>
      </c>
      <c r="BL123" s="24">
        <f t="shared" si="97"/>
        <v>666666.66666666674</v>
      </c>
      <c r="BM123" s="24">
        <f t="shared" si="97"/>
        <v>666666.66666666674</v>
      </c>
      <c r="BN123" s="24">
        <f t="shared" si="97"/>
        <v>666666.66666666674</v>
      </c>
      <c r="BO123" s="24">
        <f t="shared" si="97"/>
        <v>1333333.3333333335</v>
      </c>
      <c r="BP123" s="24">
        <f t="shared" si="97"/>
        <v>1333333.3333333335</v>
      </c>
      <c r="BQ123" s="24">
        <f t="shared" si="97"/>
        <v>1333333.3333333335</v>
      </c>
      <c r="BR123" s="24">
        <f t="shared" si="97"/>
        <v>1333333.3333333335</v>
      </c>
      <c r="BS123" s="24">
        <f t="shared" si="97"/>
        <v>1333333.3333333335</v>
      </c>
      <c r="BT123" s="24">
        <f t="shared" si="97"/>
        <v>1333333.3333333335</v>
      </c>
      <c r="BU123" s="24">
        <f t="shared" si="97"/>
        <v>1333333.3333333335</v>
      </c>
      <c r="BV123" s="24">
        <f t="shared" si="97"/>
        <v>1333333.3333333335</v>
      </c>
      <c r="BW123" s="24">
        <f t="shared" si="97"/>
        <v>1333333.3333333335</v>
      </c>
      <c r="BX123" s="24">
        <f t="shared" si="97"/>
        <v>1333333.3333333335</v>
      </c>
      <c r="BY123" s="24">
        <f t="shared" si="97"/>
        <v>1333333.3333333335</v>
      </c>
      <c r="BZ123" s="24">
        <f t="shared" si="97"/>
        <v>1333333.3333333335</v>
      </c>
      <c r="CA123" s="24">
        <f t="shared" si="97"/>
        <v>2666666.666666667</v>
      </c>
      <c r="CB123" s="24">
        <f t="shared" si="97"/>
        <v>2666666.666666667</v>
      </c>
      <c r="CC123" s="24">
        <f t="shared" si="97"/>
        <v>2666666.666666667</v>
      </c>
      <c r="CD123" s="24">
        <f t="shared" si="97"/>
        <v>2666666.666666667</v>
      </c>
      <c r="CE123" s="24">
        <f t="shared" si="97"/>
        <v>2666666.666666667</v>
      </c>
      <c r="CF123" s="24">
        <f t="shared" si="98"/>
        <v>2666666.666666667</v>
      </c>
      <c r="CG123" s="24">
        <f t="shared" si="98"/>
        <v>2666666.666666667</v>
      </c>
      <c r="CH123" s="24">
        <f t="shared" si="98"/>
        <v>2666666.666666667</v>
      </c>
      <c r="CI123" s="24">
        <f t="shared" si="98"/>
        <v>2666666.666666667</v>
      </c>
      <c r="CJ123" s="24">
        <f t="shared" si="98"/>
        <v>2666666.666666667</v>
      </c>
      <c r="CK123" s="24">
        <f t="shared" si="98"/>
        <v>2666666.666666667</v>
      </c>
      <c r="CL123" s="24">
        <f t="shared" si="98"/>
        <v>2666666.666666667</v>
      </c>
      <c r="CM123" s="24" t="e">
        <f t="shared" si="98"/>
        <v>#N/A</v>
      </c>
      <c r="CN123" s="24" t="e">
        <f t="shared" si="98"/>
        <v>#N/A</v>
      </c>
      <c r="CO123" s="24" t="e">
        <f t="shared" si="98"/>
        <v>#N/A</v>
      </c>
      <c r="CP123" s="24" t="e">
        <f t="shared" si="98"/>
        <v>#N/A</v>
      </c>
      <c r="CQ123" s="24" t="e">
        <f t="shared" si="98"/>
        <v>#N/A</v>
      </c>
      <c r="CR123" s="24" t="e">
        <f t="shared" si="98"/>
        <v>#N/A</v>
      </c>
      <c r="CS123" s="24" t="e">
        <f t="shared" si="98"/>
        <v>#N/A</v>
      </c>
      <c r="CT123" s="24" t="e">
        <f t="shared" si="98"/>
        <v>#N/A</v>
      </c>
      <c r="CU123" s="24" t="e">
        <f t="shared" si="98"/>
        <v>#N/A</v>
      </c>
      <c r="CV123" s="24" t="e">
        <f t="shared" si="98"/>
        <v>#N/A</v>
      </c>
      <c r="CW123" s="24" t="e">
        <f t="shared" si="98"/>
        <v>#N/A</v>
      </c>
      <c r="CX123" s="24" t="e">
        <f t="shared" si="98"/>
        <v>#N/A</v>
      </c>
      <c r="CY123" s="24" t="e">
        <f t="shared" si="98"/>
        <v>#N/A</v>
      </c>
      <c r="CZ123" s="24" t="e">
        <f t="shared" si="98"/>
        <v>#N/A</v>
      </c>
      <c r="DA123" s="24" t="e">
        <f t="shared" si="98"/>
        <v>#N/A</v>
      </c>
      <c r="DB123" s="24" t="e">
        <f t="shared" si="98"/>
        <v>#N/A</v>
      </c>
      <c r="DC123" s="24" t="e">
        <f t="shared" si="98"/>
        <v>#N/A</v>
      </c>
      <c r="DD123" s="24" t="e">
        <f t="shared" si="98"/>
        <v>#N/A</v>
      </c>
      <c r="DE123" s="24" t="e">
        <f t="shared" si="98"/>
        <v>#N/A</v>
      </c>
      <c r="DF123" s="24" t="e">
        <f t="shared" si="98"/>
        <v>#N/A</v>
      </c>
      <c r="DG123" s="24" t="e">
        <f t="shared" si="98"/>
        <v>#N/A</v>
      </c>
      <c r="DH123" s="24" t="e">
        <f t="shared" si="98"/>
        <v>#N/A</v>
      </c>
      <c r="DI123" s="24" t="e">
        <f t="shared" si="98"/>
        <v>#N/A</v>
      </c>
      <c r="DJ123" s="24" t="e">
        <f t="shared" si="98"/>
        <v>#N/A</v>
      </c>
      <c r="DK123" s="24" t="e">
        <f t="shared" si="98"/>
        <v>#N/A</v>
      </c>
      <c r="DL123" s="24" t="e">
        <f t="shared" si="98"/>
        <v>#N/A</v>
      </c>
    </row>
    <row r="124" spans="1:116" x14ac:dyDescent="0.4">
      <c r="D124" t="s">
        <v>822</v>
      </c>
      <c r="E124" s="8" t="str">
        <f t="shared" si="94"/>
        <v>124 VOLLIST-EVP</v>
      </c>
      <c r="G124" s="158" t="str">
        <f t="shared" si="99"/>
        <v>Item 3</v>
      </c>
      <c r="H124" s="31"/>
      <c r="I124" s="73"/>
      <c r="J124" s="73"/>
      <c r="K124" s="23">
        <f>SUMIF($3:$3,K$2,124:124)</f>
        <v>1000000.0000000003</v>
      </c>
      <c r="L124" s="23">
        <f t="shared" si="96"/>
        <v>2000000.0000000007</v>
      </c>
      <c r="M124" s="23">
        <f t="shared" si="96"/>
        <v>4000000.0000000014</v>
      </c>
      <c r="N124" s="23">
        <f t="shared" si="96"/>
        <v>8000000.0000000028</v>
      </c>
      <c r="O124" s="23">
        <f t="shared" si="96"/>
        <v>16000000.000000006</v>
      </c>
      <c r="P124" s="23">
        <f t="shared" si="96"/>
        <v>32000000.000000011</v>
      </c>
      <c r="R124" s="33"/>
      <c r="S124" s="24">
        <f t="shared" si="100"/>
        <v>83333.333333333343</v>
      </c>
      <c r="T124" s="24">
        <f t="shared" ref="T124:CE126" si="101">+T109*T117</f>
        <v>83333.333333333343</v>
      </c>
      <c r="U124" s="24">
        <f t="shared" si="101"/>
        <v>83333.333333333343</v>
      </c>
      <c r="V124" s="24">
        <f t="shared" si="101"/>
        <v>83333.333333333343</v>
      </c>
      <c r="W124" s="24">
        <f t="shared" si="101"/>
        <v>83333.333333333343</v>
      </c>
      <c r="X124" s="24">
        <f t="shared" si="101"/>
        <v>83333.333333333343</v>
      </c>
      <c r="Y124" s="24">
        <f t="shared" si="101"/>
        <v>83333.333333333343</v>
      </c>
      <c r="Z124" s="24">
        <f t="shared" si="101"/>
        <v>83333.333333333343</v>
      </c>
      <c r="AA124" s="24">
        <f t="shared" si="101"/>
        <v>83333.333333333343</v>
      </c>
      <c r="AB124" s="24">
        <f t="shared" si="101"/>
        <v>83333.333333333343</v>
      </c>
      <c r="AC124" s="24">
        <f t="shared" si="101"/>
        <v>83333.333333333343</v>
      </c>
      <c r="AD124" s="24">
        <f t="shared" si="101"/>
        <v>83333.333333333343</v>
      </c>
      <c r="AE124" s="24">
        <f t="shared" si="101"/>
        <v>166666.66666666669</v>
      </c>
      <c r="AF124" s="24">
        <f t="shared" si="101"/>
        <v>166666.66666666669</v>
      </c>
      <c r="AG124" s="24">
        <f t="shared" si="101"/>
        <v>166666.66666666669</v>
      </c>
      <c r="AH124" s="24">
        <f t="shared" si="101"/>
        <v>166666.66666666669</v>
      </c>
      <c r="AI124" s="24">
        <f t="shared" si="101"/>
        <v>166666.66666666669</v>
      </c>
      <c r="AJ124" s="24">
        <f t="shared" si="101"/>
        <v>166666.66666666669</v>
      </c>
      <c r="AK124" s="24">
        <f t="shared" si="101"/>
        <v>166666.66666666669</v>
      </c>
      <c r="AL124" s="24">
        <f t="shared" si="101"/>
        <v>166666.66666666669</v>
      </c>
      <c r="AM124" s="24">
        <f t="shared" si="101"/>
        <v>166666.66666666669</v>
      </c>
      <c r="AN124" s="24">
        <f t="shared" si="101"/>
        <v>166666.66666666669</v>
      </c>
      <c r="AO124" s="24">
        <f t="shared" si="101"/>
        <v>166666.66666666669</v>
      </c>
      <c r="AP124" s="24">
        <f t="shared" si="101"/>
        <v>166666.66666666669</v>
      </c>
      <c r="AQ124" s="24">
        <f t="shared" si="101"/>
        <v>333333.33333333337</v>
      </c>
      <c r="AR124" s="24">
        <f t="shared" si="101"/>
        <v>333333.33333333337</v>
      </c>
      <c r="AS124" s="24">
        <f t="shared" si="101"/>
        <v>333333.33333333337</v>
      </c>
      <c r="AT124" s="24">
        <f t="shared" si="101"/>
        <v>333333.33333333337</v>
      </c>
      <c r="AU124" s="24">
        <f t="shared" si="101"/>
        <v>333333.33333333337</v>
      </c>
      <c r="AV124" s="24">
        <f t="shared" si="101"/>
        <v>333333.33333333337</v>
      </c>
      <c r="AW124" s="24">
        <f t="shared" si="101"/>
        <v>333333.33333333337</v>
      </c>
      <c r="AX124" s="24">
        <f t="shared" si="101"/>
        <v>333333.33333333337</v>
      </c>
      <c r="AY124" s="24">
        <f t="shared" si="101"/>
        <v>333333.33333333337</v>
      </c>
      <c r="AZ124" s="24">
        <f t="shared" si="101"/>
        <v>333333.33333333337</v>
      </c>
      <c r="BA124" s="24">
        <f t="shared" si="101"/>
        <v>333333.33333333337</v>
      </c>
      <c r="BB124" s="24">
        <f t="shared" si="101"/>
        <v>333333.33333333337</v>
      </c>
      <c r="BC124" s="24">
        <f t="shared" si="101"/>
        <v>666666.66666666674</v>
      </c>
      <c r="BD124" s="24">
        <f t="shared" si="101"/>
        <v>666666.66666666674</v>
      </c>
      <c r="BE124" s="24">
        <f t="shared" si="101"/>
        <v>666666.66666666674</v>
      </c>
      <c r="BF124" s="24">
        <f t="shared" si="101"/>
        <v>666666.66666666674</v>
      </c>
      <c r="BG124" s="24">
        <f t="shared" si="101"/>
        <v>666666.66666666674</v>
      </c>
      <c r="BH124" s="24">
        <f t="shared" si="101"/>
        <v>666666.66666666674</v>
      </c>
      <c r="BI124" s="24">
        <f t="shared" si="101"/>
        <v>666666.66666666674</v>
      </c>
      <c r="BJ124" s="24">
        <f t="shared" si="101"/>
        <v>666666.66666666674</v>
      </c>
      <c r="BK124" s="24">
        <f t="shared" si="101"/>
        <v>666666.66666666674</v>
      </c>
      <c r="BL124" s="24">
        <f t="shared" si="101"/>
        <v>666666.66666666674</v>
      </c>
      <c r="BM124" s="24">
        <f t="shared" si="101"/>
        <v>666666.66666666674</v>
      </c>
      <c r="BN124" s="24">
        <f t="shared" si="101"/>
        <v>666666.66666666674</v>
      </c>
      <c r="BO124" s="24">
        <f t="shared" si="101"/>
        <v>1333333.3333333335</v>
      </c>
      <c r="BP124" s="24">
        <f t="shared" si="101"/>
        <v>1333333.3333333335</v>
      </c>
      <c r="BQ124" s="24">
        <f t="shared" si="101"/>
        <v>1333333.3333333335</v>
      </c>
      <c r="BR124" s="24">
        <f t="shared" si="101"/>
        <v>1333333.3333333335</v>
      </c>
      <c r="BS124" s="24">
        <f t="shared" si="101"/>
        <v>1333333.3333333335</v>
      </c>
      <c r="BT124" s="24">
        <f t="shared" si="101"/>
        <v>1333333.3333333335</v>
      </c>
      <c r="BU124" s="24">
        <f t="shared" si="101"/>
        <v>1333333.3333333335</v>
      </c>
      <c r="BV124" s="24">
        <f t="shared" si="101"/>
        <v>1333333.3333333335</v>
      </c>
      <c r="BW124" s="24">
        <f t="shared" si="101"/>
        <v>1333333.3333333335</v>
      </c>
      <c r="BX124" s="24">
        <f t="shared" si="101"/>
        <v>1333333.3333333335</v>
      </c>
      <c r="BY124" s="24">
        <f t="shared" si="101"/>
        <v>1333333.3333333335</v>
      </c>
      <c r="BZ124" s="24">
        <f t="shared" si="101"/>
        <v>1333333.3333333335</v>
      </c>
      <c r="CA124" s="24">
        <f t="shared" si="101"/>
        <v>2666666.666666667</v>
      </c>
      <c r="CB124" s="24">
        <f t="shared" si="101"/>
        <v>2666666.666666667</v>
      </c>
      <c r="CC124" s="24">
        <f t="shared" si="101"/>
        <v>2666666.666666667</v>
      </c>
      <c r="CD124" s="24">
        <f t="shared" si="101"/>
        <v>2666666.666666667</v>
      </c>
      <c r="CE124" s="24">
        <f t="shared" si="101"/>
        <v>2666666.666666667</v>
      </c>
      <c r="CF124" s="24">
        <f t="shared" si="98"/>
        <v>2666666.666666667</v>
      </c>
      <c r="CG124" s="24">
        <f t="shared" si="98"/>
        <v>2666666.666666667</v>
      </c>
      <c r="CH124" s="24">
        <f t="shared" si="98"/>
        <v>2666666.666666667</v>
      </c>
      <c r="CI124" s="24">
        <f t="shared" si="98"/>
        <v>2666666.666666667</v>
      </c>
      <c r="CJ124" s="24">
        <f t="shared" si="98"/>
        <v>2666666.666666667</v>
      </c>
      <c r="CK124" s="24">
        <f t="shared" si="98"/>
        <v>2666666.666666667</v>
      </c>
      <c r="CL124" s="24">
        <f t="shared" si="98"/>
        <v>2666666.666666667</v>
      </c>
      <c r="CM124" s="24" t="e">
        <f t="shared" si="98"/>
        <v>#N/A</v>
      </c>
      <c r="CN124" s="24" t="e">
        <f t="shared" si="98"/>
        <v>#N/A</v>
      </c>
      <c r="CO124" s="24" t="e">
        <f t="shared" si="98"/>
        <v>#N/A</v>
      </c>
      <c r="CP124" s="24" t="e">
        <f t="shared" si="98"/>
        <v>#N/A</v>
      </c>
      <c r="CQ124" s="24" t="e">
        <f t="shared" si="98"/>
        <v>#N/A</v>
      </c>
      <c r="CR124" s="24" t="e">
        <f t="shared" si="98"/>
        <v>#N/A</v>
      </c>
      <c r="CS124" s="24" t="e">
        <f t="shared" si="98"/>
        <v>#N/A</v>
      </c>
      <c r="CT124" s="24" t="e">
        <f t="shared" si="98"/>
        <v>#N/A</v>
      </c>
      <c r="CU124" s="24" t="e">
        <f t="shared" si="98"/>
        <v>#N/A</v>
      </c>
      <c r="CV124" s="24" t="e">
        <f t="shared" si="98"/>
        <v>#N/A</v>
      </c>
      <c r="CW124" s="24" t="e">
        <f t="shared" si="98"/>
        <v>#N/A</v>
      </c>
      <c r="CX124" s="24" t="e">
        <f t="shared" si="98"/>
        <v>#N/A</v>
      </c>
      <c r="CY124" s="24" t="e">
        <f t="shared" si="98"/>
        <v>#N/A</v>
      </c>
      <c r="CZ124" s="24" t="e">
        <f t="shared" si="98"/>
        <v>#N/A</v>
      </c>
      <c r="DA124" s="24" t="e">
        <f t="shared" si="98"/>
        <v>#N/A</v>
      </c>
      <c r="DB124" s="24" t="e">
        <f t="shared" si="98"/>
        <v>#N/A</v>
      </c>
      <c r="DC124" s="24" t="e">
        <f t="shared" si="98"/>
        <v>#N/A</v>
      </c>
      <c r="DD124" s="24" t="e">
        <f t="shared" si="98"/>
        <v>#N/A</v>
      </c>
      <c r="DE124" s="24" t="e">
        <f t="shared" si="98"/>
        <v>#N/A</v>
      </c>
      <c r="DF124" s="24" t="e">
        <f t="shared" si="98"/>
        <v>#N/A</v>
      </c>
      <c r="DG124" s="24" t="e">
        <f t="shared" si="98"/>
        <v>#N/A</v>
      </c>
      <c r="DH124" s="24" t="e">
        <f t="shared" si="98"/>
        <v>#N/A</v>
      </c>
      <c r="DI124" s="24" t="e">
        <f t="shared" si="98"/>
        <v>#N/A</v>
      </c>
      <c r="DJ124" s="24" t="e">
        <f t="shared" si="98"/>
        <v>#N/A</v>
      </c>
      <c r="DK124" s="24" t="e">
        <f t="shared" si="98"/>
        <v>#N/A</v>
      </c>
      <c r="DL124" s="24" t="e">
        <f t="shared" si="98"/>
        <v>#N/A</v>
      </c>
    </row>
    <row r="125" spans="1:116" x14ac:dyDescent="0.4">
      <c r="D125" t="s">
        <v>822</v>
      </c>
      <c r="E125" s="8" t="str">
        <f t="shared" si="94"/>
        <v>125 VOLLIST-EVP</v>
      </c>
      <c r="G125" s="158" t="str">
        <f t="shared" si="99"/>
        <v>Item 4</v>
      </c>
      <c r="H125" s="31"/>
      <c r="I125" s="73"/>
      <c r="J125" s="73"/>
      <c r="K125" s="23">
        <f>SUMIF($3:$3,K$2,125:125)</f>
        <v>1000000.0000000003</v>
      </c>
      <c r="L125" s="23">
        <f t="shared" si="96"/>
        <v>2000000.0000000007</v>
      </c>
      <c r="M125" s="23">
        <f t="shared" si="96"/>
        <v>4000000.0000000014</v>
      </c>
      <c r="N125" s="23">
        <f t="shared" si="96"/>
        <v>8000000.0000000028</v>
      </c>
      <c r="O125" s="23">
        <f t="shared" si="96"/>
        <v>16000000.000000006</v>
      </c>
      <c r="P125" s="23">
        <f t="shared" si="96"/>
        <v>32000000.000000011</v>
      </c>
      <c r="R125" s="33"/>
      <c r="S125" s="24">
        <f t="shared" si="100"/>
        <v>83333.333333333343</v>
      </c>
      <c r="T125" s="24">
        <f t="shared" si="101"/>
        <v>83333.333333333343</v>
      </c>
      <c r="U125" s="24">
        <f t="shared" si="101"/>
        <v>83333.333333333343</v>
      </c>
      <c r="V125" s="24">
        <f t="shared" si="101"/>
        <v>83333.333333333343</v>
      </c>
      <c r="W125" s="24">
        <f t="shared" si="101"/>
        <v>83333.333333333343</v>
      </c>
      <c r="X125" s="24">
        <f t="shared" si="101"/>
        <v>83333.333333333343</v>
      </c>
      <c r="Y125" s="24">
        <f t="shared" si="101"/>
        <v>83333.333333333343</v>
      </c>
      <c r="Z125" s="24">
        <f t="shared" si="101"/>
        <v>83333.333333333343</v>
      </c>
      <c r="AA125" s="24">
        <f t="shared" si="101"/>
        <v>83333.333333333343</v>
      </c>
      <c r="AB125" s="24">
        <f t="shared" si="101"/>
        <v>83333.333333333343</v>
      </c>
      <c r="AC125" s="24">
        <f t="shared" si="101"/>
        <v>83333.333333333343</v>
      </c>
      <c r="AD125" s="24">
        <f t="shared" si="101"/>
        <v>83333.333333333343</v>
      </c>
      <c r="AE125" s="24">
        <f t="shared" si="101"/>
        <v>166666.66666666669</v>
      </c>
      <c r="AF125" s="24">
        <f t="shared" si="101"/>
        <v>166666.66666666669</v>
      </c>
      <c r="AG125" s="24">
        <f t="shared" si="101"/>
        <v>166666.66666666669</v>
      </c>
      <c r="AH125" s="24">
        <f t="shared" si="101"/>
        <v>166666.66666666669</v>
      </c>
      <c r="AI125" s="24">
        <f t="shared" si="101"/>
        <v>166666.66666666669</v>
      </c>
      <c r="AJ125" s="24">
        <f t="shared" si="101"/>
        <v>166666.66666666669</v>
      </c>
      <c r="AK125" s="24">
        <f t="shared" si="101"/>
        <v>166666.66666666669</v>
      </c>
      <c r="AL125" s="24">
        <f t="shared" si="101"/>
        <v>166666.66666666669</v>
      </c>
      <c r="AM125" s="24">
        <f t="shared" si="101"/>
        <v>166666.66666666669</v>
      </c>
      <c r="AN125" s="24">
        <f t="shared" si="101"/>
        <v>166666.66666666669</v>
      </c>
      <c r="AO125" s="24">
        <f t="shared" si="101"/>
        <v>166666.66666666669</v>
      </c>
      <c r="AP125" s="24">
        <f t="shared" si="101"/>
        <v>166666.66666666669</v>
      </c>
      <c r="AQ125" s="24">
        <f t="shared" si="101"/>
        <v>333333.33333333337</v>
      </c>
      <c r="AR125" s="24">
        <f t="shared" si="101"/>
        <v>333333.33333333337</v>
      </c>
      <c r="AS125" s="24">
        <f t="shared" si="101"/>
        <v>333333.33333333337</v>
      </c>
      <c r="AT125" s="24">
        <f t="shared" si="101"/>
        <v>333333.33333333337</v>
      </c>
      <c r="AU125" s="24">
        <f t="shared" si="101"/>
        <v>333333.33333333337</v>
      </c>
      <c r="AV125" s="24">
        <f t="shared" si="101"/>
        <v>333333.33333333337</v>
      </c>
      <c r="AW125" s="24">
        <f t="shared" si="101"/>
        <v>333333.33333333337</v>
      </c>
      <c r="AX125" s="24">
        <f t="shared" si="101"/>
        <v>333333.33333333337</v>
      </c>
      <c r="AY125" s="24">
        <f t="shared" si="101"/>
        <v>333333.33333333337</v>
      </c>
      <c r="AZ125" s="24">
        <f t="shared" si="101"/>
        <v>333333.33333333337</v>
      </c>
      <c r="BA125" s="24">
        <f t="shared" si="101"/>
        <v>333333.33333333337</v>
      </c>
      <c r="BB125" s="24">
        <f t="shared" si="101"/>
        <v>333333.33333333337</v>
      </c>
      <c r="BC125" s="24">
        <f t="shared" si="101"/>
        <v>666666.66666666674</v>
      </c>
      <c r="BD125" s="24">
        <f t="shared" si="101"/>
        <v>666666.66666666674</v>
      </c>
      <c r="BE125" s="24">
        <f t="shared" si="101"/>
        <v>666666.66666666674</v>
      </c>
      <c r="BF125" s="24">
        <f t="shared" si="101"/>
        <v>666666.66666666674</v>
      </c>
      <c r="BG125" s="24">
        <f t="shared" si="101"/>
        <v>666666.66666666674</v>
      </c>
      <c r="BH125" s="24">
        <f t="shared" si="101"/>
        <v>666666.66666666674</v>
      </c>
      <c r="BI125" s="24">
        <f t="shared" si="101"/>
        <v>666666.66666666674</v>
      </c>
      <c r="BJ125" s="24">
        <f t="shared" si="101"/>
        <v>666666.66666666674</v>
      </c>
      <c r="BK125" s="24">
        <f t="shared" si="101"/>
        <v>666666.66666666674</v>
      </c>
      <c r="BL125" s="24">
        <f t="shared" si="101"/>
        <v>666666.66666666674</v>
      </c>
      <c r="BM125" s="24">
        <f t="shared" si="101"/>
        <v>666666.66666666674</v>
      </c>
      <c r="BN125" s="24">
        <f t="shared" si="101"/>
        <v>666666.66666666674</v>
      </c>
      <c r="BO125" s="24">
        <f t="shared" si="101"/>
        <v>1333333.3333333335</v>
      </c>
      <c r="BP125" s="24">
        <f t="shared" si="101"/>
        <v>1333333.3333333335</v>
      </c>
      <c r="BQ125" s="24">
        <f t="shared" si="101"/>
        <v>1333333.3333333335</v>
      </c>
      <c r="BR125" s="24">
        <f t="shared" si="101"/>
        <v>1333333.3333333335</v>
      </c>
      <c r="BS125" s="24">
        <f t="shared" si="101"/>
        <v>1333333.3333333335</v>
      </c>
      <c r="BT125" s="24">
        <f t="shared" si="101"/>
        <v>1333333.3333333335</v>
      </c>
      <c r="BU125" s="24">
        <f t="shared" si="101"/>
        <v>1333333.3333333335</v>
      </c>
      <c r="BV125" s="24">
        <f t="shared" si="101"/>
        <v>1333333.3333333335</v>
      </c>
      <c r="BW125" s="24">
        <f t="shared" si="101"/>
        <v>1333333.3333333335</v>
      </c>
      <c r="BX125" s="24">
        <f t="shared" si="101"/>
        <v>1333333.3333333335</v>
      </c>
      <c r="BY125" s="24">
        <f t="shared" si="101"/>
        <v>1333333.3333333335</v>
      </c>
      <c r="BZ125" s="24">
        <f t="shared" si="101"/>
        <v>1333333.3333333335</v>
      </c>
      <c r="CA125" s="24">
        <f t="shared" si="101"/>
        <v>2666666.666666667</v>
      </c>
      <c r="CB125" s="24">
        <f t="shared" si="101"/>
        <v>2666666.666666667</v>
      </c>
      <c r="CC125" s="24">
        <f t="shared" si="101"/>
        <v>2666666.666666667</v>
      </c>
      <c r="CD125" s="24">
        <f t="shared" si="101"/>
        <v>2666666.666666667</v>
      </c>
      <c r="CE125" s="24">
        <f t="shared" si="101"/>
        <v>2666666.666666667</v>
      </c>
      <c r="CF125" s="24">
        <f t="shared" si="98"/>
        <v>2666666.666666667</v>
      </c>
      <c r="CG125" s="24">
        <f t="shared" si="98"/>
        <v>2666666.666666667</v>
      </c>
      <c r="CH125" s="24">
        <f t="shared" si="98"/>
        <v>2666666.666666667</v>
      </c>
      <c r="CI125" s="24">
        <f t="shared" si="98"/>
        <v>2666666.666666667</v>
      </c>
      <c r="CJ125" s="24">
        <f t="shared" si="98"/>
        <v>2666666.666666667</v>
      </c>
      <c r="CK125" s="24">
        <f t="shared" si="98"/>
        <v>2666666.666666667</v>
      </c>
      <c r="CL125" s="24">
        <f t="shared" si="98"/>
        <v>2666666.666666667</v>
      </c>
      <c r="CM125" s="24" t="e">
        <f t="shared" si="98"/>
        <v>#N/A</v>
      </c>
      <c r="CN125" s="24" t="e">
        <f t="shared" si="98"/>
        <v>#N/A</v>
      </c>
      <c r="CO125" s="24" t="e">
        <f t="shared" si="98"/>
        <v>#N/A</v>
      </c>
      <c r="CP125" s="24" t="e">
        <f t="shared" si="98"/>
        <v>#N/A</v>
      </c>
      <c r="CQ125" s="24" t="e">
        <f t="shared" si="98"/>
        <v>#N/A</v>
      </c>
      <c r="CR125" s="24" t="e">
        <f t="shared" si="98"/>
        <v>#N/A</v>
      </c>
      <c r="CS125" s="24" t="e">
        <f t="shared" si="98"/>
        <v>#N/A</v>
      </c>
      <c r="CT125" s="24" t="e">
        <f t="shared" si="98"/>
        <v>#N/A</v>
      </c>
      <c r="CU125" s="24" t="e">
        <f t="shared" si="98"/>
        <v>#N/A</v>
      </c>
      <c r="CV125" s="24" t="e">
        <f t="shared" si="98"/>
        <v>#N/A</v>
      </c>
      <c r="CW125" s="24" t="e">
        <f t="shared" si="98"/>
        <v>#N/A</v>
      </c>
      <c r="CX125" s="24" t="e">
        <f t="shared" si="98"/>
        <v>#N/A</v>
      </c>
      <c r="CY125" s="24" t="e">
        <f t="shared" si="98"/>
        <v>#N/A</v>
      </c>
      <c r="CZ125" s="24" t="e">
        <f t="shared" si="98"/>
        <v>#N/A</v>
      </c>
      <c r="DA125" s="24" t="e">
        <f t="shared" si="98"/>
        <v>#N/A</v>
      </c>
      <c r="DB125" s="24" t="e">
        <f t="shared" si="98"/>
        <v>#N/A</v>
      </c>
      <c r="DC125" s="24" t="e">
        <f t="shared" si="98"/>
        <v>#N/A</v>
      </c>
      <c r="DD125" s="24" t="e">
        <f t="shared" si="98"/>
        <v>#N/A</v>
      </c>
      <c r="DE125" s="24" t="e">
        <f t="shared" si="98"/>
        <v>#N/A</v>
      </c>
      <c r="DF125" s="24" t="e">
        <f t="shared" si="98"/>
        <v>#N/A</v>
      </c>
      <c r="DG125" s="24" t="e">
        <f t="shared" si="98"/>
        <v>#N/A</v>
      </c>
      <c r="DH125" s="24" t="e">
        <f t="shared" si="98"/>
        <v>#N/A</v>
      </c>
      <c r="DI125" s="24" t="e">
        <f t="shared" si="98"/>
        <v>#N/A</v>
      </c>
      <c r="DJ125" s="24" t="e">
        <f t="shared" si="98"/>
        <v>#N/A</v>
      </c>
      <c r="DK125" s="24" t="e">
        <f t="shared" si="98"/>
        <v>#N/A</v>
      </c>
      <c r="DL125" s="24" t="e">
        <f t="shared" si="98"/>
        <v>#N/A</v>
      </c>
    </row>
    <row r="126" spans="1:116" x14ac:dyDescent="0.4">
      <c r="D126" t="s">
        <v>822</v>
      </c>
      <c r="E126" s="8" t="str">
        <f t="shared" si="94"/>
        <v>126 VOLLIST-EVP</v>
      </c>
      <c r="G126" s="158" t="str">
        <f t="shared" si="99"/>
        <v>Item 5</v>
      </c>
      <c r="H126" s="31"/>
      <c r="I126" s="73"/>
      <c r="J126" s="73"/>
      <c r="K126" s="258">
        <f>SUMIF($3:$3,K$2,126:126)</f>
        <v>1000000.0000000003</v>
      </c>
      <c r="L126" s="258">
        <f t="shared" si="96"/>
        <v>2000000.0000000007</v>
      </c>
      <c r="M126" s="258">
        <f t="shared" si="96"/>
        <v>4000000.0000000014</v>
      </c>
      <c r="N126" s="258">
        <f t="shared" si="96"/>
        <v>8000000.0000000028</v>
      </c>
      <c r="O126" s="258">
        <f t="shared" si="96"/>
        <v>16000000.000000006</v>
      </c>
      <c r="P126" s="258">
        <f t="shared" si="96"/>
        <v>32000000.000000011</v>
      </c>
      <c r="R126" s="33"/>
      <c r="S126" s="138">
        <f t="shared" si="100"/>
        <v>83333.333333333343</v>
      </c>
      <c r="T126" s="138">
        <f t="shared" si="101"/>
        <v>83333.333333333343</v>
      </c>
      <c r="U126" s="138">
        <f t="shared" si="101"/>
        <v>83333.333333333343</v>
      </c>
      <c r="V126" s="138">
        <f t="shared" si="101"/>
        <v>83333.333333333343</v>
      </c>
      <c r="W126" s="138">
        <f t="shared" si="101"/>
        <v>83333.333333333343</v>
      </c>
      <c r="X126" s="138">
        <f t="shared" si="101"/>
        <v>83333.333333333343</v>
      </c>
      <c r="Y126" s="138">
        <f t="shared" si="101"/>
        <v>83333.333333333343</v>
      </c>
      <c r="Z126" s="138">
        <f t="shared" si="101"/>
        <v>83333.333333333343</v>
      </c>
      <c r="AA126" s="138">
        <f t="shared" si="101"/>
        <v>83333.333333333343</v>
      </c>
      <c r="AB126" s="138">
        <f t="shared" si="101"/>
        <v>83333.333333333343</v>
      </c>
      <c r="AC126" s="138">
        <f t="shared" si="101"/>
        <v>83333.333333333343</v>
      </c>
      <c r="AD126" s="138">
        <f t="shared" si="101"/>
        <v>83333.333333333343</v>
      </c>
      <c r="AE126" s="138">
        <f t="shared" si="101"/>
        <v>166666.66666666669</v>
      </c>
      <c r="AF126" s="138">
        <f t="shared" si="101"/>
        <v>166666.66666666669</v>
      </c>
      <c r="AG126" s="138">
        <f t="shared" si="101"/>
        <v>166666.66666666669</v>
      </c>
      <c r="AH126" s="138">
        <f t="shared" si="101"/>
        <v>166666.66666666669</v>
      </c>
      <c r="AI126" s="138">
        <f t="shared" si="101"/>
        <v>166666.66666666669</v>
      </c>
      <c r="AJ126" s="138">
        <f t="shared" si="101"/>
        <v>166666.66666666669</v>
      </c>
      <c r="AK126" s="138">
        <f t="shared" si="101"/>
        <v>166666.66666666669</v>
      </c>
      <c r="AL126" s="138">
        <f t="shared" si="101"/>
        <v>166666.66666666669</v>
      </c>
      <c r="AM126" s="138">
        <f t="shared" si="101"/>
        <v>166666.66666666669</v>
      </c>
      <c r="AN126" s="138">
        <f t="shared" si="101"/>
        <v>166666.66666666669</v>
      </c>
      <c r="AO126" s="138">
        <f t="shared" si="101"/>
        <v>166666.66666666669</v>
      </c>
      <c r="AP126" s="138">
        <f t="shared" si="101"/>
        <v>166666.66666666669</v>
      </c>
      <c r="AQ126" s="138">
        <f t="shared" si="101"/>
        <v>333333.33333333337</v>
      </c>
      <c r="AR126" s="138">
        <f t="shared" si="101"/>
        <v>333333.33333333337</v>
      </c>
      <c r="AS126" s="138">
        <f t="shared" si="101"/>
        <v>333333.33333333337</v>
      </c>
      <c r="AT126" s="138">
        <f t="shared" si="101"/>
        <v>333333.33333333337</v>
      </c>
      <c r="AU126" s="138">
        <f t="shared" si="101"/>
        <v>333333.33333333337</v>
      </c>
      <c r="AV126" s="138">
        <f t="shared" si="101"/>
        <v>333333.33333333337</v>
      </c>
      <c r="AW126" s="138">
        <f t="shared" si="101"/>
        <v>333333.33333333337</v>
      </c>
      <c r="AX126" s="138">
        <f t="shared" si="101"/>
        <v>333333.33333333337</v>
      </c>
      <c r="AY126" s="138">
        <f t="shared" si="101"/>
        <v>333333.33333333337</v>
      </c>
      <c r="AZ126" s="138">
        <f t="shared" si="101"/>
        <v>333333.33333333337</v>
      </c>
      <c r="BA126" s="138">
        <f t="shared" si="101"/>
        <v>333333.33333333337</v>
      </c>
      <c r="BB126" s="138">
        <f t="shared" si="101"/>
        <v>333333.33333333337</v>
      </c>
      <c r="BC126" s="138">
        <f t="shared" si="101"/>
        <v>666666.66666666674</v>
      </c>
      <c r="BD126" s="138">
        <f t="shared" si="101"/>
        <v>666666.66666666674</v>
      </c>
      <c r="BE126" s="138">
        <f t="shared" si="101"/>
        <v>666666.66666666674</v>
      </c>
      <c r="BF126" s="138">
        <f t="shared" si="101"/>
        <v>666666.66666666674</v>
      </c>
      <c r="BG126" s="138">
        <f t="shared" si="101"/>
        <v>666666.66666666674</v>
      </c>
      <c r="BH126" s="138">
        <f t="shared" si="101"/>
        <v>666666.66666666674</v>
      </c>
      <c r="BI126" s="138">
        <f t="shared" si="101"/>
        <v>666666.66666666674</v>
      </c>
      <c r="BJ126" s="138">
        <f t="shared" si="101"/>
        <v>666666.66666666674</v>
      </c>
      <c r="BK126" s="138">
        <f t="shared" si="101"/>
        <v>666666.66666666674</v>
      </c>
      <c r="BL126" s="138">
        <f t="shared" si="101"/>
        <v>666666.66666666674</v>
      </c>
      <c r="BM126" s="138">
        <f t="shared" si="101"/>
        <v>666666.66666666674</v>
      </c>
      <c r="BN126" s="138">
        <f t="shared" si="101"/>
        <v>666666.66666666674</v>
      </c>
      <c r="BO126" s="138">
        <f t="shared" si="101"/>
        <v>1333333.3333333335</v>
      </c>
      <c r="BP126" s="138">
        <f t="shared" si="101"/>
        <v>1333333.3333333335</v>
      </c>
      <c r="BQ126" s="138">
        <f t="shared" si="101"/>
        <v>1333333.3333333335</v>
      </c>
      <c r="BR126" s="138">
        <f t="shared" si="101"/>
        <v>1333333.3333333335</v>
      </c>
      <c r="BS126" s="138">
        <f t="shared" si="101"/>
        <v>1333333.3333333335</v>
      </c>
      <c r="BT126" s="138">
        <f t="shared" si="101"/>
        <v>1333333.3333333335</v>
      </c>
      <c r="BU126" s="138">
        <f t="shared" si="101"/>
        <v>1333333.3333333335</v>
      </c>
      <c r="BV126" s="138">
        <f t="shared" si="101"/>
        <v>1333333.3333333335</v>
      </c>
      <c r="BW126" s="138">
        <f t="shared" si="101"/>
        <v>1333333.3333333335</v>
      </c>
      <c r="BX126" s="138">
        <f t="shared" si="101"/>
        <v>1333333.3333333335</v>
      </c>
      <c r="BY126" s="138">
        <f t="shared" si="101"/>
        <v>1333333.3333333335</v>
      </c>
      <c r="BZ126" s="138">
        <f t="shared" si="101"/>
        <v>1333333.3333333335</v>
      </c>
      <c r="CA126" s="138">
        <f t="shared" si="101"/>
        <v>2666666.666666667</v>
      </c>
      <c r="CB126" s="138">
        <f t="shared" si="101"/>
        <v>2666666.666666667</v>
      </c>
      <c r="CC126" s="138">
        <f t="shared" si="101"/>
        <v>2666666.666666667</v>
      </c>
      <c r="CD126" s="138">
        <f t="shared" si="101"/>
        <v>2666666.666666667</v>
      </c>
      <c r="CE126" s="138">
        <f t="shared" si="101"/>
        <v>2666666.666666667</v>
      </c>
      <c r="CF126" s="138">
        <f t="shared" si="98"/>
        <v>2666666.666666667</v>
      </c>
      <c r="CG126" s="138">
        <f t="shared" si="98"/>
        <v>2666666.666666667</v>
      </c>
      <c r="CH126" s="138">
        <f t="shared" si="98"/>
        <v>2666666.666666667</v>
      </c>
      <c r="CI126" s="138">
        <f t="shared" si="98"/>
        <v>2666666.666666667</v>
      </c>
      <c r="CJ126" s="138">
        <f t="shared" si="98"/>
        <v>2666666.666666667</v>
      </c>
      <c r="CK126" s="138">
        <f t="shared" si="98"/>
        <v>2666666.666666667</v>
      </c>
      <c r="CL126" s="138">
        <f t="shared" si="98"/>
        <v>2666666.666666667</v>
      </c>
      <c r="CM126" s="138" t="e">
        <f t="shared" si="98"/>
        <v>#N/A</v>
      </c>
      <c r="CN126" s="138" t="e">
        <f t="shared" si="98"/>
        <v>#N/A</v>
      </c>
      <c r="CO126" s="138" t="e">
        <f t="shared" si="98"/>
        <v>#N/A</v>
      </c>
      <c r="CP126" s="138" t="e">
        <f t="shared" si="98"/>
        <v>#N/A</v>
      </c>
      <c r="CQ126" s="138" t="e">
        <f t="shared" si="98"/>
        <v>#N/A</v>
      </c>
      <c r="CR126" s="138" t="e">
        <f t="shared" si="98"/>
        <v>#N/A</v>
      </c>
      <c r="CS126" s="138" t="e">
        <f t="shared" si="98"/>
        <v>#N/A</v>
      </c>
      <c r="CT126" s="138" t="e">
        <f t="shared" si="98"/>
        <v>#N/A</v>
      </c>
      <c r="CU126" s="138" t="e">
        <f t="shared" si="98"/>
        <v>#N/A</v>
      </c>
      <c r="CV126" s="138" t="e">
        <f t="shared" si="98"/>
        <v>#N/A</v>
      </c>
      <c r="CW126" s="138" t="e">
        <f t="shared" si="98"/>
        <v>#N/A</v>
      </c>
      <c r="CX126" s="138" t="e">
        <f t="shared" si="98"/>
        <v>#N/A</v>
      </c>
      <c r="CY126" s="138" t="e">
        <f t="shared" si="98"/>
        <v>#N/A</v>
      </c>
      <c r="CZ126" s="138" t="e">
        <f t="shared" si="98"/>
        <v>#N/A</v>
      </c>
      <c r="DA126" s="138" t="e">
        <f t="shared" si="98"/>
        <v>#N/A</v>
      </c>
      <c r="DB126" s="138" t="e">
        <f t="shared" si="98"/>
        <v>#N/A</v>
      </c>
      <c r="DC126" s="138" t="e">
        <f t="shared" si="98"/>
        <v>#N/A</v>
      </c>
      <c r="DD126" s="138" t="e">
        <f t="shared" si="98"/>
        <v>#N/A</v>
      </c>
      <c r="DE126" s="138" t="e">
        <f t="shared" si="98"/>
        <v>#N/A</v>
      </c>
      <c r="DF126" s="138" t="e">
        <f t="shared" si="98"/>
        <v>#N/A</v>
      </c>
      <c r="DG126" s="138" t="e">
        <f t="shared" si="98"/>
        <v>#N/A</v>
      </c>
      <c r="DH126" s="138" t="e">
        <f t="shared" si="98"/>
        <v>#N/A</v>
      </c>
      <c r="DI126" s="138" t="e">
        <f t="shared" si="98"/>
        <v>#N/A</v>
      </c>
      <c r="DJ126" s="138" t="e">
        <f t="shared" si="98"/>
        <v>#N/A</v>
      </c>
      <c r="DK126" s="138" t="e">
        <f t="shared" si="98"/>
        <v>#N/A</v>
      </c>
      <c r="DL126" s="138" t="e">
        <f t="shared" si="98"/>
        <v>#N/A</v>
      </c>
    </row>
    <row r="127" spans="1:116" x14ac:dyDescent="0.4">
      <c r="A127" s="27"/>
      <c r="B127" s="27"/>
      <c r="C127" t="s">
        <v>198</v>
      </c>
      <c r="D127" t="s">
        <v>822</v>
      </c>
      <c r="E127" s="8" t="str">
        <f t="shared" si="94"/>
        <v>127 VOLLIST-EVP</v>
      </c>
      <c r="F127" s="27"/>
      <c r="G127" s="126" t="s">
        <v>812</v>
      </c>
      <c r="H127" s="31"/>
      <c r="I127" s="73"/>
      <c r="J127" s="73"/>
      <c r="K127" s="33">
        <f>SUMIF($3:$3,K$2,127:127)</f>
        <v>5000000.0000000019</v>
      </c>
      <c r="L127" s="33">
        <f t="shared" si="96"/>
        <v>10000000.000000004</v>
      </c>
      <c r="M127" s="33">
        <f t="shared" si="96"/>
        <v>20000000.000000007</v>
      </c>
      <c r="N127" s="33">
        <f t="shared" si="96"/>
        <v>40000000.000000015</v>
      </c>
      <c r="O127" s="33">
        <f t="shared" si="96"/>
        <v>80000000.00000003</v>
      </c>
      <c r="P127" s="33">
        <f t="shared" si="96"/>
        <v>160000000.00000006</v>
      </c>
      <c r="R127" s="33"/>
      <c r="S127" s="33">
        <f>SUM(S122:S126)</f>
        <v>416666.66666666674</v>
      </c>
      <c r="T127" s="33">
        <f t="shared" ref="T127:CE127" si="102">SUM(T122:T126)</f>
        <v>416666.66666666674</v>
      </c>
      <c r="U127" s="33">
        <f t="shared" si="102"/>
        <v>416666.66666666674</v>
      </c>
      <c r="V127" s="33">
        <f t="shared" si="102"/>
        <v>416666.66666666674</v>
      </c>
      <c r="W127" s="33">
        <f t="shared" si="102"/>
        <v>416666.66666666674</v>
      </c>
      <c r="X127" s="33">
        <f t="shared" si="102"/>
        <v>416666.66666666674</v>
      </c>
      <c r="Y127" s="33">
        <f t="shared" si="102"/>
        <v>416666.66666666674</v>
      </c>
      <c r="Z127" s="33">
        <f t="shared" si="102"/>
        <v>416666.66666666674</v>
      </c>
      <c r="AA127" s="33">
        <f t="shared" si="102"/>
        <v>416666.66666666674</v>
      </c>
      <c r="AB127" s="33">
        <f t="shared" si="102"/>
        <v>416666.66666666674</v>
      </c>
      <c r="AC127" s="33">
        <f t="shared" si="102"/>
        <v>416666.66666666674</v>
      </c>
      <c r="AD127" s="33">
        <f t="shared" si="102"/>
        <v>416666.66666666674</v>
      </c>
      <c r="AE127" s="33">
        <f t="shared" si="102"/>
        <v>833333.33333333349</v>
      </c>
      <c r="AF127" s="33">
        <f t="shared" si="102"/>
        <v>833333.33333333349</v>
      </c>
      <c r="AG127" s="33">
        <f t="shared" si="102"/>
        <v>833333.33333333349</v>
      </c>
      <c r="AH127" s="33">
        <f t="shared" si="102"/>
        <v>833333.33333333349</v>
      </c>
      <c r="AI127" s="33">
        <f t="shared" si="102"/>
        <v>833333.33333333349</v>
      </c>
      <c r="AJ127" s="33">
        <f t="shared" si="102"/>
        <v>833333.33333333349</v>
      </c>
      <c r="AK127" s="33">
        <f t="shared" si="102"/>
        <v>833333.33333333349</v>
      </c>
      <c r="AL127" s="33">
        <f t="shared" si="102"/>
        <v>833333.33333333349</v>
      </c>
      <c r="AM127" s="33">
        <f t="shared" si="102"/>
        <v>833333.33333333349</v>
      </c>
      <c r="AN127" s="33">
        <f t="shared" si="102"/>
        <v>833333.33333333349</v>
      </c>
      <c r="AO127" s="33">
        <f t="shared" si="102"/>
        <v>833333.33333333349</v>
      </c>
      <c r="AP127" s="33">
        <f t="shared" si="102"/>
        <v>833333.33333333349</v>
      </c>
      <c r="AQ127" s="33">
        <f t="shared" si="102"/>
        <v>1666666.666666667</v>
      </c>
      <c r="AR127" s="33">
        <f t="shared" si="102"/>
        <v>1666666.666666667</v>
      </c>
      <c r="AS127" s="33">
        <f t="shared" si="102"/>
        <v>1666666.666666667</v>
      </c>
      <c r="AT127" s="33">
        <f t="shared" si="102"/>
        <v>1666666.666666667</v>
      </c>
      <c r="AU127" s="33">
        <f t="shared" si="102"/>
        <v>1666666.666666667</v>
      </c>
      <c r="AV127" s="33">
        <f t="shared" si="102"/>
        <v>1666666.666666667</v>
      </c>
      <c r="AW127" s="33">
        <f t="shared" si="102"/>
        <v>1666666.666666667</v>
      </c>
      <c r="AX127" s="33">
        <f t="shared" si="102"/>
        <v>1666666.666666667</v>
      </c>
      <c r="AY127" s="33">
        <f t="shared" si="102"/>
        <v>1666666.666666667</v>
      </c>
      <c r="AZ127" s="33">
        <f t="shared" si="102"/>
        <v>1666666.666666667</v>
      </c>
      <c r="BA127" s="33">
        <f t="shared" si="102"/>
        <v>1666666.666666667</v>
      </c>
      <c r="BB127" s="33">
        <f t="shared" si="102"/>
        <v>1666666.666666667</v>
      </c>
      <c r="BC127" s="33">
        <f t="shared" si="102"/>
        <v>3333333.333333334</v>
      </c>
      <c r="BD127" s="33">
        <f t="shared" si="102"/>
        <v>3333333.333333334</v>
      </c>
      <c r="BE127" s="33">
        <f t="shared" si="102"/>
        <v>3333333.333333334</v>
      </c>
      <c r="BF127" s="33">
        <f t="shared" si="102"/>
        <v>3333333.333333334</v>
      </c>
      <c r="BG127" s="33">
        <f t="shared" si="102"/>
        <v>3333333.333333334</v>
      </c>
      <c r="BH127" s="33">
        <f t="shared" si="102"/>
        <v>3333333.333333334</v>
      </c>
      <c r="BI127" s="33">
        <f t="shared" si="102"/>
        <v>3333333.333333334</v>
      </c>
      <c r="BJ127" s="33">
        <f t="shared" si="102"/>
        <v>3333333.333333334</v>
      </c>
      <c r="BK127" s="33">
        <f t="shared" si="102"/>
        <v>3333333.333333334</v>
      </c>
      <c r="BL127" s="33">
        <f t="shared" si="102"/>
        <v>3333333.333333334</v>
      </c>
      <c r="BM127" s="33">
        <f t="shared" si="102"/>
        <v>3333333.333333334</v>
      </c>
      <c r="BN127" s="33">
        <f t="shared" si="102"/>
        <v>3333333.333333334</v>
      </c>
      <c r="BO127" s="33">
        <f t="shared" si="102"/>
        <v>6666666.6666666679</v>
      </c>
      <c r="BP127" s="33">
        <f t="shared" si="102"/>
        <v>6666666.6666666679</v>
      </c>
      <c r="BQ127" s="33">
        <f t="shared" si="102"/>
        <v>6666666.6666666679</v>
      </c>
      <c r="BR127" s="33">
        <f t="shared" si="102"/>
        <v>6666666.6666666679</v>
      </c>
      <c r="BS127" s="33">
        <f t="shared" si="102"/>
        <v>6666666.6666666679</v>
      </c>
      <c r="BT127" s="33">
        <f t="shared" si="102"/>
        <v>6666666.6666666679</v>
      </c>
      <c r="BU127" s="33">
        <f t="shared" si="102"/>
        <v>6666666.6666666679</v>
      </c>
      <c r="BV127" s="33">
        <f t="shared" si="102"/>
        <v>6666666.6666666679</v>
      </c>
      <c r="BW127" s="33">
        <f t="shared" si="102"/>
        <v>6666666.6666666679</v>
      </c>
      <c r="BX127" s="33">
        <f t="shared" si="102"/>
        <v>6666666.6666666679</v>
      </c>
      <c r="BY127" s="33">
        <f t="shared" si="102"/>
        <v>6666666.6666666679</v>
      </c>
      <c r="BZ127" s="33">
        <f t="shared" si="102"/>
        <v>6666666.6666666679</v>
      </c>
      <c r="CA127" s="33">
        <f t="shared" si="102"/>
        <v>13333333.333333336</v>
      </c>
      <c r="CB127" s="33">
        <f t="shared" si="102"/>
        <v>13333333.333333336</v>
      </c>
      <c r="CC127" s="33">
        <f t="shared" si="102"/>
        <v>13333333.333333336</v>
      </c>
      <c r="CD127" s="33">
        <f t="shared" si="102"/>
        <v>13333333.333333336</v>
      </c>
      <c r="CE127" s="33">
        <f t="shared" si="102"/>
        <v>13333333.333333336</v>
      </c>
      <c r="CF127" s="33">
        <f t="shared" ref="CF127:DL127" si="103">SUM(CF122:CF126)</f>
        <v>13333333.333333336</v>
      </c>
      <c r="CG127" s="33">
        <f t="shared" si="103"/>
        <v>13333333.333333336</v>
      </c>
      <c r="CH127" s="33">
        <f t="shared" si="103"/>
        <v>13333333.333333336</v>
      </c>
      <c r="CI127" s="33">
        <f t="shared" si="103"/>
        <v>13333333.333333336</v>
      </c>
      <c r="CJ127" s="33">
        <f t="shared" si="103"/>
        <v>13333333.333333336</v>
      </c>
      <c r="CK127" s="33">
        <f t="shared" si="103"/>
        <v>13333333.333333336</v>
      </c>
      <c r="CL127" s="33">
        <f t="shared" si="103"/>
        <v>13333333.333333336</v>
      </c>
      <c r="CM127" s="33" t="e">
        <f t="shared" si="103"/>
        <v>#N/A</v>
      </c>
      <c r="CN127" s="33" t="e">
        <f t="shared" si="103"/>
        <v>#N/A</v>
      </c>
      <c r="CO127" s="33" t="e">
        <f t="shared" si="103"/>
        <v>#N/A</v>
      </c>
      <c r="CP127" s="33" t="e">
        <f t="shared" si="103"/>
        <v>#N/A</v>
      </c>
      <c r="CQ127" s="33" t="e">
        <f t="shared" si="103"/>
        <v>#N/A</v>
      </c>
      <c r="CR127" s="33" t="e">
        <f t="shared" si="103"/>
        <v>#N/A</v>
      </c>
      <c r="CS127" s="33" t="e">
        <f t="shared" si="103"/>
        <v>#N/A</v>
      </c>
      <c r="CT127" s="33" t="e">
        <f t="shared" si="103"/>
        <v>#N/A</v>
      </c>
      <c r="CU127" s="33" t="e">
        <f t="shared" si="103"/>
        <v>#N/A</v>
      </c>
      <c r="CV127" s="33" t="e">
        <f t="shared" si="103"/>
        <v>#N/A</v>
      </c>
      <c r="CW127" s="33" t="e">
        <f t="shared" si="103"/>
        <v>#N/A</v>
      </c>
      <c r="CX127" s="33" t="e">
        <f t="shared" si="103"/>
        <v>#N/A</v>
      </c>
      <c r="CY127" s="33" t="e">
        <f t="shared" si="103"/>
        <v>#N/A</v>
      </c>
      <c r="CZ127" s="33" t="e">
        <f t="shared" si="103"/>
        <v>#N/A</v>
      </c>
      <c r="DA127" s="33" t="e">
        <f t="shared" si="103"/>
        <v>#N/A</v>
      </c>
      <c r="DB127" s="33" t="e">
        <f t="shared" si="103"/>
        <v>#N/A</v>
      </c>
      <c r="DC127" s="33" t="e">
        <f t="shared" si="103"/>
        <v>#N/A</v>
      </c>
      <c r="DD127" s="33" t="e">
        <f t="shared" si="103"/>
        <v>#N/A</v>
      </c>
      <c r="DE127" s="33" t="e">
        <f t="shared" si="103"/>
        <v>#N/A</v>
      </c>
      <c r="DF127" s="33" t="e">
        <f t="shared" si="103"/>
        <v>#N/A</v>
      </c>
      <c r="DG127" s="33" t="e">
        <f t="shared" si="103"/>
        <v>#N/A</v>
      </c>
      <c r="DH127" s="33" t="e">
        <f t="shared" si="103"/>
        <v>#N/A</v>
      </c>
      <c r="DI127" s="33" t="e">
        <f t="shared" si="103"/>
        <v>#N/A</v>
      </c>
      <c r="DJ127" s="33" t="e">
        <f t="shared" si="103"/>
        <v>#N/A</v>
      </c>
      <c r="DK127" s="33" t="e">
        <f t="shared" si="103"/>
        <v>#N/A</v>
      </c>
      <c r="DL127" s="33" t="e">
        <f t="shared" si="103"/>
        <v>#N/A</v>
      </c>
    </row>
    <row r="128" spans="1:116" x14ac:dyDescent="0.4">
      <c r="A128" s="27"/>
      <c r="B128" s="27"/>
      <c r="C128" s="27"/>
      <c r="D128" t="s">
        <v>822</v>
      </c>
      <c r="E128" s="8" t="str">
        <f t="shared" si="94"/>
        <v>128 VOLLIST-EVP</v>
      </c>
      <c r="F128" s="27"/>
      <c r="G128" s="125"/>
      <c r="H128" s="31"/>
      <c r="I128" s="73"/>
      <c r="J128" s="73"/>
      <c r="K128" s="38"/>
      <c r="L128" s="38"/>
      <c r="M128" s="38"/>
      <c r="N128" s="38"/>
      <c r="O128" s="38"/>
      <c r="P128" s="38"/>
      <c r="R128" s="33"/>
      <c r="S128" s="38"/>
      <c r="T128" s="38"/>
      <c r="U128" s="38"/>
      <c r="V128" s="38"/>
      <c r="W128" s="38"/>
      <c r="X128" s="38"/>
      <c r="Y128" s="38"/>
      <c r="Z128" s="38"/>
      <c r="AA128" s="38"/>
      <c r="AB128" s="38"/>
      <c r="AC128" s="38"/>
      <c r="AD128" s="38"/>
      <c r="AE128" s="38"/>
      <c r="AF128" s="38"/>
      <c r="AG128" s="38"/>
      <c r="AH128" s="38"/>
      <c r="AI128" s="38"/>
      <c r="AJ128" s="38"/>
      <c r="AK128" s="38"/>
      <c r="AL128" s="38"/>
      <c r="AM128" s="38"/>
      <c r="AN128" s="38"/>
      <c r="AO128" s="38"/>
      <c r="AP128" s="38"/>
      <c r="AQ128" s="38"/>
      <c r="AR128" s="38"/>
      <c r="AS128" s="38"/>
      <c r="AT128" s="38"/>
      <c r="AU128" s="38"/>
      <c r="AV128" s="38"/>
      <c r="AW128" s="38"/>
      <c r="AX128" s="38"/>
      <c r="AY128" s="38"/>
      <c r="AZ128" s="38"/>
      <c r="BA128" s="38"/>
      <c r="BB128" s="38"/>
      <c r="BC128" s="38"/>
      <c r="BD128" s="38"/>
      <c r="BE128" s="38"/>
      <c r="BF128" s="38"/>
      <c r="BG128" s="38"/>
      <c r="BH128" s="38"/>
      <c r="BI128" s="38"/>
      <c r="BJ128" s="38"/>
      <c r="BK128" s="38"/>
      <c r="BL128" s="38"/>
      <c r="BM128" s="38"/>
      <c r="BN128" s="38"/>
      <c r="BO128" s="38"/>
      <c r="BP128" s="38"/>
      <c r="BQ128" s="38"/>
      <c r="BR128" s="38"/>
      <c r="BS128" s="38"/>
      <c r="BT128" s="38"/>
      <c r="BU128" s="38"/>
      <c r="BV128" s="38"/>
      <c r="BW128" s="38"/>
      <c r="BX128" s="38"/>
      <c r="BY128" s="38"/>
      <c r="BZ128" s="38"/>
      <c r="CA128" s="38"/>
      <c r="CB128" s="38"/>
      <c r="CC128" s="38"/>
      <c r="CD128" s="38"/>
      <c r="CE128" s="38"/>
      <c r="CF128" s="38"/>
      <c r="CG128" s="38"/>
      <c r="CH128" s="38"/>
      <c r="CI128" s="38"/>
      <c r="CJ128" s="38"/>
      <c r="CK128" s="38"/>
      <c r="CL128" s="38"/>
      <c r="CM128" s="38"/>
      <c r="CN128" s="38"/>
      <c r="CO128" s="38"/>
      <c r="CP128" s="38"/>
      <c r="CQ128" s="38"/>
      <c r="CR128" s="38"/>
      <c r="CS128" s="38"/>
      <c r="CT128" s="38"/>
      <c r="CU128" s="38"/>
      <c r="CV128" s="38"/>
      <c r="CW128" s="38"/>
      <c r="CX128" s="38"/>
      <c r="CY128" s="38"/>
      <c r="CZ128" s="38"/>
      <c r="DA128" s="38"/>
      <c r="DB128" s="38"/>
      <c r="DC128" s="38"/>
      <c r="DD128" s="38"/>
      <c r="DE128" s="38"/>
      <c r="DF128" s="38"/>
      <c r="DG128" s="38"/>
      <c r="DH128" s="38"/>
      <c r="DI128" s="38"/>
      <c r="DJ128" s="38"/>
      <c r="DK128" s="38"/>
      <c r="DL128" s="38"/>
    </row>
    <row r="129" spans="1:116" x14ac:dyDescent="0.4">
      <c r="D129" t="s">
        <v>822</v>
      </c>
      <c r="E129" s="8" t="str">
        <f t="shared" si="94"/>
        <v>129 VOLLIST-EVP</v>
      </c>
      <c r="G129" s="95" t="s">
        <v>823</v>
      </c>
      <c r="H129" s="31"/>
      <c r="I129" s="73"/>
      <c r="J129" s="73"/>
      <c r="K129" s="18"/>
      <c r="L129" s="18"/>
      <c r="M129" s="18"/>
      <c r="N129" s="18"/>
      <c r="O129" s="18"/>
      <c r="P129" s="18"/>
      <c r="R129" s="33"/>
      <c r="S129" s="19"/>
      <c r="T129" s="19"/>
      <c r="U129" s="19"/>
      <c r="V129" s="19"/>
      <c r="W129" s="19"/>
      <c r="X129" s="19"/>
      <c r="Y129" s="19"/>
      <c r="Z129" s="19"/>
      <c r="AA129" s="19"/>
      <c r="AB129" s="19"/>
      <c r="AC129" s="19"/>
      <c r="AD129" s="19"/>
      <c r="AE129" s="19"/>
      <c r="AF129" s="19"/>
      <c r="AG129" s="19"/>
      <c r="AH129" s="19"/>
      <c r="AI129" s="19"/>
      <c r="AJ129" s="19"/>
      <c r="AK129" s="19"/>
      <c r="AL129" s="19"/>
      <c r="AM129" s="19"/>
      <c r="AN129" s="19"/>
      <c r="AO129" s="19"/>
      <c r="AP129" s="19"/>
      <c r="AQ129" s="19"/>
      <c r="AR129" s="19"/>
      <c r="AS129" s="19"/>
      <c r="AT129" s="19"/>
      <c r="AU129" s="19"/>
      <c r="AV129" s="19"/>
      <c r="AW129" s="19"/>
      <c r="AX129" s="19"/>
      <c r="AY129" s="19"/>
      <c r="AZ129" s="19"/>
      <c r="BA129" s="19"/>
      <c r="BB129" s="19"/>
      <c r="BC129" s="19"/>
      <c r="BD129" s="19"/>
      <c r="BE129" s="19"/>
      <c r="BF129" s="19"/>
      <c r="BG129" s="19"/>
      <c r="BH129" s="19"/>
      <c r="BI129" s="19"/>
      <c r="BJ129" s="19"/>
      <c r="BK129" s="19"/>
      <c r="BL129" s="19"/>
      <c r="BM129" s="19"/>
      <c r="BN129" s="19"/>
      <c r="BO129" s="19"/>
      <c r="BP129" s="19"/>
      <c r="BQ129" s="19"/>
      <c r="BR129" s="19"/>
      <c r="BS129" s="19"/>
      <c r="BT129" s="19"/>
      <c r="BU129" s="19"/>
      <c r="BV129" s="19"/>
      <c r="BW129" s="19"/>
      <c r="BX129" s="19"/>
      <c r="BY129" s="19"/>
      <c r="BZ129" s="19"/>
      <c r="CA129" s="19"/>
      <c r="CB129" s="19"/>
      <c r="CC129" s="19"/>
      <c r="CD129" s="19"/>
      <c r="CE129" s="19"/>
      <c r="CF129" s="19"/>
      <c r="CG129" s="19"/>
      <c r="CH129" s="19"/>
      <c r="CI129" s="19"/>
      <c r="CJ129" s="19"/>
      <c r="CK129" s="19"/>
      <c r="CL129" s="19"/>
      <c r="CN129" s="73"/>
      <c r="CO129" s="19"/>
      <c r="CP129" s="19"/>
      <c r="CQ129" s="19"/>
      <c r="CR129" s="19"/>
      <c r="CS129" s="19"/>
      <c r="CT129" s="19"/>
      <c r="CU129" s="19"/>
      <c r="CV129" s="19"/>
      <c r="CW129" s="19"/>
      <c r="CX129" s="19"/>
      <c r="CY129" s="19"/>
      <c r="CZ129" s="19"/>
      <c r="DA129" s="19"/>
      <c r="DB129" s="19"/>
      <c r="DC129" s="19"/>
      <c r="DD129" s="19"/>
      <c r="DE129" s="19"/>
      <c r="DF129" s="19"/>
      <c r="DG129" s="19"/>
      <c r="DH129" s="19"/>
      <c r="DI129" s="19"/>
      <c r="DJ129" s="19"/>
      <c r="DK129" s="19"/>
      <c r="DL129" s="19"/>
    </row>
    <row r="130" spans="1:116" x14ac:dyDescent="0.4">
      <c r="D130" t="s">
        <v>822</v>
      </c>
      <c r="E130" s="8" t="str">
        <f t="shared" si="94"/>
        <v>130 VOLLIST-EVP</v>
      </c>
      <c r="G130" s="145" t="str">
        <f>+G107</f>
        <v>Item 1</v>
      </c>
      <c r="H130" s="31"/>
      <c r="I130" s="73"/>
      <c r="J130" s="73"/>
      <c r="K130" s="18">
        <v>10</v>
      </c>
      <c r="L130" s="18">
        <v>10</v>
      </c>
      <c r="M130" s="18">
        <v>10</v>
      </c>
      <c r="N130" s="18">
        <v>10</v>
      </c>
      <c r="O130" s="18">
        <v>10</v>
      </c>
      <c r="P130" s="18">
        <v>10</v>
      </c>
      <c r="R130" s="33"/>
      <c r="S130" s="19" cm="1">
        <f t="array" ref="S130">INDEX($K:$P,ROW(),MATCH(S$3,$K$2:$P$2,0))</f>
        <v>10</v>
      </c>
      <c r="T130" s="19" cm="1">
        <f t="array" ref="T130">INDEX($K:$P,ROW(),MATCH(T$3,$K$2:$P$2,0))</f>
        <v>10</v>
      </c>
      <c r="U130" s="19" cm="1">
        <f t="array" ref="U130">INDEX($K:$P,ROW(),MATCH(U$3,$K$2:$P$2,0))</f>
        <v>10</v>
      </c>
      <c r="V130" s="19" cm="1">
        <f t="array" ref="V130">INDEX($K:$P,ROW(),MATCH(V$3,$K$2:$P$2,0))</f>
        <v>10</v>
      </c>
      <c r="W130" s="19" cm="1">
        <f t="array" ref="W130">INDEX($K:$P,ROW(),MATCH(W$3,$K$2:$P$2,0))</f>
        <v>10</v>
      </c>
      <c r="X130" s="19" cm="1">
        <f t="array" ref="X130">INDEX($K:$P,ROW(),MATCH(X$3,$K$2:$P$2,0))</f>
        <v>10</v>
      </c>
      <c r="Y130" s="19" cm="1">
        <f t="array" ref="Y130">INDEX($K:$P,ROW(),MATCH(Y$3,$K$2:$P$2,0))</f>
        <v>10</v>
      </c>
      <c r="Z130" s="19" cm="1">
        <f t="array" ref="Z130">INDEX($K:$P,ROW(),MATCH(Z$3,$K$2:$P$2,0))</f>
        <v>10</v>
      </c>
      <c r="AA130" s="19" cm="1">
        <f t="array" ref="AA130">INDEX($K:$P,ROW(),MATCH(AA$3,$K$2:$P$2,0))</f>
        <v>10</v>
      </c>
      <c r="AB130" s="19" cm="1">
        <f t="array" ref="AB130">INDEX($K:$P,ROW(),MATCH(AB$3,$K$2:$P$2,0))</f>
        <v>10</v>
      </c>
      <c r="AC130" s="19" cm="1">
        <f t="array" ref="AC130">INDEX($K:$P,ROW(),MATCH(AC$3,$K$2:$P$2,0))</f>
        <v>10</v>
      </c>
      <c r="AD130" s="19" cm="1">
        <f t="array" ref="AD130">INDEX($K:$P,ROW(),MATCH(AD$3,$K$2:$P$2,0))</f>
        <v>10</v>
      </c>
      <c r="AE130" s="19" cm="1">
        <f t="array" ref="AE130">INDEX($K:$P,ROW(),MATCH(AE$3,$K$2:$P$2,0))</f>
        <v>10</v>
      </c>
      <c r="AF130" s="19" cm="1">
        <f t="array" ref="AF130">INDEX($K:$P,ROW(),MATCH(AF$3,$K$2:$P$2,0))</f>
        <v>10</v>
      </c>
      <c r="AG130" s="19" cm="1">
        <f t="array" ref="AG130">INDEX($K:$P,ROW(),MATCH(AG$3,$K$2:$P$2,0))</f>
        <v>10</v>
      </c>
      <c r="AH130" s="19" cm="1">
        <f t="array" ref="AH130">INDEX($K:$P,ROW(),MATCH(AH$3,$K$2:$P$2,0))</f>
        <v>10</v>
      </c>
      <c r="AI130" s="19" cm="1">
        <f t="array" ref="AI130">INDEX($K:$P,ROW(),MATCH(AI$3,$K$2:$P$2,0))</f>
        <v>10</v>
      </c>
      <c r="AJ130" s="19" cm="1">
        <f t="array" ref="AJ130">INDEX($K:$P,ROW(),MATCH(AJ$3,$K$2:$P$2,0))</f>
        <v>10</v>
      </c>
      <c r="AK130" s="19" cm="1">
        <f t="array" ref="AK130">INDEX($K:$P,ROW(),MATCH(AK$3,$K$2:$P$2,0))</f>
        <v>10</v>
      </c>
      <c r="AL130" s="19" cm="1">
        <f t="array" ref="AL130">INDEX($K:$P,ROW(),MATCH(AL$3,$K$2:$P$2,0))</f>
        <v>10</v>
      </c>
      <c r="AM130" s="19" cm="1">
        <f t="array" ref="AM130">INDEX($K:$P,ROW(),MATCH(AM$3,$K$2:$P$2,0))</f>
        <v>10</v>
      </c>
      <c r="AN130" s="19" cm="1">
        <f t="array" ref="AN130">INDEX($K:$P,ROW(),MATCH(AN$3,$K$2:$P$2,0))</f>
        <v>10</v>
      </c>
      <c r="AO130" s="19" cm="1">
        <f t="array" ref="AO130">INDEX($K:$P,ROW(),MATCH(AO$3,$K$2:$P$2,0))</f>
        <v>10</v>
      </c>
      <c r="AP130" s="19" cm="1">
        <f t="array" ref="AP130">INDEX($K:$P,ROW(),MATCH(AP$3,$K$2:$P$2,0))</f>
        <v>10</v>
      </c>
      <c r="AQ130" s="19" cm="1">
        <f t="array" ref="AQ130">INDEX($K:$P,ROW(),MATCH(AQ$3,$K$2:$P$2,0))</f>
        <v>10</v>
      </c>
      <c r="AR130" s="19" cm="1">
        <f t="array" ref="AR130">INDEX($K:$P,ROW(),MATCH(AR$3,$K$2:$P$2,0))</f>
        <v>10</v>
      </c>
      <c r="AS130" s="19" cm="1">
        <f t="array" ref="AS130">INDEX($K:$P,ROW(),MATCH(AS$3,$K$2:$P$2,0))</f>
        <v>10</v>
      </c>
      <c r="AT130" s="19" cm="1">
        <f t="array" ref="AT130">INDEX($K:$P,ROW(),MATCH(AT$3,$K$2:$P$2,0))</f>
        <v>10</v>
      </c>
      <c r="AU130" s="19" cm="1">
        <f t="array" ref="AU130">INDEX($K:$P,ROW(),MATCH(AU$3,$K$2:$P$2,0))</f>
        <v>10</v>
      </c>
      <c r="AV130" s="19" cm="1">
        <f t="array" ref="AV130">INDEX($K:$P,ROW(),MATCH(AV$3,$K$2:$P$2,0))</f>
        <v>10</v>
      </c>
      <c r="AW130" s="19" cm="1">
        <f t="array" ref="AW130">INDEX($K:$P,ROW(),MATCH(AW$3,$K$2:$P$2,0))</f>
        <v>10</v>
      </c>
      <c r="AX130" s="19" cm="1">
        <f t="array" ref="AX130">INDEX($K:$P,ROW(),MATCH(AX$3,$K$2:$P$2,0))</f>
        <v>10</v>
      </c>
      <c r="AY130" s="19" cm="1">
        <f t="array" ref="AY130">INDEX($K:$P,ROW(),MATCH(AY$3,$K$2:$P$2,0))</f>
        <v>10</v>
      </c>
      <c r="AZ130" s="19" cm="1">
        <f t="array" ref="AZ130">INDEX($K:$P,ROW(),MATCH(AZ$3,$K$2:$P$2,0))</f>
        <v>10</v>
      </c>
      <c r="BA130" s="19" cm="1">
        <f t="array" ref="BA130">INDEX($K:$P,ROW(),MATCH(BA$3,$K$2:$P$2,0))</f>
        <v>10</v>
      </c>
      <c r="BB130" s="19" cm="1">
        <f t="array" ref="BB130">INDEX($K:$P,ROW(),MATCH(BB$3,$K$2:$P$2,0))</f>
        <v>10</v>
      </c>
      <c r="BC130" s="19" cm="1">
        <f t="array" ref="BC130">INDEX($K:$P,ROW(),MATCH(BC$3,$K$2:$P$2,0))</f>
        <v>10</v>
      </c>
      <c r="BD130" s="19" cm="1">
        <f t="array" ref="BD130">INDEX($K:$P,ROW(),MATCH(BD$3,$K$2:$P$2,0))</f>
        <v>10</v>
      </c>
      <c r="BE130" s="19" cm="1">
        <f t="array" ref="BE130">INDEX($K:$P,ROW(),MATCH(BE$3,$K$2:$P$2,0))</f>
        <v>10</v>
      </c>
      <c r="BF130" s="19" cm="1">
        <f t="array" ref="BF130">INDEX($K:$P,ROW(),MATCH(BF$3,$K$2:$P$2,0))</f>
        <v>10</v>
      </c>
      <c r="BG130" s="19" cm="1">
        <f t="array" ref="BG130">INDEX($K:$P,ROW(),MATCH(BG$3,$K$2:$P$2,0))</f>
        <v>10</v>
      </c>
      <c r="BH130" s="19" cm="1">
        <f t="array" ref="BH130">INDEX($K:$P,ROW(),MATCH(BH$3,$K$2:$P$2,0))</f>
        <v>10</v>
      </c>
      <c r="BI130" s="19" cm="1">
        <f t="array" ref="BI130">INDEX($K:$P,ROW(),MATCH(BI$3,$K$2:$P$2,0))</f>
        <v>10</v>
      </c>
      <c r="BJ130" s="19" cm="1">
        <f t="array" ref="BJ130">INDEX($K:$P,ROW(),MATCH(BJ$3,$K$2:$P$2,0))</f>
        <v>10</v>
      </c>
      <c r="BK130" s="19" cm="1">
        <f t="array" ref="BK130">INDEX($K:$P,ROW(),MATCH(BK$3,$K$2:$P$2,0))</f>
        <v>10</v>
      </c>
      <c r="BL130" s="19" cm="1">
        <f t="array" ref="BL130">INDEX($K:$P,ROW(),MATCH(BL$3,$K$2:$P$2,0))</f>
        <v>10</v>
      </c>
      <c r="BM130" s="19" cm="1">
        <f t="array" ref="BM130">INDEX($K:$P,ROW(),MATCH(BM$3,$K$2:$P$2,0))</f>
        <v>10</v>
      </c>
      <c r="BN130" s="19" cm="1">
        <f t="array" ref="BN130">INDEX($K:$P,ROW(),MATCH(BN$3,$K$2:$P$2,0))</f>
        <v>10</v>
      </c>
      <c r="BO130" s="19" cm="1">
        <f t="array" ref="BO130">INDEX($K:$P,ROW(),MATCH(BO$3,$K$2:$P$2,0))</f>
        <v>10</v>
      </c>
      <c r="BP130" s="19" cm="1">
        <f t="array" ref="BP130">INDEX($K:$P,ROW(),MATCH(BP$3,$K$2:$P$2,0))</f>
        <v>10</v>
      </c>
      <c r="BQ130" s="19" cm="1">
        <f t="array" ref="BQ130">INDEX($K:$P,ROW(),MATCH(BQ$3,$K$2:$P$2,0))</f>
        <v>10</v>
      </c>
      <c r="BR130" s="19" cm="1">
        <f t="array" ref="BR130">INDEX($K:$P,ROW(),MATCH(BR$3,$K$2:$P$2,0))</f>
        <v>10</v>
      </c>
      <c r="BS130" s="19" cm="1">
        <f t="array" ref="BS130">INDEX($K:$P,ROW(),MATCH(BS$3,$K$2:$P$2,0))</f>
        <v>10</v>
      </c>
      <c r="BT130" s="19" cm="1">
        <f t="array" ref="BT130">INDEX($K:$P,ROW(),MATCH(BT$3,$K$2:$P$2,0))</f>
        <v>10</v>
      </c>
      <c r="BU130" s="19" cm="1">
        <f t="array" ref="BU130">INDEX($K:$P,ROW(),MATCH(BU$3,$K$2:$P$2,0))</f>
        <v>10</v>
      </c>
      <c r="BV130" s="19" cm="1">
        <f t="array" ref="BV130">INDEX($K:$P,ROW(),MATCH(BV$3,$K$2:$P$2,0))</f>
        <v>10</v>
      </c>
      <c r="BW130" s="19" cm="1">
        <f t="array" ref="BW130">INDEX($K:$P,ROW(),MATCH(BW$3,$K$2:$P$2,0))</f>
        <v>10</v>
      </c>
      <c r="BX130" s="19" cm="1">
        <f t="array" ref="BX130">INDEX($K:$P,ROW(),MATCH(BX$3,$K$2:$P$2,0))</f>
        <v>10</v>
      </c>
      <c r="BY130" s="19" cm="1">
        <f t="array" ref="BY130">INDEX($K:$P,ROW(),MATCH(BY$3,$K$2:$P$2,0))</f>
        <v>10</v>
      </c>
      <c r="BZ130" s="19" cm="1">
        <f t="array" ref="BZ130">INDEX($K:$P,ROW(),MATCH(BZ$3,$K$2:$P$2,0))</f>
        <v>10</v>
      </c>
      <c r="CA130" s="19" cm="1">
        <f t="array" ref="CA130">INDEX($K:$P,ROW(),MATCH(CA$3,$K$2:$P$2,0))</f>
        <v>10</v>
      </c>
      <c r="CB130" s="19" cm="1">
        <f t="array" ref="CB130">INDEX($K:$P,ROW(),MATCH(CB$3,$K$2:$P$2,0))</f>
        <v>10</v>
      </c>
      <c r="CC130" s="19" cm="1">
        <f t="array" ref="CC130">INDEX($K:$P,ROW(),MATCH(CC$3,$K$2:$P$2,0))</f>
        <v>10</v>
      </c>
      <c r="CD130" s="19" cm="1">
        <f t="array" ref="CD130">INDEX($K:$P,ROW(),MATCH(CD$3,$K$2:$P$2,0))</f>
        <v>10</v>
      </c>
      <c r="CE130" s="19" cm="1">
        <f t="array" ref="CE130">INDEX($K:$P,ROW(),MATCH(CE$3,$K$2:$P$2,0))</f>
        <v>10</v>
      </c>
      <c r="CF130" s="19" cm="1">
        <f t="array" ref="CF130">INDEX($K:$P,ROW(),MATCH(CF$3,$K$2:$P$2,0))</f>
        <v>10</v>
      </c>
      <c r="CG130" s="19" cm="1">
        <f t="array" ref="CG130">INDEX($K:$P,ROW(),MATCH(CG$3,$K$2:$P$2,0))</f>
        <v>10</v>
      </c>
      <c r="CH130" s="19" cm="1">
        <f t="array" ref="CH130">INDEX($K:$P,ROW(),MATCH(CH$3,$K$2:$P$2,0))</f>
        <v>10</v>
      </c>
      <c r="CI130" s="19" cm="1">
        <f t="array" ref="CI130">INDEX($K:$P,ROW(),MATCH(CI$3,$K$2:$P$2,0))</f>
        <v>10</v>
      </c>
      <c r="CJ130" s="19" cm="1">
        <f t="array" ref="CJ130">INDEX($K:$P,ROW(),MATCH(CJ$3,$K$2:$P$2,0))</f>
        <v>10</v>
      </c>
      <c r="CK130" s="19" cm="1">
        <f t="array" ref="CK130">INDEX($K:$P,ROW(),MATCH(CK$3,$K$2:$P$2,0))</f>
        <v>10</v>
      </c>
      <c r="CL130" s="19" cm="1">
        <f t="array" ref="CL130">INDEX($K:$P,ROW(),MATCH(CL$3,$K$2:$P$2,0))</f>
        <v>10</v>
      </c>
      <c r="CM130" s="19" t="e" cm="1">
        <f t="array" ref="CM130">INDEX($K:$P,ROW(),MATCH(CM$3,$K$2:$P$2,0))</f>
        <v>#N/A</v>
      </c>
      <c r="CN130" s="19" t="e" cm="1">
        <f t="array" ref="CN130">INDEX($K:$P,ROW(),MATCH(CN$3,$K$2:$P$2,0))</f>
        <v>#N/A</v>
      </c>
      <c r="CO130" s="19" t="e" cm="1">
        <f t="array" ref="CO130">INDEX($K:$P,ROW(),MATCH(CO$3,$K$2:$P$2,0))</f>
        <v>#N/A</v>
      </c>
      <c r="CP130" s="19" t="e" cm="1">
        <f t="array" ref="CP130">INDEX($K:$P,ROW(),MATCH(CP$3,$K$2:$P$2,0))</f>
        <v>#N/A</v>
      </c>
      <c r="CQ130" s="19" t="e" cm="1">
        <f t="array" ref="CQ130">INDEX($K:$P,ROW(),MATCH(CQ$3,$K$2:$P$2,0))</f>
        <v>#N/A</v>
      </c>
      <c r="CR130" s="19" t="e" cm="1">
        <f t="array" ref="CR130">INDEX($K:$P,ROW(),MATCH(CR$3,$K$2:$P$2,0))</f>
        <v>#N/A</v>
      </c>
      <c r="CS130" s="19" t="e" cm="1">
        <f t="array" ref="CS130">INDEX($K:$P,ROW(),MATCH(CS$3,$K$2:$P$2,0))</f>
        <v>#N/A</v>
      </c>
      <c r="CT130" s="19" t="e" cm="1">
        <f t="array" ref="CT130">INDEX($K:$P,ROW(),MATCH(CT$3,$K$2:$P$2,0))</f>
        <v>#N/A</v>
      </c>
      <c r="CU130" s="19" t="e" cm="1">
        <f t="array" ref="CU130">INDEX($K:$P,ROW(),MATCH(CU$3,$K$2:$P$2,0))</f>
        <v>#N/A</v>
      </c>
      <c r="CV130" s="19" t="e" cm="1">
        <f t="array" ref="CV130">INDEX($K:$P,ROW(),MATCH(CV$3,$K$2:$P$2,0))</f>
        <v>#N/A</v>
      </c>
      <c r="CW130" s="19" t="e" cm="1">
        <f t="array" ref="CW130">INDEX($K:$P,ROW(),MATCH(CW$3,$K$2:$P$2,0))</f>
        <v>#N/A</v>
      </c>
      <c r="CX130" s="19" t="e" cm="1">
        <f t="array" ref="CX130">INDEX($K:$P,ROW(),MATCH(CX$3,$K$2:$P$2,0))</f>
        <v>#N/A</v>
      </c>
      <c r="CY130" s="19" t="e" cm="1">
        <f t="array" ref="CY130">INDEX($K:$P,ROW(),MATCH(CY$3,$K$2:$P$2,0))</f>
        <v>#N/A</v>
      </c>
      <c r="CZ130" s="19" t="e" cm="1">
        <f t="array" ref="CZ130">INDEX($K:$P,ROW(),MATCH(CZ$3,$K$2:$P$2,0))</f>
        <v>#N/A</v>
      </c>
      <c r="DA130" s="19" t="e" cm="1">
        <f t="array" ref="DA130">INDEX($K:$P,ROW(),MATCH(DA$3,$K$2:$P$2,0))</f>
        <v>#N/A</v>
      </c>
      <c r="DB130" s="19" t="e" cm="1">
        <f t="array" ref="DB130">INDEX($K:$P,ROW(),MATCH(DB$3,$K$2:$P$2,0))</f>
        <v>#N/A</v>
      </c>
      <c r="DC130" s="19" t="e" cm="1">
        <f t="array" ref="DC130">INDEX($K:$P,ROW(),MATCH(DC$3,$K$2:$P$2,0))</f>
        <v>#N/A</v>
      </c>
      <c r="DD130" s="19" t="e" cm="1">
        <f t="array" ref="DD130">INDEX($K:$P,ROW(),MATCH(DD$3,$K$2:$P$2,0))</f>
        <v>#N/A</v>
      </c>
      <c r="DE130" s="19" t="e" cm="1">
        <f t="array" ref="DE130">INDEX($K:$P,ROW(),MATCH(DE$3,$K$2:$P$2,0))</f>
        <v>#N/A</v>
      </c>
      <c r="DF130" s="19" t="e" cm="1">
        <f t="array" ref="DF130">INDEX($K:$P,ROW(),MATCH(DF$3,$K$2:$P$2,0))</f>
        <v>#N/A</v>
      </c>
      <c r="DG130" s="19" t="e" cm="1">
        <f t="array" ref="DG130">INDEX($K:$P,ROW(),MATCH(DG$3,$K$2:$P$2,0))</f>
        <v>#N/A</v>
      </c>
      <c r="DH130" s="19" t="e" cm="1">
        <f t="array" ref="DH130">INDEX($K:$P,ROW(),MATCH(DH$3,$K$2:$P$2,0))</f>
        <v>#N/A</v>
      </c>
      <c r="DI130" s="19" t="e" cm="1">
        <f t="array" ref="DI130">INDEX($K:$P,ROW(),MATCH(DI$3,$K$2:$P$2,0))</f>
        <v>#N/A</v>
      </c>
      <c r="DJ130" s="19" t="e" cm="1">
        <f t="array" ref="DJ130">INDEX($K:$P,ROW(),MATCH(DJ$3,$K$2:$P$2,0))</f>
        <v>#N/A</v>
      </c>
      <c r="DK130" s="19" t="e" cm="1">
        <f t="array" ref="DK130">INDEX($K:$P,ROW(),MATCH(DK$3,$K$2:$P$2,0))</f>
        <v>#N/A</v>
      </c>
      <c r="DL130" s="19" t="e" cm="1">
        <f t="array" ref="DL130">INDEX($K:$P,ROW(),MATCH(DL$3,$K$2:$P$2,0))</f>
        <v>#N/A</v>
      </c>
    </row>
    <row r="131" spans="1:116" x14ac:dyDescent="0.4">
      <c r="D131" t="s">
        <v>822</v>
      </c>
      <c r="E131" s="8" t="str">
        <f t="shared" si="94"/>
        <v>131 VOLLIST-EVP</v>
      </c>
      <c r="G131" s="145" t="str">
        <f t="shared" ref="G131:G134" si="104">+G108</f>
        <v>Item 2</v>
      </c>
      <c r="H131" s="31"/>
      <c r="I131" s="73"/>
      <c r="J131" s="73"/>
      <c r="K131" s="18">
        <v>10</v>
      </c>
      <c r="L131" s="18">
        <v>10</v>
      </c>
      <c r="M131" s="18">
        <v>10</v>
      </c>
      <c r="N131" s="18">
        <v>10</v>
      </c>
      <c r="O131" s="18">
        <v>10</v>
      </c>
      <c r="P131" s="18">
        <v>10</v>
      </c>
      <c r="R131" s="33"/>
      <c r="S131" s="19" cm="1">
        <f t="array" ref="S131">INDEX($K:$P,ROW(),MATCH(S$3,$K$2:$P$2,0))</f>
        <v>10</v>
      </c>
      <c r="T131" s="19" cm="1">
        <f t="array" ref="T131">INDEX($K:$P,ROW(),MATCH(T$3,$K$2:$P$2,0))</f>
        <v>10</v>
      </c>
      <c r="U131" s="19" cm="1">
        <f t="array" ref="U131">INDEX($K:$P,ROW(),MATCH(U$3,$K$2:$P$2,0))</f>
        <v>10</v>
      </c>
      <c r="V131" s="19" cm="1">
        <f t="array" ref="V131">INDEX($K:$P,ROW(),MATCH(V$3,$K$2:$P$2,0))</f>
        <v>10</v>
      </c>
      <c r="W131" s="19" cm="1">
        <f t="array" ref="W131">INDEX($K:$P,ROW(),MATCH(W$3,$K$2:$P$2,0))</f>
        <v>10</v>
      </c>
      <c r="X131" s="19" cm="1">
        <f t="array" ref="X131">INDEX($K:$P,ROW(),MATCH(X$3,$K$2:$P$2,0))</f>
        <v>10</v>
      </c>
      <c r="Y131" s="19" cm="1">
        <f t="array" ref="Y131">INDEX($K:$P,ROW(),MATCH(Y$3,$K$2:$P$2,0))</f>
        <v>10</v>
      </c>
      <c r="Z131" s="19" cm="1">
        <f t="array" ref="Z131">INDEX($K:$P,ROW(),MATCH(Z$3,$K$2:$P$2,0))</f>
        <v>10</v>
      </c>
      <c r="AA131" s="19" cm="1">
        <f t="array" ref="AA131">INDEX($K:$P,ROW(),MATCH(AA$3,$K$2:$P$2,0))</f>
        <v>10</v>
      </c>
      <c r="AB131" s="19" cm="1">
        <f t="array" ref="AB131">INDEX($K:$P,ROW(),MATCH(AB$3,$K$2:$P$2,0))</f>
        <v>10</v>
      </c>
      <c r="AC131" s="19" cm="1">
        <f t="array" ref="AC131">INDEX($K:$P,ROW(),MATCH(AC$3,$K$2:$P$2,0))</f>
        <v>10</v>
      </c>
      <c r="AD131" s="19" cm="1">
        <f t="array" ref="AD131">INDEX($K:$P,ROW(),MATCH(AD$3,$K$2:$P$2,0))</f>
        <v>10</v>
      </c>
      <c r="AE131" s="19" cm="1">
        <f t="array" ref="AE131">INDEX($K:$P,ROW(),MATCH(AE$3,$K$2:$P$2,0))</f>
        <v>10</v>
      </c>
      <c r="AF131" s="19" cm="1">
        <f t="array" ref="AF131">INDEX($K:$P,ROW(),MATCH(AF$3,$K$2:$P$2,0))</f>
        <v>10</v>
      </c>
      <c r="AG131" s="19" cm="1">
        <f t="array" ref="AG131">INDEX($K:$P,ROW(),MATCH(AG$3,$K$2:$P$2,0))</f>
        <v>10</v>
      </c>
      <c r="AH131" s="19" cm="1">
        <f t="array" ref="AH131">INDEX($K:$P,ROW(),MATCH(AH$3,$K$2:$P$2,0))</f>
        <v>10</v>
      </c>
      <c r="AI131" s="19" cm="1">
        <f t="array" ref="AI131">INDEX($K:$P,ROW(),MATCH(AI$3,$K$2:$P$2,0))</f>
        <v>10</v>
      </c>
      <c r="AJ131" s="19" cm="1">
        <f t="array" ref="AJ131">INDEX($K:$P,ROW(),MATCH(AJ$3,$K$2:$P$2,0))</f>
        <v>10</v>
      </c>
      <c r="AK131" s="19" cm="1">
        <f t="array" ref="AK131">INDEX($K:$P,ROW(),MATCH(AK$3,$K$2:$P$2,0))</f>
        <v>10</v>
      </c>
      <c r="AL131" s="19" cm="1">
        <f t="array" ref="AL131">INDEX($K:$P,ROW(),MATCH(AL$3,$K$2:$P$2,0))</f>
        <v>10</v>
      </c>
      <c r="AM131" s="19" cm="1">
        <f t="array" ref="AM131">INDEX($K:$P,ROW(),MATCH(AM$3,$K$2:$P$2,0))</f>
        <v>10</v>
      </c>
      <c r="AN131" s="19" cm="1">
        <f t="array" ref="AN131">INDEX($K:$P,ROW(),MATCH(AN$3,$K$2:$P$2,0))</f>
        <v>10</v>
      </c>
      <c r="AO131" s="19" cm="1">
        <f t="array" ref="AO131">INDEX($K:$P,ROW(),MATCH(AO$3,$K$2:$P$2,0))</f>
        <v>10</v>
      </c>
      <c r="AP131" s="19" cm="1">
        <f t="array" ref="AP131">INDEX($K:$P,ROW(),MATCH(AP$3,$K$2:$P$2,0))</f>
        <v>10</v>
      </c>
      <c r="AQ131" s="19" cm="1">
        <f t="array" ref="AQ131">INDEX($K:$P,ROW(),MATCH(AQ$3,$K$2:$P$2,0))</f>
        <v>10</v>
      </c>
      <c r="AR131" s="19" cm="1">
        <f t="array" ref="AR131">INDEX($K:$P,ROW(),MATCH(AR$3,$K$2:$P$2,0))</f>
        <v>10</v>
      </c>
      <c r="AS131" s="19" cm="1">
        <f t="array" ref="AS131">INDEX($K:$P,ROW(),MATCH(AS$3,$K$2:$P$2,0))</f>
        <v>10</v>
      </c>
      <c r="AT131" s="19" cm="1">
        <f t="array" ref="AT131">INDEX($K:$P,ROW(),MATCH(AT$3,$K$2:$P$2,0))</f>
        <v>10</v>
      </c>
      <c r="AU131" s="19" cm="1">
        <f t="array" ref="AU131">INDEX($K:$P,ROW(),MATCH(AU$3,$K$2:$P$2,0))</f>
        <v>10</v>
      </c>
      <c r="AV131" s="19" cm="1">
        <f t="array" ref="AV131">INDEX($K:$P,ROW(),MATCH(AV$3,$K$2:$P$2,0))</f>
        <v>10</v>
      </c>
      <c r="AW131" s="19" cm="1">
        <f t="array" ref="AW131">INDEX($K:$P,ROW(),MATCH(AW$3,$K$2:$P$2,0))</f>
        <v>10</v>
      </c>
      <c r="AX131" s="19" cm="1">
        <f t="array" ref="AX131">INDEX($K:$P,ROW(),MATCH(AX$3,$K$2:$P$2,0))</f>
        <v>10</v>
      </c>
      <c r="AY131" s="19" cm="1">
        <f t="array" ref="AY131">INDEX($K:$P,ROW(),MATCH(AY$3,$K$2:$P$2,0))</f>
        <v>10</v>
      </c>
      <c r="AZ131" s="19" cm="1">
        <f t="array" ref="AZ131">INDEX($K:$P,ROW(),MATCH(AZ$3,$K$2:$P$2,0))</f>
        <v>10</v>
      </c>
      <c r="BA131" s="19" cm="1">
        <f t="array" ref="BA131">INDEX($K:$P,ROW(),MATCH(BA$3,$K$2:$P$2,0))</f>
        <v>10</v>
      </c>
      <c r="BB131" s="19" cm="1">
        <f t="array" ref="BB131">INDEX($K:$P,ROW(),MATCH(BB$3,$K$2:$P$2,0))</f>
        <v>10</v>
      </c>
      <c r="BC131" s="19" cm="1">
        <f t="array" ref="BC131">INDEX($K:$P,ROW(),MATCH(BC$3,$K$2:$P$2,0))</f>
        <v>10</v>
      </c>
      <c r="BD131" s="19" cm="1">
        <f t="array" ref="BD131">INDEX($K:$P,ROW(),MATCH(BD$3,$K$2:$P$2,0))</f>
        <v>10</v>
      </c>
      <c r="BE131" s="19" cm="1">
        <f t="array" ref="BE131">INDEX($K:$P,ROW(),MATCH(BE$3,$K$2:$P$2,0))</f>
        <v>10</v>
      </c>
      <c r="BF131" s="19" cm="1">
        <f t="array" ref="BF131">INDEX($K:$P,ROW(),MATCH(BF$3,$K$2:$P$2,0))</f>
        <v>10</v>
      </c>
      <c r="BG131" s="19" cm="1">
        <f t="array" ref="BG131">INDEX($K:$P,ROW(),MATCH(BG$3,$K$2:$P$2,0))</f>
        <v>10</v>
      </c>
      <c r="BH131" s="19" cm="1">
        <f t="array" ref="BH131">INDEX($K:$P,ROW(),MATCH(BH$3,$K$2:$P$2,0))</f>
        <v>10</v>
      </c>
      <c r="BI131" s="19" cm="1">
        <f t="array" ref="BI131">INDEX($K:$P,ROW(),MATCH(BI$3,$K$2:$P$2,0))</f>
        <v>10</v>
      </c>
      <c r="BJ131" s="19" cm="1">
        <f t="array" ref="BJ131">INDEX($K:$P,ROW(),MATCH(BJ$3,$K$2:$P$2,0))</f>
        <v>10</v>
      </c>
      <c r="BK131" s="19" cm="1">
        <f t="array" ref="BK131">INDEX($K:$P,ROW(),MATCH(BK$3,$K$2:$P$2,0))</f>
        <v>10</v>
      </c>
      <c r="BL131" s="19" cm="1">
        <f t="array" ref="BL131">INDEX($K:$P,ROW(),MATCH(BL$3,$K$2:$P$2,0))</f>
        <v>10</v>
      </c>
      <c r="BM131" s="19" cm="1">
        <f t="array" ref="BM131">INDEX($K:$P,ROW(),MATCH(BM$3,$K$2:$P$2,0))</f>
        <v>10</v>
      </c>
      <c r="BN131" s="19" cm="1">
        <f t="array" ref="BN131">INDEX($K:$P,ROW(),MATCH(BN$3,$K$2:$P$2,0))</f>
        <v>10</v>
      </c>
      <c r="BO131" s="19" cm="1">
        <f t="array" ref="BO131">INDEX($K:$P,ROW(),MATCH(BO$3,$K$2:$P$2,0))</f>
        <v>10</v>
      </c>
      <c r="BP131" s="19" cm="1">
        <f t="array" ref="BP131">INDEX($K:$P,ROW(),MATCH(BP$3,$K$2:$P$2,0))</f>
        <v>10</v>
      </c>
      <c r="BQ131" s="19" cm="1">
        <f t="array" ref="BQ131">INDEX($K:$P,ROW(),MATCH(BQ$3,$K$2:$P$2,0))</f>
        <v>10</v>
      </c>
      <c r="BR131" s="19" cm="1">
        <f t="array" ref="BR131">INDEX($K:$P,ROW(),MATCH(BR$3,$K$2:$P$2,0))</f>
        <v>10</v>
      </c>
      <c r="BS131" s="19" cm="1">
        <f t="array" ref="BS131">INDEX($K:$P,ROW(),MATCH(BS$3,$K$2:$P$2,0))</f>
        <v>10</v>
      </c>
      <c r="BT131" s="19" cm="1">
        <f t="array" ref="BT131">INDEX($K:$P,ROW(),MATCH(BT$3,$K$2:$P$2,0))</f>
        <v>10</v>
      </c>
      <c r="BU131" s="19" cm="1">
        <f t="array" ref="BU131">INDEX($K:$P,ROW(),MATCH(BU$3,$K$2:$P$2,0))</f>
        <v>10</v>
      </c>
      <c r="BV131" s="19" cm="1">
        <f t="array" ref="BV131">INDEX($K:$P,ROW(),MATCH(BV$3,$K$2:$P$2,0))</f>
        <v>10</v>
      </c>
      <c r="BW131" s="19" cm="1">
        <f t="array" ref="BW131">INDEX($K:$P,ROW(),MATCH(BW$3,$K$2:$P$2,0))</f>
        <v>10</v>
      </c>
      <c r="BX131" s="19" cm="1">
        <f t="array" ref="BX131">INDEX($K:$P,ROW(),MATCH(BX$3,$K$2:$P$2,0))</f>
        <v>10</v>
      </c>
      <c r="BY131" s="19" cm="1">
        <f t="array" ref="BY131">INDEX($K:$P,ROW(),MATCH(BY$3,$K$2:$P$2,0))</f>
        <v>10</v>
      </c>
      <c r="BZ131" s="19" cm="1">
        <f t="array" ref="BZ131">INDEX($K:$P,ROW(),MATCH(BZ$3,$K$2:$P$2,0))</f>
        <v>10</v>
      </c>
      <c r="CA131" s="19" cm="1">
        <f t="array" ref="CA131">INDEX($K:$P,ROW(),MATCH(CA$3,$K$2:$P$2,0))</f>
        <v>10</v>
      </c>
      <c r="CB131" s="19" cm="1">
        <f t="array" ref="CB131">INDEX($K:$P,ROW(),MATCH(CB$3,$K$2:$P$2,0))</f>
        <v>10</v>
      </c>
      <c r="CC131" s="19" cm="1">
        <f t="array" ref="CC131">INDEX($K:$P,ROW(),MATCH(CC$3,$K$2:$P$2,0))</f>
        <v>10</v>
      </c>
      <c r="CD131" s="19" cm="1">
        <f t="array" ref="CD131">INDEX($K:$P,ROW(),MATCH(CD$3,$K$2:$P$2,0))</f>
        <v>10</v>
      </c>
      <c r="CE131" s="19" cm="1">
        <f t="array" ref="CE131">INDEX($K:$P,ROW(),MATCH(CE$3,$K$2:$P$2,0))</f>
        <v>10</v>
      </c>
      <c r="CF131" s="19" cm="1">
        <f t="array" ref="CF131">INDEX($K:$P,ROW(),MATCH(CF$3,$K$2:$P$2,0))</f>
        <v>10</v>
      </c>
      <c r="CG131" s="19" cm="1">
        <f t="array" ref="CG131">INDEX($K:$P,ROW(),MATCH(CG$3,$K$2:$P$2,0))</f>
        <v>10</v>
      </c>
      <c r="CH131" s="19" cm="1">
        <f t="array" ref="CH131">INDEX($K:$P,ROW(),MATCH(CH$3,$K$2:$P$2,0))</f>
        <v>10</v>
      </c>
      <c r="CI131" s="19" cm="1">
        <f t="array" ref="CI131">INDEX($K:$P,ROW(),MATCH(CI$3,$K$2:$P$2,0))</f>
        <v>10</v>
      </c>
      <c r="CJ131" s="19" cm="1">
        <f t="array" ref="CJ131">INDEX($K:$P,ROW(),MATCH(CJ$3,$K$2:$P$2,0))</f>
        <v>10</v>
      </c>
      <c r="CK131" s="19" cm="1">
        <f t="array" ref="CK131">INDEX($K:$P,ROW(),MATCH(CK$3,$K$2:$P$2,0))</f>
        <v>10</v>
      </c>
      <c r="CL131" s="19" cm="1">
        <f t="array" ref="CL131">INDEX($K:$P,ROW(),MATCH(CL$3,$K$2:$P$2,0))</f>
        <v>10</v>
      </c>
      <c r="CM131" s="19" t="e" cm="1">
        <f t="array" ref="CM131">INDEX($K:$P,ROW(),MATCH(CM$3,$K$2:$P$2,0))</f>
        <v>#N/A</v>
      </c>
      <c r="CN131" s="19" t="e" cm="1">
        <f t="array" ref="CN131">INDEX($K:$P,ROW(),MATCH(CN$3,$K$2:$P$2,0))</f>
        <v>#N/A</v>
      </c>
      <c r="CO131" s="19" t="e" cm="1">
        <f t="array" ref="CO131">INDEX($K:$P,ROW(),MATCH(CO$3,$K$2:$P$2,0))</f>
        <v>#N/A</v>
      </c>
      <c r="CP131" s="19" t="e" cm="1">
        <f t="array" ref="CP131">INDEX($K:$P,ROW(),MATCH(CP$3,$K$2:$P$2,0))</f>
        <v>#N/A</v>
      </c>
      <c r="CQ131" s="19" t="e" cm="1">
        <f t="array" ref="CQ131">INDEX($K:$P,ROW(),MATCH(CQ$3,$K$2:$P$2,0))</f>
        <v>#N/A</v>
      </c>
      <c r="CR131" s="19" t="e" cm="1">
        <f t="array" ref="CR131">INDEX($K:$P,ROW(),MATCH(CR$3,$K$2:$P$2,0))</f>
        <v>#N/A</v>
      </c>
      <c r="CS131" s="19" t="e" cm="1">
        <f t="array" ref="CS131">INDEX($K:$P,ROW(),MATCH(CS$3,$K$2:$P$2,0))</f>
        <v>#N/A</v>
      </c>
      <c r="CT131" s="19" t="e" cm="1">
        <f t="array" ref="CT131">INDEX($K:$P,ROW(),MATCH(CT$3,$K$2:$P$2,0))</f>
        <v>#N/A</v>
      </c>
      <c r="CU131" s="19" t="e" cm="1">
        <f t="array" ref="CU131">INDEX($K:$P,ROW(),MATCH(CU$3,$K$2:$P$2,0))</f>
        <v>#N/A</v>
      </c>
      <c r="CV131" s="19" t="e" cm="1">
        <f t="array" ref="CV131">INDEX($K:$P,ROW(),MATCH(CV$3,$K$2:$P$2,0))</f>
        <v>#N/A</v>
      </c>
      <c r="CW131" s="19" t="e" cm="1">
        <f t="array" ref="CW131">INDEX($K:$P,ROW(),MATCH(CW$3,$K$2:$P$2,0))</f>
        <v>#N/A</v>
      </c>
      <c r="CX131" s="19" t="e" cm="1">
        <f t="array" ref="CX131">INDEX($K:$P,ROW(),MATCH(CX$3,$K$2:$P$2,0))</f>
        <v>#N/A</v>
      </c>
      <c r="CY131" s="19" t="e" cm="1">
        <f t="array" ref="CY131">INDEX($K:$P,ROW(),MATCH(CY$3,$K$2:$P$2,0))</f>
        <v>#N/A</v>
      </c>
      <c r="CZ131" s="19" t="e" cm="1">
        <f t="array" ref="CZ131">INDEX($K:$P,ROW(),MATCH(CZ$3,$K$2:$P$2,0))</f>
        <v>#N/A</v>
      </c>
      <c r="DA131" s="19" t="e" cm="1">
        <f t="array" ref="DA131">INDEX($K:$P,ROW(),MATCH(DA$3,$K$2:$P$2,0))</f>
        <v>#N/A</v>
      </c>
      <c r="DB131" s="19" t="e" cm="1">
        <f t="array" ref="DB131">INDEX($K:$P,ROW(),MATCH(DB$3,$K$2:$P$2,0))</f>
        <v>#N/A</v>
      </c>
      <c r="DC131" s="19" t="e" cm="1">
        <f t="array" ref="DC131">INDEX($K:$P,ROW(),MATCH(DC$3,$K$2:$P$2,0))</f>
        <v>#N/A</v>
      </c>
      <c r="DD131" s="19" t="e" cm="1">
        <f t="array" ref="DD131">INDEX($K:$P,ROW(),MATCH(DD$3,$K$2:$P$2,0))</f>
        <v>#N/A</v>
      </c>
      <c r="DE131" s="19" t="e" cm="1">
        <f t="array" ref="DE131">INDEX($K:$P,ROW(),MATCH(DE$3,$K$2:$P$2,0))</f>
        <v>#N/A</v>
      </c>
      <c r="DF131" s="19" t="e" cm="1">
        <f t="array" ref="DF131">INDEX($K:$P,ROW(),MATCH(DF$3,$K$2:$P$2,0))</f>
        <v>#N/A</v>
      </c>
      <c r="DG131" s="19" t="e" cm="1">
        <f t="array" ref="DG131">INDEX($K:$P,ROW(),MATCH(DG$3,$K$2:$P$2,0))</f>
        <v>#N/A</v>
      </c>
      <c r="DH131" s="19" t="e" cm="1">
        <f t="array" ref="DH131">INDEX($K:$P,ROW(),MATCH(DH$3,$K$2:$P$2,0))</f>
        <v>#N/A</v>
      </c>
      <c r="DI131" s="19" t="e" cm="1">
        <f t="array" ref="DI131">INDEX($K:$P,ROW(),MATCH(DI$3,$K$2:$P$2,0))</f>
        <v>#N/A</v>
      </c>
      <c r="DJ131" s="19" t="e" cm="1">
        <f t="array" ref="DJ131">INDEX($K:$P,ROW(),MATCH(DJ$3,$K$2:$P$2,0))</f>
        <v>#N/A</v>
      </c>
      <c r="DK131" s="19" t="e" cm="1">
        <f t="array" ref="DK131">INDEX($K:$P,ROW(),MATCH(DK$3,$K$2:$P$2,0))</f>
        <v>#N/A</v>
      </c>
      <c r="DL131" s="19" t="e" cm="1">
        <f t="array" ref="DL131">INDEX($K:$P,ROW(),MATCH(DL$3,$K$2:$P$2,0))</f>
        <v>#N/A</v>
      </c>
    </row>
    <row r="132" spans="1:116" x14ac:dyDescent="0.4">
      <c r="D132" t="s">
        <v>822</v>
      </c>
      <c r="E132" s="8" t="str">
        <f t="shared" si="94"/>
        <v>132 VOLLIST-EVP</v>
      </c>
      <c r="G132" s="145" t="str">
        <f t="shared" si="104"/>
        <v>Item 3</v>
      </c>
      <c r="H132" s="31"/>
      <c r="I132" s="73"/>
      <c r="J132" s="73"/>
      <c r="K132" s="18">
        <v>10</v>
      </c>
      <c r="L132" s="18">
        <v>10</v>
      </c>
      <c r="M132" s="18">
        <v>10</v>
      </c>
      <c r="N132" s="18">
        <v>10</v>
      </c>
      <c r="O132" s="18">
        <v>10</v>
      </c>
      <c r="P132" s="18">
        <v>10</v>
      </c>
      <c r="R132" s="33"/>
      <c r="S132" s="19" cm="1">
        <f t="array" ref="S132">INDEX($K:$P,ROW(),MATCH(S$3,$K$2:$P$2,0))</f>
        <v>10</v>
      </c>
      <c r="T132" s="19" cm="1">
        <f t="array" ref="T132">INDEX($K:$P,ROW(),MATCH(T$3,$K$2:$P$2,0))</f>
        <v>10</v>
      </c>
      <c r="U132" s="19" cm="1">
        <f t="array" ref="U132">INDEX($K:$P,ROW(),MATCH(U$3,$K$2:$P$2,0))</f>
        <v>10</v>
      </c>
      <c r="V132" s="19" cm="1">
        <f t="array" ref="V132">INDEX($K:$P,ROW(),MATCH(V$3,$K$2:$P$2,0))</f>
        <v>10</v>
      </c>
      <c r="W132" s="19" cm="1">
        <f t="array" ref="W132">INDEX($K:$P,ROW(),MATCH(W$3,$K$2:$P$2,0))</f>
        <v>10</v>
      </c>
      <c r="X132" s="19" cm="1">
        <f t="array" ref="X132">INDEX($K:$P,ROW(),MATCH(X$3,$K$2:$P$2,0))</f>
        <v>10</v>
      </c>
      <c r="Y132" s="19" cm="1">
        <f t="array" ref="Y132">INDEX($K:$P,ROW(),MATCH(Y$3,$K$2:$P$2,0))</f>
        <v>10</v>
      </c>
      <c r="Z132" s="19" cm="1">
        <f t="array" ref="Z132">INDEX($K:$P,ROW(),MATCH(Z$3,$K$2:$P$2,0))</f>
        <v>10</v>
      </c>
      <c r="AA132" s="19" cm="1">
        <f t="array" ref="AA132">INDEX($K:$P,ROW(),MATCH(AA$3,$K$2:$P$2,0))</f>
        <v>10</v>
      </c>
      <c r="AB132" s="19" cm="1">
        <f t="array" ref="AB132">INDEX($K:$P,ROW(),MATCH(AB$3,$K$2:$P$2,0))</f>
        <v>10</v>
      </c>
      <c r="AC132" s="19" cm="1">
        <f t="array" ref="AC132">INDEX($K:$P,ROW(),MATCH(AC$3,$K$2:$P$2,0))</f>
        <v>10</v>
      </c>
      <c r="AD132" s="19" cm="1">
        <f t="array" ref="AD132">INDEX($K:$P,ROW(),MATCH(AD$3,$K$2:$P$2,0))</f>
        <v>10</v>
      </c>
      <c r="AE132" s="19" cm="1">
        <f t="array" ref="AE132">INDEX($K:$P,ROW(),MATCH(AE$3,$K$2:$P$2,0))</f>
        <v>10</v>
      </c>
      <c r="AF132" s="19" cm="1">
        <f t="array" ref="AF132">INDEX($K:$P,ROW(),MATCH(AF$3,$K$2:$P$2,0))</f>
        <v>10</v>
      </c>
      <c r="AG132" s="19" cm="1">
        <f t="array" ref="AG132">INDEX($K:$P,ROW(),MATCH(AG$3,$K$2:$P$2,0))</f>
        <v>10</v>
      </c>
      <c r="AH132" s="19" cm="1">
        <f t="array" ref="AH132">INDEX($K:$P,ROW(),MATCH(AH$3,$K$2:$P$2,0))</f>
        <v>10</v>
      </c>
      <c r="AI132" s="19" cm="1">
        <f t="array" ref="AI132">INDEX($K:$P,ROW(),MATCH(AI$3,$K$2:$P$2,0))</f>
        <v>10</v>
      </c>
      <c r="AJ132" s="19" cm="1">
        <f t="array" ref="AJ132">INDEX($K:$P,ROW(),MATCH(AJ$3,$K$2:$P$2,0))</f>
        <v>10</v>
      </c>
      <c r="AK132" s="19" cm="1">
        <f t="array" ref="AK132">INDEX($K:$P,ROW(),MATCH(AK$3,$K$2:$P$2,0))</f>
        <v>10</v>
      </c>
      <c r="AL132" s="19" cm="1">
        <f t="array" ref="AL132">INDEX($K:$P,ROW(),MATCH(AL$3,$K$2:$P$2,0))</f>
        <v>10</v>
      </c>
      <c r="AM132" s="19" cm="1">
        <f t="array" ref="AM132">INDEX($K:$P,ROW(),MATCH(AM$3,$K$2:$P$2,0))</f>
        <v>10</v>
      </c>
      <c r="AN132" s="19" cm="1">
        <f t="array" ref="AN132">INDEX($K:$P,ROW(),MATCH(AN$3,$K$2:$P$2,0))</f>
        <v>10</v>
      </c>
      <c r="AO132" s="19" cm="1">
        <f t="array" ref="AO132">INDEX($K:$P,ROW(),MATCH(AO$3,$K$2:$P$2,0))</f>
        <v>10</v>
      </c>
      <c r="AP132" s="19" cm="1">
        <f t="array" ref="AP132">INDEX($K:$P,ROW(),MATCH(AP$3,$K$2:$P$2,0))</f>
        <v>10</v>
      </c>
      <c r="AQ132" s="19" cm="1">
        <f t="array" ref="AQ132">INDEX($K:$P,ROW(),MATCH(AQ$3,$K$2:$P$2,0))</f>
        <v>10</v>
      </c>
      <c r="AR132" s="19" cm="1">
        <f t="array" ref="AR132">INDEX($K:$P,ROW(),MATCH(AR$3,$K$2:$P$2,0))</f>
        <v>10</v>
      </c>
      <c r="AS132" s="19" cm="1">
        <f t="array" ref="AS132">INDEX($K:$P,ROW(),MATCH(AS$3,$K$2:$P$2,0))</f>
        <v>10</v>
      </c>
      <c r="AT132" s="19" cm="1">
        <f t="array" ref="AT132">INDEX($K:$P,ROW(),MATCH(AT$3,$K$2:$P$2,0))</f>
        <v>10</v>
      </c>
      <c r="AU132" s="19" cm="1">
        <f t="array" ref="AU132">INDEX($K:$P,ROW(),MATCH(AU$3,$K$2:$P$2,0))</f>
        <v>10</v>
      </c>
      <c r="AV132" s="19" cm="1">
        <f t="array" ref="AV132">INDEX($K:$P,ROW(),MATCH(AV$3,$K$2:$P$2,0))</f>
        <v>10</v>
      </c>
      <c r="AW132" s="19" cm="1">
        <f t="array" ref="AW132">INDEX($K:$P,ROW(),MATCH(AW$3,$K$2:$P$2,0))</f>
        <v>10</v>
      </c>
      <c r="AX132" s="19" cm="1">
        <f t="array" ref="AX132">INDEX($K:$P,ROW(),MATCH(AX$3,$K$2:$P$2,0))</f>
        <v>10</v>
      </c>
      <c r="AY132" s="19" cm="1">
        <f t="array" ref="AY132">INDEX($K:$P,ROW(),MATCH(AY$3,$K$2:$P$2,0))</f>
        <v>10</v>
      </c>
      <c r="AZ132" s="19" cm="1">
        <f t="array" ref="AZ132">INDEX($K:$P,ROW(),MATCH(AZ$3,$K$2:$P$2,0))</f>
        <v>10</v>
      </c>
      <c r="BA132" s="19" cm="1">
        <f t="array" ref="BA132">INDEX($K:$P,ROW(),MATCH(BA$3,$K$2:$P$2,0))</f>
        <v>10</v>
      </c>
      <c r="BB132" s="19" cm="1">
        <f t="array" ref="BB132">INDEX($K:$P,ROW(),MATCH(BB$3,$K$2:$P$2,0))</f>
        <v>10</v>
      </c>
      <c r="BC132" s="19" cm="1">
        <f t="array" ref="BC132">INDEX($K:$P,ROW(),MATCH(BC$3,$K$2:$P$2,0))</f>
        <v>10</v>
      </c>
      <c r="BD132" s="19" cm="1">
        <f t="array" ref="BD132">INDEX($K:$P,ROW(),MATCH(BD$3,$K$2:$P$2,0))</f>
        <v>10</v>
      </c>
      <c r="BE132" s="19" cm="1">
        <f t="array" ref="BE132">INDEX($K:$P,ROW(),MATCH(BE$3,$K$2:$P$2,0))</f>
        <v>10</v>
      </c>
      <c r="BF132" s="19" cm="1">
        <f t="array" ref="BF132">INDEX($K:$P,ROW(),MATCH(BF$3,$K$2:$P$2,0))</f>
        <v>10</v>
      </c>
      <c r="BG132" s="19" cm="1">
        <f t="array" ref="BG132">INDEX($K:$P,ROW(),MATCH(BG$3,$K$2:$P$2,0))</f>
        <v>10</v>
      </c>
      <c r="BH132" s="19" cm="1">
        <f t="array" ref="BH132">INDEX($K:$P,ROW(),MATCH(BH$3,$K$2:$P$2,0))</f>
        <v>10</v>
      </c>
      <c r="BI132" s="19" cm="1">
        <f t="array" ref="BI132">INDEX($K:$P,ROW(),MATCH(BI$3,$K$2:$P$2,0))</f>
        <v>10</v>
      </c>
      <c r="BJ132" s="19" cm="1">
        <f t="array" ref="BJ132">INDEX($K:$P,ROW(),MATCH(BJ$3,$K$2:$P$2,0))</f>
        <v>10</v>
      </c>
      <c r="BK132" s="19" cm="1">
        <f t="array" ref="BK132">INDEX($K:$P,ROW(),MATCH(BK$3,$K$2:$P$2,0))</f>
        <v>10</v>
      </c>
      <c r="BL132" s="19" cm="1">
        <f t="array" ref="BL132">INDEX($K:$P,ROW(),MATCH(BL$3,$K$2:$P$2,0))</f>
        <v>10</v>
      </c>
      <c r="BM132" s="19" cm="1">
        <f t="array" ref="BM132">INDEX($K:$P,ROW(),MATCH(BM$3,$K$2:$P$2,0))</f>
        <v>10</v>
      </c>
      <c r="BN132" s="19" cm="1">
        <f t="array" ref="BN132">INDEX($K:$P,ROW(),MATCH(BN$3,$K$2:$P$2,0))</f>
        <v>10</v>
      </c>
      <c r="BO132" s="19" cm="1">
        <f t="array" ref="BO132">INDEX($K:$P,ROW(),MATCH(BO$3,$K$2:$P$2,0))</f>
        <v>10</v>
      </c>
      <c r="BP132" s="19" cm="1">
        <f t="array" ref="BP132">INDEX($K:$P,ROW(),MATCH(BP$3,$K$2:$P$2,0))</f>
        <v>10</v>
      </c>
      <c r="BQ132" s="19" cm="1">
        <f t="array" ref="BQ132">INDEX($K:$P,ROW(),MATCH(BQ$3,$K$2:$P$2,0))</f>
        <v>10</v>
      </c>
      <c r="BR132" s="19" cm="1">
        <f t="array" ref="BR132">INDEX($K:$P,ROW(),MATCH(BR$3,$K$2:$P$2,0))</f>
        <v>10</v>
      </c>
      <c r="BS132" s="19" cm="1">
        <f t="array" ref="BS132">INDEX($K:$P,ROW(),MATCH(BS$3,$K$2:$P$2,0))</f>
        <v>10</v>
      </c>
      <c r="BT132" s="19" cm="1">
        <f t="array" ref="BT132">INDEX($K:$P,ROW(),MATCH(BT$3,$K$2:$P$2,0))</f>
        <v>10</v>
      </c>
      <c r="BU132" s="19" cm="1">
        <f t="array" ref="BU132">INDEX($K:$P,ROW(),MATCH(BU$3,$K$2:$P$2,0))</f>
        <v>10</v>
      </c>
      <c r="BV132" s="19" cm="1">
        <f t="array" ref="BV132">INDEX($K:$P,ROW(),MATCH(BV$3,$K$2:$P$2,0))</f>
        <v>10</v>
      </c>
      <c r="BW132" s="19" cm="1">
        <f t="array" ref="BW132">INDEX($K:$P,ROW(),MATCH(BW$3,$K$2:$P$2,0))</f>
        <v>10</v>
      </c>
      <c r="BX132" s="19" cm="1">
        <f t="array" ref="BX132">INDEX($K:$P,ROW(),MATCH(BX$3,$K$2:$P$2,0))</f>
        <v>10</v>
      </c>
      <c r="BY132" s="19" cm="1">
        <f t="array" ref="BY132">INDEX($K:$P,ROW(),MATCH(BY$3,$K$2:$P$2,0))</f>
        <v>10</v>
      </c>
      <c r="BZ132" s="19" cm="1">
        <f t="array" ref="BZ132">INDEX($K:$P,ROW(),MATCH(BZ$3,$K$2:$P$2,0))</f>
        <v>10</v>
      </c>
      <c r="CA132" s="19" cm="1">
        <f t="array" ref="CA132">INDEX($K:$P,ROW(),MATCH(CA$3,$K$2:$P$2,0))</f>
        <v>10</v>
      </c>
      <c r="CB132" s="19" cm="1">
        <f t="array" ref="CB132">INDEX($K:$P,ROW(),MATCH(CB$3,$K$2:$P$2,0))</f>
        <v>10</v>
      </c>
      <c r="CC132" s="19" cm="1">
        <f t="array" ref="CC132">INDEX($K:$P,ROW(),MATCH(CC$3,$K$2:$P$2,0))</f>
        <v>10</v>
      </c>
      <c r="CD132" s="19" cm="1">
        <f t="array" ref="CD132">INDEX($K:$P,ROW(),MATCH(CD$3,$K$2:$P$2,0))</f>
        <v>10</v>
      </c>
      <c r="CE132" s="19" cm="1">
        <f t="array" ref="CE132">INDEX($K:$P,ROW(),MATCH(CE$3,$K$2:$P$2,0))</f>
        <v>10</v>
      </c>
      <c r="CF132" s="19" cm="1">
        <f t="array" ref="CF132">INDEX($K:$P,ROW(),MATCH(CF$3,$K$2:$P$2,0))</f>
        <v>10</v>
      </c>
      <c r="CG132" s="19" cm="1">
        <f t="array" ref="CG132">INDEX($K:$P,ROW(),MATCH(CG$3,$K$2:$P$2,0))</f>
        <v>10</v>
      </c>
      <c r="CH132" s="19" cm="1">
        <f t="array" ref="CH132">INDEX($K:$P,ROW(),MATCH(CH$3,$K$2:$P$2,0))</f>
        <v>10</v>
      </c>
      <c r="CI132" s="19" cm="1">
        <f t="array" ref="CI132">INDEX($K:$P,ROW(),MATCH(CI$3,$K$2:$P$2,0))</f>
        <v>10</v>
      </c>
      <c r="CJ132" s="19" cm="1">
        <f t="array" ref="CJ132">INDEX($K:$P,ROW(),MATCH(CJ$3,$K$2:$P$2,0))</f>
        <v>10</v>
      </c>
      <c r="CK132" s="19" cm="1">
        <f t="array" ref="CK132">INDEX($K:$P,ROW(),MATCH(CK$3,$K$2:$P$2,0))</f>
        <v>10</v>
      </c>
      <c r="CL132" s="19" cm="1">
        <f t="array" ref="CL132">INDEX($K:$P,ROW(),MATCH(CL$3,$K$2:$P$2,0))</f>
        <v>10</v>
      </c>
      <c r="CM132" s="19" t="e" cm="1">
        <f t="array" ref="CM132">INDEX($K:$P,ROW(),MATCH(CM$3,$K$2:$P$2,0))</f>
        <v>#N/A</v>
      </c>
      <c r="CN132" s="19" t="e" cm="1">
        <f t="array" ref="CN132">INDEX($K:$P,ROW(),MATCH(CN$3,$K$2:$P$2,0))</f>
        <v>#N/A</v>
      </c>
      <c r="CO132" s="19" t="e" cm="1">
        <f t="array" ref="CO132">INDEX($K:$P,ROW(),MATCH(CO$3,$K$2:$P$2,0))</f>
        <v>#N/A</v>
      </c>
      <c r="CP132" s="19" t="e" cm="1">
        <f t="array" ref="CP132">INDEX($K:$P,ROW(),MATCH(CP$3,$K$2:$P$2,0))</f>
        <v>#N/A</v>
      </c>
      <c r="CQ132" s="19" t="e" cm="1">
        <f t="array" ref="CQ132">INDEX($K:$P,ROW(),MATCH(CQ$3,$K$2:$P$2,0))</f>
        <v>#N/A</v>
      </c>
      <c r="CR132" s="19" t="e" cm="1">
        <f t="array" ref="CR132">INDEX($K:$P,ROW(),MATCH(CR$3,$K$2:$P$2,0))</f>
        <v>#N/A</v>
      </c>
      <c r="CS132" s="19" t="e" cm="1">
        <f t="array" ref="CS132">INDEX($K:$P,ROW(),MATCH(CS$3,$K$2:$P$2,0))</f>
        <v>#N/A</v>
      </c>
      <c r="CT132" s="19" t="e" cm="1">
        <f t="array" ref="CT132">INDEX($K:$P,ROW(),MATCH(CT$3,$K$2:$P$2,0))</f>
        <v>#N/A</v>
      </c>
      <c r="CU132" s="19" t="e" cm="1">
        <f t="array" ref="CU132">INDEX($K:$P,ROW(),MATCH(CU$3,$K$2:$P$2,0))</f>
        <v>#N/A</v>
      </c>
      <c r="CV132" s="19" t="e" cm="1">
        <f t="array" ref="CV132">INDEX($K:$P,ROW(),MATCH(CV$3,$K$2:$P$2,0))</f>
        <v>#N/A</v>
      </c>
      <c r="CW132" s="19" t="e" cm="1">
        <f t="array" ref="CW132">INDEX($K:$P,ROW(),MATCH(CW$3,$K$2:$P$2,0))</f>
        <v>#N/A</v>
      </c>
      <c r="CX132" s="19" t="e" cm="1">
        <f t="array" ref="CX132">INDEX($K:$P,ROW(),MATCH(CX$3,$K$2:$P$2,0))</f>
        <v>#N/A</v>
      </c>
      <c r="CY132" s="19" t="e" cm="1">
        <f t="array" ref="CY132">INDEX($K:$P,ROW(),MATCH(CY$3,$K$2:$P$2,0))</f>
        <v>#N/A</v>
      </c>
      <c r="CZ132" s="19" t="e" cm="1">
        <f t="array" ref="CZ132">INDEX($K:$P,ROW(),MATCH(CZ$3,$K$2:$P$2,0))</f>
        <v>#N/A</v>
      </c>
      <c r="DA132" s="19" t="e" cm="1">
        <f t="array" ref="DA132">INDEX($K:$P,ROW(),MATCH(DA$3,$K$2:$P$2,0))</f>
        <v>#N/A</v>
      </c>
      <c r="DB132" s="19" t="e" cm="1">
        <f t="array" ref="DB132">INDEX($K:$P,ROW(),MATCH(DB$3,$K$2:$P$2,0))</f>
        <v>#N/A</v>
      </c>
      <c r="DC132" s="19" t="e" cm="1">
        <f t="array" ref="DC132">INDEX($K:$P,ROW(),MATCH(DC$3,$K$2:$P$2,0))</f>
        <v>#N/A</v>
      </c>
      <c r="DD132" s="19" t="e" cm="1">
        <f t="array" ref="DD132">INDEX($K:$P,ROW(),MATCH(DD$3,$K$2:$P$2,0))</f>
        <v>#N/A</v>
      </c>
      <c r="DE132" s="19" t="e" cm="1">
        <f t="array" ref="DE132">INDEX($K:$P,ROW(),MATCH(DE$3,$K$2:$P$2,0))</f>
        <v>#N/A</v>
      </c>
      <c r="DF132" s="19" t="e" cm="1">
        <f t="array" ref="DF132">INDEX($K:$P,ROW(),MATCH(DF$3,$K$2:$P$2,0))</f>
        <v>#N/A</v>
      </c>
      <c r="DG132" s="19" t="e" cm="1">
        <f t="array" ref="DG132">INDEX($K:$P,ROW(),MATCH(DG$3,$K$2:$P$2,0))</f>
        <v>#N/A</v>
      </c>
      <c r="DH132" s="19" t="e" cm="1">
        <f t="array" ref="DH132">INDEX($K:$P,ROW(),MATCH(DH$3,$K$2:$P$2,0))</f>
        <v>#N/A</v>
      </c>
      <c r="DI132" s="19" t="e" cm="1">
        <f t="array" ref="DI132">INDEX($K:$P,ROW(),MATCH(DI$3,$K$2:$P$2,0))</f>
        <v>#N/A</v>
      </c>
      <c r="DJ132" s="19" t="e" cm="1">
        <f t="array" ref="DJ132">INDEX($K:$P,ROW(),MATCH(DJ$3,$K$2:$P$2,0))</f>
        <v>#N/A</v>
      </c>
      <c r="DK132" s="19" t="e" cm="1">
        <f t="array" ref="DK132">INDEX($K:$P,ROW(),MATCH(DK$3,$K$2:$P$2,0))</f>
        <v>#N/A</v>
      </c>
      <c r="DL132" s="19" t="e" cm="1">
        <f t="array" ref="DL132">INDEX($K:$P,ROW(),MATCH(DL$3,$K$2:$P$2,0))</f>
        <v>#N/A</v>
      </c>
    </row>
    <row r="133" spans="1:116" x14ac:dyDescent="0.4">
      <c r="D133" t="s">
        <v>822</v>
      </c>
      <c r="E133" s="8" t="str">
        <f t="shared" si="94"/>
        <v>133 VOLLIST-EVP</v>
      </c>
      <c r="G133" s="145" t="str">
        <f t="shared" si="104"/>
        <v>Item 4</v>
      </c>
      <c r="H133" s="31"/>
      <c r="I133" s="73"/>
      <c r="J133" s="73"/>
      <c r="K133" s="18">
        <v>10</v>
      </c>
      <c r="L133" s="18">
        <v>10</v>
      </c>
      <c r="M133" s="18">
        <v>10</v>
      </c>
      <c r="N133" s="18">
        <v>10</v>
      </c>
      <c r="O133" s="18">
        <v>10</v>
      </c>
      <c r="P133" s="18">
        <v>10</v>
      </c>
      <c r="R133" s="33"/>
      <c r="S133" s="19" cm="1">
        <f t="array" ref="S133">INDEX($K:$P,ROW(),MATCH(S$3,$K$2:$P$2,0))</f>
        <v>10</v>
      </c>
      <c r="T133" s="19" cm="1">
        <f t="array" ref="T133">INDEX($K:$P,ROW(),MATCH(T$3,$K$2:$P$2,0))</f>
        <v>10</v>
      </c>
      <c r="U133" s="19" cm="1">
        <f t="array" ref="U133">INDEX($K:$P,ROW(),MATCH(U$3,$K$2:$P$2,0))</f>
        <v>10</v>
      </c>
      <c r="V133" s="19" cm="1">
        <f t="array" ref="V133">INDEX($K:$P,ROW(),MATCH(V$3,$K$2:$P$2,0))</f>
        <v>10</v>
      </c>
      <c r="W133" s="19" cm="1">
        <f t="array" ref="W133">INDEX($K:$P,ROW(),MATCH(W$3,$K$2:$P$2,0))</f>
        <v>10</v>
      </c>
      <c r="X133" s="19" cm="1">
        <f t="array" ref="X133">INDEX($K:$P,ROW(),MATCH(X$3,$K$2:$P$2,0))</f>
        <v>10</v>
      </c>
      <c r="Y133" s="19" cm="1">
        <f t="array" ref="Y133">INDEX($K:$P,ROW(),MATCH(Y$3,$K$2:$P$2,0))</f>
        <v>10</v>
      </c>
      <c r="Z133" s="19" cm="1">
        <f t="array" ref="Z133">INDEX($K:$P,ROW(),MATCH(Z$3,$K$2:$P$2,0))</f>
        <v>10</v>
      </c>
      <c r="AA133" s="19" cm="1">
        <f t="array" ref="AA133">INDEX($K:$P,ROW(),MATCH(AA$3,$K$2:$P$2,0))</f>
        <v>10</v>
      </c>
      <c r="AB133" s="19" cm="1">
        <f t="array" ref="AB133">INDEX($K:$P,ROW(),MATCH(AB$3,$K$2:$P$2,0))</f>
        <v>10</v>
      </c>
      <c r="AC133" s="19" cm="1">
        <f t="array" ref="AC133">INDEX($K:$P,ROW(),MATCH(AC$3,$K$2:$P$2,0))</f>
        <v>10</v>
      </c>
      <c r="AD133" s="19" cm="1">
        <f t="array" ref="AD133">INDEX($K:$P,ROW(),MATCH(AD$3,$K$2:$P$2,0))</f>
        <v>10</v>
      </c>
      <c r="AE133" s="19" cm="1">
        <f t="array" ref="AE133">INDEX($K:$P,ROW(),MATCH(AE$3,$K$2:$P$2,0))</f>
        <v>10</v>
      </c>
      <c r="AF133" s="19" cm="1">
        <f t="array" ref="AF133">INDEX($K:$P,ROW(),MATCH(AF$3,$K$2:$P$2,0))</f>
        <v>10</v>
      </c>
      <c r="AG133" s="19" cm="1">
        <f t="array" ref="AG133">INDEX($K:$P,ROW(),MATCH(AG$3,$K$2:$P$2,0))</f>
        <v>10</v>
      </c>
      <c r="AH133" s="19" cm="1">
        <f t="array" ref="AH133">INDEX($K:$P,ROW(),MATCH(AH$3,$K$2:$P$2,0))</f>
        <v>10</v>
      </c>
      <c r="AI133" s="19" cm="1">
        <f t="array" ref="AI133">INDEX($K:$P,ROW(),MATCH(AI$3,$K$2:$P$2,0))</f>
        <v>10</v>
      </c>
      <c r="AJ133" s="19" cm="1">
        <f t="array" ref="AJ133">INDEX($K:$P,ROW(),MATCH(AJ$3,$K$2:$P$2,0))</f>
        <v>10</v>
      </c>
      <c r="AK133" s="19" cm="1">
        <f t="array" ref="AK133">INDEX($K:$P,ROW(),MATCH(AK$3,$K$2:$P$2,0))</f>
        <v>10</v>
      </c>
      <c r="AL133" s="19" cm="1">
        <f t="array" ref="AL133">INDEX($K:$P,ROW(),MATCH(AL$3,$K$2:$P$2,0))</f>
        <v>10</v>
      </c>
      <c r="AM133" s="19" cm="1">
        <f t="array" ref="AM133">INDEX($K:$P,ROW(),MATCH(AM$3,$K$2:$P$2,0))</f>
        <v>10</v>
      </c>
      <c r="AN133" s="19" cm="1">
        <f t="array" ref="AN133">INDEX($K:$P,ROW(),MATCH(AN$3,$K$2:$P$2,0))</f>
        <v>10</v>
      </c>
      <c r="AO133" s="19" cm="1">
        <f t="array" ref="AO133">INDEX($K:$P,ROW(),MATCH(AO$3,$K$2:$P$2,0))</f>
        <v>10</v>
      </c>
      <c r="AP133" s="19" cm="1">
        <f t="array" ref="AP133">INDEX($K:$P,ROW(),MATCH(AP$3,$K$2:$P$2,0))</f>
        <v>10</v>
      </c>
      <c r="AQ133" s="19" cm="1">
        <f t="array" ref="AQ133">INDEX($K:$P,ROW(),MATCH(AQ$3,$K$2:$P$2,0))</f>
        <v>10</v>
      </c>
      <c r="AR133" s="19" cm="1">
        <f t="array" ref="AR133">INDEX($K:$P,ROW(),MATCH(AR$3,$K$2:$P$2,0))</f>
        <v>10</v>
      </c>
      <c r="AS133" s="19" cm="1">
        <f t="array" ref="AS133">INDEX($K:$P,ROW(),MATCH(AS$3,$K$2:$P$2,0))</f>
        <v>10</v>
      </c>
      <c r="AT133" s="19" cm="1">
        <f t="array" ref="AT133">INDEX($K:$P,ROW(),MATCH(AT$3,$K$2:$P$2,0))</f>
        <v>10</v>
      </c>
      <c r="AU133" s="19" cm="1">
        <f t="array" ref="AU133">INDEX($K:$P,ROW(),MATCH(AU$3,$K$2:$P$2,0))</f>
        <v>10</v>
      </c>
      <c r="AV133" s="19" cm="1">
        <f t="array" ref="AV133">INDEX($K:$P,ROW(),MATCH(AV$3,$K$2:$P$2,0))</f>
        <v>10</v>
      </c>
      <c r="AW133" s="19" cm="1">
        <f t="array" ref="AW133">INDEX($K:$P,ROW(),MATCH(AW$3,$K$2:$P$2,0))</f>
        <v>10</v>
      </c>
      <c r="AX133" s="19" cm="1">
        <f t="array" ref="AX133">INDEX($K:$P,ROW(),MATCH(AX$3,$K$2:$P$2,0))</f>
        <v>10</v>
      </c>
      <c r="AY133" s="19" cm="1">
        <f t="array" ref="AY133">INDEX($K:$P,ROW(),MATCH(AY$3,$K$2:$P$2,0))</f>
        <v>10</v>
      </c>
      <c r="AZ133" s="19" cm="1">
        <f t="array" ref="AZ133">INDEX($K:$P,ROW(),MATCH(AZ$3,$K$2:$P$2,0))</f>
        <v>10</v>
      </c>
      <c r="BA133" s="19" cm="1">
        <f t="array" ref="BA133">INDEX($K:$P,ROW(),MATCH(BA$3,$K$2:$P$2,0))</f>
        <v>10</v>
      </c>
      <c r="BB133" s="19" cm="1">
        <f t="array" ref="BB133">INDEX($K:$P,ROW(),MATCH(BB$3,$K$2:$P$2,0))</f>
        <v>10</v>
      </c>
      <c r="BC133" s="19" cm="1">
        <f t="array" ref="BC133">INDEX($K:$P,ROW(),MATCH(BC$3,$K$2:$P$2,0))</f>
        <v>10</v>
      </c>
      <c r="BD133" s="19" cm="1">
        <f t="array" ref="BD133">INDEX($K:$P,ROW(),MATCH(BD$3,$K$2:$P$2,0))</f>
        <v>10</v>
      </c>
      <c r="BE133" s="19" cm="1">
        <f t="array" ref="BE133">INDEX($K:$P,ROW(),MATCH(BE$3,$K$2:$P$2,0))</f>
        <v>10</v>
      </c>
      <c r="BF133" s="19" cm="1">
        <f t="array" ref="BF133">INDEX($K:$P,ROW(),MATCH(BF$3,$K$2:$P$2,0))</f>
        <v>10</v>
      </c>
      <c r="BG133" s="19" cm="1">
        <f t="array" ref="BG133">INDEX($K:$P,ROW(),MATCH(BG$3,$K$2:$P$2,0))</f>
        <v>10</v>
      </c>
      <c r="BH133" s="19" cm="1">
        <f t="array" ref="BH133">INDEX($K:$P,ROW(),MATCH(BH$3,$K$2:$P$2,0))</f>
        <v>10</v>
      </c>
      <c r="BI133" s="19" cm="1">
        <f t="array" ref="BI133">INDEX($K:$P,ROW(),MATCH(BI$3,$K$2:$P$2,0))</f>
        <v>10</v>
      </c>
      <c r="BJ133" s="19" cm="1">
        <f t="array" ref="BJ133">INDEX($K:$P,ROW(),MATCH(BJ$3,$K$2:$P$2,0))</f>
        <v>10</v>
      </c>
      <c r="BK133" s="19" cm="1">
        <f t="array" ref="BK133">INDEX($K:$P,ROW(),MATCH(BK$3,$K$2:$P$2,0))</f>
        <v>10</v>
      </c>
      <c r="BL133" s="19" cm="1">
        <f t="array" ref="BL133">INDEX($K:$P,ROW(),MATCH(BL$3,$K$2:$P$2,0))</f>
        <v>10</v>
      </c>
      <c r="BM133" s="19" cm="1">
        <f t="array" ref="BM133">INDEX($K:$P,ROW(),MATCH(BM$3,$K$2:$P$2,0))</f>
        <v>10</v>
      </c>
      <c r="BN133" s="19" cm="1">
        <f t="array" ref="BN133">INDEX($K:$P,ROW(),MATCH(BN$3,$K$2:$P$2,0))</f>
        <v>10</v>
      </c>
      <c r="BO133" s="19" cm="1">
        <f t="array" ref="BO133">INDEX($K:$P,ROW(),MATCH(BO$3,$K$2:$P$2,0))</f>
        <v>10</v>
      </c>
      <c r="BP133" s="19" cm="1">
        <f t="array" ref="BP133">INDEX($K:$P,ROW(),MATCH(BP$3,$K$2:$P$2,0))</f>
        <v>10</v>
      </c>
      <c r="BQ133" s="19" cm="1">
        <f t="array" ref="BQ133">INDEX($K:$P,ROW(),MATCH(BQ$3,$K$2:$P$2,0))</f>
        <v>10</v>
      </c>
      <c r="BR133" s="19" cm="1">
        <f t="array" ref="BR133">INDEX($K:$P,ROW(),MATCH(BR$3,$K$2:$P$2,0))</f>
        <v>10</v>
      </c>
      <c r="BS133" s="19" cm="1">
        <f t="array" ref="BS133">INDEX($K:$P,ROW(),MATCH(BS$3,$K$2:$P$2,0))</f>
        <v>10</v>
      </c>
      <c r="BT133" s="19" cm="1">
        <f t="array" ref="BT133">INDEX($K:$P,ROW(),MATCH(BT$3,$K$2:$P$2,0))</f>
        <v>10</v>
      </c>
      <c r="BU133" s="19" cm="1">
        <f t="array" ref="BU133">INDEX($K:$P,ROW(),MATCH(BU$3,$K$2:$P$2,0))</f>
        <v>10</v>
      </c>
      <c r="BV133" s="19" cm="1">
        <f t="array" ref="BV133">INDEX($K:$P,ROW(),MATCH(BV$3,$K$2:$P$2,0))</f>
        <v>10</v>
      </c>
      <c r="BW133" s="19" cm="1">
        <f t="array" ref="BW133">INDEX($K:$P,ROW(),MATCH(BW$3,$K$2:$P$2,0))</f>
        <v>10</v>
      </c>
      <c r="BX133" s="19" cm="1">
        <f t="array" ref="BX133">INDEX($K:$P,ROW(),MATCH(BX$3,$K$2:$P$2,0))</f>
        <v>10</v>
      </c>
      <c r="BY133" s="19" cm="1">
        <f t="array" ref="BY133">INDEX($K:$P,ROW(),MATCH(BY$3,$K$2:$P$2,0))</f>
        <v>10</v>
      </c>
      <c r="BZ133" s="19" cm="1">
        <f t="array" ref="BZ133">INDEX($K:$P,ROW(),MATCH(BZ$3,$K$2:$P$2,0))</f>
        <v>10</v>
      </c>
      <c r="CA133" s="19" cm="1">
        <f t="array" ref="CA133">INDEX($K:$P,ROW(),MATCH(CA$3,$K$2:$P$2,0))</f>
        <v>10</v>
      </c>
      <c r="CB133" s="19" cm="1">
        <f t="array" ref="CB133">INDEX($K:$P,ROW(),MATCH(CB$3,$K$2:$P$2,0))</f>
        <v>10</v>
      </c>
      <c r="CC133" s="19" cm="1">
        <f t="array" ref="CC133">INDEX($K:$P,ROW(),MATCH(CC$3,$K$2:$P$2,0))</f>
        <v>10</v>
      </c>
      <c r="CD133" s="19" cm="1">
        <f t="array" ref="CD133">INDEX($K:$P,ROW(),MATCH(CD$3,$K$2:$P$2,0))</f>
        <v>10</v>
      </c>
      <c r="CE133" s="19" cm="1">
        <f t="array" ref="CE133">INDEX($K:$P,ROW(),MATCH(CE$3,$K$2:$P$2,0))</f>
        <v>10</v>
      </c>
      <c r="CF133" s="19" cm="1">
        <f t="array" ref="CF133">INDEX($K:$P,ROW(),MATCH(CF$3,$K$2:$P$2,0))</f>
        <v>10</v>
      </c>
      <c r="CG133" s="19" cm="1">
        <f t="array" ref="CG133">INDEX($K:$P,ROW(),MATCH(CG$3,$K$2:$P$2,0))</f>
        <v>10</v>
      </c>
      <c r="CH133" s="19" cm="1">
        <f t="array" ref="CH133">INDEX($K:$P,ROW(),MATCH(CH$3,$K$2:$P$2,0))</f>
        <v>10</v>
      </c>
      <c r="CI133" s="19" cm="1">
        <f t="array" ref="CI133">INDEX($K:$P,ROW(),MATCH(CI$3,$K$2:$P$2,0))</f>
        <v>10</v>
      </c>
      <c r="CJ133" s="19" cm="1">
        <f t="array" ref="CJ133">INDEX($K:$P,ROW(),MATCH(CJ$3,$K$2:$P$2,0))</f>
        <v>10</v>
      </c>
      <c r="CK133" s="19" cm="1">
        <f t="array" ref="CK133">INDEX($K:$P,ROW(),MATCH(CK$3,$K$2:$P$2,0))</f>
        <v>10</v>
      </c>
      <c r="CL133" s="19" cm="1">
        <f t="array" ref="CL133">INDEX($K:$P,ROW(),MATCH(CL$3,$K$2:$P$2,0))</f>
        <v>10</v>
      </c>
      <c r="CM133" s="19" t="e" cm="1">
        <f t="array" ref="CM133">INDEX($K:$P,ROW(),MATCH(CM$3,$K$2:$P$2,0))</f>
        <v>#N/A</v>
      </c>
      <c r="CN133" s="19" t="e" cm="1">
        <f t="array" ref="CN133">INDEX($K:$P,ROW(),MATCH(CN$3,$K$2:$P$2,0))</f>
        <v>#N/A</v>
      </c>
      <c r="CO133" s="19" t="e" cm="1">
        <f t="array" ref="CO133">INDEX($K:$P,ROW(),MATCH(CO$3,$K$2:$P$2,0))</f>
        <v>#N/A</v>
      </c>
      <c r="CP133" s="19" t="e" cm="1">
        <f t="array" ref="CP133">INDEX($K:$P,ROW(),MATCH(CP$3,$K$2:$P$2,0))</f>
        <v>#N/A</v>
      </c>
      <c r="CQ133" s="19" t="e" cm="1">
        <f t="array" ref="CQ133">INDEX($K:$P,ROW(),MATCH(CQ$3,$K$2:$P$2,0))</f>
        <v>#N/A</v>
      </c>
      <c r="CR133" s="19" t="e" cm="1">
        <f t="array" ref="CR133">INDEX($K:$P,ROW(),MATCH(CR$3,$K$2:$P$2,0))</f>
        <v>#N/A</v>
      </c>
      <c r="CS133" s="19" t="e" cm="1">
        <f t="array" ref="CS133">INDEX($K:$P,ROW(),MATCH(CS$3,$K$2:$P$2,0))</f>
        <v>#N/A</v>
      </c>
      <c r="CT133" s="19" t="e" cm="1">
        <f t="array" ref="CT133">INDEX($K:$P,ROW(),MATCH(CT$3,$K$2:$P$2,0))</f>
        <v>#N/A</v>
      </c>
      <c r="CU133" s="19" t="e" cm="1">
        <f t="array" ref="CU133">INDEX($K:$P,ROW(),MATCH(CU$3,$K$2:$P$2,0))</f>
        <v>#N/A</v>
      </c>
      <c r="CV133" s="19" t="e" cm="1">
        <f t="array" ref="CV133">INDEX($K:$P,ROW(),MATCH(CV$3,$K$2:$P$2,0))</f>
        <v>#N/A</v>
      </c>
      <c r="CW133" s="19" t="e" cm="1">
        <f t="array" ref="CW133">INDEX($K:$P,ROW(),MATCH(CW$3,$K$2:$P$2,0))</f>
        <v>#N/A</v>
      </c>
      <c r="CX133" s="19" t="e" cm="1">
        <f t="array" ref="CX133">INDEX($K:$P,ROW(),MATCH(CX$3,$K$2:$P$2,0))</f>
        <v>#N/A</v>
      </c>
      <c r="CY133" s="19" t="e" cm="1">
        <f t="array" ref="CY133">INDEX($K:$P,ROW(),MATCH(CY$3,$K$2:$P$2,0))</f>
        <v>#N/A</v>
      </c>
      <c r="CZ133" s="19" t="e" cm="1">
        <f t="array" ref="CZ133">INDEX($K:$P,ROW(),MATCH(CZ$3,$K$2:$P$2,0))</f>
        <v>#N/A</v>
      </c>
      <c r="DA133" s="19" t="e" cm="1">
        <f t="array" ref="DA133">INDEX($K:$P,ROW(),MATCH(DA$3,$K$2:$P$2,0))</f>
        <v>#N/A</v>
      </c>
      <c r="DB133" s="19" t="e" cm="1">
        <f t="array" ref="DB133">INDEX($K:$P,ROW(),MATCH(DB$3,$K$2:$P$2,0))</f>
        <v>#N/A</v>
      </c>
      <c r="DC133" s="19" t="e" cm="1">
        <f t="array" ref="DC133">INDEX($K:$P,ROW(),MATCH(DC$3,$K$2:$P$2,0))</f>
        <v>#N/A</v>
      </c>
      <c r="DD133" s="19" t="e" cm="1">
        <f t="array" ref="DD133">INDEX($K:$P,ROW(),MATCH(DD$3,$K$2:$P$2,0))</f>
        <v>#N/A</v>
      </c>
      <c r="DE133" s="19" t="e" cm="1">
        <f t="array" ref="DE133">INDEX($K:$P,ROW(),MATCH(DE$3,$K$2:$P$2,0))</f>
        <v>#N/A</v>
      </c>
      <c r="DF133" s="19" t="e" cm="1">
        <f t="array" ref="DF133">INDEX($K:$P,ROW(),MATCH(DF$3,$K$2:$P$2,0))</f>
        <v>#N/A</v>
      </c>
      <c r="DG133" s="19" t="e" cm="1">
        <f t="array" ref="DG133">INDEX($K:$P,ROW(),MATCH(DG$3,$K$2:$P$2,0))</f>
        <v>#N/A</v>
      </c>
      <c r="DH133" s="19" t="e" cm="1">
        <f t="array" ref="DH133">INDEX($K:$P,ROW(),MATCH(DH$3,$K$2:$P$2,0))</f>
        <v>#N/A</v>
      </c>
      <c r="DI133" s="19" t="e" cm="1">
        <f t="array" ref="DI133">INDEX($K:$P,ROW(),MATCH(DI$3,$K$2:$P$2,0))</f>
        <v>#N/A</v>
      </c>
      <c r="DJ133" s="19" t="e" cm="1">
        <f t="array" ref="DJ133">INDEX($K:$P,ROW(),MATCH(DJ$3,$K$2:$P$2,0))</f>
        <v>#N/A</v>
      </c>
      <c r="DK133" s="19" t="e" cm="1">
        <f t="array" ref="DK133">INDEX($K:$P,ROW(),MATCH(DK$3,$K$2:$P$2,0))</f>
        <v>#N/A</v>
      </c>
      <c r="DL133" s="19" t="e" cm="1">
        <f t="array" ref="DL133">INDEX($K:$P,ROW(),MATCH(DL$3,$K$2:$P$2,0))</f>
        <v>#N/A</v>
      </c>
    </row>
    <row r="134" spans="1:116" x14ac:dyDescent="0.4">
      <c r="D134" t="s">
        <v>822</v>
      </c>
      <c r="E134" s="8" t="str">
        <f t="shared" si="94"/>
        <v>134 VOLLIST-EVP</v>
      </c>
      <c r="G134" s="145" t="str">
        <f t="shared" si="104"/>
        <v>Item 5</v>
      </c>
      <c r="H134" s="31"/>
      <c r="I134" s="73"/>
      <c r="J134" s="73"/>
      <c r="K134" s="18">
        <v>10</v>
      </c>
      <c r="L134" s="18">
        <v>10</v>
      </c>
      <c r="M134" s="18">
        <v>10</v>
      </c>
      <c r="N134" s="18">
        <v>10</v>
      </c>
      <c r="O134" s="18">
        <v>10</v>
      </c>
      <c r="P134" s="18">
        <v>10</v>
      </c>
      <c r="R134" s="33"/>
      <c r="S134" s="19" cm="1">
        <f t="array" ref="S134">INDEX($K:$P,ROW(),MATCH(S$3,$K$2:$P$2,0))</f>
        <v>10</v>
      </c>
      <c r="T134" s="19" cm="1">
        <f t="array" ref="T134">INDEX($K:$P,ROW(),MATCH(T$3,$K$2:$P$2,0))</f>
        <v>10</v>
      </c>
      <c r="U134" s="19" cm="1">
        <f t="array" ref="U134">INDEX($K:$P,ROW(),MATCH(U$3,$K$2:$P$2,0))</f>
        <v>10</v>
      </c>
      <c r="V134" s="19" cm="1">
        <f t="array" ref="V134">INDEX($K:$P,ROW(),MATCH(V$3,$K$2:$P$2,0))</f>
        <v>10</v>
      </c>
      <c r="W134" s="19" cm="1">
        <f t="array" ref="W134">INDEX($K:$P,ROW(),MATCH(W$3,$K$2:$P$2,0))</f>
        <v>10</v>
      </c>
      <c r="X134" s="19" cm="1">
        <f t="array" ref="X134">INDEX($K:$P,ROW(),MATCH(X$3,$K$2:$P$2,0))</f>
        <v>10</v>
      </c>
      <c r="Y134" s="19" cm="1">
        <f t="array" ref="Y134">INDEX($K:$P,ROW(),MATCH(Y$3,$K$2:$P$2,0))</f>
        <v>10</v>
      </c>
      <c r="Z134" s="19" cm="1">
        <f t="array" ref="Z134">INDEX($K:$P,ROW(),MATCH(Z$3,$K$2:$P$2,0))</f>
        <v>10</v>
      </c>
      <c r="AA134" s="19" cm="1">
        <f t="array" ref="AA134">INDEX($K:$P,ROW(),MATCH(AA$3,$K$2:$P$2,0))</f>
        <v>10</v>
      </c>
      <c r="AB134" s="19" cm="1">
        <f t="array" ref="AB134">INDEX($K:$P,ROW(),MATCH(AB$3,$K$2:$P$2,0))</f>
        <v>10</v>
      </c>
      <c r="AC134" s="19" cm="1">
        <f t="array" ref="AC134">INDEX($K:$P,ROW(),MATCH(AC$3,$K$2:$P$2,0))</f>
        <v>10</v>
      </c>
      <c r="AD134" s="19" cm="1">
        <f t="array" ref="AD134">INDEX($K:$P,ROW(),MATCH(AD$3,$K$2:$P$2,0))</f>
        <v>10</v>
      </c>
      <c r="AE134" s="19" cm="1">
        <f t="array" ref="AE134">INDEX($K:$P,ROW(),MATCH(AE$3,$K$2:$P$2,0))</f>
        <v>10</v>
      </c>
      <c r="AF134" s="19" cm="1">
        <f t="array" ref="AF134">INDEX($K:$P,ROW(),MATCH(AF$3,$K$2:$P$2,0))</f>
        <v>10</v>
      </c>
      <c r="AG134" s="19" cm="1">
        <f t="array" ref="AG134">INDEX($K:$P,ROW(),MATCH(AG$3,$K$2:$P$2,0))</f>
        <v>10</v>
      </c>
      <c r="AH134" s="19" cm="1">
        <f t="array" ref="AH134">INDEX($K:$P,ROW(),MATCH(AH$3,$K$2:$P$2,0))</f>
        <v>10</v>
      </c>
      <c r="AI134" s="19" cm="1">
        <f t="array" ref="AI134">INDEX($K:$P,ROW(),MATCH(AI$3,$K$2:$P$2,0))</f>
        <v>10</v>
      </c>
      <c r="AJ134" s="19" cm="1">
        <f t="array" ref="AJ134">INDEX($K:$P,ROW(),MATCH(AJ$3,$K$2:$P$2,0))</f>
        <v>10</v>
      </c>
      <c r="AK134" s="19" cm="1">
        <f t="array" ref="AK134">INDEX($K:$P,ROW(),MATCH(AK$3,$K$2:$P$2,0))</f>
        <v>10</v>
      </c>
      <c r="AL134" s="19" cm="1">
        <f t="array" ref="AL134">INDEX($K:$P,ROW(),MATCH(AL$3,$K$2:$P$2,0))</f>
        <v>10</v>
      </c>
      <c r="AM134" s="19" cm="1">
        <f t="array" ref="AM134">INDEX($K:$P,ROW(),MATCH(AM$3,$K$2:$P$2,0))</f>
        <v>10</v>
      </c>
      <c r="AN134" s="19" cm="1">
        <f t="array" ref="AN134">INDEX($K:$P,ROW(),MATCH(AN$3,$K$2:$P$2,0))</f>
        <v>10</v>
      </c>
      <c r="AO134" s="19" cm="1">
        <f t="array" ref="AO134">INDEX($K:$P,ROW(),MATCH(AO$3,$K$2:$P$2,0))</f>
        <v>10</v>
      </c>
      <c r="AP134" s="19" cm="1">
        <f t="array" ref="AP134">INDEX($K:$P,ROW(),MATCH(AP$3,$K$2:$P$2,0))</f>
        <v>10</v>
      </c>
      <c r="AQ134" s="19" cm="1">
        <f t="array" ref="AQ134">INDEX($K:$P,ROW(),MATCH(AQ$3,$K$2:$P$2,0))</f>
        <v>10</v>
      </c>
      <c r="AR134" s="19" cm="1">
        <f t="array" ref="AR134">INDEX($K:$P,ROW(),MATCH(AR$3,$K$2:$P$2,0))</f>
        <v>10</v>
      </c>
      <c r="AS134" s="19" cm="1">
        <f t="array" ref="AS134">INDEX($K:$P,ROW(),MATCH(AS$3,$K$2:$P$2,0))</f>
        <v>10</v>
      </c>
      <c r="AT134" s="19" cm="1">
        <f t="array" ref="AT134">INDEX($K:$P,ROW(),MATCH(AT$3,$K$2:$P$2,0))</f>
        <v>10</v>
      </c>
      <c r="AU134" s="19" cm="1">
        <f t="array" ref="AU134">INDEX($K:$P,ROW(),MATCH(AU$3,$K$2:$P$2,0))</f>
        <v>10</v>
      </c>
      <c r="AV134" s="19" cm="1">
        <f t="array" ref="AV134">INDEX($K:$P,ROW(),MATCH(AV$3,$K$2:$P$2,0))</f>
        <v>10</v>
      </c>
      <c r="AW134" s="19" cm="1">
        <f t="array" ref="AW134">INDEX($K:$P,ROW(),MATCH(AW$3,$K$2:$P$2,0))</f>
        <v>10</v>
      </c>
      <c r="AX134" s="19" cm="1">
        <f t="array" ref="AX134">INDEX($K:$P,ROW(),MATCH(AX$3,$K$2:$P$2,0))</f>
        <v>10</v>
      </c>
      <c r="AY134" s="19" cm="1">
        <f t="array" ref="AY134">INDEX($K:$P,ROW(),MATCH(AY$3,$K$2:$P$2,0))</f>
        <v>10</v>
      </c>
      <c r="AZ134" s="19" cm="1">
        <f t="array" ref="AZ134">INDEX($K:$P,ROW(),MATCH(AZ$3,$K$2:$P$2,0))</f>
        <v>10</v>
      </c>
      <c r="BA134" s="19" cm="1">
        <f t="array" ref="BA134">INDEX($K:$P,ROW(),MATCH(BA$3,$K$2:$P$2,0))</f>
        <v>10</v>
      </c>
      <c r="BB134" s="19" cm="1">
        <f t="array" ref="BB134">INDEX($K:$P,ROW(),MATCH(BB$3,$K$2:$P$2,0))</f>
        <v>10</v>
      </c>
      <c r="BC134" s="19" cm="1">
        <f t="array" ref="BC134">INDEX($K:$P,ROW(),MATCH(BC$3,$K$2:$P$2,0))</f>
        <v>10</v>
      </c>
      <c r="BD134" s="19" cm="1">
        <f t="array" ref="BD134">INDEX($K:$P,ROW(),MATCH(BD$3,$K$2:$P$2,0))</f>
        <v>10</v>
      </c>
      <c r="BE134" s="19" cm="1">
        <f t="array" ref="BE134">INDEX($K:$P,ROW(),MATCH(BE$3,$K$2:$P$2,0))</f>
        <v>10</v>
      </c>
      <c r="BF134" s="19" cm="1">
        <f t="array" ref="BF134">INDEX($K:$P,ROW(),MATCH(BF$3,$K$2:$P$2,0))</f>
        <v>10</v>
      </c>
      <c r="BG134" s="19" cm="1">
        <f t="array" ref="BG134">INDEX($K:$P,ROW(),MATCH(BG$3,$K$2:$P$2,0))</f>
        <v>10</v>
      </c>
      <c r="BH134" s="19" cm="1">
        <f t="array" ref="BH134">INDEX($K:$P,ROW(),MATCH(BH$3,$K$2:$P$2,0))</f>
        <v>10</v>
      </c>
      <c r="BI134" s="19" cm="1">
        <f t="array" ref="BI134">INDEX($K:$P,ROW(),MATCH(BI$3,$K$2:$P$2,0))</f>
        <v>10</v>
      </c>
      <c r="BJ134" s="19" cm="1">
        <f t="array" ref="BJ134">INDEX($K:$P,ROW(),MATCH(BJ$3,$K$2:$P$2,0))</f>
        <v>10</v>
      </c>
      <c r="BK134" s="19" cm="1">
        <f t="array" ref="BK134">INDEX($K:$P,ROW(),MATCH(BK$3,$K$2:$P$2,0))</f>
        <v>10</v>
      </c>
      <c r="BL134" s="19" cm="1">
        <f t="array" ref="BL134">INDEX($K:$P,ROW(),MATCH(BL$3,$K$2:$P$2,0))</f>
        <v>10</v>
      </c>
      <c r="BM134" s="19" cm="1">
        <f t="array" ref="BM134">INDEX($K:$P,ROW(),MATCH(BM$3,$K$2:$P$2,0))</f>
        <v>10</v>
      </c>
      <c r="BN134" s="19" cm="1">
        <f t="array" ref="BN134">INDEX($K:$P,ROW(),MATCH(BN$3,$K$2:$P$2,0))</f>
        <v>10</v>
      </c>
      <c r="BO134" s="19" cm="1">
        <f t="array" ref="BO134">INDEX($K:$P,ROW(),MATCH(BO$3,$K$2:$P$2,0))</f>
        <v>10</v>
      </c>
      <c r="BP134" s="19" cm="1">
        <f t="array" ref="BP134">INDEX($K:$P,ROW(),MATCH(BP$3,$K$2:$P$2,0))</f>
        <v>10</v>
      </c>
      <c r="BQ134" s="19" cm="1">
        <f t="array" ref="BQ134">INDEX($K:$P,ROW(),MATCH(BQ$3,$K$2:$P$2,0))</f>
        <v>10</v>
      </c>
      <c r="BR134" s="19" cm="1">
        <f t="array" ref="BR134">INDEX($K:$P,ROW(),MATCH(BR$3,$K$2:$P$2,0))</f>
        <v>10</v>
      </c>
      <c r="BS134" s="19" cm="1">
        <f t="array" ref="BS134">INDEX($K:$P,ROW(),MATCH(BS$3,$K$2:$P$2,0))</f>
        <v>10</v>
      </c>
      <c r="BT134" s="19" cm="1">
        <f t="array" ref="BT134">INDEX($K:$P,ROW(),MATCH(BT$3,$K$2:$P$2,0))</f>
        <v>10</v>
      </c>
      <c r="BU134" s="19" cm="1">
        <f t="array" ref="BU134">INDEX($K:$P,ROW(),MATCH(BU$3,$K$2:$P$2,0))</f>
        <v>10</v>
      </c>
      <c r="BV134" s="19" cm="1">
        <f t="array" ref="BV134">INDEX($K:$P,ROW(),MATCH(BV$3,$K$2:$P$2,0))</f>
        <v>10</v>
      </c>
      <c r="BW134" s="19" cm="1">
        <f t="array" ref="BW134">INDEX($K:$P,ROW(),MATCH(BW$3,$K$2:$P$2,0))</f>
        <v>10</v>
      </c>
      <c r="BX134" s="19" cm="1">
        <f t="array" ref="BX134">INDEX($K:$P,ROW(),MATCH(BX$3,$K$2:$P$2,0))</f>
        <v>10</v>
      </c>
      <c r="BY134" s="19" cm="1">
        <f t="array" ref="BY134">INDEX($K:$P,ROW(),MATCH(BY$3,$K$2:$P$2,0))</f>
        <v>10</v>
      </c>
      <c r="BZ134" s="19" cm="1">
        <f t="array" ref="BZ134">INDEX($K:$P,ROW(),MATCH(BZ$3,$K$2:$P$2,0))</f>
        <v>10</v>
      </c>
      <c r="CA134" s="19" cm="1">
        <f t="array" ref="CA134">INDEX($K:$P,ROW(),MATCH(CA$3,$K$2:$P$2,0))</f>
        <v>10</v>
      </c>
      <c r="CB134" s="19" cm="1">
        <f t="array" ref="CB134">INDEX($K:$P,ROW(),MATCH(CB$3,$K$2:$P$2,0))</f>
        <v>10</v>
      </c>
      <c r="CC134" s="19" cm="1">
        <f t="array" ref="CC134">INDEX($K:$P,ROW(),MATCH(CC$3,$K$2:$P$2,0))</f>
        <v>10</v>
      </c>
      <c r="CD134" s="19" cm="1">
        <f t="array" ref="CD134">INDEX($K:$P,ROW(),MATCH(CD$3,$K$2:$P$2,0))</f>
        <v>10</v>
      </c>
      <c r="CE134" s="19" cm="1">
        <f t="array" ref="CE134">INDEX($K:$P,ROW(),MATCH(CE$3,$K$2:$P$2,0))</f>
        <v>10</v>
      </c>
      <c r="CF134" s="19" cm="1">
        <f t="array" ref="CF134">INDEX($K:$P,ROW(),MATCH(CF$3,$K$2:$P$2,0))</f>
        <v>10</v>
      </c>
      <c r="CG134" s="19" cm="1">
        <f t="array" ref="CG134">INDEX($K:$P,ROW(),MATCH(CG$3,$K$2:$P$2,0))</f>
        <v>10</v>
      </c>
      <c r="CH134" s="19" cm="1">
        <f t="array" ref="CH134">INDEX($K:$P,ROW(),MATCH(CH$3,$K$2:$P$2,0))</f>
        <v>10</v>
      </c>
      <c r="CI134" s="19" cm="1">
        <f t="array" ref="CI134">INDEX($K:$P,ROW(),MATCH(CI$3,$K$2:$P$2,0))</f>
        <v>10</v>
      </c>
      <c r="CJ134" s="19" cm="1">
        <f t="array" ref="CJ134">INDEX($K:$P,ROW(),MATCH(CJ$3,$K$2:$P$2,0))</f>
        <v>10</v>
      </c>
      <c r="CK134" s="19" cm="1">
        <f t="array" ref="CK134">INDEX($K:$P,ROW(),MATCH(CK$3,$K$2:$P$2,0))</f>
        <v>10</v>
      </c>
      <c r="CL134" s="19" cm="1">
        <f t="array" ref="CL134">INDEX($K:$P,ROW(),MATCH(CL$3,$K$2:$P$2,0))</f>
        <v>10</v>
      </c>
      <c r="CM134" s="19" t="e" cm="1">
        <f t="array" ref="CM134">INDEX($K:$P,ROW(),MATCH(CM$3,$K$2:$P$2,0))</f>
        <v>#N/A</v>
      </c>
      <c r="CN134" s="19" t="e" cm="1">
        <f t="array" ref="CN134">INDEX($K:$P,ROW(),MATCH(CN$3,$K$2:$P$2,0))</f>
        <v>#N/A</v>
      </c>
      <c r="CO134" s="19" t="e" cm="1">
        <f t="array" ref="CO134">INDEX($K:$P,ROW(),MATCH(CO$3,$K$2:$P$2,0))</f>
        <v>#N/A</v>
      </c>
      <c r="CP134" s="19" t="e" cm="1">
        <f t="array" ref="CP134">INDEX($K:$P,ROW(),MATCH(CP$3,$K$2:$P$2,0))</f>
        <v>#N/A</v>
      </c>
      <c r="CQ134" s="19" t="e" cm="1">
        <f t="array" ref="CQ134">INDEX($K:$P,ROW(),MATCH(CQ$3,$K$2:$P$2,0))</f>
        <v>#N/A</v>
      </c>
      <c r="CR134" s="19" t="e" cm="1">
        <f t="array" ref="CR134">INDEX($K:$P,ROW(),MATCH(CR$3,$K$2:$P$2,0))</f>
        <v>#N/A</v>
      </c>
      <c r="CS134" s="19" t="e" cm="1">
        <f t="array" ref="CS134">INDEX($K:$P,ROW(),MATCH(CS$3,$K$2:$P$2,0))</f>
        <v>#N/A</v>
      </c>
      <c r="CT134" s="19" t="e" cm="1">
        <f t="array" ref="CT134">INDEX($K:$P,ROW(),MATCH(CT$3,$K$2:$P$2,0))</f>
        <v>#N/A</v>
      </c>
      <c r="CU134" s="19" t="e" cm="1">
        <f t="array" ref="CU134">INDEX($K:$P,ROW(),MATCH(CU$3,$K$2:$P$2,0))</f>
        <v>#N/A</v>
      </c>
      <c r="CV134" s="19" t="e" cm="1">
        <f t="array" ref="CV134">INDEX($K:$P,ROW(),MATCH(CV$3,$K$2:$P$2,0))</f>
        <v>#N/A</v>
      </c>
      <c r="CW134" s="19" t="e" cm="1">
        <f t="array" ref="CW134">INDEX($K:$P,ROW(),MATCH(CW$3,$K$2:$P$2,0))</f>
        <v>#N/A</v>
      </c>
      <c r="CX134" s="19" t="e" cm="1">
        <f t="array" ref="CX134">INDEX($K:$P,ROW(),MATCH(CX$3,$K$2:$P$2,0))</f>
        <v>#N/A</v>
      </c>
      <c r="CY134" s="19" t="e" cm="1">
        <f t="array" ref="CY134">INDEX($K:$P,ROW(),MATCH(CY$3,$K$2:$P$2,0))</f>
        <v>#N/A</v>
      </c>
      <c r="CZ134" s="19" t="e" cm="1">
        <f t="array" ref="CZ134">INDEX($K:$P,ROW(),MATCH(CZ$3,$K$2:$P$2,0))</f>
        <v>#N/A</v>
      </c>
      <c r="DA134" s="19" t="e" cm="1">
        <f t="array" ref="DA134">INDEX($K:$P,ROW(),MATCH(DA$3,$K$2:$P$2,0))</f>
        <v>#N/A</v>
      </c>
      <c r="DB134" s="19" t="e" cm="1">
        <f t="array" ref="DB134">INDEX($K:$P,ROW(),MATCH(DB$3,$K$2:$P$2,0))</f>
        <v>#N/A</v>
      </c>
      <c r="DC134" s="19" t="e" cm="1">
        <f t="array" ref="DC134">INDEX($K:$P,ROW(),MATCH(DC$3,$K$2:$P$2,0))</f>
        <v>#N/A</v>
      </c>
      <c r="DD134" s="19" t="e" cm="1">
        <f t="array" ref="DD134">INDEX($K:$P,ROW(),MATCH(DD$3,$K$2:$P$2,0))</f>
        <v>#N/A</v>
      </c>
      <c r="DE134" s="19" t="e" cm="1">
        <f t="array" ref="DE134">INDEX($K:$P,ROW(),MATCH(DE$3,$K$2:$P$2,0))</f>
        <v>#N/A</v>
      </c>
      <c r="DF134" s="19" t="e" cm="1">
        <f t="array" ref="DF134">INDEX($K:$P,ROW(),MATCH(DF$3,$K$2:$P$2,0))</f>
        <v>#N/A</v>
      </c>
      <c r="DG134" s="19" t="e" cm="1">
        <f t="array" ref="DG134">INDEX($K:$P,ROW(),MATCH(DG$3,$K$2:$P$2,0))</f>
        <v>#N/A</v>
      </c>
      <c r="DH134" s="19" t="e" cm="1">
        <f t="array" ref="DH134">INDEX($K:$P,ROW(),MATCH(DH$3,$K$2:$P$2,0))</f>
        <v>#N/A</v>
      </c>
      <c r="DI134" s="19" t="e" cm="1">
        <f t="array" ref="DI134">INDEX($K:$P,ROW(),MATCH(DI$3,$K$2:$P$2,0))</f>
        <v>#N/A</v>
      </c>
      <c r="DJ134" s="19" t="e" cm="1">
        <f t="array" ref="DJ134">INDEX($K:$P,ROW(),MATCH(DJ$3,$K$2:$P$2,0))</f>
        <v>#N/A</v>
      </c>
      <c r="DK134" s="19" t="e" cm="1">
        <f t="array" ref="DK134">INDEX($K:$P,ROW(),MATCH(DK$3,$K$2:$P$2,0))</f>
        <v>#N/A</v>
      </c>
      <c r="DL134" s="19" t="e" cm="1">
        <f t="array" ref="DL134">INDEX($K:$P,ROW(),MATCH(DL$3,$K$2:$P$2,0))</f>
        <v>#N/A</v>
      </c>
    </row>
    <row r="135" spans="1:116" x14ac:dyDescent="0.4">
      <c r="D135" t="s">
        <v>822</v>
      </c>
      <c r="E135" s="8" t="str">
        <f t="shared" si="94"/>
        <v>135 VOLLIST-EVP</v>
      </c>
      <c r="G135" s="127"/>
      <c r="H135" s="31"/>
      <c r="I135" s="73"/>
      <c r="J135" s="73"/>
      <c r="K135" s="18"/>
      <c r="L135" s="18"/>
      <c r="M135" s="18"/>
      <c r="N135" s="18"/>
      <c r="O135" s="18"/>
      <c r="P135" s="18"/>
      <c r="R135" s="33"/>
      <c r="S135" s="19"/>
      <c r="T135" s="19"/>
      <c r="U135" s="19"/>
      <c r="V135" s="19"/>
      <c r="W135" s="19"/>
      <c r="X135" s="19"/>
      <c r="Y135" s="19"/>
      <c r="Z135" s="19"/>
      <c r="AA135" s="19"/>
      <c r="AB135" s="19"/>
      <c r="AC135" s="19"/>
      <c r="AD135" s="19"/>
      <c r="AE135" s="19"/>
      <c r="AF135" s="19"/>
      <c r="AG135" s="19"/>
      <c r="AH135" s="19"/>
      <c r="AI135" s="19"/>
      <c r="AJ135" s="19"/>
      <c r="AK135" s="19"/>
      <c r="AL135" s="19"/>
      <c r="AM135" s="19"/>
      <c r="AN135" s="19"/>
      <c r="AO135" s="19"/>
      <c r="AP135" s="19"/>
      <c r="AQ135" s="19"/>
      <c r="AR135" s="19"/>
      <c r="AS135" s="19"/>
      <c r="AT135" s="19"/>
      <c r="AU135" s="19"/>
      <c r="AV135" s="19"/>
      <c r="AW135" s="19"/>
      <c r="AX135" s="19"/>
      <c r="AY135" s="19"/>
      <c r="AZ135" s="19"/>
      <c r="BA135" s="19"/>
      <c r="BB135" s="19"/>
      <c r="BC135" s="19"/>
      <c r="BD135" s="19"/>
      <c r="BE135" s="19"/>
      <c r="BF135" s="19"/>
      <c r="BG135" s="19"/>
      <c r="BH135" s="19"/>
      <c r="BI135" s="19"/>
      <c r="BJ135" s="19"/>
      <c r="BK135" s="19"/>
      <c r="BL135" s="19"/>
      <c r="BM135" s="19"/>
      <c r="BN135" s="19"/>
      <c r="BO135" s="19"/>
      <c r="BP135" s="19"/>
      <c r="BQ135" s="19"/>
      <c r="BR135" s="19"/>
      <c r="BS135" s="19"/>
      <c r="BT135" s="19"/>
      <c r="BU135" s="19"/>
      <c r="BV135" s="19"/>
      <c r="BW135" s="19"/>
      <c r="BX135" s="19"/>
      <c r="BY135" s="19"/>
      <c r="BZ135" s="19"/>
      <c r="CA135" s="19"/>
      <c r="CB135" s="19"/>
      <c r="CC135" s="19"/>
      <c r="CD135" s="19"/>
      <c r="CE135" s="19"/>
      <c r="CF135" s="19"/>
      <c r="CG135" s="19"/>
      <c r="CH135" s="19"/>
      <c r="CI135" s="19"/>
      <c r="CJ135" s="19"/>
      <c r="CK135" s="19"/>
      <c r="CL135" s="19"/>
      <c r="CM135" s="19"/>
      <c r="CN135" s="19"/>
      <c r="CO135" s="19"/>
      <c r="CP135" s="19"/>
      <c r="CQ135" s="19"/>
      <c r="CR135" s="19"/>
      <c r="CS135" s="19"/>
      <c r="CT135" s="19"/>
      <c r="CU135" s="19"/>
      <c r="CV135" s="19"/>
      <c r="CW135" s="19"/>
      <c r="CX135" s="19"/>
      <c r="CY135" s="19"/>
      <c r="CZ135" s="19"/>
      <c r="DA135" s="19"/>
      <c r="DB135" s="19"/>
      <c r="DC135" s="19"/>
      <c r="DD135" s="19"/>
      <c r="DE135" s="19"/>
      <c r="DF135" s="19"/>
      <c r="DG135" s="19"/>
      <c r="DH135" s="19"/>
      <c r="DI135" s="19"/>
      <c r="DJ135" s="19"/>
      <c r="DK135" s="19"/>
      <c r="DL135" s="19"/>
    </row>
    <row r="136" spans="1:116" x14ac:dyDescent="0.4">
      <c r="D136" t="s">
        <v>822</v>
      </c>
      <c r="E136" s="8" t="str">
        <f t="shared" si="94"/>
        <v>136 VOLLIST-EVP</v>
      </c>
      <c r="G136" s="127" t="s">
        <v>522</v>
      </c>
      <c r="H136" s="31"/>
      <c r="I136" s="73"/>
      <c r="J136" s="73"/>
      <c r="K136" s="18"/>
      <c r="L136" s="18"/>
      <c r="M136" s="18"/>
      <c r="N136" s="18"/>
      <c r="O136" s="18"/>
      <c r="P136" s="18"/>
      <c r="R136" s="33"/>
      <c r="S136" s="19"/>
      <c r="T136" s="19"/>
      <c r="U136" s="19"/>
      <c r="V136" s="19"/>
      <c r="W136" s="19"/>
      <c r="X136" s="19"/>
      <c r="Y136" s="19"/>
      <c r="Z136" s="19"/>
      <c r="AA136" s="19"/>
      <c r="AB136" s="19"/>
      <c r="AC136" s="19"/>
      <c r="AD136" s="19"/>
      <c r="AE136" s="19"/>
      <c r="AF136" s="19"/>
      <c r="AG136" s="19"/>
      <c r="AH136" s="19"/>
      <c r="AI136" s="19"/>
      <c r="AJ136" s="19"/>
      <c r="AK136" s="19"/>
      <c r="AL136" s="19"/>
      <c r="AM136" s="19"/>
      <c r="AN136" s="19"/>
      <c r="AO136" s="19"/>
      <c r="AP136" s="19"/>
      <c r="AQ136" s="19"/>
      <c r="AR136" s="19"/>
      <c r="AS136" s="19"/>
      <c r="AT136" s="19"/>
      <c r="AU136" s="19"/>
      <c r="AV136" s="19"/>
      <c r="AW136" s="19"/>
      <c r="AX136" s="19"/>
      <c r="AY136" s="19"/>
      <c r="AZ136" s="19"/>
      <c r="BA136" s="19"/>
      <c r="BB136" s="19"/>
      <c r="BC136" s="19"/>
      <c r="BD136" s="19"/>
      <c r="BE136" s="19"/>
      <c r="BF136" s="19"/>
      <c r="BG136" s="19"/>
      <c r="BH136" s="19"/>
      <c r="BI136" s="19"/>
      <c r="BJ136" s="19"/>
      <c r="BK136" s="19"/>
      <c r="BL136" s="19"/>
      <c r="BM136" s="19"/>
      <c r="BN136" s="19"/>
      <c r="BO136" s="19"/>
      <c r="BP136" s="19"/>
      <c r="BQ136" s="19"/>
      <c r="BR136" s="19"/>
      <c r="BS136" s="19"/>
      <c r="BT136" s="19"/>
      <c r="BU136" s="19"/>
      <c r="BV136" s="19"/>
      <c r="BW136" s="19"/>
      <c r="BX136" s="19"/>
      <c r="BY136" s="19"/>
      <c r="BZ136" s="19"/>
      <c r="CA136" s="19"/>
      <c r="CB136" s="19"/>
      <c r="CC136" s="19"/>
      <c r="CD136" s="19"/>
      <c r="CE136" s="19"/>
      <c r="CF136" s="19"/>
      <c r="CG136" s="19"/>
      <c r="CH136" s="19"/>
      <c r="CI136" s="19"/>
      <c r="CJ136" s="19"/>
      <c r="CK136" s="19"/>
      <c r="CL136" s="19"/>
      <c r="CM136" s="19"/>
      <c r="CN136" s="19"/>
      <c r="CO136" s="19"/>
      <c r="CP136" s="19"/>
      <c r="CQ136" s="19"/>
      <c r="CR136" s="19"/>
      <c r="CS136" s="19"/>
      <c r="CT136" s="19"/>
      <c r="CU136" s="19"/>
      <c r="CV136" s="19"/>
      <c r="CW136" s="19"/>
      <c r="CX136" s="19"/>
      <c r="CY136" s="19"/>
      <c r="CZ136" s="19"/>
      <c r="DA136" s="19"/>
      <c r="DB136" s="19"/>
      <c r="DC136" s="19"/>
      <c r="DD136" s="19"/>
      <c r="DE136" s="19"/>
      <c r="DF136" s="19"/>
      <c r="DG136" s="19"/>
      <c r="DH136" s="19"/>
      <c r="DI136" s="19"/>
      <c r="DJ136" s="19"/>
      <c r="DK136" s="19"/>
      <c r="DL136" s="19"/>
    </row>
    <row r="137" spans="1:116" x14ac:dyDescent="0.4">
      <c r="D137" t="s">
        <v>822</v>
      </c>
      <c r="E137" s="8" t="str">
        <f t="shared" si="94"/>
        <v>137 VOLLIST-EVP</v>
      </c>
      <c r="G137" s="158" t="str">
        <f>+G107</f>
        <v>Item 1</v>
      </c>
      <c r="H137" s="31"/>
      <c r="I137" s="73"/>
      <c r="J137" s="73"/>
      <c r="K137" s="23">
        <f t="shared" ref="K137:P142" si="105">SUMIF($3:$3,K$2,137:137)</f>
        <v>-1000000.0000000003</v>
      </c>
      <c r="L137" s="23">
        <f t="shared" si="105"/>
        <v>-2000000.0000000007</v>
      </c>
      <c r="M137" s="23">
        <f t="shared" si="105"/>
        <v>-4000000.0000000014</v>
      </c>
      <c r="N137" s="23">
        <f t="shared" si="105"/>
        <v>-8000000.0000000028</v>
      </c>
      <c r="O137" s="23">
        <f t="shared" si="105"/>
        <v>-16000000.000000006</v>
      </c>
      <c r="P137" s="23">
        <f t="shared" si="105"/>
        <v>-32000000.000000011</v>
      </c>
      <c r="R137" s="33"/>
      <c r="S137" s="24">
        <f>-S107*S130</f>
        <v>-83333.333333333343</v>
      </c>
      <c r="T137" s="24">
        <f t="shared" ref="T137:CE138" si="106">-T107*T130</f>
        <v>-83333.333333333343</v>
      </c>
      <c r="U137" s="24">
        <f t="shared" si="106"/>
        <v>-83333.333333333343</v>
      </c>
      <c r="V137" s="24">
        <f t="shared" si="106"/>
        <v>-83333.333333333343</v>
      </c>
      <c r="W137" s="24">
        <f t="shared" si="106"/>
        <v>-83333.333333333343</v>
      </c>
      <c r="X137" s="24">
        <f t="shared" si="106"/>
        <v>-83333.333333333343</v>
      </c>
      <c r="Y137" s="24">
        <f t="shared" si="106"/>
        <v>-83333.333333333343</v>
      </c>
      <c r="Z137" s="24">
        <f t="shared" si="106"/>
        <v>-83333.333333333343</v>
      </c>
      <c r="AA137" s="24">
        <f t="shared" si="106"/>
        <v>-83333.333333333343</v>
      </c>
      <c r="AB137" s="24">
        <f t="shared" si="106"/>
        <v>-83333.333333333343</v>
      </c>
      <c r="AC137" s="24">
        <f t="shared" si="106"/>
        <v>-83333.333333333343</v>
      </c>
      <c r="AD137" s="24">
        <f t="shared" si="106"/>
        <v>-83333.333333333343</v>
      </c>
      <c r="AE137" s="24">
        <f t="shared" si="106"/>
        <v>-166666.66666666669</v>
      </c>
      <c r="AF137" s="24">
        <f t="shared" si="106"/>
        <v>-166666.66666666669</v>
      </c>
      <c r="AG137" s="24">
        <f t="shared" si="106"/>
        <v>-166666.66666666669</v>
      </c>
      <c r="AH137" s="24">
        <f t="shared" si="106"/>
        <v>-166666.66666666669</v>
      </c>
      <c r="AI137" s="24">
        <f t="shared" si="106"/>
        <v>-166666.66666666669</v>
      </c>
      <c r="AJ137" s="24">
        <f t="shared" si="106"/>
        <v>-166666.66666666669</v>
      </c>
      <c r="AK137" s="24">
        <f t="shared" si="106"/>
        <v>-166666.66666666669</v>
      </c>
      <c r="AL137" s="24">
        <f t="shared" si="106"/>
        <v>-166666.66666666669</v>
      </c>
      <c r="AM137" s="24">
        <f t="shared" si="106"/>
        <v>-166666.66666666669</v>
      </c>
      <c r="AN137" s="24">
        <f t="shared" si="106"/>
        <v>-166666.66666666669</v>
      </c>
      <c r="AO137" s="24">
        <f t="shared" si="106"/>
        <v>-166666.66666666669</v>
      </c>
      <c r="AP137" s="24">
        <f t="shared" si="106"/>
        <v>-166666.66666666669</v>
      </c>
      <c r="AQ137" s="24">
        <f t="shared" si="106"/>
        <v>-333333.33333333337</v>
      </c>
      <c r="AR137" s="24">
        <f t="shared" si="106"/>
        <v>-333333.33333333337</v>
      </c>
      <c r="AS137" s="24">
        <f t="shared" si="106"/>
        <v>-333333.33333333337</v>
      </c>
      <c r="AT137" s="24">
        <f t="shared" si="106"/>
        <v>-333333.33333333337</v>
      </c>
      <c r="AU137" s="24">
        <f t="shared" si="106"/>
        <v>-333333.33333333337</v>
      </c>
      <c r="AV137" s="24">
        <f t="shared" si="106"/>
        <v>-333333.33333333337</v>
      </c>
      <c r="AW137" s="24">
        <f t="shared" si="106"/>
        <v>-333333.33333333337</v>
      </c>
      <c r="AX137" s="24">
        <f t="shared" si="106"/>
        <v>-333333.33333333337</v>
      </c>
      <c r="AY137" s="24">
        <f t="shared" si="106"/>
        <v>-333333.33333333337</v>
      </c>
      <c r="AZ137" s="24">
        <f t="shared" si="106"/>
        <v>-333333.33333333337</v>
      </c>
      <c r="BA137" s="24">
        <f t="shared" si="106"/>
        <v>-333333.33333333337</v>
      </c>
      <c r="BB137" s="24">
        <f t="shared" si="106"/>
        <v>-333333.33333333337</v>
      </c>
      <c r="BC137" s="24">
        <f t="shared" si="106"/>
        <v>-666666.66666666674</v>
      </c>
      <c r="BD137" s="24">
        <f t="shared" si="106"/>
        <v>-666666.66666666674</v>
      </c>
      <c r="BE137" s="24">
        <f t="shared" si="106"/>
        <v>-666666.66666666674</v>
      </c>
      <c r="BF137" s="24">
        <f t="shared" si="106"/>
        <v>-666666.66666666674</v>
      </c>
      <c r="BG137" s="24">
        <f t="shared" si="106"/>
        <v>-666666.66666666674</v>
      </c>
      <c r="BH137" s="24">
        <f t="shared" si="106"/>
        <v>-666666.66666666674</v>
      </c>
      <c r="BI137" s="24">
        <f t="shared" si="106"/>
        <v>-666666.66666666674</v>
      </c>
      <c r="BJ137" s="24">
        <f t="shared" si="106"/>
        <v>-666666.66666666674</v>
      </c>
      <c r="BK137" s="24">
        <f t="shared" si="106"/>
        <v>-666666.66666666674</v>
      </c>
      <c r="BL137" s="24">
        <f t="shared" si="106"/>
        <v>-666666.66666666674</v>
      </c>
      <c r="BM137" s="24">
        <f t="shared" si="106"/>
        <v>-666666.66666666674</v>
      </c>
      <c r="BN137" s="24">
        <f t="shared" si="106"/>
        <v>-666666.66666666674</v>
      </c>
      <c r="BO137" s="24">
        <f t="shared" si="106"/>
        <v>-1333333.3333333335</v>
      </c>
      <c r="BP137" s="24">
        <f t="shared" si="106"/>
        <v>-1333333.3333333335</v>
      </c>
      <c r="BQ137" s="24">
        <f t="shared" si="106"/>
        <v>-1333333.3333333335</v>
      </c>
      <c r="BR137" s="24">
        <f t="shared" si="106"/>
        <v>-1333333.3333333335</v>
      </c>
      <c r="BS137" s="24">
        <f t="shared" si="106"/>
        <v>-1333333.3333333335</v>
      </c>
      <c r="BT137" s="24">
        <f t="shared" si="106"/>
        <v>-1333333.3333333335</v>
      </c>
      <c r="BU137" s="24">
        <f t="shared" si="106"/>
        <v>-1333333.3333333335</v>
      </c>
      <c r="BV137" s="24">
        <f t="shared" si="106"/>
        <v>-1333333.3333333335</v>
      </c>
      <c r="BW137" s="24">
        <f t="shared" si="106"/>
        <v>-1333333.3333333335</v>
      </c>
      <c r="BX137" s="24">
        <f t="shared" si="106"/>
        <v>-1333333.3333333335</v>
      </c>
      <c r="BY137" s="24">
        <f t="shared" si="106"/>
        <v>-1333333.3333333335</v>
      </c>
      <c r="BZ137" s="24">
        <f t="shared" si="106"/>
        <v>-1333333.3333333335</v>
      </c>
      <c r="CA137" s="24">
        <f t="shared" si="106"/>
        <v>-2666666.666666667</v>
      </c>
      <c r="CB137" s="24">
        <f t="shared" si="106"/>
        <v>-2666666.666666667</v>
      </c>
      <c r="CC137" s="24">
        <f t="shared" si="106"/>
        <v>-2666666.666666667</v>
      </c>
      <c r="CD137" s="24">
        <f t="shared" si="106"/>
        <v>-2666666.666666667</v>
      </c>
      <c r="CE137" s="24">
        <f t="shared" si="106"/>
        <v>-2666666.666666667</v>
      </c>
      <c r="CF137" s="24">
        <f t="shared" ref="CF137:DL141" si="107">-CF107*CF130</f>
        <v>-2666666.666666667</v>
      </c>
      <c r="CG137" s="24">
        <f t="shared" si="107"/>
        <v>-2666666.666666667</v>
      </c>
      <c r="CH137" s="24">
        <f t="shared" si="107"/>
        <v>-2666666.666666667</v>
      </c>
      <c r="CI137" s="24">
        <f t="shared" si="107"/>
        <v>-2666666.666666667</v>
      </c>
      <c r="CJ137" s="24">
        <f t="shared" si="107"/>
        <v>-2666666.666666667</v>
      </c>
      <c r="CK137" s="24">
        <f t="shared" si="107"/>
        <v>-2666666.666666667</v>
      </c>
      <c r="CL137" s="24">
        <f t="shared" si="107"/>
        <v>-2666666.666666667</v>
      </c>
      <c r="CM137" s="24" t="e">
        <f t="shared" si="107"/>
        <v>#N/A</v>
      </c>
      <c r="CN137" s="24" t="e">
        <f t="shared" si="107"/>
        <v>#N/A</v>
      </c>
      <c r="CO137" s="24" t="e">
        <f t="shared" si="107"/>
        <v>#N/A</v>
      </c>
      <c r="CP137" s="24" t="e">
        <f t="shared" si="107"/>
        <v>#N/A</v>
      </c>
      <c r="CQ137" s="24" t="e">
        <f t="shared" si="107"/>
        <v>#N/A</v>
      </c>
      <c r="CR137" s="24" t="e">
        <f t="shared" si="107"/>
        <v>#N/A</v>
      </c>
      <c r="CS137" s="24" t="e">
        <f t="shared" si="107"/>
        <v>#N/A</v>
      </c>
      <c r="CT137" s="24" t="e">
        <f t="shared" si="107"/>
        <v>#N/A</v>
      </c>
      <c r="CU137" s="24" t="e">
        <f t="shared" si="107"/>
        <v>#N/A</v>
      </c>
      <c r="CV137" s="24" t="e">
        <f t="shared" si="107"/>
        <v>#N/A</v>
      </c>
      <c r="CW137" s="24" t="e">
        <f t="shared" si="107"/>
        <v>#N/A</v>
      </c>
      <c r="CX137" s="24" t="e">
        <f t="shared" si="107"/>
        <v>#N/A</v>
      </c>
      <c r="CY137" s="24" t="e">
        <f t="shared" si="107"/>
        <v>#N/A</v>
      </c>
      <c r="CZ137" s="24" t="e">
        <f t="shared" si="107"/>
        <v>#N/A</v>
      </c>
      <c r="DA137" s="24" t="e">
        <f t="shared" si="107"/>
        <v>#N/A</v>
      </c>
      <c r="DB137" s="24" t="e">
        <f t="shared" si="107"/>
        <v>#N/A</v>
      </c>
      <c r="DC137" s="24" t="e">
        <f t="shared" si="107"/>
        <v>#N/A</v>
      </c>
      <c r="DD137" s="24" t="e">
        <f t="shared" si="107"/>
        <v>#N/A</v>
      </c>
      <c r="DE137" s="24" t="e">
        <f t="shared" si="107"/>
        <v>#N/A</v>
      </c>
      <c r="DF137" s="24" t="e">
        <f t="shared" si="107"/>
        <v>#N/A</v>
      </c>
      <c r="DG137" s="24" t="e">
        <f t="shared" si="107"/>
        <v>#N/A</v>
      </c>
      <c r="DH137" s="24" t="e">
        <f t="shared" si="107"/>
        <v>#N/A</v>
      </c>
      <c r="DI137" s="24" t="e">
        <f t="shared" si="107"/>
        <v>#N/A</v>
      </c>
      <c r="DJ137" s="24" t="e">
        <f t="shared" si="107"/>
        <v>#N/A</v>
      </c>
      <c r="DK137" s="24" t="e">
        <f t="shared" si="107"/>
        <v>#N/A</v>
      </c>
      <c r="DL137" s="24" t="e">
        <f t="shared" si="107"/>
        <v>#N/A</v>
      </c>
    </row>
    <row r="138" spans="1:116" x14ac:dyDescent="0.4">
      <c r="D138" t="s">
        <v>822</v>
      </c>
      <c r="E138" s="8" t="str">
        <f t="shared" si="94"/>
        <v>138 VOLLIST-EVP</v>
      </c>
      <c r="G138" s="158" t="str">
        <f t="shared" ref="G138:G141" si="108">+G108</f>
        <v>Item 2</v>
      </c>
      <c r="H138" s="31"/>
      <c r="I138" s="73"/>
      <c r="J138" s="73"/>
      <c r="K138" s="23">
        <f t="shared" si="105"/>
        <v>-1000000.0000000003</v>
      </c>
      <c r="L138" s="23">
        <f t="shared" si="105"/>
        <v>-2000000.0000000007</v>
      </c>
      <c r="M138" s="23">
        <f t="shared" si="105"/>
        <v>-4000000.0000000014</v>
      </c>
      <c r="N138" s="23">
        <f t="shared" si="105"/>
        <v>-8000000.0000000028</v>
      </c>
      <c r="O138" s="23">
        <f t="shared" si="105"/>
        <v>-16000000.000000006</v>
      </c>
      <c r="P138" s="23">
        <f t="shared" si="105"/>
        <v>-32000000.000000011</v>
      </c>
      <c r="R138" s="33"/>
      <c r="S138" s="24">
        <f t="shared" ref="S138:AH141" si="109">-S108*S131</f>
        <v>-83333.333333333343</v>
      </c>
      <c r="T138" s="24">
        <f t="shared" si="109"/>
        <v>-83333.333333333343</v>
      </c>
      <c r="U138" s="24">
        <f t="shared" si="109"/>
        <v>-83333.333333333343</v>
      </c>
      <c r="V138" s="24">
        <f t="shared" si="109"/>
        <v>-83333.333333333343</v>
      </c>
      <c r="W138" s="24">
        <f t="shared" si="109"/>
        <v>-83333.333333333343</v>
      </c>
      <c r="X138" s="24">
        <f t="shared" si="109"/>
        <v>-83333.333333333343</v>
      </c>
      <c r="Y138" s="24">
        <f t="shared" si="109"/>
        <v>-83333.333333333343</v>
      </c>
      <c r="Z138" s="24">
        <f t="shared" si="109"/>
        <v>-83333.333333333343</v>
      </c>
      <c r="AA138" s="24">
        <f t="shared" si="109"/>
        <v>-83333.333333333343</v>
      </c>
      <c r="AB138" s="24">
        <f t="shared" si="109"/>
        <v>-83333.333333333343</v>
      </c>
      <c r="AC138" s="24">
        <f t="shared" si="109"/>
        <v>-83333.333333333343</v>
      </c>
      <c r="AD138" s="24">
        <f t="shared" si="109"/>
        <v>-83333.333333333343</v>
      </c>
      <c r="AE138" s="24">
        <f t="shared" si="109"/>
        <v>-166666.66666666669</v>
      </c>
      <c r="AF138" s="24">
        <f t="shared" si="109"/>
        <v>-166666.66666666669</v>
      </c>
      <c r="AG138" s="24">
        <f t="shared" si="109"/>
        <v>-166666.66666666669</v>
      </c>
      <c r="AH138" s="24">
        <f t="shared" si="109"/>
        <v>-166666.66666666669</v>
      </c>
      <c r="AI138" s="24">
        <f t="shared" si="106"/>
        <v>-166666.66666666669</v>
      </c>
      <c r="AJ138" s="24">
        <f t="shared" si="106"/>
        <v>-166666.66666666669</v>
      </c>
      <c r="AK138" s="24">
        <f t="shared" si="106"/>
        <v>-166666.66666666669</v>
      </c>
      <c r="AL138" s="24">
        <f t="shared" si="106"/>
        <v>-166666.66666666669</v>
      </c>
      <c r="AM138" s="24">
        <f t="shared" si="106"/>
        <v>-166666.66666666669</v>
      </c>
      <c r="AN138" s="24">
        <f t="shared" si="106"/>
        <v>-166666.66666666669</v>
      </c>
      <c r="AO138" s="24">
        <f t="shared" si="106"/>
        <v>-166666.66666666669</v>
      </c>
      <c r="AP138" s="24">
        <f t="shared" si="106"/>
        <v>-166666.66666666669</v>
      </c>
      <c r="AQ138" s="24">
        <f t="shared" si="106"/>
        <v>-333333.33333333337</v>
      </c>
      <c r="AR138" s="24">
        <f t="shared" si="106"/>
        <v>-333333.33333333337</v>
      </c>
      <c r="AS138" s="24">
        <f t="shared" si="106"/>
        <v>-333333.33333333337</v>
      </c>
      <c r="AT138" s="24">
        <f t="shared" si="106"/>
        <v>-333333.33333333337</v>
      </c>
      <c r="AU138" s="24">
        <f t="shared" si="106"/>
        <v>-333333.33333333337</v>
      </c>
      <c r="AV138" s="24">
        <f t="shared" si="106"/>
        <v>-333333.33333333337</v>
      </c>
      <c r="AW138" s="24">
        <f t="shared" si="106"/>
        <v>-333333.33333333337</v>
      </c>
      <c r="AX138" s="24">
        <f t="shared" si="106"/>
        <v>-333333.33333333337</v>
      </c>
      <c r="AY138" s="24">
        <f t="shared" si="106"/>
        <v>-333333.33333333337</v>
      </c>
      <c r="AZ138" s="24">
        <f t="shared" si="106"/>
        <v>-333333.33333333337</v>
      </c>
      <c r="BA138" s="24">
        <f t="shared" si="106"/>
        <v>-333333.33333333337</v>
      </c>
      <c r="BB138" s="24">
        <f t="shared" si="106"/>
        <v>-333333.33333333337</v>
      </c>
      <c r="BC138" s="24">
        <f t="shared" si="106"/>
        <v>-666666.66666666674</v>
      </c>
      <c r="BD138" s="24">
        <f t="shared" si="106"/>
        <v>-666666.66666666674</v>
      </c>
      <c r="BE138" s="24">
        <f t="shared" si="106"/>
        <v>-666666.66666666674</v>
      </c>
      <c r="BF138" s="24">
        <f t="shared" si="106"/>
        <v>-666666.66666666674</v>
      </c>
      <c r="BG138" s="24">
        <f t="shared" si="106"/>
        <v>-666666.66666666674</v>
      </c>
      <c r="BH138" s="24">
        <f t="shared" si="106"/>
        <v>-666666.66666666674</v>
      </c>
      <c r="BI138" s="24">
        <f t="shared" si="106"/>
        <v>-666666.66666666674</v>
      </c>
      <c r="BJ138" s="24">
        <f t="shared" si="106"/>
        <v>-666666.66666666674</v>
      </c>
      <c r="BK138" s="24">
        <f t="shared" si="106"/>
        <v>-666666.66666666674</v>
      </c>
      <c r="BL138" s="24">
        <f t="shared" si="106"/>
        <v>-666666.66666666674</v>
      </c>
      <c r="BM138" s="24">
        <f t="shared" si="106"/>
        <v>-666666.66666666674</v>
      </c>
      <c r="BN138" s="24">
        <f t="shared" si="106"/>
        <v>-666666.66666666674</v>
      </c>
      <c r="BO138" s="24">
        <f t="shared" si="106"/>
        <v>-1333333.3333333335</v>
      </c>
      <c r="BP138" s="24">
        <f t="shared" si="106"/>
        <v>-1333333.3333333335</v>
      </c>
      <c r="BQ138" s="24">
        <f t="shared" si="106"/>
        <v>-1333333.3333333335</v>
      </c>
      <c r="BR138" s="24">
        <f t="shared" si="106"/>
        <v>-1333333.3333333335</v>
      </c>
      <c r="BS138" s="24">
        <f t="shared" si="106"/>
        <v>-1333333.3333333335</v>
      </c>
      <c r="BT138" s="24">
        <f t="shared" si="106"/>
        <v>-1333333.3333333335</v>
      </c>
      <c r="BU138" s="24">
        <f t="shared" si="106"/>
        <v>-1333333.3333333335</v>
      </c>
      <c r="BV138" s="24">
        <f t="shared" si="106"/>
        <v>-1333333.3333333335</v>
      </c>
      <c r="BW138" s="24">
        <f t="shared" si="106"/>
        <v>-1333333.3333333335</v>
      </c>
      <c r="BX138" s="24">
        <f t="shared" si="106"/>
        <v>-1333333.3333333335</v>
      </c>
      <c r="BY138" s="24">
        <f t="shared" si="106"/>
        <v>-1333333.3333333335</v>
      </c>
      <c r="BZ138" s="24">
        <f t="shared" si="106"/>
        <v>-1333333.3333333335</v>
      </c>
      <c r="CA138" s="24">
        <f t="shared" si="106"/>
        <v>-2666666.666666667</v>
      </c>
      <c r="CB138" s="24">
        <f t="shared" si="106"/>
        <v>-2666666.666666667</v>
      </c>
      <c r="CC138" s="24">
        <f t="shared" si="106"/>
        <v>-2666666.666666667</v>
      </c>
      <c r="CD138" s="24">
        <f t="shared" si="106"/>
        <v>-2666666.666666667</v>
      </c>
      <c r="CE138" s="24">
        <f t="shared" si="106"/>
        <v>-2666666.666666667</v>
      </c>
      <c r="CF138" s="24">
        <f t="shared" si="107"/>
        <v>-2666666.666666667</v>
      </c>
      <c r="CG138" s="24">
        <f t="shared" si="107"/>
        <v>-2666666.666666667</v>
      </c>
      <c r="CH138" s="24">
        <f t="shared" si="107"/>
        <v>-2666666.666666667</v>
      </c>
      <c r="CI138" s="24">
        <f t="shared" si="107"/>
        <v>-2666666.666666667</v>
      </c>
      <c r="CJ138" s="24">
        <f t="shared" si="107"/>
        <v>-2666666.666666667</v>
      </c>
      <c r="CK138" s="24">
        <f t="shared" si="107"/>
        <v>-2666666.666666667</v>
      </c>
      <c r="CL138" s="24">
        <f t="shared" si="107"/>
        <v>-2666666.666666667</v>
      </c>
      <c r="CM138" s="24" t="e">
        <f t="shared" si="107"/>
        <v>#N/A</v>
      </c>
      <c r="CN138" s="24" t="e">
        <f t="shared" si="107"/>
        <v>#N/A</v>
      </c>
      <c r="CO138" s="24" t="e">
        <f t="shared" si="107"/>
        <v>#N/A</v>
      </c>
      <c r="CP138" s="24" t="e">
        <f t="shared" si="107"/>
        <v>#N/A</v>
      </c>
      <c r="CQ138" s="24" t="e">
        <f t="shared" si="107"/>
        <v>#N/A</v>
      </c>
      <c r="CR138" s="24" t="e">
        <f t="shared" si="107"/>
        <v>#N/A</v>
      </c>
      <c r="CS138" s="24" t="e">
        <f t="shared" si="107"/>
        <v>#N/A</v>
      </c>
      <c r="CT138" s="24" t="e">
        <f t="shared" si="107"/>
        <v>#N/A</v>
      </c>
      <c r="CU138" s="24" t="e">
        <f t="shared" si="107"/>
        <v>#N/A</v>
      </c>
      <c r="CV138" s="24" t="e">
        <f t="shared" si="107"/>
        <v>#N/A</v>
      </c>
      <c r="CW138" s="24" t="e">
        <f t="shared" si="107"/>
        <v>#N/A</v>
      </c>
      <c r="CX138" s="24" t="e">
        <f t="shared" si="107"/>
        <v>#N/A</v>
      </c>
      <c r="CY138" s="24" t="e">
        <f t="shared" si="107"/>
        <v>#N/A</v>
      </c>
      <c r="CZ138" s="24" t="e">
        <f t="shared" si="107"/>
        <v>#N/A</v>
      </c>
      <c r="DA138" s="24" t="e">
        <f t="shared" si="107"/>
        <v>#N/A</v>
      </c>
      <c r="DB138" s="24" t="e">
        <f t="shared" si="107"/>
        <v>#N/A</v>
      </c>
      <c r="DC138" s="24" t="e">
        <f t="shared" si="107"/>
        <v>#N/A</v>
      </c>
      <c r="DD138" s="24" t="e">
        <f t="shared" si="107"/>
        <v>#N/A</v>
      </c>
      <c r="DE138" s="24" t="e">
        <f t="shared" si="107"/>
        <v>#N/A</v>
      </c>
      <c r="DF138" s="24" t="e">
        <f t="shared" si="107"/>
        <v>#N/A</v>
      </c>
      <c r="DG138" s="24" t="e">
        <f t="shared" si="107"/>
        <v>#N/A</v>
      </c>
      <c r="DH138" s="24" t="e">
        <f t="shared" si="107"/>
        <v>#N/A</v>
      </c>
      <c r="DI138" s="24" t="e">
        <f t="shared" si="107"/>
        <v>#N/A</v>
      </c>
      <c r="DJ138" s="24" t="e">
        <f t="shared" si="107"/>
        <v>#N/A</v>
      </c>
      <c r="DK138" s="24" t="e">
        <f t="shared" si="107"/>
        <v>#N/A</v>
      </c>
      <c r="DL138" s="24" t="e">
        <f t="shared" si="107"/>
        <v>#N/A</v>
      </c>
    </row>
    <row r="139" spans="1:116" x14ac:dyDescent="0.4">
      <c r="D139" t="s">
        <v>822</v>
      </c>
      <c r="E139" s="8" t="str">
        <f t="shared" si="94"/>
        <v>139 VOLLIST-EVP</v>
      </c>
      <c r="G139" s="158" t="str">
        <f t="shared" si="108"/>
        <v>Item 3</v>
      </c>
      <c r="H139" s="31"/>
      <c r="I139" s="73"/>
      <c r="J139" s="73"/>
      <c r="K139" s="23">
        <f t="shared" si="105"/>
        <v>-1000000.0000000003</v>
      </c>
      <c r="L139" s="23">
        <f t="shared" si="105"/>
        <v>-2000000.0000000007</v>
      </c>
      <c r="M139" s="23">
        <f t="shared" si="105"/>
        <v>-4000000.0000000014</v>
      </c>
      <c r="N139" s="23">
        <f t="shared" si="105"/>
        <v>-8000000.0000000028</v>
      </c>
      <c r="O139" s="23">
        <f t="shared" si="105"/>
        <v>-16000000.000000006</v>
      </c>
      <c r="P139" s="23">
        <f t="shared" si="105"/>
        <v>-32000000.000000011</v>
      </c>
      <c r="R139" s="33"/>
      <c r="S139" s="24">
        <f t="shared" si="109"/>
        <v>-83333.333333333343</v>
      </c>
      <c r="T139" s="24">
        <f t="shared" ref="T139:CE141" si="110">-T109*T132</f>
        <v>-83333.333333333343</v>
      </c>
      <c r="U139" s="24">
        <f t="shared" si="110"/>
        <v>-83333.333333333343</v>
      </c>
      <c r="V139" s="24">
        <f t="shared" si="110"/>
        <v>-83333.333333333343</v>
      </c>
      <c r="W139" s="24">
        <f t="shared" si="110"/>
        <v>-83333.333333333343</v>
      </c>
      <c r="X139" s="24">
        <f t="shared" si="110"/>
        <v>-83333.333333333343</v>
      </c>
      <c r="Y139" s="24">
        <f t="shared" si="110"/>
        <v>-83333.333333333343</v>
      </c>
      <c r="Z139" s="24">
        <f t="shared" si="110"/>
        <v>-83333.333333333343</v>
      </c>
      <c r="AA139" s="24">
        <f t="shared" si="110"/>
        <v>-83333.333333333343</v>
      </c>
      <c r="AB139" s="24">
        <f t="shared" si="110"/>
        <v>-83333.333333333343</v>
      </c>
      <c r="AC139" s="24">
        <f t="shared" si="110"/>
        <v>-83333.333333333343</v>
      </c>
      <c r="AD139" s="24">
        <f t="shared" si="110"/>
        <v>-83333.333333333343</v>
      </c>
      <c r="AE139" s="24">
        <f t="shared" si="110"/>
        <v>-166666.66666666669</v>
      </c>
      <c r="AF139" s="24">
        <f t="shared" si="110"/>
        <v>-166666.66666666669</v>
      </c>
      <c r="AG139" s="24">
        <f t="shared" si="110"/>
        <v>-166666.66666666669</v>
      </c>
      <c r="AH139" s="24">
        <f t="shared" si="110"/>
        <v>-166666.66666666669</v>
      </c>
      <c r="AI139" s="24">
        <f t="shared" si="110"/>
        <v>-166666.66666666669</v>
      </c>
      <c r="AJ139" s="24">
        <f t="shared" si="110"/>
        <v>-166666.66666666669</v>
      </c>
      <c r="AK139" s="24">
        <f t="shared" si="110"/>
        <v>-166666.66666666669</v>
      </c>
      <c r="AL139" s="24">
        <f t="shared" si="110"/>
        <v>-166666.66666666669</v>
      </c>
      <c r="AM139" s="24">
        <f t="shared" si="110"/>
        <v>-166666.66666666669</v>
      </c>
      <c r="AN139" s="24">
        <f t="shared" si="110"/>
        <v>-166666.66666666669</v>
      </c>
      <c r="AO139" s="24">
        <f t="shared" si="110"/>
        <v>-166666.66666666669</v>
      </c>
      <c r="AP139" s="24">
        <f t="shared" si="110"/>
        <v>-166666.66666666669</v>
      </c>
      <c r="AQ139" s="24">
        <f t="shared" si="110"/>
        <v>-333333.33333333337</v>
      </c>
      <c r="AR139" s="24">
        <f t="shared" si="110"/>
        <v>-333333.33333333337</v>
      </c>
      <c r="AS139" s="24">
        <f t="shared" si="110"/>
        <v>-333333.33333333337</v>
      </c>
      <c r="AT139" s="24">
        <f t="shared" si="110"/>
        <v>-333333.33333333337</v>
      </c>
      <c r="AU139" s="24">
        <f t="shared" si="110"/>
        <v>-333333.33333333337</v>
      </c>
      <c r="AV139" s="24">
        <f t="shared" si="110"/>
        <v>-333333.33333333337</v>
      </c>
      <c r="AW139" s="24">
        <f t="shared" si="110"/>
        <v>-333333.33333333337</v>
      </c>
      <c r="AX139" s="24">
        <f t="shared" si="110"/>
        <v>-333333.33333333337</v>
      </c>
      <c r="AY139" s="24">
        <f t="shared" si="110"/>
        <v>-333333.33333333337</v>
      </c>
      <c r="AZ139" s="24">
        <f t="shared" si="110"/>
        <v>-333333.33333333337</v>
      </c>
      <c r="BA139" s="24">
        <f t="shared" si="110"/>
        <v>-333333.33333333337</v>
      </c>
      <c r="BB139" s="24">
        <f t="shared" si="110"/>
        <v>-333333.33333333337</v>
      </c>
      <c r="BC139" s="24">
        <f t="shared" si="110"/>
        <v>-666666.66666666674</v>
      </c>
      <c r="BD139" s="24">
        <f t="shared" si="110"/>
        <v>-666666.66666666674</v>
      </c>
      <c r="BE139" s="24">
        <f t="shared" si="110"/>
        <v>-666666.66666666674</v>
      </c>
      <c r="BF139" s="24">
        <f t="shared" si="110"/>
        <v>-666666.66666666674</v>
      </c>
      <c r="BG139" s="24">
        <f t="shared" si="110"/>
        <v>-666666.66666666674</v>
      </c>
      <c r="BH139" s="24">
        <f t="shared" si="110"/>
        <v>-666666.66666666674</v>
      </c>
      <c r="BI139" s="24">
        <f t="shared" si="110"/>
        <v>-666666.66666666674</v>
      </c>
      <c r="BJ139" s="24">
        <f t="shared" si="110"/>
        <v>-666666.66666666674</v>
      </c>
      <c r="BK139" s="24">
        <f t="shared" si="110"/>
        <v>-666666.66666666674</v>
      </c>
      <c r="BL139" s="24">
        <f t="shared" si="110"/>
        <v>-666666.66666666674</v>
      </c>
      <c r="BM139" s="24">
        <f t="shared" si="110"/>
        <v>-666666.66666666674</v>
      </c>
      <c r="BN139" s="24">
        <f t="shared" si="110"/>
        <v>-666666.66666666674</v>
      </c>
      <c r="BO139" s="24">
        <f t="shared" si="110"/>
        <v>-1333333.3333333335</v>
      </c>
      <c r="BP139" s="24">
        <f t="shared" si="110"/>
        <v>-1333333.3333333335</v>
      </c>
      <c r="BQ139" s="24">
        <f t="shared" si="110"/>
        <v>-1333333.3333333335</v>
      </c>
      <c r="BR139" s="24">
        <f t="shared" si="110"/>
        <v>-1333333.3333333335</v>
      </c>
      <c r="BS139" s="24">
        <f t="shared" si="110"/>
        <v>-1333333.3333333335</v>
      </c>
      <c r="BT139" s="24">
        <f t="shared" si="110"/>
        <v>-1333333.3333333335</v>
      </c>
      <c r="BU139" s="24">
        <f t="shared" si="110"/>
        <v>-1333333.3333333335</v>
      </c>
      <c r="BV139" s="24">
        <f t="shared" si="110"/>
        <v>-1333333.3333333335</v>
      </c>
      <c r="BW139" s="24">
        <f t="shared" si="110"/>
        <v>-1333333.3333333335</v>
      </c>
      <c r="BX139" s="24">
        <f t="shared" si="110"/>
        <v>-1333333.3333333335</v>
      </c>
      <c r="BY139" s="24">
        <f t="shared" si="110"/>
        <v>-1333333.3333333335</v>
      </c>
      <c r="BZ139" s="24">
        <f t="shared" si="110"/>
        <v>-1333333.3333333335</v>
      </c>
      <c r="CA139" s="24">
        <f t="shared" si="110"/>
        <v>-2666666.666666667</v>
      </c>
      <c r="CB139" s="24">
        <f t="shared" si="110"/>
        <v>-2666666.666666667</v>
      </c>
      <c r="CC139" s="24">
        <f t="shared" si="110"/>
        <v>-2666666.666666667</v>
      </c>
      <c r="CD139" s="24">
        <f t="shared" si="110"/>
        <v>-2666666.666666667</v>
      </c>
      <c r="CE139" s="24">
        <f t="shared" si="110"/>
        <v>-2666666.666666667</v>
      </c>
      <c r="CF139" s="24">
        <f t="shared" si="107"/>
        <v>-2666666.666666667</v>
      </c>
      <c r="CG139" s="24">
        <f t="shared" si="107"/>
        <v>-2666666.666666667</v>
      </c>
      <c r="CH139" s="24">
        <f t="shared" si="107"/>
        <v>-2666666.666666667</v>
      </c>
      <c r="CI139" s="24">
        <f t="shared" si="107"/>
        <v>-2666666.666666667</v>
      </c>
      <c r="CJ139" s="24">
        <f t="shared" si="107"/>
        <v>-2666666.666666667</v>
      </c>
      <c r="CK139" s="24">
        <f t="shared" si="107"/>
        <v>-2666666.666666667</v>
      </c>
      <c r="CL139" s="24">
        <f t="shared" si="107"/>
        <v>-2666666.666666667</v>
      </c>
      <c r="CM139" s="24" t="e">
        <f t="shared" si="107"/>
        <v>#N/A</v>
      </c>
      <c r="CN139" s="24" t="e">
        <f t="shared" si="107"/>
        <v>#N/A</v>
      </c>
      <c r="CO139" s="24" t="e">
        <f t="shared" si="107"/>
        <v>#N/A</v>
      </c>
      <c r="CP139" s="24" t="e">
        <f t="shared" si="107"/>
        <v>#N/A</v>
      </c>
      <c r="CQ139" s="24" t="e">
        <f t="shared" si="107"/>
        <v>#N/A</v>
      </c>
      <c r="CR139" s="24" t="e">
        <f t="shared" si="107"/>
        <v>#N/A</v>
      </c>
      <c r="CS139" s="24" t="e">
        <f t="shared" si="107"/>
        <v>#N/A</v>
      </c>
      <c r="CT139" s="24" t="e">
        <f t="shared" si="107"/>
        <v>#N/A</v>
      </c>
      <c r="CU139" s="24" t="e">
        <f t="shared" si="107"/>
        <v>#N/A</v>
      </c>
      <c r="CV139" s="24" t="e">
        <f t="shared" si="107"/>
        <v>#N/A</v>
      </c>
      <c r="CW139" s="24" t="e">
        <f t="shared" si="107"/>
        <v>#N/A</v>
      </c>
      <c r="CX139" s="24" t="e">
        <f t="shared" si="107"/>
        <v>#N/A</v>
      </c>
      <c r="CY139" s="24" t="e">
        <f t="shared" si="107"/>
        <v>#N/A</v>
      </c>
      <c r="CZ139" s="24" t="e">
        <f t="shared" si="107"/>
        <v>#N/A</v>
      </c>
      <c r="DA139" s="24" t="e">
        <f t="shared" si="107"/>
        <v>#N/A</v>
      </c>
      <c r="DB139" s="24" t="e">
        <f t="shared" si="107"/>
        <v>#N/A</v>
      </c>
      <c r="DC139" s="24" t="e">
        <f t="shared" si="107"/>
        <v>#N/A</v>
      </c>
      <c r="DD139" s="24" t="e">
        <f t="shared" si="107"/>
        <v>#N/A</v>
      </c>
      <c r="DE139" s="24" t="e">
        <f t="shared" si="107"/>
        <v>#N/A</v>
      </c>
      <c r="DF139" s="24" t="e">
        <f t="shared" si="107"/>
        <v>#N/A</v>
      </c>
      <c r="DG139" s="24" t="e">
        <f t="shared" si="107"/>
        <v>#N/A</v>
      </c>
      <c r="DH139" s="24" t="e">
        <f t="shared" si="107"/>
        <v>#N/A</v>
      </c>
      <c r="DI139" s="24" t="e">
        <f t="shared" si="107"/>
        <v>#N/A</v>
      </c>
      <c r="DJ139" s="24" t="e">
        <f t="shared" si="107"/>
        <v>#N/A</v>
      </c>
      <c r="DK139" s="24" t="e">
        <f t="shared" si="107"/>
        <v>#N/A</v>
      </c>
      <c r="DL139" s="24" t="e">
        <f t="shared" si="107"/>
        <v>#N/A</v>
      </c>
    </row>
    <row r="140" spans="1:116" x14ac:dyDescent="0.4">
      <c r="D140" t="s">
        <v>822</v>
      </c>
      <c r="E140" s="8" t="str">
        <f t="shared" si="94"/>
        <v>140 VOLLIST-EVP</v>
      </c>
      <c r="G140" s="158" t="str">
        <f t="shared" si="108"/>
        <v>Item 4</v>
      </c>
      <c r="H140" s="31"/>
      <c r="I140" s="73"/>
      <c r="J140" s="73"/>
      <c r="K140" s="23">
        <f t="shared" si="105"/>
        <v>-1000000.0000000003</v>
      </c>
      <c r="L140" s="23">
        <f t="shared" si="105"/>
        <v>-2000000.0000000007</v>
      </c>
      <c r="M140" s="23">
        <f t="shared" si="105"/>
        <v>-4000000.0000000014</v>
      </c>
      <c r="N140" s="23">
        <f t="shared" si="105"/>
        <v>-8000000.0000000028</v>
      </c>
      <c r="O140" s="23">
        <f t="shared" si="105"/>
        <v>-16000000.000000006</v>
      </c>
      <c r="P140" s="23">
        <f t="shared" si="105"/>
        <v>-32000000.000000011</v>
      </c>
      <c r="R140" s="33"/>
      <c r="S140" s="24">
        <f t="shared" si="109"/>
        <v>-83333.333333333343</v>
      </c>
      <c r="T140" s="24">
        <f t="shared" si="110"/>
        <v>-83333.333333333343</v>
      </c>
      <c r="U140" s="24">
        <f t="shared" si="110"/>
        <v>-83333.333333333343</v>
      </c>
      <c r="V140" s="24">
        <f t="shared" si="110"/>
        <v>-83333.333333333343</v>
      </c>
      <c r="W140" s="24">
        <f t="shared" si="110"/>
        <v>-83333.333333333343</v>
      </c>
      <c r="X140" s="24">
        <f t="shared" si="110"/>
        <v>-83333.333333333343</v>
      </c>
      <c r="Y140" s="24">
        <f t="shared" si="110"/>
        <v>-83333.333333333343</v>
      </c>
      <c r="Z140" s="24">
        <f t="shared" si="110"/>
        <v>-83333.333333333343</v>
      </c>
      <c r="AA140" s="24">
        <f t="shared" si="110"/>
        <v>-83333.333333333343</v>
      </c>
      <c r="AB140" s="24">
        <f t="shared" si="110"/>
        <v>-83333.333333333343</v>
      </c>
      <c r="AC140" s="24">
        <f t="shared" si="110"/>
        <v>-83333.333333333343</v>
      </c>
      <c r="AD140" s="24">
        <f t="shared" si="110"/>
        <v>-83333.333333333343</v>
      </c>
      <c r="AE140" s="24">
        <f t="shared" si="110"/>
        <v>-166666.66666666669</v>
      </c>
      <c r="AF140" s="24">
        <f t="shared" si="110"/>
        <v>-166666.66666666669</v>
      </c>
      <c r="AG140" s="24">
        <f t="shared" si="110"/>
        <v>-166666.66666666669</v>
      </c>
      <c r="AH140" s="24">
        <f t="shared" si="110"/>
        <v>-166666.66666666669</v>
      </c>
      <c r="AI140" s="24">
        <f t="shared" si="110"/>
        <v>-166666.66666666669</v>
      </c>
      <c r="AJ140" s="24">
        <f t="shared" si="110"/>
        <v>-166666.66666666669</v>
      </c>
      <c r="AK140" s="24">
        <f t="shared" si="110"/>
        <v>-166666.66666666669</v>
      </c>
      <c r="AL140" s="24">
        <f t="shared" si="110"/>
        <v>-166666.66666666669</v>
      </c>
      <c r="AM140" s="24">
        <f t="shared" si="110"/>
        <v>-166666.66666666669</v>
      </c>
      <c r="AN140" s="24">
        <f t="shared" si="110"/>
        <v>-166666.66666666669</v>
      </c>
      <c r="AO140" s="24">
        <f t="shared" si="110"/>
        <v>-166666.66666666669</v>
      </c>
      <c r="AP140" s="24">
        <f t="shared" si="110"/>
        <v>-166666.66666666669</v>
      </c>
      <c r="AQ140" s="24">
        <f t="shared" si="110"/>
        <v>-333333.33333333337</v>
      </c>
      <c r="AR140" s="24">
        <f t="shared" si="110"/>
        <v>-333333.33333333337</v>
      </c>
      <c r="AS140" s="24">
        <f t="shared" si="110"/>
        <v>-333333.33333333337</v>
      </c>
      <c r="AT140" s="24">
        <f t="shared" si="110"/>
        <v>-333333.33333333337</v>
      </c>
      <c r="AU140" s="24">
        <f t="shared" si="110"/>
        <v>-333333.33333333337</v>
      </c>
      <c r="AV140" s="24">
        <f t="shared" si="110"/>
        <v>-333333.33333333337</v>
      </c>
      <c r="AW140" s="24">
        <f t="shared" si="110"/>
        <v>-333333.33333333337</v>
      </c>
      <c r="AX140" s="24">
        <f t="shared" si="110"/>
        <v>-333333.33333333337</v>
      </c>
      <c r="AY140" s="24">
        <f t="shared" si="110"/>
        <v>-333333.33333333337</v>
      </c>
      <c r="AZ140" s="24">
        <f t="shared" si="110"/>
        <v>-333333.33333333337</v>
      </c>
      <c r="BA140" s="24">
        <f t="shared" si="110"/>
        <v>-333333.33333333337</v>
      </c>
      <c r="BB140" s="24">
        <f t="shared" si="110"/>
        <v>-333333.33333333337</v>
      </c>
      <c r="BC140" s="24">
        <f t="shared" si="110"/>
        <v>-666666.66666666674</v>
      </c>
      <c r="BD140" s="24">
        <f t="shared" si="110"/>
        <v>-666666.66666666674</v>
      </c>
      <c r="BE140" s="24">
        <f t="shared" si="110"/>
        <v>-666666.66666666674</v>
      </c>
      <c r="BF140" s="24">
        <f t="shared" si="110"/>
        <v>-666666.66666666674</v>
      </c>
      <c r="BG140" s="24">
        <f t="shared" si="110"/>
        <v>-666666.66666666674</v>
      </c>
      <c r="BH140" s="24">
        <f t="shared" si="110"/>
        <v>-666666.66666666674</v>
      </c>
      <c r="BI140" s="24">
        <f t="shared" si="110"/>
        <v>-666666.66666666674</v>
      </c>
      <c r="BJ140" s="24">
        <f t="shared" si="110"/>
        <v>-666666.66666666674</v>
      </c>
      <c r="BK140" s="24">
        <f t="shared" si="110"/>
        <v>-666666.66666666674</v>
      </c>
      <c r="BL140" s="24">
        <f t="shared" si="110"/>
        <v>-666666.66666666674</v>
      </c>
      <c r="BM140" s="24">
        <f t="shared" si="110"/>
        <v>-666666.66666666674</v>
      </c>
      <c r="BN140" s="24">
        <f t="shared" si="110"/>
        <v>-666666.66666666674</v>
      </c>
      <c r="BO140" s="24">
        <f t="shared" si="110"/>
        <v>-1333333.3333333335</v>
      </c>
      <c r="BP140" s="24">
        <f t="shared" si="110"/>
        <v>-1333333.3333333335</v>
      </c>
      <c r="BQ140" s="24">
        <f t="shared" si="110"/>
        <v>-1333333.3333333335</v>
      </c>
      <c r="BR140" s="24">
        <f t="shared" si="110"/>
        <v>-1333333.3333333335</v>
      </c>
      <c r="BS140" s="24">
        <f t="shared" si="110"/>
        <v>-1333333.3333333335</v>
      </c>
      <c r="BT140" s="24">
        <f t="shared" si="110"/>
        <v>-1333333.3333333335</v>
      </c>
      <c r="BU140" s="24">
        <f t="shared" si="110"/>
        <v>-1333333.3333333335</v>
      </c>
      <c r="BV140" s="24">
        <f t="shared" si="110"/>
        <v>-1333333.3333333335</v>
      </c>
      <c r="BW140" s="24">
        <f t="shared" si="110"/>
        <v>-1333333.3333333335</v>
      </c>
      <c r="BX140" s="24">
        <f t="shared" si="110"/>
        <v>-1333333.3333333335</v>
      </c>
      <c r="BY140" s="24">
        <f t="shared" si="110"/>
        <v>-1333333.3333333335</v>
      </c>
      <c r="BZ140" s="24">
        <f t="shared" si="110"/>
        <v>-1333333.3333333335</v>
      </c>
      <c r="CA140" s="24">
        <f t="shared" si="110"/>
        <v>-2666666.666666667</v>
      </c>
      <c r="CB140" s="24">
        <f t="shared" si="110"/>
        <v>-2666666.666666667</v>
      </c>
      <c r="CC140" s="24">
        <f t="shared" si="110"/>
        <v>-2666666.666666667</v>
      </c>
      <c r="CD140" s="24">
        <f t="shared" si="110"/>
        <v>-2666666.666666667</v>
      </c>
      <c r="CE140" s="24">
        <f t="shared" si="110"/>
        <v>-2666666.666666667</v>
      </c>
      <c r="CF140" s="24">
        <f t="shared" si="107"/>
        <v>-2666666.666666667</v>
      </c>
      <c r="CG140" s="24">
        <f t="shared" si="107"/>
        <v>-2666666.666666667</v>
      </c>
      <c r="CH140" s="24">
        <f t="shared" si="107"/>
        <v>-2666666.666666667</v>
      </c>
      <c r="CI140" s="24">
        <f t="shared" si="107"/>
        <v>-2666666.666666667</v>
      </c>
      <c r="CJ140" s="24">
        <f t="shared" si="107"/>
        <v>-2666666.666666667</v>
      </c>
      <c r="CK140" s="24">
        <f t="shared" si="107"/>
        <v>-2666666.666666667</v>
      </c>
      <c r="CL140" s="24">
        <f t="shared" si="107"/>
        <v>-2666666.666666667</v>
      </c>
      <c r="CM140" s="24" t="e">
        <f t="shared" si="107"/>
        <v>#N/A</v>
      </c>
      <c r="CN140" s="24" t="e">
        <f t="shared" si="107"/>
        <v>#N/A</v>
      </c>
      <c r="CO140" s="24" t="e">
        <f t="shared" si="107"/>
        <v>#N/A</v>
      </c>
      <c r="CP140" s="24" t="e">
        <f t="shared" si="107"/>
        <v>#N/A</v>
      </c>
      <c r="CQ140" s="24" t="e">
        <f t="shared" si="107"/>
        <v>#N/A</v>
      </c>
      <c r="CR140" s="24" t="e">
        <f t="shared" si="107"/>
        <v>#N/A</v>
      </c>
      <c r="CS140" s="24" t="e">
        <f t="shared" si="107"/>
        <v>#N/A</v>
      </c>
      <c r="CT140" s="24" t="e">
        <f t="shared" si="107"/>
        <v>#N/A</v>
      </c>
      <c r="CU140" s="24" t="e">
        <f t="shared" si="107"/>
        <v>#N/A</v>
      </c>
      <c r="CV140" s="24" t="e">
        <f t="shared" si="107"/>
        <v>#N/A</v>
      </c>
      <c r="CW140" s="24" t="e">
        <f t="shared" si="107"/>
        <v>#N/A</v>
      </c>
      <c r="CX140" s="24" t="e">
        <f t="shared" si="107"/>
        <v>#N/A</v>
      </c>
      <c r="CY140" s="24" t="e">
        <f t="shared" si="107"/>
        <v>#N/A</v>
      </c>
      <c r="CZ140" s="24" t="e">
        <f t="shared" si="107"/>
        <v>#N/A</v>
      </c>
      <c r="DA140" s="24" t="e">
        <f t="shared" si="107"/>
        <v>#N/A</v>
      </c>
      <c r="DB140" s="24" t="e">
        <f t="shared" si="107"/>
        <v>#N/A</v>
      </c>
      <c r="DC140" s="24" t="e">
        <f t="shared" si="107"/>
        <v>#N/A</v>
      </c>
      <c r="DD140" s="24" t="e">
        <f t="shared" si="107"/>
        <v>#N/A</v>
      </c>
      <c r="DE140" s="24" t="e">
        <f t="shared" si="107"/>
        <v>#N/A</v>
      </c>
      <c r="DF140" s="24" t="e">
        <f t="shared" si="107"/>
        <v>#N/A</v>
      </c>
      <c r="DG140" s="24" t="e">
        <f t="shared" si="107"/>
        <v>#N/A</v>
      </c>
      <c r="DH140" s="24" t="e">
        <f t="shared" si="107"/>
        <v>#N/A</v>
      </c>
      <c r="DI140" s="24" t="e">
        <f t="shared" si="107"/>
        <v>#N/A</v>
      </c>
      <c r="DJ140" s="24" t="e">
        <f t="shared" si="107"/>
        <v>#N/A</v>
      </c>
      <c r="DK140" s="24" t="e">
        <f t="shared" si="107"/>
        <v>#N/A</v>
      </c>
      <c r="DL140" s="24" t="e">
        <f t="shared" si="107"/>
        <v>#N/A</v>
      </c>
    </row>
    <row r="141" spans="1:116" x14ac:dyDescent="0.4">
      <c r="D141" t="s">
        <v>822</v>
      </c>
      <c r="E141" s="8" t="str">
        <f t="shared" si="94"/>
        <v>141 VOLLIST-EVP</v>
      </c>
      <c r="G141" s="158" t="str">
        <f t="shared" si="108"/>
        <v>Item 5</v>
      </c>
      <c r="H141" s="31"/>
      <c r="I141" s="73"/>
      <c r="J141" s="73"/>
      <c r="K141" s="258">
        <f t="shared" si="105"/>
        <v>-1000000.0000000003</v>
      </c>
      <c r="L141" s="258">
        <f t="shared" si="105"/>
        <v>-2000000.0000000007</v>
      </c>
      <c r="M141" s="258">
        <f t="shared" si="105"/>
        <v>-4000000.0000000014</v>
      </c>
      <c r="N141" s="258">
        <f t="shared" si="105"/>
        <v>-8000000.0000000028</v>
      </c>
      <c r="O141" s="258">
        <f t="shared" si="105"/>
        <v>-16000000.000000006</v>
      </c>
      <c r="P141" s="258">
        <f t="shared" si="105"/>
        <v>-32000000.000000011</v>
      </c>
      <c r="R141" s="33"/>
      <c r="S141" s="138">
        <f t="shared" si="109"/>
        <v>-83333.333333333343</v>
      </c>
      <c r="T141" s="138">
        <f t="shared" si="110"/>
        <v>-83333.333333333343</v>
      </c>
      <c r="U141" s="138">
        <f t="shared" si="110"/>
        <v>-83333.333333333343</v>
      </c>
      <c r="V141" s="138">
        <f t="shared" si="110"/>
        <v>-83333.333333333343</v>
      </c>
      <c r="W141" s="138">
        <f t="shared" si="110"/>
        <v>-83333.333333333343</v>
      </c>
      <c r="X141" s="138">
        <f t="shared" si="110"/>
        <v>-83333.333333333343</v>
      </c>
      <c r="Y141" s="138">
        <f t="shared" si="110"/>
        <v>-83333.333333333343</v>
      </c>
      <c r="Z141" s="138">
        <f t="shared" si="110"/>
        <v>-83333.333333333343</v>
      </c>
      <c r="AA141" s="138">
        <f t="shared" si="110"/>
        <v>-83333.333333333343</v>
      </c>
      <c r="AB141" s="138">
        <f t="shared" si="110"/>
        <v>-83333.333333333343</v>
      </c>
      <c r="AC141" s="138">
        <f t="shared" si="110"/>
        <v>-83333.333333333343</v>
      </c>
      <c r="AD141" s="138">
        <f t="shared" si="110"/>
        <v>-83333.333333333343</v>
      </c>
      <c r="AE141" s="138">
        <f t="shared" si="110"/>
        <v>-166666.66666666669</v>
      </c>
      <c r="AF141" s="138">
        <f t="shared" si="110"/>
        <v>-166666.66666666669</v>
      </c>
      <c r="AG141" s="138">
        <f t="shared" si="110"/>
        <v>-166666.66666666669</v>
      </c>
      <c r="AH141" s="138">
        <f t="shared" si="110"/>
        <v>-166666.66666666669</v>
      </c>
      <c r="AI141" s="138">
        <f t="shared" si="110"/>
        <v>-166666.66666666669</v>
      </c>
      <c r="AJ141" s="138">
        <f t="shared" si="110"/>
        <v>-166666.66666666669</v>
      </c>
      <c r="AK141" s="138">
        <f t="shared" si="110"/>
        <v>-166666.66666666669</v>
      </c>
      <c r="AL141" s="138">
        <f t="shared" si="110"/>
        <v>-166666.66666666669</v>
      </c>
      <c r="AM141" s="138">
        <f t="shared" si="110"/>
        <v>-166666.66666666669</v>
      </c>
      <c r="AN141" s="138">
        <f t="shared" si="110"/>
        <v>-166666.66666666669</v>
      </c>
      <c r="AO141" s="138">
        <f t="shared" si="110"/>
        <v>-166666.66666666669</v>
      </c>
      <c r="AP141" s="138">
        <f t="shared" si="110"/>
        <v>-166666.66666666669</v>
      </c>
      <c r="AQ141" s="138">
        <f t="shared" si="110"/>
        <v>-333333.33333333337</v>
      </c>
      <c r="AR141" s="138">
        <f t="shared" si="110"/>
        <v>-333333.33333333337</v>
      </c>
      <c r="AS141" s="138">
        <f t="shared" si="110"/>
        <v>-333333.33333333337</v>
      </c>
      <c r="AT141" s="138">
        <f t="shared" si="110"/>
        <v>-333333.33333333337</v>
      </c>
      <c r="AU141" s="138">
        <f t="shared" si="110"/>
        <v>-333333.33333333337</v>
      </c>
      <c r="AV141" s="138">
        <f t="shared" si="110"/>
        <v>-333333.33333333337</v>
      </c>
      <c r="AW141" s="138">
        <f t="shared" si="110"/>
        <v>-333333.33333333337</v>
      </c>
      <c r="AX141" s="138">
        <f t="shared" si="110"/>
        <v>-333333.33333333337</v>
      </c>
      <c r="AY141" s="138">
        <f t="shared" si="110"/>
        <v>-333333.33333333337</v>
      </c>
      <c r="AZ141" s="138">
        <f t="shared" si="110"/>
        <v>-333333.33333333337</v>
      </c>
      <c r="BA141" s="138">
        <f t="shared" si="110"/>
        <v>-333333.33333333337</v>
      </c>
      <c r="BB141" s="138">
        <f t="shared" si="110"/>
        <v>-333333.33333333337</v>
      </c>
      <c r="BC141" s="138">
        <f t="shared" si="110"/>
        <v>-666666.66666666674</v>
      </c>
      <c r="BD141" s="138">
        <f t="shared" si="110"/>
        <v>-666666.66666666674</v>
      </c>
      <c r="BE141" s="138">
        <f t="shared" si="110"/>
        <v>-666666.66666666674</v>
      </c>
      <c r="BF141" s="138">
        <f t="shared" si="110"/>
        <v>-666666.66666666674</v>
      </c>
      <c r="BG141" s="138">
        <f t="shared" si="110"/>
        <v>-666666.66666666674</v>
      </c>
      <c r="BH141" s="138">
        <f t="shared" si="110"/>
        <v>-666666.66666666674</v>
      </c>
      <c r="BI141" s="138">
        <f t="shared" si="110"/>
        <v>-666666.66666666674</v>
      </c>
      <c r="BJ141" s="138">
        <f t="shared" si="110"/>
        <v>-666666.66666666674</v>
      </c>
      <c r="BK141" s="138">
        <f t="shared" si="110"/>
        <v>-666666.66666666674</v>
      </c>
      <c r="BL141" s="138">
        <f t="shared" si="110"/>
        <v>-666666.66666666674</v>
      </c>
      <c r="BM141" s="138">
        <f t="shared" si="110"/>
        <v>-666666.66666666674</v>
      </c>
      <c r="BN141" s="138">
        <f t="shared" si="110"/>
        <v>-666666.66666666674</v>
      </c>
      <c r="BO141" s="138">
        <f t="shared" si="110"/>
        <v>-1333333.3333333335</v>
      </c>
      <c r="BP141" s="138">
        <f t="shared" si="110"/>
        <v>-1333333.3333333335</v>
      </c>
      <c r="BQ141" s="138">
        <f t="shared" si="110"/>
        <v>-1333333.3333333335</v>
      </c>
      <c r="BR141" s="138">
        <f t="shared" si="110"/>
        <v>-1333333.3333333335</v>
      </c>
      <c r="BS141" s="138">
        <f t="shared" si="110"/>
        <v>-1333333.3333333335</v>
      </c>
      <c r="BT141" s="138">
        <f t="shared" si="110"/>
        <v>-1333333.3333333335</v>
      </c>
      <c r="BU141" s="138">
        <f t="shared" si="110"/>
        <v>-1333333.3333333335</v>
      </c>
      <c r="BV141" s="138">
        <f t="shared" si="110"/>
        <v>-1333333.3333333335</v>
      </c>
      <c r="BW141" s="138">
        <f t="shared" si="110"/>
        <v>-1333333.3333333335</v>
      </c>
      <c r="BX141" s="138">
        <f t="shared" si="110"/>
        <v>-1333333.3333333335</v>
      </c>
      <c r="BY141" s="138">
        <f t="shared" si="110"/>
        <v>-1333333.3333333335</v>
      </c>
      <c r="BZ141" s="138">
        <f t="shared" si="110"/>
        <v>-1333333.3333333335</v>
      </c>
      <c r="CA141" s="138">
        <f t="shared" si="110"/>
        <v>-2666666.666666667</v>
      </c>
      <c r="CB141" s="138">
        <f t="shared" si="110"/>
        <v>-2666666.666666667</v>
      </c>
      <c r="CC141" s="138">
        <f t="shared" si="110"/>
        <v>-2666666.666666667</v>
      </c>
      <c r="CD141" s="138">
        <f t="shared" si="110"/>
        <v>-2666666.666666667</v>
      </c>
      <c r="CE141" s="138">
        <f t="shared" si="110"/>
        <v>-2666666.666666667</v>
      </c>
      <c r="CF141" s="138">
        <f t="shared" si="107"/>
        <v>-2666666.666666667</v>
      </c>
      <c r="CG141" s="138">
        <f t="shared" si="107"/>
        <v>-2666666.666666667</v>
      </c>
      <c r="CH141" s="138">
        <f t="shared" si="107"/>
        <v>-2666666.666666667</v>
      </c>
      <c r="CI141" s="138">
        <f t="shared" si="107"/>
        <v>-2666666.666666667</v>
      </c>
      <c r="CJ141" s="138">
        <f t="shared" si="107"/>
        <v>-2666666.666666667</v>
      </c>
      <c r="CK141" s="138">
        <f t="shared" si="107"/>
        <v>-2666666.666666667</v>
      </c>
      <c r="CL141" s="138">
        <f t="shared" si="107"/>
        <v>-2666666.666666667</v>
      </c>
      <c r="CM141" s="138" t="e">
        <f t="shared" si="107"/>
        <v>#N/A</v>
      </c>
      <c r="CN141" s="138" t="e">
        <f t="shared" si="107"/>
        <v>#N/A</v>
      </c>
      <c r="CO141" s="138" t="e">
        <f t="shared" si="107"/>
        <v>#N/A</v>
      </c>
      <c r="CP141" s="138" t="e">
        <f t="shared" si="107"/>
        <v>#N/A</v>
      </c>
      <c r="CQ141" s="138" t="e">
        <f t="shared" si="107"/>
        <v>#N/A</v>
      </c>
      <c r="CR141" s="138" t="e">
        <f t="shared" si="107"/>
        <v>#N/A</v>
      </c>
      <c r="CS141" s="138" t="e">
        <f t="shared" si="107"/>
        <v>#N/A</v>
      </c>
      <c r="CT141" s="138" t="e">
        <f t="shared" si="107"/>
        <v>#N/A</v>
      </c>
      <c r="CU141" s="138" t="e">
        <f t="shared" si="107"/>
        <v>#N/A</v>
      </c>
      <c r="CV141" s="138" t="e">
        <f t="shared" si="107"/>
        <v>#N/A</v>
      </c>
      <c r="CW141" s="138" t="e">
        <f t="shared" si="107"/>
        <v>#N/A</v>
      </c>
      <c r="CX141" s="138" t="e">
        <f t="shared" si="107"/>
        <v>#N/A</v>
      </c>
      <c r="CY141" s="138" t="e">
        <f t="shared" si="107"/>
        <v>#N/A</v>
      </c>
      <c r="CZ141" s="138" t="e">
        <f t="shared" si="107"/>
        <v>#N/A</v>
      </c>
      <c r="DA141" s="138" t="e">
        <f t="shared" si="107"/>
        <v>#N/A</v>
      </c>
      <c r="DB141" s="138" t="e">
        <f t="shared" si="107"/>
        <v>#N/A</v>
      </c>
      <c r="DC141" s="138" t="e">
        <f t="shared" si="107"/>
        <v>#N/A</v>
      </c>
      <c r="DD141" s="138" t="e">
        <f t="shared" si="107"/>
        <v>#N/A</v>
      </c>
      <c r="DE141" s="138" t="e">
        <f t="shared" si="107"/>
        <v>#N/A</v>
      </c>
      <c r="DF141" s="138" t="e">
        <f t="shared" si="107"/>
        <v>#N/A</v>
      </c>
      <c r="DG141" s="138" t="e">
        <f t="shared" si="107"/>
        <v>#N/A</v>
      </c>
      <c r="DH141" s="138" t="e">
        <f t="shared" si="107"/>
        <v>#N/A</v>
      </c>
      <c r="DI141" s="138" t="e">
        <f t="shared" si="107"/>
        <v>#N/A</v>
      </c>
      <c r="DJ141" s="138" t="e">
        <f t="shared" si="107"/>
        <v>#N/A</v>
      </c>
      <c r="DK141" s="138" t="e">
        <f t="shared" si="107"/>
        <v>#N/A</v>
      </c>
      <c r="DL141" s="138" t="e">
        <f t="shared" si="107"/>
        <v>#N/A</v>
      </c>
    </row>
    <row r="142" spans="1:116" x14ac:dyDescent="0.4">
      <c r="A142" s="27"/>
      <c r="B142" s="27"/>
      <c r="C142" t="s">
        <v>203</v>
      </c>
      <c r="D142" t="s">
        <v>822</v>
      </c>
      <c r="E142" s="8" t="str">
        <f t="shared" si="94"/>
        <v>142 VOLLIST-EVP</v>
      </c>
      <c r="F142" s="27"/>
      <c r="G142" s="126" t="s">
        <v>813</v>
      </c>
      <c r="H142" s="31"/>
      <c r="I142" s="73"/>
      <c r="J142" s="73"/>
      <c r="K142" s="33">
        <f t="shared" si="105"/>
        <v>-5000000.0000000019</v>
      </c>
      <c r="L142" s="33">
        <f t="shared" si="105"/>
        <v>-10000000.000000004</v>
      </c>
      <c r="M142" s="33">
        <f t="shared" si="105"/>
        <v>-20000000.000000007</v>
      </c>
      <c r="N142" s="33">
        <f t="shared" si="105"/>
        <v>-40000000.000000015</v>
      </c>
      <c r="O142" s="33">
        <f t="shared" si="105"/>
        <v>-80000000.00000003</v>
      </c>
      <c r="P142" s="33">
        <f t="shared" si="105"/>
        <v>-160000000.00000006</v>
      </c>
      <c r="R142" s="33"/>
      <c r="S142" s="33">
        <f>SUM(S137:S141)</f>
        <v>-416666.66666666674</v>
      </c>
      <c r="T142" s="33">
        <f t="shared" ref="T142:CE142" si="111">SUM(T137:T141)</f>
        <v>-416666.66666666674</v>
      </c>
      <c r="U142" s="33">
        <f t="shared" si="111"/>
        <v>-416666.66666666674</v>
      </c>
      <c r="V142" s="33">
        <f t="shared" si="111"/>
        <v>-416666.66666666674</v>
      </c>
      <c r="W142" s="33">
        <f t="shared" si="111"/>
        <v>-416666.66666666674</v>
      </c>
      <c r="X142" s="33">
        <f t="shared" si="111"/>
        <v>-416666.66666666674</v>
      </c>
      <c r="Y142" s="33">
        <f t="shared" si="111"/>
        <v>-416666.66666666674</v>
      </c>
      <c r="Z142" s="33">
        <f t="shared" si="111"/>
        <v>-416666.66666666674</v>
      </c>
      <c r="AA142" s="33">
        <f t="shared" si="111"/>
        <v>-416666.66666666674</v>
      </c>
      <c r="AB142" s="33">
        <f t="shared" si="111"/>
        <v>-416666.66666666674</v>
      </c>
      <c r="AC142" s="33">
        <f t="shared" si="111"/>
        <v>-416666.66666666674</v>
      </c>
      <c r="AD142" s="33">
        <f t="shared" si="111"/>
        <v>-416666.66666666674</v>
      </c>
      <c r="AE142" s="33">
        <f t="shared" si="111"/>
        <v>-833333.33333333349</v>
      </c>
      <c r="AF142" s="33">
        <f t="shared" si="111"/>
        <v>-833333.33333333349</v>
      </c>
      <c r="AG142" s="33">
        <f t="shared" si="111"/>
        <v>-833333.33333333349</v>
      </c>
      <c r="AH142" s="33">
        <f t="shared" si="111"/>
        <v>-833333.33333333349</v>
      </c>
      <c r="AI142" s="33">
        <f t="shared" si="111"/>
        <v>-833333.33333333349</v>
      </c>
      <c r="AJ142" s="33">
        <f t="shared" si="111"/>
        <v>-833333.33333333349</v>
      </c>
      <c r="AK142" s="33">
        <f t="shared" si="111"/>
        <v>-833333.33333333349</v>
      </c>
      <c r="AL142" s="33">
        <f t="shared" si="111"/>
        <v>-833333.33333333349</v>
      </c>
      <c r="AM142" s="33">
        <f t="shared" si="111"/>
        <v>-833333.33333333349</v>
      </c>
      <c r="AN142" s="33">
        <f t="shared" si="111"/>
        <v>-833333.33333333349</v>
      </c>
      <c r="AO142" s="33">
        <f t="shared" si="111"/>
        <v>-833333.33333333349</v>
      </c>
      <c r="AP142" s="33">
        <f t="shared" si="111"/>
        <v>-833333.33333333349</v>
      </c>
      <c r="AQ142" s="33">
        <f t="shared" si="111"/>
        <v>-1666666.666666667</v>
      </c>
      <c r="AR142" s="33">
        <f t="shared" si="111"/>
        <v>-1666666.666666667</v>
      </c>
      <c r="AS142" s="33">
        <f t="shared" si="111"/>
        <v>-1666666.666666667</v>
      </c>
      <c r="AT142" s="33">
        <f t="shared" si="111"/>
        <v>-1666666.666666667</v>
      </c>
      <c r="AU142" s="33">
        <f t="shared" si="111"/>
        <v>-1666666.666666667</v>
      </c>
      <c r="AV142" s="33">
        <f t="shared" si="111"/>
        <v>-1666666.666666667</v>
      </c>
      <c r="AW142" s="33">
        <f t="shared" si="111"/>
        <v>-1666666.666666667</v>
      </c>
      <c r="AX142" s="33">
        <f t="shared" si="111"/>
        <v>-1666666.666666667</v>
      </c>
      <c r="AY142" s="33">
        <f t="shared" si="111"/>
        <v>-1666666.666666667</v>
      </c>
      <c r="AZ142" s="33">
        <f t="shared" si="111"/>
        <v>-1666666.666666667</v>
      </c>
      <c r="BA142" s="33">
        <f t="shared" si="111"/>
        <v>-1666666.666666667</v>
      </c>
      <c r="BB142" s="33">
        <f t="shared" si="111"/>
        <v>-1666666.666666667</v>
      </c>
      <c r="BC142" s="33">
        <f t="shared" si="111"/>
        <v>-3333333.333333334</v>
      </c>
      <c r="BD142" s="33">
        <f t="shared" si="111"/>
        <v>-3333333.333333334</v>
      </c>
      <c r="BE142" s="33">
        <f t="shared" si="111"/>
        <v>-3333333.333333334</v>
      </c>
      <c r="BF142" s="33">
        <f t="shared" si="111"/>
        <v>-3333333.333333334</v>
      </c>
      <c r="BG142" s="33">
        <f t="shared" si="111"/>
        <v>-3333333.333333334</v>
      </c>
      <c r="BH142" s="33">
        <f t="shared" si="111"/>
        <v>-3333333.333333334</v>
      </c>
      <c r="BI142" s="33">
        <f t="shared" si="111"/>
        <v>-3333333.333333334</v>
      </c>
      <c r="BJ142" s="33">
        <f t="shared" si="111"/>
        <v>-3333333.333333334</v>
      </c>
      <c r="BK142" s="33">
        <f t="shared" si="111"/>
        <v>-3333333.333333334</v>
      </c>
      <c r="BL142" s="33">
        <f t="shared" si="111"/>
        <v>-3333333.333333334</v>
      </c>
      <c r="BM142" s="33">
        <f t="shared" si="111"/>
        <v>-3333333.333333334</v>
      </c>
      <c r="BN142" s="33">
        <f t="shared" si="111"/>
        <v>-3333333.333333334</v>
      </c>
      <c r="BO142" s="33">
        <f t="shared" si="111"/>
        <v>-6666666.6666666679</v>
      </c>
      <c r="BP142" s="33">
        <f t="shared" si="111"/>
        <v>-6666666.6666666679</v>
      </c>
      <c r="BQ142" s="33">
        <f t="shared" si="111"/>
        <v>-6666666.6666666679</v>
      </c>
      <c r="BR142" s="33">
        <f t="shared" si="111"/>
        <v>-6666666.6666666679</v>
      </c>
      <c r="BS142" s="33">
        <f t="shared" si="111"/>
        <v>-6666666.6666666679</v>
      </c>
      <c r="BT142" s="33">
        <f t="shared" si="111"/>
        <v>-6666666.6666666679</v>
      </c>
      <c r="BU142" s="33">
        <f t="shared" si="111"/>
        <v>-6666666.6666666679</v>
      </c>
      <c r="BV142" s="33">
        <f t="shared" si="111"/>
        <v>-6666666.6666666679</v>
      </c>
      <c r="BW142" s="33">
        <f t="shared" si="111"/>
        <v>-6666666.6666666679</v>
      </c>
      <c r="BX142" s="33">
        <f t="shared" si="111"/>
        <v>-6666666.6666666679</v>
      </c>
      <c r="BY142" s="33">
        <f t="shared" si="111"/>
        <v>-6666666.6666666679</v>
      </c>
      <c r="BZ142" s="33">
        <f t="shared" si="111"/>
        <v>-6666666.6666666679</v>
      </c>
      <c r="CA142" s="33">
        <f t="shared" si="111"/>
        <v>-13333333.333333336</v>
      </c>
      <c r="CB142" s="33">
        <f t="shared" si="111"/>
        <v>-13333333.333333336</v>
      </c>
      <c r="CC142" s="33">
        <f t="shared" si="111"/>
        <v>-13333333.333333336</v>
      </c>
      <c r="CD142" s="33">
        <f t="shared" si="111"/>
        <v>-13333333.333333336</v>
      </c>
      <c r="CE142" s="33">
        <f t="shared" si="111"/>
        <v>-13333333.333333336</v>
      </c>
      <c r="CF142" s="33">
        <f t="shared" ref="CF142:DL142" si="112">SUM(CF137:CF141)</f>
        <v>-13333333.333333336</v>
      </c>
      <c r="CG142" s="33">
        <f t="shared" si="112"/>
        <v>-13333333.333333336</v>
      </c>
      <c r="CH142" s="33">
        <f t="shared" si="112"/>
        <v>-13333333.333333336</v>
      </c>
      <c r="CI142" s="33">
        <f t="shared" si="112"/>
        <v>-13333333.333333336</v>
      </c>
      <c r="CJ142" s="33">
        <f t="shared" si="112"/>
        <v>-13333333.333333336</v>
      </c>
      <c r="CK142" s="33">
        <f t="shared" si="112"/>
        <v>-13333333.333333336</v>
      </c>
      <c r="CL142" s="33">
        <f t="shared" si="112"/>
        <v>-13333333.333333336</v>
      </c>
      <c r="CM142" s="33" t="e">
        <f t="shared" si="112"/>
        <v>#N/A</v>
      </c>
      <c r="CN142" s="33" t="e">
        <f t="shared" si="112"/>
        <v>#N/A</v>
      </c>
      <c r="CO142" s="33" t="e">
        <f t="shared" si="112"/>
        <v>#N/A</v>
      </c>
      <c r="CP142" s="33" t="e">
        <f t="shared" si="112"/>
        <v>#N/A</v>
      </c>
      <c r="CQ142" s="33" t="e">
        <f t="shared" si="112"/>
        <v>#N/A</v>
      </c>
      <c r="CR142" s="33" t="e">
        <f t="shared" si="112"/>
        <v>#N/A</v>
      </c>
      <c r="CS142" s="33" t="e">
        <f t="shared" si="112"/>
        <v>#N/A</v>
      </c>
      <c r="CT142" s="33" t="e">
        <f t="shared" si="112"/>
        <v>#N/A</v>
      </c>
      <c r="CU142" s="33" t="e">
        <f t="shared" si="112"/>
        <v>#N/A</v>
      </c>
      <c r="CV142" s="33" t="e">
        <f t="shared" si="112"/>
        <v>#N/A</v>
      </c>
      <c r="CW142" s="33" t="e">
        <f t="shared" si="112"/>
        <v>#N/A</v>
      </c>
      <c r="CX142" s="33" t="e">
        <f t="shared" si="112"/>
        <v>#N/A</v>
      </c>
      <c r="CY142" s="33" t="e">
        <f t="shared" si="112"/>
        <v>#N/A</v>
      </c>
      <c r="CZ142" s="33" t="e">
        <f t="shared" si="112"/>
        <v>#N/A</v>
      </c>
      <c r="DA142" s="33" t="e">
        <f t="shared" si="112"/>
        <v>#N/A</v>
      </c>
      <c r="DB142" s="33" t="e">
        <f t="shared" si="112"/>
        <v>#N/A</v>
      </c>
      <c r="DC142" s="33" t="e">
        <f t="shared" si="112"/>
        <v>#N/A</v>
      </c>
      <c r="DD142" s="33" t="e">
        <f t="shared" si="112"/>
        <v>#N/A</v>
      </c>
      <c r="DE142" s="33" t="e">
        <f t="shared" si="112"/>
        <v>#N/A</v>
      </c>
      <c r="DF142" s="33" t="e">
        <f t="shared" si="112"/>
        <v>#N/A</v>
      </c>
      <c r="DG142" s="33" t="e">
        <f t="shared" si="112"/>
        <v>#N/A</v>
      </c>
      <c r="DH142" s="33" t="e">
        <f t="shared" si="112"/>
        <v>#N/A</v>
      </c>
      <c r="DI142" s="33" t="e">
        <f t="shared" si="112"/>
        <v>#N/A</v>
      </c>
      <c r="DJ142" s="33" t="e">
        <f t="shared" si="112"/>
        <v>#N/A</v>
      </c>
      <c r="DK142" s="33" t="e">
        <f t="shared" si="112"/>
        <v>#N/A</v>
      </c>
      <c r="DL142" s="33" t="e">
        <f t="shared" si="112"/>
        <v>#N/A</v>
      </c>
    </row>
    <row r="143" spans="1:116" x14ac:dyDescent="0.4">
      <c r="A143" s="27"/>
      <c r="B143" s="27"/>
      <c r="C143" s="27"/>
      <c r="D143" t="s">
        <v>822</v>
      </c>
      <c r="E143" s="8" t="str">
        <f t="shared" si="94"/>
        <v>143 VOLLIST-EVP</v>
      </c>
      <c r="F143" s="27"/>
      <c r="G143" s="126"/>
      <c r="H143" s="31"/>
      <c r="I143" s="73"/>
      <c r="J143" s="73"/>
      <c r="K143" s="38"/>
      <c r="L143" s="38"/>
      <c r="M143" s="38"/>
      <c r="N143" s="38"/>
      <c r="O143" s="38"/>
      <c r="P143" s="38"/>
      <c r="R143" s="33"/>
      <c r="S143" s="38"/>
      <c r="T143" s="38"/>
      <c r="U143" s="38"/>
      <c r="V143" s="38"/>
      <c r="W143" s="38"/>
      <c r="X143" s="38"/>
      <c r="Y143" s="38"/>
      <c r="Z143" s="38"/>
      <c r="AA143" s="38"/>
      <c r="AB143" s="38"/>
      <c r="AC143" s="38"/>
      <c r="AD143" s="38"/>
      <c r="AE143" s="38"/>
      <c r="AF143" s="38"/>
      <c r="AG143" s="38"/>
      <c r="AH143" s="38"/>
      <c r="AI143" s="38"/>
      <c r="AJ143" s="38"/>
      <c r="AK143" s="38"/>
      <c r="AL143" s="38"/>
      <c r="AM143" s="38"/>
      <c r="AN143" s="38"/>
      <c r="AO143" s="38"/>
      <c r="AP143" s="38"/>
      <c r="AQ143" s="38"/>
      <c r="AR143" s="38"/>
      <c r="AS143" s="38"/>
      <c r="AT143" s="38"/>
      <c r="AU143" s="38"/>
      <c r="AV143" s="38"/>
      <c r="AW143" s="38"/>
      <c r="AX143" s="38"/>
      <c r="AY143" s="38"/>
      <c r="AZ143" s="38"/>
      <c r="BA143" s="38"/>
      <c r="BB143" s="38"/>
      <c r="BC143" s="38"/>
      <c r="BD143" s="38"/>
      <c r="BE143" s="38"/>
      <c r="BF143" s="38"/>
      <c r="BG143" s="38"/>
      <c r="BH143" s="38"/>
      <c r="BI143" s="38"/>
      <c r="BJ143" s="38"/>
      <c r="BK143" s="38"/>
      <c r="BL143" s="38"/>
      <c r="BM143" s="38"/>
      <c r="BN143" s="38"/>
      <c r="BO143" s="38"/>
      <c r="BP143" s="38"/>
      <c r="BQ143" s="38"/>
      <c r="BR143" s="38"/>
      <c r="BS143" s="38"/>
      <c r="BT143" s="38"/>
      <c r="BU143" s="38"/>
      <c r="BV143" s="38"/>
      <c r="BW143" s="38"/>
      <c r="BX143" s="38"/>
      <c r="BY143" s="38"/>
      <c r="BZ143" s="38"/>
      <c r="CA143" s="38"/>
      <c r="CB143" s="38"/>
      <c r="CC143" s="38"/>
      <c r="CD143" s="38"/>
      <c r="CE143" s="38"/>
      <c r="CF143" s="38"/>
      <c r="CG143" s="38"/>
      <c r="CH143" s="38"/>
      <c r="CI143" s="38"/>
      <c r="CJ143" s="38"/>
      <c r="CK143" s="38"/>
      <c r="CL143" s="38"/>
      <c r="CM143" s="38"/>
      <c r="CN143" s="38"/>
      <c r="CO143" s="38"/>
      <c r="CP143" s="38"/>
      <c r="CQ143" s="38"/>
      <c r="CR143" s="38"/>
      <c r="CS143" s="38"/>
      <c r="CT143" s="38"/>
      <c r="CU143" s="38"/>
      <c r="CV143" s="38"/>
      <c r="CW143" s="38"/>
      <c r="CX143" s="38"/>
      <c r="CY143" s="38"/>
      <c r="CZ143" s="38"/>
      <c r="DA143" s="38"/>
      <c r="DB143" s="38"/>
      <c r="DC143" s="38"/>
      <c r="DD143" s="38"/>
      <c r="DE143" s="38"/>
      <c r="DF143" s="38"/>
      <c r="DG143" s="38"/>
      <c r="DH143" s="38"/>
      <c r="DI143" s="38"/>
      <c r="DJ143" s="38"/>
      <c r="DK143" s="38"/>
      <c r="DL143" s="38"/>
    </row>
    <row r="144" spans="1:116" x14ac:dyDescent="0.4">
      <c r="A144" s="27"/>
      <c r="B144" s="27"/>
      <c r="C144" s="27"/>
      <c r="D144" t="s">
        <v>822</v>
      </c>
      <c r="E144" s="8" t="str">
        <f t="shared" si="94"/>
        <v>144 VOLLIST-EVP</v>
      </c>
      <c r="F144" s="27"/>
      <c r="G144" s="126" t="s">
        <v>814</v>
      </c>
      <c r="H144" s="31"/>
      <c r="I144" s="73"/>
      <c r="J144" s="73"/>
      <c r="K144" s="33">
        <f t="shared" ref="K144:P144" si="113">SUMIF($3:$3,K$2,144:144)</f>
        <v>0</v>
      </c>
      <c r="L144" s="33">
        <f t="shared" si="113"/>
        <v>0</v>
      </c>
      <c r="M144" s="33">
        <f t="shared" si="113"/>
        <v>0</v>
      </c>
      <c r="N144" s="33">
        <f t="shared" si="113"/>
        <v>0</v>
      </c>
      <c r="O144" s="33">
        <f t="shared" si="113"/>
        <v>0</v>
      </c>
      <c r="P144" s="33">
        <f t="shared" si="113"/>
        <v>0</v>
      </c>
      <c r="R144" s="33"/>
      <c r="S144" s="33">
        <f>+S127+S142</f>
        <v>0</v>
      </c>
      <c r="T144" s="33">
        <f t="shared" ref="T144:CE144" si="114">+T127+T142</f>
        <v>0</v>
      </c>
      <c r="U144" s="33">
        <f t="shared" si="114"/>
        <v>0</v>
      </c>
      <c r="V144" s="33">
        <f t="shared" si="114"/>
        <v>0</v>
      </c>
      <c r="W144" s="33">
        <f t="shared" si="114"/>
        <v>0</v>
      </c>
      <c r="X144" s="33">
        <f t="shared" si="114"/>
        <v>0</v>
      </c>
      <c r="Y144" s="33">
        <f t="shared" si="114"/>
        <v>0</v>
      </c>
      <c r="Z144" s="33">
        <f t="shared" si="114"/>
        <v>0</v>
      </c>
      <c r="AA144" s="33">
        <f t="shared" si="114"/>
        <v>0</v>
      </c>
      <c r="AB144" s="33">
        <f t="shared" si="114"/>
        <v>0</v>
      </c>
      <c r="AC144" s="33">
        <f t="shared" si="114"/>
        <v>0</v>
      </c>
      <c r="AD144" s="33">
        <f t="shared" si="114"/>
        <v>0</v>
      </c>
      <c r="AE144" s="33">
        <f t="shared" si="114"/>
        <v>0</v>
      </c>
      <c r="AF144" s="33">
        <f t="shared" si="114"/>
        <v>0</v>
      </c>
      <c r="AG144" s="33">
        <f t="shared" si="114"/>
        <v>0</v>
      </c>
      <c r="AH144" s="33">
        <f t="shared" si="114"/>
        <v>0</v>
      </c>
      <c r="AI144" s="33">
        <f t="shared" si="114"/>
        <v>0</v>
      </c>
      <c r="AJ144" s="33">
        <f t="shared" si="114"/>
        <v>0</v>
      </c>
      <c r="AK144" s="33">
        <f t="shared" si="114"/>
        <v>0</v>
      </c>
      <c r="AL144" s="33">
        <f t="shared" si="114"/>
        <v>0</v>
      </c>
      <c r="AM144" s="33">
        <f t="shared" si="114"/>
        <v>0</v>
      </c>
      <c r="AN144" s="33">
        <f t="shared" si="114"/>
        <v>0</v>
      </c>
      <c r="AO144" s="33">
        <f t="shared" si="114"/>
        <v>0</v>
      </c>
      <c r="AP144" s="33">
        <f t="shared" si="114"/>
        <v>0</v>
      </c>
      <c r="AQ144" s="33">
        <f t="shared" si="114"/>
        <v>0</v>
      </c>
      <c r="AR144" s="33">
        <f t="shared" si="114"/>
        <v>0</v>
      </c>
      <c r="AS144" s="33">
        <f t="shared" si="114"/>
        <v>0</v>
      </c>
      <c r="AT144" s="33">
        <f t="shared" si="114"/>
        <v>0</v>
      </c>
      <c r="AU144" s="33">
        <f t="shared" si="114"/>
        <v>0</v>
      </c>
      <c r="AV144" s="33">
        <f t="shared" si="114"/>
        <v>0</v>
      </c>
      <c r="AW144" s="33">
        <f t="shared" si="114"/>
        <v>0</v>
      </c>
      <c r="AX144" s="33">
        <f t="shared" si="114"/>
        <v>0</v>
      </c>
      <c r="AY144" s="33">
        <f t="shared" si="114"/>
        <v>0</v>
      </c>
      <c r="AZ144" s="33">
        <f t="shared" si="114"/>
        <v>0</v>
      </c>
      <c r="BA144" s="33">
        <f t="shared" si="114"/>
        <v>0</v>
      </c>
      <c r="BB144" s="33">
        <f t="shared" si="114"/>
        <v>0</v>
      </c>
      <c r="BC144" s="33">
        <f t="shared" si="114"/>
        <v>0</v>
      </c>
      <c r="BD144" s="33">
        <f t="shared" si="114"/>
        <v>0</v>
      </c>
      <c r="BE144" s="33">
        <f t="shared" si="114"/>
        <v>0</v>
      </c>
      <c r="BF144" s="33">
        <f t="shared" si="114"/>
        <v>0</v>
      </c>
      <c r="BG144" s="33">
        <f t="shared" si="114"/>
        <v>0</v>
      </c>
      <c r="BH144" s="33">
        <f t="shared" si="114"/>
        <v>0</v>
      </c>
      <c r="BI144" s="33">
        <f t="shared" si="114"/>
        <v>0</v>
      </c>
      <c r="BJ144" s="33">
        <f t="shared" si="114"/>
        <v>0</v>
      </c>
      <c r="BK144" s="33">
        <f t="shared" si="114"/>
        <v>0</v>
      </c>
      <c r="BL144" s="33">
        <f t="shared" si="114"/>
        <v>0</v>
      </c>
      <c r="BM144" s="33">
        <f t="shared" si="114"/>
        <v>0</v>
      </c>
      <c r="BN144" s="33">
        <f t="shared" si="114"/>
        <v>0</v>
      </c>
      <c r="BO144" s="33">
        <f t="shared" si="114"/>
        <v>0</v>
      </c>
      <c r="BP144" s="33">
        <f t="shared" si="114"/>
        <v>0</v>
      </c>
      <c r="BQ144" s="33">
        <f t="shared" si="114"/>
        <v>0</v>
      </c>
      <c r="BR144" s="33">
        <f t="shared" si="114"/>
        <v>0</v>
      </c>
      <c r="BS144" s="33">
        <f t="shared" si="114"/>
        <v>0</v>
      </c>
      <c r="BT144" s="33">
        <f t="shared" si="114"/>
        <v>0</v>
      </c>
      <c r="BU144" s="33">
        <f t="shared" si="114"/>
        <v>0</v>
      </c>
      <c r="BV144" s="33">
        <f t="shared" si="114"/>
        <v>0</v>
      </c>
      <c r="BW144" s="33">
        <f t="shared" si="114"/>
        <v>0</v>
      </c>
      <c r="BX144" s="33">
        <f t="shared" si="114"/>
        <v>0</v>
      </c>
      <c r="BY144" s="33">
        <f t="shared" si="114"/>
        <v>0</v>
      </c>
      <c r="BZ144" s="33">
        <f t="shared" si="114"/>
        <v>0</v>
      </c>
      <c r="CA144" s="33">
        <f t="shared" si="114"/>
        <v>0</v>
      </c>
      <c r="CB144" s="33">
        <f t="shared" si="114"/>
        <v>0</v>
      </c>
      <c r="CC144" s="33">
        <f t="shared" si="114"/>
        <v>0</v>
      </c>
      <c r="CD144" s="33">
        <f t="shared" si="114"/>
        <v>0</v>
      </c>
      <c r="CE144" s="33">
        <f t="shared" si="114"/>
        <v>0</v>
      </c>
      <c r="CF144" s="33">
        <f t="shared" ref="CF144:DL144" si="115">+CF127+CF142</f>
        <v>0</v>
      </c>
      <c r="CG144" s="33">
        <f t="shared" si="115"/>
        <v>0</v>
      </c>
      <c r="CH144" s="33">
        <f t="shared" si="115"/>
        <v>0</v>
      </c>
      <c r="CI144" s="33">
        <f t="shared" si="115"/>
        <v>0</v>
      </c>
      <c r="CJ144" s="33">
        <f t="shared" si="115"/>
        <v>0</v>
      </c>
      <c r="CK144" s="33">
        <f t="shared" si="115"/>
        <v>0</v>
      </c>
      <c r="CL144" s="33">
        <f t="shared" si="115"/>
        <v>0</v>
      </c>
      <c r="CM144" s="33" t="e">
        <f t="shared" si="115"/>
        <v>#N/A</v>
      </c>
      <c r="CN144" s="33" t="e">
        <f t="shared" si="115"/>
        <v>#N/A</v>
      </c>
      <c r="CO144" s="33" t="e">
        <f t="shared" si="115"/>
        <v>#N/A</v>
      </c>
      <c r="CP144" s="33" t="e">
        <f t="shared" si="115"/>
        <v>#N/A</v>
      </c>
      <c r="CQ144" s="33" t="e">
        <f t="shared" si="115"/>
        <v>#N/A</v>
      </c>
      <c r="CR144" s="33" t="e">
        <f t="shared" si="115"/>
        <v>#N/A</v>
      </c>
      <c r="CS144" s="33" t="e">
        <f t="shared" si="115"/>
        <v>#N/A</v>
      </c>
      <c r="CT144" s="33" t="e">
        <f t="shared" si="115"/>
        <v>#N/A</v>
      </c>
      <c r="CU144" s="33" t="e">
        <f t="shared" si="115"/>
        <v>#N/A</v>
      </c>
      <c r="CV144" s="33" t="e">
        <f t="shared" si="115"/>
        <v>#N/A</v>
      </c>
      <c r="CW144" s="33" t="e">
        <f t="shared" si="115"/>
        <v>#N/A</v>
      </c>
      <c r="CX144" s="33" t="e">
        <f t="shared" si="115"/>
        <v>#N/A</v>
      </c>
      <c r="CY144" s="33" t="e">
        <f t="shared" si="115"/>
        <v>#N/A</v>
      </c>
      <c r="CZ144" s="33" t="e">
        <f t="shared" si="115"/>
        <v>#N/A</v>
      </c>
      <c r="DA144" s="33" t="e">
        <f t="shared" si="115"/>
        <v>#N/A</v>
      </c>
      <c r="DB144" s="33" t="e">
        <f t="shared" si="115"/>
        <v>#N/A</v>
      </c>
      <c r="DC144" s="33" t="e">
        <f t="shared" si="115"/>
        <v>#N/A</v>
      </c>
      <c r="DD144" s="33" t="e">
        <f t="shared" si="115"/>
        <v>#N/A</v>
      </c>
      <c r="DE144" s="33" t="e">
        <f t="shared" si="115"/>
        <v>#N/A</v>
      </c>
      <c r="DF144" s="33" t="e">
        <f t="shared" si="115"/>
        <v>#N/A</v>
      </c>
      <c r="DG144" s="33" t="e">
        <f t="shared" si="115"/>
        <v>#N/A</v>
      </c>
      <c r="DH144" s="33" t="e">
        <f t="shared" si="115"/>
        <v>#N/A</v>
      </c>
      <c r="DI144" s="33" t="e">
        <f t="shared" si="115"/>
        <v>#N/A</v>
      </c>
      <c r="DJ144" s="33" t="e">
        <f t="shared" si="115"/>
        <v>#N/A</v>
      </c>
      <c r="DK144" s="33" t="e">
        <f t="shared" si="115"/>
        <v>#N/A</v>
      </c>
      <c r="DL144" s="33" t="e">
        <f t="shared" si="115"/>
        <v>#N/A</v>
      </c>
    </row>
    <row r="145" spans="1:116" x14ac:dyDescent="0.4">
      <c r="A145" s="27"/>
      <c r="B145" s="27"/>
      <c r="C145" s="27"/>
      <c r="D145" t="s">
        <v>822</v>
      </c>
      <c r="E145" s="8" t="str">
        <f t="shared" si="94"/>
        <v>145 VOLLIST-EVP</v>
      </c>
      <c r="F145" s="27"/>
      <c r="G145" s="145" t="s">
        <v>69</v>
      </c>
      <c r="H145" s="31"/>
      <c r="I145" s="73"/>
      <c r="J145" s="73"/>
      <c r="K145" s="20">
        <f>+IFERROR(K144/K127,0)</f>
        <v>0</v>
      </c>
      <c r="L145" s="20">
        <f t="shared" ref="L145:P145" si="116">+IFERROR(L144/L127,0)</f>
        <v>0</v>
      </c>
      <c r="M145" s="20">
        <f t="shared" si="116"/>
        <v>0</v>
      </c>
      <c r="N145" s="20">
        <f t="shared" si="116"/>
        <v>0</v>
      </c>
      <c r="O145" s="20">
        <f t="shared" si="116"/>
        <v>0</v>
      </c>
      <c r="P145" s="20">
        <f t="shared" si="116"/>
        <v>0</v>
      </c>
      <c r="R145" s="33"/>
      <c r="S145" s="20">
        <f>+IFERROR(S144/S127,0)</f>
        <v>0</v>
      </c>
      <c r="T145" s="20">
        <f t="shared" ref="T145:CE145" si="117">+IFERROR(T144/T127,0)</f>
        <v>0</v>
      </c>
      <c r="U145" s="20">
        <f t="shared" si="117"/>
        <v>0</v>
      </c>
      <c r="V145" s="20">
        <f t="shared" si="117"/>
        <v>0</v>
      </c>
      <c r="W145" s="20">
        <f t="shared" si="117"/>
        <v>0</v>
      </c>
      <c r="X145" s="20">
        <f t="shared" si="117"/>
        <v>0</v>
      </c>
      <c r="Y145" s="20">
        <f t="shared" si="117"/>
        <v>0</v>
      </c>
      <c r="Z145" s="20">
        <f t="shared" si="117"/>
        <v>0</v>
      </c>
      <c r="AA145" s="20">
        <f t="shared" si="117"/>
        <v>0</v>
      </c>
      <c r="AB145" s="20">
        <f t="shared" si="117"/>
        <v>0</v>
      </c>
      <c r="AC145" s="20">
        <f t="shared" si="117"/>
        <v>0</v>
      </c>
      <c r="AD145" s="20">
        <f t="shared" si="117"/>
        <v>0</v>
      </c>
      <c r="AE145" s="20">
        <f t="shared" si="117"/>
        <v>0</v>
      </c>
      <c r="AF145" s="20">
        <f t="shared" si="117"/>
        <v>0</v>
      </c>
      <c r="AG145" s="20">
        <f t="shared" si="117"/>
        <v>0</v>
      </c>
      <c r="AH145" s="20">
        <f t="shared" si="117"/>
        <v>0</v>
      </c>
      <c r="AI145" s="20">
        <f t="shared" si="117"/>
        <v>0</v>
      </c>
      <c r="AJ145" s="20">
        <f t="shared" si="117"/>
        <v>0</v>
      </c>
      <c r="AK145" s="20">
        <f t="shared" si="117"/>
        <v>0</v>
      </c>
      <c r="AL145" s="20">
        <f t="shared" si="117"/>
        <v>0</v>
      </c>
      <c r="AM145" s="20">
        <f t="shared" si="117"/>
        <v>0</v>
      </c>
      <c r="AN145" s="20">
        <f t="shared" si="117"/>
        <v>0</v>
      </c>
      <c r="AO145" s="20">
        <f t="shared" si="117"/>
        <v>0</v>
      </c>
      <c r="AP145" s="20">
        <f t="shared" si="117"/>
        <v>0</v>
      </c>
      <c r="AQ145" s="20">
        <f t="shared" si="117"/>
        <v>0</v>
      </c>
      <c r="AR145" s="20">
        <f t="shared" si="117"/>
        <v>0</v>
      </c>
      <c r="AS145" s="20">
        <f t="shared" si="117"/>
        <v>0</v>
      </c>
      <c r="AT145" s="20">
        <f t="shared" si="117"/>
        <v>0</v>
      </c>
      <c r="AU145" s="20">
        <f t="shared" si="117"/>
        <v>0</v>
      </c>
      <c r="AV145" s="20">
        <f t="shared" si="117"/>
        <v>0</v>
      </c>
      <c r="AW145" s="20">
        <f t="shared" si="117"/>
        <v>0</v>
      </c>
      <c r="AX145" s="20">
        <f t="shared" si="117"/>
        <v>0</v>
      </c>
      <c r="AY145" s="20">
        <f t="shared" si="117"/>
        <v>0</v>
      </c>
      <c r="AZ145" s="20">
        <f t="shared" si="117"/>
        <v>0</v>
      </c>
      <c r="BA145" s="20">
        <f t="shared" si="117"/>
        <v>0</v>
      </c>
      <c r="BB145" s="20">
        <f t="shared" si="117"/>
        <v>0</v>
      </c>
      <c r="BC145" s="20">
        <f t="shared" si="117"/>
        <v>0</v>
      </c>
      <c r="BD145" s="20">
        <f t="shared" si="117"/>
        <v>0</v>
      </c>
      <c r="BE145" s="20">
        <f t="shared" si="117"/>
        <v>0</v>
      </c>
      <c r="BF145" s="20">
        <f t="shared" si="117"/>
        <v>0</v>
      </c>
      <c r="BG145" s="20">
        <f t="shared" si="117"/>
        <v>0</v>
      </c>
      <c r="BH145" s="20">
        <f t="shared" si="117"/>
        <v>0</v>
      </c>
      <c r="BI145" s="20">
        <f t="shared" si="117"/>
        <v>0</v>
      </c>
      <c r="BJ145" s="20">
        <f t="shared" si="117"/>
        <v>0</v>
      </c>
      <c r="BK145" s="20">
        <f t="shared" si="117"/>
        <v>0</v>
      </c>
      <c r="BL145" s="20">
        <f t="shared" si="117"/>
        <v>0</v>
      </c>
      <c r="BM145" s="20">
        <f t="shared" si="117"/>
        <v>0</v>
      </c>
      <c r="BN145" s="20">
        <f t="shared" si="117"/>
        <v>0</v>
      </c>
      <c r="BO145" s="20">
        <f t="shared" si="117"/>
        <v>0</v>
      </c>
      <c r="BP145" s="20">
        <f t="shared" si="117"/>
        <v>0</v>
      </c>
      <c r="BQ145" s="20">
        <f t="shared" si="117"/>
        <v>0</v>
      </c>
      <c r="BR145" s="20">
        <f t="shared" si="117"/>
        <v>0</v>
      </c>
      <c r="BS145" s="20">
        <f t="shared" si="117"/>
        <v>0</v>
      </c>
      <c r="BT145" s="20">
        <f t="shared" si="117"/>
        <v>0</v>
      </c>
      <c r="BU145" s="20">
        <f t="shared" si="117"/>
        <v>0</v>
      </c>
      <c r="BV145" s="20">
        <f t="shared" si="117"/>
        <v>0</v>
      </c>
      <c r="BW145" s="20">
        <f t="shared" si="117"/>
        <v>0</v>
      </c>
      <c r="BX145" s="20">
        <f t="shared" si="117"/>
        <v>0</v>
      </c>
      <c r="BY145" s="20">
        <f t="shared" si="117"/>
        <v>0</v>
      </c>
      <c r="BZ145" s="20">
        <f t="shared" si="117"/>
        <v>0</v>
      </c>
      <c r="CA145" s="20">
        <f t="shared" si="117"/>
        <v>0</v>
      </c>
      <c r="CB145" s="20">
        <f t="shared" si="117"/>
        <v>0</v>
      </c>
      <c r="CC145" s="20">
        <f t="shared" si="117"/>
        <v>0</v>
      </c>
      <c r="CD145" s="20">
        <f t="shared" si="117"/>
        <v>0</v>
      </c>
      <c r="CE145" s="20">
        <f t="shared" si="117"/>
        <v>0</v>
      </c>
      <c r="CF145" s="20">
        <f t="shared" ref="CF145:DL145" si="118">+IFERROR(CF144/CF127,0)</f>
        <v>0</v>
      </c>
      <c r="CG145" s="20">
        <f t="shared" si="118"/>
        <v>0</v>
      </c>
      <c r="CH145" s="20">
        <f t="shared" si="118"/>
        <v>0</v>
      </c>
      <c r="CI145" s="20">
        <f t="shared" si="118"/>
        <v>0</v>
      </c>
      <c r="CJ145" s="20">
        <f t="shared" si="118"/>
        <v>0</v>
      </c>
      <c r="CK145" s="20">
        <f t="shared" si="118"/>
        <v>0</v>
      </c>
      <c r="CL145" s="20">
        <f t="shared" si="118"/>
        <v>0</v>
      </c>
      <c r="CM145" s="20">
        <f t="shared" si="118"/>
        <v>0</v>
      </c>
      <c r="CN145" s="20">
        <f t="shared" si="118"/>
        <v>0</v>
      </c>
      <c r="CO145" s="20">
        <f t="shared" si="118"/>
        <v>0</v>
      </c>
      <c r="CP145" s="20">
        <f t="shared" si="118"/>
        <v>0</v>
      </c>
      <c r="CQ145" s="20">
        <f t="shared" si="118"/>
        <v>0</v>
      </c>
      <c r="CR145" s="20">
        <f t="shared" si="118"/>
        <v>0</v>
      </c>
      <c r="CS145" s="20">
        <f t="shared" si="118"/>
        <v>0</v>
      </c>
      <c r="CT145" s="20">
        <f t="shared" si="118"/>
        <v>0</v>
      </c>
      <c r="CU145" s="20">
        <f t="shared" si="118"/>
        <v>0</v>
      </c>
      <c r="CV145" s="20">
        <f t="shared" si="118"/>
        <v>0</v>
      </c>
      <c r="CW145" s="20">
        <f t="shared" si="118"/>
        <v>0</v>
      </c>
      <c r="CX145" s="20">
        <f t="shared" si="118"/>
        <v>0</v>
      </c>
      <c r="CY145" s="20">
        <f t="shared" si="118"/>
        <v>0</v>
      </c>
      <c r="CZ145" s="20">
        <f t="shared" si="118"/>
        <v>0</v>
      </c>
      <c r="DA145" s="20">
        <f t="shared" si="118"/>
        <v>0</v>
      </c>
      <c r="DB145" s="20">
        <f t="shared" si="118"/>
        <v>0</v>
      </c>
      <c r="DC145" s="20">
        <f t="shared" si="118"/>
        <v>0</v>
      </c>
      <c r="DD145" s="20">
        <f t="shared" si="118"/>
        <v>0</v>
      </c>
      <c r="DE145" s="20">
        <f t="shared" si="118"/>
        <v>0</v>
      </c>
      <c r="DF145" s="20">
        <f t="shared" si="118"/>
        <v>0</v>
      </c>
      <c r="DG145" s="20">
        <f t="shared" si="118"/>
        <v>0</v>
      </c>
      <c r="DH145" s="20">
        <f t="shared" si="118"/>
        <v>0</v>
      </c>
      <c r="DI145" s="20">
        <f t="shared" si="118"/>
        <v>0</v>
      </c>
      <c r="DJ145" s="20">
        <f t="shared" si="118"/>
        <v>0</v>
      </c>
      <c r="DK145" s="20">
        <f t="shared" si="118"/>
        <v>0</v>
      </c>
      <c r="DL145" s="20">
        <f t="shared" si="118"/>
        <v>0</v>
      </c>
    </row>
    <row r="146" spans="1:116" ht="12.9" customHeight="1" x14ac:dyDescent="0.4">
      <c r="A146" s="27"/>
      <c r="B146" s="27"/>
      <c r="C146" s="27"/>
      <c r="D146" t="s">
        <v>822</v>
      </c>
      <c r="E146" s="8" t="str">
        <f t="shared" si="94"/>
        <v>146 VOLLIST-EVP</v>
      </c>
      <c r="F146" s="27"/>
      <c r="G146" s="126"/>
      <c r="H146" s="31"/>
      <c r="I146" s="73"/>
      <c r="J146" s="73"/>
      <c r="K146" s="38"/>
      <c r="L146" s="38"/>
      <c r="M146" s="38"/>
      <c r="N146" s="38"/>
      <c r="O146" s="38"/>
      <c r="P146" s="38"/>
      <c r="R146" s="33"/>
      <c r="S146" s="38"/>
      <c r="T146" s="38"/>
      <c r="U146" s="38"/>
      <c r="V146" s="38"/>
      <c r="W146" s="38"/>
      <c r="X146" s="38"/>
      <c r="Y146" s="38"/>
      <c r="Z146" s="38"/>
      <c r="AA146" s="38"/>
      <c r="AB146" s="38"/>
      <c r="AC146" s="38"/>
      <c r="AD146" s="38"/>
      <c r="AE146" s="38"/>
      <c r="AF146" s="38"/>
      <c r="AG146" s="38"/>
      <c r="AH146" s="38"/>
      <c r="AI146" s="38"/>
      <c r="AJ146" s="38"/>
      <c r="AK146" s="38"/>
      <c r="AL146" s="38"/>
      <c r="AM146" s="38"/>
      <c r="AN146" s="38"/>
      <c r="AO146" s="38"/>
      <c r="AP146" s="38"/>
      <c r="AQ146" s="38"/>
      <c r="AR146" s="38"/>
      <c r="AS146" s="38"/>
      <c r="AT146" s="38"/>
      <c r="AU146" s="38"/>
      <c r="AV146" s="38"/>
      <c r="AW146" s="38"/>
      <c r="AX146" s="38"/>
      <c r="AY146" s="38"/>
      <c r="AZ146" s="38"/>
      <c r="BA146" s="38"/>
      <c r="BB146" s="38"/>
      <c r="BC146" s="38"/>
      <c r="BD146" s="38"/>
      <c r="BE146" s="38"/>
      <c r="BF146" s="38"/>
      <c r="BG146" s="38"/>
      <c r="BH146" s="38"/>
      <c r="BI146" s="38"/>
      <c r="BJ146" s="38"/>
      <c r="BK146" s="38"/>
      <c r="BL146" s="38"/>
      <c r="BM146" s="38"/>
      <c r="BN146" s="38"/>
      <c r="BO146" s="38"/>
      <c r="BP146" s="38"/>
      <c r="BQ146" s="38"/>
      <c r="BR146" s="38"/>
      <c r="BS146" s="38"/>
      <c r="BT146" s="38"/>
      <c r="BU146" s="38"/>
      <c r="BV146" s="38"/>
      <c r="BW146" s="38"/>
      <c r="BX146" s="38"/>
      <c r="BY146" s="38"/>
      <c r="BZ146" s="38"/>
      <c r="CA146" s="38"/>
      <c r="CB146" s="38"/>
      <c r="CC146" s="38"/>
      <c r="CD146" s="38"/>
      <c r="CE146" s="38"/>
      <c r="CF146" s="38"/>
      <c r="CG146" s="38"/>
      <c r="CH146" s="38"/>
      <c r="CI146" s="38"/>
      <c r="CJ146" s="38"/>
      <c r="CK146" s="38"/>
      <c r="CL146" s="38"/>
      <c r="CM146" s="38"/>
      <c r="CN146" s="38"/>
      <c r="CO146" s="38"/>
      <c r="CP146" s="38"/>
      <c r="CQ146" s="38"/>
      <c r="CR146" s="38"/>
      <c r="CS146" s="38"/>
      <c r="CT146" s="38"/>
      <c r="CU146" s="38"/>
      <c r="CV146" s="38"/>
      <c r="CW146" s="38"/>
      <c r="CX146" s="38"/>
      <c r="CY146" s="38"/>
      <c r="CZ146" s="38"/>
      <c r="DA146" s="38"/>
      <c r="DB146" s="38"/>
      <c r="DC146" s="38"/>
      <c r="DD146" s="38"/>
      <c r="DE146" s="38"/>
      <c r="DF146" s="38"/>
      <c r="DG146" s="38"/>
      <c r="DH146" s="38"/>
      <c r="DI146" s="38"/>
      <c r="DJ146" s="38"/>
      <c r="DK146" s="38"/>
      <c r="DL146" s="38"/>
    </row>
    <row r="147" spans="1:116" x14ac:dyDescent="0.4">
      <c r="B147" t="s">
        <v>332</v>
      </c>
      <c r="D147" t="s">
        <v>822</v>
      </c>
      <c r="E147" s="8" t="str">
        <f t="shared" si="86"/>
        <v>147 VOLLIST-EVP</v>
      </c>
      <c r="G147" s="191" t="str">
        <f>IFERROR(SUBSTITUTE(TRIM(LEFT(G105,SEARCH("-",G105)-1)),":",""),SUBSTITUTE(G105,":",""))</f>
        <v>Volume</v>
      </c>
      <c r="H147" s="31"/>
      <c r="I147" s="73"/>
      <c r="J147" s="73"/>
      <c r="K147" s="39"/>
      <c r="L147" s="39"/>
      <c r="M147" s="39"/>
      <c r="N147" s="39"/>
      <c r="O147" s="39"/>
      <c r="P147" s="39"/>
      <c r="R147" s="38"/>
      <c r="S147" s="38"/>
      <c r="T147" s="38"/>
      <c r="U147" s="38"/>
      <c r="V147" s="38"/>
      <c r="W147" s="38"/>
      <c r="X147" s="38"/>
      <c r="Y147" s="38"/>
      <c r="Z147" s="38"/>
      <c r="AA147" s="38"/>
      <c r="AB147" s="38"/>
      <c r="AC147" s="38"/>
      <c r="AD147" s="38"/>
      <c r="AE147" s="38"/>
      <c r="AF147" s="38"/>
      <c r="AG147" s="38"/>
      <c r="AH147" s="38"/>
      <c r="AI147" s="38"/>
      <c r="AJ147" s="38"/>
      <c r="AK147" s="38"/>
      <c r="AL147" s="38"/>
      <c r="AM147" s="38"/>
      <c r="AN147" s="38"/>
      <c r="AO147" s="38"/>
      <c r="AP147" s="38"/>
      <c r="AQ147" s="38"/>
      <c r="AR147" s="38"/>
      <c r="AS147" s="38"/>
      <c r="AT147" s="38"/>
      <c r="AU147" s="38"/>
      <c r="AV147" s="38"/>
      <c r="AW147" s="38"/>
      <c r="AX147" s="38"/>
      <c r="AY147" s="38"/>
      <c r="AZ147" s="38"/>
      <c r="BA147" s="38"/>
      <c r="BB147" s="38"/>
      <c r="BC147" s="38"/>
      <c r="BD147" s="38"/>
      <c r="BE147" s="38"/>
      <c r="BF147" s="38"/>
      <c r="BG147" s="38"/>
      <c r="BH147" s="38"/>
      <c r="BI147" s="38"/>
      <c r="BJ147" s="38"/>
      <c r="BK147" s="38"/>
      <c r="BL147" s="38"/>
      <c r="BM147" s="38"/>
      <c r="BN147" s="38"/>
      <c r="BO147" s="38"/>
      <c r="BP147" s="38"/>
      <c r="BQ147" s="38"/>
      <c r="BR147" s="38"/>
      <c r="BS147" s="38"/>
      <c r="BT147" s="38"/>
      <c r="BU147" s="38"/>
      <c r="BV147" s="38"/>
      <c r="BW147" s="38"/>
      <c r="BX147" s="38"/>
      <c r="BY147" s="38"/>
      <c r="BZ147" s="38"/>
      <c r="CA147" s="38"/>
      <c r="CB147" s="38"/>
      <c r="CC147" s="38"/>
      <c r="CD147" s="38"/>
      <c r="CE147" s="38"/>
      <c r="CF147" s="38"/>
      <c r="CG147" s="38"/>
      <c r="CH147" s="38"/>
      <c r="CI147" s="38"/>
      <c r="CJ147" s="38"/>
      <c r="CK147" s="38"/>
      <c r="CL147" s="38"/>
      <c r="CM147" s="38"/>
      <c r="CN147" s="38"/>
      <c r="CO147" s="38"/>
      <c r="CP147" s="38"/>
      <c r="CQ147" s="38"/>
      <c r="CR147" s="38"/>
      <c r="CS147" s="38"/>
      <c r="CT147" s="38"/>
      <c r="CU147" s="38"/>
      <c r="CV147" s="38"/>
      <c r="CW147" s="38"/>
      <c r="CX147" s="38"/>
      <c r="CY147" s="38"/>
      <c r="CZ147" s="38"/>
      <c r="DA147" s="38"/>
      <c r="DB147" s="38"/>
      <c r="DC147" s="38"/>
      <c r="DD147" s="38"/>
      <c r="DE147" s="38"/>
      <c r="DF147" s="38"/>
      <c r="DG147" s="38"/>
      <c r="DH147" s="38"/>
      <c r="DI147" s="38"/>
      <c r="DJ147" s="38"/>
      <c r="DK147" s="38"/>
      <c r="DL147" s="38"/>
    </row>
    <row r="148" spans="1:116" x14ac:dyDescent="0.4">
      <c r="B148" t="s">
        <v>332</v>
      </c>
      <c r="D148" t="s">
        <v>822</v>
      </c>
      <c r="E148" s="8" t="str">
        <f t="shared" si="86"/>
        <v>148 VOLLIST-EVP</v>
      </c>
      <c r="G148" s="241" t="str">
        <f>IFERROR(SUBSTITUTE(TRIM(MID(G105, SEARCH("-", G105) + 1, LEN(G105))),":",""),"no unit")</f>
        <v>driven - list</v>
      </c>
      <c r="H148" s="31"/>
      <c r="I148" s="73"/>
      <c r="J148" s="73"/>
      <c r="K148" s="39"/>
      <c r="L148" s="39"/>
      <c r="M148" s="39"/>
      <c r="N148" s="39"/>
      <c r="O148" s="39"/>
      <c r="P148" s="39"/>
      <c r="R148" s="38"/>
      <c r="S148" s="38"/>
      <c r="T148" s="38"/>
      <c r="U148" s="38"/>
      <c r="V148" s="38"/>
      <c r="W148" s="38"/>
      <c r="X148" s="38"/>
      <c r="Y148" s="38"/>
      <c r="Z148" s="38"/>
      <c r="AA148" s="38"/>
      <c r="AB148" s="38"/>
      <c r="AC148" s="38"/>
      <c r="AD148" s="38"/>
      <c r="AE148" s="38"/>
      <c r="AF148" s="38"/>
      <c r="AG148" s="38"/>
      <c r="AH148" s="38"/>
      <c r="AI148" s="38"/>
      <c r="AJ148" s="38"/>
      <c r="AK148" s="38"/>
      <c r="AL148" s="38"/>
      <c r="AM148" s="38"/>
      <c r="AN148" s="38"/>
      <c r="AO148" s="38"/>
      <c r="AP148" s="38"/>
      <c r="AQ148" s="38"/>
      <c r="AR148" s="38"/>
      <c r="AS148" s="38"/>
      <c r="AT148" s="38"/>
      <c r="AU148" s="38"/>
      <c r="AV148" s="38"/>
      <c r="AW148" s="38"/>
      <c r="AX148" s="38"/>
      <c r="AY148" s="38"/>
      <c r="AZ148" s="38"/>
      <c r="BA148" s="38"/>
      <c r="BB148" s="38"/>
      <c r="BC148" s="38"/>
      <c r="BD148" s="38"/>
      <c r="BE148" s="38"/>
      <c r="BF148" s="38"/>
      <c r="BG148" s="38"/>
      <c r="BH148" s="38"/>
      <c r="BI148" s="38"/>
      <c r="BJ148" s="38"/>
      <c r="BK148" s="38"/>
      <c r="BL148" s="38"/>
      <c r="BM148" s="38"/>
      <c r="BN148" s="38"/>
      <c r="BO148" s="38"/>
      <c r="BP148" s="38"/>
      <c r="BQ148" s="38"/>
      <c r="BR148" s="38"/>
      <c r="BS148" s="38"/>
      <c r="BT148" s="38"/>
      <c r="BU148" s="38"/>
      <c r="BV148" s="38"/>
      <c r="BW148" s="38"/>
      <c r="BX148" s="38"/>
      <c r="BY148" s="38"/>
      <c r="BZ148" s="38"/>
      <c r="CA148" s="38"/>
      <c r="CB148" s="38"/>
      <c r="CC148" s="38"/>
      <c r="CD148" s="38"/>
      <c r="CE148" s="38"/>
      <c r="CF148" s="38"/>
      <c r="CG148" s="38"/>
      <c r="CH148" s="38"/>
      <c r="CI148" s="38"/>
      <c r="CJ148" s="38"/>
      <c r="CK148" s="38"/>
      <c r="CL148" s="38"/>
      <c r="CM148" s="38"/>
      <c r="CN148" s="38"/>
      <c r="CO148" s="38"/>
      <c r="CP148" s="38"/>
      <c r="CQ148" s="38"/>
      <c r="CR148" s="38"/>
      <c r="CS148" s="38"/>
      <c r="CT148" s="38"/>
      <c r="CU148" s="38"/>
      <c r="CV148" s="38"/>
      <c r="CW148" s="38"/>
      <c r="CX148" s="38"/>
      <c r="CY148" s="38"/>
      <c r="CZ148" s="38"/>
      <c r="DA148" s="38"/>
      <c r="DB148" s="38"/>
      <c r="DC148" s="38"/>
      <c r="DD148" s="38"/>
      <c r="DE148" s="38"/>
      <c r="DF148" s="38"/>
      <c r="DG148" s="38"/>
      <c r="DH148" s="38"/>
      <c r="DI148" s="38"/>
      <c r="DJ148" s="38"/>
      <c r="DK148" s="38"/>
      <c r="DL148" s="38"/>
    </row>
    <row r="149" spans="1:116" x14ac:dyDescent="0.4">
      <c r="B149" t="s">
        <v>332</v>
      </c>
      <c r="D149" t="s">
        <v>822</v>
      </c>
      <c r="E149" s="8" t="str">
        <f t="shared" si="86"/>
        <v>149 VOLLIST-EVP</v>
      </c>
      <c r="G149" s="136" t="s">
        <v>334</v>
      </c>
      <c r="H149" s="31"/>
      <c r="I149" s="73"/>
      <c r="J149" s="73"/>
      <c r="K149" s="39"/>
      <c r="L149" s="39"/>
      <c r="M149" s="39"/>
      <c r="N149" s="39"/>
      <c r="O149" s="39"/>
      <c r="P149" s="39"/>
      <c r="R149" s="38"/>
      <c r="S149" s="203" t="str">
        <f>ADDRESS(ROW(S127),COLUMN(S127),2)</f>
        <v>S$127</v>
      </c>
      <c r="T149" s="203" t="str">
        <f t="shared" ref="T149:CE149" si="119">ADDRESS(ROW(T126),COLUMN(T126),2)</f>
        <v>T$126</v>
      </c>
      <c r="U149" s="203" t="str">
        <f t="shared" si="119"/>
        <v>U$126</v>
      </c>
      <c r="V149" s="203" t="str">
        <f t="shared" si="119"/>
        <v>V$126</v>
      </c>
      <c r="W149" s="203" t="str">
        <f t="shared" si="119"/>
        <v>W$126</v>
      </c>
      <c r="X149" s="203" t="str">
        <f t="shared" si="119"/>
        <v>X$126</v>
      </c>
      <c r="Y149" s="203" t="str">
        <f t="shared" si="119"/>
        <v>Y$126</v>
      </c>
      <c r="Z149" s="203" t="str">
        <f t="shared" si="119"/>
        <v>Z$126</v>
      </c>
      <c r="AA149" s="203" t="str">
        <f t="shared" si="119"/>
        <v>AA$126</v>
      </c>
      <c r="AB149" s="203" t="str">
        <f t="shared" si="119"/>
        <v>AB$126</v>
      </c>
      <c r="AC149" s="203" t="str">
        <f t="shared" si="119"/>
        <v>AC$126</v>
      </c>
      <c r="AD149" s="203" t="str">
        <f t="shared" si="119"/>
        <v>AD$126</v>
      </c>
      <c r="AE149" s="203" t="str">
        <f t="shared" si="119"/>
        <v>AE$126</v>
      </c>
      <c r="AF149" s="203" t="str">
        <f t="shared" si="119"/>
        <v>AF$126</v>
      </c>
      <c r="AG149" s="203" t="str">
        <f t="shared" si="119"/>
        <v>AG$126</v>
      </c>
      <c r="AH149" s="203" t="str">
        <f t="shared" si="119"/>
        <v>AH$126</v>
      </c>
      <c r="AI149" s="203" t="str">
        <f t="shared" si="119"/>
        <v>AI$126</v>
      </c>
      <c r="AJ149" s="203" t="str">
        <f t="shared" si="119"/>
        <v>AJ$126</v>
      </c>
      <c r="AK149" s="203" t="str">
        <f t="shared" si="119"/>
        <v>AK$126</v>
      </c>
      <c r="AL149" s="203" t="str">
        <f t="shared" si="119"/>
        <v>AL$126</v>
      </c>
      <c r="AM149" s="203" t="str">
        <f t="shared" si="119"/>
        <v>AM$126</v>
      </c>
      <c r="AN149" s="203" t="str">
        <f t="shared" si="119"/>
        <v>AN$126</v>
      </c>
      <c r="AO149" s="203" t="str">
        <f t="shared" si="119"/>
        <v>AO$126</v>
      </c>
      <c r="AP149" s="203" t="str">
        <f t="shared" si="119"/>
        <v>AP$126</v>
      </c>
      <c r="AQ149" s="203" t="str">
        <f t="shared" si="119"/>
        <v>AQ$126</v>
      </c>
      <c r="AR149" s="203" t="str">
        <f t="shared" si="119"/>
        <v>AR$126</v>
      </c>
      <c r="AS149" s="203" t="str">
        <f t="shared" si="119"/>
        <v>AS$126</v>
      </c>
      <c r="AT149" s="203" t="str">
        <f t="shared" si="119"/>
        <v>AT$126</v>
      </c>
      <c r="AU149" s="203" t="str">
        <f t="shared" si="119"/>
        <v>AU$126</v>
      </c>
      <c r="AV149" s="203" t="str">
        <f t="shared" si="119"/>
        <v>AV$126</v>
      </c>
      <c r="AW149" s="203" t="str">
        <f t="shared" si="119"/>
        <v>AW$126</v>
      </c>
      <c r="AX149" s="203" t="str">
        <f t="shared" si="119"/>
        <v>AX$126</v>
      </c>
      <c r="AY149" s="203" t="str">
        <f t="shared" si="119"/>
        <v>AY$126</v>
      </c>
      <c r="AZ149" s="203" t="str">
        <f t="shared" si="119"/>
        <v>AZ$126</v>
      </c>
      <c r="BA149" s="203" t="str">
        <f t="shared" si="119"/>
        <v>BA$126</v>
      </c>
      <c r="BB149" s="203" t="str">
        <f t="shared" si="119"/>
        <v>BB$126</v>
      </c>
      <c r="BC149" s="203" t="str">
        <f t="shared" si="119"/>
        <v>BC$126</v>
      </c>
      <c r="BD149" s="203" t="str">
        <f t="shared" si="119"/>
        <v>BD$126</v>
      </c>
      <c r="BE149" s="203" t="str">
        <f t="shared" si="119"/>
        <v>BE$126</v>
      </c>
      <c r="BF149" s="203" t="str">
        <f t="shared" si="119"/>
        <v>BF$126</v>
      </c>
      <c r="BG149" s="203" t="str">
        <f t="shared" si="119"/>
        <v>BG$126</v>
      </c>
      <c r="BH149" s="203" t="str">
        <f t="shared" si="119"/>
        <v>BH$126</v>
      </c>
      <c r="BI149" s="203" t="str">
        <f t="shared" si="119"/>
        <v>BI$126</v>
      </c>
      <c r="BJ149" s="203" t="str">
        <f t="shared" si="119"/>
        <v>BJ$126</v>
      </c>
      <c r="BK149" s="203" t="str">
        <f t="shared" si="119"/>
        <v>BK$126</v>
      </c>
      <c r="BL149" s="203" t="str">
        <f t="shared" si="119"/>
        <v>BL$126</v>
      </c>
      <c r="BM149" s="203" t="str">
        <f t="shared" si="119"/>
        <v>BM$126</v>
      </c>
      <c r="BN149" s="203" t="str">
        <f t="shared" si="119"/>
        <v>BN$126</v>
      </c>
      <c r="BO149" s="203" t="str">
        <f t="shared" si="119"/>
        <v>BO$126</v>
      </c>
      <c r="BP149" s="203" t="str">
        <f t="shared" si="119"/>
        <v>BP$126</v>
      </c>
      <c r="BQ149" s="203" t="str">
        <f t="shared" si="119"/>
        <v>BQ$126</v>
      </c>
      <c r="BR149" s="203" t="str">
        <f t="shared" si="119"/>
        <v>BR$126</v>
      </c>
      <c r="BS149" s="203" t="str">
        <f t="shared" si="119"/>
        <v>BS$126</v>
      </c>
      <c r="BT149" s="203" t="str">
        <f t="shared" si="119"/>
        <v>BT$126</v>
      </c>
      <c r="BU149" s="203" t="str">
        <f t="shared" si="119"/>
        <v>BU$126</v>
      </c>
      <c r="BV149" s="203" t="str">
        <f t="shared" si="119"/>
        <v>BV$126</v>
      </c>
      <c r="BW149" s="203" t="str">
        <f t="shared" si="119"/>
        <v>BW$126</v>
      </c>
      <c r="BX149" s="203" t="str">
        <f t="shared" si="119"/>
        <v>BX$126</v>
      </c>
      <c r="BY149" s="203" t="str">
        <f t="shared" si="119"/>
        <v>BY$126</v>
      </c>
      <c r="BZ149" s="203" t="str">
        <f t="shared" si="119"/>
        <v>BZ$126</v>
      </c>
      <c r="CA149" s="203" t="str">
        <f t="shared" si="119"/>
        <v>CA$126</v>
      </c>
      <c r="CB149" s="203" t="str">
        <f t="shared" si="119"/>
        <v>CB$126</v>
      </c>
      <c r="CC149" s="203" t="str">
        <f t="shared" si="119"/>
        <v>CC$126</v>
      </c>
      <c r="CD149" s="203" t="str">
        <f t="shared" si="119"/>
        <v>CD$126</v>
      </c>
      <c r="CE149" s="203" t="str">
        <f t="shared" si="119"/>
        <v>CE$126</v>
      </c>
      <c r="CF149" s="203" t="str">
        <f t="shared" ref="CF149:DL149" si="120">ADDRESS(ROW(CF126),COLUMN(CF126),2)</f>
        <v>CF$126</v>
      </c>
      <c r="CG149" s="203" t="str">
        <f t="shared" si="120"/>
        <v>CG$126</v>
      </c>
      <c r="CH149" s="203" t="str">
        <f t="shared" si="120"/>
        <v>CH$126</v>
      </c>
      <c r="CI149" s="203" t="str">
        <f t="shared" si="120"/>
        <v>CI$126</v>
      </c>
      <c r="CJ149" s="203" t="str">
        <f t="shared" si="120"/>
        <v>CJ$126</v>
      </c>
      <c r="CK149" s="203" t="str">
        <f t="shared" si="120"/>
        <v>CK$126</v>
      </c>
      <c r="CL149" s="203" t="str">
        <f t="shared" si="120"/>
        <v>CL$126</v>
      </c>
      <c r="CM149" s="203" t="str">
        <f t="shared" si="120"/>
        <v>CM$126</v>
      </c>
      <c r="CN149" s="203" t="str">
        <f t="shared" si="120"/>
        <v>CN$126</v>
      </c>
      <c r="CO149" s="203" t="str">
        <f t="shared" si="120"/>
        <v>CO$126</v>
      </c>
      <c r="CP149" s="203" t="str">
        <f t="shared" si="120"/>
        <v>CP$126</v>
      </c>
      <c r="CQ149" s="203" t="str">
        <f t="shared" si="120"/>
        <v>CQ$126</v>
      </c>
      <c r="CR149" s="203" t="str">
        <f t="shared" si="120"/>
        <v>CR$126</v>
      </c>
      <c r="CS149" s="203" t="str">
        <f t="shared" si="120"/>
        <v>CS$126</v>
      </c>
      <c r="CT149" s="203" t="str">
        <f t="shared" si="120"/>
        <v>CT$126</v>
      </c>
      <c r="CU149" s="203" t="str">
        <f t="shared" si="120"/>
        <v>CU$126</v>
      </c>
      <c r="CV149" s="203" t="str">
        <f t="shared" si="120"/>
        <v>CV$126</v>
      </c>
      <c r="CW149" s="203" t="str">
        <f t="shared" si="120"/>
        <v>CW$126</v>
      </c>
      <c r="CX149" s="203" t="str">
        <f t="shared" si="120"/>
        <v>CX$126</v>
      </c>
      <c r="CY149" s="203" t="str">
        <f t="shared" si="120"/>
        <v>CY$126</v>
      </c>
      <c r="CZ149" s="203" t="str">
        <f t="shared" si="120"/>
        <v>CZ$126</v>
      </c>
      <c r="DA149" s="203" t="str">
        <f t="shared" si="120"/>
        <v>DA$126</v>
      </c>
      <c r="DB149" s="203" t="str">
        <f t="shared" si="120"/>
        <v>DB$126</v>
      </c>
      <c r="DC149" s="203" t="str">
        <f t="shared" si="120"/>
        <v>DC$126</v>
      </c>
      <c r="DD149" s="203" t="str">
        <f t="shared" si="120"/>
        <v>DD$126</v>
      </c>
      <c r="DE149" s="203" t="str">
        <f t="shared" si="120"/>
        <v>DE$126</v>
      </c>
      <c r="DF149" s="203" t="str">
        <f t="shared" si="120"/>
        <v>DF$126</v>
      </c>
      <c r="DG149" s="203" t="str">
        <f t="shared" si="120"/>
        <v>DG$126</v>
      </c>
      <c r="DH149" s="203" t="str">
        <f t="shared" si="120"/>
        <v>DH$126</v>
      </c>
      <c r="DI149" s="203" t="str">
        <f t="shared" si="120"/>
        <v>DI$126</v>
      </c>
      <c r="DJ149" s="203" t="str">
        <f t="shared" si="120"/>
        <v>DJ$126</v>
      </c>
      <c r="DK149" s="203" t="str">
        <f t="shared" si="120"/>
        <v>DK$126</v>
      </c>
      <c r="DL149" s="203" t="str">
        <f t="shared" si="120"/>
        <v>DL$126</v>
      </c>
    </row>
    <row r="150" spans="1:116" x14ac:dyDescent="0.4">
      <c r="B150" t="s">
        <v>332</v>
      </c>
      <c r="D150" t="s">
        <v>822</v>
      </c>
      <c r="E150" s="8" t="str">
        <f t="shared" si="86"/>
        <v>150 VOLLIST-EVP</v>
      </c>
      <c r="G150" s="136" t="s">
        <v>333</v>
      </c>
      <c r="H150" s="31"/>
      <c r="I150" s="73"/>
      <c r="J150" s="73"/>
      <c r="K150" s="39"/>
      <c r="L150" s="39"/>
      <c r="M150" s="39"/>
      <c r="N150" s="39"/>
      <c r="O150" s="39"/>
      <c r="P150" s="39"/>
      <c r="R150" s="38"/>
      <c r="S150" s="203" t="str">
        <f>ADDRESS(ROW(S112),COLUMN(S112),2)</f>
        <v>S$112</v>
      </c>
      <c r="T150" s="203" t="str">
        <f t="shared" ref="T150:AY150" si="121">ADDRESS(ROW(T107),COLUMN(T107),2)</f>
        <v>T$107</v>
      </c>
      <c r="U150" s="203" t="str">
        <f t="shared" si="121"/>
        <v>U$107</v>
      </c>
      <c r="V150" s="203" t="str">
        <f t="shared" si="121"/>
        <v>V$107</v>
      </c>
      <c r="W150" s="203" t="str">
        <f t="shared" si="121"/>
        <v>W$107</v>
      </c>
      <c r="X150" s="203" t="str">
        <f t="shared" si="121"/>
        <v>X$107</v>
      </c>
      <c r="Y150" s="203" t="str">
        <f t="shared" si="121"/>
        <v>Y$107</v>
      </c>
      <c r="Z150" s="203" t="str">
        <f t="shared" si="121"/>
        <v>Z$107</v>
      </c>
      <c r="AA150" s="203" t="str">
        <f t="shared" si="121"/>
        <v>AA$107</v>
      </c>
      <c r="AB150" s="203" t="str">
        <f t="shared" si="121"/>
        <v>AB$107</v>
      </c>
      <c r="AC150" s="203" t="str">
        <f t="shared" si="121"/>
        <v>AC$107</v>
      </c>
      <c r="AD150" s="203" t="str">
        <f t="shared" si="121"/>
        <v>AD$107</v>
      </c>
      <c r="AE150" s="203" t="str">
        <f t="shared" si="121"/>
        <v>AE$107</v>
      </c>
      <c r="AF150" s="203" t="str">
        <f t="shared" si="121"/>
        <v>AF$107</v>
      </c>
      <c r="AG150" s="203" t="str">
        <f t="shared" si="121"/>
        <v>AG$107</v>
      </c>
      <c r="AH150" s="203" t="str">
        <f t="shared" si="121"/>
        <v>AH$107</v>
      </c>
      <c r="AI150" s="203" t="str">
        <f t="shared" si="121"/>
        <v>AI$107</v>
      </c>
      <c r="AJ150" s="203" t="str">
        <f t="shared" si="121"/>
        <v>AJ$107</v>
      </c>
      <c r="AK150" s="203" t="str">
        <f t="shared" si="121"/>
        <v>AK$107</v>
      </c>
      <c r="AL150" s="203" t="str">
        <f t="shared" si="121"/>
        <v>AL$107</v>
      </c>
      <c r="AM150" s="203" t="str">
        <f t="shared" si="121"/>
        <v>AM$107</v>
      </c>
      <c r="AN150" s="203" t="str">
        <f t="shared" si="121"/>
        <v>AN$107</v>
      </c>
      <c r="AO150" s="203" t="str">
        <f t="shared" si="121"/>
        <v>AO$107</v>
      </c>
      <c r="AP150" s="203" t="str">
        <f t="shared" si="121"/>
        <v>AP$107</v>
      </c>
      <c r="AQ150" s="203" t="str">
        <f t="shared" si="121"/>
        <v>AQ$107</v>
      </c>
      <c r="AR150" s="203" t="str">
        <f t="shared" si="121"/>
        <v>AR$107</v>
      </c>
      <c r="AS150" s="203" t="str">
        <f t="shared" si="121"/>
        <v>AS$107</v>
      </c>
      <c r="AT150" s="203" t="str">
        <f t="shared" si="121"/>
        <v>AT$107</v>
      </c>
      <c r="AU150" s="203" t="str">
        <f t="shared" si="121"/>
        <v>AU$107</v>
      </c>
      <c r="AV150" s="203" t="str">
        <f t="shared" si="121"/>
        <v>AV$107</v>
      </c>
      <c r="AW150" s="203" t="str">
        <f t="shared" si="121"/>
        <v>AW$107</v>
      </c>
      <c r="AX150" s="203" t="str">
        <f t="shared" si="121"/>
        <v>AX$107</v>
      </c>
      <c r="AY150" s="203" t="str">
        <f t="shared" si="121"/>
        <v>AY$107</v>
      </c>
      <c r="AZ150" s="203" t="str">
        <f t="shared" ref="AZ150:CE150" si="122">ADDRESS(ROW(AZ107),COLUMN(AZ107),2)</f>
        <v>AZ$107</v>
      </c>
      <c r="BA150" s="203" t="str">
        <f t="shared" si="122"/>
        <v>BA$107</v>
      </c>
      <c r="BB150" s="203" t="str">
        <f t="shared" si="122"/>
        <v>BB$107</v>
      </c>
      <c r="BC150" s="203" t="str">
        <f t="shared" si="122"/>
        <v>BC$107</v>
      </c>
      <c r="BD150" s="203" t="str">
        <f t="shared" si="122"/>
        <v>BD$107</v>
      </c>
      <c r="BE150" s="203" t="str">
        <f t="shared" si="122"/>
        <v>BE$107</v>
      </c>
      <c r="BF150" s="203" t="str">
        <f t="shared" si="122"/>
        <v>BF$107</v>
      </c>
      <c r="BG150" s="203" t="str">
        <f t="shared" si="122"/>
        <v>BG$107</v>
      </c>
      <c r="BH150" s="203" t="str">
        <f t="shared" si="122"/>
        <v>BH$107</v>
      </c>
      <c r="BI150" s="203" t="str">
        <f t="shared" si="122"/>
        <v>BI$107</v>
      </c>
      <c r="BJ150" s="203" t="str">
        <f t="shared" si="122"/>
        <v>BJ$107</v>
      </c>
      <c r="BK150" s="203" t="str">
        <f t="shared" si="122"/>
        <v>BK$107</v>
      </c>
      <c r="BL150" s="203" t="str">
        <f t="shared" si="122"/>
        <v>BL$107</v>
      </c>
      <c r="BM150" s="203" t="str">
        <f t="shared" si="122"/>
        <v>BM$107</v>
      </c>
      <c r="BN150" s="203" t="str">
        <f t="shared" si="122"/>
        <v>BN$107</v>
      </c>
      <c r="BO150" s="203" t="str">
        <f t="shared" si="122"/>
        <v>BO$107</v>
      </c>
      <c r="BP150" s="203" t="str">
        <f t="shared" si="122"/>
        <v>BP$107</v>
      </c>
      <c r="BQ150" s="203" t="str">
        <f t="shared" si="122"/>
        <v>BQ$107</v>
      </c>
      <c r="BR150" s="203" t="str">
        <f t="shared" si="122"/>
        <v>BR$107</v>
      </c>
      <c r="BS150" s="203" t="str">
        <f t="shared" si="122"/>
        <v>BS$107</v>
      </c>
      <c r="BT150" s="203" t="str">
        <f t="shared" si="122"/>
        <v>BT$107</v>
      </c>
      <c r="BU150" s="203" t="str">
        <f t="shared" si="122"/>
        <v>BU$107</v>
      </c>
      <c r="BV150" s="203" t="str">
        <f t="shared" si="122"/>
        <v>BV$107</v>
      </c>
      <c r="BW150" s="203" t="str">
        <f t="shared" si="122"/>
        <v>BW$107</v>
      </c>
      <c r="BX150" s="203" t="str">
        <f t="shared" si="122"/>
        <v>BX$107</v>
      </c>
      <c r="BY150" s="203" t="str">
        <f t="shared" si="122"/>
        <v>BY$107</v>
      </c>
      <c r="BZ150" s="203" t="str">
        <f t="shared" si="122"/>
        <v>BZ$107</v>
      </c>
      <c r="CA150" s="203" t="str">
        <f t="shared" si="122"/>
        <v>CA$107</v>
      </c>
      <c r="CB150" s="203" t="str">
        <f t="shared" si="122"/>
        <v>CB$107</v>
      </c>
      <c r="CC150" s="203" t="str">
        <f t="shared" si="122"/>
        <v>CC$107</v>
      </c>
      <c r="CD150" s="203" t="str">
        <f t="shared" si="122"/>
        <v>CD$107</v>
      </c>
      <c r="CE150" s="203" t="str">
        <f t="shared" si="122"/>
        <v>CE$107</v>
      </c>
      <c r="CF150" s="203" t="str">
        <f t="shared" ref="CF150:CL150" si="123">ADDRESS(ROW(CF107),COLUMN(CF107),2)</f>
        <v>CF$107</v>
      </c>
      <c r="CG150" s="203" t="str">
        <f t="shared" si="123"/>
        <v>CG$107</v>
      </c>
      <c r="CH150" s="203" t="str">
        <f t="shared" si="123"/>
        <v>CH$107</v>
      </c>
      <c r="CI150" s="203" t="str">
        <f t="shared" si="123"/>
        <v>CI$107</v>
      </c>
      <c r="CJ150" s="203" t="str">
        <f t="shared" si="123"/>
        <v>CJ$107</v>
      </c>
      <c r="CK150" s="203" t="str">
        <f t="shared" si="123"/>
        <v>CK$107</v>
      </c>
      <c r="CL150" s="203" t="str">
        <f t="shared" si="123"/>
        <v>CL$107</v>
      </c>
      <c r="CN150" s="73"/>
      <c r="CO150" s="203" t="str">
        <f t="shared" ref="CO150:DL150" si="124">ADDRESS(ROW(CO107),COLUMN(CO107),2)</f>
        <v>CO$107</v>
      </c>
      <c r="CP150" s="203" t="str">
        <f t="shared" si="124"/>
        <v>CP$107</v>
      </c>
      <c r="CQ150" s="203" t="str">
        <f t="shared" si="124"/>
        <v>CQ$107</v>
      </c>
      <c r="CR150" s="203" t="str">
        <f t="shared" si="124"/>
        <v>CR$107</v>
      </c>
      <c r="CS150" s="203" t="str">
        <f t="shared" si="124"/>
        <v>CS$107</v>
      </c>
      <c r="CT150" s="203" t="str">
        <f t="shared" si="124"/>
        <v>CT$107</v>
      </c>
      <c r="CU150" s="203" t="str">
        <f t="shared" si="124"/>
        <v>CU$107</v>
      </c>
      <c r="CV150" s="203" t="str">
        <f t="shared" si="124"/>
        <v>CV$107</v>
      </c>
      <c r="CW150" s="203" t="str">
        <f t="shared" si="124"/>
        <v>CW$107</v>
      </c>
      <c r="CX150" s="203" t="str">
        <f t="shared" si="124"/>
        <v>CX$107</v>
      </c>
      <c r="CY150" s="203" t="str">
        <f t="shared" si="124"/>
        <v>CY$107</v>
      </c>
      <c r="CZ150" s="203" t="str">
        <f t="shared" si="124"/>
        <v>CZ$107</v>
      </c>
      <c r="DA150" s="203" t="str">
        <f t="shared" si="124"/>
        <v>DA$107</v>
      </c>
      <c r="DB150" s="203" t="str">
        <f t="shared" si="124"/>
        <v>DB$107</v>
      </c>
      <c r="DC150" s="203" t="str">
        <f t="shared" si="124"/>
        <v>DC$107</v>
      </c>
      <c r="DD150" s="203" t="str">
        <f t="shared" si="124"/>
        <v>DD$107</v>
      </c>
      <c r="DE150" s="203" t="str">
        <f t="shared" si="124"/>
        <v>DE$107</v>
      </c>
      <c r="DF150" s="203" t="str">
        <f t="shared" si="124"/>
        <v>DF$107</v>
      </c>
      <c r="DG150" s="203" t="str">
        <f t="shared" si="124"/>
        <v>DG$107</v>
      </c>
      <c r="DH150" s="203" t="str">
        <f t="shared" si="124"/>
        <v>DH$107</v>
      </c>
      <c r="DI150" s="203" t="str">
        <f t="shared" si="124"/>
        <v>DI$107</v>
      </c>
      <c r="DJ150" s="203" t="str">
        <f t="shared" si="124"/>
        <v>DJ$107</v>
      </c>
      <c r="DK150" s="203" t="str">
        <f t="shared" si="124"/>
        <v>DK$107</v>
      </c>
      <c r="DL150" s="203" t="str">
        <f t="shared" si="124"/>
        <v>DL$107</v>
      </c>
    </row>
    <row r="151" spans="1:116" x14ac:dyDescent="0.4">
      <c r="B151" t="s">
        <v>332</v>
      </c>
      <c r="D151" t="s">
        <v>822</v>
      </c>
      <c r="E151" s="8" t="str">
        <f t="shared" si="86"/>
        <v>151 VOLLIST-EVP</v>
      </c>
      <c r="G151" s="8" t="str">
        <f>"Secondary label: "</f>
        <v xml:space="preserve">Secondary label: </v>
      </c>
      <c r="H151" s="12"/>
      <c r="I151" s="60"/>
      <c r="J151" s="60"/>
      <c r="K151" s="15"/>
      <c r="L151" s="15"/>
      <c r="M151" s="15"/>
      <c r="N151" s="15"/>
      <c r="O151" s="15"/>
      <c r="P151" s="15"/>
      <c r="R151" s="15"/>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76"/>
      <c r="AS151" s="76"/>
      <c r="AT151" s="76"/>
      <c r="AU151" s="76"/>
      <c r="AV151" s="76"/>
      <c r="AW151" s="76"/>
      <c r="AX151" s="76"/>
      <c r="AY151" s="76"/>
      <c r="AZ151" s="76"/>
      <c r="BA151" s="76"/>
      <c r="BB151" s="76"/>
      <c r="BC151" s="76"/>
      <c r="BD151" s="76"/>
      <c r="BE151" s="76"/>
      <c r="BF151" s="76"/>
      <c r="BG151" s="76"/>
      <c r="BH151" s="76"/>
      <c r="BI151" s="76"/>
      <c r="BJ151" s="76"/>
      <c r="BK151" s="76"/>
      <c r="BL151" s="76"/>
      <c r="BM151" s="76"/>
      <c r="BN151" s="76"/>
      <c r="BO151" s="76"/>
      <c r="BP151" s="76"/>
      <c r="BQ151" s="76"/>
      <c r="BR151" s="76"/>
      <c r="BS151" s="76"/>
      <c r="BT151" s="76"/>
      <c r="BU151" s="76"/>
      <c r="BV151" s="76"/>
      <c r="BW151" s="76"/>
      <c r="BX151" s="76"/>
      <c r="BY151" s="76"/>
      <c r="BZ151" s="76"/>
      <c r="CA151" s="76"/>
      <c r="CB151" s="76"/>
      <c r="CC151" s="76"/>
      <c r="CD151" s="76"/>
      <c r="CE151" s="76"/>
      <c r="CF151" s="76"/>
      <c r="CG151" s="76"/>
      <c r="CH151" s="76"/>
      <c r="CI151" s="76"/>
      <c r="CJ151" s="76"/>
      <c r="CK151" s="76"/>
      <c r="CL151" s="76"/>
      <c r="CN151" s="60"/>
      <c r="CO151" s="76"/>
      <c r="CP151" s="76"/>
      <c r="CQ151" s="76"/>
      <c r="CR151" s="76"/>
      <c r="CS151" s="76"/>
      <c r="CT151" s="76"/>
      <c r="CU151" s="76"/>
      <c r="CV151" s="76"/>
      <c r="CW151" s="76"/>
      <c r="CX151" s="76"/>
      <c r="CY151" s="76"/>
      <c r="CZ151" s="76"/>
      <c r="DA151" s="76"/>
      <c r="DB151" s="76"/>
      <c r="DC151" s="76"/>
      <c r="DD151" s="76"/>
      <c r="DE151" s="76"/>
      <c r="DF151" s="76"/>
      <c r="DG151" s="76"/>
      <c r="DH151" s="76"/>
      <c r="DI151" s="76"/>
      <c r="DJ151" s="76"/>
      <c r="DK151" s="76"/>
      <c r="DL151" s="76"/>
    </row>
    <row r="152" spans="1:116" x14ac:dyDescent="0.4">
      <c r="B152" t="s">
        <v>332</v>
      </c>
      <c r="D152" t="s">
        <v>822</v>
      </c>
      <c r="E152" s="8" t="str">
        <f t="shared" si="86"/>
        <v>152 VOLLIST-EVP</v>
      </c>
      <c r="G152" s="8" t="s">
        <v>463</v>
      </c>
      <c r="H152" s="12"/>
      <c r="I152" s="60"/>
      <c r="J152" s="60"/>
      <c r="K152" s="15"/>
      <c r="L152" s="15"/>
      <c r="M152" s="15"/>
      <c r="N152" s="15"/>
      <c r="O152" s="15"/>
      <c r="P152" s="15"/>
      <c r="R152" s="15"/>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76"/>
      <c r="AS152" s="76"/>
      <c r="AT152" s="76"/>
      <c r="AU152" s="76"/>
      <c r="AV152" s="76"/>
      <c r="AW152" s="76"/>
      <c r="AX152" s="76"/>
      <c r="AY152" s="76"/>
      <c r="AZ152" s="76"/>
      <c r="BA152" s="76"/>
      <c r="BB152" s="76"/>
      <c r="BC152" s="76"/>
      <c r="BD152" s="76"/>
      <c r="BE152" s="76"/>
      <c r="BF152" s="76"/>
      <c r="BG152" s="76"/>
      <c r="BH152" s="76"/>
      <c r="BI152" s="76"/>
      <c r="BJ152" s="76"/>
      <c r="BK152" s="76"/>
      <c r="BL152" s="76"/>
      <c r="BM152" s="76"/>
      <c r="BN152" s="76"/>
      <c r="BO152" s="76"/>
      <c r="BP152" s="76"/>
      <c r="BQ152" s="76"/>
      <c r="BR152" s="76"/>
      <c r="BS152" s="76"/>
      <c r="BT152" s="76"/>
      <c r="BU152" s="76"/>
      <c r="BV152" s="76"/>
      <c r="BW152" s="76"/>
      <c r="BX152" s="76"/>
      <c r="BY152" s="76"/>
      <c r="BZ152" s="76"/>
      <c r="CA152" s="76"/>
      <c r="CB152" s="76"/>
      <c r="CC152" s="76"/>
      <c r="CD152" s="76"/>
      <c r="CE152" s="76"/>
      <c r="CF152" s="76"/>
      <c r="CG152" s="76"/>
      <c r="CH152" s="76"/>
      <c r="CI152" s="76"/>
      <c r="CJ152" s="76"/>
      <c r="CK152" s="76"/>
      <c r="CL152" s="76"/>
      <c r="CN152" s="60"/>
      <c r="CO152" s="76"/>
      <c r="CP152" s="76"/>
      <c r="CQ152" s="76"/>
      <c r="CR152" s="76"/>
      <c r="CS152" s="76"/>
      <c r="CT152" s="76"/>
      <c r="CU152" s="76"/>
      <c r="CV152" s="76"/>
      <c r="CW152" s="76"/>
      <c r="CX152" s="76"/>
      <c r="CY152" s="76"/>
      <c r="CZ152" s="76"/>
      <c r="DA152" s="76"/>
      <c r="DB152" s="76"/>
      <c r="DC152" s="76"/>
      <c r="DD152" s="76"/>
      <c r="DE152" s="76"/>
      <c r="DF152" s="76"/>
      <c r="DG152" s="76"/>
      <c r="DH152" s="76"/>
      <c r="DI152" s="76"/>
      <c r="DJ152" s="76"/>
      <c r="DK152" s="76"/>
      <c r="DL152" s="76"/>
    </row>
    <row r="153" spans="1:116" x14ac:dyDescent="0.4">
      <c r="B153" t="s">
        <v>332</v>
      </c>
      <c r="D153" t="s">
        <v>822</v>
      </c>
      <c r="E153" s="8" t="str">
        <f t="shared" si="86"/>
        <v>153 VOLLIST-EVP</v>
      </c>
      <c r="G153" s="8" t="s">
        <v>464</v>
      </c>
      <c r="H153" s="12"/>
      <c r="I153" s="60"/>
      <c r="J153" s="60"/>
      <c r="K153" s="15"/>
      <c r="L153" s="15"/>
      <c r="M153" s="15"/>
      <c r="N153" s="15"/>
      <c r="O153" s="15"/>
      <c r="P153" s="15"/>
      <c r="R153" s="15"/>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76"/>
      <c r="AS153" s="76"/>
      <c r="AT153" s="76"/>
      <c r="AU153" s="76"/>
      <c r="AV153" s="76"/>
      <c r="AW153" s="76"/>
      <c r="AX153" s="76"/>
      <c r="AY153" s="76"/>
      <c r="AZ153" s="76"/>
      <c r="BA153" s="76"/>
      <c r="BB153" s="76"/>
      <c r="BC153" s="76"/>
      <c r="BD153" s="76"/>
      <c r="BE153" s="76"/>
      <c r="BF153" s="76"/>
      <c r="BG153" s="76"/>
      <c r="BH153" s="76"/>
      <c r="BI153" s="76"/>
      <c r="BJ153" s="76"/>
      <c r="BK153" s="76"/>
      <c r="BL153" s="76"/>
      <c r="BM153" s="76"/>
      <c r="BN153" s="76"/>
      <c r="BO153" s="76"/>
      <c r="BP153" s="76"/>
      <c r="BQ153" s="76"/>
      <c r="BR153" s="76"/>
      <c r="BS153" s="76"/>
      <c r="BT153" s="76"/>
      <c r="BU153" s="76"/>
      <c r="BV153" s="76"/>
      <c r="BW153" s="76"/>
      <c r="BX153" s="76"/>
      <c r="BY153" s="76"/>
      <c r="BZ153" s="76"/>
      <c r="CA153" s="76"/>
      <c r="CB153" s="76"/>
      <c r="CC153" s="76"/>
      <c r="CD153" s="76"/>
      <c r="CE153" s="76"/>
      <c r="CF153" s="76"/>
      <c r="CG153" s="76"/>
      <c r="CH153" s="76"/>
      <c r="CI153" s="76"/>
      <c r="CJ153" s="76"/>
      <c r="CK153" s="76"/>
      <c r="CL153" s="76"/>
      <c r="CN153" s="60"/>
      <c r="CO153" s="76"/>
      <c r="CP153" s="76"/>
      <c r="CQ153" s="76"/>
      <c r="CR153" s="76"/>
      <c r="CS153" s="76"/>
      <c r="CT153" s="76"/>
      <c r="CU153" s="76"/>
      <c r="CV153" s="76"/>
      <c r="CW153" s="76"/>
      <c r="CX153" s="76"/>
      <c r="CY153" s="76"/>
      <c r="CZ153" s="76"/>
      <c r="DA153" s="76"/>
      <c r="DB153" s="76"/>
      <c r="DC153" s="76"/>
      <c r="DD153" s="76"/>
      <c r="DE153" s="76"/>
      <c r="DF153" s="76"/>
      <c r="DG153" s="76"/>
      <c r="DH153" s="76"/>
      <c r="DI153" s="76"/>
      <c r="DJ153" s="76"/>
      <c r="DK153" s="76"/>
      <c r="DL153" s="76"/>
    </row>
    <row r="154" spans="1:116" x14ac:dyDescent="0.4">
      <c r="A154" s="174"/>
      <c r="D154" t="s">
        <v>822</v>
      </c>
      <c r="E154" s="8" t="str">
        <f t="shared" ref="E154:E155" si="125">ROW()&amp;" "&amp;D154</f>
        <v>154 VOLLIST-EVP</v>
      </c>
      <c r="G154" s="185" t="s">
        <v>459</v>
      </c>
      <c r="H154" s="186"/>
      <c r="I154" s="187"/>
      <c r="J154" s="187"/>
      <c r="K154" s="188"/>
      <c r="L154" s="188"/>
      <c r="M154" s="188"/>
      <c r="N154" s="188"/>
      <c r="O154" s="188"/>
      <c r="P154" s="188"/>
      <c r="R154" s="189"/>
      <c r="S154" s="190"/>
      <c r="T154" s="190"/>
      <c r="U154" s="190"/>
      <c r="V154" s="190"/>
      <c r="W154" s="190"/>
      <c r="X154" s="190"/>
      <c r="Y154" s="190"/>
      <c r="Z154" s="190"/>
      <c r="AA154" s="190"/>
      <c r="AB154" s="190"/>
      <c r="AC154" s="190"/>
      <c r="AD154" s="190"/>
      <c r="AE154" s="190"/>
      <c r="AF154" s="190"/>
      <c r="AG154" s="190"/>
      <c r="AH154" s="190"/>
      <c r="AI154" s="190"/>
      <c r="AJ154" s="190"/>
      <c r="AK154" s="190"/>
      <c r="AL154" s="190"/>
      <c r="AM154" s="190"/>
      <c r="AN154" s="190"/>
      <c r="AO154" s="190"/>
      <c r="AP154" s="190"/>
      <c r="AQ154" s="190"/>
      <c r="AR154" s="190"/>
      <c r="AS154" s="190"/>
      <c r="AT154" s="190"/>
      <c r="AU154" s="190"/>
      <c r="AV154" s="190"/>
      <c r="AW154" s="190"/>
      <c r="AX154" s="190"/>
      <c r="AY154" s="190"/>
      <c r="AZ154" s="190"/>
      <c r="BA154" s="190"/>
      <c r="BB154" s="190"/>
      <c r="BC154" s="190"/>
      <c r="BD154" s="190"/>
      <c r="BE154" s="190"/>
      <c r="BF154" s="190"/>
      <c r="BG154" s="190"/>
      <c r="BH154" s="190"/>
      <c r="BI154" s="190"/>
      <c r="BJ154" s="190"/>
      <c r="BK154" s="190"/>
      <c r="BL154" s="190"/>
      <c r="BM154" s="190"/>
      <c r="BN154" s="190"/>
      <c r="BO154" s="190"/>
      <c r="BP154" s="190"/>
      <c r="BQ154" s="190"/>
      <c r="BR154" s="190"/>
      <c r="BS154" s="190"/>
      <c r="BT154" s="190"/>
      <c r="BU154" s="190"/>
      <c r="BV154" s="190"/>
      <c r="BW154" s="190"/>
      <c r="BX154" s="190"/>
      <c r="BY154" s="190"/>
      <c r="BZ154" s="190"/>
      <c r="CA154" s="190"/>
      <c r="CB154" s="190"/>
      <c r="CC154" s="190"/>
      <c r="CD154" s="190"/>
      <c r="CE154" s="190"/>
      <c r="CF154" s="190"/>
      <c r="CG154" s="190"/>
      <c r="CH154" s="190"/>
      <c r="CI154" s="190"/>
      <c r="CJ154" s="190"/>
      <c r="CK154" s="190"/>
      <c r="CL154" s="190"/>
      <c r="CN154" s="187"/>
      <c r="CO154" s="190"/>
      <c r="CP154" s="190"/>
      <c r="CQ154" s="190"/>
      <c r="CR154" s="190"/>
      <c r="CS154" s="190"/>
      <c r="CT154" s="190"/>
      <c r="CU154" s="190"/>
      <c r="CV154" s="190"/>
      <c r="CW154" s="190"/>
      <c r="CX154" s="190"/>
      <c r="CY154" s="190"/>
      <c r="CZ154" s="190"/>
      <c r="DA154" s="190"/>
      <c r="DB154" s="190"/>
      <c r="DC154" s="190"/>
      <c r="DD154" s="190"/>
      <c r="DE154" s="190"/>
      <c r="DF154" s="190"/>
      <c r="DG154" s="190"/>
      <c r="DH154" s="190"/>
      <c r="DI154" s="190"/>
      <c r="DJ154" s="190"/>
      <c r="DK154" s="190"/>
      <c r="DL154" s="190"/>
    </row>
    <row r="155" spans="1:116" x14ac:dyDescent="0.4">
      <c r="A155" s="174"/>
      <c r="D155" t="s">
        <v>822</v>
      </c>
      <c r="E155" s="8" t="str">
        <f t="shared" si="125"/>
        <v>155 VOLLIST-EVP</v>
      </c>
      <c r="G155" s="185" t="s">
        <v>456</v>
      </c>
      <c r="H155" s="186"/>
      <c r="I155" s="187"/>
      <c r="J155" s="187"/>
      <c r="K155" s="188"/>
      <c r="L155" s="188"/>
      <c r="M155" s="188"/>
      <c r="N155" s="188"/>
      <c r="O155" s="188"/>
      <c r="P155" s="188"/>
      <c r="R155" s="189"/>
      <c r="S155" s="190"/>
      <c r="T155" s="190"/>
      <c r="U155" s="190"/>
      <c r="V155" s="190"/>
      <c r="W155" s="190"/>
      <c r="X155" s="190"/>
      <c r="Y155" s="190"/>
      <c r="Z155" s="190"/>
      <c r="AA155" s="190"/>
      <c r="AB155" s="190"/>
      <c r="AC155" s="190"/>
      <c r="AD155" s="190"/>
      <c r="AE155" s="190"/>
      <c r="AF155" s="190"/>
      <c r="AG155" s="190"/>
      <c r="AH155" s="190"/>
      <c r="AI155" s="190"/>
      <c r="AJ155" s="190"/>
      <c r="AK155" s="190"/>
      <c r="AL155" s="190"/>
      <c r="AM155" s="190"/>
      <c r="AN155" s="190"/>
      <c r="AO155" s="190"/>
      <c r="AP155" s="190"/>
      <c r="AQ155" s="190"/>
      <c r="AR155" s="190"/>
      <c r="AS155" s="190"/>
      <c r="AT155" s="190"/>
      <c r="AU155" s="190"/>
      <c r="AV155" s="190"/>
      <c r="AW155" s="190"/>
      <c r="AX155" s="190"/>
      <c r="AY155" s="190"/>
      <c r="AZ155" s="190"/>
      <c r="BA155" s="190"/>
      <c r="BB155" s="190"/>
      <c r="BC155" s="190"/>
      <c r="BD155" s="190"/>
      <c r="BE155" s="190"/>
      <c r="BF155" s="190"/>
      <c r="BG155" s="190"/>
      <c r="BH155" s="190"/>
      <c r="BI155" s="190"/>
      <c r="BJ155" s="190"/>
      <c r="BK155" s="190"/>
      <c r="BL155" s="190"/>
      <c r="BM155" s="190"/>
      <c r="BN155" s="190"/>
      <c r="BO155" s="190"/>
      <c r="BP155" s="190"/>
      <c r="BQ155" s="190"/>
      <c r="BR155" s="190"/>
      <c r="BS155" s="190"/>
      <c r="BT155" s="190"/>
      <c r="BU155" s="190"/>
      <c r="BV155" s="190"/>
      <c r="BW155" s="190"/>
      <c r="BX155" s="190"/>
      <c r="BY155" s="190"/>
      <c r="BZ155" s="190"/>
      <c r="CA155" s="190"/>
      <c r="CB155" s="190"/>
      <c r="CC155" s="190"/>
      <c r="CD155" s="190"/>
      <c r="CE155" s="190"/>
      <c r="CF155" s="190"/>
      <c r="CG155" s="190"/>
      <c r="CH155" s="190"/>
      <c r="CI155" s="190"/>
      <c r="CJ155" s="190"/>
      <c r="CK155" s="190"/>
      <c r="CL155" s="190"/>
      <c r="CN155" s="187"/>
      <c r="CO155" s="190"/>
      <c r="CP155" s="190"/>
      <c r="CQ155" s="190"/>
      <c r="CR155" s="190"/>
      <c r="CS155" s="190"/>
      <c r="CT155" s="190"/>
      <c r="CU155" s="190"/>
      <c r="CV155" s="190"/>
      <c r="CW155" s="190"/>
      <c r="CX155" s="190"/>
      <c r="CY155" s="190"/>
      <c r="CZ155" s="190"/>
      <c r="DA155" s="190"/>
      <c r="DB155" s="190"/>
      <c r="DC155" s="190"/>
      <c r="DD155" s="190"/>
      <c r="DE155" s="190"/>
      <c r="DF155" s="190"/>
      <c r="DG155" s="190"/>
      <c r="DH155" s="190"/>
      <c r="DI155" s="190"/>
      <c r="DJ155" s="190"/>
      <c r="DK155" s="190"/>
      <c r="DL155" s="190"/>
    </row>
    <row r="156" spans="1:116" x14ac:dyDescent="0.4">
      <c r="G156"/>
      <c r="I156"/>
      <c r="J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N156"/>
    </row>
    <row r="157" spans="1:116" x14ac:dyDescent="0.4">
      <c r="G157"/>
      <c r="I157"/>
      <c r="J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N157"/>
    </row>
    <row r="158" spans="1:116" x14ac:dyDescent="0.4">
      <c r="G158"/>
      <c r="I158"/>
      <c r="J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N158"/>
    </row>
    <row r="159" spans="1:116" x14ac:dyDescent="0.4">
      <c r="G159"/>
      <c r="I159"/>
      <c r="J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N159"/>
    </row>
    <row r="160" spans="1:116" x14ac:dyDescent="0.4">
      <c r="G160"/>
      <c r="I160"/>
      <c r="J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N160"/>
    </row>
    <row r="161" spans="1:116" x14ac:dyDescent="0.4">
      <c r="G161"/>
      <c r="I161"/>
      <c r="J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N161"/>
    </row>
    <row r="162" spans="1:116" x14ac:dyDescent="0.4">
      <c r="G162"/>
      <c r="I162"/>
      <c r="J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N162"/>
    </row>
    <row r="163" spans="1:116" x14ac:dyDescent="0.4">
      <c r="G163"/>
      <c r="I163"/>
      <c r="J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N163"/>
    </row>
    <row r="164" spans="1:116" x14ac:dyDescent="0.4">
      <c r="G164"/>
      <c r="I164"/>
      <c r="J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N164"/>
    </row>
    <row r="165" spans="1:116" x14ac:dyDescent="0.4">
      <c r="G165"/>
      <c r="I165"/>
      <c r="J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N165"/>
    </row>
    <row r="166" spans="1:116" x14ac:dyDescent="0.4">
      <c r="G166"/>
      <c r="I166"/>
      <c r="J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N166"/>
    </row>
    <row r="167" spans="1:116" x14ac:dyDescent="0.4">
      <c r="G167"/>
      <c r="I167"/>
      <c r="J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N167"/>
    </row>
    <row r="168" spans="1:116" x14ac:dyDescent="0.4">
      <c r="G168"/>
      <c r="I168"/>
      <c r="J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N168"/>
    </row>
    <row r="169" spans="1:116" x14ac:dyDescent="0.4">
      <c r="G169"/>
      <c r="I169"/>
      <c r="J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N169"/>
    </row>
    <row r="170" spans="1:116" x14ac:dyDescent="0.4">
      <c r="G170"/>
      <c r="I170"/>
      <c r="J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N170"/>
    </row>
    <row r="171" spans="1:116" x14ac:dyDescent="0.4">
      <c r="G171"/>
      <c r="I171"/>
      <c r="J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N171"/>
    </row>
    <row r="172" spans="1:116" x14ac:dyDescent="0.4">
      <c r="G172"/>
      <c r="I172"/>
      <c r="J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N172"/>
    </row>
    <row r="173" spans="1:116" x14ac:dyDescent="0.4">
      <c r="E173" s="8"/>
      <c r="G173" s="171"/>
      <c r="H173" s="31"/>
      <c r="I173" s="73"/>
      <c r="J173" s="73"/>
      <c r="K173" s="39"/>
      <c r="L173" s="39"/>
      <c r="M173" s="39"/>
      <c r="N173" s="39"/>
      <c r="O173" s="39"/>
      <c r="P173" s="39"/>
      <c r="R173" s="38"/>
      <c r="S173" s="76"/>
      <c r="T173" s="76"/>
      <c r="U173" s="76"/>
      <c r="V173" s="76"/>
      <c r="W173" s="76"/>
      <c r="X173" s="76"/>
      <c r="Y173" s="76"/>
      <c r="Z173" s="76"/>
      <c r="AA173" s="76"/>
      <c r="AB173" s="76"/>
      <c r="AC173" s="76"/>
      <c r="AD173" s="76"/>
      <c r="AE173" s="76"/>
      <c r="AF173" s="76"/>
      <c r="AG173" s="76"/>
      <c r="AH173" s="76"/>
      <c r="AI173" s="76"/>
      <c r="AJ173" s="76"/>
      <c r="AK173" s="76"/>
      <c r="AL173" s="76"/>
      <c r="AM173" s="76"/>
      <c r="AN173" s="76"/>
      <c r="AO173" s="76"/>
      <c r="AP173" s="76"/>
      <c r="AQ173" s="76"/>
      <c r="AR173" s="76"/>
      <c r="AS173" s="76"/>
      <c r="AT173" s="76"/>
      <c r="AU173" s="76"/>
      <c r="AV173" s="76"/>
      <c r="AW173" s="76"/>
      <c r="AX173" s="76"/>
      <c r="AY173" s="76"/>
      <c r="AZ173" s="76"/>
      <c r="BA173" s="76"/>
      <c r="BB173" s="76"/>
      <c r="BC173" s="76"/>
      <c r="BD173" s="76"/>
      <c r="BE173" s="76"/>
      <c r="BF173" s="76"/>
      <c r="BG173" s="76"/>
      <c r="BH173" s="76"/>
      <c r="BI173" s="76"/>
      <c r="BJ173" s="76"/>
      <c r="BK173" s="76"/>
      <c r="BL173" s="76"/>
      <c r="BM173" s="76"/>
      <c r="BN173" s="76"/>
      <c r="BO173" s="76"/>
      <c r="BP173" s="76"/>
      <c r="BQ173" s="76"/>
      <c r="BR173" s="76"/>
      <c r="BS173" s="76"/>
      <c r="BT173" s="76"/>
      <c r="BU173" s="76"/>
      <c r="BV173" s="76"/>
      <c r="BW173" s="76"/>
      <c r="BX173" s="76"/>
      <c r="BY173" s="76"/>
      <c r="BZ173" s="76"/>
      <c r="CA173" s="76"/>
      <c r="CB173" s="76"/>
      <c r="CC173" s="76"/>
      <c r="CD173" s="76"/>
      <c r="CE173" s="76"/>
      <c r="CF173" s="76"/>
      <c r="CG173" s="76"/>
      <c r="CH173" s="76"/>
      <c r="CI173" s="76"/>
      <c r="CJ173" s="76"/>
      <c r="CK173" s="76"/>
      <c r="CL173" s="76"/>
      <c r="CN173" s="73"/>
      <c r="CO173" s="76"/>
      <c r="CP173" s="76"/>
      <c r="CQ173" s="76"/>
      <c r="CR173" s="76"/>
      <c r="CS173" s="76"/>
      <c r="CT173" s="76"/>
      <c r="CU173" s="76"/>
      <c r="CV173" s="76"/>
      <c r="CW173" s="76"/>
      <c r="CX173" s="76"/>
      <c r="CY173" s="76"/>
      <c r="CZ173" s="76"/>
      <c r="DA173" s="76"/>
      <c r="DB173" s="76"/>
      <c r="DC173" s="76"/>
      <c r="DD173" s="76"/>
      <c r="DE173" s="76"/>
      <c r="DF173" s="76"/>
      <c r="DG173" s="76"/>
      <c r="DH173" s="76"/>
      <c r="DI173" s="76"/>
      <c r="DJ173" s="76"/>
      <c r="DK173" s="76"/>
      <c r="DL173" s="76"/>
    </row>
    <row r="174" spans="1:116" x14ac:dyDescent="0.4">
      <c r="A174" s="31" t="s">
        <v>218</v>
      </c>
      <c r="B174" s="31" t="s">
        <v>243</v>
      </c>
      <c r="C174" s="31"/>
      <c r="D174" t="s">
        <v>259</v>
      </c>
      <c r="E174" s="8" t="str">
        <f t="shared" ref="E174:E185" si="126">ROW()&amp;" "&amp;D174</f>
        <v>174 AD-EV</v>
      </c>
      <c r="F174" t="s">
        <v>341</v>
      </c>
      <c r="G174" s="66" t="s">
        <v>497</v>
      </c>
      <c r="H174" s="22"/>
      <c r="I174" s="299"/>
      <c r="J174" s="299"/>
      <c r="K174" s="22"/>
      <c r="L174" s="22"/>
      <c r="M174" s="22"/>
      <c r="N174" s="22"/>
      <c r="O174" s="22"/>
      <c r="P174" s="22"/>
      <c r="R174" s="66"/>
      <c r="S174" s="66"/>
      <c r="T174" s="66"/>
      <c r="U174" s="66"/>
      <c r="V174" s="66"/>
      <c r="W174" s="66"/>
      <c r="X174" s="66"/>
      <c r="Y174" s="66"/>
      <c r="Z174" s="66"/>
      <c r="AA174" s="66"/>
      <c r="AB174" s="66"/>
      <c r="AC174" s="66"/>
      <c r="AD174" s="66"/>
      <c r="AE174" s="66"/>
      <c r="AF174" s="66"/>
      <c r="AG174" s="66"/>
      <c r="AH174" s="66"/>
      <c r="AI174" s="66"/>
      <c r="AJ174" s="66"/>
      <c r="AK174" s="66"/>
      <c r="AL174" s="66"/>
      <c r="AM174" s="66"/>
      <c r="AN174" s="66"/>
      <c r="AO174" s="66"/>
      <c r="AP174" s="66"/>
      <c r="AQ174" s="66"/>
      <c r="AR174" s="66"/>
      <c r="AS174" s="66"/>
      <c r="AT174" s="66"/>
      <c r="AU174" s="66"/>
      <c r="AV174" s="66"/>
      <c r="AW174" s="66"/>
      <c r="AX174" s="66"/>
      <c r="AY174" s="66"/>
      <c r="AZ174" s="66"/>
      <c r="BA174" s="66"/>
      <c r="BB174" s="66"/>
      <c r="BC174" s="66"/>
      <c r="BD174" s="66"/>
      <c r="BE174" s="66"/>
      <c r="BF174" s="66"/>
      <c r="BG174" s="66"/>
      <c r="BH174" s="66"/>
      <c r="BI174" s="66"/>
      <c r="BJ174" s="66"/>
      <c r="BK174" s="66"/>
      <c r="BL174" s="66"/>
      <c r="BM174" s="66"/>
      <c r="BN174" s="66"/>
      <c r="BO174" s="66"/>
      <c r="BP174" s="66"/>
      <c r="BQ174" s="66"/>
      <c r="BR174" s="66"/>
      <c r="BS174" s="66"/>
      <c r="BT174" s="66"/>
      <c r="BU174" s="66"/>
      <c r="BV174" s="66"/>
      <c r="BW174" s="66"/>
      <c r="BX174" s="66"/>
      <c r="BY174" s="66"/>
      <c r="BZ174" s="66"/>
      <c r="CA174" s="66"/>
      <c r="CB174" s="66"/>
      <c r="CC174" s="66"/>
      <c r="CD174" s="66"/>
      <c r="CE174" s="66"/>
      <c r="CF174" s="66"/>
      <c r="CG174" s="66"/>
      <c r="CH174" s="66"/>
      <c r="CI174" s="66"/>
      <c r="CJ174" s="66"/>
      <c r="CK174" s="66"/>
      <c r="CL174" s="66"/>
      <c r="CN174" s="299"/>
      <c r="CO174" s="40"/>
      <c r="CP174" s="40"/>
      <c r="CQ174" s="40"/>
      <c r="CR174" s="40"/>
      <c r="CS174" s="40"/>
      <c r="CT174" s="40"/>
      <c r="CU174" s="40"/>
      <c r="CV174" s="40"/>
      <c r="CW174" s="40"/>
      <c r="CX174" s="40"/>
      <c r="CY174" s="40"/>
      <c r="CZ174" s="40"/>
      <c r="DA174" s="40"/>
      <c r="DB174" s="40"/>
      <c r="DC174" s="40"/>
      <c r="DD174" s="40"/>
      <c r="DE174" s="40"/>
      <c r="DF174" s="40"/>
      <c r="DG174" s="40"/>
      <c r="DH174" s="40"/>
      <c r="DI174" s="40"/>
      <c r="DJ174" s="40"/>
      <c r="DK174" s="40"/>
      <c r="DL174" s="40"/>
    </row>
    <row r="175" spans="1:116" x14ac:dyDescent="0.4">
      <c r="B175" t="str">
        <f>E175</f>
        <v>175 AD-EV</v>
      </c>
      <c r="C175" t="s">
        <v>227</v>
      </c>
      <c r="D175" t="s">
        <v>259</v>
      </c>
      <c r="E175" s="8" t="str">
        <f t="shared" si="126"/>
        <v>175 AD-EV</v>
      </c>
      <c r="G175" s="125" t="s">
        <v>66</v>
      </c>
      <c r="K175" s="23">
        <v>-100000</v>
      </c>
      <c r="L175" s="23">
        <v>-200000</v>
      </c>
      <c r="M175" s="23">
        <v>-200000</v>
      </c>
      <c r="N175" s="23">
        <v>-200000</v>
      </c>
      <c r="O175" s="23">
        <v>-200000</v>
      </c>
      <c r="P175" s="23">
        <v>-200000</v>
      </c>
      <c r="R175" s="24"/>
      <c r="S175" s="24" cm="1">
        <f t="array" ref="S175">INDEX($K:$P,ROW(),MATCH(S$3,$K$2:$P$2,0))/12</f>
        <v>-8333.3333333333339</v>
      </c>
      <c r="T175" s="24" cm="1">
        <f t="array" ref="T175">INDEX($K:$P,ROW(),MATCH(T$3,$K$2:$P$2,0))/12</f>
        <v>-8333.3333333333339</v>
      </c>
      <c r="U175" s="24" cm="1">
        <f t="array" ref="U175">INDEX($K:$P,ROW(),MATCH(U$3,$K$2:$P$2,0))/12</f>
        <v>-8333.3333333333339</v>
      </c>
      <c r="V175" s="24" cm="1">
        <f t="array" ref="V175">INDEX($K:$P,ROW(),MATCH(V$3,$K$2:$P$2,0))/12</f>
        <v>-8333.3333333333339</v>
      </c>
      <c r="W175" s="24" cm="1">
        <f t="array" ref="W175">INDEX($K:$P,ROW(),MATCH(W$3,$K$2:$P$2,0))/12</f>
        <v>-8333.3333333333339</v>
      </c>
      <c r="X175" s="24" cm="1">
        <f t="array" ref="X175">INDEX($K:$P,ROW(),MATCH(X$3,$K$2:$P$2,0))/12</f>
        <v>-8333.3333333333339</v>
      </c>
      <c r="Y175" s="24" cm="1">
        <f t="array" ref="Y175">INDEX($K:$P,ROW(),MATCH(Y$3,$K$2:$P$2,0))/12</f>
        <v>-8333.3333333333339</v>
      </c>
      <c r="Z175" s="24" cm="1">
        <f t="array" ref="Z175">INDEX($K:$P,ROW(),MATCH(Z$3,$K$2:$P$2,0))/12</f>
        <v>-8333.3333333333339</v>
      </c>
      <c r="AA175" s="24" cm="1">
        <f t="array" ref="AA175">INDEX($K:$P,ROW(),MATCH(AA$3,$K$2:$P$2,0))/12</f>
        <v>-8333.3333333333339</v>
      </c>
      <c r="AB175" s="24" cm="1">
        <f t="array" ref="AB175">INDEX($K:$P,ROW(),MATCH(AB$3,$K$2:$P$2,0))/12</f>
        <v>-8333.3333333333339</v>
      </c>
      <c r="AC175" s="24" cm="1">
        <f t="array" ref="AC175">INDEX($K:$P,ROW(),MATCH(AC$3,$K$2:$P$2,0))/12</f>
        <v>-8333.3333333333339</v>
      </c>
      <c r="AD175" s="24" cm="1">
        <f t="array" ref="AD175">INDEX($K:$P,ROW(),MATCH(AD$3,$K$2:$P$2,0))/12</f>
        <v>-8333.3333333333339</v>
      </c>
      <c r="AE175" s="24" cm="1">
        <f t="array" ref="AE175">INDEX($K:$P,ROW(),MATCH(AE$3,$K$2:$P$2,0))/12</f>
        <v>-16666.666666666668</v>
      </c>
      <c r="AF175" s="24" cm="1">
        <f t="array" ref="AF175">INDEX($K:$P,ROW(),MATCH(AF$3,$K$2:$P$2,0))/12</f>
        <v>-16666.666666666668</v>
      </c>
      <c r="AG175" s="24" cm="1">
        <f t="array" ref="AG175">INDEX($K:$P,ROW(),MATCH(AG$3,$K$2:$P$2,0))/12</f>
        <v>-16666.666666666668</v>
      </c>
      <c r="AH175" s="24" cm="1">
        <f t="array" ref="AH175">INDEX($K:$P,ROW(),MATCH(AH$3,$K$2:$P$2,0))/12</f>
        <v>-16666.666666666668</v>
      </c>
      <c r="AI175" s="24" cm="1">
        <f t="array" ref="AI175">INDEX($K:$P,ROW(),MATCH(AI$3,$K$2:$P$2,0))/12</f>
        <v>-16666.666666666668</v>
      </c>
      <c r="AJ175" s="24" cm="1">
        <f t="array" ref="AJ175">INDEX($K:$P,ROW(),MATCH(AJ$3,$K$2:$P$2,0))/12</f>
        <v>-16666.666666666668</v>
      </c>
      <c r="AK175" s="24" cm="1">
        <f t="array" ref="AK175">INDEX($K:$P,ROW(),MATCH(AK$3,$K$2:$P$2,0))/12</f>
        <v>-16666.666666666668</v>
      </c>
      <c r="AL175" s="24" cm="1">
        <f t="array" ref="AL175">INDEX($K:$P,ROW(),MATCH(AL$3,$K$2:$P$2,0))/12</f>
        <v>-16666.666666666668</v>
      </c>
      <c r="AM175" s="24" cm="1">
        <f t="array" ref="AM175">INDEX($K:$P,ROW(),MATCH(AM$3,$K$2:$P$2,0))/12</f>
        <v>-16666.666666666668</v>
      </c>
      <c r="AN175" s="24" cm="1">
        <f t="array" ref="AN175">INDEX($K:$P,ROW(),MATCH(AN$3,$K$2:$P$2,0))/12</f>
        <v>-16666.666666666668</v>
      </c>
      <c r="AO175" s="24" cm="1">
        <f t="array" ref="AO175">INDEX($K:$P,ROW(),MATCH(AO$3,$K$2:$P$2,0))/12</f>
        <v>-16666.666666666668</v>
      </c>
      <c r="AP175" s="24" cm="1">
        <f t="array" ref="AP175">INDEX($K:$P,ROW(),MATCH(AP$3,$K$2:$P$2,0))/12</f>
        <v>-16666.666666666668</v>
      </c>
      <c r="AQ175" s="24" cm="1">
        <f t="array" ref="AQ175">INDEX($K:$P,ROW(),MATCH(AQ$3,$K$2:$P$2,0))/12</f>
        <v>-16666.666666666668</v>
      </c>
      <c r="AR175" s="24" cm="1">
        <f t="array" ref="AR175">INDEX($K:$P,ROW(),MATCH(AR$3,$K$2:$P$2,0))/12</f>
        <v>-16666.666666666668</v>
      </c>
      <c r="AS175" s="24" cm="1">
        <f t="array" ref="AS175">INDEX($K:$P,ROW(),MATCH(AS$3,$K$2:$P$2,0))/12</f>
        <v>-16666.666666666668</v>
      </c>
      <c r="AT175" s="24" cm="1">
        <f t="array" ref="AT175">INDEX($K:$P,ROW(),MATCH(AT$3,$K$2:$P$2,0))/12</f>
        <v>-16666.666666666668</v>
      </c>
      <c r="AU175" s="24" cm="1">
        <f t="array" ref="AU175">INDEX($K:$P,ROW(),MATCH(AU$3,$K$2:$P$2,0))/12</f>
        <v>-16666.666666666668</v>
      </c>
      <c r="AV175" s="24" cm="1">
        <f t="array" ref="AV175">INDEX($K:$P,ROW(),MATCH(AV$3,$K$2:$P$2,0))/12</f>
        <v>-16666.666666666668</v>
      </c>
      <c r="AW175" s="24" cm="1">
        <f t="array" ref="AW175">INDEX($K:$P,ROW(),MATCH(AW$3,$K$2:$P$2,0))/12</f>
        <v>-16666.666666666668</v>
      </c>
      <c r="AX175" s="24" cm="1">
        <f t="array" ref="AX175">INDEX($K:$P,ROW(),MATCH(AX$3,$K$2:$P$2,0))/12</f>
        <v>-16666.666666666668</v>
      </c>
      <c r="AY175" s="24" cm="1">
        <f t="array" ref="AY175">INDEX($K:$P,ROW(),MATCH(AY$3,$K$2:$P$2,0))/12</f>
        <v>-16666.666666666668</v>
      </c>
      <c r="AZ175" s="24" cm="1">
        <f t="array" ref="AZ175">INDEX($K:$P,ROW(),MATCH(AZ$3,$K$2:$P$2,0))/12</f>
        <v>-16666.666666666668</v>
      </c>
      <c r="BA175" s="24" cm="1">
        <f t="array" ref="BA175">INDEX($K:$P,ROW(),MATCH(BA$3,$K$2:$P$2,0))/12</f>
        <v>-16666.666666666668</v>
      </c>
      <c r="BB175" s="24" cm="1">
        <f t="array" ref="BB175">INDEX($K:$P,ROW(),MATCH(BB$3,$K$2:$P$2,0))/12</f>
        <v>-16666.666666666668</v>
      </c>
      <c r="BC175" s="24" cm="1">
        <f t="array" ref="BC175">INDEX($K:$P,ROW(),MATCH(BC$3,$K$2:$P$2,0))/12</f>
        <v>-16666.666666666668</v>
      </c>
      <c r="BD175" s="24" cm="1">
        <f t="array" ref="BD175">INDEX($K:$P,ROW(),MATCH(BD$3,$K$2:$P$2,0))/12</f>
        <v>-16666.666666666668</v>
      </c>
      <c r="BE175" s="24" cm="1">
        <f t="array" ref="BE175">INDEX($K:$P,ROW(),MATCH(BE$3,$K$2:$P$2,0))/12</f>
        <v>-16666.666666666668</v>
      </c>
      <c r="BF175" s="24" cm="1">
        <f t="array" ref="BF175">INDEX($K:$P,ROW(),MATCH(BF$3,$K$2:$P$2,0))/12</f>
        <v>-16666.666666666668</v>
      </c>
      <c r="BG175" s="24" cm="1">
        <f t="array" ref="BG175">INDEX($K:$P,ROW(),MATCH(BG$3,$K$2:$P$2,0))/12</f>
        <v>-16666.666666666668</v>
      </c>
      <c r="BH175" s="24" cm="1">
        <f t="array" ref="BH175">INDEX($K:$P,ROW(),MATCH(BH$3,$K$2:$P$2,0))/12</f>
        <v>-16666.666666666668</v>
      </c>
      <c r="BI175" s="24" cm="1">
        <f t="array" ref="BI175">INDEX($K:$P,ROW(),MATCH(BI$3,$K$2:$P$2,0))/12</f>
        <v>-16666.666666666668</v>
      </c>
      <c r="BJ175" s="24" cm="1">
        <f t="array" ref="BJ175">INDEX($K:$P,ROW(),MATCH(BJ$3,$K$2:$P$2,0))/12</f>
        <v>-16666.666666666668</v>
      </c>
      <c r="BK175" s="24" cm="1">
        <f t="array" ref="BK175">INDEX($K:$P,ROW(),MATCH(BK$3,$K$2:$P$2,0))/12</f>
        <v>-16666.666666666668</v>
      </c>
      <c r="BL175" s="24" cm="1">
        <f t="array" ref="BL175">INDEX($K:$P,ROW(),MATCH(BL$3,$K$2:$P$2,0))/12</f>
        <v>-16666.666666666668</v>
      </c>
      <c r="BM175" s="24" cm="1">
        <f t="array" ref="BM175">INDEX($K:$P,ROW(),MATCH(BM$3,$K$2:$P$2,0))/12</f>
        <v>-16666.666666666668</v>
      </c>
      <c r="BN175" s="24" cm="1">
        <f t="array" ref="BN175">INDEX($K:$P,ROW(),MATCH(BN$3,$K$2:$P$2,0))/12</f>
        <v>-16666.666666666668</v>
      </c>
      <c r="BO175" s="24" cm="1">
        <f t="array" ref="BO175">INDEX($K:$P,ROW(),MATCH(BO$3,$K$2:$P$2,0))/12</f>
        <v>-16666.666666666668</v>
      </c>
      <c r="BP175" s="24" cm="1">
        <f t="array" ref="BP175">INDEX($K:$P,ROW(),MATCH(BP$3,$K$2:$P$2,0))/12</f>
        <v>-16666.666666666668</v>
      </c>
      <c r="BQ175" s="24" cm="1">
        <f t="array" ref="BQ175">INDEX($K:$P,ROW(),MATCH(BQ$3,$K$2:$P$2,0))/12</f>
        <v>-16666.666666666668</v>
      </c>
      <c r="BR175" s="24" cm="1">
        <f t="array" ref="BR175">INDEX($K:$P,ROW(),MATCH(BR$3,$K$2:$P$2,0))/12</f>
        <v>-16666.666666666668</v>
      </c>
      <c r="BS175" s="24" cm="1">
        <f t="array" ref="BS175">INDEX($K:$P,ROW(),MATCH(BS$3,$K$2:$P$2,0))/12</f>
        <v>-16666.666666666668</v>
      </c>
      <c r="BT175" s="24" cm="1">
        <f t="array" ref="BT175">INDEX($K:$P,ROW(),MATCH(BT$3,$K$2:$P$2,0))/12</f>
        <v>-16666.666666666668</v>
      </c>
      <c r="BU175" s="24" cm="1">
        <f t="array" ref="BU175">INDEX($K:$P,ROW(),MATCH(BU$3,$K$2:$P$2,0))/12</f>
        <v>-16666.666666666668</v>
      </c>
      <c r="BV175" s="24" cm="1">
        <f t="array" ref="BV175">INDEX($K:$P,ROW(),MATCH(BV$3,$K$2:$P$2,0))/12</f>
        <v>-16666.666666666668</v>
      </c>
      <c r="BW175" s="24" cm="1">
        <f t="array" ref="BW175">INDEX($K:$P,ROW(),MATCH(BW$3,$K$2:$P$2,0))/12</f>
        <v>-16666.666666666668</v>
      </c>
      <c r="BX175" s="24" cm="1">
        <f t="array" ref="BX175">INDEX($K:$P,ROW(),MATCH(BX$3,$K$2:$P$2,0))/12</f>
        <v>-16666.666666666668</v>
      </c>
      <c r="BY175" s="24" cm="1">
        <f t="array" ref="BY175">INDEX($K:$P,ROW(),MATCH(BY$3,$K$2:$P$2,0))/12</f>
        <v>-16666.666666666668</v>
      </c>
      <c r="BZ175" s="24" cm="1">
        <f t="array" ref="BZ175">INDEX($K:$P,ROW(),MATCH(BZ$3,$K$2:$P$2,0))/12</f>
        <v>-16666.666666666668</v>
      </c>
      <c r="CA175" s="24" cm="1">
        <f t="array" ref="CA175">INDEX($K:$P,ROW(),MATCH(CA$3,$K$2:$P$2,0))/12</f>
        <v>-16666.666666666668</v>
      </c>
      <c r="CB175" s="24" cm="1">
        <f t="array" ref="CB175">INDEX($K:$P,ROW(),MATCH(CB$3,$K$2:$P$2,0))/12</f>
        <v>-16666.666666666668</v>
      </c>
      <c r="CC175" s="24" cm="1">
        <f t="array" ref="CC175">INDEX($K:$P,ROW(),MATCH(CC$3,$K$2:$P$2,0))/12</f>
        <v>-16666.666666666668</v>
      </c>
      <c r="CD175" s="24" cm="1">
        <f t="array" ref="CD175">INDEX($K:$P,ROW(),MATCH(CD$3,$K$2:$P$2,0))/12</f>
        <v>-16666.666666666668</v>
      </c>
      <c r="CE175" s="24" cm="1">
        <f t="array" ref="CE175">INDEX($K:$P,ROW(),MATCH(CE$3,$K$2:$P$2,0))/12</f>
        <v>-16666.666666666668</v>
      </c>
      <c r="CF175" s="24" cm="1">
        <f t="array" ref="CF175">INDEX($K:$P,ROW(),MATCH(CF$3,$K$2:$P$2,0))/12</f>
        <v>-16666.666666666668</v>
      </c>
      <c r="CG175" s="24" cm="1">
        <f t="array" ref="CG175">INDEX($K:$P,ROW(),MATCH(CG$3,$K$2:$P$2,0))/12</f>
        <v>-16666.666666666668</v>
      </c>
      <c r="CH175" s="24" cm="1">
        <f t="array" ref="CH175">INDEX($K:$P,ROW(),MATCH(CH$3,$K$2:$P$2,0))/12</f>
        <v>-16666.666666666668</v>
      </c>
      <c r="CI175" s="24" cm="1">
        <f t="array" ref="CI175">INDEX($K:$P,ROW(),MATCH(CI$3,$K$2:$P$2,0))/12</f>
        <v>-16666.666666666668</v>
      </c>
      <c r="CJ175" s="24" cm="1">
        <f t="array" ref="CJ175">INDEX($K:$P,ROW(),MATCH(CJ$3,$K$2:$P$2,0))/12</f>
        <v>-16666.666666666668</v>
      </c>
      <c r="CK175" s="24" cm="1">
        <f t="array" ref="CK175">INDEX($K:$P,ROW(),MATCH(CK$3,$K$2:$P$2,0))/12</f>
        <v>-16666.666666666668</v>
      </c>
      <c r="CL175" s="24" cm="1">
        <f t="array" ref="CL175">INDEX($K:$P,ROW(),MATCH(CL$3,$K$2:$P$2,0))/12</f>
        <v>-16666.666666666668</v>
      </c>
      <c r="CO175" s="24" t="e" cm="1">
        <f t="array" ref="CO175">INDEX($K:$P,ROW(),MATCH(CO$3,$K$2:$P$2,0))/CO$5</f>
        <v>#N/A</v>
      </c>
      <c r="CP175" s="24" t="e" cm="1">
        <f t="array" ref="CP175">INDEX($K:$P,ROW(),MATCH(CP$3,$K$2:$P$2,0))/CP$5</f>
        <v>#N/A</v>
      </c>
      <c r="CQ175" s="24" t="e" cm="1">
        <f t="array" ref="CQ175">INDEX($K:$P,ROW(),MATCH(CQ$3,$K$2:$P$2,0))/CQ$5</f>
        <v>#N/A</v>
      </c>
      <c r="CR175" s="24" t="e" cm="1">
        <f t="array" ref="CR175">INDEX($K:$P,ROW(),MATCH(CR$3,$K$2:$P$2,0))/CR$5</f>
        <v>#N/A</v>
      </c>
      <c r="CS175" s="24" t="e" cm="1">
        <f t="array" ref="CS175">INDEX($K:$P,ROW(),MATCH(CS$3,$K$2:$P$2,0))/CS$5</f>
        <v>#N/A</v>
      </c>
      <c r="CT175" s="24" t="e" cm="1">
        <f t="array" ref="CT175">INDEX($K:$P,ROW(),MATCH(CT$3,$K$2:$P$2,0))/CT$5</f>
        <v>#N/A</v>
      </c>
      <c r="CU175" s="24" t="e" cm="1">
        <f t="array" ref="CU175">INDEX($K:$P,ROW(),MATCH(CU$3,$K$2:$P$2,0))/CU$5</f>
        <v>#N/A</v>
      </c>
      <c r="CV175" s="24" t="e" cm="1">
        <f t="array" ref="CV175">INDEX($K:$P,ROW(),MATCH(CV$3,$K$2:$P$2,0))/CV$5</f>
        <v>#N/A</v>
      </c>
      <c r="CW175" s="24" t="e" cm="1">
        <f t="array" ref="CW175">INDEX($K:$P,ROW(),MATCH(CW$3,$K$2:$P$2,0))/CW$5</f>
        <v>#N/A</v>
      </c>
      <c r="CX175" s="24" t="e" cm="1">
        <f t="array" ref="CX175">INDEX($K:$P,ROW(),MATCH(CX$3,$K$2:$P$2,0))/CX$5</f>
        <v>#N/A</v>
      </c>
      <c r="CY175" s="24" t="e" cm="1">
        <f t="array" ref="CY175">INDEX($K:$P,ROW(),MATCH(CY$3,$K$2:$P$2,0))/CL$5</f>
        <v>#N/A</v>
      </c>
      <c r="CZ175" s="24" t="e" cm="1">
        <f t="array" ref="CZ175">INDEX($K:$P,ROW(),MATCH(CZ$3,$K$2:$P$2,0))/CZ$5</f>
        <v>#N/A</v>
      </c>
      <c r="DA175" s="24" t="e" cm="1">
        <f t="array" ref="DA175">INDEX($K:$P,ROW(),MATCH(DA$3,$K$2:$P$2,0))/DA$5</f>
        <v>#N/A</v>
      </c>
      <c r="DB175" s="24" t="e" cm="1">
        <f t="array" ref="DB175">INDEX($K:$P,ROW(),MATCH(DB$3,$K$2:$P$2,0))/DB$5</f>
        <v>#N/A</v>
      </c>
      <c r="DC175" s="24" t="e" cm="1">
        <f t="array" ref="DC175">INDEX($K:$P,ROW(),MATCH(DC$3,$K$2:$P$2,0))/DC$5</f>
        <v>#N/A</v>
      </c>
      <c r="DD175" s="24" t="e" cm="1">
        <f t="array" ref="DD175">INDEX($K:$P,ROW(),MATCH(DD$3,$K$2:$P$2,0))/DD$5</f>
        <v>#N/A</v>
      </c>
      <c r="DE175" s="24" t="e" cm="1">
        <f t="array" ref="DE175">INDEX($K:$P,ROW(),MATCH(DE$3,$K$2:$P$2,0))/DE$5</f>
        <v>#N/A</v>
      </c>
      <c r="DF175" s="24" t="e" cm="1">
        <f t="array" ref="DF175">INDEX($K:$P,ROW(),MATCH(DF$3,$K$2:$P$2,0))/DF$5</f>
        <v>#N/A</v>
      </c>
      <c r="DG175" s="24" t="e" cm="1">
        <f t="array" ref="DG175">INDEX($K:$P,ROW(),MATCH(DG$3,$K$2:$P$2,0))/DG$5</f>
        <v>#N/A</v>
      </c>
      <c r="DH175" s="24" t="e" cm="1">
        <f t="array" ref="DH175">INDEX($K:$P,ROW(),MATCH(DH$3,$K$2:$P$2,0))/DH$5</f>
        <v>#N/A</v>
      </c>
      <c r="DI175" s="24" t="e" cm="1">
        <f t="array" ref="DI175">INDEX($K:$P,ROW(),MATCH(DI$3,$K$2:$P$2,0))/DI$5</f>
        <v>#N/A</v>
      </c>
      <c r="DJ175" s="24" t="e" cm="1">
        <f t="array" ref="DJ175">INDEX($K:$P,ROW(),MATCH(DJ$3,$K$2:$P$2,0))/DJ$5</f>
        <v>#N/A</v>
      </c>
      <c r="DK175" s="24" t="e" cm="1">
        <f t="array" ref="DK175">INDEX($K:$P,ROW(),MATCH(DK$3,$K$2:$P$2,0))/DK$5</f>
        <v>#N/A</v>
      </c>
      <c r="DL175" s="24" t="e" cm="1">
        <f t="array" ref="DL175">INDEX($K:$P,ROW(),MATCH(DL$3,$K$2:$P$2,0))/DL$5</f>
        <v>#N/A</v>
      </c>
    </row>
    <row r="176" spans="1:116" x14ac:dyDescent="0.4">
      <c r="B176" t="str">
        <f>E176</f>
        <v>176 AD-EV</v>
      </c>
      <c r="D176" t="s">
        <v>259</v>
      </c>
      <c r="E176" s="8" t="str">
        <f t="shared" si="126"/>
        <v>176 AD-EV</v>
      </c>
      <c r="G176" s="145" t="s">
        <v>338</v>
      </c>
      <c r="H176" s="12"/>
      <c r="I176" s="60"/>
      <c r="J176" s="60"/>
      <c r="K176" s="122">
        <v>10</v>
      </c>
      <c r="L176" s="122">
        <v>10</v>
      </c>
      <c r="M176" s="122">
        <v>10</v>
      </c>
      <c r="N176" s="122">
        <v>10</v>
      </c>
      <c r="O176" s="122">
        <v>10</v>
      </c>
      <c r="P176" s="122">
        <v>10</v>
      </c>
      <c r="R176" s="123"/>
      <c r="S176" s="123" cm="1">
        <f t="array" ref="S176">INDEX($K:$P,ROW(),MATCH(S$3,$K$2:$P$2,0))</f>
        <v>10</v>
      </c>
      <c r="T176" s="123" cm="1">
        <f t="array" ref="T176">INDEX($K:$P,ROW(),MATCH(T$3,$K$2:$P$2,0))</f>
        <v>10</v>
      </c>
      <c r="U176" s="123" cm="1">
        <f t="array" ref="U176">INDEX($K:$P,ROW(),MATCH(U$3,$K$2:$P$2,0))</f>
        <v>10</v>
      </c>
      <c r="V176" s="123" cm="1">
        <f t="array" ref="V176">INDEX($K:$P,ROW(),MATCH(V$3,$K$2:$P$2,0))</f>
        <v>10</v>
      </c>
      <c r="W176" s="161" cm="1">
        <f t="array" ref="W176">INDEX($K:$P,ROW(),MATCH(W$3,$K$2:$P$2,0))</f>
        <v>10</v>
      </c>
      <c r="X176" s="123" cm="1">
        <f t="array" ref="X176">INDEX($K:$P,ROW(),MATCH(X$3,$K$2:$P$2,0))</f>
        <v>10</v>
      </c>
      <c r="Y176" s="123" cm="1">
        <f t="array" ref="Y176">INDEX($K:$P,ROW(),MATCH(Y$3,$K$2:$P$2,0))</f>
        <v>10</v>
      </c>
      <c r="Z176" s="123" cm="1">
        <f t="array" ref="Z176">INDEX($K:$P,ROW(),MATCH(Z$3,$K$2:$P$2,0))</f>
        <v>10</v>
      </c>
      <c r="AA176" s="123" cm="1">
        <f t="array" ref="AA176">INDEX($K:$P,ROW(),MATCH(AA$3,$K$2:$P$2,0))</f>
        <v>10</v>
      </c>
      <c r="AB176" s="123" cm="1">
        <f t="array" ref="AB176">INDEX($K:$P,ROW(),MATCH(AB$3,$K$2:$P$2,0))</f>
        <v>10</v>
      </c>
      <c r="AC176" s="123" cm="1">
        <f t="array" ref="AC176">INDEX($K:$P,ROW(),MATCH(AC$3,$K$2:$P$2,0))</f>
        <v>10</v>
      </c>
      <c r="AD176" s="123" cm="1">
        <f t="array" ref="AD176">INDEX($K:$P,ROW(),MATCH(AD$3,$K$2:$P$2,0))</f>
        <v>10</v>
      </c>
      <c r="AE176" s="123" cm="1">
        <f t="array" ref="AE176">INDEX($K:$P,ROW(),MATCH(AE$3,$K$2:$P$2,0))</f>
        <v>10</v>
      </c>
      <c r="AF176" s="123" cm="1">
        <f t="array" ref="AF176">INDEX($K:$P,ROW(),MATCH(AF$3,$K$2:$P$2,0))</f>
        <v>10</v>
      </c>
      <c r="AG176" s="123" cm="1">
        <f t="array" ref="AG176">INDEX($K:$P,ROW(),MATCH(AG$3,$K$2:$P$2,0))</f>
        <v>10</v>
      </c>
      <c r="AH176" s="123" cm="1">
        <f t="array" ref="AH176">INDEX($K:$P,ROW(),MATCH(AH$3,$K$2:$P$2,0))</f>
        <v>10</v>
      </c>
      <c r="AI176" s="123" cm="1">
        <f t="array" ref="AI176">INDEX($K:$P,ROW(),MATCH(AI$3,$K$2:$P$2,0))</f>
        <v>10</v>
      </c>
      <c r="AJ176" s="123" cm="1">
        <f t="array" ref="AJ176">INDEX($K:$P,ROW(),MATCH(AJ$3,$K$2:$P$2,0))</f>
        <v>10</v>
      </c>
      <c r="AK176" s="123" cm="1">
        <f t="array" ref="AK176">INDEX($K:$P,ROW(),MATCH(AK$3,$K$2:$P$2,0))</f>
        <v>10</v>
      </c>
      <c r="AL176" s="123" cm="1">
        <f t="array" ref="AL176">INDEX($K:$P,ROW(),MATCH(AL$3,$K$2:$P$2,0))</f>
        <v>10</v>
      </c>
      <c r="AM176" s="123" cm="1">
        <f t="array" ref="AM176">INDEX($K:$P,ROW(),MATCH(AM$3,$K$2:$P$2,0))</f>
        <v>10</v>
      </c>
      <c r="AN176" s="123" cm="1">
        <f t="array" ref="AN176">INDEX($K:$P,ROW(),MATCH(AN$3,$K$2:$P$2,0))</f>
        <v>10</v>
      </c>
      <c r="AO176" s="123" cm="1">
        <f t="array" ref="AO176">INDEX($K:$P,ROW(),MATCH(AO$3,$K$2:$P$2,0))</f>
        <v>10</v>
      </c>
      <c r="AP176" s="123" cm="1">
        <f t="array" ref="AP176">INDEX($K:$P,ROW(),MATCH(AP$3,$K$2:$P$2,0))</f>
        <v>10</v>
      </c>
      <c r="AQ176" s="123" cm="1">
        <f t="array" ref="AQ176">INDEX($K:$P,ROW(),MATCH(AQ$3,$K$2:$P$2,0))</f>
        <v>10</v>
      </c>
      <c r="AR176" s="123" cm="1">
        <f t="array" ref="AR176">INDEX($K:$P,ROW(),MATCH(AR$3,$K$2:$P$2,0))</f>
        <v>10</v>
      </c>
      <c r="AS176" s="123" cm="1">
        <f t="array" ref="AS176">INDEX($K:$P,ROW(),MATCH(AS$3,$K$2:$P$2,0))</f>
        <v>10</v>
      </c>
      <c r="AT176" s="123" cm="1">
        <f t="array" ref="AT176">INDEX($K:$P,ROW(),MATCH(AT$3,$K$2:$P$2,0))</f>
        <v>10</v>
      </c>
      <c r="AU176" s="123" cm="1">
        <f t="array" ref="AU176">INDEX($K:$P,ROW(),MATCH(AU$3,$K$2:$P$2,0))</f>
        <v>10</v>
      </c>
      <c r="AV176" s="123" cm="1">
        <f t="array" ref="AV176">INDEX($K:$P,ROW(),MATCH(AV$3,$K$2:$P$2,0))</f>
        <v>10</v>
      </c>
      <c r="AW176" s="123" cm="1">
        <f t="array" ref="AW176">INDEX($K:$P,ROW(),MATCH(AW$3,$K$2:$P$2,0))</f>
        <v>10</v>
      </c>
      <c r="AX176" s="123" cm="1">
        <f t="array" ref="AX176">INDEX($K:$P,ROW(),MATCH(AX$3,$K$2:$P$2,0))</f>
        <v>10</v>
      </c>
      <c r="AY176" s="123" cm="1">
        <f t="array" ref="AY176">INDEX($K:$P,ROW(),MATCH(AY$3,$K$2:$P$2,0))</f>
        <v>10</v>
      </c>
      <c r="AZ176" s="123" cm="1">
        <f t="array" ref="AZ176">INDEX($K:$P,ROW(),MATCH(AZ$3,$K$2:$P$2,0))</f>
        <v>10</v>
      </c>
      <c r="BA176" s="123" cm="1">
        <f t="array" ref="BA176">INDEX($K:$P,ROW(),MATCH(BA$3,$K$2:$P$2,0))</f>
        <v>10</v>
      </c>
      <c r="BB176" s="123" cm="1">
        <f t="array" ref="BB176">INDEX($K:$P,ROW(),MATCH(BB$3,$K$2:$P$2,0))</f>
        <v>10</v>
      </c>
      <c r="BC176" s="123" cm="1">
        <f t="array" ref="BC176">INDEX($K:$P,ROW(),MATCH(BC$3,$K$2:$P$2,0))</f>
        <v>10</v>
      </c>
      <c r="BD176" s="123" cm="1">
        <f t="array" ref="BD176">INDEX($K:$P,ROW(),MATCH(BD$3,$K$2:$P$2,0))</f>
        <v>10</v>
      </c>
      <c r="BE176" s="123" cm="1">
        <f t="array" ref="BE176">INDEX($K:$P,ROW(),MATCH(BE$3,$K$2:$P$2,0))</f>
        <v>10</v>
      </c>
      <c r="BF176" s="123" cm="1">
        <f t="array" ref="BF176">INDEX($K:$P,ROW(),MATCH(BF$3,$K$2:$P$2,0))</f>
        <v>10</v>
      </c>
      <c r="BG176" s="123" cm="1">
        <f t="array" ref="BG176">INDEX($K:$P,ROW(),MATCH(BG$3,$K$2:$P$2,0))</f>
        <v>10</v>
      </c>
      <c r="BH176" s="123" cm="1">
        <f t="array" ref="BH176">INDEX($K:$P,ROW(),MATCH(BH$3,$K$2:$P$2,0))</f>
        <v>10</v>
      </c>
      <c r="BI176" s="123" cm="1">
        <f t="array" ref="BI176">INDEX($K:$P,ROW(),MATCH(BI$3,$K$2:$P$2,0))</f>
        <v>10</v>
      </c>
      <c r="BJ176" s="123" cm="1">
        <f t="array" ref="BJ176">INDEX($K:$P,ROW(),MATCH(BJ$3,$K$2:$P$2,0))</f>
        <v>10</v>
      </c>
      <c r="BK176" s="123" cm="1">
        <f t="array" ref="BK176">INDEX($K:$P,ROW(),MATCH(BK$3,$K$2:$P$2,0))</f>
        <v>10</v>
      </c>
      <c r="BL176" s="123" cm="1">
        <f t="array" ref="BL176">INDEX($K:$P,ROW(),MATCH(BL$3,$K$2:$P$2,0))</f>
        <v>10</v>
      </c>
      <c r="BM176" s="123" cm="1">
        <f t="array" ref="BM176">INDEX($K:$P,ROW(),MATCH(BM$3,$K$2:$P$2,0))</f>
        <v>10</v>
      </c>
      <c r="BN176" s="123" cm="1">
        <f t="array" ref="BN176">INDEX($K:$P,ROW(),MATCH(BN$3,$K$2:$P$2,0))</f>
        <v>10</v>
      </c>
      <c r="BO176" s="123" cm="1">
        <f t="array" ref="BO176">INDEX($K:$P,ROW(),MATCH(BO$3,$K$2:$P$2,0))</f>
        <v>10</v>
      </c>
      <c r="BP176" s="123" cm="1">
        <f t="array" ref="BP176">INDEX($K:$P,ROW(),MATCH(BP$3,$K$2:$P$2,0))</f>
        <v>10</v>
      </c>
      <c r="BQ176" s="123" cm="1">
        <f t="array" ref="BQ176">INDEX($K:$P,ROW(),MATCH(BQ$3,$K$2:$P$2,0))</f>
        <v>10</v>
      </c>
      <c r="BR176" s="123" cm="1">
        <f t="array" ref="BR176">INDEX($K:$P,ROW(),MATCH(BR$3,$K$2:$P$2,0))</f>
        <v>10</v>
      </c>
      <c r="BS176" s="123" cm="1">
        <f t="array" ref="BS176">INDEX($K:$P,ROW(),MATCH(BS$3,$K$2:$P$2,0))</f>
        <v>10</v>
      </c>
      <c r="BT176" s="123" cm="1">
        <f t="array" ref="BT176">INDEX($K:$P,ROW(),MATCH(BT$3,$K$2:$P$2,0))</f>
        <v>10</v>
      </c>
      <c r="BU176" s="123" cm="1">
        <f t="array" ref="BU176">INDEX($K:$P,ROW(),MATCH(BU$3,$K$2:$P$2,0))</f>
        <v>10</v>
      </c>
      <c r="BV176" s="123" cm="1">
        <f t="array" ref="BV176">INDEX($K:$P,ROW(),MATCH(BV$3,$K$2:$P$2,0))</f>
        <v>10</v>
      </c>
      <c r="BW176" s="123" cm="1">
        <f t="array" ref="BW176">INDEX($K:$P,ROW(),MATCH(BW$3,$K$2:$P$2,0))</f>
        <v>10</v>
      </c>
      <c r="BX176" s="123" cm="1">
        <f t="array" ref="BX176">INDEX($K:$P,ROW(),MATCH(BX$3,$K$2:$P$2,0))</f>
        <v>10</v>
      </c>
      <c r="BY176" s="123" cm="1">
        <f t="array" ref="BY176">INDEX($K:$P,ROW(),MATCH(BY$3,$K$2:$P$2,0))</f>
        <v>10</v>
      </c>
      <c r="BZ176" s="123" cm="1">
        <f t="array" ref="BZ176">INDEX($K:$P,ROW(),MATCH(BZ$3,$K$2:$P$2,0))</f>
        <v>10</v>
      </c>
      <c r="CA176" s="123" cm="1">
        <f t="array" ref="CA176">INDEX($K:$P,ROW(),MATCH(CA$3,$K$2:$P$2,0))</f>
        <v>10</v>
      </c>
      <c r="CB176" s="123" cm="1">
        <f t="array" ref="CB176">INDEX($K:$P,ROW(),MATCH(CB$3,$K$2:$P$2,0))</f>
        <v>10</v>
      </c>
      <c r="CC176" s="123" cm="1">
        <f t="array" ref="CC176">INDEX($K:$P,ROW(),MATCH(CC$3,$K$2:$P$2,0))</f>
        <v>10</v>
      </c>
      <c r="CD176" s="123" cm="1">
        <f t="array" ref="CD176">INDEX($K:$P,ROW(),MATCH(CD$3,$K$2:$P$2,0))</f>
        <v>10</v>
      </c>
      <c r="CE176" s="123" cm="1">
        <f t="array" ref="CE176">INDEX($K:$P,ROW(),MATCH(CE$3,$K$2:$P$2,0))</f>
        <v>10</v>
      </c>
      <c r="CF176" s="123" cm="1">
        <f t="array" ref="CF176">INDEX($K:$P,ROW(),MATCH(CF$3,$K$2:$P$2,0))</f>
        <v>10</v>
      </c>
      <c r="CG176" s="123" cm="1">
        <f t="array" ref="CG176">INDEX($K:$P,ROW(),MATCH(CG$3,$K$2:$P$2,0))</f>
        <v>10</v>
      </c>
      <c r="CH176" s="123" cm="1">
        <f t="array" ref="CH176">INDEX($K:$P,ROW(),MATCH(CH$3,$K$2:$P$2,0))</f>
        <v>10</v>
      </c>
      <c r="CI176" s="123" cm="1">
        <f t="array" ref="CI176">INDEX($K:$P,ROW(),MATCH(CI$3,$K$2:$P$2,0))</f>
        <v>10</v>
      </c>
      <c r="CJ176" s="123" cm="1">
        <f t="array" ref="CJ176">INDEX($K:$P,ROW(),MATCH(CJ$3,$K$2:$P$2,0))</f>
        <v>10</v>
      </c>
      <c r="CK176" s="123" cm="1">
        <f t="array" ref="CK176">INDEX($K:$P,ROW(),MATCH(CK$3,$K$2:$P$2,0))</f>
        <v>10</v>
      </c>
      <c r="CL176" s="123" cm="1">
        <f t="array" ref="CL176">INDEX($K:$P,ROW(),MATCH(CL$3,$K$2:$P$2,0))</f>
        <v>10</v>
      </c>
      <c r="CN176" s="60"/>
      <c r="CO176" s="123" t="e" cm="1">
        <f t="array" ref="CO176">INDEX($K:$P,ROW(),MATCH(CO$3,$K$2:$P$2,0))</f>
        <v>#N/A</v>
      </c>
      <c r="CP176" s="123" t="e" cm="1">
        <f t="array" ref="CP176">INDEX($K:$P,ROW(),MATCH(CP$3,$K$2:$P$2,0))</f>
        <v>#N/A</v>
      </c>
      <c r="CQ176" s="123" t="e" cm="1">
        <f t="array" ref="CQ176">INDEX($K:$P,ROW(),MATCH(CQ$3,$K$2:$P$2,0))</f>
        <v>#N/A</v>
      </c>
      <c r="CR176" s="123" t="e" cm="1">
        <f t="array" ref="CR176">INDEX($K:$P,ROW(),MATCH(CR$3,$K$2:$P$2,0))</f>
        <v>#N/A</v>
      </c>
      <c r="CS176" s="123" t="e" cm="1">
        <f t="array" ref="CS176">INDEX($K:$P,ROW(),MATCH(CS$3,$K$2:$P$2,0))</f>
        <v>#N/A</v>
      </c>
      <c r="CT176" s="123" t="e" cm="1">
        <f t="array" ref="CT176">INDEX($K:$P,ROW(),MATCH(CT$3,$K$2:$P$2,0))</f>
        <v>#N/A</v>
      </c>
      <c r="CU176" s="123" t="e" cm="1">
        <f t="array" ref="CU176">INDEX($K:$P,ROW(),MATCH(CU$3,$K$2:$P$2,0))</f>
        <v>#N/A</v>
      </c>
      <c r="CV176" s="123" t="e" cm="1">
        <f t="array" ref="CV176">INDEX($K:$P,ROW(),MATCH(CV$3,$K$2:$P$2,0))</f>
        <v>#N/A</v>
      </c>
      <c r="CW176" s="123" t="e" cm="1">
        <f t="array" ref="CW176">INDEX($K:$P,ROW(),MATCH(CW$3,$K$2:$P$2,0))</f>
        <v>#N/A</v>
      </c>
      <c r="CX176" s="123" t="e" cm="1">
        <f t="array" ref="CX176">INDEX($K:$P,ROW(),MATCH(CX$3,$K$2:$P$2,0))</f>
        <v>#N/A</v>
      </c>
      <c r="CY176" s="123" t="e" cm="1">
        <f t="array" ref="CY176">INDEX($K:$P,ROW(),MATCH(CY$3,$K$2:$P$2,0))</f>
        <v>#N/A</v>
      </c>
      <c r="CZ176" s="123" t="e" cm="1">
        <f t="array" ref="CZ176">INDEX($K:$P,ROW(),MATCH(CZ$3,$K$2:$P$2,0))</f>
        <v>#N/A</v>
      </c>
      <c r="DA176" s="123" t="e" cm="1">
        <f t="array" ref="DA176">INDEX($K:$P,ROW(),MATCH(DA$3,$K$2:$P$2,0))</f>
        <v>#N/A</v>
      </c>
      <c r="DB176" s="123" t="e" cm="1">
        <f t="array" ref="DB176">INDEX($K:$P,ROW(),MATCH(DB$3,$K$2:$P$2,0))</f>
        <v>#N/A</v>
      </c>
      <c r="DC176" s="123" t="e" cm="1">
        <f t="array" ref="DC176">INDEX($K:$P,ROW(),MATCH(DC$3,$K$2:$P$2,0))</f>
        <v>#N/A</v>
      </c>
      <c r="DD176" s="123" t="e" cm="1">
        <f t="array" ref="DD176">INDEX($K:$P,ROW(),MATCH(DD$3,$K$2:$P$2,0))</f>
        <v>#N/A</v>
      </c>
      <c r="DE176" s="123" t="e" cm="1">
        <f t="array" ref="DE176">INDEX($K:$P,ROW(),MATCH(DE$3,$K$2:$P$2,0))</f>
        <v>#N/A</v>
      </c>
      <c r="DF176" s="123" t="e" cm="1">
        <f t="array" ref="DF176">INDEX($K:$P,ROW(),MATCH(DF$3,$K$2:$P$2,0))</f>
        <v>#N/A</v>
      </c>
      <c r="DG176" s="123" t="e" cm="1">
        <f t="array" ref="DG176">INDEX($K:$P,ROW(),MATCH(DG$3,$K$2:$P$2,0))</f>
        <v>#N/A</v>
      </c>
      <c r="DH176" s="123" t="e" cm="1">
        <f t="array" ref="DH176">INDEX($K:$P,ROW(),MATCH(DH$3,$K$2:$P$2,0))</f>
        <v>#N/A</v>
      </c>
      <c r="DI176" s="123" t="e" cm="1">
        <f t="array" ref="DI176">INDEX($K:$P,ROW(),MATCH(DI$3,$K$2:$P$2,0))</f>
        <v>#N/A</v>
      </c>
      <c r="DJ176" s="123" t="e" cm="1">
        <f t="array" ref="DJ176">INDEX($K:$P,ROW(),MATCH(DJ$3,$K$2:$P$2,0))</f>
        <v>#N/A</v>
      </c>
      <c r="DK176" s="123" t="e" cm="1">
        <f t="array" ref="DK176">INDEX($K:$P,ROW(),MATCH(DK$3,$K$2:$P$2,0))</f>
        <v>#N/A</v>
      </c>
      <c r="DL176" s="123" t="e" cm="1">
        <f t="array" ref="DL176">INDEX($K:$P,ROW(),MATCH(DL$3,$K$2:$P$2,0))</f>
        <v>#N/A</v>
      </c>
    </row>
    <row r="177" spans="1:116" x14ac:dyDescent="0.4">
      <c r="B177" t="str">
        <f>E177</f>
        <v>177 AD-EV</v>
      </c>
      <c r="D177" t="s">
        <v>259</v>
      </c>
      <c r="E177" s="8" t="str">
        <f t="shared" ref="E177" si="127">ROW()&amp;" "&amp;D177</f>
        <v>177 AD-EV</v>
      </c>
      <c r="G177" s="129" t="str">
        <f ca="1">OFFSET(G177,ROW(G187)-ROW(G177),0)</f>
        <v># of assets</v>
      </c>
      <c r="H177" s="31"/>
      <c r="I177" s="73"/>
      <c r="J177" s="73"/>
      <c r="K177" s="38">
        <f t="shared" ref="K177:P177" si="128">SUMIF($3:$3,K$2,177:177)</f>
        <v>10000</v>
      </c>
      <c r="L177" s="32">
        <f t="shared" si="128"/>
        <v>20000</v>
      </c>
      <c r="M177" s="38">
        <f t="shared" si="128"/>
        <v>20000</v>
      </c>
      <c r="N177" s="38">
        <f t="shared" si="128"/>
        <v>20000</v>
      </c>
      <c r="O177" s="38">
        <f t="shared" si="128"/>
        <v>20000</v>
      </c>
      <c r="P177" s="38">
        <f t="shared" si="128"/>
        <v>20000</v>
      </c>
      <c r="R177" s="38"/>
      <c r="S177" s="38">
        <f>-S175/S176</f>
        <v>833.33333333333337</v>
      </c>
      <c r="T177" s="38">
        <f t="shared" ref="T177:CE177" si="129">-T175/T176</f>
        <v>833.33333333333337</v>
      </c>
      <c r="U177" s="38">
        <f t="shared" si="129"/>
        <v>833.33333333333337</v>
      </c>
      <c r="V177" s="38">
        <f t="shared" si="129"/>
        <v>833.33333333333337</v>
      </c>
      <c r="W177" s="38">
        <f t="shared" si="129"/>
        <v>833.33333333333337</v>
      </c>
      <c r="X177" s="38">
        <f t="shared" si="129"/>
        <v>833.33333333333337</v>
      </c>
      <c r="Y177" s="38">
        <f t="shared" si="129"/>
        <v>833.33333333333337</v>
      </c>
      <c r="Z177" s="38">
        <f t="shared" si="129"/>
        <v>833.33333333333337</v>
      </c>
      <c r="AA177" s="38">
        <f t="shared" si="129"/>
        <v>833.33333333333337</v>
      </c>
      <c r="AB177" s="38">
        <f t="shared" si="129"/>
        <v>833.33333333333337</v>
      </c>
      <c r="AC177" s="38">
        <f t="shared" si="129"/>
        <v>833.33333333333337</v>
      </c>
      <c r="AD177" s="38">
        <f t="shared" si="129"/>
        <v>833.33333333333337</v>
      </c>
      <c r="AE177" s="38">
        <f t="shared" si="129"/>
        <v>1666.6666666666667</v>
      </c>
      <c r="AF177" s="38">
        <f t="shared" si="129"/>
        <v>1666.6666666666667</v>
      </c>
      <c r="AG177" s="38">
        <f t="shared" si="129"/>
        <v>1666.6666666666667</v>
      </c>
      <c r="AH177" s="38">
        <f t="shared" si="129"/>
        <v>1666.6666666666667</v>
      </c>
      <c r="AI177" s="38">
        <f t="shared" si="129"/>
        <v>1666.6666666666667</v>
      </c>
      <c r="AJ177" s="38">
        <f t="shared" si="129"/>
        <v>1666.6666666666667</v>
      </c>
      <c r="AK177" s="38">
        <f t="shared" si="129"/>
        <v>1666.6666666666667</v>
      </c>
      <c r="AL177" s="38">
        <f t="shared" si="129"/>
        <v>1666.6666666666667</v>
      </c>
      <c r="AM177" s="38">
        <f t="shared" si="129"/>
        <v>1666.6666666666667</v>
      </c>
      <c r="AN177" s="38">
        <f t="shared" si="129"/>
        <v>1666.6666666666667</v>
      </c>
      <c r="AO177" s="38">
        <f t="shared" si="129"/>
        <v>1666.6666666666667</v>
      </c>
      <c r="AP177" s="38">
        <f t="shared" si="129"/>
        <v>1666.6666666666667</v>
      </c>
      <c r="AQ177" s="38">
        <f t="shared" si="129"/>
        <v>1666.6666666666667</v>
      </c>
      <c r="AR177" s="38">
        <f t="shared" si="129"/>
        <v>1666.6666666666667</v>
      </c>
      <c r="AS177" s="38">
        <f t="shared" si="129"/>
        <v>1666.6666666666667</v>
      </c>
      <c r="AT177" s="38">
        <f t="shared" si="129"/>
        <v>1666.6666666666667</v>
      </c>
      <c r="AU177" s="38">
        <f t="shared" si="129"/>
        <v>1666.6666666666667</v>
      </c>
      <c r="AV177" s="38">
        <f t="shared" si="129"/>
        <v>1666.6666666666667</v>
      </c>
      <c r="AW177" s="38">
        <f t="shared" si="129"/>
        <v>1666.6666666666667</v>
      </c>
      <c r="AX177" s="38">
        <f t="shared" si="129"/>
        <v>1666.6666666666667</v>
      </c>
      <c r="AY177" s="38">
        <f t="shared" si="129"/>
        <v>1666.6666666666667</v>
      </c>
      <c r="AZ177" s="38">
        <f t="shared" si="129"/>
        <v>1666.6666666666667</v>
      </c>
      <c r="BA177" s="38">
        <f t="shared" si="129"/>
        <v>1666.6666666666667</v>
      </c>
      <c r="BB177" s="38">
        <f t="shared" si="129"/>
        <v>1666.6666666666667</v>
      </c>
      <c r="BC177" s="38">
        <f t="shared" si="129"/>
        <v>1666.6666666666667</v>
      </c>
      <c r="BD177" s="38">
        <f t="shared" si="129"/>
        <v>1666.6666666666667</v>
      </c>
      <c r="BE177" s="38">
        <f t="shared" si="129"/>
        <v>1666.6666666666667</v>
      </c>
      <c r="BF177" s="38">
        <f t="shared" si="129"/>
        <v>1666.6666666666667</v>
      </c>
      <c r="BG177" s="38">
        <f t="shared" si="129"/>
        <v>1666.6666666666667</v>
      </c>
      <c r="BH177" s="38">
        <f t="shared" si="129"/>
        <v>1666.6666666666667</v>
      </c>
      <c r="BI177" s="38">
        <f t="shared" si="129"/>
        <v>1666.6666666666667</v>
      </c>
      <c r="BJ177" s="38">
        <f t="shared" si="129"/>
        <v>1666.6666666666667</v>
      </c>
      <c r="BK177" s="38">
        <f t="shared" si="129"/>
        <v>1666.6666666666667</v>
      </c>
      <c r="BL177" s="38">
        <f t="shared" si="129"/>
        <v>1666.6666666666667</v>
      </c>
      <c r="BM177" s="38">
        <f t="shared" si="129"/>
        <v>1666.6666666666667</v>
      </c>
      <c r="BN177" s="38">
        <f t="shared" si="129"/>
        <v>1666.6666666666667</v>
      </c>
      <c r="BO177" s="38">
        <f t="shared" si="129"/>
        <v>1666.6666666666667</v>
      </c>
      <c r="BP177" s="38">
        <f t="shared" si="129"/>
        <v>1666.6666666666667</v>
      </c>
      <c r="BQ177" s="38">
        <f t="shared" si="129"/>
        <v>1666.6666666666667</v>
      </c>
      <c r="BR177" s="38">
        <f t="shared" si="129"/>
        <v>1666.6666666666667</v>
      </c>
      <c r="BS177" s="38">
        <f t="shared" si="129"/>
        <v>1666.6666666666667</v>
      </c>
      <c r="BT177" s="38">
        <f t="shared" si="129"/>
        <v>1666.6666666666667</v>
      </c>
      <c r="BU177" s="38">
        <f t="shared" si="129"/>
        <v>1666.6666666666667</v>
      </c>
      <c r="BV177" s="38">
        <f t="shared" si="129"/>
        <v>1666.6666666666667</v>
      </c>
      <c r="BW177" s="38">
        <f t="shared" si="129"/>
        <v>1666.6666666666667</v>
      </c>
      <c r="BX177" s="38">
        <f t="shared" si="129"/>
        <v>1666.6666666666667</v>
      </c>
      <c r="BY177" s="38">
        <f t="shared" si="129"/>
        <v>1666.6666666666667</v>
      </c>
      <c r="BZ177" s="38">
        <f t="shared" si="129"/>
        <v>1666.6666666666667</v>
      </c>
      <c r="CA177" s="38">
        <f t="shared" si="129"/>
        <v>1666.6666666666667</v>
      </c>
      <c r="CB177" s="38">
        <f t="shared" si="129"/>
        <v>1666.6666666666667</v>
      </c>
      <c r="CC177" s="38">
        <f t="shared" si="129"/>
        <v>1666.6666666666667</v>
      </c>
      <c r="CD177" s="38">
        <f t="shared" si="129"/>
        <v>1666.6666666666667</v>
      </c>
      <c r="CE177" s="38">
        <f t="shared" si="129"/>
        <v>1666.6666666666667</v>
      </c>
      <c r="CF177" s="38">
        <f t="shared" ref="CF177:DL177" si="130">-CF175/CF176</f>
        <v>1666.6666666666667</v>
      </c>
      <c r="CG177" s="38">
        <f t="shared" si="130"/>
        <v>1666.6666666666667</v>
      </c>
      <c r="CH177" s="38">
        <f t="shared" si="130"/>
        <v>1666.6666666666667</v>
      </c>
      <c r="CI177" s="38">
        <f t="shared" si="130"/>
        <v>1666.6666666666667</v>
      </c>
      <c r="CJ177" s="38">
        <f t="shared" si="130"/>
        <v>1666.6666666666667</v>
      </c>
      <c r="CK177" s="38">
        <f t="shared" si="130"/>
        <v>1666.6666666666667</v>
      </c>
      <c r="CL177" s="38">
        <f t="shared" si="130"/>
        <v>1666.6666666666667</v>
      </c>
      <c r="CM177" s="38" t="e">
        <f t="shared" si="130"/>
        <v>#DIV/0!</v>
      </c>
      <c r="CN177" s="38" t="e">
        <f t="shared" si="130"/>
        <v>#DIV/0!</v>
      </c>
      <c r="CO177" s="38" t="e">
        <f t="shared" si="130"/>
        <v>#N/A</v>
      </c>
      <c r="CP177" s="38" t="e">
        <f t="shared" si="130"/>
        <v>#N/A</v>
      </c>
      <c r="CQ177" s="38" t="e">
        <f t="shared" si="130"/>
        <v>#N/A</v>
      </c>
      <c r="CR177" s="38" t="e">
        <f t="shared" si="130"/>
        <v>#N/A</v>
      </c>
      <c r="CS177" s="38" t="e">
        <f t="shared" si="130"/>
        <v>#N/A</v>
      </c>
      <c r="CT177" s="38" t="e">
        <f t="shared" si="130"/>
        <v>#N/A</v>
      </c>
      <c r="CU177" s="38" t="e">
        <f t="shared" si="130"/>
        <v>#N/A</v>
      </c>
      <c r="CV177" s="38" t="e">
        <f t="shared" si="130"/>
        <v>#N/A</v>
      </c>
      <c r="CW177" s="38" t="e">
        <f t="shared" si="130"/>
        <v>#N/A</v>
      </c>
      <c r="CX177" s="38" t="e">
        <f t="shared" si="130"/>
        <v>#N/A</v>
      </c>
      <c r="CY177" s="38" t="e">
        <f t="shared" si="130"/>
        <v>#N/A</v>
      </c>
      <c r="CZ177" s="38" t="e">
        <f t="shared" si="130"/>
        <v>#N/A</v>
      </c>
      <c r="DA177" s="38" t="e">
        <f t="shared" si="130"/>
        <v>#N/A</v>
      </c>
      <c r="DB177" s="38" t="e">
        <f t="shared" si="130"/>
        <v>#N/A</v>
      </c>
      <c r="DC177" s="38" t="e">
        <f t="shared" si="130"/>
        <v>#N/A</v>
      </c>
      <c r="DD177" s="38" t="e">
        <f t="shared" si="130"/>
        <v>#N/A</v>
      </c>
      <c r="DE177" s="38" t="e">
        <f t="shared" si="130"/>
        <v>#N/A</v>
      </c>
      <c r="DF177" s="38" t="e">
        <f t="shared" si="130"/>
        <v>#N/A</v>
      </c>
      <c r="DG177" s="38" t="e">
        <f t="shared" si="130"/>
        <v>#N/A</v>
      </c>
      <c r="DH177" s="38" t="e">
        <f t="shared" si="130"/>
        <v>#N/A</v>
      </c>
      <c r="DI177" s="38" t="e">
        <f t="shared" si="130"/>
        <v>#N/A</v>
      </c>
      <c r="DJ177" s="38" t="e">
        <f t="shared" si="130"/>
        <v>#N/A</v>
      </c>
      <c r="DK177" s="38" t="e">
        <f t="shared" si="130"/>
        <v>#N/A</v>
      </c>
      <c r="DL177" s="38" t="e">
        <f t="shared" si="130"/>
        <v>#N/A</v>
      </c>
    </row>
    <row r="178" spans="1:116" x14ac:dyDescent="0.4">
      <c r="B178" t="s">
        <v>332</v>
      </c>
      <c r="D178" t="s">
        <v>259</v>
      </c>
      <c r="E178" s="8" t="str">
        <f t="shared" si="126"/>
        <v>178 AD-EV</v>
      </c>
      <c r="G178" s="191" t="str">
        <f>IFERROR(SUBSTITUTE(TRIM(LEFT(G174,SEARCH("-",G174)-1)),":",""),SUBSTITUTE(G174,":",""))</f>
        <v xml:space="preserve">Ad driven revenue </v>
      </c>
      <c r="H178" s="31"/>
      <c r="I178" s="73"/>
      <c r="J178" s="73"/>
      <c r="K178" s="58"/>
      <c r="L178" s="58"/>
      <c r="M178" s="58"/>
      <c r="N178" s="58"/>
      <c r="O178" s="58"/>
      <c r="P178" s="58"/>
      <c r="R178" s="33"/>
      <c r="S178" s="33"/>
      <c r="T178" s="33"/>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c r="BV178" s="33"/>
      <c r="BW178" s="33"/>
      <c r="BX178" s="33"/>
      <c r="BY178" s="33"/>
      <c r="BZ178" s="33"/>
      <c r="CA178" s="33"/>
      <c r="CB178" s="33"/>
      <c r="CC178" s="33"/>
      <c r="CD178" s="33"/>
      <c r="CE178" s="33"/>
      <c r="CF178" s="33"/>
      <c r="CG178" s="33"/>
      <c r="CH178" s="33"/>
      <c r="CI178" s="33"/>
      <c r="CJ178" s="33"/>
      <c r="CK178" s="33"/>
      <c r="CL178" s="33"/>
      <c r="CN178" s="73"/>
      <c r="CO178" s="33"/>
      <c r="CP178" s="33"/>
      <c r="CQ178" s="33"/>
      <c r="CR178" s="33"/>
      <c r="CS178" s="33"/>
      <c r="CT178" s="33"/>
      <c r="CU178" s="33"/>
      <c r="CV178" s="33"/>
      <c r="CW178" s="33"/>
      <c r="CX178" s="33"/>
      <c r="CY178" s="33"/>
      <c r="CZ178" s="33"/>
      <c r="DA178" s="33"/>
      <c r="DB178" s="33"/>
      <c r="DC178" s="33"/>
      <c r="DD178" s="33"/>
      <c r="DE178" s="33"/>
      <c r="DF178" s="33"/>
      <c r="DG178" s="33"/>
      <c r="DH178" s="33"/>
      <c r="DI178" s="33"/>
      <c r="DJ178" s="33"/>
      <c r="DK178" s="33"/>
      <c r="DL178" s="33"/>
    </row>
    <row r="179" spans="1:116" x14ac:dyDescent="0.4">
      <c r="B179" t="s">
        <v>332</v>
      </c>
      <c r="D179" t="s">
        <v>259</v>
      </c>
      <c r="E179" s="8" t="str">
        <f t="shared" ref="E179" si="131">ROW()&amp;" "&amp;D179</f>
        <v>179 AD-EV</v>
      </c>
      <c r="G179" s="241" t="str">
        <f>IFERROR(SUBSTITUTE(TRIM(MID(G174, SEARCH("-", G174) + 1, LEN(G174))),":",""),"no unit")</f>
        <v>no unit</v>
      </c>
      <c r="H179" s="31"/>
      <c r="I179" s="73"/>
      <c r="J179" s="73"/>
      <c r="K179" s="58"/>
      <c r="L179" s="58"/>
      <c r="M179" s="58"/>
      <c r="N179" s="58"/>
      <c r="O179" s="58"/>
      <c r="P179" s="58"/>
      <c r="R179" s="33"/>
      <c r="S179" s="33"/>
      <c r="T179" s="33"/>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c r="BV179" s="33"/>
      <c r="BW179" s="33"/>
      <c r="BX179" s="33"/>
      <c r="BY179" s="33"/>
      <c r="BZ179" s="33"/>
      <c r="CA179" s="33"/>
      <c r="CB179" s="33"/>
      <c r="CC179" s="33"/>
      <c r="CD179" s="33"/>
      <c r="CE179" s="33"/>
      <c r="CF179" s="33"/>
      <c r="CG179" s="33"/>
      <c r="CH179" s="33"/>
      <c r="CI179" s="33"/>
      <c r="CJ179" s="33"/>
      <c r="CK179" s="33"/>
      <c r="CL179" s="33"/>
      <c r="CN179" s="73"/>
      <c r="CO179" s="33"/>
      <c r="CP179" s="33"/>
      <c r="CQ179" s="33"/>
      <c r="CR179" s="33"/>
      <c r="CS179" s="33"/>
      <c r="CT179" s="33"/>
      <c r="CU179" s="33"/>
      <c r="CV179" s="33"/>
      <c r="CW179" s="33"/>
      <c r="CX179" s="33"/>
      <c r="CY179" s="33"/>
      <c r="CZ179" s="33"/>
      <c r="DA179" s="33"/>
      <c r="DB179" s="33"/>
      <c r="DC179" s="33"/>
      <c r="DD179" s="33"/>
      <c r="DE179" s="33"/>
      <c r="DF179" s="33"/>
      <c r="DG179" s="33"/>
      <c r="DH179" s="33"/>
      <c r="DI179" s="33"/>
      <c r="DJ179" s="33"/>
      <c r="DK179" s="33"/>
      <c r="DL179" s="33"/>
    </row>
    <row r="180" spans="1:116" x14ac:dyDescent="0.4">
      <c r="B180" t="s">
        <v>332</v>
      </c>
      <c r="D180" t="s">
        <v>259</v>
      </c>
      <c r="E180" s="8" t="str">
        <f t="shared" si="126"/>
        <v>180 AD-EV</v>
      </c>
      <c r="G180" s="191" t="s">
        <v>334</v>
      </c>
      <c r="H180" s="31"/>
      <c r="I180" s="73"/>
      <c r="J180" s="73"/>
      <c r="K180" s="58"/>
      <c r="L180" s="58"/>
      <c r="M180" s="58"/>
      <c r="N180" s="58"/>
      <c r="O180" s="58"/>
      <c r="P180" s="58"/>
      <c r="R180" s="33"/>
      <c r="S180" s="33"/>
      <c r="T180" s="33"/>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c r="BV180" s="33"/>
      <c r="BW180" s="33"/>
      <c r="BX180" s="33"/>
      <c r="BY180" s="33"/>
      <c r="BZ180" s="33"/>
      <c r="CA180" s="33"/>
      <c r="CB180" s="33"/>
      <c r="CC180" s="33"/>
      <c r="CD180" s="33"/>
      <c r="CE180" s="33"/>
      <c r="CF180" s="33"/>
      <c r="CG180" s="33"/>
      <c r="CH180" s="33"/>
      <c r="CI180" s="33"/>
      <c r="CJ180" s="33"/>
      <c r="CK180" s="33"/>
      <c r="CL180" s="33"/>
      <c r="CN180" s="73"/>
      <c r="CO180" s="33"/>
      <c r="CP180" s="33"/>
      <c r="CQ180" s="33"/>
      <c r="CR180" s="33"/>
      <c r="CS180" s="33"/>
      <c r="CT180" s="33"/>
      <c r="CU180" s="33"/>
      <c r="CV180" s="33"/>
      <c r="CW180" s="33"/>
      <c r="CX180" s="33"/>
      <c r="CY180" s="33"/>
      <c r="CZ180" s="33"/>
      <c r="DA180" s="33"/>
      <c r="DB180" s="33"/>
      <c r="DC180" s="33"/>
      <c r="DD180" s="33"/>
      <c r="DE180" s="33"/>
      <c r="DF180" s="33"/>
      <c r="DG180" s="33"/>
      <c r="DH180" s="33"/>
      <c r="DI180" s="33"/>
      <c r="DJ180" s="33"/>
      <c r="DK180" s="33"/>
      <c r="DL180" s="33"/>
    </row>
    <row r="181" spans="1:116" x14ac:dyDescent="0.4">
      <c r="B181" t="s">
        <v>332</v>
      </c>
      <c r="D181" t="s">
        <v>259</v>
      </c>
      <c r="E181" s="8" t="str">
        <f t="shared" si="126"/>
        <v>181 AD-EV</v>
      </c>
      <c r="G181" s="136" t="s">
        <v>333</v>
      </c>
      <c r="H181" s="31"/>
      <c r="I181" s="73"/>
      <c r="J181" s="73"/>
      <c r="K181" s="58"/>
      <c r="L181" s="58"/>
      <c r="M181" s="58"/>
      <c r="N181" s="58"/>
      <c r="O181" s="58"/>
      <c r="P181" s="58"/>
      <c r="R181" s="33"/>
      <c r="S181" s="203" t="str">
        <f>ADDRESS(ROW(S177),COLUMN(S177),2)</f>
        <v>S$177</v>
      </c>
      <c r="T181" s="203" t="str">
        <f t="shared" ref="T181:CE181" si="132">ADDRESS(ROW(T177),COLUMN(T177),2)</f>
        <v>T$177</v>
      </c>
      <c r="U181" s="203" t="str">
        <f t="shared" si="132"/>
        <v>U$177</v>
      </c>
      <c r="V181" s="203" t="str">
        <f t="shared" si="132"/>
        <v>V$177</v>
      </c>
      <c r="W181" s="203" t="str">
        <f t="shared" si="132"/>
        <v>W$177</v>
      </c>
      <c r="X181" s="203" t="str">
        <f t="shared" si="132"/>
        <v>X$177</v>
      </c>
      <c r="Y181" s="203" t="str">
        <f t="shared" si="132"/>
        <v>Y$177</v>
      </c>
      <c r="Z181" s="203" t="str">
        <f t="shared" si="132"/>
        <v>Z$177</v>
      </c>
      <c r="AA181" s="203" t="str">
        <f t="shared" si="132"/>
        <v>AA$177</v>
      </c>
      <c r="AB181" s="203" t="str">
        <f t="shared" si="132"/>
        <v>AB$177</v>
      </c>
      <c r="AC181" s="203" t="str">
        <f t="shared" si="132"/>
        <v>AC$177</v>
      </c>
      <c r="AD181" s="203" t="str">
        <f t="shared" si="132"/>
        <v>AD$177</v>
      </c>
      <c r="AE181" s="203" t="str">
        <f t="shared" si="132"/>
        <v>AE$177</v>
      </c>
      <c r="AF181" s="203" t="str">
        <f t="shared" si="132"/>
        <v>AF$177</v>
      </c>
      <c r="AG181" s="203" t="str">
        <f t="shared" si="132"/>
        <v>AG$177</v>
      </c>
      <c r="AH181" s="203" t="str">
        <f t="shared" si="132"/>
        <v>AH$177</v>
      </c>
      <c r="AI181" s="203" t="str">
        <f t="shared" si="132"/>
        <v>AI$177</v>
      </c>
      <c r="AJ181" s="203" t="str">
        <f t="shared" si="132"/>
        <v>AJ$177</v>
      </c>
      <c r="AK181" s="203" t="str">
        <f t="shared" si="132"/>
        <v>AK$177</v>
      </c>
      <c r="AL181" s="203" t="str">
        <f t="shared" si="132"/>
        <v>AL$177</v>
      </c>
      <c r="AM181" s="203" t="str">
        <f t="shared" si="132"/>
        <v>AM$177</v>
      </c>
      <c r="AN181" s="203" t="str">
        <f t="shared" si="132"/>
        <v>AN$177</v>
      </c>
      <c r="AO181" s="203" t="str">
        <f t="shared" si="132"/>
        <v>AO$177</v>
      </c>
      <c r="AP181" s="203" t="str">
        <f t="shared" si="132"/>
        <v>AP$177</v>
      </c>
      <c r="AQ181" s="203" t="str">
        <f t="shared" si="132"/>
        <v>AQ$177</v>
      </c>
      <c r="AR181" s="203" t="str">
        <f t="shared" si="132"/>
        <v>AR$177</v>
      </c>
      <c r="AS181" s="203" t="str">
        <f t="shared" si="132"/>
        <v>AS$177</v>
      </c>
      <c r="AT181" s="203" t="str">
        <f t="shared" si="132"/>
        <v>AT$177</v>
      </c>
      <c r="AU181" s="203" t="str">
        <f t="shared" si="132"/>
        <v>AU$177</v>
      </c>
      <c r="AV181" s="203" t="str">
        <f t="shared" si="132"/>
        <v>AV$177</v>
      </c>
      <c r="AW181" s="203" t="str">
        <f t="shared" si="132"/>
        <v>AW$177</v>
      </c>
      <c r="AX181" s="203" t="str">
        <f t="shared" si="132"/>
        <v>AX$177</v>
      </c>
      <c r="AY181" s="203" t="str">
        <f t="shared" si="132"/>
        <v>AY$177</v>
      </c>
      <c r="AZ181" s="203" t="str">
        <f t="shared" si="132"/>
        <v>AZ$177</v>
      </c>
      <c r="BA181" s="203" t="str">
        <f t="shared" si="132"/>
        <v>BA$177</v>
      </c>
      <c r="BB181" s="203" t="str">
        <f t="shared" si="132"/>
        <v>BB$177</v>
      </c>
      <c r="BC181" s="203" t="str">
        <f t="shared" si="132"/>
        <v>BC$177</v>
      </c>
      <c r="BD181" s="203" t="str">
        <f t="shared" si="132"/>
        <v>BD$177</v>
      </c>
      <c r="BE181" s="203" t="str">
        <f t="shared" si="132"/>
        <v>BE$177</v>
      </c>
      <c r="BF181" s="203" t="str">
        <f t="shared" si="132"/>
        <v>BF$177</v>
      </c>
      <c r="BG181" s="203" t="str">
        <f t="shared" si="132"/>
        <v>BG$177</v>
      </c>
      <c r="BH181" s="203" t="str">
        <f t="shared" si="132"/>
        <v>BH$177</v>
      </c>
      <c r="BI181" s="203" t="str">
        <f t="shared" si="132"/>
        <v>BI$177</v>
      </c>
      <c r="BJ181" s="203" t="str">
        <f t="shared" si="132"/>
        <v>BJ$177</v>
      </c>
      <c r="BK181" s="203" t="str">
        <f t="shared" si="132"/>
        <v>BK$177</v>
      </c>
      <c r="BL181" s="203" t="str">
        <f t="shared" si="132"/>
        <v>BL$177</v>
      </c>
      <c r="BM181" s="203" t="str">
        <f t="shared" si="132"/>
        <v>BM$177</v>
      </c>
      <c r="BN181" s="203" t="str">
        <f t="shared" si="132"/>
        <v>BN$177</v>
      </c>
      <c r="BO181" s="203" t="str">
        <f t="shared" si="132"/>
        <v>BO$177</v>
      </c>
      <c r="BP181" s="203" t="str">
        <f t="shared" si="132"/>
        <v>BP$177</v>
      </c>
      <c r="BQ181" s="203" t="str">
        <f t="shared" si="132"/>
        <v>BQ$177</v>
      </c>
      <c r="BR181" s="203" t="str">
        <f t="shared" si="132"/>
        <v>BR$177</v>
      </c>
      <c r="BS181" s="203" t="str">
        <f t="shared" si="132"/>
        <v>BS$177</v>
      </c>
      <c r="BT181" s="203" t="str">
        <f t="shared" si="132"/>
        <v>BT$177</v>
      </c>
      <c r="BU181" s="203" t="str">
        <f t="shared" si="132"/>
        <v>BU$177</v>
      </c>
      <c r="BV181" s="203" t="str">
        <f t="shared" si="132"/>
        <v>BV$177</v>
      </c>
      <c r="BW181" s="203" t="str">
        <f t="shared" si="132"/>
        <v>BW$177</v>
      </c>
      <c r="BX181" s="203" t="str">
        <f t="shared" si="132"/>
        <v>BX$177</v>
      </c>
      <c r="BY181" s="203" t="str">
        <f t="shared" si="132"/>
        <v>BY$177</v>
      </c>
      <c r="BZ181" s="203" t="str">
        <f t="shared" si="132"/>
        <v>BZ$177</v>
      </c>
      <c r="CA181" s="203" t="str">
        <f t="shared" si="132"/>
        <v>CA$177</v>
      </c>
      <c r="CB181" s="203" t="str">
        <f t="shared" si="132"/>
        <v>CB$177</v>
      </c>
      <c r="CC181" s="203" t="str">
        <f t="shared" si="132"/>
        <v>CC$177</v>
      </c>
      <c r="CD181" s="203" t="str">
        <f t="shared" si="132"/>
        <v>CD$177</v>
      </c>
      <c r="CE181" s="203" t="str">
        <f t="shared" si="132"/>
        <v>CE$177</v>
      </c>
      <c r="CF181" s="203" t="str">
        <f t="shared" ref="CF181:CL181" si="133">ADDRESS(ROW(CF177),COLUMN(CF177),2)</f>
        <v>CF$177</v>
      </c>
      <c r="CG181" s="203" t="str">
        <f t="shared" si="133"/>
        <v>CG$177</v>
      </c>
      <c r="CH181" s="203" t="str">
        <f t="shared" si="133"/>
        <v>CH$177</v>
      </c>
      <c r="CI181" s="203" t="str">
        <f t="shared" si="133"/>
        <v>CI$177</v>
      </c>
      <c r="CJ181" s="203" t="str">
        <f t="shared" si="133"/>
        <v>CJ$177</v>
      </c>
      <c r="CK181" s="203" t="str">
        <f t="shared" si="133"/>
        <v>CK$177</v>
      </c>
      <c r="CL181" s="203" t="str">
        <f t="shared" si="133"/>
        <v>CL$177</v>
      </c>
      <c r="CN181" s="73"/>
      <c r="CO181" s="203" t="str">
        <f t="shared" ref="CO181:DK181" si="134">ADDRESS(ROW(CO177),COLUMN(CO177),2)</f>
        <v>CO$177</v>
      </c>
      <c r="CP181" s="203" t="str">
        <f t="shared" si="134"/>
        <v>CP$177</v>
      </c>
      <c r="CQ181" s="203" t="str">
        <f t="shared" si="134"/>
        <v>CQ$177</v>
      </c>
      <c r="CR181" s="203" t="str">
        <f t="shared" si="134"/>
        <v>CR$177</v>
      </c>
      <c r="CS181" s="203" t="str">
        <f t="shared" si="134"/>
        <v>CS$177</v>
      </c>
      <c r="CT181" s="203" t="str">
        <f t="shared" si="134"/>
        <v>CT$177</v>
      </c>
      <c r="CU181" s="203" t="str">
        <f t="shared" si="134"/>
        <v>CU$177</v>
      </c>
      <c r="CV181" s="203" t="str">
        <f t="shared" si="134"/>
        <v>CV$177</v>
      </c>
      <c r="CW181" s="203" t="str">
        <f t="shared" si="134"/>
        <v>CW$177</v>
      </c>
      <c r="CX181" s="203" t="str">
        <f t="shared" si="134"/>
        <v>CX$177</v>
      </c>
      <c r="CY181" s="203" t="str">
        <f t="shared" si="134"/>
        <v>CY$177</v>
      </c>
      <c r="CZ181" s="203" t="str">
        <f t="shared" si="134"/>
        <v>CZ$177</v>
      </c>
      <c r="DA181" s="203" t="str">
        <f t="shared" si="134"/>
        <v>DA$177</v>
      </c>
      <c r="DB181" s="203" t="str">
        <f t="shared" si="134"/>
        <v>DB$177</v>
      </c>
      <c r="DC181" s="203" t="str">
        <f t="shared" si="134"/>
        <v>DC$177</v>
      </c>
      <c r="DD181" s="203" t="str">
        <f t="shared" si="134"/>
        <v>DD$177</v>
      </c>
      <c r="DE181" s="203" t="str">
        <f t="shared" si="134"/>
        <v>DE$177</v>
      </c>
      <c r="DF181" s="203" t="str">
        <f t="shared" si="134"/>
        <v>DF$177</v>
      </c>
      <c r="DG181" s="203" t="str">
        <f t="shared" si="134"/>
        <v>DG$177</v>
      </c>
      <c r="DH181" s="203" t="str">
        <f t="shared" si="134"/>
        <v>DH$177</v>
      </c>
      <c r="DI181" s="203" t="str">
        <f t="shared" si="134"/>
        <v>DI$177</v>
      </c>
      <c r="DJ181" s="203" t="str">
        <f t="shared" si="134"/>
        <v>DJ$177</v>
      </c>
      <c r="DK181" s="203" t="str">
        <f t="shared" si="134"/>
        <v>DK$177</v>
      </c>
      <c r="DL181" s="203" t="str">
        <f t="shared" ref="DL181" si="135">ADDRESS(ROW(DL177),COLUMN(DL177),2)</f>
        <v>DL$177</v>
      </c>
    </row>
    <row r="182" spans="1:116" x14ac:dyDescent="0.4">
      <c r="B182" t="s">
        <v>332</v>
      </c>
      <c r="D182" t="s">
        <v>259</v>
      </c>
      <c r="E182" s="8" t="str">
        <f t="shared" si="126"/>
        <v>182 AD-EV</v>
      </c>
      <c r="G182" s="8" t="s">
        <v>488</v>
      </c>
      <c r="H182" s="12"/>
      <c r="I182" s="60"/>
      <c r="J182" s="60"/>
      <c r="K182" s="15"/>
      <c r="L182" s="15"/>
      <c r="M182" s="15"/>
      <c r="N182" s="15"/>
      <c r="O182" s="15"/>
      <c r="P182" s="15"/>
      <c r="R182" s="15"/>
      <c r="S182" s="76"/>
      <c r="T182" s="76"/>
      <c r="U182" s="76"/>
      <c r="V182" s="76"/>
      <c r="W182" s="76"/>
      <c r="X182" s="76"/>
      <c r="Y182" s="76"/>
      <c r="Z182" s="76"/>
      <c r="AA182" s="76"/>
      <c r="AB182" s="76"/>
      <c r="AC182" s="76"/>
      <c r="AD182" s="76"/>
      <c r="AE182" s="76"/>
      <c r="AF182" s="76"/>
      <c r="AG182" s="76"/>
      <c r="AH182" s="76"/>
      <c r="AI182" s="76"/>
      <c r="AJ182" s="76"/>
      <c r="AK182" s="76"/>
      <c r="AL182" s="76"/>
      <c r="AM182" s="76"/>
      <c r="AN182" s="76"/>
      <c r="AO182" s="76"/>
      <c r="AP182" s="76"/>
      <c r="AQ182" s="76"/>
      <c r="AR182" s="76"/>
      <c r="AS182" s="76"/>
      <c r="AT182" s="76"/>
      <c r="AU182" s="76"/>
      <c r="AV182" s="76"/>
      <c r="AW182" s="76"/>
      <c r="AX182" s="76"/>
      <c r="AY182" s="76"/>
      <c r="AZ182" s="76"/>
      <c r="BA182" s="76"/>
      <c r="BB182" s="76"/>
      <c r="BC182" s="76"/>
      <c r="BD182" s="76"/>
      <c r="BE182" s="76"/>
      <c r="BF182" s="76"/>
      <c r="BG182" s="76"/>
      <c r="BH182" s="76"/>
      <c r="BI182" s="76"/>
      <c r="BJ182" s="76"/>
      <c r="BK182" s="76"/>
      <c r="BL182" s="76"/>
      <c r="BM182" s="76"/>
      <c r="BN182" s="76"/>
      <c r="BO182" s="76"/>
      <c r="BP182" s="76"/>
      <c r="BQ182" s="76"/>
      <c r="BR182" s="76"/>
      <c r="BS182" s="76"/>
      <c r="BT182" s="76"/>
      <c r="BU182" s="76"/>
      <c r="BV182" s="76"/>
      <c r="BW182" s="76"/>
      <c r="BX182" s="76"/>
      <c r="BY182" s="76"/>
      <c r="BZ182" s="76"/>
      <c r="CA182" s="76"/>
      <c r="CB182" s="76"/>
      <c r="CC182" s="76"/>
      <c r="CD182" s="76"/>
      <c r="CE182" s="76"/>
      <c r="CF182" s="76"/>
      <c r="CG182" s="76"/>
      <c r="CH182" s="76"/>
      <c r="CI182" s="76"/>
      <c r="CJ182" s="76"/>
      <c r="CK182" s="76"/>
      <c r="CL182" s="76"/>
      <c r="CN182" s="60"/>
      <c r="CO182" s="76"/>
      <c r="CP182" s="76"/>
      <c r="CQ182" s="76"/>
      <c r="CR182" s="76"/>
      <c r="CS182" s="76"/>
      <c r="CT182" s="76"/>
      <c r="CU182" s="76"/>
      <c r="CV182" s="76"/>
      <c r="CW182" s="76"/>
      <c r="CX182" s="76"/>
      <c r="CY182" s="76"/>
      <c r="CZ182" s="76"/>
      <c r="DA182" s="76"/>
      <c r="DB182" s="76"/>
      <c r="DC182" s="76"/>
      <c r="DD182" s="76"/>
      <c r="DE182" s="76"/>
      <c r="DF182" s="76"/>
      <c r="DG182" s="76"/>
      <c r="DH182" s="76"/>
      <c r="DI182" s="76"/>
      <c r="DJ182" s="76"/>
      <c r="DK182" s="76"/>
      <c r="DL182" s="76"/>
    </row>
    <row r="183" spans="1:116" x14ac:dyDescent="0.4">
      <c r="B183" t="s">
        <v>332</v>
      </c>
      <c r="D183" t="s">
        <v>259</v>
      </c>
      <c r="E183" s="8" t="str">
        <f t="shared" ref="E183" si="136">ROW()&amp;" "&amp;D183</f>
        <v>183 AD-EV</v>
      </c>
      <c r="G183" s="8" t="s">
        <v>493</v>
      </c>
      <c r="H183" s="12"/>
      <c r="I183" s="60"/>
      <c r="J183" s="60"/>
      <c r="K183" s="15"/>
      <c r="L183" s="15"/>
      <c r="M183" s="15"/>
      <c r="N183" s="15"/>
      <c r="O183" s="15"/>
      <c r="P183" s="15"/>
      <c r="R183" s="15"/>
      <c r="S183" s="76"/>
      <c r="T183" s="76"/>
      <c r="U183" s="76"/>
      <c r="V183" s="76"/>
      <c r="W183" s="76"/>
      <c r="X183" s="76"/>
      <c r="Y183" s="76"/>
      <c r="Z183" s="76"/>
      <c r="AA183" s="76"/>
      <c r="AB183" s="76"/>
      <c r="AC183" s="76"/>
      <c r="AD183" s="76"/>
      <c r="AE183" s="76"/>
      <c r="AF183" s="76"/>
      <c r="AG183" s="76"/>
      <c r="AH183" s="76"/>
      <c r="AI183" s="76"/>
      <c r="AJ183" s="76"/>
      <c r="AK183" s="76"/>
      <c r="AL183" s="76"/>
      <c r="AM183" s="76"/>
      <c r="AN183" s="76"/>
      <c r="AO183" s="76"/>
      <c r="AP183" s="76"/>
      <c r="AQ183" s="76"/>
      <c r="AR183" s="76"/>
      <c r="AS183" s="76"/>
      <c r="AT183" s="76"/>
      <c r="AU183" s="76"/>
      <c r="AV183" s="76"/>
      <c r="AW183" s="76"/>
      <c r="AX183" s="76"/>
      <c r="AY183" s="76"/>
      <c r="AZ183" s="76"/>
      <c r="BA183" s="76"/>
      <c r="BB183" s="76"/>
      <c r="BC183" s="76"/>
      <c r="BD183" s="76"/>
      <c r="BE183" s="76"/>
      <c r="BF183" s="76"/>
      <c r="BG183" s="76"/>
      <c r="BH183" s="76"/>
      <c r="BI183" s="76"/>
      <c r="BJ183" s="76"/>
      <c r="BK183" s="76"/>
      <c r="BL183" s="76"/>
      <c r="BM183" s="76"/>
      <c r="BN183" s="76"/>
      <c r="BO183" s="76"/>
      <c r="BP183" s="76"/>
      <c r="BQ183" s="76"/>
      <c r="BR183" s="76"/>
      <c r="BS183" s="76"/>
      <c r="BT183" s="76"/>
      <c r="BU183" s="76"/>
      <c r="BV183" s="76"/>
      <c r="BW183" s="76"/>
      <c r="BX183" s="76"/>
      <c r="BY183" s="76"/>
      <c r="BZ183" s="76"/>
      <c r="CA183" s="76"/>
      <c r="CB183" s="76"/>
      <c r="CC183" s="76"/>
      <c r="CD183" s="76"/>
      <c r="CE183" s="76"/>
      <c r="CF183" s="76"/>
      <c r="CG183" s="76"/>
      <c r="CH183" s="76"/>
      <c r="CI183" s="76"/>
      <c r="CJ183" s="76"/>
      <c r="CK183" s="76"/>
      <c r="CL183" s="76"/>
      <c r="CN183" s="60"/>
      <c r="CO183" s="76"/>
      <c r="CP183" s="76"/>
      <c r="CQ183" s="76"/>
      <c r="CR183" s="76"/>
      <c r="CS183" s="76"/>
      <c r="CT183" s="76"/>
      <c r="CU183" s="76"/>
      <c r="CV183" s="76"/>
      <c r="CW183" s="76"/>
      <c r="CX183" s="76"/>
      <c r="CY183" s="76"/>
      <c r="CZ183" s="76"/>
      <c r="DA183" s="76"/>
      <c r="DB183" s="76"/>
      <c r="DC183" s="76"/>
      <c r="DD183" s="76"/>
      <c r="DE183" s="76"/>
      <c r="DF183" s="76"/>
      <c r="DG183" s="76"/>
      <c r="DH183" s="76"/>
      <c r="DI183" s="76"/>
      <c r="DJ183" s="76"/>
      <c r="DK183" s="76"/>
      <c r="DL183" s="76"/>
    </row>
    <row r="184" spans="1:116" x14ac:dyDescent="0.4">
      <c r="B184" t="s">
        <v>332</v>
      </c>
      <c r="D184" t="s">
        <v>259</v>
      </c>
      <c r="E184" s="8" t="str">
        <f t="shared" si="126"/>
        <v>184 AD-EV</v>
      </c>
      <c r="G184" s="8" t="s">
        <v>463</v>
      </c>
      <c r="H184" s="12"/>
      <c r="I184" s="60"/>
      <c r="J184" s="60"/>
      <c r="K184" s="15"/>
      <c r="L184" s="15"/>
      <c r="M184" s="15"/>
      <c r="N184" s="15"/>
      <c r="O184" s="15"/>
      <c r="P184" s="15"/>
      <c r="R184" s="15"/>
      <c r="S184" s="76"/>
      <c r="T184" s="76"/>
      <c r="U184" s="76"/>
      <c r="V184" s="76"/>
      <c r="W184" s="76"/>
      <c r="X184" s="76"/>
      <c r="Y184" s="76"/>
      <c r="Z184" s="76"/>
      <c r="AA184" s="76"/>
      <c r="AB184" s="76"/>
      <c r="AC184" s="76"/>
      <c r="AD184" s="76"/>
      <c r="AE184" s="76"/>
      <c r="AF184" s="76"/>
      <c r="AG184" s="76"/>
      <c r="AH184" s="76"/>
      <c r="AI184" s="76"/>
      <c r="AJ184" s="76"/>
      <c r="AK184" s="76"/>
      <c r="AL184" s="76"/>
      <c r="AM184" s="76"/>
      <c r="AN184" s="76"/>
      <c r="AO184" s="76"/>
      <c r="AP184" s="76"/>
      <c r="AQ184" s="76"/>
      <c r="AR184" s="76"/>
      <c r="AS184" s="76"/>
      <c r="AT184" s="76"/>
      <c r="AU184" s="76"/>
      <c r="AV184" s="76"/>
      <c r="AW184" s="76"/>
      <c r="AX184" s="76"/>
      <c r="AY184" s="76"/>
      <c r="AZ184" s="76"/>
      <c r="BA184" s="76"/>
      <c r="BB184" s="76"/>
      <c r="BC184" s="76"/>
      <c r="BD184" s="76"/>
      <c r="BE184" s="76"/>
      <c r="BF184" s="76"/>
      <c r="BG184" s="76"/>
      <c r="BH184" s="76"/>
      <c r="BI184" s="76"/>
      <c r="BJ184" s="76"/>
      <c r="BK184" s="76"/>
      <c r="BL184" s="76"/>
      <c r="BM184" s="76"/>
      <c r="BN184" s="76"/>
      <c r="BO184" s="76"/>
      <c r="BP184" s="76"/>
      <c r="BQ184" s="76"/>
      <c r="BR184" s="76"/>
      <c r="BS184" s="76"/>
      <c r="BT184" s="76"/>
      <c r="BU184" s="76"/>
      <c r="BV184" s="76"/>
      <c r="BW184" s="76"/>
      <c r="BX184" s="76"/>
      <c r="BY184" s="76"/>
      <c r="BZ184" s="76"/>
      <c r="CA184" s="76"/>
      <c r="CB184" s="76"/>
      <c r="CC184" s="76"/>
      <c r="CD184" s="76"/>
      <c r="CE184" s="76"/>
      <c r="CF184" s="76"/>
      <c r="CG184" s="76"/>
      <c r="CH184" s="76"/>
      <c r="CI184" s="76"/>
      <c r="CJ184" s="76"/>
      <c r="CK184" s="76"/>
      <c r="CL184" s="76"/>
      <c r="CN184" s="60"/>
      <c r="CO184" s="76"/>
      <c r="CP184" s="76"/>
      <c r="CQ184" s="76"/>
      <c r="CR184" s="76"/>
      <c r="CS184" s="76"/>
      <c r="CT184" s="76"/>
      <c r="CU184" s="76"/>
      <c r="CV184" s="76"/>
      <c r="CW184" s="76"/>
      <c r="CX184" s="76"/>
      <c r="CY184" s="76"/>
      <c r="CZ184" s="76"/>
      <c r="DA184" s="76"/>
      <c r="DB184" s="76"/>
      <c r="DC184" s="76"/>
      <c r="DD184" s="76"/>
      <c r="DE184" s="76"/>
      <c r="DF184" s="76"/>
      <c r="DG184" s="76"/>
      <c r="DH184" s="76"/>
      <c r="DI184" s="76"/>
      <c r="DJ184" s="76"/>
      <c r="DK184" s="76"/>
      <c r="DL184" s="76"/>
    </row>
    <row r="185" spans="1:116" x14ac:dyDescent="0.4">
      <c r="B185" t="s">
        <v>332</v>
      </c>
      <c r="D185" t="s">
        <v>259</v>
      </c>
      <c r="E185" s="8" t="str">
        <f t="shared" si="126"/>
        <v>185 AD-EV</v>
      </c>
      <c r="G185" s="8" t="s">
        <v>464</v>
      </c>
      <c r="H185" s="12"/>
      <c r="I185" s="60"/>
      <c r="J185" s="60"/>
      <c r="K185" s="15"/>
      <c r="L185" s="15"/>
      <c r="M185" s="15"/>
      <c r="N185" s="15"/>
      <c r="O185" s="15"/>
      <c r="P185" s="15"/>
      <c r="R185" s="15"/>
      <c r="S185" s="76"/>
      <c r="T185" s="76"/>
      <c r="U185" s="76"/>
      <c r="V185" s="76"/>
      <c r="W185" s="76"/>
      <c r="X185" s="76"/>
      <c r="Y185" s="76"/>
      <c r="Z185" s="76"/>
      <c r="AA185" s="76"/>
      <c r="AB185" s="76"/>
      <c r="AC185" s="76"/>
      <c r="AD185" s="76"/>
      <c r="AE185" s="76"/>
      <c r="AF185" s="76"/>
      <c r="AG185" s="76"/>
      <c r="AH185" s="76"/>
      <c r="AI185" s="76"/>
      <c r="AJ185" s="76"/>
      <c r="AK185" s="76"/>
      <c r="AL185" s="76"/>
      <c r="AM185" s="76"/>
      <c r="AN185" s="76"/>
      <c r="AO185" s="76"/>
      <c r="AP185" s="76"/>
      <c r="AQ185" s="76"/>
      <c r="AR185" s="76"/>
      <c r="AS185" s="76"/>
      <c r="AT185" s="76"/>
      <c r="AU185" s="76"/>
      <c r="AV185" s="76"/>
      <c r="AW185" s="76"/>
      <c r="AX185" s="76"/>
      <c r="AY185" s="76"/>
      <c r="AZ185" s="76"/>
      <c r="BA185" s="76"/>
      <c r="BB185" s="76"/>
      <c r="BC185" s="76"/>
      <c r="BD185" s="76"/>
      <c r="BE185" s="76"/>
      <c r="BF185" s="76"/>
      <c r="BG185" s="76"/>
      <c r="BH185" s="76"/>
      <c r="BI185" s="76"/>
      <c r="BJ185" s="76"/>
      <c r="BK185" s="76"/>
      <c r="BL185" s="76"/>
      <c r="BM185" s="76"/>
      <c r="BN185" s="76"/>
      <c r="BO185" s="76"/>
      <c r="BP185" s="76"/>
      <c r="BQ185" s="76"/>
      <c r="BR185" s="76"/>
      <c r="BS185" s="76"/>
      <c r="BT185" s="76"/>
      <c r="BU185" s="76"/>
      <c r="BV185" s="76"/>
      <c r="BW185" s="76"/>
      <c r="BX185" s="76"/>
      <c r="BY185" s="76"/>
      <c r="BZ185" s="76"/>
      <c r="CA185" s="76"/>
      <c r="CB185" s="76"/>
      <c r="CC185" s="76"/>
      <c r="CD185" s="76"/>
      <c r="CE185" s="76"/>
      <c r="CF185" s="76"/>
      <c r="CG185" s="76"/>
      <c r="CH185" s="76"/>
      <c r="CI185" s="76"/>
      <c r="CJ185" s="76"/>
      <c r="CK185" s="76"/>
      <c r="CL185" s="76"/>
      <c r="CN185" s="60"/>
      <c r="CO185" s="76"/>
      <c r="CP185" s="76"/>
      <c r="CQ185" s="76"/>
      <c r="CR185" s="76"/>
      <c r="CS185" s="76"/>
      <c r="CT185" s="76"/>
      <c r="CU185" s="76"/>
      <c r="CV185" s="76"/>
      <c r="CW185" s="76"/>
      <c r="CX185" s="76"/>
      <c r="CY185" s="76"/>
      <c r="CZ185" s="76"/>
      <c r="DA185" s="76"/>
      <c r="DB185" s="76"/>
      <c r="DC185" s="76"/>
      <c r="DD185" s="76"/>
      <c r="DE185" s="76"/>
      <c r="DF185" s="76"/>
      <c r="DG185" s="76"/>
      <c r="DH185" s="76"/>
      <c r="DI185" s="76"/>
      <c r="DJ185" s="76"/>
      <c r="DK185" s="76"/>
      <c r="DL185" s="76"/>
    </row>
    <row r="186" spans="1:116" x14ac:dyDescent="0.4">
      <c r="A186" s="174"/>
      <c r="E186" s="8"/>
      <c r="G186" s="185" t="s">
        <v>459</v>
      </c>
      <c r="H186" s="186"/>
      <c r="I186" s="187"/>
      <c r="J186" s="187"/>
      <c r="K186" s="188"/>
      <c r="L186" s="188"/>
      <c r="M186" s="188"/>
      <c r="N186" s="188"/>
      <c r="O186" s="188"/>
      <c r="P186" s="188"/>
      <c r="R186" s="189"/>
      <c r="S186" s="190"/>
      <c r="T186" s="190"/>
      <c r="U186" s="190"/>
      <c r="V186" s="190"/>
      <c r="W186" s="190"/>
      <c r="X186" s="190"/>
      <c r="Y186" s="190"/>
      <c r="Z186" s="190"/>
      <c r="AA186" s="190"/>
      <c r="AB186" s="190"/>
      <c r="AC186" s="190"/>
      <c r="AD186" s="190"/>
      <c r="AE186" s="190"/>
      <c r="AF186" s="190"/>
      <c r="AG186" s="190"/>
      <c r="AH186" s="190"/>
      <c r="AI186" s="190"/>
      <c r="AJ186" s="190"/>
      <c r="AK186" s="190"/>
      <c r="AL186" s="190"/>
      <c r="AM186" s="190"/>
      <c r="AN186" s="190"/>
      <c r="AO186" s="190"/>
      <c r="AP186" s="190"/>
      <c r="AQ186" s="190"/>
      <c r="AR186" s="190"/>
      <c r="AS186" s="190"/>
      <c r="AT186" s="190"/>
      <c r="AU186" s="190"/>
      <c r="AV186" s="190"/>
      <c r="AW186" s="190"/>
      <c r="AX186" s="190"/>
      <c r="AY186" s="190"/>
      <c r="AZ186" s="190"/>
      <c r="BA186" s="190"/>
      <c r="BB186" s="190"/>
      <c r="BC186" s="190"/>
      <c r="BD186" s="190"/>
      <c r="BE186" s="190"/>
      <c r="BF186" s="190"/>
      <c r="BG186" s="190"/>
      <c r="BH186" s="190"/>
      <c r="BI186" s="190"/>
      <c r="BJ186" s="190"/>
      <c r="BK186" s="190"/>
      <c r="BL186" s="190"/>
      <c r="BM186" s="190"/>
      <c r="BN186" s="190"/>
      <c r="BO186" s="190"/>
      <c r="BP186" s="190"/>
      <c r="BQ186" s="190"/>
      <c r="BR186" s="190"/>
      <c r="BS186" s="190"/>
      <c r="BT186" s="190"/>
      <c r="BU186" s="190"/>
      <c r="BV186" s="190"/>
      <c r="BW186" s="190"/>
      <c r="BX186" s="190"/>
      <c r="BY186" s="190"/>
      <c r="BZ186" s="190"/>
      <c r="CA186" s="190"/>
      <c r="CB186" s="190"/>
      <c r="CC186" s="190"/>
      <c r="CD186" s="190"/>
      <c r="CE186" s="190"/>
      <c r="CF186" s="190"/>
      <c r="CG186" s="190"/>
      <c r="CH186" s="190"/>
      <c r="CI186" s="190"/>
      <c r="CJ186" s="190"/>
      <c r="CK186" s="190"/>
      <c r="CL186" s="190"/>
      <c r="CN186" s="187"/>
      <c r="CO186" s="190"/>
      <c r="CP186" s="190"/>
      <c r="CQ186" s="190"/>
      <c r="CR186" s="190"/>
      <c r="CS186" s="190"/>
      <c r="CT186" s="190"/>
      <c r="CU186" s="190"/>
      <c r="CV186" s="190"/>
      <c r="CW186" s="190"/>
      <c r="CX186" s="190"/>
      <c r="CY186" s="190"/>
      <c r="CZ186" s="190"/>
      <c r="DA186" s="190"/>
      <c r="DB186" s="190"/>
      <c r="DC186" s="190"/>
      <c r="DD186" s="190"/>
      <c r="DE186" s="190"/>
      <c r="DF186" s="190"/>
      <c r="DG186" s="190"/>
      <c r="DH186" s="190"/>
      <c r="DI186" s="190"/>
      <c r="DJ186" s="190"/>
      <c r="DK186" s="190"/>
      <c r="DL186" s="190"/>
    </row>
    <row r="187" spans="1:116" x14ac:dyDescent="0.4">
      <c r="A187" s="174"/>
      <c r="E187" s="8"/>
      <c r="G187" s="185" t="s">
        <v>456</v>
      </c>
      <c r="H187" s="186"/>
      <c r="I187" s="187"/>
      <c r="J187" s="187"/>
      <c r="K187" s="188"/>
      <c r="L187" s="188"/>
      <c r="M187" s="188"/>
      <c r="N187" s="188"/>
      <c r="O187" s="188"/>
      <c r="P187" s="188"/>
      <c r="R187" s="189"/>
      <c r="S187" s="190"/>
      <c r="T187" s="190"/>
      <c r="U187" s="190"/>
      <c r="V187" s="190"/>
      <c r="W187" s="190"/>
      <c r="X187" s="190"/>
      <c r="Y187" s="190"/>
      <c r="Z187" s="190"/>
      <c r="AA187" s="190"/>
      <c r="AB187" s="190"/>
      <c r="AC187" s="190"/>
      <c r="AD187" s="190"/>
      <c r="AE187" s="190"/>
      <c r="AF187" s="190"/>
      <c r="AG187" s="190"/>
      <c r="AH187" s="190"/>
      <c r="AI187" s="190"/>
      <c r="AJ187" s="190"/>
      <c r="AK187" s="190"/>
      <c r="AL187" s="190"/>
      <c r="AM187" s="190"/>
      <c r="AN187" s="190"/>
      <c r="AO187" s="190"/>
      <c r="AP187" s="190"/>
      <c r="AQ187" s="190"/>
      <c r="AR187" s="190"/>
      <c r="AS187" s="190"/>
      <c r="AT187" s="190"/>
      <c r="AU187" s="190"/>
      <c r="AV187" s="190"/>
      <c r="AW187" s="190"/>
      <c r="AX187" s="190"/>
      <c r="AY187" s="190"/>
      <c r="AZ187" s="190"/>
      <c r="BA187" s="190"/>
      <c r="BB187" s="190"/>
      <c r="BC187" s="190"/>
      <c r="BD187" s="190"/>
      <c r="BE187" s="190"/>
      <c r="BF187" s="190"/>
      <c r="BG187" s="190"/>
      <c r="BH187" s="190"/>
      <c r="BI187" s="190"/>
      <c r="BJ187" s="190"/>
      <c r="BK187" s="190"/>
      <c r="BL187" s="190"/>
      <c r="BM187" s="190"/>
      <c r="BN187" s="190"/>
      <c r="BO187" s="190"/>
      <c r="BP187" s="190"/>
      <c r="BQ187" s="190"/>
      <c r="BR187" s="190"/>
      <c r="BS187" s="190"/>
      <c r="BT187" s="190"/>
      <c r="BU187" s="190"/>
      <c r="BV187" s="190"/>
      <c r="BW187" s="190"/>
      <c r="BX187" s="190"/>
      <c r="BY187" s="190"/>
      <c r="BZ187" s="190"/>
      <c r="CA187" s="190"/>
      <c r="CB187" s="190"/>
      <c r="CC187" s="190"/>
      <c r="CD187" s="190"/>
      <c r="CE187" s="190"/>
      <c r="CF187" s="190"/>
      <c r="CG187" s="190"/>
      <c r="CH187" s="190"/>
      <c r="CI187" s="190"/>
      <c r="CJ187" s="190"/>
      <c r="CK187" s="190"/>
      <c r="CL187" s="190"/>
      <c r="CN187" s="187"/>
      <c r="CO187" s="190"/>
      <c r="CP187" s="190"/>
      <c r="CQ187" s="190"/>
      <c r="CR187" s="190"/>
      <c r="CS187" s="190"/>
      <c r="CT187" s="190"/>
      <c r="CU187" s="190"/>
      <c r="CV187" s="190"/>
      <c r="CW187" s="190"/>
      <c r="CX187" s="190"/>
      <c r="CY187" s="190"/>
      <c r="CZ187" s="190"/>
      <c r="DA187" s="190"/>
      <c r="DB187" s="190"/>
      <c r="DC187" s="190"/>
      <c r="DD187" s="190"/>
      <c r="DE187" s="190"/>
      <c r="DF187" s="190"/>
      <c r="DG187" s="190"/>
      <c r="DH187" s="190"/>
      <c r="DI187" s="190"/>
      <c r="DJ187" s="190"/>
      <c r="DK187" s="190"/>
      <c r="DL187" s="190"/>
    </row>
    <row r="188" spans="1:116" x14ac:dyDescent="0.4">
      <c r="E188" s="8"/>
      <c r="G188" s="171"/>
      <c r="H188" s="31"/>
      <c r="I188" s="73"/>
      <c r="J188" s="73"/>
      <c r="K188" s="39"/>
      <c r="L188" s="39"/>
      <c r="M188" s="39"/>
      <c r="N188" s="39"/>
      <c r="O188" s="39"/>
      <c r="P188" s="39"/>
      <c r="R188" s="38"/>
      <c r="S188" s="76"/>
      <c r="T188" s="76"/>
      <c r="U188" s="76"/>
      <c r="V188" s="76"/>
      <c r="W188" s="76"/>
      <c r="X188" s="76"/>
      <c r="Y188" s="76"/>
      <c r="Z188" s="76"/>
      <c r="AA188" s="76"/>
      <c r="AB188" s="76"/>
      <c r="AC188" s="76"/>
      <c r="AD188" s="76"/>
      <c r="AE188" s="76"/>
      <c r="AF188" s="76"/>
      <c r="AG188" s="76"/>
      <c r="AH188" s="76"/>
      <c r="AI188" s="76"/>
      <c r="AJ188" s="76"/>
      <c r="AK188" s="76"/>
      <c r="AL188" s="76"/>
      <c r="AM188" s="76"/>
      <c r="AN188" s="76"/>
      <c r="AO188" s="76"/>
      <c r="AP188" s="76"/>
      <c r="AQ188" s="76"/>
      <c r="AR188" s="76"/>
      <c r="AS188" s="76"/>
      <c r="AT188" s="76"/>
      <c r="AU188" s="76"/>
      <c r="AV188" s="76"/>
      <c r="AW188" s="76"/>
      <c r="AX188" s="76"/>
      <c r="AY188" s="76"/>
      <c r="AZ188" s="76"/>
      <c r="BA188" s="76"/>
      <c r="BB188" s="76"/>
      <c r="BC188" s="76"/>
      <c r="BD188" s="76"/>
      <c r="BE188" s="76"/>
      <c r="BF188" s="76"/>
      <c r="BG188" s="76"/>
      <c r="BH188" s="76"/>
      <c r="BI188" s="76"/>
      <c r="BJ188" s="76"/>
      <c r="BK188" s="76"/>
      <c r="BL188" s="76"/>
      <c r="BM188" s="76"/>
      <c r="BN188" s="76"/>
      <c r="BO188" s="76"/>
      <c r="BP188" s="76"/>
      <c r="BQ188" s="76"/>
      <c r="BR188" s="76"/>
      <c r="BS188" s="76"/>
      <c r="BT188" s="76"/>
      <c r="BU188" s="76"/>
      <c r="BV188" s="76"/>
      <c r="BW188" s="76"/>
      <c r="BX188" s="76"/>
      <c r="BY188" s="76"/>
      <c r="BZ188" s="76"/>
      <c r="CA188" s="76"/>
      <c r="CB188" s="76"/>
      <c r="CC188" s="76"/>
      <c r="CD188" s="76"/>
      <c r="CE188" s="76"/>
      <c r="CF188" s="76"/>
      <c r="CG188" s="76"/>
      <c r="CH188" s="76"/>
      <c r="CI188" s="76"/>
      <c r="CJ188" s="76"/>
      <c r="CK188" s="76"/>
      <c r="CL188" s="76"/>
      <c r="CN188" s="73"/>
      <c r="CO188" s="76"/>
      <c r="CP188" s="76"/>
      <c r="CQ188" s="76"/>
      <c r="CR188" s="76"/>
      <c r="CS188" s="76"/>
      <c r="CT188" s="76"/>
      <c r="CU188" s="76"/>
      <c r="CV188" s="76"/>
      <c r="CW188" s="76"/>
      <c r="CX188" s="76"/>
      <c r="CY188" s="76"/>
      <c r="CZ188" s="76"/>
      <c r="DA188" s="76"/>
      <c r="DB188" s="76"/>
      <c r="DC188" s="76"/>
      <c r="DD188" s="76"/>
      <c r="DE188" s="76"/>
      <c r="DF188" s="76"/>
      <c r="DG188" s="76"/>
      <c r="DH188" s="76"/>
      <c r="DI188" s="76"/>
      <c r="DJ188" s="76"/>
      <c r="DK188" s="76"/>
      <c r="DL188" s="76"/>
    </row>
    <row r="189" spans="1:116" x14ac:dyDescent="0.4">
      <c r="A189" s="31" t="s">
        <v>218</v>
      </c>
      <c r="B189" s="31" t="s">
        <v>243</v>
      </c>
      <c r="C189" s="31"/>
      <c r="D189" t="s">
        <v>260</v>
      </c>
      <c r="E189" s="8" t="str">
        <f t="shared" ref="E189:E201" si="137">ROW()&amp;" "&amp;D189</f>
        <v>189 TAM-ER</v>
      </c>
      <c r="F189" t="s">
        <v>342</v>
      </c>
      <c r="G189" s="66" t="s">
        <v>409</v>
      </c>
      <c r="H189" s="22"/>
      <c r="I189" s="299"/>
      <c r="J189" s="299"/>
      <c r="K189" s="22"/>
      <c r="L189" s="22"/>
      <c r="M189" s="22"/>
      <c r="N189" s="22"/>
      <c r="O189" s="22"/>
      <c r="P189" s="22"/>
      <c r="R189" s="66"/>
      <c r="S189" s="66"/>
      <c r="T189" s="66"/>
      <c r="U189" s="66"/>
      <c r="V189" s="66"/>
      <c r="W189" s="66"/>
      <c r="X189" s="66"/>
      <c r="Y189" s="66"/>
      <c r="Z189" s="66"/>
      <c r="AA189" s="66"/>
      <c r="AB189" s="66"/>
      <c r="AC189" s="66"/>
      <c r="AD189" s="66"/>
      <c r="AE189" s="66"/>
      <c r="AF189" s="66"/>
      <c r="AG189" s="66"/>
      <c r="AH189" s="66"/>
      <c r="AI189" s="66"/>
      <c r="AJ189" s="66"/>
      <c r="AK189" s="66"/>
      <c r="AL189" s="66"/>
      <c r="AM189" s="66"/>
      <c r="AN189" s="66"/>
      <c r="AO189" s="66"/>
      <c r="AP189" s="66"/>
      <c r="AQ189" s="66"/>
      <c r="AR189" s="66"/>
      <c r="AS189" s="66"/>
      <c r="AT189" s="66"/>
      <c r="AU189" s="66"/>
      <c r="AV189" s="66"/>
      <c r="AW189" s="66"/>
      <c r="AX189" s="66"/>
      <c r="AY189" s="66"/>
      <c r="AZ189" s="66"/>
      <c r="BA189" s="66"/>
      <c r="BB189" s="66"/>
      <c r="BC189" s="66"/>
      <c r="BD189" s="66"/>
      <c r="BE189" s="66"/>
      <c r="BF189" s="66"/>
      <c r="BG189" s="66"/>
      <c r="BH189" s="66"/>
      <c r="BI189" s="66"/>
      <c r="BJ189" s="66"/>
      <c r="BK189" s="66"/>
      <c r="BL189" s="66"/>
      <c r="BM189" s="66"/>
      <c r="BN189" s="66"/>
      <c r="BO189" s="66"/>
      <c r="BP189" s="66"/>
      <c r="BQ189" s="66"/>
      <c r="BR189" s="66"/>
      <c r="BS189" s="66"/>
      <c r="BT189" s="66"/>
      <c r="BU189" s="66"/>
      <c r="BV189" s="66"/>
      <c r="BW189" s="66"/>
      <c r="BX189" s="66"/>
      <c r="BY189" s="66"/>
      <c r="BZ189" s="66"/>
      <c r="CA189" s="66"/>
      <c r="CB189" s="66"/>
      <c r="CC189" s="66"/>
      <c r="CD189" s="66"/>
      <c r="CE189" s="66"/>
      <c r="CF189" s="66"/>
      <c r="CG189" s="66"/>
      <c r="CH189" s="66"/>
      <c r="CI189" s="66"/>
      <c r="CJ189" s="66"/>
      <c r="CK189" s="66"/>
      <c r="CL189" s="66"/>
      <c r="CN189" s="299"/>
      <c r="CO189" s="40"/>
      <c r="CP189" s="40"/>
      <c r="CQ189" s="40"/>
      <c r="CR189" s="40"/>
      <c r="CS189" s="40"/>
      <c r="CT189" s="40"/>
      <c r="CU189" s="40"/>
      <c r="CV189" s="40"/>
      <c r="CW189" s="40"/>
      <c r="CX189" s="40"/>
      <c r="CY189" s="40"/>
      <c r="CZ189" s="40"/>
      <c r="DA189" s="40"/>
      <c r="DB189" s="40"/>
      <c r="DC189" s="40"/>
      <c r="DD189" s="40"/>
      <c r="DE189" s="40"/>
      <c r="DF189" s="40"/>
      <c r="DG189" s="40"/>
      <c r="DH189" s="40"/>
      <c r="DI189" s="40"/>
      <c r="DJ189" s="40"/>
      <c r="DK189" s="40"/>
      <c r="DL189" s="40"/>
    </row>
    <row r="190" spans="1:116" x14ac:dyDescent="0.4">
      <c r="A190" s="27"/>
      <c r="B190" s="27" t="str">
        <f>E190</f>
        <v>190 TAM-ER</v>
      </c>
      <c r="C190" s="27"/>
      <c r="D190" s="27" t="s">
        <v>260</v>
      </c>
      <c r="E190" s="9" t="str">
        <f t="shared" si="137"/>
        <v>190 TAM-ER</v>
      </c>
      <c r="F190" s="27"/>
      <c r="G190" s="126" t="s">
        <v>63</v>
      </c>
      <c r="H190" s="27"/>
      <c r="J190" s="180">
        <v>100</v>
      </c>
      <c r="K190" s="33">
        <f t="shared" ref="K190:P190" si="138">SUMIF($4:$4,K$2,190:190)</f>
        <v>105.11618978817329</v>
      </c>
      <c r="L190" s="33">
        <f t="shared" si="138"/>
        <v>110.49413355583269</v>
      </c>
      <c r="M190" s="33">
        <f t="shared" si="138"/>
        <v>116.14722313334676</v>
      </c>
      <c r="N190" s="33">
        <f t="shared" si="138"/>
        <v>122.08953550254191</v>
      </c>
      <c r="O190" s="33">
        <f t="shared" si="138"/>
        <v>128.33586785035118</v>
      </c>
      <c r="P190" s="33">
        <f t="shared" si="138"/>
        <v>134.9017744158744</v>
      </c>
      <c r="R190" s="181" cm="1">
        <f t="array" ref="R190">INDEX($J:$P,ROW(),MATCH(R$3,$J$2:$P$2,0))</f>
        <v>100</v>
      </c>
      <c r="S190" s="181">
        <f t="shared" ref="S190:CC190" si="139">R190*(1+S191)</f>
        <v>100.41666666666667</v>
      </c>
      <c r="T190" s="181">
        <f t="shared" si="139"/>
        <v>100.83506944444444</v>
      </c>
      <c r="U190" s="181">
        <f t="shared" si="139"/>
        <v>101.25521556712962</v>
      </c>
      <c r="V190" s="181">
        <f t="shared" si="139"/>
        <v>101.67711229865932</v>
      </c>
      <c r="W190" s="181">
        <f t="shared" si="139"/>
        <v>102.10076693323707</v>
      </c>
      <c r="X190" s="181">
        <f t="shared" si="139"/>
        <v>102.52618679545888</v>
      </c>
      <c r="Y190" s="181">
        <f t="shared" si="139"/>
        <v>102.95337924043996</v>
      </c>
      <c r="Z190" s="181">
        <f t="shared" si="139"/>
        <v>103.38235165394178</v>
      </c>
      <c r="AA190" s="181">
        <f t="shared" si="139"/>
        <v>103.81311145249987</v>
      </c>
      <c r="AB190" s="181">
        <f t="shared" si="139"/>
        <v>104.24566608355195</v>
      </c>
      <c r="AC190" s="181">
        <f t="shared" si="139"/>
        <v>104.68002302556675</v>
      </c>
      <c r="AD190" s="181">
        <f t="shared" si="139"/>
        <v>105.11618978817329</v>
      </c>
      <c r="AE190" s="181">
        <f t="shared" si="139"/>
        <v>105.55417391229068</v>
      </c>
      <c r="AF190" s="181">
        <f t="shared" si="139"/>
        <v>105.99398297025856</v>
      </c>
      <c r="AG190" s="181">
        <f t="shared" si="139"/>
        <v>106.43562456596797</v>
      </c>
      <c r="AH190" s="181">
        <f t="shared" si="139"/>
        <v>106.87910633499284</v>
      </c>
      <c r="AI190" s="181">
        <f t="shared" si="139"/>
        <v>107.32443594472197</v>
      </c>
      <c r="AJ190" s="181">
        <f t="shared" si="139"/>
        <v>107.77162109449165</v>
      </c>
      <c r="AK190" s="181">
        <f t="shared" si="139"/>
        <v>108.2206695157187</v>
      </c>
      <c r="AL190" s="181">
        <f t="shared" si="139"/>
        <v>108.67158897203419</v>
      </c>
      <c r="AM190" s="181">
        <f t="shared" si="139"/>
        <v>109.12438725941766</v>
      </c>
      <c r="AN190" s="181">
        <f t="shared" si="139"/>
        <v>109.5790722063319</v>
      </c>
      <c r="AO190" s="181">
        <f t="shared" si="139"/>
        <v>110.03565167385828</v>
      </c>
      <c r="AP190" s="181">
        <f t="shared" si="139"/>
        <v>110.49413355583269</v>
      </c>
      <c r="AQ190" s="181">
        <f t="shared" si="139"/>
        <v>110.95452577898199</v>
      </c>
      <c r="AR190" s="181">
        <f t="shared" si="139"/>
        <v>111.41683630306107</v>
      </c>
      <c r="AS190" s="181">
        <f t="shared" si="139"/>
        <v>111.88107312099049</v>
      </c>
      <c r="AT190" s="181">
        <f t="shared" si="139"/>
        <v>112.34724425899462</v>
      </c>
      <c r="AU190" s="181">
        <f t="shared" si="139"/>
        <v>112.81535777674043</v>
      </c>
      <c r="AV190" s="181">
        <f t="shared" si="139"/>
        <v>113.28542176747685</v>
      </c>
      <c r="AW190" s="181">
        <f t="shared" si="139"/>
        <v>113.75744435817467</v>
      </c>
      <c r="AX190" s="181">
        <f t="shared" si="139"/>
        <v>114.23143370966706</v>
      </c>
      <c r="AY190" s="181">
        <f t="shared" si="139"/>
        <v>114.70739801679066</v>
      </c>
      <c r="AZ190" s="181">
        <f t="shared" si="139"/>
        <v>115.18534550852729</v>
      </c>
      <c r="BA190" s="181">
        <f t="shared" si="139"/>
        <v>115.66528444814615</v>
      </c>
      <c r="BB190" s="181">
        <f t="shared" si="139"/>
        <v>116.14722313334676</v>
      </c>
      <c r="BC190" s="181">
        <f t="shared" si="139"/>
        <v>116.63116989640237</v>
      </c>
      <c r="BD190" s="181">
        <f t="shared" si="139"/>
        <v>117.11713310430405</v>
      </c>
      <c r="BE190" s="181">
        <f t="shared" si="139"/>
        <v>117.60512115890531</v>
      </c>
      <c r="BF190" s="181">
        <f t="shared" si="139"/>
        <v>118.09514249706741</v>
      </c>
      <c r="BG190" s="181">
        <f t="shared" si="139"/>
        <v>118.5872055908052</v>
      </c>
      <c r="BH190" s="181">
        <f t="shared" si="139"/>
        <v>119.08131894743354</v>
      </c>
      <c r="BI190" s="181">
        <f t="shared" si="139"/>
        <v>119.57749110971452</v>
      </c>
      <c r="BJ190" s="181">
        <f t="shared" si="139"/>
        <v>120.07573065600499</v>
      </c>
      <c r="BK190" s="181">
        <f t="shared" si="139"/>
        <v>120.57604620040502</v>
      </c>
      <c r="BL190" s="181">
        <f t="shared" si="139"/>
        <v>121.0784463929067</v>
      </c>
      <c r="BM190" s="181">
        <f t="shared" si="139"/>
        <v>121.5829399195438</v>
      </c>
      <c r="BN190" s="181">
        <f t="shared" si="139"/>
        <v>122.08953550254191</v>
      </c>
      <c r="BO190" s="181">
        <f t="shared" si="139"/>
        <v>122.59824190046916</v>
      </c>
      <c r="BP190" s="181">
        <f t="shared" si="139"/>
        <v>123.10906790838779</v>
      </c>
      <c r="BQ190" s="181">
        <f t="shared" si="139"/>
        <v>123.62202235800606</v>
      </c>
      <c r="BR190" s="181">
        <f t="shared" si="139"/>
        <v>124.13711411783109</v>
      </c>
      <c r="BS190" s="181">
        <f t="shared" si="139"/>
        <v>124.65435209332205</v>
      </c>
      <c r="BT190" s="181">
        <f t="shared" si="139"/>
        <v>125.17374522704422</v>
      </c>
      <c r="BU190" s="181">
        <f t="shared" si="139"/>
        <v>125.69530249882357</v>
      </c>
      <c r="BV190" s="181">
        <f t="shared" si="139"/>
        <v>126.219032925902</v>
      </c>
      <c r="BW190" s="181">
        <f t="shared" si="139"/>
        <v>126.74494556309325</v>
      </c>
      <c r="BX190" s="181">
        <f t="shared" si="139"/>
        <v>127.27304950293947</v>
      </c>
      <c r="BY190" s="181">
        <f t="shared" si="139"/>
        <v>127.80335387586838</v>
      </c>
      <c r="BZ190" s="181">
        <f t="shared" si="139"/>
        <v>128.33586785035118</v>
      </c>
      <c r="CA190" s="181">
        <f t="shared" si="139"/>
        <v>128.87060063306097</v>
      </c>
      <c r="CB190" s="181">
        <f t="shared" si="139"/>
        <v>129.40756146903206</v>
      </c>
      <c r="CC190" s="181">
        <f t="shared" si="139"/>
        <v>129.94675964181968</v>
      </c>
      <c r="CD190" s="181">
        <f t="shared" ref="CD190:CL190" si="140">CC190*(1+CD191)</f>
        <v>130.4882044736606</v>
      </c>
      <c r="CE190" s="181">
        <f t="shared" si="140"/>
        <v>131.0319053256342</v>
      </c>
      <c r="CF190" s="181">
        <f t="shared" si="140"/>
        <v>131.57787159782433</v>
      </c>
      <c r="CG190" s="181">
        <f t="shared" si="140"/>
        <v>132.12611272948192</v>
      </c>
      <c r="CH190" s="181">
        <f t="shared" si="140"/>
        <v>132.67663819918809</v>
      </c>
      <c r="CI190" s="181">
        <f t="shared" si="140"/>
        <v>133.22945752501803</v>
      </c>
      <c r="CJ190" s="181">
        <f t="shared" si="140"/>
        <v>133.7845802647056</v>
      </c>
      <c r="CK190" s="181">
        <f t="shared" si="140"/>
        <v>134.34201601580853</v>
      </c>
      <c r="CL190" s="181">
        <f t="shared" si="140"/>
        <v>134.9017744158744</v>
      </c>
      <c r="CN190" s="180">
        <v>100</v>
      </c>
      <c r="CO190" s="181" t="e">
        <f>CN190*(1+CO191)</f>
        <v>#N/A</v>
      </c>
      <c r="CP190" s="181" t="e">
        <f t="shared" ref="CP190:DL190" si="141">CO190*(1+CP191)</f>
        <v>#N/A</v>
      </c>
      <c r="CQ190" s="181" t="e">
        <f t="shared" si="141"/>
        <v>#N/A</v>
      </c>
      <c r="CR190" s="181" t="e">
        <f t="shared" si="141"/>
        <v>#N/A</v>
      </c>
      <c r="CS190" s="181" t="e">
        <f t="shared" si="141"/>
        <v>#N/A</v>
      </c>
      <c r="CT190" s="181" t="e">
        <f t="shared" si="141"/>
        <v>#N/A</v>
      </c>
      <c r="CU190" s="181" t="e">
        <f t="shared" si="141"/>
        <v>#N/A</v>
      </c>
      <c r="CV190" s="181" t="e">
        <f t="shared" si="141"/>
        <v>#N/A</v>
      </c>
      <c r="CW190" s="181" t="e">
        <f t="shared" si="141"/>
        <v>#N/A</v>
      </c>
      <c r="CX190" s="181" t="e">
        <f t="shared" si="141"/>
        <v>#N/A</v>
      </c>
      <c r="CY190" s="181" t="e">
        <f t="shared" si="141"/>
        <v>#N/A</v>
      </c>
      <c r="CZ190" s="181" t="e">
        <f t="shared" si="141"/>
        <v>#N/A</v>
      </c>
      <c r="DA190" s="181" t="e">
        <f t="shared" si="141"/>
        <v>#N/A</v>
      </c>
      <c r="DB190" s="181" t="e">
        <f t="shared" si="141"/>
        <v>#N/A</v>
      </c>
      <c r="DC190" s="181" t="e">
        <f t="shared" si="141"/>
        <v>#N/A</v>
      </c>
      <c r="DD190" s="181" t="e">
        <f t="shared" si="141"/>
        <v>#N/A</v>
      </c>
      <c r="DE190" s="181" t="e">
        <f t="shared" si="141"/>
        <v>#N/A</v>
      </c>
      <c r="DF190" s="181" t="e">
        <f t="shared" si="141"/>
        <v>#N/A</v>
      </c>
      <c r="DG190" s="181" t="e">
        <f t="shared" si="141"/>
        <v>#N/A</v>
      </c>
      <c r="DH190" s="181" t="e">
        <f t="shared" si="141"/>
        <v>#N/A</v>
      </c>
      <c r="DI190" s="181" t="e">
        <f t="shared" si="141"/>
        <v>#N/A</v>
      </c>
      <c r="DJ190" s="181" t="e">
        <f t="shared" si="141"/>
        <v>#N/A</v>
      </c>
      <c r="DK190" s="181" t="e">
        <f t="shared" si="141"/>
        <v>#N/A</v>
      </c>
      <c r="DL190" s="181" t="e">
        <f t="shared" si="141"/>
        <v>#N/A</v>
      </c>
    </row>
    <row r="191" spans="1:116" x14ac:dyDescent="0.4">
      <c r="B191" t="str">
        <f>E191</f>
        <v>191 TAM-ER</v>
      </c>
      <c r="D191" t="s">
        <v>260</v>
      </c>
      <c r="E191" s="8" t="str">
        <f t="shared" si="137"/>
        <v>191 TAM-ER</v>
      </c>
      <c r="G191" s="145" t="s">
        <v>64</v>
      </c>
      <c r="H191" s="12"/>
      <c r="J191"/>
      <c r="K191" s="16">
        <v>0.05</v>
      </c>
      <c r="L191" s="16">
        <v>0.05</v>
      </c>
      <c r="M191" s="16">
        <v>0.05</v>
      </c>
      <c r="N191" s="16">
        <v>0.05</v>
      </c>
      <c r="O191" s="16">
        <v>0.05</v>
      </c>
      <c r="P191" s="16">
        <v>0.05</v>
      </c>
      <c r="R191" s="20" cm="1">
        <f t="array" ref="R191">INDEX($I:$P,ROW(),MATCH(R$3,$I$2:$P$2,0))/12</f>
        <v>0</v>
      </c>
      <c r="S191" s="20" cm="1">
        <f t="array" ref="S191">INDEX($I:$P,ROW(),MATCH(S$3,$I$2:$P$2,0))/12</f>
        <v>4.1666666666666666E-3</v>
      </c>
      <c r="T191" s="20" cm="1">
        <f t="array" ref="T191">INDEX($I:$P,ROW(),MATCH(T$3,$I$2:$P$2,0))/12</f>
        <v>4.1666666666666666E-3</v>
      </c>
      <c r="U191" s="20" cm="1">
        <f t="array" ref="U191">INDEX($I:$P,ROW(),MATCH(U$3,$I$2:$P$2,0))/12</f>
        <v>4.1666666666666666E-3</v>
      </c>
      <c r="V191" s="20" cm="1">
        <f t="array" ref="V191">INDEX($I:$P,ROW(),MATCH(V$3,$I$2:$P$2,0))/12</f>
        <v>4.1666666666666666E-3</v>
      </c>
      <c r="W191" s="20" cm="1">
        <f t="array" ref="W191">INDEX($I:$P,ROW(),MATCH(W$3,$I$2:$P$2,0))/12</f>
        <v>4.1666666666666666E-3</v>
      </c>
      <c r="X191" s="20" cm="1">
        <f t="array" ref="X191">INDEX($I:$P,ROW(),MATCH(X$3,$I$2:$P$2,0))/12</f>
        <v>4.1666666666666666E-3</v>
      </c>
      <c r="Y191" s="20" cm="1">
        <f t="array" ref="Y191">INDEX($I:$P,ROW(),MATCH(Y$3,$I$2:$P$2,0))/12</f>
        <v>4.1666666666666666E-3</v>
      </c>
      <c r="Z191" s="20" cm="1">
        <f t="array" ref="Z191">INDEX($I:$P,ROW(),MATCH(Z$3,$I$2:$P$2,0))/12</f>
        <v>4.1666666666666666E-3</v>
      </c>
      <c r="AA191" s="20" cm="1">
        <f t="array" ref="AA191">INDEX($I:$P,ROW(),MATCH(AA$3,$I$2:$P$2,0))/12</f>
        <v>4.1666666666666666E-3</v>
      </c>
      <c r="AB191" s="20" cm="1">
        <f t="array" ref="AB191">INDEX($I:$P,ROW(),MATCH(AB$3,$I$2:$P$2,0))/12</f>
        <v>4.1666666666666666E-3</v>
      </c>
      <c r="AC191" s="20" cm="1">
        <f t="array" ref="AC191">INDEX($I:$P,ROW(),MATCH(AC$3,$I$2:$P$2,0))/12</f>
        <v>4.1666666666666666E-3</v>
      </c>
      <c r="AD191" s="20" cm="1">
        <f t="array" ref="AD191">INDEX($I:$P,ROW(),MATCH(AD$3,$I$2:$P$2,0))/12</f>
        <v>4.1666666666666666E-3</v>
      </c>
      <c r="AE191" s="20" cm="1">
        <f t="array" ref="AE191">INDEX($I:$P,ROW(),MATCH(AE$3,$I$2:$P$2,0))/12</f>
        <v>4.1666666666666666E-3</v>
      </c>
      <c r="AF191" s="20" cm="1">
        <f t="array" ref="AF191">INDEX($I:$P,ROW(),MATCH(AF$3,$I$2:$P$2,0))/12</f>
        <v>4.1666666666666666E-3</v>
      </c>
      <c r="AG191" s="20" cm="1">
        <f t="array" ref="AG191">INDEX($I:$P,ROW(),MATCH(AG$3,$I$2:$P$2,0))/12</f>
        <v>4.1666666666666666E-3</v>
      </c>
      <c r="AH191" s="20" cm="1">
        <f t="array" ref="AH191">INDEX($I:$P,ROW(),MATCH(AH$3,$I$2:$P$2,0))/12</f>
        <v>4.1666666666666666E-3</v>
      </c>
      <c r="AI191" s="20" cm="1">
        <f t="array" ref="AI191">INDEX($I:$P,ROW(),MATCH(AI$3,$I$2:$P$2,0))/12</f>
        <v>4.1666666666666666E-3</v>
      </c>
      <c r="AJ191" s="20" cm="1">
        <f t="array" ref="AJ191">INDEX($I:$P,ROW(),MATCH(AJ$3,$I$2:$P$2,0))/12</f>
        <v>4.1666666666666666E-3</v>
      </c>
      <c r="AK191" s="20" cm="1">
        <f t="array" ref="AK191">INDEX($I:$P,ROW(),MATCH(AK$3,$I$2:$P$2,0))/12</f>
        <v>4.1666666666666666E-3</v>
      </c>
      <c r="AL191" s="20" cm="1">
        <f t="array" ref="AL191">INDEX($I:$P,ROW(),MATCH(AL$3,$I$2:$P$2,0))/12</f>
        <v>4.1666666666666666E-3</v>
      </c>
      <c r="AM191" s="20" cm="1">
        <f t="array" ref="AM191">INDEX($I:$P,ROW(),MATCH(AM$3,$I$2:$P$2,0))/12</f>
        <v>4.1666666666666666E-3</v>
      </c>
      <c r="AN191" s="20" cm="1">
        <f t="array" ref="AN191">INDEX($I:$P,ROW(),MATCH(AN$3,$I$2:$P$2,0))/12</f>
        <v>4.1666666666666666E-3</v>
      </c>
      <c r="AO191" s="20" cm="1">
        <f t="array" ref="AO191">INDEX($I:$P,ROW(),MATCH(AO$3,$I$2:$P$2,0))/12</f>
        <v>4.1666666666666666E-3</v>
      </c>
      <c r="AP191" s="20" cm="1">
        <f t="array" ref="AP191">INDEX($I:$P,ROW(),MATCH(AP$3,$I$2:$P$2,0))/12</f>
        <v>4.1666666666666666E-3</v>
      </c>
      <c r="AQ191" s="20" cm="1">
        <f t="array" ref="AQ191">INDEX($I:$P,ROW(),MATCH(AQ$3,$I$2:$P$2,0))/12</f>
        <v>4.1666666666666666E-3</v>
      </c>
      <c r="AR191" s="20" cm="1">
        <f t="array" ref="AR191">INDEX($I:$P,ROW(),MATCH(AR$3,$I$2:$P$2,0))/12</f>
        <v>4.1666666666666666E-3</v>
      </c>
      <c r="AS191" s="20" cm="1">
        <f t="array" ref="AS191">INDEX($I:$P,ROW(),MATCH(AS$3,$I$2:$P$2,0))/12</f>
        <v>4.1666666666666666E-3</v>
      </c>
      <c r="AT191" s="20" cm="1">
        <f t="array" ref="AT191">INDEX($I:$P,ROW(),MATCH(AT$3,$I$2:$P$2,0))/12</f>
        <v>4.1666666666666666E-3</v>
      </c>
      <c r="AU191" s="20" cm="1">
        <f t="array" ref="AU191">INDEX($I:$P,ROW(),MATCH(AU$3,$I$2:$P$2,0))/12</f>
        <v>4.1666666666666666E-3</v>
      </c>
      <c r="AV191" s="20" cm="1">
        <f t="array" ref="AV191">INDEX($I:$P,ROW(),MATCH(AV$3,$I$2:$P$2,0))/12</f>
        <v>4.1666666666666666E-3</v>
      </c>
      <c r="AW191" s="20" cm="1">
        <f t="array" ref="AW191">INDEX($I:$P,ROW(),MATCH(AW$3,$I$2:$P$2,0))/12</f>
        <v>4.1666666666666666E-3</v>
      </c>
      <c r="AX191" s="20" cm="1">
        <f t="array" ref="AX191">INDEX($I:$P,ROW(),MATCH(AX$3,$I$2:$P$2,0))/12</f>
        <v>4.1666666666666666E-3</v>
      </c>
      <c r="AY191" s="20" cm="1">
        <f t="array" ref="AY191">INDEX($I:$P,ROW(),MATCH(AY$3,$I$2:$P$2,0))/12</f>
        <v>4.1666666666666666E-3</v>
      </c>
      <c r="AZ191" s="20" cm="1">
        <f t="array" ref="AZ191">INDEX($I:$P,ROW(),MATCH(AZ$3,$I$2:$P$2,0))/12</f>
        <v>4.1666666666666666E-3</v>
      </c>
      <c r="BA191" s="20" cm="1">
        <f t="array" ref="BA191">INDEX($I:$P,ROW(),MATCH(BA$3,$I$2:$P$2,0))/12</f>
        <v>4.1666666666666666E-3</v>
      </c>
      <c r="BB191" s="20" cm="1">
        <f t="array" ref="BB191">INDEX($I:$P,ROW(),MATCH(BB$3,$I$2:$P$2,0))/12</f>
        <v>4.1666666666666666E-3</v>
      </c>
      <c r="BC191" s="20" cm="1">
        <f t="array" ref="BC191">INDEX($I:$P,ROW(),MATCH(BC$3,$I$2:$P$2,0))/12</f>
        <v>4.1666666666666666E-3</v>
      </c>
      <c r="BD191" s="20" cm="1">
        <f t="array" ref="BD191">INDEX($I:$P,ROW(),MATCH(BD$3,$I$2:$P$2,0))/12</f>
        <v>4.1666666666666666E-3</v>
      </c>
      <c r="BE191" s="20" cm="1">
        <f t="array" ref="BE191">INDEX($I:$P,ROW(),MATCH(BE$3,$I$2:$P$2,0))/12</f>
        <v>4.1666666666666666E-3</v>
      </c>
      <c r="BF191" s="20" cm="1">
        <f t="array" ref="BF191">INDEX($I:$P,ROW(),MATCH(BF$3,$I$2:$P$2,0))/12</f>
        <v>4.1666666666666666E-3</v>
      </c>
      <c r="BG191" s="20" cm="1">
        <f t="array" ref="BG191">INDEX($I:$P,ROW(),MATCH(BG$3,$I$2:$P$2,0))/12</f>
        <v>4.1666666666666666E-3</v>
      </c>
      <c r="BH191" s="20" cm="1">
        <f t="array" ref="BH191">INDEX($I:$P,ROW(),MATCH(BH$3,$I$2:$P$2,0))/12</f>
        <v>4.1666666666666666E-3</v>
      </c>
      <c r="BI191" s="20" cm="1">
        <f t="array" ref="BI191">INDEX($I:$P,ROW(),MATCH(BI$3,$I$2:$P$2,0))/12</f>
        <v>4.1666666666666666E-3</v>
      </c>
      <c r="BJ191" s="20" cm="1">
        <f t="array" ref="BJ191">INDEX($I:$P,ROW(),MATCH(BJ$3,$I$2:$P$2,0))/12</f>
        <v>4.1666666666666666E-3</v>
      </c>
      <c r="BK191" s="20" cm="1">
        <f t="array" ref="BK191">INDEX($I:$P,ROW(),MATCH(BK$3,$I$2:$P$2,0))/12</f>
        <v>4.1666666666666666E-3</v>
      </c>
      <c r="BL191" s="20" cm="1">
        <f t="array" ref="BL191">INDEX($I:$P,ROW(),MATCH(BL$3,$I$2:$P$2,0))/12</f>
        <v>4.1666666666666666E-3</v>
      </c>
      <c r="BM191" s="20" cm="1">
        <f t="array" ref="BM191">INDEX($I:$P,ROW(),MATCH(BM$3,$I$2:$P$2,0))/12</f>
        <v>4.1666666666666666E-3</v>
      </c>
      <c r="BN191" s="20" cm="1">
        <f t="array" ref="BN191">INDEX($I:$P,ROW(),MATCH(BN$3,$I$2:$P$2,0))/12</f>
        <v>4.1666666666666666E-3</v>
      </c>
      <c r="BO191" s="20" cm="1">
        <f t="array" ref="BO191">INDEX($I:$P,ROW(),MATCH(BO$3,$I$2:$P$2,0))/12</f>
        <v>4.1666666666666666E-3</v>
      </c>
      <c r="BP191" s="20" cm="1">
        <f t="array" ref="BP191">INDEX($I:$P,ROW(),MATCH(BP$3,$I$2:$P$2,0))/12</f>
        <v>4.1666666666666666E-3</v>
      </c>
      <c r="BQ191" s="20" cm="1">
        <f t="array" ref="BQ191">INDEX($I:$P,ROW(),MATCH(BQ$3,$I$2:$P$2,0))/12</f>
        <v>4.1666666666666666E-3</v>
      </c>
      <c r="BR191" s="20" cm="1">
        <f t="array" ref="BR191">INDEX($I:$P,ROW(),MATCH(BR$3,$I$2:$P$2,0))/12</f>
        <v>4.1666666666666666E-3</v>
      </c>
      <c r="BS191" s="20" cm="1">
        <f t="array" ref="BS191">INDEX($I:$P,ROW(),MATCH(BS$3,$I$2:$P$2,0))/12</f>
        <v>4.1666666666666666E-3</v>
      </c>
      <c r="BT191" s="20" cm="1">
        <f t="array" ref="BT191">INDEX($I:$P,ROW(),MATCH(BT$3,$I$2:$P$2,0))/12</f>
        <v>4.1666666666666666E-3</v>
      </c>
      <c r="BU191" s="20" cm="1">
        <f t="array" ref="BU191">INDEX($I:$P,ROW(),MATCH(BU$3,$I$2:$P$2,0))/12</f>
        <v>4.1666666666666666E-3</v>
      </c>
      <c r="BV191" s="20" cm="1">
        <f t="array" ref="BV191">INDEX($I:$P,ROW(),MATCH(BV$3,$I$2:$P$2,0))/12</f>
        <v>4.1666666666666666E-3</v>
      </c>
      <c r="BW191" s="20" cm="1">
        <f t="array" ref="BW191">INDEX($I:$P,ROW(),MATCH(BW$3,$I$2:$P$2,0))/12</f>
        <v>4.1666666666666666E-3</v>
      </c>
      <c r="BX191" s="20" cm="1">
        <f t="array" ref="BX191">INDEX($I:$P,ROW(),MATCH(BX$3,$I$2:$P$2,0))/12</f>
        <v>4.1666666666666666E-3</v>
      </c>
      <c r="BY191" s="20" cm="1">
        <f t="array" ref="BY191">INDEX($I:$P,ROW(),MATCH(BY$3,$I$2:$P$2,0))/12</f>
        <v>4.1666666666666666E-3</v>
      </c>
      <c r="BZ191" s="20" cm="1">
        <f t="array" ref="BZ191">INDEX($I:$P,ROW(),MATCH(BZ$3,$I$2:$P$2,0))/12</f>
        <v>4.1666666666666666E-3</v>
      </c>
      <c r="CA191" s="20" cm="1">
        <f t="array" ref="CA191">INDEX($I:$P,ROW(),MATCH(CA$3,$I$2:$P$2,0))/12</f>
        <v>4.1666666666666666E-3</v>
      </c>
      <c r="CB191" s="20" cm="1">
        <f t="array" ref="CB191">INDEX($I:$P,ROW(),MATCH(CB$3,$I$2:$P$2,0))/12</f>
        <v>4.1666666666666666E-3</v>
      </c>
      <c r="CC191" s="20" cm="1">
        <f t="array" ref="CC191">INDEX($I:$P,ROW(),MATCH(CC$3,$I$2:$P$2,0))/12</f>
        <v>4.1666666666666666E-3</v>
      </c>
      <c r="CD191" s="20" cm="1">
        <f t="array" ref="CD191">INDEX($I:$P,ROW(),MATCH(CD$3,$I$2:$P$2,0))/12</f>
        <v>4.1666666666666666E-3</v>
      </c>
      <c r="CE191" s="20" cm="1">
        <f t="array" ref="CE191">INDEX($I:$P,ROW(),MATCH(CE$3,$I$2:$P$2,0))/12</f>
        <v>4.1666666666666666E-3</v>
      </c>
      <c r="CF191" s="20" cm="1">
        <f t="array" ref="CF191">INDEX($I:$P,ROW(),MATCH(CF$3,$I$2:$P$2,0))/12</f>
        <v>4.1666666666666666E-3</v>
      </c>
      <c r="CG191" s="20" cm="1">
        <f t="array" ref="CG191">INDEX($I:$P,ROW(),MATCH(CG$3,$I$2:$P$2,0))/12</f>
        <v>4.1666666666666666E-3</v>
      </c>
      <c r="CH191" s="20" cm="1">
        <f t="array" ref="CH191">INDEX($I:$P,ROW(),MATCH(CH$3,$I$2:$P$2,0))/12</f>
        <v>4.1666666666666666E-3</v>
      </c>
      <c r="CI191" s="20" cm="1">
        <f t="array" ref="CI191">INDEX($I:$P,ROW(),MATCH(CI$3,$I$2:$P$2,0))/12</f>
        <v>4.1666666666666666E-3</v>
      </c>
      <c r="CJ191" s="20" cm="1">
        <f t="array" ref="CJ191">INDEX($I:$P,ROW(),MATCH(CJ$3,$I$2:$P$2,0))/12</f>
        <v>4.1666666666666666E-3</v>
      </c>
      <c r="CK191" s="20" cm="1">
        <f t="array" ref="CK191">INDEX($I:$P,ROW(),MATCH(CK$3,$I$2:$P$2,0))/12</f>
        <v>4.1666666666666666E-3</v>
      </c>
      <c r="CL191" s="20" cm="1">
        <f t="array" ref="CL191">INDEX($I:$P,ROW(),MATCH(CL$3,$I$2:$P$2,0))/12</f>
        <v>4.1666666666666666E-3</v>
      </c>
      <c r="CN191" s="75">
        <v>0</v>
      </c>
      <c r="CO191" s="20" t="e" cm="1">
        <f t="array" ref="CO191">INDEX($I:$P,ROW(),MATCH(CO$3,$I$2:$P$2,0))/CO$5</f>
        <v>#N/A</v>
      </c>
      <c r="CP191" s="20" t="e" cm="1">
        <f t="array" ref="CP191">INDEX($I:$P,ROW(),MATCH(CP$3,$I$2:$P$2,0))/CP$5</f>
        <v>#N/A</v>
      </c>
      <c r="CQ191" s="20" t="e" cm="1">
        <f t="array" ref="CQ191">INDEX($I:$P,ROW(),MATCH(CQ$3,$I$2:$P$2,0))/CQ$5</f>
        <v>#N/A</v>
      </c>
      <c r="CR191" s="20" t="e" cm="1">
        <f t="array" ref="CR191">INDEX($I:$P,ROW(),MATCH(CR$3,$I$2:$P$2,0))/CR$5</f>
        <v>#N/A</v>
      </c>
      <c r="CS191" s="20" t="e" cm="1">
        <f t="array" ref="CS191">INDEX($I:$P,ROW(),MATCH(CS$3,$I$2:$P$2,0))/CS$5</f>
        <v>#N/A</v>
      </c>
      <c r="CT191" s="20" t="e" cm="1">
        <f t="array" ref="CT191">INDEX($I:$P,ROW(),MATCH(CT$3,$I$2:$P$2,0))/CT$5</f>
        <v>#N/A</v>
      </c>
      <c r="CU191" s="20" t="e" cm="1">
        <f t="array" ref="CU191">INDEX($I:$P,ROW(),MATCH(CU$3,$I$2:$P$2,0))/CU$5</f>
        <v>#N/A</v>
      </c>
      <c r="CV191" s="20" t="e" cm="1">
        <f t="array" ref="CV191">INDEX($I:$P,ROW(),MATCH(CV$3,$I$2:$P$2,0))/CV$5</f>
        <v>#N/A</v>
      </c>
      <c r="CW191" s="20" t="e" cm="1">
        <f t="array" ref="CW191">INDEX($I:$P,ROW(),MATCH(CW$3,$I$2:$P$2,0))/CW$5</f>
        <v>#N/A</v>
      </c>
      <c r="CX191" s="20" t="e" cm="1">
        <f t="array" ref="CX191">INDEX($I:$P,ROW(),MATCH(CX$3,$I$2:$P$2,0))/CX$5</f>
        <v>#N/A</v>
      </c>
      <c r="CY191" s="20" t="e" cm="1">
        <f t="array" ref="CY191">INDEX($I:$P,ROW(),MATCH(CY$3,$I$2:$P$2,0))/CL$5</f>
        <v>#N/A</v>
      </c>
      <c r="CZ191" s="20" t="e" cm="1">
        <f t="array" ref="CZ191">INDEX($I:$P,ROW(),MATCH(CZ$3,$I$2:$P$2,0))/CZ$5</f>
        <v>#N/A</v>
      </c>
      <c r="DA191" s="20" t="e" cm="1">
        <f t="array" ref="DA191">INDEX($I:$P,ROW(),MATCH(DA$3,$I$2:$P$2,0))/DA$5</f>
        <v>#N/A</v>
      </c>
      <c r="DB191" s="20" t="e" cm="1">
        <f t="array" ref="DB191">INDEX($I:$P,ROW(),MATCH(DB$3,$I$2:$P$2,0))/DB$5</f>
        <v>#N/A</v>
      </c>
      <c r="DC191" s="20" t="e" cm="1">
        <f t="array" ref="DC191">INDEX($I:$P,ROW(),MATCH(DC$3,$I$2:$P$2,0))/DC$5</f>
        <v>#N/A</v>
      </c>
      <c r="DD191" s="20" t="e" cm="1">
        <f t="array" ref="DD191">INDEX($I:$P,ROW(),MATCH(DD$3,$I$2:$P$2,0))/DD$5</f>
        <v>#N/A</v>
      </c>
      <c r="DE191" s="20" t="e" cm="1">
        <f t="array" ref="DE191">INDEX($I:$P,ROW(),MATCH(DE$3,$I$2:$P$2,0))/DE$5</f>
        <v>#N/A</v>
      </c>
      <c r="DF191" s="20" t="e" cm="1">
        <f t="array" ref="DF191">INDEX($I:$P,ROW(),MATCH(DF$3,$I$2:$P$2,0))/DF$5</f>
        <v>#N/A</v>
      </c>
      <c r="DG191" s="20" t="e" cm="1">
        <f t="array" ref="DG191">INDEX($I:$P,ROW(),MATCH(DG$3,$I$2:$P$2,0))/DG$5</f>
        <v>#N/A</v>
      </c>
      <c r="DH191" s="20" t="e" cm="1">
        <f t="array" ref="DH191">INDEX($I:$P,ROW(),MATCH(DH$3,$I$2:$P$2,0))/DH$5</f>
        <v>#N/A</v>
      </c>
      <c r="DI191" s="20" t="e" cm="1">
        <f t="array" ref="DI191">INDEX($I:$P,ROW(),MATCH(DI$3,$I$2:$P$2,0))/DI$5</f>
        <v>#N/A</v>
      </c>
      <c r="DJ191" s="20" t="e" cm="1">
        <f t="array" ref="DJ191">INDEX($I:$P,ROW(),MATCH(DJ$3,$I$2:$P$2,0))/DJ$5</f>
        <v>#N/A</v>
      </c>
      <c r="DK191" s="20" t="e" cm="1">
        <f t="array" ref="DK191">INDEX($I:$P,ROW(),MATCH(DK$3,$I$2:$P$2,0))/DK$5</f>
        <v>#N/A</v>
      </c>
      <c r="DL191" s="20" t="e" cm="1">
        <f t="array" ref="DL191">INDEX($I:$P,ROW(),MATCH(DL$3,$I$2:$P$2,0))/DL$5</f>
        <v>#N/A</v>
      </c>
    </row>
    <row r="192" spans="1:116" x14ac:dyDescent="0.4">
      <c r="B192" t="str">
        <f>E192</f>
        <v>192 TAM-ER</v>
      </c>
      <c r="D192" t="s">
        <v>260</v>
      </c>
      <c r="E192" s="8" t="str">
        <f t="shared" si="137"/>
        <v>192 TAM-ER</v>
      </c>
      <c r="G192" s="145" t="s">
        <v>65</v>
      </c>
      <c r="H192" s="12"/>
      <c r="J192"/>
      <c r="K192" s="166">
        <v>4.8000000000000001E-2</v>
      </c>
      <c r="L192" s="166">
        <v>8.5999999999999993E-2</v>
      </c>
      <c r="M192" s="166">
        <v>0.124</v>
      </c>
      <c r="N192" s="166">
        <v>0.16200000000000001</v>
      </c>
      <c r="O192" s="166">
        <v>0.2</v>
      </c>
      <c r="P192" s="166">
        <v>0.2</v>
      </c>
      <c r="R192" s="167"/>
      <c r="S192" s="167" cm="1">
        <f t="array" ref="S192">(INDEX($I:$O,ROW(),MATCH(S$3,$I$2:$O$2,0))/12-INDEX($I:$O,ROW(),MATCH(S$3-1,$I$2:$O$2,0))/12)+R192</f>
        <v>4.0000000000000001E-3</v>
      </c>
      <c r="T192" s="167" cm="1">
        <f t="array" ref="T192">(INDEX($I:$O,ROW(),MATCH(T$3,$I$2:$O$2,0))/12-INDEX($I:$O,ROW(),MATCH(T$3-1,$I$2:$O$2,0))/12)+S192</f>
        <v>8.0000000000000002E-3</v>
      </c>
      <c r="U192" s="167" cm="1">
        <f t="array" ref="U192">(INDEX($I:$O,ROW(),MATCH(U$3,$I$2:$O$2,0))/12-INDEX($I:$O,ROW(),MATCH(U$3-1,$I$2:$O$2,0))/12)+T192</f>
        <v>1.2E-2</v>
      </c>
      <c r="V192" s="167" cm="1">
        <f t="array" ref="V192">(INDEX($I:$O,ROW(),MATCH(V$3,$I$2:$O$2,0))/12-INDEX($I:$O,ROW(),MATCH(V$3-1,$I$2:$O$2,0))/12)+U192</f>
        <v>1.6E-2</v>
      </c>
      <c r="W192" s="167" cm="1">
        <f t="array" ref="W192">(INDEX($I:$O,ROW(),MATCH(W$3,$I$2:$O$2,0))/12-INDEX($I:$O,ROW(),MATCH(W$3-1,$I$2:$O$2,0))/12)+V192</f>
        <v>0.02</v>
      </c>
      <c r="X192" s="167" cm="1">
        <f t="array" ref="X192">(INDEX($I:$O,ROW(),MATCH(X$3,$I$2:$O$2,0))/12-INDEX($I:$O,ROW(),MATCH(X$3-1,$I$2:$O$2,0))/12)+W192</f>
        <v>2.4E-2</v>
      </c>
      <c r="Y192" s="167" cm="1">
        <f t="array" ref="Y192">(INDEX($I:$O,ROW(),MATCH(Y$3,$I$2:$O$2,0))/12-INDEX($I:$O,ROW(),MATCH(Y$3-1,$I$2:$O$2,0))/12)+X192</f>
        <v>2.8000000000000001E-2</v>
      </c>
      <c r="Z192" s="167" cm="1">
        <f t="array" ref="Z192">(INDEX($I:$O,ROW(),MATCH(Z$3,$I$2:$O$2,0))/12-INDEX($I:$O,ROW(),MATCH(Z$3-1,$I$2:$O$2,0))/12)+Y192</f>
        <v>3.2000000000000001E-2</v>
      </c>
      <c r="AA192" s="167" cm="1">
        <f t="array" ref="AA192">(INDEX($I:$O,ROW(),MATCH(AA$3,$I$2:$O$2,0))/12-INDEX($I:$O,ROW(),MATCH(AA$3-1,$I$2:$O$2,0))/12)+Z192</f>
        <v>3.6000000000000004E-2</v>
      </c>
      <c r="AB192" s="167" cm="1">
        <f t="array" ref="AB192">(INDEX($I:$O,ROW(),MATCH(AB$3,$I$2:$O$2,0))/12-INDEX($I:$O,ROW(),MATCH(AB$3-1,$I$2:$O$2,0))/12)+AA192</f>
        <v>4.0000000000000008E-2</v>
      </c>
      <c r="AC192" s="167" cm="1">
        <f t="array" ref="AC192">(INDEX($I:$O,ROW(),MATCH(AC$3,$I$2:$O$2,0))/12-INDEX($I:$O,ROW(),MATCH(AC$3-1,$I$2:$O$2,0))/12)+AB192</f>
        <v>4.4000000000000011E-2</v>
      </c>
      <c r="AD192" s="167" cm="1">
        <f t="array" ref="AD192">(INDEX($I:$O,ROW(),MATCH(AD$3,$I$2:$O$2,0))/12-INDEX($I:$O,ROW(),MATCH(AD$3-1,$I$2:$O$2,0))/12)+AC192</f>
        <v>4.8000000000000015E-2</v>
      </c>
      <c r="AE192" s="167" cm="1">
        <f t="array" ref="AE192">(INDEX($I:$O,ROW(),MATCH(AE$3,$I$2:$O$2,0))/12-INDEX($I:$O,ROW(),MATCH(AE$3-1,$I$2:$O$2,0))/12)+AD192</f>
        <v>5.116666666666668E-2</v>
      </c>
      <c r="AF192" s="167" cm="1">
        <f t="array" ref="AF192">(INDEX($I:$O,ROW(),MATCH(AF$3,$I$2:$O$2,0))/12-INDEX($I:$O,ROW(),MATCH(AF$3-1,$I$2:$O$2,0))/12)+AE192</f>
        <v>5.4333333333333345E-2</v>
      </c>
      <c r="AG192" s="167" cm="1">
        <f t="array" ref="AG192">(INDEX($I:$O,ROW(),MATCH(AG$3,$I$2:$O$2,0))/12-INDEX($I:$O,ROW(),MATCH(AG$3-1,$I$2:$O$2,0))/12)+AF192</f>
        <v>5.7500000000000009E-2</v>
      </c>
      <c r="AH192" s="167" cm="1">
        <f t="array" ref="AH192">(INDEX($I:$O,ROW(),MATCH(AH$3,$I$2:$O$2,0))/12-INDEX($I:$O,ROW(),MATCH(AH$3-1,$I$2:$O$2,0))/12)+AG192</f>
        <v>6.0666666666666674E-2</v>
      </c>
      <c r="AI192" s="167" cm="1">
        <f t="array" ref="AI192">(INDEX($I:$O,ROW(),MATCH(AI$3,$I$2:$O$2,0))/12-INDEX($I:$O,ROW(),MATCH(AI$3-1,$I$2:$O$2,0))/12)+AH192</f>
        <v>6.3833333333333339E-2</v>
      </c>
      <c r="AJ192" s="167" cm="1">
        <f t="array" ref="AJ192">(INDEX($I:$O,ROW(),MATCH(AJ$3,$I$2:$O$2,0))/12-INDEX($I:$O,ROW(),MATCH(AJ$3-1,$I$2:$O$2,0))/12)+AI192</f>
        <v>6.7000000000000004E-2</v>
      </c>
      <c r="AK192" s="167" cm="1">
        <f t="array" ref="AK192">(INDEX($I:$O,ROW(),MATCH(AK$3,$I$2:$O$2,0))/12-INDEX($I:$O,ROW(),MATCH(AK$3-1,$I$2:$O$2,0))/12)+AJ192</f>
        <v>7.0166666666666669E-2</v>
      </c>
      <c r="AL192" s="167" cm="1">
        <f t="array" ref="AL192">(INDEX($I:$O,ROW(),MATCH(AL$3,$I$2:$O$2,0))/12-INDEX($I:$O,ROW(),MATCH(AL$3-1,$I$2:$O$2,0))/12)+AK192</f>
        <v>7.3333333333333334E-2</v>
      </c>
      <c r="AM192" s="167" cm="1">
        <f t="array" ref="AM192">(INDEX($I:$O,ROW(),MATCH(AM$3,$I$2:$O$2,0))/12-INDEX($I:$O,ROW(),MATCH(AM$3-1,$I$2:$O$2,0))/12)+AL192</f>
        <v>7.6499999999999999E-2</v>
      </c>
      <c r="AN192" s="167" cm="1">
        <f t="array" ref="AN192">(INDEX($I:$O,ROW(),MATCH(AN$3,$I$2:$O$2,0))/12-INDEX($I:$O,ROW(),MATCH(AN$3-1,$I$2:$O$2,0))/12)+AM192</f>
        <v>7.9666666666666663E-2</v>
      </c>
      <c r="AO192" s="167" cm="1">
        <f t="array" ref="AO192">(INDEX($I:$O,ROW(),MATCH(AO$3,$I$2:$O$2,0))/12-INDEX($I:$O,ROW(),MATCH(AO$3-1,$I$2:$O$2,0))/12)+AN192</f>
        <v>8.2833333333333328E-2</v>
      </c>
      <c r="AP192" s="167" cm="1">
        <f t="array" ref="AP192">(INDEX($I:$O,ROW(),MATCH(AP$3,$I$2:$O$2,0))/12-INDEX($I:$O,ROW(),MATCH(AP$3-1,$I$2:$O$2,0))/12)+AO192</f>
        <v>8.5999999999999993E-2</v>
      </c>
      <c r="AQ192" s="167" cm="1">
        <f t="array" ref="AQ192">(INDEX($I:$O,ROW(),MATCH(AQ$3,$I$2:$O$2,0))/12-INDEX($I:$O,ROW(),MATCH(AQ$3-1,$I$2:$O$2,0))/12)+AP192</f>
        <v>8.9166666666666658E-2</v>
      </c>
      <c r="AR192" s="167" cm="1">
        <f t="array" ref="AR192">(INDEX($I:$O,ROW(),MATCH(AR$3,$I$2:$O$2,0))/12-INDEX($I:$O,ROW(),MATCH(AR$3-1,$I$2:$O$2,0))/12)+AQ192</f>
        <v>9.2333333333333323E-2</v>
      </c>
      <c r="AS192" s="167" cm="1">
        <f t="array" ref="AS192">(INDEX($I:$O,ROW(),MATCH(AS$3,$I$2:$O$2,0))/12-INDEX($I:$O,ROW(),MATCH(AS$3-1,$I$2:$O$2,0))/12)+AR192</f>
        <v>9.5499999999999988E-2</v>
      </c>
      <c r="AT192" s="167" cm="1">
        <f t="array" ref="AT192">(INDEX($I:$O,ROW(),MATCH(AT$3,$I$2:$O$2,0))/12-INDEX($I:$O,ROW(),MATCH(AT$3-1,$I$2:$O$2,0))/12)+AS192</f>
        <v>9.8666666666666653E-2</v>
      </c>
      <c r="AU192" s="167" cm="1">
        <f t="array" ref="AU192">(INDEX($I:$O,ROW(),MATCH(AU$3,$I$2:$O$2,0))/12-INDEX($I:$O,ROW(),MATCH(AU$3-1,$I$2:$O$2,0))/12)+AT192</f>
        <v>0.10183333333333332</v>
      </c>
      <c r="AV192" s="167" cm="1">
        <f t="array" ref="AV192">(INDEX($I:$O,ROW(),MATCH(AV$3,$I$2:$O$2,0))/12-INDEX($I:$O,ROW(),MATCH(AV$3-1,$I$2:$O$2,0))/12)+AU192</f>
        <v>0.10499999999999998</v>
      </c>
      <c r="AW192" s="167" cm="1">
        <f t="array" ref="AW192">(INDEX($I:$O,ROW(),MATCH(AW$3,$I$2:$O$2,0))/12-INDEX($I:$O,ROW(),MATCH(AW$3-1,$I$2:$O$2,0))/12)+AV192</f>
        <v>0.10816666666666665</v>
      </c>
      <c r="AX192" s="167" cm="1">
        <f t="array" ref="AX192">(INDEX($I:$O,ROW(),MATCH(AX$3,$I$2:$O$2,0))/12-INDEX($I:$O,ROW(),MATCH(AX$3-1,$I$2:$O$2,0))/12)+AW192</f>
        <v>0.11133333333333331</v>
      </c>
      <c r="AY192" s="167" cm="1">
        <f t="array" ref="AY192">(INDEX($I:$O,ROW(),MATCH(AY$3,$I$2:$O$2,0))/12-INDEX($I:$O,ROW(),MATCH(AY$3-1,$I$2:$O$2,0))/12)+AX192</f>
        <v>0.11449999999999998</v>
      </c>
      <c r="AZ192" s="167" cm="1">
        <f t="array" ref="AZ192">(INDEX($I:$O,ROW(),MATCH(AZ$3,$I$2:$O$2,0))/12-INDEX($I:$O,ROW(),MATCH(AZ$3-1,$I$2:$O$2,0))/12)+AY192</f>
        <v>0.11766666666666664</v>
      </c>
      <c r="BA192" s="167" cm="1">
        <f t="array" ref="BA192">(INDEX($I:$O,ROW(),MATCH(BA$3,$I$2:$O$2,0))/12-INDEX($I:$O,ROW(),MATCH(BA$3-1,$I$2:$O$2,0))/12)+AZ192</f>
        <v>0.12083333333333331</v>
      </c>
      <c r="BB192" s="167" cm="1">
        <f t="array" ref="BB192">(INDEX($I:$O,ROW(),MATCH(BB$3,$I$2:$O$2,0))/12-INDEX($I:$O,ROW(),MATCH(BB$3-1,$I$2:$O$2,0))/12)+BA192</f>
        <v>0.12399999999999997</v>
      </c>
      <c r="BC192" s="167" cm="1">
        <f t="array" ref="BC192">(INDEX($I:$O,ROW(),MATCH(BC$3,$I$2:$O$2,0))/12-INDEX($I:$O,ROW(),MATCH(BC$3-1,$I$2:$O$2,0))/12)+BB192</f>
        <v>0.12716666666666665</v>
      </c>
      <c r="BD192" s="167" cm="1">
        <f t="array" ref="BD192">(INDEX($I:$O,ROW(),MATCH(BD$3,$I$2:$O$2,0))/12-INDEX($I:$O,ROW(),MATCH(BD$3-1,$I$2:$O$2,0))/12)+BC192</f>
        <v>0.13033333333333333</v>
      </c>
      <c r="BE192" s="167" cm="1">
        <f t="array" ref="BE192">(INDEX($I:$O,ROW(),MATCH(BE$3,$I$2:$O$2,0))/12-INDEX($I:$O,ROW(),MATCH(BE$3-1,$I$2:$O$2,0))/12)+BD192</f>
        <v>0.13350000000000001</v>
      </c>
      <c r="BF192" s="167" cm="1">
        <f t="array" ref="BF192">(INDEX($I:$O,ROW(),MATCH(BF$3,$I$2:$O$2,0))/12-INDEX($I:$O,ROW(),MATCH(BF$3-1,$I$2:$O$2,0))/12)+BE192</f>
        <v>0.13666666666666669</v>
      </c>
      <c r="BG192" s="167" cm="1">
        <f t="array" ref="BG192">(INDEX($I:$O,ROW(),MATCH(BG$3,$I$2:$O$2,0))/12-INDEX($I:$O,ROW(),MATCH(BG$3-1,$I$2:$O$2,0))/12)+BF192</f>
        <v>0.13983333333333337</v>
      </c>
      <c r="BH192" s="167" cm="1">
        <f t="array" ref="BH192">(INDEX($I:$O,ROW(),MATCH(BH$3,$I$2:$O$2,0))/12-INDEX($I:$O,ROW(),MATCH(BH$3-1,$I$2:$O$2,0))/12)+BG192</f>
        <v>0.14300000000000004</v>
      </c>
      <c r="BI192" s="167" cm="1">
        <f t="array" ref="BI192">(INDEX($I:$O,ROW(),MATCH(BI$3,$I$2:$O$2,0))/12-INDEX($I:$O,ROW(),MATCH(BI$3-1,$I$2:$O$2,0))/12)+BH192</f>
        <v>0.14616666666666672</v>
      </c>
      <c r="BJ192" s="167" cm="1">
        <f t="array" ref="BJ192">(INDEX($I:$O,ROW(),MATCH(BJ$3,$I$2:$O$2,0))/12-INDEX($I:$O,ROW(),MATCH(BJ$3-1,$I$2:$O$2,0))/12)+BI192</f>
        <v>0.1493333333333334</v>
      </c>
      <c r="BK192" s="167" cm="1">
        <f t="array" ref="BK192">(INDEX($I:$O,ROW(),MATCH(BK$3,$I$2:$O$2,0))/12-INDEX($I:$O,ROW(),MATCH(BK$3-1,$I$2:$O$2,0))/12)+BJ192</f>
        <v>0.15250000000000008</v>
      </c>
      <c r="BL192" s="167" cm="1">
        <f t="array" ref="BL192">(INDEX($I:$O,ROW(),MATCH(BL$3,$I$2:$O$2,0))/12-INDEX($I:$O,ROW(),MATCH(BL$3-1,$I$2:$O$2,0))/12)+BK192</f>
        <v>0.15566666666666676</v>
      </c>
      <c r="BM192" s="167" cm="1">
        <f t="array" ref="BM192">(INDEX($I:$O,ROW(),MATCH(BM$3,$I$2:$O$2,0))/12-INDEX($I:$O,ROW(),MATCH(BM$3-1,$I$2:$O$2,0))/12)+BL192</f>
        <v>0.15883333333333344</v>
      </c>
      <c r="BN192" s="167" cm="1">
        <f t="array" ref="BN192">(INDEX($I:$O,ROW(),MATCH(BN$3,$I$2:$O$2,0))/12-INDEX($I:$O,ROW(),MATCH(BN$3-1,$I$2:$O$2,0))/12)+BM192</f>
        <v>0.16200000000000012</v>
      </c>
      <c r="BO192" s="167" cm="1">
        <f t="array" ref="BO192">(INDEX($I:$O,ROW(),MATCH(BO$3,$I$2:$O$2,0))/12-INDEX($I:$O,ROW(),MATCH(BO$3-1,$I$2:$O$2,0))/12)+BN192</f>
        <v>0.16516666666666679</v>
      </c>
      <c r="BP192" s="167" cm="1">
        <f t="array" ref="BP192">(INDEX($I:$O,ROW(),MATCH(BP$3,$I$2:$O$2,0))/12-INDEX($I:$O,ROW(),MATCH(BP$3-1,$I$2:$O$2,0))/12)+BO192</f>
        <v>0.16833333333333347</v>
      </c>
      <c r="BQ192" s="167" cm="1">
        <f t="array" ref="BQ192">(INDEX($I:$O,ROW(),MATCH(BQ$3,$I$2:$O$2,0))/12-INDEX($I:$O,ROW(),MATCH(BQ$3-1,$I$2:$O$2,0))/12)+BP192</f>
        <v>0.17150000000000015</v>
      </c>
      <c r="BR192" s="167" cm="1">
        <f t="array" ref="BR192">(INDEX($I:$O,ROW(),MATCH(BR$3,$I$2:$O$2,0))/12-INDEX($I:$O,ROW(),MATCH(BR$3-1,$I$2:$O$2,0))/12)+BQ192</f>
        <v>0.17466666666666683</v>
      </c>
      <c r="BS192" s="167" cm="1">
        <f t="array" ref="BS192">(INDEX($I:$O,ROW(),MATCH(BS$3,$I$2:$O$2,0))/12-INDEX($I:$O,ROW(),MATCH(BS$3-1,$I$2:$O$2,0))/12)+BR192</f>
        <v>0.17783333333333351</v>
      </c>
      <c r="BT192" s="167" cm="1">
        <f t="array" ref="BT192">(INDEX($I:$O,ROW(),MATCH(BT$3,$I$2:$O$2,0))/12-INDEX($I:$O,ROW(),MATCH(BT$3-1,$I$2:$O$2,0))/12)+BS192</f>
        <v>0.18100000000000019</v>
      </c>
      <c r="BU192" s="167" cm="1">
        <f t="array" ref="BU192">(INDEX($I:$O,ROW(),MATCH(BU$3,$I$2:$O$2,0))/12-INDEX($I:$O,ROW(),MATCH(BU$3-1,$I$2:$O$2,0))/12)+BT192</f>
        <v>0.18416666666666687</v>
      </c>
      <c r="BV192" s="167" cm="1">
        <f t="array" ref="BV192">(INDEX($I:$O,ROW(),MATCH(BV$3,$I$2:$O$2,0))/12-INDEX($I:$O,ROW(),MATCH(BV$3-1,$I$2:$O$2,0))/12)+BU192</f>
        <v>0.18733333333333355</v>
      </c>
      <c r="BW192" s="167" cm="1">
        <f t="array" ref="BW192">(INDEX($I:$O,ROW(),MATCH(BW$3,$I$2:$O$2,0))/12-INDEX($I:$O,ROW(),MATCH(BW$3-1,$I$2:$O$2,0))/12)+BV192</f>
        <v>0.19050000000000022</v>
      </c>
      <c r="BX192" s="167" cm="1">
        <f t="array" ref="BX192">(INDEX($I:$O,ROW(),MATCH(BX$3,$I$2:$O$2,0))/12-INDEX($I:$O,ROW(),MATCH(BX$3-1,$I$2:$O$2,0))/12)+BW192</f>
        <v>0.1936666666666669</v>
      </c>
      <c r="BY192" s="167" cm="1">
        <f t="array" ref="BY192">(INDEX($I:$O,ROW(),MATCH(BY$3,$I$2:$O$2,0))/12-INDEX($I:$O,ROW(),MATCH(BY$3-1,$I$2:$O$2,0))/12)+BX192</f>
        <v>0.19683333333333358</v>
      </c>
      <c r="BZ192" s="167" cm="1">
        <f t="array" ref="BZ192">(INDEX($I:$O,ROW(),MATCH(BZ$3,$I$2:$O$2,0))/12-INDEX($I:$O,ROW(),MATCH(BZ$3-1,$I$2:$O$2,0))/12)+BY192</f>
        <v>0.20000000000000026</v>
      </c>
      <c r="CA192" s="167" cm="1">
        <f t="array" ref="CA192">(INDEX($I:$P,ROW(),MATCH(CA$3,$I$2:$P$2,0))/12-INDEX($I:$P,ROW(),MATCH(CA$3-1,$I$2:$P$2,0))/12)+BZ192</f>
        <v>0.20000000000000026</v>
      </c>
      <c r="CB192" s="167" cm="1">
        <f t="array" ref="CB192">(INDEX($I:$P,ROW(),MATCH(CB$3,$I$2:$P$2,0))/12-INDEX($I:$P,ROW(),MATCH(CB$3-1,$I$2:$P$2,0))/12)+CA192</f>
        <v>0.20000000000000026</v>
      </c>
      <c r="CC192" s="167" cm="1">
        <f t="array" ref="CC192">(INDEX($I:$P,ROW(),MATCH(CC$3,$I$2:$P$2,0))/12-INDEX($I:$P,ROW(),MATCH(CC$3-1,$I$2:$P$2,0))/12)+CB192</f>
        <v>0.20000000000000026</v>
      </c>
      <c r="CD192" s="167" cm="1">
        <f t="array" ref="CD192">(INDEX($I:$P,ROW(),MATCH(CD$3,$I$2:$P$2,0))/12-INDEX($I:$P,ROW(),MATCH(CD$3-1,$I$2:$P$2,0))/12)+CC192</f>
        <v>0.20000000000000026</v>
      </c>
      <c r="CE192" s="167" cm="1">
        <f t="array" ref="CE192">(INDEX($I:$P,ROW(),MATCH(CE$3,$I$2:$P$2,0))/12-INDEX($I:$P,ROW(),MATCH(CE$3-1,$I$2:$P$2,0))/12)+CD192</f>
        <v>0.20000000000000026</v>
      </c>
      <c r="CF192" s="167" cm="1">
        <f t="array" ref="CF192">(INDEX($I:$P,ROW(),MATCH(CF$3,$I$2:$P$2,0))/12-INDEX($I:$P,ROW(),MATCH(CF$3-1,$I$2:$P$2,0))/12)+CE192</f>
        <v>0.20000000000000026</v>
      </c>
      <c r="CG192" s="167" cm="1">
        <f t="array" ref="CG192">(INDEX($I:$P,ROW(),MATCH(CG$3,$I$2:$P$2,0))/12-INDEX($I:$P,ROW(),MATCH(CG$3-1,$I$2:$P$2,0))/12)+CF192</f>
        <v>0.20000000000000026</v>
      </c>
      <c r="CH192" s="167" cm="1">
        <f t="array" ref="CH192">(INDEX($I:$P,ROW(),MATCH(CH$3,$I$2:$P$2,0))/12-INDEX($I:$P,ROW(),MATCH(CH$3-1,$I$2:$P$2,0))/12)+CG192</f>
        <v>0.20000000000000026</v>
      </c>
      <c r="CI192" s="167" cm="1">
        <f t="array" ref="CI192">(INDEX($I:$P,ROW(),MATCH(CI$3,$I$2:$P$2,0))/12-INDEX($I:$P,ROW(),MATCH(CI$3-1,$I$2:$P$2,0))/12)+CH192</f>
        <v>0.20000000000000026</v>
      </c>
      <c r="CJ192" s="167" cm="1">
        <f t="array" ref="CJ192">(INDEX($I:$P,ROW(),MATCH(CJ$3,$I$2:$P$2,0))/12-INDEX($I:$P,ROW(),MATCH(CJ$3-1,$I$2:$P$2,0))/12)+CI192</f>
        <v>0.20000000000000026</v>
      </c>
      <c r="CK192" s="167" cm="1">
        <f t="array" ref="CK192">(INDEX($I:$P,ROW(),MATCH(CK$3,$I$2:$P$2,0))/12-INDEX($I:$P,ROW(),MATCH(CK$3-1,$I$2:$P$2,0))/12)+CJ192</f>
        <v>0.20000000000000026</v>
      </c>
      <c r="CL192" s="167" cm="1">
        <f t="array" ref="CL192">(INDEX($I:$P,ROW(),MATCH(CL$3,$I$2:$P$2,0))/12-INDEX($I:$P,ROW(),MATCH(CL$3-1,$I$2:$P$2,0))/12)+CK192</f>
        <v>0.20000000000000026</v>
      </c>
      <c r="CN192" s="75">
        <v>0.01</v>
      </c>
      <c r="CO192" s="167" t="e" cm="1">
        <f t="array" ref="CO192">INDEX($I:$P,ROW(),MATCH(CO$3,$I$2:$P$2,0))</f>
        <v>#N/A</v>
      </c>
      <c r="CP192" s="167" t="e" cm="1">
        <f t="array" ref="CP192">INDEX($I:$P,ROW(),MATCH(CP$3,$I$2:$P$2,0))</f>
        <v>#N/A</v>
      </c>
      <c r="CQ192" s="167" t="e" cm="1">
        <f t="array" ref="CQ192">INDEX($I:$P,ROW(),MATCH(CQ$3,$I$2:$P$2,0))</f>
        <v>#N/A</v>
      </c>
      <c r="CR192" s="167" t="e" cm="1">
        <f t="array" ref="CR192">INDEX($I:$P,ROW(),MATCH(CR$3,$I$2:$P$2,0))</f>
        <v>#N/A</v>
      </c>
      <c r="CS192" s="167" t="e" cm="1">
        <f t="array" ref="CS192">INDEX($I:$P,ROW(),MATCH(CS$3,$I$2:$P$2,0))</f>
        <v>#N/A</v>
      </c>
      <c r="CT192" s="167" t="e" cm="1">
        <f t="array" ref="CT192">INDEX($I:$P,ROW(),MATCH(CT$3,$I$2:$P$2,0))</f>
        <v>#N/A</v>
      </c>
      <c r="CU192" s="167" t="e" cm="1">
        <f t="array" ref="CU192">INDEX($I:$P,ROW(),MATCH(CU$3,$I$2:$P$2,0))</f>
        <v>#N/A</v>
      </c>
      <c r="CV192" s="167" t="e" cm="1">
        <f t="array" ref="CV192">INDEX($I:$P,ROW(),MATCH(CV$3,$I$2:$P$2,0))</f>
        <v>#N/A</v>
      </c>
      <c r="CW192" s="167" t="e" cm="1">
        <f t="array" ref="CW192">INDEX($I:$P,ROW(),MATCH(CW$3,$I$2:$P$2,0))</f>
        <v>#N/A</v>
      </c>
      <c r="CX192" s="167" t="e" cm="1">
        <f t="array" ref="CX192">INDEX($I:$P,ROW(),MATCH(CX$3,$I$2:$P$2,0))</f>
        <v>#N/A</v>
      </c>
      <c r="CY192" s="167" t="e" cm="1">
        <f t="array" ref="CY192">INDEX($I:$P,ROW(),MATCH(CY$3,$I$2:$P$2,0))</f>
        <v>#N/A</v>
      </c>
      <c r="CZ192" s="167" t="e" cm="1">
        <f t="array" ref="CZ192">INDEX($I:$P,ROW(),MATCH(CZ$3,$I$2:$P$2,0))</f>
        <v>#N/A</v>
      </c>
      <c r="DA192" s="167" t="e" cm="1">
        <f t="array" ref="DA192">INDEX($I:$P,ROW(),MATCH(DA$3,$I$2:$P$2,0))</f>
        <v>#N/A</v>
      </c>
      <c r="DB192" s="167" t="e" cm="1">
        <f t="array" ref="DB192">INDEX($I:$P,ROW(),MATCH(DB$3,$I$2:$P$2,0))</f>
        <v>#N/A</v>
      </c>
      <c r="DC192" s="167" t="e" cm="1">
        <f t="array" ref="DC192">INDEX($I:$P,ROW(),MATCH(DC$3,$I$2:$P$2,0))</f>
        <v>#N/A</v>
      </c>
      <c r="DD192" s="167" t="e" cm="1">
        <f t="array" ref="DD192">INDEX($I:$P,ROW(),MATCH(DD$3,$I$2:$P$2,0))</f>
        <v>#N/A</v>
      </c>
      <c r="DE192" s="167" t="e" cm="1">
        <f t="array" ref="DE192">INDEX($I:$P,ROW(),MATCH(DE$3,$I$2:$P$2,0))</f>
        <v>#N/A</v>
      </c>
      <c r="DF192" s="167" t="e" cm="1">
        <f t="array" ref="DF192">INDEX($I:$P,ROW(),MATCH(DF$3,$I$2:$P$2,0))</f>
        <v>#N/A</v>
      </c>
      <c r="DG192" s="167" t="e" cm="1">
        <f t="array" ref="DG192">INDEX($I:$P,ROW(),MATCH(DG$3,$I$2:$P$2,0))</f>
        <v>#N/A</v>
      </c>
      <c r="DH192" s="167" t="e" cm="1">
        <f t="array" ref="DH192">INDEX($I:$P,ROW(),MATCH(DH$3,$I$2:$P$2,0))</f>
        <v>#N/A</v>
      </c>
      <c r="DI192" s="167" t="e" cm="1">
        <f t="array" ref="DI192">INDEX($I:$P,ROW(),MATCH(DI$3,$I$2:$P$2,0))</f>
        <v>#N/A</v>
      </c>
      <c r="DJ192" s="167" t="e" cm="1">
        <f t="array" ref="DJ192">INDEX($I:$P,ROW(),MATCH(DJ$3,$I$2:$P$2,0))</f>
        <v>#N/A</v>
      </c>
      <c r="DK192" s="167" t="e" cm="1">
        <f t="array" ref="DK192">INDEX($I:$P,ROW(),MATCH(DK$3,$I$2:$P$2,0))</f>
        <v>#N/A</v>
      </c>
      <c r="DL192" s="167" t="e" cm="1">
        <f t="array" ref="DL192">INDEX($I:$P,ROW(),MATCH(DL$3,$I$2:$P$2,0))</f>
        <v>#N/A</v>
      </c>
    </row>
    <row r="193" spans="1:116" x14ac:dyDescent="0.4">
      <c r="A193" s="27"/>
      <c r="B193" s="27" t="str">
        <f>E193</f>
        <v>193 TAM-ER</v>
      </c>
      <c r="C193" t="str">
        <f ca="1">OFFSET(C193,10,0)</f>
        <v>IS: revenue</v>
      </c>
      <c r="D193" s="27" t="s">
        <v>260</v>
      </c>
      <c r="E193" s="9" t="str">
        <f t="shared" si="137"/>
        <v>193 TAM-ER</v>
      </c>
      <c r="F193" s="27"/>
      <c r="G193" s="126" t="str">
        <f>G203</f>
        <v>Revenue</v>
      </c>
      <c r="H193" s="24"/>
      <c r="I193" s="24"/>
      <c r="J193" s="24"/>
      <c r="K193" s="33">
        <f t="shared" ref="K193:P193" si="142">SUMIF($3:$3,K$2,193:193)</f>
        <v>32302414.077809874</v>
      </c>
      <c r="L193" s="33">
        <f t="shared" si="142"/>
        <v>89093148.124102876</v>
      </c>
      <c r="M193" s="33">
        <f t="shared" si="142"/>
        <v>145422317.02126443</v>
      </c>
      <c r="N193" s="33">
        <f t="shared" si="142"/>
        <v>207282095.43152076</v>
      </c>
      <c r="O193" s="33">
        <f t="shared" si="142"/>
        <v>275090952.47193754</v>
      </c>
      <c r="P193" s="33">
        <f t="shared" si="142"/>
        <v>316476696.45822203</v>
      </c>
      <c r="R193" s="165"/>
      <c r="S193" s="33">
        <f>S192*S190*1000000</f>
        <v>401666.66666666669</v>
      </c>
      <c r="T193" s="33">
        <f t="shared" ref="T193:CE193" si="143">T192*T190*1000000</f>
        <v>806680.5555555555</v>
      </c>
      <c r="U193" s="33">
        <f t="shared" si="143"/>
        <v>1215062.5868055555</v>
      </c>
      <c r="V193" s="33">
        <f t="shared" si="143"/>
        <v>1626833.7967785492</v>
      </c>
      <c r="W193" s="33">
        <f t="shared" si="143"/>
        <v>2042015.3386647413</v>
      </c>
      <c r="X193" s="33">
        <f t="shared" si="143"/>
        <v>2460628.483091013</v>
      </c>
      <c r="Y193" s="33">
        <f t="shared" si="143"/>
        <v>2882694.6187323192</v>
      </c>
      <c r="Z193" s="33">
        <f t="shared" si="143"/>
        <v>3308235.2529261373</v>
      </c>
      <c r="AA193" s="33">
        <f t="shared" si="143"/>
        <v>3737272.0122899958</v>
      </c>
      <c r="AB193" s="33">
        <f t="shared" si="143"/>
        <v>4169826.6433420787</v>
      </c>
      <c r="AC193" s="33">
        <f t="shared" si="143"/>
        <v>4605921.0131249381</v>
      </c>
      <c r="AD193" s="33">
        <f t="shared" si="143"/>
        <v>5045577.1098323194</v>
      </c>
      <c r="AE193" s="33">
        <f t="shared" si="143"/>
        <v>5400855.2318455409</v>
      </c>
      <c r="AF193" s="33">
        <f t="shared" si="143"/>
        <v>5759006.4080507159</v>
      </c>
      <c r="AG193" s="33">
        <f t="shared" si="143"/>
        <v>6120048.412543159</v>
      </c>
      <c r="AH193" s="33">
        <f t="shared" si="143"/>
        <v>6483999.1176562328</v>
      </c>
      <c r="AI193" s="33">
        <f t="shared" si="143"/>
        <v>6850876.4944714196</v>
      </c>
      <c r="AJ193" s="33">
        <f t="shared" si="143"/>
        <v>7220698.6133309416</v>
      </c>
      <c r="AK193" s="33">
        <f t="shared" si="143"/>
        <v>7593483.6443529297</v>
      </c>
      <c r="AL193" s="33">
        <f t="shared" si="143"/>
        <v>7969249.8579491731</v>
      </c>
      <c r="AM193" s="33">
        <f t="shared" si="143"/>
        <v>8348015.6253454499</v>
      </c>
      <c r="AN193" s="33">
        <f t="shared" si="143"/>
        <v>8729799.419104442</v>
      </c>
      <c r="AO193" s="33">
        <f t="shared" si="143"/>
        <v>9114619.8136512619</v>
      </c>
      <c r="AP193" s="33">
        <f t="shared" si="143"/>
        <v>9502495.4858016111</v>
      </c>
      <c r="AQ193" s="33">
        <f t="shared" si="143"/>
        <v>9893445.2152925599</v>
      </c>
      <c r="AR193" s="33">
        <f t="shared" si="143"/>
        <v>10287487.885315971</v>
      </c>
      <c r="AS193" s="33">
        <f t="shared" si="143"/>
        <v>10684642.483054589</v>
      </c>
      <c r="AT193" s="33">
        <f t="shared" si="143"/>
        <v>11084928.100220799</v>
      </c>
      <c r="AU193" s="33">
        <f t="shared" si="143"/>
        <v>11488363.933598064</v>
      </c>
      <c r="AV193" s="33">
        <f t="shared" si="143"/>
        <v>11894969.285585066</v>
      </c>
      <c r="AW193" s="33">
        <f t="shared" si="143"/>
        <v>12304763.564742558</v>
      </c>
      <c r="AX193" s="33">
        <f t="shared" si="143"/>
        <v>12717766.28634293</v>
      </c>
      <c r="AY193" s="33">
        <f t="shared" si="143"/>
        <v>13133997.072922528</v>
      </c>
      <c r="AZ193" s="33">
        <f t="shared" si="143"/>
        <v>13553475.654836709</v>
      </c>
      <c r="BA193" s="33">
        <f t="shared" si="143"/>
        <v>13976221.870817658</v>
      </c>
      <c r="BB193" s="33">
        <f t="shared" si="143"/>
        <v>14402255.668534994</v>
      </c>
      <c r="BC193" s="33">
        <f t="shared" si="143"/>
        <v>14831597.105159165</v>
      </c>
      <c r="BD193" s="33">
        <f t="shared" si="143"/>
        <v>15264266.347927628</v>
      </c>
      <c r="BE193" s="33">
        <f t="shared" si="143"/>
        <v>15700283.674713859</v>
      </c>
      <c r="BF193" s="33">
        <f t="shared" si="143"/>
        <v>16139669.474599216</v>
      </c>
      <c r="BG193" s="33">
        <f t="shared" si="143"/>
        <v>16582444.248447597</v>
      </c>
      <c r="BH193" s="33">
        <f t="shared" si="143"/>
        <v>17028628.609483</v>
      </c>
      <c r="BI193" s="33">
        <f t="shared" si="143"/>
        <v>17478243.283869945</v>
      </c>
      <c r="BJ193" s="33">
        <f t="shared" si="143"/>
        <v>17931309.111296751</v>
      </c>
      <c r="BK193" s="33">
        <f t="shared" si="143"/>
        <v>18387847.045561776</v>
      </c>
      <c r="BL193" s="33">
        <f t="shared" si="143"/>
        <v>18847878.155162487</v>
      </c>
      <c r="BM193" s="33">
        <f t="shared" si="143"/>
        <v>19311423.623887554</v>
      </c>
      <c r="BN193" s="33">
        <f t="shared" si="143"/>
        <v>19778504.751411803</v>
      </c>
      <c r="BO193" s="33">
        <f t="shared" si="143"/>
        <v>20249142.953894172</v>
      </c>
      <c r="BP193" s="33">
        <f t="shared" si="143"/>
        <v>20723359.764578629</v>
      </c>
      <c r="BQ193" s="33">
        <f t="shared" si="143"/>
        <v>21201176.834398057</v>
      </c>
      <c r="BR193" s="33">
        <f t="shared" si="143"/>
        <v>21682615.932581183</v>
      </c>
      <c r="BS193" s="33">
        <f t="shared" si="143"/>
        <v>22167698.947262459</v>
      </c>
      <c r="BT193" s="33">
        <f t="shared" si="143"/>
        <v>22656447.886095028</v>
      </c>
      <c r="BU193" s="33">
        <f t="shared" si="143"/>
        <v>23148884.876866698</v>
      </c>
      <c r="BV193" s="33">
        <f t="shared" si="143"/>
        <v>23645032.168119002</v>
      </c>
      <c r="BW193" s="33">
        <f t="shared" si="143"/>
        <v>24144912.129769292</v>
      </c>
      <c r="BX193" s="33">
        <f t="shared" si="143"/>
        <v>24648547.253735974</v>
      </c>
      <c r="BY193" s="33">
        <f t="shared" si="143"/>
        <v>25155960.154566791</v>
      </c>
      <c r="BZ193" s="33">
        <f t="shared" si="143"/>
        <v>25667173.570070267</v>
      </c>
      <c r="CA193" s="33">
        <f t="shared" si="143"/>
        <v>25774120.126612227</v>
      </c>
      <c r="CB193" s="33">
        <f t="shared" si="143"/>
        <v>25881512.293806445</v>
      </c>
      <c r="CC193" s="33">
        <f t="shared" si="143"/>
        <v>25989351.928363971</v>
      </c>
      <c r="CD193" s="33">
        <f t="shared" si="143"/>
        <v>26097640.894732155</v>
      </c>
      <c r="CE193" s="33">
        <f t="shared" si="143"/>
        <v>26206381.065126874</v>
      </c>
      <c r="CF193" s="33">
        <f t="shared" ref="CF193:CL193" si="144">CF192*CF190*1000000</f>
        <v>26315574.319564898</v>
      </c>
      <c r="CG193" s="33">
        <f t="shared" si="144"/>
        <v>26425222.545896418</v>
      </c>
      <c r="CH193" s="33">
        <f t="shared" si="144"/>
        <v>26535327.639837652</v>
      </c>
      <c r="CI193" s="33">
        <f t="shared" si="144"/>
        <v>26645891.505003642</v>
      </c>
      <c r="CJ193" s="33">
        <f t="shared" si="144"/>
        <v>26756916.052941155</v>
      </c>
      <c r="CK193" s="33">
        <f t="shared" si="144"/>
        <v>26868403.203161739</v>
      </c>
      <c r="CL193" s="33">
        <f t="shared" si="144"/>
        <v>26980354.883174915</v>
      </c>
      <c r="CN193" s="24"/>
      <c r="CO193" s="33" t="e">
        <f t="shared" ref="CO193:CP193" si="145">CO190*CO192*1000000</f>
        <v>#N/A</v>
      </c>
      <c r="CP193" s="33" t="e">
        <f t="shared" si="145"/>
        <v>#N/A</v>
      </c>
      <c r="CQ193" s="33" t="e">
        <f t="shared" ref="CQ193" si="146">CQ190*CQ192*1000000</f>
        <v>#N/A</v>
      </c>
      <c r="CR193" s="33" t="e">
        <f t="shared" ref="CR193" si="147">CR190*CR192*1000000</f>
        <v>#N/A</v>
      </c>
      <c r="CS193" s="33" t="e">
        <f t="shared" ref="CS193" si="148">CS190*CS192*1000000</f>
        <v>#N/A</v>
      </c>
      <c r="CT193" s="33" t="e">
        <f t="shared" ref="CT193" si="149">CT190*CT192*1000000</f>
        <v>#N/A</v>
      </c>
      <c r="CU193" s="33" t="e">
        <f t="shared" ref="CU193" si="150">CU190*CU192*1000000</f>
        <v>#N/A</v>
      </c>
      <c r="CV193" s="33" t="e">
        <f t="shared" ref="CV193" si="151">CV190*CV192*1000000</f>
        <v>#N/A</v>
      </c>
      <c r="CW193" s="33" t="e">
        <f t="shared" ref="CW193" si="152">CW190*CW192*1000000</f>
        <v>#N/A</v>
      </c>
      <c r="CX193" s="33" t="e">
        <f t="shared" ref="CX193" si="153">CX190*CX192*1000000</f>
        <v>#N/A</v>
      </c>
      <c r="CY193" s="33" t="e">
        <f t="shared" ref="CY193" si="154">CY190*CY192*1000000</f>
        <v>#N/A</v>
      </c>
      <c r="CZ193" s="33" t="e">
        <f t="shared" ref="CZ193" si="155">CZ190*CZ192*1000000</f>
        <v>#N/A</v>
      </c>
      <c r="DA193" s="33" t="e">
        <f t="shared" ref="DA193" si="156">DA190*DA192*1000000</f>
        <v>#N/A</v>
      </c>
      <c r="DB193" s="33" t="e">
        <f t="shared" ref="DB193" si="157">DB190*DB192*1000000</f>
        <v>#N/A</v>
      </c>
      <c r="DC193" s="33" t="e">
        <f t="shared" ref="DC193" si="158">DC190*DC192*1000000</f>
        <v>#N/A</v>
      </c>
      <c r="DD193" s="33" t="e">
        <f t="shared" ref="DD193" si="159">DD190*DD192*1000000</f>
        <v>#N/A</v>
      </c>
      <c r="DE193" s="33" t="e">
        <f t="shared" ref="DE193" si="160">DE190*DE192*1000000</f>
        <v>#N/A</v>
      </c>
      <c r="DF193" s="33" t="e">
        <f t="shared" ref="DF193" si="161">DF190*DF192*1000000</f>
        <v>#N/A</v>
      </c>
      <c r="DG193" s="33" t="e">
        <f t="shared" ref="DG193" si="162">DG190*DG192*1000000</f>
        <v>#N/A</v>
      </c>
      <c r="DH193" s="33" t="e">
        <f t="shared" ref="DH193" si="163">DH190*DH192*1000000</f>
        <v>#N/A</v>
      </c>
      <c r="DI193" s="33" t="e">
        <f t="shared" ref="DI193" si="164">DI190*DI192*1000000</f>
        <v>#N/A</v>
      </c>
      <c r="DJ193" s="33" t="e">
        <f t="shared" ref="DJ193" si="165">DJ190*DJ192*1000000</f>
        <v>#N/A</v>
      </c>
      <c r="DK193" s="33" t="e">
        <f t="shared" ref="DK193" si="166">DK190*DK192*1000000</f>
        <v>#N/A</v>
      </c>
      <c r="DL193" s="33" t="e">
        <f t="shared" ref="DL193" si="167">DL190*DL192*1000000</f>
        <v>#N/A</v>
      </c>
    </row>
    <row r="194" spans="1:116" x14ac:dyDescent="0.4">
      <c r="B194" t="s">
        <v>332</v>
      </c>
      <c r="D194" t="s">
        <v>260</v>
      </c>
      <c r="E194" s="8" t="str">
        <f t="shared" si="137"/>
        <v>194 TAM-ER</v>
      </c>
      <c r="G194" s="191" t="str">
        <f>IFERROR(SUBSTITUTE(TRIM(LEFT(G189,SEARCH("-",G189)-1)),":",""),SUBSTITUTE(G189,":",""))</f>
        <v>TAM</v>
      </c>
      <c r="H194" s="31"/>
      <c r="I194" s="73"/>
      <c r="J194" s="73"/>
      <c r="K194" s="58"/>
      <c r="L194" s="58"/>
      <c r="M194" s="58"/>
      <c r="N194" s="58"/>
      <c r="O194" s="58"/>
      <c r="P194" s="58"/>
      <c r="R194" s="33"/>
      <c r="S194" s="33"/>
      <c r="T194" s="33"/>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c r="BV194" s="33"/>
      <c r="BW194" s="33"/>
      <c r="BX194" s="33"/>
      <c r="BY194" s="33"/>
      <c r="BZ194" s="33"/>
      <c r="CA194" s="33"/>
      <c r="CB194" s="33"/>
      <c r="CC194" s="33"/>
      <c r="CD194" s="33"/>
      <c r="CE194" s="33"/>
      <c r="CF194" s="33"/>
      <c r="CG194" s="33"/>
      <c r="CH194" s="33"/>
      <c r="CI194" s="33"/>
      <c r="CJ194" s="33"/>
      <c r="CK194" s="33"/>
      <c r="CL194" s="33"/>
      <c r="CN194" s="73"/>
      <c r="CO194" s="33"/>
      <c r="CP194" s="33"/>
      <c r="CQ194" s="33"/>
      <c r="CR194" s="33"/>
      <c r="CS194" s="33"/>
      <c r="CT194" s="33"/>
      <c r="CU194" s="33"/>
      <c r="CV194" s="33"/>
      <c r="CW194" s="33"/>
      <c r="CX194" s="33"/>
      <c r="CY194" s="33"/>
      <c r="CZ194" s="33"/>
      <c r="DA194" s="33"/>
      <c r="DB194" s="33"/>
      <c r="DC194" s="33"/>
      <c r="DD194" s="33"/>
      <c r="DE194" s="33"/>
      <c r="DF194" s="33"/>
      <c r="DG194" s="33"/>
      <c r="DH194" s="33"/>
      <c r="DI194" s="33"/>
      <c r="DJ194" s="33"/>
      <c r="DK194" s="33"/>
      <c r="DL194" s="33"/>
    </row>
    <row r="195" spans="1:116" x14ac:dyDescent="0.4">
      <c r="B195" t="s">
        <v>332</v>
      </c>
      <c r="D195" t="s">
        <v>260</v>
      </c>
      <c r="E195" s="8" t="str">
        <f t="shared" ref="E195:E199" si="168">ROW()&amp;" "&amp;D195</f>
        <v>195 TAM-ER</v>
      </c>
      <c r="G195" s="241" t="str">
        <f>IFERROR(SUBSTITUTE(TRIM(MID(G189, SEARCH("-", G189) + 1, LEN(G189))),":",""),"no unit")</f>
        <v>no unit</v>
      </c>
      <c r="H195" s="31"/>
      <c r="I195" s="73"/>
      <c r="J195" s="73"/>
      <c r="K195" s="58"/>
      <c r="L195" s="58"/>
      <c r="M195" s="58"/>
      <c r="N195" s="58"/>
      <c r="O195" s="58"/>
      <c r="P195" s="58"/>
      <c r="R195" s="33"/>
      <c r="S195" s="33"/>
      <c r="T195" s="33"/>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c r="BV195" s="33"/>
      <c r="BW195" s="33"/>
      <c r="BX195" s="33"/>
      <c r="BY195" s="33"/>
      <c r="BZ195" s="33"/>
      <c r="CA195" s="33"/>
      <c r="CB195" s="33"/>
      <c r="CC195" s="33"/>
      <c r="CD195" s="33"/>
      <c r="CE195" s="33"/>
      <c r="CF195" s="33"/>
      <c r="CG195" s="33"/>
      <c r="CH195" s="33"/>
      <c r="CI195" s="33"/>
      <c r="CJ195" s="33"/>
      <c r="CK195" s="33"/>
      <c r="CL195" s="33"/>
      <c r="CN195" s="73"/>
      <c r="CO195" s="33"/>
      <c r="CP195" s="33"/>
      <c r="CQ195" s="33"/>
      <c r="CR195" s="33"/>
      <c r="CS195" s="33"/>
      <c r="CT195" s="33"/>
      <c r="CU195" s="33"/>
      <c r="CV195" s="33"/>
      <c r="CW195" s="33"/>
      <c r="CX195" s="33"/>
      <c r="CY195" s="33"/>
      <c r="CZ195" s="33"/>
      <c r="DA195" s="33"/>
      <c r="DB195" s="33"/>
      <c r="DC195" s="33"/>
      <c r="DD195" s="33"/>
      <c r="DE195" s="33"/>
      <c r="DF195" s="33"/>
      <c r="DG195" s="33"/>
      <c r="DH195" s="33"/>
      <c r="DI195" s="33"/>
      <c r="DJ195" s="33"/>
      <c r="DK195" s="33"/>
      <c r="DL195" s="33"/>
    </row>
    <row r="196" spans="1:116" x14ac:dyDescent="0.4">
      <c r="B196" t="s">
        <v>332</v>
      </c>
      <c r="D196" t="s">
        <v>260</v>
      </c>
      <c r="E196" s="8" t="str">
        <f t="shared" si="168"/>
        <v>196 TAM-ER</v>
      </c>
      <c r="G196" s="136" t="s">
        <v>334</v>
      </c>
      <c r="H196" s="31"/>
      <c r="I196" s="73"/>
      <c r="J196" s="73"/>
      <c r="K196" s="58"/>
      <c r="L196" s="58"/>
      <c r="M196" s="58"/>
      <c r="N196" s="58"/>
      <c r="O196" s="58"/>
      <c r="P196" s="58"/>
      <c r="R196" s="33"/>
      <c r="S196" s="203" t="str">
        <f>ADDRESS(ROW(S193),COLUMN(S193),2)</f>
        <v>S$193</v>
      </c>
      <c r="T196" s="203" t="str">
        <f t="shared" ref="T196:CE196" si="169">ADDRESS(ROW(T193),COLUMN(T193),2)</f>
        <v>T$193</v>
      </c>
      <c r="U196" s="203" t="str">
        <f t="shared" si="169"/>
        <v>U$193</v>
      </c>
      <c r="V196" s="203" t="str">
        <f t="shared" si="169"/>
        <v>V$193</v>
      </c>
      <c r="W196" s="203" t="str">
        <f t="shared" si="169"/>
        <v>W$193</v>
      </c>
      <c r="X196" s="203" t="str">
        <f t="shared" si="169"/>
        <v>X$193</v>
      </c>
      <c r="Y196" s="203" t="str">
        <f t="shared" si="169"/>
        <v>Y$193</v>
      </c>
      <c r="Z196" s="203" t="str">
        <f t="shared" si="169"/>
        <v>Z$193</v>
      </c>
      <c r="AA196" s="203" t="str">
        <f t="shared" si="169"/>
        <v>AA$193</v>
      </c>
      <c r="AB196" s="203" t="str">
        <f t="shared" si="169"/>
        <v>AB$193</v>
      </c>
      <c r="AC196" s="203" t="str">
        <f t="shared" si="169"/>
        <v>AC$193</v>
      </c>
      <c r="AD196" s="203" t="str">
        <f t="shared" si="169"/>
        <v>AD$193</v>
      </c>
      <c r="AE196" s="203" t="str">
        <f t="shared" si="169"/>
        <v>AE$193</v>
      </c>
      <c r="AF196" s="203" t="str">
        <f t="shared" si="169"/>
        <v>AF$193</v>
      </c>
      <c r="AG196" s="203" t="str">
        <f t="shared" si="169"/>
        <v>AG$193</v>
      </c>
      <c r="AH196" s="203" t="str">
        <f t="shared" si="169"/>
        <v>AH$193</v>
      </c>
      <c r="AI196" s="203" t="str">
        <f t="shared" si="169"/>
        <v>AI$193</v>
      </c>
      <c r="AJ196" s="203" t="str">
        <f t="shared" si="169"/>
        <v>AJ$193</v>
      </c>
      <c r="AK196" s="203" t="str">
        <f t="shared" si="169"/>
        <v>AK$193</v>
      </c>
      <c r="AL196" s="203" t="str">
        <f t="shared" si="169"/>
        <v>AL$193</v>
      </c>
      <c r="AM196" s="203" t="str">
        <f t="shared" si="169"/>
        <v>AM$193</v>
      </c>
      <c r="AN196" s="203" t="str">
        <f t="shared" si="169"/>
        <v>AN$193</v>
      </c>
      <c r="AO196" s="203" t="str">
        <f t="shared" si="169"/>
        <v>AO$193</v>
      </c>
      <c r="AP196" s="203" t="str">
        <f t="shared" si="169"/>
        <v>AP$193</v>
      </c>
      <c r="AQ196" s="203" t="str">
        <f t="shared" si="169"/>
        <v>AQ$193</v>
      </c>
      <c r="AR196" s="203" t="str">
        <f t="shared" si="169"/>
        <v>AR$193</v>
      </c>
      <c r="AS196" s="203" t="str">
        <f t="shared" si="169"/>
        <v>AS$193</v>
      </c>
      <c r="AT196" s="203" t="str">
        <f t="shared" si="169"/>
        <v>AT$193</v>
      </c>
      <c r="AU196" s="203" t="str">
        <f t="shared" si="169"/>
        <v>AU$193</v>
      </c>
      <c r="AV196" s="203" t="str">
        <f t="shared" si="169"/>
        <v>AV$193</v>
      </c>
      <c r="AW196" s="203" t="str">
        <f t="shared" si="169"/>
        <v>AW$193</v>
      </c>
      <c r="AX196" s="203" t="str">
        <f t="shared" si="169"/>
        <v>AX$193</v>
      </c>
      <c r="AY196" s="203" t="str">
        <f t="shared" si="169"/>
        <v>AY$193</v>
      </c>
      <c r="AZ196" s="203" t="str">
        <f t="shared" si="169"/>
        <v>AZ$193</v>
      </c>
      <c r="BA196" s="203" t="str">
        <f t="shared" si="169"/>
        <v>BA$193</v>
      </c>
      <c r="BB196" s="203" t="str">
        <f t="shared" si="169"/>
        <v>BB$193</v>
      </c>
      <c r="BC196" s="203" t="str">
        <f t="shared" si="169"/>
        <v>BC$193</v>
      </c>
      <c r="BD196" s="203" t="str">
        <f t="shared" si="169"/>
        <v>BD$193</v>
      </c>
      <c r="BE196" s="203" t="str">
        <f t="shared" si="169"/>
        <v>BE$193</v>
      </c>
      <c r="BF196" s="203" t="str">
        <f t="shared" si="169"/>
        <v>BF$193</v>
      </c>
      <c r="BG196" s="203" t="str">
        <f t="shared" si="169"/>
        <v>BG$193</v>
      </c>
      <c r="BH196" s="203" t="str">
        <f t="shared" si="169"/>
        <v>BH$193</v>
      </c>
      <c r="BI196" s="203" t="str">
        <f t="shared" si="169"/>
        <v>BI$193</v>
      </c>
      <c r="BJ196" s="203" t="str">
        <f t="shared" si="169"/>
        <v>BJ$193</v>
      </c>
      <c r="BK196" s="203" t="str">
        <f t="shared" si="169"/>
        <v>BK$193</v>
      </c>
      <c r="BL196" s="203" t="str">
        <f t="shared" si="169"/>
        <v>BL$193</v>
      </c>
      <c r="BM196" s="203" t="str">
        <f t="shared" si="169"/>
        <v>BM$193</v>
      </c>
      <c r="BN196" s="203" t="str">
        <f t="shared" si="169"/>
        <v>BN$193</v>
      </c>
      <c r="BO196" s="203" t="str">
        <f t="shared" si="169"/>
        <v>BO$193</v>
      </c>
      <c r="BP196" s="203" t="str">
        <f t="shared" si="169"/>
        <v>BP$193</v>
      </c>
      <c r="BQ196" s="203" t="str">
        <f t="shared" si="169"/>
        <v>BQ$193</v>
      </c>
      <c r="BR196" s="203" t="str">
        <f t="shared" si="169"/>
        <v>BR$193</v>
      </c>
      <c r="BS196" s="203" t="str">
        <f t="shared" si="169"/>
        <v>BS$193</v>
      </c>
      <c r="BT196" s="203" t="str">
        <f t="shared" si="169"/>
        <v>BT$193</v>
      </c>
      <c r="BU196" s="203" t="str">
        <f t="shared" si="169"/>
        <v>BU$193</v>
      </c>
      <c r="BV196" s="203" t="str">
        <f t="shared" si="169"/>
        <v>BV$193</v>
      </c>
      <c r="BW196" s="203" t="str">
        <f t="shared" si="169"/>
        <v>BW$193</v>
      </c>
      <c r="BX196" s="203" t="str">
        <f t="shared" si="169"/>
        <v>BX$193</v>
      </c>
      <c r="BY196" s="203" t="str">
        <f t="shared" si="169"/>
        <v>BY$193</v>
      </c>
      <c r="BZ196" s="203" t="str">
        <f t="shared" si="169"/>
        <v>BZ$193</v>
      </c>
      <c r="CA196" s="203" t="str">
        <f t="shared" si="169"/>
        <v>CA$193</v>
      </c>
      <c r="CB196" s="203" t="str">
        <f t="shared" si="169"/>
        <v>CB$193</v>
      </c>
      <c r="CC196" s="203" t="str">
        <f t="shared" si="169"/>
        <v>CC$193</v>
      </c>
      <c r="CD196" s="203" t="str">
        <f t="shared" si="169"/>
        <v>CD$193</v>
      </c>
      <c r="CE196" s="203" t="str">
        <f t="shared" si="169"/>
        <v>CE$193</v>
      </c>
      <c r="CF196" s="203" t="str">
        <f t="shared" ref="CF196:CL196" si="170">ADDRESS(ROW(CF193),COLUMN(CF193),2)</f>
        <v>CF$193</v>
      </c>
      <c r="CG196" s="203" t="str">
        <f t="shared" si="170"/>
        <v>CG$193</v>
      </c>
      <c r="CH196" s="203" t="str">
        <f t="shared" si="170"/>
        <v>CH$193</v>
      </c>
      <c r="CI196" s="203" t="str">
        <f t="shared" si="170"/>
        <v>CI$193</v>
      </c>
      <c r="CJ196" s="203" t="str">
        <f t="shared" si="170"/>
        <v>CJ$193</v>
      </c>
      <c r="CK196" s="203" t="str">
        <f t="shared" si="170"/>
        <v>CK$193</v>
      </c>
      <c r="CL196" s="203" t="str">
        <f t="shared" si="170"/>
        <v>CL$193</v>
      </c>
      <c r="CN196" s="73"/>
      <c r="CO196" s="203" t="str">
        <f t="shared" ref="CO196:DL196" si="171">ADDRESS(ROW(CO193),COLUMN(CO193),2)</f>
        <v>CO$193</v>
      </c>
      <c r="CP196" s="203" t="str">
        <f t="shared" si="171"/>
        <v>CP$193</v>
      </c>
      <c r="CQ196" s="203" t="str">
        <f t="shared" si="171"/>
        <v>CQ$193</v>
      </c>
      <c r="CR196" s="203" t="str">
        <f t="shared" si="171"/>
        <v>CR$193</v>
      </c>
      <c r="CS196" s="203" t="str">
        <f t="shared" si="171"/>
        <v>CS$193</v>
      </c>
      <c r="CT196" s="203" t="str">
        <f t="shared" si="171"/>
        <v>CT$193</v>
      </c>
      <c r="CU196" s="203" t="str">
        <f t="shared" si="171"/>
        <v>CU$193</v>
      </c>
      <c r="CV196" s="203" t="str">
        <f t="shared" si="171"/>
        <v>CV$193</v>
      </c>
      <c r="CW196" s="203" t="str">
        <f t="shared" si="171"/>
        <v>CW$193</v>
      </c>
      <c r="CX196" s="203" t="str">
        <f t="shared" si="171"/>
        <v>CX$193</v>
      </c>
      <c r="CY196" s="203" t="str">
        <f t="shared" si="171"/>
        <v>CY$193</v>
      </c>
      <c r="CZ196" s="203" t="str">
        <f t="shared" si="171"/>
        <v>CZ$193</v>
      </c>
      <c r="DA196" s="203" t="str">
        <f t="shared" si="171"/>
        <v>DA$193</v>
      </c>
      <c r="DB196" s="203" t="str">
        <f t="shared" si="171"/>
        <v>DB$193</v>
      </c>
      <c r="DC196" s="203" t="str">
        <f t="shared" si="171"/>
        <v>DC$193</v>
      </c>
      <c r="DD196" s="203" t="str">
        <f t="shared" si="171"/>
        <v>DD$193</v>
      </c>
      <c r="DE196" s="203" t="str">
        <f t="shared" si="171"/>
        <v>DE$193</v>
      </c>
      <c r="DF196" s="203" t="str">
        <f t="shared" si="171"/>
        <v>DF$193</v>
      </c>
      <c r="DG196" s="203" t="str">
        <f t="shared" si="171"/>
        <v>DG$193</v>
      </c>
      <c r="DH196" s="203" t="str">
        <f t="shared" si="171"/>
        <v>DH$193</v>
      </c>
      <c r="DI196" s="203" t="str">
        <f t="shared" si="171"/>
        <v>DI$193</v>
      </c>
      <c r="DJ196" s="203" t="str">
        <f t="shared" si="171"/>
        <v>DJ$193</v>
      </c>
      <c r="DK196" s="203" t="str">
        <f t="shared" si="171"/>
        <v>DK$193</v>
      </c>
      <c r="DL196" s="203" t="str">
        <f t="shared" si="171"/>
        <v>DL$193</v>
      </c>
    </row>
    <row r="197" spans="1:116" x14ac:dyDescent="0.4">
      <c r="B197" t="s">
        <v>332</v>
      </c>
      <c r="D197" t="s">
        <v>260</v>
      </c>
      <c r="E197" s="8" t="str">
        <f t="shared" si="168"/>
        <v>197 TAM-ER</v>
      </c>
      <c r="G197" s="136" t="s">
        <v>333</v>
      </c>
      <c r="H197" s="31"/>
      <c r="I197" s="73"/>
      <c r="J197" s="73"/>
      <c r="K197" s="58"/>
      <c r="L197" s="58"/>
      <c r="M197" s="58"/>
      <c r="N197" s="58"/>
      <c r="O197" s="58"/>
      <c r="P197" s="58"/>
      <c r="R197" s="33"/>
      <c r="S197" s="76"/>
      <c r="T197" s="76"/>
      <c r="U197" s="76"/>
      <c r="V197" s="76"/>
      <c r="W197" s="76"/>
      <c r="X197" s="76"/>
      <c r="Y197" s="76"/>
      <c r="Z197" s="76"/>
      <c r="AA197" s="76"/>
      <c r="AB197" s="76"/>
      <c r="AC197" s="76"/>
      <c r="AD197" s="76"/>
      <c r="AE197" s="76"/>
      <c r="AF197" s="76"/>
      <c r="AG197" s="76"/>
      <c r="AH197" s="76"/>
      <c r="AI197" s="76"/>
      <c r="AJ197" s="76"/>
      <c r="AK197" s="76"/>
      <c r="AL197" s="76"/>
      <c r="AM197" s="76"/>
      <c r="AN197" s="76"/>
      <c r="AO197" s="76"/>
      <c r="AP197" s="76"/>
      <c r="AQ197" s="76"/>
      <c r="AR197" s="76"/>
      <c r="AS197" s="76"/>
      <c r="AT197" s="76"/>
      <c r="AU197" s="76"/>
      <c r="AV197" s="76"/>
      <c r="AW197" s="76"/>
      <c r="AX197" s="76"/>
      <c r="AY197" s="76"/>
      <c r="AZ197" s="76"/>
      <c r="BA197" s="76"/>
      <c r="BB197" s="76"/>
      <c r="BC197" s="76"/>
      <c r="BD197" s="76"/>
      <c r="BE197" s="76"/>
      <c r="BF197" s="76"/>
      <c r="BG197" s="76"/>
      <c r="BH197" s="76"/>
      <c r="BI197" s="76"/>
      <c r="BJ197" s="76"/>
      <c r="BK197" s="76"/>
      <c r="BL197" s="76"/>
      <c r="BM197" s="76"/>
      <c r="BN197" s="76"/>
      <c r="BO197" s="76"/>
      <c r="BP197" s="76"/>
      <c r="BQ197" s="76"/>
      <c r="BR197" s="76"/>
      <c r="BS197" s="76"/>
      <c r="BT197" s="76"/>
      <c r="BU197" s="76"/>
      <c r="BV197" s="76"/>
      <c r="BW197" s="76"/>
      <c r="BX197" s="76"/>
      <c r="BY197" s="76"/>
      <c r="BZ197" s="76"/>
      <c r="CA197" s="76"/>
      <c r="CB197" s="76"/>
      <c r="CC197" s="76"/>
      <c r="CD197" s="76"/>
      <c r="CE197" s="76"/>
      <c r="CF197" s="76"/>
      <c r="CG197" s="76"/>
      <c r="CH197" s="76"/>
      <c r="CI197" s="76"/>
      <c r="CJ197" s="76"/>
      <c r="CK197" s="76"/>
      <c r="CL197" s="76"/>
      <c r="CN197" s="73"/>
      <c r="CO197" s="76"/>
      <c r="CP197" s="76"/>
      <c r="CQ197" s="76"/>
      <c r="CR197" s="76"/>
      <c r="CS197" s="76"/>
      <c r="CT197" s="76"/>
      <c r="CU197" s="76"/>
      <c r="CV197" s="76"/>
      <c r="CW197" s="76"/>
      <c r="CX197" s="76"/>
      <c r="CY197" s="76"/>
      <c r="CZ197" s="76"/>
      <c r="DA197" s="76"/>
      <c r="DB197" s="76"/>
      <c r="DC197" s="76"/>
      <c r="DD197" s="76"/>
      <c r="DE197" s="76"/>
      <c r="DF197" s="76"/>
      <c r="DG197" s="76"/>
      <c r="DH197" s="76"/>
      <c r="DI197" s="76"/>
      <c r="DJ197" s="76"/>
      <c r="DK197" s="76"/>
      <c r="DL197" s="76"/>
    </row>
    <row r="198" spans="1:116" x14ac:dyDescent="0.4">
      <c r="B198" t="s">
        <v>332</v>
      </c>
      <c r="D198" t="s">
        <v>260</v>
      </c>
      <c r="E198" s="8" t="str">
        <f t="shared" si="168"/>
        <v>198 TAM-ER</v>
      </c>
      <c r="G198" s="8" t="s">
        <v>488</v>
      </c>
      <c r="H198" s="12"/>
      <c r="I198" s="60"/>
      <c r="J198" s="60"/>
      <c r="K198" s="15"/>
      <c r="L198" s="15"/>
      <c r="M198" s="15"/>
      <c r="N198" s="15"/>
      <c r="O198" s="15"/>
      <c r="P198" s="15"/>
      <c r="R198" s="15"/>
      <c r="S198" s="76"/>
      <c r="T198" s="76"/>
      <c r="U198" s="76"/>
      <c r="V198" s="76"/>
      <c r="W198" s="76"/>
      <c r="X198" s="76"/>
      <c r="Y198" s="76"/>
      <c r="Z198" s="76"/>
      <c r="AA198" s="76"/>
      <c r="AB198" s="76"/>
      <c r="AC198" s="76"/>
      <c r="AD198" s="76"/>
      <c r="AE198" s="76"/>
      <c r="AF198" s="76"/>
      <c r="AG198" s="76"/>
      <c r="AH198" s="76"/>
      <c r="AI198" s="76"/>
      <c r="AJ198" s="76"/>
      <c r="AK198" s="76"/>
      <c r="AL198" s="76"/>
      <c r="AM198" s="76"/>
      <c r="AN198" s="76"/>
      <c r="AO198" s="76"/>
      <c r="AP198" s="76"/>
      <c r="AQ198" s="76"/>
      <c r="AR198" s="76"/>
      <c r="AS198" s="76"/>
      <c r="AT198" s="76"/>
      <c r="AU198" s="76"/>
      <c r="AV198" s="76"/>
      <c r="AW198" s="76"/>
      <c r="AX198" s="76"/>
      <c r="AY198" s="76"/>
      <c r="AZ198" s="76"/>
      <c r="BA198" s="76"/>
      <c r="BB198" s="76"/>
      <c r="BC198" s="76"/>
      <c r="BD198" s="76"/>
      <c r="BE198" s="76"/>
      <c r="BF198" s="76"/>
      <c r="BG198" s="76"/>
      <c r="BH198" s="76"/>
      <c r="BI198" s="76"/>
      <c r="BJ198" s="76"/>
      <c r="BK198" s="76"/>
      <c r="BL198" s="76"/>
      <c r="BM198" s="76"/>
      <c r="BN198" s="76"/>
      <c r="BO198" s="76"/>
      <c r="BP198" s="76"/>
      <c r="BQ198" s="76"/>
      <c r="BR198" s="76"/>
      <c r="BS198" s="76"/>
      <c r="BT198" s="76"/>
      <c r="BU198" s="76"/>
      <c r="BV198" s="76"/>
      <c r="BW198" s="76"/>
      <c r="BX198" s="76"/>
      <c r="BY198" s="76"/>
      <c r="BZ198" s="76"/>
      <c r="CA198" s="76"/>
      <c r="CB198" s="76"/>
      <c r="CC198" s="76"/>
      <c r="CD198" s="76"/>
      <c r="CE198" s="76"/>
      <c r="CF198" s="76"/>
      <c r="CG198" s="76"/>
      <c r="CH198" s="76"/>
      <c r="CI198" s="76"/>
      <c r="CJ198" s="76"/>
      <c r="CK198" s="76"/>
      <c r="CL198" s="76"/>
      <c r="CN198" s="60"/>
      <c r="CO198" s="76"/>
      <c r="CP198" s="76"/>
      <c r="CQ198" s="76"/>
      <c r="CR198" s="76"/>
      <c r="CS198" s="76"/>
      <c r="CT198" s="76"/>
      <c r="CU198" s="76"/>
      <c r="CV198" s="76"/>
      <c r="CW198" s="76"/>
      <c r="CX198" s="76"/>
      <c r="CY198" s="76"/>
      <c r="CZ198" s="76"/>
      <c r="DA198" s="76"/>
      <c r="DB198" s="76"/>
      <c r="DC198" s="76"/>
      <c r="DD198" s="76"/>
      <c r="DE198" s="76"/>
      <c r="DF198" s="76"/>
      <c r="DG198" s="76"/>
      <c r="DH198" s="76"/>
      <c r="DI198" s="76"/>
      <c r="DJ198" s="76"/>
      <c r="DK198" s="76"/>
      <c r="DL198" s="76"/>
    </row>
    <row r="199" spans="1:116" x14ac:dyDescent="0.4">
      <c r="B199" t="s">
        <v>332</v>
      </c>
      <c r="D199" t="s">
        <v>260</v>
      </c>
      <c r="E199" s="8" t="str">
        <f t="shared" si="168"/>
        <v>199 TAM-ER</v>
      </c>
      <c r="G199" s="8" t="s">
        <v>494</v>
      </c>
      <c r="H199" s="12"/>
      <c r="I199" s="60"/>
      <c r="J199" s="60"/>
      <c r="K199" s="15"/>
      <c r="L199" s="15"/>
      <c r="M199" s="15"/>
      <c r="N199" s="15"/>
      <c r="O199" s="15"/>
      <c r="P199" s="15"/>
      <c r="R199" s="15"/>
      <c r="S199" s="76"/>
      <c r="T199" s="76"/>
      <c r="U199" s="76"/>
      <c r="V199" s="76"/>
      <c r="W199" s="76"/>
      <c r="X199" s="76"/>
      <c r="Y199" s="76"/>
      <c r="Z199" s="76"/>
      <c r="AA199" s="76"/>
      <c r="AB199" s="76"/>
      <c r="AC199" s="76"/>
      <c r="AD199" s="76"/>
      <c r="AE199" s="76"/>
      <c r="AF199" s="76"/>
      <c r="AG199" s="76"/>
      <c r="AH199" s="76"/>
      <c r="AI199" s="76"/>
      <c r="AJ199" s="76"/>
      <c r="AK199" s="76"/>
      <c r="AL199" s="76"/>
      <c r="AM199" s="76"/>
      <c r="AN199" s="76"/>
      <c r="AO199" s="76"/>
      <c r="AP199" s="76"/>
      <c r="AQ199" s="76"/>
      <c r="AR199" s="76"/>
      <c r="AS199" s="76"/>
      <c r="AT199" s="76"/>
      <c r="AU199" s="76"/>
      <c r="AV199" s="76"/>
      <c r="AW199" s="76"/>
      <c r="AX199" s="76"/>
      <c r="AY199" s="76"/>
      <c r="AZ199" s="76"/>
      <c r="BA199" s="76"/>
      <c r="BB199" s="76"/>
      <c r="BC199" s="76"/>
      <c r="BD199" s="76"/>
      <c r="BE199" s="76"/>
      <c r="BF199" s="76"/>
      <c r="BG199" s="76"/>
      <c r="BH199" s="76"/>
      <c r="BI199" s="76"/>
      <c r="BJ199" s="76"/>
      <c r="BK199" s="76"/>
      <c r="BL199" s="76"/>
      <c r="BM199" s="76"/>
      <c r="BN199" s="76"/>
      <c r="BO199" s="76"/>
      <c r="BP199" s="76"/>
      <c r="BQ199" s="76"/>
      <c r="BR199" s="76"/>
      <c r="BS199" s="76"/>
      <c r="BT199" s="76"/>
      <c r="BU199" s="76"/>
      <c r="BV199" s="76"/>
      <c r="BW199" s="76"/>
      <c r="BX199" s="76"/>
      <c r="BY199" s="76"/>
      <c r="BZ199" s="76"/>
      <c r="CA199" s="76"/>
      <c r="CB199" s="76"/>
      <c r="CC199" s="76"/>
      <c r="CD199" s="76"/>
      <c r="CE199" s="76"/>
      <c r="CF199" s="76"/>
      <c r="CG199" s="76"/>
      <c r="CH199" s="76"/>
      <c r="CI199" s="76"/>
      <c r="CJ199" s="76"/>
      <c r="CK199" s="76"/>
      <c r="CL199" s="76"/>
      <c r="CN199" s="60"/>
      <c r="CO199" s="76"/>
      <c r="CP199" s="76"/>
      <c r="CQ199" s="76"/>
      <c r="CR199" s="76"/>
      <c r="CS199" s="76"/>
      <c r="CT199" s="76"/>
      <c r="CU199" s="76"/>
      <c r="CV199" s="76"/>
      <c r="CW199" s="76"/>
      <c r="CX199" s="76"/>
      <c r="CY199" s="76"/>
      <c r="CZ199" s="76"/>
      <c r="DA199" s="76"/>
      <c r="DB199" s="76"/>
      <c r="DC199" s="76"/>
      <c r="DD199" s="76"/>
      <c r="DE199" s="76"/>
      <c r="DF199" s="76"/>
      <c r="DG199" s="76"/>
      <c r="DH199" s="76"/>
      <c r="DI199" s="76"/>
      <c r="DJ199" s="76"/>
      <c r="DK199" s="76"/>
      <c r="DL199" s="76"/>
    </row>
    <row r="200" spans="1:116" x14ac:dyDescent="0.4">
      <c r="B200" t="s">
        <v>332</v>
      </c>
      <c r="D200" t="s">
        <v>260</v>
      </c>
      <c r="E200" s="8" t="str">
        <f t="shared" si="137"/>
        <v>200 TAM-ER</v>
      </c>
      <c r="G200" s="8" t="s">
        <v>463</v>
      </c>
      <c r="H200" s="12"/>
      <c r="I200" s="60"/>
      <c r="J200" s="60"/>
      <c r="K200" s="15"/>
      <c r="L200" s="15"/>
      <c r="M200" s="15"/>
      <c r="N200" s="15"/>
      <c r="O200" s="15"/>
      <c r="P200" s="15"/>
      <c r="R200" s="15"/>
      <c r="S200" s="76"/>
      <c r="T200" s="76"/>
      <c r="U200" s="76"/>
      <c r="V200" s="76"/>
      <c r="W200" s="76"/>
      <c r="X200" s="76"/>
      <c r="Y200" s="76"/>
      <c r="Z200" s="76"/>
      <c r="AA200" s="76"/>
      <c r="AB200" s="76"/>
      <c r="AC200" s="76"/>
      <c r="AD200" s="76"/>
      <c r="AE200" s="76"/>
      <c r="AF200" s="76"/>
      <c r="AG200" s="76"/>
      <c r="AH200" s="76"/>
      <c r="AI200" s="76"/>
      <c r="AJ200" s="76"/>
      <c r="AK200" s="76"/>
      <c r="AL200" s="76"/>
      <c r="AM200" s="76"/>
      <c r="AN200" s="76"/>
      <c r="AO200" s="76"/>
      <c r="AP200" s="76"/>
      <c r="AQ200" s="76"/>
      <c r="AR200" s="76"/>
      <c r="AS200" s="76"/>
      <c r="AT200" s="76"/>
      <c r="AU200" s="76"/>
      <c r="AV200" s="76"/>
      <c r="AW200" s="76"/>
      <c r="AX200" s="76"/>
      <c r="AY200" s="76"/>
      <c r="AZ200" s="76"/>
      <c r="BA200" s="76"/>
      <c r="BB200" s="76"/>
      <c r="BC200" s="76"/>
      <c r="BD200" s="76"/>
      <c r="BE200" s="76"/>
      <c r="BF200" s="76"/>
      <c r="BG200" s="76"/>
      <c r="BH200" s="76"/>
      <c r="BI200" s="76"/>
      <c r="BJ200" s="76"/>
      <c r="BK200" s="76"/>
      <c r="BL200" s="76"/>
      <c r="BM200" s="76"/>
      <c r="BN200" s="76"/>
      <c r="BO200" s="76"/>
      <c r="BP200" s="76"/>
      <c r="BQ200" s="76"/>
      <c r="BR200" s="76"/>
      <c r="BS200" s="76"/>
      <c r="BT200" s="76"/>
      <c r="BU200" s="76"/>
      <c r="BV200" s="76"/>
      <c r="BW200" s="76"/>
      <c r="BX200" s="76"/>
      <c r="BY200" s="76"/>
      <c r="BZ200" s="76"/>
      <c r="CA200" s="76"/>
      <c r="CB200" s="76"/>
      <c r="CC200" s="76"/>
      <c r="CD200" s="76"/>
      <c r="CE200" s="76"/>
      <c r="CF200" s="76"/>
      <c r="CG200" s="76"/>
      <c r="CH200" s="76"/>
      <c r="CI200" s="76"/>
      <c r="CJ200" s="76"/>
      <c r="CK200" s="76"/>
      <c r="CL200" s="76"/>
      <c r="CN200" s="60"/>
      <c r="CO200" s="76"/>
      <c r="CP200" s="76"/>
      <c r="CQ200" s="76"/>
      <c r="CR200" s="76"/>
      <c r="CS200" s="76"/>
      <c r="CT200" s="76"/>
      <c r="CU200" s="76"/>
      <c r="CV200" s="76"/>
      <c r="CW200" s="76"/>
      <c r="CX200" s="76"/>
      <c r="CY200" s="76"/>
      <c r="CZ200" s="76"/>
      <c r="DA200" s="76"/>
      <c r="DB200" s="76"/>
      <c r="DC200" s="76"/>
      <c r="DD200" s="76"/>
      <c r="DE200" s="76"/>
      <c r="DF200" s="76"/>
      <c r="DG200" s="76"/>
      <c r="DH200" s="76"/>
      <c r="DI200" s="76"/>
      <c r="DJ200" s="76"/>
      <c r="DK200" s="76"/>
      <c r="DL200" s="76"/>
    </row>
    <row r="201" spans="1:116" x14ac:dyDescent="0.4">
      <c r="B201" t="s">
        <v>332</v>
      </c>
      <c r="D201" t="s">
        <v>260</v>
      </c>
      <c r="E201" s="8" t="str">
        <f t="shared" si="137"/>
        <v>201 TAM-ER</v>
      </c>
      <c r="G201" s="8" t="s">
        <v>464</v>
      </c>
      <c r="H201" s="12"/>
      <c r="I201" s="60"/>
      <c r="J201" s="60"/>
      <c r="K201" s="15"/>
      <c r="L201" s="15"/>
      <c r="M201" s="15"/>
      <c r="N201" s="15"/>
      <c r="O201" s="15"/>
      <c r="P201" s="15"/>
      <c r="R201" s="15"/>
      <c r="S201" s="76"/>
      <c r="T201" s="76"/>
      <c r="U201" s="76"/>
      <c r="V201" s="76"/>
      <c r="W201" s="76"/>
      <c r="X201" s="76"/>
      <c r="Y201" s="76"/>
      <c r="Z201" s="76"/>
      <c r="AA201" s="76"/>
      <c r="AB201" s="76"/>
      <c r="AC201" s="76"/>
      <c r="AD201" s="76"/>
      <c r="AE201" s="76"/>
      <c r="AF201" s="76"/>
      <c r="AG201" s="76"/>
      <c r="AH201" s="76"/>
      <c r="AI201" s="76"/>
      <c r="AJ201" s="76"/>
      <c r="AK201" s="76"/>
      <c r="AL201" s="76"/>
      <c r="AM201" s="76"/>
      <c r="AN201" s="76"/>
      <c r="AO201" s="76"/>
      <c r="AP201" s="76"/>
      <c r="AQ201" s="76"/>
      <c r="AR201" s="76"/>
      <c r="AS201" s="76"/>
      <c r="AT201" s="76"/>
      <c r="AU201" s="76"/>
      <c r="AV201" s="76"/>
      <c r="AW201" s="76"/>
      <c r="AX201" s="76"/>
      <c r="AY201" s="76"/>
      <c r="AZ201" s="76"/>
      <c r="BA201" s="76"/>
      <c r="BB201" s="76"/>
      <c r="BC201" s="76"/>
      <c r="BD201" s="76"/>
      <c r="BE201" s="76"/>
      <c r="BF201" s="76"/>
      <c r="BG201" s="76"/>
      <c r="BH201" s="76"/>
      <c r="BI201" s="76"/>
      <c r="BJ201" s="76"/>
      <c r="BK201" s="76"/>
      <c r="BL201" s="76"/>
      <c r="BM201" s="76"/>
      <c r="BN201" s="76"/>
      <c r="BO201" s="76"/>
      <c r="BP201" s="76"/>
      <c r="BQ201" s="76"/>
      <c r="BR201" s="76"/>
      <c r="BS201" s="76"/>
      <c r="BT201" s="76"/>
      <c r="BU201" s="76"/>
      <c r="BV201" s="76"/>
      <c r="BW201" s="76"/>
      <c r="BX201" s="76"/>
      <c r="BY201" s="76"/>
      <c r="BZ201" s="76"/>
      <c r="CA201" s="76"/>
      <c r="CB201" s="76"/>
      <c r="CC201" s="76"/>
      <c r="CD201" s="76"/>
      <c r="CE201" s="76"/>
      <c r="CF201" s="76"/>
      <c r="CG201" s="76"/>
      <c r="CH201" s="76"/>
      <c r="CI201" s="76"/>
      <c r="CJ201" s="76"/>
      <c r="CK201" s="76"/>
      <c r="CL201" s="76"/>
      <c r="CN201" s="60"/>
      <c r="CO201" s="76"/>
      <c r="CP201" s="76"/>
      <c r="CQ201" s="76"/>
      <c r="CR201" s="76"/>
      <c r="CS201" s="76"/>
      <c r="CT201" s="76"/>
      <c r="CU201" s="76"/>
      <c r="CV201" s="76"/>
      <c r="CW201" s="76"/>
      <c r="CX201" s="76"/>
      <c r="CY201" s="76"/>
      <c r="CZ201" s="76"/>
      <c r="DA201" s="76"/>
      <c r="DB201" s="76"/>
      <c r="DC201" s="76"/>
      <c r="DD201" s="76"/>
      <c r="DE201" s="76"/>
      <c r="DF201" s="76"/>
      <c r="DG201" s="76"/>
      <c r="DH201" s="76"/>
      <c r="DI201" s="76"/>
      <c r="DJ201" s="76"/>
      <c r="DK201" s="76"/>
      <c r="DL201" s="76"/>
    </row>
    <row r="202" spans="1:116" x14ac:dyDescent="0.4">
      <c r="A202" s="174"/>
      <c r="E202" s="8"/>
      <c r="G202" s="185" t="s">
        <v>459</v>
      </c>
      <c r="H202" s="186"/>
      <c r="I202" s="187"/>
      <c r="J202" s="187"/>
      <c r="K202" s="188"/>
      <c r="L202" s="188"/>
      <c r="M202" s="188"/>
      <c r="N202" s="188"/>
      <c r="O202" s="188"/>
      <c r="P202" s="188"/>
      <c r="R202" s="189"/>
      <c r="S202" s="190"/>
      <c r="T202" s="190"/>
      <c r="U202" s="190"/>
      <c r="V202" s="190"/>
      <c r="W202" s="190"/>
      <c r="X202" s="190"/>
      <c r="Y202" s="190"/>
      <c r="Z202" s="190"/>
      <c r="AA202" s="190"/>
      <c r="AB202" s="190"/>
      <c r="AC202" s="190"/>
      <c r="AD202" s="190"/>
      <c r="AE202" s="190"/>
      <c r="AF202" s="190"/>
      <c r="AG202" s="190"/>
      <c r="AH202" s="190"/>
      <c r="AI202" s="190"/>
      <c r="AJ202" s="190"/>
      <c r="AK202" s="190"/>
      <c r="AL202" s="190"/>
      <c r="AM202" s="190"/>
      <c r="AN202" s="190"/>
      <c r="AO202" s="190"/>
      <c r="AP202" s="190"/>
      <c r="AQ202" s="190"/>
      <c r="AR202" s="190"/>
      <c r="AS202" s="190"/>
      <c r="AT202" s="190"/>
      <c r="AU202" s="190"/>
      <c r="AV202" s="190"/>
      <c r="AW202" s="190"/>
      <c r="AX202" s="190"/>
      <c r="AY202" s="190"/>
      <c r="AZ202" s="190"/>
      <c r="BA202" s="190"/>
      <c r="BB202" s="190"/>
      <c r="BC202" s="190"/>
      <c r="BD202" s="190"/>
      <c r="BE202" s="190"/>
      <c r="BF202" s="190"/>
      <c r="BG202" s="190"/>
      <c r="BH202" s="190"/>
      <c r="BI202" s="190"/>
      <c r="BJ202" s="190"/>
      <c r="BK202" s="190"/>
      <c r="BL202" s="190"/>
      <c r="BM202" s="190"/>
      <c r="BN202" s="190"/>
      <c r="BO202" s="190"/>
      <c r="BP202" s="190"/>
      <c r="BQ202" s="190"/>
      <c r="BR202" s="190"/>
      <c r="BS202" s="190"/>
      <c r="BT202" s="190"/>
      <c r="BU202" s="190"/>
      <c r="BV202" s="190"/>
      <c r="BW202" s="190"/>
      <c r="BX202" s="190"/>
      <c r="BY202" s="190"/>
      <c r="BZ202" s="190"/>
      <c r="CA202" s="190"/>
      <c r="CB202" s="190"/>
      <c r="CC202" s="190"/>
      <c r="CD202" s="190"/>
      <c r="CE202" s="190"/>
      <c r="CF202" s="190"/>
      <c r="CG202" s="190"/>
      <c r="CH202" s="190"/>
      <c r="CI202" s="190"/>
      <c r="CJ202" s="190"/>
      <c r="CK202" s="190"/>
      <c r="CL202" s="190"/>
      <c r="CN202" s="187"/>
      <c r="CO202" s="190"/>
      <c r="CP202" s="190"/>
      <c r="CQ202" s="190"/>
      <c r="CR202" s="190"/>
      <c r="CS202" s="190"/>
      <c r="CT202" s="190"/>
      <c r="CU202" s="190"/>
      <c r="CV202" s="190"/>
      <c r="CW202" s="190"/>
      <c r="CX202" s="190"/>
      <c r="CY202" s="190"/>
      <c r="CZ202" s="190"/>
      <c r="DA202" s="190"/>
      <c r="DB202" s="190"/>
      <c r="DC202" s="190"/>
      <c r="DD202" s="190"/>
      <c r="DE202" s="190"/>
      <c r="DF202" s="190"/>
      <c r="DG202" s="190"/>
      <c r="DH202" s="190"/>
      <c r="DI202" s="190"/>
      <c r="DJ202" s="190"/>
      <c r="DK202" s="190"/>
      <c r="DL202" s="190"/>
    </row>
    <row r="203" spans="1:116" x14ac:dyDescent="0.4">
      <c r="A203" s="174"/>
      <c r="C203" t="s">
        <v>198</v>
      </c>
      <c r="E203" s="8"/>
      <c r="G203" s="185" t="s">
        <v>5</v>
      </c>
      <c r="H203" s="186"/>
      <c r="I203" s="187"/>
      <c r="J203" s="187"/>
      <c r="K203" s="188"/>
      <c r="L203" s="188"/>
      <c r="M203" s="188"/>
      <c r="N203" s="188"/>
      <c r="O203" s="188"/>
      <c r="P203" s="188"/>
      <c r="R203" s="189"/>
      <c r="S203" s="190"/>
      <c r="T203" s="190"/>
      <c r="U203" s="190"/>
      <c r="V203" s="190"/>
      <c r="W203" s="190"/>
      <c r="X203" s="190"/>
      <c r="Y203" s="190"/>
      <c r="Z203" s="190"/>
      <c r="AA203" s="190"/>
      <c r="AB203" s="190"/>
      <c r="AC203" s="190"/>
      <c r="AD203" s="190"/>
      <c r="AE203" s="190"/>
      <c r="AF203" s="190"/>
      <c r="AG203" s="190"/>
      <c r="AH203" s="190"/>
      <c r="AI203" s="190"/>
      <c r="AJ203" s="190"/>
      <c r="AK203" s="190"/>
      <c r="AL203" s="190"/>
      <c r="AM203" s="190"/>
      <c r="AN203" s="190"/>
      <c r="AO203" s="190"/>
      <c r="AP203" s="190"/>
      <c r="AQ203" s="190"/>
      <c r="AR203" s="190"/>
      <c r="AS203" s="190"/>
      <c r="AT203" s="190"/>
      <c r="AU203" s="190"/>
      <c r="AV203" s="190"/>
      <c r="AW203" s="190"/>
      <c r="AX203" s="190"/>
      <c r="AY203" s="190"/>
      <c r="AZ203" s="190"/>
      <c r="BA203" s="190"/>
      <c r="BB203" s="190"/>
      <c r="BC203" s="190"/>
      <c r="BD203" s="190"/>
      <c r="BE203" s="190"/>
      <c r="BF203" s="190"/>
      <c r="BG203" s="190"/>
      <c r="BH203" s="190"/>
      <c r="BI203" s="190"/>
      <c r="BJ203" s="190"/>
      <c r="BK203" s="190"/>
      <c r="BL203" s="190"/>
      <c r="BM203" s="190"/>
      <c r="BN203" s="190"/>
      <c r="BO203" s="190"/>
      <c r="BP203" s="190"/>
      <c r="BQ203" s="190"/>
      <c r="BR203" s="190"/>
      <c r="BS203" s="190"/>
      <c r="BT203" s="190"/>
      <c r="BU203" s="190"/>
      <c r="BV203" s="190"/>
      <c r="BW203" s="190"/>
      <c r="BX203" s="190"/>
      <c r="BY203" s="190"/>
      <c r="BZ203" s="190"/>
      <c r="CA203" s="190"/>
      <c r="CB203" s="190"/>
      <c r="CC203" s="190"/>
      <c r="CD203" s="190"/>
      <c r="CE203" s="190"/>
      <c r="CF203" s="190"/>
      <c r="CG203" s="190"/>
      <c r="CH203" s="190"/>
      <c r="CI203" s="190"/>
      <c r="CJ203" s="190"/>
      <c r="CK203" s="190"/>
      <c r="CL203" s="190"/>
      <c r="CN203" s="187"/>
      <c r="CO203" s="190"/>
      <c r="CP203" s="190"/>
      <c r="CQ203" s="190"/>
      <c r="CR203" s="190"/>
      <c r="CS203" s="190"/>
      <c r="CT203" s="190"/>
      <c r="CU203" s="190"/>
      <c r="CV203" s="190"/>
      <c r="CW203" s="190"/>
      <c r="CX203" s="190"/>
      <c r="CY203" s="190"/>
      <c r="CZ203" s="190"/>
      <c r="DA203" s="190"/>
      <c r="DB203" s="190"/>
      <c r="DC203" s="190"/>
      <c r="DD203" s="190"/>
      <c r="DE203" s="190"/>
      <c r="DF203" s="190"/>
      <c r="DG203" s="190"/>
      <c r="DH203" s="190"/>
      <c r="DI203" s="190"/>
      <c r="DJ203" s="190"/>
      <c r="DK203" s="190"/>
      <c r="DL203" s="190"/>
    </row>
    <row r="204" spans="1:116" x14ac:dyDescent="0.4">
      <c r="E204" s="8"/>
      <c r="G204" s="171"/>
      <c r="H204" s="31"/>
      <c r="I204" s="73"/>
      <c r="J204" s="73"/>
      <c r="K204" s="39"/>
      <c r="L204" s="39"/>
      <c r="M204" s="39"/>
      <c r="N204" s="39"/>
      <c r="O204" s="39"/>
      <c r="P204" s="39"/>
      <c r="R204" s="38"/>
      <c r="S204" s="76"/>
      <c r="T204" s="76"/>
      <c r="U204" s="76"/>
      <c r="V204" s="76"/>
      <c r="W204" s="76"/>
      <c r="X204" s="76"/>
      <c r="Y204" s="76"/>
      <c r="Z204" s="76"/>
      <c r="AA204" s="76"/>
      <c r="AB204" s="76"/>
      <c r="AC204" s="76"/>
      <c r="AD204" s="76"/>
      <c r="AE204" s="76"/>
      <c r="AF204" s="76"/>
      <c r="AG204" s="76"/>
      <c r="AH204" s="76"/>
      <c r="AI204" s="76"/>
      <c r="AJ204" s="76"/>
      <c r="AK204" s="76"/>
      <c r="AL204" s="76"/>
      <c r="AM204" s="76"/>
      <c r="AN204" s="76"/>
      <c r="AO204" s="76"/>
      <c r="AP204" s="76"/>
      <c r="AQ204" s="76"/>
      <c r="AR204" s="76"/>
      <c r="AS204" s="76"/>
      <c r="AT204" s="76"/>
      <c r="AU204" s="76"/>
      <c r="AV204" s="76"/>
      <c r="AW204" s="76"/>
      <c r="AX204" s="76"/>
      <c r="AY204" s="76"/>
      <c r="AZ204" s="76"/>
      <c r="BA204" s="76"/>
      <c r="BB204" s="76"/>
      <c r="BC204" s="76"/>
      <c r="BD204" s="76"/>
      <c r="BE204" s="76"/>
      <c r="BF204" s="76"/>
      <c r="BG204" s="76"/>
      <c r="BH204" s="76"/>
      <c r="BI204" s="76"/>
      <c r="BJ204" s="76"/>
      <c r="BK204" s="76"/>
      <c r="BL204" s="76"/>
      <c r="BM204" s="76"/>
      <c r="BN204" s="76"/>
      <c r="BO204" s="76"/>
      <c r="BP204" s="76"/>
      <c r="BQ204" s="76"/>
      <c r="BR204" s="76"/>
      <c r="BS204" s="76"/>
      <c r="BT204" s="76"/>
      <c r="BU204" s="76"/>
      <c r="BV204" s="76"/>
      <c r="BW204" s="76"/>
      <c r="BX204" s="76"/>
      <c r="BY204" s="76"/>
      <c r="BZ204" s="76"/>
      <c r="CA204" s="76"/>
      <c r="CB204" s="76"/>
      <c r="CC204" s="76"/>
      <c r="CD204" s="76"/>
      <c r="CE204" s="76"/>
      <c r="CF204" s="76"/>
      <c r="CG204" s="76"/>
      <c r="CH204" s="76"/>
      <c r="CI204" s="76"/>
      <c r="CJ204" s="76"/>
      <c r="CK204" s="76"/>
      <c r="CL204" s="76"/>
      <c r="CN204" s="73"/>
      <c r="CO204" s="76"/>
      <c r="CP204" s="76"/>
      <c r="CQ204" s="76"/>
      <c r="CR204" s="76"/>
      <c r="CS204" s="76"/>
      <c r="CT204" s="76"/>
      <c r="CU204" s="76"/>
      <c r="CV204" s="76"/>
      <c r="CW204" s="76"/>
      <c r="CX204" s="76"/>
      <c r="CY204" s="76"/>
      <c r="CZ204" s="76"/>
      <c r="DA204" s="76"/>
      <c r="DB204" s="76"/>
      <c r="DC204" s="76"/>
      <c r="DD204" s="76"/>
      <c r="DE204" s="76"/>
      <c r="DF204" s="76"/>
      <c r="DG204" s="76"/>
      <c r="DH204" s="76"/>
      <c r="DI204" s="76"/>
      <c r="DJ204" s="76"/>
      <c r="DK204" s="76"/>
      <c r="DL204" s="76"/>
    </row>
    <row r="205" spans="1:116" x14ac:dyDescent="0.4">
      <c r="E205" s="8"/>
      <c r="G205" s="171"/>
      <c r="H205" s="31"/>
      <c r="I205" s="73"/>
      <c r="J205" s="73"/>
      <c r="K205" s="39"/>
      <c r="L205" s="39"/>
      <c r="M205" s="39"/>
      <c r="N205" s="39"/>
      <c r="O205" s="39"/>
      <c r="P205" s="39"/>
      <c r="R205" s="38"/>
      <c r="S205" s="76"/>
      <c r="T205" s="76"/>
      <c r="U205" s="76"/>
      <c r="V205" s="76"/>
      <c r="W205" s="76"/>
      <c r="X205" s="76"/>
      <c r="Y205" s="76"/>
      <c r="Z205" s="76"/>
      <c r="AA205" s="76"/>
      <c r="AB205" s="76"/>
      <c r="AC205" s="76"/>
      <c r="AD205" s="76"/>
      <c r="AE205" s="76"/>
      <c r="AF205" s="76"/>
      <c r="AG205" s="76"/>
      <c r="AH205" s="76"/>
      <c r="AI205" s="76"/>
      <c r="AJ205" s="76"/>
      <c r="AK205" s="76"/>
      <c r="AL205" s="76"/>
      <c r="AM205" s="76"/>
      <c r="AN205" s="76"/>
      <c r="AO205" s="76"/>
      <c r="AP205" s="76"/>
      <c r="AQ205" s="76"/>
      <c r="AR205" s="76"/>
      <c r="AS205" s="76"/>
      <c r="AT205" s="76"/>
      <c r="AU205" s="76"/>
      <c r="AV205" s="76"/>
      <c r="AW205" s="76"/>
      <c r="AX205" s="76"/>
      <c r="AY205" s="76"/>
      <c r="AZ205" s="76"/>
      <c r="BA205" s="76"/>
      <c r="BB205" s="76"/>
      <c r="BC205" s="76"/>
      <c r="BD205" s="76"/>
      <c r="BE205" s="76"/>
      <c r="BF205" s="76"/>
      <c r="BG205" s="76"/>
      <c r="BH205" s="76"/>
      <c r="BI205" s="76"/>
      <c r="BJ205" s="76"/>
      <c r="BK205" s="76"/>
      <c r="BL205" s="76"/>
      <c r="BM205" s="76"/>
      <c r="BN205" s="76"/>
      <c r="BO205" s="76"/>
      <c r="BP205" s="76"/>
      <c r="BQ205" s="76"/>
      <c r="BR205" s="76"/>
      <c r="BS205" s="76"/>
      <c r="BT205" s="76"/>
      <c r="BU205" s="76"/>
      <c r="BV205" s="76"/>
      <c r="BW205" s="76"/>
      <c r="BX205" s="76"/>
      <c r="BY205" s="76"/>
      <c r="BZ205" s="76"/>
      <c r="CA205" s="76"/>
      <c r="CB205" s="76"/>
      <c r="CC205" s="76"/>
      <c r="CD205" s="76"/>
      <c r="CE205" s="76"/>
      <c r="CF205" s="76"/>
      <c r="CG205" s="76"/>
      <c r="CH205" s="76"/>
      <c r="CI205" s="76"/>
      <c r="CJ205" s="76"/>
      <c r="CK205" s="76"/>
      <c r="CL205" s="76"/>
      <c r="CN205" s="73"/>
      <c r="CO205" s="76"/>
      <c r="CP205" s="76"/>
      <c r="CQ205" s="76"/>
      <c r="CR205" s="76"/>
      <c r="CS205" s="76"/>
      <c r="CT205" s="76"/>
      <c r="CU205" s="76"/>
      <c r="CV205" s="76"/>
      <c r="CW205" s="76"/>
      <c r="CX205" s="76"/>
      <c r="CY205" s="76"/>
      <c r="CZ205" s="76"/>
      <c r="DA205" s="76"/>
      <c r="DB205" s="76"/>
      <c r="DC205" s="76"/>
      <c r="DD205" s="76"/>
      <c r="DE205" s="76"/>
      <c r="DF205" s="76"/>
      <c r="DG205" s="76"/>
      <c r="DH205" s="76"/>
      <c r="DI205" s="76"/>
      <c r="DJ205" s="76"/>
      <c r="DK205" s="76"/>
      <c r="DL205" s="76"/>
    </row>
    <row r="206" spans="1:116" x14ac:dyDescent="0.4">
      <c r="A206" s="31" t="s">
        <v>218</v>
      </c>
      <c r="B206" s="31" t="s">
        <v>243</v>
      </c>
      <c r="C206" s="31"/>
      <c r="D206" t="s">
        <v>803</v>
      </c>
      <c r="E206" s="8" t="str">
        <f t="shared" ref="E206:E220" si="172">ROW()&amp;" "&amp;D206</f>
        <v>206 TAM-EV</v>
      </c>
      <c r="F206" t="s">
        <v>804</v>
      </c>
      <c r="G206" s="66" t="s">
        <v>409</v>
      </c>
      <c r="H206" s="22"/>
      <c r="I206" s="299"/>
      <c r="J206" s="299"/>
      <c r="K206" s="22"/>
      <c r="L206" s="22"/>
      <c r="M206" s="22"/>
      <c r="N206" s="22"/>
      <c r="O206" s="22"/>
      <c r="P206" s="22"/>
      <c r="R206" s="66"/>
      <c r="S206" s="66"/>
      <c r="T206" s="66"/>
      <c r="U206" s="66"/>
      <c r="V206" s="66"/>
      <c r="W206" s="66"/>
      <c r="X206" s="66"/>
      <c r="Y206" s="66"/>
      <c r="Z206" s="66"/>
      <c r="AA206" s="66"/>
      <c r="AB206" s="66"/>
      <c r="AC206" s="66"/>
      <c r="AD206" s="66"/>
      <c r="AE206" s="66"/>
      <c r="AF206" s="66"/>
      <c r="AG206" s="66"/>
      <c r="AH206" s="66"/>
      <c r="AI206" s="66"/>
      <c r="AJ206" s="66"/>
      <c r="AK206" s="66"/>
      <c r="AL206" s="66"/>
      <c r="AM206" s="66"/>
      <c r="AN206" s="66"/>
      <c r="AO206" s="66"/>
      <c r="AP206" s="66"/>
      <c r="AQ206" s="66"/>
      <c r="AR206" s="66"/>
      <c r="AS206" s="66"/>
      <c r="AT206" s="66"/>
      <c r="AU206" s="66"/>
      <c r="AV206" s="66"/>
      <c r="AW206" s="66"/>
      <c r="AX206" s="66"/>
      <c r="AY206" s="66"/>
      <c r="AZ206" s="66"/>
      <c r="BA206" s="66"/>
      <c r="BB206" s="66"/>
      <c r="BC206" s="66"/>
      <c r="BD206" s="66"/>
      <c r="BE206" s="66"/>
      <c r="BF206" s="66"/>
      <c r="BG206" s="66"/>
      <c r="BH206" s="66"/>
      <c r="BI206" s="66"/>
      <c r="BJ206" s="66"/>
      <c r="BK206" s="66"/>
      <c r="BL206" s="66"/>
      <c r="BM206" s="66"/>
      <c r="BN206" s="66"/>
      <c r="BO206" s="66"/>
      <c r="BP206" s="66"/>
      <c r="BQ206" s="66"/>
      <c r="BR206" s="66"/>
      <c r="BS206" s="66"/>
      <c r="BT206" s="66"/>
      <c r="BU206" s="66"/>
      <c r="BV206" s="66"/>
      <c r="BW206" s="66"/>
      <c r="BX206" s="66"/>
      <c r="BY206" s="66"/>
      <c r="BZ206" s="66"/>
      <c r="CA206" s="66"/>
      <c r="CB206" s="66"/>
      <c r="CC206" s="66"/>
      <c r="CD206" s="66"/>
      <c r="CE206" s="66"/>
      <c r="CF206" s="66"/>
      <c r="CG206" s="66"/>
      <c r="CH206" s="66"/>
      <c r="CI206" s="66"/>
      <c r="CJ206" s="66"/>
      <c r="CK206" s="66"/>
      <c r="CL206" s="66"/>
      <c r="CN206" s="299"/>
      <c r="CO206" s="40"/>
      <c r="CP206" s="40"/>
      <c r="CQ206" s="40"/>
      <c r="CR206" s="40"/>
      <c r="CS206" s="40"/>
      <c r="CT206" s="40"/>
      <c r="CU206" s="40"/>
      <c r="CV206" s="40"/>
      <c r="CW206" s="40"/>
      <c r="CX206" s="40"/>
      <c r="CY206" s="40"/>
      <c r="CZ206" s="40"/>
      <c r="DA206" s="40"/>
      <c r="DB206" s="40"/>
      <c r="DC206" s="40"/>
      <c r="DD206" s="40"/>
      <c r="DE206" s="40"/>
      <c r="DF206" s="40"/>
      <c r="DG206" s="40"/>
      <c r="DH206" s="40"/>
      <c r="DI206" s="40"/>
      <c r="DJ206" s="40"/>
      <c r="DK206" s="40"/>
      <c r="DL206" s="40"/>
    </row>
    <row r="207" spans="1:116" x14ac:dyDescent="0.4">
      <c r="A207" s="27"/>
      <c r="B207" s="27" t="str">
        <f>E207</f>
        <v>207 TAM-EV</v>
      </c>
      <c r="C207" s="27"/>
      <c r="D207" t="s">
        <v>803</v>
      </c>
      <c r="E207" s="9" t="str">
        <f t="shared" si="172"/>
        <v>207 TAM-EV</v>
      </c>
      <c r="F207" s="27"/>
      <c r="G207" s="126" t="s">
        <v>63</v>
      </c>
      <c r="H207" s="27"/>
      <c r="J207" s="341">
        <v>100</v>
      </c>
      <c r="K207" s="38">
        <f t="shared" ref="K207:P207" si="173">SUMIF($4:$4,K$2,207:207)</f>
        <v>105.11618978817329</v>
      </c>
      <c r="L207" s="38">
        <f t="shared" si="173"/>
        <v>110.49413355583269</v>
      </c>
      <c r="M207" s="38">
        <f t="shared" si="173"/>
        <v>116.14722313334676</v>
      </c>
      <c r="N207" s="38">
        <f t="shared" si="173"/>
        <v>122.08953550254191</v>
      </c>
      <c r="O207" s="38">
        <f t="shared" si="173"/>
        <v>128.33586785035118</v>
      </c>
      <c r="P207" s="38">
        <f t="shared" si="173"/>
        <v>134.9017744158744</v>
      </c>
      <c r="R207" s="38" cm="1">
        <f t="array" ref="R207">INDEX($J:$P,ROW(),MATCH(R$3,$J$2:$P$2,0))</f>
        <v>100</v>
      </c>
      <c r="S207" s="38">
        <f t="shared" ref="S207" si="174">R207*(1+S208)</f>
        <v>100.41666666666667</v>
      </c>
      <c r="T207" s="38">
        <f t="shared" ref="T207" si="175">S207*(1+T208)</f>
        <v>100.83506944444444</v>
      </c>
      <c r="U207" s="38">
        <f t="shared" ref="U207" si="176">T207*(1+U208)</f>
        <v>101.25521556712962</v>
      </c>
      <c r="V207" s="38">
        <f t="shared" ref="V207" si="177">U207*(1+V208)</f>
        <v>101.67711229865932</v>
      </c>
      <c r="W207" s="38">
        <f t="shared" ref="W207" si="178">V207*(1+W208)</f>
        <v>102.10076693323707</v>
      </c>
      <c r="X207" s="38">
        <f t="shared" ref="X207" si="179">W207*(1+X208)</f>
        <v>102.52618679545888</v>
      </c>
      <c r="Y207" s="38">
        <f t="shared" ref="Y207" si="180">X207*(1+Y208)</f>
        <v>102.95337924043996</v>
      </c>
      <c r="Z207" s="38">
        <f t="shared" ref="Z207" si="181">Y207*(1+Z208)</f>
        <v>103.38235165394178</v>
      </c>
      <c r="AA207" s="38">
        <f t="shared" ref="AA207" si="182">Z207*(1+AA208)</f>
        <v>103.81311145249987</v>
      </c>
      <c r="AB207" s="38">
        <f t="shared" ref="AB207" si="183">AA207*(1+AB208)</f>
        <v>104.24566608355195</v>
      </c>
      <c r="AC207" s="38">
        <f t="shared" ref="AC207" si="184">AB207*(1+AC208)</f>
        <v>104.68002302556675</v>
      </c>
      <c r="AD207" s="38">
        <f t="shared" ref="AD207" si="185">AC207*(1+AD208)</f>
        <v>105.11618978817329</v>
      </c>
      <c r="AE207" s="38">
        <f t="shared" ref="AE207" si="186">AD207*(1+AE208)</f>
        <v>105.55417391229068</v>
      </c>
      <c r="AF207" s="38">
        <f t="shared" ref="AF207" si="187">AE207*(1+AF208)</f>
        <v>105.99398297025856</v>
      </c>
      <c r="AG207" s="38">
        <f t="shared" ref="AG207" si="188">AF207*(1+AG208)</f>
        <v>106.43562456596797</v>
      </c>
      <c r="AH207" s="38">
        <f t="shared" ref="AH207" si="189">AG207*(1+AH208)</f>
        <v>106.87910633499284</v>
      </c>
      <c r="AI207" s="38">
        <f t="shared" ref="AI207" si="190">AH207*(1+AI208)</f>
        <v>107.32443594472197</v>
      </c>
      <c r="AJ207" s="38">
        <f t="shared" ref="AJ207" si="191">AI207*(1+AJ208)</f>
        <v>107.77162109449165</v>
      </c>
      <c r="AK207" s="38">
        <f t="shared" ref="AK207" si="192">AJ207*(1+AK208)</f>
        <v>108.2206695157187</v>
      </c>
      <c r="AL207" s="38">
        <f t="shared" ref="AL207" si="193">AK207*(1+AL208)</f>
        <v>108.67158897203419</v>
      </c>
      <c r="AM207" s="38">
        <f t="shared" ref="AM207" si="194">AL207*(1+AM208)</f>
        <v>109.12438725941766</v>
      </c>
      <c r="AN207" s="38">
        <f t="shared" ref="AN207" si="195">AM207*(1+AN208)</f>
        <v>109.5790722063319</v>
      </c>
      <c r="AO207" s="38">
        <f t="shared" ref="AO207" si="196">AN207*(1+AO208)</f>
        <v>110.03565167385828</v>
      </c>
      <c r="AP207" s="38">
        <f t="shared" ref="AP207" si="197">AO207*(1+AP208)</f>
        <v>110.49413355583269</v>
      </c>
      <c r="AQ207" s="38">
        <f t="shared" ref="AQ207" si="198">AP207*(1+AQ208)</f>
        <v>110.95452577898199</v>
      </c>
      <c r="AR207" s="38">
        <f t="shared" ref="AR207" si="199">AQ207*(1+AR208)</f>
        <v>111.41683630306107</v>
      </c>
      <c r="AS207" s="38">
        <f t="shared" ref="AS207" si="200">AR207*(1+AS208)</f>
        <v>111.88107312099049</v>
      </c>
      <c r="AT207" s="38">
        <f t="shared" ref="AT207" si="201">AS207*(1+AT208)</f>
        <v>112.34724425899462</v>
      </c>
      <c r="AU207" s="38">
        <f t="shared" ref="AU207" si="202">AT207*(1+AU208)</f>
        <v>112.81535777674043</v>
      </c>
      <c r="AV207" s="38">
        <f t="shared" ref="AV207" si="203">AU207*(1+AV208)</f>
        <v>113.28542176747685</v>
      </c>
      <c r="AW207" s="38">
        <f t="shared" ref="AW207" si="204">AV207*(1+AW208)</f>
        <v>113.75744435817467</v>
      </c>
      <c r="AX207" s="38">
        <f t="shared" ref="AX207" si="205">AW207*(1+AX208)</f>
        <v>114.23143370966706</v>
      </c>
      <c r="AY207" s="38">
        <f t="shared" ref="AY207" si="206">AX207*(1+AY208)</f>
        <v>114.70739801679066</v>
      </c>
      <c r="AZ207" s="38">
        <f t="shared" ref="AZ207" si="207">AY207*(1+AZ208)</f>
        <v>115.18534550852729</v>
      </c>
      <c r="BA207" s="38">
        <f t="shared" ref="BA207" si="208">AZ207*(1+BA208)</f>
        <v>115.66528444814615</v>
      </c>
      <c r="BB207" s="38">
        <f t="shared" ref="BB207" si="209">BA207*(1+BB208)</f>
        <v>116.14722313334676</v>
      </c>
      <c r="BC207" s="38">
        <f t="shared" ref="BC207" si="210">BB207*(1+BC208)</f>
        <v>116.63116989640237</v>
      </c>
      <c r="BD207" s="38">
        <f t="shared" ref="BD207" si="211">BC207*(1+BD208)</f>
        <v>117.11713310430405</v>
      </c>
      <c r="BE207" s="38">
        <f t="shared" ref="BE207" si="212">BD207*(1+BE208)</f>
        <v>117.60512115890531</v>
      </c>
      <c r="BF207" s="38">
        <f t="shared" ref="BF207" si="213">BE207*(1+BF208)</f>
        <v>118.09514249706741</v>
      </c>
      <c r="BG207" s="38">
        <f t="shared" ref="BG207" si="214">BF207*(1+BG208)</f>
        <v>118.5872055908052</v>
      </c>
      <c r="BH207" s="38">
        <f t="shared" ref="BH207" si="215">BG207*(1+BH208)</f>
        <v>119.08131894743354</v>
      </c>
      <c r="BI207" s="38">
        <f t="shared" ref="BI207" si="216">BH207*(1+BI208)</f>
        <v>119.57749110971452</v>
      </c>
      <c r="BJ207" s="38">
        <f t="shared" ref="BJ207" si="217">BI207*(1+BJ208)</f>
        <v>120.07573065600499</v>
      </c>
      <c r="BK207" s="38">
        <f t="shared" ref="BK207" si="218">BJ207*(1+BK208)</f>
        <v>120.57604620040502</v>
      </c>
      <c r="BL207" s="38">
        <f t="shared" ref="BL207" si="219">BK207*(1+BL208)</f>
        <v>121.0784463929067</v>
      </c>
      <c r="BM207" s="38">
        <f t="shared" ref="BM207" si="220">BL207*(1+BM208)</f>
        <v>121.5829399195438</v>
      </c>
      <c r="BN207" s="38">
        <f t="shared" ref="BN207" si="221">BM207*(1+BN208)</f>
        <v>122.08953550254191</v>
      </c>
      <c r="BO207" s="38">
        <f t="shared" ref="BO207" si="222">BN207*(1+BO208)</f>
        <v>122.59824190046916</v>
      </c>
      <c r="BP207" s="38">
        <f t="shared" ref="BP207" si="223">BO207*(1+BP208)</f>
        <v>123.10906790838779</v>
      </c>
      <c r="BQ207" s="38">
        <f t="shared" ref="BQ207" si="224">BP207*(1+BQ208)</f>
        <v>123.62202235800606</v>
      </c>
      <c r="BR207" s="38">
        <f t="shared" ref="BR207" si="225">BQ207*(1+BR208)</f>
        <v>124.13711411783109</v>
      </c>
      <c r="BS207" s="38">
        <f t="shared" ref="BS207" si="226">BR207*(1+BS208)</f>
        <v>124.65435209332205</v>
      </c>
      <c r="BT207" s="38">
        <f t="shared" ref="BT207" si="227">BS207*(1+BT208)</f>
        <v>125.17374522704422</v>
      </c>
      <c r="BU207" s="38">
        <f t="shared" ref="BU207" si="228">BT207*(1+BU208)</f>
        <v>125.69530249882357</v>
      </c>
      <c r="BV207" s="38">
        <f t="shared" ref="BV207" si="229">BU207*(1+BV208)</f>
        <v>126.219032925902</v>
      </c>
      <c r="BW207" s="38">
        <f t="shared" ref="BW207" si="230">BV207*(1+BW208)</f>
        <v>126.74494556309325</v>
      </c>
      <c r="BX207" s="38">
        <f t="shared" ref="BX207" si="231">BW207*(1+BX208)</f>
        <v>127.27304950293947</v>
      </c>
      <c r="BY207" s="38">
        <f t="shared" ref="BY207" si="232">BX207*(1+BY208)</f>
        <v>127.80335387586838</v>
      </c>
      <c r="BZ207" s="38">
        <f t="shared" ref="BZ207" si="233">BY207*(1+BZ208)</f>
        <v>128.33586785035118</v>
      </c>
      <c r="CA207" s="38">
        <f t="shared" ref="CA207" si="234">BZ207*(1+CA208)</f>
        <v>128.87060063306097</v>
      </c>
      <c r="CB207" s="38">
        <f t="shared" ref="CB207" si="235">CA207*(1+CB208)</f>
        <v>129.40756146903206</v>
      </c>
      <c r="CC207" s="38">
        <f t="shared" ref="CC207" si="236">CB207*(1+CC208)</f>
        <v>129.94675964181968</v>
      </c>
      <c r="CD207" s="38">
        <f t="shared" ref="CD207" si="237">CC207*(1+CD208)</f>
        <v>130.4882044736606</v>
      </c>
      <c r="CE207" s="38">
        <f t="shared" ref="CE207" si="238">CD207*(1+CE208)</f>
        <v>131.0319053256342</v>
      </c>
      <c r="CF207" s="38">
        <f t="shared" ref="CF207" si="239">CE207*(1+CF208)</f>
        <v>131.57787159782433</v>
      </c>
      <c r="CG207" s="38">
        <f t="shared" ref="CG207" si="240">CF207*(1+CG208)</f>
        <v>132.12611272948192</v>
      </c>
      <c r="CH207" s="38">
        <f t="shared" ref="CH207" si="241">CG207*(1+CH208)</f>
        <v>132.67663819918809</v>
      </c>
      <c r="CI207" s="38">
        <f t="shared" ref="CI207" si="242">CH207*(1+CI208)</f>
        <v>133.22945752501803</v>
      </c>
      <c r="CJ207" s="38">
        <f t="shared" ref="CJ207" si="243">CI207*(1+CJ208)</f>
        <v>133.7845802647056</v>
      </c>
      <c r="CK207" s="38">
        <f t="shared" ref="CK207" si="244">CJ207*(1+CK208)</f>
        <v>134.34201601580853</v>
      </c>
      <c r="CL207" s="38">
        <f t="shared" ref="CL207" si="245">CK207*(1+CL208)</f>
        <v>134.9017744158744</v>
      </c>
      <c r="CM207" s="64"/>
      <c r="CN207" s="340">
        <v>100</v>
      </c>
      <c r="CO207" s="38" t="e">
        <f>CN207*(1+CO208)</f>
        <v>#N/A</v>
      </c>
      <c r="CP207" s="38" t="e">
        <f t="shared" ref="CP207" si="246">CO207*(1+CP208)</f>
        <v>#N/A</v>
      </c>
      <c r="CQ207" s="38" t="e">
        <f t="shared" ref="CQ207" si="247">CP207*(1+CQ208)</f>
        <v>#N/A</v>
      </c>
      <c r="CR207" s="38" t="e">
        <f t="shared" ref="CR207" si="248">CQ207*(1+CR208)</f>
        <v>#N/A</v>
      </c>
      <c r="CS207" s="38" t="e">
        <f t="shared" ref="CS207" si="249">CR207*(1+CS208)</f>
        <v>#N/A</v>
      </c>
      <c r="CT207" s="38" t="e">
        <f t="shared" ref="CT207" si="250">CS207*(1+CT208)</f>
        <v>#N/A</v>
      </c>
      <c r="CU207" s="38" t="e">
        <f t="shared" ref="CU207" si="251">CT207*(1+CU208)</f>
        <v>#N/A</v>
      </c>
      <c r="CV207" s="38" t="e">
        <f t="shared" ref="CV207" si="252">CU207*(1+CV208)</f>
        <v>#N/A</v>
      </c>
      <c r="CW207" s="38" t="e">
        <f t="shared" ref="CW207" si="253">CV207*(1+CW208)</f>
        <v>#N/A</v>
      </c>
      <c r="CX207" s="38" t="e">
        <f t="shared" ref="CX207" si="254">CW207*(1+CX208)</f>
        <v>#N/A</v>
      </c>
      <c r="CY207" s="38" t="e">
        <f t="shared" ref="CY207" si="255">CX207*(1+CY208)</f>
        <v>#N/A</v>
      </c>
      <c r="CZ207" s="38" t="e">
        <f t="shared" ref="CZ207" si="256">CY207*(1+CZ208)</f>
        <v>#N/A</v>
      </c>
      <c r="DA207" s="38" t="e">
        <f t="shared" ref="DA207" si="257">CZ207*(1+DA208)</f>
        <v>#N/A</v>
      </c>
      <c r="DB207" s="38" t="e">
        <f t="shared" ref="DB207" si="258">DA207*(1+DB208)</f>
        <v>#N/A</v>
      </c>
      <c r="DC207" s="38" t="e">
        <f t="shared" ref="DC207" si="259">DB207*(1+DC208)</f>
        <v>#N/A</v>
      </c>
      <c r="DD207" s="38" t="e">
        <f t="shared" ref="DD207" si="260">DC207*(1+DD208)</f>
        <v>#N/A</v>
      </c>
      <c r="DE207" s="38" t="e">
        <f t="shared" ref="DE207" si="261">DD207*(1+DE208)</f>
        <v>#N/A</v>
      </c>
      <c r="DF207" s="38" t="e">
        <f t="shared" ref="DF207" si="262">DE207*(1+DF208)</f>
        <v>#N/A</v>
      </c>
      <c r="DG207" s="38" t="e">
        <f t="shared" ref="DG207" si="263">DF207*(1+DG208)</f>
        <v>#N/A</v>
      </c>
      <c r="DH207" s="38" t="e">
        <f t="shared" ref="DH207" si="264">DG207*(1+DH208)</f>
        <v>#N/A</v>
      </c>
      <c r="DI207" s="38" t="e">
        <f t="shared" ref="DI207" si="265">DH207*(1+DI208)</f>
        <v>#N/A</v>
      </c>
      <c r="DJ207" s="38" t="e">
        <f t="shared" ref="DJ207" si="266">DI207*(1+DJ208)</f>
        <v>#N/A</v>
      </c>
      <c r="DK207" s="38" t="e">
        <f t="shared" ref="DK207" si="267">DJ207*(1+DK208)</f>
        <v>#N/A</v>
      </c>
      <c r="DL207" s="38" t="e">
        <f t="shared" ref="DL207" si="268">DK207*(1+DL208)</f>
        <v>#N/A</v>
      </c>
    </row>
    <row r="208" spans="1:116" x14ac:dyDescent="0.4">
      <c r="B208" t="str">
        <f>E208</f>
        <v>208 TAM-EV</v>
      </c>
      <c r="D208" t="s">
        <v>803</v>
      </c>
      <c r="E208" s="8" t="str">
        <f t="shared" si="172"/>
        <v>208 TAM-EV</v>
      </c>
      <c r="G208" s="145" t="s">
        <v>64</v>
      </c>
      <c r="H208" s="12"/>
      <c r="J208"/>
      <c r="K208" s="16">
        <v>0.05</v>
      </c>
      <c r="L208" s="16">
        <v>0.05</v>
      </c>
      <c r="M208" s="16">
        <v>0.05</v>
      </c>
      <c r="N208" s="16">
        <v>0.05</v>
      </c>
      <c r="O208" s="16">
        <v>0.05</v>
      </c>
      <c r="P208" s="16">
        <v>0.05</v>
      </c>
      <c r="R208" s="20" cm="1">
        <f t="array" ref="R208">INDEX($I:$P,ROW(),MATCH(R$3,$I$2:$P$2,0))/12</f>
        <v>0</v>
      </c>
      <c r="S208" s="20" cm="1">
        <f t="array" ref="S208">INDEX($I:$P,ROW(),MATCH(S$3,$I$2:$P$2,0))/12</f>
        <v>4.1666666666666666E-3</v>
      </c>
      <c r="T208" s="20" cm="1">
        <f t="array" ref="T208">INDEX($I:$P,ROW(),MATCH(T$3,$I$2:$P$2,0))/12</f>
        <v>4.1666666666666666E-3</v>
      </c>
      <c r="U208" s="20" cm="1">
        <f t="array" ref="U208">INDEX($I:$P,ROW(),MATCH(U$3,$I$2:$P$2,0))/12</f>
        <v>4.1666666666666666E-3</v>
      </c>
      <c r="V208" s="20" cm="1">
        <f t="array" ref="V208">INDEX($I:$P,ROW(),MATCH(V$3,$I$2:$P$2,0))/12</f>
        <v>4.1666666666666666E-3</v>
      </c>
      <c r="W208" s="20" cm="1">
        <f t="array" ref="W208">INDEX($I:$P,ROW(),MATCH(W$3,$I$2:$P$2,0))/12</f>
        <v>4.1666666666666666E-3</v>
      </c>
      <c r="X208" s="20" cm="1">
        <f t="array" ref="X208">INDEX($I:$P,ROW(),MATCH(X$3,$I$2:$P$2,0))/12</f>
        <v>4.1666666666666666E-3</v>
      </c>
      <c r="Y208" s="20" cm="1">
        <f t="array" ref="Y208">INDEX($I:$P,ROW(),MATCH(Y$3,$I$2:$P$2,0))/12</f>
        <v>4.1666666666666666E-3</v>
      </c>
      <c r="Z208" s="20" cm="1">
        <f t="array" ref="Z208">INDEX($I:$P,ROW(),MATCH(Z$3,$I$2:$P$2,0))/12</f>
        <v>4.1666666666666666E-3</v>
      </c>
      <c r="AA208" s="20" cm="1">
        <f t="array" ref="AA208">INDEX($I:$P,ROW(),MATCH(AA$3,$I$2:$P$2,0))/12</f>
        <v>4.1666666666666666E-3</v>
      </c>
      <c r="AB208" s="20" cm="1">
        <f t="array" ref="AB208">INDEX($I:$P,ROW(),MATCH(AB$3,$I$2:$P$2,0))/12</f>
        <v>4.1666666666666666E-3</v>
      </c>
      <c r="AC208" s="20" cm="1">
        <f t="array" ref="AC208">INDEX($I:$P,ROW(),MATCH(AC$3,$I$2:$P$2,0))/12</f>
        <v>4.1666666666666666E-3</v>
      </c>
      <c r="AD208" s="20" cm="1">
        <f t="array" ref="AD208">INDEX($I:$P,ROW(),MATCH(AD$3,$I$2:$P$2,0))/12</f>
        <v>4.1666666666666666E-3</v>
      </c>
      <c r="AE208" s="20" cm="1">
        <f t="array" ref="AE208">INDEX($I:$P,ROW(),MATCH(AE$3,$I$2:$P$2,0))/12</f>
        <v>4.1666666666666666E-3</v>
      </c>
      <c r="AF208" s="20" cm="1">
        <f t="array" ref="AF208">INDEX($I:$P,ROW(),MATCH(AF$3,$I$2:$P$2,0))/12</f>
        <v>4.1666666666666666E-3</v>
      </c>
      <c r="AG208" s="20" cm="1">
        <f t="array" ref="AG208">INDEX($I:$P,ROW(),MATCH(AG$3,$I$2:$P$2,0))/12</f>
        <v>4.1666666666666666E-3</v>
      </c>
      <c r="AH208" s="20" cm="1">
        <f t="array" ref="AH208">INDEX($I:$P,ROW(),MATCH(AH$3,$I$2:$P$2,0))/12</f>
        <v>4.1666666666666666E-3</v>
      </c>
      <c r="AI208" s="20" cm="1">
        <f t="array" ref="AI208">INDEX($I:$P,ROW(),MATCH(AI$3,$I$2:$P$2,0))/12</f>
        <v>4.1666666666666666E-3</v>
      </c>
      <c r="AJ208" s="20" cm="1">
        <f t="array" ref="AJ208">INDEX($I:$P,ROW(),MATCH(AJ$3,$I$2:$P$2,0))/12</f>
        <v>4.1666666666666666E-3</v>
      </c>
      <c r="AK208" s="20" cm="1">
        <f t="array" ref="AK208">INDEX($I:$P,ROW(),MATCH(AK$3,$I$2:$P$2,0))/12</f>
        <v>4.1666666666666666E-3</v>
      </c>
      <c r="AL208" s="20" cm="1">
        <f t="array" ref="AL208">INDEX($I:$P,ROW(),MATCH(AL$3,$I$2:$P$2,0))/12</f>
        <v>4.1666666666666666E-3</v>
      </c>
      <c r="AM208" s="20" cm="1">
        <f t="array" ref="AM208">INDEX($I:$P,ROW(),MATCH(AM$3,$I$2:$P$2,0))/12</f>
        <v>4.1666666666666666E-3</v>
      </c>
      <c r="AN208" s="20" cm="1">
        <f t="array" ref="AN208">INDEX($I:$P,ROW(),MATCH(AN$3,$I$2:$P$2,0))/12</f>
        <v>4.1666666666666666E-3</v>
      </c>
      <c r="AO208" s="20" cm="1">
        <f t="array" ref="AO208">INDEX($I:$P,ROW(),MATCH(AO$3,$I$2:$P$2,0))/12</f>
        <v>4.1666666666666666E-3</v>
      </c>
      <c r="AP208" s="20" cm="1">
        <f t="array" ref="AP208">INDEX($I:$P,ROW(),MATCH(AP$3,$I$2:$P$2,0))/12</f>
        <v>4.1666666666666666E-3</v>
      </c>
      <c r="AQ208" s="20" cm="1">
        <f t="array" ref="AQ208">INDEX($I:$P,ROW(),MATCH(AQ$3,$I$2:$P$2,0))/12</f>
        <v>4.1666666666666666E-3</v>
      </c>
      <c r="AR208" s="20" cm="1">
        <f t="array" ref="AR208">INDEX($I:$P,ROW(),MATCH(AR$3,$I$2:$P$2,0))/12</f>
        <v>4.1666666666666666E-3</v>
      </c>
      <c r="AS208" s="20" cm="1">
        <f t="array" ref="AS208">INDEX($I:$P,ROW(),MATCH(AS$3,$I$2:$P$2,0))/12</f>
        <v>4.1666666666666666E-3</v>
      </c>
      <c r="AT208" s="20" cm="1">
        <f t="array" ref="AT208">INDEX($I:$P,ROW(),MATCH(AT$3,$I$2:$P$2,0))/12</f>
        <v>4.1666666666666666E-3</v>
      </c>
      <c r="AU208" s="20" cm="1">
        <f t="array" ref="AU208">INDEX($I:$P,ROW(),MATCH(AU$3,$I$2:$P$2,0))/12</f>
        <v>4.1666666666666666E-3</v>
      </c>
      <c r="AV208" s="20" cm="1">
        <f t="array" ref="AV208">INDEX($I:$P,ROW(),MATCH(AV$3,$I$2:$P$2,0))/12</f>
        <v>4.1666666666666666E-3</v>
      </c>
      <c r="AW208" s="20" cm="1">
        <f t="array" ref="AW208">INDEX($I:$P,ROW(),MATCH(AW$3,$I$2:$P$2,0))/12</f>
        <v>4.1666666666666666E-3</v>
      </c>
      <c r="AX208" s="20" cm="1">
        <f t="array" ref="AX208">INDEX($I:$P,ROW(),MATCH(AX$3,$I$2:$P$2,0))/12</f>
        <v>4.1666666666666666E-3</v>
      </c>
      <c r="AY208" s="20" cm="1">
        <f t="array" ref="AY208">INDEX($I:$P,ROW(),MATCH(AY$3,$I$2:$P$2,0))/12</f>
        <v>4.1666666666666666E-3</v>
      </c>
      <c r="AZ208" s="20" cm="1">
        <f t="array" ref="AZ208">INDEX($I:$P,ROW(),MATCH(AZ$3,$I$2:$P$2,0))/12</f>
        <v>4.1666666666666666E-3</v>
      </c>
      <c r="BA208" s="20" cm="1">
        <f t="array" ref="BA208">INDEX($I:$P,ROW(),MATCH(BA$3,$I$2:$P$2,0))/12</f>
        <v>4.1666666666666666E-3</v>
      </c>
      <c r="BB208" s="20" cm="1">
        <f t="array" ref="BB208">INDEX($I:$P,ROW(),MATCH(BB$3,$I$2:$P$2,0))/12</f>
        <v>4.1666666666666666E-3</v>
      </c>
      <c r="BC208" s="20" cm="1">
        <f t="array" ref="BC208">INDEX($I:$P,ROW(),MATCH(BC$3,$I$2:$P$2,0))/12</f>
        <v>4.1666666666666666E-3</v>
      </c>
      <c r="BD208" s="20" cm="1">
        <f t="array" ref="BD208">INDEX($I:$P,ROW(),MATCH(BD$3,$I$2:$P$2,0))/12</f>
        <v>4.1666666666666666E-3</v>
      </c>
      <c r="BE208" s="20" cm="1">
        <f t="array" ref="BE208">INDEX($I:$P,ROW(),MATCH(BE$3,$I$2:$P$2,0))/12</f>
        <v>4.1666666666666666E-3</v>
      </c>
      <c r="BF208" s="20" cm="1">
        <f t="array" ref="BF208">INDEX($I:$P,ROW(),MATCH(BF$3,$I$2:$P$2,0))/12</f>
        <v>4.1666666666666666E-3</v>
      </c>
      <c r="BG208" s="20" cm="1">
        <f t="array" ref="BG208">INDEX($I:$P,ROW(),MATCH(BG$3,$I$2:$P$2,0))/12</f>
        <v>4.1666666666666666E-3</v>
      </c>
      <c r="BH208" s="20" cm="1">
        <f t="array" ref="BH208">INDEX($I:$P,ROW(),MATCH(BH$3,$I$2:$P$2,0))/12</f>
        <v>4.1666666666666666E-3</v>
      </c>
      <c r="BI208" s="20" cm="1">
        <f t="array" ref="BI208">INDEX($I:$P,ROW(),MATCH(BI$3,$I$2:$P$2,0))/12</f>
        <v>4.1666666666666666E-3</v>
      </c>
      <c r="BJ208" s="20" cm="1">
        <f t="array" ref="BJ208">INDEX($I:$P,ROW(),MATCH(BJ$3,$I$2:$P$2,0))/12</f>
        <v>4.1666666666666666E-3</v>
      </c>
      <c r="BK208" s="20" cm="1">
        <f t="array" ref="BK208">INDEX($I:$P,ROW(),MATCH(BK$3,$I$2:$P$2,0))/12</f>
        <v>4.1666666666666666E-3</v>
      </c>
      <c r="BL208" s="20" cm="1">
        <f t="array" ref="BL208">INDEX($I:$P,ROW(),MATCH(BL$3,$I$2:$P$2,0))/12</f>
        <v>4.1666666666666666E-3</v>
      </c>
      <c r="BM208" s="20" cm="1">
        <f t="array" ref="BM208">INDEX($I:$P,ROW(),MATCH(BM$3,$I$2:$P$2,0))/12</f>
        <v>4.1666666666666666E-3</v>
      </c>
      <c r="BN208" s="20" cm="1">
        <f t="array" ref="BN208">INDEX($I:$P,ROW(),MATCH(BN$3,$I$2:$P$2,0))/12</f>
        <v>4.1666666666666666E-3</v>
      </c>
      <c r="BO208" s="20" cm="1">
        <f t="array" ref="BO208">INDEX($I:$P,ROW(),MATCH(BO$3,$I$2:$P$2,0))/12</f>
        <v>4.1666666666666666E-3</v>
      </c>
      <c r="BP208" s="20" cm="1">
        <f t="array" ref="BP208">INDEX($I:$P,ROW(),MATCH(BP$3,$I$2:$P$2,0))/12</f>
        <v>4.1666666666666666E-3</v>
      </c>
      <c r="BQ208" s="20" cm="1">
        <f t="array" ref="BQ208">INDEX($I:$P,ROW(),MATCH(BQ$3,$I$2:$P$2,0))/12</f>
        <v>4.1666666666666666E-3</v>
      </c>
      <c r="BR208" s="20" cm="1">
        <f t="array" ref="BR208">INDEX($I:$P,ROW(),MATCH(BR$3,$I$2:$P$2,0))/12</f>
        <v>4.1666666666666666E-3</v>
      </c>
      <c r="BS208" s="20" cm="1">
        <f t="array" ref="BS208">INDEX($I:$P,ROW(),MATCH(BS$3,$I$2:$P$2,0))/12</f>
        <v>4.1666666666666666E-3</v>
      </c>
      <c r="BT208" s="20" cm="1">
        <f t="array" ref="BT208">INDEX($I:$P,ROW(),MATCH(BT$3,$I$2:$P$2,0))/12</f>
        <v>4.1666666666666666E-3</v>
      </c>
      <c r="BU208" s="20" cm="1">
        <f t="array" ref="BU208">INDEX($I:$P,ROW(),MATCH(BU$3,$I$2:$P$2,0))/12</f>
        <v>4.1666666666666666E-3</v>
      </c>
      <c r="BV208" s="20" cm="1">
        <f t="array" ref="BV208">INDEX($I:$P,ROW(),MATCH(BV$3,$I$2:$P$2,0))/12</f>
        <v>4.1666666666666666E-3</v>
      </c>
      <c r="BW208" s="20" cm="1">
        <f t="array" ref="BW208">INDEX($I:$P,ROW(),MATCH(BW$3,$I$2:$P$2,0))/12</f>
        <v>4.1666666666666666E-3</v>
      </c>
      <c r="BX208" s="20" cm="1">
        <f t="array" ref="BX208">INDEX($I:$P,ROW(),MATCH(BX$3,$I$2:$P$2,0))/12</f>
        <v>4.1666666666666666E-3</v>
      </c>
      <c r="BY208" s="20" cm="1">
        <f t="array" ref="BY208">INDEX($I:$P,ROW(),MATCH(BY$3,$I$2:$P$2,0))/12</f>
        <v>4.1666666666666666E-3</v>
      </c>
      <c r="BZ208" s="20" cm="1">
        <f t="array" ref="BZ208">INDEX($I:$P,ROW(),MATCH(BZ$3,$I$2:$P$2,0))/12</f>
        <v>4.1666666666666666E-3</v>
      </c>
      <c r="CA208" s="20" cm="1">
        <f t="array" ref="CA208">INDEX($I:$P,ROW(),MATCH(CA$3,$I$2:$P$2,0))/12</f>
        <v>4.1666666666666666E-3</v>
      </c>
      <c r="CB208" s="20" cm="1">
        <f t="array" ref="CB208">INDEX($I:$P,ROW(),MATCH(CB$3,$I$2:$P$2,0))/12</f>
        <v>4.1666666666666666E-3</v>
      </c>
      <c r="CC208" s="20" cm="1">
        <f t="array" ref="CC208">INDEX($I:$P,ROW(),MATCH(CC$3,$I$2:$P$2,0))/12</f>
        <v>4.1666666666666666E-3</v>
      </c>
      <c r="CD208" s="20" cm="1">
        <f t="array" ref="CD208">INDEX($I:$P,ROW(),MATCH(CD$3,$I$2:$P$2,0))/12</f>
        <v>4.1666666666666666E-3</v>
      </c>
      <c r="CE208" s="20" cm="1">
        <f t="array" ref="CE208">INDEX($I:$P,ROW(),MATCH(CE$3,$I$2:$P$2,0))/12</f>
        <v>4.1666666666666666E-3</v>
      </c>
      <c r="CF208" s="20" cm="1">
        <f t="array" ref="CF208">INDEX($I:$P,ROW(),MATCH(CF$3,$I$2:$P$2,0))/12</f>
        <v>4.1666666666666666E-3</v>
      </c>
      <c r="CG208" s="20" cm="1">
        <f t="array" ref="CG208">INDEX($I:$P,ROW(),MATCH(CG$3,$I$2:$P$2,0))/12</f>
        <v>4.1666666666666666E-3</v>
      </c>
      <c r="CH208" s="20" cm="1">
        <f t="array" ref="CH208">INDEX($I:$P,ROW(),MATCH(CH$3,$I$2:$P$2,0))/12</f>
        <v>4.1666666666666666E-3</v>
      </c>
      <c r="CI208" s="20" cm="1">
        <f t="array" ref="CI208">INDEX($I:$P,ROW(),MATCH(CI$3,$I$2:$P$2,0))/12</f>
        <v>4.1666666666666666E-3</v>
      </c>
      <c r="CJ208" s="20" cm="1">
        <f t="array" ref="CJ208">INDEX($I:$P,ROW(),MATCH(CJ$3,$I$2:$P$2,0))/12</f>
        <v>4.1666666666666666E-3</v>
      </c>
      <c r="CK208" s="20" cm="1">
        <f t="array" ref="CK208">INDEX($I:$P,ROW(),MATCH(CK$3,$I$2:$P$2,0))/12</f>
        <v>4.1666666666666666E-3</v>
      </c>
      <c r="CL208" s="20" cm="1">
        <f t="array" ref="CL208">INDEX($I:$P,ROW(),MATCH(CL$3,$I$2:$P$2,0))/12</f>
        <v>4.1666666666666666E-3</v>
      </c>
      <c r="CN208" s="75">
        <v>0</v>
      </c>
      <c r="CO208" s="20" t="e" cm="1">
        <f t="array" ref="CO208">INDEX($I:$P,ROW(),MATCH(CO$3,$I$2:$P$2,0))/CO$5</f>
        <v>#N/A</v>
      </c>
      <c r="CP208" s="20" t="e" cm="1">
        <f t="array" ref="CP208">INDEX($I:$P,ROW(),MATCH(CP$3,$I$2:$P$2,0))/CP$5</f>
        <v>#N/A</v>
      </c>
      <c r="CQ208" s="20" t="e" cm="1">
        <f t="array" ref="CQ208">INDEX($I:$P,ROW(),MATCH(CQ$3,$I$2:$P$2,0))/CQ$5</f>
        <v>#N/A</v>
      </c>
      <c r="CR208" s="20" t="e" cm="1">
        <f t="array" ref="CR208">INDEX($I:$P,ROW(),MATCH(CR$3,$I$2:$P$2,0))/CR$5</f>
        <v>#N/A</v>
      </c>
      <c r="CS208" s="20" t="e" cm="1">
        <f t="array" ref="CS208">INDEX($I:$P,ROW(),MATCH(CS$3,$I$2:$P$2,0))/CS$5</f>
        <v>#N/A</v>
      </c>
      <c r="CT208" s="20" t="e" cm="1">
        <f t="array" ref="CT208">INDEX($I:$P,ROW(),MATCH(CT$3,$I$2:$P$2,0))/CT$5</f>
        <v>#N/A</v>
      </c>
      <c r="CU208" s="20" t="e" cm="1">
        <f t="array" ref="CU208">INDEX($I:$P,ROW(),MATCH(CU$3,$I$2:$P$2,0))/CU$5</f>
        <v>#N/A</v>
      </c>
      <c r="CV208" s="20" t="e" cm="1">
        <f t="array" ref="CV208">INDEX($I:$P,ROW(),MATCH(CV$3,$I$2:$P$2,0))/CV$5</f>
        <v>#N/A</v>
      </c>
      <c r="CW208" s="20" t="e" cm="1">
        <f t="array" ref="CW208">INDEX($I:$P,ROW(),MATCH(CW$3,$I$2:$P$2,0))/CW$5</f>
        <v>#N/A</v>
      </c>
      <c r="CX208" s="20" t="e" cm="1">
        <f t="array" ref="CX208">INDEX($I:$P,ROW(),MATCH(CX$3,$I$2:$P$2,0))/CX$5</f>
        <v>#N/A</v>
      </c>
      <c r="CY208" s="20" t="e" cm="1">
        <f t="array" ref="CY208">INDEX($I:$P,ROW(),MATCH(CY$3,$I$2:$P$2,0))/CL$5</f>
        <v>#N/A</v>
      </c>
      <c r="CZ208" s="20" t="e" cm="1">
        <f t="array" ref="CZ208">INDEX($I:$P,ROW(),MATCH(CZ$3,$I$2:$P$2,0))/CZ$5</f>
        <v>#N/A</v>
      </c>
      <c r="DA208" s="20" t="e" cm="1">
        <f t="array" ref="DA208">INDEX($I:$P,ROW(),MATCH(DA$3,$I$2:$P$2,0))/DA$5</f>
        <v>#N/A</v>
      </c>
      <c r="DB208" s="20" t="e" cm="1">
        <f t="array" ref="DB208">INDEX($I:$P,ROW(),MATCH(DB$3,$I$2:$P$2,0))/DB$5</f>
        <v>#N/A</v>
      </c>
      <c r="DC208" s="20" t="e" cm="1">
        <f t="array" ref="DC208">INDEX($I:$P,ROW(),MATCH(DC$3,$I$2:$P$2,0))/DC$5</f>
        <v>#N/A</v>
      </c>
      <c r="DD208" s="20" t="e" cm="1">
        <f t="array" ref="DD208">INDEX($I:$P,ROW(),MATCH(DD$3,$I$2:$P$2,0))/DD$5</f>
        <v>#N/A</v>
      </c>
      <c r="DE208" s="20" t="e" cm="1">
        <f t="array" ref="DE208">INDEX($I:$P,ROW(),MATCH(DE$3,$I$2:$P$2,0))/DE$5</f>
        <v>#N/A</v>
      </c>
      <c r="DF208" s="20" t="e" cm="1">
        <f t="array" ref="DF208">INDEX($I:$P,ROW(),MATCH(DF$3,$I$2:$P$2,0))/DF$5</f>
        <v>#N/A</v>
      </c>
      <c r="DG208" s="20" t="e" cm="1">
        <f t="array" ref="DG208">INDEX($I:$P,ROW(),MATCH(DG$3,$I$2:$P$2,0))/DG$5</f>
        <v>#N/A</v>
      </c>
      <c r="DH208" s="20" t="e" cm="1">
        <f t="array" ref="DH208">INDEX($I:$P,ROW(),MATCH(DH$3,$I$2:$P$2,0))/DH$5</f>
        <v>#N/A</v>
      </c>
      <c r="DI208" s="20" t="e" cm="1">
        <f t="array" ref="DI208">INDEX($I:$P,ROW(),MATCH(DI$3,$I$2:$P$2,0))/DI$5</f>
        <v>#N/A</v>
      </c>
      <c r="DJ208" s="20" t="e" cm="1">
        <f t="array" ref="DJ208">INDEX($I:$P,ROW(),MATCH(DJ$3,$I$2:$P$2,0))/DJ$5</f>
        <v>#N/A</v>
      </c>
      <c r="DK208" s="20" t="e" cm="1">
        <f t="array" ref="DK208">INDEX($I:$P,ROW(),MATCH(DK$3,$I$2:$P$2,0))/DK$5</f>
        <v>#N/A</v>
      </c>
      <c r="DL208" s="20" t="e" cm="1">
        <f t="array" ref="DL208">INDEX($I:$P,ROW(),MATCH(DL$3,$I$2:$P$2,0))/DL$5</f>
        <v>#N/A</v>
      </c>
    </row>
    <row r="209" spans="1:116" x14ac:dyDescent="0.4">
      <c r="B209" t="str">
        <f>E209</f>
        <v>209 TAM-EV</v>
      </c>
      <c r="D209" t="s">
        <v>803</v>
      </c>
      <c r="E209" s="8" t="str">
        <f t="shared" si="172"/>
        <v>209 TAM-EV</v>
      </c>
      <c r="G209" s="145" t="s">
        <v>65</v>
      </c>
      <c r="H209" s="12"/>
      <c r="J209"/>
      <c r="K209" s="166">
        <v>4.8000000000000001E-2</v>
      </c>
      <c r="L209" s="166">
        <v>8.5999999999999993E-2</v>
      </c>
      <c r="M209" s="166">
        <v>0.124</v>
      </c>
      <c r="N209" s="166">
        <v>0.16200000000000001</v>
      </c>
      <c r="O209" s="166">
        <v>0.2</v>
      </c>
      <c r="P209" s="166">
        <v>0.2</v>
      </c>
      <c r="R209" s="167"/>
      <c r="S209" s="167" cm="1">
        <f t="array" ref="S209">(INDEX($I:$O,ROW(),MATCH(S$3,$I$2:$O$2,0))/12-INDEX($I:$O,ROW(),MATCH(S$3-1,$I$2:$O$2,0))/12)+R209</f>
        <v>4.0000000000000001E-3</v>
      </c>
      <c r="T209" s="167" cm="1">
        <f t="array" ref="T209">(INDEX($I:$O,ROW(),MATCH(T$3,$I$2:$O$2,0))/12-INDEX($I:$O,ROW(),MATCH(T$3-1,$I$2:$O$2,0))/12)+S209</f>
        <v>8.0000000000000002E-3</v>
      </c>
      <c r="U209" s="167" cm="1">
        <f t="array" ref="U209">(INDEX($I:$O,ROW(),MATCH(U$3,$I$2:$O$2,0))/12-INDEX($I:$O,ROW(),MATCH(U$3-1,$I$2:$O$2,0))/12)+T209</f>
        <v>1.2E-2</v>
      </c>
      <c r="V209" s="167" cm="1">
        <f t="array" ref="V209">(INDEX($I:$O,ROW(),MATCH(V$3,$I$2:$O$2,0))/12-INDEX($I:$O,ROW(),MATCH(V$3-1,$I$2:$O$2,0))/12)+U209</f>
        <v>1.6E-2</v>
      </c>
      <c r="W209" s="167" cm="1">
        <f t="array" ref="W209">(INDEX($I:$O,ROW(),MATCH(W$3,$I$2:$O$2,0))/12-INDEX($I:$O,ROW(),MATCH(W$3-1,$I$2:$O$2,0))/12)+V209</f>
        <v>0.02</v>
      </c>
      <c r="X209" s="167" cm="1">
        <f t="array" ref="X209">(INDEX($I:$O,ROW(),MATCH(X$3,$I$2:$O$2,0))/12-INDEX($I:$O,ROW(),MATCH(X$3-1,$I$2:$O$2,0))/12)+W209</f>
        <v>2.4E-2</v>
      </c>
      <c r="Y209" s="167" cm="1">
        <f t="array" ref="Y209">(INDEX($I:$O,ROW(),MATCH(Y$3,$I$2:$O$2,0))/12-INDEX($I:$O,ROW(),MATCH(Y$3-1,$I$2:$O$2,0))/12)+X209</f>
        <v>2.8000000000000001E-2</v>
      </c>
      <c r="Z209" s="167" cm="1">
        <f t="array" ref="Z209">(INDEX($I:$O,ROW(),MATCH(Z$3,$I$2:$O$2,0))/12-INDEX($I:$O,ROW(),MATCH(Z$3-1,$I$2:$O$2,0))/12)+Y209</f>
        <v>3.2000000000000001E-2</v>
      </c>
      <c r="AA209" s="167" cm="1">
        <f t="array" ref="AA209">(INDEX($I:$O,ROW(),MATCH(AA$3,$I$2:$O$2,0))/12-INDEX($I:$O,ROW(),MATCH(AA$3-1,$I$2:$O$2,0))/12)+Z209</f>
        <v>3.6000000000000004E-2</v>
      </c>
      <c r="AB209" s="167" cm="1">
        <f t="array" ref="AB209">(INDEX($I:$O,ROW(),MATCH(AB$3,$I$2:$O$2,0))/12-INDEX($I:$O,ROW(),MATCH(AB$3-1,$I$2:$O$2,0))/12)+AA209</f>
        <v>4.0000000000000008E-2</v>
      </c>
      <c r="AC209" s="167" cm="1">
        <f t="array" ref="AC209">(INDEX($I:$O,ROW(),MATCH(AC$3,$I$2:$O$2,0))/12-INDEX($I:$O,ROW(),MATCH(AC$3-1,$I$2:$O$2,0))/12)+AB209</f>
        <v>4.4000000000000011E-2</v>
      </c>
      <c r="AD209" s="167" cm="1">
        <f t="array" ref="AD209">(INDEX($I:$O,ROW(),MATCH(AD$3,$I$2:$O$2,0))/12-INDEX($I:$O,ROW(),MATCH(AD$3-1,$I$2:$O$2,0))/12)+AC209</f>
        <v>4.8000000000000015E-2</v>
      </c>
      <c r="AE209" s="167" cm="1">
        <f t="array" ref="AE209">(INDEX($I:$O,ROW(),MATCH(AE$3,$I$2:$O$2,0))/12-INDEX($I:$O,ROW(),MATCH(AE$3-1,$I$2:$O$2,0))/12)+AD209</f>
        <v>5.116666666666668E-2</v>
      </c>
      <c r="AF209" s="167" cm="1">
        <f t="array" ref="AF209">(INDEX($I:$O,ROW(),MATCH(AF$3,$I$2:$O$2,0))/12-INDEX($I:$O,ROW(),MATCH(AF$3-1,$I$2:$O$2,0))/12)+AE209</f>
        <v>5.4333333333333345E-2</v>
      </c>
      <c r="AG209" s="167" cm="1">
        <f t="array" ref="AG209">(INDEX($I:$O,ROW(),MATCH(AG$3,$I$2:$O$2,0))/12-INDEX($I:$O,ROW(),MATCH(AG$3-1,$I$2:$O$2,0))/12)+AF209</f>
        <v>5.7500000000000009E-2</v>
      </c>
      <c r="AH209" s="167" cm="1">
        <f t="array" ref="AH209">(INDEX($I:$O,ROW(),MATCH(AH$3,$I$2:$O$2,0))/12-INDEX($I:$O,ROW(),MATCH(AH$3-1,$I$2:$O$2,0))/12)+AG209</f>
        <v>6.0666666666666674E-2</v>
      </c>
      <c r="AI209" s="167" cm="1">
        <f t="array" ref="AI209">(INDEX($I:$O,ROW(),MATCH(AI$3,$I$2:$O$2,0))/12-INDEX($I:$O,ROW(),MATCH(AI$3-1,$I$2:$O$2,0))/12)+AH209</f>
        <v>6.3833333333333339E-2</v>
      </c>
      <c r="AJ209" s="167" cm="1">
        <f t="array" ref="AJ209">(INDEX($I:$O,ROW(),MATCH(AJ$3,$I$2:$O$2,0))/12-INDEX($I:$O,ROW(),MATCH(AJ$3-1,$I$2:$O$2,0))/12)+AI209</f>
        <v>6.7000000000000004E-2</v>
      </c>
      <c r="AK209" s="167" cm="1">
        <f t="array" ref="AK209">(INDEX($I:$O,ROW(),MATCH(AK$3,$I$2:$O$2,0))/12-INDEX($I:$O,ROW(),MATCH(AK$3-1,$I$2:$O$2,0))/12)+AJ209</f>
        <v>7.0166666666666669E-2</v>
      </c>
      <c r="AL209" s="167" cm="1">
        <f t="array" ref="AL209">(INDEX($I:$O,ROW(),MATCH(AL$3,$I$2:$O$2,0))/12-INDEX($I:$O,ROW(),MATCH(AL$3-1,$I$2:$O$2,0))/12)+AK209</f>
        <v>7.3333333333333334E-2</v>
      </c>
      <c r="AM209" s="167" cm="1">
        <f t="array" ref="AM209">(INDEX($I:$O,ROW(),MATCH(AM$3,$I$2:$O$2,0))/12-INDEX($I:$O,ROW(),MATCH(AM$3-1,$I$2:$O$2,0))/12)+AL209</f>
        <v>7.6499999999999999E-2</v>
      </c>
      <c r="AN209" s="167" cm="1">
        <f t="array" ref="AN209">(INDEX($I:$O,ROW(),MATCH(AN$3,$I$2:$O$2,0))/12-INDEX($I:$O,ROW(),MATCH(AN$3-1,$I$2:$O$2,0))/12)+AM209</f>
        <v>7.9666666666666663E-2</v>
      </c>
      <c r="AO209" s="167" cm="1">
        <f t="array" ref="AO209">(INDEX($I:$O,ROW(),MATCH(AO$3,$I$2:$O$2,0))/12-INDEX($I:$O,ROW(),MATCH(AO$3-1,$I$2:$O$2,0))/12)+AN209</f>
        <v>8.2833333333333328E-2</v>
      </c>
      <c r="AP209" s="167" cm="1">
        <f t="array" ref="AP209">(INDEX($I:$O,ROW(),MATCH(AP$3,$I$2:$O$2,0))/12-INDEX($I:$O,ROW(),MATCH(AP$3-1,$I$2:$O$2,0))/12)+AO209</f>
        <v>8.5999999999999993E-2</v>
      </c>
      <c r="AQ209" s="167" cm="1">
        <f t="array" ref="AQ209">(INDEX($I:$O,ROW(),MATCH(AQ$3,$I$2:$O$2,0))/12-INDEX($I:$O,ROW(),MATCH(AQ$3-1,$I$2:$O$2,0))/12)+AP209</f>
        <v>8.9166666666666658E-2</v>
      </c>
      <c r="AR209" s="167" cm="1">
        <f t="array" ref="AR209">(INDEX($I:$O,ROW(),MATCH(AR$3,$I$2:$O$2,0))/12-INDEX($I:$O,ROW(),MATCH(AR$3-1,$I$2:$O$2,0))/12)+AQ209</f>
        <v>9.2333333333333323E-2</v>
      </c>
      <c r="AS209" s="167" cm="1">
        <f t="array" ref="AS209">(INDEX($I:$O,ROW(),MATCH(AS$3,$I$2:$O$2,0))/12-INDEX($I:$O,ROW(),MATCH(AS$3-1,$I$2:$O$2,0))/12)+AR209</f>
        <v>9.5499999999999988E-2</v>
      </c>
      <c r="AT209" s="167" cm="1">
        <f t="array" ref="AT209">(INDEX($I:$O,ROW(),MATCH(AT$3,$I$2:$O$2,0))/12-INDEX($I:$O,ROW(),MATCH(AT$3-1,$I$2:$O$2,0))/12)+AS209</f>
        <v>9.8666666666666653E-2</v>
      </c>
      <c r="AU209" s="167" cm="1">
        <f t="array" ref="AU209">(INDEX($I:$O,ROW(),MATCH(AU$3,$I$2:$O$2,0))/12-INDEX($I:$O,ROW(),MATCH(AU$3-1,$I$2:$O$2,0))/12)+AT209</f>
        <v>0.10183333333333332</v>
      </c>
      <c r="AV209" s="167" cm="1">
        <f t="array" ref="AV209">(INDEX($I:$O,ROW(),MATCH(AV$3,$I$2:$O$2,0))/12-INDEX($I:$O,ROW(),MATCH(AV$3-1,$I$2:$O$2,0))/12)+AU209</f>
        <v>0.10499999999999998</v>
      </c>
      <c r="AW209" s="167" cm="1">
        <f t="array" ref="AW209">(INDEX($I:$O,ROW(),MATCH(AW$3,$I$2:$O$2,0))/12-INDEX($I:$O,ROW(),MATCH(AW$3-1,$I$2:$O$2,0))/12)+AV209</f>
        <v>0.10816666666666665</v>
      </c>
      <c r="AX209" s="167" cm="1">
        <f t="array" ref="AX209">(INDEX($I:$O,ROW(),MATCH(AX$3,$I$2:$O$2,0))/12-INDEX($I:$O,ROW(),MATCH(AX$3-1,$I$2:$O$2,0))/12)+AW209</f>
        <v>0.11133333333333331</v>
      </c>
      <c r="AY209" s="167" cm="1">
        <f t="array" ref="AY209">(INDEX($I:$O,ROW(),MATCH(AY$3,$I$2:$O$2,0))/12-INDEX($I:$O,ROW(),MATCH(AY$3-1,$I$2:$O$2,0))/12)+AX209</f>
        <v>0.11449999999999998</v>
      </c>
      <c r="AZ209" s="167" cm="1">
        <f t="array" ref="AZ209">(INDEX($I:$O,ROW(),MATCH(AZ$3,$I$2:$O$2,0))/12-INDEX($I:$O,ROW(),MATCH(AZ$3-1,$I$2:$O$2,0))/12)+AY209</f>
        <v>0.11766666666666664</v>
      </c>
      <c r="BA209" s="167" cm="1">
        <f t="array" ref="BA209">(INDEX($I:$O,ROW(),MATCH(BA$3,$I$2:$O$2,0))/12-INDEX($I:$O,ROW(),MATCH(BA$3-1,$I$2:$O$2,0))/12)+AZ209</f>
        <v>0.12083333333333331</v>
      </c>
      <c r="BB209" s="167" cm="1">
        <f t="array" ref="BB209">(INDEX($I:$O,ROW(),MATCH(BB$3,$I$2:$O$2,0))/12-INDEX($I:$O,ROW(),MATCH(BB$3-1,$I$2:$O$2,0))/12)+BA209</f>
        <v>0.12399999999999997</v>
      </c>
      <c r="BC209" s="167" cm="1">
        <f t="array" ref="BC209">(INDEX($I:$O,ROW(),MATCH(BC$3,$I$2:$O$2,0))/12-INDEX($I:$O,ROW(),MATCH(BC$3-1,$I$2:$O$2,0))/12)+BB209</f>
        <v>0.12716666666666665</v>
      </c>
      <c r="BD209" s="167" cm="1">
        <f t="array" ref="BD209">(INDEX($I:$O,ROW(),MATCH(BD$3,$I$2:$O$2,0))/12-INDEX($I:$O,ROW(),MATCH(BD$3-1,$I$2:$O$2,0))/12)+BC209</f>
        <v>0.13033333333333333</v>
      </c>
      <c r="BE209" s="167" cm="1">
        <f t="array" ref="BE209">(INDEX($I:$O,ROW(),MATCH(BE$3,$I$2:$O$2,0))/12-INDEX($I:$O,ROW(),MATCH(BE$3-1,$I$2:$O$2,0))/12)+BD209</f>
        <v>0.13350000000000001</v>
      </c>
      <c r="BF209" s="167" cm="1">
        <f t="array" ref="BF209">(INDEX($I:$O,ROW(),MATCH(BF$3,$I$2:$O$2,0))/12-INDEX($I:$O,ROW(),MATCH(BF$3-1,$I$2:$O$2,0))/12)+BE209</f>
        <v>0.13666666666666669</v>
      </c>
      <c r="BG209" s="167" cm="1">
        <f t="array" ref="BG209">(INDEX($I:$O,ROW(),MATCH(BG$3,$I$2:$O$2,0))/12-INDEX($I:$O,ROW(),MATCH(BG$3-1,$I$2:$O$2,0))/12)+BF209</f>
        <v>0.13983333333333337</v>
      </c>
      <c r="BH209" s="167" cm="1">
        <f t="array" ref="BH209">(INDEX($I:$O,ROW(),MATCH(BH$3,$I$2:$O$2,0))/12-INDEX($I:$O,ROW(),MATCH(BH$3-1,$I$2:$O$2,0))/12)+BG209</f>
        <v>0.14300000000000004</v>
      </c>
      <c r="BI209" s="167" cm="1">
        <f t="array" ref="BI209">(INDEX($I:$O,ROW(),MATCH(BI$3,$I$2:$O$2,0))/12-INDEX($I:$O,ROW(),MATCH(BI$3-1,$I$2:$O$2,0))/12)+BH209</f>
        <v>0.14616666666666672</v>
      </c>
      <c r="BJ209" s="167" cm="1">
        <f t="array" ref="BJ209">(INDEX($I:$O,ROW(),MATCH(BJ$3,$I$2:$O$2,0))/12-INDEX($I:$O,ROW(),MATCH(BJ$3-1,$I$2:$O$2,0))/12)+BI209</f>
        <v>0.1493333333333334</v>
      </c>
      <c r="BK209" s="167" cm="1">
        <f t="array" ref="BK209">(INDEX($I:$O,ROW(),MATCH(BK$3,$I$2:$O$2,0))/12-INDEX($I:$O,ROW(),MATCH(BK$3-1,$I$2:$O$2,0))/12)+BJ209</f>
        <v>0.15250000000000008</v>
      </c>
      <c r="BL209" s="167" cm="1">
        <f t="array" ref="BL209">(INDEX($I:$O,ROW(),MATCH(BL$3,$I$2:$O$2,0))/12-INDEX($I:$O,ROW(),MATCH(BL$3-1,$I$2:$O$2,0))/12)+BK209</f>
        <v>0.15566666666666676</v>
      </c>
      <c r="BM209" s="167" cm="1">
        <f t="array" ref="BM209">(INDEX($I:$O,ROW(),MATCH(BM$3,$I$2:$O$2,0))/12-INDEX($I:$O,ROW(),MATCH(BM$3-1,$I$2:$O$2,0))/12)+BL209</f>
        <v>0.15883333333333344</v>
      </c>
      <c r="BN209" s="167" cm="1">
        <f t="array" ref="BN209">(INDEX($I:$O,ROW(),MATCH(BN$3,$I$2:$O$2,0))/12-INDEX($I:$O,ROW(),MATCH(BN$3-1,$I$2:$O$2,0))/12)+BM209</f>
        <v>0.16200000000000012</v>
      </c>
      <c r="BO209" s="167" cm="1">
        <f t="array" ref="BO209">(INDEX($I:$O,ROW(),MATCH(BO$3,$I$2:$O$2,0))/12-INDEX($I:$O,ROW(),MATCH(BO$3-1,$I$2:$O$2,0))/12)+BN209</f>
        <v>0.16516666666666679</v>
      </c>
      <c r="BP209" s="167" cm="1">
        <f t="array" ref="BP209">(INDEX($I:$O,ROW(),MATCH(BP$3,$I$2:$O$2,0))/12-INDEX($I:$O,ROW(),MATCH(BP$3-1,$I$2:$O$2,0))/12)+BO209</f>
        <v>0.16833333333333347</v>
      </c>
      <c r="BQ209" s="167" cm="1">
        <f t="array" ref="BQ209">(INDEX($I:$O,ROW(),MATCH(BQ$3,$I$2:$O$2,0))/12-INDEX($I:$O,ROW(),MATCH(BQ$3-1,$I$2:$O$2,0))/12)+BP209</f>
        <v>0.17150000000000015</v>
      </c>
      <c r="BR209" s="167" cm="1">
        <f t="array" ref="BR209">(INDEX($I:$O,ROW(),MATCH(BR$3,$I$2:$O$2,0))/12-INDEX($I:$O,ROW(),MATCH(BR$3-1,$I$2:$O$2,0))/12)+BQ209</f>
        <v>0.17466666666666683</v>
      </c>
      <c r="BS209" s="167" cm="1">
        <f t="array" ref="BS209">(INDEX($I:$O,ROW(),MATCH(BS$3,$I$2:$O$2,0))/12-INDEX($I:$O,ROW(),MATCH(BS$3-1,$I$2:$O$2,0))/12)+BR209</f>
        <v>0.17783333333333351</v>
      </c>
      <c r="BT209" s="167" cm="1">
        <f t="array" ref="BT209">(INDEX($I:$O,ROW(),MATCH(BT$3,$I$2:$O$2,0))/12-INDEX($I:$O,ROW(),MATCH(BT$3-1,$I$2:$O$2,0))/12)+BS209</f>
        <v>0.18100000000000019</v>
      </c>
      <c r="BU209" s="167" cm="1">
        <f t="array" ref="BU209">(INDEX($I:$O,ROW(),MATCH(BU$3,$I$2:$O$2,0))/12-INDEX($I:$O,ROW(),MATCH(BU$3-1,$I$2:$O$2,0))/12)+BT209</f>
        <v>0.18416666666666687</v>
      </c>
      <c r="BV209" s="167" cm="1">
        <f t="array" ref="BV209">(INDEX($I:$O,ROW(),MATCH(BV$3,$I$2:$O$2,0))/12-INDEX($I:$O,ROW(),MATCH(BV$3-1,$I$2:$O$2,0))/12)+BU209</f>
        <v>0.18733333333333355</v>
      </c>
      <c r="BW209" s="167" cm="1">
        <f t="array" ref="BW209">(INDEX($I:$O,ROW(),MATCH(BW$3,$I$2:$O$2,0))/12-INDEX($I:$O,ROW(),MATCH(BW$3-1,$I$2:$O$2,0))/12)+BV209</f>
        <v>0.19050000000000022</v>
      </c>
      <c r="BX209" s="167" cm="1">
        <f t="array" ref="BX209">(INDEX($I:$O,ROW(),MATCH(BX$3,$I$2:$O$2,0))/12-INDEX($I:$O,ROW(),MATCH(BX$3-1,$I$2:$O$2,0))/12)+BW209</f>
        <v>0.1936666666666669</v>
      </c>
      <c r="BY209" s="167" cm="1">
        <f t="array" ref="BY209">(INDEX($I:$O,ROW(),MATCH(BY$3,$I$2:$O$2,0))/12-INDEX($I:$O,ROW(),MATCH(BY$3-1,$I$2:$O$2,0))/12)+BX209</f>
        <v>0.19683333333333358</v>
      </c>
      <c r="BZ209" s="167" cm="1">
        <f t="array" ref="BZ209">(INDEX($I:$O,ROW(),MATCH(BZ$3,$I$2:$O$2,0))/12-INDEX($I:$O,ROW(),MATCH(BZ$3-1,$I$2:$O$2,0))/12)+BY209</f>
        <v>0.20000000000000026</v>
      </c>
      <c r="CA209" s="167" cm="1">
        <f t="array" ref="CA209">(INDEX($I:$P,ROW(),MATCH(CA$3,$I$2:$P$2,0))/12-INDEX($I:$P,ROW(),MATCH(CA$3-1,$I$2:$P$2,0))/12)+BZ209</f>
        <v>0.20000000000000026</v>
      </c>
      <c r="CB209" s="167" cm="1">
        <f t="array" ref="CB209">(INDEX($I:$P,ROW(),MATCH(CB$3,$I$2:$P$2,0))/12-INDEX($I:$P,ROW(),MATCH(CB$3-1,$I$2:$P$2,0))/12)+CA209</f>
        <v>0.20000000000000026</v>
      </c>
      <c r="CC209" s="167" cm="1">
        <f t="array" ref="CC209">(INDEX($I:$P,ROW(),MATCH(CC$3,$I$2:$P$2,0))/12-INDEX($I:$P,ROW(),MATCH(CC$3-1,$I$2:$P$2,0))/12)+CB209</f>
        <v>0.20000000000000026</v>
      </c>
      <c r="CD209" s="167" cm="1">
        <f t="array" ref="CD209">(INDEX($I:$P,ROW(),MATCH(CD$3,$I$2:$P$2,0))/12-INDEX($I:$P,ROW(),MATCH(CD$3-1,$I$2:$P$2,0))/12)+CC209</f>
        <v>0.20000000000000026</v>
      </c>
      <c r="CE209" s="167" cm="1">
        <f t="array" ref="CE209">(INDEX($I:$P,ROW(),MATCH(CE$3,$I$2:$P$2,0))/12-INDEX($I:$P,ROW(),MATCH(CE$3-1,$I$2:$P$2,0))/12)+CD209</f>
        <v>0.20000000000000026</v>
      </c>
      <c r="CF209" s="167" cm="1">
        <f t="array" ref="CF209">(INDEX($I:$P,ROW(),MATCH(CF$3,$I$2:$P$2,0))/12-INDEX($I:$P,ROW(),MATCH(CF$3-1,$I$2:$P$2,0))/12)+CE209</f>
        <v>0.20000000000000026</v>
      </c>
      <c r="CG209" s="167" cm="1">
        <f t="array" ref="CG209">(INDEX($I:$P,ROW(),MATCH(CG$3,$I$2:$P$2,0))/12-INDEX($I:$P,ROW(),MATCH(CG$3-1,$I$2:$P$2,0))/12)+CF209</f>
        <v>0.20000000000000026</v>
      </c>
      <c r="CH209" s="167" cm="1">
        <f t="array" ref="CH209">(INDEX($I:$P,ROW(),MATCH(CH$3,$I$2:$P$2,0))/12-INDEX($I:$P,ROW(),MATCH(CH$3-1,$I$2:$P$2,0))/12)+CG209</f>
        <v>0.20000000000000026</v>
      </c>
      <c r="CI209" s="167" cm="1">
        <f t="array" ref="CI209">(INDEX($I:$P,ROW(),MATCH(CI$3,$I$2:$P$2,0))/12-INDEX($I:$P,ROW(),MATCH(CI$3-1,$I$2:$P$2,0))/12)+CH209</f>
        <v>0.20000000000000026</v>
      </c>
      <c r="CJ209" s="167" cm="1">
        <f t="array" ref="CJ209">(INDEX($I:$P,ROW(),MATCH(CJ$3,$I$2:$P$2,0))/12-INDEX($I:$P,ROW(),MATCH(CJ$3-1,$I$2:$P$2,0))/12)+CI209</f>
        <v>0.20000000000000026</v>
      </c>
      <c r="CK209" s="167" cm="1">
        <f t="array" ref="CK209">(INDEX($I:$P,ROW(),MATCH(CK$3,$I$2:$P$2,0))/12-INDEX($I:$P,ROW(),MATCH(CK$3-1,$I$2:$P$2,0))/12)+CJ209</f>
        <v>0.20000000000000026</v>
      </c>
      <c r="CL209" s="167" cm="1">
        <f t="array" ref="CL209">(INDEX($I:$P,ROW(),MATCH(CL$3,$I$2:$P$2,0))/12-INDEX($I:$P,ROW(),MATCH(CL$3-1,$I$2:$P$2,0))/12)+CK209</f>
        <v>0.20000000000000026</v>
      </c>
      <c r="CN209" s="75">
        <v>0.01</v>
      </c>
      <c r="CO209" s="167" t="e" cm="1">
        <f t="array" ref="CO209">INDEX($I:$P,ROW(),MATCH(CO$3,$I$2:$P$2,0))</f>
        <v>#N/A</v>
      </c>
      <c r="CP209" s="167" t="e" cm="1">
        <f t="array" ref="CP209">INDEX($I:$P,ROW(),MATCH(CP$3,$I$2:$P$2,0))</f>
        <v>#N/A</v>
      </c>
      <c r="CQ209" s="167" t="e" cm="1">
        <f t="array" ref="CQ209">INDEX($I:$P,ROW(),MATCH(CQ$3,$I$2:$P$2,0))</f>
        <v>#N/A</v>
      </c>
      <c r="CR209" s="167" t="e" cm="1">
        <f t="array" ref="CR209">INDEX($I:$P,ROW(),MATCH(CR$3,$I$2:$P$2,0))</f>
        <v>#N/A</v>
      </c>
      <c r="CS209" s="167" t="e" cm="1">
        <f t="array" ref="CS209">INDEX($I:$P,ROW(),MATCH(CS$3,$I$2:$P$2,0))</f>
        <v>#N/A</v>
      </c>
      <c r="CT209" s="167" t="e" cm="1">
        <f t="array" ref="CT209">INDEX($I:$P,ROW(),MATCH(CT$3,$I$2:$P$2,0))</f>
        <v>#N/A</v>
      </c>
      <c r="CU209" s="167" t="e" cm="1">
        <f t="array" ref="CU209">INDEX($I:$P,ROW(),MATCH(CU$3,$I$2:$P$2,0))</f>
        <v>#N/A</v>
      </c>
      <c r="CV209" s="167" t="e" cm="1">
        <f t="array" ref="CV209">INDEX($I:$P,ROW(),MATCH(CV$3,$I$2:$P$2,0))</f>
        <v>#N/A</v>
      </c>
      <c r="CW209" s="167" t="e" cm="1">
        <f t="array" ref="CW209">INDEX($I:$P,ROW(),MATCH(CW$3,$I$2:$P$2,0))</f>
        <v>#N/A</v>
      </c>
      <c r="CX209" s="167" t="e" cm="1">
        <f t="array" ref="CX209">INDEX($I:$P,ROW(),MATCH(CX$3,$I$2:$P$2,0))</f>
        <v>#N/A</v>
      </c>
      <c r="CY209" s="167" t="e" cm="1">
        <f t="array" ref="CY209">INDEX($I:$P,ROW(),MATCH(CY$3,$I$2:$P$2,0))</f>
        <v>#N/A</v>
      </c>
      <c r="CZ209" s="167" t="e" cm="1">
        <f t="array" ref="CZ209">INDEX($I:$P,ROW(),MATCH(CZ$3,$I$2:$P$2,0))</f>
        <v>#N/A</v>
      </c>
      <c r="DA209" s="167" t="e" cm="1">
        <f t="array" ref="DA209">INDEX($I:$P,ROW(),MATCH(DA$3,$I$2:$P$2,0))</f>
        <v>#N/A</v>
      </c>
      <c r="DB209" s="167" t="e" cm="1">
        <f t="array" ref="DB209">INDEX($I:$P,ROW(),MATCH(DB$3,$I$2:$P$2,0))</f>
        <v>#N/A</v>
      </c>
      <c r="DC209" s="167" t="e" cm="1">
        <f t="array" ref="DC209">INDEX($I:$P,ROW(),MATCH(DC$3,$I$2:$P$2,0))</f>
        <v>#N/A</v>
      </c>
      <c r="DD209" s="167" t="e" cm="1">
        <f t="array" ref="DD209">INDEX($I:$P,ROW(),MATCH(DD$3,$I$2:$P$2,0))</f>
        <v>#N/A</v>
      </c>
      <c r="DE209" s="167" t="e" cm="1">
        <f t="array" ref="DE209">INDEX($I:$P,ROW(),MATCH(DE$3,$I$2:$P$2,0))</f>
        <v>#N/A</v>
      </c>
      <c r="DF209" s="167" t="e" cm="1">
        <f t="array" ref="DF209">INDEX($I:$P,ROW(),MATCH(DF$3,$I$2:$P$2,0))</f>
        <v>#N/A</v>
      </c>
      <c r="DG209" s="167" t="e" cm="1">
        <f t="array" ref="DG209">INDEX($I:$P,ROW(),MATCH(DG$3,$I$2:$P$2,0))</f>
        <v>#N/A</v>
      </c>
      <c r="DH209" s="167" t="e" cm="1">
        <f t="array" ref="DH209">INDEX($I:$P,ROW(),MATCH(DH$3,$I$2:$P$2,0))</f>
        <v>#N/A</v>
      </c>
      <c r="DI209" s="167" t="e" cm="1">
        <f t="array" ref="DI209">INDEX($I:$P,ROW(),MATCH(DI$3,$I$2:$P$2,0))</f>
        <v>#N/A</v>
      </c>
      <c r="DJ209" s="167" t="e" cm="1">
        <f t="array" ref="DJ209">INDEX($I:$P,ROW(),MATCH(DJ$3,$I$2:$P$2,0))</f>
        <v>#N/A</v>
      </c>
      <c r="DK209" s="167" t="e" cm="1">
        <f t="array" ref="DK209">INDEX($I:$P,ROW(),MATCH(DK$3,$I$2:$P$2,0))</f>
        <v>#N/A</v>
      </c>
      <c r="DL209" s="167" t="e" cm="1">
        <f t="array" ref="DL209">INDEX($I:$P,ROW(),MATCH(DL$3,$I$2:$P$2,0))</f>
        <v>#N/A</v>
      </c>
    </row>
    <row r="210" spans="1:116" x14ac:dyDescent="0.4">
      <c r="A210" s="27"/>
      <c r="B210" t="str">
        <f>E210</f>
        <v>210 TAM-EV</v>
      </c>
      <c r="D210" t="s">
        <v>803</v>
      </c>
      <c r="E210" s="9" t="str">
        <f t="shared" si="172"/>
        <v>210 TAM-EV</v>
      </c>
      <c r="F210" s="27"/>
      <c r="G210" s="126" t="str">
        <f>G222</f>
        <v># of units</v>
      </c>
      <c r="H210" s="24"/>
      <c r="I210" s="24"/>
      <c r="J210" s="24"/>
      <c r="K210" s="38">
        <f t="shared" ref="K210:P210" si="269">SUMIF($3:$3,K$2,210:210)</f>
        <v>32302414.077809874</v>
      </c>
      <c r="L210" s="38">
        <f t="shared" si="269"/>
        <v>89093148.124102876</v>
      </c>
      <c r="M210" s="38">
        <f t="shared" si="269"/>
        <v>145422317.02126443</v>
      </c>
      <c r="N210" s="38">
        <f t="shared" si="269"/>
        <v>207282095.43152076</v>
      </c>
      <c r="O210" s="38">
        <f t="shared" si="269"/>
        <v>275090952.47193754</v>
      </c>
      <c r="P210" s="38">
        <f t="shared" si="269"/>
        <v>316476696.45822203</v>
      </c>
      <c r="R210" s="165"/>
      <c r="S210" s="38">
        <f>S209*S207*1000000</f>
        <v>401666.66666666669</v>
      </c>
      <c r="T210" s="38">
        <f t="shared" ref="T210:CE210" si="270">T209*T207*1000000</f>
        <v>806680.5555555555</v>
      </c>
      <c r="U210" s="38">
        <f t="shared" si="270"/>
        <v>1215062.5868055555</v>
      </c>
      <c r="V210" s="38">
        <f t="shared" si="270"/>
        <v>1626833.7967785492</v>
      </c>
      <c r="W210" s="38">
        <f t="shared" si="270"/>
        <v>2042015.3386647413</v>
      </c>
      <c r="X210" s="38">
        <f t="shared" si="270"/>
        <v>2460628.483091013</v>
      </c>
      <c r="Y210" s="38">
        <f t="shared" si="270"/>
        <v>2882694.6187323192</v>
      </c>
      <c r="Z210" s="38">
        <f t="shared" si="270"/>
        <v>3308235.2529261373</v>
      </c>
      <c r="AA210" s="38">
        <f t="shared" si="270"/>
        <v>3737272.0122899958</v>
      </c>
      <c r="AB210" s="38">
        <f t="shared" si="270"/>
        <v>4169826.6433420787</v>
      </c>
      <c r="AC210" s="38">
        <f t="shared" si="270"/>
        <v>4605921.0131249381</v>
      </c>
      <c r="AD210" s="38">
        <f t="shared" si="270"/>
        <v>5045577.1098323194</v>
      </c>
      <c r="AE210" s="38">
        <f t="shared" si="270"/>
        <v>5400855.2318455409</v>
      </c>
      <c r="AF210" s="38">
        <f t="shared" si="270"/>
        <v>5759006.4080507159</v>
      </c>
      <c r="AG210" s="38">
        <f t="shared" si="270"/>
        <v>6120048.412543159</v>
      </c>
      <c r="AH210" s="38">
        <f t="shared" si="270"/>
        <v>6483999.1176562328</v>
      </c>
      <c r="AI210" s="38">
        <f t="shared" si="270"/>
        <v>6850876.4944714196</v>
      </c>
      <c r="AJ210" s="38">
        <f t="shared" si="270"/>
        <v>7220698.6133309416</v>
      </c>
      <c r="AK210" s="38">
        <f t="shared" si="270"/>
        <v>7593483.6443529297</v>
      </c>
      <c r="AL210" s="38">
        <f t="shared" si="270"/>
        <v>7969249.8579491731</v>
      </c>
      <c r="AM210" s="38">
        <f t="shared" si="270"/>
        <v>8348015.6253454499</v>
      </c>
      <c r="AN210" s="38">
        <f t="shared" si="270"/>
        <v>8729799.419104442</v>
      </c>
      <c r="AO210" s="38">
        <f t="shared" si="270"/>
        <v>9114619.8136512619</v>
      </c>
      <c r="AP210" s="38">
        <f t="shared" si="270"/>
        <v>9502495.4858016111</v>
      </c>
      <c r="AQ210" s="38">
        <f t="shared" si="270"/>
        <v>9893445.2152925599</v>
      </c>
      <c r="AR210" s="38">
        <f t="shared" si="270"/>
        <v>10287487.885315971</v>
      </c>
      <c r="AS210" s="38">
        <f t="shared" si="270"/>
        <v>10684642.483054589</v>
      </c>
      <c r="AT210" s="38">
        <f t="shared" si="270"/>
        <v>11084928.100220799</v>
      </c>
      <c r="AU210" s="38">
        <f t="shared" si="270"/>
        <v>11488363.933598064</v>
      </c>
      <c r="AV210" s="38">
        <f t="shared" si="270"/>
        <v>11894969.285585066</v>
      </c>
      <c r="AW210" s="38">
        <f t="shared" si="270"/>
        <v>12304763.564742558</v>
      </c>
      <c r="AX210" s="38">
        <f t="shared" si="270"/>
        <v>12717766.28634293</v>
      </c>
      <c r="AY210" s="38">
        <f t="shared" si="270"/>
        <v>13133997.072922528</v>
      </c>
      <c r="AZ210" s="38">
        <f t="shared" si="270"/>
        <v>13553475.654836709</v>
      </c>
      <c r="BA210" s="38">
        <f t="shared" si="270"/>
        <v>13976221.870817658</v>
      </c>
      <c r="BB210" s="38">
        <f t="shared" si="270"/>
        <v>14402255.668534994</v>
      </c>
      <c r="BC210" s="38">
        <f t="shared" si="270"/>
        <v>14831597.105159165</v>
      </c>
      <c r="BD210" s="38">
        <f t="shared" si="270"/>
        <v>15264266.347927628</v>
      </c>
      <c r="BE210" s="38">
        <f t="shared" si="270"/>
        <v>15700283.674713859</v>
      </c>
      <c r="BF210" s="38">
        <f t="shared" si="270"/>
        <v>16139669.474599216</v>
      </c>
      <c r="BG210" s="38">
        <f t="shared" si="270"/>
        <v>16582444.248447597</v>
      </c>
      <c r="BH210" s="38">
        <f t="shared" si="270"/>
        <v>17028628.609483</v>
      </c>
      <c r="BI210" s="38">
        <f t="shared" si="270"/>
        <v>17478243.283869945</v>
      </c>
      <c r="BJ210" s="38">
        <f t="shared" si="270"/>
        <v>17931309.111296751</v>
      </c>
      <c r="BK210" s="38">
        <f t="shared" si="270"/>
        <v>18387847.045561776</v>
      </c>
      <c r="BL210" s="38">
        <f t="shared" si="270"/>
        <v>18847878.155162487</v>
      </c>
      <c r="BM210" s="38">
        <f t="shared" si="270"/>
        <v>19311423.623887554</v>
      </c>
      <c r="BN210" s="38">
        <f t="shared" si="270"/>
        <v>19778504.751411803</v>
      </c>
      <c r="BO210" s="38">
        <f t="shared" si="270"/>
        <v>20249142.953894172</v>
      </c>
      <c r="BP210" s="38">
        <f t="shared" si="270"/>
        <v>20723359.764578629</v>
      </c>
      <c r="BQ210" s="38">
        <f t="shared" si="270"/>
        <v>21201176.834398057</v>
      </c>
      <c r="BR210" s="38">
        <f t="shared" si="270"/>
        <v>21682615.932581183</v>
      </c>
      <c r="BS210" s="38">
        <f t="shared" si="270"/>
        <v>22167698.947262459</v>
      </c>
      <c r="BT210" s="38">
        <f t="shared" si="270"/>
        <v>22656447.886095028</v>
      </c>
      <c r="BU210" s="38">
        <f t="shared" si="270"/>
        <v>23148884.876866698</v>
      </c>
      <c r="BV210" s="38">
        <f t="shared" si="270"/>
        <v>23645032.168119002</v>
      </c>
      <c r="BW210" s="38">
        <f t="shared" si="270"/>
        <v>24144912.129769292</v>
      </c>
      <c r="BX210" s="38">
        <f t="shared" si="270"/>
        <v>24648547.253735974</v>
      </c>
      <c r="BY210" s="38">
        <f t="shared" si="270"/>
        <v>25155960.154566791</v>
      </c>
      <c r="BZ210" s="38">
        <f t="shared" si="270"/>
        <v>25667173.570070267</v>
      </c>
      <c r="CA210" s="38">
        <f t="shared" si="270"/>
        <v>25774120.126612227</v>
      </c>
      <c r="CB210" s="38">
        <f t="shared" si="270"/>
        <v>25881512.293806445</v>
      </c>
      <c r="CC210" s="38">
        <f t="shared" si="270"/>
        <v>25989351.928363971</v>
      </c>
      <c r="CD210" s="38">
        <f t="shared" si="270"/>
        <v>26097640.894732155</v>
      </c>
      <c r="CE210" s="38">
        <f t="shared" si="270"/>
        <v>26206381.065126874</v>
      </c>
      <c r="CF210" s="38">
        <f t="shared" ref="CF210:CL210" si="271">CF209*CF207*1000000</f>
        <v>26315574.319564898</v>
      </c>
      <c r="CG210" s="38">
        <f t="shared" si="271"/>
        <v>26425222.545896418</v>
      </c>
      <c r="CH210" s="38">
        <f t="shared" si="271"/>
        <v>26535327.639837652</v>
      </c>
      <c r="CI210" s="38">
        <f t="shared" si="271"/>
        <v>26645891.505003642</v>
      </c>
      <c r="CJ210" s="38">
        <f t="shared" si="271"/>
        <v>26756916.052941155</v>
      </c>
      <c r="CK210" s="38">
        <f t="shared" si="271"/>
        <v>26868403.203161739</v>
      </c>
      <c r="CL210" s="38">
        <f t="shared" si="271"/>
        <v>26980354.883174915</v>
      </c>
      <c r="CM210" s="34"/>
      <c r="CN210" s="15"/>
      <c r="CO210" s="38" t="e">
        <f t="shared" ref="CO210:DL210" si="272">CO207*CO209*1000000</f>
        <v>#N/A</v>
      </c>
      <c r="CP210" s="38" t="e">
        <f t="shared" si="272"/>
        <v>#N/A</v>
      </c>
      <c r="CQ210" s="38" t="e">
        <f t="shared" si="272"/>
        <v>#N/A</v>
      </c>
      <c r="CR210" s="38" t="e">
        <f t="shared" si="272"/>
        <v>#N/A</v>
      </c>
      <c r="CS210" s="38" t="e">
        <f t="shared" si="272"/>
        <v>#N/A</v>
      </c>
      <c r="CT210" s="38" t="e">
        <f t="shared" si="272"/>
        <v>#N/A</v>
      </c>
      <c r="CU210" s="38" t="e">
        <f t="shared" si="272"/>
        <v>#N/A</v>
      </c>
      <c r="CV210" s="38" t="e">
        <f t="shared" si="272"/>
        <v>#N/A</v>
      </c>
      <c r="CW210" s="38" t="e">
        <f t="shared" si="272"/>
        <v>#N/A</v>
      </c>
      <c r="CX210" s="38" t="e">
        <f t="shared" si="272"/>
        <v>#N/A</v>
      </c>
      <c r="CY210" s="38" t="e">
        <f t="shared" si="272"/>
        <v>#N/A</v>
      </c>
      <c r="CZ210" s="38" t="e">
        <f t="shared" si="272"/>
        <v>#N/A</v>
      </c>
      <c r="DA210" s="38" t="e">
        <f t="shared" si="272"/>
        <v>#N/A</v>
      </c>
      <c r="DB210" s="38" t="e">
        <f t="shared" si="272"/>
        <v>#N/A</v>
      </c>
      <c r="DC210" s="38" t="e">
        <f t="shared" si="272"/>
        <v>#N/A</v>
      </c>
      <c r="DD210" s="38" t="e">
        <f t="shared" si="272"/>
        <v>#N/A</v>
      </c>
      <c r="DE210" s="38" t="e">
        <f t="shared" si="272"/>
        <v>#N/A</v>
      </c>
      <c r="DF210" s="38" t="e">
        <f t="shared" si="272"/>
        <v>#N/A</v>
      </c>
      <c r="DG210" s="38" t="e">
        <f t="shared" si="272"/>
        <v>#N/A</v>
      </c>
      <c r="DH210" s="38" t="e">
        <f t="shared" si="272"/>
        <v>#N/A</v>
      </c>
      <c r="DI210" s="38" t="e">
        <f t="shared" si="272"/>
        <v>#N/A</v>
      </c>
      <c r="DJ210" s="38" t="e">
        <f t="shared" si="272"/>
        <v>#N/A</v>
      </c>
      <c r="DK210" s="38" t="e">
        <f t="shared" si="272"/>
        <v>#N/A</v>
      </c>
      <c r="DL210" s="38" t="e">
        <f t="shared" si="272"/>
        <v>#N/A</v>
      </c>
    </row>
    <row r="211" spans="1:116" x14ac:dyDescent="0.4">
      <c r="A211" s="27"/>
      <c r="B211" t="str">
        <f t="shared" ref="B211:B212" si="273">E211</f>
        <v>211 TAM-EV</v>
      </c>
      <c r="D211" t="s">
        <v>803</v>
      </c>
      <c r="E211" s="9" t="str">
        <f t="shared" ref="E211:E212" si="274">ROW()&amp;" "&amp;D211</f>
        <v>211 TAM-EV</v>
      </c>
      <c r="F211" s="27"/>
      <c r="G211" s="126"/>
      <c r="H211" s="24"/>
      <c r="I211" s="24"/>
      <c r="J211" s="24"/>
      <c r="K211" s="38"/>
      <c r="L211" s="38"/>
      <c r="M211" s="38"/>
      <c r="N211" s="38"/>
      <c r="O211" s="38"/>
      <c r="P211" s="38"/>
      <c r="R211" s="165"/>
      <c r="S211" s="38"/>
      <c r="T211" s="38"/>
      <c r="U211" s="38"/>
      <c r="V211" s="38"/>
      <c r="W211" s="38"/>
      <c r="X211" s="38"/>
      <c r="Y211" s="38"/>
      <c r="Z211" s="38"/>
      <c r="AA211" s="38"/>
      <c r="AB211" s="38"/>
      <c r="AC211" s="38"/>
      <c r="AD211" s="38"/>
      <c r="AE211" s="38"/>
      <c r="AF211" s="38"/>
      <c r="AG211" s="38"/>
      <c r="AH211" s="38"/>
      <c r="AI211" s="38"/>
      <c r="AJ211" s="38"/>
      <c r="AK211" s="38"/>
      <c r="AL211" s="38"/>
      <c r="AM211" s="38"/>
      <c r="AN211" s="38"/>
      <c r="AO211" s="38"/>
      <c r="AP211" s="38"/>
      <c r="AQ211" s="38"/>
      <c r="AR211" s="38"/>
      <c r="AS211" s="38"/>
      <c r="AT211" s="38"/>
      <c r="AU211" s="38"/>
      <c r="AV211" s="38"/>
      <c r="AW211" s="38"/>
      <c r="AX211" s="38"/>
      <c r="AY211" s="38"/>
      <c r="AZ211" s="38"/>
      <c r="BA211" s="38"/>
      <c r="BB211" s="38"/>
      <c r="BC211" s="38"/>
      <c r="BD211" s="38"/>
      <c r="BE211" s="38"/>
      <c r="BF211" s="38"/>
      <c r="BG211" s="38"/>
      <c r="BH211" s="38"/>
      <c r="BI211" s="38"/>
      <c r="BJ211" s="38"/>
      <c r="BK211" s="38"/>
      <c r="BL211" s="38"/>
      <c r="BM211" s="38"/>
      <c r="BN211" s="38"/>
      <c r="BO211" s="38"/>
      <c r="BP211" s="38"/>
      <c r="BQ211" s="38"/>
      <c r="BR211" s="38"/>
      <c r="BS211" s="38"/>
      <c r="BT211" s="38"/>
      <c r="BU211" s="38"/>
      <c r="BV211" s="38"/>
      <c r="BW211" s="38"/>
      <c r="BX211" s="38"/>
      <c r="BY211" s="38"/>
      <c r="BZ211" s="38"/>
      <c r="CA211" s="38"/>
      <c r="CB211" s="38"/>
      <c r="CC211" s="38"/>
      <c r="CD211" s="38"/>
      <c r="CE211" s="38"/>
      <c r="CF211" s="38"/>
      <c r="CG211" s="38"/>
      <c r="CH211" s="38"/>
      <c r="CI211" s="38"/>
      <c r="CJ211" s="38"/>
      <c r="CK211" s="38"/>
      <c r="CL211" s="38"/>
      <c r="CM211" s="38"/>
      <c r="CN211" s="38"/>
      <c r="CO211" s="38"/>
      <c r="CP211" s="38"/>
      <c r="CQ211" s="38"/>
      <c r="CR211" s="38"/>
      <c r="CS211" s="38"/>
      <c r="CT211" s="38"/>
      <c r="CU211" s="38"/>
      <c r="CV211" s="38"/>
      <c r="CW211" s="38"/>
      <c r="CX211" s="38"/>
      <c r="CY211" s="38"/>
      <c r="CZ211" s="38"/>
      <c r="DA211" s="38"/>
      <c r="DB211" s="38"/>
      <c r="DC211" s="38"/>
      <c r="DD211" s="38"/>
      <c r="DE211" s="38"/>
      <c r="DF211" s="38"/>
      <c r="DG211" s="38"/>
      <c r="DH211" s="38"/>
      <c r="DI211" s="38"/>
      <c r="DJ211" s="38"/>
      <c r="DK211" s="38"/>
      <c r="DL211" s="38"/>
    </row>
    <row r="212" spans="1:116" x14ac:dyDescent="0.4">
      <c r="A212" s="27"/>
      <c r="B212" t="str">
        <f t="shared" si="273"/>
        <v>212 TAM-EV</v>
      </c>
      <c r="D212" t="s">
        <v>803</v>
      </c>
      <c r="E212" s="9" t="str">
        <f t="shared" si="274"/>
        <v>212 TAM-EV</v>
      </c>
      <c r="F212" s="27"/>
      <c r="G212" s="126" t="s">
        <v>805</v>
      </c>
      <c r="H212" s="24"/>
      <c r="I212" s="24"/>
      <c r="J212" s="24"/>
      <c r="K212" s="38">
        <f t="shared" ref="K212:P212" si="275">SUMIF($3:$3,K$2,212:212)</f>
        <v>5045577.1098323194</v>
      </c>
      <c r="L212" s="38">
        <f t="shared" si="275"/>
        <v>4456918.3759692917</v>
      </c>
      <c r="M212" s="38">
        <f t="shared" si="275"/>
        <v>4899760.182733383</v>
      </c>
      <c r="N212" s="38">
        <f t="shared" si="275"/>
        <v>5376249.0828768089</v>
      </c>
      <c r="O212" s="38">
        <f t="shared" si="275"/>
        <v>5888668.8186584637</v>
      </c>
      <c r="P212" s="38">
        <f t="shared" si="275"/>
        <v>1313181.3131046481</v>
      </c>
      <c r="R212" s="165"/>
      <c r="S212" s="38">
        <f>S210-R210</f>
        <v>401666.66666666669</v>
      </c>
      <c r="T212" s="38">
        <f>T210-S210</f>
        <v>405013.88888888882</v>
      </c>
      <c r="U212" s="38">
        <f t="shared" ref="U212:CF212" si="276">U210-T210</f>
        <v>408382.03125</v>
      </c>
      <c r="V212" s="38">
        <f t="shared" si="276"/>
        <v>411771.2099729937</v>
      </c>
      <c r="W212" s="38">
        <f t="shared" si="276"/>
        <v>415181.54188619205</v>
      </c>
      <c r="X212" s="38">
        <f t="shared" si="276"/>
        <v>418613.14442627179</v>
      </c>
      <c r="Y212" s="38">
        <f t="shared" si="276"/>
        <v>422066.13564130617</v>
      </c>
      <c r="Z212" s="38">
        <f t="shared" si="276"/>
        <v>425540.63419381808</v>
      </c>
      <c r="AA212" s="38">
        <f t="shared" si="276"/>
        <v>429036.75936385849</v>
      </c>
      <c r="AB212" s="38">
        <f t="shared" si="276"/>
        <v>432554.63105208287</v>
      </c>
      <c r="AC212" s="38">
        <f t="shared" si="276"/>
        <v>436094.36978285946</v>
      </c>
      <c r="AD212" s="38">
        <f t="shared" si="276"/>
        <v>439656.09670738131</v>
      </c>
      <c r="AE212" s="38">
        <f t="shared" si="276"/>
        <v>355278.12201322149</v>
      </c>
      <c r="AF212" s="38">
        <f t="shared" si="276"/>
        <v>358151.176205175</v>
      </c>
      <c r="AG212" s="38">
        <f t="shared" si="276"/>
        <v>361042.00449244305</v>
      </c>
      <c r="AH212" s="38">
        <f t="shared" si="276"/>
        <v>363950.70511307381</v>
      </c>
      <c r="AI212" s="38">
        <f t="shared" si="276"/>
        <v>366877.37681518681</v>
      </c>
      <c r="AJ212" s="38">
        <f t="shared" si="276"/>
        <v>369822.11885952204</v>
      </c>
      <c r="AK212" s="38">
        <f t="shared" si="276"/>
        <v>372785.03102198802</v>
      </c>
      <c r="AL212" s="38">
        <f t="shared" si="276"/>
        <v>375766.21359624341</v>
      </c>
      <c r="AM212" s="38">
        <f t="shared" si="276"/>
        <v>378765.76739627682</v>
      </c>
      <c r="AN212" s="38">
        <f t="shared" si="276"/>
        <v>381783.79375899211</v>
      </c>
      <c r="AO212" s="38">
        <f t="shared" si="276"/>
        <v>384820.39454681985</v>
      </c>
      <c r="AP212" s="38">
        <f t="shared" si="276"/>
        <v>387875.67215034924</v>
      </c>
      <c r="AQ212" s="38">
        <f t="shared" si="276"/>
        <v>390949.72949094884</v>
      </c>
      <c r="AR212" s="38">
        <f t="shared" si="276"/>
        <v>394042.67002341151</v>
      </c>
      <c r="AS212" s="38">
        <f t="shared" si="276"/>
        <v>397154.59773861803</v>
      </c>
      <c r="AT212" s="38">
        <f t="shared" si="276"/>
        <v>400285.61716620997</v>
      </c>
      <c r="AU212" s="38">
        <f t="shared" si="276"/>
        <v>403435.83337726444</v>
      </c>
      <c r="AV212" s="38">
        <f t="shared" si="276"/>
        <v>406605.35198700242</v>
      </c>
      <c r="AW212" s="38">
        <f t="shared" si="276"/>
        <v>409794.2791574914</v>
      </c>
      <c r="AX212" s="38">
        <f t="shared" si="276"/>
        <v>413002.72160037234</v>
      </c>
      <c r="AY212" s="38">
        <f t="shared" si="276"/>
        <v>416230.78657959774</v>
      </c>
      <c r="AZ212" s="38">
        <f t="shared" si="276"/>
        <v>419478.58191418089</v>
      </c>
      <c r="BA212" s="38">
        <f t="shared" si="276"/>
        <v>422746.21598094888</v>
      </c>
      <c r="BB212" s="38">
        <f t="shared" si="276"/>
        <v>426033.79771733657</v>
      </c>
      <c r="BC212" s="38">
        <f t="shared" si="276"/>
        <v>429341.43662417121</v>
      </c>
      <c r="BD212" s="38">
        <f t="shared" si="276"/>
        <v>432669.24276846275</v>
      </c>
      <c r="BE212" s="38">
        <f t="shared" si="276"/>
        <v>436017.32678623125</v>
      </c>
      <c r="BF212" s="38">
        <f t="shared" si="276"/>
        <v>439385.7998853568</v>
      </c>
      <c r="BG212" s="38">
        <f t="shared" si="276"/>
        <v>442774.77384838089</v>
      </c>
      <c r="BH212" s="38">
        <f t="shared" si="276"/>
        <v>446184.36103540286</v>
      </c>
      <c r="BI212" s="38">
        <f t="shared" si="276"/>
        <v>449614.67438694462</v>
      </c>
      <c r="BJ212" s="38">
        <f t="shared" si="276"/>
        <v>453065.82742680609</v>
      </c>
      <c r="BK212" s="38">
        <f t="shared" si="276"/>
        <v>456537.93426502496</v>
      </c>
      <c r="BL212" s="38">
        <f t="shared" si="276"/>
        <v>460031.10960071161</v>
      </c>
      <c r="BM212" s="38">
        <f t="shared" si="276"/>
        <v>463545.46872506663</v>
      </c>
      <c r="BN212" s="38">
        <f t="shared" si="276"/>
        <v>467081.12752424926</v>
      </c>
      <c r="BO212" s="38">
        <f t="shared" si="276"/>
        <v>470638.2024823688</v>
      </c>
      <c r="BP212" s="38">
        <f t="shared" si="276"/>
        <v>474216.81068445742</v>
      </c>
      <c r="BQ212" s="38">
        <f t="shared" si="276"/>
        <v>477817.06981942803</v>
      </c>
      <c r="BR212" s="38">
        <f t="shared" si="276"/>
        <v>481439.09818312526</v>
      </c>
      <c r="BS212" s="38">
        <f t="shared" si="276"/>
        <v>485083.01468127593</v>
      </c>
      <c r="BT212" s="38">
        <f t="shared" si="276"/>
        <v>488748.93883256987</v>
      </c>
      <c r="BU212" s="38">
        <f t="shared" si="276"/>
        <v>492436.99077166989</v>
      </c>
      <c r="BV212" s="38">
        <f t="shared" si="276"/>
        <v>496147.29125230387</v>
      </c>
      <c r="BW212" s="38">
        <f t="shared" si="276"/>
        <v>499879.9616502896</v>
      </c>
      <c r="BX212" s="38">
        <f t="shared" si="276"/>
        <v>503635.1239666827</v>
      </c>
      <c r="BY212" s="38">
        <f t="shared" si="276"/>
        <v>507412.90083081648</v>
      </c>
      <c r="BZ212" s="38">
        <f t="shared" si="276"/>
        <v>511213.41550347582</v>
      </c>
      <c r="CA212" s="38">
        <f t="shared" si="276"/>
        <v>106946.55654196069</v>
      </c>
      <c r="CB212" s="38">
        <f t="shared" si="276"/>
        <v>107392.16719421744</v>
      </c>
      <c r="CC212" s="38">
        <f t="shared" si="276"/>
        <v>107839.63455752656</v>
      </c>
      <c r="CD212" s="38">
        <f t="shared" si="276"/>
        <v>108288.96636818349</v>
      </c>
      <c r="CE212" s="38">
        <f t="shared" si="276"/>
        <v>108740.17039471865</v>
      </c>
      <c r="CF212" s="38">
        <f t="shared" si="276"/>
        <v>109193.25443802401</v>
      </c>
      <c r="CG212" s="38">
        <f t="shared" ref="CG212:DL212" si="277">CG210-CF210</f>
        <v>109648.22633152083</v>
      </c>
      <c r="CH212" s="38">
        <f t="shared" si="277"/>
        <v>110105.09394123405</v>
      </c>
      <c r="CI212" s="38">
        <f t="shared" si="277"/>
        <v>110563.86516598985</v>
      </c>
      <c r="CJ212" s="38">
        <f t="shared" si="277"/>
        <v>111024.5479375124</v>
      </c>
      <c r="CK212" s="38">
        <f t="shared" si="277"/>
        <v>111487.15022058412</v>
      </c>
      <c r="CL212" s="38">
        <f t="shared" si="277"/>
        <v>111951.68001317605</v>
      </c>
      <c r="CM212" s="38">
        <f t="shared" si="277"/>
        <v>-26980354.883174915</v>
      </c>
      <c r="CN212" s="38">
        <f t="shared" si="277"/>
        <v>0</v>
      </c>
      <c r="CO212" s="38" t="e">
        <f t="shared" si="277"/>
        <v>#N/A</v>
      </c>
      <c r="CP212" s="38" t="e">
        <f t="shared" si="277"/>
        <v>#N/A</v>
      </c>
      <c r="CQ212" s="38" t="e">
        <f t="shared" si="277"/>
        <v>#N/A</v>
      </c>
      <c r="CR212" s="38" t="e">
        <f t="shared" si="277"/>
        <v>#N/A</v>
      </c>
      <c r="CS212" s="38" t="e">
        <f t="shared" si="277"/>
        <v>#N/A</v>
      </c>
      <c r="CT212" s="38" t="e">
        <f t="shared" si="277"/>
        <v>#N/A</v>
      </c>
      <c r="CU212" s="38" t="e">
        <f t="shared" si="277"/>
        <v>#N/A</v>
      </c>
      <c r="CV212" s="38" t="e">
        <f t="shared" si="277"/>
        <v>#N/A</v>
      </c>
      <c r="CW212" s="38" t="e">
        <f t="shared" si="277"/>
        <v>#N/A</v>
      </c>
      <c r="CX212" s="38" t="e">
        <f t="shared" si="277"/>
        <v>#N/A</v>
      </c>
      <c r="CY212" s="38" t="e">
        <f t="shared" si="277"/>
        <v>#N/A</v>
      </c>
      <c r="CZ212" s="38" t="e">
        <f t="shared" si="277"/>
        <v>#N/A</v>
      </c>
      <c r="DA212" s="38" t="e">
        <f t="shared" si="277"/>
        <v>#N/A</v>
      </c>
      <c r="DB212" s="38" t="e">
        <f t="shared" si="277"/>
        <v>#N/A</v>
      </c>
      <c r="DC212" s="38" t="e">
        <f t="shared" si="277"/>
        <v>#N/A</v>
      </c>
      <c r="DD212" s="38" t="e">
        <f t="shared" si="277"/>
        <v>#N/A</v>
      </c>
      <c r="DE212" s="38" t="e">
        <f t="shared" si="277"/>
        <v>#N/A</v>
      </c>
      <c r="DF212" s="38" t="e">
        <f t="shared" si="277"/>
        <v>#N/A</v>
      </c>
      <c r="DG212" s="38" t="e">
        <f t="shared" si="277"/>
        <v>#N/A</v>
      </c>
      <c r="DH212" s="38" t="e">
        <f t="shared" si="277"/>
        <v>#N/A</v>
      </c>
      <c r="DI212" s="38" t="e">
        <f t="shared" si="277"/>
        <v>#N/A</v>
      </c>
      <c r="DJ212" s="38" t="e">
        <f t="shared" si="277"/>
        <v>#N/A</v>
      </c>
      <c r="DK212" s="38" t="e">
        <f t="shared" si="277"/>
        <v>#N/A</v>
      </c>
      <c r="DL212" s="38" t="e">
        <f t="shared" si="277"/>
        <v>#N/A</v>
      </c>
    </row>
    <row r="213" spans="1:116" x14ac:dyDescent="0.4">
      <c r="B213" t="s">
        <v>332</v>
      </c>
      <c r="D213" t="s">
        <v>803</v>
      </c>
      <c r="E213" s="8" t="str">
        <f t="shared" si="172"/>
        <v>213 TAM-EV</v>
      </c>
      <c r="G213" s="191" t="str">
        <f>IFERROR(SUBSTITUTE(TRIM(LEFT(G206,SEARCH("-",G206)-1)),":",""),SUBSTITUTE(G206,":",""))</f>
        <v>TAM</v>
      </c>
      <c r="H213" s="31"/>
      <c r="I213" s="73"/>
      <c r="J213" s="73"/>
      <c r="K213" s="58"/>
      <c r="L213" s="58"/>
      <c r="M213" s="58"/>
      <c r="N213" s="58"/>
      <c r="O213" s="58"/>
      <c r="P213" s="58"/>
      <c r="R213" s="33"/>
      <c r="S213" s="33"/>
      <c r="T213" s="33"/>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c r="BV213" s="33"/>
      <c r="BW213" s="33"/>
      <c r="BX213" s="33"/>
      <c r="BY213" s="33"/>
      <c r="BZ213" s="33"/>
      <c r="CA213" s="33"/>
      <c r="CB213" s="33"/>
      <c r="CC213" s="33"/>
      <c r="CD213" s="33"/>
      <c r="CE213" s="33"/>
      <c r="CF213" s="33"/>
      <c r="CG213" s="33"/>
      <c r="CH213" s="33"/>
      <c r="CI213" s="33"/>
      <c r="CJ213" s="33"/>
      <c r="CK213" s="33"/>
      <c r="CL213" s="33"/>
      <c r="CM213" s="33"/>
      <c r="CN213" s="33"/>
      <c r="CO213" s="33"/>
      <c r="CP213" s="33"/>
      <c r="CQ213" s="33"/>
      <c r="CR213" s="33"/>
      <c r="CS213" s="33"/>
      <c r="CT213" s="33"/>
      <c r="CU213" s="33"/>
      <c r="CV213" s="33"/>
      <c r="CW213" s="33"/>
      <c r="CX213" s="33"/>
      <c r="CY213" s="33"/>
      <c r="CZ213" s="33"/>
      <c r="DA213" s="33"/>
      <c r="DB213" s="33"/>
      <c r="DC213" s="33"/>
      <c r="DD213" s="33"/>
      <c r="DE213" s="33"/>
      <c r="DF213" s="33"/>
      <c r="DG213" s="33"/>
      <c r="DH213" s="33"/>
      <c r="DI213" s="33"/>
      <c r="DJ213" s="33"/>
      <c r="DK213" s="33"/>
      <c r="DL213" s="33"/>
    </row>
    <row r="214" spans="1:116" x14ac:dyDescent="0.4">
      <c r="B214" t="s">
        <v>332</v>
      </c>
      <c r="D214" t="s">
        <v>803</v>
      </c>
      <c r="E214" s="8" t="str">
        <f t="shared" si="172"/>
        <v>214 TAM-EV</v>
      </c>
      <c r="G214" s="241" t="str">
        <f>IFERROR(SUBSTITUTE(TRIM(MID(G206, SEARCH("-", G206) + 1, LEN(G206))),":",""),"no unit")</f>
        <v>no unit</v>
      </c>
      <c r="H214" s="31"/>
      <c r="I214" s="73"/>
      <c r="J214" s="73"/>
      <c r="K214" s="58"/>
      <c r="L214" s="58"/>
      <c r="M214" s="58"/>
      <c r="N214" s="58"/>
      <c r="O214" s="58"/>
      <c r="P214" s="58"/>
      <c r="R214" s="33"/>
      <c r="S214" s="33"/>
      <c r="T214" s="33"/>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c r="BV214" s="33"/>
      <c r="BW214" s="33"/>
      <c r="BX214" s="33"/>
      <c r="BY214" s="33"/>
      <c r="BZ214" s="33"/>
      <c r="CA214" s="33"/>
      <c r="CB214" s="33"/>
      <c r="CC214" s="33"/>
      <c r="CD214" s="33"/>
      <c r="CE214" s="33"/>
      <c r="CF214" s="33"/>
      <c r="CG214" s="33"/>
      <c r="CH214" s="33"/>
      <c r="CI214" s="33"/>
      <c r="CJ214" s="33"/>
      <c r="CK214" s="33"/>
      <c r="CL214" s="33"/>
      <c r="CM214" s="33"/>
      <c r="CN214" s="33"/>
      <c r="CO214" s="33"/>
      <c r="CP214" s="33"/>
      <c r="CQ214" s="33"/>
      <c r="CR214" s="33"/>
      <c r="CS214" s="33"/>
      <c r="CT214" s="33"/>
      <c r="CU214" s="33"/>
      <c r="CV214" s="33"/>
      <c r="CW214" s="33"/>
      <c r="CX214" s="33"/>
      <c r="CY214" s="33"/>
      <c r="CZ214" s="33"/>
      <c r="DA214" s="33"/>
      <c r="DB214" s="33"/>
      <c r="DC214" s="33"/>
      <c r="DD214" s="33"/>
      <c r="DE214" s="33"/>
      <c r="DF214" s="33"/>
      <c r="DG214" s="33"/>
      <c r="DH214" s="33"/>
      <c r="DI214" s="33"/>
      <c r="DJ214" s="33"/>
      <c r="DK214" s="33"/>
      <c r="DL214" s="33"/>
    </row>
    <row r="215" spans="1:116" x14ac:dyDescent="0.4">
      <c r="B215" t="s">
        <v>332</v>
      </c>
      <c r="D215" t="s">
        <v>803</v>
      </c>
      <c r="E215" s="8" t="str">
        <f t="shared" si="172"/>
        <v>215 TAM-EV</v>
      </c>
      <c r="G215" s="136" t="s">
        <v>334</v>
      </c>
      <c r="H215" s="31"/>
      <c r="I215" s="73"/>
      <c r="J215" s="73"/>
      <c r="K215" s="58"/>
      <c r="L215" s="58"/>
      <c r="M215" s="58"/>
      <c r="N215" s="58"/>
      <c r="O215" s="58"/>
      <c r="P215" s="58"/>
      <c r="R215" s="33"/>
      <c r="CM215" s="8"/>
      <c r="CN215" s="8"/>
      <c r="CO215" s="8"/>
      <c r="CP215" s="8"/>
      <c r="CQ215" s="8"/>
      <c r="CR215" s="8"/>
      <c r="CS215" s="8"/>
      <c r="CT215" s="8"/>
      <c r="CU215" s="8"/>
      <c r="CV215" s="8"/>
      <c r="CW215" s="8"/>
      <c r="CX215" s="8"/>
      <c r="CY215" s="8"/>
      <c r="CZ215" s="8"/>
      <c r="DA215" s="8"/>
      <c r="DB215" s="8"/>
      <c r="DC215" s="8"/>
      <c r="DD215" s="8"/>
      <c r="DE215" s="8"/>
      <c r="DF215" s="8"/>
      <c r="DG215" s="8"/>
      <c r="DH215" s="8"/>
      <c r="DI215" s="8"/>
      <c r="DJ215" s="8"/>
      <c r="DK215" s="8"/>
      <c r="DL215" s="8"/>
    </row>
    <row r="216" spans="1:116" x14ac:dyDescent="0.4">
      <c r="B216" t="s">
        <v>332</v>
      </c>
      <c r="D216" t="s">
        <v>803</v>
      </c>
      <c r="E216" s="8" t="str">
        <f t="shared" si="172"/>
        <v>216 TAM-EV</v>
      </c>
      <c r="G216" s="136" t="s">
        <v>333</v>
      </c>
      <c r="H216" s="31"/>
      <c r="I216" s="73"/>
      <c r="J216" s="73"/>
      <c r="K216" s="58"/>
      <c r="L216" s="58"/>
      <c r="M216" s="58"/>
      <c r="N216" s="58"/>
      <c r="O216" s="58"/>
      <c r="P216" s="58"/>
      <c r="R216" s="33"/>
      <c r="S216" s="203" t="str">
        <f>ADDRESS(ROW(S212),COLUMN(S212),2)</f>
        <v>S$212</v>
      </c>
      <c r="T216" s="203" t="str">
        <f>ADDRESS(ROW(T212),COLUMN(T212),2)</f>
        <v>T$212</v>
      </c>
      <c r="U216" s="203" t="str">
        <f t="shared" ref="U216:CF216" si="278">ADDRESS(ROW(U212),COLUMN(U212),2)</f>
        <v>U$212</v>
      </c>
      <c r="V216" s="203" t="str">
        <f t="shared" si="278"/>
        <v>V$212</v>
      </c>
      <c r="W216" s="203" t="str">
        <f t="shared" si="278"/>
        <v>W$212</v>
      </c>
      <c r="X216" s="203" t="str">
        <f t="shared" si="278"/>
        <v>X$212</v>
      </c>
      <c r="Y216" s="203" t="str">
        <f t="shared" si="278"/>
        <v>Y$212</v>
      </c>
      <c r="Z216" s="203" t="str">
        <f t="shared" si="278"/>
        <v>Z$212</v>
      </c>
      <c r="AA216" s="203" t="str">
        <f t="shared" si="278"/>
        <v>AA$212</v>
      </c>
      <c r="AB216" s="203" t="str">
        <f t="shared" si="278"/>
        <v>AB$212</v>
      </c>
      <c r="AC216" s="203" t="str">
        <f t="shared" si="278"/>
        <v>AC$212</v>
      </c>
      <c r="AD216" s="203" t="str">
        <f t="shared" si="278"/>
        <v>AD$212</v>
      </c>
      <c r="AE216" s="203" t="str">
        <f t="shared" si="278"/>
        <v>AE$212</v>
      </c>
      <c r="AF216" s="203" t="str">
        <f t="shared" si="278"/>
        <v>AF$212</v>
      </c>
      <c r="AG216" s="203" t="str">
        <f t="shared" si="278"/>
        <v>AG$212</v>
      </c>
      <c r="AH216" s="203" t="str">
        <f t="shared" si="278"/>
        <v>AH$212</v>
      </c>
      <c r="AI216" s="203" t="str">
        <f t="shared" si="278"/>
        <v>AI$212</v>
      </c>
      <c r="AJ216" s="203" t="str">
        <f t="shared" si="278"/>
        <v>AJ$212</v>
      </c>
      <c r="AK216" s="203" t="str">
        <f t="shared" si="278"/>
        <v>AK$212</v>
      </c>
      <c r="AL216" s="203" t="str">
        <f t="shared" si="278"/>
        <v>AL$212</v>
      </c>
      <c r="AM216" s="203" t="str">
        <f t="shared" si="278"/>
        <v>AM$212</v>
      </c>
      <c r="AN216" s="203" t="str">
        <f t="shared" si="278"/>
        <v>AN$212</v>
      </c>
      <c r="AO216" s="203" t="str">
        <f t="shared" si="278"/>
        <v>AO$212</v>
      </c>
      <c r="AP216" s="203" t="str">
        <f t="shared" si="278"/>
        <v>AP$212</v>
      </c>
      <c r="AQ216" s="203" t="str">
        <f t="shared" si="278"/>
        <v>AQ$212</v>
      </c>
      <c r="AR216" s="203" t="str">
        <f t="shared" si="278"/>
        <v>AR$212</v>
      </c>
      <c r="AS216" s="203" t="str">
        <f t="shared" si="278"/>
        <v>AS$212</v>
      </c>
      <c r="AT216" s="203" t="str">
        <f t="shared" si="278"/>
        <v>AT$212</v>
      </c>
      <c r="AU216" s="203" t="str">
        <f t="shared" si="278"/>
        <v>AU$212</v>
      </c>
      <c r="AV216" s="203" t="str">
        <f t="shared" si="278"/>
        <v>AV$212</v>
      </c>
      <c r="AW216" s="203" t="str">
        <f t="shared" si="278"/>
        <v>AW$212</v>
      </c>
      <c r="AX216" s="203" t="str">
        <f t="shared" si="278"/>
        <v>AX$212</v>
      </c>
      <c r="AY216" s="203" t="str">
        <f t="shared" si="278"/>
        <v>AY$212</v>
      </c>
      <c r="AZ216" s="203" t="str">
        <f t="shared" si="278"/>
        <v>AZ$212</v>
      </c>
      <c r="BA216" s="203" t="str">
        <f t="shared" si="278"/>
        <v>BA$212</v>
      </c>
      <c r="BB216" s="203" t="str">
        <f t="shared" si="278"/>
        <v>BB$212</v>
      </c>
      <c r="BC216" s="203" t="str">
        <f t="shared" si="278"/>
        <v>BC$212</v>
      </c>
      <c r="BD216" s="203" t="str">
        <f t="shared" si="278"/>
        <v>BD$212</v>
      </c>
      <c r="BE216" s="203" t="str">
        <f t="shared" si="278"/>
        <v>BE$212</v>
      </c>
      <c r="BF216" s="203" t="str">
        <f t="shared" si="278"/>
        <v>BF$212</v>
      </c>
      <c r="BG216" s="203" t="str">
        <f t="shared" si="278"/>
        <v>BG$212</v>
      </c>
      <c r="BH216" s="203" t="str">
        <f t="shared" si="278"/>
        <v>BH$212</v>
      </c>
      <c r="BI216" s="203" t="str">
        <f t="shared" si="278"/>
        <v>BI$212</v>
      </c>
      <c r="BJ216" s="203" t="str">
        <f t="shared" si="278"/>
        <v>BJ$212</v>
      </c>
      <c r="BK216" s="203" t="str">
        <f t="shared" si="278"/>
        <v>BK$212</v>
      </c>
      <c r="BL216" s="203" t="str">
        <f t="shared" si="278"/>
        <v>BL$212</v>
      </c>
      <c r="BM216" s="203" t="str">
        <f t="shared" si="278"/>
        <v>BM$212</v>
      </c>
      <c r="BN216" s="203" t="str">
        <f t="shared" si="278"/>
        <v>BN$212</v>
      </c>
      <c r="BO216" s="203" t="str">
        <f t="shared" si="278"/>
        <v>BO$212</v>
      </c>
      <c r="BP216" s="203" t="str">
        <f t="shared" si="278"/>
        <v>BP$212</v>
      </c>
      <c r="BQ216" s="203" t="str">
        <f t="shared" si="278"/>
        <v>BQ$212</v>
      </c>
      <c r="BR216" s="203" t="str">
        <f t="shared" si="278"/>
        <v>BR$212</v>
      </c>
      <c r="BS216" s="203" t="str">
        <f t="shared" si="278"/>
        <v>BS$212</v>
      </c>
      <c r="BT216" s="203" t="str">
        <f t="shared" si="278"/>
        <v>BT$212</v>
      </c>
      <c r="BU216" s="203" t="str">
        <f t="shared" si="278"/>
        <v>BU$212</v>
      </c>
      <c r="BV216" s="203" t="str">
        <f t="shared" si="278"/>
        <v>BV$212</v>
      </c>
      <c r="BW216" s="203" t="str">
        <f t="shared" si="278"/>
        <v>BW$212</v>
      </c>
      <c r="BX216" s="203" t="str">
        <f t="shared" si="278"/>
        <v>BX$212</v>
      </c>
      <c r="BY216" s="203" t="str">
        <f t="shared" si="278"/>
        <v>BY$212</v>
      </c>
      <c r="BZ216" s="203" t="str">
        <f t="shared" si="278"/>
        <v>BZ$212</v>
      </c>
      <c r="CA216" s="203" t="str">
        <f t="shared" si="278"/>
        <v>CA$212</v>
      </c>
      <c r="CB216" s="203" t="str">
        <f t="shared" si="278"/>
        <v>CB$212</v>
      </c>
      <c r="CC216" s="203" t="str">
        <f t="shared" si="278"/>
        <v>CC$212</v>
      </c>
      <c r="CD216" s="203" t="str">
        <f t="shared" si="278"/>
        <v>CD$212</v>
      </c>
      <c r="CE216" s="203" t="str">
        <f t="shared" si="278"/>
        <v>CE$212</v>
      </c>
      <c r="CF216" s="203" t="str">
        <f t="shared" si="278"/>
        <v>CF$212</v>
      </c>
      <c r="CG216" s="203" t="str">
        <f t="shared" ref="CG216:DL216" si="279">ADDRESS(ROW(CG212),COLUMN(CG212),2)</f>
        <v>CG$212</v>
      </c>
      <c r="CH216" s="203" t="str">
        <f t="shared" si="279"/>
        <v>CH$212</v>
      </c>
      <c r="CI216" s="203" t="str">
        <f t="shared" si="279"/>
        <v>CI$212</v>
      </c>
      <c r="CJ216" s="203" t="str">
        <f t="shared" si="279"/>
        <v>CJ$212</v>
      </c>
      <c r="CK216" s="203" t="str">
        <f t="shared" si="279"/>
        <v>CK$212</v>
      </c>
      <c r="CL216" s="203" t="str">
        <f t="shared" si="279"/>
        <v>CL$212</v>
      </c>
      <c r="CM216" s="203" t="str">
        <f t="shared" si="279"/>
        <v>CM$212</v>
      </c>
      <c r="CN216" s="203" t="str">
        <f t="shared" si="279"/>
        <v>CN$212</v>
      </c>
      <c r="CO216" s="203" t="str">
        <f t="shared" si="279"/>
        <v>CO$212</v>
      </c>
      <c r="CP216" s="203" t="str">
        <f t="shared" si="279"/>
        <v>CP$212</v>
      </c>
      <c r="CQ216" s="203" t="str">
        <f t="shared" si="279"/>
        <v>CQ$212</v>
      </c>
      <c r="CR216" s="203" t="str">
        <f t="shared" si="279"/>
        <v>CR$212</v>
      </c>
      <c r="CS216" s="203" t="str">
        <f t="shared" si="279"/>
        <v>CS$212</v>
      </c>
      <c r="CT216" s="203" t="str">
        <f t="shared" si="279"/>
        <v>CT$212</v>
      </c>
      <c r="CU216" s="203" t="str">
        <f t="shared" si="279"/>
        <v>CU$212</v>
      </c>
      <c r="CV216" s="203" t="str">
        <f t="shared" si="279"/>
        <v>CV$212</v>
      </c>
      <c r="CW216" s="203" t="str">
        <f t="shared" si="279"/>
        <v>CW$212</v>
      </c>
      <c r="CX216" s="203" t="str">
        <f t="shared" si="279"/>
        <v>CX$212</v>
      </c>
      <c r="CY216" s="203" t="str">
        <f t="shared" si="279"/>
        <v>CY$212</v>
      </c>
      <c r="CZ216" s="203" t="str">
        <f t="shared" si="279"/>
        <v>CZ$212</v>
      </c>
      <c r="DA216" s="203" t="str">
        <f t="shared" si="279"/>
        <v>DA$212</v>
      </c>
      <c r="DB216" s="203" t="str">
        <f t="shared" si="279"/>
        <v>DB$212</v>
      </c>
      <c r="DC216" s="203" t="str">
        <f t="shared" si="279"/>
        <v>DC$212</v>
      </c>
      <c r="DD216" s="203" t="str">
        <f t="shared" si="279"/>
        <v>DD$212</v>
      </c>
      <c r="DE216" s="203" t="str">
        <f t="shared" si="279"/>
        <v>DE$212</v>
      </c>
      <c r="DF216" s="203" t="str">
        <f t="shared" si="279"/>
        <v>DF$212</v>
      </c>
      <c r="DG216" s="203" t="str">
        <f t="shared" si="279"/>
        <v>DG$212</v>
      </c>
      <c r="DH216" s="203" t="str">
        <f t="shared" si="279"/>
        <v>DH$212</v>
      </c>
      <c r="DI216" s="203" t="str">
        <f t="shared" si="279"/>
        <v>DI$212</v>
      </c>
      <c r="DJ216" s="203" t="str">
        <f t="shared" si="279"/>
        <v>DJ$212</v>
      </c>
      <c r="DK216" s="203" t="str">
        <f t="shared" si="279"/>
        <v>DK$212</v>
      </c>
      <c r="DL216" s="203" t="str">
        <f t="shared" si="279"/>
        <v>DL$212</v>
      </c>
    </row>
    <row r="217" spans="1:116" x14ac:dyDescent="0.4">
      <c r="B217" t="s">
        <v>332</v>
      </c>
      <c r="D217" t="s">
        <v>803</v>
      </c>
      <c r="E217" s="8" t="str">
        <f t="shared" si="172"/>
        <v>217 TAM-EV</v>
      </c>
      <c r="G217" s="8" t="s">
        <v>488</v>
      </c>
      <c r="H217" s="12"/>
      <c r="I217" s="60"/>
      <c r="J217" s="60"/>
      <c r="K217" s="15"/>
      <c r="L217" s="15"/>
      <c r="M217" s="15"/>
      <c r="N217" s="15"/>
      <c r="O217" s="15"/>
      <c r="P217" s="15"/>
      <c r="R217" s="15"/>
      <c r="S217" s="76"/>
      <c r="T217" s="76"/>
      <c r="U217" s="76"/>
      <c r="V217" s="76"/>
      <c r="W217" s="76"/>
      <c r="X217" s="76"/>
      <c r="Y217" s="76"/>
      <c r="Z217" s="76"/>
      <c r="AA217" s="76"/>
      <c r="AB217" s="76"/>
      <c r="AC217" s="76"/>
      <c r="AD217" s="76"/>
      <c r="AE217" s="76"/>
      <c r="AF217" s="76"/>
      <c r="AG217" s="76"/>
      <c r="AH217" s="76"/>
      <c r="AI217" s="76"/>
      <c r="AJ217" s="76"/>
      <c r="AK217" s="76"/>
      <c r="AL217" s="76"/>
      <c r="AM217" s="76"/>
      <c r="AN217" s="76"/>
      <c r="AO217" s="76"/>
      <c r="AP217" s="76"/>
      <c r="AQ217" s="76"/>
      <c r="AR217" s="76"/>
      <c r="AS217" s="76"/>
      <c r="AT217" s="76"/>
      <c r="AU217" s="76"/>
      <c r="AV217" s="76"/>
      <c r="AW217" s="76"/>
      <c r="AX217" s="76"/>
      <c r="AY217" s="76"/>
      <c r="AZ217" s="76"/>
      <c r="BA217" s="76"/>
      <c r="BB217" s="76"/>
      <c r="BC217" s="76"/>
      <c r="BD217" s="76"/>
      <c r="BE217" s="76"/>
      <c r="BF217" s="76"/>
      <c r="BG217" s="76"/>
      <c r="BH217" s="76"/>
      <c r="BI217" s="76"/>
      <c r="BJ217" s="76"/>
      <c r="BK217" s="76"/>
      <c r="BL217" s="76"/>
      <c r="BM217" s="76"/>
      <c r="BN217" s="76"/>
      <c r="BO217" s="76"/>
      <c r="BP217" s="76"/>
      <c r="BQ217" s="76"/>
      <c r="BR217" s="76"/>
      <c r="BS217" s="76"/>
      <c r="BT217" s="76"/>
      <c r="BU217" s="76"/>
      <c r="BV217" s="76"/>
      <c r="BW217" s="76"/>
      <c r="BX217" s="76"/>
      <c r="BY217" s="76"/>
      <c r="BZ217" s="76"/>
      <c r="CA217" s="76"/>
      <c r="CB217" s="76"/>
      <c r="CC217" s="76"/>
      <c r="CD217" s="76"/>
      <c r="CE217" s="76"/>
      <c r="CF217" s="76"/>
      <c r="CG217" s="76"/>
      <c r="CH217" s="76"/>
      <c r="CI217" s="76"/>
      <c r="CJ217" s="76"/>
      <c r="CK217" s="76"/>
      <c r="CL217" s="76"/>
      <c r="CN217" s="60"/>
      <c r="CO217" s="76"/>
      <c r="CP217" s="76"/>
      <c r="CQ217" s="76"/>
      <c r="CR217" s="76"/>
      <c r="CS217" s="76"/>
      <c r="CT217" s="76"/>
      <c r="CU217" s="76"/>
      <c r="CV217" s="76"/>
      <c r="CW217" s="76"/>
      <c r="CX217" s="76"/>
      <c r="CY217" s="76"/>
      <c r="CZ217" s="76"/>
      <c r="DA217" s="76"/>
      <c r="DB217" s="76"/>
      <c r="DC217" s="76"/>
      <c r="DD217" s="76"/>
      <c r="DE217" s="76"/>
      <c r="DF217" s="76"/>
      <c r="DG217" s="76"/>
      <c r="DH217" s="76"/>
      <c r="DI217" s="76"/>
      <c r="DJ217" s="76"/>
      <c r="DK217" s="76"/>
      <c r="DL217" s="76"/>
    </row>
    <row r="218" spans="1:116" x14ac:dyDescent="0.4">
      <c r="B218" t="s">
        <v>332</v>
      </c>
      <c r="D218" t="s">
        <v>803</v>
      </c>
      <c r="E218" s="8" t="str">
        <f t="shared" si="172"/>
        <v>218 TAM-EV</v>
      </c>
      <c r="G218" s="8" t="s">
        <v>494</v>
      </c>
      <c r="H218" s="12"/>
      <c r="I218" s="60"/>
      <c r="J218" s="60"/>
      <c r="K218" s="15"/>
      <c r="L218" s="15"/>
      <c r="M218" s="15"/>
      <c r="N218" s="15"/>
      <c r="O218" s="15"/>
      <c r="P218" s="15"/>
      <c r="R218" s="15"/>
      <c r="S218" s="76"/>
      <c r="T218" s="76"/>
      <c r="U218" s="76"/>
      <c r="V218" s="76"/>
      <c r="W218" s="76"/>
      <c r="X218" s="76"/>
      <c r="Y218" s="76"/>
      <c r="Z218" s="76"/>
      <c r="AA218" s="76"/>
      <c r="AB218" s="76"/>
      <c r="AC218" s="76"/>
      <c r="AD218" s="76"/>
      <c r="AE218" s="76"/>
      <c r="AF218" s="76"/>
      <c r="AG218" s="76"/>
      <c r="AH218" s="76"/>
      <c r="AI218" s="76"/>
      <c r="AJ218" s="76"/>
      <c r="AK218" s="76"/>
      <c r="AL218" s="76"/>
      <c r="AM218" s="76"/>
      <c r="AN218" s="76"/>
      <c r="AO218" s="76"/>
      <c r="AP218" s="76"/>
      <c r="AQ218" s="76"/>
      <c r="AR218" s="76"/>
      <c r="AS218" s="76"/>
      <c r="AT218" s="76"/>
      <c r="AU218" s="76"/>
      <c r="AV218" s="76"/>
      <c r="AW218" s="76"/>
      <c r="AX218" s="76"/>
      <c r="AY218" s="76"/>
      <c r="AZ218" s="76"/>
      <c r="BA218" s="76"/>
      <c r="BB218" s="76"/>
      <c r="BC218" s="76"/>
      <c r="BD218" s="76"/>
      <c r="BE218" s="76"/>
      <c r="BF218" s="76"/>
      <c r="BG218" s="76"/>
      <c r="BH218" s="76"/>
      <c r="BI218" s="76"/>
      <c r="BJ218" s="76"/>
      <c r="BK218" s="76"/>
      <c r="BL218" s="76"/>
      <c r="BM218" s="76"/>
      <c r="BN218" s="76"/>
      <c r="BO218" s="76"/>
      <c r="BP218" s="76"/>
      <c r="BQ218" s="76"/>
      <c r="BR218" s="76"/>
      <c r="BS218" s="76"/>
      <c r="BT218" s="76"/>
      <c r="BU218" s="76"/>
      <c r="BV218" s="76"/>
      <c r="BW218" s="76"/>
      <c r="BX218" s="76"/>
      <c r="BY218" s="76"/>
      <c r="BZ218" s="76"/>
      <c r="CA218" s="76"/>
      <c r="CB218" s="76"/>
      <c r="CC218" s="76"/>
      <c r="CD218" s="76"/>
      <c r="CE218" s="76"/>
      <c r="CF218" s="76"/>
      <c r="CG218" s="76"/>
      <c r="CH218" s="76"/>
      <c r="CI218" s="76"/>
      <c r="CJ218" s="76"/>
      <c r="CK218" s="76"/>
      <c r="CL218" s="76"/>
      <c r="CN218" s="60"/>
      <c r="CO218" s="76"/>
      <c r="CP218" s="76"/>
      <c r="CQ218" s="76"/>
      <c r="CR218" s="76"/>
      <c r="CS218" s="76"/>
      <c r="CT218" s="76"/>
      <c r="CU218" s="76"/>
      <c r="CV218" s="76"/>
      <c r="CW218" s="76"/>
      <c r="CX218" s="76"/>
      <c r="CY218" s="76"/>
      <c r="CZ218" s="76"/>
      <c r="DA218" s="76"/>
      <c r="DB218" s="76"/>
      <c r="DC218" s="76"/>
      <c r="DD218" s="76"/>
      <c r="DE218" s="76"/>
      <c r="DF218" s="76"/>
      <c r="DG218" s="76"/>
      <c r="DH218" s="76"/>
      <c r="DI218" s="76"/>
      <c r="DJ218" s="76"/>
      <c r="DK218" s="76"/>
      <c r="DL218" s="76"/>
    </row>
    <row r="219" spans="1:116" x14ac:dyDescent="0.4">
      <c r="B219" t="s">
        <v>332</v>
      </c>
      <c r="D219" t="s">
        <v>803</v>
      </c>
      <c r="E219" s="8" t="str">
        <f t="shared" si="172"/>
        <v>219 TAM-EV</v>
      </c>
      <c r="G219" s="8" t="s">
        <v>463</v>
      </c>
      <c r="H219" s="12"/>
      <c r="I219" s="60"/>
      <c r="J219" s="60"/>
      <c r="K219" s="15"/>
      <c r="L219" s="15"/>
      <c r="M219" s="15"/>
      <c r="N219" s="15"/>
      <c r="O219" s="15"/>
      <c r="P219" s="15"/>
      <c r="R219" s="15"/>
      <c r="S219" s="76"/>
      <c r="T219" s="76"/>
      <c r="U219" s="76"/>
      <c r="V219" s="76"/>
      <c r="W219" s="76"/>
      <c r="X219" s="76"/>
      <c r="Y219" s="76"/>
      <c r="Z219" s="76"/>
      <c r="AA219" s="76"/>
      <c r="AB219" s="76"/>
      <c r="AC219" s="76"/>
      <c r="AD219" s="76"/>
      <c r="AE219" s="76"/>
      <c r="AF219" s="76"/>
      <c r="AG219" s="76"/>
      <c r="AH219" s="76"/>
      <c r="AI219" s="76"/>
      <c r="AJ219" s="76"/>
      <c r="AK219" s="76"/>
      <c r="AL219" s="76"/>
      <c r="AM219" s="76"/>
      <c r="AN219" s="76"/>
      <c r="AO219" s="76"/>
      <c r="AP219" s="76"/>
      <c r="AQ219" s="76"/>
      <c r="AR219" s="76"/>
      <c r="AS219" s="76"/>
      <c r="AT219" s="76"/>
      <c r="AU219" s="76"/>
      <c r="AV219" s="76"/>
      <c r="AW219" s="76"/>
      <c r="AX219" s="76"/>
      <c r="AY219" s="76"/>
      <c r="AZ219" s="76"/>
      <c r="BA219" s="76"/>
      <c r="BB219" s="76"/>
      <c r="BC219" s="76"/>
      <c r="BD219" s="76"/>
      <c r="BE219" s="76"/>
      <c r="BF219" s="76"/>
      <c r="BG219" s="76"/>
      <c r="BH219" s="76"/>
      <c r="BI219" s="76"/>
      <c r="BJ219" s="76"/>
      <c r="BK219" s="76"/>
      <c r="BL219" s="76"/>
      <c r="BM219" s="76"/>
      <c r="BN219" s="76"/>
      <c r="BO219" s="76"/>
      <c r="BP219" s="76"/>
      <c r="BQ219" s="76"/>
      <c r="BR219" s="76"/>
      <c r="BS219" s="76"/>
      <c r="BT219" s="76"/>
      <c r="BU219" s="76"/>
      <c r="BV219" s="76"/>
      <c r="BW219" s="76"/>
      <c r="BX219" s="76"/>
      <c r="BY219" s="76"/>
      <c r="BZ219" s="76"/>
      <c r="CA219" s="76"/>
      <c r="CB219" s="76"/>
      <c r="CC219" s="76"/>
      <c r="CD219" s="76"/>
      <c r="CE219" s="76"/>
      <c r="CF219" s="76"/>
      <c r="CG219" s="76"/>
      <c r="CH219" s="76"/>
      <c r="CI219" s="76"/>
      <c r="CJ219" s="76"/>
      <c r="CK219" s="76"/>
      <c r="CL219" s="76"/>
      <c r="CN219" s="60"/>
      <c r="CO219" s="76"/>
      <c r="CP219" s="76"/>
      <c r="CQ219" s="76"/>
      <c r="CR219" s="76"/>
      <c r="CS219" s="76"/>
      <c r="CT219" s="76"/>
      <c r="CU219" s="76"/>
      <c r="CV219" s="76"/>
      <c r="CW219" s="76"/>
      <c r="CX219" s="76"/>
      <c r="CY219" s="76"/>
      <c r="CZ219" s="76"/>
      <c r="DA219" s="76"/>
      <c r="DB219" s="76"/>
      <c r="DC219" s="76"/>
      <c r="DD219" s="76"/>
      <c r="DE219" s="76"/>
      <c r="DF219" s="76"/>
      <c r="DG219" s="76"/>
      <c r="DH219" s="76"/>
      <c r="DI219" s="76"/>
      <c r="DJ219" s="76"/>
      <c r="DK219" s="76"/>
      <c r="DL219" s="76"/>
    </row>
    <row r="220" spans="1:116" x14ac:dyDescent="0.4">
      <c r="B220" t="s">
        <v>332</v>
      </c>
      <c r="D220" t="s">
        <v>803</v>
      </c>
      <c r="E220" s="8" t="str">
        <f t="shared" si="172"/>
        <v>220 TAM-EV</v>
      </c>
      <c r="G220" s="8" t="s">
        <v>464</v>
      </c>
      <c r="H220" s="12"/>
      <c r="I220" s="60"/>
      <c r="J220" s="60"/>
      <c r="K220" s="15"/>
      <c r="L220" s="15"/>
      <c r="M220" s="15"/>
      <c r="N220" s="15"/>
      <c r="O220" s="15"/>
      <c r="P220" s="15"/>
      <c r="R220" s="15"/>
      <c r="S220" s="76"/>
      <c r="T220" s="76"/>
      <c r="U220" s="76"/>
      <c r="V220" s="76"/>
      <c r="W220" s="76"/>
      <c r="X220" s="76"/>
      <c r="Y220" s="76"/>
      <c r="Z220" s="76"/>
      <c r="AA220" s="76"/>
      <c r="AB220" s="76"/>
      <c r="AC220" s="76"/>
      <c r="AD220" s="76"/>
      <c r="AE220" s="76"/>
      <c r="AF220" s="76"/>
      <c r="AG220" s="76"/>
      <c r="AH220" s="76"/>
      <c r="AI220" s="76"/>
      <c r="AJ220" s="76"/>
      <c r="AK220" s="76"/>
      <c r="AL220" s="76"/>
      <c r="AM220" s="76"/>
      <c r="AN220" s="76"/>
      <c r="AO220" s="76"/>
      <c r="AP220" s="76"/>
      <c r="AQ220" s="76"/>
      <c r="AR220" s="76"/>
      <c r="AS220" s="76"/>
      <c r="AT220" s="76"/>
      <c r="AU220" s="76"/>
      <c r="AV220" s="76"/>
      <c r="AW220" s="76"/>
      <c r="AX220" s="76"/>
      <c r="AY220" s="76"/>
      <c r="AZ220" s="76"/>
      <c r="BA220" s="76"/>
      <c r="BB220" s="76"/>
      <c r="BC220" s="76"/>
      <c r="BD220" s="76"/>
      <c r="BE220" s="76"/>
      <c r="BF220" s="76"/>
      <c r="BG220" s="76"/>
      <c r="BH220" s="76"/>
      <c r="BI220" s="76"/>
      <c r="BJ220" s="76"/>
      <c r="BK220" s="76"/>
      <c r="BL220" s="76"/>
      <c r="BM220" s="76"/>
      <c r="BN220" s="76"/>
      <c r="BO220" s="76"/>
      <c r="BP220" s="76"/>
      <c r="BQ220" s="76"/>
      <c r="BR220" s="76"/>
      <c r="BS220" s="76"/>
      <c r="BT220" s="76"/>
      <c r="BU220" s="76"/>
      <c r="BV220" s="76"/>
      <c r="BW220" s="76"/>
      <c r="BX220" s="76"/>
      <c r="BY220" s="76"/>
      <c r="BZ220" s="76"/>
      <c r="CA220" s="76"/>
      <c r="CB220" s="76"/>
      <c r="CC220" s="76"/>
      <c r="CD220" s="76"/>
      <c r="CE220" s="76"/>
      <c r="CF220" s="76"/>
      <c r="CG220" s="76"/>
      <c r="CH220" s="76"/>
      <c r="CI220" s="76"/>
      <c r="CJ220" s="76"/>
      <c r="CK220" s="76"/>
      <c r="CL220" s="76"/>
      <c r="CN220" s="60"/>
      <c r="CO220" s="76"/>
      <c r="CP220" s="76"/>
      <c r="CQ220" s="76"/>
      <c r="CR220" s="76"/>
      <c r="CS220" s="76"/>
      <c r="CT220" s="76"/>
      <c r="CU220" s="76"/>
      <c r="CV220" s="76"/>
      <c r="CW220" s="76"/>
      <c r="CX220" s="76"/>
      <c r="CY220" s="76"/>
      <c r="CZ220" s="76"/>
      <c r="DA220" s="76"/>
      <c r="DB220" s="76"/>
      <c r="DC220" s="76"/>
      <c r="DD220" s="76"/>
      <c r="DE220" s="76"/>
      <c r="DF220" s="76"/>
      <c r="DG220" s="76"/>
      <c r="DH220" s="76"/>
      <c r="DI220" s="76"/>
      <c r="DJ220" s="76"/>
      <c r="DK220" s="76"/>
      <c r="DL220" s="76"/>
    </row>
    <row r="221" spans="1:116" x14ac:dyDescent="0.4">
      <c r="A221" s="174"/>
      <c r="E221" s="8"/>
      <c r="G221" s="185" t="s">
        <v>459</v>
      </c>
      <c r="H221" s="186"/>
      <c r="I221" s="187"/>
      <c r="J221" s="187"/>
      <c r="K221" s="188"/>
      <c r="L221" s="188"/>
      <c r="M221" s="188"/>
      <c r="N221" s="188"/>
      <c r="O221" s="188"/>
      <c r="P221" s="188"/>
      <c r="R221" s="189"/>
      <c r="S221" s="190"/>
      <c r="T221" s="190"/>
      <c r="U221" s="190"/>
      <c r="V221" s="190"/>
      <c r="W221" s="190"/>
      <c r="X221" s="190"/>
      <c r="Y221" s="190"/>
      <c r="Z221" s="190"/>
      <c r="AA221" s="190"/>
      <c r="AB221" s="190"/>
      <c r="AC221" s="190"/>
      <c r="AD221" s="190"/>
      <c r="AE221" s="190"/>
      <c r="AF221" s="190"/>
      <c r="AG221" s="190"/>
      <c r="AH221" s="190"/>
      <c r="AI221" s="190"/>
      <c r="AJ221" s="190"/>
      <c r="AK221" s="190"/>
      <c r="AL221" s="190"/>
      <c r="AM221" s="190"/>
      <c r="AN221" s="190"/>
      <c r="AO221" s="190"/>
      <c r="AP221" s="190"/>
      <c r="AQ221" s="190"/>
      <c r="AR221" s="190"/>
      <c r="AS221" s="190"/>
      <c r="AT221" s="190"/>
      <c r="AU221" s="190"/>
      <c r="AV221" s="190"/>
      <c r="AW221" s="190"/>
      <c r="AX221" s="190"/>
      <c r="AY221" s="190"/>
      <c r="AZ221" s="190"/>
      <c r="BA221" s="190"/>
      <c r="BB221" s="190"/>
      <c r="BC221" s="190"/>
      <c r="BD221" s="190"/>
      <c r="BE221" s="190"/>
      <c r="BF221" s="190"/>
      <c r="BG221" s="190"/>
      <c r="BH221" s="190"/>
      <c r="BI221" s="190"/>
      <c r="BJ221" s="190"/>
      <c r="BK221" s="190"/>
      <c r="BL221" s="190"/>
      <c r="BM221" s="190"/>
      <c r="BN221" s="190"/>
      <c r="BO221" s="190"/>
      <c r="BP221" s="190"/>
      <c r="BQ221" s="190"/>
      <c r="BR221" s="190"/>
      <c r="BS221" s="190"/>
      <c r="BT221" s="190"/>
      <c r="BU221" s="190"/>
      <c r="BV221" s="190"/>
      <c r="BW221" s="190"/>
      <c r="BX221" s="190"/>
      <c r="BY221" s="190"/>
      <c r="BZ221" s="190"/>
      <c r="CA221" s="190"/>
      <c r="CB221" s="190"/>
      <c r="CC221" s="190"/>
      <c r="CD221" s="190"/>
      <c r="CE221" s="190"/>
      <c r="CF221" s="190"/>
      <c r="CG221" s="190"/>
      <c r="CH221" s="190"/>
      <c r="CI221" s="190"/>
      <c r="CJ221" s="190"/>
      <c r="CK221" s="190"/>
      <c r="CL221" s="190"/>
      <c r="CN221" s="187"/>
      <c r="CO221" s="190"/>
      <c r="CP221" s="190"/>
      <c r="CQ221" s="190"/>
      <c r="CR221" s="190"/>
      <c r="CS221" s="190"/>
      <c r="CT221" s="190"/>
      <c r="CU221" s="190"/>
      <c r="CV221" s="190"/>
      <c r="CW221" s="190"/>
      <c r="CX221" s="190"/>
      <c r="CY221" s="190"/>
      <c r="CZ221" s="190"/>
      <c r="DA221" s="190"/>
      <c r="DB221" s="190"/>
      <c r="DC221" s="190"/>
      <c r="DD221" s="190"/>
      <c r="DE221" s="190"/>
      <c r="DF221" s="190"/>
      <c r="DG221" s="190"/>
      <c r="DH221" s="190"/>
      <c r="DI221" s="190"/>
      <c r="DJ221" s="190"/>
      <c r="DK221" s="190"/>
      <c r="DL221" s="190"/>
    </row>
    <row r="222" spans="1:116" x14ac:dyDescent="0.4">
      <c r="A222" s="174"/>
      <c r="C222" t="s">
        <v>198</v>
      </c>
      <c r="E222" s="8"/>
      <c r="G222" s="185" t="s">
        <v>474</v>
      </c>
      <c r="H222" s="186"/>
      <c r="I222" s="187"/>
      <c r="J222" s="187"/>
      <c r="K222" s="188"/>
      <c r="L222" s="188"/>
      <c r="M222" s="188"/>
      <c r="N222" s="188"/>
      <c r="O222" s="188"/>
      <c r="P222" s="188"/>
      <c r="R222" s="189"/>
      <c r="S222" s="190"/>
      <c r="T222" s="190"/>
      <c r="U222" s="190"/>
      <c r="V222" s="190"/>
      <c r="W222" s="190"/>
      <c r="X222" s="190"/>
      <c r="Y222" s="190"/>
      <c r="Z222" s="190"/>
      <c r="AA222" s="190"/>
      <c r="AB222" s="190"/>
      <c r="AC222" s="190"/>
      <c r="AD222" s="190"/>
      <c r="AE222" s="190"/>
      <c r="AF222" s="190"/>
      <c r="AG222" s="190"/>
      <c r="AH222" s="190"/>
      <c r="AI222" s="190"/>
      <c r="AJ222" s="190"/>
      <c r="AK222" s="190"/>
      <c r="AL222" s="190"/>
      <c r="AM222" s="190"/>
      <c r="AN222" s="190"/>
      <c r="AO222" s="190"/>
      <c r="AP222" s="190"/>
      <c r="AQ222" s="190"/>
      <c r="AR222" s="190"/>
      <c r="AS222" s="190"/>
      <c r="AT222" s="190"/>
      <c r="AU222" s="190"/>
      <c r="AV222" s="190"/>
      <c r="AW222" s="190"/>
      <c r="AX222" s="190"/>
      <c r="AY222" s="190"/>
      <c r="AZ222" s="190"/>
      <c r="BA222" s="190"/>
      <c r="BB222" s="190"/>
      <c r="BC222" s="190"/>
      <c r="BD222" s="190"/>
      <c r="BE222" s="190"/>
      <c r="BF222" s="190"/>
      <c r="BG222" s="190"/>
      <c r="BH222" s="190"/>
      <c r="BI222" s="190"/>
      <c r="BJ222" s="190"/>
      <c r="BK222" s="190"/>
      <c r="BL222" s="190"/>
      <c r="BM222" s="190"/>
      <c r="BN222" s="190"/>
      <c r="BO222" s="190"/>
      <c r="BP222" s="190"/>
      <c r="BQ222" s="190"/>
      <c r="BR222" s="190"/>
      <c r="BS222" s="190"/>
      <c r="BT222" s="190"/>
      <c r="BU222" s="190"/>
      <c r="BV222" s="190"/>
      <c r="BW222" s="190"/>
      <c r="BX222" s="190"/>
      <c r="BY222" s="190"/>
      <c r="BZ222" s="190"/>
      <c r="CA222" s="190"/>
      <c r="CB222" s="190"/>
      <c r="CC222" s="190"/>
      <c r="CD222" s="190"/>
      <c r="CE222" s="190"/>
      <c r="CF222" s="190"/>
      <c r="CG222" s="190"/>
      <c r="CH222" s="190"/>
      <c r="CI222" s="190"/>
      <c r="CJ222" s="190"/>
      <c r="CK222" s="190"/>
      <c r="CL222" s="190"/>
      <c r="CN222" s="187"/>
      <c r="CO222" s="190"/>
      <c r="CP222" s="190"/>
      <c r="CQ222" s="190"/>
      <c r="CR222" s="190"/>
      <c r="CS222" s="190"/>
      <c r="CT222" s="190"/>
      <c r="CU222" s="190"/>
      <c r="CV222" s="190"/>
      <c r="CW222" s="190"/>
      <c r="CX222" s="190"/>
      <c r="CY222" s="190"/>
      <c r="CZ222" s="190"/>
      <c r="DA222" s="190"/>
      <c r="DB222" s="190"/>
      <c r="DC222" s="190"/>
      <c r="DD222" s="190"/>
      <c r="DE222" s="190"/>
      <c r="DF222" s="190"/>
      <c r="DG222" s="190"/>
      <c r="DH222" s="190"/>
      <c r="DI222" s="190"/>
      <c r="DJ222" s="190"/>
      <c r="DK222" s="190"/>
      <c r="DL222" s="190"/>
    </row>
    <row r="223" spans="1:116" x14ac:dyDescent="0.4">
      <c r="E223" s="8"/>
      <c r="G223" s="171"/>
      <c r="H223" s="31"/>
      <c r="I223" s="73"/>
      <c r="J223" s="73"/>
      <c r="K223" s="39"/>
      <c r="L223" s="39"/>
      <c r="M223" s="39"/>
      <c r="N223" s="39"/>
      <c r="O223" s="39"/>
      <c r="P223" s="39"/>
      <c r="R223" s="38"/>
      <c r="S223" s="76"/>
      <c r="T223" s="76"/>
      <c r="U223" s="76"/>
      <c r="V223" s="76"/>
      <c r="W223" s="76"/>
      <c r="X223" s="76"/>
      <c r="Y223" s="76"/>
      <c r="Z223" s="76"/>
      <c r="AA223" s="76"/>
      <c r="AB223" s="76"/>
      <c r="AC223" s="76"/>
      <c r="AD223" s="76"/>
      <c r="AE223" s="76"/>
      <c r="AF223" s="76"/>
      <c r="AG223" s="76"/>
      <c r="AH223" s="76"/>
      <c r="AI223" s="76"/>
      <c r="AJ223" s="76"/>
      <c r="AK223" s="76"/>
      <c r="AL223" s="76"/>
      <c r="AM223" s="76"/>
      <c r="AN223" s="76"/>
      <c r="AO223" s="76"/>
      <c r="AP223" s="76"/>
      <c r="AQ223" s="76"/>
      <c r="AR223" s="76"/>
      <c r="AS223" s="76"/>
      <c r="AT223" s="76"/>
      <c r="AU223" s="76"/>
      <c r="AV223" s="76"/>
      <c r="AW223" s="76"/>
      <c r="AX223" s="76"/>
      <c r="AY223" s="76"/>
      <c r="AZ223" s="76"/>
      <c r="BA223" s="76"/>
      <c r="BB223" s="76"/>
      <c r="BC223" s="76"/>
      <c r="BD223" s="76"/>
      <c r="BE223" s="76"/>
      <c r="BF223" s="76"/>
      <c r="BG223" s="76"/>
      <c r="BH223" s="76"/>
      <c r="BI223" s="76"/>
      <c r="BJ223" s="76"/>
      <c r="BK223" s="76"/>
      <c r="BL223" s="76"/>
      <c r="BM223" s="76"/>
      <c r="BN223" s="76"/>
      <c r="BO223" s="76"/>
      <c r="BP223" s="76"/>
      <c r="BQ223" s="76"/>
      <c r="BR223" s="76"/>
      <c r="BS223" s="76"/>
      <c r="BT223" s="76"/>
      <c r="BU223" s="76"/>
      <c r="BV223" s="76"/>
      <c r="BW223" s="76"/>
      <c r="BX223" s="76"/>
      <c r="BY223" s="76"/>
      <c r="BZ223" s="76"/>
      <c r="CA223" s="76"/>
      <c r="CB223" s="76"/>
      <c r="CC223" s="76"/>
      <c r="CD223" s="76"/>
      <c r="CE223" s="76"/>
      <c r="CF223" s="76"/>
      <c r="CG223" s="76"/>
      <c r="CH223" s="76"/>
      <c r="CI223" s="76"/>
      <c r="CJ223" s="76"/>
      <c r="CK223" s="76"/>
      <c r="CL223" s="76"/>
      <c r="CN223" s="73"/>
      <c r="CO223" s="76"/>
      <c r="CP223" s="76"/>
      <c r="CQ223" s="76"/>
      <c r="CR223" s="76"/>
      <c r="CS223" s="76"/>
      <c r="CT223" s="76"/>
      <c r="CU223" s="76"/>
      <c r="CV223" s="76"/>
      <c r="CW223" s="76"/>
      <c r="CX223" s="76"/>
      <c r="CY223" s="76"/>
      <c r="CZ223" s="76"/>
      <c r="DA223" s="76"/>
      <c r="DB223" s="76"/>
      <c r="DC223" s="76"/>
      <c r="DD223" s="76"/>
      <c r="DE223" s="76"/>
      <c r="DF223" s="76"/>
      <c r="DG223" s="76"/>
      <c r="DH223" s="76"/>
      <c r="DI223" s="76"/>
      <c r="DJ223" s="76"/>
      <c r="DK223" s="76"/>
      <c r="DL223" s="76"/>
    </row>
    <row r="236" spans="5:116" x14ac:dyDescent="0.4">
      <c r="E236" s="8"/>
      <c r="G236" s="171"/>
      <c r="H236" s="31"/>
      <c r="I236" s="73"/>
      <c r="J236" s="73"/>
      <c r="K236" s="39"/>
      <c r="L236" s="39"/>
      <c r="M236" s="39"/>
      <c r="N236" s="39"/>
      <c r="O236" s="39"/>
      <c r="P236" s="39"/>
      <c r="R236" s="38"/>
      <c r="S236" s="76"/>
      <c r="T236" s="76"/>
      <c r="U236" s="76"/>
      <c r="V236" s="76"/>
      <c r="W236" s="76"/>
      <c r="X236" s="76"/>
      <c r="Y236" s="76"/>
      <c r="Z236" s="76"/>
      <c r="AA236" s="76"/>
      <c r="AB236" s="76"/>
      <c r="AC236" s="76"/>
      <c r="AD236" s="76"/>
      <c r="AE236" s="76"/>
      <c r="AF236" s="76"/>
      <c r="AG236" s="76"/>
      <c r="AH236" s="76"/>
      <c r="AI236" s="76"/>
      <c r="AJ236" s="76"/>
      <c r="AK236" s="76"/>
      <c r="AL236" s="76"/>
      <c r="AM236" s="76"/>
      <c r="AN236" s="76"/>
      <c r="AO236" s="76"/>
      <c r="AP236" s="76"/>
      <c r="AQ236" s="76"/>
      <c r="AR236" s="76"/>
      <c r="AS236" s="76"/>
      <c r="AT236" s="76"/>
      <c r="AU236" s="76"/>
      <c r="AV236" s="76"/>
      <c r="AW236" s="76"/>
      <c r="AX236" s="76"/>
      <c r="AY236" s="76"/>
      <c r="AZ236" s="76"/>
      <c r="BA236" s="76"/>
      <c r="BB236" s="76"/>
      <c r="BC236" s="76"/>
      <c r="BD236" s="76"/>
      <c r="BE236" s="76"/>
      <c r="BF236" s="76"/>
      <c r="BG236" s="76"/>
      <c r="BH236" s="76"/>
      <c r="BI236" s="76"/>
      <c r="BJ236" s="76"/>
      <c r="BK236" s="76"/>
      <c r="BL236" s="76"/>
      <c r="BM236" s="76"/>
      <c r="BN236" s="76"/>
      <c r="BO236" s="76"/>
      <c r="BP236" s="76"/>
      <c r="BQ236" s="76"/>
      <c r="BR236" s="76"/>
      <c r="BS236" s="76"/>
      <c r="BT236" s="76"/>
      <c r="BU236" s="76"/>
      <c r="BV236" s="76"/>
      <c r="BW236" s="76"/>
      <c r="BX236" s="76"/>
      <c r="BY236" s="76"/>
      <c r="BZ236" s="76"/>
      <c r="CA236" s="76"/>
      <c r="CB236" s="76"/>
      <c r="CC236" s="76"/>
      <c r="CD236" s="76"/>
      <c r="CE236" s="76"/>
      <c r="CF236" s="76"/>
      <c r="CG236" s="76"/>
      <c r="CH236" s="76"/>
      <c r="CI236" s="76"/>
      <c r="CJ236" s="76"/>
      <c r="CK236" s="76"/>
      <c r="CL236" s="76"/>
      <c r="CN236" s="73"/>
      <c r="CO236" s="76"/>
      <c r="CP236" s="76"/>
      <c r="CQ236" s="76"/>
      <c r="CR236" s="76"/>
      <c r="CS236" s="76"/>
      <c r="CT236" s="76"/>
      <c r="CU236" s="76"/>
      <c r="CV236" s="76"/>
      <c r="CW236" s="76"/>
      <c r="CX236" s="76"/>
      <c r="CY236" s="76"/>
      <c r="CZ236" s="76"/>
      <c r="DA236" s="76"/>
      <c r="DB236" s="76"/>
      <c r="DC236" s="76"/>
      <c r="DD236" s="76"/>
      <c r="DE236" s="76"/>
      <c r="DF236" s="76"/>
      <c r="DG236" s="76"/>
      <c r="DH236" s="76"/>
      <c r="DI236" s="76"/>
      <c r="DJ236" s="76"/>
      <c r="DK236" s="76"/>
      <c r="DL236" s="76"/>
    </row>
    <row r="237" spans="5:116" x14ac:dyDescent="0.4">
      <c r="E237" s="8"/>
      <c r="G237" s="171"/>
      <c r="H237" s="31"/>
      <c r="I237" s="73"/>
      <c r="J237" s="73"/>
      <c r="K237" s="39"/>
      <c r="L237" s="39"/>
      <c r="M237" s="39"/>
      <c r="N237" s="39"/>
      <c r="O237" s="39"/>
      <c r="P237" s="39"/>
      <c r="R237" s="38"/>
      <c r="S237" s="76"/>
      <c r="T237" s="76"/>
      <c r="U237" s="76"/>
      <c r="V237" s="76"/>
      <c r="W237" s="76"/>
      <c r="X237" s="76"/>
      <c r="Y237" s="76"/>
      <c r="Z237" s="76"/>
      <c r="AA237" s="76"/>
      <c r="AB237" s="76"/>
      <c r="AC237" s="76"/>
      <c r="AD237" s="76"/>
      <c r="AE237" s="76"/>
      <c r="AF237" s="76"/>
      <c r="AG237" s="76"/>
      <c r="AH237" s="76"/>
      <c r="AI237" s="76"/>
      <c r="AJ237" s="76"/>
      <c r="AK237" s="76"/>
      <c r="AL237" s="76"/>
      <c r="AM237" s="76"/>
      <c r="AN237" s="76"/>
      <c r="AO237" s="76"/>
      <c r="AP237" s="76"/>
      <c r="AQ237" s="76"/>
      <c r="AR237" s="76"/>
      <c r="AS237" s="76"/>
      <c r="AT237" s="76"/>
      <c r="AU237" s="76"/>
      <c r="AV237" s="76"/>
      <c r="AW237" s="76"/>
      <c r="AX237" s="76"/>
      <c r="AY237" s="76"/>
      <c r="AZ237" s="76"/>
      <c r="BA237" s="76"/>
      <c r="BB237" s="76"/>
      <c r="BC237" s="76"/>
      <c r="BD237" s="76"/>
      <c r="BE237" s="76"/>
      <c r="BF237" s="76"/>
      <c r="BG237" s="76"/>
      <c r="BH237" s="76"/>
      <c r="BI237" s="76"/>
      <c r="BJ237" s="76"/>
      <c r="BK237" s="76"/>
      <c r="BL237" s="76"/>
      <c r="BM237" s="76"/>
      <c r="BN237" s="76"/>
      <c r="BO237" s="76"/>
      <c r="BP237" s="76"/>
      <c r="BQ237" s="76"/>
      <c r="BR237" s="76"/>
      <c r="BS237" s="76"/>
      <c r="BT237" s="76"/>
      <c r="BU237" s="76"/>
      <c r="BV237" s="76"/>
      <c r="BW237" s="76"/>
      <c r="BX237" s="76"/>
      <c r="BY237" s="76"/>
      <c r="BZ237" s="76"/>
      <c r="CA237" s="76"/>
      <c r="CB237" s="76"/>
      <c r="CC237" s="76"/>
      <c r="CD237" s="76"/>
      <c r="CE237" s="76"/>
      <c r="CF237" s="76"/>
      <c r="CG237" s="76"/>
      <c r="CH237" s="76"/>
      <c r="CI237" s="76"/>
      <c r="CJ237" s="76"/>
      <c r="CK237" s="76"/>
      <c r="CL237" s="76"/>
      <c r="CN237" s="73"/>
      <c r="CO237" s="76"/>
      <c r="CP237" s="76"/>
      <c r="CQ237" s="76"/>
      <c r="CR237" s="76"/>
      <c r="CS237" s="76"/>
      <c r="CT237" s="76"/>
      <c r="CU237" s="76"/>
      <c r="CV237" s="76"/>
      <c r="CW237" s="76"/>
      <c r="CX237" s="76"/>
      <c r="CY237" s="76"/>
      <c r="CZ237" s="76"/>
      <c r="DA237" s="76"/>
      <c r="DB237" s="76"/>
      <c r="DC237" s="76"/>
      <c r="DD237" s="76"/>
      <c r="DE237" s="76"/>
      <c r="DF237" s="76"/>
      <c r="DG237" s="76"/>
      <c r="DH237" s="76"/>
      <c r="DI237" s="76"/>
      <c r="DJ237" s="76"/>
      <c r="DK237" s="76"/>
      <c r="DL237" s="76"/>
    </row>
    <row r="238" spans="5:116" x14ac:dyDescent="0.4">
      <c r="E238" s="8"/>
      <c r="G238" s="171"/>
      <c r="H238" s="31"/>
      <c r="I238" s="73"/>
      <c r="J238" s="73"/>
      <c r="K238" s="39"/>
      <c r="L238" s="39"/>
      <c r="M238" s="39"/>
      <c r="N238" s="39"/>
      <c r="O238" s="39"/>
      <c r="P238" s="39"/>
      <c r="R238" s="38"/>
      <c r="S238" s="76"/>
      <c r="T238" s="76"/>
      <c r="U238" s="76"/>
      <c r="V238" s="76"/>
      <c r="W238" s="76"/>
      <c r="X238" s="76"/>
      <c r="Y238" s="76"/>
      <c r="Z238" s="76"/>
      <c r="AA238" s="76"/>
      <c r="AB238" s="76"/>
      <c r="AC238" s="76"/>
      <c r="AD238" s="76"/>
      <c r="AE238" s="76"/>
      <c r="AF238" s="76"/>
      <c r="AG238" s="76"/>
      <c r="AH238" s="76"/>
      <c r="AI238" s="76"/>
      <c r="AJ238" s="76"/>
      <c r="AK238" s="76"/>
      <c r="AL238" s="76"/>
      <c r="AM238" s="76"/>
      <c r="AN238" s="76"/>
      <c r="AO238" s="76"/>
      <c r="AP238" s="76"/>
      <c r="AQ238" s="76"/>
      <c r="AR238" s="76"/>
      <c r="AS238" s="76"/>
      <c r="AT238" s="76"/>
      <c r="AU238" s="76"/>
      <c r="AV238" s="76"/>
      <c r="AW238" s="76"/>
      <c r="AX238" s="76"/>
      <c r="AY238" s="76"/>
      <c r="AZ238" s="76"/>
      <c r="BA238" s="76"/>
      <c r="BB238" s="76"/>
      <c r="BC238" s="76"/>
      <c r="BD238" s="76"/>
      <c r="BE238" s="76"/>
      <c r="BF238" s="76"/>
      <c r="BG238" s="76"/>
      <c r="BH238" s="76"/>
      <c r="BI238" s="76"/>
      <c r="BJ238" s="76"/>
      <c r="BK238" s="76"/>
      <c r="BL238" s="76"/>
      <c r="BM238" s="76"/>
      <c r="BN238" s="76"/>
      <c r="BO238" s="76"/>
      <c r="BP238" s="76"/>
      <c r="BQ238" s="76"/>
      <c r="BR238" s="76"/>
      <c r="BS238" s="76"/>
      <c r="BT238" s="76"/>
      <c r="BU238" s="76"/>
      <c r="BV238" s="76"/>
      <c r="BW238" s="76"/>
      <c r="BX238" s="76"/>
      <c r="BY238" s="76"/>
      <c r="BZ238" s="76"/>
      <c r="CA238" s="76"/>
      <c r="CB238" s="76"/>
      <c r="CC238" s="76"/>
      <c r="CD238" s="76"/>
      <c r="CE238" s="76"/>
      <c r="CF238" s="76"/>
      <c r="CG238" s="76"/>
      <c r="CH238" s="76"/>
      <c r="CI238" s="76"/>
      <c r="CJ238" s="76"/>
      <c r="CK238" s="76"/>
      <c r="CL238" s="76"/>
      <c r="CN238" s="73"/>
      <c r="CO238" s="76"/>
      <c r="CP238" s="76"/>
      <c r="CQ238" s="76"/>
      <c r="CR238" s="76"/>
      <c r="CS238" s="76"/>
      <c r="CT238" s="76"/>
      <c r="CU238" s="76"/>
      <c r="CV238" s="76"/>
      <c r="CW238" s="76"/>
      <c r="CX238" s="76"/>
      <c r="CY238" s="76"/>
      <c r="CZ238" s="76"/>
      <c r="DA238" s="76"/>
      <c r="DB238" s="76"/>
      <c r="DC238" s="76"/>
      <c r="DD238" s="76"/>
      <c r="DE238" s="76"/>
      <c r="DF238" s="76"/>
      <c r="DG238" s="76"/>
      <c r="DH238" s="76"/>
      <c r="DI238" s="76"/>
      <c r="DJ238" s="76"/>
      <c r="DK238" s="76"/>
      <c r="DL238" s="76"/>
    </row>
    <row r="239" spans="5:116" x14ac:dyDescent="0.4">
      <c r="E239" s="8"/>
      <c r="G239" s="171"/>
      <c r="H239" s="31"/>
      <c r="I239" s="73"/>
      <c r="J239" s="73"/>
      <c r="K239" s="39"/>
      <c r="L239" s="39"/>
      <c r="M239" s="39"/>
      <c r="N239" s="39"/>
      <c r="O239" s="39"/>
      <c r="P239" s="39"/>
      <c r="R239" s="38"/>
      <c r="S239" s="76"/>
      <c r="T239" s="76"/>
      <c r="U239" s="76"/>
      <c r="V239" s="76"/>
      <c r="W239" s="76"/>
      <c r="X239" s="76"/>
      <c r="Y239" s="76"/>
      <c r="Z239" s="76"/>
      <c r="AA239" s="76"/>
      <c r="AB239" s="76"/>
      <c r="AC239" s="76"/>
      <c r="AD239" s="76"/>
      <c r="AE239" s="76"/>
      <c r="AF239" s="76"/>
      <c r="AG239" s="76"/>
      <c r="AH239" s="76"/>
      <c r="AI239" s="76"/>
      <c r="AJ239" s="76"/>
      <c r="AK239" s="76"/>
      <c r="AL239" s="76"/>
      <c r="AM239" s="76"/>
      <c r="AN239" s="76"/>
      <c r="AO239" s="76"/>
      <c r="AP239" s="76"/>
      <c r="AQ239" s="76"/>
      <c r="AR239" s="76"/>
      <c r="AS239" s="76"/>
      <c r="AT239" s="76"/>
      <c r="AU239" s="76"/>
      <c r="AV239" s="76"/>
      <c r="AW239" s="76"/>
      <c r="AX239" s="76"/>
      <c r="AY239" s="76"/>
      <c r="AZ239" s="76"/>
      <c r="BA239" s="76"/>
      <c r="BB239" s="76"/>
      <c r="BC239" s="76"/>
      <c r="BD239" s="76"/>
      <c r="BE239" s="76"/>
      <c r="BF239" s="76"/>
      <c r="BG239" s="76"/>
      <c r="BH239" s="76"/>
      <c r="BI239" s="76"/>
      <c r="BJ239" s="76"/>
      <c r="BK239" s="76"/>
      <c r="BL239" s="76"/>
      <c r="BM239" s="76"/>
      <c r="BN239" s="76"/>
      <c r="BO239" s="76"/>
      <c r="BP239" s="76"/>
      <c r="BQ239" s="76"/>
      <c r="BR239" s="76"/>
      <c r="BS239" s="76"/>
      <c r="BT239" s="76"/>
      <c r="BU239" s="76"/>
      <c r="BV239" s="76"/>
      <c r="BW239" s="76"/>
      <c r="BX239" s="76"/>
      <c r="BY239" s="76"/>
      <c r="BZ239" s="76"/>
      <c r="CA239" s="76"/>
      <c r="CB239" s="76"/>
      <c r="CC239" s="76"/>
      <c r="CD239" s="76"/>
      <c r="CE239" s="76"/>
      <c r="CF239" s="76"/>
      <c r="CG239" s="76"/>
      <c r="CH239" s="76"/>
      <c r="CI239" s="76"/>
      <c r="CJ239" s="76"/>
      <c r="CK239" s="76"/>
      <c r="CL239" s="76"/>
      <c r="CN239" s="73"/>
      <c r="CO239" s="76"/>
      <c r="CP239" s="76"/>
      <c r="CQ239" s="76"/>
      <c r="CR239" s="76"/>
      <c r="CS239" s="76"/>
      <c r="CT239" s="76"/>
      <c r="CU239" s="76"/>
      <c r="CV239" s="76"/>
      <c r="CW239" s="76"/>
      <c r="CX239" s="76"/>
      <c r="CY239" s="76"/>
      <c r="CZ239" s="76"/>
      <c r="DA239" s="76"/>
      <c r="DB239" s="76"/>
      <c r="DC239" s="76"/>
      <c r="DD239" s="76"/>
      <c r="DE239" s="76"/>
      <c r="DF239" s="76"/>
      <c r="DG239" s="76"/>
      <c r="DH239" s="76"/>
      <c r="DI239" s="76"/>
      <c r="DJ239" s="76"/>
      <c r="DK239" s="76"/>
      <c r="DL239" s="76"/>
    </row>
    <row r="240" spans="5:116" x14ac:dyDescent="0.4">
      <c r="E240" s="8"/>
      <c r="G240" s="171"/>
      <c r="H240" s="31"/>
      <c r="I240" s="73"/>
      <c r="J240" s="73"/>
      <c r="K240" s="39"/>
      <c r="L240" s="39"/>
      <c r="M240" s="39"/>
      <c r="N240" s="39"/>
      <c r="O240" s="39"/>
      <c r="P240" s="39"/>
      <c r="R240" s="38"/>
      <c r="S240" s="76"/>
      <c r="T240" s="76"/>
      <c r="U240" s="76"/>
      <c r="V240" s="76"/>
      <c r="W240" s="76"/>
      <c r="X240" s="76"/>
      <c r="Y240" s="76"/>
      <c r="Z240" s="76"/>
      <c r="AA240" s="76"/>
      <c r="AB240" s="76"/>
      <c r="AC240" s="76"/>
      <c r="AD240" s="76"/>
      <c r="AE240" s="76"/>
      <c r="AF240" s="76"/>
      <c r="AG240" s="76"/>
      <c r="AH240" s="76"/>
      <c r="AI240" s="76"/>
      <c r="AJ240" s="76"/>
      <c r="AK240" s="76"/>
      <c r="AL240" s="76"/>
      <c r="AM240" s="76"/>
      <c r="AN240" s="76"/>
      <c r="AO240" s="76"/>
      <c r="AP240" s="76"/>
      <c r="AQ240" s="76"/>
      <c r="AR240" s="76"/>
      <c r="AS240" s="76"/>
      <c r="AT240" s="76"/>
      <c r="AU240" s="76"/>
      <c r="AV240" s="76"/>
      <c r="AW240" s="76"/>
      <c r="AX240" s="76"/>
      <c r="AY240" s="76"/>
      <c r="AZ240" s="76"/>
      <c r="BA240" s="76"/>
      <c r="BB240" s="76"/>
      <c r="BC240" s="76"/>
      <c r="BD240" s="76"/>
      <c r="BE240" s="76"/>
      <c r="BF240" s="76"/>
      <c r="BG240" s="76"/>
      <c r="BH240" s="76"/>
      <c r="BI240" s="76"/>
      <c r="BJ240" s="76"/>
      <c r="BK240" s="76"/>
      <c r="BL240" s="76"/>
      <c r="BM240" s="76"/>
      <c r="BN240" s="76"/>
      <c r="BO240" s="76"/>
      <c r="BP240" s="76"/>
      <c r="BQ240" s="76"/>
      <c r="BR240" s="76"/>
      <c r="BS240" s="76"/>
      <c r="BT240" s="76"/>
      <c r="BU240" s="76"/>
      <c r="BV240" s="76"/>
      <c r="BW240" s="76"/>
      <c r="BX240" s="76"/>
      <c r="BY240" s="76"/>
      <c r="BZ240" s="76"/>
      <c r="CA240" s="76"/>
      <c r="CB240" s="76"/>
      <c r="CC240" s="76"/>
      <c r="CD240" s="76"/>
      <c r="CE240" s="76"/>
      <c r="CF240" s="76"/>
      <c r="CG240" s="76"/>
      <c r="CH240" s="76"/>
      <c r="CI240" s="76"/>
      <c r="CJ240" s="76"/>
      <c r="CK240" s="76"/>
      <c r="CL240" s="76"/>
      <c r="CN240" s="73"/>
      <c r="CO240" s="76"/>
      <c r="CP240" s="76"/>
      <c r="CQ240" s="76"/>
      <c r="CR240" s="76"/>
      <c r="CS240" s="76"/>
      <c r="CT240" s="76"/>
      <c r="CU240" s="76"/>
      <c r="CV240" s="76"/>
      <c r="CW240" s="76"/>
      <c r="CX240" s="76"/>
      <c r="CY240" s="76"/>
      <c r="CZ240" s="76"/>
      <c r="DA240" s="76"/>
      <c r="DB240" s="76"/>
      <c r="DC240" s="76"/>
      <c r="DD240" s="76"/>
      <c r="DE240" s="76"/>
      <c r="DF240" s="76"/>
      <c r="DG240" s="76"/>
      <c r="DH240" s="76"/>
      <c r="DI240" s="76"/>
      <c r="DJ240" s="76"/>
      <c r="DK240" s="76"/>
      <c r="DL240" s="76"/>
    </row>
    <row r="241" spans="1:116" x14ac:dyDescent="0.4">
      <c r="E241" s="8"/>
      <c r="G241" s="171"/>
      <c r="H241" s="31"/>
      <c r="I241" s="73"/>
      <c r="J241" s="73"/>
      <c r="K241" s="39"/>
      <c r="L241" s="39"/>
      <c r="M241" s="39"/>
      <c r="N241" s="39"/>
      <c r="O241" s="39"/>
      <c r="P241" s="39"/>
      <c r="R241" s="38"/>
      <c r="S241" s="76"/>
      <c r="T241" s="76"/>
      <c r="U241" s="76"/>
      <c r="V241" s="76"/>
      <c r="W241" s="76"/>
      <c r="X241" s="76"/>
      <c r="Y241" s="76"/>
      <c r="Z241" s="76"/>
      <c r="AA241" s="76"/>
      <c r="AB241" s="76"/>
      <c r="AC241" s="76"/>
      <c r="AD241" s="76"/>
      <c r="AE241" s="76"/>
      <c r="AF241" s="76"/>
      <c r="AG241" s="76"/>
      <c r="AH241" s="76"/>
      <c r="AI241" s="76"/>
      <c r="AJ241" s="76"/>
      <c r="AK241" s="76"/>
      <c r="AL241" s="76"/>
      <c r="AM241" s="76"/>
      <c r="AN241" s="76"/>
      <c r="AO241" s="76"/>
      <c r="AP241" s="76"/>
      <c r="AQ241" s="76"/>
      <c r="AR241" s="76"/>
      <c r="AS241" s="76"/>
      <c r="AT241" s="76"/>
      <c r="AU241" s="76"/>
      <c r="AV241" s="76"/>
      <c r="AW241" s="76"/>
      <c r="AX241" s="76"/>
      <c r="AY241" s="76"/>
      <c r="AZ241" s="76"/>
      <c r="BA241" s="76"/>
      <c r="BB241" s="76"/>
      <c r="BC241" s="76"/>
      <c r="BD241" s="76"/>
      <c r="BE241" s="76"/>
      <c r="BF241" s="76"/>
      <c r="BG241" s="76"/>
      <c r="BH241" s="76"/>
      <c r="BI241" s="76"/>
      <c r="BJ241" s="76"/>
      <c r="BK241" s="76"/>
      <c r="BL241" s="76"/>
      <c r="BM241" s="76"/>
      <c r="BN241" s="76"/>
      <c r="BO241" s="76"/>
      <c r="BP241" s="76"/>
      <c r="BQ241" s="76"/>
      <c r="BR241" s="76"/>
      <c r="BS241" s="76"/>
      <c r="BT241" s="76"/>
      <c r="BU241" s="76"/>
      <c r="BV241" s="76"/>
      <c r="BW241" s="76"/>
      <c r="BX241" s="76"/>
      <c r="BY241" s="76"/>
      <c r="BZ241" s="76"/>
      <c r="CA241" s="76"/>
      <c r="CB241" s="76"/>
      <c r="CC241" s="76"/>
      <c r="CD241" s="76"/>
      <c r="CE241" s="76"/>
      <c r="CF241" s="76"/>
      <c r="CG241" s="76"/>
      <c r="CH241" s="76"/>
      <c r="CI241" s="76"/>
      <c r="CJ241" s="76"/>
      <c r="CK241" s="76"/>
      <c r="CL241" s="76"/>
      <c r="CN241" s="73"/>
      <c r="CO241" s="76"/>
      <c r="CP241" s="76"/>
      <c r="CQ241" s="76"/>
      <c r="CR241" s="76"/>
      <c r="CS241" s="76"/>
      <c r="CT241" s="76"/>
      <c r="CU241" s="76"/>
      <c r="CV241" s="76"/>
      <c r="CW241" s="76"/>
      <c r="CX241" s="76"/>
      <c r="CY241" s="76"/>
      <c r="CZ241" s="76"/>
      <c r="DA241" s="76"/>
      <c r="DB241" s="76"/>
      <c r="DC241" s="76"/>
      <c r="DD241" s="76"/>
      <c r="DE241" s="76"/>
      <c r="DF241" s="76"/>
      <c r="DG241" s="76"/>
      <c r="DH241" s="76"/>
      <c r="DI241" s="76"/>
      <c r="DJ241" s="76"/>
      <c r="DK241" s="76"/>
      <c r="DL241" s="76"/>
    </row>
    <row r="242" spans="1:116" x14ac:dyDescent="0.4">
      <c r="E242" s="8"/>
      <c r="G242" s="171"/>
      <c r="H242" s="31"/>
      <c r="I242" s="73"/>
      <c r="J242" s="73"/>
      <c r="K242" s="39"/>
      <c r="L242" s="39"/>
      <c r="M242" s="39"/>
      <c r="N242" s="39"/>
      <c r="O242" s="39"/>
      <c r="P242" s="39"/>
      <c r="R242" s="38"/>
      <c r="S242" s="76"/>
      <c r="T242" s="76"/>
      <c r="U242" s="76"/>
      <c r="V242" s="76"/>
      <c r="W242" s="76"/>
      <c r="X242" s="76"/>
      <c r="Y242" s="76"/>
      <c r="Z242" s="76"/>
      <c r="AA242" s="76"/>
      <c r="AB242" s="76"/>
      <c r="AC242" s="76"/>
      <c r="AD242" s="76"/>
      <c r="AE242" s="76"/>
      <c r="AF242" s="76"/>
      <c r="AG242" s="76"/>
      <c r="AH242" s="76"/>
      <c r="AI242" s="76"/>
      <c r="AJ242" s="76"/>
      <c r="AK242" s="76"/>
      <c r="AL242" s="76"/>
      <c r="AM242" s="76"/>
      <c r="AN242" s="76"/>
      <c r="AO242" s="76"/>
      <c r="AP242" s="76"/>
      <c r="AQ242" s="76"/>
      <c r="AR242" s="76"/>
      <c r="AS242" s="76"/>
      <c r="AT242" s="76"/>
      <c r="AU242" s="76"/>
      <c r="AV242" s="76"/>
      <c r="AW242" s="76"/>
      <c r="AX242" s="76"/>
      <c r="AY242" s="76"/>
      <c r="AZ242" s="76"/>
      <c r="BA242" s="76"/>
      <c r="BB242" s="76"/>
      <c r="BC242" s="76"/>
      <c r="BD242" s="76"/>
      <c r="BE242" s="76"/>
      <c r="BF242" s="76"/>
      <c r="BG242" s="76"/>
      <c r="BH242" s="76"/>
      <c r="BI242" s="76"/>
      <c r="BJ242" s="76"/>
      <c r="BK242" s="76"/>
      <c r="BL242" s="76"/>
      <c r="BM242" s="76"/>
      <c r="BN242" s="76"/>
      <c r="BO242" s="76"/>
      <c r="BP242" s="76"/>
      <c r="BQ242" s="76"/>
      <c r="BR242" s="76"/>
      <c r="BS242" s="76"/>
      <c r="BT242" s="76"/>
      <c r="BU242" s="76"/>
      <c r="BV242" s="76"/>
      <c r="BW242" s="76"/>
      <c r="BX242" s="76"/>
      <c r="BY242" s="76"/>
      <c r="BZ242" s="76"/>
      <c r="CA242" s="76"/>
      <c r="CB242" s="76"/>
      <c r="CC242" s="76"/>
      <c r="CD242" s="76"/>
      <c r="CE242" s="76"/>
      <c r="CF242" s="76"/>
      <c r="CG242" s="76"/>
      <c r="CH242" s="76"/>
      <c r="CI242" s="76"/>
      <c r="CJ242" s="76"/>
      <c r="CK242" s="76"/>
      <c r="CL242" s="76"/>
      <c r="CN242" s="73"/>
      <c r="CO242" s="76"/>
      <c r="CP242" s="76"/>
      <c r="CQ242" s="76"/>
      <c r="CR242" s="76"/>
      <c r="CS242" s="76"/>
      <c r="CT242" s="76"/>
      <c r="CU242" s="76"/>
      <c r="CV242" s="76"/>
      <c r="CW242" s="76"/>
      <c r="CX242" s="76"/>
      <c r="CY242" s="76"/>
      <c r="CZ242" s="76"/>
      <c r="DA242" s="76"/>
      <c r="DB242" s="76"/>
      <c r="DC242" s="76"/>
      <c r="DD242" s="76"/>
      <c r="DE242" s="76"/>
      <c r="DF242" s="76"/>
      <c r="DG242" s="76"/>
      <c r="DH242" s="76"/>
      <c r="DI242" s="76"/>
      <c r="DJ242" s="76"/>
      <c r="DK242" s="76"/>
      <c r="DL242" s="76"/>
    </row>
    <row r="243" spans="1:116" x14ac:dyDescent="0.4">
      <c r="E243" s="8"/>
      <c r="G243" s="171"/>
      <c r="H243" s="31"/>
      <c r="I243" s="73"/>
      <c r="J243" s="73"/>
      <c r="K243" s="39"/>
      <c r="L243" s="39"/>
      <c r="M243" s="39"/>
      <c r="N243" s="39"/>
      <c r="O243" s="39"/>
      <c r="P243" s="39"/>
      <c r="R243" s="38"/>
      <c r="S243" s="76"/>
      <c r="T243" s="76"/>
      <c r="U243" s="76"/>
      <c r="V243" s="76"/>
      <c r="W243" s="76"/>
      <c r="X243" s="76"/>
      <c r="Y243" s="76"/>
      <c r="Z243" s="76"/>
      <c r="AA243" s="76"/>
      <c r="AB243" s="76"/>
      <c r="AC243" s="76"/>
      <c r="AD243" s="76"/>
      <c r="AE243" s="76"/>
      <c r="AF243" s="76"/>
      <c r="AG243" s="76"/>
      <c r="AH243" s="76"/>
      <c r="AI243" s="76"/>
      <c r="AJ243" s="76"/>
      <c r="AK243" s="76"/>
      <c r="AL243" s="76"/>
      <c r="AM243" s="76"/>
      <c r="AN243" s="76"/>
      <c r="AO243" s="76"/>
      <c r="AP243" s="76"/>
      <c r="AQ243" s="76"/>
      <c r="AR243" s="76"/>
      <c r="AS243" s="76"/>
      <c r="AT243" s="76"/>
      <c r="AU243" s="76"/>
      <c r="AV243" s="76"/>
      <c r="AW243" s="76"/>
      <c r="AX243" s="76"/>
      <c r="AY243" s="76"/>
      <c r="AZ243" s="76"/>
      <c r="BA243" s="76"/>
      <c r="BB243" s="76"/>
      <c r="BC243" s="76"/>
      <c r="BD243" s="76"/>
      <c r="BE243" s="76"/>
      <c r="BF243" s="76"/>
      <c r="BG243" s="76"/>
      <c r="BH243" s="76"/>
      <c r="BI243" s="76"/>
      <c r="BJ243" s="76"/>
      <c r="BK243" s="76"/>
      <c r="BL243" s="76"/>
      <c r="BM243" s="76"/>
      <c r="BN243" s="76"/>
      <c r="BO243" s="76"/>
      <c r="BP243" s="76"/>
      <c r="BQ243" s="76"/>
      <c r="BR243" s="76"/>
      <c r="BS243" s="76"/>
      <c r="BT243" s="76"/>
      <c r="BU243" s="76"/>
      <c r="BV243" s="76"/>
      <c r="BW243" s="76"/>
      <c r="BX243" s="76"/>
      <c r="BY243" s="76"/>
      <c r="BZ243" s="76"/>
      <c r="CA243" s="76"/>
      <c r="CB243" s="76"/>
      <c r="CC243" s="76"/>
      <c r="CD243" s="76"/>
      <c r="CE243" s="76"/>
      <c r="CF243" s="76"/>
      <c r="CG243" s="76"/>
      <c r="CH243" s="76"/>
      <c r="CI243" s="76"/>
      <c r="CJ243" s="76"/>
      <c r="CK243" s="76"/>
      <c r="CL243" s="76"/>
      <c r="CN243" s="73"/>
      <c r="CO243" s="76"/>
      <c r="CP243" s="76"/>
      <c r="CQ243" s="76"/>
      <c r="CR243" s="76"/>
      <c r="CS243" s="76"/>
      <c r="CT243" s="76"/>
      <c r="CU243" s="76"/>
      <c r="CV243" s="76"/>
      <c r="CW243" s="76"/>
      <c r="CX243" s="76"/>
      <c r="CY243" s="76"/>
      <c r="CZ243" s="76"/>
      <c r="DA243" s="76"/>
      <c r="DB243" s="76"/>
      <c r="DC243" s="76"/>
      <c r="DD243" s="76"/>
      <c r="DE243" s="76"/>
      <c r="DF243" s="76"/>
      <c r="DG243" s="76"/>
      <c r="DH243" s="76"/>
      <c r="DI243" s="76"/>
      <c r="DJ243" s="76"/>
      <c r="DK243" s="76"/>
      <c r="DL243" s="76"/>
    </row>
    <row r="244" spans="1:116" x14ac:dyDescent="0.4">
      <c r="A244" s="31" t="s">
        <v>218</v>
      </c>
      <c r="B244" s="31" t="s">
        <v>243</v>
      </c>
      <c r="C244" s="31"/>
      <c r="D244" t="s">
        <v>261</v>
      </c>
      <c r="E244" s="8" t="str">
        <f t="shared" ref="E244:E253" si="280">ROW()&amp;" "&amp;D244</f>
        <v>244 REV-ER</v>
      </c>
      <c r="F244" t="s">
        <v>412</v>
      </c>
      <c r="G244" s="66" t="s">
        <v>411</v>
      </c>
      <c r="H244" s="22"/>
      <c r="I244" s="299"/>
      <c r="J244" s="299"/>
      <c r="K244" s="22"/>
      <c r="L244" s="22"/>
      <c r="M244" s="22"/>
      <c r="N244" s="22"/>
      <c r="O244" s="22"/>
      <c r="P244" s="22"/>
      <c r="R244" s="66"/>
      <c r="S244" s="66"/>
      <c r="T244" s="66"/>
      <c r="U244" s="66"/>
      <c r="V244" s="66"/>
      <c r="W244" s="66"/>
      <c r="X244" s="66"/>
      <c r="Y244" s="66"/>
      <c r="Z244" s="66"/>
      <c r="AA244" s="66"/>
      <c r="AB244" s="66"/>
      <c r="AC244" s="66"/>
      <c r="AD244" s="66"/>
      <c r="AE244" s="66"/>
      <c r="AF244" s="66"/>
      <c r="AG244" s="66"/>
      <c r="AH244" s="66"/>
      <c r="AI244" s="66"/>
      <c r="AJ244" s="66"/>
      <c r="AK244" s="66"/>
      <c r="AL244" s="66"/>
      <c r="AM244" s="66"/>
      <c r="AN244" s="66"/>
      <c r="AO244" s="66"/>
      <c r="AP244" s="66"/>
      <c r="AQ244" s="66"/>
      <c r="AR244" s="66"/>
      <c r="AS244" s="66"/>
      <c r="AT244" s="66"/>
      <c r="AU244" s="66"/>
      <c r="AV244" s="66"/>
      <c r="AW244" s="66"/>
      <c r="AX244" s="66"/>
      <c r="AY244" s="66"/>
      <c r="AZ244" s="66"/>
      <c r="BA244" s="66"/>
      <c r="BB244" s="66"/>
      <c r="BC244" s="66"/>
      <c r="BD244" s="66"/>
      <c r="BE244" s="66"/>
      <c r="BF244" s="66"/>
      <c r="BG244" s="66"/>
      <c r="BH244" s="66"/>
      <c r="BI244" s="66"/>
      <c r="BJ244" s="66"/>
      <c r="BK244" s="66"/>
      <c r="BL244" s="66"/>
      <c r="BM244" s="66"/>
      <c r="BN244" s="66"/>
      <c r="BO244" s="66"/>
      <c r="BP244" s="66"/>
      <c r="BQ244" s="66"/>
      <c r="BR244" s="66"/>
      <c r="BS244" s="66"/>
      <c r="BT244" s="66"/>
      <c r="BU244" s="66"/>
      <c r="BV244" s="66"/>
      <c r="BW244" s="66"/>
      <c r="BX244" s="66"/>
      <c r="BY244" s="66"/>
      <c r="BZ244" s="66"/>
      <c r="CA244" s="66"/>
      <c r="CB244" s="66"/>
      <c r="CC244" s="66"/>
      <c r="CD244" s="66"/>
      <c r="CE244" s="66"/>
      <c r="CF244" s="66"/>
      <c r="CG244" s="66"/>
      <c r="CH244" s="66"/>
      <c r="CI244" s="66"/>
      <c r="CJ244" s="66"/>
      <c r="CK244" s="66"/>
      <c r="CL244" s="66"/>
      <c r="CN244" s="299"/>
      <c r="CO244" s="40"/>
      <c r="CP244" s="40"/>
      <c r="CQ244" s="40"/>
      <c r="CR244" s="40"/>
      <c r="CS244" s="40"/>
      <c r="CT244" s="40"/>
      <c r="CU244" s="40"/>
      <c r="CV244" s="40"/>
      <c r="CW244" s="40"/>
      <c r="CX244" s="40"/>
      <c r="CY244" s="40"/>
      <c r="CZ244" s="40"/>
      <c r="DA244" s="40"/>
      <c r="DB244" s="40"/>
      <c r="DC244" s="40"/>
      <c r="DD244" s="40"/>
      <c r="DE244" s="40"/>
      <c r="DF244" s="40"/>
      <c r="DG244" s="40"/>
      <c r="DH244" s="40"/>
      <c r="DI244" s="40"/>
      <c r="DJ244" s="40"/>
      <c r="DK244" s="40"/>
      <c r="DL244" s="40"/>
    </row>
    <row r="245" spans="1:116" s="27" customFormat="1" x14ac:dyDescent="0.4">
      <c r="B245" s="27" t="str">
        <f>E245</f>
        <v>245 REV-ER</v>
      </c>
      <c r="C245" s="27" t="s">
        <v>198</v>
      </c>
      <c r="D245" s="27" t="s">
        <v>261</v>
      </c>
      <c r="E245" s="9" t="str">
        <f t="shared" si="280"/>
        <v>245 REV-ER</v>
      </c>
      <c r="G245" s="294" t="str">
        <f>"Revenue -"&amp;SUBSTITUTE(G244,":","")</f>
        <v>Revenue -Revenue hard code</v>
      </c>
      <c r="H245" s="31"/>
      <c r="I245" s="73"/>
      <c r="J245" s="73"/>
      <c r="K245" s="315">
        <v>100000</v>
      </c>
      <c r="L245" s="315">
        <v>200000</v>
      </c>
      <c r="M245" s="315">
        <v>400000</v>
      </c>
      <c r="N245" s="315">
        <v>800000</v>
      </c>
      <c r="O245" s="315">
        <v>1600000</v>
      </c>
      <c r="P245" s="315">
        <v>3200000</v>
      </c>
      <c r="R245" s="33"/>
      <c r="S245" s="316" cm="1">
        <f t="array" ref="S245">INDEX($K:$P,ROW(),MATCH(S$3,$K$2:$P$2,0))/12</f>
        <v>8333.3333333333339</v>
      </c>
      <c r="T245" s="316" cm="1">
        <f t="array" ref="T245">INDEX($K:$P,ROW(),MATCH(T$3,$K$2:$P$2,0))/12</f>
        <v>8333.3333333333339</v>
      </c>
      <c r="U245" s="316" cm="1">
        <f t="array" ref="U245">INDEX($K:$P,ROW(),MATCH(U$3,$K$2:$P$2,0))/12</f>
        <v>8333.3333333333339</v>
      </c>
      <c r="V245" s="316" cm="1">
        <f t="array" ref="V245">INDEX($K:$P,ROW(),MATCH(V$3,$K$2:$P$2,0))/12</f>
        <v>8333.3333333333339</v>
      </c>
      <c r="W245" s="316" cm="1">
        <f t="array" ref="W245">INDEX($K:$P,ROW(),MATCH(W$3,$K$2:$P$2,0))/12</f>
        <v>8333.3333333333339</v>
      </c>
      <c r="X245" s="316" cm="1">
        <f t="array" ref="X245">INDEX($K:$P,ROW(),MATCH(X$3,$K$2:$P$2,0))/12</f>
        <v>8333.3333333333339</v>
      </c>
      <c r="Y245" s="316" cm="1">
        <f t="array" ref="Y245">INDEX($K:$P,ROW(),MATCH(Y$3,$K$2:$P$2,0))/12</f>
        <v>8333.3333333333339</v>
      </c>
      <c r="Z245" s="316" cm="1">
        <f t="array" ref="Z245">INDEX($K:$P,ROW(),MATCH(Z$3,$K$2:$P$2,0))/12</f>
        <v>8333.3333333333339</v>
      </c>
      <c r="AA245" s="316" cm="1">
        <f t="array" ref="AA245">INDEX($K:$P,ROW(),MATCH(AA$3,$K$2:$P$2,0))/12</f>
        <v>8333.3333333333339</v>
      </c>
      <c r="AB245" s="316" cm="1">
        <f t="array" ref="AB245">INDEX($K:$P,ROW(),MATCH(AB$3,$K$2:$P$2,0))/12</f>
        <v>8333.3333333333339</v>
      </c>
      <c r="AC245" s="316" cm="1">
        <f t="array" ref="AC245">INDEX($K:$P,ROW(),MATCH(AC$3,$K$2:$P$2,0))/12</f>
        <v>8333.3333333333339</v>
      </c>
      <c r="AD245" s="316" cm="1">
        <f t="array" ref="AD245">INDEX($K:$P,ROW(),MATCH(AD$3,$K$2:$P$2,0))/12</f>
        <v>8333.3333333333339</v>
      </c>
      <c r="AE245" s="316" cm="1">
        <f t="array" ref="AE245">INDEX($K:$P,ROW(),MATCH(AE$3,$K$2:$P$2,0))/12</f>
        <v>16666.666666666668</v>
      </c>
      <c r="AF245" s="316" cm="1">
        <f t="array" ref="AF245">INDEX($K:$P,ROW(),MATCH(AF$3,$K$2:$P$2,0))/12</f>
        <v>16666.666666666668</v>
      </c>
      <c r="AG245" s="316" cm="1">
        <f t="array" ref="AG245">INDEX($K:$P,ROW(),MATCH(AG$3,$K$2:$P$2,0))/12</f>
        <v>16666.666666666668</v>
      </c>
      <c r="AH245" s="316" cm="1">
        <f t="array" ref="AH245">INDEX($K:$P,ROW(),MATCH(AH$3,$K$2:$P$2,0))/12</f>
        <v>16666.666666666668</v>
      </c>
      <c r="AI245" s="316" cm="1">
        <f t="array" ref="AI245">INDEX($K:$P,ROW(),MATCH(AI$3,$K$2:$P$2,0))/12</f>
        <v>16666.666666666668</v>
      </c>
      <c r="AJ245" s="316" cm="1">
        <f t="array" ref="AJ245">INDEX($K:$P,ROW(),MATCH(AJ$3,$K$2:$P$2,0))/12</f>
        <v>16666.666666666668</v>
      </c>
      <c r="AK245" s="316" cm="1">
        <f t="array" ref="AK245">INDEX($K:$P,ROW(),MATCH(AK$3,$K$2:$P$2,0))/12</f>
        <v>16666.666666666668</v>
      </c>
      <c r="AL245" s="316" cm="1">
        <f t="array" ref="AL245">INDEX($K:$P,ROW(),MATCH(AL$3,$K$2:$P$2,0))/12</f>
        <v>16666.666666666668</v>
      </c>
      <c r="AM245" s="316" cm="1">
        <f t="array" ref="AM245">INDEX($K:$P,ROW(),MATCH(AM$3,$K$2:$P$2,0))/12</f>
        <v>16666.666666666668</v>
      </c>
      <c r="AN245" s="316" cm="1">
        <f t="array" ref="AN245">INDEX($K:$P,ROW(),MATCH(AN$3,$K$2:$P$2,0))/12</f>
        <v>16666.666666666668</v>
      </c>
      <c r="AO245" s="316" cm="1">
        <f t="array" ref="AO245">INDEX($K:$P,ROW(),MATCH(AO$3,$K$2:$P$2,0))/12</f>
        <v>16666.666666666668</v>
      </c>
      <c r="AP245" s="316" cm="1">
        <f t="array" ref="AP245">INDEX($K:$P,ROW(),MATCH(AP$3,$K$2:$P$2,0))/12</f>
        <v>16666.666666666668</v>
      </c>
      <c r="AQ245" s="316" cm="1">
        <f t="array" ref="AQ245">INDEX($K:$P,ROW(),MATCH(AQ$3,$K$2:$P$2,0))/12</f>
        <v>33333.333333333336</v>
      </c>
      <c r="AR245" s="316" cm="1">
        <f t="array" ref="AR245">INDEX($K:$P,ROW(),MATCH(AR$3,$K$2:$P$2,0))/12</f>
        <v>33333.333333333336</v>
      </c>
      <c r="AS245" s="316" cm="1">
        <f t="array" ref="AS245">INDEX($K:$P,ROW(),MATCH(AS$3,$K$2:$P$2,0))/12</f>
        <v>33333.333333333336</v>
      </c>
      <c r="AT245" s="316" cm="1">
        <f t="array" ref="AT245">INDEX($K:$P,ROW(),MATCH(AT$3,$K$2:$P$2,0))/12</f>
        <v>33333.333333333336</v>
      </c>
      <c r="AU245" s="316" cm="1">
        <f t="array" ref="AU245">INDEX($K:$P,ROW(),MATCH(AU$3,$K$2:$P$2,0))/12</f>
        <v>33333.333333333336</v>
      </c>
      <c r="AV245" s="316" cm="1">
        <f t="array" ref="AV245">INDEX($K:$P,ROW(),MATCH(AV$3,$K$2:$P$2,0))/12</f>
        <v>33333.333333333336</v>
      </c>
      <c r="AW245" s="316" cm="1">
        <f t="array" ref="AW245">INDEX($K:$P,ROW(),MATCH(AW$3,$K$2:$P$2,0))/12</f>
        <v>33333.333333333336</v>
      </c>
      <c r="AX245" s="316" cm="1">
        <f t="array" ref="AX245">INDEX($K:$P,ROW(),MATCH(AX$3,$K$2:$P$2,0))/12</f>
        <v>33333.333333333336</v>
      </c>
      <c r="AY245" s="316" cm="1">
        <f t="array" ref="AY245">INDEX($K:$P,ROW(),MATCH(AY$3,$K$2:$P$2,0))/12</f>
        <v>33333.333333333336</v>
      </c>
      <c r="AZ245" s="316" cm="1">
        <f t="array" ref="AZ245">INDEX($K:$P,ROW(),MATCH(AZ$3,$K$2:$P$2,0))/12</f>
        <v>33333.333333333336</v>
      </c>
      <c r="BA245" s="316" cm="1">
        <f t="array" ref="BA245">INDEX($K:$P,ROW(),MATCH(BA$3,$K$2:$P$2,0))/12</f>
        <v>33333.333333333336</v>
      </c>
      <c r="BB245" s="316" cm="1">
        <f t="array" ref="BB245">INDEX($K:$P,ROW(),MATCH(BB$3,$K$2:$P$2,0))/12</f>
        <v>33333.333333333336</v>
      </c>
      <c r="BC245" s="316" cm="1">
        <f t="array" ref="BC245">INDEX($K:$P,ROW(),MATCH(BC$3,$K$2:$P$2,0))/12</f>
        <v>66666.666666666672</v>
      </c>
      <c r="BD245" s="316" cm="1">
        <f t="array" ref="BD245">INDEX($K:$P,ROW(),MATCH(BD$3,$K$2:$P$2,0))/12</f>
        <v>66666.666666666672</v>
      </c>
      <c r="BE245" s="316" cm="1">
        <f t="array" ref="BE245">INDEX($K:$P,ROW(),MATCH(BE$3,$K$2:$P$2,0))/12</f>
        <v>66666.666666666672</v>
      </c>
      <c r="BF245" s="316" cm="1">
        <f t="array" ref="BF245">INDEX($K:$P,ROW(),MATCH(BF$3,$K$2:$P$2,0))/12</f>
        <v>66666.666666666672</v>
      </c>
      <c r="BG245" s="316" cm="1">
        <f t="array" ref="BG245">INDEX($K:$P,ROW(),MATCH(BG$3,$K$2:$P$2,0))/12</f>
        <v>66666.666666666672</v>
      </c>
      <c r="BH245" s="316" cm="1">
        <f t="array" ref="BH245">INDEX($K:$P,ROW(),MATCH(BH$3,$K$2:$P$2,0))/12</f>
        <v>66666.666666666672</v>
      </c>
      <c r="BI245" s="316" cm="1">
        <f t="array" ref="BI245">INDEX($K:$P,ROW(),MATCH(BI$3,$K$2:$P$2,0))/12</f>
        <v>66666.666666666672</v>
      </c>
      <c r="BJ245" s="316" cm="1">
        <f t="array" ref="BJ245">INDEX($K:$P,ROW(),MATCH(BJ$3,$K$2:$P$2,0))/12</f>
        <v>66666.666666666672</v>
      </c>
      <c r="BK245" s="316" cm="1">
        <f t="array" ref="BK245">INDEX($K:$P,ROW(),MATCH(BK$3,$K$2:$P$2,0))/12</f>
        <v>66666.666666666672</v>
      </c>
      <c r="BL245" s="316" cm="1">
        <f t="array" ref="BL245">INDEX($K:$P,ROW(),MATCH(BL$3,$K$2:$P$2,0))/12</f>
        <v>66666.666666666672</v>
      </c>
      <c r="BM245" s="316" cm="1">
        <f t="array" ref="BM245">INDEX($K:$P,ROW(),MATCH(BM$3,$K$2:$P$2,0))/12</f>
        <v>66666.666666666672</v>
      </c>
      <c r="BN245" s="316" cm="1">
        <f t="array" ref="BN245">INDEX($K:$P,ROW(),MATCH(BN$3,$K$2:$P$2,0))/12</f>
        <v>66666.666666666672</v>
      </c>
      <c r="BO245" s="316" cm="1">
        <f t="array" ref="BO245">INDEX($K:$P,ROW(),MATCH(BO$3,$K$2:$P$2,0))/12</f>
        <v>133333.33333333334</v>
      </c>
      <c r="BP245" s="316" cm="1">
        <f t="array" ref="BP245">INDEX($K:$P,ROW(),MATCH(BP$3,$K$2:$P$2,0))/12</f>
        <v>133333.33333333334</v>
      </c>
      <c r="BQ245" s="316" cm="1">
        <f t="array" ref="BQ245">INDEX($K:$P,ROW(),MATCH(BQ$3,$K$2:$P$2,0))/12</f>
        <v>133333.33333333334</v>
      </c>
      <c r="BR245" s="316" cm="1">
        <f t="array" ref="BR245">INDEX($K:$P,ROW(),MATCH(BR$3,$K$2:$P$2,0))/12</f>
        <v>133333.33333333334</v>
      </c>
      <c r="BS245" s="316" cm="1">
        <f t="array" ref="BS245">INDEX($K:$P,ROW(),MATCH(BS$3,$K$2:$P$2,0))/12</f>
        <v>133333.33333333334</v>
      </c>
      <c r="BT245" s="316" cm="1">
        <f t="array" ref="BT245">INDEX($K:$P,ROW(),MATCH(BT$3,$K$2:$P$2,0))/12</f>
        <v>133333.33333333334</v>
      </c>
      <c r="BU245" s="316" cm="1">
        <f t="array" ref="BU245">INDEX($K:$P,ROW(),MATCH(BU$3,$K$2:$P$2,0))/12</f>
        <v>133333.33333333334</v>
      </c>
      <c r="BV245" s="316" cm="1">
        <f t="array" ref="BV245">INDEX($K:$P,ROW(),MATCH(BV$3,$K$2:$P$2,0))/12</f>
        <v>133333.33333333334</v>
      </c>
      <c r="BW245" s="316" cm="1">
        <f t="array" ref="BW245">INDEX($K:$P,ROW(),MATCH(BW$3,$K$2:$P$2,0))/12</f>
        <v>133333.33333333334</v>
      </c>
      <c r="BX245" s="316" cm="1">
        <f t="array" ref="BX245">INDEX($K:$P,ROW(),MATCH(BX$3,$K$2:$P$2,0))/12</f>
        <v>133333.33333333334</v>
      </c>
      <c r="BY245" s="316" cm="1">
        <f t="array" ref="BY245">INDEX($K:$P,ROW(),MATCH(BY$3,$K$2:$P$2,0))/12</f>
        <v>133333.33333333334</v>
      </c>
      <c r="BZ245" s="316" cm="1">
        <f t="array" ref="BZ245">INDEX($K:$P,ROW(),MATCH(BZ$3,$K$2:$P$2,0))/12</f>
        <v>133333.33333333334</v>
      </c>
      <c r="CA245" s="316" cm="1">
        <f t="array" ref="CA245">INDEX($K:$P,ROW(),MATCH(CA$3,$K$2:$P$2,0))/12</f>
        <v>266666.66666666669</v>
      </c>
      <c r="CB245" s="316" cm="1">
        <f t="array" ref="CB245">INDEX($K:$P,ROW(),MATCH(CB$3,$K$2:$P$2,0))/12</f>
        <v>266666.66666666669</v>
      </c>
      <c r="CC245" s="316" cm="1">
        <f t="array" ref="CC245">INDEX($K:$P,ROW(),MATCH(CC$3,$K$2:$P$2,0))/12</f>
        <v>266666.66666666669</v>
      </c>
      <c r="CD245" s="316" cm="1">
        <f t="array" ref="CD245">INDEX($K:$P,ROW(),MATCH(CD$3,$K$2:$P$2,0))/12</f>
        <v>266666.66666666669</v>
      </c>
      <c r="CE245" s="316" cm="1">
        <f t="array" ref="CE245">INDEX($K:$P,ROW(),MATCH(CE$3,$K$2:$P$2,0))/12</f>
        <v>266666.66666666669</v>
      </c>
      <c r="CF245" s="316" cm="1">
        <f t="array" ref="CF245">INDEX($K:$P,ROW(),MATCH(CF$3,$K$2:$P$2,0))/12</f>
        <v>266666.66666666669</v>
      </c>
      <c r="CG245" s="316" cm="1">
        <f t="array" ref="CG245">INDEX($K:$P,ROW(),MATCH(CG$3,$K$2:$P$2,0))/12</f>
        <v>266666.66666666669</v>
      </c>
      <c r="CH245" s="316" cm="1">
        <f t="array" ref="CH245">INDEX($K:$P,ROW(),MATCH(CH$3,$K$2:$P$2,0))/12</f>
        <v>266666.66666666669</v>
      </c>
      <c r="CI245" s="316" cm="1">
        <f t="array" ref="CI245">INDEX($K:$P,ROW(),MATCH(CI$3,$K$2:$P$2,0))/12</f>
        <v>266666.66666666669</v>
      </c>
      <c r="CJ245" s="316" cm="1">
        <f t="array" ref="CJ245">INDEX($K:$P,ROW(),MATCH(CJ$3,$K$2:$P$2,0))/12</f>
        <v>266666.66666666669</v>
      </c>
      <c r="CK245" s="316" cm="1">
        <f t="array" ref="CK245">INDEX($K:$P,ROW(),MATCH(CK$3,$K$2:$P$2,0))/12</f>
        <v>266666.66666666669</v>
      </c>
      <c r="CL245" s="316" cm="1">
        <f t="array" ref="CL245">INDEX($K:$P,ROW(),MATCH(CL$3,$K$2:$P$2,0))/12</f>
        <v>266666.66666666669</v>
      </c>
      <c r="CN245" s="73"/>
      <c r="CO245" s="33" t="e" cm="1">
        <f t="array" ref="CO245">INDEX($K:$P,ROW(),MATCH(CO$3,$K$2:$P$2,0))/CO$5</f>
        <v>#N/A</v>
      </c>
      <c r="CP245" s="33" t="e" cm="1">
        <f t="array" ref="CP245">INDEX($K:$P,ROW(),MATCH(CP$3,$K$2:$P$2,0))/CP$5</f>
        <v>#N/A</v>
      </c>
      <c r="CQ245" s="33" t="e" cm="1">
        <f t="array" ref="CQ245">INDEX($K:$P,ROW(),MATCH(CQ$3,$K$2:$P$2,0))/CQ$5</f>
        <v>#N/A</v>
      </c>
      <c r="CR245" s="33" t="e" cm="1">
        <f t="array" ref="CR245">INDEX($K:$P,ROW(),MATCH(CR$3,$K$2:$P$2,0))/CR$5</f>
        <v>#N/A</v>
      </c>
      <c r="CS245" s="33" t="e" cm="1">
        <f t="array" ref="CS245">INDEX($K:$P,ROW(),MATCH(CS$3,$K$2:$P$2,0))/CS$5</f>
        <v>#N/A</v>
      </c>
      <c r="CT245" s="33" t="e" cm="1">
        <f t="array" ref="CT245">INDEX($K:$P,ROW(),MATCH(CT$3,$K$2:$P$2,0))/CT$5</f>
        <v>#N/A</v>
      </c>
      <c r="CU245" s="33" t="e" cm="1">
        <f t="array" ref="CU245">INDEX($K:$P,ROW(),MATCH(CU$3,$K$2:$P$2,0))/CU$5</f>
        <v>#N/A</v>
      </c>
      <c r="CV245" s="33" t="e" cm="1">
        <f t="array" ref="CV245">INDEX($K:$P,ROW(),MATCH(CV$3,$K$2:$P$2,0))/CV$5</f>
        <v>#N/A</v>
      </c>
      <c r="CW245" s="33" t="e" cm="1">
        <f t="array" ref="CW245">INDEX($K:$P,ROW(),MATCH(CW$3,$K$2:$P$2,0))/CW$5</f>
        <v>#N/A</v>
      </c>
      <c r="CX245" s="33" t="e" cm="1">
        <f t="array" ref="CX245">INDEX($K:$P,ROW(),MATCH(CX$3,$K$2:$P$2,0))/CX$5</f>
        <v>#N/A</v>
      </c>
      <c r="CY245" s="33" t="e" cm="1">
        <f t="array" ref="CY245">INDEX($K:$P,ROW(),MATCH(CY$3,$K$2:$P$2,0))/CL$5</f>
        <v>#N/A</v>
      </c>
      <c r="CZ245" s="33" t="e" cm="1">
        <f t="array" ref="CZ245">INDEX($K:$P,ROW(),MATCH(CZ$3,$K$2:$P$2,0))/CZ$5</f>
        <v>#N/A</v>
      </c>
      <c r="DA245" s="33" t="e" cm="1">
        <f t="array" ref="DA245">INDEX($K:$P,ROW(),MATCH(DA$3,$K$2:$P$2,0))/DA$5</f>
        <v>#N/A</v>
      </c>
      <c r="DB245" s="33" t="e" cm="1">
        <f t="array" ref="DB245">INDEX($K:$P,ROW(),MATCH(DB$3,$K$2:$P$2,0))/DB$5</f>
        <v>#N/A</v>
      </c>
      <c r="DC245" s="33" t="e" cm="1">
        <f t="array" ref="DC245">INDEX($K:$P,ROW(),MATCH(DC$3,$K$2:$P$2,0))/DC$5</f>
        <v>#N/A</v>
      </c>
      <c r="DD245" s="33" t="e" cm="1">
        <f t="array" ref="DD245">INDEX($K:$P,ROW(),MATCH(DD$3,$K$2:$P$2,0))/DD$5</f>
        <v>#N/A</v>
      </c>
      <c r="DE245" s="33" t="e" cm="1">
        <f t="array" ref="DE245">INDEX($K:$P,ROW(),MATCH(DE$3,$K$2:$P$2,0))/DE$5</f>
        <v>#N/A</v>
      </c>
      <c r="DF245" s="33" t="e" cm="1">
        <f t="array" ref="DF245">INDEX($K:$P,ROW(),MATCH(DF$3,$K$2:$P$2,0))/DF$5</f>
        <v>#N/A</v>
      </c>
      <c r="DG245" s="33" t="e" cm="1">
        <f t="array" ref="DG245">INDEX($K:$P,ROW(),MATCH(DG$3,$K$2:$P$2,0))/DG$5</f>
        <v>#N/A</v>
      </c>
      <c r="DH245" s="33" t="e" cm="1">
        <f t="array" ref="DH245">INDEX($K:$P,ROW(),MATCH(DH$3,$K$2:$P$2,0))/DH$5</f>
        <v>#N/A</v>
      </c>
      <c r="DI245" s="33" t="e" cm="1">
        <f t="array" ref="DI245">INDEX($K:$P,ROW(),MATCH(DI$3,$K$2:$P$2,0))/DI$5</f>
        <v>#N/A</v>
      </c>
      <c r="DJ245" s="33" t="e" cm="1">
        <f t="array" ref="DJ245">INDEX($K:$P,ROW(),MATCH(DJ$3,$K$2:$P$2,0))/DJ$5</f>
        <v>#N/A</v>
      </c>
      <c r="DK245" s="33" t="e" cm="1">
        <f t="array" ref="DK245">INDEX($K:$P,ROW(),MATCH(DK$3,$K$2:$P$2,0))/DK$5</f>
        <v>#N/A</v>
      </c>
      <c r="DL245" s="33" t="e" cm="1">
        <f t="array" ref="DL245">INDEX($K:$P,ROW(),MATCH(DL$3,$K$2:$P$2,0))/DL$5</f>
        <v>#N/A</v>
      </c>
    </row>
    <row r="246" spans="1:116" x14ac:dyDescent="0.4">
      <c r="B246" t="s">
        <v>332</v>
      </c>
      <c r="D246" t="s">
        <v>261</v>
      </c>
      <c r="E246" s="8" t="str">
        <f t="shared" si="280"/>
        <v>246 REV-ER</v>
      </c>
      <c r="G246" s="191" t="str">
        <f>IFERROR(SUBSTITUTE(TRIM(LEFT(G244,SEARCH("-",G244)-1)),":",""),SUBSTITUTE(G244,":",""))</f>
        <v>Revenue hard code</v>
      </c>
      <c r="H246" s="31"/>
      <c r="I246" s="73"/>
      <c r="J246" s="73"/>
      <c r="K246" s="58"/>
      <c r="L246" s="58"/>
      <c r="M246" s="58"/>
      <c r="N246" s="58"/>
      <c r="O246" s="58"/>
      <c r="P246" s="58"/>
      <c r="R246" s="33"/>
      <c r="S246" s="33"/>
      <c r="T246" s="33"/>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c r="BV246" s="33"/>
      <c r="BW246" s="33"/>
      <c r="BX246" s="33"/>
      <c r="BY246" s="33"/>
      <c r="BZ246" s="33"/>
      <c r="CA246" s="33"/>
      <c r="CB246" s="33"/>
      <c r="CC246" s="33"/>
      <c r="CD246" s="33"/>
      <c r="CE246" s="33"/>
      <c r="CF246" s="33"/>
      <c r="CG246" s="33"/>
      <c r="CH246" s="33"/>
      <c r="CI246" s="33"/>
      <c r="CJ246" s="33"/>
      <c r="CK246" s="33"/>
      <c r="CL246" s="33"/>
      <c r="CN246" s="73"/>
      <c r="CO246" s="33"/>
      <c r="CP246" s="33"/>
      <c r="CQ246" s="33"/>
      <c r="CR246" s="33"/>
      <c r="CS246" s="33"/>
      <c r="CT246" s="33"/>
      <c r="CU246" s="33"/>
      <c r="CV246" s="33"/>
      <c r="CW246" s="33"/>
      <c r="CX246" s="33"/>
      <c r="CY246" s="33"/>
      <c r="CZ246" s="33"/>
      <c r="DA246" s="33"/>
      <c r="DB246" s="33"/>
      <c r="DC246" s="33"/>
      <c r="DD246" s="33"/>
      <c r="DE246" s="33"/>
      <c r="DF246" s="33"/>
      <c r="DG246" s="33"/>
      <c r="DH246" s="33"/>
      <c r="DI246" s="33"/>
      <c r="DJ246" s="33"/>
      <c r="DK246" s="33"/>
      <c r="DL246" s="33"/>
    </row>
    <row r="247" spans="1:116" x14ac:dyDescent="0.4">
      <c r="B247" t="s">
        <v>332</v>
      </c>
      <c r="D247" t="s">
        <v>261</v>
      </c>
      <c r="E247" s="8" t="str">
        <f t="shared" ref="E247:E251" si="281">ROW()&amp;" "&amp;D247</f>
        <v>247 REV-ER</v>
      </c>
      <c r="G247" s="241" t="str">
        <f>IFERROR(SUBSTITUTE(TRIM(MID(G244, SEARCH("-", G244) + 1, LEN(G244))),":",""),"no unit")</f>
        <v>no unit</v>
      </c>
      <c r="H247" s="31"/>
      <c r="I247" s="73"/>
      <c r="J247" s="73"/>
      <c r="K247" s="58"/>
      <c r="L247" s="58"/>
      <c r="M247" s="58"/>
      <c r="N247" s="58"/>
      <c r="O247" s="58"/>
      <c r="P247" s="58"/>
      <c r="R247" s="33"/>
      <c r="S247" s="33"/>
      <c r="T247" s="33"/>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c r="BV247" s="33"/>
      <c r="BW247" s="33"/>
      <c r="BX247" s="33"/>
      <c r="BY247" s="33"/>
      <c r="BZ247" s="33"/>
      <c r="CA247" s="33"/>
      <c r="CB247" s="33"/>
      <c r="CC247" s="33"/>
      <c r="CD247" s="33"/>
      <c r="CE247" s="33"/>
      <c r="CF247" s="33"/>
      <c r="CG247" s="33"/>
      <c r="CH247" s="33"/>
      <c r="CI247" s="33"/>
      <c r="CJ247" s="33"/>
      <c r="CK247" s="33"/>
      <c r="CL247" s="33"/>
      <c r="CN247" s="73"/>
      <c r="CO247" s="33"/>
      <c r="CP247" s="33"/>
      <c r="CQ247" s="33"/>
      <c r="CR247" s="33"/>
      <c r="CS247" s="33"/>
      <c r="CT247" s="33"/>
      <c r="CU247" s="33"/>
      <c r="CV247" s="33"/>
      <c r="CW247" s="33"/>
      <c r="CX247" s="33"/>
      <c r="CY247" s="33"/>
      <c r="CZ247" s="33"/>
      <c r="DA247" s="33"/>
      <c r="DB247" s="33"/>
      <c r="DC247" s="33"/>
      <c r="DD247" s="33"/>
      <c r="DE247" s="33"/>
      <c r="DF247" s="33"/>
      <c r="DG247" s="33"/>
      <c r="DH247" s="33"/>
      <c r="DI247" s="33"/>
      <c r="DJ247" s="33"/>
      <c r="DK247" s="33"/>
      <c r="DL247" s="33"/>
    </row>
    <row r="248" spans="1:116" x14ac:dyDescent="0.4">
      <c r="B248" t="s">
        <v>332</v>
      </c>
      <c r="D248" t="s">
        <v>261</v>
      </c>
      <c r="E248" s="8" t="str">
        <f t="shared" si="281"/>
        <v>248 REV-ER</v>
      </c>
      <c r="G248" s="136" t="s">
        <v>334</v>
      </c>
      <c r="H248" s="31"/>
      <c r="I248" s="73"/>
      <c r="J248" s="73"/>
      <c r="K248" s="58"/>
      <c r="L248" s="58"/>
      <c r="M248" s="58"/>
      <c r="N248" s="58"/>
      <c r="O248" s="58"/>
      <c r="P248" s="58"/>
      <c r="R248" s="203" t="str">
        <f>ADDRESS(ROW(R245),COLUMN(R245),2)</f>
        <v>R$245</v>
      </c>
      <c r="S248" s="203" t="str">
        <f>ADDRESS(ROW(S245),COLUMN(S245),2)</f>
        <v>S$245</v>
      </c>
      <c r="T248" s="203" t="str">
        <f t="shared" ref="T248:CE248" si="282">ADDRESS(ROW(T245),COLUMN(T245),2)</f>
        <v>T$245</v>
      </c>
      <c r="U248" s="203" t="str">
        <f t="shared" si="282"/>
        <v>U$245</v>
      </c>
      <c r="V248" s="203" t="str">
        <f t="shared" si="282"/>
        <v>V$245</v>
      </c>
      <c r="W248" s="203" t="str">
        <f t="shared" si="282"/>
        <v>W$245</v>
      </c>
      <c r="X248" s="203" t="str">
        <f t="shared" si="282"/>
        <v>X$245</v>
      </c>
      <c r="Y248" s="203" t="str">
        <f t="shared" si="282"/>
        <v>Y$245</v>
      </c>
      <c r="Z248" s="203" t="str">
        <f t="shared" si="282"/>
        <v>Z$245</v>
      </c>
      <c r="AA248" s="203" t="str">
        <f t="shared" si="282"/>
        <v>AA$245</v>
      </c>
      <c r="AB248" s="203" t="str">
        <f t="shared" si="282"/>
        <v>AB$245</v>
      </c>
      <c r="AC248" s="203" t="str">
        <f t="shared" si="282"/>
        <v>AC$245</v>
      </c>
      <c r="AD248" s="203" t="str">
        <f t="shared" si="282"/>
        <v>AD$245</v>
      </c>
      <c r="AE248" s="203" t="str">
        <f t="shared" si="282"/>
        <v>AE$245</v>
      </c>
      <c r="AF248" s="203" t="str">
        <f t="shared" si="282"/>
        <v>AF$245</v>
      </c>
      <c r="AG248" s="203" t="str">
        <f t="shared" si="282"/>
        <v>AG$245</v>
      </c>
      <c r="AH248" s="203" t="str">
        <f t="shared" si="282"/>
        <v>AH$245</v>
      </c>
      <c r="AI248" s="203" t="str">
        <f t="shared" si="282"/>
        <v>AI$245</v>
      </c>
      <c r="AJ248" s="203" t="str">
        <f t="shared" si="282"/>
        <v>AJ$245</v>
      </c>
      <c r="AK248" s="203" t="str">
        <f t="shared" si="282"/>
        <v>AK$245</v>
      </c>
      <c r="AL248" s="203" t="str">
        <f t="shared" si="282"/>
        <v>AL$245</v>
      </c>
      <c r="AM248" s="203" t="str">
        <f t="shared" si="282"/>
        <v>AM$245</v>
      </c>
      <c r="AN248" s="203" t="str">
        <f t="shared" si="282"/>
        <v>AN$245</v>
      </c>
      <c r="AO248" s="203" t="str">
        <f t="shared" si="282"/>
        <v>AO$245</v>
      </c>
      <c r="AP248" s="203" t="str">
        <f t="shared" si="282"/>
        <v>AP$245</v>
      </c>
      <c r="AQ248" s="203" t="str">
        <f t="shared" si="282"/>
        <v>AQ$245</v>
      </c>
      <c r="AR248" s="203" t="str">
        <f t="shared" si="282"/>
        <v>AR$245</v>
      </c>
      <c r="AS248" s="203" t="str">
        <f t="shared" si="282"/>
        <v>AS$245</v>
      </c>
      <c r="AT248" s="203" t="str">
        <f t="shared" si="282"/>
        <v>AT$245</v>
      </c>
      <c r="AU248" s="203" t="str">
        <f t="shared" si="282"/>
        <v>AU$245</v>
      </c>
      <c r="AV248" s="203" t="str">
        <f t="shared" si="282"/>
        <v>AV$245</v>
      </c>
      <c r="AW248" s="203" t="str">
        <f t="shared" si="282"/>
        <v>AW$245</v>
      </c>
      <c r="AX248" s="203" t="str">
        <f t="shared" si="282"/>
        <v>AX$245</v>
      </c>
      <c r="AY248" s="203" t="str">
        <f t="shared" si="282"/>
        <v>AY$245</v>
      </c>
      <c r="AZ248" s="203" t="str">
        <f t="shared" si="282"/>
        <v>AZ$245</v>
      </c>
      <c r="BA248" s="203" t="str">
        <f t="shared" si="282"/>
        <v>BA$245</v>
      </c>
      <c r="BB248" s="203" t="str">
        <f t="shared" si="282"/>
        <v>BB$245</v>
      </c>
      <c r="BC248" s="203" t="str">
        <f t="shared" si="282"/>
        <v>BC$245</v>
      </c>
      <c r="BD248" s="203" t="str">
        <f t="shared" si="282"/>
        <v>BD$245</v>
      </c>
      <c r="BE248" s="203" t="str">
        <f t="shared" si="282"/>
        <v>BE$245</v>
      </c>
      <c r="BF248" s="203" t="str">
        <f t="shared" si="282"/>
        <v>BF$245</v>
      </c>
      <c r="BG248" s="203" t="str">
        <f t="shared" si="282"/>
        <v>BG$245</v>
      </c>
      <c r="BH248" s="203" t="str">
        <f t="shared" si="282"/>
        <v>BH$245</v>
      </c>
      <c r="BI248" s="203" t="str">
        <f t="shared" si="282"/>
        <v>BI$245</v>
      </c>
      <c r="BJ248" s="203" t="str">
        <f t="shared" si="282"/>
        <v>BJ$245</v>
      </c>
      <c r="BK248" s="203" t="str">
        <f t="shared" si="282"/>
        <v>BK$245</v>
      </c>
      <c r="BL248" s="203" t="str">
        <f t="shared" si="282"/>
        <v>BL$245</v>
      </c>
      <c r="BM248" s="203" t="str">
        <f t="shared" si="282"/>
        <v>BM$245</v>
      </c>
      <c r="BN248" s="203" t="str">
        <f t="shared" si="282"/>
        <v>BN$245</v>
      </c>
      <c r="BO248" s="203" t="str">
        <f t="shared" si="282"/>
        <v>BO$245</v>
      </c>
      <c r="BP248" s="203" t="str">
        <f t="shared" si="282"/>
        <v>BP$245</v>
      </c>
      <c r="BQ248" s="203" t="str">
        <f t="shared" si="282"/>
        <v>BQ$245</v>
      </c>
      <c r="BR248" s="203" t="str">
        <f t="shared" si="282"/>
        <v>BR$245</v>
      </c>
      <c r="BS248" s="203" t="str">
        <f t="shared" si="282"/>
        <v>BS$245</v>
      </c>
      <c r="BT248" s="203" t="str">
        <f t="shared" si="282"/>
        <v>BT$245</v>
      </c>
      <c r="BU248" s="203" t="str">
        <f t="shared" si="282"/>
        <v>BU$245</v>
      </c>
      <c r="BV248" s="203" t="str">
        <f t="shared" si="282"/>
        <v>BV$245</v>
      </c>
      <c r="BW248" s="203" t="str">
        <f t="shared" si="282"/>
        <v>BW$245</v>
      </c>
      <c r="BX248" s="203" t="str">
        <f t="shared" si="282"/>
        <v>BX$245</v>
      </c>
      <c r="BY248" s="203" t="str">
        <f t="shared" si="282"/>
        <v>BY$245</v>
      </c>
      <c r="BZ248" s="203" t="str">
        <f t="shared" si="282"/>
        <v>BZ$245</v>
      </c>
      <c r="CA248" s="203" t="str">
        <f t="shared" si="282"/>
        <v>CA$245</v>
      </c>
      <c r="CB248" s="203" t="str">
        <f t="shared" si="282"/>
        <v>CB$245</v>
      </c>
      <c r="CC248" s="203" t="str">
        <f t="shared" si="282"/>
        <v>CC$245</v>
      </c>
      <c r="CD248" s="203" t="str">
        <f t="shared" si="282"/>
        <v>CD$245</v>
      </c>
      <c r="CE248" s="203" t="str">
        <f t="shared" si="282"/>
        <v>CE$245</v>
      </c>
      <c r="CF248" s="203" t="str">
        <f t="shared" ref="CF248:CL248" si="283">ADDRESS(ROW(CF245),COLUMN(CF245),2)</f>
        <v>CF$245</v>
      </c>
      <c r="CG248" s="203" t="str">
        <f t="shared" si="283"/>
        <v>CG$245</v>
      </c>
      <c r="CH248" s="203" t="str">
        <f t="shared" si="283"/>
        <v>CH$245</v>
      </c>
      <c r="CI248" s="203" t="str">
        <f t="shared" si="283"/>
        <v>CI$245</v>
      </c>
      <c r="CJ248" s="203" t="str">
        <f t="shared" si="283"/>
        <v>CJ$245</v>
      </c>
      <c r="CK248" s="203" t="str">
        <f t="shared" si="283"/>
        <v>CK$245</v>
      </c>
      <c r="CL248" s="203" t="str">
        <f t="shared" si="283"/>
        <v>CL$245</v>
      </c>
      <c r="CN248" s="73"/>
      <c r="CO248" s="203" t="str">
        <f t="shared" ref="CO248:DK248" si="284">ADDRESS(ROW(CO245),COLUMN(CO245),2)</f>
        <v>CO$245</v>
      </c>
      <c r="CP248" s="203" t="str">
        <f t="shared" si="284"/>
        <v>CP$245</v>
      </c>
      <c r="CQ248" s="203" t="str">
        <f t="shared" si="284"/>
        <v>CQ$245</v>
      </c>
      <c r="CR248" s="203" t="str">
        <f t="shared" si="284"/>
        <v>CR$245</v>
      </c>
      <c r="CS248" s="203" t="str">
        <f t="shared" si="284"/>
        <v>CS$245</v>
      </c>
      <c r="CT248" s="203" t="str">
        <f t="shared" si="284"/>
        <v>CT$245</v>
      </c>
      <c r="CU248" s="203" t="str">
        <f t="shared" si="284"/>
        <v>CU$245</v>
      </c>
      <c r="CV248" s="203" t="str">
        <f t="shared" si="284"/>
        <v>CV$245</v>
      </c>
      <c r="CW248" s="203" t="str">
        <f t="shared" si="284"/>
        <v>CW$245</v>
      </c>
      <c r="CX248" s="203" t="str">
        <f t="shared" si="284"/>
        <v>CX$245</v>
      </c>
      <c r="CY248" s="203" t="str">
        <f t="shared" si="284"/>
        <v>CY$245</v>
      </c>
      <c r="CZ248" s="203" t="str">
        <f t="shared" si="284"/>
        <v>CZ$245</v>
      </c>
      <c r="DA248" s="203" t="str">
        <f t="shared" si="284"/>
        <v>DA$245</v>
      </c>
      <c r="DB248" s="203" t="str">
        <f t="shared" si="284"/>
        <v>DB$245</v>
      </c>
      <c r="DC248" s="203" t="str">
        <f t="shared" si="284"/>
        <v>DC$245</v>
      </c>
      <c r="DD248" s="203" t="str">
        <f t="shared" si="284"/>
        <v>DD$245</v>
      </c>
      <c r="DE248" s="203" t="str">
        <f t="shared" si="284"/>
        <v>DE$245</v>
      </c>
      <c r="DF248" s="203" t="str">
        <f t="shared" si="284"/>
        <v>DF$245</v>
      </c>
      <c r="DG248" s="203" t="str">
        <f t="shared" si="284"/>
        <v>DG$245</v>
      </c>
      <c r="DH248" s="203" t="str">
        <f t="shared" si="284"/>
        <v>DH$245</v>
      </c>
      <c r="DI248" s="203" t="str">
        <f t="shared" si="284"/>
        <v>DI$245</v>
      </c>
      <c r="DJ248" s="203" t="str">
        <f t="shared" si="284"/>
        <v>DJ$245</v>
      </c>
      <c r="DK248" s="203" t="str">
        <f t="shared" si="284"/>
        <v>DK$245</v>
      </c>
      <c r="DL248" s="203" t="str">
        <f t="shared" ref="DL248" si="285">ADDRESS(ROW(DL245),COLUMN(DL245),2)</f>
        <v>DL$245</v>
      </c>
    </row>
    <row r="249" spans="1:116" x14ac:dyDescent="0.4">
      <c r="B249" t="s">
        <v>332</v>
      </c>
      <c r="D249" t="s">
        <v>261</v>
      </c>
      <c r="E249" s="8" t="str">
        <f t="shared" si="281"/>
        <v>249 REV-ER</v>
      </c>
      <c r="G249" s="136" t="s">
        <v>333</v>
      </c>
      <c r="H249" s="31"/>
      <c r="I249" s="73"/>
      <c r="J249" s="73"/>
      <c r="K249" s="58"/>
      <c r="L249" s="58"/>
      <c r="M249" s="58"/>
      <c r="N249" s="58"/>
      <c r="O249" s="58"/>
      <c r="P249" s="58"/>
      <c r="R249" s="33"/>
      <c r="CN249" s="73"/>
      <c r="CO249" s="8"/>
      <c r="CP249" s="8"/>
      <c r="CQ249" s="8"/>
      <c r="CR249" s="8"/>
      <c r="CS249" s="8"/>
      <c r="CT249" s="8"/>
      <c r="CU249" s="8"/>
      <c r="CV249" s="8"/>
      <c r="CW249" s="8"/>
      <c r="CX249" s="8"/>
      <c r="CY249" s="8"/>
      <c r="CZ249" s="8"/>
      <c r="DA249" s="8"/>
      <c r="DB249" s="8"/>
      <c r="DC249" s="8"/>
      <c r="DD249" s="8"/>
      <c r="DE249" s="8"/>
      <c r="DF249" s="8"/>
      <c r="DG249" s="8"/>
      <c r="DH249" s="8"/>
      <c r="DI249" s="8"/>
      <c r="DJ249" s="8"/>
      <c r="DK249" s="8"/>
      <c r="DL249" s="8"/>
    </row>
    <row r="250" spans="1:116" x14ac:dyDescent="0.4">
      <c r="B250" t="s">
        <v>332</v>
      </c>
      <c r="D250" t="s">
        <v>261</v>
      </c>
      <c r="E250" s="8" t="str">
        <f t="shared" si="281"/>
        <v>250 REV-ER</v>
      </c>
      <c r="G250" s="8" t="s">
        <v>488</v>
      </c>
      <c r="H250" s="12"/>
      <c r="I250" s="60"/>
      <c r="J250" s="60"/>
      <c r="K250" s="15"/>
      <c r="L250" s="15"/>
      <c r="M250" s="15"/>
      <c r="N250" s="15"/>
      <c r="O250" s="15"/>
      <c r="P250" s="15"/>
      <c r="R250" s="15"/>
      <c r="S250" s="76"/>
      <c r="T250" s="76"/>
      <c r="U250" s="76"/>
      <c r="V250" s="76"/>
      <c r="W250" s="76"/>
      <c r="X250" s="76"/>
      <c r="Y250" s="76"/>
      <c r="Z250" s="76"/>
      <c r="AA250" s="76"/>
      <c r="AB250" s="76"/>
      <c r="AC250" s="76"/>
      <c r="AD250" s="76"/>
      <c r="AE250" s="76"/>
      <c r="AF250" s="76"/>
      <c r="AG250" s="76"/>
      <c r="AH250" s="76"/>
      <c r="AI250" s="76"/>
      <c r="AJ250" s="76"/>
      <c r="AK250" s="76"/>
      <c r="AL250" s="76"/>
      <c r="AM250" s="76"/>
      <c r="AN250" s="76"/>
      <c r="AO250" s="76"/>
      <c r="AP250" s="76"/>
      <c r="AQ250" s="76"/>
      <c r="AR250" s="76"/>
      <c r="AS250" s="76"/>
      <c r="AT250" s="76"/>
      <c r="AU250" s="76"/>
      <c r="AV250" s="76"/>
      <c r="AW250" s="76"/>
      <c r="AX250" s="76"/>
      <c r="AY250" s="76"/>
      <c r="AZ250" s="76"/>
      <c r="BA250" s="76"/>
      <c r="BB250" s="76"/>
      <c r="BC250" s="76"/>
      <c r="BD250" s="76"/>
      <c r="BE250" s="76"/>
      <c r="BF250" s="76"/>
      <c r="BG250" s="76"/>
      <c r="BH250" s="76"/>
      <c r="BI250" s="76"/>
      <c r="BJ250" s="76"/>
      <c r="BK250" s="76"/>
      <c r="BL250" s="76"/>
      <c r="BM250" s="76"/>
      <c r="BN250" s="76"/>
      <c r="BO250" s="76"/>
      <c r="BP250" s="76"/>
      <c r="BQ250" s="76"/>
      <c r="BR250" s="76"/>
      <c r="BS250" s="76"/>
      <c r="BT250" s="76"/>
      <c r="BU250" s="76"/>
      <c r="BV250" s="76"/>
      <c r="BW250" s="76"/>
      <c r="BX250" s="76"/>
      <c r="BY250" s="76"/>
      <c r="BZ250" s="76"/>
      <c r="CA250" s="76"/>
      <c r="CB250" s="76"/>
      <c r="CC250" s="76"/>
      <c r="CD250" s="76"/>
      <c r="CE250" s="76"/>
      <c r="CF250" s="76"/>
      <c r="CG250" s="76"/>
      <c r="CH250" s="76"/>
      <c r="CI250" s="76"/>
      <c r="CJ250" s="76"/>
      <c r="CK250" s="76"/>
      <c r="CL250" s="76"/>
      <c r="CN250" s="60"/>
      <c r="CO250" s="76"/>
      <c r="CP250" s="76"/>
      <c r="CQ250" s="76"/>
      <c r="CR250" s="76"/>
      <c r="CS250" s="76"/>
      <c r="CT250" s="76"/>
      <c r="CU250" s="76"/>
      <c r="CV250" s="76"/>
      <c r="CW250" s="76"/>
      <c r="CX250" s="76"/>
      <c r="CY250" s="76"/>
      <c r="CZ250" s="76"/>
      <c r="DA250" s="76"/>
      <c r="DB250" s="76"/>
      <c r="DC250" s="76"/>
      <c r="DD250" s="76"/>
      <c r="DE250" s="76"/>
      <c r="DF250" s="76"/>
      <c r="DG250" s="76"/>
      <c r="DH250" s="76"/>
      <c r="DI250" s="76"/>
      <c r="DJ250" s="76"/>
      <c r="DK250" s="76"/>
      <c r="DL250" s="76"/>
    </row>
    <row r="251" spans="1:116" x14ac:dyDescent="0.4">
      <c r="B251" t="s">
        <v>332</v>
      </c>
      <c r="D251" t="s">
        <v>261</v>
      </c>
      <c r="E251" s="8" t="str">
        <f t="shared" si="281"/>
        <v>251 REV-ER</v>
      </c>
      <c r="G251" s="8" t="s">
        <v>494</v>
      </c>
      <c r="H251" s="12"/>
      <c r="I251" s="60"/>
      <c r="J251" s="60"/>
      <c r="K251" s="15"/>
      <c r="L251" s="15"/>
      <c r="M251" s="15"/>
      <c r="N251" s="15"/>
      <c r="O251" s="15"/>
      <c r="P251" s="15"/>
      <c r="R251" s="15"/>
      <c r="S251" s="76"/>
      <c r="T251" s="76"/>
      <c r="U251" s="76"/>
      <c r="V251" s="76"/>
      <c r="W251" s="76"/>
      <c r="X251" s="76"/>
      <c r="Y251" s="76"/>
      <c r="Z251" s="76"/>
      <c r="AA251" s="76"/>
      <c r="AB251" s="76"/>
      <c r="AC251" s="76"/>
      <c r="AD251" s="76"/>
      <c r="AE251" s="76"/>
      <c r="AF251" s="76"/>
      <c r="AG251" s="76"/>
      <c r="AH251" s="76"/>
      <c r="AI251" s="76"/>
      <c r="AJ251" s="76"/>
      <c r="AK251" s="76"/>
      <c r="AL251" s="76"/>
      <c r="AM251" s="76"/>
      <c r="AN251" s="76"/>
      <c r="AO251" s="76"/>
      <c r="AP251" s="76"/>
      <c r="AQ251" s="76"/>
      <c r="AR251" s="76"/>
      <c r="AS251" s="76"/>
      <c r="AT251" s="76"/>
      <c r="AU251" s="76"/>
      <c r="AV251" s="76"/>
      <c r="AW251" s="76"/>
      <c r="AX251" s="76"/>
      <c r="AY251" s="76"/>
      <c r="AZ251" s="76"/>
      <c r="BA251" s="76"/>
      <c r="BB251" s="76"/>
      <c r="BC251" s="76"/>
      <c r="BD251" s="76"/>
      <c r="BE251" s="76"/>
      <c r="BF251" s="76"/>
      <c r="BG251" s="76"/>
      <c r="BH251" s="76"/>
      <c r="BI251" s="76"/>
      <c r="BJ251" s="76"/>
      <c r="BK251" s="76"/>
      <c r="BL251" s="76"/>
      <c r="BM251" s="76"/>
      <c r="BN251" s="76"/>
      <c r="BO251" s="76"/>
      <c r="BP251" s="76"/>
      <c r="BQ251" s="76"/>
      <c r="BR251" s="76"/>
      <c r="BS251" s="76"/>
      <c r="BT251" s="76"/>
      <c r="BU251" s="76"/>
      <c r="BV251" s="76"/>
      <c r="BW251" s="76"/>
      <c r="BX251" s="76"/>
      <c r="BY251" s="76"/>
      <c r="BZ251" s="76"/>
      <c r="CA251" s="76"/>
      <c r="CB251" s="76"/>
      <c r="CC251" s="76"/>
      <c r="CD251" s="76"/>
      <c r="CE251" s="76"/>
      <c r="CF251" s="76"/>
      <c r="CG251" s="76"/>
      <c r="CH251" s="76"/>
      <c r="CI251" s="76"/>
      <c r="CJ251" s="76"/>
      <c r="CK251" s="76"/>
      <c r="CL251" s="76"/>
      <c r="CN251" s="60"/>
      <c r="CO251" s="76"/>
      <c r="CP251" s="76"/>
      <c r="CQ251" s="76"/>
      <c r="CR251" s="76"/>
      <c r="CS251" s="76"/>
      <c r="CT251" s="76"/>
      <c r="CU251" s="76"/>
      <c r="CV251" s="76"/>
      <c r="CW251" s="76"/>
      <c r="CX251" s="76"/>
      <c r="CY251" s="76"/>
      <c r="CZ251" s="76"/>
      <c r="DA251" s="76"/>
      <c r="DB251" s="76"/>
      <c r="DC251" s="76"/>
      <c r="DD251" s="76"/>
      <c r="DE251" s="76"/>
      <c r="DF251" s="76"/>
      <c r="DG251" s="76"/>
      <c r="DH251" s="76"/>
      <c r="DI251" s="76"/>
      <c r="DJ251" s="76"/>
      <c r="DK251" s="76"/>
      <c r="DL251" s="76"/>
    </row>
    <row r="252" spans="1:116" x14ac:dyDescent="0.4">
      <c r="B252" t="s">
        <v>332</v>
      </c>
      <c r="D252" t="s">
        <v>261</v>
      </c>
      <c r="E252" s="8" t="str">
        <f t="shared" si="280"/>
        <v>252 REV-ER</v>
      </c>
      <c r="G252" s="8" t="s">
        <v>463</v>
      </c>
      <c r="H252" s="12"/>
      <c r="I252" s="60"/>
      <c r="J252" s="60"/>
      <c r="K252" s="15"/>
      <c r="L252" s="15"/>
      <c r="M252" s="15"/>
      <c r="N252" s="15"/>
      <c r="O252" s="15"/>
      <c r="P252" s="15"/>
      <c r="R252" s="15"/>
      <c r="S252" s="76"/>
      <c r="T252" s="76"/>
      <c r="U252" s="76"/>
      <c r="V252" s="76"/>
      <c r="W252" s="76"/>
      <c r="X252" s="76"/>
      <c r="Y252" s="76"/>
      <c r="Z252" s="76"/>
      <c r="AA252" s="76"/>
      <c r="AB252" s="76"/>
      <c r="AC252" s="76"/>
      <c r="AD252" s="76"/>
      <c r="AE252" s="76"/>
      <c r="AF252" s="76"/>
      <c r="AG252" s="76"/>
      <c r="AH252" s="76"/>
      <c r="AI252" s="76"/>
      <c r="AJ252" s="76"/>
      <c r="AK252" s="76"/>
      <c r="AL252" s="76"/>
      <c r="AM252" s="76"/>
      <c r="AN252" s="76"/>
      <c r="AO252" s="76"/>
      <c r="AP252" s="76"/>
      <c r="AQ252" s="76"/>
      <c r="AR252" s="76"/>
      <c r="AS252" s="76"/>
      <c r="AT252" s="76"/>
      <c r="AU252" s="76"/>
      <c r="AV252" s="76"/>
      <c r="AW252" s="76"/>
      <c r="AX252" s="76"/>
      <c r="AY252" s="76"/>
      <c r="AZ252" s="76"/>
      <c r="BA252" s="76"/>
      <c r="BB252" s="76"/>
      <c r="BC252" s="76"/>
      <c r="BD252" s="76"/>
      <c r="BE252" s="76"/>
      <c r="BF252" s="76"/>
      <c r="BG252" s="76"/>
      <c r="BH252" s="76"/>
      <c r="BI252" s="76"/>
      <c r="BJ252" s="76"/>
      <c r="BK252" s="76"/>
      <c r="BL252" s="76"/>
      <c r="BM252" s="76"/>
      <c r="BN252" s="76"/>
      <c r="BO252" s="76"/>
      <c r="BP252" s="76"/>
      <c r="BQ252" s="76"/>
      <c r="BR252" s="76"/>
      <c r="BS252" s="76"/>
      <c r="BT252" s="76"/>
      <c r="BU252" s="76"/>
      <c r="BV252" s="76"/>
      <c r="BW252" s="76"/>
      <c r="BX252" s="76"/>
      <c r="BY252" s="76"/>
      <c r="BZ252" s="76"/>
      <c r="CA252" s="76"/>
      <c r="CB252" s="76"/>
      <c r="CC252" s="76"/>
      <c r="CD252" s="76"/>
      <c r="CE252" s="76"/>
      <c r="CF252" s="76"/>
      <c r="CG252" s="76"/>
      <c r="CH252" s="76"/>
      <c r="CI252" s="76"/>
      <c r="CJ252" s="76"/>
      <c r="CK252" s="76"/>
      <c r="CL252" s="76"/>
      <c r="CN252" s="60"/>
      <c r="CO252" s="76"/>
      <c r="CP252" s="76"/>
      <c r="CQ252" s="76"/>
      <c r="CR252" s="76"/>
      <c r="CS252" s="76"/>
      <c r="CT252" s="76"/>
      <c r="CU252" s="76"/>
      <c r="CV252" s="76"/>
      <c r="CW252" s="76"/>
      <c r="CX252" s="76"/>
      <c r="CY252" s="76"/>
      <c r="CZ252" s="76"/>
      <c r="DA252" s="76"/>
      <c r="DB252" s="76"/>
      <c r="DC252" s="76"/>
      <c r="DD252" s="76"/>
      <c r="DE252" s="76"/>
      <c r="DF252" s="76"/>
      <c r="DG252" s="76"/>
      <c r="DH252" s="76"/>
      <c r="DI252" s="76"/>
      <c r="DJ252" s="76"/>
      <c r="DK252" s="76"/>
      <c r="DL252" s="76"/>
    </row>
    <row r="253" spans="1:116" x14ac:dyDescent="0.4">
      <c r="B253" t="s">
        <v>332</v>
      </c>
      <c r="D253" t="s">
        <v>261</v>
      </c>
      <c r="E253" s="8" t="str">
        <f t="shared" si="280"/>
        <v>253 REV-ER</v>
      </c>
      <c r="G253" s="8" t="s">
        <v>464</v>
      </c>
      <c r="H253" s="12"/>
      <c r="I253" s="60"/>
      <c r="J253" s="60"/>
      <c r="K253" s="15"/>
      <c r="L253" s="15"/>
      <c r="M253" s="15"/>
      <c r="N253" s="15"/>
      <c r="O253" s="15"/>
      <c r="P253" s="15"/>
      <c r="R253" s="15"/>
      <c r="S253" s="76"/>
      <c r="T253" s="76"/>
      <c r="U253" s="76"/>
      <c r="V253" s="76"/>
      <c r="W253" s="76"/>
      <c r="X253" s="76"/>
      <c r="Y253" s="76"/>
      <c r="Z253" s="76"/>
      <c r="AA253" s="76"/>
      <c r="AB253" s="76"/>
      <c r="AC253" s="76"/>
      <c r="AD253" s="76"/>
      <c r="AE253" s="76"/>
      <c r="AF253" s="76"/>
      <c r="AG253" s="76"/>
      <c r="AH253" s="76"/>
      <c r="AI253" s="76"/>
      <c r="AJ253" s="76"/>
      <c r="AK253" s="76"/>
      <c r="AL253" s="76"/>
      <c r="AM253" s="76"/>
      <c r="AN253" s="76"/>
      <c r="AO253" s="76"/>
      <c r="AP253" s="76"/>
      <c r="AQ253" s="76"/>
      <c r="AR253" s="76"/>
      <c r="AS253" s="76"/>
      <c r="AT253" s="76"/>
      <c r="AU253" s="76"/>
      <c r="AV253" s="76"/>
      <c r="AW253" s="76"/>
      <c r="AX253" s="76"/>
      <c r="AY253" s="76"/>
      <c r="AZ253" s="76"/>
      <c r="BA253" s="76"/>
      <c r="BB253" s="76"/>
      <c r="BC253" s="76"/>
      <c r="BD253" s="76"/>
      <c r="BE253" s="76"/>
      <c r="BF253" s="76"/>
      <c r="BG253" s="76"/>
      <c r="BH253" s="76"/>
      <c r="BI253" s="76"/>
      <c r="BJ253" s="76"/>
      <c r="BK253" s="76"/>
      <c r="BL253" s="76"/>
      <c r="BM253" s="76"/>
      <c r="BN253" s="76"/>
      <c r="BO253" s="76"/>
      <c r="BP253" s="76"/>
      <c r="BQ253" s="76"/>
      <c r="BR253" s="76"/>
      <c r="BS253" s="76"/>
      <c r="BT253" s="76"/>
      <c r="BU253" s="76"/>
      <c r="BV253" s="76"/>
      <c r="BW253" s="76"/>
      <c r="BX253" s="76"/>
      <c r="BY253" s="76"/>
      <c r="BZ253" s="76"/>
      <c r="CA253" s="76"/>
      <c r="CB253" s="76"/>
      <c r="CC253" s="76"/>
      <c r="CD253" s="76"/>
      <c r="CE253" s="76"/>
      <c r="CF253" s="76"/>
      <c r="CG253" s="76"/>
      <c r="CH253" s="76"/>
      <c r="CI253" s="76"/>
      <c r="CJ253" s="76"/>
      <c r="CK253" s="76"/>
      <c r="CL253" s="76"/>
      <c r="CN253" s="60"/>
      <c r="CO253" s="76"/>
      <c r="CP253" s="76"/>
      <c r="CQ253" s="76"/>
      <c r="CR253" s="76"/>
      <c r="CS253" s="76"/>
      <c r="CT253" s="76"/>
      <c r="CU253" s="76"/>
      <c r="CV253" s="76"/>
      <c r="CW253" s="76"/>
      <c r="CX253" s="76"/>
      <c r="CY253" s="76"/>
      <c r="CZ253" s="76"/>
      <c r="DA253" s="76"/>
      <c r="DB253" s="76"/>
      <c r="DC253" s="76"/>
      <c r="DD253" s="76"/>
      <c r="DE253" s="76"/>
      <c r="DF253" s="76"/>
      <c r="DG253" s="76"/>
      <c r="DH253" s="76"/>
      <c r="DI253" s="76"/>
      <c r="DJ253" s="76"/>
      <c r="DK253" s="76"/>
      <c r="DL253" s="76"/>
    </row>
    <row r="254" spans="1:116" x14ac:dyDescent="0.4">
      <c r="A254" s="174"/>
      <c r="E254" s="8"/>
      <c r="G254" s="185" t="s">
        <v>459</v>
      </c>
      <c r="H254" s="186"/>
      <c r="I254" s="187"/>
      <c r="J254" s="187"/>
      <c r="K254" s="188"/>
      <c r="L254" s="188"/>
      <c r="M254" s="188"/>
      <c r="N254" s="188"/>
      <c r="O254" s="188"/>
      <c r="P254" s="188"/>
      <c r="R254" s="189"/>
      <c r="S254" s="190"/>
      <c r="T254" s="190"/>
      <c r="U254" s="190"/>
      <c r="V254" s="190"/>
      <c r="W254" s="190"/>
      <c r="X254" s="190"/>
      <c r="Y254" s="190"/>
      <c r="Z254" s="190"/>
      <c r="AA254" s="190"/>
      <c r="AB254" s="190"/>
      <c r="AC254" s="190"/>
      <c r="AD254" s="190"/>
      <c r="AE254" s="190"/>
      <c r="AF254" s="190"/>
      <c r="AG254" s="190"/>
      <c r="AH254" s="190"/>
      <c r="AI254" s="190"/>
      <c r="AJ254" s="190"/>
      <c r="AK254" s="190"/>
      <c r="AL254" s="190"/>
      <c r="AM254" s="190"/>
      <c r="AN254" s="190"/>
      <c r="AO254" s="190"/>
      <c r="AP254" s="190"/>
      <c r="AQ254" s="190"/>
      <c r="AR254" s="190"/>
      <c r="AS254" s="190"/>
      <c r="AT254" s="190"/>
      <c r="AU254" s="190"/>
      <c r="AV254" s="190"/>
      <c r="AW254" s="190"/>
      <c r="AX254" s="190"/>
      <c r="AY254" s="190"/>
      <c r="AZ254" s="190"/>
      <c r="BA254" s="190"/>
      <c r="BB254" s="190"/>
      <c r="BC254" s="190"/>
      <c r="BD254" s="190"/>
      <c r="BE254" s="190"/>
      <c r="BF254" s="190"/>
      <c r="BG254" s="190"/>
      <c r="BH254" s="190"/>
      <c r="BI254" s="190"/>
      <c r="BJ254" s="190"/>
      <c r="BK254" s="190"/>
      <c r="BL254" s="190"/>
      <c r="BM254" s="190"/>
      <c r="BN254" s="190"/>
      <c r="BO254" s="190"/>
      <c r="BP254" s="190"/>
      <c r="BQ254" s="190"/>
      <c r="BR254" s="190"/>
      <c r="BS254" s="190"/>
      <c r="BT254" s="190"/>
      <c r="BU254" s="190"/>
      <c r="BV254" s="190"/>
      <c r="BW254" s="190"/>
      <c r="BX254" s="190"/>
      <c r="BY254" s="190"/>
      <c r="BZ254" s="190"/>
      <c r="CA254" s="190"/>
      <c r="CB254" s="190"/>
      <c r="CC254" s="190"/>
      <c r="CD254" s="190"/>
      <c r="CE254" s="190"/>
      <c r="CF254" s="190"/>
      <c r="CG254" s="190"/>
      <c r="CH254" s="190"/>
      <c r="CI254" s="190"/>
      <c r="CJ254" s="190"/>
      <c r="CK254" s="190"/>
      <c r="CL254" s="190"/>
      <c r="CN254" s="187"/>
      <c r="CO254" s="190"/>
      <c r="CP254" s="190"/>
      <c r="CQ254" s="190"/>
      <c r="CR254" s="190"/>
      <c r="CS254" s="190"/>
      <c r="CT254" s="190"/>
      <c r="CU254" s="190"/>
      <c r="CV254" s="190"/>
      <c r="CW254" s="190"/>
      <c r="CX254" s="190"/>
      <c r="CY254" s="190"/>
      <c r="CZ254" s="190"/>
      <c r="DA254" s="190"/>
      <c r="DB254" s="190"/>
      <c r="DC254" s="190"/>
      <c r="DD254" s="190"/>
      <c r="DE254" s="190"/>
      <c r="DF254" s="190"/>
      <c r="DG254" s="190"/>
      <c r="DH254" s="190"/>
      <c r="DI254" s="190"/>
      <c r="DJ254" s="190"/>
      <c r="DK254" s="190"/>
      <c r="DL254" s="190"/>
    </row>
    <row r="255" spans="1:116" x14ac:dyDescent="0.4">
      <c r="A255" s="174"/>
      <c r="E255" s="8"/>
      <c r="G255" s="185" t="s">
        <v>5</v>
      </c>
      <c r="H255" s="186"/>
      <c r="I255" s="187"/>
      <c r="J255" s="187"/>
      <c r="K255" s="188"/>
      <c r="L255" s="188"/>
      <c r="M255" s="188"/>
      <c r="N255" s="188"/>
      <c r="O255" s="188"/>
      <c r="P255" s="188"/>
      <c r="R255" s="189"/>
      <c r="S255" s="190"/>
      <c r="T255" s="190"/>
      <c r="U255" s="190"/>
      <c r="V255" s="190"/>
      <c r="W255" s="190"/>
      <c r="X255" s="190"/>
      <c r="Y255" s="190"/>
      <c r="Z255" s="190"/>
      <c r="AA255" s="190"/>
      <c r="AB255" s="190"/>
      <c r="AC255" s="190"/>
      <c r="AD255" s="190"/>
      <c r="AE255" s="190"/>
      <c r="AF255" s="190"/>
      <c r="AG255" s="190"/>
      <c r="AH255" s="190"/>
      <c r="AI255" s="190"/>
      <c r="AJ255" s="190"/>
      <c r="AK255" s="190"/>
      <c r="AL255" s="190"/>
      <c r="AM255" s="190"/>
      <c r="AN255" s="190"/>
      <c r="AO255" s="190"/>
      <c r="AP255" s="190"/>
      <c r="AQ255" s="190"/>
      <c r="AR255" s="190"/>
      <c r="AS255" s="190"/>
      <c r="AT255" s="190"/>
      <c r="AU255" s="190"/>
      <c r="AV255" s="190"/>
      <c r="AW255" s="190"/>
      <c r="AX255" s="190"/>
      <c r="AY255" s="190"/>
      <c r="AZ255" s="190"/>
      <c r="BA255" s="190"/>
      <c r="BB255" s="190"/>
      <c r="BC255" s="190"/>
      <c r="BD255" s="190"/>
      <c r="BE255" s="190"/>
      <c r="BF255" s="190"/>
      <c r="BG255" s="190"/>
      <c r="BH255" s="190"/>
      <c r="BI255" s="190"/>
      <c r="BJ255" s="190"/>
      <c r="BK255" s="190"/>
      <c r="BL255" s="190"/>
      <c r="BM255" s="190"/>
      <c r="BN255" s="190"/>
      <c r="BO255" s="190"/>
      <c r="BP255" s="190"/>
      <c r="BQ255" s="190"/>
      <c r="BR255" s="190"/>
      <c r="BS255" s="190"/>
      <c r="BT255" s="190"/>
      <c r="BU255" s="190"/>
      <c r="BV255" s="190"/>
      <c r="BW255" s="190"/>
      <c r="BX255" s="190"/>
      <c r="BY255" s="190"/>
      <c r="BZ255" s="190"/>
      <c r="CA255" s="190"/>
      <c r="CB255" s="190"/>
      <c r="CC255" s="190"/>
      <c r="CD255" s="190"/>
      <c r="CE255" s="190"/>
      <c r="CF255" s="190"/>
      <c r="CG255" s="190"/>
      <c r="CH255" s="190"/>
      <c r="CI255" s="190"/>
      <c r="CJ255" s="190"/>
      <c r="CK255" s="190"/>
      <c r="CL255" s="190"/>
      <c r="CN255" s="187"/>
      <c r="CO255" s="190"/>
      <c r="CP255" s="190"/>
      <c r="CQ255" s="190"/>
      <c r="CR255" s="190"/>
      <c r="CS255" s="190"/>
      <c r="CT255" s="190"/>
      <c r="CU255" s="190"/>
      <c r="CV255" s="190"/>
      <c r="CW255" s="190"/>
      <c r="CX255" s="190"/>
      <c r="CY255" s="190"/>
      <c r="CZ255" s="190"/>
      <c r="DA255" s="190"/>
      <c r="DB255" s="190"/>
      <c r="DC255" s="190"/>
      <c r="DD255" s="190"/>
      <c r="DE255" s="190"/>
      <c r="DF255" s="190"/>
      <c r="DG255" s="190"/>
      <c r="DH255" s="190"/>
      <c r="DI255" s="190"/>
      <c r="DJ255" s="190"/>
      <c r="DK255" s="190"/>
      <c r="DL255" s="190"/>
    </row>
    <row r="256" spans="1:116" x14ac:dyDescent="0.4">
      <c r="E256" s="8"/>
      <c r="G256" s="171"/>
      <c r="H256" s="31"/>
      <c r="I256" s="73"/>
      <c r="J256" s="73"/>
      <c r="K256" s="39"/>
      <c r="L256" s="39"/>
      <c r="M256" s="39"/>
      <c r="N256" s="39"/>
      <c r="O256" s="39"/>
      <c r="P256" s="39"/>
      <c r="R256" s="38"/>
      <c r="S256" s="76"/>
      <c r="T256" s="76"/>
      <c r="U256" s="76"/>
      <c r="V256" s="76"/>
      <c r="W256" s="76"/>
      <c r="X256" s="76"/>
      <c r="Y256" s="76"/>
      <c r="Z256" s="76"/>
      <c r="AA256" s="76"/>
      <c r="AB256" s="76"/>
      <c r="AC256" s="76"/>
      <c r="AD256" s="76"/>
      <c r="AE256" s="76"/>
      <c r="AF256" s="76"/>
      <c r="AG256" s="76"/>
      <c r="AH256" s="76"/>
      <c r="AI256" s="76"/>
      <c r="AJ256" s="76"/>
      <c r="AK256" s="76"/>
      <c r="AL256" s="76"/>
      <c r="AM256" s="76"/>
      <c r="AN256" s="76"/>
      <c r="AO256" s="76"/>
      <c r="AP256" s="76"/>
      <c r="AQ256" s="76"/>
      <c r="AR256" s="76"/>
      <c r="AS256" s="76"/>
      <c r="AT256" s="76"/>
      <c r="AU256" s="76"/>
      <c r="AV256" s="76"/>
      <c r="AW256" s="76"/>
      <c r="AX256" s="76"/>
      <c r="AY256" s="76"/>
      <c r="AZ256" s="76"/>
      <c r="BA256" s="76"/>
      <c r="BB256" s="76"/>
      <c r="BC256" s="76"/>
      <c r="BD256" s="76"/>
      <c r="BE256" s="76"/>
      <c r="BF256" s="76"/>
      <c r="BG256" s="76"/>
      <c r="BH256" s="76"/>
      <c r="BI256" s="76"/>
      <c r="BJ256" s="76"/>
      <c r="BK256" s="76"/>
      <c r="BL256" s="76"/>
      <c r="BM256" s="76"/>
      <c r="BN256" s="76"/>
      <c r="BO256" s="76"/>
      <c r="BP256" s="76"/>
      <c r="BQ256" s="76"/>
      <c r="BR256" s="76"/>
      <c r="BS256" s="76"/>
      <c r="BT256" s="76"/>
      <c r="BU256" s="76"/>
      <c r="BV256" s="76"/>
      <c r="BW256" s="76"/>
      <c r="BX256" s="76"/>
      <c r="BY256" s="76"/>
      <c r="BZ256" s="76"/>
      <c r="CA256" s="76"/>
      <c r="CB256" s="76"/>
      <c r="CC256" s="76"/>
      <c r="CD256" s="76"/>
      <c r="CE256" s="76"/>
      <c r="CF256" s="76"/>
      <c r="CG256" s="76"/>
      <c r="CH256" s="76"/>
      <c r="CI256" s="76"/>
      <c r="CJ256" s="76"/>
      <c r="CK256" s="76"/>
      <c r="CL256" s="76"/>
      <c r="CN256" s="73"/>
      <c r="CO256" s="76"/>
      <c r="CP256" s="76"/>
      <c r="CQ256" s="76"/>
      <c r="CR256" s="76"/>
      <c r="CS256" s="76"/>
      <c r="CT256" s="76"/>
      <c r="CU256" s="76"/>
      <c r="CV256" s="76"/>
      <c r="CW256" s="76"/>
      <c r="CX256" s="76"/>
      <c r="CY256" s="76"/>
      <c r="CZ256" s="76"/>
      <c r="DA256" s="76"/>
      <c r="DB256" s="76"/>
      <c r="DC256" s="76"/>
      <c r="DD256" s="76"/>
      <c r="DE256" s="76"/>
      <c r="DF256" s="76"/>
      <c r="DG256" s="76"/>
      <c r="DH256" s="76"/>
      <c r="DI256" s="76"/>
      <c r="DJ256" s="76"/>
      <c r="DK256" s="76"/>
      <c r="DL256" s="76"/>
    </row>
    <row r="257" spans="1:116" x14ac:dyDescent="0.4">
      <c r="A257" s="31" t="s">
        <v>218</v>
      </c>
      <c r="B257" s="31" t="s">
        <v>243</v>
      </c>
      <c r="C257" s="31"/>
      <c r="D257" t="s">
        <v>584</v>
      </c>
      <c r="E257" s="8" t="str">
        <f t="shared" ref="E257:E271" si="286">ROW()&amp;" "&amp;D257</f>
        <v>257 PROB-EV</v>
      </c>
      <c r="F257" t="s">
        <v>585</v>
      </c>
      <c r="G257" s="66" t="s">
        <v>586</v>
      </c>
      <c r="H257" s="22"/>
      <c r="I257" s="22"/>
      <c r="J257" s="22"/>
      <c r="K257" s="299"/>
      <c r="L257" s="22"/>
      <c r="M257" s="22"/>
      <c r="N257" s="22"/>
      <c r="O257" s="22"/>
      <c r="P257" s="22"/>
      <c r="R257" s="66"/>
      <c r="S257" s="66"/>
      <c r="T257" s="66"/>
      <c r="U257" s="66"/>
      <c r="V257" s="66"/>
      <c r="W257" s="66"/>
      <c r="X257" s="66"/>
      <c r="Y257" s="66"/>
      <c r="Z257" s="66"/>
      <c r="AA257" s="66"/>
      <c r="AB257" s="66"/>
      <c r="AC257" s="66"/>
      <c r="AD257" s="66"/>
      <c r="AE257" s="66"/>
      <c r="AF257" s="66"/>
      <c r="AG257" s="66"/>
      <c r="AH257" s="66"/>
      <c r="AI257" s="66"/>
      <c r="AJ257" s="66"/>
      <c r="AK257" s="66"/>
      <c r="AL257" s="66"/>
      <c r="AM257" s="66"/>
      <c r="AN257" s="66"/>
      <c r="AO257" s="66"/>
      <c r="AP257" s="66"/>
      <c r="AQ257" s="66"/>
      <c r="AR257" s="66"/>
      <c r="AS257" s="66"/>
      <c r="AT257" s="66"/>
      <c r="AU257" s="66"/>
      <c r="AV257" s="66"/>
      <c r="AW257" s="66"/>
      <c r="AX257" s="66"/>
      <c r="AY257" s="66"/>
      <c r="AZ257" s="66"/>
      <c r="BA257" s="66"/>
      <c r="BB257" s="66"/>
      <c r="BC257" s="66"/>
      <c r="BD257" s="66"/>
      <c r="BE257" s="66"/>
      <c r="BF257" s="66"/>
      <c r="BG257" s="66"/>
      <c r="BH257" s="66"/>
      <c r="BI257" s="66"/>
      <c r="BJ257" s="66"/>
      <c r="BK257" s="66"/>
      <c r="BL257" s="66"/>
      <c r="BM257" s="66"/>
      <c r="BN257" s="66"/>
      <c r="BO257" s="66"/>
      <c r="BP257" s="66"/>
      <c r="BQ257" s="66"/>
      <c r="BR257" s="66"/>
      <c r="BS257" s="66"/>
      <c r="BT257" s="66"/>
      <c r="BU257" s="66"/>
      <c r="BV257" s="66"/>
      <c r="BW257" s="66"/>
      <c r="BX257" s="66"/>
      <c r="BY257" s="66"/>
      <c r="BZ257" s="66"/>
      <c r="CA257" s="66"/>
      <c r="CB257" s="66"/>
      <c r="CC257" s="66"/>
      <c r="CD257" s="66"/>
      <c r="CE257" s="66"/>
      <c r="CF257" s="66"/>
      <c r="CG257" s="66"/>
      <c r="CH257" s="66"/>
      <c r="CI257" s="66"/>
      <c r="CJ257" s="66"/>
      <c r="CK257" s="66"/>
      <c r="CL257" s="66"/>
      <c r="CN257"/>
      <c r="CO257" s="299"/>
      <c r="CP257" s="40"/>
      <c r="CQ257" s="40"/>
      <c r="CR257" s="40"/>
      <c r="CS257" s="40"/>
      <c r="CT257" s="40"/>
      <c r="CU257" s="40"/>
      <c r="CV257" s="40"/>
      <c r="CW257" s="40"/>
      <c r="CX257" s="40"/>
      <c r="CY257" s="40"/>
      <c r="CZ257" s="40"/>
      <c r="DA257" s="40"/>
      <c r="DB257" s="40"/>
      <c r="DC257" s="40"/>
      <c r="DD257" s="40"/>
      <c r="DE257" s="40"/>
      <c r="DF257" s="40"/>
      <c r="DG257" s="40"/>
      <c r="DH257" s="40"/>
      <c r="DI257" s="40"/>
      <c r="DJ257" s="40"/>
      <c r="DK257" s="40"/>
      <c r="DL257" s="40"/>
    </row>
    <row r="258" spans="1:116" ht="29.15" x14ac:dyDescent="0.4">
      <c r="A258" s="31"/>
      <c r="B258" t="str">
        <f t="shared" ref="B258:B263" si="287">E258</f>
        <v>258 PROB-EV</v>
      </c>
      <c r="D258" t="s">
        <v>584</v>
      </c>
      <c r="E258" s="8" t="str">
        <f t="shared" si="286"/>
        <v>258 PROB-EV</v>
      </c>
      <c r="G258" s="95" t="s">
        <v>683</v>
      </c>
      <c r="H258" s="314" t="s">
        <v>685</v>
      </c>
      <c r="I258" s="314" t="s">
        <v>216</v>
      </c>
      <c r="J258" s="314" t="s">
        <v>587</v>
      </c>
      <c r="L258" s="31"/>
      <c r="M258" s="31"/>
      <c r="N258" s="31"/>
      <c r="O258" s="31"/>
      <c r="P258" s="31"/>
      <c r="R258"/>
      <c r="S258" s="67"/>
      <c r="T258" s="67"/>
      <c r="U258" s="67"/>
      <c r="V258" s="67"/>
      <c r="W258" s="67"/>
      <c r="X258" s="67"/>
      <c r="Y258" s="67"/>
      <c r="Z258" s="67"/>
      <c r="AA258" s="67"/>
      <c r="AB258" s="67"/>
      <c r="AC258" s="67"/>
      <c r="AD258" s="67"/>
      <c r="AE258" s="67"/>
      <c r="AF258" s="67"/>
      <c r="AG258" s="67"/>
      <c r="AH258" s="67"/>
      <c r="AI258" s="67"/>
      <c r="AJ258" s="67"/>
      <c r="AK258" s="67"/>
      <c r="AL258" s="67"/>
      <c r="AM258" s="67"/>
      <c r="AN258" s="67"/>
      <c r="AO258" s="67"/>
      <c r="AP258" s="67"/>
      <c r="AQ258" s="67"/>
      <c r="AR258" s="67"/>
      <c r="AS258" s="67"/>
      <c r="AT258" s="67"/>
      <c r="AU258" s="67"/>
      <c r="AV258" s="67"/>
      <c r="AW258" s="67"/>
      <c r="AX258" s="67"/>
      <c r="AY258" s="67"/>
      <c r="AZ258" s="67"/>
      <c r="BA258" s="67"/>
      <c r="BB258" s="67"/>
      <c r="BC258" s="67"/>
      <c r="BD258" s="67"/>
      <c r="BE258" s="67"/>
      <c r="BF258" s="67"/>
      <c r="BG258" s="67"/>
      <c r="BH258" s="67"/>
      <c r="BI258" s="67"/>
      <c r="BJ258" s="67"/>
      <c r="BK258" s="67"/>
      <c r="BL258" s="67"/>
      <c r="BM258" s="67"/>
      <c r="BN258" s="67"/>
      <c r="BO258" s="67"/>
      <c r="BP258" s="67"/>
      <c r="BQ258" s="67"/>
      <c r="BR258" s="67"/>
      <c r="BS258" s="67"/>
      <c r="BT258" s="67"/>
      <c r="BU258" s="67"/>
      <c r="BV258" s="67"/>
      <c r="BW258" s="67"/>
      <c r="BX258" s="67"/>
      <c r="BY258" s="67"/>
      <c r="BZ258" s="67"/>
      <c r="CA258" s="67"/>
      <c r="CB258" s="67"/>
      <c r="CC258" s="67"/>
      <c r="CD258" s="67"/>
      <c r="CE258" s="67"/>
      <c r="CF258" s="67"/>
      <c r="CG258" s="67"/>
      <c r="CH258" s="67"/>
      <c r="CI258" s="67"/>
      <c r="CJ258" s="67"/>
      <c r="CK258" s="67"/>
      <c r="CL258" s="67"/>
      <c r="CN258"/>
      <c r="CO258" s="73"/>
      <c r="CP258" s="67"/>
      <c r="CQ258" s="67"/>
      <c r="CR258" s="67"/>
      <c r="CS258" s="67"/>
      <c r="CT258" s="67"/>
      <c r="CU258" s="67"/>
      <c r="CV258" s="67"/>
      <c r="CW258" s="67"/>
      <c r="CX258" s="67"/>
      <c r="CY258" s="67"/>
      <c r="CZ258" s="67"/>
      <c r="DA258" s="67"/>
      <c r="DB258" s="67"/>
      <c r="DC258" s="67"/>
      <c r="DD258" s="67"/>
      <c r="DE258" s="67"/>
      <c r="DF258" s="67"/>
      <c r="DG258" s="67"/>
      <c r="DH258" s="67"/>
      <c r="DI258" s="67"/>
      <c r="DJ258" s="67"/>
      <c r="DK258" s="67"/>
      <c r="DL258" s="67"/>
    </row>
    <row r="259" spans="1:116" x14ac:dyDescent="0.4">
      <c r="A259" s="31"/>
      <c r="B259" t="str">
        <f t="shared" si="287"/>
        <v>259 PROB-EV</v>
      </c>
      <c r="D259" t="s">
        <v>584</v>
      </c>
      <c r="E259" s="8" t="str">
        <f t="shared" si="286"/>
        <v>259 PROB-EV</v>
      </c>
      <c r="G259" s="141" t="s">
        <v>320</v>
      </c>
      <c r="H259" s="17">
        <v>10000</v>
      </c>
      <c r="I259" s="101">
        <v>45292</v>
      </c>
      <c r="J259" s="255">
        <v>0.5</v>
      </c>
      <c r="K259" s="17">
        <f t="shared" ref="K259:P263" si="288">SUMIF($3:$3,K$2,259:259)</f>
        <v>5000</v>
      </c>
      <c r="L259" s="17">
        <f t="shared" si="288"/>
        <v>5000</v>
      </c>
      <c r="M259" s="17">
        <f t="shared" si="288"/>
        <v>5000</v>
      </c>
      <c r="N259" s="17">
        <f t="shared" si="288"/>
        <v>5000</v>
      </c>
      <c r="O259" s="17">
        <f t="shared" si="288"/>
        <v>5000</v>
      </c>
      <c r="P259" s="17">
        <f t="shared" si="288"/>
        <v>5000</v>
      </c>
      <c r="R259"/>
      <c r="S259" s="15">
        <f t="shared" ref="S259:AB262" si="289">$H259*(EOMONTH($I259,0)&lt;=S$2)/S$5*$J259</f>
        <v>416.66666666666669</v>
      </c>
      <c r="T259" s="15">
        <f t="shared" si="289"/>
        <v>416.66666666666669</v>
      </c>
      <c r="U259" s="15">
        <f t="shared" si="289"/>
        <v>416.66666666666669</v>
      </c>
      <c r="V259" s="15">
        <f t="shared" si="289"/>
        <v>416.66666666666669</v>
      </c>
      <c r="W259" s="15">
        <f t="shared" si="289"/>
        <v>416.66666666666669</v>
      </c>
      <c r="X259" s="15">
        <f t="shared" si="289"/>
        <v>416.66666666666669</v>
      </c>
      <c r="Y259" s="15">
        <f t="shared" si="289"/>
        <v>416.66666666666669</v>
      </c>
      <c r="Z259" s="15">
        <f t="shared" si="289"/>
        <v>416.66666666666669</v>
      </c>
      <c r="AA259" s="15">
        <f t="shared" si="289"/>
        <v>416.66666666666669</v>
      </c>
      <c r="AB259" s="15">
        <f t="shared" si="289"/>
        <v>416.66666666666669</v>
      </c>
      <c r="AC259" s="15">
        <f t="shared" ref="AC259:AL262" si="290">$H259*(EOMONTH($I259,0)&lt;=AC$2)/AC$5*$J259</f>
        <v>416.66666666666669</v>
      </c>
      <c r="AD259" s="15">
        <f t="shared" si="290"/>
        <v>416.66666666666669</v>
      </c>
      <c r="AE259" s="15">
        <f t="shared" si="290"/>
        <v>416.66666666666669</v>
      </c>
      <c r="AF259" s="15">
        <f t="shared" si="290"/>
        <v>416.66666666666669</v>
      </c>
      <c r="AG259" s="15">
        <f t="shared" si="290"/>
        <v>416.66666666666669</v>
      </c>
      <c r="AH259" s="15">
        <f t="shared" si="290"/>
        <v>416.66666666666669</v>
      </c>
      <c r="AI259" s="15">
        <f t="shared" si="290"/>
        <v>416.66666666666669</v>
      </c>
      <c r="AJ259" s="15">
        <f t="shared" si="290"/>
        <v>416.66666666666669</v>
      </c>
      <c r="AK259" s="15">
        <f t="shared" si="290"/>
        <v>416.66666666666669</v>
      </c>
      <c r="AL259" s="15">
        <f t="shared" si="290"/>
        <v>416.66666666666669</v>
      </c>
      <c r="AM259" s="15">
        <f t="shared" ref="AM259:AV262" si="291">$H259*(EOMONTH($I259,0)&lt;=AM$2)/AM$5*$J259</f>
        <v>416.66666666666669</v>
      </c>
      <c r="AN259" s="15">
        <f t="shared" si="291"/>
        <v>416.66666666666669</v>
      </c>
      <c r="AO259" s="15">
        <f t="shared" si="291"/>
        <v>416.66666666666669</v>
      </c>
      <c r="AP259" s="15">
        <f t="shared" si="291"/>
        <v>416.66666666666669</v>
      </c>
      <c r="AQ259" s="15">
        <f t="shared" si="291"/>
        <v>416.66666666666669</v>
      </c>
      <c r="AR259" s="15">
        <f t="shared" si="291"/>
        <v>416.66666666666669</v>
      </c>
      <c r="AS259" s="15">
        <f t="shared" si="291"/>
        <v>416.66666666666669</v>
      </c>
      <c r="AT259" s="15">
        <f t="shared" si="291"/>
        <v>416.66666666666669</v>
      </c>
      <c r="AU259" s="15">
        <f t="shared" si="291"/>
        <v>416.66666666666669</v>
      </c>
      <c r="AV259" s="15">
        <f t="shared" si="291"/>
        <v>416.66666666666669</v>
      </c>
      <c r="AW259" s="15">
        <f t="shared" ref="AW259:BF262" si="292">$H259*(EOMONTH($I259,0)&lt;=AW$2)/AW$5*$J259</f>
        <v>416.66666666666669</v>
      </c>
      <c r="AX259" s="15">
        <f t="shared" si="292"/>
        <v>416.66666666666669</v>
      </c>
      <c r="AY259" s="15">
        <f t="shared" si="292"/>
        <v>416.66666666666669</v>
      </c>
      <c r="AZ259" s="15">
        <f t="shared" si="292"/>
        <v>416.66666666666669</v>
      </c>
      <c r="BA259" s="15">
        <f t="shared" si="292"/>
        <v>416.66666666666669</v>
      </c>
      <c r="BB259" s="15">
        <f t="shared" si="292"/>
        <v>416.66666666666669</v>
      </c>
      <c r="BC259" s="15">
        <f t="shared" si="292"/>
        <v>416.66666666666669</v>
      </c>
      <c r="BD259" s="15">
        <f t="shared" si="292"/>
        <v>416.66666666666669</v>
      </c>
      <c r="BE259" s="15">
        <f t="shared" si="292"/>
        <v>416.66666666666669</v>
      </c>
      <c r="BF259" s="15">
        <f t="shared" si="292"/>
        <v>416.66666666666669</v>
      </c>
      <c r="BG259" s="15">
        <f t="shared" ref="BG259:BP262" si="293">$H259*(EOMONTH($I259,0)&lt;=BG$2)/BG$5*$J259</f>
        <v>416.66666666666669</v>
      </c>
      <c r="BH259" s="15">
        <f t="shared" si="293"/>
        <v>416.66666666666669</v>
      </c>
      <c r="BI259" s="15">
        <f t="shared" si="293"/>
        <v>416.66666666666669</v>
      </c>
      <c r="BJ259" s="15">
        <f t="shared" si="293"/>
        <v>416.66666666666669</v>
      </c>
      <c r="BK259" s="15">
        <f t="shared" si="293"/>
        <v>416.66666666666669</v>
      </c>
      <c r="BL259" s="15">
        <f t="shared" si="293"/>
        <v>416.66666666666669</v>
      </c>
      <c r="BM259" s="15">
        <f t="shared" si="293"/>
        <v>416.66666666666669</v>
      </c>
      <c r="BN259" s="15">
        <f t="shared" si="293"/>
        <v>416.66666666666669</v>
      </c>
      <c r="BO259" s="15">
        <f t="shared" si="293"/>
        <v>416.66666666666669</v>
      </c>
      <c r="BP259" s="15">
        <f t="shared" si="293"/>
        <v>416.66666666666669</v>
      </c>
      <c r="BQ259" s="15">
        <f t="shared" ref="BQ259:BZ262" si="294">$H259*(EOMONTH($I259,0)&lt;=BQ$2)/BQ$5*$J259</f>
        <v>416.66666666666669</v>
      </c>
      <c r="BR259" s="15">
        <f t="shared" si="294"/>
        <v>416.66666666666669</v>
      </c>
      <c r="BS259" s="15">
        <f t="shared" si="294"/>
        <v>416.66666666666669</v>
      </c>
      <c r="BT259" s="15">
        <f t="shared" si="294"/>
        <v>416.66666666666669</v>
      </c>
      <c r="BU259" s="15">
        <f t="shared" si="294"/>
        <v>416.66666666666669</v>
      </c>
      <c r="BV259" s="15">
        <f t="shared" si="294"/>
        <v>416.66666666666669</v>
      </c>
      <c r="BW259" s="15">
        <f t="shared" si="294"/>
        <v>416.66666666666669</v>
      </c>
      <c r="BX259" s="15">
        <f t="shared" si="294"/>
        <v>416.66666666666669</v>
      </c>
      <c r="BY259" s="15">
        <f t="shared" si="294"/>
        <v>416.66666666666669</v>
      </c>
      <c r="BZ259" s="15">
        <f t="shared" si="294"/>
        <v>416.66666666666669</v>
      </c>
      <c r="CA259" s="15">
        <f t="shared" ref="CA259:CL262" si="295">$H259*(EOMONTH($I259,0)&lt;=CA$2)/CA$5*$J259</f>
        <v>416.66666666666669</v>
      </c>
      <c r="CB259" s="15">
        <f t="shared" si="295"/>
        <v>416.66666666666669</v>
      </c>
      <c r="CC259" s="15">
        <f t="shared" si="295"/>
        <v>416.66666666666669</v>
      </c>
      <c r="CD259" s="15">
        <f t="shared" si="295"/>
        <v>416.66666666666669</v>
      </c>
      <c r="CE259" s="15">
        <f t="shared" si="295"/>
        <v>416.66666666666669</v>
      </c>
      <c r="CF259" s="15">
        <f t="shared" si="295"/>
        <v>416.66666666666669</v>
      </c>
      <c r="CG259" s="15">
        <f t="shared" si="295"/>
        <v>416.66666666666669</v>
      </c>
      <c r="CH259" s="15">
        <f t="shared" si="295"/>
        <v>416.66666666666669</v>
      </c>
      <c r="CI259" s="15">
        <f t="shared" si="295"/>
        <v>416.66666666666669</v>
      </c>
      <c r="CJ259" s="15">
        <f t="shared" si="295"/>
        <v>416.66666666666669</v>
      </c>
      <c r="CK259" s="15">
        <f t="shared" si="295"/>
        <v>416.66666666666669</v>
      </c>
      <c r="CL259" s="15">
        <f t="shared" si="295"/>
        <v>416.66666666666669</v>
      </c>
      <c r="CN259" s="15"/>
      <c r="CO259" s="15"/>
      <c r="CP259" s="15">
        <f t="shared" ref="CP259:CY262" si="296">$H259*(EOMONTH($I259,0)&lt;=CP$2)/CP$5*$J259</f>
        <v>1250</v>
      </c>
      <c r="CQ259" s="15">
        <f t="shared" si="296"/>
        <v>1250</v>
      </c>
      <c r="CR259" s="15">
        <f t="shared" si="296"/>
        <v>1250</v>
      </c>
      <c r="CS259" s="15">
        <f t="shared" si="296"/>
        <v>1250</v>
      </c>
      <c r="CT259" s="15">
        <f t="shared" si="296"/>
        <v>1250</v>
      </c>
      <c r="CU259" s="15">
        <f t="shared" si="296"/>
        <v>1250</v>
      </c>
      <c r="CV259" s="15">
        <f t="shared" si="296"/>
        <v>1250</v>
      </c>
      <c r="CW259" s="15">
        <f t="shared" si="296"/>
        <v>1250</v>
      </c>
      <c r="CX259" s="15">
        <f t="shared" si="296"/>
        <v>1250</v>
      </c>
      <c r="CY259" s="15">
        <f t="shared" si="296"/>
        <v>1250</v>
      </c>
      <c r="CZ259" s="15">
        <f t="shared" ref="CZ259:DL262" si="297">$H259*(EOMONTH($I259,0)&lt;=CZ$2)/CZ$5*$J259</f>
        <v>1250</v>
      </c>
      <c r="DA259" s="15">
        <f t="shared" si="297"/>
        <v>1250</v>
      </c>
      <c r="DB259" s="15">
        <f t="shared" si="297"/>
        <v>1250</v>
      </c>
      <c r="DC259" s="15">
        <f t="shared" si="297"/>
        <v>1250</v>
      </c>
      <c r="DD259" s="15">
        <f t="shared" si="297"/>
        <v>1250</v>
      </c>
      <c r="DE259" s="15">
        <f t="shared" si="297"/>
        <v>1250</v>
      </c>
      <c r="DF259" s="15">
        <f t="shared" si="297"/>
        <v>1250</v>
      </c>
      <c r="DG259" s="15">
        <f t="shared" si="297"/>
        <v>1250</v>
      </c>
      <c r="DH259" s="15">
        <f t="shared" si="297"/>
        <v>1250</v>
      </c>
      <c r="DI259" s="15">
        <f t="shared" si="297"/>
        <v>1250</v>
      </c>
      <c r="DJ259" s="15">
        <f t="shared" si="297"/>
        <v>1250</v>
      </c>
      <c r="DK259" s="15">
        <f t="shared" si="297"/>
        <v>1250</v>
      </c>
      <c r="DL259" s="15">
        <f t="shared" si="297"/>
        <v>1250</v>
      </c>
    </row>
    <row r="260" spans="1:116" x14ac:dyDescent="0.4">
      <c r="A260" s="31"/>
      <c r="B260" t="str">
        <f t="shared" si="287"/>
        <v>260 PROB-EV</v>
      </c>
      <c r="D260" t="s">
        <v>584</v>
      </c>
      <c r="E260" s="8" t="str">
        <f t="shared" si="286"/>
        <v>260 PROB-EV</v>
      </c>
      <c r="G260" s="141" t="s">
        <v>321</v>
      </c>
      <c r="H260" s="17">
        <v>10000</v>
      </c>
      <c r="I260" s="101">
        <f>EOMONTH(I259,7)</f>
        <v>45535</v>
      </c>
      <c r="J260" s="255">
        <v>0.5</v>
      </c>
      <c r="K260" s="17">
        <f t="shared" si="288"/>
        <v>2083.3333333333335</v>
      </c>
      <c r="L260" s="17">
        <f t="shared" si="288"/>
        <v>5000</v>
      </c>
      <c r="M260" s="17">
        <f t="shared" si="288"/>
        <v>5000</v>
      </c>
      <c r="N260" s="17">
        <f t="shared" si="288"/>
        <v>5000</v>
      </c>
      <c r="O260" s="17">
        <f t="shared" si="288"/>
        <v>5000</v>
      </c>
      <c r="P260" s="17">
        <f t="shared" si="288"/>
        <v>5000</v>
      </c>
      <c r="R260"/>
      <c r="S260" s="15">
        <f t="shared" si="289"/>
        <v>0</v>
      </c>
      <c r="T260" s="15">
        <f t="shared" si="289"/>
        <v>0</v>
      </c>
      <c r="U260" s="15">
        <f t="shared" si="289"/>
        <v>0</v>
      </c>
      <c r="V260" s="15">
        <f t="shared" si="289"/>
        <v>0</v>
      </c>
      <c r="W260" s="15">
        <f t="shared" si="289"/>
        <v>0</v>
      </c>
      <c r="X260" s="15">
        <f t="shared" si="289"/>
        <v>0</v>
      </c>
      <c r="Y260" s="15">
        <f t="shared" si="289"/>
        <v>0</v>
      </c>
      <c r="Z260" s="15">
        <f t="shared" si="289"/>
        <v>416.66666666666669</v>
      </c>
      <c r="AA260" s="15">
        <f t="shared" si="289"/>
        <v>416.66666666666669</v>
      </c>
      <c r="AB260" s="15">
        <f t="shared" si="289"/>
        <v>416.66666666666669</v>
      </c>
      <c r="AC260" s="15">
        <f t="shared" si="290"/>
        <v>416.66666666666669</v>
      </c>
      <c r="AD260" s="15">
        <f t="shared" si="290"/>
        <v>416.66666666666669</v>
      </c>
      <c r="AE260" s="15">
        <f t="shared" si="290"/>
        <v>416.66666666666669</v>
      </c>
      <c r="AF260" s="15">
        <f t="shared" si="290"/>
        <v>416.66666666666669</v>
      </c>
      <c r="AG260" s="15">
        <f t="shared" si="290"/>
        <v>416.66666666666669</v>
      </c>
      <c r="AH260" s="15">
        <f t="shared" si="290"/>
        <v>416.66666666666669</v>
      </c>
      <c r="AI260" s="15">
        <f t="shared" si="290"/>
        <v>416.66666666666669</v>
      </c>
      <c r="AJ260" s="15">
        <f t="shared" si="290"/>
        <v>416.66666666666669</v>
      </c>
      <c r="AK260" s="15">
        <f t="shared" si="290"/>
        <v>416.66666666666669</v>
      </c>
      <c r="AL260" s="15">
        <f t="shared" si="290"/>
        <v>416.66666666666669</v>
      </c>
      <c r="AM260" s="15">
        <f t="shared" si="291"/>
        <v>416.66666666666669</v>
      </c>
      <c r="AN260" s="15">
        <f t="shared" si="291"/>
        <v>416.66666666666669</v>
      </c>
      <c r="AO260" s="15">
        <f t="shared" si="291"/>
        <v>416.66666666666669</v>
      </c>
      <c r="AP260" s="15">
        <f t="shared" si="291"/>
        <v>416.66666666666669</v>
      </c>
      <c r="AQ260" s="15">
        <f t="shared" si="291"/>
        <v>416.66666666666669</v>
      </c>
      <c r="AR260" s="15">
        <f t="shared" si="291"/>
        <v>416.66666666666669</v>
      </c>
      <c r="AS260" s="15">
        <f t="shared" si="291"/>
        <v>416.66666666666669</v>
      </c>
      <c r="AT260" s="15">
        <f t="shared" si="291"/>
        <v>416.66666666666669</v>
      </c>
      <c r="AU260" s="15">
        <f t="shared" si="291"/>
        <v>416.66666666666669</v>
      </c>
      <c r="AV260" s="15">
        <f t="shared" si="291"/>
        <v>416.66666666666669</v>
      </c>
      <c r="AW260" s="15">
        <f t="shared" si="292"/>
        <v>416.66666666666669</v>
      </c>
      <c r="AX260" s="15">
        <f t="shared" si="292"/>
        <v>416.66666666666669</v>
      </c>
      <c r="AY260" s="15">
        <f t="shared" si="292"/>
        <v>416.66666666666669</v>
      </c>
      <c r="AZ260" s="15">
        <f t="shared" si="292"/>
        <v>416.66666666666669</v>
      </c>
      <c r="BA260" s="15">
        <f t="shared" si="292"/>
        <v>416.66666666666669</v>
      </c>
      <c r="BB260" s="15">
        <f t="shared" si="292"/>
        <v>416.66666666666669</v>
      </c>
      <c r="BC260" s="15">
        <f t="shared" si="292"/>
        <v>416.66666666666669</v>
      </c>
      <c r="BD260" s="15">
        <f t="shared" si="292"/>
        <v>416.66666666666669</v>
      </c>
      <c r="BE260" s="15">
        <f t="shared" si="292"/>
        <v>416.66666666666669</v>
      </c>
      <c r="BF260" s="15">
        <f t="shared" si="292"/>
        <v>416.66666666666669</v>
      </c>
      <c r="BG260" s="15">
        <f t="shared" si="293"/>
        <v>416.66666666666669</v>
      </c>
      <c r="BH260" s="15">
        <f t="shared" si="293"/>
        <v>416.66666666666669</v>
      </c>
      <c r="BI260" s="15">
        <f t="shared" si="293"/>
        <v>416.66666666666669</v>
      </c>
      <c r="BJ260" s="15">
        <f t="shared" si="293"/>
        <v>416.66666666666669</v>
      </c>
      <c r="BK260" s="15">
        <f t="shared" si="293"/>
        <v>416.66666666666669</v>
      </c>
      <c r="BL260" s="15">
        <f t="shared" si="293"/>
        <v>416.66666666666669</v>
      </c>
      <c r="BM260" s="15">
        <f t="shared" si="293"/>
        <v>416.66666666666669</v>
      </c>
      <c r="BN260" s="15">
        <f t="shared" si="293"/>
        <v>416.66666666666669</v>
      </c>
      <c r="BO260" s="15">
        <f t="shared" si="293"/>
        <v>416.66666666666669</v>
      </c>
      <c r="BP260" s="15">
        <f t="shared" si="293"/>
        <v>416.66666666666669</v>
      </c>
      <c r="BQ260" s="15">
        <f t="shared" si="294"/>
        <v>416.66666666666669</v>
      </c>
      <c r="BR260" s="15">
        <f t="shared" si="294"/>
        <v>416.66666666666669</v>
      </c>
      <c r="BS260" s="15">
        <f t="shared" si="294"/>
        <v>416.66666666666669</v>
      </c>
      <c r="BT260" s="15">
        <f t="shared" si="294"/>
        <v>416.66666666666669</v>
      </c>
      <c r="BU260" s="15">
        <f t="shared" si="294"/>
        <v>416.66666666666669</v>
      </c>
      <c r="BV260" s="15">
        <f t="shared" si="294"/>
        <v>416.66666666666669</v>
      </c>
      <c r="BW260" s="15">
        <f t="shared" si="294"/>
        <v>416.66666666666669</v>
      </c>
      <c r="BX260" s="15">
        <f t="shared" si="294"/>
        <v>416.66666666666669</v>
      </c>
      <c r="BY260" s="15">
        <f t="shared" si="294"/>
        <v>416.66666666666669</v>
      </c>
      <c r="BZ260" s="15">
        <f t="shared" si="294"/>
        <v>416.66666666666669</v>
      </c>
      <c r="CA260" s="15">
        <f t="shared" si="295"/>
        <v>416.66666666666669</v>
      </c>
      <c r="CB260" s="15">
        <f t="shared" si="295"/>
        <v>416.66666666666669</v>
      </c>
      <c r="CC260" s="15">
        <f t="shared" si="295"/>
        <v>416.66666666666669</v>
      </c>
      <c r="CD260" s="15">
        <f t="shared" si="295"/>
        <v>416.66666666666669</v>
      </c>
      <c r="CE260" s="15">
        <f t="shared" si="295"/>
        <v>416.66666666666669</v>
      </c>
      <c r="CF260" s="15">
        <f t="shared" si="295"/>
        <v>416.66666666666669</v>
      </c>
      <c r="CG260" s="15">
        <f t="shared" si="295"/>
        <v>416.66666666666669</v>
      </c>
      <c r="CH260" s="15">
        <f t="shared" si="295"/>
        <v>416.66666666666669</v>
      </c>
      <c r="CI260" s="15">
        <f t="shared" si="295"/>
        <v>416.66666666666669</v>
      </c>
      <c r="CJ260" s="15">
        <f t="shared" si="295"/>
        <v>416.66666666666669</v>
      </c>
      <c r="CK260" s="15">
        <f t="shared" si="295"/>
        <v>416.66666666666669</v>
      </c>
      <c r="CL260" s="15">
        <f t="shared" si="295"/>
        <v>416.66666666666669</v>
      </c>
      <c r="CN260" s="15"/>
      <c r="CO260" s="15"/>
      <c r="CP260" s="15">
        <f t="shared" si="296"/>
        <v>0</v>
      </c>
      <c r="CQ260" s="15">
        <f t="shared" si="296"/>
        <v>1250</v>
      </c>
      <c r="CR260" s="15">
        <f t="shared" si="296"/>
        <v>1250</v>
      </c>
      <c r="CS260" s="15">
        <f t="shared" si="296"/>
        <v>1250</v>
      </c>
      <c r="CT260" s="15">
        <f t="shared" si="296"/>
        <v>1250</v>
      </c>
      <c r="CU260" s="15">
        <f t="shared" si="296"/>
        <v>1250</v>
      </c>
      <c r="CV260" s="15">
        <f t="shared" si="296"/>
        <v>1250</v>
      </c>
      <c r="CW260" s="15">
        <f t="shared" si="296"/>
        <v>1250</v>
      </c>
      <c r="CX260" s="15">
        <f t="shared" si="296"/>
        <v>1250</v>
      </c>
      <c r="CY260" s="15">
        <f t="shared" si="296"/>
        <v>1250</v>
      </c>
      <c r="CZ260" s="15">
        <f t="shared" si="297"/>
        <v>1250</v>
      </c>
      <c r="DA260" s="15">
        <f t="shared" si="297"/>
        <v>1250</v>
      </c>
      <c r="DB260" s="15">
        <f t="shared" si="297"/>
        <v>1250</v>
      </c>
      <c r="DC260" s="15">
        <f t="shared" si="297"/>
        <v>1250</v>
      </c>
      <c r="DD260" s="15">
        <f t="shared" si="297"/>
        <v>1250</v>
      </c>
      <c r="DE260" s="15">
        <f t="shared" si="297"/>
        <v>1250</v>
      </c>
      <c r="DF260" s="15">
        <f t="shared" si="297"/>
        <v>1250</v>
      </c>
      <c r="DG260" s="15">
        <f t="shared" si="297"/>
        <v>1250</v>
      </c>
      <c r="DH260" s="15">
        <f t="shared" si="297"/>
        <v>1250</v>
      </c>
      <c r="DI260" s="15">
        <f t="shared" si="297"/>
        <v>1250</v>
      </c>
      <c r="DJ260" s="15">
        <f t="shared" si="297"/>
        <v>1250</v>
      </c>
      <c r="DK260" s="15">
        <f t="shared" si="297"/>
        <v>1250</v>
      </c>
      <c r="DL260" s="15">
        <f t="shared" si="297"/>
        <v>1250</v>
      </c>
    </row>
    <row r="261" spans="1:116" x14ac:dyDescent="0.4">
      <c r="A261" s="31"/>
      <c r="B261" t="str">
        <f t="shared" si="287"/>
        <v>261 PROB-EV</v>
      </c>
      <c r="D261" t="s">
        <v>584</v>
      </c>
      <c r="E261" s="8" t="str">
        <f t="shared" si="286"/>
        <v>261 PROB-EV</v>
      </c>
      <c r="G261" s="141" t="s">
        <v>322</v>
      </c>
      <c r="H261" s="17">
        <v>10000</v>
      </c>
      <c r="I261" s="101">
        <f t="shared" ref="I261:I262" si="298">EOMONTH(I260,7)</f>
        <v>45747</v>
      </c>
      <c r="J261" s="255">
        <v>0.5</v>
      </c>
      <c r="K261" s="17">
        <f t="shared" si="288"/>
        <v>0</v>
      </c>
      <c r="L261" s="17">
        <f t="shared" si="288"/>
        <v>4166.6666666666661</v>
      </c>
      <c r="M261" s="17">
        <f t="shared" si="288"/>
        <v>5000</v>
      </c>
      <c r="N261" s="17">
        <f t="shared" si="288"/>
        <v>5000</v>
      </c>
      <c r="O261" s="17">
        <f t="shared" si="288"/>
        <v>5000</v>
      </c>
      <c r="P261" s="17">
        <f t="shared" si="288"/>
        <v>5000</v>
      </c>
      <c r="R261"/>
      <c r="S261" s="15">
        <f t="shared" si="289"/>
        <v>0</v>
      </c>
      <c r="T261" s="15">
        <f t="shared" si="289"/>
        <v>0</v>
      </c>
      <c r="U261" s="15">
        <f t="shared" si="289"/>
        <v>0</v>
      </c>
      <c r="V261" s="15">
        <f t="shared" si="289"/>
        <v>0</v>
      </c>
      <c r="W261" s="15">
        <f t="shared" si="289"/>
        <v>0</v>
      </c>
      <c r="X261" s="15">
        <f t="shared" si="289"/>
        <v>0</v>
      </c>
      <c r="Y261" s="15">
        <f t="shared" si="289"/>
        <v>0</v>
      </c>
      <c r="Z261" s="15">
        <f t="shared" si="289"/>
        <v>0</v>
      </c>
      <c r="AA261" s="15">
        <f t="shared" si="289"/>
        <v>0</v>
      </c>
      <c r="AB261" s="15">
        <f t="shared" si="289"/>
        <v>0</v>
      </c>
      <c r="AC261" s="15">
        <f t="shared" si="290"/>
        <v>0</v>
      </c>
      <c r="AD261" s="15">
        <f t="shared" si="290"/>
        <v>0</v>
      </c>
      <c r="AE261" s="15">
        <f t="shared" si="290"/>
        <v>0</v>
      </c>
      <c r="AF261" s="15">
        <f t="shared" si="290"/>
        <v>0</v>
      </c>
      <c r="AG261" s="15">
        <f t="shared" si="290"/>
        <v>416.66666666666669</v>
      </c>
      <c r="AH261" s="15">
        <f t="shared" si="290"/>
        <v>416.66666666666669</v>
      </c>
      <c r="AI261" s="15">
        <f t="shared" si="290"/>
        <v>416.66666666666669</v>
      </c>
      <c r="AJ261" s="15">
        <f t="shared" si="290"/>
        <v>416.66666666666669</v>
      </c>
      <c r="AK261" s="15">
        <f t="shared" si="290"/>
        <v>416.66666666666669</v>
      </c>
      <c r="AL261" s="15">
        <f t="shared" si="290"/>
        <v>416.66666666666669</v>
      </c>
      <c r="AM261" s="15">
        <f t="shared" si="291"/>
        <v>416.66666666666669</v>
      </c>
      <c r="AN261" s="15">
        <f t="shared" si="291"/>
        <v>416.66666666666669</v>
      </c>
      <c r="AO261" s="15">
        <f t="shared" si="291"/>
        <v>416.66666666666669</v>
      </c>
      <c r="AP261" s="15">
        <f t="shared" si="291"/>
        <v>416.66666666666669</v>
      </c>
      <c r="AQ261" s="15">
        <f t="shared" si="291"/>
        <v>416.66666666666669</v>
      </c>
      <c r="AR261" s="15">
        <f t="shared" si="291"/>
        <v>416.66666666666669</v>
      </c>
      <c r="AS261" s="15">
        <f t="shared" si="291"/>
        <v>416.66666666666669</v>
      </c>
      <c r="AT261" s="15">
        <f t="shared" si="291"/>
        <v>416.66666666666669</v>
      </c>
      <c r="AU261" s="15">
        <f t="shared" si="291"/>
        <v>416.66666666666669</v>
      </c>
      <c r="AV261" s="15">
        <f t="shared" si="291"/>
        <v>416.66666666666669</v>
      </c>
      <c r="AW261" s="15">
        <f t="shared" si="292"/>
        <v>416.66666666666669</v>
      </c>
      <c r="AX261" s="15">
        <f t="shared" si="292"/>
        <v>416.66666666666669</v>
      </c>
      <c r="AY261" s="15">
        <f t="shared" si="292"/>
        <v>416.66666666666669</v>
      </c>
      <c r="AZ261" s="15">
        <f t="shared" si="292"/>
        <v>416.66666666666669</v>
      </c>
      <c r="BA261" s="15">
        <f t="shared" si="292"/>
        <v>416.66666666666669</v>
      </c>
      <c r="BB261" s="15">
        <f t="shared" si="292"/>
        <v>416.66666666666669</v>
      </c>
      <c r="BC261" s="15">
        <f t="shared" si="292"/>
        <v>416.66666666666669</v>
      </c>
      <c r="BD261" s="15">
        <f t="shared" si="292"/>
        <v>416.66666666666669</v>
      </c>
      <c r="BE261" s="15">
        <f t="shared" si="292"/>
        <v>416.66666666666669</v>
      </c>
      <c r="BF261" s="15">
        <f t="shared" si="292"/>
        <v>416.66666666666669</v>
      </c>
      <c r="BG261" s="15">
        <f t="shared" si="293"/>
        <v>416.66666666666669</v>
      </c>
      <c r="BH261" s="15">
        <f t="shared" si="293"/>
        <v>416.66666666666669</v>
      </c>
      <c r="BI261" s="15">
        <f t="shared" si="293"/>
        <v>416.66666666666669</v>
      </c>
      <c r="BJ261" s="15">
        <f t="shared" si="293"/>
        <v>416.66666666666669</v>
      </c>
      <c r="BK261" s="15">
        <f t="shared" si="293"/>
        <v>416.66666666666669</v>
      </c>
      <c r="BL261" s="15">
        <f t="shared" si="293"/>
        <v>416.66666666666669</v>
      </c>
      <c r="BM261" s="15">
        <f t="shared" si="293"/>
        <v>416.66666666666669</v>
      </c>
      <c r="BN261" s="15">
        <f t="shared" si="293"/>
        <v>416.66666666666669</v>
      </c>
      <c r="BO261" s="15">
        <f t="shared" si="293"/>
        <v>416.66666666666669</v>
      </c>
      <c r="BP261" s="15">
        <f t="shared" si="293"/>
        <v>416.66666666666669</v>
      </c>
      <c r="BQ261" s="15">
        <f t="shared" si="294"/>
        <v>416.66666666666669</v>
      </c>
      <c r="BR261" s="15">
        <f t="shared" si="294"/>
        <v>416.66666666666669</v>
      </c>
      <c r="BS261" s="15">
        <f t="shared" si="294"/>
        <v>416.66666666666669</v>
      </c>
      <c r="BT261" s="15">
        <f t="shared" si="294"/>
        <v>416.66666666666669</v>
      </c>
      <c r="BU261" s="15">
        <f t="shared" si="294"/>
        <v>416.66666666666669</v>
      </c>
      <c r="BV261" s="15">
        <f t="shared" si="294"/>
        <v>416.66666666666669</v>
      </c>
      <c r="BW261" s="15">
        <f t="shared" si="294"/>
        <v>416.66666666666669</v>
      </c>
      <c r="BX261" s="15">
        <f t="shared" si="294"/>
        <v>416.66666666666669</v>
      </c>
      <c r="BY261" s="15">
        <f t="shared" si="294"/>
        <v>416.66666666666669</v>
      </c>
      <c r="BZ261" s="15">
        <f t="shared" si="294"/>
        <v>416.66666666666669</v>
      </c>
      <c r="CA261" s="15">
        <f t="shared" si="295"/>
        <v>416.66666666666669</v>
      </c>
      <c r="CB261" s="15">
        <f t="shared" si="295"/>
        <v>416.66666666666669</v>
      </c>
      <c r="CC261" s="15">
        <f t="shared" si="295"/>
        <v>416.66666666666669</v>
      </c>
      <c r="CD261" s="15">
        <f t="shared" si="295"/>
        <v>416.66666666666669</v>
      </c>
      <c r="CE261" s="15">
        <f t="shared" si="295"/>
        <v>416.66666666666669</v>
      </c>
      <c r="CF261" s="15">
        <f t="shared" si="295"/>
        <v>416.66666666666669</v>
      </c>
      <c r="CG261" s="15">
        <f t="shared" si="295"/>
        <v>416.66666666666669</v>
      </c>
      <c r="CH261" s="15">
        <f t="shared" si="295"/>
        <v>416.66666666666669</v>
      </c>
      <c r="CI261" s="15">
        <f t="shared" si="295"/>
        <v>416.66666666666669</v>
      </c>
      <c r="CJ261" s="15">
        <f t="shared" si="295"/>
        <v>416.66666666666669</v>
      </c>
      <c r="CK261" s="15">
        <f t="shared" si="295"/>
        <v>416.66666666666669</v>
      </c>
      <c r="CL261" s="15">
        <f t="shared" si="295"/>
        <v>416.66666666666669</v>
      </c>
      <c r="CN261" s="15"/>
      <c r="CO261" s="15"/>
      <c r="CP261" s="15">
        <f t="shared" si="296"/>
        <v>0</v>
      </c>
      <c r="CQ261" s="15">
        <f t="shared" si="296"/>
        <v>0</v>
      </c>
      <c r="CR261" s="15">
        <f t="shared" si="296"/>
        <v>0</v>
      </c>
      <c r="CS261" s="15">
        <f t="shared" si="296"/>
        <v>1250</v>
      </c>
      <c r="CT261" s="15">
        <f t="shared" si="296"/>
        <v>1250</v>
      </c>
      <c r="CU261" s="15">
        <f t="shared" si="296"/>
        <v>1250</v>
      </c>
      <c r="CV261" s="15">
        <f t="shared" si="296"/>
        <v>1250</v>
      </c>
      <c r="CW261" s="15">
        <f t="shared" si="296"/>
        <v>1250</v>
      </c>
      <c r="CX261" s="15">
        <f t="shared" si="296"/>
        <v>1250</v>
      </c>
      <c r="CY261" s="15">
        <f t="shared" si="296"/>
        <v>1250</v>
      </c>
      <c r="CZ261" s="15">
        <f t="shared" si="297"/>
        <v>1250</v>
      </c>
      <c r="DA261" s="15">
        <f t="shared" si="297"/>
        <v>1250</v>
      </c>
      <c r="DB261" s="15">
        <f t="shared" si="297"/>
        <v>1250</v>
      </c>
      <c r="DC261" s="15">
        <f t="shared" si="297"/>
        <v>1250</v>
      </c>
      <c r="DD261" s="15">
        <f t="shared" si="297"/>
        <v>1250</v>
      </c>
      <c r="DE261" s="15">
        <f t="shared" si="297"/>
        <v>1250</v>
      </c>
      <c r="DF261" s="15">
        <f t="shared" si="297"/>
        <v>1250</v>
      </c>
      <c r="DG261" s="15">
        <f t="shared" si="297"/>
        <v>1250</v>
      </c>
      <c r="DH261" s="15">
        <f t="shared" si="297"/>
        <v>1250</v>
      </c>
      <c r="DI261" s="15">
        <f t="shared" si="297"/>
        <v>1250</v>
      </c>
      <c r="DJ261" s="15">
        <f t="shared" si="297"/>
        <v>1250</v>
      </c>
      <c r="DK261" s="15">
        <f t="shared" si="297"/>
        <v>1250</v>
      </c>
      <c r="DL261" s="15">
        <f t="shared" si="297"/>
        <v>1250</v>
      </c>
    </row>
    <row r="262" spans="1:116" x14ac:dyDescent="0.4">
      <c r="A262" s="31"/>
      <c r="B262" t="str">
        <f t="shared" si="287"/>
        <v>262 PROB-EV</v>
      </c>
      <c r="D262" t="s">
        <v>584</v>
      </c>
      <c r="E262" s="8" t="str">
        <f t="shared" si="286"/>
        <v>262 PROB-EV</v>
      </c>
      <c r="G262" s="141" t="s">
        <v>323</v>
      </c>
      <c r="H262" s="17">
        <v>10000</v>
      </c>
      <c r="I262" s="101">
        <f t="shared" si="298"/>
        <v>45961</v>
      </c>
      <c r="J262" s="255">
        <v>0.5</v>
      </c>
      <c r="K262" s="256">
        <f t="shared" si="288"/>
        <v>0</v>
      </c>
      <c r="L262" s="256">
        <f t="shared" si="288"/>
        <v>1250</v>
      </c>
      <c r="M262" s="256">
        <f t="shared" si="288"/>
        <v>5000</v>
      </c>
      <c r="N262" s="256">
        <f t="shared" si="288"/>
        <v>5000</v>
      </c>
      <c r="O262" s="256">
        <f t="shared" si="288"/>
        <v>5000</v>
      </c>
      <c r="P262" s="256">
        <f t="shared" si="288"/>
        <v>5000</v>
      </c>
      <c r="R262"/>
      <c r="S262" s="257">
        <f t="shared" si="289"/>
        <v>0</v>
      </c>
      <c r="T262" s="257">
        <f t="shared" si="289"/>
        <v>0</v>
      </c>
      <c r="U262" s="257">
        <f t="shared" si="289"/>
        <v>0</v>
      </c>
      <c r="V262" s="257">
        <f t="shared" si="289"/>
        <v>0</v>
      </c>
      <c r="W262" s="257">
        <f t="shared" si="289"/>
        <v>0</v>
      </c>
      <c r="X262" s="257">
        <f t="shared" si="289"/>
        <v>0</v>
      </c>
      <c r="Y262" s="257">
        <f t="shared" si="289"/>
        <v>0</v>
      </c>
      <c r="Z262" s="257">
        <f t="shared" si="289"/>
        <v>0</v>
      </c>
      <c r="AA262" s="257">
        <f t="shared" si="289"/>
        <v>0</v>
      </c>
      <c r="AB262" s="257">
        <f t="shared" si="289"/>
        <v>0</v>
      </c>
      <c r="AC262" s="257">
        <f t="shared" si="290"/>
        <v>0</v>
      </c>
      <c r="AD262" s="257">
        <f t="shared" si="290"/>
        <v>0</v>
      </c>
      <c r="AE262" s="257">
        <f t="shared" si="290"/>
        <v>0</v>
      </c>
      <c r="AF262" s="257">
        <f t="shared" si="290"/>
        <v>0</v>
      </c>
      <c r="AG262" s="257">
        <f t="shared" si="290"/>
        <v>0</v>
      </c>
      <c r="AH262" s="257">
        <f t="shared" si="290"/>
        <v>0</v>
      </c>
      <c r="AI262" s="257">
        <f t="shared" si="290"/>
        <v>0</v>
      </c>
      <c r="AJ262" s="257">
        <f t="shared" si="290"/>
        <v>0</v>
      </c>
      <c r="AK262" s="257">
        <f t="shared" si="290"/>
        <v>0</v>
      </c>
      <c r="AL262" s="257">
        <f t="shared" si="290"/>
        <v>0</v>
      </c>
      <c r="AM262" s="257">
        <f t="shared" si="291"/>
        <v>0</v>
      </c>
      <c r="AN262" s="257">
        <f t="shared" si="291"/>
        <v>416.66666666666669</v>
      </c>
      <c r="AO262" s="257">
        <f t="shared" si="291"/>
        <v>416.66666666666669</v>
      </c>
      <c r="AP262" s="257">
        <f t="shared" si="291"/>
        <v>416.66666666666669</v>
      </c>
      <c r="AQ262" s="257">
        <f t="shared" si="291"/>
        <v>416.66666666666669</v>
      </c>
      <c r="AR262" s="257">
        <f t="shared" si="291"/>
        <v>416.66666666666669</v>
      </c>
      <c r="AS262" s="257">
        <f t="shared" si="291"/>
        <v>416.66666666666669</v>
      </c>
      <c r="AT262" s="257">
        <f t="shared" si="291"/>
        <v>416.66666666666669</v>
      </c>
      <c r="AU262" s="257">
        <f t="shared" si="291"/>
        <v>416.66666666666669</v>
      </c>
      <c r="AV262" s="257">
        <f t="shared" si="291"/>
        <v>416.66666666666669</v>
      </c>
      <c r="AW262" s="257">
        <f t="shared" si="292"/>
        <v>416.66666666666669</v>
      </c>
      <c r="AX262" s="257">
        <f t="shared" si="292"/>
        <v>416.66666666666669</v>
      </c>
      <c r="AY262" s="257">
        <f t="shared" si="292"/>
        <v>416.66666666666669</v>
      </c>
      <c r="AZ262" s="257">
        <f t="shared" si="292"/>
        <v>416.66666666666669</v>
      </c>
      <c r="BA262" s="257">
        <f t="shared" si="292"/>
        <v>416.66666666666669</v>
      </c>
      <c r="BB262" s="257">
        <f t="shared" si="292"/>
        <v>416.66666666666669</v>
      </c>
      <c r="BC262" s="257">
        <f t="shared" si="292"/>
        <v>416.66666666666669</v>
      </c>
      <c r="BD262" s="257">
        <f t="shared" si="292"/>
        <v>416.66666666666669</v>
      </c>
      <c r="BE262" s="257">
        <f t="shared" si="292"/>
        <v>416.66666666666669</v>
      </c>
      <c r="BF262" s="257">
        <f t="shared" si="292"/>
        <v>416.66666666666669</v>
      </c>
      <c r="BG262" s="257">
        <f t="shared" si="293"/>
        <v>416.66666666666669</v>
      </c>
      <c r="BH262" s="257">
        <f t="shared" si="293"/>
        <v>416.66666666666669</v>
      </c>
      <c r="BI262" s="257">
        <f t="shared" si="293"/>
        <v>416.66666666666669</v>
      </c>
      <c r="BJ262" s="257">
        <f t="shared" si="293"/>
        <v>416.66666666666669</v>
      </c>
      <c r="BK262" s="257">
        <f t="shared" si="293"/>
        <v>416.66666666666669</v>
      </c>
      <c r="BL262" s="257">
        <f t="shared" si="293"/>
        <v>416.66666666666669</v>
      </c>
      <c r="BM262" s="257">
        <f t="shared" si="293"/>
        <v>416.66666666666669</v>
      </c>
      <c r="BN262" s="257">
        <f t="shared" si="293"/>
        <v>416.66666666666669</v>
      </c>
      <c r="BO262" s="257">
        <f t="shared" si="293"/>
        <v>416.66666666666669</v>
      </c>
      <c r="BP262" s="257">
        <f t="shared" si="293"/>
        <v>416.66666666666669</v>
      </c>
      <c r="BQ262" s="257">
        <f t="shared" si="294"/>
        <v>416.66666666666669</v>
      </c>
      <c r="BR262" s="257">
        <f t="shared" si="294"/>
        <v>416.66666666666669</v>
      </c>
      <c r="BS262" s="257">
        <f t="shared" si="294"/>
        <v>416.66666666666669</v>
      </c>
      <c r="BT262" s="257">
        <f t="shared" si="294"/>
        <v>416.66666666666669</v>
      </c>
      <c r="BU262" s="257">
        <f t="shared" si="294"/>
        <v>416.66666666666669</v>
      </c>
      <c r="BV262" s="257">
        <f t="shared" si="294"/>
        <v>416.66666666666669</v>
      </c>
      <c r="BW262" s="257">
        <f t="shared" si="294"/>
        <v>416.66666666666669</v>
      </c>
      <c r="BX262" s="257">
        <f t="shared" si="294"/>
        <v>416.66666666666669</v>
      </c>
      <c r="BY262" s="257">
        <f t="shared" si="294"/>
        <v>416.66666666666669</v>
      </c>
      <c r="BZ262" s="257">
        <f t="shared" si="294"/>
        <v>416.66666666666669</v>
      </c>
      <c r="CA262" s="257">
        <f t="shared" si="295"/>
        <v>416.66666666666669</v>
      </c>
      <c r="CB262" s="257">
        <f t="shared" si="295"/>
        <v>416.66666666666669</v>
      </c>
      <c r="CC262" s="257">
        <f t="shared" si="295"/>
        <v>416.66666666666669</v>
      </c>
      <c r="CD262" s="257">
        <f t="shared" si="295"/>
        <v>416.66666666666669</v>
      </c>
      <c r="CE262" s="257">
        <f t="shared" si="295"/>
        <v>416.66666666666669</v>
      </c>
      <c r="CF262" s="257">
        <f t="shared" si="295"/>
        <v>416.66666666666669</v>
      </c>
      <c r="CG262" s="257">
        <f t="shared" si="295"/>
        <v>416.66666666666669</v>
      </c>
      <c r="CH262" s="257">
        <f t="shared" si="295"/>
        <v>416.66666666666669</v>
      </c>
      <c r="CI262" s="257">
        <f t="shared" si="295"/>
        <v>416.66666666666669</v>
      </c>
      <c r="CJ262" s="257">
        <f t="shared" si="295"/>
        <v>416.66666666666669</v>
      </c>
      <c r="CK262" s="257">
        <f t="shared" si="295"/>
        <v>416.66666666666669</v>
      </c>
      <c r="CL262" s="257">
        <f t="shared" si="295"/>
        <v>416.66666666666669</v>
      </c>
      <c r="CN262" s="15"/>
      <c r="CO262" s="15"/>
      <c r="CP262" s="257">
        <f t="shared" si="296"/>
        <v>0</v>
      </c>
      <c r="CQ262" s="257">
        <f t="shared" si="296"/>
        <v>0</v>
      </c>
      <c r="CR262" s="257">
        <f t="shared" si="296"/>
        <v>0</v>
      </c>
      <c r="CS262" s="257">
        <f t="shared" si="296"/>
        <v>0</v>
      </c>
      <c r="CT262" s="257">
        <f t="shared" si="296"/>
        <v>0</v>
      </c>
      <c r="CU262" s="257">
        <f t="shared" si="296"/>
        <v>0</v>
      </c>
      <c r="CV262" s="257">
        <f t="shared" si="296"/>
        <v>1250</v>
      </c>
      <c r="CW262" s="257">
        <f t="shared" si="296"/>
        <v>1250</v>
      </c>
      <c r="CX262" s="257">
        <f t="shared" si="296"/>
        <v>1250</v>
      </c>
      <c r="CY262" s="257">
        <f t="shared" si="296"/>
        <v>1250</v>
      </c>
      <c r="CZ262" s="257">
        <f t="shared" si="297"/>
        <v>1250</v>
      </c>
      <c r="DA262" s="257">
        <f t="shared" si="297"/>
        <v>1250</v>
      </c>
      <c r="DB262" s="257">
        <f t="shared" si="297"/>
        <v>1250</v>
      </c>
      <c r="DC262" s="257">
        <f t="shared" si="297"/>
        <v>1250</v>
      </c>
      <c r="DD262" s="257">
        <f t="shared" si="297"/>
        <v>1250</v>
      </c>
      <c r="DE262" s="257">
        <f t="shared" si="297"/>
        <v>1250</v>
      </c>
      <c r="DF262" s="257">
        <f t="shared" si="297"/>
        <v>1250</v>
      </c>
      <c r="DG262" s="257">
        <f t="shared" si="297"/>
        <v>1250</v>
      </c>
      <c r="DH262" s="257">
        <f t="shared" si="297"/>
        <v>1250</v>
      </c>
      <c r="DI262" s="257">
        <f t="shared" si="297"/>
        <v>1250</v>
      </c>
      <c r="DJ262" s="257">
        <f t="shared" si="297"/>
        <v>1250</v>
      </c>
      <c r="DK262" s="257">
        <f t="shared" si="297"/>
        <v>1250</v>
      </c>
      <c r="DL262" s="257">
        <f t="shared" si="297"/>
        <v>1250</v>
      </c>
    </row>
    <row r="263" spans="1:116" x14ac:dyDescent="0.4">
      <c r="B263" t="str">
        <f t="shared" si="287"/>
        <v>263 PROB-EV</v>
      </c>
      <c r="D263" t="s">
        <v>584</v>
      </c>
      <c r="E263" s="8" t="str">
        <f t="shared" si="286"/>
        <v>263 PROB-EV</v>
      </c>
      <c r="G263" s="126" t="s">
        <v>684</v>
      </c>
      <c r="H263" s="31"/>
      <c r="I263" s="31"/>
      <c r="J263" s="73"/>
      <c r="K263" s="39">
        <f t="shared" si="288"/>
        <v>7083.3333333333321</v>
      </c>
      <c r="L263" s="39">
        <f t="shared" si="288"/>
        <v>15416.666666666666</v>
      </c>
      <c r="M263" s="39">
        <f t="shared" si="288"/>
        <v>20000</v>
      </c>
      <c r="N263" s="39">
        <f t="shared" si="288"/>
        <v>20000</v>
      </c>
      <c r="O263" s="39">
        <f t="shared" si="288"/>
        <v>20000</v>
      </c>
      <c r="P263" s="39">
        <f t="shared" si="288"/>
        <v>20000</v>
      </c>
      <c r="R263"/>
      <c r="S263" s="38">
        <f>SUM(S259:S262)</f>
        <v>416.66666666666669</v>
      </c>
      <c r="T263" s="38">
        <f>SUM(T259:T262)</f>
        <v>416.66666666666669</v>
      </c>
      <c r="U263" s="38">
        <f t="shared" ref="U263:CF263" si="299">SUM(U259:U262)</f>
        <v>416.66666666666669</v>
      </c>
      <c r="V263" s="38">
        <f t="shared" si="299"/>
        <v>416.66666666666669</v>
      </c>
      <c r="W263" s="38">
        <f t="shared" si="299"/>
        <v>416.66666666666669</v>
      </c>
      <c r="X263" s="38">
        <f t="shared" si="299"/>
        <v>416.66666666666669</v>
      </c>
      <c r="Y263" s="38">
        <f t="shared" si="299"/>
        <v>416.66666666666669</v>
      </c>
      <c r="Z263" s="38">
        <f t="shared" si="299"/>
        <v>833.33333333333337</v>
      </c>
      <c r="AA263" s="38">
        <f t="shared" si="299"/>
        <v>833.33333333333337</v>
      </c>
      <c r="AB263" s="38">
        <f t="shared" si="299"/>
        <v>833.33333333333337</v>
      </c>
      <c r="AC263" s="38">
        <f t="shared" si="299"/>
        <v>833.33333333333337</v>
      </c>
      <c r="AD263" s="38">
        <f t="shared" si="299"/>
        <v>833.33333333333337</v>
      </c>
      <c r="AE263" s="38">
        <f t="shared" si="299"/>
        <v>833.33333333333337</v>
      </c>
      <c r="AF263" s="38">
        <f t="shared" si="299"/>
        <v>833.33333333333337</v>
      </c>
      <c r="AG263" s="38">
        <f t="shared" si="299"/>
        <v>1250</v>
      </c>
      <c r="AH263" s="38">
        <f t="shared" si="299"/>
        <v>1250</v>
      </c>
      <c r="AI263" s="38">
        <f t="shared" si="299"/>
        <v>1250</v>
      </c>
      <c r="AJ263" s="38">
        <f t="shared" si="299"/>
        <v>1250</v>
      </c>
      <c r="AK263" s="38">
        <f t="shared" si="299"/>
        <v>1250</v>
      </c>
      <c r="AL263" s="38">
        <f t="shared" si="299"/>
        <v>1250</v>
      </c>
      <c r="AM263" s="38">
        <f t="shared" si="299"/>
        <v>1250</v>
      </c>
      <c r="AN263" s="38">
        <f t="shared" si="299"/>
        <v>1666.6666666666667</v>
      </c>
      <c r="AO263" s="38">
        <f t="shared" si="299"/>
        <v>1666.6666666666667</v>
      </c>
      <c r="AP263" s="38">
        <f t="shared" si="299"/>
        <v>1666.6666666666667</v>
      </c>
      <c r="AQ263" s="38">
        <f t="shared" si="299"/>
        <v>1666.6666666666667</v>
      </c>
      <c r="AR263" s="38">
        <f t="shared" si="299"/>
        <v>1666.6666666666667</v>
      </c>
      <c r="AS263" s="38">
        <f t="shared" si="299"/>
        <v>1666.6666666666667</v>
      </c>
      <c r="AT263" s="38">
        <f t="shared" si="299"/>
        <v>1666.6666666666667</v>
      </c>
      <c r="AU263" s="38">
        <f t="shared" si="299"/>
        <v>1666.6666666666667</v>
      </c>
      <c r="AV263" s="38">
        <f t="shared" si="299"/>
        <v>1666.6666666666667</v>
      </c>
      <c r="AW263" s="38">
        <f t="shared" si="299"/>
        <v>1666.6666666666667</v>
      </c>
      <c r="AX263" s="38">
        <f t="shared" si="299"/>
        <v>1666.6666666666667</v>
      </c>
      <c r="AY263" s="38">
        <f t="shared" si="299"/>
        <v>1666.6666666666667</v>
      </c>
      <c r="AZ263" s="38">
        <f t="shared" si="299"/>
        <v>1666.6666666666667</v>
      </c>
      <c r="BA263" s="38">
        <f t="shared" si="299"/>
        <v>1666.6666666666667</v>
      </c>
      <c r="BB263" s="38">
        <f t="shared" si="299"/>
        <v>1666.6666666666667</v>
      </c>
      <c r="BC263" s="38">
        <f t="shared" si="299"/>
        <v>1666.6666666666667</v>
      </c>
      <c r="BD263" s="38">
        <f t="shared" si="299"/>
        <v>1666.6666666666667</v>
      </c>
      <c r="BE263" s="38">
        <f t="shared" si="299"/>
        <v>1666.6666666666667</v>
      </c>
      <c r="BF263" s="38">
        <f t="shared" si="299"/>
        <v>1666.6666666666667</v>
      </c>
      <c r="BG263" s="38">
        <f t="shared" si="299"/>
        <v>1666.6666666666667</v>
      </c>
      <c r="BH263" s="38">
        <f t="shared" si="299"/>
        <v>1666.6666666666667</v>
      </c>
      <c r="BI263" s="38">
        <f t="shared" si="299"/>
        <v>1666.6666666666667</v>
      </c>
      <c r="BJ263" s="38">
        <f t="shared" si="299"/>
        <v>1666.6666666666667</v>
      </c>
      <c r="BK263" s="38">
        <f t="shared" si="299"/>
        <v>1666.6666666666667</v>
      </c>
      <c r="BL263" s="38">
        <f t="shared" si="299"/>
        <v>1666.6666666666667</v>
      </c>
      <c r="BM263" s="38">
        <f t="shared" si="299"/>
        <v>1666.6666666666667</v>
      </c>
      <c r="BN263" s="38">
        <f t="shared" si="299"/>
        <v>1666.6666666666667</v>
      </c>
      <c r="BO263" s="38">
        <f t="shared" si="299"/>
        <v>1666.6666666666667</v>
      </c>
      <c r="BP263" s="38">
        <f t="shared" si="299"/>
        <v>1666.6666666666667</v>
      </c>
      <c r="BQ263" s="38">
        <f t="shared" si="299"/>
        <v>1666.6666666666667</v>
      </c>
      <c r="BR263" s="38">
        <f t="shared" si="299"/>
        <v>1666.6666666666667</v>
      </c>
      <c r="BS263" s="38">
        <f t="shared" si="299"/>
        <v>1666.6666666666667</v>
      </c>
      <c r="BT263" s="38">
        <f t="shared" si="299"/>
        <v>1666.6666666666667</v>
      </c>
      <c r="BU263" s="38">
        <f t="shared" si="299"/>
        <v>1666.6666666666667</v>
      </c>
      <c r="BV263" s="38">
        <f t="shared" si="299"/>
        <v>1666.6666666666667</v>
      </c>
      <c r="BW263" s="38">
        <f t="shared" si="299"/>
        <v>1666.6666666666667</v>
      </c>
      <c r="BX263" s="38">
        <f t="shared" si="299"/>
        <v>1666.6666666666667</v>
      </c>
      <c r="BY263" s="38">
        <f t="shared" si="299"/>
        <v>1666.6666666666667</v>
      </c>
      <c r="BZ263" s="38">
        <f t="shared" si="299"/>
        <v>1666.6666666666667</v>
      </c>
      <c r="CA263" s="38">
        <f t="shared" si="299"/>
        <v>1666.6666666666667</v>
      </c>
      <c r="CB263" s="38">
        <f t="shared" si="299"/>
        <v>1666.6666666666667</v>
      </c>
      <c r="CC263" s="38">
        <f t="shared" si="299"/>
        <v>1666.6666666666667</v>
      </c>
      <c r="CD263" s="38">
        <f t="shared" si="299"/>
        <v>1666.6666666666667</v>
      </c>
      <c r="CE263" s="38">
        <f t="shared" si="299"/>
        <v>1666.6666666666667</v>
      </c>
      <c r="CF263" s="38">
        <f t="shared" si="299"/>
        <v>1666.6666666666667</v>
      </c>
      <c r="CG263" s="38">
        <f t="shared" ref="CG263:CL263" si="300">SUM(CG259:CG262)</f>
        <v>1666.6666666666667</v>
      </c>
      <c r="CH263" s="38">
        <f t="shared" si="300"/>
        <v>1666.6666666666667</v>
      </c>
      <c r="CI263" s="38">
        <f t="shared" si="300"/>
        <v>1666.6666666666667</v>
      </c>
      <c r="CJ263" s="38">
        <f t="shared" si="300"/>
        <v>1666.6666666666667</v>
      </c>
      <c r="CK263" s="38">
        <f t="shared" si="300"/>
        <v>1666.6666666666667</v>
      </c>
      <c r="CL263" s="38">
        <f t="shared" si="300"/>
        <v>1666.6666666666667</v>
      </c>
      <c r="CN263"/>
      <c r="CO263" s="73"/>
      <c r="CP263" s="38">
        <f t="shared" ref="CP263:DL263" si="301">SUM(CP259:CP262)</f>
        <v>1250</v>
      </c>
      <c r="CQ263" s="38">
        <f t="shared" si="301"/>
        <v>2500</v>
      </c>
      <c r="CR263" s="38">
        <f t="shared" si="301"/>
        <v>2500</v>
      </c>
      <c r="CS263" s="38">
        <f t="shared" si="301"/>
        <v>3750</v>
      </c>
      <c r="CT263" s="38">
        <f t="shared" si="301"/>
        <v>3750</v>
      </c>
      <c r="CU263" s="38">
        <f t="shared" si="301"/>
        <v>3750</v>
      </c>
      <c r="CV263" s="38">
        <f t="shared" si="301"/>
        <v>5000</v>
      </c>
      <c r="CW263" s="38">
        <f t="shared" si="301"/>
        <v>5000</v>
      </c>
      <c r="CX263" s="38">
        <f t="shared" si="301"/>
        <v>5000</v>
      </c>
      <c r="CY263" s="38">
        <f t="shared" si="301"/>
        <v>5000</v>
      </c>
      <c r="CZ263" s="38">
        <f t="shared" si="301"/>
        <v>5000</v>
      </c>
      <c r="DA263" s="38">
        <f t="shared" si="301"/>
        <v>5000</v>
      </c>
      <c r="DB263" s="38">
        <f t="shared" si="301"/>
        <v>5000</v>
      </c>
      <c r="DC263" s="38">
        <f t="shared" si="301"/>
        <v>5000</v>
      </c>
      <c r="DD263" s="38">
        <f t="shared" si="301"/>
        <v>5000</v>
      </c>
      <c r="DE263" s="38">
        <f t="shared" si="301"/>
        <v>5000</v>
      </c>
      <c r="DF263" s="38">
        <f t="shared" si="301"/>
        <v>5000</v>
      </c>
      <c r="DG263" s="38">
        <f t="shared" si="301"/>
        <v>5000</v>
      </c>
      <c r="DH263" s="38">
        <f t="shared" si="301"/>
        <v>5000</v>
      </c>
      <c r="DI263" s="38">
        <f t="shared" si="301"/>
        <v>5000</v>
      </c>
      <c r="DJ263" s="38">
        <f t="shared" si="301"/>
        <v>5000</v>
      </c>
      <c r="DK263" s="38">
        <f t="shared" si="301"/>
        <v>5000</v>
      </c>
      <c r="DL263" s="38">
        <f t="shared" si="301"/>
        <v>5000</v>
      </c>
    </row>
    <row r="264" spans="1:116" x14ac:dyDescent="0.4">
      <c r="B264" t="s">
        <v>332</v>
      </c>
      <c r="D264" t="s">
        <v>584</v>
      </c>
      <c r="E264" s="8" t="str">
        <f t="shared" si="286"/>
        <v>264 PROB-EV</v>
      </c>
      <c r="G264" s="241" t="str">
        <f>IFERROR(SUBSTITUTE(TRIM(MID(G257, SEARCH("-", G257) + 1, LEN(G272))),":",""),"no unit")</f>
        <v>driven</v>
      </c>
      <c r="H264" s="31"/>
      <c r="I264" s="31"/>
      <c r="J264" s="73"/>
      <c r="K264" s="39"/>
      <c r="L264" s="39"/>
      <c r="M264" s="39"/>
      <c r="N264" s="39"/>
      <c r="O264" s="39"/>
      <c r="P264" s="39"/>
      <c r="R264"/>
      <c r="S264" s="38"/>
      <c r="T264" s="38"/>
      <c r="U264" s="38"/>
      <c r="V264" s="38"/>
      <c r="W264" s="38"/>
      <c r="X264" s="38"/>
      <c r="Y264" s="38"/>
      <c r="Z264" s="38"/>
      <c r="AA264" s="38"/>
      <c r="AB264" s="38"/>
      <c r="AC264" s="38"/>
      <c r="AD264" s="38"/>
      <c r="AE264" s="38"/>
      <c r="AF264" s="38"/>
      <c r="AG264" s="38"/>
      <c r="AH264" s="38"/>
      <c r="AI264" s="38"/>
      <c r="AJ264" s="38"/>
      <c r="AK264" s="38"/>
      <c r="AL264" s="38"/>
      <c r="AM264" s="38"/>
      <c r="AN264" s="38"/>
      <c r="AO264" s="38"/>
      <c r="AP264" s="38"/>
      <c r="AQ264" s="38"/>
      <c r="AR264" s="38"/>
      <c r="AS264" s="38"/>
      <c r="AT264" s="38"/>
      <c r="AU264" s="38"/>
      <c r="AV264" s="38"/>
      <c r="AW264" s="38"/>
      <c r="AX264" s="38"/>
      <c r="AY264" s="38"/>
      <c r="AZ264" s="38"/>
      <c r="BA264" s="38"/>
      <c r="BB264" s="38"/>
      <c r="BC264" s="38"/>
      <c r="BD264" s="38"/>
      <c r="BE264" s="38"/>
      <c r="BF264" s="38"/>
      <c r="BG264" s="38"/>
      <c r="BH264" s="38"/>
      <c r="BI264" s="38"/>
      <c r="BJ264" s="38"/>
      <c r="BK264" s="38"/>
      <c r="BL264" s="38"/>
      <c r="BM264" s="38"/>
      <c r="BN264" s="38"/>
      <c r="BO264" s="38"/>
      <c r="BP264" s="38"/>
      <c r="BQ264" s="38"/>
      <c r="BR264" s="38"/>
      <c r="BS264" s="38"/>
      <c r="BT264" s="38"/>
      <c r="BU264" s="38"/>
      <c r="BV264" s="38"/>
      <c r="BW264" s="38"/>
      <c r="BX264" s="38"/>
      <c r="BY264" s="38"/>
      <c r="BZ264" s="38"/>
      <c r="CA264" s="38"/>
      <c r="CB264" s="38"/>
      <c r="CC264" s="38"/>
      <c r="CD264" s="38"/>
      <c r="CE264" s="38"/>
      <c r="CF264" s="38"/>
      <c r="CG264" s="38"/>
      <c r="CH264" s="38"/>
      <c r="CI264" s="38"/>
      <c r="CJ264" s="38"/>
      <c r="CK264" s="38"/>
      <c r="CL264" s="38"/>
      <c r="CN264"/>
      <c r="CO264" s="73"/>
      <c r="CP264" s="38"/>
      <c r="CQ264" s="38"/>
      <c r="CR264" s="38"/>
      <c r="CS264" s="38"/>
      <c r="CT264" s="38"/>
      <c r="CU264" s="38"/>
      <c r="CV264" s="38"/>
      <c r="CW264" s="38"/>
      <c r="CX264" s="38"/>
      <c r="CY264" s="38"/>
      <c r="CZ264" s="38"/>
      <c r="DA264" s="38"/>
      <c r="DB264" s="38"/>
      <c r="DC264" s="38"/>
      <c r="DD264" s="38"/>
      <c r="DE264" s="38"/>
      <c r="DF264" s="38"/>
      <c r="DG264" s="38"/>
      <c r="DH264" s="38"/>
      <c r="DI264" s="38"/>
      <c r="DJ264" s="38"/>
      <c r="DK264" s="38"/>
      <c r="DL264" s="38"/>
    </row>
    <row r="265" spans="1:116" x14ac:dyDescent="0.4">
      <c r="B265" t="s">
        <v>332</v>
      </c>
      <c r="D265" t="s">
        <v>584</v>
      </c>
      <c r="E265" s="8" t="str">
        <f t="shared" si="286"/>
        <v>265 PROB-EV</v>
      </c>
      <c r="G265" s="241" t="str">
        <f>SUBSTITUTE(G273,"# of","")</f>
        <v xml:space="preserve"> assets</v>
      </c>
      <c r="H265" s="31"/>
      <c r="I265" s="31"/>
      <c r="J265" s="73"/>
      <c r="K265" s="39"/>
      <c r="L265" s="39"/>
      <c r="M265" s="39"/>
      <c r="N265" s="39"/>
      <c r="O265" s="39"/>
      <c r="P265" s="39"/>
      <c r="R265"/>
      <c r="S265" s="38"/>
      <c r="T265" s="38"/>
      <c r="U265" s="38"/>
      <c r="V265" s="38"/>
      <c r="W265" s="38"/>
      <c r="X265" s="38"/>
      <c r="Y265" s="38"/>
      <c r="Z265" s="38"/>
      <c r="AA265" s="38"/>
      <c r="AB265" s="38"/>
      <c r="AC265" s="38"/>
      <c r="AD265" s="38"/>
      <c r="AE265" s="38"/>
      <c r="AF265" s="38"/>
      <c r="AG265" s="38"/>
      <c r="AH265" s="38"/>
      <c r="AI265" s="38"/>
      <c r="AJ265" s="38"/>
      <c r="AK265" s="38"/>
      <c r="AL265" s="38"/>
      <c r="AM265" s="38"/>
      <c r="AN265" s="38"/>
      <c r="AO265" s="38"/>
      <c r="AP265" s="38"/>
      <c r="AQ265" s="38"/>
      <c r="AR265" s="38"/>
      <c r="AS265" s="38"/>
      <c r="AT265" s="38"/>
      <c r="AU265" s="38"/>
      <c r="AV265" s="38"/>
      <c r="AW265" s="38"/>
      <c r="AX265" s="38"/>
      <c r="AY265" s="38"/>
      <c r="AZ265" s="38"/>
      <c r="BA265" s="38"/>
      <c r="BB265" s="38"/>
      <c r="BC265" s="38"/>
      <c r="BD265" s="38"/>
      <c r="BE265" s="38"/>
      <c r="BF265" s="38"/>
      <c r="BG265" s="38"/>
      <c r="BH265" s="38"/>
      <c r="BI265" s="38"/>
      <c r="BJ265" s="38"/>
      <c r="BK265" s="38"/>
      <c r="BL265" s="38"/>
      <c r="BM265" s="38"/>
      <c r="BN265" s="38"/>
      <c r="BO265" s="38"/>
      <c r="BP265" s="38"/>
      <c r="BQ265" s="38"/>
      <c r="BR265" s="38"/>
      <c r="BS265" s="38"/>
      <c r="BT265" s="38"/>
      <c r="BU265" s="38"/>
      <c r="BV265" s="38"/>
      <c r="BW265" s="38"/>
      <c r="BX265" s="38"/>
      <c r="BY265" s="38"/>
      <c r="BZ265" s="38"/>
      <c r="CA265" s="38"/>
      <c r="CB265" s="38"/>
      <c r="CC265" s="38"/>
      <c r="CD265" s="38"/>
      <c r="CE265" s="38"/>
      <c r="CF265" s="38"/>
      <c r="CG265" s="38"/>
      <c r="CH265" s="38"/>
      <c r="CI265" s="38"/>
      <c r="CJ265" s="38"/>
      <c r="CK265" s="38"/>
      <c r="CL265" s="38"/>
      <c r="CN265"/>
      <c r="CO265" s="73"/>
      <c r="CP265" s="38"/>
      <c r="CQ265" s="38"/>
      <c r="CR265" s="38"/>
      <c r="CS265" s="38"/>
      <c r="CT265" s="38"/>
      <c r="CU265" s="38"/>
      <c r="CV265" s="38"/>
      <c r="CW265" s="38"/>
      <c r="CX265" s="38"/>
      <c r="CY265" s="38"/>
      <c r="CZ265" s="38"/>
      <c r="DA265" s="38"/>
      <c r="DB265" s="38"/>
      <c r="DC265" s="38"/>
      <c r="DD265" s="38"/>
      <c r="DE265" s="38"/>
      <c r="DF265" s="38"/>
      <c r="DG265" s="38"/>
      <c r="DH265" s="38"/>
      <c r="DI265" s="38"/>
      <c r="DJ265" s="38"/>
      <c r="DK265" s="38"/>
      <c r="DL265" s="38"/>
    </row>
    <row r="266" spans="1:116" x14ac:dyDescent="0.4">
      <c r="B266" t="s">
        <v>332</v>
      </c>
      <c r="D266" t="s">
        <v>584</v>
      </c>
      <c r="E266" s="8" t="str">
        <f t="shared" si="286"/>
        <v>266 PROB-EV</v>
      </c>
      <c r="G266" s="136" t="s">
        <v>334</v>
      </c>
      <c r="H266" s="31"/>
      <c r="I266" s="31"/>
      <c r="J266" s="73"/>
      <c r="K266" s="39"/>
      <c r="L266" s="39"/>
      <c r="M266" s="39"/>
      <c r="N266" s="39"/>
      <c r="O266" s="39"/>
      <c r="P266" s="39"/>
      <c r="R266"/>
      <c r="S266" s="38"/>
      <c r="T266" s="38"/>
      <c r="U266" s="38"/>
      <c r="V266" s="38"/>
      <c r="W266" s="38"/>
      <c r="X266" s="38"/>
      <c r="Y266" s="38"/>
      <c r="Z266" s="38"/>
      <c r="AA266" s="38"/>
      <c r="AB266" s="38"/>
      <c r="AC266" s="38"/>
      <c r="AD266" s="38"/>
      <c r="AE266" s="38"/>
      <c r="AF266" s="38"/>
      <c r="AG266" s="38"/>
      <c r="AH266" s="38"/>
      <c r="AI266" s="38"/>
      <c r="AJ266" s="38"/>
      <c r="AK266" s="38"/>
      <c r="AL266" s="38"/>
      <c r="AM266" s="38"/>
      <c r="AN266" s="38"/>
      <c r="AO266" s="38"/>
      <c r="AP266" s="38"/>
      <c r="AQ266" s="38"/>
      <c r="AR266" s="38"/>
      <c r="AS266" s="38"/>
      <c r="AT266" s="38"/>
      <c r="AU266" s="38"/>
      <c r="AV266" s="38"/>
      <c r="AW266" s="38"/>
      <c r="AX266" s="38"/>
      <c r="AY266" s="38"/>
      <c r="AZ266" s="38"/>
      <c r="BA266" s="38"/>
      <c r="BB266" s="38"/>
      <c r="BC266" s="38"/>
      <c r="BD266" s="38"/>
      <c r="BE266" s="38"/>
      <c r="BF266" s="38"/>
      <c r="BG266" s="38"/>
      <c r="BH266" s="38"/>
      <c r="BI266" s="38"/>
      <c r="BJ266" s="38"/>
      <c r="BK266" s="38"/>
      <c r="BL266" s="38"/>
      <c r="BM266" s="38"/>
      <c r="BN266" s="38"/>
      <c r="BO266" s="38"/>
      <c r="BP266" s="38"/>
      <c r="BQ266" s="38"/>
      <c r="BR266" s="38"/>
      <c r="BS266" s="38"/>
      <c r="BT266" s="38"/>
      <c r="BU266" s="38"/>
      <c r="BV266" s="38"/>
      <c r="BW266" s="38"/>
      <c r="BX266" s="38"/>
      <c r="BY266" s="38"/>
      <c r="BZ266" s="38"/>
      <c r="CA266" s="38"/>
      <c r="CB266" s="38"/>
      <c r="CC266" s="38"/>
      <c r="CD266" s="38"/>
      <c r="CE266" s="38"/>
      <c r="CF266" s="38"/>
      <c r="CG266" s="38"/>
      <c r="CH266" s="38"/>
      <c r="CI266" s="38"/>
      <c r="CJ266" s="38"/>
      <c r="CK266" s="38"/>
      <c r="CL266" s="38"/>
      <c r="CN266"/>
      <c r="CO266" s="73"/>
      <c r="CP266" s="38"/>
      <c r="CQ266" s="38"/>
      <c r="CR266" s="38"/>
      <c r="CS266" s="38"/>
      <c r="CT266" s="38"/>
      <c r="CU266" s="38"/>
      <c r="CV266" s="38"/>
      <c r="CW266" s="38"/>
      <c r="CX266" s="38"/>
      <c r="CY266" s="38"/>
      <c r="CZ266" s="38"/>
      <c r="DA266" s="38"/>
      <c r="DB266" s="38"/>
      <c r="DC266" s="38"/>
      <c r="DD266" s="38"/>
      <c r="DE266" s="38"/>
      <c r="DF266" s="38"/>
      <c r="DG266" s="38"/>
      <c r="DH266" s="38"/>
      <c r="DI266" s="38"/>
      <c r="DJ266" s="38"/>
      <c r="DK266" s="38"/>
      <c r="DL266" s="38"/>
    </row>
    <row r="267" spans="1:116" x14ac:dyDescent="0.4">
      <c r="B267" t="s">
        <v>332</v>
      </c>
      <c r="D267" t="s">
        <v>584</v>
      </c>
      <c r="E267" s="8" t="str">
        <f t="shared" si="286"/>
        <v>267 PROB-EV</v>
      </c>
      <c r="G267" s="136" t="s">
        <v>333</v>
      </c>
      <c r="H267" s="31"/>
      <c r="I267" s="31"/>
      <c r="J267" s="73"/>
      <c r="K267" s="39"/>
      <c r="L267" s="39"/>
      <c r="M267" s="39"/>
      <c r="N267" s="39"/>
      <c r="O267" s="39"/>
      <c r="P267" s="39"/>
      <c r="R267"/>
      <c r="S267" s="203" t="str">
        <f>ADDRESS(ROW(S263),COLUMN(S263),2)</f>
        <v>S$263</v>
      </c>
      <c r="T267" s="203" t="str">
        <f>ADDRESS(ROW(T263),COLUMN(T263),2)</f>
        <v>T$263</v>
      </c>
      <c r="U267" s="203" t="str">
        <f t="shared" ref="U267:CF267" si="302">ADDRESS(ROW(U263),COLUMN(U263),2)</f>
        <v>U$263</v>
      </c>
      <c r="V267" s="203" t="str">
        <f t="shared" si="302"/>
        <v>V$263</v>
      </c>
      <c r="W267" s="203" t="str">
        <f t="shared" si="302"/>
        <v>W$263</v>
      </c>
      <c r="X267" s="203" t="str">
        <f t="shared" si="302"/>
        <v>X$263</v>
      </c>
      <c r="Y267" s="203" t="str">
        <f t="shared" si="302"/>
        <v>Y$263</v>
      </c>
      <c r="Z267" s="203" t="str">
        <f t="shared" si="302"/>
        <v>Z$263</v>
      </c>
      <c r="AA267" s="203" t="str">
        <f t="shared" si="302"/>
        <v>AA$263</v>
      </c>
      <c r="AB267" s="203" t="str">
        <f t="shared" si="302"/>
        <v>AB$263</v>
      </c>
      <c r="AC267" s="203" t="str">
        <f t="shared" si="302"/>
        <v>AC$263</v>
      </c>
      <c r="AD267" s="203" t="str">
        <f t="shared" si="302"/>
        <v>AD$263</v>
      </c>
      <c r="AE267" s="203" t="str">
        <f t="shared" si="302"/>
        <v>AE$263</v>
      </c>
      <c r="AF267" s="203" t="str">
        <f t="shared" si="302"/>
        <v>AF$263</v>
      </c>
      <c r="AG267" s="203" t="str">
        <f t="shared" si="302"/>
        <v>AG$263</v>
      </c>
      <c r="AH267" s="203" t="str">
        <f t="shared" si="302"/>
        <v>AH$263</v>
      </c>
      <c r="AI267" s="203" t="str">
        <f t="shared" si="302"/>
        <v>AI$263</v>
      </c>
      <c r="AJ267" s="203" t="str">
        <f t="shared" si="302"/>
        <v>AJ$263</v>
      </c>
      <c r="AK267" s="203" t="str">
        <f t="shared" si="302"/>
        <v>AK$263</v>
      </c>
      <c r="AL267" s="203" t="str">
        <f t="shared" si="302"/>
        <v>AL$263</v>
      </c>
      <c r="AM267" s="203" t="str">
        <f t="shared" si="302"/>
        <v>AM$263</v>
      </c>
      <c r="AN267" s="203" t="str">
        <f t="shared" si="302"/>
        <v>AN$263</v>
      </c>
      <c r="AO267" s="203" t="str">
        <f t="shared" si="302"/>
        <v>AO$263</v>
      </c>
      <c r="AP267" s="203" t="str">
        <f t="shared" si="302"/>
        <v>AP$263</v>
      </c>
      <c r="AQ267" s="203" t="str">
        <f t="shared" si="302"/>
        <v>AQ$263</v>
      </c>
      <c r="AR267" s="203" t="str">
        <f t="shared" si="302"/>
        <v>AR$263</v>
      </c>
      <c r="AS267" s="203" t="str">
        <f t="shared" si="302"/>
        <v>AS$263</v>
      </c>
      <c r="AT267" s="203" t="str">
        <f t="shared" si="302"/>
        <v>AT$263</v>
      </c>
      <c r="AU267" s="203" t="str">
        <f t="shared" si="302"/>
        <v>AU$263</v>
      </c>
      <c r="AV267" s="203" t="str">
        <f t="shared" si="302"/>
        <v>AV$263</v>
      </c>
      <c r="AW267" s="203" t="str">
        <f t="shared" si="302"/>
        <v>AW$263</v>
      </c>
      <c r="AX267" s="203" t="str">
        <f t="shared" si="302"/>
        <v>AX$263</v>
      </c>
      <c r="AY267" s="203" t="str">
        <f t="shared" si="302"/>
        <v>AY$263</v>
      </c>
      <c r="AZ267" s="203" t="str">
        <f t="shared" si="302"/>
        <v>AZ$263</v>
      </c>
      <c r="BA267" s="203" t="str">
        <f t="shared" si="302"/>
        <v>BA$263</v>
      </c>
      <c r="BB267" s="203" t="str">
        <f t="shared" si="302"/>
        <v>BB$263</v>
      </c>
      <c r="BC267" s="203" t="str">
        <f t="shared" si="302"/>
        <v>BC$263</v>
      </c>
      <c r="BD267" s="203" t="str">
        <f t="shared" si="302"/>
        <v>BD$263</v>
      </c>
      <c r="BE267" s="203" t="str">
        <f t="shared" si="302"/>
        <v>BE$263</v>
      </c>
      <c r="BF267" s="203" t="str">
        <f t="shared" si="302"/>
        <v>BF$263</v>
      </c>
      <c r="BG267" s="203" t="str">
        <f t="shared" si="302"/>
        <v>BG$263</v>
      </c>
      <c r="BH267" s="203" t="str">
        <f t="shared" si="302"/>
        <v>BH$263</v>
      </c>
      <c r="BI267" s="203" t="str">
        <f t="shared" si="302"/>
        <v>BI$263</v>
      </c>
      <c r="BJ267" s="203" t="str">
        <f t="shared" si="302"/>
        <v>BJ$263</v>
      </c>
      <c r="BK267" s="203" t="str">
        <f t="shared" si="302"/>
        <v>BK$263</v>
      </c>
      <c r="BL267" s="203" t="str">
        <f t="shared" si="302"/>
        <v>BL$263</v>
      </c>
      <c r="BM267" s="203" t="str">
        <f t="shared" si="302"/>
        <v>BM$263</v>
      </c>
      <c r="BN267" s="203" t="str">
        <f t="shared" si="302"/>
        <v>BN$263</v>
      </c>
      <c r="BO267" s="203" t="str">
        <f t="shared" si="302"/>
        <v>BO$263</v>
      </c>
      <c r="BP267" s="203" t="str">
        <f t="shared" si="302"/>
        <v>BP$263</v>
      </c>
      <c r="BQ267" s="203" t="str">
        <f t="shared" si="302"/>
        <v>BQ$263</v>
      </c>
      <c r="BR267" s="203" t="str">
        <f t="shared" si="302"/>
        <v>BR$263</v>
      </c>
      <c r="BS267" s="203" t="str">
        <f t="shared" si="302"/>
        <v>BS$263</v>
      </c>
      <c r="BT267" s="203" t="str">
        <f t="shared" si="302"/>
        <v>BT$263</v>
      </c>
      <c r="BU267" s="203" t="str">
        <f t="shared" si="302"/>
        <v>BU$263</v>
      </c>
      <c r="BV267" s="203" t="str">
        <f t="shared" si="302"/>
        <v>BV$263</v>
      </c>
      <c r="BW267" s="203" t="str">
        <f t="shared" si="302"/>
        <v>BW$263</v>
      </c>
      <c r="BX267" s="203" t="str">
        <f t="shared" si="302"/>
        <v>BX$263</v>
      </c>
      <c r="BY267" s="203" t="str">
        <f t="shared" si="302"/>
        <v>BY$263</v>
      </c>
      <c r="BZ267" s="203" t="str">
        <f t="shared" si="302"/>
        <v>BZ$263</v>
      </c>
      <c r="CA267" s="203" t="str">
        <f t="shared" si="302"/>
        <v>CA$263</v>
      </c>
      <c r="CB267" s="203" t="str">
        <f t="shared" si="302"/>
        <v>CB$263</v>
      </c>
      <c r="CC267" s="203" t="str">
        <f t="shared" si="302"/>
        <v>CC$263</v>
      </c>
      <c r="CD267" s="203" t="str">
        <f t="shared" si="302"/>
        <v>CD$263</v>
      </c>
      <c r="CE267" s="203" t="str">
        <f t="shared" si="302"/>
        <v>CE$263</v>
      </c>
      <c r="CF267" s="203" t="str">
        <f t="shared" si="302"/>
        <v>CF$263</v>
      </c>
      <c r="CG267" s="203" t="str">
        <f t="shared" ref="CG267:CL267" si="303">ADDRESS(ROW(CG263),COLUMN(CG263),2)</f>
        <v>CG$263</v>
      </c>
      <c r="CH267" s="203" t="str">
        <f t="shared" si="303"/>
        <v>CH$263</v>
      </c>
      <c r="CI267" s="203" t="str">
        <f t="shared" si="303"/>
        <v>CI$263</v>
      </c>
      <c r="CJ267" s="203" t="str">
        <f t="shared" si="303"/>
        <v>CJ$263</v>
      </c>
      <c r="CK267" s="203" t="str">
        <f t="shared" si="303"/>
        <v>CK$263</v>
      </c>
      <c r="CL267" s="203" t="str">
        <f t="shared" si="303"/>
        <v>CL$263</v>
      </c>
      <c r="CN267"/>
      <c r="CO267" s="73"/>
      <c r="CP267" s="203" t="str">
        <f t="shared" ref="CP267:DL267" si="304">ADDRESS(ROW(CP263),COLUMN(CP263),2)</f>
        <v>CP$263</v>
      </c>
      <c r="CQ267" s="203" t="str">
        <f t="shared" si="304"/>
        <v>CQ$263</v>
      </c>
      <c r="CR267" s="203" t="str">
        <f t="shared" si="304"/>
        <v>CR$263</v>
      </c>
      <c r="CS267" s="203" t="str">
        <f t="shared" si="304"/>
        <v>CS$263</v>
      </c>
      <c r="CT267" s="203" t="str">
        <f t="shared" si="304"/>
        <v>CT$263</v>
      </c>
      <c r="CU267" s="203" t="str">
        <f t="shared" si="304"/>
        <v>CU$263</v>
      </c>
      <c r="CV267" s="203" t="str">
        <f t="shared" si="304"/>
        <v>CV$263</v>
      </c>
      <c r="CW267" s="203" t="str">
        <f t="shared" si="304"/>
        <v>CW$263</v>
      </c>
      <c r="CX267" s="203" t="str">
        <f t="shared" si="304"/>
        <v>CX$263</v>
      </c>
      <c r="CY267" s="203" t="str">
        <f t="shared" si="304"/>
        <v>CY$263</v>
      </c>
      <c r="CZ267" s="203" t="str">
        <f t="shared" si="304"/>
        <v>CZ$263</v>
      </c>
      <c r="DA267" s="203" t="str">
        <f t="shared" si="304"/>
        <v>DA$263</v>
      </c>
      <c r="DB267" s="203" t="str">
        <f t="shared" si="304"/>
        <v>DB$263</v>
      </c>
      <c r="DC267" s="203" t="str">
        <f t="shared" si="304"/>
        <v>DC$263</v>
      </c>
      <c r="DD267" s="203" t="str">
        <f t="shared" si="304"/>
        <v>DD$263</v>
      </c>
      <c r="DE267" s="203" t="str">
        <f t="shared" si="304"/>
        <v>DE$263</v>
      </c>
      <c r="DF267" s="203" t="str">
        <f t="shared" si="304"/>
        <v>DF$263</v>
      </c>
      <c r="DG267" s="203" t="str">
        <f t="shared" si="304"/>
        <v>DG$263</v>
      </c>
      <c r="DH267" s="203" t="str">
        <f t="shared" si="304"/>
        <v>DH$263</v>
      </c>
      <c r="DI267" s="203" t="str">
        <f t="shared" si="304"/>
        <v>DI$263</v>
      </c>
      <c r="DJ267" s="203" t="str">
        <f t="shared" si="304"/>
        <v>DJ$263</v>
      </c>
      <c r="DK267" s="203" t="str">
        <f t="shared" si="304"/>
        <v>DK$263</v>
      </c>
      <c r="DL267" s="203" t="str">
        <f t="shared" si="304"/>
        <v>DL$263</v>
      </c>
    </row>
    <row r="268" spans="1:116" x14ac:dyDescent="0.4">
      <c r="B268" t="s">
        <v>332</v>
      </c>
      <c r="D268" t="s">
        <v>584</v>
      </c>
      <c r="E268" s="8" t="str">
        <f t="shared" si="286"/>
        <v>268 PROB-EV</v>
      </c>
      <c r="G268" s="8" t="str">
        <f>"Secondary label: "</f>
        <v xml:space="preserve">Secondary label: </v>
      </c>
      <c r="H268" s="12"/>
      <c r="I268" s="12"/>
      <c r="J268" s="60"/>
      <c r="K268" s="15"/>
      <c r="L268" s="15"/>
      <c r="M268" s="15"/>
      <c r="N268" s="15"/>
      <c r="O268" s="15"/>
      <c r="P268" s="15"/>
      <c r="R268"/>
      <c r="S268" s="76"/>
      <c r="T268" s="76"/>
      <c r="U268" s="76"/>
      <c r="V268" s="76"/>
      <c r="W268" s="76"/>
      <c r="X268" s="76"/>
      <c r="Y268" s="76"/>
      <c r="Z268" s="76"/>
      <c r="AA268" s="76"/>
      <c r="AB268" s="76"/>
      <c r="AC268" s="76"/>
      <c r="AD268" s="76"/>
      <c r="AE268" s="76"/>
      <c r="AF268" s="76"/>
      <c r="AG268" s="76"/>
      <c r="AH268" s="76"/>
      <c r="AI268" s="76"/>
      <c r="AJ268" s="76"/>
      <c r="AK268" s="76"/>
      <c r="AL268" s="76"/>
      <c r="AM268" s="76"/>
      <c r="AN268" s="76"/>
      <c r="AO268" s="76"/>
      <c r="AP268" s="76"/>
      <c r="AQ268" s="76"/>
      <c r="AR268" s="76"/>
      <c r="AS268" s="76"/>
      <c r="AT268" s="76"/>
      <c r="AU268" s="76"/>
      <c r="AV268" s="76"/>
      <c r="AW268" s="76"/>
      <c r="AX268" s="76"/>
      <c r="AY268" s="76"/>
      <c r="AZ268" s="76"/>
      <c r="BA268" s="76"/>
      <c r="BB268" s="76"/>
      <c r="BC268" s="76"/>
      <c r="BD268" s="76"/>
      <c r="BE268" s="76"/>
      <c r="BF268" s="76"/>
      <c r="BG268" s="76"/>
      <c r="BH268" s="76"/>
      <c r="BI268" s="76"/>
      <c r="BJ268" s="76"/>
      <c r="BK268" s="76"/>
      <c r="BL268" s="76"/>
      <c r="BM268" s="76"/>
      <c r="BN268" s="76"/>
      <c r="BO268" s="76"/>
      <c r="BP268" s="76"/>
      <c r="BQ268" s="76"/>
      <c r="BR268" s="76"/>
      <c r="BS268" s="76"/>
      <c r="BT268" s="76"/>
      <c r="BU268" s="76"/>
      <c r="BV268" s="76"/>
      <c r="BW268" s="76"/>
      <c r="BX268" s="76"/>
      <c r="BY268" s="76"/>
      <c r="BZ268" s="76"/>
      <c r="CA268" s="76"/>
      <c r="CB268" s="76"/>
      <c r="CC268" s="76"/>
      <c r="CD268" s="76"/>
      <c r="CE268" s="76"/>
      <c r="CF268" s="76"/>
      <c r="CG268" s="76"/>
      <c r="CH268" s="76"/>
      <c r="CI268" s="76"/>
      <c r="CJ268" s="76"/>
      <c r="CK268" s="76"/>
      <c r="CL268" s="76"/>
      <c r="CN268"/>
      <c r="CO268" s="60"/>
      <c r="CP268" s="76"/>
      <c r="CQ268" s="76"/>
      <c r="CR268" s="76"/>
      <c r="CS268" s="76"/>
      <c r="CT268" s="76"/>
      <c r="CU268" s="76"/>
      <c r="CV268" s="76"/>
      <c r="CW268" s="76"/>
      <c r="CX268" s="76"/>
      <c r="CY268" s="76"/>
      <c r="CZ268" s="76"/>
      <c r="DA268" s="76"/>
      <c r="DB268" s="76"/>
      <c r="DC268" s="76"/>
      <c r="DD268" s="76"/>
      <c r="DE268" s="76"/>
      <c r="DF268" s="76"/>
      <c r="DG268" s="76"/>
      <c r="DH268" s="76"/>
      <c r="DI268" s="76"/>
      <c r="DJ268" s="76"/>
      <c r="DK268" s="76"/>
      <c r="DL268" s="76"/>
    </row>
    <row r="269" spans="1:116" x14ac:dyDescent="0.4">
      <c r="B269" t="s">
        <v>332</v>
      </c>
      <c r="D269" t="s">
        <v>584</v>
      </c>
      <c r="E269" s="8" t="str">
        <f t="shared" si="286"/>
        <v>269 PROB-EV</v>
      </c>
      <c r="H269" s="12"/>
      <c r="I269" s="12"/>
      <c r="J269" s="60"/>
      <c r="K269" s="15"/>
      <c r="L269" s="15"/>
      <c r="M269" s="15"/>
      <c r="N269" s="15"/>
      <c r="O269" s="15"/>
      <c r="P269" s="15"/>
      <c r="R269"/>
      <c r="S269" s="15"/>
      <c r="T269" s="76"/>
      <c r="U269" s="76"/>
      <c r="V269" s="76"/>
      <c r="W269" s="76"/>
      <c r="X269" s="76"/>
      <c r="Y269" s="76"/>
      <c r="Z269" s="76"/>
      <c r="AA269" s="76"/>
      <c r="AB269" s="76"/>
      <c r="AC269" s="76"/>
      <c r="AD269" s="76"/>
      <c r="AE269" s="76"/>
      <c r="AF269" s="76"/>
      <c r="AG269" s="76"/>
      <c r="AH269" s="76"/>
      <c r="AI269" s="76"/>
      <c r="AJ269" s="76"/>
      <c r="AK269" s="76"/>
      <c r="AL269" s="76"/>
      <c r="AM269" s="76"/>
      <c r="AN269" s="76"/>
      <c r="AO269" s="76"/>
      <c r="AP269" s="76"/>
      <c r="AQ269" s="76"/>
      <c r="AR269" s="76"/>
      <c r="AS269" s="76"/>
      <c r="AT269" s="76"/>
      <c r="AU269" s="76"/>
      <c r="AV269" s="76"/>
      <c r="AW269" s="76"/>
      <c r="AX269" s="76"/>
      <c r="AY269" s="76"/>
      <c r="AZ269" s="76"/>
      <c r="BA269" s="76"/>
      <c r="BB269" s="76"/>
      <c r="BC269" s="76"/>
      <c r="BD269" s="76"/>
      <c r="BE269" s="76"/>
      <c r="BF269" s="76"/>
      <c r="BG269" s="76"/>
      <c r="BH269" s="76"/>
      <c r="BI269" s="76"/>
      <c r="BJ269" s="76"/>
      <c r="BK269" s="76"/>
      <c r="BL269" s="76"/>
      <c r="BM269" s="76"/>
      <c r="BN269" s="76"/>
      <c r="BO269" s="76"/>
      <c r="BP269" s="76"/>
      <c r="BQ269" s="76"/>
      <c r="BR269" s="76"/>
      <c r="BS269" s="76"/>
      <c r="BT269" s="76"/>
      <c r="BU269" s="76"/>
      <c r="BV269" s="76"/>
      <c r="BW269" s="76"/>
      <c r="BX269" s="76"/>
      <c r="BY269" s="76"/>
      <c r="BZ269" s="76"/>
      <c r="CA269" s="76"/>
      <c r="CB269" s="76"/>
      <c r="CC269" s="76"/>
      <c r="CD269" s="76"/>
      <c r="CE269" s="76"/>
      <c r="CF269" s="76"/>
      <c r="CG269" s="76"/>
      <c r="CH269" s="76"/>
      <c r="CI269" s="76"/>
      <c r="CJ269" s="76"/>
      <c r="CK269" s="76"/>
      <c r="CL269" s="76"/>
      <c r="CN269"/>
      <c r="CO269" s="60"/>
      <c r="CP269" s="76"/>
      <c r="CQ269" s="76"/>
      <c r="CR269" s="76"/>
      <c r="CS269" s="76"/>
      <c r="CT269" s="76"/>
      <c r="CU269" s="76"/>
      <c r="CV269" s="76"/>
      <c r="CW269" s="76"/>
      <c r="CX269" s="76"/>
      <c r="CY269" s="76"/>
      <c r="CZ269" s="76"/>
      <c r="DA269" s="76"/>
      <c r="DB269" s="76"/>
      <c r="DC269" s="76"/>
      <c r="DD269" s="76"/>
      <c r="DE269" s="76"/>
      <c r="DF269" s="76"/>
      <c r="DG269" s="76"/>
      <c r="DH269" s="76"/>
      <c r="DI269" s="76"/>
      <c r="DJ269" s="76"/>
      <c r="DK269" s="76"/>
      <c r="DL269" s="76"/>
    </row>
    <row r="270" spans="1:116" x14ac:dyDescent="0.4">
      <c r="B270" t="s">
        <v>332</v>
      </c>
      <c r="D270" t="s">
        <v>584</v>
      </c>
      <c r="E270" s="8" t="str">
        <f t="shared" si="286"/>
        <v>270 PROB-EV</v>
      </c>
      <c r="G270" s="8" t="s">
        <v>463</v>
      </c>
      <c r="H270" s="12"/>
      <c r="I270" s="12"/>
      <c r="J270" s="60"/>
      <c r="K270" s="15"/>
      <c r="L270" s="15"/>
      <c r="M270" s="15"/>
      <c r="N270" s="15"/>
      <c r="O270" s="15"/>
      <c r="P270" s="15"/>
      <c r="R270"/>
      <c r="S270" s="15"/>
      <c r="T270" s="76"/>
      <c r="U270" s="76"/>
      <c r="V270" s="76"/>
      <c r="W270" s="76"/>
      <c r="X270" s="76"/>
      <c r="Y270" s="76"/>
      <c r="Z270" s="76"/>
      <c r="AA270" s="76"/>
      <c r="AB270" s="76"/>
      <c r="AC270" s="76"/>
      <c r="AD270" s="76"/>
      <c r="AE270" s="76"/>
      <c r="AF270" s="76"/>
      <c r="AG270" s="76"/>
      <c r="AH270" s="76"/>
      <c r="AI270" s="76"/>
      <c r="AJ270" s="76"/>
      <c r="AK270" s="76"/>
      <c r="AL270" s="76"/>
      <c r="AM270" s="76"/>
      <c r="AN270" s="76"/>
      <c r="AO270" s="76"/>
      <c r="AP270" s="76"/>
      <c r="AQ270" s="76"/>
      <c r="AR270" s="76"/>
      <c r="AS270" s="76"/>
      <c r="AT270" s="76"/>
      <c r="AU270" s="76"/>
      <c r="AV270" s="76"/>
      <c r="AW270" s="76"/>
      <c r="AX270" s="76"/>
      <c r="AY270" s="76"/>
      <c r="AZ270" s="76"/>
      <c r="BA270" s="76"/>
      <c r="BB270" s="76"/>
      <c r="BC270" s="76"/>
      <c r="BD270" s="76"/>
      <c r="BE270" s="76"/>
      <c r="BF270" s="76"/>
      <c r="BG270" s="76"/>
      <c r="BH270" s="76"/>
      <c r="BI270" s="76"/>
      <c r="BJ270" s="76"/>
      <c r="BK270" s="76"/>
      <c r="BL270" s="76"/>
      <c r="BM270" s="76"/>
      <c r="BN270" s="76"/>
      <c r="BO270" s="76"/>
      <c r="BP270" s="76"/>
      <c r="BQ270" s="76"/>
      <c r="BR270" s="76"/>
      <c r="BS270" s="76"/>
      <c r="BT270" s="76"/>
      <c r="BU270" s="76"/>
      <c r="BV270" s="76"/>
      <c r="BW270" s="76"/>
      <c r="BX270" s="76"/>
      <c r="BY270" s="76"/>
      <c r="BZ270" s="76"/>
      <c r="CA270" s="76"/>
      <c r="CB270" s="76"/>
      <c r="CC270" s="76"/>
      <c r="CD270" s="76"/>
      <c r="CE270" s="76"/>
      <c r="CF270" s="76"/>
      <c r="CG270" s="76"/>
      <c r="CH270" s="76"/>
      <c r="CI270" s="76"/>
      <c r="CJ270" s="76"/>
      <c r="CK270" s="76"/>
      <c r="CL270" s="76"/>
      <c r="CN270"/>
      <c r="CO270" s="60"/>
      <c r="CP270" s="76"/>
      <c r="CQ270" s="76"/>
      <c r="CR270" s="76"/>
      <c r="CS270" s="76"/>
      <c r="CT270" s="76"/>
      <c r="CU270" s="76"/>
      <c r="CV270" s="76"/>
      <c r="CW270" s="76"/>
      <c r="CX270" s="76"/>
      <c r="CY270" s="76"/>
      <c r="CZ270" s="76"/>
      <c r="DA270" s="76"/>
      <c r="DB270" s="76"/>
      <c r="DC270" s="76"/>
      <c r="DD270" s="76"/>
      <c r="DE270" s="76"/>
      <c r="DF270" s="76"/>
      <c r="DG270" s="76"/>
      <c r="DH270" s="76"/>
      <c r="DI270" s="76"/>
      <c r="DJ270" s="76"/>
      <c r="DK270" s="76"/>
      <c r="DL270" s="76"/>
    </row>
    <row r="271" spans="1:116" x14ac:dyDescent="0.4">
      <c r="B271" t="s">
        <v>332</v>
      </c>
      <c r="D271" t="s">
        <v>584</v>
      </c>
      <c r="E271" s="8" t="str">
        <f t="shared" si="286"/>
        <v>271 PROB-EV</v>
      </c>
      <c r="G271" s="8" t="s">
        <v>464</v>
      </c>
      <c r="H271" s="12"/>
      <c r="I271" s="12"/>
      <c r="J271" s="60"/>
      <c r="K271" s="15"/>
      <c r="L271" s="15"/>
      <c r="M271" s="15"/>
      <c r="N271" s="15"/>
      <c r="O271" s="15"/>
      <c r="P271" s="15"/>
      <c r="R271"/>
      <c r="S271" s="15"/>
      <c r="T271" s="76"/>
      <c r="U271" s="76"/>
      <c r="V271" s="76"/>
      <c r="W271" s="76"/>
      <c r="X271" s="76"/>
      <c r="Y271" s="76"/>
      <c r="Z271" s="76"/>
      <c r="AA271" s="76"/>
      <c r="AB271" s="76"/>
      <c r="AC271" s="76"/>
      <c r="AD271" s="76"/>
      <c r="AE271" s="76"/>
      <c r="AF271" s="76"/>
      <c r="AG271" s="76"/>
      <c r="AH271" s="76"/>
      <c r="AI271" s="76"/>
      <c r="AJ271" s="76"/>
      <c r="AK271" s="76"/>
      <c r="AL271" s="76"/>
      <c r="AM271" s="76"/>
      <c r="AN271" s="76"/>
      <c r="AO271" s="76"/>
      <c r="AP271" s="76"/>
      <c r="AQ271" s="76"/>
      <c r="AR271" s="76"/>
      <c r="AS271" s="76"/>
      <c r="AT271" s="76"/>
      <c r="AU271" s="76"/>
      <c r="AV271" s="76"/>
      <c r="AW271" s="76"/>
      <c r="AX271" s="76"/>
      <c r="AY271" s="76"/>
      <c r="AZ271" s="76"/>
      <c r="BA271" s="76"/>
      <c r="BB271" s="76"/>
      <c r="BC271" s="76"/>
      <c r="BD271" s="76"/>
      <c r="BE271" s="76"/>
      <c r="BF271" s="76"/>
      <c r="BG271" s="76"/>
      <c r="BH271" s="76"/>
      <c r="BI271" s="76"/>
      <c r="BJ271" s="76"/>
      <c r="BK271" s="76"/>
      <c r="BL271" s="76"/>
      <c r="BM271" s="76"/>
      <c r="BN271" s="76"/>
      <c r="BO271" s="76"/>
      <c r="BP271" s="76"/>
      <c r="BQ271" s="76"/>
      <c r="BR271" s="76"/>
      <c r="BS271" s="76"/>
      <c r="BT271" s="76"/>
      <c r="BU271" s="76"/>
      <c r="BV271" s="76"/>
      <c r="BW271" s="76"/>
      <c r="BX271" s="76"/>
      <c r="BY271" s="76"/>
      <c r="BZ271" s="76"/>
      <c r="CA271" s="76"/>
      <c r="CB271" s="76"/>
      <c r="CC271" s="76"/>
      <c r="CD271" s="76"/>
      <c r="CE271" s="76"/>
      <c r="CF271" s="76"/>
      <c r="CG271" s="76"/>
      <c r="CH271" s="76"/>
      <c r="CI271" s="76"/>
      <c r="CJ271" s="76"/>
      <c r="CK271" s="76"/>
      <c r="CL271" s="76"/>
      <c r="CN271"/>
      <c r="CO271" s="60"/>
      <c r="CP271" s="76"/>
      <c r="CQ271" s="76"/>
      <c r="CR271" s="76"/>
      <c r="CS271" s="76"/>
      <c r="CT271" s="76"/>
      <c r="CU271" s="76"/>
      <c r="CV271" s="76"/>
      <c r="CW271" s="76"/>
      <c r="CX271" s="76"/>
      <c r="CY271" s="76"/>
      <c r="CZ271" s="76"/>
      <c r="DA271" s="76"/>
      <c r="DB271" s="76"/>
      <c r="DC271" s="76"/>
      <c r="DD271" s="76"/>
      <c r="DE271" s="76"/>
      <c r="DF271" s="76"/>
      <c r="DG271" s="76"/>
      <c r="DH271" s="76"/>
      <c r="DI271" s="76"/>
      <c r="DJ271" s="76"/>
      <c r="DK271" s="76"/>
      <c r="DL271" s="76"/>
    </row>
    <row r="272" spans="1:116" x14ac:dyDescent="0.4">
      <c r="A272" s="174"/>
      <c r="E272" s="8"/>
      <c r="G272" s="185" t="s">
        <v>459</v>
      </c>
      <c r="H272" s="186"/>
      <c r="I272" s="186"/>
      <c r="J272" s="187"/>
      <c r="K272" s="188"/>
      <c r="L272" s="188"/>
      <c r="M272" s="188"/>
      <c r="N272" s="188"/>
      <c r="O272" s="188"/>
      <c r="P272" s="188"/>
      <c r="R272" s="174"/>
      <c r="S272" s="189"/>
      <c r="T272" s="190"/>
      <c r="U272" s="190"/>
      <c r="V272" s="190"/>
      <c r="W272" s="190"/>
      <c r="X272" s="190"/>
      <c r="Y272" s="190"/>
      <c r="Z272" s="190"/>
      <c r="AA272" s="190"/>
      <c r="AB272" s="190"/>
      <c r="AC272" s="190"/>
      <c r="AD272" s="190"/>
      <c r="AE272" s="190"/>
      <c r="AF272" s="190"/>
      <c r="AG272" s="190"/>
      <c r="AH272" s="190"/>
      <c r="AI272" s="190"/>
      <c r="AJ272" s="190"/>
      <c r="AK272" s="190"/>
      <c r="AL272" s="190"/>
      <c r="AM272" s="190"/>
      <c r="AN272" s="190"/>
      <c r="AO272" s="190"/>
      <c r="AP272" s="190"/>
      <c r="AQ272" s="190"/>
      <c r="AR272" s="190"/>
      <c r="AS272" s="190"/>
      <c r="AT272" s="190"/>
      <c r="AU272" s="190"/>
      <c r="AV272" s="190"/>
      <c r="AW272" s="190"/>
      <c r="AX272" s="190"/>
      <c r="AY272" s="190"/>
      <c r="AZ272" s="190"/>
      <c r="BA272" s="190"/>
      <c r="BB272" s="190"/>
      <c r="BC272" s="190"/>
      <c r="BD272" s="190"/>
      <c r="BE272" s="190"/>
      <c r="BF272" s="190"/>
      <c r="BG272" s="190"/>
      <c r="BH272" s="190"/>
      <c r="BI272" s="190"/>
      <c r="BJ272" s="190"/>
      <c r="BK272" s="190"/>
      <c r="BL272" s="190"/>
      <c r="BM272" s="190"/>
      <c r="BN272" s="190"/>
      <c r="BO272" s="190"/>
      <c r="BP272" s="190"/>
      <c r="BQ272" s="190"/>
      <c r="BR272" s="190"/>
      <c r="BS272" s="190"/>
      <c r="BT272" s="190"/>
      <c r="BU272" s="190"/>
      <c r="BV272" s="190"/>
      <c r="BW272" s="190"/>
      <c r="BX272" s="190"/>
      <c r="BY272" s="190"/>
      <c r="BZ272" s="190"/>
      <c r="CA272" s="190"/>
      <c r="CB272" s="190"/>
      <c r="CC272" s="190"/>
      <c r="CD272" s="190"/>
      <c r="CE272" s="190"/>
      <c r="CF272" s="190"/>
      <c r="CG272" s="190"/>
      <c r="CH272" s="190"/>
      <c r="CI272" s="190"/>
      <c r="CJ272" s="190"/>
      <c r="CK272" s="190"/>
      <c r="CL272" s="190"/>
      <c r="CN272"/>
      <c r="CO272" s="187"/>
      <c r="CP272" s="190"/>
      <c r="CQ272" s="190"/>
      <c r="CR272" s="190"/>
      <c r="CS272" s="190"/>
      <c r="CT272" s="190"/>
      <c r="CU272" s="190"/>
      <c r="CV272" s="190"/>
      <c r="CW272" s="190"/>
      <c r="CX272" s="190"/>
      <c r="CY272" s="190"/>
      <c r="CZ272" s="190"/>
      <c r="DA272" s="190"/>
      <c r="DB272" s="190"/>
      <c r="DC272" s="190"/>
      <c r="DD272" s="190"/>
      <c r="DE272" s="190"/>
      <c r="DF272" s="190"/>
      <c r="DG272" s="190"/>
      <c r="DH272" s="190"/>
      <c r="DI272" s="190"/>
      <c r="DJ272" s="190"/>
      <c r="DK272" s="190"/>
      <c r="DL272" s="190"/>
    </row>
    <row r="273" spans="1:116" x14ac:dyDescent="0.4">
      <c r="A273" s="174"/>
      <c r="E273" s="8"/>
      <c r="G273" s="185" t="s">
        <v>456</v>
      </c>
      <c r="H273" s="186"/>
      <c r="I273" s="186"/>
      <c r="J273" s="187"/>
      <c r="K273" s="188"/>
      <c r="L273" s="188"/>
      <c r="M273" s="188"/>
      <c r="N273" s="188"/>
      <c r="O273" s="188"/>
      <c r="P273" s="188"/>
      <c r="R273" s="174"/>
      <c r="S273" s="189"/>
      <c r="T273" s="190"/>
      <c r="U273" s="190"/>
      <c r="V273" s="190"/>
      <c r="W273" s="190"/>
      <c r="X273" s="190"/>
      <c r="Y273" s="190"/>
      <c r="Z273" s="190"/>
      <c r="AA273" s="190"/>
      <c r="AB273" s="190"/>
      <c r="AC273" s="190"/>
      <c r="AD273" s="190"/>
      <c r="AE273" s="190"/>
      <c r="AF273" s="190"/>
      <c r="AG273" s="190"/>
      <c r="AH273" s="190"/>
      <c r="AI273" s="190"/>
      <c r="AJ273" s="190"/>
      <c r="AK273" s="190"/>
      <c r="AL273" s="190"/>
      <c r="AM273" s="190"/>
      <c r="AN273" s="190"/>
      <c r="AO273" s="190"/>
      <c r="AP273" s="190"/>
      <c r="AQ273" s="190"/>
      <c r="AR273" s="190"/>
      <c r="AS273" s="190"/>
      <c r="AT273" s="190"/>
      <c r="AU273" s="190"/>
      <c r="AV273" s="190"/>
      <c r="AW273" s="190"/>
      <c r="AX273" s="190"/>
      <c r="AY273" s="190"/>
      <c r="AZ273" s="190"/>
      <c r="BA273" s="190"/>
      <c r="BB273" s="190"/>
      <c r="BC273" s="190"/>
      <c r="BD273" s="190"/>
      <c r="BE273" s="190"/>
      <c r="BF273" s="190"/>
      <c r="BG273" s="190"/>
      <c r="BH273" s="190"/>
      <c r="BI273" s="190"/>
      <c r="BJ273" s="190"/>
      <c r="BK273" s="190"/>
      <c r="BL273" s="190"/>
      <c r="BM273" s="190"/>
      <c r="BN273" s="190"/>
      <c r="BO273" s="190"/>
      <c r="BP273" s="190"/>
      <c r="BQ273" s="190"/>
      <c r="BR273" s="190"/>
      <c r="BS273" s="190"/>
      <c r="BT273" s="190"/>
      <c r="BU273" s="190"/>
      <c r="BV273" s="190"/>
      <c r="BW273" s="190"/>
      <c r="BX273" s="190"/>
      <c r="BY273" s="190"/>
      <c r="BZ273" s="190"/>
      <c r="CA273" s="190"/>
      <c r="CB273" s="190"/>
      <c r="CC273" s="190"/>
      <c r="CD273" s="190"/>
      <c r="CE273" s="190"/>
      <c r="CF273" s="190"/>
      <c r="CG273" s="190"/>
      <c r="CH273" s="190"/>
      <c r="CI273" s="190"/>
      <c r="CJ273" s="190"/>
      <c r="CK273" s="190"/>
      <c r="CL273" s="190"/>
      <c r="CN273"/>
      <c r="CO273" s="187"/>
      <c r="CP273" s="190"/>
      <c r="CQ273" s="190"/>
      <c r="CR273" s="190"/>
      <c r="CS273" s="190"/>
      <c r="CT273" s="190"/>
      <c r="CU273" s="190"/>
      <c r="CV273" s="190"/>
      <c r="CW273" s="190"/>
      <c r="CX273" s="190"/>
      <c r="CY273" s="190"/>
      <c r="CZ273" s="190"/>
      <c r="DA273" s="190"/>
      <c r="DB273" s="190"/>
      <c r="DC273" s="190"/>
      <c r="DD273" s="190"/>
      <c r="DE273" s="190"/>
      <c r="DF273" s="190"/>
      <c r="DG273" s="190"/>
      <c r="DH273" s="190"/>
      <c r="DI273" s="190"/>
      <c r="DJ273" s="190"/>
      <c r="DK273" s="190"/>
      <c r="DL273" s="190"/>
    </row>
    <row r="274" spans="1:116" x14ac:dyDescent="0.4">
      <c r="E274" s="8"/>
      <c r="G274" s="171"/>
      <c r="H274" s="31"/>
      <c r="I274" s="31"/>
      <c r="J274" s="73"/>
      <c r="K274" s="39"/>
      <c r="L274" s="39"/>
      <c r="M274" s="39"/>
      <c r="N274" s="39"/>
      <c r="O274" s="39"/>
      <c r="P274" s="39"/>
      <c r="R274"/>
      <c r="S274" s="38"/>
      <c r="T274" s="76"/>
      <c r="U274" s="76"/>
      <c r="V274" s="76"/>
      <c r="W274" s="76"/>
      <c r="X274" s="76"/>
      <c r="Y274" s="76"/>
      <c r="Z274" s="76"/>
      <c r="AA274" s="76"/>
      <c r="AB274" s="76"/>
      <c r="AC274" s="76"/>
      <c r="AD274" s="76"/>
      <c r="AE274" s="76"/>
      <c r="AF274" s="76"/>
      <c r="AG274" s="76"/>
      <c r="AH274" s="76"/>
      <c r="AI274" s="76"/>
      <c r="AJ274" s="76"/>
      <c r="AK274" s="76"/>
      <c r="AL274" s="76"/>
      <c r="AM274" s="76"/>
      <c r="AN274" s="76"/>
      <c r="AO274" s="76"/>
      <c r="AP274" s="76"/>
      <c r="AQ274" s="76"/>
      <c r="AR274" s="76"/>
      <c r="AS274" s="76"/>
      <c r="AT274" s="76"/>
      <c r="AU274" s="76"/>
      <c r="AV274" s="76"/>
      <c r="AW274" s="76"/>
      <c r="AX274" s="76"/>
      <c r="AY274" s="76"/>
      <c r="AZ274" s="76"/>
      <c r="BA274" s="76"/>
      <c r="BB274" s="76"/>
      <c r="BC274" s="76"/>
      <c r="BD274" s="76"/>
      <c r="BE274" s="76"/>
      <c r="BF274" s="76"/>
      <c r="BG274" s="76"/>
      <c r="BH274" s="76"/>
      <c r="BI274" s="76"/>
      <c r="BJ274" s="76"/>
      <c r="BK274" s="76"/>
      <c r="BL274" s="76"/>
      <c r="BM274" s="76"/>
      <c r="BN274" s="76"/>
      <c r="BO274" s="76"/>
      <c r="BP274" s="76"/>
      <c r="BQ274" s="76"/>
      <c r="BR274" s="76"/>
      <c r="BS274" s="76"/>
      <c r="BT274" s="76"/>
      <c r="BU274" s="76"/>
      <c r="BV274" s="76"/>
      <c r="BW274" s="76"/>
      <c r="BX274" s="76"/>
      <c r="BY274" s="76"/>
      <c r="BZ274" s="76"/>
      <c r="CA274" s="76"/>
      <c r="CB274" s="76"/>
      <c r="CC274" s="76"/>
      <c r="CD274" s="76"/>
      <c r="CE274" s="76"/>
      <c r="CF274" s="76"/>
      <c r="CG274" s="76"/>
      <c r="CH274" s="76"/>
      <c r="CI274" s="76"/>
      <c r="CJ274" s="76"/>
      <c r="CK274" s="76"/>
      <c r="CL274" s="76"/>
      <c r="CN274"/>
      <c r="CO274" s="73"/>
      <c r="CP274" s="76"/>
      <c r="CQ274" s="76"/>
      <c r="CR274" s="76"/>
      <c r="CS274" s="76"/>
      <c r="CT274" s="76"/>
      <c r="CU274" s="76"/>
      <c r="CV274" s="76"/>
      <c r="CW274" s="76"/>
      <c r="CX274" s="76"/>
      <c r="CY274" s="76"/>
      <c r="CZ274" s="76"/>
      <c r="DA274" s="76"/>
      <c r="DB274" s="76"/>
      <c r="DC274" s="76"/>
      <c r="DD274" s="76"/>
      <c r="DE274" s="76"/>
      <c r="DF274" s="76"/>
      <c r="DG274" s="76"/>
      <c r="DH274" s="76"/>
      <c r="DI274" s="76"/>
      <c r="DJ274" s="76"/>
      <c r="DK274" s="76"/>
      <c r="DL274" s="76"/>
    </row>
    <row r="275" spans="1:116" x14ac:dyDescent="0.4">
      <c r="A275" s="31" t="s">
        <v>218</v>
      </c>
      <c r="B275" s="31" t="s">
        <v>243</v>
      </c>
      <c r="C275" s="31"/>
      <c r="D275" t="s">
        <v>588</v>
      </c>
      <c r="E275" s="8" t="str">
        <f t="shared" ref="E275:E289" si="305">ROW()&amp;" "&amp;D275</f>
        <v>275 PROB-ER</v>
      </c>
      <c r="F275" t="s">
        <v>589</v>
      </c>
      <c r="G275" s="66" t="s">
        <v>586</v>
      </c>
      <c r="H275" s="22"/>
      <c r="I275" s="22"/>
      <c r="J275" s="299"/>
      <c r="K275" s="22"/>
      <c r="L275" s="22"/>
      <c r="M275" s="22"/>
      <c r="N275" s="22"/>
      <c r="O275" s="22"/>
      <c r="P275" s="22"/>
      <c r="R275" s="66"/>
      <c r="S275" s="66"/>
      <c r="T275" s="66"/>
      <c r="U275" s="66"/>
      <c r="V275" s="66"/>
      <c r="W275" s="66"/>
      <c r="X275" s="66"/>
      <c r="Y275" s="66"/>
      <c r="Z275" s="66"/>
      <c r="AA275" s="66"/>
      <c r="AB275" s="66"/>
      <c r="AC275" s="66"/>
      <c r="AD275" s="66"/>
      <c r="AE275" s="66"/>
      <c r="AF275" s="66"/>
      <c r="AG275" s="66"/>
      <c r="AH275" s="66"/>
      <c r="AI275" s="66"/>
      <c r="AJ275" s="66"/>
      <c r="AK275" s="66"/>
      <c r="AL275" s="66"/>
      <c r="AM275" s="66"/>
      <c r="AN275" s="66"/>
      <c r="AO275" s="66"/>
      <c r="AP275" s="66"/>
      <c r="AQ275" s="66"/>
      <c r="AR275" s="66"/>
      <c r="AS275" s="66"/>
      <c r="AT275" s="66"/>
      <c r="AU275" s="66"/>
      <c r="AV275" s="66"/>
      <c r="AW275" s="66"/>
      <c r="AX275" s="66"/>
      <c r="AY275" s="66"/>
      <c r="AZ275" s="66"/>
      <c r="BA275" s="66"/>
      <c r="BB275" s="66"/>
      <c r="BC275" s="66"/>
      <c r="BD275" s="66"/>
      <c r="BE275" s="66"/>
      <c r="BF275" s="66"/>
      <c r="BG275" s="66"/>
      <c r="BH275" s="66"/>
      <c r="BI275" s="66"/>
      <c r="BJ275" s="66"/>
      <c r="BK275" s="66"/>
      <c r="BL275" s="66"/>
      <c r="BM275" s="66"/>
      <c r="BN275" s="66"/>
      <c r="BO275" s="66"/>
      <c r="BP275" s="66"/>
      <c r="BQ275" s="66"/>
      <c r="BR275" s="66"/>
      <c r="BS275" s="66"/>
      <c r="BT275" s="66"/>
      <c r="BU275" s="66"/>
      <c r="BV275" s="66"/>
      <c r="BW275" s="66"/>
      <c r="BX275" s="66"/>
      <c r="BY275" s="66"/>
      <c r="BZ275" s="66"/>
      <c r="CA275" s="66"/>
      <c r="CB275" s="66"/>
      <c r="CC275" s="66"/>
      <c r="CD275" s="66"/>
      <c r="CE275" s="66"/>
      <c r="CF275" s="66"/>
      <c r="CG275" s="66"/>
      <c r="CH275" s="66"/>
      <c r="CI275" s="66"/>
      <c r="CJ275" s="66"/>
      <c r="CK275" s="66"/>
      <c r="CL275" s="66"/>
      <c r="CN275"/>
      <c r="CO275" s="299"/>
      <c r="CP275" s="40"/>
      <c r="CQ275" s="40"/>
      <c r="CR275" s="40"/>
      <c r="CS275" s="40"/>
      <c r="CT275" s="40"/>
      <c r="CU275" s="40"/>
      <c r="CV275" s="40"/>
      <c r="CW275" s="40"/>
      <c r="CX275" s="40"/>
      <c r="CY275" s="40"/>
      <c r="CZ275" s="40"/>
      <c r="DA275" s="40"/>
      <c r="DB275" s="40"/>
      <c r="DC275" s="40"/>
      <c r="DD275" s="40"/>
      <c r="DE275" s="40"/>
      <c r="DF275" s="40"/>
      <c r="DG275" s="40"/>
      <c r="DH275" s="40"/>
      <c r="DI275" s="40"/>
      <c r="DJ275" s="40"/>
      <c r="DK275" s="40"/>
      <c r="DL275" s="40"/>
    </row>
    <row r="276" spans="1:116" x14ac:dyDescent="0.4">
      <c r="A276" s="31"/>
      <c r="B276" t="str">
        <f t="shared" ref="B276:B281" si="306">E276</f>
        <v>276 PROB-ER</v>
      </c>
      <c r="D276" t="s">
        <v>588</v>
      </c>
      <c r="E276" s="8" t="str">
        <f t="shared" si="305"/>
        <v>276 PROB-ER</v>
      </c>
      <c r="G276" s="95" t="s">
        <v>683</v>
      </c>
      <c r="H276" s="254" t="s">
        <v>686</v>
      </c>
      <c r="I276" s="254" t="s">
        <v>216</v>
      </c>
      <c r="J276" s="254" t="s">
        <v>587</v>
      </c>
      <c r="K276" s="31"/>
      <c r="L276" s="31"/>
      <c r="M276" s="31"/>
      <c r="N276" s="31"/>
      <c r="O276" s="31"/>
      <c r="P276" s="31"/>
      <c r="R276"/>
      <c r="S276" s="67"/>
      <c r="T276" s="67"/>
      <c r="U276" s="67"/>
      <c r="V276" s="67"/>
      <c r="W276" s="67"/>
      <c r="X276" s="67"/>
      <c r="Y276" s="67"/>
      <c r="Z276" s="67"/>
      <c r="AA276" s="67"/>
      <c r="AB276" s="67"/>
      <c r="AC276" s="67"/>
      <c r="AD276" s="67"/>
      <c r="AE276" s="67"/>
      <c r="AF276" s="67"/>
      <c r="AG276" s="67"/>
      <c r="AH276" s="67"/>
      <c r="AI276" s="67"/>
      <c r="AJ276" s="67"/>
      <c r="AK276" s="67"/>
      <c r="AL276" s="67"/>
      <c r="AM276" s="67"/>
      <c r="AN276" s="67"/>
      <c r="AO276" s="67"/>
      <c r="AP276" s="67"/>
      <c r="AQ276" s="67"/>
      <c r="AR276" s="67"/>
      <c r="AS276" s="67"/>
      <c r="AT276" s="67"/>
      <c r="AU276" s="67"/>
      <c r="AV276" s="67"/>
      <c r="AW276" s="67"/>
      <c r="AX276" s="67"/>
      <c r="AY276" s="67"/>
      <c r="AZ276" s="67"/>
      <c r="BA276" s="67"/>
      <c r="BB276" s="67"/>
      <c r="BC276" s="67"/>
      <c r="BD276" s="67"/>
      <c r="BE276" s="67"/>
      <c r="BF276" s="67"/>
      <c r="BG276" s="67"/>
      <c r="BH276" s="67"/>
      <c r="BI276" s="67"/>
      <c r="BJ276" s="67"/>
      <c r="BK276" s="67"/>
      <c r="BL276" s="67"/>
      <c r="BM276" s="67"/>
      <c r="BN276" s="67"/>
      <c r="BO276" s="67"/>
      <c r="BP276" s="67"/>
      <c r="BQ276" s="67"/>
      <c r="BR276" s="67"/>
      <c r="BS276" s="67"/>
      <c r="BT276" s="67"/>
      <c r="BU276" s="67"/>
      <c r="BV276" s="67"/>
      <c r="BW276" s="67"/>
      <c r="BX276" s="67"/>
      <c r="BY276" s="67"/>
      <c r="BZ276" s="67"/>
      <c r="CA276" s="67"/>
      <c r="CB276" s="67"/>
      <c r="CC276" s="67"/>
      <c r="CD276" s="67"/>
      <c r="CE276" s="67"/>
      <c r="CF276" s="67"/>
      <c r="CG276" s="67"/>
      <c r="CH276" s="67"/>
      <c r="CI276" s="67"/>
      <c r="CJ276" s="67"/>
      <c r="CK276" s="67"/>
      <c r="CL276" s="67"/>
      <c r="CN276"/>
      <c r="CO276" s="73"/>
      <c r="CP276" s="67"/>
      <c r="CQ276" s="67"/>
      <c r="CR276" s="67"/>
      <c r="CS276" s="67"/>
      <c r="CT276" s="67"/>
      <c r="CU276" s="67"/>
      <c r="CV276" s="67"/>
      <c r="CW276" s="67"/>
      <c r="CX276" s="67"/>
      <c r="CY276" s="67"/>
      <c r="CZ276" s="67"/>
      <c r="DA276" s="67"/>
      <c r="DB276" s="67"/>
      <c r="DC276" s="67"/>
      <c r="DD276" s="67"/>
      <c r="DE276" s="67"/>
      <c r="DF276" s="67"/>
      <c r="DG276" s="67"/>
      <c r="DH276" s="67"/>
      <c r="DI276" s="67"/>
      <c r="DJ276" s="67"/>
      <c r="DK276" s="67"/>
      <c r="DL276" s="67"/>
    </row>
    <row r="277" spans="1:116" x14ac:dyDescent="0.4">
      <c r="A277" s="31"/>
      <c r="B277" t="str">
        <f t="shared" si="306"/>
        <v>277 PROB-ER</v>
      </c>
      <c r="D277" t="s">
        <v>588</v>
      </c>
      <c r="E277" s="8" t="str">
        <f t="shared" si="305"/>
        <v>277 PROB-ER</v>
      </c>
      <c r="G277" s="141" t="s">
        <v>320</v>
      </c>
      <c r="H277" s="23">
        <v>5000</v>
      </c>
      <c r="I277" s="101">
        <v>45292</v>
      </c>
      <c r="J277" s="255">
        <v>0.5</v>
      </c>
      <c r="K277" s="23">
        <f t="shared" ref="K277:P281" si="307">SUMIF($3:$3,K$2,277:277)</f>
        <v>2500</v>
      </c>
      <c r="L277" s="23">
        <f t="shared" si="307"/>
        <v>2500</v>
      </c>
      <c r="M277" s="23">
        <f t="shared" si="307"/>
        <v>2500</v>
      </c>
      <c r="N277" s="23">
        <f t="shared" si="307"/>
        <v>2500</v>
      </c>
      <c r="O277" s="23">
        <f t="shared" si="307"/>
        <v>2500</v>
      </c>
      <c r="P277" s="23">
        <f t="shared" si="307"/>
        <v>2500</v>
      </c>
      <c r="R277"/>
      <c r="S277" s="24">
        <f t="shared" ref="S277:AB280" si="308">$H277*(EOMONTH($I277,0)&lt;=S$2)/S$5*$J277</f>
        <v>208.33333333333334</v>
      </c>
      <c r="T277" s="24">
        <f t="shared" si="308"/>
        <v>208.33333333333334</v>
      </c>
      <c r="U277" s="24">
        <f t="shared" si="308"/>
        <v>208.33333333333334</v>
      </c>
      <c r="V277" s="24">
        <f t="shared" si="308"/>
        <v>208.33333333333334</v>
      </c>
      <c r="W277" s="24">
        <f t="shared" si="308"/>
        <v>208.33333333333334</v>
      </c>
      <c r="X277" s="24">
        <f t="shared" si="308"/>
        <v>208.33333333333334</v>
      </c>
      <c r="Y277" s="24">
        <f t="shared" si="308"/>
        <v>208.33333333333334</v>
      </c>
      <c r="Z277" s="24">
        <f t="shared" si="308"/>
        <v>208.33333333333334</v>
      </c>
      <c r="AA277" s="24">
        <f t="shared" si="308"/>
        <v>208.33333333333334</v>
      </c>
      <c r="AB277" s="24">
        <f t="shared" si="308"/>
        <v>208.33333333333334</v>
      </c>
      <c r="AC277" s="24">
        <f t="shared" ref="AC277:AL280" si="309">$H277*(EOMONTH($I277,0)&lt;=AC$2)/AC$5*$J277</f>
        <v>208.33333333333334</v>
      </c>
      <c r="AD277" s="24">
        <f t="shared" si="309"/>
        <v>208.33333333333334</v>
      </c>
      <c r="AE277" s="24">
        <f t="shared" si="309"/>
        <v>208.33333333333334</v>
      </c>
      <c r="AF277" s="24">
        <f t="shared" si="309"/>
        <v>208.33333333333334</v>
      </c>
      <c r="AG277" s="24">
        <f t="shared" si="309"/>
        <v>208.33333333333334</v>
      </c>
      <c r="AH277" s="24">
        <f t="shared" si="309"/>
        <v>208.33333333333334</v>
      </c>
      <c r="AI277" s="24">
        <f t="shared" si="309"/>
        <v>208.33333333333334</v>
      </c>
      <c r="AJ277" s="24">
        <f t="shared" si="309"/>
        <v>208.33333333333334</v>
      </c>
      <c r="AK277" s="24">
        <f t="shared" si="309"/>
        <v>208.33333333333334</v>
      </c>
      <c r="AL277" s="24">
        <f t="shared" si="309"/>
        <v>208.33333333333334</v>
      </c>
      <c r="AM277" s="24">
        <f t="shared" ref="AM277:AV280" si="310">$H277*(EOMONTH($I277,0)&lt;=AM$2)/AM$5*$J277</f>
        <v>208.33333333333334</v>
      </c>
      <c r="AN277" s="24">
        <f t="shared" si="310"/>
        <v>208.33333333333334</v>
      </c>
      <c r="AO277" s="24">
        <f t="shared" si="310"/>
        <v>208.33333333333334</v>
      </c>
      <c r="AP277" s="24">
        <f t="shared" si="310"/>
        <v>208.33333333333334</v>
      </c>
      <c r="AQ277" s="24">
        <f t="shared" si="310"/>
        <v>208.33333333333334</v>
      </c>
      <c r="AR277" s="24">
        <f t="shared" si="310"/>
        <v>208.33333333333334</v>
      </c>
      <c r="AS277" s="24">
        <f t="shared" si="310"/>
        <v>208.33333333333334</v>
      </c>
      <c r="AT277" s="24">
        <f t="shared" si="310"/>
        <v>208.33333333333334</v>
      </c>
      <c r="AU277" s="24">
        <f t="shared" si="310"/>
        <v>208.33333333333334</v>
      </c>
      <c r="AV277" s="24">
        <f t="shared" si="310"/>
        <v>208.33333333333334</v>
      </c>
      <c r="AW277" s="24">
        <f t="shared" ref="AW277:BF280" si="311">$H277*(EOMONTH($I277,0)&lt;=AW$2)/AW$5*$J277</f>
        <v>208.33333333333334</v>
      </c>
      <c r="AX277" s="24">
        <f t="shared" si="311"/>
        <v>208.33333333333334</v>
      </c>
      <c r="AY277" s="24">
        <f t="shared" si="311"/>
        <v>208.33333333333334</v>
      </c>
      <c r="AZ277" s="24">
        <f t="shared" si="311"/>
        <v>208.33333333333334</v>
      </c>
      <c r="BA277" s="24">
        <f t="shared" si="311"/>
        <v>208.33333333333334</v>
      </c>
      <c r="BB277" s="24">
        <f t="shared" si="311"/>
        <v>208.33333333333334</v>
      </c>
      <c r="BC277" s="24">
        <f t="shared" si="311"/>
        <v>208.33333333333334</v>
      </c>
      <c r="BD277" s="24">
        <f t="shared" si="311"/>
        <v>208.33333333333334</v>
      </c>
      <c r="BE277" s="24">
        <f t="shared" si="311"/>
        <v>208.33333333333334</v>
      </c>
      <c r="BF277" s="24">
        <f t="shared" si="311"/>
        <v>208.33333333333334</v>
      </c>
      <c r="BG277" s="24">
        <f t="shared" ref="BG277:BP280" si="312">$H277*(EOMONTH($I277,0)&lt;=BG$2)/BG$5*$J277</f>
        <v>208.33333333333334</v>
      </c>
      <c r="BH277" s="24">
        <f t="shared" si="312"/>
        <v>208.33333333333334</v>
      </c>
      <c r="BI277" s="24">
        <f t="shared" si="312"/>
        <v>208.33333333333334</v>
      </c>
      <c r="BJ277" s="24">
        <f t="shared" si="312"/>
        <v>208.33333333333334</v>
      </c>
      <c r="BK277" s="24">
        <f t="shared" si="312"/>
        <v>208.33333333333334</v>
      </c>
      <c r="BL277" s="24">
        <f t="shared" si="312"/>
        <v>208.33333333333334</v>
      </c>
      <c r="BM277" s="24">
        <f t="shared" si="312"/>
        <v>208.33333333333334</v>
      </c>
      <c r="BN277" s="24">
        <f t="shared" si="312"/>
        <v>208.33333333333334</v>
      </c>
      <c r="BO277" s="24">
        <f t="shared" si="312"/>
        <v>208.33333333333334</v>
      </c>
      <c r="BP277" s="24">
        <f t="shared" si="312"/>
        <v>208.33333333333334</v>
      </c>
      <c r="BQ277" s="24">
        <f t="shared" ref="BQ277:BZ280" si="313">$H277*(EOMONTH($I277,0)&lt;=BQ$2)/BQ$5*$J277</f>
        <v>208.33333333333334</v>
      </c>
      <c r="BR277" s="24">
        <f t="shared" si="313"/>
        <v>208.33333333333334</v>
      </c>
      <c r="BS277" s="24">
        <f t="shared" si="313"/>
        <v>208.33333333333334</v>
      </c>
      <c r="BT277" s="24">
        <f t="shared" si="313"/>
        <v>208.33333333333334</v>
      </c>
      <c r="BU277" s="24">
        <f t="shared" si="313"/>
        <v>208.33333333333334</v>
      </c>
      <c r="BV277" s="24">
        <f t="shared" si="313"/>
        <v>208.33333333333334</v>
      </c>
      <c r="BW277" s="24">
        <f t="shared" si="313"/>
        <v>208.33333333333334</v>
      </c>
      <c r="BX277" s="24">
        <f t="shared" si="313"/>
        <v>208.33333333333334</v>
      </c>
      <c r="BY277" s="24">
        <f t="shared" si="313"/>
        <v>208.33333333333334</v>
      </c>
      <c r="BZ277" s="24">
        <f t="shared" si="313"/>
        <v>208.33333333333334</v>
      </c>
      <c r="CA277" s="24">
        <f t="shared" ref="CA277:CL280" si="314">$H277*(EOMONTH($I277,0)&lt;=CA$2)/CA$5*$J277</f>
        <v>208.33333333333334</v>
      </c>
      <c r="CB277" s="24">
        <f t="shared" si="314"/>
        <v>208.33333333333334</v>
      </c>
      <c r="CC277" s="24">
        <f t="shared" si="314"/>
        <v>208.33333333333334</v>
      </c>
      <c r="CD277" s="24">
        <f t="shared" si="314"/>
        <v>208.33333333333334</v>
      </c>
      <c r="CE277" s="24">
        <f t="shared" si="314"/>
        <v>208.33333333333334</v>
      </c>
      <c r="CF277" s="24">
        <f t="shared" si="314"/>
        <v>208.33333333333334</v>
      </c>
      <c r="CG277" s="24">
        <f t="shared" si="314"/>
        <v>208.33333333333334</v>
      </c>
      <c r="CH277" s="24">
        <f t="shared" si="314"/>
        <v>208.33333333333334</v>
      </c>
      <c r="CI277" s="24">
        <f t="shared" si="314"/>
        <v>208.33333333333334</v>
      </c>
      <c r="CJ277" s="24">
        <f t="shared" si="314"/>
        <v>208.33333333333334</v>
      </c>
      <c r="CK277" s="24">
        <f t="shared" si="314"/>
        <v>208.33333333333334</v>
      </c>
      <c r="CL277" s="24">
        <f t="shared" si="314"/>
        <v>208.33333333333334</v>
      </c>
      <c r="CN277" s="24"/>
      <c r="CO277" s="24"/>
      <c r="CP277" s="24">
        <f t="shared" ref="CP277:CY280" si="315">$H277*(EOMONTH($I277,0)&lt;=CP$2)/CP$5*$J277</f>
        <v>625</v>
      </c>
      <c r="CQ277" s="24">
        <f t="shared" si="315"/>
        <v>625</v>
      </c>
      <c r="CR277" s="24">
        <f t="shared" si="315"/>
        <v>625</v>
      </c>
      <c r="CS277" s="24">
        <f t="shared" si="315"/>
        <v>625</v>
      </c>
      <c r="CT277" s="24">
        <f t="shared" si="315"/>
        <v>625</v>
      </c>
      <c r="CU277" s="24">
        <f t="shared" si="315"/>
        <v>625</v>
      </c>
      <c r="CV277" s="24">
        <f t="shared" si="315"/>
        <v>625</v>
      </c>
      <c r="CW277" s="24">
        <f t="shared" si="315"/>
        <v>625</v>
      </c>
      <c r="CX277" s="24">
        <f t="shared" si="315"/>
        <v>625</v>
      </c>
      <c r="CY277" s="24">
        <f t="shared" si="315"/>
        <v>625</v>
      </c>
      <c r="CZ277" s="24">
        <f t="shared" ref="CZ277:DL280" si="316">$H277*(EOMONTH($I277,0)&lt;=CZ$2)/CZ$5*$J277</f>
        <v>625</v>
      </c>
      <c r="DA277" s="24">
        <f t="shared" si="316"/>
        <v>625</v>
      </c>
      <c r="DB277" s="24">
        <f t="shared" si="316"/>
        <v>625</v>
      </c>
      <c r="DC277" s="24">
        <f t="shared" si="316"/>
        <v>625</v>
      </c>
      <c r="DD277" s="24">
        <f t="shared" si="316"/>
        <v>625</v>
      </c>
      <c r="DE277" s="24">
        <f t="shared" si="316"/>
        <v>625</v>
      </c>
      <c r="DF277" s="24">
        <f t="shared" si="316"/>
        <v>625</v>
      </c>
      <c r="DG277" s="24">
        <f t="shared" si="316"/>
        <v>625</v>
      </c>
      <c r="DH277" s="24">
        <f t="shared" si="316"/>
        <v>625</v>
      </c>
      <c r="DI277" s="24">
        <f t="shared" si="316"/>
        <v>625</v>
      </c>
      <c r="DJ277" s="24">
        <f t="shared" si="316"/>
        <v>625</v>
      </c>
      <c r="DK277" s="24">
        <f t="shared" si="316"/>
        <v>625</v>
      </c>
      <c r="DL277" s="24">
        <f t="shared" si="316"/>
        <v>625</v>
      </c>
    </row>
    <row r="278" spans="1:116" x14ac:dyDescent="0.4">
      <c r="A278" s="31"/>
      <c r="B278" t="str">
        <f t="shared" si="306"/>
        <v>278 PROB-ER</v>
      </c>
      <c r="D278" t="s">
        <v>588</v>
      </c>
      <c r="E278" s="8" t="str">
        <f t="shared" si="305"/>
        <v>278 PROB-ER</v>
      </c>
      <c r="G278" s="141" t="s">
        <v>321</v>
      </c>
      <c r="H278" s="23">
        <v>5000</v>
      </c>
      <c r="I278" s="101">
        <f>EOMONTH(I277,7)</f>
        <v>45535</v>
      </c>
      <c r="J278" s="255">
        <v>0.5</v>
      </c>
      <c r="K278" s="23">
        <f t="shared" si="307"/>
        <v>1041.6666666666667</v>
      </c>
      <c r="L278" s="23">
        <f t="shared" si="307"/>
        <v>2500</v>
      </c>
      <c r="M278" s="23">
        <f t="shared" si="307"/>
        <v>2500</v>
      </c>
      <c r="N278" s="23">
        <f t="shared" si="307"/>
        <v>2500</v>
      </c>
      <c r="O278" s="23">
        <f t="shared" si="307"/>
        <v>2500</v>
      </c>
      <c r="P278" s="23">
        <f t="shared" si="307"/>
        <v>2500</v>
      </c>
      <c r="R278"/>
      <c r="S278" s="24">
        <f t="shared" si="308"/>
        <v>0</v>
      </c>
      <c r="T278" s="24">
        <f t="shared" si="308"/>
        <v>0</v>
      </c>
      <c r="U278" s="24">
        <f t="shared" si="308"/>
        <v>0</v>
      </c>
      <c r="V278" s="24">
        <f t="shared" si="308"/>
        <v>0</v>
      </c>
      <c r="W278" s="24">
        <f t="shared" si="308"/>
        <v>0</v>
      </c>
      <c r="X278" s="24">
        <f t="shared" si="308"/>
        <v>0</v>
      </c>
      <c r="Y278" s="24">
        <f t="shared" si="308"/>
        <v>0</v>
      </c>
      <c r="Z278" s="24">
        <f t="shared" si="308"/>
        <v>208.33333333333334</v>
      </c>
      <c r="AA278" s="24">
        <f t="shared" si="308"/>
        <v>208.33333333333334</v>
      </c>
      <c r="AB278" s="24">
        <f t="shared" si="308"/>
        <v>208.33333333333334</v>
      </c>
      <c r="AC278" s="24">
        <f t="shared" si="309"/>
        <v>208.33333333333334</v>
      </c>
      <c r="AD278" s="24">
        <f t="shared" si="309"/>
        <v>208.33333333333334</v>
      </c>
      <c r="AE278" s="24">
        <f t="shared" si="309"/>
        <v>208.33333333333334</v>
      </c>
      <c r="AF278" s="24">
        <f t="shared" si="309"/>
        <v>208.33333333333334</v>
      </c>
      <c r="AG278" s="24">
        <f t="shared" si="309"/>
        <v>208.33333333333334</v>
      </c>
      <c r="AH278" s="24">
        <f t="shared" si="309"/>
        <v>208.33333333333334</v>
      </c>
      <c r="AI278" s="24">
        <f t="shared" si="309"/>
        <v>208.33333333333334</v>
      </c>
      <c r="AJ278" s="24">
        <f t="shared" si="309"/>
        <v>208.33333333333334</v>
      </c>
      <c r="AK278" s="24">
        <f t="shared" si="309"/>
        <v>208.33333333333334</v>
      </c>
      <c r="AL278" s="24">
        <f t="shared" si="309"/>
        <v>208.33333333333334</v>
      </c>
      <c r="AM278" s="24">
        <f t="shared" si="310"/>
        <v>208.33333333333334</v>
      </c>
      <c r="AN278" s="24">
        <f t="shared" si="310"/>
        <v>208.33333333333334</v>
      </c>
      <c r="AO278" s="24">
        <f t="shared" si="310"/>
        <v>208.33333333333334</v>
      </c>
      <c r="AP278" s="24">
        <f t="shared" si="310"/>
        <v>208.33333333333334</v>
      </c>
      <c r="AQ278" s="24">
        <f t="shared" si="310"/>
        <v>208.33333333333334</v>
      </c>
      <c r="AR278" s="24">
        <f t="shared" si="310"/>
        <v>208.33333333333334</v>
      </c>
      <c r="AS278" s="24">
        <f t="shared" si="310"/>
        <v>208.33333333333334</v>
      </c>
      <c r="AT278" s="24">
        <f t="shared" si="310"/>
        <v>208.33333333333334</v>
      </c>
      <c r="AU278" s="24">
        <f t="shared" si="310"/>
        <v>208.33333333333334</v>
      </c>
      <c r="AV278" s="24">
        <f t="shared" si="310"/>
        <v>208.33333333333334</v>
      </c>
      <c r="AW278" s="24">
        <f t="shared" si="311"/>
        <v>208.33333333333334</v>
      </c>
      <c r="AX278" s="24">
        <f t="shared" si="311"/>
        <v>208.33333333333334</v>
      </c>
      <c r="AY278" s="24">
        <f t="shared" si="311"/>
        <v>208.33333333333334</v>
      </c>
      <c r="AZ278" s="24">
        <f t="shared" si="311"/>
        <v>208.33333333333334</v>
      </c>
      <c r="BA278" s="24">
        <f t="shared" si="311"/>
        <v>208.33333333333334</v>
      </c>
      <c r="BB278" s="24">
        <f t="shared" si="311"/>
        <v>208.33333333333334</v>
      </c>
      <c r="BC278" s="24">
        <f t="shared" si="311"/>
        <v>208.33333333333334</v>
      </c>
      <c r="BD278" s="24">
        <f t="shared" si="311"/>
        <v>208.33333333333334</v>
      </c>
      <c r="BE278" s="24">
        <f t="shared" si="311"/>
        <v>208.33333333333334</v>
      </c>
      <c r="BF278" s="24">
        <f t="shared" si="311"/>
        <v>208.33333333333334</v>
      </c>
      <c r="BG278" s="24">
        <f t="shared" si="312"/>
        <v>208.33333333333334</v>
      </c>
      <c r="BH278" s="24">
        <f t="shared" si="312"/>
        <v>208.33333333333334</v>
      </c>
      <c r="BI278" s="24">
        <f t="shared" si="312"/>
        <v>208.33333333333334</v>
      </c>
      <c r="BJ278" s="24">
        <f t="shared" si="312"/>
        <v>208.33333333333334</v>
      </c>
      <c r="BK278" s="24">
        <f t="shared" si="312"/>
        <v>208.33333333333334</v>
      </c>
      <c r="BL278" s="24">
        <f t="shared" si="312"/>
        <v>208.33333333333334</v>
      </c>
      <c r="BM278" s="24">
        <f t="shared" si="312"/>
        <v>208.33333333333334</v>
      </c>
      <c r="BN278" s="24">
        <f t="shared" si="312"/>
        <v>208.33333333333334</v>
      </c>
      <c r="BO278" s="24">
        <f t="shared" si="312"/>
        <v>208.33333333333334</v>
      </c>
      <c r="BP278" s="24">
        <f t="shared" si="312"/>
        <v>208.33333333333334</v>
      </c>
      <c r="BQ278" s="24">
        <f t="shared" si="313"/>
        <v>208.33333333333334</v>
      </c>
      <c r="BR278" s="24">
        <f t="shared" si="313"/>
        <v>208.33333333333334</v>
      </c>
      <c r="BS278" s="24">
        <f t="shared" si="313"/>
        <v>208.33333333333334</v>
      </c>
      <c r="BT278" s="24">
        <f t="shared" si="313"/>
        <v>208.33333333333334</v>
      </c>
      <c r="BU278" s="24">
        <f t="shared" si="313"/>
        <v>208.33333333333334</v>
      </c>
      <c r="BV278" s="24">
        <f t="shared" si="313"/>
        <v>208.33333333333334</v>
      </c>
      <c r="BW278" s="24">
        <f t="shared" si="313"/>
        <v>208.33333333333334</v>
      </c>
      <c r="BX278" s="24">
        <f t="shared" si="313"/>
        <v>208.33333333333334</v>
      </c>
      <c r="BY278" s="24">
        <f t="shared" si="313"/>
        <v>208.33333333333334</v>
      </c>
      <c r="BZ278" s="24">
        <f t="shared" si="313"/>
        <v>208.33333333333334</v>
      </c>
      <c r="CA278" s="24">
        <f t="shared" si="314"/>
        <v>208.33333333333334</v>
      </c>
      <c r="CB278" s="24">
        <f t="shared" si="314"/>
        <v>208.33333333333334</v>
      </c>
      <c r="CC278" s="24">
        <f t="shared" si="314"/>
        <v>208.33333333333334</v>
      </c>
      <c r="CD278" s="24">
        <f t="shared" si="314"/>
        <v>208.33333333333334</v>
      </c>
      <c r="CE278" s="24">
        <f t="shared" si="314"/>
        <v>208.33333333333334</v>
      </c>
      <c r="CF278" s="24">
        <f t="shared" si="314"/>
        <v>208.33333333333334</v>
      </c>
      <c r="CG278" s="24">
        <f t="shared" si="314"/>
        <v>208.33333333333334</v>
      </c>
      <c r="CH278" s="24">
        <f t="shared" si="314"/>
        <v>208.33333333333334</v>
      </c>
      <c r="CI278" s="24">
        <f t="shared" si="314"/>
        <v>208.33333333333334</v>
      </c>
      <c r="CJ278" s="24">
        <f t="shared" si="314"/>
        <v>208.33333333333334</v>
      </c>
      <c r="CK278" s="24">
        <f t="shared" si="314"/>
        <v>208.33333333333334</v>
      </c>
      <c r="CL278" s="24">
        <f t="shared" si="314"/>
        <v>208.33333333333334</v>
      </c>
      <c r="CN278" s="24"/>
      <c r="CO278" s="24"/>
      <c r="CP278" s="24">
        <f t="shared" si="315"/>
        <v>0</v>
      </c>
      <c r="CQ278" s="24">
        <f t="shared" si="315"/>
        <v>625</v>
      </c>
      <c r="CR278" s="24">
        <f t="shared" si="315"/>
        <v>625</v>
      </c>
      <c r="CS278" s="24">
        <f t="shared" si="315"/>
        <v>625</v>
      </c>
      <c r="CT278" s="24">
        <f t="shared" si="315"/>
        <v>625</v>
      </c>
      <c r="CU278" s="24">
        <f t="shared" si="315"/>
        <v>625</v>
      </c>
      <c r="CV278" s="24">
        <f t="shared" si="315"/>
        <v>625</v>
      </c>
      <c r="CW278" s="24">
        <f t="shared" si="315"/>
        <v>625</v>
      </c>
      <c r="CX278" s="24">
        <f t="shared" si="315"/>
        <v>625</v>
      </c>
      <c r="CY278" s="24">
        <f t="shared" si="315"/>
        <v>625</v>
      </c>
      <c r="CZ278" s="24">
        <f t="shared" si="316"/>
        <v>625</v>
      </c>
      <c r="DA278" s="24">
        <f t="shared" si="316"/>
        <v>625</v>
      </c>
      <c r="DB278" s="24">
        <f t="shared" si="316"/>
        <v>625</v>
      </c>
      <c r="DC278" s="24">
        <f t="shared" si="316"/>
        <v>625</v>
      </c>
      <c r="DD278" s="24">
        <f t="shared" si="316"/>
        <v>625</v>
      </c>
      <c r="DE278" s="24">
        <f t="shared" si="316"/>
        <v>625</v>
      </c>
      <c r="DF278" s="24">
        <f t="shared" si="316"/>
        <v>625</v>
      </c>
      <c r="DG278" s="24">
        <f t="shared" si="316"/>
        <v>625</v>
      </c>
      <c r="DH278" s="24">
        <f t="shared" si="316"/>
        <v>625</v>
      </c>
      <c r="DI278" s="24">
        <f t="shared" si="316"/>
        <v>625</v>
      </c>
      <c r="DJ278" s="24">
        <f t="shared" si="316"/>
        <v>625</v>
      </c>
      <c r="DK278" s="24">
        <f t="shared" si="316"/>
        <v>625</v>
      </c>
      <c r="DL278" s="24">
        <f t="shared" si="316"/>
        <v>625</v>
      </c>
    </row>
    <row r="279" spans="1:116" x14ac:dyDescent="0.4">
      <c r="A279" s="31"/>
      <c r="B279" t="str">
        <f t="shared" si="306"/>
        <v>279 PROB-ER</v>
      </c>
      <c r="D279" t="s">
        <v>588</v>
      </c>
      <c r="E279" s="8" t="str">
        <f t="shared" si="305"/>
        <v>279 PROB-ER</v>
      </c>
      <c r="G279" s="141" t="s">
        <v>322</v>
      </c>
      <c r="H279" s="23">
        <v>5000</v>
      </c>
      <c r="I279" s="101">
        <f t="shared" ref="I279:I280" si="317">EOMONTH(I278,7)</f>
        <v>45747</v>
      </c>
      <c r="J279" s="255">
        <v>0.5</v>
      </c>
      <c r="K279" s="23">
        <f t="shared" si="307"/>
        <v>0</v>
      </c>
      <c r="L279" s="23">
        <f t="shared" si="307"/>
        <v>2083.333333333333</v>
      </c>
      <c r="M279" s="23">
        <f t="shared" si="307"/>
        <v>2500</v>
      </c>
      <c r="N279" s="23">
        <f t="shared" si="307"/>
        <v>2500</v>
      </c>
      <c r="O279" s="23">
        <f t="shared" si="307"/>
        <v>2500</v>
      </c>
      <c r="P279" s="23">
        <f t="shared" si="307"/>
        <v>2500</v>
      </c>
      <c r="R279"/>
      <c r="S279" s="24">
        <f t="shared" si="308"/>
        <v>0</v>
      </c>
      <c r="T279" s="24">
        <f t="shared" si="308"/>
        <v>0</v>
      </c>
      <c r="U279" s="24">
        <f t="shared" si="308"/>
        <v>0</v>
      </c>
      <c r="V279" s="24">
        <f t="shared" si="308"/>
        <v>0</v>
      </c>
      <c r="W279" s="24">
        <f t="shared" si="308"/>
        <v>0</v>
      </c>
      <c r="X279" s="24">
        <f t="shared" si="308"/>
        <v>0</v>
      </c>
      <c r="Y279" s="24">
        <f t="shared" si="308"/>
        <v>0</v>
      </c>
      <c r="Z279" s="24">
        <f t="shared" si="308"/>
        <v>0</v>
      </c>
      <c r="AA279" s="24">
        <f t="shared" si="308"/>
        <v>0</v>
      </c>
      <c r="AB279" s="24">
        <f t="shared" si="308"/>
        <v>0</v>
      </c>
      <c r="AC279" s="24">
        <f t="shared" si="309"/>
        <v>0</v>
      </c>
      <c r="AD279" s="24">
        <f t="shared" si="309"/>
        <v>0</v>
      </c>
      <c r="AE279" s="24">
        <f t="shared" si="309"/>
        <v>0</v>
      </c>
      <c r="AF279" s="24">
        <f t="shared" si="309"/>
        <v>0</v>
      </c>
      <c r="AG279" s="24">
        <f t="shared" si="309"/>
        <v>208.33333333333334</v>
      </c>
      <c r="AH279" s="24">
        <f t="shared" si="309"/>
        <v>208.33333333333334</v>
      </c>
      <c r="AI279" s="24">
        <f t="shared" si="309"/>
        <v>208.33333333333334</v>
      </c>
      <c r="AJ279" s="24">
        <f t="shared" si="309"/>
        <v>208.33333333333334</v>
      </c>
      <c r="AK279" s="24">
        <f t="shared" si="309"/>
        <v>208.33333333333334</v>
      </c>
      <c r="AL279" s="24">
        <f t="shared" si="309"/>
        <v>208.33333333333334</v>
      </c>
      <c r="AM279" s="24">
        <f t="shared" si="310"/>
        <v>208.33333333333334</v>
      </c>
      <c r="AN279" s="24">
        <f t="shared" si="310"/>
        <v>208.33333333333334</v>
      </c>
      <c r="AO279" s="24">
        <f t="shared" si="310"/>
        <v>208.33333333333334</v>
      </c>
      <c r="AP279" s="24">
        <f t="shared" si="310"/>
        <v>208.33333333333334</v>
      </c>
      <c r="AQ279" s="24">
        <f t="shared" si="310"/>
        <v>208.33333333333334</v>
      </c>
      <c r="AR279" s="24">
        <f t="shared" si="310"/>
        <v>208.33333333333334</v>
      </c>
      <c r="AS279" s="24">
        <f t="shared" si="310"/>
        <v>208.33333333333334</v>
      </c>
      <c r="AT279" s="24">
        <f t="shared" si="310"/>
        <v>208.33333333333334</v>
      </c>
      <c r="AU279" s="24">
        <f t="shared" si="310"/>
        <v>208.33333333333334</v>
      </c>
      <c r="AV279" s="24">
        <f t="shared" si="310"/>
        <v>208.33333333333334</v>
      </c>
      <c r="AW279" s="24">
        <f t="shared" si="311"/>
        <v>208.33333333333334</v>
      </c>
      <c r="AX279" s="24">
        <f t="shared" si="311"/>
        <v>208.33333333333334</v>
      </c>
      <c r="AY279" s="24">
        <f t="shared" si="311"/>
        <v>208.33333333333334</v>
      </c>
      <c r="AZ279" s="24">
        <f t="shared" si="311"/>
        <v>208.33333333333334</v>
      </c>
      <c r="BA279" s="24">
        <f t="shared" si="311"/>
        <v>208.33333333333334</v>
      </c>
      <c r="BB279" s="24">
        <f t="shared" si="311"/>
        <v>208.33333333333334</v>
      </c>
      <c r="BC279" s="24">
        <f t="shared" si="311"/>
        <v>208.33333333333334</v>
      </c>
      <c r="BD279" s="24">
        <f t="shared" si="311"/>
        <v>208.33333333333334</v>
      </c>
      <c r="BE279" s="24">
        <f t="shared" si="311"/>
        <v>208.33333333333334</v>
      </c>
      <c r="BF279" s="24">
        <f t="shared" si="311"/>
        <v>208.33333333333334</v>
      </c>
      <c r="BG279" s="24">
        <f t="shared" si="312"/>
        <v>208.33333333333334</v>
      </c>
      <c r="BH279" s="24">
        <f t="shared" si="312"/>
        <v>208.33333333333334</v>
      </c>
      <c r="BI279" s="24">
        <f t="shared" si="312"/>
        <v>208.33333333333334</v>
      </c>
      <c r="BJ279" s="24">
        <f t="shared" si="312"/>
        <v>208.33333333333334</v>
      </c>
      <c r="BK279" s="24">
        <f t="shared" si="312"/>
        <v>208.33333333333334</v>
      </c>
      <c r="BL279" s="24">
        <f t="shared" si="312"/>
        <v>208.33333333333334</v>
      </c>
      <c r="BM279" s="24">
        <f t="shared" si="312"/>
        <v>208.33333333333334</v>
      </c>
      <c r="BN279" s="24">
        <f t="shared" si="312"/>
        <v>208.33333333333334</v>
      </c>
      <c r="BO279" s="24">
        <f t="shared" si="312"/>
        <v>208.33333333333334</v>
      </c>
      <c r="BP279" s="24">
        <f t="shared" si="312"/>
        <v>208.33333333333334</v>
      </c>
      <c r="BQ279" s="24">
        <f t="shared" si="313"/>
        <v>208.33333333333334</v>
      </c>
      <c r="BR279" s="24">
        <f t="shared" si="313"/>
        <v>208.33333333333334</v>
      </c>
      <c r="BS279" s="24">
        <f t="shared" si="313"/>
        <v>208.33333333333334</v>
      </c>
      <c r="BT279" s="24">
        <f t="shared" si="313"/>
        <v>208.33333333333334</v>
      </c>
      <c r="BU279" s="24">
        <f t="shared" si="313"/>
        <v>208.33333333333334</v>
      </c>
      <c r="BV279" s="24">
        <f t="shared" si="313"/>
        <v>208.33333333333334</v>
      </c>
      <c r="BW279" s="24">
        <f t="shared" si="313"/>
        <v>208.33333333333334</v>
      </c>
      <c r="BX279" s="24">
        <f t="shared" si="313"/>
        <v>208.33333333333334</v>
      </c>
      <c r="BY279" s="24">
        <f t="shared" si="313"/>
        <v>208.33333333333334</v>
      </c>
      <c r="BZ279" s="24">
        <f t="shared" si="313"/>
        <v>208.33333333333334</v>
      </c>
      <c r="CA279" s="24">
        <f t="shared" si="314"/>
        <v>208.33333333333334</v>
      </c>
      <c r="CB279" s="24">
        <f t="shared" si="314"/>
        <v>208.33333333333334</v>
      </c>
      <c r="CC279" s="24">
        <f t="shared" si="314"/>
        <v>208.33333333333334</v>
      </c>
      <c r="CD279" s="24">
        <f t="shared" si="314"/>
        <v>208.33333333333334</v>
      </c>
      <c r="CE279" s="24">
        <f t="shared" si="314"/>
        <v>208.33333333333334</v>
      </c>
      <c r="CF279" s="24">
        <f t="shared" si="314"/>
        <v>208.33333333333334</v>
      </c>
      <c r="CG279" s="24">
        <f t="shared" si="314"/>
        <v>208.33333333333334</v>
      </c>
      <c r="CH279" s="24">
        <f t="shared" si="314"/>
        <v>208.33333333333334</v>
      </c>
      <c r="CI279" s="24">
        <f t="shared" si="314"/>
        <v>208.33333333333334</v>
      </c>
      <c r="CJ279" s="24">
        <f t="shared" si="314"/>
        <v>208.33333333333334</v>
      </c>
      <c r="CK279" s="24">
        <f t="shared" si="314"/>
        <v>208.33333333333334</v>
      </c>
      <c r="CL279" s="24">
        <f t="shared" si="314"/>
        <v>208.33333333333334</v>
      </c>
      <c r="CN279" s="24"/>
      <c r="CO279" s="24"/>
      <c r="CP279" s="24">
        <f t="shared" si="315"/>
        <v>0</v>
      </c>
      <c r="CQ279" s="24">
        <f t="shared" si="315"/>
        <v>0</v>
      </c>
      <c r="CR279" s="24">
        <f t="shared" si="315"/>
        <v>0</v>
      </c>
      <c r="CS279" s="24">
        <f t="shared" si="315"/>
        <v>625</v>
      </c>
      <c r="CT279" s="24">
        <f t="shared" si="315"/>
        <v>625</v>
      </c>
      <c r="CU279" s="24">
        <f t="shared" si="315"/>
        <v>625</v>
      </c>
      <c r="CV279" s="24">
        <f t="shared" si="315"/>
        <v>625</v>
      </c>
      <c r="CW279" s="24">
        <f t="shared" si="315"/>
        <v>625</v>
      </c>
      <c r="CX279" s="24">
        <f t="shared" si="315"/>
        <v>625</v>
      </c>
      <c r="CY279" s="24">
        <f t="shared" si="315"/>
        <v>625</v>
      </c>
      <c r="CZ279" s="24">
        <f t="shared" si="316"/>
        <v>625</v>
      </c>
      <c r="DA279" s="24">
        <f t="shared" si="316"/>
        <v>625</v>
      </c>
      <c r="DB279" s="24">
        <f t="shared" si="316"/>
        <v>625</v>
      </c>
      <c r="DC279" s="24">
        <f t="shared" si="316"/>
        <v>625</v>
      </c>
      <c r="DD279" s="24">
        <f t="shared" si="316"/>
        <v>625</v>
      </c>
      <c r="DE279" s="24">
        <f t="shared" si="316"/>
        <v>625</v>
      </c>
      <c r="DF279" s="24">
        <f t="shared" si="316"/>
        <v>625</v>
      </c>
      <c r="DG279" s="24">
        <f t="shared" si="316"/>
        <v>625</v>
      </c>
      <c r="DH279" s="24">
        <f t="shared" si="316"/>
        <v>625</v>
      </c>
      <c r="DI279" s="24">
        <f t="shared" si="316"/>
        <v>625</v>
      </c>
      <c r="DJ279" s="24">
        <f t="shared" si="316"/>
        <v>625</v>
      </c>
      <c r="DK279" s="24">
        <f t="shared" si="316"/>
        <v>625</v>
      </c>
      <c r="DL279" s="24">
        <f t="shared" si="316"/>
        <v>625</v>
      </c>
    </row>
    <row r="280" spans="1:116" x14ac:dyDescent="0.4">
      <c r="A280" s="31"/>
      <c r="B280" t="str">
        <f t="shared" si="306"/>
        <v>280 PROB-ER</v>
      </c>
      <c r="D280" t="s">
        <v>588</v>
      </c>
      <c r="E280" s="8" t="str">
        <f t="shared" si="305"/>
        <v>280 PROB-ER</v>
      </c>
      <c r="G280" s="141" t="s">
        <v>323</v>
      </c>
      <c r="H280" s="23">
        <v>5000</v>
      </c>
      <c r="I280" s="101">
        <f t="shared" si="317"/>
        <v>45961</v>
      </c>
      <c r="J280" s="255">
        <v>0.5</v>
      </c>
      <c r="K280" s="258">
        <f t="shared" si="307"/>
        <v>0</v>
      </c>
      <c r="L280" s="258">
        <f t="shared" si="307"/>
        <v>625</v>
      </c>
      <c r="M280" s="258">
        <f t="shared" si="307"/>
        <v>2500</v>
      </c>
      <c r="N280" s="258">
        <f t="shared" si="307"/>
        <v>2500</v>
      </c>
      <c r="O280" s="258">
        <f t="shared" si="307"/>
        <v>2500</v>
      </c>
      <c r="P280" s="258">
        <f t="shared" si="307"/>
        <v>2500</v>
      </c>
      <c r="R280"/>
      <c r="S280" s="138">
        <f t="shared" si="308"/>
        <v>0</v>
      </c>
      <c r="T280" s="138">
        <f t="shared" si="308"/>
        <v>0</v>
      </c>
      <c r="U280" s="138">
        <f t="shared" si="308"/>
        <v>0</v>
      </c>
      <c r="V280" s="138">
        <f t="shared" si="308"/>
        <v>0</v>
      </c>
      <c r="W280" s="138">
        <f t="shared" si="308"/>
        <v>0</v>
      </c>
      <c r="X280" s="138">
        <f t="shared" si="308"/>
        <v>0</v>
      </c>
      <c r="Y280" s="138">
        <f t="shared" si="308"/>
        <v>0</v>
      </c>
      <c r="Z280" s="138">
        <f t="shared" si="308"/>
        <v>0</v>
      </c>
      <c r="AA280" s="138">
        <f t="shared" si="308"/>
        <v>0</v>
      </c>
      <c r="AB280" s="138">
        <f t="shared" si="308"/>
        <v>0</v>
      </c>
      <c r="AC280" s="138">
        <f t="shared" si="309"/>
        <v>0</v>
      </c>
      <c r="AD280" s="138">
        <f t="shared" si="309"/>
        <v>0</v>
      </c>
      <c r="AE280" s="138">
        <f t="shared" si="309"/>
        <v>0</v>
      </c>
      <c r="AF280" s="138">
        <f t="shared" si="309"/>
        <v>0</v>
      </c>
      <c r="AG280" s="138">
        <f t="shared" si="309"/>
        <v>0</v>
      </c>
      <c r="AH280" s="138">
        <f t="shared" si="309"/>
        <v>0</v>
      </c>
      <c r="AI280" s="138">
        <f t="shared" si="309"/>
        <v>0</v>
      </c>
      <c r="AJ280" s="138">
        <f t="shared" si="309"/>
        <v>0</v>
      </c>
      <c r="AK280" s="138">
        <f t="shared" si="309"/>
        <v>0</v>
      </c>
      <c r="AL280" s="138">
        <f t="shared" si="309"/>
        <v>0</v>
      </c>
      <c r="AM280" s="138">
        <f t="shared" si="310"/>
        <v>0</v>
      </c>
      <c r="AN280" s="138">
        <f t="shared" si="310"/>
        <v>208.33333333333334</v>
      </c>
      <c r="AO280" s="138">
        <f t="shared" si="310"/>
        <v>208.33333333333334</v>
      </c>
      <c r="AP280" s="138">
        <f t="shared" si="310"/>
        <v>208.33333333333334</v>
      </c>
      <c r="AQ280" s="138">
        <f t="shared" si="310"/>
        <v>208.33333333333334</v>
      </c>
      <c r="AR280" s="138">
        <f t="shared" si="310"/>
        <v>208.33333333333334</v>
      </c>
      <c r="AS280" s="138">
        <f t="shared" si="310"/>
        <v>208.33333333333334</v>
      </c>
      <c r="AT280" s="138">
        <f t="shared" si="310"/>
        <v>208.33333333333334</v>
      </c>
      <c r="AU280" s="138">
        <f t="shared" si="310"/>
        <v>208.33333333333334</v>
      </c>
      <c r="AV280" s="138">
        <f t="shared" si="310"/>
        <v>208.33333333333334</v>
      </c>
      <c r="AW280" s="138">
        <f t="shared" si="311"/>
        <v>208.33333333333334</v>
      </c>
      <c r="AX280" s="138">
        <f t="shared" si="311"/>
        <v>208.33333333333334</v>
      </c>
      <c r="AY280" s="138">
        <f t="shared" si="311"/>
        <v>208.33333333333334</v>
      </c>
      <c r="AZ280" s="138">
        <f t="shared" si="311"/>
        <v>208.33333333333334</v>
      </c>
      <c r="BA280" s="138">
        <f t="shared" si="311"/>
        <v>208.33333333333334</v>
      </c>
      <c r="BB280" s="138">
        <f t="shared" si="311"/>
        <v>208.33333333333334</v>
      </c>
      <c r="BC280" s="138">
        <f t="shared" si="311"/>
        <v>208.33333333333334</v>
      </c>
      <c r="BD280" s="138">
        <f t="shared" si="311"/>
        <v>208.33333333333334</v>
      </c>
      <c r="BE280" s="138">
        <f t="shared" si="311"/>
        <v>208.33333333333334</v>
      </c>
      <c r="BF280" s="138">
        <f t="shared" si="311"/>
        <v>208.33333333333334</v>
      </c>
      <c r="BG280" s="138">
        <f t="shared" si="312"/>
        <v>208.33333333333334</v>
      </c>
      <c r="BH280" s="138">
        <f t="shared" si="312"/>
        <v>208.33333333333334</v>
      </c>
      <c r="BI280" s="138">
        <f t="shared" si="312"/>
        <v>208.33333333333334</v>
      </c>
      <c r="BJ280" s="138">
        <f t="shared" si="312"/>
        <v>208.33333333333334</v>
      </c>
      <c r="BK280" s="138">
        <f t="shared" si="312"/>
        <v>208.33333333333334</v>
      </c>
      <c r="BL280" s="138">
        <f t="shared" si="312"/>
        <v>208.33333333333334</v>
      </c>
      <c r="BM280" s="138">
        <f t="shared" si="312"/>
        <v>208.33333333333334</v>
      </c>
      <c r="BN280" s="138">
        <f t="shared" si="312"/>
        <v>208.33333333333334</v>
      </c>
      <c r="BO280" s="138">
        <f t="shared" si="312"/>
        <v>208.33333333333334</v>
      </c>
      <c r="BP280" s="138">
        <f t="shared" si="312"/>
        <v>208.33333333333334</v>
      </c>
      <c r="BQ280" s="138">
        <f t="shared" si="313"/>
        <v>208.33333333333334</v>
      </c>
      <c r="BR280" s="138">
        <f t="shared" si="313"/>
        <v>208.33333333333334</v>
      </c>
      <c r="BS280" s="138">
        <f t="shared" si="313"/>
        <v>208.33333333333334</v>
      </c>
      <c r="BT280" s="138">
        <f t="shared" si="313"/>
        <v>208.33333333333334</v>
      </c>
      <c r="BU280" s="138">
        <f t="shared" si="313"/>
        <v>208.33333333333334</v>
      </c>
      <c r="BV280" s="138">
        <f t="shared" si="313"/>
        <v>208.33333333333334</v>
      </c>
      <c r="BW280" s="138">
        <f t="shared" si="313"/>
        <v>208.33333333333334</v>
      </c>
      <c r="BX280" s="138">
        <f t="shared" si="313"/>
        <v>208.33333333333334</v>
      </c>
      <c r="BY280" s="138">
        <f t="shared" si="313"/>
        <v>208.33333333333334</v>
      </c>
      <c r="BZ280" s="138">
        <f t="shared" si="313"/>
        <v>208.33333333333334</v>
      </c>
      <c r="CA280" s="138">
        <f t="shared" si="314"/>
        <v>208.33333333333334</v>
      </c>
      <c r="CB280" s="138">
        <f t="shared" si="314"/>
        <v>208.33333333333334</v>
      </c>
      <c r="CC280" s="138">
        <f t="shared" si="314"/>
        <v>208.33333333333334</v>
      </c>
      <c r="CD280" s="138">
        <f t="shared" si="314"/>
        <v>208.33333333333334</v>
      </c>
      <c r="CE280" s="138">
        <f t="shared" si="314"/>
        <v>208.33333333333334</v>
      </c>
      <c r="CF280" s="138">
        <f t="shared" si="314"/>
        <v>208.33333333333334</v>
      </c>
      <c r="CG280" s="138">
        <f t="shared" si="314"/>
        <v>208.33333333333334</v>
      </c>
      <c r="CH280" s="138">
        <f t="shared" si="314"/>
        <v>208.33333333333334</v>
      </c>
      <c r="CI280" s="138">
        <f t="shared" si="314"/>
        <v>208.33333333333334</v>
      </c>
      <c r="CJ280" s="138">
        <f t="shared" si="314"/>
        <v>208.33333333333334</v>
      </c>
      <c r="CK280" s="138">
        <f t="shared" si="314"/>
        <v>208.33333333333334</v>
      </c>
      <c r="CL280" s="138">
        <f t="shared" si="314"/>
        <v>208.33333333333334</v>
      </c>
      <c r="CN280" s="24"/>
      <c r="CO280" s="24"/>
      <c r="CP280" s="138">
        <f t="shared" si="315"/>
        <v>0</v>
      </c>
      <c r="CQ280" s="138">
        <f t="shared" si="315"/>
        <v>0</v>
      </c>
      <c r="CR280" s="138">
        <f t="shared" si="315"/>
        <v>0</v>
      </c>
      <c r="CS280" s="138">
        <f t="shared" si="315"/>
        <v>0</v>
      </c>
      <c r="CT280" s="138">
        <f t="shared" si="315"/>
        <v>0</v>
      </c>
      <c r="CU280" s="138">
        <f t="shared" si="315"/>
        <v>0</v>
      </c>
      <c r="CV280" s="138">
        <f t="shared" si="315"/>
        <v>625</v>
      </c>
      <c r="CW280" s="138">
        <f t="shared" si="315"/>
        <v>625</v>
      </c>
      <c r="CX280" s="138">
        <f t="shared" si="315"/>
        <v>625</v>
      </c>
      <c r="CY280" s="138">
        <f t="shared" si="315"/>
        <v>625</v>
      </c>
      <c r="CZ280" s="138">
        <f t="shared" si="316"/>
        <v>625</v>
      </c>
      <c r="DA280" s="138">
        <f t="shared" si="316"/>
        <v>625</v>
      </c>
      <c r="DB280" s="138">
        <f t="shared" si="316"/>
        <v>625</v>
      </c>
      <c r="DC280" s="138">
        <f t="shared" si="316"/>
        <v>625</v>
      </c>
      <c r="DD280" s="138">
        <f t="shared" si="316"/>
        <v>625</v>
      </c>
      <c r="DE280" s="138">
        <f t="shared" si="316"/>
        <v>625</v>
      </c>
      <c r="DF280" s="138">
        <f t="shared" si="316"/>
        <v>625</v>
      </c>
      <c r="DG280" s="138">
        <f t="shared" si="316"/>
        <v>625</v>
      </c>
      <c r="DH280" s="138">
        <f t="shared" si="316"/>
        <v>625</v>
      </c>
      <c r="DI280" s="138">
        <f t="shared" si="316"/>
        <v>625</v>
      </c>
      <c r="DJ280" s="138">
        <f t="shared" si="316"/>
        <v>625</v>
      </c>
      <c r="DK280" s="138">
        <f t="shared" si="316"/>
        <v>625</v>
      </c>
      <c r="DL280" s="138">
        <f t="shared" si="316"/>
        <v>625</v>
      </c>
    </row>
    <row r="281" spans="1:116" x14ac:dyDescent="0.4">
      <c r="B281" t="str">
        <f t="shared" si="306"/>
        <v>281 PROB-ER</v>
      </c>
      <c r="C281" t="s">
        <v>198</v>
      </c>
      <c r="D281" t="s">
        <v>588</v>
      </c>
      <c r="E281" s="8" t="str">
        <f t="shared" si="305"/>
        <v>281 PROB-ER</v>
      </c>
      <c r="G281" s="126" t="str">
        <f ca="1">OFFSET(G281,ROW(G291)-ROW(G281),0)</f>
        <v>Revenue</v>
      </c>
      <c r="H281" s="31"/>
      <c r="I281" s="31"/>
      <c r="J281" s="31"/>
      <c r="K281" s="58">
        <f t="shared" si="307"/>
        <v>3541.6666666666661</v>
      </c>
      <c r="L281" s="58">
        <f t="shared" si="307"/>
        <v>7708.333333333333</v>
      </c>
      <c r="M281" s="58">
        <f t="shared" si="307"/>
        <v>10000</v>
      </c>
      <c r="N281" s="58">
        <f t="shared" si="307"/>
        <v>10000</v>
      </c>
      <c r="O281" s="58">
        <f t="shared" si="307"/>
        <v>10000</v>
      </c>
      <c r="P281" s="58">
        <f t="shared" si="307"/>
        <v>10000</v>
      </c>
      <c r="R281"/>
      <c r="S281" s="33">
        <f>SUM(S277:S280)</f>
        <v>208.33333333333334</v>
      </c>
      <c r="T281" s="33">
        <f>SUM(T277:T280)</f>
        <v>208.33333333333334</v>
      </c>
      <c r="U281" s="33">
        <f t="shared" ref="U281:CF281" si="318">SUM(U277:U280)</f>
        <v>208.33333333333334</v>
      </c>
      <c r="V281" s="33">
        <f t="shared" si="318"/>
        <v>208.33333333333334</v>
      </c>
      <c r="W281" s="33">
        <f t="shared" si="318"/>
        <v>208.33333333333334</v>
      </c>
      <c r="X281" s="33">
        <f t="shared" si="318"/>
        <v>208.33333333333334</v>
      </c>
      <c r="Y281" s="33">
        <f t="shared" si="318"/>
        <v>208.33333333333334</v>
      </c>
      <c r="Z281" s="33">
        <f t="shared" si="318"/>
        <v>416.66666666666669</v>
      </c>
      <c r="AA281" s="33">
        <f t="shared" si="318"/>
        <v>416.66666666666669</v>
      </c>
      <c r="AB281" s="33">
        <f t="shared" si="318"/>
        <v>416.66666666666669</v>
      </c>
      <c r="AC281" s="33">
        <f t="shared" si="318"/>
        <v>416.66666666666669</v>
      </c>
      <c r="AD281" s="33">
        <f t="shared" si="318"/>
        <v>416.66666666666669</v>
      </c>
      <c r="AE281" s="33">
        <f t="shared" si="318"/>
        <v>416.66666666666669</v>
      </c>
      <c r="AF281" s="33">
        <f t="shared" si="318"/>
        <v>416.66666666666669</v>
      </c>
      <c r="AG281" s="33">
        <f t="shared" si="318"/>
        <v>625</v>
      </c>
      <c r="AH281" s="33">
        <f t="shared" si="318"/>
        <v>625</v>
      </c>
      <c r="AI281" s="33">
        <f t="shared" si="318"/>
        <v>625</v>
      </c>
      <c r="AJ281" s="33">
        <f t="shared" si="318"/>
        <v>625</v>
      </c>
      <c r="AK281" s="33">
        <f t="shared" si="318"/>
        <v>625</v>
      </c>
      <c r="AL281" s="33">
        <f t="shared" si="318"/>
        <v>625</v>
      </c>
      <c r="AM281" s="33">
        <f t="shared" si="318"/>
        <v>625</v>
      </c>
      <c r="AN281" s="33">
        <f t="shared" si="318"/>
        <v>833.33333333333337</v>
      </c>
      <c r="AO281" s="33">
        <f t="shared" si="318"/>
        <v>833.33333333333337</v>
      </c>
      <c r="AP281" s="33">
        <f t="shared" si="318"/>
        <v>833.33333333333337</v>
      </c>
      <c r="AQ281" s="33">
        <f t="shared" si="318"/>
        <v>833.33333333333337</v>
      </c>
      <c r="AR281" s="33">
        <f t="shared" si="318"/>
        <v>833.33333333333337</v>
      </c>
      <c r="AS281" s="33">
        <f t="shared" si="318"/>
        <v>833.33333333333337</v>
      </c>
      <c r="AT281" s="33">
        <f t="shared" si="318"/>
        <v>833.33333333333337</v>
      </c>
      <c r="AU281" s="33">
        <f t="shared" si="318"/>
        <v>833.33333333333337</v>
      </c>
      <c r="AV281" s="33">
        <f t="shared" si="318"/>
        <v>833.33333333333337</v>
      </c>
      <c r="AW281" s="33">
        <f t="shared" si="318"/>
        <v>833.33333333333337</v>
      </c>
      <c r="AX281" s="33">
        <f t="shared" si="318"/>
        <v>833.33333333333337</v>
      </c>
      <c r="AY281" s="33">
        <f t="shared" si="318"/>
        <v>833.33333333333337</v>
      </c>
      <c r="AZ281" s="33">
        <f t="shared" si="318"/>
        <v>833.33333333333337</v>
      </c>
      <c r="BA281" s="33">
        <f t="shared" si="318"/>
        <v>833.33333333333337</v>
      </c>
      <c r="BB281" s="33">
        <f t="shared" si="318"/>
        <v>833.33333333333337</v>
      </c>
      <c r="BC281" s="33">
        <f t="shared" si="318"/>
        <v>833.33333333333337</v>
      </c>
      <c r="BD281" s="33">
        <f t="shared" si="318"/>
        <v>833.33333333333337</v>
      </c>
      <c r="BE281" s="33">
        <f t="shared" si="318"/>
        <v>833.33333333333337</v>
      </c>
      <c r="BF281" s="33">
        <f t="shared" si="318"/>
        <v>833.33333333333337</v>
      </c>
      <c r="BG281" s="33">
        <f t="shared" si="318"/>
        <v>833.33333333333337</v>
      </c>
      <c r="BH281" s="33">
        <f t="shared" si="318"/>
        <v>833.33333333333337</v>
      </c>
      <c r="BI281" s="33">
        <f t="shared" si="318"/>
        <v>833.33333333333337</v>
      </c>
      <c r="BJ281" s="33">
        <f t="shared" si="318"/>
        <v>833.33333333333337</v>
      </c>
      <c r="BK281" s="33">
        <f t="shared" si="318"/>
        <v>833.33333333333337</v>
      </c>
      <c r="BL281" s="33">
        <f t="shared" si="318"/>
        <v>833.33333333333337</v>
      </c>
      <c r="BM281" s="33">
        <f t="shared" si="318"/>
        <v>833.33333333333337</v>
      </c>
      <c r="BN281" s="33">
        <f t="shared" si="318"/>
        <v>833.33333333333337</v>
      </c>
      <c r="BO281" s="33">
        <f t="shared" si="318"/>
        <v>833.33333333333337</v>
      </c>
      <c r="BP281" s="33">
        <f t="shared" si="318"/>
        <v>833.33333333333337</v>
      </c>
      <c r="BQ281" s="33">
        <f t="shared" si="318"/>
        <v>833.33333333333337</v>
      </c>
      <c r="BR281" s="33">
        <f t="shared" si="318"/>
        <v>833.33333333333337</v>
      </c>
      <c r="BS281" s="33">
        <f t="shared" si="318"/>
        <v>833.33333333333337</v>
      </c>
      <c r="BT281" s="33">
        <f t="shared" si="318"/>
        <v>833.33333333333337</v>
      </c>
      <c r="BU281" s="33">
        <f t="shared" si="318"/>
        <v>833.33333333333337</v>
      </c>
      <c r="BV281" s="33">
        <f t="shared" si="318"/>
        <v>833.33333333333337</v>
      </c>
      <c r="BW281" s="33">
        <f t="shared" si="318"/>
        <v>833.33333333333337</v>
      </c>
      <c r="BX281" s="33">
        <f t="shared" si="318"/>
        <v>833.33333333333337</v>
      </c>
      <c r="BY281" s="33">
        <f t="shared" si="318"/>
        <v>833.33333333333337</v>
      </c>
      <c r="BZ281" s="33">
        <f t="shared" si="318"/>
        <v>833.33333333333337</v>
      </c>
      <c r="CA281" s="33">
        <f t="shared" si="318"/>
        <v>833.33333333333337</v>
      </c>
      <c r="CB281" s="33">
        <f t="shared" si="318"/>
        <v>833.33333333333337</v>
      </c>
      <c r="CC281" s="33">
        <f t="shared" si="318"/>
        <v>833.33333333333337</v>
      </c>
      <c r="CD281" s="33">
        <f t="shared" si="318"/>
        <v>833.33333333333337</v>
      </c>
      <c r="CE281" s="33">
        <f t="shared" si="318"/>
        <v>833.33333333333337</v>
      </c>
      <c r="CF281" s="33">
        <f t="shared" si="318"/>
        <v>833.33333333333337</v>
      </c>
      <c r="CG281" s="33">
        <f t="shared" ref="CG281:CL281" si="319">SUM(CG277:CG280)</f>
        <v>833.33333333333337</v>
      </c>
      <c r="CH281" s="33">
        <f t="shared" si="319"/>
        <v>833.33333333333337</v>
      </c>
      <c r="CI281" s="33">
        <f t="shared" si="319"/>
        <v>833.33333333333337</v>
      </c>
      <c r="CJ281" s="33">
        <f t="shared" si="319"/>
        <v>833.33333333333337</v>
      </c>
      <c r="CK281" s="33">
        <f t="shared" si="319"/>
        <v>833.33333333333337</v>
      </c>
      <c r="CL281" s="33">
        <f t="shared" si="319"/>
        <v>833.33333333333337</v>
      </c>
      <c r="CN281" s="53"/>
      <c r="CO281" s="93"/>
      <c r="CP281" s="33">
        <f t="shared" ref="CP281:DL281" si="320">SUM(CP277:CP280)</f>
        <v>625</v>
      </c>
      <c r="CQ281" s="33">
        <f t="shared" si="320"/>
        <v>1250</v>
      </c>
      <c r="CR281" s="33">
        <f t="shared" si="320"/>
        <v>1250</v>
      </c>
      <c r="CS281" s="33">
        <f t="shared" si="320"/>
        <v>1875</v>
      </c>
      <c r="CT281" s="33">
        <f t="shared" si="320"/>
        <v>1875</v>
      </c>
      <c r="CU281" s="33">
        <f t="shared" si="320"/>
        <v>1875</v>
      </c>
      <c r="CV281" s="33">
        <f t="shared" si="320"/>
        <v>2500</v>
      </c>
      <c r="CW281" s="33">
        <f t="shared" si="320"/>
        <v>2500</v>
      </c>
      <c r="CX281" s="33">
        <f t="shared" si="320"/>
        <v>2500</v>
      </c>
      <c r="CY281" s="33">
        <f t="shared" si="320"/>
        <v>2500</v>
      </c>
      <c r="CZ281" s="33">
        <f t="shared" si="320"/>
        <v>2500</v>
      </c>
      <c r="DA281" s="33">
        <f t="shared" si="320"/>
        <v>2500</v>
      </c>
      <c r="DB281" s="33">
        <f t="shared" si="320"/>
        <v>2500</v>
      </c>
      <c r="DC281" s="33">
        <f t="shared" si="320"/>
        <v>2500</v>
      </c>
      <c r="DD281" s="33">
        <f t="shared" si="320"/>
        <v>2500</v>
      </c>
      <c r="DE281" s="33">
        <f t="shared" si="320"/>
        <v>2500</v>
      </c>
      <c r="DF281" s="33">
        <f t="shared" si="320"/>
        <v>2500</v>
      </c>
      <c r="DG281" s="33">
        <f t="shared" si="320"/>
        <v>2500</v>
      </c>
      <c r="DH281" s="33">
        <f t="shared" si="320"/>
        <v>2500</v>
      </c>
      <c r="DI281" s="33">
        <f t="shared" si="320"/>
        <v>2500</v>
      </c>
      <c r="DJ281" s="33">
        <f t="shared" si="320"/>
        <v>2500</v>
      </c>
      <c r="DK281" s="33">
        <f t="shared" si="320"/>
        <v>2500</v>
      </c>
      <c r="DL281" s="33">
        <f t="shared" si="320"/>
        <v>2500</v>
      </c>
    </row>
    <row r="282" spans="1:116" x14ac:dyDescent="0.4">
      <c r="B282" t="s">
        <v>332</v>
      </c>
      <c r="D282" t="s">
        <v>588</v>
      </c>
      <c r="E282" s="8" t="str">
        <f t="shared" si="305"/>
        <v>282 PROB-ER</v>
      </c>
      <c r="G282" s="241" t="str">
        <f>IFERROR(SUBSTITUTE(TRIM(MID(G275, SEARCH("-", G275) + 1, LEN(G290))),":",""),"no unit")</f>
        <v>d</v>
      </c>
      <c r="H282" s="31"/>
      <c r="I282" s="31"/>
      <c r="J282" s="31"/>
      <c r="K282" s="73"/>
      <c r="L282" s="39"/>
      <c r="M282" s="39"/>
      <c r="N282" s="39"/>
      <c r="O282" s="39"/>
      <c r="P282" s="39"/>
      <c r="R282"/>
      <c r="S282" s="38"/>
      <c r="T282" s="38"/>
      <c r="U282" s="38"/>
      <c r="V282" s="38"/>
      <c r="W282" s="38"/>
      <c r="X282" s="38"/>
      <c r="Y282" s="38"/>
      <c r="Z282" s="38"/>
      <c r="AA282" s="38"/>
      <c r="AB282" s="38"/>
      <c r="AC282" s="38"/>
      <c r="AD282" s="38"/>
      <c r="AE282" s="38"/>
      <c r="AF282" s="38"/>
      <c r="AG282" s="38"/>
      <c r="AH282" s="38"/>
      <c r="AI282" s="38"/>
      <c r="AJ282" s="38"/>
      <c r="AK282" s="38"/>
      <c r="AL282" s="38"/>
      <c r="AM282" s="38"/>
      <c r="AN282" s="38"/>
      <c r="AO282" s="38"/>
      <c r="AP282" s="38"/>
      <c r="AQ282" s="38"/>
      <c r="AR282" s="38"/>
      <c r="AS282" s="38"/>
      <c r="AT282" s="38"/>
      <c r="AU282" s="38"/>
      <c r="AV282" s="38"/>
      <c r="AW282" s="38"/>
      <c r="AX282" s="38"/>
      <c r="AY282" s="38"/>
      <c r="AZ282" s="38"/>
      <c r="BA282" s="38"/>
      <c r="BB282" s="38"/>
      <c r="BC282" s="38"/>
      <c r="BD282" s="38"/>
      <c r="BE282" s="38"/>
      <c r="BF282" s="38"/>
      <c r="BG282" s="38"/>
      <c r="BH282" s="38"/>
      <c r="BI282" s="38"/>
      <c r="BJ282" s="38"/>
      <c r="BK282" s="38"/>
      <c r="BL282" s="38"/>
      <c r="BM282" s="38"/>
      <c r="BN282" s="38"/>
      <c r="BO282" s="38"/>
      <c r="BP282" s="38"/>
      <c r="BQ282" s="38"/>
      <c r="BR282" s="38"/>
      <c r="BS282" s="38"/>
      <c r="BT282" s="38"/>
      <c r="BU282" s="38"/>
      <c r="BV282" s="38"/>
      <c r="BW282" s="38"/>
      <c r="BX282" s="38"/>
      <c r="BY282" s="38"/>
      <c r="BZ282" s="38"/>
      <c r="CA282" s="38"/>
      <c r="CB282" s="38"/>
      <c r="CC282" s="38"/>
      <c r="CD282" s="38"/>
      <c r="CE282" s="38"/>
      <c r="CF282" s="38"/>
      <c r="CG282" s="38"/>
      <c r="CH282" s="38"/>
      <c r="CI282" s="38"/>
      <c r="CJ282" s="38"/>
      <c r="CK282" s="38"/>
      <c r="CL282" s="38"/>
      <c r="CN282"/>
      <c r="CO282" s="73"/>
      <c r="CP282" s="38"/>
      <c r="CQ282" s="38"/>
      <c r="CR282" s="38"/>
      <c r="CS282" s="38"/>
      <c r="CT282" s="38"/>
      <c r="CU282" s="38"/>
      <c r="CV282" s="38"/>
      <c r="CW282" s="38"/>
      <c r="CX282" s="38"/>
      <c r="CY282" s="38"/>
      <c r="CZ282" s="38"/>
      <c r="DA282" s="38"/>
      <c r="DB282" s="38"/>
      <c r="DC282" s="38"/>
      <c r="DD282" s="38"/>
      <c r="DE282" s="38"/>
      <c r="DF282" s="38"/>
      <c r="DG282" s="38"/>
      <c r="DH282" s="38"/>
      <c r="DI282" s="38"/>
      <c r="DJ282" s="38"/>
      <c r="DK282" s="38"/>
      <c r="DL282" s="38"/>
    </row>
    <row r="283" spans="1:116" x14ac:dyDescent="0.4">
      <c r="B283" t="s">
        <v>332</v>
      </c>
      <c r="D283" t="s">
        <v>588</v>
      </c>
      <c r="E283" s="8" t="str">
        <f t="shared" si="305"/>
        <v>283 PROB-ER</v>
      </c>
      <c r="G283" s="241" t="str">
        <f>SUBSTITUTE(G291,"# of","")</f>
        <v>Revenue</v>
      </c>
      <c r="H283" s="31"/>
      <c r="I283" s="31"/>
      <c r="J283" s="31"/>
      <c r="K283" s="73"/>
      <c r="L283" s="39"/>
      <c r="M283" s="39"/>
      <c r="N283" s="39"/>
      <c r="O283" s="39"/>
      <c r="P283" s="39"/>
      <c r="R283"/>
      <c r="S283" s="38"/>
      <c r="T283" s="38"/>
      <c r="U283" s="38"/>
      <c r="V283" s="38"/>
      <c r="W283" s="38"/>
      <c r="X283" s="38"/>
      <c r="Y283" s="38"/>
      <c r="Z283" s="38"/>
      <c r="AA283" s="38"/>
      <c r="AB283" s="38"/>
      <c r="AC283" s="38"/>
      <c r="AD283" s="38"/>
      <c r="AE283" s="38"/>
      <c r="AF283" s="38"/>
      <c r="AG283" s="38"/>
      <c r="AH283" s="38"/>
      <c r="AI283" s="38"/>
      <c r="AJ283" s="38"/>
      <c r="AK283" s="38"/>
      <c r="AL283" s="38"/>
      <c r="AM283" s="38"/>
      <c r="AN283" s="38"/>
      <c r="AO283" s="38"/>
      <c r="AP283" s="38"/>
      <c r="AQ283" s="38"/>
      <c r="AR283" s="38"/>
      <c r="AS283" s="38"/>
      <c r="AT283" s="38"/>
      <c r="AU283" s="38"/>
      <c r="AV283" s="38"/>
      <c r="AW283" s="38"/>
      <c r="AX283" s="38"/>
      <c r="AY283" s="38"/>
      <c r="AZ283" s="38"/>
      <c r="BA283" s="38"/>
      <c r="BB283" s="38"/>
      <c r="BC283" s="38"/>
      <c r="BD283" s="38"/>
      <c r="BE283" s="38"/>
      <c r="BF283" s="38"/>
      <c r="BG283" s="38"/>
      <c r="BH283" s="38"/>
      <c r="BI283" s="38"/>
      <c r="BJ283" s="38"/>
      <c r="BK283" s="38"/>
      <c r="BL283" s="38"/>
      <c r="BM283" s="38"/>
      <c r="BN283" s="38"/>
      <c r="BO283" s="38"/>
      <c r="BP283" s="38"/>
      <c r="BQ283" s="38"/>
      <c r="BR283" s="38"/>
      <c r="BS283" s="38"/>
      <c r="BT283" s="38"/>
      <c r="BU283" s="38"/>
      <c r="BV283" s="38"/>
      <c r="BW283" s="38"/>
      <c r="BX283" s="38"/>
      <c r="BY283" s="38"/>
      <c r="BZ283" s="38"/>
      <c r="CA283" s="38"/>
      <c r="CB283" s="38"/>
      <c r="CC283" s="38"/>
      <c r="CD283" s="38"/>
      <c r="CE283" s="38"/>
      <c r="CF283" s="38"/>
      <c r="CG283" s="38"/>
      <c r="CH283" s="38"/>
      <c r="CI283" s="38"/>
      <c r="CJ283" s="38"/>
      <c r="CK283" s="38"/>
      <c r="CL283" s="38"/>
      <c r="CN283"/>
      <c r="CO283" s="73"/>
      <c r="CP283" s="38"/>
      <c r="CQ283" s="38"/>
      <c r="CR283" s="38"/>
      <c r="CS283" s="38"/>
      <c r="CT283" s="38"/>
      <c r="CU283" s="38"/>
      <c r="CV283" s="38"/>
      <c r="CW283" s="38"/>
      <c r="CX283" s="38"/>
      <c r="CY283" s="38"/>
      <c r="CZ283" s="38"/>
      <c r="DA283" s="38"/>
      <c r="DB283" s="38"/>
      <c r="DC283" s="38"/>
      <c r="DD283" s="38"/>
      <c r="DE283" s="38"/>
      <c r="DF283" s="38"/>
      <c r="DG283" s="38"/>
      <c r="DH283" s="38"/>
      <c r="DI283" s="38"/>
      <c r="DJ283" s="38"/>
      <c r="DK283" s="38"/>
      <c r="DL283" s="38"/>
    </row>
    <row r="284" spans="1:116" x14ac:dyDescent="0.4">
      <c r="B284" t="s">
        <v>332</v>
      </c>
      <c r="D284" t="s">
        <v>588</v>
      </c>
      <c r="E284" s="8" t="str">
        <f t="shared" si="305"/>
        <v>284 PROB-ER</v>
      </c>
      <c r="G284" s="136" t="s">
        <v>334</v>
      </c>
      <c r="H284" s="31"/>
      <c r="I284" s="31"/>
      <c r="J284" s="31"/>
      <c r="K284" s="73"/>
      <c r="L284" s="39"/>
      <c r="M284" s="39"/>
      <c r="N284" s="39"/>
      <c r="O284" s="39"/>
      <c r="P284" s="39"/>
      <c r="R284"/>
      <c r="S284" s="203" t="str">
        <f t="shared" ref="S284" si="321">ADDRESS(ROW(S281),COLUMN(S281),2)</f>
        <v>S$281</v>
      </c>
      <c r="T284" s="203" t="str">
        <f t="shared" ref="T284:CE284" si="322">ADDRESS(ROW(T281),COLUMN(T281),2)</f>
        <v>T$281</v>
      </c>
      <c r="U284" s="203" t="str">
        <f t="shared" si="322"/>
        <v>U$281</v>
      </c>
      <c r="V284" s="203" t="str">
        <f t="shared" si="322"/>
        <v>V$281</v>
      </c>
      <c r="W284" s="203" t="str">
        <f t="shared" si="322"/>
        <v>W$281</v>
      </c>
      <c r="X284" s="203" t="str">
        <f t="shared" si="322"/>
        <v>X$281</v>
      </c>
      <c r="Y284" s="203" t="str">
        <f t="shared" si="322"/>
        <v>Y$281</v>
      </c>
      <c r="Z284" s="203" t="str">
        <f t="shared" si="322"/>
        <v>Z$281</v>
      </c>
      <c r="AA284" s="203" t="str">
        <f t="shared" si="322"/>
        <v>AA$281</v>
      </c>
      <c r="AB284" s="203" t="str">
        <f t="shared" si="322"/>
        <v>AB$281</v>
      </c>
      <c r="AC284" s="203" t="str">
        <f t="shared" si="322"/>
        <v>AC$281</v>
      </c>
      <c r="AD284" s="203" t="str">
        <f t="shared" si="322"/>
        <v>AD$281</v>
      </c>
      <c r="AE284" s="203" t="str">
        <f t="shared" si="322"/>
        <v>AE$281</v>
      </c>
      <c r="AF284" s="203" t="str">
        <f t="shared" si="322"/>
        <v>AF$281</v>
      </c>
      <c r="AG284" s="203" t="str">
        <f t="shared" si="322"/>
        <v>AG$281</v>
      </c>
      <c r="AH284" s="203" t="str">
        <f t="shared" si="322"/>
        <v>AH$281</v>
      </c>
      <c r="AI284" s="203" t="str">
        <f t="shared" si="322"/>
        <v>AI$281</v>
      </c>
      <c r="AJ284" s="203" t="str">
        <f t="shared" si="322"/>
        <v>AJ$281</v>
      </c>
      <c r="AK284" s="203" t="str">
        <f t="shared" si="322"/>
        <v>AK$281</v>
      </c>
      <c r="AL284" s="203" t="str">
        <f t="shared" si="322"/>
        <v>AL$281</v>
      </c>
      <c r="AM284" s="203" t="str">
        <f t="shared" si="322"/>
        <v>AM$281</v>
      </c>
      <c r="AN284" s="203" t="str">
        <f t="shared" si="322"/>
        <v>AN$281</v>
      </c>
      <c r="AO284" s="203" t="str">
        <f t="shared" si="322"/>
        <v>AO$281</v>
      </c>
      <c r="AP284" s="203" t="str">
        <f t="shared" si="322"/>
        <v>AP$281</v>
      </c>
      <c r="AQ284" s="203" t="str">
        <f t="shared" si="322"/>
        <v>AQ$281</v>
      </c>
      <c r="AR284" s="203" t="str">
        <f t="shared" si="322"/>
        <v>AR$281</v>
      </c>
      <c r="AS284" s="203" t="str">
        <f t="shared" si="322"/>
        <v>AS$281</v>
      </c>
      <c r="AT284" s="203" t="str">
        <f t="shared" si="322"/>
        <v>AT$281</v>
      </c>
      <c r="AU284" s="203" t="str">
        <f t="shared" si="322"/>
        <v>AU$281</v>
      </c>
      <c r="AV284" s="203" t="str">
        <f t="shared" si="322"/>
        <v>AV$281</v>
      </c>
      <c r="AW284" s="203" t="str">
        <f t="shared" si="322"/>
        <v>AW$281</v>
      </c>
      <c r="AX284" s="203" t="str">
        <f t="shared" si="322"/>
        <v>AX$281</v>
      </c>
      <c r="AY284" s="203" t="str">
        <f t="shared" si="322"/>
        <v>AY$281</v>
      </c>
      <c r="AZ284" s="203" t="str">
        <f t="shared" si="322"/>
        <v>AZ$281</v>
      </c>
      <c r="BA284" s="203" t="str">
        <f t="shared" si="322"/>
        <v>BA$281</v>
      </c>
      <c r="BB284" s="203" t="str">
        <f t="shared" si="322"/>
        <v>BB$281</v>
      </c>
      <c r="BC284" s="203" t="str">
        <f t="shared" si="322"/>
        <v>BC$281</v>
      </c>
      <c r="BD284" s="203" t="str">
        <f t="shared" si="322"/>
        <v>BD$281</v>
      </c>
      <c r="BE284" s="203" t="str">
        <f t="shared" si="322"/>
        <v>BE$281</v>
      </c>
      <c r="BF284" s="203" t="str">
        <f t="shared" si="322"/>
        <v>BF$281</v>
      </c>
      <c r="BG284" s="203" t="str">
        <f t="shared" si="322"/>
        <v>BG$281</v>
      </c>
      <c r="BH284" s="203" t="str">
        <f t="shared" si="322"/>
        <v>BH$281</v>
      </c>
      <c r="BI284" s="203" t="str">
        <f t="shared" si="322"/>
        <v>BI$281</v>
      </c>
      <c r="BJ284" s="203" t="str">
        <f t="shared" si="322"/>
        <v>BJ$281</v>
      </c>
      <c r="BK284" s="203" t="str">
        <f t="shared" si="322"/>
        <v>BK$281</v>
      </c>
      <c r="BL284" s="203" t="str">
        <f t="shared" si="322"/>
        <v>BL$281</v>
      </c>
      <c r="BM284" s="203" t="str">
        <f t="shared" si="322"/>
        <v>BM$281</v>
      </c>
      <c r="BN284" s="203" t="str">
        <f t="shared" si="322"/>
        <v>BN$281</v>
      </c>
      <c r="BO284" s="203" t="str">
        <f t="shared" si="322"/>
        <v>BO$281</v>
      </c>
      <c r="BP284" s="203" t="str">
        <f t="shared" si="322"/>
        <v>BP$281</v>
      </c>
      <c r="BQ284" s="203" t="str">
        <f t="shared" si="322"/>
        <v>BQ$281</v>
      </c>
      <c r="BR284" s="203" t="str">
        <f t="shared" si="322"/>
        <v>BR$281</v>
      </c>
      <c r="BS284" s="203" t="str">
        <f t="shared" si="322"/>
        <v>BS$281</v>
      </c>
      <c r="BT284" s="203" t="str">
        <f t="shared" si="322"/>
        <v>BT$281</v>
      </c>
      <c r="BU284" s="203" t="str">
        <f t="shared" si="322"/>
        <v>BU$281</v>
      </c>
      <c r="BV284" s="203" t="str">
        <f t="shared" si="322"/>
        <v>BV$281</v>
      </c>
      <c r="BW284" s="203" t="str">
        <f t="shared" si="322"/>
        <v>BW$281</v>
      </c>
      <c r="BX284" s="203" t="str">
        <f t="shared" si="322"/>
        <v>BX$281</v>
      </c>
      <c r="BY284" s="203" t="str">
        <f t="shared" si="322"/>
        <v>BY$281</v>
      </c>
      <c r="BZ284" s="203" t="str">
        <f t="shared" si="322"/>
        <v>BZ$281</v>
      </c>
      <c r="CA284" s="203" t="str">
        <f t="shared" si="322"/>
        <v>CA$281</v>
      </c>
      <c r="CB284" s="203" t="str">
        <f t="shared" si="322"/>
        <v>CB$281</v>
      </c>
      <c r="CC284" s="203" t="str">
        <f t="shared" si="322"/>
        <v>CC$281</v>
      </c>
      <c r="CD284" s="203" t="str">
        <f t="shared" si="322"/>
        <v>CD$281</v>
      </c>
      <c r="CE284" s="203" t="str">
        <f t="shared" si="322"/>
        <v>CE$281</v>
      </c>
      <c r="CF284" s="203" t="str">
        <f t="shared" ref="CF284:CL284" si="323">ADDRESS(ROW(CF281),COLUMN(CF281),2)</f>
        <v>CF$281</v>
      </c>
      <c r="CG284" s="203" t="str">
        <f t="shared" si="323"/>
        <v>CG$281</v>
      </c>
      <c r="CH284" s="203" t="str">
        <f t="shared" si="323"/>
        <v>CH$281</v>
      </c>
      <c r="CI284" s="203" t="str">
        <f t="shared" si="323"/>
        <v>CI$281</v>
      </c>
      <c r="CJ284" s="203" t="str">
        <f t="shared" si="323"/>
        <v>CJ$281</v>
      </c>
      <c r="CK284" s="203" t="str">
        <f t="shared" si="323"/>
        <v>CK$281</v>
      </c>
      <c r="CL284" s="203" t="str">
        <f t="shared" si="323"/>
        <v>CL$281</v>
      </c>
      <c r="CN284"/>
      <c r="CO284" s="73"/>
      <c r="CP284" s="38"/>
      <c r="CQ284" s="38"/>
      <c r="CR284" s="38"/>
      <c r="CS284" s="38"/>
      <c r="CT284" s="38"/>
      <c r="CU284" s="38"/>
      <c r="CV284" s="38"/>
      <c r="CW284" s="38"/>
      <c r="CX284" s="38"/>
      <c r="CY284" s="38"/>
      <c r="CZ284" s="38"/>
      <c r="DA284" s="38"/>
      <c r="DB284" s="38"/>
      <c r="DC284" s="38"/>
      <c r="DD284" s="38"/>
      <c r="DE284" s="38"/>
      <c r="DF284" s="38"/>
      <c r="DG284" s="38"/>
      <c r="DH284" s="38"/>
      <c r="DI284" s="38"/>
      <c r="DJ284" s="38"/>
      <c r="DK284" s="38"/>
      <c r="DL284" s="38"/>
    </row>
    <row r="285" spans="1:116" x14ac:dyDescent="0.4">
      <c r="B285" t="s">
        <v>332</v>
      </c>
      <c r="D285" t="s">
        <v>588</v>
      </c>
      <c r="E285" s="8" t="str">
        <f t="shared" si="305"/>
        <v>285 PROB-ER</v>
      </c>
      <c r="G285" s="136" t="s">
        <v>333</v>
      </c>
      <c r="H285" s="31"/>
      <c r="I285" s="31"/>
      <c r="J285" s="31"/>
      <c r="K285" s="73"/>
      <c r="L285" s="39"/>
      <c r="M285" s="39"/>
      <c r="N285" s="39"/>
      <c r="O285" s="39"/>
      <c r="P285" s="39"/>
      <c r="R285"/>
      <c r="S285" s="38"/>
      <c r="CN285"/>
      <c r="CO285" s="73"/>
      <c r="CP285" s="203" t="str">
        <f t="shared" ref="CP285:DL285" si="324">ADDRESS(ROW(CP281),COLUMN(CP281),2)</f>
        <v>CP$281</v>
      </c>
      <c r="CQ285" s="203" t="str">
        <f t="shared" si="324"/>
        <v>CQ$281</v>
      </c>
      <c r="CR285" s="203" t="str">
        <f t="shared" si="324"/>
        <v>CR$281</v>
      </c>
      <c r="CS285" s="203" t="str">
        <f t="shared" si="324"/>
        <v>CS$281</v>
      </c>
      <c r="CT285" s="203" t="str">
        <f t="shared" si="324"/>
        <v>CT$281</v>
      </c>
      <c r="CU285" s="203" t="str">
        <f t="shared" si="324"/>
        <v>CU$281</v>
      </c>
      <c r="CV285" s="203" t="str">
        <f t="shared" si="324"/>
        <v>CV$281</v>
      </c>
      <c r="CW285" s="203" t="str">
        <f t="shared" si="324"/>
        <v>CW$281</v>
      </c>
      <c r="CX285" s="203" t="str">
        <f t="shared" si="324"/>
        <v>CX$281</v>
      </c>
      <c r="CY285" s="203" t="str">
        <f t="shared" si="324"/>
        <v>CY$281</v>
      </c>
      <c r="CZ285" s="203" t="str">
        <f t="shared" si="324"/>
        <v>CZ$281</v>
      </c>
      <c r="DA285" s="203" t="str">
        <f t="shared" si="324"/>
        <v>DA$281</v>
      </c>
      <c r="DB285" s="203" t="str">
        <f t="shared" si="324"/>
        <v>DB$281</v>
      </c>
      <c r="DC285" s="203" t="str">
        <f t="shared" si="324"/>
        <v>DC$281</v>
      </c>
      <c r="DD285" s="203" t="str">
        <f t="shared" si="324"/>
        <v>DD$281</v>
      </c>
      <c r="DE285" s="203" t="str">
        <f t="shared" si="324"/>
        <v>DE$281</v>
      </c>
      <c r="DF285" s="203" t="str">
        <f t="shared" si="324"/>
        <v>DF$281</v>
      </c>
      <c r="DG285" s="203" t="str">
        <f t="shared" si="324"/>
        <v>DG$281</v>
      </c>
      <c r="DH285" s="203" t="str">
        <f t="shared" si="324"/>
        <v>DH$281</v>
      </c>
      <c r="DI285" s="203" t="str">
        <f t="shared" si="324"/>
        <v>DI$281</v>
      </c>
      <c r="DJ285" s="203" t="str">
        <f t="shared" si="324"/>
        <v>DJ$281</v>
      </c>
      <c r="DK285" s="203" t="str">
        <f t="shared" si="324"/>
        <v>DK$281</v>
      </c>
      <c r="DL285" s="203" t="str">
        <f t="shared" si="324"/>
        <v>DL$281</v>
      </c>
    </row>
    <row r="286" spans="1:116" x14ac:dyDescent="0.4">
      <c r="B286" t="s">
        <v>332</v>
      </c>
      <c r="D286" t="s">
        <v>588</v>
      </c>
      <c r="E286" s="8" t="str">
        <f t="shared" si="305"/>
        <v>286 PROB-ER</v>
      </c>
      <c r="G286" s="8" t="str">
        <f>"Secondary label: "</f>
        <v xml:space="preserve">Secondary label: </v>
      </c>
      <c r="H286" s="12"/>
      <c r="I286" s="12"/>
      <c r="J286" s="12"/>
      <c r="K286" s="60"/>
      <c r="L286" s="15"/>
      <c r="M286" s="15"/>
      <c r="N286" s="15"/>
      <c r="O286" s="15"/>
      <c r="P286" s="15"/>
      <c r="R286"/>
      <c r="S286" s="15"/>
      <c r="T286" s="76"/>
      <c r="U286" s="76"/>
      <c r="V286" s="76"/>
      <c r="W286" s="76"/>
      <c r="X286" s="76"/>
      <c r="Y286" s="76"/>
      <c r="Z286" s="76"/>
      <c r="AA286" s="76"/>
      <c r="AB286" s="76"/>
      <c r="AC286" s="76"/>
      <c r="AD286" s="76"/>
      <c r="AE286" s="76"/>
      <c r="AF286" s="76"/>
      <c r="AG286" s="76"/>
      <c r="AH286" s="76"/>
      <c r="AI286" s="76"/>
      <c r="AJ286" s="76"/>
      <c r="AK286" s="76"/>
      <c r="AL286" s="76"/>
      <c r="AM286" s="76"/>
      <c r="AN286" s="76"/>
      <c r="AO286" s="76"/>
      <c r="AP286" s="76"/>
      <c r="AQ286" s="76"/>
      <c r="AR286" s="76"/>
      <c r="AS286" s="76"/>
      <c r="AT286" s="76"/>
      <c r="AU286" s="76"/>
      <c r="AV286" s="76"/>
      <c r="AW286" s="76"/>
      <c r="AX286" s="76"/>
      <c r="AY286" s="76"/>
      <c r="AZ286" s="76"/>
      <c r="BA286" s="76"/>
      <c r="BB286" s="76"/>
      <c r="BC286" s="76"/>
      <c r="BD286" s="76"/>
      <c r="BE286" s="76"/>
      <c r="BF286" s="76"/>
      <c r="BG286" s="76"/>
      <c r="BH286" s="76"/>
      <c r="BI286" s="76"/>
      <c r="BJ286" s="76"/>
      <c r="BK286" s="76"/>
      <c r="BL286" s="76"/>
      <c r="BM286" s="76"/>
      <c r="BN286" s="76"/>
      <c r="BO286" s="76"/>
      <c r="BP286" s="76"/>
      <c r="BQ286" s="76"/>
      <c r="BR286" s="76"/>
      <c r="BS286" s="76"/>
      <c r="BT286" s="76"/>
      <c r="BU286" s="76"/>
      <c r="BV286" s="76"/>
      <c r="BW286" s="76"/>
      <c r="BX286" s="76"/>
      <c r="BY286" s="76"/>
      <c r="BZ286" s="76"/>
      <c r="CA286" s="76"/>
      <c r="CB286" s="76"/>
      <c r="CC286" s="76"/>
      <c r="CD286" s="76"/>
      <c r="CE286" s="76"/>
      <c r="CF286" s="76"/>
      <c r="CG286" s="76"/>
      <c r="CH286" s="76"/>
      <c r="CI286" s="76"/>
      <c r="CJ286" s="76"/>
      <c r="CK286" s="76"/>
      <c r="CL286" s="76"/>
      <c r="CN286"/>
      <c r="CO286" s="60"/>
      <c r="CP286" s="76"/>
      <c r="CQ286" s="76"/>
      <c r="CR286" s="76"/>
      <c r="CS286" s="76"/>
      <c r="CT286" s="76"/>
      <c r="CU286" s="76"/>
      <c r="CV286" s="76"/>
      <c r="CW286" s="76"/>
      <c r="CX286" s="76"/>
      <c r="CY286" s="76"/>
      <c r="CZ286" s="76"/>
      <c r="DA286" s="76"/>
      <c r="DB286" s="76"/>
      <c r="DC286" s="76"/>
      <c r="DD286" s="76"/>
      <c r="DE286" s="76"/>
      <c r="DF286" s="76"/>
      <c r="DG286" s="76"/>
      <c r="DH286" s="76"/>
      <c r="DI286" s="76"/>
      <c r="DJ286" s="76"/>
      <c r="DK286" s="76"/>
      <c r="DL286" s="76"/>
    </row>
    <row r="287" spans="1:116" x14ac:dyDescent="0.4">
      <c r="B287" t="s">
        <v>332</v>
      </c>
      <c r="D287" t="s">
        <v>588</v>
      </c>
      <c r="E287" s="8" t="str">
        <f t="shared" si="305"/>
        <v>287 PROB-ER</v>
      </c>
      <c r="H287" s="12"/>
      <c r="I287" s="12"/>
      <c r="J287" s="12"/>
      <c r="K287" s="60"/>
      <c r="L287" s="15"/>
      <c r="M287" s="15"/>
      <c r="N287" s="15"/>
      <c r="O287" s="15"/>
      <c r="P287" s="15"/>
      <c r="R287"/>
      <c r="S287" s="15"/>
      <c r="T287" s="76"/>
      <c r="U287" s="76"/>
      <c r="V287" s="76"/>
      <c r="W287" s="76"/>
      <c r="X287" s="76"/>
      <c r="Y287" s="76"/>
      <c r="Z287" s="76"/>
      <c r="AA287" s="76"/>
      <c r="AB287" s="76"/>
      <c r="AC287" s="76"/>
      <c r="AD287" s="76"/>
      <c r="AE287" s="76"/>
      <c r="AF287" s="76"/>
      <c r="AG287" s="76"/>
      <c r="AH287" s="76"/>
      <c r="AI287" s="76"/>
      <c r="AJ287" s="76"/>
      <c r="AK287" s="76"/>
      <c r="AL287" s="76"/>
      <c r="AM287" s="76"/>
      <c r="AN287" s="76"/>
      <c r="AO287" s="76"/>
      <c r="AP287" s="76"/>
      <c r="AQ287" s="76"/>
      <c r="AR287" s="76"/>
      <c r="AS287" s="76"/>
      <c r="AT287" s="76"/>
      <c r="AU287" s="76"/>
      <c r="AV287" s="76"/>
      <c r="AW287" s="76"/>
      <c r="AX287" s="76"/>
      <c r="AY287" s="76"/>
      <c r="AZ287" s="76"/>
      <c r="BA287" s="76"/>
      <c r="BB287" s="76"/>
      <c r="BC287" s="76"/>
      <c r="BD287" s="76"/>
      <c r="BE287" s="76"/>
      <c r="BF287" s="76"/>
      <c r="BG287" s="76"/>
      <c r="BH287" s="76"/>
      <c r="BI287" s="76"/>
      <c r="BJ287" s="76"/>
      <c r="BK287" s="76"/>
      <c r="BL287" s="76"/>
      <c r="BM287" s="76"/>
      <c r="BN287" s="76"/>
      <c r="BO287" s="76"/>
      <c r="BP287" s="76"/>
      <c r="BQ287" s="76"/>
      <c r="BR287" s="76"/>
      <c r="BS287" s="76"/>
      <c r="BT287" s="76"/>
      <c r="BU287" s="76"/>
      <c r="BV287" s="76"/>
      <c r="BW287" s="76"/>
      <c r="BX287" s="76"/>
      <c r="BY287" s="76"/>
      <c r="BZ287" s="76"/>
      <c r="CA287" s="76"/>
      <c r="CB287" s="76"/>
      <c r="CC287" s="76"/>
      <c r="CD287" s="76"/>
      <c r="CE287" s="76"/>
      <c r="CF287" s="76"/>
      <c r="CG287" s="76"/>
      <c r="CH287" s="76"/>
      <c r="CI287" s="76"/>
      <c r="CJ287" s="76"/>
      <c r="CK287" s="76"/>
      <c r="CL287" s="76"/>
      <c r="CN287"/>
      <c r="CO287" s="60"/>
      <c r="CP287" s="76"/>
      <c r="CQ287" s="76"/>
      <c r="CR287" s="76"/>
      <c r="CS287" s="76"/>
      <c r="CT287" s="76"/>
      <c r="CU287" s="76"/>
      <c r="CV287" s="76"/>
      <c r="CW287" s="76"/>
      <c r="CX287" s="76"/>
      <c r="CY287" s="76"/>
      <c r="CZ287" s="76"/>
      <c r="DA287" s="76"/>
      <c r="DB287" s="76"/>
      <c r="DC287" s="76"/>
      <c r="DD287" s="76"/>
      <c r="DE287" s="76"/>
      <c r="DF287" s="76"/>
      <c r="DG287" s="76"/>
      <c r="DH287" s="76"/>
      <c r="DI287" s="76"/>
      <c r="DJ287" s="76"/>
      <c r="DK287" s="76"/>
      <c r="DL287" s="76"/>
    </row>
    <row r="288" spans="1:116" x14ac:dyDescent="0.4">
      <c r="B288" t="s">
        <v>332</v>
      </c>
      <c r="D288" t="s">
        <v>588</v>
      </c>
      <c r="E288" s="8" t="str">
        <f t="shared" si="305"/>
        <v>288 PROB-ER</v>
      </c>
      <c r="G288" s="8" t="s">
        <v>463</v>
      </c>
      <c r="H288" s="12"/>
      <c r="I288" s="12"/>
      <c r="J288" s="12"/>
      <c r="K288" s="60"/>
      <c r="L288" s="15"/>
      <c r="M288" s="15"/>
      <c r="N288" s="15"/>
      <c r="O288" s="15"/>
      <c r="P288" s="15"/>
      <c r="R288"/>
      <c r="S288" s="15"/>
      <c r="T288" s="76"/>
      <c r="U288" s="76"/>
      <c r="V288" s="76"/>
      <c r="W288" s="76"/>
      <c r="X288" s="76"/>
      <c r="Y288" s="76"/>
      <c r="Z288" s="76"/>
      <c r="AA288" s="76"/>
      <c r="AB288" s="76"/>
      <c r="AC288" s="76"/>
      <c r="AD288" s="76"/>
      <c r="AE288" s="76"/>
      <c r="AF288" s="76"/>
      <c r="AG288" s="76"/>
      <c r="AH288" s="76"/>
      <c r="AI288" s="76"/>
      <c r="AJ288" s="76"/>
      <c r="AK288" s="76"/>
      <c r="AL288" s="76"/>
      <c r="AM288" s="76"/>
      <c r="AN288" s="76"/>
      <c r="AO288" s="76"/>
      <c r="AP288" s="76"/>
      <c r="AQ288" s="76"/>
      <c r="AR288" s="76"/>
      <c r="AS288" s="76"/>
      <c r="AT288" s="76"/>
      <c r="AU288" s="76"/>
      <c r="AV288" s="76"/>
      <c r="AW288" s="76"/>
      <c r="AX288" s="76"/>
      <c r="AY288" s="76"/>
      <c r="AZ288" s="76"/>
      <c r="BA288" s="76"/>
      <c r="BB288" s="76"/>
      <c r="BC288" s="76"/>
      <c r="BD288" s="76"/>
      <c r="BE288" s="76"/>
      <c r="BF288" s="76"/>
      <c r="BG288" s="76"/>
      <c r="BH288" s="76"/>
      <c r="BI288" s="76"/>
      <c r="BJ288" s="76"/>
      <c r="BK288" s="76"/>
      <c r="BL288" s="76"/>
      <c r="BM288" s="76"/>
      <c r="BN288" s="76"/>
      <c r="BO288" s="76"/>
      <c r="BP288" s="76"/>
      <c r="BQ288" s="76"/>
      <c r="BR288" s="76"/>
      <c r="BS288" s="76"/>
      <c r="BT288" s="76"/>
      <c r="BU288" s="76"/>
      <c r="BV288" s="76"/>
      <c r="BW288" s="76"/>
      <c r="BX288" s="76"/>
      <c r="BY288" s="76"/>
      <c r="BZ288" s="76"/>
      <c r="CA288" s="76"/>
      <c r="CB288" s="76"/>
      <c r="CC288" s="76"/>
      <c r="CD288" s="76"/>
      <c r="CE288" s="76"/>
      <c r="CF288" s="76"/>
      <c r="CG288" s="76"/>
      <c r="CH288" s="76"/>
      <c r="CI288" s="76"/>
      <c r="CJ288" s="76"/>
      <c r="CK288" s="76"/>
      <c r="CL288" s="76"/>
      <c r="CN288"/>
      <c r="CO288" s="60"/>
      <c r="CP288" s="76"/>
      <c r="CQ288" s="76"/>
      <c r="CR288" s="76"/>
      <c r="CS288" s="76"/>
      <c r="CT288" s="76"/>
      <c r="CU288" s="76"/>
      <c r="CV288" s="76"/>
      <c r="CW288" s="76"/>
      <c r="CX288" s="76"/>
      <c r="CY288" s="76"/>
      <c r="CZ288" s="76"/>
      <c r="DA288" s="76"/>
      <c r="DB288" s="76"/>
      <c r="DC288" s="76"/>
      <c r="DD288" s="76"/>
      <c r="DE288" s="76"/>
      <c r="DF288" s="76"/>
      <c r="DG288" s="76"/>
      <c r="DH288" s="76"/>
      <c r="DI288" s="76"/>
      <c r="DJ288" s="76"/>
      <c r="DK288" s="76"/>
      <c r="DL288" s="76"/>
    </row>
    <row r="289" spans="1:116" x14ac:dyDescent="0.4">
      <c r="B289" t="s">
        <v>332</v>
      </c>
      <c r="D289" t="s">
        <v>588</v>
      </c>
      <c r="E289" s="8" t="str">
        <f t="shared" si="305"/>
        <v>289 PROB-ER</v>
      </c>
      <c r="G289" s="8" t="s">
        <v>464</v>
      </c>
      <c r="H289" s="12"/>
      <c r="I289" s="12"/>
      <c r="J289" s="12"/>
      <c r="K289" s="60"/>
      <c r="L289" s="15"/>
      <c r="M289" s="15"/>
      <c r="N289" s="15"/>
      <c r="O289" s="15"/>
      <c r="P289" s="15"/>
      <c r="R289"/>
      <c r="S289" s="15"/>
      <c r="T289" s="76"/>
      <c r="U289" s="76"/>
      <c r="V289" s="76"/>
      <c r="W289" s="76"/>
      <c r="X289" s="76"/>
      <c r="Y289" s="76"/>
      <c r="Z289" s="76"/>
      <c r="AA289" s="76"/>
      <c r="AB289" s="76"/>
      <c r="AC289" s="76"/>
      <c r="AD289" s="76"/>
      <c r="AE289" s="76"/>
      <c r="AF289" s="76"/>
      <c r="AG289" s="76"/>
      <c r="AH289" s="76"/>
      <c r="AI289" s="76"/>
      <c r="AJ289" s="76"/>
      <c r="AK289" s="76"/>
      <c r="AL289" s="76"/>
      <c r="AM289" s="76"/>
      <c r="AN289" s="76"/>
      <c r="AO289" s="76"/>
      <c r="AP289" s="76"/>
      <c r="AQ289" s="76"/>
      <c r="AR289" s="76"/>
      <c r="AS289" s="76"/>
      <c r="AT289" s="76"/>
      <c r="AU289" s="76"/>
      <c r="AV289" s="76"/>
      <c r="AW289" s="76"/>
      <c r="AX289" s="76"/>
      <c r="AY289" s="76"/>
      <c r="AZ289" s="76"/>
      <c r="BA289" s="76"/>
      <c r="BB289" s="76"/>
      <c r="BC289" s="76"/>
      <c r="BD289" s="76"/>
      <c r="BE289" s="76"/>
      <c r="BF289" s="76"/>
      <c r="BG289" s="76"/>
      <c r="BH289" s="76"/>
      <c r="BI289" s="76"/>
      <c r="BJ289" s="76"/>
      <c r="BK289" s="76"/>
      <c r="BL289" s="76"/>
      <c r="BM289" s="76"/>
      <c r="BN289" s="76"/>
      <c r="BO289" s="76"/>
      <c r="BP289" s="76"/>
      <c r="BQ289" s="76"/>
      <c r="BR289" s="76"/>
      <c r="BS289" s="76"/>
      <c r="BT289" s="76"/>
      <c r="BU289" s="76"/>
      <c r="BV289" s="76"/>
      <c r="BW289" s="76"/>
      <c r="BX289" s="76"/>
      <c r="BY289" s="76"/>
      <c r="BZ289" s="76"/>
      <c r="CA289" s="76"/>
      <c r="CB289" s="76"/>
      <c r="CC289" s="76"/>
      <c r="CD289" s="76"/>
      <c r="CE289" s="76"/>
      <c r="CF289" s="76"/>
      <c r="CG289" s="76"/>
      <c r="CH289" s="76"/>
      <c r="CI289" s="76"/>
      <c r="CJ289" s="76"/>
      <c r="CK289" s="76"/>
      <c r="CL289" s="76"/>
      <c r="CN289"/>
      <c r="CO289" s="60"/>
      <c r="CP289" s="76"/>
      <c r="CQ289" s="76"/>
      <c r="CR289" s="76"/>
      <c r="CS289" s="76"/>
      <c r="CT289" s="76"/>
      <c r="CU289" s="76"/>
      <c r="CV289" s="76"/>
      <c r="CW289" s="76"/>
      <c r="CX289" s="76"/>
      <c r="CY289" s="76"/>
      <c r="CZ289" s="76"/>
      <c r="DA289" s="76"/>
      <c r="DB289" s="76"/>
      <c r="DC289" s="76"/>
      <c r="DD289" s="76"/>
      <c r="DE289" s="76"/>
      <c r="DF289" s="76"/>
      <c r="DG289" s="76"/>
      <c r="DH289" s="76"/>
      <c r="DI289" s="76"/>
      <c r="DJ289" s="76"/>
      <c r="DK289" s="76"/>
      <c r="DL289" s="76"/>
    </row>
    <row r="290" spans="1:116" x14ac:dyDescent="0.4">
      <c r="E290" s="8"/>
      <c r="G290" s="185" t="s">
        <v>538</v>
      </c>
      <c r="H290" s="31"/>
      <c r="I290" s="73"/>
      <c r="J290" s="73"/>
      <c r="K290" s="39"/>
      <c r="L290" s="39"/>
      <c r="M290" s="39"/>
      <c r="N290" s="39"/>
      <c r="O290" s="39"/>
      <c r="P290" s="39"/>
      <c r="R290" s="38"/>
      <c r="S290" s="76"/>
      <c r="T290" s="76"/>
      <c r="U290" s="76"/>
      <c r="V290" s="76"/>
      <c r="W290" s="76"/>
      <c r="X290" s="76"/>
      <c r="Y290" s="76"/>
      <c r="Z290" s="76"/>
      <c r="AA290" s="76"/>
      <c r="AB290" s="76"/>
      <c r="AC290" s="76"/>
      <c r="AD290" s="76"/>
      <c r="AE290" s="76"/>
      <c r="AF290" s="76"/>
      <c r="AG290" s="76"/>
      <c r="AH290" s="76"/>
      <c r="AI290" s="76"/>
      <c r="AJ290" s="76"/>
      <c r="AK290" s="76"/>
      <c r="AL290" s="76"/>
      <c r="AM290" s="76"/>
      <c r="AN290" s="76"/>
      <c r="AO290" s="76"/>
      <c r="AP290" s="76"/>
      <c r="AQ290" s="76"/>
      <c r="AR290" s="76"/>
      <c r="AS290" s="76"/>
      <c r="AT290" s="76"/>
      <c r="AU290" s="76"/>
      <c r="AV290" s="76"/>
      <c r="AW290" s="76"/>
      <c r="AX290" s="76"/>
      <c r="AY290" s="76"/>
      <c r="AZ290" s="76"/>
      <c r="BA290" s="76"/>
      <c r="BB290" s="76"/>
      <c r="BC290" s="76"/>
      <c r="BD290" s="76"/>
      <c r="BE290" s="76"/>
      <c r="BF290" s="76"/>
      <c r="BG290" s="76"/>
      <c r="BH290" s="76"/>
      <c r="BI290" s="76"/>
      <c r="BJ290" s="76"/>
      <c r="BK290" s="76"/>
      <c r="BL290" s="76"/>
      <c r="BM290" s="76"/>
      <c r="BN290" s="76"/>
      <c r="BO290" s="76"/>
      <c r="BP290" s="76"/>
      <c r="BQ290" s="76"/>
      <c r="BR290" s="76"/>
      <c r="BS290" s="76"/>
      <c r="BT290" s="76"/>
      <c r="BU290" s="76"/>
      <c r="BV290" s="76"/>
      <c r="BW290" s="76"/>
      <c r="BX290" s="76"/>
      <c r="BY290" s="76"/>
      <c r="BZ290" s="76"/>
      <c r="CA290" s="76"/>
      <c r="CB290" s="76"/>
      <c r="CC290" s="76"/>
      <c r="CD290" s="76"/>
      <c r="CE290" s="76"/>
      <c r="CF290" s="76"/>
      <c r="CG290" s="76"/>
      <c r="CH290" s="76"/>
      <c r="CI290" s="76"/>
      <c r="CJ290" s="76"/>
      <c r="CK290" s="76"/>
      <c r="CL290" s="76"/>
      <c r="CN290" s="73"/>
      <c r="CO290" s="76"/>
      <c r="CP290" s="76"/>
      <c r="CQ290" s="76"/>
      <c r="CR290" s="76"/>
      <c r="CS290" s="76"/>
      <c r="CT290" s="76"/>
      <c r="CU290" s="76"/>
      <c r="CV290" s="76"/>
      <c r="CW290" s="76"/>
      <c r="CX290" s="76"/>
      <c r="CY290" s="76"/>
      <c r="CZ290" s="76"/>
      <c r="DA290" s="76"/>
      <c r="DB290" s="76"/>
      <c r="DC290" s="76"/>
      <c r="DD290" s="76"/>
      <c r="DE290" s="76"/>
      <c r="DF290" s="76"/>
      <c r="DG290" s="76"/>
      <c r="DH290" s="76"/>
      <c r="DI290" s="76"/>
      <c r="DJ290" s="76"/>
      <c r="DK290" s="76"/>
      <c r="DL290" s="76"/>
    </row>
    <row r="291" spans="1:116" x14ac:dyDescent="0.4">
      <c r="E291" s="8"/>
      <c r="G291" s="185" t="s">
        <v>5</v>
      </c>
      <c r="H291" s="31"/>
      <c r="I291" s="73"/>
      <c r="J291" s="73"/>
      <c r="K291" s="39"/>
      <c r="L291" s="39"/>
      <c r="M291" s="39"/>
      <c r="N291" s="39"/>
      <c r="O291" s="39"/>
      <c r="P291" s="39"/>
      <c r="R291" s="38"/>
      <c r="S291" s="76"/>
      <c r="T291" s="76"/>
      <c r="U291" s="76"/>
      <c r="V291" s="76"/>
      <c r="W291" s="76"/>
      <c r="X291" s="76"/>
      <c r="Y291" s="76"/>
      <c r="Z291" s="76"/>
      <c r="AA291" s="76"/>
      <c r="AB291" s="76"/>
      <c r="AC291" s="76"/>
      <c r="AD291" s="76"/>
      <c r="AE291" s="76"/>
      <c r="AF291" s="76"/>
      <c r="AG291" s="76"/>
      <c r="AH291" s="76"/>
      <c r="AI291" s="76"/>
      <c r="AJ291" s="76"/>
      <c r="AK291" s="76"/>
      <c r="AL291" s="76"/>
      <c r="AM291" s="76"/>
      <c r="AN291" s="76"/>
      <c r="AO291" s="76"/>
      <c r="AP291" s="76"/>
      <c r="AQ291" s="76"/>
      <c r="AR291" s="76"/>
      <c r="AS291" s="76"/>
      <c r="AT291" s="76"/>
      <c r="AU291" s="76"/>
      <c r="AV291" s="76"/>
      <c r="AW291" s="76"/>
      <c r="AX291" s="76"/>
      <c r="AY291" s="76"/>
      <c r="AZ291" s="76"/>
      <c r="BA291" s="76"/>
      <c r="BB291" s="76"/>
      <c r="BC291" s="76"/>
      <c r="BD291" s="76"/>
      <c r="BE291" s="76"/>
      <c r="BF291" s="76"/>
      <c r="BG291" s="76"/>
      <c r="BH291" s="76"/>
      <c r="BI291" s="76"/>
      <c r="BJ291" s="76"/>
      <c r="BK291" s="76"/>
      <c r="BL291" s="76"/>
      <c r="BM291" s="76"/>
      <c r="BN291" s="76"/>
      <c r="BO291" s="76"/>
      <c r="BP291" s="76"/>
      <c r="BQ291" s="76"/>
      <c r="BR291" s="76"/>
      <c r="BS291" s="76"/>
      <c r="BT291" s="76"/>
      <c r="BU291" s="76"/>
      <c r="BV291" s="76"/>
      <c r="BW291" s="76"/>
      <c r="BX291" s="76"/>
      <c r="BY291" s="76"/>
      <c r="BZ291" s="76"/>
      <c r="CA291" s="76"/>
      <c r="CB291" s="76"/>
      <c r="CC291" s="76"/>
      <c r="CD291" s="76"/>
      <c r="CE291" s="76"/>
      <c r="CF291" s="76"/>
      <c r="CG291" s="76"/>
      <c r="CH291" s="76"/>
      <c r="CI291" s="76"/>
      <c r="CJ291" s="76"/>
      <c r="CK291" s="76"/>
      <c r="CL291" s="76"/>
      <c r="CN291" s="73"/>
      <c r="CO291" s="76"/>
      <c r="CP291" s="76"/>
      <c r="CQ291" s="76"/>
      <c r="CR291" s="76"/>
      <c r="CS291" s="76"/>
      <c r="CT291" s="76"/>
      <c r="CU291" s="76"/>
      <c r="CV291" s="76"/>
      <c r="CW291" s="76"/>
      <c r="CX291" s="76"/>
      <c r="CY291" s="76"/>
      <c r="CZ291" s="76"/>
      <c r="DA291" s="76"/>
      <c r="DB291" s="76"/>
      <c r="DC291" s="76"/>
      <c r="DD291" s="76"/>
      <c r="DE291" s="76"/>
      <c r="DF291" s="76"/>
      <c r="DG291" s="76"/>
      <c r="DH291" s="76"/>
      <c r="DI291" s="76"/>
      <c r="DJ291" s="76"/>
      <c r="DK291" s="76"/>
      <c r="DL291" s="76"/>
    </row>
    <row r="292" spans="1:116" x14ac:dyDescent="0.4">
      <c r="E292" s="8"/>
      <c r="G292" s="171"/>
      <c r="H292" s="31"/>
      <c r="I292" s="73"/>
      <c r="J292" s="73"/>
      <c r="K292" s="39"/>
      <c r="L292" s="39"/>
      <c r="M292" s="39"/>
      <c r="N292" s="39"/>
      <c r="O292" s="39"/>
      <c r="P292" s="39"/>
      <c r="R292" s="38"/>
      <c r="S292" s="76"/>
      <c r="T292" s="76"/>
      <c r="U292" s="76"/>
      <c r="V292" s="76"/>
      <c r="W292" s="76"/>
      <c r="X292" s="76"/>
      <c r="Y292" s="76"/>
      <c r="Z292" s="76"/>
      <c r="AA292" s="76"/>
      <c r="AB292" s="76"/>
      <c r="AC292" s="76"/>
      <c r="AD292" s="76"/>
      <c r="AE292" s="76"/>
      <c r="AF292" s="76"/>
      <c r="AG292" s="76"/>
      <c r="AH292" s="76"/>
      <c r="AI292" s="76"/>
      <c r="AJ292" s="76"/>
      <c r="AK292" s="76"/>
      <c r="AL292" s="76"/>
      <c r="AM292" s="76"/>
      <c r="AN292" s="76"/>
      <c r="AO292" s="76"/>
      <c r="AP292" s="76"/>
      <c r="AQ292" s="76"/>
      <c r="AR292" s="76"/>
      <c r="AS292" s="76"/>
      <c r="AT292" s="76"/>
      <c r="AU292" s="76"/>
      <c r="AV292" s="76"/>
      <c r="AW292" s="76"/>
      <c r="AX292" s="76"/>
      <c r="AY292" s="76"/>
      <c r="AZ292" s="76"/>
      <c r="BA292" s="76"/>
      <c r="BB292" s="76"/>
      <c r="BC292" s="76"/>
      <c r="BD292" s="76"/>
      <c r="BE292" s="76"/>
      <c r="BF292" s="76"/>
      <c r="BG292" s="76"/>
      <c r="BH292" s="76"/>
      <c r="BI292" s="76"/>
      <c r="BJ292" s="76"/>
      <c r="BK292" s="76"/>
      <c r="BL292" s="76"/>
      <c r="BM292" s="76"/>
      <c r="BN292" s="76"/>
      <c r="BO292" s="76"/>
      <c r="BP292" s="76"/>
      <c r="BQ292" s="76"/>
      <c r="BR292" s="76"/>
      <c r="BS292" s="76"/>
      <c r="BT292" s="76"/>
      <c r="BU292" s="76"/>
      <c r="BV292" s="76"/>
      <c r="BW292" s="76"/>
      <c r="BX292" s="76"/>
      <c r="BY292" s="76"/>
      <c r="BZ292" s="76"/>
      <c r="CA292" s="76"/>
      <c r="CB292" s="76"/>
      <c r="CC292" s="76"/>
      <c r="CD292" s="76"/>
      <c r="CE292" s="76"/>
      <c r="CF292" s="76"/>
      <c r="CG292" s="76"/>
      <c r="CH292" s="76"/>
      <c r="CI292" s="76"/>
      <c r="CJ292" s="76"/>
      <c r="CK292" s="76"/>
      <c r="CL292" s="76"/>
      <c r="CN292" s="73"/>
      <c r="CO292" s="76"/>
      <c r="CP292" s="76"/>
      <c r="CQ292" s="76"/>
      <c r="CR292" s="76"/>
      <c r="CS292" s="76"/>
      <c r="CT292" s="76"/>
      <c r="CU292" s="76"/>
      <c r="CV292" s="76"/>
      <c r="CW292" s="76"/>
      <c r="CX292" s="76"/>
      <c r="CY292" s="76"/>
      <c r="CZ292" s="76"/>
      <c r="DA292" s="76"/>
      <c r="DB292" s="76"/>
      <c r="DC292" s="76"/>
      <c r="DD292" s="76"/>
      <c r="DE292" s="76"/>
      <c r="DF292" s="76"/>
      <c r="DG292" s="76"/>
      <c r="DH292" s="76"/>
      <c r="DI292" s="76"/>
      <c r="DJ292" s="76"/>
      <c r="DK292" s="76"/>
      <c r="DL292" s="76"/>
    </row>
    <row r="293" spans="1:116" x14ac:dyDescent="0.4">
      <c r="A293" s="31" t="s">
        <v>218</v>
      </c>
      <c r="B293" s="31" t="s">
        <v>243</v>
      </c>
      <c r="C293" s="31"/>
      <c r="D293" t="s">
        <v>793</v>
      </c>
      <c r="E293" s="8" t="str">
        <f t="shared" ref="E293:E307" si="325">ROW()&amp;" "&amp;D293</f>
        <v>293 SCENARIO-EV</v>
      </c>
      <c r="F293" t="s">
        <v>454</v>
      </c>
      <c r="G293" s="66" t="s">
        <v>517</v>
      </c>
      <c r="H293" s="22"/>
      <c r="I293" s="299"/>
      <c r="J293" s="299"/>
      <c r="K293" s="22"/>
      <c r="L293" s="22"/>
      <c r="M293" s="22"/>
      <c r="N293" s="22"/>
      <c r="O293" s="22"/>
      <c r="P293" s="22"/>
      <c r="R293" s="66"/>
      <c r="S293" s="66"/>
      <c r="T293" s="66"/>
      <c r="U293" s="66"/>
      <c r="V293" s="66"/>
      <c r="W293" s="66"/>
      <c r="X293" s="66"/>
      <c r="Y293" s="66"/>
      <c r="Z293" s="66"/>
      <c r="AA293" s="66"/>
      <c r="AB293" s="66"/>
      <c r="AC293" s="66"/>
      <c r="AD293" s="66"/>
      <c r="AE293" s="66"/>
      <c r="AF293" s="66"/>
      <c r="AG293" s="66"/>
      <c r="AH293" s="66"/>
      <c r="AI293" s="66"/>
      <c r="AJ293" s="66"/>
      <c r="AK293" s="66"/>
      <c r="AL293" s="66"/>
      <c r="AM293" s="66"/>
      <c r="AN293" s="66"/>
      <c r="AO293" s="66"/>
      <c r="AP293" s="66"/>
      <c r="AQ293" s="66"/>
      <c r="AR293" s="66"/>
      <c r="AS293" s="66"/>
      <c r="AT293" s="66"/>
      <c r="AU293" s="66"/>
      <c r="AV293" s="66"/>
      <c r="AW293" s="66"/>
      <c r="AX293" s="66"/>
      <c r="AY293" s="66"/>
      <c r="AZ293" s="66"/>
      <c r="BA293" s="66"/>
      <c r="BB293" s="66"/>
      <c r="BC293" s="66"/>
      <c r="BD293" s="66"/>
      <c r="BE293" s="66"/>
      <c r="BF293" s="66"/>
      <c r="BG293" s="66"/>
      <c r="BH293" s="66"/>
      <c r="BI293" s="66"/>
      <c r="BJ293" s="66"/>
      <c r="BK293" s="66"/>
      <c r="BL293" s="66"/>
      <c r="BM293" s="66"/>
      <c r="BN293" s="66"/>
      <c r="BO293" s="66"/>
      <c r="BP293" s="66"/>
      <c r="BQ293" s="66"/>
      <c r="BR293" s="66"/>
      <c r="BS293" s="66"/>
      <c r="BT293" s="66"/>
      <c r="BU293" s="66"/>
      <c r="BV293" s="66"/>
      <c r="BW293" s="66"/>
      <c r="BX293" s="66"/>
      <c r="BY293" s="66"/>
      <c r="BZ293" s="66"/>
      <c r="CA293" s="66"/>
      <c r="CB293" s="66"/>
      <c r="CC293" s="66"/>
      <c r="CD293" s="66"/>
      <c r="CE293" s="66"/>
      <c r="CF293" s="66"/>
      <c r="CG293" s="66"/>
      <c r="CH293" s="66"/>
      <c r="CI293" s="66"/>
      <c r="CJ293" s="66"/>
      <c r="CK293" s="66"/>
      <c r="CL293" s="66"/>
      <c r="CN293" s="299"/>
      <c r="CO293" s="40"/>
      <c r="CP293" s="40"/>
      <c r="CQ293" s="40"/>
      <c r="CR293" s="40"/>
      <c r="CS293" s="40"/>
      <c r="CT293" s="40"/>
      <c r="CU293" s="40"/>
      <c r="CV293" s="40"/>
      <c r="CW293" s="40"/>
      <c r="CX293" s="40"/>
      <c r="CY293" s="40"/>
      <c r="CZ293" s="40"/>
      <c r="DA293" s="40"/>
      <c r="DB293" s="40"/>
      <c r="DC293" s="40"/>
      <c r="DD293" s="40"/>
      <c r="DE293" s="40"/>
      <c r="DF293" s="40"/>
      <c r="DG293" s="40"/>
      <c r="DH293" s="40"/>
      <c r="DI293" s="40"/>
      <c r="DJ293" s="40"/>
      <c r="DK293" s="40"/>
      <c r="DL293" s="40"/>
    </row>
    <row r="294" spans="1:116" x14ac:dyDescent="0.4">
      <c r="B294" t="str">
        <f t="shared" ref="B294:B298" si="326">E294</f>
        <v>294 SCENARIO-EV</v>
      </c>
      <c r="D294" t="s">
        <v>793</v>
      </c>
      <c r="E294" s="8" t="str">
        <f t="shared" ref="E294:E298" si="327">ROW()&amp;" "&amp;D294</f>
        <v>294 SCENARIO-EV</v>
      </c>
      <c r="G294" t="s">
        <v>790</v>
      </c>
      <c r="H294" s="236" t="s">
        <v>791</v>
      </c>
      <c r="I294"/>
      <c r="J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N294"/>
    </row>
    <row r="295" spans="1:116" x14ac:dyDescent="0.4">
      <c r="B295" t="str">
        <f t="shared" si="326"/>
        <v>295 SCENARIO-EV</v>
      </c>
      <c r="D295" t="s">
        <v>793</v>
      </c>
      <c r="E295" s="8" t="str">
        <f t="shared" si="327"/>
        <v>295 SCENARIO-EV</v>
      </c>
      <c r="G295"/>
      <c r="I295"/>
      <c r="J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N295"/>
    </row>
    <row r="296" spans="1:116" x14ac:dyDescent="0.4">
      <c r="B296" t="str">
        <f t="shared" si="326"/>
        <v>296 SCENARIO-EV</v>
      </c>
      <c r="D296" t="s">
        <v>793</v>
      </c>
      <c r="E296" s="8" t="str">
        <f t="shared" si="327"/>
        <v>296 SCENARIO-EV</v>
      </c>
      <c r="G296" s="129" t="str">
        <f ca="1">"Scenarios - "&amp;OFFSET(G299,ROW(G309)-ROW(G299),0)</f>
        <v>Scenarios - # of units</v>
      </c>
      <c r="I296"/>
      <c r="J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N296"/>
    </row>
    <row r="297" spans="1:116" x14ac:dyDescent="0.4">
      <c r="B297" t="str">
        <f t="shared" si="326"/>
        <v>297 SCENARIO-EV</v>
      </c>
      <c r="D297" t="s">
        <v>793</v>
      </c>
      <c r="E297" s="8" t="str">
        <f t="shared" si="327"/>
        <v>297 SCENARIO-EV</v>
      </c>
      <c r="G297" s="337" t="s">
        <v>791</v>
      </c>
      <c r="I297"/>
      <c r="J297"/>
      <c r="K297" s="17">
        <v>100000</v>
      </c>
      <c r="L297" s="17">
        <v>200000</v>
      </c>
      <c r="M297" s="17">
        <v>400000</v>
      </c>
      <c r="N297" s="17">
        <v>800000</v>
      </c>
      <c r="O297" s="17">
        <v>1600000</v>
      </c>
      <c r="P297" s="17">
        <v>3200000</v>
      </c>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N297"/>
    </row>
    <row r="298" spans="1:116" x14ac:dyDescent="0.4">
      <c r="B298" t="str">
        <f t="shared" si="326"/>
        <v>298 SCENARIO-EV</v>
      </c>
      <c r="D298" t="s">
        <v>793</v>
      </c>
      <c r="E298" s="8" t="str">
        <f t="shared" si="327"/>
        <v>298 SCENARIO-EV</v>
      </c>
      <c r="G298" s="337" t="s">
        <v>792</v>
      </c>
      <c r="I298"/>
      <c r="J298"/>
      <c r="K298" s="256">
        <v>100000</v>
      </c>
      <c r="L298" s="256">
        <v>200000</v>
      </c>
      <c r="M298" s="256">
        <v>400000</v>
      </c>
      <c r="N298" s="256">
        <v>800000</v>
      </c>
      <c r="O298" s="256">
        <v>1600000</v>
      </c>
      <c r="P298" s="256">
        <v>3200000</v>
      </c>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N298"/>
    </row>
    <row r="299" spans="1:116" x14ac:dyDescent="0.4">
      <c r="B299" t="str">
        <f>E299</f>
        <v>299 SCENARIO-EV</v>
      </c>
      <c r="D299" t="s">
        <v>793</v>
      </c>
      <c r="E299" s="8" t="str">
        <f t="shared" si="325"/>
        <v>299 SCENARIO-EV</v>
      </c>
      <c r="G299" s="127" t="str">
        <f ca="1">"Selection - "&amp;OFFSET(G299,ROW(G309)-ROW(G299),0)</f>
        <v>Selection - # of units</v>
      </c>
      <c r="H299" s="12"/>
      <c r="I299" s="60"/>
      <c r="J299" s="60"/>
      <c r="K299" s="32">
        <f>INDEX(K297:P298,MATCH(H294,G297:G298,0),MATCH(K$1,K$1:P$1,0))</f>
        <v>100000</v>
      </c>
      <c r="L299" s="32">
        <f>INDEX(K297:P298,MATCH(H294,G297:G298,0),MATCH(L$1,K$1:P$1,0))</f>
        <v>200000</v>
      </c>
      <c r="M299" s="32">
        <f>INDEX(K297:P298,MATCH(H294,G297:G298,0),MATCH(M$1,K$1:P$1,0))</f>
        <v>400000</v>
      </c>
      <c r="N299" s="32">
        <f>INDEX(K297:P298,MATCH(H294,G297:G298,0),MATCH(N$1,K$1:P$1,0))</f>
        <v>800000</v>
      </c>
      <c r="O299" s="32">
        <f>INDEX(K297:P298,MATCH(H294,G297:G298,0),MATCH(O$1,K$1:P$1,0))</f>
        <v>1600000</v>
      </c>
      <c r="P299" s="32">
        <f>INDEX(K297:P298,MATCH(H294,G297:G298,0),MATCH(P$1,K$1:P$1,0))</f>
        <v>3200000</v>
      </c>
      <c r="R299" s="15"/>
      <c r="S299" s="15" cm="1">
        <f t="array" ref="S299">INDEX($K:$P,ROW(),MATCH(S$3,$K$2:$P$2,0))/12</f>
        <v>8333.3333333333339</v>
      </c>
      <c r="T299" s="15" cm="1">
        <f t="array" ref="T299">INDEX($K:$P,ROW(),MATCH(T$3,$K$2:$P$2,0))/12</f>
        <v>8333.3333333333339</v>
      </c>
      <c r="U299" s="15" cm="1">
        <f t="array" ref="U299">INDEX($K:$P,ROW(),MATCH(U$3,$K$2:$P$2,0))/12</f>
        <v>8333.3333333333339</v>
      </c>
      <c r="V299" s="15" cm="1">
        <f t="array" ref="V299">INDEX($K:$P,ROW(),MATCH(V$3,$K$2:$P$2,0))/12</f>
        <v>8333.3333333333339</v>
      </c>
      <c r="W299" s="15" cm="1">
        <f t="array" ref="W299">INDEX($K:$P,ROW(),MATCH(W$3,$K$2:$P$2,0))/12</f>
        <v>8333.3333333333339</v>
      </c>
      <c r="X299" s="15" cm="1">
        <f t="array" ref="X299">INDEX($K:$P,ROW(),MATCH(X$3,$K$2:$P$2,0))/12</f>
        <v>8333.3333333333339</v>
      </c>
      <c r="Y299" s="15" cm="1">
        <f t="array" ref="Y299">INDEX($K:$P,ROW(),MATCH(Y$3,$K$2:$P$2,0))/12</f>
        <v>8333.3333333333339</v>
      </c>
      <c r="Z299" s="15" cm="1">
        <f t="array" ref="Z299">INDEX($K:$P,ROW(),MATCH(Z$3,$K$2:$P$2,0))/12</f>
        <v>8333.3333333333339</v>
      </c>
      <c r="AA299" s="15" cm="1">
        <f t="array" ref="AA299">INDEX($K:$P,ROW(),MATCH(AA$3,$K$2:$P$2,0))/12</f>
        <v>8333.3333333333339</v>
      </c>
      <c r="AB299" s="15" cm="1">
        <f t="array" ref="AB299">INDEX($K:$P,ROW(),MATCH(AB$3,$K$2:$P$2,0))/12</f>
        <v>8333.3333333333339</v>
      </c>
      <c r="AC299" s="15" cm="1">
        <f t="array" ref="AC299">INDEX($K:$P,ROW(),MATCH(AC$3,$K$2:$P$2,0))/12</f>
        <v>8333.3333333333339</v>
      </c>
      <c r="AD299" s="15" cm="1">
        <f t="array" ref="AD299">INDEX($K:$P,ROW(),MATCH(AD$3,$K$2:$P$2,0))/12</f>
        <v>8333.3333333333339</v>
      </c>
      <c r="AE299" s="15" cm="1">
        <f t="array" ref="AE299">INDEX($K:$P,ROW(),MATCH(AE$3,$K$2:$P$2,0))/12</f>
        <v>16666.666666666668</v>
      </c>
      <c r="AF299" s="15" cm="1">
        <f t="array" ref="AF299">INDEX($K:$P,ROW(),MATCH(AF$3,$K$2:$P$2,0))/12</f>
        <v>16666.666666666668</v>
      </c>
      <c r="AG299" s="15" cm="1">
        <f t="array" ref="AG299">INDEX($K:$P,ROW(),MATCH(AG$3,$K$2:$P$2,0))/12</f>
        <v>16666.666666666668</v>
      </c>
      <c r="AH299" s="15" cm="1">
        <f t="array" ref="AH299">INDEX($K:$P,ROW(),MATCH(AH$3,$K$2:$P$2,0))/12</f>
        <v>16666.666666666668</v>
      </c>
      <c r="AI299" s="15" cm="1">
        <f t="array" ref="AI299">INDEX($K:$P,ROW(),MATCH(AI$3,$K$2:$P$2,0))/12</f>
        <v>16666.666666666668</v>
      </c>
      <c r="AJ299" s="15" cm="1">
        <f t="array" ref="AJ299">INDEX($K:$P,ROW(),MATCH(AJ$3,$K$2:$P$2,0))/12</f>
        <v>16666.666666666668</v>
      </c>
      <c r="AK299" s="15" cm="1">
        <f t="array" ref="AK299">INDEX($K:$P,ROW(),MATCH(AK$3,$K$2:$P$2,0))/12</f>
        <v>16666.666666666668</v>
      </c>
      <c r="AL299" s="15" cm="1">
        <f t="array" ref="AL299">INDEX($K:$P,ROW(),MATCH(AL$3,$K$2:$P$2,0))/12</f>
        <v>16666.666666666668</v>
      </c>
      <c r="AM299" s="15" cm="1">
        <f t="array" ref="AM299">INDEX($K:$P,ROW(),MATCH(AM$3,$K$2:$P$2,0))/12</f>
        <v>16666.666666666668</v>
      </c>
      <c r="AN299" s="15" cm="1">
        <f t="array" ref="AN299">INDEX($K:$P,ROW(),MATCH(AN$3,$K$2:$P$2,0))/12</f>
        <v>16666.666666666668</v>
      </c>
      <c r="AO299" s="15" cm="1">
        <f t="array" ref="AO299">INDEX($K:$P,ROW(),MATCH(AO$3,$K$2:$P$2,0))/12</f>
        <v>16666.666666666668</v>
      </c>
      <c r="AP299" s="15" cm="1">
        <f t="array" ref="AP299">INDEX($K:$P,ROW(),MATCH(AP$3,$K$2:$P$2,0))/12</f>
        <v>16666.666666666668</v>
      </c>
      <c r="AQ299" s="15" cm="1">
        <f t="array" ref="AQ299">INDEX($K:$P,ROW(),MATCH(AQ$3,$K$2:$P$2,0))/12</f>
        <v>33333.333333333336</v>
      </c>
      <c r="AR299" s="15" cm="1">
        <f t="array" ref="AR299">INDEX($K:$P,ROW(),MATCH(AR$3,$K$2:$P$2,0))/12</f>
        <v>33333.333333333336</v>
      </c>
      <c r="AS299" s="15" cm="1">
        <f t="array" ref="AS299">INDEX($K:$P,ROW(),MATCH(AS$3,$K$2:$P$2,0))/12</f>
        <v>33333.333333333336</v>
      </c>
      <c r="AT299" s="15" cm="1">
        <f t="array" ref="AT299">INDEX($K:$P,ROW(),MATCH(AT$3,$K$2:$P$2,0))/12</f>
        <v>33333.333333333336</v>
      </c>
      <c r="AU299" s="15" cm="1">
        <f t="array" ref="AU299">INDEX($K:$P,ROW(),MATCH(AU$3,$K$2:$P$2,0))/12</f>
        <v>33333.333333333336</v>
      </c>
      <c r="AV299" s="15" cm="1">
        <f t="array" ref="AV299">INDEX($K:$P,ROW(),MATCH(AV$3,$K$2:$P$2,0))/12</f>
        <v>33333.333333333336</v>
      </c>
      <c r="AW299" s="15" cm="1">
        <f t="array" ref="AW299">INDEX($K:$P,ROW(),MATCH(AW$3,$K$2:$P$2,0))/12</f>
        <v>33333.333333333336</v>
      </c>
      <c r="AX299" s="15" cm="1">
        <f t="array" ref="AX299">INDEX($K:$P,ROW(),MATCH(AX$3,$K$2:$P$2,0))/12</f>
        <v>33333.333333333336</v>
      </c>
      <c r="AY299" s="15" cm="1">
        <f t="array" ref="AY299">INDEX($K:$P,ROW(),MATCH(AY$3,$K$2:$P$2,0))/12</f>
        <v>33333.333333333336</v>
      </c>
      <c r="AZ299" s="15" cm="1">
        <f t="array" ref="AZ299">INDEX($K:$P,ROW(),MATCH(AZ$3,$K$2:$P$2,0))/12</f>
        <v>33333.333333333336</v>
      </c>
      <c r="BA299" s="15" cm="1">
        <f t="array" ref="BA299">INDEX($K:$P,ROW(),MATCH(BA$3,$K$2:$P$2,0))/12</f>
        <v>33333.333333333336</v>
      </c>
      <c r="BB299" s="15" cm="1">
        <f t="array" ref="BB299">INDEX($K:$P,ROW(),MATCH(BB$3,$K$2:$P$2,0))/12</f>
        <v>33333.333333333336</v>
      </c>
      <c r="BC299" s="15" cm="1">
        <f t="array" ref="BC299">INDEX($K:$P,ROW(),MATCH(BC$3,$K$2:$P$2,0))/12</f>
        <v>66666.666666666672</v>
      </c>
      <c r="BD299" s="15" cm="1">
        <f t="array" ref="BD299">INDEX($K:$P,ROW(),MATCH(BD$3,$K$2:$P$2,0))/12</f>
        <v>66666.666666666672</v>
      </c>
      <c r="BE299" s="15" cm="1">
        <f t="array" ref="BE299">INDEX($K:$P,ROW(),MATCH(BE$3,$K$2:$P$2,0))/12</f>
        <v>66666.666666666672</v>
      </c>
      <c r="BF299" s="15" cm="1">
        <f t="array" ref="BF299">INDEX($K:$P,ROW(),MATCH(BF$3,$K$2:$P$2,0))/12</f>
        <v>66666.666666666672</v>
      </c>
      <c r="BG299" s="15" cm="1">
        <f t="array" ref="BG299">INDEX($K:$P,ROW(),MATCH(BG$3,$K$2:$P$2,0))/12</f>
        <v>66666.666666666672</v>
      </c>
      <c r="BH299" s="15" cm="1">
        <f t="array" ref="BH299">INDEX($K:$P,ROW(),MATCH(BH$3,$K$2:$P$2,0))/12</f>
        <v>66666.666666666672</v>
      </c>
      <c r="BI299" s="15" cm="1">
        <f t="array" ref="BI299">INDEX($K:$P,ROW(),MATCH(BI$3,$K$2:$P$2,0))/12</f>
        <v>66666.666666666672</v>
      </c>
      <c r="BJ299" s="15" cm="1">
        <f t="array" ref="BJ299">INDEX($K:$P,ROW(),MATCH(BJ$3,$K$2:$P$2,0))/12</f>
        <v>66666.666666666672</v>
      </c>
      <c r="BK299" s="15" cm="1">
        <f t="array" ref="BK299">INDEX($K:$P,ROW(),MATCH(BK$3,$K$2:$P$2,0))/12</f>
        <v>66666.666666666672</v>
      </c>
      <c r="BL299" s="15" cm="1">
        <f t="array" ref="BL299">INDEX($K:$P,ROW(),MATCH(BL$3,$K$2:$P$2,0))/12</f>
        <v>66666.666666666672</v>
      </c>
      <c r="BM299" s="15" cm="1">
        <f t="array" ref="BM299">INDEX($K:$P,ROW(),MATCH(BM$3,$K$2:$P$2,0))/12</f>
        <v>66666.666666666672</v>
      </c>
      <c r="BN299" s="15" cm="1">
        <f t="array" ref="BN299">INDEX($K:$P,ROW(),MATCH(BN$3,$K$2:$P$2,0))/12</f>
        <v>66666.666666666672</v>
      </c>
      <c r="BO299" s="15" cm="1">
        <f t="array" ref="BO299">INDEX($K:$P,ROW(),MATCH(BO$3,$K$2:$P$2,0))/12</f>
        <v>133333.33333333334</v>
      </c>
      <c r="BP299" s="15" cm="1">
        <f t="array" ref="BP299">INDEX($K:$P,ROW(),MATCH(BP$3,$K$2:$P$2,0))/12</f>
        <v>133333.33333333334</v>
      </c>
      <c r="BQ299" s="15" cm="1">
        <f t="array" ref="BQ299">INDEX($K:$P,ROW(),MATCH(BQ$3,$K$2:$P$2,0))/12</f>
        <v>133333.33333333334</v>
      </c>
      <c r="BR299" s="15" cm="1">
        <f t="array" ref="BR299">INDEX($K:$P,ROW(),MATCH(BR$3,$K$2:$P$2,0))/12</f>
        <v>133333.33333333334</v>
      </c>
      <c r="BS299" s="15" cm="1">
        <f t="array" ref="BS299">INDEX($K:$P,ROW(),MATCH(BS$3,$K$2:$P$2,0))/12</f>
        <v>133333.33333333334</v>
      </c>
      <c r="BT299" s="15" cm="1">
        <f t="array" ref="BT299">INDEX($K:$P,ROW(),MATCH(BT$3,$K$2:$P$2,0))/12</f>
        <v>133333.33333333334</v>
      </c>
      <c r="BU299" s="15" cm="1">
        <f t="array" ref="BU299">INDEX($K:$P,ROW(),MATCH(BU$3,$K$2:$P$2,0))/12</f>
        <v>133333.33333333334</v>
      </c>
      <c r="BV299" s="15" cm="1">
        <f t="array" ref="BV299">INDEX($K:$P,ROW(),MATCH(BV$3,$K$2:$P$2,0))/12</f>
        <v>133333.33333333334</v>
      </c>
      <c r="BW299" s="15" cm="1">
        <f t="array" ref="BW299">INDEX($K:$P,ROW(),MATCH(BW$3,$K$2:$P$2,0))/12</f>
        <v>133333.33333333334</v>
      </c>
      <c r="BX299" s="15" cm="1">
        <f t="array" ref="BX299">INDEX($K:$P,ROW(),MATCH(BX$3,$K$2:$P$2,0))/12</f>
        <v>133333.33333333334</v>
      </c>
      <c r="BY299" s="15" cm="1">
        <f t="array" ref="BY299">INDEX($K:$P,ROW(),MATCH(BY$3,$K$2:$P$2,0))/12</f>
        <v>133333.33333333334</v>
      </c>
      <c r="BZ299" s="15" cm="1">
        <f t="array" ref="BZ299">INDEX($K:$P,ROW(),MATCH(BZ$3,$K$2:$P$2,0))/12</f>
        <v>133333.33333333334</v>
      </c>
      <c r="CA299" s="15" cm="1">
        <f t="array" ref="CA299">INDEX($K:$P,ROW(),MATCH(CA$3,$K$2:$P$2,0))/12</f>
        <v>266666.66666666669</v>
      </c>
      <c r="CB299" s="15" cm="1">
        <f t="array" ref="CB299">INDEX($K:$P,ROW(),MATCH(CB$3,$K$2:$P$2,0))/12</f>
        <v>266666.66666666669</v>
      </c>
      <c r="CC299" s="15" cm="1">
        <f t="array" ref="CC299">INDEX($K:$P,ROW(),MATCH(CC$3,$K$2:$P$2,0))/12</f>
        <v>266666.66666666669</v>
      </c>
      <c r="CD299" s="15" cm="1">
        <f t="array" ref="CD299">INDEX($K:$P,ROW(),MATCH(CD$3,$K$2:$P$2,0))/12</f>
        <v>266666.66666666669</v>
      </c>
      <c r="CE299" s="15" cm="1">
        <f t="array" ref="CE299">INDEX($K:$P,ROW(),MATCH(CE$3,$K$2:$P$2,0))/12</f>
        <v>266666.66666666669</v>
      </c>
      <c r="CF299" s="15" cm="1">
        <f t="array" ref="CF299">INDEX($K:$P,ROW(),MATCH(CF$3,$K$2:$P$2,0))/12</f>
        <v>266666.66666666669</v>
      </c>
      <c r="CG299" s="15" cm="1">
        <f t="array" ref="CG299">INDEX($K:$P,ROW(),MATCH(CG$3,$K$2:$P$2,0))/12</f>
        <v>266666.66666666669</v>
      </c>
      <c r="CH299" s="15" cm="1">
        <f t="array" ref="CH299">INDEX($K:$P,ROW(),MATCH(CH$3,$K$2:$P$2,0))/12</f>
        <v>266666.66666666669</v>
      </c>
      <c r="CI299" s="15" cm="1">
        <f t="array" ref="CI299">INDEX($K:$P,ROW(),MATCH(CI$3,$K$2:$P$2,0))/12</f>
        <v>266666.66666666669</v>
      </c>
      <c r="CJ299" s="15" cm="1">
        <f t="array" ref="CJ299">INDEX($K:$P,ROW(),MATCH(CJ$3,$K$2:$P$2,0))/12</f>
        <v>266666.66666666669</v>
      </c>
      <c r="CK299" s="15" cm="1">
        <f t="array" ref="CK299">INDEX($K:$P,ROW(),MATCH(CK$3,$K$2:$P$2,0))/12</f>
        <v>266666.66666666669</v>
      </c>
      <c r="CL299" s="15" cm="1">
        <f t="array" ref="CL299">INDEX($K:$P,ROW(),MATCH(CL$3,$K$2:$P$2,0))/12</f>
        <v>266666.66666666669</v>
      </c>
      <c r="CN299" s="60"/>
      <c r="CO299" s="15" t="e" cm="1">
        <f t="array" ref="CO299">INDEX($K:$P,ROW(),MATCH(CO$3,$K$2:$P$2,0))/CO$5</f>
        <v>#N/A</v>
      </c>
      <c r="CP299" s="15" t="e" cm="1">
        <f t="array" ref="CP299">INDEX($K:$P,ROW(),MATCH(CP$3,$K$2:$P$2,0))/CP$5</f>
        <v>#N/A</v>
      </c>
      <c r="CQ299" s="15" t="e" cm="1">
        <f t="array" ref="CQ299">INDEX($K:$P,ROW(),MATCH(CQ$3,$K$2:$P$2,0))/CQ$5</f>
        <v>#N/A</v>
      </c>
      <c r="CR299" s="15" t="e" cm="1">
        <f t="array" ref="CR299">INDEX($K:$P,ROW(),MATCH(CR$3,$K$2:$P$2,0))/CR$5</f>
        <v>#N/A</v>
      </c>
      <c r="CS299" s="15" t="e" cm="1">
        <f t="array" ref="CS299">INDEX($K:$P,ROW(),MATCH(CS$3,$K$2:$P$2,0))/CS$5</f>
        <v>#N/A</v>
      </c>
      <c r="CT299" s="15" t="e" cm="1">
        <f t="array" ref="CT299">INDEX($K:$P,ROW(),MATCH(CT$3,$K$2:$P$2,0))/CT$5</f>
        <v>#N/A</v>
      </c>
      <c r="CU299" s="15" t="e" cm="1">
        <f t="array" ref="CU299">INDEX($K:$P,ROW(),MATCH(CU$3,$K$2:$P$2,0))/CU$5</f>
        <v>#N/A</v>
      </c>
      <c r="CV299" s="15" t="e" cm="1">
        <f t="array" ref="CV299">INDEX($K:$P,ROW(),MATCH(CV$3,$K$2:$P$2,0))/CV$5</f>
        <v>#N/A</v>
      </c>
      <c r="CW299" s="15" t="e" cm="1">
        <f t="array" ref="CW299">INDEX($K:$P,ROW(),MATCH(CW$3,$K$2:$P$2,0))/CW$5</f>
        <v>#N/A</v>
      </c>
      <c r="CX299" s="15" t="e" cm="1">
        <f t="array" ref="CX299">INDEX($K:$P,ROW(),MATCH(CX$3,$K$2:$P$2,0))/CX$5</f>
        <v>#N/A</v>
      </c>
      <c r="CY299" s="15" t="e" cm="1">
        <f t="array" ref="CY299">INDEX($K:$P,ROW(),MATCH(CY$3,$K$2:$P$2,0))/CL$5</f>
        <v>#N/A</v>
      </c>
      <c r="CZ299" s="15" t="e" cm="1">
        <f t="array" ref="CZ299">INDEX($K:$P,ROW(),MATCH(CZ$3,$K$2:$P$2,0))/CZ$5</f>
        <v>#N/A</v>
      </c>
      <c r="DA299" s="15" t="e" cm="1">
        <f t="array" ref="DA299">INDEX($K:$P,ROW(),MATCH(DA$3,$K$2:$P$2,0))/DA$5</f>
        <v>#N/A</v>
      </c>
      <c r="DB299" s="15" t="e" cm="1">
        <f t="array" ref="DB299">INDEX($K:$P,ROW(),MATCH(DB$3,$K$2:$P$2,0))/DB$5</f>
        <v>#N/A</v>
      </c>
      <c r="DC299" s="15" t="e" cm="1">
        <f t="array" ref="DC299">INDEX($K:$P,ROW(),MATCH(DC$3,$K$2:$P$2,0))/DC$5</f>
        <v>#N/A</v>
      </c>
      <c r="DD299" s="15" t="e" cm="1">
        <f t="array" ref="DD299">INDEX($K:$P,ROW(),MATCH(DD$3,$K$2:$P$2,0))/DD$5</f>
        <v>#N/A</v>
      </c>
      <c r="DE299" s="15" t="e" cm="1">
        <f t="array" ref="DE299">INDEX($K:$P,ROW(),MATCH(DE$3,$K$2:$P$2,0))/DE$5</f>
        <v>#N/A</v>
      </c>
      <c r="DF299" s="15" t="e" cm="1">
        <f t="array" ref="DF299">INDEX($K:$P,ROW(),MATCH(DF$3,$K$2:$P$2,0))/DF$5</f>
        <v>#N/A</v>
      </c>
      <c r="DG299" s="15" t="e" cm="1">
        <f t="array" ref="DG299">INDEX($K:$P,ROW(),MATCH(DG$3,$K$2:$P$2,0))/DG$5</f>
        <v>#N/A</v>
      </c>
      <c r="DH299" s="15" t="e" cm="1">
        <f t="array" ref="DH299">INDEX($K:$P,ROW(),MATCH(DH$3,$K$2:$P$2,0))/DH$5</f>
        <v>#N/A</v>
      </c>
      <c r="DI299" s="15" t="e" cm="1">
        <f t="array" ref="DI299">INDEX($K:$P,ROW(),MATCH(DI$3,$K$2:$P$2,0))/DI$5</f>
        <v>#N/A</v>
      </c>
      <c r="DJ299" s="15" t="e" cm="1">
        <f t="array" ref="DJ299">INDEX($K:$P,ROW(),MATCH(DJ$3,$K$2:$P$2,0))/DJ$5</f>
        <v>#N/A</v>
      </c>
      <c r="DK299" s="15" t="e" cm="1">
        <f t="array" ref="DK299">INDEX($K:$P,ROW(),MATCH(DK$3,$K$2:$P$2,0))/DK$5</f>
        <v>#N/A</v>
      </c>
      <c r="DL299" s="15" t="e" cm="1">
        <f t="array" ref="DL299">INDEX($K:$P,ROW(),MATCH(DL$3,$K$2:$P$2,0))/DL$5</f>
        <v>#N/A</v>
      </c>
    </row>
    <row r="300" spans="1:116" x14ac:dyDescent="0.4">
      <c r="B300" t="s">
        <v>332</v>
      </c>
      <c r="D300" t="s">
        <v>793</v>
      </c>
      <c r="E300" s="8" t="str">
        <f t="shared" si="325"/>
        <v>300 SCENARIO-EV</v>
      </c>
      <c r="G300" s="191" t="str">
        <f>IFERROR(SUBSTITUTE(TRIM(LEFT(G293,SEARCH("-",G293)-1)),":",""),SUBSTITUTE(G293,":",""))</f>
        <v>Volume driven</v>
      </c>
      <c r="H300" s="31"/>
      <c r="I300" s="73"/>
      <c r="J300" s="73"/>
      <c r="K300" s="39"/>
      <c r="L300" s="39"/>
      <c r="M300" s="39"/>
      <c r="N300" s="39"/>
      <c r="O300" s="39"/>
      <c r="P300" s="39"/>
      <c r="R300" s="38"/>
      <c r="S300" s="38"/>
      <c r="T300" s="38"/>
      <c r="U300" s="38"/>
      <c r="V300" s="38"/>
      <c r="W300" s="38"/>
      <c r="X300" s="38"/>
      <c r="Y300" s="38"/>
      <c r="Z300" s="38"/>
      <c r="AA300" s="38"/>
      <c r="AB300" s="38"/>
      <c r="AC300" s="38"/>
      <c r="AD300" s="38"/>
      <c r="AE300" s="38"/>
      <c r="AF300" s="38"/>
      <c r="AG300" s="38"/>
      <c r="AH300" s="38"/>
      <c r="AI300" s="38"/>
      <c r="AJ300" s="38"/>
      <c r="AK300" s="38"/>
      <c r="AL300" s="38"/>
      <c r="AM300" s="38"/>
      <c r="AN300" s="38"/>
      <c r="AO300" s="38"/>
      <c r="AP300" s="38"/>
      <c r="AQ300" s="38"/>
      <c r="AR300" s="38"/>
      <c r="AS300" s="38"/>
      <c r="AT300" s="38"/>
      <c r="AU300" s="38"/>
      <c r="AV300" s="38"/>
      <c r="AW300" s="38"/>
      <c r="AX300" s="38"/>
      <c r="AY300" s="38"/>
      <c r="AZ300" s="38"/>
      <c r="BA300" s="38"/>
      <c r="BB300" s="38"/>
      <c r="BC300" s="38"/>
      <c r="BD300" s="38"/>
      <c r="BE300" s="38"/>
      <c r="BF300" s="38"/>
      <c r="BG300" s="38"/>
      <c r="BH300" s="38"/>
      <c r="BI300" s="38"/>
      <c r="BJ300" s="38"/>
      <c r="BK300" s="38"/>
      <c r="BL300" s="38"/>
      <c r="BM300" s="38"/>
      <c r="BN300" s="38"/>
      <c r="BO300" s="38"/>
      <c r="BP300" s="38"/>
      <c r="BQ300" s="38"/>
      <c r="BR300" s="38"/>
      <c r="BS300" s="38"/>
      <c r="BT300" s="38"/>
      <c r="BU300" s="38"/>
      <c r="BV300" s="38"/>
      <c r="BW300" s="38"/>
      <c r="BX300" s="38"/>
      <c r="BY300" s="38"/>
      <c r="BZ300" s="38"/>
      <c r="CA300" s="38"/>
      <c r="CB300" s="38"/>
      <c r="CC300" s="38"/>
      <c r="CD300" s="38"/>
      <c r="CE300" s="38"/>
      <c r="CF300" s="38"/>
      <c r="CG300" s="38"/>
      <c r="CH300" s="38"/>
      <c r="CI300" s="38"/>
      <c r="CJ300" s="38"/>
      <c r="CK300" s="38"/>
      <c r="CL300" s="38"/>
      <c r="CN300" s="73"/>
      <c r="CO300" s="38"/>
      <c r="CP300" s="38"/>
      <c r="CQ300" s="38"/>
      <c r="CR300" s="38"/>
      <c r="CS300" s="38"/>
      <c r="CT300" s="38"/>
      <c r="CU300" s="38"/>
      <c r="CV300" s="38"/>
      <c r="CW300" s="38"/>
      <c r="CX300" s="38"/>
      <c r="CY300" s="38"/>
      <c r="CZ300" s="38"/>
      <c r="DA300" s="38"/>
      <c r="DB300" s="38"/>
      <c r="DC300" s="38"/>
      <c r="DD300" s="38"/>
      <c r="DE300" s="38"/>
      <c r="DF300" s="38"/>
      <c r="DG300" s="38"/>
      <c r="DH300" s="38"/>
      <c r="DI300" s="38"/>
      <c r="DJ300" s="38"/>
      <c r="DK300" s="38"/>
      <c r="DL300" s="38"/>
    </row>
    <row r="301" spans="1:116" x14ac:dyDescent="0.4">
      <c r="B301" t="s">
        <v>332</v>
      </c>
      <c r="D301" t="s">
        <v>793</v>
      </c>
      <c r="E301" s="8" t="str">
        <f t="shared" si="325"/>
        <v>301 SCENARIO-EV</v>
      </c>
      <c r="G301" s="241" t="str">
        <f>IFERROR(SUBSTITUTE(TRIM(MID(G293, SEARCH("-", G293) + 1, LEN(G293))),":",""),"no unit")</f>
        <v>primary unit</v>
      </c>
      <c r="H301" s="31"/>
      <c r="I301" s="73"/>
      <c r="J301" s="73"/>
      <c r="K301" s="39"/>
      <c r="L301" s="39"/>
      <c r="M301" s="39"/>
      <c r="N301" s="39"/>
      <c r="O301" s="39"/>
      <c r="P301" s="39"/>
      <c r="R301" s="38"/>
      <c r="S301" s="38"/>
      <c r="T301" s="38"/>
      <c r="U301" s="38"/>
      <c r="V301" s="38"/>
      <c r="W301" s="38"/>
      <c r="X301" s="38"/>
      <c r="Y301" s="38"/>
      <c r="Z301" s="38"/>
      <c r="AA301" s="38"/>
      <c r="AB301" s="38"/>
      <c r="AC301" s="38"/>
      <c r="AD301" s="38"/>
      <c r="AE301" s="38"/>
      <c r="AF301" s="38"/>
      <c r="AG301" s="38"/>
      <c r="AH301" s="38"/>
      <c r="AI301" s="38"/>
      <c r="AJ301" s="38"/>
      <c r="AK301" s="38"/>
      <c r="AL301" s="38"/>
      <c r="AM301" s="38"/>
      <c r="AN301" s="38"/>
      <c r="AO301" s="38"/>
      <c r="AP301" s="38"/>
      <c r="AQ301" s="38"/>
      <c r="AR301" s="38"/>
      <c r="AS301" s="38"/>
      <c r="AT301" s="38"/>
      <c r="AU301" s="38"/>
      <c r="AV301" s="38"/>
      <c r="AW301" s="38"/>
      <c r="AX301" s="38"/>
      <c r="AY301" s="38"/>
      <c r="AZ301" s="38"/>
      <c r="BA301" s="38"/>
      <c r="BB301" s="38"/>
      <c r="BC301" s="38"/>
      <c r="BD301" s="38"/>
      <c r="BE301" s="38"/>
      <c r="BF301" s="38"/>
      <c r="BG301" s="38"/>
      <c r="BH301" s="38"/>
      <c r="BI301" s="38"/>
      <c r="BJ301" s="38"/>
      <c r="BK301" s="38"/>
      <c r="BL301" s="38"/>
      <c r="BM301" s="38"/>
      <c r="BN301" s="38"/>
      <c r="BO301" s="38"/>
      <c r="BP301" s="38"/>
      <c r="BQ301" s="38"/>
      <c r="BR301" s="38"/>
      <c r="BS301" s="38"/>
      <c r="BT301" s="38"/>
      <c r="BU301" s="38"/>
      <c r="BV301" s="38"/>
      <c r="BW301" s="38"/>
      <c r="BX301" s="38"/>
      <c r="BY301" s="38"/>
      <c r="BZ301" s="38"/>
      <c r="CA301" s="38"/>
      <c r="CB301" s="38"/>
      <c r="CC301" s="38"/>
      <c r="CD301" s="38"/>
      <c r="CE301" s="38"/>
      <c r="CF301" s="38"/>
      <c r="CG301" s="38"/>
      <c r="CH301" s="38"/>
      <c r="CI301" s="38"/>
      <c r="CJ301" s="38"/>
      <c r="CK301" s="38"/>
      <c r="CL301" s="38"/>
      <c r="CN301" s="73"/>
      <c r="CO301" s="38"/>
      <c r="CP301" s="38"/>
      <c r="CQ301" s="38"/>
      <c r="CR301" s="38"/>
      <c r="CS301" s="38"/>
      <c r="CT301" s="38"/>
      <c r="CU301" s="38"/>
      <c r="CV301" s="38"/>
      <c r="CW301" s="38"/>
      <c r="CX301" s="38"/>
      <c r="CY301" s="38"/>
      <c r="CZ301" s="38"/>
      <c r="DA301" s="38"/>
      <c r="DB301" s="38"/>
      <c r="DC301" s="38"/>
      <c r="DD301" s="38"/>
      <c r="DE301" s="38"/>
      <c r="DF301" s="38"/>
      <c r="DG301" s="38"/>
      <c r="DH301" s="38"/>
      <c r="DI301" s="38"/>
      <c r="DJ301" s="38"/>
      <c r="DK301" s="38"/>
      <c r="DL301" s="38"/>
    </row>
    <row r="302" spans="1:116" x14ac:dyDescent="0.4">
      <c r="B302" t="s">
        <v>332</v>
      </c>
      <c r="D302" t="s">
        <v>793</v>
      </c>
      <c r="E302" s="8" t="str">
        <f t="shared" si="325"/>
        <v>302 SCENARIO-EV</v>
      </c>
      <c r="G302" s="136" t="s">
        <v>461</v>
      </c>
      <c r="H302" s="31"/>
      <c r="I302" s="73"/>
      <c r="J302" s="73"/>
      <c r="K302" s="39"/>
      <c r="L302" s="39"/>
      <c r="M302" s="39"/>
      <c r="N302" s="39"/>
      <c r="O302" s="39"/>
      <c r="P302" s="39"/>
      <c r="R302" s="38"/>
      <c r="CN302" s="73"/>
      <c r="CO302" s="8"/>
      <c r="CP302" s="8"/>
      <c r="CQ302" s="8"/>
      <c r="CR302" s="8"/>
      <c r="CS302" s="8"/>
      <c r="CT302" s="8"/>
      <c r="CU302" s="8"/>
      <c r="CV302" s="8"/>
      <c r="CW302" s="8"/>
      <c r="CX302" s="8"/>
      <c r="CY302" s="8"/>
      <c r="CZ302" s="8"/>
      <c r="DA302" s="8"/>
      <c r="DB302" s="8"/>
      <c r="DC302" s="8"/>
      <c r="DD302" s="8"/>
      <c r="DE302" s="8"/>
      <c r="DF302" s="8"/>
      <c r="DG302" s="8"/>
      <c r="DH302" s="8"/>
      <c r="DI302" s="8"/>
      <c r="DJ302" s="8"/>
      <c r="DK302" s="8"/>
      <c r="DL302" s="8"/>
    </row>
    <row r="303" spans="1:116" x14ac:dyDescent="0.4">
      <c r="B303" t="s">
        <v>332</v>
      </c>
      <c r="D303" t="s">
        <v>793</v>
      </c>
      <c r="E303" s="8" t="str">
        <f t="shared" si="325"/>
        <v>303 SCENARIO-EV</v>
      </c>
      <c r="G303" s="136" t="s">
        <v>462</v>
      </c>
      <c r="H303" s="31"/>
      <c r="I303" s="73"/>
      <c r="J303" s="73"/>
      <c r="K303" s="39"/>
      <c r="L303" s="39"/>
      <c r="M303" s="39"/>
      <c r="N303" s="39"/>
      <c r="O303" s="39"/>
      <c r="P303" s="39"/>
      <c r="R303" s="38"/>
      <c r="S303" s="203" t="str">
        <f t="shared" ref="S303:CD303" si="328">ADDRESS(ROW(S299),COLUMN(S299))</f>
        <v>$S$299</v>
      </c>
      <c r="T303" s="203" t="str">
        <f t="shared" si="328"/>
        <v>$T$299</v>
      </c>
      <c r="U303" s="203" t="str">
        <f t="shared" si="328"/>
        <v>$U$299</v>
      </c>
      <c r="V303" s="203" t="str">
        <f t="shared" si="328"/>
        <v>$V$299</v>
      </c>
      <c r="W303" s="203" t="str">
        <f t="shared" si="328"/>
        <v>$W$299</v>
      </c>
      <c r="X303" s="203" t="str">
        <f t="shared" si="328"/>
        <v>$X$299</v>
      </c>
      <c r="Y303" s="203" t="str">
        <f t="shared" si="328"/>
        <v>$Y$299</v>
      </c>
      <c r="Z303" s="203" t="str">
        <f t="shared" si="328"/>
        <v>$Z$299</v>
      </c>
      <c r="AA303" s="203" t="str">
        <f t="shared" si="328"/>
        <v>$AA$299</v>
      </c>
      <c r="AB303" s="203" t="str">
        <f t="shared" si="328"/>
        <v>$AB$299</v>
      </c>
      <c r="AC303" s="203" t="str">
        <f t="shared" si="328"/>
        <v>$AC$299</v>
      </c>
      <c r="AD303" s="203" t="str">
        <f t="shared" si="328"/>
        <v>$AD$299</v>
      </c>
      <c r="AE303" s="203" t="str">
        <f t="shared" si="328"/>
        <v>$AE$299</v>
      </c>
      <c r="AF303" s="203" t="str">
        <f t="shared" si="328"/>
        <v>$AF$299</v>
      </c>
      <c r="AG303" s="203" t="str">
        <f t="shared" si="328"/>
        <v>$AG$299</v>
      </c>
      <c r="AH303" s="203" t="str">
        <f t="shared" si="328"/>
        <v>$AH$299</v>
      </c>
      <c r="AI303" s="203" t="str">
        <f t="shared" si="328"/>
        <v>$AI$299</v>
      </c>
      <c r="AJ303" s="203" t="str">
        <f t="shared" si="328"/>
        <v>$AJ$299</v>
      </c>
      <c r="AK303" s="203" t="str">
        <f t="shared" si="328"/>
        <v>$AK$299</v>
      </c>
      <c r="AL303" s="203" t="str">
        <f t="shared" si="328"/>
        <v>$AL$299</v>
      </c>
      <c r="AM303" s="203" t="str">
        <f t="shared" si="328"/>
        <v>$AM$299</v>
      </c>
      <c r="AN303" s="203" t="str">
        <f t="shared" si="328"/>
        <v>$AN$299</v>
      </c>
      <c r="AO303" s="203" t="str">
        <f t="shared" si="328"/>
        <v>$AO$299</v>
      </c>
      <c r="AP303" s="203" t="str">
        <f t="shared" si="328"/>
        <v>$AP$299</v>
      </c>
      <c r="AQ303" s="203" t="str">
        <f t="shared" si="328"/>
        <v>$AQ$299</v>
      </c>
      <c r="AR303" s="203" t="str">
        <f t="shared" si="328"/>
        <v>$AR$299</v>
      </c>
      <c r="AS303" s="203" t="str">
        <f t="shared" si="328"/>
        <v>$AS$299</v>
      </c>
      <c r="AT303" s="203" t="str">
        <f t="shared" si="328"/>
        <v>$AT$299</v>
      </c>
      <c r="AU303" s="203" t="str">
        <f t="shared" si="328"/>
        <v>$AU$299</v>
      </c>
      <c r="AV303" s="203" t="str">
        <f t="shared" si="328"/>
        <v>$AV$299</v>
      </c>
      <c r="AW303" s="203" t="str">
        <f t="shared" si="328"/>
        <v>$AW$299</v>
      </c>
      <c r="AX303" s="203" t="str">
        <f t="shared" si="328"/>
        <v>$AX$299</v>
      </c>
      <c r="AY303" s="203" t="str">
        <f t="shared" si="328"/>
        <v>$AY$299</v>
      </c>
      <c r="AZ303" s="203" t="str">
        <f t="shared" si="328"/>
        <v>$AZ$299</v>
      </c>
      <c r="BA303" s="203" t="str">
        <f t="shared" si="328"/>
        <v>$BA$299</v>
      </c>
      <c r="BB303" s="203" t="str">
        <f t="shared" si="328"/>
        <v>$BB$299</v>
      </c>
      <c r="BC303" s="203" t="str">
        <f t="shared" si="328"/>
        <v>$BC$299</v>
      </c>
      <c r="BD303" s="203" t="str">
        <f t="shared" si="328"/>
        <v>$BD$299</v>
      </c>
      <c r="BE303" s="203" t="str">
        <f t="shared" si="328"/>
        <v>$BE$299</v>
      </c>
      <c r="BF303" s="203" t="str">
        <f t="shared" si="328"/>
        <v>$BF$299</v>
      </c>
      <c r="BG303" s="203" t="str">
        <f t="shared" si="328"/>
        <v>$BG$299</v>
      </c>
      <c r="BH303" s="203" t="str">
        <f t="shared" si="328"/>
        <v>$BH$299</v>
      </c>
      <c r="BI303" s="203" t="str">
        <f t="shared" si="328"/>
        <v>$BI$299</v>
      </c>
      <c r="BJ303" s="203" t="str">
        <f t="shared" si="328"/>
        <v>$BJ$299</v>
      </c>
      <c r="BK303" s="203" t="str">
        <f t="shared" si="328"/>
        <v>$BK$299</v>
      </c>
      <c r="BL303" s="203" t="str">
        <f t="shared" si="328"/>
        <v>$BL$299</v>
      </c>
      <c r="BM303" s="203" t="str">
        <f t="shared" si="328"/>
        <v>$BM$299</v>
      </c>
      <c r="BN303" s="203" t="str">
        <f t="shared" si="328"/>
        <v>$BN$299</v>
      </c>
      <c r="BO303" s="203" t="str">
        <f t="shared" si="328"/>
        <v>$BO$299</v>
      </c>
      <c r="BP303" s="203" t="str">
        <f t="shared" si="328"/>
        <v>$BP$299</v>
      </c>
      <c r="BQ303" s="203" t="str">
        <f t="shared" si="328"/>
        <v>$BQ$299</v>
      </c>
      <c r="BR303" s="203" t="str">
        <f t="shared" si="328"/>
        <v>$BR$299</v>
      </c>
      <c r="BS303" s="203" t="str">
        <f t="shared" si="328"/>
        <v>$BS$299</v>
      </c>
      <c r="BT303" s="203" t="str">
        <f t="shared" si="328"/>
        <v>$BT$299</v>
      </c>
      <c r="BU303" s="203" t="str">
        <f t="shared" si="328"/>
        <v>$BU$299</v>
      </c>
      <c r="BV303" s="203" t="str">
        <f t="shared" si="328"/>
        <v>$BV$299</v>
      </c>
      <c r="BW303" s="203" t="str">
        <f t="shared" si="328"/>
        <v>$BW$299</v>
      </c>
      <c r="BX303" s="203" t="str">
        <f t="shared" si="328"/>
        <v>$BX$299</v>
      </c>
      <c r="BY303" s="203" t="str">
        <f t="shared" si="328"/>
        <v>$BY$299</v>
      </c>
      <c r="BZ303" s="203" t="str">
        <f t="shared" si="328"/>
        <v>$BZ$299</v>
      </c>
      <c r="CA303" s="203" t="str">
        <f t="shared" si="328"/>
        <v>$CA$299</v>
      </c>
      <c r="CB303" s="203" t="str">
        <f t="shared" si="328"/>
        <v>$CB$299</v>
      </c>
      <c r="CC303" s="203" t="str">
        <f t="shared" si="328"/>
        <v>$CC$299</v>
      </c>
      <c r="CD303" s="203" t="str">
        <f t="shared" si="328"/>
        <v>$CD$299</v>
      </c>
      <c r="CE303" s="203" t="str">
        <f t="shared" ref="CE303:CL303" si="329">ADDRESS(ROW(CE299),COLUMN(CE299))</f>
        <v>$CE$299</v>
      </c>
      <c r="CF303" s="203" t="str">
        <f t="shared" si="329"/>
        <v>$CF$299</v>
      </c>
      <c r="CG303" s="203" t="str">
        <f t="shared" si="329"/>
        <v>$CG$299</v>
      </c>
      <c r="CH303" s="203" t="str">
        <f t="shared" si="329"/>
        <v>$CH$299</v>
      </c>
      <c r="CI303" s="203" t="str">
        <f t="shared" si="329"/>
        <v>$CI$299</v>
      </c>
      <c r="CJ303" s="203" t="str">
        <f t="shared" si="329"/>
        <v>$CJ$299</v>
      </c>
      <c r="CK303" s="203" t="str">
        <f t="shared" si="329"/>
        <v>$CK$299</v>
      </c>
      <c r="CL303" s="203" t="str">
        <f t="shared" si="329"/>
        <v>$CL$299</v>
      </c>
      <c r="CN303" s="73"/>
      <c r="CO303" s="203" t="str">
        <f t="shared" ref="CO303:DL303" si="330">ADDRESS(ROW(CO299),COLUMN(CO299))</f>
        <v>$CO$299</v>
      </c>
      <c r="CP303" s="203" t="str">
        <f t="shared" si="330"/>
        <v>$CP$299</v>
      </c>
      <c r="CQ303" s="203" t="str">
        <f t="shared" si="330"/>
        <v>$CQ$299</v>
      </c>
      <c r="CR303" s="203" t="str">
        <f t="shared" si="330"/>
        <v>$CR$299</v>
      </c>
      <c r="CS303" s="203" t="str">
        <f t="shared" si="330"/>
        <v>$CS$299</v>
      </c>
      <c r="CT303" s="203" t="str">
        <f t="shared" si="330"/>
        <v>$CT$299</v>
      </c>
      <c r="CU303" s="203" t="str">
        <f t="shared" si="330"/>
        <v>$CU$299</v>
      </c>
      <c r="CV303" s="203" t="str">
        <f t="shared" si="330"/>
        <v>$CV$299</v>
      </c>
      <c r="CW303" s="203" t="str">
        <f t="shared" si="330"/>
        <v>$CW$299</v>
      </c>
      <c r="CX303" s="203" t="str">
        <f t="shared" si="330"/>
        <v>$CX$299</v>
      </c>
      <c r="CY303" s="203" t="str">
        <f t="shared" si="330"/>
        <v>$CY$299</v>
      </c>
      <c r="CZ303" s="203" t="str">
        <f t="shared" si="330"/>
        <v>$CZ$299</v>
      </c>
      <c r="DA303" s="203" t="str">
        <f t="shared" si="330"/>
        <v>$DA$299</v>
      </c>
      <c r="DB303" s="203" t="str">
        <f t="shared" si="330"/>
        <v>$DB$299</v>
      </c>
      <c r="DC303" s="203" t="str">
        <f t="shared" si="330"/>
        <v>$DC$299</v>
      </c>
      <c r="DD303" s="203" t="str">
        <f t="shared" si="330"/>
        <v>$DD$299</v>
      </c>
      <c r="DE303" s="203" t="str">
        <f t="shared" si="330"/>
        <v>$DE$299</v>
      </c>
      <c r="DF303" s="203" t="str">
        <f t="shared" si="330"/>
        <v>$DF$299</v>
      </c>
      <c r="DG303" s="203" t="str">
        <f t="shared" si="330"/>
        <v>$DG$299</v>
      </c>
      <c r="DH303" s="203" t="str">
        <f t="shared" si="330"/>
        <v>$DH$299</v>
      </c>
      <c r="DI303" s="203" t="str">
        <f t="shared" si="330"/>
        <v>$DI$299</v>
      </c>
      <c r="DJ303" s="203" t="str">
        <f t="shared" si="330"/>
        <v>$DJ$299</v>
      </c>
      <c r="DK303" s="203" t="str">
        <f t="shared" si="330"/>
        <v>$DK$299</v>
      </c>
      <c r="DL303" s="203" t="str">
        <f t="shared" si="330"/>
        <v>$DL$299</v>
      </c>
    </row>
    <row r="304" spans="1:116" x14ac:dyDescent="0.4">
      <c r="B304" t="s">
        <v>332</v>
      </c>
      <c r="D304" t="s">
        <v>793</v>
      </c>
      <c r="E304" s="8" t="str">
        <f t="shared" si="325"/>
        <v>304 SCENARIO-EV</v>
      </c>
      <c r="G304" s="8" t="s">
        <v>488</v>
      </c>
      <c r="H304" s="31"/>
      <c r="I304" s="73"/>
      <c r="J304" s="73"/>
      <c r="K304" s="39"/>
      <c r="L304" s="39"/>
      <c r="M304" s="39"/>
      <c r="N304" s="39"/>
      <c r="O304" s="39"/>
      <c r="P304" s="39"/>
      <c r="R304" s="38"/>
      <c r="S304" s="203"/>
      <c r="T304" s="203"/>
      <c r="U304" s="203"/>
      <c r="V304" s="203"/>
      <c r="W304" s="203"/>
      <c r="X304" s="203"/>
      <c r="Y304" s="203"/>
      <c r="Z304" s="203"/>
      <c r="AA304" s="203"/>
      <c r="AB304" s="203"/>
      <c r="AC304" s="203"/>
      <c r="AD304" s="203"/>
      <c r="AE304" s="203"/>
      <c r="AF304" s="203"/>
      <c r="AG304" s="203"/>
      <c r="AH304" s="203"/>
      <c r="AI304" s="203"/>
      <c r="AJ304" s="203"/>
      <c r="AK304" s="203"/>
      <c r="AL304" s="203"/>
      <c r="AM304" s="203"/>
      <c r="AN304" s="203"/>
      <c r="AO304" s="203"/>
      <c r="AP304" s="203"/>
      <c r="AQ304" s="203"/>
      <c r="AR304" s="203"/>
      <c r="AS304" s="203"/>
      <c r="AT304" s="203"/>
      <c r="AU304" s="203"/>
      <c r="AV304" s="203"/>
      <c r="AW304" s="203"/>
      <c r="AX304" s="203"/>
      <c r="AY304" s="203"/>
      <c r="AZ304" s="203"/>
      <c r="BA304" s="203"/>
      <c r="BB304" s="203"/>
      <c r="BC304" s="203"/>
      <c r="BD304" s="203"/>
      <c r="BE304" s="203"/>
      <c r="BF304" s="203"/>
      <c r="BG304" s="203"/>
      <c r="BH304" s="203"/>
      <c r="BI304" s="203"/>
      <c r="BJ304" s="203"/>
      <c r="BK304" s="203"/>
      <c r="BL304" s="203"/>
      <c r="BM304" s="203"/>
      <c r="BN304" s="203"/>
      <c r="BO304" s="203"/>
      <c r="BP304" s="203"/>
      <c r="BQ304" s="203"/>
      <c r="BR304" s="203"/>
      <c r="BS304" s="203"/>
      <c r="BT304" s="203"/>
      <c r="BU304" s="203"/>
      <c r="BV304" s="203"/>
      <c r="BW304" s="203"/>
      <c r="BX304" s="203"/>
      <c r="BY304" s="203"/>
      <c r="BZ304" s="203"/>
      <c r="CA304" s="203"/>
      <c r="CB304" s="203"/>
      <c r="CC304" s="203"/>
      <c r="CD304" s="203"/>
      <c r="CE304" s="203"/>
      <c r="CF304" s="203"/>
      <c r="CG304" s="203"/>
      <c r="CH304" s="203"/>
      <c r="CI304" s="203"/>
      <c r="CJ304" s="203"/>
      <c r="CK304" s="203"/>
      <c r="CL304" s="203"/>
      <c r="CN304" s="73"/>
      <c r="CO304" s="203"/>
      <c r="CP304" s="203"/>
      <c r="CQ304" s="203"/>
      <c r="CR304" s="203"/>
      <c r="CS304" s="203"/>
      <c r="CT304" s="203"/>
      <c r="CU304" s="203"/>
      <c r="CV304" s="203"/>
      <c r="CW304" s="203"/>
      <c r="CX304" s="203"/>
      <c r="CY304" s="203"/>
      <c r="CZ304" s="203"/>
      <c r="DA304" s="203"/>
      <c r="DB304" s="203"/>
      <c r="DC304" s="203"/>
      <c r="DD304" s="203"/>
      <c r="DE304" s="203"/>
      <c r="DF304" s="203"/>
      <c r="DG304" s="203"/>
      <c r="DH304" s="203"/>
      <c r="DI304" s="203"/>
      <c r="DJ304" s="203"/>
      <c r="DK304" s="203"/>
      <c r="DL304" s="203"/>
    </row>
    <row r="305" spans="1:116" x14ac:dyDescent="0.4">
      <c r="B305" t="s">
        <v>332</v>
      </c>
      <c r="D305" t="s">
        <v>793</v>
      </c>
      <c r="E305" s="8" t="str">
        <f t="shared" si="325"/>
        <v>305 SCENARIO-EV</v>
      </c>
      <c r="G305" s="8" t="s">
        <v>494</v>
      </c>
      <c r="H305" s="31"/>
      <c r="I305" s="73"/>
      <c r="J305" s="73"/>
      <c r="K305" s="39"/>
      <c r="L305" s="39"/>
      <c r="M305" s="39"/>
      <c r="N305" s="39"/>
      <c r="O305" s="39"/>
      <c r="P305" s="39"/>
      <c r="R305" s="38"/>
      <c r="S305" s="203"/>
      <c r="T305" s="203"/>
      <c r="U305" s="203"/>
      <c r="V305" s="203"/>
      <c r="W305" s="203"/>
      <c r="X305" s="203"/>
      <c r="Y305" s="203"/>
      <c r="Z305" s="203"/>
      <c r="AA305" s="203"/>
      <c r="AB305" s="203"/>
      <c r="AC305" s="203"/>
      <c r="AD305" s="203"/>
      <c r="AE305" s="203"/>
      <c r="AF305" s="203"/>
      <c r="AG305" s="203"/>
      <c r="AH305" s="203"/>
      <c r="AI305" s="203"/>
      <c r="AJ305" s="203"/>
      <c r="AK305" s="203"/>
      <c r="AL305" s="203"/>
      <c r="AM305" s="203"/>
      <c r="AN305" s="203"/>
      <c r="AO305" s="203"/>
      <c r="AP305" s="203"/>
      <c r="AQ305" s="203"/>
      <c r="AR305" s="203"/>
      <c r="AS305" s="203"/>
      <c r="AT305" s="203"/>
      <c r="AU305" s="203"/>
      <c r="AV305" s="203"/>
      <c r="AW305" s="203"/>
      <c r="AX305" s="203"/>
      <c r="AY305" s="203"/>
      <c r="AZ305" s="203"/>
      <c r="BA305" s="203"/>
      <c r="BB305" s="203"/>
      <c r="BC305" s="203"/>
      <c r="BD305" s="203"/>
      <c r="BE305" s="203"/>
      <c r="BF305" s="203"/>
      <c r="BG305" s="203"/>
      <c r="BH305" s="203"/>
      <c r="BI305" s="203"/>
      <c r="BJ305" s="203"/>
      <c r="BK305" s="203"/>
      <c r="BL305" s="203"/>
      <c r="BM305" s="203"/>
      <c r="BN305" s="203"/>
      <c r="BO305" s="203"/>
      <c r="BP305" s="203"/>
      <c r="BQ305" s="203"/>
      <c r="BR305" s="203"/>
      <c r="BS305" s="203"/>
      <c r="BT305" s="203"/>
      <c r="BU305" s="203"/>
      <c r="BV305" s="203"/>
      <c r="BW305" s="203"/>
      <c r="BX305" s="203"/>
      <c r="BY305" s="203"/>
      <c r="BZ305" s="203"/>
      <c r="CA305" s="203"/>
      <c r="CB305" s="203"/>
      <c r="CC305" s="203"/>
      <c r="CD305" s="203"/>
      <c r="CE305" s="203"/>
      <c r="CF305" s="203"/>
      <c r="CG305" s="203"/>
      <c r="CH305" s="203"/>
      <c r="CI305" s="203"/>
      <c r="CJ305" s="203"/>
      <c r="CK305" s="203"/>
      <c r="CL305" s="203"/>
      <c r="CN305" s="73"/>
      <c r="CO305" s="203"/>
      <c r="CP305" s="203"/>
      <c r="CQ305" s="203"/>
      <c r="CR305" s="203"/>
      <c r="CS305" s="203"/>
      <c r="CT305" s="203"/>
      <c r="CU305" s="203"/>
      <c r="CV305" s="203"/>
      <c r="CW305" s="203"/>
      <c r="CX305" s="203"/>
      <c r="CY305" s="203"/>
      <c r="CZ305" s="203"/>
      <c r="DA305" s="203"/>
      <c r="DB305" s="203"/>
      <c r="DC305" s="203"/>
      <c r="DD305" s="203"/>
      <c r="DE305" s="203"/>
      <c r="DF305" s="203"/>
      <c r="DG305" s="203"/>
      <c r="DH305" s="203"/>
      <c r="DI305" s="203"/>
      <c r="DJ305" s="203"/>
      <c r="DK305" s="203"/>
      <c r="DL305" s="203"/>
    </row>
    <row r="306" spans="1:116" x14ac:dyDescent="0.4">
      <c r="B306" t="s">
        <v>332</v>
      </c>
      <c r="D306" t="s">
        <v>793</v>
      </c>
      <c r="E306" s="8" t="str">
        <f t="shared" si="325"/>
        <v>306 SCENARIO-EV</v>
      </c>
      <c r="G306" s="8" t="s">
        <v>463</v>
      </c>
      <c r="H306" s="31"/>
      <c r="I306" s="73"/>
      <c r="J306" s="73"/>
      <c r="K306" s="39"/>
      <c r="L306" s="39"/>
      <c r="M306" s="39"/>
      <c r="N306" s="39"/>
      <c r="O306" s="39"/>
      <c r="P306" s="39"/>
      <c r="R306" s="38"/>
      <c r="S306" s="203"/>
      <c r="T306" s="203"/>
      <c r="U306" s="203"/>
      <c r="V306" s="203"/>
      <c r="W306" s="203"/>
      <c r="X306" s="203"/>
      <c r="Y306" s="203"/>
      <c r="Z306" s="203"/>
      <c r="AA306" s="203"/>
      <c r="AB306" s="203"/>
      <c r="AC306" s="203"/>
      <c r="AD306" s="203"/>
      <c r="AE306" s="203"/>
      <c r="AF306" s="203"/>
      <c r="AG306" s="203"/>
      <c r="AH306" s="203"/>
      <c r="AI306" s="203"/>
      <c r="AJ306" s="203"/>
      <c r="AK306" s="203"/>
      <c r="AL306" s="203"/>
      <c r="AM306" s="203"/>
      <c r="AN306" s="203"/>
      <c r="AO306" s="203"/>
      <c r="AP306" s="203"/>
      <c r="AQ306" s="203"/>
      <c r="AR306" s="203"/>
      <c r="AS306" s="203"/>
      <c r="AT306" s="203"/>
      <c r="AU306" s="203"/>
      <c r="AV306" s="203"/>
      <c r="AW306" s="203"/>
      <c r="AX306" s="203"/>
      <c r="AY306" s="203"/>
      <c r="AZ306" s="203"/>
      <c r="BA306" s="203"/>
      <c r="BB306" s="203"/>
      <c r="BC306" s="203"/>
      <c r="BD306" s="203"/>
      <c r="BE306" s="203"/>
      <c r="BF306" s="203"/>
      <c r="BG306" s="203"/>
      <c r="BH306" s="203"/>
      <c r="BI306" s="203"/>
      <c r="BJ306" s="203"/>
      <c r="BK306" s="203"/>
      <c r="BL306" s="203"/>
      <c r="BM306" s="203"/>
      <c r="BN306" s="203"/>
      <c r="BO306" s="203"/>
      <c r="BP306" s="203"/>
      <c r="BQ306" s="203"/>
      <c r="BR306" s="203"/>
      <c r="BS306" s="203"/>
      <c r="BT306" s="203"/>
      <c r="BU306" s="203"/>
      <c r="BV306" s="203"/>
      <c r="BW306" s="203"/>
      <c r="BX306" s="203"/>
      <c r="BY306" s="203"/>
      <c r="BZ306" s="203"/>
      <c r="CA306" s="203"/>
      <c r="CB306" s="203"/>
      <c r="CC306" s="203"/>
      <c r="CD306" s="203"/>
      <c r="CE306" s="203"/>
      <c r="CF306" s="203"/>
      <c r="CG306" s="203"/>
      <c r="CH306" s="203"/>
      <c r="CI306" s="203"/>
      <c r="CJ306" s="203"/>
      <c r="CK306" s="203"/>
      <c r="CL306" s="203"/>
      <c r="CN306" s="73"/>
      <c r="CO306" s="203"/>
      <c r="CP306" s="203"/>
      <c r="CQ306" s="203"/>
      <c r="CR306" s="203"/>
      <c r="CS306" s="203"/>
      <c r="CT306" s="203"/>
      <c r="CU306" s="203"/>
      <c r="CV306" s="203"/>
      <c r="CW306" s="203"/>
      <c r="CX306" s="203"/>
      <c r="CY306" s="203"/>
      <c r="CZ306" s="203"/>
      <c r="DA306" s="203"/>
      <c r="DB306" s="203"/>
      <c r="DC306" s="203"/>
      <c r="DD306" s="203"/>
      <c r="DE306" s="203"/>
      <c r="DF306" s="203"/>
      <c r="DG306" s="203"/>
      <c r="DH306" s="203"/>
      <c r="DI306" s="203"/>
      <c r="DJ306" s="203"/>
      <c r="DK306" s="203"/>
      <c r="DL306" s="203"/>
    </row>
    <row r="307" spans="1:116" x14ac:dyDescent="0.4">
      <c r="B307" t="s">
        <v>332</v>
      </c>
      <c r="D307" t="s">
        <v>793</v>
      </c>
      <c r="E307" s="8" t="str">
        <f t="shared" si="325"/>
        <v>307 SCENARIO-EV</v>
      </c>
      <c r="G307" s="8" t="s">
        <v>464</v>
      </c>
      <c r="H307" s="31"/>
      <c r="I307" s="73"/>
      <c r="J307" s="73"/>
      <c r="K307" s="39"/>
      <c r="L307" s="39"/>
      <c r="M307" s="39"/>
      <c r="N307" s="39"/>
      <c r="O307" s="39"/>
      <c r="P307" s="39"/>
      <c r="R307" s="38"/>
      <c r="S307" s="203"/>
      <c r="T307" s="203"/>
      <c r="U307" s="203"/>
      <c r="V307" s="203"/>
      <c r="W307" s="203"/>
      <c r="X307" s="203"/>
      <c r="Y307" s="203"/>
      <c r="Z307" s="203"/>
      <c r="AA307" s="203"/>
      <c r="AB307" s="203"/>
      <c r="AC307" s="203"/>
      <c r="AD307" s="203"/>
      <c r="AE307" s="203"/>
      <c r="AF307" s="203"/>
      <c r="AG307" s="203"/>
      <c r="AH307" s="203"/>
      <c r="AI307" s="203"/>
      <c r="AJ307" s="203"/>
      <c r="AK307" s="203"/>
      <c r="AL307" s="203"/>
      <c r="AM307" s="203"/>
      <c r="AN307" s="203"/>
      <c r="AO307" s="203"/>
      <c r="AP307" s="203"/>
      <c r="AQ307" s="203"/>
      <c r="AR307" s="203"/>
      <c r="AS307" s="203"/>
      <c r="AT307" s="203"/>
      <c r="AU307" s="203"/>
      <c r="AV307" s="203"/>
      <c r="AW307" s="203"/>
      <c r="AX307" s="203"/>
      <c r="AY307" s="203"/>
      <c r="AZ307" s="203"/>
      <c r="BA307" s="203"/>
      <c r="BB307" s="203"/>
      <c r="BC307" s="203"/>
      <c r="BD307" s="203"/>
      <c r="BE307" s="203"/>
      <c r="BF307" s="203"/>
      <c r="BG307" s="203"/>
      <c r="BH307" s="203"/>
      <c r="BI307" s="203"/>
      <c r="BJ307" s="203"/>
      <c r="BK307" s="203"/>
      <c r="BL307" s="203"/>
      <c r="BM307" s="203"/>
      <c r="BN307" s="203"/>
      <c r="BO307" s="203"/>
      <c r="BP307" s="203"/>
      <c r="BQ307" s="203"/>
      <c r="BR307" s="203"/>
      <c r="BS307" s="203"/>
      <c r="BT307" s="203"/>
      <c r="BU307" s="203"/>
      <c r="BV307" s="203"/>
      <c r="BW307" s="203"/>
      <c r="BX307" s="203"/>
      <c r="BY307" s="203"/>
      <c r="BZ307" s="203"/>
      <c r="CA307" s="203"/>
      <c r="CB307" s="203"/>
      <c r="CC307" s="203"/>
      <c r="CD307" s="203"/>
      <c r="CE307" s="203"/>
      <c r="CF307" s="203"/>
      <c r="CG307" s="203"/>
      <c r="CH307" s="203"/>
      <c r="CI307" s="203"/>
      <c r="CJ307" s="203"/>
      <c r="CK307" s="203"/>
      <c r="CL307" s="203"/>
      <c r="CN307" s="73"/>
      <c r="CO307" s="203"/>
      <c r="CP307" s="203"/>
      <c r="CQ307" s="203"/>
      <c r="CR307" s="203"/>
      <c r="CS307" s="203"/>
      <c r="CT307" s="203"/>
      <c r="CU307" s="203"/>
      <c r="CV307" s="203"/>
      <c r="CW307" s="203"/>
      <c r="CX307" s="203"/>
      <c r="CY307" s="203"/>
      <c r="CZ307" s="203"/>
      <c r="DA307" s="203"/>
      <c r="DB307" s="203"/>
      <c r="DC307" s="203"/>
      <c r="DD307" s="203"/>
      <c r="DE307" s="203"/>
      <c r="DF307" s="203"/>
      <c r="DG307" s="203"/>
      <c r="DH307" s="203"/>
      <c r="DI307" s="203"/>
      <c r="DJ307" s="203"/>
      <c r="DK307" s="203"/>
      <c r="DL307" s="203"/>
    </row>
    <row r="308" spans="1:116" x14ac:dyDescent="0.4">
      <c r="A308" s="174"/>
      <c r="E308" s="8"/>
      <c r="G308" s="185" t="s">
        <v>459</v>
      </c>
      <c r="H308" s="186"/>
      <c r="I308" s="187"/>
      <c r="J308" s="187"/>
      <c r="K308" s="188"/>
      <c r="L308" s="188"/>
      <c r="M308" s="188"/>
      <c r="N308" s="188"/>
      <c r="O308" s="188"/>
      <c r="P308" s="188"/>
      <c r="R308" s="189"/>
      <c r="S308" s="190"/>
      <c r="T308" s="190"/>
      <c r="U308" s="190"/>
      <c r="V308" s="190"/>
      <c r="W308" s="190"/>
      <c r="X308" s="190"/>
      <c r="Y308" s="190"/>
      <c r="Z308" s="190"/>
      <c r="AA308" s="190"/>
      <c r="AB308" s="190"/>
      <c r="AC308" s="190"/>
      <c r="AD308" s="190"/>
      <c r="AE308" s="190"/>
      <c r="AF308" s="190"/>
      <c r="AG308" s="190"/>
      <c r="AH308" s="190"/>
      <c r="AI308" s="190"/>
      <c r="AJ308" s="190"/>
      <c r="AK308" s="190"/>
      <c r="AL308" s="190"/>
      <c r="AM308" s="190"/>
      <c r="AN308" s="190"/>
      <c r="AO308" s="190"/>
      <c r="AP308" s="190"/>
      <c r="AQ308" s="190"/>
      <c r="AR308" s="190"/>
      <c r="AS308" s="190"/>
      <c r="AT308" s="190"/>
      <c r="AU308" s="190"/>
      <c r="AV308" s="190"/>
      <c r="AW308" s="190"/>
      <c r="AX308" s="190"/>
      <c r="AY308" s="190"/>
      <c r="AZ308" s="190"/>
      <c r="BA308" s="190"/>
      <c r="BB308" s="190"/>
      <c r="BC308" s="190"/>
      <c r="BD308" s="190"/>
      <c r="BE308" s="190"/>
      <c r="BF308" s="190"/>
      <c r="BG308" s="190"/>
      <c r="BH308" s="190"/>
      <c r="BI308" s="190"/>
      <c r="BJ308" s="190"/>
      <c r="BK308" s="190"/>
      <c r="BL308" s="190"/>
      <c r="BM308" s="190"/>
      <c r="BN308" s="190"/>
      <c r="BO308" s="190"/>
      <c r="BP308" s="190"/>
      <c r="BQ308" s="190"/>
      <c r="BR308" s="190"/>
      <c r="BS308" s="190"/>
      <c r="BT308" s="190"/>
      <c r="BU308" s="190"/>
      <c r="BV308" s="190"/>
      <c r="BW308" s="190"/>
      <c r="BX308" s="190"/>
      <c r="BY308" s="190"/>
      <c r="BZ308" s="190"/>
      <c r="CA308" s="190"/>
      <c r="CB308" s="190"/>
      <c r="CC308" s="190"/>
      <c r="CD308" s="190"/>
      <c r="CE308" s="190"/>
      <c r="CF308" s="190"/>
      <c r="CG308" s="190"/>
      <c r="CH308" s="190"/>
      <c r="CI308" s="190"/>
      <c r="CJ308" s="190"/>
      <c r="CK308" s="190"/>
      <c r="CL308" s="190"/>
      <c r="CN308" s="187"/>
      <c r="CO308" s="190"/>
      <c r="CP308" s="190"/>
      <c r="CQ308" s="190"/>
      <c r="CR308" s="190"/>
      <c r="CS308" s="190"/>
      <c r="CT308" s="190"/>
      <c r="CU308" s="190"/>
      <c r="CV308" s="190"/>
      <c r="CW308" s="190"/>
      <c r="CX308" s="190"/>
      <c r="CY308" s="190"/>
      <c r="CZ308" s="190"/>
      <c r="DA308" s="190"/>
      <c r="DB308" s="190"/>
      <c r="DC308" s="190"/>
      <c r="DD308" s="190"/>
      <c r="DE308" s="190"/>
      <c r="DF308" s="190"/>
      <c r="DG308" s="190"/>
      <c r="DH308" s="190"/>
      <c r="DI308" s="190"/>
      <c r="DJ308" s="190"/>
      <c r="DK308" s="190"/>
      <c r="DL308" s="190"/>
    </row>
    <row r="309" spans="1:116" x14ac:dyDescent="0.4">
      <c r="A309" s="174"/>
      <c r="E309" s="8"/>
      <c r="G309" s="192" t="s">
        <v>474</v>
      </c>
      <c r="H309" s="186"/>
      <c r="I309" s="187"/>
      <c r="J309" s="187"/>
      <c r="K309" s="188"/>
      <c r="L309" s="188"/>
      <c r="M309" s="188"/>
      <c r="N309" s="188"/>
      <c r="O309" s="188"/>
      <c r="P309" s="188"/>
      <c r="R309" s="189"/>
      <c r="S309" s="190"/>
      <c r="T309" s="190"/>
      <c r="U309" s="190"/>
      <c r="V309" s="190"/>
      <c r="W309" s="190"/>
      <c r="X309" s="190"/>
      <c r="Y309" s="190"/>
      <c r="Z309" s="190"/>
      <c r="AA309" s="190"/>
      <c r="AB309" s="190"/>
      <c r="AC309" s="190"/>
      <c r="AD309" s="190"/>
      <c r="AE309" s="190"/>
      <c r="AF309" s="190"/>
      <c r="AG309" s="190"/>
      <c r="AH309" s="190"/>
      <c r="AI309" s="190"/>
      <c r="AJ309" s="190"/>
      <c r="AK309" s="190"/>
      <c r="AL309" s="190"/>
      <c r="AM309" s="190"/>
      <c r="AN309" s="190"/>
      <c r="AO309" s="190"/>
      <c r="AP309" s="190"/>
      <c r="AQ309" s="190"/>
      <c r="AR309" s="190"/>
      <c r="AS309" s="190"/>
      <c r="AT309" s="190"/>
      <c r="AU309" s="190"/>
      <c r="AV309" s="190"/>
      <c r="AW309" s="190"/>
      <c r="AX309" s="190"/>
      <c r="AY309" s="190"/>
      <c r="AZ309" s="190"/>
      <c r="BA309" s="190"/>
      <c r="BB309" s="190"/>
      <c r="BC309" s="190"/>
      <c r="BD309" s="190"/>
      <c r="BE309" s="190"/>
      <c r="BF309" s="190"/>
      <c r="BG309" s="190"/>
      <c r="BH309" s="190"/>
      <c r="BI309" s="190"/>
      <c r="BJ309" s="190"/>
      <c r="BK309" s="190"/>
      <c r="BL309" s="190"/>
      <c r="BM309" s="190"/>
      <c r="BN309" s="190"/>
      <c r="BO309" s="190"/>
      <c r="BP309" s="190"/>
      <c r="BQ309" s="190"/>
      <c r="BR309" s="190"/>
      <c r="BS309" s="190"/>
      <c r="BT309" s="190"/>
      <c r="BU309" s="190"/>
      <c r="BV309" s="190"/>
      <c r="BW309" s="190"/>
      <c r="BX309" s="190"/>
      <c r="BY309" s="190"/>
      <c r="BZ309" s="190"/>
      <c r="CA309" s="190"/>
      <c r="CB309" s="190"/>
      <c r="CC309" s="190"/>
      <c r="CD309" s="190"/>
      <c r="CE309" s="190"/>
      <c r="CF309" s="190"/>
      <c r="CG309" s="190"/>
      <c r="CH309" s="190"/>
      <c r="CI309" s="190"/>
      <c r="CJ309" s="190"/>
      <c r="CK309" s="190"/>
      <c r="CL309" s="190"/>
      <c r="CN309" s="187"/>
      <c r="CO309" s="190"/>
      <c r="CP309" s="190"/>
      <c r="CQ309" s="190"/>
      <c r="CR309" s="190"/>
      <c r="CS309" s="190"/>
      <c r="CT309" s="190"/>
      <c r="CU309" s="190"/>
      <c r="CV309" s="190"/>
      <c r="CW309" s="190"/>
      <c r="CX309" s="190"/>
      <c r="CY309" s="190"/>
      <c r="CZ309" s="190"/>
      <c r="DA309" s="190"/>
      <c r="DB309" s="190"/>
      <c r="DC309" s="190"/>
      <c r="DD309" s="190"/>
      <c r="DE309" s="190"/>
      <c r="DF309" s="190"/>
      <c r="DG309" s="190"/>
      <c r="DH309" s="190"/>
      <c r="DI309" s="190"/>
      <c r="DJ309" s="190"/>
      <c r="DK309" s="190"/>
      <c r="DL309" s="190"/>
    </row>
    <row r="310" spans="1:116" x14ac:dyDescent="0.4">
      <c r="E310" s="8"/>
      <c r="G310" s="171"/>
      <c r="H310" s="31"/>
      <c r="I310" s="73"/>
      <c r="J310" s="73"/>
      <c r="K310" s="39"/>
      <c r="L310" s="39"/>
      <c r="M310" s="39"/>
      <c r="N310" s="39"/>
      <c r="O310" s="39"/>
      <c r="P310" s="39"/>
      <c r="R310" s="38"/>
      <c r="S310" s="76"/>
      <c r="T310" s="76"/>
      <c r="U310" s="76"/>
      <c r="V310" s="76"/>
      <c r="W310" s="76"/>
      <c r="X310" s="76"/>
      <c r="Y310" s="76"/>
      <c r="Z310" s="76"/>
      <c r="AA310" s="76"/>
      <c r="AB310" s="76"/>
      <c r="AC310" s="76"/>
      <c r="AD310" s="76"/>
      <c r="AE310" s="76"/>
      <c r="AF310" s="76"/>
      <c r="AG310" s="76"/>
      <c r="AH310" s="76"/>
      <c r="AI310" s="76"/>
      <c r="AJ310" s="76"/>
      <c r="AK310" s="76"/>
      <c r="AL310" s="76"/>
      <c r="AM310" s="76"/>
      <c r="AN310" s="76"/>
      <c r="AO310" s="76"/>
      <c r="AP310" s="76"/>
      <c r="AQ310" s="76"/>
      <c r="AR310" s="76"/>
      <c r="AS310" s="76"/>
      <c r="AT310" s="76"/>
      <c r="AU310" s="76"/>
      <c r="AV310" s="76"/>
      <c r="AW310" s="76"/>
      <c r="AX310" s="76"/>
      <c r="AY310" s="76"/>
      <c r="AZ310" s="76"/>
      <c r="BA310" s="76"/>
      <c r="BB310" s="76"/>
      <c r="BC310" s="76"/>
      <c r="BD310" s="76"/>
      <c r="BE310" s="76"/>
      <c r="BF310" s="76"/>
      <c r="BG310" s="76"/>
      <c r="BH310" s="76"/>
      <c r="BI310" s="76"/>
      <c r="BJ310" s="76"/>
      <c r="BK310" s="76"/>
      <c r="BL310" s="76"/>
      <c r="BM310" s="76"/>
      <c r="BN310" s="76"/>
      <c r="BO310" s="76"/>
      <c r="BP310" s="76"/>
      <c r="BQ310" s="76"/>
      <c r="BR310" s="76"/>
      <c r="BS310" s="76"/>
      <c r="BT310" s="76"/>
      <c r="BU310" s="76"/>
      <c r="BV310" s="76"/>
      <c r="BW310" s="76"/>
      <c r="BX310" s="76"/>
      <c r="BY310" s="76"/>
      <c r="BZ310" s="76"/>
      <c r="CA310" s="76"/>
      <c r="CB310" s="76"/>
      <c r="CC310" s="76"/>
      <c r="CD310" s="76"/>
      <c r="CE310" s="76"/>
      <c r="CF310" s="76"/>
      <c r="CG310" s="76"/>
      <c r="CH310" s="76"/>
      <c r="CI310" s="76"/>
      <c r="CJ310" s="76"/>
      <c r="CK310" s="76"/>
      <c r="CL310" s="76"/>
      <c r="CN310" s="73"/>
      <c r="CO310" s="76"/>
      <c r="CP310" s="76"/>
      <c r="CQ310" s="76"/>
      <c r="CR310" s="76"/>
      <c r="CS310" s="76"/>
      <c r="CT310" s="76"/>
      <c r="CU310" s="76"/>
      <c r="CV310" s="76"/>
      <c r="CW310" s="76"/>
      <c r="CX310" s="76"/>
      <c r="CY310" s="76"/>
      <c r="CZ310" s="76"/>
      <c r="DA310" s="76"/>
      <c r="DB310" s="76"/>
      <c r="DC310" s="76"/>
      <c r="DD310" s="76"/>
      <c r="DE310" s="76"/>
      <c r="DF310" s="76"/>
      <c r="DG310" s="76"/>
      <c r="DH310" s="76"/>
      <c r="DI310" s="76"/>
      <c r="DJ310" s="76"/>
      <c r="DK310" s="76"/>
      <c r="DL310" s="76"/>
    </row>
    <row r="311" spans="1:116" x14ac:dyDescent="0.4">
      <c r="A311" s="31" t="s">
        <v>218</v>
      </c>
      <c r="B311" s="31" t="s">
        <v>243</v>
      </c>
      <c r="C311" s="31"/>
      <c r="D311" t="s">
        <v>794</v>
      </c>
      <c r="E311" s="8" t="str">
        <f t="shared" ref="E311:E321" si="331">ROW()&amp;" "&amp;D311</f>
        <v>311 CAGRP-EV</v>
      </c>
      <c r="F311" t="s">
        <v>454</v>
      </c>
      <c r="G311" s="66" t="s">
        <v>517</v>
      </c>
      <c r="H311" s="22"/>
      <c r="I311" s="299"/>
      <c r="J311" s="299"/>
      <c r="K311" s="22"/>
      <c r="L311" s="22"/>
      <c r="M311" s="22"/>
      <c r="N311" s="22"/>
      <c r="O311" s="22"/>
      <c r="P311" s="22"/>
      <c r="R311" s="66"/>
      <c r="S311" s="66"/>
      <c r="T311" s="66"/>
      <c r="U311" s="66"/>
      <c r="V311" s="66"/>
      <c r="W311" s="66"/>
      <c r="X311" s="66"/>
      <c r="Y311" s="66"/>
      <c r="Z311" s="66"/>
      <c r="AA311" s="66"/>
      <c r="AB311" s="66"/>
      <c r="AC311" s="66"/>
      <c r="AD311" s="66"/>
      <c r="AE311" s="66"/>
      <c r="AF311" s="66"/>
      <c r="AG311" s="66"/>
      <c r="AH311" s="66"/>
      <c r="AI311" s="66"/>
      <c r="AJ311" s="66"/>
      <c r="AK311" s="66"/>
      <c r="AL311" s="66"/>
      <c r="AM311" s="66"/>
      <c r="AN311" s="66"/>
      <c r="AO311" s="66"/>
      <c r="AP311" s="66"/>
      <c r="AQ311" s="66"/>
      <c r="AR311" s="66"/>
      <c r="AS311" s="66"/>
      <c r="AT311" s="66"/>
      <c r="AU311" s="66"/>
      <c r="AV311" s="66"/>
      <c r="AW311" s="66"/>
      <c r="AX311" s="66"/>
      <c r="AY311" s="66"/>
      <c r="AZ311" s="66"/>
      <c r="BA311" s="66"/>
      <c r="BB311" s="66"/>
      <c r="BC311" s="66"/>
      <c r="BD311" s="66"/>
      <c r="BE311" s="66"/>
      <c r="BF311" s="66"/>
      <c r="BG311" s="66"/>
      <c r="BH311" s="66"/>
      <c r="BI311" s="66"/>
      <c r="BJ311" s="66"/>
      <c r="BK311" s="66"/>
      <c r="BL311" s="66"/>
      <c r="BM311" s="66"/>
      <c r="BN311" s="66"/>
      <c r="BO311" s="66"/>
      <c r="BP311" s="66"/>
      <c r="BQ311" s="66"/>
      <c r="BR311" s="66"/>
      <c r="BS311" s="66"/>
      <c r="BT311" s="66"/>
      <c r="BU311" s="66"/>
      <c r="BV311" s="66"/>
      <c r="BW311" s="66"/>
      <c r="BX311" s="66"/>
      <c r="BY311" s="66"/>
      <c r="BZ311" s="66"/>
      <c r="CA311" s="66"/>
      <c r="CB311" s="66"/>
      <c r="CC311" s="66"/>
      <c r="CD311" s="66"/>
      <c r="CE311" s="66"/>
      <c r="CF311" s="66"/>
      <c r="CG311" s="66"/>
      <c r="CH311" s="66"/>
      <c r="CI311" s="66"/>
      <c r="CJ311" s="66"/>
      <c r="CK311" s="66"/>
      <c r="CL311" s="66"/>
      <c r="CN311" s="299"/>
      <c r="CO311" s="40"/>
      <c r="CP311" s="40"/>
      <c r="CQ311" s="40"/>
      <c r="CR311" s="40"/>
      <c r="CS311" s="40"/>
      <c r="CT311" s="40"/>
      <c r="CU311" s="40"/>
      <c r="CV311" s="40"/>
      <c r="CW311" s="40"/>
      <c r="CX311" s="40"/>
      <c r="CY311" s="40"/>
      <c r="CZ311" s="40"/>
      <c r="DA311" s="40"/>
      <c r="DB311" s="40"/>
      <c r="DC311" s="40"/>
      <c r="DD311" s="40"/>
      <c r="DE311" s="40"/>
      <c r="DF311" s="40"/>
      <c r="DG311" s="40"/>
      <c r="DH311" s="40"/>
      <c r="DI311" s="40"/>
      <c r="DJ311" s="40"/>
      <c r="DK311" s="40"/>
      <c r="DL311" s="40"/>
    </row>
    <row r="312" spans="1:116" x14ac:dyDescent="0.4">
      <c r="B312" t="str">
        <f>E312</f>
        <v>312 CAGRP-EV</v>
      </c>
      <c r="D312" t="s">
        <v>794</v>
      </c>
      <c r="E312" s="8" t="str">
        <f t="shared" si="331"/>
        <v>312 CAGRP-EV</v>
      </c>
      <c r="G312" s="127" t="str">
        <f ca="1">OFFSET(G312,ROW(G323)-ROW(G312),0)</f>
        <v># of units</v>
      </c>
      <c r="H312" s="12"/>
      <c r="I312" s="60"/>
      <c r="J312" s="60"/>
      <c r="K312" s="17">
        <v>100000</v>
      </c>
      <c r="L312" s="17">
        <f>K312*(1+L313)</f>
        <v>103000</v>
      </c>
      <c r="M312" s="17">
        <f t="shared" ref="M312:P312" si="332">L312*(1+M313)</f>
        <v>106090</v>
      </c>
      <c r="N312" s="17">
        <f t="shared" si="332"/>
        <v>109272.7</v>
      </c>
      <c r="O312" s="17">
        <f t="shared" si="332"/>
        <v>112550.88099999999</v>
      </c>
      <c r="P312" s="17">
        <f t="shared" si="332"/>
        <v>115927.40742999999</v>
      </c>
      <c r="R312" s="15"/>
      <c r="S312" s="15" cm="1">
        <f t="array" ref="S312">INDEX($K:$P,ROW(),MATCH(S$3,$K$2:$P$2,0))/12</f>
        <v>8333.3333333333339</v>
      </c>
      <c r="T312" s="15" cm="1">
        <f t="array" ref="T312">INDEX($K:$P,ROW(),MATCH(T$3,$K$2:$P$2,0))/12</f>
        <v>8333.3333333333339</v>
      </c>
      <c r="U312" s="15" cm="1">
        <f t="array" ref="U312">INDEX($K:$P,ROW(),MATCH(U$3,$K$2:$P$2,0))/12</f>
        <v>8333.3333333333339</v>
      </c>
      <c r="V312" s="15" cm="1">
        <f t="array" ref="V312">INDEX($K:$P,ROW(),MATCH(V$3,$K$2:$P$2,0))/12</f>
        <v>8333.3333333333339</v>
      </c>
      <c r="W312" s="15" cm="1">
        <f t="array" ref="W312">INDEX($K:$P,ROW(),MATCH(W$3,$K$2:$P$2,0))/12</f>
        <v>8333.3333333333339</v>
      </c>
      <c r="X312" s="15" cm="1">
        <f t="array" ref="X312">INDEX($K:$P,ROW(),MATCH(X$3,$K$2:$P$2,0))/12</f>
        <v>8333.3333333333339</v>
      </c>
      <c r="Y312" s="15" cm="1">
        <f t="array" ref="Y312">INDEX($K:$P,ROW(),MATCH(Y$3,$K$2:$P$2,0))/12</f>
        <v>8333.3333333333339</v>
      </c>
      <c r="Z312" s="15" cm="1">
        <f t="array" ref="Z312">INDEX($K:$P,ROW(),MATCH(Z$3,$K$2:$P$2,0))/12</f>
        <v>8333.3333333333339</v>
      </c>
      <c r="AA312" s="15" cm="1">
        <f t="array" ref="AA312">INDEX($K:$P,ROW(),MATCH(AA$3,$K$2:$P$2,0))/12</f>
        <v>8333.3333333333339</v>
      </c>
      <c r="AB312" s="15" cm="1">
        <f t="array" ref="AB312">INDEX($K:$P,ROW(),MATCH(AB$3,$K$2:$P$2,0))/12</f>
        <v>8333.3333333333339</v>
      </c>
      <c r="AC312" s="15" cm="1">
        <f t="array" ref="AC312">INDEX($K:$P,ROW(),MATCH(AC$3,$K$2:$P$2,0))/12</f>
        <v>8333.3333333333339</v>
      </c>
      <c r="AD312" s="15" cm="1">
        <f t="array" ref="AD312">INDEX($K:$P,ROW(),MATCH(AD$3,$K$2:$P$2,0))/12</f>
        <v>8333.3333333333339</v>
      </c>
      <c r="AE312" s="15" cm="1">
        <f t="array" ref="AE312">INDEX($K:$P,ROW(),MATCH(AE$3,$K$2:$P$2,0))/12</f>
        <v>8583.3333333333339</v>
      </c>
      <c r="AF312" s="15" cm="1">
        <f t="array" ref="AF312">INDEX($K:$P,ROW(),MATCH(AF$3,$K$2:$P$2,0))/12</f>
        <v>8583.3333333333339</v>
      </c>
      <c r="AG312" s="15" cm="1">
        <f t="array" ref="AG312">INDEX($K:$P,ROW(),MATCH(AG$3,$K$2:$P$2,0))/12</f>
        <v>8583.3333333333339</v>
      </c>
      <c r="AH312" s="15" cm="1">
        <f t="array" ref="AH312">INDEX($K:$P,ROW(),MATCH(AH$3,$K$2:$P$2,0))/12</f>
        <v>8583.3333333333339</v>
      </c>
      <c r="AI312" s="15" cm="1">
        <f t="array" ref="AI312">INDEX($K:$P,ROW(),MATCH(AI$3,$K$2:$P$2,0))/12</f>
        <v>8583.3333333333339</v>
      </c>
      <c r="AJ312" s="15" cm="1">
        <f t="array" ref="AJ312">INDEX($K:$P,ROW(),MATCH(AJ$3,$K$2:$P$2,0))/12</f>
        <v>8583.3333333333339</v>
      </c>
      <c r="AK312" s="15" cm="1">
        <f t="array" ref="AK312">INDEX($K:$P,ROW(),MATCH(AK$3,$K$2:$P$2,0))/12</f>
        <v>8583.3333333333339</v>
      </c>
      <c r="AL312" s="15" cm="1">
        <f t="array" ref="AL312">INDEX($K:$P,ROW(),MATCH(AL$3,$K$2:$P$2,0))/12</f>
        <v>8583.3333333333339</v>
      </c>
      <c r="AM312" s="15" cm="1">
        <f t="array" ref="AM312">INDEX($K:$P,ROW(),MATCH(AM$3,$K$2:$P$2,0))/12</f>
        <v>8583.3333333333339</v>
      </c>
      <c r="AN312" s="15" cm="1">
        <f t="array" ref="AN312">INDEX($K:$P,ROW(),MATCH(AN$3,$K$2:$P$2,0))/12</f>
        <v>8583.3333333333339</v>
      </c>
      <c r="AO312" s="15" cm="1">
        <f t="array" ref="AO312">INDEX($K:$P,ROW(),MATCH(AO$3,$K$2:$P$2,0))/12</f>
        <v>8583.3333333333339</v>
      </c>
      <c r="AP312" s="15" cm="1">
        <f t="array" ref="AP312">INDEX($K:$P,ROW(),MATCH(AP$3,$K$2:$P$2,0))/12</f>
        <v>8583.3333333333339</v>
      </c>
      <c r="AQ312" s="15" cm="1">
        <f t="array" ref="AQ312">INDEX($K:$P,ROW(),MATCH(AQ$3,$K$2:$P$2,0))/12</f>
        <v>8840.8333333333339</v>
      </c>
      <c r="AR312" s="15" cm="1">
        <f t="array" ref="AR312">INDEX($K:$P,ROW(),MATCH(AR$3,$K$2:$P$2,0))/12</f>
        <v>8840.8333333333339</v>
      </c>
      <c r="AS312" s="15" cm="1">
        <f t="array" ref="AS312">INDEX($K:$P,ROW(),MATCH(AS$3,$K$2:$P$2,0))/12</f>
        <v>8840.8333333333339</v>
      </c>
      <c r="AT312" s="15" cm="1">
        <f t="array" ref="AT312">INDEX($K:$P,ROW(),MATCH(AT$3,$K$2:$P$2,0))/12</f>
        <v>8840.8333333333339</v>
      </c>
      <c r="AU312" s="15" cm="1">
        <f t="array" ref="AU312">INDEX($K:$P,ROW(),MATCH(AU$3,$K$2:$P$2,0))/12</f>
        <v>8840.8333333333339</v>
      </c>
      <c r="AV312" s="15" cm="1">
        <f t="array" ref="AV312">INDEX($K:$P,ROW(),MATCH(AV$3,$K$2:$P$2,0))/12</f>
        <v>8840.8333333333339</v>
      </c>
      <c r="AW312" s="15" cm="1">
        <f t="array" ref="AW312">INDEX($K:$P,ROW(),MATCH(AW$3,$K$2:$P$2,0))/12</f>
        <v>8840.8333333333339</v>
      </c>
      <c r="AX312" s="15" cm="1">
        <f t="array" ref="AX312">INDEX($K:$P,ROW(),MATCH(AX$3,$K$2:$P$2,0))/12</f>
        <v>8840.8333333333339</v>
      </c>
      <c r="AY312" s="15" cm="1">
        <f t="array" ref="AY312">INDEX($K:$P,ROW(),MATCH(AY$3,$K$2:$P$2,0))/12</f>
        <v>8840.8333333333339</v>
      </c>
      <c r="AZ312" s="15" cm="1">
        <f t="array" ref="AZ312">INDEX($K:$P,ROW(),MATCH(AZ$3,$K$2:$P$2,0))/12</f>
        <v>8840.8333333333339</v>
      </c>
      <c r="BA312" s="15" cm="1">
        <f t="array" ref="BA312">INDEX($K:$P,ROW(),MATCH(BA$3,$K$2:$P$2,0))/12</f>
        <v>8840.8333333333339</v>
      </c>
      <c r="BB312" s="15" cm="1">
        <f t="array" ref="BB312">INDEX($K:$P,ROW(),MATCH(BB$3,$K$2:$P$2,0))/12</f>
        <v>8840.8333333333339</v>
      </c>
      <c r="BC312" s="15" cm="1">
        <f t="array" ref="BC312">INDEX($K:$P,ROW(),MATCH(BC$3,$K$2:$P$2,0))/12</f>
        <v>9106.0583333333325</v>
      </c>
      <c r="BD312" s="15" cm="1">
        <f t="array" ref="BD312">INDEX($K:$P,ROW(),MATCH(BD$3,$K$2:$P$2,0))/12</f>
        <v>9106.0583333333325</v>
      </c>
      <c r="BE312" s="15" cm="1">
        <f t="array" ref="BE312">INDEX($K:$P,ROW(),MATCH(BE$3,$K$2:$P$2,0))/12</f>
        <v>9106.0583333333325</v>
      </c>
      <c r="BF312" s="15" cm="1">
        <f t="array" ref="BF312">INDEX($K:$P,ROW(),MATCH(BF$3,$K$2:$P$2,0))/12</f>
        <v>9106.0583333333325</v>
      </c>
      <c r="BG312" s="15" cm="1">
        <f t="array" ref="BG312">INDEX($K:$P,ROW(),MATCH(BG$3,$K$2:$P$2,0))/12</f>
        <v>9106.0583333333325</v>
      </c>
      <c r="BH312" s="15" cm="1">
        <f t="array" ref="BH312">INDEX($K:$P,ROW(),MATCH(BH$3,$K$2:$P$2,0))/12</f>
        <v>9106.0583333333325</v>
      </c>
      <c r="BI312" s="15" cm="1">
        <f t="array" ref="BI312">INDEX($K:$P,ROW(),MATCH(BI$3,$K$2:$P$2,0))/12</f>
        <v>9106.0583333333325</v>
      </c>
      <c r="BJ312" s="15" cm="1">
        <f t="array" ref="BJ312">INDEX($K:$P,ROW(),MATCH(BJ$3,$K$2:$P$2,0))/12</f>
        <v>9106.0583333333325</v>
      </c>
      <c r="BK312" s="15" cm="1">
        <f t="array" ref="BK312">INDEX($K:$P,ROW(),MATCH(BK$3,$K$2:$P$2,0))/12</f>
        <v>9106.0583333333325</v>
      </c>
      <c r="BL312" s="15" cm="1">
        <f t="array" ref="BL312">INDEX($K:$P,ROW(),MATCH(BL$3,$K$2:$P$2,0))/12</f>
        <v>9106.0583333333325</v>
      </c>
      <c r="BM312" s="15" cm="1">
        <f t="array" ref="BM312">INDEX($K:$P,ROW(),MATCH(BM$3,$K$2:$P$2,0))/12</f>
        <v>9106.0583333333325</v>
      </c>
      <c r="BN312" s="15" cm="1">
        <f t="array" ref="BN312">INDEX($K:$P,ROW(),MATCH(BN$3,$K$2:$P$2,0))/12</f>
        <v>9106.0583333333325</v>
      </c>
      <c r="BO312" s="15" cm="1">
        <f t="array" ref="BO312">INDEX($K:$P,ROW(),MATCH(BO$3,$K$2:$P$2,0))/12</f>
        <v>9379.2400833333322</v>
      </c>
      <c r="BP312" s="15" cm="1">
        <f t="array" ref="BP312">INDEX($K:$P,ROW(),MATCH(BP$3,$K$2:$P$2,0))/12</f>
        <v>9379.2400833333322</v>
      </c>
      <c r="BQ312" s="15" cm="1">
        <f t="array" ref="BQ312">INDEX($K:$P,ROW(),MATCH(BQ$3,$K$2:$P$2,0))/12</f>
        <v>9379.2400833333322</v>
      </c>
      <c r="BR312" s="15" cm="1">
        <f t="array" ref="BR312">INDEX($K:$P,ROW(),MATCH(BR$3,$K$2:$P$2,0))/12</f>
        <v>9379.2400833333322</v>
      </c>
      <c r="BS312" s="15" cm="1">
        <f t="array" ref="BS312">INDEX($K:$P,ROW(),MATCH(BS$3,$K$2:$P$2,0))/12</f>
        <v>9379.2400833333322</v>
      </c>
      <c r="BT312" s="15" cm="1">
        <f t="array" ref="BT312">INDEX($K:$P,ROW(),MATCH(BT$3,$K$2:$P$2,0))/12</f>
        <v>9379.2400833333322</v>
      </c>
      <c r="BU312" s="15" cm="1">
        <f t="array" ref="BU312">INDEX($K:$P,ROW(),MATCH(BU$3,$K$2:$P$2,0))/12</f>
        <v>9379.2400833333322</v>
      </c>
      <c r="BV312" s="15" cm="1">
        <f t="array" ref="BV312">INDEX($K:$P,ROW(),MATCH(BV$3,$K$2:$P$2,0))/12</f>
        <v>9379.2400833333322</v>
      </c>
      <c r="BW312" s="15" cm="1">
        <f t="array" ref="BW312">INDEX($K:$P,ROW(),MATCH(BW$3,$K$2:$P$2,0))/12</f>
        <v>9379.2400833333322</v>
      </c>
      <c r="BX312" s="15" cm="1">
        <f t="array" ref="BX312">INDEX($K:$P,ROW(),MATCH(BX$3,$K$2:$P$2,0))/12</f>
        <v>9379.2400833333322</v>
      </c>
      <c r="BY312" s="15" cm="1">
        <f t="array" ref="BY312">INDEX($K:$P,ROW(),MATCH(BY$3,$K$2:$P$2,0))/12</f>
        <v>9379.2400833333322</v>
      </c>
      <c r="BZ312" s="15" cm="1">
        <f t="array" ref="BZ312">INDEX($K:$P,ROW(),MATCH(BZ$3,$K$2:$P$2,0))/12</f>
        <v>9379.2400833333322</v>
      </c>
      <c r="CA312" s="15" cm="1">
        <f t="array" ref="CA312">INDEX($K:$P,ROW(),MATCH(CA$3,$K$2:$P$2,0))/12</f>
        <v>9660.6172858333321</v>
      </c>
      <c r="CB312" s="15" cm="1">
        <f t="array" ref="CB312">INDEX($K:$P,ROW(),MATCH(CB$3,$K$2:$P$2,0))/12</f>
        <v>9660.6172858333321</v>
      </c>
      <c r="CC312" s="15" cm="1">
        <f t="array" ref="CC312">INDEX($K:$P,ROW(),MATCH(CC$3,$K$2:$P$2,0))/12</f>
        <v>9660.6172858333321</v>
      </c>
      <c r="CD312" s="15" cm="1">
        <f t="array" ref="CD312">INDEX($K:$P,ROW(),MATCH(CD$3,$K$2:$P$2,0))/12</f>
        <v>9660.6172858333321</v>
      </c>
      <c r="CE312" s="15" cm="1">
        <f t="array" ref="CE312">INDEX($K:$P,ROW(),MATCH(CE$3,$K$2:$P$2,0))/12</f>
        <v>9660.6172858333321</v>
      </c>
      <c r="CF312" s="15" cm="1">
        <f t="array" ref="CF312">INDEX($K:$P,ROW(),MATCH(CF$3,$K$2:$P$2,0))/12</f>
        <v>9660.6172858333321</v>
      </c>
      <c r="CG312" s="15" cm="1">
        <f t="array" ref="CG312">INDEX($K:$P,ROW(),MATCH(CG$3,$K$2:$P$2,0))/12</f>
        <v>9660.6172858333321</v>
      </c>
      <c r="CH312" s="15" cm="1">
        <f t="array" ref="CH312">INDEX($K:$P,ROW(),MATCH(CH$3,$K$2:$P$2,0))/12</f>
        <v>9660.6172858333321</v>
      </c>
      <c r="CI312" s="15" cm="1">
        <f t="array" ref="CI312">INDEX($K:$P,ROW(),MATCH(CI$3,$K$2:$P$2,0))/12</f>
        <v>9660.6172858333321</v>
      </c>
      <c r="CJ312" s="15" cm="1">
        <f t="array" ref="CJ312">INDEX($K:$P,ROW(),MATCH(CJ$3,$K$2:$P$2,0))/12</f>
        <v>9660.6172858333321</v>
      </c>
      <c r="CK312" s="15" cm="1">
        <f t="array" ref="CK312">INDEX($K:$P,ROW(),MATCH(CK$3,$K$2:$P$2,0))/12</f>
        <v>9660.6172858333321</v>
      </c>
      <c r="CL312" s="15" cm="1">
        <f t="array" ref="CL312">INDEX($K:$P,ROW(),MATCH(CL$3,$K$2:$P$2,0))/12</f>
        <v>9660.6172858333321</v>
      </c>
      <c r="CN312" s="60"/>
      <c r="CO312" s="15" t="e" cm="1">
        <f t="array" ref="CO312">INDEX($K:$P,ROW(),MATCH(CO$3,$K$2:$P$2,0))/CO$5</f>
        <v>#N/A</v>
      </c>
      <c r="CP312" s="15" t="e" cm="1">
        <f t="array" ref="CP312">INDEX($K:$P,ROW(),MATCH(CP$3,$K$2:$P$2,0))/CP$5</f>
        <v>#N/A</v>
      </c>
      <c r="CQ312" s="15" t="e" cm="1">
        <f t="array" ref="CQ312">INDEX($K:$P,ROW(),MATCH(CQ$3,$K$2:$P$2,0))/CQ$5</f>
        <v>#N/A</v>
      </c>
      <c r="CR312" s="15" t="e" cm="1">
        <f t="array" ref="CR312">INDEX($K:$P,ROW(),MATCH(CR$3,$K$2:$P$2,0))/CR$5</f>
        <v>#N/A</v>
      </c>
      <c r="CS312" s="15" t="e" cm="1">
        <f t="array" ref="CS312">INDEX($K:$P,ROW(),MATCH(CS$3,$K$2:$P$2,0))/CS$5</f>
        <v>#N/A</v>
      </c>
      <c r="CT312" s="15" t="e" cm="1">
        <f t="array" ref="CT312">INDEX($K:$P,ROW(),MATCH(CT$3,$K$2:$P$2,0))/CT$5</f>
        <v>#N/A</v>
      </c>
      <c r="CU312" s="15" t="e" cm="1">
        <f t="array" ref="CU312">INDEX($K:$P,ROW(),MATCH(CU$3,$K$2:$P$2,0))/CU$5</f>
        <v>#N/A</v>
      </c>
      <c r="CV312" s="15" t="e" cm="1">
        <f t="array" ref="CV312">INDEX($K:$P,ROW(),MATCH(CV$3,$K$2:$P$2,0))/CV$5</f>
        <v>#N/A</v>
      </c>
      <c r="CW312" s="15" t="e" cm="1">
        <f t="array" ref="CW312">INDEX($K:$P,ROW(),MATCH(CW$3,$K$2:$P$2,0))/CW$5</f>
        <v>#N/A</v>
      </c>
      <c r="CX312" s="15" t="e" cm="1">
        <f t="array" ref="CX312">INDEX($K:$P,ROW(),MATCH(CX$3,$K$2:$P$2,0))/CX$5</f>
        <v>#N/A</v>
      </c>
      <c r="CY312" s="15" t="e" cm="1">
        <f t="array" ref="CY312">INDEX($K:$P,ROW(),MATCH(CY$3,$K$2:$P$2,0))/CL$5</f>
        <v>#N/A</v>
      </c>
      <c r="CZ312" s="15" t="e" cm="1">
        <f t="array" ref="CZ312">INDEX($K:$P,ROW(),MATCH(CZ$3,$K$2:$P$2,0))/CZ$5</f>
        <v>#N/A</v>
      </c>
      <c r="DA312" s="15" t="e" cm="1">
        <f t="array" ref="DA312">INDEX($K:$P,ROW(),MATCH(DA$3,$K$2:$P$2,0))/DA$5</f>
        <v>#N/A</v>
      </c>
      <c r="DB312" s="15" t="e" cm="1">
        <f t="array" ref="DB312">INDEX($K:$P,ROW(),MATCH(DB$3,$K$2:$P$2,0))/DB$5</f>
        <v>#N/A</v>
      </c>
      <c r="DC312" s="15" t="e" cm="1">
        <f t="array" ref="DC312">INDEX($K:$P,ROW(),MATCH(DC$3,$K$2:$P$2,0))/DC$5</f>
        <v>#N/A</v>
      </c>
      <c r="DD312" s="15" t="e" cm="1">
        <f t="array" ref="DD312">INDEX($K:$P,ROW(),MATCH(DD$3,$K$2:$P$2,0))/DD$5</f>
        <v>#N/A</v>
      </c>
      <c r="DE312" s="15" t="e" cm="1">
        <f t="array" ref="DE312">INDEX($K:$P,ROW(),MATCH(DE$3,$K$2:$P$2,0))/DE$5</f>
        <v>#N/A</v>
      </c>
      <c r="DF312" s="15" t="e" cm="1">
        <f t="array" ref="DF312">INDEX($K:$P,ROW(),MATCH(DF$3,$K$2:$P$2,0))/DF$5</f>
        <v>#N/A</v>
      </c>
      <c r="DG312" s="15" t="e" cm="1">
        <f t="array" ref="DG312">INDEX($K:$P,ROW(),MATCH(DG$3,$K$2:$P$2,0))/DG$5</f>
        <v>#N/A</v>
      </c>
      <c r="DH312" s="15" t="e" cm="1">
        <f t="array" ref="DH312">INDEX($K:$P,ROW(),MATCH(DH$3,$K$2:$P$2,0))/DH$5</f>
        <v>#N/A</v>
      </c>
      <c r="DI312" s="15" t="e" cm="1">
        <f t="array" ref="DI312">INDEX($K:$P,ROW(),MATCH(DI$3,$K$2:$P$2,0))/DI$5</f>
        <v>#N/A</v>
      </c>
      <c r="DJ312" s="15" t="e" cm="1">
        <f t="array" ref="DJ312">INDEX($K:$P,ROW(),MATCH(DJ$3,$K$2:$P$2,0))/DJ$5</f>
        <v>#N/A</v>
      </c>
      <c r="DK312" s="15" t="e" cm="1">
        <f t="array" ref="DK312">INDEX($K:$P,ROW(),MATCH(DK$3,$K$2:$P$2,0))/DK$5</f>
        <v>#N/A</v>
      </c>
      <c r="DL312" s="15" t="e" cm="1">
        <f t="array" ref="DL312">INDEX($K:$P,ROW(),MATCH(DL$3,$K$2:$P$2,0))/DL$5</f>
        <v>#N/A</v>
      </c>
    </row>
    <row r="313" spans="1:116" x14ac:dyDescent="0.4">
      <c r="B313" t="str">
        <f>E313</f>
        <v>313 CAGRP-EV</v>
      </c>
      <c r="D313" t="s">
        <v>794</v>
      </c>
      <c r="E313" s="8" t="str">
        <f t="shared" ref="E313" si="333">ROW()&amp;" "&amp;D313</f>
        <v>313 CAGRP-EV</v>
      </c>
      <c r="G313" s="95" t="s">
        <v>795</v>
      </c>
      <c r="H313" s="12"/>
      <c r="I313" s="60"/>
      <c r="J313" s="60"/>
      <c r="K313" s="17"/>
      <c r="L313" s="16">
        <v>0.03</v>
      </c>
      <c r="M313" s="16">
        <v>0.03</v>
      </c>
      <c r="N313" s="16">
        <v>0.03</v>
      </c>
      <c r="O313" s="16">
        <v>0.03</v>
      </c>
      <c r="P313" s="16">
        <v>0.03</v>
      </c>
      <c r="R313" s="15"/>
      <c r="S313" s="15"/>
      <c r="T313" s="15"/>
      <c r="U313" s="15"/>
      <c r="V313" s="15"/>
      <c r="W313" s="15"/>
      <c r="X313" s="15"/>
      <c r="Y313" s="15"/>
      <c r="Z313" s="15"/>
      <c r="AA313" s="15"/>
      <c r="AB313" s="15"/>
      <c r="AC313" s="15"/>
      <c r="AD313" s="15"/>
      <c r="AE313" s="15"/>
      <c r="AF313" s="15"/>
      <c r="AG313" s="15"/>
      <c r="AH313" s="15"/>
      <c r="AI313" s="15"/>
      <c r="AJ313" s="15"/>
      <c r="AK313" s="15"/>
      <c r="AL313" s="15"/>
      <c r="AM313" s="15"/>
      <c r="AN313" s="15"/>
      <c r="AO313" s="15"/>
      <c r="AP313" s="15"/>
      <c r="AQ313" s="15"/>
      <c r="AR313" s="15"/>
      <c r="AS313" s="15"/>
      <c r="AT313" s="15"/>
      <c r="AU313" s="15"/>
      <c r="AV313" s="15"/>
      <c r="AW313" s="15"/>
      <c r="AX313" s="15"/>
      <c r="AY313" s="15"/>
      <c r="AZ313" s="15"/>
      <c r="BA313" s="15"/>
      <c r="BB313" s="15"/>
      <c r="BC313" s="15"/>
      <c r="BD313" s="15"/>
      <c r="BE313" s="15"/>
      <c r="BF313" s="15"/>
      <c r="BG313" s="15"/>
      <c r="BH313" s="15"/>
      <c r="BI313" s="15"/>
      <c r="BJ313" s="15"/>
      <c r="BK313" s="15"/>
      <c r="BL313" s="15"/>
      <c r="BM313" s="15"/>
      <c r="BN313" s="15"/>
      <c r="BO313" s="15"/>
      <c r="BP313" s="15"/>
      <c r="BQ313" s="15"/>
      <c r="BR313" s="15"/>
      <c r="BS313" s="15"/>
      <c r="BT313" s="15"/>
      <c r="BU313" s="15"/>
      <c r="BV313" s="15"/>
      <c r="BW313" s="15"/>
      <c r="BX313" s="15"/>
      <c r="BY313" s="15"/>
      <c r="BZ313" s="15"/>
      <c r="CA313" s="15"/>
      <c r="CB313" s="15"/>
      <c r="CC313" s="15"/>
      <c r="CD313" s="15"/>
      <c r="CE313" s="15"/>
      <c r="CF313" s="15"/>
      <c r="CG313" s="15"/>
      <c r="CH313" s="15"/>
      <c r="CI313" s="15"/>
      <c r="CJ313" s="15"/>
      <c r="CK313" s="15"/>
      <c r="CL313" s="15"/>
      <c r="CN313" s="60"/>
      <c r="CO313" s="15"/>
      <c r="CP313" s="15"/>
      <c r="CQ313" s="15"/>
      <c r="CR313" s="15"/>
      <c r="CS313" s="15"/>
      <c r="CT313" s="15"/>
      <c r="CU313" s="15"/>
      <c r="CV313" s="15"/>
      <c r="CW313" s="15"/>
      <c r="CX313" s="15"/>
      <c r="CY313" s="15"/>
      <c r="CZ313" s="15"/>
      <c r="DA313" s="15"/>
      <c r="DB313" s="15"/>
      <c r="DC313" s="15"/>
      <c r="DD313" s="15"/>
      <c r="DE313" s="15"/>
      <c r="DF313" s="15"/>
      <c r="DG313" s="15"/>
      <c r="DH313" s="15"/>
      <c r="DI313" s="15"/>
      <c r="DJ313" s="15"/>
      <c r="DK313" s="15"/>
      <c r="DL313" s="15"/>
    </row>
    <row r="314" spans="1:116" x14ac:dyDescent="0.4">
      <c r="B314" t="s">
        <v>332</v>
      </c>
      <c r="D314" t="s">
        <v>794</v>
      </c>
      <c r="E314" s="8" t="str">
        <f t="shared" si="331"/>
        <v>314 CAGRP-EV</v>
      </c>
      <c r="G314" s="191" t="str">
        <f>IFERROR(SUBSTITUTE(TRIM(LEFT(G311,SEARCH("-",G311)-1)),":",""),SUBSTITUTE(G311,":",""))</f>
        <v>Volume driven</v>
      </c>
      <c r="H314" s="31"/>
      <c r="I314" s="73"/>
      <c r="J314" s="73"/>
      <c r="K314" s="39"/>
      <c r="L314" s="39"/>
      <c r="M314" s="39"/>
      <c r="N314" s="39"/>
      <c r="O314" s="39"/>
      <c r="P314" s="39"/>
      <c r="R314" s="38"/>
      <c r="S314" s="38"/>
      <c r="T314" s="38"/>
      <c r="U314" s="38"/>
      <c r="V314" s="38"/>
      <c r="W314" s="38"/>
      <c r="X314" s="38"/>
      <c r="Y314" s="38"/>
      <c r="Z314" s="38"/>
      <c r="AA314" s="38"/>
      <c r="AB314" s="38"/>
      <c r="AC314" s="38"/>
      <c r="AD314" s="38"/>
      <c r="AE314" s="38"/>
      <c r="AF314" s="38"/>
      <c r="AG314" s="38"/>
      <c r="AH314" s="38"/>
      <c r="AI314" s="38"/>
      <c r="AJ314" s="38"/>
      <c r="AK314" s="38"/>
      <c r="AL314" s="38"/>
      <c r="AM314" s="38"/>
      <c r="AN314" s="38"/>
      <c r="AO314" s="38"/>
      <c r="AP314" s="38"/>
      <c r="AQ314" s="38"/>
      <c r="AR314" s="38"/>
      <c r="AS314" s="38"/>
      <c r="AT314" s="38"/>
      <c r="AU314" s="38"/>
      <c r="AV314" s="38"/>
      <c r="AW314" s="38"/>
      <c r="AX314" s="38"/>
      <c r="AY314" s="38"/>
      <c r="AZ314" s="38"/>
      <c r="BA314" s="38"/>
      <c r="BB314" s="38"/>
      <c r="BC314" s="38"/>
      <c r="BD314" s="38"/>
      <c r="BE314" s="38"/>
      <c r="BF314" s="38"/>
      <c r="BG314" s="38"/>
      <c r="BH314" s="38"/>
      <c r="BI314" s="38"/>
      <c r="BJ314" s="38"/>
      <c r="BK314" s="38"/>
      <c r="BL314" s="38"/>
      <c r="BM314" s="38"/>
      <c r="BN314" s="38"/>
      <c r="BO314" s="38"/>
      <c r="BP314" s="38"/>
      <c r="BQ314" s="38"/>
      <c r="BR314" s="38"/>
      <c r="BS314" s="38"/>
      <c r="BT314" s="38"/>
      <c r="BU314" s="38"/>
      <c r="BV314" s="38"/>
      <c r="BW314" s="38"/>
      <c r="BX314" s="38"/>
      <c r="BY314" s="38"/>
      <c r="BZ314" s="38"/>
      <c r="CA314" s="38"/>
      <c r="CB314" s="38"/>
      <c r="CC314" s="38"/>
      <c r="CD314" s="38"/>
      <c r="CE314" s="38"/>
      <c r="CF314" s="38"/>
      <c r="CG314" s="38"/>
      <c r="CH314" s="38"/>
      <c r="CI314" s="38"/>
      <c r="CJ314" s="38"/>
      <c r="CK314" s="38"/>
      <c r="CL314" s="38"/>
      <c r="CN314" s="73"/>
      <c r="CO314" s="38"/>
      <c r="CP314" s="38"/>
      <c r="CQ314" s="38"/>
      <c r="CR314" s="38"/>
      <c r="CS314" s="38"/>
      <c r="CT314" s="38"/>
      <c r="CU314" s="38"/>
      <c r="CV314" s="38"/>
      <c r="CW314" s="38"/>
      <c r="CX314" s="38"/>
      <c r="CY314" s="38"/>
      <c r="CZ314" s="38"/>
      <c r="DA314" s="38"/>
      <c r="DB314" s="38"/>
      <c r="DC314" s="38"/>
      <c r="DD314" s="38"/>
      <c r="DE314" s="38"/>
      <c r="DF314" s="38"/>
      <c r="DG314" s="38"/>
      <c r="DH314" s="38"/>
      <c r="DI314" s="38"/>
      <c r="DJ314" s="38"/>
      <c r="DK314" s="38"/>
      <c r="DL314" s="38"/>
    </row>
    <row r="315" spans="1:116" x14ac:dyDescent="0.4">
      <c r="B315" t="s">
        <v>332</v>
      </c>
      <c r="D315" t="s">
        <v>794</v>
      </c>
      <c r="E315" s="8" t="str">
        <f t="shared" si="331"/>
        <v>315 CAGRP-EV</v>
      </c>
      <c r="G315" s="241" t="str">
        <f>IFERROR(SUBSTITUTE(TRIM(MID(G311, SEARCH("-", G311) + 1, LEN(G311))),":",""),"no unit")</f>
        <v>primary unit</v>
      </c>
      <c r="H315" s="31"/>
      <c r="I315" s="73"/>
      <c r="J315" s="73"/>
      <c r="K315" s="39"/>
      <c r="L315" s="39"/>
      <c r="M315" s="39"/>
      <c r="N315" s="39"/>
      <c r="O315" s="39"/>
      <c r="P315" s="39"/>
      <c r="R315" s="38"/>
      <c r="S315" s="38"/>
      <c r="T315" s="38"/>
      <c r="U315" s="38"/>
      <c r="V315" s="38"/>
      <c r="W315" s="38"/>
      <c r="X315" s="38"/>
      <c r="Y315" s="38"/>
      <c r="Z315" s="38"/>
      <c r="AA315" s="38"/>
      <c r="AB315" s="38"/>
      <c r="AC315" s="38"/>
      <c r="AD315" s="38"/>
      <c r="AE315" s="38"/>
      <c r="AF315" s="38"/>
      <c r="AG315" s="38"/>
      <c r="AH315" s="38"/>
      <c r="AI315" s="38"/>
      <c r="AJ315" s="38"/>
      <c r="AK315" s="38"/>
      <c r="AL315" s="38"/>
      <c r="AM315" s="38"/>
      <c r="AN315" s="38"/>
      <c r="AO315" s="38"/>
      <c r="AP315" s="38"/>
      <c r="AQ315" s="38"/>
      <c r="AR315" s="38"/>
      <c r="AS315" s="38"/>
      <c r="AT315" s="38"/>
      <c r="AU315" s="38"/>
      <c r="AV315" s="38"/>
      <c r="AW315" s="38"/>
      <c r="AX315" s="38"/>
      <c r="AY315" s="38"/>
      <c r="AZ315" s="38"/>
      <c r="BA315" s="38"/>
      <c r="BB315" s="38"/>
      <c r="BC315" s="38"/>
      <c r="BD315" s="38"/>
      <c r="BE315" s="38"/>
      <c r="BF315" s="38"/>
      <c r="BG315" s="38"/>
      <c r="BH315" s="38"/>
      <c r="BI315" s="38"/>
      <c r="BJ315" s="38"/>
      <c r="BK315" s="38"/>
      <c r="BL315" s="38"/>
      <c r="BM315" s="38"/>
      <c r="BN315" s="38"/>
      <c r="BO315" s="38"/>
      <c r="BP315" s="38"/>
      <c r="BQ315" s="38"/>
      <c r="BR315" s="38"/>
      <c r="BS315" s="38"/>
      <c r="BT315" s="38"/>
      <c r="BU315" s="38"/>
      <c r="BV315" s="38"/>
      <c r="BW315" s="38"/>
      <c r="BX315" s="38"/>
      <c r="BY315" s="38"/>
      <c r="BZ315" s="38"/>
      <c r="CA315" s="38"/>
      <c r="CB315" s="38"/>
      <c r="CC315" s="38"/>
      <c r="CD315" s="38"/>
      <c r="CE315" s="38"/>
      <c r="CF315" s="38"/>
      <c r="CG315" s="38"/>
      <c r="CH315" s="38"/>
      <c r="CI315" s="38"/>
      <c r="CJ315" s="38"/>
      <c r="CK315" s="38"/>
      <c r="CL315" s="38"/>
      <c r="CN315" s="73"/>
      <c r="CO315" s="38"/>
      <c r="CP315" s="38"/>
      <c r="CQ315" s="38"/>
      <c r="CR315" s="38"/>
      <c r="CS315" s="38"/>
      <c r="CT315" s="38"/>
      <c r="CU315" s="38"/>
      <c r="CV315" s="38"/>
      <c r="CW315" s="38"/>
      <c r="CX315" s="38"/>
      <c r="CY315" s="38"/>
      <c r="CZ315" s="38"/>
      <c r="DA315" s="38"/>
      <c r="DB315" s="38"/>
      <c r="DC315" s="38"/>
      <c r="DD315" s="38"/>
      <c r="DE315" s="38"/>
      <c r="DF315" s="38"/>
      <c r="DG315" s="38"/>
      <c r="DH315" s="38"/>
      <c r="DI315" s="38"/>
      <c r="DJ315" s="38"/>
      <c r="DK315" s="38"/>
      <c r="DL315" s="38"/>
    </row>
    <row r="316" spans="1:116" x14ac:dyDescent="0.4">
      <c r="B316" t="s">
        <v>332</v>
      </c>
      <c r="D316" t="s">
        <v>794</v>
      </c>
      <c r="E316" s="8" t="str">
        <f t="shared" si="331"/>
        <v>316 CAGRP-EV</v>
      </c>
      <c r="G316" s="136" t="s">
        <v>461</v>
      </c>
      <c r="H316" s="31"/>
      <c r="I316" s="73"/>
      <c r="J316" s="73"/>
      <c r="K316" s="39"/>
      <c r="L316" s="39"/>
      <c r="M316" s="39"/>
      <c r="N316" s="39"/>
      <c r="O316" s="39"/>
      <c r="P316" s="39"/>
      <c r="R316" s="38"/>
      <c r="CN316" s="73"/>
      <c r="CO316" s="8"/>
      <c r="CP316" s="8"/>
      <c r="CQ316" s="8"/>
      <c r="CR316" s="8"/>
      <c r="CS316" s="8"/>
      <c r="CT316" s="8"/>
      <c r="CU316" s="8"/>
      <c r="CV316" s="8"/>
      <c r="CW316" s="8"/>
      <c r="CX316" s="8"/>
      <c r="CY316" s="8"/>
      <c r="CZ316" s="8"/>
      <c r="DA316" s="8"/>
      <c r="DB316" s="8"/>
      <c r="DC316" s="8"/>
      <c r="DD316" s="8"/>
      <c r="DE316" s="8"/>
      <c r="DF316" s="8"/>
      <c r="DG316" s="8"/>
      <c r="DH316" s="8"/>
      <c r="DI316" s="8"/>
      <c r="DJ316" s="8"/>
      <c r="DK316" s="8"/>
      <c r="DL316" s="8"/>
    </row>
    <row r="317" spans="1:116" x14ac:dyDescent="0.4">
      <c r="B317" t="s">
        <v>332</v>
      </c>
      <c r="D317" t="s">
        <v>794</v>
      </c>
      <c r="E317" s="8" t="str">
        <f t="shared" si="331"/>
        <v>317 CAGRP-EV</v>
      </c>
      <c r="G317" s="136" t="s">
        <v>462</v>
      </c>
      <c r="H317" s="31"/>
      <c r="I317" s="73"/>
      <c r="J317" s="73"/>
      <c r="K317" s="39"/>
      <c r="L317" s="39"/>
      <c r="M317" s="39"/>
      <c r="N317" s="39"/>
      <c r="O317" s="39"/>
      <c r="P317" s="39"/>
      <c r="R317" s="38"/>
      <c r="S317" s="203" t="str">
        <f t="shared" ref="S317:CD317" si="334">ADDRESS(ROW(S312),COLUMN(S312))</f>
        <v>$S$312</v>
      </c>
      <c r="T317" s="203" t="str">
        <f t="shared" si="334"/>
        <v>$T$312</v>
      </c>
      <c r="U317" s="203" t="str">
        <f t="shared" si="334"/>
        <v>$U$312</v>
      </c>
      <c r="V317" s="203" t="str">
        <f t="shared" si="334"/>
        <v>$V$312</v>
      </c>
      <c r="W317" s="203" t="str">
        <f t="shared" si="334"/>
        <v>$W$312</v>
      </c>
      <c r="X317" s="203" t="str">
        <f t="shared" si="334"/>
        <v>$X$312</v>
      </c>
      <c r="Y317" s="203" t="str">
        <f t="shared" si="334"/>
        <v>$Y$312</v>
      </c>
      <c r="Z317" s="203" t="str">
        <f t="shared" si="334"/>
        <v>$Z$312</v>
      </c>
      <c r="AA317" s="203" t="str">
        <f t="shared" si="334"/>
        <v>$AA$312</v>
      </c>
      <c r="AB317" s="203" t="str">
        <f t="shared" si="334"/>
        <v>$AB$312</v>
      </c>
      <c r="AC317" s="203" t="str">
        <f t="shared" si="334"/>
        <v>$AC$312</v>
      </c>
      <c r="AD317" s="203" t="str">
        <f t="shared" si="334"/>
        <v>$AD$312</v>
      </c>
      <c r="AE317" s="203" t="str">
        <f t="shared" si="334"/>
        <v>$AE$312</v>
      </c>
      <c r="AF317" s="203" t="str">
        <f t="shared" si="334"/>
        <v>$AF$312</v>
      </c>
      <c r="AG317" s="203" t="str">
        <f t="shared" si="334"/>
        <v>$AG$312</v>
      </c>
      <c r="AH317" s="203" t="str">
        <f t="shared" si="334"/>
        <v>$AH$312</v>
      </c>
      <c r="AI317" s="203" t="str">
        <f t="shared" si="334"/>
        <v>$AI$312</v>
      </c>
      <c r="AJ317" s="203" t="str">
        <f t="shared" si="334"/>
        <v>$AJ$312</v>
      </c>
      <c r="AK317" s="203" t="str">
        <f t="shared" si="334"/>
        <v>$AK$312</v>
      </c>
      <c r="AL317" s="203" t="str">
        <f t="shared" si="334"/>
        <v>$AL$312</v>
      </c>
      <c r="AM317" s="203" t="str">
        <f t="shared" si="334"/>
        <v>$AM$312</v>
      </c>
      <c r="AN317" s="203" t="str">
        <f t="shared" si="334"/>
        <v>$AN$312</v>
      </c>
      <c r="AO317" s="203" t="str">
        <f t="shared" si="334"/>
        <v>$AO$312</v>
      </c>
      <c r="AP317" s="203" t="str">
        <f t="shared" si="334"/>
        <v>$AP$312</v>
      </c>
      <c r="AQ317" s="203" t="str">
        <f t="shared" si="334"/>
        <v>$AQ$312</v>
      </c>
      <c r="AR317" s="203" t="str">
        <f t="shared" si="334"/>
        <v>$AR$312</v>
      </c>
      <c r="AS317" s="203" t="str">
        <f t="shared" si="334"/>
        <v>$AS$312</v>
      </c>
      <c r="AT317" s="203" t="str">
        <f t="shared" si="334"/>
        <v>$AT$312</v>
      </c>
      <c r="AU317" s="203" t="str">
        <f t="shared" si="334"/>
        <v>$AU$312</v>
      </c>
      <c r="AV317" s="203" t="str">
        <f t="shared" si="334"/>
        <v>$AV$312</v>
      </c>
      <c r="AW317" s="203" t="str">
        <f t="shared" si="334"/>
        <v>$AW$312</v>
      </c>
      <c r="AX317" s="203" t="str">
        <f t="shared" si="334"/>
        <v>$AX$312</v>
      </c>
      <c r="AY317" s="203" t="str">
        <f t="shared" si="334"/>
        <v>$AY$312</v>
      </c>
      <c r="AZ317" s="203" t="str">
        <f t="shared" si="334"/>
        <v>$AZ$312</v>
      </c>
      <c r="BA317" s="203" t="str">
        <f t="shared" si="334"/>
        <v>$BA$312</v>
      </c>
      <c r="BB317" s="203" t="str">
        <f t="shared" si="334"/>
        <v>$BB$312</v>
      </c>
      <c r="BC317" s="203" t="str">
        <f t="shared" si="334"/>
        <v>$BC$312</v>
      </c>
      <c r="BD317" s="203" t="str">
        <f t="shared" si="334"/>
        <v>$BD$312</v>
      </c>
      <c r="BE317" s="203" t="str">
        <f t="shared" si="334"/>
        <v>$BE$312</v>
      </c>
      <c r="BF317" s="203" t="str">
        <f t="shared" si="334"/>
        <v>$BF$312</v>
      </c>
      <c r="BG317" s="203" t="str">
        <f t="shared" si="334"/>
        <v>$BG$312</v>
      </c>
      <c r="BH317" s="203" t="str">
        <f t="shared" si="334"/>
        <v>$BH$312</v>
      </c>
      <c r="BI317" s="203" t="str">
        <f t="shared" si="334"/>
        <v>$BI$312</v>
      </c>
      <c r="BJ317" s="203" t="str">
        <f t="shared" si="334"/>
        <v>$BJ$312</v>
      </c>
      <c r="BK317" s="203" t="str">
        <f t="shared" si="334"/>
        <v>$BK$312</v>
      </c>
      <c r="BL317" s="203" t="str">
        <f t="shared" si="334"/>
        <v>$BL$312</v>
      </c>
      <c r="BM317" s="203" t="str">
        <f t="shared" si="334"/>
        <v>$BM$312</v>
      </c>
      <c r="BN317" s="203" t="str">
        <f t="shared" si="334"/>
        <v>$BN$312</v>
      </c>
      <c r="BO317" s="203" t="str">
        <f t="shared" si="334"/>
        <v>$BO$312</v>
      </c>
      <c r="BP317" s="203" t="str">
        <f t="shared" si="334"/>
        <v>$BP$312</v>
      </c>
      <c r="BQ317" s="203" t="str">
        <f t="shared" si="334"/>
        <v>$BQ$312</v>
      </c>
      <c r="BR317" s="203" t="str">
        <f t="shared" si="334"/>
        <v>$BR$312</v>
      </c>
      <c r="BS317" s="203" t="str">
        <f t="shared" si="334"/>
        <v>$BS$312</v>
      </c>
      <c r="BT317" s="203" t="str">
        <f t="shared" si="334"/>
        <v>$BT$312</v>
      </c>
      <c r="BU317" s="203" t="str">
        <f t="shared" si="334"/>
        <v>$BU$312</v>
      </c>
      <c r="BV317" s="203" t="str">
        <f t="shared" si="334"/>
        <v>$BV$312</v>
      </c>
      <c r="BW317" s="203" t="str">
        <f t="shared" si="334"/>
        <v>$BW$312</v>
      </c>
      <c r="BX317" s="203" t="str">
        <f t="shared" si="334"/>
        <v>$BX$312</v>
      </c>
      <c r="BY317" s="203" t="str">
        <f t="shared" si="334"/>
        <v>$BY$312</v>
      </c>
      <c r="BZ317" s="203" t="str">
        <f t="shared" si="334"/>
        <v>$BZ$312</v>
      </c>
      <c r="CA317" s="203" t="str">
        <f t="shared" si="334"/>
        <v>$CA$312</v>
      </c>
      <c r="CB317" s="203" t="str">
        <f t="shared" si="334"/>
        <v>$CB$312</v>
      </c>
      <c r="CC317" s="203" t="str">
        <f t="shared" si="334"/>
        <v>$CC$312</v>
      </c>
      <c r="CD317" s="203" t="str">
        <f t="shared" si="334"/>
        <v>$CD$312</v>
      </c>
      <c r="CE317" s="203" t="str">
        <f t="shared" ref="CE317:CL317" si="335">ADDRESS(ROW(CE312),COLUMN(CE312))</f>
        <v>$CE$312</v>
      </c>
      <c r="CF317" s="203" t="str">
        <f t="shared" si="335"/>
        <v>$CF$312</v>
      </c>
      <c r="CG317" s="203" t="str">
        <f t="shared" si="335"/>
        <v>$CG$312</v>
      </c>
      <c r="CH317" s="203" t="str">
        <f t="shared" si="335"/>
        <v>$CH$312</v>
      </c>
      <c r="CI317" s="203" t="str">
        <f t="shared" si="335"/>
        <v>$CI$312</v>
      </c>
      <c r="CJ317" s="203" t="str">
        <f t="shared" si="335"/>
        <v>$CJ$312</v>
      </c>
      <c r="CK317" s="203" t="str">
        <f t="shared" si="335"/>
        <v>$CK$312</v>
      </c>
      <c r="CL317" s="203" t="str">
        <f t="shared" si="335"/>
        <v>$CL$312</v>
      </c>
      <c r="CN317" s="73"/>
      <c r="CO317" s="203" t="str">
        <f t="shared" ref="CO317:DL317" si="336">ADDRESS(ROW(CO312),COLUMN(CO312))</f>
        <v>$CO$312</v>
      </c>
      <c r="CP317" s="203" t="str">
        <f t="shared" si="336"/>
        <v>$CP$312</v>
      </c>
      <c r="CQ317" s="203" t="str">
        <f t="shared" si="336"/>
        <v>$CQ$312</v>
      </c>
      <c r="CR317" s="203" t="str">
        <f t="shared" si="336"/>
        <v>$CR$312</v>
      </c>
      <c r="CS317" s="203" t="str">
        <f t="shared" si="336"/>
        <v>$CS$312</v>
      </c>
      <c r="CT317" s="203" t="str">
        <f t="shared" si="336"/>
        <v>$CT$312</v>
      </c>
      <c r="CU317" s="203" t="str">
        <f t="shared" si="336"/>
        <v>$CU$312</v>
      </c>
      <c r="CV317" s="203" t="str">
        <f t="shared" si="336"/>
        <v>$CV$312</v>
      </c>
      <c r="CW317" s="203" t="str">
        <f t="shared" si="336"/>
        <v>$CW$312</v>
      </c>
      <c r="CX317" s="203" t="str">
        <f t="shared" si="336"/>
        <v>$CX$312</v>
      </c>
      <c r="CY317" s="203" t="str">
        <f t="shared" si="336"/>
        <v>$CY$312</v>
      </c>
      <c r="CZ317" s="203" t="str">
        <f t="shared" si="336"/>
        <v>$CZ$312</v>
      </c>
      <c r="DA317" s="203" t="str">
        <f t="shared" si="336"/>
        <v>$DA$312</v>
      </c>
      <c r="DB317" s="203" t="str">
        <f t="shared" si="336"/>
        <v>$DB$312</v>
      </c>
      <c r="DC317" s="203" t="str">
        <f t="shared" si="336"/>
        <v>$DC$312</v>
      </c>
      <c r="DD317" s="203" t="str">
        <f t="shared" si="336"/>
        <v>$DD$312</v>
      </c>
      <c r="DE317" s="203" t="str">
        <f t="shared" si="336"/>
        <v>$DE$312</v>
      </c>
      <c r="DF317" s="203" t="str">
        <f t="shared" si="336"/>
        <v>$DF$312</v>
      </c>
      <c r="DG317" s="203" t="str">
        <f t="shared" si="336"/>
        <v>$DG$312</v>
      </c>
      <c r="DH317" s="203" t="str">
        <f t="shared" si="336"/>
        <v>$DH$312</v>
      </c>
      <c r="DI317" s="203" t="str">
        <f t="shared" si="336"/>
        <v>$DI$312</v>
      </c>
      <c r="DJ317" s="203" t="str">
        <f t="shared" si="336"/>
        <v>$DJ$312</v>
      </c>
      <c r="DK317" s="203" t="str">
        <f t="shared" si="336"/>
        <v>$DK$312</v>
      </c>
      <c r="DL317" s="203" t="str">
        <f t="shared" si="336"/>
        <v>$DL$312</v>
      </c>
    </row>
    <row r="318" spans="1:116" x14ac:dyDescent="0.4">
      <c r="B318" t="s">
        <v>332</v>
      </c>
      <c r="D318" t="s">
        <v>794</v>
      </c>
      <c r="E318" s="8" t="str">
        <f t="shared" si="331"/>
        <v>318 CAGRP-EV</v>
      </c>
      <c r="G318" s="8" t="s">
        <v>488</v>
      </c>
      <c r="H318" s="31"/>
      <c r="I318" s="73"/>
      <c r="J318" s="73"/>
      <c r="K318" s="39"/>
      <c r="L318" s="39"/>
      <c r="M318" s="39"/>
      <c r="N318" s="39"/>
      <c r="O318" s="39"/>
      <c r="P318" s="39"/>
      <c r="R318" s="38"/>
      <c r="S318" s="203"/>
      <c r="T318" s="203"/>
      <c r="U318" s="203"/>
      <c r="V318" s="203"/>
      <c r="W318" s="203"/>
      <c r="X318" s="203"/>
      <c r="Y318" s="203"/>
      <c r="Z318" s="203"/>
      <c r="AA318" s="203"/>
      <c r="AB318" s="203"/>
      <c r="AC318" s="203"/>
      <c r="AD318" s="203"/>
      <c r="AE318" s="203"/>
      <c r="AF318" s="203"/>
      <c r="AG318" s="203"/>
      <c r="AH318" s="203"/>
      <c r="AI318" s="203"/>
      <c r="AJ318" s="203"/>
      <c r="AK318" s="203"/>
      <c r="AL318" s="203"/>
      <c r="AM318" s="203"/>
      <c r="AN318" s="203"/>
      <c r="AO318" s="203"/>
      <c r="AP318" s="203"/>
      <c r="AQ318" s="203"/>
      <c r="AR318" s="203"/>
      <c r="AS318" s="203"/>
      <c r="AT318" s="203"/>
      <c r="AU318" s="203"/>
      <c r="AV318" s="203"/>
      <c r="AW318" s="203"/>
      <c r="AX318" s="203"/>
      <c r="AY318" s="203"/>
      <c r="AZ318" s="203"/>
      <c r="BA318" s="203"/>
      <c r="BB318" s="203"/>
      <c r="BC318" s="203"/>
      <c r="BD318" s="203"/>
      <c r="BE318" s="203"/>
      <c r="BF318" s="203"/>
      <c r="BG318" s="203"/>
      <c r="BH318" s="203"/>
      <c r="BI318" s="203"/>
      <c r="BJ318" s="203"/>
      <c r="BK318" s="203"/>
      <c r="BL318" s="203"/>
      <c r="BM318" s="203"/>
      <c r="BN318" s="203"/>
      <c r="BO318" s="203"/>
      <c r="BP318" s="203"/>
      <c r="BQ318" s="203"/>
      <c r="BR318" s="203"/>
      <c r="BS318" s="203"/>
      <c r="BT318" s="203"/>
      <c r="BU318" s="203"/>
      <c r="BV318" s="203"/>
      <c r="BW318" s="203"/>
      <c r="BX318" s="203"/>
      <c r="BY318" s="203"/>
      <c r="BZ318" s="203"/>
      <c r="CA318" s="203"/>
      <c r="CB318" s="203"/>
      <c r="CC318" s="203"/>
      <c r="CD318" s="203"/>
      <c r="CE318" s="203"/>
      <c r="CF318" s="203"/>
      <c r="CG318" s="203"/>
      <c r="CH318" s="203"/>
      <c r="CI318" s="203"/>
      <c r="CJ318" s="203"/>
      <c r="CK318" s="203"/>
      <c r="CL318" s="203"/>
      <c r="CN318" s="73"/>
      <c r="CO318" s="203"/>
      <c r="CP318" s="203"/>
      <c r="CQ318" s="203"/>
      <c r="CR318" s="203"/>
      <c r="CS318" s="203"/>
      <c r="CT318" s="203"/>
      <c r="CU318" s="203"/>
      <c r="CV318" s="203"/>
      <c r="CW318" s="203"/>
      <c r="CX318" s="203"/>
      <c r="CY318" s="203"/>
      <c r="CZ318" s="203"/>
      <c r="DA318" s="203"/>
      <c r="DB318" s="203"/>
      <c r="DC318" s="203"/>
      <c r="DD318" s="203"/>
      <c r="DE318" s="203"/>
      <c r="DF318" s="203"/>
      <c r="DG318" s="203"/>
      <c r="DH318" s="203"/>
      <c r="DI318" s="203"/>
      <c r="DJ318" s="203"/>
      <c r="DK318" s="203"/>
      <c r="DL318" s="203"/>
    </row>
    <row r="319" spans="1:116" x14ac:dyDescent="0.4">
      <c r="B319" t="s">
        <v>332</v>
      </c>
      <c r="D319" t="s">
        <v>794</v>
      </c>
      <c r="E319" s="8" t="str">
        <f t="shared" si="331"/>
        <v>319 CAGRP-EV</v>
      </c>
      <c r="G319" s="8" t="s">
        <v>494</v>
      </c>
      <c r="H319" s="31"/>
      <c r="I319" s="73"/>
      <c r="J319" s="73"/>
      <c r="K319" s="39"/>
      <c r="L319" s="39"/>
      <c r="M319" s="39"/>
      <c r="N319" s="39"/>
      <c r="O319" s="39"/>
      <c r="P319" s="39"/>
      <c r="R319" s="38"/>
      <c r="S319" s="203"/>
      <c r="T319" s="203"/>
      <c r="U319" s="203"/>
      <c r="V319" s="203"/>
      <c r="W319" s="203"/>
      <c r="X319" s="203"/>
      <c r="Y319" s="203"/>
      <c r="Z319" s="203"/>
      <c r="AA319" s="203"/>
      <c r="AB319" s="203"/>
      <c r="AC319" s="203"/>
      <c r="AD319" s="203"/>
      <c r="AE319" s="203"/>
      <c r="AF319" s="203"/>
      <c r="AG319" s="203"/>
      <c r="AH319" s="203"/>
      <c r="AI319" s="203"/>
      <c r="AJ319" s="203"/>
      <c r="AK319" s="203"/>
      <c r="AL319" s="203"/>
      <c r="AM319" s="203"/>
      <c r="AN319" s="203"/>
      <c r="AO319" s="203"/>
      <c r="AP319" s="203"/>
      <c r="AQ319" s="203"/>
      <c r="AR319" s="203"/>
      <c r="AS319" s="203"/>
      <c r="AT319" s="203"/>
      <c r="AU319" s="203"/>
      <c r="AV319" s="203"/>
      <c r="AW319" s="203"/>
      <c r="AX319" s="203"/>
      <c r="AY319" s="203"/>
      <c r="AZ319" s="203"/>
      <c r="BA319" s="203"/>
      <c r="BB319" s="203"/>
      <c r="BC319" s="203"/>
      <c r="BD319" s="203"/>
      <c r="BE319" s="203"/>
      <c r="BF319" s="203"/>
      <c r="BG319" s="203"/>
      <c r="BH319" s="203"/>
      <c r="BI319" s="203"/>
      <c r="BJ319" s="203"/>
      <c r="BK319" s="203"/>
      <c r="BL319" s="203"/>
      <c r="BM319" s="203"/>
      <c r="BN319" s="203"/>
      <c r="BO319" s="203"/>
      <c r="BP319" s="203"/>
      <c r="BQ319" s="203"/>
      <c r="BR319" s="203"/>
      <c r="BS319" s="203"/>
      <c r="BT319" s="203"/>
      <c r="BU319" s="203"/>
      <c r="BV319" s="203"/>
      <c r="BW319" s="203"/>
      <c r="BX319" s="203"/>
      <c r="BY319" s="203"/>
      <c r="BZ319" s="203"/>
      <c r="CA319" s="203"/>
      <c r="CB319" s="203"/>
      <c r="CC319" s="203"/>
      <c r="CD319" s="203"/>
      <c r="CE319" s="203"/>
      <c r="CF319" s="203"/>
      <c r="CG319" s="203"/>
      <c r="CH319" s="203"/>
      <c r="CI319" s="203"/>
      <c r="CJ319" s="203"/>
      <c r="CK319" s="203"/>
      <c r="CL319" s="203"/>
      <c r="CN319" s="73"/>
      <c r="CO319" s="203"/>
      <c r="CP319" s="203"/>
      <c r="CQ319" s="203"/>
      <c r="CR319" s="203"/>
      <c r="CS319" s="203"/>
      <c r="CT319" s="203"/>
      <c r="CU319" s="203"/>
      <c r="CV319" s="203"/>
      <c r="CW319" s="203"/>
      <c r="CX319" s="203"/>
      <c r="CY319" s="203"/>
      <c r="CZ319" s="203"/>
      <c r="DA319" s="203"/>
      <c r="DB319" s="203"/>
      <c r="DC319" s="203"/>
      <c r="DD319" s="203"/>
      <c r="DE319" s="203"/>
      <c r="DF319" s="203"/>
      <c r="DG319" s="203"/>
      <c r="DH319" s="203"/>
      <c r="DI319" s="203"/>
      <c r="DJ319" s="203"/>
      <c r="DK319" s="203"/>
      <c r="DL319" s="203"/>
    </row>
    <row r="320" spans="1:116" x14ac:dyDescent="0.4">
      <c r="B320" t="s">
        <v>332</v>
      </c>
      <c r="D320" t="s">
        <v>794</v>
      </c>
      <c r="E320" s="8" t="str">
        <f t="shared" si="331"/>
        <v>320 CAGRP-EV</v>
      </c>
      <c r="G320" s="8" t="s">
        <v>463</v>
      </c>
      <c r="H320" s="31"/>
      <c r="I320" s="73"/>
      <c r="J320" s="73"/>
      <c r="K320" s="39"/>
      <c r="L320" s="39"/>
      <c r="M320" s="39"/>
      <c r="N320" s="39"/>
      <c r="O320" s="39"/>
      <c r="P320" s="39"/>
      <c r="R320" s="38"/>
      <c r="S320" s="203"/>
      <c r="T320" s="203"/>
      <c r="U320" s="203"/>
      <c r="V320" s="203"/>
      <c r="W320" s="203"/>
      <c r="X320" s="203"/>
      <c r="Y320" s="203"/>
      <c r="Z320" s="203"/>
      <c r="AA320" s="203"/>
      <c r="AB320" s="203"/>
      <c r="AC320" s="203"/>
      <c r="AD320" s="203"/>
      <c r="AE320" s="203"/>
      <c r="AF320" s="203"/>
      <c r="AG320" s="203"/>
      <c r="AH320" s="203"/>
      <c r="AI320" s="203"/>
      <c r="AJ320" s="203"/>
      <c r="AK320" s="203"/>
      <c r="AL320" s="203"/>
      <c r="AM320" s="203"/>
      <c r="AN320" s="203"/>
      <c r="AO320" s="203"/>
      <c r="AP320" s="203"/>
      <c r="AQ320" s="203"/>
      <c r="AR320" s="203"/>
      <c r="AS320" s="203"/>
      <c r="AT320" s="203"/>
      <c r="AU320" s="203"/>
      <c r="AV320" s="203"/>
      <c r="AW320" s="203"/>
      <c r="AX320" s="203"/>
      <c r="AY320" s="203"/>
      <c r="AZ320" s="203"/>
      <c r="BA320" s="203"/>
      <c r="BB320" s="203"/>
      <c r="BC320" s="203"/>
      <c r="BD320" s="203"/>
      <c r="BE320" s="203"/>
      <c r="BF320" s="203"/>
      <c r="BG320" s="203"/>
      <c r="BH320" s="203"/>
      <c r="BI320" s="203"/>
      <c r="BJ320" s="203"/>
      <c r="BK320" s="203"/>
      <c r="BL320" s="203"/>
      <c r="BM320" s="203"/>
      <c r="BN320" s="203"/>
      <c r="BO320" s="203"/>
      <c r="BP320" s="203"/>
      <c r="BQ320" s="203"/>
      <c r="BR320" s="203"/>
      <c r="BS320" s="203"/>
      <c r="BT320" s="203"/>
      <c r="BU320" s="203"/>
      <c r="BV320" s="203"/>
      <c r="BW320" s="203"/>
      <c r="BX320" s="203"/>
      <c r="BY320" s="203"/>
      <c r="BZ320" s="203"/>
      <c r="CA320" s="203"/>
      <c r="CB320" s="203"/>
      <c r="CC320" s="203"/>
      <c r="CD320" s="203"/>
      <c r="CE320" s="203"/>
      <c r="CF320" s="203"/>
      <c r="CG320" s="203"/>
      <c r="CH320" s="203"/>
      <c r="CI320" s="203"/>
      <c r="CJ320" s="203"/>
      <c r="CK320" s="203"/>
      <c r="CL320" s="203"/>
      <c r="CN320" s="73"/>
      <c r="CO320" s="203"/>
      <c r="CP320" s="203"/>
      <c r="CQ320" s="203"/>
      <c r="CR320" s="203"/>
      <c r="CS320" s="203"/>
      <c r="CT320" s="203"/>
      <c r="CU320" s="203"/>
      <c r="CV320" s="203"/>
      <c r="CW320" s="203"/>
      <c r="CX320" s="203"/>
      <c r="CY320" s="203"/>
      <c r="CZ320" s="203"/>
      <c r="DA320" s="203"/>
      <c r="DB320" s="203"/>
      <c r="DC320" s="203"/>
      <c r="DD320" s="203"/>
      <c r="DE320" s="203"/>
      <c r="DF320" s="203"/>
      <c r="DG320" s="203"/>
      <c r="DH320" s="203"/>
      <c r="DI320" s="203"/>
      <c r="DJ320" s="203"/>
      <c r="DK320" s="203"/>
      <c r="DL320" s="203"/>
    </row>
    <row r="321" spans="1:116" x14ac:dyDescent="0.4">
      <c r="B321" t="s">
        <v>332</v>
      </c>
      <c r="D321" t="s">
        <v>794</v>
      </c>
      <c r="E321" s="8" t="str">
        <f t="shared" si="331"/>
        <v>321 CAGRP-EV</v>
      </c>
      <c r="G321" s="8" t="s">
        <v>464</v>
      </c>
      <c r="H321" s="31"/>
      <c r="I321" s="73"/>
      <c r="J321" s="73"/>
      <c r="K321" s="39"/>
      <c r="L321" s="39"/>
      <c r="M321" s="39"/>
      <c r="N321" s="39"/>
      <c r="O321" s="39"/>
      <c r="P321" s="39"/>
      <c r="R321" s="38"/>
      <c r="S321" s="203"/>
      <c r="T321" s="203"/>
      <c r="U321" s="203"/>
      <c r="V321" s="203"/>
      <c r="W321" s="203"/>
      <c r="X321" s="203"/>
      <c r="Y321" s="203"/>
      <c r="Z321" s="203"/>
      <c r="AA321" s="203"/>
      <c r="AB321" s="203"/>
      <c r="AC321" s="203"/>
      <c r="AD321" s="203"/>
      <c r="AE321" s="203"/>
      <c r="AF321" s="203"/>
      <c r="AG321" s="203"/>
      <c r="AH321" s="203"/>
      <c r="AI321" s="203"/>
      <c r="AJ321" s="203"/>
      <c r="AK321" s="203"/>
      <c r="AL321" s="203"/>
      <c r="AM321" s="203"/>
      <c r="AN321" s="203"/>
      <c r="AO321" s="203"/>
      <c r="AP321" s="203"/>
      <c r="AQ321" s="203"/>
      <c r="AR321" s="203"/>
      <c r="AS321" s="203"/>
      <c r="AT321" s="203"/>
      <c r="AU321" s="203"/>
      <c r="AV321" s="203"/>
      <c r="AW321" s="203"/>
      <c r="AX321" s="203"/>
      <c r="AY321" s="203"/>
      <c r="AZ321" s="203"/>
      <c r="BA321" s="203"/>
      <c r="BB321" s="203"/>
      <c r="BC321" s="203"/>
      <c r="BD321" s="203"/>
      <c r="BE321" s="203"/>
      <c r="BF321" s="203"/>
      <c r="BG321" s="203"/>
      <c r="BH321" s="203"/>
      <c r="BI321" s="203"/>
      <c r="BJ321" s="203"/>
      <c r="BK321" s="203"/>
      <c r="BL321" s="203"/>
      <c r="BM321" s="203"/>
      <c r="BN321" s="203"/>
      <c r="BO321" s="203"/>
      <c r="BP321" s="203"/>
      <c r="BQ321" s="203"/>
      <c r="BR321" s="203"/>
      <c r="BS321" s="203"/>
      <c r="BT321" s="203"/>
      <c r="BU321" s="203"/>
      <c r="BV321" s="203"/>
      <c r="BW321" s="203"/>
      <c r="BX321" s="203"/>
      <c r="BY321" s="203"/>
      <c r="BZ321" s="203"/>
      <c r="CA321" s="203"/>
      <c r="CB321" s="203"/>
      <c r="CC321" s="203"/>
      <c r="CD321" s="203"/>
      <c r="CE321" s="203"/>
      <c r="CF321" s="203"/>
      <c r="CG321" s="203"/>
      <c r="CH321" s="203"/>
      <c r="CI321" s="203"/>
      <c r="CJ321" s="203"/>
      <c r="CK321" s="203"/>
      <c r="CL321" s="203"/>
      <c r="CN321" s="73"/>
      <c r="CO321" s="203"/>
      <c r="CP321" s="203"/>
      <c r="CQ321" s="203"/>
      <c r="CR321" s="203"/>
      <c r="CS321" s="203"/>
      <c r="CT321" s="203"/>
      <c r="CU321" s="203"/>
      <c r="CV321" s="203"/>
      <c r="CW321" s="203"/>
      <c r="CX321" s="203"/>
      <c r="CY321" s="203"/>
      <c r="CZ321" s="203"/>
      <c r="DA321" s="203"/>
      <c r="DB321" s="203"/>
      <c r="DC321" s="203"/>
      <c r="DD321" s="203"/>
      <c r="DE321" s="203"/>
      <c r="DF321" s="203"/>
      <c r="DG321" s="203"/>
      <c r="DH321" s="203"/>
      <c r="DI321" s="203"/>
      <c r="DJ321" s="203"/>
      <c r="DK321" s="203"/>
      <c r="DL321" s="203"/>
    </row>
    <row r="322" spans="1:116" x14ac:dyDescent="0.4">
      <c r="A322" s="174"/>
      <c r="E322" s="8"/>
      <c r="G322" s="185" t="s">
        <v>459</v>
      </c>
      <c r="H322" s="186"/>
      <c r="I322" s="187"/>
      <c r="J322" s="187"/>
      <c r="K322" s="188"/>
      <c r="L322" s="188"/>
      <c r="M322" s="188"/>
      <c r="N322" s="188"/>
      <c r="O322" s="188"/>
      <c r="P322" s="188"/>
      <c r="R322" s="189"/>
      <c r="S322" s="190"/>
      <c r="T322" s="190"/>
      <c r="U322" s="190"/>
      <c r="V322" s="190"/>
      <c r="W322" s="190"/>
      <c r="X322" s="190"/>
      <c r="Y322" s="190"/>
      <c r="Z322" s="190"/>
      <c r="AA322" s="190"/>
      <c r="AB322" s="190"/>
      <c r="AC322" s="190"/>
      <c r="AD322" s="190"/>
      <c r="AE322" s="190"/>
      <c r="AF322" s="190"/>
      <c r="AG322" s="190"/>
      <c r="AH322" s="190"/>
      <c r="AI322" s="190"/>
      <c r="AJ322" s="190"/>
      <c r="AK322" s="190"/>
      <c r="AL322" s="190"/>
      <c r="AM322" s="190"/>
      <c r="AN322" s="190"/>
      <c r="AO322" s="190"/>
      <c r="AP322" s="190"/>
      <c r="AQ322" s="190"/>
      <c r="AR322" s="190"/>
      <c r="AS322" s="190"/>
      <c r="AT322" s="190"/>
      <c r="AU322" s="190"/>
      <c r="AV322" s="190"/>
      <c r="AW322" s="190"/>
      <c r="AX322" s="190"/>
      <c r="AY322" s="190"/>
      <c r="AZ322" s="190"/>
      <c r="BA322" s="190"/>
      <c r="BB322" s="190"/>
      <c r="BC322" s="190"/>
      <c r="BD322" s="190"/>
      <c r="BE322" s="190"/>
      <c r="BF322" s="190"/>
      <c r="BG322" s="190"/>
      <c r="BH322" s="190"/>
      <c r="BI322" s="190"/>
      <c r="BJ322" s="190"/>
      <c r="BK322" s="190"/>
      <c r="BL322" s="190"/>
      <c r="BM322" s="190"/>
      <c r="BN322" s="190"/>
      <c r="BO322" s="190"/>
      <c r="BP322" s="190"/>
      <c r="BQ322" s="190"/>
      <c r="BR322" s="190"/>
      <c r="BS322" s="190"/>
      <c r="BT322" s="190"/>
      <c r="BU322" s="190"/>
      <c r="BV322" s="190"/>
      <c r="BW322" s="190"/>
      <c r="BX322" s="190"/>
      <c r="BY322" s="190"/>
      <c r="BZ322" s="190"/>
      <c r="CA322" s="190"/>
      <c r="CB322" s="190"/>
      <c r="CC322" s="190"/>
      <c r="CD322" s="190"/>
      <c r="CE322" s="190"/>
      <c r="CF322" s="190"/>
      <c r="CG322" s="190"/>
      <c r="CH322" s="190"/>
      <c r="CI322" s="190"/>
      <c r="CJ322" s="190"/>
      <c r="CK322" s="190"/>
      <c r="CL322" s="190"/>
      <c r="CN322" s="187"/>
      <c r="CO322" s="190"/>
      <c r="CP322" s="190"/>
      <c r="CQ322" s="190"/>
      <c r="CR322" s="190"/>
      <c r="CS322" s="190"/>
      <c r="CT322" s="190"/>
      <c r="CU322" s="190"/>
      <c r="CV322" s="190"/>
      <c r="CW322" s="190"/>
      <c r="CX322" s="190"/>
      <c r="CY322" s="190"/>
      <c r="CZ322" s="190"/>
      <c r="DA322" s="190"/>
      <c r="DB322" s="190"/>
      <c r="DC322" s="190"/>
      <c r="DD322" s="190"/>
      <c r="DE322" s="190"/>
      <c r="DF322" s="190"/>
      <c r="DG322" s="190"/>
      <c r="DH322" s="190"/>
      <c r="DI322" s="190"/>
      <c r="DJ322" s="190"/>
      <c r="DK322" s="190"/>
      <c r="DL322" s="190"/>
    </row>
    <row r="323" spans="1:116" x14ac:dyDescent="0.4">
      <c r="A323" s="174"/>
      <c r="E323" s="8"/>
      <c r="G323" s="192" t="s">
        <v>474</v>
      </c>
      <c r="H323" s="186"/>
      <c r="I323" s="187"/>
      <c r="J323" s="187"/>
      <c r="K323" s="188"/>
      <c r="L323" s="188"/>
      <c r="M323" s="188"/>
      <c r="N323" s="188"/>
      <c r="O323" s="188"/>
      <c r="P323" s="188"/>
      <c r="R323" s="189"/>
      <c r="S323" s="190"/>
      <c r="T323" s="190"/>
      <c r="U323" s="190"/>
      <c r="V323" s="190"/>
      <c r="W323" s="190"/>
      <c r="X323" s="190"/>
      <c r="Y323" s="190"/>
      <c r="Z323" s="190"/>
      <c r="AA323" s="190"/>
      <c r="AB323" s="190"/>
      <c r="AC323" s="190"/>
      <c r="AD323" s="190"/>
      <c r="AE323" s="190"/>
      <c r="AF323" s="190"/>
      <c r="AG323" s="190"/>
      <c r="AH323" s="190"/>
      <c r="AI323" s="190"/>
      <c r="AJ323" s="190"/>
      <c r="AK323" s="190"/>
      <c r="AL323" s="190"/>
      <c r="AM323" s="190"/>
      <c r="AN323" s="190"/>
      <c r="AO323" s="190"/>
      <c r="AP323" s="190"/>
      <c r="AQ323" s="190"/>
      <c r="AR323" s="190"/>
      <c r="AS323" s="190"/>
      <c r="AT323" s="190"/>
      <c r="AU323" s="190"/>
      <c r="AV323" s="190"/>
      <c r="AW323" s="190"/>
      <c r="AX323" s="190"/>
      <c r="AY323" s="190"/>
      <c r="AZ323" s="190"/>
      <c r="BA323" s="190"/>
      <c r="BB323" s="190"/>
      <c r="BC323" s="190"/>
      <c r="BD323" s="190"/>
      <c r="BE323" s="190"/>
      <c r="BF323" s="190"/>
      <c r="BG323" s="190"/>
      <c r="BH323" s="190"/>
      <c r="BI323" s="190"/>
      <c r="BJ323" s="190"/>
      <c r="BK323" s="190"/>
      <c r="BL323" s="190"/>
      <c r="BM323" s="190"/>
      <c r="BN323" s="190"/>
      <c r="BO323" s="190"/>
      <c r="BP323" s="190"/>
      <c r="BQ323" s="190"/>
      <c r="BR323" s="190"/>
      <c r="BS323" s="190"/>
      <c r="BT323" s="190"/>
      <c r="BU323" s="190"/>
      <c r="BV323" s="190"/>
      <c r="BW323" s="190"/>
      <c r="BX323" s="190"/>
      <c r="BY323" s="190"/>
      <c r="BZ323" s="190"/>
      <c r="CA323" s="190"/>
      <c r="CB323" s="190"/>
      <c r="CC323" s="190"/>
      <c r="CD323" s="190"/>
      <c r="CE323" s="190"/>
      <c r="CF323" s="190"/>
      <c r="CG323" s="190"/>
      <c r="CH323" s="190"/>
      <c r="CI323" s="190"/>
      <c r="CJ323" s="190"/>
      <c r="CK323" s="190"/>
      <c r="CL323" s="190"/>
      <c r="CN323" s="187"/>
      <c r="CO323" s="190"/>
      <c r="CP323" s="190"/>
      <c r="CQ323" s="190"/>
      <c r="CR323" s="190"/>
      <c r="CS323" s="190"/>
      <c r="CT323" s="190"/>
      <c r="CU323" s="190"/>
      <c r="CV323" s="190"/>
      <c r="CW323" s="190"/>
      <c r="CX323" s="190"/>
      <c r="CY323" s="190"/>
      <c r="CZ323" s="190"/>
      <c r="DA323" s="190"/>
      <c r="DB323" s="190"/>
      <c r="DC323" s="190"/>
      <c r="DD323" s="190"/>
      <c r="DE323" s="190"/>
      <c r="DF323" s="190"/>
      <c r="DG323" s="190"/>
      <c r="DH323" s="190"/>
      <c r="DI323" s="190"/>
      <c r="DJ323" s="190"/>
      <c r="DK323" s="190"/>
      <c r="DL323" s="190"/>
    </row>
    <row r="324" spans="1:116" x14ac:dyDescent="0.4">
      <c r="E324" s="8"/>
      <c r="G324" s="171"/>
      <c r="H324" s="31"/>
      <c r="I324" s="73"/>
      <c r="J324" s="73"/>
      <c r="K324" s="39"/>
      <c r="L324" s="39"/>
      <c r="M324" s="39"/>
      <c r="N324" s="39"/>
      <c r="O324" s="39"/>
      <c r="P324" s="39"/>
      <c r="R324" s="38"/>
      <c r="S324" s="76"/>
      <c r="T324" s="76"/>
      <c r="U324" s="76"/>
      <c r="V324" s="76"/>
      <c r="W324" s="76"/>
      <c r="X324" s="76"/>
      <c r="Y324" s="76"/>
      <c r="Z324" s="76"/>
      <c r="AA324" s="76"/>
      <c r="AB324" s="76"/>
      <c r="AC324" s="76"/>
      <c r="AD324" s="76"/>
      <c r="AE324" s="76"/>
      <c r="AF324" s="76"/>
      <c r="AG324" s="76"/>
      <c r="AH324" s="76"/>
      <c r="AI324" s="76"/>
      <c r="AJ324" s="76"/>
      <c r="AK324" s="76"/>
      <c r="AL324" s="76"/>
      <c r="AM324" s="76"/>
      <c r="AN324" s="76"/>
      <c r="AO324" s="76"/>
      <c r="AP324" s="76"/>
      <c r="AQ324" s="76"/>
      <c r="AR324" s="76"/>
      <c r="AS324" s="76"/>
      <c r="AT324" s="76"/>
      <c r="AU324" s="76"/>
      <c r="AV324" s="76"/>
      <c r="AW324" s="76"/>
      <c r="AX324" s="76"/>
      <c r="AY324" s="76"/>
      <c r="AZ324" s="76"/>
      <c r="BA324" s="76"/>
      <c r="BB324" s="76"/>
      <c r="BC324" s="76"/>
      <c r="BD324" s="76"/>
      <c r="BE324" s="76"/>
      <c r="BF324" s="76"/>
      <c r="BG324" s="76"/>
      <c r="BH324" s="76"/>
      <c r="BI324" s="76"/>
      <c r="BJ324" s="76"/>
      <c r="BK324" s="76"/>
      <c r="BL324" s="76"/>
      <c r="BM324" s="76"/>
      <c r="BN324" s="76"/>
      <c r="BO324" s="76"/>
      <c r="BP324" s="76"/>
      <c r="BQ324" s="76"/>
      <c r="BR324" s="76"/>
      <c r="BS324" s="76"/>
      <c r="BT324" s="76"/>
      <c r="BU324" s="76"/>
      <c r="BV324" s="76"/>
      <c r="BW324" s="76"/>
      <c r="BX324" s="76"/>
      <c r="BY324" s="76"/>
      <c r="BZ324" s="76"/>
      <c r="CA324" s="76"/>
      <c r="CB324" s="76"/>
      <c r="CC324" s="76"/>
      <c r="CD324" s="76"/>
      <c r="CE324" s="76"/>
      <c r="CF324" s="76"/>
      <c r="CG324" s="76"/>
      <c r="CH324" s="76"/>
      <c r="CI324" s="76"/>
      <c r="CJ324" s="76"/>
      <c r="CK324" s="76"/>
      <c r="CL324" s="76"/>
      <c r="CN324" s="73"/>
      <c r="CO324" s="76"/>
      <c r="CP324" s="76"/>
      <c r="CQ324" s="76"/>
      <c r="CR324" s="76"/>
      <c r="CS324" s="76"/>
      <c r="CT324" s="76"/>
      <c r="CU324" s="76"/>
      <c r="CV324" s="76"/>
      <c r="CW324" s="76"/>
      <c r="CX324" s="76"/>
      <c r="CY324" s="76"/>
      <c r="CZ324" s="76"/>
      <c r="DA324" s="76"/>
      <c r="DB324" s="76"/>
      <c r="DC324" s="76"/>
      <c r="DD324" s="76"/>
      <c r="DE324" s="76"/>
      <c r="DF324" s="76"/>
      <c r="DG324" s="76"/>
      <c r="DH324" s="76"/>
      <c r="DI324" s="76"/>
      <c r="DJ324" s="76"/>
      <c r="DK324" s="76"/>
      <c r="DL324" s="76"/>
    </row>
    <row r="325" spans="1:116" x14ac:dyDescent="0.4">
      <c r="A325" s="31" t="s">
        <v>218</v>
      </c>
      <c r="B325" s="31" t="s">
        <v>243</v>
      </c>
      <c r="C325" s="31"/>
      <c r="D325" t="s">
        <v>796</v>
      </c>
      <c r="E325" s="8" t="str">
        <f t="shared" ref="E325:E339" si="337">ROW()&amp;" "&amp;D325</f>
        <v>325 SCENARIOCAGR-EP</v>
      </c>
      <c r="F325" t="s">
        <v>454</v>
      </c>
      <c r="G325" s="66" t="s">
        <v>517</v>
      </c>
      <c r="H325" s="22"/>
      <c r="I325" s="299"/>
      <c r="J325" s="299"/>
      <c r="K325" s="22"/>
      <c r="L325" s="22"/>
      <c r="M325" s="22"/>
      <c r="N325" s="22"/>
      <c r="O325" s="22"/>
      <c r="P325" s="22"/>
      <c r="R325" s="66"/>
      <c r="S325" s="66"/>
      <c r="T325" s="66"/>
      <c r="U325" s="66"/>
      <c r="V325" s="66"/>
      <c r="W325" s="66"/>
      <c r="X325" s="66"/>
      <c r="Y325" s="66"/>
      <c r="Z325" s="66"/>
      <c r="AA325" s="66"/>
      <c r="AB325" s="66"/>
      <c r="AC325" s="66"/>
      <c r="AD325" s="66"/>
      <c r="AE325" s="66"/>
      <c r="AF325" s="66"/>
      <c r="AG325" s="66"/>
      <c r="AH325" s="66"/>
      <c r="AI325" s="66"/>
      <c r="AJ325" s="66"/>
      <c r="AK325" s="66"/>
      <c r="AL325" s="66"/>
      <c r="AM325" s="66"/>
      <c r="AN325" s="66"/>
      <c r="AO325" s="66"/>
      <c r="AP325" s="66"/>
      <c r="AQ325" s="66"/>
      <c r="AR325" s="66"/>
      <c r="AS325" s="66"/>
      <c r="AT325" s="66"/>
      <c r="AU325" s="66"/>
      <c r="AV325" s="66"/>
      <c r="AW325" s="66"/>
      <c r="AX325" s="66"/>
      <c r="AY325" s="66"/>
      <c r="AZ325" s="66"/>
      <c r="BA325" s="66"/>
      <c r="BB325" s="66"/>
      <c r="BC325" s="66"/>
      <c r="BD325" s="66"/>
      <c r="BE325" s="66"/>
      <c r="BF325" s="66"/>
      <c r="BG325" s="66"/>
      <c r="BH325" s="66"/>
      <c r="BI325" s="66"/>
      <c r="BJ325" s="66"/>
      <c r="BK325" s="66"/>
      <c r="BL325" s="66"/>
      <c r="BM325" s="66"/>
      <c r="BN325" s="66"/>
      <c r="BO325" s="66"/>
      <c r="BP325" s="66"/>
      <c r="BQ325" s="66"/>
      <c r="BR325" s="66"/>
      <c r="BS325" s="66"/>
      <c r="BT325" s="66"/>
      <c r="BU325" s="66"/>
      <c r="BV325" s="66"/>
      <c r="BW325" s="66"/>
      <c r="BX325" s="66"/>
      <c r="BY325" s="66"/>
      <c r="BZ325" s="66"/>
      <c r="CA325" s="66"/>
      <c r="CB325" s="66"/>
      <c r="CC325" s="66"/>
      <c r="CD325" s="66"/>
      <c r="CE325" s="66"/>
      <c r="CF325" s="66"/>
      <c r="CG325" s="66"/>
      <c r="CH325" s="66"/>
      <c r="CI325" s="66"/>
      <c r="CJ325" s="66"/>
      <c r="CK325" s="66"/>
      <c r="CL325" s="66"/>
      <c r="CN325" s="299"/>
      <c r="CO325" s="40"/>
      <c r="CP325" s="40"/>
      <c r="CQ325" s="40"/>
      <c r="CR325" s="40"/>
      <c r="CS325" s="40"/>
      <c r="CT325" s="40"/>
      <c r="CU325" s="40"/>
      <c r="CV325" s="40"/>
      <c r="CW325" s="40"/>
      <c r="CX325" s="40"/>
      <c r="CY325" s="40"/>
      <c r="CZ325" s="40"/>
      <c r="DA325" s="40"/>
      <c r="DB325" s="40"/>
      <c r="DC325" s="40"/>
      <c r="DD325" s="40"/>
      <c r="DE325" s="40"/>
      <c r="DF325" s="40"/>
      <c r="DG325" s="40"/>
      <c r="DH325" s="40"/>
      <c r="DI325" s="40"/>
      <c r="DJ325" s="40"/>
      <c r="DK325" s="40"/>
      <c r="DL325" s="40"/>
    </row>
    <row r="326" spans="1:116" x14ac:dyDescent="0.4">
      <c r="B326" t="str">
        <f t="shared" ref="B326:B330" si="338">E326</f>
        <v>326 SCENARIOCAGR-EP</v>
      </c>
      <c r="D326" t="s">
        <v>796</v>
      </c>
      <c r="E326" s="8" t="str">
        <f t="shared" si="337"/>
        <v>326 SCENARIOCAGR-EP</v>
      </c>
      <c r="G326" t="s">
        <v>790</v>
      </c>
      <c r="H326" s="236" t="s">
        <v>791</v>
      </c>
      <c r="I326"/>
      <c r="J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N326"/>
    </row>
    <row r="327" spans="1:116" x14ac:dyDescent="0.4">
      <c r="B327" t="str">
        <f t="shared" si="338"/>
        <v>327 SCENARIOCAGR-EP</v>
      </c>
      <c r="D327" t="s">
        <v>796</v>
      </c>
      <c r="E327" s="8" t="str">
        <f t="shared" si="337"/>
        <v>327 SCENARIOCAGR-EP</v>
      </c>
      <c r="G327"/>
      <c r="I327"/>
      <c r="J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N327"/>
    </row>
    <row r="328" spans="1:116" x14ac:dyDescent="0.4">
      <c r="B328" t="str">
        <f t="shared" si="338"/>
        <v>328 SCENARIOCAGR-EP</v>
      </c>
      <c r="D328" t="s">
        <v>796</v>
      </c>
      <c r="E328" s="8" t="str">
        <f t="shared" si="337"/>
        <v>328 SCENARIOCAGR-EP</v>
      </c>
      <c r="G328" s="129" t="str">
        <f ca="1">"Scenarios - "&amp;OFFSET(G331,ROW(G341)-ROW(G331),0)</f>
        <v>Scenarios - # of units</v>
      </c>
      <c r="I328"/>
      <c r="J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N328"/>
    </row>
    <row r="329" spans="1:116" x14ac:dyDescent="0.4">
      <c r="B329" t="str">
        <f t="shared" si="338"/>
        <v>329 SCENARIOCAGR-EP</v>
      </c>
      <c r="D329" t="s">
        <v>796</v>
      </c>
      <c r="E329" s="8" t="str">
        <f t="shared" si="337"/>
        <v>329 SCENARIOCAGR-EP</v>
      </c>
      <c r="G329" s="337" t="s">
        <v>791</v>
      </c>
      <c r="I329"/>
      <c r="J329"/>
      <c r="K329" s="16">
        <v>0.03</v>
      </c>
      <c r="L329" s="16">
        <v>0.03</v>
      </c>
      <c r="M329" s="16">
        <v>0.03</v>
      </c>
      <c r="N329" s="16">
        <v>0.03</v>
      </c>
      <c r="O329" s="16">
        <v>0.03</v>
      </c>
      <c r="P329" s="16">
        <v>0.03</v>
      </c>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N329"/>
    </row>
    <row r="330" spans="1:116" x14ac:dyDescent="0.4">
      <c r="B330" t="str">
        <f t="shared" si="338"/>
        <v>330 SCENARIOCAGR-EP</v>
      </c>
      <c r="D330" t="s">
        <v>796</v>
      </c>
      <c r="E330" s="8" t="str">
        <f t="shared" si="337"/>
        <v>330 SCENARIOCAGR-EP</v>
      </c>
      <c r="G330" s="337" t="s">
        <v>792</v>
      </c>
      <c r="I330"/>
      <c r="J330"/>
      <c r="K330" s="166">
        <v>0.01</v>
      </c>
      <c r="L330" s="166">
        <v>0.01</v>
      </c>
      <c r="M330" s="166">
        <v>0.01</v>
      </c>
      <c r="N330" s="166">
        <v>0.01</v>
      </c>
      <c r="O330" s="166">
        <v>0.01</v>
      </c>
      <c r="P330" s="166">
        <v>0.01</v>
      </c>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N330"/>
    </row>
    <row r="331" spans="1:116" x14ac:dyDescent="0.4">
      <c r="B331" t="str">
        <f>E331</f>
        <v>331 SCENARIOCAGR-EP</v>
      </c>
      <c r="D331" t="s">
        <v>796</v>
      </c>
      <c r="E331" s="8" t="str">
        <f t="shared" si="337"/>
        <v>331 SCENARIOCAGR-EP</v>
      </c>
      <c r="G331" s="127" t="str">
        <f ca="1">"Selection - "&amp;OFFSET(G331,ROW(G341)-ROW(G331),0)</f>
        <v>Selection - # of units</v>
      </c>
      <c r="H331" s="12"/>
      <c r="I331" s="60"/>
      <c r="J331" s="60"/>
      <c r="K331" s="266">
        <f>INDEX($K329:$P330,MATCH($H326,$G329:$G330,0),MATCH(K$1,K$1:P$1,0))</f>
        <v>0.03</v>
      </c>
      <c r="L331" s="266">
        <f t="shared" ref="L331:P331" si="339">INDEX($K329:$P330,MATCH($H326,$G329:$G330,0),MATCH(L$1,L$1:Q$1,0))</f>
        <v>0.03</v>
      </c>
      <c r="M331" s="266">
        <f t="shared" si="339"/>
        <v>0.03</v>
      </c>
      <c r="N331" s="266">
        <f t="shared" si="339"/>
        <v>0.03</v>
      </c>
      <c r="O331" s="266">
        <f t="shared" si="339"/>
        <v>0.03</v>
      </c>
      <c r="P331" s="266">
        <f t="shared" si="339"/>
        <v>0.03</v>
      </c>
      <c r="R331" s="15"/>
      <c r="S331" s="20" cm="1">
        <f t="array" ref="S331">INDEX($K:$P,ROW(),MATCH(S$3,$K$2:$P$2,0))</f>
        <v>0.03</v>
      </c>
      <c r="T331" s="20" cm="1">
        <f t="array" ref="T331">INDEX($K:$P,ROW(),MATCH(T$3,$K$2:$P$2,0))</f>
        <v>0.03</v>
      </c>
      <c r="U331" s="20" cm="1">
        <f t="array" ref="U331">INDEX($K:$P,ROW(),MATCH(U$3,$K$2:$P$2,0))</f>
        <v>0.03</v>
      </c>
      <c r="V331" s="20" cm="1">
        <f t="array" ref="V331">INDEX($K:$P,ROW(),MATCH(V$3,$K$2:$P$2,0))</f>
        <v>0.03</v>
      </c>
      <c r="W331" s="20" cm="1">
        <f t="array" ref="W331">INDEX($K:$P,ROW(),MATCH(W$3,$K$2:$P$2,0))</f>
        <v>0.03</v>
      </c>
      <c r="X331" s="20" cm="1">
        <f t="array" ref="X331">INDEX($K:$P,ROW(),MATCH(X$3,$K$2:$P$2,0))</f>
        <v>0.03</v>
      </c>
      <c r="Y331" s="20" cm="1">
        <f t="array" ref="Y331">INDEX($K:$P,ROW(),MATCH(Y$3,$K$2:$P$2,0))</f>
        <v>0.03</v>
      </c>
      <c r="Z331" s="20" cm="1">
        <f t="array" ref="Z331">INDEX($K:$P,ROW(),MATCH(Z$3,$K$2:$P$2,0))</f>
        <v>0.03</v>
      </c>
      <c r="AA331" s="20" cm="1">
        <f t="array" ref="AA331">INDEX($K:$P,ROW(),MATCH(AA$3,$K$2:$P$2,0))</f>
        <v>0.03</v>
      </c>
      <c r="AB331" s="20" cm="1">
        <f t="array" ref="AB331">INDEX($K:$P,ROW(),MATCH(AB$3,$K$2:$P$2,0))</f>
        <v>0.03</v>
      </c>
      <c r="AC331" s="20" cm="1">
        <f t="array" ref="AC331">INDEX($K:$P,ROW(),MATCH(AC$3,$K$2:$P$2,0))</f>
        <v>0.03</v>
      </c>
      <c r="AD331" s="20" cm="1">
        <f t="array" ref="AD331">INDEX($K:$P,ROW(),MATCH(AD$3,$K$2:$P$2,0))</f>
        <v>0.03</v>
      </c>
      <c r="AE331" s="20" cm="1">
        <f t="array" ref="AE331">INDEX($K:$P,ROW(),MATCH(AE$3,$K$2:$P$2,0))</f>
        <v>0.03</v>
      </c>
      <c r="AF331" s="20" cm="1">
        <f t="array" ref="AF331">INDEX($K:$P,ROW(),MATCH(AF$3,$K$2:$P$2,0))</f>
        <v>0.03</v>
      </c>
      <c r="AG331" s="20" cm="1">
        <f t="array" ref="AG331">INDEX($K:$P,ROW(),MATCH(AG$3,$K$2:$P$2,0))</f>
        <v>0.03</v>
      </c>
      <c r="AH331" s="20" cm="1">
        <f t="array" ref="AH331">INDEX($K:$P,ROW(),MATCH(AH$3,$K$2:$P$2,0))</f>
        <v>0.03</v>
      </c>
      <c r="AI331" s="20" cm="1">
        <f t="array" ref="AI331">INDEX($K:$P,ROW(),MATCH(AI$3,$K$2:$P$2,0))</f>
        <v>0.03</v>
      </c>
      <c r="AJ331" s="20" cm="1">
        <f t="array" ref="AJ331">INDEX($K:$P,ROW(),MATCH(AJ$3,$K$2:$P$2,0))</f>
        <v>0.03</v>
      </c>
      <c r="AK331" s="20" cm="1">
        <f t="array" ref="AK331">INDEX($K:$P,ROW(),MATCH(AK$3,$K$2:$P$2,0))</f>
        <v>0.03</v>
      </c>
      <c r="AL331" s="20" cm="1">
        <f t="array" ref="AL331">INDEX($K:$P,ROW(),MATCH(AL$3,$K$2:$P$2,0))</f>
        <v>0.03</v>
      </c>
      <c r="AM331" s="20" cm="1">
        <f t="array" ref="AM331">INDEX($K:$P,ROW(),MATCH(AM$3,$K$2:$P$2,0))</f>
        <v>0.03</v>
      </c>
      <c r="AN331" s="20" cm="1">
        <f t="array" ref="AN331">INDEX($K:$P,ROW(),MATCH(AN$3,$K$2:$P$2,0))</f>
        <v>0.03</v>
      </c>
      <c r="AO331" s="20" cm="1">
        <f t="array" ref="AO331">INDEX($K:$P,ROW(),MATCH(AO$3,$K$2:$P$2,0))</f>
        <v>0.03</v>
      </c>
      <c r="AP331" s="20" cm="1">
        <f t="array" ref="AP331">INDEX($K:$P,ROW(),MATCH(AP$3,$K$2:$P$2,0))</f>
        <v>0.03</v>
      </c>
      <c r="AQ331" s="20" cm="1">
        <f t="array" ref="AQ331">INDEX($K:$P,ROW(),MATCH(AQ$3,$K$2:$P$2,0))</f>
        <v>0.03</v>
      </c>
      <c r="AR331" s="20" cm="1">
        <f t="array" ref="AR331">INDEX($K:$P,ROW(),MATCH(AR$3,$K$2:$P$2,0))</f>
        <v>0.03</v>
      </c>
      <c r="AS331" s="20" cm="1">
        <f t="array" ref="AS331">INDEX($K:$P,ROW(),MATCH(AS$3,$K$2:$P$2,0))</f>
        <v>0.03</v>
      </c>
      <c r="AT331" s="20" cm="1">
        <f t="array" ref="AT331">INDEX($K:$P,ROW(),MATCH(AT$3,$K$2:$P$2,0))</f>
        <v>0.03</v>
      </c>
      <c r="AU331" s="20" cm="1">
        <f t="array" ref="AU331">INDEX($K:$P,ROW(),MATCH(AU$3,$K$2:$P$2,0))</f>
        <v>0.03</v>
      </c>
      <c r="AV331" s="20" cm="1">
        <f t="array" ref="AV331">INDEX($K:$P,ROW(),MATCH(AV$3,$K$2:$P$2,0))</f>
        <v>0.03</v>
      </c>
      <c r="AW331" s="20" cm="1">
        <f t="array" ref="AW331">INDEX($K:$P,ROW(),MATCH(AW$3,$K$2:$P$2,0))</f>
        <v>0.03</v>
      </c>
      <c r="AX331" s="20" cm="1">
        <f t="array" ref="AX331">INDEX($K:$P,ROW(),MATCH(AX$3,$K$2:$P$2,0))</f>
        <v>0.03</v>
      </c>
      <c r="AY331" s="20" cm="1">
        <f t="array" ref="AY331">INDEX($K:$P,ROW(),MATCH(AY$3,$K$2:$P$2,0))</f>
        <v>0.03</v>
      </c>
      <c r="AZ331" s="20" cm="1">
        <f t="array" ref="AZ331">INDEX($K:$P,ROW(),MATCH(AZ$3,$K$2:$P$2,0))</f>
        <v>0.03</v>
      </c>
      <c r="BA331" s="20" cm="1">
        <f t="array" ref="BA331">INDEX($K:$P,ROW(),MATCH(BA$3,$K$2:$P$2,0))</f>
        <v>0.03</v>
      </c>
      <c r="BB331" s="20" cm="1">
        <f t="array" ref="BB331">INDEX($K:$P,ROW(),MATCH(BB$3,$K$2:$P$2,0))</f>
        <v>0.03</v>
      </c>
      <c r="BC331" s="20" cm="1">
        <f t="array" ref="BC331">INDEX($K:$P,ROW(),MATCH(BC$3,$K$2:$P$2,0))</f>
        <v>0.03</v>
      </c>
      <c r="BD331" s="20" cm="1">
        <f t="array" ref="BD331">INDEX($K:$P,ROW(),MATCH(BD$3,$K$2:$P$2,0))</f>
        <v>0.03</v>
      </c>
      <c r="BE331" s="20" cm="1">
        <f t="array" ref="BE331">INDEX($K:$P,ROW(),MATCH(BE$3,$K$2:$P$2,0))</f>
        <v>0.03</v>
      </c>
      <c r="BF331" s="20" cm="1">
        <f t="array" ref="BF331">INDEX($K:$P,ROW(),MATCH(BF$3,$K$2:$P$2,0))</f>
        <v>0.03</v>
      </c>
      <c r="BG331" s="20" cm="1">
        <f t="array" ref="BG331">INDEX($K:$P,ROW(),MATCH(BG$3,$K$2:$P$2,0))</f>
        <v>0.03</v>
      </c>
      <c r="BH331" s="20" cm="1">
        <f t="array" ref="BH331">INDEX($K:$P,ROW(),MATCH(BH$3,$K$2:$P$2,0))</f>
        <v>0.03</v>
      </c>
      <c r="BI331" s="20" cm="1">
        <f t="array" ref="BI331">INDEX($K:$P,ROW(),MATCH(BI$3,$K$2:$P$2,0))</f>
        <v>0.03</v>
      </c>
      <c r="BJ331" s="20" cm="1">
        <f t="array" ref="BJ331">INDEX($K:$P,ROW(),MATCH(BJ$3,$K$2:$P$2,0))</f>
        <v>0.03</v>
      </c>
      <c r="BK331" s="20" cm="1">
        <f t="array" ref="BK331">INDEX($K:$P,ROW(),MATCH(BK$3,$K$2:$P$2,0))</f>
        <v>0.03</v>
      </c>
      <c r="BL331" s="20" cm="1">
        <f t="array" ref="BL331">INDEX($K:$P,ROW(),MATCH(BL$3,$K$2:$P$2,0))</f>
        <v>0.03</v>
      </c>
      <c r="BM331" s="20" cm="1">
        <f t="array" ref="BM331">INDEX($K:$P,ROW(),MATCH(BM$3,$K$2:$P$2,0))</f>
        <v>0.03</v>
      </c>
      <c r="BN331" s="20" cm="1">
        <f t="array" ref="BN331">INDEX($K:$P,ROW(),MATCH(BN$3,$K$2:$P$2,0))</f>
        <v>0.03</v>
      </c>
      <c r="BO331" s="20" cm="1">
        <f t="array" ref="BO331">INDEX($K:$P,ROW(),MATCH(BO$3,$K$2:$P$2,0))</f>
        <v>0.03</v>
      </c>
      <c r="BP331" s="20" cm="1">
        <f t="array" ref="BP331">INDEX($K:$P,ROW(),MATCH(BP$3,$K$2:$P$2,0))</f>
        <v>0.03</v>
      </c>
      <c r="BQ331" s="20" cm="1">
        <f t="array" ref="BQ331">INDEX($K:$P,ROW(),MATCH(BQ$3,$K$2:$P$2,0))</f>
        <v>0.03</v>
      </c>
      <c r="BR331" s="20" cm="1">
        <f t="array" ref="BR331">INDEX($K:$P,ROW(),MATCH(BR$3,$K$2:$P$2,0))</f>
        <v>0.03</v>
      </c>
      <c r="BS331" s="20" cm="1">
        <f t="array" ref="BS331">INDEX($K:$P,ROW(),MATCH(BS$3,$K$2:$P$2,0))</f>
        <v>0.03</v>
      </c>
      <c r="BT331" s="20" cm="1">
        <f t="array" ref="BT331">INDEX($K:$P,ROW(),MATCH(BT$3,$K$2:$P$2,0))</f>
        <v>0.03</v>
      </c>
      <c r="BU331" s="20" cm="1">
        <f t="array" ref="BU331">INDEX($K:$P,ROW(),MATCH(BU$3,$K$2:$P$2,0))</f>
        <v>0.03</v>
      </c>
      <c r="BV331" s="20" cm="1">
        <f t="array" ref="BV331">INDEX($K:$P,ROW(),MATCH(BV$3,$K$2:$P$2,0))</f>
        <v>0.03</v>
      </c>
      <c r="BW331" s="20" cm="1">
        <f t="array" ref="BW331">INDEX($K:$P,ROW(),MATCH(BW$3,$K$2:$P$2,0))</f>
        <v>0.03</v>
      </c>
      <c r="BX331" s="20" cm="1">
        <f t="array" ref="BX331">INDEX($K:$P,ROW(),MATCH(BX$3,$K$2:$P$2,0))</f>
        <v>0.03</v>
      </c>
      <c r="BY331" s="20" cm="1">
        <f t="array" ref="BY331">INDEX($K:$P,ROW(),MATCH(BY$3,$K$2:$P$2,0))</f>
        <v>0.03</v>
      </c>
      <c r="BZ331" s="20" cm="1">
        <f t="array" ref="BZ331">INDEX($K:$P,ROW(),MATCH(BZ$3,$K$2:$P$2,0))</f>
        <v>0.03</v>
      </c>
      <c r="CA331" s="20" cm="1">
        <f t="array" ref="CA331">INDEX($K:$P,ROW(),MATCH(CA$3,$K$2:$P$2,0))</f>
        <v>0.03</v>
      </c>
      <c r="CB331" s="20" cm="1">
        <f t="array" ref="CB331">INDEX($K:$P,ROW(),MATCH(CB$3,$K$2:$P$2,0))</f>
        <v>0.03</v>
      </c>
      <c r="CC331" s="20" cm="1">
        <f t="array" ref="CC331">INDEX($K:$P,ROW(),MATCH(CC$3,$K$2:$P$2,0))</f>
        <v>0.03</v>
      </c>
      <c r="CD331" s="20" cm="1">
        <f t="array" ref="CD331">INDEX($K:$P,ROW(),MATCH(CD$3,$K$2:$P$2,0))</f>
        <v>0.03</v>
      </c>
      <c r="CE331" s="20" cm="1">
        <f t="array" ref="CE331">INDEX($K:$P,ROW(),MATCH(CE$3,$K$2:$P$2,0))</f>
        <v>0.03</v>
      </c>
      <c r="CF331" s="20" cm="1">
        <f t="array" ref="CF331">INDEX($K:$P,ROW(),MATCH(CF$3,$K$2:$P$2,0))</f>
        <v>0.03</v>
      </c>
      <c r="CG331" s="20" cm="1">
        <f t="array" ref="CG331">INDEX($K:$P,ROW(),MATCH(CG$3,$K$2:$P$2,0))</f>
        <v>0.03</v>
      </c>
      <c r="CH331" s="20" cm="1">
        <f t="array" ref="CH331">INDEX($K:$P,ROW(),MATCH(CH$3,$K$2:$P$2,0))</f>
        <v>0.03</v>
      </c>
      <c r="CI331" s="20" cm="1">
        <f t="array" ref="CI331">INDEX($K:$P,ROW(),MATCH(CI$3,$K$2:$P$2,0))</f>
        <v>0.03</v>
      </c>
      <c r="CJ331" s="20" cm="1">
        <f t="array" ref="CJ331">INDEX($K:$P,ROW(),MATCH(CJ$3,$K$2:$P$2,0))</f>
        <v>0.03</v>
      </c>
      <c r="CK331" s="20" cm="1">
        <f t="array" ref="CK331">INDEX($K:$P,ROW(),MATCH(CK$3,$K$2:$P$2,0))</f>
        <v>0.03</v>
      </c>
      <c r="CL331" s="20" cm="1">
        <f t="array" ref="CL331">INDEX($K:$P,ROW(),MATCH(CL$3,$K$2:$P$2,0))</f>
        <v>0.03</v>
      </c>
      <c r="CM331" s="20" t="e" cm="1">
        <f t="array" ref="CM331">INDEX($K:$P,ROW(),MATCH(CM$3,$K$2:$P$2,0))</f>
        <v>#N/A</v>
      </c>
      <c r="CN331" s="20" t="e" cm="1">
        <f t="array" ref="CN331">INDEX($K:$P,ROW(),MATCH(CN$3,$K$2:$P$2,0))</f>
        <v>#N/A</v>
      </c>
      <c r="CO331" s="20" t="e" cm="1">
        <f t="array" ref="CO331">INDEX($K:$P,ROW(),MATCH(CO$3,$K$2:$P$2,0))</f>
        <v>#N/A</v>
      </c>
      <c r="CP331" s="20" t="e" cm="1">
        <f t="array" ref="CP331">INDEX($K:$P,ROW(),MATCH(CP$3,$K$2:$P$2,0))</f>
        <v>#N/A</v>
      </c>
      <c r="CQ331" s="20" t="e" cm="1">
        <f t="array" ref="CQ331">INDEX($K:$P,ROW(),MATCH(CQ$3,$K$2:$P$2,0))</f>
        <v>#N/A</v>
      </c>
      <c r="CR331" s="20" t="e" cm="1">
        <f t="array" ref="CR331">INDEX($K:$P,ROW(),MATCH(CR$3,$K$2:$P$2,0))</f>
        <v>#N/A</v>
      </c>
      <c r="CS331" s="20" t="e" cm="1">
        <f t="array" ref="CS331">INDEX($K:$P,ROW(),MATCH(CS$3,$K$2:$P$2,0))</f>
        <v>#N/A</v>
      </c>
      <c r="CT331" s="20" t="e" cm="1">
        <f t="array" ref="CT331">INDEX($K:$P,ROW(),MATCH(CT$3,$K$2:$P$2,0))</f>
        <v>#N/A</v>
      </c>
      <c r="CU331" s="20" t="e" cm="1">
        <f t="array" ref="CU331">INDEX($K:$P,ROW(),MATCH(CU$3,$K$2:$P$2,0))</f>
        <v>#N/A</v>
      </c>
      <c r="CV331" s="20" t="e" cm="1">
        <f t="array" ref="CV331">INDEX($K:$P,ROW(),MATCH(CV$3,$K$2:$P$2,0))</f>
        <v>#N/A</v>
      </c>
      <c r="CW331" s="20" t="e" cm="1">
        <f t="array" ref="CW331">INDEX($K:$P,ROW(),MATCH(CW$3,$K$2:$P$2,0))</f>
        <v>#N/A</v>
      </c>
      <c r="CX331" s="20" t="e" cm="1">
        <f t="array" ref="CX331">INDEX($K:$P,ROW(),MATCH(CX$3,$K$2:$P$2,0))</f>
        <v>#N/A</v>
      </c>
      <c r="CY331" s="20" t="e" cm="1">
        <f t="array" ref="CY331">INDEX($K:$P,ROW(),MATCH(CY$3,$K$2:$P$2,0))</f>
        <v>#N/A</v>
      </c>
      <c r="CZ331" s="20" t="e" cm="1">
        <f t="array" ref="CZ331">INDEX($K:$P,ROW(),MATCH(CZ$3,$K$2:$P$2,0))</f>
        <v>#N/A</v>
      </c>
      <c r="DA331" s="20" t="e" cm="1">
        <f t="array" ref="DA331">INDEX($K:$P,ROW(),MATCH(DA$3,$K$2:$P$2,0))</f>
        <v>#N/A</v>
      </c>
      <c r="DB331" s="20" t="e" cm="1">
        <f t="array" ref="DB331">INDEX($K:$P,ROW(),MATCH(DB$3,$K$2:$P$2,0))</f>
        <v>#N/A</v>
      </c>
      <c r="DC331" s="20" t="e" cm="1">
        <f t="array" ref="DC331">INDEX($K:$P,ROW(),MATCH(DC$3,$K$2:$P$2,0))</f>
        <v>#N/A</v>
      </c>
      <c r="DD331" s="20" t="e" cm="1">
        <f t="array" ref="DD331">INDEX($K:$P,ROW(),MATCH(DD$3,$K$2:$P$2,0))</f>
        <v>#N/A</v>
      </c>
      <c r="DE331" s="20" t="e" cm="1">
        <f t="array" ref="DE331">INDEX($K:$P,ROW(),MATCH(DE$3,$K$2:$P$2,0))</f>
        <v>#N/A</v>
      </c>
      <c r="DF331" s="20" t="e" cm="1">
        <f t="array" ref="DF331">INDEX($K:$P,ROW(),MATCH(DF$3,$K$2:$P$2,0))</f>
        <v>#N/A</v>
      </c>
      <c r="DG331" s="20" t="e" cm="1">
        <f t="array" ref="DG331">INDEX($K:$P,ROW(),MATCH(DG$3,$K$2:$P$2,0))</f>
        <v>#N/A</v>
      </c>
      <c r="DH331" s="20" t="e" cm="1">
        <f t="array" ref="DH331">INDEX($K:$P,ROW(),MATCH(DH$3,$K$2:$P$2,0))</f>
        <v>#N/A</v>
      </c>
      <c r="DI331" s="20" t="e" cm="1">
        <f t="array" ref="DI331">INDEX($K:$P,ROW(),MATCH(DI$3,$K$2:$P$2,0))</f>
        <v>#N/A</v>
      </c>
      <c r="DJ331" s="20" t="e" cm="1">
        <f t="array" ref="DJ331">INDEX($K:$P,ROW(),MATCH(DJ$3,$K$2:$P$2,0))</f>
        <v>#N/A</v>
      </c>
      <c r="DK331" s="20" t="e" cm="1">
        <f t="array" ref="DK331">INDEX($K:$P,ROW(),MATCH(DK$3,$K$2:$P$2,0))</f>
        <v>#N/A</v>
      </c>
      <c r="DL331" s="20" t="e" cm="1">
        <f t="array" ref="DL331">INDEX($K:$P,ROW(),MATCH(DL$3,$K$2:$P$2,0))</f>
        <v>#N/A</v>
      </c>
    </row>
    <row r="332" spans="1:116" x14ac:dyDescent="0.4">
      <c r="B332" t="s">
        <v>332</v>
      </c>
      <c r="D332" t="s">
        <v>796</v>
      </c>
      <c r="E332" s="8" t="str">
        <f t="shared" si="337"/>
        <v>332 SCENARIOCAGR-EP</v>
      </c>
      <c r="G332" s="191" t="str">
        <f>IFERROR(SUBSTITUTE(TRIM(LEFT(G325,SEARCH("-",G325)-1)),":",""),SUBSTITUTE(G325,":",""))</f>
        <v>Volume driven</v>
      </c>
      <c r="H332" s="31"/>
      <c r="I332" s="73"/>
      <c r="J332" s="73"/>
      <c r="K332" s="39"/>
      <c r="L332" s="39"/>
      <c r="M332" s="39"/>
      <c r="N332" s="39"/>
      <c r="O332" s="39"/>
      <c r="P332" s="39"/>
      <c r="R332" s="38"/>
      <c r="S332" s="38"/>
      <c r="T332" s="38"/>
      <c r="U332" s="38"/>
      <c r="V332" s="38"/>
      <c r="W332" s="38"/>
      <c r="X332" s="38"/>
      <c r="Y332" s="38"/>
      <c r="Z332" s="38"/>
      <c r="AA332" s="38"/>
      <c r="AB332" s="38"/>
      <c r="AC332" s="38"/>
      <c r="AD332" s="38"/>
      <c r="AE332" s="38"/>
      <c r="AF332" s="38"/>
      <c r="AG332" s="38"/>
      <c r="AH332" s="38"/>
      <c r="AI332" s="38"/>
      <c r="AJ332" s="38"/>
      <c r="AK332" s="38"/>
      <c r="AL332" s="38"/>
      <c r="AM332" s="38"/>
      <c r="AN332" s="38"/>
      <c r="AO332" s="38"/>
      <c r="AP332" s="38"/>
      <c r="AQ332" s="38"/>
      <c r="AR332" s="38"/>
      <c r="AS332" s="38"/>
      <c r="AT332" s="38"/>
      <c r="AU332" s="38"/>
      <c r="AV332" s="38"/>
      <c r="AW332" s="38"/>
      <c r="AX332" s="38"/>
      <c r="AY332" s="38"/>
      <c r="AZ332" s="38"/>
      <c r="BA332" s="38"/>
      <c r="BB332" s="38"/>
      <c r="BC332" s="38"/>
      <c r="BD332" s="38"/>
      <c r="BE332" s="38"/>
      <c r="BF332" s="38"/>
      <c r="BG332" s="38"/>
      <c r="BH332" s="38"/>
      <c r="BI332" s="38"/>
      <c r="BJ332" s="38"/>
      <c r="BK332" s="38"/>
      <c r="BL332" s="38"/>
      <c r="BM332" s="38"/>
      <c r="BN332" s="38"/>
      <c r="BO332" s="38"/>
      <c r="BP332" s="38"/>
      <c r="BQ332" s="38"/>
      <c r="BR332" s="38"/>
      <c r="BS332" s="38"/>
      <c r="BT332" s="38"/>
      <c r="BU332" s="38"/>
      <c r="BV332" s="38"/>
      <c r="BW332" s="38"/>
      <c r="BX332" s="38"/>
      <c r="BY332" s="38"/>
      <c r="BZ332" s="38"/>
      <c r="CA332" s="38"/>
      <c r="CB332" s="38"/>
      <c r="CC332" s="38"/>
      <c r="CD332" s="38"/>
      <c r="CE332" s="38"/>
      <c r="CF332" s="38"/>
      <c r="CG332" s="38"/>
      <c r="CH332" s="38"/>
      <c r="CI332" s="38"/>
      <c r="CJ332" s="38"/>
      <c r="CK332" s="38"/>
      <c r="CL332" s="38"/>
      <c r="CN332" s="73"/>
      <c r="CO332" s="38"/>
      <c r="CP332" s="38"/>
      <c r="CQ332" s="38"/>
      <c r="CR332" s="38"/>
      <c r="CS332" s="38"/>
      <c r="CT332" s="38"/>
      <c r="CU332" s="38"/>
      <c r="CV332" s="38"/>
      <c r="CW332" s="38"/>
      <c r="CX332" s="38"/>
      <c r="CY332" s="38"/>
      <c r="CZ332" s="38"/>
      <c r="DA332" s="38"/>
      <c r="DB332" s="38"/>
      <c r="DC332" s="38"/>
      <c r="DD332" s="38"/>
      <c r="DE332" s="38"/>
      <c r="DF332" s="38"/>
      <c r="DG332" s="38"/>
      <c r="DH332" s="38"/>
      <c r="DI332" s="38"/>
      <c r="DJ332" s="38"/>
      <c r="DK332" s="38"/>
      <c r="DL332" s="38"/>
    </row>
    <row r="333" spans="1:116" x14ac:dyDescent="0.4">
      <c r="B333" t="s">
        <v>332</v>
      </c>
      <c r="D333" t="s">
        <v>796</v>
      </c>
      <c r="E333" s="8" t="str">
        <f t="shared" si="337"/>
        <v>333 SCENARIOCAGR-EP</v>
      </c>
      <c r="G333" s="241" t="str">
        <f>IFERROR(SUBSTITUTE(TRIM(MID(G325, SEARCH("-", G325) + 1, LEN(G325))),":",""),"no unit")</f>
        <v>primary unit</v>
      </c>
      <c r="H333" s="31"/>
      <c r="I333" s="73"/>
      <c r="J333" s="73"/>
      <c r="K333" s="39"/>
      <c r="L333" s="39"/>
      <c r="M333" s="39"/>
      <c r="N333" s="39"/>
      <c r="O333" s="39"/>
      <c r="P333" s="39"/>
      <c r="R333" s="38"/>
      <c r="S333" s="38"/>
      <c r="T333" s="38"/>
      <c r="U333" s="38"/>
      <c r="V333" s="38"/>
      <c r="W333" s="38"/>
      <c r="X333" s="38"/>
      <c r="Y333" s="38"/>
      <c r="Z333" s="38"/>
      <c r="AA333" s="38"/>
      <c r="AB333" s="38"/>
      <c r="AC333" s="38"/>
      <c r="AD333" s="38"/>
      <c r="AE333" s="38"/>
      <c r="AF333" s="38"/>
      <c r="AG333" s="38"/>
      <c r="AH333" s="38"/>
      <c r="AI333" s="38"/>
      <c r="AJ333" s="38"/>
      <c r="AK333" s="38"/>
      <c r="AL333" s="38"/>
      <c r="AM333" s="38"/>
      <c r="AN333" s="38"/>
      <c r="AO333" s="38"/>
      <c r="AP333" s="38"/>
      <c r="AQ333" s="38"/>
      <c r="AR333" s="38"/>
      <c r="AS333" s="38"/>
      <c r="AT333" s="38"/>
      <c r="AU333" s="38"/>
      <c r="AV333" s="38"/>
      <c r="AW333" s="38"/>
      <c r="AX333" s="38"/>
      <c r="AY333" s="38"/>
      <c r="AZ333" s="38"/>
      <c r="BA333" s="38"/>
      <c r="BB333" s="38"/>
      <c r="BC333" s="38"/>
      <c r="BD333" s="38"/>
      <c r="BE333" s="38"/>
      <c r="BF333" s="38"/>
      <c r="BG333" s="38"/>
      <c r="BH333" s="38"/>
      <c r="BI333" s="38"/>
      <c r="BJ333" s="38"/>
      <c r="BK333" s="38"/>
      <c r="BL333" s="38"/>
      <c r="BM333" s="38"/>
      <c r="BN333" s="38"/>
      <c r="BO333" s="38"/>
      <c r="BP333" s="38"/>
      <c r="BQ333" s="38"/>
      <c r="BR333" s="38"/>
      <c r="BS333" s="38"/>
      <c r="BT333" s="38"/>
      <c r="BU333" s="38"/>
      <c r="BV333" s="38"/>
      <c r="BW333" s="38"/>
      <c r="BX333" s="38"/>
      <c r="BY333" s="38"/>
      <c r="BZ333" s="38"/>
      <c r="CA333" s="38"/>
      <c r="CB333" s="38"/>
      <c r="CC333" s="38"/>
      <c r="CD333" s="38"/>
      <c r="CE333" s="38"/>
      <c r="CF333" s="38"/>
      <c r="CG333" s="38"/>
      <c r="CH333" s="38"/>
      <c r="CI333" s="38"/>
      <c r="CJ333" s="38"/>
      <c r="CK333" s="38"/>
      <c r="CL333" s="38"/>
      <c r="CN333" s="73"/>
      <c r="CO333" s="38"/>
      <c r="CP333" s="38"/>
      <c r="CQ333" s="38"/>
      <c r="CR333" s="38"/>
      <c r="CS333" s="38"/>
      <c r="CT333" s="38"/>
      <c r="CU333" s="38"/>
      <c r="CV333" s="38"/>
      <c r="CW333" s="38"/>
      <c r="CX333" s="38"/>
      <c r="CY333" s="38"/>
      <c r="CZ333" s="38"/>
      <c r="DA333" s="38"/>
      <c r="DB333" s="38"/>
      <c r="DC333" s="38"/>
      <c r="DD333" s="38"/>
      <c r="DE333" s="38"/>
      <c r="DF333" s="38"/>
      <c r="DG333" s="38"/>
      <c r="DH333" s="38"/>
      <c r="DI333" s="38"/>
      <c r="DJ333" s="38"/>
      <c r="DK333" s="38"/>
      <c r="DL333" s="38"/>
    </row>
    <row r="334" spans="1:116" x14ac:dyDescent="0.4">
      <c r="B334" t="s">
        <v>332</v>
      </c>
      <c r="D334" t="s">
        <v>796</v>
      </c>
      <c r="E334" s="8" t="str">
        <f t="shared" si="337"/>
        <v>334 SCENARIOCAGR-EP</v>
      </c>
      <c r="G334" s="136" t="s">
        <v>461</v>
      </c>
      <c r="H334" s="31"/>
      <c r="I334" s="73"/>
      <c r="J334" s="73"/>
      <c r="K334" s="39"/>
      <c r="L334" s="39"/>
      <c r="M334" s="39"/>
      <c r="N334" s="39"/>
      <c r="O334" s="39"/>
      <c r="P334" s="39"/>
      <c r="R334" s="38"/>
      <c r="CN334" s="73"/>
      <c r="CO334" s="8"/>
      <c r="CP334" s="8"/>
      <c r="CQ334" s="8"/>
      <c r="CR334" s="8"/>
      <c r="CS334" s="8"/>
      <c r="CT334" s="8"/>
      <c r="CU334" s="8"/>
      <c r="CV334" s="8"/>
      <c r="CW334" s="8"/>
      <c r="CX334" s="8"/>
      <c r="CY334" s="8"/>
      <c r="CZ334" s="8"/>
      <c r="DA334" s="8"/>
      <c r="DB334" s="8"/>
      <c r="DC334" s="8"/>
      <c r="DD334" s="8"/>
      <c r="DE334" s="8"/>
      <c r="DF334" s="8"/>
      <c r="DG334" s="8"/>
      <c r="DH334" s="8"/>
      <c r="DI334" s="8"/>
      <c r="DJ334" s="8"/>
      <c r="DK334" s="8"/>
      <c r="DL334" s="8"/>
    </row>
    <row r="335" spans="1:116" x14ac:dyDescent="0.4">
      <c r="B335" t="s">
        <v>332</v>
      </c>
      <c r="D335" t="s">
        <v>796</v>
      </c>
      <c r="E335" s="8" t="str">
        <f t="shared" si="337"/>
        <v>335 SCENARIOCAGR-EP</v>
      </c>
      <c r="G335" s="136" t="s">
        <v>462</v>
      </c>
      <c r="H335" s="31"/>
      <c r="I335" s="73"/>
      <c r="J335" s="73"/>
      <c r="K335" s="39"/>
      <c r="L335" s="39"/>
      <c r="M335" s="39"/>
      <c r="N335" s="39"/>
      <c r="O335" s="39"/>
      <c r="P335" s="39"/>
      <c r="R335" s="38"/>
      <c r="S335" s="203" t="str">
        <f t="shared" ref="S335:CD335" si="340">ADDRESS(ROW(S331),COLUMN(S331))</f>
        <v>$S$331</v>
      </c>
      <c r="T335" s="203" t="str">
        <f t="shared" si="340"/>
        <v>$T$331</v>
      </c>
      <c r="U335" s="203" t="str">
        <f t="shared" si="340"/>
        <v>$U$331</v>
      </c>
      <c r="V335" s="203" t="str">
        <f t="shared" si="340"/>
        <v>$V$331</v>
      </c>
      <c r="W335" s="203" t="str">
        <f t="shared" si="340"/>
        <v>$W$331</v>
      </c>
      <c r="X335" s="203" t="str">
        <f t="shared" si="340"/>
        <v>$X$331</v>
      </c>
      <c r="Y335" s="203" t="str">
        <f t="shared" si="340"/>
        <v>$Y$331</v>
      </c>
      <c r="Z335" s="203" t="str">
        <f t="shared" si="340"/>
        <v>$Z$331</v>
      </c>
      <c r="AA335" s="203" t="str">
        <f t="shared" si="340"/>
        <v>$AA$331</v>
      </c>
      <c r="AB335" s="203" t="str">
        <f t="shared" si="340"/>
        <v>$AB$331</v>
      </c>
      <c r="AC335" s="203" t="str">
        <f t="shared" si="340"/>
        <v>$AC$331</v>
      </c>
      <c r="AD335" s="203" t="str">
        <f t="shared" si="340"/>
        <v>$AD$331</v>
      </c>
      <c r="AE335" s="203" t="str">
        <f t="shared" si="340"/>
        <v>$AE$331</v>
      </c>
      <c r="AF335" s="203" t="str">
        <f t="shared" si="340"/>
        <v>$AF$331</v>
      </c>
      <c r="AG335" s="203" t="str">
        <f t="shared" si="340"/>
        <v>$AG$331</v>
      </c>
      <c r="AH335" s="203" t="str">
        <f t="shared" si="340"/>
        <v>$AH$331</v>
      </c>
      <c r="AI335" s="203" t="str">
        <f t="shared" si="340"/>
        <v>$AI$331</v>
      </c>
      <c r="AJ335" s="203" t="str">
        <f t="shared" si="340"/>
        <v>$AJ$331</v>
      </c>
      <c r="AK335" s="203" t="str">
        <f t="shared" si="340"/>
        <v>$AK$331</v>
      </c>
      <c r="AL335" s="203" t="str">
        <f t="shared" si="340"/>
        <v>$AL$331</v>
      </c>
      <c r="AM335" s="203" t="str">
        <f t="shared" si="340"/>
        <v>$AM$331</v>
      </c>
      <c r="AN335" s="203" t="str">
        <f t="shared" si="340"/>
        <v>$AN$331</v>
      </c>
      <c r="AO335" s="203" t="str">
        <f t="shared" si="340"/>
        <v>$AO$331</v>
      </c>
      <c r="AP335" s="203" t="str">
        <f t="shared" si="340"/>
        <v>$AP$331</v>
      </c>
      <c r="AQ335" s="203" t="str">
        <f t="shared" si="340"/>
        <v>$AQ$331</v>
      </c>
      <c r="AR335" s="203" t="str">
        <f t="shared" si="340"/>
        <v>$AR$331</v>
      </c>
      <c r="AS335" s="203" t="str">
        <f t="shared" si="340"/>
        <v>$AS$331</v>
      </c>
      <c r="AT335" s="203" t="str">
        <f t="shared" si="340"/>
        <v>$AT$331</v>
      </c>
      <c r="AU335" s="203" t="str">
        <f t="shared" si="340"/>
        <v>$AU$331</v>
      </c>
      <c r="AV335" s="203" t="str">
        <f t="shared" si="340"/>
        <v>$AV$331</v>
      </c>
      <c r="AW335" s="203" t="str">
        <f t="shared" si="340"/>
        <v>$AW$331</v>
      </c>
      <c r="AX335" s="203" t="str">
        <f t="shared" si="340"/>
        <v>$AX$331</v>
      </c>
      <c r="AY335" s="203" t="str">
        <f t="shared" si="340"/>
        <v>$AY$331</v>
      </c>
      <c r="AZ335" s="203" t="str">
        <f t="shared" si="340"/>
        <v>$AZ$331</v>
      </c>
      <c r="BA335" s="203" t="str">
        <f t="shared" si="340"/>
        <v>$BA$331</v>
      </c>
      <c r="BB335" s="203" t="str">
        <f t="shared" si="340"/>
        <v>$BB$331</v>
      </c>
      <c r="BC335" s="203" t="str">
        <f t="shared" si="340"/>
        <v>$BC$331</v>
      </c>
      <c r="BD335" s="203" t="str">
        <f t="shared" si="340"/>
        <v>$BD$331</v>
      </c>
      <c r="BE335" s="203" t="str">
        <f t="shared" si="340"/>
        <v>$BE$331</v>
      </c>
      <c r="BF335" s="203" t="str">
        <f t="shared" si="340"/>
        <v>$BF$331</v>
      </c>
      <c r="BG335" s="203" t="str">
        <f t="shared" si="340"/>
        <v>$BG$331</v>
      </c>
      <c r="BH335" s="203" t="str">
        <f t="shared" si="340"/>
        <v>$BH$331</v>
      </c>
      <c r="BI335" s="203" t="str">
        <f t="shared" si="340"/>
        <v>$BI$331</v>
      </c>
      <c r="BJ335" s="203" t="str">
        <f t="shared" si="340"/>
        <v>$BJ$331</v>
      </c>
      <c r="BK335" s="203" t="str">
        <f t="shared" si="340"/>
        <v>$BK$331</v>
      </c>
      <c r="BL335" s="203" t="str">
        <f t="shared" si="340"/>
        <v>$BL$331</v>
      </c>
      <c r="BM335" s="203" t="str">
        <f t="shared" si="340"/>
        <v>$BM$331</v>
      </c>
      <c r="BN335" s="203" t="str">
        <f t="shared" si="340"/>
        <v>$BN$331</v>
      </c>
      <c r="BO335" s="203" t="str">
        <f t="shared" si="340"/>
        <v>$BO$331</v>
      </c>
      <c r="BP335" s="203" t="str">
        <f t="shared" si="340"/>
        <v>$BP$331</v>
      </c>
      <c r="BQ335" s="203" t="str">
        <f t="shared" si="340"/>
        <v>$BQ$331</v>
      </c>
      <c r="BR335" s="203" t="str">
        <f t="shared" si="340"/>
        <v>$BR$331</v>
      </c>
      <c r="BS335" s="203" t="str">
        <f t="shared" si="340"/>
        <v>$BS$331</v>
      </c>
      <c r="BT335" s="203" t="str">
        <f t="shared" si="340"/>
        <v>$BT$331</v>
      </c>
      <c r="BU335" s="203" t="str">
        <f t="shared" si="340"/>
        <v>$BU$331</v>
      </c>
      <c r="BV335" s="203" t="str">
        <f t="shared" si="340"/>
        <v>$BV$331</v>
      </c>
      <c r="BW335" s="203" t="str">
        <f t="shared" si="340"/>
        <v>$BW$331</v>
      </c>
      <c r="BX335" s="203" t="str">
        <f t="shared" si="340"/>
        <v>$BX$331</v>
      </c>
      <c r="BY335" s="203" t="str">
        <f t="shared" si="340"/>
        <v>$BY$331</v>
      </c>
      <c r="BZ335" s="203" t="str">
        <f t="shared" si="340"/>
        <v>$BZ$331</v>
      </c>
      <c r="CA335" s="203" t="str">
        <f t="shared" si="340"/>
        <v>$CA$331</v>
      </c>
      <c r="CB335" s="203" t="str">
        <f t="shared" si="340"/>
        <v>$CB$331</v>
      </c>
      <c r="CC335" s="203" t="str">
        <f t="shared" si="340"/>
        <v>$CC$331</v>
      </c>
      <c r="CD335" s="203" t="str">
        <f t="shared" si="340"/>
        <v>$CD$331</v>
      </c>
      <c r="CE335" s="203" t="str">
        <f t="shared" ref="CE335:CL335" si="341">ADDRESS(ROW(CE331),COLUMN(CE331))</f>
        <v>$CE$331</v>
      </c>
      <c r="CF335" s="203" t="str">
        <f t="shared" si="341"/>
        <v>$CF$331</v>
      </c>
      <c r="CG335" s="203" t="str">
        <f t="shared" si="341"/>
        <v>$CG$331</v>
      </c>
      <c r="CH335" s="203" t="str">
        <f t="shared" si="341"/>
        <v>$CH$331</v>
      </c>
      <c r="CI335" s="203" t="str">
        <f t="shared" si="341"/>
        <v>$CI$331</v>
      </c>
      <c r="CJ335" s="203" t="str">
        <f t="shared" si="341"/>
        <v>$CJ$331</v>
      </c>
      <c r="CK335" s="203" t="str">
        <f t="shared" si="341"/>
        <v>$CK$331</v>
      </c>
      <c r="CL335" s="203" t="str">
        <f t="shared" si="341"/>
        <v>$CL$331</v>
      </c>
      <c r="CN335" s="73"/>
      <c r="CO335" s="203" t="str">
        <f t="shared" ref="CO335:DL335" si="342">ADDRESS(ROW(CO331),COLUMN(CO331))</f>
        <v>$CO$331</v>
      </c>
      <c r="CP335" s="203" t="str">
        <f t="shared" si="342"/>
        <v>$CP$331</v>
      </c>
      <c r="CQ335" s="203" t="str">
        <f t="shared" si="342"/>
        <v>$CQ$331</v>
      </c>
      <c r="CR335" s="203" t="str">
        <f t="shared" si="342"/>
        <v>$CR$331</v>
      </c>
      <c r="CS335" s="203" t="str">
        <f t="shared" si="342"/>
        <v>$CS$331</v>
      </c>
      <c r="CT335" s="203" t="str">
        <f t="shared" si="342"/>
        <v>$CT$331</v>
      </c>
      <c r="CU335" s="203" t="str">
        <f t="shared" si="342"/>
        <v>$CU$331</v>
      </c>
      <c r="CV335" s="203" t="str">
        <f t="shared" si="342"/>
        <v>$CV$331</v>
      </c>
      <c r="CW335" s="203" t="str">
        <f t="shared" si="342"/>
        <v>$CW$331</v>
      </c>
      <c r="CX335" s="203" t="str">
        <f t="shared" si="342"/>
        <v>$CX$331</v>
      </c>
      <c r="CY335" s="203" t="str">
        <f t="shared" si="342"/>
        <v>$CY$331</v>
      </c>
      <c r="CZ335" s="203" t="str">
        <f t="shared" si="342"/>
        <v>$CZ$331</v>
      </c>
      <c r="DA335" s="203" t="str">
        <f t="shared" si="342"/>
        <v>$DA$331</v>
      </c>
      <c r="DB335" s="203" t="str">
        <f t="shared" si="342"/>
        <v>$DB$331</v>
      </c>
      <c r="DC335" s="203" t="str">
        <f t="shared" si="342"/>
        <v>$DC$331</v>
      </c>
      <c r="DD335" s="203" t="str">
        <f t="shared" si="342"/>
        <v>$DD$331</v>
      </c>
      <c r="DE335" s="203" t="str">
        <f t="shared" si="342"/>
        <v>$DE$331</v>
      </c>
      <c r="DF335" s="203" t="str">
        <f t="shared" si="342"/>
        <v>$DF$331</v>
      </c>
      <c r="DG335" s="203" t="str">
        <f t="shared" si="342"/>
        <v>$DG$331</v>
      </c>
      <c r="DH335" s="203" t="str">
        <f t="shared" si="342"/>
        <v>$DH$331</v>
      </c>
      <c r="DI335" s="203" t="str">
        <f t="shared" si="342"/>
        <v>$DI$331</v>
      </c>
      <c r="DJ335" s="203" t="str">
        <f t="shared" si="342"/>
        <v>$DJ$331</v>
      </c>
      <c r="DK335" s="203" t="str">
        <f t="shared" si="342"/>
        <v>$DK$331</v>
      </c>
      <c r="DL335" s="203" t="str">
        <f t="shared" si="342"/>
        <v>$DL$331</v>
      </c>
    </row>
    <row r="336" spans="1:116" x14ac:dyDescent="0.4">
      <c r="B336" t="s">
        <v>332</v>
      </c>
      <c r="D336" t="s">
        <v>796</v>
      </c>
      <c r="E336" s="8" t="str">
        <f t="shared" si="337"/>
        <v>336 SCENARIOCAGR-EP</v>
      </c>
      <c r="G336" s="8" t="s">
        <v>488</v>
      </c>
      <c r="H336" s="31"/>
      <c r="I336" s="73"/>
      <c r="J336" s="73"/>
      <c r="K336" s="39"/>
      <c r="L336" s="39"/>
      <c r="M336" s="39"/>
      <c r="N336" s="39"/>
      <c r="O336" s="39"/>
      <c r="P336" s="39"/>
      <c r="R336" s="38"/>
      <c r="S336" s="203"/>
      <c r="T336" s="203"/>
      <c r="U336" s="203"/>
      <c r="V336" s="203"/>
      <c r="W336" s="203"/>
      <c r="X336" s="203"/>
      <c r="Y336" s="203"/>
      <c r="Z336" s="203"/>
      <c r="AA336" s="203"/>
      <c r="AB336" s="203"/>
      <c r="AC336" s="203"/>
      <c r="AD336" s="203"/>
      <c r="AE336" s="203"/>
      <c r="AF336" s="203"/>
      <c r="AG336" s="203"/>
      <c r="AH336" s="203"/>
      <c r="AI336" s="203"/>
      <c r="AJ336" s="203"/>
      <c r="AK336" s="203"/>
      <c r="AL336" s="203"/>
      <c r="AM336" s="203"/>
      <c r="AN336" s="203"/>
      <c r="AO336" s="203"/>
      <c r="AP336" s="203"/>
      <c r="AQ336" s="203"/>
      <c r="AR336" s="203"/>
      <c r="AS336" s="203"/>
      <c r="AT336" s="203"/>
      <c r="AU336" s="203"/>
      <c r="AV336" s="203"/>
      <c r="AW336" s="203"/>
      <c r="AX336" s="203"/>
      <c r="AY336" s="203"/>
      <c r="AZ336" s="203"/>
      <c r="BA336" s="203"/>
      <c r="BB336" s="203"/>
      <c r="BC336" s="203"/>
      <c r="BD336" s="203"/>
      <c r="BE336" s="203"/>
      <c r="BF336" s="203"/>
      <c r="BG336" s="203"/>
      <c r="BH336" s="203"/>
      <c r="BI336" s="203"/>
      <c r="BJ336" s="203"/>
      <c r="BK336" s="203"/>
      <c r="BL336" s="203"/>
      <c r="BM336" s="203"/>
      <c r="BN336" s="203"/>
      <c r="BO336" s="203"/>
      <c r="BP336" s="203"/>
      <c r="BQ336" s="203"/>
      <c r="BR336" s="203"/>
      <c r="BS336" s="203"/>
      <c r="BT336" s="203"/>
      <c r="BU336" s="203"/>
      <c r="BV336" s="203"/>
      <c r="BW336" s="203"/>
      <c r="BX336" s="203"/>
      <c r="BY336" s="203"/>
      <c r="BZ336" s="203"/>
      <c r="CA336" s="203"/>
      <c r="CB336" s="203"/>
      <c r="CC336" s="203"/>
      <c r="CD336" s="203"/>
      <c r="CE336" s="203"/>
      <c r="CF336" s="203"/>
      <c r="CG336" s="203"/>
      <c r="CH336" s="203"/>
      <c r="CI336" s="203"/>
      <c r="CJ336" s="203"/>
      <c r="CK336" s="203"/>
      <c r="CL336" s="203"/>
      <c r="CN336" s="73"/>
      <c r="CO336" s="203"/>
      <c r="CP336" s="203"/>
      <c r="CQ336" s="203"/>
      <c r="CR336" s="203"/>
      <c r="CS336" s="203"/>
      <c r="CT336" s="203"/>
      <c r="CU336" s="203"/>
      <c r="CV336" s="203"/>
      <c r="CW336" s="203"/>
      <c r="CX336" s="203"/>
      <c r="CY336" s="203"/>
      <c r="CZ336" s="203"/>
      <c r="DA336" s="203"/>
      <c r="DB336" s="203"/>
      <c r="DC336" s="203"/>
      <c r="DD336" s="203"/>
      <c r="DE336" s="203"/>
      <c r="DF336" s="203"/>
      <c r="DG336" s="203"/>
      <c r="DH336" s="203"/>
      <c r="DI336" s="203"/>
      <c r="DJ336" s="203"/>
      <c r="DK336" s="203"/>
      <c r="DL336" s="203"/>
    </row>
    <row r="337" spans="1:116" x14ac:dyDescent="0.4">
      <c r="B337" t="s">
        <v>332</v>
      </c>
      <c r="D337" t="s">
        <v>796</v>
      </c>
      <c r="E337" s="8" t="str">
        <f t="shared" si="337"/>
        <v>337 SCENARIOCAGR-EP</v>
      </c>
      <c r="G337" s="8" t="s">
        <v>494</v>
      </c>
      <c r="H337" s="31"/>
      <c r="I337" s="73"/>
      <c r="J337" s="73"/>
      <c r="K337" s="39"/>
      <c r="L337" s="39"/>
      <c r="M337" s="39"/>
      <c r="N337" s="39"/>
      <c r="O337" s="39"/>
      <c r="P337" s="39"/>
      <c r="R337" s="38"/>
      <c r="S337" s="203"/>
      <c r="T337" s="203"/>
      <c r="U337" s="203"/>
      <c r="V337" s="203"/>
      <c r="W337" s="203"/>
      <c r="X337" s="203"/>
      <c r="Y337" s="203"/>
      <c r="Z337" s="203"/>
      <c r="AA337" s="203"/>
      <c r="AB337" s="203"/>
      <c r="AC337" s="203"/>
      <c r="AD337" s="203"/>
      <c r="AE337" s="203"/>
      <c r="AF337" s="203"/>
      <c r="AG337" s="203"/>
      <c r="AH337" s="203"/>
      <c r="AI337" s="203"/>
      <c r="AJ337" s="203"/>
      <c r="AK337" s="203"/>
      <c r="AL337" s="203"/>
      <c r="AM337" s="203"/>
      <c r="AN337" s="203"/>
      <c r="AO337" s="203"/>
      <c r="AP337" s="203"/>
      <c r="AQ337" s="203"/>
      <c r="AR337" s="203"/>
      <c r="AS337" s="203"/>
      <c r="AT337" s="203"/>
      <c r="AU337" s="203"/>
      <c r="AV337" s="203"/>
      <c r="AW337" s="203"/>
      <c r="AX337" s="203"/>
      <c r="AY337" s="203"/>
      <c r="AZ337" s="203"/>
      <c r="BA337" s="203"/>
      <c r="BB337" s="203"/>
      <c r="BC337" s="203"/>
      <c r="BD337" s="203"/>
      <c r="BE337" s="203"/>
      <c r="BF337" s="203"/>
      <c r="BG337" s="203"/>
      <c r="BH337" s="203"/>
      <c r="BI337" s="203"/>
      <c r="BJ337" s="203"/>
      <c r="BK337" s="203"/>
      <c r="BL337" s="203"/>
      <c r="BM337" s="203"/>
      <c r="BN337" s="203"/>
      <c r="BO337" s="203"/>
      <c r="BP337" s="203"/>
      <c r="BQ337" s="203"/>
      <c r="BR337" s="203"/>
      <c r="BS337" s="203"/>
      <c r="BT337" s="203"/>
      <c r="BU337" s="203"/>
      <c r="BV337" s="203"/>
      <c r="BW337" s="203"/>
      <c r="BX337" s="203"/>
      <c r="BY337" s="203"/>
      <c r="BZ337" s="203"/>
      <c r="CA337" s="203"/>
      <c r="CB337" s="203"/>
      <c r="CC337" s="203"/>
      <c r="CD337" s="203"/>
      <c r="CE337" s="203"/>
      <c r="CF337" s="203"/>
      <c r="CG337" s="203"/>
      <c r="CH337" s="203"/>
      <c r="CI337" s="203"/>
      <c r="CJ337" s="203"/>
      <c r="CK337" s="203"/>
      <c r="CL337" s="203"/>
      <c r="CN337" s="73"/>
      <c r="CO337" s="203"/>
      <c r="CP337" s="203"/>
      <c r="CQ337" s="203"/>
      <c r="CR337" s="203"/>
      <c r="CS337" s="203"/>
      <c r="CT337" s="203"/>
      <c r="CU337" s="203"/>
      <c r="CV337" s="203"/>
      <c r="CW337" s="203"/>
      <c r="CX337" s="203"/>
      <c r="CY337" s="203"/>
      <c r="CZ337" s="203"/>
      <c r="DA337" s="203"/>
      <c r="DB337" s="203"/>
      <c r="DC337" s="203"/>
      <c r="DD337" s="203"/>
      <c r="DE337" s="203"/>
      <c r="DF337" s="203"/>
      <c r="DG337" s="203"/>
      <c r="DH337" s="203"/>
      <c r="DI337" s="203"/>
      <c r="DJ337" s="203"/>
      <c r="DK337" s="203"/>
      <c r="DL337" s="203"/>
    </row>
    <row r="338" spans="1:116" x14ac:dyDescent="0.4">
      <c r="B338" t="s">
        <v>332</v>
      </c>
      <c r="D338" t="s">
        <v>796</v>
      </c>
      <c r="E338" s="8" t="str">
        <f t="shared" si="337"/>
        <v>338 SCENARIOCAGR-EP</v>
      </c>
      <c r="G338" s="8" t="s">
        <v>463</v>
      </c>
      <c r="H338" s="31"/>
      <c r="I338" s="73"/>
      <c r="J338" s="73"/>
      <c r="K338" s="39"/>
      <c r="L338" s="39"/>
      <c r="M338" s="39"/>
      <c r="N338" s="39"/>
      <c r="O338" s="39"/>
      <c r="P338" s="39"/>
      <c r="R338" s="38"/>
      <c r="S338" s="203"/>
      <c r="T338" s="203"/>
      <c r="U338" s="203"/>
      <c r="V338" s="203"/>
      <c r="W338" s="203"/>
      <c r="X338" s="203"/>
      <c r="Y338" s="203"/>
      <c r="Z338" s="203"/>
      <c r="AA338" s="203"/>
      <c r="AB338" s="203"/>
      <c r="AC338" s="203"/>
      <c r="AD338" s="203"/>
      <c r="AE338" s="203"/>
      <c r="AF338" s="203"/>
      <c r="AG338" s="203"/>
      <c r="AH338" s="203"/>
      <c r="AI338" s="203"/>
      <c r="AJ338" s="203"/>
      <c r="AK338" s="203"/>
      <c r="AL338" s="203"/>
      <c r="AM338" s="203"/>
      <c r="AN338" s="203"/>
      <c r="AO338" s="203"/>
      <c r="AP338" s="203"/>
      <c r="AQ338" s="203"/>
      <c r="AR338" s="203"/>
      <c r="AS338" s="203"/>
      <c r="AT338" s="203"/>
      <c r="AU338" s="203"/>
      <c r="AV338" s="203"/>
      <c r="AW338" s="203"/>
      <c r="AX338" s="203"/>
      <c r="AY338" s="203"/>
      <c r="AZ338" s="203"/>
      <c r="BA338" s="203"/>
      <c r="BB338" s="203"/>
      <c r="BC338" s="203"/>
      <c r="BD338" s="203"/>
      <c r="BE338" s="203"/>
      <c r="BF338" s="203"/>
      <c r="BG338" s="203"/>
      <c r="BH338" s="203"/>
      <c r="BI338" s="203"/>
      <c r="BJ338" s="203"/>
      <c r="BK338" s="203"/>
      <c r="BL338" s="203"/>
      <c r="BM338" s="203"/>
      <c r="BN338" s="203"/>
      <c r="BO338" s="203"/>
      <c r="BP338" s="203"/>
      <c r="BQ338" s="203"/>
      <c r="BR338" s="203"/>
      <c r="BS338" s="203"/>
      <c r="BT338" s="203"/>
      <c r="BU338" s="203"/>
      <c r="BV338" s="203"/>
      <c r="BW338" s="203"/>
      <c r="BX338" s="203"/>
      <c r="BY338" s="203"/>
      <c r="BZ338" s="203"/>
      <c r="CA338" s="203"/>
      <c r="CB338" s="203"/>
      <c r="CC338" s="203"/>
      <c r="CD338" s="203"/>
      <c r="CE338" s="203"/>
      <c r="CF338" s="203"/>
      <c r="CG338" s="203"/>
      <c r="CH338" s="203"/>
      <c r="CI338" s="203"/>
      <c r="CJ338" s="203"/>
      <c r="CK338" s="203"/>
      <c r="CL338" s="203"/>
      <c r="CN338" s="73"/>
      <c r="CO338" s="203"/>
      <c r="CP338" s="203"/>
      <c r="CQ338" s="203"/>
      <c r="CR338" s="203"/>
      <c r="CS338" s="203"/>
      <c r="CT338" s="203"/>
      <c r="CU338" s="203"/>
      <c r="CV338" s="203"/>
      <c r="CW338" s="203"/>
      <c r="CX338" s="203"/>
      <c r="CY338" s="203"/>
      <c r="CZ338" s="203"/>
      <c r="DA338" s="203"/>
      <c r="DB338" s="203"/>
      <c r="DC338" s="203"/>
      <c r="DD338" s="203"/>
      <c r="DE338" s="203"/>
      <c r="DF338" s="203"/>
      <c r="DG338" s="203"/>
      <c r="DH338" s="203"/>
      <c r="DI338" s="203"/>
      <c r="DJ338" s="203"/>
      <c r="DK338" s="203"/>
      <c r="DL338" s="203"/>
    </row>
    <row r="339" spans="1:116" x14ac:dyDescent="0.4">
      <c r="B339" t="s">
        <v>332</v>
      </c>
      <c r="D339" t="s">
        <v>796</v>
      </c>
      <c r="E339" s="8" t="str">
        <f t="shared" si="337"/>
        <v>339 SCENARIOCAGR-EP</v>
      </c>
      <c r="G339" s="8" t="s">
        <v>464</v>
      </c>
      <c r="H339" s="31"/>
      <c r="I339" s="73"/>
      <c r="J339" s="73"/>
      <c r="K339" s="39"/>
      <c r="L339" s="39"/>
      <c r="M339" s="39"/>
      <c r="N339" s="39"/>
      <c r="O339" s="39"/>
      <c r="P339" s="39"/>
      <c r="R339" s="38"/>
      <c r="S339" s="203"/>
      <c r="T339" s="203"/>
      <c r="U339" s="203"/>
      <c r="V339" s="203"/>
      <c r="W339" s="203"/>
      <c r="X339" s="203"/>
      <c r="Y339" s="203"/>
      <c r="Z339" s="203"/>
      <c r="AA339" s="203"/>
      <c r="AB339" s="203"/>
      <c r="AC339" s="203"/>
      <c r="AD339" s="203"/>
      <c r="AE339" s="203"/>
      <c r="AF339" s="203"/>
      <c r="AG339" s="203"/>
      <c r="AH339" s="203"/>
      <c r="AI339" s="203"/>
      <c r="AJ339" s="203"/>
      <c r="AK339" s="203"/>
      <c r="AL339" s="203"/>
      <c r="AM339" s="203"/>
      <c r="AN339" s="203"/>
      <c r="AO339" s="203"/>
      <c r="AP339" s="203"/>
      <c r="AQ339" s="203"/>
      <c r="AR339" s="203"/>
      <c r="AS339" s="203"/>
      <c r="AT339" s="203"/>
      <c r="AU339" s="203"/>
      <c r="AV339" s="203"/>
      <c r="AW339" s="203"/>
      <c r="AX339" s="203"/>
      <c r="AY339" s="203"/>
      <c r="AZ339" s="203"/>
      <c r="BA339" s="203"/>
      <c r="BB339" s="203"/>
      <c r="BC339" s="203"/>
      <c r="BD339" s="203"/>
      <c r="BE339" s="203"/>
      <c r="BF339" s="203"/>
      <c r="BG339" s="203"/>
      <c r="BH339" s="203"/>
      <c r="BI339" s="203"/>
      <c r="BJ339" s="203"/>
      <c r="BK339" s="203"/>
      <c r="BL339" s="203"/>
      <c r="BM339" s="203"/>
      <c r="BN339" s="203"/>
      <c r="BO339" s="203"/>
      <c r="BP339" s="203"/>
      <c r="BQ339" s="203"/>
      <c r="BR339" s="203"/>
      <c r="BS339" s="203"/>
      <c r="BT339" s="203"/>
      <c r="BU339" s="203"/>
      <c r="BV339" s="203"/>
      <c r="BW339" s="203"/>
      <c r="BX339" s="203"/>
      <c r="BY339" s="203"/>
      <c r="BZ339" s="203"/>
      <c r="CA339" s="203"/>
      <c r="CB339" s="203"/>
      <c r="CC339" s="203"/>
      <c r="CD339" s="203"/>
      <c r="CE339" s="203"/>
      <c r="CF339" s="203"/>
      <c r="CG339" s="203"/>
      <c r="CH339" s="203"/>
      <c r="CI339" s="203"/>
      <c r="CJ339" s="203"/>
      <c r="CK339" s="203"/>
      <c r="CL339" s="203"/>
      <c r="CN339" s="73"/>
      <c r="CO339" s="203"/>
      <c r="CP339" s="203"/>
      <c r="CQ339" s="203"/>
      <c r="CR339" s="203"/>
      <c r="CS339" s="203"/>
      <c r="CT339" s="203"/>
      <c r="CU339" s="203"/>
      <c r="CV339" s="203"/>
      <c r="CW339" s="203"/>
      <c r="CX339" s="203"/>
      <c r="CY339" s="203"/>
      <c r="CZ339" s="203"/>
      <c r="DA339" s="203"/>
      <c r="DB339" s="203"/>
      <c r="DC339" s="203"/>
      <c r="DD339" s="203"/>
      <c r="DE339" s="203"/>
      <c r="DF339" s="203"/>
      <c r="DG339" s="203"/>
      <c r="DH339" s="203"/>
      <c r="DI339" s="203"/>
      <c r="DJ339" s="203"/>
      <c r="DK339" s="203"/>
      <c r="DL339" s="203"/>
    </row>
    <row r="340" spans="1:116" x14ac:dyDescent="0.4">
      <c r="A340" s="174"/>
      <c r="E340" s="8"/>
      <c r="G340" s="185" t="s">
        <v>459</v>
      </c>
      <c r="H340" s="186"/>
      <c r="I340" s="187"/>
      <c r="J340" s="187"/>
      <c r="K340" s="188"/>
      <c r="L340" s="188"/>
      <c r="M340" s="188"/>
      <c r="N340" s="188"/>
      <c r="O340" s="188"/>
      <c r="P340" s="188"/>
      <c r="R340" s="189"/>
      <c r="S340" s="190"/>
      <c r="T340" s="190"/>
      <c r="U340" s="190"/>
      <c r="V340" s="190"/>
      <c r="W340" s="190"/>
      <c r="X340" s="190"/>
      <c r="Y340" s="190"/>
      <c r="Z340" s="190"/>
      <c r="AA340" s="190"/>
      <c r="AB340" s="190"/>
      <c r="AC340" s="190"/>
      <c r="AD340" s="190"/>
      <c r="AE340" s="190"/>
      <c r="AF340" s="190"/>
      <c r="AG340" s="190"/>
      <c r="AH340" s="190"/>
      <c r="AI340" s="190"/>
      <c r="AJ340" s="190"/>
      <c r="AK340" s="190"/>
      <c r="AL340" s="190"/>
      <c r="AM340" s="190"/>
      <c r="AN340" s="190"/>
      <c r="AO340" s="190"/>
      <c r="AP340" s="190"/>
      <c r="AQ340" s="190"/>
      <c r="AR340" s="190"/>
      <c r="AS340" s="190"/>
      <c r="AT340" s="190"/>
      <c r="AU340" s="190"/>
      <c r="AV340" s="190"/>
      <c r="AW340" s="190"/>
      <c r="AX340" s="190"/>
      <c r="AY340" s="190"/>
      <c r="AZ340" s="190"/>
      <c r="BA340" s="190"/>
      <c r="BB340" s="190"/>
      <c r="BC340" s="190"/>
      <c r="BD340" s="190"/>
      <c r="BE340" s="190"/>
      <c r="BF340" s="190"/>
      <c r="BG340" s="190"/>
      <c r="BH340" s="190"/>
      <c r="BI340" s="190"/>
      <c r="BJ340" s="190"/>
      <c r="BK340" s="190"/>
      <c r="BL340" s="190"/>
      <c r="BM340" s="190"/>
      <c r="BN340" s="190"/>
      <c r="BO340" s="190"/>
      <c r="BP340" s="190"/>
      <c r="BQ340" s="190"/>
      <c r="BR340" s="190"/>
      <c r="BS340" s="190"/>
      <c r="BT340" s="190"/>
      <c r="BU340" s="190"/>
      <c r="BV340" s="190"/>
      <c r="BW340" s="190"/>
      <c r="BX340" s="190"/>
      <c r="BY340" s="190"/>
      <c r="BZ340" s="190"/>
      <c r="CA340" s="190"/>
      <c r="CB340" s="190"/>
      <c r="CC340" s="190"/>
      <c r="CD340" s="190"/>
      <c r="CE340" s="190"/>
      <c r="CF340" s="190"/>
      <c r="CG340" s="190"/>
      <c r="CH340" s="190"/>
      <c r="CI340" s="190"/>
      <c r="CJ340" s="190"/>
      <c r="CK340" s="190"/>
      <c r="CL340" s="190"/>
      <c r="CN340" s="187"/>
      <c r="CO340" s="190"/>
      <c r="CP340" s="190"/>
      <c r="CQ340" s="190"/>
      <c r="CR340" s="190"/>
      <c r="CS340" s="190"/>
      <c r="CT340" s="190"/>
      <c r="CU340" s="190"/>
      <c r="CV340" s="190"/>
      <c r="CW340" s="190"/>
      <c r="CX340" s="190"/>
      <c r="CY340" s="190"/>
      <c r="CZ340" s="190"/>
      <c r="DA340" s="190"/>
      <c r="DB340" s="190"/>
      <c r="DC340" s="190"/>
      <c r="DD340" s="190"/>
      <c r="DE340" s="190"/>
      <c r="DF340" s="190"/>
      <c r="DG340" s="190"/>
      <c r="DH340" s="190"/>
      <c r="DI340" s="190"/>
      <c r="DJ340" s="190"/>
      <c r="DK340" s="190"/>
      <c r="DL340" s="190"/>
    </row>
    <row r="341" spans="1:116" x14ac:dyDescent="0.4">
      <c r="A341" s="174"/>
      <c r="E341" s="8"/>
      <c r="G341" s="192" t="s">
        <v>474</v>
      </c>
      <c r="H341" s="186"/>
      <c r="I341" s="187"/>
      <c r="J341" s="187"/>
      <c r="K341" s="188"/>
      <c r="L341" s="188"/>
      <c r="M341" s="188"/>
      <c r="N341" s="188"/>
      <c r="O341" s="188"/>
      <c r="P341" s="188"/>
      <c r="R341" s="189"/>
      <c r="S341" s="190"/>
      <c r="T341" s="190"/>
      <c r="U341" s="190"/>
      <c r="V341" s="190"/>
      <c r="W341" s="190"/>
      <c r="X341" s="190"/>
      <c r="Y341" s="190"/>
      <c r="Z341" s="190"/>
      <c r="AA341" s="190"/>
      <c r="AB341" s="190"/>
      <c r="AC341" s="190"/>
      <c r="AD341" s="190"/>
      <c r="AE341" s="190"/>
      <c r="AF341" s="190"/>
      <c r="AG341" s="190"/>
      <c r="AH341" s="190"/>
      <c r="AI341" s="190"/>
      <c r="AJ341" s="190"/>
      <c r="AK341" s="190"/>
      <c r="AL341" s="190"/>
      <c r="AM341" s="190"/>
      <c r="AN341" s="190"/>
      <c r="AO341" s="190"/>
      <c r="AP341" s="190"/>
      <c r="AQ341" s="190"/>
      <c r="AR341" s="190"/>
      <c r="AS341" s="190"/>
      <c r="AT341" s="190"/>
      <c r="AU341" s="190"/>
      <c r="AV341" s="190"/>
      <c r="AW341" s="190"/>
      <c r="AX341" s="190"/>
      <c r="AY341" s="190"/>
      <c r="AZ341" s="190"/>
      <c r="BA341" s="190"/>
      <c r="BB341" s="190"/>
      <c r="BC341" s="190"/>
      <c r="BD341" s="190"/>
      <c r="BE341" s="190"/>
      <c r="BF341" s="190"/>
      <c r="BG341" s="190"/>
      <c r="BH341" s="190"/>
      <c r="BI341" s="190"/>
      <c r="BJ341" s="190"/>
      <c r="BK341" s="190"/>
      <c r="BL341" s="190"/>
      <c r="BM341" s="190"/>
      <c r="BN341" s="190"/>
      <c r="BO341" s="190"/>
      <c r="BP341" s="190"/>
      <c r="BQ341" s="190"/>
      <c r="BR341" s="190"/>
      <c r="BS341" s="190"/>
      <c r="BT341" s="190"/>
      <c r="BU341" s="190"/>
      <c r="BV341" s="190"/>
      <c r="BW341" s="190"/>
      <c r="BX341" s="190"/>
      <c r="BY341" s="190"/>
      <c r="BZ341" s="190"/>
      <c r="CA341" s="190"/>
      <c r="CB341" s="190"/>
      <c r="CC341" s="190"/>
      <c r="CD341" s="190"/>
      <c r="CE341" s="190"/>
      <c r="CF341" s="190"/>
      <c r="CG341" s="190"/>
      <c r="CH341" s="190"/>
      <c r="CI341" s="190"/>
      <c r="CJ341" s="190"/>
      <c r="CK341" s="190"/>
      <c r="CL341" s="190"/>
      <c r="CN341" s="187"/>
      <c r="CO341" s="190"/>
      <c r="CP341" s="190"/>
      <c r="CQ341" s="190"/>
      <c r="CR341" s="190"/>
      <c r="CS341" s="190"/>
      <c r="CT341" s="190"/>
      <c r="CU341" s="190"/>
      <c r="CV341" s="190"/>
      <c r="CW341" s="190"/>
      <c r="CX341" s="190"/>
      <c r="CY341" s="190"/>
      <c r="CZ341" s="190"/>
      <c r="DA341" s="190"/>
      <c r="DB341" s="190"/>
      <c r="DC341" s="190"/>
      <c r="DD341" s="190"/>
      <c r="DE341" s="190"/>
      <c r="DF341" s="190"/>
      <c r="DG341" s="190"/>
      <c r="DH341" s="190"/>
      <c r="DI341" s="190"/>
      <c r="DJ341" s="190"/>
      <c r="DK341" s="190"/>
      <c r="DL341" s="190"/>
    </row>
    <row r="342" spans="1:116" x14ac:dyDescent="0.4">
      <c r="E342" s="8"/>
      <c r="G342" s="171"/>
      <c r="H342" s="31"/>
      <c r="I342" s="73"/>
      <c r="J342" s="73"/>
      <c r="K342" s="39"/>
      <c r="L342" s="39"/>
      <c r="M342" s="39"/>
      <c r="N342" s="39"/>
      <c r="O342" s="39"/>
      <c r="P342" s="39"/>
      <c r="R342" s="38"/>
      <c r="S342" s="76"/>
      <c r="T342" s="76"/>
      <c r="U342" s="76"/>
      <c r="V342" s="76"/>
      <c r="W342" s="76"/>
      <c r="X342" s="76"/>
      <c r="Y342" s="76"/>
      <c r="Z342" s="76"/>
      <c r="AA342" s="76"/>
      <c r="AB342" s="76"/>
      <c r="AC342" s="76"/>
      <c r="AD342" s="76"/>
      <c r="AE342" s="76"/>
      <c r="AF342" s="76"/>
      <c r="AG342" s="76"/>
      <c r="AH342" s="76"/>
      <c r="AI342" s="76"/>
      <c r="AJ342" s="76"/>
      <c r="AK342" s="76"/>
      <c r="AL342" s="76"/>
      <c r="AM342" s="76"/>
      <c r="AN342" s="76"/>
      <c r="AO342" s="76"/>
      <c r="AP342" s="76"/>
      <c r="AQ342" s="76"/>
      <c r="AR342" s="76"/>
      <c r="AS342" s="76"/>
      <c r="AT342" s="76"/>
      <c r="AU342" s="76"/>
      <c r="AV342" s="76"/>
      <c r="AW342" s="76"/>
      <c r="AX342" s="76"/>
      <c r="AY342" s="76"/>
      <c r="AZ342" s="76"/>
      <c r="BA342" s="76"/>
      <c r="BB342" s="76"/>
      <c r="BC342" s="76"/>
      <c r="BD342" s="76"/>
      <c r="BE342" s="76"/>
      <c r="BF342" s="76"/>
      <c r="BG342" s="76"/>
      <c r="BH342" s="76"/>
      <c r="BI342" s="76"/>
      <c r="BJ342" s="76"/>
      <c r="BK342" s="76"/>
      <c r="BL342" s="76"/>
      <c r="BM342" s="76"/>
      <c r="BN342" s="76"/>
      <c r="BO342" s="76"/>
      <c r="BP342" s="76"/>
      <c r="BQ342" s="76"/>
      <c r="BR342" s="76"/>
      <c r="BS342" s="76"/>
      <c r="BT342" s="76"/>
      <c r="BU342" s="76"/>
      <c r="BV342" s="76"/>
      <c r="BW342" s="76"/>
      <c r="BX342" s="76"/>
      <c r="BY342" s="76"/>
      <c r="BZ342" s="76"/>
      <c r="CA342" s="76"/>
      <c r="CB342" s="76"/>
      <c r="CC342" s="76"/>
      <c r="CD342" s="76"/>
      <c r="CE342" s="76"/>
      <c r="CF342" s="76"/>
      <c r="CG342" s="76"/>
      <c r="CH342" s="76"/>
      <c r="CI342" s="76"/>
      <c r="CJ342" s="76"/>
      <c r="CK342" s="76"/>
      <c r="CL342" s="76"/>
      <c r="CN342" s="73"/>
      <c r="CO342" s="76"/>
      <c r="CP342" s="76"/>
      <c r="CQ342" s="76"/>
      <c r="CR342" s="76"/>
      <c r="CS342" s="76"/>
      <c r="CT342" s="76"/>
      <c r="CU342" s="76"/>
      <c r="CV342" s="76"/>
      <c r="CW342" s="76"/>
      <c r="CX342" s="76"/>
      <c r="CY342" s="76"/>
      <c r="CZ342" s="76"/>
      <c r="DA342" s="76"/>
      <c r="DB342" s="76"/>
      <c r="DC342" s="76"/>
      <c r="DD342" s="76"/>
      <c r="DE342" s="76"/>
      <c r="DF342" s="76"/>
      <c r="DG342" s="76"/>
      <c r="DH342" s="76"/>
      <c r="DI342" s="76"/>
      <c r="DJ342" s="76"/>
      <c r="DK342" s="76"/>
      <c r="DL342" s="76"/>
    </row>
    <row r="343" spans="1:116" x14ac:dyDescent="0.4">
      <c r="A343" s="31" t="s">
        <v>218</v>
      </c>
      <c r="B343" s="31" t="s">
        <v>243</v>
      </c>
      <c r="C343" s="31"/>
      <c r="D343" t="s">
        <v>818</v>
      </c>
      <c r="E343" s="8" t="str">
        <f t="shared" ref="E343" si="343">ROW()&amp;" "&amp;D343</f>
        <v>343 LAGVOL-EV</v>
      </c>
      <c r="F343" t="s">
        <v>819</v>
      </c>
      <c r="G343" s="66" t="s">
        <v>821</v>
      </c>
      <c r="H343" s="22"/>
      <c r="I343" s="299"/>
      <c r="J343" s="299"/>
      <c r="K343" s="22"/>
      <c r="L343" s="22"/>
      <c r="M343" s="22"/>
      <c r="N343" s="22"/>
      <c r="O343" s="22"/>
      <c r="P343" s="22"/>
      <c r="R343" s="66"/>
      <c r="S343" s="66"/>
      <c r="T343" s="66"/>
      <c r="U343" s="66"/>
      <c r="V343" s="66"/>
      <c r="W343" s="66"/>
      <c r="X343" s="66"/>
      <c r="Y343" s="66"/>
      <c r="Z343" s="66"/>
      <c r="AA343" s="66"/>
      <c r="AB343" s="66"/>
      <c r="AC343" s="66"/>
      <c r="AD343" s="66"/>
      <c r="AE343" s="66"/>
      <c r="AF343" s="66"/>
      <c r="AG343" s="66"/>
      <c r="AH343" s="66"/>
      <c r="AI343" s="66"/>
      <c r="AJ343" s="66"/>
      <c r="AK343" s="66"/>
      <c r="AL343" s="66"/>
      <c r="AM343" s="66"/>
      <c r="AN343" s="66"/>
      <c r="AO343" s="66"/>
      <c r="AP343" s="66"/>
      <c r="AQ343" s="66"/>
      <c r="AR343" s="66"/>
      <c r="AS343" s="66"/>
      <c r="AT343" s="66"/>
      <c r="AU343" s="66"/>
      <c r="AV343" s="66"/>
      <c r="AW343" s="66"/>
      <c r="AX343" s="66"/>
      <c r="AY343" s="66"/>
      <c r="AZ343" s="66"/>
      <c r="BA343" s="66"/>
      <c r="BB343" s="66"/>
      <c r="BC343" s="66"/>
      <c r="BD343" s="66"/>
      <c r="BE343" s="66"/>
      <c r="BF343" s="66"/>
      <c r="BG343" s="66"/>
      <c r="BH343" s="66"/>
      <c r="BI343" s="66"/>
      <c r="BJ343" s="66"/>
      <c r="BK343" s="66"/>
      <c r="BL343" s="66"/>
      <c r="BM343" s="66"/>
      <c r="BN343" s="66"/>
      <c r="BO343" s="66"/>
      <c r="BP343" s="66"/>
      <c r="BQ343" s="66"/>
      <c r="BR343" s="66"/>
      <c r="BS343" s="66"/>
      <c r="BT343" s="66"/>
      <c r="BU343" s="66"/>
      <c r="BV343" s="66"/>
      <c r="BW343" s="66"/>
      <c r="BX343" s="66"/>
      <c r="BY343" s="66"/>
      <c r="BZ343" s="66"/>
      <c r="CA343" s="66"/>
      <c r="CB343" s="66"/>
      <c r="CC343" s="66"/>
      <c r="CD343" s="66"/>
      <c r="CE343" s="66"/>
      <c r="CF343" s="66"/>
      <c r="CG343" s="66"/>
      <c r="CH343" s="66"/>
      <c r="CI343" s="66"/>
      <c r="CJ343" s="66"/>
      <c r="CK343" s="66"/>
      <c r="CL343" s="66"/>
      <c r="CN343" s="299"/>
      <c r="CO343" s="40"/>
      <c r="CP343" s="40"/>
      <c r="CQ343" s="40"/>
      <c r="CR343" s="40"/>
      <c r="CS343" s="40"/>
      <c r="CT343" s="40"/>
      <c r="CU343" s="40"/>
      <c r="CV343" s="40"/>
      <c r="CW343" s="40"/>
      <c r="CX343" s="40"/>
      <c r="CY343" s="40"/>
      <c r="CZ343" s="40"/>
      <c r="DA343" s="40"/>
      <c r="DB343" s="40"/>
      <c r="DC343" s="40"/>
      <c r="DD343" s="40"/>
      <c r="DE343" s="40"/>
      <c r="DF343" s="40"/>
      <c r="DG343" s="40"/>
      <c r="DH343" s="40"/>
      <c r="DI343" s="40"/>
      <c r="DJ343" s="40"/>
      <c r="DK343" s="40"/>
      <c r="DL343" s="40"/>
    </row>
    <row r="344" spans="1:116" x14ac:dyDescent="0.4">
      <c r="A344" s="31"/>
      <c r="B344" t="str">
        <f t="shared" ref="B344:B346" si="344">E344</f>
        <v>344 LAGVOL-EV</v>
      </c>
      <c r="C344" s="31"/>
      <c r="D344" t="s">
        <v>818</v>
      </c>
      <c r="E344" s="8" t="str">
        <f t="shared" ref="E344:E354" si="345">ROW()&amp;" "&amp;D344</f>
        <v>344 LAGVOL-EV</v>
      </c>
      <c r="G344" s="13" t="s">
        <v>820</v>
      </c>
      <c r="H344" s="14">
        <v>3</v>
      </c>
      <c r="I344" s="73"/>
      <c r="J344" s="73"/>
      <c r="K344" s="31"/>
      <c r="L344" s="31"/>
      <c r="M344" s="31"/>
      <c r="N344" s="31"/>
      <c r="O344" s="31"/>
      <c r="P344" s="31"/>
      <c r="R344" s="67"/>
      <c r="S344" s="67"/>
      <c r="T344" s="67"/>
      <c r="U344" s="67"/>
      <c r="V344" s="67"/>
      <c r="W344" s="67"/>
      <c r="X344" s="67"/>
      <c r="Y344" s="67"/>
      <c r="Z344" s="67"/>
      <c r="AA344" s="67"/>
      <c r="AB344" s="67"/>
      <c r="AC344" s="67"/>
      <c r="AD344" s="67"/>
      <c r="AE344" s="67"/>
      <c r="AF344" s="67"/>
      <c r="AG344" s="67"/>
      <c r="AH344" s="67"/>
      <c r="AI344" s="67"/>
      <c r="AJ344" s="67"/>
      <c r="AK344" s="67"/>
      <c r="AL344" s="67"/>
      <c r="AM344" s="67"/>
      <c r="AN344" s="67"/>
      <c r="AO344" s="67"/>
      <c r="AP344" s="67"/>
      <c r="AQ344" s="67"/>
      <c r="AR344" s="67"/>
      <c r="AS344" s="67"/>
      <c r="AT344" s="67"/>
      <c r="AU344" s="67"/>
      <c r="AV344" s="67"/>
      <c r="AW344" s="67"/>
      <c r="AX344" s="67"/>
      <c r="AY344" s="67"/>
      <c r="AZ344" s="67"/>
      <c r="BA344" s="67"/>
      <c r="BB344" s="67"/>
      <c r="BC344" s="67"/>
      <c r="BD344" s="67"/>
      <c r="BE344" s="67"/>
      <c r="BF344" s="67"/>
      <c r="BG344" s="67"/>
      <c r="BH344" s="67"/>
      <c r="BI344" s="67"/>
      <c r="BJ344" s="67"/>
      <c r="BK344" s="67"/>
      <c r="BL344" s="67"/>
      <c r="BM344" s="67"/>
      <c r="BN344" s="67"/>
      <c r="BO344" s="67"/>
      <c r="BP344" s="67"/>
      <c r="BQ344" s="67"/>
      <c r="BR344" s="67"/>
      <c r="BS344" s="67"/>
      <c r="BT344" s="67"/>
      <c r="BU344" s="67"/>
      <c r="BV344" s="67"/>
      <c r="BW344" s="67"/>
      <c r="BX344" s="67"/>
      <c r="BY344" s="67"/>
      <c r="BZ344" s="67"/>
      <c r="CA344" s="67"/>
      <c r="CB344" s="67"/>
      <c r="CC344" s="67"/>
      <c r="CD344" s="67"/>
      <c r="CE344" s="67"/>
      <c r="CF344" s="67"/>
      <c r="CG344" s="67"/>
      <c r="CH344" s="67"/>
      <c r="CI344" s="67"/>
      <c r="CJ344" s="67"/>
      <c r="CK344" s="67"/>
      <c r="CL344" s="67"/>
      <c r="CN344" s="73"/>
    </row>
    <row r="345" spans="1:116" x14ac:dyDescent="0.4">
      <c r="A345" s="31"/>
      <c r="B345" t="str">
        <f t="shared" si="344"/>
        <v>345 LAGVOL-EV</v>
      </c>
      <c r="C345" s="31"/>
      <c r="D345" t="s">
        <v>818</v>
      </c>
      <c r="E345" s="8" t="str">
        <f t="shared" si="345"/>
        <v>345 LAGVOL-EV</v>
      </c>
      <c r="G345" s="67"/>
      <c r="H345" s="31"/>
      <c r="I345" s="73"/>
      <c r="J345" s="73"/>
      <c r="K345" s="31"/>
      <c r="L345" s="31"/>
      <c r="M345" s="31"/>
      <c r="N345" s="31"/>
      <c r="O345" s="31"/>
      <c r="P345" s="31"/>
      <c r="R345" s="67"/>
      <c r="S345" s="67"/>
      <c r="T345" s="67"/>
      <c r="U345" s="67"/>
      <c r="V345" s="67"/>
      <c r="W345" s="67"/>
      <c r="X345" s="67"/>
      <c r="Y345" s="67"/>
      <c r="Z345" s="67"/>
      <c r="AA345" s="67"/>
      <c r="AB345" s="67"/>
      <c r="AC345" s="67"/>
      <c r="AD345" s="67"/>
      <c r="AE345" s="67"/>
      <c r="AF345" s="67"/>
      <c r="AG345" s="67"/>
      <c r="AH345" s="67"/>
      <c r="AI345" s="67"/>
      <c r="AJ345" s="67"/>
      <c r="AK345" s="67"/>
      <c r="AL345" s="67"/>
      <c r="AM345" s="67"/>
      <c r="AN345" s="67"/>
      <c r="AO345" s="67"/>
      <c r="AP345" s="67"/>
      <c r="AQ345" s="67"/>
      <c r="AR345" s="67"/>
      <c r="AS345" s="67"/>
      <c r="AT345" s="67"/>
      <c r="AU345" s="67"/>
      <c r="AV345" s="67"/>
      <c r="AW345" s="67"/>
      <c r="AX345" s="67"/>
      <c r="AY345" s="67"/>
      <c r="AZ345" s="67"/>
      <c r="BA345" s="67"/>
      <c r="BB345" s="67"/>
      <c r="BC345" s="67"/>
      <c r="BD345" s="67"/>
      <c r="BE345" s="67"/>
      <c r="BF345" s="67"/>
      <c r="BG345" s="67"/>
      <c r="BH345" s="67"/>
      <c r="BI345" s="67"/>
      <c r="BJ345" s="67"/>
      <c r="BK345" s="67"/>
      <c r="BL345" s="67"/>
      <c r="BM345" s="67"/>
      <c r="BN345" s="67"/>
      <c r="BO345" s="67"/>
      <c r="BP345" s="67"/>
      <c r="BQ345" s="67"/>
      <c r="BR345" s="67"/>
      <c r="BS345" s="67"/>
      <c r="BT345" s="67"/>
      <c r="BU345" s="67"/>
      <c r="BV345" s="67"/>
      <c r="BW345" s="67"/>
      <c r="BX345" s="67"/>
      <c r="BY345" s="67"/>
      <c r="BZ345" s="67"/>
      <c r="CA345" s="67"/>
      <c r="CB345" s="67"/>
      <c r="CC345" s="67"/>
      <c r="CD345" s="67"/>
      <c r="CE345" s="67"/>
      <c r="CF345" s="67"/>
      <c r="CG345" s="67"/>
      <c r="CH345" s="67"/>
      <c r="CI345" s="67"/>
      <c r="CJ345" s="67"/>
      <c r="CK345" s="67"/>
      <c r="CL345" s="67"/>
      <c r="CN345" s="73"/>
    </row>
    <row r="346" spans="1:116" x14ac:dyDescent="0.4">
      <c r="A346" s="12"/>
      <c r="B346" t="str">
        <f t="shared" si="344"/>
        <v>346 LAGVOL-EV</v>
      </c>
      <c r="C346" s="12"/>
      <c r="D346" t="s">
        <v>818</v>
      </c>
      <c r="E346" s="8" t="str">
        <f t="shared" si="345"/>
        <v>346 LAGVOL-EV</v>
      </c>
      <c r="G346" s="95" t="str">
        <f ca="1">G347&amp;" - new"</f>
        <v># of assets - completed - new</v>
      </c>
      <c r="H346" s="12"/>
      <c r="I346" s="60"/>
      <c r="J346" s="60"/>
      <c r="K346" s="256">
        <v>10</v>
      </c>
      <c r="L346" s="256">
        <v>15</v>
      </c>
      <c r="M346" s="256">
        <v>20</v>
      </c>
      <c r="N346" s="256">
        <v>25</v>
      </c>
      <c r="O346" s="256">
        <v>30</v>
      </c>
      <c r="P346" s="256">
        <v>35</v>
      </c>
      <c r="R346" s="15"/>
      <c r="S346" s="346" cm="1">
        <f t="array" ref="S346">INDEX($K:$P,ROW(),MATCH(S$3,$K$2:$P$2,0))/12</f>
        <v>0.83333333333333337</v>
      </c>
      <c r="T346" s="346" cm="1">
        <f t="array" ref="T346">INDEX($K:$P,ROW(),MATCH(T$3,$K$2:$P$2,0))/12</f>
        <v>0.83333333333333337</v>
      </c>
      <c r="U346" s="346" cm="1">
        <f t="array" ref="U346">INDEX($K:$P,ROW(),MATCH(U$3,$K$2:$P$2,0))/12</f>
        <v>0.83333333333333337</v>
      </c>
      <c r="V346" s="346" cm="1">
        <f t="array" ref="V346">INDEX($K:$P,ROW(),MATCH(V$3,$K$2:$P$2,0))/12</f>
        <v>0.83333333333333337</v>
      </c>
      <c r="W346" s="346" cm="1">
        <f t="array" ref="W346">INDEX($K:$P,ROW(),MATCH(W$3,$K$2:$P$2,0))/12</f>
        <v>0.83333333333333337</v>
      </c>
      <c r="X346" s="346" cm="1">
        <f t="array" ref="X346">INDEX($K:$P,ROW(),MATCH(X$3,$K$2:$P$2,0))/12</f>
        <v>0.83333333333333337</v>
      </c>
      <c r="Y346" s="346" cm="1">
        <f t="array" ref="Y346">INDEX($K:$P,ROW(),MATCH(Y$3,$K$2:$P$2,0))/12</f>
        <v>0.83333333333333337</v>
      </c>
      <c r="Z346" s="346" cm="1">
        <f t="array" ref="Z346">INDEX($K:$P,ROW(),MATCH(Z$3,$K$2:$P$2,0))/12</f>
        <v>0.83333333333333337</v>
      </c>
      <c r="AA346" s="346" cm="1">
        <f t="array" ref="AA346">INDEX($K:$P,ROW(),MATCH(AA$3,$K$2:$P$2,0))/12</f>
        <v>0.83333333333333337</v>
      </c>
      <c r="AB346" s="346" cm="1">
        <f t="array" ref="AB346">INDEX($K:$P,ROW(),MATCH(AB$3,$K$2:$P$2,0))/12</f>
        <v>0.83333333333333337</v>
      </c>
      <c r="AC346" s="346" cm="1">
        <f t="array" ref="AC346">INDEX($K:$P,ROW(),MATCH(AC$3,$K$2:$P$2,0))/12</f>
        <v>0.83333333333333337</v>
      </c>
      <c r="AD346" s="346" cm="1">
        <f t="array" ref="AD346">INDEX($K:$P,ROW(),MATCH(AD$3,$K$2:$P$2,0))/12</f>
        <v>0.83333333333333337</v>
      </c>
      <c r="AE346" s="346" cm="1">
        <f t="array" ref="AE346">INDEX($K:$P,ROW(),MATCH(AE$3,$K$2:$P$2,0))/12</f>
        <v>1.25</v>
      </c>
      <c r="AF346" s="346" cm="1">
        <f t="array" ref="AF346">INDEX($K:$P,ROW(),MATCH(AF$3,$K$2:$P$2,0))/12</f>
        <v>1.25</v>
      </c>
      <c r="AG346" s="346" cm="1">
        <f t="array" ref="AG346">INDEX($K:$P,ROW(),MATCH(AG$3,$K$2:$P$2,0))/12</f>
        <v>1.25</v>
      </c>
      <c r="AH346" s="346" cm="1">
        <f t="array" ref="AH346">INDEX($K:$P,ROW(),MATCH(AH$3,$K$2:$P$2,0))/12</f>
        <v>1.25</v>
      </c>
      <c r="AI346" s="346" cm="1">
        <f t="array" ref="AI346">INDEX($K:$P,ROW(),MATCH(AI$3,$K$2:$P$2,0))/12</f>
        <v>1.25</v>
      </c>
      <c r="AJ346" s="346" cm="1">
        <f t="array" ref="AJ346">INDEX($K:$P,ROW(),MATCH(AJ$3,$K$2:$P$2,0))/12</f>
        <v>1.25</v>
      </c>
      <c r="AK346" s="346" cm="1">
        <f t="array" ref="AK346">INDEX($K:$P,ROW(),MATCH(AK$3,$K$2:$P$2,0))/12</f>
        <v>1.25</v>
      </c>
      <c r="AL346" s="346" cm="1">
        <f t="array" ref="AL346">INDEX($K:$P,ROW(),MATCH(AL$3,$K$2:$P$2,0))/12</f>
        <v>1.25</v>
      </c>
      <c r="AM346" s="346" cm="1">
        <f t="array" ref="AM346">INDEX($K:$P,ROW(),MATCH(AM$3,$K$2:$P$2,0))/12</f>
        <v>1.25</v>
      </c>
      <c r="AN346" s="346" cm="1">
        <f t="array" ref="AN346">INDEX($K:$P,ROW(),MATCH(AN$3,$K$2:$P$2,0))/12</f>
        <v>1.25</v>
      </c>
      <c r="AO346" s="346" cm="1">
        <f t="array" ref="AO346">INDEX($K:$P,ROW(),MATCH(AO$3,$K$2:$P$2,0))/12</f>
        <v>1.25</v>
      </c>
      <c r="AP346" s="346" cm="1">
        <f t="array" ref="AP346">INDEX($K:$P,ROW(),MATCH(AP$3,$K$2:$P$2,0))/12</f>
        <v>1.25</v>
      </c>
      <c r="AQ346" s="346" cm="1">
        <f t="array" ref="AQ346">INDEX($K:$P,ROW(),MATCH(AQ$3,$K$2:$P$2,0))/12</f>
        <v>1.6666666666666667</v>
      </c>
      <c r="AR346" s="346" cm="1">
        <f t="array" ref="AR346">INDEX($K:$P,ROW(),MATCH(AR$3,$K$2:$P$2,0))/12</f>
        <v>1.6666666666666667</v>
      </c>
      <c r="AS346" s="346" cm="1">
        <f t="array" ref="AS346">INDEX($K:$P,ROW(),MATCH(AS$3,$K$2:$P$2,0))/12</f>
        <v>1.6666666666666667</v>
      </c>
      <c r="AT346" s="346" cm="1">
        <f t="array" ref="AT346">INDEX($K:$P,ROW(),MATCH(AT$3,$K$2:$P$2,0))/12</f>
        <v>1.6666666666666667</v>
      </c>
      <c r="AU346" s="346" cm="1">
        <f t="array" ref="AU346">INDEX($K:$P,ROW(),MATCH(AU$3,$K$2:$P$2,0))/12</f>
        <v>1.6666666666666667</v>
      </c>
      <c r="AV346" s="346" cm="1">
        <f t="array" ref="AV346">INDEX($K:$P,ROW(),MATCH(AV$3,$K$2:$P$2,0))/12</f>
        <v>1.6666666666666667</v>
      </c>
      <c r="AW346" s="346" cm="1">
        <f t="array" ref="AW346">INDEX($K:$P,ROW(),MATCH(AW$3,$K$2:$P$2,0))/12</f>
        <v>1.6666666666666667</v>
      </c>
      <c r="AX346" s="346" cm="1">
        <f t="array" ref="AX346">INDEX($K:$P,ROW(),MATCH(AX$3,$K$2:$P$2,0))/12</f>
        <v>1.6666666666666667</v>
      </c>
      <c r="AY346" s="346" cm="1">
        <f t="array" ref="AY346">INDEX($K:$P,ROW(),MATCH(AY$3,$K$2:$P$2,0))/12</f>
        <v>1.6666666666666667</v>
      </c>
      <c r="AZ346" s="346" cm="1">
        <f t="array" ref="AZ346">INDEX($K:$P,ROW(),MATCH(AZ$3,$K$2:$P$2,0))/12</f>
        <v>1.6666666666666667</v>
      </c>
      <c r="BA346" s="346" cm="1">
        <f t="array" ref="BA346">INDEX($K:$P,ROW(),MATCH(BA$3,$K$2:$P$2,0))/12</f>
        <v>1.6666666666666667</v>
      </c>
      <c r="BB346" s="346" cm="1">
        <f t="array" ref="BB346">INDEX($K:$P,ROW(),MATCH(BB$3,$K$2:$P$2,0))/12</f>
        <v>1.6666666666666667</v>
      </c>
      <c r="BC346" s="346" cm="1">
        <f t="array" ref="BC346">INDEX($K:$P,ROW(),MATCH(BC$3,$K$2:$P$2,0))/12</f>
        <v>2.0833333333333335</v>
      </c>
      <c r="BD346" s="346" cm="1">
        <f t="array" ref="BD346">INDEX($K:$P,ROW(),MATCH(BD$3,$K$2:$P$2,0))/12</f>
        <v>2.0833333333333335</v>
      </c>
      <c r="BE346" s="346" cm="1">
        <f t="array" ref="BE346">INDEX($K:$P,ROW(),MATCH(BE$3,$K$2:$P$2,0))/12</f>
        <v>2.0833333333333335</v>
      </c>
      <c r="BF346" s="346" cm="1">
        <f t="array" ref="BF346">INDEX($K:$P,ROW(),MATCH(BF$3,$K$2:$P$2,0))/12</f>
        <v>2.0833333333333335</v>
      </c>
      <c r="BG346" s="346" cm="1">
        <f t="array" ref="BG346">INDEX($K:$P,ROW(),MATCH(BG$3,$K$2:$P$2,0))/12</f>
        <v>2.0833333333333335</v>
      </c>
      <c r="BH346" s="346" cm="1">
        <f t="array" ref="BH346">INDEX($K:$P,ROW(),MATCH(BH$3,$K$2:$P$2,0))/12</f>
        <v>2.0833333333333335</v>
      </c>
      <c r="BI346" s="346" cm="1">
        <f t="array" ref="BI346">INDEX($K:$P,ROW(),MATCH(BI$3,$K$2:$P$2,0))/12</f>
        <v>2.0833333333333335</v>
      </c>
      <c r="BJ346" s="346" cm="1">
        <f t="array" ref="BJ346">INDEX($K:$P,ROW(),MATCH(BJ$3,$K$2:$P$2,0))/12</f>
        <v>2.0833333333333335</v>
      </c>
      <c r="BK346" s="346" cm="1">
        <f t="array" ref="BK346">INDEX($K:$P,ROW(),MATCH(BK$3,$K$2:$P$2,0))/12</f>
        <v>2.0833333333333335</v>
      </c>
      <c r="BL346" s="346" cm="1">
        <f t="array" ref="BL346">INDEX($K:$P,ROW(),MATCH(BL$3,$K$2:$P$2,0))/12</f>
        <v>2.0833333333333335</v>
      </c>
      <c r="BM346" s="346" cm="1">
        <f t="array" ref="BM346">INDEX($K:$P,ROW(),MATCH(BM$3,$K$2:$P$2,0))/12</f>
        <v>2.0833333333333335</v>
      </c>
      <c r="BN346" s="346" cm="1">
        <f t="array" ref="BN346">INDEX($K:$P,ROW(),MATCH(BN$3,$K$2:$P$2,0))/12</f>
        <v>2.0833333333333335</v>
      </c>
      <c r="BO346" s="346" cm="1">
        <f t="array" ref="BO346">INDEX($K:$P,ROW(),MATCH(BO$3,$K$2:$P$2,0))/12</f>
        <v>2.5</v>
      </c>
      <c r="BP346" s="346" cm="1">
        <f t="array" ref="BP346">INDEX($K:$P,ROW(),MATCH(BP$3,$K$2:$P$2,0))/12</f>
        <v>2.5</v>
      </c>
      <c r="BQ346" s="346" cm="1">
        <f t="array" ref="BQ346">INDEX($K:$P,ROW(),MATCH(BQ$3,$K$2:$P$2,0))/12</f>
        <v>2.5</v>
      </c>
      <c r="BR346" s="346" cm="1">
        <f t="array" ref="BR346">INDEX($K:$P,ROW(),MATCH(BR$3,$K$2:$P$2,0))/12</f>
        <v>2.5</v>
      </c>
      <c r="BS346" s="346" cm="1">
        <f t="array" ref="BS346">INDEX($K:$P,ROW(),MATCH(BS$3,$K$2:$P$2,0))/12</f>
        <v>2.5</v>
      </c>
      <c r="BT346" s="346" cm="1">
        <f t="array" ref="BT346">INDEX($K:$P,ROW(),MATCH(BT$3,$K$2:$P$2,0))/12</f>
        <v>2.5</v>
      </c>
      <c r="BU346" s="346" cm="1">
        <f t="array" ref="BU346">INDEX($K:$P,ROW(),MATCH(BU$3,$K$2:$P$2,0))/12</f>
        <v>2.5</v>
      </c>
      <c r="BV346" s="346" cm="1">
        <f t="array" ref="BV346">INDEX($K:$P,ROW(),MATCH(BV$3,$K$2:$P$2,0))/12</f>
        <v>2.5</v>
      </c>
      <c r="BW346" s="346" cm="1">
        <f t="array" ref="BW346">INDEX($K:$P,ROW(),MATCH(BW$3,$K$2:$P$2,0))/12</f>
        <v>2.5</v>
      </c>
      <c r="BX346" s="346" cm="1">
        <f t="array" ref="BX346">INDEX($K:$P,ROW(),MATCH(BX$3,$K$2:$P$2,0))/12</f>
        <v>2.5</v>
      </c>
      <c r="BY346" s="346" cm="1">
        <f t="array" ref="BY346">INDEX($K:$P,ROW(),MATCH(BY$3,$K$2:$P$2,0))/12</f>
        <v>2.5</v>
      </c>
      <c r="BZ346" s="346" cm="1">
        <f t="array" ref="BZ346">INDEX($K:$P,ROW(),MATCH(BZ$3,$K$2:$P$2,0))/12</f>
        <v>2.5</v>
      </c>
      <c r="CA346" s="346" cm="1">
        <f t="array" ref="CA346">INDEX($K:$P,ROW(),MATCH(CA$3,$K$2:$P$2,0))/12</f>
        <v>2.9166666666666665</v>
      </c>
      <c r="CB346" s="346" cm="1">
        <f t="array" ref="CB346">INDEX($K:$P,ROW(),MATCH(CB$3,$K$2:$P$2,0))/12</f>
        <v>2.9166666666666665</v>
      </c>
      <c r="CC346" s="346" cm="1">
        <f t="array" ref="CC346">INDEX($K:$P,ROW(),MATCH(CC$3,$K$2:$P$2,0))/12</f>
        <v>2.9166666666666665</v>
      </c>
      <c r="CD346" s="346" cm="1">
        <f t="array" ref="CD346">INDEX($K:$P,ROW(),MATCH(CD$3,$K$2:$P$2,0))/12</f>
        <v>2.9166666666666665</v>
      </c>
      <c r="CE346" s="346" cm="1">
        <f t="array" ref="CE346">INDEX($K:$P,ROW(),MATCH(CE$3,$K$2:$P$2,0))/12</f>
        <v>2.9166666666666665</v>
      </c>
      <c r="CF346" s="346" cm="1">
        <f t="array" ref="CF346">INDEX($K:$P,ROW(),MATCH(CF$3,$K$2:$P$2,0))/12</f>
        <v>2.9166666666666665</v>
      </c>
      <c r="CG346" s="346" cm="1">
        <f t="array" ref="CG346">INDEX($K:$P,ROW(),MATCH(CG$3,$K$2:$P$2,0))/12</f>
        <v>2.9166666666666665</v>
      </c>
      <c r="CH346" s="346" cm="1">
        <f t="array" ref="CH346">INDEX($K:$P,ROW(),MATCH(CH$3,$K$2:$P$2,0))/12</f>
        <v>2.9166666666666665</v>
      </c>
      <c r="CI346" s="346" cm="1">
        <f t="array" ref="CI346">INDEX($K:$P,ROW(),MATCH(CI$3,$K$2:$P$2,0))/12</f>
        <v>2.9166666666666665</v>
      </c>
      <c r="CJ346" s="346" cm="1">
        <f t="array" ref="CJ346">INDEX($K:$P,ROW(),MATCH(CJ$3,$K$2:$P$2,0))/12</f>
        <v>2.9166666666666665</v>
      </c>
      <c r="CK346" s="346" cm="1">
        <f t="array" ref="CK346">INDEX($K:$P,ROW(),MATCH(CK$3,$K$2:$P$2,0))/12</f>
        <v>2.9166666666666665</v>
      </c>
      <c r="CL346" s="346" cm="1">
        <f t="array" ref="CL346">INDEX($K:$P,ROW(),MATCH(CL$3,$K$2:$P$2,0))/12</f>
        <v>2.9166666666666665</v>
      </c>
      <c r="CM346" s="347"/>
      <c r="CN346" s="348"/>
      <c r="CO346" s="346" t="e" cm="1">
        <f t="array" ref="CO346">INDEX($K:$P,ROW(),MATCH(CO$3,$K$2:$P$2,0))/CO$5</f>
        <v>#N/A</v>
      </c>
      <c r="CP346" s="346" t="e" cm="1">
        <f t="array" ref="CP346">INDEX($K:$P,ROW(),MATCH(CP$3,$K$2:$P$2,0))/CP$5</f>
        <v>#N/A</v>
      </c>
      <c r="CQ346" s="346" t="e" cm="1">
        <f t="array" ref="CQ346">INDEX($K:$P,ROW(),MATCH(CQ$3,$K$2:$P$2,0))/CQ$5</f>
        <v>#N/A</v>
      </c>
      <c r="CR346" s="346" t="e" cm="1">
        <f t="array" ref="CR346">INDEX($K:$P,ROW(),MATCH(CR$3,$K$2:$P$2,0))/CR$5</f>
        <v>#N/A</v>
      </c>
      <c r="CS346" s="346" t="e" cm="1">
        <f t="array" ref="CS346">INDEX($K:$P,ROW(),MATCH(CS$3,$K$2:$P$2,0))/CS$5</f>
        <v>#N/A</v>
      </c>
      <c r="CT346" s="346" t="e" cm="1">
        <f t="array" ref="CT346">INDEX($K:$P,ROW(),MATCH(CT$3,$K$2:$P$2,0))/CT$5</f>
        <v>#N/A</v>
      </c>
      <c r="CU346" s="346" t="e" cm="1">
        <f t="array" ref="CU346">INDEX($K:$P,ROW(),MATCH(CU$3,$K$2:$P$2,0))/CU$5</f>
        <v>#N/A</v>
      </c>
      <c r="CV346" s="346" t="e" cm="1">
        <f t="array" ref="CV346">INDEX($K:$P,ROW(),MATCH(CV$3,$K$2:$P$2,0))/CV$5</f>
        <v>#N/A</v>
      </c>
      <c r="CW346" s="346" t="e" cm="1">
        <f t="array" ref="CW346">INDEX($K:$P,ROW(),MATCH(CW$3,$K$2:$P$2,0))/CW$5</f>
        <v>#N/A</v>
      </c>
      <c r="CX346" s="346" t="e" cm="1">
        <f t="array" ref="CX346">INDEX($K:$P,ROW(),MATCH(CX$3,$K$2:$P$2,0))/CX$5</f>
        <v>#N/A</v>
      </c>
      <c r="CY346" s="346" t="e" cm="1">
        <f t="array" ref="CY346">INDEX($K:$P,ROW(),MATCH(CY$3,$K$2:$P$2,0))/CL$5</f>
        <v>#N/A</v>
      </c>
      <c r="CZ346" s="346" t="e" cm="1">
        <f t="array" ref="CZ346">INDEX($K:$P,ROW(),MATCH(CZ$3,$K$2:$P$2,0))/CZ$5</f>
        <v>#N/A</v>
      </c>
      <c r="DA346" s="346" t="e" cm="1">
        <f t="array" ref="DA346">INDEX($K:$P,ROW(),MATCH(DA$3,$K$2:$P$2,0))/DA$5</f>
        <v>#N/A</v>
      </c>
      <c r="DB346" s="346" t="e" cm="1">
        <f t="array" ref="DB346">INDEX($K:$P,ROW(),MATCH(DB$3,$K$2:$P$2,0))/DB$5</f>
        <v>#N/A</v>
      </c>
      <c r="DC346" s="346" t="e" cm="1">
        <f t="array" ref="DC346">INDEX($K:$P,ROW(),MATCH(DC$3,$K$2:$P$2,0))/DC$5</f>
        <v>#N/A</v>
      </c>
      <c r="DD346" s="346" t="e" cm="1">
        <f t="array" ref="DD346">INDEX($K:$P,ROW(),MATCH(DD$3,$K$2:$P$2,0))/DD$5</f>
        <v>#N/A</v>
      </c>
      <c r="DE346" s="346" t="e" cm="1">
        <f t="array" ref="DE346">INDEX($K:$P,ROW(),MATCH(DE$3,$K$2:$P$2,0))/DE$5</f>
        <v>#N/A</v>
      </c>
      <c r="DF346" s="346" t="e" cm="1">
        <f t="array" ref="DF346">INDEX($K:$P,ROW(),MATCH(DF$3,$K$2:$P$2,0))/DF$5</f>
        <v>#N/A</v>
      </c>
      <c r="DG346" s="346" t="e" cm="1">
        <f t="array" ref="DG346">INDEX($K:$P,ROW(),MATCH(DG$3,$K$2:$P$2,0))/DG$5</f>
        <v>#N/A</v>
      </c>
      <c r="DH346" s="346" t="e" cm="1">
        <f t="array" ref="DH346">INDEX($K:$P,ROW(),MATCH(DH$3,$K$2:$P$2,0))/DH$5</f>
        <v>#N/A</v>
      </c>
      <c r="DI346" s="346" t="e" cm="1">
        <f t="array" ref="DI346">INDEX($K:$P,ROW(),MATCH(DI$3,$K$2:$P$2,0))/DI$5</f>
        <v>#N/A</v>
      </c>
      <c r="DJ346" s="346" t="e" cm="1">
        <f t="array" ref="DJ346">INDEX($K:$P,ROW(),MATCH(DJ$3,$K$2:$P$2,0))/DJ$5</f>
        <v>#N/A</v>
      </c>
      <c r="DK346" s="346" t="e" cm="1">
        <f t="array" ref="DK346">INDEX($K:$P,ROW(),MATCH(DK$3,$K$2:$P$2,0))/DK$5</f>
        <v>#N/A</v>
      </c>
      <c r="DL346" s="346" t="e" cm="1">
        <f t="array" ref="DL346">INDEX($K:$P,ROW(),MATCH(DL$3,$K$2:$P$2,0))/DL$5</f>
        <v>#N/A</v>
      </c>
    </row>
    <row r="347" spans="1:116" x14ac:dyDescent="0.4">
      <c r="B347" t="str">
        <f>E347</f>
        <v>347 LAGVOL-EV</v>
      </c>
      <c r="D347" t="s">
        <v>818</v>
      </c>
      <c r="E347" s="8" t="str">
        <f t="shared" si="345"/>
        <v>347 LAGVOL-EV</v>
      </c>
      <c r="G347" s="127" t="str">
        <f ca="1">OFFSET(G347,ROW(G356)-ROW(G347),0)&amp;" - completed"</f>
        <v># of assets - completed</v>
      </c>
      <c r="H347" s="12"/>
      <c r="I347" s="60"/>
      <c r="J347" s="60"/>
      <c r="K347" s="39">
        <f t="shared" ref="K347:P347" ca="1" si="346">SUMIF($4:$4,K$2,347:347)</f>
        <v>8.3333333333333321</v>
      </c>
      <c r="L347" s="39">
        <f t="shared" ca="1" si="346"/>
        <v>22.5</v>
      </c>
      <c r="M347" s="39">
        <f t="shared" ca="1" si="346"/>
        <v>41.666666666666657</v>
      </c>
      <c r="N347" s="39">
        <f t="shared" ca="1" si="346"/>
        <v>65.833333333333343</v>
      </c>
      <c r="O347" s="39">
        <f t="shared" ca="1" si="346"/>
        <v>95</v>
      </c>
      <c r="P347" s="39">
        <f t="shared" ca="1" si="346"/>
        <v>129.16666666666671</v>
      </c>
      <c r="R347" s="15"/>
      <c r="S347" s="345">
        <f ca="1">+R347+OFFSET(S346, 0,- MIN($H344, COLUMN(S346)-COLUMN($Q$1))+1)</f>
        <v>0</v>
      </c>
      <c r="T347" s="345">
        <f t="shared" ref="T347:CE347" ca="1" si="347">+S347+OFFSET(T346, 0,- MIN($H344, COLUMN(T346)-COLUMN($Q$1))+1)</f>
        <v>0</v>
      </c>
      <c r="U347" s="345">
        <f t="shared" ca="1" si="347"/>
        <v>0.83333333333333337</v>
      </c>
      <c r="V347" s="345">
        <f t="shared" ca="1" si="347"/>
        <v>1.6666666666666667</v>
      </c>
      <c r="W347" s="345">
        <f t="shared" ca="1" si="347"/>
        <v>2.5</v>
      </c>
      <c r="X347" s="345">
        <f t="shared" ca="1" si="347"/>
        <v>3.3333333333333335</v>
      </c>
      <c r="Y347" s="345">
        <f t="shared" ca="1" si="347"/>
        <v>4.166666666666667</v>
      </c>
      <c r="Z347" s="345">
        <f t="shared" ca="1" si="347"/>
        <v>5</v>
      </c>
      <c r="AA347" s="345">
        <f t="shared" ca="1" si="347"/>
        <v>5.833333333333333</v>
      </c>
      <c r="AB347" s="345">
        <f t="shared" ca="1" si="347"/>
        <v>6.6666666666666661</v>
      </c>
      <c r="AC347" s="345">
        <f t="shared" ca="1" si="347"/>
        <v>7.4999999999999991</v>
      </c>
      <c r="AD347" s="345">
        <f t="shared" ca="1" si="347"/>
        <v>8.3333333333333321</v>
      </c>
      <c r="AE347" s="345">
        <f t="shared" ca="1" si="347"/>
        <v>9.1666666666666661</v>
      </c>
      <c r="AF347" s="345">
        <f t="shared" ca="1" si="347"/>
        <v>10</v>
      </c>
      <c r="AG347" s="345">
        <f t="shared" ca="1" si="347"/>
        <v>11.25</v>
      </c>
      <c r="AH347" s="345">
        <f t="shared" ca="1" si="347"/>
        <v>12.5</v>
      </c>
      <c r="AI347" s="345">
        <f t="shared" ca="1" si="347"/>
        <v>13.75</v>
      </c>
      <c r="AJ347" s="345">
        <f t="shared" ca="1" si="347"/>
        <v>15</v>
      </c>
      <c r="AK347" s="345">
        <f t="shared" ca="1" si="347"/>
        <v>16.25</v>
      </c>
      <c r="AL347" s="345">
        <f t="shared" ca="1" si="347"/>
        <v>17.5</v>
      </c>
      <c r="AM347" s="345">
        <f t="shared" ca="1" si="347"/>
        <v>18.75</v>
      </c>
      <c r="AN347" s="345">
        <f t="shared" ca="1" si="347"/>
        <v>20</v>
      </c>
      <c r="AO347" s="345">
        <f t="shared" ca="1" si="347"/>
        <v>21.25</v>
      </c>
      <c r="AP347" s="345">
        <f t="shared" ca="1" si="347"/>
        <v>22.5</v>
      </c>
      <c r="AQ347" s="345">
        <f t="shared" ca="1" si="347"/>
        <v>23.75</v>
      </c>
      <c r="AR347" s="345">
        <f t="shared" ca="1" si="347"/>
        <v>25</v>
      </c>
      <c r="AS347" s="345">
        <f t="shared" ca="1" si="347"/>
        <v>26.666666666666668</v>
      </c>
      <c r="AT347" s="345">
        <f t="shared" ca="1" si="347"/>
        <v>28.333333333333336</v>
      </c>
      <c r="AU347" s="345">
        <f t="shared" ca="1" si="347"/>
        <v>30.000000000000004</v>
      </c>
      <c r="AV347" s="345">
        <f t="shared" ca="1" si="347"/>
        <v>31.666666666666671</v>
      </c>
      <c r="AW347" s="345">
        <f t="shared" ca="1" si="347"/>
        <v>33.333333333333336</v>
      </c>
      <c r="AX347" s="345">
        <f t="shared" ca="1" si="347"/>
        <v>35</v>
      </c>
      <c r="AY347" s="345">
        <f t="shared" ca="1" si="347"/>
        <v>36.666666666666664</v>
      </c>
      <c r="AZ347" s="345">
        <f t="shared" ca="1" si="347"/>
        <v>38.333333333333329</v>
      </c>
      <c r="BA347" s="345">
        <f t="shared" ca="1" si="347"/>
        <v>39.999999999999993</v>
      </c>
      <c r="BB347" s="345">
        <f t="shared" ca="1" si="347"/>
        <v>41.666666666666657</v>
      </c>
      <c r="BC347" s="345">
        <f t="shared" ca="1" si="347"/>
        <v>43.333333333333321</v>
      </c>
      <c r="BD347" s="345">
        <f t="shared" ca="1" si="347"/>
        <v>44.999999999999986</v>
      </c>
      <c r="BE347" s="345">
        <f t="shared" ca="1" si="347"/>
        <v>47.083333333333321</v>
      </c>
      <c r="BF347" s="345">
        <f t="shared" ca="1" si="347"/>
        <v>49.166666666666657</v>
      </c>
      <c r="BG347" s="345">
        <f t="shared" ca="1" si="347"/>
        <v>51.249999999999993</v>
      </c>
      <c r="BH347" s="345">
        <f t="shared" ca="1" si="347"/>
        <v>53.333333333333329</v>
      </c>
      <c r="BI347" s="345">
        <f t="shared" ca="1" si="347"/>
        <v>55.416666666666664</v>
      </c>
      <c r="BJ347" s="345">
        <f t="shared" ca="1" si="347"/>
        <v>57.5</v>
      </c>
      <c r="BK347" s="345">
        <f t="shared" ca="1" si="347"/>
        <v>59.583333333333336</v>
      </c>
      <c r="BL347" s="345">
        <f t="shared" ca="1" si="347"/>
        <v>61.666666666666671</v>
      </c>
      <c r="BM347" s="345">
        <f t="shared" ca="1" si="347"/>
        <v>63.750000000000007</v>
      </c>
      <c r="BN347" s="345">
        <f t="shared" ca="1" si="347"/>
        <v>65.833333333333343</v>
      </c>
      <c r="BO347" s="345">
        <f t="shared" ca="1" si="347"/>
        <v>67.916666666666671</v>
      </c>
      <c r="BP347" s="345">
        <f t="shared" ca="1" si="347"/>
        <v>70</v>
      </c>
      <c r="BQ347" s="345">
        <f t="shared" ca="1" si="347"/>
        <v>72.5</v>
      </c>
      <c r="BR347" s="345">
        <f t="shared" ca="1" si="347"/>
        <v>75</v>
      </c>
      <c r="BS347" s="345">
        <f t="shared" ca="1" si="347"/>
        <v>77.5</v>
      </c>
      <c r="BT347" s="345">
        <f t="shared" ca="1" si="347"/>
        <v>80</v>
      </c>
      <c r="BU347" s="345">
        <f t="shared" ca="1" si="347"/>
        <v>82.5</v>
      </c>
      <c r="BV347" s="345">
        <f t="shared" ca="1" si="347"/>
        <v>85</v>
      </c>
      <c r="BW347" s="345">
        <f t="shared" ca="1" si="347"/>
        <v>87.5</v>
      </c>
      <c r="BX347" s="345">
        <f t="shared" ca="1" si="347"/>
        <v>90</v>
      </c>
      <c r="BY347" s="345">
        <f t="shared" ca="1" si="347"/>
        <v>92.5</v>
      </c>
      <c r="BZ347" s="345">
        <f t="shared" ca="1" si="347"/>
        <v>95</v>
      </c>
      <c r="CA347" s="345">
        <f t="shared" ca="1" si="347"/>
        <v>97.5</v>
      </c>
      <c r="CB347" s="345">
        <f t="shared" ca="1" si="347"/>
        <v>100</v>
      </c>
      <c r="CC347" s="345">
        <f t="shared" ca="1" si="347"/>
        <v>102.91666666666667</v>
      </c>
      <c r="CD347" s="345">
        <f t="shared" ca="1" si="347"/>
        <v>105.83333333333334</v>
      </c>
      <c r="CE347" s="345">
        <f t="shared" ca="1" si="347"/>
        <v>108.75000000000001</v>
      </c>
      <c r="CF347" s="345">
        <f t="shared" ref="CF347:DL347" ca="1" si="348">+CE347+OFFSET(CF346, 0,- MIN($H344, COLUMN(CF346)-COLUMN($Q$1))+1)</f>
        <v>111.66666666666669</v>
      </c>
      <c r="CG347" s="345">
        <f t="shared" ca="1" si="348"/>
        <v>114.58333333333336</v>
      </c>
      <c r="CH347" s="345">
        <f t="shared" ca="1" si="348"/>
        <v>117.50000000000003</v>
      </c>
      <c r="CI347" s="345">
        <f t="shared" ca="1" si="348"/>
        <v>120.4166666666667</v>
      </c>
      <c r="CJ347" s="345">
        <f t="shared" ca="1" si="348"/>
        <v>123.33333333333337</v>
      </c>
      <c r="CK347" s="345">
        <f t="shared" ca="1" si="348"/>
        <v>126.25000000000004</v>
      </c>
      <c r="CL347" s="345">
        <f t="shared" ca="1" si="348"/>
        <v>129.16666666666671</v>
      </c>
      <c r="CM347" s="345">
        <f t="shared" ca="1" si="348"/>
        <v>132.08333333333337</v>
      </c>
      <c r="CN347" s="345">
        <f t="shared" ca="1" si="348"/>
        <v>135.00000000000003</v>
      </c>
      <c r="CO347" s="345">
        <f t="shared" ca="1" si="348"/>
        <v>135.00000000000003</v>
      </c>
      <c r="CP347" s="345">
        <f t="shared" ca="1" si="348"/>
        <v>135.00000000000003</v>
      </c>
      <c r="CQ347" s="345" t="e">
        <f t="shared" ca="1" si="348"/>
        <v>#N/A</v>
      </c>
      <c r="CR347" s="345" t="e">
        <f t="shared" ca="1" si="348"/>
        <v>#N/A</v>
      </c>
      <c r="CS347" s="345" t="e">
        <f t="shared" ca="1" si="348"/>
        <v>#N/A</v>
      </c>
      <c r="CT347" s="345" t="e">
        <f t="shared" ca="1" si="348"/>
        <v>#N/A</v>
      </c>
      <c r="CU347" s="345" t="e">
        <f t="shared" ca="1" si="348"/>
        <v>#N/A</v>
      </c>
      <c r="CV347" s="345" t="e">
        <f t="shared" ca="1" si="348"/>
        <v>#N/A</v>
      </c>
      <c r="CW347" s="345" t="e">
        <f t="shared" ca="1" si="348"/>
        <v>#N/A</v>
      </c>
      <c r="CX347" s="345" t="e">
        <f t="shared" ca="1" si="348"/>
        <v>#N/A</v>
      </c>
      <c r="CY347" s="345" t="e">
        <f t="shared" ca="1" si="348"/>
        <v>#N/A</v>
      </c>
      <c r="CZ347" s="345" t="e">
        <f t="shared" ca="1" si="348"/>
        <v>#N/A</v>
      </c>
      <c r="DA347" s="345" t="e">
        <f t="shared" ca="1" si="348"/>
        <v>#N/A</v>
      </c>
      <c r="DB347" s="345" t="e">
        <f t="shared" ca="1" si="348"/>
        <v>#N/A</v>
      </c>
      <c r="DC347" s="345" t="e">
        <f t="shared" ca="1" si="348"/>
        <v>#N/A</v>
      </c>
      <c r="DD347" s="345" t="e">
        <f t="shared" ca="1" si="348"/>
        <v>#N/A</v>
      </c>
      <c r="DE347" s="345" t="e">
        <f t="shared" ca="1" si="348"/>
        <v>#N/A</v>
      </c>
      <c r="DF347" s="345" t="e">
        <f t="shared" ca="1" si="348"/>
        <v>#N/A</v>
      </c>
      <c r="DG347" s="345" t="e">
        <f t="shared" ca="1" si="348"/>
        <v>#N/A</v>
      </c>
      <c r="DH347" s="345" t="e">
        <f t="shared" ca="1" si="348"/>
        <v>#N/A</v>
      </c>
      <c r="DI347" s="345" t="e">
        <f t="shared" ca="1" si="348"/>
        <v>#N/A</v>
      </c>
      <c r="DJ347" s="345" t="e">
        <f t="shared" ca="1" si="348"/>
        <v>#N/A</v>
      </c>
      <c r="DK347" s="345" t="e">
        <f t="shared" ca="1" si="348"/>
        <v>#N/A</v>
      </c>
      <c r="DL347" s="345" t="e">
        <f t="shared" ca="1" si="348"/>
        <v>#N/A</v>
      </c>
    </row>
    <row r="348" spans="1:116" x14ac:dyDescent="0.4">
      <c r="B348" t="s">
        <v>332</v>
      </c>
      <c r="D348" t="s">
        <v>818</v>
      </c>
      <c r="E348" s="8" t="str">
        <f t="shared" si="345"/>
        <v>348 LAGVOL-EV</v>
      </c>
      <c r="G348" s="241" t="str">
        <f>IFERROR(SUBSTITUTE(TRIM(MID(#REF!, SEARCH("-",#REF!) + 1, LEN(#REF!))),":",""),"no unit")</f>
        <v>no unit</v>
      </c>
      <c r="H348" s="31"/>
      <c r="I348" s="73"/>
      <c r="J348" s="73"/>
      <c r="K348" s="39"/>
      <c r="L348" s="39"/>
      <c r="M348" s="39"/>
      <c r="N348" s="39"/>
      <c r="O348" s="39"/>
      <c r="P348" s="39"/>
      <c r="R348" s="38"/>
      <c r="S348" s="38"/>
      <c r="T348" s="38"/>
      <c r="U348" s="38"/>
      <c r="V348" s="38"/>
      <c r="W348" s="38"/>
      <c r="X348" s="38"/>
      <c r="Y348" s="38"/>
      <c r="Z348" s="38"/>
      <c r="AA348" s="38"/>
      <c r="AB348" s="38"/>
      <c r="AC348" s="38"/>
      <c r="AD348" s="38"/>
      <c r="AE348" s="38"/>
      <c r="AF348" s="38"/>
      <c r="AG348" s="38"/>
      <c r="AH348" s="38"/>
      <c r="AI348" s="38"/>
      <c r="AJ348" s="38"/>
      <c r="AK348" s="38"/>
      <c r="AL348" s="38"/>
      <c r="AM348" s="38"/>
      <c r="AN348" s="38"/>
      <c r="AO348" s="38"/>
      <c r="AP348" s="38"/>
      <c r="AQ348" s="38"/>
      <c r="AR348" s="38"/>
      <c r="AS348" s="38"/>
      <c r="AT348" s="38"/>
      <c r="AU348" s="38"/>
      <c r="AV348" s="38"/>
      <c r="AW348" s="38"/>
      <c r="AX348" s="38"/>
      <c r="AY348" s="38"/>
      <c r="AZ348" s="38"/>
      <c r="BA348" s="38"/>
      <c r="BB348" s="38"/>
      <c r="BC348" s="38"/>
      <c r="BD348" s="38"/>
      <c r="BE348" s="38"/>
      <c r="BF348" s="38"/>
      <c r="BG348" s="38"/>
      <c r="BH348" s="38"/>
      <c r="BI348" s="38"/>
      <c r="BJ348" s="38"/>
      <c r="BK348" s="38"/>
      <c r="BL348" s="38"/>
      <c r="BM348" s="38"/>
      <c r="BN348" s="38"/>
      <c r="BO348" s="38"/>
      <c r="BP348" s="38"/>
      <c r="BQ348" s="38"/>
      <c r="BR348" s="38"/>
      <c r="BS348" s="38"/>
      <c r="BT348" s="38"/>
      <c r="BU348" s="38"/>
      <c r="BV348" s="38"/>
      <c r="BW348" s="38"/>
      <c r="BX348" s="38"/>
      <c r="BY348" s="38"/>
      <c r="BZ348" s="38"/>
      <c r="CA348" s="38"/>
      <c r="CB348" s="38"/>
      <c r="CC348" s="38"/>
      <c r="CD348" s="38"/>
      <c r="CE348" s="38"/>
      <c r="CF348" s="38"/>
      <c r="CG348" s="38"/>
      <c r="CH348" s="38"/>
      <c r="CI348" s="38"/>
      <c r="CJ348" s="38"/>
      <c r="CK348" s="38"/>
      <c r="CL348" s="38"/>
      <c r="CN348" s="73"/>
      <c r="CO348" s="38"/>
      <c r="CP348" s="38"/>
      <c r="CQ348" s="38"/>
      <c r="CR348" s="38"/>
      <c r="CS348" s="38"/>
      <c r="CT348" s="38"/>
      <c r="CU348" s="38"/>
      <c r="CV348" s="38"/>
      <c r="CW348" s="38"/>
      <c r="CX348" s="38"/>
      <c r="CY348" s="38"/>
      <c r="CZ348" s="38"/>
      <c r="DA348" s="38"/>
      <c r="DB348" s="38"/>
      <c r="DC348" s="38"/>
      <c r="DD348" s="38"/>
      <c r="DE348" s="38"/>
      <c r="DF348" s="38"/>
      <c r="DG348" s="38"/>
      <c r="DH348" s="38"/>
      <c r="DI348" s="38"/>
      <c r="DJ348" s="38"/>
      <c r="DK348" s="38"/>
      <c r="DL348" s="38"/>
    </row>
    <row r="349" spans="1:116" x14ac:dyDescent="0.4">
      <c r="B349" t="s">
        <v>332</v>
      </c>
      <c r="D349" t="s">
        <v>818</v>
      </c>
      <c r="E349" s="8" t="str">
        <f t="shared" si="345"/>
        <v>349 LAGVOL-EV</v>
      </c>
      <c r="G349" s="136" t="s">
        <v>334</v>
      </c>
      <c r="H349" s="31"/>
      <c r="I349" s="73"/>
      <c r="J349" s="73"/>
      <c r="K349" s="39"/>
      <c r="L349" s="39"/>
      <c r="M349" s="39"/>
      <c r="N349" s="39"/>
      <c r="O349" s="39"/>
      <c r="P349" s="39"/>
      <c r="R349" s="38"/>
      <c r="S349" s="38"/>
      <c r="T349" s="38"/>
      <c r="U349" s="38"/>
      <c r="V349" s="38"/>
      <c r="W349" s="38"/>
      <c r="X349" s="38"/>
      <c r="Y349" s="38"/>
      <c r="Z349" s="38"/>
      <c r="AA349" s="38"/>
      <c r="AB349" s="38"/>
      <c r="AC349" s="38"/>
      <c r="AD349" s="38"/>
      <c r="AE349" s="38"/>
      <c r="AF349" s="38"/>
      <c r="AG349" s="38"/>
      <c r="AH349" s="38"/>
      <c r="AI349" s="38"/>
      <c r="AJ349" s="38"/>
      <c r="AK349" s="38"/>
      <c r="AL349" s="38"/>
      <c r="AM349" s="38"/>
      <c r="AN349" s="38"/>
      <c r="AO349" s="38"/>
      <c r="AP349" s="38"/>
      <c r="AQ349" s="38"/>
      <c r="AR349" s="38"/>
      <c r="AS349" s="38"/>
      <c r="AT349" s="38"/>
      <c r="AU349" s="38"/>
      <c r="AV349" s="38"/>
      <c r="AW349" s="38"/>
      <c r="AX349" s="38"/>
      <c r="AY349" s="38"/>
      <c r="AZ349" s="38"/>
      <c r="BA349" s="38"/>
      <c r="BB349" s="38"/>
      <c r="BC349" s="38"/>
      <c r="BD349" s="38"/>
      <c r="BE349" s="38"/>
      <c r="BF349" s="38"/>
      <c r="BG349" s="38"/>
      <c r="BH349" s="38"/>
      <c r="BI349" s="38"/>
      <c r="BJ349" s="38"/>
      <c r="BK349" s="38"/>
      <c r="BL349" s="38"/>
      <c r="BM349" s="38"/>
      <c r="BN349" s="38"/>
      <c r="BO349" s="38"/>
      <c r="BP349" s="38"/>
      <c r="BQ349" s="38"/>
      <c r="BR349" s="38"/>
      <c r="BS349" s="38"/>
      <c r="BT349" s="38"/>
      <c r="BU349" s="38"/>
      <c r="BV349" s="38"/>
      <c r="BW349" s="38"/>
      <c r="BX349" s="38"/>
      <c r="BY349" s="38"/>
      <c r="BZ349" s="38"/>
      <c r="CA349" s="38"/>
      <c r="CB349" s="38"/>
      <c r="CC349" s="38"/>
      <c r="CD349" s="38"/>
      <c r="CE349" s="38"/>
      <c r="CF349" s="38"/>
      <c r="CG349" s="38"/>
      <c r="CH349" s="38"/>
      <c r="CI349" s="38"/>
      <c r="CJ349" s="38"/>
      <c r="CK349" s="38"/>
      <c r="CL349" s="38"/>
      <c r="CN349" s="73"/>
      <c r="CO349" s="38"/>
      <c r="CP349" s="38"/>
      <c r="CQ349" s="38"/>
      <c r="CR349" s="38"/>
      <c r="CS349" s="38"/>
      <c r="CT349" s="38"/>
      <c r="CU349" s="38"/>
      <c r="CV349" s="38"/>
      <c r="CW349" s="38"/>
      <c r="CX349" s="38"/>
      <c r="CY349" s="38"/>
      <c r="CZ349" s="38"/>
      <c r="DA349" s="38"/>
      <c r="DB349" s="38"/>
      <c r="DC349" s="38"/>
      <c r="DD349" s="38"/>
      <c r="DE349" s="38"/>
      <c r="DF349" s="38"/>
      <c r="DG349" s="38"/>
      <c r="DH349" s="38"/>
      <c r="DI349" s="38"/>
      <c r="DJ349" s="38"/>
      <c r="DK349" s="38"/>
      <c r="DL349" s="38"/>
    </row>
    <row r="350" spans="1:116" x14ac:dyDescent="0.4">
      <c r="B350" t="s">
        <v>332</v>
      </c>
      <c r="D350" t="s">
        <v>818</v>
      </c>
      <c r="E350" s="8" t="str">
        <f t="shared" si="345"/>
        <v>350 LAGVOL-EV</v>
      </c>
      <c r="G350" s="136" t="s">
        <v>333</v>
      </c>
      <c r="H350" s="31"/>
      <c r="I350" s="73"/>
      <c r="J350" s="73"/>
      <c r="K350" s="39"/>
      <c r="L350" s="39"/>
      <c r="M350" s="39"/>
      <c r="N350" s="39"/>
      <c r="O350" s="39"/>
      <c r="P350" s="39"/>
      <c r="R350" s="38"/>
      <c r="S350" s="203" t="str">
        <f t="shared" ref="S350:AX350" si="349">ADDRESS(ROW(S347),COLUMN(S347),2)</f>
        <v>S$347</v>
      </c>
      <c r="T350" s="203" t="str">
        <f t="shared" si="349"/>
        <v>T$347</v>
      </c>
      <c r="U350" s="203" t="str">
        <f t="shared" si="349"/>
        <v>U$347</v>
      </c>
      <c r="V350" s="203" t="str">
        <f t="shared" si="349"/>
        <v>V$347</v>
      </c>
      <c r="W350" s="203" t="str">
        <f t="shared" si="349"/>
        <v>W$347</v>
      </c>
      <c r="X350" s="203" t="str">
        <f t="shared" si="349"/>
        <v>X$347</v>
      </c>
      <c r="Y350" s="203" t="str">
        <f t="shared" si="349"/>
        <v>Y$347</v>
      </c>
      <c r="Z350" s="203" t="str">
        <f t="shared" si="349"/>
        <v>Z$347</v>
      </c>
      <c r="AA350" s="203" t="str">
        <f t="shared" si="349"/>
        <v>AA$347</v>
      </c>
      <c r="AB350" s="203" t="str">
        <f t="shared" si="349"/>
        <v>AB$347</v>
      </c>
      <c r="AC350" s="203" t="str">
        <f t="shared" si="349"/>
        <v>AC$347</v>
      </c>
      <c r="AD350" s="203" t="str">
        <f t="shared" si="349"/>
        <v>AD$347</v>
      </c>
      <c r="AE350" s="203" t="str">
        <f t="shared" si="349"/>
        <v>AE$347</v>
      </c>
      <c r="AF350" s="203" t="str">
        <f t="shared" si="349"/>
        <v>AF$347</v>
      </c>
      <c r="AG350" s="203" t="str">
        <f t="shared" si="349"/>
        <v>AG$347</v>
      </c>
      <c r="AH350" s="203" t="str">
        <f t="shared" si="349"/>
        <v>AH$347</v>
      </c>
      <c r="AI350" s="203" t="str">
        <f t="shared" si="349"/>
        <v>AI$347</v>
      </c>
      <c r="AJ350" s="203" t="str">
        <f t="shared" si="349"/>
        <v>AJ$347</v>
      </c>
      <c r="AK350" s="203" t="str">
        <f t="shared" si="349"/>
        <v>AK$347</v>
      </c>
      <c r="AL350" s="203" t="str">
        <f t="shared" si="349"/>
        <v>AL$347</v>
      </c>
      <c r="AM350" s="203" t="str">
        <f t="shared" si="349"/>
        <v>AM$347</v>
      </c>
      <c r="AN350" s="203" t="str">
        <f t="shared" si="349"/>
        <v>AN$347</v>
      </c>
      <c r="AO350" s="203" t="str">
        <f t="shared" si="349"/>
        <v>AO$347</v>
      </c>
      <c r="AP350" s="203" t="str">
        <f t="shared" si="349"/>
        <v>AP$347</v>
      </c>
      <c r="AQ350" s="203" t="str">
        <f t="shared" si="349"/>
        <v>AQ$347</v>
      </c>
      <c r="AR350" s="203" t="str">
        <f t="shared" si="349"/>
        <v>AR$347</v>
      </c>
      <c r="AS350" s="203" t="str">
        <f t="shared" si="349"/>
        <v>AS$347</v>
      </c>
      <c r="AT350" s="203" t="str">
        <f t="shared" si="349"/>
        <v>AT$347</v>
      </c>
      <c r="AU350" s="203" t="str">
        <f t="shared" si="349"/>
        <v>AU$347</v>
      </c>
      <c r="AV350" s="203" t="str">
        <f t="shared" si="349"/>
        <v>AV$347</v>
      </c>
      <c r="AW350" s="203" t="str">
        <f t="shared" si="349"/>
        <v>AW$347</v>
      </c>
      <c r="AX350" s="203" t="str">
        <f t="shared" si="349"/>
        <v>AX$347</v>
      </c>
      <c r="AY350" s="203" t="str">
        <f t="shared" ref="AY350:CD350" si="350">ADDRESS(ROW(AY347),COLUMN(AY347),2)</f>
        <v>AY$347</v>
      </c>
      <c r="AZ350" s="203" t="str">
        <f t="shared" si="350"/>
        <v>AZ$347</v>
      </c>
      <c r="BA350" s="203" t="str">
        <f t="shared" si="350"/>
        <v>BA$347</v>
      </c>
      <c r="BB350" s="203" t="str">
        <f t="shared" si="350"/>
        <v>BB$347</v>
      </c>
      <c r="BC350" s="203" t="str">
        <f t="shared" si="350"/>
        <v>BC$347</v>
      </c>
      <c r="BD350" s="203" t="str">
        <f t="shared" si="350"/>
        <v>BD$347</v>
      </c>
      <c r="BE350" s="203" t="str">
        <f t="shared" si="350"/>
        <v>BE$347</v>
      </c>
      <c r="BF350" s="203" t="str">
        <f t="shared" si="350"/>
        <v>BF$347</v>
      </c>
      <c r="BG350" s="203" t="str">
        <f t="shared" si="350"/>
        <v>BG$347</v>
      </c>
      <c r="BH350" s="203" t="str">
        <f t="shared" si="350"/>
        <v>BH$347</v>
      </c>
      <c r="BI350" s="203" t="str">
        <f t="shared" si="350"/>
        <v>BI$347</v>
      </c>
      <c r="BJ350" s="203" t="str">
        <f t="shared" si="350"/>
        <v>BJ$347</v>
      </c>
      <c r="BK350" s="203" t="str">
        <f t="shared" si="350"/>
        <v>BK$347</v>
      </c>
      <c r="BL350" s="203" t="str">
        <f t="shared" si="350"/>
        <v>BL$347</v>
      </c>
      <c r="BM350" s="203" t="str">
        <f t="shared" si="350"/>
        <v>BM$347</v>
      </c>
      <c r="BN350" s="203" t="str">
        <f t="shared" si="350"/>
        <v>BN$347</v>
      </c>
      <c r="BO350" s="203" t="str">
        <f t="shared" si="350"/>
        <v>BO$347</v>
      </c>
      <c r="BP350" s="203" t="str">
        <f t="shared" si="350"/>
        <v>BP$347</v>
      </c>
      <c r="BQ350" s="203" t="str">
        <f t="shared" si="350"/>
        <v>BQ$347</v>
      </c>
      <c r="BR350" s="203" t="str">
        <f t="shared" si="350"/>
        <v>BR$347</v>
      </c>
      <c r="BS350" s="203" t="str">
        <f t="shared" si="350"/>
        <v>BS$347</v>
      </c>
      <c r="BT350" s="203" t="str">
        <f t="shared" si="350"/>
        <v>BT$347</v>
      </c>
      <c r="BU350" s="203" t="str">
        <f t="shared" si="350"/>
        <v>BU$347</v>
      </c>
      <c r="BV350" s="203" t="str">
        <f t="shared" si="350"/>
        <v>BV$347</v>
      </c>
      <c r="BW350" s="203" t="str">
        <f t="shared" si="350"/>
        <v>BW$347</v>
      </c>
      <c r="BX350" s="203" t="str">
        <f t="shared" si="350"/>
        <v>BX$347</v>
      </c>
      <c r="BY350" s="203" t="str">
        <f t="shared" si="350"/>
        <v>BY$347</v>
      </c>
      <c r="BZ350" s="203" t="str">
        <f t="shared" si="350"/>
        <v>BZ$347</v>
      </c>
      <c r="CA350" s="203" t="str">
        <f t="shared" si="350"/>
        <v>CA$347</v>
      </c>
      <c r="CB350" s="203" t="str">
        <f t="shared" si="350"/>
        <v>CB$347</v>
      </c>
      <c r="CC350" s="203" t="str">
        <f t="shared" si="350"/>
        <v>CC$347</v>
      </c>
      <c r="CD350" s="203" t="str">
        <f t="shared" si="350"/>
        <v>CD$347</v>
      </c>
      <c r="CE350" s="203" t="str">
        <f t="shared" ref="CE350:CL350" si="351">ADDRESS(ROW(CE347),COLUMN(CE347),2)</f>
        <v>CE$347</v>
      </c>
      <c r="CF350" s="203" t="str">
        <f t="shared" si="351"/>
        <v>CF$347</v>
      </c>
      <c r="CG350" s="203" t="str">
        <f t="shared" si="351"/>
        <v>CG$347</v>
      </c>
      <c r="CH350" s="203" t="str">
        <f t="shared" si="351"/>
        <v>CH$347</v>
      </c>
      <c r="CI350" s="203" t="str">
        <f t="shared" si="351"/>
        <v>CI$347</v>
      </c>
      <c r="CJ350" s="203" t="str">
        <f t="shared" si="351"/>
        <v>CJ$347</v>
      </c>
      <c r="CK350" s="203" t="str">
        <f t="shared" si="351"/>
        <v>CK$347</v>
      </c>
      <c r="CL350" s="203" t="str">
        <f t="shared" si="351"/>
        <v>CL$347</v>
      </c>
      <c r="CN350" s="73"/>
      <c r="CO350" s="203" t="str">
        <f t="shared" ref="CO350:DL350" si="352">ADDRESS(ROW(CO347),COLUMN(CO347),2)</f>
        <v>CO$347</v>
      </c>
      <c r="CP350" s="203" t="str">
        <f t="shared" si="352"/>
        <v>CP$347</v>
      </c>
      <c r="CQ350" s="203" t="str">
        <f t="shared" si="352"/>
        <v>CQ$347</v>
      </c>
      <c r="CR350" s="203" t="str">
        <f t="shared" si="352"/>
        <v>CR$347</v>
      </c>
      <c r="CS350" s="203" t="str">
        <f t="shared" si="352"/>
        <v>CS$347</v>
      </c>
      <c r="CT350" s="203" t="str">
        <f t="shared" si="352"/>
        <v>CT$347</v>
      </c>
      <c r="CU350" s="203" t="str">
        <f t="shared" si="352"/>
        <v>CU$347</v>
      </c>
      <c r="CV350" s="203" t="str">
        <f t="shared" si="352"/>
        <v>CV$347</v>
      </c>
      <c r="CW350" s="203" t="str">
        <f t="shared" si="352"/>
        <v>CW$347</v>
      </c>
      <c r="CX350" s="203" t="str">
        <f t="shared" si="352"/>
        <v>CX$347</v>
      </c>
      <c r="CY350" s="203" t="str">
        <f t="shared" si="352"/>
        <v>CY$347</v>
      </c>
      <c r="CZ350" s="203" t="str">
        <f t="shared" si="352"/>
        <v>CZ$347</v>
      </c>
      <c r="DA350" s="203" t="str">
        <f t="shared" si="352"/>
        <v>DA$347</v>
      </c>
      <c r="DB350" s="203" t="str">
        <f t="shared" si="352"/>
        <v>DB$347</v>
      </c>
      <c r="DC350" s="203" t="str">
        <f t="shared" si="352"/>
        <v>DC$347</v>
      </c>
      <c r="DD350" s="203" t="str">
        <f t="shared" si="352"/>
        <v>DD$347</v>
      </c>
      <c r="DE350" s="203" t="str">
        <f t="shared" si="352"/>
        <v>DE$347</v>
      </c>
      <c r="DF350" s="203" t="str">
        <f t="shared" si="352"/>
        <v>DF$347</v>
      </c>
      <c r="DG350" s="203" t="str">
        <f t="shared" si="352"/>
        <v>DG$347</v>
      </c>
      <c r="DH350" s="203" t="str">
        <f t="shared" si="352"/>
        <v>DH$347</v>
      </c>
      <c r="DI350" s="203" t="str">
        <f t="shared" si="352"/>
        <v>DI$347</v>
      </c>
      <c r="DJ350" s="203" t="str">
        <f t="shared" si="352"/>
        <v>DJ$347</v>
      </c>
      <c r="DK350" s="203" t="str">
        <f t="shared" si="352"/>
        <v>DK$347</v>
      </c>
      <c r="DL350" s="203" t="str">
        <f t="shared" si="352"/>
        <v>DL$347</v>
      </c>
    </row>
    <row r="351" spans="1:116" x14ac:dyDescent="0.4">
      <c r="B351" t="s">
        <v>332</v>
      </c>
      <c r="D351" t="s">
        <v>818</v>
      </c>
      <c r="E351" s="8" t="str">
        <f t="shared" si="345"/>
        <v>351 LAGVOL-EV</v>
      </c>
      <c r="G351" s="8" t="s">
        <v>488</v>
      </c>
      <c r="H351" s="12"/>
      <c r="I351" s="60"/>
      <c r="J351" s="60"/>
      <c r="K351" s="15"/>
      <c r="L351" s="15"/>
      <c r="M351" s="15"/>
      <c r="N351" s="15"/>
      <c r="O351" s="15"/>
      <c r="P351" s="15"/>
      <c r="R351" s="15"/>
      <c r="S351" s="76"/>
      <c r="T351" s="76"/>
      <c r="U351" s="76"/>
      <c r="V351" s="76"/>
      <c r="W351" s="76"/>
      <c r="X351" s="76"/>
      <c r="Y351" s="76"/>
      <c r="Z351" s="76"/>
      <c r="AA351" s="76"/>
      <c r="AB351" s="76"/>
      <c r="AC351" s="76"/>
      <c r="AD351" s="76"/>
      <c r="AE351" s="76"/>
      <c r="AF351" s="76"/>
      <c r="AG351" s="76"/>
      <c r="AH351" s="76"/>
      <c r="AI351" s="76"/>
      <c r="AJ351" s="76"/>
      <c r="AK351" s="76"/>
      <c r="AL351" s="76"/>
      <c r="AM351" s="76"/>
      <c r="AN351" s="76"/>
      <c r="AO351" s="76"/>
      <c r="AP351" s="76"/>
      <c r="AQ351" s="76"/>
      <c r="AR351" s="76"/>
      <c r="AS351" s="76"/>
      <c r="AT351" s="76"/>
      <c r="AU351" s="76"/>
      <c r="AV351" s="76"/>
      <c r="AW351" s="76"/>
      <c r="AX351" s="76"/>
      <c r="AY351" s="76"/>
      <c r="AZ351" s="76"/>
      <c r="BA351" s="76"/>
      <c r="BB351" s="76"/>
      <c r="BC351" s="76"/>
      <c r="BD351" s="76"/>
      <c r="BE351" s="76"/>
      <c r="BF351" s="76"/>
      <c r="BG351" s="76"/>
      <c r="BH351" s="76"/>
      <c r="BI351" s="76"/>
      <c r="BJ351" s="76"/>
      <c r="BK351" s="76"/>
      <c r="BL351" s="76"/>
      <c r="BM351" s="76"/>
      <c r="BN351" s="76"/>
      <c r="BO351" s="76"/>
      <c r="BP351" s="76"/>
      <c r="BQ351" s="76"/>
      <c r="BR351" s="76"/>
      <c r="BS351" s="76"/>
      <c r="BT351" s="76"/>
      <c r="BU351" s="76"/>
      <c r="BV351" s="76"/>
      <c r="BW351" s="76"/>
      <c r="BX351" s="76"/>
      <c r="BY351" s="76"/>
      <c r="BZ351" s="76"/>
      <c r="CA351" s="76"/>
      <c r="CB351" s="76"/>
      <c r="CC351" s="76"/>
      <c r="CD351" s="76"/>
      <c r="CE351" s="76"/>
      <c r="CF351" s="76"/>
      <c r="CG351" s="76"/>
      <c r="CH351" s="76"/>
      <c r="CI351" s="76"/>
      <c r="CJ351" s="76"/>
      <c r="CK351" s="76"/>
      <c r="CL351" s="76"/>
      <c r="CN351" s="60"/>
      <c r="CO351" s="76"/>
      <c r="CP351" s="76"/>
      <c r="CQ351" s="76"/>
      <c r="CR351" s="76"/>
      <c r="CS351" s="76"/>
      <c r="CT351" s="76"/>
      <c r="CU351" s="76"/>
      <c r="CV351" s="76"/>
      <c r="CW351" s="76"/>
      <c r="CX351" s="76"/>
      <c r="CY351" s="76"/>
      <c r="CZ351" s="76"/>
      <c r="DA351" s="76"/>
      <c r="DB351" s="76"/>
      <c r="DC351" s="76"/>
      <c r="DD351" s="76"/>
      <c r="DE351" s="76"/>
      <c r="DF351" s="76"/>
      <c r="DG351" s="76"/>
      <c r="DH351" s="76"/>
      <c r="DI351" s="76"/>
      <c r="DJ351" s="76"/>
      <c r="DK351" s="76"/>
      <c r="DL351" s="76"/>
    </row>
    <row r="352" spans="1:116" x14ac:dyDescent="0.4">
      <c r="B352" t="s">
        <v>332</v>
      </c>
      <c r="D352" t="s">
        <v>818</v>
      </c>
      <c r="E352" s="8" t="str">
        <f t="shared" si="345"/>
        <v>352 LAGVOL-EV</v>
      </c>
      <c r="G352" s="8" t="s">
        <v>494</v>
      </c>
      <c r="H352" s="12"/>
      <c r="I352" s="60"/>
      <c r="J352" s="60"/>
      <c r="K352" s="15"/>
      <c r="L352" s="15"/>
      <c r="M352" s="15"/>
      <c r="N352" s="15"/>
      <c r="O352" s="15"/>
      <c r="P352" s="15"/>
      <c r="R352" s="15"/>
      <c r="S352" s="76"/>
      <c r="T352" s="76"/>
      <c r="U352" s="76"/>
      <c r="V352" s="76"/>
      <c r="W352" s="76"/>
      <c r="X352" s="76"/>
      <c r="Y352" s="76"/>
      <c r="Z352" s="76"/>
      <c r="AA352" s="76"/>
      <c r="AB352" s="76"/>
      <c r="AC352" s="76"/>
      <c r="AD352" s="76"/>
      <c r="AE352" s="76"/>
      <c r="AF352" s="76"/>
      <c r="AG352" s="76"/>
      <c r="AH352" s="76"/>
      <c r="AI352" s="76"/>
      <c r="AJ352" s="76"/>
      <c r="AK352" s="76"/>
      <c r="AL352" s="76"/>
      <c r="AM352" s="76"/>
      <c r="AN352" s="76"/>
      <c r="AO352" s="76"/>
      <c r="AP352" s="76"/>
      <c r="AQ352" s="76"/>
      <c r="AR352" s="76"/>
      <c r="AS352" s="76"/>
      <c r="AT352" s="76"/>
      <c r="AU352" s="76"/>
      <c r="AV352" s="76"/>
      <c r="AW352" s="76"/>
      <c r="AX352" s="76"/>
      <c r="AY352" s="76"/>
      <c r="AZ352" s="76"/>
      <c r="BA352" s="76"/>
      <c r="BB352" s="76"/>
      <c r="BC352" s="76"/>
      <c r="BD352" s="76"/>
      <c r="BE352" s="76"/>
      <c r="BF352" s="76"/>
      <c r="BG352" s="76"/>
      <c r="BH352" s="76"/>
      <c r="BI352" s="76"/>
      <c r="BJ352" s="76"/>
      <c r="BK352" s="76"/>
      <c r="BL352" s="76"/>
      <c r="BM352" s="76"/>
      <c r="BN352" s="76"/>
      <c r="BO352" s="76"/>
      <c r="BP352" s="76"/>
      <c r="BQ352" s="76"/>
      <c r="BR352" s="76"/>
      <c r="BS352" s="76"/>
      <c r="BT352" s="76"/>
      <c r="BU352" s="76"/>
      <c r="BV352" s="76"/>
      <c r="BW352" s="76"/>
      <c r="BX352" s="76"/>
      <c r="BY352" s="76"/>
      <c r="BZ352" s="76"/>
      <c r="CA352" s="76"/>
      <c r="CB352" s="76"/>
      <c r="CC352" s="76"/>
      <c r="CD352" s="76"/>
      <c r="CE352" s="76"/>
      <c r="CF352" s="76"/>
      <c r="CG352" s="76"/>
      <c r="CH352" s="76"/>
      <c r="CI352" s="76"/>
      <c r="CJ352" s="76"/>
      <c r="CK352" s="76"/>
      <c r="CL352" s="76"/>
      <c r="CN352" s="60"/>
      <c r="CO352" s="76"/>
      <c r="CP352" s="76"/>
      <c r="CQ352" s="76"/>
      <c r="CR352" s="76"/>
      <c r="CS352" s="76"/>
      <c r="CT352" s="76"/>
      <c r="CU352" s="76"/>
      <c r="CV352" s="76"/>
      <c r="CW352" s="76"/>
      <c r="CX352" s="76"/>
      <c r="CY352" s="76"/>
      <c r="CZ352" s="76"/>
      <c r="DA352" s="76"/>
      <c r="DB352" s="76"/>
      <c r="DC352" s="76"/>
      <c r="DD352" s="76"/>
      <c r="DE352" s="76"/>
      <c r="DF352" s="76"/>
      <c r="DG352" s="76"/>
      <c r="DH352" s="76"/>
      <c r="DI352" s="76"/>
      <c r="DJ352" s="76"/>
      <c r="DK352" s="76"/>
      <c r="DL352" s="76"/>
    </row>
    <row r="353" spans="1:116" x14ac:dyDescent="0.4">
      <c r="B353" t="s">
        <v>332</v>
      </c>
      <c r="D353" t="s">
        <v>818</v>
      </c>
      <c r="E353" s="8" t="str">
        <f t="shared" si="345"/>
        <v>353 LAGVOL-EV</v>
      </c>
      <c r="G353" s="8" t="s">
        <v>463</v>
      </c>
      <c r="H353" s="12"/>
      <c r="I353" s="60"/>
      <c r="J353" s="60"/>
      <c r="K353" s="15"/>
      <c r="L353" s="15"/>
      <c r="M353" s="15"/>
      <c r="N353" s="15"/>
      <c r="O353" s="15"/>
      <c r="P353" s="15"/>
      <c r="R353" s="15"/>
      <c r="S353" s="76"/>
      <c r="T353" s="76"/>
      <c r="U353" s="76"/>
      <c r="V353" s="76"/>
      <c r="W353" s="76"/>
      <c r="X353" s="76"/>
      <c r="Y353" s="76"/>
      <c r="Z353" s="76"/>
      <c r="AA353" s="76"/>
      <c r="AB353" s="76"/>
      <c r="AC353" s="76"/>
      <c r="AD353" s="76"/>
      <c r="AE353" s="76"/>
      <c r="AF353" s="76"/>
      <c r="AG353" s="76"/>
      <c r="AH353" s="76"/>
      <c r="AI353" s="76"/>
      <c r="AJ353" s="76"/>
      <c r="AK353" s="76"/>
      <c r="AL353" s="76"/>
      <c r="AM353" s="76"/>
      <c r="AN353" s="76"/>
      <c r="AO353" s="76"/>
      <c r="AP353" s="76"/>
      <c r="AQ353" s="76"/>
      <c r="AR353" s="76"/>
      <c r="AS353" s="76"/>
      <c r="AT353" s="76"/>
      <c r="AU353" s="76"/>
      <c r="AV353" s="76"/>
      <c r="AW353" s="76"/>
      <c r="AX353" s="76"/>
      <c r="AY353" s="76"/>
      <c r="AZ353" s="76"/>
      <c r="BA353" s="76"/>
      <c r="BB353" s="76"/>
      <c r="BC353" s="76"/>
      <c r="BD353" s="76"/>
      <c r="BE353" s="76"/>
      <c r="BF353" s="76"/>
      <c r="BG353" s="76"/>
      <c r="BH353" s="76"/>
      <c r="BI353" s="76"/>
      <c r="BJ353" s="76"/>
      <c r="BK353" s="76"/>
      <c r="BL353" s="76"/>
      <c r="BM353" s="76"/>
      <c r="BN353" s="76"/>
      <c r="BO353" s="76"/>
      <c r="BP353" s="76"/>
      <c r="BQ353" s="76"/>
      <c r="BR353" s="76"/>
      <c r="BS353" s="76"/>
      <c r="BT353" s="76"/>
      <c r="BU353" s="76"/>
      <c r="BV353" s="76"/>
      <c r="BW353" s="76"/>
      <c r="BX353" s="76"/>
      <c r="BY353" s="76"/>
      <c r="BZ353" s="76"/>
      <c r="CA353" s="76"/>
      <c r="CB353" s="76"/>
      <c r="CC353" s="76"/>
      <c r="CD353" s="76"/>
      <c r="CE353" s="76"/>
      <c r="CF353" s="76"/>
      <c r="CG353" s="76"/>
      <c r="CH353" s="76"/>
      <c r="CI353" s="76"/>
      <c r="CJ353" s="76"/>
      <c r="CK353" s="76"/>
      <c r="CL353" s="76"/>
      <c r="CN353" s="60"/>
      <c r="CO353" s="76"/>
      <c r="CP353" s="76"/>
      <c r="CQ353" s="76"/>
      <c r="CR353" s="76"/>
      <c r="CS353" s="76"/>
      <c r="CT353" s="76"/>
      <c r="CU353" s="76"/>
      <c r="CV353" s="76"/>
      <c r="CW353" s="76"/>
      <c r="CX353" s="76"/>
      <c r="CY353" s="76"/>
      <c r="CZ353" s="76"/>
      <c r="DA353" s="76"/>
      <c r="DB353" s="76"/>
      <c r="DC353" s="76"/>
      <c r="DD353" s="76"/>
      <c r="DE353" s="76"/>
      <c r="DF353" s="76"/>
      <c r="DG353" s="76"/>
      <c r="DH353" s="76"/>
      <c r="DI353" s="76"/>
      <c r="DJ353" s="76"/>
      <c r="DK353" s="76"/>
      <c r="DL353" s="76"/>
    </row>
    <row r="354" spans="1:116" x14ac:dyDescent="0.4">
      <c r="B354" t="s">
        <v>332</v>
      </c>
      <c r="D354" t="s">
        <v>818</v>
      </c>
      <c r="E354" s="8" t="str">
        <f t="shared" si="345"/>
        <v>354 LAGVOL-EV</v>
      </c>
      <c r="G354" s="8" t="s">
        <v>464</v>
      </c>
      <c r="H354" s="12"/>
      <c r="I354" s="60"/>
      <c r="J354" s="60"/>
      <c r="K354" s="15"/>
      <c r="L354" s="15"/>
      <c r="M354" s="15"/>
      <c r="N354" s="15"/>
      <c r="O354" s="15"/>
      <c r="P354" s="15"/>
      <c r="R354" s="15"/>
      <c r="S354" s="76"/>
      <c r="T354" s="76"/>
      <c r="U354" s="76"/>
      <c r="V354" s="76"/>
      <c r="W354" s="76"/>
      <c r="X354" s="76"/>
      <c r="Y354" s="76"/>
      <c r="Z354" s="76"/>
      <c r="AA354" s="76"/>
      <c r="AB354" s="76"/>
      <c r="AC354" s="76"/>
      <c r="AD354" s="76"/>
      <c r="AE354" s="76"/>
      <c r="AF354" s="76"/>
      <c r="AG354" s="76"/>
      <c r="AH354" s="76"/>
      <c r="AI354" s="76"/>
      <c r="AJ354" s="76"/>
      <c r="AK354" s="76"/>
      <c r="AL354" s="76"/>
      <c r="AM354" s="76"/>
      <c r="AN354" s="76"/>
      <c r="AO354" s="76"/>
      <c r="AP354" s="76"/>
      <c r="AQ354" s="76"/>
      <c r="AR354" s="76"/>
      <c r="AS354" s="76"/>
      <c r="AT354" s="76"/>
      <c r="AU354" s="76"/>
      <c r="AV354" s="76"/>
      <c r="AW354" s="76"/>
      <c r="AX354" s="76"/>
      <c r="AY354" s="76"/>
      <c r="AZ354" s="76"/>
      <c r="BA354" s="76"/>
      <c r="BB354" s="76"/>
      <c r="BC354" s="76"/>
      <c r="BD354" s="76"/>
      <c r="BE354" s="76"/>
      <c r="BF354" s="76"/>
      <c r="BG354" s="76"/>
      <c r="BH354" s="76"/>
      <c r="BI354" s="76"/>
      <c r="BJ354" s="76"/>
      <c r="BK354" s="76"/>
      <c r="BL354" s="76"/>
      <c r="BM354" s="76"/>
      <c r="BN354" s="76"/>
      <c r="BO354" s="76"/>
      <c r="BP354" s="76"/>
      <c r="BQ354" s="76"/>
      <c r="BR354" s="76"/>
      <c r="BS354" s="76"/>
      <c r="BT354" s="76"/>
      <c r="BU354" s="76"/>
      <c r="BV354" s="76"/>
      <c r="BW354" s="76"/>
      <c r="BX354" s="76"/>
      <c r="BY354" s="76"/>
      <c r="BZ354" s="76"/>
      <c r="CA354" s="76"/>
      <c r="CB354" s="76"/>
      <c r="CC354" s="76"/>
      <c r="CD354" s="76"/>
      <c r="CE354" s="76"/>
      <c r="CF354" s="76"/>
      <c r="CG354" s="76"/>
      <c r="CH354" s="76"/>
      <c r="CI354" s="76"/>
      <c r="CJ354" s="76"/>
      <c r="CK354" s="76"/>
      <c r="CL354" s="76"/>
      <c r="CN354" s="60"/>
      <c r="CO354" s="76"/>
      <c r="CP354" s="76"/>
      <c r="CQ354" s="76"/>
      <c r="CR354" s="76"/>
      <c r="CS354" s="76"/>
      <c r="CT354" s="76"/>
      <c r="CU354" s="76"/>
      <c r="CV354" s="76"/>
      <c r="CW354" s="76"/>
      <c r="CX354" s="76"/>
      <c r="CY354" s="76"/>
      <c r="CZ354" s="76"/>
      <c r="DA354" s="76"/>
      <c r="DB354" s="76"/>
      <c r="DC354" s="76"/>
      <c r="DD354" s="76"/>
      <c r="DE354" s="76"/>
      <c r="DF354" s="76"/>
      <c r="DG354" s="76"/>
      <c r="DH354" s="76"/>
      <c r="DI354" s="76"/>
      <c r="DJ354" s="76"/>
      <c r="DK354" s="76"/>
      <c r="DL354" s="76"/>
    </row>
    <row r="355" spans="1:116" x14ac:dyDescent="0.4">
      <c r="A355" s="174"/>
      <c r="E355" s="8"/>
      <c r="G355" s="185" t="s">
        <v>459</v>
      </c>
      <c r="H355" s="186"/>
      <c r="I355" s="187"/>
      <c r="J355" s="187"/>
      <c r="K355" s="188"/>
      <c r="L355" s="188"/>
      <c r="M355" s="188"/>
      <c r="N355" s="188"/>
      <c r="O355" s="188"/>
      <c r="P355" s="188"/>
      <c r="R355" s="189"/>
      <c r="S355" s="190"/>
      <c r="T355" s="190"/>
      <c r="U355" s="190"/>
      <c r="V355" s="190"/>
      <c r="W355" s="190"/>
      <c r="X355" s="190"/>
      <c r="Y355" s="190"/>
      <c r="Z355" s="190"/>
      <c r="AA355" s="190"/>
      <c r="AB355" s="190"/>
      <c r="AC355" s="190"/>
      <c r="AD355" s="190"/>
      <c r="AE355" s="190"/>
      <c r="AF355" s="190"/>
      <c r="AG355" s="190"/>
      <c r="AH355" s="190"/>
      <c r="AI355" s="190"/>
      <c r="AJ355" s="190"/>
      <c r="AK355" s="190"/>
      <c r="AL355" s="190"/>
      <c r="AM355" s="190"/>
      <c r="AN355" s="190"/>
      <c r="AO355" s="190"/>
      <c r="AP355" s="190"/>
      <c r="AQ355" s="190"/>
      <c r="AR355" s="190"/>
      <c r="AS355" s="190"/>
      <c r="AT355" s="190"/>
      <c r="AU355" s="190"/>
      <c r="AV355" s="190"/>
      <c r="AW355" s="190"/>
      <c r="AX355" s="190"/>
      <c r="AY355" s="190"/>
      <c r="AZ355" s="190"/>
      <c r="BA355" s="190"/>
      <c r="BB355" s="190"/>
      <c r="BC355" s="190"/>
      <c r="BD355" s="190"/>
      <c r="BE355" s="190"/>
      <c r="BF355" s="190"/>
      <c r="BG355" s="190"/>
      <c r="BH355" s="190"/>
      <c r="BI355" s="190"/>
      <c r="BJ355" s="190"/>
      <c r="BK355" s="190"/>
      <c r="BL355" s="190"/>
      <c r="BM355" s="190"/>
      <c r="BN355" s="190"/>
      <c r="BO355" s="190"/>
      <c r="BP355" s="190"/>
      <c r="BQ355" s="190"/>
      <c r="BR355" s="190"/>
      <c r="BS355" s="190"/>
      <c r="BT355" s="190"/>
      <c r="BU355" s="190"/>
      <c r="BV355" s="190"/>
      <c r="BW355" s="190"/>
      <c r="BX355" s="190"/>
      <c r="BY355" s="190"/>
      <c r="BZ355" s="190"/>
      <c r="CA355" s="190"/>
      <c r="CB355" s="190"/>
      <c r="CC355" s="190"/>
      <c r="CD355" s="190"/>
      <c r="CE355" s="190"/>
      <c r="CF355" s="190"/>
      <c r="CG355" s="190"/>
      <c r="CH355" s="190"/>
      <c r="CI355" s="190"/>
      <c r="CJ355" s="190"/>
      <c r="CK355" s="190"/>
      <c r="CL355" s="190"/>
      <c r="CN355" s="187"/>
      <c r="CO355" s="190"/>
      <c r="CP355" s="190"/>
      <c r="CQ355" s="190"/>
      <c r="CR355" s="190"/>
      <c r="CS355" s="190"/>
      <c r="CT355" s="190"/>
      <c r="CU355" s="190"/>
      <c r="CV355" s="190"/>
      <c r="CW355" s="190"/>
      <c r="CX355" s="190"/>
      <c r="CY355" s="190"/>
      <c r="CZ355" s="190"/>
      <c r="DA355" s="190"/>
      <c r="DB355" s="190"/>
      <c r="DC355" s="190"/>
      <c r="DD355" s="190"/>
      <c r="DE355" s="190"/>
      <c r="DF355" s="190"/>
      <c r="DG355" s="190"/>
      <c r="DH355" s="190"/>
      <c r="DI355" s="190"/>
      <c r="DJ355" s="190"/>
      <c r="DK355" s="190"/>
      <c r="DL355" s="190"/>
    </row>
    <row r="356" spans="1:116" x14ac:dyDescent="0.4">
      <c r="A356" s="174"/>
      <c r="E356" s="8"/>
      <c r="G356" s="185" t="s">
        <v>456</v>
      </c>
      <c r="H356" s="186"/>
      <c r="I356" s="187"/>
      <c r="J356" s="187"/>
      <c r="K356" s="188"/>
      <c r="L356" s="188"/>
      <c r="M356" s="188"/>
      <c r="N356" s="188"/>
      <c r="O356" s="188"/>
      <c r="P356" s="188"/>
      <c r="R356" s="189"/>
      <c r="S356" s="190"/>
      <c r="T356" s="190"/>
      <c r="U356" s="190"/>
      <c r="V356" s="190"/>
      <c r="W356" s="190"/>
      <c r="X356" s="190"/>
      <c r="Y356" s="190"/>
      <c r="Z356" s="190"/>
      <c r="AA356" s="190"/>
      <c r="AB356" s="190"/>
      <c r="AC356" s="190"/>
      <c r="AD356" s="190"/>
      <c r="AE356" s="190"/>
      <c r="AF356" s="190"/>
      <c r="AG356" s="190"/>
      <c r="AH356" s="190"/>
      <c r="AI356" s="190"/>
      <c r="AJ356" s="190"/>
      <c r="AK356" s="190"/>
      <c r="AL356" s="190"/>
      <c r="AM356" s="190"/>
      <c r="AN356" s="190"/>
      <c r="AO356" s="190"/>
      <c r="AP356" s="190"/>
      <c r="AQ356" s="190"/>
      <c r="AR356" s="190"/>
      <c r="AS356" s="190"/>
      <c r="AT356" s="190"/>
      <c r="AU356" s="190"/>
      <c r="AV356" s="190"/>
      <c r="AW356" s="190"/>
      <c r="AX356" s="190"/>
      <c r="AY356" s="190"/>
      <c r="AZ356" s="190"/>
      <c r="BA356" s="190"/>
      <c r="BB356" s="190"/>
      <c r="BC356" s="190"/>
      <c r="BD356" s="190"/>
      <c r="BE356" s="190"/>
      <c r="BF356" s="190"/>
      <c r="BG356" s="190"/>
      <c r="BH356" s="190"/>
      <c r="BI356" s="190"/>
      <c r="BJ356" s="190"/>
      <c r="BK356" s="190"/>
      <c r="BL356" s="190"/>
      <c r="BM356" s="190"/>
      <c r="BN356" s="190"/>
      <c r="BO356" s="190"/>
      <c r="BP356" s="190"/>
      <c r="BQ356" s="190"/>
      <c r="BR356" s="190"/>
      <c r="BS356" s="190"/>
      <c r="BT356" s="190"/>
      <c r="BU356" s="190"/>
      <c r="BV356" s="190"/>
      <c r="BW356" s="190"/>
      <c r="BX356" s="190"/>
      <c r="BY356" s="190"/>
      <c r="BZ356" s="190"/>
      <c r="CA356" s="190"/>
      <c r="CB356" s="190"/>
      <c r="CC356" s="190"/>
      <c r="CD356" s="190"/>
      <c r="CE356" s="190"/>
      <c r="CF356" s="190"/>
      <c r="CG356" s="190"/>
      <c r="CH356" s="190"/>
      <c r="CI356" s="190"/>
      <c r="CJ356" s="190"/>
      <c r="CK356" s="190"/>
      <c r="CL356" s="190"/>
      <c r="CN356" s="187"/>
      <c r="CO356" s="190"/>
      <c r="CP356" s="190"/>
      <c r="CQ356" s="190"/>
      <c r="CR356" s="190"/>
      <c r="CS356" s="190"/>
      <c r="CT356" s="190"/>
      <c r="CU356" s="190"/>
      <c r="CV356" s="190"/>
      <c r="CW356" s="190"/>
      <c r="CX356" s="190"/>
      <c r="CY356" s="190"/>
      <c r="CZ356" s="190"/>
      <c r="DA356" s="190"/>
      <c r="DB356" s="190"/>
      <c r="DC356" s="190"/>
      <c r="DD356" s="190"/>
      <c r="DE356" s="190"/>
      <c r="DF356" s="190"/>
      <c r="DG356" s="190"/>
      <c r="DH356" s="190"/>
      <c r="DI356" s="190"/>
      <c r="DJ356" s="190"/>
      <c r="DK356" s="190"/>
      <c r="DL356" s="190"/>
    </row>
    <row r="357" spans="1:116" x14ac:dyDescent="0.4">
      <c r="G357"/>
      <c r="I357"/>
      <c r="J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N357"/>
    </row>
    <row r="358" spans="1:116" x14ac:dyDescent="0.4">
      <c r="G358"/>
      <c r="I358"/>
      <c r="J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N358"/>
    </row>
    <row r="359" spans="1:116" x14ac:dyDescent="0.4">
      <c r="G359"/>
      <c r="I359"/>
      <c r="J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N359"/>
    </row>
    <row r="360" spans="1:116" x14ac:dyDescent="0.4">
      <c r="G360"/>
      <c r="I360"/>
      <c r="J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N360"/>
    </row>
    <row r="361" spans="1:116" x14ac:dyDescent="0.4">
      <c r="G361"/>
      <c r="I361"/>
      <c r="J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N361"/>
    </row>
    <row r="362" spans="1:116" x14ac:dyDescent="0.4">
      <c r="G362"/>
      <c r="I362"/>
      <c r="J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N362"/>
    </row>
    <row r="363" spans="1:116" x14ac:dyDescent="0.4">
      <c r="G363"/>
      <c r="I363"/>
      <c r="J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N363"/>
    </row>
    <row r="364" spans="1:116" x14ac:dyDescent="0.4">
      <c r="G364"/>
      <c r="I364"/>
      <c r="J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N364"/>
    </row>
    <row r="365" spans="1:116" x14ac:dyDescent="0.4">
      <c r="G365"/>
      <c r="I365"/>
      <c r="J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N365"/>
    </row>
    <row r="366" spans="1:116" x14ac:dyDescent="0.4">
      <c r="G366"/>
      <c r="I366"/>
      <c r="J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N366"/>
    </row>
    <row r="367" spans="1:116" x14ac:dyDescent="0.4">
      <c r="G367"/>
      <c r="I367"/>
      <c r="J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N367"/>
    </row>
    <row r="368" spans="1:116" x14ac:dyDescent="0.4">
      <c r="E368" s="8"/>
      <c r="G368" s="171"/>
      <c r="H368" s="31"/>
      <c r="I368" s="73"/>
      <c r="J368" s="73"/>
      <c r="K368" s="39"/>
      <c r="L368" s="39"/>
      <c r="M368" s="39"/>
      <c r="N368" s="39"/>
      <c r="O368" s="39"/>
      <c r="P368" s="39"/>
      <c r="R368" s="38"/>
      <c r="S368" s="76"/>
      <c r="T368" s="76"/>
      <c r="U368" s="76"/>
      <c r="V368" s="76"/>
      <c r="W368" s="76"/>
      <c r="X368" s="76"/>
      <c r="Y368" s="76"/>
      <c r="Z368" s="76"/>
      <c r="AA368" s="76"/>
      <c r="AB368" s="76"/>
      <c r="AC368" s="76"/>
      <c r="AD368" s="76"/>
      <c r="AE368" s="76"/>
      <c r="AF368" s="76"/>
      <c r="AG368" s="76"/>
      <c r="AH368" s="76"/>
      <c r="AI368" s="76"/>
      <c r="AJ368" s="76"/>
      <c r="AK368" s="76"/>
      <c r="AL368" s="76"/>
      <c r="AM368" s="76"/>
      <c r="AN368" s="76"/>
      <c r="AO368" s="76"/>
      <c r="AP368" s="76"/>
      <c r="AQ368" s="76"/>
      <c r="AR368" s="76"/>
      <c r="AS368" s="76"/>
      <c r="AT368" s="76"/>
      <c r="AU368" s="76"/>
      <c r="AV368" s="76"/>
      <c r="AW368" s="76"/>
      <c r="AX368" s="76"/>
      <c r="AY368" s="76"/>
      <c r="AZ368" s="76"/>
      <c r="BA368" s="76"/>
      <c r="BB368" s="76"/>
      <c r="BC368" s="76"/>
      <c r="BD368" s="76"/>
      <c r="BE368" s="76"/>
      <c r="BF368" s="76"/>
      <c r="BG368" s="76"/>
      <c r="BH368" s="76"/>
      <c r="BI368" s="76"/>
      <c r="BJ368" s="76"/>
      <c r="BK368" s="76"/>
      <c r="BL368" s="76"/>
      <c r="BM368" s="76"/>
      <c r="BN368" s="76"/>
      <c r="BO368" s="76"/>
      <c r="BP368" s="76"/>
      <c r="BQ368" s="76"/>
      <c r="BR368" s="76"/>
      <c r="BS368" s="76"/>
      <c r="BT368" s="76"/>
      <c r="BU368" s="76"/>
      <c r="BV368" s="76"/>
      <c r="BW368" s="76"/>
      <c r="BX368" s="76"/>
      <c r="BY368" s="76"/>
      <c r="BZ368" s="76"/>
      <c r="CA368" s="76"/>
      <c r="CB368" s="76"/>
      <c r="CC368" s="76"/>
      <c r="CD368" s="76"/>
      <c r="CE368" s="76"/>
      <c r="CF368" s="76"/>
      <c r="CG368" s="76"/>
      <c r="CH368" s="76"/>
      <c r="CI368" s="76"/>
      <c r="CJ368" s="76"/>
      <c r="CK368" s="76"/>
      <c r="CL368" s="76"/>
      <c r="CN368" s="73"/>
      <c r="CO368" s="76"/>
      <c r="CP368" s="76"/>
      <c r="CQ368" s="76"/>
      <c r="CR368" s="76"/>
      <c r="CS368" s="76"/>
      <c r="CT368" s="76"/>
      <c r="CU368" s="76"/>
      <c r="CV368" s="76"/>
      <c r="CW368" s="76"/>
      <c r="CX368" s="76"/>
      <c r="CY368" s="76"/>
      <c r="CZ368" s="76"/>
      <c r="DA368" s="76"/>
      <c r="DB368" s="76"/>
      <c r="DC368" s="76"/>
      <c r="DD368" s="76"/>
      <c r="DE368" s="76"/>
      <c r="DF368" s="76"/>
      <c r="DG368" s="76"/>
      <c r="DH368" s="76"/>
      <c r="DI368" s="76"/>
      <c r="DJ368" s="76"/>
      <c r="DK368" s="76"/>
      <c r="DL368" s="76"/>
    </row>
    <row r="369" spans="1:116" x14ac:dyDescent="0.4">
      <c r="E369" s="8"/>
      <c r="G369" s="171"/>
      <c r="H369" s="31"/>
      <c r="I369" s="73"/>
      <c r="J369" s="73"/>
      <c r="K369" s="39"/>
      <c r="L369" s="39"/>
      <c r="M369" s="39"/>
      <c r="N369" s="39"/>
      <c r="O369" s="39"/>
      <c r="P369" s="39"/>
      <c r="R369" s="38"/>
      <c r="S369" s="76"/>
      <c r="T369" s="76"/>
      <c r="U369" s="76"/>
      <c r="V369" s="76"/>
      <c r="W369" s="76"/>
      <c r="X369" s="76"/>
      <c r="Y369" s="76"/>
      <c r="Z369" s="76"/>
      <c r="AA369" s="76"/>
      <c r="AB369" s="76"/>
      <c r="AC369" s="76"/>
      <c r="AD369" s="76"/>
      <c r="AE369" s="76"/>
      <c r="AF369" s="76"/>
      <c r="AG369" s="76"/>
      <c r="AH369" s="76"/>
      <c r="AI369" s="76"/>
      <c r="AJ369" s="76"/>
      <c r="AK369" s="76"/>
      <c r="AL369" s="76"/>
      <c r="AM369" s="76"/>
      <c r="AN369" s="76"/>
      <c r="AO369" s="76"/>
      <c r="AP369" s="76"/>
      <c r="AQ369" s="76"/>
      <c r="AR369" s="76"/>
      <c r="AS369" s="76"/>
      <c r="AT369" s="76"/>
      <c r="AU369" s="76"/>
      <c r="AV369" s="76"/>
      <c r="AW369" s="76"/>
      <c r="AX369" s="76"/>
      <c r="AY369" s="76"/>
      <c r="AZ369" s="76"/>
      <c r="BA369" s="76"/>
      <c r="BB369" s="76"/>
      <c r="BC369" s="76"/>
      <c r="BD369" s="76"/>
      <c r="BE369" s="76"/>
      <c r="BF369" s="76"/>
      <c r="BG369" s="76"/>
      <c r="BH369" s="76"/>
      <c r="BI369" s="76"/>
      <c r="BJ369" s="76"/>
      <c r="BK369" s="76"/>
      <c r="BL369" s="76"/>
      <c r="BM369" s="76"/>
      <c r="BN369" s="76"/>
      <c r="BO369" s="76"/>
      <c r="BP369" s="76"/>
      <c r="BQ369" s="76"/>
      <c r="BR369" s="76"/>
      <c r="BS369" s="76"/>
      <c r="BT369" s="76"/>
      <c r="BU369" s="76"/>
      <c r="BV369" s="76"/>
      <c r="BW369" s="76"/>
      <c r="BX369" s="76"/>
      <c r="BY369" s="76"/>
      <c r="BZ369" s="76"/>
      <c r="CA369" s="76"/>
      <c r="CB369" s="76"/>
      <c r="CC369" s="76"/>
      <c r="CD369" s="76"/>
      <c r="CE369" s="76"/>
      <c r="CF369" s="76"/>
      <c r="CG369" s="76"/>
      <c r="CH369" s="76"/>
      <c r="CI369" s="76"/>
      <c r="CJ369" s="76"/>
      <c r="CK369" s="76"/>
      <c r="CL369" s="76"/>
      <c r="CN369" s="73"/>
      <c r="CO369" s="76"/>
      <c r="CP369" s="76"/>
      <c r="CQ369" s="76"/>
      <c r="CR369" s="76"/>
      <c r="CS369" s="76"/>
      <c r="CT369" s="76"/>
      <c r="CU369" s="76"/>
      <c r="CV369" s="76"/>
      <c r="CW369" s="76"/>
      <c r="CX369" s="76"/>
      <c r="CY369" s="76"/>
      <c r="CZ369" s="76"/>
      <c r="DA369" s="76"/>
      <c r="DB369" s="76"/>
      <c r="DC369" s="76"/>
      <c r="DD369" s="76"/>
      <c r="DE369" s="76"/>
      <c r="DF369" s="76"/>
      <c r="DG369" s="76"/>
      <c r="DH369" s="76"/>
      <c r="DI369" s="76"/>
      <c r="DJ369" s="76"/>
      <c r="DK369" s="76"/>
      <c r="DL369" s="76"/>
    </row>
    <row r="370" spans="1:116" x14ac:dyDescent="0.4">
      <c r="E370" s="8"/>
      <c r="G370" s="171"/>
      <c r="H370" s="31"/>
      <c r="I370" s="73"/>
      <c r="J370" s="73"/>
      <c r="K370" s="39"/>
      <c r="L370" s="39"/>
      <c r="M370" s="39"/>
      <c r="N370" s="39"/>
      <c r="O370" s="39"/>
      <c r="P370" s="39"/>
      <c r="R370" s="38"/>
      <c r="S370" s="76"/>
      <c r="T370" s="76"/>
      <c r="U370" s="76"/>
      <c r="V370" s="76"/>
      <c r="W370" s="76"/>
      <c r="X370" s="76"/>
      <c r="Y370" s="76"/>
      <c r="Z370" s="76"/>
      <c r="AA370" s="76"/>
      <c r="AB370" s="76"/>
      <c r="AC370" s="76"/>
      <c r="AD370" s="76"/>
      <c r="AE370" s="76"/>
      <c r="AF370" s="76"/>
      <c r="AG370" s="76"/>
      <c r="AH370" s="76"/>
      <c r="AI370" s="76"/>
      <c r="AJ370" s="76"/>
      <c r="AK370" s="76"/>
      <c r="AL370" s="76"/>
      <c r="AM370" s="76"/>
      <c r="AN370" s="76"/>
      <c r="AO370" s="76"/>
      <c r="AP370" s="76"/>
      <c r="AQ370" s="76"/>
      <c r="AR370" s="76"/>
      <c r="AS370" s="76"/>
      <c r="AT370" s="76"/>
      <c r="AU370" s="76"/>
      <c r="AV370" s="76"/>
      <c r="AW370" s="76"/>
      <c r="AX370" s="76"/>
      <c r="AY370" s="76"/>
      <c r="AZ370" s="76"/>
      <c r="BA370" s="76"/>
      <c r="BB370" s="76"/>
      <c r="BC370" s="76"/>
      <c r="BD370" s="76"/>
      <c r="BE370" s="76"/>
      <c r="BF370" s="76"/>
      <c r="BG370" s="76"/>
      <c r="BH370" s="76"/>
      <c r="BI370" s="76"/>
      <c r="BJ370" s="76"/>
      <c r="BK370" s="76"/>
      <c r="BL370" s="76"/>
      <c r="BM370" s="76"/>
      <c r="BN370" s="76"/>
      <c r="BO370" s="76"/>
      <c r="BP370" s="76"/>
      <c r="BQ370" s="76"/>
      <c r="BR370" s="76"/>
      <c r="BS370" s="76"/>
      <c r="BT370" s="76"/>
      <c r="BU370" s="76"/>
      <c r="BV370" s="76"/>
      <c r="BW370" s="76"/>
      <c r="BX370" s="76"/>
      <c r="BY370" s="76"/>
      <c r="BZ370" s="76"/>
      <c r="CA370" s="76"/>
      <c r="CB370" s="76"/>
      <c r="CC370" s="76"/>
      <c r="CD370" s="76"/>
      <c r="CE370" s="76"/>
      <c r="CF370" s="76"/>
      <c r="CG370" s="76"/>
      <c r="CH370" s="76"/>
      <c r="CI370" s="76"/>
      <c r="CJ370" s="76"/>
      <c r="CK370" s="76"/>
      <c r="CL370" s="76"/>
      <c r="CN370" s="73"/>
      <c r="CO370" s="76"/>
      <c r="CP370" s="76"/>
      <c r="CQ370" s="76"/>
      <c r="CR370" s="76"/>
      <c r="CS370" s="76"/>
      <c r="CT370" s="76"/>
      <c r="CU370" s="76"/>
      <c r="CV370" s="76"/>
      <c r="CW370" s="76"/>
      <c r="CX370" s="76"/>
      <c r="CY370" s="76"/>
      <c r="CZ370" s="76"/>
      <c r="DA370" s="76"/>
      <c r="DB370" s="76"/>
      <c r="DC370" s="76"/>
      <c r="DD370" s="76"/>
      <c r="DE370" s="76"/>
      <c r="DF370" s="76"/>
      <c r="DG370" s="76"/>
      <c r="DH370" s="76"/>
      <c r="DI370" s="76"/>
      <c r="DJ370" s="76"/>
      <c r="DK370" s="76"/>
      <c r="DL370" s="76"/>
    </row>
    <row r="371" spans="1:116" x14ac:dyDescent="0.4">
      <c r="E371" s="8"/>
      <c r="G371" s="171"/>
      <c r="H371" s="31"/>
      <c r="I371" s="73"/>
      <c r="J371" s="73"/>
      <c r="K371" s="39"/>
      <c r="L371" s="39"/>
      <c r="M371" s="39"/>
      <c r="N371" s="39"/>
      <c r="O371" s="39"/>
      <c r="P371" s="39"/>
      <c r="R371" s="38"/>
      <c r="S371" s="76"/>
      <c r="T371" s="76"/>
      <c r="U371" s="76"/>
      <c r="V371" s="76"/>
      <c r="W371" s="76"/>
      <c r="X371" s="76"/>
      <c r="Y371" s="76"/>
      <c r="Z371" s="76"/>
      <c r="AA371" s="76"/>
      <c r="AB371" s="76"/>
      <c r="AC371" s="76"/>
      <c r="AD371" s="76"/>
      <c r="AE371" s="76"/>
      <c r="AF371" s="76"/>
      <c r="AG371" s="76"/>
      <c r="AH371" s="76"/>
      <c r="AI371" s="76"/>
      <c r="AJ371" s="76"/>
      <c r="AK371" s="76"/>
      <c r="AL371" s="76"/>
      <c r="AM371" s="76"/>
      <c r="AN371" s="76"/>
      <c r="AO371" s="76"/>
      <c r="AP371" s="76"/>
      <c r="AQ371" s="76"/>
      <c r="AR371" s="76"/>
      <c r="AS371" s="76"/>
      <c r="AT371" s="76"/>
      <c r="AU371" s="76"/>
      <c r="AV371" s="76"/>
      <c r="AW371" s="76"/>
      <c r="AX371" s="76"/>
      <c r="AY371" s="76"/>
      <c r="AZ371" s="76"/>
      <c r="BA371" s="76"/>
      <c r="BB371" s="76"/>
      <c r="BC371" s="76"/>
      <c r="BD371" s="76"/>
      <c r="BE371" s="76"/>
      <c r="BF371" s="76"/>
      <c r="BG371" s="76"/>
      <c r="BH371" s="76"/>
      <c r="BI371" s="76"/>
      <c r="BJ371" s="76"/>
      <c r="BK371" s="76"/>
      <c r="BL371" s="76"/>
      <c r="BM371" s="76"/>
      <c r="BN371" s="76"/>
      <c r="BO371" s="76"/>
      <c r="BP371" s="76"/>
      <c r="BQ371" s="76"/>
      <c r="BR371" s="76"/>
      <c r="BS371" s="76"/>
      <c r="BT371" s="76"/>
      <c r="BU371" s="76"/>
      <c r="BV371" s="76"/>
      <c r="BW371" s="76"/>
      <c r="BX371" s="76"/>
      <c r="BY371" s="76"/>
      <c r="BZ371" s="76"/>
      <c r="CA371" s="76"/>
      <c r="CB371" s="76"/>
      <c r="CC371" s="76"/>
      <c r="CD371" s="76"/>
      <c r="CE371" s="76"/>
      <c r="CF371" s="76"/>
      <c r="CG371" s="76"/>
      <c r="CH371" s="76"/>
      <c r="CI371" s="76"/>
      <c r="CJ371" s="76"/>
      <c r="CK371" s="76"/>
      <c r="CL371" s="76"/>
      <c r="CN371" s="73"/>
      <c r="CO371" s="76"/>
      <c r="CP371" s="76"/>
      <c r="CQ371" s="76"/>
      <c r="CR371" s="76"/>
      <c r="CS371" s="76"/>
      <c r="CT371" s="76"/>
      <c r="CU371" s="76"/>
      <c r="CV371" s="76"/>
      <c r="CW371" s="76"/>
      <c r="CX371" s="76"/>
      <c r="CY371" s="76"/>
      <c r="CZ371" s="76"/>
      <c r="DA371" s="76"/>
      <c r="DB371" s="76"/>
      <c r="DC371" s="76"/>
      <c r="DD371" s="76"/>
      <c r="DE371" s="76"/>
      <c r="DF371" s="76"/>
      <c r="DG371" s="76"/>
      <c r="DH371" s="76"/>
      <c r="DI371" s="76"/>
      <c r="DJ371" s="76"/>
      <c r="DK371" s="76"/>
      <c r="DL371" s="76"/>
    </row>
    <row r="372" spans="1:116" x14ac:dyDescent="0.4">
      <c r="E372" s="8"/>
      <c r="G372" s="171"/>
      <c r="H372" s="31"/>
      <c r="I372" s="73"/>
      <c r="J372" s="73"/>
      <c r="K372" s="39"/>
      <c r="L372" s="39"/>
      <c r="M372" s="39"/>
      <c r="N372" s="39"/>
      <c r="O372" s="39"/>
      <c r="P372" s="39"/>
      <c r="R372" s="38"/>
      <c r="S372" s="76"/>
      <c r="T372" s="76"/>
      <c r="U372" s="76"/>
      <c r="V372" s="76"/>
      <c r="W372" s="76"/>
      <c r="X372" s="76"/>
      <c r="Y372" s="76"/>
      <c r="Z372" s="76"/>
      <c r="AA372" s="76"/>
      <c r="AB372" s="76"/>
      <c r="AC372" s="76"/>
      <c r="AD372" s="76"/>
      <c r="AE372" s="76"/>
      <c r="AF372" s="76"/>
      <c r="AG372" s="76"/>
      <c r="AH372" s="76"/>
      <c r="AI372" s="76"/>
      <c r="AJ372" s="76"/>
      <c r="AK372" s="76"/>
      <c r="AL372" s="76"/>
      <c r="AM372" s="76"/>
      <c r="AN372" s="76"/>
      <c r="AO372" s="76"/>
      <c r="AP372" s="76"/>
      <c r="AQ372" s="76"/>
      <c r="AR372" s="76"/>
      <c r="AS372" s="76"/>
      <c r="AT372" s="76"/>
      <c r="AU372" s="76"/>
      <c r="AV372" s="76"/>
      <c r="AW372" s="76"/>
      <c r="AX372" s="76"/>
      <c r="AY372" s="76"/>
      <c r="AZ372" s="76"/>
      <c r="BA372" s="76"/>
      <c r="BB372" s="76"/>
      <c r="BC372" s="76"/>
      <c r="BD372" s="76"/>
      <c r="BE372" s="76"/>
      <c r="BF372" s="76"/>
      <c r="BG372" s="76"/>
      <c r="BH372" s="76"/>
      <c r="BI372" s="76"/>
      <c r="BJ372" s="76"/>
      <c r="BK372" s="76"/>
      <c r="BL372" s="76"/>
      <c r="BM372" s="76"/>
      <c r="BN372" s="76"/>
      <c r="BO372" s="76"/>
      <c r="BP372" s="76"/>
      <c r="BQ372" s="76"/>
      <c r="BR372" s="76"/>
      <c r="BS372" s="76"/>
      <c r="BT372" s="76"/>
      <c r="BU372" s="76"/>
      <c r="BV372" s="76"/>
      <c r="BW372" s="76"/>
      <c r="BX372" s="76"/>
      <c r="BY372" s="76"/>
      <c r="BZ372" s="76"/>
      <c r="CA372" s="76"/>
      <c r="CB372" s="76"/>
      <c r="CC372" s="76"/>
      <c r="CD372" s="76"/>
      <c r="CE372" s="76"/>
      <c r="CF372" s="76"/>
      <c r="CG372" s="76"/>
      <c r="CH372" s="76"/>
      <c r="CI372" s="76"/>
      <c r="CJ372" s="76"/>
      <c r="CK372" s="76"/>
      <c r="CL372" s="76"/>
      <c r="CN372" s="73"/>
      <c r="CO372" s="76"/>
      <c r="CP372" s="76"/>
      <c r="CQ372" s="76"/>
      <c r="CR372" s="76"/>
      <c r="CS372" s="76"/>
      <c r="CT372" s="76"/>
      <c r="CU372" s="76"/>
      <c r="CV372" s="76"/>
      <c r="CW372" s="76"/>
      <c r="CX372" s="76"/>
      <c r="CY372" s="76"/>
      <c r="CZ372" s="76"/>
      <c r="DA372" s="76"/>
      <c r="DB372" s="76"/>
      <c r="DC372" s="76"/>
      <c r="DD372" s="76"/>
      <c r="DE372" s="76"/>
      <c r="DF372" s="76"/>
      <c r="DG372" s="76"/>
      <c r="DH372" s="76"/>
      <c r="DI372" s="76"/>
      <c r="DJ372" s="76"/>
      <c r="DK372" s="76"/>
      <c r="DL372" s="76"/>
    </row>
    <row r="373" spans="1:116" x14ac:dyDescent="0.4">
      <c r="E373" s="8"/>
      <c r="G373" s="171"/>
      <c r="H373" s="31"/>
      <c r="I373" s="73"/>
      <c r="J373" s="73"/>
      <c r="K373" s="39"/>
      <c r="L373" s="39"/>
      <c r="M373" s="39"/>
      <c r="N373" s="39"/>
      <c r="O373" s="39"/>
      <c r="P373" s="39"/>
      <c r="R373" s="38"/>
      <c r="S373" s="76"/>
      <c r="T373" s="76"/>
      <c r="U373" s="76"/>
      <c r="V373" s="76"/>
      <c r="W373" s="76"/>
      <c r="X373" s="76"/>
      <c r="Y373" s="76"/>
      <c r="Z373" s="76"/>
      <c r="AA373" s="76"/>
      <c r="AB373" s="76"/>
      <c r="AC373" s="76"/>
      <c r="AD373" s="76"/>
      <c r="AE373" s="76"/>
      <c r="AF373" s="76"/>
      <c r="AG373" s="76"/>
      <c r="AH373" s="76"/>
      <c r="AI373" s="76"/>
      <c r="AJ373" s="76"/>
      <c r="AK373" s="76"/>
      <c r="AL373" s="76"/>
      <c r="AM373" s="76"/>
      <c r="AN373" s="76"/>
      <c r="AO373" s="76"/>
      <c r="AP373" s="76"/>
      <c r="AQ373" s="76"/>
      <c r="AR373" s="76"/>
      <c r="AS373" s="76"/>
      <c r="AT373" s="76"/>
      <c r="AU373" s="76"/>
      <c r="AV373" s="76"/>
      <c r="AW373" s="76"/>
      <c r="AX373" s="76"/>
      <c r="AY373" s="76"/>
      <c r="AZ373" s="76"/>
      <c r="BA373" s="76"/>
      <c r="BB373" s="76"/>
      <c r="BC373" s="76"/>
      <c r="BD373" s="76"/>
      <c r="BE373" s="76"/>
      <c r="BF373" s="76"/>
      <c r="BG373" s="76"/>
      <c r="BH373" s="76"/>
      <c r="BI373" s="76"/>
      <c r="BJ373" s="76"/>
      <c r="BK373" s="76"/>
      <c r="BL373" s="76"/>
      <c r="BM373" s="76"/>
      <c r="BN373" s="76"/>
      <c r="BO373" s="76"/>
      <c r="BP373" s="76"/>
      <c r="BQ373" s="76"/>
      <c r="BR373" s="76"/>
      <c r="BS373" s="76"/>
      <c r="BT373" s="76"/>
      <c r="BU373" s="76"/>
      <c r="BV373" s="76"/>
      <c r="BW373" s="76"/>
      <c r="BX373" s="76"/>
      <c r="BY373" s="76"/>
      <c r="BZ373" s="76"/>
      <c r="CA373" s="76"/>
      <c r="CB373" s="76"/>
      <c r="CC373" s="76"/>
      <c r="CD373" s="76"/>
      <c r="CE373" s="76"/>
      <c r="CF373" s="76"/>
      <c r="CG373" s="76"/>
      <c r="CH373" s="76"/>
      <c r="CI373" s="76"/>
      <c r="CJ373" s="76"/>
      <c r="CK373" s="76"/>
      <c r="CL373" s="76"/>
      <c r="CN373" s="73"/>
      <c r="CO373" s="76"/>
      <c r="CP373" s="76"/>
      <c r="CQ373" s="76"/>
      <c r="CR373" s="76"/>
      <c r="CS373" s="76"/>
      <c r="CT373" s="76"/>
      <c r="CU373" s="76"/>
      <c r="CV373" s="76"/>
      <c r="CW373" s="76"/>
      <c r="CX373" s="76"/>
      <c r="CY373" s="76"/>
      <c r="CZ373" s="76"/>
      <c r="DA373" s="76"/>
      <c r="DB373" s="76"/>
      <c r="DC373" s="76"/>
      <c r="DD373" s="76"/>
      <c r="DE373" s="76"/>
      <c r="DF373" s="76"/>
      <c r="DG373" s="76"/>
      <c r="DH373" s="76"/>
      <c r="DI373" s="76"/>
      <c r="DJ373" s="76"/>
      <c r="DK373" s="76"/>
      <c r="DL373" s="76"/>
    </row>
    <row r="374" spans="1:116" x14ac:dyDescent="0.4">
      <c r="E374" s="8"/>
      <c r="G374" s="171"/>
      <c r="H374" s="31"/>
      <c r="I374" s="73"/>
      <c r="J374" s="73"/>
      <c r="K374" s="39"/>
      <c r="L374" s="39"/>
      <c r="M374" s="39"/>
      <c r="N374" s="39"/>
      <c r="O374" s="39"/>
      <c r="P374" s="39"/>
      <c r="R374" s="38"/>
      <c r="S374" s="76"/>
      <c r="T374" s="76"/>
      <c r="U374" s="76"/>
      <c r="V374" s="76"/>
      <c r="W374" s="76"/>
      <c r="X374" s="76"/>
      <c r="Y374" s="76"/>
      <c r="Z374" s="76"/>
      <c r="AA374" s="76"/>
      <c r="AB374" s="76"/>
      <c r="AC374" s="76"/>
      <c r="AD374" s="76"/>
      <c r="AE374" s="76"/>
      <c r="AF374" s="76"/>
      <c r="AG374" s="76"/>
      <c r="AH374" s="76"/>
      <c r="AI374" s="76"/>
      <c r="AJ374" s="76"/>
      <c r="AK374" s="76"/>
      <c r="AL374" s="76"/>
      <c r="AM374" s="76"/>
      <c r="AN374" s="76"/>
      <c r="AO374" s="76"/>
      <c r="AP374" s="76"/>
      <c r="AQ374" s="76"/>
      <c r="AR374" s="76"/>
      <c r="AS374" s="76"/>
      <c r="AT374" s="76"/>
      <c r="AU374" s="76"/>
      <c r="AV374" s="76"/>
      <c r="AW374" s="76"/>
      <c r="AX374" s="76"/>
      <c r="AY374" s="76"/>
      <c r="AZ374" s="76"/>
      <c r="BA374" s="76"/>
      <c r="BB374" s="76"/>
      <c r="BC374" s="76"/>
      <c r="BD374" s="76"/>
      <c r="BE374" s="76"/>
      <c r="BF374" s="76"/>
      <c r="BG374" s="76"/>
      <c r="BH374" s="76"/>
      <c r="BI374" s="76"/>
      <c r="BJ374" s="76"/>
      <c r="BK374" s="76"/>
      <c r="BL374" s="76"/>
      <c r="BM374" s="76"/>
      <c r="BN374" s="76"/>
      <c r="BO374" s="76"/>
      <c r="BP374" s="76"/>
      <c r="BQ374" s="76"/>
      <c r="BR374" s="76"/>
      <c r="BS374" s="76"/>
      <c r="BT374" s="76"/>
      <c r="BU374" s="76"/>
      <c r="BV374" s="76"/>
      <c r="BW374" s="76"/>
      <c r="BX374" s="76"/>
      <c r="BY374" s="76"/>
      <c r="BZ374" s="76"/>
      <c r="CA374" s="76"/>
      <c r="CB374" s="76"/>
      <c r="CC374" s="76"/>
      <c r="CD374" s="76"/>
      <c r="CE374" s="76"/>
      <c r="CF374" s="76"/>
      <c r="CG374" s="76"/>
      <c r="CH374" s="76"/>
      <c r="CI374" s="76"/>
      <c r="CJ374" s="76"/>
      <c r="CK374" s="76"/>
      <c r="CL374" s="76"/>
      <c r="CN374" s="73"/>
      <c r="CO374" s="76"/>
      <c r="CP374" s="76"/>
      <c r="CQ374" s="76"/>
      <c r="CR374" s="76"/>
      <c r="CS374" s="76"/>
      <c r="CT374" s="76"/>
      <c r="CU374" s="76"/>
      <c r="CV374" s="76"/>
      <c r="CW374" s="76"/>
      <c r="CX374" s="76"/>
      <c r="CY374" s="76"/>
      <c r="CZ374" s="76"/>
      <c r="DA374" s="76"/>
      <c r="DB374" s="76"/>
      <c r="DC374" s="76"/>
      <c r="DD374" s="76"/>
      <c r="DE374" s="76"/>
      <c r="DF374" s="76"/>
      <c r="DG374" s="76"/>
      <c r="DH374" s="76"/>
      <c r="DI374" s="76"/>
      <c r="DJ374" s="76"/>
      <c r="DK374" s="76"/>
      <c r="DL374" s="76"/>
    </row>
    <row r="375" spans="1:116" x14ac:dyDescent="0.4">
      <c r="E375" s="8"/>
      <c r="G375" s="171"/>
      <c r="H375" s="31"/>
      <c r="I375" s="73"/>
      <c r="J375" s="73"/>
      <c r="K375" s="39"/>
      <c r="L375" s="39"/>
      <c r="M375" s="39"/>
      <c r="N375" s="39"/>
      <c r="O375" s="39"/>
      <c r="P375" s="39"/>
      <c r="R375" s="38"/>
      <c r="S375" s="76"/>
      <c r="T375" s="76"/>
      <c r="U375" s="76"/>
      <c r="V375" s="76"/>
      <c r="W375" s="76"/>
      <c r="X375" s="76"/>
      <c r="Y375" s="76"/>
      <c r="Z375" s="76"/>
      <c r="AA375" s="76"/>
      <c r="AB375" s="76"/>
      <c r="AC375" s="76"/>
      <c r="AD375" s="76"/>
      <c r="AE375" s="76"/>
      <c r="AF375" s="76"/>
      <c r="AG375" s="76"/>
      <c r="AH375" s="76"/>
      <c r="AI375" s="76"/>
      <c r="AJ375" s="76"/>
      <c r="AK375" s="76"/>
      <c r="AL375" s="76"/>
      <c r="AM375" s="76"/>
      <c r="AN375" s="76"/>
      <c r="AO375" s="76"/>
      <c r="AP375" s="76"/>
      <c r="AQ375" s="76"/>
      <c r="AR375" s="76"/>
      <c r="AS375" s="76"/>
      <c r="AT375" s="76"/>
      <c r="AU375" s="76"/>
      <c r="AV375" s="76"/>
      <c r="AW375" s="76"/>
      <c r="AX375" s="76"/>
      <c r="AY375" s="76"/>
      <c r="AZ375" s="76"/>
      <c r="BA375" s="76"/>
      <c r="BB375" s="76"/>
      <c r="BC375" s="76"/>
      <c r="BD375" s="76"/>
      <c r="BE375" s="76"/>
      <c r="BF375" s="76"/>
      <c r="BG375" s="76"/>
      <c r="BH375" s="76"/>
      <c r="BI375" s="76"/>
      <c r="BJ375" s="76"/>
      <c r="BK375" s="76"/>
      <c r="BL375" s="76"/>
      <c r="BM375" s="76"/>
      <c r="BN375" s="76"/>
      <c r="BO375" s="76"/>
      <c r="BP375" s="76"/>
      <c r="BQ375" s="76"/>
      <c r="BR375" s="76"/>
      <c r="BS375" s="76"/>
      <c r="BT375" s="76"/>
      <c r="BU375" s="76"/>
      <c r="BV375" s="76"/>
      <c r="BW375" s="76"/>
      <c r="BX375" s="76"/>
      <c r="BY375" s="76"/>
      <c r="BZ375" s="76"/>
      <c r="CA375" s="76"/>
      <c r="CB375" s="76"/>
      <c r="CC375" s="76"/>
      <c r="CD375" s="76"/>
      <c r="CE375" s="76"/>
      <c r="CF375" s="76"/>
      <c r="CG375" s="76"/>
      <c r="CH375" s="76"/>
      <c r="CI375" s="76"/>
      <c r="CJ375" s="76"/>
      <c r="CK375" s="76"/>
      <c r="CL375" s="76"/>
      <c r="CN375" s="73"/>
      <c r="CO375" s="76"/>
      <c r="CP375" s="76"/>
      <c r="CQ375" s="76"/>
      <c r="CR375" s="76"/>
      <c r="CS375" s="76"/>
      <c r="CT375" s="76"/>
      <c r="CU375" s="76"/>
      <c r="CV375" s="76"/>
      <c r="CW375" s="76"/>
      <c r="CX375" s="76"/>
      <c r="CY375" s="76"/>
      <c r="CZ375" s="76"/>
      <c r="DA375" s="76"/>
      <c r="DB375" s="76"/>
      <c r="DC375" s="76"/>
      <c r="DD375" s="76"/>
      <c r="DE375" s="76"/>
      <c r="DF375" s="76"/>
      <c r="DG375" s="76"/>
      <c r="DH375" s="76"/>
      <c r="DI375" s="76"/>
      <c r="DJ375" s="76"/>
      <c r="DK375" s="76"/>
      <c r="DL375" s="76"/>
    </row>
    <row r="376" spans="1:116" x14ac:dyDescent="0.4">
      <c r="E376" s="8"/>
      <c r="G376" s="171"/>
      <c r="H376" s="31"/>
      <c r="I376" s="73"/>
      <c r="J376" s="73"/>
      <c r="K376" s="39"/>
      <c r="L376" s="39"/>
      <c r="M376" s="39"/>
      <c r="N376" s="39"/>
      <c r="O376" s="39"/>
      <c r="P376" s="39"/>
      <c r="R376" s="38"/>
      <c r="S376" s="76"/>
      <c r="T376" s="76"/>
      <c r="U376" s="76"/>
      <c r="V376" s="76"/>
      <c r="W376" s="76"/>
      <c r="X376" s="76"/>
      <c r="Y376" s="76"/>
      <c r="Z376" s="76"/>
      <c r="AA376" s="76"/>
      <c r="AB376" s="76"/>
      <c r="AC376" s="76"/>
      <c r="AD376" s="76"/>
      <c r="AE376" s="76"/>
      <c r="AF376" s="76"/>
      <c r="AG376" s="76"/>
      <c r="AH376" s="76"/>
      <c r="AI376" s="76"/>
      <c r="AJ376" s="76"/>
      <c r="AK376" s="76"/>
      <c r="AL376" s="76"/>
      <c r="AM376" s="76"/>
      <c r="AN376" s="76"/>
      <c r="AO376" s="76"/>
      <c r="AP376" s="76"/>
      <c r="AQ376" s="76"/>
      <c r="AR376" s="76"/>
      <c r="AS376" s="76"/>
      <c r="AT376" s="76"/>
      <c r="AU376" s="76"/>
      <c r="AV376" s="76"/>
      <c r="AW376" s="76"/>
      <c r="AX376" s="76"/>
      <c r="AY376" s="76"/>
      <c r="AZ376" s="76"/>
      <c r="BA376" s="76"/>
      <c r="BB376" s="76"/>
      <c r="BC376" s="76"/>
      <c r="BD376" s="76"/>
      <c r="BE376" s="76"/>
      <c r="BF376" s="76"/>
      <c r="BG376" s="76"/>
      <c r="BH376" s="76"/>
      <c r="BI376" s="76"/>
      <c r="BJ376" s="76"/>
      <c r="BK376" s="76"/>
      <c r="BL376" s="76"/>
      <c r="BM376" s="76"/>
      <c r="BN376" s="76"/>
      <c r="BO376" s="76"/>
      <c r="BP376" s="76"/>
      <c r="BQ376" s="76"/>
      <c r="BR376" s="76"/>
      <c r="BS376" s="76"/>
      <c r="BT376" s="76"/>
      <c r="BU376" s="76"/>
      <c r="BV376" s="76"/>
      <c r="BW376" s="76"/>
      <c r="BX376" s="76"/>
      <c r="BY376" s="76"/>
      <c r="BZ376" s="76"/>
      <c r="CA376" s="76"/>
      <c r="CB376" s="76"/>
      <c r="CC376" s="76"/>
      <c r="CD376" s="76"/>
      <c r="CE376" s="76"/>
      <c r="CF376" s="76"/>
      <c r="CG376" s="76"/>
      <c r="CH376" s="76"/>
      <c r="CI376" s="76"/>
      <c r="CJ376" s="76"/>
      <c r="CK376" s="76"/>
      <c r="CL376" s="76"/>
      <c r="CN376" s="73"/>
      <c r="CO376" s="76"/>
      <c r="CP376" s="76"/>
      <c r="CQ376" s="76"/>
      <c r="CR376" s="76"/>
      <c r="CS376" s="76"/>
      <c r="CT376" s="76"/>
      <c r="CU376" s="76"/>
      <c r="CV376" s="76"/>
      <c r="CW376" s="76"/>
      <c r="CX376" s="76"/>
      <c r="CY376" s="76"/>
      <c r="CZ376" s="76"/>
      <c r="DA376" s="76"/>
      <c r="DB376" s="76"/>
      <c r="DC376" s="76"/>
      <c r="DD376" s="76"/>
      <c r="DE376" s="76"/>
      <c r="DF376" s="76"/>
      <c r="DG376" s="76"/>
      <c r="DH376" s="76"/>
      <c r="DI376" s="76"/>
      <c r="DJ376" s="76"/>
      <c r="DK376" s="76"/>
      <c r="DL376" s="76"/>
    </row>
    <row r="377" spans="1:116" x14ac:dyDescent="0.4">
      <c r="A377" s="206"/>
      <c r="B377" s="27" t="s">
        <v>477</v>
      </c>
      <c r="C377" s="27" t="s">
        <v>477</v>
      </c>
      <c r="D377" s="27"/>
      <c r="E377" s="27" t="s">
        <v>477</v>
      </c>
      <c r="F377" s="27" t="s">
        <v>477</v>
      </c>
      <c r="G377" s="206" t="s">
        <v>477</v>
      </c>
      <c r="H377" s="206" t="s">
        <v>477</v>
      </c>
      <c r="I377" s="206" t="s">
        <v>477</v>
      </c>
      <c r="J377" s="206"/>
      <c r="K377" s="206" t="s">
        <v>477</v>
      </c>
      <c r="L377" s="206" t="s">
        <v>477</v>
      </c>
      <c r="M377" s="206" t="s">
        <v>477</v>
      </c>
      <c r="N377" s="206" t="s">
        <v>477</v>
      </c>
      <c r="O377" s="206" t="s">
        <v>477</v>
      </c>
      <c r="P377" s="206" t="s">
        <v>477</v>
      </c>
      <c r="R377" s="206" t="s">
        <v>477</v>
      </c>
      <c r="S377" s="206" t="s">
        <v>477</v>
      </c>
      <c r="T377" s="206" t="s">
        <v>477</v>
      </c>
      <c r="U377" s="206" t="s">
        <v>477</v>
      </c>
      <c r="V377" s="206" t="s">
        <v>477</v>
      </c>
      <c r="W377" s="206" t="s">
        <v>477</v>
      </c>
      <c r="X377" s="206" t="s">
        <v>477</v>
      </c>
      <c r="Y377" s="206" t="s">
        <v>477</v>
      </c>
      <c r="Z377" s="206" t="s">
        <v>477</v>
      </c>
      <c r="AA377" s="206" t="s">
        <v>477</v>
      </c>
      <c r="AB377" s="206" t="s">
        <v>477</v>
      </c>
      <c r="AC377" s="206" t="s">
        <v>477</v>
      </c>
      <c r="AD377" s="210"/>
      <c r="AE377" s="210"/>
      <c r="AF377" s="210"/>
      <c r="AG377" s="210"/>
      <c r="AH377" s="210"/>
      <c r="AI377" s="210"/>
      <c r="AJ377" s="210"/>
      <c r="AK377" s="210"/>
      <c r="AL377" s="210"/>
      <c r="AM377" s="210"/>
      <c r="AN377" s="210"/>
      <c r="AO377" s="210"/>
      <c r="AP377" s="210"/>
      <c r="AQ377" s="210"/>
      <c r="AR377" s="210"/>
      <c r="AS377" s="210"/>
      <c r="AT377" s="210"/>
      <c r="AU377" s="210"/>
      <c r="AV377" s="210"/>
      <c r="AW377" s="210"/>
      <c r="AX377" s="210"/>
      <c r="AY377" s="210"/>
      <c r="AZ377" s="210"/>
      <c r="BA377" s="210"/>
      <c r="BB377" s="210"/>
      <c r="BC377" s="210"/>
      <c r="BD377" s="210"/>
      <c r="BE377" s="210"/>
      <c r="BF377" s="210"/>
      <c r="BG377" s="210"/>
      <c r="BH377" s="210"/>
      <c r="BI377" s="210"/>
      <c r="BJ377" s="210"/>
      <c r="BK377" s="210"/>
      <c r="BL377" s="210"/>
      <c r="BM377" s="210"/>
      <c r="BN377" s="210"/>
      <c r="BO377" s="210"/>
      <c r="BP377" s="210"/>
      <c r="BQ377" s="210"/>
      <c r="BR377" s="210"/>
      <c r="BS377" s="210"/>
      <c r="BT377" s="210"/>
      <c r="BU377" s="210"/>
      <c r="BV377" s="210"/>
      <c r="BW377" s="210"/>
      <c r="BX377" s="210"/>
      <c r="BY377" s="210"/>
      <c r="BZ377" s="210"/>
      <c r="CA377" s="210"/>
      <c r="CB377" s="210"/>
      <c r="CC377" s="210"/>
      <c r="CD377" s="210"/>
      <c r="CE377" s="210"/>
      <c r="CF377" s="210"/>
      <c r="CG377" s="210"/>
      <c r="CH377" s="210"/>
      <c r="CI377" s="210"/>
      <c r="CJ377" s="210"/>
      <c r="CK377" s="210"/>
      <c r="CL377" s="210"/>
      <c r="CN377" s="206" t="s">
        <v>477</v>
      </c>
      <c r="CO377" s="210"/>
      <c r="CP377" s="210"/>
      <c r="CQ377" s="210"/>
      <c r="CR377" s="210"/>
      <c r="CS377" s="210"/>
      <c r="CT377" s="210"/>
      <c r="CU377" s="210"/>
      <c r="CV377" s="210"/>
      <c r="CW377" s="210"/>
      <c r="CX377" s="210"/>
      <c r="CY377" s="210"/>
      <c r="CZ377" s="210"/>
      <c r="DA377" s="210"/>
      <c r="DB377" s="210"/>
      <c r="DC377" s="210"/>
      <c r="DD377" s="210"/>
      <c r="DE377" s="210"/>
      <c r="DF377" s="210"/>
      <c r="DG377" s="210"/>
      <c r="DH377" s="210"/>
      <c r="DI377" s="210"/>
      <c r="DJ377" s="210"/>
      <c r="DK377" s="210"/>
      <c r="DL377" s="210"/>
    </row>
    <row r="378" spans="1:116" x14ac:dyDescent="0.4">
      <c r="A378" s="27"/>
      <c r="B378" s="27"/>
      <c r="C378" s="27"/>
      <c r="D378" s="27"/>
      <c r="E378" s="27"/>
      <c r="F378" s="27"/>
      <c r="G378" s="27"/>
      <c r="H378" s="27"/>
      <c r="I378" s="27"/>
      <c r="J378" s="27"/>
      <c r="K378" s="27"/>
      <c r="L378" s="27"/>
      <c r="M378" s="27"/>
      <c r="N378" s="27"/>
      <c r="O378" s="27"/>
      <c r="P378" s="27"/>
      <c r="R378" s="27"/>
      <c r="S378" s="27"/>
      <c r="T378" s="27"/>
      <c r="U378" s="27"/>
      <c r="V378" s="27"/>
      <c r="W378" s="27"/>
      <c r="X378" s="27"/>
      <c r="Y378" s="27"/>
      <c r="Z378" s="27"/>
      <c r="AA378" s="27"/>
      <c r="AB378" s="27"/>
      <c r="AC378" s="27"/>
      <c r="AD378" s="67"/>
      <c r="AE378" s="67"/>
      <c r="AF378" s="67"/>
      <c r="AG378" s="67"/>
      <c r="AH378" s="67"/>
      <c r="AI378" s="67"/>
      <c r="AJ378" s="67"/>
      <c r="AK378" s="67"/>
      <c r="AL378" s="67"/>
      <c r="AM378" s="67"/>
      <c r="AN378" s="67"/>
      <c r="AO378" s="67"/>
      <c r="AP378" s="67"/>
      <c r="AQ378" s="67"/>
      <c r="AR378" s="67"/>
      <c r="AS378" s="67"/>
      <c r="AT378" s="67"/>
      <c r="AU378" s="67"/>
      <c r="AV378" s="67"/>
      <c r="AW378" s="67"/>
      <c r="AX378" s="67"/>
      <c r="AY378" s="67"/>
      <c r="AZ378" s="67"/>
      <c r="BA378" s="67"/>
      <c r="BB378" s="67"/>
      <c r="BC378" s="67"/>
      <c r="BD378" s="67"/>
      <c r="BE378" s="67"/>
      <c r="BF378" s="67"/>
      <c r="BG378" s="67"/>
      <c r="BH378" s="67"/>
      <c r="BI378" s="67"/>
      <c r="BJ378" s="67"/>
      <c r="BK378" s="67"/>
      <c r="BL378" s="67"/>
      <c r="BM378" s="67"/>
      <c r="BN378" s="67"/>
      <c r="BO378" s="67"/>
      <c r="BP378" s="67"/>
      <c r="BQ378" s="67"/>
      <c r="BR378" s="67"/>
      <c r="BS378" s="67"/>
      <c r="BT378" s="67"/>
      <c r="BU378" s="67"/>
      <c r="BV378" s="67"/>
      <c r="BW378" s="67"/>
      <c r="BX378" s="67"/>
      <c r="BY378" s="67"/>
      <c r="BZ378" s="67"/>
      <c r="CA378" s="67"/>
      <c r="CB378" s="67"/>
      <c r="CC378" s="67"/>
      <c r="CD378" s="67"/>
      <c r="CE378" s="67"/>
      <c r="CF378" s="67"/>
      <c r="CG378" s="67"/>
      <c r="CH378" s="67"/>
      <c r="CI378" s="67"/>
      <c r="CJ378" s="67"/>
      <c r="CK378" s="67"/>
      <c r="CL378" s="67"/>
      <c r="CN378" s="27"/>
      <c r="CO378" s="67"/>
      <c r="CP378" s="67"/>
      <c r="CQ378" s="67"/>
      <c r="CR378" s="67"/>
      <c r="CS378" s="67"/>
      <c r="CT378" s="67"/>
      <c r="CU378" s="67"/>
      <c r="CV378" s="67"/>
      <c r="CW378" s="67"/>
      <c r="CX378" s="67"/>
      <c r="CY378" s="67"/>
      <c r="CZ378" s="67"/>
      <c r="DA378" s="67"/>
      <c r="DB378" s="67"/>
      <c r="DC378" s="67"/>
      <c r="DD378" s="67"/>
      <c r="DE378" s="67"/>
      <c r="DF378" s="67"/>
      <c r="DG378" s="67"/>
      <c r="DH378" s="67"/>
      <c r="DI378" s="67"/>
      <c r="DJ378" s="67"/>
      <c r="DK378" s="67"/>
      <c r="DL378" s="67"/>
    </row>
    <row r="379" spans="1:116" x14ac:dyDescent="0.4">
      <c r="A379" s="174"/>
      <c r="E379" s="8"/>
      <c r="G379" s="175" t="s">
        <v>490</v>
      </c>
      <c r="H379" s="174"/>
      <c r="I379" s="176"/>
      <c r="J379" s="176"/>
      <c r="K379" s="197"/>
      <c r="L379" s="197"/>
      <c r="M379" s="197"/>
      <c r="N379" s="197"/>
      <c r="O379" s="197"/>
      <c r="P379" s="197"/>
      <c r="R379" s="198"/>
      <c r="S379" s="174"/>
      <c r="T379" s="174"/>
      <c r="U379" s="174"/>
      <c r="V379" s="174"/>
      <c r="W379" s="174"/>
      <c r="X379" s="174"/>
      <c r="Y379" s="174"/>
      <c r="Z379" s="174"/>
      <c r="AA379" s="174"/>
      <c r="AB379" s="174"/>
      <c r="AC379" s="174"/>
      <c r="AD379" s="174"/>
      <c r="AE379" s="174"/>
      <c r="AF379" s="174"/>
      <c r="AG379" s="174"/>
      <c r="AH379" s="174"/>
      <c r="AI379" s="174"/>
      <c r="AJ379" s="174"/>
      <c r="AK379" s="174"/>
      <c r="AL379" s="174"/>
      <c r="AM379" s="174"/>
      <c r="AN379" s="174"/>
      <c r="AO379" s="174"/>
      <c r="AP379" s="174"/>
      <c r="AQ379" s="174"/>
      <c r="AR379" s="174"/>
      <c r="AS379" s="174"/>
      <c r="AT379" s="174"/>
      <c r="AU379" s="174"/>
      <c r="AV379" s="174"/>
      <c r="AW379" s="174"/>
      <c r="AX379" s="174"/>
      <c r="AY379" s="174"/>
      <c r="AZ379" s="174"/>
      <c r="BA379" s="174"/>
      <c r="BB379" s="174"/>
      <c r="BC379" s="174"/>
      <c r="BD379" s="174"/>
      <c r="BE379" s="174"/>
      <c r="BF379" s="174"/>
      <c r="BG379" s="174"/>
      <c r="BH379" s="174"/>
      <c r="BI379" s="174"/>
      <c r="BJ379" s="174"/>
      <c r="BK379" s="174"/>
      <c r="BL379" s="174"/>
      <c r="BM379" s="174"/>
      <c r="BN379" s="174"/>
      <c r="BO379" s="174"/>
      <c r="BP379" s="174"/>
      <c r="BQ379" s="174"/>
      <c r="BR379" s="174"/>
      <c r="BS379" s="174"/>
      <c r="BT379" s="174"/>
      <c r="BU379" s="174"/>
      <c r="BV379" s="174"/>
      <c r="BW379" s="174"/>
      <c r="BX379" s="174"/>
      <c r="BY379" s="174"/>
      <c r="BZ379" s="174"/>
      <c r="CA379" s="174"/>
      <c r="CB379" s="174"/>
      <c r="CC379" s="174"/>
      <c r="CD379" s="174"/>
      <c r="CE379" s="174"/>
      <c r="CF379" s="174"/>
      <c r="CG379" s="174"/>
      <c r="CH379" s="174"/>
      <c r="CI379" s="174"/>
      <c r="CJ379" s="174"/>
      <c r="CK379" s="174"/>
      <c r="CL379" s="174"/>
      <c r="CN379" s="176"/>
      <c r="CO379" s="174"/>
      <c r="CP379" s="174"/>
      <c r="CQ379" s="174"/>
      <c r="CR379" s="174"/>
      <c r="CS379" s="174"/>
      <c r="CT379" s="174"/>
      <c r="CU379" s="174"/>
      <c r="CV379" s="174"/>
      <c r="CW379" s="174"/>
      <c r="CX379" s="174"/>
      <c r="CY379" s="174"/>
      <c r="CZ379" s="174"/>
      <c r="DA379" s="174"/>
      <c r="DB379" s="174"/>
      <c r="DC379" s="174"/>
      <c r="DD379" s="174"/>
      <c r="DE379" s="174"/>
      <c r="DF379" s="174"/>
      <c r="DG379" s="174"/>
      <c r="DH379" s="174"/>
      <c r="DI379" s="174"/>
      <c r="DJ379" s="174"/>
      <c r="DK379" s="174"/>
      <c r="DL379" s="174"/>
    </row>
    <row r="380" spans="1:116" x14ac:dyDescent="0.4">
      <c r="A380" s="174"/>
      <c r="E380" s="8"/>
      <c r="G380" s="175" t="s">
        <v>492</v>
      </c>
      <c r="H380" s="174"/>
      <c r="I380" s="176"/>
      <c r="J380" s="176"/>
      <c r="K380" s="197"/>
      <c r="L380" s="197"/>
      <c r="M380" s="197"/>
      <c r="N380" s="197"/>
      <c r="O380" s="197"/>
      <c r="P380" s="197"/>
      <c r="R380" s="198"/>
      <c r="S380" s="174"/>
      <c r="T380" s="174"/>
      <c r="U380" s="174"/>
      <c r="V380" s="174"/>
      <c r="W380" s="174"/>
      <c r="X380" s="174"/>
      <c r="Y380" s="174"/>
      <c r="Z380" s="174"/>
      <c r="AA380" s="174"/>
      <c r="AB380" s="174"/>
      <c r="AC380" s="174"/>
      <c r="AD380" s="174"/>
      <c r="AE380" s="174"/>
      <c r="AF380" s="174"/>
      <c r="AG380" s="174"/>
      <c r="AH380" s="174"/>
      <c r="AI380" s="174"/>
      <c r="AJ380" s="174"/>
      <c r="AK380" s="174"/>
      <c r="AL380" s="174"/>
      <c r="AM380" s="174"/>
      <c r="AN380" s="174"/>
      <c r="AO380" s="174"/>
      <c r="AP380" s="174"/>
      <c r="AQ380" s="174"/>
      <c r="AR380" s="174"/>
      <c r="AS380" s="174"/>
      <c r="AT380" s="174"/>
      <c r="AU380" s="174"/>
      <c r="AV380" s="174"/>
      <c r="AW380" s="174"/>
      <c r="AX380" s="174"/>
      <c r="AY380" s="174"/>
      <c r="AZ380" s="174"/>
      <c r="BA380" s="174"/>
      <c r="BB380" s="174"/>
      <c r="BC380" s="174"/>
      <c r="BD380" s="174"/>
      <c r="BE380" s="174"/>
      <c r="BF380" s="174"/>
      <c r="BG380" s="174"/>
      <c r="BH380" s="174"/>
      <c r="BI380" s="174"/>
      <c r="BJ380" s="174"/>
      <c r="BK380" s="174"/>
      <c r="BL380" s="174"/>
      <c r="BM380" s="174"/>
      <c r="BN380" s="174"/>
      <c r="BO380" s="174"/>
      <c r="BP380" s="174"/>
      <c r="BQ380" s="174"/>
      <c r="BR380" s="174"/>
      <c r="BS380" s="174"/>
      <c r="BT380" s="174"/>
      <c r="BU380" s="174"/>
      <c r="BV380" s="174"/>
      <c r="BW380" s="174"/>
      <c r="BX380" s="174"/>
      <c r="BY380" s="174"/>
      <c r="BZ380" s="174"/>
      <c r="CA380" s="174"/>
      <c r="CB380" s="174"/>
      <c r="CC380" s="174"/>
      <c r="CD380" s="174"/>
      <c r="CE380" s="174"/>
      <c r="CF380" s="174"/>
      <c r="CG380" s="174"/>
      <c r="CH380" s="174"/>
      <c r="CI380" s="174"/>
      <c r="CJ380" s="174"/>
      <c r="CK380" s="174"/>
      <c r="CL380" s="174"/>
      <c r="CN380" s="176"/>
      <c r="CO380" s="174"/>
      <c r="CP380" s="174"/>
      <c r="CQ380" s="174"/>
      <c r="CR380" s="174"/>
      <c r="CS380" s="174"/>
      <c r="CT380" s="174"/>
      <c r="CU380" s="174"/>
      <c r="CV380" s="174"/>
      <c r="CW380" s="174"/>
      <c r="CX380" s="174"/>
      <c r="CY380" s="174"/>
      <c r="CZ380" s="174"/>
      <c r="DA380" s="174"/>
      <c r="DB380" s="174"/>
      <c r="DC380" s="174"/>
      <c r="DD380" s="174"/>
      <c r="DE380" s="174"/>
      <c r="DF380" s="174"/>
      <c r="DG380" s="174"/>
      <c r="DH380" s="174"/>
      <c r="DI380" s="174"/>
      <c r="DJ380" s="174"/>
      <c r="DK380" s="174"/>
      <c r="DL380" s="174"/>
    </row>
    <row r="381" spans="1:116" x14ac:dyDescent="0.4">
      <c r="A381" s="174"/>
      <c r="E381" s="8"/>
      <c r="G381" s="175" t="s">
        <v>461</v>
      </c>
      <c r="H381" s="174"/>
      <c r="I381" s="176"/>
      <c r="J381" s="176"/>
      <c r="K381" s="197"/>
      <c r="L381" s="197"/>
      <c r="M381" s="197"/>
      <c r="N381" s="197"/>
      <c r="O381" s="197"/>
      <c r="P381" s="197"/>
      <c r="R381" s="198"/>
      <c r="S381" s="199" t="str">
        <f t="shared" ref="S381:AX381" si="353">S$20</f>
        <v>S$16</v>
      </c>
      <c r="T381" s="199" t="str">
        <f t="shared" si="353"/>
        <v>T$16</v>
      </c>
      <c r="U381" s="199" t="str">
        <f t="shared" si="353"/>
        <v>U$16</v>
      </c>
      <c r="V381" s="199" t="str">
        <f t="shared" si="353"/>
        <v>V$16</v>
      </c>
      <c r="W381" s="199" t="str">
        <f t="shared" si="353"/>
        <v>W$16</v>
      </c>
      <c r="X381" s="199" t="str">
        <f t="shared" si="353"/>
        <v>X$16</v>
      </c>
      <c r="Y381" s="199" t="str">
        <f t="shared" si="353"/>
        <v>Y$16</v>
      </c>
      <c r="Z381" s="199" t="str">
        <f t="shared" si="353"/>
        <v>Z$16</v>
      </c>
      <c r="AA381" s="199" t="str">
        <f t="shared" si="353"/>
        <v>AA$16</v>
      </c>
      <c r="AB381" s="199" t="str">
        <f t="shared" si="353"/>
        <v>AB$16</v>
      </c>
      <c r="AC381" s="199" t="str">
        <f t="shared" si="353"/>
        <v>AC$16</v>
      </c>
      <c r="AD381" s="199" t="str">
        <f t="shared" si="353"/>
        <v>AD$16</v>
      </c>
      <c r="AE381" s="199" t="str">
        <f t="shared" si="353"/>
        <v>AE$16</v>
      </c>
      <c r="AF381" s="199" t="str">
        <f t="shared" si="353"/>
        <v>AF$16</v>
      </c>
      <c r="AG381" s="199" t="str">
        <f t="shared" si="353"/>
        <v>AG$16</v>
      </c>
      <c r="AH381" s="199" t="str">
        <f t="shared" si="353"/>
        <v>AH$16</v>
      </c>
      <c r="AI381" s="199" t="str">
        <f t="shared" si="353"/>
        <v>AI$16</v>
      </c>
      <c r="AJ381" s="199" t="str">
        <f t="shared" si="353"/>
        <v>AJ$16</v>
      </c>
      <c r="AK381" s="199" t="str">
        <f t="shared" si="353"/>
        <v>AK$16</v>
      </c>
      <c r="AL381" s="199" t="str">
        <f t="shared" si="353"/>
        <v>AL$16</v>
      </c>
      <c r="AM381" s="199" t="str">
        <f t="shared" si="353"/>
        <v>AM$16</v>
      </c>
      <c r="AN381" s="199" t="str">
        <f t="shared" si="353"/>
        <v>AN$16</v>
      </c>
      <c r="AO381" s="199" t="str">
        <f t="shared" si="353"/>
        <v>AO$16</v>
      </c>
      <c r="AP381" s="199" t="str">
        <f t="shared" si="353"/>
        <v>AP$16</v>
      </c>
      <c r="AQ381" s="199" t="str">
        <f t="shared" si="353"/>
        <v>AQ$16</v>
      </c>
      <c r="AR381" s="199" t="str">
        <f t="shared" si="353"/>
        <v>AR$16</v>
      </c>
      <c r="AS381" s="199" t="str">
        <f t="shared" si="353"/>
        <v>AS$16</v>
      </c>
      <c r="AT381" s="199" t="str">
        <f t="shared" si="353"/>
        <v>AT$16</v>
      </c>
      <c r="AU381" s="199" t="str">
        <f t="shared" si="353"/>
        <v>AU$16</v>
      </c>
      <c r="AV381" s="199" t="str">
        <f t="shared" si="353"/>
        <v>AV$16</v>
      </c>
      <c r="AW381" s="199" t="str">
        <f t="shared" si="353"/>
        <v>AW$16</v>
      </c>
      <c r="AX381" s="199" t="str">
        <f t="shared" si="353"/>
        <v>AX$16</v>
      </c>
      <c r="AY381" s="199" t="str">
        <f t="shared" ref="AY381:CD381" si="354">AY$20</f>
        <v>AY$16</v>
      </c>
      <c r="AZ381" s="199" t="str">
        <f t="shared" si="354"/>
        <v>AZ$16</v>
      </c>
      <c r="BA381" s="199" t="str">
        <f t="shared" si="354"/>
        <v>BA$16</v>
      </c>
      <c r="BB381" s="199" t="str">
        <f t="shared" si="354"/>
        <v>BB$16</v>
      </c>
      <c r="BC381" s="199" t="str">
        <f t="shared" si="354"/>
        <v>BC$16</v>
      </c>
      <c r="BD381" s="199" t="str">
        <f t="shared" si="354"/>
        <v>BD$16</v>
      </c>
      <c r="BE381" s="199" t="str">
        <f t="shared" si="354"/>
        <v>BE$16</v>
      </c>
      <c r="BF381" s="199" t="str">
        <f t="shared" si="354"/>
        <v>BF$16</v>
      </c>
      <c r="BG381" s="199" t="str">
        <f t="shared" si="354"/>
        <v>BG$16</v>
      </c>
      <c r="BH381" s="199" t="str">
        <f t="shared" si="354"/>
        <v>BH$16</v>
      </c>
      <c r="BI381" s="199" t="str">
        <f t="shared" si="354"/>
        <v>BI$16</v>
      </c>
      <c r="BJ381" s="199" t="str">
        <f t="shared" si="354"/>
        <v>BJ$16</v>
      </c>
      <c r="BK381" s="199" t="str">
        <f t="shared" si="354"/>
        <v>BK$16</v>
      </c>
      <c r="BL381" s="199" t="str">
        <f t="shared" si="354"/>
        <v>BL$16</v>
      </c>
      <c r="BM381" s="199" t="str">
        <f t="shared" si="354"/>
        <v>BM$16</v>
      </c>
      <c r="BN381" s="199" t="str">
        <f t="shared" si="354"/>
        <v>BN$16</v>
      </c>
      <c r="BO381" s="199" t="str">
        <f t="shared" si="354"/>
        <v>BO$16</v>
      </c>
      <c r="BP381" s="199" t="str">
        <f t="shared" si="354"/>
        <v>BP$16</v>
      </c>
      <c r="BQ381" s="199" t="str">
        <f t="shared" si="354"/>
        <v>BQ$16</v>
      </c>
      <c r="BR381" s="199" t="str">
        <f t="shared" si="354"/>
        <v>BR$16</v>
      </c>
      <c r="BS381" s="199" t="str">
        <f t="shared" si="354"/>
        <v>BS$16</v>
      </c>
      <c r="BT381" s="199" t="str">
        <f t="shared" si="354"/>
        <v>BT$16</v>
      </c>
      <c r="BU381" s="199" t="str">
        <f t="shared" si="354"/>
        <v>BU$16</v>
      </c>
      <c r="BV381" s="199" t="str">
        <f t="shared" si="354"/>
        <v>BV$16</v>
      </c>
      <c r="BW381" s="199" t="str">
        <f t="shared" si="354"/>
        <v>BW$16</v>
      </c>
      <c r="BX381" s="199" t="str">
        <f t="shared" si="354"/>
        <v>BX$16</v>
      </c>
      <c r="BY381" s="199" t="str">
        <f t="shared" si="354"/>
        <v>BY$16</v>
      </c>
      <c r="BZ381" s="199" t="str">
        <f t="shared" si="354"/>
        <v>BZ$16</v>
      </c>
      <c r="CA381" s="199" t="str">
        <f t="shared" si="354"/>
        <v>CA$16</v>
      </c>
      <c r="CB381" s="199" t="str">
        <f t="shared" si="354"/>
        <v>CB$16</v>
      </c>
      <c r="CC381" s="199" t="str">
        <f t="shared" si="354"/>
        <v>CC$16</v>
      </c>
      <c r="CD381" s="199" t="str">
        <f t="shared" si="354"/>
        <v>CD$16</v>
      </c>
      <c r="CE381" s="199" t="str">
        <f t="shared" ref="CE381:CL381" si="355">CE$20</f>
        <v>CE$16</v>
      </c>
      <c r="CF381" s="199" t="str">
        <f t="shared" si="355"/>
        <v>CF$16</v>
      </c>
      <c r="CG381" s="199" t="str">
        <f t="shared" si="355"/>
        <v>CG$16</v>
      </c>
      <c r="CH381" s="199" t="str">
        <f t="shared" si="355"/>
        <v>CH$16</v>
      </c>
      <c r="CI381" s="199" t="str">
        <f t="shared" si="355"/>
        <v>CI$16</v>
      </c>
      <c r="CJ381" s="199" t="str">
        <f t="shared" si="355"/>
        <v>CJ$16</v>
      </c>
      <c r="CK381" s="199" t="str">
        <f t="shared" si="355"/>
        <v>CK$16</v>
      </c>
      <c r="CL381" s="199" t="str">
        <f t="shared" si="355"/>
        <v>CL$16</v>
      </c>
      <c r="CN381" s="176"/>
      <c r="CO381" s="199" t="str">
        <f t="shared" ref="CO381:DL381" si="356">CO$20</f>
        <v>CO$16</v>
      </c>
      <c r="CP381" s="199" t="str">
        <f t="shared" si="356"/>
        <v>CP$16</v>
      </c>
      <c r="CQ381" s="199" t="str">
        <f t="shared" si="356"/>
        <v>CQ$16</v>
      </c>
      <c r="CR381" s="199" t="str">
        <f t="shared" si="356"/>
        <v>CR$16</v>
      </c>
      <c r="CS381" s="199" t="str">
        <f t="shared" si="356"/>
        <v>CS$16</v>
      </c>
      <c r="CT381" s="199" t="str">
        <f t="shared" si="356"/>
        <v>CT$16</v>
      </c>
      <c r="CU381" s="199" t="str">
        <f t="shared" si="356"/>
        <v>CU$16</v>
      </c>
      <c r="CV381" s="199" t="str">
        <f t="shared" si="356"/>
        <v>CV$16</v>
      </c>
      <c r="CW381" s="199" t="str">
        <f t="shared" si="356"/>
        <v>CW$16</v>
      </c>
      <c r="CX381" s="199" t="str">
        <f t="shared" si="356"/>
        <v>CX$16</v>
      </c>
      <c r="CY381" s="199" t="str">
        <f t="shared" si="356"/>
        <v>CY$16</v>
      </c>
      <c r="CZ381" s="199" t="str">
        <f t="shared" si="356"/>
        <v>CZ$16</v>
      </c>
      <c r="DA381" s="199" t="str">
        <f t="shared" si="356"/>
        <v>DA$16</v>
      </c>
      <c r="DB381" s="199" t="str">
        <f t="shared" si="356"/>
        <v>DB$16</v>
      </c>
      <c r="DC381" s="199" t="str">
        <f t="shared" si="356"/>
        <v>DC$16</v>
      </c>
      <c r="DD381" s="199" t="str">
        <f t="shared" si="356"/>
        <v>DD$16</v>
      </c>
      <c r="DE381" s="199" t="str">
        <f t="shared" si="356"/>
        <v>DE$16</v>
      </c>
      <c r="DF381" s="199" t="str">
        <f t="shared" si="356"/>
        <v>DF$16</v>
      </c>
      <c r="DG381" s="199" t="str">
        <f t="shared" si="356"/>
        <v>DG$16</v>
      </c>
      <c r="DH381" s="199" t="str">
        <f t="shared" si="356"/>
        <v>DH$16</v>
      </c>
      <c r="DI381" s="199" t="str">
        <f t="shared" si="356"/>
        <v>DI$16</v>
      </c>
      <c r="DJ381" s="199" t="str">
        <f t="shared" si="356"/>
        <v>DJ$16</v>
      </c>
      <c r="DK381" s="199" t="str">
        <f t="shared" si="356"/>
        <v>DK$16</v>
      </c>
      <c r="DL381" s="199" t="str">
        <f t="shared" si="356"/>
        <v>DL$16</v>
      </c>
    </row>
    <row r="382" spans="1:116" x14ac:dyDescent="0.4">
      <c r="A382" s="174"/>
      <c r="E382" s="8"/>
      <c r="G382" s="175" t="s">
        <v>462</v>
      </c>
      <c r="H382" s="200"/>
      <c r="I382" s="201"/>
      <c r="J382" s="201"/>
      <c r="K382" s="202"/>
      <c r="L382" s="202"/>
      <c r="M382" s="202"/>
      <c r="N382" s="202"/>
      <c r="O382" s="202"/>
      <c r="P382" s="202"/>
      <c r="R382" s="202"/>
      <c r="S382" s="199" t="str">
        <f t="shared" ref="S382:AX382" si="357">S$21</f>
        <v>S$17</v>
      </c>
      <c r="T382" s="199" t="str">
        <f t="shared" si="357"/>
        <v>T$17</v>
      </c>
      <c r="U382" s="199" t="str">
        <f t="shared" si="357"/>
        <v>U$17</v>
      </c>
      <c r="V382" s="199" t="str">
        <f t="shared" si="357"/>
        <v>V$17</v>
      </c>
      <c r="W382" s="199" t="str">
        <f t="shared" si="357"/>
        <v>W$17</v>
      </c>
      <c r="X382" s="199" t="str">
        <f t="shared" si="357"/>
        <v>X$17</v>
      </c>
      <c r="Y382" s="199" t="str">
        <f t="shared" si="357"/>
        <v>Y$17</v>
      </c>
      <c r="Z382" s="199" t="str">
        <f t="shared" si="357"/>
        <v>Z$17</v>
      </c>
      <c r="AA382" s="199" t="str">
        <f t="shared" si="357"/>
        <v>AA$17</v>
      </c>
      <c r="AB382" s="199" t="str">
        <f t="shared" si="357"/>
        <v>AB$17</v>
      </c>
      <c r="AC382" s="199" t="str">
        <f t="shared" si="357"/>
        <v>AC$17</v>
      </c>
      <c r="AD382" s="199" t="str">
        <f t="shared" si="357"/>
        <v>AD$17</v>
      </c>
      <c r="AE382" s="199" t="str">
        <f t="shared" si="357"/>
        <v>AE$17</v>
      </c>
      <c r="AF382" s="199" t="str">
        <f t="shared" si="357"/>
        <v>AF$17</v>
      </c>
      <c r="AG382" s="199" t="str">
        <f t="shared" si="357"/>
        <v>AG$17</v>
      </c>
      <c r="AH382" s="199" t="str">
        <f t="shared" si="357"/>
        <v>AH$17</v>
      </c>
      <c r="AI382" s="199" t="str">
        <f t="shared" si="357"/>
        <v>AI$17</v>
      </c>
      <c r="AJ382" s="199" t="str">
        <f t="shared" si="357"/>
        <v>AJ$17</v>
      </c>
      <c r="AK382" s="199" t="str">
        <f t="shared" si="357"/>
        <v>AK$17</v>
      </c>
      <c r="AL382" s="199" t="str">
        <f t="shared" si="357"/>
        <v>AL$17</v>
      </c>
      <c r="AM382" s="199" t="str">
        <f t="shared" si="357"/>
        <v>AM$17</v>
      </c>
      <c r="AN382" s="199" t="str">
        <f t="shared" si="357"/>
        <v>AN$17</v>
      </c>
      <c r="AO382" s="199" t="str">
        <f t="shared" si="357"/>
        <v>AO$17</v>
      </c>
      <c r="AP382" s="199" t="str">
        <f t="shared" si="357"/>
        <v>AP$17</v>
      </c>
      <c r="AQ382" s="199" t="str">
        <f t="shared" si="357"/>
        <v>AQ$17</v>
      </c>
      <c r="AR382" s="199" t="str">
        <f t="shared" si="357"/>
        <v>AR$17</v>
      </c>
      <c r="AS382" s="199" t="str">
        <f t="shared" si="357"/>
        <v>AS$17</v>
      </c>
      <c r="AT382" s="199" t="str">
        <f t="shared" si="357"/>
        <v>AT$17</v>
      </c>
      <c r="AU382" s="199" t="str">
        <f t="shared" si="357"/>
        <v>AU$17</v>
      </c>
      <c r="AV382" s="199" t="str">
        <f t="shared" si="357"/>
        <v>AV$17</v>
      </c>
      <c r="AW382" s="199" t="str">
        <f t="shared" si="357"/>
        <v>AW$17</v>
      </c>
      <c r="AX382" s="199" t="str">
        <f t="shared" si="357"/>
        <v>AX$17</v>
      </c>
      <c r="AY382" s="199" t="str">
        <f t="shared" ref="AY382:CD382" si="358">AY$21</f>
        <v>AY$17</v>
      </c>
      <c r="AZ382" s="199" t="str">
        <f t="shared" si="358"/>
        <v>AZ$17</v>
      </c>
      <c r="BA382" s="199" t="str">
        <f t="shared" si="358"/>
        <v>BA$17</v>
      </c>
      <c r="BB382" s="199" t="str">
        <f t="shared" si="358"/>
        <v>BB$17</v>
      </c>
      <c r="BC382" s="199" t="str">
        <f t="shared" si="358"/>
        <v>BC$17</v>
      </c>
      <c r="BD382" s="199" t="str">
        <f t="shared" si="358"/>
        <v>BD$17</v>
      </c>
      <c r="BE382" s="199" t="str">
        <f t="shared" si="358"/>
        <v>BE$17</v>
      </c>
      <c r="BF382" s="199" t="str">
        <f t="shared" si="358"/>
        <v>BF$17</v>
      </c>
      <c r="BG382" s="199" t="str">
        <f t="shared" si="358"/>
        <v>BG$17</v>
      </c>
      <c r="BH382" s="199" t="str">
        <f t="shared" si="358"/>
        <v>BH$17</v>
      </c>
      <c r="BI382" s="199" t="str">
        <f t="shared" si="358"/>
        <v>BI$17</v>
      </c>
      <c r="BJ382" s="199" t="str">
        <f t="shared" si="358"/>
        <v>BJ$17</v>
      </c>
      <c r="BK382" s="199" t="str">
        <f t="shared" si="358"/>
        <v>BK$17</v>
      </c>
      <c r="BL382" s="199" t="str">
        <f t="shared" si="358"/>
        <v>BL$17</v>
      </c>
      <c r="BM382" s="199" t="str">
        <f t="shared" si="358"/>
        <v>BM$17</v>
      </c>
      <c r="BN382" s="199" t="str">
        <f t="shared" si="358"/>
        <v>BN$17</v>
      </c>
      <c r="BO382" s="199" t="str">
        <f t="shared" si="358"/>
        <v>BO$17</v>
      </c>
      <c r="BP382" s="199" t="str">
        <f t="shared" si="358"/>
        <v>BP$17</v>
      </c>
      <c r="BQ382" s="199" t="str">
        <f t="shared" si="358"/>
        <v>BQ$17</v>
      </c>
      <c r="BR382" s="199" t="str">
        <f t="shared" si="358"/>
        <v>BR$17</v>
      </c>
      <c r="BS382" s="199" t="str">
        <f t="shared" si="358"/>
        <v>BS$17</v>
      </c>
      <c r="BT382" s="199" t="str">
        <f t="shared" si="358"/>
        <v>BT$17</v>
      </c>
      <c r="BU382" s="199" t="str">
        <f t="shared" si="358"/>
        <v>BU$17</v>
      </c>
      <c r="BV382" s="199" t="str">
        <f t="shared" si="358"/>
        <v>BV$17</v>
      </c>
      <c r="BW382" s="199" t="str">
        <f t="shared" si="358"/>
        <v>BW$17</v>
      </c>
      <c r="BX382" s="199" t="str">
        <f t="shared" si="358"/>
        <v>BX$17</v>
      </c>
      <c r="BY382" s="199" t="str">
        <f t="shared" si="358"/>
        <v>BY$17</v>
      </c>
      <c r="BZ382" s="199" t="str">
        <f t="shared" si="358"/>
        <v>BZ$17</v>
      </c>
      <c r="CA382" s="199" t="str">
        <f t="shared" si="358"/>
        <v>CA$17</v>
      </c>
      <c r="CB382" s="199" t="str">
        <f t="shared" si="358"/>
        <v>CB$17</v>
      </c>
      <c r="CC382" s="199" t="str">
        <f t="shared" si="358"/>
        <v>CC$17</v>
      </c>
      <c r="CD382" s="199" t="str">
        <f t="shared" si="358"/>
        <v>CD$17</v>
      </c>
      <c r="CE382" s="199" t="str">
        <f t="shared" ref="CE382:CL382" si="359">CE$21</f>
        <v>CE$17</v>
      </c>
      <c r="CF382" s="199" t="str">
        <f t="shared" si="359"/>
        <v>CF$17</v>
      </c>
      <c r="CG382" s="199" t="str">
        <f t="shared" si="359"/>
        <v>CG$17</v>
      </c>
      <c r="CH382" s="199" t="str">
        <f t="shared" si="359"/>
        <v>CH$17</v>
      </c>
      <c r="CI382" s="199" t="str">
        <f t="shared" si="359"/>
        <v>CI$17</v>
      </c>
      <c r="CJ382" s="199" t="str">
        <f t="shared" si="359"/>
        <v>CJ$17</v>
      </c>
      <c r="CK382" s="199" t="str">
        <f t="shared" si="359"/>
        <v>CK$17</v>
      </c>
      <c r="CL382" s="199" t="str">
        <f t="shared" si="359"/>
        <v>CL$17</v>
      </c>
      <c r="CN382" s="201"/>
      <c r="CO382" s="199" t="str">
        <f t="shared" ref="CO382:DL382" si="360">CO$21</f>
        <v>CO$17</v>
      </c>
      <c r="CP382" s="199" t="str">
        <f t="shared" si="360"/>
        <v>CP$17</v>
      </c>
      <c r="CQ382" s="199" t="str">
        <f t="shared" si="360"/>
        <v>CQ$17</v>
      </c>
      <c r="CR382" s="199" t="str">
        <f t="shared" si="360"/>
        <v>CR$17</v>
      </c>
      <c r="CS382" s="199" t="str">
        <f t="shared" si="360"/>
        <v>CS$17</v>
      </c>
      <c r="CT382" s="199" t="str">
        <f t="shared" si="360"/>
        <v>CT$17</v>
      </c>
      <c r="CU382" s="199" t="str">
        <f t="shared" si="360"/>
        <v>CU$17</v>
      </c>
      <c r="CV382" s="199" t="str">
        <f t="shared" si="360"/>
        <v>CV$17</v>
      </c>
      <c r="CW382" s="199" t="str">
        <f t="shared" si="360"/>
        <v>CW$17</v>
      </c>
      <c r="CX382" s="199" t="str">
        <f t="shared" si="360"/>
        <v>CX$17</v>
      </c>
      <c r="CY382" s="199" t="str">
        <f t="shared" si="360"/>
        <v>CY$17</v>
      </c>
      <c r="CZ382" s="199" t="str">
        <f t="shared" si="360"/>
        <v>CZ$17</v>
      </c>
      <c r="DA382" s="199" t="str">
        <f t="shared" si="360"/>
        <v>DA$17</v>
      </c>
      <c r="DB382" s="199" t="str">
        <f t="shared" si="360"/>
        <v>DB$17</v>
      </c>
      <c r="DC382" s="199" t="str">
        <f t="shared" si="360"/>
        <v>DC$17</v>
      </c>
      <c r="DD382" s="199" t="str">
        <f t="shared" si="360"/>
        <v>DD$17</v>
      </c>
      <c r="DE382" s="199" t="str">
        <f t="shared" si="360"/>
        <v>DE$17</v>
      </c>
      <c r="DF382" s="199" t="str">
        <f t="shared" si="360"/>
        <v>DF$17</v>
      </c>
      <c r="DG382" s="199" t="str">
        <f t="shared" si="360"/>
        <v>DG$17</v>
      </c>
      <c r="DH382" s="199" t="str">
        <f t="shared" si="360"/>
        <v>DH$17</v>
      </c>
      <c r="DI382" s="199" t="str">
        <f t="shared" si="360"/>
        <v>DI$17</v>
      </c>
      <c r="DJ382" s="199" t="str">
        <f t="shared" si="360"/>
        <v>DJ$17</v>
      </c>
      <c r="DK382" s="199" t="str">
        <f t="shared" si="360"/>
        <v>DK$17</v>
      </c>
      <c r="DL382" s="199" t="str">
        <f t="shared" si="360"/>
        <v>DL$17</v>
      </c>
    </row>
    <row r="383" spans="1:116" x14ac:dyDescent="0.4">
      <c r="A383" s="174"/>
      <c r="E383" s="8"/>
      <c r="G383" s="175" t="s">
        <v>491</v>
      </c>
      <c r="H383" s="200"/>
      <c r="I383" s="201"/>
      <c r="J383" s="201"/>
      <c r="K383" s="202"/>
      <c r="L383" s="202"/>
      <c r="M383" s="202"/>
      <c r="N383" s="202"/>
      <c r="O383" s="202"/>
      <c r="P383" s="202"/>
      <c r="R383" s="202"/>
      <c r="S383" s="190"/>
      <c r="T383" s="190"/>
      <c r="U383" s="190"/>
      <c r="V383" s="190"/>
      <c r="W383" s="190"/>
      <c r="X383" s="190"/>
      <c r="Y383" s="190"/>
      <c r="Z383" s="190"/>
      <c r="AA383" s="190"/>
      <c r="AB383" s="190"/>
      <c r="AC383" s="190"/>
      <c r="AD383" s="190"/>
      <c r="AE383" s="190"/>
      <c r="AF383" s="190"/>
      <c r="AG383" s="190"/>
      <c r="AH383" s="190"/>
      <c r="AI383" s="190"/>
      <c r="AJ383" s="190"/>
      <c r="AK383" s="190"/>
      <c r="AL383" s="190"/>
      <c r="AM383" s="190"/>
      <c r="AN383" s="190"/>
      <c r="AO383" s="190"/>
      <c r="AP383" s="190"/>
      <c r="AQ383" s="190"/>
      <c r="AR383" s="190"/>
      <c r="AS383" s="190"/>
      <c r="AT383" s="190"/>
      <c r="AU383" s="190"/>
      <c r="AV383" s="190"/>
      <c r="AW383" s="190"/>
      <c r="AX383" s="190"/>
      <c r="AY383" s="190"/>
      <c r="AZ383" s="190"/>
      <c r="BA383" s="190"/>
      <c r="BB383" s="190"/>
      <c r="BC383" s="190"/>
      <c r="BD383" s="190"/>
      <c r="BE383" s="190"/>
      <c r="BF383" s="190"/>
      <c r="BG383" s="190"/>
      <c r="BH383" s="190"/>
      <c r="BI383" s="190"/>
      <c r="BJ383" s="190"/>
      <c r="BK383" s="190"/>
      <c r="BL383" s="190"/>
      <c r="BM383" s="190"/>
      <c r="BN383" s="190"/>
      <c r="BO383" s="190"/>
      <c r="BP383" s="190"/>
      <c r="BQ383" s="190"/>
      <c r="BR383" s="190"/>
      <c r="BS383" s="190"/>
      <c r="BT383" s="190"/>
      <c r="BU383" s="190"/>
      <c r="BV383" s="190"/>
      <c r="BW383" s="190"/>
      <c r="BX383" s="190"/>
      <c r="BY383" s="190"/>
      <c r="BZ383" s="190"/>
      <c r="CA383" s="190"/>
      <c r="CB383" s="190"/>
      <c r="CC383" s="190"/>
      <c r="CD383" s="190"/>
      <c r="CE383" s="190"/>
      <c r="CF383" s="190"/>
      <c r="CG383" s="190"/>
      <c r="CH383" s="190"/>
      <c r="CI383" s="190"/>
      <c r="CJ383" s="190"/>
      <c r="CK383" s="190"/>
      <c r="CL383" s="190"/>
      <c r="CN383" s="201"/>
      <c r="CO383" s="190"/>
      <c r="CP383" s="190"/>
      <c r="CQ383" s="190"/>
      <c r="CR383" s="190"/>
      <c r="CS383" s="190"/>
      <c r="CT383" s="190"/>
      <c r="CU383" s="190"/>
      <c r="CV383" s="190"/>
      <c r="CW383" s="190"/>
      <c r="CX383" s="190"/>
      <c r="CY383" s="190"/>
      <c r="CZ383" s="190"/>
      <c r="DA383" s="190"/>
      <c r="DB383" s="190"/>
      <c r="DC383" s="190"/>
      <c r="DD383" s="190"/>
      <c r="DE383" s="190"/>
      <c r="DF383" s="190"/>
      <c r="DG383" s="190"/>
      <c r="DH383" s="190"/>
      <c r="DI383" s="190"/>
      <c r="DJ383" s="190"/>
      <c r="DK383" s="190"/>
      <c r="DL383" s="190"/>
    </row>
    <row r="384" spans="1:116" x14ac:dyDescent="0.4">
      <c r="A384" s="174"/>
      <c r="E384" s="8"/>
      <c r="G384" s="175" t="s">
        <v>505</v>
      </c>
      <c r="H384" s="200"/>
      <c r="I384" s="201"/>
      <c r="J384" s="201"/>
      <c r="K384" s="202"/>
      <c r="L384" s="202"/>
      <c r="M384" s="202"/>
      <c r="N384" s="202"/>
      <c r="O384" s="202"/>
      <c r="P384" s="202"/>
      <c r="R384" s="202"/>
      <c r="S384" s="190"/>
      <c r="T384" s="190"/>
      <c r="U384" s="190"/>
      <c r="V384" s="190"/>
      <c r="W384" s="190"/>
      <c r="X384" s="190"/>
      <c r="Y384" s="190"/>
      <c r="Z384" s="190"/>
      <c r="AA384" s="190"/>
      <c r="AB384" s="190"/>
      <c r="AC384" s="190"/>
      <c r="AD384" s="190"/>
      <c r="AE384" s="190"/>
      <c r="AF384" s="190"/>
      <c r="AG384" s="190"/>
      <c r="AH384" s="190"/>
      <c r="AI384" s="190"/>
      <c r="AJ384" s="190"/>
      <c r="AK384" s="190"/>
      <c r="AL384" s="190"/>
      <c r="AM384" s="190"/>
      <c r="AN384" s="190"/>
      <c r="AO384" s="190"/>
      <c r="AP384" s="190"/>
      <c r="AQ384" s="190"/>
      <c r="AR384" s="190"/>
      <c r="AS384" s="190"/>
      <c r="AT384" s="190"/>
      <c r="AU384" s="190"/>
      <c r="AV384" s="190"/>
      <c r="AW384" s="190"/>
      <c r="AX384" s="190"/>
      <c r="AY384" s="190"/>
      <c r="AZ384" s="190"/>
      <c r="BA384" s="190"/>
      <c r="BB384" s="190"/>
      <c r="BC384" s="190"/>
      <c r="BD384" s="190"/>
      <c r="BE384" s="190"/>
      <c r="BF384" s="190"/>
      <c r="BG384" s="190"/>
      <c r="BH384" s="190"/>
      <c r="BI384" s="190"/>
      <c r="BJ384" s="190"/>
      <c r="BK384" s="190"/>
      <c r="BL384" s="190"/>
      <c r="BM384" s="190"/>
      <c r="BN384" s="190"/>
      <c r="BO384" s="190"/>
      <c r="BP384" s="190"/>
      <c r="BQ384" s="190"/>
      <c r="BR384" s="190"/>
      <c r="BS384" s="190"/>
      <c r="BT384" s="190"/>
      <c r="BU384" s="190"/>
      <c r="BV384" s="190"/>
      <c r="BW384" s="190"/>
      <c r="BX384" s="190"/>
      <c r="BY384" s="190"/>
      <c r="BZ384" s="190"/>
      <c r="CA384" s="190"/>
      <c r="CB384" s="190"/>
      <c r="CC384" s="190"/>
      <c r="CD384" s="190"/>
      <c r="CE384" s="190"/>
      <c r="CF384" s="190"/>
      <c r="CG384" s="190"/>
      <c r="CH384" s="190"/>
      <c r="CI384" s="190"/>
      <c r="CJ384" s="190"/>
      <c r="CK384" s="190"/>
      <c r="CL384" s="190"/>
      <c r="CN384" s="201"/>
      <c r="CO384" s="190"/>
      <c r="CP384" s="190"/>
      <c r="CQ384" s="190"/>
      <c r="CR384" s="190"/>
      <c r="CS384" s="190"/>
      <c r="CT384" s="190"/>
      <c r="CU384" s="190"/>
      <c r="CV384" s="190"/>
      <c r="CW384" s="190"/>
      <c r="CX384" s="190"/>
      <c r="CY384" s="190"/>
      <c r="CZ384" s="190"/>
      <c r="DA384" s="190"/>
      <c r="DB384" s="190"/>
      <c r="DC384" s="190"/>
      <c r="DD384" s="190"/>
      <c r="DE384" s="190"/>
      <c r="DF384" s="190"/>
      <c r="DG384" s="190"/>
      <c r="DH384" s="190"/>
      <c r="DI384" s="190"/>
      <c r="DJ384" s="190"/>
      <c r="DK384" s="190"/>
      <c r="DL384" s="190"/>
    </row>
    <row r="385" spans="1:116" x14ac:dyDescent="0.4">
      <c r="A385" s="174"/>
      <c r="E385" s="8"/>
      <c r="G385" s="175" t="s">
        <v>463</v>
      </c>
      <c r="H385" s="200"/>
      <c r="I385" s="201"/>
      <c r="J385" s="201"/>
      <c r="K385" s="202"/>
      <c r="L385" s="202"/>
      <c r="M385" s="202"/>
      <c r="N385" s="202"/>
      <c r="O385" s="202"/>
      <c r="P385" s="202"/>
      <c r="R385" s="202"/>
      <c r="S385" s="190" t="str">
        <f t="shared" ref="S385:AX385" si="361">S$22</f>
        <v>S$18</v>
      </c>
      <c r="T385" s="190" t="str">
        <f t="shared" si="361"/>
        <v>T$18</v>
      </c>
      <c r="U385" s="190" t="str">
        <f t="shared" si="361"/>
        <v>U$18</v>
      </c>
      <c r="V385" s="190" t="str">
        <f t="shared" si="361"/>
        <v>V$18</v>
      </c>
      <c r="W385" s="190" t="str">
        <f t="shared" si="361"/>
        <v>W$18</v>
      </c>
      <c r="X385" s="190" t="str">
        <f t="shared" si="361"/>
        <v>X$18</v>
      </c>
      <c r="Y385" s="190" t="str">
        <f t="shared" si="361"/>
        <v>Y$18</v>
      </c>
      <c r="Z385" s="190" t="str">
        <f t="shared" si="361"/>
        <v>Z$18</v>
      </c>
      <c r="AA385" s="190" t="str">
        <f t="shared" si="361"/>
        <v>AA$18</v>
      </c>
      <c r="AB385" s="190" t="str">
        <f t="shared" si="361"/>
        <v>AB$18</v>
      </c>
      <c r="AC385" s="190" t="str">
        <f t="shared" si="361"/>
        <v>AC$18</v>
      </c>
      <c r="AD385" s="190" t="str">
        <f t="shared" si="361"/>
        <v>AD$18</v>
      </c>
      <c r="AE385" s="190" t="str">
        <f t="shared" si="361"/>
        <v>AE$18</v>
      </c>
      <c r="AF385" s="190" t="str">
        <f t="shared" si="361"/>
        <v>AF$18</v>
      </c>
      <c r="AG385" s="190" t="str">
        <f t="shared" si="361"/>
        <v>AG$18</v>
      </c>
      <c r="AH385" s="190" t="str">
        <f t="shared" si="361"/>
        <v>AH$18</v>
      </c>
      <c r="AI385" s="190" t="str">
        <f t="shared" si="361"/>
        <v>AI$18</v>
      </c>
      <c r="AJ385" s="190" t="str">
        <f t="shared" si="361"/>
        <v>AJ$18</v>
      </c>
      <c r="AK385" s="190" t="str">
        <f t="shared" si="361"/>
        <v>AK$18</v>
      </c>
      <c r="AL385" s="190" t="str">
        <f t="shared" si="361"/>
        <v>AL$18</v>
      </c>
      <c r="AM385" s="190" t="str">
        <f t="shared" si="361"/>
        <v>AM$18</v>
      </c>
      <c r="AN385" s="190" t="str">
        <f t="shared" si="361"/>
        <v>AN$18</v>
      </c>
      <c r="AO385" s="190" t="str">
        <f t="shared" si="361"/>
        <v>AO$18</v>
      </c>
      <c r="AP385" s="190" t="str">
        <f t="shared" si="361"/>
        <v>AP$18</v>
      </c>
      <c r="AQ385" s="190" t="str">
        <f t="shared" si="361"/>
        <v>AQ$18</v>
      </c>
      <c r="AR385" s="190" t="str">
        <f t="shared" si="361"/>
        <v>AR$18</v>
      </c>
      <c r="AS385" s="190" t="str">
        <f t="shared" si="361"/>
        <v>AS$18</v>
      </c>
      <c r="AT385" s="190" t="str">
        <f t="shared" si="361"/>
        <v>AT$18</v>
      </c>
      <c r="AU385" s="190" t="str">
        <f t="shared" si="361"/>
        <v>AU$18</v>
      </c>
      <c r="AV385" s="190" t="str">
        <f t="shared" si="361"/>
        <v>AV$18</v>
      </c>
      <c r="AW385" s="190" t="str">
        <f t="shared" si="361"/>
        <v>AW$18</v>
      </c>
      <c r="AX385" s="190" t="str">
        <f t="shared" si="361"/>
        <v>AX$18</v>
      </c>
      <c r="AY385" s="190" t="str">
        <f t="shared" ref="AY385:CD385" si="362">AY$22</f>
        <v>AY$18</v>
      </c>
      <c r="AZ385" s="190" t="str">
        <f t="shared" si="362"/>
        <v>AZ$18</v>
      </c>
      <c r="BA385" s="190" t="str">
        <f t="shared" si="362"/>
        <v>BA$18</v>
      </c>
      <c r="BB385" s="190" t="str">
        <f t="shared" si="362"/>
        <v>BB$18</v>
      </c>
      <c r="BC385" s="190" t="str">
        <f t="shared" si="362"/>
        <v>BC$18</v>
      </c>
      <c r="BD385" s="190" t="str">
        <f t="shared" si="362"/>
        <v>BD$18</v>
      </c>
      <c r="BE385" s="190" t="str">
        <f t="shared" si="362"/>
        <v>BE$18</v>
      </c>
      <c r="BF385" s="190" t="str">
        <f t="shared" si="362"/>
        <v>BF$18</v>
      </c>
      <c r="BG385" s="190" t="str">
        <f t="shared" si="362"/>
        <v>BG$18</v>
      </c>
      <c r="BH385" s="190" t="str">
        <f t="shared" si="362"/>
        <v>BH$18</v>
      </c>
      <c r="BI385" s="190" t="str">
        <f t="shared" si="362"/>
        <v>BI$18</v>
      </c>
      <c r="BJ385" s="190" t="str">
        <f t="shared" si="362"/>
        <v>BJ$18</v>
      </c>
      <c r="BK385" s="190" t="str">
        <f t="shared" si="362"/>
        <v>BK$18</v>
      </c>
      <c r="BL385" s="190" t="str">
        <f t="shared" si="362"/>
        <v>BL$18</v>
      </c>
      <c r="BM385" s="190" t="str">
        <f t="shared" si="362"/>
        <v>BM$18</v>
      </c>
      <c r="BN385" s="190" t="str">
        <f t="shared" si="362"/>
        <v>BN$18</v>
      </c>
      <c r="BO385" s="190" t="str">
        <f t="shared" si="362"/>
        <v>BO$18</v>
      </c>
      <c r="BP385" s="190" t="str">
        <f t="shared" si="362"/>
        <v>BP$18</v>
      </c>
      <c r="BQ385" s="190" t="str">
        <f t="shared" si="362"/>
        <v>BQ$18</v>
      </c>
      <c r="BR385" s="190" t="str">
        <f t="shared" si="362"/>
        <v>BR$18</v>
      </c>
      <c r="BS385" s="190" t="str">
        <f t="shared" si="362"/>
        <v>BS$18</v>
      </c>
      <c r="BT385" s="190" t="str">
        <f t="shared" si="362"/>
        <v>BT$18</v>
      </c>
      <c r="BU385" s="190" t="str">
        <f t="shared" si="362"/>
        <v>BU$18</v>
      </c>
      <c r="BV385" s="190" t="str">
        <f t="shared" si="362"/>
        <v>BV$18</v>
      </c>
      <c r="BW385" s="190" t="str">
        <f t="shared" si="362"/>
        <v>BW$18</v>
      </c>
      <c r="BX385" s="190" t="str">
        <f t="shared" si="362"/>
        <v>BX$18</v>
      </c>
      <c r="BY385" s="190" t="str">
        <f t="shared" si="362"/>
        <v>BY$18</v>
      </c>
      <c r="BZ385" s="190" t="str">
        <f t="shared" si="362"/>
        <v>BZ$18</v>
      </c>
      <c r="CA385" s="190" t="str">
        <f t="shared" si="362"/>
        <v>CA$18</v>
      </c>
      <c r="CB385" s="190" t="str">
        <f t="shared" si="362"/>
        <v>CB$18</v>
      </c>
      <c r="CC385" s="190" t="str">
        <f t="shared" si="362"/>
        <v>CC$18</v>
      </c>
      <c r="CD385" s="190" t="str">
        <f t="shared" si="362"/>
        <v>CD$18</v>
      </c>
      <c r="CE385" s="190" t="str">
        <f t="shared" ref="CE385:CL385" si="363">CE$22</f>
        <v>CE$18</v>
      </c>
      <c r="CF385" s="190" t="str">
        <f t="shared" si="363"/>
        <v>CF$18</v>
      </c>
      <c r="CG385" s="190" t="str">
        <f t="shared" si="363"/>
        <v>CG$18</v>
      </c>
      <c r="CH385" s="190" t="str">
        <f t="shared" si="363"/>
        <v>CH$18</v>
      </c>
      <c r="CI385" s="190" t="str">
        <f t="shared" si="363"/>
        <v>CI$18</v>
      </c>
      <c r="CJ385" s="190" t="str">
        <f t="shared" si="363"/>
        <v>CJ$18</v>
      </c>
      <c r="CK385" s="190" t="str">
        <f t="shared" si="363"/>
        <v>CK$18</v>
      </c>
      <c r="CL385" s="190" t="str">
        <f t="shared" si="363"/>
        <v>CL$18</v>
      </c>
      <c r="CN385" s="201"/>
      <c r="CO385" s="190" t="str">
        <f t="shared" ref="CO385:DL385" si="364">CO$22</f>
        <v>CO$18</v>
      </c>
      <c r="CP385" s="190" t="str">
        <f t="shared" si="364"/>
        <v>CP$18</v>
      </c>
      <c r="CQ385" s="190" t="str">
        <f t="shared" si="364"/>
        <v>CQ$18</v>
      </c>
      <c r="CR385" s="190" t="str">
        <f t="shared" si="364"/>
        <v>CR$18</v>
      </c>
      <c r="CS385" s="190" t="str">
        <f t="shared" si="364"/>
        <v>CS$18</v>
      </c>
      <c r="CT385" s="190" t="str">
        <f t="shared" si="364"/>
        <v>CT$18</v>
      </c>
      <c r="CU385" s="190" t="str">
        <f t="shared" si="364"/>
        <v>CU$18</v>
      </c>
      <c r="CV385" s="190" t="str">
        <f t="shared" si="364"/>
        <v>CV$18</v>
      </c>
      <c r="CW385" s="190" t="str">
        <f t="shared" si="364"/>
        <v>CW$18</v>
      </c>
      <c r="CX385" s="190" t="str">
        <f t="shared" si="364"/>
        <v>CX$18</v>
      </c>
      <c r="CY385" s="190" t="str">
        <f t="shared" si="364"/>
        <v>CY$18</v>
      </c>
      <c r="CZ385" s="190" t="str">
        <f t="shared" si="364"/>
        <v>CZ$18</v>
      </c>
      <c r="DA385" s="190" t="str">
        <f t="shared" si="364"/>
        <v>DA$18</v>
      </c>
      <c r="DB385" s="190" t="str">
        <f t="shared" si="364"/>
        <v>DB$18</v>
      </c>
      <c r="DC385" s="190" t="str">
        <f t="shared" si="364"/>
        <v>DC$18</v>
      </c>
      <c r="DD385" s="190" t="str">
        <f t="shared" si="364"/>
        <v>DD$18</v>
      </c>
      <c r="DE385" s="190" t="str">
        <f t="shared" si="364"/>
        <v>DE$18</v>
      </c>
      <c r="DF385" s="190" t="str">
        <f t="shared" si="364"/>
        <v>DF$18</v>
      </c>
      <c r="DG385" s="190" t="str">
        <f t="shared" si="364"/>
        <v>DG$18</v>
      </c>
      <c r="DH385" s="190" t="str">
        <f t="shared" si="364"/>
        <v>DH$18</v>
      </c>
      <c r="DI385" s="190" t="str">
        <f t="shared" si="364"/>
        <v>DI$18</v>
      </c>
      <c r="DJ385" s="190" t="str">
        <f t="shared" si="364"/>
        <v>DJ$18</v>
      </c>
      <c r="DK385" s="190" t="str">
        <f t="shared" si="364"/>
        <v>DK$18</v>
      </c>
      <c r="DL385" s="190" t="str">
        <f t="shared" si="364"/>
        <v>DL$18</v>
      </c>
    </row>
    <row r="386" spans="1:116" x14ac:dyDescent="0.4">
      <c r="A386" s="174"/>
      <c r="E386" s="8"/>
      <c r="G386" s="175" t="s">
        <v>464</v>
      </c>
      <c r="H386" s="200"/>
      <c r="I386" s="201"/>
      <c r="J386" s="201"/>
      <c r="K386" s="202"/>
      <c r="L386" s="202"/>
      <c r="M386" s="202"/>
      <c r="N386" s="202"/>
      <c r="O386" s="202"/>
      <c r="P386" s="202"/>
      <c r="R386" s="202"/>
      <c r="S386" s="190" t="str">
        <f t="shared" ref="S386:AX386" si="365">S$23</f>
        <v>S$19</v>
      </c>
      <c r="T386" s="190" t="str">
        <f t="shared" si="365"/>
        <v>T$19</v>
      </c>
      <c r="U386" s="190" t="str">
        <f t="shared" si="365"/>
        <v>U$19</v>
      </c>
      <c r="V386" s="190" t="str">
        <f t="shared" si="365"/>
        <v>V$19</v>
      </c>
      <c r="W386" s="190" t="str">
        <f t="shared" si="365"/>
        <v>W$19</v>
      </c>
      <c r="X386" s="190" t="str">
        <f t="shared" si="365"/>
        <v>X$19</v>
      </c>
      <c r="Y386" s="190" t="str">
        <f t="shared" si="365"/>
        <v>Y$19</v>
      </c>
      <c r="Z386" s="190" t="str">
        <f t="shared" si="365"/>
        <v>Z$19</v>
      </c>
      <c r="AA386" s="190" t="str">
        <f t="shared" si="365"/>
        <v>AA$19</v>
      </c>
      <c r="AB386" s="190" t="str">
        <f t="shared" si="365"/>
        <v>AB$19</v>
      </c>
      <c r="AC386" s="190" t="str">
        <f t="shared" si="365"/>
        <v>AC$19</v>
      </c>
      <c r="AD386" s="190" t="str">
        <f t="shared" si="365"/>
        <v>AD$19</v>
      </c>
      <c r="AE386" s="190" t="str">
        <f t="shared" si="365"/>
        <v>AE$19</v>
      </c>
      <c r="AF386" s="190" t="str">
        <f t="shared" si="365"/>
        <v>AF$19</v>
      </c>
      <c r="AG386" s="190" t="str">
        <f t="shared" si="365"/>
        <v>AG$19</v>
      </c>
      <c r="AH386" s="190" t="str">
        <f t="shared" si="365"/>
        <v>AH$19</v>
      </c>
      <c r="AI386" s="190" t="str">
        <f t="shared" si="365"/>
        <v>AI$19</v>
      </c>
      <c r="AJ386" s="190" t="str">
        <f t="shared" si="365"/>
        <v>AJ$19</v>
      </c>
      <c r="AK386" s="190" t="str">
        <f t="shared" si="365"/>
        <v>AK$19</v>
      </c>
      <c r="AL386" s="190" t="str">
        <f t="shared" si="365"/>
        <v>AL$19</v>
      </c>
      <c r="AM386" s="190" t="str">
        <f t="shared" si="365"/>
        <v>AM$19</v>
      </c>
      <c r="AN386" s="190" t="str">
        <f t="shared" si="365"/>
        <v>AN$19</v>
      </c>
      <c r="AO386" s="190" t="str">
        <f t="shared" si="365"/>
        <v>AO$19</v>
      </c>
      <c r="AP386" s="190" t="str">
        <f t="shared" si="365"/>
        <v>AP$19</v>
      </c>
      <c r="AQ386" s="190" t="str">
        <f t="shared" si="365"/>
        <v>AQ$19</v>
      </c>
      <c r="AR386" s="190" t="str">
        <f t="shared" si="365"/>
        <v>AR$19</v>
      </c>
      <c r="AS386" s="190" t="str">
        <f t="shared" si="365"/>
        <v>AS$19</v>
      </c>
      <c r="AT386" s="190" t="str">
        <f t="shared" si="365"/>
        <v>AT$19</v>
      </c>
      <c r="AU386" s="190" t="str">
        <f t="shared" si="365"/>
        <v>AU$19</v>
      </c>
      <c r="AV386" s="190" t="str">
        <f t="shared" si="365"/>
        <v>AV$19</v>
      </c>
      <c r="AW386" s="190" t="str">
        <f t="shared" si="365"/>
        <v>AW$19</v>
      </c>
      <c r="AX386" s="190" t="str">
        <f t="shared" si="365"/>
        <v>AX$19</v>
      </c>
      <c r="AY386" s="190" t="str">
        <f t="shared" ref="AY386:CD386" si="366">AY$23</f>
        <v>AY$19</v>
      </c>
      <c r="AZ386" s="190" t="str">
        <f t="shared" si="366"/>
        <v>AZ$19</v>
      </c>
      <c r="BA386" s="190" t="str">
        <f t="shared" si="366"/>
        <v>BA$19</v>
      </c>
      <c r="BB386" s="190" t="str">
        <f t="shared" si="366"/>
        <v>BB$19</v>
      </c>
      <c r="BC386" s="190" t="str">
        <f t="shared" si="366"/>
        <v>BC$19</v>
      </c>
      <c r="BD386" s="190" t="str">
        <f t="shared" si="366"/>
        <v>BD$19</v>
      </c>
      <c r="BE386" s="190" t="str">
        <f t="shared" si="366"/>
        <v>BE$19</v>
      </c>
      <c r="BF386" s="190" t="str">
        <f t="shared" si="366"/>
        <v>BF$19</v>
      </c>
      <c r="BG386" s="190" t="str">
        <f t="shared" si="366"/>
        <v>BG$19</v>
      </c>
      <c r="BH386" s="190" t="str">
        <f t="shared" si="366"/>
        <v>BH$19</v>
      </c>
      <c r="BI386" s="190" t="str">
        <f t="shared" si="366"/>
        <v>BI$19</v>
      </c>
      <c r="BJ386" s="190" t="str">
        <f t="shared" si="366"/>
        <v>BJ$19</v>
      </c>
      <c r="BK386" s="190" t="str">
        <f t="shared" si="366"/>
        <v>BK$19</v>
      </c>
      <c r="BL386" s="190" t="str">
        <f t="shared" si="366"/>
        <v>BL$19</v>
      </c>
      <c r="BM386" s="190" t="str">
        <f t="shared" si="366"/>
        <v>BM$19</v>
      </c>
      <c r="BN386" s="190" t="str">
        <f t="shared" si="366"/>
        <v>BN$19</v>
      </c>
      <c r="BO386" s="190" t="str">
        <f t="shared" si="366"/>
        <v>BO$19</v>
      </c>
      <c r="BP386" s="190" t="str">
        <f t="shared" si="366"/>
        <v>BP$19</v>
      </c>
      <c r="BQ386" s="190" t="str">
        <f t="shared" si="366"/>
        <v>BQ$19</v>
      </c>
      <c r="BR386" s="190" t="str">
        <f t="shared" si="366"/>
        <v>BR$19</v>
      </c>
      <c r="BS386" s="190" t="str">
        <f t="shared" si="366"/>
        <v>BS$19</v>
      </c>
      <c r="BT386" s="190" t="str">
        <f t="shared" si="366"/>
        <v>BT$19</v>
      </c>
      <c r="BU386" s="190" t="str">
        <f t="shared" si="366"/>
        <v>BU$19</v>
      </c>
      <c r="BV386" s="190" t="str">
        <f t="shared" si="366"/>
        <v>BV$19</v>
      </c>
      <c r="BW386" s="190" t="str">
        <f t="shared" si="366"/>
        <v>BW$19</v>
      </c>
      <c r="BX386" s="190" t="str">
        <f t="shared" si="366"/>
        <v>BX$19</v>
      </c>
      <c r="BY386" s="190" t="str">
        <f t="shared" si="366"/>
        <v>BY$19</v>
      </c>
      <c r="BZ386" s="190" t="str">
        <f t="shared" si="366"/>
        <v>BZ$19</v>
      </c>
      <c r="CA386" s="190" t="str">
        <f t="shared" si="366"/>
        <v>CA$19</v>
      </c>
      <c r="CB386" s="190" t="str">
        <f t="shared" si="366"/>
        <v>CB$19</v>
      </c>
      <c r="CC386" s="190" t="str">
        <f t="shared" si="366"/>
        <v>CC$19</v>
      </c>
      <c r="CD386" s="190" t="str">
        <f t="shared" si="366"/>
        <v>CD$19</v>
      </c>
      <c r="CE386" s="190" t="str">
        <f t="shared" ref="CE386:CL386" si="367">CE$23</f>
        <v>CE$19</v>
      </c>
      <c r="CF386" s="190" t="str">
        <f t="shared" si="367"/>
        <v>CF$19</v>
      </c>
      <c r="CG386" s="190" t="str">
        <f t="shared" si="367"/>
        <v>CG$19</v>
      </c>
      <c r="CH386" s="190" t="str">
        <f t="shared" si="367"/>
        <v>CH$19</v>
      </c>
      <c r="CI386" s="190" t="str">
        <f t="shared" si="367"/>
        <v>CI$19</v>
      </c>
      <c r="CJ386" s="190" t="str">
        <f t="shared" si="367"/>
        <v>CJ$19</v>
      </c>
      <c r="CK386" s="190" t="str">
        <f t="shared" si="367"/>
        <v>CK$19</v>
      </c>
      <c r="CL386" s="190" t="str">
        <f t="shared" si="367"/>
        <v>CL$19</v>
      </c>
      <c r="CN386" s="201"/>
      <c r="CO386" s="190" t="str">
        <f t="shared" ref="CO386:DL386" si="368">CO$23</f>
        <v>CO$19</v>
      </c>
      <c r="CP386" s="190" t="str">
        <f t="shared" si="368"/>
        <v>CP$19</v>
      </c>
      <c r="CQ386" s="190" t="str">
        <f t="shared" si="368"/>
        <v>CQ$19</v>
      </c>
      <c r="CR386" s="190" t="str">
        <f t="shared" si="368"/>
        <v>CR$19</v>
      </c>
      <c r="CS386" s="190" t="str">
        <f t="shared" si="368"/>
        <v>CS$19</v>
      </c>
      <c r="CT386" s="190" t="str">
        <f t="shared" si="368"/>
        <v>CT$19</v>
      </c>
      <c r="CU386" s="190" t="str">
        <f t="shared" si="368"/>
        <v>CU$19</v>
      </c>
      <c r="CV386" s="190" t="str">
        <f t="shared" si="368"/>
        <v>CV$19</v>
      </c>
      <c r="CW386" s="190" t="str">
        <f t="shared" si="368"/>
        <v>CW$19</v>
      </c>
      <c r="CX386" s="190" t="str">
        <f t="shared" si="368"/>
        <v>CX$19</v>
      </c>
      <c r="CY386" s="190" t="str">
        <f t="shared" si="368"/>
        <v>CY$19</v>
      </c>
      <c r="CZ386" s="190" t="str">
        <f t="shared" si="368"/>
        <v>CZ$19</v>
      </c>
      <c r="DA386" s="190" t="str">
        <f t="shared" si="368"/>
        <v>DA$19</v>
      </c>
      <c r="DB386" s="190" t="str">
        <f t="shared" si="368"/>
        <v>DB$19</v>
      </c>
      <c r="DC386" s="190" t="str">
        <f t="shared" si="368"/>
        <v>DC$19</v>
      </c>
      <c r="DD386" s="190" t="str">
        <f t="shared" si="368"/>
        <v>DD$19</v>
      </c>
      <c r="DE386" s="190" t="str">
        <f t="shared" si="368"/>
        <v>DE$19</v>
      </c>
      <c r="DF386" s="190" t="str">
        <f t="shared" si="368"/>
        <v>DF$19</v>
      </c>
      <c r="DG386" s="190" t="str">
        <f t="shared" si="368"/>
        <v>DG$19</v>
      </c>
      <c r="DH386" s="190" t="str">
        <f t="shared" si="368"/>
        <v>DH$19</v>
      </c>
      <c r="DI386" s="190" t="str">
        <f t="shared" si="368"/>
        <v>DI$19</v>
      </c>
      <c r="DJ386" s="190" t="str">
        <f t="shared" si="368"/>
        <v>DJ$19</v>
      </c>
      <c r="DK386" s="190" t="str">
        <f t="shared" si="368"/>
        <v>DK$19</v>
      </c>
      <c r="DL386" s="190" t="str">
        <f t="shared" si="368"/>
        <v>DL$19</v>
      </c>
    </row>
    <row r="387" spans="1:116" x14ac:dyDescent="0.4">
      <c r="A387" s="48" t="s">
        <v>218</v>
      </c>
      <c r="B387" s="31" t="s">
        <v>81</v>
      </c>
      <c r="C387" s="31"/>
      <c r="D387" t="s">
        <v>336</v>
      </c>
      <c r="E387" s="8" t="str">
        <f t="shared" ref="E387:E392" si="369">ROW()&amp;" "&amp;D387</f>
        <v>387 ADREV-PV</v>
      </c>
      <c r="F387" t="s">
        <v>327</v>
      </c>
      <c r="G387" s="70" t="s">
        <v>777</v>
      </c>
      <c r="H387" s="48"/>
      <c r="I387" s="297"/>
      <c r="J387" s="297"/>
      <c r="K387" s="48"/>
      <c r="L387" s="48"/>
      <c r="M387" s="48"/>
      <c r="N387" s="48"/>
      <c r="O387" s="48"/>
      <c r="P387" s="48"/>
      <c r="R387" s="70"/>
      <c r="S387" s="298"/>
      <c r="T387" s="298"/>
      <c r="U387" s="298"/>
      <c r="V387" s="298"/>
      <c r="W387" s="298"/>
      <c r="X387" s="298"/>
      <c r="Y387" s="298"/>
      <c r="Z387" s="298"/>
      <c r="AA387" s="298"/>
      <c r="AB387" s="298"/>
      <c r="AC387" s="298"/>
      <c r="AD387" s="298"/>
      <c r="AE387" s="298"/>
      <c r="AF387" s="298"/>
      <c r="AG387" s="298"/>
      <c r="AH387" s="298"/>
      <c r="AI387" s="298"/>
      <c r="AJ387" s="298"/>
      <c r="AK387" s="298"/>
      <c r="AL387" s="298"/>
      <c r="AM387" s="298"/>
      <c r="AN387" s="298"/>
      <c r="AO387" s="298"/>
      <c r="AP387" s="298"/>
      <c r="AQ387" s="298"/>
      <c r="AR387" s="298"/>
      <c r="AS387" s="298"/>
      <c r="AT387" s="298"/>
      <c r="AU387" s="298"/>
      <c r="AV387" s="298"/>
      <c r="AW387" s="298"/>
      <c r="AX387" s="298"/>
      <c r="AY387" s="298"/>
      <c r="AZ387" s="298"/>
      <c r="BA387" s="298"/>
      <c r="BB387" s="298"/>
      <c r="BC387" s="298"/>
      <c r="BD387" s="298"/>
      <c r="BE387" s="298"/>
      <c r="BF387" s="298"/>
      <c r="BG387" s="298"/>
      <c r="BH387" s="298"/>
      <c r="BI387" s="298"/>
      <c r="BJ387" s="298"/>
      <c r="BK387" s="298"/>
      <c r="BL387" s="298"/>
      <c r="BM387" s="298"/>
      <c r="BN387" s="298"/>
      <c r="BO387" s="298"/>
      <c r="BP387" s="298"/>
      <c r="BQ387" s="298"/>
      <c r="BR387" s="298"/>
      <c r="BS387" s="298"/>
      <c r="BT387" s="298"/>
      <c r="BU387" s="298"/>
      <c r="BV387" s="298"/>
      <c r="BW387" s="298"/>
      <c r="BX387" s="298"/>
      <c r="BY387" s="298"/>
      <c r="BZ387" s="298"/>
      <c r="CA387" s="298"/>
      <c r="CB387" s="298"/>
      <c r="CC387" s="298"/>
      <c r="CD387" s="298"/>
      <c r="CE387" s="298"/>
      <c r="CF387" s="298"/>
      <c r="CG387" s="298"/>
      <c r="CH387" s="298"/>
      <c r="CI387" s="298"/>
      <c r="CJ387" s="298"/>
      <c r="CK387" s="298"/>
      <c r="CL387" s="298"/>
      <c r="CN387" s="297"/>
      <c r="CO387" s="298"/>
      <c r="CP387" s="298"/>
      <c r="CQ387" s="298"/>
      <c r="CR387" s="298"/>
      <c r="CS387" s="298"/>
      <c r="CT387" s="298"/>
      <c r="CU387" s="298"/>
      <c r="CV387" s="298"/>
      <c r="CW387" s="298"/>
      <c r="CX387" s="298"/>
      <c r="CY387" s="298"/>
      <c r="CZ387" s="298"/>
      <c r="DA387" s="298"/>
      <c r="DB387" s="298"/>
      <c r="DC387" s="298"/>
      <c r="DD387" s="298"/>
      <c r="DE387" s="298"/>
      <c r="DF387" s="298"/>
      <c r="DG387" s="298"/>
      <c r="DH387" s="298"/>
      <c r="DI387" s="298"/>
      <c r="DJ387" s="298"/>
      <c r="DK387" s="298"/>
      <c r="DL387" s="298"/>
    </row>
    <row r="388" spans="1:116" x14ac:dyDescent="0.4">
      <c r="B388" t="s">
        <v>332</v>
      </c>
      <c r="D388" t="s">
        <v>336</v>
      </c>
      <c r="E388" s="8" t="str">
        <f t="shared" si="369"/>
        <v>388 ADREV-PV</v>
      </c>
      <c r="F388" t="s">
        <v>468</v>
      </c>
      <c r="G388" s="145" t="s">
        <v>172</v>
      </c>
      <c r="I388"/>
      <c r="J388"/>
      <c r="K388" s="15"/>
      <c r="L388" s="15"/>
      <c r="M388" s="15"/>
      <c r="N388" s="15"/>
      <c r="O388" s="15"/>
      <c r="P388" s="15"/>
      <c r="R388"/>
      <c r="S388" s="146"/>
      <c r="T388" s="146"/>
      <c r="U388" s="146"/>
      <c r="V388" s="146"/>
      <c r="W388" s="146"/>
      <c r="X388" s="146"/>
      <c r="Y388" s="146"/>
      <c r="Z388" s="146"/>
      <c r="AA388" s="146"/>
      <c r="AB388" s="146"/>
      <c r="AC388" s="146"/>
      <c r="AD388" s="146"/>
      <c r="AE388" s="146"/>
      <c r="AF388" s="146"/>
      <c r="AG388" s="146"/>
      <c r="AH388" s="146"/>
      <c r="AI388" s="146"/>
      <c r="AJ388" s="146"/>
      <c r="AK388" s="146"/>
      <c r="AL388" s="146"/>
      <c r="AM388" s="146"/>
      <c r="AN388" s="146"/>
      <c r="AO388" s="146"/>
      <c r="AP388" s="146"/>
      <c r="AQ388" s="146"/>
      <c r="AR388" s="146"/>
      <c r="AS388" s="146"/>
      <c r="AT388" s="146"/>
      <c r="AU388" s="146"/>
      <c r="AV388" s="146"/>
      <c r="AW388" s="146"/>
      <c r="AX388" s="146"/>
      <c r="AY388" s="146"/>
      <c r="AZ388" s="146"/>
      <c r="BA388" s="146"/>
      <c r="BB388" s="146"/>
      <c r="BC388" s="146"/>
      <c r="BD388" s="146"/>
      <c r="BE388" s="146"/>
      <c r="BF388" s="146"/>
      <c r="BG388" s="146"/>
      <c r="BH388" s="146"/>
      <c r="BI388" s="146"/>
      <c r="BJ388" s="146"/>
      <c r="BK388" s="146"/>
      <c r="BL388" s="146"/>
      <c r="BM388" s="146"/>
      <c r="BN388" s="146"/>
      <c r="BO388" s="146"/>
      <c r="BP388" s="146"/>
      <c r="BQ388" s="146"/>
      <c r="BR388" s="146"/>
      <c r="BS388" s="146"/>
      <c r="BT388" s="146"/>
      <c r="BU388" s="146"/>
      <c r="BV388" s="146"/>
      <c r="BW388" s="146"/>
      <c r="BX388" s="146"/>
      <c r="BY388" s="146"/>
      <c r="BZ388" s="146"/>
      <c r="CA388" s="146"/>
      <c r="CB388" s="146"/>
      <c r="CC388" s="146"/>
      <c r="CD388" s="146"/>
      <c r="CE388" s="146"/>
      <c r="CF388" s="146"/>
      <c r="CG388" s="146"/>
      <c r="CH388" s="146"/>
      <c r="CI388" s="146"/>
      <c r="CJ388" s="146"/>
      <c r="CK388" s="146"/>
      <c r="CL388" s="146"/>
      <c r="CN388"/>
      <c r="CO388" s="146"/>
      <c r="CP388" s="146"/>
      <c r="CQ388" s="146"/>
      <c r="CR388" s="146"/>
      <c r="CS388" s="146"/>
      <c r="CT388" s="146"/>
      <c r="CU388" s="146"/>
      <c r="CV388" s="146"/>
      <c r="CW388" s="146"/>
      <c r="CX388" s="146"/>
      <c r="CY388" s="146"/>
      <c r="CZ388" s="146"/>
      <c r="DA388" s="146"/>
      <c r="DB388" s="146"/>
      <c r="DC388" s="146"/>
      <c r="DD388" s="146"/>
      <c r="DE388" s="146"/>
      <c r="DF388" s="146"/>
      <c r="DG388" s="146"/>
      <c r="DH388" s="146"/>
      <c r="DI388" s="146"/>
      <c r="DJ388" s="146"/>
      <c r="DK388" s="146"/>
      <c r="DL388" s="146"/>
    </row>
    <row r="389" spans="1:116" x14ac:dyDescent="0.4">
      <c r="B389" t="str">
        <f>E389</f>
        <v>389 ADREV-PV</v>
      </c>
      <c r="D389" t="s">
        <v>336</v>
      </c>
      <c r="E389" s="8" t="str">
        <f t="shared" si="369"/>
        <v>389 ADREV-PV</v>
      </c>
      <c r="G389" s="145" t="s">
        <v>173</v>
      </c>
      <c r="H389" s="12"/>
      <c r="I389" s="60"/>
      <c r="J389" s="60"/>
      <c r="K389" s="120">
        <v>0.1</v>
      </c>
      <c r="L389" s="120">
        <v>0.1</v>
      </c>
      <c r="M389" s="120">
        <v>0.1</v>
      </c>
      <c r="N389" s="120">
        <v>0.1</v>
      </c>
      <c r="O389" s="120">
        <v>0.1</v>
      </c>
      <c r="P389" s="120">
        <v>0.1</v>
      </c>
      <c r="R389" s="121"/>
      <c r="S389" s="152" cm="1">
        <f t="array" ref="S389">INDEX($K:$P,ROW(),MATCH(S$3,$K$2:$P$2,0))</f>
        <v>0.1</v>
      </c>
      <c r="T389" s="152" cm="1">
        <f t="array" ref="T389">INDEX($K:$P,ROW(),MATCH(T$3,$K$2:$P$2,0))</f>
        <v>0.1</v>
      </c>
      <c r="U389" s="152" cm="1">
        <f t="array" ref="U389">INDEX($K:$P,ROW(),MATCH(U$3,$K$2:$P$2,0))</f>
        <v>0.1</v>
      </c>
      <c r="V389" s="152" cm="1">
        <f t="array" ref="V389">INDEX($K:$P,ROW(),MATCH(V$3,$K$2:$P$2,0))</f>
        <v>0.1</v>
      </c>
      <c r="W389" s="152" cm="1">
        <f t="array" ref="W389">INDEX($K:$P,ROW(),MATCH(W$3,$K$2:$P$2,0))</f>
        <v>0.1</v>
      </c>
      <c r="X389" s="152" cm="1">
        <f t="array" ref="X389">INDEX($K:$P,ROW(),MATCH(X$3,$K$2:$P$2,0))</f>
        <v>0.1</v>
      </c>
      <c r="Y389" s="152" cm="1">
        <f t="array" ref="Y389">INDEX($K:$P,ROW(),MATCH(Y$3,$K$2:$P$2,0))</f>
        <v>0.1</v>
      </c>
      <c r="Z389" s="152" cm="1">
        <f t="array" ref="Z389">INDEX($K:$P,ROW(),MATCH(Z$3,$K$2:$P$2,0))</f>
        <v>0.1</v>
      </c>
      <c r="AA389" s="152" cm="1">
        <f t="array" ref="AA389">INDEX($K:$P,ROW(),MATCH(AA$3,$K$2:$P$2,0))</f>
        <v>0.1</v>
      </c>
      <c r="AB389" s="152" cm="1">
        <f t="array" ref="AB389">INDEX($K:$P,ROW(),MATCH(AB$3,$K$2:$P$2,0))</f>
        <v>0.1</v>
      </c>
      <c r="AC389" s="152" cm="1">
        <f t="array" ref="AC389">INDEX($K:$P,ROW(),MATCH(AC$3,$K$2:$P$2,0))</f>
        <v>0.1</v>
      </c>
      <c r="AD389" s="152" cm="1">
        <f t="array" ref="AD389">INDEX($K:$P,ROW(),MATCH(AD$3,$K$2:$P$2,0))</f>
        <v>0.1</v>
      </c>
      <c r="AE389" s="152" cm="1">
        <f t="array" ref="AE389">INDEX($K:$P,ROW(),MATCH(AE$3,$K$2:$P$2,0))</f>
        <v>0.1</v>
      </c>
      <c r="AF389" s="152" cm="1">
        <f t="array" ref="AF389">INDEX($K:$P,ROW(),MATCH(AF$3,$K$2:$P$2,0))</f>
        <v>0.1</v>
      </c>
      <c r="AG389" s="152" cm="1">
        <f t="array" ref="AG389">INDEX($K:$P,ROW(),MATCH(AG$3,$K$2:$P$2,0))</f>
        <v>0.1</v>
      </c>
      <c r="AH389" s="152" cm="1">
        <f t="array" ref="AH389">INDEX($K:$P,ROW(),MATCH(AH$3,$K$2:$P$2,0))</f>
        <v>0.1</v>
      </c>
      <c r="AI389" s="152" cm="1">
        <f t="array" ref="AI389">INDEX($K:$P,ROW(),MATCH(AI$3,$K$2:$P$2,0))</f>
        <v>0.1</v>
      </c>
      <c r="AJ389" s="152" cm="1">
        <f t="array" ref="AJ389">INDEX($K:$P,ROW(),MATCH(AJ$3,$K$2:$P$2,0))</f>
        <v>0.1</v>
      </c>
      <c r="AK389" s="152" cm="1">
        <f t="array" ref="AK389">INDEX($K:$P,ROW(),MATCH(AK$3,$K$2:$P$2,0))</f>
        <v>0.1</v>
      </c>
      <c r="AL389" s="152" cm="1">
        <f t="array" ref="AL389">INDEX($K:$P,ROW(),MATCH(AL$3,$K$2:$P$2,0))</f>
        <v>0.1</v>
      </c>
      <c r="AM389" s="152" cm="1">
        <f t="array" ref="AM389">INDEX($K:$P,ROW(),MATCH(AM$3,$K$2:$P$2,0))</f>
        <v>0.1</v>
      </c>
      <c r="AN389" s="152" cm="1">
        <f t="array" ref="AN389">INDEX($K:$P,ROW(),MATCH(AN$3,$K$2:$P$2,0))</f>
        <v>0.1</v>
      </c>
      <c r="AO389" s="152" cm="1">
        <f t="array" ref="AO389">INDEX($K:$P,ROW(),MATCH(AO$3,$K$2:$P$2,0))</f>
        <v>0.1</v>
      </c>
      <c r="AP389" s="152" cm="1">
        <f t="array" ref="AP389">INDEX($K:$P,ROW(),MATCH(AP$3,$K$2:$P$2,0))</f>
        <v>0.1</v>
      </c>
      <c r="AQ389" s="152" cm="1">
        <f t="array" ref="AQ389">INDEX($K:$P,ROW(),MATCH(AQ$3,$K$2:$P$2,0))</f>
        <v>0.1</v>
      </c>
      <c r="AR389" s="152" cm="1">
        <f t="array" ref="AR389">INDEX($K:$P,ROW(),MATCH(AR$3,$K$2:$P$2,0))</f>
        <v>0.1</v>
      </c>
      <c r="AS389" s="152" cm="1">
        <f t="array" ref="AS389">INDEX($K:$P,ROW(),MATCH(AS$3,$K$2:$P$2,0))</f>
        <v>0.1</v>
      </c>
      <c r="AT389" s="152" cm="1">
        <f t="array" ref="AT389">INDEX($K:$P,ROW(),MATCH(AT$3,$K$2:$P$2,0))</f>
        <v>0.1</v>
      </c>
      <c r="AU389" s="152" cm="1">
        <f t="array" ref="AU389">INDEX($K:$P,ROW(),MATCH(AU$3,$K$2:$P$2,0))</f>
        <v>0.1</v>
      </c>
      <c r="AV389" s="152" cm="1">
        <f t="array" ref="AV389">INDEX($K:$P,ROW(),MATCH(AV$3,$K$2:$P$2,0))</f>
        <v>0.1</v>
      </c>
      <c r="AW389" s="152" cm="1">
        <f t="array" ref="AW389">INDEX($K:$P,ROW(),MATCH(AW$3,$K$2:$P$2,0))</f>
        <v>0.1</v>
      </c>
      <c r="AX389" s="152" cm="1">
        <f t="array" ref="AX389">INDEX($K:$P,ROW(),MATCH(AX$3,$K$2:$P$2,0))</f>
        <v>0.1</v>
      </c>
      <c r="AY389" s="152" cm="1">
        <f t="array" ref="AY389">INDEX($K:$P,ROW(),MATCH(AY$3,$K$2:$P$2,0))</f>
        <v>0.1</v>
      </c>
      <c r="AZ389" s="152" cm="1">
        <f t="array" ref="AZ389">INDEX($K:$P,ROW(),MATCH(AZ$3,$K$2:$P$2,0))</f>
        <v>0.1</v>
      </c>
      <c r="BA389" s="152" cm="1">
        <f t="array" ref="BA389">INDEX($K:$P,ROW(),MATCH(BA$3,$K$2:$P$2,0))</f>
        <v>0.1</v>
      </c>
      <c r="BB389" s="152" cm="1">
        <f t="array" ref="BB389">INDEX($K:$P,ROW(),MATCH(BB$3,$K$2:$P$2,0))</f>
        <v>0.1</v>
      </c>
      <c r="BC389" s="152" cm="1">
        <f t="array" ref="BC389">INDEX($K:$P,ROW(),MATCH(BC$3,$K$2:$P$2,0))</f>
        <v>0.1</v>
      </c>
      <c r="BD389" s="152" cm="1">
        <f t="array" ref="BD389">INDEX($K:$P,ROW(),MATCH(BD$3,$K$2:$P$2,0))</f>
        <v>0.1</v>
      </c>
      <c r="BE389" s="152" cm="1">
        <f t="array" ref="BE389">INDEX($K:$P,ROW(),MATCH(BE$3,$K$2:$P$2,0))</f>
        <v>0.1</v>
      </c>
      <c r="BF389" s="152" cm="1">
        <f t="array" ref="BF389">INDEX($K:$P,ROW(),MATCH(BF$3,$K$2:$P$2,0))</f>
        <v>0.1</v>
      </c>
      <c r="BG389" s="152" cm="1">
        <f t="array" ref="BG389">INDEX($K:$P,ROW(),MATCH(BG$3,$K$2:$P$2,0))</f>
        <v>0.1</v>
      </c>
      <c r="BH389" s="152" cm="1">
        <f t="array" ref="BH389">INDEX($K:$P,ROW(),MATCH(BH$3,$K$2:$P$2,0))</f>
        <v>0.1</v>
      </c>
      <c r="BI389" s="152" cm="1">
        <f t="array" ref="BI389">INDEX($K:$P,ROW(),MATCH(BI$3,$K$2:$P$2,0))</f>
        <v>0.1</v>
      </c>
      <c r="BJ389" s="152" cm="1">
        <f t="array" ref="BJ389">INDEX($K:$P,ROW(),MATCH(BJ$3,$K$2:$P$2,0))</f>
        <v>0.1</v>
      </c>
      <c r="BK389" s="152" cm="1">
        <f t="array" ref="BK389">INDEX($K:$P,ROW(),MATCH(BK$3,$K$2:$P$2,0))</f>
        <v>0.1</v>
      </c>
      <c r="BL389" s="152" cm="1">
        <f t="array" ref="BL389">INDEX($K:$P,ROW(),MATCH(BL$3,$K$2:$P$2,0))</f>
        <v>0.1</v>
      </c>
      <c r="BM389" s="152" cm="1">
        <f t="array" ref="BM389">INDEX($K:$P,ROW(),MATCH(BM$3,$K$2:$P$2,0))</f>
        <v>0.1</v>
      </c>
      <c r="BN389" s="152" cm="1">
        <f t="array" ref="BN389">INDEX($K:$P,ROW(),MATCH(BN$3,$K$2:$P$2,0))</f>
        <v>0.1</v>
      </c>
      <c r="BO389" s="152" cm="1">
        <f t="array" ref="BO389">INDEX($K:$P,ROW(),MATCH(BO$3,$K$2:$P$2,0))</f>
        <v>0.1</v>
      </c>
      <c r="BP389" s="152" cm="1">
        <f t="array" ref="BP389">INDEX($K:$P,ROW(),MATCH(BP$3,$K$2:$P$2,0))</f>
        <v>0.1</v>
      </c>
      <c r="BQ389" s="152" cm="1">
        <f t="array" ref="BQ389">INDEX($K:$P,ROW(),MATCH(BQ$3,$K$2:$P$2,0))</f>
        <v>0.1</v>
      </c>
      <c r="BR389" s="152" cm="1">
        <f t="array" ref="BR389">INDEX($K:$P,ROW(),MATCH(BR$3,$K$2:$P$2,0))</f>
        <v>0.1</v>
      </c>
      <c r="BS389" s="152" cm="1">
        <f t="array" ref="BS389">INDEX($K:$P,ROW(),MATCH(BS$3,$K$2:$P$2,0))</f>
        <v>0.1</v>
      </c>
      <c r="BT389" s="152" cm="1">
        <f t="array" ref="BT389">INDEX($K:$P,ROW(),MATCH(BT$3,$K$2:$P$2,0))</f>
        <v>0.1</v>
      </c>
      <c r="BU389" s="152" cm="1">
        <f t="array" ref="BU389">INDEX($K:$P,ROW(),MATCH(BU$3,$K$2:$P$2,0))</f>
        <v>0.1</v>
      </c>
      <c r="BV389" s="152" cm="1">
        <f t="array" ref="BV389">INDEX($K:$P,ROW(),MATCH(BV$3,$K$2:$P$2,0))</f>
        <v>0.1</v>
      </c>
      <c r="BW389" s="152" cm="1">
        <f t="array" ref="BW389">INDEX($K:$P,ROW(),MATCH(BW$3,$K$2:$P$2,0))</f>
        <v>0.1</v>
      </c>
      <c r="BX389" s="152" cm="1">
        <f t="array" ref="BX389">INDEX($K:$P,ROW(),MATCH(BX$3,$K$2:$P$2,0))</f>
        <v>0.1</v>
      </c>
      <c r="BY389" s="152" cm="1">
        <f t="array" ref="BY389">INDEX($K:$P,ROW(),MATCH(BY$3,$K$2:$P$2,0))</f>
        <v>0.1</v>
      </c>
      <c r="BZ389" s="152" cm="1">
        <f t="array" ref="BZ389">INDEX($K:$P,ROW(),MATCH(BZ$3,$K$2:$P$2,0))</f>
        <v>0.1</v>
      </c>
      <c r="CA389" s="152" cm="1">
        <f t="array" ref="CA389">INDEX($K:$P,ROW(),MATCH(CA$3,$K$2:$P$2,0))</f>
        <v>0.1</v>
      </c>
      <c r="CB389" s="152" cm="1">
        <f t="array" ref="CB389">INDEX($K:$P,ROW(),MATCH(CB$3,$K$2:$P$2,0))</f>
        <v>0.1</v>
      </c>
      <c r="CC389" s="152" cm="1">
        <f t="array" ref="CC389">INDEX($K:$P,ROW(),MATCH(CC$3,$K$2:$P$2,0))</f>
        <v>0.1</v>
      </c>
      <c r="CD389" s="152" cm="1">
        <f t="array" ref="CD389">INDEX($K:$P,ROW(),MATCH(CD$3,$K$2:$P$2,0))</f>
        <v>0.1</v>
      </c>
      <c r="CE389" s="152" cm="1">
        <f t="array" ref="CE389">INDEX($K:$P,ROW(),MATCH(CE$3,$K$2:$P$2,0))</f>
        <v>0.1</v>
      </c>
      <c r="CF389" s="152" cm="1">
        <f t="array" ref="CF389">INDEX($K:$P,ROW(),MATCH(CF$3,$K$2:$P$2,0))</f>
        <v>0.1</v>
      </c>
      <c r="CG389" s="152" cm="1">
        <f t="array" ref="CG389">INDEX($K:$P,ROW(),MATCH(CG$3,$K$2:$P$2,0))</f>
        <v>0.1</v>
      </c>
      <c r="CH389" s="152" cm="1">
        <f t="array" ref="CH389">INDEX($K:$P,ROW(),MATCH(CH$3,$K$2:$P$2,0))</f>
        <v>0.1</v>
      </c>
      <c r="CI389" s="152" cm="1">
        <f t="array" ref="CI389">INDEX($K:$P,ROW(),MATCH(CI$3,$K$2:$P$2,0))</f>
        <v>0.1</v>
      </c>
      <c r="CJ389" s="152" cm="1">
        <f t="array" ref="CJ389">INDEX($K:$P,ROW(),MATCH(CJ$3,$K$2:$P$2,0))</f>
        <v>0.1</v>
      </c>
      <c r="CK389" s="152" cm="1">
        <f t="array" ref="CK389">INDEX($K:$P,ROW(),MATCH(CK$3,$K$2:$P$2,0))</f>
        <v>0.1</v>
      </c>
      <c r="CL389" s="152" cm="1">
        <f t="array" ref="CL389">INDEX($K:$P,ROW(),MATCH(CL$3,$K$2:$P$2,0))</f>
        <v>0.1</v>
      </c>
      <c r="CN389" s="60"/>
      <c r="CO389" s="152" t="e" cm="1">
        <f t="array" ref="CO389">INDEX($K:$P,ROW(),MATCH(CO$3,$K$2:$P$2,0))</f>
        <v>#N/A</v>
      </c>
      <c r="CP389" s="152" t="e" cm="1">
        <f t="array" ref="CP389">INDEX($K:$P,ROW(),MATCH(CP$3,$K$2:$P$2,0))</f>
        <v>#N/A</v>
      </c>
      <c r="CQ389" s="152" t="e" cm="1">
        <f t="array" ref="CQ389">INDEX($K:$P,ROW(),MATCH(CQ$3,$K$2:$P$2,0))</f>
        <v>#N/A</v>
      </c>
      <c r="CR389" s="152" t="e" cm="1">
        <f t="array" ref="CR389">INDEX($K:$P,ROW(),MATCH(CR$3,$K$2:$P$2,0))</f>
        <v>#N/A</v>
      </c>
      <c r="CS389" s="152" t="e" cm="1">
        <f t="array" ref="CS389">INDEX($K:$P,ROW(),MATCH(CS$3,$K$2:$P$2,0))</f>
        <v>#N/A</v>
      </c>
      <c r="CT389" s="152" t="e" cm="1">
        <f t="array" ref="CT389">INDEX($K:$P,ROW(),MATCH(CT$3,$K$2:$P$2,0))</f>
        <v>#N/A</v>
      </c>
      <c r="CU389" s="152" t="e" cm="1">
        <f t="array" ref="CU389">INDEX($K:$P,ROW(),MATCH(CU$3,$K$2:$P$2,0))</f>
        <v>#N/A</v>
      </c>
      <c r="CV389" s="152" t="e" cm="1">
        <f t="array" ref="CV389">INDEX($K:$P,ROW(),MATCH(CV$3,$K$2:$P$2,0))</f>
        <v>#N/A</v>
      </c>
      <c r="CW389" s="152" t="e" cm="1">
        <f t="array" ref="CW389">INDEX($K:$P,ROW(),MATCH(CW$3,$K$2:$P$2,0))</f>
        <v>#N/A</v>
      </c>
      <c r="CX389" s="152" t="e" cm="1">
        <f t="array" ref="CX389">INDEX($K:$P,ROW(),MATCH(CX$3,$K$2:$P$2,0))</f>
        <v>#N/A</v>
      </c>
      <c r="CY389" s="152" t="e" cm="1">
        <f t="array" ref="CY389">INDEX($K:$P,ROW(),MATCH(CY$3,$K$2:$P$2,0))</f>
        <v>#N/A</v>
      </c>
      <c r="CZ389" s="152" t="e" cm="1">
        <f t="array" ref="CZ389">INDEX($K:$P,ROW(),MATCH(CZ$3,$K$2:$P$2,0))</f>
        <v>#N/A</v>
      </c>
      <c r="DA389" s="152" t="e" cm="1">
        <f t="array" ref="DA389">INDEX($K:$P,ROW(),MATCH(DA$3,$K$2:$P$2,0))</f>
        <v>#N/A</v>
      </c>
      <c r="DB389" s="152" t="e" cm="1">
        <f t="array" ref="DB389">INDEX($K:$P,ROW(),MATCH(DB$3,$K$2:$P$2,0))</f>
        <v>#N/A</v>
      </c>
      <c r="DC389" s="152" t="e" cm="1">
        <f t="array" ref="DC389">INDEX($K:$P,ROW(),MATCH(DC$3,$K$2:$P$2,0))</f>
        <v>#N/A</v>
      </c>
      <c r="DD389" s="152" t="e" cm="1">
        <f t="array" ref="DD389">INDEX($K:$P,ROW(),MATCH(DD$3,$K$2:$P$2,0))</f>
        <v>#N/A</v>
      </c>
      <c r="DE389" s="152" t="e" cm="1">
        <f t="array" ref="DE389">INDEX($K:$P,ROW(),MATCH(DE$3,$K$2:$P$2,0))</f>
        <v>#N/A</v>
      </c>
      <c r="DF389" s="152" t="e" cm="1">
        <f t="array" ref="DF389">INDEX($K:$P,ROW(),MATCH(DF$3,$K$2:$P$2,0))</f>
        <v>#N/A</v>
      </c>
      <c r="DG389" s="152" t="e" cm="1">
        <f t="array" ref="DG389">INDEX($K:$P,ROW(),MATCH(DG$3,$K$2:$P$2,0))</f>
        <v>#N/A</v>
      </c>
      <c r="DH389" s="152" t="e" cm="1">
        <f t="array" ref="DH389">INDEX($K:$P,ROW(),MATCH(DH$3,$K$2:$P$2,0))</f>
        <v>#N/A</v>
      </c>
      <c r="DI389" s="152" t="e" cm="1">
        <f t="array" ref="DI389">INDEX($K:$P,ROW(),MATCH(DI$3,$K$2:$P$2,0))</f>
        <v>#N/A</v>
      </c>
      <c r="DJ389" s="152" t="e" cm="1">
        <f t="array" ref="DJ389">INDEX($K:$P,ROW(),MATCH(DJ$3,$K$2:$P$2,0))</f>
        <v>#N/A</v>
      </c>
      <c r="DK389" s="152" t="e" cm="1">
        <f t="array" ref="DK389">INDEX($K:$P,ROW(),MATCH(DK$3,$K$2:$P$2,0))</f>
        <v>#N/A</v>
      </c>
      <c r="DL389" s="152" t="e" cm="1">
        <f t="array" ref="DL389">INDEX($K:$P,ROW(),MATCH(DL$3,$K$2:$P$2,0))</f>
        <v>#N/A</v>
      </c>
    </row>
    <row r="390" spans="1:116" x14ac:dyDescent="0.4">
      <c r="C390" t="s">
        <v>198</v>
      </c>
      <c r="D390" t="s">
        <v>336</v>
      </c>
      <c r="E390" s="8" t="str">
        <f t="shared" si="369"/>
        <v>390 ADREV-PV</v>
      </c>
      <c r="G390" s="126" t="str">
        <f>"Revenue - "&amp;G392</f>
        <v>Revenue - (Primary label)</v>
      </c>
      <c r="H390" s="27"/>
      <c r="I390" s="78"/>
      <c r="J390" s="78"/>
      <c r="K390" s="118">
        <f t="shared" ref="K390:P390" ca="1" si="370">SUMIF($3:$3,K$2,390:390)</f>
        <v>6000</v>
      </c>
      <c r="L390" s="118">
        <f t="shared" ca="1" si="370"/>
        <v>6000</v>
      </c>
      <c r="M390" s="118">
        <f t="shared" ca="1" si="370"/>
        <v>6000</v>
      </c>
      <c r="N390" s="118">
        <f t="shared" ca="1" si="370"/>
        <v>6000</v>
      </c>
      <c r="O390" s="118">
        <f t="shared" ca="1" si="370"/>
        <v>6000</v>
      </c>
      <c r="P390" s="118">
        <f t="shared" ca="1" si="370"/>
        <v>6000</v>
      </c>
      <c r="R390" s="118"/>
      <c r="S390" s="148" cm="1">
        <f t="array" aca="1" ref="S390" ca="1">S389*INDIRECT(S382)</f>
        <v>500</v>
      </c>
      <c r="T390" s="148" cm="1">
        <f t="array" aca="1" ref="T390" ca="1">T389*INDIRECT(T382)</f>
        <v>500</v>
      </c>
      <c r="U390" s="148" cm="1">
        <f t="array" aca="1" ref="U390" ca="1">U389*INDIRECT(U382)</f>
        <v>500</v>
      </c>
      <c r="V390" s="148" cm="1">
        <f t="array" aca="1" ref="V390" ca="1">V389*INDIRECT(V382)</f>
        <v>500</v>
      </c>
      <c r="W390" s="148" cm="1">
        <f t="array" aca="1" ref="W390" ca="1">W389*INDIRECT(W382)</f>
        <v>500</v>
      </c>
      <c r="X390" s="148" cm="1">
        <f t="array" aca="1" ref="X390" ca="1">X389*INDIRECT(X382)</f>
        <v>500</v>
      </c>
      <c r="Y390" s="148" cm="1">
        <f t="array" aca="1" ref="Y390" ca="1">Y389*INDIRECT(Y382)</f>
        <v>500</v>
      </c>
      <c r="Z390" s="148" cm="1">
        <f t="array" aca="1" ref="Z390" ca="1">Z389*INDIRECT(Z382)</f>
        <v>500</v>
      </c>
      <c r="AA390" s="148" cm="1">
        <f t="array" aca="1" ref="AA390" ca="1">AA389*INDIRECT(AA382)</f>
        <v>500</v>
      </c>
      <c r="AB390" s="148" cm="1">
        <f t="array" aca="1" ref="AB390" ca="1">AB389*INDIRECT(AB382)</f>
        <v>500</v>
      </c>
      <c r="AC390" s="148" cm="1">
        <f t="array" aca="1" ref="AC390" ca="1">AC389*INDIRECT(AC382)</f>
        <v>500</v>
      </c>
      <c r="AD390" s="148" cm="1">
        <f t="array" aca="1" ref="AD390" ca="1">AD389*INDIRECT(AD382)</f>
        <v>500</v>
      </c>
      <c r="AE390" s="148" cm="1">
        <f t="array" aca="1" ref="AE390" ca="1">AE389*INDIRECT(AE382)</f>
        <v>500</v>
      </c>
      <c r="AF390" s="148" cm="1">
        <f t="array" aca="1" ref="AF390" ca="1">AF389*INDIRECT(AF382)</f>
        <v>500</v>
      </c>
      <c r="AG390" s="148" cm="1">
        <f t="array" aca="1" ref="AG390" ca="1">AG389*INDIRECT(AG382)</f>
        <v>500</v>
      </c>
      <c r="AH390" s="148" cm="1">
        <f t="array" aca="1" ref="AH390" ca="1">AH389*INDIRECT(AH382)</f>
        <v>500</v>
      </c>
      <c r="AI390" s="148" cm="1">
        <f t="array" aca="1" ref="AI390" ca="1">AI389*INDIRECT(AI382)</f>
        <v>500</v>
      </c>
      <c r="AJ390" s="148" cm="1">
        <f t="array" aca="1" ref="AJ390" ca="1">AJ389*INDIRECT(AJ382)</f>
        <v>500</v>
      </c>
      <c r="AK390" s="148" cm="1">
        <f t="array" aca="1" ref="AK390" ca="1">AK389*INDIRECT(AK382)</f>
        <v>500</v>
      </c>
      <c r="AL390" s="148" cm="1">
        <f t="array" aca="1" ref="AL390" ca="1">AL389*INDIRECT(AL382)</f>
        <v>500</v>
      </c>
      <c r="AM390" s="148" cm="1">
        <f t="array" aca="1" ref="AM390" ca="1">AM389*INDIRECT(AM382)</f>
        <v>500</v>
      </c>
      <c r="AN390" s="148" cm="1">
        <f t="array" aca="1" ref="AN390" ca="1">AN389*INDIRECT(AN382)</f>
        <v>500</v>
      </c>
      <c r="AO390" s="148" cm="1">
        <f t="array" aca="1" ref="AO390" ca="1">AO389*INDIRECT(AO382)</f>
        <v>500</v>
      </c>
      <c r="AP390" s="148" cm="1">
        <f t="array" aca="1" ref="AP390" ca="1">AP389*INDIRECT(AP382)</f>
        <v>500</v>
      </c>
      <c r="AQ390" s="148" cm="1">
        <f t="array" aca="1" ref="AQ390" ca="1">AQ389*INDIRECT(AQ382)</f>
        <v>500</v>
      </c>
      <c r="AR390" s="148" cm="1">
        <f t="array" aca="1" ref="AR390" ca="1">AR389*INDIRECT(AR382)</f>
        <v>500</v>
      </c>
      <c r="AS390" s="148" cm="1">
        <f t="array" aca="1" ref="AS390" ca="1">AS389*INDIRECT(AS382)</f>
        <v>500</v>
      </c>
      <c r="AT390" s="148" cm="1">
        <f t="array" aca="1" ref="AT390" ca="1">AT389*INDIRECT(AT382)</f>
        <v>500</v>
      </c>
      <c r="AU390" s="148" cm="1">
        <f t="array" aca="1" ref="AU390" ca="1">AU389*INDIRECT(AU382)</f>
        <v>500</v>
      </c>
      <c r="AV390" s="148" cm="1">
        <f t="array" aca="1" ref="AV390" ca="1">AV389*INDIRECT(AV382)</f>
        <v>500</v>
      </c>
      <c r="AW390" s="148" cm="1">
        <f t="array" aca="1" ref="AW390" ca="1">AW389*INDIRECT(AW382)</f>
        <v>500</v>
      </c>
      <c r="AX390" s="148" cm="1">
        <f t="array" aca="1" ref="AX390" ca="1">AX389*INDIRECT(AX382)</f>
        <v>500</v>
      </c>
      <c r="AY390" s="148" cm="1">
        <f t="array" aca="1" ref="AY390" ca="1">AY389*INDIRECT(AY382)</f>
        <v>500</v>
      </c>
      <c r="AZ390" s="148" cm="1">
        <f t="array" aca="1" ref="AZ390" ca="1">AZ389*INDIRECT(AZ382)</f>
        <v>500</v>
      </c>
      <c r="BA390" s="148" cm="1">
        <f t="array" aca="1" ref="BA390" ca="1">BA389*INDIRECT(BA382)</f>
        <v>500</v>
      </c>
      <c r="BB390" s="148" cm="1">
        <f t="array" aca="1" ref="BB390" ca="1">BB389*INDIRECT(BB382)</f>
        <v>500</v>
      </c>
      <c r="BC390" s="148" cm="1">
        <f t="array" aca="1" ref="BC390" ca="1">BC389*INDIRECT(BC382)</f>
        <v>500</v>
      </c>
      <c r="BD390" s="148" cm="1">
        <f t="array" aca="1" ref="BD390" ca="1">BD389*INDIRECT(BD382)</f>
        <v>500</v>
      </c>
      <c r="BE390" s="148" cm="1">
        <f t="array" aca="1" ref="BE390" ca="1">BE389*INDIRECT(BE382)</f>
        <v>500</v>
      </c>
      <c r="BF390" s="148" cm="1">
        <f t="array" aca="1" ref="BF390" ca="1">BF389*INDIRECT(BF382)</f>
        <v>500</v>
      </c>
      <c r="BG390" s="148" cm="1">
        <f t="array" aca="1" ref="BG390" ca="1">BG389*INDIRECT(BG382)</f>
        <v>500</v>
      </c>
      <c r="BH390" s="148" cm="1">
        <f t="array" aca="1" ref="BH390" ca="1">BH389*INDIRECT(BH382)</f>
        <v>500</v>
      </c>
      <c r="BI390" s="148" cm="1">
        <f t="array" aca="1" ref="BI390" ca="1">BI389*INDIRECT(BI382)</f>
        <v>500</v>
      </c>
      <c r="BJ390" s="148" cm="1">
        <f t="array" aca="1" ref="BJ390" ca="1">BJ389*INDIRECT(BJ382)</f>
        <v>500</v>
      </c>
      <c r="BK390" s="148" cm="1">
        <f t="array" aca="1" ref="BK390" ca="1">BK389*INDIRECT(BK382)</f>
        <v>500</v>
      </c>
      <c r="BL390" s="148" cm="1">
        <f t="array" aca="1" ref="BL390" ca="1">BL389*INDIRECT(BL382)</f>
        <v>500</v>
      </c>
      <c r="BM390" s="148" cm="1">
        <f t="array" aca="1" ref="BM390" ca="1">BM389*INDIRECT(BM382)</f>
        <v>500</v>
      </c>
      <c r="BN390" s="148" cm="1">
        <f t="array" aca="1" ref="BN390" ca="1">BN389*INDIRECT(BN382)</f>
        <v>500</v>
      </c>
      <c r="BO390" s="148" cm="1">
        <f t="array" aca="1" ref="BO390" ca="1">BO389*INDIRECT(BO382)</f>
        <v>500</v>
      </c>
      <c r="BP390" s="148" cm="1">
        <f t="array" aca="1" ref="BP390" ca="1">BP389*INDIRECT(BP382)</f>
        <v>500</v>
      </c>
      <c r="BQ390" s="148" cm="1">
        <f t="array" aca="1" ref="BQ390" ca="1">BQ389*INDIRECT(BQ382)</f>
        <v>500</v>
      </c>
      <c r="BR390" s="148" cm="1">
        <f t="array" aca="1" ref="BR390" ca="1">BR389*INDIRECT(BR382)</f>
        <v>500</v>
      </c>
      <c r="BS390" s="148" cm="1">
        <f t="array" aca="1" ref="BS390" ca="1">BS389*INDIRECT(BS382)</f>
        <v>500</v>
      </c>
      <c r="BT390" s="148" cm="1">
        <f t="array" aca="1" ref="BT390" ca="1">BT389*INDIRECT(BT382)</f>
        <v>500</v>
      </c>
      <c r="BU390" s="148" cm="1">
        <f t="array" aca="1" ref="BU390" ca="1">BU389*INDIRECT(BU382)</f>
        <v>500</v>
      </c>
      <c r="BV390" s="148" cm="1">
        <f t="array" aca="1" ref="BV390" ca="1">BV389*INDIRECT(BV382)</f>
        <v>500</v>
      </c>
      <c r="BW390" s="148" cm="1">
        <f t="array" aca="1" ref="BW390" ca="1">BW389*INDIRECT(BW382)</f>
        <v>500</v>
      </c>
      <c r="BX390" s="148" cm="1">
        <f t="array" aca="1" ref="BX390" ca="1">BX389*INDIRECT(BX382)</f>
        <v>500</v>
      </c>
      <c r="BY390" s="148" cm="1">
        <f t="array" aca="1" ref="BY390" ca="1">BY389*INDIRECT(BY382)</f>
        <v>500</v>
      </c>
      <c r="BZ390" s="148" cm="1">
        <f t="array" aca="1" ref="BZ390" ca="1">BZ389*INDIRECT(BZ382)</f>
        <v>500</v>
      </c>
      <c r="CA390" s="148" cm="1">
        <f t="array" aca="1" ref="CA390" ca="1">CA389*INDIRECT(CA382)</f>
        <v>500</v>
      </c>
      <c r="CB390" s="148" cm="1">
        <f t="array" aca="1" ref="CB390" ca="1">CB389*INDIRECT(CB382)</f>
        <v>500</v>
      </c>
      <c r="CC390" s="148" cm="1">
        <f t="array" aca="1" ref="CC390" ca="1">CC389*INDIRECT(CC382)</f>
        <v>500</v>
      </c>
      <c r="CD390" s="148" cm="1">
        <f t="array" aca="1" ref="CD390" ca="1">CD389*INDIRECT(CD382)</f>
        <v>500</v>
      </c>
      <c r="CE390" s="148" cm="1">
        <f t="array" aca="1" ref="CE390" ca="1">CE389*INDIRECT(CE382)</f>
        <v>500</v>
      </c>
      <c r="CF390" s="148" cm="1">
        <f t="array" aca="1" ref="CF390" ca="1">CF389*INDIRECT(CF382)</f>
        <v>500</v>
      </c>
      <c r="CG390" s="148" cm="1">
        <f t="array" aca="1" ref="CG390" ca="1">CG389*INDIRECT(CG382)</f>
        <v>500</v>
      </c>
      <c r="CH390" s="148" cm="1">
        <f t="array" aca="1" ref="CH390" ca="1">CH389*INDIRECT(CH382)</f>
        <v>500</v>
      </c>
      <c r="CI390" s="148" cm="1">
        <f t="array" aca="1" ref="CI390" ca="1">CI389*INDIRECT(CI382)</f>
        <v>500</v>
      </c>
      <c r="CJ390" s="148" cm="1">
        <f t="array" aca="1" ref="CJ390" ca="1">CJ389*INDIRECT(CJ382)</f>
        <v>500</v>
      </c>
      <c r="CK390" s="148" cm="1">
        <f t="array" aca="1" ref="CK390" ca="1">CK389*INDIRECT(CK382)</f>
        <v>500</v>
      </c>
      <c r="CL390" s="148" cm="1">
        <f t="array" aca="1" ref="CL390" ca="1">CL389*INDIRECT(CL382)</f>
        <v>500</v>
      </c>
      <c r="CN390" s="78"/>
      <c r="CO390" s="148" t="e" cm="1">
        <f t="array" aca="1" ref="CO390" ca="1">CO389*INDIRECT(CO382)</f>
        <v>#N/A</v>
      </c>
      <c r="CP390" s="148" t="e" cm="1">
        <f t="array" aca="1" ref="CP390" ca="1">CP389*INDIRECT(CP382)</f>
        <v>#N/A</v>
      </c>
      <c r="CQ390" s="148" t="e" cm="1">
        <f t="array" aca="1" ref="CQ390" ca="1">CQ389*INDIRECT(CQ382)</f>
        <v>#N/A</v>
      </c>
      <c r="CR390" s="148" t="e" cm="1">
        <f t="array" aca="1" ref="CR390" ca="1">CR389*INDIRECT(CR382)</f>
        <v>#N/A</v>
      </c>
      <c r="CS390" s="148" t="e" cm="1">
        <f t="array" aca="1" ref="CS390" ca="1">CS389*INDIRECT(CS382)</f>
        <v>#N/A</v>
      </c>
      <c r="CT390" s="148" t="e" cm="1">
        <f t="array" aca="1" ref="CT390" ca="1">CT389*INDIRECT(CT382)</f>
        <v>#N/A</v>
      </c>
      <c r="CU390" s="148" t="e" cm="1">
        <f t="array" aca="1" ref="CU390" ca="1">CU389*INDIRECT(CU382)</f>
        <v>#N/A</v>
      </c>
      <c r="CV390" s="148" t="e" cm="1">
        <f t="array" aca="1" ref="CV390" ca="1">CV389*INDIRECT(CV382)</f>
        <v>#N/A</v>
      </c>
      <c r="CW390" s="148" t="e" cm="1">
        <f t="array" aca="1" ref="CW390" ca="1">CW389*INDIRECT(CW382)</f>
        <v>#N/A</v>
      </c>
      <c r="CX390" s="148" t="e" cm="1">
        <f t="array" aca="1" ref="CX390" ca="1">CX389*INDIRECT(CX382)</f>
        <v>#N/A</v>
      </c>
      <c r="CY390" s="148" t="e" cm="1">
        <f t="array" aca="1" ref="CY390" ca="1">CY389*INDIRECT(CY382)</f>
        <v>#N/A</v>
      </c>
      <c r="CZ390" s="148" t="e" cm="1">
        <f t="array" aca="1" ref="CZ390" ca="1">CZ389*INDIRECT(CZ382)</f>
        <v>#N/A</v>
      </c>
      <c r="DA390" s="148" t="e" cm="1">
        <f t="array" aca="1" ref="DA390" ca="1">DA389*INDIRECT(DA382)</f>
        <v>#N/A</v>
      </c>
      <c r="DB390" s="148" t="e" cm="1">
        <f t="array" aca="1" ref="DB390" ca="1">DB389*INDIRECT(DB382)</f>
        <v>#N/A</v>
      </c>
      <c r="DC390" s="148" t="e" cm="1">
        <f t="array" aca="1" ref="DC390" ca="1">DC389*INDIRECT(DC382)</f>
        <v>#N/A</v>
      </c>
      <c r="DD390" s="148" t="e" cm="1">
        <f t="array" aca="1" ref="DD390" ca="1">DD389*INDIRECT(DD382)</f>
        <v>#N/A</v>
      </c>
      <c r="DE390" s="148" t="e" cm="1">
        <f t="array" aca="1" ref="DE390" ca="1">DE389*INDIRECT(DE382)</f>
        <v>#N/A</v>
      </c>
      <c r="DF390" s="148" t="e" cm="1">
        <f t="array" aca="1" ref="DF390" ca="1">DF389*INDIRECT(DF382)</f>
        <v>#N/A</v>
      </c>
      <c r="DG390" s="148" t="e" cm="1">
        <f t="array" aca="1" ref="DG390" ca="1">DG389*INDIRECT(DG382)</f>
        <v>#N/A</v>
      </c>
      <c r="DH390" s="148" t="e" cm="1">
        <f t="array" aca="1" ref="DH390" ca="1">DH389*INDIRECT(DH382)</f>
        <v>#N/A</v>
      </c>
      <c r="DI390" s="148" t="e" cm="1">
        <f t="array" aca="1" ref="DI390" ca="1">DI389*INDIRECT(DI382)</f>
        <v>#N/A</v>
      </c>
      <c r="DJ390" s="148" t="e" cm="1">
        <f t="array" aca="1" ref="DJ390" ca="1">DJ389*INDIRECT(DJ382)</f>
        <v>#N/A</v>
      </c>
      <c r="DK390" s="148" t="e" cm="1">
        <f t="array" aca="1" ref="DK390" ca="1">DK389*INDIRECT(DK382)</f>
        <v>#N/A</v>
      </c>
      <c r="DL390" s="148" t="e" cm="1">
        <f t="array" aca="1" ref="DL390" ca="1">DL389*INDIRECT(DL382)</f>
        <v>#N/A</v>
      </c>
    </row>
    <row r="391" spans="1:116" x14ac:dyDescent="0.4">
      <c r="B391" t="s">
        <v>244</v>
      </c>
      <c r="D391" t="s">
        <v>336</v>
      </c>
      <c r="E391" s="8" t="str">
        <f t="shared" ref="E391" si="371">ROW()&amp;" "&amp;D391</f>
        <v>391 ADREV-PV</v>
      </c>
      <c r="G391" s="126"/>
      <c r="H391" s="27"/>
      <c r="I391" s="78"/>
      <c r="J391" s="78"/>
      <c r="K391" s="33"/>
      <c r="L391" s="33"/>
      <c r="M391" s="33"/>
      <c r="N391" s="33"/>
      <c r="O391" s="33"/>
      <c r="P391" s="33"/>
      <c r="R391" s="33"/>
      <c r="S391" s="77"/>
      <c r="T391" s="77"/>
      <c r="U391" s="77"/>
      <c r="V391" s="77"/>
      <c r="W391" s="77"/>
      <c r="X391" s="77"/>
      <c r="Y391" s="77"/>
      <c r="Z391" s="77"/>
      <c r="AA391" s="77"/>
      <c r="AB391" s="77"/>
      <c r="AC391" s="77"/>
      <c r="AD391" s="77"/>
      <c r="AE391" s="77"/>
      <c r="AF391" s="77"/>
      <c r="AG391" s="77"/>
      <c r="AH391" s="77"/>
      <c r="AI391" s="77"/>
      <c r="AJ391" s="77"/>
      <c r="AK391" s="77"/>
      <c r="AL391" s="77"/>
      <c r="AM391" s="77"/>
      <c r="AN391" s="77"/>
      <c r="AO391" s="77"/>
      <c r="AP391" s="77"/>
      <c r="AQ391" s="77"/>
      <c r="AR391" s="77"/>
      <c r="AS391" s="77"/>
      <c r="AT391" s="77"/>
      <c r="AU391" s="77"/>
      <c r="AV391" s="77"/>
      <c r="AW391" s="77"/>
      <c r="AX391" s="77"/>
      <c r="AY391" s="77"/>
      <c r="AZ391" s="77"/>
      <c r="BA391" s="77"/>
      <c r="BB391" s="77"/>
      <c r="BC391" s="77"/>
      <c r="BD391" s="77"/>
      <c r="BE391" s="77"/>
      <c r="BF391" s="77"/>
      <c r="BG391" s="77"/>
      <c r="BH391" s="77"/>
      <c r="BI391" s="77"/>
      <c r="BJ391" s="77"/>
      <c r="BK391" s="77"/>
      <c r="BL391" s="77"/>
      <c r="BM391" s="77"/>
      <c r="BN391" s="77"/>
      <c r="BO391" s="77"/>
      <c r="BP391" s="77"/>
      <c r="BQ391" s="77"/>
      <c r="BR391" s="77"/>
      <c r="BS391" s="77"/>
      <c r="BT391" s="77"/>
      <c r="BU391" s="77"/>
      <c r="BV391" s="77"/>
      <c r="BW391" s="77"/>
      <c r="BX391" s="77"/>
      <c r="BY391" s="77"/>
      <c r="BZ391" s="77"/>
      <c r="CA391" s="77"/>
      <c r="CB391" s="77"/>
      <c r="CC391" s="77"/>
      <c r="CD391" s="77"/>
      <c r="CE391" s="77"/>
      <c r="CF391" s="77"/>
      <c r="CG391" s="77"/>
      <c r="CH391" s="77"/>
      <c r="CI391" s="77"/>
      <c r="CJ391" s="77"/>
      <c r="CK391" s="77"/>
      <c r="CL391" s="77"/>
      <c r="CN391" s="78"/>
      <c r="CO391" s="77"/>
      <c r="CP391" s="77"/>
      <c r="CQ391" s="77"/>
      <c r="CR391" s="77"/>
      <c r="CS391" s="77"/>
      <c r="CT391" s="77"/>
      <c r="CU391" s="77"/>
      <c r="CV391" s="77"/>
      <c r="CW391" s="77"/>
      <c r="CX391" s="77"/>
      <c r="CY391" s="77"/>
      <c r="CZ391" s="77"/>
      <c r="DA391" s="77"/>
      <c r="DB391" s="77"/>
      <c r="DC391" s="77"/>
      <c r="DD391" s="77"/>
      <c r="DE391" s="77"/>
      <c r="DF391" s="77"/>
      <c r="DG391" s="77"/>
      <c r="DH391" s="77"/>
      <c r="DI391" s="77"/>
      <c r="DJ391" s="77"/>
      <c r="DK391" s="77"/>
      <c r="DL391" s="77"/>
    </row>
    <row r="392" spans="1:116" x14ac:dyDescent="0.4">
      <c r="B392" t="s">
        <v>332</v>
      </c>
      <c r="D392" t="s">
        <v>336</v>
      </c>
      <c r="E392" s="8" t="str">
        <f t="shared" si="369"/>
        <v>392 ADREV-PV</v>
      </c>
      <c r="G392" s="136" t="str">
        <f>G379</f>
        <v>(Primary label)</v>
      </c>
      <c r="H392" s="27"/>
      <c r="I392" s="78"/>
      <c r="J392" s="78"/>
      <c r="K392" s="33"/>
      <c r="L392" s="33"/>
      <c r="M392" s="33"/>
      <c r="N392" s="33"/>
      <c r="O392" s="33"/>
      <c r="P392" s="33"/>
      <c r="R392" s="33"/>
      <c r="S392" s="77"/>
      <c r="T392" s="77"/>
      <c r="U392" s="77"/>
      <c r="V392" s="77"/>
      <c r="W392" s="77"/>
      <c r="X392" s="77"/>
      <c r="Y392" s="77"/>
      <c r="Z392" s="77"/>
      <c r="AA392" s="77"/>
      <c r="AB392" s="77"/>
      <c r="AC392" s="77"/>
      <c r="AD392" s="77"/>
      <c r="AE392" s="77"/>
      <c r="AF392" s="77"/>
      <c r="AG392" s="77"/>
      <c r="AH392" s="77"/>
      <c r="AI392" s="77"/>
      <c r="AJ392" s="77"/>
      <c r="AK392" s="77"/>
      <c r="AL392" s="77"/>
      <c r="AM392" s="77"/>
      <c r="AN392" s="77"/>
      <c r="AO392" s="77"/>
      <c r="AP392" s="77"/>
      <c r="AQ392" s="77"/>
      <c r="AR392" s="77"/>
      <c r="AS392" s="77"/>
      <c r="AT392" s="77"/>
      <c r="AU392" s="77"/>
      <c r="AV392" s="77"/>
      <c r="AW392" s="77"/>
      <c r="AX392" s="77"/>
      <c r="AY392" s="77"/>
      <c r="AZ392" s="77"/>
      <c r="BA392" s="77"/>
      <c r="BB392" s="77"/>
      <c r="BC392" s="77"/>
      <c r="BD392" s="77"/>
      <c r="BE392" s="77"/>
      <c r="BF392" s="77"/>
      <c r="BG392" s="77"/>
      <c r="BH392" s="77"/>
      <c r="BI392" s="77"/>
      <c r="BJ392" s="77"/>
      <c r="BK392" s="77"/>
      <c r="BL392" s="77"/>
      <c r="BM392" s="77"/>
      <c r="BN392" s="77"/>
      <c r="BO392" s="77"/>
      <c r="BP392" s="77"/>
      <c r="BQ392" s="77"/>
      <c r="BR392" s="77"/>
      <c r="BS392" s="77"/>
      <c r="BT392" s="77"/>
      <c r="BU392" s="77"/>
      <c r="BV392" s="77"/>
      <c r="BW392" s="77"/>
      <c r="BX392" s="77"/>
      <c r="BY392" s="77"/>
      <c r="BZ392" s="77"/>
      <c r="CA392" s="77"/>
      <c r="CB392" s="77"/>
      <c r="CC392" s="77"/>
      <c r="CD392" s="77"/>
      <c r="CE392" s="77"/>
      <c r="CF392" s="77"/>
      <c r="CG392" s="77"/>
      <c r="CH392" s="77"/>
      <c r="CI392" s="77"/>
      <c r="CJ392" s="77"/>
      <c r="CK392" s="77"/>
      <c r="CL392" s="77"/>
      <c r="CN392" s="78"/>
      <c r="CO392" s="77"/>
      <c r="CP392" s="77"/>
      <c r="CQ392" s="77"/>
      <c r="CR392" s="77"/>
      <c r="CS392" s="77"/>
      <c r="CT392" s="77"/>
      <c r="CU392" s="77"/>
      <c r="CV392" s="77"/>
      <c r="CW392" s="77"/>
      <c r="CX392" s="77"/>
      <c r="CY392" s="77"/>
      <c r="CZ392" s="77"/>
      <c r="DA392" s="77"/>
      <c r="DB392" s="77"/>
      <c r="DC392" s="77"/>
      <c r="DD392" s="77"/>
      <c r="DE392" s="77"/>
      <c r="DF392" s="77"/>
      <c r="DG392" s="77"/>
      <c r="DH392" s="77"/>
      <c r="DI392" s="77"/>
      <c r="DJ392" s="77"/>
      <c r="DK392" s="77"/>
      <c r="DL392" s="77"/>
    </row>
    <row r="393" spans="1:116" x14ac:dyDescent="0.4">
      <c r="B393" t="s">
        <v>332</v>
      </c>
      <c r="D393" t="s">
        <v>336</v>
      </c>
      <c r="E393" s="8" t="str">
        <f t="shared" ref="E393:E399" si="372">ROW()&amp;" "&amp;D393</f>
        <v>393 ADREV-PV</v>
      </c>
      <c r="G393" s="241" t="str">
        <f>IFERROR(SUBSTITUTE(G387,":",""),"no unit")</f>
        <v>impression</v>
      </c>
      <c r="H393" s="27"/>
      <c r="I393" s="78"/>
      <c r="J393" s="78"/>
      <c r="K393" s="33"/>
      <c r="L393" s="33"/>
      <c r="M393" s="33"/>
      <c r="N393" s="33"/>
      <c r="O393" s="33"/>
      <c r="P393" s="33"/>
      <c r="R393" s="33"/>
      <c r="S393" s="77"/>
      <c r="T393" s="77"/>
      <c r="U393" s="77"/>
      <c r="V393" s="77"/>
      <c r="W393" s="77"/>
      <c r="X393" s="77"/>
      <c r="Y393" s="77"/>
      <c r="Z393" s="77"/>
      <c r="AA393" s="77"/>
      <c r="AB393" s="77"/>
      <c r="AC393" s="77"/>
      <c r="AD393" s="77"/>
      <c r="AE393" s="77"/>
      <c r="AF393" s="77"/>
      <c r="AG393" s="77"/>
      <c r="AH393" s="77"/>
      <c r="AI393" s="77"/>
      <c r="AJ393" s="77"/>
      <c r="AK393" s="77"/>
      <c r="AL393" s="77"/>
      <c r="AM393" s="77"/>
      <c r="AN393" s="77"/>
      <c r="AO393" s="77"/>
      <c r="AP393" s="77"/>
      <c r="AQ393" s="77"/>
      <c r="AR393" s="77"/>
      <c r="AS393" s="77"/>
      <c r="AT393" s="77"/>
      <c r="AU393" s="77"/>
      <c r="AV393" s="77"/>
      <c r="AW393" s="77"/>
      <c r="AX393" s="77"/>
      <c r="AY393" s="77"/>
      <c r="AZ393" s="77"/>
      <c r="BA393" s="77"/>
      <c r="BB393" s="77"/>
      <c r="BC393" s="77"/>
      <c r="BD393" s="77"/>
      <c r="BE393" s="77"/>
      <c r="BF393" s="77"/>
      <c r="BG393" s="77"/>
      <c r="BH393" s="77"/>
      <c r="BI393" s="77"/>
      <c r="BJ393" s="77"/>
      <c r="BK393" s="77"/>
      <c r="BL393" s="77"/>
      <c r="BM393" s="77"/>
      <c r="BN393" s="77"/>
      <c r="BO393" s="77"/>
      <c r="BP393" s="77"/>
      <c r="BQ393" s="77"/>
      <c r="BR393" s="77"/>
      <c r="BS393" s="77"/>
      <c r="BT393" s="77"/>
      <c r="BU393" s="77"/>
      <c r="BV393" s="77"/>
      <c r="BW393" s="77"/>
      <c r="BX393" s="77"/>
      <c r="BY393" s="77"/>
      <c r="BZ393" s="77"/>
      <c r="CA393" s="77"/>
      <c r="CB393" s="77"/>
      <c r="CC393" s="77"/>
      <c r="CD393" s="77"/>
      <c r="CE393" s="77"/>
      <c r="CF393" s="77"/>
      <c r="CG393" s="77"/>
      <c r="CH393" s="77"/>
      <c r="CI393" s="77"/>
      <c r="CJ393" s="77"/>
      <c r="CK393" s="77"/>
      <c r="CL393" s="77"/>
      <c r="CN393" s="78"/>
      <c r="CO393" s="77"/>
      <c r="CP393" s="77"/>
      <c r="CQ393" s="77"/>
      <c r="CR393" s="77"/>
      <c r="CS393" s="77"/>
      <c r="CT393" s="77"/>
      <c r="CU393" s="77"/>
      <c r="CV393" s="77"/>
      <c r="CW393" s="77"/>
      <c r="CX393" s="77"/>
      <c r="CY393" s="77"/>
      <c r="CZ393" s="77"/>
      <c r="DA393" s="77"/>
      <c r="DB393" s="77"/>
      <c r="DC393" s="77"/>
      <c r="DD393" s="77"/>
      <c r="DE393" s="77"/>
      <c r="DF393" s="77"/>
      <c r="DG393" s="77"/>
      <c r="DH393" s="77"/>
      <c r="DI393" s="77"/>
      <c r="DJ393" s="77"/>
      <c r="DK393" s="77"/>
      <c r="DL393" s="77"/>
    </row>
    <row r="394" spans="1:116" x14ac:dyDescent="0.4">
      <c r="B394" t="s">
        <v>332</v>
      </c>
      <c r="D394" t="s">
        <v>336</v>
      </c>
      <c r="E394" s="8" t="str">
        <f t="shared" si="372"/>
        <v>394 ADREV-PV</v>
      </c>
      <c r="G394" s="136" t="s">
        <v>461</v>
      </c>
      <c r="K394" s="53"/>
      <c r="L394" s="53"/>
      <c r="M394" s="53"/>
      <c r="N394" s="53"/>
      <c r="O394" s="53"/>
      <c r="P394" s="53"/>
      <c r="R394" s="24"/>
      <c r="S394" s="211" t="str">
        <f t="shared" ref="S394:AX394" si="373">ADDRESS(ROW(S390),COLUMN(S390),2)</f>
        <v>S$390</v>
      </c>
      <c r="T394" s="211" t="str">
        <f t="shared" si="373"/>
        <v>T$390</v>
      </c>
      <c r="U394" s="211" t="str">
        <f t="shared" si="373"/>
        <v>U$390</v>
      </c>
      <c r="V394" s="211" t="str">
        <f t="shared" si="373"/>
        <v>V$390</v>
      </c>
      <c r="W394" s="211" t="str">
        <f t="shared" si="373"/>
        <v>W$390</v>
      </c>
      <c r="X394" s="211" t="str">
        <f t="shared" si="373"/>
        <v>X$390</v>
      </c>
      <c r="Y394" s="211" t="str">
        <f t="shared" si="373"/>
        <v>Y$390</v>
      </c>
      <c r="Z394" s="211" t="str">
        <f t="shared" si="373"/>
        <v>Z$390</v>
      </c>
      <c r="AA394" s="211" t="str">
        <f t="shared" si="373"/>
        <v>AA$390</v>
      </c>
      <c r="AB394" s="211" t="str">
        <f t="shared" si="373"/>
        <v>AB$390</v>
      </c>
      <c r="AC394" s="211" t="str">
        <f t="shared" si="373"/>
        <v>AC$390</v>
      </c>
      <c r="AD394" s="211" t="str">
        <f t="shared" si="373"/>
        <v>AD$390</v>
      </c>
      <c r="AE394" s="211" t="str">
        <f t="shared" si="373"/>
        <v>AE$390</v>
      </c>
      <c r="AF394" s="211" t="str">
        <f t="shared" si="373"/>
        <v>AF$390</v>
      </c>
      <c r="AG394" s="211" t="str">
        <f t="shared" si="373"/>
        <v>AG$390</v>
      </c>
      <c r="AH394" s="211" t="str">
        <f t="shared" si="373"/>
        <v>AH$390</v>
      </c>
      <c r="AI394" s="211" t="str">
        <f t="shared" si="373"/>
        <v>AI$390</v>
      </c>
      <c r="AJ394" s="211" t="str">
        <f t="shared" si="373"/>
        <v>AJ$390</v>
      </c>
      <c r="AK394" s="211" t="str">
        <f t="shared" si="373"/>
        <v>AK$390</v>
      </c>
      <c r="AL394" s="211" t="str">
        <f t="shared" si="373"/>
        <v>AL$390</v>
      </c>
      <c r="AM394" s="211" t="str">
        <f t="shared" si="373"/>
        <v>AM$390</v>
      </c>
      <c r="AN394" s="211" t="str">
        <f t="shared" si="373"/>
        <v>AN$390</v>
      </c>
      <c r="AO394" s="211" t="str">
        <f t="shared" si="373"/>
        <v>AO$390</v>
      </c>
      <c r="AP394" s="211" t="str">
        <f t="shared" si="373"/>
        <v>AP$390</v>
      </c>
      <c r="AQ394" s="211" t="str">
        <f t="shared" si="373"/>
        <v>AQ$390</v>
      </c>
      <c r="AR394" s="211" t="str">
        <f t="shared" si="373"/>
        <v>AR$390</v>
      </c>
      <c r="AS394" s="211" t="str">
        <f t="shared" si="373"/>
        <v>AS$390</v>
      </c>
      <c r="AT394" s="211" t="str">
        <f t="shared" si="373"/>
        <v>AT$390</v>
      </c>
      <c r="AU394" s="211" t="str">
        <f t="shared" si="373"/>
        <v>AU$390</v>
      </c>
      <c r="AV394" s="211" t="str">
        <f t="shared" si="373"/>
        <v>AV$390</v>
      </c>
      <c r="AW394" s="211" t="str">
        <f t="shared" si="373"/>
        <v>AW$390</v>
      </c>
      <c r="AX394" s="211" t="str">
        <f t="shared" si="373"/>
        <v>AX$390</v>
      </c>
      <c r="AY394" s="211" t="str">
        <f t="shared" ref="AY394:CD394" si="374">ADDRESS(ROW(AY390),COLUMN(AY390),2)</f>
        <v>AY$390</v>
      </c>
      <c r="AZ394" s="211" t="str">
        <f t="shared" si="374"/>
        <v>AZ$390</v>
      </c>
      <c r="BA394" s="211" t="str">
        <f t="shared" si="374"/>
        <v>BA$390</v>
      </c>
      <c r="BB394" s="211" t="str">
        <f t="shared" si="374"/>
        <v>BB$390</v>
      </c>
      <c r="BC394" s="211" t="str">
        <f t="shared" si="374"/>
        <v>BC$390</v>
      </c>
      <c r="BD394" s="211" t="str">
        <f t="shared" si="374"/>
        <v>BD$390</v>
      </c>
      <c r="BE394" s="211" t="str">
        <f t="shared" si="374"/>
        <v>BE$390</v>
      </c>
      <c r="BF394" s="211" t="str">
        <f t="shared" si="374"/>
        <v>BF$390</v>
      </c>
      <c r="BG394" s="211" t="str">
        <f t="shared" si="374"/>
        <v>BG$390</v>
      </c>
      <c r="BH394" s="211" t="str">
        <f t="shared" si="374"/>
        <v>BH$390</v>
      </c>
      <c r="BI394" s="211" t="str">
        <f t="shared" si="374"/>
        <v>BI$390</v>
      </c>
      <c r="BJ394" s="211" t="str">
        <f t="shared" si="374"/>
        <v>BJ$390</v>
      </c>
      <c r="BK394" s="211" t="str">
        <f t="shared" si="374"/>
        <v>BK$390</v>
      </c>
      <c r="BL394" s="211" t="str">
        <f t="shared" si="374"/>
        <v>BL$390</v>
      </c>
      <c r="BM394" s="211" t="str">
        <f t="shared" si="374"/>
        <v>BM$390</v>
      </c>
      <c r="BN394" s="211" t="str">
        <f t="shared" si="374"/>
        <v>BN$390</v>
      </c>
      <c r="BO394" s="211" t="str">
        <f t="shared" si="374"/>
        <v>BO$390</v>
      </c>
      <c r="BP394" s="211" t="str">
        <f t="shared" si="374"/>
        <v>BP$390</v>
      </c>
      <c r="BQ394" s="211" t="str">
        <f t="shared" si="374"/>
        <v>BQ$390</v>
      </c>
      <c r="BR394" s="211" t="str">
        <f t="shared" si="374"/>
        <v>BR$390</v>
      </c>
      <c r="BS394" s="211" t="str">
        <f t="shared" si="374"/>
        <v>BS$390</v>
      </c>
      <c r="BT394" s="211" t="str">
        <f t="shared" si="374"/>
        <v>BT$390</v>
      </c>
      <c r="BU394" s="211" t="str">
        <f t="shared" si="374"/>
        <v>BU$390</v>
      </c>
      <c r="BV394" s="211" t="str">
        <f t="shared" si="374"/>
        <v>BV$390</v>
      </c>
      <c r="BW394" s="211" t="str">
        <f t="shared" si="374"/>
        <v>BW$390</v>
      </c>
      <c r="BX394" s="211" t="str">
        <f t="shared" si="374"/>
        <v>BX$390</v>
      </c>
      <c r="BY394" s="211" t="str">
        <f t="shared" si="374"/>
        <v>BY$390</v>
      </c>
      <c r="BZ394" s="211" t="str">
        <f t="shared" si="374"/>
        <v>BZ$390</v>
      </c>
      <c r="CA394" s="211" t="str">
        <f t="shared" si="374"/>
        <v>CA$390</v>
      </c>
      <c r="CB394" s="211" t="str">
        <f t="shared" si="374"/>
        <v>CB$390</v>
      </c>
      <c r="CC394" s="211" t="str">
        <f t="shared" si="374"/>
        <v>CC$390</v>
      </c>
      <c r="CD394" s="211" t="str">
        <f t="shared" si="374"/>
        <v>CD$390</v>
      </c>
      <c r="CE394" s="211" t="str">
        <f t="shared" ref="CE394:CL394" si="375">ADDRESS(ROW(CE390),COLUMN(CE390),2)</f>
        <v>CE$390</v>
      </c>
      <c r="CF394" s="211" t="str">
        <f t="shared" si="375"/>
        <v>CF$390</v>
      </c>
      <c r="CG394" s="211" t="str">
        <f t="shared" si="375"/>
        <v>CG$390</v>
      </c>
      <c r="CH394" s="211" t="str">
        <f t="shared" si="375"/>
        <v>CH$390</v>
      </c>
      <c r="CI394" s="211" t="str">
        <f t="shared" si="375"/>
        <v>CI$390</v>
      </c>
      <c r="CJ394" s="211" t="str">
        <f t="shared" si="375"/>
        <v>CJ$390</v>
      </c>
      <c r="CK394" s="211" t="str">
        <f t="shared" si="375"/>
        <v>CK$390</v>
      </c>
      <c r="CL394" s="211" t="str">
        <f t="shared" si="375"/>
        <v>CL$390</v>
      </c>
      <c r="CO394" s="211" t="str">
        <f t="shared" ref="CO394:DK394" si="376">ADDRESS(ROW(CO390),COLUMN(CO390),2)</f>
        <v>CO$390</v>
      </c>
      <c r="CP394" s="211" t="str">
        <f t="shared" si="376"/>
        <v>CP$390</v>
      </c>
      <c r="CQ394" s="211" t="str">
        <f t="shared" si="376"/>
        <v>CQ$390</v>
      </c>
      <c r="CR394" s="211" t="str">
        <f t="shared" si="376"/>
        <v>CR$390</v>
      </c>
      <c r="CS394" s="211" t="str">
        <f t="shared" si="376"/>
        <v>CS$390</v>
      </c>
      <c r="CT394" s="211" t="str">
        <f t="shared" si="376"/>
        <v>CT$390</v>
      </c>
      <c r="CU394" s="211" t="str">
        <f t="shared" si="376"/>
        <v>CU$390</v>
      </c>
      <c r="CV394" s="211" t="str">
        <f t="shared" si="376"/>
        <v>CV$390</v>
      </c>
      <c r="CW394" s="211" t="str">
        <f t="shared" si="376"/>
        <v>CW$390</v>
      </c>
      <c r="CX394" s="211" t="str">
        <f t="shared" si="376"/>
        <v>CX$390</v>
      </c>
      <c r="CY394" s="211" t="str">
        <f t="shared" si="376"/>
        <v>CY$390</v>
      </c>
      <c r="CZ394" s="211" t="str">
        <f t="shared" si="376"/>
        <v>CZ$390</v>
      </c>
      <c r="DA394" s="211" t="str">
        <f t="shared" si="376"/>
        <v>DA$390</v>
      </c>
      <c r="DB394" s="211" t="str">
        <f t="shared" si="376"/>
        <v>DB$390</v>
      </c>
      <c r="DC394" s="211" t="str">
        <f t="shared" si="376"/>
        <v>DC$390</v>
      </c>
      <c r="DD394" s="211" t="str">
        <f t="shared" si="376"/>
        <v>DD$390</v>
      </c>
      <c r="DE394" s="211" t="str">
        <f t="shared" si="376"/>
        <v>DE$390</v>
      </c>
      <c r="DF394" s="211" t="str">
        <f t="shared" si="376"/>
        <v>DF$390</v>
      </c>
      <c r="DG394" s="211" t="str">
        <f t="shared" si="376"/>
        <v>DG$390</v>
      </c>
      <c r="DH394" s="211" t="str">
        <f t="shared" si="376"/>
        <v>DH$390</v>
      </c>
      <c r="DI394" s="211" t="str">
        <f t="shared" si="376"/>
        <v>DI$390</v>
      </c>
      <c r="DJ394" s="211" t="str">
        <f t="shared" si="376"/>
        <v>DJ$390</v>
      </c>
      <c r="DK394" s="211" t="str">
        <f t="shared" si="376"/>
        <v>DK$390</v>
      </c>
      <c r="DL394" s="211" t="str">
        <f t="shared" ref="DL394" si="377">ADDRESS(ROW(DL390),COLUMN(DL390),2)</f>
        <v>DL$390</v>
      </c>
    </row>
    <row r="395" spans="1:116" x14ac:dyDescent="0.4">
      <c r="B395" t="s">
        <v>332</v>
      </c>
      <c r="D395" t="s">
        <v>336</v>
      </c>
      <c r="E395" s="8" t="str">
        <f t="shared" si="372"/>
        <v>395 ADREV-PV</v>
      </c>
      <c r="G395" s="136" t="s">
        <v>462</v>
      </c>
      <c r="K395" s="53"/>
      <c r="L395" s="53"/>
      <c r="M395" s="53"/>
      <c r="N395" s="53"/>
      <c r="O395" s="53"/>
      <c r="P395" s="53"/>
      <c r="R395" s="24"/>
      <c r="S395" s="80" t="str">
        <f t="shared" ref="S395:AX395" si="378">S382</f>
        <v>S$17</v>
      </c>
      <c r="T395" s="80" t="str">
        <f t="shared" si="378"/>
        <v>T$17</v>
      </c>
      <c r="U395" s="80" t="str">
        <f t="shared" si="378"/>
        <v>U$17</v>
      </c>
      <c r="V395" s="80" t="str">
        <f t="shared" si="378"/>
        <v>V$17</v>
      </c>
      <c r="W395" s="80" t="str">
        <f t="shared" si="378"/>
        <v>W$17</v>
      </c>
      <c r="X395" s="80" t="str">
        <f t="shared" si="378"/>
        <v>X$17</v>
      </c>
      <c r="Y395" s="80" t="str">
        <f t="shared" si="378"/>
        <v>Y$17</v>
      </c>
      <c r="Z395" s="80" t="str">
        <f t="shared" si="378"/>
        <v>Z$17</v>
      </c>
      <c r="AA395" s="80" t="str">
        <f t="shared" si="378"/>
        <v>AA$17</v>
      </c>
      <c r="AB395" s="80" t="str">
        <f t="shared" si="378"/>
        <v>AB$17</v>
      </c>
      <c r="AC395" s="80" t="str">
        <f t="shared" si="378"/>
        <v>AC$17</v>
      </c>
      <c r="AD395" s="80" t="str">
        <f t="shared" si="378"/>
        <v>AD$17</v>
      </c>
      <c r="AE395" s="80" t="str">
        <f t="shared" si="378"/>
        <v>AE$17</v>
      </c>
      <c r="AF395" s="80" t="str">
        <f t="shared" si="378"/>
        <v>AF$17</v>
      </c>
      <c r="AG395" s="80" t="str">
        <f t="shared" si="378"/>
        <v>AG$17</v>
      </c>
      <c r="AH395" s="80" t="str">
        <f t="shared" si="378"/>
        <v>AH$17</v>
      </c>
      <c r="AI395" s="80" t="str">
        <f t="shared" si="378"/>
        <v>AI$17</v>
      </c>
      <c r="AJ395" s="80" t="str">
        <f t="shared" si="378"/>
        <v>AJ$17</v>
      </c>
      <c r="AK395" s="80" t="str">
        <f t="shared" si="378"/>
        <v>AK$17</v>
      </c>
      <c r="AL395" s="80" t="str">
        <f t="shared" si="378"/>
        <v>AL$17</v>
      </c>
      <c r="AM395" s="80" t="str">
        <f t="shared" si="378"/>
        <v>AM$17</v>
      </c>
      <c r="AN395" s="80" t="str">
        <f t="shared" si="378"/>
        <v>AN$17</v>
      </c>
      <c r="AO395" s="80" t="str">
        <f t="shared" si="378"/>
        <v>AO$17</v>
      </c>
      <c r="AP395" s="80" t="str">
        <f t="shared" si="378"/>
        <v>AP$17</v>
      </c>
      <c r="AQ395" s="80" t="str">
        <f t="shared" si="378"/>
        <v>AQ$17</v>
      </c>
      <c r="AR395" s="80" t="str">
        <f t="shared" si="378"/>
        <v>AR$17</v>
      </c>
      <c r="AS395" s="80" t="str">
        <f t="shared" si="378"/>
        <v>AS$17</v>
      </c>
      <c r="AT395" s="80" t="str">
        <f t="shared" si="378"/>
        <v>AT$17</v>
      </c>
      <c r="AU395" s="80" t="str">
        <f t="shared" si="378"/>
        <v>AU$17</v>
      </c>
      <c r="AV395" s="80" t="str">
        <f t="shared" si="378"/>
        <v>AV$17</v>
      </c>
      <c r="AW395" s="80" t="str">
        <f t="shared" si="378"/>
        <v>AW$17</v>
      </c>
      <c r="AX395" s="80" t="str">
        <f t="shared" si="378"/>
        <v>AX$17</v>
      </c>
      <c r="AY395" s="80" t="str">
        <f t="shared" ref="AY395:CD395" si="379">AY382</f>
        <v>AY$17</v>
      </c>
      <c r="AZ395" s="80" t="str">
        <f t="shared" si="379"/>
        <v>AZ$17</v>
      </c>
      <c r="BA395" s="80" t="str">
        <f t="shared" si="379"/>
        <v>BA$17</v>
      </c>
      <c r="BB395" s="80" t="str">
        <f t="shared" si="379"/>
        <v>BB$17</v>
      </c>
      <c r="BC395" s="80" t="str">
        <f t="shared" si="379"/>
        <v>BC$17</v>
      </c>
      <c r="BD395" s="80" t="str">
        <f t="shared" si="379"/>
        <v>BD$17</v>
      </c>
      <c r="BE395" s="80" t="str">
        <f t="shared" si="379"/>
        <v>BE$17</v>
      </c>
      <c r="BF395" s="80" t="str">
        <f t="shared" si="379"/>
        <v>BF$17</v>
      </c>
      <c r="BG395" s="80" t="str">
        <f t="shared" si="379"/>
        <v>BG$17</v>
      </c>
      <c r="BH395" s="80" t="str">
        <f t="shared" si="379"/>
        <v>BH$17</v>
      </c>
      <c r="BI395" s="80" t="str">
        <f t="shared" si="379"/>
        <v>BI$17</v>
      </c>
      <c r="BJ395" s="80" t="str">
        <f t="shared" si="379"/>
        <v>BJ$17</v>
      </c>
      <c r="BK395" s="80" t="str">
        <f t="shared" si="379"/>
        <v>BK$17</v>
      </c>
      <c r="BL395" s="80" t="str">
        <f t="shared" si="379"/>
        <v>BL$17</v>
      </c>
      <c r="BM395" s="80" t="str">
        <f t="shared" si="379"/>
        <v>BM$17</v>
      </c>
      <c r="BN395" s="80" t="str">
        <f t="shared" si="379"/>
        <v>BN$17</v>
      </c>
      <c r="BO395" s="80" t="str">
        <f t="shared" si="379"/>
        <v>BO$17</v>
      </c>
      <c r="BP395" s="80" t="str">
        <f t="shared" si="379"/>
        <v>BP$17</v>
      </c>
      <c r="BQ395" s="80" t="str">
        <f t="shared" si="379"/>
        <v>BQ$17</v>
      </c>
      <c r="BR395" s="80" t="str">
        <f t="shared" si="379"/>
        <v>BR$17</v>
      </c>
      <c r="BS395" s="80" t="str">
        <f t="shared" si="379"/>
        <v>BS$17</v>
      </c>
      <c r="BT395" s="80" t="str">
        <f t="shared" si="379"/>
        <v>BT$17</v>
      </c>
      <c r="BU395" s="80" t="str">
        <f t="shared" si="379"/>
        <v>BU$17</v>
      </c>
      <c r="BV395" s="80" t="str">
        <f t="shared" si="379"/>
        <v>BV$17</v>
      </c>
      <c r="BW395" s="80" t="str">
        <f t="shared" si="379"/>
        <v>BW$17</v>
      </c>
      <c r="BX395" s="80" t="str">
        <f t="shared" si="379"/>
        <v>BX$17</v>
      </c>
      <c r="BY395" s="80" t="str">
        <f t="shared" si="379"/>
        <v>BY$17</v>
      </c>
      <c r="BZ395" s="80" t="str">
        <f t="shared" si="379"/>
        <v>BZ$17</v>
      </c>
      <c r="CA395" s="80" t="str">
        <f t="shared" si="379"/>
        <v>CA$17</v>
      </c>
      <c r="CB395" s="80" t="str">
        <f t="shared" si="379"/>
        <v>CB$17</v>
      </c>
      <c r="CC395" s="80" t="str">
        <f t="shared" si="379"/>
        <v>CC$17</v>
      </c>
      <c r="CD395" s="80" t="str">
        <f t="shared" si="379"/>
        <v>CD$17</v>
      </c>
      <c r="CE395" s="80" t="str">
        <f t="shared" ref="CE395:CL395" si="380">CE382</f>
        <v>CE$17</v>
      </c>
      <c r="CF395" s="80" t="str">
        <f t="shared" si="380"/>
        <v>CF$17</v>
      </c>
      <c r="CG395" s="80" t="str">
        <f t="shared" si="380"/>
        <v>CG$17</v>
      </c>
      <c r="CH395" s="80" t="str">
        <f t="shared" si="380"/>
        <v>CH$17</v>
      </c>
      <c r="CI395" s="80" t="str">
        <f t="shared" si="380"/>
        <v>CI$17</v>
      </c>
      <c r="CJ395" s="80" t="str">
        <f t="shared" si="380"/>
        <v>CJ$17</v>
      </c>
      <c r="CK395" s="80" t="str">
        <f t="shared" si="380"/>
        <v>CK$17</v>
      </c>
      <c r="CL395" s="80" t="str">
        <f t="shared" si="380"/>
        <v>CL$17</v>
      </c>
      <c r="CO395" s="80" t="str">
        <f t="shared" ref="CO395:DK395" si="381">CO382</f>
        <v>CO$17</v>
      </c>
      <c r="CP395" s="80" t="str">
        <f t="shared" si="381"/>
        <v>CP$17</v>
      </c>
      <c r="CQ395" s="80" t="str">
        <f t="shared" si="381"/>
        <v>CQ$17</v>
      </c>
      <c r="CR395" s="80" t="str">
        <f t="shared" si="381"/>
        <v>CR$17</v>
      </c>
      <c r="CS395" s="80" t="str">
        <f t="shared" si="381"/>
        <v>CS$17</v>
      </c>
      <c r="CT395" s="80" t="str">
        <f t="shared" si="381"/>
        <v>CT$17</v>
      </c>
      <c r="CU395" s="80" t="str">
        <f t="shared" si="381"/>
        <v>CU$17</v>
      </c>
      <c r="CV395" s="80" t="str">
        <f t="shared" si="381"/>
        <v>CV$17</v>
      </c>
      <c r="CW395" s="80" t="str">
        <f t="shared" si="381"/>
        <v>CW$17</v>
      </c>
      <c r="CX395" s="80" t="str">
        <f t="shared" si="381"/>
        <v>CX$17</v>
      </c>
      <c r="CY395" s="80" t="str">
        <f t="shared" si="381"/>
        <v>CY$17</v>
      </c>
      <c r="CZ395" s="80" t="str">
        <f t="shared" si="381"/>
        <v>CZ$17</v>
      </c>
      <c r="DA395" s="80" t="str">
        <f t="shared" si="381"/>
        <v>DA$17</v>
      </c>
      <c r="DB395" s="80" t="str">
        <f t="shared" si="381"/>
        <v>DB$17</v>
      </c>
      <c r="DC395" s="80" t="str">
        <f t="shared" si="381"/>
        <v>DC$17</v>
      </c>
      <c r="DD395" s="80" t="str">
        <f t="shared" si="381"/>
        <v>DD$17</v>
      </c>
      <c r="DE395" s="80" t="str">
        <f t="shared" si="381"/>
        <v>DE$17</v>
      </c>
      <c r="DF395" s="80" t="str">
        <f t="shared" si="381"/>
        <v>DF$17</v>
      </c>
      <c r="DG395" s="80" t="str">
        <f t="shared" si="381"/>
        <v>DG$17</v>
      </c>
      <c r="DH395" s="80" t="str">
        <f t="shared" si="381"/>
        <v>DH$17</v>
      </c>
      <c r="DI395" s="80" t="str">
        <f t="shared" si="381"/>
        <v>DI$17</v>
      </c>
      <c r="DJ395" s="80" t="str">
        <f t="shared" si="381"/>
        <v>DJ$17</v>
      </c>
      <c r="DK395" s="80" t="str">
        <f t="shared" si="381"/>
        <v>DK$17</v>
      </c>
      <c r="DL395" s="80" t="str">
        <f t="shared" ref="DL395" si="382">DL382</f>
        <v>DL$17</v>
      </c>
    </row>
    <row r="396" spans="1:116" x14ac:dyDescent="0.4">
      <c r="B396" t="s">
        <v>332</v>
      </c>
      <c r="D396" t="s">
        <v>336</v>
      </c>
      <c r="E396" s="8" t="str">
        <f t="shared" si="372"/>
        <v>396 ADREV-PV</v>
      </c>
      <c r="G396" s="136" t="str">
        <f>G383</f>
        <v>(Secondary label)</v>
      </c>
      <c r="H396" s="12"/>
      <c r="I396" s="60"/>
      <c r="J396" s="60"/>
      <c r="K396" s="15"/>
      <c r="L396" s="15"/>
      <c r="M396" s="15"/>
      <c r="N396" s="15"/>
      <c r="O396" s="15"/>
      <c r="P396" s="15"/>
      <c r="R396" s="15"/>
      <c r="CN396" s="60"/>
      <c r="CO396" s="8"/>
      <c r="CP396" s="8"/>
      <c r="CQ396" s="8"/>
      <c r="CR396" s="8"/>
      <c r="CS396" s="8"/>
      <c r="CT396" s="8"/>
      <c r="CU396" s="8"/>
      <c r="CV396" s="8"/>
      <c r="CW396" s="8"/>
      <c r="CX396" s="8"/>
      <c r="CY396" s="8"/>
      <c r="CZ396" s="8"/>
      <c r="DA396" s="8"/>
      <c r="DB396" s="8"/>
      <c r="DC396" s="8"/>
      <c r="DD396" s="8"/>
      <c r="DE396" s="8"/>
      <c r="DF396" s="8"/>
      <c r="DG396" s="8"/>
      <c r="DH396" s="8"/>
      <c r="DI396" s="8"/>
      <c r="DJ396" s="8"/>
      <c r="DK396" s="8"/>
      <c r="DL396" s="8"/>
    </row>
    <row r="397" spans="1:116" x14ac:dyDescent="0.4">
      <c r="B397" t="s">
        <v>332</v>
      </c>
      <c r="D397" t="s">
        <v>336</v>
      </c>
      <c r="E397" s="8" t="str">
        <f t="shared" si="372"/>
        <v>397 ADREV-PV</v>
      </c>
      <c r="G397" s="136" t="s">
        <v>489</v>
      </c>
      <c r="H397" s="12"/>
      <c r="I397" s="60"/>
      <c r="J397" s="60"/>
      <c r="K397" s="15"/>
      <c r="L397" s="15"/>
      <c r="M397" s="15"/>
      <c r="N397" s="15"/>
      <c r="O397" s="15"/>
      <c r="P397" s="15"/>
      <c r="R397" s="15"/>
      <c r="CN397" s="60"/>
      <c r="CO397" s="8"/>
      <c r="CP397" s="8"/>
      <c r="CQ397" s="8"/>
      <c r="CR397" s="8"/>
      <c r="CS397" s="8"/>
      <c r="CT397" s="8"/>
      <c r="CU397" s="8"/>
      <c r="CV397" s="8"/>
      <c r="CW397" s="8"/>
      <c r="CX397" s="8"/>
      <c r="CY397" s="8"/>
      <c r="CZ397" s="8"/>
      <c r="DA397" s="8"/>
      <c r="DB397" s="8"/>
      <c r="DC397" s="8"/>
      <c r="DD397" s="8"/>
      <c r="DE397" s="8"/>
      <c r="DF397" s="8"/>
      <c r="DG397" s="8"/>
      <c r="DH397" s="8"/>
      <c r="DI397" s="8"/>
      <c r="DJ397" s="8"/>
      <c r="DK397" s="8"/>
      <c r="DL397" s="8"/>
    </row>
    <row r="398" spans="1:116" x14ac:dyDescent="0.4">
      <c r="B398" t="s">
        <v>332</v>
      </c>
      <c r="D398" t="s">
        <v>336</v>
      </c>
      <c r="E398" s="8" t="str">
        <f t="shared" si="372"/>
        <v>398 ADREV-PV</v>
      </c>
      <c r="G398" s="136" t="s">
        <v>463</v>
      </c>
      <c r="H398" s="12"/>
      <c r="I398" s="60"/>
      <c r="J398" s="60"/>
      <c r="K398" s="15"/>
      <c r="L398" s="15"/>
      <c r="M398" s="15"/>
      <c r="N398" s="15"/>
      <c r="O398" s="15"/>
      <c r="P398" s="15"/>
      <c r="R398" s="15"/>
      <c r="S398" s="76"/>
      <c r="T398" s="76"/>
      <c r="U398" s="76"/>
      <c r="V398" s="76"/>
      <c r="W398" s="76"/>
      <c r="X398" s="76"/>
      <c r="Y398" s="76"/>
      <c r="Z398" s="76"/>
      <c r="AA398" s="76"/>
      <c r="AB398" s="76"/>
      <c r="AC398" s="76"/>
      <c r="AD398" s="76"/>
      <c r="AE398" s="76"/>
      <c r="AF398" s="76"/>
      <c r="AG398" s="76"/>
      <c r="AH398" s="76"/>
      <c r="AI398" s="76"/>
      <c r="AJ398" s="76"/>
      <c r="AK398" s="76"/>
      <c r="AL398" s="76"/>
      <c r="AM398" s="76"/>
      <c r="AN398" s="76"/>
      <c r="AO398" s="76"/>
      <c r="AP398" s="76"/>
      <c r="AQ398" s="76"/>
      <c r="AR398" s="76"/>
      <c r="AS398" s="76"/>
      <c r="AT398" s="76"/>
      <c r="AU398" s="76"/>
      <c r="AV398" s="76"/>
      <c r="AW398" s="76"/>
      <c r="AX398" s="76"/>
      <c r="AY398" s="76"/>
      <c r="AZ398" s="76"/>
      <c r="BA398" s="76"/>
      <c r="BB398" s="76"/>
      <c r="BC398" s="76"/>
      <c r="BD398" s="76"/>
      <c r="BE398" s="76"/>
      <c r="BF398" s="76"/>
      <c r="BG398" s="76"/>
      <c r="BH398" s="76"/>
      <c r="BI398" s="76"/>
      <c r="BJ398" s="76"/>
      <c r="BK398" s="76"/>
      <c r="BL398" s="76"/>
      <c r="BM398" s="76"/>
      <c r="BN398" s="76"/>
      <c r="BO398" s="76"/>
      <c r="BP398" s="76"/>
      <c r="BQ398" s="76"/>
      <c r="BR398" s="76"/>
      <c r="BS398" s="76"/>
      <c r="BT398" s="76"/>
      <c r="BU398" s="76"/>
      <c r="BV398" s="76"/>
      <c r="BW398" s="76"/>
      <c r="BX398" s="76"/>
      <c r="BY398" s="76"/>
      <c r="BZ398" s="76"/>
      <c r="CA398" s="76"/>
      <c r="CB398" s="76"/>
      <c r="CC398" s="76"/>
      <c r="CD398" s="76"/>
      <c r="CE398" s="76"/>
      <c r="CF398" s="76"/>
      <c r="CG398" s="76"/>
      <c r="CH398" s="76"/>
      <c r="CI398" s="76"/>
      <c r="CJ398" s="76"/>
      <c r="CK398" s="76"/>
      <c r="CL398" s="76"/>
      <c r="CN398" s="60"/>
      <c r="CO398" s="76"/>
      <c r="CP398" s="76"/>
      <c r="CQ398" s="76"/>
      <c r="CR398" s="76"/>
      <c r="CS398" s="76"/>
      <c r="CT398" s="76"/>
      <c r="CU398" s="76"/>
      <c r="CV398" s="76"/>
      <c r="CW398" s="76"/>
      <c r="CX398" s="76"/>
      <c r="CY398" s="76"/>
      <c r="CZ398" s="76"/>
      <c r="DA398" s="76"/>
      <c r="DB398" s="76"/>
      <c r="DC398" s="76"/>
      <c r="DD398" s="76"/>
      <c r="DE398" s="76"/>
      <c r="DF398" s="76"/>
      <c r="DG398" s="76"/>
      <c r="DH398" s="76"/>
      <c r="DI398" s="76"/>
      <c r="DJ398" s="76"/>
      <c r="DK398" s="76"/>
      <c r="DL398" s="76"/>
    </row>
    <row r="399" spans="1:116" x14ac:dyDescent="0.4">
      <c r="B399" t="s">
        <v>332</v>
      </c>
      <c r="D399" t="s">
        <v>336</v>
      </c>
      <c r="E399" s="8" t="str">
        <f t="shared" si="372"/>
        <v>399 ADREV-PV</v>
      </c>
      <c r="G399" s="136" t="s">
        <v>464</v>
      </c>
      <c r="H399" s="12"/>
      <c r="I399" s="60"/>
      <c r="J399" s="60"/>
      <c r="K399" s="15"/>
      <c r="L399" s="15"/>
      <c r="M399" s="15"/>
      <c r="N399" s="15"/>
      <c r="O399" s="15"/>
      <c r="P399" s="15"/>
      <c r="R399" s="15"/>
      <c r="S399" s="76"/>
      <c r="T399" s="76"/>
      <c r="U399" s="76"/>
      <c r="V399" s="76"/>
      <c r="W399" s="76"/>
      <c r="X399" s="76"/>
      <c r="Y399" s="76"/>
      <c r="Z399" s="76"/>
      <c r="AA399" s="76"/>
      <c r="AB399" s="76"/>
      <c r="AC399" s="76"/>
      <c r="AD399" s="76"/>
      <c r="AE399" s="76"/>
      <c r="AF399" s="76"/>
      <c r="AG399" s="76"/>
      <c r="AH399" s="76"/>
      <c r="AI399" s="76"/>
      <c r="AJ399" s="76"/>
      <c r="AK399" s="76"/>
      <c r="AL399" s="76"/>
      <c r="AM399" s="76"/>
      <c r="AN399" s="76"/>
      <c r="AO399" s="76"/>
      <c r="AP399" s="76"/>
      <c r="AQ399" s="76"/>
      <c r="AR399" s="76"/>
      <c r="AS399" s="76"/>
      <c r="AT399" s="76"/>
      <c r="AU399" s="76"/>
      <c r="AV399" s="76"/>
      <c r="AW399" s="76"/>
      <c r="AX399" s="76"/>
      <c r="AY399" s="76"/>
      <c r="AZ399" s="76"/>
      <c r="BA399" s="76"/>
      <c r="BB399" s="76"/>
      <c r="BC399" s="76"/>
      <c r="BD399" s="76"/>
      <c r="BE399" s="76"/>
      <c r="BF399" s="76"/>
      <c r="BG399" s="76"/>
      <c r="BH399" s="76"/>
      <c r="BI399" s="76"/>
      <c r="BJ399" s="76"/>
      <c r="BK399" s="76"/>
      <c r="BL399" s="76"/>
      <c r="BM399" s="76"/>
      <c r="BN399" s="76"/>
      <c r="BO399" s="76"/>
      <c r="BP399" s="76"/>
      <c r="BQ399" s="76"/>
      <c r="BR399" s="76"/>
      <c r="BS399" s="76"/>
      <c r="BT399" s="76"/>
      <c r="BU399" s="76"/>
      <c r="BV399" s="76"/>
      <c r="BW399" s="76"/>
      <c r="BX399" s="76"/>
      <c r="BY399" s="76"/>
      <c r="BZ399" s="76"/>
      <c r="CA399" s="76"/>
      <c r="CB399" s="76"/>
      <c r="CC399" s="76"/>
      <c r="CD399" s="76"/>
      <c r="CE399" s="76"/>
      <c r="CF399" s="76"/>
      <c r="CG399" s="76"/>
      <c r="CH399" s="76"/>
      <c r="CI399" s="76"/>
      <c r="CJ399" s="76"/>
      <c r="CK399" s="76"/>
      <c r="CL399" s="76"/>
      <c r="CN399" s="60"/>
      <c r="CO399" s="76"/>
      <c r="CP399" s="76"/>
      <c r="CQ399" s="76"/>
      <c r="CR399" s="76"/>
      <c r="CS399" s="76"/>
      <c r="CT399" s="76"/>
      <c r="CU399" s="76"/>
      <c r="CV399" s="76"/>
      <c r="CW399" s="76"/>
      <c r="CX399" s="76"/>
      <c r="CY399" s="76"/>
      <c r="CZ399" s="76"/>
      <c r="DA399" s="76"/>
      <c r="DB399" s="76"/>
      <c r="DC399" s="76"/>
      <c r="DD399" s="76"/>
      <c r="DE399" s="76"/>
      <c r="DF399" s="76"/>
      <c r="DG399" s="76"/>
      <c r="DH399" s="76"/>
      <c r="DI399" s="76"/>
      <c r="DJ399" s="76"/>
      <c r="DK399" s="76"/>
      <c r="DL399" s="76"/>
    </row>
    <row r="400" spans="1:116" x14ac:dyDescent="0.4">
      <c r="E400" s="8"/>
      <c r="G400" s="171"/>
      <c r="H400" s="12"/>
      <c r="I400" s="60"/>
      <c r="J400" s="60"/>
      <c r="K400" s="15"/>
      <c r="L400" s="15"/>
      <c r="M400" s="15"/>
      <c r="N400" s="15"/>
      <c r="O400" s="15"/>
      <c r="P400" s="15"/>
      <c r="R400" s="15"/>
      <c r="S400" s="76"/>
      <c r="T400" s="76"/>
      <c r="U400" s="76"/>
      <c r="V400" s="76"/>
      <c r="W400" s="76"/>
      <c r="X400" s="76"/>
      <c r="Y400" s="76"/>
      <c r="Z400" s="76"/>
      <c r="AA400" s="76"/>
      <c r="AB400" s="76"/>
      <c r="AC400" s="76"/>
      <c r="AD400" s="76"/>
      <c r="AE400" s="76"/>
      <c r="AF400" s="76"/>
      <c r="AG400" s="76"/>
      <c r="AH400" s="76"/>
      <c r="AI400" s="76"/>
      <c r="AJ400" s="76"/>
      <c r="AK400" s="76"/>
      <c r="AL400" s="76"/>
      <c r="AM400" s="76"/>
      <c r="AN400" s="76"/>
      <c r="AO400" s="76"/>
      <c r="AP400" s="76"/>
      <c r="AQ400" s="76"/>
      <c r="AR400" s="76"/>
      <c r="AS400" s="76"/>
      <c r="AT400" s="76"/>
      <c r="AU400" s="76"/>
      <c r="AV400" s="76"/>
      <c r="AW400" s="76"/>
      <c r="AX400" s="76"/>
      <c r="AY400" s="76"/>
      <c r="AZ400" s="76"/>
      <c r="BA400" s="76"/>
      <c r="BB400" s="76"/>
      <c r="BC400" s="76"/>
      <c r="BD400" s="76"/>
      <c r="BE400" s="76"/>
      <c r="BF400" s="76"/>
      <c r="BG400" s="76"/>
      <c r="BH400" s="76"/>
      <c r="BI400" s="76"/>
      <c r="BJ400" s="76"/>
      <c r="BK400" s="76"/>
      <c r="BL400" s="76"/>
      <c r="BM400" s="76"/>
      <c r="BN400" s="76"/>
      <c r="BO400" s="76"/>
      <c r="BP400" s="76"/>
      <c r="BQ400" s="76"/>
      <c r="BR400" s="76"/>
      <c r="BS400" s="76"/>
      <c r="BT400" s="76"/>
      <c r="BU400" s="76"/>
      <c r="BV400" s="76"/>
      <c r="BW400" s="76"/>
      <c r="BX400" s="76"/>
      <c r="BY400" s="76"/>
      <c r="BZ400" s="76"/>
      <c r="CA400" s="76"/>
      <c r="CB400" s="76"/>
      <c r="CC400" s="76"/>
      <c r="CD400" s="76"/>
      <c r="CE400" s="76"/>
      <c r="CF400" s="76"/>
      <c r="CG400" s="76"/>
      <c r="CH400" s="76"/>
      <c r="CI400" s="76"/>
      <c r="CJ400" s="76"/>
      <c r="CK400" s="76"/>
      <c r="CL400" s="76"/>
      <c r="CN400" s="60"/>
      <c r="CO400" s="76"/>
      <c r="CP400" s="76"/>
      <c r="CQ400" s="76"/>
      <c r="CR400" s="76"/>
      <c r="CS400" s="76"/>
      <c r="CT400" s="76"/>
      <c r="CU400" s="76"/>
      <c r="CV400" s="76"/>
      <c r="CW400" s="76"/>
      <c r="CX400" s="76"/>
      <c r="CY400" s="76"/>
      <c r="CZ400" s="76"/>
      <c r="DA400" s="76"/>
      <c r="DB400" s="76"/>
      <c r="DC400" s="76"/>
      <c r="DD400" s="76"/>
      <c r="DE400" s="76"/>
      <c r="DF400" s="76"/>
      <c r="DG400" s="76"/>
      <c r="DH400" s="76"/>
      <c r="DI400" s="76"/>
      <c r="DJ400" s="76"/>
      <c r="DK400" s="76"/>
      <c r="DL400" s="76"/>
    </row>
    <row r="401" spans="1:116" x14ac:dyDescent="0.4">
      <c r="CO401" s="8"/>
      <c r="CP401" s="8"/>
      <c r="CQ401" s="8"/>
      <c r="CR401" s="8"/>
      <c r="CS401" s="8"/>
      <c r="CT401" s="8"/>
      <c r="CU401" s="8"/>
      <c r="CV401" s="8"/>
      <c r="CW401" s="8"/>
      <c r="CX401" s="8"/>
      <c r="CY401" s="8"/>
      <c r="CZ401" s="8"/>
      <c r="DA401" s="8"/>
      <c r="DB401" s="8"/>
      <c r="DC401" s="8"/>
      <c r="DD401" s="8"/>
      <c r="DE401" s="8"/>
      <c r="DF401" s="8"/>
      <c r="DG401" s="8"/>
      <c r="DH401" s="8"/>
      <c r="DI401" s="8"/>
      <c r="DJ401" s="8"/>
      <c r="DK401" s="8"/>
      <c r="DL401" s="8"/>
    </row>
    <row r="402" spans="1:116" x14ac:dyDescent="0.4">
      <c r="A402" s="174"/>
      <c r="E402" s="8"/>
      <c r="G402" s="175" t="s">
        <v>490</v>
      </c>
      <c r="H402" s="174"/>
      <c r="I402" s="176"/>
      <c r="J402" s="176"/>
      <c r="K402" s="197"/>
      <c r="L402" s="197"/>
      <c r="M402" s="197"/>
      <c r="N402" s="197"/>
      <c r="O402" s="197"/>
      <c r="P402" s="197"/>
      <c r="R402" s="198"/>
      <c r="S402" s="174"/>
      <c r="T402" s="174"/>
      <c r="U402" s="174"/>
      <c r="V402" s="174"/>
      <c r="W402" s="174"/>
      <c r="X402" s="174"/>
      <c r="Y402" s="174"/>
      <c r="Z402" s="174"/>
      <c r="AA402" s="174"/>
      <c r="AB402" s="174"/>
      <c r="AC402" s="174"/>
      <c r="AD402" s="174"/>
      <c r="AE402" s="174"/>
      <c r="AF402" s="174"/>
      <c r="AG402" s="174"/>
      <c r="AH402" s="174"/>
      <c r="AI402" s="174"/>
      <c r="AJ402" s="174"/>
      <c r="AK402" s="174"/>
      <c r="AL402" s="174"/>
      <c r="AM402" s="174"/>
      <c r="AN402" s="174"/>
      <c r="AO402" s="174"/>
      <c r="AP402" s="174"/>
      <c r="AQ402" s="174"/>
      <c r="AR402" s="174"/>
      <c r="AS402" s="174"/>
      <c r="AT402" s="174"/>
      <c r="AU402" s="174"/>
      <c r="AV402" s="174"/>
      <c r="AW402" s="174"/>
      <c r="AX402" s="174"/>
      <c r="AY402" s="174"/>
      <c r="AZ402" s="174"/>
      <c r="BA402" s="174"/>
      <c r="BB402" s="174"/>
      <c r="BC402" s="174"/>
      <c r="BD402" s="174"/>
      <c r="BE402" s="174"/>
      <c r="BF402" s="174"/>
      <c r="BG402" s="174"/>
      <c r="BH402" s="174"/>
      <c r="BI402" s="174"/>
      <c r="BJ402" s="174"/>
      <c r="BK402" s="174"/>
      <c r="BL402" s="174"/>
      <c r="BM402" s="174"/>
      <c r="BN402" s="174"/>
      <c r="BO402" s="174"/>
      <c r="BP402" s="174"/>
      <c r="BQ402" s="174"/>
      <c r="BR402" s="174"/>
      <c r="BS402" s="174"/>
      <c r="BT402" s="174"/>
      <c r="BU402" s="174"/>
      <c r="BV402" s="174"/>
      <c r="BW402" s="174"/>
      <c r="BX402" s="174"/>
      <c r="BY402" s="174"/>
      <c r="BZ402" s="174"/>
      <c r="CA402" s="174"/>
      <c r="CB402" s="174"/>
      <c r="CC402" s="174"/>
      <c r="CD402" s="174"/>
      <c r="CE402" s="174"/>
      <c r="CF402" s="174"/>
      <c r="CG402" s="174"/>
      <c r="CH402" s="174"/>
      <c r="CI402" s="174"/>
      <c r="CJ402" s="174"/>
      <c r="CK402" s="174"/>
      <c r="CL402" s="174"/>
      <c r="CN402" s="176"/>
      <c r="CO402" s="174"/>
      <c r="CP402" s="174"/>
      <c r="CQ402" s="174"/>
      <c r="CR402" s="174"/>
      <c r="CS402" s="174"/>
      <c r="CT402" s="174"/>
      <c r="CU402" s="174"/>
      <c r="CV402" s="174"/>
      <c r="CW402" s="174"/>
      <c r="CX402" s="174"/>
      <c r="CY402" s="174"/>
      <c r="CZ402" s="174"/>
      <c r="DA402" s="174"/>
      <c r="DB402" s="174"/>
      <c r="DC402" s="174"/>
      <c r="DD402" s="174"/>
      <c r="DE402" s="174"/>
      <c r="DF402" s="174"/>
      <c r="DG402" s="174"/>
      <c r="DH402" s="174"/>
      <c r="DI402" s="174"/>
      <c r="DJ402" s="174"/>
      <c r="DK402" s="174"/>
      <c r="DL402" s="174"/>
    </row>
    <row r="403" spans="1:116" x14ac:dyDescent="0.4">
      <c r="A403" s="174"/>
      <c r="E403" s="8"/>
      <c r="G403" s="175" t="s">
        <v>492</v>
      </c>
      <c r="H403" s="174"/>
      <c r="I403" s="176"/>
      <c r="J403" s="176"/>
      <c r="K403" s="197"/>
      <c r="L403" s="197"/>
      <c r="M403" s="197"/>
      <c r="N403" s="197"/>
      <c r="O403" s="197"/>
      <c r="P403" s="197"/>
      <c r="R403" s="198"/>
      <c r="S403" s="174"/>
      <c r="T403" s="174"/>
      <c r="U403" s="174"/>
      <c r="V403" s="174"/>
      <c r="W403" s="174"/>
      <c r="X403" s="174"/>
      <c r="Y403" s="174"/>
      <c r="Z403" s="174"/>
      <c r="AA403" s="174"/>
      <c r="AB403" s="174"/>
      <c r="AC403" s="174"/>
      <c r="AD403" s="174"/>
      <c r="AE403" s="174"/>
      <c r="AF403" s="174"/>
      <c r="AG403" s="174"/>
      <c r="AH403" s="174"/>
      <c r="AI403" s="174"/>
      <c r="AJ403" s="174"/>
      <c r="AK403" s="174"/>
      <c r="AL403" s="174"/>
      <c r="AM403" s="174"/>
      <c r="AN403" s="174"/>
      <c r="AO403" s="174"/>
      <c r="AP403" s="174"/>
      <c r="AQ403" s="174"/>
      <c r="AR403" s="174"/>
      <c r="AS403" s="174"/>
      <c r="AT403" s="174"/>
      <c r="AU403" s="174"/>
      <c r="AV403" s="174"/>
      <c r="AW403" s="174"/>
      <c r="AX403" s="174"/>
      <c r="AY403" s="174"/>
      <c r="AZ403" s="174"/>
      <c r="BA403" s="174"/>
      <c r="BB403" s="174"/>
      <c r="BC403" s="174"/>
      <c r="BD403" s="174"/>
      <c r="BE403" s="174"/>
      <c r="BF403" s="174"/>
      <c r="BG403" s="174"/>
      <c r="BH403" s="174"/>
      <c r="BI403" s="174"/>
      <c r="BJ403" s="174"/>
      <c r="BK403" s="174"/>
      <c r="BL403" s="174"/>
      <c r="BM403" s="174"/>
      <c r="BN403" s="174"/>
      <c r="BO403" s="174"/>
      <c r="BP403" s="174"/>
      <c r="BQ403" s="174"/>
      <c r="BR403" s="174"/>
      <c r="BS403" s="174"/>
      <c r="BT403" s="174"/>
      <c r="BU403" s="174"/>
      <c r="BV403" s="174"/>
      <c r="BW403" s="174"/>
      <c r="BX403" s="174"/>
      <c r="BY403" s="174"/>
      <c r="BZ403" s="174"/>
      <c r="CA403" s="174"/>
      <c r="CB403" s="174"/>
      <c r="CC403" s="174"/>
      <c r="CD403" s="174"/>
      <c r="CE403" s="174"/>
      <c r="CF403" s="174"/>
      <c r="CG403" s="174"/>
      <c r="CH403" s="174"/>
      <c r="CI403" s="174"/>
      <c r="CJ403" s="174"/>
      <c r="CK403" s="174"/>
      <c r="CL403" s="174"/>
      <c r="CN403" s="176"/>
      <c r="CO403" s="174"/>
      <c r="CP403" s="174"/>
      <c r="CQ403" s="174"/>
      <c r="CR403" s="174"/>
      <c r="CS403" s="174"/>
      <c r="CT403" s="174"/>
      <c r="CU403" s="174"/>
      <c r="CV403" s="174"/>
      <c r="CW403" s="174"/>
      <c r="CX403" s="174"/>
      <c r="CY403" s="174"/>
      <c r="CZ403" s="174"/>
      <c r="DA403" s="174"/>
      <c r="DB403" s="174"/>
      <c r="DC403" s="174"/>
      <c r="DD403" s="174"/>
      <c r="DE403" s="174"/>
      <c r="DF403" s="174"/>
      <c r="DG403" s="174"/>
      <c r="DH403" s="174"/>
      <c r="DI403" s="174"/>
      <c r="DJ403" s="174"/>
      <c r="DK403" s="174"/>
      <c r="DL403" s="174"/>
    </row>
    <row r="404" spans="1:116" x14ac:dyDescent="0.4">
      <c r="A404" s="174"/>
      <c r="E404" s="8"/>
      <c r="G404" s="175" t="s">
        <v>461</v>
      </c>
      <c r="H404" s="174"/>
      <c r="I404" s="176"/>
      <c r="J404" s="176"/>
      <c r="K404" s="197"/>
      <c r="L404" s="197"/>
      <c r="M404" s="197"/>
      <c r="N404" s="197"/>
      <c r="O404" s="197"/>
      <c r="P404" s="197"/>
      <c r="R404" s="198"/>
      <c r="S404" s="199" t="str">
        <f t="shared" ref="S404:AX404" si="383">S$20</f>
        <v>S$16</v>
      </c>
      <c r="T404" s="199" t="str">
        <f t="shared" si="383"/>
        <v>T$16</v>
      </c>
      <c r="U404" s="199" t="str">
        <f t="shared" si="383"/>
        <v>U$16</v>
      </c>
      <c r="V404" s="199" t="str">
        <f t="shared" si="383"/>
        <v>V$16</v>
      </c>
      <c r="W404" s="199" t="str">
        <f t="shared" si="383"/>
        <v>W$16</v>
      </c>
      <c r="X404" s="199" t="str">
        <f t="shared" si="383"/>
        <v>X$16</v>
      </c>
      <c r="Y404" s="199" t="str">
        <f t="shared" si="383"/>
        <v>Y$16</v>
      </c>
      <c r="Z404" s="199" t="str">
        <f t="shared" si="383"/>
        <v>Z$16</v>
      </c>
      <c r="AA404" s="199" t="str">
        <f t="shared" si="383"/>
        <v>AA$16</v>
      </c>
      <c r="AB404" s="199" t="str">
        <f t="shared" si="383"/>
        <v>AB$16</v>
      </c>
      <c r="AC404" s="199" t="str">
        <f t="shared" si="383"/>
        <v>AC$16</v>
      </c>
      <c r="AD404" s="199" t="str">
        <f t="shared" si="383"/>
        <v>AD$16</v>
      </c>
      <c r="AE404" s="199" t="str">
        <f t="shared" si="383"/>
        <v>AE$16</v>
      </c>
      <c r="AF404" s="199" t="str">
        <f t="shared" si="383"/>
        <v>AF$16</v>
      </c>
      <c r="AG404" s="199" t="str">
        <f t="shared" si="383"/>
        <v>AG$16</v>
      </c>
      <c r="AH404" s="199" t="str">
        <f t="shared" si="383"/>
        <v>AH$16</v>
      </c>
      <c r="AI404" s="199" t="str">
        <f t="shared" si="383"/>
        <v>AI$16</v>
      </c>
      <c r="AJ404" s="199" t="str">
        <f t="shared" si="383"/>
        <v>AJ$16</v>
      </c>
      <c r="AK404" s="199" t="str">
        <f t="shared" si="383"/>
        <v>AK$16</v>
      </c>
      <c r="AL404" s="199" t="str">
        <f t="shared" si="383"/>
        <v>AL$16</v>
      </c>
      <c r="AM404" s="199" t="str">
        <f t="shared" si="383"/>
        <v>AM$16</v>
      </c>
      <c r="AN404" s="199" t="str">
        <f t="shared" si="383"/>
        <v>AN$16</v>
      </c>
      <c r="AO404" s="199" t="str">
        <f t="shared" si="383"/>
        <v>AO$16</v>
      </c>
      <c r="AP404" s="199" t="str">
        <f t="shared" si="383"/>
        <v>AP$16</v>
      </c>
      <c r="AQ404" s="199" t="str">
        <f t="shared" si="383"/>
        <v>AQ$16</v>
      </c>
      <c r="AR404" s="199" t="str">
        <f t="shared" si="383"/>
        <v>AR$16</v>
      </c>
      <c r="AS404" s="199" t="str">
        <f t="shared" si="383"/>
        <v>AS$16</v>
      </c>
      <c r="AT404" s="199" t="str">
        <f t="shared" si="383"/>
        <v>AT$16</v>
      </c>
      <c r="AU404" s="199" t="str">
        <f t="shared" si="383"/>
        <v>AU$16</v>
      </c>
      <c r="AV404" s="199" t="str">
        <f t="shared" si="383"/>
        <v>AV$16</v>
      </c>
      <c r="AW404" s="199" t="str">
        <f t="shared" si="383"/>
        <v>AW$16</v>
      </c>
      <c r="AX404" s="199" t="str">
        <f t="shared" si="383"/>
        <v>AX$16</v>
      </c>
      <c r="AY404" s="199" t="str">
        <f t="shared" ref="AY404:CD404" si="384">AY$20</f>
        <v>AY$16</v>
      </c>
      <c r="AZ404" s="199" t="str">
        <f t="shared" si="384"/>
        <v>AZ$16</v>
      </c>
      <c r="BA404" s="199" t="str">
        <f t="shared" si="384"/>
        <v>BA$16</v>
      </c>
      <c r="BB404" s="199" t="str">
        <f t="shared" si="384"/>
        <v>BB$16</v>
      </c>
      <c r="BC404" s="199" t="str">
        <f t="shared" si="384"/>
        <v>BC$16</v>
      </c>
      <c r="BD404" s="199" t="str">
        <f t="shared" si="384"/>
        <v>BD$16</v>
      </c>
      <c r="BE404" s="199" t="str">
        <f t="shared" si="384"/>
        <v>BE$16</v>
      </c>
      <c r="BF404" s="199" t="str">
        <f t="shared" si="384"/>
        <v>BF$16</v>
      </c>
      <c r="BG404" s="199" t="str">
        <f t="shared" si="384"/>
        <v>BG$16</v>
      </c>
      <c r="BH404" s="199" t="str">
        <f t="shared" si="384"/>
        <v>BH$16</v>
      </c>
      <c r="BI404" s="199" t="str">
        <f t="shared" si="384"/>
        <v>BI$16</v>
      </c>
      <c r="BJ404" s="199" t="str">
        <f t="shared" si="384"/>
        <v>BJ$16</v>
      </c>
      <c r="BK404" s="199" t="str">
        <f t="shared" si="384"/>
        <v>BK$16</v>
      </c>
      <c r="BL404" s="199" t="str">
        <f t="shared" si="384"/>
        <v>BL$16</v>
      </c>
      <c r="BM404" s="199" t="str">
        <f t="shared" si="384"/>
        <v>BM$16</v>
      </c>
      <c r="BN404" s="199" t="str">
        <f t="shared" si="384"/>
        <v>BN$16</v>
      </c>
      <c r="BO404" s="199" t="str">
        <f t="shared" si="384"/>
        <v>BO$16</v>
      </c>
      <c r="BP404" s="199" t="str">
        <f t="shared" si="384"/>
        <v>BP$16</v>
      </c>
      <c r="BQ404" s="199" t="str">
        <f t="shared" si="384"/>
        <v>BQ$16</v>
      </c>
      <c r="BR404" s="199" t="str">
        <f t="shared" si="384"/>
        <v>BR$16</v>
      </c>
      <c r="BS404" s="199" t="str">
        <f t="shared" si="384"/>
        <v>BS$16</v>
      </c>
      <c r="BT404" s="199" t="str">
        <f t="shared" si="384"/>
        <v>BT$16</v>
      </c>
      <c r="BU404" s="199" t="str">
        <f t="shared" si="384"/>
        <v>BU$16</v>
      </c>
      <c r="BV404" s="199" t="str">
        <f t="shared" si="384"/>
        <v>BV$16</v>
      </c>
      <c r="BW404" s="199" t="str">
        <f t="shared" si="384"/>
        <v>BW$16</v>
      </c>
      <c r="BX404" s="199" t="str">
        <f t="shared" si="384"/>
        <v>BX$16</v>
      </c>
      <c r="BY404" s="199" t="str">
        <f t="shared" si="384"/>
        <v>BY$16</v>
      </c>
      <c r="BZ404" s="199" t="str">
        <f t="shared" si="384"/>
        <v>BZ$16</v>
      </c>
      <c r="CA404" s="199" t="str">
        <f t="shared" si="384"/>
        <v>CA$16</v>
      </c>
      <c r="CB404" s="199" t="str">
        <f t="shared" si="384"/>
        <v>CB$16</v>
      </c>
      <c r="CC404" s="199" t="str">
        <f t="shared" si="384"/>
        <v>CC$16</v>
      </c>
      <c r="CD404" s="199" t="str">
        <f t="shared" si="384"/>
        <v>CD$16</v>
      </c>
      <c r="CE404" s="199" t="str">
        <f t="shared" ref="CE404:CL404" si="385">CE$20</f>
        <v>CE$16</v>
      </c>
      <c r="CF404" s="199" t="str">
        <f t="shared" si="385"/>
        <v>CF$16</v>
      </c>
      <c r="CG404" s="199" t="str">
        <f t="shared" si="385"/>
        <v>CG$16</v>
      </c>
      <c r="CH404" s="199" t="str">
        <f t="shared" si="385"/>
        <v>CH$16</v>
      </c>
      <c r="CI404" s="199" t="str">
        <f t="shared" si="385"/>
        <v>CI$16</v>
      </c>
      <c r="CJ404" s="199" t="str">
        <f t="shared" si="385"/>
        <v>CJ$16</v>
      </c>
      <c r="CK404" s="199" t="str">
        <f t="shared" si="385"/>
        <v>CK$16</v>
      </c>
      <c r="CL404" s="199" t="str">
        <f t="shared" si="385"/>
        <v>CL$16</v>
      </c>
      <c r="CN404" s="176"/>
      <c r="CO404" s="199" t="str">
        <f t="shared" ref="CO404:DL404" si="386">CO$20</f>
        <v>CO$16</v>
      </c>
      <c r="CP404" s="199" t="str">
        <f t="shared" si="386"/>
        <v>CP$16</v>
      </c>
      <c r="CQ404" s="199" t="str">
        <f t="shared" si="386"/>
        <v>CQ$16</v>
      </c>
      <c r="CR404" s="199" t="str">
        <f t="shared" si="386"/>
        <v>CR$16</v>
      </c>
      <c r="CS404" s="199" t="str">
        <f t="shared" si="386"/>
        <v>CS$16</v>
      </c>
      <c r="CT404" s="199" t="str">
        <f t="shared" si="386"/>
        <v>CT$16</v>
      </c>
      <c r="CU404" s="199" t="str">
        <f t="shared" si="386"/>
        <v>CU$16</v>
      </c>
      <c r="CV404" s="199" t="str">
        <f t="shared" si="386"/>
        <v>CV$16</v>
      </c>
      <c r="CW404" s="199" t="str">
        <f t="shared" si="386"/>
        <v>CW$16</v>
      </c>
      <c r="CX404" s="199" t="str">
        <f t="shared" si="386"/>
        <v>CX$16</v>
      </c>
      <c r="CY404" s="199" t="str">
        <f t="shared" si="386"/>
        <v>CY$16</v>
      </c>
      <c r="CZ404" s="199" t="str">
        <f t="shared" si="386"/>
        <v>CZ$16</v>
      </c>
      <c r="DA404" s="199" t="str">
        <f t="shared" si="386"/>
        <v>DA$16</v>
      </c>
      <c r="DB404" s="199" t="str">
        <f t="shared" si="386"/>
        <v>DB$16</v>
      </c>
      <c r="DC404" s="199" t="str">
        <f t="shared" si="386"/>
        <v>DC$16</v>
      </c>
      <c r="DD404" s="199" t="str">
        <f t="shared" si="386"/>
        <v>DD$16</v>
      </c>
      <c r="DE404" s="199" t="str">
        <f t="shared" si="386"/>
        <v>DE$16</v>
      </c>
      <c r="DF404" s="199" t="str">
        <f t="shared" si="386"/>
        <v>DF$16</v>
      </c>
      <c r="DG404" s="199" t="str">
        <f t="shared" si="386"/>
        <v>DG$16</v>
      </c>
      <c r="DH404" s="199" t="str">
        <f t="shared" si="386"/>
        <v>DH$16</v>
      </c>
      <c r="DI404" s="199" t="str">
        <f t="shared" si="386"/>
        <v>DI$16</v>
      </c>
      <c r="DJ404" s="199" t="str">
        <f t="shared" si="386"/>
        <v>DJ$16</v>
      </c>
      <c r="DK404" s="199" t="str">
        <f t="shared" si="386"/>
        <v>DK$16</v>
      </c>
      <c r="DL404" s="199" t="str">
        <f t="shared" si="386"/>
        <v>DL$16</v>
      </c>
    </row>
    <row r="405" spans="1:116" x14ac:dyDescent="0.4">
      <c r="A405" s="174"/>
      <c r="E405" s="8"/>
      <c r="G405" s="175" t="s">
        <v>462</v>
      </c>
      <c r="H405" s="200"/>
      <c r="I405" s="201"/>
      <c r="J405" s="201"/>
      <c r="K405" s="202"/>
      <c r="L405" s="202"/>
      <c r="M405" s="202"/>
      <c r="N405" s="202"/>
      <c r="O405" s="202"/>
      <c r="P405" s="202"/>
      <c r="R405" s="202"/>
      <c r="S405" s="199" t="str">
        <f t="shared" ref="S405:AX405" si="387">S$21</f>
        <v>S$17</v>
      </c>
      <c r="T405" s="199" t="str">
        <f t="shared" si="387"/>
        <v>T$17</v>
      </c>
      <c r="U405" s="199" t="str">
        <f t="shared" si="387"/>
        <v>U$17</v>
      </c>
      <c r="V405" s="199" t="str">
        <f t="shared" si="387"/>
        <v>V$17</v>
      </c>
      <c r="W405" s="199" t="str">
        <f t="shared" si="387"/>
        <v>W$17</v>
      </c>
      <c r="X405" s="199" t="str">
        <f t="shared" si="387"/>
        <v>X$17</v>
      </c>
      <c r="Y405" s="199" t="str">
        <f t="shared" si="387"/>
        <v>Y$17</v>
      </c>
      <c r="Z405" s="199" t="str">
        <f t="shared" si="387"/>
        <v>Z$17</v>
      </c>
      <c r="AA405" s="199" t="str">
        <f t="shared" si="387"/>
        <v>AA$17</v>
      </c>
      <c r="AB405" s="199" t="str">
        <f t="shared" si="387"/>
        <v>AB$17</v>
      </c>
      <c r="AC405" s="199" t="str">
        <f t="shared" si="387"/>
        <v>AC$17</v>
      </c>
      <c r="AD405" s="199" t="str">
        <f t="shared" si="387"/>
        <v>AD$17</v>
      </c>
      <c r="AE405" s="199" t="str">
        <f t="shared" si="387"/>
        <v>AE$17</v>
      </c>
      <c r="AF405" s="199" t="str">
        <f t="shared" si="387"/>
        <v>AF$17</v>
      </c>
      <c r="AG405" s="199" t="str">
        <f t="shared" si="387"/>
        <v>AG$17</v>
      </c>
      <c r="AH405" s="199" t="str">
        <f t="shared" si="387"/>
        <v>AH$17</v>
      </c>
      <c r="AI405" s="199" t="str">
        <f t="shared" si="387"/>
        <v>AI$17</v>
      </c>
      <c r="AJ405" s="199" t="str">
        <f t="shared" si="387"/>
        <v>AJ$17</v>
      </c>
      <c r="AK405" s="199" t="str">
        <f t="shared" si="387"/>
        <v>AK$17</v>
      </c>
      <c r="AL405" s="199" t="str">
        <f t="shared" si="387"/>
        <v>AL$17</v>
      </c>
      <c r="AM405" s="199" t="str">
        <f t="shared" si="387"/>
        <v>AM$17</v>
      </c>
      <c r="AN405" s="199" t="str">
        <f t="shared" si="387"/>
        <v>AN$17</v>
      </c>
      <c r="AO405" s="199" t="str">
        <f t="shared" si="387"/>
        <v>AO$17</v>
      </c>
      <c r="AP405" s="199" t="str">
        <f t="shared" si="387"/>
        <v>AP$17</v>
      </c>
      <c r="AQ405" s="199" t="str">
        <f t="shared" si="387"/>
        <v>AQ$17</v>
      </c>
      <c r="AR405" s="199" t="str">
        <f t="shared" si="387"/>
        <v>AR$17</v>
      </c>
      <c r="AS405" s="199" t="str">
        <f t="shared" si="387"/>
        <v>AS$17</v>
      </c>
      <c r="AT405" s="199" t="str">
        <f t="shared" si="387"/>
        <v>AT$17</v>
      </c>
      <c r="AU405" s="199" t="str">
        <f t="shared" si="387"/>
        <v>AU$17</v>
      </c>
      <c r="AV405" s="199" t="str">
        <f t="shared" si="387"/>
        <v>AV$17</v>
      </c>
      <c r="AW405" s="199" t="str">
        <f t="shared" si="387"/>
        <v>AW$17</v>
      </c>
      <c r="AX405" s="199" t="str">
        <f t="shared" si="387"/>
        <v>AX$17</v>
      </c>
      <c r="AY405" s="199" t="str">
        <f t="shared" ref="AY405:CD405" si="388">AY$21</f>
        <v>AY$17</v>
      </c>
      <c r="AZ405" s="199" t="str">
        <f t="shared" si="388"/>
        <v>AZ$17</v>
      </c>
      <c r="BA405" s="199" t="str">
        <f t="shared" si="388"/>
        <v>BA$17</v>
      </c>
      <c r="BB405" s="199" t="str">
        <f t="shared" si="388"/>
        <v>BB$17</v>
      </c>
      <c r="BC405" s="199" t="str">
        <f t="shared" si="388"/>
        <v>BC$17</v>
      </c>
      <c r="BD405" s="199" t="str">
        <f t="shared" si="388"/>
        <v>BD$17</v>
      </c>
      <c r="BE405" s="199" t="str">
        <f t="shared" si="388"/>
        <v>BE$17</v>
      </c>
      <c r="BF405" s="199" t="str">
        <f t="shared" si="388"/>
        <v>BF$17</v>
      </c>
      <c r="BG405" s="199" t="str">
        <f t="shared" si="388"/>
        <v>BG$17</v>
      </c>
      <c r="BH405" s="199" t="str">
        <f t="shared" si="388"/>
        <v>BH$17</v>
      </c>
      <c r="BI405" s="199" t="str">
        <f t="shared" si="388"/>
        <v>BI$17</v>
      </c>
      <c r="BJ405" s="199" t="str">
        <f t="shared" si="388"/>
        <v>BJ$17</v>
      </c>
      <c r="BK405" s="199" t="str">
        <f t="shared" si="388"/>
        <v>BK$17</v>
      </c>
      <c r="BL405" s="199" t="str">
        <f t="shared" si="388"/>
        <v>BL$17</v>
      </c>
      <c r="BM405" s="199" t="str">
        <f t="shared" si="388"/>
        <v>BM$17</v>
      </c>
      <c r="BN405" s="199" t="str">
        <f t="shared" si="388"/>
        <v>BN$17</v>
      </c>
      <c r="BO405" s="199" t="str">
        <f t="shared" si="388"/>
        <v>BO$17</v>
      </c>
      <c r="BP405" s="199" t="str">
        <f t="shared" si="388"/>
        <v>BP$17</v>
      </c>
      <c r="BQ405" s="199" t="str">
        <f t="shared" si="388"/>
        <v>BQ$17</v>
      </c>
      <c r="BR405" s="199" t="str">
        <f t="shared" si="388"/>
        <v>BR$17</v>
      </c>
      <c r="BS405" s="199" t="str">
        <f t="shared" si="388"/>
        <v>BS$17</v>
      </c>
      <c r="BT405" s="199" t="str">
        <f t="shared" si="388"/>
        <v>BT$17</v>
      </c>
      <c r="BU405" s="199" t="str">
        <f t="shared" si="388"/>
        <v>BU$17</v>
      </c>
      <c r="BV405" s="199" t="str">
        <f t="shared" si="388"/>
        <v>BV$17</v>
      </c>
      <c r="BW405" s="199" t="str">
        <f t="shared" si="388"/>
        <v>BW$17</v>
      </c>
      <c r="BX405" s="199" t="str">
        <f t="shared" si="388"/>
        <v>BX$17</v>
      </c>
      <c r="BY405" s="199" t="str">
        <f t="shared" si="388"/>
        <v>BY$17</v>
      </c>
      <c r="BZ405" s="199" t="str">
        <f t="shared" si="388"/>
        <v>BZ$17</v>
      </c>
      <c r="CA405" s="199" t="str">
        <f t="shared" si="388"/>
        <v>CA$17</v>
      </c>
      <c r="CB405" s="199" t="str">
        <f t="shared" si="388"/>
        <v>CB$17</v>
      </c>
      <c r="CC405" s="199" t="str">
        <f t="shared" si="388"/>
        <v>CC$17</v>
      </c>
      <c r="CD405" s="199" t="str">
        <f t="shared" si="388"/>
        <v>CD$17</v>
      </c>
      <c r="CE405" s="199" t="str">
        <f t="shared" ref="CE405:CL405" si="389">CE$21</f>
        <v>CE$17</v>
      </c>
      <c r="CF405" s="199" t="str">
        <f t="shared" si="389"/>
        <v>CF$17</v>
      </c>
      <c r="CG405" s="199" t="str">
        <f t="shared" si="389"/>
        <v>CG$17</v>
      </c>
      <c r="CH405" s="199" t="str">
        <f t="shared" si="389"/>
        <v>CH$17</v>
      </c>
      <c r="CI405" s="199" t="str">
        <f t="shared" si="389"/>
        <v>CI$17</v>
      </c>
      <c r="CJ405" s="199" t="str">
        <f t="shared" si="389"/>
        <v>CJ$17</v>
      </c>
      <c r="CK405" s="199" t="str">
        <f t="shared" si="389"/>
        <v>CK$17</v>
      </c>
      <c r="CL405" s="199" t="str">
        <f t="shared" si="389"/>
        <v>CL$17</v>
      </c>
      <c r="CN405" s="201"/>
      <c r="CO405" s="199" t="str">
        <f t="shared" ref="CO405:DL405" si="390">CO$21</f>
        <v>CO$17</v>
      </c>
      <c r="CP405" s="199" t="str">
        <f t="shared" si="390"/>
        <v>CP$17</v>
      </c>
      <c r="CQ405" s="199" t="str">
        <f t="shared" si="390"/>
        <v>CQ$17</v>
      </c>
      <c r="CR405" s="199" t="str">
        <f t="shared" si="390"/>
        <v>CR$17</v>
      </c>
      <c r="CS405" s="199" t="str">
        <f t="shared" si="390"/>
        <v>CS$17</v>
      </c>
      <c r="CT405" s="199" t="str">
        <f t="shared" si="390"/>
        <v>CT$17</v>
      </c>
      <c r="CU405" s="199" t="str">
        <f t="shared" si="390"/>
        <v>CU$17</v>
      </c>
      <c r="CV405" s="199" t="str">
        <f t="shared" si="390"/>
        <v>CV$17</v>
      </c>
      <c r="CW405" s="199" t="str">
        <f t="shared" si="390"/>
        <v>CW$17</v>
      </c>
      <c r="CX405" s="199" t="str">
        <f t="shared" si="390"/>
        <v>CX$17</v>
      </c>
      <c r="CY405" s="199" t="str">
        <f t="shared" si="390"/>
        <v>CY$17</v>
      </c>
      <c r="CZ405" s="199" t="str">
        <f t="shared" si="390"/>
        <v>CZ$17</v>
      </c>
      <c r="DA405" s="199" t="str">
        <f t="shared" si="390"/>
        <v>DA$17</v>
      </c>
      <c r="DB405" s="199" t="str">
        <f t="shared" si="390"/>
        <v>DB$17</v>
      </c>
      <c r="DC405" s="199" t="str">
        <f t="shared" si="390"/>
        <v>DC$17</v>
      </c>
      <c r="DD405" s="199" t="str">
        <f t="shared" si="390"/>
        <v>DD$17</v>
      </c>
      <c r="DE405" s="199" t="str">
        <f t="shared" si="390"/>
        <v>DE$17</v>
      </c>
      <c r="DF405" s="199" t="str">
        <f t="shared" si="390"/>
        <v>DF$17</v>
      </c>
      <c r="DG405" s="199" t="str">
        <f t="shared" si="390"/>
        <v>DG$17</v>
      </c>
      <c r="DH405" s="199" t="str">
        <f t="shared" si="390"/>
        <v>DH$17</v>
      </c>
      <c r="DI405" s="199" t="str">
        <f t="shared" si="390"/>
        <v>DI$17</v>
      </c>
      <c r="DJ405" s="199" t="str">
        <f t="shared" si="390"/>
        <v>DJ$17</v>
      </c>
      <c r="DK405" s="199" t="str">
        <f t="shared" si="390"/>
        <v>DK$17</v>
      </c>
      <c r="DL405" s="199" t="str">
        <f t="shared" si="390"/>
        <v>DL$17</v>
      </c>
    </row>
    <row r="406" spans="1:116" x14ac:dyDescent="0.4">
      <c r="A406" s="174"/>
      <c r="E406" s="8"/>
      <c r="G406" s="175" t="s">
        <v>491</v>
      </c>
      <c r="H406" s="200"/>
      <c r="I406" s="201"/>
      <c r="J406" s="201"/>
      <c r="K406" s="202"/>
      <c r="L406" s="202"/>
      <c r="M406" s="202"/>
      <c r="N406" s="202"/>
      <c r="O406" s="202"/>
      <c r="P406" s="202"/>
      <c r="R406" s="202"/>
      <c r="S406" s="190"/>
      <c r="T406" s="190"/>
      <c r="U406" s="190"/>
      <c r="V406" s="190"/>
      <c r="W406" s="190"/>
      <c r="X406" s="190"/>
      <c r="Y406" s="190"/>
      <c r="Z406" s="190"/>
      <c r="AA406" s="190"/>
      <c r="AB406" s="190"/>
      <c r="AC406" s="190"/>
      <c r="AD406" s="190"/>
      <c r="AE406" s="190"/>
      <c r="AF406" s="190"/>
      <c r="AG406" s="190"/>
      <c r="AH406" s="190"/>
      <c r="AI406" s="190"/>
      <c r="AJ406" s="190"/>
      <c r="AK406" s="190"/>
      <c r="AL406" s="190"/>
      <c r="AM406" s="190"/>
      <c r="AN406" s="190"/>
      <c r="AO406" s="190"/>
      <c r="AP406" s="190"/>
      <c r="AQ406" s="190"/>
      <c r="AR406" s="190"/>
      <c r="AS406" s="190"/>
      <c r="AT406" s="190"/>
      <c r="AU406" s="190"/>
      <c r="AV406" s="190"/>
      <c r="AW406" s="190"/>
      <c r="AX406" s="190"/>
      <c r="AY406" s="190"/>
      <c r="AZ406" s="190"/>
      <c r="BA406" s="190"/>
      <c r="BB406" s="190"/>
      <c r="BC406" s="190"/>
      <c r="BD406" s="190"/>
      <c r="BE406" s="190"/>
      <c r="BF406" s="190"/>
      <c r="BG406" s="190"/>
      <c r="BH406" s="190"/>
      <c r="BI406" s="190"/>
      <c r="BJ406" s="190"/>
      <c r="BK406" s="190"/>
      <c r="BL406" s="190"/>
      <c r="BM406" s="190"/>
      <c r="BN406" s="190"/>
      <c r="BO406" s="190"/>
      <c r="BP406" s="190"/>
      <c r="BQ406" s="190"/>
      <c r="BR406" s="190"/>
      <c r="BS406" s="190"/>
      <c r="BT406" s="190"/>
      <c r="BU406" s="190"/>
      <c r="BV406" s="190"/>
      <c r="BW406" s="190"/>
      <c r="BX406" s="190"/>
      <c r="BY406" s="190"/>
      <c r="BZ406" s="190"/>
      <c r="CA406" s="190"/>
      <c r="CB406" s="190"/>
      <c r="CC406" s="190"/>
      <c r="CD406" s="190"/>
      <c r="CE406" s="190"/>
      <c r="CF406" s="190"/>
      <c r="CG406" s="190"/>
      <c r="CH406" s="190"/>
      <c r="CI406" s="190"/>
      <c r="CJ406" s="190"/>
      <c r="CK406" s="190"/>
      <c r="CL406" s="190"/>
      <c r="CN406" s="201"/>
      <c r="CO406" s="190"/>
      <c r="CP406" s="190"/>
      <c r="CQ406" s="190"/>
      <c r="CR406" s="190"/>
      <c r="CS406" s="190"/>
      <c r="CT406" s="190"/>
      <c r="CU406" s="190"/>
      <c r="CV406" s="190"/>
      <c r="CW406" s="190"/>
      <c r="CX406" s="190"/>
      <c r="CY406" s="190"/>
      <c r="CZ406" s="190"/>
      <c r="DA406" s="190"/>
      <c r="DB406" s="190"/>
      <c r="DC406" s="190"/>
      <c r="DD406" s="190"/>
      <c r="DE406" s="190"/>
      <c r="DF406" s="190"/>
      <c r="DG406" s="190"/>
      <c r="DH406" s="190"/>
      <c r="DI406" s="190"/>
      <c r="DJ406" s="190"/>
      <c r="DK406" s="190"/>
      <c r="DL406" s="190"/>
    </row>
    <row r="407" spans="1:116" x14ac:dyDescent="0.4">
      <c r="A407" s="174"/>
      <c r="E407" s="8"/>
      <c r="G407" s="175" t="s">
        <v>505</v>
      </c>
      <c r="H407" s="200"/>
      <c r="I407" s="201"/>
      <c r="J407" s="201"/>
      <c r="K407" s="202"/>
      <c r="L407" s="202"/>
      <c r="M407" s="202"/>
      <c r="N407" s="202"/>
      <c r="O407" s="202"/>
      <c r="P407" s="202"/>
      <c r="R407" s="202"/>
      <c r="S407" s="190"/>
      <c r="T407" s="190"/>
      <c r="U407" s="190"/>
      <c r="V407" s="190"/>
      <c r="W407" s="190"/>
      <c r="X407" s="190"/>
      <c r="Y407" s="190"/>
      <c r="Z407" s="190"/>
      <c r="AA407" s="190"/>
      <c r="AB407" s="190"/>
      <c r="AC407" s="190"/>
      <c r="AD407" s="190"/>
      <c r="AE407" s="190"/>
      <c r="AF407" s="190"/>
      <c r="AG407" s="190"/>
      <c r="AH407" s="190"/>
      <c r="AI407" s="190"/>
      <c r="AJ407" s="190"/>
      <c r="AK407" s="190"/>
      <c r="AL407" s="190"/>
      <c r="AM407" s="190"/>
      <c r="AN407" s="190"/>
      <c r="AO407" s="190"/>
      <c r="AP407" s="190"/>
      <c r="AQ407" s="190"/>
      <c r="AR407" s="190"/>
      <c r="AS407" s="190"/>
      <c r="AT407" s="190"/>
      <c r="AU407" s="190"/>
      <c r="AV407" s="190"/>
      <c r="AW407" s="190"/>
      <c r="AX407" s="190"/>
      <c r="AY407" s="190"/>
      <c r="AZ407" s="190"/>
      <c r="BA407" s="190"/>
      <c r="BB407" s="190"/>
      <c r="BC407" s="190"/>
      <c r="BD407" s="190"/>
      <c r="BE407" s="190"/>
      <c r="BF407" s="190"/>
      <c r="BG407" s="190"/>
      <c r="BH407" s="190"/>
      <c r="BI407" s="190"/>
      <c r="BJ407" s="190"/>
      <c r="BK407" s="190"/>
      <c r="BL407" s="190"/>
      <c r="BM407" s="190"/>
      <c r="BN407" s="190"/>
      <c r="BO407" s="190"/>
      <c r="BP407" s="190"/>
      <c r="BQ407" s="190"/>
      <c r="BR407" s="190"/>
      <c r="BS407" s="190"/>
      <c r="BT407" s="190"/>
      <c r="BU407" s="190"/>
      <c r="BV407" s="190"/>
      <c r="BW407" s="190"/>
      <c r="BX407" s="190"/>
      <c r="BY407" s="190"/>
      <c r="BZ407" s="190"/>
      <c r="CA407" s="190"/>
      <c r="CB407" s="190"/>
      <c r="CC407" s="190"/>
      <c r="CD407" s="190"/>
      <c r="CE407" s="190"/>
      <c r="CF407" s="190"/>
      <c r="CG407" s="190"/>
      <c r="CH407" s="190"/>
      <c r="CI407" s="190"/>
      <c r="CJ407" s="190"/>
      <c r="CK407" s="190"/>
      <c r="CL407" s="190"/>
      <c r="CN407" s="201"/>
      <c r="CO407" s="190"/>
      <c r="CP407" s="190"/>
      <c r="CQ407" s="190"/>
      <c r="CR407" s="190"/>
      <c r="CS407" s="190"/>
      <c r="CT407" s="190"/>
      <c r="CU407" s="190"/>
      <c r="CV407" s="190"/>
      <c r="CW407" s="190"/>
      <c r="CX407" s="190"/>
      <c r="CY407" s="190"/>
      <c r="CZ407" s="190"/>
      <c r="DA407" s="190"/>
      <c r="DB407" s="190"/>
      <c r="DC407" s="190"/>
      <c r="DD407" s="190"/>
      <c r="DE407" s="190"/>
      <c r="DF407" s="190"/>
      <c r="DG407" s="190"/>
      <c r="DH407" s="190"/>
      <c r="DI407" s="190"/>
      <c r="DJ407" s="190"/>
      <c r="DK407" s="190"/>
      <c r="DL407" s="190"/>
    </row>
    <row r="408" spans="1:116" x14ac:dyDescent="0.4">
      <c r="A408" s="174"/>
      <c r="E408" s="8"/>
      <c r="G408" s="175" t="s">
        <v>463</v>
      </c>
      <c r="H408" s="200"/>
      <c r="I408" s="201"/>
      <c r="J408" s="201"/>
      <c r="K408" s="202"/>
      <c r="L408" s="202"/>
      <c r="M408" s="202"/>
      <c r="N408" s="202"/>
      <c r="O408" s="202"/>
      <c r="P408" s="202"/>
      <c r="R408" s="202"/>
      <c r="S408" s="190" t="str">
        <f t="shared" ref="S408:AX408" si="391">S$22</f>
        <v>S$18</v>
      </c>
      <c r="T408" s="190" t="str">
        <f t="shared" si="391"/>
        <v>T$18</v>
      </c>
      <c r="U408" s="190" t="str">
        <f t="shared" si="391"/>
        <v>U$18</v>
      </c>
      <c r="V408" s="190" t="str">
        <f t="shared" si="391"/>
        <v>V$18</v>
      </c>
      <c r="W408" s="190" t="str">
        <f t="shared" si="391"/>
        <v>W$18</v>
      </c>
      <c r="X408" s="190" t="str">
        <f t="shared" si="391"/>
        <v>X$18</v>
      </c>
      <c r="Y408" s="190" t="str">
        <f t="shared" si="391"/>
        <v>Y$18</v>
      </c>
      <c r="Z408" s="190" t="str">
        <f t="shared" si="391"/>
        <v>Z$18</v>
      </c>
      <c r="AA408" s="190" t="str">
        <f t="shared" si="391"/>
        <v>AA$18</v>
      </c>
      <c r="AB408" s="190" t="str">
        <f t="shared" si="391"/>
        <v>AB$18</v>
      </c>
      <c r="AC408" s="190" t="str">
        <f t="shared" si="391"/>
        <v>AC$18</v>
      </c>
      <c r="AD408" s="190" t="str">
        <f t="shared" si="391"/>
        <v>AD$18</v>
      </c>
      <c r="AE408" s="190" t="str">
        <f t="shared" si="391"/>
        <v>AE$18</v>
      </c>
      <c r="AF408" s="190" t="str">
        <f t="shared" si="391"/>
        <v>AF$18</v>
      </c>
      <c r="AG408" s="190" t="str">
        <f t="shared" si="391"/>
        <v>AG$18</v>
      </c>
      <c r="AH408" s="190" t="str">
        <f t="shared" si="391"/>
        <v>AH$18</v>
      </c>
      <c r="AI408" s="190" t="str">
        <f t="shared" si="391"/>
        <v>AI$18</v>
      </c>
      <c r="AJ408" s="190" t="str">
        <f t="shared" si="391"/>
        <v>AJ$18</v>
      </c>
      <c r="AK408" s="190" t="str">
        <f t="shared" si="391"/>
        <v>AK$18</v>
      </c>
      <c r="AL408" s="190" t="str">
        <f t="shared" si="391"/>
        <v>AL$18</v>
      </c>
      <c r="AM408" s="190" t="str">
        <f t="shared" si="391"/>
        <v>AM$18</v>
      </c>
      <c r="AN408" s="190" t="str">
        <f t="shared" si="391"/>
        <v>AN$18</v>
      </c>
      <c r="AO408" s="190" t="str">
        <f t="shared" si="391"/>
        <v>AO$18</v>
      </c>
      <c r="AP408" s="190" t="str">
        <f t="shared" si="391"/>
        <v>AP$18</v>
      </c>
      <c r="AQ408" s="190" t="str">
        <f t="shared" si="391"/>
        <v>AQ$18</v>
      </c>
      <c r="AR408" s="190" t="str">
        <f t="shared" si="391"/>
        <v>AR$18</v>
      </c>
      <c r="AS408" s="190" t="str">
        <f t="shared" si="391"/>
        <v>AS$18</v>
      </c>
      <c r="AT408" s="190" t="str">
        <f t="shared" si="391"/>
        <v>AT$18</v>
      </c>
      <c r="AU408" s="190" t="str">
        <f t="shared" si="391"/>
        <v>AU$18</v>
      </c>
      <c r="AV408" s="190" t="str">
        <f t="shared" si="391"/>
        <v>AV$18</v>
      </c>
      <c r="AW408" s="190" t="str">
        <f t="shared" si="391"/>
        <v>AW$18</v>
      </c>
      <c r="AX408" s="190" t="str">
        <f t="shared" si="391"/>
        <v>AX$18</v>
      </c>
      <c r="AY408" s="190" t="str">
        <f t="shared" ref="AY408:CD408" si="392">AY$22</f>
        <v>AY$18</v>
      </c>
      <c r="AZ408" s="190" t="str">
        <f t="shared" si="392"/>
        <v>AZ$18</v>
      </c>
      <c r="BA408" s="190" t="str">
        <f t="shared" si="392"/>
        <v>BA$18</v>
      </c>
      <c r="BB408" s="190" t="str">
        <f t="shared" si="392"/>
        <v>BB$18</v>
      </c>
      <c r="BC408" s="190" t="str">
        <f t="shared" si="392"/>
        <v>BC$18</v>
      </c>
      <c r="BD408" s="190" t="str">
        <f t="shared" si="392"/>
        <v>BD$18</v>
      </c>
      <c r="BE408" s="190" t="str">
        <f t="shared" si="392"/>
        <v>BE$18</v>
      </c>
      <c r="BF408" s="190" t="str">
        <f t="shared" si="392"/>
        <v>BF$18</v>
      </c>
      <c r="BG408" s="190" t="str">
        <f t="shared" si="392"/>
        <v>BG$18</v>
      </c>
      <c r="BH408" s="190" t="str">
        <f t="shared" si="392"/>
        <v>BH$18</v>
      </c>
      <c r="BI408" s="190" t="str">
        <f t="shared" si="392"/>
        <v>BI$18</v>
      </c>
      <c r="BJ408" s="190" t="str">
        <f t="shared" si="392"/>
        <v>BJ$18</v>
      </c>
      <c r="BK408" s="190" t="str">
        <f t="shared" si="392"/>
        <v>BK$18</v>
      </c>
      <c r="BL408" s="190" t="str">
        <f t="shared" si="392"/>
        <v>BL$18</v>
      </c>
      <c r="BM408" s="190" t="str">
        <f t="shared" si="392"/>
        <v>BM$18</v>
      </c>
      <c r="BN408" s="190" t="str">
        <f t="shared" si="392"/>
        <v>BN$18</v>
      </c>
      <c r="BO408" s="190" t="str">
        <f t="shared" si="392"/>
        <v>BO$18</v>
      </c>
      <c r="BP408" s="190" t="str">
        <f t="shared" si="392"/>
        <v>BP$18</v>
      </c>
      <c r="BQ408" s="190" t="str">
        <f t="shared" si="392"/>
        <v>BQ$18</v>
      </c>
      <c r="BR408" s="190" t="str">
        <f t="shared" si="392"/>
        <v>BR$18</v>
      </c>
      <c r="BS408" s="190" t="str">
        <f t="shared" si="392"/>
        <v>BS$18</v>
      </c>
      <c r="BT408" s="190" t="str">
        <f t="shared" si="392"/>
        <v>BT$18</v>
      </c>
      <c r="BU408" s="190" t="str">
        <f t="shared" si="392"/>
        <v>BU$18</v>
      </c>
      <c r="BV408" s="190" t="str">
        <f t="shared" si="392"/>
        <v>BV$18</v>
      </c>
      <c r="BW408" s="190" t="str">
        <f t="shared" si="392"/>
        <v>BW$18</v>
      </c>
      <c r="BX408" s="190" t="str">
        <f t="shared" si="392"/>
        <v>BX$18</v>
      </c>
      <c r="BY408" s="190" t="str">
        <f t="shared" si="392"/>
        <v>BY$18</v>
      </c>
      <c r="BZ408" s="190" t="str">
        <f t="shared" si="392"/>
        <v>BZ$18</v>
      </c>
      <c r="CA408" s="190" t="str">
        <f t="shared" si="392"/>
        <v>CA$18</v>
      </c>
      <c r="CB408" s="190" t="str">
        <f t="shared" si="392"/>
        <v>CB$18</v>
      </c>
      <c r="CC408" s="190" t="str">
        <f t="shared" si="392"/>
        <v>CC$18</v>
      </c>
      <c r="CD408" s="190" t="str">
        <f t="shared" si="392"/>
        <v>CD$18</v>
      </c>
      <c r="CE408" s="190" t="str">
        <f t="shared" ref="CE408:CL408" si="393">CE$22</f>
        <v>CE$18</v>
      </c>
      <c r="CF408" s="190" t="str">
        <f t="shared" si="393"/>
        <v>CF$18</v>
      </c>
      <c r="CG408" s="190" t="str">
        <f t="shared" si="393"/>
        <v>CG$18</v>
      </c>
      <c r="CH408" s="190" t="str">
        <f t="shared" si="393"/>
        <v>CH$18</v>
      </c>
      <c r="CI408" s="190" t="str">
        <f t="shared" si="393"/>
        <v>CI$18</v>
      </c>
      <c r="CJ408" s="190" t="str">
        <f t="shared" si="393"/>
        <v>CJ$18</v>
      </c>
      <c r="CK408" s="190" t="str">
        <f t="shared" si="393"/>
        <v>CK$18</v>
      </c>
      <c r="CL408" s="190" t="str">
        <f t="shared" si="393"/>
        <v>CL$18</v>
      </c>
      <c r="CN408" s="201"/>
      <c r="CO408" s="190" t="str">
        <f t="shared" ref="CO408:DL408" si="394">CO$22</f>
        <v>CO$18</v>
      </c>
      <c r="CP408" s="190" t="str">
        <f t="shared" si="394"/>
        <v>CP$18</v>
      </c>
      <c r="CQ408" s="190" t="str">
        <f t="shared" si="394"/>
        <v>CQ$18</v>
      </c>
      <c r="CR408" s="190" t="str">
        <f t="shared" si="394"/>
        <v>CR$18</v>
      </c>
      <c r="CS408" s="190" t="str">
        <f t="shared" si="394"/>
        <v>CS$18</v>
      </c>
      <c r="CT408" s="190" t="str">
        <f t="shared" si="394"/>
        <v>CT$18</v>
      </c>
      <c r="CU408" s="190" t="str">
        <f t="shared" si="394"/>
        <v>CU$18</v>
      </c>
      <c r="CV408" s="190" t="str">
        <f t="shared" si="394"/>
        <v>CV$18</v>
      </c>
      <c r="CW408" s="190" t="str">
        <f t="shared" si="394"/>
        <v>CW$18</v>
      </c>
      <c r="CX408" s="190" t="str">
        <f t="shared" si="394"/>
        <v>CX$18</v>
      </c>
      <c r="CY408" s="190" t="str">
        <f t="shared" si="394"/>
        <v>CY$18</v>
      </c>
      <c r="CZ408" s="190" t="str">
        <f t="shared" si="394"/>
        <v>CZ$18</v>
      </c>
      <c r="DA408" s="190" t="str">
        <f t="shared" si="394"/>
        <v>DA$18</v>
      </c>
      <c r="DB408" s="190" t="str">
        <f t="shared" si="394"/>
        <v>DB$18</v>
      </c>
      <c r="DC408" s="190" t="str">
        <f t="shared" si="394"/>
        <v>DC$18</v>
      </c>
      <c r="DD408" s="190" t="str">
        <f t="shared" si="394"/>
        <v>DD$18</v>
      </c>
      <c r="DE408" s="190" t="str">
        <f t="shared" si="394"/>
        <v>DE$18</v>
      </c>
      <c r="DF408" s="190" t="str">
        <f t="shared" si="394"/>
        <v>DF$18</v>
      </c>
      <c r="DG408" s="190" t="str">
        <f t="shared" si="394"/>
        <v>DG$18</v>
      </c>
      <c r="DH408" s="190" t="str">
        <f t="shared" si="394"/>
        <v>DH$18</v>
      </c>
      <c r="DI408" s="190" t="str">
        <f t="shared" si="394"/>
        <v>DI$18</v>
      </c>
      <c r="DJ408" s="190" t="str">
        <f t="shared" si="394"/>
        <v>DJ$18</v>
      </c>
      <c r="DK408" s="190" t="str">
        <f t="shared" si="394"/>
        <v>DK$18</v>
      </c>
      <c r="DL408" s="190" t="str">
        <f t="shared" si="394"/>
        <v>DL$18</v>
      </c>
    </row>
    <row r="409" spans="1:116" x14ac:dyDescent="0.4">
      <c r="A409" s="174"/>
      <c r="E409" s="8"/>
      <c r="G409" s="175" t="s">
        <v>464</v>
      </c>
      <c r="H409" s="200"/>
      <c r="I409" s="201"/>
      <c r="J409" s="201"/>
      <c r="K409" s="202"/>
      <c r="L409" s="202"/>
      <c r="M409" s="202"/>
      <c r="N409" s="202"/>
      <c r="O409" s="202"/>
      <c r="P409" s="202"/>
      <c r="R409" s="202"/>
      <c r="S409" s="190" t="str">
        <f t="shared" ref="S409:AX409" si="395">S$23</f>
        <v>S$19</v>
      </c>
      <c r="T409" s="190" t="str">
        <f t="shared" si="395"/>
        <v>T$19</v>
      </c>
      <c r="U409" s="190" t="str">
        <f t="shared" si="395"/>
        <v>U$19</v>
      </c>
      <c r="V409" s="190" t="str">
        <f t="shared" si="395"/>
        <v>V$19</v>
      </c>
      <c r="W409" s="190" t="str">
        <f t="shared" si="395"/>
        <v>W$19</v>
      </c>
      <c r="X409" s="190" t="str">
        <f t="shared" si="395"/>
        <v>X$19</v>
      </c>
      <c r="Y409" s="190" t="str">
        <f t="shared" si="395"/>
        <v>Y$19</v>
      </c>
      <c r="Z409" s="190" t="str">
        <f t="shared" si="395"/>
        <v>Z$19</v>
      </c>
      <c r="AA409" s="190" t="str">
        <f t="shared" si="395"/>
        <v>AA$19</v>
      </c>
      <c r="AB409" s="190" t="str">
        <f t="shared" si="395"/>
        <v>AB$19</v>
      </c>
      <c r="AC409" s="190" t="str">
        <f t="shared" si="395"/>
        <v>AC$19</v>
      </c>
      <c r="AD409" s="190" t="str">
        <f t="shared" si="395"/>
        <v>AD$19</v>
      </c>
      <c r="AE409" s="190" t="str">
        <f t="shared" si="395"/>
        <v>AE$19</v>
      </c>
      <c r="AF409" s="190" t="str">
        <f t="shared" si="395"/>
        <v>AF$19</v>
      </c>
      <c r="AG409" s="190" t="str">
        <f t="shared" si="395"/>
        <v>AG$19</v>
      </c>
      <c r="AH409" s="190" t="str">
        <f t="shared" si="395"/>
        <v>AH$19</v>
      </c>
      <c r="AI409" s="190" t="str">
        <f t="shared" si="395"/>
        <v>AI$19</v>
      </c>
      <c r="AJ409" s="190" t="str">
        <f t="shared" si="395"/>
        <v>AJ$19</v>
      </c>
      <c r="AK409" s="190" t="str">
        <f t="shared" si="395"/>
        <v>AK$19</v>
      </c>
      <c r="AL409" s="190" t="str">
        <f t="shared" si="395"/>
        <v>AL$19</v>
      </c>
      <c r="AM409" s="190" t="str">
        <f t="shared" si="395"/>
        <v>AM$19</v>
      </c>
      <c r="AN409" s="190" t="str">
        <f t="shared" si="395"/>
        <v>AN$19</v>
      </c>
      <c r="AO409" s="190" t="str">
        <f t="shared" si="395"/>
        <v>AO$19</v>
      </c>
      <c r="AP409" s="190" t="str">
        <f t="shared" si="395"/>
        <v>AP$19</v>
      </c>
      <c r="AQ409" s="190" t="str">
        <f t="shared" si="395"/>
        <v>AQ$19</v>
      </c>
      <c r="AR409" s="190" t="str">
        <f t="shared" si="395"/>
        <v>AR$19</v>
      </c>
      <c r="AS409" s="190" t="str">
        <f t="shared" si="395"/>
        <v>AS$19</v>
      </c>
      <c r="AT409" s="190" t="str">
        <f t="shared" si="395"/>
        <v>AT$19</v>
      </c>
      <c r="AU409" s="190" t="str">
        <f t="shared" si="395"/>
        <v>AU$19</v>
      </c>
      <c r="AV409" s="190" t="str">
        <f t="shared" si="395"/>
        <v>AV$19</v>
      </c>
      <c r="AW409" s="190" t="str">
        <f t="shared" si="395"/>
        <v>AW$19</v>
      </c>
      <c r="AX409" s="190" t="str">
        <f t="shared" si="395"/>
        <v>AX$19</v>
      </c>
      <c r="AY409" s="190" t="str">
        <f t="shared" ref="AY409:CD409" si="396">AY$23</f>
        <v>AY$19</v>
      </c>
      <c r="AZ409" s="190" t="str">
        <f t="shared" si="396"/>
        <v>AZ$19</v>
      </c>
      <c r="BA409" s="190" t="str">
        <f t="shared" si="396"/>
        <v>BA$19</v>
      </c>
      <c r="BB409" s="190" t="str">
        <f t="shared" si="396"/>
        <v>BB$19</v>
      </c>
      <c r="BC409" s="190" t="str">
        <f t="shared" si="396"/>
        <v>BC$19</v>
      </c>
      <c r="BD409" s="190" t="str">
        <f t="shared" si="396"/>
        <v>BD$19</v>
      </c>
      <c r="BE409" s="190" t="str">
        <f t="shared" si="396"/>
        <v>BE$19</v>
      </c>
      <c r="BF409" s="190" t="str">
        <f t="shared" si="396"/>
        <v>BF$19</v>
      </c>
      <c r="BG409" s="190" t="str">
        <f t="shared" si="396"/>
        <v>BG$19</v>
      </c>
      <c r="BH409" s="190" t="str">
        <f t="shared" si="396"/>
        <v>BH$19</v>
      </c>
      <c r="BI409" s="190" t="str">
        <f t="shared" si="396"/>
        <v>BI$19</v>
      </c>
      <c r="BJ409" s="190" t="str">
        <f t="shared" si="396"/>
        <v>BJ$19</v>
      </c>
      <c r="BK409" s="190" t="str">
        <f t="shared" si="396"/>
        <v>BK$19</v>
      </c>
      <c r="BL409" s="190" t="str">
        <f t="shared" si="396"/>
        <v>BL$19</v>
      </c>
      <c r="BM409" s="190" t="str">
        <f t="shared" si="396"/>
        <v>BM$19</v>
      </c>
      <c r="BN409" s="190" t="str">
        <f t="shared" si="396"/>
        <v>BN$19</v>
      </c>
      <c r="BO409" s="190" t="str">
        <f t="shared" si="396"/>
        <v>BO$19</v>
      </c>
      <c r="BP409" s="190" t="str">
        <f t="shared" si="396"/>
        <v>BP$19</v>
      </c>
      <c r="BQ409" s="190" t="str">
        <f t="shared" si="396"/>
        <v>BQ$19</v>
      </c>
      <c r="BR409" s="190" t="str">
        <f t="shared" si="396"/>
        <v>BR$19</v>
      </c>
      <c r="BS409" s="190" t="str">
        <f t="shared" si="396"/>
        <v>BS$19</v>
      </c>
      <c r="BT409" s="190" t="str">
        <f t="shared" si="396"/>
        <v>BT$19</v>
      </c>
      <c r="BU409" s="190" t="str">
        <f t="shared" si="396"/>
        <v>BU$19</v>
      </c>
      <c r="BV409" s="190" t="str">
        <f t="shared" si="396"/>
        <v>BV$19</v>
      </c>
      <c r="BW409" s="190" t="str">
        <f t="shared" si="396"/>
        <v>BW$19</v>
      </c>
      <c r="BX409" s="190" t="str">
        <f t="shared" si="396"/>
        <v>BX$19</v>
      </c>
      <c r="BY409" s="190" t="str">
        <f t="shared" si="396"/>
        <v>BY$19</v>
      </c>
      <c r="BZ409" s="190" t="str">
        <f t="shared" si="396"/>
        <v>BZ$19</v>
      </c>
      <c r="CA409" s="190" t="str">
        <f t="shared" si="396"/>
        <v>CA$19</v>
      </c>
      <c r="CB409" s="190" t="str">
        <f t="shared" si="396"/>
        <v>CB$19</v>
      </c>
      <c r="CC409" s="190" t="str">
        <f t="shared" si="396"/>
        <v>CC$19</v>
      </c>
      <c r="CD409" s="190" t="str">
        <f t="shared" si="396"/>
        <v>CD$19</v>
      </c>
      <c r="CE409" s="190" t="str">
        <f t="shared" ref="CE409:CL409" si="397">CE$23</f>
        <v>CE$19</v>
      </c>
      <c r="CF409" s="190" t="str">
        <f t="shared" si="397"/>
        <v>CF$19</v>
      </c>
      <c r="CG409" s="190" t="str">
        <f t="shared" si="397"/>
        <v>CG$19</v>
      </c>
      <c r="CH409" s="190" t="str">
        <f t="shared" si="397"/>
        <v>CH$19</v>
      </c>
      <c r="CI409" s="190" t="str">
        <f t="shared" si="397"/>
        <v>CI$19</v>
      </c>
      <c r="CJ409" s="190" t="str">
        <f t="shared" si="397"/>
        <v>CJ$19</v>
      </c>
      <c r="CK409" s="190" t="str">
        <f t="shared" si="397"/>
        <v>CK$19</v>
      </c>
      <c r="CL409" s="190" t="str">
        <f t="shared" si="397"/>
        <v>CL$19</v>
      </c>
      <c r="CN409" s="201"/>
      <c r="CO409" s="190" t="str">
        <f t="shared" ref="CO409:DL409" si="398">CO$23</f>
        <v>CO$19</v>
      </c>
      <c r="CP409" s="190" t="str">
        <f t="shared" si="398"/>
        <v>CP$19</v>
      </c>
      <c r="CQ409" s="190" t="str">
        <f t="shared" si="398"/>
        <v>CQ$19</v>
      </c>
      <c r="CR409" s="190" t="str">
        <f t="shared" si="398"/>
        <v>CR$19</v>
      </c>
      <c r="CS409" s="190" t="str">
        <f t="shared" si="398"/>
        <v>CS$19</v>
      </c>
      <c r="CT409" s="190" t="str">
        <f t="shared" si="398"/>
        <v>CT$19</v>
      </c>
      <c r="CU409" s="190" t="str">
        <f t="shared" si="398"/>
        <v>CU$19</v>
      </c>
      <c r="CV409" s="190" t="str">
        <f t="shared" si="398"/>
        <v>CV$19</v>
      </c>
      <c r="CW409" s="190" t="str">
        <f t="shared" si="398"/>
        <v>CW$19</v>
      </c>
      <c r="CX409" s="190" t="str">
        <f t="shared" si="398"/>
        <v>CX$19</v>
      </c>
      <c r="CY409" s="190" t="str">
        <f t="shared" si="398"/>
        <v>CY$19</v>
      </c>
      <c r="CZ409" s="190" t="str">
        <f t="shared" si="398"/>
        <v>CZ$19</v>
      </c>
      <c r="DA409" s="190" t="str">
        <f t="shared" si="398"/>
        <v>DA$19</v>
      </c>
      <c r="DB409" s="190" t="str">
        <f t="shared" si="398"/>
        <v>DB$19</v>
      </c>
      <c r="DC409" s="190" t="str">
        <f t="shared" si="398"/>
        <v>DC$19</v>
      </c>
      <c r="DD409" s="190" t="str">
        <f t="shared" si="398"/>
        <v>DD$19</v>
      </c>
      <c r="DE409" s="190" t="str">
        <f t="shared" si="398"/>
        <v>DE$19</v>
      </c>
      <c r="DF409" s="190" t="str">
        <f t="shared" si="398"/>
        <v>DF$19</v>
      </c>
      <c r="DG409" s="190" t="str">
        <f t="shared" si="398"/>
        <v>DG$19</v>
      </c>
      <c r="DH409" s="190" t="str">
        <f t="shared" si="398"/>
        <v>DH$19</v>
      </c>
      <c r="DI409" s="190" t="str">
        <f t="shared" si="398"/>
        <v>DI$19</v>
      </c>
      <c r="DJ409" s="190" t="str">
        <f t="shared" si="398"/>
        <v>DJ$19</v>
      </c>
      <c r="DK409" s="190" t="str">
        <f t="shared" si="398"/>
        <v>DK$19</v>
      </c>
      <c r="DL409" s="190" t="str">
        <f t="shared" si="398"/>
        <v>DL$19</v>
      </c>
    </row>
    <row r="410" spans="1:116" x14ac:dyDescent="0.4">
      <c r="A410" s="48" t="s">
        <v>218</v>
      </c>
      <c r="B410" s="31" t="s">
        <v>81</v>
      </c>
      <c r="C410" s="31"/>
      <c r="D410" t="s">
        <v>756</v>
      </c>
      <c r="E410" s="8" t="str">
        <f t="shared" ref="E410:E414" si="399">ROW()&amp;" "&amp;D410</f>
        <v>410 MONTHRENT-PV</v>
      </c>
      <c r="F410" t="s">
        <v>571</v>
      </c>
      <c r="G410" s="70" t="s">
        <v>778</v>
      </c>
      <c r="H410" s="48"/>
      <c r="I410" s="297"/>
      <c r="J410" s="297"/>
      <c r="K410" s="48"/>
      <c r="L410" s="48"/>
      <c r="M410" s="48"/>
      <c r="N410" s="48"/>
      <c r="O410" s="48"/>
      <c r="P410" s="48"/>
      <c r="R410" s="70"/>
      <c r="S410" s="298"/>
      <c r="T410" s="298"/>
      <c r="U410" s="298"/>
      <c r="V410" s="298"/>
      <c r="W410" s="298"/>
      <c r="X410" s="298"/>
      <c r="Y410" s="298"/>
      <c r="Z410" s="298"/>
      <c r="AA410" s="298"/>
      <c r="AB410" s="298"/>
      <c r="AC410" s="298"/>
      <c r="AD410" s="298"/>
      <c r="AE410" s="298"/>
      <c r="AF410" s="298"/>
      <c r="AG410" s="298"/>
      <c r="AH410" s="298"/>
      <c r="AI410" s="298"/>
      <c r="AJ410" s="298"/>
      <c r="AK410" s="298"/>
      <c r="AL410" s="298"/>
      <c r="AM410" s="298"/>
      <c r="AN410" s="298"/>
      <c r="AO410" s="298"/>
      <c r="AP410" s="298"/>
      <c r="AQ410" s="298"/>
      <c r="AR410" s="298"/>
      <c r="AS410" s="298"/>
      <c r="AT410" s="298"/>
      <c r="AU410" s="298"/>
      <c r="AV410" s="298"/>
      <c r="AW410" s="298"/>
      <c r="AX410" s="298"/>
      <c r="AY410" s="298"/>
      <c r="AZ410" s="298"/>
      <c r="BA410" s="298"/>
      <c r="BB410" s="298"/>
      <c r="BC410" s="298"/>
      <c r="BD410" s="298"/>
      <c r="BE410" s="298"/>
      <c r="BF410" s="298"/>
      <c r="BG410" s="298"/>
      <c r="BH410" s="298"/>
      <c r="BI410" s="298"/>
      <c r="BJ410" s="298"/>
      <c r="BK410" s="298"/>
      <c r="BL410" s="298"/>
      <c r="BM410" s="298"/>
      <c r="BN410" s="298"/>
      <c r="BO410" s="298"/>
      <c r="BP410" s="298"/>
      <c r="BQ410" s="298"/>
      <c r="BR410" s="298"/>
      <c r="BS410" s="298"/>
      <c r="BT410" s="298"/>
      <c r="BU410" s="298"/>
      <c r="BV410" s="298"/>
      <c r="BW410" s="298"/>
      <c r="BX410" s="298"/>
      <c r="BY410" s="298"/>
      <c r="BZ410" s="298"/>
      <c r="CA410" s="298"/>
      <c r="CB410" s="298"/>
      <c r="CC410" s="298"/>
      <c r="CD410" s="298"/>
      <c r="CE410" s="298"/>
      <c r="CF410" s="298"/>
      <c r="CG410" s="298"/>
      <c r="CH410" s="298"/>
      <c r="CI410" s="298"/>
      <c r="CJ410" s="298"/>
      <c r="CK410" s="298"/>
      <c r="CL410" s="298"/>
      <c r="CN410" s="297"/>
      <c r="CO410" s="298"/>
      <c r="CP410" s="298"/>
      <c r="CQ410" s="298"/>
      <c r="CR410" s="298"/>
      <c r="CS410" s="298"/>
      <c r="CT410" s="298"/>
      <c r="CU410" s="298"/>
      <c r="CV410" s="298"/>
      <c r="CW410" s="298"/>
      <c r="CX410" s="298"/>
      <c r="CY410" s="298"/>
      <c r="CZ410" s="298"/>
      <c r="DA410" s="298"/>
      <c r="DB410" s="298"/>
      <c r="DC410" s="298"/>
      <c r="DD410" s="298"/>
      <c r="DE410" s="298"/>
      <c r="DF410" s="298"/>
      <c r="DG410" s="298"/>
      <c r="DH410" s="298"/>
      <c r="DI410" s="298"/>
      <c r="DJ410" s="298"/>
      <c r="DK410" s="298"/>
      <c r="DL410" s="298"/>
    </row>
    <row r="411" spans="1:116" x14ac:dyDescent="0.4">
      <c r="B411" t="s">
        <v>332</v>
      </c>
      <c r="D411" t="s">
        <v>756</v>
      </c>
      <c r="E411" s="8" t="str">
        <f t="shared" si="399"/>
        <v>411 MONTHRENT-PV</v>
      </c>
      <c r="G411" s="145" t="s">
        <v>458</v>
      </c>
      <c r="H411" s="31"/>
      <c r="I411" s="73"/>
      <c r="J411" s="73"/>
      <c r="K411" s="39"/>
      <c r="L411" s="39"/>
      <c r="M411" s="39"/>
      <c r="N411" s="39"/>
      <c r="O411" s="39"/>
      <c r="P411" s="39"/>
      <c r="R411" s="38"/>
      <c r="S411" s="76"/>
      <c r="T411" s="76"/>
      <c r="U411" s="76"/>
      <c r="V411" s="76"/>
      <c r="W411" s="76"/>
      <c r="X411" s="76"/>
      <c r="Y411" s="76"/>
      <c r="Z411" s="76"/>
      <c r="AA411" s="76"/>
      <c r="AB411" s="76"/>
      <c r="AC411" s="76"/>
      <c r="AD411" s="76"/>
      <c r="AE411" s="76"/>
      <c r="AF411" s="76"/>
      <c r="AG411" s="76"/>
      <c r="AH411" s="76"/>
      <c r="AI411" s="76"/>
      <c r="AJ411" s="76"/>
      <c r="AK411" s="76"/>
      <c r="AL411" s="76"/>
      <c r="AM411" s="76"/>
      <c r="AN411" s="76"/>
      <c r="AO411" s="76"/>
      <c r="AP411" s="76"/>
      <c r="AQ411" s="76"/>
      <c r="AR411" s="76"/>
      <c r="AS411" s="76"/>
      <c r="AT411" s="76"/>
      <c r="AU411" s="76"/>
      <c r="AV411" s="76"/>
      <c r="AW411" s="76"/>
      <c r="AX411" s="76"/>
      <c r="AY411" s="76"/>
      <c r="AZ411" s="76"/>
      <c r="BA411" s="76"/>
      <c r="BB411" s="76"/>
      <c r="BC411" s="76"/>
      <c r="BD411" s="76"/>
      <c r="BE411" s="76"/>
      <c r="BF411" s="76"/>
      <c r="BG411" s="76"/>
      <c r="BH411" s="76"/>
      <c r="BI411" s="76"/>
      <c r="BJ411" s="76"/>
      <c r="BK411" s="76"/>
      <c r="BL411" s="76"/>
      <c r="BM411" s="76"/>
      <c r="BN411" s="76"/>
      <c r="BO411" s="76"/>
      <c r="BP411" s="76"/>
      <c r="BQ411" s="76"/>
      <c r="BR411" s="76"/>
      <c r="BS411" s="76"/>
      <c r="BT411" s="76"/>
      <c r="BU411" s="76"/>
      <c r="BV411" s="76"/>
      <c r="BW411" s="76"/>
      <c r="BX411" s="76"/>
      <c r="BY411" s="76"/>
      <c r="BZ411" s="76"/>
      <c r="CA411" s="76"/>
      <c r="CB411" s="76"/>
      <c r="CC411" s="76"/>
      <c r="CD411" s="76"/>
      <c r="CE411" s="76"/>
      <c r="CF411" s="76"/>
      <c r="CG411" s="76"/>
      <c r="CH411" s="76"/>
      <c r="CI411" s="76"/>
      <c r="CJ411" s="76"/>
      <c r="CK411" s="76"/>
      <c r="CL411" s="76"/>
      <c r="CN411" s="73"/>
      <c r="CO411" s="76"/>
      <c r="CP411" s="76"/>
      <c r="CQ411" s="76"/>
      <c r="CR411" s="76"/>
      <c r="CS411" s="76"/>
      <c r="CT411" s="76"/>
      <c r="CU411" s="76"/>
      <c r="CV411" s="76"/>
      <c r="CW411" s="76"/>
      <c r="CX411" s="76"/>
      <c r="CY411" s="76"/>
      <c r="CZ411" s="76"/>
      <c r="DA411" s="76"/>
      <c r="DB411" s="76"/>
      <c r="DC411" s="76"/>
      <c r="DD411" s="76"/>
      <c r="DE411" s="76"/>
      <c r="DF411" s="76"/>
      <c r="DG411" s="76"/>
      <c r="DH411" s="76"/>
      <c r="DI411" s="76"/>
      <c r="DJ411" s="76"/>
      <c r="DK411" s="76"/>
      <c r="DL411" s="76"/>
    </row>
    <row r="412" spans="1:116" x14ac:dyDescent="0.4">
      <c r="D412" t="s">
        <v>756</v>
      </c>
      <c r="E412" s="8" t="str">
        <f t="shared" si="399"/>
        <v>412 MONTHRENT-PV</v>
      </c>
      <c r="G412" s="145" t="s">
        <v>460</v>
      </c>
      <c r="H412" s="31"/>
      <c r="I412" s="73"/>
      <c r="J412" s="73"/>
      <c r="K412" s="150">
        <v>0.8</v>
      </c>
      <c r="L412" s="150">
        <v>0.8</v>
      </c>
      <c r="M412" s="150">
        <v>0.8</v>
      </c>
      <c r="N412" s="150">
        <v>0.8</v>
      </c>
      <c r="O412" s="150">
        <v>0.8</v>
      </c>
      <c r="P412" s="150">
        <v>0.8</v>
      </c>
      <c r="R412" s="38"/>
      <c r="S412" s="20" cm="1">
        <f t="array" ref="S412">INDEX($K:$P,ROW(),MATCH(S$3,$K$2:$P$2,0))</f>
        <v>0.8</v>
      </c>
      <c r="T412" s="20" cm="1">
        <f t="array" ref="T412">INDEX($K:$P,ROW(),MATCH(T$3,$K$2:$P$2,0))</f>
        <v>0.8</v>
      </c>
      <c r="U412" s="20" cm="1">
        <f t="array" ref="U412">INDEX($K:$P,ROW(),MATCH(U$3,$K$2:$P$2,0))</f>
        <v>0.8</v>
      </c>
      <c r="V412" s="20" cm="1">
        <f t="array" ref="V412">INDEX($K:$P,ROW(),MATCH(V$3,$K$2:$P$2,0))</f>
        <v>0.8</v>
      </c>
      <c r="W412" s="20" cm="1">
        <f t="array" ref="W412">INDEX($K:$P,ROW(),MATCH(W$3,$K$2:$P$2,0))</f>
        <v>0.8</v>
      </c>
      <c r="X412" s="20" cm="1">
        <f t="array" ref="X412">INDEX($K:$P,ROW(),MATCH(X$3,$K$2:$P$2,0))</f>
        <v>0.8</v>
      </c>
      <c r="Y412" s="20" cm="1">
        <f t="array" ref="Y412">INDEX($K:$P,ROW(),MATCH(Y$3,$K$2:$P$2,0))</f>
        <v>0.8</v>
      </c>
      <c r="Z412" s="20" cm="1">
        <f t="array" ref="Z412">INDEX($K:$P,ROW(),MATCH(Z$3,$K$2:$P$2,0))</f>
        <v>0.8</v>
      </c>
      <c r="AA412" s="20" cm="1">
        <f t="array" ref="AA412">INDEX($K:$P,ROW(),MATCH(AA$3,$K$2:$P$2,0))</f>
        <v>0.8</v>
      </c>
      <c r="AB412" s="20" cm="1">
        <f t="array" ref="AB412">INDEX($K:$P,ROW(),MATCH(AB$3,$K$2:$P$2,0))</f>
        <v>0.8</v>
      </c>
      <c r="AC412" s="20" cm="1">
        <f t="array" ref="AC412">INDEX($K:$P,ROW(),MATCH(AC$3,$K$2:$P$2,0))</f>
        <v>0.8</v>
      </c>
      <c r="AD412" s="20" cm="1">
        <f t="array" ref="AD412">INDEX($K:$P,ROW(),MATCH(AD$3,$K$2:$P$2,0))</f>
        <v>0.8</v>
      </c>
      <c r="AE412" s="20" cm="1">
        <f t="array" ref="AE412">INDEX($K:$P,ROW(),MATCH(AE$3,$K$2:$P$2,0))</f>
        <v>0.8</v>
      </c>
      <c r="AF412" s="20" cm="1">
        <f t="array" ref="AF412">INDEX($K:$P,ROW(),MATCH(AF$3,$K$2:$P$2,0))</f>
        <v>0.8</v>
      </c>
      <c r="AG412" s="20" cm="1">
        <f t="array" ref="AG412">INDEX($K:$P,ROW(),MATCH(AG$3,$K$2:$P$2,0))</f>
        <v>0.8</v>
      </c>
      <c r="AH412" s="20" cm="1">
        <f t="array" ref="AH412">INDEX($K:$P,ROW(),MATCH(AH$3,$K$2:$P$2,0))</f>
        <v>0.8</v>
      </c>
      <c r="AI412" s="20" cm="1">
        <f t="array" ref="AI412">INDEX($K:$P,ROW(),MATCH(AI$3,$K$2:$P$2,0))</f>
        <v>0.8</v>
      </c>
      <c r="AJ412" s="20" cm="1">
        <f t="array" ref="AJ412">INDEX($K:$P,ROW(),MATCH(AJ$3,$K$2:$P$2,0))</f>
        <v>0.8</v>
      </c>
      <c r="AK412" s="20" cm="1">
        <f t="array" ref="AK412">INDEX($K:$P,ROW(),MATCH(AK$3,$K$2:$P$2,0))</f>
        <v>0.8</v>
      </c>
      <c r="AL412" s="20" cm="1">
        <f t="array" ref="AL412">INDEX($K:$P,ROW(),MATCH(AL$3,$K$2:$P$2,0))</f>
        <v>0.8</v>
      </c>
      <c r="AM412" s="20" cm="1">
        <f t="array" ref="AM412">INDEX($K:$P,ROW(),MATCH(AM$3,$K$2:$P$2,0))</f>
        <v>0.8</v>
      </c>
      <c r="AN412" s="20" cm="1">
        <f t="array" ref="AN412">INDEX($K:$P,ROW(),MATCH(AN$3,$K$2:$P$2,0))</f>
        <v>0.8</v>
      </c>
      <c r="AO412" s="20" cm="1">
        <f t="array" ref="AO412">INDEX($K:$P,ROW(),MATCH(AO$3,$K$2:$P$2,0))</f>
        <v>0.8</v>
      </c>
      <c r="AP412" s="20" cm="1">
        <f t="array" ref="AP412">INDEX($K:$P,ROW(),MATCH(AP$3,$K$2:$P$2,0))</f>
        <v>0.8</v>
      </c>
      <c r="AQ412" s="20" cm="1">
        <f t="array" ref="AQ412">INDEX($K:$P,ROW(),MATCH(AQ$3,$K$2:$P$2,0))</f>
        <v>0.8</v>
      </c>
      <c r="AR412" s="20" cm="1">
        <f t="array" ref="AR412">INDEX($K:$P,ROW(),MATCH(AR$3,$K$2:$P$2,0))</f>
        <v>0.8</v>
      </c>
      <c r="AS412" s="20" cm="1">
        <f t="array" ref="AS412">INDEX($K:$P,ROW(),MATCH(AS$3,$K$2:$P$2,0))</f>
        <v>0.8</v>
      </c>
      <c r="AT412" s="20" cm="1">
        <f t="array" ref="AT412">INDEX($K:$P,ROW(),MATCH(AT$3,$K$2:$P$2,0))</f>
        <v>0.8</v>
      </c>
      <c r="AU412" s="20" cm="1">
        <f t="array" ref="AU412">INDEX($K:$P,ROW(),MATCH(AU$3,$K$2:$P$2,0))</f>
        <v>0.8</v>
      </c>
      <c r="AV412" s="20" cm="1">
        <f t="array" ref="AV412">INDEX($K:$P,ROW(),MATCH(AV$3,$K$2:$P$2,0))</f>
        <v>0.8</v>
      </c>
      <c r="AW412" s="20" cm="1">
        <f t="array" ref="AW412">INDEX($K:$P,ROW(),MATCH(AW$3,$K$2:$P$2,0))</f>
        <v>0.8</v>
      </c>
      <c r="AX412" s="20" cm="1">
        <f t="array" ref="AX412">INDEX($K:$P,ROW(),MATCH(AX$3,$K$2:$P$2,0))</f>
        <v>0.8</v>
      </c>
      <c r="AY412" s="20" cm="1">
        <f t="array" ref="AY412">INDEX($K:$P,ROW(),MATCH(AY$3,$K$2:$P$2,0))</f>
        <v>0.8</v>
      </c>
      <c r="AZ412" s="20" cm="1">
        <f t="array" ref="AZ412">INDEX($K:$P,ROW(),MATCH(AZ$3,$K$2:$P$2,0))</f>
        <v>0.8</v>
      </c>
      <c r="BA412" s="20" cm="1">
        <f t="array" ref="BA412">INDEX($K:$P,ROW(),MATCH(BA$3,$K$2:$P$2,0))</f>
        <v>0.8</v>
      </c>
      <c r="BB412" s="20" cm="1">
        <f t="array" ref="BB412">INDEX($K:$P,ROW(),MATCH(BB$3,$K$2:$P$2,0))</f>
        <v>0.8</v>
      </c>
      <c r="BC412" s="20" cm="1">
        <f t="array" ref="BC412">INDEX($K:$P,ROW(),MATCH(BC$3,$K$2:$P$2,0))</f>
        <v>0.8</v>
      </c>
      <c r="BD412" s="20" cm="1">
        <f t="array" ref="BD412">INDEX($K:$P,ROW(),MATCH(BD$3,$K$2:$P$2,0))</f>
        <v>0.8</v>
      </c>
      <c r="BE412" s="20" cm="1">
        <f t="array" ref="BE412">INDEX($K:$P,ROW(),MATCH(BE$3,$K$2:$P$2,0))</f>
        <v>0.8</v>
      </c>
      <c r="BF412" s="20" cm="1">
        <f t="array" ref="BF412">INDEX($K:$P,ROW(),MATCH(BF$3,$K$2:$P$2,0))</f>
        <v>0.8</v>
      </c>
      <c r="BG412" s="20" cm="1">
        <f t="array" ref="BG412">INDEX($K:$P,ROW(),MATCH(BG$3,$K$2:$P$2,0))</f>
        <v>0.8</v>
      </c>
      <c r="BH412" s="20" cm="1">
        <f t="array" ref="BH412">INDEX($K:$P,ROW(),MATCH(BH$3,$K$2:$P$2,0))</f>
        <v>0.8</v>
      </c>
      <c r="BI412" s="20" cm="1">
        <f t="array" ref="BI412">INDEX($K:$P,ROW(),MATCH(BI$3,$K$2:$P$2,0))</f>
        <v>0.8</v>
      </c>
      <c r="BJ412" s="20" cm="1">
        <f t="array" ref="BJ412">INDEX($K:$P,ROW(),MATCH(BJ$3,$K$2:$P$2,0))</f>
        <v>0.8</v>
      </c>
      <c r="BK412" s="20" cm="1">
        <f t="array" ref="BK412">INDEX($K:$P,ROW(),MATCH(BK$3,$K$2:$P$2,0))</f>
        <v>0.8</v>
      </c>
      <c r="BL412" s="20" cm="1">
        <f t="array" ref="BL412">INDEX($K:$P,ROW(),MATCH(BL$3,$K$2:$P$2,0))</f>
        <v>0.8</v>
      </c>
      <c r="BM412" s="20" cm="1">
        <f t="array" ref="BM412">INDEX($K:$P,ROW(),MATCH(BM$3,$K$2:$P$2,0))</f>
        <v>0.8</v>
      </c>
      <c r="BN412" s="20" cm="1">
        <f t="array" ref="BN412">INDEX($K:$P,ROW(),MATCH(BN$3,$K$2:$P$2,0))</f>
        <v>0.8</v>
      </c>
      <c r="BO412" s="20" cm="1">
        <f t="array" ref="BO412">INDEX($K:$P,ROW(),MATCH(BO$3,$K$2:$P$2,0))</f>
        <v>0.8</v>
      </c>
      <c r="BP412" s="20" cm="1">
        <f t="array" ref="BP412">INDEX($K:$P,ROW(),MATCH(BP$3,$K$2:$P$2,0))</f>
        <v>0.8</v>
      </c>
      <c r="BQ412" s="20" cm="1">
        <f t="array" ref="BQ412">INDEX($K:$P,ROW(),MATCH(BQ$3,$K$2:$P$2,0))</f>
        <v>0.8</v>
      </c>
      <c r="BR412" s="20" cm="1">
        <f t="array" ref="BR412">INDEX($K:$P,ROW(),MATCH(BR$3,$K$2:$P$2,0))</f>
        <v>0.8</v>
      </c>
      <c r="BS412" s="20" cm="1">
        <f t="array" ref="BS412">INDEX($K:$P,ROW(),MATCH(BS$3,$K$2:$P$2,0))</f>
        <v>0.8</v>
      </c>
      <c r="BT412" s="20" cm="1">
        <f t="array" ref="BT412">INDEX($K:$P,ROW(),MATCH(BT$3,$K$2:$P$2,0))</f>
        <v>0.8</v>
      </c>
      <c r="BU412" s="20" cm="1">
        <f t="array" ref="BU412">INDEX($K:$P,ROW(),MATCH(BU$3,$K$2:$P$2,0))</f>
        <v>0.8</v>
      </c>
      <c r="BV412" s="20" cm="1">
        <f t="array" ref="BV412">INDEX($K:$P,ROW(),MATCH(BV$3,$K$2:$P$2,0))</f>
        <v>0.8</v>
      </c>
      <c r="BW412" s="20" cm="1">
        <f t="array" ref="BW412">INDEX($K:$P,ROW(),MATCH(BW$3,$K$2:$P$2,0))</f>
        <v>0.8</v>
      </c>
      <c r="BX412" s="20" cm="1">
        <f t="array" ref="BX412">INDEX($K:$P,ROW(),MATCH(BX$3,$K$2:$P$2,0))</f>
        <v>0.8</v>
      </c>
      <c r="BY412" s="20" cm="1">
        <f t="array" ref="BY412">INDEX($K:$P,ROW(),MATCH(BY$3,$K$2:$P$2,0))</f>
        <v>0.8</v>
      </c>
      <c r="BZ412" s="20" cm="1">
        <f t="array" ref="BZ412">INDEX($K:$P,ROW(),MATCH(BZ$3,$K$2:$P$2,0))</f>
        <v>0.8</v>
      </c>
      <c r="CA412" s="20" cm="1">
        <f t="array" ref="CA412">INDEX($K:$P,ROW(),MATCH(CA$3,$K$2:$P$2,0))</f>
        <v>0.8</v>
      </c>
      <c r="CB412" s="20" cm="1">
        <f t="array" ref="CB412">INDEX($K:$P,ROW(),MATCH(CB$3,$K$2:$P$2,0))</f>
        <v>0.8</v>
      </c>
      <c r="CC412" s="20" cm="1">
        <f t="array" ref="CC412">INDEX($K:$P,ROW(),MATCH(CC$3,$K$2:$P$2,0))</f>
        <v>0.8</v>
      </c>
      <c r="CD412" s="20" cm="1">
        <f t="array" ref="CD412">INDEX($K:$P,ROW(),MATCH(CD$3,$K$2:$P$2,0))</f>
        <v>0.8</v>
      </c>
      <c r="CE412" s="20" cm="1">
        <f t="array" ref="CE412">INDEX($K:$P,ROW(),MATCH(CE$3,$K$2:$P$2,0))</f>
        <v>0.8</v>
      </c>
      <c r="CF412" s="20" cm="1">
        <f t="array" ref="CF412">INDEX($K:$P,ROW(),MATCH(CF$3,$K$2:$P$2,0))</f>
        <v>0.8</v>
      </c>
      <c r="CG412" s="20" cm="1">
        <f t="array" ref="CG412">INDEX($K:$P,ROW(),MATCH(CG$3,$K$2:$P$2,0))</f>
        <v>0.8</v>
      </c>
      <c r="CH412" s="20" cm="1">
        <f t="array" ref="CH412">INDEX($K:$P,ROW(),MATCH(CH$3,$K$2:$P$2,0))</f>
        <v>0.8</v>
      </c>
      <c r="CI412" s="20" cm="1">
        <f t="array" ref="CI412">INDEX($K:$P,ROW(),MATCH(CI$3,$K$2:$P$2,0))</f>
        <v>0.8</v>
      </c>
      <c r="CJ412" s="20" cm="1">
        <f t="array" ref="CJ412">INDEX($K:$P,ROW(),MATCH(CJ$3,$K$2:$P$2,0))</f>
        <v>0.8</v>
      </c>
      <c r="CK412" s="20" cm="1">
        <f t="array" ref="CK412">INDEX($K:$P,ROW(),MATCH(CK$3,$K$2:$P$2,0))</f>
        <v>0.8</v>
      </c>
      <c r="CL412" s="20" cm="1">
        <f t="array" ref="CL412">INDEX($K:$P,ROW(),MATCH(CL$3,$K$2:$P$2,0))</f>
        <v>0.8</v>
      </c>
      <c r="CN412" s="73"/>
      <c r="CO412" s="20" t="e" cm="1">
        <f t="array" ref="CO412">INDEX($K:$P,ROW(),MATCH(CO$3,$K$2:$P$2,0))</f>
        <v>#N/A</v>
      </c>
      <c r="CP412" s="20" t="e" cm="1">
        <f t="array" ref="CP412">INDEX($K:$P,ROW(),MATCH(CP$3,$K$2:$P$2,0))</f>
        <v>#N/A</v>
      </c>
      <c r="CQ412" s="20" t="e" cm="1">
        <f t="array" ref="CQ412">INDEX($K:$P,ROW(),MATCH(CQ$3,$K$2:$P$2,0))</f>
        <v>#N/A</v>
      </c>
      <c r="CR412" s="20" t="e" cm="1">
        <f t="array" ref="CR412">INDEX($K:$P,ROW(),MATCH(CR$3,$K$2:$P$2,0))</f>
        <v>#N/A</v>
      </c>
      <c r="CS412" s="20" t="e" cm="1">
        <f t="array" ref="CS412">INDEX($K:$P,ROW(),MATCH(CS$3,$K$2:$P$2,0))</f>
        <v>#N/A</v>
      </c>
      <c r="CT412" s="20" t="e" cm="1">
        <f t="array" ref="CT412">INDEX($K:$P,ROW(),MATCH(CT$3,$K$2:$P$2,0))</f>
        <v>#N/A</v>
      </c>
      <c r="CU412" s="20" t="e" cm="1">
        <f t="array" ref="CU412">INDEX($K:$P,ROW(),MATCH(CU$3,$K$2:$P$2,0))</f>
        <v>#N/A</v>
      </c>
      <c r="CV412" s="20" t="e" cm="1">
        <f t="array" ref="CV412">INDEX($K:$P,ROW(),MATCH(CV$3,$K$2:$P$2,0))</f>
        <v>#N/A</v>
      </c>
      <c r="CW412" s="20" t="e" cm="1">
        <f t="array" ref="CW412">INDEX($K:$P,ROW(),MATCH(CW$3,$K$2:$P$2,0))</f>
        <v>#N/A</v>
      </c>
      <c r="CX412" s="20" t="e" cm="1">
        <f t="array" ref="CX412">INDEX($K:$P,ROW(),MATCH(CX$3,$K$2:$P$2,0))</f>
        <v>#N/A</v>
      </c>
      <c r="CY412" s="20" t="e" cm="1">
        <f t="array" ref="CY412">INDEX($K:$P,ROW(),MATCH(CY$3,$K$2:$P$2,0))</f>
        <v>#N/A</v>
      </c>
      <c r="CZ412" s="20" t="e" cm="1">
        <f t="array" ref="CZ412">INDEX($K:$P,ROW(),MATCH(CZ$3,$K$2:$P$2,0))</f>
        <v>#N/A</v>
      </c>
      <c r="DA412" s="20" t="e" cm="1">
        <f t="array" ref="DA412">INDEX($K:$P,ROW(),MATCH(DA$3,$K$2:$P$2,0))</f>
        <v>#N/A</v>
      </c>
      <c r="DB412" s="20" t="e" cm="1">
        <f t="array" ref="DB412">INDEX($K:$P,ROW(),MATCH(DB$3,$K$2:$P$2,0))</f>
        <v>#N/A</v>
      </c>
      <c r="DC412" s="20" t="e" cm="1">
        <f t="array" ref="DC412">INDEX($K:$P,ROW(),MATCH(DC$3,$K$2:$P$2,0))</f>
        <v>#N/A</v>
      </c>
      <c r="DD412" s="20" t="e" cm="1">
        <f t="array" ref="DD412">INDEX($K:$P,ROW(),MATCH(DD$3,$K$2:$P$2,0))</f>
        <v>#N/A</v>
      </c>
      <c r="DE412" s="20" t="e" cm="1">
        <f t="array" ref="DE412">INDEX($K:$P,ROW(),MATCH(DE$3,$K$2:$P$2,0))</f>
        <v>#N/A</v>
      </c>
      <c r="DF412" s="20" t="e" cm="1">
        <f t="array" ref="DF412">INDEX($K:$P,ROW(),MATCH(DF$3,$K$2:$P$2,0))</f>
        <v>#N/A</v>
      </c>
      <c r="DG412" s="20" t="e" cm="1">
        <f t="array" ref="DG412">INDEX($K:$P,ROW(),MATCH(DG$3,$K$2:$P$2,0))</f>
        <v>#N/A</v>
      </c>
      <c r="DH412" s="20" t="e" cm="1">
        <f t="array" ref="DH412">INDEX($K:$P,ROW(),MATCH(DH$3,$K$2:$P$2,0))</f>
        <v>#N/A</v>
      </c>
      <c r="DI412" s="20" t="e" cm="1">
        <f t="array" ref="DI412">INDEX($K:$P,ROW(),MATCH(DI$3,$K$2:$P$2,0))</f>
        <v>#N/A</v>
      </c>
      <c r="DJ412" s="20" t="e" cm="1">
        <f t="array" ref="DJ412">INDEX($K:$P,ROW(),MATCH(DJ$3,$K$2:$P$2,0))</f>
        <v>#N/A</v>
      </c>
      <c r="DK412" s="20" t="e" cm="1">
        <f t="array" ref="DK412">INDEX($K:$P,ROW(),MATCH(DK$3,$K$2:$P$2,0))</f>
        <v>#N/A</v>
      </c>
      <c r="DL412" s="20" t="e" cm="1">
        <f t="array" ref="DL412">INDEX($K:$P,ROW(),MATCH(DL$3,$K$2:$P$2,0))</f>
        <v>#N/A</v>
      </c>
    </row>
    <row r="413" spans="1:116" x14ac:dyDescent="0.4">
      <c r="D413" t="s">
        <v>756</v>
      </c>
      <c r="E413" s="8" t="str">
        <f t="shared" si="399"/>
        <v>413 MONTHRENT-PV</v>
      </c>
      <c r="G413" s="145" t="str">
        <f>"$ rent/month/"&amp;G417</f>
        <v>$ rent/month/unit</v>
      </c>
      <c r="H413" s="31"/>
      <c r="I413" s="73"/>
      <c r="J413" s="73"/>
      <c r="K413" s="157">
        <v>500</v>
      </c>
      <c r="L413" s="157">
        <v>500</v>
      </c>
      <c r="M413" s="157">
        <v>500</v>
      </c>
      <c r="N413" s="157">
        <v>500</v>
      </c>
      <c r="O413" s="157">
        <v>500</v>
      </c>
      <c r="P413" s="157">
        <v>500</v>
      </c>
      <c r="R413" s="38"/>
      <c r="S413" s="140" cm="1">
        <f t="array" ref="S413">INDEX($K:$P,ROW(),MATCH(S$3,$K$2:$P$2,0))</f>
        <v>500</v>
      </c>
      <c r="T413" s="140" cm="1">
        <f t="array" ref="T413">INDEX($K:$P,ROW(),MATCH(T$3,$K$2:$P$2,0))</f>
        <v>500</v>
      </c>
      <c r="U413" s="140" cm="1">
        <f t="array" ref="U413">INDEX($K:$P,ROW(),MATCH(U$3,$K$2:$P$2,0))</f>
        <v>500</v>
      </c>
      <c r="V413" s="140" cm="1">
        <f t="array" ref="V413">INDEX($K:$P,ROW(),MATCH(V$3,$K$2:$P$2,0))</f>
        <v>500</v>
      </c>
      <c r="W413" s="140" cm="1">
        <f t="array" ref="W413">INDEX($K:$P,ROW(),MATCH(W$3,$K$2:$P$2,0))</f>
        <v>500</v>
      </c>
      <c r="X413" s="140" cm="1">
        <f t="array" ref="X413">INDEX($K:$P,ROW(),MATCH(X$3,$K$2:$P$2,0))</f>
        <v>500</v>
      </c>
      <c r="Y413" s="140" cm="1">
        <f t="array" ref="Y413">INDEX($K:$P,ROW(),MATCH(Y$3,$K$2:$P$2,0))</f>
        <v>500</v>
      </c>
      <c r="Z413" s="140" cm="1">
        <f t="array" ref="Z413">INDEX($K:$P,ROW(),MATCH(Z$3,$K$2:$P$2,0))</f>
        <v>500</v>
      </c>
      <c r="AA413" s="140" cm="1">
        <f t="array" ref="AA413">INDEX($K:$P,ROW(),MATCH(AA$3,$K$2:$P$2,0))</f>
        <v>500</v>
      </c>
      <c r="AB413" s="140" cm="1">
        <f t="array" ref="AB413">INDEX($K:$P,ROW(),MATCH(AB$3,$K$2:$P$2,0))</f>
        <v>500</v>
      </c>
      <c r="AC413" s="140" cm="1">
        <f t="array" ref="AC413">INDEX($K:$P,ROW(),MATCH(AC$3,$K$2:$P$2,0))</f>
        <v>500</v>
      </c>
      <c r="AD413" s="140" cm="1">
        <f t="array" ref="AD413">INDEX($K:$P,ROW(),MATCH(AD$3,$K$2:$P$2,0))</f>
        <v>500</v>
      </c>
      <c r="AE413" s="140" cm="1">
        <f t="array" ref="AE413">INDEX($K:$P,ROW(),MATCH(AE$3,$K$2:$P$2,0))</f>
        <v>500</v>
      </c>
      <c r="AF413" s="140" cm="1">
        <f t="array" ref="AF413">INDEX($K:$P,ROW(),MATCH(AF$3,$K$2:$P$2,0))</f>
        <v>500</v>
      </c>
      <c r="AG413" s="140" cm="1">
        <f t="array" ref="AG413">INDEX($K:$P,ROW(),MATCH(AG$3,$K$2:$P$2,0))</f>
        <v>500</v>
      </c>
      <c r="AH413" s="140" cm="1">
        <f t="array" ref="AH413">INDEX($K:$P,ROW(),MATCH(AH$3,$K$2:$P$2,0))</f>
        <v>500</v>
      </c>
      <c r="AI413" s="140" cm="1">
        <f t="array" ref="AI413">INDEX($K:$P,ROW(),MATCH(AI$3,$K$2:$P$2,0))</f>
        <v>500</v>
      </c>
      <c r="AJ413" s="140" cm="1">
        <f t="array" ref="AJ413">INDEX($K:$P,ROW(),MATCH(AJ$3,$K$2:$P$2,0))</f>
        <v>500</v>
      </c>
      <c r="AK413" s="140" cm="1">
        <f t="array" ref="AK413">INDEX($K:$P,ROW(),MATCH(AK$3,$K$2:$P$2,0))</f>
        <v>500</v>
      </c>
      <c r="AL413" s="140" cm="1">
        <f t="array" ref="AL413">INDEX($K:$P,ROW(),MATCH(AL$3,$K$2:$P$2,0))</f>
        <v>500</v>
      </c>
      <c r="AM413" s="140" cm="1">
        <f t="array" ref="AM413">INDEX($K:$P,ROW(),MATCH(AM$3,$K$2:$P$2,0))</f>
        <v>500</v>
      </c>
      <c r="AN413" s="140" cm="1">
        <f t="array" ref="AN413">INDEX($K:$P,ROW(),MATCH(AN$3,$K$2:$P$2,0))</f>
        <v>500</v>
      </c>
      <c r="AO413" s="140" cm="1">
        <f t="array" ref="AO413">INDEX($K:$P,ROW(),MATCH(AO$3,$K$2:$P$2,0))</f>
        <v>500</v>
      </c>
      <c r="AP413" s="140" cm="1">
        <f t="array" ref="AP413">INDEX($K:$P,ROW(),MATCH(AP$3,$K$2:$P$2,0))</f>
        <v>500</v>
      </c>
      <c r="AQ413" s="140" cm="1">
        <f t="array" ref="AQ413">INDEX($K:$P,ROW(),MATCH(AQ$3,$K$2:$P$2,0))</f>
        <v>500</v>
      </c>
      <c r="AR413" s="140" cm="1">
        <f t="array" ref="AR413">INDEX($K:$P,ROW(),MATCH(AR$3,$K$2:$P$2,0))</f>
        <v>500</v>
      </c>
      <c r="AS413" s="140" cm="1">
        <f t="array" ref="AS413">INDEX($K:$P,ROW(),MATCH(AS$3,$K$2:$P$2,0))</f>
        <v>500</v>
      </c>
      <c r="AT413" s="140" cm="1">
        <f t="array" ref="AT413">INDEX($K:$P,ROW(),MATCH(AT$3,$K$2:$P$2,0))</f>
        <v>500</v>
      </c>
      <c r="AU413" s="140" cm="1">
        <f t="array" ref="AU413">INDEX($K:$P,ROW(),MATCH(AU$3,$K$2:$P$2,0))</f>
        <v>500</v>
      </c>
      <c r="AV413" s="140" cm="1">
        <f t="array" ref="AV413">INDEX($K:$P,ROW(),MATCH(AV$3,$K$2:$P$2,0))</f>
        <v>500</v>
      </c>
      <c r="AW413" s="140" cm="1">
        <f t="array" ref="AW413">INDEX($K:$P,ROW(),MATCH(AW$3,$K$2:$P$2,0))</f>
        <v>500</v>
      </c>
      <c r="AX413" s="140" cm="1">
        <f t="array" ref="AX413">INDEX($K:$P,ROW(),MATCH(AX$3,$K$2:$P$2,0))</f>
        <v>500</v>
      </c>
      <c r="AY413" s="140" cm="1">
        <f t="array" ref="AY413">INDEX($K:$P,ROW(),MATCH(AY$3,$K$2:$P$2,0))</f>
        <v>500</v>
      </c>
      <c r="AZ413" s="140" cm="1">
        <f t="array" ref="AZ413">INDEX($K:$P,ROW(),MATCH(AZ$3,$K$2:$P$2,0))</f>
        <v>500</v>
      </c>
      <c r="BA413" s="140" cm="1">
        <f t="array" ref="BA413">INDEX($K:$P,ROW(),MATCH(BA$3,$K$2:$P$2,0))</f>
        <v>500</v>
      </c>
      <c r="BB413" s="140" cm="1">
        <f t="array" ref="BB413">INDEX($K:$P,ROW(),MATCH(BB$3,$K$2:$P$2,0))</f>
        <v>500</v>
      </c>
      <c r="BC413" s="140" cm="1">
        <f t="array" ref="BC413">INDEX($K:$P,ROW(),MATCH(BC$3,$K$2:$P$2,0))</f>
        <v>500</v>
      </c>
      <c r="BD413" s="140" cm="1">
        <f t="array" ref="BD413">INDEX($K:$P,ROW(),MATCH(BD$3,$K$2:$P$2,0))</f>
        <v>500</v>
      </c>
      <c r="BE413" s="140" cm="1">
        <f t="array" ref="BE413">INDEX($K:$P,ROW(),MATCH(BE$3,$K$2:$P$2,0))</f>
        <v>500</v>
      </c>
      <c r="BF413" s="140" cm="1">
        <f t="array" ref="BF413">INDEX($K:$P,ROW(),MATCH(BF$3,$K$2:$P$2,0))</f>
        <v>500</v>
      </c>
      <c r="BG413" s="140" cm="1">
        <f t="array" ref="BG413">INDEX($K:$P,ROW(),MATCH(BG$3,$K$2:$P$2,0))</f>
        <v>500</v>
      </c>
      <c r="BH413" s="140" cm="1">
        <f t="array" ref="BH413">INDEX($K:$P,ROW(),MATCH(BH$3,$K$2:$P$2,0))</f>
        <v>500</v>
      </c>
      <c r="BI413" s="140" cm="1">
        <f t="array" ref="BI413">INDEX($K:$P,ROW(),MATCH(BI$3,$K$2:$P$2,0))</f>
        <v>500</v>
      </c>
      <c r="BJ413" s="140" cm="1">
        <f t="array" ref="BJ413">INDEX($K:$P,ROW(),MATCH(BJ$3,$K$2:$P$2,0))</f>
        <v>500</v>
      </c>
      <c r="BK413" s="140" cm="1">
        <f t="array" ref="BK413">INDEX($K:$P,ROW(),MATCH(BK$3,$K$2:$P$2,0))</f>
        <v>500</v>
      </c>
      <c r="BL413" s="140" cm="1">
        <f t="array" ref="BL413">INDEX($K:$P,ROW(),MATCH(BL$3,$K$2:$P$2,0))</f>
        <v>500</v>
      </c>
      <c r="BM413" s="140" cm="1">
        <f t="array" ref="BM413">INDEX($K:$P,ROW(),MATCH(BM$3,$K$2:$P$2,0))</f>
        <v>500</v>
      </c>
      <c r="BN413" s="140" cm="1">
        <f t="array" ref="BN413">INDEX($K:$P,ROW(),MATCH(BN$3,$K$2:$P$2,0))</f>
        <v>500</v>
      </c>
      <c r="BO413" s="140" cm="1">
        <f t="array" ref="BO413">INDEX($K:$P,ROW(),MATCH(BO$3,$K$2:$P$2,0))</f>
        <v>500</v>
      </c>
      <c r="BP413" s="140" cm="1">
        <f t="array" ref="BP413">INDEX($K:$P,ROW(),MATCH(BP$3,$K$2:$P$2,0))</f>
        <v>500</v>
      </c>
      <c r="BQ413" s="140" cm="1">
        <f t="array" ref="BQ413">INDEX($K:$P,ROW(),MATCH(BQ$3,$K$2:$P$2,0))</f>
        <v>500</v>
      </c>
      <c r="BR413" s="140" cm="1">
        <f t="array" ref="BR413">INDEX($K:$P,ROW(),MATCH(BR$3,$K$2:$P$2,0))</f>
        <v>500</v>
      </c>
      <c r="BS413" s="140" cm="1">
        <f t="array" ref="BS413">INDEX($K:$P,ROW(),MATCH(BS$3,$K$2:$P$2,0))</f>
        <v>500</v>
      </c>
      <c r="BT413" s="140" cm="1">
        <f t="array" ref="BT413">INDEX($K:$P,ROW(),MATCH(BT$3,$K$2:$P$2,0))</f>
        <v>500</v>
      </c>
      <c r="BU413" s="140" cm="1">
        <f t="array" ref="BU413">INDEX($K:$P,ROW(),MATCH(BU$3,$K$2:$P$2,0))</f>
        <v>500</v>
      </c>
      <c r="BV413" s="140" cm="1">
        <f t="array" ref="BV413">INDEX($K:$P,ROW(),MATCH(BV$3,$K$2:$P$2,0))</f>
        <v>500</v>
      </c>
      <c r="BW413" s="140" cm="1">
        <f t="array" ref="BW413">INDEX($K:$P,ROW(),MATCH(BW$3,$K$2:$P$2,0))</f>
        <v>500</v>
      </c>
      <c r="BX413" s="140" cm="1">
        <f t="array" ref="BX413">INDEX($K:$P,ROW(),MATCH(BX$3,$K$2:$P$2,0))</f>
        <v>500</v>
      </c>
      <c r="BY413" s="140" cm="1">
        <f t="array" ref="BY413">INDEX($K:$P,ROW(),MATCH(BY$3,$K$2:$P$2,0))</f>
        <v>500</v>
      </c>
      <c r="BZ413" s="140" cm="1">
        <f t="array" ref="BZ413">INDEX($K:$P,ROW(),MATCH(BZ$3,$K$2:$P$2,0))</f>
        <v>500</v>
      </c>
      <c r="CA413" s="140" cm="1">
        <f t="array" ref="CA413">INDEX($K:$P,ROW(),MATCH(CA$3,$K$2:$P$2,0))</f>
        <v>500</v>
      </c>
      <c r="CB413" s="140" cm="1">
        <f t="array" ref="CB413">INDEX($K:$P,ROW(),MATCH(CB$3,$K$2:$P$2,0))</f>
        <v>500</v>
      </c>
      <c r="CC413" s="140" cm="1">
        <f t="array" ref="CC413">INDEX($K:$P,ROW(),MATCH(CC$3,$K$2:$P$2,0))</f>
        <v>500</v>
      </c>
      <c r="CD413" s="140" cm="1">
        <f t="array" ref="CD413">INDEX($K:$P,ROW(),MATCH(CD$3,$K$2:$P$2,0))</f>
        <v>500</v>
      </c>
      <c r="CE413" s="140" cm="1">
        <f t="array" ref="CE413">INDEX($K:$P,ROW(),MATCH(CE$3,$K$2:$P$2,0))</f>
        <v>500</v>
      </c>
      <c r="CF413" s="140" cm="1">
        <f t="array" ref="CF413">INDEX($K:$P,ROW(),MATCH(CF$3,$K$2:$P$2,0))</f>
        <v>500</v>
      </c>
      <c r="CG413" s="140" cm="1">
        <f t="array" ref="CG413">INDEX($K:$P,ROW(),MATCH(CG$3,$K$2:$P$2,0))</f>
        <v>500</v>
      </c>
      <c r="CH413" s="140" cm="1">
        <f t="array" ref="CH413">INDEX($K:$P,ROW(),MATCH(CH$3,$K$2:$P$2,0))</f>
        <v>500</v>
      </c>
      <c r="CI413" s="140" cm="1">
        <f t="array" ref="CI413">INDEX($K:$P,ROW(),MATCH(CI$3,$K$2:$P$2,0))</f>
        <v>500</v>
      </c>
      <c r="CJ413" s="140" cm="1">
        <f t="array" ref="CJ413">INDEX($K:$P,ROW(),MATCH(CJ$3,$K$2:$P$2,0))</f>
        <v>500</v>
      </c>
      <c r="CK413" s="140" cm="1">
        <f t="array" ref="CK413">INDEX($K:$P,ROW(),MATCH(CK$3,$K$2:$P$2,0))</f>
        <v>500</v>
      </c>
      <c r="CL413" s="140" cm="1">
        <f t="array" ref="CL413">INDEX($K:$P,ROW(),MATCH(CL$3,$K$2:$P$2,0))</f>
        <v>500</v>
      </c>
      <c r="CN413" s="73"/>
      <c r="CO413" s="140" t="e" cm="1">
        <f t="array" ref="CO413">INDEX($K:$P,ROW(),MATCH(CO$3,$K$2:$P$2,0))/CO$5</f>
        <v>#N/A</v>
      </c>
      <c r="CP413" s="140" t="e" cm="1">
        <f t="array" ref="CP413">INDEX($K:$P,ROW(),MATCH(CP$3,$K$2:$P$2,0))/CP$5</f>
        <v>#N/A</v>
      </c>
      <c r="CQ413" s="140" t="e" cm="1">
        <f t="array" ref="CQ413">INDEX($K:$P,ROW(),MATCH(CQ$3,$K$2:$P$2,0))/CQ$5</f>
        <v>#N/A</v>
      </c>
      <c r="CR413" s="140" t="e" cm="1">
        <f t="array" ref="CR413">INDEX($K:$P,ROW(),MATCH(CR$3,$K$2:$P$2,0))/CR$5</f>
        <v>#N/A</v>
      </c>
      <c r="CS413" s="140" t="e" cm="1">
        <f t="array" ref="CS413">INDEX($K:$P,ROW(),MATCH(CS$3,$K$2:$P$2,0))/CS$5</f>
        <v>#N/A</v>
      </c>
      <c r="CT413" s="140" t="e" cm="1">
        <f t="array" ref="CT413">INDEX($K:$P,ROW(),MATCH(CT$3,$K$2:$P$2,0))/CT$5</f>
        <v>#N/A</v>
      </c>
      <c r="CU413" s="140" t="e" cm="1">
        <f t="array" ref="CU413">INDEX($K:$P,ROW(),MATCH(CU$3,$K$2:$P$2,0))/CU$5</f>
        <v>#N/A</v>
      </c>
      <c r="CV413" s="140" t="e" cm="1">
        <f t="array" ref="CV413">INDEX($K:$P,ROW(),MATCH(CV$3,$K$2:$P$2,0))/CV$5</f>
        <v>#N/A</v>
      </c>
      <c r="CW413" s="140" t="e" cm="1">
        <f t="array" ref="CW413">INDEX($K:$P,ROW(),MATCH(CW$3,$K$2:$P$2,0))/CW$5</f>
        <v>#N/A</v>
      </c>
      <c r="CX413" s="140" t="e" cm="1">
        <f t="array" ref="CX413">INDEX($K:$P,ROW(),MATCH(CX$3,$K$2:$P$2,0))/CX$5</f>
        <v>#N/A</v>
      </c>
      <c r="CY413" s="140" t="e" cm="1">
        <f t="array" ref="CY413">INDEX($K:$P,ROW(),MATCH(CY$3,$K$2:$P$2,0))/CL$5</f>
        <v>#N/A</v>
      </c>
      <c r="CZ413" s="140" t="e" cm="1">
        <f t="array" ref="CZ413">INDEX($K:$P,ROW(),MATCH(CZ$3,$K$2:$P$2,0))/CZ$5</f>
        <v>#N/A</v>
      </c>
      <c r="DA413" s="140" t="e" cm="1">
        <f t="array" ref="DA413">INDEX($K:$P,ROW(),MATCH(DA$3,$K$2:$P$2,0))/DA$5</f>
        <v>#N/A</v>
      </c>
      <c r="DB413" s="140" t="e" cm="1">
        <f t="array" ref="DB413">INDEX($K:$P,ROW(),MATCH(DB$3,$K$2:$P$2,0))/DB$5</f>
        <v>#N/A</v>
      </c>
      <c r="DC413" s="140" t="e" cm="1">
        <f t="array" ref="DC413">INDEX($K:$P,ROW(),MATCH(DC$3,$K$2:$P$2,0))/DC$5</f>
        <v>#N/A</v>
      </c>
      <c r="DD413" s="140" t="e" cm="1">
        <f t="array" ref="DD413">INDEX($K:$P,ROW(),MATCH(DD$3,$K$2:$P$2,0))/DD$5</f>
        <v>#N/A</v>
      </c>
      <c r="DE413" s="140" t="e" cm="1">
        <f t="array" ref="DE413">INDEX($K:$P,ROW(),MATCH(DE$3,$K$2:$P$2,0))/DE$5</f>
        <v>#N/A</v>
      </c>
      <c r="DF413" s="140" t="e" cm="1">
        <f t="array" ref="DF413">INDEX($K:$P,ROW(),MATCH(DF$3,$K$2:$P$2,0))/DF$5</f>
        <v>#N/A</v>
      </c>
      <c r="DG413" s="140" t="e" cm="1">
        <f t="array" ref="DG413">INDEX($K:$P,ROW(),MATCH(DG$3,$K$2:$P$2,0))/DG$5</f>
        <v>#N/A</v>
      </c>
      <c r="DH413" s="140" t="e" cm="1">
        <f t="array" ref="DH413">INDEX($K:$P,ROW(),MATCH(DH$3,$K$2:$P$2,0))/DH$5</f>
        <v>#N/A</v>
      </c>
      <c r="DI413" s="140" t="e" cm="1">
        <f t="array" ref="DI413">INDEX($K:$P,ROW(),MATCH(DI$3,$K$2:$P$2,0))/DI$5</f>
        <v>#N/A</v>
      </c>
      <c r="DJ413" s="140" t="e" cm="1">
        <f t="array" ref="DJ413">INDEX($K:$P,ROW(),MATCH(DJ$3,$K$2:$P$2,0))/DJ$5</f>
        <v>#N/A</v>
      </c>
      <c r="DK413" s="140" t="e" cm="1">
        <f t="array" ref="DK413">INDEX($K:$P,ROW(),MATCH(DK$3,$K$2:$P$2,0))/DK$5</f>
        <v>#N/A</v>
      </c>
      <c r="DL413" s="140" t="e" cm="1">
        <f t="array" ref="DL413">INDEX($K:$P,ROW(),MATCH(DL$3,$K$2:$P$2,0))/DL$5</f>
        <v>#N/A</v>
      </c>
    </row>
    <row r="414" spans="1:116" x14ac:dyDescent="0.4">
      <c r="C414" t="s">
        <v>198</v>
      </c>
      <c r="D414" t="s">
        <v>756</v>
      </c>
      <c r="E414" s="8" t="str">
        <f t="shared" si="399"/>
        <v>414 MONTHRENT-PV</v>
      </c>
      <c r="G414" s="126" t="str">
        <f>"Revenue - "&amp;G416</f>
        <v>Revenue - (Primary label)</v>
      </c>
      <c r="H414" s="31"/>
      <c r="I414" s="73"/>
      <c r="J414" s="73"/>
      <c r="K414" s="118">
        <f t="shared" ref="K414:P414" ca="1" si="400">SUMIF($3:$3,K$2,414:414)</f>
        <v>24000000</v>
      </c>
      <c r="L414" s="118">
        <f t="shared" ca="1" si="400"/>
        <v>24000000</v>
      </c>
      <c r="M414" s="118">
        <f t="shared" ca="1" si="400"/>
        <v>24000000</v>
      </c>
      <c r="N414" s="118">
        <f t="shared" ca="1" si="400"/>
        <v>24000000</v>
      </c>
      <c r="O414" s="118">
        <f t="shared" ca="1" si="400"/>
        <v>24000000</v>
      </c>
      <c r="P414" s="118">
        <f t="shared" ca="1" si="400"/>
        <v>24000000</v>
      </c>
      <c r="R414" s="38"/>
      <c r="S414" s="77" cm="1">
        <f t="array" aca="1" ref="S414" ca="1">INDIRECT(S405)*S412*S413</f>
        <v>2000000</v>
      </c>
      <c r="T414" s="77" cm="1">
        <f t="array" aca="1" ref="T414" ca="1">INDIRECT(T405)*T412*T413</f>
        <v>2000000</v>
      </c>
      <c r="U414" s="77" cm="1">
        <f t="array" aca="1" ref="U414" ca="1">INDIRECT(U405)*U412*U413</f>
        <v>2000000</v>
      </c>
      <c r="V414" s="77" cm="1">
        <f t="array" aca="1" ref="V414" ca="1">INDIRECT(V405)*V412*V413</f>
        <v>2000000</v>
      </c>
      <c r="W414" s="77" cm="1">
        <f t="array" aca="1" ref="W414" ca="1">INDIRECT(W405)*W412*W413</f>
        <v>2000000</v>
      </c>
      <c r="X414" s="77" cm="1">
        <f t="array" aca="1" ref="X414" ca="1">INDIRECT(X405)*X412*X413</f>
        <v>2000000</v>
      </c>
      <c r="Y414" s="77" cm="1">
        <f t="array" aca="1" ref="Y414" ca="1">INDIRECT(Y405)*Y412*Y413</f>
        <v>2000000</v>
      </c>
      <c r="Z414" s="77" cm="1">
        <f t="array" aca="1" ref="Z414" ca="1">INDIRECT(Z405)*Z412*Z413</f>
        <v>2000000</v>
      </c>
      <c r="AA414" s="77" cm="1">
        <f t="array" aca="1" ref="AA414" ca="1">INDIRECT(AA405)*AA412*AA413</f>
        <v>2000000</v>
      </c>
      <c r="AB414" s="77" cm="1">
        <f t="array" aca="1" ref="AB414" ca="1">INDIRECT(AB405)*AB412*AB413</f>
        <v>2000000</v>
      </c>
      <c r="AC414" s="77" cm="1">
        <f t="array" aca="1" ref="AC414" ca="1">INDIRECT(AC405)*AC412*AC413</f>
        <v>2000000</v>
      </c>
      <c r="AD414" s="77" cm="1">
        <f t="array" aca="1" ref="AD414" ca="1">INDIRECT(AD405)*AD412*AD413</f>
        <v>2000000</v>
      </c>
      <c r="AE414" s="77" cm="1">
        <f t="array" aca="1" ref="AE414" ca="1">INDIRECT(AE405)*AE412*AE413</f>
        <v>2000000</v>
      </c>
      <c r="AF414" s="77" cm="1">
        <f t="array" aca="1" ref="AF414" ca="1">INDIRECT(AF405)*AF412*AF413</f>
        <v>2000000</v>
      </c>
      <c r="AG414" s="77" cm="1">
        <f t="array" aca="1" ref="AG414" ca="1">INDIRECT(AG405)*AG412*AG413</f>
        <v>2000000</v>
      </c>
      <c r="AH414" s="77" cm="1">
        <f t="array" aca="1" ref="AH414" ca="1">INDIRECT(AH405)*AH412*AH413</f>
        <v>2000000</v>
      </c>
      <c r="AI414" s="77" cm="1">
        <f t="array" aca="1" ref="AI414" ca="1">INDIRECT(AI405)*AI412*AI413</f>
        <v>2000000</v>
      </c>
      <c r="AJ414" s="77" cm="1">
        <f t="array" aca="1" ref="AJ414" ca="1">INDIRECT(AJ405)*AJ412*AJ413</f>
        <v>2000000</v>
      </c>
      <c r="AK414" s="77" cm="1">
        <f t="array" aca="1" ref="AK414" ca="1">INDIRECT(AK405)*AK412*AK413</f>
        <v>2000000</v>
      </c>
      <c r="AL414" s="77" cm="1">
        <f t="array" aca="1" ref="AL414" ca="1">INDIRECT(AL405)*AL412*AL413</f>
        <v>2000000</v>
      </c>
      <c r="AM414" s="77" cm="1">
        <f t="array" aca="1" ref="AM414" ca="1">INDIRECT(AM405)*AM412*AM413</f>
        <v>2000000</v>
      </c>
      <c r="AN414" s="77" cm="1">
        <f t="array" aca="1" ref="AN414" ca="1">INDIRECT(AN405)*AN412*AN413</f>
        <v>2000000</v>
      </c>
      <c r="AO414" s="77" cm="1">
        <f t="array" aca="1" ref="AO414" ca="1">INDIRECT(AO405)*AO412*AO413</f>
        <v>2000000</v>
      </c>
      <c r="AP414" s="77" cm="1">
        <f t="array" aca="1" ref="AP414" ca="1">INDIRECT(AP405)*AP412*AP413</f>
        <v>2000000</v>
      </c>
      <c r="AQ414" s="77" cm="1">
        <f t="array" aca="1" ref="AQ414" ca="1">INDIRECT(AQ405)*AQ412*AQ413</f>
        <v>2000000</v>
      </c>
      <c r="AR414" s="77" cm="1">
        <f t="array" aca="1" ref="AR414" ca="1">INDIRECT(AR405)*AR412*AR413</f>
        <v>2000000</v>
      </c>
      <c r="AS414" s="77" cm="1">
        <f t="array" aca="1" ref="AS414" ca="1">INDIRECT(AS405)*AS412*AS413</f>
        <v>2000000</v>
      </c>
      <c r="AT414" s="77" cm="1">
        <f t="array" aca="1" ref="AT414" ca="1">INDIRECT(AT405)*AT412*AT413</f>
        <v>2000000</v>
      </c>
      <c r="AU414" s="77" cm="1">
        <f t="array" aca="1" ref="AU414" ca="1">INDIRECT(AU405)*AU412*AU413</f>
        <v>2000000</v>
      </c>
      <c r="AV414" s="77" cm="1">
        <f t="array" aca="1" ref="AV414" ca="1">INDIRECT(AV405)*AV412*AV413</f>
        <v>2000000</v>
      </c>
      <c r="AW414" s="77" cm="1">
        <f t="array" aca="1" ref="AW414" ca="1">INDIRECT(AW405)*AW412*AW413</f>
        <v>2000000</v>
      </c>
      <c r="AX414" s="77" cm="1">
        <f t="array" aca="1" ref="AX414" ca="1">INDIRECT(AX405)*AX412*AX413</f>
        <v>2000000</v>
      </c>
      <c r="AY414" s="77" cm="1">
        <f t="array" aca="1" ref="AY414" ca="1">INDIRECT(AY405)*AY412*AY413</f>
        <v>2000000</v>
      </c>
      <c r="AZ414" s="77" cm="1">
        <f t="array" aca="1" ref="AZ414" ca="1">INDIRECT(AZ405)*AZ412*AZ413</f>
        <v>2000000</v>
      </c>
      <c r="BA414" s="77" cm="1">
        <f t="array" aca="1" ref="BA414" ca="1">INDIRECT(BA405)*BA412*BA413</f>
        <v>2000000</v>
      </c>
      <c r="BB414" s="77" cm="1">
        <f t="array" aca="1" ref="BB414" ca="1">INDIRECT(BB405)*BB412*BB413</f>
        <v>2000000</v>
      </c>
      <c r="BC414" s="77" cm="1">
        <f t="array" aca="1" ref="BC414" ca="1">INDIRECT(BC405)*BC412*BC413</f>
        <v>2000000</v>
      </c>
      <c r="BD414" s="77" cm="1">
        <f t="array" aca="1" ref="BD414" ca="1">INDIRECT(BD405)*BD412*BD413</f>
        <v>2000000</v>
      </c>
      <c r="BE414" s="77" cm="1">
        <f t="array" aca="1" ref="BE414" ca="1">INDIRECT(BE405)*BE412*BE413</f>
        <v>2000000</v>
      </c>
      <c r="BF414" s="77" cm="1">
        <f t="array" aca="1" ref="BF414" ca="1">INDIRECT(BF405)*BF412*BF413</f>
        <v>2000000</v>
      </c>
      <c r="BG414" s="77" cm="1">
        <f t="array" aca="1" ref="BG414" ca="1">INDIRECT(BG405)*BG412*BG413</f>
        <v>2000000</v>
      </c>
      <c r="BH414" s="77" cm="1">
        <f t="array" aca="1" ref="BH414" ca="1">INDIRECT(BH405)*BH412*BH413</f>
        <v>2000000</v>
      </c>
      <c r="BI414" s="77" cm="1">
        <f t="array" aca="1" ref="BI414" ca="1">INDIRECT(BI405)*BI412*BI413</f>
        <v>2000000</v>
      </c>
      <c r="BJ414" s="77" cm="1">
        <f t="array" aca="1" ref="BJ414" ca="1">INDIRECT(BJ405)*BJ412*BJ413</f>
        <v>2000000</v>
      </c>
      <c r="BK414" s="77" cm="1">
        <f t="array" aca="1" ref="BK414" ca="1">INDIRECT(BK405)*BK412*BK413</f>
        <v>2000000</v>
      </c>
      <c r="BL414" s="77" cm="1">
        <f t="array" aca="1" ref="BL414" ca="1">INDIRECT(BL405)*BL412*BL413</f>
        <v>2000000</v>
      </c>
      <c r="BM414" s="77" cm="1">
        <f t="array" aca="1" ref="BM414" ca="1">INDIRECT(BM405)*BM412*BM413</f>
        <v>2000000</v>
      </c>
      <c r="BN414" s="77" cm="1">
        <f t="array" aca="1" ref="BN414" ca="1">INDIRECT(BN405)*BN412*BN413</f>
        <v>2000000</v>
      </c>
      <c r="BO414" s="77" cm="1">
        <f t="array" aca="1" ref="BO414" ca="1">INDIRECT(BO405)*BO412*BO413</f>
        <v>2000000</v>
      </c>
      <c r="BP414" s="77" cm="1">
        <f t="array" aca="1" ref="BP414" ca="1">INDIRECT(BP405)*BP412*BP413</f>
        <v>2000000</v>
      </c>
      <c r="BQ414" s="77" cm="1">
        <f t="array" aca="1" ref="BQ414" ca="1">INDIRECT(BQ405)*BQ412*BQ413</f>
        <v>2000000</v>
      </c>
      <c r="BR414" s="77" cm="1">
        <f t="array" aca="1" ref="BR414" ca="1">INDIRECT(BR405)*BR412*BR413</f>
        <v>2000000</v>
      </c>
      <c r="BS414" s="77" cm="1">
        <f t="array" aca="1" ref="BS414" ca="1">INDIRECT(BS405)*BS412*BS413</f>
        <v>2000000</v>
      </c>
      <c r="BT414" s="77" cm="1">
        <f t="array" aca="1" ref="BT414" ca="1">INDIRECT(BT405)*BT412*BT413</f>
        <v>2000000</v>
      </c>
      <c r="BU414" s="77" cm="1">
        <f t="array" aca="1" ref="BU414" ca="1">INDIRECT(BU405)*BU412*BU413</f>
        <v>2000000</v>
      </c>
      <c r="BV414" s="77" cm="1">
        <f t="array" aca="1" ref="BV414" ca="1">INDIRECT(BV405)*BV412*BV413</f>
        <v>2000000</v>
      </c>
      <c r="BW414" s="77" cm="1">
        <f t="array" aca="1" ref="BW414" ca="1">INDIRECT(BW405)*BW412*BW413</f>
        <v>2000000</v>
      </c>
      <c r="BX414" s="77" cm="1">
        <f t="array" aca="1" ref="BX414" ca="1">INDIRECT(BX405)*BX412*BX413</f>
        <v>2000000</v>
      </c>
      <c r="BY414" s="77" cm="1">
        <f t="array" aca="1" ref="BY414" ca="1">INDIRECT(BY405)*BY412*BY413</f>
        <v>2000000</v>
      </c>
      <c r="BZ414" s="77" cm="1">
        <f t="array" aca="1" ref="BZ414" ca="1">INDIRECT(BZ405)*BZ412*BZ413</f>
        <v>2000000</v>
      </c>
      <c r="CA414" s="77" cm="1">
        <f t="array" aca="1" ref="CA414" ca="1">INDIRECT(CA405)*CA412*CA413</f>
        <v>2000000</v>
      </c>
      <c r="CB414" s="77" cm="1">
        <f t="array" aca="1" ref="CB414" ca="1">INDIRECT(CB405)*CB412*CB413</f>
        <v>2000000</v>
      </c>
      <c r="CC414" s="77" cm="1">
        <f t="array" aca="1" ref="CC414" ca="1">INDIRECT(CC405)*CC412*CC413</f>
        <v>2000000</v>
      </c>
      <c r="CD414" s="77" cm="1">
        <f t="array" aca="1" ref="CD414" ca="1">INDIRECT(CD405)*CD412*CD413</f>
        <v>2000000</v>
      </c>
      <c r="CE414" s="77" cm="1">
        <f t="array" aca="1" ref="CE414" ca="1">INDIRECT(CE405)*CE412*CE413</f>
        <v>2000000</v>
      </c>
      <c r="CF414" s="77" cm="1">
        <f t="array" aca="1" ref="CF414" ca="1">INDIRECT(CF405)*CF412*CF413</f>
        <v>2000000</v>
      </c>
      <c r="CG414" s="77" cm="1">
        <f t="array" aca="1" ref="CG414" ca="1">INDIRECT(CG405)*CG412*CG413</f>
        <v>2000000</v>
      </c>
      <c r="CH414" s="77" cm="1">
        <f t="array" aca="1" ref="CH414" ca="1">INDIRECT(CH405)*CH412*CH413</f>
        <v>2000000</v>
      </c>
      <c r="CI414" s="77" cm="1">
        <f t="array" aca="1" ref="CI414" ca="1">INDIRECT(CI405)*CI412*CI413</f>
        <v>2000000</v>
      </c>
      <c r="CJ414" s="77" cm="1">
        <f t="array" aca="1" ref="CJ414" ca="1">INDIRECT(CJ405)*CJ412*CJ413</f>
        <v>2000000</v>
      </c>
      <c r="CK414" s="77" cm="1">
        <f t="array" aca="1" ref="CK414" ca="1">INDIRECT(CK405)*CK412*CK413</f>
        <v>2000000</v>
      </c>
      <c r="CL414" s="77" cm="1">
        <f t="array" aca="1" ref="CL414" ca="1">INDIRECT(CL405)*CL412*CL413</f>
        <v>2000000</v>
      </c>
      <c r="CN414" s="73"/>
      <c r="CO414" s="77" t="e" cm="1">
        <f t="array" aca="1" ref="CO414" ca="1">INDIRECT(CO405)*CO412*CO413</f>
        <v>#N/A</v>
      </c>
      <c r="CP414" s="77" t="e" cm="1">
        <f t="array" aca="1" ref="CP414" ca="1">INDIRECT(CP405)*CP412*CP413</f>
        <v>#N/A</v>
      </c>
      <c r="CQ414" s="77" t="e" cm="1">
        <f t="array" aca="1" ref="CQ414" ca="1">INDIRECT(CQ405)*CQ412*CQ413</f>
        <v>#N/A</v>
      </c>
      <c r="CR414" s="77" t="e" cm="1">
        <f t="array" aca="1" ref="CR414" ca="1">INDIRECT(CR405)*CR412*CR413</f>
        <v>#N/A</v>
      </c>
      <c r="CS414" s="77" t="e" cm="1">
        <f t="array" aca="1" ref="CS414" ca="1">INDIRECT(CS405)*CS412*CS413</f>
        <v>#N/A</v>
      </c>
      <c r="CT414" s="77" t="e" cm="1">
        <f t="array" aca="1" ref="CT414" ca="1">INDIRECT(CT405)*CT412*CT413</f>
        <v>#N/A</v>
      </c>
      <c r="CU414" s="77" t="e" cm="1">
        <f t="array" aca="1" ref="CU414" ca="1">INDIRECT(CU405)*CU412*CU413</f>
        <v>#N/A</v>
      </c>
      <c r="CV414" s="77" t="e" cm="1">
        <f t="array" aca="1" ref="CV414" ca="1">INDIRECT(CV405)*CV412*CV413</f>
        <v>#N/A</v>
      </c>
      <c r="CW414" s="77" t="e" cm="1">
        <f t="array" aca="1" ref="CW414" ca="1">INDIRECT(CW405)*CW412*CW413</f>
        <v>#N/A</v>
      </c>
      <c r="CX414" s="77" t="e" cm="1">
        <f t="array" aca="1" ref="CX414" ca="1">INDIRECT(CX405)*CX412*CX413</f>
        <v>#N/A</v>
      </c>
      <c r="CY414" s="77" t="e" cm="1">
        <f t="array" aca="1" ref="CY414" ca="1">INDIRECT(CY405)*CY412*CY413</f>
        <v>#N/A</v>
      </c>
      <c r="CZ414" s="77" t="e" cm="1">
        <f t="array" aca="1" ref="CZ414" ca="1">INDIRECT(CZ405)*CZ412*CZ413</f>
        <v>#N/A</v>
      </c>
      <c r="DA414" s="77" t="e" cm="1">
        <f t="array" aca="1" ref="DA414" ca="1">INDIRECT(DA405)*DA412*DA413</f>
        <v>#N/A</v>
      </c>
      <c r="DB414" s="77" t="e" cm="1">
        <f t="array" aca="1" ref="DB414" ca="1">INDIRECT(DB405)*DB412*DB413</f>
        <v>#N/A</v>
      </c>
      <c r="DC414" s="77" t="e" cm="1">
        <f t="array" aca="1" ref="DC414" ca="1">INDIRECT(DC405)*DC412*DC413</f>
        <v>#N/A</v>
      </c>
      <c r="DD414" s="77" t="e" cm="1">
        <f t="array" aca="1" ref="DD414" ca="1">INDIRECT(DD405)*DD412*DD413</f>
        <v>#N/A</v>
      </c>
      <c r="DE414" s="77" t="e" cm="1">
        <f t="array" aca="1" ref="DE414" ca="1">INDIRECT(DE405)*DE412*DE413</f>
        <v>#N/A</v>
      </c>
      <c r="DF414" s="77" t="e" cm="1">
        <f t="array" aca="1" ref="DF414" ca="1">INDIRECT(DF405)*DF412*DF413</f>
        <v>#N/A</v>
      </c>
      <c r="DG414" s="77" t="e" cm="1">
        <f t="array" aca="1" ref="DG414" ca="1">INDIRECT(DG405)*DG412*DG413</f>
        <v>#N/A</v>
      </c>
      <c r="DH414" s="77" t="e" cm="1">
        <f t="array" aca="1" ref="DH414" ca="1">INDIRECT(DH405)*DH412*DH413</f>
        <v>#N/A</v>
      </c>
      <c r="DI414" s="77" t="e" cm="1">
        <f t="array" aca="1" ref="DI414" ca="1">INDIRECT(DI405)*DI412*DI413</f>
        <v>#N/A</v>
      </c>
      <c r="DJ414" s="77" t="e" cm="1">
        <f t="array" aca="1" ref="DJ414" ca="1">INDIRECT(DJ405)*DJ412*DJ413</f>
        <v>#N/A</v>
      </c>
      <c r="DK414" s="77" t="e" cm="1">
        <f t="array" aca="1" ref="DK414" ca="1">INDIRECT(DK405)*DK412*DK413</f>
        <v>#N/A</v>
      </c>
      <c r="DL414" s="77" t="e" cm="1">
        <f t="array" aca="1" ref="DL414" ca="1">INDIRECT(DL405)*DL412*DL413</f>
        <v>#N/A</v>
      </c>
    </row>
    <row r="415" spans="1:116" x14ac:dyDescent="0.4">
      <c r="B415" t="s">
        <v>244</v>
      </c>
      <c r="D415" t="s">
        <v>756</v>
      </c>
      <c r="E415" s="8" t="str">
        <f t="shared" ref="E415" si="401">ROW()&amp;" "&amp;D415</f>
        <v>415 MONTHRENT-PV</v>
      </c>
      <c r="G415" s="126"/>
      <c r="H415" s="31"/>
      <c r="I415" s="73"/>
      <c r="J415" s="73"/>
      <c r="K415" s="33"/>
      <c r="L415" s="33"/>
      <c r="M415" s="33"/>
      <c r="N415" s="33"/>
      <c r="O415" s="33"/>
      <c r="P415" s="33"/>
      <c r="R415" s="38"/>
      <c r="S415" s="77"/>
      <c r="T415" s="77"/>
      <c r="U415" s="77"/>
      <c r="V415" s="77"/>
      <c r="W415" s="77"/>
      <c r="X415" s="77"/>
      <c r="Y415" s="77"/>
      <c r="Z415" s="77"/>
      <c r="AA415" s="77"/>
      <c r="AB415" s="77"/>
      <c r="AC415" s="77"/>
      <c r="AD415" s="77"/>
      <c r="AE415" s="77"/>
      <c r="AF415" s="77"/>
      <c r="AG415" s="77"/>
      <c r="AH415" s="77"/>
      <c r="AI415" s="77"/>
      <c r="AJ415" s="77"/>
      <c r="AK415" s="77"/>
      <c r="AL415" s="77"/>
      <c r="AM415" s="77"/>
      <c r="AN415" s="77"/>
      <c r="AO415" s="77"/>
      <c r="AP415" s="77"/>
      <c r="AQ415" s="77"/>
      <c r="AR415" s="77"/>
      <c r="AS415" s="77"/>
      <c r="AT415" s="77"/>
      <c r="AU415" s="77"/>
      <c r="AV415" s="77"/>
      <c r="AW415" s="77"/>
      <c r="AX415" s="77"/>
      <c r="AY415" s="77"/>
      <c r="AZ415" s="77"/>
      <c r="BA415" s="77"/>
      <c r="BB415" s="77"/>
      <c r="BC415" s="77"/>
      <c r="BD415" s="77"/>
      <c r="BE415" s="77"/>
      <c r="BF415" s="77"/>
      <c r="BG415" s="77"/>
      <c r="BH415" s="77"/>
      <c r="BI415" s="77"/>
      <c r="BJ415" s="77"/>
      <c r="BK415" s="77"/>
      <c r="BL415" s="77"/>
      <c r="BM415" s="77"/>
      <c r="BN415" s="77"/>
      <c r="BO415" s="77"/>
      <c r="BP415" s="77"/>
      <c r="BQ415" s="77"/>
      <c r="BR415" s="77"/>
      <c r="BS415" s="77"/>
      <c r="BT415" s="77"/>
      <c r="BU415" s="77"/>
      <c r="BV415" s="77"/>
      <c r="BW415" s="77"/>
      <c r="BX415" s="77"/>
      <c r="BY415" s="77"/>
      <c r="BZ415" s="77"/>
      <c r="CA415" s="77"/>
      <c r="CB415" s="77"/>
      <c r="CC415" s="77"/>
      <c r="CD415" s="77"/>
      <c r="CE415" s="77"/>
      <c r="CF415" s="77"/>
      <c r="CG415" s="77"/>
      <c r="CH415" s="77"/>
      <c r="CI415" s="77"/>
      <c r="CJ415" s="77"/>
      <c r="CK415" s="77"/>
      <c r="CL415" s="77"/>
      <c r="CN415" s="73"/>
      <c r="CO415" s="77"/>
      <c r="CP415" s="77"/>
      <c r="CQ415" s="77"/>
      <c r="CR415" s="77"/>
      <c r="CS415" s="77"/>
      <c r="CT415" s="77"/>
      <c r="CU415" s="77"/>
      <c r="CV415" s="77"/>
      <c r="CW415" s="77"/>
      <c r="CX415" s="77"/>
      <c r="CY415" s="77"/>
      <c r="CZ415" s="77"/>
      <c r="DA415" s="77"/>
      <c r="DB415" s="77"/>
      <c r="DC415" s="77"/>
      <c r="DD415" s="77"/>
      <c r="DE415" s="77"/>
      <c r="DF415" s="77"/>
      <c r="DG415" s="77"/>
      <c r="DH415" s="77"/>
      <c r="DI415" s="77"/>
      <c r="DJ415" s="77"/>
      <c r="DK415" s="77"/>
      <c r="DL415" s="77"/>
    </row>
    <row r="416" spans="1:116" x14ac:dyDescent="0.4">
      <c r="B416" t="s">
        <v>332</v>
      </c>
      <c r="D416" t="s">
        <v>756</v>
      </c>
      <c r="E416" s="8" t="str">
        <f t="shared" ref="E416:E423" si="402">ROW()&amp;" "&amp;D416</f>
        <v>416 MONTHRENT-PV</v>
      </c>
      <c r="G416" s="136" t="str">
        <f>G402</f>
        <v>(Primary label)</v>
      </c>
      <c r="H416" s="31"/>
      <c r="I416" s="73"/>
      <c r="J416" s="73"/>
      <c r="K416" s="39"/>
      <c r="L416" s="39"/>
      <c r="M416" s="39"/>
      <c r="N416" s="39"/>
      <c r="O416" s="39"/>
      <c r="P416" s="39"/>
      <c r="R416" s="38"/>
      <c r="S416" s="76"/>
      <c r="T416" s="76"/>
      <c r="U416" s="76"/>
      <c r="V416" s="76"/>
      <c r="W416" s="76"/>
      <c r="X416" s="76"/>
      <c r="Y416" s="76"/>
      <c r="Z416" s="76"/>
      <c r="AA416" s="76"/>
      <c r="AB416" s="76"/>
      <c r="AC416" s="76"/>
      <c r="AD416" s="76"/>
      <c r="AE416" s="76"/>
      <c r="AF416" s="76"/>
      <c r="AG416" s="76"/>
      <c r="AH416" s="76"/>
      <c r="AI416" s="76"/>
      <c r="AJ416" s="76"/>
      <c r="AK416" s="76"/>
      <c r="AL416" s="76"/>
      <c r="AM416" s="76"/>
      <c r="AN416" s="76"/>
      <c r="AO416" s="76"/>
      <c r="AP416" s="76"/>
      <c r="AQ416" s="76"/>
      <c r="AR416" s="76"/>
      <c r="AS416" s="76"/>
      <c r="AT416" s="76"/>
      <c r="AU416" s="76"/>
      <c r="AV416" s="76"/>
      <c r="AW416" s="76"/>
      <c r="AX416" s="76"/>
      <c r="AY416" s="76"/>
      <c r="AZ416" s="76"/>
      <c r="BA416" s="76"/>
      <c r="BB416" s="76"/>
      <c r="BC416" s="76"/>
      <c r="BD416" s="76"/>
      <c r="BE416" s="76"/>
      <c r="BF416" s="76"/>
      <c r="BG416" s="76"/>
      <c r="BH416" s="76"/>
      <c r="BI416" s="76"/>
      <c r="BJ416" s="76"/>
      <c r="BK416" s="76"/>
      <c r="BL416" s="76"/>
      <c r="BM416" s="76"/>
      <c r="BN416" s="76"/>
      <c r="BO416" s="76"/>
      <c r="BP416" s="76"/>
      <c r="BQ416" s="76"/>
      <c r="BR416" s="76"/>
      <c r="BS416" s="76"/>
      <c r="BT416" s="76"/>
      <c r="BU416" s="76"/>
      <c r="BV416" s="76"/>
      <c r="BW416" s="76"/>
      <c r="BX416" s="76"/>
      <c r="BY416" s="76"/>
      <c r="BZ416" s="76"/>
      <c r="CA416" s="76"/>
      <c r="CB416" s="76"/>
      <c r="CC416" s="76"/>
      <c r="CD416" s="76"/>
      <c r="CE416" s="76"/>
      <c r="CF416" s="76"/>
      <c r="CG416" s="76"/>
      <c r="CH416" s="76"/>
      <c r="CI416" s="76"/>
      <c r="CJ416" s="76"/>
      <c r="CK416" s="76"/>
      <c r="CL416" s="76"/>
      <c r="CN416" s="73"/>
      <c r="CO416" s="76"/>
      <c r="CP416" s="76"/>
      <c r="CQ416" s="76"/>
      <c r="CR416" s="76"/>
      <c r="CS416" s="76"/>
      <c r="CT416" s="76"/>
      <c r="CU416" s="76"/>
      <c r="CV416" s="76"/>
      <c r="CW416" s="76"/>
      <c r="CX416" s="76"/>
      <c r="CY416" s="76"/>
      <c r="CZ416" s="76"/>
      <c r="DA416" s="76"/>
      <c r="DB416" s="76"/>
      <c r="DC416" s="76"/>
      <c r="DD416" s="76"/>
      <c r="DE416" s="76"/>
      <c r="DF416" s="76"/>
      <c r="DG416" s="76"/>
      <c r="DH416" s="76"/>
      <c r="DI416" s="76"/>
      <c r="DJ416" s="76"/>
      <c r="DK416" s="76"/>
      <c r="DL416" s="76"/>
    </row>
    <row r="417" spans="1:116" x14ac:dyDescent="0.4">
      <c r="B417" t="s">
        <v>332</v>
      </c>
      <c r="D417" t="s">
        <v>756</v>
      </c>
      <c r="E417" s="8" t="str">
        <f t="shared" ref="E417:E422" si="403">ROW()&amp;" "&amp;D417</f>
        <v>417 MONTHRENT-PV</v>
      </c>
      <c r="G417" s="241" t="str">
        <f>IFERROR(SUBSTITUTE(G410,":",""),"no unit")</f>
        <v>unit</v>
      </c>
      <c r="H417" s="31"/>
      <c r="I417" s="73"/>
      <c r="J417" s="73"/>
      <c r="K417" s="39"/>
      <c r="L417" s="39"/>
      <c r="M417" s="39"/>
      <c r="N417" s="39"/>
      <c r="O417" s="39"/>
      <c r="P417" s="39"/>
      <c r="R417" s="38"/>
      <c r="S417" s="76"/>
      <c r="T417" s="76"/>
      <c r="U417" s="76"/>
      <c r="V417" s="76"/>
      <c r="W417" s="76"/>
      <c r="X417" s="76"/>
      <c r="Y417" s="76"/>
      <c r="Z417" s="76"/>
      <c r="AA417" s="76"/>
      <c r="AB417" s="76"/>
      <c r="AC417" s="76"/>
      <c r="AD417" s="76"/>
      <c r="AE417" s="76"/>
      <c r="AF417" s="76"/>
      <c r="AG417" s="76"/>
      <c r="AH417" s="76"/>
      <c r="AI417" s="76"/>
      <c r="AJ417" s="76"/>
      <c r="AK417" s="76"/>
      <c r="AL417" s="76"/>
      <c r="AM417" s="76"/>
      <c r="AN417" s="76"/>
      <c r="AO417" s="76"/>
      <c r="AP417" s="76"/>
      <c r="AQ417" s="76"/>
      <c r="AR417" s="76"/>
      <c r="AS417" s="76"/>
      <c r="AT417" s="76"/>
      <c r="AU417" s="76"/>
      <c r="AV417" s="76"/>
      <c r="AW417" s="76"/>
      <c r="AX417" s="76"/>
      <c r="AY417" s="76"/>
      <c r="AZ417" s="76"/>
      <c r="BA417" s="76"/>
      <c r="BB417" s="76"/>
      <c r="BC417" s="76"/>
      <c r="BD417" s="76"/>
      <c r="BE417" s="76"/>
      <c r="BF417" s="76"/>
      <c r="BG417" s="76"/>
      <c r="BH417" s="76"/>
      <c r="BI417" s="76"/>
      <c r="BJ417" s="76"/>
      <c r="BK417" s="76"/>
      <c r="BL417" s="76"/>
      <c r="BM417" s="76"/>
      <c r="BN417" s="76"/>
      <c r="BO417" s="76"/>
      <c r="BP417" s="76"/>
      <c r="BQ417" s="76"/>
      <c r="BR417" s="76"/>
      <c r="BS417" s="76"/>
      <c r="BT417" s="76"/>
      <c r="BU417" s="76"/>
      <c r="BV417" s="76"/>
      <c r="BW417" s="76"/>
      <c r="BX417" s="76"/>
      <c r="BY417" s="76"/>
      <c r="BZ417" s="76"/>
      <c r="CA417" s="76"/>
      <c r="CB417" s="76"/>
      <c r="CC417" s="76"/>
      <c r="CD417" s="76"/>
      <c r="CE417" s="76"/>
      <c r="CF417" s="76"/>
      <c r="CG417" s="76"/>
      <c r="CH417" s="76"/>
      <c r="CI417" s="76"/>
      <c r="CJ417" s="76"/>
      <c r="CK417" s="76"/>
      <c r="CL417" s="76"/>
      <c r="CN417" s="73"/>
      <c r="CO417" s="76"/>
      <c r="CP417" s="76"/>
      <c r="CQ417" s="76"/>
      <c r="CR417" s="76"/>
      <c r="CS417" s="76"/>
      <c r="CT417" s="76"/>
      <c r="CU417" s="76"/>
      <c r="CV417" s="76"/>
      <c r="CW417" s="76"/>
      <c r="CX417" s="76"/>
      <c r="CY417" s="76"/>
      <c r="CZ417" s="76"/>
      <c r="DA417" s="76"/>
      <c r="DB417" s="76"/>
      <c r="DC417" s="76"/>
      <c r="DD417" s="76"/>
      <c r="DE417" s="76"/>
      <c r="DF417" s="76"/>
      <c r="DG417" s="76"/>
      <c r="DH417" s="76"/>
      <c r="DI417" s="76"/>
      <c r="DJ417" s="76"/>
      <c r="DK417" s="76"/>
      <c r="DL417" s="76"/>
    </row>
    <row r="418" spans="1:116" x14ac:dyDescent="0.4">
      <c r="B418" t="s">
        <v>332</v>
      </c>
      <c r="D418" t="s">
        <v>756</v>
      </c>
      <c r="E418" s="8" t="str">
        <f t="shared" si="403"/>
        <v>418 MONTHRENT-PV</v>
      </c>
      <c r="G418" s="136" t="str">
        <f>G404</f>
        <v>Primary revenue driver</v>
      </c>
      <c r="H418" s="31"/>
      <c r="I418" s="73"/>
      <c r="J418" s="73"/>
      <c r="K418" s="39"/>
      <c r="L418" s="39"/>
      <c r="M418" s="39"/>
      <c r="N418" s="39"/>
      <c r="O418" s="39"/>
      <c r="P418" s="39"/>
      <c r="R418" s="38"/>
      <c r="S418" s="203" t="str">
        <f t="shared" ref="S418:AX418" si="404">ADDRESS(ROW(S414),COLUMN(S414),2)</f>
        <v>S$414</v>
      </c>
      <c r="T418" s="203" t="str">
        <f t="shared" si="404"/>
        <v>T$414</v>
      </c>
      <c r="U418" s="203" t="str">
        <f t="shared" si="404"/>
        <v>U$414</v>
      </c>
      <c r="V418" s="203" t="str">
        <f t="shared" si="404"/>
        <v>V$414</v>
      </c>
      <c r="W418" s="203" t="str">
        <f t="shared" si="404"/>
        <v>W$414</v>
      </c>
      <c r="X418" s="203" t="str">
        <f t="shared" si="404"/>
        <v>X$414</v>
      </c>
      <c r="Y418" s="203" t="str">
        <f t="shared" si="404"/>
        <v>Y$414</v>
      </c>
      <c r="Z418" s="203" t="str">
        <f t="shared" si="404"/>
        <v>Z$414</v>
      </c>
      <c r="AA418" s="203" t="str">
        <f t="shared" si="404"/>
        <v>AA$414</v>
      </c>
      <c r="AB418" s="203" t="str">
        <f t="shared" si="404"/>
        <v>AB$414</v>
      </c>
      <c r="AC418" s="203" t="str">
        <f t="shared" si="404"/>
        <v>AC$414</v>
      </c>
      <c r="AD418" s="203" t="str">
        <f t="shared" si="404"/>
        <v>AD$414</v>
      </c>
      <c r="AE418" s="203" t="str">
        <f t="shared" si="404"/>
        <v>AE$414</v>
      </c>
      <c r="AF418" s="203" t="str">
        <f t="shared" si="404"/>
        <v>AF$414</v>
      </c>
      <c r="AG418" s="203" t="str">
        <f t="shared" si="404"/>
        <v>AG$414</v>
      </c>
      <c r="AH418" s="203" t="str">
        <f t="shared" si="404"/>
        <v>AH$414</v>
      </c>
      <c r="AI418" s="203" t="str">
        <f t="shared" si="404"/>
        <v>AI$414</v>
      </c>
      <c r="AJ418" s="203" t="str">
        <f t="shared" si="404"/>
        <v>AJ$414</v>
      </c>
      <c r="AK418" s="203" t="str">
        <f t="shared" si="404"/>
        <v>AK$414</v>
      </c>
      <c r="AL418" s="203" t="str">
        <f t="shared" si="404"/>
        <v>AL$414</v>
      </c>
      <c r="AM418" s="203" t="str">
        <f t="shared" si="404"/>
        <v>AM$414</v>
      </c>
      <c r="AN418" s="203" t="str">
        <f t="shared" si="404"/>
        <v>AN$414</v>
      </c>
      <c r="AO418" s="203" t="str">
        <f t="shared" si="404"/>
        <v>AO$414</v>
      </c>
      <c r="AP418" s="203" t="str">
        <f t="shared" si="404"/>
        <v>AP$414</v>
      </c>
      <c r="AQ418" s="203" t="str">
        <f t="shared" si="404"/>
        <v>AQ$414</v>
      </c>
      <c r="AR418" s="203" t="str">
        <f t="shared" si="404"/>
        <v>AR$414</v>
      </c>
      <c r="AS418" s="203" t="str">
        <f t="shared" si="404"/>
        <v>AS$414</v>
      </c>
      <c r="AT418" s="203" t="str">
        <f t="shared" si="404"/>
        <v>AT$414</v>
      </c>
      <c r="AU418" s="203" t="str">
        <f t="shared" si="404"/>
        <v>AU$414</v>
      </c>
      <c r="AV418" s="203" t="str">
        <f t="shared" si="404"/>
        <v>AV$414</v>
      </c>
      <c r="AW418" s="203" t="str">
        <f t="shared" si="404"/>
        <v>AW$414</v>
      </c>
      <c r="AX418" s="203" t="str">
        <f t="shared" si="404"/>
        <v>AX$414</v>
      </c>
      <c r="AY418" s="203" t="str">
        <f t="shared" ref="AY418:BX418" si="405">ADDRESS(ROW(AY414),COLUMN(AY414),2)</f>
        <v>AY$414</v>
      </c>
      <c r="AZ418" s="203" t="str">
        <f t="shared" si="405"/>
        <v>AZ$414</v>
      </c>
      <c r="BA418" s="203" t="str">
        <f t="shared" si="405"/>
        <v>BA$414</v>
      </c>
      <c r="BB418" s="203" t="str">
        <f t="shared" si="405"/>
        <v>BB$414</v>
      </c>
      <c r="BC418" s="203" t="str">
        <f t="shared" si="405"/>
        <v>BC$414</v>
      </c>
      <c r="BD418" s="203" t="str">
        <f t="shared" si="405"/>
        <v>BD$414</v>
      </c>
      <c r="BE418" s="203" t="str">
        <f t="shared" si="405"/>
        <v>BE$414</v>
      </c>
      <c r="BF418" s="203" t="str">
        <f t="shared" si="405"/>
        <v>BF$414</v>
      </c>
      <c r="BG418" s="203" t="str">
        <f t="shared" si="405"/>
        <v>BG$414</v>
      </c>
      <c r="BH418" s="203" t="str">
        <f t="shared" si="405"/>
        <v>BH$414</v>
      </c>
      <c r="BI418" s="203" t="str">
        <f t="shared" si="405"/>
        <v>BI$414</v>
      </c>
      <c r="BJ418" s="203" t="str">
        <f t="shared" si="405"/>
        <v>BJ$414</v>
      </c>
      <c r="BK418" s="203" t="str">
        <f t="shared" si="405"/>
        <v>BK$414</v>
      </c>
      <c r="BL418" s="203" t="str">
        <f t="shared" si="405"/>
        <v>BL$414</v>
      </c>
      <c r="BM418" s="203" t="str">
        <f t="shared" si="405"/>
        <v>BM$414</v>
      </c>
      <c r="BN418" s="203" t="str">
        <f t="shared" si="405"/>
        <v>BN$414</v>
      </c>
      <c r="BO418" s="203" t="str">
        <f t="shared" si="405"/>
        <v>BO$414</v>
      </c>
      <c r="BP418" s="203" t="str">
        <f t="shared" si="405"/>
        <v>BP$414</v>
      </c>
      <c r="BQ418" s="203" t="str">
        <f t="shared" si="405"/>
        <v>BQ$414</v>
      </c>
      <c r="BR418" s="203" t="str">
        <f t="shared" si="405"/>
        <v>BR$414</v>
      </c>
      <c r="BS418" s="203" t="str">
        <f t="shared" si="405"/>
        <v>BS$414</v>
      </c>
      <c r="BT418" s="203" t="str">
        <f t="shared" si="405"/>
        <v>BT$414</v>
      </c>
      <c r="BU418" s="203" t="str">
        <f t="shared" si="405"/>
        <v>BU$414</v>
      </c>
      <c r="BV418" s="203" t="str">
        <f t="shared" si="405"/>
        <v>BV$414</v>
      </c>
      <c r="BW418" s="203" t="str">
        <f t="shared" si="405"/>
        <v>BW$414</v>
      </c>
      <c r="BX418" s="203" t="str">
        <f t="shared" si="405"/>
        <v>BX$414</v>
      </c>
      <c r="BY418" s="203" t="str">
        <f>BY404</f>
        <v>BY$16</v>
      </c>
      <c r="BZ418" s="203" t="str">
        <f t="shared" ref="BZ418:CL418" si="406">ADDRESS(ROW(BZ414),COLUMN(BZ414),2)</f>
        <v>BZ$414</v>
      </c>
      <c r="CA418" s="203" t="str">
        <f t="shared" si="406"/>
        <v>CA$414</v>
      </c>
      <c r="CB418" s="203" t="str">
        <f t="shared" si="406"/>
        <v>CB$414</v>
      </c>
      <c r="CC418" s="203" t="str">
        <f t="shared" si="406"/>
        <v>CC$414</v>
      </c>
      <c r="CD418" s="203" t="str">
        <f t="shared" si="406"/>
        <v>CD$414</v>
      </c>
      <c r="CE418" s="203" t="str">
        <f t="shared" si="406"/>
        <v>CE$414</v>
      </c>
      <c r="CF418" s="203" t="str">
        <f t="shared" si="406"/>
        <v>CF$414</v>
      </c>
      <c r="CG418" s="203" t="str">
        <f t="shared" si="406"/>
        <v>CG$414</v>
      </c>
      <c r="CH418" s="203" t="str">
        <f t="shared" si="406"/>
        <v>CH$414</v>
      </c>
      <c r="CI418" s="203" t="str">
        <f t="shared" si="406"/>
        <v>CI$414</v>
      </c>
      <c r="CJ418" s="203" t="str">
        <f t="shared" si="406"/>
        <v>CJ$414</v>
      </c>
      <c r="CK418" s="203" t="str">
        <f t="shared" si="406"/>
        <v>CK$414</v>
      </c>
      <c r="CL418" s="203" t="str">
        <f t="shared" si="406"/>
        <v>CL$414</v>
      </c>
      <c r="CN418" s="73"/>
      <c r="CO418" s="203" t="str">
        <f t="shared" ref="CO418:DK418" si="407">ADDRESS(ROW(CO414),COLUMN(CO414),2)</f>
        <v>CO$414</v>
      </c>
      <c r="CP418" s="203" t="str">
        <f t="shared" si="407"/>
        <v>CP$414</v>
      </c>
      <c r="CQ418" s="203" t="str">
        <f t="shared" si="407"/>
        <v>CQ$414</v>
      </c>
      <c r="CR418" s="203" t="str">
        <f t="shared" si="407"/>
        <v>CR$414</v>
      </c>
      <c r="CS418" s="203" t="str">
        <f t="shared" si="407"/>
        <v>CS$414</v>
      </c>
      <c r="CT418" s="203" t="str">
        <f t="shared" si="407"/>
        <v>CT$414</v>
      </c>
      <c r="CU418" s="203" t="str">
        <f t="shared" si="407"/>
        <v>CU$414</v>
      </c>
      <c r="CV418" s="203" t="str">
        <f t="shared" si="407"/>
        <v>CV$414</v>
      </c>
      <c r="CW418" s="203" t="str">
        <f t="shared" si="407"/>
        <v>CW$414</v>
      </c>
      <c r="CX418" s="203" t="str">
        <f t="shared" si="407"/>
        <v>CX$414</v>
      </c>
      <c r="CY418" s="203" t="str">
        <f t="shared" si="407"/>
        <v>CY$414</v>
      </c>
      <c r="CZ418" s="203" t="str">
        <f t="shared" si="407"/>
        <v>CZ$414</v>
      </c>
      <c r="DA418" s="203" t="str">
        <f t="shared" si="407"/>
        <v>DA$414</v>
      </c>
      <c r="DB418" s="203" t="str">
        <f t="shared" si="407"/>
        <v>DB$414</v>
      </c>
      <c r="DC418" s="203" t="str">
        <f t="shared" si="407"/>
        <v>DC$414</v>
      </c>
      <c r="DD418" s="203" t="str">
        <f t="shared" si="407"/>
        <v>DD$414</v>
      </c>
      <c r="DE418" s="203" t="str">
        <f t="shared" si="407"/>
        <v>DE$414</v>
      </c>
      <c r="DF418" s="203" t="str">
        <f t="shared" si="407"/>
        <v>DF$414</v>
      </c>
      <c r="DG418" s="203" t="str">
        <f t="shared" si="407"/>
        <v>DG$414</v>
      </c>
      <c r="DH418" s="203" t="str">
        <f t="shared" si="407"/>
        <v>DH$414</v>
      </c>
      <c r="DI418" s="203" t="str">
        <f t="shared" si="407"/>
        <v>DI$414</v>
      </c>
      <c r="DJ418" s="203" t="str">
        <f t="shared" si="407"/>
        <v>DJ$414</v>
      </c>
      <c r="DK418" s="203" t="str">
        <f t="shared" si="407"/>
        <v>DK$414</v>
      </c>
      <c r="DL418" s="203" t="str">
        <f t="shared" ref="DL418" si="408">ADDRESS(ROW(DL414),COLUMN(DL414),2)</f>
        <v>DL$414</v>
      </c>
    </row>
    <row r="419" spans="1:116" x14ac:dyDescent="0.4">
      <c r="B419" t="s">
        <v>332</v>
      </c>
      <c r="D419" t="s">
        <v>756</v>
      </c>
      <c r="E419" s="8" t="str">
        <f t="shared" si="403"/>
        <v>419 MONTHRENT-PV</v>
      </c>
      <c r="G419" s="136" t="str">
        <f>G405</f>
        <v>Primary volume driver</v>
      </c>
      <c r="H419" s="31"/>
      <c r="I419" s="73"/>
      <c r="J419" s="73"/>
      <c r="K419" s="39"/>
      <c r="L419" s="39"/>
      <c r="M419" s="39"/>
      <c r="N419" s="39"/>
      <c r="O419" s="39"/>
      <c r="P419" s="39"/>
      <c r="R419" s="38"/>
      <c r="S419" s="76" t="str">
        <f t="shared" ref="S419:AX419" si="409">S409</f>
        <v>S$19</v>
      </c>
      <c r="T419" s="76" t="str">
        <f t="shared" si="409"/>
        <v>T$19</v>
      </c>
      <c r="U419" s="76" t="str">
        <f t="shared" si="409"/>
        <v>U$19</v>
      </c>
      <c r="V419" s="76" t="str">
        <f t="shared" si="409"/>
        <v>V$19</v>
      </c>
      <c r="W419" s="76" t="str">
        <f t="shared" si="409"/>
        <v>W$19</v>
      </c>
      <c r="X419" s="76" t="str">
        <f t="shared" si="409"/>
        <v>X$19</v>
      </c>
      <c r="Y419" s="76" t="str">
        <f t="shared" si="409"/>
        <v>Y$19</v>
      </c>
      <c r="Z419" s="76" t="str">
        <f t="shared" si="409"/>
        <v>Z$19</v>
      </c>
      <c r="AA419" s="76" t="str">
        <f t="shared" si="409"/>
        <v>AA$19</v>
      </c>
      <c r="AB419" s="76" t="str">
        <f t="shared" si="409"/>
        <v>AB$19</v>
      </c>
      <c r="AC419" s="76" t="str">
        <f t="shared" si="409"/>
        <v>AC$19</v>
      </c>
      <c r="AD419" s="76" t="str">
        <f t="shared" si="409"/>
        <v>AD$19</v>
      </c>
      <c r="AE419" s="76" t="str">
        <f t="shared" si="409"/>
        <v>AE$19</v>
      </c>
      <c r="AF419" s="76" t="str">
        <f t="shared" si="409"/>
        <v>AF$19</v>
      </c>
      <c r="AG419" s="76" t="str">
        <f t="shared" si="409"/>
        <v>AG$19</v>
      </c>
      <c r="AH419" s="76" t="str">
        <f t="shared" si="409"/>
        <v>AH$19</v>
      </c>
      <c r="AI419" s="76" t="str">
        <f t="shared" si="409"/>
        <v>AI$19</v>
      </c>
      <c r="AJ419" s="76" t="str">
        <f t="shared" si="409"/>
        <v>AJ$19</v>
      </c>
      <c r="AK419" s="76" t="str">
        <f t="shared" si="409"/>
        <v>AK$19</v>
      </c>
      <c r="AL419" s="76" t="str">
        <f t="shared" si="409"/>
        <v>AL$19</v>
      </c>
      <c r="AM419" s="76" t="str">
        <f t="shared" si="409"/>
        <v>AM$19</v>
      </c>
      <c r="AN419" s="76" t="str">
        <f t="shared" si="409"/>
        <v>AN$19</v>
      </c>
      <c r="AO419" s="76" t="str">
        <f t="shared" si="409"/>
        <v>AO$19</v>
      </c>
      <c r="AP419" s="76" t="str">
        <f t="shared" si="409"/>
        <v>AP$19</v>
      </c>
      <c r="AQ419" s="76" t="str">
        <f t="shared" si="409"/>
        <v>AQ$19</v>
      </c>
      <c r="AR419" s="76" t="str">
        <f t="shared" si="409"/>
        <v>AR$19</v>
      </c>
      <c r="AS419" s="76" t="str">
        <f t="shared" si="409"/>
        <v>AS$19</v>
      </c>
      <c r="AT419" s="76" t="str">
        <f t="shared" si="409"/>
        <v>AT$19</v>
      </c>
      <c r="AU419" s="76" t="str">
        <f t="shared" si="409"/>
        <v>AU$19</v>
      </c>
      <c r="AV419" s="76" t="str">
        <f t="shared" si="409"/>
        <v>AV$19</v>
      </c>
      <c r="AW419" s="76" t="str">
        <f t="shared" si="409"/>
        <v>AW$19</v>
      </c>
      <c r="AX419" s="76" t="str">
        <f t="shared" si="409"/>
        <v>AX$19</v>
      </c>
      <c r="AY419" s="76" t="str">
        <f t="shared" ref="AY419:CD419" si="410">AY409</f>
        <v>AY$19</v>
      </c>
      <c r="AZ419" s="76" t="str">
        <f t="shared" si="410"/>
        <v>AZ$19</v>
      </c>
      <c r="BA419" s="76" t="str">
        <f t="shared" si="410"/>
        <v>BA$19</v>
      </c>
      <c r="BB419" s="76" t="str">
        <f t="shared" si="410"/>
        <v>BB$19</v>
      </c>
      <c r="BC419" s="76" t="str">
        <f t="shared" si="410"/>
        <v>BC$19</v>
      </c>
      <c r="BD419" s="76" t="str">
        <f t="shared" si="410"/>
        <v>BD$19</v>
      </c>
      <c r="BE419" s="76" t="str">
        <f t="shared" si="410"/>
        <v>BE$19</v>
      </c>
      <c r="BF419" s="76" t="str">
        <f t="shared" si="410"/>
        <v>BF$19</v>
      </c>
      <c r="BG419" s="76" t="str">
        <f t="shared" si="410"/>
        <v>BG$19</v>
      </c>
      <c r="BH419" s="76" t="str">
        <f t="shared" si="410"/>
        <v>BH$19</v>
      </c>
      <c r="BI419" s="76" t="str">
        <f t="shared" si="410"/>
        <v>BI$19</v>
      </c>
      <c r="BJ419" s="76" t="str">
        <f t="shared" si="410"/>
        <v>BJ$19</v>
      </c>
      <c r="BK419" s="76" t="str">
        <f t="shared" si="410"/>
        <v>BK$19</v>
      </c>
      <c r="BL419" s="76" t="str">
        <f t="shared" si="410"/>
        <v>BL$19</v>
      </c>
      <c r="BM419" s="76" t="str">
        <f t="shared" si="410"/>
        <v>BM$19</v>
      </c>
      <c r="BN419" s="76" t="str">
        <f t="shared" si="410"/>
        <v>BN$19</v>
      </c>
      <c r="BO419" s="76" t="str">
        <f t="shared" si="410"/>
        <v>BO$19</v>
      </c>
      <c r="BP419" s="76" t="str">
        <f t="shared" si="410"/>
        <v>BP$19</v>
      </c>
      <c r="BQ419" s="76" t="str">
        <f t="shared" si="410"/>
        <v>BQ$19</v>
      </c>
      <c r="BR419" s="76" t="str">
        <f t="shared" si="410"/>
        <v>BR$19</v>
      </c>
      <c r="BS419" s="76" t="str">
        <f t="shared" si="410"/>
        <v>BS$19</v>
      </c>
      <c r="BT419" s="76" t="str">
        <f t="shared" si="410"/>
        <v>BT$19</v>
      </c>
      <c r="BU419" s="76" t="str">
        <f t="shared" si="410"/>
        <v>BU$19</v>
      </c>
      <c r="BV419" s="76" t="str">
        <f t="shared" si="410"/>
        <v>BV$19</v>
      </c>
      <c r="BW419" s="76" t="str">
        <f t="shared" si="410"/>
        <v>BW$19</v>
      </c>
      <c r="BX419" s="76" t="str">
        <f t="shared" si="410"/>
        <v>BX$19</v>
      </c>
      <c r="BY419" s="76" t="str">
        <f t="shared" si="410"/>
        <v>BY$19</v>
      </c>
      <c r="BZ419" s="76" t="str">
        <f t="shared" si="410"/>
        <v>BZ$19</v>
      </c>
      <c r="CA419" s="76" t="str">
        <f t="shared" si="410"/>
        <v>CA$19</v>
      </c>
      <c r="CB419" s="76" t="str">
        <f t="shared" si="410"/>
        <v>CB$19</v>
      </c>
      <c r="CC419" s="76" t="str">
        <f t="shared" si="410"/>
        <v>CC$19</v>
      </c>
      <c r="CD419" s="76" t="str">
        <f t="shared" si="410"/>
        <v>CD$19</v>
      </c>
      <c r="CE419" s="76" t="str">
        <f t="shared" ref="CE419:CL419" si="411">CE409</f>
        <v>CE$19</v>
      </c>
      <c r="CF419" s="76" t="str">
        <f t="shared" si="411"/>
        <v>CF$19</v>
      </c>
      <c r="CG419" s="76" t="str">
        <f t="shared" si="411"/>
        <v>CG$19</v>
      </c>
      <c r="CH419" s="76" t="str">
        <f t="shared" si="411"/>
        <v>CH$19</v>
      </c>
      <c r="CI419" s="76" t="str">
        <f t="shared" si="411"/>
        <v>CI$19</v>
      </c>
      <c r="CJ419" s="76" t="str">
        <f t="shared" si="411"/>
        <v>CJ$19</v>
      </c>
      <c r="CK419" s="76" t="str">
        <f t="shared" si="411"/>
        <v>CK$19</v>
      </c>
      <c r="CL419" s="76" t="str">
        <f t="shared" si="411"/>
        <v>CL$19</v>
      </c>
      <c r="CN419" s="73"/>
      <c r="CO419" s="76" t="str">
        <f t="shared" ref="CO419:DK419" si="412">CO409</f>
        <v>CO$19</v>
      </c>
      <c r="CP419" s="76" t="str">
        <f t="shared" si="412"/>
        <v>CP$19</v>
      </c>
      <c r="CQ419" s="76" t="str">
        <f t="shared" si="412"/>
        <v>CQ$19</v>
      </c>
      <c r="CR419" s="76" t="str">
        <f t="shared" si="412"/>
        <v>CR$19</v>
      </c>
      <c r="CS419" s="76" t="str">
        <f t="shared" si="412"/>
        <v>CS$19</v>
      </c>
      <c r="CT419" s="76" t="str">
        <f t="shared" si="412"/>
        <v>CT$19</v>
      </c>
      <c r="CU419" s="76" t="str">
        <f t="shared" si="412"/>
        <v>CU$19</v>
      </c>
      <c r="CV419" s="76" t="str">
        <f t="shared" si="412"/>
        <v>CV$19</v>
      </c>
      <c r="CW419" s="76" t="str">
        <f t="shared" si="412"/>
        <v>CW$19</v>
      </c>
      <c r="CX419" s="76" t="str">
        <f t="shared" si="412"/>
        <v>CX$19</v>
      </c>
      <c r="CY419" s="76" t="str">
        <f t="shared" si="412"/>
        <v>CY$19</v>
      </c>
      <c r="CZ419" s="76" t="str">
        <f t="shared" si="412"/>
        <v>CZ$19</v>
      </c>
      <c r="DA419" s="76" t="str">
        <f t="shared" si="412"/>
        <v>DA$19</v>
      </c>
      <c r="DB419" s="76" t="str">
        <f t="shared" si="412"/>
        <v>DB$19</v>
      </c>
      <c r="DC419" s="76" t="str">
        <f t="shared" si="412"/>
        <v>DC$19</v>
      </c>
      <c r="DD419" s="76" t="str">
        <f t="shared" si="412"/>
        <v>DD$19</v>
      </c>
      <c r="DE419" s="76" t="str">
        <f t="shared" si="412"/>
        <v>DE$19</v>
      </c>
      <c r="DF419" s="76" t="str">
        <f t="shared" si="412"/>
        <v>DF$19</v>
      </c>
      <c r="DG419" s="76" t="str">
        <f t="shared" si="412"/>
        <v>DG$19</v>
      </c>
      <c r="DH419" s="76" t="str">
        <f t="shared" si="412"/>
        <v>DH$19</v>
      </c>
      <c r="DI419" s="76" t="str">
        <f t="shared" si="412"/>
        <v>DI$19</v>
      </c>
      <c r="DJ419" s="76" t="str">
        <f t="shared" si="412"/>
        <v>DJ$19</v>
      </c>
      <c r="DK419" s="76" t="str">
        <f t="shared" si="412"/>
        <v>DK$19</v>
      </c>
      <c r="DL419" s="76" t="str">
        <f t="shared" ref="DL419" si="413">DL409</f>
        <v>DL$19</v>
      </c>
    </row>
    <row r="420" spans="1:116" x14ac:dyDescent="0.4">
      <c r="B420" t="s">
        <v>332</v>
      </c>
      <c r="D420" t="s">
        <v>756</v>
      </c>
      <c r="E420" s="8" t="str">
        <f t="shared" si="403"/>
        <v>420 MONTHRENT-PV</v>
      </c>
      <c r="G420" s="136" t="str">
        <f>G406</f>
        <v>(Secondary label)</v>
      </c>
      <c r="H420" s="12"/>
      <c r="I420" s="60"/>
      <c r="J420" s="60"/>
      <c r="K420" s="15"/>
      <c r="L420" s="15"/>
      <c r="M420" s="15"/>
      <c r="N420" s="15"/>
      <c r="O420" s="15"/>
      <c r="P420" s="15"/>
      <c r="R420" s="15"/>
      <c r="S420" s="76"/>
      <c r="T420" s="76"/>
      <c r="U420" s="76"/>
      <c r="V420" s="76"/>
      <c r="W420" s="76"/>
      <c r="X420" s="76"/>
      <c r="Y420" s="76"/>
      <c r="Z420" s="76"/>
      <c r="AA420" s="76"/>
      <c r="AB420" s="76"/>
      <c r="AC420" s="76"/>
      <c r="AD420" s="76"/>
      <c r="AE420" s="76"/>
      <c r="AF420" s="76"/>
      <c r="AG420" s="76"/>
      <c r="AH420" s="76"/>
      <c r="AI420" s="76"/>
      <c r="AJ420" s="76"/>
      <c r="AK420" s="76"/>
      <c r="AL420" s="76"/>
      <c r="AM420" s="76"/>
      <c r="AN420" s="76"/>
      <c r="AO420" s="76"/>
      <c r="AP420" s="76"/>
      <c r="AQ420" s="76"/>
      <c r="AR420" s="76"/>
      <c r="AS420" s="76"/>
      <c r="AT420" s="76"/>
      <c r="AU420" s="76"/>
      <c r="AV420" s="76"/>
      <c r="AW420" s="76"/>
      <c r="AX420" s="76"/>
      <c r="AY420" s="76"/>
      <c r="AZ420" s="76"/>
      <c r="BA420" s="76"/>
      <c r="BB420" s="76"/>
      <c r="BC420" s="76"/>
      <c r="BD420" s="76"/>
      <c r="BE420" s="76"/>
      <c r="BF420" s="76"/>
      <c r="BG420" s="76"/>
      <c r="BH420" s="76"/>
      <c r="BI420" s="76"/>
      <c r="BJ420" s="76"/>
      <c r="BK420" s="76"/>
      <c r="BL420" s="76"/>
      <c r="BM420" s="76"/>
      <c r="BN420" s="76"/>
      <c r="BO420" s="76"/>
      <c r="BP420" s="76"/>
      <c r="BQ420" s="76"/>
      <c r="BR420" s="76"/>
      <c r="BS420" s="76"/>
      <c r="BT420" s="76"/>
      <c r="BU420" s="76"/>
      <c r="BV420" s="76"/>
      <c r="BW420" s="76"/>
      <c r="BX420" s="76"/>
      <c r="BY420" s="76"/>
      <c r="BZ420" s="76"/>
      <c r="CA420" s="76"/>
      <c r="CB420" s="76"/>
      <c r="CC420" s="76"/>
      <c r="CD420" s="76"/>
      <c r="CE420" s="76"/>
      <c r="CF420" s="76"/>
      <c r="CG420" s="76"/>
      <c r="CH420" s="76"/>
      <c r="CI420" s="76"/>
      <c r="CJ420" s="76"/>
      <c r="CK420" s="76"/>
      <c r="CL420" s="76"/>
      <c r="CN420" s="60"/>
      <c r="CO420" s="76"/>
      <c r="CP420" s="76"/>
      <c r="CQ420" s="76"/>
      <c r="CR420" s="76"/>
      <c r="CS420" s="76"/>
      <c r="CT420" s="76"/>
      <c r="CU420" s="76"/>
      <c r="CV420" s="76"/>
      <c r="CW420" s="76"/>
      <c r="CX420" s="76"/>
      <c r="CY420" s="76"/>
      <c r="CZ420" s="76"/>
      <c r="DA420" s="76"/>
      <c r="DB420" s="76"/>
      <c r="DC420" s="76"/>
      <c r="DD420" s="76"/>
      <c r="DE420" s="76"/>
      <c r="DF420" s="76"/>
      <c r="DG420" s="76"/>
      <c r="DH420" s="76"/>
      <c r="DI420" s="76"/>
      <c r="DJ420" s="76"/>
      <c r="DK420" s="76"/>
      <c r="DL420" s="76"/>
    </row>
    <row r="421" spans="1:116" x14ac:dyDescent="0.4">
      <c r="B421" t="s">
        <v>332</v>
      </c>
      <c r="D421" t="s">
        <v>756</v>
      </c>
      <c r="E421" s="8" t="str">
        <f t="shared" si="403"/>
        <v>421 MONTHRENT-PV</v>
      </c>
      <c r="G421" s="136" t="str">
        <f>G407</f>
        <v xml:space="preserve">secondary unit </v>
      </c>
      <c r="H421" s="12"/>
      <c r="I421" s="60"/>
      <c r="J421" s="60"/>
      <c r="K421" s="15"/>
      <c r="L421" s="15"/>
      <c r="M421" s="15"/>
      <c r="N421" s="15"/>
      <c r="O421" s="15"/>
      <c r="P421" s="15"/>
      <c r="R421" s="15"/>
      <c r="S421" s="76"/>
      <c r="T421" s="76"/>
      <c r="U421" s="76"/>
      <c r="V421" s="76"/>
      <c r="W421" s="76"/>
      <c r="X421" s="76"/>
      <c r="Y421" s="76"/>
      <c r="Z421" s="76"/>
      <c r="AA421" s="76"/>
      <c r="AB421" s="76"/>
      <c r="AC421" s="76"/>
      <c r="AD421" s="76"/>
      <c r="AE421" s="76"/>
      <c r="AF421" s="76"/>
      <c r="AG421" s="76"/>
      <c r="AH421" s="76"/>
      <c r="AI421" s="76"/>
      <c r="AJ421" s="76"/>
      <c r="AK421" s="76"/>
      <c r="AL421" s="76"/>
      <c r="AM421" s="76"/>
      <c r="AN421" s="76"/>
      <c r="AO421" s="76"/>
      <c r="AP421" s="76"/>
      <c r="AQ421" s="76"/>
      <c r="AR421" s="76"/>
      <c r="AS421" s="76"/>
      <c r="AT421" s="76"/>
      <c r="AU421" s="76"/>
      <c r="AV421" s="76"/>
      <c r="AW421" s="76"/>
      <c r="AX421" s="76"/>
      <c r="AY421" s="76"/>
      <c r="AZ421" s="76"/>
      <c r="BA421" s="76"/>
      <c r="BB421" s="76"/>
      <c r="BC421" s="76"/>
      <c r="BD421" s="76"/>
      <c r="BE421" s="76"/>
      <c r="BF421" s="76"/>
      <c r="BG421" s="76"/>
      <c r="BH421" s="76"/>
      <c r="BI421" s="76"/>
      <c r="BJ421" s="76"/>
      <c r="BK421" s="76"/>
      <c r="BL421" s="76"/>
      <c r="BM421" s="76"/>
      <c r="BN421" s="76"/>
      <c r="BO421" s="76"/>
      <c r="BP421" s="76"/>
      <c r="BQ421" s="76"/>
      <c r="BR421" s="76"/>
      <c r="BS421" s="76"/>
      <c r="BT421" s="76"/>
      <c r="BU421" s="76"/>
      <c r="BV421" s="76"/>
      <c r="BW421" s="76"/>
      <c r="BX421" s="76"/>
      <c r="BY421" s="76"/>
      <c r="BZ421" s="76"/>
      <c r="CA421" s="76"/>
      <c r="CB421" s="76"/>
      <c r="CC421" s="76"/>
      <c r="CD421" s="76"/>
      <c r="CE421" s="76"/>
      <c r="CF421" s="76"/>
      <c r="CG421" s="76"/>
      <c r="CH421" s="76"/>
      <c r="CI421" s="76"/>
      <c r="CJ421" s="76"/>
      <c r="CK421" s="76"/>
      <c r="CL421" s="76"/>
      <c r="CN421" s="60"/>
      <c r="CO421" s="76"/>
      <c r="CP421" s="76"/>
      <c r="CQ421" s="76"/>
      <c r="CR421" s="76"/>
      <c r="CS421" s="76"/>
      <c r="CT421" s="76"/>
      <c r="CU421" s="76"/>
      <c r="CV421" s="76"/>
      <c r="CW421" s="76"/>
      <c r="CX421" s="76"/>
      <c r="CY421" s="76"/>
      <c r="CZ421" s="76"/>
      <c r="DA421" s="76"/>
      <c r="DB421" s="76"/>
      <c r="DC421" s="76"/>
      <c r="DD421" s="76"/>
      <c r="DE421" s="76"/>
      <c r="DF421" s="76"/>
      <c r="DG421" s="76"/>
      <c r="DH421" s="76"/>
      <c r="DI421" s="76"/>
      <c r="DJ421" s="76"/>
      <c r="DK421" s="76"/>
      <c r="DL421" s="76"/>
    </row>
    <row r="422" spans="1:116" x14ac:dyDescent="0.4">
      <c r="B422" t="s">
        <v>332</v>
      </c>
      <c r="D422" t="s">
        <v>756</v>
      </c>
      <c r="E422" s="8" t="str">
        <f t="shared" si="403"/>
        <v>422 MONTHRENT-PV</v>
      </c>
      <c r="G422" s="136" t="str">
        <f>G408</f>
        <v>Secondary revenue driver</v>
      </c>
      <c r="H422" s="12"/>
      <c r="I422" s="60"/>
      <c r="J422" s="60"/>
      <c r="K422" s="15"/>
      <c r="L422" s="15"/>
      <c r="M422" s="15"/>
      <c r="N422" s="15"/>
      <c r="O422" s="15"/>
      <c r="P422" s="15"/>
      <c r="R422" s="15"/>
      <c r="S422" s="76"/>
      <c r="T422" s="76"/>
      <c r="U422" s="76"/>
      <c r="V422" s="76"/>
      <c r="W422" s="76"/>
      <c r="X422" s="76"/>
      <c r="Y422" s="76"/>
      <c r="Z422" s="76"/>
      <c r="AA422" s="76"/>
      <c r="AB422" s="76"/>
      <c r="AC422" s="76"/>
      <c r="AD422" s="76"/>
      <c r="AE422" s="76"/>
      <c r="AF422" s="76"/>
      <c r="AG422" s="76"/>
      <c r="AH422" s="76"/>
      <c r="AI422" s="76"/>
      <c r="AJ422" s="76"/>
      <c r="AK422" s="76"/>
      <c r="AL422" s="76"/>
      <c r="AM422" s="76"/>
      <c r="AN422" s="76"/>
      <c r="AO422" s="76"/>
      <c r="AP422" s="76"/>
      <c r="AQ422" s="76"/>
      <c r="AR422" s="76"/>
      <c r="AS422" s="76"/>
      <c r="AT422" s="76"/>
      <c r="AU422" s="76"/>
      <c r="AV422" s="76"/>
      <c r="AW422" s="76"/>
      <c r="AX422" s="76"/>
      <c r="AY422" s="76"/>
      <c r="AZ422" s="76"/>
      <c r="BA422" s="76"/>
      <c r="BB422" s="76"/>
      <c r="BC422" s="76"/>
      <c r="BD422" s="76"/>
      <c r="BE422" s="76"/>
      <c r="BF422" s="76"/>
      <c r="BG422" s="76"/>
      <c r="BH422" s="76"/>
      <c r="BI422" s="76"/>
      <c r="BJ422" s="76"/>
      <c r="BK422" s="76"/>
      <c r="BL422" s="76"/>
      <c r="BM422" s="76"/>
      <c r="BN422" s="76"/>
      <c r="BO422" s="76"/>
      <c r="BP422" s="76"/>
      <c r="BQ422" s="76"/>
      <c r="BR422" s="76"/>
      <c r="BS422" s="76"/>
      <c r="BT422" s="76"/>
      <c r="BU422" s="76"/>
      <c r="BV422" s="76"/>
      <c r="BW422" s="76"/>
      <c r="BX422" s="76"/>
      <c r="BY422" s="76"/>
      <c r="BZ422" s="76"/>
      <c r="CA422" s="76"/>
      <c r="CB422" s="76"/>
      <c r="CC422" s="76"/>
      <c r="CD422" s="76"/>
      <c r="CE422" s="76"/>
      <c r="CF422" s="76"/>
      <c r="CG422" s="76"/>
      <c r="CH422" s="76"/>
      <c r="CI422" s="76"/>
      <c r="CJ422" s="76"/>
      <c r="CK422" s="76"/>
      <c r="CL422" s="76"/>
      <c r="CN422" s="60"/>
      <c r="CO422" s="76"/>
      <c r="CP422" s="76"/>
      <c r="CQ422" s="76"/>
      <c r="CR422" s="76"/>
      <c r="CS422" s="76"/>
      <c r="CT422" s="76"/>
      <c r="CU422" s="76"/>
      <c r="CV422" s="76"/>
      <c r="CW422" s="76"/>
      <c r="CX422" s="76"/>
      <c r="CY422" s="76"/>
      <c r="CZ422" s="76"/>
      <c r="DA422" s="76"/>
      <c r="DB422" s="76"/>
      <c r="DC422" s="76"/>
      <c r="DD422" s="76"/>
      <c r="DE422" s="76"/>
      <c r="DF422" s="76"/>
      <c r="DG422" s="76"/>
      <c r="DH422" s="76"/>
      <c r="DI422" s="76"/>
      <c r="DJ422" s="76"/>
      <c r="DK422" s="76"/>
      <c r="DL422" s="76"/>
    </row>
    <row r="423" spans="1:116" x14ac:dyDescent="0.4">
      <c r="B423" t="s">
        <v>332</v>
      </c>
      <c r="D423" t="s">
        <v>756</v>
      </c>
      <c r="E423" s="8" t="str">
        <f t="shared" si="402"/>
        <v>423 MONTHRENT-PV</v>
      </c>
      <c r="G423" s="8" t="s">
        <v>464</v>
      </c>
      <c r="H423" s="12"/>
      <c r="I423" s="60"/>
      <c r="J423" s="60"/>
      <c r="K423" s="15"/>
      <c r="L423" s="15"/>
      <c r="M423" s="15"/>
      <c r="N423" s="15"/>
      <c r="O423" s="15"/>
      <c r="P423" s="15"/>
      <c r="R423" s="15"/>
      <c r="S423" s="76"/>
      <c r="T423" s="76"/>
      <c r="U423" s="76"/>
      <c r="V423" s="76"/>
      <c r="W423" s="76"/>
      <c r="X423" s="76"/>
      <c r="Y423" s="76"/>
      <c r="Z423" s="76"/>
      <c r="AA423" s="76"/>
      <c r="AB423" s="76"/>
      <c r="AC423" s="76"/>
      <c r="AD423" s="76"/>
      <c r="AE423" s="76"/>
      <c r="AF423" s="76"/>
      <c r="AG423" s="76"/>
      <c r="AH423" s="76"/>
      <c r="AI423" s="76"/>
      <c r="AJ423" s="76"/>
      <c r="AK423" s="76"/>
      <c r="AL423" s="76"/>
      <c r="AM423" s="76"/>
      <c r="AN423" s="76"/>
      <c r="AO423" s="76"/>
      <c r="AP423" s="76"/>
      <c r="AQ423" s="76"/>
      <c r="AR423" s="76"/>
      <c r="AS423" s="76"/>
      <c r="AT423" s="76"/>
      <c r="AU423" s="76"/>
      <c r="AV423" s="76"/>
      <c r="AW423" s="76"/>
      <c r="AX423" s="76"/>
      <c r="AY423" s="76"/>
      <c r="AZ423" s="76"/>
      <c r="BA423" s="76"/>
      <c r="BB423" s="76"/>
      <c r="BC423" s="76"/>
      <c r="BD423" s="76"/>
      <c r="BE423" s="76"/>
      <c r="BF423" s="76"/>
      <c r="BG423" s="76"/>
      <c r="BH423" s="76"/>
      <c r="BI423" s="76"/>
      <c r="BJ423" s="76"/>
      <c r="BK423" s="76"/>
      <c r="BL423" s="76"/>
      <c r="BM423" s="76"/>
      <c r="BN423" s="76"/>
      <c r="BO423" s="76"/>
      <c r="BP423" s="76"/>
      <c r="BQ423" s="76"/>
      <c r="BR423" s="76"/>
      <c r="BS423" s="76"/>
      <c r="BT423" s="76"/>
      <c r="BU423" s="76"/>
      <c r="BV423" s="76"/>
      <c r="BW423" s="76"/>
      <c r="BX423" s="76"/>
      <c r="BY423" s="76"/>
      <c r="BZ423" s="76"/>
      <c r="CA423" s="76"/>
      <c r="CB423" s="76"/>
      <c r="CC423" s="76"/>
      <c r="CD423" s="76"/>
      <c r="CE423" s="76"/>
      <c r="CF423" s="76"/>
      <c r="CG423" s="76"/>
      <c r="CH423" s="76"/>
      <c r="CI423" s="76"/>
      <c r="CJ423" s="76"/>
      <c r="CK423" s="76"/>
      <c r="CL423" s="76"/>
      <c r="CN423" s="60"/>
      <c r="CO423" s="76"/>
      <c r="CP423" s="76"/>
      <c r="CQ423" s="76"/>
      <c r="CR423" s="76"/>
      <c r="CS423" s="76"/>
      <c r="CT423" s="76"/>
      <c r="CU423" s="76"/>
      <c r="CV423" s="76"/>
      <c r="CW423" s="76"/>
      <c r="CX423" s="76"/>
      <c r="CY423" s="76"/>
      <c r="CZ423" s="76"/>
      <c r="DA423" s="76"/>
      <c r="DB423" s="76"/>
      <c r="DC423" s="76"/>
      <c r="DD423" s="76"/>
      <c r="DE423" s="76"/>
      <c r="DF423" s="76"/>
      <c r="DG423" s="76"/>
      <c r="DH423" s="76"/>
      <c r="DI423" s="76"/>
      <c r="DJ423" s="76"/>
      <c r="DK423" s="76"/>
      <c r="DL423" s="76"/>
    </row>
    <row r="424" spans="1:116" x14ac:dyDescent="0.4">
      <c r="E424" s="8"/>
      <c r="H424" s="12"/>
      <c r="I424" s="60"/>
      <c r="J424" s="60"/>
      <c r="K424" s="15"/>
      <c r="L424" s="15"/>
      <c r="M424" s="15"/>
      <c r="N424" s="15"/>
      <c r="O424" s="15"/>
      <c r="P424" s="15"/>
      <c r="R424" s="15"/>
      <c r="S424" s="76"/>
      <c r="T424" s="76"/>
      <c r="U424" s="76"/>
      <c r="V424" s="76"/>
      <c r="W424" s="76"/>
      <c r="X424" s="76"/>
      <c r="Y424" s="76"/>
      <c r="Z424" s="76"/>
      <c r="AA424" s="76"/>
      <c r="AB424" s="76"/>
      <c r="AC424" s="76"/>
      <c r="AD424" s="76"/>
      <c r="AE424" s="76"/>
      <c r="AF424" s="76"/>
      <c r="AG424" s="76"/>
      <c r="AH424" s="76"/>
      <c r="AI424" s="76"/>
      <c r="AJ424" s="76"/>
      <c r="AK424" s="76"/>
      <c r="AL424" s="76"/>
      <c r="AM424" s="76"/>
      <c r="AN424" s="76"/>
      <c r="AO424" s="76"/>
      <c r="AP424" s="76"/>
      <c r="AQ424" s="76"/>
      <c r="AR424" s="76"/>
      <c r="AS424" s="76"/>
      <c r="AT424" s="76"/>
      <c r="AU424" s="76"/>
      <c r="AV424" s="76"/>
      <c r="AW424" s="76"/>
      <c r="AX424" s="76"/>
      <c r="AY424" s="76"/>
      <c r="AZ424" s="76"/>
      <c r="BA424" s="76"/>
      <c r="BB424" s="76"/>
      <c r="BC424" s="76"/>
      <c r="BD424" s="76"/>
      <c r="BE424" s="76"/>
      <c r="BF424" s="76"/>
      <c r="BG424" s="76"/>
      <c r="BH424" s="76"/>
      <c r="BI424" s="76"/>
      <c r="BJ424" s="76"/>
      <c r="BK424" s="76"/>
      <c r="BL424" s="76"/>
      <c r="BM424" s="76"/>
      <c r="BN424" s="76"/>
      <c r="BO424" s="76"/>
      <c r="BP424" s="76"/>
      <c r="BQ424" s="76"/>
      <c r="BR424" s="76"/>
      <c r="BS424" s="76"/>
      <c r="BT424" s="76"/>
      <c r="BU424" s="76"/>
      <c r="BV424" s="76"/>
      <c r="BW424" s="76"/>
      <c r="BX424" s="76"/>
      <c r="BY424" s="76"/>
      <c r="BZ424" s="76"/>
      <c r="CA424" s="76"/>
      <c r="CB424" s="76"/>
      <c r="CC424" s="76"/>
      <c r="CD424" s="76"/>
      <c r="CE424" s="76"/>
      <c r="CF424" s="76"/>
      <c r="CG424" s="76"/>
      <c r="CH424" s="76"/>
      <c r="CI424" s="76"/>
      <c r="CJ424" s="76"/>
      <c r="CK424" s="76"/>
      <c r="CL424" s="76"/>
      <c r="CN424" s="60"/>
      <c r="CO424" s="76"/>
      <c r="CP424" s="76"/>
      <c r="CQ424" s="76"/>
      <c r="CR424" s="76"/>
      <c r="CS424" s="76"/>
      <c r="CT424" s="76"/>
      <c r="CU424" s="76"/>
      <c r="CV424" s="76"/>
      <c r="CW424" s="76"/>
      <c r="CX424" s="76"/>
      <c r="CY424" s="76"/>
      <c r="CZ424" s="76"/>
      <c r="DA424" s="76"/>
      <c r="DB424" s="76"/>
      <c r="DC424" s="76"/>
      <c r="DD424" s="76"/>
      <c r="DE424" s="76"/>
      <c r="DF424" s="76"/>
      <c r="DG424" s="76"/>
      <c r="DH424" s="76"/>
      <c r="DI424" s="76"/>
      <c r="DJ424" s="76"/>
      <c r="DK424" s="76"/>
      <c r="DL424" s="76"/>
    </row>
    <row r="425" spans="1:116" x14ac:dyDescent="0.4">
      <c r="A425" s="174"/>
      <c r="E425" s="8"/>
      <c r="G425" s="175" t="s">
        <v>490</v>
      </c>
      <c r="H425" s="174"/>
      <c r="I425" s="176"/>
      <c r="J425" s="176"/>
      <c r="K425" s="197"/>
      <c r="L425" s="197"/>
      <c r="M425" s="197"/>
      <c r="N425" s="197"/>
      <c r="O425" s="197"/>
      <c r="P425" s="197"/>
      <c r="R425" s="198"/>
      <c r="S425" s="174"/>
      <c r="T425" s="174"/>
      <c r="U425" s="174"/>
      <c r="V425" s="174"/>
      <c r="W425" s="174"/>
      <c r="X425" s="174"/>
      <c r="Y425" s="174"/>
      <c r="Z425" s="174"/>
      <c r="AA425" s="174"/>
      <c r="AB425" s="174"/>
      <c r="AC425" s="174"/>
      <c r="AD425" s="174"/>
      <c r="AE425" s="174"/>
      <c r="AF425" s="174"/>
      <c r="AG425" s="174"/>
      <c r="AH425" s="174"/>
      <c r="AI425" s="174"/>
      <c r="AJ425" s="174"/>
      <c r="AK425" s="174"/>
      <c r="AL425" s="174"/>
      <c r="AM425" s="174"/>
      <c r="AN425" s="174"/>
      <c r="AO425" s="174"/>
      <c r="AP425" s="174"/>
      <c r="AQ425" s="174"/>
      <c r="AR425" s="174"/>
      <c r="AS425" s="174"/>
      <c r="AT425" s="174"/>
      <c r="AU425" s="174"/>
      <c r="AV425" s="174"/>
      <c r="AW425" s="174"/>
      <c r="AX425" s="174"/>
      <c r="AY425" s="174"/>
      <c r="AZ425" s="174"/>
      <c r="BA425" s="174"/>
      <c r="BB425" s="174"/>
      <c r="BC425" s="174"/>
      <c r="BD425" s="174"/>
      <c r="BE425" s="174"/>
      <c r="BF425" s="174"/>
      <c r="BG425" s="174"/>
      <c r="BH425" s="174"/>
      <c r="BI425" s="174"/>
      <c r="BJ425" s="174"/>
      <c r="BK425" s="174"/>
      <c r="BL425" s="174"/>
      <c r="BM425" s="174"/>
      <c r="BN425" s="174"/>
      <c r="BO425" s="174"/>
      <c r="BP425" s="174"/>
      <c r="BQ425" s="174"/>
      <c r="BR425" s="174"/>
      <c r="BS425" s="174"/>
      <c r="BT425" s="174"/>
      <c r="BU425" s="174"/>
      <c r="BV425" s="174"/>
      <c r="BW425" s="174"/>
      <c r="BX425" s="174"/>
      <c r="BY425" s="174"/>
      <c r="BZ425" s="174"/>
      <c r="CA425" s="174"/>
      <c r="CB425" s="174"/>
      <c r="CC425" s="174"/>
      <c r="CD425" s="174"/>
      <c r="CE425" s="174"/>
      <c r="CF425" s="174"/>
      <c r="CG425" s="174"/>
      <c r="CH425" s="174"/>
      <c r="CI425" s="174"/>
      <c r="CJ425" s="174"/>
      <c r="CK425" s="174"/>
      <c r="CL425" s="174"/>
      <c r="CN425" s="176"/>
      <c r="CO425" s="174"/>
      <c r="CP425" s="174"/>
      <c r="CQ425" s="174"/>
      <c r="CR425" s="174"/>
      <c r="CS425" s="174"/>
      <c r="CT425" s="174"/>
      <c r="CU425" s="174"/>
      <c r="CV425" s="174"/>
      <c r="CW425" s="174"/>
      <c r="CX425" s="174"/>
      <c r="CY425" s="174"/>
      <c r="CZ425" s="174"/>
      <c r="DA425" s="174"/>
      <c r="DB425" s="174"/>
      <c r="DC425" s="174"/>
      <c r="DD425" s="174"/>
      <c r="DE425" s="174"/>
      <c r="DF425" s="174"/>
      <c r="DG425" s="174"/>
      <c r="DH425" s="174"/>
      <c r="DI425" s="174"/>
      <c r="DJ425" s="174"/>
      <c r="DK425" s="174"/>
      <c r="DL425" s="174"/>
    </row>
    <row r="426" spans="1:116" x14ac:dyDescent="0.4">
      <c r="A426" s="174"/>
      <c r="E426" s="8"/>
      <c r="G426" s="175" t="s">
        <v>492</v>
      </c>
      <c r="H426" s="174"/>
      <c r="I426" s="176"/>
      <c r="J426" s="176"/>
      <c r="K426" s="197"/>
      <c r="L426" s="197"/>
      <c r="M426" s="197"/>
      <c r="N426" s="197"/>
      <c r="O426" s="197"/>
      <c r="P426" s="197"/>
      <c r="R426" s="198"/>
      <c r="S426" s="174"/>
      <c r="T426" s="174"/>
      <c r="U426" s="174"/>
      <c r="V426" s="174"/>
      <c r="W426" s="174"/>
      <c r="X426" s="174"/>
      <c r="Y426" s="174"/>
      <c r="Z426" s="174"/>
      <c r="AA426" s="174"/>
      <c r="AB426" s="174"/>
      <c r="AC426" s="174"/>
      <c r="AD426" s="174"/>
      <c r="AE426" s="174"/>
      <c r="AF426" s="174"/>
      <c r="AG426" s="174"/>
      <c r="AH426" s="174"/>
      <c r="AI426" s="174"/>
      <c r="AJ426" s="174"/>
      <c r="AK426" s="174"/>
      <c r="AL426" s="174"/>
      <c r="AM426" s="174"/>
      <c r="AN426" s="174"/>
      <c r="AO426" s="174"/>
      <c r="AP426" s="174"/>
      <c r="AQ426" s="174"/>
      <c r="AR426" s="174"/>
      <c r="AS426" s="174"/>
      <c r="AT426" s="174"/>
      <c r="AU426" s="174"/>
      <c r="AV426" s="174"/>
      <c r="AW426" s="174"/>
      <c r="AX426" s="174"/>
      <c r="AY426" s="174"/>
      <c r="AZ426" s="174"/>
      <c r="BA426" s="174"/>
      <c r="BB426" s="174"/>
      <c r="BC426" s="174"/>
      <c r="BD426" s="174"/>
      <c r="BE426" s="174"/>
      <c r="BF426" s="174"/>
      <c r="BG426" s="174"/>
      <c r="BH426" s="174"/>
      <c r="BI426" s="174"/>
      <c r="BJ426" s="174"/>
      <c r="BK426" s="174"/>
      <c r="BL426" s="174"/>
      <c r="BM426" s="174"/>
      <c r="BN426" s="174"/>
      <c r="BO426" s="174"/>
      <c r="BP426" s="174"/>
      <c r="BQ426" s="174"/>
      <c r="BR426" s="174"/>
      <c r="BS426" s="174"/>
      <c r="BT426" s="174"/>
      <c r="BU426" s="174"/>
      <c r="BV426" s="174"/>
      <c r="BW426" s="174"/>
      <c r="BX426" s="174"/>
      <c r="BY426" s="174"/>
      <c r="BZ426" s="174"/>
      <c r="CA426" s="174"/>
      <c r="CB426" s="174"/>
      <c r="CC426" s="174"/>
      <c r="CD426" s="174"/>
      <c r="CE426" s="174"/>
      <c r="CF426" s="174"/>
      <c r="CG426" s="174"/>
      <c r="CH426" s="174"/>
      <c r="CI426" s="174"/>
      <c r="CJ426" s="174"/>
      <c r="CK426" s="174"/>
      <c r="CL426" s="174"/>
      <c r="CN426" s="176"/>
      <c r="CO426" s="174"/>
      <c r="CP426" s="174"/>
      <c r="CQ426" s="174"/>
      <c r="CR426" s="174"/>
      <c r="CS426" s="174"/>
      <c r="CT426" s="174"/>
      <c r="CU426" s="174"/>
      <c r="CV426" s="174"/>
      <c r="CW426" s="174"/>
      <c r="CX426" s="174"/>
      <c r="CY426" s="174"/>
      <c r="CZ426" s="174"/>
      <c r="DA426" s="174"/>
      <c r="DB426" s="174"/>
      <c r="DC426" s="174"/>
      <c r="DD426" s="174"/>
      <c r="DE426" s="174"/>
      <c r="DF426" s="174"/>
      <c r="DG426" s="174"/>
      <c r="DH426" s="174"/>
      <c r="DI426" s="174"/>
      <c r="DJ426" s="174"/>
      <c r="DK426" s="174"/>
      <c r="DL426" s="174"/>
    </row>
    <row r="427" spans="1:116" x14ac:dyDescent="0.4">
      <c r="A427" s="174"/>
      <c r="E427" s="8"/>
      <c r="G427" s="175" t="s">
        <v>461</v>
      </c>
      <c r="H427" s="174"/>
      <c r="I427" s="176"/>
      <c r="J427" s="176"/>
      <c r="K427" s="197"/>
      <c r="L427" s="197"/>
      <c r="M427" s="197"/>
      <c r="N427" s="197"/>
      <c r="O427" s="197"/>
      <c r="P427" s="197"/>
      <c r="R427" s="198"/>
      <c r="S427" s="199" t="str">
        <f t="shared" ref="S427:CD427" si="414">S$20</f>
        <v>S$16</v>
      </c>
      <c r="T427" s="199" t="str">
        <f t="shared" si="414"/>
        <v>T$16</v>
      </c>
      <c r="U427" s="199" t="str">
        <f t="shared" si="414"/>
        <v>U$16</v>
      </c>
      <c r="V427" s="199" t="str">
        <f t="shared" si="414"/>
        <v>V$16</v>
      </c>
      <c r="W427" s="199" t="str">
        <f t="shared" si="414"/>
        <v>W$16</v>
      </c>
      <c r="X427" s="199" t="str">
        <f t="shared" si="414"/>
        <v>X$16</v>
      </c>
      <c r="Y427" s="199" t="str">
        <f t="shared" si="414"/>
        <v>Y$16</v>
      </c>
      <c r="Z427" s="199" t="str">
        <f t="shared" si="414"/>
        <v>Z$16</v>
      </c>
      <c r="AA427" s="199" t="str">
        <f t="shared" si="414"/>
        <v>AA$16</v>
      </c>
      <c r="AB427" s="199" t="str">
        <f t="shared" si="414"/>
        <v>AB$16</v>
      </c>
      <c r="AC427" s="199" t="str">
        <f t="shared" si="414"/>
        <v>AC$16</v>
      </c>
      <c r="AD427" s="199" t="str">
        <f t="shared" si="414"/>
        <v>AD$16</v>
      </c>
      <c r="AE427" s="199" t="str">
        <f t="shared" si="414"/>
        <v>AE$16</v>
      </c>
      <c r="AF427" s="199" t="str">
        <f t="shared" si="414"/>
        <v>AF$16</v>
      </c>
      <c r="AG427" s="199" t="str">
        <f t="shared" si="414"/>
        <v>AG$16</v>
      </c>
      <c r="AH427" s="199" t="str">
        <f t="shared" si="414"/>
        <v>AH$16</v>
      </c>
      <c r="AI427" s="199" t="str">
        <f t="shared" si="414"/>
        <v>AI$16</v>
      </c>
      <c r="AJ427" s="199" t="str">
        <f t="shared" si="414"/>
        <v>AJ$16</v>
      </c>
      <c r="AK427" s="199" t="str">
        <f t="shared" si="414"/>
        <v>AK$16</v>
      </c>
      <c r="AL427" s="199" t="str">
        <f t="shared" si="414"/>
        <v>AL$16</v>
      </c>
      <c r="AM427" s="199" t="str">
        <f t="shared" si="414"/>
        <v>AM$16</v>
      </c>
      <c r="AN427" s="199" t="str">
        <f t="shared" si="414"/>
        <v>AN$16</v>
      </c>
      <c r="AO427" s="199" t="str">
        <f t="shared" si="414"/>
        <v>AO$16</v>
      </c>
      <c r="AP427" s="199" t="str">
        <f t="shared" si="414"/>
        <v>AP$16</v>
      </c>
      <c r="AQ427" s="199" t="str">
        <f t="shared" si="414"/>
        <v>AQ$16</v>
      </c>
      <c r="AR427" s="199" t="str">
        <f t="shared" si="414"/>
        <v>AR$16</v>
      </c>
      <c r="AS427" s="199" t="str">
        <f t="shared" si="414"/>
        <v>AS$16</v>
      </c>
      <c r="AT427" s="199" t="str">
        <f t="shared" si="414"/>
        <v>AT$16</v>
      </c>
      <c r="AU427" s="199" t="str">
        <f t="shared" si="414"/>
        <v>AU$16</v>
      </c>
      <c r="AV427" s="199" t="str">
        <f t="shared" si="414"/>
        <v>AV$16</v>
      </c>
      <c r="AW427" s="199" t="str">
        <f t="shared" si="414"/>
        <v>AW$16</v>
      </c>
      <c r="AX427" s="199" t="str">
        <f t="shared" si="414"/>
        <v>AX$16</v>
      </c>
      <c r="AY427" s="199" t="str">
        <f t="shared" si="414"/>
        <v>AY$16</v>
      </c>
      <c r="AZ427" s="199" t="str">
        <f t="shared" si="414"/>
        <v>AZ$16</v>
      </c>
      <c r="BA427" s="199" t="str">
        <f t="shared" si="414"/>
        <v>BA$16</v>
      </c>
      <c r="BB427" s="199" t="str">
        <f t="shared" si="414"/>
        <v>BB$16</v>
      </c>
      <c r="BC427" s="199" t="str">
        <f t="shared" si="414"/>
        <v>BC$16</v>
      </c>
      <c r="BD427" s="199" t="str">
        <f t="shared" si="414"/>
        <v>BD$16</v>
      </c>
      <c r="BE427" s="199" t="str">
        <f t="shared" si="414"/>
        <v>BE$16</v>
      </c>
      <c r="BF427" s="199" t="str">
        <f t="shared" si="414"/>
        <v>BF$16</v>
      </c>
      <c r="BG427" s="199" t="str">
        <f t="shared" si="414"/>
        <v>BG$16</v>
      </c>
      <c r="BH427" s="199" t="str">
        <f t="shared" si="414"/>
        <v>BH$16</v>
      </c>
      <c r="BI427" s="199" t="str">
        <f t="shared" si="414"/>
        <v>BI$16</v>
      </c>
      <c r="BJ427" s="199" t="str">
        <f t="shared" si="414"/>
        <v>BJ$16</v>
      </c>
      <c r="BK427" s="199" t="str">
        <f t="shared" si="414"/>
        <v>BK$16</v>
      </c>
      <c r="BL427" s="199" t="str">
        <f t="shared" si="414"/>
        <v>BL$16</v>
      </c>
      <c r="BM427" s="199" t="str">
        <f t="shared" si="414"/>
        <v>BM$16</v>
      </c>
      <c r="BN427" s="199" t="str">
        <f t="shared" si="414"/>
        <v>BN$16</v>
      </c>
      <c r="BO427" s="199" t="str">
        <f t="shared" si="414"/>
        <v>BO$16</v>
      </c>
      <c r="BP427" s="199" t="str">
        <f t="shared" si="414"/>
        <v>BP$16</v>
      </c>
      <c r="BQ427" s="199" t="str">
        <f t="shared" si="414"/>
        <v>BQ$16</v>
      </c>
      <c r="BR427" s="199" t="str">
        <f t="shared" si="414"/>
        <v>BR$16</v>
      </c>
      <c r="BS427" s="199" t="str">
        <f t="shared" si="414"/>
        <v>BS$16</v>
      </c>
      <c r="BT427" s="199" t="str">
        <f t="shared" si="414"/>
        <v>BT$16</v>
      </c>
      <c r="BU427" s="199" t="str">
        <f t="shared" si="414"/>
        <v>BU$16</v>
      </c>
      <c r="BV427" s="199" t="str">
        <f t="shared" si="414"/>
        <v>BV$16</v>
      </c>
      <c r="BW427" s="199" t="str">
        <f t="shared" si="414"/>
        <v>BW$16</v>
      </c>
      <c r="BX427" s="199" t="str">
        <f t="shared" si="414"/>
        <v>BX$16</v>
      </c>
      <c r="BY427" s="199" t="str">
        <f t="shared" si="414"/>
        <v>BY$16</v>
      </c>
      <c r="BZ427" s="199" t="str">
        <f t="shared" si="414"/>
        <v>BZ$16</v>
      </c>
      <c r="CA427" s="199" t="str">
        <f t="shared" si="414"/>
        <v>CA$16</v>
      </c>
      <c r="CB427" s="199" t="str">
        <f t="shared" si="414"/>
        <v>CB$16</v>
      </c>
      <c r="CC427" s="199" t="str">
        <f t="shared" si="414"/>
        <v>CC$16</v>
      </c>
      <c r="CD427" s="199" t="str">
        <f t="shared" si="414"/>
        <v>CD$16</v>
      </c>
      <c r="CE427" s="199" t="str">
        <f t="shared" ref="CE427:CL427" si="415">CE$20</f>
        <v>CE$16</v>
      </c>
      <c r="CF427" s="199" t="str">
        <f t="shared" si="415"/>
        <v>CF$16</v>
      </c>
      <c r="CG427" s="199" t="str">
        <f t="shared" si="415"/>
        <v>CG$16</v>
      </c>
      <c r="CH427" s="199" t="str">
        <f t="shared" si="415"/>
        <v>CH$16</v>
      </c>
      <c r="CI427" s="199" t="str">
        <f t="shared" si="415"/>
        <v>CI$16</v>
      </c>
      <c r="CJ427" s="199" t="str">
        <f t="shared" si="415"/>
        <v>CJ$16</v>
      </c>
      <c r="CK427" s="199" t="str">
        <f t="shared" si="415"/>
        <v>CK$16</v>
      </c>
      <c r="CL427" s="199" t="str">
        <f t="shared" si="415"/>
        <v>CL$16</v>
      </c>
      <c r="CN427" s="176"/>
      <c r="CO427" s="199" t="str">
        <f t="shared" ref="CO427:DL427" si="416">CO$20</f>
        <v>CO$16</v>
      </c>
      <c r="CP427" s="199" t="str">
        <f t="shared" si="416"/>
        <v>CP$16</v>
      </c>
      <c r="CQ427" s="199" t="str">
        <f t="shared" si="416"/>
        <v>CQ$16</v>
      </c>
      <c r="CR427" s="199" t="str">
        <f t="shared" si="416"/>
        <v>CR$16</v>
      </c>
      <c r="CS427" s="199" t="str">
        <f t="shared" si="416"/>
        <v>CS$16</v>
      </c>
      <c r="CT427" s="199" t="str">
        <f t="shared" si="416"/>
        <v>CT$16</v>
      </c>
      <c r="CU427" s="199" t="str">
        <f t="shared" si="416"/>
        <v>CU$16</v>
      </c>
      <c r="CV427" s="199" t="str">
        <f t="shared" si="416"/>
        <v>CV$16</v>
      </c>
      <c r="CW427" s="199" t="str">
        <f t="shared" si="416"/>
        <v>CW$16</v>
      </c>
      <c r="CX427" s="199" t="str">
        <f t="shared" si="416"/>
        <v>CX$16</v>
      </c>
      <c r="CY427" s="199" t="str">
        <f t="shared" si="416"/>
        <v>CY$16</v>
      </c>
      <c r="CZ427" s="199" t="str">
        <f t="shared" si="416"/>
        <v>CZ$16</v>
      </c>
      <c r="DA427" s="199" t="str">
        <f t="shared" si="416"/>
        <v>DA$16</v>
      </c>
      <c r="DB427" s="199" t="str">
        <f t="shared" si="416"/>
        <v>DB$16</v>
      </c>
      <c r="DC427" s="199" t="str">
        <f t="shared" si="416"/>
        <v>DC$16</v>
      </c>
      <c r="DD427" s="199" t="str">
        <f t="shared" si="416"/>
        <v>DD$16</v>
      </c>
      <c r="DE427" s="199" t="str">
        <f t="shared" si="416"/>
        <v>DE$16</v>
      </c>
      <c r="DF427" s="199" t="str">
        <f t="shared" si="416"/>
        <v>DF$16</v>
      </c>
      <c r="DG427" s="199" t="str">
        <f t="shared" si="416"/>
        <v>DG$16</v>
      </c>
      <c r="DH427" s="199" t="str">
        <f t="shared" si="416"/>
        <v>DH$16</v>
      </c>
      <c r="DI427" s="199" t="str">
        <f t="shared" si="416"/>
        <v>DI$16</v>
      </c>
      <c r="DJ427" s="199" t="str">
        <f t="shared" si="416"/>
        <v>DJ$16</v>
      </c>
      <c r="DK427" s="199" t="str">
        <f t="shared" si="416"/>
        <v>DK$16</v>
      </c>
      <c r="DL427" s="199" t="str">
        <f t="shared" si="416"/>
        <v>DL$16</v>
      </c>
    </row>
    <row r="428" spans="1:116" x14ac:dyDescent="0.4">
      <c r="A428" s="174"/>
      <c r="E428" s="8"/>
      <c r="G428" s="175" t="s">
        <v>462</v>
      </c>
      <c r="H428" s="200"/>
      <c r="I428" s="201"/>
      <c r="J428" s="201"/>
      <c r="K428" s="202"/>
      <c r="L428" s="202"/>
      <c r="M428" s="202"/>
      <c r="N428" s="202"/>
      <c r="O428" s="202"/>
      <c r="P428" s="202"/>
      <c r="R428" s="202"/>
      <c r="S428" s="199" t="str">
        <f t="shared" ref="S428:CD428" si="417">S$21</f>
        <v>S$17</v>
      </c>
      <c r="T428" s="199" t="str">
        <f t="shared" si="417"/>
        <v>T$17</v>
      </c>
      <c r="U428" s="199" t="str">
        <f t="shared" si="417"/>
        <v>U$17</v>
      </c>
      <c r="V428" s="199" t="str">
        <f t="shared" si="417"/>
        <v>V$17</v>
      </c>
      <c r="W428" s="199" t="str">
        <f t="shared" si="417"/>
        <v>W$17</v>
      </c>
      <c r="X428" s="199" t="str">
        <f t="shared" si="417"/>
        <v>X$17</v>
      </c>
      <c r="Y428" s="199" t="str">
        <f t="shared" si="417"/>
        <v>Y$17</v>
      </c>
      <c r="Z428" s="199" t="str">
        <f t="shared" si="417"/>
        <v>Z$17</v>
      </c>
      <c r="AA428" s="199" t="str">
        <f t="shared" si="417"/>
        <v>AA$17</v>
      </c>
      <c r="AB428" s="199" t="str">
        <f t="shared" si="417"/>
        <v>AB$17</v>
      </c>
      <c r="AC428" s="199" t="str">
        <f t="shared" si="417"/>
        <v>AC$17</v>
      </c>
      <c r="AD428" s="199" t="str">
        <f t="shared" si="417"/>
        <v>AD$17</v>
      </c>
      <c r="AE428" s="199" t="str">
        <f t="shared" si="417"/>
        <v>AE$17</v>
      </c>
      <c r="AF428" s="199" t="str">
        <f t="shared" si="417"/>
        <v>AF$17</v>
      </c>
      <c r="AG428" s="199" t="str">
        <f t="shared" si="417"/>
        <v>AG$17</v>
      </c>
      <c r="AH428" s="199" t="str">
        <f t="shared" si="417"/>
        <v>AH$17</v>
      </c>
      <c r="AI428" s="199" t="str">
        <f t="shared" si="417"/>
        <v>AI$17</v>
      </c>
      <c r="AJ428" s="199" t="str">
        <f t="shared" si="417"/>
        <v>AJ$17</v>
      </c>
      <c r="AK428" s="199" t="str">
        <f t="shared" si="417"/>
        <v>AK$17</v>
      </c>
      <c r="AL428" s="199" t="str">
        <f t="shared" si="417"/>
        <v>AL$17</v>
      </c>
      <c r="AM428" s="199" t="str">
        <f t="shared" si="417"/>
        <v>AM$17</v>
      </c>
      <c r="AN428" s="199" t="str">
        <f t="shared" si="417"/>
        <v>AN$17</v>
      </c>
      <c r="AO428" s="199" t="str">
        <f t="shared" si="417"/>
        <v>AO$17</v>
      </c>
      <c r="AP428" s="199" t="str">
        <f t="shared" si="417"/>
        <v>AP$17</v>
      </c>
      <c r="AQ428" s="199" t="str">
        <f t="shared" si="417"/>
        <v>AQ$17</v>
      </c>
      <c r="AR428" s="199" t="str">
        <f t="shared" si="417"/>
        <v>AR$17</v>
      </c>
      <c r="AS428" s="199" t="str">
        <f t="shared" si="417"/>
        <v>AS$17</v>
      </c>
      <c r="AT428" s="199" t="str">
        <f t="shared" si="417"/>
        <v>AT$17</v>
      </c>
      <c r="AU428" s="199" t="str">
        <f t="shared" si="417"/>
        <v>AU$17</v>
      </c>
      <c r="AV428" s="199" t="str">
        <f t="shared" si="417"/>
        <v>AV$17</v>
      </c>
      <c r="AW428" s="199" t="str">
        <f t="shared" si="417"/>
        <v>AW$17</v>
      </c>
      <c r="AX428" s="199" t="str">
        <f t="shared" si="417"/>
        <v>AX$17</v>
      </c>
      <c r="AY428" s="199" t="str">
        <f t="shared" si="417"/>
        <v>AY$17</v>
      </c>
      <c r="AZ428" s="199" t="str">
        <f t="shared" si="417"/>
        <v>AZ$17</v>
      </c>
      <c r="BA428" s="199" t="str">
        <f t="shared" si="417"/>
        <v>BA$17</v>
      </c>
      <c r="BB428" s="199" t="str">
        <f t="shared" si="417"/>
        <v>BB$17</v>
      </c>
      <c r="BC428" s="199" t="str">
        <f t="shared" si="417"/>
        <v>BC$17</v>
      </c>
      <c r="BD428" s="199" t="str">
        <f t="shared" si="417"/>
        <v>BD$17</v>
      </c>
      <c r="BE428" s="199" t="str">
        <f t="shared" si="417"/>
        <v>BE$17</v>
      </c>
      <c r="BF428" s="199" t="str">
        <f t="shared" si="417"/>
        <v>BF$17</v>
      </c>
      <c r="BG428" s="199" t="str">
        <f t="shared" si="417"/>
        <v>BG$17</v>
      </c>
      <c r="BH428" s="199" t="str">
        <f t="shared" si="417"/>
        <v>BH$17</v>
      </c>
      <c r="BI428" s="199" t="str">
        <f t="shared" si="417"/>
        <v>BI$17</v>
      </c>
      <c r="BJ428" s="199" t="str">
        <f t="shared" si="417"/>
        <v>BJ$17</v>
      </c>
      <c r="BK428" s="199" t="str">
        <f t="shared" si="417"/>
        <v>BK$17</v>
      </c>
      <c r="BL428" s="199" t="str">
        <f t="shared" si="417"/>
        <v>BL$17</v>
      </c>
      <c r="BM428" s="199" t="str">
        <f t="shared" si="417"/>
        <v>BM$17</v>
      </c>
      <c r="BN428" s="199" t="str">
        <f t="shared" si="417"/>
        <v>BN$17</v>
      </c>
      <c r="BO428" s="199" t="str">
        <f t="shared" si="417"/>
        <v>BO$17</v>
      </c>
      <c r="BP428" s="199" t="str">
        <f t="shared" si="417"/>
        <v>BP$17</v>
      </c>
      <c r="BQ428" s="199" t="str">
        <f t="shared" si="417"/>
        <v>BQ$17</v>
      </c>
      <c r="BR428" s="199" t="str">
        <f t="shared" si="417"/>
        <v>BR$17</v>
      </c>
      <c r="BS428" s="199" t="str">
        <f t="shared" si="417"/>
        <v>BS$17</v>
      </c>
      <c r="BT428" s="199" t="str">
        <f t="shared" si="417"/>
        <v>BT$17</v>
      </c>
      <c r="BU428" s="199" t="str">
        <f t="shared" si="417"/>
        <v>BU$17</v>
      </c>
      <c r="BV428" s="199" t="str">
        <f t="shared" si="417"/>
        <v>BV$17</v>
      </c>
      <c r="BW428" s="199" t="str">
        <f t="shared" si="417"/>
        <v>BW$17</v>
      </c>
      <c r="BX428" s="199" t="str">
        <f t="shared" si="417"/>
        <v>BX$17</v>
      </c>
      <c r="BY428" s="199" t="str">
        <f t="shared" si="417"/>
        <v>BY$17</v>
      </c>
      <c r="BZ428" s="199" t="str">
        <f t="shared" si="417"/>
        <v>BZ$17</v>
      </c>
      <c r="CA428" s="199" t="str">
        <f t="shared" si="417"/>
        <v>CA$17</v>
      </c>
      <c r="CB428" s="199" t="str">
        <f t="shared" si="417"/>
        <v>CB$17</v>
      </c>
      <c r="CC428" s="199" t="str">
        <f t="shared" si="417"/>
        <v>CC$17</v>
      </c>
      <c r="CD428" s="199" t="str">
        <f t="shared" si="417"/>
        <v>CD$17</v>
      </c>
      <c r="CE428" s="199" t="str">
        <f t="shared" ref="CE428:CL428" si="418">CE$21</f>
        <v>CE$17</v>
      </c>
      <c r="CF428" s="199" t="str">
        <f t="shared" si="418"/>
        <v>CF$17</v>
      </c>
      <c r="CG428" s="199" t="str">
        <f t="shared" si="418"/>
        <v>CG$17</v>
      </c>
      <c r="CH428" s="199" t="str">
        <f t="shared" si="418"/>
        <v>CH$17</v>
      </c>
      <c r="CI428" s="199" t="str">
        <f t="shared" si="418"/>
        <v>CI$17</v>
      </c>
      <c r="CJ428" s="199" t="str">
        <f t="shared" si="418"/>
        <v>CJ$17</v>
      </c>
      <c r="CK428" s="199" t="str">
        <f t="shared" si="418"/>
        <v>CK$17</v>
      </c>
      <c r="CL428" s="199" t="str">
        <f t="shared" si="418"/>
        <v>CL$17</v>
      </c>
      <c r="CN428" s="201"/>
      <c r="CO428" s="199" t="str">
        <f t="shared" ref="CO428:DL428" si="419">CO$21</f>
        <v>CO$17</v>
      </c>
      <c r="CP428" s="199" t="str">
        <f t="shared" si="419"/>
        <v>CP$17</v>
      </c>
      <c r="CQ428" s="199" t="str">
        <f t="shared" si="419"/>
        <v>CQ$17</v>
      </c>
      <c r="CR428" s="199" t="str">
        <f t="shared" si="419"/>
        <v>CR$17</v>
      </c>
      <c r="CS428" s="199" t="str">
        <f t="shared" si="419"/>
        <v>CS$17</v>
      </c>
      <c r="CT428" s="199" t="str">
        <f t="shared" si="419"/>
        <v>CT$17</v>
      </c>
      <c r="CU428" s="199" t="str">
        <f t="shared" si="419"/>
        <v>CU$17</v>
      </c>
      <c r="CV428" s="199" t="str">
        <f t="shared" si="419"/>
        <v>CV$17</v>
      </c>
      <c r="CW428" s="199" t="str">
        <f t="shared" si="419"/>
        <v>CW$17</v>
      </c>
      <c r="CX428" s="199" t="str">
        <f t="shared" si="419"/>
        <v>CX$17</v>
      </c>
      <c r="CY428" s="199" t="str">
        <f t="shared" si="419"/>
        <v>CY$17</v>
      </c>
      <c r="CZ428" s="199" t="str">
        <f t="shared" si="419"/>
        <v>CZ$17</v>
      </c>
      <c r="DA428" s="199" t="str">
        <f t="shared" si="419"/>
        <v>DA$17</v>
      </c>
      <c r="DB428" s="199" t="str">
        <f t="shared" si="419"/>
        <v>DB$17</v>
      </c>
      <c r="DC428" s="199" t="str">
        <f t="shared" si="419"/>
        <v>DC$17</v>
      </c>
      <c r="DD428" s="199" t="str">
        <f t="shared" si="419"/>
        <v>DD$17</v>
      </c>
      <c r="DE428" s="199" t="str">
        <f t="shared" si="419"/>
        <v>DE$17</v>
      </c>
      <c r="DF428" s="199" t="str">
        <f t="shared" si="419"/>
        <v>DF$17</v>
      </c>
      <c r="DG428" s="199" t="str">
        <f t="shared" si="419"/>
        <v>DG$17</v>
      </c>
      <c r="DH428" s="199" t="str">
        <f t="shared" si="419"/>
        <v>DH$17</v>
      </c>
      <c r="DI428" s="199" t="str">
        <f t="shared" si="419"/>
        <v>DI$17</v>
      </c>
      <c r="DJ428" s="199" t="str">
        <f t="shared" si="419"/>
        <v>DJ$17</v>
      </c>
      <c r="DK428" s="199" t="str">
        <f t="shared" si="419"/>
        <v>DK$17</v>
      </c>
      <c r="DL428" s="199" t="str">
        <f t="shared" si="419"/>
        <v>DL$17</v>
      </c>
    </row>
    <row r="429" spans="1:116" x14ac:dyDescent="0.4">
      <c r="A429" s="174"/>
      <c r="E429" s="8"/>
      <c r="G429" s="175" t="s">
        <v>491</v>
      </c>
      <c r="H429" s="200"/>
      <c r="I429" s="201"/>
      <c r="J429" s="201"/>
      <c r="K429" s="202"/>
      <c r="L429" s="202"/>
      <c r="M429" s="202"/>
      <c r="N429" s="202"/>
      <c r="O429" s="202"/>
      <c r="P429" s="202"/>
      <c r="R429" s="202"/>
      <c r="S429" s="190"/>
      <c r="T429" s="190"/>
      <c r="U429" s="190"/>
      <c r="V429" s="190"/>
      <c r="W429" s="190"/>
      <c r="X429" s="190"/>
      <c r="Y429" s="190"/>
      <c r="Z429" s="190"/>
      <c r="AA429" s="190"/>
      <c r="AB429" s="190"/>
      <c r="AC429" s="190"/>
      <c r="AD429" s="190"/>
      <c r="AE429" s="190"/>
      <c r="AF429" s="190"/>
      <c r="AG429" s="190"/>
      <c r="AH429" s="190"/>
      <c r="AI429" s="190"/>
      <c r="AJ429" s="190"/>
      <c r="AK429" s="190"/>
      <c r="AL429" s="190"/>
      <c r="AM429" s="190"/>
      <c r="AN429" s="190"/>
      <c r="AO429" s="190"/>
      <c r="AP429" s="190"/>
      <c r="AQ429" s="190"/>
      <c r="AR429" s="190"/>
      <c r="AS429" s="190"/>
      <c r="AT429" s="190"/>
      <c r="AU429" s="190"/>
      <c r="AV429" s="190"/>
      <c r="AW429" s="190"/>
      <c r="AX429" s="190"/>
      <c r="AY429" s="190"/>
      <c r="AZ429" s="190"/>
      <c r="BA429" s="190"/>
      <c r="BB429" s="190"/>
      <c r="BC429" s="190"/>
      <c r="BD429" s="190"/>
      <c r="BE429" s="190"/>
      <c r="BF429" s="190"/>
      <c r="BG429" s="190"/>
      <c r="BH429" s="190"/>
      <c r="BI429" s="190"/>
      <c r="BJ429" s="190"/>
      <c r="BK429" s="190"/>
      <c r="BL429" s="190"/>
      <c r="BM429" s="190"/>
      <c r="BN429" s="190"/>
      <c r="BO429" s="190"/>
      <c r="BP429" s="190"/>
      <c r="BQ429" s="190"/>
      <c r="BR429" s="190"/>
      <c r="BS429" s="190"/>
      <c r="BT429" s="190"/>
      <c r="BU429" s="190"/>
      <c r="BV429" s="190"/>
      <c r="BW429" s="190"/>
      <c r="BX429" s="190"/>
      <c r="BY429" s="190"/>
      <c r="BZ429" s="190"/>
      <c r="CA429" s="190"/>
      <c r="CB429" s="190"/>
      <c r="CC429" s="190"/>
      <c r="CD429" s="190"/>
      <c r="CE429" s="190"/>
      <c r="CF429" s="190"/>
      <c r="CG429" s="190"/>
      <c r="CH429" s="190"/>
      <c r="CI429" s="190"/>
      <c r="CJ429" s="190"/>
      <c r="CK429" s="190"/>
      <c r="CL429" s="190"/>
      <c r="CN429" s="201"/>
      <c r="CO429" s="190"/>
      <c r="CP429" s="190"/>
      <c r="CQ429" s="190"/>
      <c r="CR429" s="190"/>
      <c r="CS429" s="190"/>
      <c r="CT429" s="190"/>
      <c r="CU429" s="190"/>
      <c r="CV429" s="190"/>
      <c r="CW429" s="190"/>
      <c r="CX429" s="190"/>
      <c r="CY429" s="190"/>
      <c r="CZ429" s="190"/>
      <c r="DA429" s="190"/>
      <c r="DB429" s="190"/>
      <c r="DC429" s="190"/>
      <c r="DD429" s="190"/>
      <c r="DE429" s="190"/>
      <c r="DF429" s="190"/>
      <c r="DG429" s="190"/>
      <c r="DH429" s="190"/>
      <c r="DI429" s="190"/>
      <c r="DJ429" s="190"/>
      <c r="DK429" s="190"/>
      <c r="DL429" s="190"/>
    </row>
    <row r="430" spans="1:116" x14ac:dyDescent="0.4">
      <c r="A430" s="174"/>
      <c r="E430" s="8"/>
      <c r="G430" s="175" t="s">
        <v>505</v>
      </c>
      <c r="H430" s="200"/>
      <c r="I430" s="201"/>
      <c r="J430" s="201"/>
      <c r="K430" s="202"/>
      <c r="L430" s="202"/>
      <c r="M430" s="202"/>
      <c r="N430" s="202"/>
      <c r="O430" s="202"/>
      <c r="P430" s="202"/>
      <c r="R430" s="202"/>
      <c r="S430" s="190"/>
      <c r="T430" s="190"/>
      <c r="U430" s="190"/>
      <c r="V430" s="190"/>
      <c r="W430" s="190"/>
      <c r="X430" s="190"/>
      <c r="Y430" s="190"/>
      <c r="Z430" s="190"/>
      <c r="AA430" s="190"/>
      <c r="AB430" s="190"/>
      <c r="AC430" s="190"/>
      <c r="AD430" s="190"/>
      <c r="AE430" s="190"/>
      <c r="AF430" s="190"/>
      <c r="AG430" s="190"/>
      <c r="AH430" s="190"/>
      <c r="AI430" s="190"/>
      <c r="AJ430" s="190"/>
      <c r="AK430" s="190"/>
      <c r="AL430" s="190"/>
      <c r="AM430" s="190"/>
      <c r="AN430" s="190"/>
      <c r="AO430" s="190"/>
      <c r="AP430" s="190"/>
      <c r="AQ430" s="190"/>
      <c r="AR430" s="190"/>
      <c r="AS430" s="190"/>
      <c r="AT430" s="190"/>
      <c r="AU430" s="190"/>
      <c r="AV430" s="190"/>
      <c r="AW430" s="190"/>
      <c r="AX430" s="190"/>
      <c r="AY430" s="190"/>
      <c r="AZ430" s="190"/>
      <c r="BA430" s="190"/>
      <c r="BB430" s="190"/>
      <c r="BC430" s="190"/>
      <c r="BD430" s="190"/>
      <c r="BE430" s="190"/>
      <c r="BF430" s="190"/>
      <c r="BG430" s="190"/>
      <c r="BH430" s="190"/>
      <c r="BI430" s="190"/>
      <c r="BJ430" s="190"/>
      <c r="BK430" s="190"/>
      <c r="BL430" s="190"/>
      <c r="BM430" s="190"/>
      <c r="BN430" s="190"/>
      <c r="BO430" s="190"/>
      <c r="BP430" s="190"/>
      <c r="BQ430" s="190"/>
      <c r="BR430" s="190"/>
      <c r="BS430" s="190"/>
      <c r="BT430" s="190"/>
      <c r="BU430" s="190"/>
      <c r="BV430" s="190"/>
      <c r="BW430" s="190"/>
      <c r="BX430" s="190"/>
      <c r="BY430" s="190"/>
      <c r="BZ430" s="190"/>
      <c r="CA430" s="190"/>
      <c r="CB430" s="190"/>
      <c r="CC430" s="190"/>
      <c r="CD430" s="190"/>
      <c r="CE430" s="190"/>
      <c r="CF430" s="190"/>
      <c r="CG430" s="190"/>
      <c r="CH430" s="190"/>
      <c r="CI430" s="190"/>
      <c r="CJ430" s="190"/>
      <c r="CK430" s="190"/>
      <c r="CL430" s="190"/>
      <c r="CN430" s="201"/>
      <c r="CO430" s="190"/>
      <c r="CP430" s="190"/>
      <c r="CQ430" s="190"/>
      <c r="CR430" s="190"/>
      <c r="CS430" s="190"/>
      <c r="CT430" s="190"/>
      <c r="CU430" s="190"/>
      <c r="CV430" s="190"/>
      <c r="CW430" s="190"/>
      <c r="CX430" s="190"/>
      <c r="CY430" s="190"/>
      <c r="CZ430" s="190"/>
      <c r="DA430" s="190"/>
      <c r="DB430" s="190"/>
      <c r="DC430" s="190"/>
      <c r="DD430" s="190"/>
      <c r="DE430" s="190"/>
      <c r="DF430" s="190"/>
      <c r="DG430" s="190"/>
      <c r="DH430" s="190"/>
      <c r="DI430" s="190"/>
      <c r="DJ430" s="190"/>
      <c r="DK430" s="190"/>
      <c r="DL430" s="190"/>
    </row>
    <row r="431" spans="1:116" x14ac:dyDescent="0.4">
      <c r="A431" s="174"/>
      <c r="E431" s="8"/>
      <c r="G431" s="175" t="s">
        <v>463</v>
      </c>
      <c r="H431" s="200"/>
      <c r="I431" s="201"/>
      <c r="J431" s="201"/>
      <c r="K431" s="202"/>
      <c r="L431" s="202"/>
      <c r="M431" s="202"/>
      <c r="N431" s="202"/>
      <c r="O431" s="202"/>
      <c r="P431" s="202"/>
      <c r="R431" s="202"/>
      <c r="S431" s="190" t="str">
        <f t="shared" ref="S431:CD431" si="420">S$22</f>
        <v>S$18</v>
      </c>
      <c r="T431" s="190" t="str">
        <f t="shared" si="420"/>
        <v>T$18</v>
      </c>
      <c r="U431" s="190" t="str">
        <f t="shared" si="420"/>
        <v>U$18</v>
      </c>
      <c r="V431" s="190" t="str">
        <f t="shared" si="420"/>
        <v>V$18</v>
      </c>
      <c r="W431" s="190" t="str">
        <f t="shared" si="420"/>
        <v>W$18</v>
      </c>
      <c r="X431" s="190" t="str">
        <f t="shared" si="420"/>
        <v>X$18</v>
      </c>
      <c r="Y431" s="190" t="str">
        <f t="shared" si="420"/>
        <v>Y$18</v>
      </c>
      <c r="Z431" s="190" t="str">
        <f t="shared" si="420"/>
        <v>Z$18</v>
      </c>
      <c r="AA431" s="190" t="str">
        <f t="shared" si="420"/>
        <v>AA$18</v>
      </c>
      <c r="AB431" s="190" t="str">
        <f t="shared" si="420"/>
        <v>AB$18</v>
      </c>
      <c r="AC431" s="190" t="str">
        <f t="shared" si="420"/>
        <v>AC$18</v>
      </c>
      <c r="AD431" s="190" t="str">
        <f t="shared" si="420"/>
        <v>AD$18</v>
      </c>
      <c r="AE431" s="190" t="str">
        <f t="shared" si="420"/>
        <v>AE$18</v>
      </c>
      <c r="AF431" s="190" t="str">
        <f t="shared" si="420"/>
        <v>AF$18</v>
      </c>
      <c r="AG431" s="190" t="str">
        <f t="shared" si="420"/>
        <v>AG$18</v>
      </c>
      <c r="AH431" s="190" t="str">
        <f t="shared" si="420"/>
        <v>AH$18</v>
      </c>
      <c r="AI431" s="190" t="str">
        <f t="shared" si="420"/>
        <v>AI$18</v>
      </c>
      <c r="AJ431" s="190" t="str">
        <f t="shared" si="420"/>
        <v>AJ$18</v>
      </c>
      <c r="AK431" s="190" t="str">
        <f t="shared" si="420"/>
        <v>AK$18</v>
      </c>
      <c r="AL431" s="190" t="str">
        <f t="shared" si="420"/>
        <v>AL$18</v>
      </c>
      <c r="AM431" s="190" t="str">
        <f t="shared" si="420"/>
        <v>AM$18</v>
      </c>
      <c r="AN431" s="190" t="str">
        <f t="shared" si="420"/>
        <v>AN$18</v>
      </c>
      <c r="AO431" s="190" t="str">
        <f t="shared" si="420"/>
        <v>AO$18</v>
      </c>
      <c r="AP431" s="190" t="str">
        <f t="shared" si="420"/>
        <v>AP$18</v>
      </c>
      <c r="AQ431" s="190" t="str">
        <f t="shared" si="420"/>
        <v>AQ$18</v>
      </c>
      <c r="AR431" s="190" t="str">
        <f t="shared" si="420"/>
        <v>AR$18</v>
      </c>
      <c r="AS431" s="190" t="str">
        <f t="shared" si="420"/>
        <v>AS$18</v>
      </c>
      <c r="AT431" s="190" t="str">
        <f t="shared" si="420"/>
        <v>AT$18</v>
      </c>
      <c r="AU431" s="190" t="str">
        <f t="shared" si="420"/>
        <v>AU$18</v>
      </c>
      <c r="AV431" s="190" t="str">
        <f t="shared" si="420"/>
        <v>AV$18</v>
      </c>
      <c r="AW431" s="190" t="str">
        <f t="shared" si="420"/>
        <v>AW$18</v>
      </c>
      <c r="AX431" s="190" t="str">
        <f t="shared" si="420"/>
        <v>AX$18</v>
      </c>
      <c r="AY431" s="190" t="str">
        <f t="shared" si="420"/>
        <v>AY$18</v>
      </c>
      <c r="AZ431" s="190" t="str">
        <f t="shared" si="420"/>
        <v>AZ$18</v>
      </c>
      <c r="BA431" s="190" t="str">
        <f t="shared" si="420"/>
        <v>BA$18</v>
      </c>
      <c r="BB431" s="190" t="str">
        <f t="shared" si="420"/>
        <v>BB$18</v>
      </c>
      <c r="BC431" s="190" t="str">
        <f t="shared" si="420"/>
        <v>BC$18</v>
      </c>
      <c r="BD431" s="190" t="str">
        <f t="shared" si="420"/>
        <v>BD$18</v>
      </c>
      <c r="BE431" s="190" t="str">
        <f t="shared" si="420"/>
        <v>BE$18</v>
      </c>
      <c r="BF431" s="190" t="str">
        <f t="shared" si="420"/>
        <v>BF$18</v>
      </c>
      <c r="BG431" s="190" t="str">
        <f t="shared" si="420"/>
        <v>BG$18</v>
      </c>
      <c r="BH431" s="190" t="str">
        <f t="shared" si="420"/>
        <v>BH$18</v>
      </c>
      <c r="BI431" s="190" t="str">
        <f t="shared" si="420"/>
        <v>BI$18</v>
      </c>
      <c r="BJ431" s="190" t="str">
        <f t="shared" si="420"/>
        <v>BJ$18</v>
      </c>
      <c r="BK431" s="190" t="str">
        <f t="shared" si="420"/>
        <v>BK$18</v>
      </c>
      <c r="BL431" s="190" t="str">
        <f t="shared" si="420"/>
        <v>BL$18</v>
      </c>
      <c r="BM431" s="190" t="str">
        <f t="shared" si="420"/>
        <v>BM$18</v>
      </c>
      <c r="BN431" s="190" t="str">
        <f t="shared" si="420"/>
        <v>BN$18</v>
      </c>
      <c r="BO431" s="190" t="str">
        <f t="shared" si="420"/>
        <v>BO$18</v>
      </c>
      <c r="BP431" s="190" t="str">
        <f t="shared" si="420"/>
        <v>BP$18</v>
      </c>
      <c r="BQ431" s="190" t="str">
        <f t="shared" si="420"/>
        <v>BQ$18</v>
      </c>
      <c r="BR431" s="190" t="str">
        <f t="shared" si="420"/>
        <v>BR$18</v>
      </c>
      <c r="BS431" s="190" t="str">
        <f t="shared" si="420"/>
        <v>BS$18</v>
      </c>
      <c r="BT431" s="190" t="str">
        <f t="shared" si="420"/>
        <v>BT$18</v>
      </c>
      <c r="BU431" s="190" t="str">
        <f t="shared" si="420"/>
        <v>BU$18</v>
      </c>
      <c r="BV431" s="190" t="str">
        <f t="shared" si="420"/>
        <v>BV$18</v>
      </c>
      <c r="BW431" s="190" t="str">
        <f t="shared" si="420"/>
        <v>BW$18</v>
      </c>
      <c r="BX431" s="190" t="str">
        <f t="shared" si="420"/>
        <v>BX$18</v>
      </c>
      <c r="BY431" s="190" t="str">
        <f t="shared" si="420"/>
        <v>BY$18</v>
      </c>
      <c r="BZ431" s="190" t="str">
        <f t="shared" si="420"/>
        <v>BZ$18</v>
      </c>
      <c r="CA431" s="190" t="str">
        <f t="shared" si="420"/>
        <v>CA$18</v>
      </c>
      <c r="CB431" s="190" t="str">
        <f t="shared" si="420"/>
        <v>CB$18</v>
      </c>
      <c r="CC431" s="190" t="str">
        <f t="shared" si="420"/>
        <v>CC$18</v>
      </c>
      <c r="CD431" s="190" t="str">
        <f t="shared" si="420"/>
        <v>CD$18</v>
      </c>
      <c r="CE431" s="190" t="str">
        <f t="shared" ref="CE431:CL431" si="421">CE$22</f>
        <v>CE$18</v>
      </c>
      <c r="CF431" s="190" t="str">
        <f t="shared" si="421"/>
        <v>CF$18</v>
      </c>
      <c r="CG431" s="190" t="str">
        <f t="shared" si="421"/>
        <v>CG$18</v>
      </c>
      <c r="CH431" s="190" t="str">
        <f t="shared" si="421"/>
        <v>CH$18</v>
      </c>
      <c r="CI431" s="190" t="str">
        <f t="shared" si="421"/>
        <v>CI$18</v>
      </c>
      <c r="CJ431" s="190" t="str">
        <f t="shared" si="421"/>
        <v>CJ$18</v>
      </c>
      <c r="CK431" s="190" t="str">
        <f t="shared" si="421"/>
        <v>CK$18</v>
      </c>
      <c r="CL431" s="190" t="str">
        <f t="shared" si="421"/>
        <v>CL$18</v>
      </c>
      <c r="CN431" s="201"/>
      <c r="CO431" s="190" t="str">
        <f t="shared" ref="CO431:DL431" si="422">CO$22</f>
        <v>CO$18</v>
      </c>
      <c r="CP431" s="190" t="str">
        <f t="shared" si="422"/>
        <v>CP$18</v>
      </c>
      <c r="CQ431" s="190" t="str">
        <f t="shared" si="422"/>
        <v>CQ$18</v>
      </c>
      <c r="CR431" s="190" t="str">
        <f t="shared" si="422"/>
        <v>CR$18</v>
      </c>
      <c r="CS431" s="190" t="str">
        <f t="shared" si="422"/>
        <v>CS$18</v>
      </c>
      <c r="CT431" s="190" t="str">
        <f t="shared" si="422"/>
        <v>CT$18</v>
      </c>
      <c r="CU431" s="190" t="str">
        <f t="shared" si="422"/>
        <v>CU$18</v>
      </c>
      <c r="CV431" s="190" t="str">
        <f t="shared" si="422"/>
        <v>CV$18</v>
      </c>
      <c r="CW431" s="190" t="str">
        <f t="shared" si="422"/>
        <v>CW$18</v>
      </c>
      <c r="CX431" s="190" t="str">
        <f t="shared" si="422"/>
        <v>CX$18</v>
      </c>
      <c r="CY431" s="190" t="str">
        <f t="shared" si="422"/>
        <v>CY$18</v>
      </c>
      <c r="CZ431" s="190" t="str">
        <f t="shared" si="422"/>
        <v>CZ$18</v>
      </c>
      <c r="DA431" s="190" t="str">
        <f t="shared" si="422"/>
        <v>DA$18</v>
      </c>
      <c r="DB431" s="190" t="str">
        <f t="shared" si="422"/>
        <v>DB$18</v>
      </c>
      <c r="DC431" s="190" t="str">
        <f t="shared" si="422"/>
        <v>DC$18</v>
      </c>
      <c r="DD431" s="190" t="str">
        <f t="shared" si="422"/>
        <v>DD$18</v>
      </c>
      <c r="DE431" s="190" t="str">
        <f t="shared" si="422"/>
        <v>DE$18</v>
      </c>
      <c r="DF431" s="190" t="str">
        <f t="shared" si="422"/>
        <v>DF$18</v>
      </c>
      <c r="DG431" s="190" t="str">
        <f t="shared" si="422"/>
        <v>DG$18</v>
      </c>
      <c r="DH431" s="190" t="str">
        <f t="shared" si="422"/>
        <v>DH$18</v>
      </c>
      <c r="DI431" s="190" t="str">
        <f t="shared" si="422"/>
        <v>DI$18</v>
      </c>
      <c r="DJ431" s="190" t="str">
        <f t="shared" si="422"/>
        <v>DJ$18</v>
      </c>
      <c r="DK431" s="190" t="str">
        <f t="shared" si="422"/>
        <v>DK$18</v>
      </c>
      <c r="DL431" s="190" t="str">
        <f t="shared" si="422"/>
        <v>DL$18</v>
      </c>
    </row>
    <row r="432" spans="1:116" x14ac:dyDescent="0.4">
      <c r="A432" s="174"/>
      <c r="E432" s="8"/>
      <c r="G432" s="175" t="s">
        <v>464</v>
      </c>
      <c r="H432" s="200"/>
      <c r="I432" s="201"/>
      <c r="J432" s="201"/>
      <c r="K432" s="202"/>
      <c r="L432" s="202"/>
      <c r="M432" s="202"/>
      <c r="N432" s="202"/>
      <c r="O432" s="202"/>
      <c r="P432" s="202"/>
      <c r="R432" s="202"/>
      <c r="S432" s="190" t="str">
        <f t="shared" ref="S432:CD432" si="423">S$23</f>
        <v>S$19</v>
      </c>
      <c r="T432" s="190" t="str">
        <f t="shared" si="423"/>
        <v>T$19</v>
      </c>
      <c r="U432" s="190" t="str">
        <f t="shared" si="423"/>
        <v>U$19</v>
      </c>
      <c r="V432" s="190" t="str">
        <f t="shared" si="423"/>
        <v>V$19</v>
      </c>
      <c r="W432" s="190" t="str">
        <f t="shared" si="423"/>
        <v>W$19</v>
      </c>
      <c r="X432" s="190" t="str">
        <f t="shared" si="423"/>
        <v>X$19</v>
      </c>
      <c r="Y432" s="190" t="str">
        <f t="shared" si="423"/>
        <v>Y$19</v>
      </c>
      <c r="Z432" s="190" t="str">
        <f t="shared" si="423"/>
        <v>Z$19</v>
      </c>
      <c r="AA432" s="190" t="str">
        <f t="shared" si="423"/>
        <v>AA$19</v>
      </c>
      <c r="AB432" s="190" t="str">
        <f t="shared" si="423"/>
        <v>AB$19</v>
      </c>
      <c r="AC432" s="190" t="str">
        <f t="shared" si="423"/>
        <v>AC$19</v>
      </c>
      <c r="AD432" s="190" t="str">
        <f t="shared" si="423"/>
        <v>AD$19</v>
      </c>
      <c r="AE432" s="190" t="str">
        <f t="shared" si="423"/>
        <v>AE$19</v>
      </c>
      <c r="AF432" s="190" t="str">
        <f t="shared" si="423"/>
        <v>AF$19</v>
      </c>
      <c r="AG432" s="190" t="str">
        <f t="shared" si="423"/>
        <v>AG$19</v>
      </c>
      <c r="AH432" s="190" t="str">
        <f t="shared" si="423"/>
        <v>AH$19</v>
      </c>
      <c r="AI432" s="190" t="str">
        <f t="shared" si="423"/>
        <v>AI$19</v>
      </c>
      <c r="AJ432" s="190" t="str">
        <f t="shared" si="423"/>
        <v>AJ$19</v>
      </c>
      <c r="AK432" s="190" t="str">
        <f t="shared" si="423"/>
        <v>AK$19</v>
      </c>
      <c r="AL432" s="190" t="str">
        <f t="shared" si="423"/>
        <v>AL$19</v>
      </c>
      <c r="AM432" s="190" t="str">
        <f t="shared" si="423"/>
        <v>AM$19</v>
      </c>
      <c r="AN432" s="190" t="str">
        <f t="shared" si="423"/>
        <v>AN$19</v>
      </c>
      <c r="AO432" s="190" t="str">
        <f t="shared" si="423"/>
        <v>AO$19</v>
      </c>
      <c r="AP432" s="190" t="str">
        <f t="shared" si="423"/>
        <v>AP$19</v>
      </c>
      <c r="AQ432" s="190" t="str">
        <f t="shared" si="423"/>
        <v>AQ$19</v>
      </c>
      <c r="AR432" s="190" t="str">
        <f t="shared" si="423"/>
        <v>AR$19</v>
      </c>
      <c r="AS432" s="190" t="str">
        <f t="shared" si="423"/>
        <v>AS$19</v>
      </c>
      <c r="AT432" s="190" t="str">
        <f t="shared" si="423"/>
        <v>AT$19</v>
      </c>
      <c r="AU432" s="190" t="str">
        <f t="shared" si="423"/>
        <v>AU$19</v>
      </c>
      <c r="AV432" s="190" t="str">
        <f t="shared" si="423"/>
        <v>AV$19</v>
      </c>
      <c r="AW432" s="190" t="str">
        <f t="shared" si="423"/>
        <v>AW$19</v>
      </c>
      <c r="AX432" s="190" t="str">
        <f t="shared" si="423"/>
        <v>AX$19</v>
      </c>
      <c r="AY432" s="190" t="str">
        <f t="shared" si="423"/>
        <v>AY$19</v>
      </c>
      <c r="AZ432" s="190" t="str">
        <f t="shared" si="423"/>
        <v>AZ$19</v>
      </c>
      <c r="BA432" s="190" t="str">
        <f t="shared" si="423"/>
        <v>BA$19</v>
      </c>
      <c r="BB432" s="190" t="str">
        <f t="shared" si="423"/>
        <v>BB$19</v>
      </c>
      <c r="BC432" s="190" t="str">
        <f t="shared" si="423"/>
        <v>BC$19</v>
      </c>
      <c r="BD432" s="190" t="str">
        <f t="shared" si="423"/>
        <v>BD$19</v>
      </c>
      <c r="BE432" s="190" t="str">
        <f t="shared" si="423"/>
        <v>BE$19</v>
      </c>
      <c r="BF432" s="190" t="str">
        <f t="shared" si="423"/>
        <v>BF$19</v>
      </c>
      <c r="BG432" s="190" t="str">
        <f t="shared" si="423"/>
        <v>BG$19</v>
      </c>
      <c r="BH432" s="190" t="str">
        <f t="shared" si="423"/>
        <v>BH$19</v>
      </c>
      <c r="BI432" s="190" t="str">
        <f t="shared" si="423"/>
        <v>BI$19</v>
      </c>
      <c r="BJ432" s="190" t="str">
        <f t="shared" si="423"/>
        <v>BJ$19</v>
      </c>
      <c r="BK432" s="190" t="str">
        <f t="shared" si="423"/>
        <v>BK$19</v>
      </c>
      <c r="BL432" s="190" t="str">
        <f t="shared" si="423"/>
        <v>BL$19</v>
      </c>
      <c r="BM432" s="190" t="str">
        <f t="shared" si="423"/>
        <v>BM$19</v>
      </c>
      <c r="BN432" s="190" t="str">
        <f t="shared" si="423"/>
        <v>BN$19</v>
      </c>
      <c r="BO432" s="190" t="str">
        <f t="shared" si="423"/>
        <v>BO$19</v>
      </c>
      <c r="BP432" s="190" t="str">
        <f t="shared" si="423"/>
        <v>BP$19</v>
      </c>
      <c r="BQ432" s="190" t="str">
        <f t="shared" si="423"/>
        <v>BQ$19</v>
      </c>
      <c r="BR432" s="190" t="str">
        <f t="shared" si="423"/>
        <v>BR$19</v>
      </c>
      <c r="BS432" s="190" t="str">
        <f t="shared" si="423"/>
        <v>BS$19</v>
      </c>
      <c r="BT432" s="190" t="str">
        <f t="shared" si="423"/>
        <v>BT$19</v>
      </c>
      <c r="BU432" s="190" t="str">
        <f t="shared" si="423"/>
        <v>BU$19</v>
      </c>
      <c r="BV432" s="190" t="str">
        <f t="shared" si="423"/>
        <v>BV$19</v>
      </c>
      <c r="BW432" s="190" t="str">
        <f t="shared" si="423"/>
        <v>BW$19</v>
      </c>
      <c r="BX432" s="190" t="str">
        <f t="shared" si="423"/>
        <v>BX$19</v>
      </c>
      <c r="BY432" s="190" t="str">
        <f t="shared" si="423"/>
        <v>BY$19</v>
      </c>
      <c r="BZ432" s="190" t="str">
        <f t="shared" si="423"/>
        <v>BZ$19</v>
      </c>
      <c r="CA432" s="190" t="str">
        <f t="shared" si="423"/>
        <v>CA$19</v>
      </c>
      <c r="CB432" s="190" t="str">
        <f t="shared" si="423"/>
        <v>CB$19</v>
      </c>
      <c r="CC432" s="190" t="str">
        <f t="shared" si="423"/>
        <v>CC$19</v>
      </c>
      <c r="CD432" s="190" t="str">
        <f t="shared" si="423"/>
        <v>CD$19</v>
      </c>
      <c r="CE432" s="190" t="str">
        <f t="shared" ref="CE432:CL432" si="424">CE$23</f>
        <v>CE$19</v>
      </c>
      <c r="CF432" s="190" t="str">
        <f t="shared" si="424"/>
        <v>CF$19</v>
      </c>
      <c r="CG432" s="190" t="str">
        <f t="shared" si="424"/>
        <v>CG$19</v>
      </c>
      <c r="CH432" s="190" t="str">
        <f t="shared" si="424"/>
        <v>CH$19</v>
      </c>
      <c r="CI432" s="190" t="str">
        <f t="shared" si="424"/>
        <v>CI$19</v>
      </c>
      <c r="CJ432" s="190" t="str">
        <f t="shared" si="424"/>
        <v>CJ$19</v>
      </c>
      <c r="CK432" s="190" t="str">
        <f t="shared" si="424"/>
        <v>CK$19</v>
      </c>
      <c r="CL432" s="190" t="str">
        <f t="shared" si="424"/>
        <v>CL$19</v>
      </c>
      <c r="CN432" s="201"/>
      <c r="CO432" s="190" t="str">
        <f t="shared" ref="CO432:DL432" si="425">CO$23</f>
        <v>CO$19</v>
      </c>
      <c r="CP432" s="190" t="str">
        <f t="shared" si="425"/>
        <v>CP$19</v>
      </c>
      <c r="CQ432" s="190" t="str">
        <f t="shared" si="425"/>
        <v>CQ$19</v>
      </c>
      <c r="CR432" s="190" t="str">
        <f t="shared" si="425"/>
        <v>CR$19</v>
      </c>
      <c r="CS432" s="190" t="str">
        <f t="shared" si="425"/>
        <v>CS$19</v>
      </c>
      <c r="CT432" s="190" t="str">
        <f t="shared" si="425"/>
        <v>CT$19</v>
      </c>
      <c r="CU432" s="190" t="str">
        <f t="shared" si="425"/>
        <v>CU$19</v>
      </c>
      <c r="CV432" s="190" t="str">
        <f t="shared" si="425"/>
        <v>CV$19</v>
      </c>
      <c r="CW432" s="190" t="str">
        <f t="shared" si="425"/>
        <v>CW$19</v>
      </c>
      <c r="CX432" s="190" t="str">
        <f t="shared" si="425"/>
        <v>CX$19</v>
      </c>
      <c r="CY432" s="190" t="str">
        <f t="shared" si="425"/>
        <v>CY$19</v>
      </c>
      <c r="CZ432" s="190" t="str">
        <f t="shared" si="425"/>
        <v>CZ$19</v>
      </c>
      <c r="DA432" s="190" t="str">
        <f t="shared" si="425"/>
        <v>DA$19</v>
      </c>
      <c r="DB432" s="190" t="str">
        <f t="shared" si="425"/>
        <v>DB$19</v>
      </c>
      <c r="DC432" s="190" t="str">
        <f t="shared" si="425"/>
        <v>DC$19</v>
      </c>
      <c r="DD432" s="190" t="str">
        <f t="shared" si="425"/>
        <v>DD$19</v>
      </c>
      <c r="DE432" s="190" t="str">
        <f t="shared" si="425"/>
        <v>DE$19</v>
      </c>
      <c r="DF432" s="190" t="str">
        <f t="shared" si="425"/>
        <v>DF$19</v>
      </c>
      <c r="DG432" s="190" t="str">
        <f t="shared" si="425"/>
        <v>DG$19</v>
      </c>
      <c r="DH432" s="190" t="str">
        <f t="shared" si="425"/>
        <v>DH$19</v>
      </c>
      <c r="DI432" s="190" t="str">
        <f t="shared" si="425"/>
        <v>DI$19</v>
      </c>
      <c r="DJ432" s="190" t="str">
        <f t="shared" si="425"/>
        <v>DJ$19</v>
      </c>
      <c r="DK432" s="190" t="str">
        <f t="shared" si="425"/>
        <v>DK$19</v>
      </c>
      <c r="DL432" s="190" t="str">
        <f t="shared" si="425"/>
        <v>DL$19</v>
      </c>
    </row>
    <row r="433" spans="1:116" x14ac:dyDescent="0.4">
      <c r="A433" s="48" t="s">
        <v>218</v>
      </c>
      <c r="B433" s="31" t="s">
        <v>81</v>
      </c>
      <c r="C433" s="31"/>
      <c r="D433" t="s">
        <v>757</v>
      </c>
      <c r="E433" s="8" t="str">
        <f t="shared" ref="E433:E446" si="426">ROW()&amp;" "&amp;D433</f>
        <v>433 DAYRENT-PV</v>
      </c>
      <c r="F433" t="s">
        <v>572</v>
      </c>
      <c r="G433" s="70" t="s">
        <v>779</v>
      </c>
      <c r="H433" s="48"/>
      <c r="I433" s="297"/>
      <c r="J433" s="297"/>
      <c r="K433" s="48"/>
      <c r="L433" s="48"/>
      <c r="M433" s="48"/>
      <c r="N433" s="48"/>
      <c r="O433" s="48"/>
      <c r="P433" s="48"/>
      <c r="R433" s="70"/>
      <c r="S433" s="298"/>
      <c r="T433" s="298"/>
      <c r="U433" s="298"/>
      <c r="V433" s="298"/>
      <c r="W433" s="298"/>
      <c r="X433" s="298"/>
      <c r="Y433" s="298"/>
      <c r="Z433" s="298"/>
      <c r="AA433" s="298"/>
      <c r="AB433" s="298"/>
      <c r="AC433" s="298"/>
      <c r="AD433" s="298"/>
      <c r="AE433" s="298"/>
      <c r="AF433" s="298"/>
      <c r="AG433" s="298"/>
      <c r="AH433" s="298"/>
      <c r="AI433" s="298"/>
      <c r="AJ433" s="298"/>
      <c r="AK433" s="298"/>
      <c r="AL433" s="298"/>
      <c r="AM433" s="298"/>
      <c r="AN433" s="298"/>
      <c r="AO433" s="298"/>
      <c r="AP433" s="298"/>
      <c r="AQ433" s="298"/>
      <c r="AR433" s="298"/>
      <c r="AS433" s="298"/>
      <c r="AT433" s="298"/>
      <c r="AU433" s="298"/>
      <c r="AV433" s="298"/>
      <c r="AW433" s="298"/>
      <c r="AX433" s="298"/>
      <c r="AY433" s="298"/>
      <c r="AZ433" s="298"/>
      <c r="BA433" s="298"/>
      <c r="BB433" s="298"/>
      <c r="BC433" s="298"/>
      <c r="BD433" s="298"/>
      <c r="BE433" s="298"/>
      <c r="BF433" s="298"/>
      <c r="BG433" s="298"/>
      <c r="BH433" s="298"/>
      <c r="BI433" s="298"/>
      <c r="BJ433" s="298"/>
      <c r="BK433" s="298"/>
      <c r="BL433" s="298"/>
      <c r="BM433" s="298"/>
      <c r="BN433" s="298"/>
      <c r="BO433" s="298"/>
      <c r="BP433" s="298"/>
      <c r="BQ433" s="298"/>
      <c r="BR433" s="298"/>
      <c r="BS433" s="298"/>
      <c r="BT433" s="298"/>
      <c r="BU433" s="298"/>
      <c r="BV433" s="298"/>
      <c r="BW433" s="298"/>
      <c r="BX433" s="298"/>
      <c r="BY433" s="298"/>
      <c r="BZ433" s="298"/>
      <c r="CA433" s="298"/>
      <c r="CB433" s="298"/>
      <c r="CC433" s="298"/>
      <c r="CD433" s="298"/>
      <c r="CE433" s="298"/>
      <c r="CF433" s="298"/>
      <c r="CG433" s="298"/>
      <c r="CH433" s="298"/>
      <c r="CI433" s="298"/>
      <c r="CJ433" s="298"/>
      <c r="CK433" s="298"/>
      <c r="CL433" s="298"/>
      <c r="CN433" s="297"/>
      <c r="CO433" s="298"/>
      <c r="CP433" s="298"/>
      <c r="CQ433" s="298"/>
      <c r="CR433" s="298"/>
      <c r="CS433" s="298"/>
      <c r="CT433" s="298"/>
      <c r="CU433" s="298"/>
      <c r="CV433" s="298"/>
      <c r="CW433" s="298"/>
      <c r="CX433" s="298"/>
      <c r="CY433" s="298"/>
      <c r="CZ433" s="298"/>
      <c r="DA433" s="298"/>
      <c r="DB433" s="298"/>
      <c r="DC433" s="298"/>
      <c r="DD433" s="298"/>
      <c r="DE433" s="298"/>
      <c r="DF433" s="298"/>
      <c r="DG433" s="298"/>
      <c r="DH433" s="298"/>
      <c r="DI433" s="298"/>
      <c r="DJ433" s="298"/>
      <c r="DK433" s="298"/>
      <c r="DL433" s="298"/>
    </row>
    <row r="434" spans="1:116" x14ac:dyDescent="0.4">
      <c r="B434" t="s">
        <v>332</v>
      </c>
      <c r="D434" t="s">
        <v>757</v>
      </c>
      <c r="E434" s="8" t="str">
        <f t="shared" si="426"/>
        <v>434 DAYRENT-PV</v>
      </c>
      <c r="G434" s="145" t="s">
        <v>458</v>
      </c>
      <c r="H434" s="31"/>
      <c r="I434" s="73"/>
      <c r="J434" s="73"/>
      <c r="K434" s="39"/>
      <c r="L434" s="39"/>
      <c r="M434" s="39"/>
      <c r="N434" s="39"/>
      <c r="O434" s="39"/>
      <c r="P434" s="39"/>
      <c r="R434" s="38"/>
      <c r="S434" s="76"/>
      <c r="T434" s="76"/>
      <c r="U434" s="76"/>
      <c r="V434" s="76"/>
      <c r="W434" s="76"/>
      <c r="X434" s="76"/>
      <c r="Y434" s="76"/>
      <c r="Z434" s="76"/>
      <c r="AA434" s="76"/>
      <c r="AB434" s="76"/>
      <c r="AC434" s="76"/>
      <c r="AD434" s="76"/>
      <c r="AE434" s="76"/>
      <c r="AF434" s="76"/>
      <c r="AG434" s="76"/>
      <c r="AH434" s="76"/>
      <c r="AI434" s="76"/>
      <c r="AJ434" s="76"/>
      <c r="AK434" s="76"/>
      <c r="AL434" s="76"/>
      <c r="AM434" s="76"/>
      <c r="AN434" s="76"/>
      <c r="AO434" s="76"/>
      <c r="AP434" s="76"/>
      <c r="AQ434" s="76"/>
      <c r="AR434" s="76"/>
      <c r="AS434" s="76"/>
      <c r="AT434" s="76"/>
      <c r="AU434" s="76"/>
      <c r="AV434" s="76"/>
      <c r="AW434" s="76"/>
      <c r="AX434" s="76"/>
      <c r="AY434" s="76"/>
      <c r="AZ434" s="76"/>
      <c r="BA434" s="76"/>
      <c r="BB434" s="76"/>
      <c r="BC434" s="76"/>
      <c r="BD434" s="76"/>
      <c r="BE434" s="76"/>
      <c r="BF434" s="76"/>
      <c r="BG434" s="76"/>
      <c r="BH434" s="76"/>
      <c r="BI434" s="76"/>
      <c r="BJ434" s="76"/>
      <c r="BK434" s="76"/>
      <c r="BL434" s="76"/>
      <c r="BM434" s="76"/>
      <c r="BN434" s="76"/>
      <c r="BO434" s="76"/>
      <c r="BP434" s="76"/>
      <c r="BQ434" s="76"/>
      <c r="BR434" s="76"/>
      <c r="BS434" s="76"/>
      <c r="BT434" s="76"/>
      <c r="BU434" s="76"/>
      <c r="BV434" s="76"/>
      <c r="BW434" s="76"/>
      <c r="BX434" s="76"/>
      <c r="BY434" s="76"/>
      <c r="BZ434" s="76"/>
      <c r="CA434" s="76"/>
      <c r="CB434" s="76"/>
      <c r="CC434" s="76"/>
      <c r="CD434" s="76"/>
      <c r="CE434" s="76"/>
      <c r="CF434" s="76"/>
      <c r="CG434" s="76"/>
      <c r="CH434" s="76"/>
      <c r="CI434" s="76"/>
      <c r="CJ434" s="76"/>
      <c r="CK434" s="76"/>
      <c r="CL434" s="76"/>
      <c r="CN434" s="73"/>
      <c r="CO434" s="76"/>
      <c r="CP434" s="76"/>
      <c r="CQ434" s="76"/>
      <c r="CR434" s="76"/>
      <c r="CS434" s="76"/>
      <c r="CT434" s="76"/>
      <c r="CU434" s="76"/>
      <c r="CV434" s="76"/>
      <c r="CW434" s="76"/>
      <c r="CX434" s="76"/>
      <c r="CY434" s="76"/>
      <c r="CZ434" s="76"/>
      <c r="DA434" s="76"/>
      <c r="DB434" s="76"/>
      <c r="DC434" s="76"/>
      <c r="DD434" s="76"/>
      <c r="DE434" s="76"/>
      <c r="DF434" s="76"/>
      <c r="DG434" s="76"/>
      <c r="DH434" s="76"/>
      <c r="DI434" s="76"/>
      <c r="DJ434" s="76"/>
      <c r="DK434" s="76"/>
      <c r="DL434" s="76"/>
    </row>
    <row r="435" spans="1:116" x14ac:dyDescent="0.4">
      <c r="D435" t="s">
        <v>757</v>
      </c>
      <c r="E435" s="8" t="str">
        <f t="shared" si="426"/>
        <v>435 DAYRENT-PV</v>
      </c>
      <c r="G435" s="145" t="s">
        <v>460</v>
      </c>
      <c r="H435" s="31"/>
      <c r="I435" s="73"/>
      <c r="J435" s="73"/>
      <c r="K435" s="150">
        <v>0.8</v>
      </c>
      <c r="L435" s="150">
        <v>0.8</v>
      </c>
      <c r="M435" s="150">
        <v>0.8</v>
      </c>
      <c r="N435" s="150">
        <v>0.8</v>
      </c>
      <c r="O435" s="150">
        <v>0.8</v>
      </c>
      <c r="P435" s="150">
        <v>0.8</v>
      </c>
      <c r="R435" s="38"/>
      <c r="S435" s="20" cm="1">
        <f t="array" ref="S435">INDEX($K:$P,ROW(),MATCH(S$3,$K$2:$P$2,0))</f>
        <v>0.8</v>
      </c>
      <c r="T435" s="20" cm="1">
        <f t="array" ref="T435">INDEX($K:$P,ROW(),MATCH(T$3,$K$2:$P$2,0))</f>
        <v>0.8</v>
      </c>
      <c r="U435" s="20" cm="1">
        <f t="array" ref="U435">INDEX($K:$P,ROW(),MATCH(U$3,$K$2:$P$2,0))</f>
        <v>0.8</v>
      </c>
      <c r="V435" s="20" cm="1">
        <f t="array" ref="V435">INDEX($K:$P,ROW(),MATCH(V$3,$K$2:$P$2,0))</f>
        <v>0.8</v>
      </c>
      <c r="W435" s="20" cm="1">
        <f t="array" ref="W435">INDEX($K:$P,ROW(),MATCH(W$3,$K$2:$P$2,0))</f>
        <v>0.8</v>
      </c>
      <c r="X435" s="20" cm="1">
        <f t="array" ref="X435">INDEX($K:$P,ROW(),MATCH(X$3,$K$2:$P$2,0))</f>
        <v>0.8</v>
      </c>
      <c r="Y435" s="20" cm="1">
        <f t="array" ref="Y435">INDEX($K:$P,ROW(),MATCH(Y$3,$K$2:$P$2,0))</f>
        <v>0.8</v>
      </c>
      <c r="Z435" s="20" cm="1">
        <f t="array" ref="Z435">INDEX($K:$P,ROW(),MATCH(Z$3,$K$2:$P$2,0))</f>
        <v>0.8</v>
      </c>
      <c r="AA435" s="20" cm="1">
        <f t="array" ref="AA435">INDEX($K:$P,ROW(),MATCH(AA$3,$K$2:$P$2,0))</f>
        <v>0.8</v>
      </c>
      <c r="AB435" s="20" cm="1">
        <f t="array" ref="AB435">INDEX($K:$P,ROW(),MATCH(AB$3,$K$2:$P$2,0))</f>
        <v>0.8</v>
      </c>
      <c r="AC435" s="20" cm="1">
        <f t="array" ref="AC435">INDEX($K:$P,ROW(),MATCH(AC$3,$K$2:$P$2,0))</f>
        <v>0.8</v>
      </c>
      <c r="AD435" s="20" cm="1">
        <f t="array" ref="AD435">INDEX($K:$P,ROW(),MATCH(AD$3,$K$2:$P$2,0))</f>
        <v>0.8</v>
      </c>
      <c r="AE435" s="20" cm="1">
        <f t="array" ref="AE435">INDEX($K:$P,ROW(),MATCH(AE$3,$K$2:$P$2,0))</f>
        <v>0.8</v>
      </c>
      <c r="AF435" s="20" cm="1">
        <f t="array" ref="AF435">INDEX($K:$P,ROW(),MATCH(AF$3,$K$2:$P$2,0))</f>
        <v>0.8</v>
      </c>
      <c r="AG435" s="20" cm="1">
        <f t="array" ref="AG435">INDEX($K:$P,ROW(),MATCH(AG$3,$K$2:$P$2,0))</f>
        <v>0.8</v>
      </c>
      <c r="AH435" s="20" cm="1">
        <f t="array" ref="AH435">INDEX($K:$P,ROW(),MATCH(AH$3,$K$2:$P$2,0))</f>
        <v>0.8</v>
      </c>
      <c r="AI435" s="20" cm="1">
        <f t="array" ref="AI435">INDEX($K:$P,ROW(),MATCH(AI$3,$K$2:$P$2,0))</f>
        <v>0.8</v>
      </c>
      <c r="AJ435" s="20" cm="1">
        <f t="array" ref="AJ435">INDEX($K:$P,ROW(),MATCH(AJ$3,$K$2:$P$2,0))</f>
        <v>0.8</v>
      </c>
      <c r="AK435" s="20" cm="1">
        <f t="array" ref="AK435">INDEX($K:$P,ROW(),MATCH(AK$3,$K$2:$P$2,0))</f>
        <v>0.8</v>
      </c>
      <c r="AL435" s="20" cm="1">
        <f t="array" ref="AL435">INDEX($K:$P,ROW(),MATCH(AL$3,$K$2:$P$2,0))</f>
        <v>0.8</v>
      </c>
      <c r="AM435" s="20" cm="1">
        <f t="array" ref="AM435">INDEX($K:$P,ROW(),MATCH(AM$3,$K$2:$P$2,0))</f>
        <v>0.8</v>
      </c>
      <c r="AN435" s="20" cm="1">
        <f t="array" ref="AN435">INDEX($K:$P,ROW(),MATCH(AN$3,$K$2:$P$2,0))</f>
        <v>0.8</v>
      </c>
      <c r="AO435" s="20" cm="1">
        <f t="array" ref="AO435">INDEX($K:$P,ROW(),MATCH(AO$3,$K$2:$P$2,0))</f>
        <v>0.8</v>
      </c>
      <c r="AP435" s="20" cm="1">
        <f t="array" ref="AP435">INDEX($K:$P,ROW(),MATCH(AP$3,$K$2:$P$2,0))</f>
        <v>0.8</v>
      </c>
      <c r="AQ435" s="20" cm="1">
        <f t="array" ref="AQ435">INDEX($K:$P,ROW(),MATCH(AQ$3,$K$2:$P$2,0))</f>
        <v>0.8</v>
      </c>
      <c r="AR435" s="20" cm="1">
        <f t="array" ref="AR435">INDEX($K:$P,ROW(),MATCH(AR$3,$K$2:$P$2,0))</f>
        <v>0.8</v>
      </c>
      <c r="AS435" s="20" cm="1">
        <f t="array" ref="AS435">INDEX($K:$P,ROW(),MATCH(AS$3,$K$2:$P$2,0))</f>
        <v>0.8</v>
      </c>
      <c r="AT435" s="20" cm="1">
        <f t="array" ref="AT435">INDEX($K:$P,ROW(),MATCH(AT$3,$K$2:$P$2,0))</f>
        <v>0.8</v>
      </c>
      <c r="AU435" s="20" cm="1">
        <f t="array" ref="AU435">INDEX($K:$P,ROW(),MATCH(AU$3,$K$2:$P$2,0))</f>
        <v>0.8</v>
      </c>
      <c r="AV435" s="20" cm="1">
        <f t="array" ref="AV435">INDEX($K:$P,ROW(),MATCH(AV$3,$K$2:$P$2,0))</f>
        <v>0.8</v>
      </c>
      <c r="AW435" s="20" cm="1">
        <f t="array" ref="AW435">INDEX($K:$P,ROW(),MATCH(AW$3,$K$2:$P$2,0))</f>
        <v>0.8</v>
      </c>
      <c r="AX435" s="20" cm="1">
        <f t="array" ref="AX435">INDEX($K:$P,ROW(),MATCH(AX$3,$K$2:$P$2,0))</f>
        <v>0.8</v>
      </c>
      <c r="AY435" s="20" cm="1">
        <f t="array" ref="AY435">INDEX($K:$P,ROW(),MATCH(AY$3,$K$2:$P$2,0))</f>
        <v>0.8</v>
      </c>
      <c r="AZ435" s="20" cm="1">
        <f t="array" ref="AZ435">INDEX($K:$P,ROW(),MATCH(AZ$3,$K$2:$P$2,0))</f>
        <v>0.8</v>
      </c>
      <c r="BA435" s="20" cm="1">
        <f t="array" ref="BA435">INDEX($K:$P,ROW(),MATCH(BA$3,$K$2:$P$2,0))</f>
        <v>0.8</v>
      </c>
      <c r="BB435" s="20" cm="1">
        <f t="array" ref="BB435">INDEX($K:$P,ROW(),MATCH(BB$3,$K$2:$P$2,0))</f>
        <v>0.8</v>
      </c>
      <c r="BC435" s="20" cm="1">
        <f t="array" ref="BC435">INDEX($K:$P,ROW(),MATCH(BC$3,$K$2:$P$2,0))</f>
        <v>0.8</v>
      </c>
      <c r="BD435" s="20" cm="1">
        <f t="array" ref="BD435">INDEX($K:$P,ROW(),MATCH(BD$3,$K$2:$P$2,0))</f>
        <v>0.8</v>
      </c>
      <c r="BE435" s="20" cm="1">
        <f t="array" ref="BE435">INDEX($K:$P,ROW(),MATCH(BE$3,$K$2:$P$2,0))</f>
        <v>0.8</v>
      </c>
      <c r="BF435" s="20" cm="1">
        <f t="array" ref="BF435">INDEX($K:$P,ROW(),MATCH(BF$3,$K$2:$P$2,0))</f>
        <v>0.8</v>
      </c>
      <c r="BG435" s="20" cm="1">
        <f t="array" ref="BG435">INDEX($K:$P,ROW(),MATCH(BG$3,$K$2:$P$2,0))</f>
        <v>0.8</v>
      </c>
      <c r="BH435" s="20" cm="1">
        <f t="array" ref="BH435">INDEX($K:$P,ROW(),MATCH(BH$3,$K$2:$P$2,0))</f>
        <v>0.8</v>
      </c>
      <c r="BI435" s="20" cm="1">
        <f t="array" ref="BI435">INDEX($K:$P,ROW(),MATCH(BI$3,$K$2:$P$2,0))</f>
        <v>0.8</v>
      </c>
      <c r="BJ435" s="20" cm="1">
        <f t="array" ref="BJ435">INDEX($K:$P,ROW(),MATCH(BJ$3,$K$2:$P$2,0))</f>
        <v>0.8</v>
      </c>
      <c r="BK435" s="20" cm="1">
        <f t="array" ref="BK435">INDEX($K:$P,ROW(),MATCH(BK$3,$K$2:$P$2,0))</f>
        <v>0.8</v>
      </c>
      <c r="BL435" s="20" cm="1">
        <f t="array" ref="BL435">INDEX($K:$P,ROW(),MATCH(BL$3,$K$2:$P$2,0))</f>
        <v>0.8</v>
      </c>
      <c r="BM435" s="20" cm="1">
        <f t="array" ref="BM435">INDEX($K:$P,ROW(),MATCH(BM$3,$K$2:$P$2,0))</f>
        <v>0.8</v>
      </c>
      <c r="BN435" s="20" cm="1">
        <f t="array" ref="BN435">INDEX($K:$P,ROW(),MATCH(BN$3,$K$2:$P$2,0))</f>
        <v>0.8</v>
      </c>
      <c r="BO435" s="20" cm="1">
        <f t="array" ref="BO435">INDEX($K:$P,ROW(),MATCH(BO$3,$K$2:$P$2,0))</f>
        <v>0.8</v>
      </c>
      <c r="BP435" s="20" cm="1">
        <f t="array" ref="BP435">INDEX($K:$P,ROW(),MATCH(BP$3,$K$2:$P$2,0))</f>
        <v>0.8</v>
      </c>
      <c r="BQ435" s="20" cm="1">
        <f t="array" ref="BQ435">INDEX($K:$P,ROW(),MATCH(BQ$3,$K$2:$P$2,0))</f>
        <v>0.8</v>
      </c>
      <c r="BR435" s="20" cm="1">
        <f t="array" ref="BR435">INDEX($K:$P,ROW(),MATCH(BR$3,$K$2:$P$2,0))</f>
        <v>0.8</v>
      </c>
      <c r="BS435" s="20" cm="1">
        <f t="array" ref="BS435">INDEX($K:$P,ROW(),MATCH(BS$3,$K$2:$P$2,0))</f>
        <v>0.8</v>
      </c>
      <c r="BT435" s="20" cm="1">
        <f t="array" ref="BT435">INDEX($K:$P,ROW(),MATCH(BT$3,$K$2:$P$2,0))</f>
        <v>0.8</v>
      </c>
      <c r="BU435" s="20" cm="1">
        <f t="array" ref="BU435">INDEX($K:$P,ROW(),MATCH(BU$3,$K$2:$P$2,0))</f>
        <v>0.8</v>
      </c>
      <c r="BV435" s="20" cm="1">
        <f t="array" ref="BV435">INDEX($K:$P,ROW(),MATCH(BV$3,$K$2:$P$2,0))</f>
        <v>0.8</v>
      </c>
      <c r="BW435" s="20" cm="1">
        <f t="array" ref="BW435">INDEX($K:$P,ROW(),MATCH(BW$3,$K$2:$P$2,0))</f>
        <v>0.8</v>
      </c>
      <c r="BX435" s="20" cm="1">
        <f t="array" ref="BX435">INDEX($K:$P,ROW(),MATCH(BX$3,$K$2:$P$2,0))</f>
        <v>0.8</v>
      </c>
      <c r="BY435" s="20" cm="1">
        <f t="array" ref="BY435">INDEX($K:$P,ROW(),MATCH(BY$3,$K$2:$P$2,0))</f>
        <v>0.8</v>
      </c>
      <c r="BZ435" s="20" cm="1">
        <f t="array" ref="BZ435">INDEX($K:$P,ROW(),MATCH(BZ$3,$K$2:$P$2,0))</f>
        <v>0.8</v>
      </c>
      <c r="CA435" s="20" cm="1">
        <f t="array" ref="CA435">INDEX($K:$P,ROW(),MATCH(CA$3,$K$2:$P$2,0))</f>
        <v>0.8</v>
      </c>
      <c r="CB435" s="20" cm="1">
        <f t="array" ref="CB435">INDEX($K:$P,ROW(),MATCH(CB$3,$K$2:$P$2,0))</f>
        <v>0.8</v>
      </c>
      <c r="CC435" s="20" cm="1">
        <f t="array" ref="CC435">INDEX($K:$P,ROW(),MATCH(CC$3,$K$2:$P$2,0))</f>
        <v>0.8</v>
      </c>
      <c r="CD435" s="20" cm="1">
        <f t="array" ref="CD435">INDEX($K:$P,ROW(),MATCH(CD$3,$K$2:$P$2,0))</f>
        <v>0.8</v>
      </c>
      <c r="CE435" s="20" cm="1">
        <f t="array" ref="CE435">INDEX($K:$P,ROW(),MATCH(CE$3,$K$2:$P$2,0))</f>
        <v>0.8</v>
      </c>
      <c r="CF435" s="20" cm="1">
        <f t="array" ref="CF435">INDEX($K:$P,ROW(),MATCH(CF$3,$K$2:$P$2,0))</f>
        <v>0.8</v>
      </c>
      <c r="CG435" s="20" cm="1">
        <f t="array" ref="CG435">INDEX($K:$P,ROW(),MATCH(CG$3,$K$2:$P$2,0))</f>
        <v>0.8</v>
      </c>
      <c r="CH435" s="20" cm="1">
        <f t="array" ref="CH435">INDEX($K:$P,ROW(),MATCH(CH$3,$K$2:$P$2,0))</f>
        <v>0.8</v>
      </c>
      <c r="CI435" s="20" cm="1">
        <f t="array" ref="CI435">INDEX($K:$P,ROW(),MATCH(CI$3,$K$2:$P$2,0))</f>
        <v>0.8</v>
      </c>
      <c r="CJ435" s="20" cm="1">
        <f t="array" ref="CJ435">INDEX($K:$P,ROW(),MATCH(CJ$3,$K$2:$P$2,0))</f>
        <v>0.8</v>
      </c>
      <c r="CK435" s="20" cm="1">
        <f t="array" ref="CK435">INDEX($K:$P,ROW(),MATCH(CK$3,$K$2:$P$2,0))</f>
        <v>0.8</v>
      </c>
      <c r="CL435" s="20" cm="1">
        <f t="array" ref="CL435">INDEX($K:$P,ROW(),MATCH(CL$3,$K$2:$P$2,0))</f>
        <v>0.8</v>
      </c>
      <c r="CN435" s="73"/>
      <c r="CO435" s="20" t="e" cm="1">
        <f t="array" ref="CO435">INDEX($K:$P,ROW(),MATCH(CO$3,$K$2:$P$2,0))</f>
        <v>#N/A</v>
      </c>
      <c r="CP435" s="20" t="e" cm="1">
        <f t="array" ref="CP435">INDEX($K:$P,ROW(),MATCH(CP$3,$K$2:$P$2,0))</f>
        <v>#N/A</v>
      </c>
      <c r="CQ435" s="20" t="e" cm="1">
        <f t="array" ref="CQ435">INDEX($K:$P,ROW(),MATCH(CQ$3,$K$2:$P$2,0))</f>
        <v>#N/A</v>
      </c>
      <c r="CR435" s="20" t="e" cm="1">
        <f t="array" ref="CR435">INDEX($K:$P,ROW(),MATCH(CR$3,$K$2:$P$2,0))</f>
        <v>#N/A</v>
      </c>
      <c r="CS435" s="20" t="e" cm="1">
        <f t="array" ref="CS435">INDEX($K:$P,ROW(),MATCH(CS$3,$K$2:$P$2,0))</f>
        <v>#N/A</v>
      </c>
      <c r="CT435" s="20" t="e" cm="1">
        <f t="array" ref="CT435">INDEX($K:$P,ROW(),MATCH(CT$3,$K$2:$P$2,0))</f>
        <v>#N/A</v>
      </c>
      <c r="CU435" s="20" t="e" cm="1">
        <f t="array" ref="CU435">INDEX($K:$P,ROW(),MATCH(CU$3,$K$2:$P$2,0))</f>
        <v>#N/A</v>
      </c>
      <c r="CV435" s="20" t="e" cm="1">
        <f t="array" ref="CV435">INDEX($K:$P,ROW(),MATCH(CV$3,$K$2:$P$2,0))</f>
        <v>#N/A</v>
      </c>
      <c r="CW435" s="20" t="e" cm="1">
        <f t="array" ref="CW435">INDEX($K:$P,ROW(),MATCH(CW$3,$K$2:$P$2,0))</f>
        <v>#N/A</v>
      </c>
      <c r="CX435" s="20" t="e" cm="1">
        <f t="array" ref="CX435">INDEX($K:$P,ROW(),MATCH(CX$3,$K$2:$P$2,0))</f>
        <v>#N/A</v>
      </c>
      <c r="CY435" s="20" t="e" cm="1">
        <f t="array" ref="CY435">INDEX($K:$P,ROW(),MATCH(CY$3,$K$2:$P$2,0))</f>
        <v>#N/A</v>
      </c>
      <c r="CZ435" s="20" t="e" cm="1">
        <f t="array" ref="CZ435">INDEX($K:$P,ROW(),MATCH(CZ$3,$K$2:$P$2,0))</f>
        <v>#N/A</v>
      </c>
      <c r="DA435" s="20" t="e" cm="1">
        <f t="array" ref="DA435">INDEX($K:$P,ROW(),MATCH(DA$3,$K$2:$P$2,0))</f>
        <v>#N/A</v>
      </c>
      <c r="DB435" s="20" t="e" cm="1">
        <f t="array" ref="DB435">INDEX($K:$P,ROW(),MATCH(DB$3,$K$2:$P$2,0))</f>
        <v>#N/A</v>
      </c>
      <c r="DC435" s="20" t="e" cm="1">
        <f t="array" ref="DC435">INDEX($K:$P,ROW(),MATCH(DC$3,$K$2:$P$2,0))</f>
        <v>#N/A</v>
      </c>
      <c r="DD435" s="20" t="e" cm="1">
        <f t="array" ref="DD435">INDEX($K:$P,ROW(),MATCH(DD$3,$K$2:$P$2,0))</f>
        <v>#N/A</v>
      </c>
      <c r="DE435" s="20" t="e" cm="1">
        <f t="array" ref="DE435">INDEX($K:$P,ROW(),MATCH(DE$3,$K$2:$P$2,0))</f>
        <v>#N/A</v>
      </c>
      <c r="DF435" s="20" t="e" cm="1">
        <f t="array" ref="DF435">INDEX($K:$P,ROW(),MATCH(DF$3,$K$2:$P$2,0))</f>
        <v>#N/A</v>
      </c>
      <c r="DG435" s="20" t="e" cm="1">
        <f t="array" ref="DG435">INDEX($K:$P,ROW(),MATCH(DG$3,$K$2:$P$2,0))</f>
        <v>#N/A</v>
      </c>
      <c r="DH435" s="20" t="e" cm="1">
        <f t="array" ref="DH435">INDEX($K:$P,ROW(),MATCH(DH$3,$K$2:$P$2,0))</f>
        <v>#N/A</v>
      </c>
      <c r="DI435" s="20" t="e" cm="1">
        <f t="array" ref="DI435">INDEX($K:$P,ROW(),MATCH(DI$3,$K$2:$P$2,0))</f>
        <v>#N/A</v>
      </c>
      <c r="DJ435" s="20" t="e" cm="1">
        <f t="array" ref="DJ435">INDEX($K:$P,ROW(),MATCH(DJ$3,$K$2:$P$2,0))</f>
        <v>#N/A</v>
      </c>
      <c r="DK435" s="20" t="e" cm="1">
        <f t="array" ref="DK435">INDEX($K:$P,ROW(),MATCH(DK$3,$K$2:$P$2,0))</f>
        <v>#N/A</v>
      </c>
      <c r="DL435" s="20" t="e" cm="1">
        <f t="array" ref="DL435">INDEX($K:$P,ROW(),MATCH(DL$3,$K$2:$P$2,0))</f>
        <v>#N/A</v>
      </c>
    </row>
    <row r="436" spans="1:116" x14ac:dyDescent="0.4">
      <c r="D436" t="s">
        <v>757</v>
      </c>
      <c r="E436" s="8" t="str">
        <f t="shared" si="426"/>
        <v>436 DAYRENT-PV</v>
      </c>
      <c r="G436" s="145" t="str">
        <f>"$ rent/day/"&amp;G440</f>
        <v>$ rent/day/unit</v>
      </c>
      <c r="H436" s="31"/>
      <c r="I436" s="73"/>
      <c r="J436" s="73"/>
      <c r="K436" s="157">
        <v>100</v>
      </c>
      <c r="L436" s="157">
        <v>100</v>
      </c>
      <c r="M436" s="157">
        <v>100</v>
      </c>
      <c r="N436" s="157">
        <v>100</v>
      </c>
      <c r="O436" s="157">
        <v>100</v>
      </c>
      <c r="P436" s="157">
        <v>100</v>
      </c>
      <c r="R436" s="38"/>
      <c r="S436" s="140" cm="1">
        <f t="array" ref="S436">INDEX($K:$P,ROW(),MATCH(S$3,$K$2:$P$2,0))</f>
        <v>100</v>
      </c>
      <c r="T436" s="140" cm="1">
        <f t="array" ref="T436">INDEX($K:$P,ROW(),MATCH(T$3,$K$2:$P$2,0))</f>
        <v>100</v>
      </c>
      <c r="U436" s="140" cm="1">
        <f t="array" ref="U436">INDEX($K:$P,ROW(),MATCH(U$3,$K$2:$P$2,0))</f>
        <v>100</v>
      </c>
      <c r="V436" s="140" cm="1">
        <f t="array" ref="V436">INDEX($K:$P,ROW(),MATCH(V$3,$K$2:$P$2,0))</f>
        <v>100</v>
      </c>
      <c r="W436" s="140" cm="1">
        <f t="array" ref="W436">INDEX($K:$P,ROW(),MATCH(W$3,$K$2:$P$2,0))</f>
        <v>100</v>
      </c>
      <c r="X436" s="140" cm="1">
        <f t="array" ref="X436">INDEX($K:$P,ROW(),MATCH(X$3,$K$2:$P$2,0))</f>
        <v>100</v>
      </c>
      <c r="Y436" s="140" cm="1">
        <f t="array" ref="Y436">INDEX($K:$P,ROW(),MATCH(Y$3,$K$2:$P$2,0))</f>
        <v>100</v>
      </c>
      <c r="Z436" s="140" cm="1">
        <f t="array" ref="Z436">INDEX($K:$P,ROW(),MATCH(Z$3,$K$2:$P$2,0))</f>
        <v>100</v>
      </c>
      <c r="AA436" s="140" cm="1">
        <f t="array" ref="AA436">INDEX($K:$P,ROW(),MATCH(AA$3,$K$2:$P$2,0))</f>
        <v>100</v>
      </c>
      <c r="AB436" s="140" cm="1">
        <f t="array" ref="AB436">INDEX($K:$P,ROW(),MATCH(AB$3,$K$2:$P$2,0))</f>
        <v>100</v>
      </c>
      <c r="AC436" s="140" cm="1">
        <f t="array" ref="AC436">INDEX($K:$P,ROW(),MATCH(AC$3,$K$2:$P$2,0))</f>
        <v>100</v>
      </c>
      <c r="AD436" s="140" cm="1">
        <f t="array" ref="AD436">INDEX($K:$P,ROW(),MATCH(AD$3,$K$2:$P$2,0))</f>
        <v>100</v>
      </c>
      <c r="AE436" s="140" cm="1">
        <f t="array" ref="AE436">INDEX($K:$P,ROW(),MATCH(AE$3,$K$2:$P$2,0))</f>
        <v>100</v>
      </c>
      <c r="AF436" s="140" cm="1">
        <f t="array" ref="AF436">INDEX($K:$P,ROW(),MATCH(AF$3,$K$2:$P$2,0))</f>
        <v>100</v>
      </c>
      <c r="AG436" s="140" cm="1">
        <f t="array" ref="AG436">INDEX($K:$P,ROW(),MATCH(AG$3,$K$2:$P$2,0))</f>
        <v>100</v>
      </c>
      <c r="AH436" s="140" cm="1">
        <f t="array" ref="AH436">INDEX($K:$P,ROW(),MATCH(AH$3,$K$2:$P$2,0))</f>
        <v>100</v>
      </c>
      <c r="AI436" s="140" cm="1">
        <f t="array" ref="AI436">INDEX($K:$P,ROW(),MATCH(AI$3,$K$2:$P$2,0))</f>
        <v>100</v>
      </c>
      <c r="AJ436" s="140" cm="1">
        <f t="array" ref="AJ436">INDEX($K:$P,ROW(),MATCH(AJ$3,$K$2:$P$2,0))</f>
        <v>100</v>
      </c>
      <c r="AK436" s="140" cm="1">
        <f t="array" ref="AK436">INDEX($K:$P,ROW(),MATCH(AK$3,$K$2:$P$2,0))</f>
        <v>100</v>
      </c>
      <c r="AL436" s="140" cm="1">
        <f t="array" ref="AL436">INDEX($K:$P,ROW(),MATCH(AL$3,$K$2:$P$2,0))</f>
        <v>100</v>
      </c>
      <c r="AM436" s="140" cm="1">
        <f t="array" ref="AM436">INDEX($K:$P,ROW(),MATCH(AM$3,$K$2:$P$2,0))</f>
        <v>100</v>
      </c>
      <c r="AN436" s="140" cm="1">
        <f t="array" ref="AN436">INDEX($K:$P,ROW(),MATCH(AN$3,$K$2:$P$2,0))</f>
        <v>100</v>
      </c>
      <c r="AO436" s="140" cm="1">
        <f t="array" ref="AO436">INDEX($K:$P,ROW(),MATCH(AO$3,$K$2:$P$2,0))</f>
        <v>100</v>
      </c>
      <c r="AP436" s="140" cm="1">
        <f t="array" ref="AP436">INDEX($K:$P,ROW(),MATCH(AP$3,$K$2:$P$2,0))</f>
        <v>100</v>
      </c>
      <c r="AQ436" s="140" cm="1">
        <f t="array" ref="AQ436">INDEX($K:$P,ROW(),MATCH(AQ$3,$K$2:$P$2,0))</f>
        <v>100</v>
      </c>
      <c r="AR436" s="140" cm="1">
        <f t="array" ref="AR436">INDEX($K:$P,ROW(),MATCH(AR$3,$K$2:$P$2,0))</f>
        <v>100</v>
      </c>
      <c r="AS436" s="140" cm="1">
        <f t="array" ref="AS436">INDEX($K:$P,ROW(),MATCH(AS$3,$K$2:$P$2,0))</f>
        <v>100</v>
      </c>
      <c r="AT436" s="140" cm="1">
        <f t="array" ref="AT436">INDEX($K:$P,ROW(),MATCH(AT$3,$K$2:$P$2,0))</f>
        <v>100</v>
      </c>
      <c r="AU436" s="140" cm="1">
        <f t="array" ref="AU436">INDEX($K:$P,ROW(),MATCH(AU$3,$K$2:$P$2,0))</f>
        <v>100</v>
      </c>
      <c r="AV436" s="140" cm="1">
        <f t="array" ref="AV436">INDEX($K:$P,ROW(),MATCH(AV$3,$K$2:$P$2,0))</f>
        <v>100</v>
      </c>
      <c r="AW436" s="140" cm="1">
        <f t="array" ref="AW436">INDEX($K:$P,ROW(),MATCH(AW$3,$K$2:$P$2,0))</f>
        <v>100</v>
      </c>
      <c r="AX436" s="140" cm="1">
        <f t="array" ref="AX436">INDEX($K:$P,ROW(),MATCH(AX$3,$K$2:$P$2,0))</f>
        <v>100</v>
      </c>
      <c r="AY436" s="140" cm="1">
        <f t="array" ref="AY436">INDEX($K:$P,ROW(),MATCH(AY$3,$K$2:$P$2,0))</f>
        <v>100</v>
      </c>
      <c r="AZ436" s="140" cm="1">
        <f t="array" ref="AZ436">INDEX($K:$P,ROW(),MATCH(AZ$3,$K$2:$P$2,0))</f>
        <v>100</v>
      </c>
      <c r="BA436" s="140" cm="1">
        <f t="array" ref="BA436">INDEX($K:$P,ROW(),MATCH(BA$3,$K$2:$P$2,0))</f>
        <v>100</v>
      </c>
      <c r="BB436" s="140" cm="1">
        <f t="array" ref="BB436">INDEX($K:$P,ROW(),MATCH(BB$3,$K$2:$P$2,0))</f>
        <v>100</v>
      </c>
      <c r="BC436" s="140" cm="1">
        <f t="array" ref="BC436">INDEX($K:$P,ROW(),MATCH(BC$3,$K$2:$P$2,0))</f>
        <v>100</v>
      </c>
      <c r="BD436" s="140" cm="1">
        <f t="array" ref="BD436">INDEX($K:$P,ROW(),MATCH(BD$3,$K$2:$P$2,0))</f>
        <v>100</v>
      </c>
      <c r="BE436" s="140" cm="1">
        <f t="array" ref="BE436">INDEX($K:$P,ROW(),MATCH(BE$3,$K$2:$P$2,0))</f>
        <v>100</v>
      </c>
      <c r="BF436" s="140" cm="1">
        <f t="array" ref="BF436">INDEX($K:$P,ROW(),MATCH(BF$3,$K$2:$P$2,0))</f>
        <v>100</v>
      </c>
      <c r="BG436" s="140" cm="1">
        <f t="array" ref="BG436">INDEX($K:$P,ROW(),MATCH(BG$3,$K$2:$P$2,0))</f>
        <v>100</v>
      </c>
      <c r="BH436" s="140" cm="1">
        <f t="array" ref="BH436">INDEX($K:$P,ROW(),MATCH(BH$3,$K$2:$P$2,0))</f>
        <v>100</v>
      </c>
      <c r="BI436" s="140" cm="1">
        <f t="array" ref="BI436">INDEX($K:$P,ROW(),MATCH(BI$3,$K$2:$P$2,0))</f>
        <v>100</v>
      </c>
      <c r="BJ436" s="140" cm="1">
        <f t="array" ref="BJ436">INDEX($K:$P,ROW(),MATCH(BJ$3,$K$2:$P$2,0))</f>
        <v>100</v>
      </c>
      <c r="BK436" s="140" cm="1">
        <f t="array" ref="BK436">INDEX($K:$P,ROW(),MATCH(BK$3,$K$2:$P$2,0))</f>
        <v>100</v>
      </c>
      <c r="BL436" s="140" cm="1">
        <f t="array" ref="BL436">INDEX($K:$P,ROW(),MATCH(BL$3,$K$2:$P$2,0))</f>
        <v>100</v>
      </c>
      <c r="BM436" s="140" cm="1">
        <f t="array" ref="BM436">INDEX($K:$P,ROW(),MATCH(BM$3,$K$2:$P$2,0))</f>
        <v>100</v>
      </c>
      <c r="BN436" s="140" cm="1">
        <f t="array" ref="BN436">INDEX($K:$P,ROW(),MATCH(BN$3,$K$2:$P$2,0))</f>
        <v>100</v>
      </c>
      <c r="BO436" s="140" cm="1">
        <f t="array" ref="BO436">INDEX($K:$P,ROW(),MATCH(BO$3,$K$2:$P$2,0))</f>
        <v>100</v>
      </c>
      <c r="BP436" s="140" cm="1">
        <f t="array" ref="BP436">INDEX($K:$P,ROW(),MATCH(BP$3,$K$2:$P$2,0))</f>
        <v>100</v>
      </c>
      <c r="BQ436" s="140" cm="1">
        <f t="array" ref="BQ436">INDEX($K:$P,ROW(),MATCH(BQ$3,$K$2:$P$2,0))</f>
        <v>100</v>
      </c>
      <c r="BR436" s="140" cm="1">
        <f t="array" ref="BR436">INDEX($K:$P,ROW(),MATCH(BR$3,$K$2:$P$2,0))</f>
        <v>100</v>
      </c>
      <c r="BS436" s="140" cm="1">
        <f t="array" ref="BS436">INDEX($K:$P,ROW(),MATCH(BS$3,$K$2:$P$2,0))</f>
        <v>100</v>
      </c>
      <c r="BT436" s="140" cm="1">
        <f t="array" ref="BT436">INDEX($K:$P,ROW(),MATCH(BT$3,$K$2:$P$2,0))</f>
        <v>100</v>
      </c>
      <c r="BU436" s="140" cm="1">
        <f t="array" ref="BU436">INDEX($K:$P,ROW(),MATCH(BU$3,$K$2:$P$2,0))</f>
        <v>100</v>
      </c>
      <c r="BV436" s="140" cm="1">
        <f t="array" ref="BV436">INDEX($K:$P,ROW(),MATCH(BV$3,$K$2:$P$2,0))</f>
        <v>100</v>
      </c>
      <c r="BW436" s="140" cm="1">
        <f t="array" ref="BW436">INDEX($K:$P,ROW(),MATCH(BW$3,$K$2:$P$2,0))</f>
        <v>100</v>
      </c>
      <c r="BX436" s="140" cm="1">
        <f t="array" ref="BX436">INDEX($K:$P,ROW(),MATCH(BX$3,$K$2:$P$2,0))</f>
        <v>100</v>
      </c>
      <c r="BY436" s="140" cm="1">
        <f t="array" ref="BY436">INDEX($K:$P,ROW(),MATCH(BY$3,$K$2:$P$2,0))</f>
        <v>100</v>
      </c>
      <c r="BZ436" s="140" cm="1">
        <f t="array" ref="BZ436">INDEX($K:$P,ROW(),MATCH(BZ$3,$K$2:$P$2,0))</f>
        <v>100</v>
      </c>
      <c r="CA436" s="140" cm="1">
        <f t="array" ref="CA436">INDEX($K:$P,ROW(),MATCH(CA$3,$K$2:$P$2,0))</f>
        <v>100</v>
      </c>
      <c r="CB436" s="140" cm="1">
        <f t="array" ref="CB436">INDEX($K:$P,ROW(),MATCH(CB$3,$K$2:$P$2,0))</f>
        <v>100</v>
      </c>
      <c r="CC436" s="140" cm="1">
        <f t="array" ref="CC436">INDEX($K:$P,ROW(),MATCH(CC$3,$K$2:$P$2,0))</f>
        <v>100</v>
      </c>
      <c r="CD436" s="140" cm="1">
        <f t="array" ref="CD436">INDEX($K:$P,ROW(),MATCH(CD$3,$K$2:$P$2,0))</f>
        <v>100</v>
      </c>
      <c r="CE436" s="140" cm="1">
        <f t="array" ref="CE436">INDEX($K:$P,ROW(),MATCH(CE$3,$K$2:$P$2,0))</f>
        <v>100</v>
      </c>
      <c r="CF436" s="140" cm="1">
        <f t="array" ref="CF436">INDEX($K:$P,ROW(),MATCH(CF$3,$K$2:$P$2,0))</f>
        <v>100</v>
      </c>
      <c r="CG436" s="140" cm="1">
        <f t="array" ref="CG436">INDEX($K:$P,ROW(),MATCH(CG$3,$K$2:$P$2,0))</f>
        <v>100</v>
      </c>
      <c r="CH436" s="140" cm="1">
        <f t="array" ref="CH436">INDEX($K:$P,ROW(),MATCH(CH$3,$K$2:$P$2,0))</f>
        <v>100</v>
      </c>
      <c r="CI436" s="140" cm="1">
        <f t="array" ref="CI436">INDEX($K:$P,ROW(),MATCH(CI$3,$K$2:$P$2,0))</f>
        <v>100</v>
      </c>
      <c r="CJ436" s="140" cm="1">
        <f t="array" ref="CJ436">INDEX($K:$P,ROW(),MATCH(CJ$3,$K$2:$P$2,0))</f>
        <v>100</v>
      </c>
      <c r="CK436" s="140" cm="1">
        <f t="array" ref="CK436">INDEX($K:$P,ROW(),MATCH(CK$3,$K$2:$P$2,0))</f>
        <v>100</v>
      </c>
      <c r="CL436" s="140" cm="1">
        <f t="array" ref="CL436">INDEX($K:$P,ROW(),MATCH(CL$3,$K$2:$P$2,0))</f>
        <v>100</v>
      </c>
      <c r="CN436" s="73"/>
      <c r="CO436" s="140" t="e" cm="1">
        <f t="array" ref="CO436">INDEX($K:$P,ROW(),MATCH(CO$3,$K$2:$P$2,0))/CO$5</f>
        <v>#N/A</v>
      </c>
      <c r="CP436" s="140" t="e" cm="1">
        <f t="array" ref="CP436">INDEX($K:$P,ROW(),MATCH(CP$3,$K$2:$P$2,0))/CP$5</f>
        <v>#N/A</v>
      </c>
      <c r="CQ436" s="140" t="e" cm="1">
        <f t="array" ref="CQ436">INDEX($K:$P,ROW(),MATCH(CQ$3,$K$2:$P$2,0))/CQ$5</f>
        <v>#N/A</v>
      </c>
      <c r="CR436" s="140" t="e" cm="1">
        <f t="array" ref="CR436">INDEX($K:$P,ROW(),MATCH(CR$3,$K$2:$P$2,0))/CR$5</f>
        <v>#N/A</v>
      </c>
      <c r="CS436" s="140" t="e" cm="1">
        <f t="array" ref="CS436">INDEX($K:$P,ROW(),MATCH(CS$3,$K$2:$P$2,0))/CS$5</f>
        <v>#N/A</v>
      </c>
      <c r="CT436" s="140" t="e" cm="1">
        <f t="array" ref="CT436">INDEX($K:$P,ROW(),MATCH(CT$3,$K$2:$P$2,0))/CT$5</f>
        <v>#N/A</v>
      </c>
      <c r="CU436" s="140" t="e" cm="1">
        <f t="array" ref="CU436">INDEX($K:$P,ROW(),MATCH(CU$3,$K$2:$P$2,0))/CU$5</f>
        <v>#N/A</v>
      </c>
      <c r="CV436" s="140" t="e" cm="1">
        <f t="array" ref="CV436">INDEX($K:$P,ROW(),MATCH(CV$3,$K$2:$P$2,0))/CV$5</f>
        <v>#N/A</v>
      </c>
      <c r="CW436" s="140" t="e" cm="1">
        <f t="array" ref="CW436">INDEX($K:$P,ROW(),MATCH(CW$3,$K$2:$P$2,0))/CW$5</f>
        <v>#N/A</v>
      </c>
      <c r="CX436" s="140" t="e" cm="1">
        <f t="array" ref="CX436">INDEX($K:$P,ROW(),MATCH(CX$3,$K$2:$P$2,0))/CX$5</f>
        <v>#N/A</v>
      </c>
      <c r="CY436" s="140" t="e" cm="1">
        <f t="array" ref="CY436">INDEX($K:$P,ROW(),MATCH(CY$3,$K$2:$P$2,0))/CL$5</f>
        <v>#N/A</v>
      </c>
      <c r="CZ436" s="140" t="e" cm="1">
        <f t="array" ref="CZ436">INDEX($K:$P,ROW(),MATCH(CZ$3,$K$2:$P$2,0))/CZ$5</f>
        <v>#N/A</v>
      </c>
      <c r="DA436" s="140" t="e" cm="1">
        <f t="array" ref="DA436">INDEX($K:$P,ROW(),MATCH(DA$3,$K$2:$P$2,0))/DA$5</f>
        <v>#N/A</v>
      </c>
      <c r="DB436" s="140" t="e" cm="1">
        <f t="array" ref="DB436">INDEX($K:$P,ROW(),MATCH(DB$3,$K$2:$P$2,0))/DB$5</f>
        <v>#N/A</v>
      </c>
      <c r="DC436" s="140" t="e" cm="1">
        <f t="array" ref="DC436">INDEX($K:$P,ROW(),MATCH(DC$3,$K$2:$P$2,0))/DC$5</f>
        <v>#N/A</v>
      </c>
      <c r="DD436" s="140" t="e" cm="1">
        <f t="array" ref="DD436">INDEX($K:$P,ROW(),MATCH(DD$3,$K$2:$P$2,0))/DD$5</f>
        <v>#N/A</v>
      </c>
      <c r="DE436" s="140" t="e" cm="1">
        <f t="array" ref="DE436">INDEX($K:$P,ROW(),MATCH(DE$3,$K$2:$P$2,0))/DE$5</f>
        <v>#N/A</v>
      </c>
      <c r="DF436" s="140" t="e" cm="1">
        <f t="array" ref="DF436">INDEX($K:$P,ROW(),MATCH(DF$3,$K$2:$P$2,0))/DF$5</f>
        <v>#N/A</v>
      </c>
      <c r="DG436" s="140" t="e" cm="1">
        <f t="array" ref="DG436">INDEX($K:$P,ROW(),MATCH(DG$3,$K$2:$P$2,0))/DG$5</f>
        <v>#N/A</v>
      </c>
      <c r="DH436" s="140" t="e" cm="1">
        <f t="array" ref="DH436">INDEX($K:$P,ROW(),MATCH(DH$3,$K$2:$P$2,0))/DH$5</f>
        <v>#N/A</v>
      </c>
      <c r="DI436" s="140" t="e" cm="1">
        <f t="array" ref="DI436">INDEX($K:$P,ROW(),MATCH(DI$3,$K$2:$P$2,0))/DI$5</f>
        <v>#N/A</v>
      </c>
      <c r="DJ436" s="140" t="e" cm="1">
        <f t="array" ref="DJ436">INDEX($K:$P,ROW(),MATCH(DJ$3,$K$2:$P$2,0))/DJ$5</f>
        <v>#N/A</v>
      </c>
      <c r="DK436" s="140" t="e" cm="1">
        <f t="array" ref="DK436">INDEX($K:$P,ROW(),MATCH(DK$3,$K$2:$P$2,0))/DK$5</f>
        <v>#N/A</v>
      </c>
      <c r="DL436" s="140" t="e" cm="1">
        <f t="array" ref="DL436">INDEX($K:$P,ROW(),MATCH(DL$3,$K$2:$P$2,0))/DL$5</f>
        <v>#N/A</v>
      </c>
    </row>
    <row r="437" spans="1:116" x14ac:dyDescent="0.4">
      <c r="C437" t="s">
        <v>198</v>
      </c>
      <c r="D437" t="s">
        <v>757</v>
      </c>
      <c r="E437" s="8" t="str">
        <f t="shared" si="426"/>
        <v>437 DAYRENT-PV</v>
      </c>
      <c r="G437" s="126" t="str">
        <f>"Revenue - "&amp;G439</f>
        <v>Revenue - (Primary label)</v>
      </c>
      <c r="H437" s="31"/>
      <c r="I437" s="73"/>
      <c r="J437" s="73"/>
      <c r="K437" s="118">
        <f t="shared" ref="K437:P437" ca="1" si="427">SUMIF($3:$3,K$2,437:437)</f>
        <v>144000000</v>
      </c>
      <c r="L437" s="118">
        <f t="shared" ca="1" si="427"/>
        <v>144000000</v>
      </c>
      <c r="M437" s="118">
        <f t="shared" ca="1" si="427"/>
        <v>144000000</v>
      </c>
      <c r="N437" s="118">
        <f t="shared" ca="1" si="427"/>
        <v>144000000</v>
      </c>
      <c r="O437" s="118">
        <f t="shared" ca="1" si="427"/>
        <v>144000000</v>
      </c>
      <c r="P437" s="118">
        <f t="shared" ca="1" si="427"/>
        <v>144000000</v>
      </c>
      <c r="R437" s="38"/>
      <c r="S437" s="77" cm="1">
        <f t="array" aca="1" ref="S437" ca="1">INDIRECT(S428)*S435*S436*S$6</f>
        <v>12000000</v>
      </c>
      <c r="T437" s="77" cm="1">
        <f t="array" aca="1" ref="T437" ca="1">INDIRECT(T428)*T435*T436*T$6</f>
        <v>12000000</v>
      </c>
      <c r="U437" s="77" cm="1">
        <f t="array" aca="1" ref="U437" ca="1">INDIRECT(U428)*U435*U436*U$6</f>
        <v>12000000</v>
      </c>
      <c r="V437" s="77" cm="1">
        <f t="array" aca="1" ref="V437" ca="1">INDIRECT(V428)*V435*V436*V$6</f>
        <v>12000000</v>
      </c>
      <c r="W437" s="77" cm="1">
        <f t="array" aca="1" ref="W437" ca="1">INDIRECT(W428)*W435*W436*W$6</f>
        <v>12000000</v>
      </c>
      <c r="X437" s="77" cm="1">
        <f t="array" aca="1" ref="X437" ca="1">INDIRECT(X428)*X435*X436*X$6</f>
        <v>12000000</v>
      </c>
      <c r="Y437" s="77" cm="1">
        <f t="array" aca="1" ref="Y437" ca="1">INDIRECT(Y428)*Y435*Y436*Y$6</f>
        <v>12000000</v>
      </c>
      <c r="Z437" s="77" cm="1">
        <f t="array" aca="1" ref="Z437" ca="1">INDIRECT(Z428)*Z435*Z436*Z$6</f>
        <v>12000000</v>
      </c>
      <c r="AA437" s="77" cm="1">
        <f t="array" aca="1" ref="AA437" ca="1">INDIRECT(AA428)*AA435*AA436*AA$6</f>
        <v>12000000</v>
      </c>
      <c r="AB437" s="77" cm="1">
        <f t="array" aca="1" ref="AB437" ca="1">INDIRECT(AB428)*AB435*AB436*AB$6</f>
        <v>12000000</v>
      </c>
      <c r="AC437" s="77" cm="1">
        <f t="array" aca="1" ref="AC437" ca="1">INDIRECT(AC428)*AC435*AC436*AC$6</f>
        <v>12000000</v>
      </c>
      <c r="AD437" s="77" cm="1">
        <f t="array" aca="1" ref="AD437" ca="1">INDIRECT(AD428)*AD435*AD436*AD$6</f>
        <v>12000000</v>
      </c>
      <c r="AE437" s="77" cm="1">
        <f t="array" aca="1" ref="AE437" ca="1">INDIRECT(AE428)*AE435*AE436*AE$6</f>
        <v>12000000</v>
      </c>
      <c r="AF437" s="77" cm="1">
        <f t="array" aca="1" ref="AF437" ca="1">INDIRECT(AF428)*AF435*AF436*AF$6</f>
        <v>12000000</v>
      </c>
      <c r="AG437" s="77" cm="1">
        <f t="array" aca="1" ref="AG437" ca="1">INDIRECT(AG428)*AG435*AG436*AG$6</f>
        <v>12000000</v>
      </c>
      <c r="AH437" s="77" cm="1">
        <f t="array" aca="1" ref="AH437" ca="1">INDIRECT(AH428)*AH435*AH436*AH$6</f>
        <v>12000000</v>
      </c>
      <c r="AI437" s="77" cm="1">
        <f t="array" aca="1" ref="AI437" ca="1">INDIRECT(AI428)*AI435*AI436*AI$6</f>
        <v>12000000</v>
      </c>
      <c r="AJ437" s="77" cm="1">
        <f t="array" aca="1" ref="AJ437" ca="1">INDIRECT(AJ428)*AJ435*AJ436*AJ$6</f>
        <v>12000000</v>
      </c>
      <c r="AK437" s="77" cm="1">
        <f t="array" aca="1" ref="AK437" ca="1">INDIRECT(AK428)*AK435*AK436*AK$6</f>
        <v>12000000</v>
      </c>
      <c r="AL437" s="77" cm="1">
        <f t="array" aca="1" ref="AL437" ca="1">INDIRECT(AL428)*AL435*AL436*AL$6</f>
        <v>12000000</v>
      </c>
      <c r="AM437" s="77" cm="1">
        <f t="array" aca="1" ref="AM437" ca="1">INDIRECT(AM428)*AM435*AM436*AM$6</f>
        <v>12000000</v>
      </c>
      <c r="AN437" s="77" cm="1">
        <f t="array" aca="1" ref="AN437" ca="1">INDIRECT(AN428)*AN435*AN436*AN$6</f>
        <v>12000000</v>
      </c>
      <c r="AO437" s="77" cm="1">
        <f t="array" aca="1" ref="AO437" ca="1">INDIRECT(AO428)*AO435*AO436*AO$6</f>
        <v>12000000</v>
      </c>
      <c r="AP437" s="77" cm="1">
        <f t="array" aca="1" ref="AP437" ca="1">INDIRECT(AP428)*AP435*AP436*AP$6</f>
        <v>12000000</v>
      </c>
      <c r="AQ437" s="77" cm="1">
        <f t="array" aca="1" ref="AQ437" ca="1">INDIRECT(AQ428)*AQ435*AQ436*AQ$6</f>
        <v>12000000</v>
      </c>
      <c r="AR437" s="77" cm="1">
        <f t="array" aca="1" ref="AR437" ca="1">INDIRECT(AR428)*AR435*AR436*AR$6</f>
        <v>12000000</v>
      </c>
      <c r="AS437" s="77" cm="1">
        <f t="array" aca="1" ref="AS437" ca="1">INDIRECT(AS428)*AS435*AS436*AS$6</f>
        <v>12000000</v>
      </c>
      <c r="AT437" s="77" cm="1">
        <f t="array" aca="1" ref="AT437" ca="1">INDIRECT(AT428)*AT435*AT436*AT$6</f>
        <v>12000000</v>
      </c>
      <c r="AU437" s="77" cm="1">
        <f t="array" aca="1" ref="AU437" ca="1">INDIRECT(AU428)*AU435*AU436*AU$6</f>
        <v>12000000</v>
      </c>
      <c r="AV437" s="77" cm="1">
        <f t="array" aca="1" ref="AV437" ca="1">INDIRECT(AV428)*AV435*AV436*AV$6</f>
        <v>12000000</v>
      </c>
      <c r="AW437" s="77" cm="1">
        <f t="array" aca="1" ref="AW437" ca="1">INDIRECT(AW428)*AW435*AW436*AW$6</f>
        <v>12000000</v>
      </c>
      <c r="AX437" s="77" cm="1">
        <f t="array" aca="1" ref="AX437" ca="1">INDIRECT(AX428)*AX435*AX436*AX$6</f>
        <v>12000000</v>
      </c>
      <c r="AY437" s="77" cm="1">
        <f t="array" aca="1" ref="AY437" ca="1">INDIRECT(AY428)*AY435*AY436*AY$6</f>
        <v>12000000</v>
      </c>
      <c r="AZ437" s="77" cm="1">
        <f t="array" aca="1" ref="AZ437" ca="1">INDIRECT(AZ428)*AZ435*AZ436*AZ$6</f>
        <v>12000000</v>
      </c>
      <c r="BA437" s="77" cm="1">
        <f t="array" aca="1" ref="BA437" ca="1">INDIRECT(BA428)*BA435*BA436*BA$6</f>
        <v>12000000</v>
      </c>
      <c r="BB437" s="77" cm="1">
        <f t="array" aca="1" ref="BB437" ca="1">INDIRECT(BB428)*BB435*BB436*BB$6</f>
        <v>12000000</v>
      </c>
      <c r="BC437" s="77" cm="1">
        <f t="array" aca="1" ref="BC437" ca="1">INDIRECT(BC428)*BC435*BC436*BC$6</f>
        <v>12000000</v>
      </c>
      <c r="BD437" s="77" cm="1">
        <f t="array" aca="1" ref="BD437" ca="1">INDIRECT(BD428)*BD435*BD436*BD$6</f>
        <v>12000000</v>
      </c>
      <c r="BE437" s="77" cm="1">
        <f t="array" aca="1" ref="BE437" ca="1">INDIRECT(BE428)*BE435*BE436*BE$6</f>
        <v>12000000</v>
      </c>
      <c r="BF437" s="77" cm="1">
        <f t="array" aca="1" ref="BF437" ca="1">INDIRECT(BF428)*BF435*BF436*BF$6</f>
        <v>12000000</v>
      </c>
      <c r="BG437" s="77" cm="1">
        <f t="array" aca="1" ref="BG437" ca="1">INDIRECT(BG428)*BG435*BG436*BG$6</f>
        <v>12000000</v>
      </c>
      <c r="BH437" s="77" cm="1">
        <f t="array" aca="1" ref="BH437" ca="1">INDIRECT(BH428)*BH435*BH436*BH$6</f>
        <v>12000000</v>
      </c>
      <c r="BI437" s="77" cm="1">
        <f t="array" aca="1" ref="BI437" ca="1">INDIRECT(BI428)*BI435*BI436*BI$6</f>
        <v>12000000</v>
      </c>
      <c r="BJ437" s="77" cm="1">
        <f t="array" aca="1" ref="BJ437" ca="1">INDIRECT(BJ428)*BJ435*BJ436*BJ$6</f>
        <v>12000000</v>
      </c>
      <c r="BK437" s="77" cm="1">
        <f t="array" aca="1" ref="BK437" ca="1">INDIRECT(BK428)*BK435*BK436*BK$6</f>
        <v>12000000</v>
      </c>
      <c r="BL437" s="77" cm="1">
        <f t="array" aca="1" ref="BL437" ca="1">INDIRECT(BL428)*BL435*BL436*BL$6</f>
        <v>12000000</v>
      </c>
      <c r="BM437" s="77" cm="1">
        <f t="array" aca="1" ref="BM437" ca="1">INDIRECT(BM428)*BM435*BM436*BM$6</f>
        <v>12000000</v>
      </c>
      <c r="BN437" s="77" cm="1">
        <f t="array" aca="1" ref="BN437" ca="1">INDIRECT(BN428)*BN435*BN436*BN$6</f>
        <v>12000000</v>
      </c>
      <c r="BO437" s="77" cm="1">
        <f t="array" aca="1" ref="BO437" ca="1">INDIRECT(BO428)*BO435*BO436*BO$6</f>
        <v>12000000</v>
      </c>
      <c r="BP437" s="77" cm="1">
        <f t="array" aca="1" ref="BP437" ca="1">INDIRECT(BP428)*BP435*BP436*BP$6</f>
        <v>12000000</v>
      </c>
      <c r="BQ437" s="77" cm="1">
        <f t="array" aca="1" ref="BQ437" ca="1">INDIRECT(BQ428)*BQ435*BQ436*BQ$6</f>
        <v>12000000</v>
      </c>
      <c r="BR437" s="77" cm="1">
        <f t="array" aca="1" ref="BR437" ca="1">INDIRECT(BR428)*BR435*BR436*BR$6</f>
        <v>12000000</v>
      </c>
      <c r="BS437" s="77" cm="1">
        <f t="array" aca="1" ref="BS437" ca="1">INDIRECT(BS428)*BS435*BS436*BS$6</f>
        <v>12000000</v>
      </c>
      <c r="BT437" s="77" cm="1">
        <f t="array" aca="1" ref="BT437" ca="1">INDIRECT(BT428)*BT435*BT436*BT$6</f>
        <v>12000000</v>
      </c>
      <c r="BU437" s="77" cm="1">
        <f t="array" aca="1" ref="BU437" ca="1">INDIRECT(BU428)*BU435*BU436*BU$6</f>
        <v>12000000</v>
      </c>
      <c r="BV437" s="77" cm="1">
        <f t="array" aca="1" ref="BV437" ca="1">INDIRECT(BV428)*BV435*BV436*BV$6</f>
        <v>12000000</v>
      </c>
      <c r="BW437" s="77" cm="1">
        <f t="array" aca="1" ref="BW437" ca="1">INDIRECT(BW428)*BW435*BW436*BW$6</f>
        <v>12000000</v>
      </c>
      <c r="BX437" s="77" cm="1">
        <f t="array" aca="1" ref="BX437" ca="1">INDIRECT(BX428)*BX435*BX436*BX$6</f>
        <v>12000000</v>
      </c>
      <c r="BY437" s="77" cm="1">
        <f t="array" aca="1" ref="BY437" ca="1">INDIRECT(BY428)*BY435*BY436*BY$6</f>
        <v>12000000</v>
      </c>
      <c r="BZ437" s="77" cm="1">
        <f t="array" aca="1" ref="BZ437" ca="1">INDIRECT(BZ428)*BZ435*BZ436*BZ$6</f>
        <v>12000000</v>
      </c>
      <c r="CA437" s="77" cm="1">
        <f t="array" aca="1" ref="CA437" ca="1">INDIRECT(CA428)*CA435*CA436*CA$6</f>
        <v>12000000</v>
      </c>
      <c r="CB437" s="77" cm="1">
        <f t="array" aca="1" ref="CB437" ca="1">INDIRECT(CB428)*CB435*CB436*CB$6</f>
        <v>12000000</v>
      </c>
      <c r="CC437" s="77" cm="1">
        <f t="array" aca="1" ref="CC437" ca="1">INDIRECT(CC428)*CC435*CC436*CC$6</f>
        <v>12000000</v>
      </c>
      <c r="CD437" s="77" cm="1">
        <f t="array" aca="1" ref="CD437" ca="1">INDIRECT(CD428)*CD435*CD436*CD$6</f>
        <v>12000000</v>
      </c>
      <c r="CE437" s="77" cm="1">
        <f t="array" aca="1" ref="CE437" ca="1">INDIRECT(CE428)*CE435*CE436*CE$6</f>
        <v>12000000</v>
      </c>
      <c r="CF437" s="77" cm="1">
        <f t="array" aca="1" ref="CF437" ca="1">INDIRECT(CF428)*CF435*CF436*CF$6</f>
        <v>12000000</v>
      </c>
      <c r="CG437" s="77" cm="1">
        <f t="array" aca="1" ref="CG437" ca="1">INDIRECT(CG428)*CG435*CG436*CG$6</f>
        <v>12000000</v>
      </c>
      <c r="CH437" s="77" cm="1">
        <f t="array" aca="1" ref="CH437" ca="1">INDIRECT(CH428)*CH435*CH436*CH$6</f>
        <v>12000000</v>
      </c>
      <c r="CI437" s="77" cm="1">
        <f t="array" aca="1" ref="CI437" ca="1">INDIRECT(CI428)*CI435*CI436*CI$6</f>
        <v>12000000</v>
      </c>
      <c r="CJ437" s="77" cm="1">
        <f t="array" aca="1" ref="CJ437" ca="1">INDIRECT(CJ428)*CJ435*CJ436*CJ$6</f>
        <v>12000000</v>
      </c>
      <c r="CK437" s="77" cm="1">
        <f t="array" aca="1" ref="CK437" ca="1">INDIRECT(CK428)*CK435*CK436*CK$6</f>
        <v>12000000</v>
      </c>
      <c r="CL437" s="77" cm="1">
        <f t="array" aca="1" ref="CL437" ca="1">INDIRECT(CL428)*CL435*CL436*CL$6</f>
        <v>12000000</v>
      </c>
      <c r="CN437" s="73"/>
      <c r="CO437" s="77" t="e" cm="1">
        <f t="array" aca="1" ref="CO437" ca="1">INDIRECT(CO428)*CO435*CO436*CO$6</f>
        <v>#N/A</v>
      </c>
      <c r="CP437" s="77" t="e" cm="1">
        <f t="array" aca="1" ref="CP437" ca="1">INDIRECT(CP428)*CP435*CP436*CP$6</f>
        <v>#N/A</v>
      </c>
      <c r="CQ437" s="77" t="e" cm="1">
        <f t="array" aca="1" ref="CQ437" ca="1">INDIRECT(CQ428)*CQ435*CQ436*CQ$6</f>
        <v>#N/A</v>
      </c>
      <c r="CR437" s="77" t="e" cm="1">
        <f t="array" aca="1" ref="CR437" ca="1">INDIRECT(CR428)*CR435*CR436*CR$6</f>
        <v>#N/A</v>
      </c>
      <c r="CS437" s="77" t="e" cm="1">
        <f t="array" aca="1" ref="CS437" ca="1">INDIRECT(CS428)*CS435*CS436*CS$6</f>
        <v>#N/A</v>
      </c>
      <c r="CT437" s="77" t="e" cm="1">
        <f t="array" aca="1" ref="CT437" ca="1">INDIRECT(CT428)*CT435*CT436*CT$6</f>
        <v>#N/A</v>
      </c>
      <c r="CU437" s="77" t="e" cm="1">
        <f t="array" aca="1" ref="CU437" ca="1">INDIRECT(CU428)*CU435*CU436*CU$6</f>
        <v>#N/A</v>
      </c>
      <c r="CV437" s="77" t="e" cm="1">
        <f t="array" aca="1" ref="CV437" ca="1">INDIRECT(CV428)*CV435*CV436*CV$6</f>
        <v>#N/A</v>
      </c>
      <c r="CW437" s="77" t="e" cm="1">
        <f t="array" aca="1" ref="CW437" ca="1">INDIRECT(CW428)*CW435*CW436*CW$6</f>
        <v>#N/A</v>
      </c>
      <c r="CX437" s="77" t="e" cm="1">
        <f t="array" aca="1" ref="CX437" ca="1">INDIRECT(CX428)*CX435*CX436*CX$6</f>
        <v>#N/A</v>
      </c>
      <c r="CY437" s="77" t="e" cm="1">
        <f t="array" aca="1" ref="CY437" ca="1">INDIRECT(CY428)*CY435*CY436*CY$6</f>
        <v>#N/A</v>
      </c>
      <c r="CZ437" s="77" t="e" cm="1">
        <f t="array" aca="1" ref="CZ437" ca="1">INDIRECT(CZ428)*CZ435*CZ436*CZ$6</f>
        <v>#N/A</v>
      </c>
      <c r="DA437" s="77" t="e" cm="1">
        <f t="array" aca="1" ref="DA437" ca="1">INDIRECT(DA428)*DA435*DA436*DA$6</f>
        <v>#N/A</v>
      </c>
      <c r="DB437" s="77" t="e" cm="1">
        <f t="array" aca="1" ref="DB437" ca="1">INDIRECT(DB428)*DB435*DB436*DB$6</f>
        <v>#N/A</v>
      </c>
      <c r="DC437" s="77" t="e" cm="1">
        <f t="array" aca="1" ref="DC437" ca="1">INDIRECT(DC428)*DC435*DC436*DC$6</f>
        <v>#N/A</v>
      </c>
      <c r="DD437" s="77" t="e" cm="1">
        <f t="array" aca="1" ref="DD437" ca="1">INDIRECT(DD428)*DD435*DD436*DD$6</f>
        <v>#N/A</v>
      </c>
      <c r="DE437" s="77" t="e" cm="1">
        <f t="array" aca="1" ref="DE437" ca="1">INDIRECT(DE428)*DE435*DE436*DE$6</f>
        <v>#N/A</v>
      </c>
      <c r="DF437" s="77" t="e" cm="1">
        <f t="array" aca="1" ref="DF437" ca="1">INDIRECT(DF428)*DF435*DF436*DF$6</f>
        <v>#N/A</v>
      </c>
      <c r="DG437" s="77" t="e" cm="1">
        <f t="array" aca="1" ref="DG437" ca="1">INDIRECT(DG428)*DG435*DG436*DG$6</f>
        <v>#N/A</v>
      </c>
      <c r="DH437" s="77" t="e" cm="1">
        <f t="array" aca="1" ref="DH437" ca="1">INDIRECT(DH428)*DH435*DH436*DH$6</f>
        <v>#N/A</v>
      </c>
      <c r="DI437" s="77" t="e" cm="1">
        <f t="array" aca="1" ref="DI437" ca="1">INDIRECT(DI428)*DI435*DI436*DI$6</f>
        <v>#N/A</v>
      </c>
      <c r="DJ437" s="77" t="e" cm="1">
        <f t="array" aca="1" ref="DJ437" ca="1">INDIRECT(DJ428)*DJ435*DJ436*DJ$6</f>
        <v>#N/A</v>
      </c>
      <c r="DK437" s="77" t="e" cm="1">
        <f t="array" aca="1" ref="DK437" ca="1">INDIRECT(DK428)*DK435*DK436*DK$6</f>
        <v>#N/A</v>
      </c>
      <c r="DL437" s="77" t="e" cm="1">
        <f t="array" aca="1" ref="DL437" ca="1">INDIRECT(DL428)*DL435*DL436*DL$6</f>
        <v>#N/A</v>
      </c>
    </row>
    <row r="438" spans="1:116" x14ac:dyDescent="0.4">
      <c r="D438" t="s">
        <v>757</v>
      </c>
      <c r="E438" s="8" t="str">
        <f t="shared" ref="E438" si="428">ROW()&amp;" "&amp;D438</f>
        <v>438 DAYRENT-PV</v>
      </c>
      <c r="G438" s="126"/>
      <c r="H438" s="31"/>
      <c r="I438" s="73"/>
      <c r="J438" s="73"/>
      <c r="K438" s="33"/>
      <c r="L438" s="33"/>
      <c r="M438" s="33"/>
      <c r="N438" s="33"/>
      <c r="O438" s="33"/>
      <c r="P438" s="33"/>
      <c r="R438" s="38"/>
      <c r="S438" s="77"/>
      <c r="T438" s="77"/>
      <c r="U438" s="77"/>
      <c r="V438" s="77"/>
      <c r="W438" s="77"/>
      <c r="X438" s="77"/>
      <c r="Y438" s="77"/>
      <c r="Z438" s="77"/>
      <c r="AA438" s="77"/>
      <c r="AB438" s="77"/>
      <c r="AC438" s="77"/>
      <c r="AD438" s="77"/>
      <c r="AE438" s="77"/>
      <c r="AF438" s="77"/>
      <c r="AG438" s="77"/>
      <c r="AH438" s="77"/>
      <c r="AI438" s="77"/>
      <c r="AJ438" s="77"/>
      <c r="AK438" s="77"/>
      <c r="AL438" s="77"/>
      <c r="AM438" s="77"/>
      <c r="AN438" s="77"/>
      <c r="AO438" s="77"/>
      <c r="AP438" s="77"/>
      <c r="AQ438" s="77"/>
      <c r="AR438" s="77"/>
      <c r="AS438" s="77"/>
      <c r="AT438" s="77"/>
      <c r="AU438" s="77"/>
      <c r="AV438" s="77"/>
      <c r="AW438" s="77"/>
      <c r="AX438" s="77"/>
      <c r="AY438" s="77"/>
      <c r="AZ438" s="77"/>
      <c r="BA438" s="77"/>
      <c r="BB438" s="77"/>
      <c r="BC438" s="77"/>
      <c r="BD438" s="77"/>
      <c r="BE438" s="77"/>
      <c r="BF438" s="77"/>
      <c r="BG438" s="77"/>
      <c r="BH438" s="77"/>
      <c r="BI438" s="77"/>
      <c r="BJ438" s="77"/>
      <c r="BK438" s="77"/>
      <c r="BL438" s="77"/>
      <c r="BM438" s="77"/>
      <c r="BN438" s="77"/>
      <c r="BO438" s="77"/>
      <c r="BP438" s="77"/>
      <c r="BQ438" s="77"/>
      <c r="BR438" s="77"/>
      <c r="BS438" s="77"/>
      <c r="BT438" s="77"/>
      <c r="BU438" s="77"/>
      <c r="BV438" s="77"/>
      <c r="BW438" s="77"/>
      <c r="BX438" s="77"/>
      <c r="BY438" s="77"/>
      <c r="BZ438" s="77"/>
      <c r="CA438" s="77"/>
      <c r="CB438" s="77"/>
      <c r="CC438" s="77"/>
      <c r="CD438" s="77"/>
      <c r="CE438" s="77"/>
      <c r="CF438" s="77"/>
      <c r="CG438" s="77"/>
      <c r="CH438" s="77"/>
      <c r="CI438" s="77"/>
      <c r="CJ438" s="77"/>
      <c r="CK438" s="77"/>
      <c r="CL438" s="77"/>
      <c r="CN438" s="73"/>
      <c r="CO438" s="77"/>
      <c r="CP438" s="77"/>
      <c r="CQ438" s="77"/>
      <c r="CR438" s="77"/>
      <c r="CS438" s="77"/>
      <c r="CT438" s="77"/>
      <c r="CU438" s="77"/>
      <c r="CV438" s="77"/>
      <c r="CW438" s="77"/>
      <c r="CX438" s="77"/>
      <c r="CY438" s="77"/>
      <c r="CZ438" s="77"/>
      <c r="DA438" s="77"/>
      <c r="DB438" s="77"/>
      <c r="DC438" s="77"/>
      <c r="DD438" s="77"/>
      <c r="DE438" s="77"/>
      <c r="DF438" s="77"/>
      <c r="DG438" s="77"/>
      <c r="DH438" s="77"/>
      <c r="DI438" s="77"/>
      <c r="DJ438" s="77"/>
      <c r="DK438" s="77"/>
      <c r="DL438" s="77"/>
    </row>
    <row r="439" spans="1:116" x14ac:dyDescent="0.4">
      <c r="B439" t="s">
        <v>332</v>
      </c>
      <c r="D439" t="s">
        <v>757</v>
      </c>
      <c r="E439" s="8" t="str">
        <f t="shared" si="426"/>
        <v>439 DAYRENT-PV</v>
      </c>
      <c r="G439" s="136" t="str">
        <f>G425</f>
        <v>(Primary label)</v>
      </c>
      <c r="H439" s="31"/>
      <c r="I439" s="73"/>
      <c r="J439" s="73"/>
      <c r="K439" s="39"/>
      <c r="L439" s="39"/>
      <c r="M439" s="39"/>
      <c r="N439" s="39"/>
      <c r="O439" s="39"/>
      <c r="P439" s="39"/>
      <c r="R439" s="38"/>
      <c r="S439" s="76"/>
      <c r="T439" s="76"/>
      <c r="U439" s="76"/>
      <c r="V439" s="76"/>
      <c r="W439" s="76"/>
      <c r="X439" s="76"/>
      <c r="Y439" s="76"/>
      <c r="Z439" s="76"/>
      <c r="AA439" s="76"/>
      <c r="AB439" s="76"/>
      <c r="AC439" s="76"/>
      <c r="AD439" s="76"/>
      <c r="AE439" s="76"/>
      <c r="AF439" s="76"/>
      <c r="AG439" s="76"/>
      <c r="AH439" s="76"/>
      <c r="AI439" s="76"/>
      <c r="AJ439" s="76"/>
      <c r="AK439" s="76"/>
      <c r="AL439" s="76"/>
      <c r="AM439" s="76"/>
      <c r="AN439" s="76"/>
      <c r="AO439" s="76"/>
      <c r="AP439" s="76"/>
      <c r="AQ439" s="76"/>
      <c r="AR439" s="76"/>
      <c r="AS439" s="76"/>
      <c r="AT439" s="76"/>
      <c r="AU439" s="76"/>
      <c r="AV439" s="76"/>
      <c r="AW439" s="76"/>
      <c r="AX439" s="76"/>
      <c r="AY439" s="76"/>
      <c r="AZ439" s="76"/>
      <c r="BA439" s="76"/>
      <c r="BB439" s="76"/>
      <c r="BC439" s="76"/>
      <c r="BD439" s="76"/>
      <c r="BE439" s="76"/>
      <c r="BF439" s="76"/>
      <c r="BG439" s="76"/>
      <c r="BH439" s="76"/>
      <c r="BI439" s="76"/>
      <c r="BJ439" s="76"/>
      <c r="BK439" s="76"/>
      <c r="BL439" s="76"/>
      <c r="BM439" s="76"/>
      <c r="BN439" s="76"/>
      <c r="BO439" s="76"/>
      <c r="BP439" s="76"/>
      <c r="BQ439" s="76"/>
      <c r="BR439" s="76"/>
      <c r="BS439" s="76"/>
      <c r="BT439" s="76"/>
      <c r="BU439" s="76"/>
      <c r="BV439" s="76"/>
      <c r="BW439" s="76"/>
      <c r="BX439" s="76"/>
      <c r="BY439" s="76"/>
      <c r="BZ439" s="76"/>
      <c r="CA439" s="76"/>
      <c r="CB439" s="76"/>
      <c r="CC439" s="76"/>
      <c r="CD439" s="76"/>
      <c r="CE439" s="76"/>
      <c r="CF439" s="76"/>
      <c r="CG439" s="76"/>
      <c r="CH439" s="76"/>
      <c r="CI439" s="76"/>
      <c r="CJ439" s="76"/>
      <c r="CK439" s="76"/>
      <c r="CL439" s="76"/>
      <c r="CN439" s="73"/>
      <c r="CO439" s="76"/>
      <c r="CP439" s="76"/>
      <c r="CQ439" s="76"/>
      <c r="CR439" s="76"/>
      <c r="CS439" s="76"/>
      <c r="CT439" s="76"/>
      <c r="CU439" s="76"/>
      <c r="CV439" s="76"/>
      <c r="CW439" s="76"/>
      <c r="CX439" s="76"/>
      <c r="CY439" s="76"/>
      <c r="CZ439" s="76"/>
      <c r="DA439" s="76"/>
      <c r="DB439" s="76"/>
      <c r="DC439" s="76"/>
      <c r="DD439" s="76"/>
      <c r="DE439" s="76"/>
      <c r="DF439" s="76"/>
      <c r="DG439" s="76"/>
      <c r="DH439" s="76"/>
      <c r="DI439" s="76"/>
      <c r="DJ439" s="76"/>
      <c r="DK439" s="76"/>
      <c r="DL439" s="76"/>
    </row>
    <row r="440" spans="1:116" x14ac:dyDescent="0.4">
      <c r="B440" t="s">
        <v>332</v>
      </c>
      <c r="D440" t="s">
        <v>757</v>
      </c>
      <c r="E440" s="8" t="str">
        <f t="shared" si="426"/>
        <v>440 DAYRENT-PV</v>
      </c>
      <c r="G440" s="241" t="str">
        <f>IFERROR(SUBSTITUTE(G433,":",""),"no unit")</f>
        <v>unit</v>
      </c>
      <c r="H440" s="31"/>
      <c r="I440" s="73"/>
      <c r="J440" s="73"/>
      <c r="K440" s="39"/>
      <c r="L440" s="39"/>
      <c r="M440" s="39"/>
      <c r="N440" s="39"/>
      <c r="O440" s="39"/>
      <c r="P440" s="39"/>
      <c r="R440" s="38"/>
      <c r="S440" s="76"/>
      <c r="T440" s="76"/>
      <c r="U440" s="76"/>
      <c r="V440" s="76"/>
      <c r="W440" s="76"/>
      <c r="X440" s="76"/>
      <c r="Y440" s="76"/>
      <c r="Z440" s="76"/>
      <c r="AA440" s="76"/>
      <c r="AB440" s="76"/>
      <c r="AC440" s="76"/>
      <c r="AD440" s="76"/>
      <c r="AE440" s="76"/>
      <c r="AF440" s="76"/>
      <c r="AG440" s="76"/>
      <c r="AH440" s="76"/>
      <c r="AI440" s="76"/>
      <c r="AJ440" s="76"/>
      <c r="AK440" s="76"/>
      <c r="AL440" s="76"/>
      <c r="AM440" s="76"/>
      <c r="AN440" s="76"/>
      <c r="AO440" s="76"/>
      <c r="AP440" s="76"/>
      <c r="AQ440" s="76"/>
      <c r="AR440" s="76"/>
      <c r="AS440" s="76"/>
      <c r="AT440" s="76"/>
      <c r="AU440" s="76"/>
      <c r="AV440" s="76"/>
      <c r="AW440" s="76"/>
      <c r="AX440" s="76"/>
      <c r="AY440" s="76"/>
      <c r="AZ440" s="76"/>
      <c r="BA440" s="76"/>
      <c r="BB440" s="76"/>
      <c r="BC440" s="76"/>
      <c r="BD440" s="76"/>
      <c r="BE440" s="76"/>
      <c r="BF440" s="76"/>
      <c r="BG440" s="76"/>
      <c r="BH440" s="76"/>
      <c r="BI440" s="76"/>
      <c r="BJ440" s="76"/>
      <c r="BK440" s="76"/>
      <c r="BL440" s="76"/>
      <c r="BM440" s="76"/>
      <c r="BN440" s="76"/>
      <c r="BO440" s="76"/>
      <c r="BP440" s="76"/>
      <c r="BQ440" s="76"/>
      <c r="BR440" s="76"/>
      <c r="BS440" s="76"/>
      <c r="BT440" s="76"/>
      <c r="BU440" s="76"/>
      <c r="BV440" s="76"/>
      <c r="BW440" s="76"/>
      <c r="BX440" s="76"/>
      <c r="BY440" s="76"/>
      <c r="BZ440" s="76"/>
      <c r="CA440" s="76"/>
      <c r="CB440" s="76"/>
      <c r="CC440" s="76"/>
      <c r="CD440" s="76"/>
      <c r="CE440" s="76"/>
      <c r="CF440" s="76"/>
      <c r="CG440" s="76"/>
      <c r="CH440" s="76"/>
      <c r="CI440" s="76"/>
      <c r="CJ440" s="76"/>
      <c r="CK440" s="76"/>
      <c r="CL440" s="76"/>
      <c r="CN440" s="73"/>
      <c r="CO440" s="76"/>
      <c r="CP440" s="76"/>
      <c r="CQ440" s="76"/>
      <c r="CR440" s="76"/>
      <c r="CS440" s="76"/>
      <c r="CT440" s="76"/>
      <c r="CU440" s="76"/>
      <c r="CV440" s="76"/>
      <c r="CW440" s="76"/>
      <c r="CX440" s="76"/>
      <c r="CY440" s="76"/>
      <c r="CZ440" s="76"/>
      <c r="DA440" s="76"/>
      <c r="DB440" s="76"/>
      <c r="DC440" s="76"/>
      <c r="DD440" s="76"/>
      <c r="DE440" s="76"/>
      <c r="DF440" s="76"/>
      <c r="DG440" s="76"/>
      <c r="DH440" s="76"/>
      <c r="DI440" s="76"/>
      <c r="DJ440" s="76"/>
      <c r="DK440" s="76"/>
      <c r="DL440" s="76"/>
    </row>
    <row r="441" spans="1:116" x14ac:dyDescent="0.4">
      <c r="B441" t="s">
        <v>332</v>
      </c>
      <c r="D441" t="s">
        <v>757</v>
      </c>
      <c r="E441" s="8" t="str">
        <f t="shared" si="426"/>
        <v>441 DAYRENT-PV</v>
      </c>
      <c r="G441" s="136" t="str">
        <f>G427</f>
        <v>Primary revenue driver</v>
      </c>
      <c r="H441" s="31"/>
      <c r="I441" s="73"/>
      <c r="J441" s="73"/>
      <c r="K441" s="39"/>
      <c r="L441" s="39"/>
      <c r="M441" s="39"/>
      <c r="N441" s="39"/>
      <c r="O441" s="39"/>
      <c r="P441" s="39"/>
      <c r="R441" s="38"/>
      <c r="S441" s="203" t="str">
        <f t="shared" ref="S441:BX441" si="429">ADDRESS(ROW(S437),COLUMN(S437),2)</f>
        <v>S$437</v>
      </c>
      <c r="T441" s="203" t="str">
        <f t="shared" si="429"/>
        <v>T$437</v>
      </c>
      <c r="U441" s="203" t="str">
        <f t="shared" si="429"/>
        <v>U$437</v>
      </c>
      <c r="V441" s="203" t="str">
        <f t="shared" si="429"/>
        <v>V$437</v>
      </c>
      <c r="W441" s="203" t="str">
        <f t="shared" si="429"/>
        <v>W$437</v>
      </c>
      <c r="X441" s="203" t="str">
        <f t="shared" si="429"/>
        <v>X$437</v>
      </c>
      <c r="Y441" s="203" t="str">
        <f t="shared" si="429"/>
        <v>Y$437</v>
      </c>
      <c r="Z441" s="203" t="str">
        <f t="shared" si="429"/>
        <v>Z$437</v>
      </c>
      <c r="AA441" s="203" t="str">
        <f t="shared" si="429"/>
        <v>AA$437</v>
      </c>
      <c r="AB441" s="203" t="str">
        <f t="shared" si="429"/>
        <v>AB$437</v>
      </c>
      <c r="AC441" s="203" t="str">
        <f t="shared" si="429"/>
        <v>AC$437</v>
      </c>
      <c r="AD441" s="203" t="str">
        <f t="shared" si="429"/>
        <v>AD$437</v>
      </c>
      <c r="AE441" s="203" t="str">
        <f t="shared" si="429"/>
        <v>AE$437</v>
      </c>
      <c r="AF441" s="203" t="str">
        <f t="shared" si="429"/>
        <v>AF$437</v>
      </c>
      <c r="AG441" s="203" t="str">
        <f t="shared" si="429"/>
        <v>AG$437</v>
      </c>
      <c r="AH441" s="203" t="str">
        <f t="shared" si="429"/>
        <v>AH$437</v>
      </c>
      <c r="AI441" s="203" t="str">
        <f t="shared" si="429"/>
        <v>AI$437</v>
      </c>
      <c r="AJ441" s="203" t="str">
        <f t="shared" si="429"/>
        <v>AJ$437</v>
      </c>
      <c r="AK441" s="203" t="str">
        <f t="shared" si="429"/>
        <v>AK$437</v>
      </c>
      <c r="AL441" s="203" t="str">
        <f t="shared" si="429"/>
        <v>AL$437</v>
      </c>
      <c r="AM441" s="203" t="str">
        <f t="shared" si="429"/>
        <v>AM$437</v>
      </c>
      <c r="AN441" s="203" t="str">
        <f t="shared" si="429"/>
        <v>AN$437</v>
      </c>
      <c r="AO441" s="203" t="str">
        <f t="shared" si="429"/>
        <v>AO$437</v>
      </c>
      <c r="AP441" s="203" t="str">
        <f t="shared" si="429"/>
        <v>AP$437</v>
      </c>
      <c r="AQ441" s="203" t="str">
        <f t="shared" si="429"/>
        <v>AQ$437</v>
      </c>
      <c r="AR441" s="203" t="str">
        <f t="shared" si="429"/>
        <v>AR$437</v>
      </c>
      <c r="AS441" s="203" t="str">
        <f t="shared" si="429"/>
        <v>AS$437</v>
      </c>
      <c r="AT441" s="203" t="str">
        <f t="shared" si="429"/>
        <v>AT$437</v>
      </c>
      <c r="AU441" s="203" t="str">
        <f t="shared" si="429"/>
        <v>AU$437</v>
      </c>
      <c r="AV441" s="203" t="str">
        <f t="shared" si="429"/>
        <v>AV$437</v>
      </c>
      <c r="AW441" s="203" t="str">
        <f t="shared" si="429"/>
        <v>AW$437</v>
      </c>
      <c r="AX441" s="203" t="str">
        <f t="shared" si="429"/>
        <v>AX$437</v>
      </c>
      <c r="AY441" s="203" t="str">
        <f t="shared" si="429"/>
        <v>AY$437</v>
      </c>
      <c r="AZ441" s="203" t="str">
        <f t="shared" si="429"/>
        <v>AZ$437</v>
      </c>
      <c r="BA441" s="203" t="str">
        <f t="shared" si="429"/>
        <v>BA$437</v>
      </c>
      <c r="BB441" s="203" t="str">
        <f t="shared" si="429"/>
        <v>BB$437</v>
      </c>
      <c r="BC441" s="203" t="str">
        <f t="shared" si="429"/>
        <v>BC$437</v>
      </c>
      <c r="BD441" s="203" t="str">
        <f t="shared" si="429"/>
        <v>BD$437</v>
      </c>
      <c r="BE441" s="203" t="str">
        <f t="shared" si="429"/>
        <v>BE$437</v>
      </c>
      <c r="BF441" s="203" t="str">
        <f t="shared" si="429"/>
        <v>BF$437</v>
      </c>
      <c r="BG441" s="203" t="str">
        <f t="shared" si="429"/>
        <v>BG$437</v>
      </c>
      <c r="BH441" s="203" t="str">
        <f t="shared" si="429"/>
        <v>BH$437</v>
      </c>
      <c r="BI441" s="203" t="str">
        <f t="shared" si="429"/>
        <v>BI$437</v>
      </c>
      <c r="BJ441" s="203" t="str">
        <f t="shared" si="429"/>
        <v>BJ$437</v>
      </c>
      <c r="BK441" s="203" t="str">
        <f t="shared" si="429"/>
        <v>BK$437</v>
      </c>
      <c r="BL441" s="203" t="str">
        <f t="shared" si="429"/>
        <v>BL$437</v>
      </c>
      <c r="BM441" s="203" t="str">
        <f t="shared" si="429"/>
        <v>BM$437</v>
      </c>
      <c r="BN441" s="203" t="str">
        <f t="shared" si="429"/>
        <v>BN$437</v>
      </c>
      <c r="BO441" s="203" t="str">
        <f t="shared" si="429"/>
        <v>BO$437</v>
      </c>
      <c r="BP441" s="203" t="str">
        <f t="shared" si="429"/>
        <v>BP$437</v>
      </c>
      <c r="BQ441" s="203" t="str">
        <f t="shared" si="429"/>
        <v>BQ$437</v>
      </c>
      <c r="BR441" s="203" t="str">
        <f t="shared" si="429"/>
        <v>BR$437</v>
      </c>
      <c r="BS441" s="203" t="str">
        <f t="shared" si="429"/>
        <v>BS$437</v>
      </c>
      <c r="BT441" s="203" t="str">
        <f t="shared" si="429"/>
        <v>BT$437</v>
      </c>
      <c r="BU441" s="203" t="str">
        <f t="shared" si="429"/>
        <v>BU$437</v>
      </c>
      <c r="BV441" s="203" t="str">
        <f t="shared" si="429"/>
        <v>BV$437</v>
      </c>
      <c r="BW441" s="203" t="str">
        <f t="shared" si="429"/>
        <v>BW$437</v>
      </c>
      <c r="BX441" s="203" t="str">
        <f t="shared" si="429"/>
        <v>BX$437</v>
      </c>
      <c r="BY441" s="203" t="str">
        <f>BY427</f>
        <v>BY$16</v>
      </c>
      <c r="BZ441" s="203" t="str">
        <f t="shared" ref="BZ441:CL441" si="430">ADDRESS(ROW(BZ437),COLUMN(BZ437),2)</f>
        <v>BZ$437</v>
      </c>
      <c r="CA441" s="203" t="str">
        <f t="shared" si="430"/>
        <v>CA$437</v>
      </c>
      <c r="CB441" s="203" t="str">
        <f t="shared" si="430"/>
        <v>CB$437</v>
      </c>
      <c r="CC441" s="203" t="str">
        <f t="shared" si="430"/>
        <v>CC$437</v>
      </c>
      <c r="CD441" s="203" t="str">
        <f t="shared" si="430"/>
        <v>CD$437</v>
      </c>
      <c r="CE441" s="203" t="str">
        <f t="shared" si="430"/>
        <v>CE$437</v>
      </c>
      <c r="CF441" s="203" t="str">
        <f t="shared" si="430"/>
        <v>CF$437</v>
      </c>
      <c r="CG441" s="203" t="str">
        <f t="shared" si="430"/>
        <v>CG$437</v>
      </c>
      <c r="CH441" s="203" t="str">
        <f t="shared" si="430"/>
        <v>CH$437</v>
      </c>
      <c r="CI441" s="203" t="str">
        <f t="shared" si="430"/>
        <v>CI$437</v>
      </c>
      <c r="CJ441" s="203" t="str">
        <f t="shared" si="430"/>
        <v>CJ$437</v>
      </c>
      <c r="CK441" s="203" t="str">
        <f t="shared" si="430"/>
        <v>CK$437</v>
      </c>
      <c r="CL441" s="203" t="str">
        <f t="shared" si="430"/>
        <v>CL$437</v>
      </c>
      <c r="CN441" s="73"/>
      <c r="CO441" s="203" t="str">
        <f t="shared" ref="CO441:DL441" si="431">ADDRESS(ROW(CO437),COLUMN(CO437),2)</f>
        <v>CO$437</v>
      </c>
      <c r="CP441" s="203" t="str">
        <f t="shared" si="431"/>
        <v>CP$437</v>
      </c>
      <c r="CQ441" s="203" t="str">
        <f t="shared" si="431"/>
        <v>CQ$437</v>
      </c>
      <c r="CR441" s="203" t="str">
        <f t="shared" si="431"/>
        <v>CR$437</v>
      </c>
      <c r="CS441" s="203" t="str">
        <f t="shared" si="431"/>
        <v>CS$437</v>
      </c>
      <c r="CT441" s="203" t="str">
        <f t="shared" si="431"/>
        <v>CT$437</v>
      </c>
      <c r="CU441" s="203" t="str">
        <f t="shared" si="431"/>
        <v>CU$437</v>
      </c>
      <c r="CV441" s="203" t="str">
        <f t="shared" si="431"/>
        <v>CV$437</v>
      </c>
      <c r="CW441" s="203" t="str">
        <f t="shared" si="431"/>
        <v>CW$437</v>
      </c>
      <c r="CX441" s="203" t="str">
        <f t="shared" si="431"/>
        <v>CX$437</v>
      </c>
      <c r="CY441" s="203" t="str">
        <f t="shared" si="431"/>
        <v>CY$437</v>
      </c>
      <c r="CZ441" s="203" t="str">
        <f t="shared" si="431"/>
        <v>CZ$437</v>
      </c>
      <c r="DA441" s="203" t="str">
        <f t="shared" si="431"/>
        <v>DA$437</v>
      </c>
      <c r="DB441" s="203" t="str">
        <f t="shared" si="431"/>
        <v>DB$437</v>
      </c>
      <c r="DC441" s="203" t="str">
        <f t="shared" si="431"/>
        <v>DC$437</v>
      </c>
      <c r="DD441" s="203" t="str">
        <f t="shared" si="431"/>
        <v>DD$437</v>
      </c>
      <c r="DE441" s="203" t="str">
        <f t="shared" si="431"/>
        <v>DE$437</v>
      </c>
      <c r="DF441" s="203" t="str">
        <f t="shared" si="431"/>
        <v>DF$437</v>
      </c>
      <c r="DG441" s="203" t="str">
        <f t="shared" si="431"/>
        <v>DG$437</v>
      </c>
      <c r="DH441" s="203" t="str">
        <f t="shared" si="431"/>
        <v>DH$437</v>
      </c>
      <c r="DI441" s="203" t="str">
        <f t="shared" si="431"/>
        <v>DI$437</v>
      </c>
      <c r="DJ441" s="203" t="str">
        <f t="shared" si="431"/>
        <v>DJ$437</v>
      </c>
      <c r="DK441" s="203" t="str">
        <f t="shared" si="431"/>
        <v>DK$437</v>
      </c>
      <c r="DL441" s="203" t="str">
        <f t="shared" si="431"/>
        <v>DL$437</v>
      </c>
    </row>
    <row r="442" spans="1:116" x14ac:dyDescent="0.4">
      <c r="B442" t="s">
        <v>332</v>
      </c>
      <c r="D442" t="s">
        <v>757</v>
      </c>
      <c r="E442" s="8" t="str">
        <f t="shared" si="426"/>
        <v>442 DAYRENT-PV</v>
      </c>
      <c r="G442" s="136" t="str">
        <f>G428</f>
        <v>Primary volume driver</v>
      </c>
      <c r="H442" s="31"/>
      <c r="I442" s="73"/>
      <c r="J442" s="73"/>
      <c r="K442" s="39"/>
      <c r="L442" s="39"/>
      <c r="M442" s="39"/>
      <c r="N442" s="39"/>
      <c r="O442" s="39"/>
      <c r="P442" s="39"/>
      <c r="R442" s="38"/>
      <c r="S442" s="203" t="str">
        <f t="shared" ref="S442:CD442" si="432">S428</f>
        <v>S$17</v>
      </c>
      <c r="T442" s="203" t="str">
        <f t="shared" si="432"/>
        <v>T$17</v>
      </c>
      <c r="U442" s="203" t="str">
        <f t="shared" si="432"/>
        <v>U$17</v>
      </c>
      <c r="V442" s="203" t="str">
        <f t="shared" si="432"/>
        <v>V$17</v>
      </c>
      <c r="W442" s="203" t="str">
        <f t="shared" si="432"/>
        <v>W$17</v>
      </c>
      <c r="X442" s="203" t="str">
        <f t="shared" si="432"/>
        <v>X$17</v>
      </c>
      <c r="Y442" s="203" t="str">
        <f t="shared" si="432"/>
        <v>Y$17</v>
      </c>
      <c r="Z442" s="203" t="str">
        <f t="shared" si="432"/>
        <v>Z$17</v>
      </c>
      <c r="AA442" s="203" t="str">
        <f t="shared" si="432"/>
        <v>AA$17</v>
      </c>
      <c r="AB442" s="203" t="str">
        <f t="shared" si="432"/>
        <v>AB$17</v>
      </c>
      <c r="AC442" s="203" t="str">
        <f t="shared" si="432"/>
        <v>AC$17</v>
      </c>
      <c r="AD442" s="203" t="str">
        <f t="shared" si="432"/>
        <v>AD$17</v>
      </c>
      <c r="AE442" s="203" t="str">
        <f t="shared" si="432"/>
        <v>AE$17</v>
      </c>
      <c r="AF442" s="203" t="str">
        <f t="shared" si="432"/>
        <v>AF$17</v>
      </c>
      <c r="AG442" s="203" t="str">
        <f t="shared" si="432"/>
        <v>AG$17</v>
      </c>
      <c r="AH442" s="203" t="str">
        <f t="shared" si="432"/>
        <v>AH$17</v>
      </c>
      <c r="AI442" s="203" t="str">
        <f t="shared" si="432"/>
        <v>AI$17</v>
      </c>
      <c r="AJ442" s="203" t="str">
        <f t="shared" si="432"/>
        <v>AJ$17</v>
      </c>
      <c r="AK442" s="203" t="str">
        <f t="shared" si="432"/>
        <v>AK$17</v>
      </c>
      <c r="AL442" s="203" t="str">
        <f t="shared" si="432"/>
        <v>AL$17</v>
      </c>
      <c r="AM442" s="203" t="str">
        <f t="shared" si="432"/>
        <v>AM$17</v>
      </c>
      <c r="AN442" s="203" t="str">
        <f t="shared" si="432"/>
        <v>AN$17</v>
      </c>
      <c r="AO442" s="203" t="str">
        <f t="shared" si="432"/>
        <v>AO$17</v>
      </c>
      <c r="AP442" s="203" t="str">
        <f t="shared" si="432"/>
        <v>AP$17</v>
      </c>
      <c r="AQ442" s="203" t="str">
        <f t="shared" si="432"/>
        <v>AQ$17</v>
      </c>
      <c r="AR442" s="203" t="str">
        <f t="shared" si="432"/>
        <v>AR$17</v>
      </c>
      <c r="AS442" s="203" t="str">
        <f t="shared" si="432"/>
        <v>AS$17</v>
      </c>
      <c r="AT442" s="203" t="str">
        <f t="shared" si="432"/>
        <v>AT$17</v>
      </c>
      <c r="AU442" s="203" t="str">
        <f t="shared" si="432"/>
        <v>AU$17</v>
      </c>
      <c r="AV442" s="203" t="str">
        <f t="shared" si="432"/>
        <v>AV$17</v>
      </c>
      <c r="AW442" s="203" t="str">
        <f t="shared" si="432"/>
        <v>AW$17</v>
      </c>
      <c r="AX442" s="203" t="str">
        <f t="shared" si="432"/>
        <v>AX$17</v>
      </c>
      <c r="AY442" s="203" t="str">
        <f t="shared" si="432"/>
        <v>AY$17</v>
      </c>
      <c r="AZ442" s="203" t="str">
        <f t="shared" si="432"/>
        <v>AZ$17</v>
      </c>
      <c r="BA442" s="203" t="str">
        <f t="shared" si="432"/>
        <v>BA$17</v>
      </c>
      <c r="BB442" s="203" t="str">
        <f t="shared" si="432"/>
        <v>BB$17</v>
      </c>
      <c r="BC442" s="203" t="str">
        <f t="shared" si="432"/>
        <v>BC$17</v>
      </c>
      <c r="BD442" s="203" t="str">
        <f t="shared" si="432"/>
        <v>BD$17</v>
      </c>
      <c r="BE442" s="203" t="str">
        <f t="shared" si="432"/>
        <v>BE$17</v>
      </c>
      <c r="BF442" s="203" t="str">
        <f t="shared" si="432"/>
        <v>BF$17</v>
      </c>
      <c r="BG442" s="203" t="str">
        <f t="shared" si="432"/>
        <v>BG$17</v>
      </c>
      <c r="BH442" s="203" t="str">
        <f t="shared" si="432"/>
        <v>BH$17</v>
      </c>
      <c r="BI442" s="203" t="str">
        <f t="shared" si="432"/>
        <v>BI$17</v>
      </c>
      <c r="BJ442" s="203" t="str">
        <f t="shared" si="432"/>
        <v>BJ$17</v>
      </c>
      <c r="BK442" s="203" t="str">
        <f t="shared" si="432"/>
        <v>BK$17</v>
      </c>
      <c r="BL442" s="203" t="str">
        <f t="shared" si="432"/>
        <v>BL$17</v>
      </c>
      <c r="BM442" s="203" t="str">
        <f t="shared" si="432"/>
        <v>BM$17</v>
      </c>
      <c r="BN442" s="203" t="str">
        <f t="shared" si="432"/>
        <v>BN$17</v>
      </c>
      <c r="BO442" s="203" t="str">
        <f t="shared" si="432"/>
        <v>BO$17</v>
      </c>
      <c r="BP442" s="203" t="str">
        <f t="shared" si="432"/>
        <v>BP$17</v>
      </c>
      <c r="BQ442" s="203" t="str">
        <f t="shared" si="432"/>
        <v>BQ$17</v>
      </c>
      <c r="BR442" s="203" t="str">
        <f t="shared" si="432"/>
        <v>BR$17</v>
      </c>
      <c r="BS442" s="203" t="str">
        <f t="shared" si="432"/>
        <v>BS$17</v>
      </c>
      <c r="BT442" s="203" t="str">
        <f t="shared" si="432"/>
        <v>BT$17</v>
      </c>
      <c r="BU442" s="203" t="str">
        <f t="shared" si="432"/>
        <v>BU$17</v>
      </c>
      <c r="BV442" s="203" t="str">
        <f t="shared" si="432"/>
        <v>BV$17</v>
      </c>
      <c r="BW442" s="203" t="str">
        <f t="shared" si="432"/>
        <v>BW$17</v>
      </c>
      <c r="BX442" s="203" t="str">
        <f t="shared" si="432"/>
        <v>BX$17</v>
      </c>
      <c r="BY442" s="203" t="str">
        <f t="shared" si="432"/>
        <v>BY$17</v>
      </c>
      <c r="BZ442" s="203" t="str">
        <f t="shared" si="432"/>
        <v>BZ$17</v>
      </c>
      <c r="CA442" s="203" t="str">
        <f t="shared" si="432"/>
        <v>CA$17</v>
      </c>
      <c r="CB442" s="203" t="str">
        <f t="shared" si="432"/>
        <v>CB$17</v>
      </c>
      <c r="CC442" s="203" t="str">
        <f t="shared" si="432"/>
        <v>CC$17</v>
      </c>
      <c r="CD442" s="203" t="str">
        <f t="shared" si="432"/>
        <v>CD$17</v>
      </c>
      <c r="CE442" s="203" t="str">
        <f t="shared" ref="CE442:CL442" si="433">CE428</f>
        <v>CE$17</v>
      </c>
      <c r="CF442" s="203" t="str">
        <f t="shared" si="433"/>
        <v>CF$17</v>
      </c>
      <c r="CG442" s="203" t="str">
        <f t="shared" si="433"/>
        <v>CG$17</v>
      </c>
      <c r="CH442" s="203" t="str">
        <f t="shared" si="433"/>
        <v>CH$17</v>
      </c>
      <c r="CI442" s="203" t="str">
        <f t="shared" si="433"/>
        <v>CI$17</v>
      </c>
      <c r="CJ442" s="203" t="str">
        <f t="shared" si="433"/>
        <v>CJ$17</v>
      </c>
      <c r="CK442" s="203" t="str">
        <f t="shared" si="433"/>
        <v>CK$17</v>
      </c>
      <c r="CL442" s="203" t="str">
        <f t="shared" si="433"/>
        <v>CL$17</v>
      </c>
      <c r="CN442" s="73"/>
      <c r="CO442" s="203" t="str">
        <f>CO428</f>
        <v>CO$17</v>
      </c>
      <c r="CP442" s="203" t="str">
        <f t="shared" ref="CP442:DL442" si="434">CP428</f>
        <v>CP$17</v>
      </c>
      <c r="CQ442" s="203" t="str">
        <f t="shared" si="434"/>
        <v>CQ$17</v>
      </c>
      <c r="CR442" s="203" t="str">
        <f t="shared" si="434"/>
        <v>CR$17</v>
      </c>
      <c r="CS442" s="203" t="str">
        <f t="shared" si="434"/>
        <v>CS$17</v>
      </c>
      <c r="CT442" s="203" t="str">
        <f t="shared" si="434"/>
        <v>CT$17</v>
      </c>
      <c r="CU442" s="203" t="str">
        <f t="shared" si="434"/>
        <v>CU$17</v>
      </c>
      <c r="CV442" s="203" t="str">
        <f t="shared" si="434"/>
        <v>CV$17</v>
      </c>
      <c r="CW442" s="203" t="str">
        <f t="shared" si="434"/>
        <v>CW$17</v>
      </c>
      <c r="CX442" s="203" t="str">
        <f t="shared" si="434"/>
        <v>CX$17</v>
      </c>
      <c r="CY442" s="203" t="str">
        <f t="shared" si="434"/>
        <v>CY$17</v>
      </c>
      <c r="CZ442" s="203" t="str">
        <f t="shared" si="434"/>
        <v>CZ$17</v>
      </c>
      <c r="DA442" s="203" t="str">
        <f t="shared" si="434"/>
        <v>DA$17</v>
      </c>
      <c r="DB442" s="203" t="str">
        <f t="shared" si="434"/>
        <v>DB$17</v>
      </c>
      <c r="DC442" s="203" t="str">
        <f t="shared" si="434"/>
        <v>DC$17</v>
      </c>
      <c r="DD442" s="203" t="str">
        <f t="shared" si="434"/>
        <v>DD$17</v>
      </c>
      <c r="DE442" s="203" t="str">
        <f t="shared" si="434"/>
        <v>DE$17</v>
      </c>
      <c r="DF442" s="203" t="str">
        <f t="shared" si="434"/>
        <v>DF$17</v>
      </c>
      <c r="DG442" s="203" t="str">
        <f t="shared" si="434"/>
        <v>DG$17</v>
      </c>
      <c r="DH442" s="203" t="str">
        <f t="shared" si="434"/>
        <v>DH$17</v>
      </c>
      <c r="DI442" s="203" t="str">
        <f t="shared" si="434"/>
        <v>DI$17</v>
      </c>
      <c r="DJ442" s="203" t="str">
        <f t="shared" si="434"/>
        <v>DJ$17</v>
      </c>
      <c r="DK442" s="203" t="str">
        <f t="shared" si="434"/>
        <v>DK$17</v>
      </c>
      <c r="DL442" s="203" t="str">
        <f t="shared" si="434"/>
        <v>DL$17</v>
      </c>
    </row>
    <row r="443" spans="1:116" x14ac:dyDescent="0.4">
      <c r="B443" t="s">
        <v>332</v>
      </c>
      <c r="D443" t="s">
        <v>757</v>
      </c>
      <c r="E443" s="8" t="str">
        <f t="shared" si="426"/>
        <v>443 DAYRENT-PV</v>
      </c>
      <c r="G443" s="136" t="str">
        <f>G429</f>
        <v>(Secondary label)</v>
      </c>
      <c r="H443" s="12"/>
      <c r="I443" s="60"/>
      <c r="J443" s="60"/>
      <c r="K443" s="15"/>
      <c r="L443" s="15"/>
      <c r="M443" s="15"/>
      <c r="N443" s="15"/>
      <c r="O443" s="15"/>
      <c r="P443" s="15"/>
      <c r="R443" s="15"/>
      <c r="S443" s="76"/>
      <c r="T443" s="76"/>
      <c r="U443" s="76"/>
      <c r="V443" s="76"/>
      <c r="W443" s="76"/>
      <c r="X443" s="76"/>
      <c r="Y443" s="76"/>
      <c r="Z443" s="76"/>
      <c r="AA443" s="76"/>
      <c r="AB443" s="76"/>
      <c r="AC443" s="76"/>
      <c r="AD443" s="76"/>
      <c r="AE443" s="76"/>
      <c r="AF443" s="76"/>
      <c r="AG443" s="76"/>
      <c r="AH443" s="76"/>
      <c r="AI443" s="76"/>
      <c r="AJ443" s="76"/>
      <c r="AK443" s="76"/>
      <c r="AL443" s="76"/>
      <c r="AM443" s="76"/>
      <c r="AN443" s="76"/>
      <c r="AO443" s="76"/>
      <c r="AP443" s="76"/>
      <c r="AQ443" s="76"/>
      <c r="AR443" s="76"/>
      <c r="AS443" s="76"/>
      <c r="AT443" s="76"/>
      <c r="AU443" s="76"/>
      <c r="AV443" s="76"/>
      <c r="AW443" s="76"/>
      <c r="AX443" s="76"/>
      <c r="AY443" s="76"/>
      <c r="AZ443" s="76"/>
      <c r="BA443" s="76"/>
      <c r="BB443" s="76"/>
      <c r="BC443" s="76"/>
      <c r="BD443" s="76"/>
      <c r="BE443" s="76"/>
      <c r="BF443" s="76"/>
      <c r="BG443" s="76"/>
      <c r="BH443" s="76"/>
      <c r="BI443" s="76"/>
      <c r="BJ443" s="76"/>
      <c r="BK443" s="76"/>
      <c r="BL443" s="76"/>
      <c r="BM443" s="76"/>
      <c r="BN443" s="76"/>
      <c r="BO443" s="76"/>
      <c r="BP443" s="76"/>
      <c r="BQ443" s="76"/>
      <c r="BR443" s="76"/>
      <c r="BS443" s="76"/>
      <c r="BT443" s="76"/>
      <c r="BU443" s="76"/>
      <c r="BV443" s="76"/>
      <c r="BW443" s="76"/>
      <c r="BX443" s="76"/>
      <c r="BY443" s="76"/>
      <c r="BZ443" s="76"/>
      <c r="CA443" s="76"/>
      <c r="CB443" s="76"/>
      <c r="CC443" s="76"/>
      <c r="CD443" s="76"/>
      <c r="CE443" s="76"/>
      <c r="CF443" s="76"/>
      <c r="CG443" s="76"/>
      <c r="CH443" s="76"/>
      <c r="CI443" s="76"/>
      <c r="CJ443" s="76"/>
      <c r="CK443" s="76"/>
      <c r="CL443" s="76"/>
      <c r="CN443" s="60"/>
      <c r="CO443" s="76"/>
      <c r="CP443" s="76"/>
      <c r="CQ443" s="76"/>
      <c r="CR443" s="76"/>
      <c r="CS443" s="76"/>
      <c r="CT443" s="76"/>
      <c r="CU443" s="76"/>
      <c r="CV443" s="76"/>
      <c r="CW443" s="76"/>
      <c r="CX443" s="76"/>
      <c r="CY443" s="76"/>
      <c r="CZ443" s="76"/>
      <c r="DA443" s="76"/>
      <c r="DB443" s="76"/>
      <c r="DC443" s="76"/>
      <c r="DD443" s="76"/>
      <c r="DE443" s="76"/>
      <c r="DF443" s="76"/>
      <c r="DG443" s="76"/>
      <c r="DH443" s="76"/>
      <c r="DI443" s="76"/>
      <c r="DJ443" s="76"/>
      <c r="DK443" s="76"/>
      <c r="DL443" s="76"/>
    </row>
    <row r="444" spans="1:116" x14ac:dyDescent="0.4">
      <c r="B444" t="s">
        <v>332</v>
      </c>
      <c r="D444" t="s">
        <v>757</v>
      </c>
      <c r="E444" s="8" t="str">
        <f t="shared" si="426"/>
        <v>444 DAYRENT-PV</v>
      </c>
      <c r="G444" s="136" t="str">
        <f>G430</f>
        <v xml:space="preserve">secondary unit </v>
      </c>
      <c r="H444" s="12"/>
      <c r="I444" s="60"/>
      <c r="J444" s="60"/>
      <c r="K444" s="15"/>
      <c r="L444" s="15"/>
      <c r="M444" s="15"/>
      <c r="N444" s="15"/>
      <c r="O444" s="15"/>
      <c r="P444" s="15"/>
      <c r="R444" s="15"/>
      <c r="S444" s="76"/>
      <c r="T444" s="76"/>
      <c r="U444" s="76"/>
      <c r="V444" s="76"/>
      <c r="W444" s="76"/>
      <c r="X444" s="76"/>
      <c r="Y444" s="76"/>
      <c r="Z444" s="76"/>
      <c r="AA444" s="76"/>
      <c r="AB444" s="76"/>
      <c r="AC444" s="76"/>
      <c r="AD444" s="76"/>
      <c r="AE444" s="76"/>
      <c r="AF444" s="76"/>
      <c r="AG444" s="76"/>
      <c r="AH444" s="76"/>
      <c r="AI444" s="76"/>
      <c r="AJ444" s="76"/>
      <c r="AK444" s="76"/>
      <c r="AL444" s="76"/>
      <c r="AM444" s="76"/>
      <c r="AN444" s="76"/>
      <c r="AO444" s="76"/>
      <c r="AP444" s="76"/>
      <c r="AQ444" s="76"/>
      <c r="AR444" s="76"/>
      <c r="AS444" s="76"/>
      <c r="AT444" s="76"/>
      <c r="AU444" s="76"/>
      <c r="AV444" s="76"/>
      <c r="AW444" s="76"/>
      <c r="AX444" s="76"/>
      <c r="AY444" s="76"/>
      <c r="AZ444" s="76"/>
      <c r="BA444" s="76"/>
      <c r="BB444" s="76"/>
      <c r="BC444" s="76"/>
      <c r="BD444" s="76"/>
      <c r="BE444" s="76"/>
      <c r="BF444" s="76"/>
      <c r="BG444" s="76"/>
      <c r="BH444" s="76"/>
      <c r="BI444" s="76"/>
      <c r="BJ444" s="76"/>
      <c r="BK444" s="76"/>
      <c r="BL444" s="76"/>
      <c r="BM444" s="76"/>
      <c r="BN444" s="76"/>
      <c r="BO444" s="76"/>
      <c r="BP444" s="76"/>
      <c r="BQ444" s="76"/>
      <c r="BR444" s="76"/>
      <c r="BS444" s="76"/>
      <c r="BT444" s="76"/>
      <c r="BU444" s="76"/>
      <c r="BV444" s="76"/>
      <c r="BW444" s="76"/>
      <c r="BX444" s="76"/>
      <c r="BY444" s="76"/>
      <c r="BZ444" s="76"/>
      <c r="CA444" s="76"/>
      <c r="CB444" s="76"/>
      <c r="CC444" s="76"/>
      <c r="CD444" s="76"/>
      <c r="CE444" s="76"/>
      <c r="CF444" s="76"/>
      <c r="CG444" s="76"/>
      <c r="CH444" s="76"/>
      <c r="CI444" s="76"/>
      <c r="CJ444" s="76"/>
      <c r="CK444" s="76"/>
      <c r="CL444" s="76"/>
      <c r="CN444" s="60"/>
      <c r="CO444" s="76"/>
      <c r="CP444" s="76"/>
      <c r="CQ444" s="76"/>
      <c r="CR444" s="76"/>
      <c r="CS444" s="76"/>
      <c r="CT444" s="76"/>
      <c r="CU444" s="76"/>
      <c r="CV444" s="76"/>
      <c r="CW444" s="76"/>
      <c r="CX444" s="76"/>
      <c r="CY444" s="76"/>
      <c r="CZ444" s="76"/>
      <c r="DA444" s="76"/>
      <c r="DB444" s="76"/>
      <c r="DC444" s="76"/>
      <c r="DD444" s="76"/>
      <c r="DE444" s="76"/>
      <c r="DF444" s="76"/>
      <c r="DG444" s="76"/>
      <c r="DH444" s="76"/>
      <c r="DI444" s="76"/>
      <c r="DJ444" s="76"/>
      <c r="DK444" s="76"/>
      <c r="DL444" s="76"/>
    </row>
    <row r="445" spans="1:116" x14ac:dyDescent="0.4">
      <c r="B445" t="s">
        <v>332</v>
      </c>
      <c r="D445" t="s">
        <v>757</v>
      </c>
      <c r="E445" s="8" t="str">
        <f t="shared" si="426"/>
        <v>445 DAYRENT-PV</v>
      </c>
      <c r="G445" s="136" t="str">
        <f>G431</f>
        <v>Secondary revenue driver</v>
      </c>
      <c r="H445" s="12"/>
      <c r="I445" s="60"/>
      <c r="J445" s="60"/>
      <c r="K445" s="15"/>
      <c r="L445" s="15"/>
      <c r="M445" s="15"/>
      <c r="N445" s="15"/>
      <c r="O445" s="15"/>
      <c r="P445" s="15"/>
      <c r="R445" s="15"/>
      <c r="S445" s="76"/>
      <c r="T445" s="76"/>
      <c r="U445" s="76"/>
      <c r="V445" s="76"/>
      <c r="W445" s="76"/>
      <c r="X445" s="76"/>
      <c r="Y445" s="76"/>
      <c r="Z445" s="76"/>
      <c r="AA445" s="76"/>
      <c r="AB445" s="76"/>
      <c r="AC445" s="76"/>
      <c r="AD445" s="76"/>
      <c r="AE445" s="76"/>
      <c r="AF445" s="76"/>
      <c r="AG445" s="76"/>
      <c r="AH445" s="76"/>
      <c r="AI445" s="76"/>
      <c r="AJ445" s="76"/>
      <c r="AK445" s="76"/>
      <c r="AL445" s="76"/>
      <c r="AM445" s="76"/>
      <c r="AN445" s="76"/>
      <c r="AO445" s="76"/>
      <c r="AP445" s="76"/>
      <c r="AQ445" s="76"/>
      <c r="AR445" s="76"/>
      <c r="AS445" s="76"/>
      <c r="AT445" s="76"/>
      <c r="AU445" s="76"/>
      <c r="AV445" s="76"/>
      <c r="AW445" s="76"/>
      <c r="AX445" s="76"/>
      <c r="AY445" s="76"/>
      <c r="AZ445" s="76"/>
      <c r="BA445" s="76"/>
      <c r="BB445" s="76"/>
      <c r="BC445" s="76"/>
      <c r="BD445" s="76"/>
      <c r="BE445" s="76"/>
      <c r="BF445" s="76"/>
      <c r="BG445" s="76"/>
      <c r="BH445" s="76"/>
      <c r="BI445" s="76"/>
      <c r="BJ445" s="76"/>
      <c r="BK445" s="76"/>
      <c r="BL445" s="76"/>
      <c r="BM445" s="76"/>
      <c r="BN445" s="76"/>
      <c r="BO445" s="76"/>
      <c r="BP445" s="76"/>
      <c r="BQ445" s="76"/>
      <c r="BR445" s="76"/>
      <c r="BS445" s="76"/>
      <c r="BT445" s="76"/>
      <c r="BU445" s="76"/>
      <c r="BV445" s="76"/>
      <c r="BW445" s="76"/>
      <c r="BX445" s="76"/>
      <c r="BY445" s="76"/>
      <c r="BZ445" s="76"/>
      <c r="CA445" s="76"/>
      <c r="CB445" s="76"/>
      <c r="CC445" s="76"/>
      <c r="CD445" s="76"/>
      <c r="CE445" s="76"/>
      <c r="CF445" s="76"/>
      <c r="CG445" s="76"/>
      <c r="CH445" s="76"/>
      <c r="CI445" s="76"/>
      <c r="CJ445" s="76"/>
      <c r="CK445" s="76"/>
      <c r="CL445" s="76"/>
      <c r="CN445" s="60"/>
      <c r="CO445" s="76"/>
      <c r="CP445" s="76"/>
      <c r="CQ445" s="76"/>
      <c r="CR445" s="76"/>
      <c r="CS445" s="76"/>
      <c r="CT445" s="76"/>
      <c r="CU445" s="76"/>
      <c r="CV445" s="76"/>
      <c r="CW445" s="76"/>
      <c r="CX445" s="76"/>
      <c r="CY445" s="76"/>
      <c r="CZ445" s="76"/>
      <c r="DA445" s="76"/>
      <c r="DB445" s="76"/>
      <c r="DC445" s="76"/>
      <c r="DD445" s="76"/>
      <c r="DE445" s="76"/>
      <c r="DF445" s="76"/>
      <c r="DG445" s="76"/>
      <c r="DH445" s="76"/>
      <c r="DI445" s="76"/>
      <c r="DJ445" s="76"/>
      <c r="DK445" s="76"/>
      <c r="DL445" s="76"/>
    </row>
    <row r="446" spans="1:116" x14ac:dyDescent="0.4">
      <c r="B446" t="s">
        <v>332</v>
      </c>
      <c r="D446" t="s">
        <v>757</v>
      </c>
      <c r="E446" s="8" t="str">
        <f t="shared" si="426"/>
        <v>446 DAYRENT-PV</v>
      </c>
      <c r="G446" s="8" t="s">
        <v>464</v>
      </c>
      <c r="H446" s="12"/>
      <c r="I446" s="60"/>
      <c r="J446" s="60"/>
      <c r="K446" s="15"/>
      <c r="L446" s="15"/>
      <c r="M446" s="15"/>
      <c r="N446" s="15"/>
      <c r="O446" s="15"/>
      <c r="P446" s="15"/>
      <c r="R446" s="15"/>
      <c r="S446" s="76"/>
      <c r="T446" s="76"/>
      <c r="U446" s="76"/>
      <c r="V446" s="76"/>
      <c r="W446" s="76"/>
      <c r="X446" s="76"/>
      <c r="Y446" s="76"/>
      <c r="Z446" s="76"/>
      <c r="AA446" s="76"/>
      <c r="AB446" s="76"/>
      <c r="AC446" s="76"/>
      <c r="AD446" s="76"/>
      <c r="AE446" s="76"/>
      <c r="AF446" s="76"/>
      <c r="AG446" s="76"/>
      <c r="AH446" s="76"/>
      <c r="AI446" s="76"/>
      <c r="AJ446" s="76"/>
      <c r="AK446" s="76"/>
      <c r="AL446" s="76"/>
      <c r="AM446" s="76"/>
      <c r="AN446" s="76"/>
      <c r="AO446" s="76"/>
      <c r="AP446" s="76"/>
      <c r="AQ446" s="76"/>
      <c r="AR446" s="76"/>
      <c r="AS446" s="76"/>
      <c r="AT446" s="76"/>
      <c r="AU446" s="76"/>
      <c r="AV446" s="76"/>
      <c r="AW446" s="76"/>
      <c r="AX446" s="76"/>
      <c r="AY446" s="76"/>
      <c r="AZ446" s="76"/>
      <c r="BA446" s="76"/>
      <c r="BB446" s="76"/>
      <c r="BC446" s="76"/>
      <c r="BD446" s="76"/>
      <c r="BE446" s="76"/>
      <c r="BF446" s="76"/>
      <c r="BG446" s="76"/>
      <c r="BH446" s="76"/>
      <c r="BI446" s="76"/>
      <c r="BJ446" s="76"/>
      <c r="BK446" s="76"/>
      <c r="BL446" s="76"/>
      <c r="BM446" s="76"/>
      <c r="BN446" s="76"/>
      <c r="BO446" s="76"/>
      <c r="BP446" s="76"/>
      <c r="BQ446" s="76"/>
      <c r="BR446" s="76"/>
      <c r="BS446" s="76"/>
      <c r="BT446" s="76"/>
      <c r="BU446" s="76"/>
      <c r="BV446" s="76"/>
      <c r="BW446" s="76"/>
      <c r="BX446" s="76"/>
      <c r="BY446" s="76"/>
      <c r="BZ446" s="76"/>
      <c r="CA446" s="76"/>
      <c r="CB446" s="76"/>
      <c r="CC446" s="76"/>
      <c r="CD446" s="76"/>
      <c r="CE446" s="76"/>
      <c r="CF446" s="76"/>
      <c r="CG446" s="76"/>
      <c r="CH446" s="76"/>
      <c r="CI446" s="76"/>
      <c r="CJ446" s="76"/>
      <c r="CK446" s="76"/>
      <c r="CL446" s="76"/>
      <c r="CN446" s="60"/>
      <c r="CO446" s="76"/>
      <c r="CP446" s="76"/>
      <c r="CQ446" s="76"/>
      <c r="CR446" s="76"/>
      <c r="CS446" s="76"/>
      <c r="CT446" s="76"/>
      <c r="CU446" s="76"/>
      <c r="CV446" s="76"/>
      <c r="CW446" s="76"/>
      <c r="CX446" s="76"/>
      <c r="CY446" s="76"/>
      <c r="CZ446" s="76"/>
      <c r="DA446" s="76"/>
      <c r="DB446" s="76"/>
      <c r="DC446" s="76"/>
      <c r="DD446" s="76"/>
      <c r="DE446" s="76"/>
      <c r="DF446" s="76"/>
      <c r="DG446" s="76"/>
      <c r="DH446" s="76"/>
      <c r="DI446" s="76"/>
      <c r="DJ446" s="76"/>
      <c r="DK446" s="76"/>
      <c r="DL446" s="76"/>
    </row>
    <row r="447" spans="1:116" x14ac:dyDescent="0.4">
      <c r="E447" s="8"/>
      <c r="H447" s="12"/>
      <c r="I447" s="60"/>
      <c r="J447" s="60"/>
      <c r="K447" s="15"/>
      <c r="L447" s="15"/>
      <c r="M447" s="15"/>
      <c r="N447" s="15"/>
      <c r="O447" s="15"/>
      <c r="P447" s="15"/>
      <c r="R447" s="15"/>
      <c r="S447" s="76"/>
      <c r="T447" s="76"/>
      <c r="U447" s="76"/>
      <c r="V447" s="76"/>
      <c r="W447" s="76"/>
      <c r="X447" s="76"/>
      <c r="Y447" s="76"/>
      <c r="Z447" s="76"/>
      <c r="AA447" s="76"/>
      <c r="AB447" s="76"/>
      <c r="AC447" s="76"/>
      <c r="AD447" s="76"/>
      <c r="AE447" s="76"/>
      <c r="AF447" s="76"/>
      <c r="AG447" s="76"/>
      <c r="AH447" s="76"/>
      <c r="AI447" s="76"/>
      <c r="AJ447" s="76"/>
      <c r="AK447" s="76"/>
      <c r="AL447" s="76"/>
      <c r="AM447" s="76"/>
      <c r="AN447" s="76"/>
      <c r="AO447" s="76"/>
      <c r="AP447" s="76"/>
      <c r="AQ447" s="76"/>
      <c r="AR447" s="76"/>
      <c r="AS447" s="76"/>
      <c r="AT447" s="76"/>
      <c r="AU447" s="76"/>
      <c r="AV447" s="76"/>
      <c r="AW447" s="76"/>
      <c r="AX447" s="76"/>
      <c r="AY447" s="76"/>
      <c r="AZ447" s="76"/>
      <c r="BA447" s="76"/>
      <c r="BB447" s="76"/>
      <c r="BC447" s="76"/>
      <c r="BD447" s="76"/>
      <c r="BE447" s="76"/>
      <c r="BF447" s="76"/>
      <c r="BG447" s="76"/>
      <c r="BH447" s="76"/>
      <c r="BI447" s="76"/>
      <c r="BJ447" s="76"/>
      <c r="BK447" s="76"/>
      <c r="BL447" s="76"/>
      <c r="BM447" s="76"/>
      <c r="BN447" s="76"/>
      <c r="BO447" s="76"/>
      <c r="BP447" s="76"/>
      <c r="BQ447" s="76"/>
      <c r="BR447" s="76"/>
      <c r="BS447" s="76"/>
      <c r="BT447" s="76"/>
      <c r="BU447" s="76"/>
      <c r="BV447" s="76"/>
      <c r="BW447" s="76"/>
      <c r="BX447" s="76"/>
      <c r="BY447" s="76"/>
      <c r="BZ447" s="76"/>
      <c r="CA447" s="76"/>
      <c r="CB447" s="76"/>
      <c r="CC447" s="76"/>
      <c r="CD447" s="76"/>
      <c r="CE447" s="76"/>
      <c r="CF447" s="76"/>
      <c r="CG447" s="76"/>
      <c r="CH447" s="76"/>
      <c r="CI447" s="76"/>
      <c r="CJ447" s="76"/>
      <c r="CK447" s="76"/>
      <c r="CL447" s="76"/>
      <c r="CN447" s="60"/>
      <c r="CO447" s="76"/>
      <c r="CP447" s="76"/>
      <c r="CQ447" s="76"/>
      <c r="CR447" s="76"/>
      <c r="CS447" s="76"/>
      <c r="CT447" s="76"/>
      <c r="CU447" s="76"/>
      <c r="CV447" s="76"/>
      <c r="CW447" s="76"/>
      <c r="CX447" s="76"/>
      <c r="CY447" s="76"/>
      <c r="CZ447" s="76"/>
      <c r="DA447" s="76"/>
      <c r="DB447" s="76"/>
      <c r="DC447" s="76"/>
      <c r="DD447" s="76"/>
      <c r="DE447" s="76"/>
      <c r="DF447" s="76"/>
      <c r="DG447" s="76"/>
      <c r="DH447" s="76"/>
      <c r="DI447" s="76"/>
      <c r="DJ447" s="76"/>
      <c r="DK447" s="76"/>
      <c r="DL447" s="76"/>
    </row>
    <row r="448" spans="1:116" x14ac:dyDescent="0.4">
      <c r="E448" s="8"/>
      <c r="H448" s="12"/>
      <c r="I448" s="60"/>
      <c r="J448" s="60"/>
      <c r="K448" s="15"/>
      <c r="L448" s="15"/>
      <c r="M448" s="15"/>
      <c r="N448" s="15"/>
      <c r="O448" s="15"/>
      <c r="P448" s="15"/>
      <c r="R448" s="15"/>
      <c r="S448" s="76"/>
      <c r="T448" s="76"/>
      <c r="U448" s="76"/>
      <c r="V448" s="76"/>
      <c r="W448" s="76"/>
      <c r="X448" s="76"/>
      <c r="Y448" s="76"/>
      <c r="Z448" s="76"/>
      <c r="AA448" s="76"/>
      <c r="AB448" s="76"/>
      <c r="AC448" s="76"/>
      <c r="AD448" s="76"/>
      <c r="AE448" s="76"/>
      <c r="AF448" s="76"/>
      <c r="AG448" s="76"/>
      <c r="AH448" s="76"/>
      <c r="AI448" s="76"/>
      <c r="AJ448" s="76"/>
      <c r="AK448" s="76"/>
      <c r="AL448" s="76"/>
      <c r="AM448" s="76"/>
      <c r="AN448" s="76"/>
      <c r="AO448" s="76"/>
      <c r="AP448" s="76"/>
      <c r="AQ448" s="76"/>
      <c r="AR448" s="76"/>
      <c r="AS448" s="76"/>
      <c r="AT448" s="76"/>
      <c r="AU448" s="76"/>
      <c r="AV448" s="76"/>
      <c r="AW448" s="76"/>
      <c r="AX448" s="76"/>
      <c r="AY448" s="76"/>
      <c r="AZ448" s="76"/>
      <c r="BA448" s="76"/>
      <c r="BB448" s="76"/>
      <c r="BC448" s="76"/>
      <c r="BD448" s="76"/>
      <c r="BE448" s="76"/>
      <c r="BF448" s="76"/>
      <c r="BG448" s="76"/>
      <c r="BH448" s="76"/>
      <c r="BI448" s="76"/>
      <c r="BJ448" s="76"/>
      <c r="BK448" s="76"/>
      <c r="BL448" s="76"/>
      <c r="BM448" s="76"/>
      <c r="BN448" s="76"/>
      <c r="BO448" s="76"/>
      <c r="BP448" s="76"/>
      <c r="BQ448" s="76"/>
      <c r="BR448" s="76"/>
      <c r="BS448" s="76"/>
      <c r="BT448" s="76"/>
      <c r="BU448" s="76"/>
      <c r="BV448" s="76"/>
      <c r="BW448" s="76"/>
      <c r="BX448" s="76"/>
      <c r="BY448" s="76"/>
      <c r="BZ448" s="76"/>
      <c r="CA448" s="76"/>
      <c r="CB448" s="76"/>
      <c r="CC448" s="76"/>
      <c r="CD448" s="76"/>
      <c r="CE448" s="76"/>
      <c r="CF448" s="76"/>
      <c r="CG448" s="76"/>
      <c r="CH448" s="76"/>
      <c r="CI448" s="76"/>
      <c r="CJ448" s="76"/>
      <c r="CK448" s="76"/>
      <c r="CL448" s="76"/>
      <c r="CN448" s="60"/>
      <c r="CO448" s="76"/>
      <c r="CP448" s="76"/>
      <c r="CQ448" s="76"/>
      <c r="CR448" s="76"/>
      <c r="CS448" s="76"/>
      <c r="CT448" s="76"/>
      <c r="CU448" s="76"/>
      <c r="CV448" s="76"/>
      <c r="CW448" s="76"/>
      <c r="CX448" s="76"/>
      <c r="CY448" s="76"/>
      <c r="CZ448" s="76"/>
      <c r="DA448" s="76"/>
      <c r="DB448" s="76"/>
      <c r="DC448" s="76"/>
      <c r="DD448" s="76"/>
      <c r="DE448" s="76"/>
      <c r="DF448" s="76"/>
      <c r="DG448" s="76"/>
      <c r="DH448" s="76"/>
      <c r="DI448" s="76"/>
      <c r="DJ448" s="76"/>
      <c r="DK448" s="76"/>
      <c r="DL448" s="76"/>
    </row>
    <row r="449" spans="1:116" x14ac:dyDescent="0.4">
      <c r="E449" s="8"/>
      <c r="H449" s="12"/>
      <c r="I449" s="60"/>
      <c r="J449" s="60"/>
      <c r="K449" s="15"/>
      <c r="L449" s="15"/>
      <c r="M449" s="15"/>
      <c r="N449" s="15"/>
      <c r="O449" s="15"/>
      <c r="P449" s="15"/>
      <c r="R449" s="15"/>
      <c r="S449" s="76"/>
      <c r="T449" s="76"/>
      <c r="U449" s="76"/>
      <c r="V449" s="76"/>
      <c r="W449" s="76"/>
      <c r="X449" s="76"/>
      <c r="Y449" s="76"/>
      <c r="Z449" s="76"/>
      <c r="AA449" s="76"/>
      <c r="AB449" s="76"/>
      <c r="AC449" s="76"/>
      <c r="AD449" s="76"/>
      <c r="AE449" s="76"/>
      <c r="AF449" s="76"/>
      <c r="AG449" s="76"/>
      <c r="AH449" s="76"/>
      <c r="AI449" s="76"/>
      <c r="AJ449" s="76"/>
      <c r="AK449" s="76"/>
      <c r="AL449" s="76"/>
      <c r="AM449" s="76"/>
      <c r="AN449" s="76"/>
      <c r="AO449" s="76"/>
      <c r="AP449" s="76"/>
      <c r="AQ449" s="76"/>
      <c r="AR449" s="76"/>
      <c r="AS449" s="76"/>
      <c r="AT449" s="76"/>
      <c r="AU449" s="76"/>
      <c r="AV449" s="76"/>
      <c r="AW449" s="76"/>
      <c r="AX449" s="76"/>
      <c r="AY449" s="76"/>
      <c r="AZ449" s="76"/>
      <c r="BA449" s="76"/>
      <c r="BB449" s="76"/>
      <c r="BC449" s="76"/>
      <c r="BD449" s="76"/>
      <c r="BE449" s="76"/>
      <c r="BF449" s="76"/>
      <c r="BG449" s="76"/>
      <c r="BH449" s="76"/>
      <c r="BI449" s="76"/>
      <c r="BJ449" s="76"/>
      <c r="BK449" s="76"/>
      <c r="BL449" s="76"/>
      <c r="BM449" s="76"/>
      <c r="BN449" s="76"/>
      <c r="BO449" s="76"/>
      <c r="BP449" s="76"/>
      <c r="BQ449" s="76"/>
      <c r="BR449" s="76"/>
      <c r="BS449" s="76"/>
      <c r="BT449" s="76"/>
      <c r="BU449" s="76"/>
      <c r="BV449" s="76"/>
      <c r="BW449" s="76"/>
      <c r="BX449" s="76"/>
      <c r="BY449" s="76"/>
      <c r="BZ449" s="76"/>
      <c r="CA449" s="76"/>
      <c r="CB449" s="76"/>
      <c r="CC449" s="76"/>
      <c r="CD449" s="76"/>
      <c r="CE449" s="76"/>
      <c r="CF449" s="76"/>
      <c r="CG449" s="76"/>
      <c r="CH449" s="76"/>
      <c r="CI449" s="76"/>
      <c r="CJ449" s="76"/>
      <c r="CK449" s="76"/>
      <c r="CL449" s="76"/>
      <c r="CN449" s="60"/>
      <c r="CO449" s="76"/>
      <c r="CP449" s="76"/>
      <c r="CQ449" s="76"/>
      <c r="CR449" s="76"/>
      <c r="CS449" s="76"/>
      <c r="CT449" s="76"/>
      <c r="CU449" s="76"/>
      <c r="CV449" s="76"/>
      <c r="CW449" s="76"/>
      <c r="CX449" s="76"/>
      <c r="CY449" s="76"/>
      <c r="CZ449" s="76"/>
      <c r="DA449" s="76"/>
      <c r="DB449" s="76"/>
      <c r="DC449" s="76"/>
      <c r="DD449" s="76"/>
      <c r="DE449" s="76"/>
      <c r="DF449" s="76"/>
      <c r="DG449" s="76"/>
      <c r="DH449" s="76"/>
      <c r="DI449" s="76"/>
      <c r="DJ449" s="76"/>
      <c r="DK449" s="76"/>
      <c r="DL449" s="76"/>
    </row>
    <row r="450" spans="1:116" x14ac:dyDescent="0.4">
      <c r="E450" s="8"/>
      <c r="H450" s="12"/>
      <c r="I450" s="60"/>
      <c r="J450" s="60"/>
      <c r="K450" s="15"/>
      <c r="L450" s="15"/>
      <c r="M450" s="15"/>
      <c r="N450" s="15"/>
      <c r="O450" s="15"/>
      <c r="P450" s="15"/>
      <c r="R450" s="15"/>
      <c r="S450" s="76"/>
      <c r="T450" s="76"/>
      <c r="U450" s="76"/>
      <c r="V450" s="76"/>
      <c r="W450" s="76"/>
      <c r="X450" s="76"/>
      <c r="Y450" s="76"/>
      <c r="Z450" s="76"/>
      <c r="AA450" s="76"/>
      <c r="AB450" s="76"/>
      <c r="AC450" s="76"/>
      <c r="AD450" s="76"/>
      <c r="AE450" s="76"/>
      <c r="AF450" s="76"/>
      <c r="AG450" s="76"/>
      <c r="AH450" s="76"/>
      <c r="AI450" s="76"/>
      <c r="AJ450" s="76"/>
      <c r="AK450" s="76"/>
      <c r="AL450" s="76"/>
      <c r="AM450" s="76"/>
      <c r="AN450" s="76"/>
      <c r="AO450" s="76"/>
      <c r="AP450" s="76"/>
      <c r="AQ450" s="76"/>
      <c r="AR450" s="76"/>
      <c r="AS450" s="76"/>
      <c r="AT450" s="76"/>
      <c r="AU450" s="76"/>
      <c r="AV450" s="76"/>
      <c r="AW450" s="76"/>
      <c r="AX450" s="76"/>
      <c r="AY450" s="76"/>
      <c r="AZ450" s="76"/>
      <c r="BA450" s="76"/>
      <c r="BB450" s="76"/>
      <c r="BC450" s="76"/>
      <c r="BD450" s="76"/>
      <c r="BE450" s="76"/>
      <c r="BF450" s="76"/>
      <c r="BG450" s="76"/>
      <c r="BH450" s="76"/>
      <c r="BI450" s="76"/>
      <c r="BJ450" s="76"/>
      <c r="BK450" s="76"/>
      <c r="BL450" s="76"/>
      <c r="BM450" s="76"/>
      <c r="BN450" s="76"/>
      <c r="BO450" s="76"/>
      <c r="BP450" s="76"/>
      <c r="BQ450" s="76"/>
      <c r="BR450" s="76"/>
      <c r="BS450" s="76"/>
      <c r="BT450" s="76"/>
      <c r="BU450" s="76"/>
      <c r="BV450" s="76"/>
      <c r="BW450" s="76"/>
      <c r="BX450" s="76"/>
      <c r="BY450" s="76"/>
      <c r="BZ450" s="76"/>
      <c r="CA450" s="76"/>
      <c r="CB450" s="76"/>
      <c r="CC450" s="76"/>
      <c r="CD450" s="76"/>
      <c r="CE450" s="76"/>
      <c r="CF450" s="76"/>
      <c r="CG450" s="76"/>
      <c r="CH450" s="76"/>
      <c r="CI450" s="76"/>
      <c r="CJ450" s="76"/>
      <c r="CK450" s="76"/>
      <c r="CL450" s="76"/>
      <c r="CN450" s="60"/>
      <c r="CO450" s="76"/>
      <c r="CP450" s="76"/>
      <c r="CQ450" s="76"/>
      <c r="CR450" s="76"/>
      <c r="CS450" s="76"/>
      <c r="CT450" s="76"/>
      <c r="CU450" s="76"/>
      <c r="CV450" s="76"/>
      <c r="CW450" s="76"/>
      <c r="CX450" s="76"/>
      <c r="CY450" s="76"/>
      <c r="CZ450" s="76"/>
      <c r="DA450" s="76"/>
      <c r="DB450" s="76"/>
      <c r="DC450" s="76"/>
      <c r="DD450" s="76"/>
      <c r="DE450" s="76"/>
      <c r="DF450" s="76"/>
      <c r="DG450" s="76"/>
      <c r="DH450" s="76"/>
      <c r="DI450" s="76"/>
      <c r="DJ450" s="76"/>
      <c r="DK450" s="76"/>
      <c r="DL450" s="76"/>
    </row>
    <row r="451" spans="1:116" x14ac:dyDescent="0.4">
      <c r="E451" s="8"/>
      <c r="G451" s="171"/>
      <c r="H451" s="31"/>
      <c r="I451" s="73"/>
      <c r="J451" s="73"/>
      <c r="K451" s="39"/>
      <c r="L451" s="39"/>
      <c r="M451" s="39"/>
      <c r="N451" s="39"/>
      <c r="O451" s="39"/>
      <c r="P451" s="39"/>
      <c r="R451" s="38"/>
      <c r="S451" s="76"/>
      <c r="T451" s="76"/>
      <c r="U451" s="76"/>
      <c r="V451" s="76"/>
      <c r="W451" s="76"/>
      <c r="X451" s="76"/>
      <c r="Y451" s="76"/>
      <c r="Z451" s="76"/>
      <c r="AA451" s="76"/>
      <c r="AB451" s="76"/>
      <c r="AC451" s="76"/>
      <c r="AD451" s="76"/>
      <c r="AE451" s="76"/>
      <c r="AF451" s="76"/>
      <c r="AG451" s="76"/>
      <c r="AH451" s="76"/>
      <c r="AI451" s="76"/>
      <c r="AJ451" s="76"/>
      <c r="AK451" s="76"/>
      <c r="AL451" s="76"/>
      <c r="AM451" s="76"/>
      <c r="AN451" s="76"/>
      <c r="AO451" s="76"/>
      <c r="AP451" s="76"/>
      <c r="AQ451" s="76"/>
      <c r="AR451" s="76"/>
      <c r="AS451" s="76"/>
      <c r="AT451" s="76"/>
      <c r="AU451" s="76"/>
      <c r="AV451" s="76"/>
      <c r="AW451" s="76"/>
      <c r="AX451" s="76"/>
      <c r="AY451" s="76"/>
      <c r="AZ451" s="76"/>
      <c r="BA451" s="76"/>
      <c r="BB451" s="76"/>
      <c r="BC451" s="76"/>
      <c r="BD451" s="76"/>
      <c r="BE451" s="76"/>
      <c r="BF451" s="76"/>
      <c r="BG451" s="76"/>
      <c r="BH451" s="76"/>
      <c r="BI451" s="76"/>
      <c r="BJ451" s="76"/>
      <c r="BK451" s="76"/>
      <c r="BL451" s="76"/>
      <c r="BM451" s="76"/>
      <c r="BN451" s="76"/>
      <c r="BO451" s="76"/>
      <c r="BP451" s="76"/>
      <c r="BQ451" s="76"/>
      <c r="BR451" s="76"/>
      <c r="BS451" s="76"/>
      <c r="BT451" s="76"/>
      <c r="BU451" s="76"/>
      <c r="BV451" s="76"/>
      <c r="BW451" s="76"/>
      <c r="BX451" s="76"/>
      <c r="BY451" s="76"/>
      <c r="BZ451" s="76"/>
      <c r="CA451" s="76"/>
      <c r="CB451" s="76"/>
      <c r="CC451" s="76"/>
      <c r="CD451" s="76"/>
      <c r="CE451" s="76"/>
      <c r="CF451" s="76"/>
      <c r="CG451" s="76"/>
      <c r="CH451" s="76"/>
      <c r="CI451" s="76"/>
      <c r="CJ451" s="76"/>
      <c r="CK451" s="76"/>
      <c r="CL451" s="76"/>
      <c r="CN451" s="73"/>
      <c r="CO451" s="76"/>
      <c r="CP451" s="76"/>
      <c r="CQ451" s="76"/>
      <c r="CR451" s="76"/>
      <c r="CS451" s="76"/>
      <c r="CT451" s="76"/>
      <c r="CU451" s="76"/>
      <c r="CV451" s="76"/>
      <c r="CW451" s="76"/>
      <c r="CX451" s="76"/>
      <c r="CY451" s="76"/>
      <c r="CZ451" s="76"/>
      <c r="DA451" s="76"/>
      <c r="DB451" s="76"/>
      <c r="DC451" s="76"/>
      <c r="DD451" s="76"/>
      <c r="DE451" s="76"/>
      <c r="DF451" s="76"/>
      <c r="DG451" s="76"/>
      <c r="DH451" s="76"/>
      <c r="DI451" s="76"/>
      <c r="DJ451" s="76"/>
      <c r="DK451" s="76"/>
      <c r="DL451" s="76"/>
    </row>
    <row r="452" spans="1:116" x14ac:dyDescent="0.4">
      <c r="A452" s="174"/>
      <c r="E452" s="8"/>
      <c r="G452" s="175" t="s">
        <v>490</v>
      </c>
      <c r="H452" s="193"/>
      <c r="I452" s="194"/>
      <c r="J452" s="194"/>
      <c r="K452" s="195"/>
      <c r="L452" s="195"/>
      <c r="M452" s="195"/>
      <c r="N452" s="195"/>
      <c r="O452" s="195"/>
      <c r="P452" s="195"/>
      <c r="R452" s="195"/>
      <c r="S452" s="196"/>
      <c r="T452" s="196"/>
      <c r="U452" s="196"/>
      <c r="V452" s="196"/>
      <c r="W452" s="196"/>
      <c r="X452" s="196"/>
      <c r="Y452" s="196"/>
      <c r="Z452" s="196"/>
      <c r="AA452" s="196"/>
      <c r="AB452" s="196"/>
      <c r="AC452" s="196"/>
      <c r="AD452" s="196"/>
      <c r="AE452" s="196"/>
      <c r="AF452" s="196"/>
      <c r="AG452" s="196"/>
      <c r="AH452" s="196"/>
      <c r="AI452" s="196"/>
      <c r="AJ452" s="196"/>
      <c r="AK452" s="196"/>
      <c r="AL452" s="196"/>
      <c r="AM452" s="196"/>
      <c r="AN452" s="196"/>
      <c r="AO452" s="196"/>
      <c r="AP452" s="196"/>
      <c r="AQ452" s="196"/>
      <c r="AR452" s="196"/>
      <c r="AS452" s="196"/>
      <c r="AT452" s="196"/>
      <c r="AU452" s="196"/>
      <c r="AV452" s="196"/>
      <c r="AW452" s="196"/>
      <c r="AX452" s="196"/>
      <c r="AY452" s="196"/>
      <c r="AZ452" s="196"/>
      <c r="BA452" s="196"/>
      <c r="BB452" s="196"/>
      <c r="BC452" s="196"/>
      <c r="BD452" s="196"/>
      <c r="BE452" s="196"/>
      <c r="BF452" s="196"/>
      <c r="BG452" s="196"/>
      <c r="BH452" s="196"/>
      <c r="BI452" s="196"/>
      <c r="BJ452" s="196"/>
      <c r="BK452" s="196"/>
      <c r="BL452" s="196"/>
      <c r="BM452" s="196"/>
      <c r="BN452" s="196"/>
      <c r="BO452" s="196"/>
      <c r="BP452" s="196"/>
      <c r="BQ452" s="196"/>
      <c r="BR452" s="196"/>
      <c r="BS452" s="196"/>
      <c r="BT452" s="196"/>
      <c r="BU452" s="196"/>
      <c r="BV452" s="196"/>
      <c r="BW452" s="196"/>
      <c r="BX452" s="196"/>
      <c r="BY452" s="196"/>
      <c r="BZ452" s="196"/>
      <c r="CA452" s="196"/>
      <c r="CB452" s="196"/>
      <c r="CC452" s="196"/>
      <c r="CD452" s="196"/>
      <c r="CE452" s="196"/>
      <c r="CF452" s="196"/>
      <c r="CG452" s="196"/>
      <c r="CH452" s="196"/>
      <c r="CI452" s="196"/>
      <c r="CJ452" s="196"/>
      <c r="CK452" s="196"/>
      <c r="CL452" s="196"/>
      <c r="CN452" s="194"/>
      <c r="CO452" s="196"/>
      <c r="CP452" s="196"/>
      <c r="CQ452" s="196"/>
      <c r="CR452" s="196"/>
      <c r="CS452" s="196"/>
      <c r="CT452" s="196"/>
      <c r="CU452" s="196"/>
      <c r="CV452" s="196"/>
      <c r="CW452" s="196"/>
      <c r="CX452" s="196"/>
      <c r="CY452" s="196"/>
      <c r="CZ452" s="196"/>
      <c r="DA452" s="196"/>
      <c r="DB452" s="196"/>
      <c r="DC452" s="196"/>
      <c r="DD452" s="196"/>
      <c r="DE452" s="196"/>
      <c r="DF452" s="196"/>
      <c r="DG452" s="196"/>
      <c r="DH452" s="196"/>
      <c r="DI452" s="196"/>
      <c r="DJ452" s="196"/>
      <c r="DK452" s="196"/>
      <c r="DL452" s="196"/>
    </row>
    <row r="453" spans="1:116" x14ac:dyDescent="0.4">
      <c r="A453" s="174"/>
      <c r="E453" s="8"/>
      <c r="G453" s="175" t="s">
        <v>492</v>
      </c>
      <c r="H453" s="174"/>
      <c r="I453" s="176"/>
      <c r="J453" s="176"/>
      <c r="K453" s="197"/>
      <c r="L453" s="197"/>
      <c r="M453" s="197"/>
      <c r="N453" s="197"/>
      <c r="O453" s="197"/>
      <c r="P453" s="197"/>
      <c r="R453" s="198"/>
      <c r="S453" s="174"/>
      <c r="T453" s="174"/>
      <c r="U453" s="174"/>
      <c r="V453" s="174"/>
      <c r="W453" s="174"/>
      <c r="X453" s="174"/>
      <c r="Y453" s="174"/>
      <c r="Z453" s="174"/>
      <c r="AA453" s="174"/>
      <c r="AB453" s="174"/>
      <c r="AC453" s="174"/>
      <c r="AD453" s="174"/>
      <c r="AE453" s="174"/>
      <c r="AF453" s="174"/>
      <c r="AG453" s="174"/>
      <c r="AH453" s="174"/>
      <c r="AI453" s="174"/>
      <c r="AJ453" s="174"/>
      <c r="AK453" s="174"/>
      <c r="AL453" s="174"/>
      <c r="AM453" s="174"/>
      <c r="AN453" s="174"/>
      <c r="AO453" s="174"/>
      <c r="AP453" s="174"/>
      <c r="AQ453" s="174"/>
      <c r="AR453" s="174"/>
      <c r="AS453" s="174"/>
      <c r="AT453" s="174"/>
      <c r="AU453" s="174"/>
      <c r="AV453" s="174"/>
      <c r="AW453" s="174"/>
      <c r="AX453" s="174"/>
      <c r="AY453" s="174"/>
      <c r="AZ453" s="174"/>
      <c r="BA453" s="174"/>
      <c r="BB453" s="174"/>
      <c r="BC453" s="174"/>
      <c r="BD453" s="174"/>
      <c r="BE453" s="174"/>
      <c r="BF453" s="174"/>
      <c r="BG453" s="174"/>
      <c r="BH453" s="174"/>
      <c r="BI453" s="174"/>
      <c r="BJ453" s="174"/>
      <c r="BK453" s="174"/>
      <c r="BL453" s="174"/>
      <c r="BM453" s="174"/>
      <c r="BN453" s="174"/>
      <c r="BO453" s="174"/>
      <c r="BP453" s="174"/>
      <c r="BQ453" s="174"/>
      <c r="BR453" s="174"/>
      <c r="BS453" s="174"/>
      <c r="BT453" s="174"/>
      <c r="BU453" s="174"/>
      <c r="BV453" s="174"/>
      <c r="BW453" s="174"/>
      <c r="BX453" s="174"/>
      <c r="BY453" s="174"/>
      <c r="BZ453" s="174"/>
      <c r="CA453" s="174"/>
      <c r="CB453" s="174"/>
      <c r="CC453" s="174"/>
      <c r="CD453" s="174"/>
      <c r="CE453" s="174"/>
      <c r="CF453" s="174"/>
      <c r="CG453" s="174"/>
      <c r="CH453" s="174"/>
      <c r="CI453" s="174"/>
      <c r="CJ453" s="174"/>
      <c r="CK453" s="174"/>
      <c r="CL453" s="174"/>
      <c r="CN453" s="176"/>
      <c r="CO453" s="174"/>
      <c r="CP453" s="174"/>
      <c r="CQ453" s="174"/>
      <c r="CR453" s="174"/>
      <c r="CS453" s="174"/>
      <c r="CT453" s="174"/>
      <c r="CU453" s="174"/>
      <c r="CV453" s="174"/>
      <c r="CW453" s="174"/>
      <c r="CX453" s="174"/>
      <c r="CY453" s="174"/>
      <c r="CZ453" s="174"/>
      <c r="DA453" s="174"/>
      <c r="DB453" s="174"/>
      <c r="DC453" s="174"/>
      <c r="DD453" s="174"/>
      <c r="DE453" s="174"/>
      <c r="DF453" s="174"/>
      <c r="DG453" s="174"/>
      <c r="DH453" s="174"/>
      <c r="DI453" s="174"/>
      <c r="DJ453" s="174"/>
      <c r="DK453" s="174"/>
      <c r="DL453" s="174"/>
    </row>
    <row r="454" spans="1:116" x14ac:dyDescent="0.4">
      <c r="A454" s="174"/>
      <c r="E454" s="8"/>
      <c r="G454" s="175" t="s">
        <v>461</v>
      </c>
      <c r="H454" s="174"/>
      <c r="I454" s="176"/>
      <c r="J454" s="176"/>
      <c r="K454" s="197"/>
      <c r="L454" s="197"/>
      <c r="M454" s="197"/>
      <c r="N454" s="197"/>
      <c r="O454" s="197"/>
      <c r="P454" s="197"/>
      <c r="R454" s="198"/>
      <c r="S454" s="199" t="str">
        <f t="shared" ref="S454:AX454" si="435">S$20</f>
        <v>S$16</v>
      </c>
      <c r="T454" s="199" t="str">
        <f t="shared" si="435"/>
        <v>T$16</v>
      </c>
      <c r="U454" s="199" t="str">
        <f t="shared" si="435"/>
        <v>U$16</v>
      </c>
      <c r="V454" s="199" t="str">
        <f t="shared" si="435"/>
        <v>V$16</v>
      </c>
      <c r="W454" s="199" t="str">
        <f t="shared" si="435"/>
        <v>W$16</v>
      </c>
      <c r="X454" s="199" t="str">
        <f t="shared" si="435"/>
        <v>X$16</v>
      </c>
      <c r="Y454" s="199" t="str">
        <f t="shared" si="435"/>
        <v>Y$16</v>
      </c>
      <c r="Z454" s="199" t="str">
        <f t="shared" si="435"/>
        <v>Z$16</v>
      </c>
      <c r="AA454" s="199" t="str">
        <f t="shared" si="435"/>
        <v>AA$16</v>
      </c>
      <c r="AB454" s="199" t="str">
        <f t="shared" si="435"/>
        <v>AB$16</v>
      </c>
      <c r="AC454" s="199" t="str">
        <f t="shared" si="435"/>
        <v>AC$16</v>
      </c>
      <c r="AD454" s="199" t="str">
        <f t="shared" si="435"/>
        <v>AD$16</v>
      </c>
      <c r="AE454" s="199" t="str">
        <f t="shared" si="435"/>
        <v>AE$16</v>
      </c>
      <c r="AF454" s="199" t="str">
        <f t="shared" si="435"/>
        <v>AF$16</v>
      </c>
      <c r="AG454" s="199" t="str">
        <f t="shared" si="435"/>
        <v>AG$16</v>
      </c>
      <c r="AH454" s="199" t="str">
        <f t="shared" si="435"/>
        <v>AH$16</v>
      </c>
      <c r="AI454" s="199" t="str">
        <f t="shared" si="435"/>
        <v>AI$16</v>
      </c>
      <c r="AJ454" s="199" t="str">
        <f t="shared" si="435"/>
        <v>AJ$16</v>
      </c>
      <c r="AK454" s="199" t="str">
        <f t="shared" si="435"/>
        <v>AK$16</v>
      </c>
      <c r="AL454" s="199" t="str">
        <f t="shared" si="435"/>
        <v>AL$16</v>
      </c>
      <c r="AM454" s="199" t="str">
        <f t="shared" si="435"/>
        <v>AM$16</v>
      </c>
      <c r="AN454" s="199" t="str">
        <f t="shared" si="435"/>
        <v>AN$16</v>
      </c>
      <c r="AO454" s="199" t="str">
        <f t="shared" si="435"/>
        <v>AO$16</v>
      </c>
      <c r="AP454" s="199" t="str">
        <f t="shared" si="435"/>
        <v>AP$16</v>
      </c>
      <c r="AQ454" s="199" t="str">
        <f t="shared" si="435"/>
        <v>AQ$16</v>
      </c>
      <c r="AR454" s="199" t="str">
        <f t="shared" si="435"/>
        <v>AR$16</v>
      </c>
      <c r="AS454" s="199" t="str">
        <f t="shared" si="435"/>
        <v>AS$16</v>
      </c>
      <c r="AT454" s="199" t="str">
        <f t="shared" si="435"/>
        <v>AT$16</v>
      </c>
      <c r="AU454" s="199" t="str">
        <f t="shared" si="435"/>
        <v>AU$16</v>
      </c>
      <c r="AV454" s="199" t="str">
        <f t="shared" si="435"/>
        <v>AV$16</v>
      </c>
      <c r="AW454" s="199" t="str">
        <f t="shared" si="435"/>
        <v>AW$16</v>
      </c>
      <c r="AX454" s="199" t="str">
        <f t="shared" si="435"/>
        <v>AX$16</v>
      </c>
      <c r="AY454" s="199" t="str">
        <f t="shared" ref="AY454:CD454" si="436">AY$20</f>
        <v>AY$16</v>
      </c>
      <c r="AZ454" s="199" t="str">
        <f t="shared" si="436"/>
        <v>AZ$16</v>
      </c>
      <c r="BA454" s="199" t="str">
        <f t="shared" si="436"/>
        <v>BA$16</v>
      </c>
      <c r="BB454" s="199" t="str">
        <f t="shared" si="436"/>
        <v>BB$16</v>
      </c>
      <c r="BC454" s="199" t="str">
        <f t="shared" si="436"/>
        <v>BC$16</v>
      </c>
      <c r="BD454" s="199" t="str">
        <f t="shared" si="436"/>
        <v>BD$16</v>
      </c>
      <c r="BE454" s="199" t="str">
        <f t="shared" si="436"/>
        <v>BE$16</v>
      </c>
      <c r="BF454" s="199" t="str">
        <f t="shared" si="436"/>
        <v>BF$16</v>
      </c>
      <c r="BG454" s="199" t="str">
        <f t="shared" si="436"/>
        <v>BG$16</v>
      </c>
      <c r="BH454" s="199" t="str">
        <f t="shared" si="436"/>
        <v>BH$16</v>
      </c>
      <c r="BI454" s="199" t="str">
        <f t="shared" si="436"/>
        <v>BI$16</v>
      </c>
      <c r="BJ454" s="199" t="str">
        <f t="shared" si="436"/>
        <v>BJ$16</v>
      </c>
      <c r="BK454" s="199" t="str">
        <f t="shared" si="436"/>
        <v>BK$16</v>
      </c>
      <c r="BL454" s="199" t="str">
        <f t="shared" si="436"/>
        <v>BL$16</v>
      </c>
      <c r="BM454" s="199" t="str">
        <f t="shared" si="436"/>
        <v>BM$16</v>
      </c>
      <c r="BN454" s="199" t="str">
        <f t="shared" si="436"/>
        <v>BN$16</v>
      </c>
      <c r="BO454" s="199" t="str">
        <f t="shared" si="436"/>
        <v>BO$16</v>
      </c>
      <c r="BP454" s="199" t="str">
        <f t="shared" si="436"/>
        <v>BP$16</v>
      </c>
      <c r="BQ454" s="199" t="str">
        <f t="shared" si="436"/>
        <v>BQ$16</v>
      </c>
      <c r="BR454" s="199" t="str">
        <f t="shared" si="436"/>
        <v>BR$16</v>
      </c>
      <c r="BS454" s="199" t="str">
        <f t="shared" si="436"/>
        <v>BS$16</v>
      </c>
      <c r="BT454" s="199" t="str">
        <f t="shared" si="436"/>
        <v>BT$16</v>
      </c>
      <c r="BU454" s="199" t="str">
        <f t="shared" si="436"/>
        <v>BU$16</v>
      </c>
      <c r="BV454" s="199" t="str">
        <f t="shared" si="436"/>
        <v>BV$16</v>
      </c>
      <c r="BW454" s="199" t="str">
        <f t="shared" si="436"/>
        <v>BW$16</v>
      </c>
      <c r="BX454" s="199" t="str">
        <f t="shared" si="436"/>
        <v>BX$16</v>
      </c>
      <c r="BY454" s="199" t="str">
        <f t="shared" si="436"/>
        <v>BY$16</v>
      </c>
      <c r="BZ454" s="199" t="str">
        <f t="shared" si="436"/>
        <v>BZ$16</v>
      </c>
      <c r="CA454" s="199" t="str">
        <f t="shared" si="436"/>
        <v>CA$16</v>
      </c>
      <c r="CB454" s="199" t="str">
        <f t="shared" si="436"/>
        <v>CB$16</v>
      </c>
      <c r="CC454" s="199" t="str">
        <f t="shared" si="436"/>
        <v>CC$16</v>
      </c>
      <c r="CD454" s="199" t="str">
        <f t="shared" si="436"/>
        <v>CD$16</v>
      </c>
      <c r="CE454" s="199" t="str">
        <f t="shared" ref="CE454:CL454" si="437">CE$20</f>
        <v>CE$16</v>
      </c>
      <c r="CF454" s="199" t="str">
        <f t="shared" si="437"/>
        <v>CF$16</v>
      </c>
      <c r="CG454" s="199" t="str">
        <f t="shared" si="437"/>
        <v>CG$16</v>
      </c>
      <c r="CH454" s="199" t="str">
        <f t="shared" si="437"/>
        <v>CH$16</v>
      </c>
      <c r="CI454" s="199" t="str">
        <f t="shared" si="437"/>
        <v>CI$16</v>
      </c>
      <c r="CJ454" s="199" t="str">
        <f t="shared" si="437"/>
        <v>CJ$16</v>
      </c>
      <c r="CK454" s="199" t="str">
        <f t="shared" si="437"/>
        <v>CK$16</v>
      </c>
      <c r="CL454" s="199" t="str">
        <f t="shared" si="437"/>
        <v>CL$16</v>
      </c>
      <c r="CN454" s="176"/>
      <c r="CO454" s="199" t="str">
        <f t="shared" ref="CO454:DL454" si="438">CO$20</f>
        <v>CO$16</v>
      </c>
      <c r="CP454" s="199" t="str">
        <f t="shared" si="438"/>
        <v>CP$16</v>
      </c>
      <c r="CQ454" s="199" t="str">
        <f t="shared" si="438"/>
        <v>CQ$16</v>
      </c>
      <c r="CR454" s="199" t="str">
        <f t="shared" si="438"/>
        <v>CR$16</v>
      </c>
      <c r="CS454" s="199" t="str">
        <f t="shared" si="438"/>
        <v>CS$16</v>
      </c>
      <c r="CT454" s="199" t="str">
        <f t="shared" si="438"/>
        <v>CT$16</v>
      </c>
      <c r="CU454" s="199" t="str">
        <f t="shared" si="438"/>
        <v>CU$16</v>
      </c>
      <c r="CV454" s="199" t="str">
        <f t="shared" si="438"/>
        <v>CV$16</v>
      </c>
      <c r="CW454" s="199" t="str">
        <f t="shared" si="438"/>
        <v>CW$16</v>
      </c>
      <c r="CX454" s="199" t="str">
        <f t="shared" si="438"/>
        <v>CX$16</v>
      </c>
      <c r="CY454" s="199" t="str">
        <f t="shared" si="438"/>
        <v>CY$16</v>
      </c>
      <c r="CZ454" s="199" t="str">
        <f t="shared" si="438"/>
        <v>CZ$16</v>
      </c>
      <c r="DA454" s="199" t="str">
        <f t="shared" si="438"/>
        <v>DA$16</v>
      </c>
      <c r="DB454" s="199" t="str">
        <f t="shared" si="438"/>
        <v>DB$16</v>
      </c>
      <c r="DC454" s="199" t="str">
        <f t="shared" si="438"/>
        <v>DC$16</v>
      </c>
      <c r="DD454" s="199" t="str">
        <f t="shared" si="438"/>
        <v>DD$16</v>
      </c>
      <c r="DE454" s="199" t="str">
        <f t="shared" si="438"/>
        <v>DE$16</v>
      </c>
      <c r="DF454" s="199" t="str">
        <f t="shared" si="438"/>
        <v>DF$16</v>
      </c>
      <c r="DG454" s="199" t="str">
        <f t="shared" si="438"/>
        <v>DG$16</v>
      </c>
      <c r="DH454" s="199" t="str">
        <f t="shared" si="438"/>
        <v>DH$16</v>
      </c>
      <c r="DI454" s="199" t="str">
        <f t="shared" si="438"/>
        <v>DI$16</v>
      </c>
      <c r="DJ454" s="199" t="str">
        <f t="shared" si="438"/>
        <v>DJ$16</v>
      </c>
      <c r="DK454" s="199" t="str">
        <f t="shared" si="438"/>
        <v>DK$16</v>
      </c>
      <c r="DL454" s="199" t="str">
        <f t="shared" si="438"/>
        <v>DL$16</v>
      </c>
    </row>
    <row r="455" spans="1:116" x14ac:dyDescent="0.4">
      <c r="A455" s="174"/>
      <c r="E455" s="8"/>
      <c r="G455" s="175" t="s">
        <v>462</v>
      </c>
      <c r="H455" s="200"/>
      <c r="I455" s="201"/>
      <c r="J455" s="201"/>
      <c r="K455" s="202"/>
      <c r="L455" s="202"/>
      <c r="M455" s="202"/>
      <c r="N455" s="202"/>
      <c r="O455" s="202"/>
      <c r="P455" s="202"/>
      <c r="R455" s="202"/>
      <c r="S455" s="199" t="str">
        <f t="shared" ref="S455:AX455" si="439">S$21</f>
        <v>S$17</v>
      </c>
      <c r="T455" s="199" t="str">
        <f t="shared" si="439"/>
        <v>T$17</v>
      </c>
      <c r="U455" s="199" t="str">
        <f t="shared" si="439"/>
        <v>U$17</v>
      </c>
      <c r="V455" s="199" t="str">
        <f t="shared" si="439"/>
        <v>V$17</v>
      </c>
      <c r="W455" s="199" t="str">
        <f t="shared" si="439"/>
        <v>W$17</v>
      </c>
      <c r="X455" s="199" t="str">
        <f t="shared" si="439"/>
        <v>X$17</v>
      </c>
      <c r="Y455" s="199" t="str">
        <f t="shared" si="439"/>
        <v>Y$17</v>
      </c>
      <c r="Z455" s="199" t="str">
        <f t="shared" si="439"/>
        <v>Z$17</v>
      </c>
      <c r="AA455" s="199" t="str">
        <f t="shared" si="439"/>
        <v>AA$17</v>
      </c>
      <c r="AB455" s="199" t="str">
        <f t="shared" si="439"/>
        <v>AB$17</v>
      </c>
      <c r="AC455" s="199" t="str">
        <f t="shared" si="439"/>
        <v>AC$17</v>
      </c>
      <c r="AD455" s="199" t="str">
        <f t="shared" si="439"/>
        <v>AD$17</v>
      </c>
      <c r="AE455" s="199" t="str">
        <f t="shared" si="439"/>
        <v>AE$17</v>
      </c>
      <c r="AF455" s="199" t="str">
        <f t="shared" si="439"/>
        <v>AF$17</v>
      </c>
      <c r="AG455" s="199" t="str">
        <f t="shared" si="439"/>
        <v>AG$17</v>
      </c>
      <c r="AH455" s="199" t="str">
        <f t="shared" si="439"/>
        <v>AH$17</v>
      </c>
      <c r="AI455" s="199" t="str">
        <f t="shared" si="439"/>
        <v>AI$17</v>
      </c>
      <c r="AJ455" s="199" t="str">
        <f t="shared" si="439"/>
        <v>AJ$17</v>
      </c>
      <c r="AK455" s="199" t="str">
        <f t="shared" si="439"/>
        <v>AK$17</v>
      </c>
      <c r="AL455" s="199" t="str">
        <f t="shared" si="439"/>
        <v>AL$17</v>
      </c>
      <c r="AM455" s="199" t="str">
        <f t="shared" si="439"/>
        <v>AM$17</v>
      </c>
      <c r="AN455" s="199" t="str">
        <f t="shared" si="439"/>
        <v>AN$17</v>
      </c>
      <c r="AO455" s="199" t="str">
        <f t="shared" si="439"/>
        <v>AO$17</v>
      </c>
      <c r="AP455" s="199" t="str">
        <f t="shared" si="439"/>
        <v>AP$17</v>
      </c>
      <c r="AQ455" s="199" t="str">
        <f t="shared" si="439"/>
        <v>AQ$17</v>
      </c>
      <c r="AR455" s="199" t="str">
        <f t="shared" si="439"/>
        <v>AR$17</v>
      </c>
      <c r="AS455" s="199" t="str">
        <f t="shared" si="439"/>
        <v>AS$17</v>
      </c>
      <c r="AT455" s="199" t="str">
        <f t="shared" si="439"/>
        <v>AT$17</v>
      </c>
      <c r="AU455" s="199" t="str">
        <f t="shared" si="439"/>
        <v>AU$17</v>
      </c>
      <c r="AV455" s="199" t="str">
        <f t="shared" si="439"/>
        <v>AV$17</v>
      </c>
      <c r="AW455" s="199" t="str">
        <f t="shared" si="439"/>
        <v>AW$17</v>
      </c>
      <c r="AX455" s="199" t="str">
        <f t="shared" si="439"/>
        <v>AX$17</v>
      </c>
      <c r="AY455" s="199" t="str">
        <f t="shared" ref="AY455:CD455" si="440">AY$21</f>
        <v>AY$17</v>
      </c>
      <c r="AZ455" s="199" t="str">
        <f t="shared" si="440"/>
        <v>AZ$17</v>
      </c>
      <c r="BA455" s="199" t="str">
        <f t="shared" si="440"/>
        <v>BA$17</v>
      </c>
      <c r="BB455" s="199" t="str">
        <f t="shared" si="440"/>
        <v>BB$17</v>
      </c>
      <c r="BC455" s="199" t="str">
        <f t="shared" si="440"/>
        <v>BC$17</v>
      </c>
      <c r="BD455" s="199" t="str">
        <f t="shared" si="440"/>
        <v>BD$17</v>
      </c>
      <c r="BE455" s="199" t="str">
        <f t="shared" si="440"/>
        <v>BE$17</v>
      </c>
      <c r="BF455" s="199" t="str">
        <f t="shared" si="440"/>
        <v>BF$17</v>
      </c>
      <c r="BG455" s="199" t="str">
        <f t="shared" si="440"/>
        <v>BG$17</v>
      </c>
      <c r="BH455" s="199" t="str">
        <f t="shared" si="440"/>
        <v>BH$17</v>
      </c>
      <c r="BI455" s="199" t="str">
        <f t="shared" si="440"/>
        <v>BI$17</v>
      </c>
      <c r="BJ455" s="199" t="str">
        <f t="shared" si="440"/>
        <v>BJ$17</v>
      </c>
      <c r="BK455" s="199" t="str">
        <f t="shared" si="440"/>
        <v>BK$17</v>
      </c>
      <c r="BL455" s="199" t="str">
        <f t="shared" si="440"/>
        <v>BL$17</v>
      </c>
      <c r="BM455" s="199" t="str">
        <f t="shared" si="440"/>
        <v>BM$17</v>
      </c>
      <c r="BN455" s="199" t="str">
        <f t="shared" si="440"/>
        <v>BN$17</v>
      </c>
      <c r="BO455" s="199" t="str">
        <f t="shared" si="440"/>
        <v>BO$17</v>
      </c>
      <c r="BP455" s="199" t="str">
        <f t="shared" si="440"/>
        <v>BP$17</v>
      </c>
      <c r="BQ455" s="199" t="str">
        <f t="shared" si="440"/>
        <v>BQ$17</v>
      </c>
      <c r="BR455" s="199" t="str">
        <f t="shared" si="440"/>
        <v>BR$17</v>
      </c>
      <c r="BS455" s="199" t="str">
        <f t="shared" si="440"/>
        <v>BS$17</v>
      </c>
      <c r="BT455" s="199" t="str">
        <f t="shared" si="440"/>
        <v>BT$17</v>
      </c>
      <c r="BU455" s="199" t="str">
        <f t="shared" si="440"/>
        <v>BU$17</v>
      </c>
      <c r="BV455" s="199" t="str">
        <f t="shared" si="440"/>
        <v>BV$17</v>
      </c>
      <c r="BW455" s="199" t="str">
        <f t="shared" si="440"/>
        <v>BW$17</v>
      </c>
      <c r="BX455" s="199" t="str">
        <f t="shared" si="440"/>
        <v>BX$17</v>
      </c>
      <c r="BY455" s="199" t="str">
        <f t="shared" si="440"/>
        <v>BY$17</v>
      </c>
      <c r="BZ455" s="199" t="str">
        <f t="shared" si="440"/>
        <v>BZ$17</v>
      </c>
      <c r="CA455" s="199" t="str">
        <f t="shared" si="440"/>
        <v>CA$17</v>
      </c>
      <c r="CB455" s="199" t="str">
        <f t="shared" si="440"/>
        <v>CB$17</v>
      </c>
      <c r="CC455" s="199" t="str">
        <f t="shared" si="440"/>
        <v>CC$17</v>
      </c>
      <c r="CD455" s="199" t="str">
        <f t="shared" si="440"/>
        <v>CD$17</v>
      </c>
      <c r="CE455" s="199" t="str">
        <f t="shared" ref="CE455:CL455" si="441">CE$21</f>
        <v>CE$17</v>
      </c>
      <c r="CF455" s="199" t="str">
        <f t="shared" si="441"/>
        <v>CF$17</v>
      </c>
      <c r="CG455" s="199" t="str">
        <f t="shared" si="441"/>
        <v>CG$17</v>
      </c>
      <c r="CH455" s="199" t="str">
        <f t="shared" si="441"/>
        <v>CH$17</v>
      </c>
      <c r="CI455" s="199" t="str">
        <f t="shared" si="441"/>
        <v>CI$17</v>
      </c>
      <c r="CJ455" s="199" t="str">
        <f t="shared" si="441"/>
        <v>CJ$17</v>
      </c>
      <c r="CK455" s="199" t="str">
        <f t="shared" si="441"/>
        <v>CK$17</v>
      </c>
      <c r="CL455" s="199" t="str">
        <f t="shared" si="441"/>
        <v>CL$17</v>
      </c>
      <c r="CN455" s="201"/>
      <c r="CO455" s="199" t="str">
        <f t="shared" ref="CO455:DL455" si="442">CO$21</f>
        <v>CO$17</v>
      </c>
      <c r="CP455" s="199" t="str">
        <f t="shared" si="442"/>
        <v>CP$17</v>
      </c>
      <c r="CQ455" s="199" t="str">
        <f t="shared" si="442"/>
        <v>CQ$17</v>
      </c>
      <c r="CR455" s="199" t="str">
        <f t="shared" si="442"/>
        <v>CR$17</v>
      </c>
      <c r="CS455" s="199" t="str">
        <f t="shared" si="442"/>
        <v>CS$17</v>
      </c>
      <c r="CT455" s="199" t="str">
        <f t="shared" si="442"/>
        <v>CT$17</v>
      </c>
      <c r="CU455" s="199" t="str">
        <f t="shared" si="442"/>
        <v>CU$17</v>
      </c>
      <c r="CV455" s="199" t="str">
        <f t="shared" si="442"/>
        <v>CV$17</v>
      </c>
      <c r="CW455" s="199" t="str">
        <f t="shared" si="442"/>
        <v>CW$17</v>
      </c>
      <c r="CX455" s="199" t="str">
        <f t="shared" si="442"/>
        <v>CX$17</v>
      </c>
      <c r="CY455" s="199" t="str">
        <f t="shared" si="442"/>
        <v>CY$17</v>
      </c>
      <c r="CZ455" s="199" t="str">
        <f t="shared" si="442"/>
        <v>CZ$17</v>
      </c>
      <c r="DA455" s="199" t="str">
        <f t="shared" si="442"/>
        <v>DA$17</v>
      </c>
      <c r="DB455" s="199" t="str">
        <f t="shared" si="442"/>
        <v>DB$17</v>
      </c>
      <c r="DC455" s="199" t="str">
        <f t="shared" si="442"/>
        <v>DC$17</v>
      </c>
      <c r="DD455" s="199" t="str">
        <f t="shared" si="442"/>
        <v>DD$17</v>
      </c>
      <c r="DE455" s="199" t="str">
        <f t="shared" si="442"/>
        <v>DE$17</v>
      </c>
      <c r="DF455" s="199" t="str">
        <f t="shared" si="442"/>
        <v>DF$17</v>
      </c>
      <c r="DG455" s="199" t="str">
        <f t="shared" si="442"/>
        <v>DG$17</v>
      </c>
      <c r="DH455" s="199" t="str">
        <f t="shared" si="442"/>
        <v>DH$17</v>
      </c>
      <c r="DI455" s="199" t="str">
        <f t="shared" si="442"/>
        <v>DI$17</v>
      </c>
      <c r="DJ455" s="199" t="str">
        <f t="shared" si="442"/>
        <v>DJ$17</v>
      </c>
      <c r="DK455" s="199" t="str">
        <f t="shared" si="442"/>
        <v>DK$17</v>
      </c>
      <c r="DL455" s="199" t="str">
        <f t="shared" si="442"/>
        <v>DL$17</v>
      </c>
    </row>
    <row r="456" spans="1:116" x14ac:dyDescent="0.4">
      <c r="A456" s="174"/>
      <c r="E456" s="8"/>
      <c r="G456" s="175" t="s">
        <v>491</v>
      </c>
      <c r="H456" s="200"/>
      <c r="I456" s="201"/>
      <c r="J456" s="201"/>
      <c r="K456" s="202"/>
      <c r="L456" s="202"/>
      <c r="M456" s="202"/>
      <c r="N456" s="202"/>
      <c r="O456" s="202"/>
      <c r="P456" s="202"/>
      <c r="R456" s="202"/>
      <c r="S456" s="190"/>
      <c r="T456" s="190"/>
      <c r="U456" s="190"/>
      <c r="V456" s="190"/>
      <c r="W456" s="190"/>
      <c r="X456" s="190"/>
      <c r="Y456" s="190"/>
      <c r="Z456" s="190"/>
      <c r="AA456" s="190"/>
      <c r="AB456" s="190"/>
      <c r="AC456" s="190"/>
      <c r="AD456" s="190"/>
      <c r="AE456" s="190"/>
      <c r="AF456" s="190"/>
      <c r="AG456" s="190"/>
      <c r="AH456" s="190"/>
      <c r="AI456" s="190"/>
      <c r="AJ456" s="190"/>
      <c r="AK456" s="190"/>
      <c r="AL456" s="190"/>
      <c r="AM456" s="190"/>
      <c r="AN456" s="190"/>
      <c r="AO456" s="190"/>
      <c r="AP456" s="190"/>
      <c r="AQ456" s="190"/>
      <c r="AR456" s="190"/>
      <c r="AS456" s="190"/>
      <c r="AT456" s="190"/>
      <c r="AU456" s="190"/>
      <c r="AV456" s="190"/>
      <c r="AW456" s="190"/>
      <c r="AX456" s="190"/>
      <c r="AY456" s="190"/>
      <c r="AZ456" s="190"/>
      <c r="BA456" s="190"/>
      <c r="BB456" s="190"/>
      <c r="BC456" s="190"/>
      <c r="BD456" s="190"/>
      <c r="BE456" s="190"/>
      <c r="BF456" s="190"/>
      <c r="BG456" s="190"/>
      <c r="BH456" s="190"/>
      <c r="BI456" s="190"/>
      <c r="BJ456" s="190"/>
      <c r="BK456" s="190"/>
      <c r="BL456" s="190"/>
      <c r="BM456" s="190"/>
      <c r="BN456" s="190"/>
      <c r="BO456" s="190"/>
      <c r="BP456" s="190"/>
      <c r="BQ456" s="190"/>
      <c r="BR456" s="190"/>
      <c r="BS456" s="190"/>
      <c r="BT456" s="190"/>
      <c r="BU456" s="190"/>
      <c r="BV456" s="190"/>
      <c r="BW456" s="190"/>
      <c r="BX456" s="190"/>
      <c r="BY456" s="190"/>
      <c r="BZ456" s="190"/>
      <c r="CA456" s="190"/>
      <c r="CB456" s="190"/>
      <c r="CC456" s="190"/>
      <c r="CD456" s="190"/>
      <c r="CE456" s="190"/>
      <c r="CF456" s="190"/>
      <c r="CG456" s="190"/>
      <c r="CH456" s="190"/>
      <c r="CI456" s="190"/>
      <c r="CJ456" s="190"/>
      <c r="CK456" s="190"/>
      <c r="CL456" s="190"/>
      <c r="CN456" s="201"/>
      <c r="CO456" s="190"/>
      <c r="CP456" s="190"/>
      <c r="CQ456" s="190"/>
      <c r="CR456" s="190"/>
      <c r="CS456" s="190"/>
      <c r="CT456" s="190"/>
      <c r="CU456" s="190"/>
      <c r="CV456" s="190"/>
      <c r="CW456" s="190"/>
      <c r="CX456" s="190"/>
      <c r="CY456" s="190"/>
      <c r="CZ456" s="190"/>
      <c r="DA456" s="190"/>
      <c r="DB456" s="190"/>
      <c r="DC456" s="190"/>
      <c r="DD456" s="190"/>
      <c r="DE456" s="190"/>
      <c r="DF456" s="190"/>
      <c r="DG456" s="190"/>
      <c r="DH456" s="190"/>
      <c r="DI456" s="190"/>
      <c r="DJ456" s="190"/>
      <c r="DK456" s="190"/>
      <c r="DL456" s="190"/>
    </row>
    <row r="457" spans="1:116" x14ac:dyDescent="0.4">
      <c r="A457" s="174"/>
      <c r="E457" s="8"/>
      <c r="G457" s="175" t="s">
        <v>505</v>
      </c>
      <c r="H457" s="200"/>
      <c r="I457" s="201"/>
      <c r="J457" s="201"/>
      <c r="K457" s="202"/>
      <c r="L457" s="202"/>
      <c r="M457" s="202"/>
      <c r="N457" s="202"/>
      <c r="O457" s="202"/>
      <c r="P457" s="202"/>
      <c r="R457" s="202"/>
      <c r="S457" s="190"/>
      <c r="T457" s="190"/>
      <c r="U457" s="190"/>
      <c r="V457" s="190"/>
      <c r="W457" s="190"/>
      <c r="X457" s="190"/>
      <c r="Y457" s="190"/>
      <c r="Z457" s="190"/>
      <c r="AA457" s="190"/>
      <c r="AB457" s="190"/>
      <c r="AC457" s="190"/>
      <c r="AD457" s="190"/>
      <c r="AE457" s="190"/>
      <c r="AF457" s="190"/>
      <c r="AG457" s="190"/>
      <c r="AH457" s="190"/>
      <c r="AI457" s="190"/>
      <c r="AJ457" s="190"/>
      <c r="AK457" s="190"/>
      <c r="AL457" s="190"/>
      <c r="AM457" s="190"/>
      <c r="AN457" s="190"/>
      <c r="AO457" s="190"/>
      <c r="AP457" s="190"/>
      <c r="AQ457" s="190"/>
      <c r="AR457" s="190"/>
      <c r="AS457" s="190"/>
      <c r="AT457" s="190"/>
      <c r="AU457" s="190"/>
      <c r="AV457" s="190"/>
      <c r="AW457" s="190"/>
      <c r="AX457" s="190"/>
      <c r="AY457" s="190"/>
      <c r="AZ457" s="190"/>
      <c r="BA457" s="190"/>
      <c r="BB457" s="190"/>
      <c r="BC457" s="190"/>
      <c r="BD457" s="190"/>
      <c r="BE457" s="190"/>
      <c r="BF457" s="190"/>
      <c r="BG457" s="190"/>
      <c r="BH457" s="190"/>
      <c r="BI457" s="190"/>
      <c r="BJ457" s="190"/>
      <c r="BK457" s="190"/>
      <c r="BL457" s="190"/>
      <c r="BM457" s="190"/>
      <c r="BN457" s="190"/>
      <c r="BO457" s="190"/>
      <c r="BP457" s="190"/>
      <c r="BQ457" s="190"/>
      <c r="BR457" s="190"/>
      <c r="BS457" s="190"/>
      <c r="BT457" s="190"/>
      <c r="BU457" s="190"/>
      <c r="BV457" s="190"/>
      <c r="BW457" s="190"/>
      <c r="BX457" s="190"/>
      <c r="BY457" s="190"/>
      <c r="BZ457" s="190"/>
      <c r="CA457" s="190"/>
      <c r="CB457" s="190"/>
      <c r="CC457" s="190"/>
      <c r="CD457" s="190"/>
      <c r="CE457" s="190"/>
      <c r="CF457" s="190"/>
      <c r="CG457" s="190"/>
      <c r="CH457" s="190"/>
      <c r="CI457" s="190"/>
      <c r="CJ457" s="190"/>
      <c r="CK457" s="190"/>
      <c r="CL457" s="190"/>
      <c r="CN457" s="201"/>
      <c r="CO457" s="190"/>
      <c r="CP457" s="190"/>
      <c r="CQ457" s="190"/>
      <c r="CR457" s="190"/>
      <c r="CS457" s="190"/>
      <c r="CT457" s="190"/>
      <c r="CU457" s="190"/>
      <c r="CV457" s="190"/>
      <c r="CW457" s="190"/>
      <c r="CX457" s="190"/>
      <c r="CY457" s="190"/>
      <c r="CZ457" s="190"/>
      <c r="DA457" s="190"/>
      <c r="DB457" s="190"/>
      <c r="DC457" s="190"/>
      <c r="DD457" s="190"/>
      <c r="DE457" s="190"/>
      <c r="DF457" s="190"/>
      <c r="DG457" s="190"/>
      <c r="DH457" s="190"/>
      <c r="DI457" s="190"/>
      <c r="DJ457" s="190"/>
      <c r="DK457" s="190"/>
      <c r="DL457" s="190"/>
    </row>
    <row r="458" spans="1:116" x14ac:dyDescent="0.4">
      <c r="A458" s="174"/>
      <c r="E458" s="8"/>
      <c r="G458" s="175" t="s">
        <v>463</v>
      </c>
      <c r="H458" s="200"/>
      <c r="I458" s="201"/>
      <c r="J458" s="201"/>
      <c r="K458" s="202"/>
      <c r="L458" s="202"/>
      <c r="M458" s="202"/>
      <c r="N458" s="202"/>
      <c r="O458" s="202"/>
      <c r="P458" s="202"/>
      <c r="R458" s="202"/>
      <c r="S458" s="190" t="str">
        <f t="shared" ref="S458:AX458" si="443">S$22</f>
        <v>S$18</v>
      </c>
      <c r="T458" s="190" t="str">
        <f t="shared" si="443"/>
        <v>T$18</v>
      </c>
      <c r="U458" s="190" t="str">
        <f t="shared" si="443"/>
        <v>U$18</v>
      </c>
      <c r="V458" s="190" t="str">
        <f t="shared" si="443"/>
        <v>V$18</v>
      </c>
      <c r="W458" s="190" t="str">
        <f t="shared" si="443"/>
        <v>W$18</v>
      </c>
      <c r="X458" s="190" t="str">
        <f t="shared" si="443"/>
        <v>X$18</v>
      </c>
      <c r="Y458" s="190" t="str">
        <f t="shared" si="443"/>
        <v>Y$18</v>
      </c>
      <c r="Z458" s="190" t="str">
        <f t="shared" si="443"/>
        <v>Z$18</v>
      </c>
      <c r="AA458" s="190" t="str">
        <f t="shared" si="443"/>
        <v>AA$18</v>
      </c>
      <c r="AB458" s="190" t="str">
        <f t="shared" si="443"/>
        <v>AB$18</v>
      </c>
      <c r="AC458" s="190" t="str">
        <f t="shared" si="443"/>
        <v>AC$18</v>
      </c>
      <c r="AD458" s="190" t="str">
        <f t="shared" si="443"/>
        <v>AD$18</v>
      </c>
      <c r="AE458" s="190" t="str">
        <f t="shared" si="443"/>
        <v>AE$18</v>
      </c>
      <c r="AF458" s="190" t="str">
        <f t="shared" si="443"/>
        <v>AF$18</v>
      </c>
      <c r="AG458" s="190" t="str">
        <f t="shared" si="443"/>
        <v>AG$18</v>
      </c>
      <c r="AH458" s="190" t="str">
        <f t="shared" si="443"/>
        <v>AH$18</v>
      </c>
      <c r="AI458" s="190" t="str">
        <f t="shared" si="443"/>
        <v>AI$18</v>
      </c>
      <c r="AJ458" s="190" t="str">
        <f t="shared" si="443"/>
        <v>AJ$18</v>
      </c>
      <c r="AK458" s="190" t="str">
        <f t="shared" si="443"/>
        <v>AK$18</v>
      </c>
      <c r="AL458" s="190" t="str">
        <f t="shared" si="443"/>
        <v>AL$18</v>
      </c>
      <c r="AM458" s="190" t="str">
        <f t="shared" si="443"/>
        <v>AM$18</v>
      </c>
      <c r="AN458" s="190" t="str">
        <f t="shared" si="443"/>
        <v>AN$18</v>
      </c>
      <c r="AO458" s="190" t="str">
        <f t="shared" si="443"/>
        <v>AO$18</v>
      </c>
      <c r="AP458" s="190" t="str">
        <f t="shared" si="443"/>
        <v>AP$18</v>
      </c>
      <c r="AQ458" s="190" t="str">
        <f t="shared" si="443"/>
        <v>AQ$18</v>
      </c>
      <c r="AR458" s="190" t="str">
        <f t="shared" si="443"/>
        <v>AR$18</v>
      </c>
      <c r="AS458" s="190" t="str">
        <f t="shared" si="443"/>
        <v>AS$18</v>
      </c>
      <c r="AT458" s="190" t="str">
        <f t="shared" si="443"/>
        <v>AT$18</v>
      </c>
      <c r="AU458" s="190" t="str">
        <f t="shared" si="443"/>
        <v>AU$18</v>
      </c>
      <c r="AV458" s="190" t="str">
        <f t="shared" si="443"/>
        <v>AV$18</v>
      </c>
      <c r="AW458" s="190" t="str">
        <f t="shared" si="443"/>
        <v>AW$18</v>
      </c>
      <c r="AX458" s="190" t="str">
        <f t="shared" si="443"/>
        <v>AX$18</v>
      </c>
      <c r="AY458" s="190" t="str">
        <f t="shared" ref="AY458:CD458" si="444">AY$22</f>
        <v>AY$18</v>
      </c>
      <c r="AZ458" s="190" t="str">
        <f t="shared" si="444"/>
        <v>AZ$18</v>
      </c>
      <c r="BA458" s="190" t="str">
        <f t="shared" si="444"/>
        <v>BA$18</v>
      </c>
      <c r="BB458" s="190" t="str">
        <f t="shared" si="444"/>
        <v>BB$18</v>
      </c>
      <c r="BC458" s="190" t="str">
        <f t="shared" si="444"/>
        <v>BC$18</v>
      </c>
      <c r="BD458" s="190" t="str">
        <f t="shared" si="444"/>
        <v>BD$18</v>
      </c>
      <c r="BE458" s="190" t="str">
        <f t="shared" si="444"/>
        <v>BE$18</v>
      </c>
      <c r="BF458" s="190" t="str">
        <f t="shared" si="444"/>
        <v>BF$18</v>
      </c>
      <c r="BG458" s="190" t="str">
        <f t="shared" si="444"/>
        <v>BG$18</v>
      </c>
      <c r="BH458" s="190" t="str">
        <f t="shared" si="444"/>
        <v>BH$18</v>
      </c>
      <c r="BI458" s="190" t="str">
        <f t="shared" si="444"/>
        <v>BI$18</v>
      </c>
      <c r="BJ458" s="190" t="str">
        <f t="shared" si="444"/>
        <v>BJ$18</v>
      </c>
      <c r="BK458" s="190" t="str">
        <f t="shared" si="444"/>
        <v>BK$18</v>
      </c>
      <c r="BL458" s="190" t="str">
        <f t="shared" si="444"/>
        <v>BL$18</v>
      </c>
      <c r="BM458" s="190" t="str">
        <f t="shared" si="444"/>
        <v>BM$18</v>
      </c>
      <c r="BN458" s="190" t="str">
        <f t="shared" si="444"/>
        <v>BN$18</v>
      </c>
      <c r="BO458" s="190" t="str">
        <f t="shared" si="444"/>
        <v>BO$18</v>
      </c>
      <c r="BP458" s="190" t="str">
        <f t="shared" si="444"/>
        <v>BP$18</v>
      </c>
      <c r="BQ458" s="190" t="str">
        <f t="shared" si="444"/>
        <v>BQ$18</v>
      </c>
      <c r="BR458" s="190" t="str">
        <f t="shared" si="444"/>
        <v>BR$18</v>
      </c>
      <c r="BS458" s="190" t="str">
        <f t="shared" si="444"/>
        <v>BS$18</v>
      </c>
      <c r="BT458" s="190" t="str">
        <f t="shared" si="444"/>
        <v>BT$18</v>
      </c>
      <c r="BU458" s="190" t="str">
        <f t="shared" si="444"/>
        <v>BU$18</v>
      </c>
      <c r="BV458" s="190" t="str">
        <f t="shared" si="444"/>
        <v>BV$18</v>
      </c>
      <c r="BW458" s="190" t="str">
        <f t="shared" si="444"/>
        <v>BW$18</v>
      </c>
      <c r="BX458" s="190" t="str">
        <f t="shared" si="444"/>
        <v>BX$18</v>
      </c>
      <c r="BY458" s="190" t="str">
        <f t="shared" si="444"/>
        <v>BY$18</v>
      </c>
      <c r="BZ458" s="190" t="str">
        <f t="shared" si="444"/>
        <v>BZ$18</v>
      </c>
      <c r="CA458" s="190" t="str">
        <f t="shared" si="444"/>
        <v>CA$18</v>
      </c>
      <c r="CB458" s="190" t="str">
        <f t="shared" si="444"/>
        <v>CB$18</v>
      </c>
      <c r="CC458" s="190" t="str">
        <f t="shared" si="444"/>
        <v>CC$18</v>
      </c>
      <c r="CD458" s="190" t="str">
        <f t="shared" si="444"/>
        <v>CD$18</v>
      </c>
      <c r="CE458" s="190" t="str">
        <f t="shared" ref="CE458:CL458" si="445">CE$22</f>
        <v>CE$18</v>
      </c>
      <c r="CF458" s="190" t="str">
        <f t="shared" si="445"/>
        <v>CF$18</v>
      </c>
      <c r="CG458" s="190" t="str">
        <f t="shared" si="445"/>
        <v>CG$18</v>
      </c>
      <c r="CH458" s="190" t="str">
        <f t="shared" si="445"/>
        <v>CH$18</v>
      </c>
      <c r="CI458" s="190" t="str">
        <f t="shared" si="445"/>
        <v>CI$18</v>
      </c>
      <c r="CJ458" s="190" t="str">
        <f t="shared" si="445"/>
        <v>CJ$18</v>
      </c>
      <c r="CK458" s="190" t="str">
        <f t="shared" si="445"/>
        <v>CK$18</v>
      </c>
      <c r="CL458" s="190" t="str">
        <f t="shared" si="445"/>
        <v>CL$18</v>
      </c>
      <c r="CN458" s="201"/>
      <c r="CO458" s="190" t="str">
        <f t="shared" ref="CO458:DL458" si="446">CO$22</f>
        <v>CO$18</v>
      </c>
      <c r="CP458" s="190" t="str">
        <f t="shared" si="446"/>
        <v>CP$18</v>
      </c>
      <c r="CQ458" s="190" t="str">
        <f t="shared" si="446"/>
        <v>CQ$18</v>
      </c>
      <c r="CR458" s="190" t="str">
        <f t="shared" si="446"/>
        <v>CR$18</v>
      </c>
      <c r="CS458" s="190" t="str">
        <f t="shared" si="446"/>
        <v>CS$18</v>
      </c>
      <c r="CT458" s="190" t="str">
        <f t="shared" si="446"/>
        <v>CT$18</v>
      </c>
      <c r="CU458" s="190" t="str">
        <f t="shared" si="446"/>
        <v>CU$18</v>
      </c>
      <c r="CV458" s="190" t="str">
        <f t="shared" si="446"/>
        <v>CV$18</v>
      </c>
      <c r="CW458" s="190" t="str">
        <f t="shared" si="446"/>
        <v>CW$18</v>
      </c>
      <c r="CX458" s="190" t="str">
        <f t="shared" si="446"/>
        <v>CX$18</v>
      </c>
      <c r="CY458" s="190" t="str">
        <f t="shared" si="446"/>
        <v>CY$18</v>
      </c>
      <c r="CZ458" s="190" t="str">
        <f t="shared" si="446"/>
        <v>CZ$18</v>
      </c>
      <c r="DA458" s="190" t="str">
        <f t="shared" si="446"/>
        <v>DA$18</v>
      </c>
      <c r="DB458" s="190" t="str">
        <f t="shared" si="446"/>
        <v>DB$18</v>
      </c>
      <c r="DC458" s="190" t="str">
        <f t="shared" si="446"/>
        <v>DC$18</v>
      </c>
      <c r="DD458" s="190" t="str">
        <f t="shared" si="446"/>
        <v>DD$18</v>
      </c>
      <c r="DE458" s="190" t="str">
        <f t="shared" si="446"/>
        <v>DE$18</v>
      </c>
      <c r="DF458" s="190" t="str">
        <f t="shared" si="446"/>
        <v>DF$18</v>
      </c>
      <c r="DG458" s="190" t="str">
        <f t="shared" si="446"/>
        <v>DG$18</v>
      </c>
      <c r="DH458" s="190" t="str">
        <f t="shared" si="446"/>
        <v>DH$18</v>
      </c>
      <c r="DI458" s="190" t="str">
        <f t="shared" si="446"/>
        <v>DI$18</v>
      </c>
      <c r="DJ458" s="190" t="str">
        <f t="shared" si="446"/>
        <v>DJ$18</v>
      </c>
      <c r="DK458" s="190" t="str">
        <f t="shared" si="446"/>
        <v>DK$18</v>
      </c>
      <c r="DL458" s="190" t="str">
        <f t="shared" si="446"/>
        <v>DL$18</v>
      </c>
    </row>
    <row r="459" spans="1:116" x14ac:dyDescent="0.4">
      <c r="A459" s="174"/>
      <c r="E459" s="8"/>
      <c r="G459" s="175" t="s">
        <v>464</v>
      </c>
      <c r="H459" s="200"/>
      <c r="I459" s="201"/>
      <c r="J459" s="201"/>
      <c r="K459" s="202"/>
      <c r="L459" s="202"/>
      <c r="M459" s="202"/>
      <c r="N459" s="202"/>
      <c r="O459" s="202"/>
      <c r="P459" s="202"/>
      <c r="R459" s="202"/>
      <c r="S459" s="190" t="str">
        <f t="shared" ref="S459:AX459" si="447">S$23</f>
        <v>S$19</v>
      </c>
      <c r="T459" s="190" t="str">
        <f t="shared" si="447"/>
        <v>T$19</v>
      </c>
      <c r="U459" s="190" t="str">
        <f t="shared" si="447"/>
        <v>U$19</v>
      </c>
      <c r="V459" s="190" t="str">
        <f t="shared" si="447"/>
        <v>V$19</v>
      </c>
      <c r="W459" s="190" t="str">
        <f t="shared" si="447"/>
        <v>W$19</v>
      </c>
      <c r="X459" s="190" t="str">
        <f t="shared" si="447"/>
        <v>X$19</v>
      </c>
      <c r="Y459" s="190" t="str">
        <f t="shared" si="447"/>
        <v>Y$19</v>
      </c>
      <c r="Z459" s="190" t="str">
        <f t="shared" si="447"/>
        <v>Z$19</v>
      </c>
      <c r="AA459" s="190" t="str">
        <f t="shared" si="447"/>
        <v>AA$19</v>
      </c>
      <c r="AB459" s="190" t="str">
        <f t="shared" si="447"/>
        <v>AB$19</v>
      </c>
      <c r="AC459" s="190" t="str">
        <f t="shared" si="447"/>
        <v>AC$19</v>
      </c>
      <c r="AD459" s="190" t="str">
        <f t="shared" si="447"/>
        <v>AD$19</v>
      </c>
      <c r="AE459" s="190" t="str">
        <f t="shared" si="447"/>
        <v>AE$19</v>
      </c>
      <c r="AF459" s="190" t="str">
        <f t="shared" si="447"/>
        <v>AF$19</v>
      </c>
      <c r="AG459" s="190" t="str">
        <f t="shared" si="447"/>
        <v>AG$19</v>
      </c>
      <c r="AH459" s="190" t="str">
        <f t="shared" si="447"/>
        <v>AH$19</v>
      </c>
      <c r="AI459" s="190" t="str">
        <f t="shared" si="447"/>
        <v>AI$19</v>
      </c>
      <c r="AJ459" s="190" t="str">
        <f t="shared" si="447"/>
        <v>AJ$19</v>
      </c>
      <c r="AK459" s="190" t="str">
        <f t="shared" si="447"/>
        <v>AK$19</v>
      </c>
      <c r="AL459" s="190" t="str">
        <f t="shared" si="447"/>
        <v>AL$19</v>
      </c>
      <c r="AM459" s="190" t="str">
        <f t="shared" si="447"/>
        <v>AM$19</v>
      </c>
      <c r="AN459" s="190" t="str">
        <f t="shared" si="447"/>
        <v>AN$19</v>
      </c>
      <c r="AO459" s="190" t="str">
        <f t="shared" si="447"/>
        <v>AO$19</v>
      </c>
      <c r="AP459" s="190" t="str">
        <f t="shared" si="447"/>
        <v>AP$19</v>
      </c>
      <c r="AQ459" s="190" t="str">
        <f t="shared" si="447"/>
        <v>AQ$19</v>
      </c>
      <c r="AR459" s="190" t="str">
        <f t="shared" si="447"/>
        <v>AR$19</v>
      </c>
      <c r="AS459" s="190" t="str">
        <f t="shared" si="447"/>
        <v>AS$19</v>
      </c>
      <c r="AT459" s="190" t="str">
        <f t="shared" si="447"/>
        <v>AT$19</v>
      </c>
      <c r="AU459" s="190" t="str">
        <f t="shared" si="447"/>
        <v>AU$19</v>
      </c>
      <c r="AV459" s="190" t="str">
        <f t="shared" si="447"/>
        <v>AV$19</v>
      </c>
      <c r="AW459" s="190" t="str">
        <f t="shared" si="447"/>
        <v>AW$19</v>
      </c>
      <c r="AX459" s="190" t="str">
        <f t="shared" si="447"/>
        <v>AX$19</v>
      </c>
      <c r="AY459" s="190" t="str">
        <f t="shared" ref="AY459:CD459" si="448">AY$23</f>
        <v>AY$19</v>
      </c>
      <c r="AZ459" s="190" t="str">
        <f t="shared" si="448"/>
        <v>AZ$19</v>
      </c>
      <c r="BA459" s="190" t="str">
        <f t="shared" si="448"/>
        <v>BA$19</v>
      </c>
      <c r="BB459" s="190" t="str">
        <f t="shared" si="448"/>
        <v>BB$19</v>
      </c>
      <c r="BC459" s="190" t="str">
        <f t="shared" si="448"/>
        <v>BC$19</v>
      </c>
      <c r="BD459" s="190" t="str">
        <f t="shared" si="448"/>
        <v>BD$19</v>
      </c>
      <c r="BE459" s="190" t="str">
        <f t="shared" si="448"/>
        <v>BE$19</v>
      </c>
      <c r="BF459" s="190" t="str">
        <f t="shared" si="448"/>
        <v>BF$19</v>
      </c>
      <c r="BG459" s="190" t="str">
        <f t="shared" si="448"/>
        <v>BG$19</v>
      </c>
      <c r="BH459" s="190" t="str">
        <f t="shared" si="448"/>
        <v>BH$19</v>
      </c>
      <c r="BI459" s="190" t="str">
        <f t="shared" si="448"/>
        <v>BI$19</v>
      </c>
      <c r="BJ459" s="190" t="str">
        <f t="shared" si="448"/>
        <v>BJ$19</v>
      </c>
      <c r="BK459" s="190" t="str">
        <f t="shared" si="448"/>
        <v>BK$19</v>
      </c>
      <c r="BL459" s="190" t="str">
        <f t="shared" si="448"/>
        <v>BL$19</v>
      </c>
      <c r="BM459" s="190" t="str">
        <f t="shared" si="448"/>
        <v>BM$19</v>
      </c>
      <c r="BN459" s="190" t="str">
        <f t="shared" si="448"/>
        <v>BN$19</v>
      </c>
      <c r="BO459" s="190" t="str">
        <f t="shared" si="448"/>
        <v>BO$19</v>
      </c>
      <c r="BP459" s="190" t="str">
        <f t="shared" si="448"/>
        <v>BP$19</v>
      </c>
      <c r="BQ459" s="190" t="str">
        <f t="shared" si="448"/>
        <v>BQ$19</v>
      </c>
      <c r="BR459" s="190" t="str">
        <f t="shared" si="448"/>
        <v>BR$19</v>
      </c>
      <c r="BS459" s="190" t="str">
        <f t="shared" si="448"/>
        <v>BS$19</v>
      </c>
      <c r="BT459" s="190" t="str">
        <f t="shared" si="448"/>
        <v>BT$19</v>
      </c>
      <c r="BU459" s="190" t="str">
        <f t="shared" si="448"/>
        <v>BU$19</v>
      </c>
      <c r="BV459" s="190" t="str">
        <f t="shared" si="448"/>
        <v>BV$19</v>
      </c>
      <c r="BW459" s="190" t="str">
        <f t="shared" si="448"/>
        <v>BW$19</v>
      </c>
      <c r="BX459" s="190" t="str">
        <f t="shared" si="448"/>
        <v>BX$19</v>
      </c>
      <c r="BY459" s="190" t="str">
        <f t="shared" si="448"/>
        <v>BY$19</v>
      </c>
      <c r="BZ459" s="190" t="str">
        <f t="shared" si="448"/>
        <v>BZ$19</v>
      </c>
      <c r="CA459" s="190" t="str">
        <f t="shared" si="448"/>
        <v>CA$19</v>
      </c>
      <c r="CB459" s="190" t="str">
        <f t="shared" si="448"/>
        <v>CB$19</v>
      </c>
      <c r="CC459" s="190" t="str">
        <f t="shared" si="448"/>
        <v>CC$19</v>
      </c>
      <c r="CD459" s="190" t="str">
        <f t="shared" si="448"/>
        <v>CD$19</v>
      </c>
      <c r="CE459" s="190" t="str">
        <f t="shared" ref="CE459:CL459" si="449">CE$23</f>
        <v>CE$19</v>
      </c>
      <c r="CF459" s="190" t="str">
        <f t="shared" si="449"/>
        <v>CF$19</v>
      </c>
      <c r="CG459" s="190" t="str">
        <f t="shared" si="449"/>
        <v>CG$19</v>
      </c>
      <c r="CH459" s="190" t="str">
        <f t="shared" si="449"/>
        <v>CH$19</v>
      </c>
      <c r="CI459" s="190" t="str">
        <f t="shared" si="449"/>
        <v>CI$19</v>
      </c>
      <c r="CJ459" s="190" t="str">
        <f t="shared" si="449"/>
        <v>CJ$19</v>
      </c>
      <c r="CK459" s="190" t="str">
        <f t="shared" si="449"/>
        <v>CK$19</v>
      </c>
      <c r="CL459" s="190" t="str">
        <f t="shared" si="449"/>
        <v>CL$19</v>
      </c>
      <c r="CN459" s="201"/>
      <c r="CO459" s="190" t="str">
        <f t="shared" ref="CO459:DL459" si="450">CO$23</f>
        <v>CO$19</v>
      </c>
      <c r="CP459" s="190" t="str">
        <f t="shared" si="450"/>
        <v>CP$19</v>
      </c>
      <c r="CQ459" s="190" t="str">
        <f t="shared" si="450"/>
        <v>CQ$19</v>
      </c>
      <c r="CR459" s="190" t="str">
        <f t="shared" si="450"/>
        <v>CR$19</v>
      </c>
      <c r="CS459" s="190" t="str">
        <f t="shared" si="450"/>
        <v>CS$19</v>
      </c>
      <c r="CT459" s="190" t="str">
        <f t="shared" si="450"/>
        <v>CT$19</v>
      </c>
      <c r="CU459" s="190" t="str">
        <f t="shared" si="450"/>
        <v>CU$19</v>
      </c>
      <c r="CV459" s="190" t="str">
        <f t="shared" si="450"/>
        <v>CV$19</v>
      </c>
      <c r="CW459" s="190" t="str">
        <f t="shared" si="450"/>
        <v>CW$19</v>
      </c>
      <c r="CX459" s="190" t="str">
        <f t="shared" si="450"/>
        <v>CX$19</v>
      </c>
      <c r="CY459" s="190" t="str">
        <f t="shared" si="450"/>
        <v>CY$19</v>
      </c>
      <c r="CZ459" s="190" t="str">
        <f t="shared" si="450"/>
        <v>CZ$19</v>
      </c>
      <c r="DA459" s="190" t="str">
        <f t="shared" si="450"/>
        <v>DA$19</v>
      </c>
      <c r="DB459" s="190" t="str">
        <f t="shared" si="450"/>
        <v>DB$19</v>
      </c>
      <c r="DC459" s="190" t="str">
        <f t="shared" si="450"/>
        <v>DC$19</v>
      </c>
      <c r="DD459" s="190" t="str">
        <f t="shared" si="450"/>
        <v>DD$19</v>
      </c>
      <c r="DE459" s="190" t="str">
        <f t="shared" si="450"/>
        <v>DE$19</v>
      </c>
      <c r="DF459" s="190" t="str">
        <f t="shared" si="450"/>
        <v>DF$19</v>
      </c>
      <c r="DG459" s="190" t="str">
        <f t="shared" si="450"/>
        <v>DG$19</v>
      </c>
      <c r="DH459" s="190" t="str">
        <f t="shared" si="450"/>
        <v>DH$19</v>
      </c>
      <c r="DI459" s="190" t="str">
        <f t="shared" si="450"/>
        <v>DI$19</v>
      </c>
      <c r="DJ459" s="190" t="str">
        <f t="shared" si="450"/>
        <v>DJ$19</v>
      </c>
      <c r="DK459" s="190" t="str">
        <f t="shared" si="450"/>
        <v>DK$19</v>
      </c>
      <c r="DL459" s="190" t="str">
        <f t="shared" si="450"/>
        <v>DL$19</v>
      </c>
    </row>
    <row r="460" spans="1:116" x14ac:dyDescent="0.4">
      <c r="A460" s="48" t="s">
        <v>218</v>
      </c>
      <c r="B460" s="31" t="s">
        <v>81</v>
      </c>
      <c r="C460" s="31"/>
      <c r="D460" t="s">
        <v>268</v>
      </c>
      <c r="E460" s="8" t="str">
        <f t="shared" ref="E460:E482" si="451">ROW()&amp;" "&amp;D460</f>
        <v>460 SUB-PV</v>
      </c>
      <c r="F460" t="s">
        <v>445</v>
      </c>
      <c r="G460" s="70" t="s">
        <v>780</v>
      </c>
      <c r="H460" s="48"/>
      <c r="I460" s="297"/>
      <c r="J460" s="297"/>
      <c r="K460" s="48"/>
      <c r="L460" s="48"/>
      <c r="M460" s="48"/>
      <c r="N460" s="48"/>
      <c r="O460" s="48"/>
      <c r="P460" s="48"/>
      <c r="R460" s="70"/>
      <c r="S460" s="298"/>
      <c r="T460" s="298"/>
      <c r="U460" s="298"/>
      <c r="V460" s="298"/>
      <c r="W460" s="298"/>
      <c r="X460" s="298"/>
      <c r="Y460" s="298"/>
      <c r="Z460" s="298"/>
      <c r="AA460" s="298"/>
      <c r="AB460" s="298"/>
      <c r="AC460" s="298"/>
      <c r="AD460" s="298"/>
      <c r="AE460" s="298"/>
      <c r="AF460" s="298"/>
      <c r="AG460" s="298"/>
      <c r="AH460" s="298"/>
      <c r="AI460" s="298"/>
      <c r="AJ460" s="298"/>
      <c r="AK460" s="298"/>
      <c r="AL460" s="298"/>
      <c r="AM460" s="298"/>
      <c r="AN460" s="298"/>
      <c r="AO460" s="298"/>
      <c r="AP460" s="298"/>
      <c r="AQ460" s="298"/>
      <c r="AR460" s="298"/>
      <c r="AS460" s="298"/>
      <c r="AT460" s="298"/>
      <c r="AU460" s="298"/>
      <c r="AV460" s="298"/>
      <c r="AW460" s="298"/>
      <c r="AX460" s="298"/>
      <c r="AY460" s="298"/>
      <c r="AZ460" s="298"/>
      <c r="BA460" s="298"/>
      <c r="BB460" s="298"/>
      <c r="BC460" s="298"/>
      <c r="BD460" s="298"/>
      <c r="BE460" s="298"/>
      <c r="BF460" s="298"/>
      <c r="BG460" s="298"/>
      <c r="BH460" s="298"/>
      <c r="BI460" s="298"/>
      <c r="BJ460" s="298"/>
      <c r="BK460" s="298"/>
      <c r="BL460" s="298"/>
      <c r="BM460" s="298"/>
      <c r="BN460" s="298"/>
      <c r="BO460" s="298"/>
      <c r="BP460" s="298"/>
      <c r="BQ460" s="298"/>
      <c r="BR460" s="298"/>
      <c r="BS460" s="298"/>
      <c r="BT460" s="298"/>
      <c r="BU460" s="298"/>
      <c r="BV460" s="298"/>
      <c r="BW460" s="298"/>
      <c r="BX460" s="298"/>
      <c r="BY460" s="298"/>
      <c r="BZ460" s="298"/>
      <c r="CA460" s="298"/>
      <c r="CB460" s="298"/>
      <c r="CC460" s="298"/>
      <c r="CD460" s="298"/>
      <c r="CE460" s="298"/>
      <c r="CF460" s="298"/>
      <c r="CG460" s="298"/>
      <c r="CH460" s="298"/>
      <c r="CI460" s="298"/>
      <c r="CJ460" s="298"/>
      <c r="CK460" s="298"/>
      <c r="CL460" s="298"/>
      <c r="CN460" s="297"/>
      <c r="CO460" s="298"/>
      <c r="CP460" s="298"/>
      <c r="CQ460" s="298"/>
      <c r="CR460" s="298"/>
      <c r="CS460" s="298"/>
      <c r="CT460" s="298"/>
      <c r="CU460" s="298"/>
      <c r="CV460" s="298"/>
      <c r="CW460" s="298"/>
      <c r="CX460" s="298"/>
      <c r="CY460" s="298"/>
      <c r="CZ460" s="298"/>
      <c r="DA460" s="298"/>
      <c r="DB460" s="298"/>
      <c r="DC460" s="298"/>
      <c r="DD460" s="298"/>
      <c r="DE460" s="298"/>
      <c r="DF460" s="298"/>
      <c r="DG460" s="298"/>
      <c r="DH460" s="298"/>
      <c r="DI460" s="298"/>
      <c r="DJ460" s="298"/>
      <c r="DK460" s="298"/>
      <c r="DL460" s="298"/>
    </row>
    <row r="461" spans="1:116" collapsed="1" x14ac:dyDescent="0.4">
      <c r="B461" t="s">
        <v>332</v>
      </c>
      <c r="D461" t="s">
        <v>268</v>
      </c>
      <c r="E461" s="8" t="str">
        <f t="shared" si="451"/>
        <v>461 SUB-PV</v>
      </c>
      <c r="G461" s="145" t="str">
        <f>"# of new "&amp;G476&amp;"s"</f>
        <v># of new subscribers</v>
      </c>
      <c r="H461" s="12"/>
      <c r="I461" s="60"/>
      <c r="J461" s="60"/>
      <c r="K461" s="16"/>
      <c r="L461" s="16"/>
      <c r="M461" s="16"/>
      <c r="N461" s="16"/>
      <c r="O461" s="16"/>
      <c r="P461" s="16"/>
      <c r="R461" s="15"/>
      <c r="S461" s="76"/>
      <c r="T461" s="76"/>
      <c r="U461" s="76"/>
      <c r="V461" s="76"/>
      <c r="W461" s="76"/>
      <c r="X461" s="76"/>
      <c r="Y461" s="76"/>
      <c r="Z461" s="76"/>
      <c r="AA461" s="76"/>
      <c r="AB461" s="76"/>
      <c r="AC461" s="76"/>
      <c r="AD461" s="76"/>
      <c r="AE461" s="76"/>
      <c r="AF461" s="76"/>
      <c r="AG461" s="76"/>
      <c r="AH461" s="76"/>
      <c r="AI461" s="76"/>
      <c r="AJ461" s="76"/>
      <c r="AK461" s="76"/>
      <c r="AL461" s="76"/>
      <c r="AM461" s="76"/>
      <c r="AN461" s="76"/>
      <c r="AO461" s="76"/>
      <c r="AP461" s="76"/>
      <c r="AQ461" s="76"/>
      <c r="AR461" s="76"/>
      <c r="AS461" s="76"/>
      <c r="AT461" s="76"/>
      <c r="AU461" s="76"/>
      <c r="AV461" s="76"/>
      <c r="AW461" s="76"/>
      <c r="AX461" s="76"/>
      <c r="AY461" s="76"/>
      <c r="AZ461" s="76"/>
      <c r="BA461" s="76"/>
      <c r="BB461" s="76"/>
      <c r="BC461" s="76"/>
      <c r="BD461" s="76"/>
      <c r="BE461" s="76"/>
      <c r="BF461" s="76"/>
      <c r="BG461" s="76"/>
      <c r="BH461" s="76"/>
      <c r="BI461" s="76"/>
      <c r="BJ461" s="76"/>
      <c r="BK461" s="76"/>
      <c r="BL461" s="76"/>
      <c r="BM461" s="76"/>
      <c r="BN461" s="76"/>
      <c r="BO461" s="76"/>
      <c r="BP461" s="76"/>
      <c r="BQ461" s="76"/>
      <c r="BR461" s="76"/>
      <c r="BS461" s="76"/>
      <c r="BT461" s="76"/>
      <c r="BU461" s="76"/>
      <c r="BV461" s="76"/>
      <c r="BW461" s="76"/>
      <c r="BX461" s="76"/>
      <c r="BY461" s="76"/>
      <c r="BZ461" s="76"/>
      <c r="CA461" s="76"/>
      <c r="CB461" s="76"/>
      <c r="CC461" s="76"/>
      <c r="CD461" s="76"/>
      <c r="CE461" s="76"/>
      <c r="CF461" s="76"/>
      <c r="CG461" s="76"/>
      <c r="CH461" s="76"/>
      <c r="CI461" s="76"/>
      <c r="CJ461" s="76"/>
      <c r="CK461" s="76"/>
      <c r="CL461" s="76"/>
      <c r="CN461" s="60"/>
      <c r="CO461" s="76"/>
      <c r="CP461" s="76"/>
      <c r="CQ461" s="76"/>
      <c r="CR461" s="76"/>
      <c r="CS461" s="76"/>
      <c r="CT461" s="76"/>
      <c r="CU461" s="76"/>
      <c r="CV461" s="76"/>
      <c r="CW461" s="76"/>
      <c r="CX461" s="76"/>
      <c r="CY461" s="76"/>
      <c r="CZ461" s="76"/>
      <c r="DA461" s="76"/>
      <c r="DB461" s="76"/>
      <c r="DC461" s="76"/>
      <c r="DD461" s="76"/>
      <c r="DE461" s="76"/>
      <c r="DF461" s="76"/>
      <c r="DG461" s="76"/>
      <c r="DH461" s="76"/>
      <c r="DI461" s="76"/>
      <c r="DJ461" s="76"/>
      <c r="DK461" s="76"/>
      <c r="DL461" s="76"/>
    </row>
    <row r="462" spans="1:116" x14ac:dyDescent="0.4">
      <c r="D462" t="s">
        <v>268</v>
      </c>
      <c r="E462" s="8" t="str">
        <f t="shared" si="451"/>
        <v>462 SUB-PV</v>
      </c>
      <c r="S462" s="72"/>
      <c r="T462" s="72"/>
      <c r="U462" s="72"/>
      <c r="V462" s="72"/>
      <c r="W462" s="72"/>
      <c r="X462" s="72"/>
      <c r="Y462" s="72"/>
      <c r="Z462" s="72"/>
      <c r="AA462" s="72"/>
      <c r="AB462" s="72"/>
      <c r="AC462" s="72"/>
      <c r="AD462" s="72"/>
      <c r="AE462" s="72"/>
      <c r="AF462" s="72"/>
      <c r="AG462" s="72"/>
      <c r="AH462" s="72"/>
      <c r="AI462" s="72"/>
      <c r="AJ462" s="72"/>
      <c r="AK462" s="72"/>
      <c r="AL462" s="72"/>
      <c r="AM462" s="72"/>
      <c r="AN462" s="72"/>
      <c r="AO462" s="72"/>
      <c r="AP462" s="72"/>
      <c r="AQ462" s="72"/>
      <c r="AR462" s="72"/>
      <c r="AS462" s="72"/>
      <c r="AT462" s="72"/>
      <c r="AU462" s="72"/>
      <c r="AV462" s="72"/>
      <c r="AW462" s="72"/>
      <c r="AX462" s="72"/>
      <c r="AY462" s="72"/>
      <c r="AZ462" s="72"/>
      <c r="BA462" s="72"/>
      <c r="BB462" s="72"/>
      <c r="BC462" s="72"/>
      <c r="BD462" s="72"/>
      <c r="BE462" s="72"/>
      <c r="BF462" s="72"/>
      <c r="BG462" s="72"/>
      <c r="BH462" s="72"/>
      <c r="BI462" s="72"/>
      <c r="BJ462" s="72"/>
      <c r="BK462" s="72"/>
      <c r="BL462" s="72"/>
      <c r="BM462" s="72"/>
      <c r="BN462" s="72"/>
      <c r="BO462" s="72"/>
      <c r="BP462" s="72"/>
      <c r="BQ462" s="72"/>
      <c r="BR462" s="72"/>
      <c r="BS462" s="72"/>
      <c r="BT462" s="72"/>
      <c r="BU462" s="72"/>
      <c r="BV462" s="72"/>
      <c r="BW462" s="72"/>
      <c r="BX462" s="72"/>
      <c r="BY462" s="72"/>
      <c r="BZ462" s="72"/>
      <c r="CA462" s="72"/>
      <c r="CB462" s="72"/>
      <c r="CC462" s="72"/>
      <c r="CD462" s="72"/>
      <c r="CE462" s="72"/>
      <c r="CF462" s="72"/>
      <c r="CG462" s="72"/>
      <c r="CH462" s="72"/>
      <c r="CI462" s="72"/>
      <c r="CJ462" s="72"/>
      <c r="CK462" s="72"/>
      <c r="CL462" s="72"/>
      <c r="CO462" s="72"/>
      <c r="CP462" s="72"/>
      <c r="CQ462" s="72"/>
      <c r="CR462" s="72"/>
      <c r="CS462" s="72"/>
      <c r="CT462" s="72"/>
      <c r="CU462" s="72"/>
      <c r="CV462" s="72"/>
      <c r="CW462" s="72"/>
      <c r="CX462" s="72"/>
      <c r="CY462" s="72"/>
      <c r="CZ462" s="72"/>
      <c r="DA462" s="72"/>
      <c r="DB462" s="72"/>
      <c r="DC462" s="72"/>
      <c r="DD462" s="72"/>
      <c r="DE462" s="72"/>
      <c r="DF462" s="72"/>
      <c r="DG462" s="72"/>
      <c r="DH462" s="72"/>
      <c r="DI462" s="72"/>
      <c r="DJ462" s="72"/>
      <c r="DK462" s="72"/>
      <c r="DL462" s="72"/>
    </row>
    <row r="463" spans="1:116" x14ac:dyDescent="0.4">
      <c r="B463" s="6"/>
      <c r="C463" s="6"/>
      <c r="D463" t="s">
        <v>268</v>
      </c>
      <c r="E463" s="8" t="str">
        <f t="shared" si="451"/>
        <v>463 SUB-PV</v>
      </c>
      <c r="G463" s="95" t="str">
        <f>G468&amp;":"</f>
        <v># of subscribers:</v>
      </c>
      <c r="H463" s="12"/>
      <c r="I463" s="60"/>
      <c r="J463" s="60"/>
      <c r="S463" s="72"/>
      <c r="T463" s="72"/>
      <c r="U463" s="72"/>
      <c r="V463" s="72"/>
      <c r="W463" s="72"/>
      <c r="X463" s="72"/>
      <c r="Y463" s="72"/>
      <c r="Z463" s="72"/>
      <c r="AA463" s="72"/>
      <c r="AB463" s="72"/>
      <c r="AC463" s="72"/>
      <c r="AD463" s="72"/>
      <c r="AE463" s="72"/>
      <c r="AF463" s="72"/>
      <c r="AG463" s="72"/>
      <c r="AH463" s="72"/>
      <c r="AI463" s="72"/>
      <c r="AJ463" s="72"/>
      <c r="AK463" s="72"/>
      <c r="AL463" s="72"/>
      <c r="AM463" s="72"/>
      <c r="AN463" s="72"/>
      <c r="AO463" s="72"/>
      <c r="AP463" s="72"/>
      <c r="AQ463" s="72"/>
      <c r="AR463" s="72"/>
      <c r="AS463" s="72"/>
      <c r="AT463" s="72"/>
      <c r="AU463" s="72"/>
      <c r="AV463" s="72"/>
      <c r="AW463" s="72"/>
      <c r="AX463" s="72"/>
      <c r="AY463" s="72"/>
      <c r="AZ463" s="72"/>
      <c r="BA463" s="72"/>
      <c r="BB463" s="72"/>
      <c r="BC463" s="72"/>
      <c r="BD463" s="72"/>
      <c r="BE463" s="72"/>
      <c r="BF463" s="72"/>
      <c r="BG463" s="72"/>
      <c r="BH463" s="72"/>
      <c r="BI463" s="72"/>
      <c r="BJ463" s="72"/>
      <c r="BK463" s="72"/>
      <c r="BL463" s="72"/>
      <c r="BM463" s="72"/>
      <c r="BN463" s="72"/>
      <c r="BO463" s="72"/>
      <c r="BP463" s="72"/>
      <c r="BQ463" s="72"/>
      <c r="BR463" s="72"/>
      <c r="BS463" s="72"/>
      <c r="BT463" s="72"/>
      <c r="BU463" s="72"/>
      <c r="BV463" s="72"/>
      <c r="BW463" s="72"/>
      <c r="BX463" s="72"/>
      <c r="BY463" s="72"/>
      <c r="BZ463" s="72"/>
      <c r="CA463" s="72"/>
      <c r="CB463" s="72"/>
      <c r="CC463" s="72"/>
      <c r="CD463" s="72"/>
      <c r="CE463" s="72"/>
      <c r="CF463" s="72"/>
      <c r="CG463" s="72"/>
      <c r="CH463" s="72"/>
      <c r="CI463" s="72"/>
      <c r="CJ463" s="72"/>
      <c r="CK463" s="72"/>
      <c r="CL463" s="72"/>
      <c r="CN463" s="60"/>
      <c r="CO463" s="72"/>
      <c r="CP463" s="72"/>
      <c r="CQ463" s="72"/>
      <c r="CR463" s="72"/>
      <c r="CS463" s="72"/>
      <c r="CT463" s="72"/>
      <c r="CU463" s="72"/>
      <c r="CV463" s="72"/>
      <c r="CW463" s="72"/>
      <c r="CX463" s="72"/>
      <c r="CY463" s="72"/>
      <c r="CZ463" s="72"/>
      <c r="DA463" s="72"/>
      <c r="DB463" s="72"/>
      <c r="DC463" s="72"/>
      <c r="DD463" s="72"/>
      <c r="DE463" s="72"/>
      <c r="DF463" s="72"/>
      <c r="DG463" s="72"/>
      <c r="DH463" s="72"/>
      <c r="DI463" s="72"/>
      <c r="DJ463" s="72"/>
      <c r="DK463" s="72"/>
      <c r="DL463" s="72"/>
    </row>
    <row r="464" spans="1:116" x14ac:dyDescent="0.4">
      <c r="B464" s="6"/>
      <c r="C464" s="6"/>
      <c r="D464" t="s">
        <v>268</v>
      </c>
      <c r="E464" s="8" t="str">
        <f t="shared" si="451"/>
        <v>464 SUB-PV</v>
      </c>
      <c r="G464" s="158" t="s">
        <v>71</v>
      </c>
      <c r="K464" s="15">
        <f>SUMIF($4:$4,K$2-1,464:464)</f>
        <v>0</v>
      </c>
      <c r="L464" s="15">
        <f ca="1">K468</f>
        <v>57000</v>
      </c>
      <c r="M464" s="15">
        <f ca="1">L468</f>
        <v>114000</v>
      </c>
      <c r="N464" s="15">
        <f ca="1">M468</f>
        <v>171000</v>
      </c>
      <c r="O464" s="15">
        <f ca="1">N468</f>
        <v>228000</v>
      </c>
      <c r="P464" s="15">
        <f ca="1">O468</f>
        <v>285000</v>
      </c>
      <c r="R464" s="15"/>
      <c r="S464" s="76">
        <f t="shared" ref="S464" si="452">R468</f>
        <v>0</v>
      </c>
      <c r="T464" s="76">
        <f t="shared" ref="T464:AY464" ca="1" si="453">S468</f>
        <v>4750</v>
      </c>
      <c r="U464" s="76">
        <f t="shared" ca="1" si="453"/>
        <v>9500</v>
      </c>
      <c r="V464" s="76">
        <f t="shared" ca="1" si="453"/>
        <v>14250</v>
      </c>
      <c r="W464" s="76">
        <f t="shared" ca="1" si="453"/>
        <v>19000</v>
      </c>
      <c r="X464" s="76">
        <f t="shared" ca="1" si="453"/>
        <v>23750</v>
      </c>
      <c r="Y464" s="76">
        <f t="shared" ca="1" si="453"/>
        <v>28500</v>
      </c>
      <c r="Z464" s="76">
        <f t="shared" ca="1" si="453"/>
        <v>33250</v>
      </c>
      <c r="AA464" s="76">
        <f t="shared" ca="1" si="453"/>
        <v>38000</v>
      </c>
      <c r="AB464" s="76">
        <f t="shared" ca="1" si="453"/>
        <v>42750</v>
      </c>
      <c r="AC464" s="76">
        <f t="shared" ca="1" si="453"/>
        <v>47500</v>
      </c>
      <c r="AD464" s="76">
        <f t="shared" ca="1" si="453"/>
        <v>52250</v>
      </c>
      <c r="AE464" s="76">
        <f t="shared" ca="1" si="453"/>
        <v>57000</v>
      </c>
      <c r="AF464" s="76">
        <f t="shared" ca="1" si="453"/>
        <v>61750</v>
      </c>
      <c r="AG464" s="76">
        <f t="shared" ca="1" si="453"/>
        <v>66500</v>
      </c>
      <c r="AH464" s="76">
        <f t="shared" ca="1" si="453"/>
        <v>71250</v>
      </c>
      <c r="AI464" s="76">
        <f t="shared" ca="1" si="453"/>
        <v>76000</v>
      </c>
      <c r="AJ464" s="76">
        <f t="shared" ca="1" si="453"/>
        <v>80750</v>
      </c>
      <c r="AK464" s="76">
        <f t="shared" ca="1" si="453"/>
        <v>85500</v>
      </c>
      <c r="AL464" s="76">
        <f t="shared" ca="1" si="453"/>
        <v>90250</v>
      </c>
      <c r="AM464" s="76">
        <f t="shared" ca="1" si="453"/>
        <v>95000</v>
      </c>
      <c r="AN464" s="76">
        <f t="shared" ca="1" si="453"/>
        <v>99750</v>
      </c>
      <c r="AO464" s="76">
        <f t="shared" ca="1" si="453"/>
        <v>104500</v>
      </c>
      <c r="AP464" s="76">
        <f t="shared" ca="1" si="453"/>
        <v>109250</v>
      </c>
      <c r="AQ464" s="76">
        <f t="shared" ca="1" si="453"/>
        <v>114000</v>
      </c>
      <c r="AR464" s="76">
        <f t="shared" ca="1" si="453"/>
        <v>118750</v>
      </c>
      <c r="AS464" s="76">
        <f t="shared" ca="1" si="453"/>
        <v>123500</v>
      </c>
      <c r="AT464" s="76">
        <f t="shared" ca="1" si="453"/>
        <v>128250</v>
      </c>
      <c r="AU464" s="76">
        <f t="shared" ca="1" si="453"/>
        <v>133000</v>
      </c>
      <c r="AV464" s="76">
        <f t="shared" ca="1" si="453"/>
        <v>137750</v>
      </c>
      <c r="AW464" s="76">
        <f t="shared" ca="1" si="453"/>
        <v>142500</v>
      </c>
      <c r="AX464" s="76">
        <f t="shared" ca="1" si="453"/>
        <v>147250</v>
      </c>
      <c r="AY464" s="76">
        <f t="shared" ca="1" si="453"/>
        <v>152000</v>
      </c>
      <c r="AZ464" s="76">
        <f t="shared" ref="AZ464:CE464" ca="1" si="454">AY468</f>
        <v>156750</v>
      </c>
      <c r="BA464" s="76">
        <f t="shared" ca="1" si="454"/>
        <v>161500</v>
      </c>
      <c r="BB464" s="76">
        <f t="shared" ca="1" si="454"/>
        <v>166250</v>
      </c>
      <c r="BC464" s="76">
        <f t="shared" ca="1" si="454"/>
        <v>171000</v>
      </c>
      <c r="BD464" s="76">
        <f t="shared" ca="1" si="454"/>
        <v>175750</v>
      </c>
      <c r="BE464" s="76">
        <f t="shared" ca="1" si="454"/>
        <v>180500</v>
      </c>
      <c r="BF464" s="76">
        <f t="shared" ca="1" si="454"/>
        <v>185250</v>
      </c>
      <c r="BG464" s="76">
        <f t="shared" ca="1" si="454"/>
        <v>190000</v>
      </c>
      <c r="BH464" s="76">
        <f t="shared" ca="1" si="454"/>
        <v>194750</v>
      </c>
      <c r="BI464" s="76">
        <f t="shared" ca="1" si="454"/>
        <v>199500</v>
      </c>
      <c r="BJ464" s="76">
        <f t="shared" ca="1" si="454"/>
        <v>204250</v>
      </c>
      <c r="BK464" s="76">
        <f t="shared" ca="1" si="454"/>
        <v>209000</v>
      </c>
      <c r="BL464" s="76">
        <f t="shared" ca="1" si="454"/>
        <v>213750</v>
      </c>
      <c r="BM464" s="76">
        <f t="shared" ca="1" si="454"/>
        <v>218500</v>
      </c>
      <c r="BN464" s="76">
        <f t="shared" ca="1" si="454"/>
        <v>223250</v>
      </c>
      <c r="BO464" s="76">
        <f t="shared" ca="1" si="454"/>
        <v>228000</v>
      </c>
      <c r="BP464" s="76">
        <f t="shared" ca="1" si="454"/>
        <v>232750</v>
      </c>
      <c r="BQ464" s="76">
        <f t="shared" ca="1" si="454"/>
        <v>237500</v>
      </c>
      <c r="BR464" s="76">
        <f t="shared" ca="1" si="454"/>
        <v>242250</v>
      </c>
      <c r="BS464" s="76">
        <f t="shared" ca="1" si="454"/>
        <v>247000</v>
      </c>
      <c r="BT464" s="76">
        <f t="shared" ca="1" si="454"/>
        <v>251750</v>
      </c>
      <c r="BU464" s="76">
        <f t="shared" ca="1" si="454"/>
        <v>256500</v>
      </c>
      <c r="BV464" s="76">
        <f t="shared" ca="1" si="454"/>
        <v>261250</v>
      </c>
      <c r="BW464" s="76">
        <f t="shared" ca="1" si="454"/>
        <v>266000</v>
      </c>
      <c r="BX464" s="76">
        <f t="shared" ca="1" si="454"/>
        <v>270750</v>
      </c>
      <c r="BY464" s="76">
        <f t="shared" ca="1" si="454"/>
        <v>275500</v>
      </c>
      <c r="BZ464" s="76">
        <f t="shared" ca="1" si="454"/>
        <v>280250</v>
      </c>
      <c r="CA464" s="76">
        <f t="shared" ca="1" si="454"/>
        <v>285000</v>
      </c>
      <c r="CB464" s="76">
        <f t="shared" ca="1" si="454"/>
        <v>289750</v>
      </c>
      <c r="CC464" s="76">
        <f t="shared" ca="1" si="454"/>
        <v>294500</v>
      </c>
      <c r="CD464" s="76">
        <f t="shared" ca="1" si="454"/>
        <v>299250</v>
      </c>
      <c r="CE464" s="76">
        <f t="shared" ca="1" si="454"/>
        <v>304000</v>
      </c>
      <c r="CF464" s="76">
        <f t="shared" ref="CF464:CL464" ca="1" si="455">CE468</f>
        <v>308750</v>
      </c>
      <c r="CG464" s="76">
        <f t="shared" ca="1" si="455"/>
        <v>313500</v>
      </c>
      <c r="CH464" s="76">
        <f t="shared" ca="1" si="455"/>
        <v>318250</v>
      </c>
      <c r="CI464" s="76">
        <f t="shared" ca="1" si="455"/>
        <v>323000</v>
      </c>
      <c r="CJ464" s="76">
        <f t="shared" ca="1" si="455"/>
        <v>327750</v>
      </c>
      <c r="CK464" s="76">
        <f t="shared" ca="1" si="455"/>
        <v>332500</v>
      </c>
      <c r="CL464" s="76">
        <f t="shared" ca="1" si="455"/>
        <v>337250</v>
      </c>
      <c r="CO464" s="76">
        <f t="shared" ref="CO464:DL464" si="456">CN468</f>
        <v>0</v>
      </c>
      <c r="CP464" s="76" t="e">
        <f t="shared" ca="1" si="456"/>
        <v>#N/A</v>
      </c>
      <c r="CQ464" s="76" t="e">
        <f t="shared" ca="1" si="456"/>
        <v>#N/A</v>
      </c>
      <c r="CR464" s="76" t="e">
        <f t="shared" ca="1" si="456"/>
        <v>#N/A</v>
      </c>
      <c r="CS464" s="76" t="e">
        <f t="shared" ca="1" si="456"/>
        <v>#N/A</v>
      </c>
      <c r="CT464" s="76" t="e">
        <f t="shared" ca="1" si="456"/>
        <v>#N/A</v>
      </c>
      <c r="CU464" s="76" t="e">
        <f t="shared" ca="1" si="456"/>
        <v>#N/A</v>
      </c>
      <c r="CV464" s="76" t="e">
        <f t="shared" ca="1" si="456"/>
        <v>#N/A</v>
      </c>
      <c r="CW464" s="76" t="e">
        <f t="shared" ca="1" si="456"/>
        <v>#N/A</v>
      </c>
      <c r="CX464" s="76" t="e">
        <f t="shared" ca="1" si="456"/>
        <v>#N/A</v>
      </c>
      <c r="CY464" s="76" t="e">
        <f t="shared" ca="1" si="456"/>
        <v>#N/A</v>
      </c>
      <c r="CZ464" s="76" t="e">
        <f t="shared" ca="1" si="456"/>
        <v>#N/A</v>
      </c>
      <c r="DA464" s="76" t="e">
        <f t="shared" ca="1" si="456"/>
        <v>#N/A</v>
      </c>
      <c r="DB464" s="76" t="e">
        <f t="shared" ca="1" si="456"/>
        <v>#N/A</v>
      </c>
      <c r="DC464" s="76" t="e">
        <f t="shared" ca="1" si="456"/>
        <v>#N/A</v>
      </c>
      <c r="DD464" s="76" t="e">
        <f t="shared" ca="1" si="456"/>
        <v>#N/A</v>
      </c>
      <c r="DE464" s="76" t="e">
        <f t="shared" ca="1" si="456"/>
        <v>#N/A</v>
      </c>
      <c r="DF464" s="76" t="e">
        <f t="shared" ca="1" si="456"/>
        <v>#N/A</v>
      </c>
      <c r="DG464" s="76" t="e">
        <f t="shared" ca="1" si="456"/>
        <v>#N/A</v>
      </c>
      <c r="DH464" s="76" t="e">
        <f t="shared" ca="1" si="456"/>
        <v>#N/A</v>
      </c>
      <c r="DI464" s="76" t="e">
        <f t="shared" ca="1" si="456"/>
        <v>#N/A</v>
      </c>
      <c r="DJ464" s="76" t="e">
        <f t="shared" ca="1" si="456"/>
        <v>#N/A</v>
      </c>
      <c r="DK464" s="76" t="e">
        <f t="shared" ca="1" si="456"/>
        <v>#N/A</v>
      </c>
      <c r="DL464" s="76" t="e">
        <f t="shared" ca="1" si="456"/>
        <v>#N/A</v>
      </c>
    </row>
    <row r="465" spans="2:116" x14ac:dyDescent="0.4">
      <c r="B465" s="6"/>
      <c r="C465" s="6"/>
      <c r="D465" t="s">
        <v>268</v>
      </c>
      <c r="E465" s="8" t="str">
        <f t="shared" si="451"/>
        <v>465 SUB-PV</v>
      </c>
      <c r="G465" s="158" t="s">
        <v>72</v>
      </c>
      <c r="K465" s="34">
        <f t="shared" ref="K465:P465" ca="1" si="457">SUMIF($3:$3,K$2,465:465)</f>
        <v>60000</v>
      </c>
      <c r="L465" s="34">
        <f t="shared" ca="1" si="457"/>
        <v>60000</v>
      </c>
      <c r="M465" s="34">
        <f t="shared" ca="1" si="457"/>
        <v>60000</v>
      </c>
      <c r="N465" s="34">
        <f t="shared" ca="1" si="457"/>
        <v>60000</v>
      </c>
      <c r="O465" s="34">
        <f t="shared" ca="1" si="457"/>
        <v>60000</v>
      </c>
      <c r="P465" s="34">
        <f t="shared" ca="1" si="457"/>
        <v>60000</v>
      </c>
      <c r="R465" s="15"/>
      <c r="S465" s="76" cm="1">
        <f t="array" aca="1" ref="S465" ca="1">INDIRECT(S455)</f>
        <v>5000</v>
      </c>
      <c r="T465" s="76" cm="1">
        <f t="array" aca="1" ref="T465" ca="1">INDIRECT(T455)</f>
        <v>5000</v>
      </c>
      <c r="U465" s="76" cm="1">
        <f t="array" aca="1" ref="U465" ca="1">INDIRECT(U455)</f>
        <v>5000</v>
      </c>
      <c r="V465" s="76" cm="1">
        <f t="array" aca="1" ref="V465" ca="1">INDIRECT(V455)</f>
        <v>5000</v>
      </c>
      <c r="W465" s="76" cm="1">
        <f t="array" aca="1" ref="W465" ca="1">INDIRECT(W455)</f>
        <v>5000</v>
      </c>
      <c r="X465" s="76" cm="1">
        <f t="array" aca="1" ref="X465" ca="1">INDIRECT(X455)</f>
        <v>5000</v>
      </c>
      <c r="Y465" s="76" cm="1">
        <f t="array" aca="1" ref="Y465" ca="1">INDIRECT(Y455)</f>
        <v>5000</v>
      </c>
      <c r="Z465" s="76" cm="1">
        <f t="array" aca="1" ref="Z465" ca="1">INDIRECT(Z455)</f>
        <v>5000</v>
      </c>
      <c r="AA465" s="76" cm="1">
        <f t="array" aca="1" ref="AA465" ca="1">INDIRECT(AA455)</f>
        <v>5000</v>
      </c>
      <c r="AB465" s="76" cm="1">
        <f t="array" aca="1" ref="AB465" ca="1">INDIRECT(AB455)</f>
        <v>5000</v>
      </c>
      <c r="AC465" s="76" cm="1">
        <f t="array" aca="1" ref="AC465" ca="1">INDIRECT(AC455)</f>
        <v>5000</v>
      </c>
      <c r="AD465" s="76" cm="1">
        <f t="array" aca="1" ref="AD465" ca="1">INDIRECT(AD455)</f>
        <v>5000</v>
      </c>
      <c r="AE465" s="76" cm="1">
        <f t="array" aca="1" ref="AE465" ca="1">INDIRECT(AE455)</f>
        <v>5000</v>
      </c>
      <c r="AF465" s="76" cm="1">
        <f t="array" aca="1" ref="AF465" ca="1">INDIRECT(AF455)</f>
        <v>5000</v>
      </c>
      <c r="AG465" s="76" cm="1">
        <f t="array" aca="1" ref="AG465" ca="1">INDIRECT(AG455)</f>
        <v>5000</v>
      </c>
      <c r="AH465" s="76" cm="1">
        <f t="array" aca="1" ref="AH465" ca="1">INDIRECT(AH455)</f>
        <v>5000</v>
      </c>
      <c r="AI465" s="76" cm="1">
        <f t="array" aca="1" ref="AI465" ca="1">INDIRECT(AI455)</f>
        <v>5000</v>
      </c>
      <c r="AJ465" s="76" cm="1">
        <f t="array" aca="1" ref="AJ465" ca="1">INDIRECT(AJ455)</f>
        <v>5000</v>
      </c>
      <c r="AK465" s="76" cm="1">
        <f t="array" aca="1" ref="AK465" ca="1">INDIRECT(AK455)</f>
        <v>5000</v>
      </c>
      <c r="AL465" s="76" cm="1">
        <f t="array" aca="1" ref="AL465" ca="1">INDIRECT(AL455)</f>
        <v>5000</v>
      </c>
      <c r="AM465" s="76" cm="1">
        <f t="array" aca="1" ref="AM465" ca="1">INDIRECT(AM455)</f>
        <v>5000</v>
      </c>
      <c r="AN465" s="76" cm="1">
        <f t="array" aca="1" ref="AN465" ca="1">INDIRECT(AN455)</f>
        <v>5000</v>
      </c>
      <c r="AO465" s="76" cm="1">
        <f t="array" aca="1" ref="AO465" ca="1">INDIRECT(AO455)</f>
        <v>5000</v>
      </c>
      <c r="AP465" s="76" cm="1">
        <f t="array" aca="1" ref="AP465" ca="1">INDIRECT(AP455)</f>
        <v>5000</v>
      </c>
      <c r="AQ465" s="76" cm="1">
        <f t="array" aca="1" ref="AQ465" ca="1">INDIRECT(AQ455)</f>
        <v>5000</v>
      </c>
      <c r="AR465" s="76" cm="1">
        <f t="array" aca="1" ref="AR465" ca="1">INDIRECT(AR455)</f>
        <v>5000</v>
      </c>
      <c r="AS465" s="76" cm="1">
        <f t="array" aca="1" ref="AS465" ca="1">INDIRECT(AS455)</f>
        <v>5000</v>
      </c>
      <c r="AT465" s="76" cm="1">
        <f t="array" aca="1" ref="AT465" ca="1">INDIRECT(AT455)</f>
        <v>5000</v>
      </c>
      <c r="AU465" s="76" cm="1">
        <f t="array" aca="1" ref="AU465" ca="1">INDIRECT(AU455)</f>
        <v>5000</v>
      </c>
      <c r="AV465" s="76" cm="1">
        <f t="array" aca="1" ref="AV465" ca="1">INDIRECT(AV455)</f>
        <v>5000</v>
      </c>
      <c r="AW465" s="76" cm="1">
        <f t="array" aca="1" ref="AW465" ca="1">INDIRECT(AW455)</f>
        <v>5000</v>
      </c>
      <c r="AX465" s="76" cm="1">
        <f t="array" aca="1" ref="AX465" ca="1">INDIRECT(AX455)</f>
        <v>5000</v>
      </c>
      <c r="AY465" s="76" cm="1">
        <f t="array" aca="1" ref="AY465" ca="1">INDIRECT(AY455)</f>
        <v>5000</v>
      </c>
      <c r="AZ465" s="76" cm="1">
        <f t="array" aca="1" ref="AZ465" ca="1">INDIRECT(AZ455)</f>
        <v>5000</v>
      </c>
      <c r="BA465" s="76" cm="1">
        <f t="array" aca="1" ref="BA465" ca="1">INDIRECT(BA455)</f>
        <v>5000</v>
      </c>
      <c r="BB465" s="76" cm="1">
        <f t="array" aca="1" ref="BB465" ca="1">INDIRECT(BB455)</f>
        <v>5000</v>
      </c>
      <c r="BC465" s="76" cm="1">
        <f t="array" aca="1" ref="BC465" ca="1">INDIRECT(BC455)</f>
        <v>5000</v>
      </c>
      <c r="BD465" s="76" cm="1">
        <f t="array" aca="1" ref="BD465" ca="1">INDIRECT(BD455)</f>
        <v>5000</v>
      </c>
      <c r="BE465" s="76" cm="1">
        <f t="array" aca="1" ref="BE465" ca="1">INDIRECT(BE455)</f>
        <v>5000</v>
      </c>
      <c r="BF465" s="76" cm="1">
        <f t="array" aca="1" ref="BF465" ca="1">INDIRECT(BF455)</f>
        <v>5000</v>
      </c>
      <c r="BG465" s="76" cm="1">
        <f t="array" aca="1" ref="BG465" ca="1">INDIRECT(BG455)</f>
        <v>5000</v>
      </c>
      <c r="BH465" s="76" cm="1">
        <f t="array" aca="1" ref="BH465" ca="1">INDIRECT(BH455)</f>
        <v>5000</v>
      </c>
      <c r="BI465" s="76" cm="1">
        <f t="array" aca="1" ref="BI465" ca="1">INDIRECT(BI455)</f>
        <v>5000</v>
      </c>
      <c r="BJ465" s="76" cm="1">
        <f t="array" aca="1" ref="BJ465" ca="1">INDIRECT(BJ455)</f>
        <v>5000</v>
      </c>
      <c r="BK465" s="76" cm="1">
        <f t="array" aca="1" ref="BK465" ca="1">INDIRECT(BK455)</f>
        <v>5000</v>
      </c>
      <c r="BL465" s="76" cm="1">
        <f t="array" aca="1" ref="BL465" ca="1">INDIRECT(BL455)</f>
        <v>5000</v>
      </c>
      <c r="BM465" s="76" cm="1">
        <f t="array" aca="1" ref="BM465" ca="1">INDIRECT(BM455)</f>
        <v>5000</v>
      </c>
      <c r="BN465" s="76" cm="1">
        <f t="array" aca="1" ref="BN465" ca="1">INDIRECT(BN455)</f>
        <v>5000</v>
      </c>
      <c r="BO465" s="76" cm="1">
        <f t="array" aca="1" ref="BO465" ca="1">INDIRECT(BO455)</f>
        <v>5000</v>
      </c>
      <c r="BP465" s="76" cm="1">
        <f t="array" aca="1" ref="BP465" ca="1">INDIRECT(BP455)</f>
        <v>5000</v>
      </c>
      <c r="BQ465" s="76" cm="1">
        <f t="array" aca="1" ref="BQ465" ca="1">INDIRECT(BQ455)</f>
        <v>5000</v>
      </c>
      <c r="BR465" s="76" cm="1">
        <f t="array" aca="1" ref="BR465" ca="1">INDIRECT(BR455)</f>
        <v>5000</v>
      </c>
      <c r="BS465" s="76" cm="1">
        <f t="array" aca="1" ref="BS465" ca="1">INDIRECT(BS455)</f>
        <v>5000</v>
      </c>
      <c r="BT465" s="76" cm="1">
        <f t="array" aca="1" ref="BT465" ca="1">INDIRECT(BT455)</f>
        <v>5000</v>
      </c>
      <c r="BU465" s="76" cm="1">
        <f t="array" aca="1" ref="BU465" ca="1">INDIRECT(BU455)</f>
        <v>5000</v>
      </c>
      <c r="BV465" s="76" cm="1">
        <f t="array" aca="1" ref="BV465" ca="1">INDIRECT(BV455)</f>
        <v>5000</v>
      </c>
      <c r="BW465" s="76" cm="1">
        <f t="array" aca="1" ref="BW465" ca="1">INDIRECT(BW455)</f>
        <v>5000</v>
      </c>
      <c r="BX465" s="76" cm="1">
        <f t="array" aca="1" ref="BX465" ca="1">INDIRECT(BX455)</f>
        <v>5000</v>
      </c>
      <c r="BY465" s="76" cm="1">
        <f t="array" aca="1" ref="BY465" ca="1">INDIRECT(BY455)</f>
        <v>5000</v>
      </c>
      <c r="BZ465" s="76" cm="1">
        <f t="array" aca="1" ref="BZ465" ca="1">INDIRECT(BZ455)</f>
        <v>5000</v>
      </c>
      <c r="CA465" s="76" cm="1">
        <f t="array" aca="1" ref="CA465" ca="1">INDIRECT(CA455)</f>
        <v>5000</v>
      </c>
      <c r="CB465" s="76" cm="1">
        <f t="array" aca="1" ref="CB465" ca="1">INDIRECT(CB455)</f>
        <v>5000</v>
      </c>
      <c r="CC465" s="76" cm="1">
        <f t="array" aca="1" ref="CC465" ca="1">INDIRECT(CC455)</f>
        <v>5000</v>
      </c>
      <c r="CD465" s="76" cm="1">
        <f t="array" aca="1" ref="CD465" ca="1">INDIRECT(CD455)</f>
        <v>5000</v>
      </c>
      <c r="CE465" s="76" cm="1">
        <f t="array" aca="1" ref="CE465" ca="1">INDIRECT(CE455)</f>
        <v>5000</v>
      </c>
      <c r="CF465" s="76" cm="1">
        <f t="array" aca="1" ref="CF465" ca="1">INDIRECT(CF455)</f>
        <v>5000</v>
      </c>
      <c r="CG465" s="76" cm="1">
        <f t="array" aca="1" ref="CG465" ca="1">INDIRECT(CG455)</f>
        <v>5000</v>
      </c>
      <c r="CH465" s="76" cm="1">
        <f t="array" aca="1" ref="CH465" ca="1">INDIRECT(CH455)</f>
        <v>5000</v>
      </c>
      <c r="CI465" s="76" cm="1">
        <f t="array" aca="1" ref="CI465" ca="1">INDIRECT(CI455)</f>
        <v>5000</v>
      </c>
      <c r="CJ465" s="76" cm="1">
        <f t="array" aca="1" ref="CJ465" ca="1">INDIRECT(CJ455)</f>
        <v>5000</v>
      </c>
      <c r="CK465" s="76" cm="1">
        <f t="array" aca="1" ref="CK465" ca="1">INDIRECT(CK455)</f>
        <v>5000</v>
      </c>
      <c r="CL465" s="76" cm="1">
        <f t="array" aca="1" ref="CL465" ca="1">INDIRECT(CL455)</f>
        <v>5000</v>
      </c>
      <c r="CO465" s="76" cm="1">
        <f t="array" aca="1" ref="CO465" ca="1">INDIRECT(CO455)</f>
        <v>5000</v>
      </c>
      <c r="CP465" s="76" cm="1">
        <f t="array" aca="1" ref="CP465" ca="1">INDIRECT(CP455)</f>
        <v>5000</v>
      </c>
      <c r="CQ465" s="76" cm="1">
        <f t="array" aca="1" ref="CQ465" ca="1">INDIRECT(CQ455)</f>
        <v>5000</v>
      </c>
      <c r="CR465" s="76" cm="1">
        <f t="array" aca="1" ref="CR465" ca="1">INDIRECT(CR455)</f>
        <v>5000</v>
      </c>
      <c r="CS465" s="76" cm="1">
        <f t="array" aca="1" ref="CS465" ca="1">INDIRECT(CS455)</f>
        <v>5000</v>
      </c>
      <c r="CT465" s="76" cm="1">
        <f t="array" aca="1" ref="CT465" ca="1">INDIRECT(CT455)</f>
        <v>5000</v>
      </c>
      <c r="CU465" s="76" cm="1">
        <f t="array" aca="1" ref="CU465" ca="1">INDIRECT(CU455)</f>
        <v>5000</v>
      </c>
      <c r="CV465" s="76" cm="1">
        <f t="array" aca="1" ref="CV465" ca="1">INDIRECT(CV455)</f>
        <v>5000</v>
      </c>
      <c r="CW465" s="76" cm="1">
        <f t="array" aca="1" ref="CW465" ca="1">INDIRECT(CW455)</f>
        <v>5000</v>
      </c>
      <c r="CX465" s="76" cm="1">
        <f t="array" aca="1" ref="CX465" ca="1">INDIRECT(CX455)</f>
        <v>5000</v>
      </c>
      <c r="CY465" s="76" cm="1">
        <f t="array" aca="1" ref="CY465" ca="1">INDIRECT(CY455)</f>
        <v>5000</v>
      </c>
      <c r="CZ465" s="76" cm="1">
        <f t="array" aca="1" ref="CZ465" ca="1">INDIRECT(CZ455)</f>
        <v>5000</v>
      </c>
      <c r="DA465" s="76" cm="1">
        <f t="array" aca="1" ref="DA465" ca="1">INDIRECT(DA455)</f>
        <v>5000</v>
      </c>
      <c r="DB465" s="76" cm="1">
        <f t="array" aca="1" ref="DB465" ca="1">INDIRECT(DB455)</f>
        <v>5000</v>
      </c>
      <c r="DC465" s="76" cm="1">
        <f t="array" aca="1" ref="DC465" ca="1">INDIRECT(DC455)</f>
        <v>5000</v>
      </c>
      <c r="DD465" s="76" cm="1">
        <f t="array" aca="1" ref="DD465" ca="1">INDIRECT(DD455)</f>
        <v>5000</v>
      </c>
      <c r="DE465" s="76" cm="1">
        <f t="array" aca="1" ref="DE465" ca="1">INDIRECT(DE455)</f>
        <v>5000</v>
      </c>
      <c r="DF465" s="76" cm="1">
        <f t="array" aca="1" ref="DF465" ca="1">INDIRECT(DF455)</f>
        <v>5000</v>
      </c>
      <c r="DG465" s="76" cm="1">
        <f t="array" aca="1" ref="DG465" ca="1">INDIRECT(DG455)</f>
        <v>5000</v>
      </c>
      <c r="DH465" s="76" cm="1">
        <f t="array" aca="1" ref="DH465" ca="1">INDIRECT(DH455)</f>
        <v>5000</v>
      </c>
      <c r="DI465" s="76" cm="1">
        <f t="array" aca="1" ref="DI465" ca="1">INDIRECT(DI455)</f>
        <v>5000</v>
      </c>
      <c r="DJ465" s="76" cm="1">
        <f t="array" aca="1" ref="DJ465" ca="1">INDIRECT(DJ455)</f>
        <v>5000</v>
      </c>
      <c r="DK465" s="76" cm="1">
        <f t="array" aca="1" ref="DK465" ca="1">INDIRECT(DK455)</f>
        <v>5000</v>
      </c>
      <c r="DL465" s="76" cm="1">
        <f t="array" aca="1" ref="DL465" ca="1">INDIRECT(DL455)</f>
        <v>5000</v>
      </c>
    </row>
    <row r="466" spans="2:116" x14ac:dyDescent="0.4">
      <c r="B466" t="str">
        <f>E466</f>
        <v>466 SUB-PV</v>
      </c>
      <c r="D466" t="s">
        <v>268</v>
      </c>
      <c r="E466" s="8" t="str">
        <f t="shared" si="451"/>
        <v>466 SUB-PV</v>
      </c>
      <c r="G466" s="145" t="s">
        <v>73</v>
      </c>
      <c r="H466" s="12"/>
      <c r="I466" s="60"/>
      <c r="J466" s="60"/>
      <c r="K466" s="16">
        <v>0.05</v>
      </c>
      <c r="L466" s="16">
        <v>0.05</v>
      </c>
      <c r="M466" s="16">
        <v>0.05</v>
      </c>
      <c r="N466" s="16">
        <v>0.05</v>
      </c>
      <c r="O466" s="16">
        <v>0.05</v>
      </c>
      <c r="P466" s="16">
        <v>0.05</v>
      </c>
      <c r="R466" s="20"/>
      <c r="S466" s="150" cm="1">
        <f t="array" ref="S466">INDEX($K:$P,ROW(),MATCH(S$3,$K$2:$P$2,0))</f>
        <v>0.05</v>
      </c>
      <c r="T466" s="150" cm="1">
        <f t="array" ref="T466">INDEX($K:$P,ROW(),MATCH(T$3,$K$2:$P$2,0))</f>
        <v>0.05</v>
      </c>
      <c r="U466" s="150" cm="1">
        <f t="array" ref="U466">INDEX($K:$P,ROW(),MATCH(U$3,$K$2:$P$2,0))</f>
        <v>0.05</v>
      </c>
      <c r="V466" s="150" cm="1">
        <f t="array" ref="V466">INDEX($K:$P,ROW(),MATCH(V$3,$K$2:$P$2,0))</f>
        <v>0.05</v>
      </c>
      <c r="W466" s="150" cm="1">
        <f t="array" ref="W466">INDEX($K:$P,ROW(),MATCH(W$3,$K$2:$P$2,0))</f>
        <v>0.05</v>
      </c>
      <c r="X466" s="150" cm="1">
        <f t="array" ref="X466">INDEX($K:$P,ROW(),MATCH(X$3,$K$2:$P$2,0))</f>
        <v>0.05</v>
      </c>
      <c r="Y466" s="150" cm="1">
        <f t="array" ref="Y466">INDEX($K:$P,ROW(),MATCH(Y$3,$K$2:$P$2,0))</f>
        <v>0.05</v>
      </c>
      <c r="Z466" s="150" cm="1">
        <f t="array" ref="Z466">INDEX($K:$P,ROW(),MATCH(Z$3,$K$2:$P$2,0))</f>
        <v>0.05</v>
      </c>
      <c r="AA466" s="150" cm="1">
        <f t="array" ref="AA466">INDEX($K:$P,ROW(),MATCH(AA$3,$K$2:$P$2,0))</f>
        <v>0.05</v>
      </c>
      <c r="AB466" s="150" cm="1">
        <f t="array" ref="AB466">INDEX($K:$P,ROW(),MATCH(AB$3,$K$2:$P$2,0))</f>
        <v>0.05</v>
      </c>
      <c r="AC466" s="150" cm="1">
        <f t="array" ref="AC466">INDEX($K:$P,ROW(),MATCH(AC$3,$K$2:$P$2,0))</f>
        <v>0.05</v>
      </c>
      <c r="AD466" s="150" cm="1">
        <f t="array" ref="AD466">INDEX($K:$P,ROW(),MATCH(AD$3,$K$2:$P$2,0))</f>
        <v>0.05</v>
      </c>
      <c r="AE466" s="150" cm="1">
        <f t="array" ref="AE466">INDEX($K:$P,ROW(),MATCH(AE$3,$K$2:$P$2,0))</f>
        <v>0.05</v>
      </c>
      <c r="AF466" s="150" cm="1">
        <f t="array" ref="AF466">INDEX($K:$P,ROW(),MATCH(AF$3,$K$2:$P$2,0))</f>
        <v>0.05</v>
      </c>
      <c r="AG466" s="150" cm="1">
        <f t="array" ref="AG466">INDEX($K:$P,ROW(),MATCH(AG$3,$K$2:$P$2,0))</f>
        <v>0.05</v>
      </c>
      <c r="AH466" s="150" cm="1">
        <f t="array" ref="AH466">INDEX($K:$P,ROW(),MATCH(AH$3,$K$2:$P$2,0))</f>
        <v>0.05</v>
      </c>
      <c r="AI466" s="150" cm="1">
        <f t="array" ref="AI466">INDEX($K:$P,ROW(),MATCH(AI$3,$K$2:$P$2,0))</f>
        <v>0.05</v>
      </c>
      <c r="AJ466" s="150" cm="1">
        <f t="array" ref="AJ466">INDEX($K:$P,ROW(),MATCH(AJ$3,$K$2:$P$2,0))</f>
        <v>0.05</v>
      </c>
      <c r="AK466" s="150" cm="1">
        <f t="array" ref="AK466">INDEX($K:$P,ROW(),MATCH(AK$3,$K$2:$P$2,0))</f>
        <v>0.05</v>
      </c>
      <c r="AL466" s="150" cm="1">
        <f t="array" ref="AL466">INDEX($K:$P,ROW(),MATCH(AL$3,$K$2:$P$2,0))</f>
        <v>0.05</v>
      </c>
      <c r="AM466" s="150" cm="1">
        <f t="array" ref="AM466">INDEX($K:$P,ROW(),MATCH(AM$3,$K$2:$P$2,0))</f>
        <v>0.05</v>
      </c>
      <c r="AN466" s="150" cm="1">
        <f t="array" ref="AN466">INDEX($K:$P,ROW(),MATCH(AN$3,$K$2:$P$2,0))</f>
        <v>0.05</v>
      </c>
      <c r="AO466" s="150" cm="1">
        <f t="array" ref="AO466">INDEX($K:$P,ROW(),MATCH(AO$3,$K$2:$P$2,0))</f>
        <v>0.05</v>
      </c>
      <c r="AP466" s="150" cm="1">
        <f t="array" ref="AP466">INDEX($K:$P,ROW(),MATCH(AP$3,$K$2:$P$2,0))</f>
        <v>0.05</v>
      </c>
      <c r="AQ466" s="150" cm="1">
        <f t="array" ref="AQ466">INDEX($K:$P,ROW(),MATCH(AQ$3,$K$2:$P$2,0))</f>
        <v>0.05</v>
      </c>
      <c r="AR466" s="150" cm="1">
        <f t="array" ref="AR466">INDEX($K:$P,ROW(),MATCH(AR$3,$K$2:$P$2,0))</f>
        <v>0.05</v>
      </c>
      <c r="AS466" s="150" cm="1">
        <f t="array" ref="AS466">INDEX($K:$P,ROW(),MATCH(AS$3,$K$2:$P$2,0))</f>
        <v>0.05</v>
      </c>
      <c r="AT466" s="150" cm="1">
        <f t="array" ref="AT466">INDEX($K:$P,ROW(),MATCH(AT$3,$K$2:$P$2,0))</f>
        <v>0.05</v>
      </c>
      <c r="AU466" s="150" cm="1">
        <f t="array" ref="AU466">INDEX($K:$P,ROW(),MATCH(AU$3,$K$2:$P$2,0))</f>
        <v>0.05</v>
      </c>
      <c r="AV466" s="150" cm="1">
        <f t="array" ref="AV466">INDEX($K:$P,ROW(),MATCH(AV$3,$K$2:$P$2,0))</f>
        <v>0.05</v>
      </c>
      <c r="AW466" s="150" cm="1">
        <f t="array" ref="AW466">INDEX($K:$P,ROW(),MATCH(AW$3,$K$2:$P$2,0))</f>
        <v>0.05</v>
      </c>
      <c r="AX466" s="150" cm="1">
        <f t="array" ref="AX466">INDEX($K:$P,ROW(),MATCH(AX$3,$K$2:$P$2,0))</f>
        <v>0.05</v>
      </c>
      <c r="AY466" s="150" cm="1">
        <f t="array" ref="AY466">INDEX($K:$P,ROW(),MATCH(AY$3,$K$2:$P$2,0))</f>
        <v>0.05</v>
      </c>
      <c r="AZ466" s="150" cm="1">
        <f t="array" ref="AZ466">INDEX($K:$P,ROW(),MATCH(AZ$3,$K$2:$P$2,0))</f>
        <v>0.05</v>
      </c>
      <c r="BA466" s="150" cm="1">
        <f t="array" ref="BA466">INDEX($K:$P,ROW(),MATCH(BA$3,$K$2:$P$2,0))</f>
        <v>0.05</v>
      </c>
      <c r="BB466" s="150" cm="1">
        <f t="array" ref="BB466">INDEX($K:$P,ROW(),MATCH(BB$3,$K$2:$P$2,0))</f>
        <v>0.05</v>
      </c>
      <c r="BC466" s="150" cm="1">
        <f t="array" ref="BC466">INDEX($K:$P,ROW(),MATCH(BC$3,$K$2:$P$2,0))</f>
        <v>0.05</v>
      </c>
      <c r="BD466" s="150" cm="1">
        <f t="array" ref="BD466">INDEX($K:$P,ROW(),MATCH(BD$3,$K$2:$P$2,0))</f>
        <v>0.05</v>
      </c>
      <c r="BE466" s="150" cm="1">
        <f t="array" ref="BE466">INDEX($K:$P,ROW(),MATCH(BE$3,$K$2:$P$2,0))</f>
        <v>0.05</v>
      </c>
      <c r="BF466" s="150" cm="1">
        <f t="array" ref="BF466">INDEX($K:$P,ROW(),MATCH(BF$3,$K$2:$P$2,0))</f>
        <v>0.05</v>
      </c>
      <c r="BG466" s="150" cm="1">
        <f t="array" ref="BG466">INDEX($K:$P,ROW(),MATCH(BG$3,$K$2:$P$2,0))</f>
        <v>0.05</v>
      </c>
      <c r="BH466" s="150" cm="1">
        <f t="array" ref="BH466">INDEX($K:$P,ROW(),MATCH(BH$3,$K$2:$P$2,0))</f>
        <v>0.05</v>
      </c>
      <c r="BI466" s="150" cm="1">
        <f t="array" ref="BI466">INDEX($K:$P,ROW(),MATCH(BI$3,$K$2:$P$2,0))</f>
        <v>0.05</v>
      </c>
      <c r="BJ466" s="150" cm="1">
        <f t="array" ref="BJ466">INDEX($K:$P,ROW(),MATCH(BJ$3,$K$2:$P$2,0))</f>
        <v>0.05</v>
      </c>
      <c r="BK466" s="150" cm="1">
        <f t="array" ref="BK466">INDEX($K:$P,ROW(),MATCH(BK$3,$K$2:$P$2,0))</f>
        <v>0.05</v>
      </c>
      <c r="BL466" s="150" cm="1">
        <f t="array" ref="BL466">INDEX($K:$P,ROW(),MATCH(BL$3,$K$2:$P$2,0))</f>
        <v>0.05</v>
      </c>
      <c r="BM466" s="150" cm="1">
        <f t="array" ref="BM466">INDEX($K:$P,ROW(),MATCH(BM$3,$K$2:$P$2,0))</f>
        <v>0.05</v>
      </c>
      <c r="BN466" s="150" cm="1">
        <f t="array" ref="BN466">INDEX($K:$P,ROW(),MATCH(BN$3,$K$2:$P$2,0))</f>
        <v>0.05</v>
      </c>
      <c r="BO466" s="150" cm="1">
        <f t="array" ref="BO466">INDEX($K:$P,ROW(),MATCH(BO$3,$K$2:$P$2,0))</f>
        <v>0.05</v>
      </c>
      <c r="BP466" s="150" cm="1">
        <f t="array" ref="BP466">INDEX($K:$P,ROW(),MATCH(BP$3,$K$2:$P$2,0))</f>
        <v>0.05</v>
      </c>
      <c r="BQ466" s="150" cm="1">
        <f t="array" ref="BQ466">INDEX($K:$P,ROW(),MATCH(BQ$3,$K$2:$P$2,0))</f>
        <v>0.05</v>
      </c>
      <c r="BR466" s="150" cm="1">
        <f t="array" ref="BR466">INDEX($K:$P,ROW(),MATCH(BR$3,$K$2:$P$2,0))</f>
        <v>0.05</v>
      </c>
      <c r="BS466" s="150" cm="1">
        <f t="array" ref="BS466">INDEX($K:$P,ROW(),MATCH(BS$3,$K$2:$P$2,0))</f>
        <v>0.05</v>
      </c>
      <c r="BT466" s="150" cm="1">
        <f t="array" ref="BT466">INDEX($K:$P,ROW(),MATCH(BT$3,$K$2:$P$2,0))</f>
        <v>0.05</v>
      </c>
      <c r="BU466" s="150" cm="1">
        <f t="array" ref="BU466">INDEX($K:$P,ROW(),MATCH(BU$3,$K$2:$P$2,0))</f>
        <v>0.05</v>
      </c>
      <c r="BV466" s="150" cm="1">
        <f t="array" ref="BV466">INDEX($K:$P,ROW(),MATCH(BV$3,$K$2:$P$2,0))</f>
        <v>0.05</v>
      </c>
      <c r="BW466" s="150" cm="1">
        <f t="array" ref="BW466">INDEX($K:$P,ROW(),MATCH(BW$3,$K$2:$P$2,0))</f>
        <v>0.05</v>
      </c>
      <c r="BX466" s="150" cm="1">
        <f t="array" ref="BX466">INDEX($K:$P,ROW(),MATCH(BX$3,$K$2:$P$2,0))</f>
        <v>0.05</v>
      </c>
      <c r="BY466" s="150" cm="1">
        <f t="array" ref="BY466">INDEX($K:$P,ROW(),MATCH(BY$3,$K$2:$P$2,0))</f>
        <v>0.05</v>
      </c>
      <c r="BZ466" s="150" cm="1">
        <f t="array" ref="BZ466">INDEX($K:$P,ROW(),MATCH(BZ$3,$K$2:$P$2,0))</f>
        <v>0.05</v>
      </c>
      <c r="CA466" s="150" cm="1">
        <f t="array" ref="CA466">INDEX($K:$P,ROW(),MATCH(CA$3,$K$2:$P$2,0))</f>
        <v>0.05</v>
      </c>
      <c r="CB466" s="150" cm="1">
        <f t="array" ref="CB466">INDEX($K:$P,ROW(),MATCH(CB$3,$K$2:$P$2,0))</f>
        <v>0.05</v>
      </c>
      <c r="CC466" s="150" cm="1">
        <f t="array" ref="CC466">INDEX($K:$P,ROW(),MATCH(CC$3,$K$2:$P$2,0))</f>
        <v>0.05</v>
      </c>
      <c r="CD466" s="150" cm="1">
        <f t="array" ref="CD466">INDEX($K:$P,ROW(),MATCH(CD$3,$K$2:$P$2,0))</f>
        <v>0.05</v>
      </c>
      <c r="CE466" s="150" cm="1">
        <f t="array" ref="CE466">INDEX($K:$P,ROW(),MATCH(CE$3,$K$2:$P$2,0))</f>
        <v>0.05</v>
      </c>
      <c r="CF466" s="150" cm="1">
        <f t="array" ref="CF466">INDEX($K:$P,ROW(),MATCH(CF$3,$K$2:$P$2,0))</f>
        <v>0.05</v>
      </c>
      <c r="CG466" s="150" cm="1">
        <f t="array" ref="CG466">INDEX($K:$P,ROW(),MATCH(CG$3,$K$2:$P$2,0))</f>
        <v>0.05</v>
      </c>
      <c r="CH466" s="150" cm="1">
        <f t="array" ref="CH466">INDEX($K:$P,ROW(),MATCH(CH$3,$K$2:$P$2,0))</f>
        <v>0.05</v>
      </c>
      <c r="CI466" s="150" cm="1">
        <f t="array" ref="CI466">INDEX($K:$P,ROW(),MATCH(CI$3,$K$2:$P$2,0))</f>
        <v>0.05</v>
      </c>
      <c r="CJ466" s="150" cm="1">
        <f t="array" ref="CJ466">INDEX($K:$P,ROW(),MATCH(CJ$3,$K$2:$P$2,0))</f>
        <v>0.05</v>
      </c>
      <c r="CK466" s="150" cm="1">
        <f t="array" ref="CK466">INDEX($K:$P,ROW(),MATCH(CK$3,$K$2:$P$2,0))</f>
        <v>0.05</v>
      </c>
      <c r="CL466" s="150" cm="1">
        <f t="array" ref="CL466">INDEX($K:$P,ROW(),MATCH(CL$3,$K$2:$P$2,0))</f>
        <v>0.05</v>
      </c>
      <c r="CN466" s="60"/>
      <c r="CO466" s="150" t="e" cm="1">
        <f t="array" ref="CO466">INDEX($K:$P,ROW(),MATCH(CO$3,$K$2:$P$2,0))</f>
        <v>#N/A</v>
      </c>
      <c r="CP466" s="150" t="e" cm="1">
        <f t="array" ref="CP466">INDEX($K:$P,ROW(),MATCH(CP$3,$K$2:$P$2,0))</f>
        <v>#N/A</v>
      </c>
      <c r="CQ466" s="150" t="e" cm="1">
        <f t="array" ref="CQ466">INDEX($K:$P,ROW(),MATCH(CQ$3,$K$2:$P$2,0))</f>
        <v>#N/A</v>
      </c>
      <c r="CR466" s="150" t="e" cm="1">
        <f t="array" ref="CR466">INDEX($K:$P,ROW(),MATCH(CR$3,$K$2:$P$2,0))</f>
        <v>#N/A</v>
      </c>
      <c r="CS466" s="150" t="e" cm="1">
        <f t="array" ref="CS466">INDEX($K:$P,ROW(),MATCH(CS$3,$K$2:$P$2,0))</f>
        <v>#N/A</v>
      </c>
      <c r="CT466" s="150" t="e" cm="1">
        <f t="array" ref="CT466">INDEX($K:$P,ROW(),MATCH(CT$3,$K$2:$P$2,0))</f>
        <v>#N/A</v>
      </c>
      <c r="CU466" s="150" t="e" cm="1">
        <f t="array" ref="CU466">INDEX($K:$P,ROW(),MATCH(CU$3,$K$2:$P$2,0))</f>
        <v>#N/A</v>
      </c>
      <c r="CV466" s="150" t="e" cm="1">
        <f t="array" ref="CV466">INDEX($K:$P,ROW(),MATCH(CV$3,$K$2:$P$2,0))</f>
        <v>#N/A</v>
      </c>
      <c r="CW466" s="150" t="e" cm="1">
        <f t="array" ref="CW466">INDEX($K:$P,ROW(),MATCH(CW$3,$K$2:$P$2,0))</f>
        <v>#N/A</v>
      </c>
      <c r="CX466" s="150" t="e" cm="1">
        <f t="array" ref="CX466">INDEX($K:$P,ROW(),MATCH(CX$3,$K$2:$P$2,0))</f>
        <v>#N/A</v>
      </c>
      <c r="CY466" s="150" t="e" cm="1">
        <f t="array" ref="CY466">INDEX($K:$P,ROW(),MATCH(CY$3,$K$2:$P$2,0))</f>
        <v>#N/A</v>
      </c>
      <c r="CZ466" s="150" t="e" cm="1">
        <f t="array" ref="CZ466">INDEX($K:$P,ROW(),MATCH(CZ$3,$K$2:$P$2,0))</f>
        <v>#N/A</v>
      </c>
      <c r="DA466" s="150" t="e" cm="1">
        <f t="array" ref="DA466">INDEX($K:$P,ROW(),MATCH(DA$3,$K$2:$P$2,0))</f>
        <v>#N/A</v>
      </c>
      <c r="DB466" s="150" t="e" cm="1">
        <f t="array" ref="DB466">INDEX($K:$P,ROW(),MATCH(DB$3,$K$2:$P$2,0))</f>
        <v>#N/A</v>
      </c>
      <c r="DC466" s="150" t="e" cm="1">
        <f t="array" ref="DC466">INDEX($K:$P,ROW(),MATCH(DC$3,$K$2:$P$2,0))</f>
        <v>#N/A</v>
      </c>
      <c r="DD466" s="150" t="e" cm="1">
        <f t="array" ref="DD466">INDEX($K:$P,ROW(),MATCH(DD$3,$K$2:$P$2,0))</f>
        <v>#N/A</v>
      </c>
      <c r="DE466" s="150" t="e" cm="1">
        <f t="array" ref="DE466">INDEX($K:$P,ROW(),MATCH(DE$3,$K$2:$P$2,0))</f>
        <v>#N/A</v>
      </c>
      <c r="DF466" s="150" t="e" cm="1">
        <f t="array" ref="DF466">INDEX($K:$P,ROW(),MATCH(DF$3,$K$2:$P$2,0))</f>
        <v>#N/A</v>
      </c>
      <c r="DG466" s="150" t="e" cm="1">
        <f t="array" ref="DG466">INDEX($K:$P,ROW(),MATCH(DG$3,$K$2:$P$2,0))</f>
        <v>#N/A</v>
      </c>
      <c r="DH466" s="150" t="e" cm="1">
        <f t="array" ref="DH466">INDEX($K:$P,ROW(),MATCH(DH$3,$K$2:$P$2,0))</f>
        <v>#N/A</v>
      </c>
      <c r="DI466" s="150" t="e" cm="1">
        <f t="array" ref="DI466">INDEX($K:$P,ROW(),MATCH(DI$3,$K$2:$P$2,0))</f>
        <v>#N/A</v>
      </c>
      <c r="DJ466" s="150" t="e" cm="1">
        <f t="array" ref="DJ466">INDEX($K:$P,ROW(),MATCH(DJ$3,$K$2:$P$2,0))</f>
        <v>#N/A</v>
      </c>
      <c r="DK466" s="150" t="e" cm="1">
        <f t="array" ref="DK466">INDEX($K:$P,ROW(),MATCH(DK$3,$K$2:$P$2,0))</f>
        <v>#N/A</v>
      </c>
      <c r="DL466" s="150" t="e" cm="1">
        <f t="array" ref="DL466">INDEX($K:$P,ROW(),MATCH(DL$3,$K$2:$P$2,0))</f>
        <v>#N/A</v>
      </c>
    </row>
    <row r="467" spans="2:116" x14ac:dyDescent="0.4">
      <c r="D467" t="s">
        <v>268</v>
      </c>
      <c r="E467" s="8" t="str">
        <f t="shared" si="451"/>
        <v>467 SUB-PV</v>
      </c>
      <c r="G467" s="158" t="s">
        <v>74</v>
      </c>
      <c r="K467" s="34">
        <f t="shared" ref="K467:P467" ca="1" si="458">SUMIF($3:$3,K$2,467:467)</f>
        <v>-3000</v>
      </c>
      <c r="L467" s="34">
        <f t="shared" ca="1" si="458"/>
        <v>-3000</v>
      </c>
      <c r="M467" s="34">
        <f t="shared" ca="1" si="458"/>
        <v>-3000</v>
      </c>
      <c r="N467" s="34">
        <f t="shared" ca="1" si="458"/>
        <v>-3000</v>
      </c>
      <c r="O467" s="34">
        <f t="shared" ca="1" si="458"/>
        <v>-3000</v>
      </c>
      <c r="P467" s="34">
        <f t="shared" ca="1" si="458"/>
        <v>-3000</v>
      </c>
      <c r="R467" s="15"/>
      <c r="S467" s="76">
        <f t="shared" ref="S467:AX467" ca="1" si="459">-S465*S466</f>
        <v>-250</v>
      </c>
      <c r="T467" s="76">
        <f t="shared" ca="1" si="459"/>
        <v>-250</v>
      </c>
      <c r="U467" s="76">
        <f t="shared" ca="1" si="459"/>
        <v>-250</v>
      </c>
      <c r="V467" s="76">
        <f t="shared" ca="1" si="459"/>
        <v>-250</v>
      </c>
      <c r="W467" s="76">
        <f t="shared" ca="1" si="459"/>
        <v>-250</v>
      </c>
      <c r="X467" s="76">
        <f t="shared" ca="1" si="459"/>
        <v>-250</v>
      </c>
      <c r="Y467" s="76">
        <f t="shared" ca="1" si="459"/>
        <v>-250</v>
      </c>
      <c r="Z467" s="76">
        <f t="shared" ca="1" si="459"/>
        <v>-250</v>
      </c>
      <c r="AA467" s="76">
        <f t="shared" ca="1" si="459"/>
        <v>-250</v>
      </c>
      <c r="AB467" s="76">
        <f t="shared" ca="1" si="459"/>
        <v>-250</v>
      </c>
      <c r="AC467" s="76">
        <f t="shared" ca="1" si="459"/>
        <v>-250</v>
      </c>
      <c r="AD467" s="76">
        <f t="shared" ca="1" si="459"/>
        <v>-250</v>
      </c>
      <c r="AE467" s="76">
        <f t="shared" ca="1" si="459"/>
        <v>-250</v>
      </c>
      <c r="AF467" s="76">
        <f t="shared" ca="1" si="459"/>
        <v>-250</v>
      </c>
      <c r="AG467" s="76">
        <f t="shared" ca="1" si="459"/>
        <v>-250</v>
      </c>
      <c r="AH467" s="76">
        <f t="shared" ca="1" si="459"/>
        <v>-250</v>
      </c>
      <c r="AI467" s="76">
        <f t="shared" ca="1" si="459"/>
        <v>-250</v>
      </c>
      <c r="AJ467" s="76">
        <f t="shared" ca="1" si="459"/>
        <v>-250</v>
      </c>
      <c r="AK467" s="76">
        <f t="shared" ca="1" si="459"/>
        <v>-250</v>
      </c>
      <c r="AL467" s="76">
        <f t="shared" ca="1" si="459"/>
        <v>-250</v>
      </c>
      <c r="AM467" s="76">
        <f t="shared" ca="1" si="459"/>
        <v>-250</v>
      </c>
      <c r="AN467" s="76">
        <f t="shared" ca="1" si="459"/>
        <v>-250</v>
      </c>
      <c r="AO467" s="76">
        <f t="shared" ca="1" si="459"/>
        <v>-250</v>
      </c>
      <c r="AP467" s="76">
        <f t="shared" ca="1" si="459"/>
        <v>-250</v>
      </c>
      <c r="AQ467" s="76">
        <f t="shared" ca="1" si="459"/>
        <v>-250</v>
      </c>
      <c r="AR467" s="76">
        <f t="shared" ca="1" si="459"/>
        <v>-250</v>
      </c>
      <c r="AS467" s="76">
        <f t="shared" ca="1" si="459"/>
        <v>-250</v>
      </c>
      <c r="AT467" s="76">
        <f t="shared" ca="1" si="459"/>
        <v>-250</v>
      </c>
      <c r="AU467" s="76">
        <f t="shared" ca="1" si="459"/>
        <v>-250</v>
      </c>
      <c r="AV467" s="76">
        <f t="shared" ca="1" si="459"/>
        <v>-250</v>
      </c>
      <c r="AW467" s="76">
        <f t="shared" ca="1" si="459"/>
        <v>-250</v>
      </c>
      <c r="AX467" s="76">
        <f t="shared" ca="1" si="459"/>
        <v>-250</v>
      </c>
      <c r="AY467" s="76">
        <f t="shared" ref="AY467:CD467" ca="1" si="460">-AY465*AY466</f>
        <v>-250</v>
      </c>
      <c r="AZ467" s="76">
        <f t="shared" ca="1" si="460"/>
        <v>-250</v>
      </c>
      <c r="BA467" s="76">
        <f t="shared" ca="1" si="460"/>
        <v>-250</v>
      </c>
      <c r="BB467" s="76">
        <f t="shared" ca="1" si="460"/>
        <v>-250</v>
      </c>
      <c r="BC467" s="76">
        <f t="shared" ca="1" si="460"/>
        <v>-250</v>
      </c>
      <c r="BD467" s="76">
        <f t="shared" ca="1" si="460"/>
        <v>-250</v>
      </c>
      <c r="BE467" s="76">
        <f t="shared" ca="1" si="460"/>
        <v>-250</v>
      </c>
      <c r="BF467" s="76">
        <f t="shared" ca="1" si="460"/>
        <v>-250</v>
      </c>
      <c r="BG467" s="76">
        <f t="shared" ca="1" si="460"/>
        <v>-250</v>
      </c>
      <c r="BH467" s="76">
        <f t="shared" ca="1" si="460"/>
        <v>-250</v>
      </c>
      <c r="BI467" s="76">
        <f t="shared" ca="1" si="460"/>
        <v>-250</v>
      </c>
      <c r="BJ467" s="76">
        <f t="shared" ca="1" si="460"/>
        <v>-250</v>
      </c>
      <c r="BK467" s="76">
        <f t="shared" ca="1" si="460"/>
        <v>-250</v>
      </c>
      <c r="BL467" s="76">
        <f t="shared" ca="1" si="460"/>
        <v>-250</v>
      </c>
      <c r="BM467" s="76">
        <f t="shared" ca="1" si="460"/>
        <v>-250</v>
      </c>
      <c r="BN467" s="76">
        <f t="shared" ca="1" si="460"/>
        <v>-250</v>
      </c>
      <c r="BO467" s="76">
        <f t="shared" ca="1" si="460"/>
        <v>-250</v>
      </c>
      <c r="BP467" s="76">
        <f t="shared" ca="1" si="460"/>
        <v>-250</v>
      </c>
      <c r="BQ467" s="76">
        <f t="shared" ca="1" si="460"/>
        <v>-250</v>
      </c>
      <c r="BR467" s="76">
        <f t="shared" ca="1" si="460"/>
        <v>-250</v>
      </c>
      <c r="BS467" s="76">
        <f t="shared" ca="1" si="460"/>
        <v>-250</v>
      </c>
      <c r="BT467" s="76">
        <f t="shared" ca="1" si="460"/>
        <v>-250</v>
      </c>
      <c r="BU467" s="76">
        <f t="shared" ca="1" si="460"/>
        <v>-250</v>
      </c>
      <c r="BV467" s="76">
        <f t="shared" ca="1" si="460"/>
        <v>-250</v>
      </c>
      <c r="BW467" s="76">
        <f t="shared" ca="1" si="460"/>
        <v>-250</v>
      </c>
      <c r="BX467" s="76">
        <f t="shared" ca="1" si="460"/>
        <v>-250</v>
      </c>
      <c r="BY467" s="76">
        <f t="shared" ca="1" si="460"/>
        <v>-250</v>
      </c>
      <c r="BZ467" s="76">
        <f t="shared" ca="1" si="460"/>
        <v>-250</v>
      </c>
      <c r="CA467" s="76">
        <f t="shared" ca="1" si="460"/>
        <v>-250</v>
      </c>
      <c r="CB467" s="76">
        <f t="shared" ca="1" si="460"/>
        <v>-250</v>
      </c>
      <c r="CC467" s="76">
        <f t="shared" ca="1" si="460"/>
        <v>-250</v>
      </c>
      <c r="CD467" s="76">
        <f t="shared" ca="1" si="460"/>
        <v>-250</v>
      </c>
      <c r="CE467" s="76">
        <f t="shared" ref="CE467:CL467" ca="1" si="461">-CE465*CE466</f>
        <v>-250</v>
      </c>
      <c r="CF467" s="76">
        <f t="shared" ca="1" si="461"/>
        <v>-250</v>
      </c>
      <c r="CG467" s="76">
        <f t="shared" ca="1" si="461"/>
        <v>-250</v>
      </c>
      <c r="CH467" s="76">
        <f t="shared" ca="1" si="461"/>
        <v>-250</v>
      </c>
      <c r="CI467" s="76">
        <f t="shared" ca="1" si="461"/>
        <v>-250</v>
      </c>
      <c r="CJ467" s="76">
        <f t="shared" ca="1" si="461"/>
        <v>-250</v>
      </c>
      <c r="CK467" s="76">
        <f t="shared" ca="1" si="461"/>
        <v>-250</v>
      </c>
      <c r="CL467" s="76">
        <f t="shared" ca="1" si="461"/>
        <v>-250</v>
      </c>
      <c r="CO467" s="76" t="e">
        <f t="shared" ref="CO467:DK467" ca="1" si="462">-CO465*CO466</f>
        <v>#N/A</v>
      </c>
      <c r="CP467" s="76" t="e">
        <f t="shared" ca="1" si="462"/>
        <v>#N/A</v>
      </c>
      <c r="CQ467" s="76" t="e">
        <f t="shared" ca="1" si="462"/>
        <v>#N/A</v>
      </c>
      <c r="CR467" s="76" t="e">
        <f t="shared" ca="1" si="462"/>
        <v>#N/A</v>
      </c>
      <c r="CS467" s="76" t="e">
        <f t="shared" ca="1" si="462"/>
        <v>#N/A</v>
      </c>
      <c r="CT467" s="76" t="e">
        <f t="shared" ca="1" si="462"/>
        <v>#N/A</v>
      </c>
      <c r="CU467" s="76" t="e">
        <f t="shared" ca="1" si="462"/>
        <v>#N/A</v>
      </c>
      <c r="CV467" s="76" t="e">
        <f t="shared" ca="1" si="462"/>
        <v>#N/A</v>
      </c>
      <c r="CW467" s="76" t="e">
        <f t="shared" ca="1" si="462"/>
        <v>#N/A</v>
      </c>
      <c r="CX467" s="76" t="e">
        <f t="shared" ca="1" si="462"/>
        <v>#N/A</v>
      </c>
      <c r="CY467" s="76" t="e">
        <f t="shared" ca="1" si="462"/>
        <v>#N/A</v>
      </c>
      <c r="CZ467" s="76" t="e">
        <f t="shared" ca="1" si="462"/>
        <v>#N/A</v>
      </c>
      <c r="DA467" s="76" t="e">
        <f t="shared" ca="1" si="462"/>
        <v>#N/A</v>
      </c>
      <c r="DB467" s="76" t="e">
        <f t="shared" ca="1" si="462"/>
        <v>#N/A</v>
      </c>
      <c r="DC467" s="76" t="e">
        <f t="shared" ca="1" si="462"/>
        <v>#N/A</v>
      </c>
      <c r="DD467" s="76" t="e">
        <f t="shared" ca="1" si="462"/>
        <v>#N/A</v>
      </c>
      <c r="DE467" s="76" t="e">
        <f t="shared" ca="1" si="462"/>
        <v>#N/A</v>
      </c>
      <c r="DF467" s="76" t="e">
        <f t="shared" ca="1" si="462"/>
        <v>#N/A</v>
      </c>
      <c r="DG467" s="76" t="e">
        <f t="shared" ca="1" si="462"/>
        <v>#N/A</v>
      </c>
      <c r="DH467" s="76" t="e">
        <f t="shared" ca="1" si="462"/>
        <v>#N/A</v>
      </c>
      <c r="DI467" s="76" t="e">
        <f t="shared" ca="1" si="462"/>
        <v>#N/A</v>
      </c>
      <c r="DJ467" s="76" t="e">
        <f t="shared" ca="1" si="462"/>
        <v>#N/A</v>
      </c>
      <c r="DK467" s="76" t="e">
        <f t="shared" ca="1" si="462"/>
        <v>#N/A</v>
      </c>
      <c r="DL467" s="76" t="e">
        <f t="shared" ref="DL467" ca="1" si="463">-DL465*DL466</f>
        <v>#N/A</v>
      </c>
    </row>
    <row r="468" spans="2:116" x14ac:dyDescent="0.4">
      <c r="C468" t="s">
        <v>80</v>
      </c>
      <c r="D468" t="s">
        <v>268</v>
      </c>
      <c r="E468" s="8" t="str">
        <f t="shared" si="451"/>
        <v>468 SUB-PV</v>
      </c>
      <c r="G468" s="127" t="str">
        <f>"# of "&amp;G476&amp;"s"</f>
        <v># of subscribers</v>
      </c>
      <c r="H468" s="31"/>
      <c r="I468" s="73"/>
      <c r="J468" s="73"/>
      <c r="K468" s="119">
        <f t="shared" ref="K468:P468" ca="1" si="464">SUMIF($4:$4,K$2,468:468)</f>
        <v>57000</v>
      </c>
      <c r="L468" s="119">
        <f t="shared" ca="1" si="464"/>
        <v>114000</v>
      </c>
      <c r="M468" s="119">
        <f t="shared" ca="1" si="464"/>
        <v>171000</v>
      </c>
      <c r="N468" s="119">
        <f t="shared" ca="1" si="464"/>
        <v>228000</v>
      </c>
      <c r="O468" s="119">
        <f t="shared" ca="1" si="464"/>
        <v>285000</v>
      </c>
      <c r="P468" s="119">
        <f t="shared" ca="1" si="464"/>
        <v>342000</v>
      </c>
      <c r="R468" s="117"/>
      <c r="S468" s="151">
        <f t="shared" ref="S468:AX468" ca="1" si="465">S464+S465+S467</f>
        <v>4750</v>
      </c>
      <c r="T468" s="151">
        <f t="shared" ca="1" si="465"/>
        <v>9500</v>
      </c>
      <c r="U468" s="151">
        <f t="shared" ca="1" si="465"/>
        <v>14250</v>
      </c>
      <c r="V468" s="151">
        <f t="shared" ca="1" si="465"/>
        <v>19000</v>
      </c>
      <c r="W468" s="151">
        <f t="shared" ca="1" si="465"/>
        <v>23750</v>
      </c>
      <c r="X468" s="151">
        <f t="shared" ca="1" si="465"/>
        <v>28500</v>
      </c>
      <c r="Y468" s="151">
        <f t="shared" ca="1" si="465"/>
        <v>33250</v>
      </c>
      <c r="Z468" s="151">
        <f t="shared" ca="1" si="465"/>
        <v>38000</v>
      </c>
      <c r="AA468" s="151">
        <f t="shared" ca="1" si="465"/>
        <v>42750</v>
      </c>
      <c r="AB468" s="151">
        <f t="shared" ca="1" si="465"/>
        <v>47500</v>
      </c>
      <c r="AC468" s="151">
        <f t="shared" ca="1" si="465"/>
        <v>52250</v>
      </c>
      <c r="AD468" s="151">
        <f t="shared" ca="1" si="465"/>
        <v>57000</v>
      </c>
      <c r="AE468" s="151">
        <f t="shared" ca="1" si="465"/>
        <v>61750</v>
      </c>
      <c r="AF468" s="151">
        <f t="shared" ca="1" si="465"/>
        <v>66500</v>
      </c>
      <c r="AG468" s="151">
        <f t="shared" ca="1" si="465"/>
        <v>71250</v>
      </c>
      <c r="AH468" s="151">
        <f t="shared" ca="1" si="465"/>
        <v>76000</v>
      </c>
      <c r="AI468" s="151">
        <f t="shared" ca="1" si="465"/>
        <v>80750</v>
      </c>
      <c r="AJ468" s="151">
        <f t="shared" ca="1" si="465"/>
        <v>85500</v>
      </c>
      <c r="AK468" s="151">
        <f t="shared" ca="1" si="465"/>
        <v>90250</v>
      </c>
      <c r="AL468" s="151">
        <f t="shared" ca="1" si="465"/>
        <v>95000</v>
      </c>
      <c r="AM468" s="151">
        <f t="shared" ca="1" si="465"/>
        <v>99750</v>
      </c>
      <c r="AN468" s="151">
        <f t="shared" ca="1" si="465"/>
        <v>104500</v>
      </c>
      <c r="AO468" s="151">
        <f t="shared" ca="1" si="465"/>
        <v>109250</v>
      </c>
      <c r="AP468" s="151">
        <f t="shared" ca="1" si="465"/>
        <v>114000</v>
      </c>
      <c r="AQ468" s="151">
        <f t="shared" ca="1" si="465"/>
        <v>118750</v>
      </c>
      <c r="AR468" s="151">
        <f t="shared" ca="1" si="465"/>
        <v>123500</v>
      </c>
      <c r="AS468" s="151">
        <f t="shared" ca="1" si="465"/>
        <v>128250</v>
      </c>
      <c r="AT468" s="151">
        <f t="shared" ca="1" si="465"/>
        <v>133000</v>
      </c>
      <c r="AU468" s="151">
        <f t="shared" ca="1" si="465"/>
        <v>137750</v>
      </c>
      <c r="AV468" s="151">
        <f t="shared" ca="1" si="465"/>
        <v>142500</v>
      </c>
      <c r="AW468" s="151">
        <f t="shared" ca="1" si="465"/>
        <v>147250</v>
      </c>
      <c r="AX468" s="151">
        <f t="shared" ca="1" si="465"/>
        <v>152000</v>
      </c>
      <c r="AY468" s="151">
        <f t="shared" ref="AY468:CD468" ca="1" si="466">AY464+AY465+AY467</f>
        <v>156750</v>
      </c>
      <c r="AZ468" s="151">
        <f t="shared" ca="1" si="466"/>
        <v>161500</v>
      </c>
      <c r="BA468" s="151">
        <f t="shared" ca="1" si="466"/>
        <v>166250</v>
      </c>
      <c r="BB468" s="151">
        <f t="shared" ca="1" si="466"/>
        <v>171000</v>
      </c>
      <c r="BC468" s="151">
        <f t="shared" ca="1" si="466"/>
        <v>175750</v>
      </c>
      <c r="BD468" s="151">
        <f t="shared" ca="1" si="466"/>
        <v>180500</v>
      </c>
      <c r="BE468" s="151">
        <f t="shared" ca="1" si="466"/>
        <v>185250</v>
      </c>
      <c r="BF468" s="151">
        <f t="shared" ca="1" si="466"/>
        <v>190000</v>
      </c>
      <c r="BG468" s="151">
        <f t="shared" ca="1" si="466"/>
        <v>194750</v>
      </c>
      <c r="BH468" s="151">
        <f t="shared" ca="1" si="466"/>
        <v>199500</v>
      </c>
      <c r="BI468" s="151">
        <f t="shared" ca="1" si="466"/>
        <v>204250</v>
      </c>
      <c r="BJ468" s="151">
        <f t="shared" ca="1" si="466"/>
        <v>209000</v>
      </c>
      <c r="BK468" s="151">
        <f t="shared" ca="1" si="466"/>
        <v>213750</v>
      </c>
      <c r="BL468" s="151">
        <f t="shared" ca="1" si="466"/>
        <v>218500</v>
      </c>
      <c r="BM468" s="151">
        <f t="shared" ca="1" si="466"/>
        <v>223250</v>
      </c>
      <c r="BN468" s="151">
        <f t="shared" ca="1" si="466"/>
        <v>228000</v>
      </c>
      <c r="BO468" s="151">
        <f t="shared" ca="1" si="466"/>
        <v>232750</v>
      </c>
      <c r="BP468" s="151">
        <f t="shared" ca="1" si="466"/>
        <v>237500</v>
      </c>
      <c r="BQ468" s="151">
        <f t="shared" ca="1" si="466"/>
        <v>242250</v>
      </c>
      <c r="BR468" s="151">
        <f t="shared" ca="1" si="466"/>
        <v>247000</v>
      </c>
      <c r="BS468" s="151">
        <f t="shared" ca="1" si="466"/>
        <v>251750</v>
      </c>
      <c r="BT468" s="151">
        <f t="shared" ca="1" si="466"/>
        <v>256500</v>
      </c>
      <c r="BU468" s="151">
        <f t="shared" ca="1" si="466"/>
        <v>261250</v>
      </c>
      <c r="BV468" s="151">
        <f t="shared" ca="1" si="466"/>
        <v>266000</v>
      </c>
      <c r="BW468" s="151">
        <f t="shared" ca="1" si="466"/>
        <v>270750</v>
      </c>
      <c r="BX468" s="151">
        <f t="shared" ca="1" si="466"/>
        <v>275500</v>
      </c>
      <c r="BY468" s="151">
        <f t="shared" ca="1" si="466"/>
        <v>280250</v>
      </c>
      <c r="BZ468" s="151">
        <f t="shared" ca="1" si="466"/>
        <v>285000</v>
      </c>
      <c r="CA468" s="151">
        <f t="shared" ca="1" si="466"/>
        <v>289750</v>
      </c>
      <c r="CB468" s="151">
        <f t="shared" ca="1" si="466"/>
        <v>294500</v>
      </c>
      <c r="CC468" s="151">
        <f t="shared" ca="1" si="466"/>
        <v>299250</v>
      </c>
      <c r="CD468" s="151">
        <f t="shared" ca="1" si="466"/>
        <v>304000</v>
      </c>
      <c r="CE468" s="151">
        <f t="shared" ref="CE468:CL468" ca="1" si="467">CE464+CE465+CE467</f>
        <v>308750</v>
      </c>
      <c r="CF468" s="151">
        <f t="shared" ca="1" si="467"/>
        <v>313500</v>
      </c>
      <c r="CG468" s="151">
        <f t="shared" ca="1" si="467"/>
        <v>318250</v>
      </c>
      <c r="CH468" s="151">
        <f t="shared" ca="1" si="467"/>
        <v>323000</v>
      </c>
      <c r="CI468" s="151">
        <f t="shared" ca="1" si="467"/>
        <v>327750</v>
      </c>
      <c r="CJ468" s="151">
        <f t="shared" ca="1" si="467"/>
        <v>332500</v>
      </c>
      <c r="CK468" s="151">
        <f t="shared" ca="1" si="467"/>
        <v>337250</v>
      </c>
      <c r="CL468" s="151">
        <f t="shared" ca="1" si="467"/>
        <v>342000</v>
      </c>
      <c r="CN468" s="73"/>
      <c r="CO468" s="151" t="e">
        <f t="shared" ref="CO468:DL468" ca="1" si="468">CO464+CO465+CO467</f>
        <v>#N/A</v>
      </c>
      <c r="CP468" s="151" t="e">
        <f t="shared" ca="1" si="468"/>
        <v>#N/A</v>
      </c>
      <c r="CQ468" s="151" t="e">
        <f t="shared" ca="1" si="468"/>
        <v>#N/A</v>
      </c>
      <c r="CR468" s="151" t="e">
        <f t="shared" ca="1" si="468"/>
        <v>#N/A</v>
      </c>
      <c r="CS468" s="151" t="e">
        <f t="shared" ca="1" si="468"/>
        <v>#N/A</v>
      </c>
      <c r="CT468" s="151" t="e">
        <f t="shared" ca="1" si="468"/>
        <v>#N/A</v>
      </c>
      <c r="CU468" s="151" t="e">
        <f t="shared" ca="1" si="468"/>
        <v>#N/A</v>
      </c>
      <c r="CV468" s="151" t="e">
        <f t="shared" ca="1" si="468"/>
        <v>#N/A</v>
      </c>
      <c r="CW468" s="151" t="e">
        <f t="shared" ca="1" si="468"/>
        <v>#N/A</v>
      </c>
      <c r="CX468" s="151" t="e">
        <f t="shared" ca="1" si="468"/>
        <v>#N/A</v>
      </c>
      <c r="CY468" s="151" t="e">
        <f t="shared" ca="1" si="468"/>
        <v>#N/A</v>
      </c>
      <c r="CZ468" s="151" t="e">
        <f t="shared" ca="1" si="468"/>
        <v>#N/A</v>
      </c>
      <c r="DA468" s="151" t="e">
        <f t="shared" ca="1" si="468"/>
        <v>#N/A</v>
      </c>
      <c r="DB468" s="151" t="e">
        <f t="shared" ca="1" si="468"/>
        <v>#N/A</v>
      </c>
      <c r="DC468" s="151" t="e">
        <f t="shared" ca="1" si="468"/>
        <v>#N/A</v>
      </c>
      <c r="DD468" s="151" t="e">
        <f t="shared" ca="1" si="468"/>
        <v>#N/A</v>
      </c>
      <c r="DE468" s="151" t="e">
        <f t="shared" ca="1" si="468"/>
        <v>#N/A</v>
      </c>
      <c r="DF468" s="151" t="e">
        <f t="shared" ca="1" si="468"/>
        <v>#N/A</v>
      </c>
      <c r="DG468" s="151" t="e">
        <f t="shared" ca="1" si="468"/>
        <v>#N/A</v>
      </c>
      <c r="DH468" s="151" t="e">
        <f t="shared" ca="1" si="468"/>
        <v>#N/A</v>
      </c>
      <c r="DI468" s="151" t="e">
        <f t="shared" ca="1" si="468"/>
        <v>#N/A</v>
      </c>
      <c r="DJ468" s="151" t="e">
        <f t="shared" ca="1" si="468"/>
        <v>#N/A</v>
      </c>
      <c r="DK468" s="151" t="e">
        <f t="shared" ca="1" si="468"/>
        <v>#N/A</v>
      </c>
      <c r="DL468" s="151" t="e">
        <f t="shared" ca="1" si="468"/>
        <v>#N/A</v>
      </c>
    </row>
    <row r="469" spans="2:116" x14ac:dyDescent="0.4">
      <c r="D469" t="s">
        <v>268</v>
      </c>
      <c r="E469" s="8" t="str">
        <f t="shared" si="451"/>
        <v>469 SUB-PV</v>
      </c>
      <c r="G469" s="145" t="s">
        <v>62</v>
      </c>
      <c r="H469" s="12"/>
      <c r="I469" s="60"/>
      <c r="J469" s="60"/>
      <c r="K469" s="34">
        <f t="shared" ref="K469:P469" ca="1" si="469">K468-SUM(K467,K464:K465)</f>
        <v>0</v>
      </c>
      <c r="L469" s="34">
        <f t="shared" ca="1" si="469"/>
        <v>0</v>
      </c>
      <c r="M469" s="34">
        <f t="shared" ca="1" si="469"/>
        <v>0</v>
      </c>
      <c r="N469" s="34">
        <f t="shared" ca="1" si="469"/>
        <v>0</v>
      </c>
      <c r="O469" s="34">
        <f t="shared" ca="1" si="469"/>
        <v>0</v>
      </c>
      <c r="P469" s="34">
        <f t="shared" ca="1" si="469"/>
        <v>0</v>
      </c>
      <c r="R469" s="15"/>
      <c r="S469" s="76">
        <f t="shared" ref="S469:AX469" ca="1" si="470">S468-SUM(S467,S464:S465)</f>
        <v>0</v>
      </c>
      <c r="T469" s="76">
        <f t="shared" ca="1" si="470"/>
        <v>0</v>
      </c>
      <c r="U469" s="76">
        <f t="shared" ca="1" si="470"/>
        <v>0</v>
      </c>
      <c r="V469" s="76">
        <f t="shared" ca="1" si="470"/>
        <v>0</v>
      </c>
      <c r="W469" s="76">
        <f t="shared" ca="1" si="470"/>
        <v>0</v>
      </c>
      <c r="X469" s="76">
        <f t="shared" ca="1" si="470"/>
        <v>0</v>
      </c>
      <c r="Y469" s="76">
        <f t="shared" ca="1" si="470"/>
        <v>0</v>
      </c>
      <c r="Z469" s="76">
        <f t="shared" ca="1" si="470"/>
        <v>0</v>
      </c>
      <c r="AA469" s="76">
        <f t="shared" ca="1" si="470"/>
        <v>0</v>
      </c>
      <c r="AB469" s="76">
        <f t="shared" ca="1" si="470"/>
        <v>0</v>
      </c>
      <c r="AC469" s="76">
        <f t="shared" ca="1" si="470"/>
        <v>0</v>
      </c>
      <c r="AD469" s="76">
        <f t="shared" ca="1" si="470"/>
        <v>0</v>
      </c>
      <c r="AE469" s="76">
        <f t="shared" ca="1" si="470"/>
        <v>0</v>
      </c>
      <c r="AF469" s="76">
        <f t="shared" ca="1" si="470"/>
        <v>0</v>
      </c>
      <c r="AG469" s="76">
        <f t="shared" ca="1" si="470"/>
        <v>0</v>
      </c>
      <c r="AH469" s="76">
        <f t="shared" ca="1" si="470"/>
        <v>0</v>
      </c>
      <c r="AI469" s="76">
        <f t="shared" ca="1" si="470"/>
        <v>0</v>
      </c>
      <c r="AJ469" s="76">
        <f t="shared" ca="1" si="470"/>
        <v>0</v>
      </c>
      <c r="AK469" s="76">
        <f t="shared" ca="1" si="470"/>
        <v>0</v>
      </c>
      <c r="AL469" s="76">
        <f t="shared" ca="1" si="470"/>
        <v>0</v>
      </c>
      <c r="AM469" s="76">
        <f t="shared" ca="1" si="470"/>
        <v>0</v>
      </c>
      <c r="AN469" s="76">
        <f t="shared" ca="1" si="470"/>
        <v>0</v>
      </c>
      <c r="AO469" s="76">
        <f t="shared" ca="1" si="470"/>
        <v>0</v>
      </c>
      <c r="AP469" s="76">
        <f t="shared" ca="1" si="470"/>
        <v>0</v>
      </c>
      <c r="AQ469" s="76">
        <f t="shared" ca="1" si="470"/>
        <v>0</v>
      </c>
      <c r="AR469" s="76">
        <f t="shared" ca="1" si="470"/>
        <v>0</v>
      </c>
      <c r="AS469" s="76">
        <f t="shared" ca="1" si="470"/>
        <v>0</v>
      </c>
      <c r="AT469" s="76">
        <f t="shared" ca="1" si="470"/>
        <v>0</v>
      </c>
      <c r="AU469" s="76">
        <f t="shared" ca="1" si="470"/>
        <v>0</v>
      </c>
      <c r="AV469" s="76">
        <f t="shared" ca="1" si="470"/>
        <v>0</v>
      </c>
      <c r="AW469" s="76">
        <f t="shared" ca="1" si="470"/>
        <v>0</v>
      </c>
      <c r="AX469" s="76">
        <f t="shared" ca="1" si="470"/>
        <v>0</v>
      </c>
      <c r="AY469" s="76">
        <f t="shared" ref="AY469:CD469" ca="1" si="471">AY468-SUM(AY467,AY464:AY465)</f>
        <v>0</v>
      </c>
      <c r="AZ469" s="76">
        <f t="shared" ca="1" si="471"/>
        <v>0</v>
      </c>
      <c r="BA469" s="76">
        <f t="shared" ca="1" si="471"/>
        <v>0</v>
      </c>
      <c r="BB469" s="76">
        <f t="shared" ca="1" si="471"/>
        <v>0</v>
      </c>
      <c r="BC469" s="76">
        <f t="shared" ca="1" si="471"/>
        <v>0</v>
      </c>
      <c r="BD469" s="76">
        <f t="shared" ca="1" si="471"/>
        <v>0</v>
      </c>
      <c r="BE469" s="76">
        <f t="shared" ca="1" si="471"/>
        <v>0</v>
      </c>
      <c r="BF469" s="76">
        <f t="shared" ca="1" si="471"/>
        <v>0</v>
      </c>
      <c r="BG469" s="76">
        <f t="shared" ca="1" si="471"/>
        <v>0</v>
      </c>
      <c r="BH469" s="76">
        <f t="shared" ca="1" si="471"/>
        <v>0</v>
      </c>
      <c r="BI469" s="76">
        <f t="shared" ca="1" si="471"/>
        <v>0</v>
      </c>
      <c r="BJ469" s="76">
        <f t="shared" ca="1" si="471"/>
        <v>0</v>
      </c>
      <c r="BK469" s="76">
        <f t="shared" ca="1" si="471"/>
        <v>0</v>
      </c>
      <c r="BL469" s="76">
        <f t="shared" ca="1" si="471"/>
        <v>0</v>
      </c>
      <c r="BM469" s="76">
        <f t="shared" ca="1" si="471"/>
        <v>0</v>
      </c>
      <c r="BN469" s="76">
        <f t="shared" ca="1" si="471"/>
        <v>0</v>
      </c>
      <c r="BO469" s="76">
        <f t="shared" ca="1" si="471"/>
        <v>0</v>
      </c>
      <c r="BP469" s="76">
        <f t="shared" ca="1" si="471"/>
        <v>0</v>
      </c>
      <c r="BQ469" s="76">
        <f t="shared" ca="1" si="471"/>
        <v>0</v>
      </c>
      <c r="BR469" s="76">
        <f t="shared" ca="1" si="471"/>
        <v>0</v>
      </c>
      <c r="BS469" s="76">
        <f t="shared" ca="1" si="471"/>
        <v>0</v>
      </c>
      <c r="BT469" s="76">
        <f t="shared" ca="1" si="471"/>
        <v>0</v>
      </c>
      <c r="BU469" s="76">
        <f t="shared" ca="1" si="471"/>
        <v>0</v>
      </c>
      <c r="BV469" s="76">
        <f t="shared" ca="1" si="471"/>
        <v>0</v>
      </c>
      <c r="BW469" s="76">
        <f t="shared" ca="1" si="471"/>
        <v>0</v>
      </c>
      <c r="BX469" s="76">
        <f t="shared" ca="1" si="471"/>
        <v>0</v>
      </c>
      <c r="BY469" s="76">
        <f t="shared" ca="1" si="471"/>
        <v>0</v>
      </c>
      <c r="BZ469" s="76">
        <f t="shared" ca="1" si="471"/>
        <v>0</v>
      </c>
      <c r="CA469" s="76">
        <f t="shared" ca="1" si="471"/>
        <v>0</v>
      </c>
      <c r="CB469" s="76">
        <f t="shared" ca="1" si="471"/>
        <v>0</v>
      </c>
      <c r="CC469" s="76">
        <f t="shared" ca="1" si="471"/>
        <v>0</v>
      </c>
      <c r="CD469" s="76">
        <f t="shared" ca="1" si="471"/>
        <v>0</v>
      </c>
      <c r="CE469" s="76">
        <f t="shared" ref="CE469:CL469" ca="1" si="472">CE468-SUM(CE467,CE464:CE465)</f>
        <v>0</v>
      </c>
      <c r="CF469" s="76">
        <f t="shared" ca="1" si="472"/>
        <v>0</v>
      </c>
      <c r="CG469" s="76">
        <f t="shared" ca="1" si="472"/>
        <v>0</v>
      </c>
      <c r="CH469" s="76">
        <f t="shared" ca="1" si="472"/>
        <v>0</v>
      </c>
      <c r="CI469" s="76">
        <f t="shared" ca="1" si="472"/>
        <v>0</v>
      </c>
      <c r="CJ469" s="76">
        <f t="shared" ca="1" si="472"/>
        <v>0</v>
      </c>
      <c r="CK469" s="76">
        <f t="shared" ca="1" si="472"/>
        <v>0</v>
      </c>
      <c r="CL469" s="76">
        <f t="shared" ca="1" si="472"/>
        <v>0</v>
      </c>
      <c r="CN469" s="60"/>
      <c r="CO469" s="76" t="e">
        <f t="shared" ref="CO469:DL469" ca="1" si="473">CO468-SUM(CO467,CO464:CO465)</f>
        <v>#N/A</v>
      </c>
      <c r="CP469" s="76" t="e">
        <f t="shared" ca="1" si="473"/>
        <v>#N/A</v>
      </c>
      <c r="CQ469" s="76" t="e">
        <f t="shared" ca="1" si="473"/>
        <v>#N/A</v>
      </c>
      <c r="CR469" s="76" t="e">
        <f t="shared" ca="1" si="473"/>
        <v>#N/A</v>
      </c>
      <c r="CS469" s="76" t="e">
        <f t="shared" ca="1" si="473"/>
        <v>#N/A</v>
      </c>
      <c r="CT469" s="76" t="e">
        <f t="shared" ca="1" si="473"/>
        <v>#N/A</v>
      </c>
      <c r="CU469" s="76" t="e">
        <f t="shared" ca="1" si="473"/>
        <v>#N/A</v>
      </c>
      <c r="CV469" s="76" t="e">
        <f t="shared" ca="1" si="473"/>
        <v>#N/A</v>
      </c>
      <c r="CW469" s="76" t="e">
        <f t="shared" ca="1" si="473"/>
        <v>#N/A</v>
      </c>
      <c r="CX469" s="76" t="e">
        <f t="shared" ca="1" si="473"/>
        <v>#N/A</v>
      </c>
      <c r="CY469" s="76" t="e">
        <f t="shared" ca="1" si="473"/>
        <v>#N/A</v>
      </c>
      <c r="CZ469" s="76" t="e">
        <f t="shared" ca="1" si="473"/>
        <v>#N/A</v>
      </c>
      <c r="DA469" s="76" t="e">
        <f t="shared" ca="1" si="473"/>
        <v>#N/A</v>
      </c>
      <c r="DB469" s="76" t="e">
        <f t="shared" ca="1" si="473"/>
        <v>#N/A</v>
      </c>
      <c r="DC469" s="76" t="e">
        <f t="shared" ca="1" si="473"/>
        <v>#N/A</v>
      </c>
      <c r="DD469" s="76" t="e">
        <f t="shared" ca="1" si="473"/>
        <v>#N/A</v>
      </c>
      <c r="DE469" s="76" t="e">
        <f t="shared" ca="1" si="473"/>
        <v>#N/A</v>
      </c>
      <c r="DF469" s="76" t="e">
        <f t="shared" ca="1" si="473"/>
        <v>#N/A</v>
      </c>
      <c r="DG469" s="76" t="e">
        <f t="shared" ca="1" si="473"/>
        <v>#N/A</v>
      </c>
      <c r="DH469" s="76" t="e">
        <f t="shared" ca="1" si="473"/>
        <v>#N/A</v>
      </c>
      <c r="DI469" s="76" t="e">
        <f t="shared" ca="1" si="473"/>
        <v>#N/A</v>
      </c>
      <c r="DJ469" s="76" t="e">
        <f t="shared" ca="1" si="473"/>
        <v>#N/A</v>
      </c>
      <c r="DK469" s="76" t="e">
        <f t="shared" ca="1" si="473"/>
        <v>#N/A</v>
      </c>
      <c r="DL469" s="76" t="e">
        <f t="shared" ca="1" si="473"/>
        <v>#N/A</v>
      </c>
    </row>
    <row r="470" spans="2:116" x14ac:dyDescent="0.4">
      <c r="D470" t="s">
        <v>268</v>
      </c>
      <c r="E470" s="8" t="str">
        <f t="shared" si="451"/>
        <v>470 SUB-PV</v>
      </c>
      <c r="G470" s="13"/>
      <c r="H470" s="12"/>
      <c r="K470" s="34"/>
      <c r="L470" s="34"/>
      <c r="M470" s="34"/>
      <c r="N470" s="34"/>
      <c r="O470" s="34"/>
      <c r="P470" s="34"/>
      <c r="R470" s="15"/>
      <c r="S470" s="76"/>
      <c r="T470" s="76"/>
      <c r="U470" s="76"/>
      <c r="V470" s="76"/>
      <c r="W470" s="76"/>
      <c r="X470" s="76"/>
      <c r="Y470" s="76"/>
      <c r="Z470" s="76"/>
      <c r="AA470" s="76"/>
      <c r="AB470" s="76"/>
      <c r="AC470" s="76"/>
      <c r="AD470" s="76"/>
      <c r="AE470" s="76"/>
      <c r="AF470" s="76"/>
      <c r="AG470" s="76"/>
      <c r="AH470" s="76"/>
      <c r="AI470" s="76"/>
      <c r="AJ470" s="76"/>
      <c r="AK470" s="76"/>
      <c r="AL470" s="76"/>
      <c r="AM470" s="76"/>
      <c r="AN470" s="76"/>
      <c r="AO470" s="76"/>
      <c r="AP470" s="76"/>
      <c r="AQ470" s="76"/>
      <c r="AR470" s="76"/>
      <c r="AS470" s="76"/>
      <c r="AT470" s="76"/>
      <c r="AU470" s="76"/>
      <c r="AV470" s="76"/>
      <c r="AW470" s="76"/>
      <c r="AX470" s="76"/>
      <c r="AY470" s="76"/>
      <c r="AZ470" s="76"/>
      <c r="BA470" s="76"/>
      <c r="BB470" s="76"/>
      <c r="BC470" s="76"/>
      <c r="BD470" s="76"/>
      <c r="BE470" s="76"/>
      <c r="BF470" s="76"/>
      <c r="BG470" s="76"/>
      <c r="BH470" s="76"/>
      <c r="BI470" s="76"/>
      <c r="BJ470" s="76"/>
      <c r="BK470" s="76"/>
      <c r="BL470" s="76"/>
      <c r="BM470" s="76"/>
      <c r="BN470" s="76"/>
      <c r="BO470" s="76"/>
      <c r="BP470" s="76"/>
      <c r="BQ470" s="76"/>
      <c r="BR470" s="76"/>
      <c r="BS470" s="76"/>
      <c r="BT470" s="76"/>
      <c r="BU470" s="76"/>
      <c r="BV470" s="76"/>
      <c r="BW470" s="76"/>
      <c r="BX470" s="76"/>
      <c r="BY470" s="76"/>
      <c r="BZ470" s="76"/>
      <c r="CA470" s="76"/>
      <c r="CB470" s="76"/>
      <c r="CC470" s="76"/>
      <c r="CD470" s="76"/>
      <c r="CE470" s="76"/>
      <c r="CF470" s="76"/>
      <c r="CG470" s="76"/>
      <c r="CH470" s="76"/>
      <c r="CI470" s="76"/>
      <c r="CJ470" s="76"/>
      <c r="CK470" s="76"/>
      <c r="CL470" s="76"/>
      <c r="CO470" s="76"/>
      <c r="CP470" s="76"/>
      <c r="CQ470" s="76"/>
      <c r="CR470" s="76"/>
      <c r="CS470" s="76"/>
      <c r="CT470" s="76"/>
      <c r="CU470" s="76"/>
      <c r="CV470" s="76"/>
      <c r="CW470" s="76"/>
      <c r="CX470" s="76"/>
      <c r="CY470" s="76"/>
      <c r="CZ470" s="76"/>
      <c r="DA470" s="76"/>
      <c r="DB470" s="76"/>
      <c r="DC470" s="76"/>
      <c r="DD470" s="76"/>
      <c r="DE470" s="76"/>
      <c r="DF470" s="76"/>
      <c r="DG470" s="76"/>
      <c r="DH470" s="76"/>
      <c r="DI470" s="76"/>
      <c r="DJ470" s="76"/>
      <c r="DK470" s="76"/>
      <c r="DL470" s="76"/>
    </row>
    <row r="471" spans="2:116" x14ac:dyDescent="0.4">
      <c r="D471" t="s">
        <v>268</v>
      </c>
      <c r="E471" s="8" t="str">
        <f t="shared" si="451"/>
        <v>471 SUB-PV</v>
      </c>
      <c r="G471" s="95" t="str">
        <f>G473&amp;":"</f>
        <v>Revenue - (Primary label):</v>
      </c>
      <c r="H471" s="12"/>
      <c r="I471" s="60"/>
      <c r="J471" s="60"/>
      <c r="K471" s="34"/>
      <c r="L471" s="34"/>
      <c r="M471" s="34"/>
      <c r="N471" s="34"/>
      <c r="O471" s="34"/>
      <c r="P471" s="34"/>
      <c r="R471" s="15"/>
      <c r="S471" s="76"/>
      <c r="T471" s="76"/>
      <c r="U471" s="76"/>
      <c r="V471" s="76"/>
      <c r="W471" s="76"/>
      <c r="X471" s="76"/>
      <c r="Y471" s="76"/>
      <c r="Z471" s="76"/>
      <c r="AA471" s="76"/>
      <c r="AB471" s="76"/>
      <c r="AC471" s="76"/>
      <c r="AD471" s="76"/>
      <c r="AE471" s="76"/>
      <c r="AF471" s="76"/>
      <c r="AG471" s="76"/>
      <c r="AH471" s="76"/>
      <c r="AI471" s="76"/>
      <c r="AJ471" s="76"/>
      <c r="AK471" s="76"/>
      <c r="AL471" s="76"/>
      <c r="AM471" s="76"/>
      <c r="AN471" s="76"/>
      <c r="AO471" s="76"/>
      <c r="AP471" s="76"/>
      <c r="AQ471" s="76"/>
      <c r="AR471" s="76"/>
      <c r="AS471" s="76"/>
      <c r="AT471" s="76"/>
      <c r="AU471" s="76"/>
      <c r="AV471" s="76"/>
      <c r="AW471" s="76"/>
      <c r="AX471" s="76"/>
      <c r="AY471" s="76"/>
      <c r="AZ471" s="76"/>
      <c r="BA471" s="76"/>
      <c r="BB471" s="76"/>
      <c r="BC471" s="76"/>
      <c r="BD471" s="76"/>
      <c r="BE471" s="76"/>
      <c r="BF471" s="76"/>
      <c r="BG471" s="76"/>
      <c r="BH471" s="76"/>
      <c r="BI471" s="76"/>
      <c r="BJ471" s="76"/>
      <c r="BK471" s="76"/>
      <c r="BL471" s="76"/>
      <c r="BM471" s="76"/>
      <c r="BN471" s="76"/>
      <c r="BO471" s="76"/>
      <c r="BP471" s="76"/>
      <c r="BQ471" s="76"/>
      <c r="BR471" s="76"/>
      <c r="BS471" s="76"/>
      <c r="BT471" s="76"/>
      <c r="BU471" s="76"/>
      <c r="BV471" s="76"/>
      <c r="BW471" s="76"/>
      <c r="BX471" s="76"/>
      <c r="BY471" s="76"/>
      <c r="BZ471" s="76"/>
      <c r="CA471" s="76"/>
      <c r="CB471" s="76"/>
      <c r="CC471" s="76"/>
      <c r="CD471" s="76"/>
      <c r="CE471" s="76"/>
      <c r="CF471" s="76"/>
      <c r="CG471" s="76"/>
      <c r="CH471" s="76"/>
      <c r="CI471" s="76"/>
      <c r="CJ471" s="76"/>
      <c r="CK471" s="76"/>
      <c r="CL471" s="76"/>
      <c r="CN471" s="60"/>
      <c r="CO471" s="76"/>
      <c r="CP471" s="76"/>
      <c r="CQ471" s="76"/>
      <c r="CR471" s="76"/>
      <c r="CS471" s="76"/>
      <c r="CT471" s="76"/>
      <c r="CU471" s="76"/>
      <c r="CV471" s="76"/>
      <c r="CW471" s="76"/>
      <c r="CX471" s="76"/>
      <c r="CY471" s="76"/>
      <c r="CZ471" s="76"/>
      <c r="DA471" s="76"/>
      <c r="DB471" s="76"/>
      <c r="DC471" s="76"/>
      <c r="DD471" s="76"/>
      <c r="DE471" s="76"/>
      <c r="DF471" s="76"/>
      <c r="DG471" s="76"/>
      <c r="DH471" s="76"/>
      <c r="DI471" s="76"/>
      <c r="DJ471" s="76"/>
      <c r="DK471" s="76"/>
      <c r="DL471" s="76"/>
    </row>
    <row r="472" spans="2:116" x14ac:dyDescent="0.4">
      <c r="B472" t="str">
        <f>E472</f>
        <v>472 SUB-PV</v>
      </c>
      <c r="D472" t="s">
        <v>268</v>
      </c>
      <c r="E472" s="8" t="str">
        <f t="shared" si="451"/>
        <v>472 SUB-PV</v>
      </c>
      <c r="G472" s="145" t="s">
        <v>498</v>
      </c>
      <c r="H472" s="12"/>
      <c r="I472" s="60"/>
      <c r="J472" s="60"/>
      <c r="K472" s="18">
        <v>20</v>
      </c>
      <c r="L472" s="18">
        <v>20</v>
      </c>
      <c r="M472" s="18">
        <v>20</v>
      </c>
      <c r="N472" s="18">
        <v>20</v>
      </c>
      <c r="O472" s="18">
        <v>20</v>
      </c>
      <c r="P472" s="18">
        <v>20</v>
      </c>
      <c r="R472" s="19"/>
      <c r="S472" s="147" cm="1">
        <f t="array" ref="S472">INDEX($K:$P,ROW(),MATCH(S$3,$K$2:$P$2,0))</f>
        <v>20</v>
      </c>
      <c r="T472" s="147" cm="1">
        <f t="array" ref="T472">INDEX($K:$P,ROW(),MATCH(T$3,$K$2:$P$2,0))</f>
        <v>20</v>
      </c>
      <c r="U472" s="147" cm="1">
        <f t="array" ref="U472">INDEX($K:$P,ROW(),MATCH(U$3,$K$2:$P$2,0))</f>
        <v>20</v>
      </c>
      <c r="V472" s="147" cm="1">
        <f t="array" ref="V472">INDEX($K:$P,ROW(),MATCH(V$3,$K$2:$P$2,0))</f>
        <v>20</v>
      </c>
      <c r="W472" s="147" cm="1">
        <f t="array" ref="W472">INDEX($K:$P,ROW(),MATCH(W$3,$K$2:$P$2,0))</f>
        <v>20</v>
      </c>
      <c r="X472" s="147" cm="1">
        <f t="array" ref="X472">INDEX($K:$P,ROW(),MATCH(X$3,$K$2:$P$2,0))</f>
        <v>20</v>
      </c>
      <c r="Y472" s="147" cm="1">
        <f t="array" ref="Y472">INDEX($K:$P,ROW(),MATCH(Y$3,$K$2:$P$2,0))</f>
        <v>20</v>
      </c>
      <c r="Z472" s="147" cm="1">
        <f t="array" ref="Z472">INDEX($K:$P,ROW(),MATCH(Z$3,$K$2:$P$2,0))</f>
        <v>20</v>
      </c>
      <c r="AA472" s="147" cm="1">
        <f t="array" ref="AA472">INDEX($K:$P,ROW(),MATCH(AA$3,$K$2:$P$2,0))</f>
        <v>20</v>
      </c>
      <c r="AB472" s="147" cm="1">
        <f t="array" ref="AB472">INDEX($K:$P,ROW(),MATCH(AB$3,$K$2:$P$2,0))</f>
        <v>20</v>
      </c>
      <c r="AC472" s="147" cm="1">
        <f t="array" ref="AC472">INDEX($K:$P,ROW(),MATCH(AC$3,$K$2:$P$2,0))</f>
        <v>20</v>
      </c>
      <c r="AD472" s="147" cm="1">
        <f t="array" ref="AD472">INDEX($K:$P,ROW(),MATCH(AD$3,$K$2:$P$2,0))</f>
        <v>20</v>
      </c>
      <c r="AE472" s="147" cm="1">
        <f t="array" ref="AE472">INDEX($K:$P,ROW(),MATCH(AE$3,$K$2:$P$2,0))</f>
        <v>20</v>
      </c>
      <c r="AF472" s="147" cm="1">
        <f t="array" ref="AF472">INDEX($K:$P,ROW(),MATCH(AF$3,$K$2:$P$2,0))</f>
        <v>20</v>
      </c>
      <c r="AG472" s="147" cm="1">
        <f t="array" ref="AG472">INDEX($K:$P,ROW(),MATCH(AG$3,$K$2:$P$2,0))</f>
        <v>20</v>
      </c>
      <c r="AH472" s="147" cm="1">
        <f t="array" ref="AH472">INDEX($K:$P,ROW(),MATCH(AH$3,$K$2:$P$2,0))</f>
        <v>20</v>
      </c>
      <c r="AI472" s="147" cm="1">
        <f t="array" ref="AI472">INDEX($K:$P,ROW(),MATCH(AI$3,$K$2:$P$2,0))</f>
        <v>20</v>
      </c>
      <c r="AJ472" s="147" cm="1">
        <f t="array" ref="AJ472">INDEX($K:$P,ROW(),MATCH(AJ$3,$K$2:$P$2,0))</f>
        <v>20</v>
      </c>
      <c r="AK472" s="147" cm="1">
        <f t="array" ref="AK472">INDEX($K:$P,ROW(),MATCH(AK$3,$K$2:$P$2,0))</f>
        <v>20</v>
      </c>
      <c r="AL472" s="147" cm="1">
        <f t="array" ref="AL472">INDEX($K:$P,ROW(),MATCH(AL$3,$K$2:$P$2,0))</f>
        <v>20</v>
      </c>
      <c r="AM472" s="147" cm="1">
        <f t="array" ref="AM472">INDEX($K:$P,ROW(),MATCH(AM$3,$K$2:$P$2,0))</f>
        <v>20</v>
      </c>
      <c r="AN472" s="147" cm="1">
        <f t="array" ref="AN472">INDEX($K:$P,ROW(),MATCH(AN$3,$K$2:$P$2,0))</f>
        <v>20</v>
      </c>
      <c r="AO472" s="147" cm="1">
        <f t="array" ref="AO472">INDEX($K:$P,ROW(),MATCH(AO$3,$K$2:$P$2,0))</f>
        <v>20</v>
      </c>
      <c r="AP472" s="147" cm="1">
        <f t="array" ref="AP472">INDEX($K:$P,ROW(),MATCH(AP$3,$K$2:$P$2,0))</f>
        <v>20</v>
      </c>
      <c r="AQ472" s="147" cm="1">
        <f t="array" ref="AQ472">INDEX($K:$P,ROW(),MATCH(AQ$3,$K$2:$P$2,0))</f>
        <v>20</v>
      </c>
      <c r="AR472" s="147" cm="1">
        <f t="array" ref="AR472">INDEX($K:$P,ROW(),MATCH(AR$3,$K$2:$P$2,0))</f>
        <v>20</v>
      </c>
      <c r="AS472" s="147" cm="1">
        <f t="array" ref="AS472">INDEX($K:$P,ROW(),MATCH(AS$3,$K$2:$P$2,0))</f>
        <v>20</v>
      </c>
      <c r="AT472" s="147" cm="1">
        <f t="array" ref="AT472">INDEX($K:$P,ROW(),MATCH(AT$3,$K$2:$P$2,0))</f>
        <v>20</v>
      </c>
      <c r="AU472" s="147" cm="1">
        <f t="array" ref="AU472">INDEX($K:$P,ROW(),MATCH(AU$3,$K$2:$P$2,0))</f>
        <v>20</v>
      </c>
      <c r="AV472" s="147" cm="1">
        <f t="array" ref="AV472">INDEX($K:$P,ROW(),MATCH(AV$3,$K$2:$P$2,0))</f>
        <v>20</v>
      </c>
      <c r="AW472" s="147" cm="1">
        <f t="array" ref="AW472">INDEX($K:$P,ROW(),MATCH(AW$3,$K$2:$P$2,0))</f>
        <v>20</v>
      </c>
      <c r="AX472" s="147" cm="1">
        <f t="array" ref="AX472">INDEX($K:$P,ROW(),MATCH(AX$3,$K$2:$P$2,0))</f>
        <v>20</v>
      </c>
      <c r="AY472" s="147" cm="1">
        <f t="array" ref="AY472">INDEX($K:$P,ROW(),MATCH(AY$3,$K$2:$P$2,0))</f>
        <v>20</v>
      </c>
      <c r="AZ472" s="147" cm="1">
        <f t="array" ref="AZ472">INDEX($K:$P,ROW(),MATCH(AZ$3,$K$2:$P$2,0))</f>
        <v>20</v>
      </c>
      <c r="BA472" s="147" cm="1">
        <f t="array" ref="BA472">INDEX($K:$P,ROW(),MATCH(BA$3,$K$2:$P$2,0))</f>
        <v>20</v>
      </c>
      <c r="BB472" s="147" cm="1">
        <f t="array" ref="BB472">INDEX($K:$P,ROW(),MATCH(BB$3,$K$2:$P$2,0))</f>
        <v>20</v>
      </c>
      <c r="BC472" s="147" cm="1">
        <f t="array" ref="BC472">INDEX($K:$P,ROW(),MATCH(BC$3,$K$2:$P$2,0))</f>
        <v>20</v>
      </c>
      <c r="BD472" s="147" cm="1">
        <f t="array" ref="BD472">INDEX($K:$P,ROW(),MATCH(BD$3,$K$2:$P$2,0))</f>
        <v>20</v>
      </c>
      <c r="BE472" s="147" cm="1">
        <f t="array" ref="BE472">INDEX($K:$P,ROW(),MATCH(BE$3,$K$2:$P$2,0))</f>
        <v>20</v>
      </c>
      <c r="BF472" s="147" cm="1">
        <f t="array" ref="BF472">INDEX($K:$P,ROW(),MATCH(BF$3,$K$2:$P$2,0))</f>
        <v>20</v>
      </c>
      <c r="BG472" s="147" cm="1">
        <f t="array" ref="BG472">INDEX($K:$P,ROW(),MATCH(BG$3,$K$2:$P$2,0))</f>
        <v>20</v>
      </c>
      <c r="BH472" s="147" cm="1">
        <f t="array" ref="BH472">INDEX($K:$P,ROW(),MATCH(BH$3,$K$2:$P$2,0))</f>
        <v>20</v>
      </c>
      <c r="BI472" s="147" cm="1">
        <f t="array" ref="BI472">INDEX($K:$P,ROW(),MATCH(BI$3,$K$2:$P$2,0))</f>
        <v>20</v>
      </c>
      <c r="BJ472" s="147" cm="1">
        <f t="array" ref="BJ472">INDEX($K:$P,ROW(),MATCH(BJ$3,$K$2:$P$2,0))</f>
        <v>20</v>
      </c>
      <c r="BK472" s="147" cm="1">
        <f t="array" ref="BK472">INDEX($K:$P,ROW(),MATCH(BK$3,$K$2:$P$2,0))</f>
        <v>20</v>
      </c>
      <c r="BL472" s="147" cm="1">
        <f t="array" ref="BL472">INDEX($K:$P,ROW(),MATCH(BL$3,$K$2:$P$2,0))</f>
        <v>20</v>
      </c>
      <c r="BM472" s="147" cm="1">
        <f t="array" ref="BM472">INDEX($K:$P,ROW(),MATCH(BM$3,$K$2:$P$2,0))</f>
        <v>20</v>
      </c>
      <c r="BN472" s="147" cm="1">
        <f t="array" ref="BN472">INDEX($K:$P,ROW(),MATCH(BN$3,$K$2:$P$2,0))</f>
        <v>20</v>
      </c>
      <c r="BO472" s="147" cm="1">
        <f t="array" ref="BO472">INDEX($K:$P,ROW(),MATCH(BO$3,$K$2:$P$2,0))</f>
        <v>20</v>
      </c>
      <c r="BP472" s="147" cm="1">
        <f t="array" ref="BP472">INDEX($K:$P,ROW(),MATCH(BP$3,$K$2:$P$2,0))</f>
        <v>20</v>
      </c>
      <c r="BQ472" s="147" cm="1">
        <f t="array" ref="BQ472">INDEX($K:$P,ROW(),MATCH(BQ$3,$K$2:$P$2,0))</f>
        <v>20</v>
      </c>
      <c r="BR472" s="147" cm="1">
        <f t="array" ref="BR472">INDEX($K:$P,ROW(),MATCH(BR$3,$K$2:$P$2,0))</f>
        <v>20</v>
      </c>
      <c r="BS472" s="147" cm="1">
        <f t="array" ref="BS472">INDEX($K:$P,ROW(),MATCH(BS$3,$K$2:$P$2,0))</f>
        <v>20</v>
      </c>
      <c r="BT472" s="147" cm="1">
        <f t="array" ref="BT472">INDEX($K:$P,ROW(),MATCH(BT$3,$K$2:$P$2,0))</f>
        <v>20</v>
      </c>
      <c r="BU472" s="147" cm="1">
        <f t="array" ref="BU472">INDEX($K:$P,ROW(),MATCH(BU$3,$K$2:$P$2,0))</f>
        <v>20</v>
      </c>
      <c r="BV472" s="147" cm="1">
        <f t="array" ref="BV472">INDEX($K:$P,ROW(),MATCH(BV$3,$K$2:$P$2,0))</f>
        <v>20</v>
      </c>
      <c r="BW472" s="147" cm="1">
        <f t="array" ref="BW472">INDEX($K:$P,ROW(),MATCH(BW$3,$K$2:$P$2,0))</f>
        <v>20</v>
      </c>
      <c r="BX472" s="147" cm="1">
        <f t="array" ref="BX472">INDEX($K:$P,ROW(),MATCH(BX$3,$K$2:$P$2,0))</f>
        <v>20</v>
      </c>
      <c r="BY472" s="147" cm="1">
        <f t="array" ref="BY472">INDEX($K:$P,ROW(),MATCH(BY$3,$K$2:$P$2,0))</f>
        <v>20</v>
      </c>
      <c r="BZ472" s="147" cm="1">
        <f t="array" ref="BZ472">INDEX($K:$P,ROW(),MATCH(BZ$3,$K$2:$P$2,0))</f>
        <v>20</v>
      </c>
      <c r="CA472" s="147" cm="1">
        <f t="array" ref="CA472">INDEX($K:$P,ROW(),MATCH(CA$3,$K$2:$P$2,0))</f>
        <v>20</v>
      </c>
      <c r="CB472" s="147" cm="1">
        <f t="array" ref="CB472">INDEX($K:$P,ROW(),MATCH(CB$3,$K$2:$P$2,0))</f>
        <v>20</v>
      </c>
      <c r="CC472" s="147" cm="1">
        <f t="array" ref="CC472">INDEX($K:$P,ROW(),MATCH(CC$3,$K$2:$P$2,0))</f>
        <v>20</v>
      </c>
      <c r="CD472" s="147" cm="1">
        <f t="array" ref="CD472">INDEX($K:$P,ROW(),MATCH(CD$3,$K$2:$P$2,0))</f>
        <v>20</v>
      </c>
      <c r="CE472" s="147" cm="1">
        <f t="array" ref="CE472">INDEX($K:$P,ROW(),MATCH(CE$3,$K$2:$P$2,0))</f>
        <v>20</v>
      </c>
      <c r="CF472" s="147" cm="1">
        <f t="array" ref="CF472">INDEX($K:$P,ROW(),MATCH(CF$3,$K$2:$P$2,0))</f>
        <v>20</v>
      </c>
      <c r="CG472" s="147" cm="1">
        <f t="array" ref="CG472">INDEX($K:$P,ROW(),MATCH(CG$3,$K$2:$P$2,0))</f>
        <v>20</v>
      </c>
      <c r="CH472" s="147" cm="1">
        <f t="array" ref="CH472">INDEX($K:$P,ROW(),MATCH(CH$3,$K$2:$P$2,0))</f>
        <v>20</v>
      </c>
      <c r="CI472" s="147" cm="1">
        <f t="array" ref="CI472">INDEX($K:$P,ROW(),MATCH(CI$3,$K$2:$P$2,0))</f>
        <v>20</v>
      </c>
      <c r="CJ472" s="147" cm="1">
        <f t="array" ref="CJ472">INDEX($K:$P,ROW(),MATCH(CJ$3,$K$2:$P$2,0))</f>
        <v>20</v>
      </c>
      <c r="CK472" s="147" cm="1">
        <f t="array" ref="CK472">INDEX($K:$P,ROW(),MATCH(CK$3,$K$2:$P$2,0))</f>
        <v>20</v>
      </c>
      <c r="CL472" s="147" cm="1">
        <f t="array" ref="CL472">INDEX($K:$P,ROW(),MATCH(CL$3,$K$2:$P$2,0))</f>
        <v>20</v>
      </c>
      <c r="CN472" s="60"/>
      <c r="CO472" s="147" t="e" cm="1">
        <f t="array" ref="CO472">INDEX($K:$P,ROW(),MATCH(CO$3,$K$2:$P$2,0))</f>
        <v>#N/A</v>
      </c>
      <c r="CP472" s="147" t="e" cm="1">
        <f t="array" ref="CP472">INDEX($K:$P,ROW(),MATCH(CP$3,$K$2:$P$2,0))</f>
        <v>#N/A</v>
      </c>
      <c r="CQ472" s="147" t="e" cm="1">
        <f t="array" ref="CQ472">INDEX($K:$P,ROW(),MATCH(CQ$3,$K$2:$P$2,0))</f>
        <v>#N/A</v>
      </c>
      <c r="CR472" s="147" t="e" cm="1">
        <f t="array" ref="CR472">INDEX($K:$P,ROW(),MATCH(CR$3,$K$2:$P$2,0))</f>
        <v>#N/A</v>
      </c>
      <c r="CS472" s="147" t="e" cm="1">
        <f t="array" ref="CS472">INDEX($K:$P,ROW(),MATCH(CS$3,$K$2:$P$2,0))</f>
        <v>#N/A</v>
      </c>
      <c r="CT472" s="147" t="e" cm="1">
        <f t="array" ref="CT472">INDEX($K:$P,ROW(),MATCH(CT$3,$K$2:$P$2,0))</f>
        <v>#N/A</v>
      </c>
      <c r="CU472" s="147" t="e" cm="1">
        <f t="array" ref="CU472">INDEX($K:$P,ROW(),MATCH(CU$3,$K$2:$P$2,0))</f>
        <v>#N/A</v>
      </c>
      <c r="CV472" s="147" t="e" cm="1">
        <f t="array" ref="CV472">INDEX($K:$P,ROW(),MATCH(CV$3,$K$2:$P$2,0))</f>
        <v>#N/A</v>
      </c>
      <c r="CW472" s="147" t="e" cm="1">
        <f t="array" ref="CW472">INDEX($K:$P,ROW(),MATCH(CW$3,$K$2:$P$2,0))</f>
        <v>#N/A</v>
      </c>
      <c r="CX472" s="147" t="e" cm="1">
        <f t="array" ref="CX472">INDEX($K:$P,ROW(),MATCH(CX$3,$K$2:$P$2,0))</f>
        <v>#N/A</v>
      </c>
      <c r="CY472" s="147" t="e" cm="1">
        <f t="array" ref="CY472">INDEX($K:$P,ROW(),MATCH(CY$3,$K$2:$P$2,0))</f>
        <v>#N/A</v>
      </c>
      <c r="CZ472" s="147" t="e" cm="1">
        <f t="array" ref="CZ472">INDEX($K:$P,ROW(),MATCH(CZ$3,$K$2:$P$2,0))</f>
        <v>#N/A</v>
      </c>
      <c r="DA472" s="147" t="e" cm="1">
        <f t="array" ref="DA472">INDEX($K:$P,ROW(),MATCH(DA$3,$K$2:$P$2,0))</f>
        <v>#N/A</v>
      </c>
      <c r="DB472" s="147" t="e" cm="1">
        <f t="array" ref="DB472">INDEX($K:$P,ROW(),MATCH(DB$3,$K$2:$P$2,0))</f>
        <v>#N/A</v>
      </c>
      <c r="DC472" s="147" t="e" cm="1">
        <f t="array" ref="DC472">INDEX($K:$P,ROW(),MATCH(DC$3,$K$2:$P$2,0))</f>
        <v>#N/A</v>
      </c>
      <c r="DD472" s="147" t="e" cm="1">
        <f t="array" ref="DD472">INDEX($K:$P,ROW(),MATCH(DD$3,$K$2:$P$2,0))</f>
        <v>#N/A</v>
      </c>
      <c r="DE472" s="147" t="e" cm="1">
        <f t="array" ref="DE472">INDEX($K:$P,ROW(),MATCH(DE$3,$K$2:$P$2,0))</f>
        <v>#N/A</v>
      </c>
      <c r="DF472" s="147" t="e" cm="1">
        <f t="array" ref="DF472">INDEX($K:$P,ROW(),MATCH(DF$3,$K$2:$P$2,0))</f>
        <v>#N/A</v>
      </c>
      <c r="DG472" s="147" t="e" cm="1">
        <f t="array" ref="DG472">INDEX($K:$P,ROW(),MATCH(DG$3,$K$2:$P$2,0))</f>
        <v>#N/A</v>
      </c>
      <c r="DH472" s="147" t="e" cm="1">
        <f t="array" ref="DH472">INDEX($K:$P,ROW(),MATCH(DH$3,$K$2:$P$2,0))</f>
        <v>#N/A</v>
      </c>
      <c r="DI472" s="147" t="e" cm="1">
        <f t="array" ref="DI472">INDEX($K:$P,ROW(),MATCH(DI$3,$K$2:$P$2,0))</f>
        <v>#N/A</v>
      </c>
      <c r="DJ472" s="147" t="e" cm="1">
        <f t="array" ref="DJ472">INDEX($K:$P,ROW(),MATCH(DJ$3,$K$2:$P$2,0))</f>
        <v>#N/A</v>
      </c>
      <c r="DK472" s="147" t="e" cm="1">
        <f t="array" ref="DK472">INDEX($K:$P,ROW(),MATCH(DK$3,$K$2:$P$2,0))</f>
        <v>#N/A</v>
      </c>
      <c r="DL472" s="147" t="e" cm="1">
        <f t="array" ref="DL472">INDEX($K:$P,ROW(),MATCH(DL$3,$K$2:$P$2,0))</f>
        <v>#N/A</v>
      </c>
    </row>
    <row r="473" spans="2:116" x14ac:dyDescent="0.4">
      <c r="C473" t="s">
        <v>198</v>
      </c>
      <c r="D473" t="s">
        <v>268</v>
      </c>
      <c r="E473" s="8" t="str">
        <f t="shared" si="451"/>
        <v>473 SUB-PV</v>
      </c>
      <c r="G473" s="126" t="str">
        <f>"Revenue - "&amp;G475</f>
        <v>Revenue - (Primary label)</v>
      </c>
      <c r="H473" s="27"/>
      <c r="I473" s="78"/>
      <c r="J473" s="78"/>
      <c r="K473" s="63">
        <f t="shared" ref="K473:P473" ca="1" si="474">SUMIF($3:$3,K$2,473:473)</f>
        <v>1200000</v>
      </c>
      <c r="L473" s="63">
        <f t="shared" ca="1" si="474"/>
        <v>1200000</v>
      </c>
      <c r="M473" s="63">
        <f t="shared" ca="1" si="474"/>
        <v>1200000</v>
      </c>
      <c r="N473" s="63">
        <f t="shared" ca="1" si="474"/>
        <v>1200000</v>
      </c>
      <c r="O473" s="63">
        <f t="shared" ca="1" si="474"/>
        <v>1200000</v>
      </c>
      <c r="P473" s="63">
        <f t="shared" ca="1" si="474"/>
        <v>1200000</v>
      </c>
      <c r="R473" s="118"/>
      <c r="S473" s="148">
        <f t="shared" ref="S473:AX473" ca="1" si="475">S472*AVERAGE(S465,S461)</f>
        <v>100000</v>
      </c>
      <c r="T473" s="148">
        <f t="shared" ca="1" si="475"/>
        <v>100000</v>
      </c>
      <c r="U473" s="148">
        <f t="shared" ca="1" si="475"/>
        <v>100000</v>
      </c>
      <c r="V473" s="148">
        <f t="shared" ca="1" si="475"/>
        <v>100000</v>
      </c>
      <c r="W473" s="148">
        <f t="shared" ca="1" si="475"/>
        <v>100000</v>
      </c>
      <c r="X473" s="148">
        <f t="shared" ca="1" si="475"/>
        <v>100000</v>
      </c>
      <c r="Y473" s="148">
        <f t="shared" ca="1" si="475"/>
        <v>100000</v>
      </c>
      <c r="Z473" s="148">
        <f t="shared" ca="1" si="475"/>
        <v>100000</v>
      </c>
      <c r="AA473" s="148">
        <f t="shared" ca="1" si="475"/>
        <v>100000</v>
      </c>
      <c r="AB473" s="148">
        <f t="shared" ca="1" si="475"/>
        <v>100000</v>
      </c>
      <c r="AC473" s="148">
        <f t="shared" ca="1" si="475"/>
        <v>100000</v>
      </c>
      <c r="AD473" s="148">
        <f t="shared" ca="1" si="475"/>
        <v>100000</v>
      </c>
      <c r="AE473" s="148">
        <f t="shared" ca="1" si="475"/>
        <v>100000</v>
      </c>
      <c r="AF473" s="148">
        <f t="shared" ca="1" si="475"/>
        <v>100000</v>
      </c>
      <c r="AG473" s="148">
        <f t="shared" ca="1" si="475"/>
        <v>100000</v>
      </c>
      <c r="AH473" s="148">
        <f t="shared" ca="1" si="475"/>
        <v>100000</v>
      </c>
      <c r="AI473" s="148">
        <f t="shared" ca="1" si="475"/>
        <v>100000</v>
      </c>
      <c r="AJ473" s="148">
        <f t="shared" ca="1" si="475"/>
        <v>100000</v>
      </c>
      <c r="AK473" s="148">
        <f t="shared" ca="1" si="475"/>
        <v>100000</v>
      </c>
      <c r="AL473" s="148">
        <f t="shared" ca="1" si="475"/>
        <v>100000</v>
      </c>
      <c r="AM473" s="148">
        <f t="shared" ca="1" si="475"/>
        <v>100000</v>
      </c>
      <c r="AN473" s="148">
        <f t="shared" ca="1" si="475"/>
        <v>100000</v>
      </c>
      <c r="AO473" s="148">
        <f t="shared" ca="1" si="475"/>
        <v>100000</v>
      </c>
      <c r="AP473" s="148">
        <f t="shared" ca="1" si="475"/>
        <v>100000</v>
      </c>
      <c r="AQ473" s="148">
        <f t="shared" ca="1" si="475"/>
        <v>100000</v>
      </c>
      <c r="AR473" s="148">
        <f t="shared" ca="1" si="475"/>
        <v>100000</v>
      </c>
      <c r="AS473" s="148">
        <f t="shared" ca="1" si="475"/>
        <v>100000</v>
      </c>
      <c r="AT473" s="148">
        <f t="shared" ca="1" si="475"/>
        <v>100000</v>
      </c>
      <c r="AU473" s="148">
        <f t="shared" ca="1" si="475"/>
        <v>100000</v>
      </c>
      <c r="AV473" s="148">
        <f t="shared" ca="1" si="475"/>
        <v>100000</v>
      </c>
      <c r="AW473" s="148">
        <f t="shared" ca="1" si="475"/>
        <v>100000</v>
      </c>
      <c r="AX473" s="148">
        <f t="shared" ca="1" si="475"/>
        <v>100000</v>
      </c>
      <c r="AY473" s="148">
        <f t="shared" ref="AY473:CD473" ca="1" si="476">AY472*AVERAGE(AY465,AY461)</f>
        <v>100000</v>
      </c>
      <c r="AZ473" s="148">
        <f t="shared" ca="1" si="476"/>
        <v>100000</v>
      </c>
      <c r="BA473" s="148">
        <f t="shared" ca="1" si="476"/>
        <v>100000</v>
      </c>
      <c r="BB473" s="148">
        <f t="shared" ca="1" si="476"/>
        <v>100000</v>
      </c>
      <c r="BC473" s="148">
        <f t="shared" ca="1" si="476"/>
        <v>100000</v>
      </c>
      <c r="BD473" s="148">
        <f t="shared" ca="1" si="476"/>
        <v>100000</v>
      </c>
      <c r="BE473" s="148">
        <f t="shared" ca="1" si="476"/>
        <v>100000</v>
      </c>
      <c r="BF473" s="148">
        <f t="shared" ca="1" si="476"/>
        <v>100000</v>
      </c>
      <c r="BG473" s="148">
        <f t="shared" ca="1" si="476"/>
        <v>100000</v>
      </c>
      <c r="BH473" s="148">
        <f t="shared" ca="1" si="476"/>
        <v>100000</v>
      </c>
      <c r="BI473" s="148">
        <f t="shared" ca="1" si="476"/>
        <v>100000</v>
      </c>
      <c r="BJ473" s="148">
        <f t="shared" ca="1" si="476"/>
        <v>100000</v>
      </c>
      <c r="BK473" s="148">
        <f t="shared" ca="1" si="476"/>
        <v>100000</v>
      </c>
      <c r="BL473" s="148">
        <f t="shared" ca="1" si="476"/>
        <v>100000</v>
      </c>
      <c r="BM473" s="148">
        <f t="shared" ca="1" si="476"/>
        <v>100000</v>
      </c>
      <c r="BN473" s="148">
        <f t="shared" ca="1" si="476"/>
        <v>100000</v>
      </c>
      <c r="BO473" s="148">
        <f t="shared" ca="1" si="476"/>
        <v>100000</v>
      </c>
      <c r="BP473" s="148">
        <f t="shared" ca="1" si="476"/>
        <v>100000</v>
      </c>
      <c r="BQ473" s="148">
        <f t="shared" ca="1" si="476"/>
        <v>100000</v>
      </c>
      <c r="BR473" s="148">
        <f t="shared" ca="1" si="476"/>
        <v>100000</v>
      </c>
      <c r="BS473" s="148">
        <f t="shared" ca="1" si="476"/>
        <v>100000</v>
      </c>
      <c r="BT473" s="148">
        <f t="shared" ca="1" si="476"/>
        <v>100000</v>
      </c>
      <c r="BU473" s="148">
        <f t="shared" ca="1" si="476"/>
        <v>100000</v>
      </c>
      <c r="BV473" s="148">
        <f t="shared" ca="1" si="476"/>
        <v>100000</v>
      </c>
      <c r="BW473" s="148">
        <f t="shared" ca="1" si="476"/>
        <v>100000</v>
      </c>
      <c r="BX473" s="148">
        <f t="shared" ca="1" si="476"/>
        <v>100000</v>
      </c>
      <c r="BY473" s="148">
        <f t="shared" ca="1" si="476"/>
        <v>100000</v>
      </c>
      <c r="BZ473" s="148">
        <f t="shared" ca="1" si="476"/>
        <v>100000</v>
      </c>
      <c r="CA473" s="148">
        <f t="shared" ca="1" si="476"/>
        <v>100000</v>
      </c>
      <c r="CB473" s="148">
        <f t="shared" ca="1" si="476"/>
        <v>100000</v>
      </c>
      <c r="CC473" s="148">
        <f t="shared" ca="1" si="476"/>
        <v>100000</v>
      </c>
      <c r="CD473" s="148">
        <f t="shared" ca="1" si="476"/>
        <v>100000</v>
      </c>
      <c r="CE473" s="148">
        <f t="shared" ref="CE473:CL473" ca="1" si="477">CE472*AVERAGE(CE465,CE461)</f>
        <v>100000</v>
      </c>
      <c r="CF473" s="148">
        <f t="shared" ca="1" si="477"/>
        <v>100000</v>
      </c>
      <c r="CG473" s="148">
        <f t="shared" ca="1" si="477"/>
        <v>100000</v>
      </c>
      <c r="CH473" s="148">
        <f t="shared" ca="1" si="477"/>
        <v>100000</v>
      </c>
      <c r="CI473" s="148">
        <f t="shared" ca="1" si="477"/>
        <v>100000</v>
      </c>
      <c r="CJ473" s="148">
        <f t="shared" ca="1" si="477"/>
        <v>100000</v>
      </c>
      <c r="CK473" s="148">
        <f t="shared" ca="1" si="477"/>
        <v>100000</v>
      </c>
      <c r="CL473" s="148">
        <f t="shared" ca="1" si="477"/>
        <v>100000</v>
      </c>
      <c r="CN473" s="78"/>
      <c r="CO473" s="148" t="e">
        <f t="shared" ref="CO473:DL473" ca="1" si="478">CO472*AVERAGE(CO465,CO461)</f>
        <v>#N/A</v>
      </c>
      <c r="CP473" s="148" t="e">
        <f t="shared" ca="1" si="478"/>
        <v>#N/A</v>
      </c>
      <c r="CQ473" s="148" t="e">
        <f t="shared" ca="1" si="478"/>
        <v>#N/A</v>
      </c>
      <c r="CR473" s="148" t="e">
        <f t="shared" ca="1" si="478"/>
        <v>#N/A</v>
      </c>
      <c r="CS473" s="148" t="e">
        <f t="shared" ca="1" si="478"/>
        <v>#N/A</v>
      </c>
      <c r="CT473" s="148" t="e">
        <f t="shared" ca="1" si="478"/>
        <v>#N/A</v>
      </c>
      <c r="CU473" s="148" t="e">
        <f t="shared" ca="1" si="478"/>
        <v>#N/A</v>
      </c>
      <c r="CV473" s="148" t="e">
        <f t="shared" ca="1" si="478"/>
        <v>#N/A</v>
      </c>
      <c r="CW473" s="148" t="e">
        <f t="shared" ca="1" si="478"/>
        <v>#N/A</v>
      </c>
      <c r="CX473" s="148" t="e">
        <f t="shared" ca="1" si="478"/>
        <v>#N/A</v>
      </c>
      <c r="CY473" s="148" t="e">
        <f t="shared" ca="1" si="478"/>
        <v>#N/A</v>
      </c>
      <c r="CZ473" s="148" t="e">
        <f t="shared" ca="1" si="478"/>
        <v>#N/A</v>
      </c>
      <c r="DA473" s="148" t="e">
        <f t="shared" ca="1" si="478"/>
        <v>#N/A</v>
      </c>
      <c r="DB473" s="148" t="e">
        <f t="shared" ca="1" si="478"/>
        <v>#N/A</v>
      </c>
      <c r="DC473" s="148" t="e">
        <f t="shared" ca="1" si="478"/>
        <v>#N/A</v>
      </c>
      <c r="DD473" s="148" t="e">
        <f t="shared" ca="1" si="478"/>
        <v>#N/A</v>
      </c>
      <c r="DE473" s="148" t="e">
        <f t="shared" ca="1" si="478"/>
        <v>#N/A</v>
      </c>
      <c r="DF473" s="148" t="e">
        <f t="shared" ca="1" si="478"/>
        <v>#N/A</v>
      </c>
      <c r="DG473" s="148" t="e">
        <f t="shared" ca="1" si="478"/>
        <v>#N/A</v>
      </c>
      <c r="DH473" s="148" t="e">
        <f t="shared" ca="1" si="478"/>
        <v>#N/A</v>
      </c>
      <c r="DI473" s="148" t="e">
        <f t="shared" ca="1" si="478"/>
        <v>#N/A</v>
      </c>
      <c r="DJ473" s="148" t="e">
        <f t="shared" ca="1" si="478"/>
        <v>#N/A</v>
      </c>
      <c r="DK473" s="148" t="e">
        <f t="shared" ca="1" si="478"/>
        <v>#N/A</v>
      </c>
      <c r="DL473" s="148" t="e">
        <f t="shared" ca="1" si="478"/>
        <v>#N/A</v>
      </c>
    </row>
    <row r="474" spans="2:116" x14ac:dyDescent="0.4">
      <c r="D474" t="s">
        <v>268</v>
      </c>
      <c r="E474" s="8" t="str">
        <f t="shared" ref="E474" si="479">ROW()&amp;" "&amp;D474</f>
        <v>474 SUB-PV</v>
      </c>
      <c r="G474" s="126"/>
      <c r="H474" s="27"/>
      <c r="I474" s="78"/>
      <c r="J474" s="78"/>
      <c r="K474" s="28"/>
      <c r="L474" s="28"/>
      <c r="M474" s="28"/>
      <c r="N474" s="28"/>
      <c r="O474" s="28"/>
      <c r="P474" s="28"/>
      <c r="R474" s="33"/>
      <c r="S474" s="77"/>
      <c r="T474" s="77"/>
      <c r="U474" s="77"/>
      <c r="V474" s="77"/>
      <c r="W474" s="77"/>
      <c r="X474" s="77"/>
      <c r="Y474" s="77"/>
      <c r="Z474" s="77"/>
      <c r="AA474" s="77"/>
      <c r="AB474" s="77"/>
      <c r="AC474" s="77"/>
      <c r="AD474" s="77"/>
      <c r="AE474" s="77"/>
      <c r="AF474" s="77"/>
      <c r="AG474" s="77"/>
      <c r="AH474" s="77"/>
      <c r="AI474" s="77"/>
      <c r="AJ474" s="77"/>
      <c r="AK474" s="77"/>
      <c r="AL474" s="77"/>
      <c r="AM474" s="77"/>
      <c r="AN474" s="77"/>
      <c r="AO474" s="77"/>
      <c r="AP474" s="77"/>
      <c r="AQ474" s="77"/>
      <c r="AR474" s="77"/>
      <c r="AS474" s="77"/>
      <c r="AT474" s="77"/>
      <c r="AU474" s="77"/>
      <c r="AV474" s="77"/>
      <c r="AW474" s="77"/>
      <c r="AX474" s="77"/>
      <c r="AY474" s="77"/>
      <c r="AZ474" s="77"/>
      <c r="BA474" s="77"/>
      <c r="BB474" s="77"/>
      <c r="BC474" s="77"/>
      <c r="BD474" s="77"/>
      <c r="BE474" s="77"/>
      <c r="BF474" s="77"/>
      <c r="BG474" s="77"/>
      <c r="BH474" s="77"/>
      <c r="BI474" s="77"/>
      <c r="BJ474" s="77"/>
      <c r="BK474" s="77"/>
      <c r="BL474" s="77"/>
      <c r="BM474" s="77"/>
      <c r="BN474" s="77"/>
      <c r="BO474" s="77"/>
      <c r="BP474" s="77"/>
      <c r="BQ474" s="77"/>
      <c r="BR474" s="77"/>
      <c r="BS474" s="77"/>
      <c r="BT474" s="77"/>
      <c r="BU474" s="77"/>
      <c r="BV474" s="77"/>
      <c r="BW474" s="77"/>
      <c r="BX474" s="77"/>
      <c r="BY474" s="77"/>
      <c r="BZ474" s="77"/>
      <c r="CA474" s="77"/>
      <c r="CB474" s="77"/>
      <c r="CC474" s="77"/>
      <c r="CD474" s="77"/>
      <c r="CE474" s="77"/>
      <c r="CF474" s="77"/>
      <c r="CG474" s="77"/>
      <c r="CH474" s="77"/>
      <c r="CI474" s="77"/>
      <c r="CJ474" s="77"/>
      <c r="CK474" s="77"/>
      <c r="CL474" s="77"/>
      <c r="CN474" s="78"/>
      <c r="CO474" s="77"/>
      <c r="CP474" s="77"/>
      <c r="CQ474" s="77"/>
      <c r="CR474" s="77"/>
      <c r="CS474" s="77"/>
      <c r="CT474" s="77"/>
      <c r="CU474" s="77"/>
      <c r="CV474" s="77"/>
      <c r="CW474" s="77"/>
      <c r="CX474" s="77"/>
      <c r="CY474" s="77"/>
      <c r="CZ474" s="77"/>
      <c r="DA474" s="77"/>
      <c r="DB474" s="77"/>
      <c r="DC474" s="77"/>
      <c r="DD474" s="77"/>
      <c r="DE474" s="77"/>
      <c r="DF474" s="77"/>
      <c r="DG474" s="77"/>
      <c r="DH474" s="77"/>
      <c r="DI474" s="77"/>
      <c r="DJ474" s="77"/>
      <c r="DK474" s="77"/>
      <c r="DL474" s="77"/>
    </row>
    <row r="475" spans="2:116" x14ac:dyDescent="0.4">
      <c r="B475" t="s">
        <v>332</v>
      </c>
      <c r="D475" t="s">
        <v>268</v>
      </c>
      <c r="E475" s="8" t="str">
        <f t="shared" ref="E475:E481" si="480">ROW()&amp;" "&amp;D475</f>
        <v>475 SUB-PV</v>
      </c>
      <c r="G475" s="8" t="str">
        <f>G452</f>
        <v>(Primary label)</v>
      </c>
      <c r="S475" s="72"/>
      <c r="T475" s="72"/>
      <c r="U475" s="72"/>
      <c r="V475" s="72"/>
      <c r="W475" s="72"/>
      <c r="X475" s="72"/>
      <c r="Y475" s="72"/>
      <c r="Z475" s="72"/>
      <c r="AA475" s="72"/>
      <c r="AB475" s="72"/>
      <c r="AC475" s="72"/>
      <c r="AD475" s="72"/>
      <c r="AE475" s="72"/>
      <c r="AF475" s="72"/>
      <c r="AG475" s="72"/>
      <c r="AH475" s="72"/>
      <c r="AI475" s="72"/>
      <c r="AJ475" s="72"/>
      <c r="AK475" s="72"/>
      <c r="AL475" s="72"/>
      <c r="AM475" s="72"/>
      <c r="AN475" s="72"/>
      <c r="AO475" s="72"/>
      <c r="AP475" s="72"/>
      <c r="AQ475" s="72"/>
      <c r="AR475" s="72"/>
      <c r="AS475" s="72"/>
      <c r="AT475" s="72"/>
      <c r="AU475" s="72"/>
      <c r="AV475" s="72"/>
      <c r="AW475" s="72"/>
      <c r="AX475" s="72"/>
      <c r="AY475" s="72"/>
      <c r="AZ475" s="72"/>
      <c r="BA475" s="72"/>
      <c r="BB475" s="72"/>
      <c r="BC475" s="72"/>
      <c r="BD475" s="72"/>
      <c r="BE475" s="72"/>
      <c r="BF475" s="72"/>
      <c r="BG475" s="72"/>
      <c r="BH475" s="72"/>
      <c r="BI475" s="72"/>
      <c r="BJ475" s="72"/>
      <c r="BK475" s="72"/>
      <c r="BL475" s="72"/>
      <c r="BM475" s="72"/>
      <c r="BN475" s="72"/>
      <c r="BO475" s="72"/>
      <c r="BP475" s="72"/>
      <c r="BQ475" s="72"/>
      <c r="BR475" s="72"/>
      <c r="BS475" s="72"/>
      <c r="BT475" s="72"/>
      <c r="BU475" s="72"/>
      <c r="BV475" s="72"/>
      <c r="BW475" s="72"/>
      <c r="BX475" s="72"/>
      <c r="BY475" s="72"/>
      <c r="BZ475" s="72"/>
      <c r="CA475" s="72"/>
      <c r="CB475" s="72"/>
      <c r="CC475" s="72"/>
      <c r="CD475" s="72"/>
      <c r="CE475" s="72"/>
      <c r="CF475" s="72"/>
      <c r="CG475" s="72"/>
      <c r="CH475" s="72"/>
      <c r="CI475" s="72"/>
      <c r="CJ475" s="72"/>
      <c r="CK475" s="72"/>
      <c r="CL475" s="72"/>
      <c r="CO475" s="72"/>
      <c r="CP475" s="72"/>
      <c r="CQ475" s="72"/>
      <c r="CR475" s="72"/>
      <c r="CS475" s="72"/>
      <c r="CT475" s="72"/>
      <c r="CU475" s="72"/>
      <c r="CV475" s="72"/>
      <c r="CW475" s="72"/>
      <c r="CX475" s="72"/>
      <c r="CY475" s="72"/>
      <c r="CZ475" s="72"/>
      <c r="DA475" s="72"/>
      <c r="DB475" s="72"/>
      <c r="DC475" s="72"/>
      <c r="DD475" s="72"/>
      <c r="DE475" s="72"/>
      <c r="DF475" s="72"/>
      <c r="DG475" s="72"/>
      <c r="DH475" s="72"/>
      <c r="DI475" s="72"/>
      <c r="DJ475" s="72"/>
      <c r="DK475" s="72"/>
      <c r="DL475" s="72"/>
    </row>
    <row r="476" spans="2:116" x14ac:dyDescent="0.4">
      <c r="B476" t="s">
        <v>332</v>
      </c>
      <c r="D476" t="s">
        <v>268</v>
      </c>
      <c r="E476" s="8" t="str">
        <f t="shared" ref="E476" si="481">ROW()&amp;" "&amp;D476</f>
        <v>476 SUB-PV</v>
      </c>
      <c r="G476" s="241" t="str">
        <f>IFERROR(SUBSTITUTE(G460,":",""),"no unit")</f>
        <v>subscriber</v>
      </c>
      <c r="S476" s="72"/>
      <c r="T476" s="72"/>
      <c r="U476" s="72"/>
      <c r="V476" s="72"/>
      <c r="W476" s="72"/>
      <c r="X476" s="72"/>
      <c r="Y476" s="72"/>
      <c r="Z476" s="72"/>
      <c r="AA476" s="72"/>
      <c r="AB476" s="72"/>
      <c r="AC476" s="72"/>
      <c r="AD476" s="72"/>
      <c r="AE476" s="72"/>
      <c r="AF476" s="72"/>
      <c r="AG476" s="72"/>
      <c r="AH476" s="72"/>
      <c r="AI476" s="72"/>
      <c r="AJ476" s="72"/>
      <c r="AK476" s="72"/>
      <c r="AL476" s="72"/>
      <c r="AM476" s="72"/>
      <c r="AN476" s="72"/>
      <c r="AO476" s="72"/>
      <c r="AP476" s="72"/>
      <c r="AQ476" s="72"/>
      <c r="AR476" s="72"/>
      <c r="AS476" s="72"/>
      <c r="AT476" s="72"/>
      <c r="AU476" s="72"/>
      <c r="AV476" s="72"/>
      <c r="AW476" s="72"/>
      <c r="AX476" s="72"/>
      <c r="AY476" s="72"/>
      <c r="AZ476" s="72"/>
      <c r="BA476" s="72"/>
      <c r="BB476" s="72"/>
      <c r="BC476" s="72"/>
      <c r="BD476" s="72"/>
      <c r="BE476" s="72"/>
      <c r="BF476" s="72"/>
      <c r="BG476" s="72"/>
      <c r="BH476" s="72"/>
      <c r="BI476" s="72"/>
      <c r="BJ476" s="72"/>
      <c r="BK476" s="72"/>
      <c r="BL476" s="72"/>
      <c r="BM476" s="72"/>
      <c r="BN476" s="72"/>
      <c r="BO476" s="72"/>
      <c r="BP476" s="72"/>
      <c r="BQ476" s="72"/>
      <c r="BR476" s="72"/>
      <c r="BS476" s="72"/>
      <c r="BT476" s="72"/>
      <c r="BU476" s="72"/>
      <c r="BV476" s="72"/>
      <c r="BW476" s="72"/>
      <c r="BX476" s="72"/>
      <c r="BY476" s="72"/>
      <c r="BZ476" s="72"/>
      <c r="CA476" s="72"/>
      <c r="CB476" s="72"/>
      <c r="CC476" s="72"/>
      <c r="CD476" s="72"/>
      <c r="CE476" s="72"/>
      <c r="CF476" s="72"/>
      <c r="CG476" s="72"/>
      <c r="CH476" s="72"/>
      <c r="CI476" s="72"/>
      <c r="CJ476" s="72"/>
      <c r="CK476" s="72"/>
      <c r="CL476" s="72"/>
      <c r="CO476" s="72"/>
      <c r="CP476" s="72"/>
      <c r="CQ476" s="72"/>
      <c r="CR476" s="72"/>
      <c r="CS476" s="72"/>
      <c r="CT476" s="72"/>
      <c r="CU476" s="72"/>
      <c r="CV476" s="72"/>
      <c r="CW476" s="72"/>
      <c r="CX476" s="72"/>
      <c r="CY476" s="72"/>
      <c r="CZ476" s="72"/>
      <c r="DA476" s="72"/>
      <c r="DB476" s="72"/>
      <c r="DC476" s="72"/>
      <c r="DD476" s="72"/>
      <c r="DE476" s="72"/>
      <c r="DF476" s="72"/>
      <c r="DG476" s="72"/>
      <c r="DH476" s="72"/>
      <c r="DI476" s="72"/>
      <c r="DJ476" s="72"/>
      <c r="DK476" s="72"/>
      <c r="DL476" s="72"/>
    </row>
    <row r="477" spans="2:116" x14ac:dyDescent="0.4">
      <c r="B477" t="s">
        <v>332</v>
      </c>
      <c r="D477" t="s">
        <v>268</v>
      </c>
      <c r="E477" s="8" t="str">
        <f t="shared" si="480"/>
        <v>477 SUB-PV</v>
      </c>
      <c r="G477" s="8" t="str">
        <f t="shared" ref="G477:G482" si="482">G454</f>
        <v>Primary revenue driver</v>
      </c>
      <c r="K477" s="53"/>
      <c r="L477" s="53"/>
      <c r="M477" s="53"/>
      <c r="N477" s="53"/>
      <c r="O477" s="53"/>
      <c r="P477" s="53"/>
      <c r="R477" s="24"/>
      <c r="S477" s="203" t="str">
        <f>ADDRESS(ROW(S473),COLUMN(S473),2)</f>
        <v>S$473</v>
      </c>
      <c r="T477" s="203" t="str">
        <f t="shared" ref="T477:AY477" si="483">ADDRESS(ROW(T473),COLUMN(T473))</f>
        <v>$T$473</v>
      </c>
      <c r="U477" s="203" t="str">
        <f t="shared" si="483"/>
        <v>$U$473</v>
      </c>
      <c r="V477" s="203" t="str">
        <f t="shared" si="483"/>
        <v>$V$473</v>
      </c>
      <c r="W477" s="203" t="str">
        <f t="shared" si="483"/>
        <v>$W$473</v>
      </c>
      <c r="X477" s="203" t="str">
        <f t="shared" si="483"/>
        <v>$X$473</v>
      </c>
      <c r="Y477" s="203" t="str">
        <f t="shared" si="483"/>
        <v>$Y$473</v>
      </c>
      <c r="Z477" s="203" t="str">
        <f t="shared" si="483"/>
        <v>$Z$473</v>
      </c>
      <c r="AA477" s="203" t="str">
        <f t="shared" si="483"/>
        <v>$AA$473</v>
      </c>
      <c r="AB477" s="203" t="str">
        <f t="shared" si="483"/>
        <v>$AB$473</v>
      </c>
      <c r="AC477" s="203" t="str">
        <f t="shared" si="483"/>
        <v>$AC$473</v>
      </c>
      <c r="AD477" s="203" t="str">
        <f t="shared" si="483"/>
        <v>$AD$473</v>
      </c>
      <c r="AE477" s="203" t="str">
        <f t="shared" si="483"/>
        <v>$AE$473</v>
      </c>
      <c r="AF477" s="203" t="str">
        <f t="shared" si="483"/>
        <v>$AF$473</v>
      </c>
      <c r="AG477" s="203" t="str">
        <f t="shared" si="483"/>
        <v>$AG$473</v>
      </c>
      <c r="AH477" s="203" t="str">
        <f t="shared" si="483"/>
        <v>$AH$473</v>
      </c>
      <c r="AI477" s="203" t="str">
        <f t="shared" si="483"/>
        <v>$AI$473</v>
      </c>
      <c r="AJ477" s="203" t="str">
        <f t="shared" si="483"/>
        <v>$AJ$473</v>
      </c>
      <c r="AK477" s="203" t="str">
        <f t="shared" si="483"/>
        <v>$AK$473</v>
      </c>
      <c r="AL477" s="203" t="str">
        <f t="shared" si="483"/>
        <v>$AL$473</v>
      </c>
      <c r="AM477" s="203" t="str">
        <f t="shared" si="483"/>
        <v>$AM$473</v>
      </c>
      <c r="AN477" s="203" t="str">
        <f t="shared" si="483"/>
        <v>$AN$473</v>
      </c>
      <c r="AO477" s="203" t="str">
        <f t="shared" si="483"/>
        <v>$AO$473</v>
      </c>
      <c r="AP477" s="203" t="str">
        <f t="shared" si="483"/>
        <v>$AP$473</v>
      </c>
      <c r="AQ477" s="203" t="str">
        <f t="shared" si="483"/>
        <v>$AQ$473</v>
      </c>
      <c r="AR477" s="203" t="str">
        <f t="shared" si="483"/>
        <v>$AR$473</v>
      </c>
      <c r="AS477" s="203" t="str">
        <f t="shared" si="483"/>
        <v>$AS$473</v>
      </c>
      <c r="AT477" s="203" t="str">
        <f t="shared" si="483"/>
        <v>$AT$473</v>
      </c>
      <c r="AU477" s="203" t="str">
        <f t="shared" si="483"/>
        <v>$AU$473</v>
      </c>
      <c r="AV477" s="203" t="str">
        <f t="shared" si="483"/>
        <v>$AV$473</v>
      </c>
      <c r="AW477" s="203" t="str">
        <f t="shared" si="483"/>
        <v>$AW$473</v>
      </c>
      <c r="AX477" s="203" t="str">
        <f t="shared" si="483"/>
        <v>$AX$473</v>
      </c>
      <c r="AY477" s="203" t="str">
        <f t="shared" si="483"/>
        <v>$AY$473</v>
      </c>
      <c r="AZ477" s="203" t="str">
        <f t="shared" ref="AZ477:CE477" si="484">ADDRESS(ROW(AZ473),COLUMN(AZ473))</f>
        <v>$AZ$473</v>
      </c>
      <c r="BA477" s="203" t="str">
        <f t="shared" si="484"/>
        <v>$BA$473</v>
      </c>
      <c r="BB477" s="203" t="str">
        <f t="shared" si="484"/>
        <v>$BB$473</v>
      </c>
      <c r="BC477" s="203" t="str">
        <f t="shared" si="484"/>
        <v>$BC$473</v>
      </c>
      <c r="BD477" s="203" t="str">
        <f t="shared" si="484"/>
        <v>$BD$473</v>
      </c>
      <c r="BE477" s="203" t="str">
        <f t="shared" si="484"/>
        <v>$BE$473</v>
      </c>
      <c r="BF477" s="203" t="str">
        <f t="shared" si="484"/>
        <v>$BF$473</v>
      </c>
      <c r="BG477" s="203" t="str">
        <f t="shared" si="484"/>
        <v>$BG$473</v>
      </c>
      <c r="BH477" s="203" t="str">
        <f t="shared" si="484"/>
        <v>$BH$473</v>
      </c>
      <c r="BI477" s="203" t="str">
        <f t="shared" si="484"/>
        <v>$BI$473</v>
      </c>
      <c r="BJ477" s="203" t="str">
        <f t="shared" si="484"/>
        <v>$BJ$473</v>
      </c>
      <c r="BK477" s="203" t="str">
        <f t="shared" si="484"/>
        <v>$BK$473</v>
      </c>
      <c r="BL477" s="203" t="str">
        <f t="shared" si="484"/>
        <v>$BL$473</v>
      </c>
      <c r="BM477" s="203" t="str">
        <f t="shared" si="484"/>
        <v>$BM$473</v>
      </c>
      <c r="BN477" s="203" t="str">
        <f t="shared" si="484"/>
        <v>$BN$473</v>
      </c>
      <c r="BO477" s="203" t="str">
        <f t="shared" si="484"/>
        <v>$BO$473</v>
      </c>
      <c r="BP477" s="203" t="str">
        <f t="shared" si="484"/>
        <v>$BP$473</v>
      </c>
      <c r="BQ477" s="203" t="str">
        <f t="shared" si="484"/>
        <v>$BQ$473</v>
      </c>
      <c r="BR477" s="203" t="str">
        <f t="shared" si="484"/>
        <v>$BR$473</v>
      </c>
      <c r="BS477" s="203" t="str">
        <f t="shared" si="484"/>
        <v>$BS$473</v>
      </c>
      <c r="BT477" s="203" t="str">
        <f t="shared" si="484"/>
        <v>$BT$473</v>
      </c>
      <c r="BU477" s="203" t="str">
        <f t="shared" si="484"/>
        <v>$BU$473</v>
      </c>
      <c r="BV477" s="203" t="str">
        <f t="shared" si="484"/>
        <v>$BV$473</v>
      </c>
      <c r="BW477" s="203" t="str">
        <f t="shared" si="484"/>
        <v>$BW$473</v>
      </c>
      <c r="BX477" s="203" t="str">
        <f t="shared" si="484"/>
        <v>$BX$473</v>
      </c>
      <c r="BY477" s="203" t="str">
        <f t="shared" si="484"/>
        <v>$BY$473</v>
      </c>
      <c r="BZ477" s="203" t="str">
        <f t="shared" si="484"/>
        <v>$BZ$473</v>
      </c>
      <c r="CA477" s="203" t="str">
        <f t="shared" si="484"/>
        <v>$CA$473</v>
      </c>
      <c r="CB477" s="203" t="str">
        <f t="shared" si="484"/>
        <v>$CB$473</v>
      </c>
      <c r="CC477" s="203" t="str">
        <f t="shared" si="484"/>
        <v>$CC$473</v>
      </c>
      <c r="CD477" s="203" t="str">
        <f t="shared" si="484"/>
        <v>$CD$473</v>
      </c>
      <c r="CE477" s="203" t="str">
        <f t="shared" si="484"/>
        <v>$CE$473</v>
      </c>
      <c r="CF477" s="203" t="str">
        <f t="shared" ref="CF477:CL477" si="485">ADDRESS(ROW(CF473),COLUMN(CF473))</f>
        <v>$CF$473</v>
      </c>
      <c r="CG477" s="203" t="str">
        <f t="shared" si="485"/>
        <v>$CG$473</v>
      </c>
      <c r="CH477" s="203" t="str">
        <f t="shared" si="485"/>
        <v>$CH$473</v>
      </c>
      <c r="CI477" s="203" t="str">
        <f t="shared" si="485"/>
        <v>$CI$473</v>
      </c>
      <c r="CJ477" s="203" t="str">
        <f t="shared" si="485"/>
        <v>$CJ$473</v>
      </c>
      <c r="CK477" s="203" t="str">
        <f t="shared" si="485"/>
        <v>$CK$473</v>
      </c>
      <c r="CL477" s="203" t="str">
        <f t="shared" si="485"/>
        <v>$CL$473</v>
      </c>
      <c r="CO477" s="203" t="str">
        <f t="shared" ref="CO477:DK477" si="486">ADDRESS(ROW(CO473),COLUMN(CO473))</f>
        <v>$CO$473</v>
      </c>
      <c r="CP477" s="203" t="str">
        <f t="shared" si="486"/>
        <v>$CP$473</v>
      </c>
      <c r="CQ477" s="203" t="str">
        <f t="shared" si="486"/>
        <v>$CQ$473</v>
      </c>
      <c r="CR477" s="203" t="str">
        <f t="shared" si="486"/>
        <v>$CR$473</v>
      </c>
      <c r="CS477" s="203" t="str">
        <f t="shared" si="486"/>
        <v>$CS$473</v>
      </c>
      <c r="CT477" s="203" t="str">
        <f t="shared" si="486"/>
        <v>$CT$473</v>
      </c>
      <c r="CU477" s="203" t="str">
        <f t="shared" si="486"/>
        <v>$CU$473</v>
      </c>
      <c r="CV477" s="203" t="str">
        <f t="shared" si="486"/>
        <v>$CV$473</v>
      </c>
      <c r="CW477" s="203" t="str">
        <f t="shared" si="486"/>
        <v>$CW$473</v>
      </c>
      <c r="CX477" s="203" t="str">
        <f t="shared" si="486"/>
        <v>$CX$473</v>
      </c>
      <c r="CY477" s="203" t="str">
        <f t="shared" si="486"/>
        <v>$CY$473</v>
      </c>
      <c r="CZ477" s="203" t="str">
        <f t="shared" si="486"/>
        <v>$CZ$473</v>
      </c>
      <c r="DA477" s="203" t="str">
        <f t="shared" si="486"/>
        <v>$DA$473</v>
      </c>
      <c r="DB477" s="203" t="str">
        <f t="shared" si="486"/>
        <v>$DB$473</v>
      </c>
      <c r="DC477" s="203" t="str">
        <f t="shared" si="486"/>
        <v>$DC$473</v>
      </c>
      <c r="DD477" s="203" t="str">
        <f t="shared" si="486"/>
        <v>$DD$473</v>
      </c>
      <c r="DE477" s="203" t="str">
        <f t="shared" si="486"/>
        <v>$DE$473</v>
      </c>
      <c r="DF477" s="203" t="str">
        <f t="shared" si="486"/>
        <v>$DF$473</v>
      </c>
      <c r="DG477" s="203" t="str">
        <f t="shared" si="486"/>
        <v>$DG$473</v>
      </c>
      <c r="DH477" s="203" t="str">
        <f t="shared" si="486"/>
        <v>$DH$473</v>
      </c>
      <c r="DI477" s="203" t="str">
        <f t="shared" si="486"/>
        <v>$DI$473</v>
      </c>
      <c r="DJ477" s="203" t="str">
        <f t="shared" si="486"/>
        <v>$DJ$473</v>
      </c>
      <c r="DK477" s="203" t="str">
        <f t="shared" si="486"/>
        <v>$DK$473</v>
      </c>
      <c r="DL477" s="203" t="str">
        <f t="shared" ref="DL477" si="487">ADDRESS(ROW(DL473),COLUMN(DL473))</f>
        <v>$DL$473</v>
      </c>
    </row>
    <row r="478" spans="2:116" x14ac:dyDescent="0.4">
      <c r="B478" t="s">
        <v>332</v>
      </c>
      <c r="D478" t="s">
        <v>268</v>
      </c>
      <c r="E478" s="8" t="str">
        <f t="shared" si="480"/>
        <v>478 SUB-PV</v>
      </c>
      <c r="G478" s="8" t="str">
        <f t="shared" si="482"/>
        <v>Primary volume driver</v>
      </c>
      <c r="H478" s="12"/>
      <c r="I478" s="60"/>
      <c r="J478" s="60"/>
      <c r="K478" s="34"/>
      <c r="L478" s="34"/>
      <c r="M478" s="34"/>
      <c r="N478" s="34"/>
      <c r="O478" s="34"/>
      <c r="P478" s="34"/>
      <c r="R478" s="15"/>
      <c r="S478" s="76">
        <f t="shared" ref="S478:AX478" si="488">S452</f>
        <v>0</v>
      </c>
      <c r="T478" s="76">
        <f t="shared" si="488"/>
        <v>0</v>
      </c>
      <c r="U478" s="76">
        <f t="shared" si="488"/>
        <v>0</v>
      </c>
      <c r="V478" s="76">
        <f t="shared" si="488"/>
        <v>0</v>
      </c>
      <c r="W478" s="76">
        <f t="shared" si="488"/>
        <v>0</v>
      </c>
      <c r="X478" s="76">
        <f t="shared" si="488"/>
        <v>0</v>
      </c>
      <c r="Y478" s="76">
        <f t="shared" si="488"/>
        <v>0</v>
      </c>
      <c r="Z478" s="76">
        <f t="shared" si="488"/>
        <v>0</v>
      </c>
      <c r="AA478" s="76">
        <f t="shared" si="488"/>
        <v>0</v>
      </c>
      <c r="AB478" s="76">
        <f t="shared" si="488"/>
        <v>0</v>
      </c>
      <c r="AC478" s="76">
        <f t="shared" si="488"/>
        <v>0</v>
      </c>
      <c r="AD478" s="76">
        <f t="shared" si="488"/>
        <v>0</v>
      </c>
      <c r="AE478" s="76">
        <f t="shared" si="488"/>
        <v>0</v>
      </c>
      <c r="AF478" s="76">
        <f t="shared" si="488"/>
        <v>0</v>
      </c>
      <c r="AG478" s="76">
        <f t="shared" si="488"/>
        <v>0</v>
      </c>
      <c r="AH478" s="76">
        <f t="shared" si="488"/>
        <v>0</v>
      </c>
      <c r="AI478" s="76">
        <f t="shared" si="488"/>
        <v>0</v>
      </c>
      <c r="AJ478" s="76">
        <f t="shared" si="488"/>
        <v>0</v>
      </c>
      <c r="AK478" s="76">
        <f t="shared" si="488"/>
        <v>0</v>
      </c>
      <c r="AL478" s="76">
        <f t="shared" si="488"/>
        <v>0</v>
      </c>
      <c r="AM478" s="76">
        <f t="shared" si="488"/>
        <v>0</v>
      </c>
      <c r="AN478" s="76">
        <f t="shared" si="488"/>
        <v>0</v>
      </c>
      <c r="AO478" s="76">
        <f t="shared" si="488"/>
        <v>0</v>
      </c>
      <c r="AP478" s="76">
        <f t="shared" si="488"/>
        <v>0</v>
      </c>
      <c r="AQ478" s="76">
        <f t="shared" si="488"/>
        <v>0</v>
      </c>
      <c r="AR478" s="76">
        <f t="shared" si="488"/>
        <v>0</v>
      </c>
      <c r="AS478" s="76">
        <f t="shared" si="488"/>
        <v>0</v>
      </c>
      <c r="AT478" s="76">
        <f t="shared" si="488"/>
        <v>0</v>
      </c>
      <c r="AU478" s="76">
        <f t="shared" si="488"/>
        <v>0</v>
      </c>
      <c r="AV478" s="76">
        <f t="shared" si="488"/>
        <v>0</v>
      </c>
      <c r="AW478" s="76">
        <f t="shared" si="488"/>
        <v>0</v>
      </c>
      <c r="AX478" s="76">
        <f t="shared" si="488"/>
        <v>0</v>
      </c>
      <c r="AY478" s="76">
        <f t="shared" ref="AY478:CD478" si="489">AY452</f>
        <v>0</v>
      </c>
      <c r="AZ478" s="76">
        <f t="shared" si="489"/>
        <v>0</v>
      </c>
      <c r="BA478" s="76">
        <f t="shared" si="489"/>
        <v>0</v>
      </c>
      <c r="BB478" s="76">
        <f t="shared" si="489"/>
        <v>0</v>
      </c>
      <c r="BC478" s="76">
        <f t="shared" si="489"/>
        <v>0</v>
      </c>
      <c r="BD478" s="76">
        <f t="shared" si="489"/>
        <v>0</v>
      </c>
      <c r="BE478" s="76">
        <f t="shared" si="489"/>
        <v>0</v>
      </c>
      <c r="BF478" s="76">
        <f t="shared" si="489"/>
        <v>0</v>
      </c>
      <c r="BG478" s="76">
        <f t="shared" si="489"/>
        <v>0</v>
      </c>
      <c r="BH478" s="76">
        <f t="shared" si="489"/>
        <v>0</v>
      </c>
      <c r="BI478" s="76">
        <f t="shared" si="489"/>
        <v>0</v>
      </c>
      <c r="BJ478" s="76">
        <f t="shared" si="489"/>
        <v>0</v>
      </c>
      <c r="BK478" s="76">
        <f t="shared" si="489"/>
        <v>0</v>
      </c>
      <c r="BL478" s="76">
        <f t="shared" si="489"/>
        <v>0</v>
      </c>
      <c r="BM478" s="76">
        <f t="shared" si="489"/>
        <v>0</v>
      </c>
      <c r="BN478" s="76">
        <f t="shared" si="489"/>
        <v>0</v>
      </c>
      <c r="BO478" s="76">
        <f t="shared" si="489"/>
        <v>0</v>
      </c>
      <c r="BP478" s="76">
        <f t="shared" si="489"/>
        <v>0</v>
      </c>
      <c r="BQ478" s="76">
        <f t="shared" si="489"/>
        <v>0</v>
      </c>
      <c r="BR478" s="76">
        <f t="shared" si="489"/>
        <v>0</v>
      </c>
      <c r="BS478" s="76">
        <f t="shared" si="489"/>
        <v>0</v>
      </c>
      <c r="BT478" s="76">
        <f t="shared" si="489"/>
        <v>0</v>
      </c>
      <c r="BU478" s="76">
        <f t="shared" si="489"/>
        <v>0</v>
      </c>
      <c r="BV478" s="76">
        <f t="shared" si="489"/>
        <v>0</v>
      </c>
      <c r="BW478" s="76">
        <f t="shared" si="489"/>
        <v>0</v>
      </c>
      <c r="BX478" s="76">
        <f t="shared" si="489"/>
        <v>0</v>
      </c>
      <c r="BY478" s="76">
        <f t="shared" si="489"/>
        <v>0</v>
      </c>
      <c r="BZ478" s="76">
        <f t="shared" si="489"/>
        <v>0</v>
      </c>
      <c r="CA478" s="76">
        <f t="shared" si="489"/>
        <v>0</v>
      </c>
      <c r="CB478" s="76">
        <f t="shared" si="489"/>
        <v>0</v>
      </c>
      <c r="CC478" s="76">
        <f t="shared" si="489"/>
        <v>0</v>
      </c>
      <c r="CD478" s="76">
        <f t="shared" si="489"/>
        <v>0</v>
      </c>
      <c r="CE478" s="76">
        <f t="shared" ref="CE478:CL478" si="490">CE452</f>
        <v>0</v>
      </c>
      <c r="CF478" s="76">
        <f t="shared" si="490"/>
        <v>0</v>
      </c>
      <c r="CG478" s="76">
        <f t="shared" si="490"/>
        <v>0</v>
      </c>
      <c r="CH478" s="76">
        <f t="shared" si="490"/>
        <v>0</v>
      </c>
      <c r="CI478" s="76">
        <f t="shared" si="490"/>
        <v>0</v>
      </c>
      <c r="CJ478" s="76">
        <f t="shared" si="490"/>
        <v>0</v>
      </c>
      <c r="CK478" s="76">
        <f t="shared" si="490"/>
        <v>0</v>
      </c>
      <c r="CL478" s="76">
        <f t="shared" si="490"/>
        <v>0</v>
      </c>
      <c r="CN478" s="60"/>
      <c r="CO478" s="76">
        <f t="shared" ref="CO478:DL478" si="491">CO452</f>
        <v>0</v>
      </c>
      <c r="CP478" s="76">
        <f t="shared" si="491"/>
        <v>0</v>
      </c>
      <c r="CQ478" s="76">
        <f t="shared" si="491"/>
        <v>0</v>
      </c>
      <c r="CR478" s="76">
        <f t="shared" si="491"/>
        <v>0</v>
      </c>
      <c r="CS478" s="76">
        <f t="shared" si="491"/>
        <v>0</v>
      </c>
      <c r="CT478" s="76">
        <f t="shared" si="491"/>
        <v>0</v>
      </c>
      <c r="CU478" s="76">
        <f t="shared" si="491"/>
        <v>0</v>
      </c>
      <c r="CV478" s="76">
        <f t="shared" si="491"/>
        <v>0</v>
      </c>
      <c r="CW478" s="76">
        <f t="shared" si="491"/>
        <v>0</v>
      </c>
      <c r="CX478" s="76">
        <f t="shared" si="491"/>
        <v>0</v>
      </c>
      <c r="CY478" s="76">
        <f t="shared" si="491"/>
        <v>0</v>
      </c>
      <c r="CZ478" s="76">
        <f t="shared" si="491"/>
        <v>0</v>
      </c>
      <c r="DA478" s="76">
        <f t="shared" si="491"/>
        <v>0</v>
      </c>
      <c r="DB478" s="76">
        <f t="shared" si="491"/>
        <v>0</v>
      </c>
      <c r="DC478" s="76">
        <f t="shared" si="491"/>
        <v>0</v>
      </c>
      <c r="DD478" s="76">
        <f t="shared" si="491"/>
        <v>0</v>
      </c>
      <c r="DE478" s="76">
        <f t="shared" si="491"/>
        <v>0</v>
      </c>
      <c r="DF478" s="76">
        <f t="shared" si="491"/>
        <v>0</v>
      </c>
      <c r="DG478" s="76">
        <f t="shared" si="491"/>
        <v>0</v>
      </c>
      <c r="DH478" s="76">
        <f t="shared" si="491"/>
        <v>0</v>
      </c>
      <c r="DI478" s="76">
        <f t="shared" si="491"/>
        <v>0</v>
      </c>
      <c r="DJ478" s="76">
        <f t="shared" si="491"/>
        <v>0</v>
      </c>
      <c r="DK478" s="76">
        <f t="shared" si="491"/>
        <v>0</v>
      </c>
      <c r="DL478" s="76">
        <f t="shared" si="491"/>
        <v>0</v>
      </c>
    </row>
    <row r="479" spans="2:116" x14ac:dyDescent="0.4">
      <c r="B479" t="s">
        <v>332</v>
      </c>
      <c r="D479" t="s">
        <v>268</v>
      </c>
      <c r="E479" s="8" t="str">
        <f t="shared" si="480"/>
        <v>479 SUB-PV</v>
      </c>
      <c r="G479" s="8" t="str">
        <f t="shared" si="482"/>
        <v>(Secondary label)</v>
      </c>
      <c r="H479" s="12"/>
      <c r="I479" s="60"/>
      <c r="J479" s="60"/>
      <c r="K479" s="15"/>
      <c r="L479" s="15"/>
      <c r="M479" s="15"/>
      <c r="N479" s="15"/>
      <c r="O479" s="15"/>
      <c r="P479" s="15"/>
      <c r="R479" s="15"/>
      <c r="S479" s="76"/>
      <c r="T479" s="76"/>
      <c r="U479" s="76"/>
      <c r="V479" s="76"/>
      <c r="W479" s="76"/>
      <c r="X479" s="76"/>
      <c r="Y479" s="76"/>
      <c r="Z479" s="76"/>
      <c r="AA479" s="76"/>
      <c r="AB479" s="76"/>
      <c r="AC479" s="76"/>
      <c r="AD479" s="76"/>
      <c r="AE479" s="76"/>
      <c r="AF479" s="76"/>
      <c r="AG479" s="76"/>
      <c r="AH479" s="76"/>
      <c r="AI479" s="76"/>
      <c r="AJ479" s="76"/>
      <c r="AK479" s="76"/>
      <c r="AL479" s="76"/>
      <c r="AM479" s="76"/>
      <c r="AN479" s="76"/>
      <c r="AO479" s="76"/>
      <c r="AP479" s="76"/>
      <c r="AQ479" s="76"/>
      <c r="AR479" s="76"/>
      <c r="AS479" s="76"/>
      <c r="AT479" s="76"/>
      <c r="AU479" s="76"/>
      <c r="AV479" s="76"/>
      <c r="AW479" s="76"/>
      <c r="AX479" s="76"/>
      <c r="AY479" s="76"/>
      <c r="AZ479" s="76"/>
      <c r="BA479" s="76"/>
      <c r="BB479" s="76"/>
      <c r="BC479" s="76"/>
      <c r="BD479" s="76"/>
      <c r="BE479" s="76"/>
      <c r="BF479" s="76"/>
      <c r="BG479" s="76"/>
      <c r="BH479" s="76"/>
      <c r="BI479" s="76"/>
      <c r="BJ479" s="76"/>
      <c r="BK479" s="76"/>
      <c r="BL479" s="76"/>
      <c r="BM479" s="76"/>
      <c r="BN479" s="76"/>
      <c r="BO479" s="76"/>
      <c r="BP479" s="76"/>
      <c r="BQ479" s="76"/>
      <c r="BR479" s="76"/>
      <c r="BS479" s="76"/>
      <c r="BT479" s="76"/>
      <c r="BU479" s="76"/>
      <c r="BV479" s="76"/>
      <c r="BW479" s="76"/>
      <c r="BX479" s="76"/>
      <c r="BY479" s="76"/>
      <c r="BZ479" s="76"/>
      <c r="CA479" s="76"/>
      <c r="CB479" s="76"/>
      <c r="CC479" s="76"/>
      <c r="CD479" s="76"/>
      <c r="CE479" s="76"/>
      <c r="CF479" s="76"/>
      <c r="CG479" s="76"/>
      <c r="CH479" s="76"/>
      <c r="CI479" s="76"/>
      <c r="CJ479" s="76"/>
      <c r="CK479" s="76"/>
      <c r="CL479" s="76"/>
      <c r="CN479" s="60"/>
      <c r="CO479" s="76"/>
      <c r="CP479" s="76"/>
      <c r="CQ479" s="76"/>
      <c r="CR479" s="76"/>
      <c r="CS479" s="76"/>
      <c r="CT479" s="76"/>
      <c r="CU479" s="76"/>
      <c r="CV479" s="76"/>
      <c r="CW479" s="76"/>
      <c r="CX479" s="76"/>
      <c r="CY479" s="76"/>
      <c r="CZ479" s="76"/>
      <c r="DA479" s="76"/>
      <c r="DB479" s="76"/>
      <c r="DC479" s="76"/>
      <c r="DD479" s="76"/>
      <c r="DE479" s="76"/>
      <c r="DF479" s="76"/>
      <c r="DG479" s="76"/>
      <c r="DH479" s="76"/>
      <c r="DI479" s="76"/>
      <c r="DJ479" s="76"/>
      <c r="DK479" s="76"/>
      <c r="DL479" s="76"/>
    </row>
    <row r="480" spans="2:116" x14ac:dyDescent="0.4">
      <c r="B480" t="s">
        <v>332</v>
      </c>
      <c r="D480" t="s">
        <v>268</v>
      </c>
      <c r="E480" s="8" t="str">
        <f t="shared" si="480"/>
        <v>480 SUB-PV</v>
      </c>
      <c r="G480" s="8" t="str">
        <f t="shared" si="482"/>
        <v xml:space="preserve">secondary unit </v>
      </c>
      <c r="H480" s="12"/>
      <c r="I480" s="60"/>
      <c r="J480" s="60"/>
      <c r="K480" s="15"/>
      <c r="L480" s="15"/>
      <c r="M480" s="15"/>
      <c r="N480" s="15"/>
      <c r="O480" s="15"/>
      <c r="P480" s="15"/>
      <c r="R480" s="15"/>
      <c r="S480" s="76"/>
      <c r="T480" s="76"/>
      <c r="U480" s="76"/>
      <c r="V480" s="76"/>
      <c r="W480" s="76"/>
      <c r="X480" s="76"/>
      <c r="Y480" s="76"/>
      <c r="Z480" s="76"/>
      <c r="AA480" s="76"/>
      <c r="AB480" s="76"/>
      <c r="AC480" s="76"/>
      <c r="AD480" s="76"/>
      <c r="AE480" s="76"/>
      <c r="AF480" s="76"/>
      <c r="AG480" s="76"/>
      <c r="AH480" s="76"/>
      <c r="AI480" s="76"/>
      <c r="AJ480" s="76"/>
      <c r="AK480" s="76"/>
      <c r="AL480" s="76"/>
      <c r="AM480" s="76"/>
      <c r="AN480" s="76"/>
      <c r="AO480" s="76"/>
      <c r="AP480" s="76"/>
      <c r="AQ480" s="76"/>
      <c r="AR480" s="76"/>
      <c r="AS480" s="76"/>
      <c r="AT480" s="76"/>
      <c r="AU480" s="76"/>
      <c r="AV480" s="76"/>
      <c r="AW480" s="76"/>
      <c r="AX480" s="76"/>
      <c r="AY480" s="76"/>
      <c r="AZ480" s="76"/>
      <c r="BA480" s="76"/>
      <c r="BB480" s="76"/>
      <c r="BC480" s="76"/>
      <c r="BD480" s="76"/>
      <c r="BE480" s="76"/>
      <c r="BF480" s="76"/>
      <c r="BG480" s="76"/>
      <c r="BH480" s="76"/>
      <c r="BI480" s="76"/>
      <c r="BJ480" s="76"/>
      <c r="BK480" s="76"/>
      <c r="BL480" s="76"/>
      <c r="BM480" s="76"/>
      <c r="BN480" s="76"/>
      <c r="BO480" s="76"/>
      <c r="BP480" s="76"/>
      <c r="BQ480" s="76"/>
      <c r="BR480" s="76"/>
      <c r="BS480" s="76"/>
      <c r="BT480" s="76"/>
      <c r="BU480" s="76"/>
      <c r="BV480" s="76"/>
      <c r="BW480" s="76"/>
      <c r="BX480" s="76"/>
      <c r="BY480" s="76"/>
      <c r="BZ480" s="76"/>
      <c r="CA480" s="76"/>
      <c r="CB480" s="76"/>
      <c r="CC480" s="76"/>
      <c r="CD480" s="76"/>
      <c r="CE480" s="76"/>
      <c r="CF480" s="76"/>
      <c r="CG480" s="76"/>
      <c r="CH480" s="76"/>
      <c r="CI480" s="76"/>
      <c r="CJ480" s="76"/>
      <c r="CK480" s="76"/>
      <c r="CL480" s="76"/>
      <c r="CN480" s="60"/>
      <c r="CO480" s="76"/>
      <c r="CP480" s="76"/>
      <c r="CQ480" s="76"/>
      <c r="CR480" s="76"/>
      <c r="CS480" s="76"/>
      <c r="CT480" s="76"/>
      <c r="CU480" s="76"/>
      <c r="CV480" s="76"/>
      <c r="CW480" s="76"/>
      <c r="CX480" s="76"/>
      <c r="CY480" s="76"/>
      <c r="CZ480" s="76"/>
      <c r="DA480" s="76"/>
      <c r="DB480" s="76"/>
      <c r="DC480" s="76"/>
      <c r="DD480" s="76"/>
      <c r="DE480" s="76"/>
      <c r="DF480" s="76"/>
      <c r="DG480" s="76"/>
      <c r="DH480" s="76"/>
      <c r="DI480" s="76"/>
      <c r="DJ480" s="76"/>
      <c r="DK480" s="76"/>
      <c r="DL480" s="76"/>
    </row>
    <row r="481" spans="1:116" x14ac:dyDescent="0.4">
      <c r="B481" t="s">
        <v>332</v>
      </c>
      <c r="D481" t="s">
        <v>268</v>
      </c>
      <c r="E481" s="8" t="str">
        <f t="shared" si="480"/>
        <v>481 SUB-PV</v>
      </c>
      <c r="G481" s="8" t="str">
        <f t="shared" si="482"/>
        <v>Secondary revenue driver</v>
      </c>
      <c r="H481" s="12"/>
      <c r="I481" s="60"/>
      <c r="J481" s="60"/>
      <c r="K481" s="15"/>
      <c r="L481" s="15"/>
      <c r="M481" s="15"/>
      <c r="N481" s="15"/>
      <c r="O481" s="15"/>
      <c r="P481" s="15"/>
      <c r="R481" s="15"/>
      <c r="S481" s="76"/>
      <c r="T481" s="76"/>
      <c r="U481" s="76"/>
      <c r="V481" s="76"/>
      <c r="W481" s="76"/>
      <c r="X481" s="76"/>
      <c r="Y481" s="76"/>
      <c r="Z481" s="76"/>
      <c r="AA481" s="76"/>
      <c r="AB481" s="76"/>
      <c r="AC481" s="76"/>
      <c r="AD481" s="76"/>
      <c r="AE481" s="76"/>
      <c r="AF481" s="76"/>
      <c r="AG481" s="76"/>
      <c r="AH481" s="76"/>
      <c r="AI481" s="76"/>
      <c r="AJ481" s="76"/>
      <c r="AK481" s="76"/>
      <c r="AL481" s="76"/>
      <c r="AM481" s="76"/>
      <c r="AN481" s="76"/>
      <c r="AO481" s="76"/>
      <c r="AP481" s="76"/>
      <c r="AQ481" s="76"/>
      <c r="AR481" s="76"/>
      <c r="AS481" s="76"/>
      <c r="AT481" s="76"/>
      <c r="AU481" s="76"/>
      <c r="AV481" s="76"/>
      <c r="AW481" s="76"/>
      <c r="AX481" s="76"/>
      <c r="AY481" s="76"/>
      <c r="AZ481" s="76"/>
      <c r="BA481" s="76"/>
      <c r="BB481" s="76"/>
      <c r="BC481" s="76"/>
      <c r="BD481" s="76"/>
      <c r="BE481" s="76"/>
      <c r="BF481" s="76"/>
      <c r="BG481" s="76"/>
      <c r="BH481" s="76"/>
      <c r="BI481" s="76"/>
      <c r="BJ481" s="76"/>
      <c r="BK481" s="76"/>
      <c r="BL481" s="76"/>
      <c r="BM481" s="76"/>
      <c r="BN481" s="76"/>
      <c r="BO481" s="76"/>
      <c r="BP481" s="76"/>
      <c r="BQ481" s="76"/>
      <c r="BR481" s="76"/>
      <c r="BS481" s="76"/>
      <c r="BT481" s="76"/>
      <c r="BU481" s="76"/>
      <c r="BV481" s="76"/>
      <c r="BW481" s="76"/>
      <c r="BX481" s="76"/>
      <c r="BY481" s="76"/>
      <c r="BZ481" s="76"/>
      <c r="CA481" s="76"/>
      <c r="CB481" s="76"/>
      <c r="CC481" s="76"/>
      <c r="CD481" s="76"/>
      <c r="CE481" s="76"/>
      <c r="CF481" s="76"/>
      <c r="CG481" s="76"/>
      <c r="CH481" s="76"/>
      <c r="CI481" s="76"/>
      <c r="CJ481" s="76"/>
      <c r="CK481" s="76"/>
      <c r="CL481" s="76"/>
      <c r="CN481" s="60"/>
      <c r="CO481" s="76"/>
      <c r="CP481" s="76"/>
      <c r="CQ481" s="76"/>
      <c r="CR481" s="76"/>
      <c r="CS481" s="76"/>
      <c r="CT481" s="76"/>
      <c r="CU481" s="76"/>
      <c r="CV481" s="76"/>
      <c r="CW481" s="76"/>
      <c r="CX481" s="76"/>
      <c r="CY481" s="76"/>
      <c r="CZ481" s="76"/>
      <c r="DA481" s="76"/>
      <c r="DB481" s="76"/>
      <c r="DC481" s="76"/>
      <c r="DD481" s="76"/>
      <c r="DE481" s="76"/>
      <c r="DF481" s="76"/>
      <c r="DG481" s="76"/>
      <c r="DH481" s="76"/>
      <c r="DI481" s="76"/>
      <c r="DJ481" s="76"/>
      <c r="DK481" s="76"/>
      <c r="DL481" s="76"/>
    </row>
    <row r="482" spans="1:116" x14ac:dyDescent="0.4">
      <c r="B482" t="s">
        <v>332</v>
      </c>
      <c r="D482" t="s">
        <v>268</v>
      </c>
      <c r="E482" s="8" t="str">
        <f t="shared" si="451"/>
        <v>482 SUB-PV</v>
      </c>
      <c r="G482" s="8" t="str">
        <f t="shared" si="482"/>
        <v>Secondary volume driver</v>
      </c>
      <c r="H482" s="12"/>
      <c r="I482" s="60"/>
      <c r="J482" s="60"/>
      <c r="K482" s="15"/>
      <c r="L482" s="15"/>
      <c r="M482" s="15"/>
      <c r="N482" s="15"/>
      <c r="O482" s="15"/>
      <c r="P482" s="15"/>
      <c r="R482" s="15"/>
      <c r="S482" s="76"/>
      <c r="T482" s="76"/>
      <c r="U482" s="76"/>
      <c r="V482" s="76"/>
      <c r="W482" s="76"/>
      <c r="X482" s="76"/>
      <c r="Y482" s="76"/>
      <c r="Z482" s="76"/>
      <c r="AA482" s="76"/>
      <c r="AB482" s="76"/>
      <c r="AC482" s="76"/>
      <c r="AD482" s="76"/>
      <c r="AE482" s="76"/>
      <c r="AF482" s="76"/>
      <c r="AG482" s="76"/>
      <c r="AH482" s="76"/>
      <c r="AI482" s="76"/>
      <c r="AJ482" s="76"/>
      <c r="AK482" s="76"/>
      <c r="AL482" s="76"/>
      <c r="AM482" s="76"/>
      <c r="AN482" s="76"/>
      <c r="AO482" s="76"/>
      <c r="AP482" s="76"/>
      <c r="AQ482" s="76"/>
      <c r="AR482" s="76"/>
      <c r="AS482" s="76"/>
      <c r="AT482" s="76"/>
      <c r="AU482" s="76"/>
      <c r="AV482" s="76"/>
      <c r="AW482" s="76"/>
      <c r="AX482" s="76"/>
      <c r="AY482" s="76"/>
      <c r="AZ482" s="76"/>
      <c r="BA482" s="76"/>
      <c r="BB482" s="76"/>
      <c r="BC482" s="76"/>
      <c r="BD482" s="76"/>
      <c r="BE482" s="76"/>
      <c r="BF482" s="76"/>
      <c r="BG482" s="76"/>
      <c r="BH482" s="76"/>
      <c r="BI482" s="76"/>
      <c r="BJ482" s="76"/>
      <c r="BK482" s="76"/>
      <c r="BL482" s="76"/>
      <c r="BM482" s="76"/>
      <c r="BN482" s="76"/>
      <c r="BO482" s="76"/>
      <c r="BP482" s="76"/>
      <c r="BQ482" s="76"/>
      <c r="BR482" s="76"/>
      <c r="BS482" s="76"/>
      <c r="BT482" s="76"/>
      <c r="BU482" s="76"/>
      <c r="BV482" s="76"/>
      <c r="BW482" s="76"/>
      <c r="BX482" s="76"/>
      <c r="BY482" s="76"/>
      <c r="BZ482" s="76"/>
      <c r="CA482" s="76"/>
      <c r="CB482" s="76"/>
      <c r="CC482" s="76"/>
      <c r="CD482" s="76"/>
      <c r="CE482" s="76"/>
      <c r="CF482" s="76"/>
      <c r="CG482" s="76"/>
      <c r="CH482" s="76"/>
      <c r="CI482" s="76"/>
      <c r="CJ482" s="76"/>
      <c r="CK482" s="76"/>
      <c r="CL482" s="76"/>
      <c r="CN482" s="60"/>
      <c r="CO482" s="76"/>
      <c r="CP482" s="76"/>
      <c r="CQ482" s="76"/>
      <c r="CR482" s="76"/>
      <c r="CS482" s="76"/>
      <c r="CT482" s="76"/>
      <c r="CU482" s="76"/>
      <c r="CV482" s="76"/>
      <c r="CW482" s="76"/>
      <c r="CX482" s="76"/>
      <c r="CY482" s="76"/>
      <c r="CZ482" s="76"/>
      <c r="DA482" s="76"/>
      <c r="DB482" s="76"/>
      <c r="DC482" s="76"/>
      <c r="DD482" s="76"/>
      <c r="DE482" s="76"/>
      <c r="DF482" s="76"/>
      <c r="DG482" s="76"/>
      <c r="DH482" s="76"/>
      <c r="DI482" s="76"/>
      <c r="DJ482" s="76"/>
      <c r="DK482" s="76"/>
      <c r="DL482" s="76"/>
    </row>
    <row r="483" spans="1:116" x14ac:dyDescent="0.4">
      <c r="E483" s="8"/>
      <c r="H483" s="12"/>
      <c r="I483" s="60"/>
      <c r="J483" s="60"/>
      <c r="K483" s="15"/>
      <c r="L483" s="15"/>
      <c r="M483" s="15"/>
      <c r="N483" s="15"/>
      <c r="O483" s="15"/>
      <c r="P483" s="15"/>
      <c r="R483" s="15"/>
      <c r="S483" s="76"/>
      <c r="T483" s="76"/>
      <c r="U483" s="76"/>
      <c r="V483" s="76"/>
      <c r="W483" s="76"/>
      <c r="X483" s="76"/>
      <c r="Y483" s="76"/>
      <c r="Z483" s="76"/>
      <c r="AA483" s="76"/>
      <c r="AB483" s="76"/>
      <c r="AC483" s="76"/>
      <c r="AD483" s="76"/>
      <c r="AE483" s="76"/>
      <c r="AF483" s="76"/>
      <c r="AG483" s="76"/>
      <c r="AH483" s="76"/>
      <c r="AI483" s="76"/>
      <c r="AJ483" s="76"/>
      <c r="AK483" s="76"/>
      <c r="AL483" s="76"/>
      <c r="AM483" s="76"/>
      <c r="AN483" s="76"/>
      <c r="AO483" s="76"/>
      <c r="AP483" s="76"/>
      <c r="AQ483" s="76"/>
      <c r="AR483" s="76"/>
      <c r="AS483" s="76"/>
      <c r="AT483" s="76"/>
      <c r="AU483" s="76"/>
      <c r="AV483" s="76"/>
      <c r="AW483" s="76"/>
      <c r="AX483" s="76"/>
      <c r="AY483" s="76"/>
      <c r="AZ483" s="76"/>
      <c r="BA483" s="76"/>
      <c r="BB483" s="76"/>
      <c r="BC483" s="76"/>
      <c r="BD483" s="76"/>
      <c r="BE483" s="76"/>
      <c r="BF483" s="76"/>
      <c r="BG483" s="76"/>
      <c r="BH483" s="76"/>
      <c r="BI483" s="76"/>
      <c r="BJ483" s="76"/>
      <c r="BK483" s="76"/>
      <c r="BL483" s="76"/>
      <c r="BM483" s="76"/>
      <c r="BN483" s="76"/>
      <c r="BO483" s="76"/>
      <c r="BP483" s="76"/>
      <c r="BQ483" s="76"/>
      <c r="BR483" s="76"/>
      <c r="BS483" s="76"/>
      <c r="BT483" s="76"/>
      <c r="BU483" s="76"/>
      <c r="BV483" s="76"/>
      <c r="BW483" s="76"/>
      <c r="BX483" s="76"/>
      <c r="BY483" s="76"/>
      <c r="BZ483" s="76"/>
      <c r="CA483" s="76"/>
      <c r="CB483" s="76"/>
      <c r="CC483" s="76"/>
      <c r="CD483" s="76"/>
      <c r="CE483" s="76"/>
      <c r="CF483" s="76"/>
      <c r="CG483" s="76"/>
      <c r="CH483" s="76"/>
      <c r="CI483" s="76"/>
      <c r="CJ483" s="76"/>
      <c r="CK483" s="76"/>
      <c r="CL483" s="76"/>
      <c r="CN483" s="60"/>
      <c r="CO483" s="76"/>
      <c r="CP483" s="76"/>
      <c r="CQ483" s="76"/>
      <c r="CR483" s="76"/>
      <c r="CS483" s="76"/>
      <c r="CT483" s="76"/>
      <c r="CU483" s="76"/>
      <c r="CV483" s="76"/>
      <c r="CW483" s="76"/>
      <c r="CX483" s="76"/>
      <c r="CY483" s="76"/>
      <c r="CZ483" s="76"/>
      <c r="DA483" s="76"/>
      <c r="DB483" s="76"/>
      <c r="DC483" s="76"/>
      <c r="DD483" s="76"/>
      <c r="DE483" s="76"/>
      <c r="DF483" s="76"/>
      <c r="DG483" s="76"/>
      <c r="DH483" s="76"/>
      <c r="DI483" s="76"/>
      <c r="DJ483" s="76"/>
      <c r="DK483" s="76"/>
      <c r="DL483" s="76"/>
    </row>
    <row r="484" spans="1:116" x14ac:dyDescent="0.4">
      <c r="A484" s="174"/>
      <c r="E484" s="8"/>
      <c r="G484" s="175" t="s">
        <v>490</v>
      </c>
      <c r="H484" s="193"/>
      <c r="I484" s="194"/>
      <c r="J484" s="194"/>
      <c r="K484" s="195"/>
      <c r="L484" s="195"/>
      <c r="M484" s="195"/>
      <c r="N484" s="195"/>
      <c r="O484" s="195"/>
      <c r="P484" s="195"/>
      <c r="R484" s="195"/>
      <c r="S484" s="196"/>
      <c r="T484" s="196"/>
      <c r="U484" s="196"/>
      <c r="V484" s="196"/>
      <c r="W484" s="196"/>
      <c r="X484" s="196"/>
      <c r="Y484" s="196"/>
      <c r="Z484" s="196"/>
      <c r="AA484" s="196"/>
      <c r="AB484" s="196"/>
      <c r="AC484" s="196"/>
      <c r="AD484" s="196"/>
      <c r="AE484" s="196"/>
      <c r="AF484" s="196"/>
      <c r="AG484" s="196"/>
      <c r="AH484" s="196"/>
      <c r="AI484" s="196"/>
      <c r="AJ484" s="196"/>
      <c r="AK484" s="196"/>
      <c r="AL484" s="196"/>
      <c r="AM484" s="196"/>
      <c r="AN484" s="196"/>
      <c r="AO484" s="196"/>
      <c r="AP484" s="196"/>
      <c r="AQ484" s="196"/>
      <c r="AR484" s="196"/>
      <c r="AS484" s="196"/>
      <c r="AT484" s="196"/>
      <c r="AU484" s="196"/>
      <c r="AV484" s="196"/>
      <c r="AW484" s="196"/>
      <c r="AX484" s="196"/>
      <c r="AY484" s="196"/>
      <c r="AZ484" s="196"/>
      <c r="BA484" s="196"/>
      <c r="BB484" s="196"/>
      <c r="BC484" s="196"/>
      <c r="BD484" s="196"/>
      <c r="BE484" s="196"/>
      <c r="BF484" s="196"/>
      <c r="BG484" s="196"/>
      <c r="BH484" s="196"/>
      <c r="BI484" s="196"/>
      <c r="BJ484" s="196"/>
      <c r="BK484" s="196"/>
      <c r="BL484" s="196"/>
      <c r="BM484" s="196"/>
      <c r="BN484" s="196"/>
      <c r="BO484" s="196"/>
      <c r="BP484" s="196"/>
      <c r="BQ484" s="196"/>
      <c r="BR484" s="196"/>
      <c r="BS484" s="196"/>
      <c r="BT484" s="196"/>
      <c r="BU484" s="196"/>
      <c r="BV484" s="196"/>
      <c r="BW484" s="196"/>
      <c r="BX484" s="196"/>
      <c r="BY484" s="196"/>
      <c r="BZ484" s="196"/>
      <c r="CA484" s="196"/>
      <c r="CB484" s="196"/>
      <c r="CC484" s="196"/>
      <c r="CD484" s="196"/>
      <c r="CE484" s="196"/>
      <c r="CF484" s="196"/>
      <c r="CG484" s="196"/>
      <c r="CH484" s="196"/>
      <c r="CI484" s="196"/>
      <c r="CJ484" s="196"/>
      <c r="CK484" s="196"/>
      <c r="CL484" s="196"/>
      <c r="CN484" s="194"/>
      <c r="CO484" s="196"/>
      <c r="CP484" s="196"/>
      <c r="CQ484" s="196"/>
      <c r="CR484" s="196"/>
      <c r="CS484" s="196"/>
      <c r="CT484" s="196"/>
      <c r="CU484" s="196"/>
      <c r="CV484" s="196"/>
      <c r="CW484" s="196"/>
      <c r="CX484" s="196"/>
      <c r="CY484" s="196"/>
      <c r="CZ484" s="196"/>
      <c r="DA484" s="196"/>
      <c r="DB484" s="196"/>
      <c r="DC484" s="196"/>
      <c r="DD484" s="196"/>
      <c r="DE484" s="196"/>
      <c r="DF484" s="196"/>
      <c r="DG484" s="196"/>
      <c r="DH484" s="196"/>
      <c r="DI484" s="196"/>
      <c r="DJ484" s="196"/>
      <c r="DK484" s="196"/>
      <c r="DL484" s="196"/>
    </row>
    <row r="485" spans="1:116" x14ac:dyDescent="0.4">
      <c r="A485" s="174"/>
      <c r="E485" s="8"/>
      <c r="G485" s="175" t="s">
        <v>492</v>
      </c>
      <c r="H485" s="174"/>
      <c r="I485" s="176"/>
      <c r="J485" s="176"/>
      <c r="K485" s="197"/>
      <c r="L485" s="197"/>
      <c r="M485" s="197"/>
      <c r="N485" s="197"/>
      <c r="O485" s="197"/>
      <c r="P485" s="197"/>
      <c r="R485" s="198"/>
      <c r="S485" s="174"/>
      <c r="T485" s="174"/>
      <c r="U485" s="174"/>
      <c r="V485" s="174"/>
      <c r="W485" s="174"/>
      <c r="X485" s="174"/>
      <c r="Y485" s="174"/>
      <c r="Z485" s="174"/>
      <c r="AA485" s="174"/>
      <c r="AB485" s="174"/>
      <c r="AC485" s="174"/>
      <c r="AD485" s="174"/>
      <c r="AE485" s="174"/>
      <c r="AF485" s="174"/>
      <c r="AG485" s="174"/>
      <c r="AH485" s="174"/>
      <c r="AI485" s="174"/>
      <c r="AJ485" s="174"/>
      <c r="AK485" s="174"/>
      <c r="AL485" s="174"/>
      <c r="AM485" s="174"/>
      <c r="AN485" s="174"/>
      <c r="AO485" s="174"/>
      <c r="AP485" s="174"/>
      <c r="AQ485" s="174"/>
      <c r="AR485" s="174"/>
      <c r="AS485" s="174"/>
      <c r="AT485" s="174"/>
      <c r="AU485" s="174"/>
      <c r="AV485" s="174"/>
      <c r="AW485" s="174"/>
      <c r="AX485" s="174"/>
      <c r="AY485" s="174"/>
      <c r="AZ485" s="174"/>
      <c r="BA485" s="174"/>
      <c r="BB485" s="174"/>
      <c r="BC485" s="174"/>
      <c r="BD485" s="174"/>
      <c r="BE485" s="174"/>
      <c r="BF485" s="174"/>
      <c r="BG485" s="174"/>
      <c r="BH485" s="174"/>
      <c r="BI485" s="174"/>
      <c r="BJ485" s="174"/>
      <c r="BK485" s="174"/>
      <c r="BL485" s="174"/>
      <c r="BM485" s="174"/>
      <c r="BN485" s="174"/>
      <c r="BO485" s="174"/>
      <c r="BP485" s="174"/>
      <c r="BQ485" s="174"/>
      <c r="BR485" s="174"/>
      <c r="BS485" s="174"/>
      <c r="BT485" s="174"/>
      <c r="BU485" s="174"/>
      <c r="BV485" s="174"/>
      <c r="BW485" s="174"/>
      <c r="BX485" s="174"/>
      <c r="BY485" s="174"/>
      <c r="BZ485" s="174"/>
      <c r="CA485" s="174"/>
      <c r="CB485" s="174"/>
      <c r="CC485" s="174"/>
      <c r="CD485" s="174"/>
      <c r="CE485" s="174"/>
      <c r="CF485" s="174"/>
      <c r="CG485" s="174"/>
      <c r="CH485" s="174"/>
      <c r="CI485" s="174"/>
      <c r="CJ485" s="174"/>
      <c r="CK485" s="174"/>
      <c r="CL485" s="174"/>
      <c r="CN485" s="176"/>
      <c r="CO485" s="174"/>
      <c r="CP485" s="174"/>
      <c r="CQ485" s="174"/>
      <c r="CR485" s="174"/>
      <c r="CS485" s="174"/>
      <c r="CT485" s="174"/>
      <c r="CU485" s="174"/>
      <c r="CV485" s="174"/>
      <c r="CW485" s="174"/>
      <c r="CX485" s="174"/>
      <c r="CY485" s="174"/>
      <c r="CZ485" s="174"/>
      <c r="DA485" s="174"/>
      <c r="DB485" s="174"/>
      <c r="DC485" s="174"/>
      <c r="DD485" s="174"/>
      <c r="DE485" s="174"/>
      <c r="DF485" s="174"/>
      <c r="DG485" s="174"/>
      <c r="DH485" s="174"/>
      <c r="DI485" s="174"/>
      <c r="DJ485" s="174"/>
      <c r="DK485" s="174"/>
      <c r="DL485" s="174"/>
    </row>
    <row r="486" spans="1:116" x14ac:dyDescent="0.4">
      <c r="A486" s="174"/>
      <c r="E486" s="8"/>
      <c r="G486" s="175" t="s">
        <v>461</v>
      </c>
      <c r="H486" s="174"/>
      <c r="I486" s="176"/>
      <c r="J486" s="176"/>
      <c r="K486" s="197"/>
      <c r="L486" s="197"/>
      <c r="M486" s="197"/>
      <c r="N486" s="197"/>
      <c r="O486" s="197"/>
      <c r="P486" s="197"/>
      <c r="R486" s="198"/>
      <c r="S486" s="199" t="str">
        <f t="shared" ref="S486:CD486" si="492">S$20</f>
        <v>S$16</v>
      </c>
      <c r="T486" s="199" t="str">
        <f t="shared" si="492"/>
        <v>T$16</v>
      </c>
      <c r="U486" s="199" t="str">
        <f t="shared" si="492"/>
        <v>U$16</v>
      </c>
      <c r="V486" s="199" t="str">
        <f t="shared" si="492"/>
        <v>V$16</v>
      </c>
      <c r="W486" s="199" t="str">
        <f t="shared" si="492"/>
        <v>W$16</v>
      </c>
      <c r="X486" s="199" t="str">
        <f t="shared" si="492"/>
        <v>X$16</v>
      </c>
      <c r="Y486" s="199" t="str">
        <f t="shared" si="492"/>
        <v>Y$16</v>
      </c>
      <c r="Z486" s="199" t="str">
        <f t="shared" si="492"/>
        <v>Z$16</v>
      </c>
      <c r="AA486" s="199" t="str">
        <f t="shared" si="492"/>
        <v>AA$16</v>
      </c>
      <c r="AB486" s="199" t="str">
        <f t="shared" si="492"/>
        <v>AB$16</v>
      </c>
      <c r="AC486" s="199" t="str">
        <f t="shared" si="492"/>
        <v>AC$16</v>
      </c>
      <c r="AD486" s="199" t="str">
        <f t="shared" si="492"/>
        <v>AD$16</v>
      </c>
      <c r="AE486" s="199" t="str">
        <f t="shared" si="492"/>
        <v>AE$16</v>
      </c>
      <c r="AF486" s="199" t="str">
        <f t="shared" si="492"/>
        <v>AF$16</v>
      </c>
      <c r="AG486" s="199" t="str">
        <f t="shared" si="492"/>
        <v>AG$16</v>
      </c>
      <c r="AH486" s="199" t="str">
        <f t="shared" si="492"/>
        <v>AH$16</v>
      </c>
      <c r="AI486" s="199" t="str">
        <f t="shared" si="492"/>
        <v>AI$16</v>
      </c>
      <c r="AJ486" s="199" t="str">
        <f t="shared" si="492"/>
        <v>AJ$16</v>
      </c>
      <c r="AK486" s="199" t="str">
        <f t="shared" si="492"/>
        <v>AK$16</v>
      </c>
      <c r="AL486" s="199" t="str">
        <f t="shared" si="492"/>
        <v>AL$16</v>
      </c>
      <c r="AM486" s="199" t="str">
        <f t="shared" si="492"/>
        <v>AM$16</v>
      </c>
      <c r="AN486" s="199" t="str">
        <f t="shared" si="492"/>
        <v>AN$16</v>
      </c>
      <c r="AO486" s="199" t="str">
        <f t="shared" si="492"/>
        <v>AO$16</v>
      </c>
      <c r="AP486" s="199" t="str">
        <f t="shared" si="492"/>
        <v>AP$16</v>
      </c>
      <c r="AQ486" s="199" t="str">
        <f t="shared" si="492"/>
        <v>AQ$16</v>
      </c>
      <c r="AR486" s="199" t="str">
        <f t="shared" si="492"/>
        <v>AR$16</v>
      </c>
      <c r="AS486" s="199" t="str">
        <f t="shared" si="492"/>
        <v>AS$16</v>
      </c>
      <c r="AT486" s="199" t="str">
        <f t="shared" si="492"/>
        <v>AT$16</v>
      </c>
      <c r="AU486" s="199" t="str">
        <f t="shared" si="492"/>
        <v>AU$16</v>
      </c>
      <c r="AV486" s="199" t="str">
        <f t="shared" si="492"/>
        <v>AV$16</v>
      </c>
      <c r="AW486" s="199" t="str">
        <f t="shared" si="492"/>
        <v>AW$16</v>
      </c>
      <c r="AX486" s="199" t="str">
        <f t="shared" si="492"/>
        <v>AX$16</v>
      </c>
      <c r="AY486" s="199" t="str">
        <f t="shared" si="492"/>
        <v>AY$16</v>
      </c>
      <c r="AZ486" s="199" t="str">
        <f t="shared" si="492"/>
        <v>AZ$16</v>
      </c>
      <c r="BA486" s="199" t="str">
        <f t="shared" si="492"/>
        <v>BA$16</v>
      </c>
      <c r="BB486" s="199" t="str">
        <f t="shared" si="492"/>
        <v>BB$16</v>
      </c>
      <c r="BC486" s="199" t="str">
        <f t="shared" si="492"/>
        <v>BC$16</v>
      </c>
      <c r="BD486" s="199" t="str">
        <f t="shared" si="492"/>
        <v>BD$16</v>
      </c>
      <c r="BE486" s="199" t="str">
        <f t="shared" si="492"/>
        <v>BE$16</v>
      </c>
      <c r="BF486" s="199" t="str">
        <f t="shared" si="492"/>
        <v>BF$16</v>
      </c>
      <c r="BG486" s="199" t="str">
        <f t="shared" si="492"/>
        <v>BG$16</v>
      </c>
      <c r="BH486" s="199" t="str">
        <f t="shared" si="492"/>
        <v>BH$16</v>
      </c>
      <c r="BI486" s="199" t="str">
        <f t="shared" si="492"/>
        <v>BI$16</v>
      </c>
      <c r="BJ486" s="199" t="str">
        <f t="shared" si="492"/>
        <v>BJ$16</v>
      </c>
      <c r="BK486" s="199" t="str">
        <f t="shared" si="492"/>
        <v>BK$16</v>
      </c>
      <c r="BL486" s="199" t="str">
        <f t="shared" si="492"/>
        <v>BL$16</v>
      </c>
      <c r="BM486" s="199" t="str">
        <f t="shared" si="492"/>
        <v>BM$16</v>
      </c>
      <c r="BN486" s="199" t="str">
        <f t="shared" si="492"/>
        <v>BN$16</v>
      </c>
      <c r="BO486" s="199" t="str">
        <f t="shared" si="492"/>
        <v>BO$16</v>
      </c>
      <c r="BP486" s="199" t="str">
        <f t="shared" si="492"/>
        <v>BP$16</v>
      </c>
      <c r="BQ486" s="199" t="str">
        <f t="shared" si="492"/>
        <v>BQ$16</v>
      </c>
      <c r="BR486" s="199" t="str">
        <f t="shared" si="492"/>
        <v>BR$16</v>
      </c>
      <c r="BS486" s="199" t="str">
        <f t="shared" si="492"/>
        <v>BS$16</v>
      </c>
      <c r="BT486" s="199" t="str">
        <f t="shared" si="492"/>
        <v>BT$16</v>
      </c>
      <c r="BU486" s="199" t="str">
        <f t="shared" si="492"/>
        <v>BU$16</v>
      </c>
      <c r="BV486" s="199" t="str">
        <f t="shared" si="492"/>
        <v>BV$16</v>
      </c>
      <c r="BW486" s="199" t="str">
        <f t="shared" si="492"/>
        <v>BW$16</v>
      </c>
      <c r="BX486" s="199" t="str">
        <f t="shared" si="492"/>
        <v>BX$16</v>
      </c>
      <c r="BY486" s="199" t="str">
        <f t="shared" si="492"/>
        <v>BY$16</v>
      </c>
      <c r="BZ486" s="199" t="str">
        <f t="shared" si="492"/>
        <v>BZ$16</v>
      </c>
      <c r="CA486" s="199" t="str">
        <f t="shared" si="492"/>
        <v>CA$16</v>
      </c>
      <c r="CB486" s="199" t="str">
        <f t="shared" si="492"/>
        <v>CB$16</v>
      </c>
      <c r="CC486" s="199" t="str">
        <f t="shared" si="492"/>
        <v>CC$16</v>
      </c>
      <c r="CD486" s="199" t="str">
        <f t="shared" si="492"/>
        <v>CD$16</v>
      </c>
      <c r="CE486" s="199" t="str">
        <f t="shared" ref="CE486:CL486" si="493">CE$20</f>
        <v>CE$16</v>
      </c>
      <c r="CF486" s="199" t="str">
        <f t="shared" si="493"/>
        <v>CF$16</v>
      </c>
      <c r="CG486" s="199" t="str">
        <f t="shared" si="493"/>
        <v>CG$16</v>
      </c>
      <c r="CH486" s="199" t="str">
        <f t="shared" si="493"/>
        <v>CH$16</v>
      </c>
      <c r="CI486" s="199" t="str">
        <f t="shared" si="493"/>
        <v>CI$16</v>
      </c>
      <c r="CJ486" s="199" t="str">
        <f t="shared" si="493"/>
        <v>CJ$16</v>
      </c>
      <c r="CK486" s="199" t="str">
        <f t="shared" si="493"/>
        <v>CK$16</v>
      </c>
      <c r="CL486" s="199" t="str">
        <f t="shared" si="493"/>
        <v>CL$16</v>
      </c>
      <c r="CN486" s="176"/>
      <c r="CO486" s="199" t="str">
        <f t="shared" ref="CO486:DL486" si="494">CO$20</f>
        <v>CO$16</v>
      </c>
      <c r="CP486" s="199" t="str">
        <f t="shared" si="494"/>
        <v>CP$16</v>
      </c>
      <c r="CQ486" s="199" t="str">
        <f t="shared" si="494"/>
        <v>CQ$16</v>
      </c>
      <c r="CR486" s="199" t="str">
        <f t="shared" si="494"/>
        <v>CR$16</v>
      </c>
      <c r="CS486" s="199" t="str">
        <f t="shared" si="494"/>
        <v>CS$16</v>
      </c>
      <c r="CT486" s="199" t="str">
        <f t="shared" si="494"/>
        <v>CT$16</v>
      </c>
      <c r="CU486" s="199" t="str">
        <f t="shared" si="494"/>
        <v>CU$16</v>
      </c>
      <c r="CV486" s="199" t="str">
        <f t="shared" si="494"/>
        <v>CV$16</v>
      </c>
      <c r="CW486" s="199" t="str">
        <f t="shared" si="494"/>
        <v>CW$16</v>
      </c>
      <c r="CX486" s="199" t="str">
        <f t="shared" si="494"/>
        <v>CX$16</v>
      </c>
      <c r="CY486" s="199" t="str">
        <f t="shared" si="494"/>
        <v>CY$16</v>
      </c>
      <c r="CZ486" s="199" t="str">
        <f t="shared" si="494"/>
        <v>CZ$16</v>
      </c>
      <c r="DA486" s="199" t="str">
        <f t="shared" si="494"/>
        <v>DA$16</v>
      </c>
      <c r="DB486" s="199" t="str">
        <f t="shared" si="494"/>
        <v>DB$16</v>
      </c>
      <c r="DC486" s="199" t="str">
        <f t="shared" si="494"/>
        <v>DC$16</v>
      </c>
      <c r="DD486" s="199" t="str">
        <f t="shared" si="494"/>
        <v>DD$16</v>
      </c>
      <c r="DE486" s="199" t="str">
        <f t="shared" si="494"/>
        <v>DE$16</v>
      </c>
      <c r="DF486" s="199" t="str">
        <f t="shared" si="494"/>
        <v>DF$16</v>
      </c>
      <c r="DG486" s="199" t="str">
        <f t="shared" si="494"/>
        <v>DG$16</v>
      </c>
      <c r="DH486" s="199" t="str">
        <f t="shared" si="494"/>
        <v>DH$16</v>
      </c>
      <c r="DI486" s="199" t="str">
        <f t="shared" si="494"/>
        <v>DI$16</v>
      </c>
      <c r="DJ486" s="199" t="str">
        <f t="shared" si="494"/>
        <v>DJ$16</v>
      </c>
      <c r="DK486" s="199" t="str">
        <f t="shared" si="494"/>
        <v>DK$16</v>
      </c>
      <c r="DL486" s="199" t="str">
        <f t="shared" si="494"/>
        <v>DL$16</v>
      </c>
    </row>
    <row r="487" spans="1:116" x14ac:dyDescent="0.4">
      <c r="A487" s="174"/>
      <c r="E487" s="8"/>
      <c r="G487" s="175" t="s">
        <v>462</v>
      </c>
      <c r="H487" s="200"/>
      <c r="I487" s="201"/>
      <c r="J487" s="201"/>
      <c r="K487" s="202"/>
      <c r="L487" s="202"/>
      <c r="M487" s="202"/>
      <c r="N487" s="202"/>
      <c r="O487" s="202"/>
      <c r="P487" s="202"/>
      <c r="R487" s="202"/>
      <c r="S487" s="199" t="str">
        <f t="shared" ref="S487:CD487" si="495">S$21</f>
        <v>S$17</v>
      </c>
      <c r="T487" s="199" t="str">
        <f t="shared" si="495"/>
        <v>T$17</v>
      </c>
      <c r="U487" s="199" t="str">
        <f t="shared" si="495"/>
        <v>U$17</v>
      </c>
      <c r="V487" s="199" t="str">
        <f t="shared" si="495"/>
        <v>V$17</v>
      </c>
      <c r="W487" s="199" t="str">
        <f t="shared" si="495"/>
        <v>W$17</v>
      </c>
      <c r="X487" s="199" t="str">
        <f t="shared" si="495"/>
        <v>X$17</v>
      </c>
      <c r="Y487" s="199" t="str">
        <f t="shared" si="495"/>
        <v>Y$17</v>
      </c>
      <c r="Z487" s="199" t="str">
        <f t="shared" si="495"/>
        <v>Z$17</v>
      </c>
      <c r="AA487" s="199" t="str">
        <f t="shared" si="495"/>
        <v>AA$17</v>
      </c>
      <c r="AB487" s="199" t="str">
        <f t="shared" si="495"/>
        <v>AB$17</v>
      </c>
      <c r="AC487" s="199" t="str">
        <f t="shared" si="495"/>
        <v>AC$17</v>
      </c>
      <c r="AD487" s="199" t="str">
        <f t="shared" si="495"/>
        <v>AD$17</v>
      </c>
      <c r="AE487" s="199" t="str">
        <f t="shared" si="495"/>
        <v>AE$17</v>
      </c>
      <c r="AF487" s="199" t="str">
        <f t="shared" si="495"/>
        <v>AF$17</v>
      </c>
      <c r="AG487" s="199" t="str">
        <f t="shared" si="495"/>
        <v>AG$17</v>
      </c>
      <c r="AH487" s="199" t="str">
        <f t="shared" si="495"/>
        <v>AH$17</v>
      </c>
      <c r="AI487" s="199" t="str">
        <f t="shared" si="495"/>
        <v>AI$17</v>
      </c>
      <c r="AJ487" s="199" t="str">
        <f t="shared" si="495"/>
        <v>AJ$17</v>
      </c>
      <c r="AK487" s="199" t="str">
        <f t="shared" si="495"/>
        <v>AK$17</v>
      </c>
      <c r="AL487" s="199" t="str">
        <f t="shared" si="495"/>
        <v>AL$17</v>
      </c>
      <c r="AM487" s="199" t="str">
        <f t="shared" si="495"/>
        <v>AM$17</v>
      </c>
      <c r="AN487" s="199" t="str">
        <f t="shared" si="495"/>
        <v>AN$17</v>
      </c>
      <c r="AO487" s="199" t="str">
        <f t="shared" si="495"/>
        <v>AO$17</v>
      </c>
      <c r="AP487" s="199" t="str">
        <f t="shared" si="495"/>
        <v>AP$17</v>
      </c>
      <c r="AQ487" s="199" t="str">
        <f t="shared" si="495"/>
        <v>AQ$17</v>
      </c>
      <c r="AR487" s="199" t="str">
        <f t="shared" si="495"/>
        <v>AR$17</v>
      </c>
      <c r="AS487" s="199" t="str">
        <f t="shared" si="495"/>
        <v>AS$17</v>
      </c>
      <c r="AT487" s="199" t="str">
        <f t="shared" si="495"/>
        <v>AT$17</v>
      </c>
      <c r="AU487" s="199" t="str">
        <f t="shared" si="495"/>
        <v>AU$17</v>
      </c>
      <c r="AV487" s="199" t="str">
        <f t="shared" si="495"/>
        <v>AV$17</v>
      </c>
      <c r="AW487" s="199" t="str">
        <f t="shared" si="495"/>
        <v>AW$17</v>
      </c>
      <c r="AX487" s="199" t="str">
        <f t="shared" si="495"/>
        <v>AX$17</v>
      </c>
      <c r="AY487" s="199" t="str">
        <f t="shared" si="495"/>
        <v>AY$17</v>
      </c>
      <c r="AZ487" s="199" t="str">
        <f t="shared" si="495"/>
        <v>AZ$17</v>
      </c>
      <c r="BA487" s="199" t="str">
        <f t="shared" si="495"/>
        <v>BA$17</v>
      </c>
      <c r="BB487" s="199" t="str">
        <f t="shared" si="495"/>
        <v>BB$17</v>
      </c>
      <c r="BC487" s="199" t="str">
        <f t="shared" si="495"/>
        <v>BC$17</v>
      </c>
      <c r="BD487" s="199" t="str">
        <f t="shared" si="495"/>
        <v>BD$17</v>
      </c>
      <c r="BE487" s="199" t="str">
        <f t="shared" si="495"/>
        <v>BE$17</v>
      </c>
      <c r="BF487" s="199" t="str">
        <f t="shared" si="495"/>
        <v>BF$17</v>
      </c>
      <c r="BG487" s="199" t="str">
        <f t="shared" si="495"/>
        <v>BG$17</v>
      </c>
      <c r="BH487" s="199" t="str">
        <f t="shared" si="495"/>
        <v>BH$17</v>
      </c>
      <c r="BI487" s="199" t="str">
        <f t="shared" si="495"/>
        <v>BI$17</v>
      </c>
      <c r="BJ487" s="199" t="str">
        <f t="shared" si="495"/>
        <v>BJ$17</v>
      </c>
      <c r="BK487" s="199" t="str">
        <f t="shared" si="495"/>
        <v>BK$17</v>
      </c>
      <c r="BL487" s="199" t="str">
        <f t="shared" si="495"/>
        <v>BL$17</v>
      </c>
      <c r="BM487" s="199" t="str">
        <f t="shared" si="495"/>
        <v>BM$17</v>
      </c>
      <c r="BN487" s="199" t="str">
        <f t="shared" si="495"/>
        <v>BN$17</v>
      </c>
      <c r="BO487" s="199" t="str">
        <f t="shared" si="495"/>
        <v>BO$17</v>
      </c>
      <c r="BP487" s="199" t="str">
        <f t="shared" si="495"/>
        <v>BP$17</v>
      </c>
      <c r="BQ487" s="199" t="str">
        <f t="shared" si="495"/>
        <v>BQ$17</v>
      </c>
      <c r="BR487" s="199" t="str">
        <f t="shared" si="495"/>
        <v>BR$17</v>
      </c>
      <c r="BS487" s="199" t="str">
        <f t="shared" si="495"/>
        <v>BS$17</v>
      </c>
      <c r="BT487" s="199" t="str">
        <f t="shared" si="495"/>
        <v>BT$17</v>
      </c>
      <c r="BU487" s="199" t="str">
        <f t="shared" si="495"/>
        <v>BU$17</v>
      </c>
      <c r="BV487" s="199" t="str">
        <f t="shared" si="495"/>
        <v>BV$17</v>
      </c>
      <c r="BW487" s="199" t="str">
        <f t="shared" si="495"/>
        <v>BW$17</v>
      </c>
      <c r="BX487" s="199" t="str">
        <f t="shared" si="495"/>
        <v>BX$17</v>
      </c>
      <c r="BY487" s="199" t="str">
        <f t="shared" si="495"/>
        <v>BY$17</v>
      </c>
      <c r="BZ487" s="199" t="str">
        <f t="shared" si="495"/>
        <v>BZ$17</v>
      </c>
      <c r="CA487" s="199" t="str">
        <f t="shared" si="495"/>
        <v>CA$17</v>
      </c>
      <c r="CB487" s="199" t="str">
        <f t="shared" si="495"/>
        <v>CB$17</v>
      </c>
      <c r="CC487" s="199" t="str">
        <f t="shared" si="495"/>
        <v>CC$17</v>
      </c>
      <c r="CD487" s="199" t="str">
        <f t="shared" si="495"/>
        <v>CD$17</v>
      </c>
      <c r="CE487" s="199" t="str">
        <f t="shared" ref="CE487:CL487" si="496">CE$21</f>
        <v>CE$17</v>
      </c>
      <c r="CF487" s="199" t="str">
        <f t="shared" si="496"/>
        <v>CF$17</v>
      </c>
      <c r="CG487" s="199" t="str">
        <f t="shared" si="496"/>
        <v>CG$17</v>
      </c>
      <c r="CH487" s="199" t="str">
        <f t="shared" si="496"/>
        <v>CH$17</v>
      </c>
      <c r="CI487" s="199" t="str">
        <f t="shared" si="496"/>
        <v>CI$17</v>
      </c>
      <c r="CJ487" s="199" t="str">
        <f t="shared" si="496"/>
        <v>CJ$17</v>
      </c>
      <c r="CK487" s="199" t="str">
        <f t="shared" si="496"/>
        <v>CK$17</v>
      </c>
      <c r="CL487" s="199" t="str">
        <f t="shared" si="496"/>
        <v>CL$17</v>
      </c>
      <c r="CN487" s="201"/>
      <c r="CO487" s="199" t="str">
        <f t="shared" ref="CO487:DL487" si="497">CO$21</f>
        <v>CO$17</v>
      </c>
      <c r="CP487" s="199" t="str">
        <f t="shared" si="497"/>
        <v>CP$17</v>
      </c>
      <c r="CQ487" s="199" t="str">
        <f t="shared" si="497"/>
        <v>CQ$17</v>
      </c>
      <c r="CR487" s="199" t="str">
        <f t="shared" si="497"/>
        <v>CR$17</v>
      </c>
      <c r="CS487" s="199" t="str">
        <f t="shared" si="497"/>
        <v>CS$17</v>
      </c>
      <c r="CT487" s="199" t="str">
        <f t="shared" si="497"/>
        <v>CT$17</v>
      </c>
      <c r="CU487" s="199" t="str">
        <f t="shared" si="497"/>
        <v>CU$17</v>
      </c>
      <c r="CV487" s="199" t="str">
        <f t="shared" si="497"/>
        <v>CV$17</v>
      </c>
      <c r="CW487" s="199" t="str">
        <f t="shared" si="497"/>
        <v>CW$17</v>
      </c>
      <c r="CX487" s="199" t="str">
        <f t="shared" si="497"/>
        <v>CX$17</v>
      </c>
      <c r="CY487" s="199" t="str">
        <f t="shared" si="497"/>
        <v>CY$17</v>
      </c>
      <c r="CZ487" s="199" t="str">
        <f t="shared" si="497"/>
        <v>CZ$17</v>
      </c>
      <c r="DA487" s="199" t="str">
        <f t="shared" si="497"/>
        <v>DA$17</v>
      </c>
      <c r="DB487" s="199" t="str">
        <f t="shared" si="497"/>
        <v>DB$17</v>
      </c>
      <c r="DC487" s="199" t="str">
        <f t="shared" si="497"/>
        <v>DC$17</v>
      </c>
      <c r="DD487" s="199" t="str">
        <f t="shared" si="497"/>
        <v>DD$17</v>
      </c>
      <c r="DE487" s="199" t="str">
        <f t="shared" si="497"/>
        <v>DE$17</v>
      </c>
      <c r="DF487" s="199" t="str">
        <f t="shared" si="497"/>
        <v>DF$17</v>
      </c>
      <c r="DG487" s="199" t="str">
        <f t="shared" si="497"/>
        <v>DG$17</v>
      </c>
      <c r="DH487" s="199" t="str">
        <f t="shared" si="497"/>
        <v>DH$17</v>
      </c>
      <c r="DI487" s="199" t="str">
        <f t="shared" si="497"/>
        <v>DI$17</v>
      </c>
      <c r="DJ487" s="199" t="str">
        <f t="shared" si="497"/>
        <v>DJ$17</v>
      </c>
      <c r="DK487" s="199" t="str">
        <f t="shared" si="497"/>
        <v>DK$17</v>
      </c>
      <c r="DL487" s="199" t="str">
        <f t="shared" si="497"/>
        <v>DL$17</v>
      </c>
    </row>
    <row r="488" spans="1:116" x14ac:dyDescent="0.4">
      <c r="A488" s="174"/>
      <c r="E488" s="8"/>
      <c r="G488" s="175" t="s">
        <v>491</v>
      </c>
      <c r="H488" s="200"/>
      <c r="I488" s="201"/>
      <c r="J488" s="201"/>
      <c r="K488" s="202"/>
      <c r="L488" s="202"/>
      <c r="M488" s="202"/>
      <c r="N488" s="202"/>
      <c r="O488" s="202"/>
      <c r="P488" s="202"/>
      <c r="R488" s="202"/>
      <c r="S488" s="190"/>
      <c r="T488" s="190"/>
      <c r="U488" s="190"/>
      <c r="V488" s="190"/>
      <c r="W488" s="190"/>
      <c r="X488" s="190"/>
      <c r="Y488" s="190"/>
      <c r="Z488" s="190"/>
      <c r="AA488" s="190"/>
      <c r="AB488" s="190"/>
      <c r="AC488" s="190"/>
      <c r="AD488" s="190"/>
      <c r="AE488" s="190"/>
      <c r="AF488" s="190"/>
      <c r="AG488" s="190"/>
      <c r="AH488" s="190"/>
      <c r="AI488" s="190"/>
      <c r="AJ488" s="190"/>
      <c r="AK488" s="190"/>
      <c r="AL488" s="190"/>
      <c r="AM488" s="190"/>
      <c r="AN488" s="190"/>
      <c r="AO488" s="190"/>
      <c r="AP488" s="190"/>
      <c r="AQ488" s="190"/>
      <c r="AR488" s="190"/>
      <c r="AS488" s="190"/>
      <c r="AT488" s="190"/>
      <c r="AU488" s="190"/>
      <c r="AV488" s="190"/>
      <c r="AW488" s="190"/>
      <c r="AX488" s="190"/>
      <c r="AY488" s="190"/>
      <c r="AZ488" s="190"/>
      <c r="BA488" s="190"/>
      <c r="BB488" s="190"/>
      <c r="BC488" s="190"/>
      <c r="BD488" s="190"/>
      <c r="BE488" s="190"/>
      <c r="BF488" s="190"/>
      <c r="BG488" s="190"/>
      <c r="BH488" s="190"/>
      <c r="BI488" s="190"/>
      <c r="BJ488" s="190"/>
      <c r="BK488" s="190"/>
      <c r="BL488" s="190"/>
      <c r="BM488" s="190"/>
      <c r="BN488" s="190"/>
      <c r="BO488" s="190"/>
      <c r="BP488" s="190"/>
      <c r="BQ488" s="190"/>
      <c r="BR488" s="190"/>
      <c r="BS488" s="190"/>
      <c r="BT488" s="190"/>
      <c r="BU488" s="190"/>
      <c r="BV488" s="190"/>
      <c r="BW488" s="190"/>
      <c r="BX488" s="190"/>
      <c r="BY488" s="190"/>
      <c r="BZ488" s="190"/>
      <c r="CA488" s="190"/>
      <c r="CB488" s="190"/>
      <c r="CC488" s="190"/>
      <c r="CD488" s="190"/>
      <c r="CE488" s="190"/>
      <c r="CF488" s="190"/>
      <c r="CG488" s="190"/>
      <c r="CH488" s="190"/>
      <c r="CI488" s="190"/>
      <c r="CJ488" s="190"/>
      <c r="CK488" s="190"/>
      <c r="CL488" s="190"/>
      <c r="CN488" s="201"/>
      <c r="CO488" s="190"/>
      <c r="CP488" s="190"/>
      <c r="CQ488" s="190"/>
      <c r="CR488" s="190"/>
      <c r="CS488" s="190"/>
      <c r="CT488" s="190"/>
      <c r="CU488" s="190"/>
      <c r="CV488" s="190"/>
      <c r="CW488" s="190"/>
      <c r="CX488" s="190"/>
      <c r="CY488" s="190"/>
      <c r="CZ488" s="190"/>
      <c r="DA488" s="190"/>
      <c r="DB488" s="190"/>
      <c r="DC488" s="190"/>
      <c r="DD488" s="190"/>
      <c r="DE488" s="190"/>
      <c r="DF488" s="190"/>
      <c r="DG488" s="190"/>
      <c r="DH488" s="190"/>
      <c r="DI488" s="190"/>
      <c r="DJ488" s="190"/>
      <c r="DK488" s="190"/>
      <c r="DL488" s="190"/>
    </row>
    <row r="489" spans="1:116" x14ac:dyDescent="0.4">
      <c r="A489" s="174"/>
      <c r="E489" s="8"/>
      <c r="G489" s="175" t="s">
        <v>505</v>
      </c>
      <c r="H489" s="200"/>
      <c r="I489" s="201"/>
      <c r="J489" s="201"/>
      <c r="K489" s="202"/>
      <c r="L489" s="202"/>
      <c r="M489" s="202"/>
      <c r="N489" s="202"/>
      <c r="O489" s="202"/>
      <c r="P489" s="202"/>
      <c r="R489" s="202"/>
      <c r="S489" s="190"/>
      <c r="T489" s="190"/>
      <c r="U489" s="190"/>
      <c r="V489" s="190"/>
      <c r="W489" s="190"/>
      <c r="X489" s="190"/>
      <c r="Y489" s="190"/>
      <c r="Z489" s="190"/>
      <c r="AA489" s="190"/>
      <c r="AB489" s="190"/>
      <c r="AC489" s="190"/>
      <c r="AD489" s="190"/>
      <c r="AE489" s="190"/>
      <c r="AF489" s="190"/>
      <c r="AG489" s="190"/>
      <c r="AH489" s="190"/>
      <c r="AI489" s="190"/>
      <c r="AJ489" s="190"/>
      <c r="AK489" s="190"/>
      <c r="AL489" s="190"/>
      <c r="AM489" s="190"/>
      <c r="AN489" s="190"/>
      <c r="AO489" s="190"/>
      <c r="AP489" s="190"/>
      <c r="AQ489" s="190"/>
      <c r="AR489" s="190"/>
      <c r="AS489" s="190"/>
      <c r="AT489" s="190"/>
      <c r="AU489" s="190"/>
      <c r="AV489" s="190"/>
      <c r="AW489" s="190"/>
      <c r="AX489" s="190"/>
      <c r="AY489" s="190"/>
      <c r="AZ489" s="190"/>
      <c r="BA489" s="190"/>
      <c r="BB489" s="190"/>
      <c r="BC489" s="190"/>
      <c r="BD489" s="190"/>
      <c r="BE489" s="190"/>
      <c r="BF489" s="190"/>
      <c r="BG489" s="190"/>
      <c r="BH489" s="190"/>
      <c r="BI489" s="190"/>
      <c r="BJ489" s="190"/>
      <c r="BK489" s="190"/>
      <c r="BL489" s="190"/>
      <c r="BM489" s="190"/>
      <c r="BN489" s="190"/>
      <c r="BO489" s="190"/>
      <c r="BP489" s="190"/>
      <c r="BQ489" s="190"/>
      <c r="BR489" s="190"/>
      <c r="BS489" s="190"/>
      <c r="BT489" s="190"/>
      <c r="BU489" s="190"/>
      <c r="BV489" s="190"/>
      <c r="BW489" s="190"/>
      <c r="BX489" s="190"/>
      <c r="BY489" s="190"/>
      <c r="BZ489" s="190"/>
      <c r="CA489" s="190"/>
      <c r="CB489" s="190"/>
      <c r="CC489" s="190"/>
      <c r="CD489" s="190"/>
      <c r="CE489" s="190"/>
      <c r="CF489" s="190"/>
      <c r="CG489" s="190"/>
      <c r="CH489" s="190"/>
      <c r="CI489" s="190"/>
      <c r="CJ489" s="190"/>
      <c r="CK489" s="190"/>
      <c r="CL489" s="190"/>
      <c r="CN489" s="201"/>
      <c r="CO489" s="190"/>
      <c r="CP489" s="190"/>
      <c r="CQ489" s="190"/>
      <c r="CR489" s="190"/>
      <c r="CS489" s="190"/>
      <c r="CT489" s="190"/>
      <c r="CU489" s="190"/>
      <c r="CV489" s="190"/>
      <c r="CW489" s="190"/>
      <c r="CX489" s="190"/>
      <c r="CY489" s="190"/>
      <c r="CZ489" s="190"/>
      <c r="DA489" s="190"/>
      <c r="DB489" s="190"/>
      <c r="DC489" s="190"/>
      <c r="DD489" s="190"/>
      <c r="DE489" s="190"/>
      <c r="DF489" s="190"/>
      <c r="DG489" s="190"/>
      <c r="DH489" s="190"/>
      <c r="DI489" s="190"/>
      <c r="DJ489" s="190"/>
      <c r="DK489" s="190"/>
      <c r="DL489" s="190"/>
    </row>
    <row r="490" spans="1:116" x14ac:dyDescent="0.4">
      <c r="A490" s="174"/>
      <c r="E490" s="8"/>
      <c r="G490" s="175" t="s">
        <v>463</v>
      </c>
      <c r="H490" s="200"/>
      <c r="I490" s="201"/>
      <c r="J490" s="201"/>
      <c r="K490" s="202"/>
      <c r="L490" s="202"/>
      <c r="M490" s="202"/>
      <c r="N490" s="202"/>
      <c r="O490" s="202"/>
      <c r="P490" s="202"/>
      <c r="R490" s="202"/>
      <c r="S490" s="190" t="str">
        <f t="shared" ref="S490:CD490" si="498">S$22</f>
        <v>S$18</v>
      </c>
      <c r="T490" s="190" t="str">
        <f t="shared" si="498"/>
        <v>T$18</v>
      </c>
      <c r="U490" s="190" t="str">
        <f t="shared" si="498"/>
        <v>U$18</v>
      </c>
      <c r="V490" s="190" t="str">
        <f t="shared" si="498"/>
        <v>V$18</v>
      </c>
      <c r="W490" s="190" t="str">
        <f t="shared" si="498"/>
        <v>W$18</v>
      </c>
      <c r="X490" s="190" t="str">
        <f t="shared" si="498"/>
        <v>X$18</v>
      </c>
      <c r="Y490" s="190" t="str">
        <f t="shared" si="498"/>
        <v>Y$18</v>
      </c>
      <c r="Z490" s="190" t="str">
        <f t="shared" si="498"/>
        <v>Z$18</v>
      </c>
      <c r="AA490" s="190" t="str">
        <f t="shared" si="498"/>
        <v>AA$18</v>
      </c>
      <c r="AB490" s="190" t="str">
        <f t="shared" si="498"/>
        <v>AB$18</v>
      </c>
      <c r="AC490" s="190" t="str">
        <f t="shared" si="498"/>
        <v>AC$18</v>
      </c>
      <c r="AD490" s="190" t="str">
        <f t="shared" si="498"/>
        <v>AD$18</v>
      </c>
      <c r="AE490" s="190" t="str">
        <f t="shared" si="498"/>
        <v>AE$18</v>
      </c>
      <c r="AF490" s="190" t="str">
        <f t="shared" si="498"/>
        <v>AF$18</v>
      </c>
      <c r="AG490" s="190" t="str">
        <f t="shared" si="498"/>
        <v>AG$18</v>
      </c>
      <c r="AH490" s="190" t="str">
        <f t="shared" si="498"/>
        <v>AH$18</v>
      </c>
      <c r="AI490" s="190" t="str">
        <f t="shared" si="498"/>
        <v>AI$18</v>
      </c>
      <c r="AJ490" s="190" t="str">
        <f t="shared" si="498"/>
        <v>AJ$18</v>
      </c>
      <c r="AK490" s="190" t="str">
        <f t="shared" si="498"/>
        <v>AK$18</v>
      </c>
      <c r="AL490" s="190" t="str">
        <f t="shared" si="498"/>
        <v>AL$18</v>
      </c>
      <c r="AM490" s="190" t="str">
        <f t="shared" si="498"/>
        <v>AM$18</v>
      </c>
      <c r="AN490" s="190" t="str">
        <f t="shared" si="498"/>
        <v>AN$18</v>
      </c>
      <c r="AO490" s="190" t="str">
        <f t="shared" si="498"/>
        <v>AO$18</v>
      </c>
      <c r="AP490" s="190" t="str">
        <f t="shared" si="498"/>
        <v>AP$18</v>
      </c>
      <c r="AQ490" s="190" t="str">
        <f t="shared" si="498"/>
        <v>AQ$18</v>
      </c>
      <c r="AR490" s="190" t="str">
        <f t="shared" si="498"/>
        <v>AR$18</v>
      </c>
      <c r="AS490" s="190" t="str">
        <f t="shared" si="498"/>
        <v>AS$18</v>
      </c>
      <c r="AT490" s="190" t="str">
        <f t="shared" si="498"/>
        <v>AT$18</v>
      </c>
      <c r="AU490" s="190" t="str">
        <f t="shared" si="498"/>
        <v>AU$18</v>
      </c>
      <c r="AV490" s="190" t="str">
        <f t="shared" si="498"/>
        <v>AV$18</v>
      </c>
      <c r="AW490" s="190" t="str">
        <f t="shared" si="498"/>
        <v>AW$18</v>
      </c>
      <c r="AX490" s="190" t="str">
        <f t="shared" si="498"/>
        <v>AX$18</v>
      </c>
      <c r="AY490" s="190" t="str">
        <f t="shared" si="498"/>
        <v>AY$18</v>
      </c>
      <c r="AZ490" s="190" t="str">
        <f t="shared" si="498"/>
        <v>AZ$18</v>
      </c>
      <c r="BA490" s="190" t="str">
        <f t="shared" si="498"/>
        <v>BA$18</v>
      </c>
      <c r="BB490" s="190" t="str">
        <f t="shared" si="498"/>
        <v>BB$18</v>
      </c>
      <c r="BC490" s="190" t="str">
        <f t="shared" si="498"/>
        <v>BC$18</v>
      </c>
      <c r="BD490" s="190" t="str">
        <f t="shared" si="498"/>
        <v>BD$18</v>
      </c>
      <c r="BE490" s="190" t="str">
        <f t="shared" si="498"/>
        <v>BE$18</v>
      </c>
      <c r="BF490" s="190" t="str">
        <f t="shared" si="498"/>
        <v>BF$18</v>
      </c>
      <c r="BG490" s="190" t="str">
        <f t="shared" si="498"/>
        <v>BG$18</v>
      </c>
      <c r="BH490" s="190" t="str">
        <f t="shared" si="498"/>
        <v>BH$18</v>
      </c>
      <c r="BI490" s="190" t="str">
        <f t="shared" si="498"/>
        <v>BI$18</v>
      </c>
      <c r="BJ490" s="190" t="str">
        <f t="shared" si="498"/>
        <v>BJ$18</v>
      </c>
      <c r="BK490" s="190" t="str">
        <f t="shared" si="498"/>
        <v>BK$18</v>
      </c>
      <c r="BL490" s="190" t="str">
        <f t="shared" si="498"/>
        <v>BL$18</v>
      </c>
      <c r="BM490" s="190" t="str">
        <f t="shared" si="498"/>
        <v>BM$18</v>
      </c>
      <c r="BN490" s="190" t="str">
        <f t="shared" si="498"/>
        <v>BN$18</v>
      </c>
      <c r="BO490" s="190" t="str">
        <f t="shared" si="498"/>
        <v>BO$18</v>
      </c>
      <c r="BP490" s="190" t="str">
        <f t="shared" si="498"/>
        <v>BP$18</v>
      </c>
      <c r="BQ490" s="190" t="str">
        <f t="shared" si="498"/>
        <v>BQ$18</v>
      </c>
      <c r="BR490" s="190" t="str">
        <f t="shared" si="498"/>
        <v>BR$18</v>
      </c>
      <c r="BS490" s="190" t="str">
        <f t="shared" si="498"/>
        <v>BS$18</v>
      </c>
      <c r="BT490" s="190" t="str">
        <f t="shared" si="498"/>
        <v>BT$18</v>
      </c>
      <c r="BU490" s="190" t="str">
        <f t="shared" si="498"/>
        <v>BU$18</v>
      </c>
      <c r="BV490" s="190" t="str">
        <f t="shared" si="498"/>
        <v>BV$18</v>
      </c>
      <c r="BW490" s="190" t="str">
        <f t="shared" si="498"/>
        <v>BW$18</v>
      </c>
      <c r="BX490" s="190" t="str">
        <f t="shared" si="498"/>
        <v>BX$18</v>
      </c>
      <c r="BY490" s="190" t="str">
        <f t="shared" si="498"/>
        <v>BY$18</v>
      </c>
      <c r="BZ490" s="190" t="str">
        <f t="shared" si="498"/>
        <v>BZ$18</v>
      </c>
      <c r="CA490" s="190" t="str">
        <f t="shared" si="498"/>
        <v>CA$18</v>
      </c>
      <c r="CB490" s="190" t="str">
        <f t="shared" si="498"/>
        <v>CB$18</v>
      </c>
      <c r="CC490" s="190" t="str">
        <f t="shared" si="498"/>
        <v>CC$18</v>
      </c>
      <c r="CD490" s="190" t="str">
        <f t="shared" si="498"/>
        <v>CD$18</v>
      </c>
      <c r="CE490" s="190" t="str">
        <f t="shared" ref="CE490:CL490" si="499">CE$22</f>
        <v>CE$18</v>
      </c>
      <c r="CF490" s="190" t="str">
        <f t="shared" si="499"/>
        <v>CF$18</v>
      </c>
      <c r="CG490" s="190" t="str">
        <f t="shared" si="499"/>
        <v>CG$18</v>
      </c>
      <c r="CH490" s="190" t="str">
        <f t="shared" si="499"/>
        <v>CH$18</v>
      </c>
      <c r="CI490" s="190" t="str">
        <f t="shared" si="499"/>
        <v>CI$18</v>
      </c>
      <c r="CJ490" s="190" t="str">
        <f t="shared" si="499"/>
        <v>CJ$18</v>
      </c>
      <c r="CK490" s="190" t="str">
        <f t="shared" si="499"/>
        <v>CK$18</v>
      </c>
      <c r="CL490" s="190" t="str">
        <f t="shared" si="499"/>
        <v>CL$18</v>
      </c>
      <c r="CN490" s="201"/>
      <c r="CO490" s="190" t="str">
        <f t="shared" ref="CO490:DL490" si="500">CO$22</f>
        <v>CO$18</v>
      </c>
      <c r="CP490" s="190" t="str">
        <f t="shared" si="500"/>
        <v>CP$18</v>
      </c>
      <c r="CQ490" s="190" t="str">
        <f t="shared" si="500"/>
        <v>CQ$18</v>
      </c>
      <c r="CR490" s="190" t="str">
        <f t="shared" si="500"/>
        <v>CR$18</v>
      </c>
      <c r="CS490" s="190" t="str">
        <f t="shared" si="500"/>
        <v>CS$18</v>
      </c>
      <c r="CT490" s="190" t="str">
        <f t="shared" si="500"/>
        <v>CT$18</v>
      </c>
      <c r="CU490" s="190" t="str">
        <f t="shared" si="500"/>
        <v>CU$18</v>
      </c>
      <c r="CV490" s="190" t="str">
        <f t="shared" si="500"/>
        <v>CV$18</v>
      </c>
      <c r="CW490" s="190" t="str">
        <f t="shared" si="500"/>
        <v>CW$18</v>
      </c>
      <c r="CX490" s="190" t="str">
        <f t="shared" si="500"/>
        <v>CX$18</v>
      </c>
      <c r="CY490" s="190" t="str">
        <f t="shared" si="500"/>
        <v>CY$18</v>
      </c>
      <c r="CZ490" s="190" t="str">
        <f t="shared" si="500"/>
        <v>CZ$18</v>
      </c>
      <c r="DA490" s="190" t="str">
        <f t="shared" si="500"/>
        <v>DA$18</v>
      </c>
      <c r="DB490" s="190" t="str">
        <f t="shared" si="500"/>
        <v>DB$18</v>
      </c>
      <c r="DC490" s="190" t="str">
        <f t="shared" si="500"/>
        <v>DC$18</v>
      </c>
      <c r="DD490" s="190" t="str">
        <f t="shared" si="500"/>
        <v>DD$18</v>
      </c>
      <c r="DE490" s="190" t="str">
        <f t="shared" si="500"/>
        <v>DE$18</v>
      </c>
      <c r="DF490" s="190" t="str">
        <f t="shared" si="500"/>
        <v>DF$18</v>
      </c>
      <c r="DG490" s="190" t="str">
        <f t="shared" si="500"/>
        <v>DG$18</v>
      </c>
      <c r="DH490" s="190" t="str">
        <f t="shared" si="500"/>
        <v>DH$18</v>
      </c>
      <c r="DI490" s="190" t="str">
        <f t="shared" si="500"/>
        <v>DI$18</v>
      </c>
      <c r="DJ490" s="190" t="str">
        <f t="shared" si="500"/>
        <v>DJ$18</v>
      </c>
      <c r="DK490" s="190" t="str">
        <f t="shared" si="500"/>
        <v>DK$18</v>
      </c>
      <c r="DL490" s="190" t="str">
        <f t="shared" si="500"/>
        <v>DL$18</v>
      </c>
    </row>
    <row r="491" spans="1:116" x14ac:dyDescent="0.4">
      <c r="A491" s="174"/>
      <c r="E491" s="8"/>
      <c r="G491" s="175" t="s">
        <v>464</v>
      </c>
      <c r="H491" s="200"/>
      <c r="I491" s="201"/>
      <c r="J491" s="201"/>
      <c r="K491" s="202"/>
      <c r="L491" s="202"/>
      <c r="M491" s="202"/>
      <c r="N491" s="202"/>
      <c r="O491" s="202"/>
      <c r="P491" s="202"/>
      <c r="R491" s="202"/>
      <c r="S491" s="190" t="str">
        <f t="shared" ref="S491:CD491" si="501">S$23</f>
        <v>S$19</v>
      </c>
      <c r="T491" s="190" t="str">
        <f t="shared" si="501"/>
        <v>T$19</v>
      </c>
      <c r="U491" s="190" t="str">
        <f t="shared" si="501"/>
        <v>U$19</v>
      </c>
      <c r="V491" s="190" t="str">
        <f t="shared" si="501"/>
        <v>V$19</v>
      </c>
      <c r="W491" s="190" t="str">
        <f t="shared" si="501"/>
        <v>W$19</v>
      </c>
      <c r="X491" s="190" t="str">
        <f t="shared" si="501"/>
        <v>X$19</v>
      </c>
      <c r="Y491" s="190" t="str">
        <f t="shared" si="501"/>
        <v>Y$19</v>
      </c>
      <c r="Z491" s="190" t="str">
        <f t="shared" si="501"/>
        <v>Z$19</v>
      </c>
      <c r="AA491" s="190" t="str">
        <f t="shared" si="501"/>
        <v>AA$19</v>
      </c>
      <c r="AB491" s="190" t="str">
        <f t="shared" si="501"/>
        <v>AB$19</v>
      </c>
      <c r="AC491" s="190" t="str">
        <f t="shared" si="501"/>
        <v>AC$19</v>
      </c>
      <c r="AD491" s="190" t="str">
        <f t="shared" si="501"/>
        <v>AD$19</v>
      </c>
      <c r="AE491" s="190" t="str">
        <f t="shared" si="501"/>
        <v>AE$19</v>
      </c>
      <c r="AF491" s="190" t="str">
        <f t="shared" si="501"/>
        <v>AF$19</v>
      </c>
      <c r="AG491" s="190" t="str">
        <f t="shared" si="501"/>
        <v>AG$19</v>
      </c>
      <c r="AH491" s="190" t="str">
        <f t="shared" si="501"/>
        <v>AH$19</v>
      </c>
      <c r="AI491" s="190" t="str">
        <f t="shared" si="501"/>
        <v>AI$19</v>
      </c>
      <c r="AJ491" s="190" t="str">
        <f t="shared" si="501"/>
        <v>AJ$19</v>
      </c>
      <c r="AK491" s="190" t="str">
        <f t="shared" si="501"/>
        <v>AK$19</v>
      </c>
      <c r="AL491" s="190" t="str">
        <f t="shared" si="501"/>
        <v>AL$19</v>
      </c>
      <c r="AM491" s="190" t="str">
        <f t="shared" si="501"/>
        <v>AM$19</v>
      </c>
      <c r="AN491" s="190" t="str">
        <f t="shared" si="501"/>
        <v>AN$19</v>
      </c>
      <c r="AO491" s="190" t="str">
        <f t="shared" si="501"/>
        <v>AO$19</v>
      </c>
      <c r="AP491" s="190" t="str">
        <f t="shared" si="501"/>
        <v>AP$19</v>
      </c>
      <c r="AQ491" s="190" t="str">
        <f t="shared" si="501"/>
        <v>AQ$19</v>
      </c>
      <c r="AR491" s="190" t="str">
        <f t="shared" si="501"/>
        <v>AR$19</v>
      </c>
      <c r="AS491" s="190" t="str">
        <f t="shared" si="501"/>
        <v>AS$19</v>
      </c>
      <c r="AT491" s="190" t="str">
        <f t="shared" si="501"/>
        <v>AT$19</v>
      </c>
      <c r="AU491" s="190" t="str">
        <f t="shared" si="501"/>
        <v>AU$19</v>
      </c>
      <c r="AV491" s="190" t="str">
        <f t="shared" si="501"/>
        <v>AV$19</v>
      </c>
      <c r="AW491" s="190" t="str">
        <f t="shared" si="501"/>
        <v>AW$19</v>
      </c>
      <c r="AX491" s="190" t="str">
        <f t="shared" si="501"/>
        <v>AX$19</v>
      </c>
      <c r="AY491" s="190" t="str">
        <f t="shared" si="501"/>
        <v>AY$19</v>
      </c>
      <c r="AZ491" s="190" t="str">
        <f t="shared" si="501"/>
        <v>AZ$19</v>
      </c>
      <c r="BA491" s="190" t="str">
        <f t="shared" si="501"/>
        <v>BA$19</v>
      </c>
      <c r="BB491" s="190" t="str">
        <f t="shared" si="501"/>
        <v>BB$19</v>
      </c>
      <c r="BC491" s="190" t="str">
        <f t="shared" si="501"/>
        <v>BC$19</v>
      </c>
      <c r="BD491" s="190" t="str">
        <f t="shared" si="501"/>
        <v>BD$19</v>
      </c>
      <c r="BE491" s="190" t="str">
        <f t="shared" si="501"/>
        <v>BE$19</v>
      </c>
      <c r="BF491" s="190" t="str">
        <f t="shared" si="501"/>
        <v>BF$19</v>
      </c>
      <c r="BG491" s="190" t="str">
        <f t="shared" si="501"/>
        <v>BG$19</v>
      </c>
      <c r="BH491" s="190" t="str">
        <f t="shared" si="501"/>
        <v>BH$19</v>
      </c>
      <c r="BI491" s="190" t="str">
        <f t="shared" si="501"/>
        <v>BI$19</v>
      </c>
      <c r="BJ491" s="190" t="str">
        <f t="shared" si="501"/>
        <v>BJ$19</v>
      </c>
      <c r="BK491" s="190" t="str">
        <f t="shared" si="501"/>
        <v>BK$19</v>
      </c>
      <c r="BL491" s="190" t="str">
        <f t="shared" si="501"/>
        <v>BL$19</v>
      </c>
      <c r="BM491" s="190" t="str">
        <f t="shared" si="501"/>
        <v>BM$19</v>
      </c>
      <c r="BN491" s="190" t="str">
        <f t="shared" si="501"/>
        <v>BN$19</v>
      </c>
      <c r="BO491" s="190" t="str">
        <f t="shared" si="501"/>
        <v>BO$19</v>
      </c>
      <c r="BP491" s="190" t="str">
        <f t="shared" si="501"/>
        <v>BP$19</v>
      </c>
      <c r="BQ491" s="190" t="str">
        <f t="shared" si="501"/>
        <v>BQ$19</v>
      </c>
      <c r="BR491" s="190" t="str">
        <f t="shared" si="501"/>
        <v>BR$19</v>
      </c>
      <c r="BS491" s="190" t="str">
        <f t="shared" si="501"/>
        <v>BS$19</v>
      </c>
      <c r="BT491" s="190" t="str">
        <f t="shared" si="501"/>
        <v>BT$19</v>
      </c>
      <c r="BU491" s="190" t="str">
        <f t="shared" si="501"/>
        <v>BU$19</v>
      </c>
      <c r="BV491" s="190" t="str">
        <f t="shared" si="501"/>
        <v>BV$19</v>
      </c>
      <c r="BW491" s="190" t="str">
        <f t="shared" si="501"/>
        <v>BW$19</v>
      </c>
      <c r="BX491" s="190" t="str">
        <f t="shared" si="501"/>
        <v>BX$19</v>
      </c>
      <c r="BY491" s="190" t="str">
        <f t="shared" si="501"/>
        <v>BY$19</v>
      </c>
      <c r="BZ491" s="190" t="str">
        <f t="shared" si="501"/>
        <v>BZ$19</v>
      </c>
      <c r="CA491" s="190" t="str">
        <f t="shared" si="501"/>
        <v>CA$19</v>
      </c>
      <c r="CB491" s="190" t="str">
        <f t="shared" si="501"/>
        <v>CB$19</v>
      </c>
      <c r="CC491" s="190" t="str">
        <f t="shared" si="501"/>
        <v>CC$19</v>
      </c>
      <c r="CD491" s="190" t="str">
        <f t="shared" si="501"/>
        <v>CD$19</v>
      </c>
      <c r="CE491" s="190" t="str">
        <f t="shared" ref="CE491:CL491" si="502">CE$23</f>
        <v>CE$19</v>
      </c>
      <c r="CF491" s="190" t="str">
        <f t="shared" si="502"/>
        <v>CF$19</v>
      </c>
      <c r="CG491" s="190" t="str">
        <f t="shared" si="502"/>
        <v>CG$19</v>
      </c>
      <c r="CH491" s="190" t="str">
        <f t="shared" si="502"/>
        <v>CH$19</v>
      </c>
      <c r="CI491" s="190" t="str">
        <f t="shared" si="502"/>
        <v>CI$19</v>
      </c>
      <c r="CJ491" s="190" t="str">
        <f t="shared" si="502"/>
        <v>CJ$19</v>
      </c>
      <c r="CK491" s="190" t="str">
        <f t="shared" si="502"/>
        <v>CK$19</v>
      </c>
      <c r="CL491" s="190" t="str">
        <f t="shared" si="502"/>
        <v>CL$19</v>
      </c>
      <c r="CN491" s="201"/>
      <c r="CO491" s="190" t="str">
        <f t="shared" ref="CO491:DL491" si="503">CO$23</f>
        <v>CO$19</v>
      </c>
      <c r="CP491" s="190" t="str">
        <f t="shared" si="503"/>
        <v>CP$19</v>
      </c>
      <c r="CQ491" s="190" t="str">
        <f t="shared" si="503"/>
        <v>CQ$19</v>
      </c>
      <c r="CR491" s="190" t="str">
        <f t="shared" si="503"/>
        <v>CR$19</v>
      </c>
      <c r="CS491" s="190" t="str">
        <f t="shared" si="503"/>
        <v>CS$19</v>
      </c>
      <c r="CT491" s="190" t="str">
        <f t="shared" si="503"/>
        <v>CT$19</v>
      </c>
      <c r="CU491" s="190" t="str">
        <f t="shared" si="503"/>
        <v>CU$19</v>
      </c>
      <c r="CV491" s="190" t="str">
        <f t="shared" si="503"/>
        <v>CV$19</v>
      </c>
      <c r="CW491" s="190" t="str">
        <f t="shared" si="503"/>
        <v>CW$19</v>
      </c>
      <c r="CX491" s="190" t="str">
        <f t="shared" si="503"/>
        <v>CX$19</v>
      </c>
      <c r="CY491" s="190" t="str">
        <f t="shared" si="503"/>
        <v>CY$19</v>
      </c>
      <c r="CZ491" s="190" t="str">
        <f t="shared" si="503"/>
        <v>CZ$19</v>
      </c>
      <c r="DA491" s="190" t="str">
        <f t="shared" si="503"/>
        <v>DA$19</v>
      </c>
      <c r="DB491" s="190" t="str">
        <f t="shared" si="503"/>
        <v>DB$19</v>
      </c>
      <c r="DC491" s="190" t="str">
        <f t="shared" si="503"/>
        <v>DC$19</v>
      </c>
      <c r="DD491" s="190" t="str">
        <f t="shared" si="503"/>
        <v>DD$19</v>
      </c>
      <c r="DE491" s="190" t="str">
        <f t="shared" si="503"/>
        <v>DE$19</v>
      </c>
      <c r="DF491" s="190" t="str">
        <f t="shared" si="503"/>
        <v>DF$19</v>
      </c>
      <c r="DG491" s="190" t="str">
        <f t="shared" si="503"/>
        <v>DG$19</v>
      </c>
      <c r="DH491" s="190" t="str">
        <f t="shared" si="503"/>
        <v>DH$19</v>
      </c>
      <c r="DI491" s="190" t="str">
        <f t="shared" si="503"/>
        <v>DI$19</v>
      </c>
      <c r="DJ491" s="190" t="str">
        <f t="shared" si="503"/>
        <v>DJ$19</v>
      </c>
      <c r="DK491" s="190" t="str">
        <f t="shared" si="503"/>
        <v>DK$19</v>
      </c>
      <c r="DL491" s="190" t="str">
        <f t="shared" si="503"/>
        <v>DL$19</v>
      </c>
    </row>
    <row r="492" spans="1:116" x14ac:dyDescent="0.4">
      <c r="A492" s="48" t="s">
        <v>218</v>
      </c>
      <c r="B492" s="31" t="s">
        <v>81</v>
      </c>
      <c r="C492" s="31"/>
      <c r="D492" t="s">
        <v>837</v>
      </c>
      <c r="E492" s="8" t="str">
        <f t="shared" ref="E492:E497" si="504">ROW()&amp;" "&amp;D492</f>
        <v>492 SUBFREE-PV</v>
      </c>
      <c r="F492" t="s">
        <v>838</v>
      </c>
      <c r="G492" s="70" t="s">
        <v>780</v>
      </c>
      <c r="H492" s="48"/>
      <c r="I492" s="297"/>
      <c r="J492" s="297"/>
      <c r="K492" s="48"/>
      <c r="L492" s="48"/>
      <c r="M492" s="48"/>
      <c r="N492" s="48"/>
      <c r="O492" s="48"/>
      <c r="P492" s="48"/>
      <c r="R492" s="70"/>
      <c r="S492" s="298"/>
      <c r="T492" s="298"/>
      <c r="U492" s="298"/>
      <c r="V492" s="298"/>
      <c r="W492" s="298"/>
      <c r="X492" s="298"/>
      <c r="Y492" s="298"/>
      <c r="Z492" s="298"/>
      <c r="AA492" s="298"/>
      <c r="AB492" s="298"/>
      <c r="AC492" s="298"/>
      <c r="AD492" s="298"/>
      <c r="AE492" s="298"/>
      <c r="AF492" s="298"/>
      <c r="AG492" s="298"/>
      <c r="AH492" s="298"/>
      <c r="AI492" s="298"/>
      <c r="AJ492" s="298"/>
      <c r="AK492" s="298"/>
      <c r="AL492" s="298"/>
      <c r="AM492" s="298"/>
      <c r="AN492" s="298"/>
      <c r="AO492" s="298"/>
      <c r="AP492" s="298"/>
      <c r="AQ492" s="298"/>
      <c r="AR492" s="298"/>
      <c r="AS492" s="298"/>
      <c r="AT492" s="298"/>
      <c r="AU492" s="298"/>
      <c r="AV492" s="298"/>
      <c r="AW492" s="298"/>
      <c r="AX492" s="298"/>
      <c r="AY492" s="298"/>
      <c r="AZ492" s="298"/>
      <c r="BA492" s="298"/>
      <c r="BB492" s="298"/>
      <c r="BC492" s="298"/>
      <c r="BD492" s="298"/>
      <c r="BE492" s="298"/>
      <c r="BF492" s="298"/>
      <c r="BG492" s="298"/>
      <c r="BH492" s="298"/>
      <c r="BI492" s="298"/>
      <c r="BJ492" s="298"/>
      <c r="BK492" s="298"/>
      <c r="BL492" s="298"/>
      <c r="BM492" s="298"/>
      <c r="BN492" s="298"/>
      <c r="BO492" s="298"/>
      <c r="BP492" s="298"/>
      <c r="BQ492" s="298"/>
      <c r="BR492" s="298"/>
      <c r="BS492" s="298"/>
      <c r="BT492" s="298"/>
      <c r="BU492" s="298"/>
      <c r="BV492" s="298"/>
      <c r="BW492" s="298"/>
      <c r="BX492" s="298"/>
      <c r="BY492" s="298"/>
      <c r="BZ492" s="298"/>
      <c r="CA492" s="298"/>
      <c r="CB492" s="298"/>
      <c r="CC492" s="298"/>
      <c r="CD492" s="298"/>
      <c r="CE492" s="298"/>
      <c r="CF492" s="298"/>
      <c r="CG492" s="298"/>
      <c r="CH492" s="298"/>
      <c r="CI492" s="298"/>
      <c r="CJ492" s="298"/>
      <c r="CK492" s="298"/>
      <c r="CL492" s="298"/>
      <c r="CM492" s="298"/>
      <c r="CN492" s="298"/>
      <c r="CO492" s="298"/>
      <c r="CP492" s="298"/>
      <c r="CQ492" s="298"/>
      <c r="CR492" s="298"/>
      <c r="CS492" s="298"/>
      <c r="CT492" s="298"/>
      <c r="CU492" s="298"/>
      <c r="CV492" s="298"/>
      <c r="CW492" s="298"/>
      <c r="CX492" s="298"/>
      <c r="CY492" s="298"/>
      <c r="CZ492" s="298"/>
      <c r="DA492" s="298"/>
      <c r="DB492" s="298"/>
      <c r="DC492" s="298"/>
      <c r="DD492" s="298"/>
      <c r="DE492" s="298"/>
      <c r="DF492" s="298"/>
      <c r="DG492" s="298"/>
      <c r="DH492" s="298"/>
      <c r="DI492" s="298"/>
      <c r="DJ492" s="298"/>
      <c r="DK492" s="298"/>
      <c r="DL492" s="298"/>
    </row>
    <row r="493" spans="1:116" collapsed="1" x14ac:dyDescent="0.4">
      <c r="B493" t="s">
        <v>332</v>
      </c>
      <c r="D493" t="s">
        <v>837</v>
      </c>
      <c r="E493" s="8" t="str">
        <f t="shared" si="504"/>
        <v>493 SUBFREE-PV</v>
      </c>
      <c r="G493" s="145" t="str">
        <f>"# of new "&amp;G519&amp;"s"</f>
        <v># of new subscribers</v>
      </c>
      <c r="H493" s="12"/>
      <c r="I493" s="60"/>
      <c r="J493" s="60"/>
      <c r="K493" s="16"/>
      <c r="L493" s="16"/>
      <c r="M493" s="16"/>
      <c r="N493" s="16"/>
      <c r="O493" s="16"/>
      <c r="P493" s="16"/>
      <c r="R493" s="15"/>
      <c r="S493" s="76"/>
      <c r="T493" s="76"/>
      <c r="U493" s="76"/>
      <c r="V493" s="76"/>
      <c r="W493" s="76"/>
      <c r="X493" s="76"/>
      <c r="Y493" s="76"/>
      <c r="Z493" s="76"/>
      <c r="AA493" s="76"/>
      <c r="AB493" s="76"/>
      <c r="AC493" s="76"/>
      <c r="AD493" s="76"/>
      <c r="AE493" s="76"/>
      <c r="AF493" s="76"/>
      <c r="AG493" s="76"/>
      <c r="AH493" s="76"/>
      <c r="AI493" s="76"/>
      <c r="AJ493" s="76"/>
      <c r="AK493" s="76"/>
      <c r="AL493" s="76"/>
      <c r="AM493" s="76"/>
      <c r="AN493" s="76"/>
      <c r="AO493" s="76"/>
      <c r="AP493" s="76"/>
      <c r="AQ493" s="76"/>
      <c r="AR493" s="76"/>
      <c r="AS493" s="76"/>
      <c r="AT493" s="76"/>
      <c r="AU493" s="76"/>
      <c r="AV493" s="76"/>
      <c r="AW493" s="76"/>
      <c r="AX493" s="76"/>
      <c r="AY493" s="76"/>
      <c r="AZ493" s="76"/>
      <c r="BA493" s="76"/>
      <c r="BB493" s="76"/>
      <c r="BC493" s="76"/>
      <c r="BD493" s="76"/>
      <c r="BE493" s="76"/>
      <c r="BF493" s="76"/>
      <c r="BG493" s="76"/>
      <c r="BH493" s="76"/>
      <c r="BI493" s="76"/>
      <c r="BJ493" s="76"/>
      <c r="BK493" s="76"/>
      <c r="BL493" s="76"/>
      <c r="BM493" s="76"/>
      <c r="BN493" s="76"/>
      <c r="BO493" s="76"/>
      <c r="BP493" s="76"/>
      <c r="BQ493" s="76"/>
      <c r="BR493" s="76"/>
      <c r="BS493" s="76"/>
      <c r="BT493" s="76"/>
      <c r="BU493" s="76"/>
      <c r="BV493" s="76"/>
      <c r="BW493" s="76"/>
      <c r="BX493" s="76"/>
      <c r="BY493" s="76"/>
      <c r="BZ493" s="76"/>
      <c r="CA493" s="76"/>
      <c r="CB493" s="76"/>
      <c r="CC493" s="76"/>
      <c r="CD493" s="76"/>
      <c r="CE493" s="76"/>
      <c r="CF493" s="76"/>
      <c r="CG493" s="76"/>
      <c r="CH493" s="76"/>
      <c r="CI493" s="76"/>
      <c r="CJ493" s="76"/>
      <c r="CK493" s="76"/>
      <c r="CL493" s="76"/>
      <c r="CM493" s="76"/>
      <c r="CN493" s="76"/>
      <c r="CO493" s="76"/>
      <c r="CP493" s="76"/>
      <c r="CQ493" s="76"/>
      <c r="CR493" s="76"/>
      <c r="CS493" s="76"/>
      <c r="CT493" s="76"/>
      <c r="CU493" s="76"/>
      <c r="CV493" s="76"/>
      <c r="CW493" s="76"/>
      <c r="CX493" s="76"/>
      <c r="CY493" s="76"/>
      <c r="CZ493" s="76"/>
      <c r="DA493" s="76"/>
      <c r="DB493" s="76"/>
      <c r="DC493" s="76"/>
      <c r="DD493" s="76"/>
      <c r="DE493" s="76"/>
      <c r="DF493" s="76"/>
      <c r="DG493" s="76"/>
      <c r="DH493" s="76"/>
      <c r="DI493" s="76"/>
      <c r="DJ493" s="76"/>
      <c r="DK493" s="76"/>
      <c r="DL493" s="76"/>
    </row>
    <row r="494" spans="1:116" x14ac:dyDescent="0.4">
      <c r="D494" t="s">
        <v>837</v>
      </c>
      <c r="E494" s="8" t="str">
        <f t="shared" si="504"/>
        <v>494 SUBFREE-PV</v>
      </c>
      <c r="S494" s="72"/>
      <c r="T494" s="72"/>
      <c r="U494" s="72"/>
      <c r="V494" s="72"/>
      <c r="W494" s="72"/>
      <c r="X494" s="72"/>
      <c r="Y494" s="72"/>
      <c r="Z494" s="72"/>
      <c r="AA494" s="72"/>
      <c r="AB494" s="72"/>
      <c r="AC494" s="72"/>
      <c r="AD494" s="72"/>
      <c r="AE494" s="72"/>
      <c r="AF494" s="72"/>
      <c r="AG494" s="72"/>
      <c r="AH494" s="72"/>
      <c r="AI494" s="72"/>
      <c r="AJ494" s="72"/>
      <c r="AK494" s="72"/>
      <c r="AL494" s="72"/>
      <c r="AM494" s="72"/>
      <c r="AN494" s="72"/>
      <c r="AO494" s="72"/>
      <c r="AP494" s="72"/>
      <c r="AQ494" s="72"/>
      <c r="AR494" s="72"/>
      <c r="AS494" s="72"/>
      <c r="AT494" s="72"/>
      <c r="AU494" s="72"/>
      <c r="AV494" s="72"/>
      <c r="AW494" s="72"/>
      <c r="AX494" s="72"/>
      <c r="AY494" s="72"/>
      <c r="AZ494" s="72"/>
      <c r="BA494" s="72"/>
      <c r="BB494" s="72"/>
      <c r="BC494" s="72"/>
      <c r="BD494" s="72"/>
      <c r="BE494" s="72"/>
      <c r="BF494" s="72"/>
      <c r="BG494" s="72"/>
      <c r="BH494" s="72"/>
      <c r="BI494" s="72"/>
      <c r="BJ494" s="72"/>
      <c r="BK494" s="72"/>
      <c r="BL494" s="72"/>
      <c r="BM494" s="72"/>
      <c r="BN494" s="72"/>
      <c r="BO494" s="72"/>
      <c r="BP494" s="72"/>
      <c r="BQ494" s="72"/>
      <c r="BR494" s="72"/>
      <c r="BS494" s="72"/>
      <c r="BT494" s="72"/>
      <c r="BU494" s="72"/>
      <c r="BV494" s="72"/>
      <c r="BW494" s="72"/>
      <c r="BX494" s="72"/>
      <c r="BY494" s="72"/>
      <c r="BZ494" s="72"/>
      <c r="CA494" s="72"/>
      <c r="CB494" s="72"/>
      <c r="CC494" s="72"/>
      <c r="CD494" s="72"/>
      <c r="CE494" s="72"/>
      <c r="CF494" s="72"/>
      <c r="CG494" s="72"/>
      <c r="CH494" s="72"/>
      <c r="CI494" s="72"/>
      <c r="CJ494" s="72"/>
      <c r="CK494" s="72"/>
      <c r="CL494" s="72"/>
      <c r="CM494" s="72"/>
      <c r="CN494" s="72"/>
      <c r="CO494" s="72"/>
      <c r="CP494" s="72"/>
      <c r="CQ494" s="72"/>
      <c r="CR494" s="72"/>
      <c r="CS494" s="72"/>
      <c r="CT494" s="72"/>
      <c r="CU494" s="72"/>
      <c r="CV494" s="72"/>
      <c r="CW494" s="72"/>
      <c r="CX494" s="72"/>
      <c r="CY494" s="72"/>
      <c r="CZ494" s="72"/>
      <c r="DA494" s="72"/>
      <c r="DB494" s="72"/>
      <c r="DC494" s="72"/>
      <c r="DD494" s="72"/>
      <c r="DE494" s="72"/>
      <c r="DF494" s="72"/>
      <c r="DG494" s="72"/>
      <c r="DH494" s="72"/>
      <c r="DI494" s="72"/>
      <c r="DJ494" s="72"/>
      <c r="DK494" s="72"/>
      <c r="DL494" s="72"/>
    </row>
    <row r="495" spans="1:116" x14ac:dyDescent="0.4">
      <c r="B495" s="6"/>
      <c r="C495" s="6"/>
      <c r="D495" t="s">
        <v>837</v>
      </c>
      <c r="E495" s="8" t="str">
        <f t="shared" si="504"/>
        <v>495 SUBFREE-PV</v>
      </c>
      <c r="G495" s="95" t="str">
        <f>G503&amp;":"</f>
        <v># of subscribers - Free:</v>
      </c>
      <c r="H495" s="12"/>
      <c r="I495" s="60"/>
      <c r="J495" s="60"/>
      <c r="S495" s="72"/>
      <c r="T495" s="72"/>
      <c r="U495" s="72"/>
      <c r="V495" s="72"/>
      <c r="W495" s="72"/>
      <c r="X495" s="72"/>
      <c r="Y495" s="72"/>
      <c r="Z495" s="72"/>
      <c r="AA495" s="72"/>
      <c r="AB495" s="72"/>
      <c r="AC495" s="72"/>
      <c r="AD495" s="72"/>
      <c r="AE495" s="72"/>
      <c r="AF495" s="72"/>
      <c r="AG495" s="72"/>
      <c r="AH495" s="72"/>
      <c r="AI495" s="72"/>
      <c r="AJ495" s="72"/>
      <c r="AK495" s="72"/>
      <c r="AL495" s="72"/>
      <c r="AM495" s="72"/>
      <c r="AN495" s="72"/>
      <c r="AO495" s="72"/>
      <c r="AP495" s="72"/>
      <c r="AQ495" s="72"/>
      <c r="AR495" s="72"/>
      <c r="AS495" s="72"/>
      <c r="AT495" s="72"/>
      <c r="AU495" s="72"/>
      <c r="AV495" s="72"/>
      <c r="AW495" s="72"/>
      <c r="AX495" s="72"/>
      <c r="AY495" s="72"/>
      <c r="AZ495" s="72"/>
      <c r="BA495" s="72"/>
      <c r="BB495" s="72"/>
      <c r="BC495" s="72"/>
      <c r="BD495" s="72"/>
      <c r="BE495" s="72"/>
      <c r="BF495" s="72"/>
      <c r="BG495" s="72"/>
      <c r="BH495" s="72"/>
      <c r="BI495" s="72"/>
      <c r="BJ495" s="72"/>
      <c r="BK495" s="72"/>
      <c r="BL495" s="72"/>
      <c r="BM495" s="72"/>
      <c r="BN495" s="72"/>
      <c r="BO495" s="72"/>
      <c r="BP495" s="72"/>
      <c r="BQ495" s="72"/>
      <c r="BR495" s="72"/>
      <c r="BS495" s="72"/>
      <c r="BT495" s="72"/>
      <c r="BU495" s="72"/>
      <c r="BV495" s="72"/>
      <c r="BW495" s="72"/>
      <c r="BX495" s="72"/>
      <c r="BY495" s="72"/>
      <c r="BZ495" s="72"/>
      <c r="CA495" s="72"/>
      <c r="CB495" s="72"/>
      <c r="CC495" s="72"/>
      <c r="CD495" s="72"/>
      <c r="CE495" s="72"/>
      <c r="CF495" s="72"/>
      <c r="CG495" s="72"/>
      <c r="CH495" s="72"/>
      <c r="CI495" s="72"/>
      <c r="CJ495" s="72"/>
      <c r="CK495" s="72"/>
      <c r="CL495" s="72"/>
      <c r="CM495" s="72"/>
      <c r="CN495" s="72"/>
      <c r="CO495" s="72"/>
      <c r="CP495" s="72"/>
      <c r="CQ495" s="72"/>
      <c r="CR495" s="72"/>
      <c r="CS495" s="72"/>
      <c r="CT495" s="72"/>
      <c r="CU495" s="72"/>
      <c r="CV495" s="72"/>
      <c r="CW495" s="72"/>
      <c r="CX495" s="72"/>
      <c r="CY495" s="72"/>
      <c r="CZ495" s="72"/>
      <c r="DA495" s="72"/>
      <c r="DB495" s="72"/>
      <c r="DC495" s="72"/>
      <c r="DD495" s="72"/>
      <c r="DE495" s="72"/>
      <c r="DF495" s="72"/>
      <c r="DG495" s="72"/>
      <c r="DH495" s="72"/>
      <c r="DI495" s="72"/>
      <c r="DJ495" s="72"/>
      <c r="DK495" s="72"/>
      <c r="DL495" s="72"/>
    </row>
    <row r="496" spans="1:116" x14ac:dyDescent="0.4">
      <c r="B496" s="6"/>
      <c r="C496" s="6"/>
      <c r="D496" t="s">
        <v>837</v>
      </c>
      <c r="E496" s="8" t="str">
        <f t="shared" si="504"/>
        <v>496 SUBFREE-PV</v>
      </c>
      <c r="G496" s="158" t="s">
        <v>71</v>
      </c>
      <c r="K496" s="15">
        <f>SUMIF($4:$4,K$2-1,496:496)</f>
        <v>0</v>
      </c>
      <c r="L496" s="15">
        <f ca="1">K503</f>
        <v>33229.751231447357</v>
      </c>
      <c r="M496" s="15">
        <f ca="1">L503</f>
        <v>43243.349535312154</v>
      </c>
      <c r="N496" s="15">
        <f ca="1">M503</f>
        <v>46260.890963557045</v>
      </c>
      <c r="O496" s="15">
        <f ca="1">N503</f>
        <v>47170.210070921268</v>
      </c>
      <c r="P496" s="15">
        <f ca="1">O503</f>
        <v>47444.228260457319</v>
      </c>
      <c r="R496" s="15"/>
      <c r="S496" s="76">
        <f t="shared" ref="S496" si="505">R505</f>
        <v>0</v>
      </c>
      <c r="T496" s="76">
        <f ca="1">+S503</f>
        <v>4524.375</v>
      </c>
      <c r="U496" s="76">
        <f t="shared" ref="U496:CF496" ca="1" si="506">+T503</f>
        <v>8618.3688281249997</v>
      </c>
      <c r="V496" s="76">
        <f t="shared" ca="1" si="506"/>
        <v>12322.92149334961</v>
      </c>
      <c r="W496" s="76">
        <f t="shared" ca="1" si="506"/>
        <v>15675.078586294729</v>
      </c>
      <c r="X496" s="76">
        <f t="shared" ca="1" si="506"/>
        <v>18708.361735773444</v>
      </c>
      <c r="Y496" s="76">
        <f t="shared" ca="1" si="506"/>
        <v>21453.103825657996</v>
      </c>
      <c r="Z496" s="76">
        <f t="shared" ca="1" si="506"/>
        <v>23936.752324242279</v>
      </c>
      <c r="AA496" s="76">
        <f t="shared" ca="1" si="506"/>
        <v>26184.143759398736</v>
      </c>
      <c r="AB496" s="76">
        <f t="shared" ca="1" si="506"/>
        <v>28217.752084285934</v>
      </c>
      <c r="AC496" s="76">
        <f t="shared" ca="1" si="506"/>
        <v>30057.913417268235</v>
      </c>
      <c r="AD496" s="76">
        <f t="shared" ca="1" si="506"/>
        <v>31723.029403450601</v>
      </c>
      <c r="AE496" s="76">
        <f t="shared" ca="1" si="506"/>
        <v>33229.751231447357</v>
      </c>
      <c r="AF496" s="76">
        <f t="shared" ca="1" si="506"/>
        <v>34593.146145555933</v>
      </c>
      <c r="AG496" s="76">
        <f t="shared" ca="1" si="506"/>
        <v>35826.848118459922</v>
      </c>
      <c r="AH496" s="76">
        <f t="shared" ca="1" si="506"/>
        <v>36943.194191191425</v>
      </c>
      <c r="AI496" s="76">
        <f t="shared" ca="1" si="506"/>
        <v>37953.347843754345</v>
      </c>
      <c r="AJ496" s="76">
        <f t="shared" ca="1" si="506"/>
        <v>38867.410630117214</v>
      </c>
      <c r="AK496" s="76">
        <f t="shared" ca="1" si="506"/>
        <v>39694.523193927307</v>
      </c>
      <c r="AL496" s="76">
        <f t="shared" ca="1" si="506"/>
        <v>40442.956675104972</v>
      </c>
      <c r="AM496" s="76">
        <f t="shared" ca="1" si="506"/>
        <v>41120.195421385615</v>
      </c>
      <c r="AN496" s="76">
        <f t="shared" ca="1" si="506"/>
        <v>41733.011831926306</v>
      </c>
      <c r="AO496" s="76">
        <f t="shared" ca="1" si="506"/>
        <v>42287.534081414313</v>
      </c>
      <c r="AP496" s="76">
        <f t="shared" ca="1" si="506"/>
        <v>42789.307401919774</v>
      </c>
      <c r="AQ496" s="76">
        <f t="shared" ca="1" si="506"/>
        <v>43243.349535312154</v>
      </c>
      <c r="AR496" s="76">
        <f t="shared" ca="1" si="506"/>
        <v>43654.200910765583</v>
      </c>
      <c r="AS496" s="76">
        <f t="shared" ca="1" si="506"/>
        <v>44025.970049129006</v>
      </c>
      <c r="AT496" s="76">
        <f t="shared" ca="1" si="506"/>
        <v>44362.374648205616</v>
      </c>
      <c r="AU496" s="76">
        <f t="shared" ca="1" si="506"/>
        <v>44666.778759795052</v>
      </c>
      <c r="AV496" s="76">
        <f t="shared" ca="1" si="506"/>
        <v>44942.226430269548</v>
      </c>
      <c r="AW496" s="76">
        <f t="shared" ca="1" si="506"/>
        <v>45191.472141090162</v>
      </c>
      <c r="AX496" s="76">
        <f t="shared" ca="1" si="506"/>
        <v>45417.008353668956</v>
      </c>
      <c r="AY496" s="76">
        <f t="shared" ca="1" si="506"/>
        <v>45621.090434026199</v>
      </c>
      <c r="AZ496" s="76">
        <f t="shared" ca="1" si="506"/>
        <v>45805.759206489456</v>
      </c>
      <c r="BA496" s="76">
        <f t="shared" ca="1" si="506"/>
        <v>45972.861361972151</v>
      </c>
      <c r="BB496" s="76">
        <f t="shared" ca="1" si="506"/>
        <v>46124.067924914547</v>
      </c>
      <c r="BC496" s="76">
        <f t="shared" ca="1" si="506"/>
        <v>46260.890963557045</v>
      </c>
      <c r="BD496" s="76">
        <f t="shared" ca="1" si="506"/>
        <v>46384.698710648685</v>
      </c>
      <c r="BE496" s="76">
        <f t="shared" ca="1" si="506"/>
        <v>46496.729245798233</v>
      </c>
      <c r="BF496" s="76">
        <f t="shared" ca="1" si="506"/>
        <v>46598.102876291683</v>
      </c>
      <c r="BG496" s="76">
        <f t="shared" ca="1" si="506"/>
        <v>46689.833340184436</v>
      </c>
      <c r="BH496" s="76">
        <f t="shared" ca="1" si="506"/>
        <v>46772.837943699393</v>
      </c>
      <c r="BI496" s="76">
        <f t="shared" ca="1" si="506"/>
        <v>46847.946734304991</v>
      </c>
      <c r="BJ496" s="76">
        <f t="shared" ca="1" si="506"/>
        <v>46915.910801204227</v>
      </c>
      <c r="BK496" s="76">
        <f t="shared" ca="1" si="506"/>
        <v>46977.409786239674</v>
      </c>
      <c r="BL496" s="76">
        <f t="shared" ca="1" si="506"/>
        <v>47033.058680323622</v>
      </c>
      <c r="BM496" s="76">
        <f t="shared" ca="1" si="506"/>
        <v>47083.413973357841</v>
      </c>
      <c r="BN496" s="76">
        <f t="shared" ca="1" si="506"/>
        <v>47128.979219142173</v>
      </c>
      <c r="BO496" s="76">
        <f t="shared" ca="1" si="506"/>
        <v>47170.210070921268</v>
      </c>
      <c r="BP496" s="76">
        <f t="shared" ca="1" si="506"/>
        <v>47207.518837924887</v>
      </c>
      <c r="BQ496" s="76">
        <f t="shared" ca="1" si="506"/>
        <v>47241.278608467277</v>
      </c>
      <c r="BR496" s="76">
        <f t="shared" ca="1" si="506"/>
        <v>47271.826980836828</v>
      </c>
      <c r="BS496" s="76">
        <f t="shared" ca="1" si="506"/>
        <v>47299.469439284723</v>
      </c>
      <c r="BT496" s="76">
        <f t="shared" ca="1" si="506"/>
        <v>47324.482408872762</v>
      </c>
      <c r="BU496" s="76">
        <f t="shared" ca="1" si="506"/>
        <v>47347.116019728746</v>
      </c>
      <c r="BV496" s="76">
        <f t="shared" ca="1" si="506"/>
        <v>47367.596608352047</v>
      </c>
      <c r="BW496" s="76">
        <f t="shared" ca="1" si="506"/>
        <v>47386.128980982554</v>
      </c>
      <c r="BX496" s="76">
        <f t="shared" ca="1" si="506"/>
        <v>47402.898461666591</v>
      </c>
      <c r="BY496" s="76">
        <f t="shared" ca="1" si="506"/>
        <v>47418.072745500554</v>
      </c>
      <c r="BZ496" s="76">
        <f t="shared" ca="1" si="506"/>
        <v>47431.803575584818</v>
      </c>
      <c r="CA496" s="76">
        <f t="shared" ca="1" si="506"/>
        <v>47444.228260457319</v>
      </c>
      <c r="CB496" s="76">
        <f t="shared" ca="1" si="506"/>
        <v>47455.471047181316</v>
      </c>
      <c r="CC496" s="76">
        <f t="shared" ca="1" si="506"/>
        <v>47465.644363818188</v>
      </c>
      <c r="CD496" s="76">
        <f t="shared" ca="1" si="506"/>
        <v>47474.849943709982</v>
      </c>
      <c r="CE496" s="76">
        <f t="shared" ca="1" si="506"/>
        <v>47483.17984281457</v>
      </c>
      <c r="CF496" s="76">
        <f t="shared" ca="1" si="506"/>
        <v>47490.717360266834</v>
      </c>
      <c r="CG496" s="76">
        <f t="shared" ref="CG496:DL496" ca="1" si="507">+CF503</f>
        <v>47497.537871371453</v>
      </c>
      <c r="CH496" s="76">
        <f t="shared" ca="1" si="507"/>
        <v>47503.709581357245</v>
      </c>
      <c r="CI496" s="76">
        <f t="shared" ca="1" si="507"/>
        <v>47509.294207430641</v>
      </c>
      <c r="CJ496" s="76">
        <f t="shared" ca="1" si="507"/>
        <v>47514.347595948806</v>
      </c>
      <c r="CK496" s="76">
        <f t="shared" ca="1" si="507"/>
        <v>47518.920280884173</v>
      </c>
      <c r="CL496" s="76">
        <f t="shared" ca="1" si="507"/>
        <v>47523.057989165063</v>
      </c>
      <c r="CM496" s="76">
        <f t="shared" ca="1" si="507"/>
        <v>47526.802097945736</v>
      </c>
      <c r="CN496" s="76">
        <f t="shared" ca="1" si="507"/>
        <v>47526.802097945736</v>
      </c>
      <c r="CO496" s="76">
        <f t="shared" ca="1" si="507"/>
        <v>47526.802097945736</v>
      </c>
      <c r="CP496" s="76" t="e">
        <f t="shared" ca="1" si="507"/>
        <v>#N/A</v>
      </c>
      <c r="CQ496" s="76" t="e">
        <f t="shared" ca="1" si="507"/>
        <v>#N/A</v>
      </c>
      <c r="CR496" s="76" t="e">
        <f t="shared" ca="1" si="507"/>
        <v>#N/A</v>
      </c>
      <c r="CS496" s="76" t="e">
        <f t="shared" ca="1" si="507"/>
        <v>#N/A</v>
      </c>
      <c r="CT496" s="76" t="e">
        <f t="shared" ca="1" si="507"/>
        <v>#N/A</v>
      </c>
      <c r="CU496" s="76" t="e">
        <f t="shared" ca="1" si="507"/>
        <v>#N/A</v>
      </c>
      <c r="CV496" s="76" t="e">
        <f t="shared" ca="1" si="507"/>
        <v>#N/A</v>
      </c>
      <c r="CW496" s="76" t="e">
        <f t="shared" ca="1" si="507"/>
        <v>#N/A</v>
      </c>
      <c r="CX496" s="76" t="e">
        <f t="shared" ca="1" si="507"/>
        <v>#N/A</v>
      </c>
      <c r="CY496" s="76" t="e">
        <f t="shared" ca="1" si="507"/>
        <v>#N/A</v>
      </c>
      <c r="CZ496" s="76" t="e">
        <f t="shared" ca="1" si="507"/>
        <v>#N/A</v>
      </c>
      <c r="DA496" s="76" t="e">
        <f t="shared" ca="1" si="507"/>
        <v>#N/A</v>
      </c>
      <c r="DB496" s="76" t="e">
        <f t="shared" ca="1" si="507"/>
        <v>#N/A</v>
      </c>
      <c r="DC496" s="76" t="e">
        <f t="shared" ca="1" si="507"/>
        <v>#N/A</v>
      </c>
      <c r="DD496" s="76" t="e">
        <f t="shared" ca="1" si="507"/>
        <v>#N/A</v>
      </c>
      <c r="DE496" s="76" t="e">
        <f t="shared" ca="1" si="507"/>
        <v>#N/A</v>
      </c>
      <c r="DF496" s="76" t="e">
        <f t="shared" ca="1" si="507"/>
        <v>#N/A</v>
      </c>
      <c r="DG496" s="76" t="e">
        <f t="shared" ca="1" si="507"/>
        <v>#N/A</v>
      </c>
      <c r="DH496" s="76" t="e">
        <f t="shared" ca="1" si="507"/>
        <v>#N/A</v>
      </c>
      <c r="DI496" s="76" t="e">
        <f t="shared" ca="1" si="507"/>
        <v>#N/A</v>
      </c>
      <c r="DJ496" s="76" t="e">
        <f t="shared" ca="1" si="507"/>
        <v>#N/A</v>
      </c>
      <c r="DK496" s="76" t="e">
        <f t="shared" ca="1" si="507"/>
        <v>#N/A</v>
      </c>
      <c r="DL496" s="76" t="e">
        <f t="shared" ca="1" si="507"/>
        <v>#N/A</v>
      </c>
    </row>
    <row r="497" spans="2:116" x14ac:dyDescent="0.4">
      <c r="B497" s="6"/>
      <c r="C497" s="6"/>
      <c r="D497" t="s">
        <v>837</v>
      </c>
      <c r="E497" s="8" t="str">
        <f t="shared" si="504"/>
        <v>497 SUBFREE-PV</v>
      </c>
      <c r="G497" s="158" t="s">
        <v>72</v>
      </c>
      <c r="K497" s="34">
        <f t="shared" ref="K497:P497" ca="1" si="508">SUMIF($3:$3,K$2,497:497)</f>
        <v>60000</v>
      </c>
      <c r="L497" s="34">
        <f t="shared" ca="1" si="508"/>
        <v>60000</v>
      </c>
      <c r="M497" s="34">
        <f t="shared" ca="1" si="508"/>
        <v>60000</v>
      </c>
      <c r="N497" s="34">
        <f t="shared" ca="1" si="508"/>
        <v>60000</v>
      </c>
      <c r="O497" s="34">
        <f t="shared" ca="1" si="508"/>
        <v>60000</v>
      </c>
      <c r="P497" s="34">
        <f t="shared" ca="1" si="508"/>
        <v>60000</v>
      </c>
      <c r="R497" s="15"/>
      <c r="S497" s="76" cm="1">
        <f t="array" aca="1" ref="S497" ca="1">INDIRECT(S487)</f>
        <v>5000</v>
      </c>
      <c r="T497" s="76" cm="1">
        <f t="array" aca="1" ref="T497" ca="1">INDIRECT(T487)</f>
        <v>5000</v>
      </c>
      <c r="U497" s="76" cm="1">
        <f t="array" aca="1" ref="U497" ca="1">INDIRECT(U487)</f>
        <v>5000</v>
      </c>
      <c r="V497" s="76" cm="1">
        <f t="array" aca="1" ref="V497" ca="1">INDIRECT(V487)</f>
        <v>5000</v>
      </c>
      <c r="W497" s="76" cm="1">
        <f t="array" aca="1" ref="W497" ca="1">INDIRECT(W487)</f>
        <v>5000</v>
      </c>
      <c r="X497" s="76" cm="1">
        <f t="array" aca="1" ref="X497" ca="1">INDIRECT(X487)</f>
        <v>5000</v>
      </c>
      <c r="Y497" s="76" cm="1">
        <f t="array" aca="1" ref="Y497" ca="1">INDIRECT(Y487)</f>
        <v>5000</v>
      </c>
      <c r="Z497" s="76" cm="1">
        <f t="array" aca="1" ref="Z497" ca="1">INDIRECT(Z487)</f>
        <v>5000</v>
      </c>
      <c r="AA497" s="76" cm="1">
        <f t="array" aca="1" ref="AA497" ca="1">INDIRECT(AA487)</f>
        <v>5000</v>
      </c>
      <c r="AB497" s="76" cm="1">
        <f t="array" aca="1" ref="AB497" ca="1">INDIRECT(AB487)</f>
        <v>5000</v>
      </c>
      <c r="AC497" s="76" cm="1">
        <f t="array" aca="1" ref="AC497" ca="1">INDIRECT(AC487)</f>
        <v>5000</v>
      </c>
      <c r="AD497" s="76" cm="1">
        <f t="array" aca="1" ref="AD497" ca="1">INDIRECT(AD487)</f>
        <v>5000</v>
      </c>
      <c r="AE497" s="76" cm="1">
        <f t="array" aca="1" ref="AE497" ca="1">INDIRECT(AE487)</f>
        <v>5000</v>
      </c>
      <c r="AF497" s="76" cm="1">
        <f t="array" aca="1" ref="AF497" ca="1">INDIRECT(AF487)</f>
        <v>5000</v>
      </c>
      <c r="AG497" s="76" cm="1">
        <f t="array" aca="1" ref="AG497" ca="1">INDIRECT(AG487)</f>
        <v>5000</v>
      </c>
      <c r="AH497" s="76" cm="1">
        <f t="array" aca="1" ref="AH497" ca="1">INDIRECT(AH487)</f>
        <v>5000</v>
      </c>
      <c r="AI497" s="76" cm="1">
        <f t="array" aca="1" ref="AI497" ca="1">INDIRECT(AI487)</f>
        <v>5000</v>
      </c>
      <c r="AJ497" s="76" cm="1">
        <f t="array" aca="1" ref="AJ497" ca="1">INDIRECT(AJ487)</f>
        <v>5000</v>
      </c>
      <c r="AK497" s="76" cm="1">
        <f t="array" aca="1" ref="AK497" ca="1">INDIRECT(AK487)</f>
        <v>5000</v>
      </c>
      <c r="AL497" s="76" cm="1">
        <f t="array" aca="1" ref="AL497" ca="1">INDIRECT(AL487)</f>
        <v>5000</v>
      </c>
      <c r="AM497" s="76" cm="1">
        <f t="array" aca="1" ref="AM497" ca="1">INDIRECT(AM487)</f>
        <v>5000</v>
      </c>
      <c r="AN497" s="76" cm="1">
        <f t="array" aca="1" ref="AN497" ca="1">INDIRECT(AN487)</f>
        <v>5000</v>
      </c>
      <c r="AO497" s="76" cm="1">
        <f t="array" aca="1" ref="AO497" ca="1">INDIRECT(AO487)</f>
        <v>5000</v>
      </c>
      <c r="AP497" s="76" cm="1">
        <f t="array" aca="1" ref="AP497" ca="1">INDIRECT(AP487)</f>
        <v>5000</v>
      </c>
      <c r="AQ497" s="76" cm="1">
        <f t="array" aca="1" ref="AQ497" ca="1">INDIRECT(AQ487)</f>
        <v>5000</v>
      </c>
      <c r="AR497" s="76" cm="1">
        <f t="array" aca="1" ref="AR497" ca="1">INDIRECT(AR487)</f>
        <v>5000</v>
      </c>
      <c r="AS497" s="76" cm="1">
        <f t="array" aca="1" ref="AS497" ca="1">INDIRECT(AS487)</f>
        <v>5000</v>
      </c>
      <c r="AT497" s="76" cm="1">
        <f t="array" aca="1" ref="AT497" ca="1">INDIRECT(AT487)</f>
        <v>5000</v>
      </c>
      <c r="AU497" s="76" cm="1">
        <f t="array" aca="1" ref="AU497" ca="1">INDIRECT(AU487)</f>
        <v>5000</v>
      </c>
      <c r="AV497" s="76" cm="1">
        <f t="array" aca="1" ref="AV497" ca="1">INDIRECT(AV487)</f>
        <v>5000</v>
      </c>
      <c r="AW497" s="76" cm="1">
        <f t="array" aca="1" ref="AW497" ca="1">INDIRECT(AW487)</f>
        <v>5000</v>
      </c>
      <c r="AX497" s="76" cm="1">
        <f t="array" aca="1" ref="AX497" ca="1">INDIRECT(AX487)</f>
        <v>5000</v>
      </c>
      <c r="AY497" s="76" cm="1">
        <f t="array" aca="1" ref="AY497" ca="1">INDIRECT(AY487)</f>
        <v>5000</v>
      </c>
      <c r="AZ497" s="76" cm="1">
        <f t="array" aca="1" ref="AZ497" ca="1">INDIRECT(AZ487)</f>
        <v>5000</v>
      </c>
      <c r="BA497" s="76" cm="1">
        <f t="array" aca="1" ref="BA497" ca="1">INDIRECT(BA487)</f>
        <v>5000</v>
      </c>
      <c r="BB497" s="76" cm="1">
        <f t="array" aca="1" ref="BB497" ca="1">INDIRECT(BB487)</f>
        <v>5000</v>
      </c>
      <c r="BC497" s="76" cm="1">
        <f t="array" aca="1" ref="BC497" ca="1">INDIRECT(BC487)</f>
        <v>5000</v>
      </c>
      <c r="BD497" s="76" cm="1">
        <f t="array" aca="1" ref="BD497" ca="1">INDIRECT(BD487)</f>
        <v>5000</v>
      </c>
      <c r="BE497" s="76" cm="1">
        <f t="array" aca="1" ref="BE497" ca="1">INDIRECT(BE487)</f>
        <v>5000</v>
      </c>
      <c r="BF497" s="76" cm="1">
        <f t="array" aca="1" ref="BF497" ca="1">INDIRECT(BF487)</f>
        <v>5000</v>
      </c>
      <c r="BG497" s="76" cm="1">
        <f t="array" aca="1" ref="BG497" ca="1">INDIRECT(BG487)</f>
        <v>5000</v>
      </c>
      <c r="BH497" s="76" cm="1">
        <f t="array" aca="1" ref="BH497" ca="1">INDIRECT(BH487)</f>
        <v>5000</v>
      </c>
      <c r="BI497" s="76" cm="1">
        <f t="array" aca="1" ref="BI497" ca="1">INDIRECT(BI487)</f>
        <v>5000</v>
      </c>
      <c r="BJ497" s="76" cm="1">
        <f t="array" aca="1" ref="BJ497" ca="1">INDIRECT(BJ487)</f>
        <v>5000</v>
      </c>
      <c r="BK497" s="76" cm="1">
        <f t="array" aca="1" ref="BK497" ca="1">INDIRECT(BK487)</f>
        <v>5000</v>
      </c>
      <c r="BL497" s="76" cm="1">
        <f t="array" aca="1" ref="BL497" ca="1">INDIRECT(BL487)</f>
        <v>5000</v>
      </c>
      <c r="BM497" s="76" cm="1">
        <f t="array" aca="1" ref="BM497" ca="1">INDIRECT(BM487)</f>
        <v>5000</v>
      </c>
      <c r="BN497" s="76" cm="1">
        <f t="array" aca="1" ref="BN497" ca="1">INDIRECT(BN487)</f>
        <v>5000</v>
      </c>
      <c r="BO497" s="76" cm="1">
        <f t="array" aca="1" ref="BO497" ca="1">INDIRECT(BO487)</f>
        <v>5000</v>
      </c>
      <c r="BP497" s="76" cm="1">
        <f t="array" aca="1" ref="BP497" ca="1">INDIRECT(BP487)</f>
        <v>5000</v>
      </c>
      <c r="BQ497" s="76" cm="1">
        <f t="array" aca="1" ref="BQ497" ca="1">INDIRECT(BQ487)</f>
        <v>5000</v>
      </c>
      <c r="BR497" s="76" cm="1">
        <f t="array" aca="1" ref="BR497" ca="1">INDIRECT(BR487)</f>
        <v>5000</v>
      </c>
      <c r="BS497" s="76" cm="1">
        <f t="array" aca="1" ref="BS497" ca="1">INDIRECT(BS487)</f>
        <v>5000</v>
      </c>
      <c r="BT497" s="76" cm="1">
        <f t="array" aca="1" ref="BT497" ca="1">INDIRECT(BT487)</f>
        <v>5000</v>
      </c>
      <c r="BU497" s="76" cm="1">
        <f t="array" aca="1" ref="BU497" ca="1">INDIRECT(BU487)</f>
        <v>5000</v>
      </c>
      <c r="BV497" s="76" cm="1">
        <f t="array" aca="1" ref="BV497" ca="1">INDIRECT(BV487)</f>
        <v>5000</v>
      </c>
      <c r="BW497" s="76" cm="1">
        <f t="array" aca="1" ref="BW497" ca="1">INDIRECT(BW487)</f>
        <v>5000</v>
      </c>
      <c r="BX497" s="76" cm="1">
        <f t="array" aca="1" ref="BX497" ca="1">INDIRECT(BX487)</f>
        <v>5000</v>
      </c>
      <c r="BY497" s="76" cm="1">
        <f t="array" aca="1" ref="BY497" ca="1">INDIRECT(BY487)</f>
        <v>5000</v>
      </c>
      <c r="BZ497" s="76" cm="1">
        <f t="array" aca="1" ref="BZ497" ca="1">INDIRECT(BZ487)</f>
        <v>5000</v>
      </c>
      <c r="CA497" s="76" cm="1">
        <f t="array" aca="1" ref="CA497" ca="1">INDIRECT(CA487)</f>
        <v>5000</v>
      </c>
      <c r="CB497" s="76" cm="1">
        <f t="array" aca="1" ref="CB497" ca="1">INDIRECT(CB487)</f>
        <v>5000</v>
      </c>
      <c r="CC497" s="76" cm="1">
        <f t="array" aca="1" ref="CC497" ca="1">INDIRECT(CC487)</f>
        <v>5000</v>
      </c>
      <c r="CD497" s="76" cm="1">
        <f t="array" aca="1" ref="CD497" ca="1">INDIRECT(CD487)</f>
        <v>5000</v>
      </c>
      <c r="CE497" s="76" cm="1">
        <f t="array" aca="1" ref="CE497" ca="1">INDIRECT(CE487)</f>
        <v>5000</v>
      </c>
      <c r="CF497" s="76" cm="1">
        <f t="array" aca="1" ref="CF497" ca="1">INDIRECT(CF487)</f>
        <v>5000</v>
      </c>
      <c r="CG497" s="76" cm="1">
        <f t="array" aca="1" ref="CG497" ca="1">INDIRECT(CG487)</f>
        <v>5000</v>
      </c>
      <c r="CH497" s="76" cm="1">
        <f t="array" aca="1" ref="CH497" ca="1">INDIRECT(CH487)</f>
        <v>5000</v>
      </c>
      <c r="CI497" s="76" cm="1">
        <f t="array" aca="1" ref="CI497" ca="1">INDIRECT(CI487)</f>
        <v>5000</v>
      </c>
      <c r="CJ497" s="76" cm="1">
        <f t="array" aca="1" ref="CJ497" ca="1">INDIRECT(CJ487)</f>
        <v>5000</v>
      </c>
      <c r="CK497" s="76" cm="1">
        <f t="array" aca="1" ref="CK497" ca="1">INDIRECT(CK487)</f>
        <v>5000</v>
      </c>
      <c r="CL497" s="76" cm="1">
        <f t="array" aca="1" ref="CL497" ca="1">INDIRECT(CL487)</f>
        <v>5000</v>
      </c>
      <c r="CO497" s="76" cm="1">
        <f t="array" aca="1" ref="CO497" ca="1">INDIRECT(CO487)</f>
        <v>5000</v>
      </c>
      <c r="CP497" s="76" cm="1">
        <f t="array" aca="1" ref="CP497" ca="1">INDIRECT(CP487)</f>
        <v>5000</v>
      </c>
      <c r="CQ497" s="76" cm="1">
        <f t="array" aca="1" ref="CQ497" ca="1">INDIRECT(CQ487)</f>
        <v>5000</v>
      </c>
      <c r="CR497" s="76" cm="1">
        <f t="array" aca="1" ref="CR497" ca="1">INDIRECT(CR487)</f>
        <v>5000</v>
      </c>
      <c r="CS497" s="76" cm="1">
        <f t="array" aca="1" ref="CS497" ca="1">INDIRECT(CS487)</f>
        <v>5000</v>
      </c>
      <c r="CT497" s="76" cm="1">
        <f t="array" aca="1" ref="CT497" ca="1">INDIRECT(CT487)</f>
        <v>5000</v>
      </c>
      <c r="CU497" s="76" cm="1">
        <f t="array" aca="1" ref="CU497" ca="1">INDIRECT(CU487)</f>
        <v>5000</v>
      </c>
      <c r="CV497" s="76" cm="1">
        <f t="array" aca="1" ref="CV497" ca="1">INDIRECT(CV487)</f>
        <v>5000</v>
      </c>
      <c r="CW497" s="76" cm="1">
        <f t="array" aca="1" ref="CW497" ca="1">INDIRECT(CW487)</f>
        <v>5000</v>
      </c>
      <c r="CX497" s="76" cm="1">
        <f t="array" aca="1" ref="CX497" ca="1">INDIRECT(CX487)</f>
        <v>5000</v>
      </c>
      <c r="CY497" s="76" cm="1">
        <f t="array" aca="1" ref="CY497" ca="1">INDIRECT(CY487)</f>
        <v>5000</v>
      </c>
      <c r="CZ497" s="76" cm="1">
        <f t="array" aca="1" ref="CZ497" ca="1">INDIRECT(CZ487)</f>
        <v>5000</v>
      </c>
      <c r="DA497" s="76" cm="1">
        <f t="array" aca="1" ref="DA497" ca="1">INDIRECT(DA487)</f>
        <v>5000</v>
      </c>
      <c r="DB497" s="76" cm="1">
        <f t="array" aca="1" ref="DB497" ca="1">INDIRECT(DB487)</f>
        <v>5000</v>
      </c>
      <c r="DC497" s="76" cm="1">
        <f t="array" aca="1" ref="DC497" ca="1">INDIRECT(DC487)</f>
        <v>5000</v>
      </c>
      <c r="DD497" s="76" cm="1">
        <f t="array" aca="1" ref="DD497" ca="1">INDIRECT(DD487)</f>
        <v>5000</v>
      </c>
      <c r="DE497" s="76" cm="1">
        <f t="array" aca="1" ref="DE497" ca="1">INDIRECT(DE487)</f>
        <v>5000</v>
      </c>
      <c r="DF497" s="76" cm="1">
        <f t="array" aca="1" ref="DF497" ca="1">INDIRECT(DF487)</f>
        <v>5000</v>
      </c>
      <c r="DG497" s="76" cm="1">
        <f t="array" aca="1" ref="DG497" ca="1">INDIRECT(DG487)</f>
        <v>5000</v>
      </c>
      <c r="DH497" s="76" cm="1">
        <f t="array" aca="1" ref="DH497" ca="1">INDIRECT(DH487)</f>
        <v>5000</v>
      </c>
      <c r="DI497" s="76" cm="1">
        <f t="array" aca="1" ref="DI497" ca="1">INDIRECT(DI487)</f>
        <v>5000</v>
      </c>
      <c r="DJ497" s="76" cm="1">
        <f t="array" aca="1" ref="DJ497" ca="1">INDIRECT(DJ487)</f>
        <v>5000</v>
      </c>
      <c r="DK497" s="76" cm="1">
        <f t="array" aca="1" ref="DK497" ca="1">INDIRECT(DK487)</f>
        <v>5000</v>
      </c>
      <c r="DL497" s="76" cm="1">
        <f t="array" aca="1" ref="DL497" ca="1">INDIRECT(DL487)</f>
        <v>5000</v>
      </c>
    </row>
    <row r="498" spans="2:116" x14ac:dyDescent="0.4">
      <c r="B498" t="str">
        <f>E498</f>
        <v>498 SUBFREE-PV</v>
      </c>
      <c r="D498" t="s">
        <v>837</v>
      </c>
      <c r="E498" s="8" t="str">
        <f>ROW()&amp;" "&amp;D498</f>
        <v>498 SUBFREE-PV</v>
      </c>
      <c r="G498" s="145" t="s">
        <v>834</v>
      </c>
      <c r="H498" s="12"/>
      <c r="I498" s="60"/>
      <c r="J498" s="60"/>
      <c r="K498" s="16">
        <v>0.05</v>
      </c>
      <c r="L498" s="16">
        <v>0.05</v>
      </c>
      <c r="M498" s="16">
        <v>0.05</v>
      </c>
      <c r="N498" s="16">
        <v>0.05</v>
      </c>
      <c r="O498" s="16">
        <v>0.05</v>
      </c>
      <c r="P498" s="16">
        <v>0.05</v>
      </c>
      <c r="R498" s="20"/>
      <c r="S498" s="150" cm="1">
        <f t="array" ref="S498">INDEX($K:$P,ROW(),MATCH(S$3,$K$2:$P$2,0))</f>
        <v>0.05</v>
      </c>
      <c r="T498" s="150" cm="1">
        <f t="array" ref="T498">INDEX($K:$P,ROW(),MATCH(T$3,$K$2:$P$2,0))</f>
        <v>0.05</v>
      </c>
      <c r="U498" s="150" cm="1">
        <f t="array" ref="U498">INDEX($K:$P,ROW(),MATCH(U$3,$K$2:$P$2,0))</f>
        <v>0.05</v>
      </c>
      <c r="V498" s="150" cm="1">
        <f t="array" ref="V498">INDEX($K:$P,ROW(),MATCH(V$3,$K$2:$P$2,0))</f>
        <v>0.05</v>
      </c>
      <c r="W498" s="150" cm="1">
        <f t="array" ref="W498">INDEX($K:$P,ROW(),MATCH(W$3,$K$2:$P$2,0))</f>
        <v>0.05</v>
      </c>
      <c r="X498" s="150" cm="1">
        <f t="array" ref="X498">INDEX($K:$P,ROW(),MATCH(X$3,$K$2:$P$2,0))</f>
        <v>0.05</v>
      </c>
      <c r="Y498" s="150" cm="1">
        <f t="array" ref="Y498">INDEX($K:$P,ROW(),MATCH(Y$3,$K$2:$P$2,0))</f>
        <v>0.05</v>
      </c>
      <c r="Z498" s="150" cm="1">
        <f t="array" ref="Z498">INDEX($K:$P,ROW(),MATCH(Z$3,$K$2:$P$2,0))</f>
        <v>0.05</v>
      </c>
      <c r="AA498" s="150" cm="1">
        <f t="array" ref="AA498">INDEX($K:$P,ROW(),MATCH(AA$3,$K$2:$P$2,0))</f>
        <v>0.05</v>
      </c>
      <c r="AB498" s="150" cm="1">
        <f t="array" ref="AB498">INDEX($K:$P,ROW(),MATCH(AB$3,$K$2:$P$2,0))</f>
        <v>0.05</v>
      </c>
      <c r="AC498" s="150" cm="1">
        <f t="array" ref="AC498">INDEX($K:$P,ROW(),MATCH(AC$3,$K$2:$P$2,0))</f>
        <v>0.05</v>
      </c>
      <c r="AD498" s="150" cm="1">
        <f t="array" ref="AD498">INDEX($K:$P,ROW(),MATCH(AD$3,$K$2:$P$2,0))</f>
        <v>0.05</v>
      </c>
      <c r="AE498" s="150" cm="1">
        <f t="array" ref="AE498">INDEX($K:$P,ROW(),MATCH(AE$3,$K$2:$P$2,0))</f>
        <v>0.05</v>
      </c>
      <c r="AF498" s="150" cm="1">
        <f t="array" ref="AF498">INDEX($K:$P,ROW(),MATCH(AF$3,$K$2:$P$2,0))</f>
        <v>0.05</v>
      </c>
      <c r="AG498" s="150" cm="1">
        <f t="array" ref="AG498">INDEX($K:$P,ROW(),MATCH(AG$3,$K$2:$P$2,0))</f>
        <v>0.05</v>
      </c>
      <c r="AH498" s="150" cm="1">
        <f t="array" ref="AH498">INDEX($K:$P,ROW(),MATCH(AH$3,$K$2:$P$2,0))</f>
        <v>0.05</v>
      </c>
      <c r="AI498" s="150" cm="1">
        <f t="array" ref="AI498">INDEX($K:$P,ROW(),MATCH(AI$3,$K$2:$P$2,0))</f>
        <v>0.05</v>
      </c>
      <c r="AJ498" s="150" cm="1">
        <f t="array" ref="AJ498">INDEX($K:$P,ROW(),MATCH(AJ$3,$K$2:$P$2,0))</f>
        <v>0.05</v>
      </c>
      <c r="AK498" s="150" cm="1">
        <f t="array" ref="AK498">INDEX($K:$P,ROW(),MATCH(AK$3,$K$2:$P$2,0))</f>
        <v>0.05</v>
      </c>
      <c r="AL498" s="150" cm="1">
        <f t="array" ref="AL498">INDEX($K:$P,ROW(),MATCH(AL$3,$K$2:$P$2,0))</f>
        <v>0.05</v>
      </c>
      <c r="AM498" s="150" cm="1">
        <f t="array" ref="AM498">INDEX($K:$P,ROW(),MATCH(AM$3,$K$2:$P$2,0))</f>
        <v>0.05</v>
      </c>
      <c r="AN498" s="150" cm="1">
        <f t="array" ref="AN498">INDEX($K:$P,ROW(),MATCH(AN$3,$K$2:$P$2,0))</f>
        <v>0.05</v>
      </c>
      <c r="AO498" s="150" cm="1">
        <f t="array" ref="AO498">INDEX($K:$P,ROW(),MATCH(AO$3,$K$2:$P$2,0))</f>
        <v>0.05</v>
      </c>
      <c r="AP498" s="150" cm="1">
        <f t="array" ref="AP498">INDEX($K:$P,ROW(),MATCH(AP$3,$K$2:$P$2,0))</f>
        <v>0.05</v>
      </c>
      <c r="AQ498" s="150" cm="1">
        <f t="array" ref="AQ498">INDEX($K:$P,ROW(),MATCH(AQ$3,$K$2:$P$2,0))</f>
        <v>0.05</v>
      </c>
      <c r="AR498" s="150" cm="1">
        <f t="array" ref="AR498">INDEX($K:$P,ROW(),MATCH(AR$3,$K$2:$P$2,0))</f>
        <v>0.05</v>
      </c>
      <c r="AS498" s="150" cm="1">
        <f t="array" ref="AS498">INDEX($K:$P,ROW(),MATCH(AS$3,$K$2:$P$2,0))</f>
        <v>0.05</v>
      </c>
      <c r="AT498" s="150" cm="1">
        <f t="array" ref="AT498">INDEX($K:$P,ROW(),MATCH(AT$3,$K$2:$P$2,0))</f>
        <v>0.05</v>
      </c>
      <c r="AU498" s="150" cm="1">
        <f t="array" ref="AU498">INDEX($K:$P,ROW(),MATCH(AU$3,$K$2:$P$2,0))</f>
        <v>0.05</v>
      </c>
      <c r="AV498" s="150" cm="1">
        <f t="array" ref="AV498">INDEX($K:$P,ROW(),MATCH(AV$3,$K$2:$P$2,0))</f>
        <v>0.05</v>
      </c>
      <c r="AW498" s="150" cm="1">
        <f t="array" ref="AW498">INDEX($K:$P,ROW(),MATCH(AW$3,$K$2:$P$2,0))</f>
        <v>0.05</v>
      </c>
      <c r="AX498" s="150" cm="1">
        <f t="array" ref="AX498">INDEX($K:$P,ROW(),MATCH(AX$3,$K$2:$P$2,0))</f>
        <v>0.05</v>
      </c>
      <c r="AY498" s="150" cm="1">
        <f t="array" ref="AY498">INDEX($K:$P,ROW(),MATCH(AY$3,$K$2:$P$2,0))</f>
        <v>0.05</v>
      </c>
      <c r="AZ498" s="150" cm="1">
        <f t="array" ref="AZ498">INDEX($K:$P,ROW(),MATCH(AZ$3,$K$2:$P$2,0))</f>
        <v>0.05</v>
      </c>
      <c r="BA498" s="150" cm="1">
        <f t="array" ref="BA498">INDEX($K:$P,ROW(),MATCH(BA$3,$K$2:$P$2,0))</f>
        <v>0.05</v>
      </c>
      <c r="BB498" s="150" cm="1">
        <f t="array" ref="BB498">INDEX($K:$P,ROW(),MATCH(BB$3,$K$2:$P$2,0))</f>
        <v>0.05</v>
      </c>
      <c r="BC498" s="150" cm="1">
        <f t="array" ref="BC498">INDEX($K:$P,ROW(),MATCH(BC$3,$K$2:$P$2,0))</f>
        <v>0.05</v>
      </c>
      <c r="BD498" s="150" cm="1">
        <f t="array" ref="BD498">INDEX($K:$P,ROW(),MATCH(BD$3,$K$2:$P$2,0))</f>
        <v>0.05</v>
      </c>
      <c r="BE498" s="150" cm="1">
        <f t="array" ref="BE498">INDEX($K:$P,ROW(),MATCH(BE$3,$K$2:$P$2,0))</f>
        <v>0.05</v>
      </c>
      <c r="BF498" s="150" cm="1">
        <f t="array" ref="BF498">INDEX($K:$P,ROW(),MATCH(BF$3,$K$2:$P$2,0))</f>
        <v>0.05</v>
      </c>
      <c r="BG498" s="150" cm="1">
        <f t="array" ref="BG498">INDEX($K:$P,ROW(),MATCH(BG$3,$K$2:$P$2,0))</f>
        <v>0.05</v>
      </c>
      <c r="BH498" s="150" cm="1">
        <f t="array" ref="BH498">INDEX($K:$P,ROW(),MATCH(BH$3,$K$2:$P$2,0))</f>
        <v>0.05</v>
      </c>
      <c r="BI498" s="150" cm="1">
        <f t="array" ref="BI498">INDEX($K:$P,ROW(),MATCH(BI$3,$K$2:$P$2,0))</f>
        <v>0.05</v>
      </c>
      <c r="BJ498" s="150" cm="1">
        <f t="array" ref="BJ498">INDEX($K:$P,ROW(),MATCH(BJ$3,$K$2:$P$2,0))</f>
        <v>0.05</v>
      </c>
      <c r="BK498" s="150" cm="1">
        <f t="array" ref="BK498">INDEX($K:$P,ROW(),MATCH(BK$3,$K$2:$P$2,0))</f>
        <v>0.05</v>
      </c>
      <c r="BL498" s="150" cm="1">
        <f t="array" ref="BL498">INDEX($K:$P,ROW(),MATCH(BL$3,$K$2:$P$2,0))</f>
        <v>0.05</v>
      </c>
      <c r="BM498" s="150" cm="1">
        <f t="array" ref="BM498">INDEX($K:$P,ROW(),MATCH(BM$3,$K$2:$P$2,0))</f>
        <v>0.05</v>
      </c>
      <c r="BN498" s="150" cm="1">
        <f t="array" ref="BN498">INDEX($K:$P,ROW(),MATCH(BN$3,$K$2:$P$2,0))</f>
        <v>0.05</v>
      </c>
      <c r="BO498" s="150" cm="1">
        <f t="array" ref="BO498">INDEX($K:$P,ROW(),MATCH(BO$3,$K$2:$P$2,0))</f>
        <v>0.05</v>
      </c>
      <c r="BP498" s="150" cm="1">
        <f t="array" ref="BP498">INDEX($K:$P,ROW(),MATCH(BP$3,$K$2:$P$2,0))</f>
        <v>0.05</v>
      </c>
      <c r="BQ498" s="150" cm="1">
        <f t="array" ref="BQ498">INDEX($K:$P,ROW(),MATCH(BQ$3,$K$2:$P$2,0))</f>
        <v>0.05</v>
      </c>
      <c r="BR498" s="150" cm="1">
        <f t="array" ref="BR498">INDEX($K:$P,ROW(),MATCH(BR$3,$K$2:$P$2,0))</f>
        <v>0.05</v>
      </c>
      <c r="BS498" s="150" cm="1">
        <f t="array" ref="BS498">INDEX($K:$P,ROW(),MATCH(BS$3,$K$2:$P$2,0))</f>
        <v>0.05</v>
      </c>
      <c r="BT498" s="150" cm="1">
        <f t="array" ref="BT498">INDEX($K:$P,ROW(),MATCH(BT$3,$K$2:$P$2,0))</f>
        <v>0.05</v>
      </c>
      <c r="BU498" s="150" cm="1">
        <f t="array" ref="BU498">INDEX($K:$P,ROW(),MATCH(BU$3,$K$2:$P$2,0))</f>
        <v>0.05</v>
      </c>
      <c r="BV498" s="150" cm="1">
        <f t="array" ref="BV498">INDEX($K:$P,ROW(),MATCH(BV$3,$K$2:$P$2,0))</f>
        <v>0.05</v>
      </c>
      <c r="BW498" s="150" cm="1">
        <f t="array" ref="BW498">INDEX($K:$P,ROW(),MATCH(BW$3,$K$2:$P$2,0))</f>
        <v>0.05</v>
      </c>
      <c r="BX498" s="150" cm="1">
        <f t="array" ref="BX498">INDEX($K:$P,ROW(),MATCH(BX$3,$K$2:$P$2,0))</f>
        <v>0.05</v>
      </c>
      <c r="BY498" s="150" cm="1">
        <f t="array" ref="BY498">INDEX($K:$P,ROW(),MATCH(BY$3,$K$2:$P$2,0))</f>
        <v>0.05</v>
      </c>
      <c r="BZ498" s="150" cm="1">
        <f t="array" ref="BZ498">INDEX($K:$P,ROW(),MATCH(BZ$3,$K$2:$P$2,0))</f>
        <v>0.05</v>
      </c>
      <c r="CA498" s="150" cm="1">
        <f t="array" ref="CA498">INDEX($K:$P,ROW(),MATCH(CA$3,$K$2:$P$2,0))</f>
        <v>0.05</v>
      </c>
      <c r="CB498" s="150" cm="1">
        <f t="array" ref="CB498">INDEX($K:$P,ROW(),MATCH(CB$3,$K$2:$P$2,0))</f>
        <v>0.05</v>
      </c>
      <c r="CC498" s="150" cm="1">
        <f t="array" ref="CC498">INDEX($K:$P,ROW(),MATCH(CC$3,$K$2:$P$2,0))</f>
        <v>0.05</v>
      </c>
      <c r="CD498" s="150" cm="1">
        <f t="array" ref="CD498">INDEX($K:$P,ROW(),MATCH(CD$3,$K$2:$P$2,0))</f>
        <v>0.05</v>
      </c>
      <c r="CE498" s="150" cm="1">
        <f t="array" ref="CE498">INDEX($K:$P,ROW(),MATCH(CE$3,$K$2:$P$2,0))</f>
        <v>0.05</v>
      </c>
      <c r="CF498" s="150" cm="1">
        <f t="array" ref="CF498">INDEX($K:$P,ROW(),MATCH(CF$3,$K$2:$P$2,0))</f>
        <v>0.05</v>
      </c>
      <c r="CG498" s="150" cm="1">
        <f t="array" ref="CG498">INDEX($K:$P,ROW(),MATCH(CG$3,$K$2:$P$2,0))</f>
        <v>0.05</v>
      </c>
      <c r="CH498" s="150" cm="1">
        <f t="array" ref="CH498">INDEX($K:$P,ROW(),MATCH(CH$3,$K$2:$P$2,0))</f>
        <v>0.05</v>
      </c>
      <c r="CI498" s="150" cm="1">
        <f t="array" ref="CI498">INDEX($K:$P,ROW(),MATCH(CI$3,$K$2:$P$2,0))</f>
        <v>0.05</v>
      </c>
      <c r="CJ498" s="150" cm="1">
        <f t="array" ref="CJ498">INDEX($K:$P,ROW(),MATCH(CJ$3,$K$2:$P$2,0))</f>
        <v>0.05</v>
      </c>
      <c r="CK498" s="150" cm="1">
        <f t="array" ref="CK498">INDEX($K:$P,ROW(),MATCH(CK$3,$K$2:$P$2,0))</f>
        <v>0.05</v>
      </c>
      <c r="CL498" s="150" cm="1">
        <f t="array" ref="CL498">INDEX($K:$P,ROW(),MATCH(CL$3,$K$2:$P$2,0))</f>
        <v>0.05</v>
      </c>
      <c r="CN498" s="60"/>
      <c r="CO498" s="150" t="e" cm="1">
        <f t="array" ref="CO498">INDEX($K:$P,ROW(),MATCH(CO$3,$K$2:$P$2,0))</f>
        <v>#N/A</v>
      </c>
      <c r="CP498" s="150" t="e" cm="1">
        <f t="array" ref="CP498">INDEX($K:$P,ROW(),MATCH(CP$3,$K$2:$P$2,0))</f>
        <v>#N/A</v>
      </c>
      <c r="CQ498" s="150" t="e" cm="1">
        <f t="array" ref="CQ498">INDEX($K:$P,ROW(),MATCH(CQ$3,$K$2:$P$2,0))</f>
        <v>#N/A</v>
      </c>
      <c r="CR498" s="150" t="e" cm="1">
        <f t="array" ref="CR498">INDEX($K:$P,ROW(),MATCH(CR$3,$K$2:$P$2,0))</f>
        <v>#N/A</v>
      </c>
      <c r="CS498" s="150" t="e" cm="1">
        <f t="array" ref="CS498">INDEX($K:$P,ROW(),MATCH(CS$3,$K$2:$P$2,0))</f>
        <v>#N/A</v>
      </c>
      <c r="CT498" s="150" t="e" cm="1">
        <f t="array" ref="CT498">INDEX($K:$P,ROW(),MATCH(CT$3,$K$2:$P$2,0))</f>
        <v>#N/A</v>
      </c>
      <c r="CU498" s="150" t="e" cm="1">
        <f t="array" ref="CU498">INDEX($K:$P,ROW(),MATCH(CU$3,$K$2:$P$2,0))</f>
        <v>#N/A</v>
      </c>
      <c r="CV498" s="150" t="e" cm="1">
        <f t="array" ref="CV498">INDEX($K:$P,ROW(),MATCH(CV$3,$K$2:$P$2,0))</f>
        <v>#N/A</v>
      </c>
      <c r="CW498" s="150" t="e" cm="1">
        <f t="array" ref="CW498">INDEX($K:$P,ROW(),MATCH(CW$3,$K$2:$P$2,0))</f>
        <v>#N/A</v>
      </c>
      <c r="CX498" s="150" t="e" cm="1">
        <f t="array" ref="CX498">INDEX($K:$P,ROW(),MATCH(CX$3,$K$2:$P$2,0))</f>
        <v>#N/A</v>
      </c>
      <c r="CY498" s="150" t="e" cm="1">
        <f t="array" ref="CY498">INDEX($K:$P,ROW(),MATCH(CY$3,$K$2:$P$2,0))</f>
        <v>#N/A</v>
      </c>
      <c r="CZ498" s="150" t="e" cm="1">
        <f t="array" ref="CZ498">INDEX($K:$P,ROW(),MATCH(CZ$3,$K$2:$P$2,0))</f>
        <v>#N/A</v>
      </c>
      <c r="DA498" s="150" t="e" cm="1">
        <f t="array" ref="DA498">INDEX($K:$P,ROW(),MATCH(DA$3,$K$2:$P$2,0))</f>
        <v>#N/A</v>
      </c>
      <c r="DB498" s="150" t="e" cm="1">
        <f t="array" ref="DB498">INDEX($K:$P,ROW(),MATCH(DB$3,$K$2:$P$2,0))</f>
        <v>#N/A</v>
      </c>
      <c r="DC498" s="150" t="e" cm="1">
        <f t="array" ref="DC498">INDEX($K:$P,ROW(),MATCH(DC$3,$K$2:$P$2,0))</f>
        <v>#N/A</v>
      </c>
      <c r="DD498" s="150" t="e" cm="1">
        <f t="array" ref="DD498">INDEX($K:$P,ROW(),MATCH(DD$3,$K$2:$P$2,0))</f>
        <v>#N/A</v>
      </c>
      <c r="DE498" s="150" t="e" cm="1">
        <f t="array" ref="DE498">INDEX($K:$P,ROW(),MATCH(DE$3,$K$2:$P$2,0))</f>
        <v>#N/A</v>
      </c>
      <c r="DF498" s="150" t="e" cm="1">
        <f t="array" ref="DF498">INDEX($K:$P,ROW(),MATCH(DF$3,$K$2:$P$2,0))</f>
        <v>#N/A</v>
      </c>
      <c r="DG498" s="150" t="e" cm="1">
        <f t="array" ref="DG498">INDEX($K:$P,ROW(),MATCH(DG$3,$K$2:$P$2,0))</f>
        <v>#N/A</v>
      </c>
      <c r="DH498" s="150" t="e" cm="1">
        <f t="array" ref="DH498">INDEX($K:$P,ROW(),MATCH(DH$3,$K$2:$P$2,0))</f>
        <v>#N/A</v>
      </c>
      <c r="DI498" s="150" t="e" cm="1">
        <f t="array" ref="DI498">INDEX($K:$P,ROW(),MATCH(DI$3,$K$2:$P$2,0))</f>
        <v>#N/A</v>
      </c>
      <c r="DJ498" s="150" t="e" cm="1">
        <f t="array" ref="DJ498">INDEX($K:$P,ROW(),MATCH(DJ$3,$K$2:$P$2,0))</f>
        <v>#N/A</v>
      </c>
      <c r="DK498" s="150" t="e" cm="1">
        <f t="array" ref="DK498">INDEX($K:$P,ROW(),MATCH(DK$3,$K$2:$P$2,0))</f>
        <v>#N/A</v>
      </c>
      <c r="DL498" s="150" t="e" cm="1">
        <f t="array" ref="DL498">INDEX($K:$P,ROW(),MATCH(DL$3,$K$2:$P$2,0))</f>
        <v>#N/A</v>
      </c>
    </row>
    <row r="499" spans="2:116" x14ac:dyDescent="0.4">
      <c r="D499" t="s">
        <v>837</v>
      </c>
      <c r="E499" s="8" t="str">
        <f t="shared" ref="E499:E525" si="509">ROW()&amp;" "&amp;D499</f>
        <v>499 SUBFREE-PV</v>
      </c>
      <c r="G499" s="158" t="s">
        <v>833</v>
      </c>
      <c r="K499" s="34">
        <f t="shared" ref="K499:P500" ca="1" si="510">SUMIF($3:$3,K$2,499:499)</f>
        <v>-14071.090022892329</v>
      </c>
      <c r="L499" s="34">
        <f t="shared" ca="1" si="510"/>
        <v>-26274.061338310225</v>
      </c>
      <c r="M499" s="34">
        <f t="shared" ca="1" si="510"/>
        <v>-29951.357987781921</v>
      </c>
      <c r="N499" s="34">
        <f t="shared" ca="1" si="510"/>
        <v>-31059.490613737602</v>
      </c>
      <c r="O499" s="34">
        <f t="shared" ca="1" si="510"/>
        <v>-31393.420136906148</v>
      </c>
      <c r="P499" s="34">
        <f t="shared" ca="1" si="510"/>
        <v>-31494.047917220283</v>
      </c>
      <c r="R499" s="15"/>
      <c r="S499" s="76">
        <f ca="1">-+SUM(S496:S497)*S498</f>
        <v>-250</v>
      </c>
      <c r="T499" s="76">
        <f t="shared" ref="T499:CE499" ca="1" si="511">-+SUM(T496:T497)*T498</f>
        <v>-476.21875</v>
      </c>
      <c r="U499" s="76">
        <f t="shared" ca="1" si="511"/>
        <v>-680.91844140625005</v>
      </c>
      <c r="V499" s="76">
        <f t="shared" ca="1" si="511"/>
        <v>-866.14607466748066</v>
      </c>
      <c r="W499" s="76">
        <f t="shared" ca="1" si="511"/>
        <v>-1033.7539293147365</v>
      </c>
      <c r="X499" s="76">
        <f t="shared" ca="1" si="511"/>
        <v>-1185.4180867886723</v>
      </c>
      <c r="Y499" s="76">
        <f t="shared" ca="1" si="511"/>
        <v>-1322.6551912829</v>
      </c>
      <c r="Z499" s="76">
        <f t="shared" ca="1" si="511"/>
        <v>-1446.837616212114</v>
      </c>
      <c r="AA499" s="76">
        <f t="shared" ca="1" si="511"/>
        <v>-1559.207187969937</v>
      </c>
      <c r="AB499" s="76">
        <f t="shared" ca="1" si="511"/>
        <v>-1660.887604214297</v>
      </c>
      <c r="AC499" s="76">
        <f t="shared" ca="1" si="511"/>
        <v>-1752.8956708634121</v>
      </c>
      <c r="AD499" s="76">
        <f t="shared" ca="1" si="511"/>
        <v>-1836.15147017253</v>
      </c>
      <c r="AE499" s="76">
        <f t="shared" ca="1" si="511"/>
        <v>-1911.4875615723679</v>
      </c>
      <c r="AF499" s="76">
        <f t="shared" ca="1" si="511"/>
        <v>-1979.6573072777967</v>
      </c>
      <c r="AG499" s="76">
        <f t="shared" ca="1" si="511"/>
        <v>-2041.3424059229962</v>
      </c>
      <c r="AH499" s="76">
        <f t="shared" ca="1" si="511"/>
        <v>-2097.1597095595712</v>
      </c>
      <c r="AI499" s="76">
        <f t="shared" ca="1" si="511"/>
        <v>-2147.6673921877173</v>
      </c>
      <c r="AJ499" s="76">
        <f t="shared" ca="1" si="511"/>
        <v>-2193.370531505861</v>
      </c>
      <c r="AK499" s="76">
        <f t="shared" ca="1" si="511"/>
        <v>-2234.7261596963654</v>
      </c>
      <c r="AL499" s="76">
        <f t="shared" ca="1" si="511"/>
        <v>-2272.1478337552485</v>
      </c>
      <c r="AM499" s="76">
        <f t="shared" ca="1" si="511"/>
        <v>-2306.0097710692808</v>
      </c>
      <c r="AN499" s="76">
        <f t="shared" ca="1" si="511"/>
        <v>-2336.6505915963153</v>
      </c>
      <c r="AO499" s="76">
        <f t="shared" ca="1" si="511"/>
        <v>-2364.3767040707157</v>
      </c>
      <c r="AP499" s="76">
        <f t="shared" ca="1" si="511"/>
        <v>-2389.4653700959889</v>
      </c>
      <c r="AQ499" s="76">
        <f t="shared" ca="1" si="511"/>
        <v>-2412.1674767656077</v>
      </c>
      <c r="AR499" s="76">
        <f t="shared" ca="1" si="511"/>
        <v>-2432.7100455382792</v>
      </c>
      <c r="AS499" s="76">
        <f t="shared" ca="1" si="511"/>
        <v>-2451.2985024564505</v>
      </c>
      <c r="AT499" s="76">
        <f t="shared" ca="1" si="511"/>
        <v>-2468.1187324102812</v>
      </c>
      <c r="AU499" s="76">
        <f t="shared" ca="1" si="511"/>
        <v>-2483.3389379897526</v>
      </c>
      <c r="AV499" s="76">
        <f t="shared" ca="1" si="511"/>
        <v>-2497.1113215134774</v>
      </c>
      <c r="AW499" s="76">
        <f t="shared" ca="1" si="511"/>
        <v>-2509.5736070545081</v>
      </c>
      <c r="AX499" s="76">
        <f t="shared" ca="1" si="511"/>
        <v>-2520.8504176834481</v>
      </c>
      <c r="AY499" s="76">
        <f t="shared" ca="1" si="511"/>
        <v>-2531.05452170131</v>
      </c>
      <c r="AZ499" s="76">
        <f t="shared" ca="1" si="511"/>
        <v>-2540.2879603244728</v>
      </c>
      <c r="BA499" s="76">
        <f t="shared" ca="1" si="511"/>
        <v>-2548.6430680986077</v>
      </c>
      <c r="BB499" s="76">
        <f t="shared" ca="1" si="511"/>
        <v>-2556.2033962457276</v>
      </c>
      <c r="BC499" s="76">
        <f t="shared" ca="1" si="511"/>
        <v>-2563.0445481778524</v>
      </c>
      <c r="BD499" s="76">
        <f t="shared" ca="1" si="511"/>
        <v>-2569.2349355324345</v>
      </c>
      <c r="BE499" s="76">
        <f t="shared" ca="1" si="511"/>
        <v>-2574.8364622899117</v>
      </c>
      <c r="BF499" s="76">
        <f t="shared" ca="1" si="511"/>
        <v>-2579.9051438145843</v>
      </c>
      <c r="BG499" s="76">
        <f t="shared" ca="1" si="511"/>
        <v>-2584.4916670092221</v>
      </c>
      <c r="BH499" s="76">
        <f t="shared" ca="1" si="511"/>
        <v>-2588.6418971849698</v>
      </c>
      <c r="BI499" s="76">
        <f t="shared" ca="1" si="511"/>
        <v>-2592.3973367152498</v>
      </c>
      <c r="BJ499" s="76">
        <f t="shared" ca="1" si="511"/>
        <v>-2595.7955400602114</v>
      </c>
      <c r="BK499" s="76">
        <f t="shared" ca="1" si="511"/>
        <v>-2598.8704893119839</v>
      </c>
      <c r="BL499" s="76">
        <f t="shared" ca="1" si="511"/>
        <v>-2601.6529340161815</v>
      </c>
      <c r="BM499" s="76">
        <f t="shared" ca="1" si="511"/>
        <v>-2604.1706986678923</v>
      </c>
      <c r="BN499" s="76">
        <f t="shared" ca="1" si="511"/>
        <v>-2606.4489609571087</v>
      </c>
      <c r="BO499" s="76">
        <f t="shared" ca="1" si="511"/>
        <v>-2608.5105035460638</v>
      </c>
      <c r="BP499" s="76">
        <f t="shared" ca="1" si="511"/>
        <v>-2610.3759418962445</v>
      </c>
      <c r="BQ499" s="76">
        <f t="shared" ca="1" si="511"/>
        <v>-2612.0639304233641</v>
      </c>
      <c r="BR499" s="76">
        <f t="shared" ca="1" si="511"/>
        <v>-2613.5913490418416</v>
      </c>
      <c r="BS499" s="76">
        <f t="shared" ca="1" si="511"/>
        <v>-2614.9734719642365</v>
      </c>
      <c r="BT499" s="76">
        <f t="shared" ca="1" si="511"/>
        <v>-2616.2241204436382</v>
      </c>
      <c r="BU499" s="76">
        <f t="shared" ca="1" si="511"/>
        <v>-2617.3558009864373</v>
      </c>
      <c r="BV499" s="76">
        <f t="shared" ca="1" si="511"/>
        <v>-2618.3798304176025</v>
      </c>
      <c r="BW499" s="76">
        <f t="shared" ca="1" si="511"/>
        <v>-2619.3064490491279</v>
      </c>
      <c r="BX499" s="76">
        <f t="shared" ca="1" si="511"/>
        <v>-2620.1449230833296</v>
      </c>
      <c r="BY499" s="76">
        <f t="shared" ca="1" si="511"/>
        <v>-2620.9036372750279</v>
      </c>
      <c r="BZ499" s="76">
        <f t="shared" ca="1" si="511"/>
        <v>-2621.5901787792409</v>
      </c>
      <c r="CA499" s="76">
        <f t="shared" ca="1" si="511"/>
        <v>-2622.2114130228661</v>
      </c>
      <c r="CB499" s="76">
        <f t="shared" ca="1" si="511"/>
        <v>-2622.7735523590659</v>
      </c>
      <c r="CC499" s="76">
        <f t="shared" ca="1" si="511"/>
        <v>-2623.2822181909096</v>
      </c>
      <c r="CD499" s="76">
        <f t="shared" ca="1" si="511"/>
        <v>-2623.7424971854994</v>
      </c>
      <c r="CE499" s="76">
        <f t="shared" ca="1" si="511"/>
        <v>-2624.1589921407285</v>
      </c>
      <c r="CF499" s="76">
        <f t="shared" ref="CF499:DL499" ca="1" si="512">-+SUM(CF496:CF497)*CF498</f>
        <v>-2624.5358680133418</v>
      </c>
      <c r="CG499" s="76">
        <f t="shared" ca="1" si="512"/>
        <v>-2624.876893568573</v>
      </c>
      <c r="CH499" s="76">
        <f t="shared" ca="1" si="512"/>
        <v>-2625.1854790678626</v>
      </c>
      <c r="CI499" s="76">
        <f t="shared" ca="1" si="512"/>
        <v>-2625.4647103715324</v>
      </c>
      <c r="CJ499" s="76">
        <f t="shared" ca="1" si="512"/>
        <v>-2625.7173797974406</v>
      </c>
      <c r="CK499" s="76">
        <f t="shared" ca="1" si="512"/>
        <v>-2625.9460140442088</v>
      </c>
      <c r="CL499" s="76">
        <f t="shared" ca="1" si="512"/>
        <v>-2626.1528994582532</v>
      </c>
      <c r="CM499" s="76">
        <f t="shared" ca="1" si="512"/>
        <v>0</v>
      </c>
      <c r="CN499" s="76">
        <f t="shared" ca="1" si="512"/>
        <v>0</v>
      </c>
      <c r="CO499" s="76" t="e">
        <f t="shared" ca="1" si="512"/>
        <v>#N/A</v>
      </c>
      <c r="CP499" s="76" t="e">
        <f t="shared" ca="1" si="512"/>
        <v>#N/A</v>
      </c>
      <c r="CQ499" s="76" t="e">
        <f t="shared" ca="1" si="512"/>
        <v>#N/A</v>
      </c>
      <c r="CR499" s="76" t="e">
        <f t="shared" ca="1" si="512"/>
        <v>#N/A</v>
      </c>
      <c r="CS499" s="76" t="e">
        <f t="shared" ca="1" si="512"/>
        <v>#N/A</v>
      </c>
      <c r="CT499" s="76" t="e">
        <f t="shared" ca="1" si="512"/>
        <v>#N/A</v>
      </c>
      <c r="CU499" s="76" t="e">
        <f t="shared" ca="1" si="512"/>
        <v>#N/A</v>
      </c>
      <c r="CV499" s="76" t="e">
        <f t="shared" ca="1" si="512"/>
        <v>#N/A</v>
      </c>
      <c r="CW499" s="76" t="e">
        <f t="shared" ca="1" si="512"/>
        <v>#N/A</v>
      </c>
      <c r="CX499" s="76" t="e">
        <f t="shared" ca="1" si="512"/>
        <v>#N/A</v>
      </c>
      <c r="CY499" s="76" t="e">
        <f t="shared" ca="1" si="512"/>
        <v>#N/A</v>
      </c>
      <c r="CZ499" s="76" t="e">
        <f t="shared" ca="1" si="512"/>
        <v>#N/A</v>
      </c>
      <c r="DA499" s="76" t="e">
        <f t="shared" ca="1" si="512"/>
        <v>#N/A</v>
      </c>
      <c r="DB499" s="76" t="e">
        <f t="shared" ca="1" si="512"/>
        <v>#N/A</v>
      </c>
      <c r="DC499" s="76" t="e">
        <f t="shared" ca="1" si="512"/>
        <v>#N/A</v>
      </c>
      <c r="DD499" s="76" t="e">
        <f t="shared" ca="1" si="512"/>
        <v>#N/A</v>
      </c>
      <c r="DE499" s="76" t="e">
        <f t="shared" ca="1" si="512"/>
        <v>#N/A</v>
      </c>
      <c r="DF499" s="76" t="e">
        <f t="shared" ca="1" si="512"/>
        <v>#N/A</v>
      </c>
      <c r="DG499" s="76" t="e">
        <f t="shared" ca="1" si="512"/>
        <v>#N/A</v>
      </c>
      <c r="DH499" s="76" t="e">
        <f t="shared" ca="1" si="512"/>
        <v>#N/A</v>
      </c>
      <c r="DI499" s="76" t="e">
        <f t="shared" ca="1" si="512"/>
        <v>#N/A</v>
      </c>
      <c r="DJ499" s="76" t="e">
        <f t="shared" ca="1" si="512"/>
        <v>#N/A</v>
      </c>
      <c r="DK499" s="76" t="e">
        <f t="shared" ca="1" si="512"/>
        <v>#N/A</v>
      </c>
      <c r="DL499" s="76" t="e">
        <f t="shared" ca="1" si="512"/>
        <v>#N/A</v>
      </c>
    </row>
    <row r="500" spans="2:116" x14ac:dyDescent="0.4">
      <c r="D500" t="s">
        <v>837</v>
      </c>
      <c r="E500" s="8" t="str">
        <f t="shared" si="509"/>
        <v>500 SUBFREE-PV</v>
      </c>
      <c r="G500" s="158" t="s">
        <v>836</v>
      </c>
      <c r="K500" s="34">
        <f t="shared" ca="1" si="510"/>
        <v>703.55450114461655</v>
      </c>
      <c r="L500" s="34">
        <f t="shared" ca="1" si="510"/>
        <v>1313.7030669155113</v>
      </c>
      <c r="M500" s="34">
        <f t="shared" ca="1" si="510"/>
        <v>1497.5678993890963</v>
      </c>
      <c r="N500" s="34">
        <f t="shared" ca="1" si="510"/>
        <v>1552.9745306868806</v>
      </c>
      <c r="O500" s="34">
        <f t="shared" ca="1" si="510"/>
        <v>1569.6710068453081</v>
      </c>
      <c r="P500" s="34">
        <f t="shared" ca="1" si="510"/>
        <v>1574.7023958610139</v>
      </c>
      <c r="R500" s="15"/>
      <c r="S500" s="76">
        <f ca="1">-S510</f>
        <v>12.5</v>
      </c>
      <c r="T500" s="76">
        <f t="shared" ref="T500:CE500" ca="1" si="513">-T510</f>
        <v>23.810937500000001</v>
      </c>
      <c r="U500" s="76">
        <f t="shared" ca="1" si="513"/>
        <v>34.045922070312507</v>
      </c>
      <c r="V500" s="76">
        <f t="shared" ca="1" si="513"/>
        <v>43.307303733374034</v>
      </c>
      <c r="W500" s="76">
        <f t="shared" ca="1" si="513"/>
        <v>51.687696465736828</v>
      </c>
      <c r="X500" s="76">
        <f t="shared" ca="1" si="513"/>
        <v>59.270904339433621</v>
      </c>
      <c r="Y500" s="76">
        <f t="shared" ca="1" si="513"/>
        <v>66.132759564145005</v>
      </c>
      <c r="Z500" s="76">
        <f t="shared" ca="1" si="513"/>
        <v>72.341880810605701</v>
      </c>
      <c r="AA500" s="76">
        <f t="shared" ca="1" si="513"/>
        <v>77.960359398496848</v>
      </c>
      <c r="AB500" s="76">
        <f t="shared" ca="1" si="513"/>
        <v>83.044380210714849</v>
      </c>
      <c r="AC500" s="76">
        <f t="shared" ca="1" si="513"/>
        <v>87.644783543170604</v>
      </c>
      <c r="AD500" s="76">
        <f t="shared" ca="1" si="513"/>
        <v>91.807573508626504</v>
      </c>
      <c r="AE500" s="76">
        <f t="shared" ca="1" si="513"/>
        <v>95.574378078618395</v>
      </c>
      <c r="AF500" s="76">
        <f t="shared" ca="1" si="513"/>
        <v>98.982865363889843</v>
      </c>
      <c r="AG500" s="76">
        <f t="shared" ca="1" si="513"/>
        <v>102.06712029614982</v>
      </c>
      <c r="AH500" s="76">
        <f t="shared" ca="1" si="513"/>
        <v>104.85798547797856</v>
      </c>
      <c r="AI500" s="76">
        <f t="shared" ca="1" si="513"/>
        <v>107.38336960938587</v>
      </c>
      <c r="AJ500" s="76">
        <f t="shared" ca="1" si="513"/>
        <v>109.66852657529306</v>
      </c>
      <c r="AK500" s="76">
        <f t="shared" ca="1" si="513"/>
        <v>111.73630798481827</v>
      </c>
      <c r="AL500" s="76">
        <f t="shared" ca="1" si="513"/>
        <v>113.60739168776243</v>
      </c>
      <c r="AM500" s="76">
        <f t="shared" ca="1" si="513"/>
        <v>115.30048855346405</v>
      </c>
      <c r="AN500" s="76">
        <f t="shared" ca="1" si="513"/>
        <v>116.83252957981577</v>
      </c>
      <c r="AO500" s="76">
        <f t="shared" ca="1" si="513"/>
        <v>118.21883520353579</v>
      </c>
      <c r="AP500" s="76">
        <f t="shared" ca="1" si="513"/>
        <v>119.47326850479945</v>
      </c>
      <c r="AQ500" s="76">
        <f t="shared" ca="1" si="513"/>
        <v>120.60837383828039</v>
      </c>
      <c r="AR500" s="76">
        <f t="shared" ca="1" si="513"/>
        <v>121.63550227691397</v>
      </c>
      <c r="AS500" s="76">
        <f t="shared" ca="1" si="513"/>
        <v>122.56492512282253</v>
      </c>
      <c r="AT500" s="76">
        <f t="shared" ca="1" si="513"/>
        <v>123.40593662051407</v>
      </c>
      <c r="AU500" s="76">
        <f t="shared" ca="1" si="513"/>
        <v>124.16694689948764</v>
      </c>
      <c r="AV500" s="76">
        <f t="shared" ca="1" si="513"/>
        <v>124.85556607567388</v>
      </c>
      <c r="AW500" s="76">
        <f t="shared" ca="1" si="513"/>
        <v>125.47868035272541</v>
      </c>
      <c r="AX500" s="76">
        <f t="shared" ca="1" si="513"/>
        <v>126.0425208841724</v>
      </c>
      <c r="AY500" s="76">
        <f t="shared" ca="1" si="513"/>
        <v>126.5527260850655</v>
      </c>
      <c r="AZ500" s="76">
        <f t="shared" ca="1" si="513"/>
        <v>127.01439801622365</v>
      </c>
      <c r="BA500" s="76">
        <f t="shared" ca="1" si="513"/>
        <v>127.43215340493039</v>
      </c>
      <c r="BB500" s="76">
        <f t="shared" ca="1" si="513"/>
        <v>127.81016981228639</v>
      </c>
      <c r="BC500" s="76">
        <f t="shared" ca="1" si="513"/>
        <v>128.15222740889263</v>
      </c>
      <c r="BD500" s="76">
        <f t="shared" ca="1" si="513"/>
        <v>128.46174677662174</v>
      </c>
      <c r="BE500" s="76">
        <f t="shared" ca="1" si="513"/>
        <v>128.74182311449559</v>
      </c>
      <c r="BF500" s="76">
        <f t="shared" ca="1" si="513"/>
        <v>128.99525719072923</v>
      </c>
      <c r="BG500" s="76">
        <f t="shared" ca="1" si="513"/>
        <v>129.2245833504611</v>
      </c>
      <c r="BH500" s="76">
        <f t="shared" ca="1" si="513"/>
        <v>129.43209485924851</v>
      </c>
      <c r="BI500" s="76">
        <f t="shared" ca="1" si="513"/>
        <v>129.61986683576251</v>
      </c>
      <c r="BJ500" s="76">
        <f t="shared" ca="1" si="513"/>
        <v>129.78977700301058</v>
      </c>
      <c r="BK500" s="76">
        <f t="shared" ca="1" si="513"/>
        <v>129.94352446559921</v>
      </c>
      <c r="BL500" s="76">
        <f t="shared" ca="1" si="513"/>
        <v>130.08264670080908</v>
      </c>
      <c r="BM500" s="76">
        <f t="shared" ca="1" si="513"/>
        <v>130.20853493339462</v>
      </c>
      <c r="BN500" s="76">
        <f t="shared" ca="1" si="513"/>
        <v>130.32244804785543</v>
      </c>
      <c r="BO500" s="76">
        <f t="shared" ca="1" si="513"/>
        <v>130.4255251773032</v>
      </c>
      <c r="BP500" s="76">
        <f t="shared" ca="1" si="513"/>
        <v>130.51879709481224</v>
      </c>
      <c r="BQ500" s="76">
        <f t="shared" ca="1" si="513"/>
        <v>130.6031965211682</v>
      </c>
      <c r="BR500" s="76">
        <f t="shared" ca="1" si="513"/>
        <v>130.67956745209207</v>
      </c>
      <c r="BS500" s="76">
        <f t="shared" ca="1" si="513"/>
        <v>130.74867359821184</v>
      </c>
      <c r="BT500" s="76">
        <f t="shared" ca="1" si="513"/>
        <v>130.81120602218192</v>
      </c>
      <c r="BU500" s="76">
        <f t="shared" ca="1" si="513"/>
        <v>130.86779004932188</v>
      </c>
      <c r="BV500" s="76">
        <f t="shared" ca="1" si="513"/>
        <v>130.91899152088013</v>
      </c>
      <c r="BW500" s="76">
        <f t="shared" ca="1" si="513"/>
        <v>130.96532245245641</v>
      </c>
      <c r="BX500" s="76">
        <f t="shared" ca="1" si="513"/>
        <v>131.00724615416649</v>
      </c>
      <c r="BY500" s="76">
        <f t="shared" ca="1" si="513"/>
        <v>131.0451818637514</v>
      </c>
      <c r="BZ500" s="76">
        <f t="shared" ca="1" si="513"/>
        <v>131.07950893896205</v>
      </c>
      <c r="CA500" s="76">
        <f t="shared" ca="1" si="513"/>
        <v>131.11057065114332</v>
      </c>
      <c r="CB500" s="76">
        <f t="shared" ca="1" si="513"/>
        <v>131.13867761795331</v>
      </c>
      <c r="CC500" s="76">
        <f t="shared" ca="1" si="513"/>
        <v>131.16411090954549</v>
      </c>
      <c r="CD500" s="76">
        <f t="shared" ca="1" si="513"/>
        <v>131.18712485927497</v>
      </c>
      <c r="CE500" s="76">
        <f t="shared" ca="1" si="513"/>
        <v>131.20794960703643</v>
      </c>
      <c r="CF500" s="76">
        <f t="shared" ref="CF500:DL500" ca="1" si="514">-CF510</f>
        <v>131.22679340066711</v>
      </c>
      <c r="CG500" s="76">
        <f t="shared" ca="1" si="514"/>
        <v>131.24384467842864</v>
      </c>
      <c r="CH500" s="76">
        <f t="shared" ca="1" si="514"/>
        <v>131.25927395339315</v>
      </c>
      <c r="CI500" s="76">
        <f t="shared" ca="1" si="514"/>
        <v>131.27323551857663</v>
      </c>
      <c r="CJ500" s="76">
        <f t="shared" ca="1" si="514"/>
        <v>131.28586898987203</v>
      </c>
      <c r="CK500" s="76">
        <f t="shared" ca="1" si="514"/>
        <v>131.29730070221044</v>
      </c>
      <c r="CL500" s="76">
        <f t="shared" ca="1" si="514"/>
        <v>131.30764497291267</v>
      </c>
      <c r="CM500" s="76">
        <f t="shared" si="514"/>
        <v>0</v>
      </c>
      <c r="CN500" s="76">
        <f t="shared" si="514"/>
        <v>0</v>
      </c>
      <c r="CO500" s="76" t="e">
        <f t="shared" ca="1" si="514"/>
        <v>#N/A</v>
      </c>
      <c r="CP500" s="76" t="e">
        <f t="shared" ca="1" si="514"/>
        <v>#N/A</v>
      </c>
      <c r="CQ500" s="76" t="e">
        <f t="shared" ca="1" si="514"/>
        <v>#N/A</v>
      </c>
      <c r="CR500" s="76" t="e">
        <f t="shared" ca="1" si="514"/>
        <v>#N/A</v>
      </c>
      <c r="CS500" s="76" t="e">
        <f t="shared" ca="1" si="514"/>
        <v>#N/A</v>
      </c>
      <c r="CT500" s="76" t="e">
        <f t="shared" ca="1" si="514"/>
        <v>#N/A</v>
      </c>
      <c r="CU500" s="76" t="e">
        <f t="shared" ca="1" si="514"/>
        <v>#N/A</v>
      </c>
      <c r="CV500" s="76" t="e">
        <f t="shared" ca="1" si="514"/>
        <v>#N/A</v>
      </c>
      <c r="CW500" s="76" t="e">
        <f t="shared" ca="1" si="514"/>
        <v>#N/A</v>
      </c>
      <c r="CX500" s="76" t="e">
        <f t="shared" ca="1" si="514"/>
        <v>#N/A</v>
      </c>
      <c r="CY500" s="76" t="e">
        <f t="shared" ca="1" si="514"/>
        <v>#N/A</v>
      </c>
      <c r="CZ500" s="76" t="e">
        <f t="shared" ca="1" si="514"/>
        <v>#N/A</v>
      </c>
      <c r="DA500" s="76" t="e">
        <f t="shared" ca="1" si="514"/>
        <v>#N/A</v>
      </c>
      <c r="DB500" s="76" t="e">
        <f t="shared" ca="1" si="514"/>
        <v>#N/A</v>
      </c>
      <c r="DC500" s="76" t="e">
        <f t="shared" ca="1" si="514"/>
        <v>#N/A</v>
      </c>
      <c r="DD500" s="76" t="e">
        <f t="shared" ca="1" si="514"/>
        <v>#N/A</v>
      </c>
      <c r="DE500" s="76" t="e">
        <f t="shared" ca="1" si="514"/>
        <v>#N/A</v>
      </c>
      <c r="DF500" s="76" t="e">
        <f t="shared" ca="1" si="514"/>
        <v>#N/A</v>
      </c>
      <c r="DG500" s="76" t="e">
        <f t="shared" ca="1" si="514"/>
        <v>#N/A</v>
      </c>
      <c r="DH500" s="76" t="e">
        <f t="shared" ca="1" si="514"/>
        <v>#N/A</v>
      </c>
      <c r="DI500" s="76" t="e">
        <f t="shared" ca="1" si="514"/>
        <v>#N/A</v>
      </c>
      <c r="DJ500" s="76" t="e">
        <f t="shared" ca="1" si="514"/>
        <v>#N/A</v>
      </c>
      <c r="DK500" s="76" t="e">
        <f t="shared" ca="1" si="514"/>
        <v>#N/A</v>
      </c>
      <c r="DL500" s="76" t="e">
        <f t="shared" ca="1" si="514"/>
        <v>#N/A</v>
      </c>
    </row>
    <row r="501" spans="2:116" x14ac:dyDescent="0.4">
      <c r="B501" t="str">
        <f>E501</f>
        <v>501 SUBFREE-PV</v>
      </c>
      <c r="D501" t="s">
        <v>837</v>
      </c>
      <c r="E501" s="8" t="str">
        <f t="shared" si="509"/>
        <v>501 SUBFREE-PV</v>
      </c>
      <c r="G501" s="145" t="s">
        <v>73</v>
      </c>
      <c r="H501" s="12"/>
      <c r="I501" s="60"/>
      <c r="J501" s="60"/>
      <c r="K501" s="16">
        <v>0.05</v>
      </c>
      <c r="L501" s="16">
        <v>0.05</v>
      </c>
      <c r="M501" s="16">
        <v>0.05</v>
      </c>
      <c r="N501" s="16">
        <v>0.05</v>
      </c>
      <c r="O501" s="16">
        <v>0.05</v>
      </c>
      <c r="P501" s="16">
        <v>0.05</v>
      </c>
      <c r="R501" s="20"/>
      <c r="S501" s="150" cm="1">
        <f t="array" ref="S501">INDEX($K:$P,ROW(),MATCH(S$3,$K$2:$P$2,0))</f>
        <v>0.05</v>
      </c>
      <c r="T501" s="150" cm="1">
        <f t="array" ref="T501">INDEX($K:$P,ROW(),MATCH(T$3,$K$2:$P$2,0))</f>
        <v>0.05</v>
      </c>
      <c r="U501" s="150" cm="1">
        <f t="array" ref="U501">INDEX($K:$P,ROW(),MATCH(U$3,$K$2:$P$2,0))</f>
        <v>0.05</v>
      </c>
      <c r="V501" s="150" cm="1">
        <f t="array" ref="V501">INDEX($K:$P,ROW(),MATCH(V$3,$K$2:$P$2,0))</f>
        <v>0.05</v>
      </c>
      <c r="W501" s="150" cm="1">
        <f t="array" ref="W501">INDEX($K:$P,ROW(),MATCH(W$3,$K$2:$P$2,0))</f>
        <v>0.05</v>
      </c>
      <c r="X501" s="150" cm="1">
        <f t="array" ref="X501">INDEX($K:$P,ROW(),MATCH(X$3,$K$2:$P$2,0))</f>
        <v>0.05</v>
      </c>
      <c r="Y501" s="150" cm="1">
        <f t="array" ref="Y501">INDEX($K:$P,ROW(),MATCH(Y$3,$K$2:$P$2,0))</f>
        <v>0.05</v>
      </c>
      <c r="Z501" s="150" cm="1">
        <f t="array" ref="Z501">INDEX($K:$P,ROW(),MATCH(Z$3,$K$2:$P$2,0))</f>
        <v>0.05</v>
      </c>
      <c r="AA501" s="150" cm="1">
        <f t="array" ref="AA501">INDEX($K:$P,ROW(),MATCH(AA$3,$K$2:$P$2,0))</f>
        <v>0.05</v>
      </c>
      <c r="AB501" s="150" cm="1">
        <f t="array" ref="AB501">INDEX($K:$P,ROW(),MATCH(AB$3,$K$2:$P$2,0))</f>
        <v>0.05</v>
      </c>
      <c r="AC501" s="150" cm="1">
        <f t="array" ref="AC501">INDEX($K:$P,ROW(),MATCH(AC$3,$K$2:$P$2,0))</f>
        <v>0.05</v>
      </c>
      <c r="AD501" s="150" cm="1">
        <f t="array" ref="AD501">INDEX($K:$P,ROW(),MATCH(AD$3,$K$2:$P$2,0))</f>
        <v>0.05</v>
      </c>
      <c r="AE501" s="150" cm="1">
        <f t="array" ref="AE501">INDEX($K:$P,ROW(),MATCH(AE$3,$K$2:$P$2,0))</f>
        <v>0.05</v>
      </c>
      <c r="AF501" s="150" cm="1">
        <f t="array" ref="AF501">INDEX($K:$P,ROW(),MATCH(AF$3,$K$2:$P$2,0))</f>
        <v>0.05</v>
      </c>
      <c r="AG501" s="150" cm="1">
        <f t="array" ref="AG501">INDEX($K:$P,ROW(),MATCH(AG$3,$K$2:$P$2,0))</f>
        <v>0.05</v>
      </c>
      <c r="AH501" s="150" cm="1">
        <f t="array" ref="AH501">INDEX($K:$P,ROW(),MATCH(AH$3,$K$2:$P$2,0))</f>
        <v>0.05</v>
      </c>
      <c r="AI501" s="150" cm="1">
        <f t="array" ref="AI501">INDEX($K:$P,ROW(),MATCH(AI$3,$K$2:$P$2,0))</f>
        <v>0.05</v>
      </c>
      <c r="AJ501" s="150" cm="1">
        <f t="array" ref="AJ501">INDEX($K:$P,ROW(),MATCH(AJ$3,$K$2:$P$2,0))</f>
        <v>0.05</v>
      </c>
      <c r="AK501" s="150" cm="1">
        <f t="array" ref="AK501">INDEX($K:$P,ROW(),MATCH(AK$3,$K$2:$P$2,0))</f>
        <v>0.05</v>
      </c>
      <c r="AL501" s="150" cm="1">
        <f t="array" ref="AL501">INDEX($K:$P,ROW(),MATCH(AL$3,$K$2:$P$2,0))</f>
        <v>0.05</v>
      </c>
      <c r="AM501" s="150" cm="1">
        <f t="array" ref="AM501">INDEX($K:$P,ROW(),MATCH(AM$3,$K$2:$P$2,0))</f>
        <v>0.05</v>
      </c>
      <c r="AN501" s="150" cm="1">
        <f t="array" ref="AN501">INDEX($K:$P,ROW(),MATCH(AN$3,$K$2:$P$2,0))</f>
        <v>0.05</v>
      </c>
      <c r="AO501" s="150" cm="1">
        <f t="array" ref="AO501">INDEX($K:$P,ROW(),MATCH(AO$3,$K$2:$P$2,0))</f>
        <v>0.05</v>
      </c>
      <c r="AP501" s="150" cm="1">
        <f t="array" ref="AP501">INDEX($K:$P,ROW(),MATCH(AP$3,$K$2:$P$2,0))</f>
        <v>0.05</v>
      </c>
      <c r="AQ501" s="150" cm="1">
        <f t="array" ref="AQ501">INDEX($K:$P,ROW(),MATCH(AQ$3,$K$2:$P$2,0))</f>
        <v>0.05</v>
      </c>
      <c r="AR501" s="150" cm="1">
        <f t="array" ref="AR501">INDEX($K:$P,ROW(),MATCH(AR$3,$K$2:$P$2,0))</f>
        <v>0.05</v>
      </c>
      <c r="AS501" s="150" cm="1">
        <f t="array" ref="AS501">INDEX($K:$P,ROW(),MATCH(AS$3,$K$2:$P$2,0))</f>
        <v>0.05</v>
      </c>
      <c r="AT501" s="150" cm="1">
        <f t="array" ref="AT501">INDEX($K:$P,ROW(),MATCH(AT$3,$K$2:$P$2,0))</f>
        <v>0.05</v>
      </c>
      <c r="AU501" s="150" cm="1">
        <f t="array" ref="AU501">INDEX($K:$P,ROW(),MATCH(AU$3,$K$2:$P$2,0))</f>
        <v>0.05</v>
      </c>
      <c r="AV501" s="150" cm="1">
        <f t="array" ref="AV501">INDEX($K:$P,ROW(),MATCH(AV$3,$K$2:$P$2,0))</f>
        <v>0.05</v>
      </c>
      <c r="AW501" s="150" cm="1">
        <f t="array" ref="AW501">INDEX($K:$P,ROW(),MATCH(AW$3,$K$2:$P$2,0))</f>
        <v>0.05</v>
      </c>
      <c r="AX501" s="150" cm="1">
        <f t="array" ref="AX501">INDEX($K:$P,ROW(),MATCH(AX$3,$K$2:$P$2,0))</f>
        <v>0.05</v>
      </c>
      <c r="AY501" s="150" cm="1">
        <f t="array" ref="AY501">INDEX($K:$P,ROW(),MATCH(AY$3,$K$2:$P$2,0))</f>
        <v>0.05</v>
      </c>
      <c r="AZ501" s="150" cm="1">
        <f t="array" ref="AZ501">INDEX($K:$P,ROW(),MATCH(AZ$3,$K$2:$P$2,0))</f>
        <v>0.05</v>
      </c>
      <c r="BA501" s="150" cm="1">
        <f t="array" ref="BA501">INDEX($K:$P,ROW(),MATCH(BA$3,$K$2:$P$2,0))</f>
        <v>0.05</v>
      </c>
      <c r="BB501" s="150" cm="1">
        <f t="array" ref="BB501">INDEX($K:$P,ROW(),MATCH(BB$3,$K$2:$P$2,0))</f>
        <v>0.05</v>
      </c>
      <c r="BC501" s="150" cm="1">
        <f t="array" ref="BC501">INDEX($K:$P,ROW(),MATCH(BC$3,$K$2:$P$2,0))</f>
        <v>0.05</v>
      </c>
      <c r="BD501" s="150" cm="1">
        <f t="array" ref="BD501">INDEX($K:$P,ROW(),MATCH(BD$3,$K$2:$P$2,0))</f>
        <v>0.05</v>
      </c>
      <c r="BE501" s="150" cm="1">
        <f t="array" ref="BE501">INDEX($K:$P,ROW(),MATCH(BE$3,$K$2:$P$2,0))</f>
        <v>0.05</v>
      </c>
      <c r="BF501" s="150" cm="1">
        <f t="array" ref="BF501">INDEX($K:$P,ROW(),MATCH(BF$3,$K$2:$P$2,0))</f>
        <v>0.05</v>
      </c>
      <c r="BG501" s="150" cm="1">
        <f t="array" ref="BG501">INDEX($K:$P,ROW(),MATCH(BG$3,$K$2:$P$2,0))</f>
        <v>0.05</v>
      </c>
      <c r="BH501" s="150" cm="1">
        <f t="array" ref="BH501">INDEX($K:$P,ROW(),MATCH(BH$3,$K$2:$P$2,0))</f>
        <v>0.05</v>
      </c>
      <c r="BI501" s="150" cm="1">
        <f t="array" ref="BI501">INDEX($K:$P,ROW(),MATCH(BI$3,$K$2:$P$2,0))</f>
        <v>0.05</v>
      </c>
      <c r="BJ501" s="150" cm="1">
        <f t="array" ref="BJ501">INDEX($K:$P,ROW(),MATCH(BJ$3,$K$2:$P$2,0))</f>
        <v>0.05</v>
      </c>
      <c r="BK501" s="150" cm="1">
        <f t="array" ref="BK501">INDEX($K:$P,ROW(),MATCH(BK$3,$K$2:$P$2,0))</f>
        <v>0.05</v>
      </c>
      <c r="BL501" s="150" cm="1">
        <f t="array" ref="BL501">INDEX($K:$P,ROW(),MATCH(BL$3,$K$2:$P$2,0))</f>
        <v>0.05</v>
      </c>
      <c r="BM501" s="150" cm="1">
        <f t="array" ref="BM501">INDEX($K:$P,ROW(),MATCH(BM$3,$K$2:$P$2,0))</f>
        <v>0.05</v>
      </c>
      <c r="BN501" s="150" cm="1">
        <f t="array" ref="BN501">INDEX($K:$P,ROW(),MATCH(BN$3,$K$2:$P$2,0))</f>
        <v>0.05</v>
      </c>
      <c r="BO501" s="150" cm="1">
        <f t="array" ref="BO501">INDEX($K:$P,ROW(),MATCH(BO$3,$K$2:$P$2,0))</f>
        <v>0.05</v>
      </c>
      <c r="BP501" s="150" cm="1">
        <f t="array" ref="BP501">INDEX($K:$P,ROW(),MATCH(BP$3,$K$2:$P$2,0))</f>
        <v>0.05</v>
      </c>
      <c r="BQ501" s="150" cm="1">
        <f t="array" ref="BQ501">INDEX($K:$P,ROW(),MATCH(BQ$3,$K$2:$P$2,0))</f>
        <v>0.05</v>
      </c>
      <c r="BR501" s="150" cm="1">
        <f t="array" ref="BR501">INDEX($K:$P,ROW(),MATCH(BR$3,$K$2:$P$2,0))</f>
        <v>0.05</v>
      </c>
      <c r="BS501" s="150" cm="1">
        <f t="array" ref="BS501">INDEX($K:$P,ROW(),MATCH(BS$3,$K$2:$P$2,0))</f>
        <v>0.05</v>
      </c>
      <c r="BT501" s="150" cm="1">
        <f t="array" ref="BT501">INDEX($K:$P,ROW(),MATCH(BT$3,$K$2:$P$2,0))</f>
        <v>0.05</v>
      </c>
      <c r="BU501" s="150" cm="1">
        <f t="array" ref="BU501">INDEX($K:$P,ROW(),MATCH(BU$3,$K$2:$P$2,0))</f>
        <v>0.05</v>
      </c>
      <c r="BV501" s="150" cm="1">
        <f t="array" ref="BV501">INDEX($K:$P,ROW(),MATCH(BV$3,$K$2:$P$2,0))</f>
        <v>0.05</v>
      </c>
      <c r="BW501" s="150" cm="1">
        <f t="array" ref="BW501">INDEX($K:$P,ROW(),MATCH(BW$3,$K$2:$P$2,0))</f>
        <v>0.05</v>
      </c>
      <c r="BX501" s="150" cm="1">
        <f t="array" ref="BX501">INDEX($K:$P,ROW(),MATCH(BX$3,$K$2:$P$2,0))</f>
        <v>0.05</v>
      </c>
      <c r="BY501" s="150" cm="1">
        <f t="array" ref="BY501">INDEX($K:$P,ROW(),MATCH(BY$3,$K$2:$P$2,0))</f>
        <v>0.05</v>
      </c>
      <c r="BZ501" s="150" cm="1">
        <f t="array" ref="BZ501">INDEX($K:$P,ROW(),MATCH(BZ$3,$K$2:$P$2,0))</f>
        <v>0.05</v>
      </c>
      <c r="CA501" s="150" cm="1">
        <f t="array" ref="CA501">INDEX($K:$P,ROW(),MATCH(CA$3,$K$2:$P$2,0))</f>
        <v>0.05</v>
      </c>
      <c r="CB501" s="150" cm="1">
        <f t="array" ref="CB501">INDEX($K:$P,ROW(),MATCH(CB$3,$K$2:$P$2,0))</f>
        <v>0.05</v>
      </c>
      <c r="CC501" s="150" cm="1">
        <f t="array" ref="CC501">INDEX($K:$P,ROW(),MATCH(CC$3,$K$2:$P$2,0))</f>
        <v>0.05</v>
      </c>
      <c r="CD501" s="150" cm="1">
        <f t="array" ref="CD501">INDEX($K:$P,ROW(),MATCH(CD$3,$K$2:$P$2,0))</f>
        <v>0.05</v>
      </c>
      <c r="CE501" s="150" cm="1">
        <f t="array" ref="CE501">INDEX($K:$P,ROW(),MATCH(CE$3,$K$2:$P$2,0))</f>
        <v>0.05</v>
      </c>
      <c r="CF501" s="150" cm="1">
        <f t="array" ref="CF501">INDEX($K:$P,ROW(),MATCH(CF$3,$K$2:$P$2,0))</f>
        <v>0.05</v>
      </c>
      <c r="CG501" s="150" cm="1">
        <f t="array" ref="CG501">INDEX($K:$P,ROW(),MATCH(CG$3,$K$2:$P$2,0))</f>
        <v>0.05</v>
      </c>
      <c r="CH501" s="150" cm="1">
        <f t="array" ref="CH501">INDEX($K:$P,ROW(),MATCH(CH$3,$K$2:$P$2,0))</f>
        <v>0.05</v>
      </c>
      <c r="CI501" s="150" cm="1">
        <f t="array" ref="CI501">INDEX($K:$P,ROW(),MATCH(CI$3,$K$2:$P$2,0))</f>
        <v>0.05</v>
      </c>
      <c r="CJ501" s="150" cm="1">
        <f t="array" ref="CJ501">INDEX($K:$P,ROW(),MATCH(CJ$3,$K$2:$P$2,0))</f>
        <v>0.05</v>
      </c>
      <c r="CK501" s="150" cm="1">
        <f t="array" ref="CK501">INDEX($K:$P,ROW(),MATCH(CK$3,$K$2:$P$2,0))</f>
        <v>0.05</v>
      </c>
      <c r="CL501" s="150" cm="1">
        <f t="array" ref="CL501">INDEX($K:$P,ROW(),MATCH(CL$3,$K$2:$P$2,0))</f>
        <v>0.05</v>
      </c>
      <c r="CN501" s="60"/>
      <c r="CO501" s="150" t="e" cm="1">
        <f t="array" ref="CO501">INDEX($K:$P,ROW(),MATCH(CO$3,$K$2:$P$2,0))</f>
        <v>#N/A</v>
      </c>
      <c r="CP501" s="150" t="e" cm="1">
        <f t="array" ref="CP501">INDEX($K:$P,ROW(),MATCH(CP$3,$K$2:$P$2,0))</f>
        <v>#N/A</v>
      </c>
      <c r="CQ501" s="150" t="e" cm="1">
        <f t="array" ref="CQ501">INDEX($K:$P,ROW(),MATCH(CQ$3,$K$2:$P$2,0))</f>
        <v>#N/A</v>
      </c>
      <c r="CR501" s="150" t="e" cm="1">
        <f t="array" ref="CR501">INDEX($K:$P,ROW(),MATCH(CR$3,$K$2:$P$2,0))</f>
        <v>#N/A</v>
      </c>
      <c r="CS501" s="150" t="e" cm="1">
        <f t="array" ref="CS501">INDEX($K:$P,ROW(),MATCH(CS$3,$K$2:$P$2,0))</f>
        <v>#N/A</v>
      </c>
      <c r="CT501" s="150" t="e" cm="1">
        <f t="array" ref="CT501">INDEX($K:$P,ROW(),MATCH(CT$3,$K$2:$P$2,0))</f>
        <v>#N/A</v>
      </c>
      <c r="CU501" s="150" t="e" cm="1">
        <f t="array" ref="CU501">INDEX($K:$P,ROW(),MATCH(CU$3,$K$2:$P$2,0))</f>
        <v>#N/A</v>
      </c>
      <c r="CV501" s="150" t="e" cm="1">
        <f t="array" ref="CV501">INDEX($K:$P,ROW(),MATCH(CV$3,$K$2:$P$2,0))</f>
        <v>#N/A</v>
      </c>
      <c r="CW501" s="150" t="e" cm="1">
        <f t="array" ref="CW501">INDEX($K:$P,ROW(),MATCH(CW$3,$K$2:$P$2,0))</f>
        <v>#N/A</v>
      </c>
      <c r="CX501" s="150" t="e" cm="1">
        <f t="array" ref="CX501">INDEX($K:$P,ROW(),MATCH(CX$3,$K$2:$P$2,0))</f>
        <v>#N/A</v>
      </c>
      <c r="CY501" s="150" t="e" cm="1">
        <f t="array" ref="CY501">INDEX($K:$P,ROW(),MATCH(CY$3,$K$2:$P$2,0))</f>
        <v>#N/A</v>
      </c>
      <c r="CZ501" s="150" t="e" cm="1">
        <f t="array" ref="CZ501">INDEX($K:$P,ROW(),MATCH(CZ$3,$K$2:$P$2,0))</f>
        <v>#N/A</v>
      </c>
      <c r="DA501" s="150" t="e" cm="1">
        <f t="array" ref="DA501">INDEX($K:$P,ROW(),MATCH(DA$3,$K$2:$P$2,0))</f>
        <v>#N/A</v>
      </c>
      <c r="DB501" s="150" t="e" cm="1">
        <f t="array" ref="DB501">INDEX($K:$P,ROW(),MATCH(DB$3,$K$2:$P$2,0))</f>
        <v>#N/A</v>
      </c>
      <c r="DC501" s="150" t="e" cm="1">
        <f t="array" ref="DC501">INDEX($K:$P,ROW(),MATCH(DC$3,$K$2:$P$2,0))</f>
        <v>#N/A</v>
      </c>
      <c r="DD501" s="150" t="e" cm="1">
        <f t="array" ref="DD501">INDEX($K:$P,ROW(),MATCH(DD$3,$K$2:$P$2,0))</f>
        <v>#N/A</v>
      </c>
      <c r="DE501" s="150" t="e" cm="1">
        <f t="array" ref="DE501">INDEX($K:$P,ROW(),MATCH(DE$3,$K$2:$P$2,0))</f>
        <v>#N/A</v>
      </c>
      <c r="DF501" s="150" t="e" cm="1">
        <f t="array" ref="DF501">INDEX($K:$P,ROW(),MATCH(DF$3,$K$2:$P$2,0))</f>
        <v>#N/A</v>
      </c>
      <c r="DG501" s="150" t="e" cm="1">
        <f t="array" ref="DG501">INDEX($K:$P,ROW(),MATCH(DG$3,$K$2:$P$2,0))</f>
        <v>#N/A</v>
      </c>
      <c r="DH501" s="150" t="e" cm="1">
        <f t="array" ref="DH501">INDEX($K:$P,ROW(),MATCH(DH$3,$K$2:$P$2,0))</f>
        <v>#N/A</v>
      </c>
      <c r="DI501" s="150" t="e" cm="1">
        <f t="array" ref="DI501">INDEX($K:$P,ROW(),MATCH(DI$3,$K$2:$P$2,0))</f>
        <v>#N/A</v>
      </c>
      <c r="DJ501" s="150" t="e" cm="1">
        <f t="array" ref="DJ501">INDEX($K:$P,ROW(),MATCH(DJ$3,$K$2:$P$2,0))</f>
        <v>#N/A</v>
      </c>
      <c r="DK501" s="150" t="e" cm="1">
        <f t="array" ref="DK501">INDEX($K:$P,ROW(),MATCH(DK$3,$K$2:$P$2,0))</f>
        <v>#N/A</v>
      </c>
      <c r="DL501" s="150" t="e" cm="1">
        <f t="array" ref="DL501">INDEX($K:$P,ROW(),MATCH(DL$3,$K$2:$P$2,0))</f>
        <v>#N/A</v>
      </c>
    </row>
    <row r="502" spans="2:116" x14ac:dyDescent="0.4">
      <c r="D502" t="s">
        <v>837</v>
      </c>
      <c r="E502" s="8" t="str">
        <f t="shared" si="509"/>
        <v>502 SUBFREE-PV</v>
      </c>
      <c r="G502" s="158" t="s">
        <v>74</v>
      </c>
      <c r="K502" s="34">
        <f t="shared" ref="K502:P502" ca="1" si="515">SUMIF($3:$3,K$2,502:502)</f>
        <v>-13402.713246804942</v>
      </c>
      <c r="L502" s="34">
        <f t="shared" ca="1" si="515"/>
        <v>-25026.043424740485</v>
      </c>
      <c r="M502" s="34">
        <f t="shared" ca="1" si="515"/>
        <v>-28528.668483362278</v>
      </c>
      <c r="N502" s="34">
        <f t="shared" ca="1" si="515"/>
        <v>-29584.164809585069</v>
      </c>
      <c r="O502" s="34">
        <f t="shared" ca="1" si="515"/>
        <v>-29902.232680403111</v>
      </c>
      <c r="P502" s="34">
        <f t="shared" ca="1" si="515"/>
        <v>-29998.080641152323</v>
      </c>
      <c r="R502" s="15"/>
      <c r="S502" s="76">
        <f ca="1">-SUM(S499,S497,S496,S500)*S501</f>
        <v>-238.125</v>
      </c>
      <c r="T502" s="76">
        <f t="shared" ref="T502:CE502" ca="1" si="516">-SUM(T499,T497,T496,T500)*T501</f>
        <v>-453.59835937500003</v>
      </c>
      <c r="U502" s="76">
        <f t="shared" ca="1" si="516"/>
        <v>-648.57481543945312</v>
      </c>
      <c r="V502" s="76">
        <f t="shared" ca="1" si="516"/>
        <v>-825.00413612077523</v>
      </c>
      <c r="W502" s="76">
        <f t="shared" ca="1" si="516"/>
        <v>-984.65061767228656</v>
      </c>
      <c r="X502" s="76">
        <f t="shared" ca="1" si="516"/>
        <v>-1129.1107276662103</v>
      </c>
      <c r="Y502" s="76">
        <f t="shared" ca="1" si="516"/>
        <v>-1259.8290696969623</v>
      </c>
      <c r="Z502" s="76">
        <f t="shared" ca="1" si="516"/>
        <v>-1378.1128294420387</v>
      </c>
      <c r="AA502" s="76">
        <f t="shared" ca="1" si="516"/>
        <v>-1485.144846541365</v>
      </c>
      <c r="AB502" s="76">
        <f t="shared" ca="1" si="516"/>
        <v>-1581.9954430141177</v>
      </c>
      <c r="AC502" s="76">
        <f t="shared" ca="1" si="516"/>
        <v>-1669.6331264973996</v>
      </c>
      <c r="AD502" s="76">
        <f t="shared" ca="1" si="516"/>
        <v>-1748.9342753393348</v>
      </c>
      <c r="AE502" s="76">
        <f t="shared" ca="1" si="516"/>
        <v>-1820.6919023976807</v>
      </c>
      <c r="AF502" s="76">
        <f t="shared" ca="1" si="516"/>
        <v>-1885.6235851821014</v>
      </c>
      <c r="AG502" s="76">
        <f t="shared" ca="1" si="516"/>
        <v>-1944.3786416416542</v>
      </c>
      <c r="AH502" s="76">
        <f t="shared" ca="1" si="516"/>
        <v>-1997.5446233554919</v>
      </c>
      <c r="AI502" s="76">
        <f t="shared" ca="1" si="516"/>
        <v>-2045.653191058801</v>
      </c>
      <c r="AJ502" s="76">
        <f t="shared" ca="1" si="516"/>
        <v>-2089.1854312593323</v>
      </c>
      <c r="AK502" s="76">
        <f t="shared" ca="1" si="516"/>
        <v>-2128.5766671107881</v>
      </c>
      <c r="AL502" s="76">
        <f t="shared" ca="1" si="516"/>
        <v>-2164.2208116518746</v>
      </c>
      <c r="AM502" s="76">
        <f t="shared" ca="1" si="516"/>
        <v>-2196.4743069434899</v>
      </c>
      <c r="AN502" s="76">
        <f t="shared" ca="1" si="516"/>
        <v>-2225.6596884954902</v>
      </c>
      <c r="AO502" s="76">
        <f t="shared" ca="1" si="516"/>
        <v>-2252.0688106273569</v>
      </c>
      <c r="AP502" s="76">
        <f t="shared" ca="1" si="516"/>
        <v>-2275.9657650164295</v>
      </c>
      <c r="AQ502" s="76">
        <f t="shared" ca="1" si="516"/>
        <v>-2297.5895216192416</v>
      </c>
      <c r="AR502" s="76">
        <f t="shared" ca="1" si="516"/>
        <v>-2317.156318375211</v>
      </c>
      <c r="AS502" s="76">
        <f t="shared" ca="1" si="516"/>
        <v>-2334.8618235897693</v>
      </c>
      <c r="AT502" s="76">
        <f t="shared" ca="1" si="516"/>
        <v>-2350.8830926207925</v>
      </c>
      <c r="AU502" s="76">
        <f t="shared" ca="1" si="516"/>
        <v>-2365.3803384352391</v>
      </c>
      <c r="AV502" s="76">
        <f t="shared" ca="1" si="516"/>
        <v>-2378.4985337415874</v>
      </c>
      <c r="AW502" s="76">
        <f t="shared" ca="1" si="516"/>
        <v>-2390.368860719419</v>
      </c>
      <c r="AX502" s="76">
        <f t="shared" ca="1" si="516"/>
        <v>-2401.1100228434839</v>
      </c>
      <c r="AY502" s="76">
        <f t="shared" ca="1" si="516"/>
        <v>-2410.8294319204974</v>
      </c>
      <c r="AZ502" s="76">
        <f t="shared" ca="1" si="516"/>
        <v>-2419.6242822090603</v>
      </c>
      <c r="BA502" s="76">
        <f t="shared" ca="1" si="516"/>
        <v>-2427.5825223639235</v>
      </c>
      <c r="BB502" s="76">
        <f t="shared" ca="1" si="516"/>
        <v>-2434.7837349240554</v>
      </c>
      <c r="BC502" s="76">
        <f t="shared" ca="1" si="516"/>
        <v>-2441.2999321394045</v>
      </c>
      <c r="BD502" s="76">
        <f t="shared" ca="1" si="516"/>
        <v>-2447.196276094644</v>
      </c>
      <c r="BE502" s="76">
        <f t="shared" ca="1" si="516"/>
        <v>-2452.5317303311413</v>
      </c>
      <c r="BF502" s="76">
        <f t="shared" ca="1" si="516"/>
        <v>-2457.3596494833914</v>
      </c>
      <c r="BG502" s="76">
        <f t="shared" ca="1" si="516"/>
        <v>-2461.7283128262843</v>
      </c>
      <c r="BH502" s="76">
        <f t="shared" ca="1" si="516"/>
        <v>-2465.6814070686837</v>
      </c>
      <c r="BI502" s="76">
        <f t="shared" ca="1" si="516"/>
        <v>-2469.2584632212752</v>
      </c>
      <c r="BJ502" s="76">
        <f t="shared" ca="1" si="516"/>
        <v>-2472.4952519073518</v>
      </c>
      <c r="BK502" s="76">
        <f t="shared" ca="1" si="516"/>
        <v>-2475.4241410696645</v>
      </c>
      <c r="BL502" s="76">
        <f t="shared" ca="1" si="516"/>
        <v>-2478.0744196504129</v>
      </c>
      <c r="BM502" s="76">
        <f t="shared" ca="1" si="516"/>
        <v>-2480.4725904811676</v>
      </c>
      <c r="BN502" s="76">
        <f t="shared" ca="1" si="516"/>
        <v>-2482.6426353116458</v>
      </c>
      <c r="BO502" s="76">
        <f t="shared" ca="1" si="516"/>
        <v>-2484.6062546276257</v>
      </c>
      <c r="BP502" s="76">
        <f t="shared" ca="1" si="516"/>
        <v>-2486.3830846561727</v>
      </c>
      <c r="BQ502" s="76">
        <f t="shared" ca="1" si="516"/>
        <v>-2487.9908937282544</v>
      </c>
      <c r="BR502" s="76">
        <f t="shared" ca="1" si="516"/>
        <v>-2489.4457599623543</v>
      </c>
      <c r="BS502" s="76">
        <f t="shared" ca="1" si="516"/>
        <v>-2490.762232045935</v>
      </c>
      <c r="BT502" s="76">
        <f t="shared" ca="1" si="516"/>
        <v>-2491.9534747225657</v>
      </c>
      <c r="BU502" s="76">
        <f t="shared" ca="1" si="516"/>
        <v>-2493.0314004395818</v>
      </c>
      <c r="BV502" s="76">
        <f t="shared" ca="1" si="516"/>
        <v>-2494.0067884727664</v>
      </c>
      <c r="BW502" s="76">
        <f t="shared" ca="1" si="516"/>
        <v>-2494.8893927192944</v>
      </c>
      <c r="BX502" s="76">
        <f t="shared" ca="1" si="516"/>
        <v>-2495.6880392368712</v>
      </c>
      <c r="BY502" s="76">
        <f t="shared" ca="1" si="516"/>
        <v>-2496.4107145044641</v>
      </c>
      <c r="BZ502" s="76">
        <f t="shared" ca="1" si="516"/>
        <v>-2497.0646452872274</v>
      </c>
      <c r="CA502" s="76">
        <f t="shared" ca="1" si="516"/>
        <v>-2497.6563709042803</v>
      </c>
      <c r="CB502" s="76">
        <f t="shared" ca="1" si="516"/>
        <v>-2498.1918086220103</v>
      </c>
      <c r="CC502" s="76">
        <f t="shared" ca="1" si="516"/>
        <v>-2498.6763128268412</v>
      </c>
      <c r="CD502" s="76">
        <f t="shared" ca="1" si="516"/>
        <v>-2499.1147285691877</v>
      </c>
      <c r="CE502" s="76">
        <f t="shared" ca="1" si="516"/>
        <v>-2499.5114400140442</v>
      </c>
      <c r="CF502" s="76">
        <f t="shared" ref="CF502:DL502" ca="1" si="517">-SUM(CF499,CF497,CF496,CF500)*CF501</f>
        <v>-2499.8704142827082</v>
      </c>
      <c r="CG502" s="76">
        <f t="shared" ca="1" si="517"/>
        <v>-2500.1952411240654</v>
      </c>
      <c r="CH502" s="76">
        <f t="shared" ca="1" si="517"/>
        <v>-2500.4891688121388</v>
      </c>
      <c r="CI502" s="76">
        <f t="shared" ca="1" si="517"/>
        <v>-2500.7551366288844</v>
      </c>
      <c r="CJ502" s="76">
        <f t="shared" ca="1" si="517"/>
        <v>-2500.995804257062</v>
      </c>
      <c r="CK502" s="76">
        <f t="shared" ca="1" si="517"/>
        <v>-2501.2135783771087</v>
      </c>
      <c r="CL502" s="76">
        <f t="shared" ca="1" si="517"/>
        <v>-2501.4106367339864</v>
      </c>
      <c r="CM502" s="76">
        <f t="shared" ca="1" si="517"/>
        <v>0</v>
      </c>
      <c r="CN502" s="76">
        <f t="shared" ca="1" si="517"/>
        <v>0</v>
      </c>
      <c r="CO502" s="76" t="e">
        <f t="shared" ca="1" si="517"/>
        <v>#N/A</v>
      </c>
      <c r="CP502" s="76" t="e">
        <f t="shared" ca="1" si="517"/>
        <v>#N/A</v>
      </c>
      <c r="CQ502" s="76" t="e">
        <f t="shared" ca="1" si="517"/>
        <v>#N/A</v>
      </c>
      <c r="CR502" s="76" t="e">
        <f t="shared" ca="1" si="517"/>
        <v>#N/A</v>
      </c>
      <c r="CS502" s="76" t="e">
        <f t="shared" ca="1" si="517"/>
        <v>#N/A</v>
      </c>
      <c r="CT502" s="76" t="e">
        <f t="shared" ca="1" si="517"/>
        <v>#N/A</v>
      </c>
      <c r="CU502" s="76" t="e">
        <f t="shared" ca="1" si="517"/>
        <v>#N/A</v>
      </c>
      <c r="CV502" s="76" t="e">
        <f t="shared" ca="1" si="517"/>
        <v>#N/A</v>
      </c>
      <c r="CW502" s="76" t="e">
        <f t="shared" ca="1" si="517"/>
        <v>#N/A</v>
      </c>
      <c r="CX502" s="76" t="e">
        <f t="shared" ca="1" si="517"/>
        <v>#N/A</v>
      </c>
      <c r="CY502" s="76" t="e">
        <f t="shared" ca="1" si="517"/>
        <v>#N/A</v>
      </c>
      <c r="CZ502" s="76" t="e">
        <f t="shared" ca="1" si="517"/>
        <v>#N/A</v>
      </c>
      <c r="DA502" s="76" t="e">
        <f t="shared" ca="1" si="517"/>
        <v>#N/A</v>
      </c>
      <c r="DB502" s="76" t="e">
        <f t="shared" ca="1" si="517"/>
        <v>#N/A</v>
      </c>
      <c r="DC502" s="76" t="e">
        <f t="shared" ca="1" si="517"/>
        <v>#N/A</v>
      </c>
      <c r="DD502" s="76" t="e">
        <f t="shared" ca="1" si="517"/>
        <v>#N/A</v>
      </c>
      <c r="DE502" s="76" t="e">
        <f t="shared" ca="1" si="517"/>
        <v>#N/A</v>
      </c>
      <c r="DF502" s="76" t="e">
        <f t="shared" ca="1" si="517"/>
        <v>#N/A</v>
      </c>
      <c r="DG502" s="76" t="e">
        <f t="shared" ca="1" si="517"/>
        <v>#N/A</v>
      </c>
      <c r="DH502" s="76" t="e">
        <f t="shared" ca="1" si="517"/>
        <v>#N/A</v>
      </c>
      <c r="DI502" s="76" t="e">
        <f t="shared" ca="1" si="517"/>
        <v>#N/A</v>
      </c>
      <c r="DJ502" s="76" t="e">
        <f t="shared" ca="1" si="517"/>
        <v>#N/A</v>
      </c>
      <c r="DK502" s="76" t="e">
        <f t="shared" ca="1" si="517"/>
        <v>#N/A</v>
      </c>
      <c r="DL502" s="76" t="e">
        <f t="shared" ca="1" si="517"/>
        <v>#N/A</v>
      </c>
    </row>
    <row r="503" spans="2:116" x14ac:dyDescent="0.4">
      <c r="C503" t="s">
        <v>80</v>
      </c>
      <c r="D503" t="s">
        <v>837</v>
      </c>
      <c r="E503" s="8" t="str">
        <f t="shared" si="509"/>
        <v>503 SUBFREE-PV</v>
      </c>
      <c r="G503" s="127" t="str">
        <f>"# of "&amp;G519&amp;"s - Free"</f>
        <v># of subscribers - Free</v>
      </c>
      <c r="H503" s="31"/>
      <c r="I503" s="73"/>
      <c r="J503" s="73"/>
      <c r="K503" s="119">
        <f t="shared" ref="K503:P503" ca="1" si="518">SUMIF($4:$4,K$2,503:503)</f>
        <v>33229.751231447357</v>
      </c>
      <c r="L503" s="119">
        <f t="shared" ca="1" si="518"/>
        <v>43243.349535312154</v>
      </c>
      <c r="M503" s="119">
        <f t="shared" ca="1" si="518"/>
        <v>46260.890963557045</v>
      </c>
      <c r="N503" s="119">
        <f t="shared" ca="1" si="518"/>
        <v>47170.210070921268</v>
      </c>
      <c r="O503" s="119">
        <f t="shared" ca="1" si="518"/>
        <v>47444.228260457319</v>
      </c>
      <c r="P503" s="119">
        <f t="shared" ca="1" si="518"/>
        <v>47526.802097945736</v>
      </c>
      <c r="R503" s="117"/>
      <c r="S503" s="151">
        <f ca="1">S496+S497+S502+S499+S500</f>
        <v>4524.375</v>
      </c>
      <c r="T503" s="151">
        <f t="shared" ref="T503:CE503" ca="1" si="519">T496+T497+T502+T499+T500</f>
        <v>8618.3688281249997</v>
      </c>
      <c r="U503" s="151">
        <f t="shared" ca="1" si="519"/>
        <v>12322.92149334961</v>
      </c>
      <c r="V503" s="151">
        <f t="shared" ca="1" si="519"/>
        <v>15675.078586294729</v>
      </c>
      <c r="W503" s="151">
        <f t="shared" ca="1" si="519"/>
        <v>18708.361735773444</v>
      </c>
      <c r="X503" s="151">
        <f t="shared" ca="1" si="519"/>
        <v>21453.103825657996</v>
      </c>
      <c r="Y503" s="151">
        <f t="shared" ca="1" si="519"/>
        <v>23936.752324242279</v>
      </c>
      <c r="Z503" s="151">
        <f t="shared" ca="1" si="519"/>
        <v>26184.143759398736</v>
      </c>
      <c r="AA503" s="151">
        <f t="shared" ca="1" si="519"/>
        <v>28217.752084285934</v>
      </c>
      <c r="AB503" s="151">
        <f t="shared" ca="1" si="519"/>
        <v>30057.913417268235</v>
      </c>
      <c r="AC503" s="151">
        <f t="shared" ca="1" si="519"/>
        <v>31723.029403450601</v>
      </c>
      <c r="AD503" s="151">
        <f t="shared" ca="1" si="519"/>
        <v>33229.751231447357</v>
      </c>
      <c r="AE503" s="151">
        <f t="shared" ca="1" si="519"/>
        <v>34593.146145555933</v>
      </c>
      <c r="AF503" s="151">
        <f t="shared" ca="1" si="519"/>
        <v>35826.848118459922</v>
      </c>
      <c r="AG503" s="151">
        <f t="shared" ca="1" si="519"/>
        <v>36943.194191191425</v>
      </c>
      <c r="AH503" s="151">
        <f t="shared" ca="1" si="519"/>
        <v>37953.347843754345</v>
      </c>
      <c r="AI503" s="151">
        <f t="shared" ca="1" si="519"/>
        <v>38867.410630117214</v>
      </c>
      <c r="AJ503" s="151">
        <f t="shared" ca="1" si="519"/>
        <v>39694.523193927307</v>
      </c>
      <c r="AK503" s="151">
        <f t="shared" ca="1" si="519"/>
        <v>40442.956675104972</v>
      </c>
      <c r="AL503" s="151">
        <f t="shared" ca="1" si="519"/>
        <v>41120.195421385615</v>
      </c>
      <c r="AM503" s="151">
        <f t="shared" ca="1" si="519"/>
        <v>41733.011831926306</v>
      </c>
      <c r="AN503" s="151">
        <f t="shared" ca="1" si="519"/>
        <v>42287.534081414313</v>
      </c>
      <c r="AO503" s="151">
        <f t="shared" ca="1" si="519"/>
        <v>42789.307401919774</v>
      </c>
      <c r="AP503" s="151">
        <f t="shared" ca="1" si="519"/>
        <v>43243.349535312154</v>
      </c>
      <c r="AQ503" s="151">
        <f t="shared" ca="1" si="519"/>
        <v>43654.200910765583</v>
      </c>
      <c r="AR503" s="151">
        <f t="shared" ca="1" si="519"/>
        <v>44025.970049129006</v>
      </c>
      <c r="AS503" s="151">
        <f t="shared" ca="1" si="519"/>
        <v>44362.374648205616</v>
      </c>
      <c r="AT503" s="151">
        <f t="shared" ca="1" si="519"/>
        <v>44666.778759795052</v>
      </c>
      <c r="AU503" s="151">
        <f t="shared" ca="1" si="519"/>
        <v>44942.226430269548</v>
      </c>
      <c r="AV503" s="151">
        <f t="shared" ca="1" si="519"/>
        <v>45191.472141090162</v>
      </c>
      <c r="AW503" s="151">
        <f t="shared" ca="1" si="519"/>
        <v>45417.008353668956</v>
      </c>
      <c r="AX503" s="151">
        <f t="shared" ca="1" si="519"/>
        <v>45621.090434026199</v>
      </c>
      <c r="AY503" s="151">
        <f t="shared" ca="1" si="519"/>
        <v>45805.759206489456</v>
      </c>
      <c r="AZ503" s="151">
        <f t="shared" ca="1" si="519"/>
        <v>45972.861361972151</v>
      </c>
      <c r="BA503" s="151">
        <f t="shared" ca="1" si="519"/>
        <v>46124.067924914547</v>
      </c>
      <c r="BB503" s="151">
        <f t="shared" ca="1" si="519"/>
        <v>46260.890963557045</v>
      </c>
      <c r="BC503" s="151">
        <f t="shared" ca="1" si="519"/>
        <v>46384.698710648685</v>
      </c>
      <c r="BD503" s="151">
        <f t="shared" ca="1" si="519"/>
        <v>46496.729245798233</v>
      </c>
      <c r="BE503" s="151">
        <f t="shared" ca="1" si="519"/>
        <v>46598.102876291683</v>
      </c>
      <c r="BF503" s="151">
        <f t="shared" ca="1" si="519"/>
        <v>46689.833340184436</v>
      </c>
      <c r="BG503" s="151">
        <f t="shared" ca="1" si="519"/>
        <v>46772.837943699393</v>
      </c>
      <c r="BH503" s="151">
        <f t="shared" ca="1" si="519"/>
        <v>46847.946734304991</v>
      </c>
      <c r="BI503" s="151">
        <f t="shared" ca="1" si="519"/>
        <v>46915.910801204227</v>
      </c>
      <c r="BJ503" s="151">
        <f t="shared" ca="1" si="519"/>
        <v>46977.409786239674</v>
      </c>
      <c r="BK503" s="151">
        <f t="shared" ca="1" si="519"/>
        <v>47033.058680323622</v>
      </c>
      <c r="BL503" s="151">
        <f t="shared" ca="1" si="519"/>
        <v>47083.413973357841</v>
      </c>
      <c r="BM503" s="151">
        <f t="shared" ca="1" si="519"/>
        <v>47128.979219142173</v>
      </c>
      <c r="BN503" s="151">
        <f t="shared" ca="1" si="519"/>
        <v>47170.210070921268</v>
      </c>
      <c r="BO503" s="151">
        <f t="shared" ca="1" si="519"/>
        <v>47207.518837924887</v>
      </c>
      <c r="BP503" s="151">
        <f t="shared" ca="1" si="519"/>
        <v>47241.278608467277</v>
      </c>
      <c r="BQ503" s="151">
        <f t="shared" ca="1" si="519"/>
        <v>47271.826980836828</v>
      </c>
      <c r="BR503" s="151">
        <f t="shared" ca="1" si="519"/>
        <v>47299.469439284723</v>
      </c>
      <c r="BS503" s="151">
        <f t="shared" ca="1" si="519"/>
        <v>47324.482408872762</v>
      </c>
      <c r="BT503" s="151">
        <f t="shared" ca="1" si="519"/>
        <v>47347.116019728746</v>
      </c>
      <c r="BU503" s="151">
        <f t="shared" ca="1" si="519"/>
        <v>47367.596608352047</v>
      </c>
      <c r="BV503" s="151">
        <f t="shared" ca="1" si="519"/>
        <v>47386.128980982554</v>
      </c>
      <c r="BW503" s="151">
        <f t="shared" ca="1" si="519"/>
        <v>47402.898461666591</v>
      </c>
      <c r="BX503" s="151">
        <f t="shared" ca="1" si="519"/>
        <v>47418.072745500554</v>
      </c>
      <c r="BY503" s="151">
        <f t="shared" ca="1" si="519"/>
        <v>47431.803575584818</v>
      </c>
      <c r="BZ503" s="151">
        <f t="shared" ca="1" si="519"/>
        <v>47444.228260457319</v>
      </c>
      <c r="CA503" s="151">
        <f t="shared" ca="1" si="519"/>
        <v>47455.471047181316</v>
      </c>
      <c r="CB503" s="151">
        <f t="shared" ca="1" si="519"/>
        <v>47465.644363818188</v>
      </c>
      <c r="CC503" s="151">
        <f t="shared" ca="1" si="519"/>
        <v>47474.849943709982</v>
      </c>
      <c r="CD503" s="151">
        <f t="shared" ca="1" si="519"/>
        <v>47483.17984281457</v>
      </c>
      <c r="CE503" s="151">
        <f t="shared" ca="1" si="519"/>
        <v>47490.717360266834</v>
      </c>
      <c r="CF503" s="151">
        <f t="shared" ref="CF503:DL503" ca="1" si="520">CF496+CF497+CF502+CF499+CF500</f>
        <v>47497.537871371453</v>
      </c>
      <c r="CG503" s="151">
        <f t="shared" ca="1" si="520"/>
        <v>47503.709581357245</v>
      </c>
      <c r="CH503" s="151">
        <f t="shared" ca="1" si="520"/>
        <v>47509.294207430641</v>
      </c>
      <c r="CI503" s="151">
        <f t="shared" ca="1" si="520"/>
        <v>47514.347595948806</v>
      </c>
      <c r="CJ503" s="151">
        <f t="shared" ca="1" si="520"/>
        <v>47518.920280884173</v>
      </c>
      <c r="CK503" s="151">
        <f t="shared" ca="1" si="520"/>
        <v>47523.057989165063</v>
      </c>
      <c r="CL503" s="151">
        <f t="shared" ca="1" si="520"/>
        <v>47526.802097945736</v>
      </c>
      <c r="CM503" s="151">
        <f t="shared" ca="1" si="520"/>
        <v>47526.802097945736</v>
      </c>
      <c r="CN503" s="151">
        <f t="shared" ca="1" si="520"/>
        <v>47526.802097945736</v>
      </c>
      <c r="CO503" s="151" t="e">
        <f t="shared" ca="1" si="520"/>
        <v>#N/A</v>
      </c>
      <c r="CP503" s="151" t="e">
        <f t="shared" ca="1" si="520"/>
        <v>#N/A</v>
      </c>
      <c r="CQ503" s="151" t="e">
        <f t="shared" ca="1" si="520"/>
        <v>#N/A</v>
      </c>
      <c r="CR503" s="151" t="e">
        <f t="shared" ca="1" si="520"/>
        <v>#N/A</v>
      </c>
      <c r="CS503" s="151" t="e">
        <f t="shared" ca="1" si="520"/>
        <v>#N/A</v>
      </c>
      <c r="CT503" s="151" t="e">
        <f t="shared" ca="1" si="520"/>
        <v>#N/A</v>
      </c>
      <c r="CU503" s="151" t="e">
        <f t="shared" ca="1" si="520"/>
        <v>#N/A</v>
      </c>
      <c r="CV503" s="151" t="e">
        <f t="shared" ca="1" si="520"/>
        <v>#N/A</v>
      </c>
      <c r="CW503" s="151" t="e">
        <f t="shared" ca="1" si="520"/>
        <v>#N/A</v>
      </c>
      <c r="CX503" s="151" t="e">
        <f t="shared" ca="1" si="520"/>
        <v>#N/A</v>
      </c>
      <c r="CY503" s="151" t="e">
        <f t="shared" ca="1" si="520"/>
        <v>#N/A</v>
      </c>
      <c r="CZ503" s="151" t="e">
        <f t="shared" ca="1" si="520"/>
        <v>#N/A</v>
      </c>
      <c r="DA503" s="151" t="e">
        <f t="shared" ca="1" si="520"/>
        <v>#N/A</v>
      </c>
      <c r="DB503" s="151" t="e">
        <f t="shared" ca="1" si="520"/>
        <v>#N/A</v>
      </c>
      <c r="DC503" s="151" t="e">
        <f t="shared" ca="1" si="520"/>
        <v>#N/A</v>
      </c>
      <c r="DD503" s="151" t="e">
        <f t="shared" ca="1" si="520"/>
        <v>#N/A</v>
      </c>
      <c r="DE503" s="151" t="e">
        <f t="shared" ca="1" si="520"/>
        <v>#N/A</v>
      </c>
      <c r="DF503" s="151" t="e">
        <f t="shared" ca="1" si="520"/>
        <v>#N/A</v>
      </c>
      <c r="DG503" s="151" t="e">
        <f t="shared" ca="1" si="520"/>
        <v>#N/A</v>
      </c>
      <c r="DH503" s="151" t="e">
        <f t="shared" ca="1" si="520"/>
        <v>#N/A</v>
      </c>
      <c r="DI503" s="151" t="e">
        <f t="shared" ca="1" si="520"/>
        <v>#N/A</v>
      </c>
      <c r="DJ503" s="151" t="e">
        <f t="shared" ca="1" si="520"/>
        <v>#N/A</v>
      </c>
      <c r="DK503" s="151" t="e">
        <f t="shared" ca="1" si="520"/>
        <v>#N/A</v>
      </c>
      <c r="DL503" s="151" t="e">
        <f t="shared" ca="1" si="520"/>
        <v>#N/A</v>
      </c>
    </row>
    <row r="504" spans="2:116" x14ac:dyDescent="0.4">
      <c r="D504" t="s">
        <v>837</v>
      </c>
      <c r="E504" s="8" t="str">
        <f t="shared" si="509"/>
        <v>504 SUBFREE-PV</v>
      </c>
      <c r="G504" s="145" t="s">
        <v>62</v>
      </c>
      <c r="H504" s="12"/>
      <c r="I504" s="60"/>
      <c r="J504" s="60"/>
      <c r="K504" s="76">
        <f ca="1">K503-SUM(K502,K496:K497,K499)</f>
        <v>703.55450114462292</v>
      </c>
      <c r="L504" s="76">
        <f t="shared" ref="L504:P504" ca="1" si="521">L503-SUM(L502,L496:L497,L499)</f>
        <v>1313.7030669155138</v>
      </c>
      <c r="M504" s="76">
        <f t="shared" ca="1" si="521"/>
        <v>1497.5678993890833</v>
      </c>
      <c r="N504" s="76">
        <f t="shared" ca="1" si="521"/>
        <v>1552.9745306868936</v>
      </c>
      <c r="O504" s="76">
        <f t="shared" ca="1" si="521"/>
        <v>1569.6710068453176</v>
      </c>
      <c r="P504" s="76">
        <f t="shared" ca="1" si="521"/>
        <v>1574.7023958610152</v>
      </c>
      <c r="R504" s="15"/>
      <c r="S504" s="76">
        <f ca="1">S503-SUM(S502,S496:S497,S499,S500)</f>
        <v>0</v>
      </c>
      <c r="T504" s="76">
        <f t="shared" ref="T504:CE504" ca="1" si="522">T503-SUM(T502,T496:T497,T499,T500)</f>
        <v>0</v>
      </c>
      <c r="U504" s="76">
        <f t="shared" ca="1" si="522"/>
        <v>0</v>
      </c>
      <c r="V504" s="76">
        <f t="shared" ca="1" si="522"/>
        <v>0</v>
      </c>
      <c r="W504" s="76">
        <f t="shared" ca="1" si="522"/>
        <v>0</v>
      </c>
      <c r="X504" s="76">
        <f t="shared" ca="1" si="522"/>
        <v>0</v>
      </c>
      <c r="Y504" s="76">
        <f t="shared" ca="1" si="522"/>
        <v>0</v>
      </c>
      <c r="Z504" s="76">
        <f t="shared" ca="1" si="522"/>
        <v>0</v>
      </c>
      <c r="AA504" s="76">
        <f t="shared" ca="1" si="522"/>
        <v>0</v>
      </c>
      <c r="AB504" s="76">
        <f t="shared" ca="1" si="522"/>
        <v>0</v>
      </c>
      <c r="AC504" s="76">
        <f t="shared" ca="1" si="522"/>
        <v>0</v>
      </c>
      <c r="AD504" s="76">
        <f t="shared" ca="1" si="522"/>
        <v>0</v>
      </c>
      <c r="AE504" s="76">
        <f t="shared" ca="1" si="522"/>
        <v>0</v>
      </c>
      <c r="AF504" s="76">
        <f t="shared" ca="1" si="522"/>
        <v>0</v>
      </c>
      <c r="AG504" s="76">
        <f t="shared" ca="1" si="522"/>
        <v>0</v>
      </c>
      <c r="AH504" s="76">
        <f t="shared" ca="1" si="522"/>
        <v>0</v>
      </c>
      <c r="AI504" s="76">
        <f t="shared" ca="1" si="522"/>
        <v>0</v>
      </c>
      <c r="AJ504" s="76">
        <f t="shared" ca="1" si="522"/>
        <v>0</v>
      </c>
      <c r="AK504" s="76">
        <f t="shared" ca="1" si="522"/>
        <v>0</v>
      </c>
      <c r="AL504" s="76">
        <f t="shared" ca="1" si="522"/>
        <v>0</v>
      </c>
      <c r="AM504" s="76">
        <f t="shared" ca="1" si="522"/>
        <v>0</v>
      </c>
      <c r="AN504" s="76">
        <f t="shared" ca="1" si="522"/>
        <v>0</v>
      </c>
      <c r="AO504" s="76">
        <f t="shared" ca="1" si="522"/>
        <v>0</v>
      </c>
      <c r="AP504" s="76">
        <f t="shared" ca="1" si="522"/>
        <v>0</v>
      </c>
      <c r="AQ504" s="76">
        <f t="shared" ca="1" si="522"/>
        <v>0</v>
      </c>
      <c r="AR504" s="76">
        <f t="shared" ca="1" si="522"/>
        <v>0</v>
      </c>
      <c r="AS504" s="76">
        <f t="shared" ca="1" si="522"/>
        <v>0</v>
      </c>
      <c r="AT504" s="76">
        <f t="shared" ca="1" si="522"/>
        <v>0</v>
      </c>
      <c r="AU504" s="76">
        <f t="shared" ca="1" si="522"/>
        <v>0</v>
      </c>
      <c r="AV504" s="76">
        <f t="shared" ca="1" si="522"/>
        <v>0</v>
      </c>
      <c r="AW504" s="76">
        <f t="shared" ca="1" si="522"/>
        <v>0</v>
      </c>
      <c r="AX504" s="76">
        <f t="shared" ca="1" si="522"/>
        <v>0</v>
      </c>
      <c r="AY504" s="76">
        <f t="shared" ca="1" si="522"/>
        <v>0</v>
      </c>
      <c r="AZ504" s="76">
        <f t="shared" ca="1" si="522"/>
        <v>0</v>
      </c>
      <c r="BA504" s="76">
        <f t="shared" ca="1" si="522"/>
        <v>0</v>
      </c>
      <c r="BB504" s="76">
        <f t="shared" ca="1" si="522"/>
        <v>0</v>
      </c>
      <c r="BC504" s="76">
        <f t="shared" ca="1" si="522"/>
        <v>0</v>
      </c>
      <c r="BD504" s="76">
        <f t="shared" ca="1" si="522"/>
        <v>0</v>
      </c>
      <c r="BE504" s="76">
        <f t="shared" ca="1" si="522"/>
        <v>0</v>
      </c>
      <c r="BF504" s="76">
        <f t="shared" ca="1" si="522"/>
        <v>0</v>
      </c>
      <c r="BG504" s="76">
        <f t="shared" ca="1" si="522"/>
        <v>0</v>
      </c>
      <c r="BH504" s="76">
        <f t="shared" ca="1" si="522"/>
        <v>0</v>
      </c>
      <c r="BI504" s="76">
        <f t="shared" ca="1" si="522"/>
        <v>0</v>
      </c>
      <c r="BJ504" s="76">
        <f t="shared" ca="1" si="522"/>
        <v>0</v>
      </c>
      <c r="BK504" s="76">
        <f t="shared" ca="1" si="522"/>
        <v>0</v>
      </c>
      <c r="BL504" s="76">
        <f t="shared" ca="1" si="522"/>
        <v>0</v>
      </c>
      <c r="BM504" s="76">
        <f t="shared" ca="1" si="522"/>
        <v>0</v>
      </c>
      <c r="BN504" s="76">
        <f t="shared" ca="1" si="522"/>
        <v>0</v>
      </c>
      <c r="BO504" s="76">
        <f t="shared" ca="1" si="522"/>
        <v>0</v>
      </c>
      <c r="BP504" s="76">
        <f t="shared" ca="1" si="522"/>
        <v>0</v>
      </c>
      <c r="BQ504" s="76">
        <f t="shared" ca="1" si="522"/>
        <v>0</v>
      </c>
      <c r="BR504" s="76">
        <f t="shared" ca="1" si="522"/>
        <v>0</v>
      </c>
      <c r="BS504" s="76">
        <f t="shared" ca="1" si="522"/>
        <v>0</v>
      </c>
      <c r="BT504" s="76">
        <f t="shared" ca="1" si="522"/>
        <v>0</v>
      </c>
      <c r="BU504" s="76">
        <f t="shared" ca="1" si="522"/>
        <v>0</v>
      </c>
      <c r="BV504" s="76">
        <f t="shared" ca="1" si="522"/>
        <v>0</v>
      </c>
      <c r="BW504" s="76">
        <f t="shared" ca="1" si="522"/>
        <v>0</v>
      </c>
      <c r="BX504" s="76">
        <f t="shared" ca="1" si="522"/>
        <v>0</v>
      </c>
      <c r="BY504" s="76">
        <f t="shared" ca="1" si="522"/>
        <v>0</v>
      </c>
      <c r="BZ504" s="76">
        <f t="shared" ca="1" si="522"/>
        <v>0</v>
      </c>
      <c r="CA504" s="76">
        <f t="shared" ca="1" si="522"/>
        <v>0</v>
      </c>
      <c r="CB504" s="76">
        <f t="shared" ca="1" si="522"/>
        <v>0</v>
      </c>
      <c r="CC504" s="76">
        <f t="shared" ca="1" si="522"/>
        <v>0</v>
      </c>
      <c r="CD504" s="76">
        <f t="shared" ca="1" si="522"/>
        <v>0</v>
      </c>
      <c r="CE504" s="76">
        <f t="shared" ca="1" si="522"/>
        <v>0</v>
      </c>
      <c r="CF504" s="76">
        <f t="shared" ref="CF504:DL504" ca="1" si="523">CF503-SUM(CF502,CF496:CF497,CF499,CF500)</f>
        <v>0</v>
      </c>
      <c r="CG504" s="76">
        <f t="shared" ca="1" si="523"/>
        <v>0</v>
      </c>
      <c r="CH504" s="76">
        <f t="shared" ca="1" si="523"/>
        <v>0</v>
      </c>
      <c r="CI504" s="76">
        <f t="shared" ca="1" si="523"/>
        <v>0</v>
      </c>
      <c r="CJ504" s="76">
        <f t="shared" ca="1" si="523"/>
        <v>0</v>
      </c>
      <c r="CK504" s="76">
        <f t="shared" ca="1" si="523"/>
        <v>0</v>
      </c>
      <c r="CL504" s="76">
        <f t="shared" ca="1" si="523"/>
        <v>0</v>
      </c>
      <c r="CM504" s="76">
        <f t="shared" ca="1" si="523"/>
        <v>0</v>
      </c>
      <c r="CN504" s="76">
        <f t="shared" ca="1" si="523"/>
        <v>0</v>
      </c>
      <c r="CO504" s="76" t="e">
        <f t="shared" ca="1" si="523"/>
        <v>#N/A</v>
      </c>
      <c r="CP504" s="76" t="e">
        <f t="shared" ca="1" si="523"/>
        <v>#N/A</v>
      </c>
      <c r="CQ504" s="76" t="e">
        <f t="shared" ca="1" si="523"/>
        <v>#N/A</v>
      </c>
      <c r="CR504" s="76" t="e">
        <f t="shared" ca="1" si="523"/>
        <v>#N/A</v>
      </c>
      <c r="CS504" s="76" t="e">
        <f t="shared" ca="1" si="523"/>
        <v>#N/A</v>
      </c>
      <c r="CT504" s="76" t="e">
        <f t="shared" ca="1" si="523"/>
        <v>#N/A</v>
      </c>
      <c r="CU504" s="76" t="e">
        <f t="shared" ca="1" si="523"/>
        <v>#N/A</v>
      </c>
      <c r="CV504" s="76" t="e">
        <f t="shared" ca="1" si="523"/>
        <v>#N/A</v>
      </c>
      <c r="CW504" s="76" t="e">
        <f t="shared" ca="1" si="523"/>
        <v>#N/A</v>
      </c>
      <c r="CX504" s="76" t="e">
        <f t="shared" ca="1" si="523"/>
        <v>#N/A</v>
      </c>
      <c r="CY504" s="76" t="e">
        <f t="shared" ca="1" si="523"/>
        <v>#N/A</v>
      </c>
      <c r="CZ504" s="76" t="e">
        <f t="shared" ca="1" si="523"/>
        <v>#N/A</v>
      </c>
      <c r="DA504" s="76" t="e">
        <f t="shared" ca="1" si="523"/>
        <v>#N/A</v>
      </c>
      <c r="DB504" s="76" t="e">
        <f t="shared" ca="1" si="523"/>
        <v>#N/A</v>
      </c>
      <c r="DC504" s="76" t="e">
        <f t="shared" ca="1" si="523"/>
        <v>#N/A</v>
      </c>
      <c r="DD504" s="76" t="e">
        <f t="shared" ca="1" si="523"/>
        <v>#N/A</v>
      </c>
      <c r="DE504" s="76" t="e">
        <f t="shared" ca="1" si="523"/>
        <v>#N/A</v>
      </c>
      <c r="DF504" s="76" t="e">
        <f t="shared" ca="1" si="523"/>
        <v>#N/A</v>
      </c>
      <c r="DG504" s="76" t="e">
        <f t="shared" ca="1" si="523"/>
        <v>#N/A</v>
      </c>
      <c r="DH504" s="76" t="e">
        <f t="shared" ca="1" si="523"/>
        <v>#N/A</v>
      </c>
      <c r="DI504" s="76" t="e">
        <f t="shared" ca="1" si="523"/>
        <v>#N/A</v>
      </c>
      <c r="DJ504" s="76" t="e">
        <f t="shared" ca="1" si="523"/>
        <v>#N/A</v>
      </c>
      <c r="DK504" s="76" t="e">
        <f t="shared" ca="1" si="523"/>
        <v>#N/A</v>
      </c>
      <c r="DL504" s="76" t="e">
        <f t="shared" ca="1" si="523"/>
        <v>#N/A</v>
      </c>
    </row>
    <row r="505" spans="2:116" x14ac:dyDescent="0.4">
      <c r="D505" t="s">
        <v>837</v>
      </c>
      <c r="E505" s="8" t="str">
        <f t="shared" si="509"/>
        <v>505 SUBFREE-PV</v>
      </c>
      <c r="G505" s="13"/>
      <c r="H505" s="12"/>
      <c r="K505" s="34"/>
      <c r="L505" s="34"/>
      <c r="M505" s="34"/>
      <c r="N505" s="34"/>
      <c r="O505" s="34"/>
      <c r="P505" s="34"/>
      <c r="R505" s="15"/>
      <c r="S505" s="76"/>
      <c r="T505" s="76"/>
      <c r="U505" s="76"/>
      <c r="V505" s="76"/>
      <c r="W505" s="76"/>
      <c r="X505" s="76"/>
      <c r="Y505" s="76"/>
      <c r="Z505" s="76"/>
      <c r="AA505" s="76"/>
      <c r="AB505" s="76"/>
      <c r="AC505" s="76"/>
      <c r="AD505" s="76"/>
      <c r="AE505" s="76"/>
      <c r="AF505" s="76"/>
      <c r="AG505" s="76"/>
      <c r="AH505" s="76"/>
      <c r="AI505" s="76"/>
      <c r="AJ505" s="76"/>
      <c r="AK505" s="76"/>
      <c r="AL505" s="76"/>
      <c r="AM505" s="76"/>
      <c r="AN505" s="76"/>
      <c r="AO505" s="76"/>
      <c r="AP505" s="76"/>
      <c r="AQ505" s="76"/>
      <c r="AR505" s="76"/>
      <c r="AS505" s="76"/>
      <c r="AT505" s="76"/>
      <c r="AU505" s="76"/>
      <c r="AV505" s="76"/>
      <c r="AW505" s="76"/>
      <c r="AX505" s="76"/>
      <c r="AY505" s="76"/>
      <c r="AZ505" s="76"/>
      <c r="BA505" s="76"/>
      <c r="BB505" s="76"/>
      <c r="BC505" s="76"/>
      <c r="BD505" s="76"/>
      <c r="BE505" s="76"/>
      <c r="BF505" s="76"/>
      <c r="BG505" s="76"/>
      <c r="BH505" s="76"/>
      <c r="BI505" s="76"/>
      <c r="BJ505" s="76"/>
      <c r="BK505" s="76"/>
      <c r="BL505" s="76"/>
      <c r="BM505" s="76"/>
      <c r="BN505" s="76"/>
      <c r="BO505" s="76"/>
      <c r="BP505" s="76"/>
      <c r="BQ505" s="76"/>
      <c r="BR505" s="76"/>
      <c r="BS505" s="76"/>
      <c r="BT505" s="76"/>
      <c r="BU505" s="76"/>
      <c r="BV505" s="76"/>
      <c r="BW505" s="76"/>
      <c r="BX505" s="76"/>
      <c r="BY505" s="76"/>
      <c r="BZ505" s="76"/>
      <c r="CA505" s="76"/>
      <c r="CB505" s="76"/>
      <c r="CC505" s="76"/>
      <c r="CD505" s="76"/>
      <c r="CE505" s="76"/>
      <c r="CF505" s="76"/>
      <c r="CG505" s="76"/>
      <c r="CH505" s="76"/>
      <c r="CI505" s="76"/>
      <c r="CJ505" s="76"/>
      <c r="CK505" s="76"/>
      <c r="CL505" s="76"/>
      <c r="CO505" s="76"/>
      <c r="CP505" s="76"/>
      <c r="CQ505" s="76"/>
      <c r="CR505" s="76"/>
      <c r="CS505" s="76"/>
      <c r="CT505" s="76"/>
      <c r="CU505" s="76"/>
      <c r="CV505" s="76"/>
      <c r="CW505" s="76"/>
      <c r="CX505" s="76"/>
      <c r="CY505" s="76"/>
      <c r="CZ505" s="76"/>
      <c r="DA505" s="76"/>
      <c r="DB505" s="76"/>
      <c r="DC505" s="76"/>
      <c r="DD505" s="76"/>
      <c r="DE505" s="76"/>
      <c r="DF505" s="76"/>
      <c r="DG505" s="76"/>
      <c r="DH505" s="76"/>
      <c r="DI505" s="76"/>
      <c r="DJ505" s="76"/>
      <c r="DK505" s="76"/>
      <c r="DL505" s="76"/>
    </row>
    <row r="506" spans="2:116" x14ac:dyDescent="0.4">
      <c r="B506" s="6"/>
      <c r="C506" s="6"/>
      <c r="D506" t="s">
        <v>837</v>
      </c>
      <c r="E506" s="8" t="str">
        <f t="shared" si="509"/>
        <v>506 SUBFREE-PV</v>
      </c>
      <c r="G506" s="95" t="str">
        <f>G511&amp;":"</f>
        <v># of subscribers - Paid:</v>
      </c>
      <c r="H506" s="12"/>
      <c r="I506" s="60"/>
      <c r="J506" s="60"/>
      <c r="S506" s="72"/>
      <c r="T506" s="72"/>
      <c r="U506" s="72"/>
      <c r="V506" s="72"/>
      <c r="W506" s="72"/>
      <c r="X506" s="72"/>
      <c r="Y506" s="72"/>
      <c r="Z506" s="72"/>
      <c r="AA506" s="72"/>
      <c r="AB506" s="72"/>
      <c r="AC506" s="72"/>
      <c r="AD506" s="72"/>
      <c r="AE506" s="72"/>
      <c r="AF506" s="72"/>
      <c r="AG506" s="72"/>
      <c r="AH506" s="72"/>
      <c r="AI506" s="72"/>
      <c r="AJ506" s="72"/>
      <c r="AK506" s="72"/>
      <c r="AL506" s="72"/>
      <c r="AM506" s="72"/>
      <c r="AN506" s="72"/>
      <c r="AO506" s="72"/>
      <c r="AP506" s="72"/>
      <c r="AQ506" s="72"/>
      <c r="AR506" s="72"/>
      <c r="AS506" s="72"/>
      <c r="AT506" s="72"/>
      <c r="AU506" s="72"/>
      <c r="AV506" s="72"/>
      <c r="AW506" s="72"/>
      <c r="AX506" s="72"/>
      <c r="AY506" s="72"/>
      <c r="AZ506" s="72"/>
      <c r="BA506" s="72"/>
      <c r="BB506" s="72"/>
      <c r="BC506" s="72"/>
      <c r="BD506" s="72"/>
      <c r="BE506" s="72"/>
      <c r="BF506" s="72"/>
      <c r="BG506" s="72"/>
      <c r="BH506" s="72"/>
      <c r="BI506" s="72"/>
      <c r="BJ506" s="72"/>
      <c r="BK506" s="72"/>
      <c r="BL506" s="72"/>
      <c r="BM506" s="72"/>
      <c r="BN506" s="72"/>
      <c r="BO506" s="72"/>
      <c r="BP506" s="72"/>
      <c r="BQ506" s="72"/>
      <c r="BR506" s="72"/>
      <c r="BS506" s="72"/>
      <c r="BT506" s="72"/>
      <c r="BU506" s="72"/>
      <c r="BV506" s="72"/>
      <c r="BW506" s="72"/>
      <c r="BX506" s="72"/>
      <c r="BY506" s="72"/>
      <c r="BZ506" s="72"/>
      <c r="CA506" s="72"/>
      <c r="CB506" s="72"/>
      <c r="CC506" s="72"/>
      <c r="CD506" s="72"/>
      <c r="CE506" s="72"/>
      <c r="CF506" s="72"/>
      <c r="CG506" s="72"/>
      <c r="CH506" s="72"/>
      <c r="CI506" s="72"/>
      <c r="CJ506" s="72"/>
      <c r="CK506" s="72"/>
      <c r="CL506" s="72"/>
      <c r="CN506" s="60"/>
      <c r="CO506" s="72"/>
      <c r="CP506" s="72"/>
      <c r="CQ506" s="72"/>
      <c r="CR506" s="72"/>
      <c r="CS506" s="72"/>
      <c r="CT506" s="72"/>
      <c r="CU506" s="72"/>
      <c r="CV506" s="72"/>
      <c r="CW506" s="72"/>
      <c r="CX506" s="72"/>
      <c r="CY506" s="72"/>
      <c r="CZ506" s="72"/>
      <c r="DA506" s="72"/>
      <c r="DB506" s="72"/>
      <c r="DC506" s="72"/>
      <c r="DD506" s="72"/>
      <c r="DE506" s="72"/>
      <c r="DF506" s="72"/>
      <c r="DG506" s="72"/>
      <c r="DH506" s="72"/>
      <c r="DI506" s="72"/>
      <c r="DJ506" s="72"/>
      <c r="DK506" s="72"/>
      <c r="DL506" s="72"/>
    </row>
    <row r="507" spans="2:116" x14ac:dyDescent="0.4">
      <c r="B507" s="6"/>
      <c r="C507" s="6"/>
      <c r="D507" t="s">
        <v>837</v>
      </c>
      <c r="E507" s="8" t="str">
        <f t="shared" si="509"/>
        <v>507 SUBFREE-PV</v>
      </c>
      <c r="G507" s="158" t="s">
        <v>71</v>
      </c>
      <c r="K507" s="15">
        <f>SUMIF($4:$4,K$2-1,507:507)</f>
        <v>0</v>
      </c>
      <c r="L507" s="15">
        <f ca="1">K511</f>
        <v>13367.535521747714</v>
      </c>
      <c r="M507" s="15">
        <f ca="1">L511</f>
        <v>38327.89379314243</v>
      </c>
      <c r="N507" s="15">
        <f ca="1">M511</f>
        <v>66781.683881535253</v>
      </c>
      <c r="O507" s="15">
        <f ca="1">N511</f>
        <v>96288.199964585947</v>
      </c>
      <c r="P507" s="15">
        <f ca="1">O511</f>
        <v>126111.94909464678</v>
      </c>
      <c r="R507" s="15"/>
      <c r="S507" s="76">
        <f t="shared" ref="S507" si="524">R511</f>
        <v>0</v>
      </c>
      <c r="T507" s="76">
        <f t="shared" ref="T507" ca="1" si="525">S511</f>
        <v>237.5</v>
      </c>
      <c r="U507" s="76">
        <f t="shared" ref="U507" ca="1" si="526">T511</f>
        <v>689.90781249999998</v>
      </c>
      <c r="V507" s="76">
        <f t="shared" ref="V507" ca="1" si="527">U511</f>
        <v>1336.7803318359374</v>
      </c>
      <c r="W507" s="76">
        <f t="shared" ref="W507" ca="1" si="528">V511</f>
        <v>2159.6191027700443</v>
      </c>
      <c r="X507" s="76">
        <f t="shared" ref="X507" ca="1" si="529">W511</f>
        <v>3141.6853356190441</v>
      </c>
      <c r="Y507" s="76">
        <f t="shared" ref="Y507" ca="1" si="530">X511</f>
        <v>4267.8325180682832</v>
      </c>
      <c r="Z507" s="76">
        <f t="shared" ref="Z507" ca="1" si="531">Y511</f>
        <v>5524.3549497870381</v>
      </c>
      <c r="AA507" s="76">
        <f t="shared" ref="AA507" ca="1" si="532">Z511</f>
        <v>6898.8506851885468</v>
      </c>
      <c r="AB507" s="76">
        <f t="shared" ref="AB507" ca="1" si="533">AA511</f>
        <v>8380.0975137599853</v>
      </c>
      <c r="AC507" s="76">
        <f t="shared" ref="AC507" ca="1" si="534">AB511</f>
        <v>9957.9407377635671</v>
      </c>
      <c r="AD507" s="76">
        <f t="shared" ref="AD507" ca="1" si="535">AC511</f>
        <v>11623.191625083809</v>
      </c>
      <c r="AE507" s="76">
        <f t="shared" ref="AE507" ca="1" si="536">AD511</f>
        <v>13367.535521747714</v>
      </c>
      <c r="AF507" s="76">
        <f t="shared" ref="AF507" ca="1" si="537">AE511</f>
        <v>15183.448705241464</v>
      </c>
      <c r="AG507" s="76">
        <f t="shared" ref="AG507" ca="1" si="538">AF511</f>
        <v>17064.123147155369</v>
      </c>
      <c r="AH507" s="76">
        <f t="shared" ref="AH507" ca="1" si="539">AG511</f>
        <v>19003.398432782215</v>
      </c>
      <c r="AI507" s="76">
        <f t="shared" ref="AI507" ca="1" si="540">AH511</f>
        <v>20995.700156863808</v>
      </c>
      <c r="AJ507" s="76">
        <f t="shared" ref="AJ507" ca="1" si="541">AI511</f>
        <v>23035.984179442137</v>
      </c>
      <c r="AK507" s="76">
        <f t="shared" ref="AK507" ca="1" si="542">AJ511</f>
        <v>25119.686184372706</v>
      </c>
      <c r="AL507" s="76">
        <f t="shared" ref="AL507" ca="1" si="543">AK511</f>
        <v>27242.676036084253</v>
      </c>
      <c r="AM507" s="76">
        <f t="shared" ref="AM507" ca="1" si="544">AL511</f>
        <v>29401.216478151739</v>
      </c>
      <c r="AN507" s="76">
        <f t="shared" ref="AN507" ca="1" si="545">AM511</f>
        <v>31591.925760667556</v>
      </c>
      <c r="AO507" s="76">
        <f t="shared" ref="AO507" ca="1" si="546">AN511</f>
        <v>33811.74382268406</v>
      </c>
      <c r="AP507" s="76">
        <f t="shared" ref="AP507" ca="1" si="547">AO511</f>
        <v>36057.90169155124</v>
      </c>
      <c r="AQ507" s="76">
        <f t="shared" ref="AQ507" ca="1" si="548">AP511</f>
        <v>38327.89379314243</v>
      </c>
      <c r="AR507" s="76">
        <f t="shared" ref="AR507" ca="1" si="549">AQ511</f>
        <v>40619.452896069757</v>
      </c>
      <c r="AS507" s="76">
        <f t="shared" ref="AS507" ca="1" si="550">AR511</f>
        <v>42930.527439331127</v>
      </c>
      <c r="AT507" s="76">
        <f t="shared" ref="AT507" ca="1" si="551">AS511</f>
        <v>45259.26101666475</v>
      </c>
      <c r="AU507" s="76">
        <f t="shared" ref="AU507" ca="1" si="552">AT511</f>
        <v>47603.973812454518</v>
      </c>
      <c r="AV507" s="76">
        <f t="shared" ref="AV507" ca="1" si="553">AU511</f>
        <v>49963.145803544779</v>
      </c>
      <c r="AW507" s="76">
        <f t="shared" ref="AW507" ca="1" si="554">AV511</f>
        <v>52335.401558982579</v>
      </c>
      <c r="AX507" s="76">
        <f t="shared" ref="AX507" ca="1" si="555">AW511</f>
        <v>54719.496485684365</v>
      </c>
      <c r="AY507" s="76">
        <f t="shared" ref="AY507" ca="1" si="556">AX511</f>
        <v>57114.304382483642</v>
      </c>
      <c r="AZ507" s="76">
        <f t="shared" ref="AZ507" ca="1" si="557">AY511</f>
        <v>59518.806178099891</v>
      </c>
      <c r="BA507" s="76">
        <f t="shared" ref="BA507" ca="1" si="558">AZ511</f>
        <v>61932.079740408139</v>
      </c>
      <c r="BB507" s="76">
        <f t="shared" ref="BB507" ca="1" si="559">BA511</f>
        <v>64353.290655101817</v>
      </c>
      <c r="BC507" s="76">
        <f t="shared" ref="BC507" ca="1" si="560">BB511</f>
        <v>66781.683881535253</v>
      </c>
      <c r="BD507" s="76">
        <f t="shared" ref="BD507" ca="1" si="561">BC511</f>
        <v>69216.576202304219</v>
      </c>
      <c r="BE507" s="76">
        <f t="shared" ref="BE507" ca="1" si="562">BD511</f>
        <v>71657.349391060037</v>
      </c>
      <c r="BF507" s="76">
        <f t="shared" ref="BF507" ca="1" si="563">BE511</f>
        <v>74103.444030235449</v>
      </c>
      <c r="BG507" s="76">
        <f t="shared" ref="BG507" ca="1" si="564">BF511</f>
        <v>76554.353916859298</v>
      </c>
      <c r="BH507" s="76">
        <f t="shared" ref="BH507" ca="1" si="565">BG511</f>
        <v>79009.621000518062</v>
      </c>
      <c r="BI507" s="76">
        <f t="shared" ref="BI507" ca="1" si="566">BH511</f>
        <v>81468.830802843775</v>
      </c>
      <c r="BJ507" s="76">
        <f t="shared" ref="BJ507" ca="1" si="567">BI511</f>
        <v>83931.608272723257</v>
      </c>
      <c r="BK507" s="76">
        <f t="shared" ref="BK507" ca="1" si="568">BJ511</f>
        <v>86397.614035780454</v>
      </c>
      <c r="BL507" s="76">
        <f t="shared" ref="BL507" ca="1" si="569">BK511</f>
        <v>88866.541000626836</v>
      </c>
      <c r="BM507" s="76">
        <f t="shared" ref="BM507" ca="1" si="570">BL511</f>
        <v>91338.1112879422</v>
      </c>
      <c r="BN507" s="76">
        <f t="shared" ref="BN507" ca="1" si="571">BM511</f>
        <v>93812.073451676697</v>
      </c>
      <c r="BO507" s="76">
        <f t="shared" ref="BO507" ca="1" si="572">BN511</f>
        <v>96288.199964585947</v>
      </c>
      <c r="BP507" s="76">
        <f t="shared" ref="BP507" ca="1" si="573">BO511</f>
        <v>98766.284942954706</v>
      </c>
      <c r="BQ507" s="76">
        <f t="shared" ref="BQ507" ca="1" si="574">BP511</f>
        <v>101246.14208775613</v>
      </c>
      <c r="BR507" s="76">
        <f t="shared" ref="BR507" ca="1" si="575">BQ511</f>
        <v>103727.60282165832</v>
      </c>
      <c r="BS507" s="76">
        <f t="shared" ref="BS507" ca="1" si="576">BR511</f>
        <v>106210.51460324807</v>
      </c>
      <c r="BT507" s="76">
        <f t="shared" ref="BT507" ca="1" si="577">BS511</f>
        <v>108694.7394016141</v>
      </c>
      <c r="BU507" s="76">
        <f t="shared" ref="BU507" ca="1" si="578">BT511</f>
        <v>111180.15231603557</v>
      </c>
      <c r="BV507" s="76">
        <f t="shared" ref="BV507" ca="1" si="579">BU511</f>
        <v>113666.64032697269</v>
      </c>
      <c r="BW507" s="76">
        <f t="shared" ref="BW507" ca="1" si="580">BV511</f>
        <v>116154.1011658694</v>
      </c>
      <c r="BX507" s="76">
        <f t="shared" ref="BX507" ca="1" si="581">BW511</f>
        <v>118642.44229246608</v>
      </c>
      <c r="BY507" s="76">
        <f t="shared" ref="BY507" ca="1" si="582">BX511</f>
        <v>121131.57996939523</v>
      </c>
      <c r="BZ507" s="76">
        <f t="shared" ref="BZ507" ca="1" si="583">BY511</f>
        <v>123621.4384248065</v>
      </c>
      <c r="CA507" s="76">
        <f t="shared" ref="CA507" ca="1" si="584">BZ511</f>
        <v>126111.94909464678</v>
      </c>
      <c r="CB507" s="76">
        <f t="shared" ref="CB507" ca="1" si="585">CA511</f>
        <v>128603.04993701851</v>
      </c>
      <c r="CC507" s="76">
        <f t="shared" ref="CC507" ca="1" si="586">CB511</f>
        <v>131094.68481175962</v>
      </c>
      <c r="CD507" s="76">
        <f t="shared" ref="CD507" ca="1" si="587">CC511</f>
        <v>133586.80291904099</v>
      </c>
      <c r="CE507" s="76">
        <f t="shared" ref="CE507" ca="1" si="588">CD511</f>
        <v>136079.35829136721</v>
      </c>
      <c r="CF507" s="76">
        <f t="shared" ref="CF507" ca="1" si="589">CE511</f>
        <v>138572.30933390092</v>
      </c>
      <c r="CG507" s="76">
        <f t="shared" ref="CG507" ca="1" si="590">CF511</f>
        <v>141065.61840851358</v>
      </c>
      <c r="CH507" s="76">
        <f t="shared" ref="CH507" ca="1" si="591">CG511</f>
        <v>143559.25145740373</v>
      </c>
      <c r="CI507" s="76">
        <f t="shared" ref="CI507" ca="1" si="592">CH511</f>
        <v>146053.17766251822</v>
      </c>
      <c r="CJ507" s="76">
        <f t="shared" ref="CJ507" ca="1" si="593">CI511</f>
        <v>148547.36913737119</v>
      </c>
      <c r="CK507" s="76">
        <f t="shared" ref="CK507" ca="1" si="594">CJ511</f>
        <v>151041.80064817876</v>
      </c>
      <c r="CL507" s="76">
        <f t="shared" ref="CL507" ca="1" si="595">CK511</f>
        <v>153536.44936152073</v>
      </c>
      <c r="CO507" s="76">
        <f t="shared" ref="CO507" si="596">CN511</f>
        <v>0</v>
      </c>
      <c r="CP507" s="76" t="e">
        <f t="shared" ref="CP507" ca="1" si="597">CO511</f>
        <v>#N/A</v>
      </c>
      <c r="CQ507" s="76" t="e">
        <f t="shared" ref="CQ507" ca="1" si="598">CP511</f>
        <v>#N/A</v>
      </c>
      <c r="CR507" s="76" t="e">
        <f t="shared" ref="CR507" ca="1" si="599">CQ511</f>
        <v>#N/A</v>
      </c>
      <c r="CS507" s="76" t="e">
        <f t="shared" ref="CS507" ca="1" si="600">CR511</f>
        <v>#N/A</v>
      </c>
      <c r="CT507" s="76" t="e">
        <f t="shared" ref="CT507" ca="1" si="601">CS511</f>
        <v>#N/A</v>
      </c>
      <c r="CU507" s="76" t="e">
        <f t="shared" ref="CU507" ca="1" si="602">CT511</f>
        <v>#N/A</v>
      </c>
      <c r="CV507" s="76" t="e">
        <f t="shared" ref="CV507" ca="1" si="603">CU511</f>
        <v>#N/A</v>
      </c>
      <c r="CW507" s="76" t="e">
        <f t="shared" ref="CW507" ca="1" si="604">CV511</f>
        <v>#N/A</v>
      </c>
      <c r="CX507" s="76" t="e">
        <f t="shared" ref="CX507" ca="1" si="605">CW511</f>
        <v>#N/A</v>
      </c>
      <c r="CY507" s="76" t="e">
        <f t="shared" ref="CY507" ca="1" si="606">CX511</f>
        <v>#N/A</v>
      </c>
      <c r="CZ507" s="76" t="e">
        <f t="shared" ref="CZ507" ca="1" si="607">CY511</f>
        <v>#N/A</v>
      </c>
      <c r="DA507" s="76" t="e">
        <f t="shared" ref="DA507" ca="1" si="608">CZ511</f>
        <v>#N/A</v>
      </c>
      <c r="DB507" s="76" t="e">
        <f t="shared" ref="DB507" ca="1" si="609">DA511</f>
        <v>#N/A</v>
      </c>
      <c r="DC507" s="76" t="e">
        <f t="shared" ref="DC507" ca="1" si="610">DB511</f>
        <v>#N/A</v>
      </c>
      <c r="DD507" s="76" t="e">
        <f t="shared" ref="DD507" ca="1" si="611">DC511</f>
        <v>#N/A</v>
      </c>
      <c r="DE507" s="76" t="e">
        <f t="shared" ref="DE507" ca="1" si="612">DD511</f>
        <v>#N/A</v>
      </c>
      <c r="DF507" s="76" t="e">
        <f t="shared" ref="DF507" ca="1" si="613">DE511</f>
        <v>#N/A</v>
      </c>
      <c r="DG507" s="76" t="e">
        <f t="shared" ref="DG507" ca="1" si="614">DF511</f>
        <v>#N/A</v>
      </c>
      <c r="DH507" s="76" t="e">
        <f t="shared" ref="DH507" ca="1" si="615">DG511</f>
        <v>#N/A</v>
      </c>
      <c r="DI507" s="76" t="e">
        <f t="shared" ref="DI507" ca="1" si="616">DH511</f>
        <v>#N/A</v>
      </c>
      <c r="DJ507" s="76" t="e">
        <f t="shared" ref="DJ507" ca="1" si="617">DI511</f>
        <v>#N/A</v>
      </c>
      <c r="DK507" s="76" t="e">
        <f t="shared" ref="DK507" ca="1" si="618">DJ511</f>
        <v>#N/A</v>
      </c>
      <c r="DL507" s="76" t="e">
        <f t="shared" ref="DL507" ca="1" si="619">DK511</f>
        <v>#N/A</v>
      </c>
    </row>
    <row r="508" spans="2:116" x14ac:dyDescent="0.4">
      <c r="B508" s="6"/>
      <c r="C508" s="6"/>
      <c r="D508" t="s">
        <v>837</v>
      </c>
      <c r="E508" s="8" t="str">
        <f t="shared" si="509"/>
        <v>508 SUBFREE-PV</v>
      </c>
      <c r="G508" s="158" t="s">
        <v>833</v>
      </c>
      <c r="K508" s="34">
        <f ca="1">SUMIF($3:$3,K$2,508:508)</f>
        <v>14071.090022892329</v>
      </c>
      <c r="L508" s="34">
        <f t="shared" ref="L508:P508" ca="1" si="620">SUMIF($3:$3,L$2,508:508)</f>
        <v>26274.061338310225</v>
      </c>
      <c r="M508" s="34">
        <f t="shared" ca="1" si="620"/>
        <v>29951.357987781921</v>
      </c>
      <c r="N508" s="34">
        <f t="shared" ca="1" si="620"/>
        <v>31059.490613737602</v>
      </c>
      <c r="O508" s="34">
        <f t="shared" ca="1" si="620"/>
        <v>31393.420136906148</v>
      </c>
      <c r="P508" s="34">
        <f t="shared" ca="1" si="620"/>
        <v>31494.047917220283</v>
      </c>
      <c r="R508" s="15"/>
      <c r="S508" s="76">
        <f ca="1">-S499</f>
        <v>250</v>
      </c>
      <c r="T508" s="76">
        <f t="shared" ref="T508:CE508" ca="1" si="621">-T499</f>
        <v>476.21875</v>
      </c>
      <c r="U508" s="76">
        <f t="shared" ca="1" si="621"/>
        <v>680.91844140625005</v>
      </c>
      <c r="V508" s="76">
        <f t="shared" ca="1" si="621"/>
        <v>866.14607466748066</v>
      </c>
      <c r="W508" s="76">
        <f t="shared" ca="1" si="621"/>
        <v>1033.7539293147365</v>
      </c>
      <c r="X508" s="76">
        <f t="shared" ca="1" si="621"/>
        <v>1185.4180867886723</v>
      </c>
      <c r="Y508" s="76">
        <f t="shared" ca="1" si="621"/>
        <v>1322.6551912829</v>
      </c>
      <c r="Z508" s="76">
        <f t="shared" ca="1" si="621"/>
        <v>1446.837616212114</v>
      </c>
      <c r="AA508" s="76">
        <f t="shared" ca="1" si="621"/>
        <v>1559.207187969937</v>
      </c>
      <c r="AB508" s="76">
        <f t="shared" ca="1" si="621"/>
        <v>1660.887604214297</v>
      </c>
      <c r="AC508" s="76">
        <f t="shared" ca="1" si="621"/>
        <v>1752.8956708634121</v>
      </c>
      <c r="AD508" s="76">
        <f t="shared" ca="1" si="621"/>
        <v>1836.15147017253</v>
      </c>
      <c r="AE508" s="76">
        <f t="shared" ca="1" si="621"/>
        <v>1911.4875615723679</v>
      </c>
      <c r="AF508" s="76">
        <f t="shared" ca="1" si="621"/>
        <v>1979.6573072777967</v>
      </c>
      <c r="AG508" s="76">
        <f t="shared" ca="1" si="621"/>
        <v>2041.3424059229962</v>
      </c>
      <c r="AH508" s="76">
        <f t="shared" ca="1" si="621"/>
        <v>2097.1597095595712</v>
      </c>
      <c r="AI508" s="76">
        <f t="shared" ca="1" si="621"/>
        <v>2147.6673921877173</v>
      </c>
      <c r="AJ508" s="76">
        <f t="shared" ca="1" si="621"/>
        <v>2193.370531505861</v>
      </c>
      <c r="AK508" s="76">
        <f t="shared" ca="1" si="621"/>
        <v>2234.7261596963654</v>
      </c>
      <c r="AL508" s="76">
        <f t="shared" ca="1" si="621"/>
        <v>2272.1478337552485</v>
      </c>
      <c r="AM508" s="76">
        <f t="shared" ca="1" si="621"/>
        <v>2306.0097710692808</v>
      </c>
      <c r="AN508" s="76">
        <f t="shared" ca="1" si="621"/>
        <v>2336.6505915963153</v>
      </c>
      <c r="AO508" s="76">
        <f t="shared" ca="1" si="621"/>
        <v>2364.3767040707157</v>
      </c>
      <c r="AP508" s="76">
        <f t="shared" ca="1" si="621"/>
        <v>2389.4653700959889</v>
      </c>
      <c r="AQ508" s="76">
        <f t="shared" ca="1" si="621"/>
        <v>2412.1674767656077</v>
      </c>
      <c r="AR508" s="76">
        <f t="shared" ca="1" si="621"/>
        <v>2432.7100455382792</v>
      </c>
      <c r="AS508" s="76">
        <f t="shared" ca="1" si="621"/>
        <v>2451.2985024564505</v>
      </c>
      <c r="AT508" s="76">
        <f t="shared" ca="1" si="621"/>
        <v>2468.1187324102812</v>
      </c>
      <c r="AU508" s="76">
        <f t="shared" ca="1" si="621"/>
        <v>2483.3389379897526</v>
      </c>
      <c r="AV508" s="76">
        <f t="shared" ca="1" si="621"/>
        <v>2497.1113215134774</v>
      </c>
      <c r="AW508" s="76">
        <f t="shared" ca="1" si="621"/>
        <v>2509.5736070545081</v>
      </c>
      <c r="AX508" s="76">
        <f t="shared" ca="1" si="621"/>
        <v>2520.8504176834481</v>
      </c>
      <c r="AY508" s="76">
        <f t="shared" ca="1" si="621"/>
        <v>2531.05452170131</v>
      </c>
      <c r="AZ508" s="76">
        <f t="shared" ca="1" si="621"/>
        <v>2540.2879603244728</v>
      </c>
      <c r="BA508" s="76">
        <f t="shared" ca="1" si="621"/>
        <v>2548.6430680986077</v>
      </c>
      <c r="BB508" s="76">
        <f t="shared" ca="1" si="621"/>
        <v>2556.2033962457276</v>
      </c>
      <c r="BC508" s="76">
        <f t="shared" ca="1" si="621"/>
        <v>2563.0445481778524</v>
      </c>
      <c r="BD508" s="76">
        <f t="shared" ca="1" si="621"/>
        <v>2569.2349355324345</v>
      </c>
      <c r="BE508" s="76">
        <f t="shared" ca="1" si="621"/>
        <v>2574.8364622899117</v>
      </c>
      <c r="BF508" s="76">
        <f t="shared" ca="1" si="621"/>
        <v>2579.9051438145843</v>
      </c>
      <c r="BG508" s="76">
        <f t="shared" ca="1" si="621"/>
        <v>2584.4916670092221</v>
      </c>
      <c r="BH508" s="76">
        <f t="shared" ca="1" si="621"/>
        <v>2588.6418971849698</v>
      </c>
      <c r="BI508" s="76">
        <f t="shared" ca="1" si="621"/>
        <v>2592.3973367152498</v>
      </c>
      <c r="BJ508" s="76">
        <f t="shared" ca="1" si="621"/>
        <v>2595.7955400602114</v>
      </c>
      <c r="BK508" s="76">
        <f t="shared" ca="1" si="621"/>
        <v>2598.8704893119839</v>
      </c>
      <c r="BL508" s="76">
        <f t="shared" ca="1" si="621"/>
        <v>2601.6529340161815</v>
      </c>
      <c r="BM508" s="76">
        <f t="shared" ca="1" si="621"/>
        <v>2604.1706986678923</v>
      </c>
      <c r="BN508" s="76">
        <f t="shared" ca="1" si="621"/>
        <v>2606.4489609571087</v>
      </c>
      <c r="BO508" s="76">
        <f t="shared" ca="1" si="621"/>
        <v>2608.5105035460638</v>
      </c>
      <c r="BP508" s="76">
        <f t="shared" ca="1" si="621"/>
        <v>2610.3759418962445</v>
      </c>
      <c r="BQ508" s="76">
        <f t="shared" ca="1" si="621"/>
        <v>2612.0639304233641</v>
      </c>
      <c r="BR508" s="76">
        <f t="shared" ca="1" si="621"/>
        <v>2613.5913490418416</v>
      </c>
      <c r="BS508" s="76">
        <f t="shared" ca="1" si="621"/>
        <v>2614.9734719642365</v>
      </c>
      <c r="BT508" s="76">
        <f t="shared" ca="1" si="621"/>
        <v>2616.2241204436382</v>
      </c>
      <c r="BU508" s="76">
        <f t="shared" ca="1" si="621"/>
        <v>2617.3558009864373</v>
      </c>
      <c r="BV508" s="76">
        <f t="shared" ca="1" si="621"/>
        <v>2618.3798304176025</v>
      </c>
      <c r="BW508" s="76">
        <f t="shared" ca="1" si="621"/>
        <v>2619.3064490491279</v>
      </c>
      <c r="BX508" s="76">
        <f t="shared" ca="1" si="621"/>
        <v>2620.1449230833296</v>
      </c>
      <c r="BY508" s="76">
        <f t="shared" ca="1" si="621"/>
        <v>2620.9036372750279</v>
      </c>
      <c r="BZ508" s="76">
        <f t="shared" ca="1" si="621"/>
        <v>2621.5901787792409</v>
      </c>
      <c r="CA508" s="76">
        <f t="shared" ca="1" si="621"/>
        <v>2622.2114130228661</v>
      </c>
      <c r="CB508" s="76">
        <f t="shared" ca="1" si="621"/>
        <v>2622.7735523590659</v>
      </c>
      <c r="CC508" s="76">
        <f t="shared" ca="1" si="621"/>
        <v>2623.2822181909096</v>
      </c>
      <c r="CD508" s="76">
        <f t="shared" ca="1" si="621"/>
        <v>2623.7424971854994</v>
      </c>
      <c r="CE508" s="76">
        <f t="shared" ca="1" si="621"/>
        <v>2624.1589921407285</v>
      </c>
      <c r="CF508" s="76">
        <f t="shared" ref="CF508:DL508" ca="1" si="622">-CF499</f>
        <v>2624.5358680133418</v>
      </c>
      <c r="CG508" s="76">
        <f t="shared" ca="1" si="622"/>
        <v>2624.876893568573</v>
      </c>
      <c r="CH508" s="76">
        <f t="shared" ca="1" si="622"/>
        <v>2625.1854790678626</v>
      </c>
      <c r="CI508" s="76">
        <f t="shared" ca="1" si="622"/>
        <v>2625.4647103715324</v>
      </c>
      <c r="CJ508" s="76">
        <f t="shared" ca="1" si="622"/>
        <v>2625.7173797974406</v>
      </c>
      <c r="CK508" s="76">
        <f t="shared" ca="1" si="622"/>
        <v>2625.9460140442088</v>
      </c>
      <c r="CL508" s="76">
        <f t="shared" ca="1" si="622"/>
        <v>2626.1528994582532</v>
      </c>
      <c r="CM508" s="76">
        <f t="shared" ca="1" si="622"/>
        <v>0</v>
      </c>
      <c r="CN508" s="76">
        <f t="shared" ca="1" si="622"/>
        <v>0</v>
      </c>
      <c r="CO508" s="76" t="e">
        <f t="shared" ca="1" si="622"/>
        <v>#N/A</v>
      </c>
      <c r="CP508" s="76" t="e">
        <f t="shared" ca="1" si="622"/>
        <v>#N/A</v>
      </c>
      <c r="CQ508" s="76" t="e">
        <f t="shared" ca="1" si="622"/>
        <v>#N/A</v>
      </c>
      <c r="CR508" s="76" t="e">
        <f t="shared" ca="1" si="622"/>
        <v>#N/A</v>
      </c>
      <c r="CS508" s="76" t="e">
        <f t="shared" ca="1" si="622"/>
        <v>#N/A</v>
      </c>
      <c r="CT508" s="76" t="e">
        <f t="shared" ca="1" si="622"/>
        <v>#N/A</v>
      </c>
      <c r="CU508" s="76" t="e">
        <f t="shared" ca="1" si="622"/>
        <v>#N/A</v>
      </c>
      <c r="CV508" s="76" t="e">
        <f t="shared" ca="1" si="622"/>
        <v>#N/A</v>
      </c>
      <c r="CW508" s="76" t="e">
        <f t="shared" ca="1" si="622"/>
        <v>#N/A</v>
      </c>
      <c r="CX508" s="76" t="e">
        <f t="shared" ca="1" si="622"/>
        <v>#N/A</v>
      </c>
      <c r="CY508" s="76" t="e">
        <f t="shared" ca="1" si="622"/>
        <v>#N/A</v>
      </c>
      <c r="CZ508" s="76" t="e">
        <f t="shared" ca="1" si="622"/>
        <v>#N/A</v>
      </c>
      <c r="DA508" s="76" t="e">
        <f t="shared" ca="1" si="622"/>
        <v>#N/A</v>
      </c>
      <c r="DB508" s="76" t="e">
        <f t="shared" ca="1" si="622"/>
        <v>#N/A</v>
      </c>
      <c r="DC508" s="76" t="e">
        <f t="shared" ca="1" si="622"/>
        <v>#N/A</v>
      </c>
      <c r="DD508" s="76" t="e">
        <f t="shared" ca="1" si="622"/>
        <v>#N/A</v>
      </c>
      <c r="DE508" s="76" t="e">
        <f t="shared" ca="1" si="622"/>
        <v>#N/A</v>
      </c>
      <c r="DF508" s="76" t="e">
        <f t="shared" ca="1" si="622"/>
        <v>#N/A</v>
      </c>
      <c r="DG508" s="76" t="e">
        <f t="shared" ca="1" si="622"/>
        <v>#N/A</v>
      </c>
      <c r="DH508" s="76" t="e">
        <f t="shared" ca="1" si="622"/>
        <v>#N/A</v>
      </c>
      <c r="DI508" s="76" t="e">
        <f t="shared" ca="1" si="622"/>
        <v>#N/A</v>
      </c>
      <c r="DJ508" s="76" t="e">
        <f t="shared" ca="1" si="622"/>
        <v>#N/A</v>
      </c>
      <c r="DK508" s="76" t="e">
        <f t="shared" ca="1" si="622"/>
        <v>#N/A</v>
      </c>
      <c r="DL508" s="76" t="e">
        <f t="shared" ca="1" si="622"/>
        <v>#N/A</v>
      </c>
    </row>
    <row r="509" spans="2:116" x14ac:dyDescent="0.4">
      <c r="B509" t="str">
        <f>E509</f>
        <v>509 SUBFREE-PV</v>
      </c>
      <c r="D509" t="s">
        <v>837</v>
      </c>
      <c r="E509" s="8" t="str">
        <f t="shared" si="509"/>
        <v>509 SUBFREE-PV</v>
      </c>
      <c r="G509" s="145" t="s">
        <v>835</v>
      </c>
      <c r="H509" s="12"/>
      <c r="I509" s="60"/>
      <c r="J509" s="60"/>
      <c r="K509" s="16">
        <v>0.05</v>
      </c>
      <c r="L509" s="16">
        <v>0.05</v>
      </c>
      <c r="M509" s="16">
        <v>0.05</v>
      </c>
      <c r="N509" s="16">
        <v>0.05</v>
      </c>
      <c r="O509" s="16">
        <v>0.05</v>
      </c>
      <c r="P509" s="16">
        <v>0.05</v>
      </c>
      <c r="R509" s="20"/>
      <c r="S509" s="150" cm="1">
        <f t="array" ref="S509">INDEX($K:$P,ROW(),MATCH(S$3,$K$2:$P$2,0))</f>
        <v>0.05</v>
      </c>
      <c r="T509" s="150" cm="1">
        <f t="array" ref="T509">INDEX($K:$P,ROW(),MATCH(T$3,$K$2:$P$2,0))</f>
        <v>0.05</v>
      </c>
      <c r="U509" s="150" cm="1">
        <f t="array" ref="U509">INDEX($K:$P,ROW(),MATCH(U$3,$K$2:$P$2,0))</f>
        <v>0.05</v>
      </c>
      <c r="V509" s="150" cm="1">
        <f t="array" ref="V509">INDEX($K:$P,ROW(),MATCH(V$3,$K$2:$P$2,0))</f>
        <v>0.05</v>
      </c>
      <c r="W509" s="150" cm="1">
        <f t="array" ref="W509">INDEX($K:$P,ROW(),MATCH(W$3,$K$2:$P$2,0))</f>
        <v>0.05</v>
      </c>
      <c r="X509" s="150" cm="1">
        <f t="array" ref="X509">INDEX($K:$P,ROW(),MATCH(X$3,$K$2:$P$2,0))</f>
        <v>0.05</v>
      </c>
      <c r="Y509" s="150" cm="1">
        <f t="array" ref="Y509">INDEX($K:$P,ROW(),MATCH(Y$3,$K$2:$P$2,0))</f>
        <v>0.05</v>
      </c>
      <c r="Z509" s="150" cm="1">
        <f t="array" ref="Z509">INDEX($K:$P,ROW(),MATCH(Z$3,$K$2:$P$2,0))</f>
        <v>0.05</v>
      </c>
      <c r="AA509" s="150" cm="1">
        <f t="array" ref="AA509">INDEX($K:$P,ROW(),MATCH(AA$3,$K$2:$P$2,0))</f>
        <v>0.05</v>
      </c>
      <c r="AB509" s="150" cm="1">
        <f t="array" ref="AB509">INDEX($K:$P,ROW(),MATCH(AB$3,$K$2:$P$2,0))</f>
        <v>0.05</v>
      </c>
      <c r="AC509" s="150" cm="1">
        <f t="array" ref="AC509">INDEX($K:$P,ROW(),MATCH(AC$3,$K$2:$P$2,0))</f>
        <v>0.05</v>
      </c>
      <c r="AD509" s="150" cm="1">
        <f t="array" ref="AD509">INDEX($K:$P,ROW(),MATCH(AD$3,$K$2:$P$2,0))</f>
        <v>0.05</v>
      </c>
      <c r="AE509" s="150" cm="1">
        <f t="array" ref="AE509">INDEX($K:$P,ROW(),MATCH(AE$3,$K$2:$P$2,0))</f>
        <v>0.05</v>
      </c>
      <c r="AF509" s="150" cm="1">
        <f t="array" ref="AF509">INDEX($K:$P,ROW(),MATCH(AF$3,$K$2:$P$2,0))</f>
        <v>0.05</v>
      </c>
      <c r="AG509" s="150" cm="1">
        <f t="array" ref="AG509">INDEX($K:$P,ROW(),MATCH(AG$3,$K$2:$P$2,0))</f>
        <v>0.05</v>
      </c>
      <c r="AH509" s="150" cm="1">
        <f t="array" ref="AH509">INDEX($K:$P,ROW(),MATCH(AH$3,$K$2:$P$2,0))</f>
        <v>0.05</v>
      </c>
      <c r="AI509" s="150" cm="1">
        <f t="array" ref="AI509">INDEX($K:$P,ROW(),MATCH(AI$3,$K$2:$P$2,0))</f>
        <v>0.05</v>
      </c>
      <c r="AJ509" s="150" cm="1">
        <f t="array" ref="AJ509">INDEX($K:$P,ROW(),MATCH(AJ$3,$K$2:$P$2,0))</f>
        <v>0.05</v>
      </c>
      <c r="AK509" s="150" cm="1">
        <f t="array" ref="AK509">INDEX($K:$P,ROW(),MATCH(AK$3,$K$2:$P$2,0))</f>
        <v>0.05</v>
      </c>
      <c r="AL509" s="150" cm="1">
        <f t="array" ref="AL509">INDEX($K:$P,ROW(),MATCH(AL$3,$K$2:$P$2,0))</f>
        <v>0.05</v>
      </c>
      <c r="AM509" s="150" cm="1">
        <f t="array" ref="AM509">INDEX($K:$P,ROW(),MATCH(AM$3,$K$2:$P$2,0))</f>
        <v>0.05</v>
      </c>
      <c r="AN509" s="150" cm="1">
        <f t="array" ref="AN509">INDEX($K:$P,ROW(),MATCH(AN$3,$K$2:$P$2,0))</f>
        <v>0.05</v>
      </c>
      <c r="AO509" s="150" cm="1">
        <f t="array" ref="AO509">INDEX($K:$P,ROW(),MATCH(AO$3,$K$2:$P$2,0))</f>
        <v>0.05</v>
      </c>
      <c r="AP509" s="150" cm="1">
        <f t="array" ref="AP509">INDEX($K:$P,ROW(),MATCH(AP$3,$K$2:$P$2,0))</f>
        <v>0.05</v>
      </c>
      <c r="AQ509" s="150" cm="1">
        <f t="array" ref="AQ509">INDEX($K:$P,ROW(),MATCH(AQ$3,$K$2:$P$2,0))</f>
        <v>0.05</v>
      </c>
      <c r="AR509" s="150" cm="1">
        <f t="array" ref="AR509">INDEX($K:$P,ROW(),MATCH(AR$3,$K$2:$P$2,0))</f>
        <v>0.05</v>
      </c>
      <c r="AS509" s="150" cm="1">
        <f t="array" ref="AS509">INDEX($K:$P,ROW(),MATCH(AS$3,$K$2:$P$2,0))</f>
        <v>0.05</v>
      </c>
      <c r="AT509" s="150" cm="1">
        <f t="array" ref="AT509">INDEX($K:$P,ROW(),MATCH(AT$3,$K$2:$P$2,0))</f>
        <v>0.05</v>
      </c>
      <c r="AU509" s="150" cm="1">
        <f t="array" ref="AU509">INDEX($K:$P,ROW(),MATCH(AU$3,$K$2:$P$2,0))</f>
        <v>0.05</v>
      </c>
      <c r="AV509" s="150" cm="1">
        <f t="array" ref="AV509">INDEX($K:$P,ROW(),MATCH(AV$3,$K$2:$P$2,0))</f>
        <v>0.05</v>
      </c>
      <c r="AW509" s="150" cm="1">
        <f t="array" ref="AW509">INDEX($K:$P,ROW(),MATCH(AW$3,$K$2:$P$2,0))</f>
        <v>0.05</v>
      </c>
      <c r="AX509" s="150" cm="1">
        <f t="array" ref="AX509">INDEX($K:$P,ROW(),MATCH(AX$3,$K$2:$P$2,0))</f>
        <v>0.05</v>
      </c>
      <c r="AY509" s="150" cm="1">
        <f t="array" ref="AY509">INDEX($K:$P,ROW(),MATCH(AY$3,$K$2:$P$2,0))</f>
        <v>0.05</v>
      </c>
      <c r="AZ509" s="150" cm="1">
        <f t="array" ref="AZ509">INDEX($K:$P,ROW(),MATCH(AZ$3,$K$2:$P$2,0))</f>
        <v>0.05</v>
      </c>
      <c r="BA509" s="150" cm="1">
        <f t="array" ref="BA509">INDEX($K:$P,ROW(),MATCH(BA$3,$K$2:$P$2,0))</f>
        <v>0.05</v>
      </c>
      <c r="BB509" s="150" cm="1">
        <f t="array" ref="BB509">INDEX($K:$P,ROW(),MATCH(BB$3,$K$2:$P$2,0))</f>
        <v>0.05</v>
      </c>
      <c r="BC509" s="150" cm="1">
        <f t="array" ref="BC509">INDEX($K:$P,ROW(),MATCH(BC$3,$K$2:$P$2,0))</f>
        <v>0.05</v>
      </c>
      <c r="BD509" s="150" cm="1">
        <f t="array" ref="BD509">INDEX($K:$P,ROW(),MATCH(BD$3,$K$2:$P$2,0))</f>
        <v>0.05</v>
      </c>
      <c r="BE509" s="150" cm="1">
        <f t="array" ref="BE509">INDEX($K:$P,ROW(),MATCH(BE$3,$K$2:$P$2,0))</f>
        <v>0.05</v>
      </c>
      <c r="BF509" s="150" cm="1">
        <f t="array" ref="BF509">INDEX($K:$P,ROW(),MATCH(BF$3,$K$2:$P$2,0))</f>
        <v>0.05</v>
      </c>
      <c r="BG509" s="150" cm="1">
        <f t="array" ref="BG509">INDEX($K:$P,ROW(),MATCH(BG$3,$K$2:$P$2,0))</f>
        <v>0.05</v>
      </c>
      <c r="BH509" s="150" cm="1">
        <f t="array" ref="BH509">INDEX($K:$P,ROW(),MATCH(BH$3,$K$2:$P$2,0))</f>
        <v>0.05</v>
      </c>
      <c r="BI509" s="150" cm="1">
        <f t="array" ref="BI509">INDEX($K:$P,ROW(),MATCH(BI$3,$K$2:$P$2,0))</f>
        <v>0.05</v>
      </c>
      <c r="BJ509" s="150" cm="1">
        <f t="array" ref="BJ509">INDEX($K:$P,ROW(),MATCH(BJ$3,$K$2:$P$2,0))</f>
        <v>0.05</v>
      </c>
      <c r="BK509" s="150" cm="1">
        <f t="array" ref="BK509">INDEX($K:$P,ROW(),MATCH(BK$3,$K$2:$P$2,0))</f>
        <v>0.05</v>
      </c>
      <c r="BL509" s="150" cm="1">
        <f t="array" ref="BL509">INDEX($K:$P,ROW(),MATCH(BL$3,$K$2:$P$2,0))</f>
        <v>0.05</v>
      </c>
      <c r="BM509" s="150" cm="1">
        <f t="array" ref="BM509">INDEX($K:$P,ROW(),MATCH(BM$3,$K$2:$P$2,0))</f>
        <v>0.05</v>
      </c>
      <c r="BN509" s="150" cm="1">
        <f t="array" ref="BN509">INDEX($K:$P,ROW(),MATCH(BN$3,$K$2:$P$2,0))</f>
        <v>0.05</v>
      </c>
      <c r="BO509" s="150" cm="1">
        <f t="array" ref="BO509">INDEX($K:$P,ROW(),MATCH(BO$3,$K$2:$P$2,0))</f>
        <v>0.05</v>
      </c>
      <c r="BP509" s="150" cm="1">
        <f t="array" ref="BP509">INDEX($K:$P,ROW(),MATCH(BP$3,$K$2:$P$2,0))</f>
        <v>0.05</v>
      </c>
      <c r="BQ509" s="150" cm="1">
        <f t="array" ref="BQ509">INDEX($K:$P,ROW(),MATCH(BQ$3,$K$2:$P$2,0))</f>
        <v>0.05</v>
      </c>
      <c r="BR509" s="150" cm="1">
        <f t="array" ref="BR509">INDEX($K:$P,ROW(),MATCH(BR$3,$K$2:$P$2,0))</f>
        <v>0.05</v>
      </c>
      <c r="BS509" s="150" cm="1">
        <f t="array" ref="BS509">INDEX($K:$P,ROW(),MATCH(BS$3,$K$2:$P$2,0))</f>
        <v>0.05</v>
      </c>
      <c r="BT509" s="150" cm="1">
        <f t="array" ref="BT509">INDEX($K:$P,ROW(),MATCH(BT$3,$K$2:$P$2,0))</f>
        <v>0.05</v>
      </c>
      <c r="BU509" s="150" cm="1">
        <f t="array" ref="BU509">INDEX($K:$P,ROW(),MATCH(BU$3,$K$2:$P$2,0))</f>
        <v>0.05</v>
      </c>
      <c r="BV509" s="150" cm="1">
        <f t="array" ref="BV509">INDEX($K:$P,ROW(),MATCH(BV$3,$K$2:$P$2,0))</f>
        <v>0.05</v>
      </c>
      <c r="BW509" s="150" cm="1">
        <f t="array" ref="BW509">INDEX($K:$P,ROW(),MATCH(BW$3,$K$2:$P$2,0))</f>
        <v>0.05</v>
      </c>
      <c r="BX509" s="150" cm="1">
        <f t="array" ref="BX509">INDEX($K:$P,ROW(),MATCH(BX$3,$K$2:$P$2,0))</f>
        <v>0.05</v>
      </c>
      <c r="BY509" s="150" cm="1">
        <f t="array" ref="BY509">INDEX($K:$P,ROW(),MATCH(BY$3,$K$2:$P$2,0))</f>
        <v>0.05</v>
      </c>
      <c r="BZ509" s="150" cm="1">
        <f t="array" ref="BZ509">INDEX($K:$P,ROW(),MATCH(BZ$3,$K$2:$P$2,0))</f>
        <v>0.05</v>
      </c>
      <c r="CA509" s="150" cm="1">
        <f t="array" ref="CA509">INDEX($K:$P,ROW(),MATCH(CA$3,$K$2:$P$2,0))</f>
        <v>0.05</v>
      </c>
      <c r="CB509" s="150" cm="1">
        <f t="array" ref="CB509">INDEX($K:$P,ROW(),MATCH(CB$3,$K$2:$P$2,0))</f>
        <v>0.05</v>
      </c>
      <c r="CC509" s="150" cm="1">
        <f t="array" ref="CC509">INDEX($K:$P,ROW(),MATCH(CC$3,$K$2:$P$2,0))</f>
        <v>0.05</v>
      </c>
      <c r="CD509" s="150" cm="1">
        <f t="array" ref="CD509">INDEX($K:$P,ROW(),MATCH(CD$3,$K$2:$P$2,0))</f>
        <v>0.05</v>
      </c>
      <c r="CE509" s="150" cm="1">
        <f t="array" ref="CE509">INDEX($K:$P,ROW(),MATCH(CE$3,$K$2:$P$2,0))</f>
        <v>0.05</v>
      </c>
      <c r="CF509" s="150" cm="1">
        <f t="array" ref="CF509">INDEX($K:$P,ROW(),MATCH(CF$3,$K$2:$P$2,0))</f>
        <v>0.05</v>
      </c>
      <c r="CG509" s="150" cm="1">
        <f t="array" ref="CG509">INDEX($K:$P,ROW(),MATCH(CG$3,$K$2:$P$2,0))</f>
        <v>0.05</v>
      </c>
      <c r="CH509" s="150" cm="1">
        <f t="array" ref="CH509">INDEX($K:$P,ROW(),MATCH(CH$3,$K$2:$P$2,0))</f>
        <v>0.05</v>
      </c>
      <c r="CI509" s="150" cm="1">
        <f t="array" ref="CI509">INDEX($K:$P,ROW(),MATCH(CI$3,$K$2:$P$2,0))</f>
        <v>0.05</v>
      </c>
      <c r="CJ509" s="150" cm="1">
        <f t="array" ref="CJ509">INDEX($K:$P,ROW(),MATCH(CJ$3,$K$2:$P$2,0))</f>
        <v>0.05</v>
      </c>
      <c r="CK509" s="150" cm="1">
        <f t="array" ref="CK509">INDEX($K:$P,ROW(),MATCH(CK$3,$K$2:$P$2,0))</f>
        <v>0.05</v>
      </c>
      <c r="CL509" s="150" cm="1">
        <f t="array" ref="CL509">INDEX($K:$P,ROW(),MATCH(CL$3,$K$2:$P$2,0))</f>
        <v>0.05</v>
      </c>
      <c r="CN509" s="60"/>
      <c r="CO509" s="150" t="e" cm="1">
        <f t="array" ref="CO509">INDEX($K:$P,ROW(),MATCH(CO$3,$K$2:$P$2,0))</f>
        <v>#N/A</v>
      </c>
      <c r="CP509" s="150" t="e" cm="1">
        <f t="array" ref="CP509">INDEX($K:$P,ROW(),MATCH(CP$3,$K$2:$P$2,0))</f>
        <v>#N/A</v>
      </c>
      <c r="CQ509" s="150" t="e" cm="1">
        <f t="array" ref="CQ509">INDEX($K:$P,ROW(),MATCH(CQ$3,$K$2:$P$2,0))</f>
        <v>#N/A</v>
      </c>
      <c r="CR509" s="150" t="e" cm="1">
        <f t="array" ref="CR509">INDEX($K:$P,ROW(),MATCH(CR$3,$K$2:$P$2,0))</f>
        <v>#N/A</v>
      </c>
      <c r="CS509" s="150" t="e" cm="1">
        <f t="array" ref="CS509">INDEX($K:$P,ROW(),MATCH(CS$3,$K$2:$P$2,0))</f>
        <v>#N/A</v>
      </c>
      <c r="CT509" s="150" t="e" cm="1">
        <f t="array" ref="CT509">INDEX($K:$P,ROW(),MATCH(CT$3,$K$2:$P$2,0))</f>
        <v>#N/A</v>
      </c>
      <c r="CU509" s="150" t="e" cm="1">
        <f t="array" ref="CU509">INDEX($K:$P,ROW(),MATCH(CU$3,$K$2:$P$2,0))</f>
        <v>#N/A</v>
      </c>
      <c r="CV509" s="150" t="e" cm="1">
        <f t="array" ref="CV509">INDEX($K:$P,ROW(),MATCH(CV$3,$K$2:$P$2,0))</f>
        <v>#N/A</v>
      </c>
      <c r="CW509" s="150" t="e" cm="1">
        <f t="array" ref="CW509">INDEX($K:$P,ROW(),MATCH(CW$3,$K$2:$P$2,0))</f>
        <v>#N/A</v>
      </c>
      <c r="CX509" s="150" t="e" cm="1">
        <f t="array" ref="CX509">INDEX($K:$P,ROW(),MATCH(CX$3,$K$2:$P$2,0))</f>
        <v>#N/A</v>
      </c>
      <c r="CY509" s="150" t="e" cm="1">
        <f t="array" ref="CY509">INDEX($K:$P,ROW(),MATCH(CY$3,$K$2:$P$2,0))</f>
        <v>#N/A</v>
      </c>
      <c r="CZ509" s="150" t="e" cm="1">
        <f t="array" ref="CZ509">INDEX($K:$P,ROW(),MATCH(CZ$3,$K$2:$P$2,0))</f>
        <v>#N/A</v>
      </c>
      <c r="DA509" s="150" t="e" cm="1">
        <f t="array" ref="DA509">INDEX($K:$P,ROW(),MATCH(DA$3,$K$2:$P$2,0))</f>
        <v>#N/A</v>
      </c>
      <c r="DB509" s="150" t="e" cm="1">
        <f t="array" ref="DB509">INDEX($K:$P,ROW(),MATCH(DB$3,$K$2:$P$2,0))</f>
        <v>#N/A</v>
      </c>
      <c r="DC509" s="150" t="e" cm="1">
        <f t="array" ref="DC509">INDEX($K:$P,ROW(),MATCH(DC$3,$K$2:$P$2,0))</f>
        <v>#N/A</v>
      </c>
      <c r="DD509" s="150" t="e" cm="1">
        <f t="array" ref="DD509">INDEX($K:$P,ROW(),MATCH(DD$3,$K$2:$P$2,0))</f>
        <v>#N/A</v>
      </c>
      <c r="DE509" s="150" t="e" cm="1">
        <f t="array" ref="DE509">INDEX($K:$P,ROW(),MATCH(DE$3,$K$2:$P$2,0))</f>
        <v>#N/A</v>
      </c>
      <c r="DF509" s="150" t="e" cm="1">
        <f t="array" ref="DF509">INDEX($K:$P,ROW(),MATCH(DF$3,$K$2:$P$2,0))</f>
        <v>#N/A</v>
      </c>
      <c r="DG509" s="150" t="e" cm="1">
        <f t="array" ref="DG509">INDEX($K:$P,ROW(),MATCH(DG$3,$K$2:$P$2,0))</f>
        <v>#N/A</v>
      </c>
      <c r="DH509" s="150" t="e" cm="1">
        <f t="array" ref="DH509">INDEX($K:$P,ROW(),MATCH(DH$3,$K$2:$P$2,0))</f>
        <v>#N/A</v>
      </c>
      <c r="DI509" s="150" t="e" cm="1">
        <f t="array" ref="DI509">INDEX($K:$P,ROW(),MATCH(DI$3,$K$2:$P$2,0))</f>
        <v>#N/A</v>
      </c>
      <c r="DJ509" s="150" t="e" cm="1">
        <f t="array" ref="DJ509">INDEX($K:$P,ROW(),MATCH(DJ$3,$K$2:$P$2,0))</f>
        <v>#N/A</v>
      </c>
      <c r="DK509" s="150" t="e" cm="1">
        <f t="array" ref="DK509">INDEX($K:$P,ROW(),MATCH(DK$3,$K$2:$P$2,0))</f>
        <v>#N/A</v>
      </c>
      <c r="DL509" s="150" t="e" cm="1">
        <f t="array" ref="DL509">INDEX($K:$P,ROW(),MATCH(DL$3,$K$2:$P$2,0))</f>
        <v>#N/A</v>
      </c>
    </row>
    <row r="510" spans="2:116" x14ac:dyDescent="0.4">
      <c r="D510" t="s">
        <v>837</v>
      </c>
      <c r="E510" s="8" t="str">
        <f t="shared" si="509"/>
        <v>510 SUBFREE-PV</v>
      </c>
      <c r="G510" s="158" t="s">
        <v>74</v>
      </c>
      <c r="K510" s="34">
        <f t="shared" ref="K510:P510" ca="1" si="623">SUMIF($3:$3,K$2,510:510)</f>
        <v>-703.55450114461655</v>
      </c>
      <c r="L510" s="34">
        <f t="shared" ca="1" si="623"/>
        <v>-1313.7030669155113</v>
      </c>
      <c r="M510" s="34">
        <f t="shared" ca="1" si="623"/>
        <v>-1497.5678993890963</v>
      </c>
      <c r="N510" s="34">
        <f t="shared" ca="1" si="623"/>
        <v>-1552.9745306868806</v>
      </c>
      <c r="O510" s="34">
        <f t="shared" ca="1" si="623"/>
        <v>-1569.6710068453081</v>
      </c>
      <c r="P510" s="34">
        <f t="shared" ca="1" si="623"/>
        <v>-1574.7023958610139</v>
      </c>
      <c r="R510" s="15"/>
      <c r="S510" s="76">
        <f t="shared" ref="S510:CD510" ca="1" si="624">-S508*S509</f>
        <v>-12.5</v>
      </c>
      <c r="T510" s="76">
        <f t="shared" ca="1" si="624"/>
        <v>-23.810937500000001</v>
      </c>
      <c r="U510" s="76">
        <f t="shared" ca="1" si="624"/>
        <v>-34.045922070312507</v>
      </c>
      <c r="V510" s="76">
        <f t="shared" ca="1" si="624"/>
        <v>-43.307303733374034</v>
      </c>
      <c r="W510" s="76">
        <f t="shared" ca="1" si="624"/>
        <v>-51.687696465736828</v>
      </c>
      <c r="X510" s="76">
        <f t="shared" ca="1" si="624"/>
        <v>-59.270904339433621</v>
      </c>
      <c r="Y510" s="76">
        <f t="shared" ca="1" si="624"/>
        <v>-66.132759564145005</v>
      </c>
      <c r="Z510" s="76">
        <f t="shared" ca="1" si="624"/>
        <v>-72.341880810605701</v>
      </c>
      <c r="AA510" s="76">
        <f t="shared" ca="1" si="624"/>
        <v>-77.960359398496848</v>
      </c>
      <c r="AB510" s="76">
        <f t="shared" ca="1" si="624"/>
        <v>-83.044380210714849</v>
      </c>
      <c r="AC510" s="76">
        <f t="shared" ca="1" si="624"/>
        <v>-87.644783543170604</v>
      </c>
      <c r="AD510" s="76">
        <f t="shared" ca="1" si="624"/>
        <v>-91.807573508626504</v>
      </c>
      <c r="AE510" s="76">
        <f t="shared" ca="1" si="624"/>
        <v>-95.574378078618395</v>
      </c>
      <c r="AF510" s="76">
        <f t="shared" ca="1" si="624"/>
        <v>-98.982865363889843</v>
      </c>
      <c r="AG510" s="76">
        <f t="shared" ca="1" si="624"/>
        <v>-102.06712029614982</v>
      </c>
      <c r="AH510" s="76">
        <f t="shared" ca="1" si="624"/>
        <v>-104.85798547797856</v>
      </c>
      <c r="AI510" s="76">
        <f t="shared" ca="1" si="624"/>
        <v>-107.38336960938587</v>
      </c>
      <c r="AJ510" s="76">
        <f t="shared" ca="1" si="624"/>
        <v>-109.66852657529306</v>
      </c>
      <c r="AK510" s="76">
        <f t="shared" ca="1" si="624"/>
        <v>-111.73630798481827</v>
      </c>
      <c r="AL510" s="76">
        <f t="shared" ca="1" si="624"/>
        <v>-113.60739168776243</v>
      </c>
      <c r="AM510" s="76">
        <f t="shared" ca="1" si="624"/>
        <v>-115.30048855346405</v>
      </c>
      <c r="AN510" s="76">
        <f t="shared" ca="1" si="624"/>
        <v>-116.83252957981577</v>
      </c>
      <c r="AO510" s="76">
        <f t="shared" ca="1" si="624"/>
        <v>-118.21883520353579</v>
      </c>
      <c r="AP510" s="76">
        <f t="shared" ca="1" si="624"/>
        <v>-119.47326850479945</v>
      </c>
      <c r="AQ510" s="76">
        <f t="shared" ca="1" si="624"/>
        <v>-120.60837383828039</v>
      </c>
      <c r="AR510" s="76">
        <f t="shared" ca="1" si="624"/>
        <v>-121.63550227691397</v>
      </c>
      <c r="AS510" s="76">
        <f t="shared" ca="1" si="624"/>
        <v>-122.56492512282253</v>
      </c>
      <c r="AT510" s="76">
        <f t="shared" ca="1" si="624"/>
        <v>-123.40593662051407</v>
      </c>
      <c r="AU510" s="76">
        <f t="shared" ca="1" si="624"/>
        <v>-124.16694689948764</v>
      </c>
      <c r="AV510" s="76">
        <f t="shared" ca="1" si="624"/>
        <v>-124.85556607567388</v>
      </c>
      <c r="AW510" s="76">
        <f t="shared" ca="1" si="624"/>
        <v>-125.47868035272541</v>
      </c>
      <c r="AX510" s="76">
        <f t="shared" ca="1" si="624"/>
        <v>-126.0425208841724</v>
      </c>
      <c r="AY510" s="76">
        <f t="shared" ca="1" si="624"/>
        <v>-126.5527260850655</v>
      </c>
      <c r="AZ510" s="76">
        <f t="shared" ca="1" si="624"/>
        <v>-127.01439801622365</v>
      </c>
      <c r="BA510" s="76">
        <f t="shared" ca="1" si="624"/>
        <v>-127.43215340493039</v>
      </c>
      <c r="BB510" s="76">
        <f t="shared" ca="1" si="624"/>
        <v>-127.81016981228639</v>
      </c>
      <c r="BC510" s="76">
        <f t="shared" ca="1" si="624"/>
        <v>-128.15222740889263</v>
      </c>
      <c r="BD510" s="76">
        <f t="shared" ca="1" si="624"/>
        <v>-128.46174677662174</v>
      </c>
      <c r="BE510" s="76">
        <f t="shared" ca="1" si="624"/>
        <v>-128.74182311449559</v>
      </c>
      <c r="BF510" s="76">
        <f t="shared" ca="1" si="624"/>
        <v>-128.99525719072923</v>
      </c>
      <c r="BG510" s="76">
        <f t="shared" ca="1" si="624"/>
        <v>-129.2245833504611</v>
      </c>
      <c r="BH510" s="76">
        <f t="shared" ca="1" si="624"/>
        <v>-129.43209485924851</v>
      </c>
      <c r="BI510" s="76">
        <f t="shared" ca="1" si="624"/>
        <v>-129.61986683576251</v>
      </c>
      <c r="BJ510" s="76">
        <f t="shared" ca="1" si="624"/>
        <v>-129.78977700301058</v>
      </c>
      <c r="BK510" s="76">
        <f t="shared" ca="1" si="624"/>
        <v>-129.94352446559921</v>
      </c>
      <c r="BL510" s="76">
        <f t="shared" ca="1" si="624"/>
        <v>-130.08264670080908</v>
      </c>
      <c r="BM510" s="76">
        <f t="shared" ca="1" si="624"/>
        <v>-130.20853493339462</v>
      </c>
      <c r="BN510" s="76">
        <f t="shared" ca="1" si="624"/>
        <v>-130.32244804785543</v>
      </c>
      <c r="BO510" s="76">
        <f t="shared" ca="1" si="624"/>
        <v>-130.4255251773032</v>
      </c>
      <c r="BP510" s="76">
        <f t="shared" ca="1" si="624"/>
        <v>-130.51879709481224</v>
      </c>
      <c r="BQ510" s="76">
        <f t="shared" ca="1" si="624"/>
        <v>-130.6031965211682</v>
      </c>
      <c r="BR510" s="76">
        <f t="shared" ca="1" si="624"/>
        <v>-130.67956745209207</v>
      </c>
      <c r="BS510" s="76">
        <f t="shared" ca="1" si="624"/>
        <v>-130.74867359821184</v>
      </c>
      <c r="BT510" s="76">
        <f t="shared" ca="1" si="624"/>
        <v>-130.81120602218192</v>
      </c>
      <c r="BU510" s="76">
        <f t="shared" ca="1" si="624"/>
        <v>-130.86779004932188</v>
      </c>
      <c r="BV510" s="76">
        <f t="shared" ca="1" si="624"/>
        <v>-130.91899152088013</v>
      </c>
      <c r="BW510" s="76">
        <f t="shared" ca="1" si="624"/>
        <v>-130.96532245245641</v>
      </c>
      <c r="BX510" s="76">
        <f t="shared" ca="1" si="624"/>
        <v>-131.00724615416649</v>
      </c>
      <c r="BY510" s="76">
        <f t="shared" ca="1" si="624"/>
        <v>-131.0451818637514</v>
      </c>
      <c r="BZ510" s="76">
        <f t="shared" ca="1" si="624"/>
        <v>-131.07950893896205</v>
      </c>
      <c r="CA510" s="76">
        <f t="shared" ca="1" si="624"/>
        <v>-131.11057065114332</v>
      </c>
      <c r="CB510" s="76">
        <f t="shared" ca="1" si="624"/>
        <v>-131.13867761795331</v>
      </c>
      <c r="CC510" s="76">
        <f t="shared" ca="1" si="624"/>
        <v>-131.16411090954549</v>
      </c>
      <c r="CD510" s="76">
        <f t="shared" ca="1" si="624"/>
        <v>-131.18712485927497</v>
      </c>
      <c r="CE510" s="76">
        <f t="shared" ref="CE510:CL510" ca="1" si="625">-CE508*CE509</f>
        <v>-131.20794960703643</v>
      </c>
      <c r="CF510" s="76">
        <f t="shared" ca="1" si="625"/>
        <v>-131.22679340066711</v>
      </c>
      <c r="CG510" s="76">
        <f t="shared" ca="1" si="625"/>
        <v>-131.24384467842864</v>
      </c>
      <c r="CH510" s="76">
        <f t="shared" ca="1" si="625"/>
        <v>-131.25927395339315</v>
      </c>
      <c r="CI510" s="76">
        <f t="shared" ca="1" si="625"/>
        <v>-131.27323551857663</v>
      </c>
      <c r="CJ510" s="76">
        <f t="shared" ca="1" si="625"/>
        <v>-131.28586898987203</v>
      </c>
      <c r="CK510" s="76">
        <f t="shared" ca="1" si="625"/>
        <v>-131.29730070221044</v>
      </c>
      <c r="CL510" s="76">
        <f t="shared" ca="1" si="625"/>
        <v>-131.30764497291267</v>
      </c>
      <c r="CO510" s="76" t="e">
        <f t="shared" ref="CO510:DL510" ca="1" si="626">-CO508*CO509</f>
        <v>#N/A</v>
      </c>
      <c r="CP510" s="76" t="e">
        <f t="shared" ca="1" si="626"/>
        <v>#N/A</v>
      </c>
      <c r="CQ510" s="76" t="e">
        <f t="shared" ca="1" si="626"/>
        <v>#N/A</v>
      </c>
      <c r="CR510" s="76" t="e">
        <f t="shared" ca="1" si="626"/>
        <v>#N/A</v>
      </c>
      <c r="CS510" s="76" t="e">
        <f t="shared" ca="1" si="626"/>
        <v>#N/A</v>
      </c>
      <c r="CT510" s="76" t="e">
        <f t="shared" ca="1" si="626"/>
        <v>#N/A</v>
      </c>
      <c r="CU510" s="76" t="e">
        <f t="shared" ca="1" si="626"/>
        <v>#N/A</v>
      </c>
      <c r="CV510" s="76" t="e">
        <f t="shared" ca="1" si="626"/>
        <v>#N/A</v>
      </c>
      <c r="CW510" s="76" t="e">
        <f t="shared" ca="1" si="626"/>
        <v>#N/A</v>
      </c>
      <c r="CX510" s="76" t="e">
        <f t="shared" ca="1" si="626"/>
        <v>#N/A</v>
      </c>
      <c r="CY510" s="76" t="e">
        <f t="shared" ca="1" si="626"/>
        <v>#N/A</v>
      </c>
      <c r="CZ510" s="76" t="e">
        <f t="shared" ca="1" si="626"/>
        <v>#N/A</v>
      </c>
      <c r="DA510" s="76" t="e">
        <f t="shared" ca="1" si="626"/>
        <v>#N/A</v>
      </c>
      <c r="DB510" s="76" t="e">
        <f t="shared" ca="1" si="626"/>
        <v>#N/A</v>
      </c>
      <c r="DC510" s="76" t="e">
        <f t="shared" ca="1" si="626"/>
        <v>#N/A</v>
      </c>
      <c r="DD510" s="76" t="e">
        <f t="shared" ca="1" si="626"/>
        <v>#N/A</v>
      </c>
      <c r="DE510" s="76" t="e">
        <f t="shared" ca="1" si="626"/>
        <v>#N/A</v>
      </c>
      <c r="DF510" s="76" t="e">
        <f t="shared" ca="1" si="626"/>
        <v>#N/A</v>
      </c>
      <c r="DG510" s="76" t="e">
        <f t="shared" ca="1" si="626"/>
        <v>#N/A</v>
      </c>
      <c r="DH510" s="76" t="e">
        <f t="shared" ca="1" si="626"/>
        <v>#N/A</v>
      </c>
      <c r="DI510" s="76" t="e">
        <f t="shared" ca="1" si="626"/>
        <v>#N/A</v>
      </c>
      <c r="DJ510" s="76" t="e">
        <f t="shared" ca="1" si="626"/>
        <v>#N/A</v>
      </c>
      <c r="DK510" s="76" t="e">
        <f t="shared" ca="1" si="626"/>
        <v>#N/A</v>
      </c>
      <c r="DL510" s="76" t="e">
        <f t="shared" ca="1" si="626"/>
        <v>#N/A</v>
      </c>
    </row>
    <row r="511" spans="2:116" x14ac:dyDescent="0.4">
      <c r="C511" t="s">
        <v>80</v>
      </c>
      <c r="D511" t="s">
        <v>837</v>
      </c>
      <c r="E511" s="8" t="str">
        <f t="shared" si="509"/>
        <v>511 SUBFREE-PV</v>
      </c>
      <c r="G511" s="127" t="str">
        <f>"# of "&amp;G519&amp;"s - Paid"</f>
        <v># of subscribers - Paid</v>
      </c>
      <c r="H511" s="31"/>
      <c r="I511" s="73"/>
      <c r="J511" s="73"/>
      <c r="K511" s="119">
        <f t="shared" ref="K511:P511" ca="1" si="627">SUMIF($4:$4,K$2,511:511)</f>
        <v>13367.535521747714</v>
      </c>
      <c r="L511" s="119">
        <f t="shared" ca="1" si="627"/>
        <v>38327.89379314243</v>
      </c>
      <c r="M511" s="119">
        <f t="shared" ca="1" si="627"/>
        <v>66781.683881535253</v>
      </c>
      <c r="N511" s="119">
        <f t="shared" ca="1" si="627"/>
        <v>96288.199964585947</v>
      </c>
      <c r="O511" s="119">
        <f t="shared" ca="1" si="627"/>
        <v>126111.94909464678</v>
      </c>
      <c r="P511" s="119">
        <f t="shared" ca="1" si="627"/>
        <v>156031.29461600605</v>
      </c>
      <c r="R511" s="117"/>
      <c r="S511" s="151">
        <f t="shared" ref="S511:CD511" ca="1" si="628">S507+S508+S510</f>
        <v>237.5</v>
      </c>
      <c r="T511" s="151">
        <f t="shared" ca="1" si="628"/>
        <v>689.90781249999998</v>
      </c>
      <c r="U511" s="151">
        <f t="shared" ca="1" si="628"/>
        <v>1336.7803318359374</v>
      </c>
      <c r="V511" s="151">
        <f t="shared" ca="1" si="628"/>
        <v>2159.6191027700443</v>
      </c>
      <c r="W511" s="151">
        <f t="shared" ca="1" si="628"/>
        <v>3141.6853356190441</v>
      </c>
      <c r="X511" s="151">
        <f t="shared" ca="1" si="628"/>
        <v>4267.8325180682832</v>
      </c>
      <c r="Y511" s="151">
        <f t="shared" ca="1" si="628"/>
        <v>5524.3549497870381</v>
      </c>
      <c r="Z511" s="151">
        <f t="shared" ca="1" si="628"/>
        <v>6898.8506851885468</v>
      </c>
      <c r="AA511" s="151">
        <f t="shared" ca="1" si="628"/>
        <v>8380.0975137599853</v>
      </c>
      <c r="AB511" s="151">
        <f t="shared" ca="1" si="628"/>
        <v>9957.9407377635671</v>
      </c>
      <c r="AC511" s="151">
        <f t="shared" ca="1" si="628"/>
        <v>11623.191625083809</v>
      </c>
      <c r="AD511" s="151">
        <f t="shared" ca="1" si="628"/>
        <v>13367.535521747714</v>
      </c>
      <c r="AE511" s="151">
        <f t="shared" ca="1" si="628"/>
        <v>15183.448705241464</v>
      </c>
      <c r="AF511" s="151">
        <f t="shared" ca="1" si="628"/>
        <v>17064.123147155369</v>
      </c>
      <c r="AG511" s="151">
        <f t="shared" ca="1" si="628"/>
        <v>19003.398432782215</v>
      </c>
      <c r="AH511" s="151">
        <f t="shared" ca="1" si="628"/>
        <v>20995.700156863808</v>
      </c>
      <c r="AI511" s="151">
        <f t="shared" ca="1" si="628"/>
        <v>23035.984179442137</v>
      </c>
      <c r="AJ511" s="151">
        <f t="shared" ca="1" si="628"/>
        <v>25119.686184372706</v>
      </c>
      <c r="AK511" s="151">
        <f t="shared" ca="1" si="628"/>
        <v>27242.676036084253</v>
      </c>
      <c r="AL511" s="151">
        <f t="shared" ca="1" si="628"/>
        <v>29401.216478151739</v>
      </c>
      <c r="AM511" s="151">
        <f t="shared" ca="1" si="628"/>
        <v>31591.925760667556</v>
      </c>
      <c r="AN511" s="151">
        <f t="shared" ca="1" si="628"/>
        <v>33811.74382268406</v>
      </c>
      <c r="AO511" s="151">
        <f t="shared" ca="1" si="628"/>
        <v>36057.90169155124</v>
      </c>
      <c r="AP511" s="151">
        <f t="shared" ca="1" si="628"/>
        <v>38327.89379314243</v>
      </c>
      <c r="AQ511" s="151">
        <f t="shared" ca="1" si="628"/>
        <v>40619.452896069757</v>
      </c>
      <c r="AR511" s="151">
        <f t="shared" ca="1" si="628"/>
        <v>42930.527439331127</v>
      </c>
      <c r="AS511" s="151">
        <f t="shared" ca="1" si="628"/>
        <v>45259.26101666475</v>
      </c>
      <c r="AT511" s="151">
        <f t="shared" ca="1" si="628"/>
        <v>47603.973812454518</v>
      </c>
      <c r="AU511" s="151">
        <f t="shared" ca="1" si="628"/>
        <v>49963.145803544779</v>
      </c>
      <c r="AV511" s="151">
        <f t="shared" ca="1" si="628"/>
        <v>52335.401558982579</v>
      </c>
      <c r="AW511" s="151">
        <f t="shared" ca="1" si="628"/>
        <v>54719.496485684365</v>
      </c>
      <c r="AX511" s="151">
        <f t="shared" ca="1" si="628"/>
        <v>57114.304382483642</v>
      </c>
      <c r="AY511" s="151">
        <f t="shared" ca="1" si="628"/>
        <v>59518.806178099891</v>
      </c>
      <c r="AZ511" s="151">
        <f t="shared" ca="1" si="628"/>
        <v>61932.079740408139</v>
      </c>
      <c r="BA511" s="151">
        <f t="shared" ca="1" si="628"/>
        <v>64353.290655101817</v>
      </c>
      <c r="BB511" s="151">
        <f t="shared" ca="1" si="628"/>
        <v>66781.683881535253</v>
      </c>
      <c r="BC511" s="151">
        <f t="shared" ca="1" si="628"/>
        <v>69216.576202304219</v>
      </c>
      <c r="BD511" s="151">
        <f t="shared" ca="1" si="628"/>
        <v>71657.349391060037</v>
      </c>
      <c r="BE511" s="151">
        <f t="shared" ca="1" si="628"/>
        <v>74103.444030235449</v>
      </c>
      <c r="BF511" s="151">
        <f t="shared" ca="1" si="628"/>
        <v>76554.353916859298</v>
      </c>
      <c r="BG511" s="151">
        <f t="shared" ca="1" si="628"/>
        <v>79009.621000518062</v>
      </c>
      <c r="BH511" s="151">
        <f t="shared" ca="1" si="628"/>
        <v>81468.830802843775</v>
      </c>
      <c r="BI511" s="151">
        <f t="shared" ca="1" si="628"/>
        <v>83931.608272723257</v>
      </c>
      <c r="BJ511" s="151">
        <f t="shared" ca="1" si="628"/>
        <v>86397.614035780454</v>
      </c>
      <c r="BK511" s="151">
        <f t="shared" ca="1" si="628"/>
        <v>88866.541000626836</v>
      </c>
      <c r="BL511" s="151">
        <f t="shared" ca="1" si="628"/>
        <v>91338.1112879422</v>
      </c>
      <c r="BM511" s="151">
        <f t="shared" ca="1" si="628"/>
        <v>93812.073451676697</v>
      </c>
      <c r="BN511" s="151">
        <f t="shared" ca="1" si="628"/>
        <v>96288.199964585947</v>
      </c>
      <c r="BO511" s="151">
        <f t="shared" ca="1" si="628"/>
        <v>98766.284942954706</v>
      </c>
      <c r="BP511" s="151">
        <f t="shared" ca="1" si="628"/>
        <v>101246.14208775613</v>
      </c>
      <c r="BQ511" s="151">
        <f t="shared" ca="1" si="628"/>
        <v>103727.60282165832</v>
      </c>
      <c r="BR511" s="151">
        <f t="shared" ca="1" si="628"/>
        <v>106210.51460324807</v>
      </c>
      <c r="BS511" s="151">
        <f t="shared" ca="1" si="628"/>
        <v>108694.7394016141</v>
      </c>
      <c r="BT511" s="151">
        <f t="shared" ca="1" si="628"/>
        <v>111180.15231603557</v>
      </c>
      <c r="BU511" s="151">
        <f t="shared" ca="1" si="628"/>
        <v>113666.64032697269</v>
      </c>
      <c r="BV511" s="151">
        <f t="shared" ca="1" si="628"/>
        <v>116154.1011658694</v>
      </c>
      <c r="BW511" s="151">
        <f t="shared" ca="1" si="628"/>
        <v>118642.44229246608</v>
      </c>
      <c r="BX511" s="151">
        <f t="shared" ca="1" si="628"/>
        <v>121131.57996939523</v>
      </c>
      <c r="BY511" s="151">
        <f t="shared" ca="1" si="628"/>
        <v>123621.4384248065</v>
      </c>
      <c r="BZ511" s="151">
        <f t="shared" ca="1" si="628"/>
        <v>126111.94909464678</v>
      </c>
      <c r="CA511" s="151">
        <f t="shared" ca="1" si="628"/>
        <v>128603.04993701851</v>
      </c>
      <c r="CB511" s="151">
        <f t="shared" ca="1" si="628"/>
        <v>131094.68481175962</v>
      </c>
      <c r="CC511" s="151">
        <f t="shared" ca="1" si="628"/>
        <v>133586.80291904099</v>
      </c>
      <c r="CD511" s="151">
        <f t="shared" ca="1" si="628"/>
        <v>136079.35829136721</v>
      </c>
      <c r="CE511" s="151">
        <f t="shared" ref="CE511:CL511" ca="1" si="629">CE507+CE508+CE510</f>
        <v>138572.30933390092</v>
      </c>
      <c r="CF511" s="151">
        <f t="shared" ca="1" si="629"/>
        <v>141065.61840851358</v>
      </c>
      <c r="CG511" s="151">
        <f t="shared" ca="1" si="629"/>
        <v>143559.25145740373</v>
      </c>
      <c r="CH511" s="151">
        <f t="shared" ca="1" si="629"/>
        <v>146053.17766251822</v>
      </c>
      <c r="CI511" s="151">
        <f t="shared" ca="1" si="629"/>
        <v>148547.36913737119</v>
      </c>
      <c r="CJ511" s="151">
        <f t="shared" ca="1" si="629"/>
        <v>151041.80064817876</v>
      </c>
      <c r="CK511" s="151">
        <f t="shared" ca="1" si="629"/>
        <v>153536.44936152073</v>
      </c>
      <c r="CL511" s="151">
        <f t="shared" ca="1" si="629"/>
        <v>156031.29461600605</v>
      </c>
      <c r="CN511" s="73"/>
      <c r="CO511" s="151" t="e">
        <f t="shared" ref="CO511:DL511" ca="1" si="630">CO507+CO508+CO510</f>
        <v>#N/A</v>
      </c>
      <c r="CP511" s="151" t="e">
        <f t="shared" ca="1" si="630"/>
        <v>#N/A</v>
      </c>
      <c r="CQ511" s="151" t="e">
        <f t="shared" ca="1" si="630"/>
        <v>#N/A</v>
      </c>
      <c r="CR511" s="151" t="e">
        <f t="shared" ca="1" si="630"/>
        <v>#N/A</v>
      </c>
      <c r="CS511" s="151" t="e">
        <f t="shared" ca="1" si="630"/>
        <v>#N/A</v>
      </c>
      <c r="CT511" s="151" t="e">
        <f t="shared" ca="1" si="630"/>
        <v>#N/A</v>
      </c>
      <c r="CU511" s="151" t="e">
        <f t="shared" ca="1" si="630"/>
        <v>#N/A</v>
      </c>
      <c r="CV511" s="151" t="e">
        <f t="shared" ca="1" si="630"/>
        <v>#N/A</v>
      </c>
      <c r="CW511" s="151" t="e">
        <f t="shared" ca="1" si="630"/>
        <v>#N/A</v>
      </c>
      <c r="CX511" s="151" t="e">
        <f t="shared" ca="1" si="630"/>
        <v>#N/A</v>
      </c>
      <c r="CY511" s="151" t="e">
        <f t="shared" ca="1" si="630"/>
        <v>#N/A</v>
      </c>
      <c r="CZ511" s="151" t="e">
        <f t="shared" ca="1" si="630"/>
        <v>#N/A</v>
      </c>
      <c r="DA511" s="151" t="e">
        <f t="shared" ca="1" si="630"/>
        <v>#N/A</v>
      </c>
      <c r="DB511" s="151" t="e">
        <f t="shared" ca="1" si="630"/>
        <v>#N/A</v>
      </c>
      <c r="DC511" s="151" t="e">
        <f t="shared" ca="1" si="630"/>
        <v>#N/A</v>
      </c>
      <c r="DD511" s="151" t="e">
        <f t="shared" ca="1" si="630"/>
        <v>#N/A</v>
      </c>
      <c r="DE511" s="151" t="e">
        <f t="shared" ca="1" si="630"/>
        <v>#N/A</v>
      </c>
      <c r="DF511" s="151" t="e">
        <f t="shared" ca="1" si="630"/>
        <v>#N/A</v>
      </c>
      <c r="DG511" s="151" t="e">
        <f t="shared" ca="1" si="630"/>
        <v>#N/A</v>
      </c>
      <c r="DH511" s="151" t="e">
        <f t="shared" ca="1" si="630"/>
        <v>#N/A</v>
      </c>
      <c r="DI511" s="151" t="e">
        <f t="shared" ca="1" si="630"/>
        <v>#N/A</v>
      </c>
      <c r="DJ511" s="151" t="e">
        <f t="shared" ca="1" si="630"/>
        <v>#N/A</v>
      </c>
      <c r="DK511" s="151" t="e">
        <f t="shared" ca="1" si="630"/>
        <v>#N/A</v>
      </c>
      <c r="DL511" s="151" t="e">
        <f t="shared" ca="1" si="630"/>
        <v>#N/A</v>
      </c>
    </row>
    <row r="512" spans="2:116" x14ac:dyDescent="0.4">
      <c r="D512" t="s">
        <v>837</v>
      </c>
      <c r="E512" s="8" t="str">
        <f t="shared" si="509"/>
        <v>512 SUBFREE-PV</v>
      </c>
      <c r="G512" s="145" t="s">
        <v>62</v>
      </c>
      <c r="H512" s="12"/>
      <c r="I512" s="60"/>
      <c r="J512" s="60"/>
      <c r="K512" s="34">
        <f t="shared" ref="K512:P512" ca="1" si="631">K511-SUM(K510,K507:K508)</f>
        <v>0</v>
      </c>
      <c r="L512" s="34">
        <f t="shared" ca="1" si="631"/>
        <v>0</v>
      </c>
      <c r="M512" s="34">
        <f t="shared" ca="1" si="631"/>
        <v>0</v>
      </c>
      <c r="N512" s="34">
        <f t="shared" ca="1" si="631"/>
        <v>0</v>
      </c>
      <c r="O512" s="34">
        <f t="shared" ca="1" si="631"/>
        <v>0</v>
      </c>
      <c r="P512" s="34">
        <f t="shared" ca="1" si="631"/>
        <v>0</v>
      </c>
      <c r="R512" s="15"/>
      <c r="S512" s="76">
        <f t="shared" ref="S512:CD512" ca="1" si="632">S511-SUM(S510,S507:S508)</f>
        <v>0</v>
      </c>
      <c r="T512" s="76">
        <f t="shared" ca="1" si="632"/>
        <v>0</v>
      </c>
      <c r="U512" s="76">
        <f t="shared" ca="1" si="632"/>
        <v>0</v>
      </c>
      <c r="V512" s="76">
        <f t="shared" ca="1" si="632"/>
        <v>0</v>
      </c>
      <c r="W512" s="76">
        <f t="shared" ca="1" si="632"/>
        <v>0</v>
      </c>
      <c r="X512" s="76">
        <f t="shared" ca="1" si="632"/>
        <v>0</v>
      </c>
      <c r="Y512" s="76">
        <f t="shared" ca="1" si="632"/>
        <v>0</v>
      </c>
      <c r="Z512" s="76">
        <f t="shared" ca="1" si="632"/>
        <v>0</v>
      </c>
      <c r="AA512" s="76">
        <f t="shared" ca="1" si="632"/>
        <v>0</v>
      </c>
      <c r="AB512" s="76">
        <f t="shared" ca="1" si="632"/>
        <v>0</v>
      </c>
      <c r="AC512" s="76">
        <f t="shared" ca="1" si="632"/>
        <v>0</v>
      </c>
      <c r="AD512" s="76">
        <f t="shared" ca="1" si="632"/>
        <v>0</v>
      </c>
      <c r="AE512" s="76">
        <f t="shared" ca="1" si="632"/>
        <v>0</v>
      </c>
      <c r="AF512" s="76">
        <f t="shared" ca="1" si="632"/>
        <v>0</v>
      </c>
      <c r="AG512" s="76">
        <f t="shared" ca="1" si="632"/>
        <v>0</v>
      </c>
      <c r="AH512" s="76">
        <f t="shared" ca="1" si="632"/>
        <v>0</v>
      </c>
      <c r="AI512" s="76">
        <f t="shared" ca="1" si="632"/>
        <v>0</v>
      </c>
      <c r="AJ512" s="76">
        <f t="shared" ca="1" si="632"/>
        <v>0</v>
      </c>
      <c r="AK512" s="76">
        <f t="shared" ca="1" si="632"/>
        <v>0</v>
      </c>
      <c r="AL512" s="76">
        <f t="shared" ca="1" si="632"/>
        <v>0</v>
      </c>
      <c r="AM512" s="76">
        <f t="shared" ca="1" si="632"/>
        <v>0</v>
      </c>
      <c r="AN512" s="76">
        <f t="shared" ca="1" si="632"/>
        <v>0</v>
      </c>
      <c r="AO512" s="76">
        <f t="shared" ca="1" si="632"/>
        <v>0</v>
      </c>
      <c r="AP512" s="76">
        <f t="shared" ca="1" si="632"/>
        <v>0</v>
      </c>
      <c r="AQ512" s="76">
        <f t="shared" ca="1" si="632"/>
        <v>0</v>
      </c>
      <c r="AR512" s="76">
        <f t="shared" ca="1" si="632"/>
        <v>0</v>
      </c>
      <c r="AS512" s="76">
        <f t="shared" ca="1" si="632"/>
        <v>0</v>
      </c>
      <c r="AT512" s="76">
        <f t="shared" ca="1" si="632"/>
        <v>0</v>
      </c>
      <c r="AU512" s="76">
        <f t="shared" ca="1" si="632"/>
        <v>0</v>
      </c>
      <c r="AV512" s="76">
        <f t="shared" ca="1" si="632"/>
        <v>0</v>
      </c>
      <c r="AW512" s="76">
        <f t="shared" ca="1" si="632"/>
        <v>0</v>
      </c>
      <c r="AX512" s="76">
        <f t="shared" ca="1" si="632"/>
        <v>0</v>
      </c>
      <c r="AY512" s="76">
        <f t="shared" ca="1" si="632"/>
        <v>0</v>
      </c>
      <c r="AZ512" s="76">
        <f t="shared" ca="1" si="632"/>
        <v>0</v>
      </c>
      <c r="BA512" s="76">
        <f t="shared" ca="1" si="632"/>
        <v>0</v>
      </c>
      <c r="BB512" s="76">
        <f t="shared" ca="1" si="632"/>
        <v>0</v>
      </c>
      <c r="BC512" s="76">
        <f t="shared" ca="1" si="632"/>
        <v>0</v>
      </c>
      <c r="BD512" s="76">
        <f t="shared" ca="1" si="632"/>
        <v>0</v>
      </c>
      <c r="BE512" s="76">
        <f t="shared" ca="1" si="632"/>
        <v>0</v>
      </c>
      <c r="BF512" s="76">
        <f t="shared" ca="1" si="632"/>
        <v>0</v>
      </c>
      <c r="BG512" s="76">
        <f t="shared" ca="1" si="632"/>
        <v>0</v>
      </c>
      <c r="BH512" s="76">
        <f t="shared" ca="1" si="632"/>
        <v>0</v>
      </c>
      <c r="BI512" s="76">
        <f t="shared" ca="1" si="632"/>
        <v>0</v>
      </c>
      <c r="BJ512" s="76">
        <f t="shared" ca="1" si="632"/>
        <v>0</v>
      </c>
      <c r="BK512" s="76">
        <f t="shared" ca="1" si="632"/>
        <v>0</v>
      </c>
      <c r="BL512" s="76">
        <f t="shared" ca="1" si="632"/>
        <v>0</v>
      </c>
      <c r="BM512" s="76">
        <f t="shared" ca="1" si="632"/>
        <v>0</v>
      </c>
      <c r="BN512" s="76">
        <f t="shared" ca="1" si="632"/>
        <v>0</v>
      </c>
      <c r="BO512" s="76">
        <f t="shared" ca="1" si="632"/>
        <v>0</v>
      </c>
      <c r="BP512" s="76">
        <f t="shared" ca="1" si="632"/>
        <v>0</v>
      </c>
      <c r="BQ512" s="76">
        <f t="shared" ca="1" si="632"/>
        <v>0</v>
      </c>
      <c r="BR512" s="76">
        <f t="shared" ca="1" si="632"/>
        <v>0</v>
      </c>
      <c r="BS512" s="76">
        <f t="shared" ca="1" si="632"/>
        <v>0</v>
      </c>
      <c r="BT512" s="76">
        <f t="shared" ca="1" si="632"/>
        <v>0</v>
      </c>
      <c r="BU512" s="76">
        <f t="shared" ca="1" si="632"/>
        <v>0</v>
      </c>
      <c r="BV512" s="76">
        <f t="shared" ca="1" si="632"/>
        <v>0</v>
      </c>
      <c r="BW512" s="76">
        <f t="shared" ca="1" si="632"/>
        <v>0</v>
      </c>
      <c r="BX512" s="76">
        <f t="shared" ca="1" si="632"/>
        <v>0</v>
      </c>
      <c r="BY512" s="76">
        <f t="shared" ca="1" si="632"/>
        <v>0</v>
      </c>
      <c r="BZ512" s="76">
        <f t="shared" ca="1" si="632"/>
        <v>0</v>
      </c>
      <c r="CA512" s="76">
        <f t="shared" ca="1" si="632"/>
        <v>0</v>
      </c>
      <c r="CB512" s="76">
        <f t="shared" ca="1" si="632"/>
        <v>0</v>
      </c>
      <c r="CC512" s="76">
        <f t="shared" ca="1" si="632"/>
        <v>0</v>
      </c>
      <c r="CD512" s="76">
        <f t="shared" ca="1" si="632"/>
        <v>0</v>
      </c>
      <c r="CE512" s="76">
        <f t="shared" ref="CE512:CL512" ca="1" si="633">CE511-SUM(CE510,CE507:CE508)</f>
        <v>0</v>
      </c>
      <c r="CF512" s="76">
        <f t="shared" ca="1" si="633"/>
        <v>0</v>
      </c>
      <c r="CG512" s="76">
        <f t="shared" ca="1" si="633"/>
        <v>0</v>
      </c>
      <c r="CH512" s="76">
        <f t="shared" ca="1" si="633"/>
        <v>0</v>
      </c>
      <c r="CI512" s="76">
        <f t="shared" ca="1" si="633"/>
        <v>0</v>
      </c>
      <c r="CJ512" s="76">
        <f t="shared" ca="1" si="633"/>
        <v>0</v>
      </c>
      <c r="CK512" s="76">
        <f t="shared" ca="1" si="633"/>
        <v>0</v>
      </c>
      <c r="CL512" s="76">
        <f t="shared" ca="1" si="633"/>
        <v>0</v>
      </c>
      <c r="CN512" s="60"/>
      <c r="CO512" s="76" t="e">
        <f t="shared" ref="CO512:DL512" ca="1" si="634">CO511-SUM(CO510,CO507:CO508)</f>
        <v>#N/A</v>
      </c>
      <c r="CP512" s="76" t="e">
        <f t="shared" ca="1" si="634"/>
        <v>#N/A</v>
      </c>
      <c r="CQ512" s="76" t="e">
        <f t="shared" ca="1" si="634"/>
        <v>#N/A</v>
      </c>
      <c r="CR512" s="76" t="e">
        <f t="shared" ca="1" si="634"/>
        <v>#N/A</v>
      </c>
      <c r="CS512" s="76" t="e">
        <f t="shared" ca="1" si="634"/>
        <v>#N/A</v>
      </c>
      <c r="CT512" s="76" t="e">
        <f t="shared" ca="1" si="634"/>
        <v>#N/A</v>
      </c>
      <c r="CU512" s="76" t="e">
        <f t="shared" ca="1" si="634"/>
        <v>#N/A</v>
      </c>
      <c r="CV512" s="76" t="e">
        <f t="shared" ca="1" si="634"/>
        <v>#N/A</v>
      </c>
      <c r="CW512" s="76" t="e">
        <f t="shared" ca="1" si="634"/>
        <v>#N/A</v>
      </c>
      <c r="CX512" s="76" t="e">
        <f t="shared" ca="1" si="634"/>
        <v>#N/A</v>
      </c>
      <c r="CY512" s="76" t="e">
        <f t="shared" ca="1" si="634"/>
        <v>#N/A</v>
      </c>
      <c r="CZ512" s="76" t="e">
        <f t="shared" ca="1" si="634"/>
        <v>#N/A</v>
      </c>
      <c r="DA512" s="76" t="e">
        <f t="shared" ca="1" si="634"/>
        <v>#N/A</v>
      </c>
      <c r="DB512" s="76" t="e">
        <f t="shared" ca="1" si="634"/>
        <v>#N/A</v>
      </c>
      <c r="DC512" s="76" t="e">
        <f t="shared" ca="1" si="634"/>
        <v>#N/A</v>
      </c>
      <c r="DD512" s="76" t="e">
        <f t="shared" ca="1" si="634"/>
        <v>#N/A</v>
      </c>
      <c r="DE512" s="76" t="e">
        <f t="shared" ca="1" si="634"/>
        <v>#N/A</v>
      </c>
      <c r="DF512" s="76" t="e">
        <f t="shared" ca="1" si="634"/>
        <v>#N/A</v>
      </c>
      <c r="DG512" s="76" t="e">
        <f t="shared" ca="1" si="634"/>
        <v>#N/A</v>
      </c>
      <c r="DH512" s="76" t="e">
        <f t="shared" ca="1" si="634"/>
        <v>#N/A</v>
      </c>
      <c r="DI512" s="76" t="e">
        <f t="shared" ca="1" si="634"/>
        <v>#N/A</v>
      </c>
      <c r="DJ512" s="76" t="e">
        <f t="shared" ca="1" si="634"/>
        <v>#N/A</v>
      </c>
      <c r="DK512" s="76" t="e">
        <f t="shared" ca="1" si="634"/>
        <v>#N/A</v>
      </c>
      <c r="DL512" s="76" t="e">
        <f t="shared" ca="1" si="634"/>
        <v>#N/A</v>
      </c>
    </row>
    <row r="513" spans="2:116" x14ac:dyDescent="0.4">
      <c r="D513" t="s">
        <v>837</v>
      </c>
      <c r="E513" s="8" t="str">
        <f t="shared" si="509"/>
        <v>513 SUBFREE-PV</v>
      </c>
      <c r="G513" s="13"/>
      <c r="H513" s="12"/>
      <c r="K513" s="34"/>
      <c r="L513" s="34"/>
      <c r="M513" s="34"/>
      <c r="N513" s="34"/>
      <c r="O513" s="34"/>
      <c r="P513" s="34"/>
      <c r="R513" s="15"/>
      <c r="S513" s="76"/>
      <c r="T513" s="76"/>
      <c r="U513" s="76"/>
      <c r="V513" s="76"/>
      <c r="W513" s="76"/>
      <c r="X513" s="76"/>
      <c r="Y513" s="76"/>
      <c r="Z513" s="76"/>
      <c r="AA513" s="76"/>
      <c r="AB513" s="76"/>
      <c r="AC513" s="76"/>
      <c r="AD513" s="76"/>
      <c r="AE513" s="76"/>
      <c r="AF513" s="76"/>
      <c r="AG513" s="76"/>
      <c r="AH513" s="76"/>
      <c r="AI513" s="76"/>
      <c r="AJ513" s="76"/>
      <c r="AK513" s="76"/>
      <c r="AL513" s="76"/>
      <c r="AM513" s="76"/>
      <c r="AN513" s="76"/>
      <c r="AO513" s="76"/>
      <c r="AP513" s="76"/>
      <c r="AQ513" s="76"/>
      <c r="AR513" s="76"/>
      <c r="AS513" s="76"/>
      <c r="AT513" s="76"/>
      <c r="AU513" s="76"/>
      <c r="AV513" s="76"/>
      <c r="AW513" s="76"/>
      <c r="AX513" s="76"/>
      <c r="AY513" s="76"/>
      <c r="AZ513" s="76"/>
      <c r="BA513" s="76"/>
      <c r="BB513" s="76"/>
      <c r="BC513" s="76"/>
      <c r="BD513" s="76"/>
      <c r="BE513" s="76"/>
      <c r="BF513" s="76"/>
      <c r="BG513" s="76"/>
      <c r="BH513" s="76"/>
      <c r="BI513" s="76"/>
      <c r="BJ513" s="76"/>
      <c r="BK513" s="76"/>
      <c r="BL513" s="76"/>
      <c r="BM513" s="76"/>
      <c r="BN513" s="76"/>
      <c r="BO513" s="76"/>
      <c r="BP513" s="76"/>
      <c r="BQ513" s="76"/>
      <c r="BR513" s="76"/>
      <c r="BS513" s="76"/>
      <c r="BT513" s="76"/>
      <c r="BU513" s="76"/>
      <c r="BV513" s="76"/>
      <c r="BW513" s="76"/>
      <c r="BX513" s="76"/>
      <c r="BY513" s="76"/>
      <c r="BZ513" s="76"/>
      <c r="CA513" s="76"/>
      <c r="CB513" s="76"/>
      <c r="CC513" s="76"/>
      <c r="CD513" s="76"/>
      <c r="CE513" s="76"/>
      <c r="CF513" s="76"/>
      <c r="CG513" s="76"/>
      <c r="CH513" s="76"/>
      <c r="CI513" s="76"/>
      <c r="CJ513" s="76"/>
      <c r="CK513" s="76"/>
      <c r="CL513" s="76"/>
      <c r="CO513" s="76"/>
      <c r="CP513" s="76"/>
      <c r="CQ513" s="76"/>
      <c r="CR513" s="76"/>
      <c r="CS513" s="76"/>
      <c r="CT513" s="76"/>
      <c r="CU513" s="76"/>
      <c r="CV513" s="76"/>
      <c r="CW513" s="76"/>
      <c r="CX513" s="76"/>
      <c r="CY513" s="76"/>
      <c r="CZ513" s="76"/>
      <c r="DA513" s="76"/>
      <c r="DB513" s="76"/>
      <c r="DC513" s="76"/>
      <c r="DD513" s="76"/>
      <c r="DE513" s="76"/>
      <c r="DF513" s="76"/>
      <c r="DG513" s="76"/>
      <c r="DH513" s="76"/>
      <c r="DI513" s="76"/>
      <c r="DJ513" s="76"/>
      <c r="DK513" s="76"/>
      <c r="DL513" s="76"/>
    </row>
    <row r="514" spans="2:116" x14ac:dyDescent="0.4">
      <c r="D514" t="s">
        <v>837</v>
      </c>
      <c r="E514" s="8" t="str">
        <f t="shared" si="509"/>
        <v>514 SUBFREE-PV</v>
      </c>
      <c r="G514" s="95" t="str">
        <f>G516&amp;":"</f>
        <v>Revenue - (Primary label):</v>
      </c>
      <c r="H514" s="12"/>
      <c r="I514" s="60"/>
      <c r="J514" s="60"/>
      <c r="K514" s="34"/>
      <c r="L514" s="34"/>
      <c r="M514" s="34"/>
      <c r="N514" s="34"/>
      <c r="O514" s="34"/>
      <c r="P514" s="34"/>
      <c r="R514" s="15"/>
      <c r="S514" s="76"/>
      <c r="T514" s="76"/>
      <c r="U514" s="76"/>
      <c r="V514" s="76"/>
      <c r="W514" s="76"/>
      <c r="X514" s="76"/>
      <c r="Y514" s="76"/>
      <c r="Z514" s="76"/>
      <c r="AA514" s="76"/>
      <c r="AB514" s="76"/>
      <c r="AC514" s="76"/>
      <c r="AD514" s="76"/>
      <c r="AE514" s="76"/>
      <c r="AF514" s="76"/>
      <c r="AG514" s="76"/>
      <c r="AH514" s="76"/>
      <c r="AI514" s="76"/>
      <c r="AJ514" s="76"/>
      <c r="AK514" s="76"/>
      <c r="AL514" s="76"/>
      <c r="AM514" s="76"/>
      <c r="AN514" s="76"/>
      <c r="AO514" s="76"/>
      <c r="AP514" s="76"/>
      <c r="AQ514" s="76"/>
      <c r="AR514" s="76"/>
      <c r="AS514" s="76"/>
      <c r="AT514" s="76"/>
      <c r="AU514" s="76"/>
      <c r="AV514" s="76"/>
      <c r="AW514" s="76"/>
      <c r="AX514" s="76"/>
      <c r="AY514" s="76"/>
      <c r="AZ514" s="76"/>
      <c r="BA514" s="76"/>
      <c r="BB514" s="76"/>
      <c r="BC514" s="76"/>
      <c r="BD514" s="76"/>
      <c r="BE514" s="76"/>
      <c r="BF514" s="76"/>
      <c r="BG514" s="76"/>
      <c r="BH514" s="76"/>
      <c r="BI514" s="76"/>
      <c r="BJ514" s="76"/>
      <c r="BK514" s="76"/>
      <c r="BL514" s="76"/>
      <c r="BM514" s="76"/>
      <c r="BN514" s="76"/>
      <c r="BO514" s="76"/>
      <c r="BP514" s="76"/>
      <c r="BQ514" s="76"/>
      <c r="BR514" s="76"/>
      <c r="BS514" s="76"/>
      <c r="BT514" s="76"/>
      <c r="BU514" s="76"/>
      <c r="BV514" s="76"/>
      <c r="BW514" s="76"/>
      <c r="BX514" s="76"/>
      <c r="BY514" s="76"/>
      <c r="BZ514" s="76"/>
      <c r="CA514" s="76"/>
      <c r="CB514" s="76"/>
      <c r="CC514" s="76"/>
      <c r="CD514" s="76"/>
      <c r="CE514" s="76"/>
      <c r="CF514" s="76"/>
      <c r="CG514" s="76"/>
      <c r="CH514" s="76"/>
      <c r="CI514" s="76"/>
      <c r="CJ514" s="76"/>
      <c r="CK514" s="76"/>
      <c r="CL514" s="76"/>
      <c r="CN514" s="60"/>
      <c r="CO514" s="76"/>
      <c r="CP514" s="76"/>
      <c r="CQ514" s="76"/>
      <c r="CR514" s="76"/>
      <c r="CS514" s="76"/>
      <c r="CT514" s="76"/>
      <c r="CU514" s="76"/>
      <c r="CV514" s="76"/>
      <c r="CW514" s="76"/>
      <c r="CX514" s="76"/>
      <c r="CY514" s="76"/>
      <c r="CZ514" s="76"/>
      <c r="DA514" s="76"/>
      <c r="DB514" s="76"/>
      <c r="DC514" s="76"/>
      <c r="DD514" s="76"/>
      <c r="DE514" s="76"/>
      <c r="DF514" s="76"/>
      <c r="DG514" s="76"/>
      <c r="DH514" s="76"/>
      <c r="DI514" s="76"/>
      <c r="DJ514" s="76"/>
      <c r="DK514" s="76"/>
      <c r="DL514" s="76"/>
    </row>
    <row r="515" spans="2:116" x14ac:dyDescent="0.4">
      <c r="B515" t="str">
        <f>E515</f>
        <v>515 SUBFREE-PV</v>
      </c>
      <c r="D515" t="s">
        <v>837</v>
      </c>
      <c r="E515" s="8" t="str">
        <f t="shared" si="509"/>
        <v>515 SUBFREE-PV</v>
      </c>
      <c r="G515" s="145" t="s">
        <v>498</v>
      </c>
      <c r="H515" s="12"/>
      <c r="I515" s="60"/>
      <c r="J515" s="60"/>
      <c r="K515" s="18">
        <v>20</v>
      </c>
      <c r="L515" s="18">
        <v>20</v>
      </c>
      <c r="M515" s="18">
        <v>20</v>
      </c>
      <c r="N515" s="18">
        <v>20</v>
      </c>
      <c r="O515" s="18">
        <v>20</v>
      </c>
      <c r="P515" s="18">
        <v>20</v>
      </c>
      <c r="R515" s="19"/>
      <c r="S515" s="147" cm="1">
        <f t="array" ref="S515">INDEX($K:$P,ROW(),MATCH(S$3,$K$2:$P$2,0))</f>
        <v>20</v>
      </c>
      <c r="T515" s="147" cm="1">
        <f t="array" ref="T515">INDEX($K:$P,ROW(),MATCH(T$3,$K$2:$P$2,0))</f>
        <v>20</v>
      </c>
      <c r="U515" s="147" cm="1">
        <f t="array" ref="U515">INDEX($K:$P,ROW(),MATCH(U$3,$K$2:$P$2,0))</f>
        <v>20</v>
      </c>
      <c r="V515" s="147" cm="1">
        <f t="array" ref="V515">INDEX($K:$P,ROW(),MATCH(V$3,$K$2:$P$2,0))</f>
        <v>20</v>
      </c>
      <c r="W515" s="147" cm="1">
        <f t="array" ref="W515">INDEX($K:$P,ROW(),MATCH(W$3,$K$2:$P$2,0))</f>
        <v>20</v>
      </c>
      <c r="X515" s="147" cm="1">
        <f t="array" ref="X515">INDEX($K:$P,ROW(),MATCH(X$3,$K$2:$P$2,0))</f>
        <v>20</v>
      </c>
      <c r="Y515" s="147" cm="1">
        <f t="array" ref="Y515">INDEX($K:$P,ROW(),MATCH(Y$3,$K$2:$P$2,0))</f>
        <v>20</v>
      </c>
      <c r="Z515" s="147" cm="1">
        <f t="array" ref="Z515">INDEX($K:$P,ROW(),MATCH(Z$3,$K$2:$P$2,0))</f>
        <v>20</v>
      </c>
      <c r="AA515" s="147" cm="1">
        <f t="array" ref="AA515">INDEX($K:$P,ROW(),MATCH(AA$3,$K$2:$P$2,0))</f>
        <v>20</v>
      </c>
      <c r="AB515" s="147" cm="1">
        <f t="array" ref="AB515">INDEX($K:$P,ROW(),MATCH(AB$3,$K$2:$P$2,0))</f>
        <v>20</v>
      </c>
      <c r="AC515" s="147" cm="1">
        <f t="array" ref="AC515">INDEX($K:$P,ROW(),MATCH(AC$3,$K$2:$P$2,0))</f>
        <v>20</v>
      </c>
      <c r="AD515" s="147" cm="1">
        <f t="array" ref="AD515">INDEX($K:$P,ROW(),MATCH(AD$3,$K$2:$P$2,0))</f>
        <v>20</v>
      </c>
      <c r="AE515" s="147" cm="1">
        <f t="array" ref="AE515">INDEX($K:$P,ROW(),MATCH(AE$3,$K$2:$P$2,0))</f>
        <v>20</v>
      </c>
      <c r="AF515" s="147" cm="1">
        <f t="array" ref="AF515">INDEX($K:$P,ROW(),MATCH(AF$3,$K$2:$P$2,0))</f>
        <v>20</v>
      </c>
      <c r="AG515" s="147" cm="1">
        <f t="array" ref="AG515">INDEX($K:$P,ROW(),MATCH(AG$3,$K$2:$P$2,0))</f>
        <v>20</v>
      </c>
      <c r="AH515" s="147" cm="1">
        <f t="array" ref="AH515">INDEX($K:$P,ROW(),MATCH(AH$3,$K$2:$P$2,0))</f>
        <v>20</v>
      </c>
      <c r="AI515" s="147" cm="1">
        <f t="array" ref="AI515">INDEX($K:$P,ROW(),MATCH(AI$3,$K$2:$P$2,0))</f>
        <v>20</v>
      </c>
      <c r="AJ515" s="147" cm="1">
        <f t="array" ref="AJ515">INDEX($K:$P,ROW(),MATCH(AJ$3,$K$2:$P$2,0))</f>
        <v>20</v>
      </c>
      <c r="AK515" s="147" cm="1">
        <f t="array" ref="AK515">INDEX($K:$P,ROW(),MATCH(AK$3,$K$2:$P$2,0))</f>
        <v>20</v>
      </c>
      <c r="AL515" s="147" cm="1">
        <f t="array" ref="AL515">INDEX($K:$P,ROW(),MATCH(AL$3,$K$2:$P$2,0))</f>
        <v>20</v>
      </c>
      <c r="AM515" s="147" cm="1">
        <f t="array" ref="AM515">INDEX($K:$P,ROW(),MATCH(AM$3,$K$2:$P$2,0))</f>
        <v>20</v>
      </c>
      <c r="AN515" s="147" cm="1">
        <f t="array" ref="AN515">INDEX($K:$P,ROW(),MATCH(AN$3,$K$2:$P$2,0))</f>
        <v>20</v>
      </c>
      <c r="AO515" s="147" cm="1">
        <f t="array" ref="AO515">INDEX($K:$P,ROW(),MATCH(AO$3,$K$2:$P$2,0))</f>
        <v>20</v>
      </c>
      <c r="AP515" s="147" cm="1">
        <f t="array" ref="AP515">INDEX($K:$P,ROW(),MATCH(AP$3,$K$2:$P$2,0))</f>
        <v>20</v>
      </c>
      <c r="AQ515" s="147" cm="1">
        <f t="array" ref="AQ515">INDEX($K:$P,ROW(),MATCH(AQ$3,$K$2:$P$2,0))</f>
        <v>20</v>
      </c>
      <c r="AR515" s="147" cm="1">
        <f t="array" ref="AR515">INDEX($K:$P,ROW(),MATCH(AR$3,$K$2:$P$2,0))</f>
        <v>20</v>
      </c>
      <c r="AS515" s="147" cm="1">
        <f t="array" ref="AS515">INDEX($K:$P,ROW(),MATCH(AS$3,$K$2:$P$2,0))</f>
        <v>20</v>
      </c>
      <c r="AT515" s="147" cm="1">
        <f t="array" ref="AT515">INDEX($K:$P,ROW(),MATCH(AT$3,$K$2:$P$2,0))</f>
        <v>20</v>
      </c>
      <c r="AU515" s="147" cm="1">
        <f t="array" ref="AU515">INDEX($K:$P,ROW(),MATCH(AU$3,$K$2:$P$2,0))</f>
        <v>20</v>
      </c>
      <c r="AV515" s="147" cm="1">
        <f t="array" ref="AV515">INDEX($K:$P,ROW(),MATCH(AV$3,$K$2:$P$2,0))</f>
        <v>20</v>
      </c>
      <c r="AW515" s="147" cm="1">
        <f t="array" ref="AW515">INDEX($K:$P,ROW(),MATCH(AW$3,$K$2:$P$2,0))</f>
        <v>20</v>
      </c>
      <c r="AX515" s="147" cm="1">
        <f t="array" ref="AX515">INDEX($K:$P,ROW(),MATCH(AX$3,$K$2:$P$2,0))</f>
        <v>20</v>
      </c>
      <c r="AY515" s="147" cm="1">
        <f t="array" ref="AY515">INDEX($K:$P,ROW(),MATCH(AY$3,$K$2:$P$2,0))</f>
        <v>20</v>
      </c>
      <c r="AZ515" s="147" cm="1">
        <f t="array" ref="AZ515">INDEX($K:$P,ROW(),MATCH(AZ$3,$K$2:$P$2,0))</f>
        <v>20</v>
      </c>
      <c r="BA515" s="147" cm="1">
        <f t="array" ref="BA515">INDEX($K:$P,ROW(),MATCH(BA$3,$K$2:$P$2,0))</f>
        <v>20</v>
      </c>
      <c r="BB515" s="147" cm="1">
        <f t="array" ref="BB515">INDEX($K:$P,ROW(),MATCH(BB$3,$K$2:$P$2,0))</f>
        <v>20</v>
      </c>
      <c r="BC515" s="147" cm="1">
        <f t="array" ref="BC515">INDEX($K:$P,ROW(),MATCH(BC$3,$K$2:$P$2,0))</f>
        <v>20</v>
      </c>
      <c r="BD515" s="147" cm="1">
        <f t="array" ref="BD515">INDEX($K:$P,ROW(),MATCH(BD$3,$K$2:$P$2,0))</f>
        <v>20</v>
      </c>
      <c r="BE515" s="147" cm="1">
        <f t="array" ref="BE515">INDEX($K:$P,ROW(),MATCH(BE$3,$K$2:$P$2,0))</f>
        <v>20</v>
      </c>
      <c r="BF515" s="147" cm="1">
        <f t="array" ref="BF515">INDEX($K:$P,ROW(),MATCH(BF$3,$K$2:$P$2,0))</f>
        <v>20</v>
      </c>
      <c r="BG515" s="147" cm="1">
        <f t="array" ref="BG515">INDEX($K:$P,ROW(),MATCH(BG$3,$K$2:$P$2,0))</f>
        <v>20</v>
      </c>
      <c r="BH515" s="147" cm="1">
        <f t="array" ref="BH515">INDEX($K:$P,ROW(),MATCH(BH$3,$K$2:$P$2,0))</f>
        <v>20</v>
      </c>
      <c r="BI515" s="147" cm="1">
        <f t="array" ref="BI515">INDEX($K:$P,ROW(),MATCH(BI$3,$K$2:$P$2,0))</f>
        <v>20</v>
      </c>
      <c r="BJ515" s="147" cm="1">
        <f t="array" ref="BJ515">INDEX($K:$P,ROW(),MATCH(BJ$3,$K$2:$P$2,0))</f>
        <v>20</v>
      </c>
      <c r="BK515" s="147" cm="1">
        <f t="array" ref="BK515">INDEX($K:$P,ROW(),MATCH(BK$3,$K$2:$P$2,0))</f>
        <v>20</v>
      </c>
      <c r="BL515" s="147" cm="1">
        <f t="array" ref="BL515">INDEX($K:$P,ROW(),MATCH(BL$3,$K$2:$P$2,0))</f>
        <v>20</v>
      </c>
      <c r="BM515" s="147" cm="1">
        <f t="array" ref="BM515">INDEX($K:$P,ROW(),MATCH(BM$3,$K$2:$P$2,0))</f>
        <v>20</v>
      </c>
      <c r="BN515" s="147" cm="1">
        <f t="array" ref="BN515">INDEX($K:$P,ROW(),MATCH(BN$3,$K$2:$P$2,0))</f>
        <v>20</v>
      </c>
      <c r="BO515" s="147" cm="1">
        <f t="array" ref="BO515">INDEX($K:$P,ROW(),MATCH(BO$3,$K$2:$P$2,0))</f>
        <v>20</v>
      </c>
      <c r="BP515" s="147" cm="1">
        <f t="array" ref="BP515">INDEX($K:$P,ROW(),MATCH(BP$3,$K$2:$P$2,0))</f>
        <v>20</v>
      </c>
      <c r="BQ515" s="147" cm="1">
        <f t="array" ref="BQ515">INDEX($K:$P,ROW(),MATCH(BQ$3,$K$2:$P$2,0))</f>
        <v>20</v>
      </c>
      <c r="BR515" s="147" cm="1">
        <f t="array" ref="BR515">INDEX($K:$P,ROW(),MATCH(BR$3,$K$2:$P$2,0))</f>
        <v>20</v>
      </c>
      <c r="BS515" s="147" cm="1">
        <f t="array" ref="BS515">INDEX($K:$P,ROW(),MATCH(BS$3,$K$2:$P$2,0))</f>
        <v>20</v>
      </c>
      <c r="BT515" s="147" cm="1">
        <f t="array" ref="BT515">INDEX($K:$P,ROW(),MATCH(BT$3,$K$2:$P$2,0))</f>
        <v>20</v>
      </c>
      <c r="BU515" s="147" cm="1">
        <f t="array" ref="BU515">INDEX($K:$P,ROW(),MATCH(BU$3,$K$2:$P$2,0))</f>
        <v>20</v>
      </c>
      <c r="BV515" s="147" cm="1">
        <f t="array" ref="BV515">INDEX($K:$P,ROW(),MATCH(BV$3,$K$2:$P$2,0))</f>
        <v>20</v>
      </c>
      <c r="BW515" s="147" cm="1">
        <f t="array" ref="BW515">INDEX($K:$P,ROW(),MATCH(BW$3,$K$2:$P$2,0))</f>
        <v>20</v>
      </c>
      <c r="BX515" s="147" cm="1">
        <f t="array" ref="BX515">INDEX($K:$P,ROW(),MATCH(BX$3,$K$2:$P$2,0))</f>
        <v>20</v>
      </c>
      <c r="BY515" s="147" cm="1">
        <f t="array" ref="BY515">INDEX($K:$P,ROW(),MATCH(BY$3,$K$2:$P$2,0))</f>
        <v>20</v>
      </c>
      <c r="BZ515" s="147" cm="1">
        <f t="array" ref="BZ515">INDEX($K:$P,ROW(),MATCH(BZ$3,$K$2:$P$2,0))</f>
        <v>20</v>
      </c>
      <c r="CA515" s="147" cm="1">
        <f t="array" ref="CA515">INDEX($K:$P,ROW(),MATCH(CA$3,$K$2:$P$2,0))</f>
        <v>20</v>
      </c>
      <c r="CB515" s="147" cm="1">
        <f t="array" ref="CB515">INDEX($K:$P,ROW(),MATCH(CB$3,$K$2:$P$2,0))</f>
        <v>20</v>
      </c>
      <c r="CC515" s="147" cm="1">
        <f t="array" ref="CC515">INDEX($K:$P,ROW(),MATCH(CC$3,$K$2:$P$2,0))</f>
        <v>20</v>
      </c>
      <c r="CD515" s="147" cm="1">
        <f t="array" ref="CD515">INDEX($K:$P,ROW(),MATCH(CD$3,$K$2:$P$2,0))</f>
        <v>20</v>
      </c>
      <c r="CE515" s="147" cm="1">
        <f t="array" ref="CE515">INDEX($K:$P,ROW(),MATCH(CE$3,$K$2:$P$2,0))</f>
        <v>20</v>
      </c>
      <c r="CF515" s="147" cm="1">
        <f t="array" ref="CF515">INDEX($K:$P,ROW(),MATCH(CF$3,$K$2:$P$2,0))</f>
        <v>20</v>
      </c>
      <c r="CG515" s="147" cm="1">
        <f t="array" ref="CG515">INDEX($K:$P,ROW(),MATCH(CG$3,$K$2:$P$2,0))</f>
        <v>20</v>
      </c>
      <c r="CH515" s="147" cm="1">
        <f t="array" ref="CH515">INDEX($K:$P,ROW(),MATCH(CH$3,$K$2:$P$2,0))</f>
        <v>20</v>
      </c>
      <c r="CI515" s="147" cm="1">
        <f t="array" ref="CI515">INDEX($K:$P,ROW(),MATCH(CI$3,$K$2:$P$2,0))</f>
        <v>20</v>
      </c>
      <c r="CJ515" s="147" cm="1">
        <f t="array" ref="CJ515">INDEX($K:$P,ROW(),MATCH(CJ$3,$K$2:$P$2,0))</f>
        <v>20</v>
      </c>
      <c r="CK515" s="147" cm="1">
        <f t="array" ref="CK515">INDEX($K:$P,ROW(),MATCH(CK$3,$K$2:$P$2,0))</f>
        <v>20</v>
      </c>
      <c r="CL515" s="147" cm="1">
        <f t="array" ref="CL515">INDEX($K:$P,ROW(),MATCH(CL$3,$K$2:$P$2,0))</f>
        <v>20</v>
      </c>
      <c r="CN515" s="60"/>
      <c r="CO515" s="147" t="e" cm="1">
        <f t="array" ref="CO515">INDEX($K:$P,ROW(),MATCH(CO$3,$K$2:$P$2,0))</f>
        <v>#N/A</v>
      </c>
      <c r="CP515" s="147" t="e" cm="1">
        <f t="array" ref="CP515">INDEX($K:$P,ROW(),MATCH(CP$3,$K$2:$P$2,0))</f>
        <v>#N/A</v>
      </c>
      <c r="CQ515" s="147" t="e" cm="1">
        <f t="array" ref="CQ515">INDEX($K:$P,ROW(),MATCH(CQ$3,$K$2:$P$2,0))</f>
        <v>#N/A</v>
      </c>
      <c r="CR515" s="147" t="e" cm="1">
        <f t="array" ref="CR515">INDEX($K:$P,ROW(),MATCH(CR$3,$K$2:$P$2,0))</f>
        <v>#N/A</v>
      </c>
      <c r="CS515" s="147" t="e" cm="1">
        <f t="array" ref="CS515">INDEX($K:$P,ROW(),MATCH(CS$3,$K$2:$P$2,0))</f>
        <v>#N/A</v>
      </c>
      <c r="CT515" s="147" t="e" cm="1">
        <f t="array" ref="CT515">INDEX($K:$P,ROW(),MATCH(CT$3,$K$2:$P$2,0))</f>
        <v>#N/A</v>
      </c>
      <c r="CU515" s="147" t="e" cm="1">
        <f t="array" ref="CU515">INDEX($K:$P,ROW(),MATCH(CU$3,$K$2:$P$2,0))</f>
        <v>#N/A</v>
      </c>
      <c r="CV515" s="147" t="e" cm="1">
        <f t="array" ref="CV515">INDEX($K:$P,ROW(),MATCH(CV$3,$K$2:$P$2,0))</f>
        <v>#N/A</v>
      </c>
      <c r="CW515" s="147" t="e" cm="1">
        <f t="array" ref="CW515">INDEX($K:$P,ROW(),MATCH(CW$3,$K$2:$P$2,0))</f>
        <v>#N/A</v>
      </c>
      <c r="CX515" s="147" t="e" cm="1">
        <f t="array" ref="CX515">INDEX($K:$P,ROW(),MATCH(CX$3,$K$2:$P$2,0))</f>
        <v>#N/A</v>
      </c>
      <c r="CY515" s="147" t="e" cm="1">
        <f t="array" ref="CY515">INDEX($K:$P,ROW(),MATCH(CY$3,$K$2:$P$2,0))</f>
        <v>#N/A</v>
      </c>
      <c r="CZ515" s="147" t="e" cm="1">
        <f t="array" ref="CZ515">INDEX($K:$P,ROW(),MATCH(CZ$3,$K$2:$P$2,0))</f>
        <v>#N/A</v>
      </c>
      <c r="DA515" s="147" t="e" cm="1">
        <f t="array" ref="DA515">INDEX($K:$P,ROW(),MATCH(DA$3,$K$2:$P$2,0))</f>
        <v>#N/A</v>
      </c>
      <c r="DB515" s="147" t="e" cm="1">
        <f t="array" ref="DB515">INDEX($K:$P,ROW(),MATCH(DB$3,$K$2:$P$2,0))</f>
        <v>#N/A</v>
      </c>
      <c r="DC515" s="147" t="e" cm="1">
        <f t="array" ref="DC515">INDEX($K:$P,ROW(),MATCH(DC$3,$K$2:$P$2,0))</f>
        <v>#N/A</v>
      </c>
      <c r="DD515" s="147" t="e" cm="1">
        <f t="array" ref="DD515">INDEX($K:$P,ROW(),MATCH(DD$3,$K$2:$P$2,0))</f>
        <v>#N/A</v>
      </c>
      <c r="DE515" s="147" t="e" cm="1">
        <f t="array" ref="DE515">INDEX($K:$P,ROW(),MATCH(DE$3,$K$2:$P$2,0))</f>
        <v>#N/A</v>
      </c>
      <c r="DF515" s="147" t="e" cm="1">
        <f t="array" ref="DF515">INDEX($K:$P,ROW(),MATCH(DF$3,$K$2:$P$2,0))</f>
        <v>#N/A</v>
      </c>
      <c r="DG515" s="147" t="e" cm="1">
        <f t="array" ref="DG515">INDEX($K:$P,ROW(),MATCH(DG$3,$K$2:$P$2,0))</f>
        <v>#N/A</v>
      </c>
      <c r="DH515" s="147" t="e" cm="1">
        <f t="array" ref="DH515">INDEX($K:$P,ROW(),MATCH(DH$3,$K$2:$P$2,0))</f>
        <v>#N/A</v>
      </c>
      <c r="DI515" s="147" t="e" cm="1">
        <f t="array" ref="DI515">INDEX($K:$P,ROW(),MATCH(DI$3,$K$2:$P$2,0))</f>
        <v>#N/A</v>
      </c>
      <c r="DJ515" s="147" t="e" cm="1">
        <f t="array" ref="DJ515">INDEX($K:$P,ROW(),MATCH(DJ$3,$K$2:$P$2,0))</f>
        <v>#N/A</v>
      </c>
      <c r="DK515" s="147" t="e" cm="1">
        <f t="array" ref="DK515">INDEX($K:$P,ROW(),MATCH(DK$3,$K$2:$P$2,0))</f>
        <v>#N/A</v>
      </c>
      <c r="DL515" s="147" t="e" cm="1">
        <f t="array" ref="DL515">INDEX($K:$P,ROW(),MATCH(DL$3,$K$2:$P$2,0))</f>
        <v>#N/A</v>
      </c>
    </row>
    <row r="516" spans="2:116" x14ac:dyDescent="0.4">
      <c r="C516" t="s">
        <v>198</v>
      </c>
      <c r="D516" t="s">
        <v>837</v>
      </c>
      <c r="E516" s="8" t="str">
        <f t="shared" si="509"/>
        <v>516 SUBFREE-PV</v>
      </c>
      <c r="G516" s="126" t="str">
        <f>"Revenue - "&amp;G518</f>
        <v>Revenue - (Primary label)</v>
      </c>
      <c r="H516" s="27"/>
      <c r="I516" s="78"/>
      <c r="J516" s="78"/>
      <c r="K516" s="63">
        <f t="shared" ref="K516:P516" ca="1" si="635">SUMIF($3:$3,K$2,516:516)</f>
        <v>1218030.5674650024</v>
      </c>
      <c r="L516" s="63">
        <f t="shared" ca="1" si="635"/>
        <v>6087110.3850488318</v>
      </c>
      <c r="M516" s="63">
        <f t="shared" ca="1" si="635"/>
        <v>12578090.576123284</v>
      </c>
      <c r="N516" s="63">
        <f t="shared" ca="1" si="635"/>
        <v>19557821.306312613</v>
      </c>
      <c r="O516" s="63">
        <f t="shared" ca="1" si="635"/>
        <v>26684834.257647865</v>
      </c>
      <c r="P516" s="63">
        <f t="shared" ca="1" si="635"/>
        <v>33856229.876478396</v>
      </c>
      <c r="R516" s="118"/>
      <c r="S516" s="148">
        <f ca="1">S515*AVERAGE(S511,S507)</f>
        <v>2375</v>
      </c>
      <c r="T516" s="148">
        <f t="shared" ref="T516:CE516" ca="1" si="636">T515*AVERAGE(T511,T507)</f>
        <v>9274.078125</v>
      </c>
      <c r="U516" s="148">
        <f t="shared" ca="1" si="636"/>
        <v>20266.881443359376</v>
      </c>
      <c r="V516" s="148">
        <f t="shared" ca="1" si="636"/>
        <v>34963.994346059815</v>
      </c>
      <c r="W516" s="148">
        <f t="shared" ca="1" si="636"/>
        <v>53013.044383890883</v>
      </c>
      <c r="X516" s="148">
        <f t="shared" ca="1" si="636"/>
        <v>74095.178536873267</v>
      </c>
      <c r="Y516" s="148">
        <f t="shared" ca="1" si="636"/>
        <v>97921.874678553213</v>
      </c>
      <c r="Z516" s="148">
        <f t="shared" ca="1" si="636"/>
        <v>124232.05634975585</v>
      </c>
      <c r="AA516" s="148">
        <f t="shared" ca="1" si="636"/>
        <v>152789.48198948533</v>
      </c>
      <c r="AB516" s="148">
        <f t="shared" ca="1" si="636"/>
        <v>183380.38251523554</v>
      </c>
      <c r="AC516" s="148">
        <f t="shared" ca="1" si="636"/>
        <v>215811.32362847376</v>
      </c>
      <c r="AD516" s="148">
        <f t="shared" ca="1" si="636"/>
        <v>249907.27146831522</v>
      </c>
      <c r="AE516" s="148">
        <f t="shared" ca="1" si="636"/>
        <v>285509.84226989176</v>
      </c>
      <c r="AF516" s="148">
        <f t="shared" ca="1" si="636"/>
        <v>322475.7185239683</v>
      </c>
      <c r="AG516" s="148">
        <f t="shared" ca="1" si="636"/>
        <v>360675.2157993759</v>
      </c>
      <c r="AH516" s="148">
        <f t="shared" ca="1" si="636"/>
        <v>399990.98589646019</v>
      </c>
      <c r="AI516" s="148">
        <f t="shared" ca="1" si="636"/>
        <v>440316.84336305945</v>
      </c>
      <c r="AJ516" s="148">
        <f t="shared" ca="1" si="636"/>
        <v>481556.70363814849</v>
      </c>
      <c r="AK516" s="148">
        <f t="shared" ca="1" si="636"/>
        <v>523623.62220456952</v>
      </c>
      <c r="AL516" s="148">
        <f t="shared" ca="1" si="636"/>
        <v>566438.92514235992</v>
      </c>
      <c r="AM516" s="148">
        <f t="shared" ca="1" si="636"/>
        <v>609931.42238819296</v>
      </c>
      <c r="AN516" s="148">
        <f t="shared" ca="1" si="636"/>
        <v>654036.69583351607</v>
      </c>
      <c r="AO516" s="148">
        <f t="shared" ca="1" si="636"/>
        <v>698696.45514235308</v>
      </c>
      <c r="AP516" s="148">
        <f t="shared" ca="1" si="636"/>
        <v>743857.95484693663</v>
      </c>
      <c r="AQ516" s="148">
        <f t="shared" ca="1" si="636"/>
        <v>789473.46689212194</v>
      </c>
      <c r="AR516" s="148">
        <f t="shared" ca="1" si="636"/>
        <v>835499.80335400882</v>
      </c>
      <c r="AS516" s="148">
        <f t="shared" ca="1" si="636"/>
        <v>881897.88455995871</v>
      </c>
      <c r="AT516" s="148">
        <f t="shared" ca="1" si="636"/>
        <v>928632.34829119267</v>
      </c>
      <c r="AU516" s="148">
        <f t="shared" ca="1" si="636"/>
        <v>975671.19615999295</v>
      </c>
      <c r="AV516" s="148">
        <f t="shared" ca="1" si="636"/>
        <v>1022985.4736252736</v>
      </c>
      <c r="AW516" s="148">
        <f t="shared" ca="1" si="636"/>
        <v>1070548.9804466695</v>
      </c>
      <c r="AX516" s="148">
        <f t="shared" ca="1" si="636"/>
        <v>1118338.0086816801</v>
      </c>
      <c r="AY516" s="148">
        <f t="shared" ca="1" si="636"/>
        <v>1166331.1056058353</v>
      </c>
      <c r="AZ516" s="148">
        <f t="shared" ca="1" si="636"/>
        <v>1214508.8591850803</v>
      </c>
      <c r="BA516" s="148">
        <f t="shared" ca="1" si="636"/>
        <v>1262853.7039550997</v>
      </c>
      <c r="BB516" s="148">
        <f t="shared" ca="1" si="636"/>
        <v>1311349.7453663708</v>
      </c>
      <c r="BC516" s="148">
        <f t="shared" ca="1" si="636"/>
        <v>1359982.6008383948</v>
      </c>
      <c r="BD516" s="148">
        <f t="shared" ca="1" si="636"/>
        <v>1408739.2559336426</v>
      </c>
      <c r="BE516" s="148">
        <f t="shared" ca="1" si="636"/>
        <v>1457607.9342129547</v>
      </c>
      <c r="BF516" s="148">
        <f t="shared" ca="1" si="636"/>
        <v>1506577.9794709475</v>
      </c>
      <c r="BG516" s="148">
        <f t="shared" ca="1" si="636"/>
        <v>1555639.7491737735</v>
      </c>
      <c r="BH516" s="148">
        <f t="shared" ca="1" si="636"/>
        <v>1604784.5180336181</v>
      </c>
      <c r="BI516" s="148">
        <f t="shared" ca="1" si="636"/>
        <v>1654004.3907556704</v>
      </c>
      <c r="BJ516" s="148">
        <f t="shared" ca="1" si="636"/>
        <v>1703292.223085037</v>
      </c>
      <c r="BK516" s="148">
        <f t="shared" ca="1" si="636"/>
        <v>1752641.5503640729</v>
      </c>
      <c r="BL516" s="148">
        <f t="shared" ca="1" si="636"/>
        <v>1802046.5228856902</v>
      </c>
      <c r="BM516" s="148">
        <f t="shared" ca="1" si="636"/>
        <v>1851501.8473961891</v>
      </c>
      <c r="BN516" s="148">
        <f t="shared" ca="1" si="636"/>
        <v>1901002.7341626263</v>
      </c>
      <c r="BO516" s="148">
        <f t="shared" ca="1" si="636"/>
        <v>1950544.8490754068</v>
      </c>
      <c r="BP516" s="148">
        <f t="shared" ca="1" si="636"/>
        <v>2000124.2703071085</v>
      </c>
      <c r="BQ516" s="148">
        <f t="shared" ca="1" si="636"/>
        <v>2049737.4490941444</v>
      </c>
      <c r="BR516" s="148">
        <f t="shared" ca="1" si="636"/>
        <v>2099381.1742490642</v>
      </c>
      <c r="BS516" s="148">
        <f t="shared" ca="1" si="636"/>
        <v>2149052.5400486216</v>
      </c>
      <c r="BT516" s="148">
        <f t="shared" ca="1" si="636"/>
        <v>2198748.9171764967</v>
      </c>
      <c r="BU516" s="148">
        <f t="shared" ca="1" si="636"/>
        <v>2248467.9264300824</v>
      </c>
      <c r="BV516" s="148">
        <f t="shared" ca="1" si="636"/>
        <v>2298207.4149284209</v>
      </c>
      <c r="BW516" s="148">
        <f t="shared" ca="1" si="636"/>
        <v>2347965.4345833547</v>
      </c>
      <c r="BX516" s="148">
        <f t="shared" ca="1" si="636"/>
        <v>2397740.2226186129</v>
      </c>
      <c r="BY516" s="148">
        <f t="shared" ca="1" si="636"/>
        <v>2447530.1839420171</v>
      </c>
      <c r="BZ516" s="148">
        <f t="shared" ca="1" si="636"/>
        <v>2497333.8751945328</v>
      </c>
      <c r="CA516" s="148">
        <f t="shared" ca="1" si="636"/>
        <v>2547149.9903166532</v>
      </c>
      <c r="CB516" s="148">
        <f t="shared" ca="1" si="636"/>
        <v>2596977.3474877812</v>
      </c>
      <c r="CC516" s="148">
        <f t="shared" ca="1" si="636"/>
        <v>2646814.8773080064</v>
      </c>
      <c r="CD516" s="148">
        <f t="shared" ca="1" si="636"/>
        <v>2696661.612104082</v>
      </c>
      <c r="CE516" s="148">
        <f t="shared" ca="1" si="636"/>
        <v>2746516.6762526808</v>
      </c>
      <c r="CF516" s="148">
        <f t="shared" ref="CF516:DL516" ca="1" si="637">CF515*AVERAGE(CF511,CF507)</f>
        <v>2796379.2774241455</v>
      </c>
      <c r="CG516" s="148">
        <f t="shared" ca="1" si="637"/>
        <v>2846248.6986591732</v>
      </c>
      <c r="CH516" s="148">
        <f t="shared" ca="1" si="637"/>
        <v>2896124.2911992199</v>
      </c>
      <c r="CI516" s="148">
        <f t="shared" ca="1" si="637"/>
        <v>2946005.4679988939</v>
      </c>
      <c r="CJ516" s="148">
        <f t="shared" ca="1" si="637"/>
        <v>2995891.6978554996</v>
      </c>
      <c r="CK516" s="148">
        <f t="shared" ca="1" si="637"/>
        <v>3045782.5000969949</v>
      </c>
      <c r="CL516" s="148">
        <f t="shared" ca="1" si="637"/>
        <v>3095677.4397752676</v>
      </c>
      <c r="CM516" s="148" t="e">
        <f t="shared" si="637"/>
        <v>#DIV/0!</v>
      </c>
      <c r="CN516" s="148" t="e">
        <f t="shared" si="637"/>
        <v>#DIV/0!</v>
      </c>
      <c r="CO516" s="148" t="e">
        <f t="shared" ca="1" si="637"/>
        <v>#N/A</v>
      </c>
      <c r="CP516" s="148" t="e">
        <f t="shared" ca="1" si="637"/>
        <v>#N/A</v>
      </c>
      <c r="CQ516" s="148" t="e">
        <f t="shared" ca="1" si="637"/>
        <v>#N/A</v>
      </c>
      <c r="CR516" s="148" t="e">
        <f t="shared" ca="1" si="637"/>
        <v>#N/A</v>
      </c>
      <c r="CS516" s="148" t="e">
        <f t="shared" ca="1" si="637"/>
        <v>#N/A</v>
      </c>
      <c r="CT516" s="148" t="e">
        <f t="shared" ca="1" si="637"/>
        <v>#N/A</v>
      </c>
      <c r="CU516" s="148" t="e">
        <f t="shared" ca="1" si="637"/>
        <v>#N/A</v>
      </c>
      <c r="CV516" s="148" t="e">
        <f t="shared" ca="1" si="637"/>
        <v>#N/A</v>
      </c>
      <c r="CW516" s="148" t="e">
        <f t="shared" ca="1" si="637"/>
        <v>#N/A</v>
      </c>
      <c r="CX516" s="148" t="e">
        <f t="shared" ca="1" si="637"/>
        <v>#N/A</v>
      </c>
      <c r="CY516" s="148" t="e">
        <f t="shared" ca="1" si="637"/>
        <v>#N/A</v>
      </c>
      <c r="CZ516" s="148" t="e">
        <f t="shared" ca="1" si="637"/>
        <v>#N/A</v>
      </c>
      <c r="DA516" s="148" t="e">
        <f t="shared" ca="1" si="637"/>
        <v>#N/A</v>
      </c>
      <c r="DB516" s="148" t="e">
        <f t="shared" ca="1" si="637"/>
        <v>#N/A</v>
      </c>
      <c r="DC516" s="148" t="e">
        <f t="shared" ca="1" si="637"/>
        <v>#N/A</v>
      </c>
      <c r="DD516" s="148" t="e">
        <f t="shared" ca="1" si="637"/>
        <v>#N/A</v>
      </c>
      <c r="DE516" s="148" t="e">
        <f t="shared" ca="1" si="637"/>
        <v>#N/A</v>
      </c>
      <c r="DF516" s="148" t="e">
        <f t="shared" ca="1" si="637"/>
        <v>#N/A</v>
      </c>
      <c r="DG516" s="148" t="e">
        <f t="shared" ca="1" si="637"/>
        <v>#N/A</v>
      </c>
      <c r="DH516" s="148" t="e">
        <f t="shared" ca="1" si="637"/>
        <v>#N/A</v>
      </c>
      <c r="DI516" s="148" t="e">
        <f t="shared" ca="1" si="637"/>
        <v>#N/A</v>
      </c>
      <c r="DJ516" s="148" t="e">
        <f t="shared" ca="1" si="637"/>
        <v>#N/A</v>
      </c>
      <c r="DK516" s="148" t="e">
        <f t="shared" ca="1" si="637"/>
        <v>#N/A</v>
      </c>
      <c r="DL516" s="148" t="e">
        <f t="shared" ca="1" si="637"/>
        <v>#N/A</v>
      </c>
    </row>
    <row r="517" spans="2:116" x14ac:dyDescent="0.4">
      <c r="D517" t="s">
        <v>837</v>
      </c>
      <c r="E517" s="8" t="str">
        <f t="shared" si="509"/>
        <v>517 SUBFREE-PV</v>
      </c>
      <c r="G517" s="126"/>
      <c r="H517" s="27"/>
      <c r="I517" s="78"/>
      <c r="J517" s="78"/>
      <c r="K517" s="28"/>
      <c r="L517" s="28"/>
      <c r="M517" s="28"/>
      <c r="N517" s="28"/>
      <c r="O517" s="28"/>
      <c r="P517" s="28"/>
      <c r="R517" s="33"/>
      <c r="S517" s="77"/>
      <c r="T517" s="77"/>
      <c r="U517" s="77"/>
      <c r="V517" s="77"/>
      <c r="W517" s="77"/>
      <c r="X517" s="77"/>
      <c r="Y517" s="77"/>
      <c r="Z517" s="77"/>
      <c r="AA517" s="77"/>
      <c r="AB517" s="77"/>
      <c r="AC517" s="77"/>
      <c r="AD517" s="77"/>
      <c r="AE517" s="77"/>
      <c r="AF517" s="77"/>
      <c r="AG517" s="77"/>
      <c r="AH517" s="77"/>
      <c r="AI517" s="77"/>
      <c r="AJ517" s="77"/>
      <c r="AK517" s="77"/>
      <c r="AL517" s="77"/>
      <c r="AM517" s="77"/>
      <c r="AN517" s="77"/>
      <c r="AO517" s="77"/>
      <c r="AP517" s="77"/>
      <c r="AQ517" s="77"/>
      <c r="AR517" s="77"/>
      <c r="AS517" s="77"/>
      <c r="AT517" s="77"/>
      <c r="AU517" s="77"/>
      <c r="AV517" s="77"/>
      <c r="AW517" s="77"/>
      <c r="AX517" s="77"/>
      <c r="AY517" s="77"/>
      <c r="AZ517" s="77"/>
      <c r="BA517" s="77"/>
      <c r="BB517" s="77"/>
      <c r="BC517" s="77"/>
      <c r="BD517" s="77"/>
      <c r="BE517" s="77"/>
      <c r="BF517" s="77"/>
      <c r="BG517" s="77"/>
      <c r="BH517" s="77"/>
      <c r="BI517" s="77"/>
      <c r="BJ517" s="77"/>
      <c r="BK517" s="77"/>
      <c r="BL517" s="77"/>
      <c r="BM517" s="77"/>
      <c r="BN517" s="77"/>
      <c r="BO517" s="77"/>
      <c r="BP517" s="77"/>
      <c r="BQ517" s="77"/>
      <c r="BR517" s="77"/>
      <c r="BS517" s="77"/>
      <c r="BT517" s="77"/>
      <c r="BU517" s="77"/>
      <c r="BV517" s="77"/>
      <c r="BW517" s="77"/>
      <c r="BX517" s="77"/>
      <c r="BY517" s="77"/>
      <c r="BZ517" s="77"/>
      <c r="CA517" s="77"/>
      <c r="CB517" s="77"/>
      <c r="CC517" s="77"/>
      <c r="CD517" s="77"/>
      <c r="CE517" s="77"/>
      <c r="CF517" s="77"/>
      <c r="CG517" s="77"/>
      <c r="CH517" s="77"/>
      <c r="CI517" s="77"/>
      <c r="CJ517" s="77"/>
      <c r="CK517" s="77"/>
      <c r="CL517" s="77"/>
      <c r="CN517" s="78"/>
      <c r="CO517" s="77"/>
      <c r="CP517" s="77"/>
      <c r="CQ517" s="77"/>
      <c r="CR517" s="77"/>
      <c r="CS517" s="77"/>
      <c r="CT517" s="77"/>
      <c r="CU517" s="77"/>
      <c r="CV517" s="77"/>
      <c r="CW517" s="77"/>
      <c r="CX517" s="77"/>
      <c r="CY517" s="77"/>
      <c r="CZ517" s="77"/>
      <c r="DA517" s="77"/>
      <c r="DB517" s="77"/>
      <c r="DC517" s="77"/>
      <c r="DD517" s="77"/>
      <c r="DE517" s="77"/>
      <c r="DF517" s="77"/>
      <c r="DG517" s="77"/>
      <c r="DH517" s="77"/>
      <c r="DI517" s="77"/>
      <c r="DJ517" s="77"/>
      <c r="DK517" s="77"/>
      <c r="DL517" s="77"/>
    </row>
    <row r="518" spans="2:116" x14ac:dyDescent="0.4">
      <c r="B518" t="s">
        <v>332</v>
      </c>
      <c r="D518" t="s">
        <v>837</v>
      </c>
      <c r="E518" s="8" t="str">
        <f t="shared" si="509"/>
        <v>518 SUBFREE-PV</v>
      </c>
      <c r="G518" s="8" t="str">
        <f>G484</f>
        <v>(Primary label)</v>
      </c>
      <c r="S518" s="72"/>
      <c r="T518" s="72"/>
      <c r="U518" s="72"/>
      <c r="V518" s="72"/>
      <c r="W518" s="72"/>
      <c r="X518" s="72"/>
      <c r="Y518" s="72"/>
      <c r="Z518" s="72"/>
      <c r="AA518" s="72"/>
      <c r="AB518" s="72"/>
      <c r="AC518" s="72"/>
      <c r="AD518" s="72"/>
      <c r="AE518" s="72"/>
      <c r="AF518" s="72"/>
      <c r="AG518" s="72"/>
      <c r="AH518" s="72"/>
      <c r="AI518" s="72"/>
      <c r="AJ518" s="72"/>
      <c r="AK518" s="72"/>
      <c r="AL518" s="72"/>
      <c r="AM518" s="72"/>
      <c r="AN518" s="72"/>
      <c r="AO518" s="72"/>
      <c r="AP518" s="72"/>
      <c r="AQ518" s="72"/>
      <c r="AR518" s="72"/>
      <c r="AS518" s="72"/>
      <c r="AT518" s="72"/>
      <c r="AU518" s="72"/>
      <c r="AV518" s="72"/>
      <c r="AW518" s="72"/>
      <c r="AX518" s="72"/>
      <c r="AY518" s="72"/>
      <c r="AZ518" s="72"/>
      <c r="BA518" s="72"/>
      <c r="BB518" s="72"/>
      <c r="BC518" s="72"/>
      <c r="BD518" s="72"/>
      <c r="BE518" s="72"/>
      <c r="BF518" s="72"/>
      <c r="BG518" s="72"/>
      <c r="BH518" s="72"/>
      <c r="BI518" s="72"/>
      <c r="BJ518" s="72"/>
      <c r="BK518" s="72"/>
      <c r="BL518" s="72"/>
      <c r="BM518" s="72"/>
      <c r="BN518" s="72"/>
      <c r="BO518" s="72"/>
      <c r="BP518" s="72"/>
      <c r="BQ518" s="72"/>
      <c r="BR518" s="72"/>
      <c r="BS518" s="72"/>
      <c r="BT518" s="72"/>
      <c r="BU518" s="72"/>
      <c r="BV518" s="72"/>
      <c r="BW518" s="72"/>
      <c r="BX518" s="72"/>
      <c r="BY518" s="72"/>
      <c r="BZ518" s="72"/>
      <c r="CA518" s="72"/>
      <c r="CB518" s="72"/>
      <c r="CC518" s="72"/>
      <c r="CD518" s="72"/>
      <c r="CE518" s="72"/>
      <c r="CF518" s="72"/>
      <c r="CG518" s="72"/>
      <c r="CH518" s="72"/>
      <c r="CI518" s="72"/>
      <c r="CJ518" s="72"/>
      <c r="CK518" s="72"/>
      <c r="CL518" s="72"/>
      <c r="CO518" s="72"/>
      <c r="CP518" s="72"/>
      <c r="CQ518" s="72"/>
      <c r="CR518" s="72"/>
      <c r="CS518" s="72"/>
      <c r="CT518" s="72"/>
      <c r="CU518" s="72"/>
      <c r="CV518" s="72"/>
      <c r="CW518" s="72"/>
      <c r="CX518" s="72"/>
      <c r="CY518" s="72"/>
      <c r="CZ518" s="72"/>
      <c r="DA518" s="72"/>
      <c r="DB518" s="72"/>
      <c r="DC518" s="72"/>
      <c r="DD518" s="72"/>
      <c r="DE518" s="72"/>
      <c r="DF518" s="72"/>
      <c r="DG518" s="72"/>
      <c r="DH518" s="72"/>
      <c r="DI518" s="72"/>
      <c r="DJ518" s="72"/>
      <c r="DK518" s="72"/>
      <c r="DL518" s="72"/>
    </row>
    <row r="519" spans="2:116" x14ac:dyDescent="0.4">
      <c r="B519" t="s">
        <v>332</v>
      </c>
      <c r="D519" t="s">
        <v>837</v>
      </c>
      <c r="E519" s="8" t="str">
        <f t="shared" si="509"/>
        <v>519 SUBFREE-PV</v>
      </c>
      <c r="G519" s="241" t="str">
        <f>IFERROR(SUBSTITUTE(G492,":",""),"no unit")</f>
        <v>subscriber</v>
      </c>
      <c r="S519" s="72"/>
      <c r="T519" s="72"/>
      <c r="U519" s="72"/>
      <c r="V519" s="72"/>
      <c r="W519" s="72"/>
      <c r="X519" s="72"/>
      <c r="Y519" s="72"/>
      <c r="Z519" s="72"/>
      <c r="AA519" s="72"/>
      <c r="AB519" s="72"/>
      <c r="AC519" s="72"/>
      <c r="AD519" s="72"/>
      <c r="AE519" s="72"/>
      <c r="AF519" s="72"/>
      <c r="AG519" s="72"/>
      <c r="AH519" s="72"/>
      <c r="AI519" s="72"/>
      <c r="AJ519" s="72"/>
      <c r="AK519" s="72"/>
      <c r="AL519" s="72"/>
      <c r="AM519" s="72"/>
      <c r="AN519" s="72"/>
      <c r="AO519" s="72"/>
      <c r="AP519" s="72"/>
      <c r="AQ519" s="72"/>
      <c r="AR519" s="72"/>
      <c r="AS519" s="72"/>
      <c r="AT519" s="72"/>
      <c r="AU519" s="72"/>
      <c r="AV519" s="72"/>
      <c r="AW519" s="72"/>
      <c r="AX519" s="72"/>
      <c r="AY519" s="72"/>
      <c r="AZ519" s="72"/>
      <c r="BA519" s="72"/>
      <c r="BB519" s="72"/>
      <c r="BC519" s="72"/>
      <c r="BD519" s="72"/>
      <c r="BE519" s="72"/>
      <c r="BF519" s="72"/>
      <c r="BG519" s="72"/>
      <c r="BH519" s="72"/>
      <c r="BI519" s="72"/>
      <c r="BJ519" s="72"/>
      <c r="BK519" s="72"/>
      <c r="BL519" s="72"/>
      <c r="BM519" s="72"/>
      <c r="BN519" s="72"/>
      <c r="BO519" s="72"/>
      <c r="BP519" s="72"/>
      <c r="BQ519" s="72"/>
      <c r="BR519" s="72"/>
      <c r="BS519" s="72"/>
      <c r="BT519" s="72"/>
      <c r="BU519" s="72"/>
      <c r="BV519" s="72"/>
      <c r="BW519" s="72"/>
      <c r="BX519" s="72"/>
      <c r="BY519" s="72"/>
      <c r="BZ519" s="72"/>
      <c r="CA519" s="72"/>
      <c r="CB519" s="72"/>
      <c r="CC519" s="72"/>
      <c r="CD519" s="72"/>
      <c r="CE519" s="72"/>
      <c r="CF519" s="72"/>
      <c r="CG519" s="72"/>
      <c r="CH519" s="72"/>
      <c r="CI519" s="72"/>
      <c r="CJ519" s="72"/>
      <c r="CK519" s="72"/>
      <c r="CL519" s="72"/>
      <c r="CO519" s="72"/>
      <c r="CP519" s="72"/>
      <c r="CQ519" s="72"/>
      <c r="CR519" s="72"/>
      <c r="CS519" s="72"/>
      <c r="CT519" s="72"/>
      <c r="CU519" s="72"/>
      <c r="CV519" s="72"/>
      <c r="CW519" s="72"/>
      <c r="CX519" s="72"/>
      <c r="CY519" s="72"/>
      <c r="CZ519" s="72"/>
      <c r="DA519" s="72"/>
      <c r="DB519" s="72"/>
      <c r="DC519" s="72"/>
      <c r="DD519" s="72"/>
      <c r="DE519" s="72"/>
      <c r="DF519" s="72"/>
      <c r="DG519" s="72"/>
      <c r="DH519" s="72"/>
      <c r="DI519" s="72"/>
      <c r="DJ519" s="72"/>
      <c r="DK519" s="72"/>
      <c r="DL519" s="72"/>
    </row>
    <row r="520" spans="2:116" x14ac:dyDescent="0.4">
      <c r="B520" t="s">
        <v>332</v>
      </c>
      <c r="D520" t="s">
        <v>837</v>
      </c>
      <c r="E520" s="8" t="str">
        <f t="shared" si="509"/>
        <v>520 SUBFREE-PV</v>
      </c>
      <c r="G520" s="8" t="str">
        <f t="shared" ref="G520:G525" si="638">G486</f>
        <v>Primary revenue driver</v>
      </c>
      <c r="K520" s="53"/>
      <c r="L520" s="53"/>
      <c r="M520" s="53"/>
      <c r="N520" s="53"/>
      <c r="O520" s="53"/>
      <c r="P520" s="53"/>
      <c r="R520" s="24"/>
      <c r="S520" s="203" t="str">
        <f>ADDRESS(ROW(S516),COLUMN(S516),2)</f>
        <v>S$516</v>
      </c>
      <c r="T520" s="203" t="str">
        <f t="shared" ref="T520:CE520" si="639">ADDRESS(ROW(T516),COLUMN(T516))</f>
        <v>$T$516</v>
      </c>
      <c r="U520" s="203" t="str">
        <f t="shared" si="639"/>
        <v>$U$516</v>
      </c>
      <c r="V520" s="203" t="str">
        <f t="shared" si="639"/>
        <v>$V$516</v>
      </c>
      <c r="W520" s="203" t="str">
        <f t="shared" si="639"/>
        <v>$W$516</v>
      </c>
      <c r="X520" s="203" t="str">
        <f t="shared" si="639"/>
        <v>$X$516</v>
      </c>
      <c r="Y520" s="203" t="str">
        <f t="shared" si="639"/>
        <v>$Y$516</v>
      </c>
      <c r="Z520" s="203" t="str">
        <f t="shared" si="639"/>
        <v>$Z$516</v>
      </c>
      <c r="AA520" s="203" t="str">
        <f t="shared" si="639"/>
        <v>$AA$516</v>
      </c>
      <c r="AB520" s="203" t="str">
        <f t="shared" si="639"/>
        <v>$AB$516</v>
      </c>
      <c r="AC520" s="203" t="str">
        <f t="shared" si="639"/>
        <v>$AC$516</v>
      </c>
      <c r="AD520" s="203" t="str">
        <f t="shared" si="639"/>
        <v>$AD$516</v>
      </c>
      <c r="AE520" s="203" t="str">
        <f t="shared" si="639"/>
        <v>$AE$516</v>
      </c>
      <c r="AF520" s="203" t="str">
        <f t="shared" si="639"/>
        <v>$AF$516</v>
      </c>
      <c r="AG520" s="203" t="str">
        <f t="shared" si="639"/>
        <v>$AG$516</v>
      </c>
      <c r="AH520" s="203" t="str">
        <f t="shared" si="639"/>
        <v>$AH$516</v>
      </c>
      <c r="AI520" s="203" t="str">
        <f t="shared" si="639"/>
        <v>$AI$516</v>
      </c>
      <c r="AJ520" s="203" t="str">
        <f t="shared" si="639"/>
        <v>$AJ$516</v>
      </c>
      <c r="AK520" s="203" t="str">
        <f t="shared" si="639"/>
        <v>$AK$516</v>
      </c>
      <c r="AL520" s="203" t="str">
        <f t="shared" si="639"/>
        <v>$AL$516</v>
      </c>
      <c r="AM520" s="203" t="str">
        <f t="shared" si="639"/>
        <v>$AM$516</v>
      </c>
      <c r="AN520" s="203" t="str">
        <f t="shared" si="639"/>
        <v>$AN$516</v>
      </c>
      <c r="AO520" s="203" t="str">
        <f t="shared" si="639"/>
        <v>$AO$516</v>
      </c>
      <c r="AP520" s="203" t="str">
        <f t="shared" si="639"/>
        <v>$AP$516</v>
      </c>
      <c r="AQ520" s="203" t="str">
        <f t="shared" si="639"/>
        <v>$AQ$516</v>
      </c>
      <c r="AR520" s="203" t="str">
        <f t="shared" si="639"/>
        <v>$AR$516</v>
      </c>
      <c r="AS520" s="203" t="str">
        <f t="shared" si="639"/>
        <v>$AS$516</v>
      </c>
      <c r="AT520" s="203" t="str">
        <f t="shared" si="639"/>
        <v>$AT$516</v>
      </c>
      <c r="AU520" s="203" t="str">
        <f t="shared" si="639"/>
        <v>$AU$516</v>
      </c>
      <c r="AV520" s="203" t="str">
        <f t="shared" si="639"/>
        <v>$AV$516</v>
      </c>
      <c r="AW520" s="203" t="str">
        <f t="shared" si="639"/>
        <v>$AW$516</v>
      </c>
      <c r="AX520" s="203" t="str">
        <f t="shared" si="639"/>
        <v>$AX$516</v>
      </c>
      <c r="AY520" s="203" t="str">
        <f t="shared" si="639"/>
        <v>$AY$516</v>
      </c>
      <c r="AZ520" s="203" t="str">
        <f t="shared" si="639"/>
        <v>$AZ$516</v>
      </c>
      <c r="BA520" s="203" t="str">
        <f t="shared" si="639"/>
        <v>$BA$516</v>
      </c>
      <c r="BB520" s="203" t="str">
        <f t="shared" si="639"/>
        <v>$BB$516</v>
      </c>
      <c r="BC520" s="203" t="str">
        <f t="shared" si="639"/>
        <v>$BC$516</v>
      </c>
      <c r="BD520" s="203" t="str">
        <f t="shared" si="639"/>
        <v>$BD$516</v>
      </c>
      <c r="BE520" s="203" t="str">
        <f t="shared" si="639"/>
        <v>$BE$516</v>
      </c>
      <c r="BF520" s="203" t="str">
        <f t="shared" si="639"/>
        <v>$BF$516</v>
      </c>
      <c r="BG520" s="203" t="str">
        <f t="shared" si="639"/>
        <v>$BG$516</v>
      </c>
      <c r="BH520" s="203" t="str">
        <f t="shared" si="639"/>
        <v>$BH$516</v>
      </c>
      <c r="BI520" s="203" t="str">
        <f t="shared" si="639"/>
        <v>$BI$516</v>
      </c>
      <c r="BJ520" s="203" t="str">
        <f t="shared" si="639"/>
        <v>$BJ$516</v>
      </c>
      <c r="BK520" s="203" t="str">
        <f t="shared" si="639"/>
        <v>$BK$516</v>
      </c>
      <c r="BL520" s="203" t="str">
        <f t="shared" si="639"/>
        <v>$BL$516</v>
      </c>
      <c r="BM520" s="203" t="str">
        <f t="shared" si="639"/>
        <v>$BM$516</v>
      </c>
      <c r="BN520" s="203" t="str">
        <f t="shared" si="639"/>
        <v>$BN$516</v>
      </c>
      <c r="BO520" s="203" t="str">
        <f t="shared" si="639"/>
        <v>$BO$516</v>
      </c>
      <c r="BP520" s="203" t="str">
        <f t="shared" si="639"/>
        <v>$BP$516</v>
      </c>
      <c r="BQ520" s="203" t="str">
        <f t="shared" si="639"/>
        <v>$BQ$516</v>
      </c>
      <c r="BR520" s="203" t="str">
        <f t="shared" si="639"/>
        <v>$BR$516</v>
      </c>
      <c r="BS520" s="203" t="str">
        <f t="shared" si="639"/>
        <v>$BS$516</v>
      </c>
      <c r="BT520" s="203" t="str">
        <f t="shared" si="639"/>
        <v>$BT$516</v>
      </c>
      <c r="BU520" s="203" t="str">
        <f t="shared" si="639"/>
        <v>$BU$516</v>
      </c>
      <c r="BV520" s="203" t="str">
        <f t="shared" si="639"/>
        <v>$BV$516</v>
      </c>
      <c r="BW520" s="203" t="str">
        <f t="shared" si="639"/>
        <v>$BW$516</v>
      </c>
      <c r="BX520" s="203" t="str">
        <f t="shared" si="639"/>
        <v>$BX$516</v>
      </c>
      <c r="BY520" s="203" t="str">
        <f t="shared" si="639"/>
        <v>$BY$516</v>
      </c>
      <c r="BZ520" s="203" t="str">
        <f t="shared" si="639"/>
        <v>$BZ$516</v>
      </c>
      <c r="CA520" s="203" t="str">
        <f t="shared" si="639"/>
        <v>$CA$516</v>
      </c>
      <c r="CB520" s="203" t="str">
        <f t="shared" si="639"/>
        <v>$CB$516</v>
      </c>
      <c r="CC520" s="203" t="str">
        <f t="shared" si="639"/>
        <v>$CC$516</v>
      </c>
      <c r="CD520" s="203" t="str">
        <f t="shared" si="639"/>
        <v>$CD$516</v>
      </c>
      <c r="CE520" s="203" t="str">
        <f t="shared" si="639"/>
        <v>$CE$516</v>
      </c>
      <c r="CF520" s="203" t="str">
        <f t="shared" ref="CF520:CL520" si="640">ADDRESS(ROW(CF516),COLUMN(CF516))</f>
        <v>$CF$516</v>
      </c>
      <c r="CG520" s="203" t="str">
        <f t="shared" si="640"/>
        <v>$CG$516</v>
      </c>
      <c r="CH520" s="203" t="str">
        <f t="shared" si="640"/>
        <v>$CH$516</v>
      </c>
      <c r="CI520" s="203" t="str">
        <f t="shared" si="640"/>
        <v>$CI$516</v>
      </c>
      <c r="CJ520" s="203" t="str">
        <f t="shared" si="640"/>
        <v>$CJ$516</v>
      </c>
      <c r="CK520" s="203" t="str">
        <f t="shared" si="640"/>
        <v>$CK$516</v>
      </c>
      <c r="CL520" s="203" t="str">
        <f t="shared" si="640"/>
        <v>$CL$516</v>
      </c>
      <c r="CO520" s="203" t="str">
        <f t="shared" ref="CO520:DL520" si="641">ADDRESS(ROW(CO516),COLUMN(CO516))</f>
        <v>$CO$516</v>
      </c>
      <c r="CP520" s="203" t="str">
        <f t="shared" si="641"/>
        <v>$CP$516</v>
      </c>
      <c r="CQ520" s="203" t="str">
        <f t="shared" si="641"/>
        <v>$CQ$516</v>
      </c>
      <c r="CR520" s="203" t="str">
        <f t="shared" si="641"/>
        <v>$CR$516</v>
      </c>
      <c r="CS520" s="203" t="str">
        <f t="shared" si="641"/>
        <v>$CS$516</v>
      </c>
      <c r="CT520" s="203" t="str">
        <f t="shared" si="641"/>
        <v>$CT$516</v>
      </c>
      <c r="CU520" s="203" t="str">
        <f t="shared" si="641"/>
        <v>$CU$516</v>
      </c>
      <c r="CV520" s="203" t="str">
        <f t="shared" si="641"/>
        <v>$CV$516</v>
      </c>
      <c r="CW520" s="203" t="str">
        <f t="shared" si="641"/>
        <v>$CW$516</v>
      </c>
      <c r="CX520" s="203" t="str">
        <f t="shared" si="641"/>
        <v>$CX$516</v>
      </c>
      <c r="CY520" s="203" t="str">
        <f t="shared" si="641"/>
        <v>$CY$516</v>
      </c>
      <c r="CZ520" s="203" t="str">
        <f t="shared" si="641"/>
        <v>$CZ$516</v>
      </c>
      <c r="DA520" s="203" t="str">
        <f t="shared" si="641"/>
        <v>$DA$516</v>
      </c>
      <c r="DB520" s="203" t="str">
        <f t="shared" si="641"/>
        <v>$DB$516</v>
      </c>
      <c r="DC520" s="203" t="str">
        <f t="shared" si="641"/>
        <v>$DC$516</v>
      </c>
      <c r="DD520" s="203" t="str">
        <f t="shared" si="641"/>
        <v>$DD$516</v>
      </c>
      <c r="DE520" s="203" t="str">
        <f t="shared" si="641"/>
        <v>$DE$516</v>
      </c>
      <c r="DF520" s="203" t="str">
        <f t="shared" si="641"/>
        <v>$DF$516</v>
      </c>
      <c r="DG520" s="203" t="str">
        <f t="shared" si="641"/>
        <v>$DG$516</v>
      </c>
      <c r="DH520" s="203" t="str">
        <f t="shared" si="641"/>
        <v>$DH$516</v>
      </c>
      <c r="DI520" s="203" t="str">
        <f t="shared" si="641"/>
        <v>$DI$516</v>
      </c>
      <c r="DJ520" s="203" t="str">
        <f t="shared" si="641"/>
        <v>$DJ$516</v>
      </c>
      <c r="DK520" s="203" t="str">
        <f t="shared" si="641"/>
        <v>$DK$516</v>
      </c>
      <c r="DL520" s="203" t="str">
        <f t="shared" si="641"/>
        <v>$DL$516</v>
      </c>
    </row>
    <row r="521" spans="2:116" x14ac:dyDescent="0.4">
      <c r="B521" t="s">
        <v>332</v>
      </c>
      <c r="D521" t="s">
        <v>837</v>
      </c>
      <c r="E521" s="8" t="str">
        <f t="shared" si="509"/>
        <v>521 SUBFREE-PV</v>
      </c>
      <c r="G521" s="8" t="str">
        <f t="shared" si="638"/>
        <v>Primary volume driver</v>
      </c>
      <c r="H521" s="12"/>
      <c r="I521" s="60"/>
      <c r="J521" s="60"/>
      <c r="K521" s="34"/>
      <c r="L521" s="34"/>
      <c r="M521" s="34"/>
      <c r="N521" s="34"/>
      <c r="O521" s="34"/>
      <c r="P521" s="34"/>
      <c r="R521" s="15"/>
      <c r="S521" s="76">
        <f t="shared" ref="S521:AX521" si="642">S484</f>
        <v>0</v>
      </c>
      <c r="T521" s="76">
        <f t="shared" si="642"/>
        <v>0</v>
      </c>
      <c r="U521" s="76">
        <f t="shared" si="642"/>
        <v>0</v>
      </c>
      <c r="V521" s="76">
        <f t="shared" si="642"/>
        <v>0</v>
      </c>
      <c r="W521" s="76">
        <f t="shared" si="642"/>
        <v>0</v>
      </c>
      <c r="X521" s="76">
        <f t="shared" si="642"/>
        <v>0</v>
      </c>
      <c r="Y521" s="76">
        <f t="shared" si="642"/>
        <v>0</v>
      </c>
      <c r="Z521" s="76">
        <f t="shared" si="642"/>
        <v>0</v>
      </c>
      <c r="AA521" s="76">
        <f t="shared" si="642"/>
        <v>0</v>
      </c>
      <c r="AB521" s="76">
        <f t="shared" si="642"/>
        <v>0</v>
      </c>
      <c r="AC521" s="76">
        <f t="shared" si="642"/>
        <v>0</v>
      </c>
      <c r="AD521" s="76">
        <f t="shared" si="642"/>
        <v>0</v>
      </c>
      <c r="AE521" s="76">
        <f t="shared" si="642"/>
        <v>0</v>
      </c>
      <c r="AF521" s="76">
        <f t="shared" si="642"/>
        <v>0</v>
      </c>
      <c r="AG521" s="76">
        <f t="shared" si="642"/>
        <v>0</v>
      </c>
      <c r="AH521" s="76">
        <f t="shared" si="642"/>
        <v>0</v>
      </c>
      <c r="AI521" s="76">
        <f t="shared" si="642"/>
        <v>0</v>
      </c>
      <c r="AJ521" s="76">
        <f t="shared" si="642"/>
        <v>0</v>
      </c>
      <c r="AK521" s="76">
        <f t="shared" si="642"/>
        <v>0</v>
      </c>
      <c r="AL521" s="76">
        <f t="shared" si="642"/>
        <v>0</v>
      </c>
      <c r="AM521" s="76">
        <f t="shared" si="642"/>
        <v>0</v>
      </c>
      <c r="AN521" s="76">
        <f t="shared" si="642"/>
        <v>0</v>
      </c>
      <c r="AO521" s="76">
        <f t="shared" si="642"/>
        <v>0</v>
      </c>
      <c r="AP521" s="76">
        <f t="shared" si="642"/>
        <v>0</v>
      </c>
      <c r="AQ521" s="76">
        <f t="shared" si="642"/>
        <v>0</v>
      </c>
      <c r="AR521" s="76">
        <f t="shared" si="642"/>
        <v>0</v>
      </c>
      <c r="AS521" s="76">
        <f t="shared" si="642"/>
        <v>0</v>
      </c>
      <c r="AT521" s="76">
        <f t="shared" si="642"/>
        <v>0</v>
      </c>
      <c r="AU521" s="76">
        <f t="shared" si="642"/>
        <v>0</v>
      </c>
      <c r="AV521" s="76">
        <f t="shared" si="642"/>
        <v>0</v>
      </c>
      <c r="AW521" s="76">
        <f t="shared" si="642"/>
        <v>0</v>
      </c>
      <c r="AX521" s="76">
        <f t="shared" si="642"/>
        <v>0</v>
      </c>
      <c r="AY521" s="76">
        <f t="shared" ref="AY521:CD521" si="643">AY484</f>
        <v>0</v>
      </c>
      <c r="AZ521" s="76">
        <f t="shared" si="643"/>
        <v>0</v>
      </c>
      <c r="BA521" s="76">
        <f t="shared" si="643"/>
        <v>0</v>
      </c>
      <c r="BB521" s="76">
        <f t="shared" si="643"/>
        <v>0</v>
      </c>
      <c r="BC521" s="76">
        <f t="shared" si="643"/>
        <v>0</v>
      </c>
      <c r="BD521" s="76">
        <f t="shared" si="643"/>
        <v>0</v>
      </c>
      <c r="BE521" s="76">
        <f t="shared" si="643"/>
        <v>0</v>
      </c>
      <c r="BF521" s="76">
        <f t="shared" si="643"/>
        <v>0</v>
      </c>
      <c r="BG521" s="76">
        <f t="shared" si="643"/>
        <v>0</v>
      </c>
      <c r="BH521" s="76">
        <f t="shared" si="643"/>
        <v>0</v>
      </c>
      <c r="BI521" s="76">
        <f t="shared" si="643"/>
        <v>0</v>
      </c>
      <c r="BJ521" s="76">
        <f t="shared" si="643"/>
        <v>0</v>
      </c>
      <c r="BK521" s="76">
        <f t="shared" si="643"/>
        <v>0</v>
      </c>
      <c r="BL521" s="76">
        <f t="shared" si="643"/>
        <v>0</v>
      </c>
      <c r="BM521" s="76">
        <f t="shared" si="643"/>
        <v>0</v>
      </c>
      <c r="BN521" s="76">
        <f t="shared" si="643"/>
        <v>0</v>
      </c>
      <c r="BO521" s="76">
        <f t="shared" si="643"/>
        <v>0</v>
      </c>
      <c r="BP521" s="76">
        <f t="shared" si="643"/>
        <v>0</v>
      </c>
      <c r="BQ521" s="76">
        <f t="shared" si="643"/>
        <v>0</v>
      </c>
      <c r="BR521" s="76">
        <f t="shared" si="643"/>
        <v>0</v>
      </c>
      <c r="BS521" s="76">
        <f t="shared" si="643"/>
        <v>0</v>
      </c>
      <c r="BT521" s="76">
        <f t="shared" si="643"/>
        <v>0</v>
      </c>
      <c r="BU521" s="76">
        <f t="shared" si="643"/>
        <v>0</v>
      </c>
      <c r="BV521" s="76">
        <f t="shared" si="643"/>
        <v>0</v>
      </c>
      <c r="BW521" s="76">
        <f t="shared" si="643"/>
        <v>0</v>
      </c>
      <c r="BX521" s="76">
        <f t="shared" si="643"/>
        <v>0</v>
      </c>
      <c r="BY521" s="76">
        <f t="shared" si="643"/>
        <v>0</v>
      </c>
      <c r="BZ521" s="76">
        <f t="shared" si="643"/>
        <v>0</v>
      </c>
      <c r="CA521" s="76">
        <f t="shared" si="643"/>
        <v>0</v>
      </c>
      <c r="CB521" s="76">
        <f t="shared" si="643"/>
        <v>0</v>
      </c>
      <c r="CC521" s="76">
        <f t="shared" si="643"/>
        <v>0</v>
      </c>
      <c r="CD521" s="76">
        <f t="shared" si="643"/>
        <v>0</v>
      </c>
      <c r="CE521" s="76">
        <f t="shared" ref="CE521:CL521" si="644">CE484</f>
        <v>0</v>
      </c>
      <c r="CF521" s="76">
        <f t="shared" si="644"/>
        <v>0</v>
      </c>
      <c r="CG521" s="76">
        <f t="shared" si="644"/>
        <v>0</v>
      </c>
      <c r="CH521" s="76">
        <f t="shared" si="644"/>
        <v>0</v>
      </c>
      <c r="CI521" s="76">
        <f t="shared" si="644"/>
        <v>0</v>
      </c>
      <c r="CJ521" s="76">
        <f t="shared" si="644"/>
        <v>0</v>
      </c>
      <c r="CK521" s="76">
        <f t="shared" si="644"/>
        <v>0</v>
      </c>
      <c r="CL521" s="76">
        <f t="shared" si="644"/>
        <v>0</v>
      </c>
      <c r="CN521" s="60"/>
      <c r="CO521" s="76">
        <f t="shared" ref="CO521:DL521" si="645">CO484</f>
        <v>0</v>
      </c>
      <c r="CP521" s="76">
        <f t="shared" si="645"/>
        <v>0</v>
      </c>
      <c r="CQ521" s="76">
        <f t="shared" si="645"/>
        <v>0</v>
      </c>
      <c r="CR521" s="76">
        <f t="shared" si="645"/>
        <v>0</v>
      </c>
      <c r="CS521" s="76">
        <f t="shared" si="645"/>
        <v>0</v>
      </c>
      <c r="CT521" s="76">
        <f t="shared" si="645"/>
        <v>0</v>
      </c>
      <c r="CU521" s="76">
        <f t="shared" si="645"/>
        <v>0</v>
      </c>
      <c r="CV521" s="76">
        <f t="shared" si="645"/>
        <v>0</v>
      </c>
      <c r="CW521" s="76">
        <f t="shared" si="645"/>
        <v>0</v>
      </c>
      <c r="CX521" s="76">
        <f t="shared" si="645"/>
        <v>0</v>
      </c>
      <c r="CY521" s="76">
        <f t="shared" si="645"/>
        <v>0</v>
      </c>
      <c r="CZ521" s="76">
        <f t="shared" si="645"/>
        <v>0</v>
      </c>
      <c r="DA521" s="76">
        <f t="shared" si="645"/>
        <v>0</v>
      </c>
      <c r="DB521" s="76">
        <f t="shared" si="645"/>
        <v>0</v>
      </c>
      <c r="DC521" s="76">
        <f t="shared" si="645"/>
        <v>0</v>
      </c>
      <c r="DD521" s="76">
        <f t="shared" si="645"/>
        <v>0</v>
      </c>
      <c r="DE521" s="76">
        <f t="shared" si="645"/>
        <v>0</v>
      </c>
      <c r="DF521" s="76">
        <f t="shared" si="645"/>
        <v>0</v>
      </c>
      <c r="DG521" s="76">
        <f t="shared" si="645"/>
        <v>0</v>
      </c>
      <c r="DH521" s="76">
        <f t="shared" si="645"/>
        <v>0</v>
      </c>
      <c r="DI521" s="76">
        <f t="shared" si="645"/>
        <v>0</v>
      </c>
      <c r="DJ521" s="76">
        <f t="shared" si="645"/>
        <v>0</v>
      </c>
      <c r="DK521" s="76">
        <f t="shared" si="645"/>
        <v>0</v>
      </c>
      <c r="DL521" s="76">
        <f t="shared" si="645"/>
        <v>0</v>
      </c>
    </row>
    <row r="522" spans="2:116" x14ac:dyDescent="0.4">
      <c r="B522" t="s">
        <v>332</v>
      </c>
      <c r="D522" t="s">
        <v>837</v>
      </c>
      <c r="E522" s="8" t="str">
        <f t="shared" si="509"/>
        <v>522 SUBFREE-PV</v>
      </c>
      <c r="G522" s="8" t="str">
        <f t="shared" si="638"/>
        <v>(Secondary label)</v>
      </c>
      <c r="H522" s="12"/>
      <c r="I522" s="60"/>
      <c r="J522" s="60"/>
      <c r="K522" s="15"/>
      <c r="L522" s="15"/>
      <c r="M522" s="15"/>
      <c r="N522" s="15"/>
      <c r="O522" s="15"/>
      <c r="P522" s="15"/>
      <c r="R522" s="15"/>
      <c r="S522" s="76"/>
      <c r="T522" s="76"/>
      <c r="U522" s="76"/>
      <c r="V522" s="76"/>
      <c r="W522" s="76"/>
      <c r="X522" s="76"/>
      <c r="Y522" s="76"/>
      <c r="Z522" s="76"/>
      <c r="AA522" s="76"/>
      <c r="AB522" s="76"/>
      <c r="AC522" s="76"/>
      <c r="AD522" s="76"/>
      <c r="AE522" s="76"/>
      <c r="AF522" s="76"/>
      <c r="AG522" s="76"/>
      <c r="AH522" s="76"/>
      <c r="AI522" s="76"/>
      <c r="AJ522" s="76"/>
      <c r="AK522" s="76"/>
      <c r="AL522" s="76"/>
      <c r="AM522" s="76"/>
      <c r="AN522" s="76"/>
      <c r="AO522" s="76"/>
      <c r="AP522" s="76"/>
      <c r="AQ522" s="76"/>
      <c r="AR522" s="76"/>
      <c r="AS522" s="76"/>
      <c r="AT522" s="76"/>
      <c r="AU522" s="76"/>
      <c r="AV522" s="76"/>
      <c r="AW522" s="76"/>
      <c r="AX522" s="76"/>
      <c r="AY522" s="76"/>
      <c r="AZ522" s="76"/>
      <c r="BA522" s="76"/>
      <c r="BB522" s="76"/>
      <c r="BC522" s="76"/>
      <c r="BD522" s="76"/>
      <c r="BE522" s="76"/>
      <c r="BF522" s="76"/>
      <c r="BG522" s="76"/>
      <c r="BH522" s="76"/>
      <c r="BI522" s="76"/>
      <c r="BJ522" s="76"/>
      <c r="BK522" s="76"/>
      <c r="BL522" s="76"/>
      <c r="BM522" s="76"/>
      <c r="BN522" s="76"/>
      <c r="BO522" s="76"/>
      <c r="BP522" s="76"/>
      <c r="BQ522" s="76"/>
      <c r="BR522" s="76"/>
      <c r="BS522" s="76"/>
      <c r="BT522" s="76"/>
      <c r="BU522" s="76"/>
      <c r="BV522" s="76"/>
      <c r="BW522" s="76"/>
      <c r="BX522" s="76"/>
      <c r="BY522" s="76"/>
      <c r="BZ522" s="76"/>
      <c r="CA522" s="76"/>
      <c r="CB522" s="76"/>
      <c r="CC522" s="76"/>
      <c r="CD522" s="76"/>
      <c r="CE522" s="76"/>
      <c r="CF522" s="76"/>
      <c r="CG522" s="76"/>
      <c r="CH522" s="76"/>
      <c r="CI522" s="76"/>
      <c r="CJ522" s="76"/>
      <c r="CK522" s="76"/>
      <c r="CL522" s="76"/>
      <c r="CN522" s="60"/>
      <c r="CO522" s="76"/>
      <c r="CP522" s="76"/>
      <c r="CQ522" s="76"/>
      <c r="CR522" s="76"/>
      <c r="CS522" s="76"/>
      <c r="CT522" s="76"/>
      <c r="CU522" s="76"/>
      <c r="CV522" s="76"/>
      <c r="CW522" s="76"/>
      <c r="CX522" s="76"/>
      <c r="CY522" s="76"/>
      <c r="CZ522" s="76"/>
      <c r="DA522" s="76"/>
      <c r="DB522" s="76"/>
      <c r="DC522" s="76"/>
      <c r="DD522" s="76"/>
      <c r="DE522" s="76"/>
      <c r="DF522" s="76"/>
      <c r="DG522" s="76"/>
      <c r="DH522" s="76"/>
      <c r="DI522" s="76"/>
      <c r="DJ522" s="76"/>
      <c r="DK522" s="76"/>
      <c r="DL522" s="76"/>
    </row>
    <row r="523" spans="2:116" x14ac:dyDescent="0.4">
      <c r="B523" t="s">
        <v>332</v>
      </c>
      <c r="D523" t="s">
        <v>837</v>
      </c>
      <c r="E523" s="8" t="str">
        <f t="shared" si="509"/>
        <v>523 SUBFREE-PV</v>
      </c>
      <c r="G523" s="8" t="str">
        <f t="shared" si="638"/>
        <v xml:space="preserve">secondary unit </v>
      </c>
      <c r="H523" s="12"/>
      <c r="I523" s="60"/>
      <c r="J523" s="60"/>
      <c r="K523" s="15"/>
      <c r="L523" s="15"/>
      <c r="M523" s="15"/>
      <c r="N523" s="15"/>
      <c r="O523" s="15"/>
      <c r="P523" s="15"/>
      <c r="R523" s="15"/>
      <c r="S523" s="76"/>
      <c r="T523" s="76"/>
      <c r="U523" s="76"/>
      <c r="V523" s="76"/>
      <c r="W523" s="76"/>
      <c r="X523" s="76"/>
      <c r="Y523" s="76"/>
      <c r="Z523" s="76"/>
      <c r="AA523" s="76"/>
      <c r="AB523" s="76"/>
      <c r="AC523" s="76"/>
      <c r="AD523" s="76"/>
      <c r="AE523" s="76"/>
      <c r="AF523" s="76"/>
      <c r="AG523" s="76"/>
      <c r="AH523" s="76"/>
      <c r="AI523" s="76"/>
      <c r="AJ523" s="76"/>
      <c r="AK523" s="76"/>
      <c r="AL523" s="76"/>
      <c r="AM523" s="76"/>
      <c r="AN523" s="76"/>
      <c r="AO523" s="76"/>
      <c r="AP523" s="76"/>
      <c r="AQ523" s="76"/>
      <c r="AR523" s="76"/>
      <c r="AS523" s="76"/>
      <c r="AT523" s="76"/>
      <c r="AU523" s="76"/>
      <c r="AV523" s="76"/>
      <c r="AW523" s="76"/>
      <c r="AX523" s="76"/>
      <c r="AY523" s="76"/>
      <c r="AZ523" s="76"/>
      <c r="BA523" s="76"/>
      <c r="BB523" s="76"/>
      <c r="BC523" s="76"/>
      <c r="BD523" s="76"/>
      <c r="BE523" s="76"/>
      <c r="BF523" s="76"/>
      <c r="BG523" s="76"/>
      <c r="BH523" s="76"/>
      <c r="BI523" s="76"/>
      <c r="BJ523" s="76"/>
      <c r="BK523" s="76"/>
      <c r="BL523" s="76"/>
      <c r="BM523" s="76"/>
      <c r="BN523" s="76"/>
      <c r="BO523" s="76"/>
      <c r="BP523" s="76"/>
      <c r="BQ523" s="76"/>
      <c r="BR523" s="76"/>
      <c r="BS523" s="76"/>
      <c r="BT523" s="76"/>
      <c r="BU523" s="76"/>
      <c r="BV523" s="76"/>
      <c r="BW523" s="76"/>
      <c r="BX523" s="76"/>
      <c r="BY523" s="76"/>
      <c r="BZ523" s="76"/>
      <c r="CA523" s="76"/>
      <c r="CB523" s="76"/>
      <c r="CC523" s="76"/>
      <c r="CD523" s="76"/>
      <c r="CE523" s="76"/>
      <c r="CF523" s="76"/>
      <c r="CG523" s="76"/>
      <c r="CH523" s="76"/>
      <c r="CI523" s="76"/>
      <c r="CJ523" s="76"/>
      <c r="CK523" s="76"/>
      <c r="CL523" s="76"/>
      <c r="CN523" s="60"/>
      <c r="CO523" s="76"/>
      <c r="CP523" s="76"/>
      <c r="CQ523" s="76"/>
      <c r="CR523" s="76"/>
      <c r="CS523" s="76"/>
      <c r="CT523" s="76"/>
      <c r="CU523" s="76"/>
      <c r="CV523" s="76"/>
      <c r="CW523" s="76"/>
      <c r="CX523" s="76"/>
      <c r="CY523" s="76"/>
      <c r="CZ523" s="76"/>
      <c r="DA523" s="76"/>
      <c r="DB523" s="76"/>
      <c r="DC523" s="76"/>
      <c r="DD523" s="76"/>
      <c r="DE523" s="76"/>
      <c r="DF523" s="76"/>
      <c r="DG523" s="76"/>
      <c r="DH523" s="76"/>
      <c r="DI523" s="76"/>
      <c r="DJ523" s="76"/>
      <c r="DK523" s="76"/>
      <c r="DL523" s="76"/>
    </row>
    <row r="524" spans="2:116" x14ac:dyDescent="0.4">
      <c r="B524" t="s">
        <v>332</v>
      </c>
      <c r="D524" t="s">
        <v>837</v>
      </c>
      <c r="E524" s="8" t="str">
        <f t="shared" si="509"/>
        <v>524 SUBFREE-PV</v>
      </c>
      <c r="G524" s="8" t="str">
        <f t="shared" si="638"/>
        <v>Secondary revenue driver</v>
      </c>
      <c r="H524" s="12"/>
      <c r="I524" s="60"/>
      <c r="J524" s="60"/>
      <c r="K524" s="15"/>
      <c r="L524" s="15"/>
      <c r="M524" s="15"/>
      <c r="N524" s="15"/>
      <c r="O524" s="15"/>
      <c r="P524" s="15"/>
      <c r="R524" s="15"/>
      <c r="S524" s="76"/>
      <c r="T524" s="76"/>
      <c r="U524" s="76"/>
      <c r="V524" s="76"/>
      <c r="W524" s="76"/>
      <c r="X524" s="76"/>
      <c r="Y524" s="76"/>
      <c r="Z524" s="76"/>
      <c r="AA524" s="76"/>
      <c r="AB524" s="76"/>
      <c r="AC524" s="76"/>
      <c r="AD524" s="76"/>
      <c r="AE524" s="76"/>
      <c r="AF524" s="76"/>
      <c r="AG524" s="76"/>
      <c r="AH524" s="76"/>
      <c r="AI524" s="76"/>
      <c r="AJ524" s="76"/>
      <c r="AK524" s="76"/>
      <c r="AL524" s="76"/>
      <c r="AM524" s="76"/>
      <c r="AN524" s="76"/>
      <c r="AO524" s="76"/>
      <c r="AP524" s="76"/>
      <c r="AQ524" s="76"/>
      <c r="AR524" s="76"/>
      <c r="AS524" s="76"/>
      <c r="AT524" s="76"/>
      <c r="AU524" s="76"/>
      <c r="AV524" s="76"/>
      <c r="AW524" s="76"/>
      <c r="AX524" s="76"/>
      <c r="AY524" s="76"/>
      <c r="AZ524" s="76"/>
      <c r="BA524" s="76"/>
      <c r="BB524" s="76"/>
      <c r="BC524" s="76"/>
      <c r="BD524" s="76"/>
      <c r="BE524" s="76"/>
      <c r="BF524" s="76"/>
      <c r="BG524" s="76"/>
      <c r="BH524" s="76"/>
      <c r="BI524" s="76"/>
      <c r="BJ524" s="76"/>
      <c r="BK524" s="76"/>
      <c r="BL524" s="76"/>
      <c r="BM524" s="76"/>
      <c r="BN524" s="76"/>
      <c r="BO524" s="76"/>
      <c r="BP524" s="76"/>
      <c r="BQ524" s="76"/>
      <c r="BR524" s="76"/>
      <c r="BS524" s="76"/>
      <c r="BT524" s="76"/>
      <c r="BU524" s="76"/>
      <c r="BV524" s="76"/>
      <c r="BW524" s="76"/>
      <c r="BX524" s="76"/>
      <c r="BY524" s="76"/>
      <c r="BZ524" s="76"/>
      <c r="CA524" s="76"/>
      <c r="CB524" s="76"/>
      <c r="CC524" s="76"/>
      <c r="CD524" s="76"/>
      <c r="CE524" s="76"/>
      <c r="CF524" s="76"/>
      <c r="CG524" s="76"/>
      <c r="CH524" s="76"/>
      <c r="CI524" s="76"/>
      <c r="CJ524" s="76"/>
      <c r="CK524" s="76"/>
      <c r="CL524" s="76"/>
      <c r="CN524" s="60"/>
      <c r="CO524" s="76"/>
      <c r="CP524" s="76"/>
      <c r="CQ524" s="76"/>
      <c r="CR524" s="76"/>
      <c r="CS524" s="76"/>
      <c r="CT524" s="76"/>
      <c r="CU524" s="76"/>
      <c r="CV524" s="76"/>
      <c r="CW524" s="76"/>
      <c r="CX524" s="76"/>
      <c r="CY524" s="76"/>
      <c r="CZ524" s="76"/>
      <c r="DA524" s="76"/>
      <c r="DB524" s="76"/>
      <c r="DC524" s="76"/>
      <c r="DD524" s="76"/>
      <c r="DE524" s="76"/>
      <c r="DF524" s="76"/>
      <c r="DG524" s="76"/>
      <c r="DH524" s="76"/>
      <c r="DI524" s="76"/>
      <c r="DJ524" s="76"/>
      <c r="DK524" s="76"/>
      <c r="DL524" s="76"/>
    </row>
    <row r="525" spans="2:116" x14ac:dyDescent="0.4">
      <c r="B525" t="s">
        <v>332</v>
      </c>
      <c r="D525" t="s">
        <v>837</v>
      </c>
      <c r="E525" s="8" t="str">
        <f t="shared" si="509"/>
        <v>525 SUBFREE-PV</v>
      </c>
      <c r="G525" s="8" t="str">
        <f t="shared" si="638"/>
        <v>Secondary volume driver</v>
      </c>
      <c r="H525" s="12"/>
      <c r="I525" s="60"/>
      <c r="J525" s="60"/>
      <c r="K525" s="15"/>
      <c r="L525" s="15"/>
      <c r="M525" s="15"/>
      <c r="N525" s="15"/>
      <c r="O525" s="15"/>
      <c r="P525" s="15"/>
      <c r="R525" s="15"/>
      <c r="S525" s="76"/>
      <c r="T525" s="76"/>
      <c r="U525" s="76"/>
      <c r="V525" s="76"/>
      <c r="W525" s="76"/>
      <c r="X525" s="76"/>
      <c r="Y525" s="76"/>
      <c r="Z525" s="76"/>
      <c r="AA525" s="76"/>
      <c r="AB525" s="76"/>
      <c r="AC525" s="76"/>
      <c r="AD525" s="76"/>
      <c r="AE525" s="76"/>
      <c r="AF525" s="76"/>
      <c r="AG525" s="76"/>
      <c r="AH525" s="76"/>
      <c r="AI525" s="76"/>
      <c r="AJ525" s="76"/>
      <c r="AK525" s="76"/>
      <c r="AL525" s="76"/>
      <c r="AM525" s="76"/>
      <c r="AN525" s="76"/>
      <c r="AO525" s="76"/>
      <c r="AP525" s="76"/>
      <c r="AQ525" s="76"/>
      <c r="AR525" s="76"/>
      <c r="AS525" s="76"/>
      <c r="AT525" s="76"/>
      <c r="AU525" s="76"/>
      <c r="AV525" s="76"/>
      <c r="AW525" s="76"/>
      <c r="AX525" s="76"/>
      <c r="AY525" s="76"/>
      <c r="AZ525" s="76"/>
      <c r="BA525" s="76"/>
      <c r="BB525" s="76"/>
      <c r="BC525" s="76"/>
      <c r="BD525" s="76"/>
      <c r="BE525" s="76"/>
      <c r="BF525" s="76"/>
      <c r="BG525" s="76"/>
      <c r="BH525" s="76"/>
      <c r="BI525" s="76"/>
      <c r="BJ525" s="76"/>
      <c r="BK525" s="76"/>
      <c r="BL525" s="76"/>
      <c r="BM525" s="76"/>
      <c r="BN525" s="76"/>
      <c r="BO525" s="76"/>
      <c r="BP525" s="76"/>
      <c r="BQ525" s="76"/>
      <c r="BR525" s="76"/>
      <c r="BS525" s="76"/>
      <c r="BT525" s="76"/>
      <c r="BU525" s="76"/>
      <c r="BV525" s="76"/>
      <c r="BW525" s="76"/>
      <c r="BX525" s="76"/>
      <c r="BY525" s="76"/>
      <c r="BZ525" s="76"/>
      <c r="CA525" s="76"/>
      <c r="CB525" s="76"/>
      <c r="CC525" s="76"/>
      <c r="CD525" s="76"/>
      <c r="CE525" s="76"/>
      <c r="CF525" s="76"/>
      <c r="CG525" s="76"/>
      <c r="CH525" s="76"/>
      <c r="CI525" s="76"/>
      <c r="CJ525" s="76"/>
      <c r="CK525" s="76"/>
      <c r="CL525" s="76"/>
      <c r="CN525" s="60"/>
      <c r="CO525" s="76"/>
      <c r="CP525" s="76"/>
      <c r="CQ525" s="76"/>
      <c r="CR525" s="76"/>
      <c r="CS525" s="76"/>
      <c r="CT525" s="76"/>
      <c r="CU525" s="76"/>
      <c r="CV525" s="76"/>
      <c r="CW525" s="76"/>
      <c r="CX525" s="76"/>
      <c r="CY525" s="76"/>
      <c r="CZ525" s="76"/>
      <c r="DA525" s="76"/>
      <c r="DB525" s="76"/>
      <c r="DC525" s="76"/>
      <c r="DD525" s="76"/>
      <c r="DE525" s="76"/>
      <c r="DF525" s="76"/>
      <c r="DG525" s="76"/>
      <c r="DH525" s="76"/>
      <c r="DI525" s="76"/>
      <c r="DJ525" s="76"/>
      <c r="DK525" s="76"/>
      <c r="DL525" s="76"/>
    </row>
    <row r="526" spans="2:116" x14ac:dyDescent="0.4">
      <c r="E526" s="8"/>
      <c r="H526" s="12"/>
      <c r="I526" s="60"/>
      <c r="J526" s="60"/>
      <c r="K526" s="15"/>
      <c r="L526" s="15"/>
      <c r="M526" s="15"/>
      <c r="N526" s="15"/>
      <c r="O526" s="15"/>
      <c r="P526" s="15"/>
      <c r="R526" s="15"/>
      <c r="S526" s="76"/>
      <c r="T526" s="76"/>
      <c r="U526" s="76"/>
      <c r="V526" s="76"/>
      <c r="W526" s="76"/>
      <c r="X526" s="76"/>
      <c r="Y526" s="76"/>
      <c r="Z526" s="76"/>
      <c r="AA526" s="76"/>
      <c r="AB526" s="76"/>
      <c r="AC526" s="76"/>
      <c r="AD526" s="76"/>
      <c r="AE526" s="76"/>
      <c r="AF526" s="76"/>
      <c r="AG526" s="76"/>
      <c r="AH526" s="76"/>
      <c r="AI526" s="76"/>
      <c r="AJ526" s="76"/>
      <c r="AK526" s="76"/>
      <c r="AL526" s="76"/>
      <c r="AM526" s="76"/>
      <c r="AN526" s="76"/>
      <c r="AO526" s="76"/>
      <c r="AP526" s="76"/>
      <c r="AQ526" s="76"/>
      <c r="AR526" s="76"/>
      <c r="AS526" s="76"/>
      <c r="AT526" s="76"/>
      <c r="AU526" s="76"/>
      <c r="AV526" s="76"/>
      <c r="AW526" s="76"/>
      <c r="AX526" s="76"/>
      <c r="AY526" s="76"/>
      <c r="AZ526" s="76"/>
      <c r="BA526" s="76"/>
      <c r="BB526" s="76"/>
      <c r="BC526" s="76"/>
      <c r="BD526" s="76"/>
      <c r="BE526" s="76"/>
      <c r="BF526" s="76"/>
      <c r="BG526" s="76"/>
      <c r="BH526" s="76"/>
      <c r="BI526" s="76"/>
      <c r="BJ526" s="76"/>
      <c r="BK526" s="76"/>
      <c r="BL526" s="76"/>
      <c r="BM526" s="76"/>
      <c r="BN526" s="76"/>
      <c r="BO526" s="76"/>
      <c r="BP526" s="76"/>
      <c r="BQ526" s="76"/>
      <c r="BR526" s="76"/>
      <c r="BS526" s="76"/>
      <c r="BT526" s="76"/>
      <c r="BU526" s="76"/>
      <c r="BV526" s="76"/>
      <c r="BW526" s="76"/>
      <c r="BX526" s="76"/>
      <c r="BY526" s="76"/>
      <c r="BZ526" s="76"/>
      <c r="CA526" s="76"/>
      <c r="CB526" s="76"/>
      <c r="CC526" s="76"/>
      <c r="CD526" s="76"/>
      <c r="CE526" s="76"/>
      <c r="CF526" s="76"/>
      <c r="CG526" s="76"/>
      <c r="CH526" s="76"/>
      <c r="CI526" s="76"/>
      <c r="CJ526" s="76"/>
      <c r="CK526" s="76"/>
      <c r="CL526" s="76"/>
      <c r="CN526" s="60"/>
      <c r="CO526" s="76"/>
      <c r="CP526" s="76"/>
      <c r="CQ526" s="76"/>
      <c r="CR526" s="76"/>
      <c r="CS526" s="76"/>
      <c r="CT526" s="76"/>
      <c r="CU526" s="76"/>
      <c r="CV526" s="76"/>
      <c r="CW526" s="76"/>
      <c r="CX526" s="76"/>
      <c r="CY526" s="76"/>
      <c r="CZ526" s="76"/>
      <c r="DA526" s="76"/>
      <c r="DB526" s="76"/>
      <c r="DC526" s="76"/>
      <c r="DD526" s="76"/>
      <c r="DE526" s="76"/>
      <c r="DF526" s="76"/>
      <c r="DG526" s="76"/>
      <c r="DH526" s="76"/>
      <c r="DI526" s="76"/>
      <c r="DJ526" s="76"/>
      <c r="DK526" s="76"/>
      <c r="DL526" s="76"/>
    </row>
    <row r="527" spans="2:116" x14ac:dyDescent="0.4">
      <c r="E527" s="8"/>
      <c r="H527" s="12"/>
      <c r="I527" s="60"/>
      <c r="J527" s="60"/>
      <c r="K527" s="15"/>
      <c r="L527" s="15"/>
      <c r="M527" s="15"/>
      <c r="N527" s="15"/>
      <c r="O527" s="15"/>
      <c r="P527" s="15"/>
      <c r="R527" s="15"/>
      <c r="S527" s="76"/>
      <c r="T527" s="76"/>
      <c r="U527" s="76"/>
      <c r="V527" s="76"/>
      <c r="W527" s="76"/>
      <c r="X527" s="76"/>
      <c r="Y527" s="76"/>
      <c r="Z527" s="76"/>
      <c r="AA527" s="76"/>
      <c r="AB527" s="76"/>
      <c r="AC527" s="76"/>
      <c r="AD527" s="76"/>
      <c r="AE527" s="76"/>
      <c r="AF527" s="76"/>
      <c r="AG527" s="76"/>
      <c r="AH527" s="76"/>
      <c r="AI527" s="76"/>
      <c r="AJ527" s="76"/>
      <c r="AK527" s="76"/>
      <c r="AL527" s="76"/>
      <c r="AM527" s="76"/>
      <c r="AN527" s="76"/>
      <c r="AO527" s="76"/>
      <c r="AP527" s="76"/>
      <c r="AQ527" s="76"/>
      <c r="AR527" s="76"/>
      <c r="AS527" s="76"/>
      <c r="AT527" s="76"/>
      <c r="AU527" s="76"/>
      <c r="AV527" s="76"/>
      <c r="AW527" s="76"/>
      <c r="AX527" s="76"/>
      <c r="AY527" s="76"/>
      <c r="AZ527" s="76"/>
      <c r="BA527" s="76"/>
      <c r="BB527" s="76"/>
      <c r="BC527" s="76"/>
      <c r="BD527" s="76"/>
      <c r="BE527" s="76"/>
      <c r="BF527" s="76"/>
      <c r="BG527" s="76"/>
      <c r="BH527" s="76"/>
      <c r="BI527" s="76"/>
      <c r="BJ527" s="76"/>
      <c r="BK527" s="76"/>
      <c r="BL527" s="76"/>
      <c r="BM527" s="76"/>
      <c r="BN527" s="76"/>
      <c r="BO527" s="76"/>
      <c r="BP527" s="76"/>
      <c r="BQ527" s="76"/>
      <c r="BR527" s="76"/>
      <c r="BS527" s="76"/>
      <c r="BT527" s="76"/>
      <c r="BU527" s="76"/>
      <c r="BV527" s="76"/>
      <c r="BW527" s="76"/>
      <c r="BX527" s="76"/>
      <c r="BY527" s="76"/>
      <c r="BZ527" s="76"/>
      <c r="CA527" s="76"/>
      <c r="CB527" s="76"/>
      <c r="CC527" s="76"/>
      <c r="CD527" s="76"/>
      <c r="CE527" s="76"/>
      <c r="CF527" s="76"/>
      <c r="CG527" s="76"/>
      <c r="CH527" s="76"/>
      <c r="CI527" s="76"/>
      <c r="CJ527" s="76"/>
      <c r="CK527" s="76"/>
      <c r="CL527" s="76"/>
      <c r="CN527" s="60"/>
      <c r="CO527" s="76"/>
      <c r="CP527" s="76"/>
      <c r="CQ527" s="76"/>
      <c r="CR527" s="76"/>
      <c r="CS527" s="76"/>
      <c r="CT527" s="76"/>
      <c r="CU527" s="76"/>
      <c r="CV527" s="76"/>
      <c r="CW527" s="76"/>
      <c r="CX527" s="76"/>
      <c r="CY527" s="76"/>
      <c r="CZ527" s="76"/>
      <c r="DA527" s="76"/>
      <c r="DB527" s="76"/>
      <c r="DC527" s="76"/>
      <c r="DD527" s="76"/>
      <c r="DE527" s="76"/>
      <c r="DF527" s="76"/>
      <c r="DG527" s="76"/>
      <c r="DH527" s="76"/>
      <c r="DI527" s="76"/>
      <c r="DJ527" s="76"/>
      <c r="DK527" s="76"/>
      <c r="DL527" s="76"/>
    </row>
    <row r="528" spans="2:116" x14ac:dyDescent="0.4">
      <c r="E528" s="8"/>
      <c r="H528" s="12"/>
      <c r="I528" s="60"/>
      <c r="J528" s="60"/>
      <c r="K528" s="15"/>
      <c r="L528" s="15"/>
      <c r="M528" s="15"/>
      <c r="N528" s="15"/>
      <c r="O528" s="15"/>
      <c r="P528" s="15"/>
      <c r="R528" s="15"/>
      <c r="S528" s="76"/>
      <c r="T528" s="76"/>
      <c r="U528" s="76"/>
      <c r="V528" s="76"/>
      <c r="W528" s="76"/>
      <c r="X528" s="76"/>
      <c r="Y528" s="76"/>
      <c r="Z528" s="76"/>
      <c r="AA528" s="76"/>
      <c r="AB528" s="76"/>
      <c r="AC528" s="76"/>
      <c r="AD528" s="76"/>
      <c r="AE528" s="76"/>
      <c r="AF528" s="76"/>
      <c r="AG528" s="76"/>
      <c r="AH528" s="76"/>
      <c r="AI528" s="76"/>
      <c r="AJ528" s="76"/>
      <c r="AK528" s="76"/>
      <c r="AL528" s="76"/>
      <c r="AM528" s="76"/>
      <c r="AN528" s="76"/>
      <c r="AO528" s="76"/>
      <c r="AP528" s="76"/>
      <c r="AQ528" s="76"/>
      <c r="AR528" s="76"/>
      <c r="AS528" s="76"/>
      <c r="AT528" s="76"/>
      <c r="AU528" s="76"/>
      <c r="AV528" s="76"/>
      <c r="AW528" s="76"/>
      <c r="AX528" s="76"/>
      <c r="AY528" s="76"/>
      <c r="AZ528" s="76"/>
      <c r="BA528" s="76"/>
      <c r="BB528" s="76"/>
      <c r="BC528" s="76"/>
      <c r="BD528" s="76"/>
      <c r="BE528" s="76"/>
      <c r="BF528" s="76"/>
      <c r="BG528" s="76"/>
      <c r="BH528" s="76"/>
      <c r="BI528" s="76"/>
      <c r="BJ528" s="76"/>
      <c r="BK528" s="76"/>
      <c r="BL528" s="76"/>
      <c r="BM528" s="76"/>
      <c r="BN528" s="76"/>
      <c r="BO528" s="76"/>
      <c r="BP528" s="76"/>
      <c r="BQ528" s="76"/>
      <c r="BR528" s="76"/>
      <c r="BS528" s="76"/>
      <c r="BT528" s="76"/>
      <c r="BU528" s="76"/>
      <c r="BV528" s="76"/>
      <c r="BW528" s="76"/>
      <c r="BX528" s="76"/>
      <c r="BY528" s="76"/>
      <c r="BZ528" s="76"/>
      <c r="CA528" s="76"/>
      <c r="CB528" s="76"/>
      <c r="CC528" s="76"/>
      <c r="CD528" s="76"/>
      <c r="CE528" s="76"/>
      <c r="CF528" s="76"/>
      <c r="CG528" s="76"/>
      <c r="CH528" s="76"/>
      <c r="CI528" s="76"/>
      <c r="CJ528" s="76"/>
      <c r="CK528" s="76"/>
      <c r="CL528" s="76"/>
      <c r="CN528" s="60"/>
      <c r="CO528" s="76"/>
      <c r="CP528" s="76"/>
      <c r="CQ528" s="76"/>
      <c r="CR528" s="76"/>
      <c r="CS528" s="76"/>
      <c r="CT528" s="76"/>
      <c r="CU528" s="76"/>
      <c r="CV528" s="76"/>
      <c r="CW528" s="76"/>
      <c r="CX528" s="76"/>
      <c r="CY528" s="76"/>
      <c r="CZ528" s="76"/>
      <c r="DA528" s="76"/>
      <c r="DB528" s="76"/>
      <c r="DC528" s="76"/>
      <c r="DD528" s="76"/>
      <c r="DE528" s="76"/>
      <c r="DF528" s="76"/>
      <c r="DG528" s="76"/>
      <c r="DH528" s="76"/>
      <c r="DI528" s="76"/>
      <c r="DJ528" s="76"/>
      <c r="DK528" s="76"/>
      <c r="DL528" s="76"/>
    </row>
    <row r="529" spans="5:116" x14ac:dyDescent="0.4">
      <c r="E529" s="8"/>
      <c r="H529" s="12"/>
      <c r="I529" s="60"/>
      <c r="J529" s="60"/>
      <c r="K529" s="15"/>
      <c r="L529" s="15"/>
      <c r="M529" s="15"/>
      <c r="N529" s="15"/>
      <c r="O529" s="15"/>
      <c r="P529" s="15"/>
      <c r="R529" s="15"/>
      <c r="S529" s="76"/>
      <c r="T529" s="76"/>
      <c r="U529" s="76"/>
      <c r="V529" s="76"/>
      <c r="W529" s="76"/>
      <c r="X529" s="76"/>
      <c r="Y529" s="76"/>
      <c r="Z529" s="76"/>
      <c r="AA529" s="76"/>
      <c r="AB529" s="76"/>
      <c r="AC529" s="76"/>
      <c r="AD529" s="76"/>
      <c r="AE529" s="76"/>
      <c r="AF529" s="76"/>
      <c r="AG529" s="76"/>
      <c r="AH529" s="76"/>
      <c r="AI529" s="76"/>
      <c r="AJ529" s="76"/>
      <c r="AK529" s="76"/>
      <c r="AL529" s="76"/>
      <c r="AM529" s="76"/>
      <c r="AN529" s="76"/>
      <c r="AO529" s="76"/>
      <c r="AP529" s="76"/>
      <c r="AQ529" s="76"/>
      <c r="AR529" s="76"/>
      <c r="AS529" s="76"/>
      <c r="AT529" s="76"/>
      <c r="AU529" s="76"/>
      <c r="AV529" s="76"/>
      <c r="AW529" s="76"/>
      <c r="AX529" s="76"/>
      <c r="AY529" s="76"/>
      <c r="AZ529" s="76"/>
      <c r="BA529" s="76"/>
      <c r="BB529" s="76"/>
      <c r="BC529" s="76"/>
      <c r="BD529" s="76"/>
      <c r="BE529" s="76"/>
      <c r="BF529" s="76"/>
      <c r="BG529" s="76"/>
      <c r="BH529" s="76"/>
      <c r="BI529" s="76"/>
      <c r="BJ529" s="76"/>
      <c r="BK529" s="76"/>
      <c r="BL529" s="76"/>
      <c r="BM529" s="76"/>
      <c r="BN529" s="76"/>
      <c r="BO529" s="76"/>
      <c r="BP529" s="76"/>
      <c r="BQ529" s="76"/>
      <c r="BR529" s="76"/>
      <c r="BS529" s="76"/>
      <c r="BT529" s="76"/>
      <c r="BU529" s="76"/>
      <c r="BV529" s="76"/>
      <c r="BW529" s="76"/>
      <c r="BX529" s="76"/>
      <c r="BY529" s="76"/>
      <c r="BZ529" s="76"/>
      <c r="CA529" s="76"/>
      <c r="CB529" s="76"/>
      <c r="CC529" s="76"/>
      <c r="CD529" s="76"/>
      <c r="CE529" s="76"/>
      <c r="CF529" s="76"/>
      <c r="CG529" s="76"/>
      <c r="CH529" s="76"/>
      <c r="CI529" s="76"/>
      <c r="CJ529" s="76"/>
      <c r="CK529" s="76"/>
      <c r="CL529" s="76"/>
      <c r="CN529" s="60"/>
      <c r="CO529" s="76"/>
      <c r="CP529" s="76"/>
      <c r="CQ529" s="76"/>
      <c r="CR529" s="76"/>
      <c r="CS529" s="76"/>
      <c r="CT529" s="76"/>
      <c r="CU529" s="76"/>
      <c r="CV529" s="76"/>
      <c r="CW529" s="76"/>
      <c r="CX529" s="76"/>
      <c r="CY529" s="76"/>
      <c r="CZ529" s="76"/>
      <c r="DA529" s="76"/>
      <c r="DB529" s="76"/>
      <c r="DC529" s="76"/>
      <c r="DD529" s="76"/>
      <c r="DE529" s="76"/>
      <c r="DF529" s="76"/>
      <c r="DG529" s="76"/>
      <c r="DH529" s="76"/>
      <c r="DI529" s="76"/>
      <c r="DJ529" s="76"/>
      <c r="DK529" s="76"/>
      <c r="DL529" s="76"/>
    </row>
    <row r="530" spans="5:116" x14ac:dyDescent="0.4">
      <c r="E530" s="8"/>
      <c r="H530" s="12"/>
      <c r="I530" s="60"/>
      <c r="J530" s="60"/>
      <c r="K530" s="15"/>
      <c r="L530" s="15"/>
      <c r="M530" s="15"/>
      <c r="N530" s="15"/>
      <c r="O530" s="15"/>
      <c r="P530" s="15"/>
      <c r="R530" s="15"/>
      <c r="S530" s="76"/>
      <c r="T530" s="76"/>
      <c r="U530" s="76"/>
      <c r="V530" s="76"/>
      <c r="W530" s="76"/>
      <c r="X530" s="76"/>
      <c r="Y530" s="76"/>
      <c r="Z530" s="76"/>
      <c r="AA530" s="76"/>
      <c r="AB530" s="76"/>
      <c r="AC530" s="76"/>
      <c r="AD530" s="76"/>
      <c r="AE530" s="76"/>
      <c r="AF530" s="76"/>
      <c r="AG530" s="76"/>
      <c r="AH530" s="76"/>
      <c r="AI530" s="76"/>
      <c r="AJ530" s="76"/>
      <c r="AK530" s="76"/>
      <c r="AL530" s="76"/>
      <c r="AM530" s="76"/>
      <c r="AN530" s="76"/>
      <c r="AO530" s="76"/>
      <c r="AP530" s="76"/>
      <c r="AQ530" s="76"/>
      <c r="AR530" s="76"/>
      <c r="AS530" s="76"/>
      <c r="AT530" s="76"/>
      <c r="AU530" s="76"/>
      <c r="AV530" s="76"/>
      <c r="AW530" s="76"/>
      <c r="AX530" s="76"/>
      <c r="AY530" s="76"/>
      <c r="AZ530" s="76"/>
      <c r="BA530" s="76"/>
      <c r="BB530" s="76"/>
      <c r="BC530" s="76"/>
      <c r="BD530" s="76"/>
      <c r="BE530" s="76"/>
      <c r="BF530" s="76"/>
      <c r="BG530" s="76"/>
      <c r="BH530" s="76"/>
      <c r="BI530" s="76"/>
      <c r="BJ530" s="76"/>
      <c r="BK530" s="76"/>
      <c r="BL530" s="76"/>
      <c r="BM530" s="76"/>
      <c r="BN530" s="76"/>
      <c r="BO530" s="76"/>
      <c r="BP530" s="76"/>
      <c r="BQ530" s="76"/>
      <c r="BR530" s="76"/>
      <c r="BS530" s="76"/>
      <c r="BT530" s="76"/>
      <c r="BU530" s="76"/>
      <c r="BV530" s="76"/>
      <c r="BW530" s="76"/>
      <c r="BX530" s="76"/>
      <c r="BY530" s="76"/>
      <c r="BZ530" s="76"/>
      <c r="CA530" s="76"/>
      <c r="CB530" s="76"/>
      <c r="CC530" s="76"/>
      <c r="CD530" s="76"/>
      <c r="CE530" s="76"/>
      <c r="CF530" s="76"/>
      <c r="CG530" s="76"/>
      <c r="CH530" s="76"/>
      <c r="CI530" s="76"/>
      <c r="CJ530" s="76"/>
      <c r="CK530" s="76"/>
      <c r="CL530" s="76"/>
      <c r="CN530" s="60"/>
      <c r="CO530" s="76"/>
      <c r="CP530" s="76"/>
      <c r="CQ530" s="76"/>
      <c r="CR530" s="76"/>
      <c r="CS530" s="76"/>
      <c r="CT530" s="76"/>
      <c r="CU530" s="76"/>
      <c r="CV530" s="76"/>
      <c r="CW530" s="76"/>
      <c r="CX530" s="76"/>
      <c r="CY530" s="76"/>
      <c r="CZ530" s="76"/>
      <c r="DA530" s="76"/>
      <c r="DB530" s="76"/>
      <c r="DC530" s="76"/>
      <c r="DD530" s="76"/>
      <c r="DE530" s="76"/>
      <c r="DF530" s="76"/>
      <c r="DG530" s="76"/>
      <c r="DH530" s="76"/>
      <c r="DI530" s="76"/>
      <c r="DJ530" s="76"/>
      <c r="DK530" s="76"/>
      <c r="DL530" s="76"/>
    </row>
    <row r="531" spans="5:116" x14ac:dyDescent="0.4">
      <c r="E531" s="8"/>
      <c r="H531" s="12"/>
      <c r="I531" s="60"/>
      <c r="J531" s="60"/>
      <c r="K531" s="15"/>
      <c r="L531" s="15"/>
      <c r="M531" s="15"/>
      <c r="N531" s="15"/>
      <c r="O531" s="15"/>
      <c r="P531" s="15"/>
      <c r="R531" s="15"/>
      <c r="S531" s="76"/>
      <c r="T531" s="76"/>
      <c r="U531" s="76"/>
      <c r="V531" s="76"/>
      <c r="W531" s="76"/>
      <c r="X531" s="76"/>
      <c r="Y531" s="76"/>
      <c r="Z531" s="76"/>
      <c r="AA531" s="76"/>
      <c r="AB531" s="76"/>
      <c r="AC531" s="76"/>
      <c r="AD531" s="76"/>
      <c r="AE531" s="76"/>
      <c r="AF531" s="76"/>
      <c r="AG531" s="76"/>
      <c r="AH531" s="76"/>
      <c r="AI531" s="76"/>
      <c r="AJ531" s="76"/>
      <c r="AK531" s="76"/>
      <c r="AL531" s="76"/>
      <c r="AM531" s="76"/>
      <c r="AN531" s="76"/>
      <c r="AO531" s="76"/>
      <c r="AP531" s="76"/>
      <c r="AQ531" s="76"/>
      <c r="AR531" s="76"/>
      <c r="AS531" s="76"/>
      <c r="AT531" s="76"/>
      <c r="AU531" s="76"/>
      <c r="AV531" s="76"/>
      <c r="AW531" s="76"/>
      <c r="AX531" s="76"/>
      <c r="AY531" s="76"/>
      <c r="AZ531" s="76"/>
      <c r="BA531" s="76"/>
      <c r="BB531" s="76"/>
      <c r="BC531" s="76"/>
      <c r="BD531" s="76"/>
      <c r="BE531" s="76"/>
      <c r="BF531" s="76"/>
      <c r="BG531" s="76"/>
      <c r="BH531" s="76"/>
      <c r="BI531" s="76"/>
      <c r="BJ531" s="76"/>
      <c r="BK531" s="76"/>
      <c r="BL531" s="76"/>
      <c r="BM531" s="76"/>
      <c r="BN531" s="76"/>
      <c r="BO531" s="76"/>
      <c r="BP531" s="76"/>
      <c r="BQ531" s="76"/>
      <c r="BR531" s="76"/>
      <c r="BS531" s="76"/>
      <c r="BT531" s="76"/>
      <c r="BU531" s="76"/>
      <c r="BV531" s="76"/>
      <c r="BW531" s="76"/>
      <c r="BX531" s="76"/>
      <c r="BY531" s="76"/>
      <c r="BZ531" s="76"/>
      <c r="CA531" s="76"/>
      <c r="CB531" s="76"/>
      <c r="CC531" s="76"/>
      <c r="CD531" s="76"/>
      <c r="CE531" s="76"/>
      <c r="CF531" s="76"/>
      <c r="CG531" s="76"/>
      <c r="CH531" s="76"/>
      <c r="CI531" s="76"/>
      <c r="CJ531" s="76"/>
      <c r="CK531" s="76"/>
      <c r="CL531" s="76"/>
      <c r="CN531" s="60"/>
      <c r="CO531" s="76"/>
      <c r="CP531" s="76"/>
      <c r="CQ531" s="76"/>
      <c r="CR531" s="76"/>
      <c r="CS531" s="76"/>
      <c r="CT531" s="76"/>
      <c r="CU531" s="76"/>
      <c r="CV531" s="76"/>
      <c r="CW531" s="76"/>
      <c r="CX531" s="76"/>
      <c r="CY531" s="76"/>
      <c r="CZ531" s="76"/>
      <c r="DA531" s="76"/>
      <c r="DB531" s="76"/>
      <c r="DC531" s="76"/>
      <c r="DD531" s="76"/>
      <c r="DE531" s="76"/>
      <c r="DF531" s="76"/>
      <c r="DG531" s="76"/>
      <c r="DH531" s="76"/>
      <c r="DI531" s="76"/>
      <c r="DJ531" s="76"/>
      <c r="DK531" s="76"/>
      <c r="DL531" s="76"/>
    </row>
    <row r="532" spans="5:116" x14ac:dyDescent="0.4">
      <c r="E532" s="8"/>
      <c r="H532" s="12"/>
      <c r="I532" s="60"/>
      <c r="J532" s="60"/>
      <c r="K532" s="15"/>
      <c r="L532" s="15"/>
      <c r="M532" s="15"/>
      <c r="N532" s="15"/>
      <c r="O532" s="15"/>
      <c r="P532" s="15"/>
      <c r="R532" s="15"/>
      <c r="S532" s="76"/>
      <c r="T532" s="76"/>
      <c r="U532" s="76"/>
      <c r="V532" s="76"/>
      <c r="W532" s="76"/>
      <c r="X532" s="76"/>
      <c r="Y532" s="76"/>
      <c r="Z532" s="76"/>
      <c r="AA532" s="76"/>
      <c r="AB532" s="76"/>
      <c r="AC532" s="76"/>
      <c r="AD532" s="76"/>
      <c r="AE532" s="76"/>
      <c r="AF532" s="76"/>
      <c r="AG532" s="76"/>
      <c r="AH532" s="76"/>
      <c r="AI532" s="76"/>
      <c r="AJ532" s="76"/>
      <c r="AK532" s="76"/>
      <c r="AL532" s="76"/>
      <c r="AM532" s="76"/>
      <c r="AN532" s="76"/>
      <c r="AO532" s="76"/>
      <c r="AP532" s="76"/>
      <c r="AQ532" s="76"/>
      <c r="AR532" s="76"/>
      <c r="AS532" s="76"/>
      <c r="AT532" s="76"/>
      <c r="AU532" s="76"/>
      <c r="AV532" s="76"/>
      <c r="AW532" s="76"/>
      <c r="AX532" s="76"/>
      <c r="AY532" s="76"/>
      <c r="AZ532" s="76"/>
      <c r="BA532" s="76"/>
      <c r="BB532" s="76"/>
      <c r="BC532" s="76"/>
      <c r="BD532" s="76"/>
      <c r="BE532" s="76"/>
      <c r="BF532" s="76"/>
      <c r="BG532" s="76"/>
      <c r="BH532" s="76"/>
      <c r="BI532" s="76"/>
      <c r="BJ532" s="76"/>
      <c r="BK532" s="76"/>
      <c r="BL532" s="76"/>
      <c r="BM532" s="76"/>
      <c r="BN532" s="76"/>
      <c r="BO532" s="76"/>
      <c r="BP532" s="76"/>
      <c r="BQ532" s="76"/>
      <c r="BR532" s="76"/>
      <c r="BS532" s="76"/>
      <c r="BT532" s="76"/>
      <c r="BU532" s="76"/>
      <c r="BV532" s="76"/>
      <c r="BW532" s="76"/>
      <c r="BX532" s="76"/>
      <c r="BY532" s="76"/>
      <c r="BZ532" s="76"/>
      <c r="CA532" s="76"/>
      <c r="CB532" s="76"/>
      <c r="CC532" s="76"/>
      <c r="CD532" s="76"/>
      <c r="CE532" s="76"/>
      <c r="CF532" s="76"/>
      <c r="CG532" s="76"/>
      <c r="CH532" s="76"/>
      <c r="CI532" s="76"/>
      <c r="CJ532" s="76"/>
      <c r="CK532" s="76"/>
      <c r="CL532" s="76"/>
      <c r="CN532" s="60"/>
      <c r="CO532" s="76"/>
      <c r="CP532" s="76"/>
      <c r="CQ532" s="76"/>
      <c r="CR532" s="76"/>
      <c r="CS532" s="76"/>
      <c r="CT532" s="76"/>
      <c r="CU532" s="76"/>
      <c r="CV532" s="76"/>
      <c r="CW532" s="76"/>
      <c r="CX532" s="76"/>
      <c r="CY532" s="76"/>
      <c r="CZ532" s="76"/>
      <c r="DA532" s="76"/>
      <c r="DB532" s="76"/>
      <c r="DC532" s="76"/>
      <c r="DD532" s="76"/>
      <c r="DE532" s="76"/>
      <c r="DF532" s="76"/>
      <c r="DG532" s="76"/>
      <c r="DH532" s="76"/>
      <c r="DI532" s="76"/>
      <c r="DJ532" s="76"/>
      <c r="DK532" s="76"/>
      <c r="DL532" s="76"/>
    </row>
    <row r="533" spans="5:116" x14ac:dyDescent="0.4">
      <c r="E533" s="8"/>
      <c r="H533" s="12"/>
      <c r="I533" s="60"/>
      <c r="J533" s="60"/>
      <c r="K533" s="15"/>
      <c r="L533" s="15"/>
      <c r="M533" s="15"/>
      <c r="N533" s="15"/>
      <c r="O533" s="15"/>
      <c r="P533" s="15"/>
      <c r="R533" s="15"/>
      <c r="S533" s="76"/>
      <c r="T533" s="76"/>
      <c r="U533" s="76"/>
      <c r="V533" s="76"/>
      <c r="W533" s="76"/>
      <c r="X533" s="76"/>
      <c r="Y533" s="76"/>
      <c r="Z533" s="76"/>
      <c r="AA533" s="76"/>
      <c r="AB533" s="76"/>
      <c r="AC533" s="76"/>
      <c r="AD533" s="76"/>
      <c r="AE533" s="76"/>
      <c r="AF533" s="76"/>
      <c r="AG533" s="76"/>
      <c r="AH533" s="76"/>
      <c r="AI533" s="76"/>
      <c r="AJ533" s="76"/>
      <c r="AK533" s="76"/>
      <c r="AL533" s="76"/>
      <c r="AM533" s="76"/>
      <c r="AN533" s="76"/>
      <c r="AO533" s="76"/>
      <c r="AP533" s="76"/>
      <c r="AQ533" s="76"/>
      <c r="AR533" s="76"/>
      <c r="AS533" s="76"/>
      <c r="AT533" s="76"/>
      <c r="AU533" s="76"/>
      <c r="AV533" s="76"/>
      <c r="AW533" s="76"/>
      <c r="AX533" s="76"/>
      <c r="AY533" s="76"/>
      <c r="AZ533" s="76"/>
      <c r="BA533" s="76"/>
      <c r="BB533" s="76"/>
      <c r="BC533" s="76"/>
      <c r="BD533" s="76"/>
      <c r="BE533" s="76"/>
      <c r="BF533" s="76"/>
      <c r="BG533" s="76"/>
      <c r="BH533" s="76"/>
      <c r="BI533" s="76"/>
      <c r="BJ533" s="76"/>
      <c r="BK533" s="76"/>
      <c r="BL533" s="76"/>
      <c r="BM533" s="76"/>
      <c r="BN533" s="76"/>
      <c r="BO533" s="76"/>
      <c r="BP533" s="76"/>
      <c r="BQ533" s="76"/>
      <c r="BR533" s="76"/>
      <c r="BS533" s="76"/>
      <c r="BT533" s="76"/>
      <c r="BU533" s="76"/>
      <c r="BV533" s="76"/>
      <c r="BW533" s="76"/>
      <c r="BX533" s="76"/>
      <c r="BY533" s="76"/>
      <c r="BZ533" s="76"/>
      <c r="CA533" s="76"/>
      <c r="CB533" s="76"/>
      <c r="CC533" s="76"/>
      <c r="CD533" s="76"/>
      <c r="CE533" s="76"/>
      <c r="CF533" s="76"/>
      <c r="CG533" s="76"/>
      <c r="CH533" s="76"/>
      <c r="CI533" s="76"/>
      <c r="CJ533" s="76"/>
      <c r="CK533" s="76"/>
      <c r="CL533" s="76"/>
      <c r="CN533" s="60"/>
      <c r="CO533" s="76"/>
      <c r="CP533" s="76"/>
      <c r="CQ533" s="76"/>
      <c r="CR533" s="76"/>
      <c r="CS533" s="76"/>
      <c r="CT533" s="76"/>
      <c r="CU533" s="76"/>
      <c r="CV533" s="76"/>
      <c r="CW533" s="76"/>
      <c r="CX533" s="76"/>
      <c r="CY533" s="76"/>
      <c r="CZ533" s="76"/>
      <c r="DA533" s="76"/>
      <c r="DB533" s="76"/>
      <c r="DC533" s="76"/>
      <c r="DD533" s="76"/>
      <c r="DE533" s="76"/>
      <c r="DF533" s="76"/>
      <c r="DG533" s="76"/>
      <c r="DH533" s="76"/>
      <c r="DI533" s="76"/>
      <c r="DJ533" s="76"/>
      <c r="DK533" s="76"/>
      <c r="DL533" s="76"/>
    </row>
    <row r="534" spans="5:116" x14ac:dyDescent="0.4">
      <c r="E534" s="8"/>
      <c r="H534" s="12"/>
      <c r="I534" s="60"/>
      <c r="J534" s="60"/>
      <c r="K534" s="15"/>
      <c r="L534" s="15"/>
      <c r="M534" s="15"/>
      <c r="N534" s="15"/>
      <c r="O534" s="15"/>
      <c r="P534" s="15"/>
      <c r="R534" s="15"/>
      <c r="S534" s="76"/>
      <c r="T534" s="76"/>
      <c r="U534" s="76"/>
      <c r="V534" s="76"/>
      <c r="W534" s="76"/>
      <c r="X534" s="76"/>
      <c r="Y534" s="76"/>
      <c r="Z534" s="76"/>
      <c r="AA534" s="76"/>
      <c r="AB534" s="76"/>
      <c r="AC534" s="76"/>
      <c r="AD534" s="76"/>
      <c r="AE534" s="76"/>
      <c r="AF534" s="76"/>
      <c r="AG534" s="76"/>
      <c r="AH534" s="76"/>
      <c r="AI534" s="76"/>
      <c r="AJ534" s="76"/>
      <c r="AK534" s="76"/>
      <c r="AL534" s="76"/>
      <c r="AM534" s="76"/>
      <c r="AN534" s="76"/>
      <c r="AO534" s="76"/>
      <c r="AP534" s="76"/>
      <c r="AQ534" s="76"/>
      <c r="AR534" s="76"/>
      <c r="AS534" s="76"/>
      <c r="AT534" s="76"/>
      <c r="AU534" s="76"/>
      <c r="AV534" s="76"/>
      <c r="AW534" s="76"/>
      <c r="AX534" s="76"/>
      <c r="AY534" s="76"/>
      <c r="AZ534" s="76"/>
      <c r="BA534" s="76"/>
      <c r="BB534" s="76"/>
      <c r="BC534" s="76"/>
      <c r="BD534" s="76"/>
      <c r="BE534" s="76"/>
      <c r="BF534" s="76"/>
      <c r="BG534" s="76"/>
      <c r="BH534" s="76"/>
      <c r="BI534" s="76"/>
      <c r="BJ534" s="76"/>
      <c r="BK534" s="76"/>
      <c r="BL534" s="76"/>
      <c r="BM534" s="76"/>
      <c r="BN534" s="76"/>
      <c r="BO534" s="76"/>
      <c r="BP534" s="76"/>
      <c r="BQ534" s="76"/>
      <c r="BR534" s="76"/>
      <c r="BS534" s="76"/>
      <c r="BT534" s="76"/>
      <c r="BU534" s="76"/>
      <c r="BV534" s="76"/>
      <c r="BW534" s="76"/>
      <c r="BX534" s="76"/>
      <c r="BY534" s="76"/>
      <c r="BZ534" s="76"/>
      <c r="CA534" s="76"/>
      <c r="CB534" s="76"/>
      <c r="CC534" s="76"/>
      <c r="CD534" s="76"/>
      <c r="CE534" s="76"/>
      <c r="CF534" s="76"/>
      <c r="CG534" s="76"/>
      <c r="CH534" s="76"/>
      <c r="CI534" s="76"/>
      <c r="CJ534" s="76"/>
      <c r="CK534" s="76"/>
      <c r="CL534" s="76"/>
      <c r="CN534" s="60"/>
      <c r="CO534" s="76"/>
      <c r="CP534" s="76"/>
      <c r="CQ534" s="76"/>
      <c r="CR534" s="76"/>
      <c r="CS534" s="76"/>
      <c r="CT534" s="76"/>
      <c r="CU534" s="76"/>
      <c r="CV534" s="76"/>
      <c r="CW534" s="76"/>
      <c r="CX534" s="76"/>
      <c r="CY534" s="76"/>
      <c r="CZ534" s="76"/>
      <c r="DA534" s="76"/>
      <c r="DB534" s="76"/>
      <c r="DC534" s="76"/>
      <c r="DD534" s="76"/>
      <c r="DE534" s="76"/>
      <c r="DF534" s="76"/>
      <c r="DG534" s="76"/>
      <c r="DH534" s="76"/>
      <c r="DI534" s="76"/>
      <c r="DJ534" s="76"/>
      <c r="DK534" s="76"/>
      <c r="DL534" s="76"/>
    </row>
    <row r="535" spans="5:116" x14ac:dyDescent="0.4">
      <c r="E535" s="8"/>
      <c r="H535" s="12"/>
      <c r="I535" s="60"/>
      <c r="J535" s="60"/>
      <c r="K535" s="15"/>
      <c r="L535" s="15"/>
      <c r="M535" s="15"/>
      <c r="N535" s="15"/>
      <c r="O535" s="15"/>
      <c r="P535" s="15"/>
      <c r="R535" s="15"/>
      <c r="S535" s="76"/>
      <c r="T535" s="76"/>
      <c r="U535" s="76"/>
      <c r="V535" s="76"/>
      <c r="W535" s="76"/>
      <c r="X535" s="76"/>
      <c r="Y535" s="76"/>
      <c r="Z535" s="76"/>
      <c r="AA535" s="76"/>
      <c r="AB535" s="76"/>
      <c r="AC535" s="76"/>
      <c r="AD535" s="76"/>
      <c r="AE535" s="76"/>
      <c r="AF535" s="76"/>
      <c r="AG535" s="76"/>
      <c r="AH535" s="76"/>
      <c r="AI535" s="76"/>
      <c r="AJ535" s="76"/>
      <c r="AK535" s="76"/>
      <c r="AL535" s="76"/>
      <c r="AM535" s="76"/>
      <c r="AN535" s="76"/>
      <c r="AO535" s="76"/>
      <c r="AP535" s="76"/>
      <c r="AQ535" s="76"/>
      <c r="AR535" s="76"/>
      <c r="AS535" s="76"/>
      <c r="AT535" s="76"/>
      <c r="AU535" s="76"/>
      <c r="AV535" s="76"/>
      <c r="AW535" s="76"/>
      <c r="AX535" s="76"/>
      <c r="AY535" s="76"/>
      <c r="AZ535" s="76"/>
      <c r="BA535" s="76"/>
      <c r="BB535" s="76"/>
      <c r="BC535" s="76"/>
      <c r="BD535" s="76"/>
      <c r="BE535" s="76"/>
      <c r="BF535" s="76"/>
      <c r="BG535" s="76"/>
      <c r="BH535" s="76"/>
      <c r="BI535" s="76"/>
      <c r="BJ535" s="76"/>
      <c r="BK535" s="76"/>
      <c r="BL535" s="76"/>
      <c r="BM535" s="76"/>
      <c r="BN535" s="76"/>
      <c r="BO535" s="76"/>
      <c r="BP535" s="76"/>
      <c r="BQ535" s="76"/>
      <c r="BR535" s="76"/>
      <c r="BS535" s="76"/>
      <c r="BT535" s="76"/>
      <c r="BU535" s="76"/>
      <c r="BV535" s="76"/>
      <c r="BW535" s="76"/>
      <c r="BX535" s="76"/>
      <c r="BY535" s="76"/>
      <c r="BZ535" s="76"/>
      <c r="CA535" s="76"/>
      <c r="CB535" s="76"/>
      <c r="CC535" s="76"/>
      <c r="CD535" s="76"/>
      <c r="CE535" s="76"/>
      <c r="CF535" s="76"/>
      <c r="CG535" s="76"/>
      <c r="CH535" s="76"/>
      <c r="CI535" s="76"/>
      <c r="CJ535" s="76"/>
      <c r="CK535" s="76"/>
      <c r="CL535" s="76"/>
      <c r="CN535" s="60"/>
      <c r="CO535" s="76"/>
      <c r="CP535" s="76"/>
      <c r="CQ535" s="76"/>
      <c r="CR535" s="76"/>
      <c r="CS535" s="76"/>
      <c r="CT535" s="76"/>
      <c r="CU535" s="76"/>
      <c r="CV535" s="76"/>
      <c r="CW535" s="76"/>
      <c r="CX535" s="76"/>
      <c r="CY535" s="76"/>
      <c r="CZ535" s="76"/>
      <c r="DA535" s="76"/>
      <c r="DB535" s="76"/>
      <c r="DC535" s="76"/>
      <c r="DD535" s="76"/>
      <c r="DE535" s="76"/>
      <c r="DF535" s="76"/>
      <c r="DG535" s="76"/>
      <c r="DH535" s="76"/>
      <c r="DI535" s="76"/>
      <c r="DJ535" s="76"/>
      <c r="DK535" s="76"/>
      <c r="DL535" s="76"/>
    </row>
    <row r="536" spans="5:116" x14ac:dyDescent="0.4">
      <c r="E536" s="8"/>
      <c r="H536" s="12"/>
      <c r="I536" s="60"/>
      <c r="J536" s="60"/>
      <c r="K536" s="15"/>
      <c r="L536" s="15"/>
      <c r="M536" s="15"/>
      <c r="N536" s="15"/>
      <c r="O536" s="15"/>
      <c r="P536" s="15"/>
      <c r="R536" s="15"/>
      <c r="S536" s="76"/>
      <c r="T536" s="76"/>
      <c r="U536" s="76"/>
      <c r="V536" s="76"/>
      <c r="W536" s="76"/>
      <c r="X536" s="76"/>
      <c r="Y536" s="76"/>
      <c r="Z536" s="76"/>
      <c r="AA536" s="76"/>
      <c r="AB536" s="76"/>
      <c r="AC536" s="76"/>
      <c r="AD536" s="76"/>
      <c r="AE536" s="76"/>
      <c r="AF536" s="76"/>
      <c r="AG536" s="76"/>
      <c r="AH536" s="76"/>
      <c r="AI536" s="76"/>
      <c r="AJ536" s="76"/>
      <c r="AK536" s="76"/>
      <c r="AL536" s="76"/>
      <c r="AM536" s="76"/>
      <c r="AN536" s="76"/>
      <c r="AO536" s="76"/>
      <c r="AP536" s="76"/>
      <c r="AQ536" s="76"/>
      <c r="AR536" s="76"/>
      <c r="AS536" s="76"/>
      <c r="AT536" s="76"/>
      <c r="AU536" s="76"/>
      <c r="AV536" s="76"/>
      <c r="AW536" s="76"/>
      <c r="AX536" s="76"/>
      <c r="AY536" s="76"/>
      <c r="AZ536" s="76"/>
      <c r="BA536" s="76"/>
      <c r="BB536" s="76"/>
      <c r="BC536" s="76"/>
      <c r="BD536" s="76"/>
      <c r="BE536" s="76"/>
      <c r="BF536" s="76"/>
      <c r="BG536" s="76"/>
      <c r="BH536" s="76"/>
      <c r="BI536" s="76"/>
      <c r="BJ536" s="76"/>
      <c r="BK536" s="76"/>
      <c r="BL536" s="76"/>
      <c r="BM536" s="76"/>
      <c r="BN536" s="76"/>
      <c r="BO536" s="76"/>
      <c r="BP536" s="76"/>
      <c r="BQ536" s="76"/>
      <c r="BR536" s="76"/>
      <c r="BS536" s="76"/>
      <c r="BT536" s="76"/>
      <c r="BU536" s="76"/>
      <c r="BV536" s="76"/>
      <c r="BW536" s="76"/>
      <c r="BX536" s="76"/>
      <c r="BY536" s="76"/>
      <c r="BZ536" s="76"/>
      <c r="CA536" s="76"/>
      <c r="CB536" s="76"/>
      <c r="CC536" s="76"/>
      <c r="CD536" s="76"/>
      <c r="CE536" s="76"/>
      <c r="CF536" s="76"/>
      <c r="CG536" s="76"/>
      <c r="CH536" s="76"/>
      <c r="CI536" s="76"/>
      <c r="CJ536" s="76"/>
      <c r="CK536" s="76"/>
      <c r="CL536" s="76"/>
      <c r="CN536" s="60"/>
      <c r="CO536" s="76"/>
      <c r="CP536" s="76"/>
      <c r="CQ536" s="76"/>
      <c r="CR536" s="76"/>
      <c r="CS536" s="76"/>
      <c r="CT536" s="76"/>
      <c r="CU536" s="76"/>
      <c r="CV536" s="76"/>
      <c r="CW536" s="76"/>
      <c r="CX536" s="76"/>
      <c r="CY536" s="76"/>
      <c r="CZ536" s="76"/>
      <c r="DA536" s="76"/>
      <c r="DB536" s="76"/>
      <c r="DC536" s="76"/>
      <c r="DD536" s="76"/>
      <c r="DE536" s="76"/>
      <c r="DF536" s="76"/>
      <c r="DG536" s="76"/>
      <c r="DH536" s="76"/>
      <c r="DI536" s="76"/>
      <c r="DJ536" s="76"/>
      <c r="DK536" s="76"/>
      <c r="DL536" s="76"/>
    </row>
    <row r="537" spans="5:116" x14ac:dyDescent="0.4">
      <c r="E537" s="8"/>
      <c r="H537" s="12"/>
      <c r="I537" s="60"/>
      <c r="J537" s="60"/>
      <c r="K537" s="15"/>
      <c r="L537" s="15"/>
      <c r="M537" s="15"/>
      <c r="N537" s="15"/>
      <c r="O537" s="15"/>
      <c r="P537" s="15"/>
      <c r="R537" s="15"/>
      <c r="S537" s="76"/>
      <c r="T537" s="76"/>
      <c r="U537" s="76"/>
      <c r="V537" s="76"/>
      <c r="W537" s="76"/>
      <c r="X537" s="76"/>
      <c r="Y537" s="76"/>
      <c r="Z537" s="76"/>
      <c r="AA537" s="76"/>
      <c r="AB537" s="76"/>
      <c r="AC537" s="76"/>
      <c r="AD537" s="76"/>
      <c r="AE537" s="76"/>
      <c r="AF537" s="76"/>
      <c r="AG537" s="76"/>
      <c r="AH537" s="76"/>
      <c r="AI537" s="76"/>
      <c r="AJ537" s="76"/>
      <c r="AK537" s="76"/>
      <c r="AL537" s="76"/>
      <c r="AM537" s="76"/>
      <c r="AN537" s="76"/>
      <c r="AO537" s="76"/>
      <c r="AP537" s="76"/>
      <c r="AQ537" s="76"/>
      <c r="AR537" s="76"/>
      <c r="AS537" s="76"/>
      <c r="AT537" s="76"/>
      <c r="AU537" s="76"/>
      <c r="AV537" s="76"/>
      <c r="AW537" s="76"/>
      <c r="AX537" s="76"/>
      <c r="AY537" s="76"/>
      <c r="AZ537" s="76"/>
      <c r="BA537" s="76"/>
      <c r="BB537" s="76"/>
      <c r="BC537" s="76"/>
      <c r="BD537" s="76"/>
      <c r="BE537" s="76"/>
      <c r="BF537" s="76"/>
      <c r="BG537" s="76"/>
      <c r="BH537" s="76"/>
      <c r="BI537" s="76"/>
      <c r="BJ537" s="76"/>
      <c r="BK537" s="76"/>
      <c r="BL537" s="76"/>
      <c r="BM537" s="76"/>
      <c r="BN537" s="76"/>
      <c r="BO537" s="76"/>
      <c r="BP537" s="76"/>
      <c r="BQ537" s="76"/>
      <c r="BR537" s="76"/>
      <c r="BS537" s="76"/>
      <c r="BT537" s="76"/>
      <c r="BU537" s="76"/>
      <c r="BV537" s="76"/>
      <c r="BW537" s="76"/>
      <c r="BX537" s="76"/>
      <c r="BY537" s="76"/>
      <c r="BZ537" s="76"/>
      <c r="CA537" s="76"/>
      <c r="CB537" s="76"/>
      <c r="CC537" s="76"/>
      <c r="CD537" s="76"/>
      <c r="CE537" s="76"/>
      <c r="CF537" s="76"/>
      <c r="CG537" s="76"/>
      <c r="CH537" s="76"/>
      <c r="CI537" s="76"/>
      <c r="CJ537" s="76"/>
      <c r="CK537" s="76"/>
      <c r="CL537" s="76"/>
      <c r="CN537" s="60"/>
      <c r="CO537" s="76"/>
      <c r="CP537" s="76"/>
      <c r="CQ537" s="76"/>
      <c r="CR537" s="76"/>
      <c r="CS537" s="76"/>
      <c r="CT537" s="76"/>
      <c r="CU537" s="76"/>
      <c r="CV537" s="76"/>
      <c r="CW537" s="76"/>
      <c r="CX537" s="76"/>
      <c r="CY537" s="76"/>
      <c r="CZ537" s="76"/>
      <c r="DA537" s="76"/>
      <c r="DB537" s="76"/>
      <c r="DC537" s="76"/>
      <c r="DD537" s="76"/>
      <c r="DE537" s="76"/>
      <c r="DF537" s="76"/>
      <c r="DG537" s="76"/>
      <c r="DH537" s="76"/>
      <c r="DI537" s="76"/>
      <c r="DJ537" s="76"/>
      <c r="DK537" s="76"/>
      <c r="DL537" s="76"/>
    </row>
    <row r="538" spans="5:116" x14ac:dyDescent="0.4">
      <c r="E538" s="8"/>
      <c r="H538" s="12"/>
      <c r="I538" s="60"/>
      <c r="J538" s="60"/>
      <c r="K538" s="15"/>
      <c r="L538" s="15"/>
      <c r="M538" s="15"/>
      <c r="N538" s="15"/>
      <c r="O538" s="15"/>
      <c r="P538" s="15"/>
      <c r="R538" s="15"/>
      <c r="S538" s="76"/>
      <c r="T538" s="76"/>
      <c r="U538" s="76"/>
      <c r="V538" s="76"/>
      <c r="W538" s="76"/>
      <c r="X538" s="76"/>
      <c r="Y538" s="76"/>
      <c r="Z538" s="76"/>
      <c r="AA538" s="76"/>
      <c r="AB538" s="76"/>
      <c r="AC538" s="76"/>
      <c r="AD538" s="76"/>
      <c r="AE538" s="76"/>
      <c r="AF538" s="76"/>
      <c r="AG538" s="76"/>
      <c r="AH538" s="76"/>
      <c r="AI538" s="76"/>
      <c r="AJ538" s="76"/>
      <c r="AK538" s="76"/>
      <c r="AL538" s="76"/>
      <c r="AM538" s="76"/>
      <c r="AN538" s="76"/>
      <c r="AO538" s="76"/>
      <c r="AP538" s="76"/>
      <c r="AQ538" s="76"/>
      <c r="AR538" s="76"/>
      <c r="AS538" s="76"/>
      <c r="AT538" s="76"/>
      <c r="AU538" s="76"/>
      <c r="AV538" s="76"/>
      <c r="AW538" s="76"/>
      <c r="AX538" s="76"/>
      <c r="AY538" s="76"/>
      <c r="AZ538" s="76"/>
      <c r="BA538" s="76"/>
      <c r="BB538" s="76"/>
      <c r="BC538" s="76"/>
      <c r="BD538" s="76"/>
      <c r="BE538" s="76"/>
      <c r="BF538" s="76"/>
      <c r="BG538" s="76"/>
      <c r="BH538" s="76"/>
      <c r="BI538" s="76"/>
      <c r="BJ538" s="76"/>
      <c r="BK538" s="76"/>
      <c r="BL538" s="76"/>
      <c r="BM538" s="76"/>
      <c r="BN538" s="76"/>
      <c r="BO538" s="76"/>
      <c r="BP538" s="76"/>
      <c r="BQ538" s="76"/>
      <c r="BR538" s="76"/>
      <c r="BS538" s="76"/>
      <c r="BT538" s="76"/>
      <c r="BU538" s="76"/>
      <c r="BV538" s="76"/>
      <c r="BW538" s="76"/>
      <c r="BX538" s="76"/>
      <c r="BY538" s="76"/>
      <c r="BZ538" s="76"/>
      <c r="CA538" s="76"/>
      <c r="CB538" s="76"/>
      <c r="CC538" s="76"/>
      <c r="CD538" s="76"/>
      <c r="CE538" s="76"/>
      <c r="CF538" s="76"/>
      <c r="CG538" s="76"/>
      <c r="CH538" s="76"/>
      <c r="CI538" s="76"/>
      <c r="CJ538" s="76"/>
      <c r="CK538" s="76"/>
      <c r="CL538" s="76"/>
      <c r="CN538" s="60"/>
      <c r="CO538" s="76"/>
      <c r="CP538" s="76"/>
      <c r="CQ538" s="76"/>
      <c r="CR538" s="76"/>
      <c r="CS538" s="76"/>
      <c r="CT538" s="76"/>
      <c r="CU538" s="76"/>
      <c r="CV538" s="76"/>
      <c r="CW538" s="76"/>
      <c r="CX538" s="76"/>
      <c r="CY538" s="76"/>
      <c r="CZ538" s="76"/>
      <c r="DA538" s="76"/>
      <c r="DB538" s="76"/>
      <c r="DC538" s="76"/>
      <c r="DD538" s="76"/>
      <c r="DE538" s="76"/>
      <c r="DF538" s="76"/>
      <c r="DG538" s="76"/>
      <c r="DH538" s="76"/>
      <c r="DI538" s="76"/>
      <c r="DJ538" s="76"/>
      <c r="DK538" s="76"/>
      <c r="DL538" s="76"/>
    </row>
    <row r="539" spans="5:116" x14ac:dyDescent="0.4">
      <c r="E539" s="8"/>
      <c r="H539" s="12"/>
      <c r="I539" s="60"/>
      <c r="J539" s="60"/>
      <c r="K539" s="15"/>
      <c r="L539" s="15"/>
      <c r="M539" s="15"/>
      <c r="N539" s="15"/>
      <c r="O539" s="15"/>
      <c r="P539" s="15"/>
      <c r="R539" s="15"/>
      <c r="S539" s="76"/>
      <c r="T539" s="76"/>
      <c r="U539" s="76"/>
      <c r="V539" s="76"/>
      <c r="W539" s="76"/>
      <c r="X539" s="76"/>
      <c r="Y539" s="76"/>
      <c r="Z539" s="76"/>
      <c r="AA539" s="76"/>
      <c r="AB539" s="76"/>
      <c r="AC539" s="76"/>
      <c r="AD539" s="76"/>
      <c r="AE539" s="76"/>
      <c r="AF539" s="76"/>
      <c r="AG539" s="76"/>
      <c r="AH539" s="76"/>
      <c r="AI539" s="76"/>
      <c r="AJ539" s="76"/>
      <c r="AK539" s="76"/>
      <c r="AL539" s="76"/>
      <c r="AM539" s="76"/>
      <c r="AN539" s="76"/>
      <c r="AO539" s="76"/>
      <c r="AP539" s="76"/>
      <c r="AQ539" s="76"/>
      <c r="AR539" s="76"/>
      <c r="AS539" s="76"/>
      <c r="AT539" s="76"/>
      <c r="AU539" s="76"/>
      <c r="AV539" s="76"/>
      <c r="AW539" s="76"/>
      <c r="AX539" s="76"/>
      <c r="AY539" s="76"/>
      <c r="AZ539" s="76"/>
      <c r="BA539" s="76"/>
      <c r="BB539" s="76"/>
      <c r="BC539" s="76"/>
      <c r="BD539" s="76"/>
      <c r="BE539" s="76"/>
      <c r="BF539" s="76"/>
      <c r="BG539" s="76"/>
      <c r="BH539" s="76"/>
      <c r="BI539" s="76"/>
      <c r="BJ539" s="76"/>
      <c r="BK539" s="76"/>
      <c r="BL539" s="76"/>
      <c r="BM539" s="76"/>
      <c r="BN539" s="76"/>
      <c r="BO539" s="76"/>
      <c r="BP539" s="76"/>
      <c r="BQ539" s="76"/>
      <c r="BR539" s="76"/>
      <c r="BS539" s="76"/>
      <c r="BT539" s="76"/>
      <c r="BU539" s="76"/>
      <c r="BV539" s="76"/>
      <c r="BW539" s="76"/>
      <c r="BX539" s="76"/>
      <c r="BY539" s="76"/>
      <c r="BZ539" s="76"/>
      <c r="CA539" s="76"/>
      <c r="CB539" s="76"/>
      <c r="CC539" s="76"/>
      <c r="CD539" s="76"/>
      <c r="CE539" s="76"/>
      <c r="CF539" s="76"/>
      <c r="CG539" s="76"/>
      <c r="CH539" s="76"/>
      <c r="CI539" s="76"/>
      <c r="CJ539" s="76"/>
      <c r="CK539" s="76"/>
      <c r="CL539" s="76"/>
      <c r="CN539" s="60"/>
      <c r="CO539" s="76"/>
      <c r="CP539" s="76"/>
      <c r="CQ539" s="76"/>
      <c r="CR539" s="76"/>
      <c r="CS539" s="76"/>
      <c r="CT539" s="76"/>
      <c r="CU539" s="76"/>
      <c r="CV539" s="76"/>
      <c r="CW539" s="76"/>
      <c r="CX539" s="76"/>
      <c r="CY539" s="76"/>
      <c r="CZ539" s="76"/>
      <c r="DA539" s="76"/>
      <c r="DB539" s="76"/>
      <c r="DC539" s="76"/>
      <c r="DD539" s="76"/>
      <c r="DE539" s="76"/>
      <c r="DF539" s="76"/>
      <c r="DG539" s="76"/>
      <c r="DH539" s="76"/>
      <c r="DI539" s="76"/>
      <c r="DJ539" s="76"/>
      <c r="DK539" s="76"/>
      <c r="DL539" s="76"/>
    </row>
    <row r="540" spans="5:116" x14ac:dyDescent="0.4">
      <c r="E540" s="8"/>
      <c r="H540" s="12"/>
      <c r="I540" s="60"/>
      <c r="J540" s="60"/>
      <c r="K540" s="15"/>
      <c r="L540" s="15"/>
      <c r="M540" s="15"/>
      <c r="N540" s="15"/>
      <c r="O540" s="15"/>
      <c r="P540" s="15"/>
      <c r="R540" s="15"/>
      <c r="S540" s="76"/>
      <c r="T540" s="76"/>
      <c r="U540" s="76"/>
      <c r="V540" s="76"/>
      <c r="W540" s="76"/>
      <c r="X540" s="76"/>
      <c r="Y540" s="76"/>
      <c r="Z540" s="76"/>
      <c r="AA540" s="76"/>
      <c r="AB540" s="76"/>
      <c r="AC540" s="76"/>
      <c r="AD540" s="76"/>
      <c r="AE540" s="76"/>
      <c r="AF540" s="76"/>
      <c r="AG540" s="76"/>
      <c r="AH540" s="76"/>
      <c r="AI540" s="76"/>
      <c r="AJ540" s="76"/>
      <c r="AK540" s="76"/>
      <c r="AL540" s="76"/>
      <c r="AM540" s="76"/>
      <c r="AN540" s="76"/>
      <c r="AO540" s="76"/>
      <c r="AP540" s="76"/>
      <c r="AQ540" s="76"/>
      <c r="AR540" s="76"/>
      <c r="AS540" s="76"/>
      <c r="AT540" s="76"/>
      <c r="AU540" s="76"/>
      <c r="AV540" s="76"/>
      <c r="AW540" s="76"/>
      <c r="AX540" s="76"/>
      <c r="AY540" s="76"/>
      <c r="AZ540" s="76"/>
      <c r="BA540" s="76"/>
      <c r="BB540" s="76"/>
      <c r="BC540" s="76"/>
      <c r="BD540" s="76"/>
      <c r="BE540" s="76"/>
      <c r="BF540" s="76"/>
      <c r="BG540" s="76"/>
      <c r="BH540" s="76"/>
      <c r="BI540" s="76"/>
      <c r="BJ540" s="76"/>
      <c r="BK540" s="76"/>
      <c r="BL540" s="76"/>
      <c r="BM540" s="76"/>
      <c r="BN540" s="76"/>
      <c r="BO540" s="76"/>
      <c r="BP540" s="76"/>
      <c r="BQ540" s="76"/>
      <c r="BR540" s="76"/>
      <c r="BS540" s="76"/>
      <c r="BT540" s="76"/>
      <c r="BU540" s="76"/>
      <c r="BV540" s="76"/>
      <c r="BW540" s="76"/>
      <c r="BX540" s="76"/>
      <c r="BY540" s="76"/>
      <c r="BZ540" s="76"/>
      <c r="CA540" s="76"/>
      <c r="CB540" s="76"/>
      <c r="CC540" s="76"/>
      <c r="CD540" s="76"/>
      <c r="CE540" s="76"/>
      <c r="CF540" s="76"/>
      <c r="CG540" s="76"/>
      <c r="CH540" s="76"/>
      <c r="CI540" s="76"/>
      <c r="CJ540" s="76"/>
      <c r="CK540" s="76"/>
      <c r="CL540" s="76"/>
      <c r="CN540" s="60"/>
      <c r="CO540" s="76"/>
      <c r="CP540" s="76"/>
      <c r="CQ540" s="76"/>
      <c r="CR540" s="76"/>
      <c r="CS540" s="76"/>
      <c r="CT540" s="76"/>
      <c r="CU540" s="76"/>
      <c r="CV540" s="76"/>
      <c r="CW540" s="76"/>
      <c r="CX540" s="76"/>
      <c r="CY540" s="76"/>
      <c r="CZ540" s="76"/>
      <c r="DA540" s="76"/>
      <c r="DB540" s="76"/>
      <c r="DC540" s="76"/>
      <c r="DD540" s="76"/>
      <c r="DE540" s="76"/>
      <c r="DF540" s="76"/>
      <c r="DG540" s="76"/>
      <c r="DH540" s="76"/>
      <c r="DI540" s="76"/>
      <c r="DJ540" s="76"/>
      <c r="DK540" s="76"/>
      <c r="DL540" s="76"/>
    </row>
    <row r="541" spans="5:116" x14ac:dyDescent="0.4">
      <c r="E541" s="8"/>
      <c r="H541" s="12"/>
      <c r="I541" s="60"/>
      <c r="J541" s="60"/>
      <c r="K541" s="15"/>
      <c r="L541" s="15"/>
      <c r="M541" s="15"/>
      <c r="N541" s="15"/>
      <c r="O541" s="15"/>
      <c r="P541" s="15"/>
      <c r="R541" s="15"/>
      <c r="S541" s="76"/>
      <c r="T541" s="76"/>
      <c r="U541" s="76"/>
      <c r="V541" s="76"/>
      <c r="W541" s="76"/>
      <c r="X541" s="76"/>
      <c r="Y541" s="76"/>
      <c r="Z541" s="76"/>
      <c r="AA541" s="76"/>
      <c r="AB541" s="76"/>
      <c r="AC541" s="76"/>
      <c r="AD541" s="76"/>
      <c r="AE541" s="76"/>
      <c r="AF541" s="76"/>
      <c r="AG541" s="76"/>
      <c r="AH541" s="76"/>
      <c r="AI541" s="76"/>
      <c r="AJ541" s="76"/>
      <c r="AK541" s="76"/>
      <c r="AL541" s="76"/>
      <c r="AM541" s="76"/>
      <c r="AN541" s="76"/>
      <c r="AO541" s="76"/>
      <c r="AP541" s="76"/>
      <c r="AQ541" s="76"/>
      <c r="AR541" s="76"/>
      <c r="AS541" s="76"/>
      <c r="AT541" s="76"/>
      <c r="AU541" s="76"/>
      <c r="AV541" s="76"/>
      <c r="AW541" s="76"/>
      <c r="AX541" s="76"/>
      <c r="AY541" s="76"/>
      <c r="AZ541" s="76"/>
      <c r="BA541" s="76"/>
      <c r="BB541" s="76"/>
      <c r="BC541" s="76"/>
      <c r="BD541" s="76"/>
      <c r="BE541" s="76"/>
      <c r="BF541" s="76"/>
      <c r="BG541" s="76"/>
      <c r="BH541" s="76"/>
      <c r="BI541" s="76"/>
      <c r="BJ541" s="76"/>
      <c r="BK541" s="76"/>
      <c r="BL541" s="76"/>
      <c r="BM541" s="76"/>
      <c r="BN541" s="76"/>
      <c r="BO541" s="76"/>
      <c r="BP541" s="76"/>
      <c r="BQ541" s="76"/>
      <c r="BR541" s="76"/>
      <c r="BS541" s="76"/>
      <c r="BT541" s="76"/>
      <c r="BU541" s="76"/>
      <c r="BV541" s="76"/>
      <c r="BW541" s="76"/>
      <c r="BX541" s="76"/>
      <c r="BY541" s="76"/>
      <c r="BZ541" s="76"/>
      <c r="CA541" s="76"/>
      <c r="CB541" s="76"/>
      <c r="CC541" s="76"/>
      <c r="CD541" s="76"/>
      <c r="CE541" s="76"/>
      <c r="CF541" s="76"/>
      <c r="CG541" s="76"/>
      <c r="CH541" s="76"/>
      <c r="CI541" s="76"/>
      <c r="CJ541" s="76"/>
      <c r="CK541" s="76"/>
      <c r="CL541" s="76"/>
      <c r="CN541" s="60"/>
      <c r="CO541" s="76"/>
      <c r="CP541" s="76"/>
      <c r="CQ541" s="76"/>
      <c r="CR541" s="76"/>
      <c r="CS541" s="76"/>
      <c r="CT541" s="76"/>
      <c r="CU541" s="76"/>
      <c r="CV541" s="76"/>
      <c r="CW541" s="76"/>
      <c r="CX541" s="76"/>
      <c r="CY541" s="76"/>
      <c r="CZ541" s="76"/>
      <c r="DA541" s="76"/>
      <c r="DB541" s="76"/>
      <c r="DC541" s="76"/>
      <c r="DD541" s="76"/>
      <c r="DE541" s="76"/>
      <c r="DF541" s="76"/>
      <c r="DG541" s="76"/>
      <c r="DH541" s="76"/>
      <c r="DI541" s="76"/>
      <c r="DJ541" s="76"/>
      <c r="DK541" s="76"/>
      <c r="DL541" s="76"/>
    </row>
    <row r="542" spans="5:116" x14ac:dyDescent="0.4">
      <c r="E542" s="8"/>
      <c r="H542" s="12"/>
      <c r="I542" s="60"/>
      <c r="J542" s="60"/>
      <c r="K542" s="15"/>
      <c r="L542" s="15"/>
      <c r="M542" s="15"/>
      <c r="N542" s="15"/>
      <c r="O542" s="15"/>
      <c r="P542" s="15"/>
      <c r="R542" s="15"/>
      <c r="S542" s="76"/>
      <c r="T542" s="76"/>
      <c r="U542" s="76"/>
      <c r="V542" s="76"/>
      <c r="W542" s="76"/>
      <c r="X542" s="76"/>
      <c r="Y542" s="76"/>
      <c r="Z542" s="76"/>
      <c r="AA542" s="76"/>
      <c r="AB542" s="76"/>
      <c r="AC542" s="76"/>
      <c r="AD542" s="76"/>
      <c r="AE542" s="76"/>
      <c r="AF542" s="76"/>
      <c r="AG542" s="76"/>
      <c r="AH542" s="76"/>
      <c r="AI542" s="76"/>
      <c r="AJ542" s="76"/>
      <c r="AK542" s="76"/>
      <c r="AL542" s="76"/>
      <c r="AM542" s="76"/>
      <c r="AN542" s="76"/>
      <c r="AO542" s="76"/>
      <c r="AP542" s="76"/>
      <c r="AQ542" s="76"/>
      <c r="AR542" s="76"/>
      <c r="AS542" s="76"/>
      <c r="AT542" s="76"/>
      <c r="AU542" s="76"/>
      <c r="AV542" s="76"/>
      <c r="AW542" s="76"/>
      <c r="AX542" s="76"/>
      <c r="AY542" s="76"/>
      <c r="AZ542" s="76"/>
      <c r="BA542" s="76"/>
      <c r="BB542" s="76"/>
      <c r="BC542" s="76"/>
      <c r="BD542" s="76"/>
      <c r="BE542" s="76"/>
      <c r="BF542" s="76"/>
      <c r="BG542" s="76"/>
      <c r="BH542" s="76"/>
      <c r="BI542" s="76"/>
      <c r="BJ542" s="76"/>
      <c r="BK542" s="76"/>
      <c r="BL542" s="76"/>
      <c r="BM542" s="76"/>
      <c r="BN542" s="76"/>
      <c r="BO542" s="76"/>
      <c r="BP542" s="76"/>
      <c r="BQ542" s="76"/>
      <c r="BR542" s="76"/>
      <c r="BS542" s="76"/>
      <c r="BT542" s="76"/>
      <c r="BU542" s="76"/>
      <c r="BV542" s="76"/>
      <c r="BW542" s="76"/>
      <c r="BX542" s="76"/>
      <c r="BY542" s="76"/>
      <c r="BZ542" s="76"/>
      <c r="CA542" s="76"/>
      <c r="CB542" s="76"/>
      <c r="CC542" s="76"/>
      <c r="CD542" s="76"/>
      <c r="CE542" s="76"/>
      <c r="CF542" s="76"/>
      <c r="CG542" s="76"/>
      <c r="CH542" s="76"/>
      <c r="CI542" s="76"/>
      <c r="CJ542" s="76"/>
      <c r="CK542" s="76"/>
      <c r="CL542" s="76"/>
      <c r="CN542" s="60"/>
      <c r="CO542" s="76"/>
      <c r="CP542" s="76"/>
      <c r="CQ542" s="76"/>
      <c r="CR542" s="76"/>
      <c r="CS542" s="76"/>
      <c r="CT542" s="76"/>
      <c r="CU542" s="76"/>
      <c r="CV542" s="76"/>
      <c r="CW542" s="76"/>
      <c r="CX542" s="76"/>
      <c r="CY542" s="76"/>
      <c r="CZ542" s="76"/>
      <c r="DA542" s="76"/>
      <c r="DB542" s="76"/>
      <c r="DC542" s="76"/>
      <c r="DD542" s="76"/>
      <c r="DE542" s="76"/>
      <c r="DF542" s="76"/>
      <c r="DG542" s="76"/>
      <c r="DH542" s="76"/>
      <c r="DI542" s="76"/>
      <c r="DJ542" s="76"/>
      <c r="DK542" s="76"/>
      <c r="DL542" s="76"/>
    </row>
    <row r="543" spans="5:116" x14ac:dyDescent="0.4">
      <c r="E543" s="8"/>
      <c r="H543" s="12"/>
      <c r="I543" s="60"/>
      <c r="J543" s="60"/>
      <c r="K543" s="15"/>
      <c r="L543" s="15"/>
      <c r="M543" s="15"/>
      <c r="N543" s="15"/>
      <c r="O543" s="15"/>
      <c r="P543" s="15"/>
      <c r="R543" s="15"/>
      <c r="S543" s="76"/>
      <c r="T543" s="76"/>
      <c r="U543" s="76"/>
      <c r="V543" s="76"/>
      <c r="W543" s="76"/>
      <c r="X543" s="76"/>
      <c r="Y543" s="76"/>
      <c r="Z543" s="76"/>
      <c r="AA543" s="76"/>
      <c r="AB543" s="76"/>
      <c r="AC543" s="76"/>
      <c r="AD543" s="76"/>
      <c r="AE543" s="76"/>
      <c r="AF543" s="76"/>
      <c r="AG543" s="76"/>
      <c r="AH543" s="76"/>
      <c r="AI543" s="76"/>
      <c r="AJ543" s="76"/>
      <c r="AK543" s="76"/>
      <c r="AL543" s="76"/>
      <c r="AM543" s="76"/>
      <c r="AN543" s="76"/>
      <c r="AO543" s="76"/>
      <c r="AP543" s="76"/>
      <c r="AQ543" s="76"/>
      <c r="AR543" s="76"/>
      <c r="AS543" s="76"/>
      <c r="AT543" s="76"/>
      <c r="AU543" s="76"/>
      <c r="AV543" s="76"/>
      <c r="AW543" s="76"/>
      <c r="AX543" s="76"/>
      <c r="AY543" s="76"/>
      <c r="AZ543" s="76"/>
      <c r="BA543" s="76"/>
      <c r="BB543" s="76"/>
      <c r="BC543" s="76"/>
      <c r="BD543" s="76"/>
      <c r="BE543" s="76"/>
      <c r="BF543" s="76"/>
      <c r="BG543" s="76"/>
      <c r="BH543" s="76"/>
      <c r="BI543" s="76"/>
      <c r="BJ543" s="76"/>
      <c r="BK543" s="76"/>
      <c r="BL543" s="76"/>
      <c r="BM543" s="76"/>
      <c r="BN543" s="76"/>
      <c r="BO543" s="76"/>
      <c r="BP543" s="76"/>
      <c r="BQ543" s="76"/>
      <c r="BR543" s="76"/>
      <c r="BS543" s="76"/>
      <c r="BT543" s="76"/>
      <c r="BU543" s="76"/>
      <c r="BV543" s="76"/>
      <c r="BW543" s="76"/>
      <c r="BX543" s="76"/>
      <c r="BY543" s="76"/>
      <c r="BZ543" s="76"/>
      <c r="CA543" s="76"/>
      <c r="CB543" s="76"/>
      <c r="CC543" s="76"/>
      <c r="CD543" s="76"/>
      <c r="CE543" s="76"/>
      <c r="CF543" s="76"/>
      <c r="CG543" s="76"/>
      <c r="CH543" s="76"/>
      <c r="CI543" s="76"/>
      <c r="CJ543" s="76"/>
      <c r="CK543" s="76"/>
      <c r="CL543" s="76"/>
      <c r="CN543" s="60"/>
      <c r="CO543" s="76"/>
      <c r="CP543" s="76"/>
      <c r="CQ543" s="76"/>
      <c r="CR543" s="76"/>
      <c r="CS543" s="76"/>
      <c r="CT543" s="76"/>
      <c r="CU543" s="76"/>
      <c r="CV543" s="76"/>
      <c r="CW543" s="76"/>
      <c r="CX543" s="76"/>
      <c r="CY543" s="76"/>
      <c r="CZ543" s="76"/>
      <c r="DA543" s="76"/>
      <c r="DB543" s="76"/>
      <c r="DC543" s="76"/>
      <c r="DD543" s="76"/>
      <c r="DE543" s="76"/>
      <c r="DF543" s="76"/>
      <c r="DG543" s="76"/>
      <c r="DH543" s="76"/>
      <c r="DI543" s="76"/>
      <c r="DJ543" s="76"/>
      <c r="DK543" s="76"/>
      <c r="DL543" s="76"/>
    </row>
    <row r="544" spans="5:116" x14ac:dyDescent="0.4">
      <c r="E544" s="8"/>
      <c r="H544" s="12"/>
      <c r="I544" s="60"/>
      <c r="J544" s="60"/>
      <c r="K544" s="15"/>
      <c r="L544" s="15"/>
      <c r="M544" s="15"/>
      <c r="N544" s="15"/>
      <c r="O544" s="15"/>
      <c r="P544" s="15"/>
      <c r="R544" s="15"/>
      <c r="S544" s="76"/>
      <c r="T544" s="76"/>
      <c r="U544" s="76"/>
      <c r="V544" s="76"/>
      <c r="W544" s="76"/>
      <c r="X544" s="76"/>
      <c r="Y544" s="76"/>
      <c r="Z544" s="76"/>
      <c r="AA544" s="76"/>
      <c r="AB544" s="76"/>
      <c r="AC544" s="76"/>
      <c r="AD544" s="76"/>
      <c r="AE544" s="76"/>
      <c r="AF544" s="76"/>
      <c r="AG544" s="76"/>
      <c r="AH544" s="76"/>
      <c r="AI544" s="76"/>
      <c r="AJ544" s="76"/>
      <c r="AK544" s="76"/>
      <c r="AL544" s="76"/>
      <c r="AM544" s="76"/>
      <c r="AN544" s="76"/>
      <c r="AO544" s="76"/>
      <c r="AP544" s="76"/>
      <c r="AQ544" s="76"/>
      <c r="AR544" s="76"/>
      <c r="AS544" s="76"/>
      <c r="AT544" s="76"/>
      <c r="AU544" s="76"/>
      <c r="AV544" s="76"/>
      <c r="AW544" s="76"/>
      <c r="AX544" s="76"/>
      <c r="AY544" s="76"/>
      <c r="AZ544" s="76"/>
      <c r="BA544" s="76"/>
      <c r="BB544" s="76"/>
      <c r="BC544" s="76"/>
      <c r="BD544" s="76"/>
      <c r="BE544" s="76"/>
      <c r="BF544" s="76"/>
      <c r="BG544" s="76"/>
      <c r="BH544" s="76"/>
      <c r="BI544" s="76"/>
      <c r="BJ544" s="76"/>
      <c r="BK544" s="76"/>
      <c r="BL544" s="76"/>
      <c r="BM544" s="76"/>
      <c r="BN544" s="76"/>
      <c r="BO544" s="76"/>
      <c r="BP544" s="76"/>
      <c r="BQ544" s="76"/>
      <c r="BR544" s="76"/>
      <c r="BS544" s="76"/>
      <c r="BT544" s="76"/>
      <c r="BU544" s="76"/>
      <c r="BV544" s="76"/>
      <c r="BW544" s="76"/>
      <c r="BX544" s="76"/>
      <c r="BY544" s="76"/>
      <c r="BZ544" s="76"/>
      <c r="CA544" s="76"/>
      <c r="CB544" s="76"/>
      <c r="CC544" s="76"/>
      <c r="CD544" s="76"/>
      <c r="CE544" s="76"/>
      <c r="CF544" s="76"/>
      <c r="CG544" s="76"/>
      <c r="CH544" s="76"/>
      <c r="CI544" s="76"/>
      <c r="CJ544" s="76"/>
      <c r="CK544" s="76"/>
      <c r="CL544" s="76"/>
      <c r="CN544" s="60"/>
      <c r="CO544" s="76"/>
      <c r="CP544" s="76"/>
      <c r="CQ544" s="76"/>
      <c r="CR544" s="76"/>
      <c r="CS544" s="76"/>
      <c r="CT544" s="76"/>
      <c r="CU544" s="76"/>
      <c r="CV544" s="76"/>
      <c r="CW544" s="76"/>
      <c r="CX544" s="76"/>
      <c r="CY544" s="76"/>
      <c r="CZ544" s="76"/>
      <c r="DA544" s="76"/>
      <c r="DB544" s="76"/>
      <c r="DC544" s="76"/>
      <c r="DD544" s="76"/>
      <c r="DE544" s="76"/>
      <c r="DF544" s="76"/>
      <c r="DG544" s="76"/>
      <c r="DH544" s="76"/>
      <c r="DI544" s="76"/>
      <c r="DJ544" s="76"/>
      <c r="DK544" s="76"/>
      <c r="DL544" s="76"/>
    </row>
    <row r="545" spans="1:116" x14ac:dyDescent="0.4">
      <c r="E545" s="8"/>
      <c r="H545" s="12"/>
      <c r="I545" s="60"/>
      <c r="J545" s="60"/>
      <c r="K545" s="15"/>
      <c r="L545" s="15"/>
      <c r="M545" s="15"/>
      <c r="N545" s="15"/>
      <c r="O545" s="15"/>
      <c r="P545" s="15"/>
      <c r="R545" s="15"/>
      <c r="S545" s="76"/>
      <c r="T545" s="76"/>
      <c r="U545" s="76"/>
      <c r="V545" s="76"/>
      <c r="W545" s="76"/>
      <c r="X545" s="76"/>
      <c r="Y545" s="76"/>
      <c r="Z545" s="76"/>
      <c r="AA545" s="76"/>
      <c r="AB545" s="76"/>
      <c r="AC545" s="76"/>
      <c r="AD545" s="76"/>
      <c r="AE545" s="76"/>
      <c r="AF545" s="76"/>
      <c r="AG545" s="76"/>
      <c r="AH545" s="76"/>
      <c r="AI545" s="76"/>
      <c r="AJ545" s="76"/>
      <c r="AK545" s="76"/>
      <c r="AL545" s="76"/>
      <c r="AM545" s="76"/>
      <c r="AN545" s="76"/>
      <c r="AO545" s="76"/>
      <c r="AP545" s="76"/>
      <c r="AQ545" s="76"/>
      <c r="AR545" s="76"/>
      <c r="AS545" s="76"/>
      <c r="AT545" s="76"/>
      <c r="AU545" s="76"/>
      <c r="AV545" s="76"/>
      <c r="AW545" s="76"/>
      <c r="AX545" s="76"/>
      <c r="AY545" s="76"/>
      <c r="AZ545" s="76"/>
      <c r="BA545" s="76"/>
      <c r="BB545" s="76"/>
      <c r="BC545" s="76"/>
      <c r="BD545" s="76"/>
      <c r="BE545" s="76"/>
      <c r="BF545" s="76"/>
      <c r="BG545" s="76"/>
      <c r="BH545" s="76"/>
      <c r="BI545" s="76"/>
      <c r="BJ545" s="76"/>
      <c r="BK545" s="76"/>
      <c r="BL545" s="76"/>
      <c r="BM545" s="76"/>
      <c r="BN545" s="76"/>
      <c r="BO545" s="76"/>
      <c r="BP545" s="76"/>
      <c r="BQ545" s="76"/>
      <c r="BR545" s="76"/>
      <c r="BS545" s="76"/>
      <c r="BT545" s="76"/>
      <c r="BU545" s="76"/>
      <c r="BV545" s="76"/>
      <c r="BW545" s="76"/>
      <c r="BX545" s="76"/>
      <c r="BY545" s="76"/>
      <c r="BZ545" s="76"/>
      <c r="CA545" s="76"/>
      <c r="CB545" s="76"/>
      <c r="CC545" s="76"/>
      <c r="CD545" s="76"/>
      <c r="CE545" s="76"/>
      <c r="CF545" s="76"/>
      <c r="CG545" s="76"/>
      <c r="CH545" s="76"/>
      <c r="CI545" s="76"/>
      <c r="CJ545" s="76"/>
      <c r="CK545" s="76"/>
      <c r="CL545" s="76"/>
      <c r="CN545" s="60"/>
      <c r="CO545" s="76"/>
      <c r="CP545" s="76"/>
      <c r="CQ545" s="76"/>
      <c r="CR545" s="76"/>
      <c r="CS545" s="76"/>
      <c r="CT545" s="76"/>
      <c r="CU545" s="76"/>
      <c r="CV545" s="76"/>
      <c r="CW545" s="76"/>
      <c r="CX545" s="76"/>
      <c r="CY545" s="76"/>
      <c r="CZ545" s="76"/>
      <c r="DA545" s="76"/>
      <c r="DB545" s="76"/>
      <c r="DC545" s="76"/>
      <c r="DD545" s="76"/>
      <c r="DE545" s="76"/>
      <c r="DF545" s="76"/>
      <c r="DG545" s="76"/>
      <c r="DH545" s="76"/>
      <c r="DI545" s="76"/>
      <c r="DJ545" s="76"/>
      <c r="DK545" s="76"/>
      <c r="DL545" s="76"/>
    </row>
    <row r="546" spans="1:116" x14ac:dyDescent="0.4">
      <c r="E546" s="8"/>
      <c r="H546" s="12"/>
      <c r="I546" s="60"/>
      <c r="J546" s="60"/>
      <c r="K546" s="15"/>
      <c r="L546" s="15"/>
      <c r="M546" s="15"/>
      <c r="N546" s="15"/>
      <c r="O546" s="15"/>
      <c r="P546" s="15"/>
      <c r="R546" s="15"/>
      <c r="S546" s="76"/>
      <c r="T546" s="76"/>
      <c r="U546" s="76"/>
      <c r="V546" s="76"/>
      <c r="W546" s="76"/>
      <c r="X546" s="76"/>
      <c r="Y546" s="76"/>
      <c r="Z546" s="76"/>
      <c r="AA546" s="76"/>
      <c r="AB546" s="76"/>
      <c r="AC546" s="76"/>
      <c r="AD546" s="76"/>
      <c r="AE546" s="76"/>
      <c r="AF546" s="76"/>
      <c r="AG546" s="76"/>
      <c r="AH546" s="76"/>
      <c r="AI546" s="76"/>
      <c r="AJ546" s="76"/>
      <c r="AK546" s="76"/>
      <c r="AL546" s="76"/>
      <c r="AM546" s="76"/>
      <c r="AN546" s="76"/>
      <c r="AO546" s="76"/>
      <c r="AP546" s="76"/>
      <c r="AQ546" s="76"/>
      <c r="AR546" s="76"/>
      <c r="AS546" s="76"/>
      <c r="AT546" s="76"/>
      <c r="AU546" s="76"/>
      <c r="AV546" s="76"/>
      <c r="AW546" s="76"/>
      <c r="AX546" s="76"/>
      <c r="AY546" s="76"/>
      <c r="AZ546" s="76"/>
      <c r="BA546" s="76"/>
      <c r="BB546" s="76"/>
      <c r="BC546" s="76"/>
      <c r="BD546" s="76"/>
      <c r="BE546" s="76"/>
      <c r="BF546" s="76"/>
      <c r="BG546" s="76"/>
      <c r="BH546" s="76"/>
      <c r="BI546" s="76"/>
      <c r="BJ546" s="76"/>
      <c r="BK546" s="76"/>
      <c r="BL546" s="76"/>
      <c r="BM546" s="76"/>
      <c r="BN546" s="76"/>
      <c r="BO546" s="76"/>
      <c r="BP546" s="76"/>
      <c r="BQ546" s="76"/>
      <c r="BR546" s="76"/>
      <c r="BS546" s="76"/>
      <c r="BT546" s="76"/>
      <c r="BU546" s="76"/>
      <c r="BV546" s="76"/>
      <c r="BW546" s="76"/>
      <c r="BX546" s="76"/>
      <c r="BY546" s="76"/>
      <c r="BZ546" s="76"/>
      <c r="CA546" s="76"/>
      <c r="CB546" s="76"/>
      <c r="CC546" s="76"/>
      <c r="CD546" s="76"/>
      <c r="CE546" s="76"/>
      <c r="CF546" s="76"/>
      <c r="CG546" s="76"/>
      <c r="CH546" s="76"/>
      <c r="CI546" s="76"/>
      <c r="CJ546" s="76"/>
      <c r="CK546" s="76"/>
      <c r="CL546" s="76"/>
      <c r="CN546" s="60"/>
      <c r="CO546" s="76"/>
      <c r="CP546" s="76"/>
      <c r="CQ546" s="76"/>
      <c r="CR546" s="76"/>
      <c r="CS546" s="76"/>
      <c r="CT546" s="76"/>
      <c r="CU546" s="76"/>
      <c r="CV546" s="76"/>
      <c r="CW546" s="76"/>
      <c r="CX546" s="76"/>
      <c r="CY546" s="76"/>
      <c r="CZ546" s="76"/>
      <c r="DA546" s="76"/>
      <c r="DB546" s="76"/>
      <c r="DC546" s="76"/>
      <c r="DD546" s="76"/>
      <c r="DE546" s="76"/>
      <c r="DF546" s="76"/>
      <c r="DG546" s="76"/>
      <c r="DH546" s="76"/>
      <c r="DI546" s="76"/>
      <c r="DJ546" s="76"/>
      <c r="DK546" s="76"/>
      <c r="DL546" s="76"/>
    </row>
    <row r="547" spans="1:116" x14ac:dyDescent="0.4">
      <c r="E547" s="8"/>
      <c r="H547" s="12"/>
      <c r="I547" s="60"/>
      <c r="J547" s="60"/>
      <c r="K547" s="15"/>
      <c r="L547" s="15"/>
      <c r="M547" s="15"/>
      <c r="N547" s="15"/>
      <c r="O547" s="15"/>
      <c r="P547" s="15"/>
      <c r="R547" s="15"/>
      <c r="S547" s="76"/>
      <c r="T547" s="76"/>
      <c r="U547" s="76"/>
      <c r="V547" s="76"/>
      <c r="W547" s="76"/>
      <c r="X547" s="76"/>
      <c r="Y547" s="76"/>
      <c r="Z547" s="76"/>
      <c r="AA547" s="76"/>
      <c r="AB547" s="76"/>
      <c r="AC547" s="76"/>
      <c r="AD547" s="76"/>
      <c r="AE547" s="76"/>
      <c r="AF547" s="76"/>
      <c r="AG547" s="76"/>
      <c r="AH547" s="76"/>
      <c r="AI547" s="76"/>
      <c r="AJ547" s="76"/>
      <c r="AK547" s="76"/>
      <c r="AL547" s="76"/>
      <c r="AM547" s="76"/>
      <c r="AN547" s="76"/>
      <c r="AO547" s="76"/>
      <c r="AP547" s="76"/>
      <c r="AQ547" s="76"/>
      <c r="AR547" s="76"/>
      <c r="AS547" s="76"/>
      <c r="AT547" s="76"/>
      <c r="AU547" s="76"/>
      <c r="AV547" s="76"/>
      <c r="AW547" s="76"/>
      <c r="AX547" s="76"/>
      <c r="AY547" s="76"/>
      <c r="AZ547" s="76"/>
      <c r="BA547" s="76"/>
      <c r="BB547" s="76"/>
      <c r="BC547" s="76"/>
      <c r="BD547" s="76"/>
      <c r="BE547" s="76"/>
      <c r="BF547" s="76"/>
      <c r="BG547" s="76"/>
      <c r="BH547" s="76"/>
      <c r="BI547" s="76"/>
      <c r="BJ547" s="76"/>
      <c r="BK547" s="76"/>
      <c r="BL547" s="76"/>
      <c r="BM547" s="76"/>
      <c r="BN547" s="76"/>
      <c r="BO547" s="76"/>
      <c r="BP547" s="76"/>
      <c r="BQ547" s="76"/>
      <c r="BR547" s="76"/>
      <c r="BS547" s="76"/>
      <c r="BT547" s="76"/>
      <c r="BU547" s="76"/>
      <c r="BV547" s="76"/>
      <c r="BW547" s="76"/>
      <c r="BX547" s="76"/>
      <c r="BY547" s="76"/>
      <c r="BZ547" s="76"/>
      <c r="CA547" s="76"/>
      <c r="CB547" s="76"/>
      <c r="CC547" s="76"/>
      <c r="CD547" s="76"/>
      <c r="CE547" s="76"/>
      <c r="CF547" s="76"/>
      <c r="CG547" s="76"/>
      <c r="CH547" s="76"/>
      <c r="CI547" s="76"/>
      <c r="CJ547" s="76"/>
      <c r="CK547" s="76"/>
      <c r="CL547" s="76"/>
      <c r="CN547" s="60"/>
      <c r="CO547" s="76"/>
      <c r="CP547" s="76"/>
      <c r="CQ547" s="76"/>
      <c r="CR547" s="76"/>
      <c r="CS547" s="76"/>
      <c r="CT547" s="76"/>
      <c r="CU547" s="76"/>
      <c r="CV547" s="76"/>
      <c r="CW547" s="76"/>
      <c r="CX547" s="76"/>
      <c r="CY547" s="76"/>
      <c r="CZ547" s="76"/>
      <c r="DA547" s="76"/>
      <c r="DB547" s="76"/>
      <c r="DC547" s="76"/>
      <c r="DD547" s="76"/>
      <c r="DE547" s="76"/>
      <c r="DF547" s="76"/>
      <c r="DG547" s="76"/>
      <c r="DH547" s="76"/>
      <c r="DI547" s="76"/>
      <c r="DJ547" s="76"/>
      <c r="DK547" s="76"/>
      <c r="DL547" s="76"/>
    </row>
    <row r="548" spans="1:116" x14ac:dyDescent="0.4">
      <c r="E548" s="8"/>
      <c r="H548" s="12"/>
      <c r="I548" s="60"/>
      <c r="J548" s="60"/>
      <c r="K548" s="15"/>
      <c r="L548" s="15"/>
      <c r="M548" s="15"/>
      <c r="N548" s="15"/>
      <c r="O548" s="15"/>
      <c r="P548" s="15"/>
      <c r="R548" s="15"/>
      <c r="S548" s="76"/>
      <c r="T548" s="76"/>
      <c r="U548" s="76"/>
      <c r="V548" s="76"/>
      <c r="W548" s="76"/>
      <c r="X548" s="76"/>
      <c r="Y548" s="76"/>
      <c r="Z548" s="76"/>
      <c r="AA548" s="76"/>
      <c r="AB548" s="76"/>
      <c r="AC548" s="76"/>
      <c r="AD548" s="76"/>
      <c r="AE548" s="76"/>
      <c r="AF548" s="76"/>
      <c r="AG548" s="76"/>
      <c r="AH548" s="76"/>
      <c r="AI548" s="76"/>
      <c r="AJ548" s="76"/>
      <c r="AK548" s="76"/>
      <c r="AL548" s="76"/>
      <c r="AM548" s="76"/>
      <c r="AN548" s="76"/>
      <c r="AO548" s="76"/>
      <c r="AP548" s="76"/>
      <c r="AQ548" s="76"/>
      <c r="AR548" s="76"/>
      <c r="AS548" s="76"/>
      <c r="AT548" s="76"/>
      <c r="AU548" s="76"/>
      <c r="AV548" s="76"/>
      <c r="AW548" s="76"/>
      <c r="AX548" s="76"/>
      <c r="AY548" s="76"/>
      <c r="AZ548" s="76"/>
      <c r="BA548" s="76"/>
      <c r="BB548" s="76"/>
      <c r="BC548" s="76"/>
      <c r="BD548" s="76"/>
      <c r="BE548" s="76"/>
      <c r="BF548" s="76"/>
      <c r="BG548" s="76"/>
      <c r="BH548" s="76"/>
      <c r="BI548" s="76"/>
      <c r="BJ548" s="76"/>
      <c r="BK548" s="76"/>
      <c r="BL548" s="76"/>
      <c r="BM548" s="76"/>
      <c r="BN548" s="76"/>
      <c r="BO548" s="76"/>
      <c r="BP548" s="76"/>
      <c r="BQ548" s="76"/>
      <c r="BR548" s="76"/>
      <c r="BS548" s="76"/>
      <c r="BT548" s="76"/>
      <c r="BU548" s="76"/>
      <c r="BV548" s="76"/>
      <c r="BW548" s="76"/>
      <c r="BX548" s="76"/>
      <c r="BY548" s="76"/>
      <c r="BZ548" s="76"/>
      <c r="CA548" s="76"/>
      <c r="CB548" s="76"/>
      <c r="CC548" s="76"/>
      <c r="CD548" s="76"/>
      <c r="CE548" s="76"/>
      <c r="CF548" s="76"/>
      <c r="CG548" s="76"/>
      <c r="CH548" s="76"/>
      <c r="CI548" s="76"/>
      <c r="CJ548" s="76"/>
      <c r="CK548" s="76"/>
      <c r="CL548" s="76"/>
      <c r="CN548" s="60"/>
      <c r="CO548" s="76"/>
      <c r="CP548" s="76"/>
      <c r="CQ548" s="76"/>
      <c r="CR548" s="76"/>
      <c r="CS548" s="76"/>
      <c r="CT548" s="76"/>
      <c r="CU548" s="76"/>
      <c r="CV548" s="76"/>
      <c r="CW548" s="76"/>
      <c r="CX548" s="76"/>
      <c r="CY548" s="76"/>
      <c r="CZ548" s="76"/>
      <c r="DA548" s="76"/>
      <c r="DB548" s="76"/>
      <c r="DC548" s="76"/>
      <c r="DD548" s="76"/>
      <c r="DE548" s="76"/>
      <c r="DF548" s="76"/>
      <c r="DG548" s="76"/>
      <c r="DH548" s="76"/>
      <c r="DI548" s="76"/>
      <c r="DJ548" s="76"/>
      <c r="DK548" s="76"/>
      <c r="DL548" s="76"/>
    </row>
    <row r="549" spans="1:116" x14ac:dyDescent="0.4">
      <c r="E549" s="8"/>
      <c r="H549" s="12"/>
      <c r="I549" s="60"/>
      <c r="J549" s="60"/>
      <c r="K549" s="15"/>
      <c r="L549" s="15"/>
      <c r="M549" s="15"/>
      <c r="N549" s="15"/>
      <c r="O549" s="15"/>
      <c r="P549" s="15"/>
      <c r="R549" s="15"/>
      <c r="S549" s="76"/>
      <c r="T549" s="76"/>
      <c r="U549" s="76"/>
      <c r="V549" s="76"/>
      <c r="W549" s="76"/>
      <c r="X549" s="76"/>
      <c r="Y549" s="76"/>
      <c r="Z549" s="76"/>
      <c r="AA549" s="76"/>
      <c r="AB549" s="76"/>
      <c r="AC549" s="76"/>
      <c r="AD549" s="76"/>
      <c r="AE549" s="76"/>
      <c r="AF549" s="76"/>
      <c r="AG549" s="76"/>
      <c r="AH549" s="76"/>
      <c r="AI549" s="76"/>
      <c r="AJ549" s="76"/>
      <c r="AK549" s="76"/>
      <c r="AL549" s="76"/>
      <c r="AM549" s="76"/>
      <c r="AN549" s="76"/>
      <c r="AO549" s="76"/>
      <c r="AP549" s="76"/>
      <c r="AQ549" s="76"/>
      <c r="AR549" s="76"/>
      <c r="AS549" s="76"/>
      <c r="AT549" s="76"/>
      <c r="AU549" s="76"/>
      <c r="AV549" s="76"/>
      <c r="AW549" s="76"/>
      <c r="AX549" s="76"/>
      <c r="AY549" s="76"/>
      <c r="AZ549" s="76"/>
      <c r="BA549" s="76"/>
      <c r="BB549" s="76"/>
      <c r="BC549" s="76"/>
      <c r="BD549" s="76"/>
      <c r="BE549" s="76"/>
      <c r="BF549" s="76"/>
      <c r="BG549" s="76"/>
      <c r="BH549" s="76"/>
      <c r="BI549" s="76"/>
      <c r="BJ549" s="76"/>
      <c r="BK549" s="76"/>
      <c r="BL549" s="76"/>
      <c r="BM549" s="76"/>
      <c r="BN549" s="76"/>
      <c r="BO549" s="76"/>
      <c r="BP549" s="76"/>
      <c r="BQ549" s="76"/>
      <c r="BR549" s="76"/>
      <c r="BS549" s="76"/>
      <c r="BT549" s="76"/>
      <c r="BU549" s="76"/>
      <c r="BV549" s="76"/>
      <c r="BW549" s="76"/>
      <c r="BX549" s="76"/>
      <c r="BY549" s="76"/>
      <c r="BZ549" s="76"/>
      <c r="CA549" s="76"/>
      <c r="CB549" s="76"/>
      <c r="CC549" s="76"/>
      <c r="CD549" s="76"/>
      <c r="CE549" s="76"/>
      <c r="CF549" s="76"/>
      <c r="CG549" s="76"/>
      <c r="CH549" s="76"/>
      <c r="CI549" s="76"/>
      <c r="CJ549" s="76"/>
      <c r="CK549" s="76"/>
      <c r="CL549" s="76"/>
      <c r="CN549" s="60"/>
      <c r="CO549" s="76"/>
      <c r="CP549" s="76"/>
      <c r="CQ549" s="76"/>
      <c r="CR549" s="76"/>
      <c r="CS549" s="76"/>
      <c r="CT549" s="76"/>
      <c r="CU549" s="76"/>
      <c r="CV549" s="76"/>
      <c r="CW549" s="76"/>
      <c r="CX549" s="76"/>
      <c r="CY549" s="76"/>
      <c r="CZ549" s="76"/>
      <c r="DA549" s="76"/>
      <c r="DB549" s="76"/>
      <c r="DC549" s="76"/>
      <c r="DD549" s="76"/>
      <c r="DE549" s="76"/>
      <c r="DF549" s="76"/>
      <c r="DG549" s="76"/>
      <c r="DH549" s="76"/>
      <c r="DI549" s="76"/>
      <c r="DJ549" s="76"/>
      <c r="DK549" s="76"/>
      <c r="DL549" s="76"/>
    </row>
    <row r="550" spans="1:116" x14ac:dyDescent="0.4">
      <c r="E550" s="8"/>
      <c r="H550" s="12"/>
      <c r="I550" s="60"/>
      <c r="J550" s="60"/>
      <c r="K550" s="15"/>
      <c r="L550" s="15"/>
      <c r="M550" s="15"/>
      <c r="N550" s="15"/>
      <c r="O550" s="15"/>
      <c r="P550" s="15"/>
      <c r="R550" s="15"/>
      <c r="S550" s="76"/>
      <c r="T550" s="76"/>
      <c r="U550" s="76"/>
      <c r="V550" s="76"/>
      <c r="W550" s="76"/>
      <c r="X550" s="76"/>
      <c r="Y550" s="76"/>
      <c r="Z550" s="76"/>
      <c r="AA550" s="76"/>
      <c r="AB550" s="76"/>
      <c r="AC550" s="76"/>
      <c r="AD550" s="76"/>
      <c r="AE550" s="76"/>
      <c r="AF550" s="76"/>
      <c r="AG550" s="76"/>
      <c r="AH550" s="76"/>
      <c r="AI550" s="76"/>
      <c r="AJ550" s="76"/>
      <c r="AK550" s="76"/>
      <c r="AL550" s="76"/>
      <c r="AM550" s="76"/>
      <c r="AN550" s="76"/>
      <c r="AO550" s="76"/>
      <c r="AP550" s="76"/>
      <c r="AQ550" s="76"/>
      <c r="AR550" s="76"/>
      <c r="AS550" s="76"/>
      <c r="AT550" s="76"/>
      <c r="AU550" s="76"/>
      <c r="AV550" s="76"/>
      <c r="AW550" s="76"/>
      <c r="AX550" s="76"/>
      <c r="AY550" s="76"/>
      <c r="AZ550" s="76"/>
      <c r="BA550" s="76"/>
      <c r="BB550" s="76"/>
      <c r="BC550" s="76"/>
      <c r="BD550" s="76"/>
      <c r="BE550" s="76"/>
      <c r="BF550" s="76"/>
      <c r="BG550" s="76"/>
      <c r="BH550" s="76"/>
      <c r="BI550" s="76"/>
      <c r="BJ550" s="76"/>
      <c r="BK550" s="76"/>
      <c r="BL550" s="76"/>
      <c r="BM550" s="76"/>
      <c r="BN550" s="76"/>
      <c r="BO550" s="76"/>
      <c r="BP550" s="76"/>
      <c r="BQ550" s="76"/>
      <c r="BR550" s="76"/>
      <c r="BS550" s="76"/>
      <c r="BT550" s="76"/>
      <c r="BU550" s="76"/>
      <c r="BV550" s="76"/>
      <c r="BW550" s="76"/>
      <c r="BX550" s="76"/>
      <c r="BY550" s="76"/>
      <c r="BZ550" s="76"/>
      <c r="CA550" s="76"/>
      <c r="CB550" s="76"/>
      <c r="CC550" s="76"/>
      <c r="CD550" s="76"/>
      <c r="CE550" s="76"/>
      <c r="CF550" s="76"/>
      <c r="CG550" s="76"/>
      <c r="CH550" s="76"/>
      <c r="CI550" s="76"/>
      <c r="CJ550" s="76"/>
      <c r="CK550" s="76"/>
      <c r="CL550" s="76"/>
      <c r="CN550" s="60"/>
      <c r="CO550" s="76"/>
      <c r="CP550" s="76"/>
      <c r="CQ550" s="76"/>
      <c r="CR550" s="76"/>
      <c r="CS550" s="76"/>
      <c r="CT550" s="76"/>
      <c r="CU550" s="76"/>
      <c r="CV550" s="76"/>
      <c r="CW550" s="76"/>
      <c r="CX550" s="76"/>
      <c r="CY550" s="76"/>
      <c r="CZ550" s="76"/>
      <c r="DA550" s="76"/>
      <c r="DB550" s="76"/>
      <c r="DC550" s="76"/>
      <c r="DD550" s="76"/>
      <c r="DE550" s="76"/>
      <c r="DF550" s="76"/>
      <c r="DG550" s="76"/>
      <c r="DH550" s="76"/>
      <c r="DI550" s="76"/>
      <c r="DJ550" s="76"/>
      <c r="DK550" s="76"/>
      <c r="DL550" s="76"/>
    </row>
    <row r="551" spans="1:116" x14ac:dyDescent="0.4">
      <c r="E551" s="8"/>
      <c r="H551" s="12"/>
      <c r="I551" s="60"/>
      <c r="J551" s="60"/>
      <c r="K551" s="15"/>
      <c r="L551" s="15"/>
      <c r="M551" s="15"/>
      <c r="N551" s="15"/>
      <c r="O551" s="15"/>
      <c r="P551" s="15"/>
      <c r="R551" s="15"/>
      <c r="S551" s="76"/>
      <c r="T551" s="76"/>
      <c r="U551" s="76"/>
      <c r="V551" s="76"/>
      <c r="W551" s="76"/>
      <c r="X551" s="76"/>
      <c r="Y551" s="76"/>
      <c r="Z551" s="76"/>
      <c r="AA551" s="76"/>
      <c r="AB551" s="76"/>
      <c r="AC551" s="76"/>
      <c r="AD551" s="76"/>
      <c r="AE551" s="76"/>
      <c r="AF551" s="76"/>
      <c r="AG551" s="76"/>
      <c r="AH551" s="76"/>
      <c r="AI551" s="76"/>
      <c r="AJ551" s="76"/>
      <c r="AK551" s="76"/>
      <c r="AL551" s="76"/>
      <c r="AM551" s="76"/>
      <c r="AN551" s="76"/>
      <c r="AO551" s="76"/>
      <c r="AP551" s="76"/>
      <c r="AQ551" s="76"/>
      <c r="AR551" s="76"/>
      <c r="AS551" s="76"/>
      <c r="AT551" s="76"/>
      <c r="AU551" s="76"/>
      <c r="AV551" s="76"/>
      <c r="AW551" s="76"/>
      <c r="AX551" s="76"/>
      <c r="AY551" s="76"/>
      <c r="AZ551" s="76"/>
      <c r="BA551" s="76"/>
      <c r="BB551" s="76"/>
      <c r="BC551" s="76"/>
      <c r="BD551" s="76"/>
      <c r="BE551" s="76"/>
      <c r="BF551" s="76"/>
      <c r="BG551" s="76"/>
      <c r="BH551" s="76"/>
      <c r="BI551" s="76"/>
      <c r="BJ551" s="76"/>
      <c r="BK551" s="76"/>
      <c r="BL551" s="76"/>
      <c r="BM551" s="76"/>
      <c r="BN551" s="76"/>
      <c r="BO551" s="76"/>
      <c r="BP551" s="76"/>
      <c r="BQ551" s="76"/>
      <c r="BR551" s="76"/>
      <c r="BS551" s="76"/>
      <c r="BT551" s="76"/>
      <c r="BU551" s="76"/>
      <c r="BV551" s="76"/>
      <c r="BW551" s="76"/>
      <c r="BX551" s="76"/>
      <c r="BY551" s="76"/>
      <c r="BZ551" s="76"/>
      <c r="CA551" s="76"/>
      <c r="CB551" s="76"/>
      <c r="CC551" s="76"/>
      <c r="CD551" s="76"/>
      <c r="CE551" s="76"/>
      <c r="CF551" s="76"/>
      <c r="CG551" s="76"/>
      <c r="CH551" s="76"/>
      <c r="CI551" s="76"/>
      <c r="CJ551" s="76"/>
      <c r="CK551" s="76"/>
      <c r="CL551" s="76"/>
      <c r="CN551" s="60"/>
      <c r="CO551" s="76"/>
      <c r="CP551" s="76"/>
      <c r="CQ551" s="76"/>
      <c r="CR551" s="76"/>
      <c r="CS551" s="76"/>
      <c r="CT551" s="76"/>
      <c r="CU551" s="76"/>
      <c r="CV551" s="76"/>
      <c r="CW551" s="76"/>
      <c r="CX551" s="76"/>
      <c r="CY551" s="76"/>
      <c r="CZ551" s="76"/>
      <c r="DA551" s="76"/>
      <c r="DB551" s="76"/>
      <c r="DC551" s="76"/>
      <c r="DD551" s="76"/>
      <c r="DE551" s="76"/>
      <c r="DF551" s="76"/>
      <c r="DG551" s="76"/>
      <c r="DH551" s="76"/>
      <c r="DI551" s="76"/>
      <c r="DJ551" s="76"/>
      <c r="DK551" s="76"/>
      <c r="DL551" s="76"/>
    </row>
    <row r="552" spans="1:116" x14ac:dyDescent="0.4">
      <c r="E552" s="8"/>
      <c r="H552" s="12"/>
      <c r="I552" s="60"/>
      <c r="J552" s="60"/>
      <c r="K552" s="15"/>
      <c r="L552" s="15"/>
      <c r="M552" s="15"/>
      <c r="N552" s="15"/>
      <c r="O552" s="15"/>
      <c r="P552" s="15"/>
      <c r="R552" s="15"/>
      <c r="S552" s="76"/>
      <c r="T552" s="76"/>
      <c r="U552" s="76"/>
      <c r="V552" s="76"/>
      <c r="W552" s="76"/>
      <c r="X552" s="76"/>
      <c r="Y552" s="76"/>
      <c r="Z552" s="76"/>
      <c r="AA552" s="76"/>
      <c r="AB552" s="76"/>
      <c r="AC552" s="76"/>
      <c r="AD552" s="76"/>
      <c r="AE552" s="76"/>
      <c r="AF552" s="76"/>
      <c r="AG552" s="76"/>
      <c r="AH552" s="76"/>
      <c r="AI552" s="76"/>
      <c r="AJ552" s="76"/>
      <c r="AK552" s="76"/>
      <c r="AL552" s="76"/>
      <c r="AM552" s="76"/>
      <c r="AN552" s="76"/>
      <c r="AO552" s="76"/>
      <c r="AP552" s="76"/>
      <c r="AQ552" s="76"/>
      <c r="AR552" s="76"/>
      <c r="AS552" s="76"/>
      <c r="AT552" s="76"/>
      <c r="AU552" s="76"/>
      <c r="AV552" s="76"/>
      <c r="AW552" s="76"/>
      <c r="AX552" s="76"/>
      <c r="AY552" s="76"/>
      <c r="AZ552" s="76"/>
      <c r="BA552" s="76"/>
      <c r="BB552" s="76"/>
      <c r="BC552" s="76"/>
      <c r="BD552" s="76"/>
      <c r="BE552" s="76"/>
      <c r="BF552" s="76"/>
      <c r="BG552" s="76"/>
      <c r="BH552" s="76"/>
      <c r="BI552" s="76"/>
      <c r="BJ552" s="76"/>
      <c r="BK552" s="76"/>
      <c r="BL552" s="76"/>
      <c r="BM552" s="76"/>
      <c r="BN552" s="76"/>
      <c r="BO552" s="76"/>
      <c r="BP552" s="76"/>
      <c r="BQ552" s="76"/>
      <c r="BR552" s="76"/>
      <c r="BS552" s="76"/>
      <c r="BT552" s="76"/>
      <c r="BU552" s="76"/>
      <c r="BV552" s="76"/>
      <c r="BW552" s="76"/>
      <c r="BX552" s="76"/>
      <c r="BY552" s="76"/>
      <c r="BZ552" s="76"/>
      <c r="CA552" s="76"/>
      <c r="CB552" s="76"/>
      <c r="CC552" s="76"/>
      <c r="CD552" s="76"/>
      <c r="CE552" s="76"/>
      <c r="CF552" s="76"/>
      <c r="CG552" s="76"/>
      <c r="CH552" s="76"/>
      <c r="CI552" s="76"/>
      <c r="CJ552" s="76"/>
      <c r="CK552" s="76"/>
      <c r="CL552" s="76"/>
      <c r="CN552" s="60"/>
      <c r="CO552" s="76"/>
      <c r="CP552" s="76"/>
      <c r="CQ552" s="76"/>
      <c r="CR552" s="76"/>
      <c r="CS552" s="76"/>
      <c r="CT552" s="76"/>
      <c r="CU552" s="76"/>
      <c r="CV552" s="76"/>
      <c r="CW552" s="76"/>
      <c r="CX552" s="76"/>
      <c r="CY552" s="76"/>
      <c r="CZ552" s="76"/>
      <c r="DA552" s="76"/>
      <c r="DB552" s="76"/>
      <c r="DC552" s="76"/>
      <c r="DD552" s="76"/>
      <c r="DE552" s="76"/>
      <c r="DF552" s="76"/>
      <c r="DG552" s="76"/>
      <c r="DH552" s="76"/>
      <c r="DI552" s="76"/>
      <c r="DJ552" s="76"/>
      <c r="DK552" s="76"/>
      <c r="DL552" s="76"/>
    </row>
    <row r="553" spans="1:116" x14ac:dyDescent="0.4">
      <c r="E553" s="8"/>
      <c r="H553" s="12"/>
      <c r="I553" s="60"/>
      <c r="J553" s="60"/>
      <c r="K553" s="15"/>
      <c r="L553" s="15"/>
      <c r="M553" s="15"/>
      <c r="N553" s="15"/>
      <c r="O553" s="15"/>
      <c r="P553" s="15"/>
      <c r="R553" s="15"/>
      <c r="S553" s="76"/>
      <c r="T553" s="76"/>
      <c r="U553" s="76"/>
      <c r="V553" s="76"/>
      <c r="W553" s="76"/>
      <c r="X553" s="76"/>
      <c r="Y553" s="76"/>
      <c r="Z553" s="76"/>
      <c r="AA553" s="76"/>
      <c r="AB553" s="76"/>
      <c r="AC553" s="76"/>
      <c r="AD553" s="76"/>
      <c r="AE553" s="76"/>
      <c r="AF553" s="76"/>
      <c r="AG553" s="76"/>
      <c r="AH553" s="76"/>
      <c r="AI553" s="76"/>
      <c r="AJ553" s="76"/>
      <c r="AK553" s="76"/>
      <c r="AL553" s="76"/>
      <c r="AM553" s="76"/>
      <c r="AN553" s="76"/>
      <c r="AO553" s="76"/>
      <c r="AP553" s="76"/>
      <c r="AQ553" s="76"/>
      <c r="AR553" s="76"/>
      <c r="AS553" s="76"/>
      <c r="AT553" s="76"/>
      <c r="AU553" s="76"/>
      <c r="AV553" s="76"/>
      <c r="AW553" s="76"/>
      <c r="AX553" s="76"/>
      <c r="AY553" s="76"/>
      <c r="AZ553" s="76"/>
      <c r="BA553" s="76"/>
      <c r="BB553" s="76"/>
      <c r="BC553" s="76"/>
      <c r="BD553" s="76"/>
      <c r="BE553" s="76"/>
      <c r="BF553" s="76"/>
      <c r="BG553" s="76"/>
      <c r="BH553" s="76"/>
      <c r="BI553" s="76"/>
      <c r="BJ553" s="76"/>
      <c r="BK553" s="76"/>
      <c r="BL553" s="76"/>
      <c r="BM553" s="76"/>
      <c r="BN553" s="76"/>
      <c r="BO553" s="76"/>
      <c r="BP553" s="76"/>
      <c r="BQ553" s="76"/>
      <c r="BR553" s="76"/>
      <c r="BS553" s="76"/>
      <c r="BT553" s="76"/>
      <c r="BU553" s="76"/>
      <c r="BV553" s="76"/>
      <c r="BW553" s="76"/>
      <c r="BX553" s="76"/>
      <c r="BY553" s="76"/>
      <c r="BZ553" s="76"/>
      <c r="CA553" s="76"/>
      <c r="CB553" s="76"/>
      <c r="CC553" s="76"/>
      <c r="CD553" s="76"/>
      <c r="CE553" s="76"/>
      <c r="CF553" s="76"/>
      <c r="CG553" s="76"/>
      <c r="CH553" s="76"/>
      <c r="CI553" s="76"/>
      <c r="CJ553" s="76"/>
      <c r="CK553" s="76"/>
      <c r="CL553" s="76"/>
      <c r="CN553" s="60"/>
      <c r="CO553" s="76"/>
      <c r="CP553" s="76"/>
      <c r="CQ553" s="76"/>
      <c r="CR553" s="76"/>
      <c r="CS553" s="76"/>
      <c r="CT553" s="76"/>
      <c r="CU553" s="76"/>
      <c r="CV553" s="76"/>
      <c r="CW553" s="76"/>
      <c r="CX553" s="76"/>
      <c r="CY553" s="76"/>
      <c r="CZ553" s="76"/>
      <c r="DA553" s="76"/>
      <c r="DB553" s="76"/>
      <c r="DC553" s="76"/>
      <c r="DD553" s="76"/>
      <c r="DE553" s="76"/>
      <c r="DF553" s="76"/>
      <c r="DG553" s="76"/>
      <c r="DH553" s="76"/>
      <c r="DI553" s="76"/>
      <c r="DJ553" s="76"/>
      <c r="DK553" s="76"/>
      <c r="DL553" s="76"/>
    </row>
    <row r="554" spans="1:116" x14ac:dyDescent="0.4">
      <c r="E554" s="8"/>
      <c r="H554" s="12"/>
      <c r="I554" s="60"/>
      <c r="J554" s="60"/>
      <c r="K554" s="15"/>
      <c r="L554" s="15"/>
      <c r="M554" s="15"/>
      <c r="N554" s="15"/>
      <c r="O554" s="15"/>
      <c r="P554" s="15"/>
      <c r="R554" s="15"/>
      <c r="S554" s="76"/>
      <c r="T554" s="76"/>
      <c r="U554" s="76"/>
      <c r="V554" s="76"/>
      <c r="W554" s="76"/>
      <c r="X554" s="76"/>
      <c r="Y554" s="76"/>
      <c r="Z554" s="76"/>
      <c r="AA554" s="76"/>
      <c r="AB554" s="76"/>
      <c r="AC554" s="76"/>
      <c r="AD554" s="76"/>
      <c r="AE554" s="76"/>
      <c r="AF554" s="76"/>
      <c r="AG554" s="76"/>
      <c r="AH554" s="76"/>
      <c r="AI554" s="76"/>
      <c r="AJ554" s="76"/>
      <c r="AK554" s="76"/>
      <c r="AL554" s="76"/>
      <c r="AM554" s="76"/>
      <c r="AN554" s="76"/>
      <c r="AO554" s="76"/>
      <c r="AP554" s="76"/>
      <c r="AQ554" s="76"/>
      <c r="AR554" s="76"/>
      <c r="AS554" s="76"/>
      <c r="AT554" s="76"/>
      <c r="AU554" s="76"/>
      <c r="AV554" s="76"/>
      <c r="AW554" s="76"/>
      <c r="AX554" s="76"/>
      <c r="AY554" s="76"/>
      <c r="AZ554" s="76"/>
      <c r="BA554" s="76"/>
      <c r="BB554" s="76"/>
      <c r="BC554" s="76"/>
      <c r="BD554" s="76"/>
      <c r="BE554" s="76"/>
      <c r="BF554" s="76"/>
      <c r="BG554" s="76"/>
      <c r="BH554" s="76"/>
      <c r="BI554" s="76"/>
      <c r="BJ554" s="76"/>
      <c r="BK554" s="76"/>
      <c r="BL554" s="76"/>
      <c r="BM554" s="76"/>
      <c r="BN554" s="76"/>
      <c r="BO554" s="76"/>
      <c r="BP554" s="76"/>
      <c r="BQ554" s="76"/>
      <c r="BR554" s="76"/>
      <c r="BS554" s="76"/>
      <c r="BT554" s="76"/>
      <c r="BU554" s="76"/>
      <c r="BV554" s="76"/>
      <c r="BW554" s="76"/>
      <c r="BX554" s="76"/>
      <c r="BY554" s="76"/>
      <c r="BZ554" s="76"/>
      <c r="CA554" s="76"/>
      <c r="CB554" s="76"/>
      <c r="CC554" s="76"/>
      <c r="CD554" s="76"/>
      <c r="CE554" s="76"/>
      <c r="CF554" s="76"/>
      <c r="CG554" s="76"/>
      <c r="CH554" s="76"/>
      <c r="CI554" s="76"/>
      <c r="CJ554" s="76"/>
      <c r="CK554" s="76"/>
      <c r="CL554" s="76"/>
      <c r="CN554" s="60"/>
      <c r="CO554" s="76"/>
      <c r="CP554" s="76"/>
      <c r="CQ554" s="76"/>
      <c r="CR554" s="76"/>
      <c r="CS554" s="76"/>
      <c r="CT554" s="76"/>
      <c r="CU554" s="76"/>
      <c r="CV554" s="76"/>
      <c r="CW554" s="76"/>
      <c r="CX554" s="76"/>
      <c r="CY554" s="76"/>
      <c r="CZ554" s="76"/>
      <c r="DA554" s="76"/>
      <c r="DB554" s="76"/>
      <c r="DC554" s="76"/>
      <c r="DD554" s="76"/>
      <c r="DE554" s="76"/>
      <c r="DF554" s="76"/>
      <c r="DG554" s="76"/>
      <c r="DH554" s="76"/>
      <c r="DI554" s="76"/>
      <c r="DJ554" s="76"/>
      <c r="DK554" s="76"/>
      <c r="DL554" s="76"/>
    </row>
    <row r="555" spans="1:116" x14ac:dyDescent="0.4">
      <c r="E555" s="8"/>
      <c r="H555" s="12"/>
      <c r="I555" s="60"/>
      <c r="J555" s="60"/>
      <c r="K555" s="15"/>
      <c r="L555" s="15"/>
      <c r="M555" s="15"/>
      <c r="N555" s="15"/>
      <c r="O555" s="15"/>
      <c r="P555" s="15"/>
      <c r="R555" s="15"/>
      <c r="S555" s="76"/>
      <c r="T555" s="76"/>
      <c r="U555" s="76"/>
      <c r="V555" s="76"/>
      <c r="W555" s="76"/>
      <c r="X555" s="76"/>
      <c r="Y555" s="76"/>
      <c r="Z555" s="76"/>
      <c r="AA555" s="76"/>
      <c r="AB555" s="76"/>
      <c r="AC555" s="76"/>
      <c r="AD555" s="76"/>
      <c r="AE555" s="76"/>
      <c r="AF555" s="76"/>
      <c r="AG555" s="76"/>
      <c r="AH555" s="76"/>
      <c r="AI555" s="76"/>
      <c r="AJ555" s="76"/>
      <c r="AK555" s="76"/>
      <c r="AL555" s="76"/>
      <c r="AM555" s="76"/>
      <c r="AN555" s="76"/>
      <c r="AO555" s="76"/>
      <c r="AP555" s="76"/>
      <c r="AQ555" s="76"/>
      <c r="AR555" s="76"/>
      <c r="AS555" s="76"/>
      <c r="AT555" s="76"/>
      <c r="AU555" s="76"/>
      <c r="AV555" s="76"/>
      <c r="AW555" s="76"/>
      <c r="AX555" s="76"/>
      <c r="AY555" s="76"/>
      <c r="AZ555" s="76"/>
      <c r="BA555" s="76"/>
      <c r="BB555" s="76"/>
      <c r="BC555" s="76"/>
      <c r="BD555" s="76"/>
      <c r="BE555" s="76"/>
      <c r="BF555" s="76"/>
      <c r="BG555" s="76"/>
      <c r="BH555" s="76"/>
      <c r="BI555" s="76"/>
      <c r="BJ555" s="76"/>
      <c r="BK555" s="76"/>
      <c r="BL555" s="76"/>
      <c r="BM555" s="76"/>
      <c r="BN555" s="76"/>
      <c r="BO555" s="76"/>
      <c r="BP555" s="76"/>
      <c r="BQ555" s="76"/>
      <c r="BR555" s="76"/>
      <c r="BS555" s="76"/>
      <c r="BT555" s="76"/>
      <c r="BU555" s="76"/>
      <c r="BV555" s="76"/>
      <c r="BW555" s="76"/>
      <c r="BX555" s="76"/>
      <c r="BY555" s="76"/>
      <c r="BZ555" s="76"/>
      <c r="CA555" s="76"/>
      <c r="CB555" s="76"/>
      <c r="CC555" s="76"/>
      <c r="CD555" s="76"/>
      <c r="CE555" s="76"/>
      <c r="CF555" s="76"/>
      <c r="CG555" s="76"/>
      <c r="CH555" s="76"/>
      <c r="CI555" s="76"/>
      <c r="CJ555" s="76"/>
      <c r="CK555" s="76"/>
      <c r="CL555" s="76"/>
      <c r="CN555" s="60"/>
      <c r="CO555" s="76"/>
      <c r="CP555" s="76"/>
      <c r="CQ555" s="76"/>
      <c r="CR555" s="76"/>
      <c r="CS555" s="76"/>
      <c r="CT555" s="76"/>
      <c r="CU555" s="76"/>
      <c r="CV555" s="76"/>
      <c r="CW555" s="76"/>
      <c r="CX555" s="76"/>
      <c r="CY555" s="76"/>
      <c r="CZ555" s="76"/>
      <c r="DA555" s="76"/>
      <c r="DB555" s="76"/>
      <c r="DC555" s="76"/>
      <c r="DD555" s="76"/>
      <c r="DE555" s="76"/>
      <c r="DF555" s="76"/>
      <c r="DG555" s="76"/>
      <c r="DH555" s="76"/>
      <c r="DI555" s="76"/>
      <c r="DJ555" s="76"/>
      <c r="DK555" s="76"/>
      <c r="DL555" s="76"/>
    </row>
    <row r="556" spans="1:116" x14ac:dyDescent="0.4">
      <c r="CO556" s="8"/>
      <c r="CP556" s="8"/>
      <c r="CQ556" s="8"/>
      <c r="CR556" s="8"/>
      <c r="CS556" s="8"/>
      <c r="CT556" s="8"/>
      <c r="CU556" s="8"/>
      <c r="CV556" s="8"/>
      <c r="CW556" s="8"/>
      <c r="CX556" s="8"/>
      <c r="CY556" s="8"/>
      <c r="CZ556" s="8"/>
      <c r="DA556" s="8"/>
      <c r="DB556" s="8"/>
      <c r="DC556" s="8"/>
      <c r="DD556" s="8"/>
      <c r="DE556" s="8"/>
      <c r="DF556" s="8"/>
      <c r="DG556" s="8"/>
      <c r="DH556" s="8"/>
      <c r="DI556" s="8"/>
      <c r="DJ556" s="8"/>
      <c r="DK556" s="8"/>
      <c r="DL556" s="8"/>
    </row>
    <row r="557" spans="1:116" x14ac:dyDescent="0.4">
      <c r="CO557" s="8"/>
      <c r="CP557" s="8"/>
      <c r="CQ557" s="8"/>
      <c r="CR557" s="8"/>
      <c r="CS557" s="8"/>
      <c r="CT557" s="8"/>
      <c r="CU557" s="8"/>
      <c r="CV557" s="8"/>
      <c r="CW557" s="8"/>
      <c r="CX557" s="8"/>
      <c r="CY557" s="8"/>
      <c r="CZ557" s="8"/>
      <c r="DA557" s="8"/>
      <c r="DB557" s="8"/>
      <c r="DC557" s="8"/>
      <c r="DD557" s="8"/>
      <c r="DE557" s="8"/>
      <c r="DF557" s="8"/>
      <c r="DG557" s="8"/>
      <c r="DH557" s="8"/>
      <c r="DI557" s="8"/>
      <c r="DJ557" s="8"/>
      <c r="DK557" s="8"/>
      <c r="DL557" s="8"/>
    </row>
    <row r="558" spans="1:116" x14ac:dyDescent="0.4">
      <c r="A558" s="174"/>
      <c r="E558" s="8"/>
      <c r="G558" s="175" t="s">
        <v>490</v>
      </c>
      <c r="H558" s="174"/>
      <c r="I558" s="176"/>
      <c r="J558" s="176"/>
      <c r="K558" s="197"/>
      <c r="L558" s="197"/>
      <c r="M558" s="197"/>
      <c r="N558" s="197"/>
      <c r="O558" s="197"/>
      <c r="P558" s="197"/>
      <c r="R558" s="198"/>
      <c r="S558" s="174"/>
      <c r="T558" s="174"/>
      <c r="U558" s="174"/>
      <c r="V558" s="174"/>
      <c r="W558" s="174"/>
      <c r="X558" s="174"/>
      <c r="Y558" s="174"/>
      <c r="Z558" s="174"/>
      <c r="AA558" s="174"/>
      <c r="AB558" s="174"/>
      <c r="AC558" s="174"/>
      <c r="AD558" s="174"/>
      <c r="AE558" s="174"/>
      <c r="AF558" s="174"/>
      <c r="AG558" s="174"/>
      <c r="AH558" s="174"/>
      <c r="AI558" s="174"/>
      <c r="AJ558" s="174"/>
      <c r="AK558" s="174"/>
      <c r="AL558" s="174"/>
      <c r="AM558" s="174"/>
      <c r="AN558" s="174"/>
      <c r="AO558" s="174"/>
      <c r="AP558" s="174"/>
      <c r="AQ558" s="174"/>
      <c r="AR558" s="174"/>
      <c r="AS558" s="174"/>
      <c r="AT558" s="174"/>
      <c r="AU558" s="174"/>
      <c r="AV558" s="174"/>
      <c r="AW558" s="174"/>
      <c r="AX558" s="174"/>
      <c r="AY558" s="174"/>
      <c r="AZ558" s="174"/>
      <c r="BA558" s="174"/>
      <c r="BB558" s="174"/>
      <c r="BC558" s="174"/>
      <c r="BD558" s="174"/>
      <c r="BE558" s="174"/>
      <c r="BF558" s="174"/>
      <c r="BG558" s="174"/>
      <c r="BH558" s="174"/>
      <c r="BI558" s="174"/>
      <c r="BJ558" s="174"/>
      <c r="BK558" s="174"/>
      <c r="BL558" s="174"/>
      <c r="BM558" s="174"/>
      <c r="BN558" s="174"/>
      <c r="BO558" s="174"/>
      <c r="BP558" s="174"/>
      <c r="BQ558" s="174"/>
      <c r="BR558" s="174"/>
      <c r="BS558" s="174"/>
      <c r="BT558" s="174"/>
      <c r="BU558" s="174"/>
      <c r="BV558" s="174"/>
      <c r="BW558" s="174"/>
      <c r="BX558" s="174"/>
      <c r="BY558" s="174"/>
      <c r="BZ558" s="174"/>
      <c r="CA558" s="174"/>
      <c r="CB558" s="174"/>
      <c r="CC558" s="174"/>
      <c r="CD558" s="174"/>
      <c r="CE558" s="174"/>
      <c r="CF558" s="174"/>
      <c r="CG558" s="174"/>
      <c r="CH558" s="174"/>
      <c r="CI558" s="174"/>
      <c r="CJ558" s="174"/>
      <c r="CK558" s="174"/>
      <c r="CL558" s="174"/>
      <c r="CN558" s="176"/>
      <c r="CO558" s="174"/>
      <c r="CP558" s="174"/>
      <c r="CQ558" s="174"/>
      <c r="CR558" s="174"/>
      <c r="CS558" s="174"/>
      <c r="CT558" s="174"/>
      <c r="CU558" s="174"/>
      <c r="CV558" s="174"/>
      <c r="CW558" s="174"/>
      <c r="CX558" s="174"/>
      <c r="CY558" s="174"/>
      <c r="CZ558" s="174"/>
      <c r="DA558" s="174"/>
      <c r="DB558" s="174"/>
      <c r="DC558" s="174"/>
      <c r="DD558" s="174"/>
      <c r="DE558" s="174"/>
      <c r="DF558" s="174"/>
      <c r="DG558" s="174"/>
      <c r="DH558" s="174"/>
      <c r="DI558" s="174"/>
      <c r="DJ558" s="174"/>
      <c r="DK558" s="174"/>
      <c r="DL558" s="174"/>
    </row>
    <row r="559" spans="1:116" x14ac:dyDescent="0.4">
      <c r="A559" s="174"/>
      <c r="E559" s="8"/>
      <c r="G559" s="175" t="s">
        <v>492</v>
      </c>
      <c r="H559" s="174"/>
      <c r="I559" s="176"/>
      <c r="J559" s="176"/>
      <c r="K559" s="197"/>
      <c r="L559" s="197"/>
      <c r="M559" s="197"/>
      <c r="N559" s="197"/>
      <c r="O559" s="197"/>
      <c r="P559" s="197"/>
      <c r="R559" s="198"/>
      <c r="S559" s="174"/>
      <c r="T559" s="174"/>
      <c r="U559" s="174"/>
      <c r="V559" s="174"/>
      <c r="W559" s="174"/>
      <c r="X559" s="174"/>
      <c r="Y559" s="174"/>
      <c r="Z559" s="174"/>
      <c r="AA559" s="174"/>
      <c r="AB559" s="174"/>
      <c r="AC559" s="174"/>
      <c r="AD559" s="174"/>
      <c r="AE559" s="174"/>
      <c r="AF559" s="174"/>
      <c r="AG559" s="174"/>
      <c r="AH559" s="174"/>
      <c r="AI559" s="174"/>
      <c r="AJ559" s="174"/>
      <c r="AK559" s="174"/>
      <c r="AL559" s="174"/>
      <c r="AM559" s="174"/>
      <c r="AN559" s="174"/>
      <c r="AO559" s="174"/>
      <c r="AP559" s="174"/>
      <c r="AQ559" s="174"/>
      <c r="AR559" s="174"/>
      <c r="AS559" s="174"/>
      <c r="AT559" s="174"/>
      <c r="AU559" s="174"/>
      <c r="AV559" s="174"/>
      <c r="AW559" s="174"/>
      <c r="AX559" s="174"/>
      <c r="AY559" s="174"/>
      <c r="AZ559" s="174"/>
      <c r="BA559" s="174"/>
      <c r="BB559" s="174"/>
      <c r="BC559" s="174"/>
      <c r="BD559" s="174"/>
      <c r="BE559" s="174"/>
      <c r="BF559" s="174"/>
      <c r="BG559" s="174"/>
      <c r="BH559" s="174"/>
      <c r="BI559" s="174"/>
      <c r="BJ559" s="174"/>
      <c r="BK559" s="174"/>
      <c r="BL559" s="174"/>
      <c r="BM559" s="174"/>
      <c r="BN559" s="174"/>
      <c r="BO559" s="174"/>
      <c r="BP559" s="174"/>
      <c r="BQ559" s="174"/>
      <c r="BR559" s="174"/>
      <c r="BS559" s="174"/>
      <c r="BT559" s="174"/>
      <c r="BU559" s="174"/>
      <c r="BV559" s="174"/>
      <c r="BW559" s="174"/>
      <c r="BX559" s="174"/>
      <c r="BY559" s="174"/>
      <c r="BZ559" s="174"/>
      <c r="CA559" s="174"/>
      <c r="CB559" s="174"/>
      <c r="CC559" s="174"/>
      <c r="CD559" s="174"/>
      <c r="CE559" s="174"/>
      <c r="CF559" s="174"/>
      <c r="CG559" s="174"/>
      <c r="CH559" s="174"/>
      <c r="CI559" s="174"/>
      <c r="CJ559" s="174"/>
      <c r="CK559" s="174"/>
      <c r="CL559" s="174"/>
      <c r="CN559" s="176"/>
      <c r="CO559" s="174"/>
      <c r="CP559" s="174"/>
      <c r="CQ559" s="174"/>
      <c r="CR559" s="174"/>
      <c r="CS559" s="174"/>
      <c r="CT559" s="174"/>
      <c r="CU559" s="174"/>
      <c r="CV559" s="174"/>
      <c r="CW559" s="174"/>
      <c r="CX559" s="174"/>
      <c r="CY559" s="174"/>
      <c r="CZ559" s="174"/>
      <c r="DA559" s="174"/>
      <c r="DB559" s="174"/>
      <c r="DC559" s="174"/>
      <c r="DD559" s="174"/>
      <c r="DE559" s="174"/>
      <c r="DF559" s="174"/>
      <c r="DG559" s="174"/>
      <c r="DH559" s="174"/>
      <c r="DI559" s="174"/>
      <c r="DJ559" s="174"/>
      <c r="DK559" s="174"/>
      <c r="DL559" s="174"/>
    </row>
    <row r="560" spans="1:116" x14ac:dyDescent="0.4">
      <c r="A560" s="174"/>
      <c r="E560" s="8"/>
      <c r="G560" s="175" t="s">
        <v>461</v>
      </c>
      <c r="H560" s="174"/>
      <c r="I560" s="176"/>
      <c r="J560" s="176"/>
      <c r="K560" s="197"/>
      <c r="L560" s="197"/>
      <c r="M560" s="197"/>
      <c r="N560" s="197"/>
      <c r="O560" s="197"/>
      <c r="P560" s="197"/>
      <c r="R560" s="198"/>
      <c r="S560" s="199" t="str">
        <f t="shared" ref="S560:AX560" si="646">S$20</f>
        <v>S$16</v>
      </c>
      <c r="T560" s="199" t="str">
        <f t="shared" si="646"/>
        <v>T$16</v>
      </c>
      <c r="U560" s="199" t="str">
        <f t="shared" si="646"/>
        <v>U$16</v>
      </c>
      <c r="V560" s="199" t="str">
        <f t="shared" si="646"/>
        <v>V$16</v>
      </c>
      <c r="W560" s="199" t="str">
        <f t="shared" si="646"/>
        <v>W$16</v>
      </c>
      <c r="X560" s="199" t="str">
        <f t="shared" si="646"/>
        <v>X$16</v>
      </c>
      <c r="Y560" s="199" t="str">
        <f t="shared" si="646"/>
        <v>Y$16</v>
      </c>
      <c r="Z560" s="199" t="str">
        <f t="shared" si="646"/>
        <v>Z$16</v>
      </c>
      <c r="AA560" s="199" t="str">
        <f t="shared" si="646"/>
        <v>AA$16</v>
      </c>
      <c r="AB560" s="199" t="str">
        <f t="shared" si="646"/>
        <v>AB$16</v>
      </c>
      <c r="AC560" s="199" t="str">
        <f t="shared" si="646"/>
        <v>AC$16</v>
      </c>
      <c r="AD560" s="199" t="str">
        <f t="shared" si="646"/>
        <v>AD$16</v>
      </c>
      <c r="AE560" s="199" t="str">
        <f t="shared" si="646"/>
        <v>AE$16</v>
      </c>
      <c r="AF560" s="199" t="str">
        <f t="shared" si="646"/>
        <v>AF$16</v>
      </c>
      <c r="AG560" s="199" t="str">
        <f t="shared" si="646"/>
        <v>AG$16</v>
      </c>
      <c r="AH560" s="199" t="str">
        <f t="shared" si="646"/>
        <v>AH$16</v>
      </c>
      <c r="AI560" s="199" t="str">
        <f t="shared" si="646"/>
        <v>AI$16</v>
      </c>
      <c r="AJ560" s="199" t="str">
        <f t="shared" si="646"/>
        <v>AJ$16</v>
      </c>
      <c r="AK560" s="199" t="str">
        <f t="shared" si="646"/>
        <v>AK$16</v>
      </c>
      <c r="AL560" s="199" t="str">
        <f t="shared" si="646"/>
        <v>AL$16</v>
      </c>
      <c r="AM560" s="199" t="str">
        <f t="shared" si="646"/>
        <v>AM$16</v>
      </c>
      <c r="AN560" s="199" t="str">
        <f t="shared" si="646"/>
        <v>AN$16</v>
      </c>
      <c r="AO560" s="199" t="str">
        <f t="shared" si="646"/>
        <v>AO$16</v>
      </c>
      <c r="AP560" s="199" t="str">
        <f t="shared" si="646"/>
        <v>AP$16</v>
      </c>
      <c r="AQ560" s="199" t="str">
        <f t="shared" si="646"/>
        <v>AQ$16</v>
      </c>
      <c r="AR560" s="199" t="str">
        <f t="shared" si="646"/>
        <v>AR$16</v>
      </c>
      <c r="AS560" s="199" t="str">
        <f t="shared" si="646"/>
        <v>AS$16</v>
      </c>
      <c r="AT560" s="199" t="str">
        <f t="shared" si="646"/>
        <v>AT$16</v>
      </c>
      <c r="AU560" s="199" t="str">
        <f t="shared" si="646"/>
        <v>AU$16</v>
      </c>
      <c r="AV560" s="199" t="str">
        <f t="shared" si="646"/>
        <v>AV$16</v>
      </c>
      <c r="AW560" s="199" t="str">
        <f t="shared" si="646"/>
        <v>AW$16</v>
      </c>
      <c r="AX560" s="199" t="str">
        <f t="shared" si="646"/>
        <v>AX$16</v>
      </c>
      <c r="AY560" s="199" t="str">
        <f t="shared" ref="AY560:CD560" si="647">AY$20</f>
        <v>AY$16</v>
      </c>
      <c r="AZ560" s="199" t="str">
        <f t="shared" si="647"/>
        <v>AZ$16</v>
      </c>
      <c r="BA560" s="199" t="str">
        <f t="shared" si="647"/>
        <v>BA$16</v>
      </c>
      <c r="BB560" s="199" t="str">
        <f t="shared" si="647"/>
        <v>BB$16</v>
      </c>
      <c r="BC560" s="199" t="str">
        <f t="shared" si="647"/>
        <v>BC$16</v>
      </c>
      <c r="BD560" s="199" t="str">
        <f t="shared" si="647"/>
        <v>BD$16</v>
      </c>
      <c r="BE560" s="199" t="str">
        <f t="shared" si="647"/>
        <v>BE$16</v>
      </c>
      <c r="BF560" s="199" t="str">
        <f t="shared" si="647"/>
        <v>BF$16</v>
      </c>
      <c r="BG560" s="199" t="str">
        <f t="shared" si="647"/>
        <v>BG$16</v>
      </c>
      <c r="BH560" s="199" t="str">
        <f t="shared" si="647"/>
        <v>BH$16</v>
      </c>
      <c r="BI560" s="199" t="str">
        <f t="shared" si="647"/>
        <v>BI$16</v>
      </c>
      <c r="BJ560" s="199" t="str">
        <f t="shared" si="647"/>
        <v>BJ$16</v>
      </c>
      <c r="BK560" s="199" t="str">
        <f t="shared" si="647"/>
        <v>BK$16</v>
      </c>
      <c r="BL560" s="199" t="str">
        <f t="shared" si="647"/>
        <v>BL$16</v>
      </c>
      <c r="BM560" s="199" t="str">
        <f t="shared" si="647"/>
        <v>BM$16</v>
      </c>
      <c r="BN560" s="199" t="str">
        <f t="shared" si="647"/>
        <v>BN$16</v>
      </c>
      <c r="BO560" s="199" t="str">
        <f t="shared" si="647"/>
        <v>BO$16</v>
      </c>
      <c r="BP560" s="199" t="str">
        <f t="shared" si="647"/>
        <v>BP$16</v>
      </c>
      <c r="BQ560" s="199" t="str">
        <f t="shared" si="647"/>
        <v>BQ$16</v>
      </c>
      <c r="BR560" s="199" t="str">
        <f t="shared" si="647"/>
        <v>BR$16</v>
      </c>
      <c r="BS560" s="199" t="str">
        <f t="shared" si="647"/>
        <v>BS$16</v>
      </c>
      <c r="BT560" s="199" t="str">
        <f t="shared" si="647"/>
        <v>BT$16</v>
      </c>
      <c r="BU560" s="199" t="str">
        <f t="shared" si="647"/>
        <v>BU$16</v>
      </c>
      <c r="BV560" s="199" t="str">
        <f t="shared" si="647"/>
        <v>BV$16</v>
      </c>
      <c r="BW560" s="199" t="str">
        <f t="shared" si="647"/>
        <v>BW$16</v>
      </c>
      <c r="BX560" s="199" t="str">
        <f t="shared" si="647"/>
        <v>BX$16</v>
      </c>
      <c r="BY560" s="199" t="str">
        <f t="shared" si="647"/>
        <v>BY$16</v>
      </c>
      <c r="BZ560" s="199" t="str">
        <f t="shared" si="647"/>
        <v>BZ$16</v>
      </c>
      <c r="CA560" s="199" t="str">
        <f t="shared" si="647"/>
        <v>CA$16</v>
      </c>
      <c r="CB560" s="199" t="str">
        <f t="shared" si="647"/>
        <v>CB$16</v>
      </c>
      <c r="CC560" s="199" t="str">
        <f t="shared" si="647"/>
        <v>CC$16</v>
      </c>
      <c r="CD560" s="199" t="str">
        <f t="shared" si="647"/>
        <v>CD$16</v>
      </c>
      <c r="CE560" s="199" t="str">
        <f t="shared" ref="CE560:CL560" si="648">CE$20</f>
        <v>CE$16</v>
      </c>
      <c r="CF560" s="199" t="str">
        <f t="shared" si="648"/>
        <v>CF$16</v>
      </c>
      <c r="CG560" s="199" t="str">
        <f t="shared" si="648"/>
        <v>CG$16</v>
      </c>
      <c r="CH560" s="199" t="str">
        <f t="shared" si="648"/>
        <v>CH$16</v>
      </c>
      <c r="CI560" s="199" t="str">
        <f t="shared" si="648"/>
        <v>CI$16</v>
      </c>
      <c r="CJ560" s="199" t="str">
        <f t="shared" si="648"/>
        <v>CJ$16</v>
      </c>
      <c r="CK560" s="199" t="str">
        <f t="shared" si="648"/>
        <v>CK$16</v>
      </c>
      <c r="CL560" s="199" t="str">
        <f t="shared" si="648"/>
        <v>CL$16</v>
      </c>
      <c r="CN560" s="176"/>
      <c r="CO560" s="199" t="str">
        <f t="shared" ref="CO560:DL560" si="649">CO$20</f>
        <v>CO$16</v>
      </c>
      <c r="CP560" s="199" t="str">
        <f t="shared" si="649"/>
        <v>CP$16</v>
      </c>
      <c r="CQ560" s="199" t="str">
        <f t="shared" si="649"/>
        <v>CQ$16</v>
      </c>
      <c r="CR560" s="199" t="str">
        <f t="shared" si="649"/>
        <v>CR$16</v>
      </c>
      <c r="CS560" s="199" t="str">
        <f t="shared" si="649"/>
        <v>CS$16</v>
      </c>
      <c r="CT560" s="199" t="str">
        <f t="shared" si="649"/>
        <v>CT$16</v>
      </c>
      <c r="CU560" s="199" t="str">
        <f t="shared" si="649"/>
        <v>CU$16</v>
      </c>
      <c r="CV560" s="199" t="str">
        <f t="shared" si="649"/>
        <v>CV$16</v>
      </c>
      <c r="CW560" s="199" t="str">
        <f t="shared" si="649"/>
        <v>CW$16</v>
      </c>
      <c r="CX560" s="199" t="str">
        <f t="shared" si="649"/>
        <v>CX$16</v>
      </c>
      <c r="CY560" s="199" t="str">
        <f t="shared" si="649"/>
        <v>CY$16</v>
      </c>
      <c r="CZ560" s="199" t="str">
        <f t="shared" si="649"/>
        <v>CZ$16</v>
      </c>
      <c r="DA560" s="199" t="str">
        <f t="shared" si="649"/>
        <v>DA$16</v>
      </c>
      <c r="DB560" s="199" t="str">
        <f t="shared" si="649"/>
        <v>DB$16</v>
      </c>
      <c r="DC560" s="199" t="str">
        <f t="shared" si="649"/>
        <v>DC$16</v>
      </c>
      <c r="DD560" s="199" t="str">
        <f t="shared" si="649"/>
        <v>DD$16</v>
      </c>
      <c r="DE560" s="199" t="str">
        <f t="shared" si="649"/>
        <v>DE$16</v>
      </c>
      <c r="DF560" s="199" t="str">
        <f t="shared" si="649"/>
        <v>DF$16</v>
      </c>
      <c r="DG560" s="199" t="str">
        <f t="shared" si="649"/>
        <v>DG$16</v>
      </c>
      <c r="DH560" s="199" t="str">
        <f t="shared" si="649"/>
        <v>DH$16</v>
      </c>
      <c r="DI560" s="199" t="str">
        <f t="shared" si="649"/>
        <v>DI$16</v>
      </c>
      <c r="DJ560" s="199" t="str">
        <f t="shared" si="649"/>
        <v>DJ$16</v>
      </c>
      <c r="DK560" s="199" t="str">
        <f t="shared" si="649"/>
        <v>DK$16</v>
      </c>
      <c r="DL560" s="199" t="str">
        <f t="shared" si="649"/>
        <v>DL$16</v>
      </c>
    </row>
    <row r="561" spans="1:116" x14ac:dyDescent="0.4">
      <c r="A561" s="174"/>
      <c r="E561" s="8"/>
      <c r="G561" s="175" t="s">
        <v>462</v>
      </c>
      <c r="H561" s="200"/>
      <c r="I561" s="201"/>
      <c r="J561" s="201"/>
      <c r="K561" s="202"/>
      <c r="L561" s="202"/>
      <c r="M561" s="202"/>
      <c r="N561" s="202"/>
      <c r="O561" s="202"/>
      <c r="P561" s="202"/>
      <c r="R561" s="202"/>
      <c r="S561" s="199" t="str">
        <f t="shared" ref="S561:AX561" si="650">S$21</f>
        <v>S$17</v>
      </c>
      <c r="T561" s="199" t="str">
        <f t="shared" si="650"/>
        <v>T$17</v>
      </c>
      <c r="U561" s="199" t="str">
        <f t="shared" si="650"/>
        <v>U$17</v>
      </c>
      <c r="V561" s="199" t="str">
        <f t="shared" si="650"/>
        <v>V$17</v>
      </c>
      <c r="W561" s="199" t="str">
        <f t="shared" si="650"/>
        <v>W$17</v>
      </c>
      <c r="X561" s="199" t="str">
        <f t="shared" si="650"/>
        <v>X$17</v>
      </c>
      <c r="Y561" s="199" t="str">
        <f t="shared" si="650"/>
        <v>Y$17</v>
      </c>
      <c r="Z561" s="199" t="str">
        <f t="shared" si="650"/>
        <v>Z$17</v>
      </c>
      <c r="AA561" s="199" t="str">
        <f t="shared" si="650"/>
        <v>AA$17</v>
      </c>
      <c r="AB561" s="199" t="str">
        <f t="shared" si="650"/>
        <v>AB$17</v>
      </c>
      <c r="AC561" s="199" t="str">
        <f t="shared" si="650"/>
        <v>AC$17</v>
      </c>
      <c r="AD561" s="199" t="str">
        <f t="shared" si="650"/>
        <v>AD$17</v>
      </c>
      <c r="AE561" s="199" t="str">
        <f t="shared" si="650"/>
        <v>AE$17</v>
      </c>
      <c r="AF561" s="199" t="str">
        <f t="shared" si="650"/>
        <v>AF$17</v>
      </c>
      <c r="AG561" s="199" t="str">
        <f t="shared" si="650"/>
        <v>AG$17</v>
      </c>
      <c r="AH561" s="199" t="str">
        <f t="shared" si="650"/>
        <v>AH$17</v>
      </c>
      <c r="AI561" s="199" t="str">
        <f t="shared" si="650"/>
        <v>AI$17</v>
      </c>
      <c r="AJ561" s="199" t="str">
        <f t="shared" si="650"/>
        <v>AJ$17</v>
      </c>
      <c r="AK561" s="199" t="str">
        <f t="shared" si="650"/>
        <v>AK$17</v>
      </c>
      <c r="AL561" s="199" t="str">
        <f t="shared" si="650"/>
        <v>AL$17</v>
      </c>
      <c r="AM561" s="199" t="str">
        <f t="shared" si="650"/>
        <v>AM$17</v>
      </c>
      <c r="AN561" s="199" t="str">
        <f t="shared" si="650"/>
        <v>AN$17</v>
      </c>
      <c r="AO561" s="199" t="str">
        <f t="shared" si="650"/>
        <v>AO$17</v>
      </c>
      <c r="AP561" s="199" t="str">
        <f t="shared" si="650"/>
        <v>AP$17</v>
      </c>
      <c r="AQ561" s="199" t="str">
        <f t="shared" si="650"/>
        <v>AQ$17</v>
      </c>
      <c r="AR561" s="199" t="str">
        <f t="shared" si="650"/>
        <v>AR$17</v>
      </c>
      <c r="AS561" s="199" t="str">
        <f t="shared" si="650"/>
        <v>AS$17</v>
      </c>
      <c r="AT561" s="199" t="str">
        <f t="shared" si="650"/>
        <v>AT$17</v>
      </c>
      <c r="AU561" s="199" t="str">
        <f t="shared" si="650"/>
        <v>AU$17</v>
      </c>
      <c r="AV561" s="199" t="str">
        <f t="shared" si="650"/>
        <v>AV$17</v>
      </c>
      <c r="AW561" s="199" t="str">
        <f t="shared" si="650"/>
        <v>AW$17</v>
      </c>
      <c r="AX561" s="199" t="str">
        <f t="shared" si="650"/>
        <v>AX$17</v>
      </c>
      <c r="AY561" s="199" t="str">
        <f t="shared" ref="AY561:CD561" si="651">AY$21</f>
        <v>AY$17</v>
      </c>
      <c r="AZ561" s="199" t="str">
        <f t="shared" si="651"/>
        <v>AZ$17</v>
      </c>
      <c r="BA561" s="199" t="str">
        <f t="shared" si="651"/>
        <v>BA$17</v>
      </c>
      <c r="BB561" s="199" t="str">
        <f t="shared" si="651"/>
        <v>BB$17</v>
      </c>
      <c r="BC561" s="199" t="str">
        <f t="shared" si="651"/>
        <v>BC$17</v>
      </c>
      <c r="BD561" s="199" t="str">
        <f t="shared" si="651"/>
        <v>BD$17</v>
      </c>
      <c r="BE561" s="199" t="str">
        <f t="shared" si="651"/>
        <v>BE$17</v>
      </c>
      <c r="BF561" s="199" t="str">
        <f t="shared" si="651"/>
        <v>BF$17</v>
      </c>
      <c r="BG561" s="199" t="str">
        <f t="shared" si="651"/>
        <v>BG$17</v>
      </c>
      <c r="BH561" s="199" t="str">
        <f t="shared" si="651"/>
        <v>BH$17</v>
      </c>
      <c r="BI561" s="199" t="str">
        <f t="shared" si="651"/>
        <v>BI$17</v>
      </c>
      <c r="BJ561" s="199" t="str">
        <f t="shared" si="651"/>
        <v>BJ$17</v>
      </c>
      <c r="BK561" s="199" t="str">
        <f t="shared" si="651"/>
        <v>BK$17</v>
      </c>
      <c r="BL561" s="199" t="str">
        <f t="shared" si="651"/>
        <v>BL$17</v>
      </c>
      <c r="BM561" s="199" t="str">
        <f t="shared" si="651"/>
        <v>BM$17</v>
      </c>
      <c r="BN561" s="199" t="str">
        <f t="shared" si="651"/>
        <v>BN$17</v>
      </c>
      <c r="BO561" s="199" t="str">
        <f t="shared" si="651"/>
        <v>BO$17</v>
      </c>
      <c r="BP561" s="199" t="str">
        <f t="shared" si="651"/>
        <v>BP$17</v>
      </c>
      <c r="BQ561" s="199" t="str">
        <f t="shared" si="651"/>
        <v>BQ$17</v>
      </c>
      <c r="BR561" s="199" t="str">
        <f t="shared" si="651"/>
        <v>BR$17</v>
      </c>
      <c r="BS561" s="199" t="str">
        <f t="shared" si="651"/>
        <v>BS$17</v>
      </c>
      <c r="BT561" s="199" t="str">
        <f t="shared" si="651"/>
        <v>BT$17</v>
      </c>
      <c r="BU561" s="199" t="str">
        <f t="shared" si="651"/>
        <v>BU$17</v>
      </c>
      <c r="BV561" s="199" t="str">
        <f t="shared" si="651"/>
        <v>BV$17</v>
      </c>
      <c r="BW561" s="199" t="str">
        <f t="shared" si="651"/>
        <v>BW$17</v>
      </c>
      <c r="BX561" s="199" t="str">
        <f t="shared" si="651"/>
        <v>BX$17</v>
      </c>
      <c r="BY561" s="199" t="str">
        <f t="shared" si="651"/>
        <v>BY$17</v>
      </c>
      <c r="BZ561" s="199" t="str">
        <f t="shared" si="651"/>
        <v>BZ$17</v>
      </c>
      <c r="CA561" s="199" t="str">
        <f t="shared" si="651"/>
        <v>CA$17</v>
      </c>
      <c r="CB561" s="199" t="str">
        <f t="shared" si="651"/>
        <v>CB$17</v>
      </c>
      <c r="CC561" s="199" t="str">
        <f t="shared" si="651"/>
        <v>CC$17</v>
      </c>
      <c r="CD561" s="199" t="str">
        <f t="shared" si="651"/>
        <v>CD$17</v>
      </c>
      <c r="CE561" s="199" t="str">
        <f t="shared" ref="CE561:CL561" si="652">CE$21</f>
        <v>CE$17</v>
      </c>
      <c r="CF561" s="199" t="str">
        <f t="shared" si="652"/>
        <v>CF$17</v>
      </c>
      <c r="CG561" s="199" t="str">
        <f t="shared" si="652"/>
        <v>CG$17</v>
      </c>
      <c r="CH561" s="199" t="str">
        <f t="shared" si="652"/>
        <v>CH$17</v>
      </c>
      <c r="CI561" s="199" t="str">
        <f t="shared" si="652"/>
        <v>CI$17</v>
      </c>
      <c r="CJ561" s="199" t="str">
        <f t="shared" si="652"/>
        <v>CJ$17</v>
      </c>
      <c r="CK561" s="199" t="str">
        <f t="shared" si="652"/>
        <v>CK$17</v>
      </c>
      <c r="CL561" s="199" t="str">
        <f t="shared" si="652"/>
        <v>CL$17</v>
      </c>
      <c r="CN561" s="201"/>
      <c r="CO561" s="199" t="str">
        <f t="shared" ref="CO561:DL561" si="653">CO$21</f>
        <v>CO$17</v>
      </c>
      <c r="CP561" s="199" t="str">
        <f t="shared" si="653"/>
        <v>CP$17</v>
      </c>
      <c r="CQ561" s="199" t="str">
        <f t="shared" si="653"/>
        <v>CQ$17</v>
      </c>
      <c r="CR561" s="199" t="str">
        <f t="shared" si="653"/>
        <v>CR$17</v>
      </c>
      <c r="CS561" s="199" t="str">
        <f t="shared" si="653"/>
        <v>CS$17</v>
      </c>
      <c r="CT561" s="199" t="str">
        <f t="shared" si="653"/>
        <v>CT$17</v>
      </c>
      <c r="CU561" s="199" t="str">
        <f t="shared" si="653"/>
        <v>CU$17</v>
      </c>
      <c r="CV561" s="199" t="str">
        <f t="shared" si="653"/>
        <v>CV$17</v>
      </c>
      <c r="CW561" s="199" t="str">
        <f t="shared" si="653"/>
        <v>CW$17</v>
      </c>
      <c r="CX561" s="199" t="str">
        <f t="shared" si="653"/>
        <v>CX$17</v>
      </c>
      <c r="CY561" s="199" t="str">
        <f t="shared" si="653"/>
        <v>CY$17</v>
      </c>
      <c r="CZ561" s="199" t="str">
        <f t="shared" si="653"/>
        <v>CZ$17</v>
      </c>
      <c r="DA561" s="199" t="str">
        <f t="shared" si="653"/>
        <v>DA$17</v>
      </c>
      <c r="DB561" s="199" t="str">
        <f t="shared" si="653"/>
        <v>DB$17</v>
      </c>
      <c r="DC561" s="199" t="str">
        <f t="shared" si="653"/>
        <v>DC$17</v>
      </c>
      <c r="DD561" s="199" t="str">
        <f t="shared" si="653"/>
        <v>DD$17</v>
      </c>
      <c r="DE561" s="199" t="str">
        <f t="shared" si="653"/>
        <v>DE$17</v>
      </c>
      <c r="DF561" s="199" t="str">
        <f t="shared" si="653"/>
        <v>DF$17</v>
      </c>
      <c r="DG561" s="199" t="str">
        <f t="shared" si="653"/>
        <v>DG$17</v>
      </c>
      <c r="DH561" s="199" t="str">
        <f t="shared" si="653"/>
        <v>DH$17</v>
      </c>
      <c r="DI561" s="199" t="str">
        <f t="shared" si="653"/>
        <v>DI$17</v>
      </c>
      <c r="DJ561" s="199" t="str">
        <f t="shared" si="653"/>
        <v>DJ$17</v>
      </c>
      <c r="DK561" s="199" t="str">
        <f t="shared" si="653"/>
        <v>DK$17</v>
      </c>
      <c r="DL561" s="199" t="str">
        <f t="shared" si="653"/>
        <v>DL$17</v>
      </c>
    </row>
    <row r="562" spans="1:116" x14ac:dyDescent="0.4">
      <c r="A562" s="174"/>
      <c r="E562" s="8"/>
      <c r="G562" s="175" t="s">
        <v>491</v>
      </c>
      <c r="H562" s="200"/>
      <c r="I562" s="201"/>
      <c r="J562" s="201"/>
      <c r="K562" s="202"/>
      <c r="L562" s="202"/>
      <c r="M562" s="202"/>
      <c r="N562" s="202"/>
      <c r="O562" s="202"/>
      <c r="P562" s="202"/>
      <c r="R562" s="202"/>
      <c r="S562" s="190"/>
      <c r="T562" s="190"/>
      <c r="U562" s="190"/>
      <c r="V562" s="190"/>
      <c r="W562" s="190"/>
      <c r="X562" s="190"/>
      <c r="Y562" s="190"/>
      <c r="Z562" s="190"/>
      <c r="AA562" s="190"/>
      <c r="AB562" s="190"/>
      <c r="AC562" s="190"/>
      <c r="AD562" s="190"/>
      <c r="AE562" s="190"/>
      <c r="AF562" s="190"/>
      <c r="AG562" s="190"/>
      <c r="AH562" s="190"/>
      <c r="AI562" s="190"/>
      <c r="AJ562" s="190"/>
      <c r="AK562" s="190"/>
      <c r="AL562" s="190"/>
      <c r="AM562" s="190"/>
      <c r="AN562" s="190"/>
      <c r="AO562" s="190"/>
      <c r="AP562" s="190"/>
      <c r="AQ562" s="190"/>
      <c r="AR562" s="190"/>
      <c r="AS562" s="190"/>
      <c r="AT562" s="190"/>
      <c r="AU562" s="190"/>
      <c r="AV562" s="190"/>
      <c r="AW562" s="190"/>
      <c r="AX562" s="190"/>
      <c r="AY562" s="190"/>
      <c r="AZ562" s="190"/>
      <c r="BA562" s="190"/>
      <c r="BB562" s="190"/>
      <c r="BC562" s="190"/>
      <c r="BD562" s="190"/>
      <c r="BE562" s="190"/>
      <c r="BF562" s="190"/>
      <c r="BG562" s="190"/>
      <c r="BH562" s="190"/>
      <c r="BI562" s="190"/>
      <c r="BJ562" s="190"/>
      <c r="BK562" s="190"/>
      <c r="BL562" s="190"/>
      <c r="BM562" s="190"/>
      <c r="BN562" s="190"/>
      <c r="BO562" s="190"/>
      <c r="BP562" s="190"/>
      <c r="BQ562" s="190"/>
      <c r="BR562" s="190"/>
      <c r="BS562" s="190"/>
      <c r="BT562" s="190"/>
      <c r="BU562" s="190"/>
      <c r="BV562" s="190"/>
      <c r="BW562" s="190"/>
      <c r="BX562" s="190"/>
      <c r="BY562" s="190"/>
      <c r="BZ562" s="190"/>
      <c r="CA562" s="190"/>
      <c r="CB562" s="190"/>
      <c r="CC562" s="190"/>
      <c r="CD562" s="190"/>
      <c r="CE562" s="190"/>
      <c r="CF562" s="190"/>
      <c r="CG562" s="190"/>
      <c r="CH562" s="190"/>
      <c r="CI562" s="190"/>
      <c r="CJ562" s="190"/>
      <c r="CK562" s="190"/>
      <c r="CL562" s="190"/>
      <c r="CN562" s="201"/>
      <c r="CO562" s="190"/>
      <c r="CP562" s="190"/>
      <c r="CQ562" s="190"/>
      <c r="CR562" s="190"/>
      <c r="CS562" s="190"/>
      <c r="CT562" s="190"/>
      <c r="CU562" s="190"/>
      <c r="CV562" s="190"/>
      <c r="CW562" s="190"/>
      <c r="CX562" s="190"/>
      <c r="CY562" s="190"/>
      <c r="CZ562" s="190"/>
      <c r="DA562" s="190"/>
      <c r="DB562" s="190"/>
      <c r="DC562" s="190"/>
      <c r="DD562" s="190"/>
      <c r="DE562" s="190"/>
      <c r="DF562" s="190"/>
      <c r="DG562" s="190"/>
      <c r="DH562" s="190"/>
      <c r="DI562" s="190"/>
      <c r="DJ562" s="190"/>
      <c r="DK562" s="190"/>
      <c r="DL562" s="190"/>
    </row>
    <row r="563" spans="1:116" x14ac:dyDescent="0.4">
      <c r="A563" s="174"/>
      <c r="E563" s="8"/>
      <c r="G563" s="175" t="s">
        <v>505</v>
      </c>
      <c r="H563" s="200"/>
      <c r="I563" s="201"/>
      <c r="J563" s="201"/>
      <c r="K563" s="202"/>
      <c r="L563" s="202"/>
      <c r="M563" s="202"/>
      <c r="N563" s="202"/>
      <c r="O563" s="202"/>
      <c r="P563" s="202"/>
      <c r="R563" s="202"/>
      <c r="S563" s="190"/>
      <c r="T563" s="190"/>
      <c r="U563" s="190"/>
      <c r="V563" s="190"/>
      <c r="W563" s="190"/>
      <c r="X563" s="190"/>
      <c r="Y563" s="190"/>
      <c r="Z563" s="190"/>
      <c r="AA563" s="190"/>
      <c r="AB563" s="190"/>
      <c r="AC563" s="190"/>
      <c r="AD563" s="190"/>
      <c r="AE563" s="190"/>
      <c r="AF563" s="190"/>
      <c r="AG563" s="190"/>
      <c r="AH563" s="190"/>
      <c r="AI563" s="190"/>
      <c r="AJ563" s="190"/>
      <c r="AK563" s="190"/>
      <c r="AL563" s="190"/>
      <c r="AM563" s="190"/>
      <c r="AN563" s="190"/>
      <c r="AO563" s="190"/>
      <c r="AP563" s="190"/>
      <c r="AQ563" s="190"/>
      <c r="AR563" s="190"/>
      <c r="AS563" s="190"/>
      <c r="AT563" s="190"/>
      <c r="AU563" s="190"/>
      <c r="AV563" s="190"/>
      <c r="AW563" s="190"/>
      <c r="AX563" s="190"/>
      <c r="AY563" s="190"/>
      <c r="AZ563" s="190"/>
      <c r="BA563" s="190"/>
      <c r="BB563" s="190"/>
      <c r="BC563" s="190"/>
      <c r="BD563" s="190"/>
      <c r="BE563" s="190"/>
      <c r="BF563" s="190"/>
      <c r="BG563" s="190"/>
      <c r="BH563" s="190"/>
      <c r="BI563" s="190"/>
      <c r="BJ563" s="190"/>
      <c r="BK563" s="190"/>
      <c r="BL563" s="190"/>
      <c r="BM563" s="190"/>
      <c r="BN563" s="190"/>
      <c r="BO563" s="190"/>
      <c r="BP563" s="190"/>
      <c r="BQ563" s="190"/>
      <c r="BR563" s="190"/>
      <c r="BS563" s="190"/>
      <c r="BT563" s="190"/>
      <c r="BU563" s="190"/>
      <c r="BV563" s="190"/>
      <c r="BW563" s="190"/>
      <c r="BX563" s="190"/>
      <c r="BY563" s="190"/>
      <c r="BZ563" s="190"/>
      <c r="CA563" s="190"/>
      <c r="CB563" s="190"/>
      <c r="CC563" s="190"/>
      <c r="CD563" s="190"/>
      <c r="CE563" s="190"/>
      <c r="CF563" s="190"/>
      <c r="CG563" s="190"/>
      <c r="CH563" s="190"/>
      <c r="CI563" s="190"/>
      <c r="CJ563" s="190"/>
      <c r="CK563" s="190"/>
      <c r="CL563" s="190"/>
      <c r="CN563" s="201"/>
      <c r="CO563" s="190"/>
      <c r="CP563" s="190"/>
      <c r="CQ563" s="190"/>
      <c r="CR563" s="190"/>
      <c r="CS563" s="190"/>
      <c r="CT563" s="190"/>
      <c r="CU563" s="190"/>
      <c r="CV563" s="190"/>
      <c r="CW563" s="190"/>
      <c r="CX563" s="190"/>
      <c r="CY563" s="190"/>
      <c r="CZ563" s="190"/>
      <c r="DA563" s="190"/>
      <c r="DB563" s="190"/>
      <c r="DC563" s="190"/>
      <c r="DD563" s="190"/>
      <c r="DE563" s="190"/>
      <c r="DF563" s="190"/>
      <c r="DG563" s="190"/>
      <c r="DH563" s="190"/>
      <c r="DI563" s="190"/>
      <c r="DJ563" s="190"/>
      <c r="DK563" s="190"/>
      <c r="DL563" s="190"/>
    </row>
    <row r="564" spans="1:116" x14ac:dyDescent="0.4">
      <c r="A564" s="174"/>
      <c r="E564" s="8"/>
      <c r="G564" s="175" t="s">
        <v>463</v>
      </c>
      <c r="H564" s="200"/>
      <c r="I564" s="201"/>
      <c r="J564" s="201"/>
      <c r="K564" s="202"/>
      <c r="L564" s="202"/>
      <c r="M564" s="202"/>
      <c r="N564" s="202"/>
      <c r="O564" s="202"/>
      <c r="P564" s="202"/>
      <c r="R564" s="202"/>
      <c r="S564" s="190" t="str">
        <f t="shared" ref="S564:AX564" si="654">S$22</f>
        <v>S$18</v>
      </c>
      <c r="T564" s="190" t="str">
        <f t="shared" si="654"/>
        <v>T$18</v>
      </c>
      <c r="U564" s="190" t="str">
        <f t="shared" si="654"/>
        <v>U$18</v>
      </c>
      <c r="V564" s="190" t="str">
        <f t="shared" si="654"/>
        <v>V$18</v>
      </c>
      <c r="W564" s="190" t="str">
        <f t="shared" si="654"/>
        <v>W$18</v>
      </c>
      <c r="X564" s="190" t="str">
        <f t="shared" si="654"/>
        <v>X$18</v>
      </c>
      <c r="Y564" s="190" t="str">
        <f t="shared" si="654"/>
        <v>Y$18</v>
      </c>
      <c r="Z564" s="190" t="str">
        <f t="shared" si="654"/>
        <v>Z$18</v>
      </c>
      <c r="AA564" s="190" t="str">
        <f t="shared" si="654"/>
        <v>AA$18</v>
      </c>
      <c r="AB564" s="190" t="str">
        <f t="shared" si="654"/>
        <v>AB$18</v>
      </c>
      <c r="AC564" s="190" t="str">
        <f t="shared" si="654"/>
        <v>AC$18</v>
      </c>
      <c r="AD564" s="190" t="str">
        <f t="shared" si="654"/>
        <v>AD$18</v>
      </c>
      <c r="AE564" s="190" t="str">
        <f t="shared" si="654"/>
        <v>AE$18</v>
      </c>
      <c r="AF564" s="190" t="str">
        <f t="shared" si="654"/>
        <v>AF$18</v>
      </c>
      <c r="AG564" s="190" t="str">
        <f t="shared" si="654"/>
        <v>AG$18</v>
      </c>
      <c r="AH564" s="190" t="str">
        <f t="shared" si="654"/>
        <v>AH$18</v>
      </c>
      <c r="AI564" s="190" t="str">
        <f t="shared" si="654"/>
        <v>AI$18</v>
      </c>
      <c r="AJ564" s="190" t="str">
        <f t="shared" si="654"/>
        <v>AJ$18</v>
      </c>
      <c r="AK564" s="190" t="str">
        <f t="shared" si="654"/>
        <v>AK$18</v>
      </c>
      <c r="AL564" s="190" t="str">
        <f t="shared" si="654"/>
        <v>AL$18</v>
      </c>
      <c r="AM564" s="190" t="str">
        <f t="shared" si="654"/>
        <v>AM$18</v>
      </c>
      <c r="AN564" s="190" t="str">
        <f t="shared" si="654"/>
        <v>AN$18</v>
      </c>
      <c r="AO564" s="190" t="str">
        <f t="shared" si="654"/>
        <v>AO$18</v>
      </c>
      <c r="AP564" s="190" t="str">
        <f t="shared" si="654"/>
        <v>AP$18</v>
      </c>
      <c r="AQ564" s="190" t="str">
        <f t="shared" si="654"/>
        <v>AQ$18</v>
      </c>
      <c r="AR564" s="190" t="str">
        <f t="shared" si="654"/>
        <v>AR$18</v>
      </c>
      <c r="AS564" s="190" t="str">
        <f t="shared" si="654"/>
        <v>AS$18</v>
      </c>
      <c r="AT564" s="190" t="str">
        <f t="shared" si="654"/>
        <v>AT$18</v>
      </c>
      <c r="AU564" s="190" t="str">
        <f t="shared" si="654"/>
        <v>AU$18</v>
      </c>
      <c r="AV564" s="190" t="str">
        <f t="shared" si="654"/>
        <v>AV$18</v>
      </c>
      <c r="AW564" s="190" t="str">
        <f t="shared" si="654"/>
        <v>AW$18</v>
      </c>
      <c r="AX564" s="190" t="str">
        <f t="shared" si="654"/>
        <v>AX$18</v>
      </c>
      <c r="AY564" s="190" t="str">
        <f t="shared" ref="AY564:CD564" si="655">AY$22</f>
        <v>AY$18</v>
      </c>
      <c r="AZ564" s="190" t="str">
        <f t="shared" si="655"/>
        <v>AZ$18</v>
      </c>
      <c r="BA564" s="190" t="str">
        <f t="shared" si="655"/>
        <v>BA$18</v>
      </c>
      <c r="BB564" s="190" t="str">
        <f t="shared" si="655"/>
        <v>BB$18</v>
      </c>
      <c r="BC564" s="190" t="str">
        <f t="shared" si="655"/>
        <v>BC$18</v>
      </c>
      <c r="BD564" s="190" t="str">
        <f t="shared" si="655"/>
        <v>BD$18</v>
      </c>
      <c r="BE564" s="190" t="str">
        <f t="shared" si="655"/>
        <v>BE$18</v>
      </c>
      <c r="BF564" s="190" t="str">
        <f t="shared" si="655"/>
        <v>BF$18</v>
      </c>
      <c r="BG564" s="190" t="str">
        <f t="shared" si="655"/>
        <v>BG$18</v>
      </c>
      <c r="BH564" s="190" t="str">
        <f t="shared" si="655"/>
        <v>BH$18</v>
      </c>
      <c r="BI564" s="190" t="str">
        <f t="shared" si="655"/>
        <v>BI$18</v>
      </c>
      <c r="BJ564" s="190" t="str">
        <f t="shared" si="655"/>
        <v>BJ$18</v>
      </c>
      <c r="BK564" s="190" t="str">
        <f t="shared" si="655"/>
        <v>BK$18</v>
      </c>
      <c r="BL564" s="190" t="str">
        <f t="shared" si="655"/>
        <v>BL$18</v>
      </c>
      <c r="BM564" s="190" t="str">
        <f t="shared" si="655"/>
        <v>BM$18</v>
      </c>
      <c r="BN564" s="190" t="str">
        <f t="shared" si="655"/>
        <v>BN$18</v>
      </c>
      <c r="BO564" s="190" t="str">
        <f t="shared" si="655"/>
        <v>BO$18</v>
      </c>
      <c r="BP564" s="190" t="str">
        <f t="shared" si="655"/>
        <v>BP$18</v>
      </c>
      <c r="BQ564" s="190" t="str">
        <f t="shared" si="655"/>
        <v>BQ$18</v>
      </c>
      <c r="BR564" s="190" t="str">
        <f t="shared" si="655"/>
        <v>BR$18</v>
      </c>
      <c r="BS564" s="190" t="str">
        <f t="shared" si="655"/>
        <v>BS$18</v>
      </c>
      <c r="BT564" s="190" t="str">
        <f t="shared" si="655"/>
        <v>BT$18</v>
      </c>
      <c r="BU564" s="190" t="str">
        <f t="shared" si="655"/>
        <v>BU$18</v>
      </c>
      <c r="BV564" s="190" t="str">
        <f t="shared" si="655"/>
        <v>BV$18</v>
      </c>
      <c r="BW564" s="190" t="str">
        <f t="shared" si="655"/>
        <v>BW$18</v>
      </c>
      <c r="BX564" s="190" t="str">
        <f t="shared" si="655"/>
        <v>BX$18</v>
      </c>
      <c r="BY564" s="190" t="str">
        <f t="shared" si="655"/>
        <v>BY$18</v>
      </c>
      <c r="BZ564" s="190" t="str">
        <f t="shared" si="655"/>
        <v>BZ$18</v>
      </c>
      <c r="CA564" s="190" t="str">
        <f t="shared" si="655"/>
        <v>CA$18</v>
      </c>
      <c r="CB564" s="190" t="str">
        <f t="shared" si="655"/>
        <v>CB$18</v>
      </c>
      <c r="CC564" s="190" t="str">
        <f t="shared" si="655"/>
        <v>CC$18</v>
      </c>
      <c r="CD564" s="190" t="str">
        <f t="shared" si="655"/>
        <v>CD$18</v>
      </c>
      <c r="CE564" s="190" t="str">
        <f t="shared" ref="CE564:CL564" si="656">CE$22</f>
        <v>CE$18</v>
      </c>
      <c r="CF564" s="190" t="str">
        <f t="shared" si="656"/>
        <v>CF$18</v>
      </c>
      <c r="CG564" s="190" t="str">
        <f t="shared" si="656"/>
        <v>CG$18</v>
      </c>
      <c r="CH564" s="190" t="str">
        <f t="shared" si="656"/>
        <v>CH$18</v>
      </c>
      <c r="CI564" s="190" t="str">
        <f t="shared" si="656"/>
        <v>CI$18</v>
      </c>
      <c r="CJ564" s="190" t="str">
        <f t="shared" si="656"/>
        <v>CJ$18</v>
      </c>
      <c r="CK564" s="190" t="str">
        <f t="shared" si="656"/>
        <v>CK$18</v>
      </c>
      <c r="CL564" s="190" t="str">
        <f t="shared" si="656"/>
        <v>CL$18</v>
      </c>
      <c r="CN564" s="201"/>
      <c r="CO564" s="190" t="str">
        <f t="shared" ref="CO564:DL564" si="657">CO$22</f>
        <v>CO$18</v>
      </c>
      <c r="CP564" s="190" t="str">
        <f t="shared" si="657"/>
        <v>CP$18</v>
      </c>
      <c r="CQ564" s="190" t="str">
        <f t="shared" si="657"/>
        <v>CQ$18</v>
      </c>
      <c r="CR564" s="190" t="str">
        <f t="shared" si="657"/>
        <v>CR$18</v>
      </c>
      <c r="CS564" s="190" t="str">
        <f t="shared" si="657"/>
        <v>CS$18</v>
      </c>
      <c r="CT564" s="190" t="str">
        <f t="shared" si="657"/>
        <v>CT$18</v>
      </c>
      <c r="CU564" s="190" t="str">
        <f t="shared" si="657"/>
        <v>CU$18</v>
      </c>
      <c r="CV564" s="190" t="str">
        <f t="shared" si="657"/>
        <v>CV$18</v>
      </c>
      <c r="CW564" s="190" t="str">
        <f t="shared" si="657"/>
        <v>CW$18</v>
      </c>
      <c r="CX564" s="190" t="str">
        <f t="shared" si="657"/>
        <v>CX$18</v>
      </c>
      <c r="CY564" s="190" t="str">
        <f t="shared" si="657"/>
        <v>CY$18</v>
      </c>
      <c r="CZ564" s="190" t="str">
        <f t="shared" si="657"/>
        <v>CZ$18</v>
      </c>
      <c r="DA564" s="190" t="str">
        <f t="shared" si="657"/>
        <v>DA$18</v>
      </c>
      <c r="DB564" s="190" t="str">
        <f t="shared" si="657"/>
        <v>DB$18</v>
      </c>
      <c r="DC564" s="190" t="str">
        <f t="shared" si="657"/>
        <v>DC$18</v>
      </c>
      <c r="DD564" s="190" t="str">
        <f t="shared" si="657"/>
        <v>DD$18</v>
      </c>
      <c r="DE564" s="190" t="str">
        <f t="shared" si="657"/>
        <v>DE$18</v>
      </c>
      <c r="DF564" s="190" t="str">
        <f t="shared" si="657"/>
        <v>DF$18</v>
      </c>
      <c r="DG564" s="190" t="str">
        <f t="shared" si="657"/>
        <v>DG$18</v>
      </c>
      <c r="DH564" s="190" t="str">
        <f t="shared" si="657"/>
        <v>DH$18</v>
      </c>
      <c r="DI564" s="190" t="str">
        <f t="shared" si="657"/>
        <v>DI$18</v>
      </c>
      <c r="DJ564" s="190" t="str">
        <f t="shared" si="657"/>
        <v>DJ$18</v>
      </c>
      <c r="DK564" s="190" t="str">
        <f t="shared" si="657"/>
        <v>DK$18</v>
      </c>
      <c r="DL564" s="190" t="str">
        <f t="shared" si="657"/>
        <v>DL$18</v>
      </c>
    </row>
    <row r="565" spans="1:116" x14ac:dyDescent="0.4">
      <c r="A565" s="174"/>
      <c r="E565" s="8"/>
      <c r="G565" s="175" t="s">
        <v>464</v>
      </c>
      <c r="H565" s="200"/>
      <c r="I565" s="201"/>
      <c r="J565" s="201"/>
      <c r="K565" s="202"/>
      <c r="L565" s="202"/>
      <c r="M565" s="202"/>
      <c r="N565" s="202"/>
      <c r="O565" s="202"/>
      <c r="P565" s="202"/>
      <c r="R565" s="202"/>
      <c r="S565" s="190" t="str">
        <f t="shared" ref="S565:AX565" si="658">S$23</f>
        <v>S$19</v>
      </c>
      <c r="T565" s="190" t="str">
        <f t="shared" si="658"/>
        <v>T$19</v>
      </c>
      <c r="U565" s="190" t="str">
        <f t="shared" si="658"/>
        <v>U$19</v>
      </c>
      <c r="V565" s="190" t="str">
        <f t="shared" si="658"/>
        <v>V$19</v>
      </c>
      <c r="W565" s="190" t="str">
        <f t="shared" si="658"/>
        <v>W$19</v>
      </c>
      <c r="X565" s="190" t="str">
        <f t="shared" si="658"/>
        <v>X$19</v>
      </c>
      <c r="Y565" s="190" t="str">
        <f t="shared" si="658"/>
        <v>Y$19</v>
      </c>
      <c r="Z565" s="190" t="str">
        <f t="shared" si="658"/>
        <v>Z$19</v>
      </c>
      <c r="AA565" s="190" t="str">
        <f t="shared" si="658"/>
        <v>AA$19</v>
      </c>
      <c r="AB565" s="190" t="str">
        <f t="shared" si="658"/>
        <v>AB$19</v>
      </c>
      <c r="AC565" s="190" t="str">
        <f t="shared" si="658"/>
        <v>AC$19</v>
      </c>
      <c r="AD565" s="190" t="str">
        <f t="shared" si="658"/>
        <v>AD$19</v>
      </c>
      <c r="AE565" s="190" t="str">
        <f t="shared" si="658"/>
        <v>AE$19</v>
      </c>
      <c r="AF565" s="190" t="str">
        <f t="shared" si="658"/>
        <v>AF$19</v>
      </c>
      <c r="AG565" s="190" t="str">
        <f t="shared" si="658"/>
        <v>AG$19</v>
      </c>
      <c r="AH565" s="190" t="str">
        <f t="shared" si="658"/>
        <v>AH$19</v>
      </c>
      <c r="AI565" s="190" t="str">
        <f t="shared" si="658"/>
        <v>AI$19</v>
      </c>
      <c r="AJ565" s="190" t="str">
        <f t="shared" si="658"/>
        <v>AJ$19</v>
      </c>
      <c r="AK565" s="190" t="str">
        <f t="shared" si="658"/>
        <v>AK$19</v>
      </c>
      <c r="AL565" s="190" t="str">
        <f t="shared" si="658"/>
        <v>AL$19</v>
      </c>
      <c r="AM565" s="190" t="str">
        <f t="shared" si="658"/>
        <v>AM$19</v>
      </c>
      <c r="AN565" s="190" t="str">
        <f t="shared" si="658"/>
        <v>AN$19</v>
      </c>
      <c r="AO565" s="190" t="str">
        <f t="shared" si="658"/>
        <v>AO$19</v>
      </c>
      <c r="AP565" s="190" t="str">
        <f t="shared" si="658"/>
        <v>AP$19</v>
      </c>
      <c r="AQ565" s="190" t="str">
        <f t="shared" si="658"/>
        <v>AQ$19</v>
      </c>
      <c r="AR565" s="190" t="str">
        <f t="shared" si="658"/>
        <v>AR$19</v>
      </c>
      <c r="AS565" s="190" t="str">
        <f t="shared" si="658"/>
        <v>AS$19</v>
      </c>
      <c r="AT565" s="190" t="str">
        <f t="shared" si="658"/>
        <v>AT$19</v>
      </c>
      <c r="AU565" s="190" t="str">
        <f t="shared" si="658"/>
        <v>AU$19</v>
      </c>
      <c r="AV565" s="190" t="str">
        <f t="shared" si="658"/>
        <v>AV$19</v>
      </c>
      <c r="AW565" s="190" t="str">
        <f t="shared" si="658"/>
        <v>AW$19</v>
      </c>
      <c r="AX565" s="190" t="str">
        <f t="shared" si="658"/>
        <v>AX$19</v>
      </c>
      <c r="AY565" s="190" t="str">
        <f t="shared" ref="AY565:CD565" si="659">AY$23</f>
        <v>AY$19</v>
      </c>
      <c r="AZ565" s="190" t="str">
        <f t="shared" si="659"/>
        <v>AZ$19</v>
      </c>
      <c r="BA565" s="190" t="str">
        <f t="shared" si="659"/>
        <v>BA$19</v>
      </c>
      <c r="BB565" s="190" t="str">
        <f t="shared" si="659"/>
        <v>BB$19</v>
      </c>
      <c r="BC565" s="190" t="str">
        <f t="shared" si="659"/>
        <v>BC$19</v>
      </c>
      <c r="BD565" s="190" t="str">
        <f t="shared" si="659"/>
        <v>BD$19</v>
      </c>
      <c r="BE565" s="190" t="str">
        <f t="shared" si="659"/>
        <v>BE$19</v>
      </c>
      <c r="BF565" s="190" t="str">
        <f t="shared" si="659"/>
        <v>BF$19</v>
      </c>
      <c r="BG565" s="190" t="str">
        <f t="shared" si="659"/>
        <v>BG$19</v>
      </c>
      <c r="BH565" s="190" t="str">
        <f t="shared" si="659"/>
        <v>BH$19</v>
      </c>
      <c r="BI565" s="190" t="str">
        <f t="shared" si="659"/>
        <v>BI$19</v>
      </c>
      <c r="BJ565" s="190" t="str">
        <f t="shared" si="659"/>
        <v>BJ$19</v>
      </c>
      <c r="BK565" s="190" t="str">
        <f t="shared" si="659"/>
        <v>BK$19</v>
      </c>
      <c r="BL565" s="190" t="str">
        <f t="shared" si="659"/>
        <v>BL$19</v>
      </c>
      <c r="BM565" s="190" t="str">
        <f t="shared" si="659"/>
        <v>BM$19</v>
      </c>
      <c r="BN565" s="190" t="str">
        <f t="shared" si="659"/>
        <v>BN$19</v>
      </c>
      <c r="BO565" s="190" t="str">
        <f t="shared" si="659"/>
        <v>BO$19</v>
      </c>
      <c r="BP565" s="190" t="str">
        <f t="shared" si="659"/>
        <v>BP$19</v>
      </c>
      <c r="BQ565" s="190" t="str">
        <f t="shared" si="659"/>
        <v>BQ$19</v>
      </c>
      <c r="BR565" s="190" t="str">
        <f t="shared" si="659"/>
        <v>BR$19</v>
      </c>
      <c r="BS565" s="190" t="str">
        <f t="shared" si="659"/>
        <v>BS$19</v>
      </c>
      <c r="BT565" s="190" t="str">
        <f t="shared" si="659"/>
        <v>BT$19</v>
      </c>
      <c r="BU565" s="190" t="str">
        <f t="shared" si="659"/>
        <v>BU$19</v>
      </c>
      <c r="BV565" s="190" t="str">
        <f t="shared" si="659"/>
        <v>BV$19</v>
      </c>
      <c r="BW565" s="190" t="str">
        <f t="shared" si="659"/>
        <v>BW$19</v>
      </c>
      <c r="BX565" s="190" t="str">
        <f t="shared" si="659"/>
        <v>BX$19</v>
      </c>
      <c r="BY565" s="190" t="str">
        <f t="shared" si="659"/>
        <v>BY$19</v>
      </c>
      <c r="BZ565" s="190" t="str">
        <f t="shared" si="659"/>
        <v>BZ$19</v>
      </c>
      <c r="CA565" s="190" t="str">
        <f t="shared" si="659"/>
        <v>CA$19</v>
      </c>
      <c r="CB565" s="190" t="str">
        <f t="shared" si="659"/>
        <v>CB$19</v>
      </c>
      <c r="CC565" s="190" t="str">
        <f t="shared" si="659"/>
        <v>CC$19</v>
      </c>
      <c r="CD565" s="190" t="str">
        <f t="shared" si="659"/>
        <v>CD$19</v>
      </c>
      <c r="CE565" s="190" t="str">
        <f t="shared" ref="CE565:CL565" si="660">CE$23</f>
        <v>CE$19</v>
      </c>
      <c r="CF565" s="190" t="str">
        <f t="shared" si="660"/>
        <v>CF$19</v>
      </c>
      <c r="CG565" s="190" t="str">
        <f t="shared" si="660"/>
        <v>CG$19</v>
      </c>
      <c r="CH565" s="190" t="str">
        <f t="shared" si="660"/>
        <v>CH$19</v>
      </c>
      <c r="CI565" s="190" t="str">
        <f t="shared" si="660"/>
        <v>CI$19</v>
      </c>
      <c r="CJ565" s="190" t="str">
        <f t="shared" si="660"/>
        <v>CJ$19</v>
      </c>
      <c r="CK565" s="190" t="str">
        <f t="shared" si="660"/>
        <v>CK$19</v>
      </c>
      <c r="CL565" s="190" t="str">
        <f t="shared" si="660"/>
        <v>CL$19</v>
      </c>
      <c r="CN565" s="201"/>
      <c r="CO565" s="190" t="str">
        <f t="shared" ref="CO565:DL565" si="661">CO$23</f>
        <v>CO$19</v>
      </c>
      <c r="CP565" s="190" t="str">
        <f t="shared" si="661"/>
        <v>CP$19</v>
      </c>
      <c r="CQ565" s="190" t="str">
        <f t="shared" si="661"/>
        <v>CQ$19</v>
      </c>
      <c r="CR565" s="190" t="str">
        <f t="shared" si="661"/>
        <v>CR$19</v>
      </c>
      <c r="CS565" s="190" t="str">
        <f t="shared" si="661"/>
        <v>CS$19</v>
      </c>
      <c r="CT565" s="190" t="str">
        <f t="shared" si="661"/>
        <v>CT$19</v>
      </c>
      <c r="CU565" s="190" t="str">
        <f t="shared" si="661"/>
        <v>CU$19</v>
      </c>
      <c r="CV565" s="190" t="str">
        <f t="shared" si="661"/>
        <v>CV$19</v>
      </c>
      <c r="CW565" s="190" t="str">
        <f t="shared" si="661"/>
        <v>CW$19</v>
      </c>
      <c r="CX565" s="190" t="str">
        <f t="shared" si="661"/>
        <v>CX$19</v>
      </c>
      <c r="CY565" s="190" t="str">
        <f t="shared" si="661"/>
        <v>CY$19</v>
      </c>
      <c r="CZ565" s="190" t="str">
        <f t="shared" si="661"/>
        <v>CZ$19</v>
      </c>
      <c r="DA565" s="190" t="str">
        <f t="shared" si="661"/>
        <v>DA$19</v>
      </c>
      <c r="DB565" s="190" t="str">
        <f t="shared" si="661"/>
        <v>DB$19</v>
      </c>
      <c r="DC565" s="190" t="str">
        <f t="shared" si="661"/>
        <v>DC$19</v>
      </c>
      <c r="DD565" s="190" t="str">
        <f t="shared" si="661"/>
        <v>DD$19</v>
      </c>
      <c r="DE565" s="190" t="str">
        <f t="shared" si="661"/>
        <v>DE$19</v>
      </c>
      <c r="DF565" s="190" t="str">
        <f t="shared" si="661"/>
        <v>DF$19</v>
      </c>
      <c r="DG565" s="190" t="str">
        <f t="shared" si="661"/>
        <v>DG$19</v>
      </c>
      <c r="DH565" s="190" t="str">
        <f t="shared" si="661"/>
        <v>DH$19</v>
      </c>
      <c r="DI565" s="190" t="str">
        <f t="shared" si="661"/>
        <v>DI$19</v>
      </c>
      <c r="DJ565" s="190" t="str">
        <f t="shared" si="661"/>
        <v>DJ$19</v>
      </c>
      <c r="DK565" s="190" t="str">
        <f t="shared" si="661"/>
        <v>DK$19</v>
      </c>
      <c r="DL565" s="190" t="str">
        <f t="shared" si="661"/>
        <v>DL$19</v>
      </c>
    </row>
    <row r="566" spans="1:116" x14ac:dyDescent="0.4">
      <c r="A566" s="48" t="s">
        <v>218</v>
      </c>
      <c r="B566" s="31" t="s">
        <v>81</v>
      </c>
      <c r="C566" s="31"/>
      <c r="D566" t="s">
        <v>758</v>
      </c>
      <c r="E566" s="8" t="str">
        <f t="shared" ref="E566:E576" si="662">ROW()&amp;" "&amp;D566</f>
        <v>566 SUB-PR</v>
      </c>
      <c r="F566" t="s">
        <v>445</v>
      </c>
      <c r="G566" s="70" t="s">
        <v>780</v>
      </c>
      <c r="H566" s="48"/>
      <c r="I566" s="297"/>
      <c r="J566" s="297"/>
      <c r="K566" s="48"/>
      <c r="L566" s="48"/>
      <c r="M566" s="48"/>
      <c r="N566" s="48"/>
      <c r="O566" s="48"/>
      <c r="P566" s="48"/>
      <c r="R566" s="70"/>
      <c r="S566" s="298"/>
      <c r="T566" s="298"/>
      <c r="U566" s="298"/>
      <c r="V566" s="298"/>
      <c r="W566" s="298"/>
      <c r="X566" s="298"/>
      <c r="Y566" s="298"/>
      <c r="Z566" s="298"/>
      <c r="AA566" s="298"/>
      <c r="AB566" s="298"/>
      <c r="AC566" s="298"/>
      <c r="AD566" s="298"/>
      <c r="AE566" s="298"/>
      <c r="AF566" s="298"/>
      <c r="AG566" s="298"/>
      <c r="AH566" s="298"/>
      <c r="AI566" s="298"/>
      <c r="AJ566" s="298"/>
      <c r="AK566" s="298"/>
      <c r="AL566" s="298"/>
      <c r="AM566" s="298"/>
      <c r="AN566" s="298"/>
      <c r="AO566" s="298"/>
      <c r="AP566" s="298"/>
      <c r="AQ566" s="298"/>
      <c r="AR566" s="298"/>
      <c r="AS566" s="298"/>
      <c r="AT566" s="298"/>
      <c r="AU566" s="298"/>
      <c r="AV566" s="298"/>
      <c r="AW566" s="298"/>
      <c r="AX566" s="298"/>
      <c r="AY566" s="298"/>
      <c r="AZ566" s="298"/>
      <c r="BA566" s="298"/>
      <c r="BB566" s="298"/>
      <c r="BC566" s="298"/>
      <c r="BD566" s="298"/>
      <c r="BE566" s="298"/>
      <c r="BF566" s="298"/>
      <c r="BG566" s="298"/>
      <c r="BH566" s="298"/>
      <c r="BI566" s="298"/>
      <c r="BJ566" s="298"/>
      <c r="BK566" s="298"/>
      <c r="BL566" s="298"/>
      <c r="BM566" s="298"/>
      <c r="BN566" s="298"/>
      <c r="BO566" s="298"/>
      <c r="BP566" s="298"/>
      <c r="BQ566" s="298"/>
      <c r="BR566" s="298"/>
      <c r="BS566" s="298"/>
      <c r="BT566" s="298"/>
      <c r="BU566" s="298"/>
      <c r="BV566" s="298"/>
      <c r="BW566" s="298"/>
      <c r="BX566" s="298"/>
      <c r="BY566" s="298"/>
      <c r="BZ566" s="298"/>
      <c r="CA566" s="298"/>
      <c r="CB566" s="298"/>
      <c r="CC566" s="298"/>
      <c r="CD566" s="298"/>
      <c r="CE566" s="298"/>
      <c r="CF566" s="298"/>
      <c r="CG566" s="298"/>
      <c r="CH566" s="298"/>
      <c r="CI566" s="298"/>
      <c r="CJ566" s="298"/>
      <c r="CK566" s="298"/>
      <c r="CL566" s="298"/>
      <c r="CN566" s="297"/>
      <c r="CO566" s="298"/>
      <c r="CP566" s="298"/>
      <c r="CQ566" s="298"/>
      <c r="CR566" s="298"/>
      <c r="CS566" s="298"/>
      <c r="CT566" s="298"/>
      <c r="CU566" s="298"/>
      <c r="CV566" s="298"/>
      <c r="CW566" s="298"/>
      <c r="CX566" s="298"/>
      <c r="CY566" s="298"/>
      <c r="CZ566" s="298"/>
      <c r="DA566" s="298"/>
      <c r="DB566" s="298"/>
      <c r="DC566" s="298"/>
      <c r="DD566" s="298"/>
      <c r="DE566" s="298"/>
      <c r="DF566" s="298"/>
      <c r="DG566" s="298"/>
      <c r="DH566" s="298"/>
      <c r="DI566" s="298"/>
      <c r="DJ566" s="298"/>
      <c r="DK566" s="298"/>
      <c r="DL566" s="298"/>
    </row>
    <row r="567" spans="1:116" x14ac:dyDescent="0.4">
      <c r="A567" s="31"/>
      <c r="B567" s="31" t="s">
        <v>81</v>
      </c>
      <c r="C567" s="31" t="s">
        <v>198</v>
      </c>
      <c r="D567" t="s">
        <v>758</v>
      </c>
      <c r="E567" s="8" t="str">
        <f>ROW()&amp;" "&amp;D567</f>
        <v>567 SUB-PR</v>
      </c>
      <c r="G567" s="13" t="str">
        <f>"Subscription Revenue - "&amp;G578</f>
        <v>Subscription Revenue - (Primary label)</v>
      </c>
      <c r="H567" s="31"/>
      <c r="I567" s="73"/>
      <c r="J567" s="73"/>
      <c r="K567" s="31"/>
      <c r="L567" s="31"/>
      <c r="M567" s="31"/>
      <c r="N567" s="31"/>
      <c r="O567" s="31"/>
      <c r="P567" s="31"/>
      <c r="R567" s="67"/>
      <c r="S567" s="156"/>
      <c r="T567" s="156"/>
      <c r="U567" s="156"/>
      <c r="V567" s="156"/>
      <c r="W567" s="156"/>
      <c r="X567" s="156"/>
      <c r="Y567" s="156"/>
      <c r="Z567" s="156"/>
      <c r="AA567" s="156"/>
      <c r="AB567" s="156"/>
      <c r="AC567" s="156"/>
      <c r="AD567" s="156"/>
      <c r="AE567" s="156"/>
      <c r="AF567" s="156"/>
      <c r="AG567" s="156"/>
      <c r="AH567" s="156"/>
      <c r="AI567" s="156"/>
      <c r="AJ567" s="156"/>
      <c r="AK567" s="156"/>
      <c r="AL567" s="156"/>
      <c r="AM567" s="156"/>
      <c r="AN567" s="156"/>
      <c r="AO567" s="156"/>
      <c r="AP567" s="156"/>
      <c r="AQ567" s="156"/>
      <c r="AR567" s="156"/>
      <c r="AS567" s="156"/>
      <c r="AT567" s="156"/>
      <c r="AU567" s="156"/>
      <c r="AV567" s="156"/>
      <c r="AW567" s="156"/>
      <c r="AX567" s="156"/>
      <c r="AY567" s="156"/>
      <c r="AZ567" s="156"/>
      <c r="BA567" s="156"/>
      <c r="BB567" s="156"/>
      <c r="BC567" s="156"/>
      <c r="BD567" s="156"/>
      <c r="BE567" s="156"/>
      <c r="BF567" s="156"/>
      <c r="BG567" s="156"/>
      <c r="BH567" s="156"/>
      <c r="BI567" s="156"/>
      <c r="BJ567" s="156"/>
      <c r="BK567" s="156"/>
      <c r="BL567" s="156"/>
      <c r="BM567" s="156"/>
      <c r="BN567" s="156"/>
      <c r="BO567" s="156"/>
      <c r="BP567" s="156"/>
      <c r="BQ567" s="156"/>
      <c r="BR567" s="156"/>
      <c r="BS567" s="156"/>
      <c r="BT567" s="156"/>
      <c r="BU567" s="156"/>
      <c r="BV567" s="156"/>
      <c r="BW567" s="156"/>
      <c r="BX567" s="156"/>
      <c r="BY567" s="156"/>
      <c r="BZ567" s="156"/>
      <c r="CA567" s="156"/>
      <c r="CB567" s="156"/>
      <c r="CC567" s="156"/>
      <c r="CD567" s="156"/>
      <c r="CE567" s="156"/>
      <c r="CF567" s="156"/>
      <c r="CG567" s="156"/>
      <c r="CH567" s="156"/>
      <c r="CI567" s="156"/>
      <c r="CJ567" s="156"/>
      <c r="CK567" s="156"/>
      <c r="CL567" s="156"/>
      <c r="CN567" s="73"/>
      <c r="CO567" s="156"/>
      <c r="CP567" s="156"/>
      <c r="CQ567" s="156"/>
      <c r="CR567" s="156"/>
      <c r="CS567" s="156"/>
      <c r="CT567" s="156"/>
      <c r="CU567" s="156"/>
      <c r="CV567" s="156"/>
      <c r="CW567" s="156"/>
      <c r="CX567" s="156"/>
      <c r="CY567" s="156"/>
      <c r="CZ567" s="156"/>
      <c r="DA567" s="156"/>
      <c r="DB567" s="156"/>
      <c r="DC567" s="156"/>
      <c r="DD567" s="156"/>
      <c r="DE567" s="156"/>
      <c r="DF567" s="156"/>
      <c r="DG567" s="156"/>
      <c r="DH567" s="156"/>
      <c r="DI567" s="156"/>
      <c r="DJ567" s="156"/>
      <c r="DK567" s="156"/>
      <c r="DL567" s="156"/>
    </row>
    <row r="568" spans="1:116" x14ac:dyDescent="0.4">
      <c r="B568" t="str">
        <f>E568</f>
        <v>568 SUB-PR</v>
      </c>
      <c r="D568" t="s">
        <v>758</v>
      </c>
      <c r="E568" s="8" t="str">
        <f>ROW()&amp;" "&amp;D568</f>
        <v>568 SUB-PR</v>
      </c>
      <c r="G568" s="145" t="s">
        <v>414</v>
      </c>
      <c r="H568" s="12"/>
      <c r="I568" s="60"/>
      <c r="J568" s="60"/>
      <c r="K568" s="18">
        <v>20</v>
      </c>
      <c r="L568" s="18">
        <v>20</v>
      </c>
      <c r="M568" s="18">
        <v>20</v>
      </c>
      <c r="N568" s="18">
        <v>20</v>
      </c>
      <c r="O568" s="18">
        <v>20</v>
      </c>
      <c r="P568" s="18">
        <v>20</v>
      </c>
      <c r="R568" s="19"/>
      <c r="S568" s="147" cm="1">
        <f t="array" ref="S568">INDEX($K:$P,ROW(),MATCH(S$3,$K$2:$P$2,0))</f>
        <v>20</v>
      </c>
      <c r="T568" s="147" cm="1">
        <f t="array" ref="T568">INDEX($K:$P,ROW(),MATCH(T$3,$K$2:$P$2,0))</f>
        <v>20</v>
      </c>
      <c r="U568" s="147" cm="1">
        <f t="array" ref="U568">INDEX($K:$P,ROW(),MATCH(U$3,$K$2:$P$2,0))</f>
        <v>20</v>
      </c>
      <c r="V568" s="147" cm="1">
        <f t="array" ref="V568">INDEX($K:$P,ROW(),MATCH(V$3,$K$2:$P$2,0))</f>
        <v>20</v>
      </c>
      <c r="W568" s="147" cm="1">
        <f t="array" ref="W568">INDEX($K:$P,ROW(),MATCH(W$3,$K$2:$P$2,0))</f>
        <v>20</v>
      </c>
      <c r="X568" s="147" cm="1">
        <f t="array" ref="X568">INDEX($K:$P,ROW(),MATCH(X$3,$K$2:$P$2,0))</f>
        <v>20</v>
      </c>
      <c r="Y568" s="147" cm="1">
        <f t="array" ref="Y568">INDEX($K:$P,ROW(),MATCH(Y$3,$K$2:$P$2,0))</f>
        <v>20</v>
      </c>
      <c r="Z568" s="147" cm="1">
        <f t="array" ref="Z568">INDEX($K:$P,ROW(),MATCH(Z$3,$K$2:$P$2,0))</f>
        <v>20</v>
      </c>
      <c r="AA568" s="147" cm="1">
        <f t="array" ref="AA568">INDEX($K:$P,ROW(),MATCH(AA$3,$K$2:$P$2,0))</f>
        <v>20</v>
      </c>
      <c r="AB568" s="147" cm="1">
        <f t="array" ref="AB568">INDEX($K:$P,ROW(),MATCH(AB$3,$K$2:$P$2,0))</f>
        <v>20</v>
      </c>
      <c r="AC568" s="147" cm="1">
        <f t="array" ref="AC568">INDEX($K:$P,ROW(),MATCH(AC$3,$K$2:$P$2,0))</f>
        <v>20</v>
      </c>
      <c r="AD568" s="147" cm="1">
        <f t="array" ref="AD568">INDEX($K:$P,ROW(),MATCH(AD$3,$K$2:$P$2,0))</f>
        <v>20</v>
      </c>
      <c r="AE568" s="147" cm="1">
        <f t="array" ref="AE568">INDEX($K:$P,ROW(),MATCH(AE$3,$K$2:$P$2,0))</f>
        <v>20</v>
      </c>
      <c r="AF568" s="147" cm="1">
        <f t="array" ref="AF568">INDEX($K:$P,ROW(),MATCH(AF$3,$K$2:$P$2,0))</f>
        <v>20</v>
      </c>
      <c r="AG568" s="147" cm="1">
        <f t="array" ref="AG568">INDEX($K:$P,ROW(),MATCH(AG$3,$K$2:$P$2,0))</f>
        <v>20</v>
      </c>
      <c r="AH568" s="147" cm="1">
        <f t="array" ref="AH568">INDEX($K:$P,ROW(),MATCH(AH$3,$K$2:$P$2,0))</f>
        <v>20</v>
      </c>
      <c r="AI568" s="147" cm="1">
        <f t="array" ref="AI568">INDEX($K:$P,ROW(),MATCH(AI$3,$K$2:$P$2,0))</f>
        <v>20</v>
      </c>
      <c r="AJ568" s="147" cm="1">
        <f t="array" ref="AJ568">INDEX($K:$P,ROW(),MATCH(AJ$3,$K$2:$P$2,0))</f>
        <v>20</v>
      </c>
      <c r="AK568" s="147" cm="1">
        <f t="array" ref="AK568">INDEX($K:$P,ROW(),MATCH(AK$3,$K$2:$P$2,0))</f>
        <v>20</v>
      </c>
      <c r="AL568" s="147" cm="1">
        <f t="array" ref="AL568">INDEX($K:$P,ROW(),MATCH(AL$3,$K$2:$P$2,0))</f>
        <v>20</v>
      </c>
      <c r="AM568" s="147" cm="1">
        <f t="array" ref="AM568">INDEX($K:$P,ROW(),MATCH(AM$3,$K$2:$P$2,0))</f>
        <v>20</v>
      </c>
      <c r="AN568" s="147" cm="1">
        <f t="array" ref="AN568">INDEX($K:$P,ROW(),MATCH(AN$3,$K$2:$P$2,0))</f>
        <v>20</v>
      </c>
      <c r="AO568" s="147" cm="1">
        <f t="array" ref="AO568">INDEX($K:$P,ROW(),MATCH(AO$3,$K$2:$P$2,0))</f>
        <v>20</v>
      </c>
      <c r="AP568" s="147" cm="1">
        <f t="array" ref="AP568">INDEX($K:$P,ROW(),MATCH(AP$3,$K$2:$P$2,0))</f>
        <v>20</v>
      </c>
      <c r="AQ568" s="147" cm="1">
        <f t="array" ref="AQ568">INDEX($K:$P,ROW(),MATCH(AQ$3,$K$2:$P$2,0))</f>
        <v>20</v>
      </c>
      <c r="AR568" s="147" cm="1">
        <f t="array" ref="AR568">INDEX($K:$P,ROW(),MATCH(AR$3,$K$2:$P$2,0))</f>
        <v>20</v>
      </c>
      <c r="AS568" s="147" cm="1">
        <f t="array" ref="AS568">INDEX($K:$P,ROW(),MATCH(AS$3,$K$2:$P$2,0))</f>
        <v>20</v>
      </c>
      <c r="AT568" s="147" cm="1">
        <f t="array" ref="AT568">INDEX($K:$P,ROW(),MATCH(AT$3,$K$2:$P$2,0))</f>
        <v>20</v>
      </c>
      <c r="AU568" s="147" cm="1">
        <f t="array" ref="AU568">INDEX($K:$P,ROW(),MATCH(AU$3,$K$2:$P$2,0))</f>
        <v>20</v>
      </c>
      <c r="AV568" s="147" cm="1">
        <f t="array" ref="AV568">INDEX($K:$P,ROW(),MATCH(AV$3,$K$2:$P$2,0))</f>
        <v>20</v>
      </c>
      <c r="AW568" s="147" cm="1">
        <f t="array" ref="AW568">INDEX($K:$P,ROW(),MATCH(AW$3,$K$2:$P$2,0))</f>
        <v>20</v>
      </c>
      <c r="AX568" s="147" cm="1">
        <f t="array" ref="AX568">INDEX($K:$P,ROW(),MATCH(AX$3,$K$2:$P$2,0))</f>
        <v>20</v>
      </c>
      <c r="AY568" s="147" cm="1">
        <f t="array" ref="AY568">INDEX($K:$P,ROW(),MATCH(AY$3,$K$2:$P$2,0))</f>
        <v>20</v>
      </c>
      <c r="AZ568" s="147" cm="1">
        <f t="array" ref="AZ568">INDEX($K:$P,ROW(),MATCH(AZ$3,$K$2:$P$2,0))</f>
        <v>20</v>
      </c>
      <c r="BA568" s="147" cm="1">
        <f t="array" ref="BA568">INDEX($K:$P,ROW(),MATCH(BA$3,$K$2:$P$2,0))</f>
        <v>20</v>
      </c>
      <c r="BB568" s="147" cm="1">
        <f t="array" ref="BB568">INDEX($K:$P,ROW(),MATCH(BB$3,$K$2:$P$2,0))</f>
        <v>20</v>
      </c>
      <c r="BC568" s="147" cm="1">
        <f t="array" ref="BC568">INDEX($K:$P,ROW(),MATCH(BC$3,$K$2:$P$2,0))</f>
        <v>20</v>
      </c>
      <c r="BD568" s="147" cm="1">
        <f t="array" ref="BD568">INDEX($K:$P,ROW(),MATCH(BD$3,$K$2:$P$2,0))</f>
        <v>20</v>
      </c>
      <c r="BE568" s="147" cm="1">
        <f t="array" ref="BE568">INDEX($K:$P,ROW(),MATCH(BE$3,$K$2:$P$2,0))</f>
        <v>20</v>
      </c>
      <c r="BF568" s="147" cm="1">
        <f t="array" ref="BF568">INDEX($K:$P,ROW(),MATCH(BF$3,$K$2:$P$2,0))</f>
        <v>20</v>
      </c>
      <c r="BG568" s="147" cm="1">
        <f t="array" ref="BG568">INDEX($K:$P,ROW(),MATCH(BG$3,$K$2:$P$2,0))</f>
        <v>20</v>
      </c>
      <c r="BH568" s="147" cm="1">
        <f t="array" ref="BH568">INDEX($K:$P,ROW(),MATCH(BH$3,$K$2:$P$2,0))</f>
        <v>20</v>
      </c>
      <c r="BI568" s="147" cm="1">
        <f t="array" ref="BI568">INDEX($K:$P,ROW(),MATCH(BI$3,$K$2:$P$2,0))</f>
        <v>20</v>
      </c>
      <c r="BJ568" s="147" cm="1">
        <f t="array" ref="BJ568">INDEX($K:$P,ROW(),MATCH(BJ$3,$K$2:$P$2,0))</f>
        <v>20</v>
      </c>
      <c r="BK568" s="147" cm="1">
        <f t="array" ref="BK568">INDEX($K:$P,ROW(),MATCH(BK$3,$K$2:$P$2,0))</f>
        <v>20</v>
      </c>
      <c r="BL568" s="147" cm="1">
        <f t="array" ref="BL568">INDEX($K:$P,ROW(),MATCH(BL$3,$K$2:$P$2,0))</f>
        <v>20</v>
      </c>
      <c r="BM568" s="147" cm="1">
        <f t="array" ref="BM568">INDEX($K:$P,ROW(),MATCH(BM$3,$K$2:$P$2,0))</f>
        <v>20</v>
      </c>
      <c r="BN568" s="147" cm="1">
        <f t="array" ref="BN568">INDEX($K:$P,ROW(),MATCH(BN$3,$K$2:$P$2,0))</f>
        <v>20</v>
      </c>
      <c r="BO568" s="147" cm="1">
        <f t="array" ref="BO568">INDEX($K:$P,ROW(),MATCH(BO$3,$K$2:$P$2,0))</f>
        <v>20</v>
      </c>
      <c r="BP568" s="147" cm="1">
        <f t="array" ref="BP568">INDEX($K:$P,ROW(),MATCH(BP$3,$K$2:$P$2,0))</f>
        <v>20</v>
      </c>
      <c r="BQ568" s="147" cm="1">
        <f t="array" ref="BQ568">INDEX($K:$P,ROW(),MATCH(BQ$3,$K$2:$P$2,0))</f>
        <v>20</v>
      </c>
      <c r="BR568" s="147" cm="1">
        <f t="array" ref="BR568">INDEX($K:$P,ROW(),MATCH(BR$3,$K$2:$P$2,0))</f>
        <v>20</v>
      </c>
      <c r="BS568" s="147" cm="1">
        <f t="array" ref="BS568">INDEX($K:$P,ROW(),MATCH(BS$3,$K$2:$P$2,0))</f>
        <v>20</v>
      </c>
      <c r="BT568" s="147" cm="1">
        <f t="array" ref="BT568">INDEX($K:$P,ROW(),MATCH(BT$3,$K$2:$P$2,0))</f>
        <v>20</v>
      </c>
      <c r="BU568" s="147" cm="1">
        <f t="array" ref="BU568">INDEX($K:$P,ROW(),MATCH(BU$3,$K$2:$P$2,0))</f>
        <v>20</v>
      </c>
      <c r="BV568" s="147" cm="1">
        <f t="array" ref="BV568">INDEX($K:$P,ROW(),MATCH(BV$3,$K$2:$P$2,0))</f>
        <v>20</v>
      </c>
      <c r="BW568" s="147" cm="1">
        <f t="array" ref="BW568">INDEX($K:$P,ROW(),MATCH(BW$3,$K$2:$P$2,0))</f>
        <v>20</v>
      </c>
      <c r="BX568" s="147" cm="1">
        <f t="array" ref="BX568">INDEX($K:$P,ROW(),MATCH(BX$3,$K$2:$P$2,0))</f>
        <v>20</v>
      </c>
      <c r="BY568" s="147" cm="1">
        <f t="array" ref="BY568">INDEX($K:$P,ROW(),MATCH(BY$3,$K$2:$P$2,0))</f>
        <v>20</v>
      </c>
      <c r="BZ568" s="147" cm="1">
        <f t="array" ref="BZ568">INDEX($K:$P,ROW(),MATCH(BZ$3,$K$2:$P$2,0))</f>
        <v>20</v>
      </c>
      <c r="CA568" s="147" cm="1">
        <f t="array" ref="CA568">INDEX($K:$P,ROW(),MATCH(CA$3,$K$2:$P$2,0))</f>
        <v>20</v>
      </c>
      <c r="CB568" s="147" cm="1">
        <f t="array" ref="CB568">INDEX($K:$P,ROW(),MATCH(CB$3,$K$2:$P$2,0))</f>
        <v>20</v>
      </c>
      <c r="CC568" s="147" cm="1">
        <f t="array" ref="CC568">INDEX($K:$P,ROW(),MATCH(CC$3,$K$2:$P$2,0))</f>
        <v>20</v>
      </c>
      <c r="CD568" s="147" cm="1">
        <f t="array" ref="CD568">INDEX($K:$P,ROW(),MATCH(CD$3,$K$2:$P$2,0))</f>
        <v>20</v>
      </c>
      <c r="CE568" s="147" cm="1">
        <f t="array" ref="CE568">INDEX($K:$P,ROW(),MATCH(CE$3,$K$2:$P$2,0))</f>
        <v>20</v>
      </c>
      <c r="CF568" s="147" cm="1">
        <f t="array" ref="CF568">INDEX($K:$P,ROW(),MATCH(CF$3,$K$2:$P$2,0))</f>
        <v>20</v>
      </c>
      <c r="CG568" s="147" cm="1">
        <f t="array" ref="CG568">INDEX($K:$P,ROW(),MATCH(CG$3,$K$2:$P$2,0))</f>
        <v>20</v>
      </c>
      <c r="CH568" s="147" cm="1">
        <f t="array" ref="CH568">INDEX($K:$P,ROW(),MATCH(CH$3,$K$2:$P$2,0))</f>
        <v>20</v>
      </c>
      <c r="CI568" s="147" cm="1">
        <f t="array" ref="CI568">INDEX($K:$P,ROW(),MATCH(CI$3,$K$2:$P$2,0))</f>
        <v>20</v>
      </c>
      <c r="CJ568" s="147" cm="1">
        <f t="array" ref="CJ568">INDEX($K:$P,ROW(),MATCH(CJ$3,$K$2:$P$2,0))</f>
        <v>20</v>
      </c>
      <c r="CK568" s="147" cm="1">
        <f t="array" ref="CK568">INDEX($K:$P,ROW(),MATCH(CK$3,$K$2:$P$2,0))</f>
        <v>20</v>
      </c>
      <c r="CL568" s="147" cm="1">
        <f t="array" ref="CL568">INDEX($K:$P,ROW(),MATCH(CL$3,$K$2:$P$2,0))</f>
        <v>20</v>
      </c>
      <c r="CN568" s="60"/>
      <c r="CO568" s="147" t="e" cm="1">
        <f t="array" ref="CO568">INDEX($K:$P,ROW(),MATCH(CO$3,$K$2:$P$2,0))</f>
        <v>#N/A</v>
      </c>
      <c r="CP568" s="147" t="e" cm="1">
        <f t="array" ref="CP568">INDEX($K:$P,ROW(),MATCH(CP$3,$K$2:$P$2,0))</f>
        <v>#N/A</v>
      </c>
      <c r="CQ568" s="147" t="e" cm="1">
        <f t="array" ref="CQ568">INDEX($K:$P,ROW(),MATCH(CQ$3,$K$2:$P$2,0))</f>
        <v>#N/A</v>
      </c>
      <c r="CR568" s="147" t="e" cm="1">
        <f t="array" ref="CR568">INDEX($K:$P,ROW(),MATCH(CR$3,$K$2:$P$2,0))</f>
        <v>#N/A</v>
      </c>
      <c r="CS568" s="147" t="e" cm="1">
        <f t="array" ref="CS568">INDEX($K:$P,ROW(),MATCH(CS$3,$K$2:$P$2,0))</f>
        <v>#N/A</v>
      </c>
      <c r="CT568" s="147" t="e" cm="1">
        <f t="array" ref="CT568">INDEX($K:$P,ROW(),MATCH(CT$3,$K$2:$P$2,0))</f>
        <v>#N/A</v>
      </c>
      <c r="CU568" s="147" t="e" cm="1">
        <f t="array" ref="CU568">INDEX($K:$P,ROW(),MATCH(CU$3,$K$2:$P$2,0))</f>
        <v>#N/A</v>
      </c>
      <c r="CV568" s="147" t="e" cm="1">
        <f t="array" ref="CV568">INDEX($K:$P,ROW(),MATCH(CV$3,$K$2:$P$2,0))</f>
        <v>#N/A</v>
      </c>
      <c r="CW568" s="147" t="e" cm="1">
        <f t="array" ref="CW568">INDEX($K:$P,ROW(),MATCH(CW$3,$K$2:$P$2,0))</f>
        <v>#N/A</v>
      </c>
      <c r="CX568" s="147" t="e" cm="1">
        <f t="array" ref="CX568">INDEX($K:$P,ROW(),MATCH(CX$3,$K$2:$P$2,0))</f>
        <v>#N/A</v>
      </c>
      <c r="CY568" s="147" t="e" cm="1">
        <f t="array" ref="CY568">INDEX($K:$P,ROW(),MATCH(CY$3,$K$2:$P$2,0))</f>
        <v>#N/A</v>
      </c>
      <c r="CZ568" s="147" t="e" cm="1">
        <f t="array" ref="CZ568">INDEX($K:$P,ROW(),MATCH(CZ$3,$K$2:$P$2,0))</f>
        <v>#N/A</v>
      </c>
      <c r="DA568" s="147" t="e" cm="1">
        <f t="array" ref="DA568">INDEX($K:$P,ROW(),MATCH(DA$3,$K$2:$P$2,0))</f>
        <v>#N/A</v>
      </c>
      <c r="DB568" s="147" t="e" cm="1">
        <f t="array" ref="DB568">INDEX($K:$P,ROW(),MATCH(DB$3,$K$2:$P$2,0))</f>
        <v>#N/A</v>
      </c>
      <c r="DC568" s="147" t="e" cm="1">
        <f t="array" ref="DC568">INDEX($K:$P,ROW(),MATCH(DC$3,$K$2:$P$2,0))</f>
        <v>#N/A</v>
      </c>
      <c r="DD568" s="147" t="e" cm="1">
        <f t="array" ref="DD568">INDEX($K:$P,ROW(),MATCH(DD$3,$K$2:$P$2,0))</f>
        <v>#N/A</v>
      </c>
      <c r="DE568" s="147" t="e" cm="1">
        <f t="array" ref="DE568">INDEX($K:$P,ROW(),MATCH(DE$3,$K$2:$P$2,0))</f>
        <v>#N/A</v>
      </c>
      <c r="DF568" s="147" t="e" cm="1">
        <f t="array" ref="DF568">INDEX($K:$P,ROW(),MATCH(DF$3,$K$2:$P$2,0))</f>
        <v>#N/A</v>
      </c>
      <c r="DG568" s="147" t="e" cm="1">
        <f t="array" ref="DG568">INDEX($K:$P,ROW(),MATCH(DG$3,$K$2:$P$2,0))</f>
        <v>#N/A</v>
      </c>
      <c r="DH568" s="147" t="e" cm="1">
        <f t="array" ref="DH568">INDEX($K:$P,ROW(),MATCH(DH$3,$K$2:$P$2,0))</f>
        <v>#N/A</v>
      </c>
      <c r="DI568" s="147" t="e" cm="1">
        <f t="array" ref="DI568">INDEX($K:$P,ROW(),MATCH(DI$3,$K$2:$P$2,0))</f>
        <v>#N/A</v>
      </c>
      <c r="DJ568" s="147" t="e" cm="1">
        <f t="array" ref="DJ568">INDEX($K:$P,ROW(),MATCH(DJ$3,$K$2:$P$2,0))</f>
        <v>#N/A</v>
      </c>
      <c r="DK568" s="147" t="e" cm="1">
        <f t="array" ref="DK568">INDEX($K:$P,ROW(),MATCH(DK$3,$K$2:$P$2,0))</f>
        <v>#N/A</v>
      </c>
      <c r="DL568" s="147" t="e" cm="1">
        <f t="array" ref="DL568">INDEX($K:$P,ROW(),MATCH(DL$3,$K$2:$P$2,0))</f>
        <v>#N/A</v>
      </c>
    </row>
    <row r="569" spans="1:116" x14ac:dyDescent="0.4">
      <c r="D569" t="s">
        <v>758</v>
      </c>
      <c r="E569" s="8" t="str">
        <f t="shared" ref="E569" si="663">ROW()&amp;" "&amp;D569</f>
        <v>569 SUB-PR</v>
      </c>
      <c r="G569"/>
      <c r="I569"/>
      <c r="J569"/>
      <c r="R569" s="15"/>
      <c r="S569" s="76"/>
      <c r="T569" s="76"/>
      <c r="U569" s="76"/>
      <c r="V569" s="76"/>
      <c r="W569" s="76"/>
      <c r="X569" s="76"/>
      <c r="Y569" s="76"/>
      <c r="Z569" s="76"/>
      <c r="AA569" s="76"/>
      <c r="AB569" s="76"/>
      <c r="AC569" s="76"/>
      <c r="AD569" s="76"/>
      <c r="AE569" s="76"/>
      <c r="AF569" s="76"/>
      <c r="AG569" s="76"/>
      <c r="AH569" s="76"/>
      <c r="AI569" s="76"/>
      <c r="AJ569" s="76"/>
      <c r="AK569" s="76"/>
      <c r="AL569" s="76"/>
      <c r="AM569" s="76"/>
      <c r="AN569" s="76"/>
      <c r="AO569" s="76"/>
      <c r="AP569" s="76"/>
      <c r="AQ569" s="76"/>
      <c r="AR569" s="76"/>
      <c r="AS569" s="76"/>
      <c r="AT569" s="76"/>
      <c r="AU569" s="76"/>
      <c r="AV569" s="76"/>
      <c r="AW569" s="76"/>
      <c r="AX569" s="76"/>
      <c r="AY569" s="76"/>
      <c r="AZ569" s="76"/>
      <c r="BA569" s="76"/>
      <c r="BB569" s="76"/>
      <c r="BC569" s="76"/>
      <c r="BD569" s="76"/>
      <c r="BE569" s="76"/>
      <c r="BF569" s="76"/>
      <c r="BG569" s="76"/>
      <c r="BH569" s="76"/>
      <c r="BI569" s="76"/>
      <c r="BJ569" s="76"/>
      <c r="BK569" s="76"/>
      <c r="BL569" s="76"/>
      <c r="BM569" s="76"/>
      <c r="BN569" s="76"/>
      <c r="BO569" s="76"/>
      <c r="BP569" s="76"/>
      <c r="BQ569" s="76"/>
      <c r="BR569" s="76"/>
      <c r="BS569" s="76"/>
      <c r="BT569" s="76"/>
      <c r="BU569" s="76"/>
      <c r="BV569" s="76"/>
      <c r="BW569" s="76"/>
      <c r="BX569" s="76"/>
      <c r="BY569" s="76"/>
      <c r="BZ569" s="76"/>
      <c r="CA569" s="76"/>
      <c r="CB569" s="76"/>
      <c r="CC569" s="76"/>
      <c r="CD569" s="76"/>
      <c r="CE569" s="76"/>
      <c r="CF569" s="76"/>
      <c r="CG569" s="76"/>
      <c r="CH569" s="76"/>
      <c r="CI569" s="76"/>
      <c r="CJ569" s="76"/>
      <c r="CK569" s="76"/>
      <c r="CL569" s="76"/>
      <c r="CN569" s="60"/>
      <c r="CO569" s="76"/>
      <c r="CP569" s="76"/>
      <c r="CQ569" s="76"/>
      <c r="CR569" s="76"/>
      <c r="CS569" s="76"/>
      <c r="CT569" s="76"/>
      <c r="CU569" s="76"/>
      <c r="CV569" s="76"/>
      <c r="CW569" s="76"/>
      <c r="CX569" s="76"/>
      <c r="CY569" s="76"/>
      <c r="CZ569" s="76"/>
      <c r="DA569" s="76"/>
      <c r="DB569" s="76"/>
      <c r="DC569" s="76"/>
      <c r="DD569" s="76"/>
      <c r="DE569" s="76"/>
      <c r="DF569" s="76"/>
      <c r="DG569" s="76"/>
      <c r="DH569" s="76"/>
      <c r="DI569" s="76"/>
      <c r="DJ569" s="76"/>
      <c r="DK569" s="76"/>
      <c r="DL569" s="76"/>
    </row>
    <row r="570" spans="1:116" x14ac:dyDescent="0.4">
      <c r="B570" s="6"/>
      <c r="C570" s="6"/>
      <c r="D570" t="s">
        <v>758</v>
      </c>
      <c r="E570" s="8" t="str">
        <f t="shared" si="662"/>
        <v>570 SUB-PR</v>
      </c>
      <c r="G570" s="95" t="str">
        <f>G575&amp;":"</f>
        <v># of subscribers:</v>
      </c>
      <c r="H570" s="12"/>
      <c r="I570" s="60"/>
      <c r="J570" s="60"/>
      <c r="S570" s="72"/>
      <c r="T570" s="72"/>
      <c r="U570" s="72"/>
      <c r="V570" s="72"/>
      <c r="W570" s="72"/>
      <c r="X570" s="72"/>
      <c r="Y570" s="72"/>
      <c r="Z570" s="72"/>
      <c r="AA570" s="72"/>
      <c r="AB570" s="72"/>
      <c r="AC570" s="72"/>
      <c r="AD570" s="72"/>
      <c r="AE570" s="72"/>
      <c r="AF570" s="72"/>
      <c r="AG570" s="72"/>
      <c r="AH570" s="72"/>
      <c r="AI570" s="72"/>
      <c r="AJ570" s="72"/>
      <c r="AK570" s="72"/>
      <c r="AL570" s="72"/>
      <c r="AM570" s="72"/>
      <c r="AN570" s="72"/>
      <c r="AO570" s="72"/>
      <c r="AP570" s="72"/>
      <c r="AQ570" s="72"/>
      <c r="AR570" s="72"/>
      <c r="AS570" s="72"/>
      <c r="AT570" s="72"/>
      <c r="AU570" s="72"/>
      <c r="AV570" s="72"/>
      <c r="AW570" s="72"/>
      <c r="AX570" s="72"/>
      <c r="AY570" s="72"/>
      <c r="AZ570" s="72"/>
      <c r="BA570" s="72"/>
      <c r="BB570" s="72"/>
      <c r="BC570" s="72"/>
      <c r="BD570" s="72"/>
      <c r="BE570" s="72"/>
      <c r="BF570" s="72"/>
      <c r="BG570" s="72"/>
      <c r="BH570" s="72"/>
      <c r="BI570" s="72"/>
      <c r="BJ570" s="72"/>
      <c r="BK570" s="72"/>
      <c r="BL570" s="72"/>
      <c r="BM570" s="72"/>
      <c r="BN570" s="72"/>
      <c r="BO570" s="72"/>
      <c r="BP570" s="72"/>
      <c r="BQ570" s="72"/>
      <c r="BR570" s="72"/>
      <c r="BS570" s="72"/>
      <c r="BT570" s="72"/>
      <c r="BU570" s="72"/>
      <c r="BV570" s="72"/>
      <c r="BW570" s="72"/>
      <c r="BX570" s="72"/>
      <c r="BY570" s="72"/>
      <c r="BZ570" s="72"/>
      <c r="CA570" s="72"/>
      <c r="CB570" s="72"/>
      <c r="CC570" s="72"/>
      <c r="CD570" s="72"/>
      <c r="CE570" s="72"/>
      <c r="CF570" s="72"/>
      <c r="CG570" s="72"/>
      <c r="CH570" s="72"/>
      <c r="CI570" s="72"/>
      <c r="CJ570" s="72"/>
      <c r="CK570" s="72"/>
      <c r="CL570" s="72"/>
      <c r="CN570" s="60"/>
      <c r="CO570" s="72"/>
      <c r="CP570" s="72"/>
      <c r="CQ570" s="72"/>
      <c r="CR570" s="72"/>
      <c r="CS570" s="72"/>
      <c r="CT570" s="72"/>
      <c r="CU570" s="72"/>
      <c r="CV570" s="72"/>
      <c r="CW570" s="72"/>
      <c r="CX570" s="72"/>
      <c r="CY570" s="72"/>
      <c r="CZ570" s="72"/>
      <c r="DA570" s="72"/>
      <c r="DB570" s="72"/>
      <c r="DC570" s="72"/>
      <c r="DD570" s="72"/>
      <c r="DE570" s="72"/>
      <c r="DF570" s="72"/>
      <c r="DG570" s="72"/>
      <c r="DH570" s="72"/>
      <c r="DI570" s="72"/>
      <c r="DJ570" s="72"/>
      <c r="DK570" s="72"/>
      <c r="DL570" s="72"/>
    </row>
    <row r="571" spans="1:116" x14ac:dyDescent="0.4">
      <c r="B571" s="6"/>
      <c r="C571" s="6"/>
      <c r="D571" t="s">
        <v>758</v>
      </c>
      <c r="E571" s="8" t="str">
        <f t="shared" si="662"/>
        <v>571 SUB-PR</v>
      </c>
      <c r="G571" s="158" t="s">
        <v>71</v>
      </c>
      <c r="K571" s="15">
        <f>SUMIF($4:$4,K$2-1,571:571)</f>
        <v>0</v>
      </c>
      <c r="L571" s="15">
        <f ca="1">K575</f>
        <v>500</v>
      </c>
      <c r="M571" s="15">
        <f ca="1">L575</f>
        <v>500</v>
      </c>
      <c r="N571" s="15">
        <f ca="1">M575</f>
        <v>500</v>
      </c>
      <c r="O571" s="15">
        <f ca="1">N575</f>
        <v>500</v>
      </c>
      <c r="P571" s="15">
        <f ca="1">O575</f>
        <v>500</v>
      </c>
      <c r="R571" s="15"/>
      <c r="S571" s="76">
        <f t="shared" ref="S571" si="664">R575</f>
        <v>0</v>
      </c>
      <c r="T571" s="76">
        <f t="shared" ref="T571:AY571" ca="1" si="665">S575</f>
        <v>500</v>
      </c>
      <c r="U571" s="76">
        <f t="shared" ca="1" si="665"/>
        <v>500</v>
      </c>
      <c r="V571" s="76">
        <f t="shared" ca="1" si="665"/>
        <v>500</v>
      </c>
      <c r="W571" s="76">
        <f t="shared" ca="1" si="665"/>
        <v>500</v>
      </c>
      <c r="X571" s="76">
        <f t="shared" ca="1" si="665"/>
        <v>500</v>
      </c>
      <c r="Y571" s="76">
        <f t="shared" ca="1" si="665"/>
        <v>500</v>
      </c>
      <c r="Z571" s="76">
        <f t="shared" ca="1" si="665"/>
        <v>500</v>
      </c>
      <c r="AA571" s="76">
        <f t="shared" ca="1" si="665"/>
        <v>500</v>
      </c>
      <c r="AB571" s="76">
        <f t="shared" ca="1" si="665"/>
        <v>500</v>
      </c>
      <c r="AC571" s="76">
        <f t="shared" ca="1" si="665"/>
        <v>500</v>
      </c>
      <c r="AD571" s="76">
        <f t="shared" ca="1" si="665"/>
        <v>500</v>
      </c>
      <c r="AE571" s="76">
        <f t="shared" ca="1" si="665"/>
        <v>500</v>
      </c>
      <c r="AF571" s="76">
        <f t="shared" ca="1" si="665"/>
        <v>500</v>
      </c>
      <c r="AG571" s="76">
        <f t="shared" ca="1" si="665"/>
        <v>500</v>
      </c>
      <c r="AH571" s="76">
        <f t="shared" ca="1" si="665"/>
        <v>500</v>
      </c>
      <c r="AI571" s="76">
        <f t="shared" ca="1" si="665"/>
        <v>500</v>
      </c>
      <c r="AJ571" s="76">
        <f t="shared" ca="1" si="665"/>
        <v>500</v>
      </c>
      <c r="AK571" s="76">
        <f t="shared" ca="1" si="665"/>
        <v>500</v>
      </c>
      <c r="AL571" s="76">
        <f t="shared" ca="1" si="665"/>
        <v>500</v>
      </c>
      <c r="AM571" s="76">
        <f t="shared" ca="1" si="665"/>
        <v>500</v>
      </c>
      <c r="AN571" s="76">
        <f t="shared" ca="1" si="665"/>
        <v>500</v>
      </c>
      <c r="AO571" s="76">
        <f t="shared" ca="1" si="665"/>
        <v>500</v>
      </c>
      <c r="AP571" s="76">
        <f t="shared" ca="1" si="665"/>
        <v>500</v>
      </c>
      <c r="AQ571" s="76">
        <f t="shared" ca="1" si="665"/>
        <v>500</v>
      </c>
      <c r="AR571" s="76">
        <f t="shared" ca="1" si="665"/>
        <v>500</v>
      </c>
      <c r="AS571" s="76">
        <f t="shared" ca="1" si="665"/>
        <v>500</v>
      </c>
      <c r="AT571" s="76">
        <f t="shared" ca="1" si="665"/>
        <v>500</v>
      </c>
      <c r="AU571" s="76">
        <f t="shared" ca="1" si="665"/>
        <v>500</v>
      </c>
      <c r="AV571" s="76">
        <f t="shared" ca="1" si="665"/>
        <v>500</v>
      </c>
      <c r="AW571" s="76">
        <f t="shared" ca="1" si="665"/>
        <v>500</v>
      </c>
      <c r="AX571" s="76">
        <f t="shared" ca="1" si="665"/>
        <v>500</v>
      </c>
      <c r="AY571" s="76">
        <f t="shared" ca="1" si="665"/>
        <v>500</v>
      </c>
      <c r="AZ571" s="76">
        <f t="shared" ref="AZ571:CE571" ca="1" si="666">AY575</f>
        <v>500</v>
      </c>
      <c r="BA571" s="76">
        <f t="shared" ca="1" si="666"/>
        <v>500</v>
      </c>
      <c r="BB571" s="76">
        <f t="shared" ca="1" si="666"/>
        <v>500</v>
      </c>
      <c r="BC571" s="76">
        <f t="shared" ca="1" si="666"/>
        <v>500</v>
      </c>
      <c r="BD571" s="76">
        <f t="shared" ca="1" si="666"/>
        <v>500</v>
      </c>
      <c r="BE571" s="76">
        <f t="shared" ca="1" si="666"/>
        <v>500</v>
      </c>
      <c r="BF571" s="76">
        <f t="shared" ca="1" si="666"/>
        <v>500</v>
      </c>
      <c r="BG571" s="76">
        <f t="shared" ca="1" si="666"/>
        <v>500</v>
      </c>
      <c r="BH571" s="76">
        <f t="shared" ca="1" si="666"/>
        <v>500</v>
      </c>
      <c r="BI571" s="76">
        <f t="shared" ca="1" si="666"/>
        <v>500</v>
      </c>
      <c r="BJ571" s="76">
        <f t="shared" ca="1" si="666"/>
        <v>500</v>
      </c>
      <c r="BK571" s="76">
        <f t="shared" ca="1" si="666"/>
        <v>500</v>
      </c>
      <c r="BL571" s="76">
        <f t="shared" ca="1" si="666"/>
        <v>500</v>
      </c>
      <c r="BM571" s="76">
        <f t="shared" ca="1" si="666"/>
        <v>500</v>
      </c>
      <c r="BN571" s="76">
        <f t="shared" ca="1" si="666"/>
        <v>500</v>
      </c>
      <c r="BO571" s="76">
        <f t="shared" ca="1" si="666"/>
        <v>500</v>
      </c>
      <c r="BP571" s="76">
        <f t="shared" ca="1" si="666"/>
        <v>500</v>
      </c>
      <c r="BQ571" s="76">
        <f t="shared" ca="1" si="666"/>
        <v>500</v>
      </c>
      <c r="BR571" s="76">
        <f t="shared" ca="1" si="666"/>
        <v>500</v>
      </c>
      <c r="BS571" s="76">
        <f t="shared" ca="1" si="666"/>
        <v>500</v>
      </c>
      <c r="BT571" s="76">
        <f t="shared" ca="1" si="666"/>
        <v>500</v>
      </c>
      <c r="BU571" s="76">
        <f t="shared" ca="1" si="666"/>
        <v>500</v>
      </c>
      <c r="BV571" s="76">
        <f t="shared" ca="1" si="666"/>
        <v>500</v>
      </c>
      <c r="BW571" s="76">
        <f t="shared" ca="1" si="666"/>
        <v>500</v>
      </c>
      <c r="BX571" s="76">
        <f t="shared" ca="1" si="666"/>
        <v>500</v>
      </c>
      <c r="BY571" s="76">
        <f t="shared" ca="1" si="666"/>
        <v>500</v>
      </c>
      <c r="BZ571" s="76">
        <f t="shared" ca="1" si="666"/>
        <v>500</v>
      </c>
      <c r="CA571" s="76">
        <f t="shared" ca="1" si="666"/>
        <v>500</v>
      </c>
      <c r="CB571" s="76">
        <f t="shared" ca="1" si="666"/>
        <v>500</v>
      </c>
      <c r="CC571" s="76">
        <f t="shared" ca="1" si="666"/>
        <v>500</v>
      </c>
      <c r="CD571" s="76">
        <f t="shared" ca="1" si="666"/>
        <v>500</v>
      </c>
      <c r="CE571" s="76">
        <f t="shared" ca="1" si="666"/>
        <v>500</v>
      </c>
      <c r="CF571" s="76">
        <f t="shared" ref="CF571:CL571" ca="1" si="667">CE575</f>
        <v>500</v>
      </c>
      <c r="CG571" s="76">
        <f t="shared" ca="1" si="667"/>
        <v>500</v>
      </c>
      <c r="CH571" s="76">
        <f t="shared" ca="1" si="667"/>
        <v>500</v>
      </c>
      <c r="CI571" s="76">
        <f t="shared" ca="1" si="667"/>
        <v>500</v>
      </c>
      <c r="CJ571" s="76">
        <f t="shared" ca="1" si="667"/>
        <v>500</v>
      </c>
      <c r="CK571" s="76">
        <f t="shared" ca="1" si="667"/>
        <v>500</v>
      </c>
      <c r="CL571" s="76">
        <f t="shared" ca="1" si="667"/>
        <v>500</v>
      </c>
      <c r="CO571" s="76">
        <f t="shared" ref="CO571:DL571" si="668">CN575</f>
        <v>0</v>
      </c>
      <c r="CP571" s="76" t="e">
        <f t="shared" ca="1" si="668"/>
        <v>#N/A</v>
      </c>
      <c r="CQ571" s="76" t="e">
        <f t="shared" ca="1" si="668"/>
        <v>#N/A</v>
      </c>
      <c r="CR571" s="76" t="e">
        <f t="shared" ca="1" si="668"/>
        <v>#N/A</v>
      </c>
      <c r="CS571" s="76" t="e">
        <f t="shared" ca="1" si="668"/>
        <v>#N/A</v>
      </c>
      <c r="CT571" s="76" t="e">
        <f t="shared" ca="1" si="668"/>
        <v>#N/A</v>
      </c>
      <c r="CU571" s="76" t="e">
        <f t="shared" ca="1" si="668"/>
        <v>#N/A</v>
      </c>
      <c r="CV571" s="76" t="e">
        <f t="shared" ca="1" si="668"/>
        <v>#N/A</v>
      </c>
      <c r="CW571" s="76" t="e">
        <f t="shared" ca="1" si="668"/>
        <v>#N/A</v>
      </c>
      <c r="CX571" s="76" t="e">
        <f t="shared" ca="1" si="668"/>
        <v>#N/A</v>
      </c>
      <c r="CY571" s="76" t="e">
        <f t="shared" ca="1" si="668"/>
        <v>#N/A</v>
      </c>
      <c r="CZ571" s="76" t="e">
        <f t="shared" ca="1" si="668"/>
        <v>#N/A</v>
      </c>
      <c r="DA571" s="76" t="e">
        <f t="shared" ca="1" si="668"/>
        <v>#N/A</v>
      </c>
      <c r="DB571" s="76" t="e">
        <f t="shared" ca="1" si="668"/>
        <v>#N/A</v>
      </c>
      <c r="DC571" s="76" t="e">
        <f t="shared" ca="1" si="668"/>
        <v>#N/A</v>
      </c>
      <c r="DD571" s="76" t="e">
        <f t="shared" ca="1" si="668"/>
        <v>#N/A</v>
      </c>
      <c r="DE571" s="76" t="e">
        <f t="shared" ca="1" si="668"/>
        <v>#N/A</v>
      </c>
      <c r="DF571" s="76" t="e">
        <f t="shared" ca="1" si="668"/>
        <v>#N/A</v>
      </c>
      <c r="DG571" s="76" t="e">
        <f t="shared" ca="1" si="668"/>
        <v>#N/A</v>
      </c>
      <c r="DH571" s="76" t="e">
        <f t="shared" ca="1" si="668"/>
        <v>#N/A</v>
      </c>
      <c r="DI571" s="76" t="e">
        <f t="shared" ca="1" si="668"/>
        <v>#N/A</v>
      </c>
      <c r="DJ571" s="76" t="e">
        <f t="shared" ca="1" si="668"/>
        <v>#N/A</v>
      </c>
      <c r="DK571" s="76" t="e">
        <f t="shared" ca="1" si="668"/>
        <v>#N/A</v>
      </c>
      <c r="DL571" s="76" t="e">
        <f t="shared" ca="1" si="668"/>
        <v>#N/A</v>
      </c>
    </row>
    <row r="572" spans="1:116" x14ac:dyDescent="0.4">
      <c r="B572" s="6"/>
      <c r="C572" s="6"/>
      <c r="D572" t="s">
        <v>758</v>
      </c>
      <c r="E572" s="8" t="str">
        <f t="shared" si="662"/>
        <v>572 SUB-PR</v>
      </c>
      <c r="G572" s="158" t="s">
        <v>72</v>
      </c>
      <c r="K572" s="34">
        <f t="shared" ref="K572:P572" ca="1" si="669">SUMIF($3:$3,K$2,572:572)</f>
        <v>815.78947368420995</v>
      </c>
      <c r="L572" s="34">
        <f t="shared" ca="1" si="669"/>
        <v>315.78947368420995</v>
      </c>
      <c r="M572" s="34">
        <f t="shared" ca="1" si="669"/>
        <v>315.78947368420995</v>
      </c>
      <c r="N572" s="34">
        <f t="shared" ca="1" si="669"/>
        <v>315.78947368420995</v>
      </c>
      <c r="O572" s="34">
        <f t="shared" ca="1" si="669"/>
        <v>315.78947368420995</v>
      </c>
      <c r="P572" s="34">
        <f t="shared" ca="1" si="669"/>
        <v>315.78947368420995</v>
      </c>
      <c r="R572" s="15"/>
      <c r="S572" s="76">
        <f t="shared" ref="S572:AX572" ca="1" si="670">S575-S574-S571</f>
        <v>526.31578947368416</v>
      </c>
      <c r="T572" s="76">
        <f t="shared" ca="1" si="670"/>
        <v>26.315789473684163</v>
      </c>
      <c r="U572" s="76">
        <f t="shared" ca="1" si="670"/>
        <v>26.315789473684163</v>
      </c>
      <c r="V572" s="76">
        <f t="shared" ca="1" si="670"/>
        <v>26.315789473684163</v>
      </c>
      <c r="W572" s="76">
        <f t="shared" ca="1" si="670"/>
        <v>26.315789473684163</v>
      </c>
      <c r="X572" s="76">
        <f t="shared" ca="1" si="670"/>
        <v>26.315789473684163</v>
      </c>
      <c r="Y572" s="76">
        <f t="shared" ca="1" si="670"/>
        <v>26.315789473684163</v>
      </c>
      <c r="Z572" s="76">
        <f t="shared" ca="1" si="670"/>
        <v>26.315789473684163</v>
      </c>
      <c r="AA572" s="76">
        <f t="shared" ca="1" si="670"/>
        <v>26.315789473684163</v>
      </c>
      <c r="AB572" s="76">
        <f t="shared" ca="1" si="670"/>
        <v>26.315789473684163</v>
      </c>
      <c r="AC572" s="76">
        <f t="shared" ca="1" si="670"/>
        <v>26.315789473684163</v>
      </c>
      <c r="AD572" s="76">
        <f t="shared" ca="1" si="670"/>
        <v>26.315789473684163</v>
      </c>
      <c r="AE572" s="76">
        <f t="shared" ca="1" si="670"/>
        <v>26.315789473684163</v>
      </c>
      <c r="AF572" s="76">
        <f t="shared" ca="1" si="670"/>
        <v>26.315789473684163</v>
      </c>
      <c r="AG572" s="76">
        <f t="shared" ca="1" si="670"/>
        <v>26.315789473684163</v>
      </c>
      <c r="AH572" s="76">
        <f t="shared" ca="1" si="670"/>
        <v>26.315789473684163</v>
      </c>
      <c r="AI572" s="76">
        <f t="shared" ca="1" si="670"/>
        <v>26.315789473684163</v>
      </c>
      <c r="AJ572" s="76">
        <f t="shared" ca="1" si="670"/>
        <v>26.315789473684163</v>
      </c>
      <c r="AK572" s="76">
        <f t="shared" ca="1" si="670"/>
        <v>26.315789473684163</v>
      </c>
      <c r="AL572" s="76">
        <f t="shared" ca="1" si="670"/>
        <v>26.315789473684163</v>
      </c>
      <c r="AM572" s="76">
        <f t="shared" ca="1" si="670"/>
        <v>26.315789473684163</v>
      </c>
      <c r="AN572" s="76">
        <f t="shared" ca="1" si="670"/>
        <v>26.315789473684163</v>
      </c>
      <c r="AO572" s="76">
        <f t="shared" ca="1" si="670"/>
        <v>26.315789473684163</v>
      </c>
      <c r="AP572" s="76">
        <f t="shared" ca="1" si="670"/>
        <v>26.315789473684163</v>
      </c>
      <c r="AQ572" s="76">
        <f t="shared" ca="1" si="670"/>
        <v>26.315789473684163</v>
      </c>
      <c r="AR572" s="76">
        <f t="shared" ca="1" si="670"/>
        <v>26.315789473684163</v>
      </c>
      <c r="AS572" s="76">
        <f t="shared" ca="1" si="670"/>
        <v>26.315789473684163</v>
      </c>
      <c r="AT572" s="76">
        <f t="shared" ca="1" si="670"/>
        <v>26.315789473684163</v>
      </c>
      <c r="AU572" s="76">
        <f t="shared" ca="1" si="670"/>
        <v>26.315789473684163</v>
      </c>
      <c r="AV572" s="76">
        <f t="shared" ca="1" si="670"/>
        <v>26.315789473684163</v>
      </c>
      <c r="AW572" s="76">
        <f t="shared" ca="1" si="670"/>
        <v>26.315789473684163</v>
      </c>
      <c r="AX572" s="76">
        <f t="shared" ca="1" si="670"/>
        <v>26.315789473684163</v>
      </c>
      <c r="AY572" s="76">
        <f t="shared" ref="AY572:CD572" ca="1" si="671">AY575-AY574-AY571</f>
        <v>26.315789473684163</v>
      </c>
      <c r="AZ572" s="76">
        <f t="shared" ca="1" si="671"/>
        <v>26.315789473684163</v>
      </c>
      <c r="BA572" s="76">
        <f t="shared" ca="1" si="671"/>
        <v>26.315789473684163</v>
      </c>
      <c r="BB572" s="76">
        <f t="shared" ca="1" si="671"/>
        <v>26.315789473684163</v>
      </c>
      <c r="BC572" s="76">
        <f t="shared" ca="1" si="671"/>
        <v>26.315789473684163</v>
      </c>
      <c r="BD572" s="76">
        <f t="shared" ca="1" si="671"/>
        <v>26.315789473684163</v>
      </c>
      <c r="BE572" s="76">
        <f t="shared" ca="1" si="671"/>
        <v>26.315789473684163</v>
      </c>
      <c r="BF572" s="76">
        <f t="shared" ca="1" si="671"/>
        <v>26.315789473684163</v>
      </c>
      <c r="BG572" s="76">
        <f t="shared" ca="1" si="671"/>
        <v>26.315789473684163</v>
      </c>
      <c r="BH572" s="76">
        <f t="shared" ca="1" si="671"/>
        <v>26.315789473684163</v>
      </c>
      <c r="BI572" s="76">
        <f t="shared" ca="1" si="671"/>
        <v>26.315789473684163</v>
      </c>
      <c r="BJ572" s="76">
        <f t="shared" ca="1" si="671"/>
        <v>26.315789473684163</v>
      </c>
      <c r="BK572" s="76">
        <f t="shared" ca="1" si="671"/>
        <v>26.315789473684163</v>
      </c>
      <c r="BL572" s="76">
        <f t="shared" ca="1" si="671"/>
        <v>26.315789473684163</v>
      </c>
      <c r="BM572" s="76">
        <f t="shared" ca="1" si="671"/>
        <v>26.315789473684163</v>
      </c>
      <c r="BN572" s="76">
        <f t="shared" ca="1" si="671"/>
        <v>26.315789473684163</v>
      </c>
      <c r="BO572" s="76">
        <f t="shared" ca="1" si="671"/>
        <v>26.315789473684163</v>
      </c>
      <c r="BP572" s="76">
        <f t="shared" ca="1" si="671"/>
        <v>26.315789473684163</v>
      </c>
      <c r="BQ572" s="76">
        <f t="shared" ca="1" si="671"/>
        <v>26.315789473684163</v>
      </c>
      <c r="BR572" s="76">
        <f t="shared" ca="1" si="671"/>
        <v>26.315789473684163</v>
      </c>
      <c r="BS572" s="76">
        <f t="shared" ca="1" si="671"/>
        <v>26.315789473684163</v>
      </c>
      <c r="BT572" s="76">
        <f t="shared" ca="1" si="671"/>
        <v>26.315789473684163</v>
      </c>
      <c r="BU572" s="76">
        <f t="shared" ca="1" si="671"/>
        <v>26.315789473684163</v>
      </c>
      <c r="BV572" s="76">
        <f t="shared" ca="1" si="671"/>
        <v>26.315789473684163</v>
      </c>
      <c r="BW572" s="76">
        <f t="shared" ca="1" si="671"/>
        <v>26.315789473684163</v>
      </c>
      <c r="BX572" s="76">
        <f t="shared" ca="1" si="671"/>
        <v>26.315789473684163</v>
      </c>
      <c r="BY572" s="76">
        <f t="shared" ca="1" si="671"/>
        <v>26.315789473684163</v>
      </c>
      <c r="BZ572" s="76">
        <f t="shared" ca="1" si="671"/>
        <v>26.315789473684163</v>
      </c>
      <c r="CA572" s="76">
        <f t="shared" ca="1" si="671"/>
        <v>26.315789473684163</v>
      </c>
      <c r="CB572" s="76">
        <f t="shared" ca="1" si="671"/>
        <v>26.315789473684163</v>
      </c>
      <c r="CC572" s="76">
        <f t="shared" ca="1" si="671"/>
        <v>26.315789473684163</v>
      </c>
      <c r="CD572" s="76">
        <f t="shared" ca="1" si="671"/>
        <v>26.315789473684163</v>
      </c>
      <c r="CE572" s="76">
        <f t="shared" ref="CE572:CL572" ca="1" si="672">CE575-CE574-CE571</f>
        <v>26.315789473684163</v>
      </c>
      <c r="CF572" s="76">
        <f t="shared" ca="1" si="672"/>
        <v>26.315789473684163</v>
      </c>
      <c r="CG572" s="76">
        <f t="shared" ca="1" si="672"/>
        <v>26.315789473684163</v>
      </c>
      <c r="CH572" s="76">
        <f t="shared" ca="1" si="672"/>
        <v>26.315789473684163</v>
      </c>
      <c r="CI572" s="76">
        <f t="shared" ca="1" si="672"/>
        <v>26.315789473684163</v>
      </c>
      <c r="CJ572" s="76">
        <f t="shared" ca="1" si="672"/>
        <v>26.315789473684163</v>
      </c>
      <c r="CK572" s="76">
        <f t="shared" ca="1" si="672"/>
        <v>26.315789473684163</v>
      </c>
      <c r="CL572" s="76">
        <f t="shared" ca="1" si="672"/>
        <v>26.315789473684163</v>
      </c>
      <c r="CO572" s="76" t="e">
        <f t="shared" ref="CO572:DK572" ca="1" si="673">CO575-CO574-CO571</f>
        <v>#N/A</v>
      </c>
      <c r="CP572" s="76" t="e">
        <f t="shared" ca="1" si="673"/>
        <v>#N/A</v>
      </c>
      <c r="CQ572" s="76" t="e">
        <f t="shared" ca="1" si="673"/>
        <v>#N/A</v>
      </c>
      <c r="CR572" s="76" t="e">
        <f t="shared" ca="1" si="673"/>
        <v>#N/A</v>
      </c>
      <c r="CS572" s="76" t="e">
        <f t="shared" ca="1" si="673"/>
        <v>#N/A</v>
      </c>
      <c r="CT572" s="76" t="e">
        <f t="shared" ca="1" si="673"/>
        <v>#N/A</v>
      </c>
      <c r="CU572" s="76" t="e">
        <f t="shared" ca="1" si="673"/>
        <v>#N/A</v>
      </c>
      <c r="CV572" s="76" t="e">
        <f t="shared" ca="1" si="673"/>
        <v>#N/A</v>
      </c>
      <c r="CW572" s="76" t="e">
        <f t="shared" ca="1" si="673"/>
        <v>#N/A</v>
      </c>
      <c r="CX572" s="76" t="e">
        <f t="shared" ca="1" si="673"/>
        <v>#N/A</v>
      </c>
      <c r="CY572" s="76" t="e">
        <f t="shared" ca="1" si="673"/>
        <v>#N/A</v>
      </c>
      <c r="CZ572" s="76" t="e">
        <f t="shared" ca="1" si="673"/>
        <v>#N/A</v>
      </c>
      <c r="DA572" s="76" t="e">
        <f t="shared" ca="1" si="673"/>
        <v>#N/A</v>
      </c>
      <c r="DB572" s="76" t="e">
        <f t="shared" ca="1" si="673"/>
        <v>#N/A</v>
      </c>
      <c r="DC572" s="76" t="e">
        <f t="shared" ca="1" si="673"/>
        <v>#N/A</v>
      </c>
      <c r="DD572" s="76" t="e">
        <f t="shared" ca="1" si="673"/>
        <v>#N/A</v>
      </c>
      <c r="DE572" s="76" t="e">
        <f t="shared" ca="1" si="673"/>
        <v>#N/A</v>
      </c>
      <c r="DF572" s="76" t="e">
        <f t="shared" ca="1" si="673"/>
        <v>#N/A</v>
      </c>
      <c r="DG572" s="76" t="e">
        <f t="shared" ca="1" si="673"/>
        <v>#N/A</v>
      </c>
      <c r="DH572" s="76" t="e">
        <f t="shared" ca="1" si="673"/>
        <v>#N/A</v>
      </c>
      <c r="DI572" s="76" t="e">
        <f t="shared" ca="1" si="673"/>
        <v>#N/A</v>
      </c>
      <c r="DJ572" s="76" t="e">
        <f t="shared" ca="1" si="673"/>
        <v>#N/A</v>
      </c>
      <c r="DK572" s="76" t="e">
        <f t="shared" ca="1" si="673"/>
        <v>#N/A</v>
      </c>
      <c r="DL572" s="76" t="e">
        <f t="shared" ref="DL572" ca="1" si="674">DL575-DL574-DL571</f>
        <v>#N/A</v>
      </c>
    </row>
    <row r="573" spans="1:116" x14ac:dyDescent="0.4">
      <c r="B573" t="str">
        <f>E573</f>
        <v>573 SUB-PR</v>
      </c>
      <c r="D573" t="s">
        <v>758</v>
      </c>
      <c r="E573" s="8" t="str">
        <f t="shared" si="662"/>
        <v>573 SUB-PR</v>
      </c>
      <c r="G573" s="145" t="s">
        <v>73</v>
      </c>
      <c r="H573" s="12"/>
      <c r="I573" s="60"/>
      <c r="J573" s="60"/>
      <c r="K573" s="16">
        <v>0.05</v>
      </c>
      <c r="L573" s="16">
        <v>0.05</v>
      </c>
      <c r="M573" s="16">
        <v>0.05</v>
      </c>
      <c r="N573" s="16">
        <v>0.05</v>
      </c>
      <c r="O573" s="16">
        <v>0.05</v>
      </c>
      <c r="P573" s="16">
        <v>0.05</v>
      </c>
      <c r="R573" s="20"/>
      <c r="S573" s="150" cm="1">
        <f t="array" ref="S573">INDEX($K:$P,ROW(),MATCH(S$3,$K$2:$P$2,0))</f>
        <v>0.05</v>
      </c>
      <c r="T573" s="150" cm="1">
        <f t="array" ref="T573">INDEX($K:$P,ROW(),MATCH(T$3,$K$2:$P$2,0))</f>
        <v>0.05</v>
      </c>
      <c r="U573" s="150" cm="1">
        <f t="array" ref="U573">INDEX($K:$P,ROW(),MATCH(U$3,$K$2:$P$2,0))</f>
        <v>0.05</v>
      </c>
      <c r="V573" s="150" cm="1">
        <f t="array" ref="V573">INDEX($K:$P,ROW(),MATCH(V$3,$K$2:$P$2,0))</f>
        <v>0.05</v>
      </c>
      <c r="W573" s="150" cm="1">
        <f t="array" ref="W573">INDEX($K:$P,ROW(),MATCH(W$3,$K$2:$P$2,0))</f>
        <v>0.05</v>
      </c>
      <c r="X573" s="150" cm="1">
        <f t="array" ref="X573">INDEX($K:$P,ROW(),MATCH(X$3,$K$2:$P$2,0))</f>
        <v>0.05</v>
      </c>
      <c r="Y573" s="150" cm="1">
        <f t="array" ref="Y573">INDEX($K:$P,ROW(),MATCH(Y$3,$K$2:$P$2,0))</f>
        <v>0.05</v>
      </c>
      <c r="Z573" s="150" cm="1">
        <f t="array" ref="Z573">INDEX($K:$P,ROW(),MATCH(Z$3,$K$2:$P$2,0))</f>
        <v>0.05</v>
      </c>
      <c r="AA573" s="150" cm="1">
        <f t="array" ref="AA573">INDEX($K:$P,ROW(),MATCH(AA$3,$K$2:$P$2,0))</f>
        <v>0.05</v>
      </c>
      <c r="AB573" s="150" cm="1">
        <f t="array" ref="AB573">INDEX($K:$P,ROW(),MATCH(AB$3,$K$2:$P$2,0))</f>
        <v>0.05</v>
      </c>
      <c r="AC573" s="150" cm="1">
        <f t="array" ref="AC573">INDEX($K:$P,ROW(),MATCH(AC$3,$K$2:$P$2,0))</f>
        <v>0.05</v>
      </c>
      <c r="AD573" s="150" cm="1">
        <f t="array" ref="AD573">INDEX($K:$P,ROW(),MATCH(AD$3,$K$2:$P$2,0))</f>
        <v>0.05</v>
      </c>
      <c r="AE573" s="150" cm="1">
        <f t="array" ref="AE573">INDEX($K:$P,ROW(),MATCH(AE$3,$K$2:$P$2,0))</f>
        <v>0.05</v>
      </c>
      <c r="AF573" s="150" cm="1">
        <f t="array" ref="AF573">INDEX($K:$P,ROW(),MATCH(AF$3,$K$2:$P$2,0))</f>
        <v>0.05</v>
      </c>
      <c r="AG573" s="150" cm="1">
        <f t="array" ref="AG573">INDEX($K:$P,ROW(),MATCH(AG$3,$K$2:$P$2,0))</f>
        <v>0.05</v>
      </c>
      <c r="AH573" s="150" cm="1">
        <f t="array" ref="AH573">INDEX($K:$P,ROW(),MATCH(AH$3,$K$2:$P$2,0))</f>
        <v>0.05</v>
      </c>
      <c r="AI573" s="150" cm="1">
        <f t="array" ref="AI573">INDEX($K:$P,ROW(),MATCH(AI$3,$K$2:$P$2,0))</f>
        <v>0.05</v>
      </c>
      <c r="AJ573" s="150" cm="1">
        <f t="array" ref="AJ573">INDEX($K:$P,ROW(),MATCH(AJ$3,$K$2:$P$2,0))</f>
        <v>0.05</v>
      </c>
      <c r="AK573" s="150" cm="1">
        <f t="array" ref="AK573">INDEX($K:$P,ROW(),MATCH(AK$3,$K$2:$P$2,0))</f>
        <v>0.05</v>
      </c>
      <c r="AL573" s="150" cm="1">
        <f t="array" ref="AL573">INDEX($K:$P,ROW(),MATCH(AL$3,$K$2:$P$2,0))</f>
        <v>0.05</v>
      </c>
      <c r="AM573" s="150" cm="1">
        <f t="array" ref="AM573">INDEX($K:$P,ROW(),MATCH(AM$3,$K$2:$P$2,0))</f>
        <v>0.05</v>
      </c>
      <c r="AN573" s="150" cm="1">
        <f t="array" ref="AN573">INDEX($K:$P,ROW(),MATCH(AN$3,$K$2:$P$2,0))</f>
        <v>0.05</v>
      </c>
      <c r="AO573" s="150" cm="1">
        <f t="array" ref="AO573">INDEX($K:$P,ROW(),MATCH(AO$3,$K$2:$P$2,0))</f>
        <v>0.05</v>
      </c>
      <c r="AP573" s="150" cm="1">
        <f t="array" ref="AP573">INDEX($K:$P,ROW(),MATCH(AP$3,$K$2:$P$2,0))</f>
        <v>0.05</v>
      </c>
      <c r="AQ573" s="150" cm="1">
        <f t="array" ref="AQ573">INDEX($K:$P,ROW(),MATCH(AQ$3,$K$2:$P$2,0))</f>
        <v>0.05</v>
      </c>
      <c r="AR573" s="150" cm="1">
        <f t="array" ref="AR573">INDEX($K:$P,ROW(),MATCH(AR$3,$K$2:$P$2,0))</f>
        <v>0.05</v>
      </c>
      <c r="AS573" s="150" cm="1">
        <f t="array" ref="AS573">INDEX($K:$P,ROW(),MATCH(AS$3,$K$2:$P$2,0))</f>
        <v>0.05</v>
      </c>
      <c r="AT573" s="150" cm="1">
        <f t="array" ref="AT573">INDEX($K:$P,ROW(),MATCH(AT$3,$K$2:$P$2,0))</f>
        <v>0.05</v>
      </c>
      <c r="AU573" s="150" cm="1">
        <f t="array" ref="AU573">INDEX($K:$P,ROW(),MATCH(AU$3,$K$2:$P$2,0))</f>
        <v>0.05</v>
      </c>
      <c r="AV573" s="150" cm="1">
        <f t="array" ref="AV573">INDEX($K:$P,ROW(),MATCH(AV$3,$K$2:$P$2,0))</f>
        <v>0.05</v>
      </c>
      <c r="AW573" s="150" cm="1">
        <f t="array" ref="AW573">INDEX($K:$P,ROW(),MATCH(AW$3,$K$2:$P$2,0))</f>
        <v>0.05</v>
      </c>
      <c r="AX573" s="150" cm="1">
        <f t="array" ref="AX573">INDEX($K:$P,ROW(),MATCH(AX$3,$K$2:$P$2,0))</f>
        <v>0.05</v>
      </c>
      <c r="AY573" s="150" cm="1">
        <f t="array" ref="AY573">INDEX($K:$P,ROW(),MATCH(AY$3,$K$2:$P$2,0))</f>
        <v>0.05</v>
      </c>
      <c r="AZ573" s="150" cm="1">
        <f t="array" ref="AZ573">INDEX($K:$P,ROW(),MATCH(AZ$3,$K$2:$P$2,0))</f>
        <v>0.05</v>
      </c>
      <c r="BA573" s="150" cm="1">
        <f t="array" ref="BA573">INDEX($K:$P,ROW(),MATCH(BA$3,$K$2:$P$2,0))</f>
        <v>0.05</v>
      </c>
      <c r="BB573" s="150" cm="1">
        <f t="array" ref="BB573">INDEX($K:$P,ROW(),MATCH(BB$3,$K$2:$P$2,0))</f>
        <v>0.05</v>
      </c>
      <c r="BC573" s="150" cm="1">
        <f t="array" ref="BC573">INDEX($K:$P,ROW(),MATCH(BC$3,$K$2:$P$2,0))</f>
        <v>0.05</v>
      </c>
      <c r="BD573" s="150" cm="1">
        <f t="array" ref="BD573">INDEX($K:$P,ROW(),MATCH(BD$3,$K$2:$P$2,0))</f>
        <v>0.05</v>
      </c>
      <c r="BE573" s="150" cm="1">
        <f t="array" ref="BE573">INDEX($K:$P,ROW(),MATCH(BE$3,$K$2:$P$2,0))</f>
        <v>0.05</v>
      </c>
      <c r="BF573" s="150" cm="1">
        <f t="array" ref="BF573">INDEX($K:$P,ROW(),MATCH(BF$3,$K$2:$P$2,0))</f>
        <v>0.05</v>
      </c>
      <c r="BG573" s="150" cm="1">
        <f t="array" ref="BG573">INDEX($K:$P,ROW(),MATCH(BG$3,$K$2:$P$2,0))</f>
        <v>0.05</v>
      </c>
      <c r="BH573" s="150" cm="1">
        <f t="array" ref="BH573">INDEX($K:$P,ROW(),MATCH(BH$3,$K$2:$P$2,0))</f>
        <v>0.05</v>
      </c>
      <c r="BI573" s="150" cm="1">
        <f t="array" ref="BI573">INDEX($K:$P,ROW(),MATCH(BI$3,$K$2:$P$2,0))</f>
        <v>0.05</v>
      </c>
      <c r="BJ573" s="150" cm="1">
        <f t="array" ref="BJ573">INDEX($K:$P,ROW(),MATCH(BJ$3,$K$2:$P$2,0))</f>
        <v>0.05</v>
      </c>
      <c r="BK573" s="150" cm="1">
        <f t="array" ref="BK573">INDEX($K:$P,ROW(),MATCH(BK$3,$K$2:$P$2,0))</f>
        <v>0.05</v>
      </c>
      <c r="BL573" s="150" cm="1">
        <f t="array" ref="BL573">INDEX($K:$P,ROW(),MATCH(BL$3,$K$2:$P$2,0))</f>
        <v>0.05</v>
      </c>
      <c r="BM573" s="150" cm="1">
        <f t="array" ref="BM573">INDEX($K:$P,ROW(),MATCH(BM$3,$K$2:$P$2,0))</f>
        <v>0.05</v>
      </c>
      <c r="BN573" s="150" cm="1">
        <f t="array" ref="BN573">INDEX($K:$P,ROW(),MATCH(BN$3,$K$2:$P$2,0))</f>
        <v>0.05</v>
      </c>
      <c r="BO573" s="150" cm="1">
        <f t="array" ref="BO573">INDEX($K:$P,ROW(),MATCH(BO$3,$K$2:$P$2,0))</f>
        <v>0.05</v>
      </c>
      <c r="BP573" s="150" cm="1">
        <f t="array" ref="BP573">INDEX($K:$P,ROW(),MATCH(BP$3,$K$2:$P$2,0))</f>
        <v>0.05</v>
      </c>
      <c r="BQ573" s="150" cm="1">
        <f t="array" ref="BQ573">INDEX($K:$P,ROW(),MATCH(BQ$3,$K$2:$P$2,0))</f>
        <v>0.05</v>
      </c>
      <c r="BR573" s="150" cm="1">
        <f t="array" ref="BR573">INDEX($K:$P,ROW(),MATCH(BR$3,$K$2:$P$2,0))</f>
        <v>0.05</v>
      </c>
      <c r="BS573" s="150" cm="1">
        <f t="array" ref="BS573">INDEX($K:$P,ROW(),MATCH(BS$3,$K$2:$P$2,0))</f>
        <v>0.05</v>
      </c>
      <c r="BT573" s="150" cm="1">
        <f t="array" ref="BT573">INDEX($K:$P,ROW(),MATCH(BT$3,$K$2:$P$2,0))</f>
        <v>0.05</v>
      </c>
      <c r="BU573" s="150" cm="1">
        <f t="array" ref="BU573">INDEX($K:$P,ROW(),MATCH(BU$3,$K$2:$P$2,0))</f>
        <v>0.05</v>
      </c>
      <c r="BV573" s="150" cm="1">
        <f t="array" ref="BV573">INDEX($K:$P,ROW(),MATCH(BV$3,$K$2:$P$2,0))</f>
        <v>0.05</v>
      </c>
      <c r="BW573" s="150" cm="1">
        <f t="array" ref="BW573">INDEX($K:$P,ROW(),MATCH(BW$3,$K$2:$P$2,0))</f>
        <v>0.05</v>
      </c>
      <c r="BX573" s="150" cm="1">
        <f t="array" ref="BX573">INDEX($K:$P,ROW(),MATCH(BX$3,$K$2:$P$2,0))</f>
        <v>0.05</v>
      </c>
      <c r="BY573" s="150" cm="1">
        <f t="array" ref="BY573">INDEX($K:$P,ROW(),MATCH(BY$3,$K$2:$P$2,0))</f>
        <v>0.05</v>
      </c>
      <c r="BZ573" s="150" cm="1">
        <f t="array" ref="BZ573">INDEX($K:$P,ROW(),MATCH(BZ$3,$K$2:$P$2,0))</f>
        <v>0.05</v>
      </c>
      <c r="CA573" s="150" cm="1">
        <f t="array" ref="CA573">INDEX($K:$P,ROW(),MATCH(CA$3,$K$2:$P$2,0))</f>
        <v>0.05</v>
      </c>
      <c r="CB573" s="150" cm="1">
        <f t="array" ref="CB573">INDEX($K:$P,ROW(),MATCH(CB$3,$K$2:$P$2,0))</f>
        <v>0.05</v>
      </c>
      <c r="CC573" s="150" cm="1">
        <f t="array" ref="CC573">INDEX($K:$P,ROW(),MATCH(CC$3,$K$2:$P$2,0))</f>
        <v>0.05</v>
      </c>
      <c r="CD573" s="150" cm="1">
        <f t="array" ref="CD573">INDEX($K:$P,ROW(),MATCH(CD$3,$K$2:$P$2,0))</f>
        <v>0.05</v>
      </c>
      <c r="CE573" s="150" cm="1">
        <f t="array" ref="CE573">INDEX($K:$P,ROW(),MATCH(CE$3,$K$2:$P$2,0))</f>
        <v>0.05</v>
      </c>
      <c r="CF573" s="150" cm="1">
        <f t="array" ref="CF573">INDEX($K:$P,ROW(),MATCH(CF$3,$K$2:$P$2,0))</f>
        <v>0.05</v>
      </c>
      <c r="CG573" s="150" cm="1">
        <f t="array" ref="CG573">INDEX($K:$P,ROW(),MATCH(CG$3,$K$2:$P$2,0))</f>
        <v>0.05</v>
      </c>
      <c r="CH573" s="150" cm="1">
        <f t="array" ref="CH573">INDEX($K:$P,ROW(),MATCH(CH$3,$K$2:$P$2,0))</f>
        <v>0.05</v>
      </c>
      <c r="CI573" s="150" cm="1">
        <f t="array" ref="CI573">INDEX($K:$P,ROW(),MATCH(CI$3,$K$2:$P$2,0))</f>
        <v>0.05</v>
      </c>
      <c r="CJ573" s="150" cm="1">
        <f t="array" ref="CJ573">INDEX($K:$P,ROW(),MATCH(CJ$3,$K$2:$P$2,0))</f>
        <v>0.05</v>
      </c>
      <c r="CK573" s="150" cm="1">
        <f t="array" ref="CK573">INDEX($K:$P,ROW(),MATCH(CK$3,$K$2:$P$2,0))</f>
        <v>0.05</v>
      </c>
      <c r="CL573" s="150" cm="1">
        <f t="array" ref="CL573">INDEX($K:$P,ROW(),MATCH(CL$3,$K$2:$P$2,0))</f>
        <v>0.05</v>
      </c>
      <c r="CN573" s="60"/>
      <c r="CO573" s="150" t="e" cm="1">
        <f t="array" ref="CO573">INDEX($K:$P,ROW(),MATCH(CO$3,$K$2:$P$2,0))</f>
        <v>#N/A</v>
      </c>
      <c r="CP573" s="150" t="e" cm="1">
        <f t="array" ref="CP573">INDEX($K:$P,ROW(),MATCH(CP$3,$K$2:$P$2,0))</f>
        <v>#N/A</v>
      </c>
      <c r="CQ573" s="150" t="e" cm="1">
        <f t="array" ref="CQ573">INDEX($K:$P,ROW(),MATCH(CQ$3,$K$2:$P$2,0))</f>
        <v>#N/A</v>
      </c>
      <c r="CR573" s="150" t="e" cm="1">
        <f t="array" ref="CR573">INDEX($K:$P,ROW(),MATCH(CR$3,$K$2:$P$2,0))</f>
        <v>#N/A</v>
      </c>
      <c r="CS573" s="150" t="e" cm="1">
        <f t="array" ref="CS573">INDEX($K:$P,ROW(),MATCH(CS$3,$K$2:$P$2,0))</f>
        <v>#N/A</v>
      </c>
      <c r="CT573" s="150" t="e" cm="1">
        <f t="array" ref="CT573">INDEX($K:$P,ROW(),MATCH(CT$3,$K$2:$P$2,0))</f>
        <v>#N/A</v>
      </c>
      <c r="CU573" s="150" t="e" cm="1">
        <f t="array" ref="CU573">INDEX($K:$P,ROW(),MATCH(CU$3,$K$2:$P$2,0))</f>
        <v>#N/A</v>
      </c>
      <c r="CV573" s="150" t="e" cm="1">
        <f t="array" ref="CV573">INDEX($K:$P,ROW(),MATCH(CV$3,$K$2:$P$2,0))</f>
        <v>#N/A</v>
      </c>
      <c r="CW573" s="150" t="e" cm="1">
        <f t="array" ref="CW573">INDEX($K:$P,ROW(),MATCH(CW$3,$K$2:$P$2,0))</f>
        <v>#N/A</v>
      </c>
      <c r="CX573" s="150" t="e" cm="1">
        <f t="array" ref="CX573">INDEX($K:$P,ROW(),MATCH(CX$3,$K$2:$P$2,0))</f>
        <v>#N/A</v>
      </c>
      <c r="CY573" s="150" t="e" cm="1">
        <f t="array" ref="CY573">INDEX($K:$P,ROW(),MATCH(CY$3,$K$2:$P$2,0))</f>
        <v>#N/A</v>
      </c>
      <c r="CZ573" s="150" t="e" cm="1">
        <f t="array" ref="CZ573">INDEX($K:$P,ROW(),MATCH(CZ$3,$K$2:$P$2,0))</f>
        <v>#N/A</v>
      </c>
      <c r="DA573" s="150" t="e" cm="1">
        <f t="array" ref="DA573">INDEX($K:$P,ROW(),MATCH(DA$3,$K$2:$P$2,0))</f>
        <v>#N/A</v>
      </c>
      <c r="DB573" s="150" t="e" cm="1">
        <f t="array" ref="DB573">INDEX($K:$P,ROW(),MATCH(DB$3,$K$2:$P$2,0))</f>
        <v>#N/A</v>
      </c>
      <c r="DC573" s="150" t="e" cm="1">
        <f t="array" ref="DC573">INDEX($K:$P,ROW(),MATCH(DC$3,$K$2:$P$2,0))</f>
        <v>#N/A</v>
      </c>
      <c r="DD573" s="150" t="e" cm="1">
        <f t="array" ref="DD573">INDEX($K:$P,ROW(),MATCH(DD$3,$K$2:$P$2,0))</f>
        <v>#N/A</v>
      </c>
      <c r="DE573" s="150" t="e" cm="1">
        <f t="array" ref="DE573">INDEX($K:$P,ROW(),MATCH(DE$3,$K$2:$P$2,0))</f>
        <v>#N/A</v>
      </c>
      <c r="DF573" s="150" t="e" cm="1">
        <f t="array" ref="DF573">INDEX($K:$P,ROW(),MATCH(DF$3,$K$2:$P$2,0))</f>
        <v>#N/A</v>
      </c>
      <c r="DG573" s="150" t="e" cm="1">
        <f t="array" ref="DG573">INDEX($K:$P,ROW(),MATCH(DG$3,$K$2:$P$2,0))</f>
        <v>#N/A</v>
      </c>
      <c r="DH573" s="150" t="e" cm="1">
        <f t="array" ref="DH573">INDEX($K:$P,ROW(),MATCH(DH$3,$K$2:$P$2,0))</f>
        <v>#N/A</v>
      </c>
      <c r="DI573" s="150" t="e" cm="1">
        <f t="array" ref="DI573">INDEX($K:$P,ROW(),MATCH(DI$3,$K$2:$P$2,0))</f>
        <v>#N/A</v>
      </c>
      <c r="DJ573" s="150" t="e" cm="1">
        <f t="array" ref="DJ573">INDEX($K:$P,ROW(),MATCH(DJ$3,$K$2:$P$2,0))</f>
        <v>#N/A</v>
      </c>
      <c r="DK573" s="150" t="e" cm="1">
        <f t="array" ref="DK573">INDEX($K:$P,ROW(),MATCH(DK$3,$K$2:$P$2,0))</f>
        <v>#N/A</v>
      </c>
      <c r="DL573" s="150" t="e" cm="1">
        <f t="array" ref="DL573">INDEX($K:$P,ROW(),MATCH(DL$3,$K$2:$P$2,0))</f>
        <v>#N/A</v>
      </c>
    </row>
    <row r="574" spans="1:116" x14ac:dyDescent="0.4">
      <c r="D574" t="s">
        <v>758</v>
      </c>
      <c r="E574" s="8" t="str">
        <f t="shared" si="662"/>
        <v>574 SUB-PR</v>
      </c>
      <c r="G574" s="158" t="s">
        <v>74</v>
      </c>
      <c r="K574" s="34">
        <f t="shared" ref="K574:P574" ca="1" si="675">SUMIF($3:$3,K$2,574:574)</f>
        <v>-315.78947368421058</v>
      </c>
      <c r="L574" s="34">
        <f t="shared" ca="1" si="675"/>
        <v>-315.78947368421058</v>
      </c>
      <c r="M574" s="34">
        <f t="shared" ca="1" si="675"/>
        <v>-315.78947368421058</v>
      </c>
      <c r="N574" s="34">
        <f t="shared" ca="1" si="675"/>
        <v>-315.78947368421058</v>
      </c>
      <c r="O574" s="34">
        <f t="shared" ca="1" si="675"/>
        <v>-315.78947368421058</v>
      </c>
      <c r="P574" s="34">
        <f t="shared" ca="1" si="675"/>
        <v>-315.78947368421058</v>
      </c>
      <c r="R574" s="15"/>
      <c r="S574" s="76">
        <f t="shared" ref="S574:AX574" ca="1" si="676">-S575/(1-S573)*S573</f>
        <v>-26.315789473684216</v>
      </c>
      <c r="T574" s="76">
        <f t="shared" ca="1" si="676"/>
        <v>-26.315789473684216</v>
      </c>
      <c r="U574" s="76">
        <f t="shared" ca="1" si="676"/>
        <v>-26.315789473684216</v>
      </c>
      <c r="V574" s="76">
        <f t="shared" ca="1" si="676"/>
        <v>-26.315789473684216</v>
      </c>
      <c r="W574" s="76">
        <f t="shared" ca="1" si="676"/>
        <v>-26.315789473684216</v>
      </c>
      <c r="X574" s="76">
        <f t="shared" ca="1" si="676"/>
        <v>-26.315789473684216</v>
      </c>
      <c r="Y574" s="76">
        <f t="shared" ca="1" si="676"/>
        <v>-26.315789473684216</v>
      </c>
      <c r="Z574" s="76">
        <f t="shared" ca="1" si="676"/>
        <v>-26.315789473684216</v>
      </c>
      <c r="AA574" s="76">
        <f t="shared" ca="1" si="676"/>
        <v>-26.315789473684216</v>
      </c>
      <c r="AB574" s="76">
        <f t="shared" ca="1" si="676"/>
        <v>-26.315789473684216</v>
      </c>
      <c r="AC574" s="76">
        <f t="shared" ca="1" si="676"/>
        <v>-26.315789473684216</v>
      </c>
      <c r="AD574" s="76">
        <f t="shared" ca="1" si="676"/>
        <v>-26.315789473684216</v>
      </c>
      <c r="AE574" s="76">
        <f t="shared" ca="1" si="676"/>
        <v>-26.315789473684216</v>
      </c>
      <c r="AF574" s="76">
        <f t="shared" ca="1" si="676"/>
        <v>-26.315789473684216</v>
      </c>
      <c r="AG574" s="76">
        <f t="shared" ca="1" si="676"/>
        <v>-26.315789473684216</v>
      </c>
      <c r="AH574" s="76">
        <f t="shared" ca="1" si="676"/>
        <v>-26.315789473684216</v>
      </c>
      <c r="AI574" s="76">
        <f t="shared" ca="1" si="676"/>
        <v>-26.315789473684216</v>
      </c>
      <c r="AJ574" s="76">
        <f t="shared" ca="1" si="676"/>
        <v>-26.315789473684216</v>
      </c>
      <c r="AK574" s="76">
        <f t="shared" ca="1" si="676"/>
        <v>-26.315789473684216</v>
      </c>
      <c r="AL574" s="76">
        <f t="shared" ca="1" si="676"/>
        <v>-26.315789473684216</v>
      </c>
      <c r="AM574" s="76">
        <f t="shared" ca="1" si="676"/>
        <v>-26.315789473684216</v>
      </c>
      <c r="AN574" s="76">
        <f t="shared" ca="1" si="676"/>
        <v>-26.315789473684216</v>
      </c>
      <c r="AO574" s="76">
        <f t="shared" ca="1" si="676"/>
        <v>-26.315789473684216</v>
      </c>
      <c r="AP574" s="76">
        <f t="shared" ca="1" si="676"/>
        <v>-26.315789473684216</v>
      </c>
      <c r="AQ574" s="76">
        <f t="shared" ca="1" si="676"/>
        <v>-26.315789473684216</v>
      </c>
      <c r="AR574" s="76">
        <f t="shared" ca="1" si="676"/>
        <v>-26.315789473684216</v>
      </c>
      <c r="AS574" s="76">
        <f t="shared" ca="1" si="676"/>
        <v>-26.315789473684216</v>
      </c>
      <c r="AT574" s="76">
        <f t="shared" ca="1" si="676"/>
        <v>-26.315789473684216</v>
      </c>
      <c r="AU574" s="76">
        <f t="shared" ca="1" si="676"/>
        <v>-26.315789473684216</v>
      </c>
      <c r="AV574" s="76">
        <f t="shared" ca="1" si="676"/>
        <v>-26.315789473684216</v>
      </c>
      <c r="AW574" s="76">
        <f t="shared" ca="1" si="676"/>
        <v>-26.315789473684216</v>
      </c>
      <c r="AX574" s="76">
        <f t="shared" ca="1" si="676"/>
        <v>-26.315789473684216</v>
      </c>
      <c r="AY574" s="76">
        <f t="shared" ref="AY574:CD574" ca="1" si="677">-AY575/(1-AY573)*AY573</f>
        <v>-26.315789473684216</v>
      </c>
      <c r="AZ574" s="76">
        <f t="shared" ca="1" si="677"/>
        <v>-26.315789473684216</v>
      </c>
      <c r="BA574" s="76">
        <f t="shared" ca="1" si="677"/>
        <v>-26.315789473684216</v>
      </c>
      <c r="BB574" s="76">
        <f t="shared" ca="1" si="677"/>
        <v>-26.315789473684216</v>
      </c>
      <c r="BC574" s="76">
        <f t="shared" ca="1" si="677"/>
        <v>-26.315789473684216</v>
      </c>
      <c r="BD574" s="76">
        <f t="shared" ca="1" si="677"/>
        <v>-26.315789473684216</v>
      </c>
      <c r="BE574" s="76">
        <f t="shared" ca="1" si="677"/>
        <v>-26.315789473684216</v>
      </c>
      <c r="BF574" s="76">
        <f t="shared" ca="1" si="677"/>
        <v>-26.315789473684216</v>
      </c>
      <c r="BG574" s="76">
        <f t="shared" ca="1" si="677"/>
        <v>-26.315789473684216</v>
      </c>
      <c r="BH574" s="76">
        <f t="shared" ca="1" si="677"/>
        <v>-26.315789473684216</v>
      </c>
      <c r="BI574" s="76">
        <f t="shared" ca="1" si="677"/>
        <v>-26.315789473684216</v>
      </c>
      <c r="BJ574" s="76">
        <f t="shared" ca="1" si="677"/>
        <v>-26.315789473684216</v>
      </c>
      <c r="BK574" s="76">
        <f t="shared" ca="1" si="677"/>
        <v>-26.315789473684216</v>
      </c>
      <c r="BL574" s="76">
        <f t="shared" ca="1" si="677"/>
        <v>-26.315789473684216</v>
      </c>
      <c r="BM574" s="76">
        <f t="shared" ca="1" si="677"/>
        <v>-26.315789473684216</v>
      </c>
      <c r="BN574" s="76">
        <f t="shared" ca="1" si="677"/>
        <v>-26.315789473684216</v>
      </c>
      <c r="BO574" s="76">
        <f t="shared" ca="1" si="677"/>
        <v>-26.315789473684216</v>
      </c>
      <c r="BP574" s="76">
        <f t="shared" ca="1" si="677"/>
        <v>-26.315789473684216</v>
      </c>
      <c r="BQ574" s="76">
        <f t="shared" ca="1" si="677"/>
        <v>-26.315789473684216</v>
      </c>
      <c r="BR574" s="76">
        <f t="shared" ca="1" si="677"/>
        <v>-26.315789473684216</v>
      </c>
      <c r="BS574" s="76">
        <f t="shared" ca="1" si="677"/>
        <v>-26.315789473684216</v>
      </c>
      <c r="BT574" s="76">
        <f t="shared" ca="1" si="677"/>
        <v>-26.315789473684216</v>
      </c>
      <c r="BU574" s="76">
        <f t="shared" ca="1" si="677"/>
        <v>-26.315789473684216</v>
      </c>
      <c r="BV574" s="76">
        <f t="shared" ca="1" si="677"/>
        <v>-26.315789473684216</v>
      </c>
      <c r="BW574" s="76">
        <f t="shared" ca="1" si="677"/>
        <v>-26.315789473684216</v>
      </c>
      <c r="BX574" s="76">
        <f t="shared" ca="1" si="677"/>
        <v>-26.315789473684216</v>
      </c>
      <c r="BY574" s="76">
        <f t="shared" ca="1" si="677"/>
        <v>-26.315789473684216</v>
      </c>
      <c r="BZ574" s="76">
        <f t="shared" ca="1" si="677"/>
        <v>-26.315789473684216</v>
      </c>
      <c r="CA574" s="76">
        <f t="shared" ca="1" si="677"/>
        <v>-26.315789473684216</v>
      </c>
      <c r="CB574" s="76">
        <f t="shared" ca="1" si="677"/>
        <v>-26.315789473684216</v>
      </c>
      <c r="CC574" s="76">
        <f t="shared" ca="1" si="677"/>
        <v>-26.315789473684216</v>
      </c>
      <c r="CD574" s="76">
        <f t="shared" ca="1" si="677"/>
        <v>-26.315789473684216</v>
      </c>
      <c r="CE574" s="76">
        <f t="shared" ref="CE574:CL574" ca="1" si="678">-CE575/(1-CE573)*CE573</f>
        <v>-26.315789473684216</v>
      </c>
      <c r="CF574" s="76">
        <f t="shared" ca="1" si="678"/>
        <v>-26.315789473684216</v>
      </c>
      <c r="CG574" s="76">
        <f t="shared" ca="1" si="678"/>
        <v>-26.315789473684216</v>
      </c>
      <c r="CH574" s="76">
        <f t="shared" ca="1" si="678"/>
        <v>-26.315789473684216</v>
      </c>
      <c r="CI574" s="76">
        <f t="shared" ca="1" si="678"/>
        <v>-26.315789473684216</v>
      </c>
      <c r="CJ574" s="76">
        <f t="shared" ca="1" si="678"/>
        <v>-26.315789473684216</v>
      </c>
      <c r="CK574" s="76">
        <f t="shared" ca="1" si="678"/>
        <v>-26.315789473684216</v>
      </c>
      <c r="CL574" s="76">
        <f t="shared" ca="1" si="678"/>
        <v>-26.315789473684216</v>
      </c>
      <c r="CO574" s="76" t="e">
        <f t="shared" ref="CO574:DK574" ca="1" si="679">-CO575/(1-CO573)*CO573</f>
        <v>#N/A</v>
      </c>
      <c r="CP574" s="76" t="e">
        <f t="shared" ca="1" si="679"/>
        <v>#N/A</v>
      </c>
      <c r="CQ574" s="76" t="e">
        <f t="shared" ca="1" si="679"/>
        <v>#N/A</v>
      </c>
      <c r="CR574" s="76" t="e">
        <f t="shared" ca="1" si="679"/>
        <v>#N/A</v>
      </c>
      <c r="CS574" s="76" t="e">
        <f t="shared" ca="1" si="679"/>
        <v>#N/A</v>
      </c>
      <c r="CT574" s="76" t="e">
        <f t="shared" ca="1" si="679"/>
        <v>#N/A</v>
      </c>
      <c r="CU574" s="76" t="e">
        <f t="shared" ca="1" si="679"/>
        <v>#N/A</v>
      </c>
      <c r="CV574" s="76" t="e">
        <f t="shared" ca="1" si="679"/>
        <v>#N/A</v>
      </c>
      <c r="CW574" s="76" t="e">
        <f t="shared" ca="1" si="679"/>
        <v>#N/A</v>
      </c>
      <c r="CX574" s="76" t="e">
        <f t="shared" ca="1" si="679"/>
        <v>#N/A</v>
      </c>
      <c r="CY574" s="76" t="e">
        <f t="shared" ca="1" si="679"/>
        <v>#N/A</v>
      </c>
      <c r="CZ574" s="76" t="e">
        <f t="shared" ca="1" si="679"/>
        <v>#N/A</v>
      </c>
      <c r="DA574" s="76" t="e">
        <f t="shared" ca="1" si="679"/>
        <v>#N/A</v>
      </c>
      <c r="DB574" s="76" t="e">
        <f t="shared" ca="1" si="679"/>
        <v>#N/A</v>
      </c>
      <c r="DC574" s="76" t="e">
        <f t="shared" ca="1" si="679"/>
        <v>#N/A</v>
      </c>
      <c r="DD574" s="76" t="e">
        <f t="shared" ca="1" si="679"/>
        <v>#N/A</v>
      </c>
      <c r="DE574" s="76" t="e">
        <f t="shared" ca="1" si="679"/>
        <v>#N/A</v>
      </c>
      <c r="DF574" s="76" t="e">
        <f t="shared" ca="1" si="679"/>
        <v>#N/A</v>
      </c>
      <c r="DG574" s="76" t="e">
        <f t="shared" ca="1" si="679"/>
        <v>#N/A</v>
      </c>
      <c r="DH574" s="76" t="e">
        <f t="shared" ca="1" si="679"/>
        <v>#N/A</v>
      </c>
      <c r="DI574" s="76" t="e">
        <f t="shared" ca="1" si="679"/>
        <v>#N/A</v>
      </c>
      <c r="DJ574" s="76" t="e">
        <f t="shared" ca="1" si="679"/>
        <v>#N/A</v>
      </c>
      <c r="DK574" s="76" t="e">
        <f t="shared" ca="1" si="679"/>
        <v>#N/A</v>
      </c>
      <c r="DL574" s="76" t="e">
        <f t="shared" ref="DL574" ca="1" si="680">-DL575/(1-DL573)*DL573</f>
        <v>#N/A</v>
      </c>
    </row>
    <row r="575" spans="1:116" x14ac:dyDescent="0.4">
      <c r="C575" t="s">
        <v>80</v>
      </c>
      <c r="D575" t="s">
        <v>758</v>
      </c>
      <c r="E575" s="8" t="str">
        <f t="shared" si="662"/>
        <v>575 SUB-PR</v>
      </c>
      <c r="G575" s="127" t="str">
        <f>"# of "&amp;G579&amp;"s"</f>
        <v># of subscribers</v>
      </c>
      <c r="H575" s="31"/>
      <c r="I575" s="73"/>
      <c r="J575" s="73"/>
      <c r="K575" s="119">
        <f t="shared" ref="K575:P575" ca="1" si="681">SUMIF($4:$4,K$2,575:575)</f>
        <v>500</v>
      </c>
      <c r="L575" s="119">
        <f t="shared" ca="1" si="681"/>
        <v>500</v>
      </c>
      <c r="M575" s="119">
        <f t="shared" ca="1" si="681"/>
        <v>500</v>
      </c>
      <c r="N575" s="119">
        <f t="shared" ca="1" si="681"/>
        <v>500</v>
      </c>
      <c r="O575" s="119">
        <f t="shared" ca="1" si="681"/>
        <v>500</v>
      </c>
      <c r="P575" s="119">
        <f t="shared" ca="1" si="681"/>
        <v>500</v>
      </c>
      <c r="R575" s="38"/>
      <c r="S575" s="151" cm="1">
        <f t="array" aca="1" ref="S575" ca="1">INDIRECT(S560)/S568</f>
        <v>500</v>
      </c>
      <c r="T575" s="151" cm="1">
        <f t="array" aca="1" ref="T575" ca="1">INDIRECT(T560)/T568</f>
        <v>500</v>
      </c>
      <c r="U575" s="151" cm="1">
        <f t="array" aca="1" ref="U575" ca="1">INDIRECT(U560)/U568</f>
        <v>500</v>
      </c>
      <c r="V575" s="151" cm="1">
        <f t="array" aca="1" ref="V575" ca="1">INDIRECT(V560)/V568</f>
        <v>500</v>
      </c>
      <c r="W575" s="151" cm="1">
        <f t="array" aca="1" ref="W575" ca="1">INDIRECT(W560)/W568</f>
        <v>500</v>
      </c>
      <c r="X575" s="151" cm="1">
        <f t="array" aca="1" ref="X575" ca="1">INDIRECT(X560)/X568</f>
        <v>500</v>
      </c>
      <c r="Y575" s="151" cm="1">
        <f t="array" aca="1" ref="Y575" ca="1">INDIRECT(Y560)/Y568</f>
        <v>500</v>
      </c>
      <c r="Z575" s="151" cm="1">
        <f t="array" aca="1" ref="Z575" ca="1">INDIRECT(Z560)/Z568</f>
        <v>500</v>
      </c>
      <c r="AA575" s="151" cm="1">
        <f t="array" aca="1" ref="AA575" ca="1">INDIRECT(AA560)/AA568</f>
        <v>500</v>
      </c>
      <c r="AB575" s="151" cm="1">
        <f t="array" aca="1" ref="AB575" ca="1">INDIRECT(AB560)/AB568</f>
        <v>500</v>
      </c>
      <c r="AC575" s="151" cm="1">
        <f t="array" aca="1" ref="AC575" ca="1">INDIRECT(AC560)/AC568</f>
        <v>500</v>
      </c>
      <c r="AD575" s="151" cm="1">
        <f t="array" aca="1" ref="AD575" ca="1">INDIRECT(AD560)/AD568</f>
        <v>500</v>
      </c>
      <c r="AE575" s="151" cm="1">
        <f t="array" aca="1" ref="AE575" ca="1">INDIRECT(AE560)/AE568</f>
        <v>500</v>
      </c>
      <c r="AF575" s="151" cm="1">
        <f t="array" aca="1" ref="AF575" ca="1">INDIRECT(AF560)/AF568</f>
        <v>500</v>
      </c>
      <c r="AG575" s="151" cm="1">
        <f t="array" aca="1" ref="AG575" ca="1">INDIRECT(AG560)/AG568</f>
        <v>500</v>
      </c>
      <c r="AH575" s="151" cm="1">
        <f t="array" aca="1" ref="AH575" ca="1">INDIRECT(AH560)/AH568</f>
        <v>500</v>
      </c>
      <c r="AI575" s="151" cm="1">
        <f t="array" aca="1" ref="AI575" ca="1">INDIRECT(AI560)/AI568</f>
        <v>500</v>
      </c>
      <c r="AJ575" s="151" cm="1">
        <f t="array" aca="1" ref="AJ575" ca="1">INDIRECT(AJ560)/AJ568</f>
        <v>500</v>
      </c>
      <c r="AK575" s="151" cm="1">
        <f t="array" aca="1" ref="AK575" ca="1">INDIRECT(AK560)/AK568</f>
        <v>500</v>
      </c>
      <c r="AL575" s="151" cm="1">
        <f t="array" aca="1" ref="AL575" ca="1">INDIRECT(AL560)/AL568</f>
        <v>500</v>
      </c>
      <c r="AM575" s="151" cm="1">
        <f t="array" aca="1" ref="AM575" ca="1">INDIRECT(AM560)/AM568</f>
        <v>500</v>
      </c>
      <c r="AN575" s="151" cm="1">
        <f t="array" aca="1" ref="AN575" ca="1">INDIRECT(AN560)/AN568</f>
        <v>500</v>
      </c>
      <c r="AO575" s="151" cm="1">
        <f t="array" aca="1" ref="AO575" ca="1">INDIRECT(AO560)/AO568</f>
        <v>500</v>
      </c>
      <c r="AP575" s="151" cm="1">
        <f t="array" aca="1" ref="AP575" ca="1">INDIRECT(AP560)/AP568</f>
        <v>500</v>
      </c>
      <c r="AQ575" s="151" cm="1">
        <f t="array" aca="1" ref="AQ575" ca="1">INDIRECT(AQ560)/AQ568</f>
        <v>500</v>
      </c>
      <c r="AR575" s="151" cm="1">
        <f t="array" aca="1" ref="AR575" ca="1">INDIRECT(AR560)/AR568</f>
        <v>500</v>
      </c>
      <c r="AS575" s="151" cm="1">
        <f t="array" aca="1" ref="AS575" ca="1">INDIRECT(AS560)/AS568</f>
        <v>500</v>
      </c>
      <c r="AT575" s="151" cm="1">
        <f t="array" aca="1" ref="AT575" ca="1">INDIRECT(AT560)/AT568</f>
        <v>500</v>
      </c>
      <c r="AU575" s="151" cm="1">
        <f t="array" aca="1" ref="AU575" ca="1">INDIRECT(AU560)/AU568</f>
        <v>500</v>
      </c>
      <c r="AV575" s="151" cm="1">
        <f t="array" aca="1" ref="AV575" ca="1">INDIRECT(AV560)/AV568</f>
        <v>500</v>
      </c>
      <c r="AW575" s="151" cm="1">
        <f t="array" aca="1" ref="AW575" ca="1">INDIRECT(AW560)/AW568</f>
        <v>500</v>
      </c>
      <c r="AX575" s="151" cm="1">
        <f t="array" aca="1" ref="AX575" ca="1">INDIRECT(AX560)/AX568</f>
        <v>500</v>
      </c>
      <c r="AY575" s="151" cm="1">
        <f t="array" aca="1" ref="AY575" ca="1">INDIRECT(AY560)/AY568</f>
        <v>500</v>
      </c>
      <c r="AZ575" s="151" cm="1">
        <f t="array" aca="1" ref="AZ575" ca="1">INDIRECT(AZ560)/AZ568</f>
        <v>500</v>
      </c>
      <c r="BA575" s="151" cm="1">
        <f t="array" aca="1" ref="BA575" ca="1">INDIRECT(BA560)/BA568</f>
        <v>500</v>
      </c>
      <c r="BB575" s="151" cm="1">
        <f t="array" aca="1" ref="BB575" ca="1">INDIRECT(BB560)/BB568</f>
        <v>500</v>
      </c>
      <c r="BC575" s="151" cm="1">
        <f t="array" aca="1" ref="BC575" ca="1">INDIRECT(BC560)/BC568</f>
        <v>500</v>
      </c>
      <c r="BD575" s="151" cm="1">
        <f t="array" aca="1" ref="BD575" ca="1">INDIRECT(BD560)/BD568</f>
        <v>500</v>
      </c>
      <c r="BE575" s="151" cm="1">
        <f t="array" aca="1" ref="BE575" ca="1">INDIRECT(BE560)/BE568</f>
        <v>500</v>
      </c>
      <c r="BF575" s="151" cm="1">
        <f t="array" aca="1" ref="BF575" ca="1">INDIRECT(BF560)/BF568</f>
        <v>500</v>
      </c>
      <c r="BG575" s="151" cm="1">
        <f t="array" aca="1" ref="BG575" ca="1">INDIRECT(BG560)/BG568</f>
        <v>500</v>
      </c>
      <c r="BH575" s="151" cm="1">
        <f t="array" aca="1" ref="BH575" ca="1">INDIRECT(BH560)/BH568</f>
        <v>500</v>
      </c>
      <c r="BI575" s="151" cm="1">
        <f t="array" aca="1" ref="BI575" ca="1">INDIRECT(BI560)/BI568</f>
        <v>500</v>
      </c>
      <c r="BJ575" s="151" cm="1">
        <f t="array" aca="1" ref="BJ575" ca="1">INDIRECT(BJ560)/BJ568</f>
        <v>500</v>
      </c>
      <c r="BK575" s="151" cm="1">
        <f t="array" aca="1" ref="BK575" ca="1">INDIRECT(BK560)/BK568</f>
        <v>500</v>
      </c>
      <c r="BL575" s="151" cm="1">
        <f t="array" aca="1" ref="BL575" ca="1">INDIRECT(BL560)/BL568</f>
        <v>500</v>
      </c>
      <c r="BM575" s="151" cm="1">
        <f t="array" aca="1" ref="BM575" ca="1">INDIRECT(BM560)/BM568</f>
        <v>500</v>
      </c>
      <c r="BN575" s="151" cm="1">
        <f t="array" aca="1" ref="BN575" ca="1">INDIRECT(BN560)/BN568</f>
        <v>500</v>
      </c>
      <c r="BO575" s="151" cm="1">
        <f t="array" aca="1" ref="BO575" ca="1">INDIRECT(BO560)/BO568</f>
        <v>500</v>
      </c>
      <c r="BP575" s="151" cm="1">
        <f t="array" aca="1" ref="BP575" ca="1">INDIRECT(BP560)/BP568</f>
        <v>500</v>
      </c>
      <c r="BQ575" s="151" cm="1">
        <f t="array" aca="1" ref="BQ575" ca="1">INDIRECT(BQ560)/BQ568</f>
        <v>500</v>
      </c>
      <c r="BR575" s="151" cm="1">
        <f t="array" aca="1" ref="BR575" ca="1">INDIRECT(BR560)/BR568</f>
        <v>500</v>
      </c>
      <c r="BS575" s="151" cm="1">
        <f t="array" aca="1" ref="BS575" ca="1">INDIRECT(BS560)/BS568</f>
        <v>500</v>
      </c>
      <c r="BT575" s="151" cm="1">
        <f t="array" aca="1" ref="BT575" ca="1">INDIRECT(BT560)/BT568</f>
        <v>500</v>
      </c>
      <c r="BU575" s="151" cm="1">
        <f t="array" aca="1" ref="BU575" ca="1">INDIRECT(BU560)/BU568</f>
        <v>500</v>
      </c>
      <c r="BV575" s="151" cm="1">
        <f t="array" aca="1" ref="BV575" ca="1">INDIRECT(BV560)/BV568</f>
        <v>500</v>
      </c>
      <c r="BW575" s="151" cm="1">
        <f t="array" aca="1" ref="BW575" ca="1">INDIRECT(BW560)/BW568</f>
        <v>500</v>
      </c>
      <c r="BX575" s="151" cm="1">
        <f t="array" aca="1" ref="BX575" ca="1">INDIRECT(BX560)/BX568</f>
        <v>500</v>
      </c>
      <c r="BY575" s="151" cm="1">
        <f t="array" aca="1" ref="BY575" ca="1">INDIRECT(BY560)/BY568</f>
        <v>500</v>
      </c>
      <c r="BZ575" s="151" cm="1">
        <f t="array" aca="1" ref="BZ575" ca="1">INDIRECT(BZ560)/BZ568</f>
        <v>500</v>
      </c>
      <c r="CA575" s="151" cm="1">
        <f t="array" aca="1" ref="CA575" ca="1">INDIRECT(CA560)/CA568</f>
        <v>500</v>
      </c>
      <c r="CB575" s="151" cm="1">
        <f t="array" aca="1" ref="CB575" ca="1">INDIRECT(CB560)/CB568</f>
        <v>500</v>
      </c>
      <c r="CC575" s="151" cm="1">
        <f t="array" aca="1" ref="CC575" ca="1">INDIRECT(CC560)/CC568</f>
        <v>500</v>
      </c>
      <c r="CD575" s="151" cm="1">
        <f t="array" aca="1" ref="CD575" ca="1">INDIRECT(CD560)/CD568</f>
        <v>500</v>
      </c>
      <c r="CE575" s="151" cm="1">
        <f t="array" aca="1" ref="CE575" ca="1">INDIRECT(CE560)/CE568</f>
        <v>500</v>
      </c>
      <c r="CF575" s="151" cm="1">
        <f t="array" aca="1" ref="CF575" ca="1">INDIRECT(CF560)/CF568</f>
        <v>500</v>
      </c>
      <c r="CG575" s="151" cm="1">
        <f t="array" aca="1" ref="CG575" ca="1">INDIRECT(CG560)/CG568</f>
        <v>500</v>
      </c>
      <c r="CH575" s="151" cm="1">
        <f t="array" aca="1" ref="CH575" ca="1">INDIRECT(CH560)/CH568</f>
        <v>500</v>
      </c>
      <c r="CI575" s="151" cm="1">
        <f t="array" aca="1" ref="CI575" ca="1">INDIRECT(CI560)/CI568</f>
        <v>500</v>
      </c>
      <c r="CJ575" s="151" cm="1">
        <f t="array" aca="1" ref="CJ575" ca="1">INDIRECT(CJ560)/CJ568</f>
        <v>500</v>
      </c>
      <c r="CK575" s="151" cm="1">
        <f t="array" aca="1" ref="CK575" ca="1">INDIRECT(CK560)/CK568</f>
        <v>500</v>
      </c>
      <c r="CL575" s="151" cm="1">
        <f t="array" aca="1" ref="CL575" ca="1">INDIRECT(CL560)/CL568</f>
        <v>500</v>
      </c>
      <c r="CN575" s="73"/>
      <c r="CO575" s="151" t="e" cm="1">
        <f t="array" aca="1" ref="CO575" ca="1">INDIRECT(CO560)/CO568</f>
        <v>#N/A</v>
      </c>
      <c r="CP575" s="151" t="e" cm="1">
        <f t="array" aca="1" ref="CP575" ca="1">INDIRECT(CP560)/CP568</f>
        <v>#N/A</v>
      </c>
      <c r="CQ575" s="151" t="e" cm="1">
        <f t="array" aca="1" ref="CQ575" ca="1">INDIRECT(CQ560)/CQ568</f>
        <v>#N/A</v>
      </c>
      <c r="CR575" s="151" t="e" cm="1">
        <f t="array" aca="1" ref="CR575" ca="1">INDIRECT(CR560)/CR568</f>
        <v>#N/A</v>
      </c>
      <c r="CS575" s="151" t="e" cm="1">
        <f t="array" aca="1" ref="CS575" ca="1">INDIRECT(CS560)/CS568</f>
        <v>#N/A</v>
      </c>
      <c r="CT575" s="151" t="e" cm="1">
        <f t="array" aca="1" ref="CT575" ca="1">INDIRECT(CT560)/CT568</f>
        <v>#N/A</v>
      </c>
      <c r="CU575" s="151" t="e" cm="1">
        <f t="array" aca="1" ref="CU575" ca="1">INDIRECT(CU560)/CU568</f>
        <v>#N/A</v>
      </c>
      <c r="CV575" s="151" t="e" cm="1">
        <f t="array" aca="1" ref="CV575" ca="1">INDIRECT(CV560)/CV568</f>
        <v>#N/A</v>
      </c>
      <c r="CW575" s="151" t="e" cm="1">
        <f t="array" aca="1" ref="CW575" ca="1">INDIRECT(CW560)/CW568</f>
        <v>#N/A</v>
      </c>
      <c r="CX575" s="151" t="e" cm="1">
        <f t="array" aca="1" ref="CX575" ca="1">INDIRECT(CX560)/CX568</f>
        <v>#N/A</v>
      </c>
      <c r="CY575" s="151" t="e" cm="1">
        <f t="array" aca="1" ref="CY575" ca="1">INDIRECT(CY560)/CY568</f>
        <v>#N/A</v>
      </c>
      <c r="CZ575" s="151" t="e" cm="1">
        <f t="array" aca="1" ref="CZ575" ca="1">INDIRECT(CZ560)/CZ568</f>
        <v>#N/A</v>
      </c>
      <c r="DA575" s="151" t="e" cm="1">
        <f t="array" aca="1" ref="DA575" ca="1">INDIRECT(DA560)/DA568</f>
        <v>#N/A</v>
      </c>
      <c r="DB575" s="151" t="e" cm="1">
        <f t="array" aca="1" ref="DB575" ca="1">INDIRECT(DB560)/DB568</f>
        <v>#N/A</v>
      </c>
      <c r="DC575" s="151" t="e" cm="1">
        <f t="array" aca="1" ref="DC575" ca="1">INDIRECT(DC560)/DC568</f>
        <v>#N/A</v>
      </c>
      <c r="DD575" s="151" t="e" cm="1">
        <f t="array" aca="1" ref="DD575" ca="1">INDIRECT(DD560)/DD568</f>
        <v>#N/A</v>
      </c>
      <c r="DE575" s="151" t="e" cm="1">
        <f t="array" aca="1" ref="DE575" ca="1">INDIRECT(DE560)/DE568</f>
        <v>#N/A</v>
      </c>
      <c r="DF575" s="151" t="e" cm="1">
        <f t="array" aca="1" ref="DF575" ca="1">INDIRECT(DF560)/DF568</f>
        <v>#N/A</v>
      </c>
      <c r="DG575" s="151" t="e" cm="1">
        <f t="array" aca="1" ref="DG575" ca="1">INDIRECT(DG560)/DG568</f>
        <v>#N/A</v>
      </c>
      <c r="DH575" s="151" t="e" cm="1">
        <f t="array" aca="1" ref="DH575" ca="1">INDIRECT(DH560)/DH568</f>
        <v>#N/A</v>
      </c>
      <c r="DI575" s="151" t="e" cm="1">
        <f t="array" aca="1" ref="DI575" ca="1">INDIRECT(DI560)/DI568</f>
        <v>#N/A</v>
      </c>
      <c r="DJ575" s="151" t="e" cm="1">
        <f t="array" aca="1" ref="DJ575" ca="1">INDIRECT(DJ560)/DJ568</f>
        <v>#N/A</v>
      </c>
      <c r="DK575" s="151" t="e" cm="1">
        <f t="array" aca="1" ref="DK575" ca="1">INDIRECT(DK560)/DK568</f>
        <v>#N/A</v>
      </c>
      <c r="DL575" s="151" t="e" cm="1">
        <f t="array" aca="1" ref="DL575" ca="1">INDIRECT(DL560)/DL568</f>
        <v>#N/A</v>
      </c>
    </row>
    <row r="576" spans="1:116" x14ac:dyDescent="0.4">
      <c r="D576" t="s">
        <v>758</v>
      </c>
      <c r="E576" s="8" t="str">
        <f t="shared" si="662"/>
        <v>576 SUB-PR</v>
      </c>
      <c r="G576" s="145" t="s">
        <v>62</v>
      </c>
      <c r="H576" s="12"/>
      <c r="I576" s="60"/>
      <c r="J576" s="60"/>
      <c r="K576" s="34">
        <f t="shared" ref="K576:P576" ca="1" si="682">K575-SUM(K574,K571:K572)</f>
        <v>6.2527760746888816E-13</v>
      </c>
      <c r="L576" s="34">
        <f t="shared" ca="1" si="682"/>
        <v>6.2527760746888816E-13</v>
      </c>
      <c r="M576" s="34">
        <f t="shared" ca="1" si="682"/>
        <v>6.2527760746888816E-13</v>
      </c>
      <c r="N576" s="34">
        <f t="shared" ca="1" si="682"/>
        <v>6.2527760746888816E-13</v>
      </c>
      <c r="O576" s="34">
        <f t="shared" ca="1" si="682"/>
        <v>6.2527760746888816E-13</v>
      </c>
      <c r="P576" s="34">
        <f t="shared" ca="1" si="682"/>
        <v>6.2527760746888816E-13</v>
      </c>
      <c r="R576" s="15"/>
      <c r="S576" s="76">
        <f t="shared" ref="S576:AX576" ca="1" si="683">S575-SUM(S574,S571:S572)</f>
        <v>0</v>
      </c>
      <c r="T576" s="76">
        <f t="shared" ca="1" si="683"/>
        <v>0</v>
      </c>
      <c r="U576" s="76">
        <f t="shared" ca="1" si="683"/>
        <v>0</v>
      </c>
      <c r="V576" s="76">
        <f t="shared" ca="1" si="683"/>
        <v>0</v>
      </c>
      <c r="W576" s="76">
        <f t="shared" ca="1" si="683"/>
        <v>0</v>
      </c>
      <c r="X576" s="76">
        <f t="shared" ca="1" si="683"/>
        <v>0</v>
      </c>
      <c r="Y576" s="76">
        <f t="shared" ca="1" si="683"/>
        <v>0</v>
      </c>
      <c r="Z576" s="76">
        <f t="shared" ca="1" si="683"/>
        <v>0</v>
      </c>
      <c r="AA576" s="76">
        <f t="shared" ca="1" si="683"/>
        <v>0</v>
      </c>
      <c r="AB576" s="76">
        <f t="shared" ca="1" si="683"/>
        <v>0</v>
      </c>
      <c r="AC576" s="76">
        <f t="shared" ca="1" si="683"/>
        <v>0</v>
      </c>
      <c r="AD576" s="76">
        <f t="shared" ca="1" si="683"/>
        <v>0</v>
      </c>
      <c r="AE576" s="76">
        <f t="shared" ca="1" si="683"/>
        <v>0</v>
      </c>
      <c r="AF576" s="76">
        <f t="shared" ca="1" si="683"/>
        <v>0</v>
      </c>
      <c r="AG576" s="76">
        <f t="shared" ca="1" si="683"/>
        <v>0</v>
      </c>
      <c r="AH576" s="76">
        <f t="shared" ca="1" si="683"/>
        <v>0</v>
      </c>
      <c r="AI576" s="76">
        <f t="shared" ca="1" si="683"/>
        <v>0</v>
      </c>
      <c r="AJ576" s="76">
        <f t="shared" ca="1" si="683"/>
        <v>0</v>
      </c>
      <c r="AK576" s="76">
        <f t="shared" ca="1" si="683"/>
        <v>0</v>
      </c>
      <c r="AL576" s="76">
        <f t="shared" ca="1" si="683"/>
        <v>0</v>
      </c>
      <c r="AM576" s="76">
        <f t="shared" ca="1" si="683"/>
        <v>0</v>
      </c>
      <c r="AN576" s="76">
        <f t="shared" ca="1" si="683"/>
        <v>0</v>
      </c>
      <c r="AO576" s="76">
        <f t="shared" ca="1" si="683"/>
        <v>0</v>
      </c>
      <c r="AP576" s="76">
        <f t="shared" ca="1" si="683"/>
        <v>0</v>
      </c>
      <c r="AQ576" s="76">
        <f t="shared" ca="1" si="683"/>
        <v>0</v>
      </c>
      <c r="AR576" s="76">
        <f t="shared" ca="1" si="683"/>
        <v>0</v>
      </c>
      <c r="AS576" s="76">
        <f t="shared" ca="1" si="683"/>
        <v>0</v>
      </c>
      <c r="AT576" s="76">
        <f t="shared" ca="1" si="683"/>
        <v>0</v>
      </c>
      <c r="AU576" s="76">
        <f t="shared" ca="1" si="683"/>
        <v>0</v>
      </c>
      <c r="AV576" s="76">
        <f t="shared" ca="1" si="683"/>
        <v>0</v>
      </c>
      <c r="AW576" s="76">
        <f t="shared" ca="1" si="683"/>
        <v>0</v>
      </c>
      <c r="AX576" s="76">
        <f t="shared" ca="1" si="683"/>
        <v>0</v>
      </c>
      <c r="AY576" s="76">
        <f t="shared" ref="AY576:CD576" ca="1" si="684">AY575-SUM(AY574,AY571:AY572)</f>
        <v>0</v>
      </c>
      <c r="AZ576" s="76">
        <f t="shared" ca="1" si="684"/>
        <v>0</v>
      </c>
      <c r="BA576" s="76">
        <f t="shared" ca="1" si="684"/>
        <v>0</v>
      </c>
      <c r="BB576" s="76">
        <f t="shared" ca="1" si="684"/>
        <v>0</v>
      </c>
      <c r="BC576" s="76">
        <f t="shared" ca="1" si="684"/>
        <v>0</v>
      </c>
      <c r="BD576" s="76">
        <f t="shared" ca="1" si="684"/>
        <v>0</v>
      </c>
      <c r="BE576" s="76">
        <f t="shared" ca="1" si="684"/>
        <v>0</v>
      </c>
      <c r="BF576" s="76">
        <f t="shared" ca="1" si="684"/>
        <v>0</v>
      </c>
      <c r="BG576" s="76">
        <f t="shared" ca="1" si="684"/>
        <v>0</v>
      </c>
      <c r="BH576" s="76">
        <f t="shared" ca="1" si="684"/>
        <v>0</v>
      </c>
      <c r="BI576" s="76">
        <f t="shared" ca="1" si="684"/>
        <v>0</v>
      </c>
      <c r="BJ576" s="76">
        <f t="shared" ca="1" si="684"/>
        <v>0</v>
      </c>
      <c r="BK576" s="76">
        <f t="shared" ca="1" si="684"/>
        <v>0</v>
      </c>
      <c r="BL576" s="76">
        <f t="shared" ca="1" si="684"/>
        <v>0</v>
      </c>
      <c r="BM576" s="76">
        <f t="shared" ca="1" si="684"/>
        <v>0</v>
      </c>
      <c r="BN576" s="76">
        <f t="shared" ca="1" si="684"/>
        <v>0</v>
      </c>
      <c r="BO576" s="76">
        <f t="shared" ca="1" si="684"/>
        <v>0</v>
      </c>
      <c r="BP576" s="76">
        <f t="shared" ca="1" si="684"/>
        <v>0</v>
      </c>
      <c r="BQ576" s="76">
        <f t="shared" ca="1" si="684"/>
        <v>0</v>
      </c>
      <c r="BR576" s="76">
        <f t="shared" ca="1" si="684"/>
        <v>0</v>
      </c>
      <c r="BS576" s="76">
        <f t="shared" ca="1" si="684"/>
        <v>0</v>
      </c>
      <c r="BT576" s="76">
        <f t="shared" ca="1" si="684"/>
        <v>0</v>
      </c>
      <c r="BU576" s="76">
        <f t="shared" ca="1" si="684"/>
        <v>0</v>
      </c>
      <c r="BV576" s="76">
        <f t="shared" ca="1" si="684"/>
        <v>0</v>
      </c>
      <c r="BW576" s="76">
        <f t="shared" ca="1" si="684"/>
        <v>0</v>
      </c>
      <c r="BX576" s="76">
        <f t="shared" ca="1" si="684"/>
        <v>0</v>
      </c>
      <c r="BY576" s="76">
        <f t="shared" ca="1" si="684"/>
        <v>0</v>
      </c>
      <c r="BZ576" s="76">
        <f t="shared" ca="1" si="684"/>
        <v>0</v>
      </c>
      <c r="CA576" s="76">
        <f t="shared" ca="1" si="684"/>
        <v>0</v>
      </c>
      <c r="CB576" s="76">
        <f t="shared" ca="1" si="684"/>
        <v>0</v>
      </c>
      <c r="CC576" s="76">
        <f t="shared" ca="1" si="684"/>
        <v>0</v>
      </c>
      <c r="CD576" s="76">
        <f t="shared" ca="1" si="684"/>
        <v>0</v>
      </c>
      <c r="CE576" s="76">
        <f t="shared" ref="CE576:CL576" ca="1" si="685">CE575-SUM(CE574,CE571:CE572)</f>
        <v>0</v>
      </c>
      <c r="CF576" s="76">
        <f t="shared" ca="1" si="685"/>
        <v>0</v>
      </c>
      <c r="CG576" s="76">
        <f t="shared" ca="1" si="685"/>
        <v>0</v>
      </c>
      <c r="CH576" s="76">
        <f t="shared" ca="1" si="685"/>
        <v>0</v>
      </c>
      <c r="CI576" s="76">
        <f t="shared" ca="1" si="685"/>
        <v>0</v>
      </c>
      <c r="CJ576" s="76">
        <f t="shared" ca="1" si="685"/>
        <v>0</v>
      </c>
      <c r="CK576" s="76">
        <f t="shared" ca="1" si="685"/>
        <v>0</v>
      </c>
      <c r="CL576" s="76">
        <f t="shared" ca="1" si="685"/>
        <v>0</v>
      </c>
      <c r="CN576" s="60"/>
      <c r="CO576" s="76" t="e">
        <f t="shared" ref="CO576:DK576" ca="1" si="686">CO575-SUM(CO574,CO571:CO572)</f>
        <v>#N/A</v>
      </c>
      <c r="CP576" s="76" t="e">
        <f t="shared" ca="1" si="686"/>
        <v>#N/A</v>
      </c>
      <c r="CQ576" s="76" t="e">
        <f t="shared" ca="1" si="686"/>
        <v>#N/A</v>
      </c>
      <c r="CR576" s="76" t="e">
        <f t="shared" ca="1" si="686"/>
        <v>#N/A</v>
      </c>
      <c r="CS576" s="76" t="e">
        <f t="shared" ca="1" si="686"/>
        <v>#N/A</v>
      </c>
      <c r="CT576" s="76" t="e">
        <f t="shared" ca="1" si="686"/>
        <v>#N/A</v>
      </c>
      <c r="CU576" s="76" t="e">
        <f t="shared" ca="1" si="686"/>
        <v>#N/A</v>
      </c>
      <c r="CV576" s="76" t="e">
        <f t="shared" ca="1" si="686"/>
        <v>#N/A</v>
      </c>
      <c r="CW576" s="76" t="e">
        <f t="shared" ca="1" si="686"/>
        <v>#N/A</v>
      </c>
      <c r="CX576" s="76" t="e">
        <f t="shared" ca="1" si="686"/>
        <v>#N/A</v>
      </c>
      <c r="CY576" s="76" t="e">
        <f t="shared" ca="1" si="686"/>
        <v>#N/A</v>
      </c>
      <c r="CZ576" s="76" t="e">
        <f t="shared" ca="1" si="686"/>
        <v>#N/A</v>
      </c>
      <c r="DA576" s="76" t="e">
        <f t="shared" ca="1" si="686"/>
        <v>#N/A</v>
      </c>
      <c r="DB576" s="76" t="e">
        <f t="shared" ca="1" si="686"/>
        <v>#N/A</v>
      </c>
      <c r="DC576" s="76" t="e">
        <f t="shared" ca="1" si="686"/>
        <v>#N/A</v>
      </c>
      <c r="DD576" s="76" t="e">
        <f t="shared" ca="1" si="686"/>
        <v>#N/A</v>
      </c>
      <c r="DE576" s="76" t="e">
        <f t="shared" ca="1" si="686"/>
        <v>#N/A</v>
      </c>
      <c r="DF576" s="76" t="e">
        <f t="shared" ca="1" si="686"/>
        <v>#N/A</v>
      </c>
      <c r="DG576" s="76" t="e">
        <f t="shared" ca="1" si="686"/>
        <v>#N/A</v>
      </c>
      <c r="DH576" s="76" t="e">
        <f t="shared" ca="1" si="686"/>
        <v>#N/A</v>
      </c>
      <c r="DI576" s="76" t="e">
        <f t="shared" ca="1" si="686"/>
        <v>#N/A</v>
      </c>
      <c r="DJ576" s="76" t="e">
        <f t="shared" ca="1" si="686"/>
        <v>#N/A</v>
      </c>
      <c r="DK576" s="76" t="e">
        <f t="shared" ca="1" si="686"/>
        <v>#N/A</v>
      </c>
      <c r="DL576" s="76" t="e">
        <f t="shared" ref="DL576" ca="1" si="687">DL575-SUM(DL574,DL571:DL572)</f>
        <v>#N/A</v>
      </c>
    </row>
    <row r="577" spans="1:116" x14ac:dyDescent="0.4">
      <c r="D577" t="s">
        <v>758</v>
      </c>
      <c r="E577" s="8" t="str">
        <f t="shared" ref="E577" si="688">ROW()&amp;" "&amp;D577</f>
        <v>577 SUB-PR</v>
      </c>
      <c r="G577" s="95"/>
      <c r="H577" s="12"/>
      <c r="I577" s="60"/>
      <c r="J577" s="60"/>
      <c r="K577" s="34"/>
      <c r="L577" s="34"/>
      <c r="M577" s="34"/>
      <c r="N577" s="34"/>
      <c r="O577" s="34"/>
      <c r="P577" s="34"/>
      <c r="R577" s="15"/>
      <c r="S577" s="76"/>
      <c r="T577" s="76"/>
      <c r="U577" s="76"/>
      <c r="V577" s="76"/>
      <c r="W577" s="76"/>
      <c r="X577" s="76"/>
      <c r="Y577" s="76"/>
      <c r="Z577" s="76"/>
      <c r="AA577" s="76"/>
      <c r="AB577" s="76"/>
      <c r="AC577" s="76"/>
      <c r="AD577" s="76"/>
      <c r="AE577" s="76"/>
      <c r="AF577" s="76"/>
      <c r="AG577" s="76"/>
      <c r="AH577" s="76"/>
      <c r="AI577" s="76"/>
      <c r="AJ577" s="76"/>
      <c r="AK577" s="76"/>
      <c r="AL577" s="76"/>
      <c r="AM577" s="76"/>
      <c r="AN577" s="76"/>
      <c r="AO577" s="76"/>
      <c r="AP577" s="76"/>
      <c r="AQ577" s="76"/>
      <c r="AR577" s="76"/>
      <c r="AS577" s="76"/>
      <c r="AT577" s="76"/>
      <c r="AU577" s="76"/>
      <c r="AV577" s="76"/>
      <c r="AW577" s="76"/>
      <c r="AX577" s="76"/>
      <c r="AY577" s="76"/>
      <c r="AZ577" s="76"/>
      <c r="BA577" s="76"/>
      <c r="BB577" s="76"/>
      <c r="BC577" s="76"/>
      <c r="BD577" s="76"/>
      <c r="BE577" s="76"/>
      <c r="BF577" s="76"/>
      <c r="BG577" s="76"/>
      <c r="BH577" s="76"/>
      <c r="BI577" s="76"/>
      <c r="BJ577" s="76"/>
      <c r="BK577" s="76"/>
      <c r="BL577" s="76"/>
      <c r="BM577" s="76"/>
      <c r="BN577" s="76"/>
      <c r="BO577" s="76"/>
      <c r="BP577" s="76"/>
      <c r="BQ577" s="76"/>
      <c r="BR577" s="76"/>
      <c r="BS577" s="76"/>
      <c r="BT577" s="76"/>
      <c r="BU577" s="76"/>
      <c r="BV577" s="76"/>
      <c r="BW577" s="76"/>
      <c r="BX577" s="76"/>
      <c r="BY577" s="76"/>
      <c r="BZ577" s="76"/>
      <c r="CA577" s="76"/>
      <c r="CB577" s="76"/>
      <c r="CC577" s="76"/>
      <c r="CD577" s="76"/>
      <c r="CE577" s="76"/>
      <c r="CF577" s="76"/>
      <c r="CG577" s="76"/>
      <c r="CH577" s="76"/>
      <c r="CI577" s="76"/>
      <c r="CJ577" s="76"/>
      <c r="CK577" s="76"/>
      <c r="CL577" s="76"/>
      <c r="CN577" s="60"/>
      <c r="CO577" s="76"/>
      <c r="CP577" s="76"/>
      <c r="CQ577" s="76"/>
      <c r="CR577" s="76"/>
      <c r="CS577" s="76"/>
      <c r="CT577" s="76"/>
      <c r="CU577" s="76"/>
      <c r="CV577" s="76"/>
      <c r="CW577" s="76"/>
      <c r="CX577" s="76"/>
      <c r="CY577" s="76"/>
      <c r="CZ577" s="76"/>
      <c r="DA577" s="76"/>
      <c r="DB577" s="76"/>
      <c r="DC577" s="76"/>
      <c r="DD577" s="76"/>
      <c r="DE577" s="76"/>
      <c r="DF577" s="76"/>
      <c r="DG577" s="76"/>
      <c r="DH577" s="76"/>
      <c r="DI577" s="76"/>
      <c r="DJ577" s="76"/>
      <c r="DK577" s="76"/>
      <c r="DL577" s="76"/>
    </row>
    <row r="578" spans="1:116" x14ac:dyDescent="0.4">
      <c r="B578" t="s">
        <v>332</v>
      </c>
      <c r="D578" t="s">
        <v>758</v>
      </c>
      <c r="E578" s="8" t="str">
        <f t="shared" ref="E578:E583" si="689">ROW()&amp;" "&amp;D578</f>
        <v>578 SUB-PR</v>
      </c>
      <c r="F578" t="s">
        <v>490</v>
      </c>
      <c r="G578" s="8" t="str">
        <f>G558</f>
        <v>(Primary label)</v>
      </c>
      <c r="S578" s="72"/>
      <c r="T578" s="72"/>
      <c r="U578" s="72"/>
      <c r="V578" s="72"/>
      <c r="W578" s="72"/>
      <c r="X578" s="72"/>
      <c r="Y578" s="72"/>
      <c r="Z578" s="72"/>
      <c r="AA578" s="72"/>
      <c r="AB578" s="72"/>
      <c r="AC578" s="72"/>
      <c r="AD578" s="72"/>
      <c r="AE578" s="72"/>
      <c r="AF578" s="72"/>
      <c r="AG578" s="72"/>
      <c r="AH578" s="72"/>
      <c r="AI578" s="72"/>
      <c r="AJ578" s="72"/>
      <c r="AK578" s="72"/>
      <c r="AL578" s="72"/>
      <c r="AM578" s="72"/>
      <c r="AN578" s="72"/>
      <c r="AO578" s="72"/>
      <c r="AP578" s="72"/>
      <c r="AQ578" s="72"/>
      <c r="AR578" s="72"/>
      <c r="AS578" s="72"/>
      <c r="AT578" s="72"/>
      <c r="AU578" s="72"/>
      <c r="AV578" s="72"/>
      <c r="AW578" s="72"/>
      <c r="AX578" s="72"/>
      <c r="AY578" s="72"/>
      <c r="AZ578" s="72"/>
      <c r="BA578" s="72"/>
      <c r="BB578" s="72"/>
      <c r="BC578" s="72"/>
      <c r="BD578" s="72"/>
      <c r="BE578" s="72"/>
      <c r="BF578" s="72"/>
      <c r="BG578" s="72"/>
      <c r="BH578" s="72"/>
      <c r="BI578" s="72"/>
      <c r="BJ578" s="72"/>
      <c r="BK578" s="72"/>
      <c r="BL578" s="72"/>
      <c r="BM578" s="72"/>
      <c r="BN578" s="72"/>
      <c r="BO578" s="72"/>
      <c r="BP578" s="72"/>
      <c r="BQ578" s="72"/>
      <c r="BR578" s="72"/>
      <c r="BS578" s="72"/>
      <c r="BT578" s="72"/>
      <c r="BU578" s="72"/>
      <c r="BV578" s="72"/>
      <c r="BW578" s="72"/>
      <c r="BX578" s="72"/>
      <c r="BY578" s="72"/>
      <c r="BZ578" s="72"/>
      <c r="CA578" s="72"/>
      <c r="CB578" s="72"/>
      <c r="CC578" s="72"/>
      <c r="CD578" s="72"/>
      <c r="CE578" s="72"/>
      <c r="CF578" s="72"/>
      <c r="CG578" s="72"/>
      <c r="CH578" s="72"/>
      <c r="CI578" s="72"/>
      <c r="CJ578" s="72"/>
      <c r="CK578" s="72"/>
      <c r="CL578" s="72"/>
      <c r="CO578" s="72"/>
      <c r="CP578" s="72"/>
      <c r="CQ578" s="72"/>
      <c r="CR578" s="72"/>
      <c r="CS578" s="72"/>
      <c r="CT578" s="72"/>
      <c r="CU578" s="72"/>
      <c r="CV578" s="72"/>
      <c r="CW578" s="72"/>
      <c r="CX578" s="72"/>
      <c r="CY578" s="72"/>
      <c r="CZ578" s="72"/>
      <c r="DA578" s="72"/>
      <c r="DB578" s="72"/>
      <c r="DC578" s="72"/>
      <c r="DD578" s="72"/>
      <c r="DE578" s="72"/>
      <c r="DF578" s="72"/>
      <c r="DG578" s="72"/>
      <c r="DH578" s="72"/>
      <c r="DI578" s="72"/>
      <c r="DJ578" s="72"/>
      <c r="DK578" s="72"/>
      <c r="DL578" s="72"/>
    </row>
    <row r="579" spans="1:116" x14ac:dyDescent="0.4">
      <c r="B579" t="s">
        <v>332</v>
      </c>
      <c r="D579" t="s">
        <v>758</v>
      </c>
      <c r="E579" s="8" t="str">
        <f t="shared" si="689"/>
        <v>579 SUB-PR</v>
      </c>
      <c r="F579" t="s">
        <v>492</v>
      </c>
      <c r="G579" s="241" t="str">
        <f>IFERROR(SUBSTITUTE(G566,":",""),"no unit")</f>
        <v>subscriber</v>
      </c>
      <c r="K579" s="53"/>
      <c r="L579" s="53"/>
      <c r="M579" s="53"/>
      <c r="N579" s="53"/>
      <c r="O579" s="53"/>
      <c r="P579" s="53"/>
      <c r="R579" s="24"/>
    </row>
    <row r="580" spans="1:116" x14ac:dyDescent="0.4">
      <c r="A580" s="3"/>
      <c r="B580" t="s">
        <v>332</v>
      </c>
      <c r="D580" t="s">
        <v>758</v>
      </c>
      <c r="E580" s="8" t="str">
        <f t="shared" si="689"/>
        <v>580 SUB-PR</v>
      </c>
      <c r="F580" t="s">
        <v>461</v>
      </c>
      <c r="G580" s="8" t="str">
        <f>G560</f>
        <v>Primary revenue driver</v>
      </c>
      <c r="H580" s="90"/>
      <c r="I580" s="213"/>
      <c r="J580" s="213"/>
      <c r="K580" s="216"/>
      <c r="L580" s="216"/>
      <c r="M580" s="216"/>
      <c r="N580" s="216"/>
      <c r="O580" s="216"/>
      <c r="P580" s="216"/>
      <c r="R580" s="214"/>
      <c r="S580" s="76" t="str">
        <f t="shared" ref="S580:AX580" si="690">S560</f>
        <v>S$16</v>
      </c>
      <c r="T580" s="76" t="str">
        <f t="shared" si="690"/>
        <v>T$16</v>
      </c>
      <c r="U580" s="76" t="str">
        <f t="shared" si="690"/>
        <v>U$16</v>
      </c>
      <c r="V580" s="76" t="str">
        <f t="shared" si="690"/>
        <v>V$16</v>
      </c>
      <c r="W580" s="76" t="str">
        <f t="shared" si="690"/>
        <v>W$16</v>
      </c>
      <c r="X580" s="76" t="str">
        <f t="shared" si="690"/>
        <v>X$16</v>
      </c>
      <c r="Y580" s="76" t="str">
        <f t="shared" si="690"/>
        <v>Y$16</v>
      </c>
      <c r="Z580" s="76" t="str">
        <f t="shared" si="690"/>
        <v>Z$16</v>
      </c>
      <c r="AA580" s="76" t="str">
        <f t="shared" si="690"/>
        <v>AA$16</v>
      </c>
      <c r="AB580" s="76" t="str">
        <f t="shared" si="690"/>
        <v>AB$16</v>
      </c>
      <c r="AC580" s="76" t="str">
        <f t="shared" si="690"/>
        <v>AC$16</v>
      </c>
      <c r="AD580" s="76" t="str">
        <f t="shared" si="690"/>
        <v>AD$16</v>
      </c>
      <c r="AE580" s="76" t="str">
        <f t="shared" si="690"/>
        <v>AE$16</v>
      </c>
      <c r="AF580" s="76" t="str">
        <f t="shared" si="690"/>
        <v>AF$16</v>
      </c>
      <c r="AG580" s="76" t="str">
        <f t="shared" si="690"/>
        <v>AG$16</v>
      </c>
      <c r="AH580" s="76" t="str">
        <f t="shared" si="690"/>
        <v>AH$16</v>
      </c>
      <c r="AI580" s="76" t="str">
        <f t="shared" si="690"/>
        <v>AI$16</v>
      </c>
      <c r="AJ580" s="76" t="str">
        <f t="shared" si="690"/>
        <v>AJ$16</v>
      </c>
      <c r="AK580" s="76" t="str">
        <f t="shared" si="690"/>
        <v>AK$16</v>
      </c>
      <c r="AL580" s="76" t="str">
        <f t="shared" si="690"/>
        <v>AL$16</v>
      </c>
      <c r="AM580" s="76" t="str">
        <f t="shared" si="690"/>
        <v>AM$16</v>
      </c>
      <c r="AN580" s="76" t="str">
        <f t="shared" si="690"/>
        <v>AN$16</v>
      </c>
      <c r="AO580" s="76" t="str">
        <f t="shared" si="690"/>
        <v>AO$16</v>
      </c>
      <c r="AP580" s="76" t="str">
        <f t="shared" si="690"/>
        <v>AP$16</v>
      </c>
      <c r="AQ580" s="76" t="str">
        <f t="shared" si="690"/>
        <v>AQ$16</v>
      </c>
      <c r="AR580" s="76" t="str">
        <f t="shared" si="690"/>
        <v>AR$16</v>
      </c>
      <c r="AS580" s="76" t="str">
        <f t="shared" si="690"/>
        <v>AS$16</v>
      </c>
      <c r="AT580" s="76" t="str">
        <f t="shared" si="690"/>
        <v>AT$16</v>
      </c>
      <c r="AU580" s="76" t="str">
        <f t="shared" si="690"/>
        <v>AU$16</v>
      </c>
      <c r="AV580" s="76" t="str">
        <f t="shared" si="690"/>
        <v>AV$16</v>
      </c>
      <c r="AW580" s="76" t="str">
        <f t="shared" si="690"/>
        <v>AW$16</v>
      </c>
      <c r="AX580" s="76" t="str">
        <f t="shared" si="690"/>
        <v>AX$16</v>
      </c>
      <c r="AY580" s="76" t="str">
        <f t="shared" ref="AY580:CD580" si="691">AY560</f>
        <v>AY$16</v>
      </c>
      <c r="AZ580" s="76" t="str">
        <f t="shared" si="691"/>
        <v>AZ$16</v>
      </c>
      <c r="BA580" s="76" t="str">
        <f t="shared" si="691"/>
        <v>BA$16</v>
      </c>
      <c r="BB580" s="76" t="str">
        <f t="shared" si="691"/>
        <v>BB$16</v>
      </c>
      <c r="BC580" s="76" t="str">
        <f t="shared" si="691"/>
        <v>BC$16</v>
      </c>
      <c r="BD580" s="76" t="str">
        <f t="shared" si="691"/>
        <v>BD$16</v>
      </c>
      <c r="BE580" s="76" t="str">
        <f t="shared" si="691"/>
        <v>BE$16</v>
      </c>
      <c r="BF580" s="76" t="str">
        <f t="shared" si="691"/>
        <v>BF$16</v>
      </c>
      <c r="BG580" s="76" t="str">
        <f t="shared" si="691"/>
        <v>BG$16</v>
      </c>
      <c r="BH580" s="76" t="str">
        <f t="shared" si="691"/>
        <v>BH$16</v>
      </c>
      <c r="BI580" s="76" t="str">
        <f t="shared" si="691"/>
        <v>BI$16</v>
      </c>
      <c r="BJ580" s="76" t="str">
        <f t="shared" si="691"/>
        <v>BJ$16</v>
      </c>
      <c r="BK580" s="76" t="str">
        <f t="shared" si="691"/>
        <v>BK$16</v>
      </c>
      <c r="BL580" s="76" t="str">
        <f t="shared" si="691"/>
        <v>BL$16</v>
      </c>
      <c r="BM580" s="76" t="str">
        <f t="shared" si="691"/>
        <v>BM$16</v>
      </c>
      <c r="BN580" s="76" t="str">
        <f t="shared" si="691"/>
        <v>BN$16</v>
      </c>
      <c r="BO580" s="76" t="str">
        <f t="shared" si="691"/>
        <v>BO$16</v>
      </c>
      <c r="BP580" s="76" t="str">
        <f t="shared" si="691"/>
        <v>BP$16</v>
      </c>
      <c r="BQ580" s="76" t="str">
        <f t="shared" si="691"/>
        <v>BQ$16</v>
      </c>
      <c r="BR580" s="76" t="str">
        <f t="shared" si="691"/>
        <v>BR$16</v>
      </c>
      <c r="BS580" s="76" t="str">
        <f t="shared" si="691"/>
        <v>BS$16</v>
      </c>
      <c r="BT580" s="76" t="str">
        <f t="shared" si="691"/>
        <v>BT$16</v>
      </c>
      <c r="BU580" s="76" t="str">
        <f t="shared" si="691"/>
        <v>BU$16</v>
      </c>
      <c r="BV580" s="76" t="str">
        <f t="shared" si="691"/>
        <v>BV$16</v>
      </c>
      <c r="BW580" s="76" t="str">
        <f t="shared" si="691"/>
        <v>BW$16</v>
      </c>
      <c r="BX580" s="76" t="str">
        <f t="shared" si="691"/>
        <v>BX$16</v>
      </c>
      <c r="BY580" s="76" t="str">
        <f t="shared" si="691"/>
        <v>BY$16</v>
      </c>
      <c r="BZ580" s="76" t="str">
        <f t="shared" si="691"/>
        <v>BZ$16</v>
      </c>
      <c r="CA580" s="76" t="str">
        <f t="shared" si="691"/>
        <v>CA$16</v>
      </c>
      <c r="CB580" s="76" t="str">
        <f t="shared" si="691"/>
        <v>CB$16</v>
      </c>
      <c r="CC580" s="76" t="str">
        <f t="shared" si="691"/>
        <v>CC$16</v>
      </c>
      <c r="CD580" s="76" t="str">
        <f t="shared" si="691"/>
        <v>CD$16</v>
      </c>
      <c r="CE580" s="76" t="str">
        <f t="shared" ref="CE580:CL580" si="692">CE560</f>
        <v>CE$16</v>
      </c>
      <c r="CF580" s="76" t="str">
        <f t="shared" si="692"/>
        <v>CF$16</v>
      </c>
      <c r="CG580" s="76" t="str">
        <f t="shared" si="692"/>
        <v>CG$16</v>
      </c>
      <c r="CH580" s="76" t="str">
        <f t="shared" si="692"/>
        <v>CH$16</v>
      </c>
      <c r="CI580" s="76" t="str">
        <f t="shared" si="692"/>
        <v>CI$16</v>
      </c>
      <c r="CJ580" s="76" t="str">
        <f t="shared" si="692"/>
        <v>CJ$16</v>
      </c>
      <c r="CK580" s="76" t="str">
        <f t="shared" si="692"/>
        <v>CK$16</v>
      </c>
      <c r="CL580" s="76" t="str">
        <f t="shared" si="692"/>
        <v>CL$16</v>
      </c>
      <c r="CO580" s="76" t="str">
        <f t="shared" ref="CO580:DL580" si="693">CO560</f>
        <v>CO$16</v>
      </c>
      <c r="CP580" s="76" t="str">
        <f t="shared" si="693"/>
        <v>CP$16</v>
      </c>
      <c r="CQ580" s="76" t="str">
        <f t="shared" si="693"/>
        <v>CQ$16</v>
      </c>
      <c r="CR580" s="76" t="str">
        <f t="shared" si="693"/>
        <v>CR$16</v>
      </c>
      <c r="CS580" s="76" t="str">
        <f t="shared" si="693"/>
        <v>CS$16</v>
      </c>
      <c r="CT580" s="76" t="str">
        <f t="shared" si="693"/>
        <v>CT$16</v>
      </c>
      <c r="CU580" s="76" t="str">
        <f t="shared" si="693"/>
        <v>CU$16</v>
      </c>
      <c r="CV580" s="76" t="str">
        <f t="shared" si="693"/>
        <v>CV$16</v>
      </c>
      <c r="CW580" s="76" t="str">
        <f t="shared" si="693"/>
        <v>CW$16</v>
      </c>
      <c r="CX580" s="76" t="str">
        <f t="shared" si="693"/>
        <v>CX$16</v>
      </c>
      <c r="CY580" s="76" t="str">
        <f t="shared" si="693"/>
        <v>CY$16</v>
      </c>
      <c r="CZ580" s="76" t="str">
        <f t="shared" si="693"/>
        <v>CZ$16</v>
      </c>
      <c r="DA580" s="76" t="str">
        <f t="shared" si="693"/>
        <v>DA$16</v>
      </c>
      <c r="DB580" s="76" t="str">
        <f t="shared" si="693"/>
        <v>DB$16</v>
      </c>
      <c r="DC580" s="76" t="str">
        <f t="shared" si="693"/>
        <v>DC$16</v>
      </c>
      <c r="DD580" s="76" t="str">
        <f t="shared" si="693"/>
        <v>DD$16</v>
      </c>
      <c r="DE580" s="76" t="str">
        <f t="shared" si="693"/>
        <v>DE$16</v>
      </c>
      <c r="DF580" s="76" t="str">
        <f t="shared" si="693"/>
        <v>DF$16</v>
      </c>
      <c r="DG580" s="76" t="str">
        <f t="shared" si="693"/>
        <v>DG$16</v>
      </c>
      <c r="DH580" s="76" t="str">
        <f t="shared" si="693"/>
        <v>DH$16</v>
      </c>
      <c r="DI580" s="76" t="str">
        <f t="shared" si="693"/>
        <v>DI$16</v>
      </c>
      <c r="DJ580" s="76" t="str">
        <f t="shared" si="693"/>
        <v>DJ$16</v>
      </c>
      <c r="DK580" s="76" t="str">
        <f t="shared" si="693"/>
        <v>DK$16</v>
      </c>
      <c r="DL580" s="76" t="str">
        <f t="shared" si="693"/>
        <v>DL$16</v>
      </c>
    </row>
    <row r="581" spans="1:116" x14ac:dyDescent="0.4">
      <c r="B581" t="s">
        <v>332</v>
      </c>
      <c r="D581" t="s">
        <v>758</v>
      </c>
      <c r="E581" s="8" t="str">
        <f t="shared" si="689"/>
        <v>581 SUB-PR</v>
      </c>
      <c r="F581" t="s">
        <v>462</v>
      </c>
      <c r="G581" s="8" t="str">
        <f>G561</f>
        <v>Primary volume driver</v>
      </c>
      <c r="H581" s="12"/>
      <c r="I581" s="60"/>
      <c r="J581" s="60"/>
      <c r="K581" s="15"/>
      <c r="L581" s="15"/>
      <c r="M581" s="15"/>
      <c r="N581" s="15"/>
      <c r="O581" s="15"/>
      <c r="P581" s="15"/>
      <c r="R581" s="15"/>
      <c r="S581" s="203" t="str">
        <f t="shared" ref="S581:AX581" si="694">ADDRESS(ROW(S575),COLUMN(S575),2)</f>
        <v>S$575</v>
      </c>
      <c r="T581" s="203" t="str">
        <f t="shared" si="694"/>
        <v>T$575</v>
      </c>
      <c r="U581" s="203" t="str">
        <f t="shared" si="694"/>
        <v>U$575</v>
      </c>
      <c r="V581" s="203" t="str">
        <f t="shared" si="694"/>
        <v>V$575</v>
      </c>
      <c r="W581" s="203" t="str">
        <f t="shared" si="694"/>
        <v>W$575</v>
      </c>
      <c r="X581" s="203" t="str">
        <f t="shared" si="694"/>
        <v>X$575</v>
      </c>
      <c r="Y581" s="203" t="str">
        <f t="shared" si="694"/>
        <v>Y$575</v>
      </c>
      <c r="Z581" s="203" t="str">
        <f t="shared" si="694"/>
        <v>Z$575</v>
      </c>
      <c r="AA581" s="203" t="str">
        <f t="shared" si="694"/>
        <v>AA$575</v>
      </c>
      <c r="AB581" s="203" t="str">
        <f t="shared" si="694"/>
        <v>AB$575</v>
      </c>
      <c r="AC581" s="203" t="str">
        <f t="shared" si="694"/>
        <v>AC$575</v>
      </c>
      <c r="AD581" s="203" t="str">
        <f t="shared" si="694"/>
        <v>AD$575</v>
      </c>
      <c r="AE581" s="203" t="str">
        <f t="shared" si="694"/>
        <v>AE$575</v>
      </c>
      <c r="AF581" s="203" t="str">
        <f t="shared" si="694"/>
        <v>AF$575</v>
      </c>
      <c r="AG581" s="203" t="str">
        <f t="shared" si="694"/>
        <v>AG$575</v>
      </c>
      <c r="AH581" s="203" t="str">
        <f t="shared" si="694"/>
        <v>AH$575</v>
      </c>
      <c r="AI581" s="203" t="str">
        <f t="shared" si="694"/>
        <v>AI$575</v>
      </c>
      <c r="AJ581" s="203" t="str">
        <f t="shared" si="694"/>
        <v>AJ$575</v>
      </c>
      <c r="AK581" s="203" t="str">
        <f t="shared" si="694"/>
        <v>AK$575</v>
      </c>
      <c r="AL581" s="203" t="str">
        <f t="shared" si="694"/>
        <v>AL$575</v>
      </c>
      <c r="AM581" s="203" t="str">
        <f t="shared" si="694"/>
        <v>AM$575</v>
      </c>
      <c r="AN581" s="203" t="str">
        <f t="shared" si="694"/>
        <v>AN$575</v>
      </c>
      <c r="AO581" s="203" t="str">
        <f t="shared" si="694"/>
        <v>AO$575</v>
      </c>
      <c r="AP581" s="203" t="str">
        <f t="shared" si="694"/>
        <v>AP$575</v>
      </c>
      <c r="AQ581" s="203" t="str">
        <f t="shared" si="694"/>
        <v>AQ$575</v>
      </c>
      <c r="AR581" s="203" t="str">
        <f t="shared" si="694"/>
        <v>AR$575</v>
      </c>
      <c r="AS581" s="203" t="str">
        <f t="shared" si="694"/>
        <v>AS$575</v>
      </c>
      <c r="AT581" s="203" t="str">
        <f t="shared" si="694"/>
        <v>AT$575</v>
      </c>
      <c r="AU581" s="203" t="str">
        <f t="shared" si="694"/>
        <v>AU$575</v>
      </c>
      <c r="AV581" s="203" t="str">
        <f t="shared" si="694"/>
        <v>AV$575</v>
      </c>
      <c r="AW581" s="203" t="str">
        <f t="shared" si="694"/>
        <v>AW$575</v>
      </c>
      <c r="AX581" s="203" t="str">
        <f t="shared" si="694"/>
        <v>AX$575</v>
      </c>
      <c r="AY581" s="203" t="str">
        <f t="shared" ref="AY581:CD581" si="695">ADDRESS(ROW(AY575),COLUMN(AY575),2)</f>
        <v>AY$575</v>
      </c>
      <c r="AZ581" s="203" t="str">
        <f t="shared" si="695"/>
        <v>AZ$575</v>
      </c>
      <c r="BA581" s="203" t="str">
        <f t="shared" si="695"/>
        <v>BA$575</v>
      </c>
      <c r="BB581" s="203" t="str">
        <f t="shared" si="695"/>
        <v>BB$575</v>
      </c>
      <c r="BC581" s="203" t="str">
        <f t="shared" si="695"/>
        <v>BC$575</v>
      </c>
      <c r="BD581" s="203" t="str">
        <f t="shared" si="695"/>
        <v>BD$575</v>
      </c>
      <c r="BE581" s="203" t="str">
        <f t="shared" si="695"/>
        <v>BE$575</v>
      </c>
      <c r="BF581" s="203" t="str">
        <f t="shared" si="695"/>
        <v>BF$575</v>
      </c>
      <c r="BG581" s="203" t="str">
        <f t="shared" si="695"/>
        <v>BG$575</v>
      </c>
      <c r="BH581" s="203" t="str">
        <f t="shared" si="695"/>
        <v>BH$575</v>
      </c>
      <c r="BI581" s="203" t="str">
        <f t="shared" si="695"/>
        <v>BI$575</v>
      </c>
      <c r="BJ581" s="203" t="str">
        <f t="shared" si="695"/>
        <v>BJ$575</v>
      </c>
      <c r="BK581" s="203" t="str">
        <f t="shared" si="695"/>
        <v>BK$575</v>
      </c>
      <c r="BL581" s="203" t="str">
        <f t="shared" si="695"/>
        <v>BL$575</v>
      </c>
      <c r="BM581" s="203" t="str">
        <f t="shared" si="695"/>
        <v>BM$575</v>
      </c>
      <c r="BN581" s="203" t="str">
        <f t="shared" si="695"/>
        <v>BN$575</v>
      </c>
      <c r="BO581" s="203" t="str">
        <f t="shared" si="695"/>
        <v>BO$575</v>
      </c>
      <c r="BP581" s="203" t="str">
        <f t="shared" si="695"/>
        <v>BP$575</v>
      </c>
      <c r="BQ581" s="203" t="str">
        <f t="shared" si="695"/>
        <v>BQ$575</v>
      </c>
      <c r="BR581" s="203" t="str">
        <f t="shared" si="695"/>
        <v>BR$575</v>
      </c>
      <c r="BS581" s="203" t="str">
        <f t="shared" si="695"/>
        <v>BS$575</v>
      </c>
      <c r="BT581" s="203" t="str">
        <f t="shared" si="695"/>
        <v>BT$575</v>
      </c>
      <c r="BU581" s="203" t="str">
        <f t="shared" si="695"/>
        <v>BU$575</v>
      </c>
      <c r="BV581" s="203" t="str">
        <f t="shared" si="695"/>
        <v>BV$575</v>
      </c>
      <c r="BW581" s="203" t="str">
        <f t="shared" si="695"/>
        <v>BW$575</v>
      </c>
      <c r="BX581" s="203" t="str">
        <f t="shared" si="695"/>
        <v>BX$575</v>
      </c>
      <c r="BY581" s="203" t="str">
        <f t="shared" si="695"/>
        <v>BY$575</v>
      </c>
      <c r="BZ581" s="203" t="str">
        <f t="shared" si="695"/>
        <v>BZ$575</v>
      </c>
      <c r="CA581" s="203" t="str">
        <f t="shared" si="695"/>
        <v>CA$575</v>
      </c>
      <c r="CB581" s="203" t="str">
        <f t="shared" si="695"/>
        <v>CB$575</v>
      </c>
      <c r="CC581" s="203" t="str">
        <f t="shared" si="695"/>
        <v>CC$575</v>
      </c>
      <c r="CD581" s="203" t="str">
        <f t="shared" si="695"/>
        <v>CD$575</v>
      </c>
      <c r="CE581" s="203" t="str">
        <f t="shared" ref="CE581:CL581" si="696">ADDRESS(ROW(CE575),COLUMN(CE575),2)</f>
        <v>CE$575</v>
      </c>
      <c r="CF581" s="203" t="str">
        <f t="shared" si="696"/>
        <v>CF$575</v>
      </c>
      <c r="CG581" s="203" t="str">
        <f t="shared" si="696"/>
        <v>CG$575</v>
      </c>
      <c r="CH581" s="203" t="str">
        <f t="shared" si="696"/>
        <v>CH$575</v>
      </c>
      <c r="CI581" s="203" t="str">
        <f t="shared" si="696"/>
        <v>CI$575</v>
      </c>
      <c r="CJ581" s="203" t="str">
        <f t="shared" si="696"/>
        <v>CJ$575</v>
      </c>
      <c r="CK581" s="203" t="str">
        <f t="shared" si="696"/>
        <v>CK$575</v>
      </c>
      <c r="CL581" s="203" t="str">
        <f t="shared" si="696"/>
        <v>CL$575</v>
      </c>
      <c r="CN581" s="213"/>
      <c r="CO581" s="203" t="str">
        <f t="shared" ref="CO581:DL581" si="697">ADDRESS(ROW(CO575),COLUMN(CO575),2)</f>
        <v>CO$575</v>
      </c>
      <c r="CP581" s="203" t="str">
        <f t="shared" si="697"/>
        <v>CP$575</v>
      </c>
      <c r="CQ581" s="203" t="str">
        <f t="shared" si="697"/>
        <v>CQ$575</v>
      </c>
      <c r="CR581" s="203" t="str">
        <f t="shared" si="697"/>
        <v>CR$575</v>
      </c>
      <c r="CS581" s="203" t="str">
        <f t="shared" si="697"/>
        <v>CS$575</v>
      </c>
      <c r="CT581" s="203" t="str">
        <f t="shared" si="697"/>
        <v>CT$575</v>
      </c>
      <c r="CU581" s="203" t="str">
        <f t="shared" si="697"/>
        <v>CU$575</v>
      </c>
      <c r="CV581" s="203" t="str">
        <f t="shared" si="697"/>
        <v>CV$575</v>
      </c>
      <c r="CW581" s="203" t="str">
        <f t="shared" si="697"/>
        <v>CW$575</v>
      </c>
      <c r="CX581" s="203" t="str">
        <f t="shared" si="697"/>
        <v>CX$575</v>
      </c>
      <c r="CY581" s="203" t="str">
        <f t="shared" si="697"/>
        <v>CY$575</v>
      </c>
      <c r="CZ581" s="203" t="str">
        <f t="shared" si="697"/>
        <v>CZ$575</v>
      </c>
      <c r="DA581" s="203" t="str">
        <f t="shared" si="697"/>
        <v>DA$575</v>
      </c>
      <c r="DB581" s="203" t="str">
        <f t="shared" si="697"/>
        <v>DB$575</v>
      </c>
      <c r="DC581" s="203" t="str">
        <f t="shared" si="697"/>
        <v>DC$575</v>
      </c>
      <c r="DD581" s="203" t="str">
        <f t="shared" si="697"/>
        <v>DD$575</v>
      </c>
      <c r="DE581" s="203" t="str">
        <f t="shared" si="697"/>
        <v>DE$575</v>
      </c>
      <c r="DF581" s="203" t="str">
        <f t="shared" si="697"/>
        <v>DF$575</v>
      </c>
      <c r="DG581" s="203" t="str">
        <f t="shared" si="697"/>
        <v>DG$575</v>
      </c>
      <c r="DH581" s="203" t="str">
        <f t="shared" si="697"/>
        <v>DH$575</v>
      </c>
      <c r="DI581" s="203" t="str">
        <f t="shared" si="697"/>
        <v>DI$575</v>
      </c>
      <c r="DJ581" s="203" t="str">
        <f t="shared" si="697"/>
        <v>DJ$575</v>
      </c>
      <c r="DK581" s="203" t="str">
        <f t="shared" si="697"/>
        <v>DK$575</v>
      </c>
      <c r="DL581" s="203" t="str">
        <f t="shared" si="697"/>
        <v>DL$575</v>
      </c>
    </row>
    <row r="582" spans="1:116" x14ac:dyDescent="0.4">
      <c r="B582" t="s">
        <v>332</v>
      </c>
      <c r="D582" t="s">
        <v>758</v>
      </c>
      <c r="E582" s="8" t="str">
        <f t="shared" si="689"/>
        <v>582 SUB-PR</v>
      </c>
      <c r="F582" t="s">
        <v>491</v>
      </c>
      <c r="G582" s="8" t="str">
        <f>G567</f>
        <v>Subscription Revenue - (Primary label)</v>
      </c>
      <c r="H582" s="12"/>
      <c r="I582" s="60"/>
      <c r="J582" s="60"/>
      <c r="K582" s="15"/>
      <c r="L582" s="15"/>
      <c r="M582" s="15"/>
      <c r="N582" s="15"/>
      <c r="O582" s="15"/>
      <c r="P582" s="15"/>
      <c r="R582" s="15"/>
      <c r="S582" s="76"/>
      <c r="T582" s="76"/>
      <c r="U582" s="76"/>
      <c r="V582" s="76"/>
      <c r="W582" s="76"/>
      <c r="X582" s="76"/>
      <c r="Y582" s="76"/>
      <c r="Z582" s="76"/>
      <c r="AA582" s="76"/>
      <c r="AB582" s="76"/>
      <c r="AC582" s="76"/>
      <c r="AD582" s="76"/>
      <c r="AE582" s="76"/>
      <c r="AF582" s="76"/>
      <c r="AG582" s="76"/>
      <c r="AH582" s="76"/>
      <c r="AI582" s="76"/>
      <c r="AJ582" s="76"/>
      <c r="AK582" s="76"/>
      <c r="AL582" s="76"/>
      <c r="AM582" s="76"/>
      <c r="AN582" s="76"/>
      <c r="AO582" s="76"/>
      <c r="AP582" s="76"/>
      <c r="AQ582" s="76"/>
      <c r="AR582" s="76"/>
      <c r="AS582" s="76"/>
      <c r="AT582" s="76"/>
      <c r="AU582" s="76"/>
      <c r="AV582" s="76"/>
      <c r="AW582" s="76"/>
      <c r="AX582" s="76"/>
      <c r="AY582" s="76"/>
      <c r="AZ582" s="76"/>
      <c r="BA582" s="76"/>
      <c r="BB582" s="76"/>
      <c r="BC582" s="76"/>
      <c r="BD582" s="76"/>
      <c r="BE582" s="76"/>
      <c r="BF582" s="76"/>
      <c r="BG582" s="76"/>
      <c r="BH582" s="76"/>
      <c r="BI582" s="76"/>
      <c r="BJ582" s="76"/>
      <c r="BK582" s="76"/>
      <c r="BL582" s="76"/>
      <c r="BM582" s="76"/>
      <c r="BN582" s="76"/>
      <c r="BO582" s="76"/>
      <c r="BP582" s="76"/>
      <c r="BQ582" s="76"/>
      <c r="BR582" s="76"/>
      <c r="BS582" s="76"/>
      <c r="BT582" s="76"/>
      <c r="BU582" s="76"/>
      <c r="BV582" s="76"/>
      <c r="BW582" s="76"/>
      <c r="BX582" s="76"/>
      <c r="BY582" s="76"/>
      <c r="BZ582" s="76"/>
      <c r="CA582" s="76"/>
      <c r="CB582" s="76"/>
      <c r="CC582" s="76"/>
      <c r="CD582" s="76"/>
      <c r="CE582" s="76"/>
      <c r="CF582" s="76"/>
      <c r="CG582" s="76"/>
      <c r="CH582" s="76"/>
      <c r="CI582" s="76"/>
      <c r="CJ582" s="76"/>
      <c r="CK582" s="76"/>
      <c r="CL582" s="76"/>
      <c r="CN582" s="60"/>
      <c r="CO582" s="76"/>
      <c r="CP582" s="76"/>
      <c r="CQ582" s="76"/>
      <c r="CR582" s="76"/>
      <c r="CS582" s="76"/>
      <c r="CT582" s="76"/>
      <c r="CU582" s="76"/>
      <c r="CV582" s="76"/>
      <c r="CW582" s="76"/>
      <c r="CX582" s="76"/>
      <c r="CY582" s="76"/>
      <c r="CZ582" s="76"/>
      <c r="DA582" s="76"/>
      <c r="DB582" s="76"/>
      <c r="DC582" s="76"/>
      <c r="DD582" s="76"/>
      <c r="DE582" s="76"/>
      <c r="DF582" s="76"/>
      <c r="DG582" s="76"/>
      <c r="DH582" s="76"/>
      <c r="DI582" s="76"/>
      <c r="DJ582" s="76"/>
      <c r="DK582" s="76"/>
      <c r="DL582" s="76"/>
    </row>
    <row r="583" spans="1:116" x14ac:dyDescent="0.4">
      <c r="B583" t="s">
        <v>332</v>
      </c>
      <c r="D583" t="s">
        <v>758</v>
      </c>
      <c r="E583" s="8" t="str">
        <f t="shared" si="689"/>
        <v>583 SUB-PR</v>
      </c>
      <c r="F583" t="s">
        <v>505</v>
      </c>
      <c r="G583" s="8" t="str">
        <f>G563</f>
        <v xml:space="preserve">secondary unit </v>
      </c>
      <c r="H583" s="12"/>
      <c r="I583" s="60"/>
      <c r="J583" s="60"/>
      <c r="K583" s="15"/>
      <c r="L583" s="15"/>
      <c r="M583" s="15"/>
      <c r="N583" s="15"/>
      <c r="O583" s="15"/>
      <c r="P583" s="15"/>
      <c r="R583" s="15"/>
      <c r="S583" s="76"/>
      <c r="T583" s="76"/>
      <c r="U583" s="76"/>
      <c r="V583" s="76"/>
      <c r="W583" s="76"/>
      <c r="X583" s="76"/>
      <c r="Y583" s="76"/>
      <c r="Z583" s="76"/>
      <c r="AA583" s="76"/>
      <c r="AB583" s="76"/>
      <c r="AC583" s="76"/>
      <c r="AD583" s="76"/>
      <c r="AE583" s="76"/>
      <c r="AF583" s="76"/>
      <c r="AG583" s="76"/>
      <c r="AH583" s="76"/>
      <c r="AI583" s="76"/>
      <c r="AJ583" s="76"/>
      <c r="AK583" s="76"/>
      <c r="AL583" s="76"/>
      <c r="AM583" s="76"/>
      <c r="AN583" s="76"/>
      <c r="AO583" s="76"/>
      <c r="AP583" s="76"/>
      <c r="AQ583" s="76"/>
      <c r="AR583" s="76"/>
      <c r="AS583" s="76"/>
      <c r="AT583" s="76"/>
      <c r="AU583" s="76"/>
      <c r="AV583" s="76"/>
      <c r="AW583" s="76"/>
      <c r="AX583" s="76"/>
      <c r="AY583" s="76"/>
      <c r="AZ583" s="76"/>
      <c r="BA583" s="76"/>
      <c r="BB583" s="76"/>
      <c r="BC583" s="76"/>
      <c r="BD583" s="76"/>
      <c r="BE583" s="76"/>
      <c r="BF583" s="76"/>
      <c r="BG583" s="76"/>
      <c r="BH583" s="76"/>
      <c r="BI583" s="76"/>
      <c r="BJ583" s="76"/>
      <c r="BK583" s="76"/>
      <c r="BL583" s="76"/>
      <c r="BM583" s="76"/>
      <c r="BN583" s="76"/>
      <c r="BO583" s="76"/>
      <c r="BP583" s="76"/>
      <c r="BQ583" s="76"/>
      <c r="BR583" s="76"/>
      <c r="BS583" s="76"/>
      <c r="BT583" s="76"/>
      <c r="BU583" s="76"/>
      <c r="BV583" s="76"/>
      <c r="BW583" s="76"/>
      <c r="BX583" s="76"/>
      <c r="BY583" s="76"/>
      <c r="BZ583" s="76"/>
      <c r="CA583" s="76"/>
      <c r="CB583" s="76"/>
      <c r="CC583" s="76"/>
      <c r="CD583" s="76"/>
      <c r="CE583" s="76"/>
      <c r="CF583" s="76"/>
      <c r="CG583" s="76"/>
      <c r="CH583" s="76"/>
      <c r="CI583" s="76"/>
      <c r="CJ583" s="76"/>
      <c r="CK583" s="76"/>
      <c r="CL583" s="76"/>
      <c r="CN583" s="60"/>
      <c r="CO583" s="76"/>
      <c r="CP583" s="76"/>
      <c r="CQ583" s="76"/>
      <c r="CR583" s="76"/>
      <c r="CS583" s="76"/>
      <c r="CT583" s="76"/>
      <c r="CU583" s="76"/>
      <c r="CV583" s="76"/>
      <c r="CW583" s="76"/>
      <c r="CX583" s="76"/>
      <c r="CY583" s="76"/>
      <c r="CZ583" s="76"/>
      <c r="DA583" s="76"/>
      <c r="DB583" s="76"/>
      <c r="DC583" s="76"/>
      <c r="DD583" s="76"/>
      <c r="DE583" s="76"/>
      <c r="DF583" s="76"/>
      <c r="DG583" s="76"/>
      <c r="DH583" s="76"/>
      <c r="DI583" s="76"/>
      <c r="DJ583" s="76"/>
      <c r="DK583" s="76"/>
      <c r="DL583" s="76"/>
    </row>
    <row r="584" spans="1:116" x14ac:dyDescent="0.4">
      <c r="B584" t="s">
        <v>332</v>
      </c>
      <c r="D584" t="s">
        <v>758</v>
      </c>
      <c r="E584" s="8" t="str">
        <f t="shared" ref="E584" si="698">ROW()&amp;" "&amp;D584</f>
        <v>584 SUB-PR</v>
      </c>
      <c r="F584" t="s">
        <v>463</v>
      </c>
      <c r="G584" s="8" t="str">
        <f>G564</f>
        <v>Secondary revenue driver</v>
      </c>
      <c r="H584" s="12"/>
      <c r="I584" s="60"/>
      <c r="J584" s="60"/>
      <c r="K584" s="15"/>
      <c r="L584" s="15"/>
      <c r="M584" s="15"/>
      <c r="N584" s="15"/>
      <c r="O584" s="15"/>
      <c r="P584" s="15"/>
      <c r="R584" s="15"/>
      <c r="S584" s="76"/>
      <c r="T584" s="76"/>
      <c r="U584" s="76"/>
      <c r="V584" s="76"/>
      <c r="W584" s="76"/>
      <c r="X584" s="76"/>
      <c r="Y584" s="76"/>
      <c r="Z584" s="76"/>
      <c r="AA584" s="76"/>
      <c r="AB584" s="76"/>
      <c r="AC584" s="76"/>
      <c r="AD584" s="76"/>
      <c r="AE584" s="76"/>
      <c r="AF584" s="76"/>
      <c r="AG584" s="76"/>
      <c r="AH584" s="76"/>
      <c r="AI584" s="76"/>
      <c r="AJ584" s="76"/>
      <c r="AK584" s="76"/>
      <c r="AL584" s="76"/>
      <c r="AM584" s="76"/>
      <c r="AN584" s="76"/>
      <c r="AO584" s="76"/>
      <c r="AP584" s="76"/>
      <c r="AQ584" s="76"/>
      <c r="AR584" s="76"/>
      <c r="AS584" s="76"/>
      <c r="AT584" s="76"/>
      <c r="AU584" s="76"/>
      <c r="AV584" s="76"/>
      <c r="AW584" s="76"/>
      <c r="AX584" s="76"/>
      <c r="AY584" s="76"/>
      <c r="AZ584" s="76"/>
      <c r="BA584" s="76"/>
      <c r="BB584" s="76"/>
      <c r="BC584" s="76"/>
      <c r="BD584" s="76"/>
      <c r="BE584" s="76"/>
      <c r="BF584" s="76"/>
      <c r="BG584" s="76"/>
      <c r="BH584" s="76"/>
      <c r="BI584" s="76"/>
      <c r="BJ584" s="76"/>
      <c r="BK584" s="76"/>
      <c r="BL584" s="76"/>
      <c r="BM584" s="76"/>
      <c r="BN584" s="76"/>
      <c r="BO584" s="76"/>
      <c r="BP584" s="76"/>
      <c r="BQ584" s="76"/>
      <c r="BR584" s="76"/>
      <c r="BS584" s="76"/>
      <c r="BT584" s="76"/>
      <c r="BU584" s="76"/>
      <c r="BV584" s="76"/>
      <c r="BW584" s="76"/>
      <c r="BX584" s="76"/>
      <c r="BY584" s="76"/>
      <c r="BZ584" s="76"/>
      <c r="CA584" s="76"/>
      <c r="CB584" s="76"/>
      <c r="CC584" s="76"/>
      <c r="CD584" s="76"/>
      <c r="CE584" s="76"/>
      <c r="CF584" s="76"/>
      <c r="CG584" s="76"/>
      <c r="CH584" s="76"/>
      <c r="CI584" s="76"/>
      <c r="CJ584" s="76"/>
      <c r="CK584" s="76"/>
      <c r="CL584" s="76"/>
      <c r="CN584" s="60"/>
      <c r="CO584" s="76"/>
      <c r="CP584" s="76"/>
      <c r="CQ584" s="76"/>
      <c r="CR584" s="76"/>
      <c r="CS584" s="76"/>
      <c r="CT584" s="76"/>
      <c r="CU584" s="76"/>
      <c r="CV584" s="76"/>
      <c r="CW584" s="76"/>
      <c r="CX584" s="76"/>
      <c r="CY584" s="76"/>
      <c r="CZ584" s="76"/>
      <c r="DA584" s="76"/>
      <c r="DB584" s="76"/>
      <c r="DC584" s="76"/>
      <c r="DD584" s="76"/>
      <c r="DE584" s="76"/>
      <c r="DF584" s="76"/>
      <c r="DG584" s="76"/>
      <c r="DH584" s="76"/>
      <c r="DI584" s="76"/>
      <c r="DJ584" s="76"/>
      <c r="DK584" s="76"/>
      <c r="DL584" s="76"/>
    </row>
    <row r="585" spans="1:116" x14ac:dyDescent="0.4">
      <c r="B585" t="s">
        <v>332</v>
      </c>
      <c r="D585" t="s">
        <v>758</v>
      </c>
      <c r="E585" s="8" t="str">
        <f t="shared" ref="E585" si="699">ROW()&amp;" "&amp;D585</f>
        <v>585 SUB-PR</v>
      </c>
      <c r="F585" t="s">
        <v>464</v>
      </c>
      <c r="G585" t="s">
        <v>464</v>
      </c>
      <c r="CO585" s="8"/>
      <c r="CP585" s="8"/>
      <c r="CQ585" s="8"/>
      <c r="CR585" s="8"/>
      <c r="CS585" s="8"/>
      <c r="CT585" s="8"/>
      <c r="CU585" s="8"/>
      <c r="CV585" s="8"/>
      <c r="CW585" s="8"/>
      <c r="CX585" s="8"/>
      <c r="CY585" s="8"/>
      <c r="CZ585" s="8"/>
      <c r="DA585" s="8"/>
      <c r="DB585" s="8"/>
      <c r="DC585" s="8"/>
      <c r="DD585" s="8"/>
      <c r="DE585" s="8"/>
      <c r="DF585" s="8"/>
      <c r="DG585" s="8"/>
      <c r="DH585" s="8"/>
      <c r="DI585" s="8"/>
      <c r="DJ585" s="8"/>
      <c r="DK585" s="8"/>
      <c r="DL585" s="8"/>
    </row>
    <row r="586" spans="1:116" x14ac:dyDescent="0.4">
      <c r="A586" s="174"/>
      <c r="E586" s="8"/>
      <c r="G586" s="175" t="s">
        <v>490</v>
      </c>
      <c r="H586" s="174"/>
      <c r="I586" s="176"/>
      <c r="J586" s="176"/>
      <c r="K586" s="197"/>
      <c r="L586" s="197"/>
      <c r="M586" s="197"/>
      <c r="N586" s="197"/>
      <c r="O586" s="197"/>
      <c r="P586" s="197"/>
      <c r="R586" s="198"/>
      <c r="S586" s="174"/>
      <c r="T586" s="174"/>
      <c r="U586" s="174"/>
      <c r="V586" s="174"/>
      <c r="W586" s="174"/>
      <c r="X586" s="174"/>
      <c r="Y586" s="174"/>
      <c r="Z586" s="174"/>
      <c r="AA586" s="174"/>
      <c r="AB586" s="174"/>
      <c r="AC586" s="174"/>
      <c r="AD586" s="174"/>
      <c r="AE586" s="174"/>
      <c r="AF586" s="174"/>
      <c r="AG586" s="174"/>
      <c r="AH586" s="174"/>
      <c r="AI586" s="174"/>
      <c r="AJ586" s="174"/>
      <c r="AK586" s="174"/>
      <c r="AL586" s="174"/>
      <c r="AM586" s="174"/>
      <c r="AN586" s="174"/>
      <c r="AO586" s="174"/>
      <c r="AP586" s="174"/>
      <c r="AQ586" s="174"/>
      <c r="AR586" s="174"/>
      <c r="AS586" s="174"/>
      <c r="AT586" s="174"/>
      <c r="AU586" s="174"/>
      <c r="AV586" s="174"/>
      <c r="AW586" s="174"/>
      <c r="AX586" s="174"/>
      <c r="AY586" s="174"/>
      <c r="AZ586" s="174"/>
      <c r="BA586" s="174"/>
      <c r="BB586" s="174"/>
      <c r="BC586" s="174"/>
      <c r="BD586" s="174"/>
      <c r="BE586" s="174"/>
      <c r="BF586" s="174"/>
      <c r="BG586" s="174"/>
      <c r="BH586" s="174"/>
      <c r="BI586" s="174"/>
      <c r="BJ586" s="174"/>
      <c r="BK586" s="174"/>
      <c r="BL586" s="174"/>
      <c r="BM586" s="174"/>
      <c r="BN586" s="174"/>
      <c r="BO586" s="174"/>
      <c r="BP586" s="174"/>
      <c r="BQ586" s="174"/>
      <c r="BR586" s="174"/>
      <c r="BS586" s="174"/>
      <c r="BT586" s="174"/>
      <c r="BU586" s="174"/>
      <c r="BV586" s="174"/>
      <c r="BW586" s="174"/>
      <c r="BX586" s="174"/>
      <c r="BY586" s="174"/>
      <c r="BZ586" s="174"/>
      <c r="CA586" s="174"/>
      <c r="CB586" s="174"/>
      <c r="CC586" s="174"/>
      <c r="CD586" s="174"/>
      <c r="CE586" s="174"/>
      <c r="CF586" s="174"/>
      <c r="CG586" s="174"/>
      <c r="CH586" s="174"/>
      <c r="CI586" s="174"/>
      <c r="CJ586" s="174"/>
      <c r="CK586" s="174"/>
      <c r="CL586" s="174"/>
      <c r="CN586" s="176"/>
      <c r="CO586" s="174"/>
      <c r="CP586" s="174"/>
      <c r="CQ586" s="174"/>
      <c r="CR586" s="174"/>
      <c r="CS586" s="174"/>
      <c r="CT586" s="174"/>
      <c r="CU586" s="174"/>
      <c r="CV586" s="174"/>
      <c r="CW586" s="174"/>
      <c r="CX586" s="174"/>
      <c r="CY586" s="174"/>
      <c r="CZ586" s="174"/>
      <c r="DA586" s="174"/>
      <c r="DB586" s="174"/>
      <c r="DC586" s="174"/>
      <c r="DD586" s="174"/>
      <c r="DE586" s="174"/>
      <c r="DF586" s="174"/>
      <c r="DG586" s="174"/>
      <c r="DH586" s="174"/>
      <c r="DI586" s="174"/>
      <c r="DJ586" s="174"/>
      <c r="DK586" s="174"/>
      <c r="DL586" s="174"/>
    </row>
    <row r="587" spans="1:116" x14ac:dyDescent="0.4">
      <c r="A587" s="174"/>
      <c r="E587" s="8"/>
      <c r="G587" s="175" t="s">
        <v>492</v>
      </c>
      <c r="H587" s="174"/>
      <c r="I587" s="176"/>
      <c r="J587" s="176"/>
      <c r="K587" s="197"/>
      <c r="L587" s="197"/>
      <c r="M587" s="197"/>
      <c r="N587" s="197"/>
      <c r="O587" s="197"/>
      <c r="P587" s="197"/>
      <c r="R587" s="198"/>
      <c r="S587" s="174"/>
      <c r="T587" s="174"/>
      <c r="U587" s="174"/>
      <c r="V587" s="174"/>
      <c r="W587" s="174"/>
      <c r="X587" s="174"/>
      <c r="Y587" s="174"/>
      <c r="Z587" s="174"/>
      <c r="AA587" s="174"/>
      <c r="AB587" s="174"/>
      <c r="AC587" s="174"/>
      <c r="AD587" s="174"/>
      <c r="AE587" s="174"/>
      <c r="AF587" s="174"/>
      <c r="AG587" s="174"/>
      <c r="AH587" s="174"/>
      <c r="AI587" s="174"/>
      <c r="AJ587" s="174"/>
      <c r="AK587" s="174"/>
      <c r="AL587" s="174"/>
      <c r="AM587" s="174"/>
      <c r="AN587" s="174"/>
      <c r="AO587" s="174"/>
      <c r="AP587" s="174"/>
      <c r="AQ587" s="174"/>
      <c r="AR587" s="174"/>
      <c r="AS587" s="174"/>
      <c r="AT587" s="174"/>
      <c r="AU587" s="174"/>
      <c r="AV587" s="174"/>
      <c r="AW587" s="174"/>
      <c r="AX587" s="174"/>
      <c r="AY587" s="174"/>
      <c r="AZ587" s="174"/>
      <c r="BA587" s="174"/>
      <c r="BB587" s="174"/>
      <c r="BC587" s="174"/>
      <c r="BD587" s="174"/>
      <c r="BE587" s="174"/>
      <c r="BF587" s="174"/>
      <c r="BG587" s="174"/>
      <c r="BH587" s="174"/>
      <c r="BI587" s="174"/>
      <c r="BJ587" s="174"/>
      <c r="BK587" s="174"/>
      <c r="BL587" s="174"/>
      <c r="BM587" s="174"/>
      <c r="BN587" s="174"/>
      <c r="BO587" s="174"/>
      <c r="BP587" s="174"/>
      <c r="BQ587" s="174"/>
      <c r="BR587" s="174"/>
      <c r="BS587" s="174"/>
      <c r="BT587" s="174"/>
      <c r="BU587" s="174"/>
      <c r="BV587" s="174"/>
      <c r="BW587" s="174"/>
      <c r="BX587" s="174"/>
      <c r="BY587" s="174"/>
      <c r="BZ587" s="174"/>
      <c r="CA587" s="174"/>
      <c r="CB587" s="174"/>
      <c r="CC587" s="174"/>
      <c r="CD587" s="174"/>
      <c r="CE587" s="174"/>
      <c r="CF587" s="174"/>
      <c r="CG587" s="174"/>
      <c r="CH587" s="174"/>
      <c r="CI587" s="174"/>
      <c r="CJ587" s="174"/>
      <c r="CK587" s="174"/>
      <c r="CL587" s="174"/>
      <c r="CN587" s="176"/>
      <c r="CO587" s="174"/>
      <c r="CP587" s="174"/>
      <c r="CQ587" s="174"/>
      <c r="CR587" s="174"/>
      <c r="CS587" s="174"/>
      <c r="CT587" s="174"/>
      <c r="CU587" s="174"/>
      <c r="CV587" s="174"/>
      <c r="CW587" s="174"/>
      <c r="CX587" s="174"/>
      <c r="CY587" s="174"/>
      <c r="CZ587" s="174"/>
      <c r="DA587" s="174"/>
      <c r="DB587" s="174"/>
      <c r="DC587" s="174"/>
      <c r="DD587" s="174"/>
      <c r="DE587" s="174"/>
      <c r="DF587" s="174"/>
      <c r="DG587" s="174"/>
      <c r="DH587" s="174"/>
      <c r="DI587" s="174"/>
      <c r="DJ587" s="174"/>
      <c r="DK587" s="174"/>
      <c r="DL587" s="174"/>
    </row>
    <row r="588" spans="1:116" x14ac:dyDescent="0.4">
      <c r="A588" s="174"/>
      <c r="E588" s="8"/>
      <c r="G588" s="175" t="s">
        <v>461</v>
      </c>
      <c r="H588" s="174"/>
      <c r="I588" s="176"/>
      <c r="J588" s="176"/>
      <c r="K588" s="197"/>
      <c r="L588" s="197"/>
      <c r="M588" s="197"/>
      <c r="N588" s="197"/>
      <c r="O588" s="197"/>
      <c r="P588" s="197"/>
      <c r="R588" s="198"/>
      <c r="S588" s="199" t="str">
        <f t="shared" ref="S588:AX588" si="700">S$20</f>
        <v>S$16</v>
      </c>
      <c r="T588" s="199" t="str">
        <f t="shared" si="700"/>
        <v>T$16</v>
      </c>
      <c r="U588" s="199" t="str">
        <f t="shared" si="700"/>
        <v>U$16</v>
      </c>
      <c r="V588" s="199" t="str">
        <f t="shared" si="700"/>
        <v>V$16</v>
      </c>
      <c r="W588" s="199" t="str">
        <f t="shared" si="700"/>
        <v>W$16</v>
      </c>
      <c r="X588" s="199" t="str">
        <f t="shared" si="700"/>
        <v>X$16</v>
      </c>
      <c r="Y588" s="199" t="str">
        <f t="shared" si="700"/>
        <v>Y$16</v>
      </c>
      <c r="Z588" s="199" t="str">
        <f t="shared" si="700"/>
        <v>Z$16</v>
      </c>
      <c r="AA588" s="199" t="str">
        <f t="shared" si="700"/>
        <v>AA$16</v>
      </c>
      <c r="AB588" s="199" t="str">
        <f t="shared" si="700"/>
        <v>AB$16</v>
      </c>
      <c r="AC588" s="199" t="str">
        <f t="shared" si="700"/>
        <v>AC$16</v>
      </c>
      <c r="AD588" s="199" t="str">
        <f t="shared" si="700"/>
        <v>AD$16</v>
      </c>
      <c r="AE588" s="199" t="str">
        <f t="shared" si="700"/>
        <v>AE$16</v>
      </c>
      <c r="AF588" s="199" t="str">
        <f t="shared" si="700"/>
        <v>AF$16</v>
      </c>
      <c r="AG588" s="199" t="str">
        <f t="shared" si="700"/>
        <v>AG$16</v>
      </c>
      <c r="AH588" s="199" t="str">
        <f t="shared" si="700"/>
        <v>AH$16</v>
      </c>
      <c r="AI588" s="199" t="str">
        <f t="shared" si="700"/>
        <v>AI$16</v>
      </c>
      <c r="AJ588" s="199" t="str">
        <f t="shared" si="700"/>
        <v>AJ$16</v>
      </c>
      <c r="AK588" s="199" t="str">
        <f t="shared" si="700"/>
        <v>AK$16</v>
      </c>
      <c r="AL588" s="199" t="str">
        <f t="shared" si="700"/>
        <v>AL$16</v>
      </c>
      <c r="AM588" s="199" t="str">
        <f t="shared" si="700"/>
        <v>AM$16</v>
      </c>
      <c r="AN588" s="199" t="str">
        <f t="shared" si="700"/>
        <v>AN$16</v>
      </c>
      <c r="AO588" s="199" t="str">
        <f t="shared" si="700"/>
        <v>AO$16</v>
      </c>
      <c r="AP588" s="199" t="str">
        <f t="shared" si="700"/>
        <v>AP$16</v>
      </c>
      <c r="AQ588" s="199" t="str">
        <f t="shared" si="700"/>
        <v>AQ$16</v>
      </c>
      <c r="AR588" s="199" t="str">
        <f t="shared" si="700"/>
        <v>AR$16</v>
      </c>
      <c r="AS588" s="199" t="str">
        <f t="shared" si="700"/>
        <v>AS$16</v>
      </c>
      <c r="AT588" s="199" t="str">
        <f t="shared" si="700"/>
        <v>AT$16</v>
      </c>
      <c r="AU588" s="199" t="str">
        <f t="shared" si="700"/>
        <v>AU$16</v>
      </c>
      <c r="AV588" s="199" t="str">
        <f t="shared" si="700"/>
        <v>AV$16</v>
      </c>
      <c r="AW588" s="199" t="str">
        <f t="shared" si="700"/>
        <v>AW$16</v>
      </c>
      <c r="AX588" s="199" t="str">
        <f t="shared" si="700"/>
        <v>AX$16</v>
      </c>
      <c r="AY588" s="199" t="str">
        <f t="shared" ref="AY588:CD588" si="701">AY$20</f>
        <v>AY$16</v>
      </c>
      <c r="AZ588" s="199" t="str">
        <f t="shared" si="701"/>
        <v>AZ$16</v>
      </c>
      <c r="BA588" s="199" t="str">
        <f t="shared" si="701"/>
        <v>BA$16</v>
      </c>
      <c r="BB588" s="199" t="str">
        <f t="shared" si="701"/>
        <v>BB$16</v>
      </c>
      <c r="BC588" s="199" t="str">
        <f t="shared" si="701"/>
        <v>BC$16</v>
      </c>
      <c r="BD588" s="199" t="str">
        <f t="shared" si="701"/>
        <v>BD$16</v>
      </c>
      <c r="BE588" s="199" t="str">
        <f t="shared" si="701"/>
        <v>BE$16</v>
      </c>
      <c r="BF588" s="199" t="str">
        <f t="shared" si="701"/>
        <v>BF$16</v>
      </c>
      <c r="BG588" s="199" t="str">
        <f t="shared" si="701"/>
        <v>BG$16</v>
      </c>
      <c r="BH588" s="199" t="str">
        <f t="shared" si="701"/>
        <v>BH$16</v>
      </c>
      <c r="BI588" s="199" t="str">
        <f t="shared" si="701"/>
        <v>BI$16</v>
      </c>
      <c r="BJ588" s="199" t="str">
        <f t="shared" si="701"/>
        <v>BJ$16</v>
      </c>
      <c r="BK588" s="199" t="str">
        <f t="shared" si="701"/>
        <v>BK$16</v>
      </c>
      <c r="BL588" s="199" t="str">
        <f t="shared" si="701"/>
        <v>BL$16</v>
      </c>
      <c r="BM588" s="199" t="str">
        <f t="shared" si="701"/>
        <v>BM$16</v>
      </c>
      <c r="BN588" s="199" t="str">
        <f t="shared" si="701"/>
        <v>BN$16</v>
      </c>
      <c r="BO588" s="199" t="str">
        <f t="shared" si="701"/>
        <v>BO$16</v>
      </c>
      <c r="BP588" s="199" t="str">
        <f t="shared" si="701"/>
        <v>BP$16</v>
      </c>
      <c r="BQ588" s="199" t="str">
        <f t="shared" si="701"/>
        <v>BQ$16</v>
      </c>
      <c r="BR588" s="199" t="str">
        <f t="shared" si="701"/>
        <v>BR$16</v>
      </c>
      <c r="BS588" s="199" t="str">
        <f t="shared" si="701"/>
        <v>BS$16</v>
      </c>
      <c r="BT588" s="199" t="str">
        <f t="shared" si="701"/>
        <v>BT$16</v>
      </c>
      <c r="BU588" s="199" t="str">
        <f t="shared" si="701"/>
        <v>BU$16</v>
      </c>
      <c r="BV588" s="199" t="str">
        <f t="shared" si="701"/>
        <v>BV$16</v>
      </c>
      <c r="BW588" s="199" t="str">
        <f t="shared" si="701"/>
        <v>BW$16</v>
      </c>
      <c r="BX588" s="199" t="str">
        <f t="shared" si="701"/>
        <v>BX$16</v>
      </c>
      <c r="BY588" s="199" t="str">
        <f t="shared" si="701"/>
        <v>BY$16</v>
      </c>
      <c r="BZ588" s="199" t="str">
        <f t="shared" si="701"/>
        <v>BZ$16</v>
      </c>
      <c r="CA588" s="199" t="str">
        <f t="shared" si="701"/>
        <v>CA$16</v>
      </c>
      <c r="CB588" s="199" t="str">
        <f t="shared" si="701"/>
        <v>CB$16</v>
      </c>
      <c r="CC588" s="199" t="str">
        <f t="shared" si="701"/>
        <v>CC$16</v>
      </c>
      <c r="CD588" s="199" t="str">
        <f t="shared" si="701"/>
        <v>CD$16</v>
      </c>
      <c r="CE588" s="199" t="str">
        <f t="shared" ref="CE588:CL588" si="702">CE$20</f>
        <v>CE$16</v>
      </c>
      <c r="CF588" s="199" t="str">
        <f t="shared" si="702"/>
        <v>CF$16</v>
      </c>
      <c r="CG588" s="199" t="str">
        <f t="shared" si="702"/>
        <v>CG$16</v>
      </c>
      <c r="CH588" s="199" t="str">
        <f t="shared" si="702"/>
        <v>CH$16</v>
      </c>
      <c r="CI588" s="199" t="str">
        <f t="shared" si="702"/>
        <v>CI$16</v>
      </c>
      <c r="CJ588" s="199" t="str">
        <f t="shared" si="702"/>
        <v>CJ$16</v>
      </c>
      <c r="CK588" s="199" t="str">
        <f t="shared" si="702"/>
        <v>CK$16</v>
      </c>
      <c r="CL588" s="199" t="str">
        <f t="shared" si="702"/>
        <v>CL$16</v>
      </c>
      <c r="CN588" s="176"/>
      <c r="CO588" s="199" t="str">
        <f t="shared" ref="CO588:DL588" si="703">CO$20</f>
        <v>CO$16</v>
      </c>
      <c r="CP588" s="199" t="str">
        <f t="shared" si="703"/>
        <v>CP$16</v>
      </c>
      <c r="CQ588" s="199" t="str">
        <f t="shared" si="703"/>
        <v>CQ$16</v>
      </c>
      <c r="CR588" s="199" t="str">
        <f t="shared" si="703"/>
        <v>CR$16</v>
      </c>
      <c r="CS588" s="199" t="str">
        <f t="shared" si="703"/>
        <v>CS$16</v>
      </c>
      <c r="CT588" s="199" t="str">
        <f t="shared" si="703"/>
        <v>CT$16</v>
      </c>
      <c r="CU588" s="199" t="str">
        <f t="shared" si="703"/>
        <v>CU$16</v>
      </c>
      <c r="CV588" s="199" t="str">
        <f t="shared" si="703"/>
        <v>CV$16</v>
      </c>
      <c r="CW588" s="199" t="str">
        <f t="shared" si="703"/>
        <v>CW$16</v>
      </c>
      <c r="CX588" s="199" t="str">
        <f t="shared" si="703"/>
        <v>CX$16</v>
      </c>
      <c r="CY588" s="199" t="str">
        <f t="shared" si="703"/>
        <v>CY$16</v>
      </c>
      <c r="CZ588" s="199" t="str">
        <f t="shared" si="703"/>
        <v>CZ$16</v>
      </c>
      <c r="DA588" s="199" t="str">
        <f t="shared" si="703"/>
        <v>DA$16</v>
      </c>
      <c r="DB588" s="199" t="str">
        <f t="shared" si="703"/>
        <v>DB$16</v>
      </c>
      <c r="DC588" s="199" t="str">
        <f t="shared" si="703"/>
        <v>DC$16</v>
      </c>
      <c r="DD588" s="199" t="str">
        <f t="shared" si="703"/>
        <v>DD$16</v>
      </c>
      <c r="DE588" s="199" t="str">
        <f t="shared" si="703"/>
        <v>DE$16</v>
      </c>
      <c r="DF588" s="199" t="str">
        <f t="shared" si="703"/>
        <v>DF$16</v>
      </c>
      <c r="DG588" s="199" t="str">
        <f t="shared" si="703"/>
        <v>DG$16</v>
      </c>
      <c r="DH588" s="199" t="str">
        <f t="shared" si="703"/>
        <v>DH$16</v>
      </c>
      <c r="DI588" s="199" t="str">
        <f t="shared" si="703"/>
        <v>DI$16</v>
      </c>
      <c r="DJ588" s="199" t="str">
        <f t="shared" si="703"/>
        <v>DJ$16</v>
      </c>
      <c r="DK588" s="199" t="str">
        <f t="shared" si="703"/>
        <v>DK$16</v>
      </c>
      <c r="DL588" s="199" t="str">
        <f t="shared" si="703"/>
        <v>DL$16</v>
      </c>
    </row>
    <row r="589" spans="1:116" x14ac:dyDescent="0.4">
      <c r="A589" s="174"/>
      <c r="E589" s="8"/>
      <c r="G589" s="175" t="s">
        <v>462</v>
      </c>
      <c r="H589" s="200"/>
      <c r="I589" s="201"/>
      <c r="J589" s="201"/>
      <c r="K589" s="202"/>
      <c r="L589" s="202"/>
      <c r="M589" s="202"/>
      <c r="N589" s="202"/>
      <c r="O589" s="202"/>
      <c r="P589" s="202"/>
      <c r="R589" s="202"/>
      <c r="S589" s="199" t="str">
        <f t="shared" ref="S589:AX589" si="704">S$21</f>
        <v>S$17</v>
      </c>
      <c r="T589" s="199" t="str">
        <f t="shared" si="704"/>
        <v>T$17</v>
      </c>
      <c r="U589" s="199" t="str">
        <f t="shared" si="704"/>
        <v>U$17</v>
      </c>
      <c r="V589" s="199" t="str">
        <f t="shared" si="704"/>
        <v>V$17</v>
      </c>
      <c r="W589" s="199" t="str">
        <f t="shared" si="704"/>
        <v>W$17</v>
      </c>
      <c r="X589" s="199" t="str">
        <f t="shared" si="704"/>
        <v>X$17</v>
      </c>
      <c r="Y589" s="199" t="str">
        <f t="shared" si="704"/>
        <v>Y$17</v>
      </c>
      <c r="Z589" s="199" t="str">
        <f t="shared" si="704"/>
        <v>Z$17</v>
      </c>
      <c r="AA589" s="199" t="str">
        <f t="shared" si="704"/>
        <v>AA$17</v>
      </c>
      <c r="AB589" s="199" t="str">
        <f t="shared" si="704"/>
        <v>AB$17</v>
      </c>
      <c r="AC589" s="199" t="str">
        <f t="shared" si="704"/>
        <v>AC$17</v>
      </c>
      <c r="AD589" s="199" t="str">
        <f t="shared" si="704"/>
        <v>AD$17</v>
      </c>
      <c r="AE589" s="199" t="str">
        <f t="shared" si="704"/>
        <v>AE$17</v>
      </c>
      <c r="AF589" s="199" t="str">
        <f t="shared" si="704"/>
        <v>AF$17</v>
      </c>
      <c r="AG589" s="199" t="str">
        <f t="shared" si="704"/>
        <v>AG$17</v>
      </c>
      <c r="AH589" s="199" t="str">
        <f t="shared" si="704"/>
        <v>AH$17</v>
      </c>
      <c r="AI589" s="199" t="str">
        <f t="shared" si="704"/>
        <v>AI$17</v>
      </c>
      <c r="AJ589" s="199" t="str">
        <f t="shared" si="704"/>
        <v>AJ$17</v>
      </c>
      <c r="AK589" s="199" t="str">
        <f t="shared" si="704"/>
        <v>AK$17</v>
      </c>
      <c r="AL589" s="199" t="str">
        <f t="shared" si="704"/>
        <v>AL$17</v>
      </c>
      <c r="AM589" s="199" t="str">
        <f t="shared" si="704"/>
        <v>AM$17</v>
      </c>
      <c r="AN589" s="199" t="str">
        <f t="shared" si="704"/>
        <v>AN$17</v>
      </c>
      <c r="AO589" s="199" t="str">
        <f t="shared" si="704"/>
        <v>AO$17</v>
      </c>
      <c r="AP589" s="199" t="str">
        <f t="shared" si="704"/>
        <v>AP$17</v>
      </c>
      <c r="AQ589" s="199" t="str">
        <f t="shared" si="704"/>
        <v>AQ$17</v>
      </c>
      <c r="AR589" s="199" t="str">
        <f t="shared" si="704"/>
        <v>AR$17</v>
      </c>
      <c r="AS589" s="199" t="str">
        <f t="shared" si="704"/>
        <v>AS$17</v>
      </c>
      <c r="AT589" s="199" t="str">
        <f t="shared" si="704"/>
        <v>AT$17</v>
      </c>
      <c r="AU589" s="199" t="str">
        <f t="shared" si="704"/>
        <v>AU$17</v>
      </c>
      <c r="AV589" s="199" t="str">
        <f t="shared" si="704"/>
        <v>AV$17</v>
      </c>
      <c r="AW589" s="199" t="str">
        <f t="shared" si="704"/>
        <v>AW$17</v>
      </c>
      <c r="AX589" s="199" t="str">
        <f t="shared" si="704"/>
        <v>AX$17</v>
      </c>
      <c r="AY589" s="199" t="str">
        <f t="shared" ref="AY589:CD589" si="705">AY$21</f>
        <v>AY$17</v>
      </c>
      <c r="AZ589" s="199" t="str">
        <f t="shared" si="705"/>
        <v>AZ$17</v>
      </c>
      <c r="BA589" s="199" t="str">
        <f t="shared" si="705"/>
        <v>BA$17</v>
      </c>
      <c r="BB589" s="199" t="str">
        <f t="shared" si="705"/>
        <v>BB$17</v>
      </c>
      <c r="BC589" s="199" t="str">
        <f t="shared" si="705"/>
        <v>BC$17</v>
      </c>
      <c r="BD589" s="199" t="str">
        <f t="shared" si="705"/>
        <v>BD$17</v>
      </c>
      <c r="BE589" s="199" t="str">
        <f t="shared" si="705"/>
        <v>BE$17</v>
      </c>
      <c r="BF589" s="199" t="str">
        <f t="shared" si="705"/>
        <v>BF$17</v>
      </c>
      <c r="BG589" s="199" t="str">
        <f t="shared" si="705"/>
        <v>BG$17</v>
      </c>
      <c r="BH589" s="199" t="str">
        <f t="shared" si="705"/>
        <v>BH$17</v>
      </c>
      <c r="BI589" s="199" t="str">
        <f t="shared" si="705"/>
        <v>BI$17</v>
      </c>
      <c r="BJ589" s="199" t="str">
        <f t="shared" si="705"/>
        <v>BJ$17</v>
      </c>
      <c r="BK589" s="199" t="str">
        <f t="shared" si="705"/>
        <v>BK$17</v>
      </c>
      <c r="BL589" s="199" t="str">
        <f t="shared" si="705"/>
        <v>BL$17</v>
      </c>
      <c r="BM589" s="199" t="str">
        <f t="shared" si="705"/>
        <v>BM$17</v>
      </c>
      <c r="BN589" s="199" t="str">
        <f t="shared" si="705"/>
        <v>BN$17</v>
      </c>
      <c r="BO589" s="199" t="str">
        <f t="shared" si="705"/>
        <v>BO$17</v>
      </c>
      <c r="BP589" s="199" t="str">
        <f t="shared" si="705"/>
        <v>BP$17</v>
      </c>
      <c r="BQ589" s="199" t="str">
        <f t="shared" si="705"/>
        <v>BQ$17</v>
      </c>
      <c r="BR589" s="199" t="str">
        <f t="shared" si="705"/>
        <v>BR$17</v>
      </c>
      <c r="BS589" s="199" t="str">
        <f t="shared" si="705"/>
        <v>BS$17</v>
      </c>
      <c r="BT589" s="199" t="str">
        <f t="shared" si="705"/>
        <v>BT$17</v>
      </c>
      <c r="BU589" s="199" t="str">
        <f t="shared" si="705"/>
        <v>BU$17</v>
      </c>
      <c r="BV589" s="199" t="str">
        <f t="shared" si="705"/>
        <v>BV$17</v>
      </c>
      <c r="BW589" s="199" t="str">
        <f t="shared" si="705"/>
        <v>BW$17</v>
      </c>
      <c r="BX589" s="199" t="str">
        <f t="shared" si="705"/>
        <v>BX$17</v>
      </c>
      <c r="BY589" s="199" t="str">
        <f t="shared" si="705"/>
        <v>BY$17</v>
      </c>
      <c r="BZ589" s="199" t="str">
        <f t="shared" si="705"/>
        <v>BZ$17</v>
      </c>
      <c r="CA589" s="199" t="str">
        <f t="shared" si="705"/>
        <v>CA$17</v>
      </c>
      <c r="CB589" s="199" t="str">
        <f t="shared" si="705"/>
        <v>CB$17</v>
      </c>
      <c r="CC589" s="199" t="str">
        <f t="shared" si="705"/>
        <v>CC$17</v>
      </c>
      <c r="CD589" s="199" t="str">
        <f t="shared" si="705"/>
        <v>CD$17</v>
      </c>
      <c r="CE589" s="199" t="str">
        <f t="shared" ref="CE589:CL589" si="706">CE$21</f>
        <v>CE$17</v>
      </c>
      <c r="CF589" s="199" t="str">
        <f t="shared" si="706"/>
        <v>CF$17</v>
      </c>
      <c r="CG589" s="199" t="str">
        <f t="shared" si="706"/>
        <v>CG$17</v>
      </c>
      <c r="CH589" s="199" t="str">
        <f t="shared" si="706"/>
        <v>CH$17</v>
      </c>
      <c r="CI589" s="199" t="str">
        <f t="shared" si="706"/>
        <v>CI$17</v>
      </c>
      <c r="CJ589" s="199" t="str">
        <f t="shared" si="706"/>
        <v>CJ$17</v>
      </c>
      <c r="CK589" s="199" t="str">
        <f t="shared" si="706"/>
        <v>CK$17</v>
      </c>
      <c r="CL589" s="199" t="str">
        <f t="shared" si="706"/>
        <v>CL$17</v>
      </c>
      <c r="CN589" s="201"/>
      <c r="CO589" s="199" t="str">
        <f t="shared" ref="CO589:DL589" si="707">CO$21</f>
        <v>CO$17</v>
      </c>
      <c r="CP589" s="199" t="str">
        <f t="shared" si="707"/>
        <v>CP$17</v>
      </c>
      <c r="CQ589" s="199" t="str">
        <f t="shared" si="707"/>
        <v>CQ$17</v>
      </c>
      <c r="CR589" s="199" t="str">
        <f t="shared" si="707"/>
        <v>CR$17</v>
      </c>
      <c r="CS589" s="199" t="str">
        <f t="shared" si="707"/>
        <v>CS$17</v>
      </c>
      <c r="CT589" s="199" t="str">
        <f t="shared" si="707"/>
        <v>CT$17</v>
      </c>
      <c r="CU589" s="199" t="str">
        <f t="shared" si="707"/>
        <v>CU$17</v>
      </c>
      <c r="CV589" s="199" t="str">
        <f t="shared" si="707"/>
        <v>CV$17</v>
      </c>
      <c r="CW589" s="199" t="str">
        <f t="shared" si="707"/>
        <v>CW$17</v>
      </c>
      <c r="CX589" s="199" t="str">
        <f t="shared" si="707"/>
        <v>CX$17</v>
      </c>
      <c r="CY589" s="199" t="str">
        <f t="shared" si="707"/>
        <v>CY$17</v>
      </c>
      <c r="CZ589" s="199" t="str">
        <f t="shared" si="707"/>
        <v>CZ$17</v>
      </c>
      <c r="DA589" s="199" t="str">
        <f t="shared" si="707"/>
        <v>DA$17</v>
      </c>
      <c r="DB589" s="199" t="str">
        <f t="shared" si="707"/>
        <v>DB$17</v>
      </c>
      <c r="DC589" s="199" t="str">
        <f t="shared" si="707"/>
        <v>DC$17</v>
      </c>
      <c r="DD589" s="199" t="str">
        <f t="shared" si="707"/>
        <v>DD$17</v>
      </c>
      <c r="DE589" s="199" t="str">
        <f t="shared" si="707"/>
        <v>DE$17</v>
      </c>
      <c r="DF589" s="199" t="str">
        <f t="shared" si="707"/>
        <v>DF$17</v>
      </c>
      <c r="DG589" s="199" t="str">
        <f t="shared" si="707"/>
        <v>DG$17</v>
      </c>
      <c r="DH589" s="199" t="str">
        <f t="shared" si="707"/>
        <v>DH$17</v>
      </c>
      <c r="DI589" s="199" t="str">
        <f t="shared" si="707"/>
        <v>DI$17</v>
      </c>
      <c r="DJ589" s="199" t="str">
        <f t="shared" si="707"/>
        <v>DJ$17</v>
      </c>
      <c r="DK589" s="199" t="str">
        <f t="shared" si="707"/>
        <v>DK$17</v>
      </c>
      <c r="DL589" s="199" t="str">
        <f t="shared" si="707"/>
        <v>DL$17</v>
      </c>
    </row>
    <row r="590" spans="1:116" x14ac:dyDescent="0.4">
      <c r="A590" s="174"/>
      <c r="E590" s="8"/>
      <c r="G590" s="175" t="s">
        <v>491</v>
      </c>
      <c r="H590" s="200"/>
      <c r="I590" s="201"/>
      <c r="J590" s="201"/>
      <c r="K590" s="202"/>
      <c r="L590" s="202"/>
      <c r="M590" s="202"/>
      <c r="N590" s="202"/>
      <c r="O590" s="202"/>
      <c r="P590" s="202"/>
      <c r="R590" s="202"/>
      <c r="S590" s="190"/>
      <c r="T590" s="190"/>
      <c r="U590" s="190"/>
      <c r="V590" s="190"/>
      <c r="W590" s="190"/>
      <c r="X590" s="190"/>
      <c r="Y590" s="190"/>
      <c r="Z590" s="190"/>
      <c r="AA590" s="190"/>
      <c r="AB590" s="190"/>
      <c r="AC590" s="190"/>
      <c r="AD590" s="190"/>
      <c r="AE590" s="190"/>
      <c r="AF590" s="190"/>
      <c r="AG590" s="190"/>
      <c r="AH590" s="190"/>
      <c r="AI590" s="190"/>
      <c r="AJ590" s="190"/>
      <c r="AK590" s="190"/>
      <c r="AL590" s="190"/>
      <c r="AM590" s="190"/>
      <c r="AN590" s="190"/>
      <c r="AO590" s="190"/>
      <c r="AP590" s="190"/>
      <c r="AQ590" s="190"/>
      <c r="AR590" s="190"/>
      <c r="AS590" s="190"/>
      <c r="AT590" s="190"/>
      <c r="AU590" s="190"/>
      <c r="AV590" s="190"/>
      <c r="AW590" s="190"/>
      <c r="AX590" s="190"/>
      <c r="AY590" s="190"/>
      <c r="AZ590" s="190"/>
      <c r="BA590" s="190"/>
      <c r="BB590" s="190"/>
      <c r="BC590" s="190"/>
      <c r="BD590" s="190"/>
      <c r="BE590" s="190"/>
      <c r="BF590" s="190"/>
      <c r="BG590" s="190"/>
      <c r="BH590" s="190"/>
      <c r="BI590" s="190"/>
      <c r="BJ590" s="190"/>
      <c r="BK590" s="190"/>
      <c r="BL590" s="190"/>
      <c r="BM590" s="190"/>
      <c r="BN590" s="190"/>
      <c r="BO590" s="190"/>
      <c r="BP590" s="190"/>
      <c r="BQ590" s="190"/>
      <c r="BR590" s="190"/>
      <c r="BS590" s="190"/>
      <c r="BT590" s="190"/>
      <c r="BU590" s="190"/>
      <c r="BV590" s="190"/>
      <c r="BW590" s="190"/>
      <c r="BX590" s="190"/>
      <c r="BY590" s="190"/>
      <c r="BZ590" s="190"/>
      <c r="CA590" s="190"/>
      <c r="CB590" s="190"/>
      <c r="CC590" s="190"/>
      <c r="CD590" s="190"/>
      <c r="CE590" s="190"/>
      <c r="CF590" s="190"/>
      <c r="CG590" s="190"/>
      <c r="CH590" s="190"/>
      <c r="CI590" s="190"/>
      <c r="CJ590" s="190"/>
      <c r="CK590" s="190"/>
      <c r="CL590" s="190"/>
      <c r="CN590" s="201"/>
      <c r="CO590" s="190"/>
      <c r="CP590" s="190"/>
      <c r="CQ590" s="190"/>
      <c r="CR590" s="190"/>
      <c r="CS590" s="190"/>
      <c r="CT590" s="190"/>
      <c r="CU590" s="190"/>
      <c r="CV590" s="190"/>
      <c r="CW590" s="190"/>
      <c r="CX590" s="190"/>
      <c r="CY590" s="190"/>
      <c r="CZ590" s="190"/>
      <c r="DA590" s="190"/>
      <c r="DB590" s="190"/>
      <c r="DC590" s="190"/>
      <c r="DD590" s="190"/>
      <c r="DE590" s="190"/>
      <c r="DF590" s="190"/>
      <c r="DG590" s="190"/>
      <c r="DH590" s="190"/>
      <c r="DI590" s="190"/>
      <c r="DJ590" s="190"/>
      <c r="DK590" s="190"/>
      <c r="DL590" s="190"/>
    </row>
    <row r="591" spans="1:116" x14ac:dyDescent="0.4">
      <c r="A591" s="174"/>
      <c r="E591" s="8"/>
      <c r="G591" s="175" t="s">
        <v>505</v>
      </c>
      <c r="H591" s="200"/>
      <c r="I591" s="201"/>
      <c r="J591" s="201"/>
      <c r="K591" s="202"/>
      <c r="L591" s="202"/>
      <c r="M591" s="202"/>
      <c r="N591" s="202"/>
      <c r="O591" s="202"/>
      <c r="P591" s="202"/>
      <c r="R591" s="202"/>
      <c r="S591" s="190"/>
      <c r="T591" s="190"/>
      <c r="U591" s="190"/>
      <c r="V591" s="190"/>
      <c r="W591" s="190"/>
      <c r="X591" s="190"/>
      <c r="Y591" s="190"/>
      <c r="Z591" s="190"/>
      <c r="AA591" s="190"/>
      <c r="AB591" s="190"/>
      <c r="AC591" s="190"/>
      <c r="AD591" s="190"/>
      <c r="AE591" s="190"/>
      <c r="AF591" s="190"/>
      <c r="AG591" s="190"/>
      <c r="AH591" s="190"/>
      <c r="AI591" s="190"/>
      <c r="AJ591" s="190"/>
      <c r="AK591" s="190"/>
      <c r="AL591" s="190"/>
      <c r="AM591" s="190"/>
      <c r="AN591" s="190"/>
      <c r="AO591" s="190"/>
      <c r="AP591" s="190"/>
      <c r="AQ591" s="190"/>
      <c r="AR591" s="190"/>
      <c r="AS591" s="190"/>
      <c r="AT591" s="190"/>
      <c r="AU591" s="190"/>
      <c r="AV591" s="190"/>
      <c r="AW591" s="190"/>
      <c r="AX591" s="190"/>
      <c r="AY591" s="190"/>
      <c r="AZ591" s="190"/>
      <c r="BA591" s="190"/>
      <c r="BB591" s="190"/>
      <c r="BC591" s="190"/>
      <c r="BD591" s="190"/>
      <c r="BE591" s="190"/>
      <c r="BF591" s="190"/>
      <c r="BG591" s="190"/>
      <c r="BH591" s="190"/>
      <c r="BI591" s="190"/>
      <c r="BJ591" s="190"/>
      <c r="BK591" s="190"/>
      <c r="BL591" s="190"/>
      <c r="BM591" s="190"/>
      <c r="BN591" s="190"/>
      <c r="BO591" s="190"/>
      <c r="BP591" s="190"/>
      <c r="BQ591" s="190"/>
      <c r="BR591" s="190"/>
      <c r="BS591" s="190"/>
      <c r="BT591" s="190"/>
      <c r="BU591" s="190"/>
      <c r="BV591" s="190"/>
      <c r="BW591" s="190"/>
      <c r="BX591" s="190"/>
      <c r="BY591" s="190"/>
      <c r="BZ591" s="190"/>
      <c r="CA591" s="190"/>
      <c r="CB591" s="190"/>
      <c r="CC591" s="190"/>
      <c r="CD591" s="190"/>
      <c r="CE591" s="190"/>
      <c r="CF591" s="190"/>
      <c r="CG591" s="190"/>
      <c r="CH591" s="190"/>
      <c r="CI591" s="190"/>
      <c r="CJ591" s="190"/>
      <c r="CK591" s="190"/>
      <c r="CL591" s="190"/>
      <c r="CN591" s="201"/>
      <c r="CO591" s="190"/>
      <c r="CP591" s="190"/>
      <c r="CQ591" s="190"/>
      <c r="CR591" s="190"/>
      <c r="CS591" s="190"/>
      <c r="CT591" s="190"/>
      <c r="CU591" s="190"/>
      <c r="CV591" s="190"/>
      <c r="CW591" s="190"/>
      <c r="CX591" s="190"/>
      <c r="CY591" s="190"/>
      <c r="CZ591" s="190"/>
      <c r="DA591" s="190"/>
      <c r="DB591" s="190"/>
      <c r="DC591" s="190"/>
      <c r="DD591" s="190"/>
      <c r="DE591" s="190"/>
      <c r="DF591" s="190"/>
      <c r="DG591" s="190"/>
      <c r="DH591" s="190"/>
      <c r="DI591" s="190"/>
      <c r="DJ591" s="190"/>
      <c r="DK591" s="190"/>
      <c r="DL591" s="190"/>
    </row>
    <row r="592" spans="1:116" x14ac:dyDescent="0.4">
      <c r="A592" s="174"/>
      <c r="E592" s="8"/>
      <c r="G592" s="175" t="s">
        <v>463</v>
      </c>
      <c r="H592" s="200"/>
      <c r="I592" s="201"/>
      <c r="J592" s="201"/>
      <c r="K592" s="202"/>
      <c r="L592" s="202"/>
      <c r="M592" s="202"/>
      <c r="N592" s="202"/>
      <c r="O592" s="202"/>
      <c r="P592" s="202"/>
      <c r="R592" s="202"/>
      <c r="S592" s="190" t="str">
        <f t="shared" ref="S592:AX592" si="708">S$22</f>
        <v>S$18</v>
      </c>
      <c r="T592" s="190" t="str">
        <f t="shared" si="708"/>
        <v>T$18</v>
      </c>
      <c r="U592" s="190" t="str">
        <f t="shared" si="708"/>
        <v>U$18</v>
      </c>
      <c r="V592" s="190" t="str">
        <f t="shared" si="708"/>
        <v>V$18</v>
      </c>
      <c r="W592" s="190" t="str">
        <f t="shared" si="708"/>
        <v>W$18</v>
      </c>
      <c r="X592" s="190" t="str">
        <f t="shared" si="708"/>
        <v>X$18</v>
      </c>
      <c r="Y592" s="190" t="str">
        <f t="shared" si="708"/>
        <v>Y$18</v>
      </c>
      <c r="Z592" s="190" t="str">
        <f t="shared" si="708"/>
        <v>Z$18</v>
      </c>
      <c r="AA592" s="190" t="str">
        <f t="shared" si="708"/>
        <v>AA$18</v>
      </c>
      <c r="AB592" s="190" t="str">
        <f t="shared" si="708"/>
        <v>AB$18</v>
      </c>
      <c r="AC592" s="190" t="str">
        <f t="shared" si="708"/>
        <v>AC$18</v>
      </c>
      <c r="AD592" s="190" t="str">
        <f t="shared" si="708"/>
        <v>AD$18</v>
      </c>
      <c r="AE592" s="190" t="str">
        <f t="shared" si="708"/>
        <v>AE$18</v>
      </c>
      <c r="AF592" s="190" t="str">
        <f t="shared" si="708"/>
        <v>AF$18</v>
      </c>
      <c r="AG592" s="190" t="str">
        <f t="shared" si="708"/>
        <v>AG$18</v>
      </c>
      <c r="AH592" s="190" t="str">
        <f t="shared" si="708"/>
        <v>AH$18</v>
      </c>
      <c r="AI592" s="190" t="str">
        <f t="shared" si="708"/>
        <v>AI$18</v>
      </c>
      <c r="AJ592" s="190" t="str">
        <f t="shared" si="708"/>
        <v>AJ$18</v>
      </c>
      <c r="AK592" s="190" t="str">
        <f t="shared" si="708"/>
        <v>AK$18</v>
      </c>
      <c r="AL592" s="190" t="str">
        <f t="shared" si="708"/>
        <v>AL$18</v>
      </c>
      <c r="AM592" s="190" t="str">
        <f t="shared" si="708"/>
        <v>AM$18</v>
      </c>
      <c r="AN592" s="190" t="str">
        <f t="shared" si="708"/>
        <v>AN$18</v>
      </c>
      <c r="AO592" s="190" t="str">
        <f t="shared" si="708"/>
        <v>AO$18</v>
      </c>
      <c r="AP592" s="190" t="str">
        <f t="shared" si="708"/>
        <v>AP$18</v>
      </c>
      <c r="AQ592" s="190" t="str">
        <f t="shared" si="708"/>
        <v>AQ$18</v>
      </c>
      <c r="AR592" s="190" t="str">
        <f t="shared" si="708"/>
        <v>AR$18</v>
      </c>
      <c r="AS592" s="190" t="str">
        <f t="shared" si="708"/>
        <v>AS$18</v>
      </c>
      <c r="AT592" s="190" t="str">
        <f t="shared" si="708"/>
        <v>AT$18</v>
      </c>
      <c r="AU592" s="190" t="str">
        <f t="shared" si="708"/>
        <v>AU$18</v>
      </c>
      <c r="AV592" s="190" t="str">
        <f t="shared" si="708"/>
        <v>AV$18</v>
      </c>
      <c r="AW592" s="190" t="str">
        <f t="shared" si="708"/>
        <v>AW$18</v>
      </c>
      <c r="AX592" s="190" t="str">
        <f t="shared" si="708"/>
        <v>AX$18</v>
      </c>
      <c r="AY592" s="190" t="str">
        <f t="shared" ref="AY592:CD592" si="709">AY$22</f>
        <v>AY$18</v>
      </c>
      <c r="AZ592" s="190" t="str">
        <f t="shared" si="709"/>
        <v>AZ$18</v>
      </c>
      <c r="BA592" s="190" t="str">
        <f t="shared" si="709"/>
        <v>BA$18</v>
      </c>
      <c r="BB592" s="190" t="str">
        <f t="shared" si="709"/>
        <v>BB$18</v>
      </c>
      <c r="BC592" s="190" t="str">
        <f t="shared" si="709"/>
        <v>BC$18</v>
      </c>
      <c r="BD592" s="190" t="str">
        <f t="shared" si="709"/>
        <v>BD$18</v>
      </c>
      <c r="BE592" s="190" t="str">
        <f t="shared" si="709"/>
        <v>BE$18</v>
      </c>
      <c r="BF592" s="190" t="str">
        <f t="shared" si="709"/>
        <v>BF$18</v>
      </c>
      <c r="BG592" s="190" t="str">
        <f t="shared" si="709"/>
        <v>BG$18</v>
      </c>
      <c r="BH592" s="190" t="str">
        <f t="shared" si="709"/>
        <v>BH$18</v>
      </c>
      <c r="BI592" s="190" t="str">
        <f t="shared" si="709"/>
        <v>BI$18</v>
      </c>
      <c r="BJ592" s="190" t="str">
        <f t="shared" si="709"/>
        <v>BJ$18</v>
      </c>
      <c r="BK592" s="190" t="str">
        <f t="shared" si="709"/>
        <v>BK$18</v>
      </c>
      <c r="BL592" s="190" t="str">
        <f t="shared" si="709"/>
        <v>BL$18</v>
      </c>
      <c r="BM592" s="190" t="str">
        <f t="shared" si="709"/>
        <v>BM$18</v>
      </c>
      <c r="BN592" s="190" t="str">
        <f t="shared" si="709"/>
        <v>BN$18</v>
      </c>
      <c r="BO592" s="190" t="str">
        <f t="shared" si="709"/>
        <v>BO$18</v>
      </c>
      <c r="BP592" s="190" t="str">
        <f t="shared" si="709"/>
        <v>BP$18</v>
      </c>
      <c r="BQ592" s="190" t="str">
        <f t="shared" si="709"/>
        <v>BQ$18</v>
      </c>
      <c r="BR592" s="190" t="str">
        <f t="shared" si="709"/>
        <v>BR$18</v>
      </c>
      <c r="BS592" s="190" t="str">
        <f t="shared" si="709"/>
        <v>BS$18</v>
      </c>
      <c r="BT592" s="190" t="str">
        <f t="shared" si="709"/>
        <v>BT$18</v>
      </c>
      <c r="BU592" s="190" t="str">
        <f t="shared" si="709"/>
        <v>BU$18</v>
      </c>
      <c r="BV592" s="190" t="str">
        <f t="shared" si="709"/>
        <v>BV$18</v>
      </c>
      <c r="BW592" s="190" t="str">
        <f t="shared" si="709"/>
        <v>BW$18</v>
      </c>
      <c r="BX592" s="190" t="str">
        <f t="shared" si="709"/>
        <v>BX$18</v>
      </c>
      <c r="BY592" s="190" t="str">
        <f t="shared" si="709"/>
        <v>BY$18</v>
      </c>
      <c r="BZ592" s="190" t="str">
        <f t="shared" si="709"/>
        <v>BZ$18</v>
      </c>
      <c r="CA592" s="190" t="str">
        <f t="shared" si="709"/>
        <v>CA$18</v>
      </c>
      <c r="CB592" s="190" t="str">
        <f t="shared" si="709"/>
        <v>CB$18</v>
      </c>
      <c r="CC592" s="190" t="str">
        <f t="shared" si="709"/>
        <v>CC$18</v>
      </c>
      <c r="CD592" s="190" t="str">
        <f t="shared" si="709"/>
        <v>CD$18</v>
      </c>
      <c r="CE592" s="190" t="str">
        <f t="shared" ref="CE592:CL592" si="710">CE$22</f>
        <v>CE$18</v>
      </c>
      <c r="CF592" s="190" t="str">
        <f t="shared" si="710"/>
        <v>CF$18</v>
      </c>
      <c r="CG592" s="190" t="str">
        <f t="shared" si="710"/>
        <v>CG$18</v>
      </c>
      <c r="CH592" s="190" t="str">
        <f t="shared" si="710"/>
        <v>CH$18</v>
      </c>
      <c r="CI592" s="190" t="str">
        <f t="shared" si="710"/>
        <v>CI$18</v>
      </c>
      <c r="CJ592" s="190" t="str">
        <f t="shared" si="710"/>
        <v>CJ$18</v>
      </c>
      <c r="CK592" s="190" t="str">
        <f t="shared" si="710"/>
        <v>CK$18</v>
      </c>
      <c r="CL592" s="190" t="str">
        <f t="shared" si="710"/>
        <v>CL$18</v>
      </c>
      <c r="CN592" s="201"/>
      <c r="CO592" s="190" t="str">
        <f t="shared" ref="CO592:DL592" si="711">CO$22</f>
        <v>CO$18</v>
      </c>
      <c r="CP592" s="190" t="str">
        <f t="shared" si="711"/>
        <v>CP$18</v>
      </c>
      <c r="CQ592" s="190" t="str">
        <f t="shared" si="711"/>
        <v>CQ$18</v>
      </c>
      <c r="CR592" s="190" t="str">
        <f t="shared" si="711"/>
        <v>CR$18</v>
      </c>
      <c r="CS592" s="190" t="str">
        <f t="shared" si="711"/>
        <v>CS$18</v>
      </c>
      <c r="CT592" s="190" t="str">
        <f t="shared" si="711"/>
        <v>CT$18</v>
      </c>
      <c r="CU592" s="190" t="str">
        <f t="shared" si="711"/>
        <v>CU$18</v>
      </c>
      <c r="CV592" s="190" t="str">
        <f t="shared" si="711"/>
        <v>CV$18</v>
      </c>
      <c r="CW592" s="190" t="str">
        <f t="shared" si="711"/>
        <v>CW$18</v>
      </c>
      <c r="CX592" s="190" t="str">
        <f t="shared" si="711"/>
        <v>CX$18</v>
      </c>
      <c r="CY592" s="190" t="str">
        <f t="shared" si="711"/>
        <v>CY$18</v>
      </c>
      <c r="CZ592" s="190" t="str">
        <f t="shared" si="711"/>
        <v>CZ$18</v>
      </c>
      <c r="DA592" s="190" t="str">
        <f t="shared" si="711"/>
        <v>DA$18</v>
      </c>
      <c r="DB592" s="190" t="str">
        <f t="shared" si="711"/>
        <v>DB$18</v>
      </c>
      <c r="DC592" s="190" t="str">
        <f t="shared" si="711"/>
        <v>DC$18</v>
      </c>
      <c r="DD592" s="190" t="str">
        <f t="shared" si="711"/>
        <v>DD$18</v>
      </c>
      <c r="DE592" s="190" t="str">
        <f t="shared" si="711"/>
        <v>DE$18</v>
      </c>
      <c r="DF592" s="190" t="str">
        <f t="shared" si="711"/>
        <v>DF$18</v>
      </c>
      <c r="DG592" s="190" t="str">
        <f t="shared" si="711"/>
        <v>DG$18</v>
      </c>
      <c r="DH592" s="190" t="str">
        <f t="shared" si="711"/>
        <v>DH$18</v>
      </c>
      <c r="DI592" s="190" t="str">
        <f t="shared" si="711"/>
        <v>DI$18</v>
      </c>
      <c r="DJ592" s="190" t="str">
        <f t="shared" si="711"/>
        <v>DJ$18</v>
      </c>
      <c r="DK592" s="190" t="str">
        <f t="shared" si="711"/>
        <v>DK$18</v>
      </c>
      <c r="DL592" s="190" t="str">
        <f t="shared" si="711"/>
        <v>DL$18</v>
      </c>
    </row>
    <row r="593" spans="1:116" x14ac:dyDescent="0.4">
      <c r="A593" s="174"/>
      <c r="E593" s="8"/>
      <c r="G593" s="175" t="s">
        <v>464</v>
      </c>
      <c r="H593" s="200"/>
      <c r="I593" s="201"/>
      <c r="J593" s="201"/>
      <c r="K593" s="202"/>
      <c r="L593" s="202"/>
      <c r="M593" s="202"/>
      <c r="N593" s="202"/>
      <c r="O593" s="202"/>
      <c r="P593" s="202"/>
      <c r="R593" s="202"/>
      <c r="S593" s="190" t="str">
        <f t="shared" ref="S593:AX593" si="712">S$23</f>
        <v>S$19</v>
      </c>
      <c r="T593" s="190" t="str">
        <f t="shared" si="712"/>
        <v>T$19</v>
      </c>
      <c r="U593" s="190" t="str">
        <f t="shared" si="712"/>
        <v>U$19</v>
      </c>
      <c r="V593" s="190" t="str">
        <f t="shared" si="712"/>
        <v>V$19</v>
      </c>
      <c r="W593" s="190" t="str">
        <f t="shared" si="712"/>
        <v>W$19</v>
      </c>
      <c r="X593" s="190" t="str">
        <f t="shared" si="712"/>
        <v>X$19</v>
      </c>
      <c r="Y593" s="190" t="str">
        <f t="shared" si="712"/>
        <v>Y$19</v>
      </c>
      <c r="Z593" s="190" t="str">
        <f t="shared" si="712"/>
        <v>Z$19</v>
      </c>
      <c r="AA593" s="190" t="str">
        <f t="shared" si="712"/>
        <v>AA$19</v>
      </c>
      <c r="AB593" s="190" t="str">
        <f t="shared" si="712"/>
        <v>AB$19</v>
      </c>
      <c r="AC593" s="190" t="str">
        <f t="shared" si="712"/>
        <v>AC$19</v>
      </c>
      <c r="AD593" s="190" t="str">
        <f t="shared" si="712"/>
        <v>AD$19</v>
      </c>
      <c r="AE593" s="190" t="str">
        <f t="shared" si="712"/>
        <v>AE$19</v>
      </c>
      <c r="AF593" s="190" t="str">
        <f t="shared" si="712"/>
        <v>AF$19</v>
      </c>
      <c r="AG593" s="190" t="str">
        <f t="shared" si="712"/>
        <v>AG$19</v>
      </c>
      <c r="AH593" s="190" t="str">
        <f t="shared" si="712"/>
        <v>AH$19</v>
      </c>
      <c r="AI593" s="190" t="str">
        <f t="shared" si="712"/>
        <v>AI$19</v>
      </c>
      <c r="AJ593" s="190" t="str">
        <f t="shared" si="712"/>
        <v>AJ$19</v>
      </c>
      <c r="AK593" s="190" t="str">
        <f t="shared" si="712"/>
        <v>AK$19</v>
      </c>
      <c r="AL593" s="190" t="str">
        <f t="shared" si="712"/>
        <v>AL$19</v>
      </c>
      <c r="AM593" s="190" t="str">
        <f t="shared" si="712"/>
        <v>AM$19</v>
      </c>
      <c r="AN593" s="190" t="str">
        <f t="shared" si="712"/>
        <v>AN$19</v>
      </c>
      <c r="AO593" s="190" t="str">
        <f t="shared" si="712"/>
        <v>AO$19</v>
      </c>
      <c r="AP593" s="190" t="str">
        <f t="shared" si="712"/>
        <v>AP$19</v>
      </c>
      <c r="AQ593" s="190" t="str">
        <f t="shared" si="712"/>
        <v>AQ$19</v>
      </c>
      <c r="AR593" s="190" t="str">
        <f t="shared" si="712"/>
        <v>AR$19</v>
      </c>
      <c r="AS593" s="190" t="str">
        <f t="shared" si="712"/>
        <v>AS$19</v>
      </c>
      <c r="AT593" s="190" t="str">
        <f t="shared" si="712"/>
        <v>AT$19</v>
      </c>
      <c r="AU593" s="190" t="str">
        <f t="shared" si="712"/>
        <v>AU$19</v>
      </c>
      <c r="AV593" s="190" t="str">
        <f t="shared" si="712"/>
        <v>AV$19</v>
      </c>
      <c r="AW593" s="190" t="str">
        <f t="shared" si="712"/>
        <v>AW$19</v>
      </c>
      <c r="AX593" s="190" t="str">
        <f t="shared" si="712"/>
        <v>AX$19</v>
      </c>
      <c r="AY593" s="190" t="str">
        <f t="shared" ref="AY593:CD593" si="713">AY$23</f>
        <v>AY$19</v>
      </c>
      <c r="AZ593" s="190" t="str">
        <f t="shared" si="713"/>
        <v>AZ$19</v>
      </c>
      <c r="BA593" s="190" t="str">
        <f t="shared" si="713"/>
        <v>BA$19</v>
      </c>
      <c r="BB593" s="190" t="str">
        <f t="shared" si="713"/>
        <v>BB$19</v>
      </c>
      <c r="BC593" s="190" t="str">
        <f t="shared" si="713"/>
        <v>BC$19</v>
      </c>
      <c r="BD593" s="190" t="str">
        <f t="shared" si="713"/>
        <v>BD$19</v>
      </c>
      <c r="BE593" s="190" t="str">
        <f t="shared" si="713"/>
        <v>BE$19</v>
      </c>
      <c r="BF593" s="190" t="str">
        <f t="shared" si="713"/>
        <v>BF$19</v>
      </c>
      <c r="BG593" s="190" t="str">
        <f t="shared" si="713"/>
        <v>BG$19</v>
      </c>
      <c r="BH593" s="190" t="str">
        <f t="shared" si="713"/>
        <v>BH$19</v>
      </c>
      <c r="BI593" s="190" t="str">
        <f t="shared" si="713"/>
        <v>BI$19</v>
      </c>
      <c r="BJ593" s="190" t="str">
        <f t="shared" si="713"/>
        <v>BJ$19</v>
      </c>
      <c r="BK593" s="190" t="str">
        <f t="shared" si="713"/>
        <v>BK$19</v>
      </c>
      <c r="BL593" s="190" t="str">
        <f t="shared" si="713"/>
        <v>BL$19</v>
      </c>
      <c r="BM593" s="190" t="str">
        <f t="shared" si="713"/>
        <v>BM$19</v>
      </c>
      <c r="BN593" s="190" t="str">
        <f t="shared" si="713"/>
        <v>BN$19</v>
      </c>
      <c r="BO593" s="190" t="str">
        <f t="shared" si="713"/>
        <v>BO$19</v>
      </c>
      <c r="BP593" s="190" t="str">
        <f t="shared" si="713"/>
        <v>BP$19</v>
      </c>
      <c r="BQ593" s="190" t="str">
        <f t="shared" si="713"/>
        <v>BQ$19</v>
      </c>
      <c r="BR593" s="190" t="str">
        <f t="shared" si="713"/>
        <v>BR$19</v>
      </c>
      <c r="BS593" s="190" t="str">
        <f t="shared" si="713"/>
        <v>BS$19</v>
      </c>
      <c r="BT593" s="190" t="str">
        <f t="shared" si="713"/>
        <v>BT$19</v>
      </c>
      <c r="BU593" s="190" t="str">
        <f t="shared" si="713"/>
        <v>BU$19</v>
      </c>
      <c r="BV593" s="190" t="str">
        <f t="shared" si="713"/>
        <v>BV$19</v>
      </c>
      <c r="BW593" s="190" t="str">
        <f t="shared" si="713"/>
        <v>BW$19</v>
      </c>
      <c r="BX593" s="190" t="str">
        <f t="shared" si="713"/>
        <v>BX$19</v>
      </c>
      <c r="BY593" s="190" t="str">
        <f t="shared" si="713"/>
        <v>BY$19</v>
      </c>
      <c r="BZ593" s="190" t="str">
        <f t="shared" si="713"/>
        <v>BZ$19</v>
      </c>
      <c r="CA593" s="190" t="str">
        <f t="shared" si="713"/>
        <v>CA$19</v>
      </c>
      <c r="CB593" s="190" t="str">
        <f t="shared" si="713"/>
        <v>CB$19</v>
      </c>
      <c r="CC593" s="190" t="str">
        <f t="shared" si="713"/>
        <v>CC$19</v>
      </c>
      <c r="CD593" s="190" t="str">
        <f t="shared" si="713"/>
        <v>CD$19</v>
      </c>
      <c r="CE593" s="190" t="str">
        <f t="shared" ref="CE593:CL593" si="714">CE$23</f>
        <v>CE$19</v>
      </c>
      <c r="CF593" s="190" t="str">
        <f t="shared" si="714"/>
        <v>CF$19</v>
      </c>
      <c r="CG593" s="190" t="str">
        <f t="shared" si="714"/>
        <v>CG$19</v>
      </c>
      <c r="CH593" s="190" t="str">
        <f t="shared" si="714"/>
        <v>CH$19</v>
      </c>
      <c r="CI593" s="190" t="str">
        <f t="shared" si="714"/>
        <v>CI$19</v>
      </c>
      <c r="CJ593" s="190" t="str">
        <f t="shared" si="714"/>
        <v>CJ$19</v>
      </c>
      <c r="CK593" s="190" t="str">
        <f t="shared" si="714"/>
        <v>CK$19</v>
      </c>
      <c r="CL593" s="190" t="str">
        <f t="shared" si="714"/>
        <v>CL$19</v>
      </c>
      <c r="CN593" s="201"/>
      <c r="CO593" s="190" t="str">
        <f t="shared" ref="CO593:DL593" si="715">CO$23</f>
        <v>CO$19</v>
      </c>
      <c r="CP593" s="190" t="str">
        <f t="shared" si="715"/>
        <v>CP$19</v>
      </c>
      <c r="CQ593" s="190" t="str">
        <f t="shared" si="715"/>
        <v>CQ$19</v>
      </c>
      <c r="CR593" s="190" t="str">
        <f t="shared" si="715"/>
        <v>CR$19</v>
      </c>
      <c r="CS593" s="190" t="str">
        <f t="shared" si="715"/>
        <v>CS$19</v>
      </c>
      <c r="CT593" s="190" t="str">
        <f t="shared" si="715"/>
        <v>CT$19</v>
      </c>
      <c r="CU593" s="190" t="str">
        <f t="shared" si="715"/>
        <v>CU$19</v>
      </c>
      <c r="CV593" s="190" t="str">
        <f t="shared" si="715"/>
        <v>CV$19</v>
      </c>
      <c r="CW593" s="190" t="str">
        <f t="shared" si="715"/>
        <v>CW$19</v>
      </c>
      <c r="CX593" s="190" t="str">
        <f t="shared" si="715"/>
        <v>CX$19</v>
      </c>
      <c r="CY593" s="190" t="str">
        <f t="shared" si="715"/>
        <v>CY$19</v>
      </c>
      <c r="CZ593" s="190" t="str">
        <f t="shared" si="715"/>
        <v>CZ$19</v>
      </c>
      <c r="DA593" s="190" t="str">
        <f t="shared" si="715"/>
        <v>DA$19</v>
      </c>
      <c r="DB593" s="190" t="str">
        <f t="shared" si="715"/>
        <v>DB$19</v>
      </c>
      <c r="DC593" s="190" t="str">
        <f t="shared" si="715"/>
        <v>DC$19</v>
      </c>
      <c r="DD593" s="190" t="str">
        <f t="shared" si="715"/>
        <v>DD$19</v>
      </c>
      <c r="DE593" s="190" t="str">
        <f t="shared" si="715"/>
        <v>DE$19</v>
      </c>
      <c r="DF593" s="190" t="str">
        <f t="shared" si="715"/>
        <v>DF$19</v>
      </c>
      <c r="DG593" s="190" t="str">
        <f t="shared" si="715"/>
        <v>DG$19</v>
      </c>
      <c r="DH593" s="190" t="str">
        <f t="shared" si="715"/>
        <v>DH$19</v>
      </c>
      <c r="DI593" s="190" t="str">
        <f t="shared" si="715"/>
        <v>DI$19</v>
      </c>
      <c r="DJ593" s="190" t="str">
        <f t="shared" si="715"/>
        <v>DJ$19</v>
      </c>
      <c r="DK593" s="190" t="str">
        <f t="shared" si="715"/>
        <v>DK$19</v>
      </c>
      <c r="DL593" s="190" t="str">
        <f t="shared" si="715"/>
        <v>DL$19</v>
      </c>
    </row>
    <row r="594" spans="1:116" x14ac:dyDescent="0.4">
      <c r="A594" s="31" t="s">
        <v>218</v>
      </c>
      <c r="B594" s="31" t="s">
        <v>81</v>
      </c>
      <c r="C594" s="31"/>
      <c r="D594" t="s">
        <v>759</v>
      </c>
      <c r="E594" s="8" t="str">
        <f t="shared" ref="E594:E597" si="716">ROW()&amp;" "&amp;D594</f>
        <v>594 SALES-PR</v>
      </c>
      <c r="F594" t="s">
        <v>415</v>
      </c>
      <c r="G594" s="66" t="s">
        <v>779</v>
      </c>
      <c r="H594" s="22"/>
      <c r="I594" s="299"/>
      <c r="J594" s="299"/>
      <c r="K594" s="22"/>
      <c r="L594" s="22"/>
      <c r="M594" s="22"/>
      <c r="N594" s="22"/>
      <c r="O594" s="22"/>
      <c r="P594" s="22"/>
      <c r="R594" s="66"/>
      <c r="S594" s="66"/>
      <c r="T594" s="66"/>
      <c r="U594" s="66"/>
      <c r="V594" s="66"/>
      <c r="W594" s="66"/>
      <c r="X594" s="66"/>
      <c r="Y594" s="66"/>
      <c r="Z594" s="66"/>
      <c r="AA594" s="66"/>
      <c r="AB594" s="66"/>
      <c r="AC594" s="66"/>
      <c r="AD594" s="66"/>
      <c r="AE594" s="66"/>
      <c r="AF594" s="66"/>
      <c r="AG594" s="66"/>
      <c r="AH594" s="66"/>
      <c r="AI594" s="66"/>
      <c r="AJ594" s="66"/>
      <c r="AK594" s="66"/>
      <c r="AL594" s="66"/>
      <c r="AM594" s="66"/>
      <c r="AN594" s="66"/>
      <c r="AO594" s="66"/>
      <c r="AP594" s="66"/>
      <c r="AQ594" s="66"/>
      <c r="AR594" s="66"/>
      <c r="AS594" s="66"/>
      <c r="AT594" s="66"/>
      <c r="AU594" s="66"/>
      <c r="AV594" s="66"/>
      <c r="AW594" s="66"/>
      <c r="AX594" s="66"/>
      <c r="AY594" s="66"/>
      <c r="AZ594" s="66"/>
      <c r="BA594" s="66"/>
      <c r="BB594" s="66"/>
      <c r="BC594" s="66"/>
      <c r="BD594" s="66"/>
      <c r="BE594" s="66"/>
      <c r="BF594" s="66"/>
      <c r="BG594" s="66"/>
      <c r="BH594" s="66"/>
      <c r="BI594" s="66"/>
      <c r="BJ594" s="66"/>
      <c r="BK594" s="66"/>
      <c r="BL594" s="66"/>
      <c r="BM594" s="66"/>
      <c r="BN594" s="66"/>
      <c r="BO594" s="66"/>
      <c r="BP594" s="66"/>
      <c r="BQ594" s="66"/>
      <c r="BR594" s="66"/>
      <c r="BS594" s="66"/>
      <c r="BT594" s="66"/>
      <c r="BU594" s="66"/>
      <c r="BV594" s="66"/>
      <c r="BW594" s="66"/>
      <c r="BX594" s="66"/>
      <c r="BY594" s="66"/>
      <c r="BZ594" s="66"/>
      <c r="CA594" s="66"/>
      <c r="CB594" s="66"/>
      <c r="CC594" s="66"/>
      <c r="CD594" s="66"/>
      <c r="CE594" s="66"/>
      <c r="CF594" s="66"/>
      <c r="CG594" s="66"/>
      <c r="CH594" s="66"/>
      <c r="CI594" s="66"/>
      <c r="CJ594" s="66"/>
      <c r="CK594" s="66"/>
      <c r="CL594" s="66"/>
      <c r="CN594" s="299"/>
      <c r="CO594" s="66"/>
      <c r="CP594" s="66"/>
      <c r="CQ594" s="66"/>
      <c r="CR594" s="66"/>
      <c r="CS594" s="66"/>
      <c r="CT594" s="66"/>
      <c r="CU594" s="66"/>
      <c r="CV594" s="66"/>
      <c r="CW594" s="66"/>
      <c r="CX594" s="66"/>
      <c r="CY594" s="66"/>
      <c r="CZ594" s="66"/>
      <c r="DA594" s="66"/>
      <c r="DB594" s="66"/>
      <c r="DC594" s="66"/>
      <c r="DD594" s="66"/>
      <c r="DE594" s="66"/>
      <c r="DF594" s="66"/>
      <c r="DG594" s="66"/>
      <c r="DH594" s="66"/>
      <c r="DI594" s="66"/>
      <c r="DJ594" s="66"/>
      <c r="DK594" s="66"/>
      <c r="DL594" s="66"/>
    </row>
    <row r="595" spans="1:116" x14ac:dyDescent="0.4">
      <c r="B595" t="s">
        <v>332</v>
      </c>
      <c r="C595" t="s">
        <v>198</v>
      </c>
      <c r="D595" t="s">
        <v>759</v>
      </c>
      <c r="E595" s="8" t="str">
        <f t="shared" si="716"/>
        <v>595 SALES-PR</v>
      </c>
      <c r="G595" s="125" t="str">
        <f>"Revenue - "&amp;G601</f>
        <v>Revenue - (Primary label)</v>
      </c>
      <c r="H595" s="31"/>
      <c r="I595" s="73"/>
      <c r="J595" s="73"/>
      <c r="K595" s="58"/>
      <c r="L595" s="58"/>
      <c r="M595" s="58"/>
      <c r="N595" s="58"/>
      <c r="O595" s="58"/>
      <c r="P595" s="58"/>
      <c r="R595" s="33"/>
      <c r="CN595" s="73"/>
      <c r="CO595" s="8"/>
      <c r="CP595" s="8"/>
      <c r="CQ595" s="8"/>
      <c r="CR595" s="8"/>
      <c r="CS595" s="8"/>
      <c r="CT595" s="8"/>
      <c r="CU595" s="8"/>
      <c r="CV595" s="8"/>
      <c r="CW595" s="8"/>
      <c r="CX595" s="8"/>
      <c r="CY595" s="8"/>
      <c r="CZ595" s="8"/>
      <c r="DA595" s="8"/>
      <c r="DB595" s="8"/>
      <c r="DC595" s="8"/>
      <c r="DD595" s="8"/>
      <c r="DE595" s="8"/>
      <c r="DF595" s="8"/>
      <c r="DG595" s="8"/>
      <c r="DH595" s="8"/>
      <c r="DI595" s="8"/>
      <c r="DJ595" s="8"/>
      <c r="DK595" s="8"/>
      <c r="DL595" s="8"/>
    </row>
    <row r="596" spans="1:116" x14ac:dyDescent="0.4">
      <c r="D596" t="s">
        <v>759</v>
      </c>
      <c r="E596" s="8" t="str">
        <f t="shared" si="716"/>
        <v>596 SALES-PR</v>
      </c>
      <c r="G596" s="125"/>
      <c r="H596" s="31"/>
      <c r="I596" s="73"/>
      <c r="J596" s="73"/>
      <c r="K596" s="58"/>
      <c r="L596" s="58"/>
      <c r="M596" s="58"/>
      <c r="N596" s="58"/>
      <c r="O596" s="58"/>
      <c r="P596" s="58"/>
      <c r="R596" s="33"/>
      <c r="CN596" s="73"/>
      <c r="CO596" s="8"/>
      <c r="CP596" s="8"/>
      <c r="CQ596" s="8"/>
      <c r="CR596" s="8"/>
      <c r="CS596" s="8"/>
      <c r="CT596" s="8"/>
      <c r="CU596" s="8"/>
      <c r="CV596" s="8"/>
      <c r="CW596" s="8"/>
      <c r="CX596" s="8"/>
      <c r="CY596" s="8"/>
      <c r="CZ596" s="8"/>
      <c r="DA596" s="8"/>
      <c r="DB596" s="8"/>
      <c r="DC596" s="8"/>
      <c r="DD596" s="8"/>
      <c r="DE596" s="8"/>
      <c r="DF596" s="8"/>
      <c r="DG596" s="8"/>
      <c r="DH596" s="8"/>
      <c r="DI596" s="8"/>
      <c r="DJ596" s="8"/>
      <c r="DK596" s="8"/>
      <c r="DL596" s="8"/>
    </row>
    <row r="597" spans="1:116" x14ac:dyDescent="0.4">
      <c r="D597" t="s">
        <v>759</v>
      </c>
      <c r="E597" s="8" t="str">
        <f t="shared" si="716"/>
        <v>597 SALES-PR</v>
      </c>
      <c r="G597" s="95" t="s">
        <v>343</v>
      </c>
      <c r="H597" s="31"/>
      <c r="I597" s="73"/>
      <c r="J597" s="73"/>
      <c r="K597" s="58"/>
      <c r="L597" s="58"/>
      <c r="M597" s="58"/>
      <c r="N597" s="58"/>
      <c r="O597" s="58"/>
      <c r="P597" s="58"/>
      <c r="R597" s="33"/>
      <c r="CN597" s="73"/>
      <c r="CO597" s="8"/>
      <c r="CP597" s="8"/>
      <c r="CQ597" s="8"/>
      <c r="CR597" s="8"/>
      <c r="CS597" s="8"/>
      <c r="CT597" s="8"/>
      <c r="CU597" s="8"/>
      <c r="CV597" s="8"/>
      <c r="CW597" s="8"/>
      <c r="CX597" s="8"/>
      <c r="CY597" s="8"/>
      <c r="CZ597" s="8"/>
      <c r="DA597" s="8"/>
      <c r="DB597" s="8"/>
      <c r="DC597" s="8"/>
      <c r="DD597" s="8"/>
      <c r="DE597" s="8"/>
      <c r="DF597" s="8"/>
      <c r="DG597" s="8"/>
      <c r="DH597" s="8"/>
      <c r="DI597" s="8"/>
      <c r="DJ597" s="8"/>
      <c r="DK597" s="8"/>
      <c r="DL597" s="8"/>
    </row>
    <row r="598" spans="1:116" x14ac:dyDescent="0.4">
      <c r="D598" t="s">
        <v>759</v>
      </c>
      <c r="E598" s="8" t="str">
        <f t="shared" ref="E598:E599" si="717">ROW()&amp;" "&amp;D598</f>
        <v>598 SALES-PR</v>
      </c>
      <c r="G598" s="145" t="str">
        <f>"Price/"&amp;G602</f>
        <v>Price/unit</v>
      </c>
      <c r="H598" s="31"/>
      <c r="I598" s="73"/>
      <c r="J598" s="73"/>
      <c r="K598" s="139">
        <v>20</v>
      </c>
      <c r="L598" s="139">
        <v>20</v>
      </c>
      <c r="M598" s="139">
        <v>20</v>
      </c>
      <c r="N598" s="139">
        <v>20</v>
      </c>
      <c r="O598" s="139">
        <v>20</v>
      </c>
      <c r="P598" s="139">
        <v>20</v>
      </c>
      <c r="R598" s="33"/>
      <c r="S598" s="140" cm="1">
        <f t="array" ref="S598">INDEX($K:$P,ROW(),MATCH(S$3,$K$2:$P$2,0))</f>
        <v>20</v>
      </c>
      <c r="T598" s="140" cm="1">
        <f t="array" ref="T598">INDEX($K:$P,ROW(),MATCH(T$3,$K$2:$P$2,0))</f>
        <v>20</v>
      </c>
      <c r="U598" s="140" cm="1">
        <f t="array" ref="U598">INDEX($K:$P,ROW(),MATCH(U$3,$K$2:$P$2,0))</f>
        <v>20</v>
      </c>
      <c r="V598" s="140" cm="1">
        <f t="array" ref="V598">INDEX($K:$P,ROW(),MATCH(V$3,$K$2:$P$2,0))</f>
        <v>20</v>
      </c>
      <c r="W598" s="140" cm="1">
        <f t="array" ref="W598">INDEX($K:$P,ROW(),MATCH(W$3,$K$2:$P$2,0))</f>
        <v>20</v>
      </c>
      <c r="X598" s="140" cm="1">
        <f t="array" ref="X598">INDEX($K:$P,ROW(),MATCH(X$3,$K$2:$P$2,0))</f>
        <v>20</v>
      </c>
      <c r="Y598" s="140" cm="1">
        <f t="array" ref="Y598">INDEX($K:$P,ROW(),MATCH(Y$3,$K$2:$P$2,0))</f>
        <v>20</v>
      </c>
      <c r="Z598" s="140" cm="1">
        <f t="array" ref="Z598">INDEX($K:$P,ROW(),MATCH(Z$3,$K$2:$P$2,0))</f>
        <v>20</v>
      </c>
      <c r="AA598" s="140" cm="1">
        <f t="array" ref="AA598">INDEX($K:$P,ROW(),MATCH(AA$3,$K$2:$P$2,0))</f>
        <v>20</v>
      </c>
      <c r="AB598" s="140" cm="1">
        <f t="array" ref="AB598">INDEX($K:$P,ROW(),MATCH(AB$3,$K$2:$P$2,0))</f>
        <v>20</v>
      </c>
      <c r="AC598" s="140" cm="1">
        <f t="array" ref="AC598">INDEX($K:$P,ROW(),MATCH(AC$3,$K$2:$P$2,0))</f>
        <v>20</v>
      </c>
      <c r="AD598" s="140" cm="1">
        <f t="array" ref="AD598">INDEX($K:$P,ROW(),MATCH(AD$3,$K$2:$P$2,0))</f>
        <v>20</v>
      </c>
      <c r="AE598" s="140" cm="1">
        <f t="array" ref="AE598">INDEX($K:$P,ROW(),MATCH(AE$3,$K$2:$P$2,0))</f>
        <v>20</v>
      </c>
      <c r="AF598" s="140" cm="1">
        <f t="array" ref="AF598">INDEX($K:$P,ROW(),MATCH(AF$3,$K$2:$P$2,0))</f>
        <v>20</v>
      </c>
      <c r="AG598" s="140" cm="1">
        <f t="array" ref="AG598">INDEX($K:$P,ROW(),MATCH(AG$3,$K$2:$P$2,0))</f>
        <v>20</v>
      </c>
      <c r="AH598" s="140" cm="1">
        <f t="array" ref="AH598">INDEX($K:$P,ROW(),MATCH(AH$3,$K$2:$P$2,0))</f>
        <v>20</v>
      </c>
      <c r="AI598" s="140" cm="1">
        <f t="array" ref="AI598">INDEX($K:$P,ROW(),MATCH(AI$3,$K$2:$P$2,0))</f>
        <v>20</v>
      </c>
      <c r="AJ598" s="140" cm="1">
        <f t="array" ref="AJ598">INDEX($K:$P,ROW(),MATCH(AJ$3,$K$2:$P$2,0))</f>
        <v>20</v>
      </c>
      <c r="AK598" s="140" cm="1">
        <f t="array" ref="AK598">INDEX($K:$P,ROW(),MATCH(AK$3,$K$2:$P$2,0))</f>
        <v>20</v>
      </c>
      <c r="AL598" s="140" cm="1">
        <f t="array" ref="AL598">INDEX($K:$P,ROW(),MATCH(AL$3,$K$2:$P$2,0))</f>
        <v>20</v>
      </c>
      <c r="AM598" s="140" cm="1">
        <f t="array" ref="AM598">INDEX($K:$P,ROW(),MATCH(AM$3,$K$2:$P$2,0))</f>
        <v>20</v>
      </c>
      <c r="AN598" s="140" cm="1">
        <f t="array" ref="AN598">INDEX($K:$P,ROW(),MATCH(AN$3,$K$2:$P$2,0))</f>
        <v>20</v>
      </c>
      <c r="AO598" s="140" cm="1">
        <f t="array" ref="AO598">INDEX($K:$P,ROW(),MATCH(AO$3,$K$2:$P$2,0))</f>
        <v>20</v>
      </c>
      <c r="AP598" s="140" cm="1">
        <f t="array" ref="AP598">INDEX($K:$P,ROW(),MATCH(AP$3,$K$2:$P$2,0))</f>
        <v>20</v>
      </c>
      <c r="AQ598" s="140" cm="1">
        <f t="array" ref="AQ598">INDEX($K:$P,ROW(),MATCH(AQ$3,$K$2:$P$2,0))</f>
        <v>20</v>
      </c>
      <c r="AR598" s="140" cm="1">
        <f t="array" ref="AR598">INDEX($K:$P,ROW(),MATCH(AR$3,$K$2:$P$2,0))</f>
        <v>20</v>
      </c>
      <c r="AS598" s="140" cm="1">
        <f t="array" ref="AS598">INDEX($K:$P,ROW(),MATCH(AS$3,$K$2:$P$2,0))</f>
        <v>20</v>
      </c>
      <c r="AT598" s="140" cm="1">
        <f t="array" ref="AT598">INDEX($K:$P,ROW(),MATCH(AT$3,$K$2:$P$2,0))</f>
        <v>20</v>
      </c>
      <c r="AU598" s="140" cm="1">
        <f t="array" ref="AU598">INDEX($K:$P,ROW(),MATCH(AU$3,$K$2:$P$2,0))</f>
        <v>20</v>
      </c>
      <c r="AV598" s="140" cm="1">
        <f t="array" ref="AV598">INDEX($K:$P,ROW(),MATCH(AV$3,$K$2:$P$2,0))</f>
        <v>20</v>
      </c>
      <c r="AW598" s="140" cm="1">
        <f t="array" ref="AW598">INDEX($K:$P,ROW(),MATCH(AW$3,$K$2:$P$2,0))</f>
        <v>20</v>
      </c>
      <c r="AX598" s="140" cm="1">
        <f t="array" ref="AX598">INDEX($K:$P,ROW(),MATCH(AX$3,$K$2:$P$2,0))</f>
        <v>20</v>
      </c>
      <c r="AY598" s="140" cm="1">
        <f t="array" ref="AY598">INDEX($K:$P,ROW(),MATCH(AY$3,$K$2:$P$2,0))</f>
        <v>20</v>
      </c>
      <c r="AZ598" s="140" cm="1">
        <f t="array" ref="AZ598">INDEX($K:$P,ROW(),MATCH(AZ$3,$K$2:$P$2,0))</f>
        <v>20</v>
      </c>
      <c r="BA598" s="140" cm="1">
        <f t="array" ref="BA598">INDEX($K:$P,ROW(),MATCH(BA$3,$K$2:$P$2,0))</f>
        <v>20</v>
      </c>
      <c r="BB598" s="140" cm="1">
        <f t="array" ref="BB598">INDEX($K:$P,ROW(),MATCH(BB$3,$K$2:$P$2,0))</f>
        <v>20</v>
      </c>
      <c r="BC598" s="140" cm="1">
        <f t="array" ref="BC598">INDEX($K:$P,ROW(),MATCH(BC$3,$K$2:$P$2,0))</f>
        <v>20</v>
      </c>
      <c r="BD598" s="140" cm="1">
        <f t="array" ref="BD598">INDEX($K:$P,ROW(),MATCH(BD$3,$K$2:$P$2,0))</f>
        <v>20</v>
      </c>
      <c r="BE598" s="140" cm="1">
        <f t="array" ref="BE598">INDEX($K:$P,ROW(),MATCH(BE$3,$K$2:$P$2,0))</f>
        <v>20</v>
      </c>
      <c r="BF598" s="140" cm="1">
        <f t="array" ref="BF598">INDEX($K:$P,ROW(),MATCH(BF$3,$K$2:$P$2,0))</f>
        <v>20</v>
      </c>
      <c r="BG598" s="140" cm="1">
        <f t="array" ref="BG598">INDEX($K:$P,ROW(),MATCH(BG$3,$K$2:$P$2,0))</f>
        <v>20</v>
      </c>
      <c r="BH598" s="140" cm="1">
        <f t="array" ref="BH598">INDEX($K:$P,ROW(),MATCH(BH$3,$K$2:$P$2,0))</f>
        <v>20</v>
      </c>
      <c r="BI598" s="140" cm="1">
        <f t="array" ref="BI598">INDEX($K:$P,ROW(),MATCH(BI$3,$K$2:$P$2,0))</f>
        <v>20</v>
      </c>
      <c r="BJ598" s="140" cm="1">
        <f t="array" ref="BJ598">INDEX($K:$P,ROW(),MATCH(BJ$3,$K$2:$P$2,0))</f>
        <v>20</v>
      </c>
      <c r="BK598" s="140" cm="1">
        <f t="array" ref="BK598">INDEX($K:$P,ROW(),MATCH(BK$3,$K$2:$P$2,0))</f>
        <v>20</v>
      </c>
      <c r="BL598" s="140" cm="1">
        <f t="array" ref="BL598">INDEX($K:$P,ROW(),MATCH(BL$3,$K$2:$P$2,0))</f>
        <v>20</v>
      </c>
      <c r="BM598" s="140" cm="1">
        <f t="array" ref="BM598">INDEX($K:$P,ROW(),MATCH(BM$3,$K$2:$P$2,0))</f>
        <v>20</v>
      </c>
      <c r="BN598" s="140" cm="1">
        <f t="array" ref="BN598">INDEX($K:$P,ROW(),MATCH(BN$3,$K$2:$P$2,0))</f>
        <v>20</v>
      </c>
      <c r="BO598" s="140" cm="1">
        <f t="array" ref="BO598">INDEX($K:$P,ROW(),MATCH(BO$3,$K$2:$P$2,0))</f>
        <v>20</v>
      </c>
      <c r="BP598" s="140" cm="1">
        <f t="array" ref="BP598">INDEX($K:$P,ROW(),MATCH(BP$3,$K$2:$P$2,0))</f>
        <v>20</v>
      </c>
      <c r="BQ598" s="140" cm="1">
        <f t="array" ref="BQ598">INDEX($K:$P,ROW(),MATCH(BQ$3,$K$2:$P$2,0))</f>
        <v>20</v>
      </c>
      <c r="BR598" s="140" cm="1">
        <f t="array" ref="BR598">INDEX($K:$P,ROW(),MATCH(BR$3,$K$2:$P$2,0))</f>
        <v>20</v>
      </c>
      <c r="BS598" s="140" cm="1">
        <f t="array" ref="BS598">INDEX($K:$P,ROW(),MATCH(BS$3,$K$2:$P$2,0))</f>
        <v>20</v>
      </c>
      <c r="BT598" s="140" cm="1">
        <f t="array" ref="BT598">INDEX($K:$P,ROW(),MATCH(BT$3,$K$2:$P$2,0))</f>
        <v>20</v>
      </c>
      <c r="BU598" s="140" cm="1">
        <f t="array" ref="BU598">INDEX($K:$P,ROW(),MATCH(BU$3,$K$2:$P$2,0))</f>
        <v>20</v>
      </c>
      <c r="BV598" s="140" cm="1">
        <f t="array" ref="BV598">INDEX($K:$P,ROW(),MATCH(BV$3,$K$2:$P$2,0))</f>
        <v>20</v>
      </c>
      <c r="BW598" s="140" cm="1">
        <f t="array" ref="BW598">INDEX($K:$P,ROW(),MATCH(BW$3,$K$2:$P$2,0))</f>
        <v>20</v>
      </c>
      <c r="BX598" s="140" cm="1">
        <f t="array" ref="BX598">INDEX($K:$P,ROW(),MATCH(BX$3,$K$2:$P$2,0))</f>
        <v>20</v>
      </c>
      <c r="BY598" s="140" cm="1">
        <f t="array" ref="BY598">INDEX($K:$P,ROW(),MATCH(BY$3,$K$2:$P$2,0))</f>
        <v>20</v>
      </c>
      <c r="BZ598" s="140" cm="1">
        <f t="array" ref="BZ598">INDEX($K:$P,ROW(),MATCH(BZ$3,$K$2:$P$2,0))</f>
        <v>20</v>
      </c>
      <c r="CA598" s="140" cm="1">
        <f t="array" ref="CA598">INDEX($K:$P,ROW(),MATCH(CA$3,$K$2:$P$2,0))</f>
        <v>20</v>
      </c>
      <c r="CB598" s="140" cm="1">
        <f t="array" ref="CB598">INDEX($K:$P,ROW(),MATCH(CB$3,$K$2:$P$2,0))</f>
        <v>20</v>
      </c>
      <c r="CC598" s="140" cm="1">
        <f t="array" ref="CC598">INDEX($K:$P,ROW(),MATCH(CC$3,$K$2:$P$2,0))</f>
        <v>20</v>
      </c>
      <c r="CD598" s="140" cm="1">
        <f t="array" ref="CD598">INDEX($K:$P,ROW(),MATCH(CD$3,$K$2:$P$2,0))</f>
        <v>20</v>
      </c>
      <c r="CE598" s="140" cm="1">
        <f t="array" ref="CE598">INDEX($K:$P,ROW(),MATCH(CE$3,$K$2:$P$2,0))</f>
        <v>20</v>
      </c>
      <c r="CF598" s="140" cm="1">
        <f t="array" ref="CF598">INDEX($K:$P,ROW(),MATCH(CF$3,$K$2:$P$2,0))</f>
        <v>20</v>
      </c>
      <c r="CG598" s="140" cm="1">
        <f t="array" ref="CG598">INDEX($K:$P,ROW(),MATCH(CG$3,$K$2:$P$2,0))</f>
        <v>20</v>
      </c>
      <c r="CH598" s="140" cm="1">
        <f t="array" ref="CH598">INDEX($K:$P,ROW(),MATCH(CH$3,$K$2:$P$2,0))</f>
        <v>20</v>
      </c>
      <c r="CI598" s="140" cm="1">
        <f t="array" ref="CI598">INDEX($K:$P,ROW(),MATCH(CI$3,$K$2:$P$2,0))</f>
        <v>20</v>
      </c>
      <c r="CJ598" s="140" cm="1">
        <f t="array" ref="CJ598">INDEX($K:$P,ROW(),MATCH(CJ$3,$K$2:$P$2,0))</f>
        <v>20</v>
      </c>
      <c r="CK598" s="140" cm="1">
        <f t="array" ref="CK598">INDEX($K:$P,ROW(),MATCH(CK$3,$K$2:$P$2,0))</f>
        <v>20</v>
      </c>
      <c r="CL598" s="140" cm="1">
        <f t="array" ref="CL598">INDEX($K:$P,ROW(),MATCH(CL$3,$K$2:$P$2,0))</f>
        <v>20</v>
      </c>
      <c r="CN598" s="73"/>
      <c r="CO598" s="19" t="e" cm="1">
        <f t="array" ref="CO598">INDEX($K:$P,ROW(),MATCH(CO$3,$K$2:$P$2,0))</f>
        <v>#N/A</v>
      </c>
      <c r="CP598" s="19" t="e" cm="1">
        <f t="array" ref="CP598">INDEX($K:$P,ROW(),MATCH(CP$3,$K$2:$P$2,0))</f>
        <v>#N/A</v>
      </c>
      <c r="CQ598" s="19" t="e" cm="1">
        <f t="array" ref="CQ598">INDEX($K:$P,ROW(),MATCH(CQ$3,$K$2:$P$2,0))</f>
        <v>#N/A</v>
      </c>
      <c r="CR598" s="19" t="e" cm="1">
        <f t="array" ref="CR598">INDEX($K:$P,ROW(),MATCH(CR$3,$K$2:$P$2,0))</f>
        <v>#N/A</v>
      </c>
      <c r="CS598" s="19" t="e" cm="1">
        <f t="array" ref="CS598">INDEX($K:$P,ROW(),MATCH(CS$3,$K$2:$P$2,0))</f>
        <v>#N/A</v>
      </c>
      <c r="CT598" s="19" t="e" cm="1">
        <f t="array" ref="CT598">INDEX($K:$P,ROW(),MATCH(CT$3,$K$2:$P$2,0))</f>
        <v>#N/A</v>
      </c>
      <c r="CU598" s="19" t="e" cm="1">
        <f t="array" ref="CU598">INDEX($K:$P,ROW(),MATCH(CU$3,$K$2:$P$2,0))</f>
        <v>#N/A</v>
      </c>
      <c r="CV598" s="19" t="e" cm="1">
        <f t="array" ref="CV598">INDEX($K:$P,ROW(),MATCH(CV$3,$K$2:$P$2,0))</f>
        <v>#N/A</v>
      </c>
      <c r="CW598" s="19" t="e" cm="1">
        <f t="array" ref="CW598">INDEX($K:$P,ROW(),MATCH(CW$3,$K$2:$P$2,0))</f>
        <v>#N/A</v>
      </c>
      <c r="CX598" s="19" t="e" cm="1">
        <f t="array" ref="CX598">INDEX($K:$P,ROW(),MATCH(CX$3,$K$2:$P$2,0))</f>
        <v>#N/A</v>
      </c>
      <c r="CY598" s="19" t="e" cm="1">
        <f t="array" ref="CY598">INDEX($K:$P,ROW(),MATCH(CY$3,$K$2:$P$2,0))</f>
        <v>#N/A</v>
      </c>
      <c r="CZ598" s="19" t="e" cm="1">
        <f t="array" ref="CZ598">INDEX($K:$P,ROW(),MATCH(CZ$3,$K$2:$P$2,0))</f>
        <v>#N/A</v>
      </c>
      <c r="DA598" s="19" t="e" cm="1">
        <f t="array" ref="DA598">INDEX($K:$P,ROW(),MATCH(DA$3,$K$2:$P$2,0))</f>
        <v>#N/A</v>
      </c>
      <c r="DB598" s="19" t="e" cm="1">
        <f t="array" ref="DB598">INDEX($K:$P,ROW(),MATCH(DB$3,$K$2:$P$2,0))</f>
        <v>#N/A</v>
      </c>
      <c r="DC598" s="19" t="e" cm="1">
        <f t="array" ref="DC598">INDEX($K:$P,ROW(),MATCH(DC$3,$K$2:$P$2,0))</f>
        <v>#N/A</v>
      </c>
      <c r="DD598" s="19" t="e" cm="1">
        <f t="array" ref="DD598">INDEX($K:$P,ROW(),MATCH(DD$3,$K$2:$P$2,0))</f>
        <v>#N/A</v>
      </c>
      <c r="DE598" s="19" t="e" cm="1">
        <f t="array" ref="DE598">INDEX($K:$P,ROW(),MATCH(DE$3,$K$2:$P$2,0))</f>
        <v>#N/A</v>
      </c>
      <c r="DF598" s="19" t="e" cm="1">
        <f t="array" ref="DF598">INDEX($K:$P,ROW(),MATCH(DF$3,$K$2:$P$2,0))</f>
        <v>#N/A</v>
      </c>
      <c r="DG598" s="19" t="e" cm="1">
        <f t="array" ref="DG598">INDEX($K:$P,ROW(),MATCH(DG$3,$K$2:$P$2,0))</f>
        <v>#N/A</v>
      </c>
      <c r="DH598" s="19" t="e" cm="1">
        <f t="array" ref="DH598">INDEX($K:$P,ROW(),MATCH(DH$3,$K$2:$P$2,0))</f>
        <v>#N/A</v>
      </c>
      <c r="DI598" s="19" t="e" cm="1">
        <f t="array" ref="DI598">INDEX($K:$P,ROW(),MATCH(DI$3,$K$2:$P$2,0))</f>
        <v>#N/A</v>
      </c>
      <c r="DJ598" s="19" t="e" cm="1">
        <f t="array" ref="DJ598">INDEX($K:$P,ROW(),MATCH(DJ$3,$K$2:$P$2,0))</f>
        <v>#N/A</v>
      </c>
      <c r="DK598" s="19" t="e" cm="1">
        <f t="array" ref="DK598">INDEX($K:$P,ROW(),MATCH(DK$3,$K$2:$P$2,0))</f>
        <v>#N/A</v>
      </c>
      <c r="DL598" s="19" t="e" cm="1">
        <f t="array" ref="DL598">INDEX($K:$P,ROW(),MATCH(DL$3,$K$2:$P$2,0))</f>
        <v>#N/A</v>
      </c>
    </row>
    <row r="599" spans="1:116" x14ac:dyDescent="0.4">
      <c r="A599" s="27"/>
      <c r="B599" s="27"/>
      <c r="C599" s="27"/>
      <c r="D599" t="s">
        <v>759</v>
      </c>
      <c r="E599" s="9" t="str">
        <f t="shared" si="717"/>
        <v>599 SALES-PR</v>
      </c>
      <c r="F599" s="27"/>
      <c r="G599" s="127" t="str">
        <f>"# of "&amp;G602&amp;"s sold"</f>
        <v># of units sold</v>
      </c>
      <c r="H599" s="31"/>
      <c r="I599" s="73"/>
      <c r="J599" s="73"/>
      <c r="K599" s="38">
        <f t="shared" ref="K599:P599" ca="1" si="718">SUMIF($3:$3,K$2,599:599)</f>
        <v>6000</v>
      </c>
      <c r="L599" s="38">
        <f t="shared" ca="1" si="718"/>
        <v>6000</v>
      </c>
      <c r="M599" s="38">
        <f t="shared" ca="1" si="718"/>
        <v>6000</v>
      </c>
      <c r="N599" s="38">
        <f t="shared" ca="1" si="718"/>
        <v>6000</v>
      </c>
      <c r="O599" s="38">
        <f t="shared" ca="1" si="718"/>
        <v>6000</v>
      </c>
      <c r="P599" s="38">
        <f t="shared" ca="1" si="718"/>
        <v>6000</v>
      </c>
      <c r="R599" s="33"/>
      <c r="S599" s="38" cm="1">
        <f t="array" aca="1" ref="S599" ca="1">INDIRECT(S588)/S598</f>
        <v>500</v>
      </c>
      <c r="T599" s="38" cm="1">
        <f t="array" aca="1" ref="T599" ca="1">INDIRECT(T588)/T598</f>
        <v>500</v>
      </c>
      <c r="U599" s="38" cm="1">
        <f t="array" aca="1" ref="U599" ca="1">INDIRECT(U588)/U598</f>
        <v>500</v>
      </c>
      <c r="V599" s="38" cm="1">
        <f t="array" aca="1" ref="V599" ca="1">INDIRECT(V588)/V598</f>
        <v>500</v>
      </c>
      <c r="W599" s="38" cm="1">
        <f t="array" aca="1" ref="W599" ca="1">INDIRECT(W588)/W598</f>
        <v>500</v>
      </c>
      <c r="X599" s="38" cm="1">
        <f t="array" aca="1" ref="X599" ca="1">INDIRECT(X588)/X598</f>
        <v>500</v>
      </c>
      <c r="Y599" s="38" cm="1">
        <f t="array" aca="1" ref="Y599" ca="1">INDIRECT(Y588)/Y598</f>
        <v>500</v>
      </c>
      <c r="Z599" s="38" cm="1">
        <f t="array" aca="1" ref="Z599" ca="1">INDIRECT(Z588)/Z598</f>
        <v>500</v>
      </c>
      <c r="AA599" s="38" cm="1">
        <f t="array" aca="1" ref="AA599" ca="1">INDIRECT(AA588)/AA598</f>
        <v>500</v>
      </c>
      <c r="AB599" s="38" cm="1">
        <f t="array" aca="1" ref="AB599" ca="1">INDIRECT(AB588)/AB598</f>
        <v>500</v>
      </c>
      <c r="AC599" s="38" cm="1">
        <f t="array" aca="1" ref="AC599" ca="1">INDIRECT(AC588)/AC598</f>
        <v>500</v>
      </c>
      <c r="AD599" s="38" cm="1">
        <f t="array" aca="1" ref="AD599" ca="1">INDIRECT(AD588)/AD598</f>
        <v>500</v>
      </c>
      <c r="AE599" s="38" cm="1">
        <f t="array" aca="1" ref="AE599" ca="1">INDIRECT(AE588)/AE598</f>
        <v>500</v>
      </c>
      <c r="AF599" s="38" cm="1">
        <f t="array" aca="1" ref="AF599" ca="1">INDIRECT(AF588)/AF598</f>
        <v>500</v>
      </c>
      <c r="AG599" s="38" cm="1">
        <f t="array" aca="1" ref="AG599" ca="1">INDIRECT(AG588)/AG598</f>
        <v>500</v>
      </c>
      <c r="AH599" s="38" cm="1">
        <f t="array" aca="1" ref="AH599" ca="1">INDIRECT(AH588)/AH598</f>
        <v>500</v>
      </c>
      <c r="AI599" s="38" cm="1">
        <f t="array" aca="1" ref="AI599" ca="1">INDIRECT(AI588)/AI598</f>
        <v>500</v>
      </c>
      <c r="AJ599" s="38" cm="1">
        <f t="array" aca="1" ref="AJ599" ca="1">INDIRECT(AJ588)/AJ598</f>
        <v>500</v>
      </c>
      <c r="AK599" s="38" cm="1">
        <f t="array" aca="1" ref="AK599" ca="1">INDIRECT(AK588)/AK598</f>
        <v>500</v>
      </c>
      <c r="AL599" s="38" cm="1">
        <f t="array" aca="1" ref="AL599" ca="1">INDIRECT(AL588)/AL598</f>
        <v>500</v>
      </c>
      <c r="AM599" s="38" cm="1">
        <f t="array" aca="1" ref="AM599" ca="1">INDIRECT(AM588)/AM598</f>
        <v>500</v>
      </c>
      <c r="AN599" s="38" cm="1">
        <f t="array" aca="1" ref="AN599" ca="1">INDIRECT(AN588)/AN598</f>
        <v>500</v>
      </c>
      <c r="AO599" s="38" cm="1">
        <f t="array" aca="1" ref="AO599" ca="1">INDIRECT(AO588)/AO598</f>
        <v>500</v>
      </c>
      <c r="AP599" s="38" cm="1">
        <f t="array" aca="1" ref="AP599" ca="1">INDIRECT(AP588)/AP598</f>
        <v>500</v>
      </c>
      <c r="AQ599" s="38" cm="1">
        <f t="array" aca="1" ref="AQ599" ca="1">INDIRECT(AQ588)/AQ598</f>
        <v>500</v>
      </c>
      <c r="AR599" s="38" cm="1">
        <f t="array" aca="1" ref="AR599" ca="1">INDIRECT(AR588)/AR598</f>
        <v>500</v>
      </c>
      <c r="AS599" s="38" cm="1">
        <f t="array" aca="1" ref="AS599" ca="1">INDIRECT(AS588)/AS598</f>
        <v>500</v>
      </c>
      <c r="AT599" s="38" cm="1">
        <f t="array" aca="1" ref="AT599" ca="1">INDIRECT(AT588)/AT598</f>
        <v>500</v>
      </c>
      <c r="AU599" s="38" cm="1">
        <f t="array" aca="1" ref="AU599" ca="1">INDIRECT(AU588)/AU598</f>
        <v>500</v>
      </c>
      <c r="AV599" s="38" cm="1">
        <f t="array" aca="1" ref="AV599" ca="1">INDIRECT(AV588)/AV598</f>
        <v>500</v>
      </c>
      <c r="AW599" s="38" cm="1">
        <f t="array" aca="1" ref="AW599" ca="1">INDIRECT(AW588)/AW598</f>
        <v>500</v>
      </c>
      <c r="AX599" s="38" cm="1">
        <f t="array" aca="1" ref="AX599" ca="1">INDIRECT(AX588)/AX598</f>
        <v>500</v>
      </c>
      <c r="AY599" s="38" cm="1">
        <f t="array" aca="1" ref="AY599" ca="1">INDIRECT(AY588)/AY598</f>
        <v>500</v>
      </c>
      <c r="AZ599" s="38" cm="1">
        <f t="array" aca="1" ref="AZ599" ca="1">INDIRECT(AZ588)/AZ598</f>
        <v>500</v>
      </c>
      <c r="BA599" s="38" cm="1">
        <f t="array" aca="1" ref="BA599" ca="1">INDIRECT(BA588)/BA598</f>
        <v>500</v>
      </c>
      <c r="BB599" s="38" cm="1">
        <f t="array" aca="1" ref="BB599" ca="1">INDIRECT(BB588)/BB598</f>
        <v>500</v>
      </c>
      <c r="BC599" s="38" cm="1">
        <f t="array" aca="1" ref="BC599" ca="1">INDIRECT(BC588)/BC598</f>
        <v>500</v>
      </c>
      <c r="BD599" s="38" cm="1">
        <f t="array" aca="1" ref="BD599" ca="1">INDIRECT(BD588)/BD598</f>
        <v>500</v>
      </c>
      <c r="BE599" s="38" cm="1">
        <f t="array" aca="1" ref="BE599" ca="1">INDIRECT(BE588)/BE598</f>
        <v>500</v>
      </c>
      <c r="BF599" s="38" cm="1">
        <f t="array" aca="1" ref="BF599" ca="1">INDIRECT(BF588)/BF598</f>
        <v>500</v>
      </c>
      <c r="BG599" s="38" cm="1">
        <f t="array" aca="1" ref="BG599" ca="1">INDIRECT(BG588)/BG598</f>
        <v>500</v>
      </c>
      <c r="BH599" s="38" cm="1">
        <f t="array" aca="1" ref="BH599" ca="1">INDIRECT(BH588)/BH598</f>
        <v>500</v>
      </c>
      <c r="BI599" s="38" cm="1">
        <f t="array" aca="1" ref="BI599" ca="1">INDIRECT(BI588)/BI598</f>
        <v>500</v>
      </c>
      <c r="BJ599" s="38" cm="1">
        <f t="array" aca="1" ref="BJ599" ca="1">INDIRECT(BJ588)/BJ598</f>
        <v>500</v>
      </c>
      <c r="BK599" s="38" cm="1">
        <f t="array" aca="1" ref="BK599" ca="1">INDIRECT(BK588)/BK598</f>
        <v>500</v>
      </c>
      <c r="BL599" s="38" cm="1">
        <f t="array" aca="1" ref="BL599" ca="1">INDIRECT(BL588)/BL598</f>
        <v>500</v>
      </c>
      <c r="BM599" s="38" cm="1">
        <f t="array" aca="1" ref="BM599" ca="1">INDIRECT(BM588)/BM598</f>
        <v>500</v>
      </c>
      <c r="BN599" s="38" cm="1">
        <f t="array" aca="1" ref="BN599" ca="1">INDIRECT(BN588)/BN598</f>
        <v>500</v>
      </c>
      <c r="BO599" s="38" cm="1">
        <f t="array" aca="1" ref="BO599" ca="1">INDIRECT(BO588)/BO598</f>
        <v>500</v>
      </c>
      <c r="BP599" s="38" cm="1">
        <f t="array" aca="1" ref="BP599" ca="1">INDIRECT(BP588)/BP598</f>
        <v>500</v>
      </c>
      <c r="BQ599" s="38" cm="1">
        <f t="array" aca="1" ref="BQ599" ca="1">INDIRECT(BQ588)/BQ598</f>
        <v>500</v>
      </c>
      <c r="BR599" s="38" cm="1">
        <f t="array" aca="1" ref="BR599" ca="1">INDIRECT(BR588)/BR598</f>
        <v>500</v>
      </c>
      <c r="BS599" s="38" cm="1">
        <f t="array" aca="1" ref="BS599" ca="1">INDIRECT(BS588)/BS598</f>
        <v>500</v>
      </c>
      <c r="BT599" s="38" cm="1">
        <f t="array" aca="1" ref="BT599" ca="1">INDIRECT(BT588)/BT598</f>
        <v>500</v>
      </c>
      <c r="BU599" s="38" cm="1">
        <f t="array" aca="1" ref="BU599" ca="1">INDIRECT(BU588)/BU598</f>
        <v>500</v>
      </c>
      <c r="BV599" s="38" cm="1">
        <f t="array" aca="1" ref="BV599" ca="1">INDIRECT(BV588)/BV598</f>
        <v>500</v>
      </c>
      <c r="BW599" s="38" cm="1">
        <f t="array" aca="1" ref="BW599" ca="1">INDIRECT(BW588)/BW598</f>
        <v>500</v>
      </c>
      <c r="BX599" s="38" cm="1">
        <f t="array" aca="1" ref="BX599" ca="1">INDIRECT(BX588)/BX598</f>
        <v>500</v>
      </c>
      <c r="BY599" s="38" cm="1">
        <f t="array" aca="1" ref="BY599" ca="1">INDIRECT(BY588)/BY598</f>
        <v>500</v>
      </c>
      <c r="BZ599" s="38" cm="1">
        <f t="array" aca="1" ref="BZ599" ca="1">INDIRECT(BZ588)/BZ598</f>
        <v>500</v>
      </c>
      <c r="CA599" s="38" cm="1">
        <f t="array" aca="1" ref="CA599" ca="1">INDIRECT(CA588)/CA598</f>
        <v>500</v>
      </c>
      <c r="CB599" s="38" cm="1">
        <f t="array" aca="1" ref="CB599" ca="1">INDIRECT(CB588)/CB598</f>
        <v>500</v>
      </c>
      <c r="CC599" s="38" cm="1">
        <f t="array" aca="1" ref="CC599" ca="1">INDIRECT(CC588)/CC598</f>
        <v>500</v>
      </c>
      <c r="CD599" s="38" cm="1">
        <f t="array" aca="1" ref="CD599" ca="1">INDIRECT(CD588)/CD598</f>
        <v>500</v>
      </c>
      <c r="CE599" s="38" cm="1">
        <f t="array" aca="1" ref="CE599" ca="1">INDIRECT(CE588)/CE598</f>
        <v>500</v>
      </c>
      <c r="CF599" s="38" cm="1">
        <f t="array" aca="1" ref="CF599" ca="1">INDIRECT(CF588)/CF598</f>
        <v>500</v>
      </c>
      <c r="CG599" s="38" cm="1">
        <f t="array" aca="1" ref="CG599" ca="1">INDIRECT(CG588)/CG598</f>
        <v>500</v>
      </c>
      <c r="CH599" s="38" cm="1">
        <f t="array" aca="1" ref="CH599" ca="1">INDIRECT(CH588)/CH598</f>
        <v>500</v>
      </c>
      <c r="CI599" s="38" cm="1">
        <f t="array" aca="1" ref="CI599" ca="1">INDIRECT(CI588)/CI598</f>
        <v>500</v>
      </c>
      <c r="CJ599" s="38" cm="1">
        <f t="array" aca="1" ref="CJ599" ca="1">INDIRECT(CJ588)/CJ598</f>
        <v>500</v>
      </c>
      <c r="CK599" s="38" cm="1">
        <f t="array" aca="1" ref="CK599" ca="1">INDIRECT(CK588)/CK598</f>
        <v>500</v>
      </c>
      <c r="CL599" s="38" cm="1">
        <f t="array" aca="1" ref="CL599" ca="1">INDIRECT(CL588)/CL598</f>
        <v>500</v>
      </c>
      <c r="CN599" s="73"/>
      <c r="CO599" s="38" t="e" cm="1">
        <f t="array" aca="1" ref="CO599" ca="1">INDIRECT(CO588)/CO598</f>
        <v>#N/A</v>
      </c>
      <c r="CP599" s="38" t="e" cm="1">
        <f t="array" aca="1" ref="CP599" ca="1">INDIRECT(CP588)/CP598</f>
        <v>#N/A</v>
      </c>
      <c r="CQ599" s="38" t="e" cm="1">
        <f t="array" aca="1" ref="CQ599" ca="1">INDIRECT(CQ588)/CQ598</f>
        <v>#N/A</v>
      </c>
      <c r="CR599" s="38" t="e" cm="1">
        <f t="array" aca="1" ref="CR599" ca="1">INDIRECT(CR588)/CR598</f>
        <v>#N/A</v>
      </c>
      <c r="CS599" s="38" t="e" cm="1">
        <f t="array" aca="1" ref="CS599" ca="1">INDIRECT(CS588)/CS598</f>
        <v>#N/A</v>
      </c>
      <c r="CT599" s="38" t="e" cm="1">
        <f t="array" aca="1" ref="CT599" ca="1">INDIRECT(CT588)/CT598</f>
        <v>#N/A</v>
      </c>
      <c r="CU599" s="38" t="e" cm="1">
        <f t="array" aca="1" ref="CU599" ca="1">INDIRECT(CU588)/CU598</f>
        <v>#N/A</v>
      </c>
      <c r="CV599" s="38" t="e" cm="1">
        <f t="array" aca="1" ref="CV599" ca="1">INDIRECT(CV588)/CV598</f>
        <v>#N/A</v>
      </c>
      <c r="CW599" s="38" t="e" cm="1">
        <f t="array" aca="1" ref="CW599" ca="1">INDIRECT(CW588)/CW598</f>
        <v>#N/A</v>
      </c>
      <c r="CX599" s="38" t="e" cm="1">
        <f t="array" aca="1" ref="CX599" ca="1">INDIRECT(CX588)/CX598</f>
        <v>#N/A</v>
      </c>
      <c r="CY599" s="38" t="e" cm="1">
        <f t="array" aca="1" ref="CY599" ca="1">INDIRECT(CY588)/CY598</f>
        <v>#N/A</v>
      </c>
      <c r="CZ599" s="38" t="e" cm="1">
        <f t="array" aca="1" ref="CZ599" ca="1">INDIRECT(CZ588)/CZ598</f>
        <v>#N/A</v>
      </c>
      <c r="DA599" s="38" t="e" cm="1">
        <f t="array" aca="1" ref="DA599" ca="1">INDIRECT(DA588)/DA598</f>
        <v>#N/A</v>
      </c>
      <c r="DB599" s="38" t="e" cm="1">
        <f t="array" aca="1" ref="DB599" ca="1">INDIRECT(DB588)/DB598</f>
        <v>#N/A</v>
      </c>
      <c r="DC599" s="38" t="e" cm="1">
        <f t="array" aca="1" ref="DC599" ca="1">INDIRECT(DC588)/DC598</f>
        <v>#N/A</v>
      </c>
      <c r="DD599" s="38" t="e" cm="1">
        <f t="array" aca="1" ref="DD599" ca="1">INDIRECT(DD588)/DD598</f>
        <v>#N/A</v>
      </c>
      <c r="DE599" s="38" t="e" cm="1">
        <f t="array" aca="1" ref="DE599" ca="1">INDIRECT(DE588)/DE598</f>
        <v>#N/A</v>
      </c>
      <c r="DF599" s="38" t="e" cm="1">
        <f t="array" aca="1" ref="DF599" ca="1">INDIRECT(DF588)/DF598</f>
        <v>#N/A</v>
      </c>
      <c r="DG599" s="38" t="e" cm="1">
        <f t="array" aca="1" ref="DG599" ca="1">INDIRECT(DG588)/DG598</f>
        <v>#N/A</v>
      </c>
      <c r="DH599" s="38" t="e" cm="1">
        <f t="array" aca="1" ref="DH599" ca="1">INDIRECT(DH588)/DH598</f>
        <v>#N/A</v>
      </c>
      <c r="DI599" s="38" t="e" cm="1">
        <f t="array" aca="1" ref="DI599" ca="1">INDIRECT(DI588)/DI598</f>
        <v>#N/A</v>
      </c>
      <c r="DJ599" s="38" t="e" cm="1">
        <f t="array" aca="1" ref="DJ599" ca="1">INDIRECT(DJ588)/DJ598</f>
        <v>#N/A</v>
      </c>
      <c r="DK599" s="38" t="e" cm="1">
        <f t="array" aca="1" ref="DK599" ca="1">INDIRECT(DK588)/DK598</f>
        <v>#N/A</v>
      </c>
      <c r="DL599" s="38" t="e" cm="1">
        <f t="array" aca="1" ref="DL599" ca="1">INDIRECT(DL588)/DL598</f>
        <v>#N/A</v>
      </c>
    </row>
    <row r="600" spans="1:116" x14ac:dyDescent="0.4">
      <c r="A600" s="27"/>
      <c r="B600" s="27"/>
      <c r="C600" s="27"/>
      <c r="D600" t="s">
        <v>759</v>
      </c>
      <c r="E600" s="9" t="str">
        <f t="shared" ref="E600" si="719">ROW()&amp;" "&amp;D600</f>
        <v>600 SALES-PR</v>
      </c>
      <c r="F600" s="27"/>
      <c r="G600" s="127"/>
      <c r="H600" s="31"/>
      <c r="I600" s="73"/>
      <c r="J600" s="73"/>
      <c r="K600" s="38"/>
      <c r="L600" s="38"/>
      <c r="M600" s="38"/>
      <c r="N600" s="38"/>
      <c r="O600" s="38"/>
      <c r="P600" s="38"/>
      <c r="R600" s="33"/>
      <c r="S600" s="38"/>
      <c r="T600" s="38"/>
      <c r="U600" s="38"/>
      <c r="V600" s="38"/>
      <c r="W600" s="38"/>
      <c r="X600" s="38"/>
      <c r="Y600" s="38"/>
      <c r="Z600" s="38"/>
      <c r="AA600" s="38"/>
      <c r="AB600" s="38"/>
      <c r="AC600" s="38"/>
      <c r="AD600" s="38"/>
      <c r="AE600" s="38"/>
      <c r="AF600" s="38"/>
      <c r="AG600" s="38"/>
      <c r="AH600" s="38"/>
      <c r="AI600" s="38"/>
      <c r="AJ600" s="38"/>
      <c r="AK600" s="38"/>
      <c r="AL600" s="38"/>
      <c r="AM600" s="38"/>
      <c r="AN600" s="38"/>
      <c r="AO600" s="38"/>
      <c r="AP600" s="38"/>
      <c r="AQ600" s="38"/>
      <c r="AR600" s="38"/>
      <c r="AS600" s="38"/>
      <c r="AT600" s="38"/>
      <c r="AU600" s="38"/>
      <c r="AV600" s="38"/>
      <c r="AW600" s="38"/>
      <c r="AX600" s="38"/>
      <c r="AY600" s="38"/>
      <c r="AZ600" s="38"/>
      <c r="BA600" s="38"/>
      <c r="BB600" s="38"/>
      <c r="BC600" s="38"/>
      <c r="BD600" s="38"/>
      <c r="BE600" s="38"/>
      <c r="BF600" s="38"/>
      <c r="BG600" s="38"/>
      <c r="BH600" s="38"/>
      <c r="BI600" s="38"/>
      <c r="BJ600" s="38"/>
      <c r="BK600" s="38"/>
      <c r="BL600" s="38"/>
      <c r="BM600" s="38"/>
      <c r="BN600" s="38"/>
      <c r="BO600" s="38"/>
      <c r="BP600" s="38"/>
      <c r="BQ600" s="38"/>
      <c r="BR600" s="38"/>
      <c r="BS600" s="38"/>
      <c r="BT600" s="38"/>
      <c r="BU600" s="38"/>
      <c r="BV600" s="38"/>
      <c r="BW600" s="38"/>
      <c r="BX600" s="38"/>
      <c r="BY600" s="38"/>
      <c r="BZ600" s="38"/>
      <c r="CA600" s="38"/>
      <c r="CB600" s="38"/>
      <c r="CC600" s="38"/>
      <c r="CD600" s="38"/>
      <c r="CE600" s="38"/>
      <c r="CF600" s="38"/>
      <c r="CG600" s="38"/>
      <c r="CH600" s="38"/>
      <c r="CI600" s="38"/>
      <c r="CJ600" s="38"/>
      <c r="CK600" s="38"/>
      <c r="CL600" s="38"/>
      <c r="CN600" s="73"/>
      <c r="CO600" s="38"/>
      <c r="CP600" s="38"/>
      <c r="CQ600" s="38"/>
      <c r="CR600" s="38"/>
      <c r="CS600" s="38"/>
      <c r="CT600" s="38"/>
      <c r="CU600" s="38"/>
      <c r="CV600" s="38"/>
      <c r="CW600" s="38"/>
      <c r="CX600" s="38"/>
      <c r="CY600" s="38"/>
      <c r="CZ600" s="38"/>
      <c r="DA600" s="38"/>
      <c r="DB600" s="38"/>
      <c r="DC600" s="38"/>
      <c r="DD600" s="38"/>
      <c r="DE600" s="38"/>
      <c r="DF600" s="38"/>
      <c r="DG600" s="38"/>
      <c r="DH600" s="38"/>
      <c r="DI600" s="38"/>
      <c r="DJ600" s="38"/>
      <c r="DK600" s="38"/>
      <c r="DL600" s="38"/>
    </row>
    <row r="601" spans="1:116" x14ac:dyDescent="0.4">
      <c r="B601" t="s">
        <v>332</v>
      </c>
      <c r="D601" t="s">
        <v>759</v>
      </c>
      <c r="E601" s="8" t="str">
        <f>ROW()&amp;" "&amp;D601</f>
        <v>601 SALES-PR</v>
      </c>
      <c r="G601" s="136" t="str">
        <f>G586</f>
        <v>(Primary label)</v>
      </c>
      <c r="H601" s="31"/>
      <c r="I601" s="73"/>
      <c r="J601" s="73"/>
      <c r="K601" s="58"/>
      <c r="L601" s="58"/>
      <c r="M601" s="58"/>
      <c r="N601" s="58"/>
      <c r="O601" s="58"/>
      <c r="P601" s="58"/>
      <c r="R601" s="33"/>
      <c r="CN601" s="73"/>
      <c r="CO601" s="8"/>
      <c r="CP601" s="8"/>
      <c r="CQ601" s="8"/>
      <c r="CR601" s="8"/>
      <c r="CS601" s="8"/>
      <c r="CT601" s="8"/>
      <c r="CU601" s="8"/>
      <c r="CV601" s="8"/>
      <c r="CW601" s="8"/>
      <c r="CX601" s="8"/>
      <c r="CY601" s="8"/>
      <c r="CZ601" s="8"/>
      <c r="DA601" s="8"/>
      <c r="DB601" s="8"/>
      <c r="DC601" s="8"/>
      <c r="DD601" s="8"/>
      <c r="DE601" s="8"/>
      <c r="DF601" s="8"/>
      <c r="DG601" s="8"/>
      <c r="DH601" s="8"/>
      <c r="DI601" s="8"/>
      <c r="DJ601" s="8"/>
      <c r="DK601" s="8"/>
      <c r="DL601" s="8"/>
    </row>
    <row r="602" spans="1:116" x14ac:dyDescent="0.4">
      <c r="B602" t="s">
        <v>332</v>
      </c>
      <c r="D602" t="s">
        <v>759</v>
      </c>
      <c r="E602" s="8" t="str">
        <f>ROW()&amp;" "&amp;D602</f>
        <v>602 SALES-PR</v>
      </c>
      <c r="G602" s="241" t="str">
        <f>IFERROR(SUBSTITUTE(G594,":",""),"no unit")</f>
        <v>unit</v>
      </c>
      <c r="H602" s="31"/>
      <c r="I602" s="73"/>
      <c r="J602" s="73"/>
      <c r="K602" s="58"/>
      <c r="L602" s="58"/>
      <c r="M602" s="58"/>
      <c r="N602" s="58"/>
      <c r="O602" s="58"/>
      <c r="P602" s="58"/>
      <c r="R602" s="33"/>
      <c r="CN602" s="73"/>
      <c r="CO602" s="8"/>
      <c r="CP602" s="8"/>
      <c r="CQ602" s="8"/>
      <c r="CR602" s="8"/>
      <c r="CS602" s="8"/>
      <c r="CT602" s="8"/>
      <c r="CU602" s="8"/>
      <c r="CV602" s="8"/>
      <c r="CW602" s="8"/>
      <c r="CX602" s="8"/>
      <c r="CY602" s="8"/>
      <c r="CZ602" s="8"/>
      <c r="DA602" s="8"/>
      <c r="DB602" s="8"/>
      <c r="DC602" s="8"/>
      <c r="DD602" s="8"/>
      <c r="DE602" s="8"/>
      <c r="DF602" s="8"/>
      <c r="DG602" s="8"/>
      <c r="DH602" s="8"/>
      <c r="DI602" s="8"/>
      <c r="DJ602" s="8"/>
      <c r="DK602" s="8"/>
      <c r="DL602" s="8"/>
    </row>
    <row r="603" spans="1:116" x14ac:dyDescent="0.4">
      <c r="B603" t="s">
        <v>332</v>
      </c>
      <c r="D603" t="s">
        <v>759</v>
      </c>
      <c r="E603" s="8" t="str">
        <f>ROW()&amp;" "&amp;D603</f>
        <v>603 SALES-PR</v>
      </c>
      <c r="G603" s="8" t="str">
        <f t="shared" ref="G603:G608" si="720">G588</f>
        <v>Primary revenue driver</v>
      </c>
      <c r="H603" s="31"/>
      <c r="I603" s="73"/>
      <c r="J603" s="73"/>
      <c r="K603" s="58"/>
      <c r="L603" s="58"/>
      <c r="M603" s="58"/>
      <c r="N603" s="58"/>
      <c r="O603" s="58"/>
      <c r="P603" s="58"/>
      <c r="R603" s="33"/>
      <c r="S603" s="179" t="str">
        <f t="shared" ref="S603:AX603" si="721">S588</f>
        <v>S$16</v>
      </c>
      <c r="T603" s="179" t="str">
        <f t="shared" si="721"/>
        <v>T$16</v>
      </c>
      <c r="U603" s="179" t="str">
        <f t="shared" si="721"/>
        <v>U$16</v>
      </c>
      <c r="V603" s="179" t="str">
        <f t="shared" si="721"/>
        <v>V$16</v>
      </c>
      <c r="W603" s="179" t="str">
        <f t="shared" si="721"/>
        <v>W$16</v>
      </c>
      <c r="X603" s="179" t="str">
        <f t="shared" si="721"/>
        <v>X$16</v>
      </c>
      <c r="Y603" s="179" t="str">
        <f t="shared" si="721"/>
        <v>Y$16</v>
      </c>
      <c r="Z603" s="179" t="str">
        <f t="shared" si="721"/>
        <v>Z$16</v>
      </c>
      <c r="AA603" s="179" t="str">
        <f t="shared" si="721"/>
        <v>AA$16</v>
      </c>
      <c r="AB603" s="179" t="str">
        <f t="shared" si="721"/>
        <v>AB$16</v>
      </c>
      <c r="AC603" s="179" t="str">
        <f t="shared" si="721"/>
        <v>AC$16</v>
      </c>
      <c r="AD603" s="179" t="str">
        <f t="shared" si="721"/>
        <v>AD$16</v>
      </c>
      <c r="AE603" s="179" t="str">
        <f t="shared" si="721"/>
        <v>AE$16</v>
      </c>
      <c r="AF603" s="179" t="str">
        <f t="shared" si="721"/>
        <v>AF$16</v>
      </c>
      <c r="AG603" s="179" t="str">
        <f t="shared" si="721"/>
        <v>AG$16</v>
      </c>
      <c r="AH603" s="179" t="str">
        <f t="shared" si="721"/>
        <v>AH$16</v>
      </c>
      <c r="AI603" s="179" t="str">
        <f t="shared" si="721"/>
        <v>AI$16</v>
      </c>
      <c r="AJ603" s="179" t="str">
        <f t="shared" si="721"/>
        <v>AJ$16</v>
      </c>
      <c r="AK603" s="179" t="str">
        <f t="shared" si="721"/>
        <v>AK$16</v>
      </c>
      <c r="AL603" s="179" t="str">
        <f t="shared" si="721"/>
        <v>AL$16</v>
      </c>
      <c r="AM603" s="179" t="str">
        <f t="shared" si="721"/>
        <v>AM$16</v>
      </c>
      <c r="AN603" s="179" t="str">
        <f t="shared" si="721"/>
        <v>AN$16</v>
      </c>
      <c r="AO603" s="179" t="str">
        <f t="shared" si="721"/>
        <v>AO$16</v>
      </c>
      <c r="AP603" s="179" t="str">
        <f t="shared" si="721"/>
        <v>AP$16</v>
      </c>
      <c r="AQ603" s="179" t="str">
        <f t="shared" si="721"/>
        <v>AQ$16</v>
      </c>
      <c r="AR603" s="179" t="str">
        <f t="shared" si="721"/>
        <v>AR$16</v>
      </c>
      <c r="AS603" s="179" t="str">
        <f t="shared" si="721"/>
        <v>AS$16</v>
      </c>
      <c r="AT603" s="179" t="str">
        <f t="shared" si="721"/>
        <v>AT$16</v>
      </c>
      <c r="AU603" s="179" t="str">
        <f t="shared" si="721"/>
        <v>AU$16</v>
      </c>
      <c r="AV603" s="179" t="str">
        <f t="shared" si="721"/>
        <v>AV$16</v>
      </c>
      <c r="AW603" s="179" t="str">
        <f t="shared" si="721"/>
        <v>AW$16</v>
      </c>
      <c r="AX603" s="179" t="str">
        <f t="shared" si="721"/>
        <v>AX$16</v>
      </c>
      <c r="AY603" s="179" t="str">
        <f t="shared" ref="AY603:CD603" si="722">AY588</f>
        <v>AY$16</v>
      </c>
      <c r="AZ603" s="179" t="str">
        <f t="shared" si="722"/>
        <v>AZ$16</v>
      </c>
      <c r="BA603" s="179" t="str">
        <f t="shared" si="722"/>
        <v>BA$16</v>
      </c>
      <c r="BB603" s="179" t="str">
        <f t="shared" si="722"/>
        <v>BB$16</v>
      </c>
      <c r="BC603" s="179" t="str">
        <f t="shared" si="722"/>
        <v>BC$16</v>
      </c>
      <c r="BD603" s="179" t="str">
        <f t="shared" si="722"/>
        <v>BD$16</v>
      </c>
      <c r="BE603" s="179" t="str">
        <f t="shared" si="722"/>
        <v>BE$16</v>
      </c>
      <c r="BF603" s="179" t="str">
        <f t="shared" si="722"/>
        <v>BF$16</v>
      </c>
      <c r="BG603" s="179" t="str">
        <f t="shared" si="722"/>
        <v>BG$16</v>
      </c>
      <c r="BH603" s="179" t="str">
        <f t="shared" si="722"/>
        <v>BH$16</v>
      </c>
      <c r="BI603" s="179" t="str">
        <f t="shared" si="722"/>
        <v>BI$16</v>
      </c>
      <c r="BJ603" s="179" t="str">
        <f t="shared" si="722"/>
        <v>BJ$16</v>
      </c>
      <c r="BK603" s="179" t="str">
        <f t="shared" si="722"/>
        <v>BK$16</v>
      </c>
      <c r="BL603" s="179" t="str">
        <f t="shared" si="722"/>
        <v>BL$16</v>
      </c>
      <c r="BM603" s="179" t="str">
        <f t="shared" si="722"/>
        <v>BM$16</v>
      </c>
      <c r="BN603" s="179" t="str">
        <f t="shared" si="722"/>
        <v>BN$16</v>
      </c>
      <c r="BO603" s="179" t="str">
        <f t="shared" si="722"/>
        <v>BO$16</v>
      </c>
      <c r="BP603" s="179" t="str">
        <f t="shared" si="722"/>
        <v>BP$16</v>
      </c>
      <c r="BQ603" s="179" t="str">
        <f t="shared" si="722"/>
        <v>BQ$16</v>
      </c>
      <c r="BR603" s="179" t="str">
        <f t="shared" si="722"/>
        <v>BR$16</v>
      </c>
      <c r="BS603" s="179" t="str">
        <f t="shared" si="722"/>
        <v>BS$16</v>
      </c>
      <c r="BT603" s="179" t="str">
        <f t="shared" si="722"/>
        <v>BT$16</v>
      </c>
      <c r="BU603" s="179" t="str">
        <f t="shared" si="722"/>
        <v>BU$16</v>
      </c>
      <c r="BV603" s="179" t="str">
        <f t="shared" si="722"/>
        <v>BV$16</v>
      </c>
      <c r="BW603" s="179" t="str">
        <f t="shared" si="722"/>
        <v>BW$16</v>
      </c>
      <c r="BX603" s="179" t="str">
        <f t="shared" si="722"/>
        <v>BX$16</v>
      </c>
      <c r="BY603" s="179" t="str">
        <f t="shared" si="722"/>
        <v>BY$16</v>
      </c>
      <c r="BZ603" s="179" t="str">
        <f t="shared" si="722"/>
        <v>BZ$16</v>
      </c>
      <c r="CA603" s="179" t="str">
        <f t="shared" si="722"/>
        <v>CA$16</v>
      </c>
      <c r="CB603" s="179" t="str">
        <f t="shared" si="722"/>
        <v>CB$16</v>
      </c>
      <c r="CC603" s="179" t="str">
        <f t="shared" si="722"/>
        <v>CC$16</v>
      </c>
      <c r="CD603" s="179" t="str">
        <f t="shared" si="722"/>
        <v>CD$16</v>
      </c>
      <c r="CE603" s="179" t="str">
        <f t="shared" ref="CE603:CL603" si="723">CE588</f>
        <v>CE$16</v>
      </c>
      <c r="CF603" s="179" t="str">
        <f t="shared" si="723"/>
        <v>CF$16</v>
      </c>
      <c r="CG603" s="179" t="str">
        <f t="shared" si="723"/>
        <v>CG$16</v>
      </c>
      <c r="CH603" s="179" t="str">
        <f t="shared" si="723"/>
        <v>CH$16</v>
      </c>
      <c r="CI603" s="179" t="str">
        <f t="shared" si="723"/>
        <v>CI$16</v>
      </c>
      <c r="CJ603" s="179" t="str">
        <f t="shared" si="723"/>
        <v>CJ$16</v>
      </c>
      <c r="CK603" s="179" t="str">
        <f t="shared" si="723"/>
        <v>CK$16</v>
      </c>
      <c r="CL603" s="179" t="str">
        <f t="shared" si="723"/>
        <v>CL$16</v>
      </c>
      <c r="CN603" s="73"/>
      <c r="CO603" s="179" t="str">
        <f t="shared" ref="CO603:DK603" si="724">CO588</f>
        <v>CO$16</v>
      </c>
      <c r="CP603" s="179" t="str">
        <f t="shared" si="724"/>
        <v>CP$16</v>
      </c>
      <c r="CQ603" s="179" t="str">
        <f t="shared" si="724"/>
        <v>CQ$16</v>
      </c>
      <c r="CR603" s="179" t="str">
        <f t="shared" si="724"/>
        <v>CR$16</v>
      </c>
      <c r="CS603" s="179" t="str">
        <f t="shared" si="724"/>
        <v>CS$16</v>
      </c>
      <c r="CT603" s="179" t="str">
        <f t="shared" si="724"/>
        <v>CT$16</v>
      </c>
      <c r="CU603" s="179" t="str">
        <f t="shared" si="724"/>
        <v>CU$16</v>
      </c>
      <c r="CV603" s="179" t="str">
        <f t="shared" si="724"/>
        <v>CV$16</v>
      </c>
      <c r="CW603" s="179" t="str">
        <f t="shared" si="724"/>
        <v>CW$16</v>
      </c>
      <c r="CX603" s="179" t="str">
        <f t="shared" si="724"/>
        <v>CX$16</v>
      </c>
      <c r="CY603" s="179" t="str">
        <f t="shared" si="724"/>
        <v>CY$16</v>
      </c>
      <c r="CZ603" s="179" t="str">
        <f t="shared" si="724"/>
        <v>CZ$16</v>
      </c>
      <c r="DA603" s="179" t="str">
        <f t="shared" si="724"/>
        <v>DA$16</v>
      </c>
      <c r="DB603" s="179" t="str">
        <f t="shared" si="724"/>
        <v>DB$16</v>
      </c>
      <c r="DC603" s="179" t="str">
        <f t="shared" si="724"/>
        <v>DC$16</v>
      </c>
      <c r="DD603" s="179" t="str">
        <f t="shared" si="724"/>
        <v>DD$16</v>
      </c>
      <c r="DE603" s="179" t="str">
        <f t="shared" si="724"/>
        <v>DE$16</v>
      </c>
      <c r="DF603" s="179" t="str">
        <f t="shared" si="724"/>
        <v>DF$16</v>
      </c>
      <c r="DG603" s="179" t="str">
        <f t="shared" si="724"/>
        <v>DG$16</v>
      </c>
      <c r="DH603" s="179" t="str">
        <f t="shared" si="724"/>
        <v>DH$16</v>
      </c>
      <c r="DI603" s="179" t="str">
        <f t="shared" si="724"/>
        <v>DI$16</v>
      </c>
      <c r="DJ603" s="179" t="str">
        <f t="shared" si="724"/>
        <v>DJ$16</v>
      </c>
      <c r="DK603" s="179" t="str">
        <f t="shared" si="724"/>
        <v>DK$16</v>
      </c>
      <c r="DL603" s="179" t="str">
        <f t="shared" ref="DL603" si="725">DL588</f>
        <v>DL$16</v>
      </c>
    </row>
    <row r="604" spans="1:116" x14ac:dyDescent="0.4">
      <c r="A604" s="3"/>
      <c r="B604" t="s">
        <v>332</v>
      </c>
      <c r="D604" t="s">
        <v>759</v>
      </c>
      <c r="E604" s="8" t="str">
        <f>ROW()&amp;" "&amp;D604</f>
        <v>604 SALES-PR</v>
      </c>
      <c r="G604" s="89" t="str">
        <f t="shared" si="720"/>
        <v>Primary volume driver</v>
      </c>
      <c r="H604" s="208"/>
      <c r="I604" s="209"/>
      <c r="J604" s="209"/>
      <c r="K604" s="217"/>
      <c r="L604" s="217"/>
      <c r="M604" s="217"/>
      <c r="N604" s="217"/>
      <c r="O604" s="217"/>
      <c r="P604" s="217"/>
      <c r="R604" s="218"/>
      <c r="S604" s="212" t="str">
        <f t="shared" ref="S604:AX604" si="726">ADDRESS(ROW(S599),COLUMN(S599),2)</f>
        <v>S$599</v>
      </c>
      <c r="T604" s="212" t="str">
        <f t="shared" si="726"/>
        <v>T$599</v>
      </c>
      <c r="U604" s="212" t="str">
        <f t="shared" si="726"/>
        <v>U$599</v>
      </c>
      <c r="V604" s="212" t="str">
        <f t="shared" si="726"/>
        <v>V$599</v>
      </c>
      <c r="W604" s="212" t="str">
        <f t="shared" si="726"/>
        <v>W$599</v>
      </c>
      <c r="X604" s="212" t="str">
        <f t="shared" si="726"/>
        <v>X$599</v>
      </c>
      <c r="Y604" s="212" t="str">
        <f t="shared" si="726"/>
        <v>Y$599</v>
      </c>
      <c r="Z604" s="212" t="str">
        <f t="shared" si="726"/>
        <v>Z$599</v>
      </c>
      <c r="AA604" s="212" t="str">
        <f t="shared" si="726"/>
        <v>AA$599</v>
      </c>
      <c r="AB604" s="212" t="str">
        <f t="shared" si="726"/>
        <v>AB$599</v>
      </c>
      <c r="AC604" s="212" t="str">
        <f t="shared" si="726"/>
        <v>AC$599</v>
      </c>
      <c r="AD604" s="212" t="str">
        <f t="shared" si="726"/>
        <v>AD$599</v>
      </c>
      <c r="AE604" s="212" t="str">
        <f t="shared" si="726"/>
        <v>AE$599</v>
      </c>
      <c r="AF604" s="212" t="str">
        <f t="shared" si="726"/>
        <v>AF$599</v>
      </c>
      <c r="AG604" s="212" t="str">
        <f t="shared" si="726"/>
        <v>AG$599</v>
      </c>
      <c r="AH604" s="212" t="str">
        <f t="shared" si="726"/>
        <v>AH$599</v>
      </c>
      <c r="AI604" s="212" t="str">
        <f t="shared" si="726"/>
        <v>AI$599</v>
      </c>
      <c r="AJ604" s="212" t="str">
        <f t="shared" si="726"/>
        <v>AJ$599</v>
      </c>
      <c r="AK604" s="212" t="str">
        <f t="shared" si="726"/>
        <v>AK$599</v>
      </c>
      <c r="AL604" s="212" t="str">
        <f t="shared" si="726"/>
        <v>AL$599</v>
      </c>
      <c r="AM604" s="212" t="str">
        <f t="shared" si="726"/>
        <v>AM$599</v>
      </c>
      <c r="AN604" s="212" t="str">
        <f t="shared" si="726"/>
        <v>AN$599</v>
      </c>
      <c r="AO604" s="212" t="str">
        <f t="shared" si="726"/>
        <v>AO$599</v>
      </c>
      <c r="AP604" s="212" t="str">
        <f t="shared" si="726"/>
        <v>AP$599</v>
      </c>
      <c r="AQ604" s="212" t="str">
        <f t="shared" si="726"/>
        <v>AQ$599</v>
      </c>
      <c r="AR604" s="212" t="str">
        <f t="shared" si="726"/>
        <v>AR$599</v>
      </c>
      <c r="AS604" s="212" t="str">
        <f t="shared" si="726"/>
        <v>AS$599</v>
      </c>
      <c r="AT604" s="212" t="str">
        <f t="shared" si="726"/>
        <v>AT$599</v>
      </c>
      <c r="AU604" s="212" t="str">
        <f t="shared" si="726"/>
        <v>AU$599</v>
      </c>
      <c r="AV604" s="212" t="str">
        <f t="shared" si="726"/>
        <v>AV$599</v>
      </c>
      <c r="AW604" s="212" t="str">
        <f t="shared" si="726"/>
        <v>AW$599</v>
      </c>
      <c r="AX604" s="212" t="str">
        <f t="shared" si="726"/>
        <v>AX$599</v>
      </c>
      <c r="AY604" s="212" t="str">
        <f t="shared" ref="AY604:CD604" si="727">ADDRESS(ROW(AY599),COLUMN(AY599),2)</f>
        <v>AY$599</v>
      </c>
      <c r="AZ604" s="212" t="str">
        <f t="shared" si="727"/>
        <v>AZ$599</v>
      </c>
      <c r="BA604" s="212" t="str">
        <f t="shared" si="727"/>
        <v>BA$599</v>
      </c>
      <c r="BB604" s="212" t="str">
        <f t="shared" si="727"/>
        <v>BB$599</v>
      </c>
      <c r="BC604" s="212" t="str">
        <f t="shared" si="727"/>
        <v>BC$599</v>
      </c>
      <c r="BD604" s="212" t="str">
        <f t="shared" si="727"/>
        <v>BD$599</v>
      </c>
      <c r="BE604" s="212" t="str">
        <f t="shared" si="727"/>
        <v>BE$599</v>
      </c>
      <c r="BF604" s="212" t="str">
        <f t="shared" si="727"/>
        <v>BF$599</v>
      </c>
      <c r="BG604" s="212" t="str">
        <f t="shared" si="727"/>
        <v>BG$599</v>
      </c>
      <c r="BH604" s="212" t="str">
        <f t="shared" si="727"/>
        <v>BH$599</v>
      </c>
      <c r="BI604" s="212" t="str">
        <f t="shared" si="727"/>
        <v>BI$599</v>
      </c>
      <c r="BJ604" s="212" t="str">
        <f t="shared" si="727"/>
        <v>BJ$599</v>
      </c>
      <c r="BK604" s="212" t="str">
        <f t="shared" si="727"/>
        <v>BK$599</v>
      </c>
      <c r="BL604" s="212" t="str">
        <f t="shared" si="727"/>
        <v>BL$599</v>
      </c>
      <c r="BM604" s="212" t="str">
        <f t="shared" si="727"/>
        <v>BM$599</v>
      </c>
      <c r="BN604" s="212" t="str">
        <f t="shared" si="727"/>
        <v>BN$599</v>
      </c>
      <c r="BO604" s="212" t="str">
        <f t="shared" si="727"/>
        <v>BO$599</v>
      </c>
      <c r="BP604" s="212" t="str">
        <f t="shared" si="727"/>
        <v>BP$599</v>
      </c>
      <c r="BQ604" s="212" t="str">
        <f t="shared" si="727"/>
        <v>BQ$599</v>
      </c>
      <c r="BR604" s="212" t="str">
        <f t="shared" si="727"/>
        <v>BR$599</v>
      </c>
      <c r="BS604" s="212" t="str">
        <f t="shared" si="727"/>
        <v>BS$599</v>
      </c>
      <c r="BT604" s="212" t="str">
        <f t="shared" si="727"/>
        <v>BT$599</v>
      </c>
      <c r="BU604" s="212" t="str">
        <f t="shared" si="727"/>
        <v>BU$599</v>
      </c>
      <c r="BV604" s="212" t="str">
        <f t="shared" si="727"/>
        <v>BV$599</v>
      </c>
      <c r="BW604" s="212" t="str">
        <f t="shared" si="727"/>
        <v>BW$599</v>
      </c>
      <c r="BX604" s="212" t="str">
        <f t="shared" si="727"/>
        <v>BX$599</v>
      </c>
      <c r="BY604" s="212" t="str">
        <f t="shared" si="727"/>
        <v>BY$599</v>
      </c>
      <c r="BZ604" s="212" t="str">
        <f t="shared" si="727"/>
        <v>BZ$599</v>
      </c>
      <c r="CA604" s="212" t="str">
        <f t="shared" si="727"/>
        <v>CA$599</v>
      </c>
      <c r="CB604" s="212" t="str">
        <f t="shared" si="727"/>
        <v>CB$599</v>
      </c>
      <c r="CC604" s="212" t="str">
        <f t="shared" si="727"/>
        <v>CC$599</v>
      </c>
      <c r="CD604" s="212" t="str">
        <f t="shared" si="727"/>
        <v>CD$599</v>
      </c>
      <c r="CE604" s="212" t="str">
        <f t="shared" ref="CE604:CL604" si="728">ADDRESS(ROW(CE599),COLUMN(CE599),2)</f>
        <v>CE$599</v>
      </c>
      <c r="CF604" s="212" t="str">
        <f t="shared" si="728"/>
        <v>CF$599</v>
      </c>
      <c r="CG604" s="212" t="str">
        <f t="shared" si="728"/>
        <v>CG$599</v>
      </c>
      <c r="CH604" s="212" t="str">
        <f t="shared" si="728"/>
        <v>CH$599</v>
      </c>
      <c r="CI604" s="212" t="str">
        <f t="shared" si="728"/>
        <v>CI$599</v>
      </c>
      <c r="CJ604" s="212" t="str">
        <f t="shared" si="728"/>
        <v>CJ$599</v>
      </c>
      <c r="CK604" s="212" t="str">
        <f t="shared" si="728"/>
        <v>CK$599</v>
      </c>
      <c r="CL604" s="212" t="str">
        <f t="shared" si="728"/>
        <v>CL$599</v>
      </c>
      <c r="CN604" s="209"/>
      <c r="CO604" s="212" t="str">
        <f t="shared" ref="CO604:DK604" si="729">ADDRESS(ROW(CO599),COLUMN(CO599),2)</f>
        <v>CO$599</v>
      </c>
      <c r="CP604" s="212" t="str">
        <f t="shared" si="729"/>
        <v>CP$599</v>
      </c>
      <c r="CQ604" s="212" t="str">
        <f t="shared" si="729"/>
        <v>CQ$599</v>
      </c>
      <c r="CR604" s="212" t="str">
        <f t="shared" si="729"/>
        <v>CR$599</v>
      </c>
      <c r="CS604" s="212" t="str">
        <f t="shared" si="729"/>
        <v>CS$599</v>
      </c>
      <c r="CT604" s="212" t="str">
        <f t="shared" si="729"/>
        <v>CT$599</v>
      </c>
      <c r="CU604" s="212" t="str">
        <f t="shared" si="729"/>
        <v>CU$599</v>
      </c>
      <c r="CV604" s="212" t="str">
        <f t="shared" si="729"/>
        <v>CV$599</v>
      </c>
      <c r="CW604" s="212" t="str">
        <f t="shared" si="729"/>
        <v>CW$599</v>
      </c>
      <c r="CX604" s="212" t="str">
        <f t="shared" si="729"/>
        <v>CX$599</v>
      </c>
      <c r="CY604" s="212" t="str">
        <f t="shared" si="729"/>
        <v>CY$599</v>
      </c>
      <c r="CZ604" s="212" t="str">
        <f t="shared" si="729"/>
        <v>CZ$599</v>
      </c>
      <c r="DA604" s="212" t="str">
        <f t="shared" si="729"/>
        <v>DA$599</v>
      </c>
      <c r="DB604" s="212" t="str">
        <f t="shared" si="729"/>
        <v>DB$599</v>
      </c>
      <c r="DC604" s="212" t="str">
        <f t="shared" si="729"/>
        <v>DC$599</v>
      </c>
      <c r="DD604" s="212" t="str">
        <f t="shared" si="729"/>
        <v>DD$599</v>
      </c>
      <c r="DE604" s="212" t="str">
        <f t="shared" si="729"/>
        <v>DE$599</v>
      </c>
      <c r="DF604" s="212" t="str">
        <f t="shared" si="729"/>
        <v>DF$599</v>
      </c>
      <c r="DG604" s="212" t="str">
        <f t="shared" si="729"/>
        <v>DG$599</v>
      </c>
      <c r="DH604" s="212" t="str">
        <f t="shared" si="729"/>
        <v>DH$599</v>
      </c>
      <c r="DI604" s="212" t="str">
        <f t="shared" si="729"/>
        <v>DI$599</v>
      </c>
      <c r="DJ604" s="212" t="str">
        <f t="shared" si="729"/>
        <v>DJ$599</v>
      </c>
      <c r="DK604" s="212" t="str">
        <f t="shared" si="729"/>
        <v>DK$599</v>
      </c>
      <c r="DL604" s="212" t="str">
        <f t="shared" ref="DL604" si="730">ADDRESS(ROW(DL599),COLUMN(DL599),2)</f>
        <v>DL$599</v>
      </c>
    </row>
    <row r="605" spans="1:116" x14ac:dyDescent="0.4">
      <c r="B605" t="s">
        <v>332</v>
      </c>
      <c r="D605" t="s">
        <v>759</v>
      </c>
      <c r="E605" s="8" t="str">
        <f t="shared" ref="E605:E608" si="731">ROW()&amp;" "&amp;D605</f>
        <v>605 SALES-PR</v>
      </c>
      <c r="G605" s="8" t="str">
        <f t="shared" si="720"/>
        <v>(Secondary label)</v>
      </c>
      <c r="H605" s="12"/>
      <c r="I605" s="60"/>
      <c r="J605" s="60"/>
      <c r="K605" s="15"/>
      <c r="L605" s="15"/>
      <c r="M605" s="15"/>
      <c r="N605" s="15"/>
      <c r="O605" s="15"/>
      <c r="P605" s="15"/>
      <c r="R605" s="15"/>
      <c r="S605" s="179"/>
      <c r="T605" s="179"/>
      <c r="U605" s="179"/>
      <c r="V605" s="179"/>
      <c r="W605" s="179"/>
      <c r="X605" s="179"/>
      <c r="Y605" s="179"/>
      <c r="Z605" s="179"/>
      <c r="AA605" s="179"/>
      <c r="AB605" s="179"/>
      <c r="AC605" s="179"/>
      <c r="AD605" s="179"/>
      <c r="AE605" s="179"/>
      <c r="AF605" s="179"/>
      <c r="AG605" s="179"/>
      <c r="AH605" s="179"/>
      <c r="AI605" s="179"/>
      <c r="AJ605" s="179"/>
      <c r="AK605" s="179"/>
      <c r="AL605" s="179"/>
      <c r="AM605" s="179"/>
      <c r="AN605" s="179"/>
      <c r="AO605" s="179"/>
      <c r="AP605" s="179"/>
      <c r="AQ605" s="179"/>
      <c r="AR605" s="179"/>
      <c r="AS605" s="179"/>
      <c r="AT605" s="179"/>
      <c r="AU605" s="179"/>
      <c r="AV605" s="179"/>
      <c r="AW605" s="179"/>
      <c r="AX605" s="179"/>
      <c r="AY605" s="179"/>
      <c r="AZ605" s="179"/>
      <c r="BA605" s="179"/>
      <c r="BB605" s="179"/>
      <c r="BC605" s="179"/>
      <c r="BD605" s="179"/>
      <c r="BE605" s="179"/>
      <c r="BF605" s="179"/>
      <c r="BG605" s="179"/>
      <c r="BH605" s="179"/>
      <c r="BI605" s="179"/>
      <c r="BJ605" s="179"/>
      <c r="BK605" s="179"/>
      <c r="BL605" s="179"/>
      <c r="BM605" s="179"/>
      <c r="BN605" s="179"/>
      <c r="BO605" s="179"/>
      <c r="BP605" s="179"/>
      <c r="BQ605" s="179"/>
      <c r="BR605" s="179"/>
      <c r="BS605" s="179"/>
      <c r="BT605" s="179"/>
      <c r="BU605" s="179"/>
      <c r="BV605" s="179"/>
      <c r="BW605" s="179"/>
      <c r="BX605" s="179"/>
      <c r="BY605" s="179"/>
      <c r="BZ605" s="179"/>
      <c r="CA605" s="179"/>
      <c r="CB605" s="179"/>
      <c r="CC605" s="179"/>
      <c r="CD605" s="179"/>
      <c r="CE605" s="179"/>
      <c r="CF605" s="179"/>
      <c r="CG605" s="179"/>
      <c r="CH605" s="179"/>
      <c r="CI605" s="179"/>
      <c r="CJ605" s="179"/>
      <c r="CK605" s="179"/>
      <c r="CL605" s="179"/>
      <c r="CN605" s="60"/>
      <c r="CO605" s="179"/>
      <c r="CP605" s="179"/>
      <c r="CQ605" s="179"/>
      <c r="CR605" s="179"/>
      <c r="CS605" s="179"/>
      <c r="CT605" s="179"/>
      <c r="CU605" s="179"/>
      <c r="CV605" s="179"/>
      <c r="CW605" s="179"/>
      <c r="CX605" s="179"/>
      <c r="CY605" s="179"/>
      <c r="CZ605" s="179"/>
      <c r="DA605" s="179"/>
      <c r="DB605" s="179"/>
      <c r="DC605" s="179"/>
      <c r="DD605" s="179"/>
      <c r="DE605" s="179"/>
      <c r="DF605" s="179"/>
      <c r="DG605" s="179"/>
      <c r="DH605" s="179"/>
      <c r="DI605" s="179"/>
      <c r="DJ605" s="179"/>
      <c r="DK605" s="179"/>
      <c r="DL605" s="179"/>
    </row>
    <row r="606" spans="1:116" x14ac:dyDescent="0.4">
      <c r="B606" t="s">
        <v>332</v>
      </c>
      <c r="D606" t="s">
        <v>759</v>
      </c>
      <c r="E606" s="8" t="str">
        <f t="shared" ref="E606:E607" si="732">ROW()&amp;" "&amp;D606</f>
        <v>606 SALES-PR</v>
      </c>
      <c r="G606" s="8" t="str">
        <f t="shared" si="720"/>
        <v xml:space="preserve">secondary unit </v>
      </c>
      <c r="H606" s="12"/>
      <c r="I606" s="60"/>
      <c r="J606" s="60"/>
      <c r="K606" s="15"/>
      <c r="L606" s="15"/>
      <c r="M606" s="15"/>
      <c r="N606" s="15"/>
      <c r="O606" s="15"/>
      <c r="P606" s="15"/>
      <c r="R606" s="15"/>
      <c r="S606" s="179"/>
      <c r="T606" s="179"/>
      <c r="U606" s="179"/>
      <c r="V606" s="179"/>
      <c r="W606" s="179"/>
      <c r="X606" s="179"/>
      <c r="Y606" s="179"/>
      <c r="Z606" s="179"/>
      <c r="AA606" s="179"/>
      <c r="AB606" s="179"/>
      <c r="AC606" s="179"/>
      <c r="AD606" s="179"/>
      <c r="AE606" s="179"/>
      <c r="AF606" s="179"/>
      <c r="AG606" s="179"/>
      <c r="AH606" s="179"/>
      <c r="AI606" s="179"/>
      <c r="AJ606" s="179"/>
      <c r="AK606" s="179"/>
      <c r="AL606" s="179"/>
      <c r="AM606" s="179"/>
      <c r="AN606" s="179"/>
      <c r="AO606" s="179"/>
      <c r="AP606" s="179"/>
      <c r="AQ606" s="179"/>
      <c r="AR606" s="179"/>
      <c r="AS606" s="179"/>
      <c r="AT606" s="179"/>
      <c r="AU606" s="179"/>
      <c r="AV606" s="179"/>
      <c r="AW606" s="179"/>
      <c r="AX606" s="179"/>
      <c r="AY606" s="179"/>
      <c r="AZ606" s="179"/>
      <c r="BA606" s="179"/>
      <c r="BB606" s="179"/>
      <c r="BC606" s="179"/>
      <c r="BD606" s="179"/>
      <c r="BE606" s="179"/>
      <c r="BF606" s="179"/>
      <c r="BG606" s="179"/>
      <c r="BH606" s="179"/>
      <c r="BI606" s="179"/>
      <c r="BJ606" s="179"/>
      <c r="BK606" s="179"/>
      <c r="BL606" s="179"/>
      <c r="BM606" s="179"/>
      <c r="BN606" s="179"/>
      <c r="BO606" s="179"/>
      <c r="BP606" s="179"/>
      <c r="BQ606" s="179"/>
      <c r="BR606" s="179"/>
      <c r="BS606" s="179"/>
      <c r="BT606" s="179"/>
      <c r="BU606" s="179"/>
      <c r="BV606" s="179"/>
      <c r="BW606" s="179"/>
      <c r="BX606" s="179"/>
      <c r="BY606" s="179"/>
      <c r="BZ606" s="179"/>
      <c r="CA606" s="179"/>
      <c r="CB606" s="179"/>
      <c r="CC606" s="179"/>
      <c r="CD606" s="179"/>
      <c r="CE606" s="179"/>
      <c r="CF606" s="179"/>
      <c r="CG606" s="179"/>
      <c r="CH606" s="179"/>
      <c r="CI606" s="179"/>
      <c r="CJ606" s="179"/>
      <c r="CK606" s="179"/>
      <c r="CL606" s="179"/>
      <c r="CN606" s="60"/>
      <c r="CO606" s="179"/>
      <c r="CP606" s="179"/>
      <c r="CQ606" s="179"/>
      <c r="CR606" s="179"/>
      <c r="CS606" s="179"/>
      <c r="CT606" s="179"/>
      <c r="CU606" s="179"/>
      <c r="CV606" s="179"/>
      <c r="CW606" s="179"/>
      <c r="CX606" s="179"/>
      <c r="CY606" s="179"/>
      <c r="CZ606" s="179"/>
      <c r="DA606" s="179"/>
      <c r="DB606" s="179"/>
      <c r="DC606" s="179"/>
      <c r="DD606" s="179"/>
      <c r="DE606" s="179"/>
      <c r="DF606" s="179"/>
      <c r="DG606" s="179"/>
      <c r="DH606" s="179"/>
      <c r="DI606" s="179"/>
      <c r="DJ606" s="179"/>
      <c r="DK606" s="179"/>
      <c r="DL606" s="179"/>
    </row>
    <row r="607" spans="1:116" x14ac:dyDescent="0.4">
      <c r="B607" t="s">
        <v>332</v>
      </c>
      <c r="D607" t="s">
        <v>759</v>
      </c>
      <c r="E607" s="8" t="str">
        <f t="shared" si="732"/>
        <v>607 SALES-PR</v>
      </c>
      <c r="G607" s="8" t="str">
        <f t="shared" si="720"/>
        <v>Secondary revenue driver</v>
      </c>
      <c r="H607" s="12"/>
      <c r="I607" s="60"/>
      <c r="J607" s="60"/>
      <c r="K607" s="15"/>
      <c r="L607" s="15"/>
      <c r="M607" s="15"/>
      <c r="N607" s="15"/>
      <c r="O607" s="15"/>
      <c r="P607" s="15"/>
      <c r="R607" s="15"/>
      <c r="S607" s="179"/>
      <c r="T607" s="179"/>
      <c r="U607" s="179"/>
      <c r="V607" s="179"/>
      <c r="W607" s="179"/>
      <c r="X607" s="179"/>
      <c r="Y607" s="179"/>
      <c r="Z607" s="179"/>
      <c r="AA607" s="179"/>
      <c r="AB607" s="179"/>
      <c r="AC607" s="179"/>
      <c r="AD607" s="179"/>
      <c r="AE607" s="179"/>
      <c r="AF607" s="179"/>
      <c r="AG607" s="179"/>
      <c r="AH607" s="179"/>
      <c r="AI607" s="179"/>
      <c r="AJ607" s="179"/>
      <c r="AK607" s="179"/>
      <c r="AL607" s="179"/>
      <c r="AM607" s="179"/>
      <c r="AN607" s="179"/>
      <c r="AO607" s="179"/>
      <c r="AP607" s="179"/>
      <c r="AQ607" s="179"/>
      <c r="AR607" s="179"/>
      <c r="AS607" s="179"/>
      <c r="AT607" s="179"/>
      <c r="AU607" s="179"/>
      <c r="AV607" s="179"/>
      <c r="AW607" s="179"/>
      <c r="AX607" s="179"/>
      <c r="AY607" s="179"/>
      <c r="AZ607" s="179"/>
      <c r="BA607" s="179"/>
      <c r="BB607" s="179"/>
      <c r="BC607" s="179"/>
      <c r="BD607" s="179"/>
      <c r="BE607" s="179"/>
      <c r="BF607" s="179"/>
      <c r="BG607" s="179"/>
      <c r="BH607" s="179"/>
      <c r="BI607" s="179"/>
      <c r="BJ607" s="179"/>
      <c r="BK607" s="179"/>
      <c r="BL607" s="179"/>
      <c r="BM607" s="179"/>
      <c r="BN607" s="179"/>
      <c r="BO607" s="179"/>
      <c r="BP607" s="179"/>
      <c r="BQ607" s="179"/>
      <c r="BR607" s="179"/>
      <c r="BS607" s="179"/>
      <c r="BT607" s="179"/>
      <c r="BU607" s="179"/>
      <c r="BV607" s="179"/>
      <c r="BW607" s="179"/>
      <c r="BX607" s="179"/>
      <c r="BY607" s="179"/>
      <c r="BZ607" s="179"/>
      <c r="CA607" s="179"/>
      <c r="CB607" s="179"/>
      <c r="CC607" s="179"/>
      <c r="CD607" s="179"/>
      <c r="CE607" s="179"/>
      <c r="CF607" s="179"/>
      <c r="CG607" s="179"/>
      <c r="CH607" s="179"/>
      <c r="CI607" s="179"/>
      <c r="CJ607" s="179"/>
      <c r="CK607" s="179"/>
      <c r="CL607" s="179"/>
      <c r="CN607" s="60"/>
      <c r="CO607" s="179"/>
      <c r="CP607" s="179"/>
      <c r="CQ607" s="179"/>
      <c r="CR607" s="179"/>
      <c r="CS607" s="179"/>
      <c r="CT607" s="179"/>
      <c r="CU607" s="179"/>
      <c r="CV607" s="179"/>
      <c r="CW607" s="179"/>
      <c r="CX607" s="179"/>
      <c r="CY607" s="179"/>
      <c r="CZ607" s="179"/>
      <c r="DA607" s="179"/>
      <c r="DB607" s="179"/>
      <c r="DC607" s="179"/>
      <c r="DD607" s="179"/>
      <c r="DE607" s="179"/>
      <c r="DF607" s="179"/>
      <c r="DG607" s="179"/>
      <c r="DH607" s="179"/>
      <c r="DI607" s="179"/>
      <c r="DJ607" s="179"/>
      <c r="DK607" s="179"/>
      <c r="DL607" s="179"/>
    </row>
    <row r="608" spans="1:116" x14ac:dyDescent="0.4">
      <c r="B608" t="s">
        <v>332</v>
      </c>
      <c r="D608" t="s">
        <v>759</v>
      </c>
      <c r="E608" s="8" t="str">
        <f t="shared" si="731"/>
        <v>608 SALES-PR</v>
      </c>
      <c r="G608" s="8" t="str">
        <f t="shared" si="720"/>
        <v>Secondary volume driver</v>
      </c>
      <c r="H608" s="12"/>
      <c r="I608" s="60"/>
      <c r="J608" s="60"/>
      <c r="K608" s="15"/>
      <c r="L608" s="15"/>
      <c r="M608" s="15"/>
      <c r="N608" s="15"/>
      <c r="O608" s="15"/>
      <c r="P608" s="15"/>
      <c r="R608" s="15"/>
      <c r="S608" s="179"/>
      <c r="T608" s="179"/>
      <c r="U608" s="179"/>
      <c r="V608" s="179"/>
      <c r="W608" s="179"/>
      <c r="X608" s="179"/>
      <c r="Y608" s="179"/>
      <c r="Z608" s="179"/>
      <c r="AA608" s="179"/>
      <c r="AB608" s="179"/>
      <c r="AC608" s="179"/>
      <c r="AD608" s="179"/>
      <c r="AE608" s="179"/>
      <c r="AF608" s="179"/>
      <c r="AG608" s="179"/>
      <c r="AH608" s="179"/>
      <c r="AI608" s="179"/>
      <c r="AJ608" s="179"/>
      <c r="AK608" s="179"/>
      <c r="AL608" s="179"/>
      <c r="AM608" s="179"/>
      <c r="AN608" s="179"/>
      <c r="AO608" s="179"/>
      <c r="AP608" s="179"/>
      <c r="AQ608" s="179"/>
      <c r="AR608" s="179"/>
      <c r="AS608" s="179"/>
      <c r="AT608" s="179"/>
      <c r="AU608" s="179"/>
      <c r="AV608" s="179"/>
      <c r="AW608" s="179"/>
      <c r="AX608" s="179"/>
      <c r="AY608" s="179"/>
      <c r="AZ608" s="179"/>
      <c r="BA608" s="179"/>
      <c r="BB608" s="179"/>
      <c r="BC608" s="179"/>
      <c r="BD608" s="179"/>
      <c r="BE608" s="179"/>
      <c r="BF608" s="179"/>
      <c r="BG608" s="179"/>
      <c r="BH608" s="179"/>
      <c r="BI608" s="179"/>
      <c r="BJ608" s="179"/>
      <c r="BK608" s="179"/>
      <c r="BL608" s="179"/>
      <c r="BM608" s="179"/>
      <c r="BN608" s="179"/>
      <c r="BO608" s="179"/>
      <c r="BP608" s="179"/>
      <c r="BQ608" s="179"/>
      <c r="BR608" s="179"/>
      <c r="BS608" s="179"/>
      <c r="BT608" s="179"/>
      <c r="BU608" s="179"/>
      <c r="BV608" s="179"/>
      <c r="BW608" s="179"/>
      <c r="BX608" s="179"/>
      <c r="BY608" s="179"/>
      <c r="BZ608" s="179"/>
      <c r="CA608" s="179"/>
      <c r="CB608" s="179"/>
      <c r="CC608" s="179"/>
      <c r="CD608" s="179"/>
      <c r="CE608" s="179"/>
      <c r="CF608" s="179"/>
      <c r="CG608" s="179"/>
      <c r="CH608" s="179"/>
      <c r="CI608" s="179"/>
      <c r="CJ608" s="179"/>
      <c r="CK608" s="179"/>
      <c r="CL608" s="179"/>
      <c r="CN608" s="60"/>
      <c r="CO608" s="179"/>
      <c r="CP608" s="179"/>
      <c r="CQ608" s="179"/>
      <c r="CR608" s="179"/>
      <c r="CS608" s="179"/>
      <c r="CT608" s="179"/>
      <c r="CU608" s="179"/>
      <c r="CV608" s="179"/>
      <c r="CW608" s="179"/>
      <c r="CX608" s="179"/>
      <c r="CY608" s="179"/>
      <c r="CZ608" s="179"/>
      <c r="DA608" s="179"/>
      <c r="DB608" s="179"/>
      <c r="DC608" s="179"/>
      <c r="DD608" s="179"/>
      <c r="DE608" s="179"/>
      <c r="DF608" s="179"/>
      <c r="DG608" s="179"/>
      <c r="DH608" s="179"/>
      <c r="DI608" s="179"/>
      <c r="DJ608" s="179"/>
      <c r="DK608" s="179"/>
      <c r="DL608" s="179"/>
    </row>
    <row r="609" spans="1:116" x14ac:dyDescent="0.4">
      <c r="CO609" s="8"/>
      <c r="CP609" s="8"/>
      <c r="CQ609" s="8"/>
      <c r="CR609" s="8"/>
      <c r="CS609" s="8"/>
      <c r="CT609" s="8"/>
      <c r="CU609" s="8"/>
      <c r="CV609" s="8"/>
      <c r="CW609" s="8"/>
      <c r="CX609" s="8"/>
      <c r="CY609" s="8"/>
      <c r="CZ609" s="8"/>
      <c r="DA609" s="8"/>
      <c r="DB609" s="8"/>
      <c r="DC609" s="8"/>
      <c r="DD609" s="8"/>
      <c r="DE609" s="8"/>
      <c r="DF609" s="8"/>
      <c r="DG609" s="8"/>
      <c r="DH609" s="8"/>
      <c r="DI609" s="8"/>
      <c r="DJ609" s="8"/>
      <c r="DK609" s="8"/>
      <c r="DL609" s="8"/>
    </row>
    <row r="610" spans="1:116" x14ac:dyDescent="0.4">
      <c r="A610" s="174"/>
      <c r="E610" s="8"/>
      <c r="G610" s="175" t="s">
        <v>490</v>
      </c>
      <c r="H610" s="174"/>
      <c r="I610" s="176"/>
      <c r="J610" s="176"/>
      <c r="K610" s="197"/>
      <c r="L610" s="197"/>
      <c r="M610" s="197"/>
      <c r="N610" s="197"/>
      <c r="O610" s="197"/>
      <c r="P610" s="197"/>
      <c r="R610" s="198"/>
      <c r="S610" s="174"/>
      <c r="T610" s="174"/>
      <c r="U610" s="174"/>
      <c r="V610" s="174"/>
      <c r="W610" s="174"/>
      <c r="X610" s="174"/>
      <c r="Y610" s="174"/>
      <c r="Z610" s="174"/>
      <c r="AA610" s="174"/>
      <c r="AB610" s="174"/>
      <c r="AC610" s="174"/>
      <c r="AD610" s="174"/>
      <c r="AE610" s="174"/>
      <c r="AF610" s="174"/>
      <c r="AG610" s="174"/>
      <c r="AH610" s="174"/>
      <c r="AI610" s="174"/>
      <c r="AJ610" s="174"/>
      <c r="AK610" s="174"/>
      <c r="AL610" s="174"/>
      <c r="AM610" s="174"/>
      <c r="AN610" s="174"/>
      <c r="AO610" s="174"/>
      <c r="AP610" s="174"/>
      <c r="AQ610" s="174"/>
      <c r="AR610" s="174"/>
      <c r="AS610" s="174"/>
      <c r="AT610" s="174"/>
      <c r="AU610" s="174"/>
      <c r="AV610" s="174"/>
      <c r="AW610" s="174"/>
      <c r="AX610" s="174"/>
      <c r="AY610" s="174"/>
      <c r="AZ610" s="174"/>
      <c r="BA610" s="174"/>
      <c r="BB610" s="174"/>
      <c r="BC610" s="174"/>
      <c r="BD610" s="174"/>
      <c r="BE610" s="174"/>
      <c r="BF610" s="174"/>
      <c r="BG610" s="174"/>
      <c r="BH610" s="174"/>
      <c r="BI610" s="174"/>
      <c r="BJ610" s="174"/>
      <c r="BK610" s="174"/>
      <c r="BL610" s="174"/>
      <c r="BM610" s="174"/>
      <c r="BN610" s="174"/>
      <c r="BO610" s="174"/>
      <c r="BP610" s="174"/>
      <c r="BQ610" s="174"/>
      <c r="BR610" s="174"/>
      <c r="BS610" s="174"/>
      <c r="BT610" s="174"/>
      <c r="BU610" s="174"/>
      <c r="BV610" s="174"/>
      <c r="BW610" s="174"/>
      <c r="BX610" s="174"/>
      <c r="BY610" s="174"/>
      <c r="BZ610" s="174"/>
      <c r="CA610" s="174"/>
      <c r="CB610" s="174"/>
      <c r="CC610" s="174"/>
      <c r="CD610" s="174"/>
      <c r="CE610" s="174"/>
      <c r="CF610" s="174"/>
      <c r="CG610" s="174"/>
      <c r="CH610" s="174"/>
      <c r="CI610" s="174"/>
      <c r="CJ610" s="174"/>
      <c r="CK610" s="174"/>
      <c r="CL610" s="174"/>
      <c r="CN610" s="176"/>
      <c r="CO610" s="174"/>
      <c r="CP610" s="174"/>
      <c r="CQ610" s="174"/>
      <c r="CR610" s="174"/>
      <c r="CS610" s="174"/>
      <c r="CT610" s="174"/>
      <c r="CU610" s="174"/>
      <c r="CV610" s="174"/>
      <c r="CW610" s="174"/>
      <c r="CX610" s="174"/>
      <c r="CY610" s="174"/>
      <c r="CZ610" s="174"/>
      <c r="DA610" s="174"/>
      <c r="DB610" s="174"/>
      <c r="DC610" s="174"/>
      <c r="DD610" s="174"/>
      <c r="DE610" s="174"/>
      <c r="DF610" s="174"/>
      <c r="DG610" s="174"/>
      <c r="DH610" s="174"/>
      <c r="DI610" s="174"/>
      <c r="DJ610" s="174"/>
      <c r="DK610" s="174"/>
      <c r="DL610" s="174"/>
    </row>
    <row r="611" spans="1:116" x14ac:dyDescent="0.4">
      <c r="A611" s="174"/>
      <c r="E611" s="8"/>
      <c r="G611" s="175" t="s">
        <v>492</v>
      </c>
      <c r="H611" s="174"/>
      <c r="I611" s="176"/>
      <c r="J611" s="176"/>
      <c r="K611" s="197"/>
      <c r="L611" s="197"/>
      <c r="M611" s="197"/>
      <c r="N611" s="197"/>
      <c r="O611" s="197"/>
      <c r="P611" s="197"/>
      <c r="R611" s="198"/>
      <c r="S611" s="174"/>
      <c r="T611" s="174"/>
      <c r="U611" s="174"/>
      <c r="V611" s="174"/>
      <c r="W611" s="174"/>
      <c r="X611" s="174"/>
      <c r="Y611" s="174"/>
      <c r="Z611" s="174"/>
      <c r="AA611" s="174"/>
      <c r="AB611" s="174"/>
      <c r="AC611" s="174"/>
      <c r="AD611" s="174"/>
      <c r="AE611" s="174"/>
      <c r="AF611" s="174"/>
      <c r="AG611" s="174"/>
      <c r="AH611" s="174"/>
      <c r="AI611" s="174"/>
      <c r="AJ611" s="174"/>
      <c r="AK611" s="174"/>
      <c r="AL611" s="174"/>
      <c r="AM611" s="174"/>
      <c r="AN611" s="174"/>
      <c r="AO611" s="174"/>
      <c r="AP611" s="174"/>
      <c r="AQ611" s="174"/>
      <c r="AR611" s="174"/>
      <c r="AS611" s="174"/>
      <c r="AT611" s="174"/>
      <c r="AU611" s="174"/>
      <c r="AV611" s="174"/>
      <c r="AW611" s="174"/>
      <c r="AX611" s="174"/>
      <c r="AY611" s="174"/>
      <c r="AZ611" s="174"/>
      <c r="BA611" s="174"/>
      <c r="BB611" s="174"/>
      <c r="BC611" s="174"/>
      <c r="BD611" s="174"/>
      <c r="BE611" s="174"/>
      <c r="BF611" s="174"/>
      <c r="BG611" s="174"/>
      <c r="BH611" s="174"/>
      <c r="BI611" s="174"/>
      <c r="BJ611" s="174"/>
      <c r="BK611" s="174"/>
      <c r="BL611" s="174"/>
      <c r="BM611" s="174"/>
      <c r="BN611" s="174"/>
      <c r="BO611" s="174"/>
      <c r="BP611" s="174"/>
      <c r="BQ611" s="174"/>
      <c r="BR611" s="174"/>
      <c r="BS611" s="174"/>
      <c r="BT611" s="174"/>
      <c r="BU611" s="174"/>
      <c r="BV611" s="174"/>
      <c r="BW611" s="174"/>
      <c r="BX611" s="174"/>
      <c r="BY611" s="174"/>
      <c r="BZ611" s="174"/>
      <c r="CA611" s="174"/>
      <c r="CB611" s="174"/>
      <c r="CC611" s="174"/>
      <c r="CD611" s="174"/>
      <c r="CE611" s="174"/>
      <c r="CF611" s="174"/>
      <c r="CG611" s="174"/>
      <c r="CH611" s="174"/>
      <c r="CI611" s="174"/>
      <c r="CJ611" s="174"/>
      <c r="CK611" s="174"/>
      <c r="CL611" s="174"/>
      <c r="CN611" s="176"/>
      <c r="CO611" s="174"/>
      <c r="CP611" s="174"/>
      <c r="CQ611" s="174"/>
      <c r="CR611" s="174"/>
      <c r="CS611" s="174"/>
      <c r="CT611" s="174"/>
      <c r="CU611" s="174"/>
      <c r="CV611" s="174"/>
      <c r="CW611" s="174"/>
      <c r="CX611" s="174"/>
      <c r="CY611" s="174"/>
      <c r="CZ611" s="174"/>
      <c r="DA611" s="174"/>
      <c r="DB611" s="174"/>
      <c r="DC611" s="174"/>
      <c r="DD611" s="174"/>
      <c r="DE611" s="174"/>
      <c r="DF611" s="174"/>
      <c r="DG611" s="174"/>
      <c r="DH611" s="174"/>
      <c r="DI611" s="174"/>
      <c r="DJ611" s="174"/>
      <c r="DK611" s="174"/>
      <c r="DL611" s="174"/>
    </row>
    <row r="612" spans="1:116" x14ac:dyDescent="0.4">
      <c r="A612" s="174"/>
      <c r="E612" s="8"/>
      <c r="G612" s="175" t="s">
        <v>461</v>
      </c>
      <c r="H612" s="174"/>
      <c r="I612" s="176"/>
      <c r="J612" s="176"/>
      <c r="K612" s="197"/>
      <c r="L612" s="197"/>
      <c r="M612" s="197"/>
      <c r="N612" s="197"/>
      <c r="O612" s="197"/>
      <c r="P612" s="197"/>
      <c r="R612" s="198"/>
      <c r="S612" s="199" t="str">
        <f t="shared" ref="S612:AX612" si="733">S$20</f>
        <v>S$16</v>
      </c>
      <c r="T612" s="199" t="str">
        <f t="shared" si="733"/>
        <v>T$16</v>
      </c>
      <c r="U612" s="199" t="str">
        <f t="shared" si="733"/>
        <v>U$16</v>
      </c>
      <c r="V612" s="199" t="str">
        <f t="shared" si="733"/>
        <v>V$16</v>
      </c>
      <c r="W612" s="199" t="str">
        <f t="shared" si="733"/>
        <v>W$16</v>
      </c>
      <c r="X612" s="199" t="str">
        <f t="shared" si="733"/>
        <v>X$16</v>
      </c>
      <c r="Y612" s="199" t="str">
        <f t="shared" si="733"/>
        <v>Y$16</v>
      </c>
      <c r="Z612" s="199" t="str">
        <f t="shared" si="733"/>
        <v>Z$16</v>
      </c>
      <c r="AA612" s="199" t="str">
        <f t="shared" si="733"/>
        <v>AA$16</v>
      </c>
      <c r="AB612" s="199" t="str">
        <f t="shared" si="733"/>
        <v>AB$16</v>
      </c>
      <c r="AC612" s="199" t="str">
        <f t="shared" si="733"/>
        <v>AC$16</v>
      </c>
      <c r="AD612" s="199" t="str">
        <f t="shared" si="733"/>
        <v>AD$16</v>
      </c>
      <c r="AE612" s="199" t="str">
        <f t="shared" si="733"/>
        <v>AE$16</v>
      </c>
      <c r="AF612" s="199" t="str">
        <f t="shared" si="733"/>
        <v>AF$16</v>
      </c>
      <c r="AG612" s="199" t="str">
        <f t="shared" si="733"/>
        <v>AG$16</v>
      </c>
      <c r="AH612" s="199" t="str">
        <f t="shared" si="733"/>
        <v>AH$16</v>
      </c>
      <c r="AI612" s="199" t="str">
        <f t="shared" si="733"/>
        <v>AI$16</v>
      </c>
      <c r="AJ612" s="199" t="str">
        <f t="shared" si="733"/>
        <v>AJ$16</v>
      </c>
      <c r="AK612" s="199" t="str">
        <f t="shared" si="733"/>
        <v>AK$16</v>
      </c>
      <c r="AL612" s="199" t="str">
        <f t="shared" si="733"/>
        <v>AL$16</v>
      </c>
      <c r="AM612" s="199" t="str">
        <f t="shared" si="733"/>
        <v>AM$16</v>
      </c>
      <c r="AN612" s="199" t="str">
        <f t="shared" si="733"/>
        <v>AN$16</v>
      </c>
      <c r="AO612" s="199" t="str">
        <f t="shared" si="733"/>
        <v>AO$16</v>
      </c>
      <c r="AP612" s="199" t="str">
        <f t="shared" si="733"/>
        <v>AP$16</v>
      </c>
      <c r="AQ612" s="199" t="str">
        <f t="shared" si="733"/>
        <v>AQ$16</v>
      </c>
      <c r="AR612" s="199" t="str">
        <f t="shared" si="733"/>
        <v>AR$16</v>
      </c>
      <c r="AS612" s="199" t="str">
        <f t="shared" si="733"/>
        <v>AS$16</v>
      </c>
      <c r="AT612" s="199" t="str">
        <f t="shared" si="733"/>
        <v>AT$16</v>
      </c>
      <c r="AU612" s="199" t="str">
        <f t="shared" si="733"/>
        <v>AU$16</v>
      </c>
      <c r="AV612" s="199" t="str">
        <f t="shared" si="733"/>
        <v>AV$16</v>
      </c>
      <c r="AW612" s="199" t="str">
        <f t="shared" si="733"/>
        <v>AW$16</v>
      </c>
      <c r="AX612" s="199" t="str">
        <f t="shared" si="733"/>
        <v>AX$16</v>
      </c>
      <c r="AY612" s="199" t="str">
        <f t="shared" ref="AY612:CD612" si="734">AY$20</f>
        <v>AY$16</v>
      </c>
      <c r="AZ612" s="199" t="str">
        <f t="shared" si="734"/>
        <v>AZ$16</v>
      </c>
      <c r="BA612" s="199" t="str">
        <f t="shared" si="734"/>
        <v>BA$16</v>
      </c>
      <c r="BB612" s="199" t="str">
        <f t="shared" si="734"/>
        <v>BB$16</v>
      </c>
      <c r="BC612" s="199" t="str">
        <f t="shared" si="734"/>
        <v>BC$16</v>
      </c>
      <c r="BD612" s="199" t="str">
        <f t="shared" si="734"/>
        <v>BD$16</v>
      </c>
      <c r="BE612" s="199" t="str">
        <f t="shared" si="734"/>
        <v>BE$16</v>
      </c>
      <c r="BF612" s="199" t="str">
        <f t="shared" si="734"/>
        <v>BF$16</v>
      </c>
      <c r="BG612" s="199" t="str">
        <f t="shared" si="734"/>
        <v>BG$16</v>
      </c>
      <c r="BH612" s="199" t="str">
        <f t="shared" si="734"/>
        <v>BH$16</v>
      </c>
      <c r="BI612" s="199" t="str">
        <f t="shared" si="734"/>
        <v>BI$16</v>
      </c>
      <c r="BJ612" s="199" t="str">
        <f t="shared" si="734"/>
        <v>BJ$16</v>
      </c>
      <c r="BK612" s="199" t="str">
        <f t="shared" si="734"/>
        <v>BK$16</v>
      </c>
      <c r="BL612" s="199" t="str">
        <f t="shared" si="734"/>
        <v>BL$16</v>
      </c>
      <c r="BM612" s="199" t="str">
        <f t="shared" si="734"/>
        <v>BM$16</v>
      </c>
      <c r="BN612" s="199" t="str">
        <f t="shared" si="734"/>
        <v>BN$16</v>
      </c>
      <c r="BO612" s="199" t="str">
        <f t="shared" si="734"/>
        <v>BO$16</v>
      </c>
      <c r="BP612" s="199" t="str">
        <f t="shared" si="734"/>
        <v>BP$16</v>
      </c>
      <c r="BQ612" s="199" t="str">
        <f t="shared" si="734"/>
        <v>BQ$16</v>
      </c>
      <c r="BR612" s="199" t="str">
        <f t="shared" si="734"/>
        <v>BR$16</v>
      </c>
      <c r="BS612" s="199" t="str">
        <f t="shared" si="734"/>
        <v>BS$16</v>
      </c>
      <c r="BT612" s="199" t="str">
        <f t="shared" si="734"/>
        <v>BT$16</v>
      </c>
      <c r="BU612" s="199" t="str">
        <f t="shared" si="734"/>
        <v>BU$16</v>
      </c>
      <c r="BV612" s="199" t="str">
        <f t="shared" si="734"/>
        <v>BV$16</v>
      </c>
      <c r="BW612" s="199" t="str">
        <f t="shared" si="734"/>
        <v>BW$16</v>
      </c>
      <c r="BX612" s="199" t="str">
        <f t="shared" si="734"/>
        <v>BX$16</v>
      </c>
      <c r="BY612" s="199" t="str">
        <f t="shared" si="734"/>
        <v>BY$16</v>
      </c>
      <c r="BZ612" s="199" t="str">
        <f t="shared" si="734"/>
        <v>BZ$16</v>
      </c>
      <c r="CA612" s="199" t="str">
        <f t="shared" si="734"/>
        <v>CA$16</v>
      </c>
      <c r="CB612" s="199" t="str">
        <f t="shared" si="734"/>
        <v>CB$16</v>
      </c>
      <c r="CC612" s="199" t="str">
        <f t="shared" si="734"/>
        <v>CC$16</v>
      </c>
      <c r="CD612" s="199" t="str">
        <f t="shared" si="734"/>
        <v>CD$16</v>
      </c>
      <c r="CE612" s="199" t="str">
        <f t="shared" ref="CE612:CL612" si="735">CE$20</f>
        <v>CE$16</v>
      </c>
      <c r="CF612" s="199" t="str">
        <f t="shared" si="735"/>
        <v>CF$16</v>
      </c>
      <c r="CG612" s="199" t="str">
        <f t="shared" si="735"/>
        <v>CG$16</v>
      </c>
      <c r="CH612" s="199" t="str">
        <f t="shared" si="735"/>
        <v>CH$16</v>
      </c>
      <c r="CI612" s="199" t="str">
        <f t="shared" si="735"/>
        <v>CI$16</v>
      </c>
      <c r="CJ612" s="199" t="str">
        <f t="shared" si="735"/>
        <v>CJ$16</v>
      </c>
      <c r="CK612" s="199" t="str">
        <f t="shared" si="735"/>
        <v>CK$16</v>
      </c>
      <c r="CL612" s="199" t="str">
        <f t="shared" si="735"/>
        <v>CL$16</v>
      </c>
      <c r="CN612" s="176"/>
      <c r="CO612" s="199" t="str">
        <f t="shared" ref="CO612:DL612" si="736">CO$20</f>
        <v>CO$16</v>
      </c>
      <c r="CP612" s="199" t="str">
        <f t="shared" si="736"/>
        <v>CP$16</v>
      </c>
      <c r="CQ612" s="199" t="str">
        <f t="shared" si="736"/>
        <v>CQ$16</v>
      </c>
      <c r="CR612" s="199" t="str">
        <f t="shared" si="736"/>
        <v>CR$16</v>
      </c>
      <c r="CS612" s="199" t="str">
        <f t="shared" si="736"/>
        <v>CS$16</v>
      </c>
      <c r="CT612" s="199" t="str">
        <f t="shared" si="736"/>
        <v>CT$16</v>
      </c>
      <c r="CU612" s="199" t="str">
        <f t="shared" si="736"/>
        <v>CU$16</v>
      </c>
      <c r="CV612" s="199" t="str">
        <f t="shared" si="736"/>
        <v>CV$16</v>
      </c>
      <c r="CW612" s="199" t="str">
        <f t="shared" si="736"/>
        <v>CW$16</v>
      </c>
      <c r="CX612" s="199" t="str">
        <f t="shared" si="736"/>
        <v>CX$16</v>
      </c>
      <c r="CY612" s="199" t="str">
        <f t="shared" si="736"/>
        <v>CY$16</v>
      </c>
      <c r="CZ612" s="199" t="str">
        <f t="shared" si="736"/>
        <v>CZ$16</v>
      </c>
      <c r="DA612" s="199" t="str">
        <f t="shared" si="736"/>
        <v>DA$16</v>
      </c>
      <c r="DB612" s="199" t="str">
        <f t="shared" si="736"/>
        <v>DB$16</v>
      </c>
      <c r="DC612" s="199" t="str">
        <f t="shared" si="736"/>
        <v>DC$16</v>
      </c>
      <c r="DD612" s="199" t="str">
        <f t="shared" si="736"/>
        <v>DD$16</v>
      </c>
      <c r="DE612" s="199" t="str">
        <f t="shared" si="736"/>
        <v>DE$16</v>
      </c>
      <c r="DF612" s="199" t="str">
        <f t="shared" si="736"/>
        <v>DF$16</v>
      </c>
      <c r="DG612" s="199" t="str">
        <f t="shared" si="736"/>
        <v>DG$16</v>
      </c>
      <c r="DH612" s="199" t="str">
        <f t="shared" si="736"/>
        <v>DH$16</v>
      </c>
      <c r="DI612" s="199" t="str">
        <f t="shared" si="736"/>
        <v>DI$16</v>
      </c>
      <c r="DJ612" s="199" t="str">
        <f t="shared" si="736"/>
        <v>DJ$16</v>
      </c>
      <c r="DK612" s="199" t="str">
        <f t="shared" si="736"/>
        <v>DK$16</v>
      </c>
      <c r="DL612" s="199" t="str">
        <f t="shared" si="736"/>
        <v>DL$16</v>
      </c>
    </row>
    <row r="613" spans="1:116" x14ac:dyDescent="0.4">
      <c r="A613" s="174"/>
      <c r="E613" s="8"/>
      <c r="G613" s="175" t="s">
        <v>462</v>
      </c>
      <c r="H613" s="200"/>
      <c r="I613" s="201"/>
      <c r="J613" s="201"/>
      <c r="K613" s="202"/>
      <c r="L613" s="202"/>
      <c r="M613" s="202"/>
      <c r="N613" s="202"/>
      <c r="O613" s="202"/>
      <c r="P613" s="202"/>
      <c r="R613" s="202"/>
      <c r="S613" s="199" t="str">
        <f t="shared" ref="S613:AX613" si="737">S$21</f>
        <v>S$17</v>
      </c>
      <c r="T613" s="199" t="str">
        <f t="shared" si="737"/>
        <v>T$17</v>
      </c>
      <c r="U613" s="199" t="str">
        <f t="shared" si="737"/>
        <v>U$17</v>
      </c>
      <c r="V613" s="199" t="str">
        <f t="shared" si="737"/>
        <v>V$17</v>
      </c>
      <c r="W613" s="199" t="str">
        <f t="shared" si="737"/>
        <v>W$17</v>
      </c>
      <c r="X613" s="199" t="str">
        <f t="shared" si="737"/>
        <v>X$17</v>
      </c>
      <c r="Y613" s="199" t="str">
        <f t="shared" si="737"/>
        <v>Y$17</v>
      </c>
      <c r="Z613" s="199" t="str">
        <f t="shared" si="737"/>
        <v>Z$17</v>
      </c>
      <c r="AA613" s="199" t="str">
        <f t="shared" si="737"/>
        <v>AA$17</v>
      </c>
      <c r="AB613" s="199" t="str">
        <f t="shared" si="737"/>
        <v>AB$17</v>
      </c>
      <c r="AC613" s="199" t="str">
        <f t="shared" si="737"/>
        <v>AC$17</v>
      </c>
      <c r="AD613" s="199" t="str">
        <f t="shared" si="737"/>
        <v>AD$17</v>
      </c>
      <c r="AE613" s="199" t="str">
        <f t="shared" si="737"/>
        <v>AE$17</v>
      </c>
      <c r="AF613" s="199" t="str">
        <f t="shared" si="737"/>
        <v>AF$17</v>
      </c>
      <c r="AG613" s="199" t="str">
        <f t="shared" si="737"/>
        <v>AG$17</v>
      </c>
      <c r="AH613" s="199" t="str">
        <f t="shared" si="737"/>
        <v>AH$17</v>
      </c>
      <c r="AI613" s="199" t="str">
        <f t="shared" si="737"/>
        <v>AI$17</v>
      </c>
      <c r="AJ613" s="199" t="str">
        <f t="shared" si="737"/>
        <v>AJ$17</v>
      </c>
      <c r="AK613" s="199" t="str">
        <f t="shared" si="737"/>
        <v>AK$17</v>
      </c>
      <c r="AL613" s="199" t="str">
        <f t="shared" si="737"/>
        <v>AL$17</v>
      </c>
      <c r="AM613" s="199" t="str">
        <f t="shared" si="737"/>
        <v>AM$17</v>
      </c>
      <c r="AN613" s="199" t="str">
        <f t="shared" si="737"/>
        <v>AN$17</v>
      </c>
      <c r="AO613" s="199" t="str">
        <f t="shared" si="737"/>
        <v>AO$17</v>
      </c>
      <c r="AP613" s="199" t="str">
        <f t="shared" si="737"/>
        <v>AP$17</v>
      </c>
      <c r="AQ613" s="199" t="str">
        <f t="shared" si="737"/>
        <v>AQ$17</v>
      </c>
      <c r="AR613" s="199" t="str">
        <f t="shared" si="737"/>
        <v>AR$17</v>
      </c>
      <c r="AS613" s="199" t="str">
        <f t="shared" si="737"/>
        <v>AS$17</v>
      </c>
      <c r="AT613" s="199" t="str">
        <f t="shared" si="737"/>
        <v>AT$17</v>
      </c>
      <c r="AU613" s="199" t="str">
        <f t="shared" si="737"/>
        <v>AU$17</v>
      </c>
      <c r="AV613" s="199" t="str">
        <f t="shared" si="737"/>
        <v>AV$17</v>
      </c>
      <c r="AW613" s="199" t="str">
        <f t="shared" si="737"/>
        <v>AW$17</v>
      </c>
      <c r="AX613" s="199" t="str">
        <f t="shared" si="737"/>
        <v>AX$17</v>
      </c>
      <c r="AY613" s="199" t="str">
        <f t="shared" ref="AY613:CD613" si="738">AY$21</f>
        <v>AY$17</v>
      </c>
      <c r="AZ613" s="199" t="str">
        <f t="shared" si="738"/>
        <v>AZ$17</v>
      </c>
      <c r="BA613" s="199" t="str">
        <f t="shared" si="738"/>
        <v>BA$17</v>
      </c>
      <c r="BB613" s="199" t="str">
        <f t="shared" si="738"/>
        <v>BB$17</v>
      </c>
      <c r="BC613" s="199" t="str">
        <f t="shared" si="738"/>
        <v>BC$17</v>
      </c>
      <c r="BD613" s="199" t="str">
        <f t="shared" si="738"/>
        <v>BD$17</v>
      </c>
      <c r="BE613" s="199" t="str">
        <f t="shared" si="738"/>
        <v>BE$17</v>
      </c>
      <c r="BF613" s="199" t="str">
        <f t="shared" si="738"/>
        <v>BF$17</v>
      </c>
      <c r="BG613" s="199" t="str">
        <f t="shared" si="738"/>
        <v>BG$17</v>
      </c>
      <c r="BH613" s="199" t="str">
        <f t="shared" si="738"/>
        <v>BH$17</v>
      </c>
      <c r="BI613" s="199" t="str">
        <f t="shared" si="738"/>
        <v>BI$17</v>
      </c>
      <c r="BJ613" s="199" t="str">
        <f t="shared" si="738"/>
        <v>BJ$17</v>
      </c>
      <c r="BK613" s="199" t="str">
        <f t="shared" si="738"/>
        <v>BK$17</v>
      </c>
      <c r="BL613" s="199" t="str">
        <f t="shared" si="738"/>
        <v>BL$17</v>
      </c>
      <c r="BM613" s="199" t="str">
        <f t="shared" si="738"/>
        <v>BM$17</v>
      </c>
      <c r="BN613" s="199" t="str">
        <f t="shared" si="738"/>
        <v>BN$17</v>
      </c>
      <c r="BO613" s="199" t="str">
        <f t="shared" si="738"/>
        <v>BO$17</v>
      </c>
      <c r="BP613" s="199" t="str">
        <f t="shared" si="738"/>
        <v>BP$17</v>
      </c>
      <c r="BQ613" s="199" t="str">
        <f t="shared" si="738"/>
        <v>BQ$17</v>
      </c>
      <c r="BR613" s="199" t="str">
        <f t="shared" si="738"/>
        <v>BR$17</v>
      </c>
      <c r="BS613" s="199" t="str">
        <f t="shared" si="738"/>
        <v>BS$17</v>
      </c>
      <c r="BT613" s="199" t="str">
        <f t="shared" si="738"/>
        <v>BT$17</v>
      </c>
      <c r="BU613" s="199" t="str">
        <f t="shared" si="738"/>
        <v>BU$17</v>
      </c>
      <c r="BV613" s="199" t="str">
        <f t="shared" si="738"/>
        <v>BV$17</v>
      </c>
      <c r="BW613" s="199" t="str">
        <f t="shared" si="738"/>
        <v>BW$17</v>
      </c>
      <c r="BX613" s="199" t="str">
        <f t="shared" si="738"/>
        <v>BX$17</v>
      </c>
      <c r="BY613" s="199" t="str">
        <f t="shared" si="738"/>
        <v>BY$17</v>
      </c>
      <c r="BZ613" s="199" t="str">
        <f t="shared" si="738"/>
        <v>BZ$17</v>
      </c>
      <c r="CA613" s="199" t="str">
        <f t="shared" si="738"/>
        <v>CA$17</v>
      </c>
      <c r="CB613" s="199" t="str">
        <f t="shared" si="738"/>
        <v>CB$17</v>
      </c>
      <c r="CC613" s="199" t="str">
        <f t="shared" si="738"/>
        <v>CC$17</v>
      </c>
      <c r="CD613" s="199" t="str">
        <f t="shared" si="738"/>
        <v>CD$17</v>
      </c>
      <c r="CE613" s="199" t="str">
        <f t="shared" ref="CE613:CL613" si="739">CE$21</f>
        <v>CE$17</v>
      </c>
      <c r="CF613" s="199" t="str">
        <f t="shared" si="739"/>
        <v>CF$17</v>
      </c>
      <c r="CG613" s="199" t="str">
        <f t="shared" si="739"/>
        <v>CG$17</v>
      </c>
      <c r="CH613" s="199" t="str">
        <f t="shared" si="739"/>
        <v>CH$17</v>
      </c>
      <c r="CI613" s="199" t="str">
        <f t="shared" si="739"/>
        <v>CI$17</v>
      </c>
      <c r="CJ613" s="199" t="str">
        <f t="shared" si="739"/>
        <v>CJ$17</v>
      </c>
      <c r="CK613" s="199" t="str">
        <f t="shared" si="739"/>
        <v>CK$17</v>
      </c>
      <c r="CL613" s="199" t="str">
        <f t="shared" si="739"/>
        <v>CL$17</v>
      </c>
      <c r="CN613" s="201"/>
      <c r="CO613" s="199" t="str">
        <f t="shared" ref="CO613:DL613" si="740">CO$21</f>
        <v>CO$17</v>
      </c>
      <c r="CP613" s="199" t="str">
        <f t="shared" si="740"/>
        <v>CP$17</v>
      </c>
      <c r="CQ613" s="199" t="str">
        <f t="shared" si="740"/>
        <v>CQ$17</v>
      </c>
      <c r="CR613" s="199" t="str">
        <f t="shared" si="740"/>
        <v>CR$17</v>
      </c>
      <c r="CS613" s="199" t="str">
        <f t="shared" si="740"/>
        <v>CS$17</v>
      </c>
      <c r="CT613" s="199" t="str">
        <f t="shared" si="740"/>
        <v>CT$17</v>
      </c>
      <c r="CU613" s="199" t="str">
        <f t="shared" si="740"/>
        <v>CU$17</v>
      </c>
      <c r="CV613" s="199" t="str">
        <f t="shared" si="740"/>
        <v>CV$17</v>
      </c>
      <c r="CW613" s="199" t="str">
        <f t="shared" si="740"/>
        <v>CW$17</v>
      </c>
      <c r="CX613" s="199" t="str">
        <f t="shared" si="740"/>
        <v>CX$17</v>
      </c>
      <c r="CY613" s="199" t="str">
        <f t="shared" si="740"/>
        <v>CY$17</v>
      </c>
      <c r="CZ613" s="199" t="str">
        <f t="shared" si="740"/>
        <v>CZ$17</v>
      </c>
      <c r="DA613" s="199" t="str">
        <f t="shared" si="740"/>
        <v>DA$17</v>
      </c>
      <c r="DB613" s="199" t="str">
        <f t="shared" si="740"/>
        <v>DB$17</v>
      </c>
      <c r="DC613" s="199" t="str">
        <f t="shared" si="740"/>
        <v>DC$17</v>
      </c>
      <c r="DD613" s="199" t="str">
        <f t="shared" si="740"/>
        <v>DD$17</v>
      </c>
      <c r="DE613" s="199" t="str">
        <f t="shared" si="740"/>
        <v>DE$17</v>
      </c>
      <c r="DF613" s="199" t="str">
        <f t="shared" si="740"/>
        <v>DF$17</v>
      </c>
      <c r="DG613" s="199" t="str">
        <f t="shared" si="740"/>
        <v>DG$17</v>
      </c>
      <c r="DH613" s="199" t="str">
        <f t="shared" si="740"/>
        <v>DH$17</v>
      </c>
      <c r="DI613" s="199" t="str">
        <f t="shared" si="740"/>
        <v>DI$17</v>
      </c>
      <c r="DJ613" s="199" t="str">
        <f t="shared" si="740"/>
        <v>DJ$17</v>
      </c>
      <c r="DK613" s="199" t="str">
        <f t="shared" si="740"/>
        <v>DK$17</v>
      </c>
      <c r="DL613" s="199" t="str">
        <f t="shared" si="740"/>
        <v>DL$17</v>
      </c>
    </row>
    <row r="614" spans="1:116" x14ac:dyDescent="0.4">
      <c r="A614" s="174"/>
      <c r="E614" s="8"/>
      <c r="G614" s="175" t="s">
        <v>491</v>
      </c>
      <c r="H614" s="200"/>
      <c r="I614" s="201"/>
      <c r="J614" s="201"/>
      <c r="K614" s="202"/>
      <c r="L614" s="202"/>
      <c r="M614" s="202"/>
      <c r="N614" s="202"/>
      <c r="O614" s="202"/>
      <c r="P614" s="202"/>
      <c r="R614" s="202"/>
      <c r="S614" s="199"/>
      <c r="T614" s="199"/>
      <c r="U614" s="199"/>
      <c r="V614" s="199"/>
      <c r="W614" s="199"/>
      <c r="X614" s="199"/>
      <c r="Y614" s="199"/>
      <c r="Z614" s="199"/>
      <c r="AA614" s="199"/>
      <c r="AB614" s="199"/>
      <c r="AC614" s="199"/>
      <c r="AD614" s="199"/>
      <c r="AE614" s="199"/>
      <c r="AF614" s="199"/>
      <c r="AG614" s="199"/>
      <c r="AH614" s="199"/>
      <c r="AI614" s="199"/>
      <c r="AJ614" s="199"/>
      <c r="AK614" s="199"/>
      <c r="AL614" s="199"/>
      <c r="AM614" s="199"/>
      <c r="AN614" s="199"/>
      <c r="AO614" s="199"/>
      <c r="AP614" s="199"/>
      <c r="AQ614" s="199"/>
      <c r="AR614" s="199"/>
      <c r="AS614" s="199"/>
      <c r="AT614" s="199"/>
      <c r="AU614" s="199"/>
      <c r="AV614" s="199"/>
      <c r="AW614" s="199"/>
      <c r="AX614" s="199"/>
      <c r="AY614" s="199"/>
      <c r="AZ614" s="199"/>
      <c r="BA614" s="199"/>
      <c r="BB614" s="199"/>
      <c r="BC614" s="199"/>
      <c r="BD614" s="199"/>
      <c r="BE614" s="199"/>
      <c r="BF614" s="199"/>
      <c r="BG614" s="199"/>
      <c r="BH614" s="199"/>
      <c r="BI614" s="199"/>
      <c r="BJ614" s="199"/>
      <c r="BK614" s="199"/>
      <c r="BL614" s="199"/>
      <c r="BM614" s="199"/>
      <c r="BN614" s="199"/>
      <c r="BO614" s="199"/>
      <c r="BP614" s="199"/>
      <c r="BQ614" s="199"/>
      <c r="BR614" s="199"/>
      <c r="BS614" s="199"/>
      <c r="BT614" s="199"/>
      <c r="BU614" s="199"/>
      <c r="BV614" s="199"/>
      <c r="BW614" s="199"/>
      <c r="BX614" s="199"/>
      <c r="BY614" s="199"/>
      <c r="BZ614" s="199"/>
      <c r="CA614" s="199"/>
      <c r="CB614" s="199"/>
      <c r="CC614" s="199"/>
      <c r="CD614" s="199"/>
      <c r="CE614" s="199"/>
      <c r="CF614" s="199"/>
      <c r="CG614" s="199"/>
      <c r="CH614" s="199"/>
      <c r="CI614" s="199"/>
      <c r="CJ614" s="199"/>
      <c r="CK614" s="199"/>
      <c r="CL614" s="199"/>
      <c r="CN614" s="201"/>
      <c r="CO614" s="199"/>
      <c r="CP614" s="199"/>
      <c r="CQ614" s="199"/>
      <c r="CR614" s="199"/>
      <c r="CS614" s="199"/>
      <c r="CT614" s="199"/>
      <c r="CU614" s="199"/>
      <c r="CV614" s="199"/>
      <c r="CW614" s="199"/>
      <c r="CX614" s="199"/>
      <c r="CY614" s="199"/>
      <c r="CZ614" s="199"/>
      <c r="DA614" s="199"/>
      <c r="DB614" s="199"/>
      <c r="DC614" s="199"/>
      <c r="DD614" s="199"/>
      <c r="DE614" s="199"/>
      <c r="DF614" s="199"/>
      <c r="DG614" s="199"/>
      <c r="DH614" s="199"/>
      <c r="DI614" s="199"/>
      <c r="DJ614" s="199"/>
      <c r="DK614" s="199"/>
      <c r="DL614" s="199"/>
    </row>
    <row r="615" spans="1:116" x14ac:dyDescent="0.4">
      <c r="A615" s="174"/>
      <c r="E615" s="8"/>
      <c r="G615" s="175" t="s">
        <v>505</v>
      </c>
      <c r="H615" s="200"/>
      <c r="I615" s="201"/>
      <c r="J615" s="201"/>
      <c r="K615" s="202"/>
      <c r="L615" s="202"/>
      <c r="M615" s="202"/>
      <c r="N615" s="202"/>
      <c r="O615" s="202"/>
      <c r="P615" s="202"/>
      <c r="R615" s="202"/>
      <c r="S615" s="190"/>
      <c r="T615" s="190"/>
      <c r="U615" s="190"/>
      <c r="V615" s="190"/>
      <c r="W615" s="190"/>
      <c r="X615" s="190"/>
      <c r="Y615" s="190"/>
      <c r="Z615" s="190"/>
      <c r="AA615" s="190"/>
      <c r="AB615" s="190"/>
      <c r="AC615" s="190"/>
      <c r="AD615" s="190"/>
      <c r="AE615" s="190"/>
      <c r="AF615" s="190"/>
      <c r="AG615" s="190"/>
      <c r="AH615" s="190"/>
      <c r="AI615" s="190"/>
      <c r="AJ615" s="190"/>
      <c r="AK615" s="190"/>
      <c r="AL615" s="190"/>
      <c r="AM615" s="190"/>
      <c r="AN615" s="190"/>
      <c r="AO615" s="190"/>
      <c r="AP615" s="190"/>
      <c r="AQ615" s="190"/>
      <c r="AR615" s="190"/>
      <c r="AS615" s="190"/>
      <c r="AT615" s="190"/>
      <c r="AU615" s="190"/>
      <c r="AV615" s="190"/>
      <c r="AW615" s="190"/>
      <c r="AX615" s="190"/>
      <c r="AY615" s="190"/>
      <c r="AZ615" s="190"/>
      <c r="BA615" s="190"/>
      <c r="BB615" s="190"/>
      <c r="BC615" s="190"/>
      <c r="BD615" s="190"/>
      <c r="BE615" s="190"/>
      <c r="BF615" s="190"/>
      <c r="BG615" s="190"/>
      <c r="BH615" s="190"/>
      <c r="BI615" s="190"/>
      <c r="BJ615" s="190"/>
      <c r="BK615" s="190"/>
      <c r="BL615" s="190"/>
      <c r="BM615" s="190"/>
      <c r="BN615" s="190"/>
      <c r="BO615" s="190"/>
      <c r="BP615" s="190"/>
      <c r="BQ615" s="190"/>
      <c r="BR615" s="190"/>
      <c r="BS615" s="190"/>
      <c r="BT615" s="190"/>
      <c r="BU615" s="190"/>
      <c r="BV615" s="190"/>
      <c r="BW615" s="190"/>
      <c r="BX615" s="190"/>
      <c r="BY615" s="190"/>
      <c r="BZ615" s="190"/>
      <c r="CA615" s="190"/>
      <c r="CB615" s="190"/>
      <c r="CC615" s="190"/>
      <c r="CD615" s="190"/>
      <c r="CE615" s="190"/>
      <c r="CF615" s="190"/>
      <c r="CG615" s="190"/>
      <c r="CH615" s="190"/>
      <c r="CI615" s="190"/>
      <c r="CJ615" s="190"/>
      <c r="CK615" s="190"/>
      <c r="CL615" s="190"/>
      <c r="CN615" s="201"/>
      <c r="CO615" s="190"/>
      <c r="CP615" s="190"/>
      <c r="CQ615" s="190"/>
      <c r="CR615" s="190"/>
      <c r="CS615" s="190"/>
      <c r="CT615" s="190"/>
      <c r="CU615" s="190"/>
      <c r="CV615" s="190"/>
      <c r="CW615" s="190"/>
      <c r="CX615" s="190"/>
      <c r="CY615" s="190"/>
      <c r="CZ615" s="190"/>
      <c r="DA615" s="190"/>
      <c r="DB615" s="190"/>
      <c r="DC615" s="190"/>
      <c r="DD615" s="190"/>
      <c r="DE615" s="190"/>
      <c r="DF615" s="190"/>
      <c r="DG615" s="190"/>
      <c r="DH615" s="190"/>
      <c r="DI615" s="190"/>
      <c r="DJ615" s="190"/>
      <c r="DK615" s="190"/>
      <c r="DL615" s="190"/>
    </row>
    <row r="616" spans="1:116" x14ac:dyDescent="0.4">
      <c r="A616" s="174"/>
      <c r="E616" s="8"/>
      <c r="G616" s="175" t="s">
        <v>463</v>
      </c>
      <c r="H616" s="200"/>
      <c r="I616" s="201"/>
      <c r="J616" s="201"/>
      <c r="K616" s="202"/>
      <c r="L616" s="202"/>
      <c r="M616" s="202"/>
      <c r="N616" s="202"/>
      <c r="O616" s="202"/>
      <c r="P616" s="202"/>
      <c r="R616" s="202"/>
      <c r="S616" s="190" t="str">
        <f t="shared" ref="S616:AX616" si="741">S$22</f>
        <v>S$18</v>
      </c>
      <c r="T616" s="190" t="str">
        <f t="shared" si="741"/>
        <v>T$18</v>
      </c>
      <c r="U616" s="190" t="str">
        <f t="shared" si="741"/>
        <v>U$18</v>
      </c>
      <c r="V616" s="190" t="str">
        <f t="shared" si="741"/>
        <v>V$18</v>
      </c>
      <c r="W616" s="190" t="str">
        <f t="shared" si="741"/>
        <v>W$18</v>
      </c>
      <c r="X616" s="190" t="str">
        <f t="shared" si="741"/>
        <v>X$18</v>
      </c>
      <c r="Y616" s="190" t="str">
        <f t="shared" si="741"/>
        <v>Y$18</v>
      </c>
      <c r="Z616" s="190" t="str">
        <f t="shared" si="741"/>
        <v>Z$18</v>
      </c>
      <c r="AA616" s="190" t="str">
        <f t="shared" si="741"/>
        <v>AA$18</v>
      </c>
      <c r="AB616" s="190" t="str">
        <f t="shared" si="741"/>
        <v>AB$18</v>
      </c>
      <c r="AC616" s="190" t="str">
        <f t="shared" si="741"/>
        <v>AC$18</v>
      </c>
      <c r="AD616" s="190" t="str">
        <f t="shared" si="741"/>
        <v>AD$18</v>
      </c>
      <c r="AE616" s="190" t="str">
        <f t="shared" si="741"/>
        <v>AE$18</v>
      </c>
      <c r="AF616" s="190" t="str">
        <f t="shared" si="741"/>
        <v>AF$18</v>
      </c>
      <c r="AG616" s="190" t="str">
        <f t="shared" si="741"/>
        <v>AG$18</v>
      </c>
      <c r="AH616" s="190" t="str">
        <f t="shared" si="741"/>
        <v>AH$18</v>
      </c>
      <c r="AI616" s="190" t="str">
        <f t="shared" si="741"/>
        <v>AI$18</v>
      </c>
      <c r="AJ616" s="190" t="str">
        <f t="shared" si="741"/>
        <v>AJ$18</v>
      </c>
      <c r="AK616" s="190" t="str">
        <f t="shared" si="741"/>
        <v>AK$18</v>
      </c>
      <c r="AL616" s="190" t="str">
        <f t="shared" si="741"/>
        <v>AL$18</v>
      </c>
      <c r="AM616" s="190" t="str">
        <f t="shared" si="741"/>
        <v>AM$18</v>
      </c>
      <c r="AN616" s="190" t="str">
        <f t="shared" si="741"/>
        <v>AN$18</v>
      </c>
      <c r="AO616" s="190" t="str">
        <f t="shared" si="741"/>
        <v>AO$18</v>
      </c>
      <c r="AP616" s="190" t="str">
        <f t="shared" si="741"/>
        <v>AP$18</v>
      </c>
      <c r="AQ616" s="190" t="str">
        <f t="shared" si="741"/>
        <v>AQ$18</v>
      </c>
      <c r="AR616" s="190" t="str">
        <f t="shared" si="741"/>
        <v>AR$18</v>
      </c>
      <c r="AS616" s="190" t="str">
        <f t="shared" si="741"/>
        <v>AS$18</v>
      </c>
      <c r="AT616" s="190" t="str">
        <f t="shared" si="741"/>
        <v>AT$18</v>
      </c>
      <c r="AU616" s="190" t="str">
        <f t="shared" si="741"/>
        <v>AU$18</v>
      </c>
      <c r="AV616" s="190" t="str">
        <f t="shared" si="741"/>
        <v>AV$18</v>
      </c>
      <c r="AW616" s="190" t="str">
        <f t="shared" si="741"/>
        <v>AW$18</v>
      </c>
      <c r="AX616" s="190" t="str">
        <f t="shared" si="741"/>
        <v>AX$18</v>
      </c>
      <c r="AY616" s="190" t="str">
        <f t="shared" ref="AY616:CD616" si="742">AY$22</f>
        <v>AY$18</v>
      </c>
      <c r="AZ616" s="190" t="str">
        <f t="shared" si="742"/>
        <v>AZ$18</v>
      </c>
      <c r="BA616" s="190" t="str">
        <f t="shared" si="742"/>
        <v>BA$18</v>
      </c>
      <c r="BB616" s="190" t="str">
        <f t="shared" si="742"/>
        <v>BB$18</v>
      </c>
      <c r="BC616" s="190" t="str">
        <f t="shared" si="742"/>
        <v>BC$18</v>
      </c>
      <c r="BD616" s="190" t="str">
        <f t="shared" si="742"/>
        <v>BD$18</v>
      </c>
      <c r="BE616" s="190" t="str">
        <f t="shared" si="742"/>
        <v>BE$18</v>
      </c>
      <c r="BF616" s="190" t="str">
        <f t="shared" si="742"/>
        <v>BF$18</v>
      </c>
      <c r="BG616" s="190" t="str">
        <f t="shared" si="742"/>
        <v>BG$18</v>
      </c>
      <c r="BH616" s="190" t="str">
        <f t="shared" si="742"/>
        <v>BH$18</v>
      </c>
      <c r="BI616" s="190" t="str">
        <f t="shared" si="742"/>
        <v>BI$18</v>
      </c>
      <c r="BJ616" s="190" t="str">
        <f t="shared" si="742"/>
        <v>BJ$18</v>
      </c>
      <c r="BK616" s="190" t="str">
        <f t="shared" si="742"/>
        <v>BK$18</v>
      </c>
      <c r="BL616" s="190" t="str">
        <f t="shared" si="742"/>
        <v>BL$18</v>
      </c>
      <c r="BM616" s="190" t="str">
        <f t="shared" si="742"/>
        <v>BM$18</v>
      </c>
      <c r="BN616" s="190" t="str">
        <f t="shared" si="742"/>
        <v>BN$18</v>
      </c>
      <c r="BO616" s="190" t="str">
        <f t="shared" si="742"/>
        <v>BO$18</v>
      </c>
      <c r="BP616" s="190" t="str">
        <f t="shared" si="742"/>
        <v>BP$18</v>
      </c>
      <c r="BQ616" s="190" t="str">
        <f t="shared" si="742"/>
        <v>BQ$18</v>
      </c>
      <c r="BR616" s="190" t="str">
        <f t="shared" si="742"/>
        <v>BR$18</v>
      </c>
      <c r="BS616" s="190" t="str">
        <f t="shared" si="742"/>
        <v>BS$18</v>
      </c>
      <c r="BT616" s="190" t="str">
        <f t="shared" si="742"/>
        <v>BT$18</v>
      </c>
      <c r="BU616" s="190" t="str">
        <f t="shared" si="742"/>
        <v>BU$18</v>
      </c>
      <c r="BV616" s="190" t="str">
        <f t="shared" si="742"/>
        <v>BV$18</v>
      </c>
      <c r="BW616" s="190" t="str">
        <f t="shared" si="742"/>
        <v>BW$18</v>
      </c>
      <c r="BX616" s="190" t="str">
        <f t="shared" si="742"/>
        <v>BX$18</v>
      </c>
      <c r="BY616" s="190" t="str">
        <f t="shared" si="742"/>
        <v>BY$18</v>
      </c>
      <c r="BZ616" s="190" t="str">
        <f t="shared" si="742"/>
        <v>BZ$18</v>
      </c>
      <c r="CA616" s="190" t="str">
        <f t="shared" si="742"/>
        <v>CA$18</v>
      </c>
      <c r="CB616" s="190" t="str">
        <f t="shared" si="742"/>
        <v>CB$18</v>
      </c>
      <c r="CC616" s="190" t="str">
        <f t="shared" si="742"/>
        <v>CC$18</v>
      </c>
      <c r="CD616" s="190" t="str">
        <f t="shared" si="742"/>
        <v>CD$18</v>
      </c>
      <c r="CE616" s="190" t="str">
        <f t="shared" ref="CE616:CL616" si="743">CE$22</f>
        <v>CE$18</v>
      </c>
      <c r="CF616" s="190" t="str">
        <f t="shared" si="743"/>
        <v>CF$18</v>
      </c>
      <c r="CG616" s="190" t="str">
        <f t="shared" si="743"/>
        <v>CG$18</v>
      </c>
      <c r="CH616" s="190" t="str">
        <f t="shared" si="743"/>
        <v>CH$18</v>
      </c>
      <c r="CI616" s="190" t="str">
        <f t="shared" si="743"/>
        <v>CI$18</v>
      </c>
      <c r="CJ616" s="190" t="str">
        <f t="shared" si="743"/>
        <v>CJ$18</v>
      </c>
      <c r="CK616" s="190" t="str">
        <f t="shared" si="743"/>
        <v>CK$18</v>
      </c>
      <c r="CL616" s="190" t="str">
        <f t="shared" si="743"/>
        <v>CL$18</v>
      </c>
      <c r="CN616" s="201"/>
      <c r="CO616" s="190" t="str">
        <f t="shared" ref="CO616:DL616" si="744">CO$22</f>
        <v>CO$18</v>
      </c>
      <c r="CP616" s="190" t="str">
        <f t="shared" si="744"/>
        <v>CP$18</v>
      </c>
      <c r="CQ616" s="190" t="str">
        <f t="shared" si="744"/>
        <v>CQ$18</v>
      </c>
      <c r="CR616" s="190" t="str">
        <f t="shared" si="744"/>
        <v>CR$18</v>
      </c>
      <c r="CS616" s="190" t="str">
        <f t="shared" si="744"/>
        <v>CS$18</v>
      </c>
      <c r="CT616" s="190" t="str">
        <f t="shared" si="744"/>
        <v>CT$18</v>
      </c>
      <c r="CU616" s="190" t="str">
        <f t="shared" si="744"/>
        <v>CU$18</v>
      </c>
      <c r="CV616" s="190" t="str">
        <f t="shared" si="744"/>
        <v>CV$18</v>
      </c>
      <c r="CW616" s="190" t="str">
        <f t="shared" si="744"/>
        <v>CW$18</v>
      </c>
      <c r="CX616" s="190" t="str">
        <f t="shared" si="744"/>
        <v>CX$18</v>
      </c>
      <c r="CY616" s="190" t="str">
        <f t="shared" si="744"/>
        <v>CY$18</v>
      </c>
      <c r="CZ616" s="190" t="str">
        <f t="shared" si="744"/>
        <v>CZ$18</v>
      </c>
      <c r="DA616" s="190" t="str">
        <f t="shared" si="744"/>
        <v>DA$18</v>
      </c>
      <c r="DB616" s="190" t="str">
        <f t="shared" si="744"/>
        <v>DB$18</v>
      </c>
      <c r="DC616" s="190" t="str">
        <f t="shared" si="744"/>
        <v>DC$18</v>
      </c>
      <c r="DD616" s="190" t="str">
        <f t="shared" si="744"/>
        <v>DD$18</v>
      </c>
      <c r="DE616" s="190" t="str">
        <f t="shared" si="744"/>
        <v>DE$18</v>
      </c>
      <c r="DF616" s="190" t="str">
        <f t="shared" si="744"/>
        <v>DF$18</v>
      </c>
      <c r="DG616" s="190" t="str">
        <f t="shared" si="744"/>
        <v>DG$18</v>
      </c>
      <c r="DH616" s="190" t="str">
        <f t="shared" si="744"/>
        <v>DH$18</v>
      </c>
      <c r="DI616" s="190" t="str">
        <f t="shared" si="744"/>
        <v>DI$18</v>
      </c>
      <c r="DJ616" s="190" t="str">
        <f t="shared" si="744"/>
        <v>DJ$18</v>
      </c>
      <c r="DK616" s="190" t="str">
        <f t="shared" si="744"/>
        <v>DK$18</v>
      </c>
      <c r="DL616" s="190" t="str">
        <f t="shared" si="744"/>
        <v>DL$18</v>
      </c>
    </row>
    <row r="617" spans="1:116" x14ac:dyDescent="0.4">
      <c r="A617" s="174"/>
      <c r="E617" s="8"/>
      <c r="G617" s="175" t="s">
        <v>464</v>
      </c>
      <c r="H617" s="200"/>
      <c r="I617" s="201"/>
      <c r="J617" s="201"/>
      <c r="K617" s="202"/>
      <c r="L617" s="202"/>
      <c r="M617" s="202"/>
      <c r="N617" s="202"/>
      <c r="O617" s="202"/>
      <c r="P617" s="202"/>
      <c r="R617" s="202"/>
      <c r="S617" s="190" t="str">
        <f t="shared" ref="S617:AX617" si="745">S$23</f>
        <v>S$19</v>
      </c>
      <c r="T617" s="190" t="str">
        <f t="shared" si="745"/>
        <v>T$19</v>
      </c>
      <c r="U617" s="190" t="str">
        <f t="shared" si="745"/>
        <v>U$19</v>
      </c>
      <c r="V617" s="190" t="str">
        <f t="shared" si="745"/>
        <v>V$19</v>
      </c>
      <c r="W617" s="190" t="str">
        <f t="shared" si="745"/>
        <v>W$19</v>
      </c>
      <c r="X617" s="190" t="str">
        <f t="shared" si="745"/>
        <v>X$19</v>
      </c>
      <c r="Y617" s="190" t="str">
        <f t="shared" si="745"/>
        <v>Y$19</v>
      </c>
      <c r="Z617" s="190" t="str">
        <f t="shared" si="745"/>
        <v>Z$19</v>
      </c>
      <c r="AA617" s="190" t="str">
        <f t="shared" si="745"/>
        <v>AA$19</v>
      </c>
      <c r="AB617" s="190" t="str">
        <f t="shared" si="745"/>
        <v>AB$19</v>
      </c>
      <c r="AC617" s="190" t="str">
        <f t="shared" si="745"/>
        <v>AC$19</v>
      </c>
      <c r="AD617" s="190" t="str">
        <f t="shared" si="745"/>
        <v>AD$19</v>
      </c>
      <c r="AE617" s="190" t="str">
        <f t="shared" si="745"/>
        <v>AE$19</v>
      </c>
      <c r="AF617" s="190" t="str">
        <f t="shared" si="745"/>
        <v>AF$19</v>
      </c>
      <c r="AG617" s="190" t="str">
        <f t="shared" si="745"/>
        <v>AG$19</v>
      </c>
      <c r="AH617" s="190" t="str">
        <f t="shared" si="745"/>
        <v>AH$19</v>
      </c>
      <c r="AI617" s="190" t="str">
        <f t="shared" si="745"/>
        <v>AI$19</v>
      </c>
      <c r="AJ617" s="190" t="str">
        <f t="shared" si="745"/>
        <v>AJ$19</v>
      </c>
      <c r="AK617" s="190" t="str">
        <f t="shared" si="745"/>
        <v>AK$19</v>
      </c>
      <c r="AL617" s="190" t="str">
        <f t="shared" si="745"/>
        <v>AL$19</v>
      </c>
      <c r="AM617" s="190" t="str">
        <f t="shared" si="745"/>
        <v>AM$19</v>
      </c>
      <c r="AN617" s="190" t="str">
        <f t="shared" si="745"/>
        <v>AN$19</v>
      </c>
      <c r="AO617" s="190" t="str">
        <f t="shared" si="745"/>
        <v>AO$19</v>
      </c>
      <c r="AP617" s="190" t="str">
        <f t="shared" si="745"/>
        <v>AP$19</v>
      </c>
      <c r="AQ617" s="190" t="str">
        <f t="shared" si="745"/>
        <v>AQ$19</v>
      </c>
      <c r="AR617" s="190" t="str">
        <f t="shared" si="745"/>
        <v>AR$19</v>
      </c>
      <c r="AS617" s="190" t="str">
        <f t="shared" si="745"/>
        <v>AS$19</v>
      </c>
      <c r="AT617" s="190" t="str">
        <f t="shared" si="745"/>
        <v>AT$19</v>
      </c>
      <c r="AU617" s="190" t="str">
        <f t="shared" si="745"/>
        <v>AU$19</v>
      </c>
      <c r="AV617" s="190" t="str">
        <f t="shared" si="745"/>
        <v>AV$19</v>
      </c>
      <c r="AW617" s="190" t="str">
        <f t="shared" si="745"/>
        <v>AW$19</v>
      </c>
      <c r="AX617" s="190" t="str">
        <f t="shared" si="745"/>
        <v>AX$19</v>
      </c>
      <c r="AY617" s="190" t="str">
        <f t="shared" ref="AY617:CD617" si="746">AY$23</f>
        <v>AY$19</v>
      </c>
      <c r="AZ617" s="190" t="str">
        <f t="shared" si="746"/>
        <v>AZ$19</v>
      </c>
      <c r="BA617" s="190" t="str">
        <f t="shared" si="746"/>
        <v>BA$19</v>
      </c>
      <c r="BB617" s="190" t="str">
        <f t="shared" si="746"/>
        <v>BB$19</v>
      </c>
      <c r="BC617" s="190" t="str">
        <f t="shared" si="746"/>
        <v>BC$19</v>
      </c>
      <c r="BD617" s="190" t="str">
        <f t="shared" si="746"/>
        <v>BD$19</v>
      </c>
      <c r="BE617" s="190" t="str">
        <f t="shared" si="746"/>
        <v>BE$19</v>
      </c>
      <c r="BF617" s="190" t="str">
        <f t="shared" si="746"/>
        <v>BF$19</v>
      </c>
      <c r="BG617" s="190" t="str">
        <f t="shared" si="746"/>
        <v>BG$19</v>
      </c>
      <c r="BH617" s="190" t="str">
        <f t="shared" si="746"/>
        <v>BH$19</v>
      </c>
      <c r="BI617" s="190" t="str">
        <f t="shared" si="746"/>
        <v>BI$19</v>
      </c>
      <c r="BJ617" s="190" t="str">
        <f t="shared" si="746"/>
        <v>BJ$19</v>
      </c>
      <c r="BK617" s="190" t="str">
        <f t="shared" si="746"/>
        <v>BK$19</v>
      </c>
      <c r="BL617" s="190" t="str">
        <f t="shared" si="746"/>
        <v>BL$19</v>
      </c>
      <c r="BM617" s="190" t="str">
        <f t="shared" si="746"/>
        <v>BM$19</v>
      </c>
      <c r="BN617" s="190" t="str">
        <f t="shared" si="746"/>
        <v>BN$19</v>
      </c>
      <c r="BO617" s="190" t="str">
        <f t="shared" si="746"/>
        <v>BO$19</v>
      </c>
      <c r="BP617" s="190" t="str">
        <f t="shared" si="746"/>
        <v>BP$19</v>
      </c>
      <c r="BQ617" s="190" t="str">
        <f t="shared" si="746"/>
        <v>BQ$19</v>
      </c>
      <c r="BR617" s="190" t="str">
        <f t="shared" si="746"/>
        <v>BR$19</v>
      </c>
      <c r="BS617" s="190" t="str">
        <f t="shared" si="746"/>
        <v>BS$19</v>
      </c>
      <c r="BT617" s="190" t="str">
        <f t="shared" si="746"/>
        <v>BT$19</v>
      </c>
      <c r="BU617" s="190" t="str">
        <f t="shared" si="746"/>
        <v>BU$19</v>
      </c>
      <c r="BV617" s="190" t="str">
        <f t="shared" si="746"/>
        <v>BV$19</v>
      </c>
      <c r="BW617" s="190" t="str">
        <f t="shared" si="746"/>
        <v>BW$19</v>
      </c>
      <c r="BX617" s="190" t="str">
        <f t="shared" si="746"/>
        <v>BX$19</v>
      </c>
      <c r="BY617" s="190" t="str">
        <f t="shared" si="746"/>
        <v>BY$19</v>
      </c>
      <c r="BZ617" s="190" t="str">
        <f t="shared" si="746"/>
        <v>BZ$19</v>
      </c>
      <c r="CA617" s="190" t="str">
        <f t="shared" si="746"/>
        <v>CA$19</v>
      </c>
      <c r="CB617" s="190" t="str">
        <f t="shared" si="746"/>
        <v>CB$19</v>
      </c>
      <c r="CC617" s="190" t="str">
        <f t="shared" si="746"/>
        <v>CC$19</v>
      </c>
      <c r="CD617" s="190" t="str">
        <f t="shared" si="746"/>
        <v>CD$19</v>
      </c>
      <c r="CE617" s="190" t="str">
        <f t="shared" ref="CE617:CL617" si="747">CE$23</f>
        <v>CE$19</v>
      </c>
      <c r="CF617" s="190" t="str">
        <f t="shared" si="747"/>
        <v>CF$19</v>
      </c>
      <c r="CG617" s="190" t="str">
        <f t="shared" si="747"/>
        <v>CG$19</v>
      </c>
      <c r="CH617" s="190" t="str">
        <f t="shared" si="747"/>
        <v>CH$19</v>
      </c>
      <c r="CI617" s="190" t="str">
        <f t="shared" si="747"/>
        <v>CI$19</v>
      </c>
      <c r="CJ617" s="190" t="str">
        <f t="shared" si="747"/>
        <v>CJ$19</v>
      </c>
      <c r="CK617" s="190" t="str">
        <f t="shared" si="747"/>
        <v>CK$19</v>
      </c>
      <c r="CL617" s="190" t="str">
        <f t="shared" si="747"/>
        <v>CL$19</v>
      </c>
      <c r="CN617" s="201"/>
      <c r="CO617" s="190" t="str">
        <f t="shared" ref="CO617:DL617" si="748">CO$23</f>
        <v>CO$19</v>
      </c>
      <c r="CP617" s="190" t="str">
        <f t="shared" si="748"/>
        <v>CP$19</v>
      </c>
      <c r="CQ617" s="190" t="str">
        <f t="shared" si="748"/>
        <v>CQ$19</v>
      </c>
      <c r="CR617" s="190" t="str">
        <f t="shared" si="748"/>
        <v>CR$19</v>
      </c>
      <c r="CS617" s="190" t="str">
        <f t="shared" si="748"/>
        <v>CS$19</v>
      </c>
      <c r="CT617" s="190" t="str">
        <f t="shared" si="748"/>
        <v>CT$19</v>
      </c>
      <c r="CU617" s="190" t="str">
        <f t="shared" si="748"/>
        <v>CU$19</v>
      </c>
      <c r="CV617" s="190" t="str">
        <f t="shared" si="748"/>
        <v>CV$19</v>
      </c>
      <c r="CW617" s="190" t="str">
        <f t="shared" si="748"/>
        <v>CW$19</v>
      </c>
      <c r="CX617" s="190" t="str">
        <f t="shared" si="748"/>
        <v>CX$19</v>
      </c>
      <c r="CY617" s="190" t="str">
        <f t="shared" si="748"/>
        <v>CY$19</v>
      </c>
      <c r="CZ617" s="190" t="str">
        <f t="shared" si="748"/>
        <v>CZ$19</v>
      </c>
      <c r="DA617" s="190" t="str">
        <f t="shared" si="748"/>
        <v>DA$19</v>
      </c>
      <c r="DB617" s="190" t="str">
        <f t="shared" si="748"/>
        <v>DB$19</v>
      </c>
      <c r="DC617" s="190" t="str">
        <f t="shared" si="748"/>
        <v>DC$19</v>
      </c>
      <c r="DD617" s="190" t="str">
        <f t="shared" si="748"/>
        <v>DD$19</v>
      </c>
      <c r="DE617" s="190" t="str">
        <f t="shared" si="748"/>
        <v>DE$19</v>
      </c>
      <c r="DF617" s="190" t="str">
        <f t="shared" si="748"/>
        <v>DF$19</v>
      </c>
      <c r="DG617" s="190" t="str">
        <f t="shared" si="748"/>
        <v>DG$19</v>
      </c>
      <c r="DH617" s="190" t="str">
        <f t="shared" si="748"/>
        <v>DH$19</v>
      </c>
      <c r="DI617" s="190" t="str">
        <f t="shared" si="748"/>
        <v>DI$19</v>
      </c>
      <c r="DJ617" s="190" t="str">
        <f t="shared" si="748"/>
        <v>DJ$19</v>
      </c>
      <c r="DK617" s="190" t="str">
        <f t="shared" si="748"/>
        <v>DK$19</v>
      </c>
      <c r="DL617" s="190" t="str">
        <f t="shared" si="748"/>
        <v>DL$19</v>
      </c>
    </row>
    <row r="618" spans="1:116" x14ac:dyDescent="0.4">
      <c r="A618" s="31" t="s">
        <v>218</v>
      </c>
      <c r="B618" s="31" t="s">
        <v>81</v>
      </c>
      <c r="C618" s="31"/>
      <c r="D618" t="s">
        <v>478</v>
      </c>
      <c r="E618" s="8" t="str">
        <f t="shared" ref="E618:E621" si="749">ROW()&amp;" "&amp;D618</f>
        <v>618 SAM-PR-R</v>
      </c>
      <c r="F618" t="s">
        <v>440</v>
      </c>
      <c r="G618" s="66" t="s">
        <v>779</v>
      </c>
      <c r="H618" s="22"/>
      <c r="I618" s="299"/>
      <c r="J618" s="299"/>
      <c r="K618" s="22"/>
      <c r="L618" s="22"/>
      <c r="M618" s="22"/>
      <c r="N618" s="22"/>
      <c r="O618" s="22"/>
      <c r="P618" s="22"/>
      <c r="R618" s="66"/>
      <c r="S618" s="66"/>
      <c r="T618" s="66"/>
      <c r="U618" s="66"/>
      <c r="V618" s="66"/>
      <c r="W618" s="66"/>
      <c r="X618" s="66"/>
      <c r="Y618" s="66"/>
      <c r="Z618" s="66"/>
      <c r="AA618" s="66"/>
      <c r="AB618" s="66"/>
      <c r="AC618" s="66"/>
      <c r="AD618" s="66"/>
      <c r="AE618" s="66"/>
      <c r="AF618" s="66"/>
      <c r="AG618" s="66"/>
      <c r="AH618" s="66"/>
      <c r="AI618" s="66"/>
      <c r="AJ618" s="66"/>
      <c r="AK618" s="66"/>
      <c r="AL618" s="66"/>
      <c r="AM618" s="66"/>
      <c r="AN618" s="66"/>
      <c r="AO618" s="66"/>
      <c r="AP618" s="66"/>
      <c r="AQ618" s="66"/>
      <c r="AR618" s="66"/>
      <c r="AS618" s="66"/>
      <c r="AT618" s="66"/>
      <c r="AU618" s="66"/>
      <c r="AV618" s="66"/>
      <c r="AW618" s="66"/>
      <c r="AX618" s="66"/>
      <c r="AY618" s="66"/>
      <c r="AZ618" s="66"/>
      <c r="BA618" s="66"/>
      <c r="BB618" s="66"/>
      <c r="BC618" s="66"/>
      <c r="BD618" s="66"/>
      <c r="BE618" s="66"/>
      <c r="BF618" s="66"/>
      <c r="BG618" s="66"/>
      <c r="BH618" s="66"/>
      <c r="BI618" s="66"/>
      <c r="BJ618" s="66"/>
      <c r="BK618" s="66"/>
      <c r="BL618" s="66"/>
      <c r="BM618" s="66"/>
      <c r="BN618" s="66"/>
      <c r="BO618" s="66"/>
      <c r="BP618" s="66"/>
      <c r="BQ618" s="66"/>
      <c r="BR618" s="66"/>
      <c r="BS618" s="66"/>
      <c r="BT618" s="66"/>
      <c r="BU618" s="66"/>
      <c r="BV618" s="66"/>
      <c r="BW618" s="66"/>
      <c r="BX618" s="66"/>
      <c r="BY618" s="66"/>
      <c r="BZ618" s="66"/>
      <c r="CA618" s="66"/>
      <c r="CB618" s="66"/>
      <c r="CC618" s="66"/>
      <c r="CD618" s="66"/>
      <c r="CE618" s="66"/>
      <c r="CF618" s="66"/>
      <c r="CG618" s="66"/>
      <c r="CH618" s="66"/>
      <c r="CI618" s="66"/>
      <c r="CJ618" s="66"/>
      <c r="CK618" s="66"/>
      <c r="CL618" s="66"/>
      <c r="CN618" s="299"/>
      <c r="CO618" s="66"/>
      <c r="CP618" s="66"/>
      <c r="CQ618" s="66"/>
      <c r="CR618" s="66"/>
      <c r="CS618" s="66"/>
      <c r="CT618" s="66"/>
      <c r="CU618" s="66"/>
      <c r="CV618" s="66"/>
      <c r="CW618" s="66"/>
      <c r="CX618" s="66"/>
      <c r="CY618" s="66"/>
      <c r="CZ618" s="66"/>
      <c r="DA618" s="66"/>
      <c r="DB618" s="66"/>
      <c r="DC618" s="66"/>
      <c r="DD618" s="66"/>
      <c r="DE618" s="66"/>
      <c r="DF618" s="66"/>
      <c r="DG618" s="66"/>
      <c r="DH618" s="66"/>
      <c r="DI618" s="66"/>
      <c r="DJ618" s="66"/>
      <c r="DK618" s="66"/>
      <c r="DL618" s="66"/>
    </row>
    <row r="619" spans="1:116" x14ac:dyDescent="0.4">
      <c r="B619" t="s">
        <v>332</v>
      </c>
      <c r="D619" t="s">
        <v>478</v>
      </c>
      <c r="E619" s="8" t="str">
        <f t="shared" si="749"/>
        <v>619 SAM-PR-R</v>
      </c>
      <c r="G619" s="125" t="str">
        <f>"SAM - "&amp;SUBSTITUTE(G618,":","")</f>
        <v>SAM - unit</v>
      </c>
      <c r="I619" s="74"/>
      <c r="J619" s="74"/>
      <c r="K619" s="24"/>
      <c r="L619" s="24"/>
      <c r="M619" s="24"/>
      <c r="N619" s="24"/>
      <c r="O619" s="24"/>
      <c r="P619" s="24"/>
      <c r="R619" s="19"/>
      <c r="S619" s="19"/>
      <c r="T619" s="19"/>
      <c r="U619" s="19"/>
      <c r="V619" s="19"/>
      <c r="W619" s="19"/>
      <c r="X619" s="19"/>
      <c r="Y619" s="19"/>
      <c r="Z619" s="19"/>
      <c r="AA619" s="19"/>
      <c r="AB619" s="19"/>
      <c r="AC619" s="19"/>
      <c r="AD619" s="19"/>
      <c r="AE619" s="19"/>
      <c r="AF619" s="19"/>
      <c r="AG619" s="19"/>
      <c r="AH619" s="19"/>
      <c r="AI619" s="19"/>
      <c r="AJ619" s="19"/>
      <c r="AK619" s="19"/>
      <c r="AL619" s="19"/>
      <c r="AM619" s="19"/>
      <c r="AN619" s="19"/>
      <c r="AO619" s="19"/>
      <c r="AP619" s="19"/>
      <c r="AQ619" s="19"/>
      <c r="AR619" s="19"/>
      <c r="AS619" s="19"/>
      <c r="AT619" s="19"/>
      <c r="AU619" s="19"/>
      <c r="AV619" s="19"/>
      <c r="AW619" s="19"/>
      <c r="AX619" s="19"/>
      <c r="AY619" s="19"/>
      <c r="AZ619" s="19"/>
      <c r="BA619" s="19"/>
      <c r="BB619" s="19"/>
      <c r="BC619" s="19"/>
      <c r="BD619" s="19"/>
      <c r="BE619" s="19"/>
      <c r="BF619" s="19"/>
      <c r="BG619" s="19"/>
      <c r="BH619" s="19"/>
      <c r="BI619" s="19"/>
      <c r="BJ619" s="19"/>
      <c r="BK619" s="19"/>
      <c r="BL619" s="19"/>
      <c r="BM619" s="19"/>
      <c r="BN619" s="19"/>
      <c r="BO619" s="19"/>
      <c r="BP619" s="19"/>
      <c r="BQ619" s="19"/>
      <c r="BR619" s="19"/>
      <c r="BS619" s="19"/>
      <c r="BT619" s="19"/>
      <c r="BU619" s="19"/>
      <c r="BV619" s="19"/>
      <c r="BW619" s="19"/>
      <c r="BX619" s="19"/>
      <c r="BY619" s="19"/>
      <c r="BZ619" s="19"/>
      <c r="CA619" s="19"/>
      <c r="CB619" s="19"/>
      <c r="CC619" s="19"/>
      <c r="CD619" s="19"/>
      <c r="CE619" s="19"/>
      <c r="CF619" s="19"/>
      <c r="CG619" s="19"/>
      <c r="CH619" s="19"/>
      <c r="CI619" s="19"/>
      <c r="CJ619" s="19"/>
      <c r="CK619" s="19"/>
      <c r="CL619" s="19"/>
      <c r="CN619" s="74"/>
      <c r="CO619" s="19"/>
      <c r="CP619" s="19"/>
      <c r="CQ619" s="19"/>
      <c r="CR619" s="19"/>
      <c r="CS619" s="19"/>
      <c r="CT619" s="19"/>
      <c r="CU619" s="19"/>
      <c r="CV619" s="19"/>
      <c r="CW619" s="19"/>
      <c r="CX619" s="19"/>
      <c r="CY619" s="19"/>
      <c r="CZ619" s="19"/>
      <c r="DA619" s="19"/>
      <c r="DB619" s="19"/>
      <c r="DC619" s="19"/>
      <c r="DD619" s="19"/>
      <c r="DE619" s="19"/>
      <c r="DF619" s="19"/>
      <c r="DG619" s="19"/>
      <c r="DH619" s="19"/>
      <c r="DI619" s="19"/>
      <c r="DJ619" s="19"/>
      <c r="DK619" s="19"/>
      <c r="DL619" s="19"/>
    </row>
    <row r="620" spans="1:116" x14ac:dyDescent="0.4">
      <c r="B620" t="str">
        <f>E620</f>
        <v>620 SAM-PR-R</v>
      </c>
      <c r="D620" t="s">
        <v>478</v>
      </c>
      <c r="E620" s="8" t="str">
        <f t="shared" si="749"/>
        <v>620 SAM-PR-R</v>
      </c>
      <c r="G620" s="145" t="s">
        <v>65</v>
      </c>
      <c r="H620" s="12"/>
      <c r="J620" s="75">
        <v>0.01</v>
      </c>
      <c r="K620" s="166">
        <v>4.8000000000000001E-2</v>
      </c>
      <c r="L620" s="166">
        <v>8.5999999999999993E-2</v>
      </c>
      <c r="M620" s="166">
        <v>0.124</v>
      </c>
      <c r="N620" s="166">
        <v>0.16200000000000001</v>
      </c>
      <c r="O620" s="166">
        <v>0.2</v>
      </c>
      <c r="P620" s="166">
        <v>0.2</v>
      </c>
      <c r="R620" s="20"/>
      <c r="S620" s="167" cm="1">
        <f t="array" ref="S620">(INDEX($I:$O,ROW(),MATCH(S$3,$I$2:$O$2,0))/12-INDEX($I:$O,ROW(),MATCH(S$3-1,$I$2:$O$2,0))/12)+R620</f>
        <v>4.0000000000000001E-3</v>
      </c>
      <c r="T620" s="167" cm="1">
        <f t="array" ref="T620">(INDEX($I:$O,ROW(),MATCH(T$3,$I$2:$O$2,0))/12-INDEX($I:$O,ROW(),MATCH(T$3-1,$I$2:$O$2,0))/12)+S620</f>
        <v>8.0000000000000002E-3</v>
      </c>
      <c r="U620" s="167" cm="1">
        <f t="array" ref="U620">(INDEX($I:$O,ROW(),MATCH(U$3,$I$2:$O$2,0))/12-INDEX($I:$O,ROW(),MATCH(U$3-1,$I$2:$O$2,0))/12)+T620</f>
        <v>1.2E-2</v>
      </c>
      <c r="V620" s="167" cm="1">
        <f t="array" ref="V620">(INDEX($I:$O,ROW(),MATCH(V$3,$I$2:$O$2,0))/12-INDEX($I:$O,ROW(),MATCH(V$3-1,$I$2:$O$2,0))/12)+U620</f>
        <v>1.6E-2</v>
      </c>
      <c r="W620" s="167" cm="1">
        <f t="array" ref="W620">(INDEX($I:$O,ROW(),MATCH(W$3,$I$2:$O$2,0))/12-INDEX($I:$O,ROW(),MATCH(W$3-1,$I$2:$O$2,0))/12)+V620</f>
        <v>0.02</v>
      </c>
      <c r="X620" s="167" cm="1">
        <f t="array" ref="X620">(INDEX($I:$O,ROW(),MATCH(X$3,$I$2:$O$2,0))/12-INDEX($I:$O,ROW(),MATCH(X$3-1,$I$2:$O$2,0))/12)+W620</f>
        <v>2.4E-2</v>
      </c>
      <c r="Y620" s="167" cm="1">
        <f t="array" ref="Y620">(INDEX($I:$O,ROW(),MATCH(Y$3,$I$2:$O$2,0))/12-INDEX($I:$O,ROW(),MATCH(Y$3-1,$I$2:$O$2,0))/12)+X620</f>
        <v>2.8000000000000001E-2</v>
      </c>
      <c r="Z620" s="167" cm="1">
        <f t="array" ref="Z620">(INDEX($I:$O,ROW(),MATCH(Z$3,$I$2:$O$2,0))/12-INDEX($I:$O,ROW(),MATCH(Z$3-1,$I$2:$O$2,0))/12)+Y620</f>
        <v>3.2000000000000001E-2</v>
      </c>
      <c r="AA620" s="167" cm="1">
        <f t="array" ref="AA620">(INDEX($I:$O,ROW(),MATCH(AA$3,$I$2:$O$2,0))/12-INDEX($I:$O,ROW(),MATCH(AA$3-1,$I$2:$O$2,0))/12)+Z620</f>
        <v>3.6000000000000004E-2</v>
      </c>
      <c r="AB620" s="167" cm="1">
        <f t="array" ref="AB620">(INDEX($I:$O,ROW(),MATCH(AB$3,$I$2:$O$2,0))/12-INDEX($I:$O,ROW(),MATCH(AB$3-1,$I$2:$O$2,0))/12)+AA620</f>
        <v>4.0000000000000008E-2</v>
      </c>
      <c r="AC620" s="167" cm="1">
        <f t="array" ref="AC620">(INDEX($I:$O,ROW(),MATCH(AC$3,$I$2:$O$2,0))/12-INDEX($I:$O,ROW(),MATCH(AC$3-1,$I$2:$O$2,0))/12)+AB620</f>
        <v>4.4000000000000011E-2</v>
      </c>
      <c r="AD620" s="167" cm="1">
        <f t="array" ref="AD620">(INDEX($I:$O,ROW(),MATCH(AD$3,$I$2:$O$2,0))/12-INDEX($I:$O,ROW(),MATCH(AD$3-1,$I$2:$O$2,0))/12)+AC620</f>
        <v>4.8000000000000015E-2</v>
      </c>
      <c r="AE620" s="167" cm="1">
        <f t="array" ref="AE620">(INDEX($I:$O,ROW(),MATCH(AE$3,$I$2:$O$2,0))/12-INDEX($I:$O,ROW(),MATCH(AE$3-1,$I$2:$O$2,0))/12)+AD620</f>
        <v>5.116666666666668E-2</v>
      </c>
      <c r="AF620" s="167" cm="1">
        <f t="array" ref="AF620">(INDEX($I:$O,ROW(),MATCH(AF$3,$I$2:$O$2,0))/12-INDEX($I:$O,ROW(),MATCH(AF$3-1,$I$2:$O$2,0))/12)+AE620</f>
        <v>5.4333333333333345E-2</v>
      </c>
      <c r="AG620" s="167" cm="1">
        <f t="array" ref="AG620">(INDEX($I:$O,ROW(),MATCH(AG$3,$I$2:$O$2,0))/12-INDEX($I:$O,ROW(),MATCH(AG$3-1,$I$2:$O$2,0))/12)+AF620</f>
        <v>5.7500000000000009E-2</v>
      </c>
      <c r="AH620" s="167" cm="1">
        <f t="array" ref="AH620">(INDEX($I:$O,ROW(),MATCH(AH$3,$I$2:$O$2,0))/12-INDEX($I:$O,ROW(),MATCH(AH$3-1,$I$2:$O$2,0))/12)+AG620</f>
        <v>6.0666666666666674E-2</v>
      </c>
      <c r="AI620" s="167" cm="1">
        <f t="array" ref="AI620">(INDEX($I:$O,ROW(),MATCH(AI$3,$I$2:$O$2,0))/12-INDEX($I:$O,ROW(),MATCH(AI$3-1,$I$2:$O$2,0))/12)+AH620</f>
        <v>6.3833333333333339E-2</v>
      </c>
      <c r="AJ620" s="167" cm="1">
        <f t="array" ref="AJ620">(INDEX($I:$O,ROW(),MATCH(AJ$3,$I$2:$O$2,0))/12-INDEX($I:$O,ROW(),MATCH(AJ$3-1,$I$2:$O$2,0))/12)+AI620</f>
        <v>6.7000000000000004E-2</v>
      </c>
      <c r="AK620" s="167" cm="1">
        <f t="array" ref="AK620">(INDEX($I:$O,ROW(),MATCH(AK$3,$I$2:$O$2,0))/12-INDEX($I:$O,ROW(),MATCH(AK$3-1,$I$2:$O$2,0))/12)+AJ620</f>
        <v>7.0166666666666669E-2</v>
      </c>
      <c r="AL620" s="167" cm="1">
        <f t="array" ref="AL620">(INDEX($I:$O,ROW(),MATCH(AL$3,$I$2:$O$2,0))/12-INDEX($I:$O,ROW(),MATCH(AL$3-1,$I$2:$O$2,0))/12)+AK620</f>
        <v>7.3333333333333334E-2</v>
      </c>
      <c r="AM620" s="167" cm="1">
        <f t="array" ref="AM620">(INDEX($I:$O,ROW(),MATCH(AM$3,$I$2:$O$2,0))/12-INDEX($I:$O,ROW(),MATCH(AM$3-1,$I$2:$O$2,0))/12)+AL620</f>
        <v>7.6499999999999999E-2</v>
      </c>
      <c r="AN620" s="167" cm="1">
        <f t="array" ref="AN620">(INDEX($I:$O,ROW(),MATCH(AN$3,$I$2:$O$2,0))/12-INDEX($I:$O,ROW(),MATCH(AN$3-1,$I$2:$O$2,0))/12)+AM620</f>
        <v>7.9666666666666663E-2</v>
      </c>
      <c r="AO620" s="167" cm="1">
        <f t="array" ref="AO620">(INDEX($I:$O,ROW(),MATCH(AO$3,$I$2:$O$2,0))/12-INDEX($I:$O,ROW(),MATCH(AO$3-1,$I$2:$O$2,0))/12)+AN620</f>
        <v>8.2833333333333328E-2</v>
      </c>
      <c r="AP620" s="167" cm="1">
        <f t="array" ref="AP620">(INDEX($I:$O,ROW(),MATCH(AP$3,$I$2:$O$2,0))/12-INDEX($I:$O,ROW(),MATCH(AP$3-1,$I$2:$O$2,0))/12)+AO620</f>
        <v>8.5999999999999993E-2</v>
      </c>
      <c r="AQ620" s="167" cm="1">
        <f t="array" ref="AQ620">(INDEX($I:$O,ROW(),MATCH(AQ$3,$I$2:$O$2,0))/12-INDEX($I:$O,ROW(),MATCH(AQ$3-1,$I$2:$O$2,0))/12)+AP620</f>
        <v>8.9166666666666658E-2</v>
      </c>
      <c r="AR620" s="167" cm="1">
        <f t="array" ref="AR620">(INDEX($I:$O,ROW(),MATCH(AR$3,$I$2:$O$2,0))/12-INDEX($I:$O,ROW(),MATCH(AR$3-1,$I$2:$O$2,0))/12)+AQ620</f>
        <v>9.2333333333333323E-2</v>
      </c>
      <c r="AS620" s="167" cm="1">
        <f t="array" ref="AS620">(INDEX($I:$O,ROW(),MATCH(AS$3,$I$2:$O$2,0))/12-INDEX($I:$O,ROW(),MATCH(AS$3-1,$I$2:$O$2,0))/12)+AR620</f>
        <v>9.5499999999999988E-2</v>
      </c>
      <c r="AT620" s="167" cm="1">
        <f t="array" ref="AT620">(INDEX($I:$O,ROW(),MATCH(AT$3,$I$2:$O$2,0))/12-INDEX($I:$O,ROW(),MATCH(AT$3-1,$I$2:$O$2,0))/12)+AS620</f>
        <v>9.8666666666666653E-2</v>
      </c>
      <c r="AU620" s="167" cm="1">
        <f t="array" ref="AU620">(INDEX($I:$O,ROW(),MATCH(AU$3,$I$2:$O$2,0))/12-INDEX($I:$O,ROW(),MATCH(AU$3-1,$I$2:$O$2,0))/12)+AT620</f>
        <v>0.10183333333333332</v>
      </c>
      <c r="AV620" s="167" cm="1">
        <f t="array" ref="AV620">(INDEX($I:$O,ROW(),MATCH(AV$3,$I$2:$O$2,0))/12-INDEX($I:$O,ROW(),MATCH(AV$3-1,$I$2:$O$2,0))/12)+AU620</f>
        <v>0.10499999999999998</v>
      </c>
      <c r="AW620" s="167" cm="1">
        <f t="array" ref="AW620">(INDEX($I:$O,ROW(),MATCH(AW$3,$I$2:$O$2,0))/12-INDEX($I:$O,ROW(),MATCH(AW$3-1,$I$2:$O$2,0))/12)+AV620</f>
        <v>0.10816666666666665</v>
      </c>
      <c r="AX620" s="167" cm="1">
        <f t="array" ref="AX620">(INDEX($I:$O,ROW(),MATCH(AX$3,$I$2:$O$2,0))/12-INDEX($I:$O,ROW(),MATCH(AX$3-1,$I$2:$O$2,0))/12)+AW620</f>
        <v>0.11133333333333331</v>
      </c>
      <c r="AY620" s="167" cm="1">
        <f t="array" ref="AY620">(INDEX($I:$O,ROW(),MATCH(AY$3,$I$2:$O$2,0))/12-INDEX($I:$O,ROW(),MATCH(AY$3-1,$I$2:$O$2,0))/12)+AX620</f>
        <v>0.11449999999999998</v>
      </c>
      <c r="AZ620" s="167" cm="1">
        <f t="array" ref="AZ620">(INDEX($I:$O,ROW(),MATCH(AZ$3,$I$2:$O$2,0))/12-INDEX($I:$O,ROW(),MATCH(AZ$3-1,$I$2:$O$2,0))/12)+AY620</f>
        <v>0.11766666666666664</v>
      </c>
      <c r="BA620" s="167" cm="1">
        <f t="array" ref="BA620">(INDEX($I:$O,ROW(),MATCH(BA$3,$I$2:$O$2,0))/12-INDEX($I:$O,ROW(),MATCH(BA$3-1,$I$2:$O$2,0))/12)+AZ620</f>
        <v>0.12083333333333331</v>
      </c>
      <c r="BB620" s="167" cm="1">
        <f t="array" ref="BB620">(INDEX($I:$O,ROW(),MATCH(BB$3,$I$2:$O$2,0))/12-INDEX($I:$O,ROW(),MATCH(BB$3-1,$I$2:$O$2,0))/12)+BA620</f>
        <v>0.12399999999999997</v>
      </c>
      <c r="BC620" s="167" cm="1">
        <f t="array" ref="BC620">(INDEX($I:$O,ROW(),MATCH(BC$3,$I$2:$O$2,0))/12-INDEX($I:$O,ROW(),MATCH(BC$3-1,$I$2:$O$2,0))/12)+BB620</f>
        <v>0.12716666666666665</v>
      </c>
      <c r="BD620" s="167" cm="1">
        <f t="array" ref="BD620">(INDEX($I:$O,ROW(),MATCH(BD$3,$I$2:$O$2,0))/12-INDEX($I:$O,ROW(),MATCH(BD$3-1,$I$2:$O$2,0))/12)+BC620</f>
        <v>0.13033333333333333</v>
      </c>
      <c r="BE620" s="167" cm="1">
        <f t="array" ref="BE620">(INDEX($I:$O,ROW(),MATCH(BE$3,$I$2:$O$2,0))/12-INDEX($I:$O,ROW(),MATCH(BE$3-1,$I$2:$O$2,0))/12)+BD620</f>
        <v>0.13350000000000001</v>
      </c>
      <c r="BF620" s="167" cm="1">
        <f t="array" ref="BF620">(INDEX($I:$O,ROW(),MATCH(BF$3,$I$2:$O$2,0))/12-INDEX($I:$O,ROW(),MATCH(BF$3-1,$I$2:$O$2,0))/12)+BE620</f>
        <v>0.13666666666666669</v>
      </c>
      <c r="BG620" s="167" cm="1">
        <f t="array" ref="BG620">(INDEX($I:$O,ROW(),MATCH(BG$3,$I$2:$O$2,0))/12-INDEX($I:$O,ROW(),MATCH(BG$3-1,$I$2:$O$2,0))/12)+BF620</f>
        <v>0.13983333333333337</v>
      </c>
      <c r="BH620" s="167" cm="1">
        <f t="array" ref="BH620">(INDEX($I:$O,ROW(),MATCH(BH$3,$I$2:$O$2,0))/12-INDEX($I:$O,ROW(),MATCH(BH$3-1,$I$2:$O$2,0))/12)+BG620</f>
        <v>0.14300000000000004</v>
      </c>
      <c r="BI620" s="167" cm="1">
        <f t="array" ref="BI620">(INDEX($I:$O,ROW(),MATCH(BI$3,$I$2:$O$2,0))/12-INDEX($I:$O,ROW(),MATCH(BI$3-1,$I$2:$O$2,0))/12)+BH620</f>
        <v>0.14616666666666672</v>
      </c>
      <c r="BJ620" s="167" cm="1">
        <f t="array" ref="BJ620">(INDEX($I:$O,ROW(),MATCH(BJ$3,$I$2:$O$2,0))/12-INDEX($I:$O,ROW(),MATCH(BJ$3-1,$I$2:$O$2,0))/12)+BI620</f>
        <v>0.1493333333333334</v>
      </c>
      <c r="BK620" s="167" cm="1">
        <f t="array" ref="BK620">(INDEX($I:$O,ROW(),MATCH(BK$3,$I$2:$O$2,0))/12-INDEX($I:$O,ROW(),MATCH(BK$3-1,$I$2:$O$2,0))/12)+BJ620</f>
        <v>0.15250000000000008</v>
      </c>
      <c r="BL620" s="167" cm="1">
        <f t="array" ref="BL620">(INDEX($I:$O,ROW(),MATCH(BL$3,$I$2:$O$2,0))/12-INDEX($I:$O,ROW(),MATCH(BL$3-1,$I$2:$O$2,0))/12)+BK620</f>
        <v>0.15566666666666676</v>
      </c>
      <c r="BM620" s="167" cm="1">
        <f t="array" ref="BM620">(INDEX($I:$O,ROW(),MATCH(BM$3,$I$2:$O$2,0))/12-INDEX($I:$O,ROW(),MATCH(BM$3-1,$I$2:$O$2,0))/12)+BL620</f>
        <v>0.15883333333333344</v>
      </c>
      <c r="BN620" s="167" cm="1">
        <f t="array" ref="BN620">(INDEX($I:$O,ROW(),MATCH(BN$3,$I$2:$O$2,0))/12-INDEX($I:$O,ROW(),MATCH(BN$3-1,$I$2:$O$2,0))/12)+BM620</f>
        <v>0.16200000000000012</v>
      </c>
      <c r="BO620" s="167" cm="1">
        <f t="array" ref="BO620">(INDEX($I:$O,ROW(),MATCH(BO$3,$I$2:$O$2,0))/12-INDEX($I:$O,ROW(),MATCH(BO$3-1,$I$2:$O$2,0))/12)+BN620</f>
        <v>0.16516666666666679</v>
      </c>
      <c r="BP620" s="167" cm="1">
        <f t="array" ref="BP620">(INDEX($I:$O,ROW(),MATCH(BP$3,$I$2:$O$2,0))/12-INDEX($I:$O,ROW(),MATCH(BP$3-1,$I$2:$O$2,0))/12)+BO620</f>
        <v>0.16833333333333347</v>
      </c>
      <c r="BQ620" s="167" cm="1">
        <f t="array" ref="BQ620">(INDEX($I:$O,ROW(),MATCH(BQ$3,$I$2:$O$2,0))/12-INDEX($I:$O,ROW(),MATCH(BQ$3-1,$I$2:$O$2,0))/12)+BP620</f>
        <v>0.17150000000000015</v>
      </c>
      <c r="BR620" s="167" cm="1">
        <f t="array" ref="BR620">(INDEX($I:$O,ROW(),MATCH(BR$3,$I$2:$O$2,0))/12-INDEX($I:$O,ROW(),MATCH(BR$3-1,$I$2:$O$2,0))/12)+BQ620</f>
        <v>0.17466666666666683</v>
      </c>
      <c r="BS620" s="167" cm="1">
        <f t="array" ref="BS620">(INDEX($I:$O,ROW(),MATCH(BS$3,$I$2:$O$2,0))/12-INDEX($I:$O,ROW(),MATCH(BS$3-1,$I$2:$O$2,0))/12)+BR620</f>
        <v>0.17783333333333351</v>
      </c>
      <c r="BT620" s="167" cm="1">
        <f t="array" ref="BT620">(INDEX($I:$O,ROW(),MATCH(BT$3,$I$2:$O$2,0))/12-INDEX($I:$O,ROW(),MATCH(BT$3-1,$I$2:$O$2,0))/12)+BS620</f>
        <v>0.18100000000000019</v>
      </c>
      <c r="BU620" s="167" cm="1">
        <f t="array" ref="BU620">(INDEX($I:$O,ROW(),MATCH(BU$3,$I$2:$O$2,0))/12-INDEX($I:$O,ROW(),MATCH(BU$3-1,$I$2:$O$2,0))/12)+BT620</f>
        <v>0.18416666666666687</v>
      </c>
      <c r="BV620" s="167" cm="1">
        <f t="array" ref="BV620">(INDEX($I:$O,ROW(),MATCH(BV$3,$I$2:$O$2,0))/12-INDEX($I:$O,ROW(),MATCH(BV$3-1,$I$2:$O$2,0))/12)+BU620</f>
        <v>0.18733333333333355</v>
      </c>
      <c r="BW620" s="167" cm="1">
        <f t="array" ref="BW620">(INDEX($I:$O,ROW(),MATCH(BW$3,$I$2:$O$2,0))/12-INDEX($I:$O,ROW(),MATCH(BW$3-1,$I$2:$O$2,0))/12)+BV620</f>
        <v>0.19050000000000022</v>
      </c>
      <c r="BX620" s="167" cm="1">
        <f t="array" ref="BX620">(INDEX($I:$O,ROW(),MATCH(BX$3,$I$2:$O$2,0))/12-INDEX($I:$O,ROW(),MATCH(BX$3-1,$I$2:$O$2,0))/12)+BW620</f>
        <v>0.1936666666666669</v>
      </c>
      <c r="BY620" s="167" cm="1">
        <f t="array" ref="BY620">(INDEX($I:$O,ROW(),MATCH(BY$3,$I$2:$O$2,0))/12-INDEX($I:$O,ROW(),MATCH(BY$3-1,$I$2:$O$2,0))/12)+BX620</f>
        <v>0.19683333333333358</v>
      </c>
      <c r="BZ620" s="167" cm="1">
        <f t="array" ref="BZ620">(INDEX($I:$O,ROW(),MATCH(BZ$3,$I$2:$O$2,0))/12-INDEX($I:$O,ROW(),MATCH(BZ$3-1,$I$2:$O$2,0))/12)+BY620</f>
        <v>0.20000000000000026</v>
      </c>
      <c r="CA620" s="167" cm="1">
        <f t="array" ref="CA620">(INDEX($I:$P,ROW(),MATCH(CA$3,$I$2:$P$2,0))/12-INDEX($I:$P,ROW(),MATCH(CA$3-1,$I$2:$P$2,0))/12)+BZ620</f>
        <v>0.20000000000000026</v>
      </c>
      <c r="CB620" s="167" cm="1">
        <f t="array" ref="CB620">(INDEX($I:$P,ROW(),MATCH(CB$3,$I$2:$P$2,0))/12-INDEX($I:$P,ROW(),MATCH(CB$3-1,$I$2:$P$2,0))/12)+CA620</f>
        <v>0.20000000000000026</v>
      </c>
      <c r="CC620" s="167" cm="1">
        <f t="array" ref="CC620">(INDEX($I:$P,ROW(),MATCH(CC$3,$I$2:$P$2,0))/12-INDEX($I:$P,ROW(),MATCH(CC$3-1,$I$2:$P$2,0))/12)+CB620</f>
        <v>0.20000000000000026</v>
      </c>
      <c r="CD620" s="167" cm="1">
        <f t="array" ref="CD620">(INDEX($I:$P,ROW(),MATCH(CD$3,$I$2:$P$2,0))/12-INDEX($I:$P,ROW(),MATCH(CD$3-1,$I$2:$P$2,0))/12)+CC620</f>
        <v>0.20000000000000026</v>
      </c>
      <c r="CE620" s="167" cm="1">
        <f t="array" ref="CE620">(INDEX($I:$P,ROW(),MATCH(CE$3,$I$2:$P$2,0))/12-INDEX($I:$P,ROW(),MATCH(CE$3-1,$I$2:$P$2,0))/12)+CD620</f>
        <v>0.20000000000000026</v>
      </c>
      <c r="CF620" s="167" cm="1">
        <f t="array" ref="CF620">(INDEX($I:$P,ROW(),MATCH(CF$3,$I$2:$P$2,0))/12-INDEX($I:$P,ROW(),MATCH(CF$3-1,$I$2:$P$2,0))/12)+CE620</f>
        <v>0.20000000000000026</v>
      </c>
      <c r="CG620" s="167" cm="1">
        <f t="array" ref="CG620">(INDEX($I:$P,ROW(),MATCH(CG$3,$I$2:$P$2,0))/12-INDEX($I:$P,ROW(),MATCH(CG$3-1,$I$2:$P$2,0))/12)+CF620</f>
        <v>0.20000000000000026</v>
      </c>
      <c r="CH620" s="167" cm="1">
        <f t="array" ref="CH620">(INDEX($I:$P,ROW(),MATCH(CH$3,$I$2:$P$2,0))/12-INDEX($I:$P,ROW(),MATCH(CH$3-1,$I$2:$P$2,0))/12)+CG620</f>
        <v>0.20000000000000026</v>
      </c>
      <c r="CI620" s="167" cm="1">
        <f t="array" ref="CI620">(INDEX($I:$P,ROW(),MATCH(CI$3,$I$2:$P$2,0))/12-INDEX($I:$P,ROW(),MATCH(CI$3-1,$I$2:$P$2,0))/12)+CH620</f>
        <v>0.20000000000000026</v>
      </c>
      <c r="CJ620" s="167" cm="1">
        <f t="array" ref="CJ620">(INDEX($I:$P,ROW(),MATCH(CJ$3,$I$2:$P$2,0))/12-INDEX($I:$P,ROW(),MATCH(CJ$3-1,$I$2:$P$2,0))/12)+CI620</f>
        <v>0.20000000000000026</v>
      </c>
      <c r="CK620" s="167" cm="1">
        <f t="array" ref="CK620">(INDEX($I:$P,ROW(),MATCH(CK$3,$I$2:$P$2,0))/12-INDEX($I:$P,ROW(),MATCH(CK$3-1,$I$2:$P$2,0))/12)+CJ620</f>
        <v>0.20000000000000026</v>
      </c>
      <c r="CL620" s="167" cm="1">
        <f t="array" ref="CL620">(INDEX($I:$P,ROW(),MATCH(CL$3,$I$2:$P$2,0))/12-INDEX($I:$P,ROW(),MATCH(CL$3-1,$I$2:$P$2,0))/12)+CK620</f>
        <v>0.20000000000000026</v>
      </c>
      <c r="CN620" s="75">
        <v>0.01</v>
      </c>
      <c r="CO620" s="167" t="e" cm="1">
        <f t="array" ref="CO620">(INDEX($I:$P,ROW(),MATCH(CO$3,$I$2:$P$2,0))/CO$5-INDEX($I:$P,ROW(),MATCH(CO$3-1,$I$2:$P$2,0))/CO$5)+CN620</f>
        <v>#N/A</v>
      </c>
      <c r="CP620" s="167" t="e" cm="1">
        <f t="array" ref="CP620">(INDEX($I:$P,ROW(),MATCH(CP$3,$I$2:$P$2,0))/CP$5-INDEX($I:$P,ROW(),MATCH(CP$3-1,$I$2:$P$2,0))/CP$5)+CO620</f>
        <v>#N/A</v>
      </c>
      <c r="CQ620" s="167" t="e" cm="1">
        <f t="array" ref="CQ620">(INDEX($I:$P,ROW(),MATCH(CQ$3,$I$2:$P$2,0))/CQ$5-INDEX($I:$P,ROW(),MATCH(CQ$3-1,$I$2:$P$2,0))/CQ$5)+CP620</f>
        <v>#N/A</v>
      </c>
      <c r="CR620" s="167" t="e" cm="1">
        <f t="array" ref="CR620">(INDEX($I:$P,ROW(),MATCH(CR$3,$I$2:$P$2,0))/CR$5-INDEX($I:$P,ROW(),MATCH(CR$3-1,$I$2:$P$2,0))/CR$5)+CQ620</f>
        <v>#N/A</v>
      </c>
      <c r="CS620" s="167" t="e" cm="1">
        <f t="array" ref="CS620">(INDEX($I:$P,ROW(),MATCH(CS$3,$I$2:$P$2,0))/CS$5-INDEX($I:$P,ROW(),MATCH(CS$3-1,$I$2:$P$2,0))/CS$5)+CR620</f>
        <v>#N/A</v>
      </c>
      <c r="CT620" s="167" t="e" cm="1">
        <f t="array" ref="CT620">(INDEX($I:$P,ROW(),MATCH(CT$3,$I$2:$P$2,0))/CT$5-INDEX($I:$P,ROW(),MATCH(CT$3-1,$I$2:$P$2,0))/CT$5)+CS620</f>
        <v>#N/A</v>
      </c>
      <c r="CU620" s="167" t="e" cm="1">
        <f t="array" ref="CU620">(INDEX($I:$P,ROW(),MATCH(CU$3,$I$2:$P$2,0))/CU$5-INDEX($I:$P,ROW(),MATCH(CU$3-1,$I$2:$P$2,0))/CU$5)+CT620</f>
        <v>#N/A</v>
      </c>
      <c r="CV620" s="167" t="e" cm="1">
        <f t="array" ref="CV620">(INDEX($I:$P,ROW(),MATCH(CV$3,$I$2:$P$2,0))/CV$5-INDEX($I:$P,ROW(),MATCH(CV$3-1,$I$2:$P$2,0))/CV$5)+CU620</f>
        <v>#N/A</v>
      </c>
      <c r="CW620" s="167" t="e" cm="1">
        <f t="array" ref="CW620">(INDEX($I:$P,ROW(),MATCH(CW$3,$I$2:$P$2,0))/CW$5-INDEX($I:$P,ROW(),MATCH(CW$3-1,$I$2:$P$2,0))/CW$5)+CV620</f>
        <v>#N/A</v>
      </c>
      <c r="CX620" s="167" t="e" cm="1">
        <f t="array" ref="CX620">(INDEX($I:$P,ROW(),MATCH(CX$3,$I$2:$P$2,0))/CX$5-INDEX($I:$P,ROW(),MATCH(CX$3-1,$I$2:$P$2,0))/CX$5)+CW620</f>
        <v>#N/A</v>
      </c>
      <c r="CY620" s="167" t="e" cm="1">
        <f t="array" ref="CY620">(INDEX($I:$P,ROW(),MATCH(CY$3,$I$2:$P$2,0))/CL$5-INDEX($I:$P,ROW(),MATCH(CY$3-1,$I$2:$P$2,0))/CL$5)+CX620</f>
        <v>#N/A</v>
      </c>
      <c r="CZ620" s="167" t="e" cm="1">
        <f t="array" ref="CZ620">(INDEX($I:$P,ROW(),MATCH(CZ$3,$I$2:$P$2,0))/CZ$5-INDEX($I:$P,ROW(),MATCH(CZ$3-1,$I$2:$P$2,0))/CZ$5)+CY620</f>
        <v>#N/A</v>
      </c>
      <c r="DA620" s="167" t="e" cm="1">
        <f t="array" ref="DA620">(INDEX($I:$P,ROW(),MATCH(DA$3,$I$2:$P$2,0))/DA$5-INDEX($I:$P,ROW(),MATCH(DA$3-1,$I$2:$P$2,0))/DA$5)+CZ620</f>
        <v>#N/A</v>
      </c>
      <c r="DB620" s="167" t="e" cm="1">
        <f t="array" ref="DB620">(INDEX($I:$P,ROW(),MATCH(DB$3,$I$2:$P$2,0))/DB$5-INDEX($I:$P,ROW(),MATCH(DB$3-1,$I$2:$P$2,0))/DB$5)+DA620</f>
        <v>#N/A</v>
      </c>
      <c r="DC620" s="167" t="e" cm="1">
        <f t="array" ref="DC620">(INDEX($I:$P,ROW(),MATCH(DC$3,$I$2:$P$2,0))/DC$5-INDEX($I:$P,ROW(),MATCH(DC$3-1,$I$2:$P$2,0))/DC$5)+DB620</f>
        <v>#N/A</v>
      </c>
      <c r="DD620" s="167" t="e" cm="1">
        <f t="array" ref="DD620">(INDEX($I:$P,ROW(),MATCH(DD$3,$I$2:$P$2,0))/DD$5-INDEX($I:$P,ROW(),MATCH(DD$3-1,$I$2:$P$2,0))/DD$5)+DC620</f>
        <v>#N/A</v>
      </c>
      <c r="DE620" s="167" t="e" cm="1">
        <f t="array" ref="DE620">(INDEX($I:$P,ROW(),MATCH(DE$3,$I$2:$P$2,0))/DE$5-INDEX($I:$P,ROW(),MATCH(DE$3-1,$I$2:$P$2,0))/DE$5)+DD620</f>
        <v>#N/A</v>
      </c>
      <c r="DF620" s="167" t="e" cm="1">
        <f t="array" ref="DF620">(INDEX($I:$P,ROW(),MATCH(DF$3,$I$2:$P$2,0))/DF$5-INDEX($I:$P,ROW(),MATCH(DF$3-1,$I$2:$P$2,0))/DF$5)+DE620</f>
        <v>#N/A</v>
      </c>
      <c r="DG620" s="167" t="e" cm="1">
        <f t="array" ref="DG620">(INDEX($I:$P,ROW(),MATCH(DG$3,$I$2:$P$2,0))/DG$5-INDEX($I:$P,ROW(),MATCH(DG$3-1,$I$2:$P$2,0))/DG$5)+DF620</f>
        <v>#N/A</v>
      </c>
      <c r="DH620" s="167" t="e" cm="1">
        <f t="array" ref="DH620">(INDEX($I:$P,ROW(),MATCH(DH$3,$I$2:$P$2,0))/DH$5-INDEX($I:$P,ROW(),MATCH(DH$3-1,$I$2:$P$2,0))/DH$5)+DG620</f>
        <v>#N/A</v>
      </c>
      <c r="DI620" s="167" t="e" cm="1">
        <f t="array" ref="DI620">(INDEX($I:$P,ROW(),MATCH(DI$3,$I$2:$P$2,0))/DI$5-INDEX($I:$P,ROW(),MATCH(DI$3-1,$I$2:$P$2,0))/DI$5)+DH620</f>
        <v>#N/A</v>
      </c>
      <c r="DJ620" s="167" t="e" cm="1">
        <f t="array" ref="DJ620">(INDEX($I:$P,ROW(),MATCH(DJ$3,$I$2:$P$2,0))/DJ$5-INDEX($I:$P,ROW(),MATCH(DJ$3-1,$I$2:$P$2,0))/DJ$5)+DI620</f>
        <v>#N/A</v>
      </c>
      <c r="DK620" s="167" t="e" cm="1">
        <f t="array" ref="DK620">(INDEX($I:$P,ROW(),MATCH(DK$3,$I$2:$P$2,0))/DK$5-INDEX($I:$P,ROW(),MATCH(DK$3-1,$I$2:$P$2,0))/DK$5)+DJ620</f>
        <v>#N/A</v>
      </c>
      <c r="DL620" s="167" t="e" cm="1">
        <f t="array" ref="DL620">(INDEX($I:$P,ROW(),MATCH(DL$3,$I$2:$P$2,0))/DL$5-INDEX($I:$P,ROW(),MATCH(DL$3-1,$I$2:$P$2,0))/DL$5)+DK620</f>
        <v>#N/A</v>
      </c>
    </row>
    <row r="621" spans="1:116" x14ac:dyDescent="0.4">
      <c r="A621" s="27"/>
      <c r="B621" s="27" t="str">
        <f>E621</f>
        <v>621 SAM-PR-R</v>
      </c>
      <c r="C621" s="27" t="s">
        <v>198</v>
      </c>
      <c r="D621" t="s">
        <v>478</v>
      </c>
      <c r="E621" s="9" t="str">
        <f t="shared" si="749"/>
        <v>621 SAM-PR-R</v>
      </c>
      <c r="F621" s="27"/>
      <c r="G621" s="126" t="str">
        <f>"Revenue - "&amp;G623</f>
        <v>Revenue - (Primary label)</v>
      </c>
      <c r="H621" s="24"/>
      <c r="I621" s="24"/>
      <c r="J621" s="24"/>
      <c r="K621" s="33">
        <f t="shared" ref="K621:P621" ca="1" si="750">SUMIF($3:$3,K$2,621:621)</f>
        <v>3120</v>
      </c>
      <c r="L621" s="33">
        <f t="shared" ca="1" si="750"/>
        <v>8230</v>
      </c>
      <c r="M621" s="33">
        <f t="shared" ca="1" si="750"/>
        <v>12789.999999999996</v>
      </c>
      <c r="N621" s="33">
        <f t="shared" ca="1" si="750"/>
        <v>17350.000000000007</v>
      </c>
      <c r="O621" s="33">
        <f t="shared" ca="1" si="750"/>
        <v>21910.000000000025</v>
      </c>
      <c r="P621" s="33">
        <f t="shared" ca="1" si="750"/>
        <v>24000.000000000033</v>
      </c>
      <c r="R621" s="165"/>
      <c r="S621" s="33" cm="1">
        <f t="array" aca="1" ref="S621" ca="1">S620*INDIRECT(S612)</f>
        <v>40</v>
      </c>
      <c r="T621" s="33" cm="1">
        <f t="array" aca="1" ref="T621" ca="1">T620*INDIRECT(T612)</f>
        <v>80</v>
      </c>
      <c r="U621" s="33" cm="1">
        <f t="array" aca="1" ref="U621" ca="1">U620*INDIRECT(U612)</f>
        <v>120</v>
      </c>
      <c r="V621" s="33" cm="1">
        <f t="array" aca="1" ref="V621" ca="1">V620*INDIRECT(V612)</f>
        <v>160</v>
      </c>
      <c r="W621" s="33" cm="1">
        <f t="array" aca="1" ref="W621" ca="1">W620*INDIRECT(W612)</f>
        <v>200</v>
      </c>
      <c r="X621" s="33" cm="1">
        <f t="array" aca="1" ref="X621" ca="1">X620*INDIRECT(X612)</f>
        <v>240</v>
      </c>
      <c r="Y621" s="33" cm="1">
        <f t="array" aca="1" ref="Y621" ca="1">Y620*INDIRECT(Y612)</f>
        <v>280</v>
      </c>
      <c r="Z621" s="33" cm="1">
        <f t="array" aca="1" ref="Z621" ca="1">Z620*INDIRECT(Z612)</f>
        <v>320</v>
      </c>
      <c r="AA621" s="33" cm="1">
        <f t="array" aca="1" ref="AA621" ca="1">AA620*INDIRECT(AA612)</f>
        <v>360.00000000000006</v>
      </c>
      <c r="AB621" s="33" cm="1">
        <f t="array" aca="1" ref="AB621" ca="1">AB620*INDIRECT(AB612)</f>
        <v>400.00000000000006</v>
      </c>
      <c r="AC621" s="33" cm="1">
        <f t="array" aca="1" ref="AC621" ca="1">AC620*INDIRECT(AC612)</f>
        <v>440.00000000000011</v>
      </c>
      <c r="AD621" s="33" cm="1">
        <f t="array" aca="1" ref="AD621" ca="1">AD620*INDIRECT(AD612)</f>
        <v>480.00000000000017</v>
      </c>
      <c r="AE621" s="33" cm="1">
        <f t="array" aca="1" ref="AE621" ca="1">AE620*INDIRECT(AE612)</f>
        <v>511.6666666666668</v>
      </c>
      <c r="AF621" s="33" cm="1">
        <f t="array" aca="1" ref="AF621" ca="1">AF620*INDIRECT(AF612)</f>
        <v>543.33333333333348</v>
      </c>
      <c r="AG621" s="33" cm="1">
        <f t="array" aca="1" ref="AG621" ca="1">AG620*INDIRECT(AG612)</f>
        <v>575.00000000000011</v>
      </c>
      <c r="AH621" s="33" cm="1">
        <f t="array" aca="1" ref="AH621" ca="1">AH620*INDIRECT(AH612)</f>
        <v>606.66666666666674</v>
      </c>
      <c r="AI621" s="33" cm="1">
        <f t="array" aca="1" ref="AI621" ca="1">AI620*INDIRECT(AI612)</f>
        <v>638.33333333333337</v>
      </c>
      <c r="AJ621" s="33" cm="1">
        <f t="array" aca="1" ref="AJ621" ca="1">AJ620*INDIRECT(AJ612)</f>
        <v>670</v>
      </c>
      <c r="AK621" s="33" cm="1">
        <f t="array" aca="1" ref="AK621" ca="1">AK620*INDIRECT(AK612)</f>
        <v>701.66666666666674</v>
      </c>
      <c r="AL621" s="33" cm="1">
        <f t="array" aca="1" ref="AL621" ca="1">AL620*INDIRECT(AL612)</f>
        <v>733.33333333333337</v>
      </c>
      <c r="AM621" s="33" cm="1">
        <f t="array" aca="1" ref="AM621" ca="1">AM620*INDIRECT(AM612)</f>
        <v>765</v>
      </c>
      <c r="AN621" s="33" cm="1">
        <f t="array" aca="1" ref="AN621" ca="1">AN620*INDIRECT(AN612)</f>
        <v>796.66666666666663</v>
      </c>
      <c r="AO621" s="33" cm="1">
        <f t="array" aca="1" ref="AO621" ca="1">AO620*INDIRECT(AO612)</f>
        <v>828.33333333333326</v>
      </c>
      <c r="AP621" s="33" cm="1">
        <f t="array" aca="1" ref="AP621" ca="1">AP620*INDIRECT(AP612)</f>
        <v>859.99999999999989</v>
      </c>
      <c r="AQ621" s="33" cm="1">
        <f t="array" aca="1" ref="AQ621" ca="1">AQ620*INDIRECT(AQ612)</f>
        <v>891.66666666666663</v>
      </c>
      <c r="AR621" s="33" cm="1">
        <f t="array" aca="1" ref="AR621" ca="1">AR620*INDIRECT(AR612)</f>
        <v>923.33333333333326</v>
      </c>
      <c r="AS621" s="33" cm="1">
        <f t="array" aca="1" ref="AS621" ca="1">AS620*INDIRECT(AS612)</f>
        <v>954.99999999999989</v>
      </c>
      <c r="AT621" s="33" cm="1">
        <f t="array" aca="1" ref="AT621" ca="1">AT620*INDIRECT(AT612)</f>
        <v>986.66666666666652</v>
      </c>
      <c r="AU621" s="33" cm="1">
        <f t="array" aca="1" ref="AU621" ca="1">AU620*INDIRECT(AU612)</f>
        <v>1018.3333333333331</v>
      </c>
      <c r="AV621" s="33" cm="1">
        <f t="array" aca="1" ref="AV621" ca="1">AV620*INDIRECT(AV612)</f>
        <v>1049.9999999999998</v>
      </c>
      <c r="AW621" s="33" cm="1">
        <f t="array" aca="1" ref="AW621" ca="1">AW620*INDIRECT(AW612)</f>
        <v>1081.6666666666665</v>
      </c>
      <c r="AX621" s="33" cm="1">
        <f t="array" aca="1" ref="AX621" ca="1">AX620*INDIRECT(AX612)</f>
        <v>1113.333333333333</v>
      </c>
      <c r="AY621" s="33" cm="1">
        <f t="array" aca="1" ref="AY621" ca="1">AY620*INDIRECT(AY612)</f>
        <v>1144.9999999999998</v>
      </c>
      <c r="AZ621" s="33" cm="1">
        <f t="array" aca="1" ref="AZ621" ca="1">AZ620*INDIRECT(AZ612)</f>
        <v>1176.6666666666665</v>
      </c>
      <c r="BA621" s="33" cm="1">
        <f t="array" aca="1" ref="BA621" ca="1">BA620*INDIRECT(BA612)</f>
        <v>1208.333333333333</v>
      </c>
      <c r="BB621" s="33" cm="1">
        <f t="array" aca="1" ref="BB621" ca="1">BB620*INDIRECT(BB612)</f>
        <v>1239.9999999999998</v>
      </c>
      <c r="BC621" s="33" cm="1">
        <f t="array" aca="1" ref="BC621" ca="1">BC620*INDIRECT(BC612)</f>
        <v>1271.6666666666665</v>
      </c>
      <c r="BD621" s="33" cm="1">
        <f t="array" aca="1" ref="BD621" ca="1">BD620*INDIRECT(BD612)</f>
        <v>1303.3333333333333</v>
      </c>
      <c r="BE621" s="33" cm="1">
        <f t="array" aca="1" ref="BE621" ca="1">BE620*INDIRECT(BE612)</f>
        <v>1335</v>
      </c>
      <c r="BF621" s="33" cm="1">
        <f t="array" aca="1" ref="BF621" ca="1">BF620*INDIRECT(BF612)</f>
        <v>1366.666666666667</v>
      </c>
      <c r="BG621" s="33" cm="1">
        <f t="array" aca="1" ref="BG621" ca="1">BG620*INDIRECT(BG612)</f>
        <v>1398.3333333333337</v>
      </c>
      <c r="BH621" s="33" cm="1">
        <f t="array" aca="1" ref="BH621" ca="1">BH620*INDIRECT(BH612)</f>
        <v>1430.0000000000005</v>
      </c>
      <c r="BI621" s="33" cm="1">
        <f t="array" aca="1" ref="BI621" ca="1">BI620*INDIRECT(BI612)</f>
        <v>1461.6666666666672</v>
      </c>
      <c r="BJ621" s="33" cm="1">
        <f t="array" aca="1" ref="BJ621" ca="1">BJ620*INDIRECT(BJ612)</f>
        <v>1493.3333333333339</v>
      </c>
      <c r="BK621" s="33" cm="1">
        <f t="array" aca="1" ref="BK621" ca="1">BK620*INDIRECT(BK612)</f>
        <v>1525.0000000000009</v>
      </c>
      <c r="BL621" s="33" cm="1">
        <f t="array" aca="1" ref="BL621" ca="1">BL620*INDIRECT(BL612)</f>
        <v>1556.6666666666677</v>
      </c>
      <c r="BM621" s="33" cm="1">
        <f t="array" aca="1" ref="BM621" ca="1">BM620*INDIRECT(BM612)</f>
        <v>1588.3333333333344</v>
      </c>
      <c r="BN621" s="33" cm="1">
        <f t="array" aca="1" ref="BN621" ca="1">BN620*INDIRECT(BN612)</f>
        <v>1620.0000000000011</v>
      </c>
      <c r="BO621" s="33" cm="1">
        <f t="array" aca="1" ref="BO621" ca="1">BO620*INDIRECT(BO612)</f>
        <v>1651.6666666666679</v>
      </c>
      <c r="BP621" s="33" cm="1">
        <f t="array" aca="1" ref="BP621" ca="1">BP620*INDIRECT(BP612)</f>
        <v>1683.3333333333348</v>
      </c>
      <c r="BQ621" s="33" cm="1">
        <f t="array" aca="1" ref="BQ621" ca="1">BQ620*INDIRECT(BQ612)</f>
        <v>1715.0000000000016</v>
      </c>
      <c r="BR621" s="33" cm="1">
        <f t="array" aca="1" ref="BR621" ca="1">BR620*INDIRECT(BR612)</f>
        <v>1746.6666666666683</v>
      </c>
      <c r="BS621" s="33" cm="1">
        <f t="array" aca="1" ref="BS621" ca="1">BS620*INDIRECT(BS612)</f>
        <v>1778.3333333333351</v>
      </c>
      <c r="BT621" s="33" cm="1">
        <f t="array" aca="1" ref="BT621" ca="1">BT620*INDIRECT(BT612)</f>
        <v>1810.0000000000018</v>
      </c>
      <c r="BU621" s="33" cm="1">
        <f t="array" aca="1" ref="BU621" ca="1">BU620*INDIRECT(BU612)</f>
        <v>1841.6666666666686</v>
      </c>
      <c r="BV621" s="33" cm="1">
        <f t="array" aca="1" ref="BV621" ca="1">BV620*INDIRECT(BV612)</f>
        <v>1873.3333333333355</v>
      </c>
      <c r="BW621" s="33" cm="1">
        <f t="array" aca="1" ref="BW621" ca="1">BW620*INDIRECT(BW612)</f>
        <v>1905.0000000000023</v>
      </c>
      <c r="BX621" s="33" cm="1">
        <f t="array" aca="1" ref="BX621" ca="1">BX620*INDIRECT(BX612)</f>
        <v>1936.666666666669</v>
      </c>
      <c r="BY621" s="33" cm="1">
        <f t="array" aca="1" ref="BY621" ca="1">BY620*INDIRECT(BY612)</f>
        <v>1968.3333333333358</v>
      </c>
      <c r="BZ621" s="33" cm="1">
        <f t="array" aca="1" ref="BZ621" ca="1">BZ620*INDIRECT(BZ612)</f>
        <v>2000.0000000000025</v>
      </c>
      <c r="CA621" s="33" cm="1">
        <f t="array" aca="1" ref="CA621" ca="1">CA620*INDIRECT(CA612)</f>
        <v>2000.0000000000025</v>
      </c>
      <c r="CB621" s="33" cm="1">
        <f t="array" aca="1" ref="CB621" ca="1">CB620*INDIRECT(CB612)</f>
        <v>2000.0000000000025</v>
      </c>
      <c r="CC621" s="33" cm="1">
        <f t="array" aca="1" ref="CC621" ca="1">CC620*INDIRECT(CC612)</f>
        <v>2000.0000000000025</v>
      </c>
      <c r="CD621" s="33" cm="1">
        <f t="array" aca="1" ref="CD621" ca="1">CD620*INDIRECT(CD612)</f>
        <v>2000.0000000000025</v>
      </c>
      <c r="CE621" s="33" cm="1">
        <f t="array" aca="1" ref="CE621" ca="1">CE620*INDIRECT(CE612)</f>
        <v>2000.0000000000025</v>
      </c>
      <c r="CF621" s="33" cm="1">
        <f t="array" aca="1" ref="CF621" ca="1">CF620*INDIRECT(CF612)</f>
        <v>2000.0000000000025</v>
      </c>
      <c r="CG621" s="33" cm="1">
        <f t="array" aca="1" ref="CG621" ca="1">CG620*INDIRECT(CG612)</f>
        <v>2000.0000000000025</v>
      </c>
      <c r="CH621" s="33" cm="1">
        <f t="array" aca="1" ref="CH621" ca="1">CH620*INDIRECT(CH612)</f>
        <v>2000.0000000000025</v>
      </c>
      <c r="CI621" s="33" cm="1">
        <f t="array" aca="1" ref="CI621" ca="1">CI620*INDIRECT(CI612)</f>
        <v>2000.0000000000025</v>
      </c>
      <c r="CJ621" s="33" cm="1">
        <f t="array" aca="1" ref="CJ621" ca="1">CJ620*INDIRECT(CJ612)</f>
        <v>2000.0000000000025</v>
      </c>
      <c r="CK621" s="33" cm="1">
        <f t="array" aca="1" ref="CK621" ca="1">CK620*INDIRECT(CK612)</f>
        <v>2000.0000000000025</v>
      </c>
      <c r="CL621" s="33" cm="1">
        <f t="array" aca="1" ref="CL621" ca="1">CL620*INDIRECT(CL612)</f>
        <v>2000.0000000000025</v>
      </c>
      <c r="CN621" s="24"/>
      <c r="CO621" s="33" t="e" cm="1">
        <f t="array" aca="1" ref="CO621" ca="1">CO620*INDIRECT(CO612)</f>
        <v>#N/A</v>
      </c>
      <c r="CP621" s="33" t="e" cm="1">
        <f t="array" aca="1" ref="CP621" ca="1">CP620*INDIRECT(CP612)</f>
        <v>#N/A</v>
      </c>
      <c r="CQ621" s="33" t="e" cm="1">
        <f t="array" aca="1" ref="CQ621" ca="1">CQ620*INDIRECT(CQ612)</f>
        <v>#N/A</v>
      </c>
      <c r="CR621" s="33" t="e" cm="1">
        <f t="array" aca="1" ref="CR621" ca="1">CR620*INDIRECT(CR612)</f>
        <v>#N/A</v>
      </c>
      <c r="CS621" s="33" t="e" cm="1">
        <f t="array" aca="1" ref="CS621" ca="1">CS620*INDIRECT(CS612)</f>
        <v>#N/A</v>
      </c>
      <c r="CT621" s="33" t="e" cm="1">
        <f t="array" aca="1" ref="CT621" ca="1">CT620*INDIRECT(CT612)</f>
        <v>#N/A</v>
      </c>
      <c r="CU621" s="33" t="e" cm="1">
        <f t="array" aca="1" ref="CU621" ca="1">CU620*INDIRECT(CU612)</f>
        <v>#N/A</v>
      </c>
      <c r="CV621" s="33" t="e" cm="1">
        <f t="array" aca="1" ref="CV621" ca="1">CV620*INDIRECT(CV612)</f>
        <v>#N/A</v>
      </c>
      <c r="CW621" s="33" t="e" cm="1">
        <f t="array" aca="1" ref="CW621" ca="1">CW620*INDIRECT(CW612)</f>
        <v>#N/A</v>
      </c>
      <c r="CX621" s="33" t="e" cm="1">
        <f t="array" aca="1" ref="CX621" ca="1">CX620*INDIRECT(CX612)</f>
        <v>#N/A</v>
      </c>
      <c r="CY621" s="33" t="e" cm="1">
        <f t="array" aca="1" ref="CY621" ca="1">CY620*INDIRECT(CY612)</f>
        <v>#N/A</v>
      </c>
      <c r="CZ621" s="33" t="e" cm="1">
        <f t="array" aca="1" ref="CZ621" ca="1">CZ620*INDIRECT(CZ612)</f>
        <v>#N/A</v>
      </c>
      <c r="DA621" s="33" t="e" cm="1">
        <f t="array" aca="1" ref="DA621" ca="1">DA620*INDIRECT(DA612)</f>
        <v>#N/A</v>
      </c>
      <c r="DB621" s="33" t="e" cm="1">
        <f t="array" aca="1" ref="DB621" ca="1">DB620*INDIRECT(DB612)</f>
        <v>#N/A</v>
      </c>
      <c r="DC621" s="33" t="e" cm="1">
        <f t="array" aca="1" ref="DC621" ca="1">DC620*INDIRECT(DC612)</f>
        <v>#N/A</v>
      </c>
      <c r="DD621" s="33" t="e" cm="1">
        <f t="array" aca="1" ref="DD621" ca="1">DD620*INDIRECT(DD612)</f>
        <v>#N/A</v>
      </c>
      <c r="DE621" s="33" t="e" cm="1">
        <f t="array" aca="1" ref="DE621" ca="1">DE620*INDIRECT(DE612)</f>
        <v>#N/A</v>
      </c>
      <c r="DF621" s="33" t="e" cm="1">
        <f t="array" aca="1" ref="DF621" ca="1">DF620*INDIRECT(DF612)</f>
        <v>#N/A</v>
      </c>
      <c r="DG621" s="33" t="e" cm="1">
        <f t="array" aca="1" ref="DG621" ca="1">DG620*INDIRECT(DG612)</f>
        <v>#N/A</v>
      </c>
      <c r="DH621" s="33" t="e" cm="1">
        <f t="array" aca="1" ref="DH621" ca="1">DH620*INDIRECT(DH612)</f>
        <v>#N/A</v>
      </c>
      <c r="DI621" s="33" t="e" cm="1">
        <f t="array" aca="1" ref="DI621" ca="1">DI620*INDIRECT(DI612)</f>
        <v>#N/A</v>
      </c>
      <c r="DJ621" s="33" t="e" cm="1">
        <f t="array" aca="1" ref="DJ621" ca="1">DJ620*INDIRECT(DJ612)</f>
        <v>#N/A</v>
      </c>
      <c r="DK621" s="33" t="e" cm="1">
        <f t="array" aca="1" ref="DK621" ca="1">DK620*INDIRECT(DK612)</f>
        <v>#N/A</v>
      </c>
      <c r="DL621" s="33" t="e" cm="1">
        <f t="array" aca="1" ref="DL621" ca="1">DL620*INDIRECT(DL612)</f>
        <v>#N/A</v>
      </c>
    </row>
    <row r="622" spans="1:116" x14ac:dyDescent="0.4">
      <c r="A622" s="27"/>
      <c r="B622" s="27"/>
      <c r="C622" s="27"/>
      <c r="D622" t="s">
        <v>478</v>
      </c>
      <c r="E622" s="9" t="str">
        <f t="shared" ref="E622" si="751">ROW()&amp;" "&amp;D622</f>
        <v>622 SAM-PR-R</v>
      </c>
      <c r="F622" s="27"/>
      <c r="G622" s="126"/>
      <c r="H622" s="24"/>
      <c r="I622" s="24"/>
      <c r="J622" s="24"/>
      <c r="K622" s="33"/>
      <c r="L622" s="33"/>
      <c r="M622" s="33"/>
      <c r="N622" s="33"/>
      <c r="O622" s="33"/>
      <c r="P622" s="33"/>
      <c r="R622" s="165"/>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c r="BV622" s="33"/>
      <c r="BW622" s="33"/>
      <c r="BX622" s="33"/>
      <c r="BY622" s="33"/>
      <c r="BZ622" s="33"/>
      <c r="CA622" s="33"/>
      <c r="CB622" s="33"/>
      <c r="CC622" s="33"/>
      <c r="CD622" s="33"/>
      <c r="CE622" s="33"/>
      <c r="CF622" s="33"/>
      <c r="CG622" s="33"/>
      <c r="CH622" s="33"/>
      <c r="CI622" s="33"/>
      <c r="CJ622" s="33"/>
      <c r="CK622" s="33"/>
      <c r="CL622" s="33"/>
      <c r="CN622" s="24"/>
      <c r="CO622" s="33"/>
      <c r="CP622" s="33"/>
      <c r="CQ622" s="33"/>
      <c r="CR622" s="33"/>
      <c r="CS622" s="33"/>
      <c r="CT622" s="33"/>
      <c r="CU622" s="33"/>
      <c r="CV622" s="33"/>
      <c r="CW622" s="33"/>
      <c r="CX622" s="33"/>
      <c r="CY622" s="33"/>
      <c r="CZ622" s="33"/>
      <c r="DA622" s="33"/>
      <c r="DB622" s="33"/>
      <c r="DC622" s="33"/>
      <c r="DD622" s="33"/>
      <c r="DE622" s="33"/>
      <c r="DF622" s="33"/>
      <c r="DG622" s="33"/>
      <c r="DH622" s="33"/>
      <c r="DI622" s="33"/>
      <c r="DJ622" s="33"/>
      <c r="DK622" s="33"/>
      <c r="DL622" s="33"/>
    </row>
    <row r="623" spans="1:116" x14ac:dyDescent="0.4">
      <c r="B623" t="s">
        <v>332</v>
      </c>
      <c r="D623" t="s">
        <v>478</v>
      </c>
      <c r="E623" s="8" t="str">
        <f>ROW()&amp;" "&amp;D623</f>
        <v>623 SAM-PR-R</v>
      </c>
      <c r="G623" s="136" t="str">
        <f>G610</f>
        <v>(Primary label)</v>
      </c>
      <c r="H623" s="31"/>
      <c r="I623" s="73"/>
      <c r="J623" s="73"/>
      <c r="K623" s="58"/>
      <c r="L623" s="58"/>
      <c r="M623" s="58"/>
      <c r="N623" s="58"/>
      <c r="O623" s="58"/>
      <c r="P623" s="58"/>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c r="BV623" s="33"/>
      <c r="BW623" s="33"/>
      <c r="BX623" s="33"/>
      <c r="BY623" s="33"/>
      <c r="BZ623" s="33"/>
      <c r="CA623" s="33"/>
      <c r="CB623" s="33"/>
      <c r="CC623" s="33"/>
      <c r="CD623" s="33"/>
      <c r="CE623" s="33"/>
      <c r="CF623" s="33"/>
      <c r="CG623" s="33"/>
      <c r="CH623" s="33"/>
      <c r="CI623" s="33"/>
      <c r="CJ623" s="33"/>
      <c r="CK623" s="33"/>
      <c r="CL623" s="33"/>
      <c r="CN623" s="73"/>
      <c r="CO623" s="33"/>
      <c r="CP623" s="33"/>
      <c r="CQ623" s="33"/>
      <c r="CR623" s="33"/>
      <c r="CS623" s="33"/>
      <c r="CT623" s="33"/>
      <c r="CU623" s="33"/>
      <c r="CV623" s="33"/>
      <c r="CW623" s="33"/>
      <c r="CX623" s="33"/>
      <c r="CY623" s="33"/>
      <c r="CZ623" s="33"/>
      <c r="DA623" s="33"/>
      <c r="DB623" s="33"/>
      <c r="DC623" s="33"/>
      <c r="DD623" s="33"/>
      <c r="DE623" s="33"/>
      <c r="DF623" s="33"/>
      <c r="DG623" s="33"/>
      <c r="DH623" s="33"/>
      <c r="DI623" s="33"/>
      <c r="DJ623" s="33"/>
      <c r="DK623" s="33"/>
      <c r="DL623" s="33"/>
    </row>
    <row r="624" spans="1:116" x14ac:dyDescent="0.4">
      <c r="A624" s="3"/>
      <c r="B624" t="s">
        <v>332</v>
      </c>
      <c r="D624" t="s">
        <v>478</v>
      </c>
      <c r="E624" s="8" t="str">
        <f>ROW()&amp;" "&amp;D624</f>
        <v>624 SAM-PR-R</v>
      </c>
      <c r="G624" s="241" t="str">
        <f>IFERROR(SUBSTITUTE(G618,":",""),"no unit")</f>
        <v>unit</v>
      </c>
      <c r="H624" s="208"/>
      <c r="I624" s="209"/>
      <c r="J624" s="209"/>
      <c r="K624" s="217"/>
      <c r="L624" s="217"/>
      <c r="M624" s="217"/>
      <c r="N624" s="217"/>
      <c r="O624" s="217"/>
      <c r="P624" s="217"/>
      <c r="R624" s="218"/>
      <c r="S624" s="212" t="str">
        <f t="shared" ref="S624:AX624" si="752">ADDRESS(ROW(S621),COLUMN(S621),2)</f>
        <v>S$621</v>
      </c>
      <c r="T624" s="212" t="str">
        <f t="shared" si="752"/>
        <v>T$621</v>
      </c>
      <c r="U624" s="212" t="str">
        <f t="shared" si="752"/>
        <v>U$621</v>
      </c>
      <c r="V624" s="212" t="str">
        <f t="shared" si="752"/>
        <v>V$621</v>
      </c>
      <c r="W624" s="212" t="str">
        <f t="shared" si="752"/>
        <v>W$621</v>
      </c>
      <c r="X624" s="212" t="str">
        <f t="shared" si="752"/>
        <v>X$621</v>
      </c>
      <c r="Y624" s="212" t="str">
        <f t="shared" si="752"/>
        <v>Y$621</v>
      </c>
      <c r="Z624" s="212" t="str">
        <f t="shared" si="752"/>
        <v>Z$621</v>
      </c>
      <c r="AA624" s="212" t="str">
        <f t="shared" si="752"/>
        <v>AA$621</v>
      </c>
      <c r="AB624" s="212" t="str">
        <f t="shared" si="752"/>
        <v>AB$621</v>
      </c>
      <c r="AC624" s="212" t="str">
        <f t="shared" si="752"/>
        <v>AC$621</v>
      </c>
      <c r="AD624" s="212" t="str">
        <f t="shared" si="752"/>
        <v>AD$621</v>
      </c>
      <c r="AE624" s="212" t="str">
        <f t="shared" si="752"/>
        <v>AE$621</v>
      </c>
      <c r="AF624" s="212" t="str">
        <f t="shared" si="752"/>
        <v>AF$621</v>
      </c>
      <c r="AG624" s="212" t="str">
        <f t="shared" si="752"/>
        <v>AG$621</v>
      </c>
      <c r="AH624" s="212" t="str">
        <f t="shared" si="752"/>
        <v>AH$621</v>
      </c>
      <c r="AI624" s="212" t="str">
        <f t="shared" si="752"/>
        <v>AI$621</v>
      </c>
      <c r="AJ624" s="212" t="str">
        <f t="shared" si="752"/>
        <v>AJ$621</v>
      </c>
      <c r="AK624" s="212" t="str">
        <f t="shared" si="752"/>
        <v>AK$621</v>
      </c>
      <c r="AL624" s="212" t="str">
        <f t="shared" si="752"/>
        <v>AL$621</v>
      </c>
      <c r="AM624" s="212" t="str">
        <f t="shared" si="752"/>
        <v>AM$621</v>
      </c>
      <c r="AN624" s="212" t="str">
        <f t="shared" si="752"/>
        <v>AN$621</v>
      </c>
      <c r="AO624" s="212" t="str">
        <f t="shared" si="752"/>
        <v>AO$621</v>
      </c>
      <c r="AP624" s="212" t="str">
        <f t="shared" si="752"/>
        <v>AP$621</v>
      </c>
      <c r="AQ624" s="212" t="str">
        <f t="shared" si="752"/>
        <v>AQ$621</v>
      </c>
      <c r="AR624" s="212" t="str">
        <f t="shared" si="752"/>
        <v>AR$621</v>
      </c>
      <c r="AS624" s="212" t="str">
        <f t="shared" si="752"/>
        <v>AS$621</v>
      </c>
      <c r="AT624" s="212" t="str">
        <f t="shared" si="752"/>
        <v>AT$621</v>
      </c>
      <c r="AU624" s="212" t="str">
        <f t="shared" si="752"/>
        <v>AU$621</v>
      </c>
      <c r="AV624" s="212" t="str">
        <f t="shared" si="752"/>
        <v>AV$621</v>
      </c>
      <c r="AW624" s="212" t="str">
        <f t="shared" si="752"/>
        <v>AW$621</v>
      </c>
      <c r="AX624" s="212" t="str">
        <f t="shared" si="752"/>
        <v>AX$621</v>
      </c>
      <c r="AY624" s="212" t="str">
        <f t="shared" ref="AY624:CD624" si="753">ADDRESS(ROW(AY621),COLUMN(AY621),2)</f>
        <v>AY$621</v>
      </c>
      <c r="AZ624" s="212" t="str">
        <f t="shared" si="753"/>
        <v>AZ$621</v>
      </c>
      <c r="BA624" s="212" t="str">
        <f t="shared" si="753"/>
        <v>BA$621</v>
      </c>
      <c r="BB624" s="212" t="str">
        <f t="shared" si="753"/>
        <v>BB$621</v>
      </c>
      <c r="BC624" s="212" t="str">
        <f t="shared" si="753"/>
        <v>BC$621</v>
      </c>
      <c r="BD624" s="212" t="str">
        <f t="shared" si="753"/>
        <v>BD$621</v>
      </c>
      <c r="BE624" s="212" t="str">
        <f t="shared" si="753"/>
        <v>BE$621</v>
      </c>
      <c r="BF624" s="212" t="str">
        <f t="shared" si="753"/>
        <v>BF$621</v>
      </c>
      <c r="BG624" s="212" t="str">
        <f t="shared" si="753"/>
        <v>BG$621</v>
      </c>
      <c r="BH624" s="212" t="str">
        <f t="shared" si="753"/>
        <v>BH$621</v>
      </c>
      <c r="BI624" s="212" t="str">
        <f t="shared" si="753"/>
        <v>BI$621</v>
      </c>
      <c r="BJ624" s="212" t="str">
        <f t="shared" si="753"/>
        <v>BJ$621</v>
      </c>
      <c r="BK624" s="212" t="str">
        <f t="shared" si="753"/>
        <v>BK$621</v>
      </c>
      <c r="BL624" s="212" t="str">
        <f t="shared" si="753"/>
        <v>BL$621</v>
      </c>
      <c r="BM624" s="212" t="str">
        <f t="shared" si="753"/>
        <v>BM$621</v>
      </c>
      <c r="BN624" s="212" t="str">
        <f t="shared" si="753"/>
        <v>BN$621</v>
      </c>
      <c r="BO624" s="212" t="str">
        <f t="shared" si="753"/>
        <v>BO$621</v>
      </c>
      <c r="BP624" s="212" t="str">
        <f t="shared" si="753"/>
        <v>BP$621</v>
      </c>
      <c r="BQ624" s="212" t="str">
        <f t="shared" si="753"/>
        <v>BQ$621</v>
      </c>
      <c r="BR624" s="212" t="str">
        <f t="shared" si="753"/>
        <v>BR$621</v>
      </c>
      <c r="BS624" s="212" t="str">
        <f t="shared" si="753"/>
        <v>BS$621</v>
      </c>
      <c r="BT624" s="212" t="str">
        <f t="shared" si="753"/>
        <v>BT$621</v>
      </c>
      <c r="BU624" s="212" t="str">
        <f t="shared" si="753"/>
        <v>BU$621</v>
      </c>
      <c r="BV624" s="212" t="str">
        <f t="shared" si="753"/>
        <v>BV$621</v>
      </c>
      <c r="BW624" s="212" t="str">
        <f t="shared" si="753"/>
        <v>BW$621</v>
      </c>
      <c r="BX624" s="212" t="str">
        <f t="shared" si="753"/>
        <v>BX$621</v>
      </c>
      <c r="BY624" s="212" t="str">
        <f t="shared" si="753"/>
        <v>BY$621</v>
      </c>
      <c r="BZ624" s="212" t="str">
        <f t="shared" si="753"/>
        <v>BZ$621</v>
      </c>
      <c r="CA624" s="212" t="str">
        <f t="shared" si="753"/>
        <v>CA$621</v>
      </c>
      <c r="CB624" s="212" t="str">
        <f t="shared" si="753"/>
        <v>CB$621</v>
      </c>
      <c r="CC624" s="212" t="str">
        <f t="shared" si="753"/>
        <v>CC$621</v>
      </c>
      <c r="CD624" s="212" t="str">
        <f t="shared" si="753"/>
        <v>CD$621</v>
      </c>
      <c r="CE624" s="212" t="str">
        <f t="shared" ref="CE624:CL624" si="754">ADDRESS(ROW(CE621),COLUMN(CE621),2)</f>
        <v>CE$621</v>
      </c>
      <c r="CF624" s="212" t="str">
        <f t="shared" si="754"/>
        <v>CF$621</v>
      </c>
      <c r="CG624" s="212" t="str">
        <f t="shared" si="754"/>
        <v>CG$621</v>
      </c>
      <c r="CH624" s="212" t="str">
        <f t="shared" si="754"/>
        <v>CH$621</v>
      </c>
      <c r="CI624" s="212" t="str">
        <f t="shared" si="754"/>
        <v>CI$621</v>
      </c>
      <c r="CJ624" s="212" t="str">
        <f t="shared" si="754"/>
        <v>CJ$621</v>
      </c>
      <c r="CK624" s="212" t="str">
        <f t="shared" si="754"/>
        <v>CK$621</v>
      </c>
      <c r="CL624" s="212" t="str">
        <f t="shared" si="754"/>
        <v>CL$621</v>
      </c>
      <c r="CN624" s="209"/>
      <c r="CO624" s="212" t="str">
        <f t="shared" ref="CO624:DK624" si="755">ADDRESS(ROW(CO621),COLUMN(CO621),2)</f>
        <v>CO$621</v>
      </c>
      <c r="CP624" s="212" t="str">
        <f t="shared" si="755"/>
        <v>CP$621</v>
      </c>
      <c r="CQ624" s="212" t="str">
        <f t="shared" si="755"/>
        <v>CQ$621</v>
      </c>
      <c r="CR624" s="212" t="str">
        <f t="shared" si="755"/>
        <v>CR$621</v>
      </c>
      <c r="CS624" s="212" t="str">
        <f t="shared" si="755"/>
        <v>CS$621</v>
      </c>
      <c r="CT624" s="212" t="str">
        <f t="shared" si="755"/>
        <v>CT$621</v>
      </c>
      <c r="CU624" s="212" t="str">
        <f t="shared" si="755"/>
        <v>CU$621</v>
      </c>
      <c r="CV624" s="212" t="str">
        <f t="shared" si="755"/>
        <v>CV$621</v>
      </c>
      <c r="CW624" s="212" t="str">
        <f t="shared" si="755"/>
        <v>CW$621</v>
      </c>
      <c r="CX624" s="212" t="str">
        <f t="shared" si="755"/>
        <v>CX$621</v>
      </c>
      <c r="CY624" s="212" t="str">
        <f t="shared" si="755"/>
        <v>CY$621</v>
      </c>
      <c r="CZ624" s="212" t="str">
        <f t="shared" si="755"/>
        <v>CZ$621</v>
      </c>
      <c r="DA624" s="212" t="str">
        <f t="shared" si="755"/>
        <v>DA$621</v>
      </c>
      <c r="DB624" s="212" t="str">
        <f t="shared" si="755"/>
        <v>DB$621</v>
      </c>
      <c r="DC624" s="212" t="str">
        <f t="shared" si="755"/>
        <v>DC$621</v>
      </c>
      <c r="DD624" s="212" t="str">
        <f t="shared" si="755"/>
        <v>DD$621</v>
      </c>
      <c r="DE624" s="212" t="str">
        <f t="shared" si="755"/>
        <v>DE$621</v>
      </c>
      <c r="DF624" s="212" t="str">
        <f t="shared" si="755"/>
        <v>DF$621</v>
      </c>
      <c r="DG624" s="212" t="str">
        <f t="shared" si="755"/>
        <v>DG$621</v>
      </c>
      <c r="DH624" s="212" t="str">
        <f t="shared" si="755"/>
        <v>DH$621</v>
      </c>
      <c r="DI624" s="212" t="str">
        <f t="shared" si="755"/>
        <v>DI$621</v>
      </c>
      <c r="DJ624" s="212" t="str">
        <f t="shared" si="755"/>
        <v>DJ$621</v>
      </c>
      <c r="DK624" s="212" t="str">
        <f t="shared" si="755"/>
        <v>DK$621</v>
      </c>
      <c r="DL624" s="212" t="str">
        <f t="shared" ref="DL624" si="756">ADDRESS(ROW(DL621),COLUMN(DL621),2)</f>
        <v>DL$621</v>
      </c>
    </row>
    <row r="625" spans="1:116" x14ac:dyDescent="0.4">
      <c r="B625" t="s">
        <v>332</v>
      </c>
      <c r="D625" t="s">
        <v>478</v>
      </c>
      <c r="E625" s="8" t="str">
        <f>ROW()&amp;" "&amp;D625</f>
        <v>625 SAM-PR-R</v>
      </c>
      <c r="G625" s="136" t="str">
        <f>G612</f>
        <v>Primary revenue driver</v>
      </c>
      <c r="H625" s="31"/>
      <c r="I625" s="73"/>
      <c r="J625" s="73"/>
      <c r="K625" s="58"/>
      <c r="L625" s="58"/>
      <c r="M625" s="58"/>
      <c r="N625" s="58"/>
      <c r="O625" s="58"/>
      <c r="P625" s="58"/>
      <c r="R625" s="33"/>
      <c r="S625" s="76"/>
      <c r="T625" s="76"/>
      <c r="U625" s="76"/>
      <c r="V625" s="76"/>
      <c r="W625" s="76"/>
      <c r="X625" s="76"/>
      <c r="Y625" s="76"/>
      <c r="Z625" s="76"/>
      <c r="AA625" s="76"/>
      <c r="AB625" s="76"/>
      <c r="AC625" s="76"/>
      <c r="AD625" s="76"/>
      <c r="AE625" s="76"/>
      <c r="AF625" s="76"/>
      <c r="AG625" s="76"/>
      <c r="AH625" s="76"/>
      <c r="AI625" s="76"/>
      <c r="AJ625" s="76"/>
      <c r="AK625" s="76"/>
      <c r="AL625" s="76"/>
      <c r="AM625" s="76"/>
      <c r="AN625" s="76"/>
      <c r="AO625" s="76"/>
      <c r="AP625" s="76"/>
      <c r="AQ625" s="76"/>
      <c r="AR625" s="76"/>
      <c r="AS625" s="76"/>
      <c r="AT625" s="76"/>
      <c r="AU625" s="76"/>
      <c r="AV625" s="76"/>
      <c r="AW625" s="76"/>
      <c r="AX625" s="76"/>
      <c r="AY625" s="76"/>
      <c r="AZ625" s="76"/>
      <c r="BA625" s="76"/>
      <c r="BB625" s="76"/>
      <c r="BC625" s="76"/>
      <c r="BD625" s="76"/>
      <c r="BE625" s="76"/>
      <c r="BF625" s="76"/>
      <c r="BG625" s="76"/>
      <c r="BH625" s="76"/>
      <c r="BI625" s="76"/>
      <c r="BJ625" s="76"/>
      <c r="BK625" s="76"/>
      <c r="BL625" s="76"/>
      <c r="BM625" s="76"/>
      <c r="BN625" s="76"/>
      <c r="BO625" s="76"/>
      <c r="BP625" s="76"/>
      <c r="BQ625" s="76"/>
      <c r="BR625" s="76"/>
      <c r="BS625" s="76"/>
      <c r="BT625" s="76"/>
      <c r="BU625" s="76"/>
      <c r="BV625" s="76"/>
      <c r="BW625" s="76"/>
      <c r="BX625" s="76"/>
      <c r="BY625" s="76"/>
      <c r="BZ625" s="76"/>
      <c r="CA625" s="76"/>
      <c r="CB625" s="76"/>
      <c r="CC625" s="76"/>
      <c r="CD625" s="76"/>
      <c r="CE625" s="76"/>
      <c r="CF625" s="76"/>
      <c r="CG625" s="76"/>
      <c r="CH625" s="76"/>
      <c r="CI625" s="76"/>
      <c r="CJ625" s="76"/>
      <c r="CK625" s="76"/>
      <c r="CL625" s="76"/>
      <c r="CN625" s="73"/>
      <c r="CO625" s="76"/>
      <c r="CP625" s="76"/>
      <c r="CQ625" s="76"/>
      <c r="CR625" s="76"/>
      <c r="CS625" s="76"/>
      <c r="CT625" s="76"/>
      <c r="CU625" s="76"/>
      <c r="CV625" s="76"/>
      <c r="CW625" s="76"/>
      <c r="CX625" s="76"/>
      <c r="CY625" s="76"/>
      <c r="CZ625" s="76"/>
      <c r="DA625" s="76"/>
      <c r="DB625" s="76"/>
      <c r="DC625" s="76"/>
      <c r="DD625" s="76"/>
      <c r="DE625" s="76"/>
      <c r="DF625" s="76"/>
      <c r="DG625" s="76"/>
      <c r="DH625" s="76"/>
      <c r="DI625" s="76"/>
      <c r="DJ625" s="76"/>
      <c r="DK625" s="76"/>
      <c r="DL625" s="76"/>
    </row>
    <row r="626" spans="1:116" x14ac:dyDescent="0.4">
      <c r="B626" t="s">
        <v>332</v>
      </c>
      <c r="D626" t="s">
        <v>478</v>
      </c>
      <c r="E626" s="8" t="str">
        <f t="shared" ref="E626:E629" si="757">ROW()&amp;" "&amp;D626</f>
        <v>626 SAM-PR-R</v>
      </c>
      <c r="G626" s="136" t="str">
        <f>G613</f>
        <v>Primary volume driver</v>
      </c>
      <c r="H626" s="12"/>
      <c r="I626" s="60"/>
      <c r="J626" s="60"/>
      <c r="K626" s="15"/>
      <c r="L626" s="15"/>
      <c r="M626" s="15"/>
      <c r="N626" s="15"/>
      <c r="O626" s="15"/>
      <c r="P626" s="15"/>
      <c r="R626" s="15"/>
      <c r="S626" s="76"/>
      <c r="T626" s="76"/>
      <c r="U626" s="76"/>
      <c r="V626" s="76"/>
      <c r="W626" s="76"/>
      <c r="X626" s="76"/>
      <c r="Y626" s="76"/>
      <c r="Z626" s="76"/>
      <c r="AA626" s="76"/>
      <c r="AB626" s="76"/>
      <c r="AC626" s="76"/>
      <c r="AD626" s="76"/>
      <c r="AE626" s="76"/>
      <c r="AF626" s="76"/>
      <c r="AG626" s="76"/>
      <c r="AH626" s="76"/>
      <c r="AI626" s="76"/>
      <c r="AJ626" s="76"/>
      <c r="AK626" s="76"/>
      <c r="AL626" s="76"/>
      <c r="AM626" s="76"/>
      <c r="AN626" s="76"/>
      <c r="AO626" s="76"/>
      <c r="AP626" s="76"/>
      <c r="AQ626" s="76"/>
      <c r="AR626" s="76"/>
      <c r="AS626" s="76"/>
      <c r="AT626" s="76"/>
      <c r="AU626" s="76"/>
      <c r="AV626" s="76"/>
      <c r="AW626" s="76"/>
      <c r="AX626" s="76"/>
      <c r="AY626" s="76"/>
      <c r="AZ626" s="76"/>
      <c r="BA626" s="76"/>
      <c r="BB626" s="76"/>
      <c r="BC626" s="76"/>
      <c r="BD626" s="76"/>
      <c r="BE626" s="76"/>
      <c r="BF626" s="76"/>
      <c r="BG626" s="76"/>
      <c r="BH626" s="76"/>
      <c r="BI626" s="76"/>
      <c r="BJ626" s="76"/>
      <c r="BK626" s="76"/>
      <c r="BL626" s="76"/>
      <c r="BM626" s="76"/>
      <c r="BN626" s="76"/>
      <c r="BO626" s="76"/>
      <c r="BP626" s="76"/>
      <c r="BQ626" s="76"/>
      <c r="BR626" s="76"/>
      <c r="BS626" s="76"/>
      <c r="BT626" s="76"/>
      <c r="BU626" s="76"/>
      <c r="BV626" s="76"/>
      <c r="BW626" s="76"/>
      <c r="BX626" s="76"/>
      <c r="BY626" s="76"/>
      <c r="BZ626" s="76"/>
      <c r="CA626" s="76"/>
      <c r="CB626" s="76"/>
      <c r="CC626" s="76"/>
      <c r="CD626" s="76"/>
      <c r="CE626" s="76"/>
      <c r="CF626" s="76"/>
      <c r="CG626" s="76"/>
      <c r="CH626" s="76"/>
      <c r="CI626" s="76"/>
      <c r="CJ626" s="76"/>
      <c r="CK626" s="76"/>
      <c r="CL626" s="76"/>
      <c r="CN626" s="60"/>
      <c r="CO626" s="76"/>
      <c r="CP626" s="76"/>
      <c r="CQ626" s="76"/>
      <c r="CR626" s="76"/>
      <c r="CS626" s="76"/>
      <c r="CT626" s="76"/>
      <c r="CU626" s="76"/>
      <c r="CV626" s="76"/>
      <c r="CW626" s="76"/>
      <c r="CX626" s="76"/>
      <c r="CY626" s="76"/>
      <c r="CZ626" s="76"/>
      <c r="DA626" s="76"/>
      <c r="DB626" s="76"/>
      <c r="DC626" s="76"/>
      <c r="DD626" s="76"/>
      <c r="DE626" s="76"/>
      <c r="DF626" s="76"/>
      <c r="DG626" s="76"/>
      <c r="DH626" s="76"/>
      <c r="DI626" s="76"/>
      <c r="DJ626" s="76"/>
      <c r="DK626" s="76"/>
      <c r="DL626" s="76"/>
    </row>
    <row r="627" spans="1:116" x14ac:dyDescent="0.4">
      <c r="B627" t="s">
        <v>332</v>
      </c>
      <c r="D627" t="s">
        <v>478</v>
      </c>
      <c r="E627" s="8" t="str">
        <f t="shared" ref="E627" si="758">ROW()&amp;" "&amp;D627</f>
        <v>627 SAM-PR-R</v>
      </c>
      <c r="G627" s="136" t="str">
        <f>G614</f>
        <v>(Secondary label)</v>
      </c>
      <c r="H627" s="12"/>
      <c r="I627" s="60"/>
      <c r="J627" s="60"/>
      <c r="K627" s="15"/>
      <c r="L627" s="15"/>
      <c r="M627" s="15"/>
      <c r="N627" s="15"/>
      <c r="O627" s="15"/>
      <c r="P627" s="15"/>
      <c r="R627" s="15"/>
      <c r="S627" s="76"/>
      <c r="T627" s="76"/>
      <c r="U627" s="76"/>
      <c r="V627" s="76"/>
      <c r="W627" s="76"/>
      <c r="X627" s="76"/>
      <c r="Y627" s="76"/>
      <c r="Z627" s="76"/>
      <c r="AA627" s="76"/>
      <c r="AB627" s="76"/>
      <c r="AC627" s="76"/>
      <c r="AD627" s="76"/>
      <c r="AE627" s="76"/>
      <c r="AF627" s="76"/>
      <c r="AG627" s="76"/>
      <c r="AH627" s="76"/>
      <c r="AI627" s="76"/>
      <c r="AJ627" s="76"/>
      <c r="AK627" s="76"/>
      <c r="AL627" s="76"/>
      <c r="AM627" s="76"/>
      <c r="AN627" s="76"/>
      <c r="AO627" s="76"/>
      <c r="AP627" s="76"/>
      <c r="AQ627" s="76"/>
      <c r="AR627" s="76"/>
      <c r="AS627" s="76"/>
      <c r="AT627" s="76"/>
      <c r="AU627" s="76"/>
      <c r="AV627" s="76"/>
      <c r="AW627" s="76"/>
      <c r="AX627" s="76"/>
      <c r="AY627" s="76"/>
      <c r="AZ627" s="76"/>
      <c r="BA627" s="76"/>
      <c r="BB627" s="76"/>
      <c r="BC627" s="76"/>
      <c r="BD627" s="76"/>
      <c r="BE627" s="76"/>
      <c r="BF627" s="76"/>
      <c r="BG627" s="76"/>
      <c r="BH627" s="76"/>
      <c r="BI627" s="76"/>
      <c r="BJ627" s="76"/>
      <c r="BK627" s="76"/>
      <c r="BL627" s="76"/>
      <c r="BM627" s="76"/>
      <c r="BN627" s="76"/>
      <c r="BO627" s="76"/>
      <c r="BP627" s="76"/>
      <c r="BQ627" s="76"/>
      <c r="BR627" s="76"/>
      <c r="BS627" s="76"/>
      <c r="BT627" s="76"/>
      <c r="BU627" s="76"/>
      <c r="BV627" s="76"/>
      <c r="BW627" s="76"/>
      <c r="BX627" s="76"/>
      <c r="BY627" s="76"/>
      <c r="BZ627" s="76"/>
      <c r="CA627" s="76"/>
      <c r="CB627" s="76"/>
      <c r="CC627" s="76"/>
      <c r="CD627" s="76"/>
      <c r="CE627" s="76"/>
      <c r="CF627" s="76"/>
      <c r="CG627" s="76"/>
      <c r="CH627" s="76"/>
      <c r="CI627" s="76"/>
      <c r="CJ627" s="76"/>
      <c r="CK627" s="76"/>
      <c r="CL627" s="76"/>
      <c r="CN627" s="60"/>
      <c r="CO627" s="76"/>
      <c r="CP627" s="76"/>
      <c r="CQ627" s="76"/>
      <c r="CR627" s="76"/>
      <c r="CS627" s="76"/>
      <c r="CT627" s="76"/>
      <c r="CU627" s="76"/>
      <c r="CV627" s="76"/>
      <c r="CW627" s="76"/>
      <c r="CX627" s="76"/>
      <c r="CY627" s="76"/>
      <c r="CZ627" s="76"/>
      <c r="DA627" s="76"/>
      <c r="DB627" s="76"/>
      <c r="DC627" s="76"/>
      <c r="DD627" s="76"/>
      <c r="DE627" s="76"/>
      <c r="DF627" s="76"/>
      <c r="DG627" s="76"/>
      <c r="DH627" s="76"/>
      <c r="DI627" s="76"/>
      <c r="DJ627" s="76"/>
      <c r="DK627" s="76"/>
      <c r="DL627" s="76"/>
    </row>
    <row r="628" spans="1:116" x14ac:dyDescent="0.4">
      <c r="B628" t="s">
        <v>332</v>
      </c>
      <c r="D628" t="s">
        <v>478</v>
      </c>
      <c r="E628" s="8" t="str">
        <f t="shared" si="757"/>
        <v>628 SAM-PR-R</v>
      </c>
      <c r="G628" s="136" t="str">
        <f>G615</f>
        <v xml:space="preserve">secondary unit </v>
      </c>
      <c r="H628" s="12"/>
      <c r="I628" s="60"/>
      <c r="J628" s="60"/>
      <c r="K628" s="15"/>
      <c r="L628" s="15"/>
      <c r="M628" s="15"/>
      <c r="N628" s="15"/>
      <c r="O628" s="15"/>
      <c r="P628" s="15"/>
      <c r="R628" s="15"/>
      <c r="S628" s="76"/>
      <c r="T628" s="76"/>
      <c r="U628" s="76"/>
      <c r="V628" s="76"/>
      <c r="W628" s="76"/>
      <c r="X628" s="76"/>
      <c r="Y628" s="76"/>
      <c r="Z628" s="76"/>
      <c r="AA628" s="76"/>
      <c r="AB628" s="76"/>
      <c r="AC628" s="76"/>
      <c r="AD628" s="76"/>
      <c r="AE628" s="76"/>
      <c r="AF628" s="76"/>
      <c r="AG628" s="76"/>
      <c r="AH628" s="76"/>
      <c r="AI628" s="76"/>
      <c r="AJ628" s="76"/>
      <c r="AK628" s="76"/>
      <c r="AL628" s="76"/>
      <c r="AM628" s="76"/>
      <c r="AN628" s="76"/>
      <c r="AO628" s="76"/>
      <c r="AP628" s="76"/>
      <c r="AQ628" s="76"/>
      <c r="AR628" s="76"/>
      <c r="AS628" s="76"/>
      <c r="AT628" s="76"/>
      <c r="AU628" s="76"/>
      <c r="AV628" s="76"/>
      <c r="AW628" s="76"/>
      <c r="AX628" s="76"/>
      <c r="AY628" s="76"/>
      <c r="AZ628" s="76"/>
      <c r="BA628" s="76"/>
      <c r="BB628" s="76"/>
      <c r="BC628" s="76"/>
      <c r="BD628" s="76"/>
      <c r="BE628" s="76"/>
      <c r="BF628" s="76"/>
      <c r="BG628" s="76"/>
      <c r="BH628" s="76"/>
      <c r="BI628" s="76"/>
      <c r="BJ628" s="76"/>
      <c r="BK628" s="76"/>
      <c r="BL628" s="76"/>
      <c r="BM628" s="76"/>
      <c r="BN628" s="76"/>
      <c r="BO628" s="76"/>
      <c r="BP628" s="76"/>
      <c r="BQ628" s="76"/>
      <c r="BR628" s="76"/>
      <c r="BS628" s="76"/>
      <c r="BT628" s="76"/>
      <c r="BU628" s="76"/>
      <c r="BV628" s="76"/>
      <c r="BW628" s="76"/>
      <c r="BX628" s="76"/>
      <c r="BY628" s="76"/>
      <c r="BZ628" s="76"/>
      <c r="CA628" s="76"/>
      <c r="CB628" s="76"/>
      <c r="CC628" s="76"/>
      <c r="CD628" s="76"/>
      <c r="CE628" s="76"/>
      <c r="CF628" s="76"/>
      <c r="CG628" s="76"/>
      <c r="CH628" s="76"/>
      <c r="CI628" s="76"/>
      <c r="CJ628" s="76"/>
      <c r="CK628" s="76"/>
      <c r="CL628" s="76"/>
      <c r="CN628" s="60"/>
      <c r="CO628" s="76"/>
      <c r="CP628" s="76"/>
      <c r="CQ628" s="76"/>
      <c r="CR628" s="76"/>
      <c r="CS628" s="76"/>
      <c r="CT628" s="76"/>
      <c r="CU628" s="76"/>
      <c r="CV628" s="76"/>
      <c r="CW628" s="76"/>
      <c r="CX628" s="76"/>
      <c r="CY628" s="76"/>
      <c r="CZ628" s="76"/>
      <c r="DA628" s="76"/>
      <c r="DB628" s="76"/>
      <c r="DC628" s="76"/>
      <c r="DD628" s="76"/>
      <c r="DE628" s="76"/>
      <c r="DF628" s="76"/>
      <c r="DG628" s="76"/>
      <c r="DH628" s="76"/>
      <c r="DI628" s="76"/>
      <c r="DJ628" s="76"/>
      <c r="DK628" s="76"/>
      <c r="DL628" s="76"/>
    </row>
    <row r="629" spans="1:116" x14ac:dyDescent="0.4">
      <c r="B629" t="s">
        <v>332</v>
      </c>
      <c r="D629" t="s">
        <v>478</v>
      </c>
      <c r="E629" s="8" t="str">
        <f t="shared" si="757"/>
        <v>629 SAM-PR-R</v>
      </c>
      <c r="G629" s="136" t="str">
        <f>G616</f>
        <v>Secondary revenue driver</v>
      </c>
      <c r="H629" s="12"/>
      <c r="I629" s="60"/>
      <c r="J629" s="60"/>
      <c r="K629" s="15"/>
      <c r="L629" s="15"/>
      <c r="M629" s="15"/>
      <c r="N629" s="15"/>
      <c r="O629" s="15"/>
      <c r="P629" s="15"/>
      <c r="R629" s="15"/>
      <c r="S629" s="76"/>
      <c r="T629" s="76"/>
      <c r="U629" s="76"/>
      <c r="V629" s="76"/>
      <c r="W629" s="76"/>
      <c r="X629" s="76"/>
      <c r="Y629" s="76"/>
      <c r="Z629" s="76"/>
      <c r="AA629" s="76"/>
      <c r="AB629" s="76"/>
      <c r="AC629" s="76"/>
      <c r="AD629" s="76"/>
      <c r="AE629" s="76"/>
      <c r="AF629" s="76"/>
      <c r="AG629" s="76"/>
      <c r="AH629" s="76"/>
      <c r="AI629" s="76"/>
      <c r="AJ629" s="76"/>
      <c r="AK629" s="76"/>
      <c r="AL629" s="76"/>
      <c r="AM629" s="76"/>
      <c r="AN629" s="76"/>
      <c r="AO629" s="76"/>
      <c r="AP629" s="76"/>
      <c r="AQ629" s="76"/>
      <c r="AR629" s="76"/>
      <c r="AS629" s="76"/>
      <c r="AT629" s="76"/>
      <c r="AU629" s="76"/>
      <c r="AV629" s="76"/>
      <c r="AW629" s="76"/>
      <c r="AX629" s="76"/>
      <c r="AY629" s="76"/>
      <c r="AZ629" s="76"/>
      <c r="BA629" s="76"/>
      <c r="BB629" s="76"/>
      <c r="BC629" s="76"/>
      <c r="BD629" s="76"/>
      <c r="BE629" s="76"/>
      <c r="BF629" s="76"/>
      <c r="BG629" s="76"/>
      <c r="BH629" s="76"/>
      <c r="BI629" s="76"/>
      <c r="BJ629" s="76"/>
      <c r="BK629" s="76"/>
      <c r="BL629" s="76"/>
      <c r="BM629" s="76"/>
      <c r="BN629" s="76"/>
      <c r="BO629" s="76"/>
      <c r="BP629" s="76"/>
      <c r="BQ629" s="76"/>
      <c r="BR629" s="76"/>
      <c r="BS629" s="76"/>
      <c r="BT629" s="76"/>
      <c r="BU629" s="76"/>
      <c r="BV629" s="76"/>
      <c r="BW629" s="76"/>
      <c r="BX629" s="76"/>
      <c r="BY629" s="76"/>
      <c r="BZ629" s="76"/>
      <c r="CA629" s="76"/>
      <c r="CB629" s="76"/>
      <c r="CC629" s="76"/>
      <c r="CD629" s="76"/>
      <c r="CE629" s="76"/>
      <c r="CF629" s="76"/>
      <c r="CG629" s="76"/>
      <c r="CH629" s="76"/>
      <c r="CI629" s="76"/>
      <c r="CJ629" s="76"/>
      <c r="CK629" s="76"/>
      <c r="CL629" s="76"/>
      <c r="CN629" s="60"/>
      <c r="CO629" s="76"/>
      <c r="CP629" s="76"/>
      <c r="CQ629" s="76"/>
      <c r="CR629" s="76"/>
      <c r="CS629" s="76"/>
      <c r="CT629" s="76"/>
      <c r="CU629" s="76"/>
      <c r="CV629" s="76"/>
      <c r="CW629" s="76"/>
      <c r="CX629" s="76"/>
      <c r="CY629" s="76"/>
      <c r="CZ629" s="76"/>
      <c r="DA629" s="76"/>
      <c r="DB629" s="76"/>
      <c r="DC629" s="76"/>
      <c r="DD629" s="76"/>
      <c r="DE629" s="76"/>
      <c r="DF629" s="76"/>
      <c r="DG629" s="76"/>
      <c r="DH629" s="76"/>
      <c r="DI629" s="76"/>
      <c r="DJ629" s="76"/>
      <c r="DK629" s="76"/>
      <c r="DL629" s="76"/>
    </row>
    <row r="630" spans="1:116" x14ac:dyDescent="0.4">
      <c r="E630" s="8"/>
      <c r="G630" s="8" t="s">
        <v>459</v>
      </c>
      <c r="H630" s="12"/>
      <c r="I630" s="60"/>
      <c r="J630" s="60"/>
      <c r="K630" s="15"/>
      <c r="L630" s="15"/>
      <c r="M630" s="15"/>
      <c r="N630" s="15"/>
      <c r="O630" s="15"/>
      <c r="P630" s="15"/>
      <c r="R630" s="15"/>
      <c r="S630" s="76"/>
      <c r="T630" s="76"/>
      <c r="U630" s="76"/>
      <c r="V630" s="76"/>
      <c r="W630" s="76"/>
      <c r="X630" s="76"/>
      <c r="Y630" s="76"/>
      <c r="Z630" s="76"/>
      <c r="AA630" s="76"/>
      <c r="AB630" s="76"/>
      <c r="AC630" s="76"/>
      <c r="AD630" s="76"/>
      <c r="AE630" s="76"/>
      <c r="AF630" s="76"/>
      <c r="AG630" s="76"/>
      <c r="AH630" s="76"/>
      <c r="AI630" s="76"/>
      <c r="AJ630" s="76"/>
      <c r="AK630" s="76"/>
      <c r="AL630" s="76"/>
      <c r="AM630" s="76"/>
      <c r="AN630" s="76"/>
      <c r="AO630" s="76"/>
      <c r="AP630" s="76"/>
      <c r="AQ630" s="76"/>
      <c r="AR630" s="76"/>
      <c r="AS630" s="76"/>
      <c r="AT630" s="76"/>
      <c r="AU630" s="76"/>
      <c r="AV630" s="76"/>
      <c r="AW630" s="76"/>
      <c r="AX630" s="76"/>
      <c r="AY630" s="76"/>
      <c r="AZ630" s="76"/>
      <c r="BA630" s="76"/>
      <c r="BB630" s="76"/>
      <c r="BC630" s="76"/>
      <c r="BD630" s="76"/>
      <c r="BE630" s="76"/>
      <c r="BF630" s="76"/>
      <c r="BG630" s="76"/>
      <c r="BH630" s="76"/>
      <c r="BI630" s="76"/>
      <c r="BJ630" s="76"/>
      <c r="BK630" s="76"/>
      <c r="BL630" s="76"/>
      <c r="BM630" s="76"/>
      <c r="BN630" s="76"/>
      <c r="BO630" s="76"/>
      <c r="BP630" s="76"/>
      <c r="BQ630" s="76"/>
      <c r="BR630" s="76"/>
      <c r="BS630" s="76"/>
      <c r="BT630" s="76"/>
      <c r="BU630" s="76"/>
      <c r="BV630" s="76"/>
      <c r="BW630" s="76"/>
      <c r="BX630" s="76"/>
      <c r="BY630" s="76"/>
      <c r="BZ630" s="76"/>
      <c r="CA630" s="76"/>
      <c r="CB630" s="76"/>
      <c r="CC630" s="76"/>
      <c r="CD630" s="76"/>
      <c r="CE630" s="76"/>
      <c r="CF630" s="76"/>
      <c r="CG630" s="76"/>
      <c r="CH630" s="76"/>
      <c r="CI630" s="76"/>
      <c r="CJ630" s="76"/>
      <c r="CK630" s="76"/>
      <c r="CL630" s="76"/>
      <c r="CN630" s="60"/>
      <c r="CO630" s="76"/>
      <c r="CP630" s="76"/>
      <c r="CQ630" s="76"/>
      <c r="CR630" s="76"/>
      <c r="CS630" s="76"/>
      <c r="CT630" s="76"/>
      <c r="CU630" s="76"/>
      <c r="CV630" s="76"/>
      <c r="CW630" s="76"/>
      <c r="CX630" s="76"/>
      <c r="CY630" s="76"/>
      <c r="CZ630" s="76"/>
      <c r="DA630" s="76"/>
      <c r="DB630" s="76"/>
      <c r="DC630" s="76"/>
      <c r="DD630" s="76"/>
      <c r="DE630" s="76"/>
      <c r="DF630" s="76"/>
      <c r="DG630" s="76"/>
      <c r="DH630" s="76"/>
      <c r="DI630" s="76"/>
      <c r="DJ630" s="76"/>
      <c r="DK630" s="76"/>
      <c r="DL630" s="76"/>
    </row>
    <row r="631" spans="1:116" x14ac:dyDescent="0.4">
      <c r="E631" s="8"/>
      <c r="G631" s="8" t="s">
        <v>5</v>
      </c>
      <c r="H631" s="12"/>
      <c r="I631" s="60"/>
      <c r="J631" s="60"/>
      <c r="K631" s="15"/>
      <c r="L631" s="15"/>
      <c r="M631" s="15"/>
      <c r="N631" s="15"/>
      <c r="O631" s="15"/>
      <c r="P631" s="15"/>
      <c r="R631" s="15"/>
      <c r="S631" s="76"/>
      <c r="T631" s="76"/>
      <c r="U631" s="76"/>
      <c r="V631" s="76"/>
      <c r="W631" s="76"/>
      <c r="X631" s="76"/>
      <c r="Y631" s="76"/>
      <c r="Z631" s="76"/>
      <c r="AA631" s="76"/>
      <c r="AB631" s="76"/>
      <c r="AC631" s="76"/>
      <c r="AD631" s="76"/>
      <c r="AE631" s="76"/>
      <c r="AF631" s="76"/>
      <c r="AG631" s="76"/>
      <c r="AH631" s="76"/>
      <c r="AI631" s="76"/>
      <c r="AJ631" s="76"/>
      <c r="AK631" s="76"/>
      <c r="AL631" s="76"/>
      <c r="AM631" s="76"/>
      <c r="AN631" s="76"/>
      <c r="AO631" s="76"/>
      <c r="AP631" s="76"/>
      <c r="AQ631" s="76"/>
      <c r="AR631" s="76"/>
      <c r="AS631" s="76"/>
      <c r="AT631" s="76"/>
      <c r="AU631" s="76"/>
      <c r="AV631" s="76"/>
      <c r="AW631" s="76"/>
      <c r="AX631" s="76"/>
      <c r="AY631" s="76"/>
      <c r="AZ631" s="76"/>
      <c r="BA631" s="76"/>
      <c r="BB631" s="76"/>
      <c r="BC631" s="76"/>
      <c r="BD631" s="76"/>
      <c r="BE631" s="76"/>
      <c r="BF631" s="76"/>
      <c r="BG631" s="76"/>
      <c r="BH631" s="76"/>
      <c r="BI631" s="76"/>
      <c r="BJ631" s="76"/>
      <c r="BK631" s="76"/>
      <c r="BL631" s="76"/>
      <c r="BM631" s="76"/>
      <c r="BN631" s="76"/>
      <c r="BO631" s="76"/>
      <c r="BP631" s="76"/>
      <c r="BQ631" s="76"/>
      <c r="BR631" s="76"/>
      <c r="BS631" s="76"/>
      <c r="BT631" s="76"/>
      <c r="BU631" s="76"/>
      <c r="BV631" s="76"/>
      <c r="BW631" s="76"/>
      <c r="BX631" s="76"/>
      <c r="BY631" s="76"/>
      <c r="BZ631" s="76"/>
      <c r="CA631" s="76"/>
      <c r="CB631" s="76"/>
      <c r="CC631" s="76"/>
      <c r="CD631" s="76"/>
      <c r="CE631" s="76"/>
      <c r="CF631" s="76"/>
      <c r="CG631" s="76"/>
      <c r="CH631" s="76"/>
      <c r="CI631" s="76"/>
      <c r="CJ631" s="76"/>
      <c r="CK631" s="76"/>
      <c r="CL631" s="76"/>
      <c r="CN631" s="60"/>
      <c r="CO631" s="76"/>
      <c r="CP631" s="76"/>
      <c r="CQ631" s="76"/>
      <c r="CR631" s="76"/>
      <c r="CS631" s="76"/>
      <c r="CT631" s="76"/>
      <c r="CU631" s="76"/>
      <c r="CV631" s="76"/>
      <c r="CW631" s="76"/>
      <c r="CX631" s="76"/>
      <c r="CY631" s="76"/>
      <c r="CZ631" s="76"/>
      <c r="DA631" s="76"/>
      <c r="DB631" s="76"/>
      <c r="DC631" s="76"/>
      <c r="DD631" s="76"/>
      <c r="DE631" s="76"/>
      <c r="DF631" s="76"/>
      <c r="DG631" s="76"/>
      <c r="DH631" s="76"/>
      <c r="DI631" s="76"/>
      <c r="DJ631" s="76"/>
      <c r="DK631" s="76"/>
      <c r="DL631" s="76"/>
    </row>
    <row r="632" spans="1:116" x14ac:dyDescent="0.4">
      <c r="E632" s="8"/>
      <c r="H632" s="12"/>
      <c r="I632" s="60"/>
      <c r="J632" s="60"/>
      <c r="K632" s="15"/>
      <c r="L632" s="15"/>
      <c r="M632" s="15"/>
      <c r="N632" s="15"/>
      <c r="O632" s="15"/>
      <c r="P632" s="15"/>
      <c r="R632" s="15"/>
      <c r="S632" s="76"/>
      <c r="T632" s="76"/>
      <c r="U632" s="76"/>
      <c r="V632" s="76"/>
      <c r="W632" s="76"/>
      <c r="X632" s="76"/>
      <c r="Y632" s="76"/>
      <c r="Z632" s="76"/>
      <c r="AA632" s="76"/>
      <c r="AB632" s="76"/>
      <c r="AC632" s="76"/>
      <c r="AD632" s="76"/>
      <c r="AE632" s="76"/>
      <c r="AF632" s="76"/>
      <c r="AG632" s="76"/>
      <c r="AH632" s="76"/>
      <c r="AI632" s="76"/>
      <c r="AJ632" s="76"/>
      <c r="AK632" s="76"/>
      <c r="AL632" s="76"/>
      <c r="AM632" s="76"/>
      <c r="AN632" s="76"/>
      <c r="AO632" s="76"/>
      <c r="AP632" s="76"/>
      <c r="AQ632" s="76"/>
      <c r="AR632" s="76"/>
      <c r="AS632" s="76"/>
      <c r="AT632" s="76"/>
      <c r="AU632" s="76"/>
      <c r="AV632" s="76"/>
      <c r="AW632" s="76"/>
      <c r="AX632" s="76"/>
      <c r="AY632" s="76"/>
      <c r="AZ632" s="76"/>
      <c r="BA632" s="76"/>
      <c r="BB632" s="76"/>
      <c r="BC632" s="76"/>
      <c r="BD632" s="76"/>
      <c r="BE632" s="76"/>
      <c r="BF632" s="76"/>
      <c r="BG632" s="76"/>
      <c r="BH632" s="76"/>
      <c r="BI632" s="76"/>
      <c r="BJ632" s="76"/>
      <c r="BK632" s="76"/>
      <c r="BL632" s="76"/>
      <c r="BM632" s="76"/>
      <c r="BN632" s="76"/>
      <c r="BO632" s="76"/>
      <c r="BP632" s="76"/>
      <c r="BQ632" s="76"/>
      <c r="BR632" s="76"/>
      <c r="BS632" s="76"/>
      <c r="BT632" s="76"/>
      <c r="BU632" s="76"/>
      <c r="BV632" s="76"/>
      <c r="BW632" s="76"/>
      <c r="BX632" s="76"/>
      <c r="BY632" s="76"/>
      <c r="BZ632" s="76"/>
      <c r="CA632" s="76"/>
      <c r="CB632" s="76"/>
      <c r="CC632" s="76"/>
      <c r="CD632" s="76"/>
      <c r="CE632" s="76"/>
      <c r="CF632" s="76"/>
      <c r="CG632" s="76"/>
      <c r="CH632" s="76"/>
      <c r="CI632" s="76"/>
      <c r="CJ632" s="76"/>
      <c r="CK632" s="76"/>
      <c r="CL632" s="76"/>
      <c r="CN632" s="60"/>
      <c r="CO632" s="76"/>
      <c r="CP632" s="76"/>
      <c r="CQ632" s="76"/>
      <c r="CR632" s="76"/>
      <c r="CS632" s="76"/>
      <c r="CT632" s="76"/>
      <c r="CU632" s="76"/>
      <c r="CV632" s="76"/>
      <c r="CW632" s="76"/>
      <c r="CX632" s="76"/>
      <c r="CY632" s="76"/>
      <c r="CZ632" s="76"/>
      <c r="DA632" s="76"/>
      <c r="DB632" s="76"/>
      <c r="DC632" s="76"/>
      <c r="DD632" s="76"/>
      <c r="DE632" s="76"/>
      <c r="DF632" s="76"/>
      <c r="DG632" s="76"/>
      <c r="DH632" s="76"/>
      <c r="DI632" s="76"/>
      <c r="DJ632" s="76"/>
      <c r="DK632" s="76"/>
      <c r="DL632" s="76"/>
    </row>
    <row r="633" spans="1:116" x14ac:dyDescent="0.4">
      <c r="E633" s="8"/>
      <c r="H633" s="12"/>
      <c r="I633" s="60"/>
      <c r="J633" s="60"/>
      <c r="K633" s="15"/>
      <c r="L633" s="15"/>
      <c r="M633" s="15"/>
      <c r="N633" s="15"/>
      <c r="O633" s="15"/>
      <c r="P633" s="15"/>
      <c r="R633" s="15"/>
      <c r="S633" s="76"/>
      <c r="T633" s="76"/>
      <c r="U633" s="76"/>
      <c r="V633" s="76"/>
      <c r="W633" s="76"/>
      <c r="X633" s="76"/>
      <c r="Y633" s="76"/>
      <c r="Z633" s="76"/>
      <c r="AA633" s="76"/>
      <c r="AB633" s="76"/>
      <c r="AC633" s="76"/>
      <c r="AD633" s="76"/>
      <c r="AE633" s="76"/>
      <c r="AF633" s="76"/>
      <c r="AG633" s="76"/>
      <c r="AH633" s="76"/>
      <c r="AI633" s="76"/>
      <c r="AJ633" s="76"/>
      <c r="AK633" s="76"/>
      <c r="AL633" s="76"/>
      <c r="AM633" s="76"/>
      <c r="AN633" s="76"/>
      <c r="AO633" s="76"/>
      <c r="AP633" s="76"/>
      <c r="AQ633" s="76"/>
      <c r="AR633" s="76"/>
      <c r="AS633" s="76"/>
      <c r="AT633" s="76"/>
      <c r="AU633" s="76"/>
      <c r="AV633" s="76"/>
      <c r="AW633" s="76"/>
      <c r="AX633" s="76"/>
      <c r="AY633" s="76"/>
      <c r="AZ633" s="76"/>
      <c r="BA633" s="76"/>
      <c r="BB633" s="76"/>
      <c r="BC633" s="76"/>
      <c r="BD633" s="76"/>
      <c r="BE633" s="76"/>
      <c r="BF633" s="76"/>
      <c r="BG633" s="76"/>
      <c r="BH633" s="76"/>
      <c r="BI633" s="76"/>
      <c r="BJ633" s="76"/>
      <c r="BK633" s="76"/>
      <c r="BL633" s="76"/>
      <c r="BM633" s="76"/>
      <c r="BN633" s="76"/>
      <c r="BO633" s="76"/>
      <c r="BP633" s="76"/>
      <c r="BQ633" s="76"/>
      <c r="BR633" s="76"/>
      <c r="BS633" s="76"/>
      <c r="BT633" s="76"/>
      <c r="BU633" s="76"/>
      <c r="BV633" s="76"/>
      <c r="BW633" s="76"/>
      <c r="BX633" s="76"/>
      <c r="BY633" s="76"/>
      <c r="BZ633" s="76"/>
      <c r="CA633" s="76"/>
      <c r="CB633" s="76"/>
      <c r="CC633" s="76"/>
      <c r="CD633" s="76"/>
      <c r="CE633" s="76"/>
      <c r="CF633" s="76"/>
      <c r="CG633" s="76"/>
      <c r="CH633" s="76"/>
      <c r="CI633" s="76"/>
      <c r="CJ633" s="76"/>
      <c r="CK633" s="76"/>
      <c r="CL633" s="76"/>
      <c r="CN633" s="60"/>
      <c r="CO633" s="76"/>
      <c r="CP633" s="76"/>
      <c r="CQ633" s="76"/>
      <c r="CR633" s="76"/>
      <c r="CS633" s="76"/>
      <c r="CT633" s="76"/>
      <c r="CU633" s="76"/>
      <c r="CV633" s="76"/>
      <c r="CW633" s="76"/>
      <c r="CX633" s="76"/>
      <c r="CY633" s="76"/>
      <c r="CZ633" s="76"/>
      <c r="DA633" s="76"/>
      <c r="DB633" s="76"/>
      <c r="DC633" s="76"/>
      <c r="DD633" s="76"/>
      <c r="DE633" s="76"/>
      <c r="DF633" s="76"/>
      <c r="DG633" s="76"/>
      <c r="DH633" s="76"/>
      <c r="DI633" s="76"/>
      <c r="DJ633" s="76"/>
      <c r="DK633" s="76"/>
      <c r="DL633" s="76"/>
    </row>
    <row r="634" spans="1:116" x14ac:dyDescent="0.4">
      <c r="E634" s="8"/>
      <c r="G634" s="136"/>
      <c r="H634" s="31"/>
      <c r="I634" s="73"/>
      <c r="J634" s="73"/>
      <c r="K634" s="39"/>
      <c r="L634" s="39"/>
      <c r="M634" s="39"/>
      <c r="N634" s="39"/>
      <c r="O634" s="39"/>
      <c r="P634" s="39"/>
      <c r="R634" s="38"/>
      <c r="S634" s="76"/>
      <c r="T634" s="76"/>
      <c r="U634" s="76"/>
      <c r="V634" s="76"/>
      <c r="W634" s="76"/>
      <c r="X634" s="76"/>
      <c r="Y634" s="76"/>
      <c r="Z634" s="76"/>
      <c r="AA634" s="76"/>
      <c r="AB634" s="76"/>
      <c r="AC634" s="76"/>
      <c r="AD634" s="76"/>
      <c r="AE634" s="76"/>
      <c r="AF634" s="76"/>
      <c r="AG634" s="76"/>
      <c r="AH634" s="76"/>
      <c r="AI634" s="76"/>
      <c r="AJ634" s="76"/>
      <c r="AK634" s="76"/>
      <c r="AL634" s="76"/>
      <c r="AM634" s="76"/>
      <c r="AN634" s="76"/>
      <c r="AO634" s="76"/>
      <c r="AP634" s="76"/>
      <c r="AQ634" s="76"/>
      <c r="AR634" s="76"/>
      <c r="AS634" s="76"/>
      <c r="AT634" s="76"/>
      <c r="AU634" s="76"/>
      <c r="AV634" s="76"/>
      <c r="AW634" s="76"/>
      <c r="AX634" s="76"/>
      <c r="AY634" s="76"/>
      <c r="AZ634" s="76"/>
      <c r="BA634" s="76"/>
      <c r="BB634" s="76"/>
      <c r="BC634" s="76"/>
      <c r="BD634" s="76"/>
      <c r="BE634" s="76"/>
      <c r="BF634" s="76"/>
      <c r="BG634" s="76"/>
      <c r="BH634" s="76"/>
      <c r="BI634" s="76"/>
      <c r="BJ634" s="76"/>
      <c r="BK634" s="76"/>
      <c r="BL634" s="76"/>
      <c r="BM634" s="76"/>
      <c r="BN634" s="76"/>
      <c r="BO634" s="76"/>
      <c r="BP634" s="76"/>
      <c r="BQ634" s="76"/>
      <c r="BR634" s="76"/>
      <c r="BS634" s="76"/>
      <c r="BT634" s="76"/>
      <c r="BU634" s="76"/>
      <c r="BV634" s="76"/>
      <c r="BW634" s="76"/>
      <c r="BX634" s="76"/>
      <c r="BY634" s="76"/>
      <c r="BZ634" s="76"/>
      <c r="CA634" s="76"/>
      <c r="CB634" s="76"/>
      <c r="CC634" s="76"/>
      <c r="CD634" s="76"/>
      <c r="CE634" s="76"/>
      <c r="CF634" s="76"/>
      <c r="CG634" s="76"/>
      <c r="CH634" s="76"/>
      <c r="CI634" s="76"/>
      <c r="CJ634" s="76"/>
      <c r="CK634" s="76"/>
      <c r="CL634" s="76"/>
      <c r="CN634" s="73"/>
      <c r="CO634" s="76"/>
      <c r="CP634" s="76"/>
      <c r="CQ634" s="76"/>
      <c r="CR634" s="76"/>
      <c r="CS634" s="76"/>
      <c r="CT634" s="76"/>
      <c r="CU634" s="76"/>
      <c r="CV634" s="76"/>
      <c r="CW634" s="76"/>
      <c r="CX634" s="76"/>
      <c r="CY634" s="76"/>
      <c r="CZ634" s="76"/>
      <c r="DA634" s="76"/>
      <c r="DB634" s="76"/>
      <c r="DC634" s="76"/>
      <c r="DD634" s="76"/>
      <c r="DE634" s="76"/>
      <c r="DF634" s="76"/>
      <c r="DG634" s="76"/>
      <c r="DH634" s="76"/>
      <c r="DI634" s="76"/>
      <c r="DJ634" s="76"/>
      <c r="DK634" s="76"/>
      <c r="DL634" s="76"/>
    </row>
    <row r="635" spans="1:116" x14ac:dyDescent="0.4">
      <c r="A635" s="174"/>
      <c r="E635" s="8"/>
      <c r="G635" s="175" t="s">
        <v>490</v>
      </c>
      <c r="H635" s="174"/>
      <c r="I635" s="176"/>
      <c r="J635" s="176"/>
      <c r="K635" s="197"/>
      <c r="L635" s="197"/>
      <c r="M635" s="197"/>
      <c r="N635" s="197"/>
      <c r="O635" s="197"/>
      <c r="P635" s="197"/>
      <c r="R635" s="198"/>
      <c r="S635" s="174"/>
      <c r="T635" s="174"/>
      <c r="U635" s="174"/>
      <c r="V635" s="174"/>
      <c r="W635" s="174"/>
      <c r="X635" s="174"/>
      <c r="Y635" s="174"/>
      <c r="Z635" s="174"/>
      <c r="AA635" s="174"/>
      <c r="AB635" s="174"/>
      <c r="AC635" s="174"/>
      <c r="AD635" s="174"/>
      <c r="AE635" s="174"/>
      <c r="AF635" s="174"/>
      <c r="AG635" s="174"/>
      <c r="AH635" s="174"/>
      <c r="AI635" s="174"/>
      <c r="AJ635" s="174"/>
      <c r="AK635" s="174"/>
      <c r="AL635" s="174"/>
      <c r="AM635" s="174"/>
      <c r="AN635" s="174"/>
      <c r="AO635" s="174"/>
      <c r="AP635" s="174"/>
      <c r="AQ635" s="174"/>
      <c r="AR635" s="174"/>
      <c r="AS635" s="174"/>
      <c r="AT635" s="174"/>
      <c r="AU635" s="174"/>
      <c r="AV635" s="174"/>
      <c r="AW635" s="174"/>
      <c r="AX635" s="174"/>
      <c r="AY635" s="174"/>
      <c r="AZ635" s="174"/>
      <c r="BA635" s="174"/>
      <c r="BB635" s="174"/>
      <c r="BC635" s="174"/>
      <c r="BD635" s="174"/>
      <c r="BE635" s="174"/>
      <c r="BF635" s="174"/>
      <c r="BG635" s="174"/>
      <c r="BH635" s="174"/>
      <c r="BI635" s="174"/>
      <c r="BJ635" s="174"/>
      <c r="BK635" s="174"/>
      <c r="BL635" s="174"/>
      <c r="BM635" s="174"/>
      <c r="BN635" s="174"/>
      <c r="BO635" s="174"/>
      <c r="BP635" s="174"/>
      <c r="BQ635" s="174"/>
      <c r="BR635" s="174"/>
      <c r="BS635" s="174"/>
      <c r="BT635" s="174"/>
      <c r="BU635" s="174"/>
      <c r="BV635" s="174"/>
      <c r="BW635" s="174"/>
      <c r="BX635" s="174"/>
      <c r="BY635" s="174"/>
      <c r="BZ635" s="174"/>
      <c r="CA635" s="174"/>
      <c r="CB635" s="174"/>
      <c r="CC635" s="174"/>
      <c r="CD635" s="174"/>
      <c r="CE635" s="174"/>
      <c r="CF635" s="174"/>
      <c r="CG635" s="174"/>
      <c r="CH635" s="174"/>
      <c r="CI635" s="174"/>
      <c r="CJ635" s="174"/>
      <c r="CK635" s="174"/>
      <c r="CL635" s="174"/>
      <c r="CN635" s="176"/>
      <c r="CO635" s="174"/>
      <c r="CP635" s="174"/>
      <c r="CQ635" s="174"/>
      <c r="CR635" s="174"/>
      <c r="CS635" s="174"/>
      <c r="CT635" s="174"/>
      <c r="CU635" s="174"/>
      <c r="CV635" s="174"/>
      <c r="CW635" s="174"/>
      <c r="CX635" s="174"/>
      <c r="CY635" s="174"/>
      <c r="CZ635" s="174"/>
      <c r="DA635" s="174"/>
      <c r="DB635" s="174"/>
      <c r="DC635" s="174"/>
      <c r="DD635" s="174"/>
      <c r="DE635" s="174"/>
      <c r="DF635" s="174"/>
      <c r="DG635" s="174"/>
      <c r="DH635" s="174"/>
      <c r="DI635" s="174"/>
      <c r="DJ635" s="174"/>
      <c r="DK635" s="174"/>
      <c r="DL635" s="174"/>
    </row>
    <row r="636" spans="1:116" x14ac:dyDescent="0.4">
      <c r="A636" s="174"/>
      <c r="E636" s="8"/>
      <c r="G636" s="175" t="s">
        <v>492</v>
      </c>
      <c r="H636" s="174"/>
      <c r="I636" s="176"/>
      <c r="J636" s="176"/>
      <c r="K636" s="197"/>
      <c r="L636" s="197"/>
      <c r="M636" s="197"/>
      <c r="N636" s="197"/>
      <c r="O636" s="197"/>
      <c r="P636" s="197"/>
      <c r="R636" s="198"/>
      <c r="S636" s="174"/>
      <c r="T636" s="174"/>
      <c r="U636" s="174"/>
      <c r="V636" s="174"/>
      <c r="W636" s="174"/>
      <c r="X636" s="174"/>
      <c r="Y636" s="174"/>
      <c r="Z636" s="174"/>
      <c r="AA636" s="174"/>
      <c r="AB636" s="174"/>
      <c r="AC636" s="174"/>
      <c r="AD636" s="174"/>
      <c r="AE636" s="174"/>
      <c r="AF636" s="174"/>
      <c r="AG636" s="174"/>
      <c r="AH636" s="174"/>
      <c r="AI636" s="174"/>
      <c r="AJ636" s="174"/>
      <c r="AK636" s="174"/>
      <c r="AL636" s="174"/>
      <c r="AM636" s="174"/>
      <c r="AN636" s="174"/>
      <c r="AO636" s="174"/>
      <c r="AP636" s="174"/>
      <c r="AQ636" s="174"/>
      <c r="AR636" s="174"/>
      <c r="AS636" s="174"/>
      <c r="AT636" s="174"/>
      <c r="AU636" s="174"/>
      <c r="AV636" s="174"/>
      <c r="AW636" s="174"/>
      <c r="AX636" s="174"/>
      <c r="AY636" s="174"/>
      <c r="AZ636" s="174"/>
      <c r="BA636" s="174"/>
      <c r="BB636" s="174"/>
      <c r="BC636" s="174"/>
      <c r="BD636" s="174"/>
      <c r="BE636" s="174"/>
      <c r="BF636" s="174"/>
      <c r="BG636" s="174"/>
      <c r="BH636" s="174"/>
      <c r="BI636" s="174"/>
      <c r="BJ636" s="174"/>
      <c r="BK636" s="174"/>
      <c r="BL636" s="174"/>
      <c r="BM636" s="174"/>
      <c r="BN636" s="174"/>
      <c r="BO636" s="174"/>
      <c r="BP636" s="174"/>
      <c r="BQ636" s="174"/>
      <c r="BR636" s="174"/>
      <c r="BS636" s="174"/>
      <c r="BT636" s="174"/>
      <c r="BU636" s="174"/>
      <c r="BV636" s="174"/>
      <c r="BW636" s="174"/>
      <c r="BX636" s="174"/>
      <c r="BY636" s="174"/>
      <c r="BZ636" s="174"/>
      <c r="CA636" s="174"/>
      <c r="CB636" s="174"/>
      <c r="CC636" s="174"/>
      <c r="CD636" s="174"/>
      <c r="CE636" s="174"/>
      <c r="CF636" s="174"/>
      <c r="CG636" s="174"/>
      <c r="CH636" s="174"/>
      <c r="CI636" s="174"/>
      <c r="CJ636" s="174"/>
      <c r="CK636" s="174"/>
      <c r="CL636" s="174"/>
      <c r="CN636" s="176"/>
      <c r="CO636" s="174"/>
      <c r="CP636" s="174"/>
      <c r="CQ636" s="174"/>
      <c r="CR636" s="174"/>
      <c r="CS636" s="174"/>
      <c r="CT636" s="174"/>
      <c r="CU636" s="174"/>
      <c r="CV636" s="174"/>
      <c r="CW636" s="174"/>
      <c r="CX636" s="174"/>
      <c r="CY636" s="174"/>
      <c r="CZ636" s="174"/>
      <c r="DA636" s="174"/>
      <c r="DB636" s="174"/>
      <c r="DC636" s="174"/>
      <c r="DD636" s="174"/>
      <c r="DE636" s="174"/>
      <c r="DF636" s="174"/>
      <c r="DG636" s="174"/>
      <c r="DH636" s="174"/>
      <c r="DI636" s="174"/>
      <c r="DJ636" s="174"/>
      <c r="DK636" s="174"/>
      <c r="DL636" s="174"/>
    </row>
    <row r="637" spans="1:116" x14ac:dyDescent="0.4">
      <c r="A637" s="174"/>
      <c r="E637" s="8"/>
      <c r="G637" s="175" t="s">
        <v>461</v>
      </c>
      <c r="H637" s="174"/>
      <c r="I637" s="176"/>
      <c r="J637" s="176"/>
      <c r="K637" s="197"/>
      <c r="L637" s="197"/>
      <c r="M637" s="197"/>
      <c r="N637" s="197"/>
      <c r="O637" s="197"/>
      <c r="P637" s="197"/>
      <c r="R637" s="198"/>
      <c r="S637" s="199" t="str">
        <f t="shared" ref="S637:AX637" si="759">S$20</f>
        <v>S$16</v>
      </c>
      <c r="T637" s="199" t="str">
        <f t="shared" si="759"/>
        <v>T$16</v>
      </c>
      <c r="U637" s="199" t="str">
        <f t="shared" si="759"/>
        <v>U$16</v>
      </c>
      <c r="V637" s="199" t="str">
        <f t="shared" si="759"/>
        <v>V$16</v>
      </c>
      <c r="W637" s="199" t="str">
        <f t="shared" si="759"/>
        <v>W$16</v>
      </c>
      <c r="X637" s="199" t="str">
        <f t="shared" si="759"/>
        <v>X$16</v>
      </c>
      <c r="Y637" s="199" t="str">
        <f t="shared" si="759"/>
        <v>Y$16</v>
      </c>
      <c r="Z637" s="199" t="str">
        <f t="shared" si="759"/>
        <v>Z$16</v>
      </c>
      <c r="AA637" s="199" t="str">
        <f t="shared" si="759"/>
        <v>AA$16</v>
      </c>
      <c r="AB637" s="199" t="str">
        <f t="shared" si="759"/>
        <v>AB$16</v>
      </c>
      <c r="AC637" s="199" t="str">
        <f t="shared" si="759"/>
        <v>AC$16</v>
      </c>
      <c r="AD637" s="199" t="str">
        <f t="shared" si="759"/>
        <v>AD$16</v>
      </c>
      <c r="AE637" s="199" t="str">
        <f t="shared" si="759"/>
        <v>AE$16</v>
      </c>
      <c r="AF637" s="199" t="str">
        <f t="shared" si="759"/>
        <v>AF$16</v>
      </c>
      <c r="AG637" s="199" t="str">
        <f t="shared" si="759"/>
        <v>AG$16</v>
      </c>
      <c r="AH637" s="199" t="str">
        <f t="shared" si="759"/>
        <v>AH$16</v>
      </c>
      <c r="AI637" s="199" t="str">
        <f t="shared" si="759"/>
        <v>AI$16</v>
      </c>
      <c r="AJ637" s="199" t="str">
        <f t="shared" si="759"/>
        <v>AJ$16</v>
      </c>
      <c r="AK637" s="199" t="str">
        <f t="shared" si="759"/>
        <v>AK$16</v>
      </c>
      <c r="AL637" s="199" t="str">
        <f t="shared" si="759"/>
        <v>AL$16</v>
      </c>
      <c r="AM637" s="199" t="str">
        <f t="shared" si="759"/>
        <v>AM$16</v>
      </c>
      <c r="AN637" s="199" t="str">
        <f t="shared" si="759"/>
        <v>AN$16</v>
      </c>
      <c r="AO637" s="199" t="str">
        <f t="shared" si="759"/>
        <v>AO$16</v>
      </c>
      <c r="AP637" s="199" t="str">
        <f t="shared" si="759"/>
        <v>AP$16</v>
      </c>
      <c r="AQ637" s="199" t="str">
        <f t="shared" si="759"/>
        <v>AQ$16</v>
      </c>
      <c r="AR637" s="199" t="str">
        <f t="shared" si="759"/>
        <v>AR$16</v>
      </c>
      <c r="AS637" s="199" t="str">
        <f t="shared" si="759"/>
        <v>AS$16</v>
      </c>
      <c r="AT637" s="199" t="str">
        <f t="shared" si="759"/>
        <v>AT$16</v>
      </c>
      <c r="AU637" s="199" t="str">
        <f t="shared" si="759"/>
        <v>AU$16</v>
      </c>
      <c r="AV637" s="199" t="str">
        <f t="shared" si="759"/>
        <v>AV$16</v>
      </c>
      <c r="AW637" s="199" t="str">
        <f t="shared" si="759"/>
        <v>AW$16</v>
      </c>
      <c r="AX637" s="199" t="str">
        <f t="shared" si="759"/>
        <v>AX$16</v>
      </c>
      <c r="AY637" s="199" t="str">
        <f t="shared" ref="AY637:CD637" si="760">AY$20</f>
        <v>AY$16</v>
      </c>
      <c r="AZ637" s="199" t="str">
        <f t="shared" si="760"/>
        <v>AZ$16</v>
      </c>
      <c r="BA637" s="199" t="str">
        <f t="shared" si="760"/>
        <v>BA$16</v>
      </c>
      <c r="BB637" s="199" t="str">
        <f t="shared" si="760"/>
        <v>BB$16</v>
      </c>
      <c r="BC637" s="199" t="str">
        <f t="shared" si="760"/>
        <v>BC$16</v>
      </c>
      <c r="BD637" s="199" t="str">
        <f t="shared" si="760"/>
        <v>BD$16</v>
      </c>
      <c r="BE637" s="199" t="str">
        <f t="shared" si="760"/>
        <v>BE$16</v>
      </c>
      <c r="BF637" s="199" t="str">
        <f t="shared" si="760"/>
        <v>BF$16</v>
      </c>
      <c r="BG637" s="199" t="str">
        <f t="shared" si="760"/>
        <v>BG$16</v>
      </c>
      <c r="BH637" s="199" t="str">
        <f t="shared" si="760"/>
        <v>BH$16</v>
      </c>
      <c r="BI637" s="199" t="str">
        <f t="shared" si="760"/>
        <v>BI$16</v>
      </c>
      <c r="BJ637" s="199" t="str">
        <f t="shared" si="760"/>
        <v>BJ$16</v>
      </c>
      <c r="BK637" s="199" t="str">
        <f t="shared" si="760"/>
        <v>BK$16</v>
      </c>
      <c r="BL637" s="199" t="str">
        <f t="shared" si="760"/>
        <v>BL$16</v>
      </c>
      <c r="BM637" s="199" t="str">
        <f t="shared" si="760"/>
        <v>BM$16</v>
      </c>
      <c r="BN637" s="199" t="str">
        <f t="shared" si="760"/>
        <v>BN$16</v>
      </c>
      <c r="BO637" s="199" t="str">
        <f t="shared" si="760"/>
        <v>BO$16</v>
      </c>
      <c r="BP637" s="199" t="str">
        <f t="shared" si="760"/>
        <v>BP$16</v>
      </c>
      <c r="BQ637" s="199" t="str">
        <f t="shared" si="760"/>
        <v>BQ$16</v>
      </c>
      <c r="BR637" s="199" t="str">
        <f t="shared" si="760"/>
        <v>BR$16</v>
      </c>
      <c r="BS637" s="199" t="str">
        <f t="shared" si="760"/>
        <v>BS$16</v>
      </c>
      <c r="BT637" s="199" t="str">
        <f t="shared" si="760"/>
        <v>BT$16</v>
      </c>
      <c r="BU637" s="199" t="str">
        <f t="shared" si="760"/>
        <v>BU$16</v>
      </c>
      <c r="BV637" s="199" t="str">
        <f t="shared" si="760"/>
        <v>BV$16</v>
      </c>
      <c r="BW637" s="199" t="str">
        <f t="shared" si="760"/>
        <v>BW$16</v>
      </c>
      <c r="BX637" s="199" t="str">
        <f t="shared" si="760"/>
        <v>BX$16</v>
      </c>
      <c r="BY637" s="199" t="str">
        <f t="shared" si="760"/>
        <v>BY$16</v>
      </c>
      <c r="BZ637" s="199" t="str">
        <f t="shared" si="760"/>
        <v>BZ$16</v>
      </c>
      <c r="CA637" s="199" t="str">
        <f t="shared" si="760"/>
        <v>CA$16</v>
      </c>
      <c r="CB637" s="199" t="str">
        <f t="shared" si="760"/>
        <v>CB$16</v>
      </c>
      <c r="CC637" s="199" t="str">
        <f t="shared" si="760"/>
        <v>CC$16</v>
      </c>
      <c r="CD637" s="199" t="str">
        <f t="shared" si="760"/>
        <v>CD$16</v>
      </c>
      <c r="CE637" s="199" t="str">
        <f t="shared" ref="CE637:CL637" si="761">CE$20</f>
        <v>CE$16</v>
      </c>
      <c r="CF637" s="199" t="str">
        <f t="shared" si="761"/>
        <v>CF$16</v>
      </c>
      <c r="CG637" s="199" t="str">
        <f t="shared" si="761"/>
        <v>CG$16</v>
      </c>
      <c r="CH637" s="199" t="str">
        <f t="shared" si="761"/>
        <v>CH$16</v>
      </c>
      <c r="CI637" s="199" t="str">
        <f t="shared" si="761"/>
        <v>CI$16</v>
      </c>
      <c r="CJ637" s="199" t="str">
        <f t="shared" si="761"/>
        <v>CJ$16</v>
      </c>
      <c r="CK637" s="199" t="str">
        <f t="shared" si="761"/>
        <v>CK$16</v>
      </c>
      <c r="CL637" s="199" t="str">
        <f t="shared" si="761"/>
        <v>CL$16</v>
      </c>
      <c r="CN637" s="176"/>
      <c r="CO637" s="199" t="str">
        <f t="shared" ref="CO637:DL637" si="762">CO$20</f>
        <v>CO$16</v>
      </c>
      <c r="CP637" s="199" t="str">
        <f t="shared" si="762"/>
        <v>CP$16</v>
      </c>
      <c r="CQ637" s="199" t="str">
        <f t="shared" si="762"/>
        <v>CQ$16</v>
      </c>
      <c r="CR637" s="199" t="str">
        <f t="shared" si="762"/>
        <v>CR$16</v>
      </c>
      <c r="CS637" s="199" t="str">
        <f t="shared" si="762"/>
        <v>CS$16</v>
      </c>
      <c r="CT637" s="199" t="str">
        <f t="shared" si="762"/>
        <v>CT$16</v>
      </c>
      <c r="CU637" s="199" t="str">
        <f t="shared" si="762"/>
        <v>CU$16</v>
      </c>
      <c r="CV637" s="199" t="str">
        <f t="shared" si="762"/>
        <v>CV$16</v>
      </c>
      <c r="CW637" s="199" t="str">
        <f t="shared" si="762"/>
        <v>CW$16</v>
      </c>
      <c r="CX637" s="199" t="str">
        <f t="shared" si="762"/>
        <v>CX$16</v>
      </c>
      <c r="CY637" s="199" t="str">
        <f t="shared" si="762"/>
        <v>CY$16</v>
      </c>
      <c r="CZ637" s="199" t="str">
        <f t="shared" si="762"/>
        <v>CZ$16</v>
      </c>
      <c r="DA637" s="199" t="str">
        <f t="shared" si="762"/>
        <v>DA$16</v>
      </c>
      <c r="DB637" s="199" t="str">
        <f t="shared" si="762"/>
        <v>DB$16</v>
      </c>
      <c r="DC637" s="199" t="str">
        <f t="shared" si="762"/>
        <v>DC$16</v>
      </c>
      <c r="DD637" s="199" t="str">
        <f t="shared" si="762"/>
        <v>DD$16</v>
      </c>
      <c r="DE637" s="199" t="str">
        <f t="shared" si="762"/>
        <v>DE$16</v>
      </c>
      <c r="DF637" s="199" t="str">
        <f t="shared" si="762"/>
        <v>DF$16</v>
      </c>
      <c r="DG637" s="199" t="str">
        <f t="shared" si="762"/>
        <v>DG$16</v>
      </c>
      <c r="DH637" s="199" t="str">
        <f t="shared" si="762"/>
        <v>DH$16</v>
      </c>
      <c r="DI637" s="199" t="str">
        <f t="shared" si="762"/>
        <v>DI$16</v>
      </c>
      <c r="DJ637" s="199" t="str">
        <f t="shared" si="762"/>
        <v>DJ$16</v>
      </c>
      <c r="DK637" s="199" t="str">
        <f t="shared" si="762"/>
        <v>DK$16</v>
      </c>
      <c r="DL637" s="199" t="str">
        <f t="shared" si="762"/>
        <v>DL$16</v>
      </c>
    </row>
    <row r="638" spans="1:116" x14ac:dyDescent="0.4">
      <c r="A638" s="174"/>
      <c r="E638" s="8"/>
      <c r="G638" s="175" t="s">
        <v>462</v>
      </c>
      <c r="H638" s="200"/>
      <c r="I638" s="201"/>
      <c r="J638" s="201"/>
      <c r="K638" s="202"/>
      <c r="L638" s="202"/>
      <c r="M638" s="202"/>
      <c r="N638" s="202"/>
      <c r="O638" s="202"/>
      <c r="P638" s="202"/>
      <c r="R638" s="202"/>
      <c r="S638" s="199" t="str">
        <f t="shared" ref="S638:AX638" si="763">S$21</f>
        <v>S$17</v>
      </c>
      <c r="T638" s="199" t="str">
        <f t="shared" si="763"/>
        <v>T$17</v>
      </c>
      <c r="U638" s="199" t="str">
        <f t="shared" si="763"/>
        <v>U$17</v>
      </c>
      <c r="V638" s="199" t="str">
        <f t="shared" si="763"/>
        <v>V$17</v>
      </c>
      <c r="W638" s="199" t="str">
        <f t="shared" si="763"/>
        <v>W$17</v>
      </c>
      <c r="X638" s="199" t="str">
        <f t="shared" si="763"/>
        <v>X$17</v>
      </c>
      <c r="Y638" s="199" t="str">
        <f t="shared" si="763"/>
        <v>Y$17</v>
      </c>
      <c r="Z638" s="199" t="str">
        <f t="shared" si="763"/>
        <v>Z$17</v>
      </c>
      <c r="AA638" s="199" t="str">
        <f t="shared" si="763"/>
        <v>AA$17</v>
      </c>
      <c r="AB638" s="199" t="str">
        <f t="shared" si="763"/>
        <v>AB$17</v>
      </c>
      <c r="AC638" s="199" t="str">
        <f t="shared" si="763"/>
        <v>AC$17</v>
      </c>
      <c r="AD638" s="199" t="str">
        <f t="shared" si="763"/>
        <v>AD$17</v>
      </c>
      <c r="AE638" s="199" t="str">
        <f t="shared" si="763"/>
        <v>AE$17</v>
      </c>
      <c r="AF638" s="199" t="str">
        <f t="shared" si="763"/>
        <v>AF$17</v>
      </c>
      <c r="AG638" s="199" t="str">
        <f t="shared" si="763"/>
        <v>AG$17</v>
      </c>
      <c r="AH638" s="199" t="str">
        <f t="shared" si="763"/>
        <v>AH$17</v>
      </c>
      <c r="AI638" s="199" t="str">
        <f t="shared" si="763"/>
        <v>AI$17</v>
      </c>
      <c r="AJ638" s="199" t="str">
        <f t="shared" si="763"/>
        <v>AJ$17</v>
      </c>
      <c r="AK638" s="199" t="str">
        <f t="shared" si="763"/>
        <v>AK$17</v>
      </c>
      <c r="AL638" s="199" t="str">
        <f t="shared" si="763"/>
        <v>AL$17</v>
      </c>
      <c r="AM638" s="199" t="str">
        <f t="shared" si="763"/>
        <v>AM$17</v>
      </c>
      <c r="AN638" s="199" t="str">
        <f t="shared" si="763"/>
        <v>AN$17</v>
      </c>
      <c r="AO638" s="199" t="str">
        <f t="shared" si="763"/>
        <v>AO$17</v>
      </c>
      <c r="AP638" s="199" t="str">
        <f t="shared" si="763"/>
        <v>AP$17</v>
      </c>
      <c r="AQ638" s="199" t="str">
        <f t="shared" si="763"/>
        <v>AQ$17</v>
      </c>
      <c r="AR638" s="199" t="str">
        <f t="shared" si="763"/>
        <v>AR$17</v>
      </c>
      <c r="AS638" s="199" t="str">
        <f t="shared" si="763"/>
        <v>AS$17</v>
      </c>
      <c r="AT638" s="199" t="str">
        <f t="shared" si="763"/>
        <v>AT$17</v>
      </c>
      <c r="AU638" s="199" t="str">
        <f t="shared" si="763"/>
        <v>AU$17</v>
      </c>
      <c r="AV638" s="199" t="str">
        <f t="shared" si="763"/>
        <v>AV$17</v>
      </c>
      <c r="AW638" s="199" t="str">
        <f t="shared" si="763"/>
        <v>AW$17</v>
      </c>
      <c r="AX638" s="199" t="str">
        <f t="shared" si="763"/>
        <v>AX$17</v>
      </c>
      <c r="AY638" s="199" t="str">
        <f t="shared" ref="AY638:CD638" si="764">AY$21</f>
        <v>AY$17</v>
      </c>
      <c r="AZ638" s="199" t="str">
        <f t="shared" si="764"/>
        <v>AZ$17</v>
      </c>
      <c r="BA638" s="199" t="str">
        <f t="shared" si="764"/>
        <v>BA$17</v>
      </c>
      <c r="BB638" s="199" t="str">
        <f t="shared" si="764"/>
        <v>BB$17</v>
      </c>
      <c r="BC638" s="199" t="str">
        <f t="shared" si="764"/>
        <v>BC$17</v>
      </c>
      <c r="BD638" s="199" t="str">
        <f t="shared" si="764"/>
        <v>BD$17</v>
      </c>
      <c r="BE638" s="199" t="str">
        <f t="shared" si="764"/>
        <v>BE$17</v>
      </c>
      <c r="BF638" s="199" t="str">
        <f t="shared" si="764"/>
        <v>BF$17</v>
      </c>
      <c r="BG638" s="199" t="str">
        <f t="shared" si="764"/>
        <v>BG$17</v>
      </c>
      <c r="BH638" s="199" t="str">
        <f t="shared" si="764"/>
        <v>BH$17</v>
      </c>
      <c r="BI638" s="199" t="str">
        <f t="shared" si="764"/>
        <v>BI$17</v>
      </c>
      <c r="BJ638" s="199" t="str">
        <f t="shared" si="764"/>
        <v>BJ$17</v>
      </c>
      <c r="BK638" s="199" t="str">
        <f t="shared" si="764"/>
        <v>BK$17</v>
      </c>
      <c r="BL638" s="199" t="str">
        <f t="shared" si="764"/>
        <v>BL$17</v>
      </c>
      <c r="BM638" s="199" t="str">
        <f t="shared" si="764"/>
        <v>BM$17</v>
      </c>
      <c r="BN638" s="199" t="str">
        <f t="shared" si="764"/>
        <v>BN$17</v>
      </c>
      <c r="BO638" s="199" t="str">
        <f t="shared" si="764"/>
        <v>BO$17</v>
      </c>
      <c r="BP638" s="199" t="str">
        <f t="shared" si="764"/>
        <v>BP$17</v>
      </c>
      <c r="BQ638" s="199" t="str">
        <f t="shared" si="764"/>
        <v>BQ$17</v>
      </c>
      <c r="BR638" s="199" t="str">
        <f t="shared" si="764"/>
        <v>BR$17</v>
      </c>
      <c r="BS638" s="199" t="str">
        <f t="shared" si="764"/>
        <v>BS$17</v>
      </c>
      <c r="BT638" s="199" t="str">
        <f t="shared" si="764"/>
        <v>BT$17</v>
      </c>
      <c r="BU638" s="199" t="str">
        <f t="shared" si="764"/>
        <v>BU$17</v>
      </c>
      <c r="BV638" s="199" t="str">
        <f t="shared" si="764"/>
        <v>BV$17</v>
      </c>
      <c r="BW638" s="199" t="str">
        <f t="shared" si="764"/>
        <v>BW$17</v>
      </c>
      <c r="BX638" s="199" t="str">
        <f t="shared" si="764"/>
        <v>BX$17</v>
      </c>
      <c r="BY638" s="199" t="str">
        <f t="shared" si="764"/>
        <v>BY$17</v>
      </c>
      <c r="BZ638" s="199" t="str">
        <f t="shared" si="764"/>
        <v>BZ$17</v>
      </c>
      <c r="CA638" s="199" t="str">
        <f t="shared" si="764"/>
        <v>CA$17</v>
      </c>
      <c r="CB638" s="199" t="str">
        <f t="shared" si="764"/>
        <v>CB$17</v>
      </c>
      <c r="CC638" s="199" t="str">
        <f t="shared" si="764"/>
        <v>CC$17</v>
      </c>
      <c r="CD638" s="199" t="str">
        <f t="shared" si="764"/>
        <v>CD$17</v>
      </c>
      <c r="CE638" s="199" t="str">
        <f t="shared" ref="CE638:CL638" si="765">CE$21</f>
        <v>CE$17</v>
      </c>
      <c r="CF638" s="199" t="str">
        <f t="shared" si="765"/>
        <v>CF$17</v>
      </c>
      <c r="CG638" s="199" t="str">
        <f t="shared" si="765"/>
        <v>CG$17</v>
      </c>
      <c r="CH638" s="199" t="str">
        <f t="shared" si="765"/>
        <v>CH$17</v>
      </c>
      <c r="CI638" s="199" t="str">
        <f t="shared" si="765"/>
        <v>CI$17</v>
      </c>
      <c r="CJ638" s="199" t="str">
        <f t="shared" si="765"/>
        <v>CJ$17</v>
      </c>
      <c r="CK638" s="199" t="str">
        <f t="shared" si="765"/>
        <v>CK$17</v>
      </c>
      <c r="CL638" s="199" t="str">
        <f t="shared" si="765"/>
        <v>CL$17</v>
      </c>
      <c r="CN638" s="201"/>
      <c r="CO638" s="199" t="str">
        <f t="shared" ref="CO638:DL638" si="766">CO$21</f>
        <v>CO$17</v>
      </c>
      <c r="CP638" s="199" t="str">
        <f t="shared" si="766"/>
        <v>CP$17</v>
      </c>
      <c r="CQ638" s="199" t="str">
        <f t="shared" si="766"/>
        <v>CQ$17</v>
      </c>
      <c r="CR638" s="199" t="str">
        <f t="shared" si="766"/>
        <v>CR$17</v>
      </c>
      <c r="CS638" s="199" t="str">
        <f t="shared" si="766"/>
        <v>CS$17</v>
      </c>
      <c r="CT638" s="199" t="str">
        <f t="shared" si="766"/>
        <v>CT$17</v>
      </c>
      <c r="CU638" s="199" t="str">
        <f t="shared" si="766"/>
        <v>CU$17</v>
      </c>
      <c r="CV638" s="199" t="str">
        <f t="shared" si="766"/>
        <v>CV$17</v>
      </c>
      <c r="CW638" s="199" t="str">
        <f t="shared" si="766"/>
        <v>CW$17</v>
      </c>
      <c r="CX638" s="199" t="str">
        <f t="shared" si="766"/>
        <v>CX$17</v>
      </c>
      <c r="CY638" s="199" t="str">
        <f t="shared" si="766"/>
        <v>CY$17</v>
      </c>
      <c r="CZ638" s="199" t="str">
        <f t="shared" si="766"/>
        <v>CZ$17</v>
      </c>
      <c r="DA638" s="199" t="str">
        <f t="shared" si="766"/>
        <v>DA$17</v>
      </c>
      <c r="DB638" s="199" t="str">
        <f t="shared" si="766"/>
        <v>DB$17</v>
      </c>
      <c r="DC638" s="199" t="str">
        <f t="shared" si="766"/>
        <v>DC$17</v>
      </c>
      <c r="DD638" s="199" t="str">
        <f t="shared" si="766"/>
        <v>DD$17</v>
      </c>
      <c r="DE638" s="199" t="str">
        <f t="shared" si="766"/>
        <v>DE$17</v>
      </c>
      <c r="DF638" s="199" t="str">
        <f t="shared" si="766"/>
        <v>DF$17</v>
      </c>
      <c r="DG638" s="199" t="str">
        <f t="shared" si="766"/>
        <v>DG$17</v>
      </c>
      <c r="DH638" s="199" t="str">
        <f t="shared" si="766"/>
        <v>DH$17</v>
      </c>
      <c r="DI638" s="199" t="str">
        <f t="shared" si="766"/>
        <v>DI$17</v>
      </c>
      <c r="DJ638" s="199" t="str">
        <f t="shared" si="766"/>
        <v>DJ$17</v>
      </c>
      <c r="DK638" s="199" t="str">
        <f t="shared" si="766"/>
        <v>DK$17</v>
      </c>
      <c r="DL638" s="199" t="str">
        <f t="shared" si="766"/>
        <v>DL$17</v>
      </c>
    </row>
    <row r="639" spans="1:116" x14ac:dyDescent="0.4">
      <c r="A639" s="174"/>
      <c r="E639" s="8"/>
      <c r="G639" s="175" t="s">
        <v>491</v>
      </c>
      <c r="H639" s="200"/>
      <c r="I639" s="201"/>
      <c r="J639" s="201"/>
      <c r="K639" s="202"/>
      <c r="L639" s="202"/>
      <c r="M639" s="202"/>
      <c r="N639" s="202"/>
      <c r="O639" s="202"/>
      <c r="P639" s="202"/>
      <c r="R639" s="202"/>
      <c r="S639" s="190"/>
      <c r="T639" s="190"/>
      <c r="U639" s="190"/>
      <c r="V639" s="190"/>
      <c r="W639" s="190"/>
      <c r="X639" s="190"/>
      <c r="Y639" s="190"/>
      <c r="Z639" s="190"/>
      <c r="AA639" s="190"/>
      <c r="AB639" s="190"/>
      <c r="AC639" s="190"/>
      <c r="AD639" s="190"/>
      <c r="AE639" s="190"/>
      <c r="AF639" s="190"/>
      <c r="AG639" s="190"/>
      <c r="AH639" s="190"/>
      <c r="AI639" s="190"/>
      <c r="AJ639" s="190"/>
      <c r="AK639" s="190"/>
      <c r="AL639" s="190"/>
      <c r="AM639" s="190"/>
      <c r="AN639" s="190"/>
      <c r="AO639" s="190"/>
      <c r="AP639" s="190"/>
      <c r="AQ639" s="190"/>
      <c r="AR639" s="190"/>
      <c r="AS639" s="190"/>
      <c r="AT639" s="190"/>
      <c r="AU639" s="190"/>
      <c r="AV639" s="190"/>
      <c r="AW639" s="190"/>
      <c r="AX639" s="190"/>
      <c r="AY639" s="190"/>
      <c r="AZ639" s="190"/>
      <c r="BA639" s="190"/>
      <c r="BB639" s="190"/>
      <c r="BC639" s="190"/>
      <c r="BD639" s="190"/>
      <c r="BE639" s="190"/>
      <c r="BF639" s="190"/>
      <c r="BG639" s="190"/>
      <c r="BH639" s="190"/>
      <c r="BI639" s="190"/>
      <c r="BJ639" s="190"/>
      <c r="BK639" s="190"/>
      <c r="BL639" s="190"/>
      <c r="BM639" s="190"/>
      <c r="BN639" s="190"/>
      <c r="BO639" s="190"/>
      <c r="BP639" s="190"/>
      <c r="BQ639" s="190"/>
      <c r="BR639" s="190"/>
      <c r="BS639" s="190"/>
      <c r="BT639" s="190"/>
      <c r="BU639" s="190"/>
      <c r="BV639" s="190"/>
      <c r="BW639" s="190"/>
      <c r="BX639" s="190"/>
      <c r="BY639" s="190"/>
      <c r="BZ639" s="190"/>
      <c r="CA639" s="190"/>
      <c r="CB639" s="190"/>
      <c r="CC639" s="190"/>
      <c r="CD639" s="190"/>
      <c r="CE639" s="190"/>
      <c r="CF639" s="190"/>
      <c r="CG639" s="190"/>
      <c r="CH639" s="190"/>
      <c r="CI639" s="190"/>
      <c r="CJ639" s="190"/>
      <c r="CK639" s="190"/>
      <c r="CL639" s="190"/>
      <c r="CN639" s="201"/>
      <c r="CO639" s="190"/>
      <c r="CP639" s="190"/>
      <c r="CQ639" s="190"/>
      <c r="CR639" s="190"/>
      <c r="CS639" s="190"/>
      <c r="CT639" s="190"/>
      <c r="CU639" s="190"/>
      <c r="CV639" s="190"/>
      <c r="CW639" s="190"/>
      <c r="CX639" s="190"/>
      <c r="CY639" s="190"/>
      <c r="CZ639" s="190"/>
      <c r="DA639" s="190"/>
      <c r="DB639" s="190"/>
      <c r="DC639" s="190"/>
      <c r="DD639" s="190"/>
      <c r="DE639" s="190"/>
      <c r="DF639" s="190"/>
      <c r="DG639" s="190"/>
      <c r="DH639" s="190"/>
      <c r="DI639" s="190"/>
      <c r="DJ639" s="190"/>
      <c r="DK639" s="190"/>
      <c r="DL639" s="190"/>
    </row>
    <row r="640" spans="1:116" x14ac:dyDescent="0.4">
      <c r="A640" s="174"/>
      <c r="E640" s="8"/>
      <c r="G640" s="175" t="s">
        <v>505</v>
      </c>
      <c r="H640" s="200"/>
      <c r="I640" s="201"/>
      <c r="J640" s="201"/>
      <c r="K640" s="202"/>
      <c r="L640" s="202"/>
      <c r="M640" s="202"/>
      <c r="N640" s="202"/>
      <c r="O640" s="202"/>
      <c r="P640" s="202"/>
      <c r="R640" s="202"/>
      <c r="S640" s="190"/>
      <c r="T640" s="190"/>
      <c r="U640" s="190"/>
      <c r="V640" s="190"/>
      <c r="W640" s="190"/>
      <c r="X640" s="190"/>
      <c r="Y640" s="190"/>
      <c r="Z640" s="190"/>
      <c r="AA640" s="190"/>
      <c r="AB640" s="190"/>
      <c r="AC640" s="190"/>
      <c r="AD640" s="190"/>
      <c r="AE640" s="190"/>
      <c r="AF640" s="190"/>
      <c r="AG640" s="190"/>
      <c r="AH640" s="190"/>
      <c r="AI640" s="190"/>
      <c r="AJ640" s="190"/>
      <c r="AK640" s="190"/>
      <c r="AL640" s="190"/>
      <c r="AM640" s="190"/>
      <c r="AN640" s="190"/>
      <c r="AO640" s="190"/>
      <c r="AP640" s="190"/>
      <c r="AQ640" s="190"/>
      <c r="AR640" s="190"/>
      <c r="AS640" s="190"/>
      <c r="AT640" s="190"/>
      <c r="AU640" s="190"/>
      <c r="AV640" s="190"/>
      <c r="AW640" s="190"/>
      <c r="AX640" s="190"/>
      <c r="AY640" s="190"/>
      <c r="AZ640" s="190"/>
      <c r="BA640" s="190"/>
      <c r="BB640" s="190"/>
      <c r="BC640" s="190"/>
      <c r="BD640" s="190"/>
      <c r="BE640" s="190"/>
      <c r="BF640" s="190"/>
      <c r="BG640" s="190"/>
      <c r="BH640" s="190"/>
      <c r="BI640" s="190"/>
      <c r="BJ640" s="190"/>
      <c r="BK640" s="190"/>
      <c r="BL640" s="190"/>
      <c r="BM640" s="190"/>
      <c r="BN640" s="190"/>
      <c r="BO640" s="190"/>
      <c r="BP640" s="190"/>
      <c r="BQ640" s="190"/>
      <c r="BR640" s="190"/>
      <c r="BS640" s="190"/>
      <c r="BT640" s="190"/>
      <c r="BU640" s="190"/>
      <c r="BV640" s="190"/>
      <c r="BW640" s="190"/>
      <c r="BX640" s="190"/>
      <c r="BY640" s="190"/>
      <c r="BZ640" s="190"/>
      <c r="CA640" s="190"/>
      <c r="CB640" s="190"/>
      <c r="CC640" s="190"/>
      <c r="CD640" s="190"/>
      <c r="CE640" s="190"/>
      <c r="CF640" s="190"/>
      <c r="CG640" s="190"/>
      <c r="CH640" s="190"/>
      <c r="CI640" s="190"/>
      <c r="CJ640" s="190"/>
      <c r="CK640" s="190"/>
      <c r="CL640" s="190"/>
      <c r="CN640" s="201"/>
      <c r="CO640" s="190"/>
      <c r="CP640" s="190"/>
      <c r="CQ640" s="190"/>
      <c r="CR640" s="190"/>
      <c r="CS640" s="190"/>
      <c r="CT640" s="190"/>
      <c r="CU640" s="190"/>
      <c r="CV640" s="190"/>
      <c r="CW640" s="190"/>
      <c r="CX640" s="190"/>
      <c r="CY640" s="190"/>
      <c r="CZ640" s="190"/>
      <c r="DA640" s="190"/>
      <c r="DB640" s="190"/>
      <c r="DC640" s="190"/>
      <c r="DD640" s="190"/>
      <c r="DE640" s="190"/>
      <c r="DF640" s="190"/>
      <c r="DG640" s="190"/>
      <c r="DH640" s="190"/>
      <c r="DI640" s="190"/>
      <c r="DJ640" s="190"/>
      <c r="DK640" s="190"/>
      <c r="DL640" s="190"/>
    </row>
    <row r="641" spans="1:116" x14ac:dyDescent="0.4">
      <c r="A641" s="174"/>
      <c r="E641" s="8"/>
      <c r="G641" s="175" t="s">
        <v>463</v>
      </c>
      <c r="H641" s="200"/>
      <c r="I641" s="201"/>
      <c r="J641" s="201"/>
      <c r="K641" s="202"/>
      <c r="L641" s="202"/>
      <c r="M641" s="202"/>
      <c r="N641" s="202"/>
      <c r="O641" s="202"/>
      <c r="P641" s="202"/>
      <c r="R641" s="202"/>
      <c r="S641" s="190" t="str">
        <f t="shared" ref="S641:AX641" si="767">S$22</f>
        <v>S$18</v>
      </c>
      <c r="T641" s="190" t="str">
        <f t="shared" si="767"/>
        <v>T$18</v>
      </c>
      <c r="U641" s="190" t="str">
        <f t="shared" si="767"/>
        <v>U$18</v>
      </c>
      <c r="V641" s="190" t="str">
        <f t="shared" si="767"/>
        <v>V$18</v>
      </c>
      <c r="W641" s="190" t="str">
        <f t="shared" si="767"/>
        <v>W$18</v>
      </c>
      <c r="X641" s="190" t="str">
        <f t="shared" si="767"/>
        <v>X$18</v>
      </c>
      <c r="Y641" s="190" t="str">
        <f t="shared" si="767"/>
        <v>Y$18</v>
      </c>
      <c r="Z641" s="190" t="str">
        <f t="shared" si="767"/>
        <v>Z$18</v>
      </c>
      <c r="AA641" s="190" t="str">
        <f t="shared" si="767"/>
        <v>AA$18</v>
      </c>
      <c r="AB641" s="190" t="str">
        <f t="shared" si="767"/>
        <v>AB$18</v>
      </c>
      <c r="AC641" s="190" t="str">
        <f t="shared" si="767"/>
        <v>AC$18</v>
      </c>
      <c r="AD641" s="190" t="str">
        <f t="shared" si="767"/>
        <v>AD$18</v>
      </c>
      <c r="AE641" s="190" t="str">
        <f t="shared" si="767"/>
        <v>AE$18</v>
      </c>
      <c r="AF641" s="190" t="str">
        <f t="shared" si="767"/>
        <v>AF$18</v>
      </c>
      <c r="AG641" s="190" t="str">
        <f t="shared" si="767"/>
        <v>AG$18</v>
      </c>
      <c r="AH641" s="190" t="str">
        <f t="shared" si="767"/>
        <v>AH$18</v>
      </c>
      <c r="AI641" s="190" t="str">
        <f t="shared" si="767"/>
        <v>AI$18</v>
      </c>
      <c r="AJ641" s="190" t="str">
        <f t="shared" si="767"/>
        <v>AJ$18</v>
      </c>
      <c r="AK641" s="190" t="str">
        <f t="shared" si="767"/>
        <v>AK$18</v>
      </c>
      <c r="AL641" s="190" t="str">
        <f t="shared" si="767"/>
        <v>AL$18</v>
      </c>
      <c r="AM641" s="190" t="str">
        <f t="shared" si="767"/>
        <v>AM$18</v>
      </c>
      <c r="AN641" s="190" t="str">
        <f t="shared" si="767"/>
        <v>AN$18</v>
      </c>
      <c r="AO641" s="190" t="str">
        <f t="shared" si="767"/>
        <v>AO$18</v>
      </c>
      <c r="AP641" s="190" t="str">
        <f t="shared" si="767"/>
        <v>AP$18</v>
      </c>
      <c r="AQ641" s="190" t="str">
        <f t="shared" si="767"/>
        <v>AQ$18</v>
      </c>
      <c r="AR641" s="190" t="str">
        <f t="shared" si="767"/>
        <v>AR$18</v>
      </c>
      <c r="AS641" s="190" t="str">
        <f t="shared" si="767"/>
        <v>AS$18</v>
      </c>
      <c r="AT641" s="190" t="str">
        <f t="shared" si="767"/>
        <v>AT$18</v>
      </c>
      <c r="AU641" s="190" t="str">
        <f t="shared" si="767"/>
        <v>AU$18</v>
      </c>
      <c r="AV641" s="190" t="str">
        <f t="shared" si="767"/>
        <v>AV$18</v>
      </c>
      <c r="AW641" s="190" t="str">
        <f t="shared" si="767"/>
        <v>AW$18</v>
      </c>
      <c r="AX641" s="190" t="str">
        <f t="shared" si="767"/>
        <v>AX$18</v>
      </c>
      <c r="AY641" s="190" t="str">
        <f t="shared" ref="AY641:CD641" si="768">AY$22</f>
        <v>AY$18</v>
      </c>
      <c r="AZ641" s="190" t="str">
        <f t="shared" si="768"/>
        <v>AZ$18</v>
      </c>
      <c r="BA641" s="190" t="str">
        <f t="shared" si="768"/>
        <v>BA$18</v>
      </c>
      <c r="BB641" s="190" t="str">
        <f t="shared" si="768"/>
        <v>BB$18</v>
      </c>
      <c r="BC641" s="190" t="str">
        <f t="shared" si="768"/>
        <v>BC$18</v>
      </c>
      <c r="BD641" s="190" t="str">
        <f t="shared" si="768"/>
        <v>BD$18</v>
      </c>
      <c r="BE641" s="190" t="str">
        <f t="shared" si="768"/>
        <v>BE$18</v>
      </c>
      <c r="BF641" s="190" t="str">
        <f t="shared" si="768"/>
        <v>BF$18</v>
      </c>
      <c r="BG641" s="190" t="str">
        <f t="shared" si="768"/>
        <v>BG$18</v>
      </c>
      <c r="BH641" s="190" t="str">
        <f t="shared" si="768"/>
        <v>BH$18</v>
      </c>
      <c r="BI641" s="190" t="str">
        <f t="shared" si="768"/>
        <v>BI$18</v>
      </c>
      <c r="BJ641" s="190" t="str">
        <f t="shared" si="768"/>
        <v>BJ$18</v>
      </c>
      <c r="BK641" s="190" t="str">
        <f t="shared" si="768"/>
        <v>BK$18</v>
      </c>
      <c r="BL641" s="190" t="str">
        <f t="shared" si="768"/>
        <v>BL$18</v>
      </c>
      <c r="BM641" s="190" t="str">
        <f t="shared" si="768"/>
        <v>BM$18</v>
      </c>
      <c r="BN641" s="190" t="str">
        <f t="shared" si="768"/>
        <v>BN$18</v>
      </c>
      <c r="BO641" s="190" t="str">
        <f t="shared" si="768"/>
        <v>BO$18</v>
      </c>
      <c r="BP641" s="190" t="str">
        <f t="shared" si="768"/>
        <v>BP$18</v>
      </c>
      <c r="BQ641" s="190" t="str">
        <f t="shared" si="768"/>
        <v>BQ$18</v>
      </c>
      <c r="BR641" s="190" t="str">
        <f t="shared" si="768"/>
        <v>BR$18</v>
      </c>
      <c r="BS641" s="190" t="str">
        <f t="shared" si="768"/>
        <v>BS$18</v>
      </c>
      <c r="BT641" s="190" t="str">
        <f t="shared" si="768"/>
        <v>BT$18</v>
      </c>
      <c r="BU641" s="190" t="str">
        <f t="shared" si="768"/>
        <v>BU$18</v>
      </c>
      <c r="BV641" s="190" t="str">
        <f t="shared" si="768"/>
        <v>BV$18</v>
      </c>
      <c r="BW641" s="190" t="str">
        <f t="shared" si="768"/>
        <v>BW$18</v>
      </c>
      <c r="BX641" s="190" t="str">
        <f t="shared" si="768"/>
        <v>BX$18</v>
      </c>
      <c r="BY641" s="190" t="str">
        <f t="shared" si="768"/>
        <v>BY$18</v>
      </c>
      <c r="BZ641" s="190" t="str">
        <f t="shared" si="768"/>
        <v>BZ$18</v>
      </c>
      <c r="CA641" s="190" t="str">
        <f t="shared" si="768"/>
        <v>CA$18</v>
      </c>
      <c r="CB641" s="190" t="str">
        <f t="shared" si="768"/>
        <v>CB$18</v>
      </c>
      <c r="CC641" s="190" t="str">
        <f t="shared" si="768"/>
        <v>CC$18</v>
      </c>
      <c r="CD641" s="190" t="str">
        <f t="shared" si="768"/>
        <v>CD$18</v>
      </c>
      <c r="CE641" s="190" t="str">
        <f t="shared" ref="CE641:CL641" si="769">CE$22</f>
        <v>CE$18</v>
      </c>
      <c r="CF641" s="190" t="str">
        <f t="shared" si="769"/>
        <v>CF$18</v>
      </c>
      <c r="CG641" s="190" t="str">
        <f t="shared" si="769"/>
        <v>CG$18</v>
      </c>
      <c r="CH641" s="190" t="str">
        <f t="shared" si="769"/>
        <v>CH$18</v>
      </c>
      <c r="CI641" s="190" t="str">
        <f t="shared" si="769"/>
        <v>CI$18</v>
      </c>
      <c r="CJ641" s="190" t="str">
        <f t="shared" si="769"/>
        <v>CJ$18</v>
      </c>
      <c r="CK641" s="190" t="str">
        <f t="shared" si="769"/>
        <v>CK$18</v>
      </c>
      <c r="CL641" s="190" t="str">
        <f t="shared" si="769"/>
        <v>CL$18</v>
      </c>
      <c r="CN641" s="201"/>
      <c r="CO641" s="190" t="str">
        <f t="shared" ref="CO641:DL641" si="770">CO$22</f>
        <v>CO$18</v>
      </c>
      <c r="CP641" s="190" t="str">
        <f t="shared" si="770"/>
        <v>CP$18</v>
      </c>
      <c r="CQ641" s="190" t="str">
        <f t="shared" si="770"/>
        <v>CQ$18</v>
      </c>
      <c r="CR641" s="190" t="str">
        <f t="shared" si="770"/>
        <v>CR$18</v>
      </c>
      <c r="CS641" s="190" t="str">
        <f t="shared" si="770"/>
        <v>CS$18</v>
      </c>
      <c r="CT641" s="190" t="str">
        <f t="shared" si="770"/>
        <v>CT$18</v>
      </c>
      <c r="CU641" s="190" t="str">
        <f t="shared" si="770"/>
        <v>CU$18</v>
      </c>
      <c r="CV641" s="190" t="str">
        <f t="shared" si="770"/>
        <v>CV$18</v>
      </c>
      <c r="CW641" s="190" t="str">
        <f t="shared" si="770"/>
        <v>CW$18</v>
      </c>
      <c r="CX641" s="190" t="str">
        <f t="shared" si="770"/>
        <v>CX$18</v>
      </c>
      <c r="CY641" s="190" t="str">
        <f t="shared" si="770"/>
        <v>CY$18</v>
      </c>
      <c r="CZ641" s="190" t="str">
        <f t="shared" si="770"/>
        <v>CZ$18</v>
      </c>
      <c r="DA641" s="190" t="str">
        <f t="shared" si="770"/>
        <v>DA$18</v>
      </c>
      <c r="DB641" s="190" t="str">
        <f t="shared" si="770"/>
        <v>DB$18</v>
      </c>
      <c r="DC641" s="190" t="str">
        <f t="shared" si="770"/>
        <v>DC$18</v>
      </c>
      <c r="DD641" s="190" t="str">
        <f t="shared" si="770"/>
        <v>DD$18</v>
      </c>
      <c r="DE641" s="190" t="str">
        <f t="shared" si="770"/>
        <v>DE$18</v>
      </c>
      <c r="DF641" s="190" t="str">
        <f t="shared" si="770"/>
        <v>DF$18</v>
      </c>
      <c r="DG641" s="190" t="str">
        <f t="shared" si="770"/>
        <v>DG$18</v>
      </c>
      <c r="DH641" s="190" t="str">
        <f t="shared" si="770"/>
        <v>DH$18</v>
      </c>
      <c r="DI641" s="190" t="str">
        <f t="shared" si="770"/>
        <v>DI$18</v>
      </c>
      <c r="DJ641" s="190" t="str">
        <f t="shared" si="770"/>
        <v>DJ$18</v>
      </c>
      <c r="DK641" s="190" t="str">
        <f t="shared" si="770"/>
        <v>DK$18</v>
      </c>
      <c r="DL641" s="190" t="str">
        <f t="shared" si="770"/>
        <v>DL$18</v>
      </c>
    </row>
    <row r="642" spans="1:116" x14ac:dyDescent="0.4">
      <c r="A642" s="174"/>
      <c r="E642" s="8"/>
      <c r="G642" s="175" t="s">
        <v>464</v>
      </c>
      <c r="H642" s="200"/>
      <c r="I642" s="201"/>
      <c r="J642" s="201"/>
      <c r="K642" s="202"/>
      <c r="L642" s="202"/>
      <c r="M642" s="202"/>
      <c r="N642" s="202"/>
      <c r="O642" s="202"/>
      <c r="P642" s="202"/>
      <c r="R642" s="202"/>
      <c r="S642" s="190" t="str">
        <f t="shared" ref="S642:AX642" si="771">S$23</f>
        <v>S$19</v>
      </c>
      <c r="T642" s="190" t="str">
        <f t="shared" si="771"/>
        <v>T$19</v>
      </c>
      <c r="U642" s="190" t="str">
        <f t="shared" si="771"/>
        <v>U$19</v>
      </c>
      <c r="V642" s="190" t="str">
        <f t="shared" si="771"/>
        <v>V$19</v>
      </c>
      <c r="W642" s="190" t="str">
        <f t="shared" si="771"/>
        <v>W$19</v>
      </c>
      <c r="X642" s="190" t="str">
        <f t="shared" si="771"/>
        <v>X$19</v>
      </c>
      <c r="Y642" s="190" t="str">
        <f t="shared" si="771"/>
        <v>Y$19</v>
      </c>
      <c r="Z642" s="190" t="str">
        <f t="shared" si="771"/>
        <v>Z$19</v>
      </c>
      <c r="AA642" s="190" t="str">
        <f t="shared" si="771"/>
        <v>AA$19</v>
      </c>
      <c r="AB642" s="190" t="str">
        <f t="shared" si="771"/>
        <v>AB$19</v>
      </c>
      <c r="AC642" s="190" t="str">
        <f t="shared" si="771"/>
        <v>AC$19</v>
      </c>
      <c r="AD642" s="190" t="str">
        <f t="shared" si="771"/>
        <v>AD$19</v>
      </c>
      <c r="AE642" s="190" t="str">
        <f t="shared" si="771"/>
        <v>AE$19</v>
      </c>
      <c r="AF642" s="190" t="str">
        <f t="shared" si="771"/>
        <v>AF$19</v>
      </c>
      <c r="AG642" s="190" t="str">
        <f t="shared" si="771"/>
        <v>AG$19</v>
      </c>
      <c r="AH642" s="190" t="str">
        <f t="shared" si="771"/>
        <v>AH$19</v>
      </c>
      <c r="AI642" s="190" t="str">
        <f t="shared" si="771"/>
        <v>AI$19</v>
      </c>
      <c r="AJ642" s="190" t="str">
        <f t="shared" si="771"/>
        <v>AJ$19</v>
      </c>
      <c r="AK642" s="190" t="str">
        <f t="shared" si="771"/>
        <v>AK$19</v>
      </c>
      <c r="AL642" s="190" t="str">
        <f t="shared" si="771"/>
        <v>AL$19</v>
      </c>
      <c r="AM642" s="190" t="str">
        <f t="shared" si="771"/>
        <v>AM$19</v>
      </c>
      <c r="AN642" s="190" t="str">
        <f t="shared" si="771"/>
        <v>AN$19</v>
      </c>
      <c r="AO642" s="190" t="str">
        <f t="shared" si="771"/>
        <v>AO$19</v>
      </c>
      <c r="AP642" s="190" t="str">
        <f t="shared" si="771"/>
        <v>AP$19</v>
      </c>
      <c r="AQ642" s="190" t="str">
        <f t="shared" si="771"/>
        <v>AQ$19</v>
      </c>
      <c r="AR642" s="190" t="str">
        <f t="shared" si="771"/>
        <v>AR$19</v>
      </c>
      <c r="AS642" s="190" t="str">
        <f t="shared" si="771"/>
        <v>AS$19</v>
      </c>
      <c r="AT642" s="190" t="str">
        <f t="shared" si="771"/>
        <v>AT$19</v>
      </c>
      <c r="AU642" s="190" t="str">
        <f t="shared" si="771"/>
        <v>AU$19</v>
      </c>
      <c r="AV642" s="190" t="str">
        <f t="shared" si="771"/>
        <v>AV$19</v>
      </c>
      <c r="AW642" s="190" t="str">
        <f t="shared" si="771"/>
        <v>AW$19</v>
      </c>
      <c r="AX642" s="190" t="str">
        <f t="shared" si="771"/>
        <v>AX$19</v>
      </c>
      <c r="AY642" s="190" t="str">
        <f t="shared" ref="AY642:CD642" si="772">AY$23</f>
        <v>AY$19</v>
      </c>
      <c r="AZ642" s="190" t="str">
        <f t="shared" si="772"/>
        <v>AZ$19</v>
      </c>
      <c r="BA642" s="190" t="str">
        <f t="shared" si="772"/>
        <v>BA$19</v>
      </c>
      <c r="BB642" s="190" t="str">
        <f t="shared" si="772"/>
        <v>BB$19</v>
      </c>
      <c r="BC642" s="190" t="str">
        <f t="shared" si="772"/>
        <v>BC$19</v>
      </c>
      <c r="BD642" s="190" t="str">
        <f t="shared" si="772"/>
        <v>BD$19</v>
      </c>
      <c r="BE642" s="190" t="str">
        <f t="shared" si="772"/>
        <v>BE$19</v>
      </c>
      <c r="BF642" s="190" t="str">
        <f t="shared" si="772"/>
        <v>BF$19</v>
      </c>
      <c r="BG642" s="190" t="str">
        <f t="shared" si="772"/>
        <v>BG$19</v>
      </c>
      <c r="BH642" s="190" t="str">
        <f t="shared" si="772"/>
        <v>BH$19</v>
      </c>
      <c r="BI642" s="190" t="str">
        <f t="shared" si="772"/>
        <v>BI$19</v>
      </c>
      <c r="BJ642" s="190" t="str">
        <f t="shared" si="772"/>
        <v>BJ$19</v>
      </c>
      <c r="BK642" s="190" t="str">
        <f t="shared" si="772"/>
        <v>BK$19</v>
      </c>
      <c r="BL642" s="190" t="str">
        <f t="shared" si="772"/>
        <v>BL$19</v>
      </c>
      <c r="BM642" s="190" t="str">
        <f t="shared" si="772"/>
        <v>BM$19</v>
      </c>
      <c r="BN642" s="190" t="str">
        <f t="shared" si="772"/>
        <v>BN$19</v>
      </c>
      <c r="BO642" s="190" t="str">
        <f t="shared" si="772"/>
        <v>BO$19</v>
      </c>
      <c r="BP642" s="190" t="str">
        <f t="shared" si="772"/>
        <v>BP$19</v>
      </c>
      <c r="BQ642" s="190" t="str">
        <f t="shared" si="772"/>
        <v>BQ$19</v>
      </c>
      <c r="BR642" s="190" t="str">
        <f t="shared" si="772"/>
        <v>BR$19</v>
      </c>
      <c r="BS642" s="190" t="str">
        <f t="shared" si="772"/>
        <v>BS$19</v>
      </c>
      <c r="BT642" s="190" t="str">
        <f t="shared" si="772"/>
        <v>BT$19</v>
      </c>
      <c r="BU642" s="190" t="str">
        <f t="shared" si="772"/>
        <v>BU$19</v>
      </c>
      <c r="BV642" s="190" t="str">
        <f t="shared" si="772"/>
        <v>BV$19</v>
      </c>
      <c r="BW642" s="190" t="str">
        <f t="shared" si="772"/>
        <v>BW$19</v>
      </c>
      <c r="BX642" s="190" t="str">
        <f t="shared" si="772"/>
        <v>BX$19</v>
      </c>
      <c r="BY642" s="190" t="str">
        <f t="shared" si="772"/>
        <v>BY$19</v>
      </c>
      <c r="BZ642" s="190" t="str">
        <f t="shared" si="772"/>
        <v>BZ$19</v>
      </c>
      <c r="CA642" s="190" t="str">
        <f t="shared" si="772"/>
        <v>CA$19</v>
      </c>
      <c r="CB642" s="190" t="str">
        <f t="shared" si="772"/>
        <v>CB$19</v>
      </c>
      <c r="CC642" s="190" t="str">
        <f t="shared" si="772"/>
        <v>CC$19</v>
      </c>
      <c r="CD642" s="190" t="str">
        <f t="shared" si="772"/>
        <v>CD$19</v>
      </c>
      <c r="CE642" s="190" t="str">
        <f t="shared" ref="CE642:CL642" si="773">CE$23</f>
        <v>CE$19</v>
      </c>
      <c r="CF642" s="190" t="str">
        <f t="shared" si="773"/>
        <v>CF$19</v>
      </c>
      <c r="CG642" s="190" t="str">
        <f t="shared" si="773"/>
        <v>CG$19</v>
      </c>
      <c r="CH642" s="190" t="str">
        <f t="shared" si="773"/>
        <v>CH$19</v>
      </c>
      <c r="CI642" s="190" t="str">
        <f t="shared" si="773"/>
        <v>CI$19</v>
      </c>
      <c r="CJ642" s="190" t="str">
        <f t="shared" si="773"/>
        <v>CJ$19</v>
      </c>
      <c r="CK642" s="190" t="str">
        <f t="shared" si="773"/>
        <v>CK$19</v>
      </c>
      <c r="CL642" s="190" t="str">
        <f t="shared" si="773"/>
        <v>CL$19</v>
      </c>
      <c r="CN642" s="201"/>
      <c r="CO642" s="190" t="str">
        <f t="shared" ref="CO642:DL642" si="774">CO$23</f>
        <v>CO$19</v>
      </c>
      <c r="CP642" s="190" t="str">
        <f t="shared" si="774"/>
        <v>CP$19</v>
      </c>
      <c r="CQ642" s="190" t="str">
        <f t="shared" si="774"/>
        <v>CQ$19</v>
      </c>
      <c r="CR642" s="190" t="str">
        <f t="shared" si="774"/>
        <v>CR$19</v>
      </c>
      <c r="CS642" s="190" t="str">
        <f t="shared" si="774"/>
        <v>CS$19</v>
      </c>
      <c r="CT642" s="190" t="str">
        <f t="shared" si="774"/>
        <v>CT$19</v>
      </c>
      <c r="CU642" s="190" t="str">
        <f t="shared" si="774"/>
        <v>CU$19</v>
      </c>
      <c r="CV642" s="190" t="str">
        <f t="shared" si="774"/>
        <v>CV$19</v>
      </c>
      <c r="CW642" s="190" t="str">
        <f t="shared" si="774"/>
        <v>CW$19</v>
      </c>
      <c r="CX642" s="190" t="str">
        <f t="shared" si="774"/>
        <v>CX$19</v>
      </c>
      <c r="CY642" s="190" t="str">
        <f t="shared" si="774"/>
        <v>CY$19</v>
      </c>
      <c r="CZ642" s="190" t="str">
        <f t="shared" si="774"/>
        <v>CZ$19</v>
      </c>
      <c r="DA642" s="190" t="str">
        <f t="shared" si="774"/>
        <v>DA$19</v>
      </c>
      <c r="DB642" s="190" t="str">
        <f t="shared" si="774"/>
        <v>DB$19</v>
      </c>
      <c r="DC642" s="190" t="str">
        <f t="shared" si="774"/>
        <v>DC$19</v>
      </c>
      <c r="DD642" s="190" t="str">
        <f t="shared" si="774"/>
        <v>DD$19</v>
      </c>
      <c r="DE642" s="190" t="str">
        <f t="shared" si="774"/>
        <v>DE$19</v>
      </c>
      <c r="DF642" s="190" t="str">
        <f t="shared" si="774"/>
        <v>DF$19</v>
      </c>
      <c r="DG642" s="190" t="str">
        <f t="shared" si="774"/>
        <v>DG$19</v>
      </c>
      <c r="DH642" s="190" t="str">
        <f t="shared" si="774"/>
        <v>DH$19</v>
      </c>
      <c r="DI642" s="190" t="str">
        <f t="shared" si="774"/>
        <v>DI$19</v>
      </c>
      <c r="DJ642" s="190" t="str">
        <f t="shared" si="774"/>
        <v>DJ$19</v>
      </c>
      <c r="DK642" s="190" t="str">
        <f t="shared" si="774"/>
        <v>DK$19</v>
      </c>
      <c r="DL642" s="190" t="str">
        <f t="shared" si="774"/>
        <v>DL$19</v>
      </c>
    </row>
    <row r="643" spans="1:116" x14ac:dyDescent="0.4">
      <c r="A643" s="31" t="s">
        <v>218</v>
      </c>
      <c r="B643" s="31" t="s">
        <v>81</v>
      </c>
      <c r="C643" s="31"/>
      <c r="D643" t="s">
        <v>272</v>
      </c>
      <c r="E643" s="8" t="str">
        <f t="shared" ref="E643:E653" si="775">ROW()&amp;" "&amp;D643</f>
        <v>643 GMV-PV</v>
      </c>
      <c r="F643" t="s">
        <v>417</v>
      </c>
      <c r="G643" s="66" t="s">
        <v>779</v>
      </c>
      <c r="H643" s="22"/>
      <c r="I643" s="299"/>
      <c r="J643" s="299"/>
      <c r="K643" s="22"/>
      <c r="L643" s="22"/>
      <c r="M643" s="22"/>
      <c r="N643" s="22"/>
      <c r="O643" s="22"/>
      <c r="P643" s="22"/>
      <c r="R643" s="66"/>
      <c r="S643" s="300"/>
      <c r="T643" s="300"/>
      <c r="U643" s="300"/>
      <c r="V643" s="300"/>
      <c r="W643" s="300"/>
      <c r="X643" s="300"/>
      <c r="Y643" s="300"/>
      <c r="Z643" s="300"/>
      <c r="AA643" s="300"/>
      <c r="AB643" s="300"/>
      <c r="AC643" s="300"/>
      <c r="AD643" s="300"/>
      <c r="AE643" s="300"/>
      <c r="AF643" s="300"/>
      <c r="AG643" s="300"/>
      <c r="AH643" s="300"/>
      <c r="AI643" s="300"/>
      <c r="AJ643" s="300"/>
      <c r="AK643" s="300"/>
      <c r="AL643" s="300"/>
      <c r="AM643" s="300"/>
      <c r="AN643" s="300"/>
      <c r="AO643" s="300"/>
      <c r="AP643" s="300"/>
      <c r="AQ643" s="300"/>
      <c r="AR643" s="300"/>
      <c r="AS643" s="300"/>
      <c r="AT643" s="300"/>
      <c r="AU643" s="300"/>
      <c r="AV643" s="300"/>
      <c r="AW643" s="300"/>
      <c r="AX643" s="300"/>
      <c r="AY643" s="300"/>
      <c r="AZ643" s="300"/>
      <c r="BA643" s="300"/>
      <c r="BB643" s="300"/>
      <c r="BC643" s="300"/>
      <c r="BD643" s="300"/>
      <c r="BE643" s="300"/>
      <c r="BF643" s="300"/>
      <c r="BG643" s="300"/>
      <c r="BH643" s="300"/>
      <c r="BI643" s="300"/>
      <c r="BJ643" s="300"/>
      <c r="BK643" s="300"/>
      <c r="BL643" s="300"/>
      <c r="BM643" s="300"/>
      <c r="BN643" s="300"/>
      <c r="BO643" s="300"/>
      <c r="BP643" s="300"/>
      <c r="BQ643" s="300"/>
      <c r="BR643" s="300"/>
      <c r="BS643" s="300"/>
      <c r="BT643" s="300"/>
      <c r="BU643" s="300"/>
      <c r="BV643" s="300"/>
      <c r="BW643" s="300"/>
      <c r="BX643" s="300"/>
      <c r="BY643" s="300"/>
      <c r="BZ643" s="300"/>
      <c r="CA643" s="300"/>
      <c r="CB643" s="300"/>
      <c r="CC643" s="300"/>
      <c r="CD643" s="300"/>
      <c r="CE643" s="300"/>
      <c r="CF643" s="300"/>
      <c r="CG643" s="300"/>
      <c r="CH643" s="300"/>
      <c r="CI643" s="300"/>
      <c r="CJ643" s="300"/>
      <c r="CK643" s="300"/>
      <c r="CL643" s="300"/>
      <c r="CN643" s="299"/>
      <c r="CO643" s="300"/>
      <c r="CP643" s="300"/>
      <c r="CQ643" s="300"/>
      <c r="CR643" s="300"/>
      <c r="CS643" s="300"/>
      <c r="CT643" s="300"/>
      <c r="CU643" s="300"/>
      <c r="CV643" s="300"/>
      <c r="CW643" s="300"/>
      <c r="CX643" s="300"/>
      <c r="CY643" s="300"/>
      <c r="CZ643" s="300"/>
      <c r="DA643" s="300"/>
      <c r="DB643" s="300"/>
      <c r="DC643" s="300"/>
      <c r="DD643" s="300"/>
      <c r="DE643" s="300"/>
      <c r="DF643" s="300"/>
      <c r="DG643" s="300"/>
      <c r="DH643" s="300"/>
      <c r="DI643" s="300"/>
      <c r="DJ643" s="300"/>
      <c r="DK643" s="300"/>
      <c r="DL643" s="300"/>
    </row>
    <row r="644" spans="1:116" x14ac:dyDescent="0.4">
      <c r="B644" t="s">
        <v>332</v>
      </c>
      <c r="D644" t="s">
        <v>272</v>
      </c>
      <c r="E644" s="8" t="str">
        <f t="shared" si="775"/>
        <v>644 GMV-PV</v>
      </c>
      <c r="G644" s="145" t="str">
        <f>"# of "&amp;G651&amp;"s"</f>
        <v># of units</v>
      </c>
      <c r="H644" s="12"/>
      <c r="I644" s="60"/>
      <c r="J644" s="60"/>
      <c r="K644" s="15"/>
      <c r="L644" s="15"/>
      <c r="M644" s="15"/>
      <c r="N644" s="15"/>
      <c r="O644" s="15"/>
      <c r="P644" s="15"/>
      <c r="R644" s="15"/>
      <c r="S644" s="76" t="str">
        <f>S638</f>
        <v>S$17</v>
      </c>
      <c r="T644" s="76" t="str">
        <f t="shared" ref="T644:CE644" si="776">T638</f>
        <v>T$17</v>
      </c>
      <c r="U644" s="76" t="str">
        <f t="shared" si="776"/>
        <v>U$17</v>
      </c>
      <c r="V644" s="76" t="str">
        <f t="shared" si="776"/>
        <v>V$17</v>
      </c>
      <c r="W644" s="76" t="str">
        <f t="shared" si="776"/>
        <v>W$17</v>
      </c>
      <c r="X644" s="76" t="str">
        <f t="shared" si="776"/>
        <v>X$17</v>
      </c>
      <c r="Y644" s="76" t="str">
        <f t="shared" si="776"/>
        <v>Y$17</v>
      </c>
      <c r="Z644" s="76" t="str">
        <f t="shared" si="776"/>
        <v>Z$17</v>
      </c>
      <c r="AA644" s="76" t="str">
        <f t="shared" si="776"/>
        <v>AA$17</v>
      </c>
      <c r="AB644" s="76" t="str">
        <f t="shared" si="776"/>
        <v>AB$17</v>
      </c>
      <c r="AC644" s="76" t="str">
        <f t="shared" si="776"/>
        <v>AC$17</v>
      </c>
      <c r="AD644" s="76" t="str">
        <f t="shared" si="776"/>
        <v>AD$17</v>
      </c>
      <c r="AE644" s="76" t="str">
        <f t="shared" si="776"/>
        <v>AE$17</v>
      </c>
      <c r="AF644" s="76" t="str">
        <f t="shared" si="776"/>
        <v>AF$17</v>
      </c>
      <c r="AG644" s="76" t="str">
        <f t="shared" si="776"/>
        <v>AG$17</v>
      </c>
      <c r="AH644" s="76" t="str">
        <f t="shared" si="776"/>
        <v>AH$17</v>
      </c>
      <c r="AI644" s="76" t="str">
        <f t="shared" si="776"/>
        <v>AI$17</v>
      </c>
      <c r="AJ644" s="76" t="str">
        <f t="shared" si="776"/>
        <v>AJ$17</v>
      </c>
      <c r="AK644" s="76" t="str">
        <f t="shared" si="776"/>
        <v>AK$17</v>
      </c>
      <c r="AL644" s="76" t="str">
        <f t="shared" si="776"/>
        <v>AL$17</v>
      </c>
      <c r="AM644" s="76" t="str">
        <f t="shared" si="776"/>
        <v>AM$17</v>
      </c>
      <c r="AN644" s="76" t="str">
        <f t="shared" si="776"/>
        <v>AN$17</v>
      </c>
      <c r="AO644" s="76" t="str">
        <f t="shared" si="776"/>
        <v>AO$17</v>
      </c>
      <c r="AP644" s="76" t="str">
        <f t="shared" si="776"/>
        <v>AP$17</v>
      </c>
      <c r="AQ644" s="76" t="str">
        <f t="shared" si="776"/>
        <v>AQ$17</v>
      </c>
      <c r="AR644" s="76" t="str">
        <f t="shared" si="776"/>
        <v>AR$17</v>
      </c>
      <c r="AS644" s="76" t="str">
        <f t="shared" si="776"/>
        <v>AS$17</v>
      </c>
      <c r="AT644" s="76" t="str">
        <f t="shared" si="776"/>
        <v>AT$17</v>
      </c>
      <c r="AU644" s="76" t="str">
        <f t="shared" si="776"/>
        <v>AU$17</v>
      </c>
      <c r="AV644" s="76" t="str">
        <f t="shared" si="776"/>
        <v>AV$17</v>
      </c>
      <c r="AW644" s="76" t="str">
        <f t="shared" si="776"/>
        <v>AW$17</v>
      </c>
      <c r="AX644" s="76" t="str">
        <f t="shared" si="776"/>
        <v>AX$17</v>
      </c>
      <c r="AY644" s="76" t="str">
        <f t="shared" si="776"/>
        <v>AY$17</v>
      </c>
      <c r="AZ644" s="76" t="str">
        <f t="shared" si="776"/>
        <v>AZ$17</v>
      </c>
      <c r="BA644" s="76" t="str">
        <f t="shared" si="776"/>
        <v>BA$17</v>
      </c>
      <c r="BB644" s="76" t="str">
        <f t="shared" si="776"/>
        <v>BB$17</v>
      </c>
      <c r="BC644" s="76" t="str">
        <f t="shared" si="776"/>
        <v>BC$17</v>
      </c>
      <c r="BD644" s="76" t="str">
        <f t="shared" si="776"/>
        <v>BD$17</v>
      </c>
      <c r="BE644" s="76" t="str">
        <f t="shared" si="776"/>
        <v>BE$17</v>
      </c>
      <c r="BF644" s="76" t="str">
        <f t="shared" si="776"/>
        <v>BF$17</v>
      </c>
      <c r="BG644" s="76" t="str">
        <f t="shared" si="776"/>
        <v>BG$17</v>
      </c>
      <c r="BH644" s="76" t="str">
        <f t="shared" si="776"/>
        <v>BH$17</v>
      </c>
      <c r="BI644" s="76" t="str">
        <f t="shared" si="776"/>
        <v>BI$17</v>
      </c>
      <c r="BJ644" s="76" t="str">
        <f t="shared" si="776"/>
        <v>BJ$17</v>
      </c>
      <c r="BK644" s="76" t="str">
        <f t="shared" si="776"/>
        <v>BK$17</v>
      </c>
      <c r="BL644" s="76" t="str">
        <f t="shared" si="776"/>
        <v>BL$17</v>
      </c>
      <c r="BM644" s="76" t="str">
        <f t="shared" si="776"/>
        <v>BM$17</v>
      </c>
      <c r="BN644" s="76" t="str">
        <f t="shared" si="776"/>
        <v>BN$17</v>
      </c>
      <c r="BO644" s="76" t="str">
        <f t="shared" si="776"/>
        <v>BO$17</v>
      </c>
      <c r="BP644" s="76" t="str">
        <f t="shared" si="776"/>
        <v>BP$17</v>
      </c>
      <c r="BQ644" s="76" t="str">
        <f t="shared" si="776"/>
        <v>BQ$17</v>
      </c>
      <c r="BR644" s="76" t="str">
        <f t="shared" si="776"/>
        <v>BR$17</v>
      </c>
      <c r="BS644" s="76" t="str">
        <f t="shared" si="776"/>
        <v>BS$17</v>
      </c>
      <c r="BT644" s="76" t="str">
        <f t="shared" si="776"/>
        <v>BT$17</v>
      </c>
      <c r="BU644" s="76" t="str">
        <f t="shared" si="776"/>
        <v>BU$17</v>
      </c>
      <c r="BV644" s="76" t="str">
        <f t="shared" si="776"/>
        <v>BV$17</v>
      </c>
      <c r="BW644" s="76" t="str">
        <f t="shared" si="776"/>
        <v>BW$17</v>
      </c>
      <c r="BX644" s="76" t="str">
        <f t="shared" si="776"/>
        <v>BX$17</v>
      </c>
      <c r="BY644" s="76" t="str">
        <f t="shared" si="776"/>
        <v>BY$17</v>
      </c>
      <c r="BZ644" s="76" t="str">
        <f t="shared" si="776"/>
        <v>BZ$17</v>
      </c>
      <c r="CA644" s="76" t="str">
        <f t="shared" si="776"/>
        <v>CA$17</v>
      </c>
      <c r="CB644" s="76" t="str">
        <f t="shared" si="776"/>
        <v>CB$17</v>
      </c>
      <c r="CC644" s="76" t="str">
        <f t="shared" si="776"/>
        <v>CC$17</v>
      </c>
      <c r="CD644" s="76" t="str">
        <f t="shared" si="776"/>
        <v>CD$17</v>
      </c>
      <c r="CE644" s="76" t="str">
        <f t="shared" si="776"/>
        <v>CE$17</v>
      </c>
      <c r="CF644" s="76" t="str">
        <f t="shared" ref="CF644:CL644" si="777">CF638</f>
        <v>CF$17</v>
      </c>
      <c r="CG644" s="76" t="str">
        <f t="shared" si="777"/>
        <v>CG$17</v>
      </c>
      <c r="CH644" s="76" t="str">
        <f t="shared" si="777"/>
        <v>CH$17</v>
      </c>
      <c r="CI644" s="76" t="str">
        <f t="shared" si="777"/>
        <v>CI$17</v>
      </c>
      <c r="CJ644" s="76" t="str">
        <f t="shared" si="777"/>
        <v>CJ$17</v>
      </c>
      <c r="CK644" s="76" t="str">
        <f t="shared" si="777"/>
        <v>CK$17</v>
      </c>
      <c r="CL644" s="76" t="str">
        <f t="shared" si="777"/>
        <v>CL$17</v>
      </c>
      <c r="CN644" s="60"/>
      <c r="CO644" s="76" t="str">
        <f t="shared" ref="CO644:DK644" si="778">CO638</f>
        <v>CO$17</v>
      </c>
      <c r="CP644" s="76" t="str">
        <f t="shared" si="778"/>
        <v>CP$17</v>
      </c>
      <c r="CQ644" s="76" t="str">
        <f t="shared" si="778"/>
        <v>CQ$17</v>
      </c>
      <c r="CR644" s="76" t="str">
        <f t="shared" si="778"/>
        <v>CR$17</v>
      </c>
      <c r="CS644" s="76" t="str">
        <f t="shared" si="778"/>
        <v>CS$17</v>
      </c>
      <c r="CT644" s="76" t="str">
        <f t="shared" si="778"/>
        <v>CT$17</v>
      </c>
      <c r="CU644" s="76" t="str">
        <f t="shared" si="778"/>
        <v>CU$17</v>
      </c>
      <c r="CV644" s="76" t="str">
        <f t="shared" si="778"/>
        <v>CV$17</v>
      </c>
      <c r="CW644" s="76" t="str">
        <f t="shared" si="778"/>
        <v>CW$17</v>
      </c>
      <c r="CX644" s="76" t="str">
        <f t="shared" si="778"/>
        <v>CX$17</v>
      </c>
      <c r="CY644" s="76" t="str">
        <f t="shared" si="778"/>
        <v>CY$17</v>
      </c>
      <c r="CZ644" s="76" t="str">
        <f t="shared" si="778"/>
        <v>CZ$17</v>
      </c>
      <c r="DA644" s="76" t="str">
        <f t="shared" si="778"/>
        <v>DA$17</v>
      </c>
      <c r="DB644" s="76" t="str">
        <f t="shared" si="778"/>
        <v>DB$17</v>
      </c>
      <c r="DC644" s="76" t="str">
        <f t="shared" si="778"/>
        <v>DC$17</v>
      </c>
      <c r="DD644" s="76" t="str">
        <f t="shared" si="778"/>
        <v>DD$17</v>
      </c>
      <c r="DE644" s="76" t="str">
        <f t="shared" si="778"/>
        <v>DE$17</v>
      </c>
      <c r="DF644" s="76" t="str">
        <f t="shared" si="778"/>
        <v>DF$17</v>
      </c>
      <c r="DG644" s="76" t="str">
        <f t="shared" si="778"/>
        <v>DG$17</v>
      </c>
      <c r="DH644" s="76" t="str">
        <f t="shared" si="778"/>
        <v>DH$17</v>
      </c>
      <c r="DI644" s="76" t="str">
        <f t="shared" si="778"/>
        <v>DI$17</v>
      </c>
      <c r="DJ644" s="76" t="str">
        <f t="shared" si="778"/>
        <v>DJ$17</v>
      </c>
      <c r="DK644" s="76" t="str">
        <f t="shared" si="778"/>
        <v>DK$17</v>
      </c>
      <c r="DL644" s="76" t="str">
        <f t="shared" ref="DL644" si="779">DL638</f>
        <v>DL$17</v>
      </c>
    </row>
    <row r="645" spans="1:116" x14ac:dyDescent="0.4">
      <c r="B645" t="str">
        <f>E645</f>
        <v>645 GMV-PV</v>
      </c>
      <c r="D645" t="s">
        <v>272</v>
      </c>
      <c r="E645" s="8" t="str">
        <f t="shared" si="775"/>
        <v>645 GMV-PV</v>
      </c>
      <c r="G645" s="145" t="str">
        <f>"Avg. "&amp;G651&amp;" value"</f>
        <v>Avg. unit value</v>
      </c>
      <c r="H645" s="12"/>
      <c r="I645" s="60"/>
      <c r="J645" s="60"/>
      <c r="K645" s="18">
        <v>10</v>
      </c>
      <c r="L645" s="18">
        <v>10</v>
      </c>
      <c r="M645" s="18">
        <v>10</v>
      </c>
      <c r="N645" s="18">
        <v>10</v>
      </c>
      <c r="O645" s="18">
        <v>10</v>
      </c>
      <c r="P645" s="18">
        <v>10</v>
      </c>
      <c r="R645" s="19"/>
      <c r="S645" s="147" cm="1">
        <f t="array" ref="S645">INDEX($K:$P,ROW(),MATCH(S$3,$K$2:$P$2,0))</f>
        <v>10</v>
      </c>
      <c r="T645" s="147" cm="1">
        <f t="array" ref="T645">INDEX($K:$P,ROW(),MATCH(T$3,$K$2:$P$2,0))</f>
        <v>10</v>
      </c>
      <c r="U645" s="147" cm="1">
        <f t="array" ref="U645">INDEX($K:$P,ROW(),MATCH(U$3,$K$2:$P$2,0))</f>
        <v>10</v>
      </c>
      <c r="V645" s="147" cm="1">
        <f t="array" ref="V645">INDEX($K:$P,ROW(),MATCH(V$3,$K$2:$P$2,0))</f>
        <v>10</v>
      </c>
      <c r="W645" s="147" cm="1">
        <f t="array" ref="W645">INDEX($K:$P,ROW(),MATCH(W$3,$K$2:$P$2,0))</f>
        <v>10</v>
      </c>
      <c r="X645" s="147" cm="1">
        <f t="array" ref="X645">INDEX($K:$P,ROW(),MATCH(X$3,$K$2:$P$2,0))</f>
        <v>10</v>
      </c>
      <c r="Y645" s="147" cm="1">
        <f t="array" ref="Y645">INDEX($K:$P,ROW(),MATCH(Y$3,$K$2:$P$2,0))</f>
        <v>10</v>
      </c>
      <c r="Z645" s="147" cm="1">
        <f t="array" ref="Z645">INDEX($K:$P,ROW(),MATCH(Z$3,$K$2:$P$2,0))</f>
        <v>10</v>
      </c>
      <c r="AA645" s="147" cm="1">
        <f t="array" ref="AA645">INDEX($K:$P,ROW(),MATCH(AA$3,$K$2:$P$2,0))</f>
        <v>10</v>
      </c>
      <c r="AB645" s="147" cm="1">
        <f t="array" ref="AB645">INDEX($K:$P,ROW(),MATCH(AB$3,$K$2:$P$2,0))</f>
        <v>10</v>
      </c>
      <c r="AC645" s="147" cm="1">
        <f t="array" ref="AC645">INDEX($K:$P,ROW(),MATCH(AC$3,$K$2:$P$2,0))</f>
        <v>10</v>
      </c>
      <c r="AD645" s="147" cm="1">
        <f t="array" ref="AD645">INDEX($K:$P,ROW(),MATCH(AD$3,$K$2:$P$2,0))</f>
        <v>10</v>
      </c>
      <c r="AE645" s="147" cm="1">
        <f t="array" ref="AE645">INDEX($K:$P,ROW(),MATCH(AE$3,$K$2:$P$2,0))</f>
        <v>10</v>
      </c>
      <c r="AF645" s="147" cm="1">
        <f t="array" ref="AF645">INDEX($K:$P,ROW(),MATCH(AF$3,$K$2:$P$2,0))</f>
        <v>10</v>
      </c>
      <c r="AG645" s="147" cm="1">
        <f t="array" ref="AG645">INDEX($K:$P,ROW(),MATCH(AG$3,$K$2:$P$2,0))</f>
        <v>10</v>
      </c>
      <c r="AH645" s="147" cm="1">
        <f t="array" ref="AH645">INDEX($K:$P,ROW(),MATCH(AH$3,$K$2:$P$2,0))</f>
        <v>10</v>
      </c>
      <c r="AI645" s="147" cm="1">
        <f t="array" ref="AI645">INDEX($K:$P,ROW(),MATCH(AI$3,$K$2:$P$2,0))</f>
        <v>10</v>
      </c>
      <c r="AJ645" s="147" cm="1">
        <f t="array" ref="AJ645">INDEX($K:$P,ROW(),MATCH(AJ$3,$K$2:$P$2,0))</f>
        <v>10</v>
      </c>
      <c r="AK645" s="147" cm="1">
        <f t="array" ref="AK645">INDEX($K:$P,ROW(),MATCH(AK$3,$K$2:$P$2,0))</f>
        <v>10</v>
      </c>
      <c r="AL645" s="147" cm="1">
        <f t="array" ref="AL645">INDEX($K:$P,ROW(),MATCH(AL$3,$K$2:$P$2,0))</f>
        <v>10</v>
      </c>
      <c r="AM645" s="147" cm="1">
        <f t="array" ref="AM645">INDEX($K:$P,ROW(),MATCH(AM$3,$K$2:$P$2,0))</f>
        <v>10</v>
      </c>
      <c r="AN645" s="147" cm="1">
        <f t="array" ref="AN645">INDEX($K:$P,ROW(),MATCH(AN$3,$K$2:$P$2,0))</f>
        <v>10</v>
      </c>
      <c r="AO645" s="147" cm="1">
        <f t="array" ref="AO645">INDEX($K:$P,ROW(),MATCH(AO$3,$K$2:$P$2,0))</f>
        <v>10</v>
      </c>
      <c r="AP645" s="147" cm="1">
        <f t="array" ref="AP645">INDEX($K:$P,ROW(),MATCH(AP$3,$K$2:$P$2,0))</f>
        <v>10</v>
      </c>
      <c r="AQ645" s="147" cm="1">
        <f t="array" ref="AQ645">INDEX($K:$P,ROW(),MATCH(AQ$3,$K$2:$P$2,0))</f>
        <v>10</v>
      </c>
      <c r="AR645" s="147" cm="1">
        <f t="array" ref="AR645">INDEX($K:$P,ROW(),MATCH(AR$3,$K$2:$P$2,0))</f>
        <v>10</v>
      </c>
      <c r="AS645" s="147" cm="1">
        <f t="array" ref="AS645">INDEX($K:$P,ROW(),MATCH(AS$3,$K$2:$P$2,0))</f>
        <v>10</v>
      </c>
      <c r="AT645" s="147" cm="1">
        <f t="array" ref="AT645">INDEX($K:$P,ROW(),MATCH(AT$3,$K$2:$P$2,0))</f>
        <v>10</v>
      </c>
      <c r="AU645" s="147" cm="1">
        <f t="array" ref="AU645">INDEX($K:$P,ROW(),MATCH(AU$3,$K$2:$P$2,0))</f>
        <v>10</v>
      </c>
      <c r="AV645" s="147" cm="1">
        <f t="array" ref="AV645">INDEX($K:$P,ROW(),MATCH(AV$3,$K$2:$P$2,0))</f>
        <v>10</v>
      </c>
      <c r="AW645" s="147" cm="1">
        <f t="array" ref="AW645">INDEX($K:$P,ROW(),MATCH(AW$3,$K$2:$P$2,0))</f>
        <v>10</v>
      </c>
      <c r="AX645" s="147" cm="1">
        <f t="array" ref="AX645">INDEX($K:$P,ROW(),MATCH(AX$3,$K$2:$P$2,0))</f>
        <v>10</v>
      </c>
      <c r="AY645" s="147" cm="1">
        <f t="array" ref="AY645">INDEX($K:$P,ROW(),MATCH(AY$3,$K$2:$P$2,0))</f>
        <v>10</v>
      </c>
      <c r="AZ645" s="147" cm="1">
        <f t="array" ref="AZ645">INDEX($K:$P,ROW(),MATCH(AZ$3,$K$2:$P$2,0))</f>
        <v>10</v>
      </c>
      <c r="BA645" s="147" cm="1">
        <f t="array" ref="BA645">INDEX($K:$P,ROW(),MATCH(BA$3,$K$2:$P$2,0))</f>
        <v>10</v>
      </c>
      <c r="BB645" s="147" cm="1">
        <f t="array" ref="BB645">INDEX($K:$P,ROW(),MATCH(BB$3,$K$2:$P$2,0))</f>
        <v>10</v>
      </c>
      <c r="BC645" s="147" cm="1">
        <f t="array" ref="BC645">INDEX($K:$P,ROW(),MATCH(BC$3,$K$2:$P$2,0))</f>
        <v>10</v>
      </c>
      <c r="BD645" s="147" cm="1">
        <f t="array" ref="BD645">INDEX($K:$P,ROW(),MATCH(BD$3,$K$2:$P$2,0))</f>
        <v>10</v>
      </c>
      <c r="BE645" s="147" cm="1">
        <f t="array" ref="BE645">INDEX($K:$P,ROW(),MATCH(BE$3,$K$2:$P$2,0))</f>
        <v>10</v>
      </c>
      <c r="BF645" s="147" cm="1">
        <f t="array" ref="BF645">INDEX($K:$P,ROW(),MATCH(BF$3,$K$2:$P$2,0))</f>
        <v>10</v>
      </c>
      <c r="BG645" s="147" cm="1">
        <f t="array" ref="BG645">INDEX($K:$P,ROW(),MATCH(BG$3,$K$2:$P$2,0))</f>
        <v>10</v>
      </c>
      <c r="BH645" s="147" cm="1">
        <f t="array" ref="BH645">INDEX($K:$P,ROW(),MATCH(BH$3,$K$2:$P$2,0))</f>
        <v>10</v>
      </c>
      <c r="BI645" s="147" cm="1">
        <f t="array" ref="BI645">INDEX($K:$P,ROW(),MATCH(BI$3,$K$2:$P$2,0))</f>
        <v>10</v>
      </c>
      <c r="BJ645" s="147" cm="1">
        <f t="array" ref="BJ645">INDEX($K:$P,ROW(),MATCH(BJ$3,$K$2:$P$2,0))</f>
        <v>10</v>
      </c>
      <c r="BK645" s="147" cm="1">
        <f t="array" ref="BK645">INDEX($K:$P,ROW(),MATCH(BK$3,$K$2:$P$2,0))</f>
        <v>10</v>
      </c>
      <c r="BL645" s="147" cm="1">
        <f t="array" ref="BL645">INDEX($K:$P,ROW(),MATCH(BL$3,$K$2:$P$2,0))</f>
        <v>10</v>
      </c>
      <c r="BM645" s="147" cm="1">
        <f t="array" ref="BM645">INDEX($K:$P,ROW(),MATCH(BM$3,$K$2:$P$2,0))</f>
        <v>10</v>
      </c>
      <c r="BN645" s="147" cm="1">
        <f t="array" ref="BN645">INDEX($K:$P,ROW(),MATCH(BN$3,$K$2:$P$2,0))</f>
        <v>10</v>
      </c>
      <c r="BO645" s="147" cm="1">
        <f t="array" ref="BO645">INDEX($K:$P,ROW(),MATCH(BO$3,$K$2:$P$2,0))</f>
        <v>10</v>
      </c>
      <c r="BP645" s="147" cm="1">
        <f t="array" ref="BP645">INDEX($K:$P,ROW(),MATCH(BP$3,$K$2:$P$2,0))</f>
        <v>10</v>
      </c>
      <c r="BQ645" s="147" cm="1">
        <f t="array" ref="BQ645">INDEX($K:$P,ROW(),MATCH(BQ$3,$K$2:$P$2,0))</f>
        <v>10</v>
      </c>
      <c r="BR645" s="147" cm="1">
        <f t="array" ref="BR645">INDEX($K:$P,ROW(),MATCH(BR$3,$K$2:$P$2,0))</f>
        <v>10</v>
      </c>
      <c r="BS645" s="147" cm="1">
        <f t="array" ref="BS645">INDEX($K:$P,ROW(),MATCH(BS$3,$K$2:$P$2,0))</f>
        <v>10</v>
      </c>
      <c r="BT645" s="147" cm="1">
        <f t="array" ref="BT645">INDEX($K:$P,ROW(),MATCH(BT$3,$K$2:$P$2,0))</f>
        <v>10</v>
      </c>
      <c r="BU645" s="147" cm="1">
        <f t="array" ref="BU645">INDEX($K:$P,ROW(),MATCH(BU$3,$K$2:$P$2,0))</f>
        <v>10</v>
      </c>
      <c r="BV645" s="147" cm="1">
        <f t="array" ref="BV645">INDEX($K:$P,ROW(),MATCH(BV$3,$K$2:$P$2,0))</f>
        <v>10</v>
      </c>
      <c r="BW645" s="147" cm="1">
        <f t="array" ref="BW645">INDEX($K:$P,ROW(),MATCH(BW$3,$K$2:$P$2,0))</f>
        <v>10</v>
      </c>
      <c r="BX645" s="147" cm="1">
        <f t="array" ref="BX645">INDEX($K:$P,ROW(),MATCH(BX$3,$K$2:$P$2,0))</f>
        <v>10</v>
      </c>
      <c r="BY645" s="147" cm="1">
        <f t="array" ref="BY645">INDEX($K:$P,ROW(),MATCH(BY$3,$K$2:$P$2,0))</f>
        <v>10</v>
      </c>
      <c r="BZ645" s="147" cm="1">
        <f t="array" ref="BZ645">INDEX($K:$P,ROW(),MATCH(BZ$3,$K$2:$P$2,0))</f>
        <v>10</v>
      </c>
      <c r="CA645" s="147" cm="1">
        <f t="array" ref="CA645">INDEX($K:$P,ROW(),MATCH(CA$3,$K$2:$P$2,0))</f>
        <v>10</v>
      </c>
      <c r="CB645" s="147" cm="1">
        <f t="array" ref="CB645">INDEX($K:$P,ROW(),MATCH(CB$3,$K$2:$P$2,0))</f>
        <v>10</v>
      </c>
      <c r="CC645" s="147" cm="1">
        <f t="array" ref="CC645">INDEX($K:$P,ROW(),MATCH(CC$3,$K$2:$P$2,0))</f>
        <v>10</v>
      </c>
      <c r="CD645" s="147" cm="1">
        <f t="array" ref="CD645">INDEX($K:$P,ROW(),MATCH(CD$3,$K$2:$P$2,0))</f>
        <v>10</v>
      </c>
      <c r="CE645" s="147" cm="1">
        <f t="array" ref="CE645">INDEX($K:$P,ROW(),MATCH(CE$3,$K$2:$P$2,0))</f>
        <v>10</v>
      </c>
      <c r="CF645" s="147" cm="1">
        <f t="array" ref="CF645">INDEX($K:$P,ROW(),MATCH(CF$3,$K$2:$P$2,0))</f>
        <v>10</v>
      </c>
      <c r="CG645" s="147" cm="1">
        <f t="array" ref="CG645">INDEX($K:$P,ROW(),MATCH(CG$3,$K$2:$P$2,0))</f>
        <v>10</v>
      </c>
      <c r="CH645" s="147" cm="1">
        <f t="array" ref="CH645">INDEX($K:$P,ROW(),MATCH(CH$3,$K$2:$P$2,0))</f>
        <v>10</v>
      </c>
      <c r="CI645" s="147" cm="1">
        <f t="array" ref="CI645">INDEX($K:$P,ROW(),MATCH(CI$3,$K$2:$P$2,0))</f>
        <v>10</v>
      </c>
      <c r="CJ645" s="147" cm="1">
        <f t="array" ref="CJ645">INDEX($K:$P,ROW(),MATCH(CJ$3,$K$2:$P$2,0))</f>
        <v>10</v>
      </c>
      <c r="CK645" s="147" cm="1">
        <f t="array" ref="CK645">INDEX($K:$P,ROW(),MATCH(CK$3,$K$2:$P$2,0))</f>
        <v>10</v>
      </c>
      <c r="CL645" s="147" cm="1">
        <f t="array" ref="CL645">INDEX($K:$P,ROW(),MATCH(CL$3,$K$2:$P$2,0))</f>
        <v>10</v>
      </c>
      <c r="CN645" s="60"/>
      <c r="CO645" s="147" t="e" cm="1">
        <f t="array" ref="CO645">INDEX($K:$P,ROW(),MATCH(CO$3,$K$2:$P$2,0))</f>
        <v>#N/A</v>
      </c>
      <c r="CP645" s="147" t="e" cm="1">
        <f t="array" ref="CP645">INDEX($K:$P,ROW(),MATCH(CP$3,$K$2:$P$2,0))</f>
        <v>#N/A</v>
      </c>
      <c r="CQ645" s="147" t="e" cm="1">
        <f t="array" ref="CQ645">INDEX($K:$P,ROW(),MATCH(CQ$3,$K$2:$P$2,0))</f>
        <v>#N/A</v>
      </c>
      <c r="CR645" s="147" t="e" cm="1">
        <f t="array" ref="CR645">INDEX($K:$P,ROW(),MATCH(CR$3,$K$2:$P$2,0))</f>
        <v>#N/A</v>
      </c>
      <c r="CS645" s="147" t="e" cm="1">
        <f t="array" ref="CS645">INDEX($K:$P,ROW(),MATCH(CS$3,$K$2:$P$2,0))</f>
        <v>#N/A</v>
      </c>
      <c r="CT645" s="147" t="e" cm="1">
        <f t="array" ref="CT645">INDEX($K:$P,ROW(),MATCH(CT$3,$K$2:$P$2,0))</f>
        <v>#N/A</v>
      </c>
      <c r="CU645" s="147" t="e" cm="1">
        <f t="array" ref="CU645">INDEX($K:$P,ROW(),MATCH(CU$3,$K$2:$P$2,0))</f>
        <v>#N/A</v>
      </c>
      <c r="CV645" s="147" t="e" cm="1">
        <f t="array" ref="CV645">INDEX($K:$P,ROW(),MATCH(CV$3,$K$2:$P$2,0))</f>
        <v>#N/A</v>
      </c>
      <c r="CW645" s="147" t="e" cm="1">
        <f t="array" ref="CW645">INDEX($K:$P,ROW(),MATCH(CW$3,$K$2:$P$2,0))</f>
        <v>#N/A</v>
      </c>
      <c r="CX645" s="147" t="e" cm="1">
        <f t="array" ref="CX645">INDEX($K:$P,ROW(),MATCH(CX$3,$K$2:$P$2,0))</f>
        <v>#N/A</v>
      </c>
      <c r="CY645" s="147" t="e" cm="1">
        <f t="array" ref="CY645">INDEX($K:$P,ROW(),MATCH(CY$3,$K$2:$P$2,0))</f>
        <v>#N/A</v>
      </c>
      <c r="CZ645" s="147" t="e" cm="1">
        <f t="array" ref="CZ645">INDEX($K:$P,ROW(),MATCH(CZ$3,$K$2:$P$2,0))</f>
        <v>#N/A</v>
      </c>
      <c r="DA645" s="147" t="e" cm="1">
        <f t="array" ref="DA645">INDEX($K:$P,ROW(),MATCH(DA$3,$K$2:$P$2,0))</f>
        <v>#N/A</v>
      </c>
      <c r="DB645" s="147" t="e" cm="1">
        <f t="array" ref="DB645">INDEX($K:$P,ROW(),MATCH(DB$3,$K$2:$P$2,0))</f>
        <v>#N/A</v>
      </c>
      <c r="DC645" s="147" t="e" cm="1">
        <f t="array" ref="DC645">INDEX($K:$P,ROW(),MATCH(DC$3,$K$2:$P$2,0))</f>
        <v>#N/A</v>
      </c>
      <c r="DD645" s="147" t="e" cm="1">
        <f t="array" ref="DD645">INDEX($K:$P,ROW(),MATCH(DD$3,$K$2:$P$2,0))</f>
        <v>#N/A</v>
      </c>
      <c r="DE645" s="147" t="e" cm="1">
        <f t="array" ref="DE645">INDEX($K:$P,ROW(),MATCH(DE$3,$K$2:$P$2,0))</f>
        <v>#N/A</v>
      </c>
      <c r="DF645" s="147" t="e" cm="1">
        <f t="array" ref="DF645">INDEX($K:$P,ROW(),MATCH(DF$3,$K$2:$P$2,0))</f>
        <v>#N/A</v>
      </c>
      <c r="DG645" s="147" t="e" cm="1">
        <f t="array" ref="DG645">INDEX($K:$P,ROW(),MATCH(DG$3,$K$2:$P$2,0))</f>
        <v>#N/A</v>
      </c>
      <c r="DH645" s="147" t="e" cm="1">
        <f t="array" ref="DH645">INDEX($K:$P,ROW(),MATCH(DH$3,$K$2:$P$2,0))</f>
        <v>#N/A</v>
      </c>
      <c r="DI645" s="147" t="e" cm="1">
        <f t="array" ref="DI645">INDEX($K:$P,ROW(),MATCH(DI$3,$K$2:$P$2,0))</f>
        <v>#N/A</v>
      </c>
      <c r="DJ645" s="147" t="e" cm="1">
        <f t="array" ref="DJ645">INDEX($K:$P,ROW(),MATCH(DJ$3,$K$2:$P$2,0))</f>
        <v>#N/A</v>
      </c>
      <c r="DK645" s="147" t="e" cm="1">
        <f t="array" ref="DK645">INDEX($K:$P,ROW(),MATCH(DK$3,$K$2:$P$2,0))</f>
        <v>#N/A</v>
      </c>
      <c r="DL645" s="147" t="e" cm="1">
        <f t="array" ref="DL645">INDEX($K:$P,ROW(),MATCH(DL$3,$K$2:$P$2,0))</f>
        <v>#N/A</v>
      </c>
    </row>
    <row r="646" spans="1:116" x14ac:dyDescent="0.4">
      <c r="C646" t="s">
        <v>80</v>
      </c>
      <c r="D646" t="s">
        <v>272</v>
      </c>
      <c r="E646" s="8" t="str">
        <f t="shared" si="775"/>
        <v>646 GMV-PV</v>
      </c>
      <c r="G646" s="126" t="str">
        <f>"GMV - "&amp;G650</f>
        <v>GMV - (Primary label)</v>
      </c>
      <c r="H646" s="27"/>
      <c r="I646" s="78"/>
      <c r="J646" s="78"/>
      <c r="K646" s="118">
        <f t="shared" ref="K646:P646" ca="1" si="780">SUMIF($3:$3,K$2,646:646)</f>
        <v>600000</v>
      </c>
      <c r="L646" s="118">
        <f t="shared" ca="1" si="780"/>
        <v>600000</v>
      </c>
      <c r="M646" s="118">
        <f t="shared" ca="1" si="780"/>
        <v>600000</v>
      </c>
      <c r="N646" s="118">
        <f t="shared" ca="1" si="780"/>
        <v>600000</v>
      </c>
      <c r="O646" s="118">
        <f t="shared" ca="1" si="780"/>
        <v>600000</v>
      </c>
      <c r="P646" s="118">
        <f t="shared" ca="1" si="780"/>
        <v>600000</v>
      </c>
      <c r="R646" s="33"/>
      <c r="S646" s="148" cm="1">
        <f t="array" aca="1" ref="S646" ca="1">S645*INDIRECT(S644)</f>
        <v>50000</v>
      </c>
      <c r="T646" s="148" cm="1">
        <f t="array" aca="1" ref="T646" ca="1">T645*INDIRECT(T644)</f>
        <v>50000</v>
      </c>
      <c r="U646" s="148" cm="1">
        <f t="array" aca="1" ref="U646" ca="1">U645*INDIRECT(U644)</f>
        <v>50000</v>
      </c>
      <c r="V646" s="148" cm="1">
        <f t="array" aca="1" ref="V646" ca="1">V645*INDIRECT(V644)</f>
        <v>50000</v>
      </c>
      <c r="W646" s="148" cm="1">
        <f t="array" aca="1" ref="W646" ca="1">W645*INDIRECT(W644)</f>
        <v>50000</v>
      </c>
      <c r="X646" s="148" cm="1">
        <f t="array" aca="1" ref="X646" ca="1">X645*INDIRECT(X644)</f>
        <v>50000</v>
      </c>
      <c r="Y646" s="148" cm="1">
        <f t="array" aca="1" ref="Y646" ca="1">Y645*INDIRECT(Y644)</f>
        <v>50000</v>
      </c>
      <c r="Z646" s="148" cm="1">
        <f t="array" aca="1" ref="Z646" ca="1">Z645*INDIRECT(Z644)</f>
        <v>50000</v>
      </c>
      <c r="AA646" s="148" cm="1">
        <f t="array" aca="1" ref="AA646" ca="1">AA645*INDIRECT(AA644)</f>
        <v>50000</v>
      </c>
      <c r="AB646" s="148" cm="1">
        <f t="array" aca="1" ref="AB646" ca="1">AB645*INDIRECT(AB644)</f>
        <v>50000</v>
      </c>
      <c r="AC646" s="148" cm="1">
        <f t="array" aca="1" ref="AC646" ca="1">AC645*INDIRECT(AC644)</f>
        <v>50000</v>
      </c>
      <c r="AD646" s="148" cm="1">
        <f t="array" aca="1" ref="AD646" ca="1">AD645*INDIRECT(AD644)</f>
        <v>50000</v>
      </c>
      <c r="AE646" s="148" cm="1">
        <f t="array" aca="1" ref="AE646" ca="1">AE645*INDIRECT(AE644)</f>
        <v>50000</v>
      </c>
      <c r="AF646" s="148" cm="1">
        <f t="array" aca="1" ref="AF646" ca="1">AF645*INDIRECT(AF644)</f>
        <v>50000</v>
      </c>
      <c r="AG646" s="148" cm="1">
        <f t="array" aca="1" ref="AG646" ca="1">AG645*INDIRECT(AG644)</f>
        <v>50000</v>
      </c>
      <c r="AH646" s="148" cm="1">
        <f t="array" aca="1" ref="AH646" ca="1">AH645*INDIRECT(AH644)</f>
        <v>50000</v>
      </c>
      <c r="AI646" s="148" cm="1">
        <f t="array" aca="1" ref="AI646" ca="1">AI645*INDIRECT(AI644)</f>
        <v>50000</v>
      </c>
      <c r="AJ646" s="148" cm="1">
        <f t="array" aca="1" ref="AJ646" ca="1">AJ645*INDIRECT(AJ644)</f>
        <v>50000</v>
      </c>
      <c r="AK646" s="148" cm="1">
        <f t="array" aca="1" ref="AK646" ca="1">AK645*INDIRECT(AK644)</f>
        <v>50000</v>
      </c>
      <c r="AL646" s="148" cm="1">
        <f t="array" aca="1" ref="AL646" ca="1">AL645*INDIRECT(AL644)</f>
        <v>50000</v>
      </c>
      <c r="AM646" s="148" cm="1">
        <f t="array" aca="1" ref="AM646" ca="1">AM645*INDIRECT(AM644)</f>
        <v>50000</v>
      </c>
      <c r="AN646" s="148" cm="1">
        <f t="array" aca="1" ref="AN646" ca="1">AN645*INDIRECT(AN644)</f>
        <v>50000</v>
      </c>
      <c r="AO646" s="148" cm="1">
        <f t="array" aca="1" ref="AO646" ca="1">AO645*INDIRECT(AO644)</f>
        <v>50000</v>
      </c>
      <c r="AP646" s="148" cm="1">
        <f t="array" aca="1" ref="AP646" ca="1">AP645*INDIRECT(AP644)</f>
        <v>50000</v>
      </c>
      <c r="AQ646" s="148" cm="1">
        <f t="array" aca="1" ref="AQ646" ca="1">AQ645*INDIRECT(AQ644)</f>
        <v>50000</v>
      </c>
      <c r="AR646" s="148" cm="1">
        <f t="array" aca="1" ref="AR646" ca="1">AR645*INDIRECT(AR644)</f>
        <v>50000</v>
      </c>
      <c r="AS646" s="148" cm="1">
        <f t="array" aca="1" ref="AS646" ca="1">AS645*INDIRECT(AS644)</f>
        <v>50000</v>
      </c>
      <c r="AT646" s="148" cm="1">
        <f t="array" aca="1" ref="AT646" ca="1">AT645*INDIRECT(AT644)</f>
        <v>50000</v>
      </c>
      <c r="AU646" s="148" cm="1">
        <f t="array" aca="1" ref="AU646" ca="1">AU645*INDIRECT(AU644)</f>
        <v>50000</v>
      </c>
      <c r="AV646" s="148" cm="1">
        <f t="array" aca="1" ref="AV646" ca="1">AV645*INDIRECT(AV644)</f>
        <v>50000</v>
      </c>
      <c r="AW646" s="148" cm="1">
        <f t="array" aca="1" ref="AW646" ca="1">AW645*INDIRECT(AW644)</f>
        <v>50000</v>
      </c>
      <c r="AX646" s="148" cm="1">
        <f t="array" aca="1" ref="AX646" ca="1">AX645*INDIRECT(AX644)</f>
        <v>50000</v>
      </c>
      <c r="AY646" s="148" cm="1">
        <f t="array" aca="1" ref="AY646" ca="1">AY645*INDIRECT(AY644)</f>
        <v>50000</v>
      </c>
      <c r="AZ646" s="148" cm="1">
        <f t="array" aca="1" ref="AZ646" ca="1">AZ645*INDIRECT(AZ644)</f>
        <v>50000</v>
      </c>
      <c r="BA646" s="148" cm="1">
        <f t="array" aca="1" ref="BA646" ca="1">BA645*INDIRECT(BA644)</f>
        <v>50000</v>
      </c>
      <c r="BB646" s="148" cm="1">
        <f t="array" aca="1" ref="BB646" ca="1">BB645*INDIRECT(BB644)</f>
        <v>50000</v>
      </c>
      <c r="BC646" s="148" cm="1">
        <f t="array" aca="1" ref="BC646" ca="1">BC645*INDIRECT(BC644)</f>
        <v>50000</v>
      </c>
      <c r="BD646" s="148" cm="1">
        <f t="array" aca="1" ref="BD646" ca="1">BD645*INDIRECT(BD644)</f>
        <v>50000</v>
      </c>
      <c r="BE646" s="148" cm="1">
        <f t="array" aca="1" ref="BE646" ca="1">BE645*INDIRECT(BE644)</f>
        <v>50000</v>
      </c>
      <c r="BF646" s="148" cm="1">
        <f t="array" aca="1" ref="BF646" ca="1">BF645*INDIRECT(BF644)</f>
        <v>50000</v>
      </c>
      <c r="BG646" s="148" cm="1">
        <f t="array" aca="1" ref="BG646" ca="1">BG645*INDIRECT(BG644)</f>
        <v>50000</v>
      </c>
      <c r="BH646" s="148" cm="1">
        <f t="array" aca="1" ref="BH646" ca="1">BH645*INDIRECT(BH644)</f>
        <v>50000</v>
      </c>
      <c r="BI646" s="148" cm="1">
        <f t="array" aca="1" ref="BI646" ca="1">BI645*INDIRECT(BI644)</f>
        <v>50000</v>
      </c>
      <c r="BJ646" s="148" cm="1">
        <f t="array" aca="1" ref="BJ646" ca="1">BJ645*INDIRECT(BJ644)</f>
        <v>50000</v>
      </c>
      <c r="BK646" s="148" cm="1">
        <f t="array" aca="1" ref="BK646" ca="1">BK645*INDIRECT(BK644)</f>
        <v>50000</v>
      </c>
      <c r="BL646" s="148" cm="1">
        <f t="array" aca="1" ref="BL646" ca="1">BL645*INDIRECT(BL644)</f>
        <v>50000</v>
      </c>
      <c r="BM646" s="148" cm="1">
        <f t="array" aca="1" ref="BM646" ca="1">BM645*INDIRECT(BM644)</f>
        <v>50000</v>
      </c>
      <c r="BN646" s="148" cm="1">
        <f t="array" aca="1" ref="BN646" ca="1">BN645*INDIRECT(BN644)</f>
        <v>50000</v>
      </c>
      <c r="BO646" s="148" cm="1">
        <f t="array" aca="1" ref="BO646" ca="1">BO645*INDIRECT(BO644)</f>
        <v>50000</v>
      </c>
      <c r="BP646" s="148" cm="1">
        <f t="array" aca="1" ref="BP646" ca="1">BP645*INDIRECT(BP644)</f>
        <v>50000</v>
      </c>
      <c r="BQ646" s="148" cm="1">
        <f t="array" aca="1" ref="BQ646" ca="1">BQ645*INDIRECT(BQ644)</f>
        <v>50000</v>
      </c>
      <c r="BR646" s="148" cm="1">
        <f t="array" aca="1" ref="BR646" ca="1">BR645*INDIRECT(BR644)</f>
        <v>50000</v>
      </c>
      <c r="BS646" s="148" cm="1">
        <f t="array" aca="1" ref="BS646" ca="1">BS645*INDIRECT(BS644)</f>
        <v>50000</v>
      </c>
      <c r="BT646" s="148" cm="1">
        <f t="array" aca="1" ref="BT646" ca="1">BT645*INDIRECT(BT644)</f>
        <v>50000</v>
      </c>
      <c r="BU646" s="148" cm="1">
        <f t="array" aca="1" ref="BU646" ca="1">BU645*INDIRECT(BU644)</f>
        <v>50000</v>
      </c>
      <c r="BV646" s="148" cm="1">
        <f t="array" aca="1" ref="BV646" ca="1">BV645*INDIRECT(BV644)</f>
        <v>50000</v>
      </c>
      <c r="BW646" s="148" cm="1">
        <f t="array" aca="1" ref="BW646" ca="1">BW645*INDIRECT(BW644)</f>
        <v>50000</v>
      </c>
      <c r="BX646" s="148" cm="1">
        <f t="array" aca="1" ref="BX646" ca="1">BX645*INDIRECT(BX644)</f>
        <v>50000</v>
      </c>
      <c r="BY646" s="148" cm="1">
        <f t="array" aca="1" ref="BY646" ca="1">BY645*INDIRECT(BY644)</f>
        <v>50000</v>
      </c>
      <c r="BZ646" s="148" cm="1">
        <f t="array" aca="1" ref="BZ646" ca="1">BZ645*INDIRECT(BZ644)</f>
        <v>50000</v>
      </c>
      <c r="CA646" s="148" cm="1">
        <f t="array" aca="1" ref="CA646" ca="1">CA645*INDIRECT(CA644)</f>
        <v>50000</v>
      </c>
      <c r="CB646" s="148" cm="1">
        <f t="array" aca="1" ref="CB646" ca="1">CB645*INDIRECT(CB644)</f>
        <v>50000</v>
      </c>
      <c r="CC646" s="148" cm="1">
        <f t="array" aca="1" ref="CC646" ca="1">CC645*INDIRECT(CC644)</f>
        <v>50000</v>
      </c>
      <c r="CD646" s="148" cm="1">
        <f t="array" aca="1" ref="CD646" ca="1">CD645*INDIRECT(CD644)</f>
        <v>50000</v>
      </c>
      <c r="CE646" s="148" cm="1">
        <f t="array" aca="1" ref="CE646" ca="1">CE645*INDIRECT(CE644)</f>
        <v>50000</v>
      </c>
      <c r="CF646" s="148" cm="1">
        <f t="array" aca="1" ref="CF646" ca="1">CF645*INDIRECT(CF644)</f>
        <v>50000</v>
      </c>
      <c r="CG646" s="148" cm="1">
        <f t="array" aca="1" ref="CG646" ca="1">CG645*INDIRECT(CG644)</f>
        <v>50000</v>
      </c>
      <c r="CH646" s="148" cm="1">
        <f t="array" aca="1" ref="CH646" ca="1">CH645*INDIRECT(CH644)</f>
        <v>50000</v>
      </c>
      <c r="CI646" s="148" cm="1">
        <f t="array" aca="1" ref="CI646" ca="1">CI645*INDIRECT(CI644)</f>
        <v>50000</v>
      </c>
      <c r="CJ646" s="148" cm="1">
        <f t="array" aca="1" ref="CJ646" ca="1">CJ645*INDIRECT(CJ644)</f>
        <v>50000</v>
      </c>
      <c r="CK646" s="148" cm="1">
        <f t="array" aca="1" ref="CK646" ca="1">CK645*INDIRECT(CK644)</f>
        <v>50000</v>
      </c>
      <c r="CL646" s="148" cm="1">
        <f t="array" aca="1" ref="CL646" ca="1">CL645*INDIRECT(CL644)</f>
        <v>50000</v>
      </c>
      <c r="CN646" s="78"/>
      <c r="CO646" s="148" t="e" cm="1">
        <f t="array" aca="1" ref="CO646" ca="1">CO645*INDIRECT(CO644)</f>
        <v>#N/A</v>
      </c>
      <c r="CP646" s="148" t="e" cm="1">
        <f t="array" aca="1" ref="CP646" ca="1">CP645*INDIRECT(CP644)</f>
        <v>#N/A</v>
      </c>
      <c r="CQ646" s="148" t="e" cm="1">
        <f t="array" aca="1" ref="CQ646" ca="1">CQ645*INDIRECT(CQ644)</f>
        <v>#N/A</v>
      </c>
      <c r="CR646" s="148" t="e" cm="1">
        <f t="array" aca="1" ref="CR646" ca="1">CR645*INDIRECT(CR644)</f>
        <v>#N/A</v>
      </c>
      <c r="CS646" s="148" t="e" cm="1">
        <f t="array" aca="1" ref="CS646" ca="1">CS645*INDIRECT(CS644)</f>
        <v>#N/A</v>
      </c>
      <c r="CT646" s="148" t="e" cm="1">
        <f t="array" aca="1" ref="CT646" ca="1">CT645*INDIRECT(CT644)</f>
        <v>#N/A</v>
      </c>
      <c r="CU646" s="148" t="e" cm="1">
        <f t="array" aca="1" ref="CU646" ca="1">CU645*INDIRECT(CU644)</f>
        <v>#N/A</v>
      </c>
      <c r="CV646" s="148" t="e" cm="1">
        <f t="array" aca="1" ref="CV646" ca="1">CV645*INDIRECT(CV644)</f>
        <v>#N/A</v>
      </c>
      <c r="CW646" s="148" t="e" cm="1">
        <f t="array" aca="1" ref="CW646" ca="1">CW645*INDIRECT(CW644)</f>
        <v>#N/A</v>
      </c>
      <c r="CX646" s="148" t="e" cm="1">
        <f t="array" aca="1" ref="CX646" ca="1">CX645*INDIRECT(CX644)</f>
        <v>#N/A</v>
      </c>
      <c r="CY646" s="148" t="e" cm="1">
        <f t="array" aca="1" ref="CY646" ca="1">CY645*INDIRECT(CY644)</f>
        <v>#N/A</v>
      </c>
      <c r="CZ646" s="148" t="e" cm="1">
        <f t="array" aca="1" ref="CZ646" ca="1">CZ645*INDIRECT(CZ644)</f>
        <v>#N/A</v>
      </c>
      <c r="DA646" s="148" t="e" cm="1">
        <f t="array" aca="1" ref="DA646" ca="1">DA645*INDIRECT(DA644)</f>
        <v>#N/A</v>
      </c>
      <c r="DB646" s="148" t="e" cm="1">
        <f t="array" aca="1" ref="DB646" ca="1">DB645*INDIRECT(DB644)</f>
        <v>#N/A</v>
      </c>
      <c r="DC646" s="148" t="e" cm="1">
        <f t="array" aca="1" ref="DC646" ca="1">DC645*INDIRECT(DC644)</f>
        <v>#N/A</v>
      </c>
      <c r="DD646" s="148" t="e" cm="1">
        <f t="array" aca="1" ref="DD646" ca="1">DD645*INDIRECT(DD644)</f>
        <v>#N/A</v>
      </c>
      <c r="DE646" s="148" t="e" cm="1">
        <f t="array" aca="1" ref="DE646" ca="1">DE645*INDIRECT(DE644)</f>
        <v>#N/A</v>
      </c>
      <c r="DF646" s="148" t="e" cm="1">
        <f t="array" aca="1" ref="DF646" ca="1">DF645*INDIRECT(DF644)</f>
        <v>#N/A</v>
      </c>
      <c r="DG646" s="148" t="e" cm="1">
        <f t="array" aca="1" ref="DG646" ca="1">DG645*INDIRECT(DG644)</f>
        <v>#N/A</v>
      </c>
      <c r="DH646" s="148" t="e" cm="1">
        <f t="array" aca="1" ref="DH646" ca="1">DH645*INDIRECT(DH644)</f>
        <v>#N/A</v>
      </c>
      <c r="DI646" s="148" t="e" cm="1">
        <f t="array" aca="1" ref="DI646" ca="1">DI645*INDIRECT(DI644)</f>
        <v>#N/A</v>
      </c>
      <c r="DJ646" s="148" t="e" cm="1">
        <f t="array" aca="1" ref="DJ646" ca="1">DJ645*INDIRECT(DJ644)</f>
        <v>#N/A</v>
      </c>
      <c r="DK646" s="148" t="e" cm="1">
        <f t="array" aca="1" ref="DK646" ca="1">DK645*INDIRECT(DK644)</f>
        <v>#N/A</v>
      </c>
      <c r="DL646" s="148" t="e" cm="1">
        <f t="array" aca="1" ref="DL646" ca="1">DL645*INDIRECT(DL644)</f>
        <v>#N/A</v>
      </c>
    </row>
    <row r="647" spans="1:116" x14ac:dyDescent="0.4">
      <c r="B647" t="str">
        <f>E647</f>
        <v>647 GMV-PV</v>
      </c>
      <c r="D647" t="s">
        <v>272</v>
      </c>
      <c r="E647" s="8" t="str">
        <f t="shared" si="775"/>
        <v>647 GMV-PV</v>
      </c>
      <c r="G647" s="145" t="s">
        <v>79</v>
      </c>
      <c r="H647" s="12"/>
      <c r="I647" s="60"/>
      <c r="J647" s="60"/>
      <c r="K647" s="16">
        <v>0.1</v>
      </c>
      <c r="L647" s="16">
        <v>0.1</v>
      </c>
      <c r="M647" s="16">
        <v>0.1</v>
      </c>
      <c r="N647" s="16">
        <v>0.1</v>
      </c>
      <c r="O647" s="16">
        <v>0.1</v>
      </c>
      <c r="P647" s="16">
        <v>0.1</v>
      </c>
      <c r="R647" s="20"/>
      <c r="S647" s="150" cm="1">
        <f t="array" ref="S647">INDEX($K:$P,ROW(),MATCH(S$3,$K$2:$P$2,0))</f>
        <v>0.1</v>
      </c>
      <c r="T647" s="150" cm="1">
        <f t="array" ref="T647">INDEX($K:$P,ROW(),MATCH(T$3,$K$2:$P$2,0))</f>
        <v>0.1</v>
      </c>
      <c r="U647" s="150" cm="1">
        <f t="array" ref="U647">INDEX($K:$P,ROW(),MATCH(U$3,$K$2:$P$2,0))</f>
        <v>0.1</v>
      </c>
      <c r="V647" s="150" cm="1">
        <f t="array" ref="V647">INDEX($K:$P,ROW(),MATCH(V$3,$K$2:$P$2,0))</f>
        <v>0.1</v>
      </c>
      <c r="W647" s="150" cm="1">
        <f t="array" ref="W647">INDEX($K:$P,ROW(),MATCH(W$3,$K$2:$P$2,0))</f>
        <v>0.1</v>
      </c>
      <c r="X647" s="150" cm="1">
        <f t="array" ref="X647">INDEX($K:$P,ROW(),MATCH(X$3,$K$2:$P$2,0))</f>
        <v>0.1</v>
      </c>
      <c r="Y647" s="150" cm="1">
        <f t="array" ref="Y647">INDEX($K:$P,ROW(),MATCH(Y$3,$K$2:$P$2,0))</f>
        <v>0.1</v>
      </c>
      <c r="Z647" s="150" cm="1">
        <f t="array" ref="Z647">INDEX($K:$P,ROW(),MATCH(Z$3,$K$2:$P$2,0))</f>
        <v>0.1</v>
      </c>
      <c r="AA647" s="150" cm="1">
        <f t="array" ref="AA647">INDEX($K:$P,ROW(),MATCH(AA$3,$K$2:$P$2,0))</f>
        <v>0.1</v>
      </c>
      <c r="AB647" s="150" cm="1">
        <f t="array" ref="AB647">INDEX($K:$P,ROW(),MATCH(AB$3,$K$2:$P$2,0))</f>
        <v>0.1</v>
      </c>
      <c r="AC647" s="150" cm="1">
        <f t="array" ref="AC647">INDEX($K:$P,ROW(),MATCH(AC$3,$K$2:$P$2,0))</f>
        <v>0.1</v>
      </c>
      <c r="AD647" s="150" cm="1">
        <f t="array" ref="AD647">INDEX($K:$P,ROW(),MATCH(AD$3,$K$2:$P$2,0))</f>
        <v>0.1</v>
      </c>
      <c r="AE647" s="150" cm="1">
        <f t="array" ref="AE647">INDEX($K:$P,ROW(),MATCH(AE$3,$K$2:$P$2,0))</f>
        <v>0.1</v>
      </c>
      <c r="AF647" s="150" cm="1">
        <f t="array" ref="AF647">INDEX($K:$P,ROW(),MATCH(AF$3,$K$2:$P$2,0))</f>
        <v>0.1</v>
      </c>
      <c r="AG647" s="150" cm="1">
        <f t="array" ref="AG647">INDEX($K:$P,ROW(),MATCH(AG$3,$K$2:$P$2,0))</f>
        <v>0.1</v>
      </c>
      <c r="AH647" s="150" cm="1">
        <f t="array" ref="AH647">INDEX($K:$P,ROW(),MATCH(AH$3,$K$2:$P$2,0))</f>
        <v>0.1</v>
      </c>
      <c r="AI647" s="150" cm="1">
        <f t="array" ref="AI647">INDEX($K:$P,ROW(),MATCH(AI$3,$K$2:$P$2,0))</f>
        <v>0.1</v>
      </c>
      <c r="AJ647" s="150" cm="1">
        <f t="array" ref="AJ647">INDEX($K:$P,ROW(),MATCH(AJ$3,$K$2:$P$2,0))</f>
        <v>0.1</v>
      </c>
      <c r="AK647" s="150" cm="1">
        <f t="array" ref="AK647">INDEX($K:$P,ROW(),MATCH(AK$3,$K$2:$P$2,0))</f>
        <v>0.1</v>
      </c>
      <c r="AL647" s="150" cm="1">
        <f t="array" ref="AL647">INDEX($K:$P,ROW(),MATCH(AL$3,$K$2:$P$2,0))</f>
        <v>0.1</v>
      </c>
      <c r="AM647" s="150" cm="1">
        <f t="array" ref="AM647">INDEX($K:$P,ROW(),MATCH(AM$3,$K$2:$P$2,0))</f>
        <v>0.1</v>
      </c>
      <c r="AN647" s="150" cm="1">
        <f t="array" ref="AN647">INDEX($K:$P,ROW(),MATCH(AN$3,$K$2:$P$2,0))</f>
        <v>0.1</v>
      </c>
      <c r="AO647" s="150" cm="1">
        <f t="array" ref="AO647">INDEX($K:$P,ROW(),MATCH(AO$3,$K$2:$P$2,0))</f>
        <v>0.1</v>
      </c>
      <c r="AP647" s="150" cm="1">
        <f t="array" ref="AP647">INDEX($K:$P,ROW(),MATCH(AP$3,$K$2:$P$2,0))</f>
        <v>0.1</v>
      </c>
      <c r="AQ647" s="150" cm="1">
        <f t="array" ref="AQ647">INDEX($K:$P,ROW(),MATCH(AQ$3,$K$2:$P$2,0))</f>
        <v>0.1</v>
      </c>
      <c r="AR647" s="150" cm="1">
        <f t="array" ref="AR647">INDEX($K:$P,ROW(),MATCH(AR$3,$K$2:$P$2,0))</f>
        <v>0.1</v>
      </c>
      <c r="AS647" s="150" cm="1">
        <f t="array" ref="AS647">INDEX($K:$P,ROW(),MATCH(AS$3,$K$2:$P$2,0))</f>
        <v>0.1</v>
      </c>
      <c r="AT647" s="150" cm="1">
        <f t="array" ref="AT647">INDEX($K:$P,ROW(),MATCH(AT$3,$K$2:$P$2,0))</f>
        <v>0.1</v>
      </c>
      <c r="AU647" s="150" cm="1">
        <f t="array" ref="AU647">INDEX($K:$P,ROW(),MATCH(AU$3,$K$2:$P$2,0))</f>
        <v>0.1</v>
      </c>
      <c r="AV647" s="150" cm="1">
        <f t="array" ref="AV647">INDEX($K:$P,ROW(),MATCH(AV$3,$K$2:$P$2,0))</f>
        <v>0.1</v>
      </c>
      <c r="AW647" s="150" cm="1">
        <f t="array" ref="AW647">INDEX($K:$P,ROW(),MATCH(AW$3,$K$2:$P$2,0))</f>
        <v>0.1</v>
      </c>
      <c r="AX647" s="150" cm="1">
        <f t="array" ref="AX647">INDEX($K:$P,ROW(),MATCH(AX$3,$K$2:$P$2,0))</f>
        <v>0.1</v>
      </c>
      <c r="AY647" s="150" cm="1">
        <f t="array" ref="AY647">INDEX($K:$P,ROW(),MATCH(AY$3,$K$2:$P$2,0))</f>
        <v>0.1</v>
      </c>
      <c r="AZ647" s="150" cm="1">
        <f t="array" ref="AZ647">INDEX($K:$P,ROW(),MATCH(AZ$3,$K$2:$P$2,0))</f>
        <v>0.1</v>
      </c>
      <c r="BA647" s="150" cm="1">
        <f t="array" ref="BA647">INDEX($K:$P,ROW(),MATCH(BA$3,$K$2:$P$2,0))</f>
        <v>0.1</v>
      </c>
      <c r="BB647" s="150" cm="1">
        <f t="array" ref="BB647">INDEX($K:$P,ROW(),MATCH(BB$3,$K$2:$P$2,0))</f>
        <v>0.1</v>
      </c>
      <c r="BC647" s="150" cm="1">
        <f t="array" ref="BC647">INDEX($K:$P,ROW(),MATCH(BC$3,$K$2:$P$2,0))</f>
        <v>0.1</v>
      </c>
      <c r="BD647" s="150" cm="1">
        <f t="array" ref="BD647">INDEX($K:$P,ROW(),MATCH(BD$3,$K$2:$P$2,0))</f>
        <v>0.1</v>
      </c>
      <c r="BE647" s="150" cm="1">
        <f t="array" ref="BE647">INDEX($K:$P,ROW(),MATCH(BE$3,$K$2:$P$2,0))</f>
        <v>0.1</v>
      </c>
      <c r="BF647" s="150" cm="1">
        <f t="array" ref="BF647">INDEX($K:$P,ROW(),MATCH(BF$3,$K$2:$P$2,0))</f>
        <v>0.1</v>
      </c>
      <c r="BG647" s="150" cm="1">
        <f t="array" ref="BG647">INDEX($K:$P,ROW(),MATCH(BG$3,$K$2:$P$2,0))</f>
        <v>0.1</v>
      </c>
      <c r="BH647" s="150" cm="1">
        <f t="array" ref="BH647">INDEX($K:$P,ROW(),MATCH(BH$3,$K$2:$P$2,0))</f>
        <v>0.1</v>
      </c>
      <c r="BI647" s="150" cm="1">
        <f t="array" ref="BI647">INDEX($K:$P,ROW(),MATCH(BI$3,$K$2:$P$2,0))</f>
        <v>0.1</v>
      </c>
      <c r="BJ647" s="150" cm="1">
        <f t="array" ref="BJ647">INDEX($K:$P,ROW(),MATCH(BJ$3,$K$2:$P$2,0))</f>
        <v>0.1</v>
      </c>
      <c r="BK647" s="150" cm="1">
        <f t="array" ref="BK647">INDEX($K:$P,ROW(),MATCH(BK$3,$K$2:$P$2,0))</f>
        <v>0.1</v>
      </c>
      <c r="BL647" s="150" cm="1">
        <f t="array" ref="BL647">INDEX($K:$P,ROW(),MATCH(BL$3,$K$2:$P$2,0))</f>
        <v>0.1</v>
      </c>
      <c r="BM647" s="150" cm="1">
        <f t="array" ref="BM647">INDEX($K:$P,ROW(),MATCH(BM$3,$K$2:$P$2,0))</f>
        <v>0.1</v>
      </c>
      <c r="BN647" s="150" cm="1">
        <f t="array" ref="BN647">INDEX($K:$P,ROW(),MATCH(BN$3,$K$2:$P$2,0))</f>
        <v>0.1</v>
      </c>
      <c r="BO647" s="150" cm="1">
        <f t="array" ref="BO647">INDEX($K:$P,ROW(),MATCH(BO$3,$K$2:$P$2,0))</f>
        <v>0.1</v>
      </c>
      <c r="BP647" s="150" cm="1">
        <f t="array" ref="BP647">INDEX($K:$P,ROW(),MATCH(BP$3,$K$2:$P$2,0))</f>
        <v>0.1</v>
      </c>
      <c r="BQ647" s="150" cm="1">
        <f t="array" ref="BQ647">INDEX($K:$P,ROW(),MATCH(BQ$3,$K$2:$P$2,0))</f>
        <v>0.1</v>
      </c>
      <c r="BR647" s="150" cm="1">
        <f t="array" ref="BR647">INDEX($K:$P,ROW(),MATCH(BR$3,$K$2:$P$2,0))</f>
        <v>0.1</v>
      </c>
      <c r="BS647" s="150" cm="1">
        <f t="array" ref="BS647">INDEX($K:$P,ROW(),MATCH(BS$3,$K$2:$P$2,0))</f>
        <v>0.1</v>
      </c>
      <c r="BT647" s="150" cm="1">
        <f t="array" ref="BT647">INDEX($K:$P,ROW(),MATCH(BT$3,$K$2:$P$2,0))</f>
        <v>0.1</v>
      </c>
      <c r="BU647" s="150" cm="1">
        <f t="array" ref="BU647">INDEX($K:$P,ROW(),MATCH(BU$3,$K$2:$P$2,0))</f>
        <v>0.1</v>
      </c>
      <c r="BV647" s="150" cm="1">
        <f t="array" ref="BV647">INDEX($K:$P,ROW(),MATCH(BV$3,$K$2:$P$2,0))</f>
        <v>0.1</v>
      </c>
      <c r="BW647" s="150" cm="1">
        <f t="array" ref="BW647">INDEX($K:$P,ROW(),MATCH(BW$3,$K$2:$P$2,0))</f>
        <v>0.1</v>
      </c>
      <c r="BX647" s="150" cm="1">
        <f t="array" ref="BX647">INDEX($K:$P,ROW(),MATCH(BX$3,$K$2:$P$2,0))</f>
        <v>0.1</v>
      </c>
      <c r="BY647" s="150" cm="1">
        <f t="array" ref="BY647">INDEX($K:$P,ROW(),MATCH(BY$3,$K$2:$P$2,0))</f>
        <v>0.1</v>
      </c>
      <c r="BZ647" s="150" cm="1">
        <f t="array" ref="BZ647">INDEX($K:$P,ROW(),MATCH(BZ$3,$K$2:$P$2,0))</f>
        <v>0.1</v>
      </c>
      <c r="CA647" s="150" cm="1">
        <f t="array" ref="CA647">INDEX($K:$P,ROW(),MATCH(CA$3,$K$2:$P$2,0))</f>
        <v>0.1</v>
      </c>
      <c r="CB647" s="150" cm="1">
        <f t="array" ref="CB647">INDEX($K:$P,ROW(),MATCH(CB$3,$K$2:$P$2,0))</f>
        <v>0.1</v>
      </c>
      <c r="CC647" s="150" cm="1">
        <f t="array" ref="CC647">INDEX($K:$P,ROW(),MATCH(CC$3,$K$2:$P$2,0))</f>
        <v>0.1</v>
      </c>
      <c r="CD647" s="150" cm="1">
        <f t="array" ref="CD647">INDEX($K:$P,ROW(),MATCH(CD$3,$K$2:$P$2,0))</f>
        <v>0.1</v>
      </c>
      <c r="CE647" s="150" cm="1">
        <f t="array" ref="CE647">INDEX($K:$P,ROW(),MATCH(CE$3,$K$2:$P$2,0))</f>
        <v>0.1</v>
      </c>
      <c r="CF647" s="150" cm="1">
        <f t="array" ref="CF647">INDEX($K:$P,ROW(),MATCH(CF$3,$K$2:$P$2,0))</f>
        <v>0.1</v>
      </c>
      <c r="CG647" s="150" cm="1">
        <f t="array" ref="CG647">INDEX($K:$P,ROW(),MATCH(CG$3,$K$2:$P$2,0))</f>
        <v>0.1</v>
      </c>
      <c r="CH647" s="150" cm="1">
        <f t="array" ref="CH647">INDEX($K:$P,ROW(),MATCH(CH$3,$K$2:$P$2,0))</f>
        <v>0.1</v>
      </c>
      <c r="CI647" s="150" cm="1">
        <f t="array" ref="CI647">INDEX($K:$P,ROW(),MATCH(CI$3,$K$2:$P$2,0))</f>
        <v>0.1</v>
      </c>
      <c r="CJ647" s="150" cm="1">
        <f t="array" ref="CJ647">INDEX($K:$P,ROW(),MATCH(CJ$3,$K$2:$P$2,0))</f>
        <v>0.1</v>
      </c>
      <c r="CK647" s="150" cm="1">
        <f t="array" ref="CK647">INDEX($K:$P,ROW(),MATCH(CK$3,$K$2:$P$2,0))</f>
        <v>0.1</v>
      </c>
      <c r="CL647" s="150" cm="1">
        <f t="array" ref="CL647">INDEX($K:$P,ROW(),MATCH(CL$3,$K$2:$P$2,0))</f>
        <v>0.1</v>
      </c>
      <c r="CN647" s="60"/>
      <c r="CO647" s="150" t="e" cm="1">
        <f t="array" ref="CO647">INDEX($K:$P,ROW(),MATCH(CO$3,$K$2:$P$2,0))</f>
        <v>#N/A</v>
      </c>
      <c r="CP647" s="150" t="e" cm="1">
        <f t="array" ref="CP647">INDEX($K:$P,ROW(),MATCH(CP$3,$K$2:$P$2,0))</f>
        <v>#N/A</v>
      </c>
      <c r="CQ647" s="150" t="e" cm="1">
        <f t="array" ref="CQ647">INDEX($K:$P,ROW(),MATCH(CQ$3,$K$2:$P$2,0))</f>
        <v>#N/A</v>
      </c>
      <c r="CR647" s="150" t="e" cm="1">
        <f t="array" ref="CR647">INDEX($K:$P,ROW(),MATCH(CR$3,$K$2:$P$2,0))</f>
        <v>#N/A</v>
      </c>
      <c r="CS647" s="150" t="e" cm="1">
        <f t="array" ref="CS647">INDEX($K:$P,ROW(),MATCH(CS$3,$K$2:$P$2,0))</f>
        <v>#N/A</v>
      </c>
      <c r="CT647" s="150" t="e" cm="1">
        <f t="array" ref="CT647">INDEX($K:$P,ROW(),MATCH(CT$3,$K$2:$P$2,0))</f>
        <v>#N/A</v>
      </c>
      <c r="CU647" s="150" t="e" cm="1">
        <f t="array" ref="CU647">INDEX($K:$P,ROW(),MATCH(CU$3,$K$2:$P$2,0))</f>
        <v>#N/A</v>
      </c>
      <c r="CV647" s="150" t="e" cm="1">
        <f t="array" ref="CV647">INDEX($K:$P,ROW(),MATCH(CV$3,$K$2:$P$2,0))</f>
        <v>#N/A</v>
      </c>
      <c r="CW647" s="150" t="e" cm="1">
        <f t="array" ref="CW647">INDEX($K:$P,ROW(),MATCH(CW$3,$K$2:$P$2,0))</f>
        <v>#N/A</v>
      </c>
      <c r="CX647" s="150" t="e" cm="1">
        <f t="array" ref="CX647">INDEX($K:$P,ROW(),MATCH(CX$3,$K$2:$P$2,0))</f>
        <v>#N/A</v>
      </c>
      <c r="CY647" s="150" t="e" cm="1">
        <f t="array" ref="CY647">INDEX($K:$P,ROW(),MATCH(CY$3,$K$2:$P$2,0))</f>
        <v>#N/A</v>
      </c>
      <c r="CZ647" s="150" t="e" cm="1">
        <f t="array" ref="CZ647">INDEX($K:$P,ROW(),MATCH(CZ$3,$K$2:$P$2,0))</f>
        <v>#N/A</v>
      </c>
      <c r="DA647" s="150" t="e" cm="1">
        <f t="array" ref="DA647">INDEX($K:$P,ROW(),MATCH(DA$3,$K$2:$P$2,0))</f>
        <v>#N/A</v>
      </c>
      <c r="DB647" s="150" t="e" cm="1">
        <f t="array" ref="DB647">INDEX($K:$P,ROW(),MATCH(DB$3,$K$2:$P$2,0))</f>
        <v>#N/A</v>
      </c>
      <c r="DC647" s="150" t="e" cm="1">
        <f t="array" ref="DC647">INDEX($K:$P,ROW(),MATCH(DC$3,$K$2:$P$2,0))</f>
        <v>#N/A</v>
      </c>
      <c r="DD647" s="150" t="e" cm="1">
        <f t="array" ref="DD647">INDEX($K:$P,ROW(),MATCH(DD$3,$K$2:$P$2,0))</f>
        <v>#N/A</v>
      </c>
      <c r="DE647" s="150" t="e" cm="1">
        <f t="array" ref="DE647">INDEX($K:$P,ROW(),MATCH(DE$3,$K$2:$P$2,0))</f>
        <v>#N/A</v>
      </c>
      <c r="DF647" s="150" t="e" cm="1">
        <f t="array" ref="DF647">INDEX($K:$P,ROW(),MATCH(DF$3,$K$2:$P$2,0))</f>
        <v>#N/A</v>
      </c>
      <c r="DG647" s="150" t="e" cm="1">
        <f t="array" ref="DG647">INDEX($K:$P,ROW(),MATCH(DG$3,$K$2:$P$2,0))</f>
        <v>#N/A</v>
      </c>
      <c r="DH647" s="150" t="e" cm="1">
        <f t="array" ref="DH647">INDEX($K:$P,ROW(),MATCH(DH$3,$K$2:$P$2,0))</f>
        <v>#N/A</v>
      </c>
      <c r="DI647" s="150" t="e" cm="1">
        <f t="array" ref="DI647">INDEX($K:$P,ROW(),MATCH(DI$3,$K$2:$P$2,0))</f>
        <v>#N/A</v>
      </c>
      <c r="DJ647" s="150" t="e" cm="1">
        <f t="array" ref="DJ647">INDEX($K:$P,ROW(),MATCH(DJ$3,$K$2:$P$2,0))</f>
        <v>#N/A</v>
      </c>
      <c r="DK647" s="150" t="e" cm="1">
        <f t="array" ref="DK647">INDEX($K:$P,ROW(),MATCH(DK$3,$K$2:$P$2,0))</f>
        <v>#N/A</v>
      </c>
      <c r="DL647" s="150" t="e" cm="1">
        <f t="array" ref="DL647">INDEX($K:$P,ROW(),MATCH(DL$3,$K$2:$P$2,0))</f>
        <v>#N/A</v>
      </c>
    </row>
    <row r="648" spans="1:116" x14ac:dyDescent="0.4">
      <c r="C648" t="s">
        <v>198</v>
      </c>
      <c r="D648" t="s">
        <v>272</v>
      </c>
      <c r="E648" s="8" t="str">
        <f t="shared" si="775"/>
        <v>648 GMV-PV</v>
      </c>
      <c r="G648" s="126" t="str">
        <f>"Revenue - "&amp;G650</f>
        <v>Revenue - (Primary label)</v>
      </c>
      <c r="H648" s="27"/>
      <c r="I648" s="78"/>
      <c r="J648" s="78"/>
      <c r="K648" s="118">
        <f t="shared" ref="K648:P648" ca="1" si="781">SUMIF($3:$3,K$2,648:648)</f>
        <v>60000</v>
      </c>
      <c r="L648" s="118">
        <f t="shared" ca="1" si="781"/>
        <v>60000</v>
      </c>
      <c r="M648" s="118">
        <f t="shared" ca="1" si="781"/>
        <v>60000</v>
      </c>
      <c r="N648" s="118">
        <f t="shared" ca="1" si="781"/>
        <v>60000</v>
      </c>
      <c r="O648" s="118">
        <f t="shared" ca="1" si="781"/>
        <v>60000</v>
      </c>
      <c r="P648" s="118">
        <f t="shared" ca="1" si="781"/>
        <v>60000</v>
      </c>
      <c r="R648" s="33"/>
      <c r="S648" s="148">
        <f t="shared" ref="S648:AX648" ca="1" si="782">S647*S646</f>
        <v>5000</v>
      </c>
      <c r="T648" s="148">
        <f t="shared" ca="1" si="782"/>
        <v>5000</v>
      </c>
      <c r="U648" s="148">
        <f t="shared" ca="1" si="782"/>
        <v>5000</v>
      </c>
      <c r="V648" s="148">
        <f t="shared" ca="1" si="782"/>
        <v>5000</v>
      </c>
      <c r="W648" s="148">
        <f t="shared" ca="1" si="782"/>
        <v>5000</v>
      </c>
      <c r="X648" s="148">
        <f t="shared" ca="1" si="782"/>
        <v>5000</v>
      </c>
      <c r="Y648" s="148">
        <f t="shared" ca="1" si="782"/>
        <v>5000</v>
      </c>
      <c r="Z648" s="148">
        <f t="shared" ca="1" si="782"/>
        <v>5000</v>
      </c>
      <c r="AA648" s="148">
        <f t="shared" ca="1" si="782"/>
        <v>5000</v>
      </c>
      <c r="AB648" s="148">
        <f t="shared" ca="1" si="782"/>
        <v>5000</v>
      </c>
      <c r="AC648" s="148">
        <f t="shared" ca="1" si="782"/>
        <v>5000</v>
      </c>
      <c r="AD648" s="148">
        <f t="shared" ca="1" si="782"/>
        <v>5000</v>
      </c>
      <c r="AE648" s="148">
        <f t="shared" ca="1" si="782"/>
        <v>5000</v>
      </c>
      <c r="AF648" s="148">
        <f t="shared" ca="1" si="782"/>
        <v>5000</v>
      </c>
      <c r="AG648" s="148">
        <f t="shared" ca="1" si="782"/>
        <v>5000</v>
      </c>
      <c r="AH648" s="148">
        <f t="shared" ca="1" si="782"/>
        <v>5000</v>
      </c>
      <c r="AI648" s="148">
        <f t="shared" ca="1" si="782"/>
        <v>5000</v>
      </c>
      <c r="AJ648" s="148">
        <f t="shared" ca="1" si="782"/>
        <v>5000</v>
      </c>
      <c r="AK648" s="148">
        <f t="shared" ca="1" si="782"/>
        <v>5000</v>
      </c>
      <c r="AL648" s="148">
        <f t="shared" ca="1" si="782"/>
        <v>5000</v>
      </c>
      <c r="AM648" s="148">
        <f t="shared" ca="1" si="782"/>
        <v>5000</v>
      </c>
      <c r="AN648" s="148">
        <f t="shared" ca="1" si="782"/>
        <v>5000</v>
      </c>
      <c r="AO648" s="148">
        <f t="shared" ca="1" si="782"/>
        <v>5000</v>
      </c>
      <c r="AP648" s="148">
        <f t="shared" ca="1" si="782"/>
        <v>5000</v>
      </c>
      <c r="AQ648" s="148">
        <f t="shared" ca="1" si="782"/>
        <v>5000</v>
      </c>
      <c r="AR648" s="148">
        <f t="shared" ca="1" si="782"/>
        <v>5000</v>
      </c>
      <c r="AS648" s="148">
        <f t="shared" ca="1" si="782"/>
        <v>5000</v>
      </c>
      <c r="AT648" s="148">
        <f t="shared" ca="1" si="782"/>
        <v>5000</v>
      </c>
      <c r="AU648" s="148">
        <f t="shared" ca="1" si="782"/>
        <v>5000</v>
      </c>
      <c r="AV648" s="148">
        <f t="shared" ca="1" si="782"/>
        <v>5000</v>
      </c>
      <c r="AW648" s="148">
        <f t="shared" ca="1" si="782"/>
        <v>5000</v>
      </c>
      <c r="AX648" s="148">
        <f t="shared" ca="1" si="782"/>
        <v>5000</v>
      </c>
      <c r="AY648" s="148">
        <f t="shared" ref="AY648:CD648" ca="1" si="783">AY647*AY646</f>
        <v>5000</v>
      </c>
      <c r="AZ648" s="148">
        <f t="shared" ca="1" si="783"/>
        <v>5000</v>
      </c>
      <c r="BA648" s="148">
        <f t="shared" ca="1" si="783"/>
        <v>5000</v>
      </c>
      <c r="BB648" s="148">
        <f t="shared" ca="1" si="783"/>
        <v>5000</v>
      </c>
      <c r="BC648" s="148">
        <f t="shared" ca="1" si="783"/>
        <v>5000</v>
      </c>
      <c r="BD648" s="148">
        <f t="shared" ca="1" si="783"/>
        <v>5000</v>
      </c>
      <c r="BE648" s="148">
        <f t="shared" ca="1" si="783"/>
        <v>5000</v>
      </c>
      <c r="BF648" s="148">
        <f t="shared" ca="1" si="783"/>
        <v>5000</v>
      </c>
      <c r="BG648" s="148">
        <f t="shared" ca="1" si="783"/>
        <v>5000</v>
      </c>
      <c r="BH648" s="148">
        <f t="shared" ca="1" si="783"/>
        <v>5000</v>
      </c>
      <c r="BI648" s="148">
        <f t="shared" ca="1" si="783"/>
        <v>5000</v>
      </c>
      <c r="BJ648" s="148">
        <f t="shared" ca="1" si="783"/>
        <v>5000</v>
      </c>
      <c r="BK648" s="148">
        <f t="shared" ca="1" si="783"/>
        <v>5000</v>
      </c>
      <c r="BL648" s="148">
        <f t="shared" ca="1" si="783"/>
        <v>5000</v>
      </c>
      <c r="BM648" s="148">
        <f t="shared" ca="1" si="783"/>
        <v>5000</v>
      </c>
      <c r="BN648" s="148">
        <f t="shared" ca="1" si="783"/>
        <v>5000</v>
      </c>
      <c r="BO648" s="148">
        <f t="shared" ca="1" si="783"/>
        <v>5000</v>
      </c>
      <c r="BP648" s="148">
        <f t="shared" ca="1" si="783"/>
        <v>5000</v>
      </c>
      <c r="BQ648" s="148">
        <f t="shared" ca="1" si="783"/>
        <v>5000</v>
      </c>
      <c r="BR648" s="148">
        <f t="shared" ca="1" si="783"/>
        <v>5000</v>
      </c>
      <c r="BS648" s="148">
        <f t="shared" ca="1" si="783"/>
        <v>5000</v>
      </c>
      <c r="BT648" s="148">
        <f t="shared" ca="1" si="783"/>
        <v>5000</v>
      </c>
      <c r="BU648" s="148">
        <f t="shared" ca="1" si="783"/>
        <v>5000</v>
      </c>
      <c r="BV648" s="148">
        <f t="shared" ca="1" si="783"/>
        <v>5000</v>
      </c>
      <c r="BW648" s="148">
        <f t="shared" ca="1" si="783"/>
        <v>5000</v>
      </c>
      <c r="BX648" s="148">
        <f t="shared" ca="1" si="783"/>
        <v>5000</v>
      </c>
      <c r="BY648" s="148">
        <f t="shared" ca="1" si="783"/>
        <v>5000</v>
      </c>
      <c r="BZ648" s="148">
        <f t="shared" ca="1" si="783"/>
        <v>5000</v>
      </c>
      <c r="CA648" s="148">
        <f t="shared" ca="1" si="783"/>
        <v>5000</v>
      </c>
      <c r="CB648" s="148">
        <f t="shared" ca="1" si="783"/>
        <v>5000</v>
      </c>
      <c r="CC648" s="148">
        <f t="shared" ca="1" si="783"/>
        <v>5000</v>
      </c>
      <c r="CD648" s="148">
        <f t="shared" ca="1" si="783"/>
        <v>5000</v>
      </c>
      <c r="CE648" s="148">
        <f t="shared" ref="CE648:CL648" ca="1" si="784">CE647*CE646</f>
        <v>5000</v>
      </c>
      <c r="CF648" s="148">
        <f t="shared" ca="1" si="784"/>
        <v>5000</v>
      </c>
      <c r="CG648" s="148">
        <f t="shared" ca="1" si="784"/>
        <v>5000</v>
      </c>
      <c r="CH648" s="148">
        <f t="shared" ca="1" si="784"/>
        <v>5000</v>
      </c>
      <c r="CI648" s="148">
        <f t="shared" ca="1" si="784"/>
        <v>5000</v>
      </c>
      <c r="CJ648" s="148">
        <f t="shared" ca="1" si="784"/>
        <v>5000</v>
      </c>
      <c r="CK648" s="148">
        <f t="shared" ca="1" si="784"/>
        <v>5000</v>
      </c>
      <c r="CL648" s="148">
        <f t="shared" ca="1" si="784"/>
        <v>5000</v>
      </c>
      <c r="CN648" s="78"/>
      <c r="CO648" s="148" t="e">
        <f t="shared" ref="CO648:DK648" ca="1" si="785">CO647*CO646</f>
        <v>#N/A</v>
      </c>
      <c r="CP648" s="148" t="e">
        <f t="shared" ca="1" si="785"/>
        <v>#N/A</v>
      </c>
      <c r="CQ648" s="148" t="e">
        <f t="shared" ca="1" si="785"/>
        <v>#N/A</v>
      </c>
      <c r="CR648" s="148" t="e">
        <f t="shared" ca="1" si="785"/>
        <v>#N/A</v>
      </c>
      <c r="CS648" s="148" t="e">
        <f t="shared" ca="1" si="785"/>
        <v>#N/A</v>
      </c>
      <c r="CT648" s="148" t="e">
        <f t="shared" ca="1" si="785"/>
        <v>#N/A</v>
      </c>
      <c r="CU648" s="148" t="e">
        <f t="shared" ca="1" si="785"/>
        <v>#N/A</v>
      </c>
      <c r="CV648" s="148" t="e">
        <f t="shared" ca="1" si="785"/>
        <v>#N/A</v>
      </c>
      <c r="CW648" s="148" t="e">
        <f t="shared" ca="1" si="785"/>
        <v>#N/A</v>
      </c>
      <c r="CX648" s="148" t="e">
        <f t="shared" ca="1" si="785"/>
        <v>#N/A</v>
      </c>
      <c r="CY648" s="148" t="e">
        <f t="shared" ca="1" si="785"/>
        <v>#N/A</v>
      </c>
      <c r="CZ648" s="148" t="e">
        <f t="shared" ca="1" si="785"/>
        <v>#N/A</v>
      </c>
      <c r="DA648" s="148" t="e">
        <f t="shared" ca="1" si="785"/>
        <v>#N/A</v>
      </c>
      <c r="DB648" s="148" t="e">
        <f t="shared" ca="1" si="785"/>
        <v>#N/A</v>
      </c>
      <c r="DC648" s="148" t="e">
        <f t="shared" ca="1" si="785"/>
        <v>#N/A</v>
      </c>
      <c r="DD648" s="148" t="e">
        <f t="shared" ca="1" si="785"/>
        <v>#N/A</v>
      </c>
      <c r="DE648" s="148" t="e">
        <f t="shared" ca="1" si="785"/>
        <v>#N/A</v>
      </c>
      <c r="DF648" s="148" t="e">
        <f t="shared" ca="1" si="785"/>
        <v>#N/A</v>
      </c>
      <c r="DG648" s="148" t="e">
        <f t="shared" ca="1" si="785"/>
        <v>#N/A</v>
      </c>
      <c r="DH648" s="148" t="e">
        <f t="shared" ca="1" si="785"/>
        <v>#N/A</v>
      </c>
      <c r="DI648" s="148" t="e">
        <f t="shared" ca="1" si="785"/>
        <v>#N/A</v>
      </c>
      <c r="DJ648" s="148" t="e">
        <f t="shared" ca="1" si="785"/>
        <v>#N/A</v>
      </c>
      <c r="DK648" s="148" t="e">
        <f t="shared" ca="1" si="785"/>
        <v>#N/A</v>
      </c>
      <c r="DL648" s="148" t="e">
        <f t="shared" ref="DL648" ca="1" si="786">DL647*DL646</f>
        <v>#N/A</v>
      </c>
    </row>
    <row r="649" spans="1:116" x14ac:dyDescent="0.4">
      <c r="D649" t="s">
        <v>272</v>
      </c>
      <c r="E649" s="8" t="str">
        <f t="shared" ref="E649" si="787">ROW()&amp;" "&amp;D649</f>
        <v>649 GMV-PV</v>
      </c>
      <c r="G649" s="126"/>
      <c r="H649" s="27"/>
      <c r="I649" s="78"/>
      <c r="J649" s="78"/>
      <c r="K649" s="33"/>
      <c r="L649" s="33"/>
      <c r="M649" s="33"/>
      <c r="N649" s="33"/>
      <c r="O649" s="33"/>
      <c r="P649" s="33"/>
      <c r="R649" s="33"/>
      <c r="S649" s="77"/>
      <c r="T649" s="77"/>
      <c r="U649" s="77"/>
      <c r="V649" s="77"/>
      <c r="W649" s="77"/>
      <c r="X649" s="77"/>
      <c r="Y649" s="77"/>
      <c r="Z649" s="77"/>
      <c r="AA649" s="77"/>
      <c r="AB649" s="77"/>
      <c r="AC649" s="77"/>
      <c r="AD649" s="77"/>
      <c r="AE649" s="77"/>
      <c r="AF649" s="77"/>
      <c r="AG649" s="77"/>
      <c r="AH649" s="77"/>
      <c r="AI649" s="77"/>
      <c r="AJ649" s="77"/>
      <c r="AK649" s="77"/>
      <c r="AL649" s="77"/>
      <c r="AM649" s="77"/>
      <c r="AN649" s="77"/>
      <c r="AO649" s="77"/>
      <c r="AP649" s="77"/>
      <c r="AQ649" s="77"/>
      <c r="AR649" s="77"/>
      <c r="AS649" s="77"/>
      <c r="AT649" s="77"/>
      <c r="AU649" s="77"/>
      <c r="AV649" s="77"/>
      <c r="AW649" s="77"/>
      <c r="AX649" s="77"/>
      <c r="AY649" s="77"/>
      <c r="AZ649" s="77"/>
      <c r="BA649" s="77"/>
      <c r="BB649" s="77"/>
      <c r="BC649" s="77"/>
      <c r="BD649" s="77"/>
      <c r="BE649" s="77"/>
      <c r="BF649" s="77"/>
      <c r="BG649" s="77"/>
      <c r="BH649" s="77"/>
      <c r="BI649" s="77"/>
      <c r="BJ649" s="77"/>
      <c r="BK649" s="77"/>
      <c r="BL649" s="77"/>
      <c r="BM649" s="77"/>
      <c r="BN649" s="77"/>
      <c r="BO649" s="77"/>
      <c r="BP649" s="77"/>
      <c r="BQ649" s="77"/>
      <c r="BR649" s="77"/>
      <c r="BS649" s="77"/>
      <c r="BT649" s="77"/>
      <c r="BU649" s="77"/>
      <c r="BV649" s="77"/>
      <c r="BW649" s="77"/>
      <c r="BX649" s="77"/>
      <c r="BY649" s="77"/>
      <c r="BZ649" s="77"/>
      <c r="CA649" s="77"/>
      <c r="CB649" s="77"/>
      <c r="CC649" s="77"/>
      <c r="CD649" s="77"/>
      <c r="CE649" s="77"/>
      <c r="CF649" s="77"/>
      <c r="CG649" s="77"/>
      <c r="CH649" s="77"/>
      <c r="CI649" s="77"/>
      <c r="CJ649" s="77"/>
      <c r="CK649" s="77"/>
      <c r="CL649" s="77"/>
      <c r="CN649" s="78"/>
      <c r="CO649" s="77"/>
      <c r="CP649" s="77"/>
      <c r="CQ649" s="77"/>
      <c r="CR649" s="77"/>
      <c r="CS649" s="77"/>
      <c r="CT649" s="77"/>
      <c r="CU649" s="77"/>
      <c r="CV649" s="77"/>
      <c r="CW649" s="77"/>
      <c r="CX649" s="77"/>
      <c r="CY649" s="77"/>
      <c r="CZ649" s="77"/>
      <c r="DA649" s="77"/>
      <c r="DB649" s="77"/>
      <c r="DC649" s="77"/>
      <c r="DD649" s="77"/>
      <c r="DE649" s="77"/>
      <c r="DF649" s="77"/>
      <c r="DG649" s="77"/>
      <c r="DH649" s="77"/>
      <c r="DI649" s="77"/>
      <c r="DJ649" s="77"/>
      <c r="DK649" s="77"/>
      <c r="DL649" s="77"/>
    </row>
    <row r="650" spans="1:116" x14ac:dyDescent="0.4">
      <c r="B650" t="s">
        <v>332</v>
      </c>
      <c r="D650" t="s">
        <v>272</v>
      </c>
      <c r="E650" s="8" t="str">
        <f t="shared" si="775"/>
        <v>650 GMV-PV</v>
      </c>
      <c r="G650" s="136" t="str">
        <f>G635</f>
        <v>(Primary label)</v>
      </c>
      <c r="H650" s="27"/>
      <c r="I650" s="78"/>
      <c r="J650" s="78"/>
      <c r="K650" s="33"/>
      <c r="L650" s="33"/>
      <c r="M650" s="33"/>
      <c r="N650" s="33"/>
      <c r="O650" s="33"/>
      <c r="P650" s="33"/>
      <c r="R650" s="33"/>
      <c r="S650" s="77"/>
      <c r="T650" s="77"/>
      <c r="U650" s="77"/>
      <c r="V650" s="77"/>
      <c r="W650" s="77"/>
      <c r="X650" s="77"/>
      <c r="Y650" s="77"/>
      <c r="Z650" s="77"/>
      <c r="AA650" s="77"/>
      <c r="AB650" s="77"/>
      <c r="AC650" s="77"/>
      <c r="AD650" s="77"/>
      <c r="AE650" s="77"/>
      <c r="AF650" s="77"/>
      <c r="AG650" s="77"/>
      <c r="AH650" s="77"/>
      <c r="AI650" s="77"/>
      <c r="AJ650" s="77"/>
      <c r="AK650" s="77"/>
      <c r="AL650" s="77"/>
      <c r="AM650" s="77"/>
      <c r="AN650" s="77"/>
      <c r="AO650" s="77"/>
      <c r="AP650" s="77"/>
      <c r="AQ650" s="77"/>
      <c r="AR650" s="77"/>
      <c r="AS650" s="77"/>
      <c r="AT650" s="77"/>
      <c r="AU650" s="77"/>
      <c r="AV650" s="77"/>
      <c r="AW650" s="77"/>
      <c r="AX650" s="77"/>
      <c r="AY650" s="77"/>
      <c r="AZ650" s="77"/>
      <c r="BA650" s="77"/>
      <c r="BB650" s="77"/>
      <c r="BC650" s="77"/>
      <c r="BD650" s="77"/>
      <c r="BE650" s="77"/>
      <c r="BF650" s="77"/>
      <c r="BG650" s="77"/>
      <c r="BH650" s="77"/>
      <c r="BI650" s="77"/>
      <c r="BJ650" s="77"/>
      <c r="BK650" s="77"/>
      <c r="BL650" s="77"/>
      <c r="BM650" s="77"/>
      <c r="BN650" s="77"/>
      <c r="BO650" s="77"/>
      <c r="BP650" s="77"/>
      <c r="BQ650" s="77"/>
      <c r="BR650" s="77"/>
      <c r="BS650" s="77"/>
      <c r="BT650" s="77"/>
      <c r="BU650" s="77"/>
      <c r="BV650" s="77"/>
      <c r="BW650" s="77"/>
      <c r="BX650" s="77"/>
      <c r="BY650" s="77"/>
      <c r="BZ650" s="77"/>
      <c r="CA650" s="77"/>
      <c r="CB650" s="77"/>
      <c r="CC650" s="77"/>
      <c r="CD650" s="77"/>
      <c r="CE650" s="77"/>
      <c r="CF650" s="77"/>
      <c r="CG650" s="77"/>
      <c r="CH650" s="77"/>
      <c r="CI650" s="77"/>
      <c r="CJ650" s="77"/>
      <c r="CK650" s="77"/>
      <c r="CL650" s="77"/>
      <c r="CN650" s="78"/>
      <c r="CO650" s="77"/>
      <c r="CP650" s="77"/>
      <c r="CQ650" s="77"/>
      <c r="CR650" s="77"/>
      <c r="CS650" s="77"/>
      <c r="CT650" s="77"/>
      <c r="CU650" s="77"/>
      <c r="CV650" s="77"/>
      <c r="CW650" s="77"/>
      <c r="CX650" s="77"/>
      <c r="CY650" s="77"/>
      <c r="CZ650" s="77"/>
      <c r="DA650" s="77"/>
      <c r="DB650" s="77"/>
      <c r="DC650" s="77"/>
      <c r="DD650" s="77"/>
      <c r="DE650" s="77"/>
      <c r="DF650" s="77"/>
      <c r="DG650" s="77"/>
      <c r="DH650" s="77"/>
      <c r="DI650" s="77"/>
      <c r="DJ650" s="77"/>
      <c r="DK650" s="77"/>
      <c r="DL650" s="77"/>
    </row>
    <row r="651" spans="1:116" x14ac:dyDescent="0.4">
      <c r="B651" t="s">
        <v>332</v>
      </c>
      <c r="D651" t="s">
        <v>272</v>
      </c>
      <c r="E651" s="8" t="str">
        <f>ROW()&amp;" "&amp;D651</f>
        <v>651 GMV-PV</v>
      </c>
      <c r="G651" s="241" t="str">
        <f>IFERROR(SUBSTITUTE(G643,":",""),"no unit")</f>
        <v>unit</v>
      </c>
      <c r="H651" s="27"/>
      <c r="I651" s="78"/>
      <c r="J651" s="78"/>
      <c r="K651" s="33"/>
      <c r="L651" s="33"/>
      <c r="M651" s="33"/>
      <c r="N651" s="33"/>
      <c r="O651" s="33"/>
      <c r="P651" s="33"/>
      <c r="R651" s="33"/>
      <c r="S651" s="77"/>
      <c r="T651" s="77"/>
      <c r="U651" s="77"/>
      <c r="V651" s="77"/>
      <c r="W651" s="77"/>
      <c r="X651" s="77"/>
      <c r="Y651" s="77"/>
      <c r="Z651" s="77"/>
      <c r="AA651" s="77"/>
      <c r="AB651" s="77"/>
      <c r="AC651" s="77"/>
      <c r="AD651" s="77"/>
      <c r="AE651" s="77"/>
      <c r="AF651" s="77"/>
      <c r="AG651" s="77"/>
      <c r="AH651" s="77"/>
      <c r="AI651" s="77"/>
      <c r="AJ651" s="77"/>
      <c r="AK651" s="77"/>
      <c r="AL651" s="77"/>
      <c r="AM651" s="77"/>
      <c r="AN651" s="77"/>
      <c r="AO651" s="77"/>
      <c r="AP651" s="77"/>
      <c r="AQ651" s="77"/>
      <c r="AR651" s="77"/>
      <c r="AS651" s="77"/>
      <c r="AT651" s="77"/>
      <c r="AU651" s="77"/>
      <c r="AV651" s="77"/>
      <c r="AW651" s="77"/>
      <c r="AX651" s="77"/>
      <c r="AY651" s="77"/>
      <c r="AZ651" s="77"/>
      <c r="BA651" s="77"/>
      <c r="BB651" s="77"/>
      <c r="BC651" s="77"/>
      <c r="BD651" s="77"/>
      <c r="BE651" s="77"/>
      <c r="BF651" s="77"/>
      <c r="BG651" s="77"/>
      <c r="BH651" s="77"/>
      <c r="BI651" s="77"/>
      <c r="BJ651" s="77"/>
      <c r="BK651" s="77"/>
      <c r="BL651" s="77"/>
      <c r="BM651" s="77"/>
      <c r="BN651" s="77"/>
      <c r="BO651" s="77"/>
      <c r="BP651" s="77"/>
      <c r="BQ651" s="77"/>
      <c r="BR651" s="77"/>
      <c r="BS651" s="77"/>
      <c r="BT651" s="77"/>
      <c r="BU651" s="77"/>
      <c r="BV651" s="77"/>
      <c r="BW651" s="77"/>
      <c r="BX651" s="77"/>
      <c r="BY651" s="77"/>
      <c r="BZ651" s="77"/>
      <c r="CA651" s="77"/>
      <c r="CB651" s="77"/>
      <c r="CC651" s="77"/>
      <c r="CD651" s="77"/>
      <c r="CE651" s="77"/>
      <c r="CF651" s="77"/>
      <c r="CG651" s="77"/>
      <c r="CH651" s="77"/>
      <c r="CI651" s="77"/>
      <c r="CJ651" s="77"/>
      <c r="CK651" s="77"/>
      <c r="CL651" s="77"/>
      <c r="CN651" s="78"/>
      <c r="CO651" s="77"/>
      <c r="CP651" s="77"/>
      <c r="CQ651" s="77"/>
      <c r="CR651" s="77"/>
      <c r="CS651" s="77"/>
      <c r="CT651" s="77"/>
      <c r="CU651" s="77"/>
      <c r="CV651" s="77"/>
      <c r="CW651" s="77"/>
      <c r="CX651" s="77"/>
      <c r="CY651" s="77"/>
      <c r="CZ651" s="77"/>
      <c r="DA651" s="77"/>
      <c r="DB651" s="77"/>
      <c r="DC651" s="77"/>
      <c r="DD651" s="77"/>
      <c r="DE651" s="77"/>
      <c r="DF651" s="77"/>
      <c r="DG651" s="77"/>
      <c r="DH651" s="77"/>
      <c r="DI651" s="77"/>
      <c r="DJ651" s="77"/>
      <c r="DK651" s="77"/>
      <c r="DL651" s="77"/>
    </row>
    <row r="652" spans="1:116" x14ac:dyDescent="0.4">
      <c r="A652" s="3"/>
      <c r="B652" t="s">
        <v>332</v>
      </c>
      <c r="D652" t="s">
        <v>272</v>
      </c>
      <c r="E652" s="8" t="str">
        <f t="shared" si="775"/>
        <v>652 GMV-PV</v>
      </c>
      <c r="G652" s="191" t="s">
        <v>334</v>
      </c>
      <c r="H652" s="3"/>
      <c r="I652" s="4"/>
      <c r="J652" s="4"/>
      <c r="K652" s="219"/>
      <c r="L652" s="219"/>
      <c r="M652" s="219"/>
      <c r="N652" s="219"/>
      <c r="O652" s="219"/>
      <c r="P652" s="219"/>
      <c r="R652" s="220"/>
      <c r="S652" s="212" t="str">
        <f t="shared" ref="S652:AX652" si="788">ADDRESS(ROW(S648),COLUMN(S648),2)</f>
        <v>S$648</v>
      </c>
      <c r="T652" s="212" t="str">
        <f t="shared" si="788"/>
        <v>T$648</v>
      </c>
      <c r="U652" s="212" t="str">
        <f t="shared" si="788"/>
        <v>U$648</v>
      </c>
      <c r="V652" s="212" t="str">
        <f t="shared" si="788"/>
        <v>V$648</v>
      </c>
      <c r="W652" s="212" t="str">
        <f t="shared" si="788"/>
        <v>W$648</v>
      </c>
      <c r="X652" s="212" t="str">
        <f t="shared" si="788"/>
        <v>X$648</v>
      </c>
      <c r="Y652" s="212" t="str">
        <f t="shared" si="788"/>
        <v>Y$648</v>
      </c>
      <c r="Z652" s="212" t="str">
        <f t="shared" si="788"/>
        <v>Z$648</v>
      </c>
      <c r="AA652" s="212" t="str">
        <f t="shared" si="788"/>
        <v>AA$648</v>
      </c>
      <c r="AB652" s="212" t="str">
        <f t="shared" si="788"/>
        <v>AB$648</v>
      </c>
      <c r="AC652" s="212" t="str">
        <f t="shared" si="788"/>
        <v>AC$648</v>
      </c>
      <c r="AD652" s="212" t="str">
        <f t="shared" si="788"/>
        <v>AD$648</v>
      </c>
      <c r="AE652" s="212" t="str">
        <f t="shared" si="788"/>
        <v>AE$648</v>
      </c>
      <c r="AF652" s="212" t="str">
        <f t="shared" si="788"/>
        <v>AF$648</v>
      </c>
      <c r="AG652" s="212" t="str">
        <f t="shared" si="788"/>
        <v>AG$648</v>
      </c>
      <c r="AH652" s="212" t="str">
        <f t="shared" si="788"/>
        <v>AH$648</v>
      </c>
      <c r="AI652" s="212" t="str">
        <f t="shared" si="788"/>
        <v>AI$648</v>
      </c>
      <c r="AJ652" s="212" t="str">
        <f t="shared" si="788"/>
        <v>AJ$648</v>
      </c>
      <c r="AK652" s="212" t="str">
        <f t="shared" si="788"/>
        <v>AK$648</v>
      </c>
      <c r="AL652" s="212" t="str">
        <f t="shared" si="788"/>
        <v>AL$648</v>
      </c>
      <c r="AM652" s="212" t="str">
        <f t="shared" si="788"/>
        <v>AM$648</v>
      </c>
      <c r="AN652" s="212" t="str">
        <f t="shared" si="788"/>
        <v>AN$648</v>
      </c>
      <c r="AO652" s="212" t="str">
        <f t="shared" si="788"/>
        <v>AO$648</v>
      </c>
      <c r="AP652" s="212" t="str">
        <f t="shared" si="788"/>
        <v>AP$648</v>
      </c>
      <c r="AQ652" s="212" t="str">
        <f t="shared" si="788"/>
        <v>AQ$648</v>
      </c>
      <c r="AR652" s="212" t="str">
        <f t="shared" si="788"/>
        <v>AR$648</v>
      </c>
      <c r="AS652" s="212" t="str">
        <f t="shared" si="788"/>
        <v>AS$648</v>
      </c>
      <c r="AT652" s="212" t="str">
        <f t="shared" si="788"/>
        <v>AT$648</v>
      </c>
      <c r="AU652" s="212" t="str">
        <f t="shared" si="788"/>
        <v>AU$648</v>
      </c>
      <c r="AV652" s="212" t="str">
        <f t="shared" si="788"/>
        <v>AV$648</v>
      </c>
      <c r="AW652" s="212" t="str">
        <f t="shared" si="788"/>
        <v>AW$648</v>
      </c>
      <c r="AX652" s="212" t="str">
        <f t="shared" si="788"/>
        <v>AX$648</v>
      </c>
      <c r="AY652" s="212" t="str">
        <f t="shared" ref="AY652:CD652" si="789">ADDRESS(ROW(AY648),COLUMN(AY648),2)</f>
        <v>AY$648</v>
      </c>
      <c r="AZ652" s="212" t="str">
        <f t="shared" si="789"/>
        <v>AZ$648</v>
      </c>
      <c r="BA652" s="212" t="str">
        <f t="shared" si="789"/>
        <v>BA$648</v>
      </c>
      <c r="BB652" s="212" t="str">
        <f t="shared" si="789"/>
        <v>BB$648</v>
      </c>
      <c r="BC652" s="212" t="str">
        <f t="shared" si="789"/>
        <v>BC$648</v>
      </c>
      <c r="BD652" s="212" t="str">
        <f t="shared" si="789"/>
        <v>BD$648</v>
      </c>
      <c r="BE652" s="212" t="str">
        <f t="shared" si="789"/>
        <v>BE$648</v>
      </c>
      <c r="BF652" s="212" t="str">
        <f t="shared" si="789"/>
        <v>BF$648</v>
      </c>
      <c r="BG652" s="212" t="str">
        <f t="shared" si="789"/>
        <v>BG$648</v>
      </c>
      <c r="BH652" s="212" t="str">
        <f t="shared" si="789"/>
        <v>BH$648</v>
      </c>
      <c r="BI652" s="212" t="str">
        <f t="shared" si="789"/>
        <v>BI$648</v>
      </c>
      <c r="BJ652" s="212" t="str">
        <f t="shared" si="789"/>
        <v>BJ$648</v>
      </c>
      <c r="BK652" s="212" t="str">
        <f t="shared" si="789"/>
        <v>BK$648</v>
      </c>
      <c r="BL652" s="212" t="str">
        <f t="shared" si="789"/>
        <v>BL$648</v>
      </c>
      <c r="BM652" s="212" t="str">
        <f t="shared" si="789"/>
        <v>BM$648</v>
      </c>
      <c r="BN652" s="212" t="str">
        <f t="shared" si="789"/>
        <v>BN$648</v>
      </c>
      <c r="BO652" s="212" t="str">
        <f t="shared" si="789"/>
        <v>BO$648</v>
      </c>
      <c r="BP652" s="212" t="str">
        <f t="shared" si="789"/>
        <v>BP$648</v>
      </c>
      <c r="BQ652" s="212" t="str">
        <f t="shared" si="789"/>
        <v>BQ$648</v>
      </c>
      <c r="BR652" s="212" t="str">
        <f t="shared" si="789"/>
        <v>BR$648</v>
      </c>
      <c r="BS652" s="212" t="str">
        <f t="shared" si="789"/>
        <v>BS$648</v>
      </c>
      <c r="BT652" s="212" t="str">
        <f t="shared" si="789"/>
        <v>BT$648</v>
      </c>
      <c r="BU652" s="212" t="str">
        <f t="shared" si="789"/>
        <v>BU$648</v>
      </c>
      <c r="BV652" s="212" t="str">
        <f t="shared" si="789"/>
        <v>BV$648</v>
      </c>
      <c r="BW652" s="212" t="str">
        <f t="shared" si="789"/>
        <v>BW$648</v>
      </c>
      <c r="BX652" s="212" t="str">
        <f t="shared" si="789"/>
        <v>BX$648</v>
      </c>
      <c r="BY652" s="212" t="str">
        <f t="shared" si="789"/>
        <v>BY$648</v>
      </c>
      <c r="BZ652" s="212" t="str">
        <f t="shared" si="789"/>
        <v>BZ$648</v>
      </c>
      <c r="CA652" s="212" t="str">
        <f t="shared" si="789"/>
        <v>CA$648</v>
      </c>
      <c r="CB652" s="212" t="str">
        <f t="shared" si="789"/>
        <v>CB$648</v>
      </c>
      <c r="CC652" s="212" t="str">
        <f t="shared" si="789"/>
        <v>CC$648</v>
      </c>
      <c r="CD652" s="212" t="str">
        <f t="shared" si="789"/>
        <v>CD$648</v>
      </c>
      <c r="CE652" s="212" t="str">
        <f t="shared" ref="CE652:CL652" si="790">ADDRESS(ROW(CE648),COLUMN(CE648),2)</f>
        <v>CE$648</v>
      </c>
      <c r="CF652" s="212" t="str">
        <f t="shared" si="790"/>
        <v>CF$648</v>
      </c>
      <c r="CG652" s="212" t="str">
        <f t="shared" si="790"/>
        <v>CG$648</v>
      </c>
      <c r="CH652" s="212" t="str">
        <f t="shared" si="790"/>
        <v>CH$648</v>
      </c>
      <c r="CI652" s="212" t="str">
        <f t="shared" si="790"/>
        <v>CI$648</v>
      </c>
      <c r="CJ652" s="212" t="str">
        <f t="shared" si="790"/>
        <v>CJ$648</v>
      </c>
      <c r="CK652" s="212" t="str">
        <f t="shared" si="790"/>
        <v>CK$648</v>
      </c>
      <c r="CL652" s="212" t="str">
        <f t="shared" si="790"/>
        <v>CL$648</v>
      </c>
      <c r="CN652" s="4"/>
      <c r="CO652" s="212" t="str">
        <f t="shared" ref="CO652:DK652" si="791">ADDRESS(ROW(CO648),COLUMN(CO648),2)</f>
        <v>CO$648</v>
      </c>
      <c r="CP652" s="212" t="str">
        <f t="shared" si="791"/>
        <v>CP$648</v>
      </c>
      <c r="CQ652" s="212" t="str">
        <f t="shared" si="791"/>
        <v>CQ$648</v>
      </c>
      <c r="CR652" s="212" t="str">
        <f t="shared" si="791"/>
        <v>CR$648</v>
      </c>
      <c r="CS652" s="212" t="str">
        <f t="shared" si="791"/>
        <v>CS$648</v>
      </c>
      <c r="CT652" s="212" t="str">
        <f t="shared" si="791"/>
        <v>CT$648</v>
      </c>
      <c r="CU652" s="212" t="str">
        <f t="shared" si="791"/>
        <v>CU$648</v>
      </c>
      <c r="CV652" s="212" t="str">
        <f t="shared" si="791"/>
        <v>CV$648</v>
      </c>
      <c r="CW652" s="212" t="str">
        <f t="shared" si="791"/>
        <v>CW$648</v>
      </c>
      <c r="CX652" s="212" t="str">
        <f t="shared" si="791"/>
        <v>CX$648</v>
      </c>
      <c r="CY652" s="212" t="str">
        <f t="shared" si="791"/>
        <v>CY$648</v>
      </c>
      <c r="CZ652" s="212" t="str">
        <f t="shared" si="791"/>
        <v>CZ$648</v>
      </c>
      <c r="DA652" s="212" t="str">
        <f t="shared" si="791"/>
        <v>DA$648</v>
      </c>
      <c r="DB652" s="212" t="str">
        <f t="shared" si="791"/>
        <v>DB$648</v>
      </c>
      <c r="DC652" s="212" t="str">
        <f t="shared" si="791"/>
        <v>DC$648</v>
      </c>
      <c r="DD652" s="212" t="str">
        <f t="shared" si="791"/>
        <v>DD$648</v>
      </c>
      <c r="DE652" s="212" t="str">
        <f t="shared" si="791"/>
        <v>DE$648</v>
      </c>
      <c r="DF652" s="212" t="str">
        <f t="shared" si="791"/>
        <v>DF$648</v>
      </c>
      <c r="DG652" s="212" t="str">
        <f t="shared" si="791"/>
        <v>DG$648</v>
      </c>
      <c r="DH652" s="212" t="str">
        <f t="shared" si="791"/>
        <v>DH$648</v>
      </c>
      <c r="DI652" s="212" t="str">
        <f t="shared" si="791"/>
        <v>DI$648</v>
      </c>
      <c r="DJ652" s="212" t="str">
        <f t="shared" si="791"/>
        <v>DJ$648</v>
      </c>
      <c r="DK652" s="212" t="str">
        <f t="shared" si="791"/>
        <v>DK$648</v>
      </c>
      <c r="DL652" s="212" t="str">
        <f t="shared" ref="DL652" si="792">ADDRESS(ROW(DL648),COLUMN(DL648),2)</f>
        <v>DL$648</v>
      </c>
    </row>
    <row r="653" spans="1:116" x14ac:dyDescent="0.4">
      <c r="B653" t="s">
        <v>332</v>
      </c>
      <c r="D653" t="s">
        <v>272</v>
      </c>
      <c r="E653" s="8" t="str">
        <f t="shared" si="775"/>
        <v>653 GMV-PV</v>
      </c>
      <c r="G653" s="136" t="s">
        <v>333</v>
      </c>
      <c r="H653" s="12"/>
      <c r="I653" s="60"/>
      <c r="J653" s="60"/>
      <c r="K653" s="15"/>
      <c r="L653" s="15"/>
      <c r="M653" s="15"/>
      <c r="N653" s="15"/>
      <c r="O653" s="15"/>
      <c r="P653" s="15"/>
      <c r="R653" s="15"/>
      <c r="S653" s="179" t="str">
        <f t="shared" ref="S653:AX653" si="793">S638</f>
        <v>S$17</v>
      </c>
      <c r="T653" s="179" t="str">
        <f t="shared" si="793"/>
        <v>T$17</v>
      </c>
      <c r="U653" s="179" t="str">
        <f t="shared" si="793"/>
        <v>U$17</v>
      </c>
      <c r="V653" s="179" t="str">
        <f t="shared" si="793"/>
        <v>V$17</v>
      </c>
      <c r="W653" s="179" t="str">
        <f t="shared" si="793"/>
        <v>W$17</v>
      </c>
      <c r="X653" s="179" t="str">
        <f t="shared" si="793"/>
        <v>X$17</v>
      </c>
      <c r="Y653" s="179" t="str">
        <f t="shared" si="793"/>
        <v>Y$17</v>
      </c>
      <c r="Z653" s="179" t="str">
        <f t="shared" si="793"/>
        <v>Z$17</v>
      </c>
      <c r="AA653" s="179" t="str">
        <f t="shared" si="793"/>
        <v>AA$17</v>
      </c>
      <c r="AB653" s="179" t="str">
        <f t="shared" si="793"/>
        <v>AB$17</v>
      </c>
      <c r="AC653" s="179" t="str">
        <f t="shared" si="793"/>
        <v>AC$17</v>
      </c>
      <c r="AD653" s="179" t="str">
        <f t="shared" si="793"/>
        <v>AD$17</v>
      </c>
      <c r="AE653" s="179" t="str">
        <f t="shared" si="793"/>
        <v>AE$17</v>
      </c>
      <c r="AF653" s="179" t="str">
        <f t="shared" si="793"/>
        <v>AF$17</v>
      </c>
      <c r="AG653" s="179" t="str">
        <f t="shared" si="793"/>
        <v>AG$17</v>
      </c>
      <c r="AH653" s="179" t="str">
        <f t="shared" si="793"/>
        <v>AH$17</v>
      </c>
      <c r="AI653" s="179" t="str">
        <f t="shared" si="793"/>
        <v>AI$17</v>
      </c>
      <c r="AJ653" s="179" t="str">
        <f t="shared" si="793"/>
        <v>AJ$17</v>
      </c>
      <c r="AK653" s="179" t="str">
        <f t="shared" si="793"/>
        <v>AK$17</v>
      </c>
      <c r="AL653" s="179" t="str">
        <f t="shared" si="793"/>
        <v>AL$17</v>
      </c>
      <c r="AM653" s="179" t="str">
        <f t="shared" si="793"/>
        <v>AM$17</v>
      </c>
      <c r="AN653" s="179" t="str">
        <f t="shared" si="793"/>
        <v>AN$17</v>
      </c>
      <c r="AO653" s="179" t="str">
        <f t="shared" si="793"/>
        <v>AO$17</v>
      </c>
      <c r="AP653" s="179" t="str">
        <f t="shared" si="793"/>
        <v>AP$17</v>
      </c>
      <c r="AQ653" s="179" t="str">
        <f t="shared" si="793"/>
        <v>AQ$17</v>
      </c>
      <c r="AR653" s="179" t="str">
        <f t="shared" si="793"/>
        <v>AR$17</v>
      </c>
      <c r="AS653" s="179" t="str">
        <f t="shared" si="793"/>
        <v>AS$17</v>
      </c>
      <c r="AT653" s="179" t="str">
        <f t="shared" si="793"/>
        <v>AT$17</v>
      </c>
      <c r="AU653" s="179" t="str">
        <f t="shared" si="793"/>
        <v>AU$17</v>
      </c>
      <c r="AV653" s="179" t="str">
        <f t="shared" si="793"/>
        <v>AV$17</v>
      </c>
      <c r="AW653" s="179" t="str">
        <f t="shared" si="793"/>
        <v>AW$17</v>
      </c>
      <c r="AX653" s="179" t="str">
        <f t="shared" si="793"/>
        <v>AX$17</v>
      </c>
      <c r="AY653" s="179" t="str">
        <f t="shared" ref="AY653:CD653" si="794">AY638</f>
        <v>AY$17</v>
      </c>
      <c r="AZ653" s="179" t="str">
        <f t="shared" si="794"/>
        <v>AZ$17</v>
      </c>
      <c r="BA653" s="179" t="str">
        <f t="shared" si="794"/>
        <v>BA$17</v>
      </c>
      <c r="BB653" s="179" t="str">
        <f t="shared" si="794"/>
        <v>BB$17</v>
      </c>
      <c r="BC653" s="179" t="str">
        <f t="shared" si="794"/>
        <v>BC$17</v>
      </c>
      <c r="BD653" s="179" t="str">
        <f t="shared" si="794"/>
        <v>BD$17</v>
      </c>
      <c r="BE653" s="179" t="str">
        <f t="shared" si="794"/>
        <v>BE$17</v>
      </c>
      <c r="BF653" s="179" t="str">
        <f t="shared" si="794"/>
        <v>BF$17</v>
      </c>
      <c r="BG653" s="179" t="str">
        <f t="shared" si="794"/>
        <v>BG$17</v>
      </c>
      <c r="BH653" s="179" t="str">
        <f t="shared" si="794"/>
        <v>BH$17</v>
      </c>
      <c r="BI653" s="179" t="str">
        <f t="shared" si="794"/>
        <v>BI$17</v>
      </c>
      <c r="BJ653" s="179" t="str">
        <f t="shared" si="794"/>
        <v>BJ$17</v>
      </c>
      <c r="BK653" s="179" t="str">
        <f t="shared" si="794"/>
        <v>BK$17</v>
      </c>
      <c r="BL653" s="179" t="str">
        <f t="shared" si="794"/>
        <v>BL$17</v>
      </c>
      <c r="BM653" s="179" t="str">
        <f t="shared" si="794"/>
        <v>BM$17</v>
      </c>
      <c r="BN653" s="179" t="str">
        <f t="shared" si="794"/>
        <v>BN$17</v>
      </c>
      <c r="BO653" s="179" t="str">
        <f t="shared" si="794"/>
        <v>BO$17</v>
      </c>
      <c r="BP653" s="179" t="str">
        <f t="shared" si="794"/>
        <v>BP$17</v>
      </c>
      <c r="BQ653" s="179" t="str">
        <f t="shared" si="794"/>
        <v>BQ$17</v>
      </c>
      <c r="BR653" s="179" t="str">
        <f t="shared" si="794"/>
        <v>BR$17</v>
      </c>
      <c r="BS653" s="179" t="str">
        <f t="shared" si="794"/>
        <v>BS$17</v>
      </c>
      <c r="BT653" s="179" t="str">
        <f t="shared" si="794"/>
        <v>BT$17</v>
      </c>
      <c r="BU653" s="179" t="str">
        <f t="shared" si="794"/>
        <v>BU$17</v>
      </c>
      <c r="BV653" s="179" t="str">
        <f t="shared" si="794"/>
        <v>BV$17</v>
      </c>
      <c r="BW653" s="179" t="str">
        <f t="shared" si="794"/>
        <v>BW$17</v>
      </c>
      <c r="BX653" s="179" t="str">
        <f t="shared" si="794"/>
        <v>BX$17</v>
      </c>
      <c r="BY653" s="179" t="str">
        <f t="shared" si="794"/>
        <v>BY$17</v>
      </c>
      <c r="BZ653" s="179" t="str">
        <f t="shared" si="794"/>
        <v>BZ$17</v>
      </c>
      <c r="CA653" s="179" t="str">
        <f t="shared" si="794"/>
        <v>CA$17</v>
      </c>
      <c r="CB653" s="179" t="str">
        <f t="shared" si="794"/>
        <v>CB$17</v>
      </c>
      <c r="CC653" s="179" t="str">
        <f t="shared" si="794"/>
        <v>CC$17</v>
      </c>
      <c r="CD653" s="179" t="str">
        <f t="shared" si="794"/>
        <v>CD$17</v>
      </c>
      <c r="CE653" s="179" t="str">
        <f t="shared" ref="CE653:CL653" si="795">CE638</f>
        <v>CE$17</v>
      </c>
      <c r="CF653" s="179" t="str">
        <f t="shared" si="795"/>
        <v>CF$17</v>
      </c>
      <c r="CG653" s="179" t="str">
        <f t="shared" si="795"/>
        <v>CG$17</v>
      </c>
      <c r="CH653" s="179" t="str">
        <f t="shared" si="795"/>
        <v>CH$17</v>
      </c>
      <c r="CI653" s="179" t="str">
        <f t="shared" si="795"/>
        <v>CI$17</v>
      </c>
      <c r="CJ653" s="179" t="str">
        <f t="shared" si="795"/>
        <v>CJ$17</v>
      </c>
      <c r="CK653" s="179" t="str">
        <f t="shared" si="795"/>
        <v>CK$17</v>
      </c>
      <c r="CL653" s="179" t="str">
        <f t="shared" si="795"/>
        <v>CL$17</v>
      </c>
      <c r="CN653" s="60"/>
      <c r="CO653" s="179" t="str">
        <f t="shared" ref="CO653:DK653" si="796">CO638</f>
        <v>CO$17</v>
      </c>
      <c r="CP653" s="179" t="str">
        <f t="shared" si="796"/>
        <v>CP$17</v>
      </c>
      <c r="CQ653" s="179" t="str">
        <f t="shared" si="796"/>
        <v>CQ$17</v>
      </c>
      <c r="CR653" s="179" t="str">
        <f t="shared" si="796"/>
        <v>CR$17</v>
      </c>
      <c r="CS653" s="179" t="str">
        <f t="shared" si="796"/>
        <v>CS$17</v>
      </c>
      <c r="CT653" s="179" t="str">
        <f t="shared" si="796"/>
        <v>CT$17</v>
      </c>
      <c r="CU653" s="179" t="str">
        <f t="shared" si="796"/>
        <v>CU$17</v>
      </c>
      <c r="CV653" s="179" t="str">
        <f t="shared" si="796"/>
        <v>CV$17</v>
      </c>
      <c r="CW653" s="179" t="str">
        <f t="shared" si="796"/>
        <v>CW$17</v>
      </c>
      <c r="CX653" s="179" t="str">
        <f t="shared" si="796"/>
        <v>CX$17</v>
      </c>
      <c r="CY653" s="179" t="str">
        <f t="shared" si="796"/>
        <v>CY$17</v>
      </c>
      <c r="CZ653" s="179" t="str">
        <f t="shared" si="796"/>
        <v>CZ$17</v>
      </c>
      <c r="DA653" s="179" t="str">
        <f t="shared" si="796"/>
        <v>DA$17</v>
      </c>
      <c r="DB653" s="179" t="str">
        <f t="shared" si="796"/>
        <v>DB$17</v>
      </c>
      <c r="DC653" s="179" t="str">
        <f t="shared" si="796"/>
        <v>DC$17</v>
      </c>
      <c r="DD653" s="179" t="str">
        <f t="shared" si="796"/>
        <v>DD$17</v>
      </c>
      <c r="DE653" s="179" t="str">
        <f t="shared" si="796"/>
        <v>DE$17</v>
      </c>
      <c r="DF653" s="179" t="str">
        <f t="shared" si="796"/>
        <v>DF$17</v>
      </c>
      <c r="DG653" s="179" t="str">
        <f t="shared" si="796"/>
        <v>DG$17</v>
      </c>
      <c r="DH653" s="179" t="str">
        <f t="shared" si="796"/>
        <v>DH$17</v>
      </c>
      <c r="DI653" s="179" t="str">
        <f t="shared" si="796"/>
        <v>DI$17</v>
      </c>
      <c r="DJ653" s="179" t="str">
        <f t="shared" si="796"/>
        <v>DJ$17</v>
      </c>
      <c r="DK653" s="179" t="str">
        <f t="shared" si="796"/>
        <v>DK$17</v>
      </c>
      <c r="DL653" s="179" t="str">
        <f t="shared" ref="DL653" si="797">DL638</f>
        <v>DL$17</v>
      </c>
    </row>
    <row r="654" spans="1:116" x14ac:dyDescent="0.4">
      <c r="B654" t="s">
        <v>332</v>
      </c>
      <c r="D654" t="s">
        <v>272</v>
      </c>
      <c r="E654" s="8" t="str">
        <f t="shared" ref="E654:E657" si="798">ROW()&amp;" "&amp;D654</f>
        <v>654 GMV-PV</v>
      </c>
      <c r="G654" s="136" t="str">
        <f>G639</f>
        <v>(Secondary label)</v>
      </c>
      <c r="H654" s="12"/>
      <c r="I654" s="60"/>
      <c r="J654" s="60"/>
      <c r="K654" s="15"/>
      <c r="L654" s="15"/>
      <c r="M654" s="15"/>
      <c r="N654" s="15"/>
      <c r="O654" s="15"/>
      <c r="P654" s="15"/>
      <c r="R654" s="15"/>
      <c r="S654" s="179"/>
      <c r="T654" s="179"/>
      <c r="U654" s="179"/>
      <c r="V654" s="179"/>
      <c r="W654" s="179"/>
      <c r="X654" s="179"/>
      <c r="Y654" s="179"/>
      <c r="Z654" s="179"/>
      <c r="AA654" s="179"/>
      <c r="AB654" s="179"/>
      <c r="AC654" s="179"/>
      <c r="AD654" s="179"/>
      <c r="AE654" s="179"/>
      <c r="AF654" s="179"/>
      <c r="AG654" s="179"/>
      <c r="AH654" s="179"/>
      <c r="AI654" s="179"/>
      <c r="AJ654" s="179"/>
      <c r="AK654" s="179"/>
      <c r="AL654" s="179"/>
      <c r="AM654" s="179"/>
      <c r="AN654" s="179"/>
      <c r="AO654" s="179"/>
      <c r="AP654" s="179"/>
      <c r="AQ654" s="179"/>
      <c r="AR654" s="179"/>
      <c r="AS654" s="179"/>
      <c r="AT654" s="179"/>
      <c r="AU654" s="179"/>
      <c r="AV654" s="179"/>
      <c r="AW654" s="179"/>
      <c r="AX654" s="179"/>
      <c r="AY654" s="179"/>
      <c r="AZ654" s="179"/>
      <c r="BA654" s="179"/>
      <c r="BB654" s="179"/>
      <c r="BC654" s="179"/>
      <c r="BD654" s="179"/>
      <c r="BE654" s="179"/>
      <c r="BF654" s="179"/>
      <c r="BG654" s="179"/>
      <c r="BH654" s="179"/>
      <c r="BI654" s="179"/>
      <c r="BJ654" s="179"/>
      <c r="BK654" s="179"/>
      <c r="BL654" s="179"/>
      <c r="BM654" s="179"/>
      <c r="BN654" s="179"/>
      <c r="BO654" s="179"/>
      <c r="BP654" s="179"/>
      <c r="BQ654" s="179"/>
      <c r="BR654" s="179"/>
      <c r="BS654" s="179"/>
      <c r="BT654" s="179"/>
      <c r="BU654" s="179"/>
      <c r="BV654" s="179"/>
      <c r="BW654" s="179"/>
      <c r="BX654" s="179"/>
      <c r="BY654" s="179"/>
      <c r="BZ654" s="179"/>
      <c r="CA654" s="179"/>
      <c r="CB654" s="179"/>
      <c r="CC654" s="179"/>
      <c r="CD654" s="179"/>
      <c r="CE654" s="179"/>
      <c r="CF654" s="179"/>
      <c r="CG654" s="179"/>
      <c r="CH654" s="179"/>
      <c r="CI654" s="179"/>
      <c r="CJ654" s="179"/>
      <c r="CK654" s="179"/>
      <c r="CL654" s="179"/>
      <c r="CN654" s="60"/>
      <c r="CO654" s="179"/>
      <c r="CP654" s="179"/>
      <c r="CQ654" s="179"/>
      <c r="CR654" s="179"/>
      <c r="CS654" s="179"/>
      <c r="CT654" s="179"/>
      <c r="CU654" s="179"/>
      <c r="CV654" s="179"/>
      <c r="CW654" s="179"/>
      <c r="CX654" s="179"/>
      <c r="CY654" s="179"/>
      <c r="CZ654" s="179"/>
      <c r="DA654" s="179"/>
      <c r="DB654" s="179"/>
      <c r="DC654" s="179"/>
      <c r="DD654" s="179"/>
      <c r="DE654" s="179"/>
      <c r="DF654" s="179"/>
      <c r="DG654" s="179"/>
      <c r="DH654" s="179"/>
      <c r="DI654" s="179"/>
      <c r="DJ654" s="179"/>
      <c r="DK654" s="179"/>
      <c r="DL654" s="179"/>
    </row>
    <row r="655" spans="1:116" x14ac:dyDescent="0.4">
      <c r="B655" t="s">
        <v>332</v>
      </c>
      <c r="D655" t="s">
        <v>272</v>
      </c>
      <c r="E655" s="8" t="str">
        <f t="shared" ref="E655" si="799">ROW()&amp;" "&amp;D655</f>
        <v>655 GMV-PV</v>
      </c>
      <c r="G655" s="136" t="str">
        <f>G640</f>
        <v xml:space="preserve">secondary unit </v>
      </c>
      <c r="H655" s="12"/>
      <c r="I655" s="60"/>
      <c r="J655" s="60"/>
      <c r="K655" s="15"/>
      <c r="L655" s="15"/>
      <c r="M655" s="15"/>
      <c r="N655" s="15"/>
      <c r="O655" s="15"/>
      <c r="P655" s="15"/>
      <c r="R655" s="15"/>
      <c r="S655" s="179"/>
      <c r="T655" s="179"/>
      <c r="U655" s="179"/>
      <c r="V655" s="179"/>
      <c r="W655" s="179"/>
      <c r="X655" s="179"/>
      <c r="Y655" s="179"/>
      <c r="Z655" s="179"/>
      <c r="AA655" s="179"/>
      <c r="AB655" s="179"/>
      <c r="AC655" s="179"/>
      <c r="AD655" s="179"/>
      <c r="AE655" s="179"/>
      <c r="AF655" s="179"/>
      <c r="AG655" s="179"/>
      <c r="AH655" s="179"/>
      <c r="AI655" s="179"/>
      <c r="AJ655" s="179"/>
      <c r="AK655" s="179"/>
      <c r="AL655" s="179"/>
      <c r="AM655" s="179"/>
      <c r="AN655" s="179"/>
      <c r="AO655" s="179"/>
      <c r="AP655" s="179"/>
      <c r="AQ655" s="179"/>
      <c r="AR655" s="179"/>
      <c r="AS655" s="179"/>
      <c r="AT655" s="179"/>
      <c r="AU655" s="179"/>
      <c r="AV655" s="179"/>
      <c r="AW655" s="179"/>
      <c r="AX655" s="179"/>
      <c r="AY655" s="179"/>
      <c r="AZ655" s="179"/>
      <c r="BA655" s="179"/>
      <c r="BB655" s="179"/>
      <c r="BC655" s="179"/>
      <c r="BD655" s="179"/>
      <c r="BE655" s="179"/>
      <c r="BF655" s="179"/>
      <c r="BG655" s="179"/>
      <c r="BH655" s="179"/>
      <c r="BI655" s="179"/>
      <c r="BJ655" s="179"/>
      <c r="BK655" s="179"/>
      <c r="BL655" s="179"/>
      <c r="BM655" s="179"/>
      <c r="BN655" s="179"/>
      <c r="BO655" s="179"/>
      <c r="BP655" s="179"/>
      <c r="BQ655" s="179"/>
      <c r="BR655" s="179"/>
      <c r="BS655" s="179"/>
      <c r="BT655" s="179"/>
      <c r="BU655" s="179"/>
      <c r="BV655" s="179"/>
      <c r="BW655" s="179"/>
      <c r="BX655" s="179"/>
      <c r="BY655" s="179"/>
      <c r="BZ655" s="179"/>
      <c r="CA655" s="179"/>
      <c r="CB655" s="179"/>
      <c r="CC655" s="179"/>
      <c r="CD655" s="179"/>
      <c r="CE655" s="179"/>
      <c r="CF655" s="179"/>
      <c r="CG655" s="179"/>
      <c r="CH655" s="179"/>
      <c r="CI655" s="179"/>
      <c r="CJ655" s="179"/>
      <c r="CK655" s="179"/>
      <c r="CL655" s="179"/>
      <c r="CN655" s="60"/>
      <c r="CO655" s="179"/>
      <c r="CP655" s="179"/>
      <c r="CQ655" s="179"/>
      <c r="CR655" s="179"/>
      <c r="CS655" s="179"/>
      <c r="CT655" s="179"/>
      <c r="CU655" s="179"/>
      <c r="CV655" s="179"/>
      <c r="CW655" s="179"/>
      <c r="CX655" s="179"/>
      <c r="CY655" s="179"/>
      <c r="CZ655" s="179"/>
      <c r="DA655" s="179"/>
      <c r="DB655" s="179"/>
      <c r="DC655" s="179"/>
      <c r="DD655" s="179"/>
      <c r="DE655" s="179"/>
      <c r="DF655" s="179"/>
      <c r="DG655" s="179"/>
      <c r="DH655" s="179"/>
      <c r="DI655" s="179"/>
      <c r="DJ655" s="179"/>
      <c r="DK655" s="179"/>
      <c r="DL655" s="179"/>
    </row>
    <row r="656" spans="1:116" x14ac:dyDescent="0.4">
      <c r="B656" t="s">
        <v>332</v>
      </c>
      <c r="D656" t="s">
        <v>272</v>
      </c>
      <c r="E656" s="8" t="str">
        <f t="shared" si="798"/>
        <v>656 GMV-PV</v>
      </c>
      <c r="G656" s="8" t="s">
        <v>463</v>
      </c>
      <c r="H656" s="12"/>
      <c r="I656" s="60"/>
      <c r="J656" s="60"/>
      <c r="K656" s="15"/>
      <c r="L656" s="15"/>
      <c r="M656" s="15"/>
      <c r="N656" s="15"/>
      <c r="O656" s="15"/>
      <c r="P656" s="15"/>
      <c r="R656" s="15"/>
      <c r="S656" s="179"/>
      <c r="T656" s="179"/>
      <c r="U656" s="179"/>
      <c r="V656" s="179"/>
      <c r="W656" s="179"/>
      <c r="X656" s="179"/>
      <c r="Y656" s="179"/>
      <c r="Z656" s="179"/>
      <c r="AA656" s="179"/>
      <c r="AB656" s="179"/>
      <c r="AC656" s="179"/>
      <c r="AD656" s="179"/>
      <c r="AE656" s="179"/>
      <c r="AF656" s="179"/>
      <c r="AG656" s="179"/>
      <c r="AH656" s="179"/>
      <c r="AI656" s="179"/>
      <c r="AJ656" s="179"/>
      <c r="AK656" s="179"/>
      <c r="AL656" s="179"/>
      <c r="AM656" s="179"/>
      <c r="AN656" s="179"/>
      <c r="AO656" s="179"/>
      <c r="AP656" s="179"/>
      <c r="AQ656" s="179"/>
      <c r="AR656" s="179"/>
      <c r="AS656" s="179"/>
      <c r="AT656" s="179"/>
      <c r="AU656" s="179"/>
      <c r="AV656" s="179"/>
      <c r="AW656" s="179"/>
      <c r="AX656" s="179"/>
      <c r="AY656" s="179"/>
      <c r="AZ656" s="179"/>
      <c r="BA656" s="179"/>
      <c r="BB656" s="179"/>
      <c r="BC656" s="179"/>
      <c r="BD656" s="179"/>
      <c r="BE656" s="179"/>
      <c r="BF656" s="179"/>
      <c r="BG656" s="179"/>
      <c r="BH656" s="179"/>
      <c r="BI656" s="179"/>
      <c r="BJ656" s="179"/>
      <c r="BK656" s="179"/>
      <c r="BL656" s="179"/>
      <c r="BM656" s="179"/>
      <c r="BN656" s="179"/>
      <c r="BO656" s="179"/>
      <c r="BP656" s="179"/>
      <c r="BQ656" s="179"/>
      <c r="BR656" s="179"/>
      <c r="BS656" s="179"/>
      <c r="BT656" s="179"/>
      <c r="BU656" s="179"/>
      <c r="BV656" s="179"/>
      <c r="BW656" s="179"/>
      <c r="BX656" s="179"/>
      <c r="BY656" s="179"/>
      <c r="BZ656" s="179"/>
      <c r="CA656" s="179"/>
      <c r="CB656" s="179"/>
      <c r="CC656" s="179"/>
      <c r="CD656" s="179"/>
      <c r="CE656" s="179"/>
      <c r="CF656" s="179"/>
      <c r="CG656" s="179"/>
      <c r="CH656" s="179"/>
      <c r="CI656" s="179"/>
      <c r="CJ656" s="179"/>
      <c r="CK656" s="179"/>
      <c r="CL656" s="179"/>
      <c r="CN656" s="60"/>
      <c r="CO656" s="179"/>
      <c r="CP656" s="179"/>
      <c r="CQ656" s="179"/>
      <c r="CR656" s="179"/>
      <c r="CS656" s="179"/>
      <c r="CT656" s="179"/>
      <c r="CU656" s="179"/>
      <c r="CV656" s="179"/>
      <c r="CW656" s="179"/>
      <c r="CX656" s="179"/>
      <c r="CY656" s="179"/>
      <c r="CZ656" s="179"/>
      <c r="DA656" s="179"/>
      <c r="DB656" s="179"/>
      <c r="DC656" s="179"/>
      <c r="DD656" s="179"/>
      <c r="DE656" s="179"/>
      <c r="DF656" s="179"/>
      <c r="DG656" s="179"/>
      <c r="DH656" s="179"/>
      <c r="DI656" s="179"/>
      <c r="DJ656" s="179"/>
      <c r="DK656" s="179"/>
      <c r="DL656" s="179"/>
    </row>
    <row r="657" spans="1:116" x14ac:dyDescent="0.4">
      <c r="B657" t="s">
        <v>332</v>
      </c>
      <c r="D657" t="s">
        <v>272</v>
      </c>
      <c r="E657" s="8" t="str">
        <f t="shared" si="798"/>
        <v>657 GMV-PV</v>
      </c>
      <c r="G657" s="8" t="s">
        <v>464</v>
      </c>
      <c r="H657" s="12"/>
      <c r="I657" s="60"/>
      <c r="J657" s="60"/>
      <c r="K657" s="15"/>
      <c r="L657" s="15"/>
      <c r="M657" s="15"/>
      <c r="N657" s="15"/>
      <c r="O657" s="15"/>
      <c r="P657" s="15"/>
      <c r="R657" s="15"/>
      <c r="S657" s="179"/>
      <c r="T657" s="179"/>
      <c r="U657" s="179"/>
      <c r="V657" s="179"/>
      <c r="W657" s="179"/>
      <c r="X657" s="179"/>
      <c r="Y657" s="179"/>
      <c r="Z657" s="179"/>
      <c r="AA657" s="179"/>
      <c r="AB657" s="179"/>
      <c r="AC657" s="179"/>
      <c r="AD657" s="179"/>
      <c r="AE657" s="179"/>
      <c r="AF657" s="179"/>
      <c r="AG657" s="179"/>
      <c r="AH657" s="179"/>
      <c r="AI657" s="179"/>
      <c r="AJ657" s="179"/>
      <c r="AK657" s="179"/>
      <c r="AL657" s="179"/>
      <c r="AM657" s="179"/>
      <c r="AN657" s="179"/>
      <c r="AO657" s="179"/>
      <c r="AP657" s="179"/>
      <c r="AQ657" s="179"/>
      <c r="AR657" s="179"/>
      <c r="AS657" s="179"/>
      <c r="AT657" s="179"/>
      <c r="AU657" s="179"/>
      <c r="AV657" s="179"/>
      <c r="AW657" s="179"/>
      <c r="AX657" s="179"/>
      <c r="AY657" s="179"/>
      <c r="AZ657" s="179"/>
      <c r="BA657" s="179"/>
      <c r="BB657" s="179"/>
      <c r="BC657" s="179"/>
      <c r="BD657" s="179"/>
      <c r="BE657" s="179"/>
      <c r="BF657" s="179"/>
      <c r="BG657" s="179"/>
      <c r="BH657" s="179"/>
      <c r="BI657" s="179"/>
      <c r="BJ657" s="179"/>
      <c r="BK657" s="179"/>
      <c r="BL657" s="179"/>
      <c r="BM657" s="179"/>
      <c r="BN657" s="179"/>
      <c r="BO657" s="179"/>
      <c r="BP657" s="179"/>
      <c r="BQ657" s="179"/>
      <c r="BR657" s="179"/>
      <c r="BS657" s="179"/>
      <c r="BT657" s="179"/>
      <c r="BU657" s="179"/>
      <c r="BV657" s="179"/>
      <c r="BW657" s="179"/>
      <c r="BX657" s="179"/>
      <c r="BY657" s="179"/>
      <c r="BZ657" s="179"/>
      <c r="CA657" s="179"/>
      <c r="CB657" s="179"/>
      <c r="CC657" s="179"/>
      <c r="CD657" s="179"/>
      <c r="CE657" s="179"/>
      <c r="CF657" s="179"/>
      <c r="CG657" s="179"/>
      <c r="CH657" s="179"/>
      <c r="CI657" s="179"/>
      <c r="CJ657" s="179"/>
      <c r="CK657" s="179"/>
      <c r="CL657" s="179"/>
      <c r="CN657" s="60"/>
      <c r="CO657" s="179"/>
      <c r="CP657" s="179"/>
      <c r="CQ657" s="179"/>
      <c r="CR657" s="179"/>
      <c r="CS657" s="179"/>
      <c r="CT657" s="179"/>
      <c r="CU657" s="179"/>
      <c r="CV657" s="179"/>
      <c r="CW657" s="179"/>
      <c r="CX657" s="179"/>
      <c r="CY657" s="179"/>
      <c r="CZ657" s="179"/>
      <c r="DA657" s="179"/>
      <c r="DB657" s="179"/>
      <c r="DC657" s="179"/>
      <c r="DD657" s="179"/>
      <c r="DE657" s="179"/>
      <c r="DF657" s="179"/>
      <c r="DG657" s="179"/>
      <c r="DH657" s="179"/>
      <c r="DI657" s="179"/>
      <c r="DJ657" s="179"/>
      <c r="DK657" s="179"/>
      <c r="DL657" s="179"/>
    </row>
    <row r="658" spans="1:116" x14ac:dyDescent="0.4">
      <c r="E658" s="8"/>
      <c r="H658" s="12"/>
      <c r="I658" s="60"/>
      <c r="J658" s="60"/>
      <c r="K658" s="15"/>
      <c r="L658" s="15"/>
      <c r="M658" s="15"/>
      <c r="N658" s="15"/>
      <c r="O658" s="15"/>
      <c r="P658" s="15"/>
      <c r="R658" s="15"/>
      <c r="S658" s="179"/>
      <c r="T658" s="179"/>
      <c r="U658" s="179"/>
      <c r="V658" s="179"/>
      <c r="W658" s="179"/>
      <c r="X658" s="179"/>
      <c r="Y658" s="179"/>
      <c r="Z658" s="179"/>
      <c r="AA658" s="179"/>
      <c r="AB658" s="179"/>
      <c r="AC658" s="179"/>
      <c r="AD658" s="179"/>
      <c r="AE658" s="179"/>
      <c r="AF658" s="179"/>
      <c r="AG658" s="179"/>
      <c r="AH658" s="179"/>
      <c r="AI658" s="179"/>
      <c r="AJ658" s="179"/>
      <c r="AK658" s="179"/>
      <c r="AL658" s="179"/>
      <c r="AM658" s="179"/>
      <c r="AN658" s="179"/>
      <c r="AO658" s="179"/>
      <c r="AP658" s="179"/>
      <c r="AQ658" s="179"/>
      <c r="AR658" s="179"/>
      <c r="AS658" s="179"/>
      <c r="AT658" s="179"/>
      <c r="AU658" s="179"/>
      <c r="AV658" s="179"/>
      <c r="AW658" s="179"/>
      <c r="AX658" s="179"/>
      <c r="AY658" s="179"/>
      <c r="AZ658" s="179"/>
      <c r="BA658" s="179"/>
      <c r="BB658" s="179"/>
      <c r="BC658" s="179"/>
      <c r="BD658" s="179"/>
      <c r="BE658" s="179"/>
      <c r="BF658" s="179"/>
      <c r="BG658" s="179"/>
      <c r="BH658" s="179"/>
      <c r="BI658" s="179"/>
      <c r="BJ658" s="179"/>
      <c r="BK658" s="179"/>
      <c r="BL658" s="179"/>
      <c r="BM658" s="179"/>
      <c r="BN658" s="179"/>
      <c r="BO658" s="179"/>
      <c r="BP658" s="179"/>
      <c r="BQ658" s="179"/>
      <c r="BR658" s="179"/>
      <c r="BS658" s="179"/>
      <c r="BT658" s="179"/>
      <c r="BU658" s="179"/>
      <c r="BV658" s="179"/>
      <c r="BW658" s="179"/>
      <c r="BX658" s="179"/>
      <c r="BY658" s="179"/>
      <c r="BZ658" s="179"/>
      <c r="CA658" s="179"/>
      <c r="CB658" s="179"/>
      <c r="CC658" s="179"/>
      <c r="CD658" s="179"/>
      <c r="CE658" s="179"/>
      <c r="CF658" s="179"/>
      <c r="CG658" s="179"/>
      <c r="CH658" s="179"/>
      <c r="CI658" s="179"/>
      <c r="CJ658" s="179"/>
      <c r="CK658" s="179"/>
      <c r="CL658" s="179"/>
      <c r="CN658" s="60"/>
      <c r="CO658" s="179"/>
      <c r="CP658" s="179"/>
      <c r="CQ658" s="179"/>
      <c r="CR658" s="179"/>
      <c r="CS658" s="179"/>
      <c r="CT658" s="179"/>
      <c r="CU658" s="179"/>
      <c r="CV658" s="179"/>
      <c r="CW658" s="179"/>
      <c r="CX658" s="179"/>
      <c r="CY658" s="179"/>
      <c r="CZ658" s="179"/>
      <c r="DA658" s="179"/>
      <c r="DB658" s="179"/>
      <c r="DC658" s="179"/>
      <c r="DD658" s="179"/>
      <c r="DE658" s="179"/>
      <c r="DF658" s="179"/>
      <c r="DG658" s="179"/>
      <c r="DH658" s="179"/>
      <c r="DI658" s="179"/>
      <c r="DJ658" s="179"/>
      <c r="DK658" s="179"/>
      <c r="DL658" s="179"/>
    </row>
    <row r="659" spans="1:116" x14ac:dyDescent="0.4">
      <c r="A659" s="174"/>
      <c r="E659" s="8"/>
      <c r="G659" s="175" t="s">
        <v>490</v>
      </c>
      <c r="H659" s="174"/>
      <c r="I659" s="176"/>
      <c r="J659" s="176"/>
      <c r="K659" s="197"/>
      <c r="L659" s="197"/>
      <c r="M659" s="197"/>
      <c r="N659" s="197"/>
      <c r="O659" s="197"/>
      <c r="P659" s="197"/>
      <c r="R659" s="198"/>
      <c r="S659" s="174"/>
      <c r="T659" s="174"/>
      <c r="U659" s="174"/>
      <c r="V659" s="174"/>
      <c r="W659" s="174"/>
      <c r="X659" s="174"/>
      <c r="Y659" s="174"/>
      <c r="Z659" s="174"/>
      <c r="AA659" s="174"/>
      <c r="AB659" s="174"/>
      <c r="AC659" s="174"/>
      <c r="AD659" s="174"/>
      <c r="AE659" s="174"/>
      <c r="AF659" s="174"/>
      <c r="AG659" s="174"/>
      <c r="AH659" s="174"/>
      <c r="AI659" s="174"/>
      <c r="AJ659" s="174"/>
      <c r="AK659" s="174"/>
      <c r="AL659" s="174"/>
      <c r="AM659" s="174"/>
      <c r="AN659" s="174"/>
      <c r="AO659" s="174"/>
      <c r="AP659" s="174"/>
      <c r="AQ659" s="174"/>
      <c r="AR659" s="174"/>
      <c r="AS659" s="174"/>
      <c r="AT659" s="174"/>
      <c r="AU659" s="174"/>
      <c r="AV659" s="174"/>
      <c r="AW659" s="174"/>
      <c r="AX659" s="174"/>
      <c r="AY659" s="174"/>
      <c r="AZ659" s="174"/>
      <c r="BA659" s="174"/>
      <c r="BB659" s="174"/>
      <c r="BC659" s="174"/>
      <c r="BD659" s="174"/>
      <c r="BE659" s="174"/>
      <c r="BF659" s="174"/>
      <c r="BG659" s="174"/>
      <c r="BH659" s="174"/>
      <c r="BI659" s="174"/>
      <c r="BJ659" s="174"/>
      <c r="BK659" s="174"/>
      <c r="BL659" s="174"/>
      <c r="BM659" s="174"/>
      <c r="BN659" s="174"/>
      <c r="BO659" s="174"/>
      <c r="BP659" s="174"/>
      <c r="BQ659" s="174"/>
      <c r="BR659" s="174"/>
      <c r="BS659" s="174"/>
      <c r="BT659" s="174"/>
      <c r="BU659" s="174"/>
      <c r="BV659" s="174"/>
      <c r="BW659" s="174"/>
      <c r="BX659" s="174"/>
      <c r="BY659" s="174"/>
      <c r="BZ659" s="174"/>
      <c r="CA659" s="174"/>
      <c r="CB659" s="174"/>
      <c r="CC659" s="174"/>
      <c r="CD659" s="174"/>
      <c r="CE659" s="174"/>
      <c r="CF659" s="174"/>
      <c r="CG659" s="174"/>
      <c r="CH659" s="174"/>
      <c r="CI659" s="174"/>
      <c r="CJ659" s="174"/>
      <c r="CK659" s="174"/>
      <c r="CL659" s="174"/>
      <c r="CN659" s="176"/>
      <c r="CO659" s="174"/>
      <c r="CP659" s="174"/>
      <c r="CQ659" s="174"/>
      <c r="CR659" s="174"/>
      <c r="CS659" s="174"/>
      <c r="CT659" s="174"/>
      <c r="CU659" s="174"/>
      <c r="CV659" s="174"/>
      <c r="CW659" s="174"/>
      <c r="CX659" s="174"/>
      <c r="CY659" s="174"/>
      <c r="CZ659" s="174"/>
      <c r="DA659" s="174"/>
      <c r="DB659" s="174"/>
      <c r="DC659" s="174"/>
      <c r="DD659" s="174"/>
      <c r="DE659" s="174"/>
      <c r="DF659" s="174"/>
      <c r="DG659" s="174"/>
      <c r="DH659" s="174"/>
      <c r="DI659" s="174"/>
      <c r="DJ659" s="174"/>
      <c r="DK659" s="174"/>
      <c r="DL659" s="174"/>
    </row>
    <row r="660" spans="1:116" x14ac:dyDescent="0.4">
      <c r="A660" s="174"/>
      <c r="E660" s="8"/>
      <c r="G660" s="175" t="s">
        <v>492</v>
      </c>
      <c r="H660" s="174"/>
      <c r="I660" s="176"/>
      <c r="J660" s="176"/>
      <c r="K660" s="197"/>
      <c r="L660" s="197"/>
      <c r="M660" s="197"/>
      <c r="N660" s="197"/>
      <c r="O660" s="197"/>
      <c r="P660" s="197"/>
      <c r="R660" s="198"/>
      <c r="S660" s="174"/>
      <c r="T660" s="174"/>
      <c r="U660" s="174"/>
      <c r="V660" s="174"/>
      <c r="W660" s="174"/>
      <c r="X660" s="174"/>
      <c r="Y660" s="174"/>
      <c r="Z660" s="174"/>
      <c r="AA660" s="174"/>
      <c r="AB660" s="174"/>
      <c r="AC660" s="174"/>
      <c r="AD660" s="174"/>
      <c r="AE660" s="174"/>
      <c r="AF660" s="174"/>
      <c r="AG660" s="174"/>
      <c r="AH660" s="174"/>
      <c r="AI660" s="174"/>
      <c r="AJ660" s="174"/>
      <c r="AK660" s="174"/>
      <c r="AL660" s="174"/>
      <c r="AM660" s="174"/>
      <c r="AN660" s="174"/>
      <c r="AO660" s="174"/>
      <c r="AP660" s="174"/>
      <c r="AQ660" s="174"/>
      <c r="AR660" s="174"/>
      <c r="AS660" s="174"/>
      <c r="AT660" s="174"/>
      <c r="AU660" s="174"/>
      <c r="AV660" s="174"/>
      <c r="AW660" s="174"/>
      <c r="AX660" s="174"/>
      <c r="AY660" s="174"/>
      <c r="AZ660" s="174"/>
      <c r="BA660" s="174"/>
      <c r="BB660" s="174"/>
      <c r="BC660" s="174"/>
      <c r="BD660" s="174"/>
      <c r="BE660" s="174"/>
      <c r="BF660" s="174"/>
      <c r="BG660" s="174"/>
      <c r="BH660" s="174"/>
      <c r="BI660" s="174"/>
      <c r="BJ660" s="174"/>
      <c r="BK660" s="174"/>
      <c r="BL660" s="174"/>
      <c r="BM660" s="174"/>
      <c r="BN660" s="174"/>
      <c r="BO660" s="174"/>
      <c r="BP660" s="174"/>
      <c r="BQ660" s="174"/>
      <c r="BR660" s="174"/>
      <c r="BS660" s="174"/>
      <c r="BT660" s="174"/>
      <c r="BU660" s="174"/>
      <c r="BV660" s="174"/>
      <c r="BW660" s="174"/>
      <c r="BX660" s="174"/>
      <c r="BY660" s="174"/>
      <c r="BZ660" s="174"/>
      <c r="CA660" s="174"/>
      <c r="CB660" s="174"/>
      <c r="CC660" s="174"/>
      <c r="CD660" s="174"/>
      <c r="CE660" s="174"/>
      <c r="CF660" s="174"/>
      <c r="CG660" s="174"/>
      <c r="CH660" s="174"/>
      <c r="CI660" s="174"/>
      <c r="CJ660" s="174"/>
      <c r="CK660" s="174"/>
      <c r="CL660" s="174"/>
      <c r="CN660" s="176"/>
      <c r="CO660" s="174"/>
      <c r="CP660" s="174"/>
      <c r="CQ660" s="174"/>
      <c r="CR660" s="174"/>
      <c r="CS660" s="174"/>
      <c r="CT660" s="174"/>
      <c r="CU660" s="174"/>
      <c r="CV660" s="174"/>
      <c r="CW660" s="174"/>
      <c r="CX660" s="174"/>
      <c r="CY660" s="174"/>
      <c r="CZ660" s="174"/>
      <c r="DA660" s="174"/>
      <c r="DB660" s="174"/>
      <c r="DC660" s="174"/>
      <c r="DD660" s="174"/>
      <c r="DE660" s="174"/>
      <c r="DF660" s="174"/>
      <c r="DG660" s="174"/>
      <c r="DH660" s="174"/>
      <c r="DI660" s="174"/>
      <c r="DJ660" s="174"/>
      <c r="DK660" s="174"/>
      <c r="DL660" s="174"/>
    </row>
    <row r="661" spans="1:116" x14ac:dyDescent="0.4">
      <c r="A661" s="174"/>
      <c r="E661" s="8"/>
      <c r="G661" s="175" t="s">
        <v>461</v>
      </c>
      <c r="H661" s="174"/>
      <c r="I661" s="176"/>
      <c r="J661" s="176"/>
      <c r="K661" s="197"/>
      <c r="L661" s="197"/>
      <c r="M661" s="197"/>
      <c r="N661" s="197"/>
      <c r="O661" s="197"/>
      <c r="P661" s="197"/>
      <c r="R661" s="198"/>
      <c r="S661" s="199" t="str">
        <f t="shared" ref="S661:AX661" si="800">S$20</f>
        <v>S$16</v>
      </c>
      <c r="T661" s="199" t="str">
        <f t="shared" si="800"/>
        <v>T$16</v>
      </c>
      <c r="U661" s="199" t="str">
        <f t="shared" si="800"/>
        <v>U$16</v>
      </c>
      <c r="V661" s="199" t="str">
        <f t="shared" si="800"/>
        <v>V$16</v>
      </c>
      <c r="W661" s="199" t="str">
        <f t="shared" si="800"/>
        <v>W$16</v>
      </c>
      <c r="X661" s="199" t="str">
        <f t="shared" si="800"/>
        <v>X$16</v>
      </c>
      <c r="Y661" s="199" t="str">
        <f t="shared" si="800"/>
        <v>Y$16</v>
      </c>
      <c r="Z661" s="199" t="str">
        <f t="shared" si="800"/>
        <v>Z$16</v>
      </c>
      <c r="AA661" s="199" t="str">
        <f t="shared" si="800"/>
        <v>AA$16</v>
      </c>
      <c r="AB661" s="199" t="str">
        <f t="shared" si="800"/>
        <v>AB$16</v>
      </c>
      <c r="AC661" s="199" t="str">
        <f t="shared" si="800"/>
        <v>AC$16</v>
      </c>
      <c r="AD661" s="199" t="str">
        <f t="shared" si="800"/>
        <v>AD$16</v>
      </c>
      <c r="AE661" s="199" t="str">
        <f t="shared" si="800"/>
        <v>AE$16</v>
      </c>
      <c r="AF661" s="199" t="str">
        <f t="shared" si="800"/>
        <v>AF$16</v>
      </c>
      <c r="AG661" s="199" t="str">
        <f t="shared" si="800"/>
        <v>AG$16</v>
      </c>
      <c r="AH661" s="199" t="str">
        <f t="shared" si="800"/>
        <v>AH$16</v>
      </c>
      <c r="AI661" s="199" t="str">
        <f t="shared" si="800"/>
        <v>AI$16</v>
      </c>
      <c r="AJ661" s="199" t="str">
        <f t="shared" si="800"/>
        <v>AJ$16</v>
      </c>
      <c r="AK661" s="199" t="str">
        <f t="shared" si="800"/>
        <v>AK$16</v>
      </c>
      <c r="AL661" s="199" t="str">
        <f t="shared" si="800"/>
        <v>AL$16</v>
      </c>
      <c r="AM661" s="199" t="str">
        <f t="shared" si="800"/>
        <v>AM$16</v>
      </c>
      <c r="AN661" s="199" t="str">
        <f t="shared" si="800"/>
        <v>AN$16</v>
      </c>
      <c r="AO661" s="199" t="str">
        <f t="shared" si="800"/>
        <v>AO$16</v>
      </c>
      <c r="AP661" s="199" t="str">
        <f t="shared" si="800"/>
        <v>AP$16</v>
      </c>
      <c r="AQ661" s="199" t="str">
        <f t="shared" si="800"/>
        <v>AQ$16</v>
      </c>
      <c r="AR661" s="199" t="str">
        <f t="shared" si="800"/>
        <v>AR$16</v>
      </c>
      <c r="AS661" s="199" t="str">
        <f t="shared" si="800"/>
        <v>AS$16</v>
      </c>
      <c r="AT661" s="199" t="str">
        <f t="shared" si="800"/>
        <v>AT$16</v>
      </c>
      <c r="AU661" s="199" t="str">
        <f t="shared" si="800"/>
        <v>AU$16</v>
      </c>
      <c r="AV661" s="199" t="str">
        <f t="shared" si="800"/>
        <v>AV$16</v>
      </c>
      <c r="AW661" s="199" t="str">
        <f t="shared" si="800"/>
        <v>AW$16</v>
      </c>
      <c r="AX661" s="199" t="str">
        <f t="shared" si="800"/>
        <v>AX$16</v>
      </c>
      <c r="AY661" s="199" t="str">
        <f t="shared" ref="AY661:CD661" si="801">AY$20</f>
        <v>AY$16</v>
      </c>
      <c r="AZ661" s="199" t="str">
        <f t="shared" si="801"/>
        <v>AZ$16</v>
      </c>
      <c r="BA661" s="199" t="str">
        <f t="shared" si="801"/>
        <v>BA$16</v>
      </c>
      <c r="BB661" s="199" t="str">
        <f t="shared" si="801"/>
        <v>BB$16</v>
      </c>
      <c r="BC661" s="199" t="str">
        <f t="shared" si="801"/>
        <v>BC$16</v>
      </c>
      <c r="BD661" s="199" t="str">
        <f t="shared" si="801"/>
        <v>BD$16</v>
      </c>
      <c r="BE661" s="199" t="str">
        <f t="shared" si="801"/>
        <v>BE$16</v>
      </c>
      <c r="BF661" s="199" t="str">
        <f t="shared" si="801"/>
        <v>BF$16</v>
      </c>
      <c r="BG661" s="199" t="str">
        <f t="shared" si="801"/>
        <v>BG$16</v>
      </c>
      <c r="BH661" s="199" t="str">
        <f t="shared" si="801"/>
        <v>BH$16</v>
      </c>
      <c r="BI661" s="199" t="str">
        <f t="shared" si="801"/>
        <v>BI$16</v>
      </c>
      <c r="BJ661" s="199" t="str">
        <f t="shared" si="801"/>
        <v>BJ$16</v>
      </c>
      <c r="BK661" s="199" t="str">
        <f t="shared" si="801"/>
        <v>BK$16</v>
      </c>
      <c r="BL661" s="199" t="str">
        <f t="shared" si="801"/>
        <v>BL$16</v>
      </c>
      <c r="BM661" s="199" t="str">
        <f t="shared" si="801"/>
        <v>BM$16</v>
      </c>
      <c r="BN661" s="199" t="str">
        <f t="shared" si="801"/>
        <v>BN$16</v>
      </c>
      <c r="BO661" s="199" t="str">
        <f t="shared" si="801"/>
        <v>BO$16</v>
      </c>
      <c r="BP661" s="199" t="str">
        <f t="shared" si="801"/>
        <v>BP$16</v>
      </c>
      <c r="BQ661" s="199" t="str">
        <f t="shared" si="801"/>
        <v>BQ$16</v>
      </c>
      <c r="BR661" s="199" t="str">
        <f t="shared" si="801"/>
        <v>BR$16</v>
      </c>
      <c r="BS661" s="199" t="str">
        <f t="shared" si="801"/>
        <v>BS$16</v>
      </c>
      <c r="BT661" s="199" t="str">
        <f t="shared" si="801"/>
        <v>BT$16</v>
      </c>
      <c r="BU661" s="199" t="str">
        <f t="shared" si="801"/>
        <v>BU$16</v>
      </c>
      <c r="BV661" s="199" t="str">
        <f t="shared" si="801"/>
        <v>BV$16</v>
      </c>
      <c r="BW661" s="199" t="str">
        <f t="shared" si="801"/>
        <v>BW$16</v>
      </c>
      <c r="BX661" s="199" t="str">
        <f t="shared" si="801"/>
        <v>BX$16</v>
      </c>
      <c r="BY661" s="199" t="str">
        <f t="shared" si="801"/>
        <v>BY$16</v>
      </c>
      <c r="BZ661" s="199" t="str">
        <f t="shared" si="801"/>
        <v>BZ$16</v>
      </c>
      <c r="CA661" s="199" t="str">
        <f t="shared" si="801"/>
        <v>CA$16</v>
      </c>
      <c r="CB661" s="199" t="str">
        <f t="shared" si="801"/>
        <v>CB$16</v>
      </c>
      <c r="CC661" s="199" t="str">
        <f t="shared" si="801"/>
        <v>CC$16</v>
      </c>
      <c r="CD661" s="199" t="str">
        <f t="shared" si="801"/>
        <v>CD$16</v>
      </c>
      <c r="CE661" s="199" t="str">
        <f t="shared" ref="CE661:CL661" si="802">CE$20</f>
        <v>CE$16</v>
      </c>
      <c r="CF661" s="199" t="str">
        <f t="shared" si="802"/>
        <v>CF$16</v>
      </c>
      <c r="CG661" s="199" t="str">
        <f t="shared" si="802"/>
        <v>CG$16</v>
      </c>
      <c r="CH661" s="199" t="str">
        <f t="shared" si="802"/>
        <v>CH$16</v>
      </c>
      <c r="CI661" s="199" t="str">
        <f t="shared" si="802"/>
        <v>CI$16</v>
      </c>
      <c r="CJ661" s="199" t="str">
        <f t="shared" si="802"/>
        <v>CJ$16</v>
      </c>
      <c r="CK661" s="199" t="str">
        <f t="shared" si="802"/>
        <v>CK$16</v>
      </c>
      <c r="CL661" s="199" t="str">
        <f t="shared" si="802"/>
        <v>CL$16</v>
      </c>
      <c r="CN661" s="176"/>
      <c r="CO661" s="199" t="str">
        <f t="shared" ref="CO661:DL661" si="803">CO$20</f>
        <v>CO$16</v>
      </c>
      <c r="CP661" s="199" t="str">
        <f t="shared" si="803"/>
        <v>CP$16</v>
      </c>
      <c r="CQ661" s="199" t="str">
        <f t="shared" si="803"/>
        <v>CQ$16</v>
      </c>
      <c r="CR661" s="199" t="str">
        <f t="shared" si="803"/>
        <v>CR$16</v>
      </c>
      <c r="CS661" s="199" t="str">
        <f t="shared" si="803"/>
        <v>CS$16</v>
      </c>
      <c r="CT661" s="199" t="str">
        <f t="shared" si="803"/>
        <v>CT$16</v>
      </c>
      <c r="CU661" s="199" t="str">
        <f t="shared" si="803"/>
        <v>CU$16</v>
      </c>
      <c r="CV661" s="199" t="str">
        <f t="shared" si="803"/>
        <v>CV$16</v>
      </c>
      <c r="CW661" s="199" t="str">
        <f t="shared" si="803"/>
        <v>CW$16</v>
      </c>
      <c r="CX661" s="199" t="str">
        <f t="shared" si="803"/>
        <v>CX$16</v>
      </c>
      <c r="CY661" s="199" t="str">
        <f t="shared" si="803"/>
        <v>CY$16</v>
      </c>
      <c r="CZ661" s="199" t="str">
        <f t="shared" si="803"/>
        <v>CZ$16</v>
      </c>
      <c r="DA661" s="199" t="str">
        <f t="shared" si="803"/>
        <v>DA$16</v>
      </c>
      <c r="DB661" s="199" t="str">
        <f t="shared" si="803"/>
        <v>DB$16</v>
      </c>
      <c r="DC661" s="199" t="str">
        <f t="shared" si="803"/>
        <v>DC$16</v>
      </c>
      <c r="DD661" s="199" t="str">
        <f t="shared" si="803"/>
        <v>DD$16</v>
      </c>
      <c r="DE661" s="199" t="str">
        <f t="shared" si="803"/>
        <v>DE$16</v>
      </c>
      <c r="DF661" s="199" t="str">
        <f t="shared" si="803"/>
        <v>DF$16</v>
      </c>
      <c r="DG661" s="199" t="str">
        <f t="shared" si="803"/>
        <v>DG$16</v>
      </c>
      <c r="DH661" s="199" t="str">
        <f t="shared" si="803"/>
        <v>DH$16</v>
      </c>
      <c r="DI661" s="199" t="str">
        <f t="shared" si="803"/>
        <v>DI$16</v>
      </c>
      <c r="DJ661" s="199" t="str">
        <f t="shared" si="803"/>
        <v>DJ$16</v>
      </c>
      <c r="DK661" s="199" t="str">
        <f t="shared" si="803"/>
        <v>DK$16</v>
      </c>
      <c r="DL661" s="199" t="str">
        <f t="shared" si="803"/>
        <v>DL$16</v>
      </c>
    </row>
    <row r="662" spans="1:116" x14ac:dyDescent="0.4">
      <c r="A662" s="174"/>
      <c r="E662" s="8"/>
      <c r="G662" s="175" t="s">
        <v>462</v>
      </c>
      <c r="H662" s="200"/>
      <c r="I662" s="201"/>
      <c r="J662" s="201"/>
      <c r="K662" s="202"/>
      <c r="L662" s="202"/>
      <c r="M662" s="202"/>
      <c r="N662" s="202"/>
      <c r="O662" s="202"/>
      <c r="P662" s="202"/>
      <c r="R662" s="202"/>
      <c r="S662" s="199" t="str">
        <f t="shared" ref="S662:AX662" si="804">S$21</f>
        <v>S$17</v>
      </c>
      <c r="T662" s="199" t="str">
        <f t="shared" si="804"/>
        <v>T$17</v>
      </c>
      <c r="U662" s="199" t="str">
        <f t="shared" si="804"/>
        <v>U$17</v>
      </c>
      <c r="V662" s="199" t="str">
        <f t="shared" si="804"/>
        <v>V$17</v>
      </c>
      <c r="W662" s="199" t="str">
        <f t="shared" si="804"/>
        <v>W$17</v>
      </c>
      <c r="X662" s="199" t="str">
        <f t="shared" si="804"/>
        <v>X$17</v>
      </c>
      <c r="Y662" s="199" t="str">
        <f t="shared" si="804"/>
        <v>Y$17</v>
      </c>
      <c r="Z662" s="199" t="str">
        <f t="shared" si="804"/>
        <v>Z$17</v>
      </c>
      <c r="AA662" s="199" t="str">
        <f t="shared" si="804"/>
        <v>AA$17</v>
      </c>
      <c r="AB662" s="199" t="str">
        <f t="shared" si="804"/>
        <v>AB$17</v>
      </c>
      <c r="AC662" s="199" t="str">
        <f t="shared" si="804"/>
        <v>AC$17</v>
      </c>
      <c r="AD662" s="199" t="str">
        <f t="shared" si="804"/>
        <v>AD$17</v>
      </c>
      <c r="AE662" s="199" t="str">
        <f t="shared" si="804"/>
        <v>AE$17</v>
      </c>
      <c r="AF662" s="199" t="str">
        <f t="shared" si="804"/>
        <v>AF$17</v>
      </c>
      <c r="AG662" s="199" t="str">
        <f t="shared" si="804"/>
        <v>AG$17</v>
      </c>
      <c r="AH662" s="199" t="str">
        <f t="shared" si="804"/>
        <v>AH$17</v>
      </c>
      <c r="AI662" s="199" t="str">
        <f t="shared" si="804"/>
        <v>AI$17</v>
      </c>
      <c r="AJ662" s="199" t="str">
        <f t="shared" si="804"/>
        <v>AJ$17</v>
      </c>
      <c r="AK662" s="199" t="str">
        <f t="shared" si="804"/>
        <v>AK$17</v>
      </c>
      <c r="AL662" s="199" t="str">
        <f t="shared" si="804"/>
        <v>AL$17</v>
      </c>
      <c r="AM662" s="199" t="str">
        <f t="shared" si="804"/>
        <v>AM$17</v>
      </c>
      <c r="AN662" s="199" t="str">
        <f t="shared" si="804"/>
        <v>AN$17</v>
      </c>
      <c r="AO662" s="199" t="str">
        <f t="shared" si="804"/>
        <v>AO$17</v>
      </c>
      <c r="AP662" s="199" t="str">
        <f t="shared" si="804"/>
        <v>AP$17</v>
      </c>
      <c r="AQ662" s="199" t="str">
        <f t="shared" si="804"/>
        <v>AQ$17</v>
      </c>
      <c r="AR662" s="199" t="str">
        <f t="shared" si="804"/>
        <v>AR$17</v>
      </c>
      <c r="AS662" s="199" t="str">
        <f t="shared" si="804"/>
        <v>AS$17</v>
      </c>
      <c r="AT662" s="199" t="str">
        <f t="shared" si="804"/>
        <v>AT$17</v>
      </c>
      <c r="AU662" s="199" t="str">
        <f t="shared" si="804"/>
        <v>AU$17</v>
      </c>
      <c r="AV662" s="199" t="str">
        <f t="shared" si="804"/>
        <v>AV$17</v>
      </c>
      <c r="AW662" s="199" t="str">
        <f t="shared" si="804"/>
        <v>AW$17</v>
      </c>
      <c r="AX662" s="199" t="str">
        <f t="shared" si="804"/>
        <v>AX$17</v>
      </c>
      <c r="AY662" s="199" t="str">
        <f t="shared" ref="AY662:CD662" si="805">AY$21</f>
        <v>AY$17</v>
      </c>
      <c r="AZ662" s="199" t="str">
        <f t="shared" si="805"/>
        <v>AZ$17</v>
      </c>
      <c r="BA662" s="199" t="str">
        <f t="shared" si="805"/>
        <v>BA$17</v>
      </c>
      <c r="BB662" s="199" t="str">
        <f t="shared" si="805"/>
        <v>BB$17</v>
      </c>
      <c r="BC662" s="199" t="str">
        <f t="shared" si="805"/>
        <v>BC$17</v>
      </c>
      <c r="BD662" s="199" t="str">
        <f t="shared" si="805"/>
        <v>BD$17</v>
      </c>
      <c r="BE662" s="199" t="str">
        <f t="shared" si="805"/>
        <v>BE$17</v>
      </c>
      <c r="BF662" s="199" t="str">
        <f t="shared" si="805"/>
        <v>BF$17</v>
      </c>
      <c r="BG662" s="199" t="str">
        <f t="shared" si="805"/>
        <v>BG$17</v>
      </c>
      <c r="BH662" s="199" t="str">
        <f t="shared" si="805"/>
        <v>BH$17</v>
      </c>
      <c r="BI662" s="199" t="str">
        <f t="shared" si="805"/>
        <v>BI$17</v>
      </c>
      <c r="BJ662" s="199" t="str">
        <f t="shared" si="805"/>
        <v>BJ$17</v>
      </c>
      <c r="BK662" s="199" t="str">
        <f t="shared" si="805"/>
        <v>BK$17</v>
      </c>
      <c r="BL662" s="199" t="str">
        <f t="shared" si="805"/>
        <v>BL$17</v>
      </c>
      <c r="BM662" s="199" t="str">
        <f t="shared" si="805"/>
        <v>BM$17</v>
      </c>
      <c r="BN662" s="199" t="str">
        <f t="shared" si="805"/>
        <v>BN$17</v>
      </c>
      <c r="BO662" s="199" t="str">
        <f t="shared" si="805"/>
        <v>BO$17</v>
      </c>
      <c r="BP662" s="199" t="str">
        <f t="shared" si="805"/>
        <v>BP$17</v>
      </c>
      <c r="BQ662" s="199" t="str">
        <f t="shared" si="805"/>
        <v>BQ$17</v>
      </c>
      <c r="BR662" s="199" t="str">
        <f t="shared" si="805"/>
        <v>BR$17</v>
      </c>
      <c r="BS662" s="199" t="str">
        <f t="shared" si="805"/>
        <v>BS$17</v>
      </c>
      <c r="BT662" s="199" t="str">
        <f t="shared" si="805"/>
        <v>BT$17</v>
      </c>
      <c r="BU662" s="199" t="str">
        <f t="shared" si="805"/>
        <v>BU$17</v>
      </c>
      <c r="BV662" s="199" t="str">
        <f t="shared" si="805"/>
        <v>BV$17</v>
      </c>
      <c r="BW662" s="199" t="str">
        <f t="shared" si="805"/>
        <v>BW$17</v>
      </c>
      <c r="BX662" s="199" t="str">
        <f t="shared" si="805"/>
        <v>BX$17</v>
      </c>
      <c r="BY662" s="199" t="str">
        <f t="shared" si="805"/>
        <v>BY$17</v>
      </c>
      <c r="BZ662" s="199" t="str">
        <f t="shared" si="805"/>
        <v>BZ$17</v>
      </c>
      <c r="CA662" s="199" t="str">
        <f t="shared" si="805"/>
        <v>CA$17</v>
      </c>
      <c r="CB662" s="199" t="str">
        <f t="shared" si="805"/>
        <v>CB$17</v>
      </c>
      <c r="CC662" s="199" t="str">
        <f t="shared" si="805"/>
        <v>CC$17</v>
      </c>
      <c r="CD662" s="199" t="str">
        <f t="shared" si="805"/>
        <v>CD$17</v>
      </c>
      <c r="CE662" s="199" t="str">
        <f t="shared" ref="CE662:CL662" si="806">CE$21</f>
        <v>CE$17</v>
      </c>
      <c r="CF662" s="199" t="str">
        <f t="shared" si="806"/>
        <v>CF$17</v>
      </c>
      <c r="CG662" s="199" t="str">
        <f t="shared" si="806"/>
        <v>CG$17</v>
      </c>
      <c r="CH662" s="199" t="str">
        <f t="shared" si="806"/>
        <v>CH$17</v>
      </c>
      <c r="CI662" s="199" t="str">
        <f t="shared" si="806"/>
        <v>CI$17</v>
      </c>
      <c r="CJ662" s="199" t="str">
        <f t="shared" si="806"/>
        <v>CJ$17</v>
      </c>
      <c r="CK662" s="199" t="str">
        <f t="shared" si="806"/>
        <v>CK$17</v>
      </c>
      <c r="CL662" s="199" t="str">
        <f t="shared" si="806"/>
        <v>CL$17</v>
      </c>
      <c r="CN662" s="201"/>
      <c r="CO662" s="199" t="str">
        <f t="shared" ref="CO662:DL662" si="807">CO$21</f>
        <v>CO$17</v>
      </c>
      <c r="CP662" s="199" t="str">
        <f t="shared" si="807"/>
        <v>CP$17</v>
      </c>
      <c r="CQ662" s="199" t="str">
        <f t="shared" si="807"/>
        <v>CQ$17</v>
      </c>
      <c r="CR662" s="199" t="str">
        <f t="shared" si="807"/>
        <v>CR$17</v>
      </c>
      <c r="CS662" s="199" t="str">
        <f t="shared" si="807"/>
        <v>CS$17</v>
      </c>
      <c r="CT662" s="199" t="str">
        <f t="shared" si="807"/>
        <v>CT$17</v>
      </c>
      <c r="CU662" s="199" t="str">
        <f t="shared" si="807"/>
        <v>CU$17</v>
      </c>
      <c r="CV662" s="199" t="str">
        <f t="shared" si="807"/>
        <v>CV$17</v>
      </c>
      <c r="CW662" s="199" t="str">
        <f t="shared" si="807"/>
        <v>CW$17</v>
      </c>
      <c r="CX662" s="199" t="str">
        <f t="shared" si="807"/>
        <v>CX$17</v>
      </c>
      <c r="CY662" s="199" t="str">
        <f t="shared" si="807"/>
        <v>CY$17</v>
      </c>
      <c r="CZ662" s="199" t="str">
        <f t="shared" si="807"/>
        <v>CZ$17</v>
      </c>
      <c r="DA662" s="199" t="str">
        <f t="shared" si="807"/>
        <v>DA$17</v>
      </c>
      <c r="DB662" s="199" t="str">
        <f t="shared" si="807"/>
        <v>DB$17</v>
      </c>
      <c r="DC662" s="199" t="str">
        <f t="shared" si="807"/>
        <v>DC$17</v>
      </c>
      <c r="DD662" s="199" t="str">
        <f t="shared" si="807"/>
        <v>DD$17</v>
      </c>
      <c r="DE662" s="199" t="str">
        <f t="shared" si="807"/>
        <v>DE$17</v>
      </c>
      <c r="DF662" s="199" t="str">
        <f t="shared" si="807"/>
        <v>DF$17</v>
      </c>
      <c r="DG662" s="199" t="str">
        <f t="shared" si="807"/>
        <v>DG$17</v>
      </c>
      <c r="DH662" s="199" t="str">
        <f t="shared" si="807"/>
        <v>DH$17</v>
      </c>
      <c r="DI662" s="199" t="str">
        <f t="shared" si="807"/>
        <v>DI$17</v>
      </c>
      <c r="DJ662" s="199" t="str">
        <f t="shared" si="807"/>
        <v>DJ$17</v>
      </c>
      <c r="DK662" s="199" t="str">
        <f t="shared" si="807"/>
        <v>DK$17</v>
      </c>
      <c r="DL662" s="199" t="str">
        <f t="shared" si="807"/>
        <v>DL$17</v>
      </c>
    </row>
    <row r="663" spans="1:116" x14ac:dyDescent="0.4">
      <c r="A663" s="174"/>
      <c r="E663" s="8"/>
      <c r="G663" s="175" t="s">
        <v>491</v>
      </c>
      <c r="H663" s="200"/>
      <c r="I663" s="201"/>
      <c r="J663" s="201"/>
      <c r="K663" s="202"/>
      <c r="L663" s="202"/>
      <c r="M663" s="202"/>
      <c r="N663" s="202"/>
      <c r="O663" s="202"/>
      <c r="P663" s="202"/>
      <c r="R663" s="202"/>
      <c r="S663" s="190"/>
      <c r="T663" s="190"/>
      <c r="U663" s="190"/>
      <c r="V663" s="190"/>
      <c r="W663" s="190"/>
      <c r="X663" s="190"/>
      <c r="Y663" s="190"/>
      <c r="Z663" s="190"/>
      <c r="AA663" s="190"/>
      <c r="AB663" s="190"/>
      <c r="AC663" s="190"/>
      <c r="AD663" s="190"/>
      <c r="AE663" s="190"/>
      <c r="AF663" s="190"/>
      <c r="AG663" s="190"/>
      <c r="AH663" s="190"/>
      <c r="AI663" s="190"/>
      <c r="AJ663" s="190"/>
      <c r="AK663" s="190"/>
      <c r="AL663" s="190"/>
      <c r="AM663" s="190"/>
      <c r="AN663" s="190"/>
      <c r="AO663" s="190"/>
      <c r="AP663" s="190"/>
      <c r="AQ663" s="190"/>
      <c r="AR663" s="190"/>
      <c r="AS663" s="190"/>
      <c r="AT663" s="190"/>
      <c r="AU663" s="190"/>
      <c r="AV663" s="190"/>
      <c r="AW663" s="190"/>
      <c r="AX663" s="190"/>
      <c r="AY663" s="190"/>
      <c r="AZ663" s="190"/>
      <c r="BA663" s="190"/>
      <c r="BB663" s="190"/>
      <c r="BC663" s="190"/>
      <c r="BD663" s="190"/>
      <c r="BE663" s="190"/>
      <c r="BF663" s="190"/>
      <c r="BG663" s="190"/>
      <c r="BH663" s="190"/>
      <c r="BI663" s="190"/>
      <c r="BJ663" s="190"/>
      <c r="BK663" s="190"/>
      <c r="BL663" s="190"/>
      <c r="BM663" s="190"/>
      <c r="BN663" s="190"/>
      <c r="BO663" s="190"/>
      <c r="BP663" s="190"/>
      <c r="BQ663" s="190"/>
      <c r="BR663" s="190"/>
      <c r="BS663" s="190"/>
      <c r="BT663" s="190"/>
      <c r="BU663" s="190"/>
      <c r="BV663" s="190"/>
      <c r="BW663" s="190"/>
      <c r="BX663" s="190"/>
      <c r="BY663" s="190"/>
      <c r="BZ663" s="190"/>
      <c r="CA663" s="190"/>
      <c r="CB663" s="190"/>
      <c r="CC663" s="190"/>
      <c r="CD663" s="190"/>
      <c r="CE663" s="190"/>
      <c r="CF663" s="190"/>
      <c r="CG663" s="190"/>
      <c r="CH663" s="190"/>
      <c r="CI663" s="190"/>
      <c r="CJ663" s="190"/>
      <c r="CK663" s="190"/>
      <c r="CL663" s="190"/>
      <c r="CN663" s="201"/>
      <c r="CO663" s="190"/>
      <c r="CP663" s="190"/>
      <c r="CQ663" s="190"/>
      <c r="CR663" s="190"/>
      <c r="CS663" s="190"/>
      <c r="CT663" s="190"/>
      <c r="CU663" s="190"/>
      <c r="CV663" s="190"/>
      <c r="CW663" s="190"/>
      <c r="CX663" s="190"/>
      <c r="CY663" s="190"/>
      <c r="CZ663" s="190"/>
      <c r="DA663" s="190"/>
      <c r="DB663" s="190"/>
      <c r="DC663" s="190"/>
      <c r="DD663" s="190"/>
      <c r="DE663" s="190"/>
      <c r="DF663" s="190"/>
      <c r="DG663" s="190"/>
      <c r="DH663" s="190"/>
      <c r="DI663" s="190"/>
      <c r="DJ663" s="190"/>
      <c r="DK663" s="190"/>
      <c r="DL663" s="190"/>
    </row>
    <row r="664" spans="1:116" x14ac:dyDescent="0.4">
      <c r="A664" s="174"/>
      <c r="E664" s="8"/>
      <c r="G664" s="175" t="s">
        <v>505</v>
      </c>
      <c r="H664" s="200"/>
      <c r="I664" s="201"/>
      <c r="J664" s="201"/>
      <c r="K664" s="202"/>
      <c r="L664" s="202"/>
      <c r="M664" s="202"/>
      <c r="N664" s="202"/>
      <c r="O664" s="202"/>
      <c r="P664" s="202"/>
      <c r="R664" s="202"/>
      <c r="S664" s="190"/>
      <c r="T664" s="190"/>
      <c r="U664" s="190"/>
      <c r="V664" s="190"/>
      <c r="W664" s="190"/>
      <c r="X664" s="190"/>
      <c r="Y664" s="190"/>
      <c r="Z664" s="190"/>
      <c r="AA664" s="190"/>
      <c r="AB664" s="190"/>
      <c r="AC664" s="190"/>
      <c r="AD664" s="190"/>
      <c r="AE664" s="190"/>
      <c r="AF664" s="190"/>
      <c r="AG664" s="190"/>
      <c r="AH664" s="190"/>
      <c r="AI664" s="190"/>
      <c r="AJ664" s="190"/>
      <c r="AK664" s="190"/>
      <c r="AL664" s="190"/>
      <c r="AM664" s="190"/>
      <c r="AN664" s="190"/>
      <c r="AO664" s="190"/>
      <c r="AP664" s="190"/>
      <c r="AQ664" s="190"/>
      <c r="AR664" s="190"/>
      <c r="AS664" s="190"/>
      <c r="AT664" s="190"/>
      <c r="AU664" s="190"/>
      <c r="AV664" s="190"/>
      <c r="AW664" s="190"/>
      <c r="AX664" s="190"/>
      <c r="AY664" s="190"/>
      <c r="AZ664" s="190"/>
      <c r="BA664" s="190"/>
      <c r="BB664" s="190"/>
      <c r="BC664" s="190"/>
      <c r="BD664" s="190"/>
      <c r="BE664" s="190"/>
      <c r="BF664" s="190"/>
      <c r="BG664" s="190"/>
      <c r="BH664" s="190"/>
      <c r="BI664" s="190"/>
      <c r="BJ664" s="190"/>
      <c r="BK664" s="190"/>
      <c r="BL664" s="190"/>
      <c r="BM664" s="190"/>
      <c r="BN664" s="190"/>
      <c r="BO664" s="190"/>
      <c r="BP664" s="190"/>
      <c r="BQ664" s="190"/>
      <c r="BR664" s="190"/>
      <c r="BS664" s="190"/>
      <c r="BT664" s="190"/>
      <c r="BU664" s="190"/>
      <c r="BV664" s="190"/>
      <c r="BW664" s="190"/>
      <c r="BX664" s="190"/>
      <c r="BY664" s="190"/>
      <c r="BZ664" s="190"/>
      <c r="CA664" s="190"/>
      <c r="CB664" s="190"/>
      <c r="CC664" s="190"/>
      <c r="CD664" s="190"/>
      <c r="CE664" s="190"/>
      <c r="CF664" s="190"/>
      <c r="CG664" s="190"/>
      <c r="CH664" s="190"/>
      <c r="CI664" s="190"/>
      <c r="CJ664" s="190"/>
      <c r="CK664" s="190"/>
      <c r="CL664" s="190"/>
      <c r="CN664" s="201"/>
      <c r="CO664" s="190"/>
      <c r="CP664" s="190"/>
      <c r="CQ664" s="190"/>
      <c r="CR664" s="190"/>
      <c r="CS664" s="190"/>
      <c r="CT664" s="190"/>
      <c r="CU664" s="190"/>
      <c r="CV664" s="190"/>
      <c r="CW664" s="190"/>
      <c r="CX664" s="190"/>
      <c r="CY664" s="190"/>
      <c r="CZ664" s="190"/>
      <c r="DA664" s="190"/>
      <c r="DB664" s="190"/>
      <c r="DC664" s="190"/>
      <c r="DD664" s="190"/>
      <c r="DE664" s="190"/>
      <c r="DF664" s="190"/>
      <c r="DG664" s="190"/>
      <c r="DH664" s="190"/>
      <c r="DI664" s="190"/>
      <c r="DJ664" s="190"/>
      <c r="DK664" s="190"/>
      <c r="DL664" s="190"/>
    </row>
    <row r="665" spans="1:116" x14ac:dyDescent="0.4">
      <c r="A665" s="174"/>
      <c r="E665" s="8"/>
      <c r="G665" s="175" t="s">
        <v>463</v>
      </c>
      <c r="H665" s="200"/>
      <c r="I665" s="201"/>
      <c r="J665" s="201"/>
      <c r="K665" s="202"/>
      <c r="L665" s="202"/>
      <c r="M665" s="202"/>
      <c r="N665" s="202"/>
      <c r="O665" s="202"/>
      <c r="P665" s="202"/>
      <c r="R665" s="202"/>
      <c r="S665" s="190" t="str">
        <f t="shared" ref="S665:AX665" si="808">S$22</f>
        <v>S$18</v>
      </c>
      <c r="T665" s="190" t="str">
        <f t="shared" si="808"/>
        <v>T$18</v>
      </c>
      <c r="U665" s="190" t="str">
        <f t="shared" si="808"/>
        <v>U$18</v>
      </c>
      <c r="V665" s="190" t="str">
        <f t="shared" si="808"/>
        <v>V$18</v>
      </c>
      <c r="W665" s="190" t="str">
        <f t="shared" si="808"/>
        <v>W$18</v>
      </c>
      <c r="X665" s="190" t="str">
        <f t="shared" si="808"/>
        <v>X$18</v>
      </c>
      <c r="Y665" s="190" t="str">
        <f t="shared" si="808"/>
        <v>Y$18</v>
      </c>
      <c r="Z665" s="190" t="str">
        <f t="shared" si="808"/>
        <v>Z$18</v>
      </c>
      <c r="AA665" s="190" t="str">
        <f t="shared" si="808"/>
        <v>AA$18</v>
      </c>
      <c r="AB665" s="190" t="str">
        <f t="shared" si="808"/>
        <v>AB$18</v>
      </c>
      <c r="AC665" s="190" t="str">
        <f t="shared" si="808"/>
        <v>AC$18</v>
      </c>
      <c r="AD665" s="190" t="str">
        <f t="shared" si="808"/>
        <v>AD$18</v>
      </c>
      <c r="AE665" s="190" t="str">
        <f t="shared" si="808"/>
        <v>AE$18</v>
      </c>
      <c r="AF665" s="190" t="str">
        <f t="shared" si="808"/>
        <v>AF$18</v>
      </c>
      <c r="AG665" s="190" t="str">
        <f t="shared" si="808"/>
        <v>AG$18</v>
      </c>
      <c r="AH665" s="190" t="str">
        <f t="shared" si="808"/>
        <v>AH$18</v>
      </c>
      <c r="AI665" s="190" t="str">
        <f t="shared" si="808"/>
        <v>AI$18</v>
      </c>
      <c r="AJ665" s="190" t="str">
        <f t="shared" si="808"/>
        <v>AJ$18</v>
      </c>
      <c r="AK665" s="190" t="str">
        <f t="shared" si="808"/>
        <v>AK$18</v>
      </c>
      <c r="AL665" s="190" t="str">
        <f t="shared" si="808"/>
        <v>AL$18</v>
      </c>
      <c r="AM665" s="190" t="str">
        <f t="shared" si="808"/>
        <v>AM$18</v>
      </c>
      <c r="AN665" s="190" t="str">
        <f t="shared" si="808"/>
        <v>AN$18</v>
      </c>
      <c r="AO665" s="190" t="str">
        <f t="shared" si="808"/>
        <v>AO$18</v>
      </c>
      <c r="AP665" s="190" t="str">
        <f t="shared" si="808"/>
        <v>AP$18</v>
      </c>
      <c r="AQ665" s="190" t="str">
        <f t="shared" si="808"/>
        <v>AQ$18</v>
      </c>
      <c r="AR665" s="190" t="str">
        <f t="shared" si="808"/>
        <v>AR$18</v>
      </c>
      <c r="AS665" s="190" t="str">
        <f t="shared" si="808"/>
        <v>AS$18</v>
      </c>
      <c r="AT665" s="190" t="str">
        <f t="shared" si="808"/>
        <v>AT$18</v>
      </c>
      <c r="AU665" s="190" t="str">
        <f t="shared" si="808"/>
        <v>AU$18</v>
      </c>
      <c r="AV665" s="190" t="str">
        <f t="shared" si="808"/>
        <v>AV$18</v>
      </c>
      <c r="AW665" s="190" t="str">
        <f t="shared" si="808"/>
        <v>AW$18</v>
      </c>
      <c r="AX665" s="190" t="str">
        <f t="shared" si="808"/>
        <v>AX$18</v>
      </c>
      <c r="AY665" s="190" t="str">
        <f t="shared" ref="AY665:CD665" si="809">AY$22</f>
        <v>AY$18</v>
      </c>
      <c r="AZ665" s="190" t="str">
        <f t="shared" si="809"/>
        <v>AZ$18</v>
      </c>
      <c r="BA665" s="190" t="str">
        <f t="shared" si="809"/>
        <v>BA$18</v>
      </c>
      <c r="BB665" s="190" t="str">
        <f t="shared" si="809"/>
        <v>BB$18</v>
      </c>
      <c r="BC665" s="190" t="str">
        <f t="shared" si="809"/>
        <v>BC$18</v>
      </c>
      <c r="BD665" s="190" t="str">
        <f t="shared" si="809"/>
        <v>BD$18</v>
      </c>
      <c r="BE665" s="190" t="str">
        <f t="shared" si="809"/>
        <v>BE$18</v>
      </c>
      <c r="BF665" s="190" t="str">
        <f t="shared" si="809"/>
        <v>BF$18</v>
      </c>
      <c r="BG665" s="190" t="str">
        <f t="shared" si="809"/>
        <v>BG$18</v>
      </c>
      <c r="BH665" s="190" t="str">
        <f t="shared" si="809"/>
        <v>BH$18</v>
      </c>
      <c r="BI665" s="190" t="str">
        <f t="shared" si="809"/>
        <v>BI$18</v>
      </c>
      <c r="BJ665" s="190" t="str">
        <f t="shared" si="809"/>
        <v>BJ$18</v>
      </c>
      <c r="BK665" s="190" t="str">
        <f t="shared" si="809"/>
        <v>BK$18</v>
      </c>
      <c r="BL665" s="190" t="str">
        <f t="shared" si="809"/>
        <v>BL$18</v>
      </c>
      <c r="BM665" s="190" t="str">
        <f t="shared" si="809"/>
        <v>BM$18</v>
      </c>
      <c r="BN665" s="190" t="str">
        <f t="shared" si="809"/>
        <v>BN$18</v>
      </c>
      <c r="BO665" s="190" t="str">
        <f t="shared" si="809"/>
        <v>BO$18</v>
      </c>
      <c r="BP665" s="190" t="str">
        <f t="shared" si="809"/>
        <v>BP$18</v>
      </c>
      <c r="BQ665" s="190" t="str">
        <f t="shared" si="809"/>
        <v>BQ$18</v>
      </c>
      <c r="BR665" s="190" t="str">
        <f t="shared" si="809"/>
        <v>BR$18</v>
      </c>
      <c r="BS665" s="190" t="str">
        <f t="shared" si="809"/>
        <v>BS$18</v>
      </c>
      <c r="BT665" s="190" t="str">
        <f t="shared" si="809"/>
        <v>BT$18</v>
      </c>
      <c r="BU665" s="190" t="str">
        <f t="shared" si="809"/>
        <v>BU$18</v>
      </c>
      <c r="BV665" s="190" t="str">
        <f t="shared" si="809"/>
        <v>BV$18</v>
      </c>
      <c r="BW665" s="190" t="str">
        <f t="shared" si="809"/>
        <v>BW$18</v>
      </c>
      <c r="BX665" s="190" t="str">
        <f t="shared" si="809"/>
        <v>BX$18</v>
      </c>
      <c r="BY665" s="190" t="str">
        <f t="shared" si="809"/>
        <v>BY$18</v>
      </c>
      <c r="BZ665" s="190" t="str">
        <f t="shared" si="809"/>
        <v>BZ$18</v>
      </c>
      <c r="CA665" s="190" t="str">
        <f t="shared" si="809"/>
        <v>CA$18</v>
      </c>
      <c r="CB665" s="190" t="str">
        <f t="shared" si="809"/>
        <v>CB$18</v>
      </c>
      <c r="CC665" s="190" t="str">
        <f t="shared" si="809"/>
        <v>CC$18</v>
      </c>
      <c r="CD665" s="190" t="str">
        <f t="shared" si="809"/>
        <v>CD$18</v>
      </c>
      <c r="CE665" s="190" t="str">
        <f t="shared" ref="CE665:CL665" si="810">CE$22</f>
        <v>CE$18</v>
      </c>
      <c r="CF665" s="190" t="str">
        <f t="shared" si="810"/>
        <v>CF$18</v>
      </c>
      <c r="CG665" s="190" t="str">
        <f t="shared" si="810"/>
        <v>CG$18</v>
      </c>
      <c r="CH665" s="190" t="str">
        <f t="shared" si="810"/>
        <v>CH$18</v>
      </c>
      <c r="CI665" s="190" t="str">
        <f t="shared" si="810"/>
        <v>CI$18</v>
      </c>
      <c r="CJ665" s="190" t="str">
        <f t="shared" si="810"/>
        <v>CJ$18</v>
      </c>
      <c r="CK665" s="190" t="str">
        <f t="shared" si="810"/>
        <v>CK$18</v>
      </c>
      <c r="CL665" s="190" t="str">
        <f t="shared" si="810"/>
        <v>CL$18</v>
      </c>
      <c r="CN665" s="201"/>
      <c r="CO665" s="190" t="str">
        <f t="shared" ref="CO665:DL665" si="811">CO$22</f>
        <v>CO$18</v>
      </c>
      <c r="CP665" s="190" t="str">
        <f t="shared" si="811"/>
        <v>CP$18</v>
      </c>
      <c r="CQ665" s="190" t="str">
        <f t="shared" si="811"/>
        <v>CQ$18</v>
      </c>
      <c r="CR665" s="190" t="str">
        <f t="shared" si="811"/>
        <v>CR$18</v>
      </c>
      <c r="CS665" s="190" t="str">
        <f t="shared" si="811"/>
        <v>CS$18</v>
      </c>
      <c r="CT665" s="190" t="str">
        <f t="shared" si="811"/>
        <v>CT$18</v>
      </c>
      <c r="CU665" s="190" t="str">
        <f t="shared" si="811"/>
        <v>CU$18</v>
      </c>
      <c r="CV665" s="190" t="str">
        <f t="shared" si="811"/>
        <v>CV$18</v>
      </c>
      <c r="CW665" s="190" t="str">
        <f t="shared" si="811"/>
        <v>CW$18</v>
      </c>
      <c r="CX665" s="190" t="str">
        <f t="shared" si="811"/>
        <v>CX$18</v>
      </c>
      <c r="CY665" s="190" t="str">
        <f t="shared" si="811"/>
        <v>CY$18</v>
      </c>
      <c r="CZ665" s="190" t="str">
        <f t="shared" si="811"/>
        <v>CZ$18</v>
      </c>
      <c r="DA665" s="190" t="str">
        <f t="shared" si="811"/>
        <v>DA$18</v>
      </c>
      <c r="DB665" s="190" t="str">
        <f t="shared" si="811"/>
        <v>DB$18</v>
      </c>
      <c r="DC665" s="190" t="str">
        <f t="shared" si="811"/>
        <v>DC$18</v>
      </c>
      <c r="DD665" s="190" t="str">
        <f t="shared" si="811"/>
        <v>DD$18</v>
      </c>
      <c r="DE665" s="190" t="str">
        <f t="shared" si="811"/>
        <v>DE$18</v>
      </c>
      <c r="DF665" s="190" t="str">
        <f t="shared" si="811"/>
        <v>DF$18</v>
      </c>
      <c r="DG665" s="190" t="str">
        <f t="shared" si="811"/>
        <v>DG$18</v>
      </c>
      <c r="DH665" s="190" t="str">
        <f t="shared" si="811"/>
        <v>DH$18</v>
      </c>
      <c r="DI665" s="190" t="str">
        <f t="shared" si="811"/>
        <v>DI$18</v>
      </c>
      <c r="DJ665" s="190" t="str">
        <f t="shared" si="811"/>
        <v>DJ$18</v>
      </c>
      <c r="DK665" s="190" t="str">
        <f t="shared" si="811"/>
        <v>DK$18</v>
      </c>
      <c r="DL665" s="190" t="str">
        <f t="shared" si="811"/>
        <v>DL$18</v>
      </c>
    </row>
    <row r="666" spans="1:116" x14ac:dyDescent="0.4">
      <c r="A666" s="174"/>
      <c r="E666" s="8"/>
      <c r="G666" s="175" t="s">
        <v>464</v>
      </c>
      <c r="H666" s="200"/>
      <c r="I666" s="201"/>
      <c r="J666" s="201"/>
      <c r="K666" s="202"/>
      <c r="L666" s="202"/>
      <c r="M666" s="202"/>
      <c r="N666" s="202"/>
      <c r="O666" s="202"/>
      <c r="P666" s="202"/>
      <c r="R666" s="202"/>
      <c r="S666" s="190" t="str">
        <f t="shared" ref="S666:AX666" si="812">S$23</f>
        <v>S$19</v>
      </c>
      <c r="T666" s="190" t="str">
        <f t="shared" si="812"/>
        <v>T$19</v>
      </c>
      <c r="U666" s="190" t="str">
        <f t="shared" si="812"/>
        <v>U$19</v>
      </c>
      <c r="V666" s="190" t="str">
        <f t="shared" si="812"/>
        <v>V$19</v>
      </c>
      <c r="W666" s="190" t="str">
        <f t="shared" si="812"/>
        <v>W$19</v>
      </c>
      <c r="X666" s="190" t="str">
        <f t="shared" si="812"/>
        <v>X$19</v>
      </c>
      <c r="Y666" s="190" t="str">
        <f t="shared" si="812"/>
        <v>Y$19</v>
      </c>
      <c r="Z666" s="190" t="str">
        <f t="shared" si="812"/>
        <v>Z$19</v>
      </c>
      <c r="AA666" s="190" t="str">
        <f t="shared" si="812"/>
        <v>AA$19</v>
      </c>
      <c r="AB666" s="190" t="str">
        <f t="shared" si="812"/>
        <v>AB$19</v>
      </c>
      <c r="AC666" s="190" t="str">
        <f t="shared" si="812"/>
        <v>AC$19</v>
      </c>
      <c r="AD666" s="190" t="str">
        <f t="shared" si="812"/>
        <v>AD$19</v>
      </c>
      <c r="AE666" s="190" t="str">
        <f t="shared" si="812"/>
        <v>AE$19</v>
      </c>
      <c r="AF666" s="190" t="str">
        <f t="shared" si="812"/>
        <v>AF$19</v>
      </c>
      <c r="AG666" s="190" t="str">
        <f t="shared" si="812"/>
        <v>AG$19</v>
      </c>
      <c r="AH666" s="190" t="str">
        <f t="shared" si="812"/>
        <v>AH$19</v>
      </c>
      <c r="AI666" s="190" t="str">
        <f t="shared" si="812"/>
        <v>AI$19</v>
      </c>
      <c r="AJ666" s="190" t="str">
        <f t="shared" si="812"/>
        <v>AJ$19</v>
      </c>
      <c r="AK666" s="190" t="str">
        <f t="shared" si="812"/>
        <v>AK$19</v>
      </c>
      <c r="AL666" s="190" t="str">
        <f t="shared" si="812"/>
        <v>AL$19</v>
      </c>
      <c r="AM666" s="190" t="str">
        <f t="shared" si="812"/>
        <v>AM$19</v>
      </c>
      <c r="AN666" s="190" t="str">
        <f t="shared" si="812"/>
        <v>AN$19</v>
      </c>
      <c r="AO666" s="190" t="str">
        <f t="shared" si="812"/>
        <v>AO$19</v>
      </c>
      <c r="AP666" s="190" t="str">
        <f t="shared" si="812"/>
        <v>AP$19</v>
      </c>
      <c r="AQ666" s="190" t="str">
        <f t="shared" si="812"/>
        <v>AQ$19</v>
      </c>
      <c r="AR666" s="190" t="str">
        <f t="shared" si="812"/>
        <v>AR$19</v>
      </c>
      <c r="AS666" s="190" t="str">
        <f t="shared" si="812"/>
        <v>AS$19</v>
      </c>
      <c r="AT666" s="190" t="str">
        <f t="shared" si="812"/>
        <v>AT$19</v>
      </c>
      <c r="AU666" s="190" t="str">
        <f t="shared" si="812"/>
        <v>AU$19</v>
      </c>
      <c r="AV666" s="190" t="str">
        <f t="shared" si="812"/>
        <v>AV$19</v>
      </c>
      <c r="AW666" s="190" t="str">
        <f t="shared" si="812"/>
        <v>AW$19</v>
      </c>
      <c r="AX666" s="190" t="str">
        <f t="shared" si="812"/>
        <v>AX$19</v>
      </c>
      <c r="AY666" s="190" t="str">
        <f t="shared" ref="AY666:CD666" si="813">AY$23</f>
        <v>AY$19</v>
      </c>
      <c r="AZ666" s="190" t="str">
        <f t="shared" si="813"/>
        <v>AZ$19</v>
      </c>
      <c r="BA666" s="190" t="str">
        <f t="shared" si="813"/>
        <v>BA$19</v>
      </c>
      <c r="BB666" s="190" t="str">
        <f t="shared" si="813"/>
        <v>BB$19</v>
      </c>
      <c r="BC666" s="190" t="str">
        <f t="shared" si="813"/>
        <v>BC$19</v>
      </c>
      <c r="BD666" s="190" t="str">
        <f t="shared" si="813"/>
        <v>BD$19</v>
      </c>
      <c r="BE666" s="190" t="str">
        <f t="shared" si="813"/>
        <v>BE$19</v>
      </c>
      <c r="BF666" s="190" t="str">
        <f t="shared" si="813"/>
        <v>BF$19</v>
      </c>
      <c r="BG666" s="190" t="str">
        <f t="shared" si="813"/>
        <v>BG$19</v>
      </c>
      <c r="BH666" s="190" t="str">
        <f t="shared" si="813"/>
        <v>BH$19</v>
      </c>
      <c r="BI666" s="190" t="str">
        <f t="shared" si="813"/>
        <v>BI$19</v>
      </c>
      <c r="BJ666" s="190" t="str">
        <f t="shared" si="813"/>
        <v>BJ$19</v>
      </c>
      <c r="BK666" s="190" t="str">
        <f t="shared" si="813"/>
        <v>BK$19</v>
      </c>
      <c r="BL666" s="190" t="str">
        <f t="shared" si="813"/>
        <v>BL$19</v>
      </c>
      <c r="BM666" s="190" t="str">
        <f t="shared" si="813"/>
        <v>BM$19</v>
      </c>
      <c r="BN666" s="190" t="str">
        <f t="shared" si="813"/>
        <v>BN$19</v>
      </c>
      <c r="BO666" s="190" t="str">
        <f t="shared" si="813"/>
        <v>BO$19</v>
      </c>
      <c r="BP666" s="190" t="str">
        <f t="shared" si="813"/>
        <v>BP$19</v>
      </c>
      <c r="BQ666" s="190" t="str">
        <f t="shared" si="813"/>
        <v>BQ$19</v>
      </c>
      <c r="BR666" s="190" t="str">
        <f t="shared" si="813"/>
        <v>BR$19</v>
      </c>
      <c r="BS666" s="190" t="str">
        <f t="shared" si="813"/>
        <v>BS$19</v>
      </c>
      <c r="BT666" s="190" t="str">
        <f t="shared" si="813"/>
        <v>BT$19</v>
      </c>
      <c r="BU666" s="190" t="str">
        <f t="shared" si="813"/>
        <v>BU$19</v>
      </c>
      <c r="BV666" s="190" t="str">
        <f t="shared" si="813"/>
        <v>BV$19</v>
      </c>
      <c r="BW666" s="190" t="str">
        <f t="shared" si="813"/>
        <v>BW$19</v>
      </c>
      <c r="BX666" s="190" t="str">
        <f t="shared" si="813"/>
        <v>BX$19</v>
      </c>
      <c r="BY666" s="190" t="str">
        <f t="shared" si="813"/>
        <v>BY$19</v>
      </c>
      <c r="BZ666" s="190" t="str">
        <f t="shared" si="813"/>
        <v>BZ$19</v>
      </c>
      <c r="CA666" s="190" t="str">
        <f t="shared" si="813"/>
        <v>CA$19</v>
      </c>
      <c r="CB666" s="190" t="str">
        <f t="shared" si="813"/>
        <v>CB$19</v>
      </c>
      <c r="CC666" s="190" t="str">
        <f t="shared" si="813"/>
        <v>CC$19</v>
      </c>
      <c r="CD666" s="190" t="str">
        <f t="shared" si="813"/>
        <v>CD$19</v>
      </c>
      <c r="CE666" s="190" t="str">
        <f t="shared" ref="CE666:CL666" si="814">CE$23</f>
        <v>CE$19</v>
      </c>
      <c r="CF666" s="190" t="str">
        <f t="shared" si="814"/>
        <v>CF$19</v>
      </c>
      <c r="CG666" s="190" t="str">
        <f t="shared" si="814"/>
        <v>CG$19</v>
      </c>
      <c r="CH666" s="190" t="str">
        <f t="shared" si="814"/>
        <v>CH$19</v>
      </c>
      <c r="CI666" s="190" t="str">
        <f t="shared" si="814"/>
        <v>CI$19</v>
      </c>
      <c r="CJ666" s="190" t="str">
        <f t="shared" si="814"/>
        <v>CJ$19</v>
      </c>
      <c r="CK666" s="190" t="str">
        <f t="shared" si="814"/>
        <v>CK$19</v>
      </c>
      <c r="CL666" s="190" t="str">
        <f t="shared" si="814"/>
        <v>CL$19</v>
      </c>
      <c r="CN666" s="201"/>
      <c r="CO666" s="190" t="str">
        <f t="shared" ref="CO666:DL666" si="815">CO$23</f>
        <v>CO$19</v>
      </c>
      <c r="CP666" s="190" t="str">
        <f t="shared" si="815"/>
        <v>CP$19</v>
      </c>
      <c r="CQ666" s="190" t="str">
        <f t="shared" si="815"/>
        <v>CQ$19</v>
      </c>
      <c r="CR666" s="190" t="str">
        <f t="shared" si="815"/>
        <v>CR$19</v>
      </c>
      <c r="CS666" s="190" t="str">
        <f t="shared" si="815"/>
        <v>CS$19</v>
      </c>
      <c r="CT666" s="190" t="str">
        <f t="shared" si="815"/>
        <v>CT$19</v>
      </c>
      <c r="CU666" s="190" t="str">
        <f t="shared" si="815"/>
        <v>CU$19</v>
      </c>
      <c r="CV666" s="190" t="str">
        <f t="shared" si="815"/>
        <v>CV$19</v>
      </c>
      <c r="CW666" s="190" t="str">
        <f t="shared" si="815"/>
        <v>CW$19</v>
      </c>
      <c r="CX666" s="190" t="str">
        <f t="shared" si="815"/>
        <v>CX$19</v>
      </c>
      <c r="CY666" s="190" t="str">
        <f t="shared" si="815"/>
        <v>CY$19</v>
      </c>
      <c r="CZ666" s="190" t="str">
        <f t="shared" si="815"/>
        <v>CZ$19</v>
      </c>
      <c r="DA666" s="190" t="str">
        <f t="shared" si="815"/>
        <v>DA$19</v>
      </c>
      <c r="DB666" s="190" t="str">
        <f t="shared" si="815"/>
        <v>DB$19</v>
      </c>
      <c r="DC666" s="190" t="str">
        <f t="shared" si="815"/>
        <v>DC$19</v>
      </c>
      <c r="DD666" s="190" t="str">
        <f t="shared" si="815"/>
        <v>DD$19</v>
      </c>
      <c r="DE666" s="190" t="str">
        <f t="shared" si="815"/>
        <v>DE$19</v>
      </c>
      <c r="DF666" s="190" t="str">
        <f t="shared" si="815"/>
        <v>DF$19</v>
      </c>
      <c r="DG666" s="190" t="str">
        <f t="shared" si="815"/>
        <v>DG$19</v>
      </c>
      <c r="DH666" s="190" t="str">
        <f t="shared" si="815"/>
        <v>DH$19</v>
      </c>
      <c r="DI666" s="190" t="str">
        <f t="shared" si="815"/>
        <v>DI$19</v>
      </c>
      <c r="DJ666" s="190" t="str">
        <f t="shared" si="815"/>
        <v>DJ$19</v>
      </c>
      <c r="DK666" s="190" t="str">
        <f t="shared" si="815"/>
        <v>DK$19</v>
      </c>
      <c r="DL666" s="190" t="str">
        <f t="shared" si="815"/>
        <v>DL$19</v>
      </c>
    </row>
    <row r="667" spans="1:116" x14ac:dyDescent="0.4">
      <c r="A667" s="48" t="s">
        <v>218</v>
      </c>
      <c r="B667" s="31" t="s">
        <v>81</v>
      </c>
      <c r="C667" s="31"/>
      <c r="D667" t="s">
        <v>760</v>
      </c>
      <c r="E667" s="8" t="str">
        <f t="shared" ref="E667:E679" si="816">ROW()&amp;" "&amp;D667</f>
        <v>667 SALES-PV</v>
      </c>
      <c r="F667" t="s">
        <v>413</v>
      </c>
      <c r="G667" s="70" t="s">
        <v>779</v>
      </c>
      <c r="H667" s="48"/>
      <c r="I667" s="297"/>
      <c r="J667" s="297"/>
      <c r="K667" s="48"/>
      <c r="L667" s="48"/>
      <c r="M667" s="48"/>
      <c r="N667" s="48"/>
      <c r="O667" s="48"/>
      <c r="P667" s="48"/>
      <c r="R667" s="70"/>
      <c r="S667" s="70"/>
      <c r="T667" s="70"/>
      <c r="U667" s="70"/>
      <c r="V667" s="70"/>
      <c r="W667" s="70"/>
      <c r="X667" s="70"/>
      <c r="Y667" s="70"/>
      <c r="Z667" s="70"/>
      <c r="AA667" s="70"/>
      <c r="AB667" s="70"/>
      <c r="AC667" s="70"/>
      <c r="AD667" s="70"/>
      <c r="AE667" s="70"/>
      <c r="AF667" s="70"/>
      <c r="AG667" s="70"/>
      <c r="AH667" s="70"/>
      <c r="AI667" s="70"/>
      <c r="AJ667" s="70"/>
      <c r="AK667" s="70"/>
      <c r="AL667" s="70"/>
      <c r="AM667" s="70"/>
      <c r="AN667" s="70"/>
      <c r="AO667" s="70"/>
      <c r="AP667" s="70"/>
      <c r="AQ667" s="70"/>
      <c r="AR667" s="70"/>
      <c r="AS667" s="70"/>
      <c r="AT667" s="70"/>
      <c r="AU667" s="70"/>
      <c r="AV667" s="70"/>
      <c r="AW667" s="70"/>
      <c r="AX667" s="70"/>
      <c r="AY667" s="70"/>
      <c r="AZ667" s="70"/>
      <c r="BA667" s="70"/>
      <c r="BB667" s="70"/>
      <c r="BC667" s="70"/>
      <c r="BD667" s="70"/>
      <c r="BE667" s="70"/>
      <c r="BF667" s="70"/>
      <c r="BG667" s="70"/>
      <c r="BH667" s="70"/>
      <c r="BI667" s="70"/>
      <c r="BJ667" s="70"/>
      <c r="BK667" s="70"/>
      <c r="BL667" s="70"/>
      <c r="BM667" s="70"/>
      <c r="BN667" s="70"/>
      <c r="BO667" s="70"/>
      <c r="BP667" s="70"/>
      <c r="BQ667" s="70"/>
      <c r="BR667" s="70"/>
      <c r="BS667" s="70"/>
      <c r="BT667" s="70"/>
      <c r="BU667" s="70"/>
      <c r="BV667" s="70"/>
      <c r="BW667" s="70"/>
      <c r="BX667" s="70"/>
      <c r="BY667" s="70"/>
      <c r="BZ667" s="70"/>
      <c r="CA667" s="70"/>
      <c r="CB667" s="70"/>
      <c r="CC667" s="70"/>
      <c r="CD667" s="70"/>
      <c r="CE667" s="70"/>
      <c r="CF667" s="70"/>
      <c r="CG667" s="70"/>
      <c r="CH667" s="70"/>
      <c r="CI667" s="70"/>
      <c r="CJ667" s="70"/>
      <c r="CK667" s="70"/>
      <c r="CL667" s="70"/>
      <c r="CN667" s="297"/>
      <c r="CO667" s="70"/>
      <c r="CP667" s="70"/>
      <c r="CQ667" s="70"/>
      <c r="CR667" s="70"/>
      <c r="CS667" s="70"/>
      <c r="CT667" s="70"/>
      <c r="CU667" s="70"/>
      <c r="CV667" s="70"/>
      <c r="CW667" s="70"/>
      <c r="CX667" s="70"/>
      <c r="CY667" s="70"/>
      <c r="CZ667" s="70"/>
      <c r="DA667" s="70"/>
      <c r="DB667" s="70"/>
      <c r="DC667" s="70"/>
      <c r="DD667" s="70"/>
      <c r="DE667" s="70"/>
      <c r="DF667" s="70"/>
      <c r="DG667" s="70"/>
      <c r="DH667" s="70"/>
      <c r="DI667" s="70"/>
      <c r="DJ667" s="70"/>
      <c r="DK667" s="70"/>
      <c r="DL667" s="70"/>
    </row>
    <row r="668" spans="1:116" x14ac:dyDescent="0.4">
      <c r="B668" t="s">
        <v>332</v>
      </c>
      <c r="C668" t="s">
        <v>80</v>
      </c>
      <c r="D668" t="s">
        <v>760</v>
      </c>
      <c r="E668" s="8" t="str">
        <f t="shared" si="816"/>
        <v>668 SALES-PV</v>
      </c>
      <c r="G668" s="145" t="str">
        <f>"# of "&amp;G673&amp;"s"</f>
        <v># of units</v>
      </c>
      <c r="H668" s="12"/>
      <c r="I668" s="60"/>
      <c r="J668" s="60"/>
      <c r="K668" s="15">
        <f t="shared" ref="K668:P668" si="817">SUMIF($3:$3,K$2,668:668)</f>
        <v>0</v>
      </c>
      <c r="L668" s="15">
        <f t="shared" si="817"/>
        <v>0</v>
      </c>
      <c r="M668" s="15">
        <f t="shared" si="817"/>
        <v>0</v>
      </c>
      <c r="N668" s="15">
        <f t="shared" si="817"/>
        <v>0</v>
      </c>
      <c r="O668" s="15">
        <f t="shared" si="817"/>
        <v>0</v>
      </c>
      <c r="P668" s="15">
        <f t="shared" si="817"/>
        <v>0</v>
      </c>
      <c r="R668" s="15"/>
      <c r="S668" s="15">
        <f t="shared" ref="S668:AX668" si="818">S194</f>
        <v>0</v>
      </c>
      <c r="T668" s="15">
        <f t="shared" si="818"/>
        <v>0</v>
      </c>
      <c r="U668" s="15">
        <f t="shared" si="818"/>
        <v>0</v>
      </c>
      <c r="V668" s="15">
        <f t="shared" si="818"/>
        <v>0</v>
      </c>
      <c r="W668" s="15">
        <f t="shared" si="818"/>
        <v>0</v>
      </c>
      <c r="X668" s="15">
        <f t="shared" si="818"/>
        <v>0</v>
      </c>
      <c r="Y668" s="15">
        <f t="shared" si="818"/>
        <v>0</v>
      </c>
      <c r="Z668" s="15">
        <f t="shared" si="818"/>
        <v>0</v>
      </c>
      <c r="AA668" s="15">
        <f t="shared" si="818"/>
        <v>0</v>
      </c>
      <c r="AB668" s="15">
        <f t="shared" si="818"/>
        <v>0</v>
      </c>
      <c r="AC668" s="15">
        <f t="shared" si="818"/>
        <v>0</v>
      </c>
      <c r="AD668" s="15">
        <f t="shared" si="818"/>
        <v>0</v>
      </c>
      <c r="AE668" s="15">
        <f t="shared" si="818"/>
        <v>0</v>
      </c>
      <c r="AF668" s="15">
        <f t="shared" si="818"/>
        <v>0</v>
      </c>
      <c r="AG668" s="15">
        <f t="shared" si="818"/>
        <v>0</v>
      </c>
      <c r="AH668" s="15">
        <f t="shared" si="818"/>
        <v>0</v>
      </c>
      <c r="AI668" s="15">
        <f t="shared" si="818"/>
        <v>0</v>
      </c>
      <c r="AJ668" s="15">
        <f t="shared" si="818"/>
        <v>0</v>
      </c>
      <c r="AK668" s="15">
        <f t="shared" si="818"/>
        <v>0</v>
      </c>
      <c r="AL668" s="15">
        <f t="shared" si="818"/>
        <v>0</v>
      </c>
      <c r="AM668" s="15">
        <f t="shared" si="818"/>
        <v>0</v>
      </c>
      <c r="AN668" s="15">
        <f t="shared" si="818"/>
        <v>0</v>
      </c>
      <c r="AO668" s="15">
        <f t="shared" si="818"/>
        <v>0</v>
      </c>
      <c r="AP668" s="15">
        <f t="shared" si="818"/>
        <v>0</v>
      </c>
      <c r="AQ668" s="15">
        <f t="shared" si="818"/>
        <v>0</v>
      </c>
      <c r="AR668" s="15">
        <f t="shared" si="818"/>
        <v>0</v>
      </c>
      <c r="AS668" s="15">
        <f t="shared" si="818"/>
        <v>0</v>
      </c>
      <c r="AT668" s="15">
        <f t="shared" si="818"/>
        <v>0</v>
      </c>
      <c r="AU668" s="15">
        <f t="shared" si="818"/>
        <v>0</v>
      </c>
      <c r="AV668" s="15">
        <f t="shared" si="818"/>
        <v>0</v>
      </c>
      <c r="AW668" s="15">
        <f t="shared" si="818"/>
        <v>0</v>
      </c>
      <c r="AX668" s="15">
        <f t="shared" si="818"/>
        <v>0</v>
      </c>
      <c r="AY668" s="15">
        <f t="shared" ref="AY668:CD668" si="819">AY194</f>
        <v>0</v>
      </c>
      <c r="AZ668" s="15">
        <f t="shared" si="819"/>
        <v>0</v>
      </c>
      <c r="BA668" s="15">
        <f t="shared" si="819"/>
        <v>0</v>
      </c>
      <c r="BB668" s="15">
        <f t="shared" si="819"/>
        <v>0</v>
      </c>
      <c r="BC668" s="15">
        <f t="shared" si="819"/>
        <v>0</v>
      </c>
      <c r="BD668" s="15">
        <f t="shared" si="819"/>
        <v>0</v>
      </c>
      <c r="BE668" s="15">
        <f t="shared" si="819"/>
        <v>0</v>
      </c>
      <c r="BF668" s="15">
        <f t="shared" si="819"/>
        <v>0</v>
      </c>
      <c r="BG668" s="15">
        <f t="shared" si="819"/>
        <v>0</v>
      </c>
      <c r="BH668" s="15">
        <f t="shared" si="819"/>
        <v>0</v>
      </c>
      <c r="BI668" s="15">
        <f t="shared" si="819"/>
        <v>0</v>
      </c>
      <c r="BJ668" s="15">
        <f t="shared" si="819"/>
        <v>0</v>
      </c>
      <c r="BK668" s="15">
        <f t="shared" si="819"/>
        <v>0</v>
      </c>
      <c r="BL668" s="15">
        <f t="shared" si="819"/>
        <v>0</v>
      </c>
      <c r="BM668" s="15">
        <f t="shared" si="819"/>
        <v>0</v>
      </c>
      <c r="BN668" s="15">
        <f t="shared" si="819"/>
        <v>0</v>
      </c>
      <c r="BO668" s="15">
        <f t="shared" si="819"/>
        <v>0</v>
      </c>
      <c r="BP668" s="15">
        <f t="shared" si="819"/>
        <v>0</v>
      </c>
      <c r="BQ668" s="15">
        <f t="shared" si="819"/>
        <v>0</v>
      </c>
      <c r="BR668" s="15">
        <f t="shared" si="819"/>
        <v>0</v>
      </c>
      <c r="BS668" s="15">
        <f t="shared" si="819"/>
        <v>0</v>
      </c>
      <c r="BT668" s="15">
        <f t="shared" si="819"/>
        <v>0</v>
      </c>
      <c r="BU668" s="15">
        <f t="shared" si="819"/>
        <v>0</v>
      </c>
      <c r="BV668" s="15">
        <f t="shared" si="819"/>
        <v>0</v>
      </c>
      <c r="BW668" s="15">
        <f t="shared" si="819"/>
        <v>0</v>
      </c>
      <c r="BX668" s="15">
        <f t="shared" si="819"/>
        <v>0</v>
      </c>
      <c r="BY668" s="15">
        <f t="shared" si="819"/>
        <v>0</v>
      </c>
      <c r="BZ668" s="15">
        <f t="shared" si="819"/>
        <v>0</v>
      </c>
      <c r="CA668" s="15">
        <f t="shared" si="819"/>
        <v>0</v>
      </c>
      <c r="CB668" s="15">
        <f t="shared" si="819"/>
        <v>0</v>
      </c>
      <c r="CC668" s="15">
        <f t="shared" si="819"/>
        <v>0</v>
      </c>
      <c r="CD668" s="15">
        <f t="shared" si="819"/>
        <v>0</v>
      </c>
      <c r="CE668" s="15">
        <f t="shared" ref="CE668:CL668" si="820">CE194</f>
        <v>0</v>
      </c>
      <c r="CF668" s="15">
        <f t="shared" si="820"/>
        <v>0</v>
      </c>
      <c r="CG668" s="15">
        <f t="shared" si="820"/>
        <v>0</v>
      </c>
      <c r="CH668" s="15">
        <f t="shared" si="820"/>
        <v>0</v>
      </c>
      <c r="CI668" s="15">
        <f t="shared" si="820"/>
        <v>0</v>
      </c>
      <c r="CJ668" s="15">
        <f t="shared" si="820"/>
        <v>0</v>
      </c>
      <c r="CK668" s="15">
        <f t="shared" si="820"/>
        <v>0</v>
      </c>
      <c r="CL668" s="15">
        <f t="shared" si="820"/>
        <v>0</v>
      </c>
      <c r="CN668" s="60"/>
      <c r="CO668" s="15" t="e">
        <f t="shared" ref="CO668:DL668" si="821">CO40</f>
        <v>#N/A</v>
      </c>
      <c r="CP668" s="15" t="e">
        <f t="shared" si="821"/>
        <v>#N/A</v>
      </c>
      <c r="CQ668" s="15" t="e">
        <f t="shared" si="821"/>
        <v>#N/A</v>
      </c>
      <c r="CR668" s="15" t="e">
        <f t="shared" si="821"/>
        <v>#N/A</v>
      </c>
      <c r="CS668" s="15" t="e">
        <f t="shared" si="821"/>
        <v>#N/A</v>
      </c>
      <c r="CT668" s="15" t="e">
        <f t="shared" si="821"/>
        <v>#N/A</v>
      </c>
      <c r="CU668" s="15" t="e">
        <f t="shared" si="821"/>
        <v>#N/A</v>
      </c>
      <c r="CV668" s="15" t="e">
        <f t="shared" si="821"/>
        <v>#N/A</v>
      </c>
      <c r="CW668" s="15" t="e">
        <f t="shared" si="821"/>
        <v>#N/A</v>
      </c>
      <c r="CX668" s="15" t="e">
        <f t="shared" si="821"/>
        <v>#N/A</v>
      </c>
      <c r="CY668" s="15" t="e">
        <f t="shared" si="821"/>
        <v>#N/A</v>
      </c>
      <c r="CZ668" s="15" t="e">
        <f t="shared" si="821"/>
        <v>#N/A</v>
      </c>
      <c r="DA668" s="15" t="e">
        <f t="shared" si="821"/>
        <v>#N/A</v>
      </c>
      <c r="DB668" s="15" t="e">
        <f t="shared" si="821"/>
        <v>#N/A</v>
      </c>
      <c r="DC668" s="15" t="e">
        <f t="shared" si="821"/>
        <v>#N/A</v>
      </c>
      <c r="DD668" s="15" t="e">
        <f t="shared" si="821"/>
        <v>#N/A</v>
      </c>
      <c r="DE668" s="15" t="e">
        <f t="shared" si="821"/>
        <v>#N/A</v>
      </c>
      <c r="DF668" s="15" t="e">
        <f t="shared" si="821"/>
        <v>#N/A</v>
      </c>
      <c r="DG668" s="15" t="e">
        <f t="shared" si="821"/>
        <v>#N/A</v>
      </c>
      <c r="DH668" s="15" t="e">
        <f t="shared" si="821"/>
        <v>#N/A</v>
      </c>
      <c r="DI668" s="15" t="e">
        <f t="shared" si="821"/>
        <v>#N/A</v>
      </c>
      <c r="DJ668" s="15" t="e">
        <f t="shared" si="821"/>
        <v>#N/A</v>
      </c>
      <c r="DK668" s="15" t="e">
        <f t="shared" si="821"/>
        <v>#N/A</v>
      </c>
      <c r="DL668" s="15" t="e">
        <f t="shared" si="821"/>
        <v>#N/A</v>
      </c>
    </row>
    <row r="669" spans="1:116" x14ac:dyDescent="0.4">
      <c r="B669" t="str">
        <f>E669</f>
        <v>669 SALES-PV</v>
      </c>
      <c r="D669" t="s">
        <v>760</v>
      </c>
      <c r="E669" s="8" t="str">
        <f t="shared" si="816"/>
        <v>669 SALES-PV</v>
      </c>
      <c r="G669" s="145" t="str">
        <f>"Avg. "&amp;G673&amp;" value"</f>
        <v>Avg. unit value</v>
      </c>
      <c r="H669" s="12"/>
      <c r="I669" s="60"/>
      <c r="J669" s="60"/>
      <c r="K669" s="139">
        <v>10</v>
      </c>
      <c r="L669" s="139">
        <v>10</v>
      </c>
      <c r="M669" s="139">
        <v>10</v>
      </c>
      <c r="N669" s="139">
        <v>10</v>
      </c>
      <c r="O669" s="139">
        <v>10</v>
      </c>
      <c r="P669" s="139">
        <v>10</v>
      </c>
      <c r="R669" s="19"/>
      <c r="S669" s="140" cm="1">
        <f t="array" ref="S669">INDEX($K:$P,ROW(),MATCH(S$3,$K$2:$P$2,0))</f>
        <v>10</v>
      </c>
      <c r="T669" s="140" cm="1">
        <f t="array" ref="T669">INDEX($K:$P,ROW(),MATCH(T$3,$K$2:$P$2,0))</f>
        <v>10</v>
      </c>
      <c r="U669" s="140" cm="1">
        <f t="array" ref="U669">INDEX($K:$P,ROW(),MATCH(U$3,$K$2:$P$2,0))</f>
        <v>10</v>
      </c>
      <c r="V669" s="140" cm="1">
        <f t="array" ref="V669">INDEX($K:$P,ROW(),MATCH(V$3,$K$2:$P$2,0))</f>
        <v>10</v>
      </c>
      <c r="W669" s="140" cm="1">
        <f t="array" ref="W669">INDEX($K:$P,ROW(),MATCH(W$3,$K$2:$P$2,0))</f>
        <v>10</v>
      </c>
      <c r="X669" s="140" cm="1">
        <f t="array" ref="X669">INDEX($K:$P,ROW(),MATCH(X$3,$K$2:$P$2,0))</f>
        <v>10</v>
      </c>
      <c r="Y669" s="140" cm="1">
        <f t="array" ref="Y669">INDEX($K:$P,ROW(),MATCH(Y$3,$K$2:$P$2,0))</f>
        <v>10</v>
      </c>
      <c r="Z669" s="140" cm="1">
        <f t="array" ref="Z669">INDEX($K:$P,ROW(),MATCH(Z$3,$K$2:$P$2,0))</f>
        <v>10</v>
      </c>
      <c r="AA669" s="140" cm="1">
        <f t="array" ref="AA669">INDEX($K:$P,ROW(),MATCH(AA$3,$K$2:$P$2,0))</f>
        <v>10</v>
      </c>
      <c r="AB669" s="140" cm="1">
        <f t="array" ref="AB669">INDEX($K:$P,ROW(),MATCH(AB$3,$K$2:$P$2,0))</f>
        <v>10</v>
      </c>
      <c r="AC669" s="140" cm="1">
        <f t="array" ref="AC669">INDEX($K:$P,ROW(),MATCH(AC$3,$K$2:$P$2,0))</f>
        <v>10</v>
      </c>
      <c r="AD669" s="140" cm="1">
        <f t="array" ref="AD669">INDEX($K:$P,ROW(),MATCH(AD$3,$K$2:$P$2,0))</f>
        <v>10</v>
      </c>
      <c r="AE669" s="140" cm="1">
        <f t="array" ref="AE669">INDEX($K:$P,ROW(),MATCH(AE$3,$K$2:$P$2,0))</f>
        <v>10</v>
      </c>
      <c r="AF669" s="140" cm="1">
        <f t="array" ref="AF669">INDEX($K:$P,ROW(),MATCH(AF$3,$K$2:$P$2,0))</f>
        <v>10</v>
      </c>
      <c r="AG669" s="140" cm="1">
        <f t="array" ref="AG669">INDEX($K:$P,ROW(),MATCH(AG$3,$K$2:$P$2,0))</f>
        <v>10</v>
      </c>
      <c r="AH669" s="140" cm="1">
        <f t="array" ref="AH669">INDEX($K:$P,ROW(),MATCH(AH$3,$K$2:$P$2,0))</f>
        <v>10</v>
      </c>
      <c r="AI669" s="140" cm="1">
        <f t="array" ref="AI669">INDEX($K:$P,ROW(),MATCH(AI$3,$K$2:$P$2,0))</f>
        <v>10</v>
      </c>
      <c r="AJ669" s="140" cm="1">
        <f t="array" ref="AJ669">INDEX($K:$P,ROW(),MATCH(AJ$3,$K$2:$P$2,0))</f>
        <v>10</v>
      </c>
      <c r="AK669" s="140" cm="1">
        <f t="array" ref="AK669">INDEX($K:$P,ROW(),MATCH(AK$3,$K$2:$P$2,0))</f>
        <v>10</v>
      </c>
      <c r="AL669" s="140" cm="1">
        <f t="array" ref="AL669">INDEX($K:$P,ROW(),MATCH(AL$3,$K$2:$P$2,0))</f>
        <v>10</v>
      </c>
      <c r="AM669" s="140" cm="1">
        <f t="array" ref="AM669">INDEX($K:$P,ROW(),MATCH(AM$3,$K$2:$P$2,0))</f>
        <v>10</v>
      </c>
      <c r="AN669" s="140" cm="1">
        <f t="array" ref="AN669">INDEX($K:$P,ROW(),MATCH(AN$3,$K$2:$P$2,0))</f>
        <v>10</v>
      </c>
      <c r="AO669" s="140" cm="1">
        <f t="array" ref="AO669">INDEX($K:$P,ROW(),MATCH(AO$3,$K$2:$P$2,0))</f>
        <v>10</v>
      </c>
      <c r="AP669" s="140" cm="1">
        <f t="array" ref="AP669">INDEX($K:$P,ROW(),MATCH(AP$3,$K$2:$P$2,0))</f>
        <v>10</v>
      </c>
      <c r="AQ669" s="140" cm="1">
        <f t="array" ref="AQ669">INDEX($K:$P,ROW(),MATCH(AQ$3,$K$2:$P$2,0))</f>
        <v>10</v>
      </c>
      <c r="AR669" s="140" cm="1">
        <f t="array" ref="AR669">INDEX($K:$P,ROW(),MATCH(AR$3,$K$2:$P$2,0))</f>
        <v>10</v>
      </c>
      <c r="AS669" s="140" cm="1">
        <f t="array" ref="AS669">INDEX($K:$P,ROW(),MATCH(AS$3,$K$2:$P$2,0))</f>
        <v>10</v>
      </c>
      <c r="AT669" s="140" cm="1">
        <f t="array" ref="AT669">INDEX($K:$P,ROW(),MATCH(AT$3,$K$2:$P$2,0))</f>
        <v>10</v>
      </c>
      <c r="AU669" s="140" cm="1">
        <f t="array" ref="AU669">INDEX($K:$P,ROW(),MATCH(AU$3,$K$2:$P$2,0))</f>
        <v>10</v>
      </c>
      <c r="AV669" s="140" cm="1">
        <f t="array" ref="AV669">INDEX($K:$P,ROW(),MATCH(AV$3,$K$2:$P$2,0))</f>
        <v>10</v>
      </c>
      <c r="AW669" s="140" cm="1">
        <f t="array" ref="AW669">INDEX($K:$P,ROW(),MATCH(AW$3,$K$2:$P$2,0))</f>
        <v>10</v>
      </c>
      <c r="AX669" s="140" cm="1">
        <f t="array" ref="AX669">INDEX($K:$P,ROW(),MATCH(AX$3,$K$2:$P$2,0))</f>
        <v>10</v>
      </c>
      <c r="AY669" s="140" cm="1">
        <f t="array" ref="AY669">INDEX($K:$P,ROW(),MATCH(AY$3,$K$2:$P$2,0))</f>
        <v>10</v>
      </c>
      <c r="AZ669" s="140" cm="1">
        <f t="array" ref="AZ669">INDEX($K:$P,ROW(),MATCH(AZ$3,$K$2:$P$2,0))</f>
        <v>10</v>
      </c>
      <c r="BA669" s="140" cm="1">
        <f t="array" ref="BA669">INDEX($K:$P,ROW(),MATCH(BA$3,$K$2:$P$2,0))</f>
        <v>10</v>
      </c>
      <c r="BB669" s="140" cm="1">
        <f t="array" ref="BB669">INDEX($K:$P,ROW(),MATCH(BB$3,$K$2:$P$2,0))</f>
        <v>10</v>
      </c>
      <c r="BC669" s="140" cm="1">
        <f t="array" ref="BC669">INDEX($K:$P,ROW(),MATCH(BC$3,$K$2:$P$2,0))</f>
        <v>10</v>
      </c>
      <c r="BD669" s="140" cm="1">
        <f t="array" ref="BD669">INDEX($K:$P,ROW(),MATCH(BD$3,$K$2:$P$2,0))</f>
        <v>10</v>
      </c>
      <c r="BE669" s="140" cm="1">
        <f t="array" ref="BE669">INDEX($K:$P,ROW(),MATCH(BE$3,$K$2:$P$2,0))</f>
        <v>10</v>
      </c>
      <c r="BF669" s="140" cm="1">
        <f t="array" ref="BF669">INDEX($K:$P,ROW(),MATCH(BF$3,$K$2:$P$2,0))</f>
        <v>10</v>
      </c>
      <c r="BG669" s="140" cm="1">
        <f t="array" ref="BG669">INDEX($K:$P,ROW(),MATCH(BG$3,$K$2:$P$2,0))</f>
        <v>10</v>
      </c>
      <c r="BH669" s="140" cm="1">
        <f t="array" ref="BH669">INDEX($K:$P,ROW(),MATCH(BH$3,$K$2:$P$2,0))</f>
        <v>10</v>
      </c>
      <c r="BI669" s="140" cm="1">
        <f t="array" ref="BI669">INDEX($K:$P,ROW(),MATCH(BI$3,$K$2:$P$2,0))</f>
        <v>10</v>
      </c>
      <c r="BJ669" s="140" cm="1">
        <f t="array" ref="BJ669">INDEX($K:$P,ROW(),MATCH(BJ$3,$K$2:$P$2,0))</f>
        <v>10</v>
      </c>
      <c r="BK669" s="140" cm="1">
        <f t="array" ref="BK669">INDEX($K:$P,ROW(),MATCH(BK$3,$K$2:$P$2,0))</f>
        <v>10</v>
      </c>
      <c r="BL669" s="140" cm="1">
        <f t="array" ref="BL669">INDEX($K:$P,ROW(),MATCH(BL$3,$K$2:$P$2,0))</f>
        <v>10</v>
      </c>
      <c r="BM669" s="140" cm="1">
        <f t="array" ref="BM669">INDEX($K:$P,ROW(),MATCH(BM$3,$K$2:$P$2,0))</f>
        <v>10</v>
      </c>
      <c r="BN669" s="140" cm="1">
        <f t="array" ref="BN669">INDEX($K:$P,ROW(),MATCH(BN$3,$K$2:$P$2,0))</f>
        <v>10</v>
      </c>
      <c r="BO669" s="140" cm="1">
        <f t="array" ref="BO669">INDEX($K:$P,ROW(),MATCH(BO$3,$K$2:$P$2,0))</f>
        <v>10</v>
      </c>
      <c r="BP669" s="140" cm="1">
        <f t="array" ref="BP669">INDEX($K:$P,ROW(),MATCH(BP$3,$K$2:$P$2,0))</f>
        <v>10</v>
      </c>
      <c r="BQ669" s="140" cm="1">
        <f t="array" ref="BQ669">INDEX($K:$P,ROW(),MATCH(BQ$3,$K$2:$P$2,0))</f>
        <v>10</v>
      </c>
      <c r="BR669" s="140" cm="1">
        <f t="array" ref="BR669">INDEX($K:$P,ROW(),MATCH(BR$3,$K$2:$P$2,0))</f>
        <v>10</v>
      </c>
      <c r="BS669" s="140" cm="1">
        <f t="array" ref="BS669">INDEX($K:$P,ROW(),MATCH(BS$3,$K$2:$P$2,0))</f>
        <v>10</v>
      </c>
      <c r="BT669" s="140" cm="1">
        <f t="array" ref="BT669">INDEX($K:$P,ROW(),MATCH(BT$3,$K$2:$P$2,0))</f>
        <v>10</v>
      </c>
      <c r="BU669" s="140" cm="1">
        <f t="array" ref="BU669">INDEX($K:$P,ROW(),MATCH(BU$3,$K$2:$P$2,0))</f>
        <v>10</v>
      </c>
      <c r="BV669" s="140" cm="1">
        <f t="array" ref="BV669">INDEX($K:$P,ROW(),MATCH(BV$3,$K$2:$P$2,0))</f>
        <v>10</v>
      </c>
      <c r="BW669" s="140" cm="1">
        <f t="array" ref="BW669">INDEX($K:$P,ROW(),MATCH(BW$3,$K$2:$P$2,0))</f>
        <v>10</v>
      </c>
      <c r="BX669" s="140" cm="1">
        <f t="array" ref="BX669">INDEX($K:$P,ROW(),MATCH(BX$3,$K$2:$P$2,0))</f>
        <v>10</v>
      </c>
      <c r="BY669" s="140" cm="1">
        <f t="array" ref="BY669">INDEX($K:$P,ROW(),MATCH(BY$3,$K$2:$P$2,0))</f>
        <v>10</v>
      </c>
      <c r="BZ669" s="140" cm="1">
        <f t="array" ref="BZ669">INDEX($K:$P,ROW(),MATCH(BZ$3,$K$2:$P$2,0))</f>
        <v>10</v>
      </c>
      <c r="CA669" s="140" cm="1">
        <f t="array" ref="CA669">INDEX($K:$P,ROW(),MATCH(CA$3,$K$2:$P$2,0))</f>
        <v>10</v>
      </c>
      <c r="CB669" s="140" cm="1">
        <f t="array" ref="CB669">INDEX($K:$P,ROW(),MATCH(CB$3,$K$2:$P$2,0))</f>
        <v>10</v>
      </c>
      <c r="CC669" s="140" cm="1">
        <f t="array" ref="CC669">INDEX($K:$P,ROW(),MATCH(CC$3,$K$2:$P$2,0))</f>
        <v>10</v>
      </c>
      <c r="CD669" s="140" cm="1">
        <f t="array" ref="CD669">INDEX($K:$P,ROW(),MATCH(CD$3,$K$2:$P$2,0))</f>
        <v>10</v>
      </c>
      <c r="CE669" s="140" cm="1">
        <f t="array" ref="CE669">INDEX($K:$P,ROW(),MATCH(CE$3,$K$2:$P$2,0))</f>
        <v>10</v>
      </c>
      <c r="CF669" s="140" cm="1">
        <f t="array" ref="CF669">INDEX($K:$P,ROW(),MATCH(CF$3,$K$2:$P$2,0))</f>
        <v>10</v>
      </c>
      <c r="CG669" s="140" cm="1">
        <f t="array" ref="CG669">INDEX($K:$P,ROW(),MATCH(CG$3,$K$2:$P$2,0))</f>
        <v>10</v>
      </c>
      <c r="CH669" s="140" cm="1">
        <f t="array" ref="CH669">INDEX($K:$P,ROW(),MATCH(CH$3,$K$2:$P$2,0))</f>
        <v>10</v>
      </c>
      <c r="CI669" s="140" cm="1">
        <f t="array" ref="CI669">INDEX($K:$P,ROW(),MATCH(CI$3,$K$2:$P$2,0))</f>
        <v>10</v>
      </c>
      <c r="CJ669" s="140" cm="1">
        <f t="array" ref="CJ669">INDEX($K:$P,ROW(),MATCH(CJ$3,$K$2:$P$2,0))</f>
        <v>10</v>
      </c>
      <c r="CK669" s="140" cm="1">
        <f t="array" ref="CK669">INDEX($K:$P,ROW(),MATCH(CK$3,$K$2:$P$2,0))</f>
        <v>10</v>
      </c>
      <c r="CL669" s="140" cm="1">
        <f t="array" ref="CL669">INDEX($K:$P,ROW(),MATCH(CL$3,$K$2:$P$2,0))</f>
        <v>10</v>
      </c>
      <c r="CN669" s="60"/>
      <c r="CO669" s="140" t="e" cm="1">
        <f t="array" ref="CO669">INDEX($K:$P,ROW(),MATCH(CO$3,$K$2:$P$2,0))</f>
        <v>#N/A</v>
      </c>
      <c r="CP669" s="140" t="e" cm="1">
        <f t="array" ref="CP669">INDEX($K:$P,ROW(),MATCH(CP$3,$K$2:$P$2,0))</f>
        <v>#N/A</v>
      </c>
      <c r="CQ669" s="140" t="e" cm="1">
        <f t="array" ref="CQ669">INDEX($K:$P,ROW(),MATCH(CQ$3,$K$2:$P$2,0))</f>
        <v>#N/A</v>
      </c>
      <c r="CR669" s="140" t="e" cm="1">
        <f t="array" ref="CR669">INDEX($K:$P,ROW(),MATCH(CR$3,$K$2:$P$2,0))</f>
        <v>#N/A</v>
      </c>
      <c r="CS669" s="140" t="e" cm="1">
        <f t="array" ref="CS669">INDEX($K:$P,ROW(),MATCH(CS$3,$K$2:$P$2,0))</f>
        <v>#N/A</v>
      </c>
      <c r="CT669" s="140" t="e" cm="1">
        <f t="array" ref="CT669">INDEX($K:$P,ROW(),MATCH(CT$3,$K$2:$P$2,0))</f>
        <v>#N/A</v>
      </c>
      <c r="CU669" s="140" t="e" cm="1">
        <f t="array" ref="CU669">INDEX($K:$P,ROW(),MATCH(CU$3,$K$2:$P$2,0))</f>
        <v>#N/A</v>
      </c>
      <c r="CV669" s="140" t="e" cm="1">
        <f t="array" ref="CV669">INDEX($K:$P,ROW(),MATCH(CV$3,$K$2:$P$2,0))</f>
        <v>#N/A</v>
      </c>
      <c r="CW669" s="140" t="e" cm="1">
        <f t="array" ref="CW669">INDEX($K:$P,ROW(),MATCH(CW$3,$K$2:$P$2,0))</f>
        <v>#N/A</v>
      </c>
      <c r="CX669" s="140" t="e" cm="1">
        <f t="array" ref="CX669">INDEX($K:$P,ROW(),MATCH(CX$3,$K$2:$P$2,0))</f>
        <v>#N/A</v>
      </c>
      <c r="CY669" s="140" t="e" cm="1">
        <f t="array" ref="CY669">INDEX($K:$P,ROW(),MATCH(CY$3,$K$2:$P$2,0))</f>
        <v>#N/A</v>
      </c>
      <c r="CZ669" s="140" t="e" cm="1">
        <f t="array" ref="CZ669">INDEX($K:$P,ROW(),MATCH(CZ$3,$K$2:$P$2,0))</f>
        <v>#N/A</v>
      </c>
      <c r="DA669" s="140" t="e" cm="1">
        <f t="array" ref="DA669">INDEX($K:$P,ROW(),MATCH(DA$3,$K$2:$P$2,0))</f>
        <v>#N/A</v>
      </c>
      <c r="DB669" s="140" t="e" cm="1">
        <f t="array" ref="DB669">INDEX($K:$P,ROW(),MATCH(DB$3,$K$2:$P$2,0))</f>
        <v>#N/A</v>
      </c>
      <c r="DC669" s="140" t="e" cm="1">
        <f t="array" ref="DC669">INDEX($K:$P,ROW(),MATCH(DC$3,$K$2:$P$2,0))</f>
        <v>#N/A</v>
      </c>
      <c r="DD669" s="140" t="e" cm="1">
        <f t="array" ref="DD669">INDEX($K:$P,ROW(),MATCH(DD$3,$K$2:$P$2,0))</f>
        <v>#N/A</v>
      </c>
      <c r="DE669" s="140" t="e" cm="1">
        <f t="array" ref="DE669">INDEX($K:$P,ROW(),MATCH(DE$3,$K$2:$P$2,0))</f>
        <v>#N/A</v>
      </c>
      <c r="DF669" s="140" t="e" cm="1">
        <f t="array" ref="DF669">INDEX($K:$P,ROW(),MATCH(DF$3,$K$2:$P$2,0))</f>
        <v>#N/A</v>
      </c>
      <c r="DG669" s="140" t="e" cm="1">
        <f t="array" ref="DG669">INDEX($K:$P,ROW(),MATCH(DG$3,$K$2:$P$2,0))</f>
        <v>#N/A</v>
      </c>
      <c r="DH669" s="140" t="e" cm="1">
        <f t="array" ref="DH669">INDEX($K:$P,ROW(),MATCH(DH$3,$K$2:$P$2,0))</f>
        <v>#N/A</v>
      </c>
      <c r="DI669" s="140" t="e" cm="1">
        <f t="array" ref="DI669">INDEX($K:$P,ROW(),MATCH(DI$3,$K$2:$P$2,0))</f>
        <v>#N/A</v>
      </c>
      <c r="DJ669" s="140" t="e" cm="1">
        <f t="array" ref="DJ669">INDEX($K:$P,ROW(),MATCH(DJ$3,$K$2:$P$2,0))</f>
        <v>#N/A</v>
      </c>
      <c r="DK669" s="140" t="e" cm="1">
        <f t="array" ref="DK669">INDEX($K:$P,ROW(),MATCH(DK$3,$K$2:$P$2,0))</f>
        <v>#N/A</v>
      </c>
      <c r="DL669" s="140" t="e" cm="1">
        <f t="array" ref="DL669">INDEX($K:$P,ROW(),MATCH(DL$3,$K$2:$P$2,0))</f>
        <v>#N/A</v>
      </c>
    </row>
    <row r="670" spans="1:116" x14ac:dyDescent="0.4">
      <c r="C670" t="s">
        <v>198</v>
      </c>
      <c r="D670" t="s">
        <v>760</v>
      </c>
      <c r="E670" s="8" t="str">
        <f t="shared" si="816"/>
        <v>670 SALES-PV</v>
      </c>
      <c r="G670" s="126" t="str">
        <f>"Revenue - "&amp;G672</f>
        <v>Revenue - (Primary label)</v>
      </c>
      <c r="H670" s="27"/>
      <c r="I670" s="78"/>
      <c r="J670" s="78"/>
      <c r="K670" s="33">
        <f t="shared" ref="K670:P670" ca="1" si="822">SUMIF($3:$3,K$2,670:670)</f>
        <v>600000</v>
      </c>
      <c r="L670" s="33">
        <f t="shared" ca="1" si="822"/>
        <v>600000</v>
      </c>
      <c r="M670" s="33">
        <f t="shared" ca="1" si="822"/>
        <v>600000</v>
      </c>
      <c r="N670" s="33">
        <f t="shared" ca="1" si="822"/>
        <v>600000</v>
      </c>
      <c r="O670" s="33">
        <f t="shared" ca="1" si="822"/>
        <v>600000</v>
      </c>
      <c r="P670" s="33">
        <f t="shared" ca="1" si="822"/>
        <v>600000</v>
      </c>
      <c r="R670" s="33"/>
      <c r="S670" s="33" cm="1">
        <f t="array" aca="1" ref="S670" ca="1">S669*INDIRECT(S662)</f>
        <v>50000</v>
      </c>
      <c r="T670" s="33" cm="1">
        <f t="array" aca="1" ref="T670" ca="1">T669*INDIRECT(T662)</f>
        <v>50000</v>
      </c>
      <c r="U670" s="33" cm="1">
        <f t="array" aca="1" ref="U670" ca="1">U669*INDIRECT(U662)</f>
        <v>50000</v>
      </c>
      <c r="V670" s="33" cm="1">
        <f t="array" aca="1" ref="V670" ca="1">V669*INDIRECT(V662)</f>
        <v>50000</v>
      </c>
      <c r="W670" s="33" cm="1">
        <f t="array" aca="1" ref="W670" ca="1">W669*INDIRECT(W662)</f>
        <v>50000</v>
      </c>
      <c r="X670" s="33" cm="1">
        <f t="array" aca="1" ref="X670" ca="1">X669*INDIRECT(X662)</f>
        <v>50000</v>
      </c>
      <c r="Y670" s="33" cm="1">
        <f t="array" aca="1" ref="Y670" ca="1">Y669*INDIRECT(Y662)</f>
        <v>50000</v>
      </c>
      <c r="Z670" s="33" cm="1">
        <f t="array" aca="1" ref="Z670" ca="1">Z669*INDIRECT(Z662)</f>
        <v>50000</v>
      </c>
      <c r="AA670" s="33" cm="1">
        <f t="array" aca="1" ref="AA670" ca="1">AA669*INDIRECT(AA662)</f>
        <v>50000</v>
      </c>
      <c r="AB670" s="33" cm="1">
        <f t="array" aca="1" ref="AB670" ca="1">AB669*INDIRECT(AB662)</f>
        <v>50000</v>
      </c>
      <c r="AC670" s="33" cm="1">
        <f t="array" aca="1" ref="AC670" ca="1">AC669*INDIRECT(AC662)</f>
        <v>50000</v>
      </c>
      <c r="AD670" s="33" cm="1">
        <f t="array" aca="1" ref="AD670" ca="1">AD669*INDIRECT(AD662)</f>
        <v>50000</v>
      </c>
      <c r="AE670" s="33" cm="1">
        <f t="array" aca="1" ref="AE670" ca="1">AE669*INDIRECT(AE662)</f>
        <v>50000</v>
      </c>
      <c r="AF670" s="33" cm="1">
        <f t="array" aca="1" ref="AF670" ca="1">AF669*INDIRECT(AF662)</f>
        <v>50000</v>
      </c>
      <c r="AG670" s="33" cm="1">
        <f t="array" aca="1" ref="AG670" ca="1">AG669*INDIRECT(AG662)</f>
        <v>50000</v>
      </c>
      <c r="AH670" s="33" cm="1">
        <f t="array" aca="1" ref="AH670" ca="1">AH669*INDIRECT(AH662)</f>
        <v>50000</v>
      </c>
      <c r="AI670" s="33" cm="1">
        <f t="array" aca="1" ref="AI670" ca="1">AI669*INDIRECT(AI662)</f>
        <v>50000</v>
      </c>
      <c r="AJ670" s="33" cm="1">
        <f t="array" aca="1" ref="AJ670" ca="1">AJ669*INDIRECT(AJ662)</f>
        <v>50000</v>
      </c>
      <c r="AK670" s="33" cm="1">
        <f t="array" aca="1" ref="AK670" ca="1">AK669*INDIRECT(AK662)</f>
        <v>50000</v>
      </c>
      <c r="AL670" s="33" cm="1">
        <f t="array" aca="1" ref="AL670" ca="1">AL669*INDIRECT(AL662)</f>
        <v>50000</v>
      </c>
      <c r="AM670" s="33" cm="1">
        <f t="array" aca="1" ref="AM670" ca="1">AM669*INDIRECT(AM662)</f>
        <v>50000</v>
      </c>
      <c r="AN670" s="33" cm="1">
        <f t="array" aca="1" ref="AN670" ca="1">AN669*INDIRECT(AN662)</f>
        <v>50000</v>
      </c>
      <c r="AO670" s="33" cm="1">
        <f t="array" aca="1" ref="AO670" ca="1">AO669*INDIRECT(AO662)</f>
        <v>50000</v>
      </c>
      <c r="AP670" s="33" cm="1">
        <f t="array" aca="1" ref="AP670" ca="1">AP669*INDIRECT(AP662)</f>
        <v>50000</v>
      </c>
      <c r="AQ670" s="33" cm="1">
        <f t="array" aca="1" ref="AQ670" ca="1">AQ669*INDIRECT(AQ662)</f>
        <v>50000</v>
      </c>
      <c r="AR670" s="33" cm="1">
        <f t="array" aca="1" ref="AR670" ca="1">AR669*INDIRECT(AR662)</f>
        <v>50000</v>
      </c>
      <c r="AS670" s="33" cm="1">
        <f t="array" aca="1" ref="AS670" ca="1">AS669*INDIRECT(AS662)</f>
        <v>50000</v>
      </c>
      <c r="AT670" s="33" cm="1">
        <f t="array" aca="1" ref="AT670" ca="1">AT669*INDIRECT(AT662)</f>
        <v>50000</v>
      </c>
      <c r="AU670" s="33" cm="1">
        <f t="array" aca="1" ref="AU670" ca="1">AU669*INDIRECT(AU662)</f>
        <v>50000</v>
      </c>
      <c r="AV670" s="33" cm="1">
        <f t="array" aca="1" ref="AV670" ca="1">AV669*INDIRECT(AV662)</f>
        <v>50000</v>
      </c>
      <c r="AW670" s="33" cm="1">
        <f t="array" aca="1" ref="AW670" ca="1">AW669*INDIRECT(AW662)</f>
        <v>50000</v>
      </c>
      <c r="AX670" s="33" cm="1">
        <f t="array" aca="1" ref="AX670" ca="1">AX669*INDIRECT(AX662)</f>
        <v>50000</v>
      </c>
      <c r="AY670" s="33" cm="1">
        <f t="array" aca="1" ref="AY670" ca="1">AY669*INDIRECT(AY662)</f>
        <v>50000</v>
      </c>
      <c r="AZ670" s="33" cm="1">
        <f t="array" aca="1" ref="AZ670" ca="1">AZ669*INDIRECT(AZ662)</f>
        <v>50000</v>
      </c>
      <c r="BA670" s="33" cm="1">
        <f t="array" aca="1" ref="BA670" ca="1">BA669*INDIRECT(BA662)</f>
        <v>50000</v>
      </c>
      <c r="BB670" s="33" cm="1">
        <f t="array" aca="1" ref="BB670" ca="1">BB669*INDIRECT(BB662)</f>
        <v>50000</v>
      </c>
      <c r="BC670" s="33" cm="1">
        <f t="array" aca="1" ref="BC670" ca="1">BC669*INDIRECT(BC662)</f>
        <v>50000</v>
      </c>
      <c r="BD670" s="33" cm="1">
        <f t="array" aca="1" ref="BD670" ca="1">BD669*INDIRECT(BD662)</f>
        <v>50000</v>
      </c>
      <c r="BE670" s="33" cm="1">
        <f t="array" aca="1" ref="BE670" ca="1">BE669*INDIRECT(BE662)</f>
        <v>50000</v>
      </c>
      <c r="BF670" s="33" cm="1">
        <f t="array" aca="1" ref="BF670" ca="1">BF669*INDIRECT(BF662)</f>
        <v>50000</v>
      </c>
      <c r="BG670" s="33" cm="1">
        <f t="array" aca="1" ref="BG670" ca="1">BG669*INDIRECT(BG662)</f>
        <v>50000</v>
      </c>
      <c r="BH670" s="33" cm="1">
        <f t="array" aca="1" ref="BH670" ca="1">BH669*INDIRECT(BH662)</f>
        <v>50000</v>
      </c>
      <c r="BI670" s="33" cm="1">
        <f t="array" aca="1" ref="BI670" ca="1">BI669*INDIRECT(BI662)</f>
        <v>50000</v>
      </c>
      <c r="BJ670" s="33" cm="1">
        <f t="array" aca="1" ref="BJ670" ca="1">BJ669*INDIRECT(BJ662)</f>
        <v>50000</v>
      </c>
      <c r="BK670" s="33" cm="1">
        <f t="array" aca="1" ref="BK670" ca="1">BK669*INDIRECT(BK662)</f>
        <v>50000</v>
      </c>
      <c r="BL670" s="33" cm="1">
        <f t="array" aca="1" ref="BL670" ca="1">BL669*INDIRECT(BL662)</f>
        <v>50000</v>
      </c>
      <c r="BM670" s="33" cm="1">
        <f t="array" aca="1" ref="BM670" ca="1">BM669*INDIRECT(BM662)</f>
        <v>50000</v>
      </c>
      <c r="BN670" s="33" cm="1">
        <f t="array" aca="1" ref="BN670" ca="1">BN669*INDIRECT(BN662)</f>
        <v>50000</v>
      </c>
      <c r="BO670" s="33" cm="1">
        <f t="array" aca="1" ref="BO670" ca="1">BO669*INDIRECT(BO662)</f>
        <v>50000</v>
      </c>
      <c r="BP670" s="33" cm="1">
        <f t="array" aca="1" ref="BP670" ca="1">BP669*INDIRECT(BP662)</f>
        <v>50000</v>
      </c>
      <c r="BQ670" s="33" cm="1">
        <f t="array" aca="1" ref="BQ670" ca="1">BQ669*INDIRECT(BQ662)</f>
        <v>50000</v>
      </c>
      <c r="BR670" s="33" cm="1">
        <f t="array" aca="1" ref="BR670" ca="1">BR669*INDIRECT(BR662)</f>
        <v>50000</v>
      </c>
      <c r="BS670" s="33" cm="1">
        <f t="array" aca="1" ref="BS670" ca="1">BS669*INDIRECT(BS662)</f>
        <v>50000</v>
      </c>
      <c r="BT670" s="33" cm="1">
        <f t="array" aca="1" ref="BT670" ca="1">BT669*INDIRECT(BT662)</f>
        <v>50000</v>
      </c>
      <c r="BU670" s="33" cm="1">
        <f t="array" aca="1" ref="BU670" ca="1">BU669*INDIRECT(BU662)</f>
        <v>50000</v>
      </c>
      <c r="BV670" s="33" cm="1">
        <f t="array" aca="1" ref="BV670" ca="1">BV669*INDIRECT(BV662)</f>
        <v>50000</v>
      </c>
      <c r="BW670" s="33" cm="1">
        <f t="array" aca="1" ref="BW670" ca="1">BW669*INDIRECT(BW662)</f>
        <v>50000</v>
      </c>
      <c r="BX670" s="33" cm="1">
        <f t="array" aca="1" ref="BX670" ca="1">BX669*INDIRECT(BX662)</f>
        <v>50000</v>
      </c>
      <c r="BY670" s="33" cm="1">
        <f t="array" aca="1" ref="BY670" ca="1">BY669*INDIRECT(BY662)</f>
        <v>50000</v>
      </c>
      <c r="BZ670" s="33" cm="1">
        <f t="array" aca="1" ref="BZ670" ca="1">BZ669*INDIRECT(BZ662)</f>
        <v>50000</v>
      </c>
      <c r="CA670" s="33" cm="1">
        <f t="array" aca="1" ref="CA670" ca="1">CA669*INDIRECT(CA662)</f>
        <v>50000</v>
      </c>
      <c r="CB670" s="33" cm="1">
        <f t="array" aca="1" ref="CB670" ca="1">CB669*INDIRECT(CB662)</f>
        <v>50000</v>
      </c>
      <c r="CC670" s="33" cm="1">
        <f t="array" aca="1" ref="CC670" ca="1">CC669*INDIRECT(CC662)</f>
        <v>50000</v>
      </c>
      <c r="CD670" s="33" cm="1">
        <f t="array" aca="1" ref="CD670" ca="1">CD669*INDIRECT(CD662)</f>
        <v>50000</v>
      </c>
      <c r="CE670" s="33" cm="1">
        <f t="array" aca="1" ref="CE670" ca="1">CE669*INDIRECT(CE662)</f>
        <v>50000</v>
      </c>
      <c r="CF670" s="33" cm="1">
        <f t="array" aca="1" ref="CF670" ca="1">CF669*INDIRECT(CF662)</f>
        <v>50000</v>
      </c>
      <c r="CG670" s="33" cm="1">
        <f t="array" aca="1" ref="CG670" ca="1">CG669*INDIRECT(CG662)</f>
        <v>50000</v>
      </c>
      <c r="CH670" s="33" cm="1">
        <f t="array" aca="1" ref="CH670" ca="1">CH669*INDIRECT(CH662)</f>
        <v>50000</v>
      </c>
      <c r="CI670" s="33" cm="1">
        <f t="array" aca="1" ref="CI670" ca="1">CI669*INDIRECT(CI662)</f>
        <v>50000</v>
      </c>
      <c r="CJ670" s="33" cm="1">
        <f t="array" aca="1" ref="CJ670" ca="1">CJ669*INDIRECT(CJ662)</f>
        <v>50000</v>
      </c>
      <c r="CK670" s="33" cm="1">
        <f t="array" aca="1" ref="CK670" ca="1">CK669*INDIRECT(CK662)</f>
        <v>50000</v>
      </c>
      <c r="CL670" s="33" cm="1">
        <f t="array" aca="1" ref="CL670" ca="1">CL669*INDIRECT(CL662)</f>
        <v>50000</v>
      </c>
      <c r="CN670" s="78"/>
      <c r="CO670" s="33" t="e" cm="1">
        <f t="array" aca="1" ref="CO670" ca="1">CO669*INDIRECT(CO662)</f>
        <v>#N/A</v>
      </c>
      <c r="CP670" s="33" t="e" cm="1">
        <f t="array" aca="1" ref="CP670" ca="1">CP669*INDIRECT(CP662)</f>
        <v>#N/A</v>
      </c>
      <c r="CQ670" s="33" t="e" cm="1">
        <f t="array" aca="1" ref="CQ670" ca="1">CQ669*INDIRECT(CQ662)</f>
        <v>#N/A</v>
      </c>
      <c r="CR670" s="33" t="e" cm="1">
        <f t="array" aca="1" ref="CR670" ca="1">CR669*INDIRECT(CR662)</f>
        <v>#N/A</v>
      </c>
      <c r="CS670" s="33" t="e" cm="1">
        <f t="array" aca="1" ref="CS670" ca="1">CS669*INDIRECT(CS662)</f>
        <v>#N/A</v>
      </c>
      <c r="CT670" s="33" t="e" cm="1">
        <f t="array" aca="1" ref="CT670" ca="1">CT669*INDIRECT(CT662)</f>
        <v>#N/A</v>
      </c>
      <c r="CU670" s="33" t="e" cm="1">
        <f t="array" aca="1" ref="CU670" ca="1">CU669*INDIRECT(CU662)</f>
        <v>#N/A</v>
      </c>
      <c r="CV670" s="33" t="e" cm="1">
        <f t="array" aca="1" ref="CV670" ca="1">CV669*INDIRECT(CV662)</f>
        <v>#N/A</v>
      </c>
      <c r="CW670" s="33" t="e" cm="1">
        <f t="array" aca="1" ref="CW670" ca="1">CW669*INDIRECT(CW662)</f>
        <v>#N/A</v>
      </c>
      <c r="CX670" s="33" t="e" cm="1">
        <f t="array" aca="1" ref="CX670" ca="1">CX669*INDIRECT(CX662)</f>
        <v>#N/A</v>
      </c>
      <c r="CY670" s="33" t="e" cm="1">
        <f t="array" aca="1" ref="CY670" ca="1">CY669*INDIRECT(CY662)</f>
        <v>#N/A</v>
      </c>
      <c r="CZ670" s="33" t="e" cm="1">
        <f t="array" aca="1" ref="CZ670" ca="1">CZ669*INDIRECT(CZ662)</f>
        <v>#N/A</v>
      </c>
      <c r="DA670" s="33" t="e" cm="1">
        <f t="array" aca="1" ref="DA670" ca="1">DA669*INDIRECT(DA662)</f>
        <v>#N/A</v>
      </c>
      <c r="DB670" s="33" t="e" cm="1">
        <f t="array" aca="1" ref="DB670" ca="1">DB669*INDIRECT(DB662)</f>
        <v>#N/A</v>
      </c>
      <c r="DC670" s="33" t="e" cm="1">
        <f t="array" aca="1" ref="DC670" ca="1">DC669*INDIRECT(DC662)</f>
        <v>#N/A</v>
      </c>
      <c r="DD670" s="33" t="e" cm="1">
        <f t="array" aca="1" ref="DD670" ca="1">DD669*INDIRECT(DD662)</f>
        <v>#N/A</v>
      </c>
      <c r="DE670" s="33" t="e" cm="1">
        <f t="array" aca="1" ref="DE670" ca="1">DE669*INDIRECT(DE662)</f>
        <v>#N/A</v>
      </c>
      <c r="DF670" s="33" t="e" cm="1">
        <f t="array" aca="1" ref="DF670" ca="1">DF669*INDIRECT(DF662)</f>
        <v>#N/A</v>
      </c>
      <c r="DG670" s="33" t="e" cm="1">
        <f t="array" aca="1" ref="DG670" ca="1">DG669*INDIRECT(DG662)</f>
        <v>#N/A</v>
      </c>
      <c r="DH670" s="33" t="e" cm="1">
        <f t="array" aca="1" ref="DH670" ca="1">DH669*INDIRECT(DH662)</f>
        <v>#N/A</v>
      </c>
      <c r="DI670" s="33" t="e" cm="1">
        <f t="array" aca="1" ref="DI670" ca="1">DI669*INDIRECT(DI662)</f>
        <v>#N/A</v>
      </c>
      <c r="DJ670" s="33" t="e" cm="1">
        <f t="array" aca="1" ref="DJ670" ca="1">DJ669*INDIRECT(DJ662)</f>
        <v>#N/A</v>
      </c>
      <c r="DK670" s="33" t="e" cm="1">
        <f t="array" aca="1" ref="DK670" ca="1">DK669*INDIRECT(DK662)</f>
        <v>#N/A</v>
      </c>
      <c r="DL670" s="33" t="e" cm="1">
        <f t="array" aca="1" ref="DL670" ca="1">DL669*INDIRECT(DL662)</f>
        <v>#N/A</v>
      </c>
    </row>
    <row r="671" spans="1:116" x14ac:dyDescent="0.4">
      <c r="D671" t="s">
        <v>760</v>
      </c>
      <c r="E671" s="8" t="str">
        <f t="shared" ref="E671" si="823">ROW()&amp;" "&amp;D671</f>
        <v>671 SALES-PV</v>
      </c>
      <c r="G671" s="126"/>
      <c r="H671" s="27"/>
      <c r="I671" s="78"/>
      <c r="J671" s="78"/>
      <c r="K671" s="33"/>
      <c r="L671" s="33"/>
      <c r="M671" s="33"/>
      <c r="N671" s="33"/>
      <c r="O671" s="33"/>
      <c r="P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3"/>
      <c r="AV671" s="33"/>
      <c r="AW671" s="33"/>
      <c r="AX671" s="33"/>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c r="BV671" s="33"/>
      <c r="BW671" s="33"/>
      <c r="BX671" s="33"/>
      <c r="BY671" s="33"/>
      <c r="BZ671" s="33"/>
      <c r="CA671" s="33"/>
      <c r="CB671" s="33"/>
      <c r="CC671" s="33"/>
      <c r="CD671" s="33"/>
      <c r="CE671" s="33"/>
      <c r="CF671" s="33"/>
      <c r="CG671" s="33"/>
      <c r="CH671" s="33"/>
      <c r="CI671" s="33"/>
      <c r="CJ671" s="33"/>
      <c r="CK671" s="33"/>
      <c r="CL671" s="33"/>
      <c r="CN671" s="78"/>
      <c r="CO671" s="33"/>
      <c r="CP671" s="33"/>
      <c r="CQ671" s="33"/>
      <c r="CR671" s="33"/>
      <c r="CS671" s="33"/>
      <c r="CT671" s="33"/>
      <c r="CU671" s="33"/>
      <c r="CV671" s="33"/>
      <c r="CW671" s="33"/>
      <c r="CX671" s="33"/>
      <c r="CY671" s="33"/>
      <c r="CZ671" s="33"/>
      <c r="DA671" s="33"/>
      <c r="DB671" s="33"/>
      <c r="DC671" s="33"/>
      <c r="DD671" s="33"/>
      <c r="DE671" s="33"/>
      <c r="DF671" s="33"/>
      <c r="DG671" s="33"/>
      <c r="DH671" s="33"/>
      <c r="DI671" s="33"/>
      <c r="DJ671" s="33"/>
      <c r="DK671" s="33"/>
      <c r="DL671" s="33"/>
    </row>
    <row r="672" spans="1:116" x14ac:dyDescent="0.4">
      <c r="B672" t="s">
        <v>332</v>
      </c>
      <c r="D672" t="s">
        <v>760</v>
      </c>
      <c r="E672" s="8" t="str">
        <f t="shared" si="816"/>
        <v>672 SALES-PV</v>
      </c>
      <c r="G672" s="8" t="str">
        <f>G659</f>
        <v>(Primary label)</v>
      </c>
      <c r="H672" s="27"/>
      <c r="I672" s="78"/>
      <c r="J672" s="78"/>
      <c r="K672" s="33"/>
      <c r="L672" s="33"/>
      <c r="M672" s="33"/>
      <c r="N672" s="33"/>
      <c r="O672" s="33"/>
      <c r="P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3"/>
      <c r="AV672" s="33"/>
      <c r="AW672" s="33"/>
      <c r="AX672" s="33"/>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c r="BV672" s="33"/>
      <c r="BW672" s="33"/>
      <c r="BX672" s="33"/>
      <c r="BY672" s="33"/>
      <c r="BZ672" s="33"/>
      <c r="CA672" s="33"/>
      <c r="CB672" s="33"/>
      <c r="CC672" s="33"/>
      <c r="CD672" s="33"/>
      <c r="CE672" s="33"/>
      <c r="CF672" s="33"/>
      <c r="CG672" s="33"/>
      <c r="CH672" s="33"/>
      <c r="CI672" s="33"/>
      <c r="CJ672" s="33"/>
      <c r="CK672" s="33"/>
      <c r="CL672" s="33"/>
      <c r="CN672" s="78"/>
      <c r="CO672" s="33"/>
      <c r="CP672" s="33"/>
      <c r="CQ672" s="33"/>
      <c r="CR672" s="33"/>
      <c r="CS672" s="33"/>
      <c r="CT672" s="33"/>
      <c r="CU672" s="33"/>
      <c r="CV672" s="33"/>
      <c r="CW672" s="33"/>
      <c r="CX672" s="33"/>
      <c r="CY672" s="33"/>
      <c r="CZ672" s="33"/>
      <c r="DA672" s="33"/>
      <c r="DB672" s="33"/>
      <c r="DC672" s="33"/>
      <c r="DD672" s="33"/>
      <c r="DE672" s="33"/>
      <c r="DF672" s="33"/>
      <c r="DG672" s="33"/>
      <c r="DH672" s="33"/>
      <c r="DI672" s="33"/>
      <c r="DJ672" s="33"/>
      <c r="DK672" s="33"/>
      <c r="DL672" s="33"/>
    </row>
    <row r="673" spans="1:116" x14ac:dyDescent="0.4">
      <c r="B673" t="s">
        <v>332</v>
      </c>
      <c r="D673" t="s">
        <v>760</v>
      </c>
      <c r="E673" s="8" t="str">
        <f>ROW()&amp;" "&amp;D673</f>
        <v>673 SALES-PV</v>
      </c>
      <c r="G673" s="241" t="str">
        <f>IFERROR(SUBSTITUTE(G667,":",""),"no unit")</f>
        <v>unit</v>
      </c>
      <c r="H673" s="27"/>
      <c r="I673" s="78"/>
      <c r="J673" s="78"/>
      <c r="K673" s="33"/>
      <c r="L673" s="33"/>
      <c r="M673" s="33"/>
      <c r="N673" s="33"/>
      <c r="O673" s="33"/>
      <c r="P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3"/>
      <c r="AV673" s="33"/>
      <c r="AW673" s="33"/>
      <c r="AX673" s="33"/>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c r="BV673" s="33"/>
      <c r="BW673" s="33"/>
      <c r="BX673" s="33"/>
      <c r="BY673" s="33"/>
      <c r="BZ673" s="33"/>
      <c r="CA673" s="33"/>
      <c r="CB673" s="33"/>
      <c r="CC673" s="33"/>
      <c r="CD673" s="33"/>
      <c r="CE673" s="33"/>
      <c r="CF673" s="33"/>
      <c r="CG673" s="33"/>
      <c r="CH673" s="33"/>
      <c r="CI673" s="33"/>
      <c r="CJ673" s="33"/>
      <c r="CK673" s="33"/>
      <c r="CL673" s="33"/>
      <c r="CN673" s="78"/>
      <c r="CO673" s="33"/>
      <c r="CP673" s="33"/>
      <c r="CQ673" s="33"/>
      <c r="CR673" s="33"/>
      <c r="CS673" s="33"/>
      <c r="CT673" s="33"/>
      <c r="CU673" s="33"/>
      <c r="CV673" s="33"/>
      <c r="CW673" s="33"/>
      <c r="CX673" s="33"/>
      <c r="CY673" s="33"/>
      <c r="CZ673" s="33"/>
      <c r="DA673" s="33"/>
      <c r="DB673" s="33"/>
      <c r="DC673" s="33"/>
      <c r="DD673" s="33"/>
      <c r="DE673" s="33"/>
      <c r="DF673" s="33"/>
      <c r="DG673" s="33"/>
      <c r="DH673" s="33"/>
      <c r="DI673" s="33"/>
      <c r="DJ673" s="33"/>
      <c r="DK673" s="33"/>
      <c r="DL673" s="33"/>
    </row>
    <row r="674" spans="1:116" x14ac:dyDescent="0.4">
      <c r="B674" t="s">
        <v>332</v>
      </c>
      <c r="D674" t="s">
        <v>760</v>
      </c>
      <c r="E674" s="8" t="str">
        <f t="shared" si="816"/>
        <v>674 SALES-PV</v>
      </c>
      <c r="G674" s="8" t="s">
        <v>334</v>
      </c>
      <c r="H674" s="27"/>
      <c r="I674" s="78"/>
      <c r="J674" s="78"/>
      <c r="K674" s="33"/>
      <c r="L674" s="33"/>
      <c r="M674" s="33"/>
      <c r="N674" s="33"/>
      <c r="O674" s="33"/>
      <c r="P674" s="33"/>
      <c r="R674" s="33"/>
      <c r="S674" s="4" t="str">
        <f t="shared" ref="S674:AX674" si="824">ADDRESS(ROW(S670),COLUMN(S670),2)</f>
        <v>S$670</v>
      </c>
      <c r="T674" s="4" t="str">
        <f t="shared" si="824"/>
        <v>T$670</v>
      </c>
      <c r="U674" s="4" t="str">
        <f t="shared" si="824"/>
        <v>U$670</v>
      </c>
      <c r="V674" s="4" t="str">
        <f t="shared" si="824"/>
        <v>V$670</v>
      </c>
      <c r="W674" s="4" t="str">
        <f t="shared" si="824"/>
        <v>W$670</v>
      </c>
      <c r="X674" s="4" t="str">
        <f t="shared" si="824"/>
        <v>X$670</v>
      </c>
      <c r="Y674" s="4" t="str">
        <f t="shared" si="824"/>
        <v>Y$670</v>
      </c>
      <c r="Z674" s="4" t="str">
        <f t="shared" si="824"/>
        <v>Z$670</v>
      </c>
      <c r="AA674" s="4" t="str">
        <f t="shared" si="824"/>
        <v>AA$670</v>
      </c>
      <c r="AB674" s="4" t="str">
        <f t="shared" si="824"/>
        <v>AB$670</v>
      </c>
      <c r="AC674" s="4" t="str">
        <f t="shared" si="824"/>
        <v>AC$670</v>
      </c>
      <c r="AD674" s="4" t="str">
        <f t="shared" si="824"/>
        <v>AD$670</v>
      </c>
      <c r="AE674" s="4" t="str">
        <f t="shared" si="824"/>
        <v>AE$670</v>
      </c>
      <c r="AF674" s="4" t="str">
        <f t="shared" si="824"/>
        <v>AF$670</v>
      </c>
      <c r="AG674" s="4" t="str">
        <f t="shared" si="824"/>
        <v>AG$670</v>
      </c>
      <c r="AH674" s="4" t="str">
        <f t="shared" si="824"/>
        <v>AH$670</v>
      </c>
      <c r="AI674" s="4" t="str">
        <f t="shared" si="824"/>
        <v>AI$670</v>
      </c>
      <c r="AJ674" s="4" t="str">
        <f t="shared" si="824"/>
        <v>AJ$670</v>
      </c>
      <c r="AK674" s="4" t="str">
        <f t="shared" si="824"/>
        <v>AK$670</v>
      </c>
      <c r="AL674" s="4" t="str">
        <f t="shared" si="824"/>
        <v>AL$670</v>
      </c>
      <c r="AM674" s="4" t="str">
        <f t="shared" si="824"/>
        <v>AM$670</v>
      </c>
      <c r="AN674" s="4" t="str">
        <f t="shared" si="824"/>
        <v>AN$670</v>
      </c>
      <c r="AO674" s="4" t="str">
        <f t="shared" si="824"/>
        <v>AO$670</v>
      </c>
      <c r="AP674" s="4" t="str">
        <f t="shared" si="824"/>
        <v>AP$670</v>
      </c>
      <c r="AQ674" s="4" t="str">
        <f t="shared" si="824"/>
        <v>AQ$670</v>
      </c>
      <c r="AR674" s="4" t="str">
        <f t="shared" si="824"/>
        <v>AR$670</v>
      </c>
      <c r="AS674" s="4" t="str">
        <f t="shared" si="824"/>
        <v>AS$670</v>
      </c>
      <c r="AT674" s="4" t="str">
        <f t="shared" si="824"/>
        <v>AT$670</v>
      </c>
      <c r="AU674" s="4" t="str">
        <f t="shared" si="824"/>
        <v>AU$670</v>
      </c>
      <c r="AV674" s="4" t="str">
        <f t="shared" si="824"/>
        <v>AV$670</v>
      </c>
      <c r="AW674" s="4" t="str">
        <f t="shared" si="824"/>
        <v>AW$670</v>
      </c>
      <c r="AX674" s="4" t="str">
        <f t="shared" si="824"/>
        <v>AX$670</v>
      </c>
      <c r="AY674" s="4" t="str">
        <f t="shared" ref="AY674:CD674" si="825">ADDRESS(ROW(AY670),COLUMN(AY670),2)</f>
        <v>AY$670</v>
      </c>
      <c r="AZ674" s="4" t="str">
        <f t="shared" si="825"/>
        <v>AZ$670</v>
      </c>
      <c r="BA674" s="4" t="str">
        <f t="shared" si="825"/>
        <v>BA$670</v>
      </c>
      <c r="BB674" s="4" t="str">
        <f t="shared" si="825"/>
        <v>BB$670</v>
      </c>
      <c r="BC674" s="4" t="str">
        <f t="shared" si="825"/>
        <v>BC$670</v>
      </c>
      <c r="BD674" s="4" t="str">
        <f t="shared" si="825"/>
        <v>BD$670</v>
      </c>
      <c r="BE674" s="4" t="str">
        <f t="shared" si="825"/>
        <v>BE$670</v>
      </c>
      <c r="BF674" s="4" t="str">
        <f t="shared" si="825"/>
        <v>BF$670</v>
      </c>
      <c r="BG674" s="4" t="str">
        <f t="shared" si="825"/>
        <v>BG$670</v>
      </c>
      <c r="BH674" s="4" t="str">
        <f t="shared" si="825"/>
        <v>BH$670</v>
      </c>
      <c r="BI674" s="4" t="str">
        <f t="shared" si="825"/>
        <v>BI$670</v>
      </c>
      <c r="BJ674" s="4" t="str">
        <f t="shared" si="825"/>
        <v>BJ$670</v>
      </c>
      <c r="BK674" s="4" t="str">
        <f t="shared" si="825"/>
        <v>BK$670</v>
      </c>
      <c r="BL674" s="4" t="str">
        <f t="shared" si="825"/>
        <v>BL$670</v>
      </c>
      <c r="BM674" s="4" t="str">
        <f t="shared" si="825"/>
        <v>BM$670</v>
      </c>
      <c r="BN674" s="4" t="str">
        <f t="shared" si="825"/>
        <v>BN$670</v>
      </c>
      <c r="BO674" s="4" t="str">
        <f t="shared" si="825"/>
        <v>BO$670</v>
      </c>
      <c r="BP674" s="4" t="str">
        <f t="shared" si="825"/>
        <v>BP$670</v>
      </c>
      <c r="BQ674" s="4" t="str">
        <f t="shared" si="825"/>
        <v>BQ$670</v>
      </c>
      <c r="BR674" s="4" t="str">
        <f t="shared" si="825"/>
        <v>BR$670</v>
      </c>
      <c r="BS674" s="4" t="str">
        <f t="shared" si="825"/>
        <v>BS$670</v>
      </c>
      <c r="BT674" s="4" t="str">
        <f t="shared" si="825"/>
        <v>BT$670</v>
      </c>
      <c r="BU674" s="4" t="str">
        <f t="shared" si="825"/>
        <v>BU$670</v>
      </c>
      <c r="BV674" s="4" t="str">
        <f t="shared" si="825"/>
        <v>BV$670</v>
      </c>
      <c r="BW674" s="4" t="str">
        <f t="shared" si="825"/>
        <v>BW$670</v>
      </c>
      <c r="BX674" s="4" t="str">
        <f t="shared" si="825"/>
        <v>BX$670</v>
      </c>
      <c r="BY674" s="4" t="str">
        <f t="shared" si="825"/>
        <v>BY$670</v>
      </c>
      <c r="BZ674" s="4" t="str">
        <f t="shared" si="825"/>
        <v>BZ$670</v>
      </c>
      <c r="CA674" s="4" t="str">
        <f t="shared" si="825"/>
        <v>CA$670</v>
      </c>
      <c r="CB674" s="4" t="str">
        <f t="shared" si="825"/>
        <v>CB$670</v>
      </c>
      <c r="CC674" s="4" t="str">
        <f t="shared" si="825"/>
        <v>CC$670</v>
      </c>
      <c r="CD674" s="4" t="str">
        <f t="shared" si="825"/>
        <v>CD$670</v>
      </c>
      <c r="CE674" s="4" t="str">
        <f t="shared" ref="CE674:CL674" si="826">ADDRESS(ROW(CE670),COLUMN(CE670),2)</f>
        <v>CE$670</v>
      </c>
      <c r="CF674" s="4" t="str">
        <f t="shared" si="826"/>
        <v>CF$670</v>
      </c>
      <c r="CG674" s="4" t="str">
        <f t="shared" si="826"/>
        <v>CG$670</v>
      </c>
      <c r="CH674" s="4" t="str">
        <f t="shared" si="826"/>
        <v>CH$670</v>
      </c>
      <c r="CI674" s="4" t="str">
        <f t="shared" si="826"/>
        <v>CI$670</v>
      </c>
      <c r="CJ674" s="4" t="str">
        <f t="shared" si="826"/>
        <v>CJ$670</v>
      </c>
      <c r="CK674" s="4" t="str">
        <f t="shared" si="826"/>
        <v>CK$670</v>
      </c>
      <c r="CL674" s="4" t="str">
        <f t="shared" si="826"/>
        <v>CL$670</v>
      </c>
      <c r="CN674" s="78"/>
      <c r="CO674" s="4" t="str">
        <f t="shared" ref="CO674:DK674" si="827">ADDRESS(ROW(CO670),COLUMN(CO670),2)</f>
        <v>CO$670</v>
      </c>
      <c r="CP674" s="4" t="str">
        <f t="shared" si="827"/>
        <v>CP$670</v>
      </c>
      <c r="CQ674" s="4" t="str">
        <f t="shared" si="827"/>
        <v>CQ$670</v>
      </c>
      <c r="CR674" s="4" t="str">
        <f t="shared" si="827"/>
        <v>CR$670</v>
      </c>
      <c r="CS674" s="4" t="str">
        <f t="shared" si="827"/>
        <v>CS$670</v>
      </c>
      <c r="CT674" s="4" t="str">
        <f t="shared" si="827"/>
        <v>CT$670</v>
      </c>
      <c r="CU674" s="4" t="str">
        <f t="shared" si="827"/>
        <v>CU$670</v>
      </c>
      <c r="CV674" s="4" t="str">
        <f t="shared" si="827"/>
        <v>CV$670</v>
      </c>
      <c r="CW674" s="4" t="str">
        <f t="shared" si="827"/>
        <v>CW$670</v>
      </c>
      <c r="CX674" s="4" t="str">
        <f t="shared" si="827"/>
        <v>CX$670</v>
      </c>
      <c r="CY674" s="4" t="str">
        <f t="shared" si="827"/>
        <v>CY$670</v>
      </c>
      <c r="CZ674" s="4" t="str">
        <f t="shared" si="827"/>
        <v>CZ$670</v>
      </c>
      <c r="DA674" s="4" t="str">
        <f t="shared" si="827"/>
        <v>DA$670</v>
      </c>
      <c r="DB674" s="4" t="str">
        <f t="shared" si="827"/>
        <v>DB$670</v>
      </c>
      <c r="DC674" s="4" t="str">
        <f t="shared" si="827"/>
        <v>DC$670</v>
      </c>
      <c r="DD674" s="4" t="str">
        <f t="shared" si="827"/>
        <v>DD$670</v>
      </c>
      <c r="DE674" s="4" t="str">
        <f t="shared" si="827"/>
        <v>DE$670</v>
      </c>
      <c r="DF674" s="4" t="str">
        <f t="shared" si="827"/>
        <v>DF$670</v>
      </c>
      <c r="DG674" s="4" t="str">
        <f t="shared" si="827"/>
        <v>DG$670</v>
      </c>
      <c r="DH674" s="4" t="str">
        <f t="shared" si="827"/>
        <v>DH$670</v>
      </c>
      <c r="DI674" s="4" t="str">
        <f t="shared" si="827"/>
        <v>DI$670</v>
      </c>
      <c r="DJ674" s="4" t="str">
        <f t="shared" si="827"/>
        <v>DJ$670</v>
      </c>
      <c r="DK674" s="4" t="str">
        <f t="shared" si="827"/>
        <v>DK$670</v>
      </c>
      <c r="DL674" s="4" t="str">
        <f t="shared" ref="DL674" si="828">ADDRESS(ROW(DL670),COLUMN(DL670),2)</f>
        <v>DL$670</v>
      </c>
    </row>
    <row r="675" spans="1:116" x14ac:dyDescent="0.4">
      <c r="B675" t="s">
        <v>332</v>
      </c>
      <c r="D675" t="s">
        <v>760</v>
      </c>
      <c r="E675" s="8" t="str">
        <f t="shared" si="816"/>
        <v>675 SALES-PV</v>
      </c>
      <c r="G675" s="128" t="s">
        <v>333</v>
      </c>
      <c r="H675" s="56"/>
      <c r="I675" s="79"/>
      <c r="J675" s="79"/>
      <c r="K675" s="15"/>
      <c r="L675" s="15"/>
      <c r="M675" s="15"/>
      <c r="N675" s="15"/>
      <c r="O675" s="15"/>
      <c r="P675" s="15"/>
      <c r="R675" s="15"/>
      <c r="S675" s="179" t="str">
        <f t="shared" ref="S675:AX675" si="829">S662</f>
        <v>S$17</v>
      </c>
      <c r="T675" s="179" t="str">
        <f t="shared" si="829"/>
        <v>T$17</v>
      </c>
      <c r="U675" s="179" t="str">
        <f t="shared" si="829"/>
        <v>U$17</v>
      </c>
      <c r="V675" s="179" t="str">
        <f t="shared" si="829"/>
        <v>V$17</v>
      </c>
      <c r="W675" s="179" t="str">
        <f t="shared" si="829"/>
        <v>W$17</v>
      </c>
      <c r="X675" s="179" t="str">
        <f t="shared" si="829"/>
        <v>X$17</v>
      </c>
      <c r="Y675" s="179" t="str">
        <f t="shared" si="829"/>
        <v>Y$17</v>
      </c>
      <c r="Z675" s="179" t="str">
        <f t="shared" si="829"/>
        <v>Z$17</v>
      </c>
      <c r="AA675" s="179" t="str">
        <f t="shared" si="829"/>
        <v>AA$17</v>
      </c>
      <c r="AB675" s="179" t="str">
        <f t="shared" si="829"/>
        <v>AB$17</v>
      </c>
      <c r="AC675" s="179" t="str">
        <f t="shared" si="829"/>
        <v>AC$17</v>
      </c>
      <c r="AD675" s="179" t="str">
        <f t="shared" si="829"/>
        <v>AD$17</v>
      </c>
      <c r="AE675" s="179" t="str">
        <f t="shared" si="829"/>
        <v>AE$17</v>
      </c>
      <c r="AF675" s="179" t="str">
        <f t="shared" si="829"/>
        <v>AF$17</v>
      </c>
      <c r="AG675" s="179" t="str">
        <f t="shared" si="829"/>
        <v>AG$17</v>
      </c>
      <c r="AH675" s="179" t="str">
        <f t="shared" si="829"/>
        <v>AH$17</v>
      </c>
      <c r="AI675" s="179" t="str">
        <f t="shared" si="829"/>
        <v>AI$17</v>
      </c>
      <c r="AJ675" s="179" t="str">
        <f t="shared" si="829"/>
        <v>AJ$17</v>
      </c>
      <c r="AK675" s="179" t="str">
        <f t="shared" si="829"/>
        <v>AK$17</v>
      </c>
      <c r="AL675" s="179" t="str">
        <f t="shared" si="829"/>
        <v>AL$17</v>
      </c>
      <c r="AM675" s="179" t="str">
        <f t="shared" si="829"/>
        <v>AM$17</v>
      </c>
      <c r="AN675" s="179" t="str">
        <f t="shared" si="829"/>
        <v>AN$17</v>
      </c>
      <c r="AO675" s="179" t="str">
        <f t="shared" si="829"/>
        <v>AO$17</v>
      </c>
      <c r="AP675" s="179" t="str">
        <f t="shared" si="829"/>
        <v>AP$17</v>
      </c>
      <c r="AQ675" s="179" t="str">
        <f t="shared" si="829"/>
        <v>AQ$17</v>
      </c>
      <c r="AR675" s="179" t="str">
        <f t="shared" si="829"/>
        <v>AR$17</v>
      </c>
      <c r="AS675" s="179" t="str">
        <f t="shared" si="829"/>
        <v>AS$17</v>
      </c>
      <c r="AT675" s="179" t="str">
        <f t="shared" si="829"/>
        <v>AT$17</v>
      </c>
      <c r="AU675" s="179" t="str">
        <f t="shared" si="829"/>
        <v>AU$17</v>
      </c>
      <c r="AV675" s="179" t="str">
        <f t="shared" si="829"/>
        <v>AV$17</v>
      </c>
      <c r="AW675" s="179" t="str">
        <f t="shared" si="829"/>
        <v>AW$17</v>
      </c>
      <c r="AX675" s="179" t="str">
        <f t="shared" si="829"/>
        <v>AX$17</v>
      </c>
      <c r="AY675" s="179" t="str">
        <f t="shared" ref="AY675:CD675" si="830">AY662</f>
        <v>AY$17</v>
      </c>
      <c r="AZ675" s="179" t="str">
        <f t="shared" si="830"/>
        <v>AZ$17</v>
      </c>
      <c r="BA675" s="179" t="str">
        <f t="shared" si="830"/>
        <v>BA$17</v>
      </c>
      <c r="BB675" s="179" t="str">
        <f t="shared" si="830"/>
        <v>BB$17</v>
      </c>
      <c r="BC675" s="179" t="str">
        <f t="shared" si="830"/>
        <v>BC$17</v>
      </c>
      <c r="BD675" s="179" t="str">
        <f t="shared" si="830"/>
        <v>BD$17</v>
      </c>
      <c r="BE675" s="179" t="str">
        <f t="shared" si="830"/>
        <v>BE$17</v>
      </c>
      <c r="BF675" s="179" t="str">
        <f t="shared" si="830"/>
        <v>BF$17</v>
      </c>
      <c r="BG675" s="179" t="str">
        <f t="shared" si="830"/>
        <v>BG$17</v>
      </c>
      <c r="BH675" s="179" t="str">
        <f t="shared" si="830"/>
        <v>BH$17</v>
      </c>
      <c r="BI675" s="179" t="str">
        <f t="shared" si="830"/>
        <v>BI$17</v>
      </c>
      <c r="BJ675" s="179" t="str">
        <f t="shared" si="830"/>
        <v>BJ$17</v>
      </c>
      <c r="BK675" s="179" t="str">
        <f t="shared" si="830"/>
        <v>BK$17</v>
      </c>
      <c r="BL675" s="179" t="str">
        <f t="shared" si="830"/>
        <v>BL$17</v>
      </c>
      <c r="BM675" s="179" t="str">
        <f t="shared" si="830"/>
        <v>BM$17</v>
      </c>
      <c r="BN675" s="179" t="str">
        <f t="shared" si="830"/>
        <v>BN$17</v>
      </c>
      <c r="BO675" s="179" t="str">
        <f t="shared" si="830"/>
        <v>BO$17</v>
      </c>
      <c r="BP675" s="179" t="str">
        <f t="shared" si="830"/>
        <v>BP$17</v>
      </c>
      <c r="BQ675" s="179" t="str">
        <f t="shared" si="830"/>
        <v>BQ$17</v>
      </c>
      <c r="BR675" s="179" t="str">
        <f t="shared" si="830"/>
        <v>BR$17</v>
      </c>
      <c r="BS675" s="179" t="str">
        <f t="shared" si="830"/>
        <v>BS$17</v>
      </c>
      <c r="BT675" s="179" t="str">
        <f t="shared" si="830"/>
        <v>BT$17</v>
      </c>
      <c r="BU675" s="179" t="str">
        <f t="shared" si="830"/>
        <v>BU$17</v>
      </c>
      <c r="BV675" s="179" t="str">
        <f t="shared" si="830"/>
        <v>BV$17</v>
      </c>
      <c r="BW675" s="179" t="str">
        <f t="shared" si="830"/>
        <v>BW$17</v>
      </c>
      <c r="BX675" s="179" t="str">
        <f t="shared" si="830"/>
        <v>BX$17</v>
      </c>
      <c r="BY675" s="179" t="str">
        <f t="shared" si="830"/>
        <v>BY$17</v>
      </c>
      <c r="BZ675" s="179" t="str">
        <f t="shared" si="830"/>
        <v>BZ$17</v>
      </c>
      <c r="CA675" s="179" t="str">
        <f t="shared" si="830"/>
        <v>CA$17</v>
      </c>
      <c r="CB675" s="179" t="str">
        <f t="shared" si="830"/>
        <v>CB$17</v>
      </c>
      <c r="CC675" s="179" t="str">
        <f t="shared" si="830"/>
        <v>CC$17</v>
      </c>
      <c r="CD675" s="179" t="str">
        <f t="shared" si="830"/>
        <v>CD$17</v>
      </c>
      <c r="CE675" s="179" t="str">
        <f t="shared" ref="CE675:CL675" si="831">CE662</f>
        <v>CE$17</v>
      </c>
      <c r="CF675" s="179" t="str">
        <f t="shared" si="831"/>
        <v>CF$17</v>
      </c>
      <c r="CG675" s="179" t="str">
        <f t="shared" si="831"/>
        <v>CG$17</v>
      </c>
      <c r="CH675" s="179" t="str">
        <f t="shared" si="831"/>
        <v>CH$17</v>
      </c>
      <c r="CI675" s="179" t="str">
        <f t="shared" si="831"/>
        <v>CI$17</v>
      </c>
      <c r="CJ675" s="179" t="str">
        <f t="shared" si="831"/>
        <v>CJ$17</v>
      </c>
      <c r="CK675" s="179" t="str">
        <f t="shared" si="831"/>
        <v>CK$17</v>
      </c>
      <c r="CL675" s="179" t="str">
        <f t="shared" si="831"/>
        <v>CL$17</v>
      </c>
      <c r="CN675" s="79"/>
      <c r="CO675" s="179" t="str">
        <f t="shared" ref="CO675:DK675" si="832">CO662</f>
        <v>CO$17</v>
      </c>
      <c r="CP675" s="179" t="str">
        <f t="shared" si="832"/>
        <v>CP$17</v>
      </c>
      <c r="CQ675" s="179" t="str">
        <f t="shared" si="832"/>
        <v>CQ$17</v>
      </c>
      <c r="CR675" s="179" t="str">
        <f t="shared" si="832"/>
        <v>CR$17</v>
      </c>
      <c r="CS675" s="179" t="str">
        <f t="shared" si="832"/>
        <v>CS$17</v>
      </c>
      <c r="CT675" s="179" t="str">
        <f t="shared" si="832"/>
        <v>CT$17</v>
      </c>
      <c r="CU675" s="179" t="str">
        <f t="shared" si="832"/>
        <v>CU$17</v>
      </c>
      <c r="CV675" s="179" t="str">
        <f t="shared" si="832"/>
        <v>CV$17</v>
      </c>
      <c r="CW675" s="179" t="str">
        <f t="shared" si="832"/>
        <v>CW$17</v>
      </c>
      <c r="CX675" s="179" t="str">
        <f t="shared" si="832"/>
        <v>CX$17</v>
      </c>
      <c r="CY675" s="179" t="str">
        <f t="shared" si="832"/>
        <v>CY$17</v>
      </c>
      <c r="CZ675" s="179" t="str">
        <f t="shared" si="832"/>
        <v>CZ$17</v>
      </c>
      <c r="DA675" s="179" t="str">
        <f t="shared" si="832"/>
        <v>DA$17</v>
      </c>
      <c r="DB675" s="179" t="str">
        <f t="shared" si="832"/>
        <v>DB$17</v>
      </c>
      <c r="DC675" s="179" t="str">
        <f t="shared" si="832"/>
        <v>DC$17</v>
      </c>
      <c r="DD675" s="179" t="str">
        <f t="shared" si="832"/>
        <v>DD$17</v>
      </c>
      <c r="DE675" s="179" t="str">
        <f t="shared" si="832"/>
        <v>DE$17</v>
      </c>
      <c r="DF675" s="179" t="str">
        <f t="shared" si="832"/>
        <v>DF$17</v>
      </c>
      <c r="DG675" s="179" t="str">
        <f t="shared" si="832"/>
        <v>DG$17</v>
      </c>
      <c r="DH675" s="179" t="str">
        <f t="shared" si="832"/>
        <v>DH$17</v>
      </c>
      <c r="DI675" s="179" t="str">
        <f t="shared" si="832"/>
        <v>DI$17</v>
      </c>
      <c r="DJ675" s="179" t="str">
        <f t="shared" si="832"/>
        <v>DJ$17</v>
      </c>
      <c r="DK675" s="179" t="str">
        <f t="shared" si="832"/>
        <v>DK$17</v>
      </c>
      <c r="DL675" s="179" t="str">
        <f t="shared" ref="DL675" si="833">DL662</f>
        <v>DL$17</v>
      </c>
    </row>
    <row r="676" spans="1:116" x14ac:dyDescent="0.4">
      <c r="B676" t="s">
        <v>332</v>
      </c>
      <c r="D676" t="s">
        <v>760</v>
      </c>
      <c r="E676" s="8" t="str">
        <f t="shared" si="816"/>
        <v>676 SALES-PV</v>
      </c>
      <c r="G676" s="8" t="str">
        <f>G663</f>
        <v>(Secondary label)</v>
      </c>
      <c r="H676" s="12"/>
      <c r="I676" s="60"/>
      <c r="J676" s="60"/>
      <c r="K676" s="15"/>
      <c r="L676" s="15"/>
      <c r="M676" s="15"/>
      <c r="N676" s="15"/>
      <c r="O676" s="15"/>
      <c r="P676" s="15"/>
      <c r="R676" s="15"/>
      <c r="S676" s="179">
        <f t="shared" ref="S676:AX676" si="834">S663</f>
        <v>0</v>
      </c>
      <c r="T676" s="179">
        <f t="shared" si="834"/>
        <v>0</v>
      </c>
      <c r="U676" s="179">
        <f t="shared" si="834"/>
        <v>0</v>
      </c>
      <c r="V676" s="179">
        <f t="shared" si="834"/>
        <v>0</v>
      </c>
      <c r="W676" s="179">
        <f t="shared" si="834"/>
        <v>0</v>
      </c>
      <c r="X676" s="179">
        <f t="shared" si="834"/>
        <v>0</v>
      </c>
      <c r="Y676" s="179">
        <f t="shared" si="834"/>
        <v>0</v>
      </c>
      <c r="Z676" s="179">
        <f t="shared" si="834"/>
        <v>0</v>
      </c>
      <c r="AA676" s="179">
        <f t="shared" si="834"/>
        <v>0</v>
      </c>
      <c r="AB676" s="179">
        <f t="shared" si="834"/>
        <v>0</v>
      </c>
      <c r="AC676" s="179">
        <f t="shared" si="834"/>
        <v>0</v>
      </c>
      <c r="AD676" s="179">
        <f t="shared" si="834"/>
        <v>0</v>
      </c>
      <c r="AE676" s="179">
        <f t="shared" si="834"/>
        <v>0</v>
      </c>
      <c r="AF676" s="179">
        <f t="shared" si="834"/>
        <v>0</v>
      </c>
      <c r="AG676" s="179">
        <f t="shared" si="834"/>
        <v>0</v>
      </c>
      <c r="AH676" s="179">
        <f t="shared" si="834"/>
        <v>0</v>
      </c>
      <c r="AI676" s="179">
        <f t="shared" si="834"/>
        <v>0</v>
      </c>
      <c r="AJ676" s="179">
        <f t="shared" si="834"/>
        <v>0</v>
      </c>
      <c r="AK676" s="179">
        <f t="shared" si="834"/>
        <v>0</v>
      </c>
      <c r="AL676" s="179">
        <f t="shared" si="834"/>
        <v>0</v>
      </c>
      <c r="AM676" s="179">
        <f t="shared" si="834"/>
        <v>0</v>
      </c>
      <c r="AN676" s="179">
        <f t="shared" si="834"/>
        <v>0</v>
      </c>
      <c r="AO676" s="179">
        <f t="shared" si="834"/>
        <v>0</v>
      </c>
      <c r="AP676" s="179">
        <f t="shared" si="834"/>
        <v>0</v>
      </c>
      <c r="AQ676" s="179">
        <f t="shared" si="834"/>
        <v>0</v>
      </c>
      <c r="AR676" s="179">
        <f t="shared" si="834"/>
        <v>0</v>
      </c>
      <c r="AS676" s="179">
        <f t="shared" si="834"/>
        <v>0</v>
      </c>
      <c r="AT676" s="179">
        <f t="shared" si="834"/>
        <v>0</v>
      </c>
      <c r="AU676" s="179">
        <f t="shared" si="834"/>
        <v>0</v>
      </c>
      <c r="AV676" s="179">
        <f t="shared" si="834"/>
        <v>0</v>
      </c>
      <c r="AW676" s="179">
        <f t="shared" si="834"/>
        <v>0</v>
      </c>
      <c r="AX676" s="179">
        <f t="shared" si="834"/>
        <v>0</v>
      </c>
      <c r="AY676" s="179">
        <f t="shared" ref="AY676:CD676" si="835">AY663</f>
        <v>0</v>
      </c>
      <c r="AZ676" s="179">
        <f t="shared" si="835"/>
        <v>0</v>
      </c>
      <c r="BA676" s="179">
        <f t="shared" si="835"/>
        <v>0</v>
      </c>
      <c r="BB676" s="179">
        <f t="shared" si="835"/>
        <v>0</v>
      </c>
      <c r="BC676" s="179">
        <f t="shared" si="835"/>
        <v>0</v>
      </c>
      <c r="BD676" s="179">
        <f t="shared" si="835"/>
        <v>0</v>
      </c>
      <c r="BE676" s="179">
        <f t="shared" si="835"/>
        <v>0</v>
      </c>
      <c r="BF676" s="179">
        <f t="shared" si="835"/>
        <v>0</v>
      </c>
      <c r="BG676" s="179">
        <f t="shared" si="835"/>
        <v>0</v>
      </c>
      <c r="BH676" s="179">
        <f t="shared" si="835"/>
        <v>0</v>
      </c>
      <c r="BI676" s="179">
        <f t="shared" si="835"/>
        <v>0</v>
      </c>
      <c r="BJ676" s="179">
        <f t="shared" si="835"/>
        <v>0</v>
      </c>
      <c r="BK676" s="179">
        <f t="shared" si="835"/>
        <v>0</v>
      </c>
      <c r="BL676" s="179">
        <f t="shared" si="835"/>
        <v>0</v>
      </c>
      <c r="BM676" s="179">
        <f t="shared" si="835"/>
        <v>0</v>
      </c>
      <c r="BN676" s="179">
        <f t="shared" si="835"/>
        <v>0</v>
      </c>
      <c r="BO676" s="179">
        <f t="shared" si="835"/>
        <v>0</v>
      </c>
      <c r="BP676" s="179">
        <f t="shared" si="835"/>
        <v>0</v>
      </c>
      <c r="BQ676" s="179">
        <f t="shared" si="835"/>
        <v>0</v>
      </c>
      <c r="BR676" s="179">
        <f t="shared" si="835"/>
        <v>0</v>
      </c>
      <c r="BS676" s="179">
        <f t="shared" si="835"/>
        <v>0</v>
      </c>
      <c r="BT676" s="179">
        <f t="shared" si="835"/>
        <v>0</v>
      </c>
      <c r="BU676" s="179">
        <f t="shared" si="835"/>
        <v>0</v>
      </c>
      <c r="BV676" s="179">
        <f t="shared" si="835"/>
        <v>0</v>
      </c>
      <c r="BW676" s="179">
        <f t="shared" si="835"/>
        <v>0</v>
      </c>
      <c r="BX676" s="179">
        <f t="shared" si="835"/>
        <v>0</v>
      </c>
      <c r="BY676" s="179">
        <f t="shared" si="835"/>
        <v>0</v>
      </c>
      <c r="BZ676" s="179">
        <f t="shared" si="835"/>
        <v>0</v>
      </c>
      <c r="CA676" s="179">
        <f t="shared" si="835"/>
        <v>0</v>
      </c>
      <c r="CB676" s="179">
        <f t="shared" si="835"/>
        <v>0</v>
      </c>
      <c r="CC676" s="179">
        <f t="shared" si="835"/>
        <v>0</v>
      </c>
      <c r="CD676" s="179">
        <f t="shared" si="835"/>
        <v>0</v>
      </c>
      <c r="CE676" s="179">
        <f t="shared" ref="CE676:CL676" si="836">CE663</f>
        <v>0</v>
      </c>
      <c r="CF676" s="179">
        <f t="shared" si="836"/>
        <v>0</v>
      </c>
      <c r="CG676" s="179">
        <f t="shared" si="836"/>
        <v>0</v>
      </c>
      <c r="CH676" s="179">
        <f t="shared" si="836"/>
        <v>0</v>
      </c>
      <c r="CI676" s="179">
        <f t="shared" si="836"/>
        <v>0</v>
      </c>
      <c r="CJ676" s="179">
        <f t="shared" si="836"/>
        <v>0</v>
      </c>
      <c r="CK676" s="179">
        <f t="shared" si="836"/>
        <v>0</v>
      </c>
      <c r="CL676" s="179">
        <f t="shared" si="836"/>
        <v>0</v>
      </c>
      <c r="CN676" s="60"/>
      <c r="CO676" s="179">
        <f t="shared" ref="CO676:DK676" si="837">CO663</f>
        <v>0</v>
      </c>
      <c r="CP676" s="179">
        <f t="shared" si="837"/>
        <v>0</v>
      </c>
      <c r="CQ676" s="179">
        <f t="shared" si="837"/>
        <v>0</v>
      </c>
      <c r="CR676" s="179">
        <f t="shared" si="837"/>
        <v>0</v>
      </c>
      <c r="CS676" s="179">
        <f t="shared" si="837"/>
        <v>0</v>
      </c>
      <c r="CT676" s="179">
        <f t="shared" si="837"/>
        <v>0</v>
      </c>
      <c r="CU676" s="179">
        <f t="shared" si="837"/>
        <v>0</v>
      </c>
      <c r="CV676" s="179">
        <f t="shared" si="837"/>
        <v>0</v>
      </c>
      <c r="CW676" s="179">
        <f t="shared" si="837"/>
        <v>0</v>
      </c>
      <c r="CX676" s="179">
        <f t="shared" si="837"/>
        <v>0</v>
      </c>
      <c r="CY676" s="179">
        <f t="shared" si="837"/>
        <v>0</v>
      </c>
      <c r="CZ676" s="179">
        <f t="shared" si="837"/>
        <v>0</v>
      </c>
      <c r="DA676" s="179">
        <f t="shared" si="837"/>
        <v>0</v>
      </c>
      <c r="DB676" s="179">
        <f t="shared" si="837"/>
        <v>0</v>
      </c>
      <c r="DC676" s="179">
        <f t="shared" si="837"/>
        <v>0</v>
      </c>
      <c r="DD676" s="179">
        <f t="shared" si="837"/>
        <v>0</v>
      </c>
      <c r="DE676" s="179">
        <f t="shared" si="837"/>
        <v>0</v>
      </c>
      <c r="DF676" s="179">
        <f t="shared" si="837"/>
        <v>0</v>
      </c>
      <c r="DG676" s="179">
        <f t="shared" si="837"/>
        <v>0</v>
      </c>
      <c r="DH676" s="179">
        <f t="shared" si="837"/>
        <v>0</v>
      </c>
      <c r="DI676" s="179">
        <f t="shared" si="837"/>
        <v>0</v>
      </c>
      <c r="DJ676" s="179">
        <f t="shared" si="837"/>
        <v>0</v>
      </c>
      <c r="DK676" s="179">
        <f t="shared" si="837"/>
        <v>0</v>
      </c>
      <c r="DL676" s="179">
        <f t="shared" ref="DL676" si="838">DL663</f>
        <v>0</v>
      </c>
    </row>
    <row r="677" spans="1:116" x14ac:dyDescent="0.4">
      <c r="B677" t="s">
        <v>332</v>
      </c>
      <c r="D677" t="s">
        <v>760</v>
      </c>
      <c r="E677" s="8" t="str">
        <f t="shared" ref="E677" si="839">ROW()&amp;" "&amp;D677</f>
        <v>677 SALES-PV</v>
      </c>
      <c r="G677" s="8" t="str">
        <f>G664</f>
        <v xml:space="preserve">secondary unit </v>
      </c>
      <c r="H677" s="12"/>
      <c r="I677" s="60"/>
      <c r="J677" s="60"/>
      <c r="K677" s="15"/>
      <c r="L677" s="15"/>
      <c r="M677" s="15"/>
      <c r="N677" s="15"/>
      <c r="O677" s="15"/>
      <c r="P677" s="15"/>
      <c r="R677" s="15"/>
      <c r="S677" s="179"/>
      <c r="T677" s="179"/>
      <c r="U677" s="179"/>
      <c r="V677" s="179"/>
      <c r="W677" s="179"/>
      <c r="X677" s="179"/>
      <c r="Y677" s="179"/>
      <c r="Z677" s="179"/>
      <c r="AA677" s="179"/>
      <c r="AB677" s="179"/>
      <c r="AC677" s="179"/>
      <c r="AD677" s="179"/>
      <c r="AE677" s="179"/>
      <c r="AF677" s="179"/>
      <c r="AG677" s="179"/>
      <c r="AH677" s="179"/>
      <c r="AI677" s="179"/>
      <c r="AJ677" s="179"/>
      <c r="AK677" s="179"/>
      <c r="AL677" s="179"/>
      <c r="AM677" s="179"/>
      <c r="AN677" s="179"/>
      <c r="AO677" s="179"/>
      <c r="AP677" s="179"/>
      <c r="AQ677" s="179"/>
      <c r="AR677" s="179"/>
      <c r="AS677" s="179"/>
      <c r="AT677" s="179"/>
      <c r="AU677" s="179"/>
      <c r="AV677" s="179"/>
      <c r="AW677" s="179"/>
      <c r="AX677" s="179"/>
      <c r="AY677" s="179"/>
      <c r="AZ677" s="179"/>
      <c r="BA677" s="179"/>
      <c r="BB677" s="179"/>
      <c r="BC677" s="179"/>
      <c r="BD677" s="179"/>
      <c r="BE677" s="179"/>
      <c r="BF677" s="179"/>
      <c r="BG677" s="179"/>
      <c r="BH677" s="179"/>
      <c r="BI677" s="179"/>
      <c r="BJ677" s="179"/>
      <c r="BK677" s="179"/>
      <c r="BL677" s="179"/>
      <c r="BM677" s="179"/>
      <c r="BN677" s="179"/>
      <c r="BO677" s="179"/>
      <c r="BP677" s="179"/>
      <c r="BQ677" s="179"/>
      <c r="BR677" s="179"/>
      <c r="BS677" s="179"/>
      <c r="BT677" s="179"/>
      <c r="BU677" s="179"/>
      <c r="BV677" s="179"/>
      <c r="BW677" s="179"/>
      <c r="BX677" s="179"/>
      <c r="BY677" s="179"/>
      <c r="BZ677" s="179"/>
      <c r="CA677" s="179"/>
      <c r="CB677" s="179"/>
      <c r="CC677" s="179"/>
      <c r="CD677" s="179"/>
      <c r="CE677" s="179"/>
      <c r="CF677" s="179"/>
      <c r="CG677" s="179"/>
      <c r="CH677" s="179"/>
      <c r="CI677" s="179"/>
      <c r="CJ677" s="179"/>
      <c r="CK677" s="179"/>
      <c r="CL677" s="179"/>
      <c r="CN677" s="60"/>
      <c r="CO677" s="179"/>
      <c r="CP677" s="179"/>
      <c r="CQ677" s="179"/>
      <c r="CR677" s="179"/>
      <c r="CS677" s="179"/>
      <c r="CT677" s="179"/>
      <c r="CU677" s="179"/>
      <c r="CV677" s="179"/>
      <c r="CW677" s="179"/>
      <c r="CX677" s="179"/>
      <c r="CY677" s="179"/>
      <c r="CZ677" s="179"/>
      <c r="DA677" s="179"/>
      <c r="DB677" s="179"/>
      <c r="DC677" s="179"/>
      <c r="DD677" s="179"/>
      <c r="DE677" s="179"/>
      <c r="DF677" s="179"/>
      <c r="DG677" s="179"/>
      <c r="DH677" s="179"/>
      <c r="DI677" s="179"/>
      <c r="DJ677" s="179"/>
      <c r="DK677" s="179"/>
      <c r="DL677" s="179"/>
    </row>
    <row r="678" spans="1:116" x14ac:dyDescent="0.4">
      <c r="B678" t="s">
        <v>332</v>
      </c>
      <c r="D678" t="s">
        <v>760</v>
      </c>
      <c r="E678" s="8" t="str">
        <f t="shared" si="816"/>
        <v>678 SALES-PV</v>
      </c>
      <c r="G678" s="8" t="str">
        <f>G665</f>
        <v>Secondary revenue driver</v>
      </c>
      <c r="H678" s="12"/>
      <c r="I678" s="60"/>
      <c r="J678" s="60"/>
      <c r="K678" s="15"/>
      <c r="L678" s="15"/>
      <c r="M678" s="15"/>
      <c r="N678" s="15"/>
      <c r="O678" s="15"/>
      <c r="P678" s="15"/>
      <c r="R678" s="15"/>
      <c r="S678" s="179" t="str">
        <f t="shared" ref="S678:AX678" si="840">S665</f>
        <v>S$18</v>
      </c>
      <c r="T678" s="179" t="str">
        <f t="shared" si="840"/>
        <v>T$18</v>
      </c>
      <c r="U678" s="179" t="str">
        <f t="shared" si="840"/>
        <v>U$18</v>
      </c>
      <c r="V678" s="179" t="str">
        <f t="shared" si="840"/>
        <v>V$18</v>
      </c>
      <c r="W678" s="179" t="str">
        <f t="shared" si="840"/>
        <v>W$18</v>
      </c>
      <c r="X678" s="179" t="str">
        <f t="shared" si="840"/>
        <v>X$18</v>
      </c>
      <c r="Y678" s="179" t="str">
        <f t="shared" si="840"/>
        <v>Y$18</v>
      </c>
      <c r="Z678" s="179" t="str">
        <f t="shared" si="840"/>
        <v>Z$18</v>
      </c>
      <c r="AA678" s="179" t="str">
        <f t="shared" si="840"/>
        <v>AA$18</v>
      </c>
      <c r="AB678" s="179" t="str">
        <f t="shared" si="840"/>
        <v>AB$18</v>
      </c>
      <c r="AC678" s="179" t="str">
        <f t="shared" si="840"/>
        <v>AC$18</v>
      </c>
      <c r="AD678" s="179" t="str">
        <f t="shared" si="840"/>
        <v>AD$18</v>
      </c>
      <c r="AE678" s="179" t="str">
        <f t="shared" si="840"/>
        <v>AE$18</v>
      </c>
      <c r="AF678" s="179" t="str">
        <f t="shared" si="840"/>
        <v>AF$18</v>
      </c>
      <c r="AG678" s="179" t="str">
        <f t="shared" si="840"/>
        <v>AG$18</v>
      </c>
      <c r="AH678" s="179" t="str">
        <f t="shared" si="840"/>
        <v>AH$18</v>
      </c>
      <c r="AI678" s="179" t="str">
        <f t="shared" si="840"/>
        <v>AI$18</v>
      </c>
      <c r="AJ678" s="179" t="str">
        <f t="shared" si="840"/>
        <v>AJ$18</v>
      </c>
      <c r="AK678" s="179" t="str">
        <f t="shared" si="840"/>
        <v>AK$18</v>
      </c>
      <c r="AL678" s="179" t="str">
        <f t="shared" si="840"/>
        <v>AL$18</v>
      </c>
      <c r="AM678" s="179" t="str">
        <f t="shared" si="840"/>
        <v>AM$18</v>
      </c>
      <c r="AN678" s="179" t="str">
        <f t="shared" si="840"/>
        <v>AN$18</v>
      </c>
      <c r="AO678" s="179" t="str">
        <f t="shared" si="840"/>
        <v>AO$18</v>
      </c>
      <c r="AP678" s="179" t="str">
        <f t="shared" si="840"/>
        <v>AP$18</v>
      </c>
      <c r="AQ678" s="179" t="str">
        <f t="shared" si="840"/>
        <v>AQ$18</v>
      </c>
      <c r="AR678" s="179" t="str">
        <f t="shared" si="840"/>
        <v>AR$18</v>
      </c>
      <c r="AS678" s="179" t="str">
        <f t="shared" si="840"/>
        <v>AS$18</v>
      </c>
      <c r="AT678" s="179" t="str">
        <f t="shared" si="840"/>
        <v>AT$18</v>
      </c>
      <c r="AU678" s="179" t="str">
        <f t="shared" si="840"/>
        <v>AU$18</v>
      </c>
      <c r="AV678" s="179" t="str">
        <f t="shared" si="840"/>
        <v>AV$18</v>
      </c>
      <c r="AW678" s="179" t="str">
        <f t="shared" si="840"/>
        <v>AW$18</v>
      </c>
      <c r="AX678" s="179" t="str">
        <f t="shared" si="840"/>
        <v>AX$18</v>
      </c>
      <c r="AY678" s="179" t="str">
        <f t="shared" ref="AY678:CD678" si="841">AY665</f>
        <v>AY$18</v>
      </c>
      <c r="AZ678" s="179" t="str">
        <f t="shared" si="841"/>
        <v>AZ$18</v>
      </c>
      <c r="BA678" s="179" t="str">
        <f t="shared" si="841"/>
        <v>BA$18</v>
      </c>
      <c r="BB678" s="179" t="str">
        <f t="shared" si="841"/>
        <v>BB$18</v>
      </c>
      <c r="BC678" s="179" t="str">
        <f t="shared" si="841"/>
        <v>BC$18</v>
      </c>
      <c r="BD678" s="179" t="str">
        <f t="shared" si="841"/>
        <v>BD$18</v>
      </c>
      <c r="BE678" s="179" t="str">
        <f t="shared" si="841"/>
        <v>BE$18</v>
      </c>
      <c r="BF678" s="179" t="str">
        <f t="shared" si="841"/>
        <v>BF$18</v>
      </c>
      <c r="BG678" s="179" t="str">
        <f t="shared" si="841"/>
        <v>BG$18</v>
      </c>
      <c r="BH678" s="179" t="str">
        <f t="shared" si="841"/>
        <v>BH$18</v>
      </c>
      <c r="BI678" s="179" t="str">
        <f t="shared" si="841"/>
        <v>BI$18</v>
      </c>
      <c r="BJ678" s="179" t="str">
        <f t="shared" si="841"/>
        <v>BJ$18</v>
      </c>
      <c r="BK678" s="179" t="str">
        <f t="shared" si="841"/>
        <v>BK$18</v>
      </c>
      <c r="BL678" s="179" t="str">
        <f t="shared" si="841"/>
        <v>BL$18</v>
      </c>
      <c r="BM678" s="179" t="str">
        <f t="shared" si="841"/>
        <v>BM$18</v>
      </c>
      <c r="BN678" s="179" t="str">
        <f t="shared" si="841"/>
        <v>BN$18</v>
      </c>
      <c r="BO678" s="179" t="str">
        <f t="shared" si="841"/>
        <v>BO$18</v>
      </c>
      <c r="BP678" s="179" t="str">
        <f t="shared" si="841"/>
        <v>BP$18</v>
      </c>
      <c r="BQ678" s="179" t="str">
        <f t="shared" si="841"/>
        <v>BQ$18</v>
      </c>
      <c r="BR678" s="179" t="str">
        <f t="shared" si="841"/>
        <v>BR$18</v>
      </c>
      <c r="BS678" s="179" t="str">
        <f t="shared" si="841"/>
        <v>BS$18</v>
      </c>
      <c r="BT678" s="179" t="str">
        <f t="shared" si="841"/>
        <v>BT$18</v>
      </c>
      <c r="BU678" s="179" t="str">
        <f t="shared" si="841"/>
        <v>BU$18</v>
      </c>
      <c r="BV678" s="179" t="str">
        <f t="shared" si="841"/>
        <v>BV$18</v>
      </c>
      <c r="BW678" s="179" t="str">
        <f t="shared" si="841"/>
        <v>BW$18</v>
      </c>
      <c r="BX678" s="179" t="str">
        <f t="shared" si="841"/>
        <v>BX$18</v>
      </c>
      <c r="BY678" s="179" t="str">
        <f t="shared" si="841"/>
        <v>BY$18</v>
      </c>
      <c r="BZ678" s="179" t="str">
        <f t="shared" si="841"/>
        <v>BZ$18</v>
      </c>
      <c r="CA678" s="179" t="str">
        <f t="shared" si="841"/>
        <v>CA$18</v>
      </c>
      <c r="CB678" s="179" t="str">
        <f t="shared" si="841"/>
        <v>CB$18</v>
      </c>
      <c r="CC678" s="179" t="str">
        <f t="shared" si="841"/>
        <v>CC$18</v>
      </c>
      <c r="CD678" s="179" t="str">
        <f t="shared" si="841"/>
        <v>CD$18</v>
      </c>
      <c r="CE678" s="179" t="str">
        <f t="shared" ref="CE678:CL678" si="842">CE665</f>
        <v>CE$18</v>
      </c>
      <c r="CF678" s="179" t="str">
        <f t="shared" si="842"/>
        <v>CF$18</v>
      </c>
      <c r="CG678" s="179" t="str">
        <f t="shared" si="842"/>
        <v>CG$18</v>
      </c>
      <c r="CH678" s="179" t="str">
        <f t="shared" si="842"/>
        <v>CH$18</v>
      </c>
      <c r="CI678" s="179" t="str">
        <f t="shared" si="842"/>
        <v>CI$18</v>
      </c>
      <c r="CJ678" s="179" t="str">
        <f t="shared" si="842"/>
        <v>CJ$18</v>
      </c>
      <c r="CK678" s="179" t="str">
        <f t="shared" si="842"/>
        <v>CK$18</v>
      </c>
      <c r="CL678" s="179" t="str">
        <f t="shared" si="842"/>
        <v>CL$18</v>
      </c>
      <c r="CN678" s="60"/>
      <c r="CO678" s="179" t="str">
        <f t="shared" ref="CO678:DK678" si="843">CO665</f>
        <v>CO$18</v>
      </c>
      <c r="CP678" s="179" t="str">
        <f t="shared" si="843"/>
        <v>CP$18</v>
      </c>
      <c r="CQ678" s="179" t="str">
        <f t="shared" si="843"/>
        <v>CQ$18</v>
      </c>
      <c r="CR678" s="179" t="str">
        <f t="shared" si="843"/>
        <v>CR$18</v>
      </c>
      <c r="CS678" s="179" t="str">
        <f t="shared" si="843"/>
        <v>CS$18</v>
      </c>
      <c r="CT678" s="179" t="str">
        <f t="shared" si="843"/>
        <v>CT$18</v>
      </c>
      <c r="CU678" s="179" t="str">
        <f t="shared" si="843"/>
        <v>CU$18</v>
      </c>
      <c r="CV678" s="179" t="str">
        <f t="shared" si="843"/>
        <v>CV$18</v>
      </c>
      <c r="CW678" s="179" t="str">
        <f t="shared" si="843"/>
        <v>CW$18</v>
      </c>
      <c r="CX678" s="179" t="str">
        <f t="shared" si="843"/>
        <v>CX$18</v>
      </c>
      <c r="CY678" s="179" t="str">
        <f t="shared" si="843"/>
        <v>CY$18</v>
      </c>
      <c r="CZ678" s="179" t="str">
        <f t="shared" si="843"/>
        <v>CZ$18</v>
      </c>
      <c r="DA678" s="179" t="str">
        <f t="shared" si="843"/>
        <v>DA$18</v>
      </c>
      <c r="DB678" s="179" t="str">
        <f t="shared" si="843"/>
        <v>DB$18</v>
      </c>
      <c r="DC678" s="179" t="str">
        <f t="shared" si="843"/>
        <v>DC$18</v>
      </c>
      <c r="DD678" s="179" t="str">
        <f t="shared" si="843"/>
        <v>DD$18</v>
      </c>
      <c r="DE678" s="179" t="str">
        <f t="shared" si="843"/>
        <v>DE$18</v>
      </c>
      <c r="DF678" s="179" t="str">
        <f t="shared" si="843"/>
        <v>DF$18</v>
      </c>
      <c r="DG678" s="179" t="str">
        <f t="shared" si="843"/>
        <v>DG$18</v>
      </c>
      <c r="DH678" s="179" t="str">
        <f t="shared" si="843"/>
        <v>DH$18</v>
      </c>
      <c r="DI678" s="179" t="str">
        <f t="shared" si="843"/>
        <v>DI$18</v>
      </c>
      <c r="DJ678" s="179" t="str">
        <f t="shared" si="843"/>
        <v>DJ$18</v>
      </c>
      <c r="DK678" s="179" t="str">
        <f t="shared" si="843"/>
        <v>DK$18</v>
      </c>
      <c r="DL678" s="179" t="str">
        <f t="shared" ref="DL678" si="844">DL665</f>
        <v>DL$18</v>
      </c>
    </row>
    <row r="679" spans="1:116" x14ac:dyDescent="0.4">
      <c r="B679" t="s">
        <v>332</v>
      </c>
      <c r="D679" t="s">
        <v>760</v>
      </c>
      <c r="E679" s="8" t="str">
        <f t="shared" si="816"/>
        <v>679 SALES-PV</v>
      </c>
      <c r="G679" s="8" t="str">
        <f>G666</f>
        <v>Secondary volume driver</v>
      </c>
      <c r="H679" s="12"/>
      <c r="I679" s="60"/>
      <c r="J679" s="60"/>
      <c r="K679" s="15"/>
      <c r="L679" s="15"/>
      <c r="M679" s="15"/>
      <c r="N679" s="15"/>
      <c r="O679" s="15"/>
      <c r="P679" s="15"/>
      <c r="R679" s="15"/>
      <c r="S679" s="179" t="str">
        <f t="shared" ref="S679:AX679" si="845">S666</f>
        <v>S$19</v>
      </c>
      <c r="T679" s="179" t="str">
        <f t="shared" si="845"/>
        <v>T$19</v>
      </c>
      <c r="U679" s="179" t="str">
        <f t="shared" si="845"/>
        <v>U$19</v>
      </c>
      <c r="V679" s="179" t="str">
        <f t="shared" si="845"/>
        <v>V$19</v>
      </c>
      <c r="W679" s="179" t="str">
        <f t="shared" si="845"/>
        <v>W$19</v>
      </c>
      <c r="X679" s="179" t="str">
        <f t="shared" si="845"/>
        <v>X$19</v>
      </c>
      <c r="Y679" s="179" t="str">
        <f t="shared" si="845"/>
        <v>Y$19</v>
      </c>
      <c r="Z679" s="179" t="str">
        <f t="shared" si="845"/>
        <v>Z$19</v>
      </c>
      <c r="AA679" s="179" t="str">
        <f t="shared" si="845"/>
        <v>AA$19</v>
      </c>
      <c r="AB679" s="179" t="str">
        <f t="shared" si="845"/>
        <v>AB$19</v>
      </c>
      <c r="AC679" s="179" t="str">
        <f t="shared" si="845"/>
        <v>AC$19</v>
      </c>
      <c r="AD679" s="179" t="str">
        <f t="shared" si="845"/>
        <v>AD$19</v>
      </c>
      <c r="AE679" s="179" t="str">
        <f t="shared" si="845"/>
        <v>AE$19</v>
      </c>
      <c r="AF679" s="179" t="str">
        <f t="shared" si="845"/>
        <v>AF$19</v>
      </c>
      <c r="AG679" s="179" t="str">
        <f t="shared" si="845"/>
        <v>AG$19</v>
      </c>
      <c r="AH679" s="179" t="str">
        <f t="shared" si="845"/>
        <v>AH$19</v>
      </c>
      <c r="AI679" s="179" t="str">
        <f t="shared" si="845"/>
        <v>AI$19</v>
      </c>
      <c r="AJ679" s="179" t="str">
        <f t="shared" si="845"/>
        <v>AJ$19</v>
      </c>
      <c r="AK679" s="179" t="str">
        <f t="shared" si="845"/>
        <v>AK$19</v>
      </c>
      <c r="AL679" s="179" t="str">
        <f t="shared" si="845"/>
        <v>AL$19</v>
      </c>
      <c r="AM679" s="179" t="str">
        <f t="shared" si="845"/>
        <v>AM$19</v>
      </c>
      <c r="AN679" s="179" t="str">
        <f t="shared" si="845"/>
        <v>AN$19</v>
      </c>
      <c r="AO679" s="179" t="str">
        <f t="shared" si="845"/>
        <v>AO$19</v>
      </c>
      <c r="AP679" s="179" t="str">
        <f t="shared" si="845"/>
        <v>AP$19</v>
      </c>
      <c r="AQ679" s="179" t="str">
        <f t="shared" si="845"/>
        <v>AQ$19</v>
      </c>
      <c r="AR679" s="179" t="str">
        <f t="shared" si="845"/>
        <v>AR$19</v>
      </c>
      <c r="AS679" s="179" t="str">
        <f t="shared" si="845"/>
        <v>AS$19</v>
      </c>
      <c r="AT679" s="179" t="str">
        <f t="shared" si="845"/>
        <v>AT$19</v>
      </c>
      <c r="AU679" s="179" t="str">
        <f t="shared" si="845"/>
        <v>AU$19</v>
      </c>
      <c r="AV679" s="179" t="str">
        <f t="shared" si="845"/>
        <v>AV$19</v>
      </c>
      <c r="AW679" s="179" t="str">
        <f t="shared" si="845"/>
        <v>AW$19</v>
      </c>
      <c r="AX679" s="179" t="str">
        <f t="shared" si="845"/>
        <v>AX$19</v>
      </c>
      <c r="AY679" s="179" t="str">
        <f t="shared" ref="AY679:CD679" si="846">AY666</f>
        <v>AY$19</v>
      </c>
      <c r="AZ679" s="179" t="str">
        <f t="shared" si="846"/>
        <v>AZ$19</v>
      </c>
      <c r="BA679" s="179" t="str">
        <f t="shared" si="846"/>
        <v>BA$19</v>
      </c>
      <c r="BB679" s="179" t="str">
        <f t="shared" si="846"/>
        <v>BB$19</v>
      </c>
      <c r="BC679" s="179" t="str">
        <f t="shared" si="846"/>
        <v>BC$19</v>
      </c>
      <c r="BD679" s="179" t="str">
        <f t="shared" si="846"/>
        <v>BD$19</v>
      </c>
      <c r="BE679" s="179" t="str">
        <f t="shared" si="846"/>
        <v>BE$19</v>
      </c>
      <c r="BF679" s="179" t="str">
        <f t="shared" si="846"/>
        <v>BF$19</v>
      </c>
      <c r="BG679" s="179" t="str">
        <f t="shared" si="846"/>
        <v>BG$19</v>
      </c>
      <c r="BH679" s="179" t="str">
        <f t="shared" si="846"/>
        <v>BH$19</v>
      </c>
      <c r="BI679" s="179" t="str">
        <f t="shared" si="846"/>
        <v>BI$19</v>
      </c>
      <c r="BJ679" s="179" t="str">
        <f t="shared" si="846"/>
        <v>BJ$19</v>
      </c>
      <c r="BK679" s="179" t="str">
        <f t="shared" si="846"/>
        <v>BK$19</v>
      </c>
      <c r="BL679" s="179" t="str">
        <f t="shared" si="846"/>
        <v>BL$19</v>
      </c>
      <c r="BM679" s="179" t="str">
        <f t="shared" si="846"/>
        <v>BM$19</v>
      </c>
      <c r="BN679" s="179" t="str">
        <f t="shared" si="846"/>
        <v>BN$19</v>
      </c>
      <c r="BO679" s="179" t="str">
        <f t="shared" si="846"/>
        <v>BO$19</v>
      </c>
      <c r="BP679" s="179" t="str">
        <f t="shared" si="846"/>
        <v>BP$19</v>
      </c>
      <c r="BQ679" s="179" t="str">
        <f t="shared" si="846"/>
        <v>BQ$19</v>
      </c>
      <c r="BR679" s="179" t="str">
        <f t="shared" si="846"/>
        <v>BR$19</v>
      </c>
      <c r="BS679" s="179" t="str">
        <f t="shared" si="846"/>
        <v>BS$19</v>
      </c>
      <c r="BT679" s="179" t="str">
        <f t="shared" si="846"/>
        <v>BT$19</v>
      </c>
      <c r="BU679" s="179" t="str">
        <f t="shared" si="846"/>
        <v>BU$19</v>
      </c>
      <c r="BV679" s="179" t="str">
        <f t="shared" si="846"/>
        <v>BV$19</v>
      </c>
      <c r="BW679" s="179" t="str">
        <f t="shared" si="846"/>
        <v>BW$19</v>
      </c>
      <c r="BX679" s="179" t="str">
        <f t="shared" si="846"/>
        <v>BX$19</v>
      </c>
      <c r="BY679" s="179" t="str">
        <f t="shared" si="846"/>
        <v>BY$19</v>
      </c>
      <c r="BZ679" s="179" t="str">
        <f t="shared" si="846"/>
        <v>BZ$19</v>
      </c>
      <c r="CA679" s="179" t="str">
        <f t="shared" si="846"/>
        <v>CA$19</v>
      </c>
      <c r="CB679" s="179" t="str">
        <f t="shared" si="846"/>
        <v>CB$19</v>
      </c>
      <c r="CC679" s="179" t="str">
        <f t="shared" si="846"/>
        <v>CC$19</v>
      </c>
      <c r="CD679" s="179" t="str">
        <f t="shared" si="846"/>
        <v>CD$19</v>
      </c>
      <c r="CE679" s="179" t="str">
        <f t="shared" ref="CE679:CL679" si="847">CE666</f>
        <v>CE$19</v>
      </c>
      <c r="CF679" s="179" t="str">
        <f t="shared" si="847"/>
        <v>CF$19</v>
      </c>
      <c r="CG679" s="179" t="str">
        <f t="shared" si="847"/>
        <v>CG$19</v>
      </c>
      <c r="CH679" s="179" t="str">
        <f t="shared" si="847"/>
        <v>CH$19</v>
      </c>
      <c r="CI679" s="179" t="str">
        <f t="shared" si="847"/>
        <v>CI$19</v>
      </c>
      <c r="CJ679" s="179" t="str">
        <f t="shared" si="847"/>
        <v>CJ$19</v>
      </c>
      <c r="CK679" s="179" t="str">
        <f t="shared" si="847"/>
        <v>CK$19</v>
      </c>
      <c r="CL679" s="179" t="str">
        <f t="shared" si="847"/>
        <v>CL$19</v>
      </c>
      <c r="CN679" s="60"/>
      <c r="CO679" s="179" t="str">
        <f t="shared" ref="CO679:DK679" si="848">CO666</f>
        <v>CO$19</v>
      </c>
      <c r="CP679" s="179" t="str">
        <f t="shared" si="848"/>
        <v>CP$19</v>
      </c>
      <c r="CQ679" s="179" t="str">
        <f t="shared" si="848"/>
        <v>CQ$19</v>
      </c>
      <c r="CR679" s="179" t="str">
        <f t="shared" si="848"/>
        <v>CR$19</v>
      </c>
      <c r="CS679" s="179" t="str">
        <f t="shared" si="848"/>
        <v>CS$19</v>
      </c>
      <c r="CT679" s="179" t="str">
        <f t="shared" si="848"/>
        <v>CT$19</v>
      </c>
      <c r="CU679" s="179" t="str">
        <f t="shared" si="848"/>
        <v>CU$19</v>
      </c>
      <c r="CV679" s="179" t="str">
        <f t="shared" si="848"/>
        <v>CV$19</v>
      </c>
      <c r="CW679" s="179" t="str">
        <f t="shared" si="848"/>
        <v>CW$19</v>
      </c>
      <c r="CX679" s="179" t="str">
        <f t="shared" si="848"/>
        <v>CX$19</v>
      </c>
      <c r="CY679" s="179" t="str">
        <f t="shared" si="848"/>
        <v>CY$19</v>
      </c>
      <c r="CZ679" s="179" t="str">
        <f t="shared" si="848"/>
        <v>CZ$19</v>
      </c>
      <c r="DA679" s="179" t="str">
        <f t="shared" si="848"/>
        <v>DA$19</v>
      </c>
      <c r="DB679" s="179" t="str">
        <f t="shared" si="848"/>
        <v>DB$19</v>
      </c>
      <c r="DC679" s="179" t="str">
        <f t="shared" si="848"/>
        <v>DC$19</v>
      </c>
      <c r="DD679" s="179" t="str">
        <f t="shared" si="848"/>
        <v>DD$19</v>
      </c>
      <c r="DE679" s="179" t="str">
        <f t="shared" si="848"/>
        <v>DE$19</v>
      </c>
      <c r="DF679" s="179" t="str">
        <f t="shared" si="848"/>
        <v>DF$19</v>
      </c>
      <c r="DG679" s="179" t="str">
        <f t="shared" si="848"/>
        <v>DG$19</v>
      </c>
      <c r="DH679" s="179" t="str">
        <f t="shared" si="848"/>
        <v>DH$19</v>
      </c>
      <c r="DI679" s="179" t="str">
        <f t="shared" si="848"/>
        <v>DI$19</v>
      </c>
      <c r="DJ679" s="179" t="str">
        <f t="shared" si="848"/>
        <v>DJ$19</v>
      </c>
      <c r="DK679" s="179" t="str">
        <f t="shared" si="848"/>
        <v>DK$19</v>
      </c>
      <c r="DL679" s="179" t="str">
        <f t="shared" ref="DL679" si="849">DL666</f>
        <v>DL$19</v>
      </c>
    </row>
    <row r="680" spans="1:116" x14ac:dyDescent="0.4">
      <c r="E680" s="8"/>
      <c r="H680" s="12"/>
      <c r="I680" s="60"/>
      <c r="J680" s="60"/>
      <c r="K680" s="15"/>
      <c r="L680" s="15"/>
      <c r="M680" s="15"/>
      <c r="N680" s="15"/>
      <c r="O680" s="15"/>
      <c r="P680" s="15"/>
      <c r="R680" s="15"/>
      <c r="S680" s="179">
        <v>20</v>
      </c>
      <c r="T680" s="179">
        <v>20</v>
      </c>
      <c r="U680" s="179">
        <v>20</v>
      </c>
      <c r="V680" s="179">
        <v>20</v>
      </c>
      <c r="W680" s="179">
        <v>20</v>
      </c>
      <c r="X680" s="179">
        <v>20</v>
      </c>
      <c r="Y680" s="179">
        <v>20</v>
      </c>
      <c r="Z680" s="179"/>
      <c r="AA680" s="179"/>
      <c r="AB680" s="179"/>
      <c r="AC680" s="179"/>
      <c r="AD680" s="179"/>
      <c r="AE680" s="179"/>
      <c r="AF680" s="179"/>
      <c r="AG680" s="179"/>
      <c r="AH680" s="179"/>
      <c r="AI680" s="179"/>
      <c r="AJ680" s="179"/>
      <c r="AK680" s="179"/>
      <c r="AL680" s="179"/>
      <c r="AM680" s="179"/>
      <c r="AN680" s="179"/>
      <c r="AO680" s="179"/>
      <c r="AP680" s="179"/>
      <c r="AQ680" s="179"/>
      <c r="AR680" s="179"/>
      <c r="AS680" s="179"/>
      <c r="AT680" s="179"/>
      <c r="AU680" s="179"/>
      <c r="AV680" s="179"/>
      <c r="AW680" s="179"/>
      <c r="AX680" s="179"/>
      <c r="AY680" s="179"/>
      <c r="AZ680" s="179"/>
      <c r="BA680" s="179"/>
      <c r="BB680" s="179"/>
      <c r="BC680" s="179"/>
      <c r="BD680" s="179"/>
      <c r="BE680" s="179"/>
      <c r="BF680" s="179"/>
      <c r="BG680" s="179"/>
      <c r="BH680" s="179"/>
      <c r="BI680" s="179"/>
      <c r="BJ680" s="179"/>
      <c r="BK680" s="179"/>
      <c r="BL680" s="179"/>
      <c r="BM680" s="179"/>
      <c r="BN680" s="179"/>
      <c r="BO680" s="179"/>
      <c r="BP680" s="179"/>
      <c r="BQ680" s="179"/>
      <c r="BR680" s="179"/>
      <c r="BS680" s="179"/>
      <c r="BT680" s="179"/>
      <c r="BU680" s="179"/>
      <c r="BV680" s="179"/>
      <c r="BW680" s="179"/>
      <c r="BX680" s="179"/>
      <c r="BY680" s="179"/>
      <c r="BZ680" s="179"/>
      <c r="CA680" s="179"/>
      <c r="CB680" s="179"/>
      <c r="CC680" s="179"/>
      <c r="CD680" s="179"/>
      <c r="CE680" s="179"/>
      <c r="CF680" s="179"/>
      <c r="CG680" s="179"/>
      <c r="CH680" s="179"/>
      <c r="CI680" s="179"/>
      <c r="CJ680" s="179"/>
      <c r="CK680" s="179"/>
      <c r="CL680" s="179"/>
      <c r="CN680" s="60"/>
      <c r="CO680" s="179"/>
      <c r="CP680" s="179"/>
      <c r="CQ680" s="179"/>
      <c r="CR680" s="179"/>
      <c r="CS680" s="179"/>
      <c r="CT680" s="179"/>
      <c r="CU680" s="179"/>
      <c r="CV680" s="179"/>
      <c r="CW680" s="179"/>
      <c r="CX680" s="179"/>
      <c r="CY680" s="179"/>
      <c r="CZ680" s="179"/>
      <c r="DA680" s="179"/>
      <c r="DB680" s="179"/>
      <c r="DC680" s="179"/>
      <c r="DD680" s="179"/>
      <c r="DE680" s="179"/>
      <c r="DF680" s="179"/>
      <c r="DG680" s="179"/>
      <c r="DH680" s="179"/>
      <c r="DI680" s="179"/>
      <c r="DJ680" s="179"/>
      <c r="DK680" s="179"/>
      <c r="DL680" s="179"/>
    </row>
    <row r="681" spans="1:116" x14ac:dyDescent="0.4">
      <c r="A681" s="174"/>
      <c r="E681" s="8"/>
      <c r="G681" s="175" t="s">
        <v>490</v>
      </c>
      <c r="H681" s="174"/>
      <c r="I681" s="176"/>
      <c r="J681" s="176"/>
      <c r="K681" s="197"/>
      <c r="L681" s="197"/>
      <c r="M681" s="197"/>
      <c r="N681" s="197"/>
      <c r="O681" s="197"/>
      <c r="P681" s="197"/>
      <c r="R681" s="198"/>
      <c r="S681" s="174"/>
      <c r="T681" s="174"/>
      <c r="U681" s="174"/>
      <c r="V681" s="174"/>
      <c r="W681" s="174"/>
      <c r="X681" s="174"/>
      <c r="Y681" s="174"/>
      <c r="Z681" s="174"/>
      <c r="AA681" s="174"/>
      <c r="AB681" s="174"/>
      <c r="AC681" s="174"/>
      <c r="AD681" s="174"/>
      <c r="AE681" s="174"/>
      <c r="AF681" s="174"/>
      <c r="AG681" s="174"/>
      <c r="AH681" s="174"/>
      <c r="AI681" s="174"/>
      <c r="AJ681" s="174"/>
      <c r="AK681" s="174"/>
      <c r="AL681" s="174"/>
      <c r="AM681" s="174"/>
      <c r="AN681" s="174"/>
      <c r="AO681" s="174"/>
      <c r="AP681" s="174"/>
      <c r="AQ681" s="174"/>
      <c r="AR681" s="174"/>
      <c r="AS681" s="174"/>
      <c r="AT681" s="174"/>
      <c r="AU681" s="174"/>
      <c r="AV681" s="174"/>
      <c r="AW681" s="174"/>
      <c r="AX681" s="174"/>
      <c r="AY681" s="174"/>
      <c r="AZ681" s="174"/>
      <c r="BA681" s="174"/>
      <c r="BB681" s="174"/>
      <c r="BC681" s="174"/>
      <c r="BD681" s="174"/>
      <c r="BE681" s="174"/>
      <c r="BF681" s="174"/>
      <c r="BG681" s="174"/>
      <c r="BH681" s="174"/>
      <c r="BI681" s="174"/>
      <c r="BJ681" s="174"/>
      <c r="BK681" s="174"/>
      <c r="BL681" s="174"/>
      <c r="BM681" s="174"/>
      <c r="BN681" s="174"/>
      <c r="BO681" s="174"/>
      <c r="BP681" s="174"/>
      <c r="BQ681" s="174"/>
      <c r="BR681" s="174"/>
      <c r="BS681" s="174"/>
      <c r="BT681" s="174"/>
      <c r="BU681" s="174"/>
      <c r="BV681" s="174"/>
      <c r="BW681" s="174"/>
      <c r="BX681" s="174"/>
      <c r="BY681" s="174"/>
      <c r="BZ681" s="174"/>
      <c r="CA681" s="174"/>
      <c r="CB681" s="174"/>
      <c r="CC681" s="174"/>
      <c r="CD681" s="174"/>
      <c r="CE681" s="174"/>
      <c r="CF681" s="174"/>
      <c r="CG681" s="174"/>
      <c r="CH681" s="174"/>
      <c r="CI681" s="174"/>
      <c r="CJ681" s="174"/>
      <c r="CK681" s="174"/>
      <c r="CL681" s="174"/>
      <c r="CN681" s="176"/>
      <c r="CO681" s="174"/>
      <c r="CP681" s="174"/>
      <c r="CQ681" s="174"/>
      <c r="CR681" s="174"/>
      <c r="CS681" s="174"/>
      <c r="CT681" s="174"/>
      <c r="CU681" s="174"/>
      <c r="CV681" s="174"/>
      <c r="CW681" s="174"/>
      <c r="CX681" s="174"/>
      <c r="CY681" s="174"/>
      <c r="CZ681" s="174"/>
      <c r="DA681" s="174"/>
      <c r="DB681" s="174"/>
      <c r="DC681" s="174"/>
      <c r="DD681" s="174"/>
      <c r="DE681" s="174"/>
      <c r="DF681" s="174"/>
      <c r="DG681" s="174"/>
      <c r="DH681" s="174"/>
      <c r="DI681" s="174"/>
      <c r="DJ681" s="174"/>
      <c r="DK681" s="174"/>
      <c r="DL681" s="174"/>
    </row>
    <row r="682" spans="1:116" x14ac:dyDescent="0.4">
      <c r="A682" s="174"/>
      <c r="E682" s="8"/>
      <c r="G682" s="175" t="s">
        <v>492</v>
      </c>
      <c r="H682" s="174"/>
      <c r="I682" s="176"/>
      <c r="J682" s="176"/>
      <c r="K682" s="197"/>
      <c r="L682" s="197"/>
      <c r="M682" s="197"/>
      <c r="N682" s="197"/>
      <c r="O682" s="197"/>
      <c r="P682" s="197"/>
      <c r="R682" s="198"/>
      <c r="S682" s="174"/>
      <c r="T682" s="174"/>
      <c r="U682" s="174"/>
      <c r="V682" s="174"/>
      <c r="W682" s="174"/>
      <c r="X682" s="174"/>
      <c r="Y682" s="174"/>
      <c r="Z682" s="174"/>
      <c r="AA682" s="174"/>
      <c r="AB682" s="174"/>
      <c r="AC682" s="174"/>
      <c r="AD682" s="174"/>
      <c r="AE682" s="174"/>
      <c r="AF682" s="174"/>
      <c r="AG682" s="174"/>
      <c r="AH682" s="174"/>
      <c r="AI682" s="174"/>
      <c r="AJ682" s="174"/>
      <c r="AK682" s="174"/>
      <c r="AL682" s="174"/>
      <c r="AM682" s="174"/>
      <c r="AN682" s="174"/>
      <c r="AO682" s="174"/>
      <c r="AP682" s="174"/>
      <c r="AQ682" s="174"/>
      <c r="AR682" s="174"/>
      <c r="AS682" s="174"/>
      <c r="AT682" s="174"/>
      <c r="AU682" s="174"/>
      <c r="AV682" s="174"/>
      <c r="AW682" s="174"/>
      <c r="AX682" s="174"/>
      <c r="AY682" s="174"/>
      <c r="AZ682" s="174"/>
      <c r="BA682" s="174"/>
      <c r="BB682" s="174"/>
      <c r="BC682" s="174"/>
      <c r="BD682" s="174"/>
      <c r="BE682" s="174"/>
      <c r="BF682" s="174"/>
      <c r="BG682" s="174"/>
      <c r="BH682" s="174"/>
      <c r="BI682" s="174"/>
      <c r="BJ682" s="174"/>
      <c r="BK682" s="174"/>
      <c r="BL682" s="174"/>
      <c r="BM682" s="174"/>
      <c r="BN682" s="174"/>
      <c r="BO682" s="174"/>
      <c r="BP682" s="174"/>
      <c r="BQ682" s="174"/>
      <c r="BR682" s="174"/>
      <c r="BS682" s="174"/>
      <c r="BT682" s="174"/>
      <c r="BU682" s="174"/>
      <c r="BV682" s="174"/>
      <c r="BW682" s="174"/>
      <c r="BX682" s="174"/>
      <c r="BY682" s="174"/>
      <c r="BZ682" s="174"/>
      <c r="CA682" s="174"/>
      <c r="CB682" s="174"/>
      <c r="CC682" s="174"/>
      <c r="CD682" s="174"/>
      <c r="CE682" s="174"/>
      <c r="CF682" s="174"/>
      <c r="CG682" s="174"/>
      <c r="CH682" s="174"/>
      <c r="CI682" s="174"/>
      <c r="CJ682" s="174"/>
      <c r="CK682" s="174"/>
      <c r="CL682" s="174"/>
      <c r="CN682" s="176"/>
      <c r="CO682" s="174"/>
      <c r="CP682" s="174"/>
      <c r="CQ682" s="174"/>
      <c r="CR682" s="174"/>
      <c r="CS682" s="174"/>
      <c r="CT682" s="174"/>
      <c r="CU682" s="174"/>
      <c r="CV682" s="174"/>
      <c r="CW682" s="174"/>
      <c r="CX682" s="174"/>
      <c r="CY682" s="174"/>
      <c r="CZ682" s="174"/>
      <c r="DA682" s="174"/>
      <c r="DB682" s="174"/>
      <c r="DC682" s="174"/>
      <c r="DD682" s="174"/>
      <c r="DE682" s="174"/>
      <c r="DF682" s="174"/>
      <c r="DG682" s="174"/>
      <c r="DH682" s="174"/>
      <c r="DI682" s="174"/>
      <c r="DJ682" s="174"/>
      <c r="DK682" s="174"/>
      <c r="DL682" s="174"/>
    </row>
    <row r="683" spans="1:116" x14ac:dyDescent="0.4">
      <c r="A683" s="174"/>
      <c r="E683" s="8"/>
      <c r="G683" s="175" t="s">
        <v>461</v>
      </c>
      <c r="H683" s="174"/>
      <c r="I683" s="176"/>
      <c r="J683" s="176"/>
      <c r="K683" s="197"/>
      <c r="L683" s="197"/>
      <c r="M683" s="197"/>
      <c r="N683" s="197"/>
      <c r="O683" s="197"/>
      <c r="P683" s="197"/>
      <c r="R683" s="198"/>
      <c r="S683" s="199" t="str">
        <f t="shared" ref="S683:CD683" si="850">S$20</f>
        <v>S$16</v>
      </c>
      <c r="T683" s="199" t="str">
        <f t="shared" si="850"/>
        <v>T$16</v>
      </c>
      <c r="U683" s="199" t="str">
        <f t="shared" si="850"/>
        <v>U$16</v>
      </c>
      <c r="V683" s="199" t="str">
        <f t="shared" si="850"/>
        <v>V$16</v>
      </c>
      <c r="W683" s="199" t="str">
        <f t="shared" si="850"/>
        <v>W$16</v>
      </c>
      <c r="X683" s="199" t="str">
        <f t="shared" si="850"/>
        <v>X$16</v>
      </c>
      <c r="Y683" s="199" t="str">
        <f t="shared" si="850"/>
        <v>Y$16</v>
      </c>
      <c r="Z683" s="199" t="str">
        <f t="shared" si="850"/>
        <v>Z$16</v>
      </c>
      <c r="AA683" s="199" t="str">
        <f t="shared" si="850"/>
        <v>AA$16</v>
      </c>
      <c r="AB683" s="199" t="str">
        <f t="shared" si="850"/>
        <v>AB$16</v>
      </c>
      <c r="AC683" s="199" t="str">
        <f t="shared" si="850"/>
        <v>AC$16</v>
      </c>
      <c r="AD683" s="199" t="str">
        <f t="shared" si="850"/>
        <v>AD$16</v>
      </c>
      <c r="AE683" s="199" t="str">
        <f t="shared" si="850"/>
        <v>AE$16</v>
      </c>
      <c r="AF683" s="199" t="str">
        <f t="shared" si="850"/>
        <v>AF$16</v>
      </c>
      <c r="AG683" s="199" t="str">
        <f t="shared" si="850"/>
        <v>AG$16</v>
      </c>
      <c r="AH683" s="199" t="str">
        <f t="shared" si="850"/>
        <v>AH$16</v>
      </c>
      <c r="AI683" s="199" t="str">
        <f t="shared" si="850"/>
        <v>AI$16</v>
      </c>
      <c r="AJ683" s="199" t="str">
        <f t="shared" si="850"/>
        <v>AJ$16</v>
      </c>
      <c r="AK683" s="199" t="str">
        <f t="shared" si="850"/>
        <v>AK$16</v>
      </c>
      <c r="AL683" s="199" t="str">
        <f t="shared" si="850"/>
        <v>AL$16</v>
      </c>
      <c r="AM683" s="199" t="str">
        <f t="shared" si="850"/>
        <v>AM$16</v>
      </c>
      <c r="AN683" s="199" t="str">
        <f t="shared" si="850"/>
        <v>AN$16</v>
      </c>
      <c r="AO683" s="199" t="str">
        <f t="shared" si="850"/>
        <v>AO$16</v>
      </c>
      <c r="AP683" s="199" t="str">
        <f t="shared" si="850"/>
        <v>AP$16</v>
      </c>
      <c r="AQ683" s="199" t="str">
        <f t="shared" si="850"/>
        <v>AQ$16</v>
      </c>
      <c r="AR683" s="199" t="str">
        <f t="shared" si="850"/>
        <v>AR$16</v>
      </c>
      <c r="AS683" s="199" t="str">
        <f t="shared" si="850"/>
        <v>AS$16</v>
      </c>
      <c r="AT683" s="199" t="str">
        <f t="shared" si="850"/>
        <v>AT$16</v>
      </c>
      <c r="AU683" s="199" t="str">
        <f t="shared" si="850"/>
        <v>AU$16</v>
      </c>
      <c r="AV683" s="199" t="str">
        <f t="shared" si="850"/>
        <v>AV$16</v>
      </c>
      <c r="AW683" s="199" t="str">
        <f t="shared" si="850"/>
        <v>AW$16</v>
      </c>
      <c r="AX683" s="199" t="str">
        <f t="shared" si="850"/>
        <v>AX$16</v>
      </c>
      <c r="AY683" s="199" t="str">
        <f t="shared" si="850"/>
        <v>AY$16</v>
      </c>
      <c r="AZ683" s="199" t="str">
        <f t="shared" si="850"/>
        <v>AZ$16</v>
      </c>
      <c r="BA683" s="199" t="str">
        <f t="shared" si="850"/>
        <v>BA$16</v>
      </c>
      <c r="BB683" s="199" t="str">
        <f t="shared" si="850"/>
        <v>BB$16</v>
      </c>
      <c r="BC683" s="199" t="str">
        <f t="shared" si="850"/>
        <v>BC$16</v>
      </c>
      <c r="BD683" s="199" t="str">
        <f t="shared" si="850"/>
        <v>BD$16</v>
      </c>
      <c r="BE683" s="199" t="str">
        <f t="shared" si="850"/>
        <v>BE$16</v>
      </c>
      <c r="BF683" s="199" t="str">
        <f t="shared" si="850"/>
        <v>BF$16</v>
      </c>
      <c r="BG683" s="199" t="str">
        <f t="shared" si="850"/>
        <v>BG$16</v>
      </c>
      <c r="BH683" s="199" t="str">
        <f t="shared" si="850"/>
        <v>BH$16</v>
      </c>
      <c r="BI683" s="199" t="str">
        <f t="shared" si="850"/>
        <v>BI$16</v>
      </c>
      <c r="BJ683" s="199" t="str">
        <f t="shared" si="850"/>
        <v>BJ$16</v>
      </c>
      <c r="BK683" s="199" t="str">
        <f t="shared" si="850"/>
        <v>BK$16</v>
      </c>
      <c r="BL683" s="199" t="str">
        <f t="shared" si="850"/>
        <v>BL$16</v>
      </c>
      <c r="BM683" s="199" t="str">
        <f t="shared" si="850"/>
        <v>BM$16</v>
      </c>
      <c r="BN683" s="199" t="str">
        <f t="shared" si="850"/>
        <v>BN$16</v>
      </c>
      <c r="BO683" s="199" t="str">
        <f t="shared" si="850"/>
        <v>BO$16</v>
      </c>
      <c r="BP683" s="199" t="str">
        <f t="shared" si="850"/>
        <v>BP$16</v>
      </c>
      <c r="BQ683" s="199" t="str">
        <f t="shared" si="850"/>
        <v>BQ$16</v>
      </c>
      <c r="BR683" s="199" t="str">
        <f t="shared" si="850"/>
        <v>BR$16</v>
      </c>
      <c r="BS683" s="199" t="str">
        <f t="shared" si="850"/>
        <v>BS$16</v>
      </c>
      <c r="BT683" s="199" t="str">
        <f t="shared" si="850"/>
        <v>BT$16</v>
      </c>
      <c r="BU683" s="199" t="str">
        <f t="shared" si="850"/>
        <v>BU$16</v>
      </c>
      <c r="BV683" s="199" t="str">
        <f t="shared" si="850"/>
        <v>BV$16</v>
      </c>
      <c r="BW683" s="199" t="str">
        <f t="shared" si="850"/>
        <v>BW$16</v>
      </c>
      <c r="BX683" s="199" t="str">
        <f t="shared" si="850"/>
        <v>BX$16</v>
      </c>
      <c r="BY683" s="199" t="str">
        <f t="shared" si="850"/>
        <v>BY$16</v>
      </c>
      <c r="BZ683" s="199" t="str">
        <f t="shared" si="850"/>
        <v>BZ$16</v>
      </c>
      <c r="CA683" s="199" t="str">
        <f t="shared" si="850"/>
        <v>CA$16</v>
      </c>
      <c r="CB683" s="199" t="str">
        <f t="shared" si="850"/>
        <v>CB$16</v>
      </c>
      <c r="CC683" s="199" t="str">
        <f t="shared" si="850"/>
        <v>CC$16</v>
      </c>
      <c r="CD683" s="199" t="str">
        <f t="shared" si="850"/>
        <v>CD$16</v>
      </c>
      <c r="CE683" s="199" t="str">
        <f t="shared" ref="CE683:CL683" si="851">CE$20</f>
        <v>CE$16</v>
      </c>
      <c r="CF683" s="199" t="str">
        <f t="shared" si="851"/>
        <v>CF$16</v>
      </c>
      <c r="CG683" s="199" t="str">
        <f t="shared" si="851"/>
        <v>CG$16</v>
      </c>
      <c r="CH683" s="199" t="str">
        <f t="shared" si="851"/>
        <v>CH$16</v>
      </c>
      <c r="CI683" s="199" t="str">
        <f t="shared" si="851"/>
        <v>CI$16</v>
      </c>
      <c r="CJ683" s="199" t="str">
        <f t="shared" si="851"/>
        <v>CJ$16</v>
      </c>
      <c r="CK683" s="199" t="str">
        <f t="shared" si="851"/>
        <v>CK$16</v>
      </c>
      <c r="CL683" s="199" t="str">
        <f t="shared" si="851"/>
        <v>CL$16</v>
      </c>
      <c r="CN683" s="176"/>
      <c r="CO683" s="199" t="str">
        <f t="shared" ref="CO683:DL683" si="852">CO$20</f>
        <v>CO$16</v>
      </c>
      <c r="CP683" s="199" t="str">
        <f t="shared" si="852"/>
        <v>CP$16</v>
      </c>
      <c r="CQ683" s="199" t="str">
        <f t="shared" si="852"/>
        <v>CQ$16</v>
      </c>
      <c r="CR683" s="199" t="str">
        <f t="shared" si="852"/>
        <v>CR$16</v>
      </c>
      <c r="CS683" s="199" t="str">
        <f t="shared" si="852"/>
        <v>CS$16</v>
      </c>
      <c r="CT683" s="199" t="str">
        <f t="shared" si="852"/>
        <v>CT$16</v>
      </c>
      <c r="CU683" s="199" t="str">
        <f t="shared" si="852"/>
        <v>CU$16</v>
      </c>
      <c r="CV683" s="199" t="str">
        <f t="shared" si="852"/>
        <v>CV$16</v>
      </c>
      <c r="CW683" s="199" t="str">
        <f t="shared" si="852"/>
        <v>CW$16</v>
      </c>
      <c r="CX683" s="199" t="str">
        <f t="shared" si="852"/>
        <v>CX$16</v>
      </c>
      <c r="CY683" s="199" t="str">
        <f t="shared" si="852"/>
        <v>CY$16</v>
      </c>
      <c r="CZ683" s="199" t="str">
        <f t="shared" si="852"/>
        <v>CZ$16</v>
      </c>
      <c r="DA683" s="199" t="str">
        <f t="shared" si="852"/>
        <v>DA$16</v>
      </c>
      <c r="DB683" s="199" t="str">
        <f t="shared" si="852"/>
        <v>DB$16</v>
      </c>
      <c r="DC683" s="199" t="str">
        <f t="shared" si="852"/>
        <v>DC$16</v>
      </c>
      <c r="DD683" s="199" t="str">
        <f t="shared" si="852"/>
        <v>DD$16</v>
      </c>
      <c r="DE683" s="199" t="str">
        <f t="shared" si="852"/>
        <v>DE$16</v>
      </c>
      <c r="DF683" s="199" t="str">
        <f t="shared" si="852"/>
        <v>DF$16</v>
      </c>
      <c r="DG683" s="199" t="str">
        <f t="shared" si="852"/>
        <v>DG$16</v>
      </c>
      <c r="DH683" s="199" t="str">
        <f t="shared" si="852"/>
        <v>DH$16</v>
      </c>
      <c r="DI683" s="199" t="str">
        <f t="shared" si="852"/>
        <v>DI$16</v>
      </c>
      <c r="DJ683" s="199" t="str">
        <f t="shared" si="852"/>
        <v>DJ$16</v>
      </c>
      <c r="DK683" s="199" t="str">
        <f t="shared" si="852"/>
        <v>DK$16</v>
      </c>
      <c r="DL683" s="199" t="str">
        <f t="shared" si="852"/>
        <v>DL$16</v>
      </c>
    </row>
    <row r="684" spans="1:116" x14ac:dyDescent="0.4">
      <c r="A684" s="174"/>
      <c r="E684" s="8"/>
      <c r="G684" s="175" t="s">
        <v>462</v>
      </c>
      <c r="H684" s="200"/>
      <c r="I684" s="201"/>
      <c r="J684" s="201"/>
      <c r="K684" s="202"/>
      <c r="L684" s="202"/>
      <c r="M684" s="202"/>
      <c r="N684" s="202"/>
      <c r="O684" s="202"/>
      <c r="P684" s="202"/>
      <c r="R684" s="199" t="str">
        <f>ADDRESS(ROW(R680),COLUMN(R680),4)</f>
        <v>R680</v>
      </c>
      <c r="S684" s="199" t="str">
        <f>ADDRESS(ROW(S680),COLUMN(S680),4)</f>
        <v>S680</v>
      </c>
      <c r="T684" s="199" t="str">
        <f t="shared" ref="T684:CE684" si="853">ADDRESS(ROW(T680),COLUMN(T680),4)</f>
        <v>T680</v>
      </c>
      <c r="U684" s="199" t="str">
        <f t="shared" si="853"/>
        <v>U680</v>
      </c>
      <c r="V684" s="199" t="str">
        <f t="shared" si="853"/>
        <v>V680</v>
      </c>
      <c r="W684" s="199" t="str">
        <f t="shared" si="853"/>
        <v>W680</v>
      </c>
      <c r="X684" s="199" t="str">
        <f t="shared" si="853"/>
        <v>X680</v>
      </c>
      <c r="Y684" s="199" t="str">
        <f t="shared" si="853"/>
        <v>Y680</v>
      </c>
      <c r="Z684" s="199" t="str">
        <f t="shared" si="853"/>
        <v>Z680</v>
      </c>
      <c r="AA684" s="199" t="str">
        <f t="shared" si="853"/>
        <v>AA680</v>
      </c>
      <c r="AB684" s="199" t="str">
        <f t="shared" si="853"/>
        <v>AB680</v>
      </c>
      <c r="AC684" s="199" t="str">
        <f t="shared" si="853"/>
        <v>AC680</v>
      </c>
      <c r="AD684" s="199" t="str">
        <f t="shared" si="853"/>
        <v>AD680</v>
      </c>
      <c r="AE684" s="199" t="str">
        <f t="shared" si="853"/>
        <v>AE680</v>
      </c>
      <c r="AF684" s="199" t="str">
        <f t="shared" si="853"/>
        <v>AF680</v>
      </c>
      <c r="AG684" s="199" t="str">
        <f t="shared" si="853"/>
        <v>AG680</v>
      </c>
      <c r="AH684" s="199" t="str">
        <f t="shared" si="853"/>
        <v>AH680</v>
      </c>
      <c r="AI684" s="199" t="str">
        <f t="shared" si="853"/>
        <v>AI680</v>
      </c>
      <c r="AJ684" s="199" t="str">
        <f t="shared" si="853"/>
        <v>AJ680</v>
      </c>
      <c r="AK684" s="199" t="str">
        <f t="shared" si="853"/>
        <v>AK680</v>
      </c>
      <c r="AL684" s="199" t="str">
        <f t="shared" si="853"/>
        <v>AL680</v>
      </c>
      <c r="AM684" s="199" t="str">
        <f t="shared" si="853"/>
        <v>AM680</v>
      </c>
      <c r="AN684" s="199" t="str">
        <f t="shared" si="853"/>
        <v>AN680</v>
      </c>
      <c r="AO684" s="199" t="str">
        <f t="shared" si="853"/>
        <v>AO680</v>
      </c>
      <c r="AP684" s="199" t="str">
        <f t="shared" si="853"/>
        <v>AP680</v>
      </c>
      <c r="AQ684" s="199" t="str">
        <f t="shared" si="853"/>
        <v>AQ680</v>
      </c>
      <c r="AR684" s="199" t="str">
        <f t="shared" si="853"/>
        <v>AR680</v>
      </c>
      <c r="AS684" s="199" t="str">
        <f t="shared" si="853"/>
        <v>AS680</v>
      </c>
      <c r="AT684" s="199" t="str">
        <f t="shared" si="853"/>
        <v>AT680</v>
      </c>
      <c r="AU684" s="199" t="str">
        <f t="shared" si="853"/>
        <v>AU680</v>
      </c>
      <c r="AV684" s="199" t="str">
        <f t="shared" si="853"/>
        <v>AV680</v>
      </c>
      <c r="AW684" s="199" t="str">
        <f t="shared" si="853"/>
        <v>AW680</v>
      </c>
      <c r="AX684" s="199" t="str">
        <f t="shared" si="853"/>
        <v>AX680</v>
      </c>
      <c r="AY684" s="199" t="str">
        <f t="shared" si="853"/>
        <v>AY680</v>
      </c>
      <c r="AZ684" s="199" t="str">
        <f t="shared" si="853"/>
        <v>AZ680</v>
      </c>
      <c r="BA684" s="199" t="str">
        <f t="shared" si="853"/>
        <v>BA680</v>
      </c>
      <c r="BB684" s="199" t="str">
        <f t="shared" si="853"/>
        <v>BB680</v>
      </c>
      <c r="BC684" s="199" t="str">
        <f t="shared" si="853"/>
        <v>BC680</v>
      </c>
      <c r="BD684" s="199" t="str">
        <f t="shared" si="853"/>
        <v>BD680</v>
      </c>
      <c r="BE684" s="199" t="str">
        <f t="shared" si="853"/>
        <v>BE680</v>
      </c>
      <c r="BF684" s="199" t="str">
        <f t="shared" si="853"/>
        <v>BF680</v>
      </c>
      <c r="BG684" s="199" t="str">
        <f t="shared" si="853"/>
        <v>BG680</v>
      </c>
      <c r="BH684" s="199" t="str">
        <f t="shared" si="853"/>
        <v>BH680</v>
      </c>
      <c r="BI684" s="199" t="str">
        <f t="shared" si="853"/>
        <v>BI680</v>
      </c>
      <c r="BJ684" s="199" t="str">
        <f t="shared" si="853"/>
        <v>BJ680</v>
      </c>
      <c r="BK684" s="199" t="str">
        <f t="shared" si="853"/>
        <v>BK680</v>
      </c>
      <c r="BL684" s="199" t="str">
        <f t="shared" si="853"/>
        <v>BL680</v>
      </c>
      <c r="BM684" s="199" t="str">
        <f t="shared" si="853"/>
        <v>BM680</v>
      </c>
      <c r="BN684" s="199" t="str">
        <f t="shared" si="853"/>
        <v>BN680</v>
      </c>
      <c r="BO684" s="199" t="str">
        <f t="shared" si="853"/>
        <v>BO680</v>
      </c>
      <c r="BP684" s="199" t="str">
        <f t="shared" si="853"/>
        <v>BP680</v>
      </c>
      <c r="BQ684" s="199" t="str">
        <f t="shared" si="853"/>
        <v>BQ680</v>
      </c>
      <c r="BR684" s="199" t="str">
        <f t="shared" si="853"/>
        <v>BR680</v>
      </c>
      <c r="BS684" s="199" t="str">
        <f t="shared" si="853"/>
        <v>BS680</v>
      </c>
      <c r="BT684" s="199" t="str">
        <f t="shared" si="853"/>
        <v>BT680</v>
      </c>
      <c r="BU684" s="199" t="str">
        <f t="shared" si="853"/>
        <v>BU680</v>
      </c>
      <c r="BV684" s="199" t="str">
        <f t="shared" si="853"/>
        <v>BV680</v>
      </c>
      <c r="BW684" s="199" t="str">
        <f t="shared" si="853"/>
        <v>BW680</v>
      </c>
      <c r="BX684" s="199" t="str">
        <f t="shared" si="853"/>
        <v>BX680</v>
      </c>
      <c r="BY684" s="199" t="str">
        <f t="shared" si="853"/>
        <v>BY680</v>
      </c>
      <c r="BZ684" s="199" t="str">
        <f t="shared" si="853"/>
        <v>BZ680</v>
      </c>
      <c r="CA684" s="199" t="str">
        <f t="shared" si="853"/>
        <v>CA680</v>
      </c>
      <c r="CB684" s="199" t="str">
        <f t="shared" si="853"/>
        <v>CB680</v>
      </c>
      <c r="CC684" s="199" t="str">
        <f t="shared" si="853"/>
        <v>CC680</v>
      </c>
      <c r="CD684" s="199" t="str">
        <f t="shared" si="853"/>
        <v>CD680</v>
      </c>
      <c r="CE684" s="199" t="str">
        <f t="shared" si="853"/>
        <v>CE680</v>
      </c>
      <c r="CF684" s="199" t="str">
        <f t="shared" ref="CF684:CL684" si="854">ADDRESS(ROW(CF680),COLUMN(CF680),4)</f>
        <v>CF680</v>
      </c>
      <c r="CG684" s="199" t="str">
        <f t="shared" si="854"/>
        <v>CG680</v>
      </c>
      <c r="CH684" s="199" t="str">
        <f t="shared" si="854"/>
        <v>CH680</v>
      </c>
      <c r="CI684" s="199" t="str">
        <f t="shared" si="854"/>
        <v>CI680</v>
      </c>
      <c r="CJ684" s="199" t="str">
        <f t="shared" si="854"/>
        <v>CJ680</v>
      </c>
      <c r="CK684" s="199" t="str">
        <f t="shared" si="854"/>
        <v>CK680</v>
      </c>
      <c r="CL684" s="199" t="str">
        <f t="shared" si="854"/>
        <v>CL680</v>
      </c>
      <c r="CN684" s="201"/>
      <c r="CO684" s="199" t="str">
        <f t="shared" ref="CO684:DL684" si="855">CO$21</f>
        <v>CO$17</v>
      </c>
      <c r="CP684" s="199" t="str">
        <f t="shared" si="855"/>
        <v>CP$17</v>
      </c>
      <c r="CQ684" s="199" t="str">
        <f t="shared" si="855"/>
        <v>CQ$17</v>
      </c>
      <c r="CR684" s="199" t="str">
        <f t="shared" si="855"/>
        <v>CR$17</v>
      </c>
      <c r="CS684" s="199" t="str">
        <f t="shared" si="855"/>
        <v>CS$17</v>
      </c>
      <c r="CT684" s="199" t="str">
        <f t="shared" si="855"/>
        <v>CT$17</v>
      </c>
      <c r="CU684" s="199" t="str">
        <f t="shared" si="855"/>
        <v>CU$17</v>
      </c>
      <c r="CV684" s="199" t="str">
        <f t="shared" si="855"/>
        <v>CV$17</v>
      </c>
      <c r="CW684" s="199" t="str">
        <f t="shared" si="855"/>
        <v>CW$17</v>
      </c>
      <c r="CX684" s="199" t="str">
        <f t="shared" si="855"/>
        <v>CX$17</v>
      </c>
      <c r="CY684" s="199" t="str">
        <f t="shared" si="855"/>
        <v>CY$17</v>
      </c>
      <c r="CZ684" s="199" t="str">
        <f t="shared" si="855"/>
        <v>CZ$17</v>
      </c>
      <c r="DA684" s="199" t="str">
        <f t="shared" si="855"/>
        <v>DA$17</v>
      </c>
      <c r="DB684" s="199" t="str">
        <f t="shared" si="855"/>
        <v>DB$17</v>
      </c>
      <c r="DC684" s="199" t="str">
        <f t="shared" si="855"/>
        <v>DC$17</v>
      </c>
      <c r="DD684" s="199" t="str">
        <f t="shared" si="855"/>
        <v>DD$17</v>
      </c>
      <c r="DE684" s="199" t="str">
        <f t="shared" si="855"/>
        <v>DE$17</v>
      </c>
      <c r="DF684" s="199" t="str">
        <f t="shared" si="855"/>
        <v>DF$17</v>
      </c>
      <c r="DG684" s="199" t="str">
        <f t="shared" si="855"/>
        <v>DG$17</v>
      </c>
      <c r="DH684" s="199" t="str">
        <f t="shared" si="855"/>
        <v>DH$17</v>
      </c>
      <c r="DI684" s="199" t="str">
        <f t="shared" si="855"/>
        <v>DI$17</v>
      </c>
      <c r="DJ684" s="199" t="str">
        <f t="shared" si="855"/>
        <v>DJ$17</v>
      </c>
      <c r="DK684" s="199" t="str">
        <f t="shared" si="855"/>
        <v>DK$17</v>
      </c>
      <c r="DL684" s="199" t="str">
        <f t="shared" si="855"/>
        <v>DL$17</v>
      </c>
    </row>
    <row r="685" spans="1:116" x14ac:dyDescent="0.4">
      <c r="A685" s="174"/>
      <c r="E685" s="8"/>
      <c r="G685" s="175" t="s">
        <v>491</v>
      </c>
      <c r="H685" s="200"/>
      <c r="I685" s="201"/>
      <c r="J685" s="201"/>
      <c r="K685" s="202"/>
      <c r="L685" s="202"/>
      <c r="M685" s="202"/>
      <c r="N685" s="202"/>
      <c r="O685" s="202"/>
      <c r="P685" s="202"/>
      <c r="R685" s="202"/>
      <c r="S685" s="190"/>
      <c r="T685" s="190"/>
      <c r="U685" s="190"/>
      <c r="V685" s="190"/>
      <c r="W685" s="190"/>
      <c r="X685" s="190"/>
      <c r="Y685" s="190"/>
      <c r="Z685" s="190"/>
      <c r="AA685" s="190"/>
      <c r="AB685" s="190"/>
      <c r="AC685" s="190"/>
      <c r="AD685" s="190"/>
      <c r="AE685" s="190"/>
      <c r="AF685" s="190"/>
      <c r="AG685" s="190"/>
      <c r="AH685" s="190"/>
      <c r="AI685" s="190"/>
      <c r="AJ685" s="190"/>
      <c r="AK685" s="190"/>
      <c r="AL685" s="190"/>
      <c r="AM685" s="190"/>
      <c r="AN685" s="190"/>
      <c r="AO685" s="190"/>
      <c r="AP685" s="190"/>
      <c r="AQ685" s="190"/>
      <c r="AR685" s="190"/>
      <c r="AS685" s="190"/>
      <c r="AT685" s="190"/>
      <c r="AU685" s="190"/>
      <c r="AV685" s="190"/>
      <c r="AW685" s="190"/>
      <c r="AX685" s="190"/>
      <c r="AY685" s="190"/>
      <c r="AZ685" s="190"/>
      <c r="BA685" s="190"/>
      <c r="BB685" s="190"/>
      <c r="BC685" s="190"/>
      <c r="BD685" s="190"/>
      <c r="BE685" s="190"/>
      <c r="BF685" s="190"/>
      <c r="BG685" s="190"/>
      <c r="BH685" s="190"/>
      <c r="BI685" s="190"/>
      <c r="BJ685" s="190"/>
      <c r="BK685" s="190"/>
      <c r="BL685" s="190"/>
      <c r="BM685" s="190"/>
      <c r="BN685" s="190"/>
      <c r="BO685" s="190"/>
      <c r="BP685" s="190"/>
      <c r="BQ685" s="190"/>
      <c r="BR685" s="190"/>
      <c r="BS685" s="190"/>
      <c r="BT685" s="190"/>
      <c r="BU685" s="190"/>
      <c r="BV685" s="190"/>
      <c r="BW685" s="190"/>
      <c r="BX685" s="190"/>
      <c r="BY685" s="190"/>
      <c r="BZ685" s="190"/>
      <c r="CA685" s="190"/>
      <c r="CB685" s="190"/>
      <c r="CC685" s="190"/>
      <c r="CD685" s="190"/>
      <c r="CE685" s="190"/>
      <c r="CF685" s="190"/>
      <c r="CG685" s="190"/>
      <c r="CH685" s="190"/>
      <c r="CI685" s="190"/>
      <c r="CJ685" s="190"/>
      <c r="CK685" s="190"/>
      <c r="CL685" s="190"/>
      <c r="CN685" s="201"/>
      <c r="CO685" s="190"/>
      <c r="CP685" s="190"/>
      <c r="CQ685" s="190"/>
      <c r="CR685" s="190"/>
      <c r="CS685" s="190"/>
      <c r="CT685" s="190"/>
      <c r="CU685" s="190"/>
      <c r="CV685" s="190"/>
      <c r="CW685" s="190"/>
      <c r="CX685" s="190"/>
      <c r="CY685" s="190"/>
      <c r="CZ685" s="190"/>
      <c r="DA685" s="190"/>
      <c r="DB685" s="190"/>
      <c r="DC685" s="190"/>
      <c r="DD685" s="190"/>
      <c r="DE685" s="190"/>
      <c r="DF685" s="190"/>
      <c r="DG685" s="190"/>
      <c r="DH685" s="190"/>
      <c r="DI685" s="190"/>
      <c r="DJ685" s="190"/>
      <c r="DK685" s="190"/>
      <c r="DL685" s="190"/>
    </row>
    <row r="686" spans="1:116" x14ac:dyDescent="0.4">
      <c r="A686" s="174"/>
      <c r="E686" s="8"/>
      <c r="G686" s="175" t="s">
        <v>505</v>
      </c>
      <c r="H686" s="200"/>
      <c r="I686" s="201"/>
      <c r="J686" s="201"/>
      <c r="K686" s="202"/>
      <c r="L686" s="202"/>
      <c r="M686" s="202"/>
      <c r="N686" s="202"/>
      <c r="O686" s="202"/>
      <c r="P686" s="202"/>
      <c r="R686" s="202"/>
      <c r="S686" s="190"/>
      <c r="T686" s="190"/>
      <c r="U686" s="190"/>
      <c r="V686" s="190"/>
      <c r="W686" s="190"/>
      <c r="X686" s="190"/>
      <c r="Y686" s="190"/>
      <c r="Z686" s="190"/>
      <c r="AA686" s="190"/>
      <c r="AB686" s="190"/>
      <c r="AC686" s="190"/>
      <c r="AD686" s="190"/>
      <c r="AE686" s="190"/>
      <c r="AF686" s="190"/>
      <c r="AG686" s="190"/>
      <c r="AH686" s="190"/>
      <c r="AI686" s="190"/>
      <c r="AJ686" s="190"/>
      <c r="AK686" s="190"/>
      <c r="AL686" s="190"/>
      <c r="AM686" s="190"/>
      <c r="AN686" s="190"/>
      <c r="AO686" s="190"/>
      <c r="AP686" s="190"/>
      <c r="AQ686" s="190"/>
      <c r="AR686" s="190"/>
      <c r="AS686" s="190"/>
      <c r="AT686" s="190"/>
      <c r="AU686" s="190"/>
      <c r="AV686" s="190"/>
      <c r="AW686" s="190"/>
      <c r="AX686" s="190"/>
      <c r="AY686" s="190"/>
      <c r="AZ686" s="190"/>
      <c r="BA686" s="190"/>
      <c r="BB686" s="190"/>
      <c r="BC686" s="190"/>
      <c r="BD686" s="190"/>
      <c r="BE686" s="190"/>
      <c r="BF686" s="190"/>
      <c r="BG686" s="190"/>
      <c r="BH686" s="190"/>
      <c r="BI686" s="190"/>
      <c r="BJ686" s="190"/>
      <c r="BK686" s="190"/>
      <c r="BL686" s="190"/>
      <c r="BM686" s="190"/>
      <c r="BN686" s="190"/>
      <c r="BO686" s="190"/>
      <c r="BP686" s="190"/>
      <c r="BQ686" s="190"/>
      <c r="BR686" s="190"/>
      <c r="BS686" s="190"/>
      <c r="BT686" s="190"/>
      <c r="BU686" s="190"/>
      <c r="BV686" s="190"/>
      <c r="BW686" s="190"/>
      <c r="BX686" s="190"/>
      <c r="BY686" s="190"/>
      <c r="BZ686" s="190"/>
      <c r="CA686" s="190"/>
      <c r="CB686" s="190"/>
      <c r="CC686" s="190"/>
      <c r="CD686" s="190"/>
      <c r="CE686" s="190"/>
      <c r="CF686" s="190"/>
      <c r="CG686" s="190"/>
      <c r="CH686" s="190"/>
      <c r="CI686" s="190"/>
      <c r="CJ686" s="190"/>
      <c r="CK686" s="190"/>
      <c r="CL686" s="190"/>
      <c r="CN686" s="201"/>
      <c r="CO686" s="190"/>
      <c r="CP686" s="190"/>
      <c r="CQ686" s="190"/>
      <c r="CR686" s="190"/>
      <c r="CS686" s="190"/>
      <c r="CT686" s="190"/>
      <c r="CU686" s="190"/>
      <c r="CV686" s="190"/>
      <c r="CW686" s="190"/>
      <c r="CX686" s="190"/>
      <c r="CY686" s="190"/>
      <c r="CZ686" s="190"/>
      <c r="DA686" s="190"/>
      <c r="DB686" s="190"/>
      <c r="DC686" s="190"/>
      <c r="DD686" s="190"/>
      <c r="DE686" s="190"/>
      <c r="DF686" s="190"/>
      <c r="DG686" s="190"/>
      <c r="DH686" s="190"/>
      <c r="DI686" s="190"/>
      <c r="DJ686" s="190"/>
      <c r="DK686" s="190"/>
      <c r="DL686" s="190"/>
    </row>
    <row r="687" spans="1:116" x14ac:dyDescent="0.4">
      <c r="A687" s="174"/>
      <c r="E687" s="8"/>
      <c r="G687" s="175" t="s">
        <v>463</v>
      </c>
      <c r="H687" s="200"/>
      <c r="I687" s="201"/>
      <c r="J687" s="201"/>
      <c r="K687" s="202"/>
      <c r="L687" s="202"/>
      <c r="M687" s="202"/>
      <c r="N687" s="202"/>
      <c r="O687" s="202"/>
      <c r="P687" s="202"/>
      <c r="R687" s="202"/>
      <c r="S687" s="190" t="str">
        <f t="shared" ref="S687:CD687" si="856">S$22</f>
        <v>S$18</v>
      </c>
      <c r="T687" s="190" t="str">
        <f t="shared" si="856"/>
        <v>T$18</v>
      </c>
      <c r="U687" s="190" t="str">
        <f t="shared" si="856"/>
        <v>U$18</v>
      </c>
      <c r="V687" s="190" t="str">
        <f t="shared" si="856"/>
        <v>V$18</v>
      </c>
      <c r="W687" s="190" t="str">
        <f t="shared" si="856"/>
        <v>W$18</v>
      </c>
      <c r="X687" s="190" t="str">
        <f t="shared" si="856"/>
        <v>X$18</v>
      </c>
      <c r="Y687" s="190" t="str">
        <f t="shared" si="856"/>
        <v>Y$18</v>
      </c>
      <c r="Z687" s="190" t="str">
        <f t="shared" si="856"/>
        <v>Z$18</v>
      </c>
      <c r="AA687" s="190" t="str">
        <f t="shared" si="856"/>
        <v>AA$18</v>
      </c>
      <c r="AB687" s="190" t="str">
        <f t="shared" si="856"/>
        <v>AB$18</v>
      </c>
      <c r="AC687" s="190" t="str">
        <f t="shared" si="856"/>
        <v>AC$18</v>
      </c>
      <c r="AD687" s="190" t="str">
        <f t="shared" si="856"/>
        <v>AD$18</v>
      </c>
      <c r="AE687" s="190" t="str">
        <f t="shared" si="856"/>
        <v>AE$18</v>
      </c>
      <c r="AF687" s="190" t="str">
        <f t="shared" si="856"/>
        <v>AF$18</v>
      </c>
      <c r="AG687" s="190" t="str">
        <f t="shared" si="856"/>
        <v>AG$18</v>
      </c>
      <c r="AH687" s="190" t="str">
        <f t="shared" si="856"/>
        <v>AH$18</v>
      </c>
      <c r="AI687" s="190" t="str">
        <f t="shared" si="856"/>
        <v>AI$18</v>
      </c>
      <c r="AJ687" s="190" t="str">
        <f t="shared" si="856"/>
        <v>AJ$18</v>
      </c>
      <c r="AK687" s="190" t="str">
        <f t="shared" si="856"/>
        <v>AK$18</v>
      </c>
      <c r="AL687" s="190" t="str">
        <f t="shared" si="856"/>
        <v>AL$18</v>
      </c>
      <c r="AM687" s="190" t="str">
        <f t="shared" si="856"/>
        <v>AM$18</v>
      </c>
      <c r="AN687" s="190" t="str">
        <f t="shared" si="856"/>
        <v>AN$18</v>
      </c>
      <c r="AO687" s="190" t="str">
        <f t="shared" si="856"/>
        <v>AO$18</v>
      </c>
      <c r="AP687" s="190" t="str">
        <f t="shared" si="856"/>
        <v>AP$18</v>
      </c>
      <c r="AQ687" s="190" t="str">
        <f t="shared" si="856"/>
        <v>AQ$18</v>
      </c>
      <c r="AR687" s="190" t="str">
        <f t="shared" si="856"/>
        <v>AR$18</v>
      </c>
      <c r="AS687" s="190" t="str">
        <f t="shared" si="856"/>
        <v>AS$18</v>
      </c>
      <c r="AT687" s="190" t="str">
        <f t="shared" si="856"/>
        <v>AT$18</v>
      </c>
      <c r="AU687" s="190" t="str">
        <f t="shared" si="856"/>
        <v>AU$18</v>
      </c>
      <c r="AV687" s="190" t="str">
        <f t="shared" si="856"/>
        <v>AV$18</v>
      </c>
      <c r="AW687" s="190" t="str">
        <f t="shared" si="856"/>
        <v>AW$18</v>
      </c>
      <c r="AX687" s="190" t="str">
        <f t="shared" si="856"/>
        <v>AX$18</v>
      </c>
      <c r="AY687" s="190" t="str">
        <f t="shared" si="856"/>
        <v>AY$18</v>
      </c>
      <c r="AZ687" s="190" t="str">
        <f t="shared" si="856"/>
        <v>AZ$18</v>
      </c>
      <c r="BA687" s="190" t="str">
        <f t="shared" si="856"/>
        <v>BA$18</v>
      </c>
      <c r="BB687" s="190" t="str">
        <f t="shared" si="856"/>
        <v>BB$18</v>
      </c>
      <c r="BC687" s="190" t="str">
        <f t="shared" si="856"/>
        <v>BC$18</v>
      </c>
      <c r="BD687" s="190" t="str">
        <f t="shared" si="856"/>
        <v>BD$18</v>
      </c>
      <c r="BE687" s="190" t="str">
        <f t="shared" si="856"/>
        <v>BE$18</v>
      </c>
      <c r="BF687" s="190" t="str">
        <f t="shared" si="856"/>
        <v>BF$18</v>
      </c>
      <c r="BG687" s="190" t="str">
        <f t="shared" si="856"/>
        <v>BG$18</v>
      </c>
      <c r="BH687" s="190" t="str">
        <f t="shared" si="856"/>
        <v>BH$18</v>
      </c>
      <c r="BI687" s="190" t="str">
        <f t="shared" si="856"/>
        <v>BI$18</v>
      </c>
      <c r="BJ687" s="190" t="str">
        <f t="shared" si="856"/>
        <v>BJ$18</v>
      </c>
      <c r="BK687" s="190" t="str">
        <f t="shared" si="856"/>
        <v>BK$18</v>
      </c>
      <c r="BL687" s="190" t="str">
        <f t="shared" si="856"/>
        <v>BL$18</v>
      </c>
      <c r="BM687" s="190" t="str">
        <f t="shared" si="856"/>
        <v>BM$18</v>
      </c>
      <c r="BN687" s="190" t="str">
        <f t="shared" si="856"/>
        <v>BN$18</v>
      </c>
      <c r="BO687" s="190" t="str">
        <f t="shared" si="856"/>
        <v>BO$18</v>
      </c>
      <c r="BP687" s="190" t="str">
        <f t="shared" si="856"/>
        <v>BP$18</v>
      </c>
      <c r="BQ687" s="190" t="str">
        <f t="shared" si="856"/>
        <v>BQ$18</v>
      </c>
      <c r="BR687" s="190" t="str">
        <f t="shared" si="856"/>
        <v>BR$18</v>
      </c>
      <c r="BS687" s="190" t="str">
        <f t="shared" si="856"/>
        <v>BS$18</v>
      </c>
      <c r="BT687" s="190" t="str">
        <f t="shared" si="856"/>
        <v>BT$18</v>
      </c>
      <c r="BU687" s="190" t="str">
        <f t="shared" si="856"/>
        <v>BU$18</v>
      </c>
      <c r="BV687" s="190" t="str">
        <f t="shared" si="856"/>
        <v>BV$18</v>
      </c>
      <c r="BW687" s="190" t="str">
        <f t="shared" si="856"/>
        <v>BW$18</v>
      </c>
      <c r="BX687" s="190" t="str">
        <f t="shared" si="856"/>
        <v>BX$18</v>
      </c>
      <c r="BY687" s="190" t="str">
        <f t="shared" si="856"/>
        <v>BY$18</v>
      </c>
      <c r="BZ687" s="190" t="str">
        <f t="shared" si="856"/>
        <v>BZ$18</v>
      </c>
      <c r="CA687" s="190" t="str">
        <f t="shared" si="856"/>
        <v>CA$18</v>
      </c>
      <c r="CB687" s="190" t="str">
        <f t="shared" si="856"/>
        <v>CB$18</v>
      </c>
      <c r="CC687" s="190" t="str">
        <f t="shared" si="856"/>
        <v>CC$18</v>
      </c>
      <c r="CD687" s="190" t="str">
        <f t="shared" si="856"/>
        <v>CD$18</v>
      </c>
      <c r="CE687" s="190" t="str">
        <f t="shared" ref="CE687:CL687" si="857">CE$22</f>
        <v>CE$18</v>
      </c>
      <c r="CF687" s="190" t="str">
        <f t="shared" si="857"/>
        <v>CF$18</v>
      </c>
      <c r="CG687" s="190" t="str">
        <f t="shared" si="857"/>
        <v>CG$18</v>
      </c>
      <c r="CH687" s="190" t="str">
        <f t="shared" si="857"/>
        <v>CH$18</v>
      </c>
      <c r="CI687" s="190" t="str">
        <f t="shared" si="857"/>
        <v>CI$18</v>
      </c>
      <c r="CJ687" s="190" t="str">
        <f t="shared" si="857"/>
        <v>CJ$18</v>
      </c>
      <c r="CK687" s="190" t="str">
        <f t="shared" si="857"/>
        <v>CK$18</v>
      </c>
      <c r="CL687" s="190" t="str">
        <f t="shared" si="857"/>
        <v>CL$18</v>
      </c>
      <c r="CN687" s="201"/>
      <c r="CO687" s="190" t="str">
        <f t="shared" ref="CO687:DL687" si="858">CO$22</f>
        <v>CO$18</v>
      </c>
      <c r="CP687" s="190" t="str">
        <f t="shared" si="858"/>
        <v>CP$18</v>
      </c>
      <c r="CQ687" s="190" t="str">
        <f t="shared" si="858"/>
        <v>CQ$18</v>
      </c>
      <c r="CR687" s="190" t="str">
        <f t="shared" si="858"/>
        <v>CR$18</v>
      </c>
      <c r="CS687" s="190" t="str">
        <f t="shared" si="858"/>
        <v>CS$18</v>
      </c>
      <c r="CT687" s="190" t="str">
        <f t="shared" si="858"/>
        <v>CT$18</v>
      </c>
      <c r="CU687" s="190" t="str">
        <f t="shared" si="858"/>
        <v>CU$18</v>
      </c>
      <c r="CV687" s="190" t="str">
        <f t="shared" si="858"/>
        <v>CV$18</v>
      </c>
      <c r="CW687" s="190" t="str">
        <f t="shared" si="858"/>
        <v>CW$18</v>
      </c>
      <c r="CX687" s="190" t="str">
        <f t="shared" si="858"/>
        <v>CX$18</v>
      </c>
      <c r="CY687" s="190" t="str">
        <f t="shared" si="858"/>
        <v>CY$18</v>
      </c>
      <c r="CZ687" s="190" t="str">
        <f t="shared" si="858"/>
        <v>CZ$18</v>
      </c>
      <c r="DA687" s="190" t="str">
        <f t="shared" si="858"/>
        <v>DA$18</v>
      </c>
      <c r="DB687" s="190" t="str">
        <f t="shared" si="858"/>
        <v>DB$18</v>
      </c>
      <c r="DC687" s="190" t="str">
        <f t="shared" si="858"/>
        <v>DC$18</v>
      </c>
      <c r="DD687" s="190" t="str">
        <f t="shared" si="858"/>
        <v>DD$18</v>
      </c>
      <c r="DE687" s="190" t="str">
        <f t="shared" si="858"/>
        <v>DE$18</v>
      </c>
      <c r="DF687" s="190" t="str">
        <f t="shared" si="858"/>
        <v>DF$18</v>
      </c>
      <c r="DG687" s="190" t="str">
        <f t="shared" si="858"/>
        <v>DG$18</v>
      </c>
      <c r="DH687" s="190" t="str">
        <f t="shared" si="858"/>
        <v>DH$18</v>
      </c>
      <c r="DI687" s="190" t="str">
        <f t="shared" si="858"/>
        <v>DI$18</v>
      </c>
      <c r="DJ687" s="190" t="str">
        <f t="shared" si="858"/>
        <v>DJ$18</v>
      </c>
      <c r="DK687" s="190" t="str">
        <f t="shared" si="858"/>
        <v>DK$18</v>
      </c>
      <c r="DL687" s="190" t="str">
        <f t="shared" si="858"/>
        <v>DL$18</v>
      </c>
    </row>
    <row r="688" spans="1:116" x14ac:dyDescent="0.4">
      <c r="A688" s="174"/>
      <c r="E688" s="8"/>
      <c r="G688" s="175" t="s">
        <v>464</v>
      </c>
      <c r="H688" s="200"/>
      <c r="I688" s="201"/>
      <c r="J688" s="201"/>
      <c r="K688" s="202"/>
      <c r="L688" s="202"/>
      <c r="M688" s="202"/>
      <c r="N688" s="202"/>
      <c r="O688" s="202"/>
      <c r="P688" s="202"/>
      <c r="R688" s="202"/>
      <c r="S688" s="190" t="str">
        <f t="shared" ref="S688:CD688" si="859">S$23</f>
        <v>S$19</v>
      </c>
      <c r="T688" s="190" t="str">
        <f t="shared" si="859"/>
        <v>T$19</v>
      </c>
      <c r="U688" s="190" t="str">
        <f t="shared" si="859"/>
        <v>U$19</v>
      </c>
      <c r="V688" s="190" t="str">
        <f t="shared" si="859"/>
        <v>V$19</v>
      </c>
      <c r="W688" s="190" t="str">
        <f t="shared" si="859"/>
        <v>W$19</v>
      </c>
      <c r="X688" s="190" t="str">
        <f t="shared" si="859"/>
        <v>X$19</v>
      </c>
      <c r="Y688" s="190" t="str">
        <f t="shared" si="859"/>
        <v>Y$19</v>
      </c>
      <c r="Z688" s="190" t="str">
        <f t="shared" si="859"/>
        <v>Z$19</v>
      </c>
      <c r="AA688" s="190" t="str">
        <f t="shared" si="859"/>
        <v>AA$19</v>
      </c>
      <c r="AB688" s="190" t="str">
        <f t="shared" si="859"/>
        <v>AB$19</v>
      </c>
      <c r="AC688" s="190" t="str">
        <f t="shared" si="859"/>
        <v>AC$19</v>
      </c>
      <c r="AD688" s="190" t="str">
        <f t="shared" si="859"/>
        <v>AD$19</v>
      </c>
      <c r="AE688" s="190" t="str">
        <f t="shared" si="859"/>
        <v>AE$19</v>
      </c>
      <c r="AF688" s="190" t="str">
        <f t="shared" si="859"/>
        <v>AF$19</v>
      </c>
      <c r="AG688" s="190" t="str">
        <f t="shared" si="859"/>
        <v>AG$19</v>
      </c>
      <c r="AH688" s="190" t="str">
        <f t="shared" si="859"/>
        <v>AH$19</v>
      </c>
      <c r="AI688" s="190" t="str">
        <f t="shared" si="859"/>
        <v>AI$19</v>
      </c>
      <c r="AJ688" s="190" t="str">
        <f t="shared" si="859"/>
        <v>AJ$19</v>
      </c>
      <c r="AK688" s="190" t="str">
        <f t="shared" si="859"/>
        <v>AK$19</v>
      </c>
      <c r="AL688" s="190" t="str">
        <f t="shared" si="859"/>
        <v>AL$19</v>
      </c>
      <c r="AM688" s="190" t="str">
        <f t="shared" si="859"/>
        <v>AM$19</v>
      </c>
      <c r="AN688" s="190" t="str">
        <f t="shared" si="859"/>
        <v>AN$19</v>
      </c>
      <c r="AO688" s="190" t="str">
        <f t="shared" si="859"/>
        <v>AO$19</v>
      </c>
      <c r="AP688" s="190" t="str">
        <f t="shared" si="859"/>
        <v>AP$19</v>
      </c>
      <c r="AQ688" s="190" t="str">
        <f t="shared" si="859"/>
        <v>AQ$19</v>
      </c>
      <c r="AR688" s="190" t="str">
        <f t="shared" si="859"/>
        <v>AR$19</v>
      </c>
      <c r="AS688" s="190" t="str">
        <f t="shared" si="859"/>
        <v>AS$19</v>
      </c>
      <c r="AT688" s="190" t="str">
        <f t="shared" si="859"/>
        <v>AT$19</v>
      </c>
      <c r="AU688" s="190" t="str">
        <f t="shared" si="859"/>
        <v>AU$19</v>
      </c>
      <c r="AV688" s="190" t="str">
        <f t="shared" si="859"/>
        <v>AV$19</v>
      </c>
      <c r="AW688" s="190" t="str">
        <f t="shared" si="859"/>
        <v>AW$19</v>
      </c>
      <c r="AX688" s="190" t="str">
        <f t="shared" si="859"/>
        <v>AX$19</v>
      </c>
      <c r="AY688" s="190" t="str">
        <f t="shared" si="859"/>
        <v>AY$19</v>
      </c>
      <c r="AZ688" s="190" t="str">
        <f t="shared" si="859"/>
        <v>AZ$19</v>
      </c>
      <c r="BA688" s="190" t="str">
        <f t="shared" si="859"/>
        <v>BA$19</v>
      </c>
      <c r="BB688" s="190" t="str">
        <f t="shared" si="859"/>
        <v>BB$19</v>
      </c>
      <c r="BC688" s="190" t="str">
        <f t="shared" si="859"/>
        <v>BC$19</v>
      </c>
      <c r="BD688" s="190" t="str">
        <f t="shared" si="859"/>
        <v>BD$19</v>
      </c>
      <c r="BE688" s="190" t="str">
        <f t="shared" si="859"/>
        <v>BE$19</v>
      </c>
      <c r="BF688" s="190" t="str">
        <f t="shared" si="859"/>
        <v>BF$19</v>
      </c>
      <c r="BG688" s="190" t="str">
        <f t="shared" si="859"/>
        <v>BG$19</v>
      </c>
      <c r="BH688" s="190" t="str">
        <f t="shared" si="859"/>
        <v>BH$19</v>
      </c>
      <c r="BI688" s="190" t="str">
        <f t="shared" si="859"/>
        <v>BI$19</v>
      </c>
      <c r="BJ688" s="190" t="str">
        <f t="shared" si="859"/>
        <v>BJ$19</v>
      </c>
      <c r="BK688" s="190" t="str">
        <f t="shared" si="859"/>
        <v>BK$19</v>
      </c>
      <c r="BL688" s="190" t="str">
        <f t="shared" si="859"/>
        <v>BL$19</v>
      </c>
      <c r="BM688" s="190" t="str">
        <f t="shared" si="859"/>
        <v>BM$19</v>
      </c>
      <c r="BN688" s="190" t="str">
        <f t="shared" si="859"/>
        <v>BN$19</v>
      </c>
      <c r="BO688" s="190" t="str">
        <f t="shared" si="859"/>
        <v>BO$19</v>
      </c>
      <c r="BP688" s="190" t="str">
        <f t="shared" si="859"/>
        <v>BP$19</v>
      </c>
      <c r="BQ688" s="190" t="str">
        <f t="shared" si="859"/>
        <v>BQ$19</v>
      </c>
      <c r="BR688" s="190" t="str">
        <f t="shared" si="859"/>
        <v>BR$19</v>
      </c>
      <c r="BS688" s="190" t="str">
        <f t="shared" si="859"/>
        <v>BS$19</v>
      </c>
      <c r="BT688" s="190" t="str">
        <f t="shared" si="859"/>
        <v>BT$19</v>
      </c>
      <c r="BU688" s="190" t="str">
        <f t="shared" si="859"/>
        <v>BU$19</v>
      </c>
      <c r="BV688" s="190" t="str">
        <f t="shared" si="859"/>
        <v>BV$19</v>
      </c>
      <c r="BW688" s="190" t="str">
        <f t="shared" si="859"/>
        <v>BW$19</v>
      </c>
      <c r="BX688" s="190" t="str">
        <f t="shared" si="859"/>
        <v>BX$19</v>
      </c>
      <c r="BY688" s="190" t="str">
        <f t="shared" si="859"/>
        <v>BY$19</v>
      </c>
      <c r="BZ688" s="190" t="str">
        <f t="shared" si="859"/>
        <v>BZ$19</v>
      </c>
      <c r="CA688" s="190" t="str">
        <f t="shared" si="859"/>
        <v>CA$19</v>
      </c>
      <c r="CB688" s="190" t="str">
        <f t="shared" si="859"/>
        <v>CB$19</v>
      </c>
      <c r="CC688" s="190" t="str">
        <f t="shared" si="859"/>
        <v>CC$19</v>
      </c>
      <c r="CD688" s="190" t="str">
        <f t="shared" si="859"/>
        <v>CD$19</v>
      </c>
      <c r="CE688" s="190" t="str">
        <f t="shared" ref="CE688:CL688" si="860">CE$23</f>
        <v>CE$19</v>
      </c>
      <c r="CF688" s="190" t="str">
        <f t="shared" si="860"/>
        <v>CF$19</v>
      </c>
      <c r="CG688" s="190" t="str">
        <f t="shared" si="860"/>
        <v>CG$19</v>
      </c>
      <c r="CH688" s="190" t="str">
        <f t="shared" si="860"/>
        <v>CH$19</v>
      </c>
      <c r="CI688" s="190" t="str">
        <f t="shared" si="860"/>
        <v>CI$19</v>
      </c>
      <c r="CJ688" s="190" t="str">
        <f t="shared" si="860"/>
        <v>CJ$19</v>
      </c>
      <c r="CK688" s="190" t="str">
        <f t="shared" si="860"/>
        <v>CK$19</v>
      </c>
      <c r="CL688" s="190" t="str">
        <f t="shared" si="860"/>
        <v>CL$19</v>
      </c>
      <c r="CN688" s="201"/>
      <c r="CO688" s="190" t="str">
        <f t="shared" ref="CO688:DL688" si="861">CO$23</f>
        <v>CO$19</v>
      </c>
      <c r="CP688" s="190" t="str">
        <f t="shared" si="861"/>
        <v>CP$19</v>
      </c>
      <c r="CQ688" s="190" t="str">
        <f t="shared" si="861"/>
        <v>CQ$19</v>
      </c>
      <c r="CR688" s="190" t="str">
        <f t="shared" si="861"/>
        <v>CR$19</v>
      </c>
      <c r="CS688" s="190" t="str">
        <f t="shared" si="861"/>
        <v>CS$19</v>
      </c>
      <c r="CT688" s="190" t="str">
        <f t="shared" si="861"/>
        <v>CT$19</v>
      </c>
      <c r="CU688" s="190" t="str">
        <f t="shared" si="861"/>
        <v>CU$19</v>
      </c>
      <c r="CV688" s="190" t="str">
        <f t="shared" si="861"/>
        <v>CV$19</v>
      </c>
      <c r="CW688" s="190" t="str">
        <f t="shared" si="861"/>
        <v>CW$19</v>
      </c>
      <c r="CX688" s="190" t="str">
        <f t="shared" si="861"/>
        <v>CX$19</v>
      </c>
      <c r="CY688" s="190" t="str">
        <f t="shared" si="861"/>
        <v>CY$19</v>
      </c>
      <c r="CZ688" s="190" t="str">
        <f t="shared" si="861"/>
        <v>CZ$19</v>
      </c>
      <c r="DA688" s="190" t="str">
        <f t="shared" si="861"/>
        <v>DA$19</v>
      </c>
      <c r="DB688" s="190" t="str">
        <f t="shared" si="861"/>
        <v>DB$19</v>
      </c>
      <c r="DC688" s="190" t="str">
        <f t="shared" si="861"/>
        <v>DC$19</v>
      </c>
      <c r="DD688" s="190" t="str">
        <f t="shared" si="861"/>
        <v>DD$19</v>
      </c>
      <c r="DE688" s="190" t="str">
        <f t="shared" si="861"/>
        <v>DE$19</v>
      </c>
      <c r="DF688" s="190" t="str">
        <f t="shared" si="861"/>
        <v>DF$19</v>
      </c>
      <c r="DG688" s="190" t="str">
        <f t="shared" si="861"/>
        <v>DG$19</v>
      </c>
      <c r="DH688" s="190" t="str">
        <f t="shared" si="861"/>
        <v>DH$19</v>
      </c>
      <c r="DI688" s="190" t="str">
        <f t="shared" si="861"/>
        <v>DI$19</v>
      </c>
      <c r="DJ688" s="190" t="str">
        <f t="shared" si="861"/>
        <v>DJ$19</v>
      </c>
      <c r="DK688" s="190" t="str">
        <f t="shared" si="861"/>
        <v>DK$19</v>
      </c>
      <c r="DL688" s="190" t="str">
        <f t="shared" si="861"/>
        <v>DL$19</v>
      </c>
    </row>
    <row r="689" spans="1:116" x14ac:dyDescent="0.4">
      <c r="A689" s="48" t="s">
        <v>218</v>
      </c>
      <c r="B689" s="31" t="s">
        <v>81</v>
      </c>
      <c r="C689" s="31"/>
      <c r="D689" t="s">
        <v>761</v>
      </c>
      <c r="E689" s="8" t="str">
        <f t="shared" ref="E689:E710" si="862">ROW()&amp;" "&amp;D689</f>
        <v>689 ASSETSALE-PV</v>
      </c>
      <c r="F689" t="s">
        <v>575</v>
      </c>
      <c r="G689" s="70" t="s">
        <v>561</v>
      </c>
      <c r="H689" s="48"/>
      <c r="I689" s="297"/>
      <c r="J689" s="297"/>
      <c r="K689" s="48"/>
      <c r="L689" s="48"/>
      <c r="M689" s="48"/>
      <c r="N689" s="48"/>
      <c r="O689" s="48"/>
      <c r="P689" s="48"/>
      <c r="R689" s="70"/>
      <c r="S689" s="70"/>
      <c r="T689" s="70"/>
      <c r="U689" s="70"/>
      <c r="V689" s="70"/>
      <c r="W689" s="70"/>
      <c r="X689" s="70"/>
      <c r="Y689" s="70"/>
      <c r="Z689" s="70"/>
      <c r="AA689" s="70"/>
      <c r="AB689" s="70"/>
      <c r="AC689" s="70"/>
      <c r="AD689" s="70"/>
      <c r="AE689" s="70"/>
      <c r="AF689" s="70"/>
      <c r="AG689" s="70"/>
      <c r="AH689" s="70"/>
      <c r="AI689" s="70"/>
      <c r="AJ689" s="70"/>
      <c r="AK689" s="70"/>
      <c r="AL689" s="70"/>
      <c r="AM689" s="70"/>
      <c r="AN689" s="70"/>
      <c r="AO689" s="70"/>
      <c r="AP689" s="70"/>
      <c r="AQ689" s="70"/>
      <c r="AR689" s="70"/>
      <c r="AS689" s="70"/>
      <c r="AT689" s="70"/>
      <c r="AU689" s="70"/>
      <c r="AV689" s="70"/>
      <c r="AW689" s="70"/>
      <c r="AX689" s="70"/>
      <c r="AY689" s="70"/>
      <c r="AZ689" s="70"/>
      <c r="BA689" s="70"/>
      <c r="BB689" s="70"/>
      <c r="BC689" s="70"/>
      <c r="BD689" s="70"/>
      <c r="BE689" s="70"/>
      <c r="BF689" s="70"/>
      <c r="BG689" s="70"/>
      <c r="BH689" s="70"/>
      <c r="BI689" s="70"/>
      <c r="BJ689" s="70"/>
      <c r="BK689" s="70"/>
      <c r="BL689" s="70"/>
      <c r="BM689" s="70"/>
      <c r="BN689" s="70"/>
      <c r="BO689" s="70"/>
      <c r="BP689" s="70"/>
      <c r="BQ689" s="70"/>
      <c r="BR689" s="70"/>
      <c r="BS689" s="70"/>
      <c r="BT689" s="70"/>
      <c r="BU689" s="70"/>
      <c r="BV689" s="70"/>
      <c r="BW689" s="70"/>
      <c r="BX689" s="70"/>
      <c r="BY689" s="70"/>
      <c r="BZ689" s="70"/>
      <c r="CA689" s="70"/>
      <c r="CB689" s="70"/>
      <c r="CC689" s="70"/>
      <c r="CD689" s="70"/>
      <c r="CE689" s="70"/>
      <c r="CF689" s="70"/>
      <c r="CG689" s="70"/>
      <c r="CH689" s="70"/>
      <c r="CI689" s="70"/>
      <c r="CJ689" s="70"/>
      <c r="CK689" s="70"/>
      <c r="CL689" s="70"/>
      <c r="CN689" s="297"/>
      <c r="CO689" s="70"/>
      <c r="CP689" s="70"/>
      <c r="CQ689" s="70"/>
      <c r="CR689" s="70"/>
      <c r="CS689" s="70"/>
      <c r="CT689" s="70"/>
      <c r="CU689" s="70"/>
      <c r="CV689" s="70"/>
      <c r="CW689" s="70"/>
      <c r="CX689" s="70"/>
      <c r="CY689" s="70"/>
      <c r="CZ689" s="70"/>
      <c r="DA689" s="70"/>
      <c r="DB689" s="70"/>
      <c r="DC689" s="70"/>
      <c r="DD689" s="70"/>
      <c r="DE689" s="70"/>
      <c r="DF689" s="70"/>
      <c r="DG689" s="70"/>
      <c r="DH689" s="70"/>
      <c r="DI689" s="70"/>
      <c r="DJ689" s="70"/>
      <c r="DK689" s="70"/>
      <c r="DL689" s="70"/>
    </row>
    <row r="690" spans="1:116" x14ac:dyDescent="0.4">
      <c r="C690" t="s">
        <v>80</v>
      </c>
      <c r="D690" t="s">
        <v>761</v>
      </c>
      <c r="E690" s="8" t="str">
        <f t="shared" ref="E690" si="863">ROW()&amp;" "&amp;D690</f>
        <v>690 ASSETSALE-PV</v>
      </c>
      <c r="G690" s="129" t="str">
        <f>"Assumptions - "&amp;G710</f>
        <v>Assumptions - (Primary label)</v>
      </c>
      <c r="I690"/>
      <c r="J690"/>
      <c r="R690"/>
      <c r="S690"/>
      <c r="T690"/>
      <c r="U690"/>
      <c r="V690"/>
      <c r="W690"/>
      <c r="X690"/>
      <c r="Y690"/>
      <c r="Z690"/>
      <c r="AA690"/>
      <c r="AB690"/>
      <c r="AC690"/>
      <c r="AD690"/>
      <c r="AE690"/>
      <c r="AF690"/>
      <c r="AG690"/>
      <c r="AH690"/>
      <c r="AI690"/>
      <c r="AJ690"/>
      <c r="AK690"/>
      <c r="AL690"/>
      <c r="AM690"/>
      <c r="AN690"/>
      <c r="AO690"/>
      <c r="AP690"/>
      <c r="AQ690"/>
      <c r="AR690"/>
      <c r="AS690"/>
      <c r="AT690"/>
      <c r="AU690"/>
      <c r="AV690"/>
      <c r="AW690"/>
      <c r="AX690"/>
      <c r="AY690"/>
      <c r="AZ690"/>
      <c r="BA690"/>
      <c r="BB690"/>
      <c r="BC690"/>
      <c r="BD690"/>
      <c r="BE690"/>
      <c r="BF690"/>
      <c r="BG690"/>
      <c r="BH690"/>
      <c r="BI690"/>
      <c r="BJ690"/>
      <c r="BK690"/>
      <c r="BL690"/>
      <c r="BM690"/>
      <c r="BN690"/>
      <c r="BO690"/>
      <c r="BP690"/>
      <c r="BQ690"/>
      <c r="BR690"/>
      <c r="BS690"/>
      <c r="BT690"/>
      <c r="BU690"/>
      <c r="BV690"/>
      <c r="BW690"/>
      <c r="BX690"/>
      <c r="BY690"/>
      <c r="BZ690"/>
      <c r="CA690"/>
      <c r="CB690"/>
      <c r="CC690"/>
      <c r="CD690"/>
      <c r="CE690"/>
      <c r="CF690"/>
      <c r="CG690"/>
      <c r="CH690"/>
      <c r="CI690"/>
      <c r="CJ690"/>
      <c r="CK690"/>
      <c r="CL690"/>
      <c r="CN690"/>
    </row>
    <row r="691" spans="1:116" x14ac:dyDescent="0.4">
      <c r="B691" t="s">
        <v>332</v>
      </c>
      <c r="C691" t="s">
        <v>80</v>
      </c>
      <c r="D691" t="s">
        <v>761</v>
      </c>
      <c r="E691" s="8" t="str">
        <f t="shared" si="862"/>
        <v>691 ASSETSALE-PV</v>
      </c>
      <c r="G691" s="145" t="str">
        <f>"# of "&amp;G711&amp;"s constructed"</f>
        <v># of Units constructed</v>
      </c>
      <c r="H691" s="12"/>
      <c r="I691" s="60"/>
      <c r="J691" s="60"/>
      <c r="K691" s="15">
        <f t="shared" ref="K691:P691" ca="1" si="864">SUMIF($3:$3,K$2,691:691)</f>
        <v>140</v>
      </c>
      <c r="L691" s="15">
        <f t="shared" ca="1" si="864"/>
        <v>0</v>
      </c>
      <c r="M691" s="15">
        <f t="shared" ca="1" si="864"/>
        <v>0</v>
      </c>
      <c r="N691" s="15">
        <f t="shared" ca="1" si="864"/>
        <v>0</v>
      </c>
      <c r="O691" s="15">
        <f t="shared" ca="1" si="864"/>
        <v>0</v>
      </c>
      <c r="P691" s="15">
        <f t="shared" ca="1" si="864"/>
        <v>0</v>
      </c>
      <c r="R691" s="15"/>
      <c r="S691" s="15" cm="1">
        <f t="array" aca="1" ref="S691" ca="1">INDIRECT(S684)</f>
        <v>20</v>
      </c>
      <c r="T691" s="15" cm="1">
        <f t="array" aca="1" ref="T691" ca="1">INDIRECT(T684)</f>
        <v>20</v>
      </c>
      <c r="U691" s="15" cm="1">
        <f t="array" aca="1" ref="U691" ca="1">INDIRECT(U684)</f>
        <v>20</v>
      </c>
      <c r="V691" s="15" cm="1">
        <f t="array" aca="1" ref="V691" ca="1">INDIRECT(V684)</f>
        <v>20</v>
      </c>
      <c r="W691" s="15" cm="1">
        <f t="array" aca="1" ref="W691" ca="1">INDIRECT(W684)</f>
        <v>20</v>
      </c>
      <c r="X691" s="15" cm="1">
        <f t="array" aca="1" ref="X691" ca="1">INDIRECT(X684)</f>
        <v>20</v>
      </c>
      <c r="Y691" s="15" cm="1">
        <f t="array" aca="1" ref="Y691" ca="1">INDIRECT(Y684)</f>
        <v>20</v>
      </c>
      <c r="Z691" s="15" cm="1">
        <f t="array" aca="1" ref="Z691" ca="1">INDIRECT(Z684)</f>
        <v>0</v>
      </c>
      <c r="AA691" s="15" cm="1">
        <f t="array" aca="1" ref="AA691" ca="1">INDIRECT(AA684)</f>
        <v>0</v>
      </c>
      <c r="AB691" s="15" cm="1">
        <f t="array" aca="1" ref="AB691" ca="1">INDIRECT(AB684)</f>
        <v>0</v>
      </c>
      <c r="AC691" s="15" cm="1">
        <f t="array" aca="1" ref="AC691" ca="1">INDIRECT(AC684)</f>
        <v>0</v>
      </c>
      <c r="AD691" s="15" cm="1">
        <f t="array" aca="1" ref="AD691" ca="1">INDIRECT(AD684)</f>
        <v>0</v>
      </c>
      <c r="AE691" s="15" cm="1">
        <f t="array" aca="1" ref="AE691" ca="1">INDIRECT(AE684)</f>
        <v>0</v>
      </c>
      <c r="AF691" s="15" cm="1">
        <f t="array" aca="1" ref="AF691" ca="1">INDIRECT(AF684)</f>
        <v>0</v>
      </c>
      <c r="AG691" s="15" cm="1">
        <f t="array" aca="1" ref="AG691" ca="1">INDIRECT(AG684)</f>
        <v>0</v>
      </c>
      <c r="AH691" s="15" cm="1">
        <f t="array" aca="1" ref="AH691" ca="1">INDIRECT(AH684)</f>
        <v>0</v>
      </c>
      <c r="AI691" s="15" cm="1">
        <f t="array" aca="1" ref="AI691" ca="1">INDIRECT(AI684)</f>
        <v>0</v>
      </c>
      <c r="AJ691" s="15" cm="1">
        <f t="array" aca="1" ref="AJ691" ca="1">INDIRECT(AJ684)</f>
        <v>0</v>
      </c>
      <c r="AK691" s="15" cm="1">
        <f t="array" aca="1" ref="AK691" ca="1">INDIRECT(AK684)</f>
        <v>0</v>
      </c>
      <c r="AL691" s="15" cm="1">
        <f t="array" aca="1" ref="AL691" ca="1">INDIRECT(AL684)</f>
        <v>0</v>
      </c>
      <c r="AM691" s="15" cm="1">
        <f t="array" aca="1" ref="AM691" ca="1">INDIRECT(AM684)</f>
        <v>0</v>
      </c>
      <c r="AN691" s="15" cm="1">
        <f t="array" aca="1" ref="AN691" ca="1">INDIRECT(AN684)</f>
        <v>0</v>
      </c>
      <c r="AO691" s="15" cm="1">
        <f t="array" aca="1" ref="AO691" ca="1">INDIRECT(AO684)</f>
        <v>0</v>
      </c>
      <c r="AP691" s="15" cm="1">
        <f t="array" aca="1" ref="AP691" ca="1">INDIRECT(AP684)</f>
        <v>0</v>
      </c>
      <c r="AQ691" s="15" cm="1">
        <f t="array" aca="1" ref="AQ691" ca="1">INDIRECT(AQ684)</f>
        <v>0</v>
      </c>
      <c r="AR691" s="15" cm="1">
        <f t="array" aca="1" ref="AR691" ca="1">INDIRECT(AR684)</f>
        <v>0</v>
      </c>
      <c r="AS691" s="15" cm="1">
        <f t="array" aca="1" ref="AS691" ca="1">INDIRECT(AS684)</f>
        <v>0</v>
      </c>
      <c r="AT691" s="15" cm="1">
        <f t="array" aca="1" ref="AT691" ca="1">INDIRECT(AT684)</f>
        <v>0</v>
      </c>
      <c r="AU691" s="15" cm="1">
        <f t="array" aca="1" ref="AU691" ca="1">INDIRECT(AU684)</f>
        <v>0</v>
      </c>
      <c r="AV691" s="15" cm="1">
        <f t="array" aca="1" ref="AV691" ca="1">INDIRECT(AV684)</f>
        <v>0</v>
      </c>
      <c r="AW691" s="15" cm="1">
        <f t="array" aca="1" ref="AW691" ca="1">INDIRECT(AW684)</f>
        <v>0</v>
      </c>
      <c r="AX691" s="15" cm="1">
        <f t="array" aca="1" ref="AX691" ca="1">INDIRECT(AX684)</f>
        <v>0</v>
      </c>
      <c r="AY691" s="15" cm="1">
        <f t="array" aca="1" ref="AY691" ca="1">INDIRECT(AY684)</f>
        <v>0</v>
      </c>
      <c r="AZ691" s="15" cm="1">
        <f t="array" aca="1" ref="AZ691" ca="1">INDIRECT(AZ684)</f>
        <v>0</v>
      </c>
      <c r="BA691" s="15" cm="1">
        <f t="array" aca="1" ref="BA691" ca="1">INDIRECT(BA684)</f>
        <v>0</v>
      </c>
      <c r="BB691" s="15" cm="1">
        <f t="array" aca="1" ref="BB691" ca="1">INDIRECT(BB684)</f>
        <v>0</v>
      </c>
      <c r="BC691" s="15" cm="1">
        <f t="array" aca="1" ref="BC691" ca="1">INDIRECT(BC684)</f>
        <v>0</v>
      </c>
      <c r="BD691" s="15" cm="1">
        <f t="array" aca="1" ref="BD691" ca="1">INDIRECT(BD684)</f>
        <v>0</v>
      </c>
      <c r="BE691" s="15" cm="1">
        <f t="array" aca="1" ref="BE691" ca="1">INDIRECT(BE684)</f>
        <v>0</v>
      </c>
      <c r="BF691" s="15" cm="1">
        <f t="array" aca="1" ref="BF691" ca="1">INDIRECT(BF684)</f>
        <v>0</v>
      </c>
      <c r="BG691" s="15" cm="1">
        <f t="array" aca="1" ref="BG691" ca="1">INDIRECT(BG684)</f>
        <v>0</v>
      </c>
      <c r="BH691" s="15" cm="1">
        <f t="array" aca="1" ref="BH691" ca="1">INDIRECT(BH684)</f>
        <v>0</v>
      </c>
      <c r="BI691" s="15" cm="1">
        <f t="array" aca="1" ref="BI691" ca="1">INDIRECT(BI684)</f>
        <v>0</v>
      </c>
      <c r="BJ691" s="15" cm="1">
        <f t="array" aca="1" ref="BJ691" ca="1">INDIRECT(BJ684)</f>
        <v>0</v>
      </c>
      <c r="BK691" s="15" cm="1">
        <f t="array" aca="1" ref="BK691" ca="1">INDIRECT(BK684)</f>
        <v>0</v>
      </c>
      <c r="BL691" s="15" cm="1">
        <f t="array" aca="1" ref="BL691" ca="1">INDIRECT(BL684)</f>
        <v>0</v>
      </c>
      <c r="BM691" s="15" cm="1">
        <f t="array" aca="1" ref="BM691" ca="1">INDIRECT(BM684)</f>
        <v>0</v>
      </c>
      <c r="BN691" s="15" cm="1">
        <f t="array" aca="1" ref="BN691" ca="1">INDIRECT(BN684)</f>
        <v>0</v>
      </c>
      <c r="BO691" s="15" cm="1">
        <f t="array" aca="1" ref="BO691" ca="1">INDIRECT(BO684)</f>
        <v>0</v>
      </c>
      <c r="BP691" s="15" cm="1">
        <f t="array" aca="1" ref="BP691" ca="1">INDIRECT(BP684)</f>
        <v>0</v>
      </c>
      <c r="BQ691" s="15" cm="1">
        <f t="array" aca="1" ref="BQ691" ca="1">INDIRECT(BQ684)</f>
        <v>0</v>
      </c>
      <c r="BR691" s="15" cm="1">
        <f t="array" aca="1" ref="BR691" ca="1">INDIRECT(BR684)</f>
        <v>0</v>
      </c>
      <c r="BS691" s="15" cm="1">
        <f t="array" aca="1" ref="BS691" ca="1">INDIRECT(BS684)</f>
        <v>0</v>
      </c>
      <c r="BT691" s="15" cm="1">
        <f t="array" aca="1" ref="BT691" ca="1">INDIRECT(BT684)</f>
        <v>0</v>
      </c>
      <c r="BU691" s="15" cm="1">
        <f t="array" aca="1" ref="BU691" ca="1">INDIRECT(BU684)</f>
        <v>0</v>
      </c>
      <c r="BV691" s="15" cm="1">
        <f t="array" aca="1" ref="BV691" ca="1">INDIRECT(BV684)</f>
        <v>0</v>
      </c>
      <c r="BW691" s="15" cm="1">
        <f t="array" aca="1" ref="BW691" ca="1">INDIRECT(BW684)</f>
        <v>0</v>
      </c>
      <c r="BX691" s="15" cm="1">
        <f t="array" aca="1" ref="BX691" ca="1">INDIRECT(BX684)</f>
        <v>0</v>
      </c>
      <c r="BY691" s="15" cm="1">
        <f t="array" aca="1" ref="BY691" ca="1">INDIRECT(BY684)</f>
        <v>0</v>
      </c>
      <c r="BZ691" s="15" cm="1">
        <f t="array" aca="1" ref="BZ691" ca="1">INDIRECT(BZ684)</f>
        <v>0</v>
      </c>
      <c r="CA691" s="15" cm="1">
        <f t="array" aca="1" ref="CA691" ca="1">INDIRECT(CA684)</f>
        <v>0</v>
      </c>
      <c r="CB691" s="15" cm="1">
        <f t="array" aca="1" ref="CB691" ca="1">INDIRECT(CB684)</f>
        <v>0</v>
      </c>
      <c r="CC691" s="15" cm="1">
        <f t="array" aca="1" ref="CC691" ca="1">INDIRECT(CC684)</f>
        <v>0</v>
      </c>
      <c r="CD691" s="15" cm="1">
        <f t="array" aca="1" ref="CD691" ca="1">INDIRECT(CD684)</f>
        <v>0</v>
      </c>
      <c r="CE691" s="15" cm="1">
        <f t="array" aca="1" ref="CE691" ca="1">INDIRECT(CE684)</f>
        <v>0</v>
      </c>
      <c r="CF691" s="15" cm="1">
        <f t="array" aca="1" ref="CF691" ca="1">INDIRECT(CF684)</f>
        <v>0</v>
      </c>
      <c r="CG691" s="15" cm="1">
        <f t="array" aca="1" ref="CG691" ca="1">INDIRECT(CG684)</f>
        <v>0</v>
      </c>
      <c r="CH691" s="15" cm="1">
        <f t="array" aca="1" ref="CH691" ca="1">INDIRECT(CH684)</f>
        <v>0</v>
      </c>
      <c r="CI691" s="15" cm="1">
        <f t="array" aca="1" ref="CI691" ca="1">INDIRECT(CI684)</f>
        <v>0</v>
      </c>
      <c r="CJ691" s="15" cm="1">
        <f t="array" aca="1" ref="CJ691" ca="1">INDIRECT(CJ684)</f>
        <v>0</v>
      </c>
      <c r="CK691" s="15" cm="1">
        <f t="array" aca="1" ref="CK691" ca="1">INDIRECT(CK684)</f>
        <v>0</v>
      </c>
      <c r="CL691" s="15" cm="1">
        <f t="array" aca="1" ref="CL691" ca="1">INDIRECT(CL684)</f>
        <v>0</v>
      </c>
      <c r="CN691" s="15" t="e" cm="1">
        <f t="array" aca="1" ref="CN691" ca="1">INDIRECT(CN684)</f>
        <v>#REF!</v>
      </c>
      <c r="CO691" s="15" cm="1">
        <f t="array" aca="1" ref="CO691" ca="1">INDIRECT(CO684)</f>
        <v>5000</v>
      </c>
      <c r="CP691" s="15" cm="1">
        <f t="array" aca="1" ref="CP691" ca="1">INDIRECT(CP684)</f>
        <v>5000</v>
      </c>
      <c r="CQ691" s="15" cm="1">
        <f t="array" aca="1" ref="CQ691" ca="1">INDIRECT(CQ684)</f>
        <v>5000</v>
      </c>
      <c r="CR691" s="15" cm="1">
        <f t="array" aca="1" ref="CR691" ca="1">INDIRECT(CR684)</f>
        <v>5000</v>
      </c>
      <c r="CS691" s="15" cm="1">
        <f t="array" aca="1" ref="CS691" ca="1">INDIRECT(CS684)</f>
        <v>5000</v>
      </c>
      <c r="CT691" s="15" cm="1">
        <f t="array" aca="1" ref="CT691" ca="1">INDIRECT(CT684)</f>
        <v>5000</v>
      </c>
      <c r="CU691" s="15" cm="1">
        <f t="array" aca="1" ref="CU691" ca="1">INDIRECT(CU684)</f>
        <v>5000</v>
      </c>
      <c r="CV691" s="15" cm="1">
        <f t="array" aca="1" ref="CV691" ca="1">INDIRECT(CV684)</f>
        <v>5000</v>
      </c>
      <c r="CW691" s="15" cm="1">
        <f t="array" aca="1" ref="CW691" ca="1">INDIRECT(CW684)</f>
        <v>5000</v>
      </c>
      <c r="CX691" s="15" cm="1">
        <f t="array" aca="1" ref="CX691" ca="1">INDIRECT(CX684)</f>
        <v>5000</v>
      </c>
      <c r="CY691" s="15" cm="1">
        <f t="array" aca="1" ref="CY691" ca="1">INDIRECT(CY684)</f>
        <v>5000</v>
      </c>
      <c r="CZ691" s="15" cm="1">
        <f t="array" aca="1" ref="CZ691" ca="1">INDIRECT(CZ684)</f>
        <v>5000</v>
      </c>
      <c r="DA691" s="15" cm="1">
        <f t="array" aca="1" ref="DA691" ca="1">INDIRECT(DA684)</f>
        <v>5000</v>
      </c>
      <c r="DB691" s="15" cm="1">
        <f t="array" aca="1" ref="DB691" ca="1">INDIRECT(DB684)</f>
        <v>5000</v>
      </c>
      <c r="DC691" s="15" cm="1">
        <f t="array" aca="1" ref="DC691" ca="1">INDIRECT(DC684)</f>
        <v>5000</v>
      </c>
      <c r="DD691" s="15" cm="1">
        <f t="array" aca="1" ref="DD691" ca="1">INDIRECT(DD684)</f>
        <v>5000</v>
      </c>
      <c r="DE691" s="15" cm="1">
        <f t="array" aca="1" ref="DE691" ca="1">INDIRECT(DE684)</f>
        <v>5000</v>
      </c>
      <c r="DF691" s="15" cm="1">
        <f t="array" aca="1" ref="DF691" ca="1">INDIRECT(DF684)</f>
        <v>5000</v>
      </c>
      <c r="DG691" s="15" cm="1">
        <f t="array" aca="1" ref="DG691" ca="1">INDIRECT(DG684)</f>
        <v>5000</v>
      </c>
      <c r="DH691" s="15" cm="1">
        <f t="array" aca="1" ref="DH691" ca="1">INDIRECT(DH684)</f>
        <v>5000</v>
      </c>
      <c r="DI691" s="15" cm="1">
        <f t="array" aca="1" ref="DI691" ca="1">INDIRECT(DI684)</f>
        <v>5000</v>
      </c>
      <c r="DJ691" s="15" cm="1">
        <f t="array" aca="1" ref="DJ691" ca="1">INDIRECT(DJ684)</f>
        <v>5000</v>
      </c>
      <c r="DK691" s="15" cm="1">
        <f t="array" aca="1" ref="DK691" ca="1">INDIRECT(DK684)</f>
        <v>5000</v>
      </c>
      <c r="DL691" s="15" cm="1">
        <f t="array" aca="1" ref="DL691" ca="1">INDIRECT(DL684)</f>
        <v>5000</v>
      </c>
    </row>
    <row r="692" spans="1:116" x14ac:dyDescent="0.4">
      <c r="D692" t="s">
        <v>761</v>
      </c>
      <c r="E692" s="8" t="str">
        <f t="shared" ref="E692" si="865">ROW()&amp;" "&amp;D692</f>
        <v>692 ASSETSALE-PV</v>
      </c>
      <c r="G692" s="145" t="s">
        <v>689</v>
      </c>
      <c r="H692" s="64">
        <v>12</v>
      </c>
      <c r="I692" s="60"/>
      <c r="J692" s="60"/>
      <c r="K692" s="15"/>
      <c r="L692" s="15"/>
      <c r="M692" s="15"/>
      <c r="N692" s="15"/>
      <c r="O692" s="15"/>
      <c r="P692" s="15"/>
      <c r="R692" s="15"/>
      <c r="S692" s="15"/>
      <c r="T692" s="15"/>
      <c r="U692" s="15"/>
      <c r="V692" s="76"/>
      <c r="W692" s="76"/>
      <c r="X692" s="76"/>
      <c r="Y692" s="76"/>
      <c r="Z692" s="76"/>
      <c r="AA692" s="76"/>
      <c r="AB692" s="76"/>
      <c r="AC692" s="76"/>
      <c r="AD692" s="76"/>
      <c r="AE692" s="76"/>
      <c r="AF692" s="76"/>
      <c r="AG692" s="76"/>
      <c r="AH692" s="76"/>
      <c r="AI692" s="76"/>
      <c r="AJ692" s="76"/>
      <c r="AK692" s="76"/>
      <c r="AL692" s="76"/>
      <c r="AM692" s="76"/>
      <c r="AN692" s="76"/>
      <c r="AO692" s="76"/>
      <c r="AP692" s="76"/>
      <c r="AQ692" s="76"/>
      <c r="AR692" s="76"/>
      <c r="AS692" s="76"/>
      <c r="AT692" s="76"/>
      <c r="AU692" s="76"/>
      <c r="AV692" s="76"/>
      <c r="AW692" s="76"/>
      <c r="AX692" s="76"/>
      <c r="AY692" s="76"/>
      <c r="AZ692" s="76"/>
      <c r="BA692" s="76"/>
      <c r="BB692" s="76"/>
      <c r="BC692" s="76"/>
      <c r="BD692" s="76"/>
      <c r="BE692" s="76"/>
      <c r="BF692" s="76"/>
      <c r="BG692" s="76"/>
      <c r="BH692" s="76"/>
      <c r="BI692" s="76"/>
      <c r="BJ692" s="76"/>
      <c r="BK692" s="76"/>
      <c r="BL692" s="76"/>
      <c r="BM692" s="76"/>
      <c r="BN692" s="76"/>
      <c r="BO692" s="76"/>
      <c r="BP692" s="76"/>
      <c r="BQ692" s="76"/>
      <c r="BR692" s="76"/>
      <c r="BS692" s="76"/>
      <c r="BT692" s="76"/>
      <c r="BU692" s="76"/>
      <c r="BV692" s="76"/>
      <c r="BW692" s="76"/>
      <c r="BX692" s="76"/>
      <c r="BY692" s="76"/>
      <c r="BZ692" s="76"/>
      <c r="CA692" s="76"/>
      <c r="CB692" s="76"/>
      <c r="CC692" s="76"/>
      <c r="CD692" s="76"/>
      <c r="CE692" s="76"/>
      <c r="CF692" s="76"/>
      <c r="CG692" s="76"/>
      <c r="CH692" s="76"/>
      <c r="CI692" s="76"/>
      <c r="CJ692" s="76"/>
      <c r="CK692" s="76"/>
      <c r="CL692" s="76"/>
      <c r="CN692" s="76"/>
      <c r="CO692" s="76"/>
      <c r="CP692" s="76"/>
      <c r="CQ692" s="76"/>
      <c r="CR692" s="76"/>
      <c r="CS692" s="76"/>
      <c r="CT692" s="76"/>
      <c r="CU692" s="76"/>
      <c r="CV692" s="76"/>
      <c r="CW692" s="76"/>
      <c r="CX692" s="76"/>
      <c r="CY692" s="76"/>
      <c r="CZ692" s="76"/>
      <c r="DA692" s="76"/>
      <c r="DB692" s="76"/>
      <c r="DC692" s="76"/>
      <c r="DD692" s="76"/>
      <c r="DE692" s="76"/>
      <c r="DF692" s="76"/>
      <c r="DG692" s="76"/>
      <c r="DH692" s="76"/>
      <c r="DI692" s="76"/>
      <c r="DJ692" s="76"/>
      <c r="DK692" s="76"/>
      <c r="DL692" s="76"/>
    </row>
    <row r="693" spans="1:116" x14ac:dyDescent="0.4">
      <c r="D693" t="s">
        <v>761</v>
      </c>
      <c r="E693" s="8" t="str">
        <f t="shared" ref="E693" si="866">ROW()&amp;" "&amp;D693</f>
        <v>693 ASSETSALE-PV</v>
      </c>
      <c r="G693" s="145" t="str">
        <f>"# of "&amp;G711&amp;"s sold"</f>
        <v># of Units sold</v>
      </c>
      <c r="H693" s="12"/>
      <c r="I693" s="60"/>
      <c r="J693" s="60"/>
      <c r="K693" s="15"/>
      <c r="L693" s="15"/>
      <c r="M693" s="15"/>
      <c r="N693" s="15"/>
      <c r="O693" s="15"/>
      <c r="P693" s="15"/>
      <c r="R693" s="15"/>
      <c r="S693" s="76" cm="1">
        <f t="array" aca="1" ref="S693" ca="1">-IFERROR(OFFSET(INDIRECT(S684),0,-$H692)*(COUNT(S693:$S693)&gt;$H692),0)</f>
        <v>0</v>
      </c>
      <c r="T693" s="76" cm="1">
        <f t="array" aca="1" ref="T693" ca="1">-IFERROR(OFFSET(INDIRECT(T684),0,-$H692)*(COUNT($S693:T693)&gt;$H692),0)</f>
        <v>0</v>
      </c>
      <c r="U693" s="76" cm="1">
        <f t="array" aca="1" ref="U693" ca="1">-IFERROR(OFFSET(INDIRECT(U684),0,-$H692)*(COUNT($S693:U693)&gt;$H692),0)</f>
        <v>0</v>
      </c>
      <c r="V693" s="76" cm="1">
        <f t="array" aca="1" ref="V693" ca="1">-IFERROR(OFFSET(INDIRECT(V684),0,-$H692)*(COUNT($S693:V693)&gt;$H692),0)</f>
        <v>0</v>
      </c>
      <c r="W693" s="76" cm="1">
        <f t="array" aca="1" ref="W693" ca="1">-IFERROR(OFFSET(INDIRECT(W684),0,-$H692)*(COUNT($S693:W693)&gt;$H692),0)</f>
        <v>0</v>
      </c>
      <c r="X693" s="76" cm="1">
        <f t="array" aca="1" ref="X693" ca="1">-IFERROR(OFFSET(INDIRECT(X684),0,-$H692)*(COUNT($S693:X693)&gt;$H692),0)</f>
        <v>0</v>
      </c>
      <c r="Y693" s="76" cm="1">
        <f t="array" aca="1" ref="Y693" ca="1">-IFERROR(OFFSET(INDIRECT(Y684),0,-$H692)*(COUNT($S693:Y693)&gt;$H692),0)</f>
        <v>0</v>
      </c>
      <c r="Z693" s="76" cm="1">
        <f t="array" aca="1" ref="Z693" ca="1">-IFERROR(OFFSET(INDIRECT(Z684),0,-$H692)*(COUNT($S693:Z693)&gt;$H692),0)</f>
        <v>0</v>
      </c>
      <c r="AA693" s="76" cm="1">
        <f t="array" aca="1" ref="AA693" ca="1">-IFERROR(OFFSET(INDIRECT(AA684),0,-$H692)*(COUNT($S693:AA693)&gt;$H692),0)</f>
        <v>0</v>
      </c>
      <c r="AB693" s="76" cm="1">
        <f t="array" aca="1" ref="AB693" ca="1">-IFERROR(OFFSET(INDIRECT(AB684),0,-$H692)*(COUNT($S693:AB693)&gt;$H692),0)</f>
        <v>0</v>
      </c>
      <c r="AC693" s="76" cm="1">
        <f t="array" aca="1" ref="AC693" ca="1">-IFERROR(OFFSET(INDIRECT(AC684),0,-$H692)*(COUNT($S693:AC693)&gt;$H692),0)</f>
        <v>0</v>
      </c>
      <c r="AD693" s="76" cm="1">
        <f t="array" aca="1" ref="AD693" ca="1">-IFERROR(OFFSET(INDIRECT(AD684),0,-$H692)*(COUNT($S693:AD693)&gt;$H692),0)</f>
        <v>0</v>
      </c>
      <c r="AE693" s="76" cm="1">
        <f t="array" aca="1" ref="AE693" ca="1">-IFERROR(OFFSET(INDIRECT(AE684),0,-$H692)*(COUNT($S693:AE693)&gt;$H692),0)</f>
        <v>-20</v>
      </c>
      <c r="AF693" s="76" cm="1">
        <f t="array" aca="1" ref="AF693" ca="1">-IFERROR(OFFSET(INDIRECT(AF684),0,-$H692)*(COUNT($S693:AF693)&gt;$H692),0)</f>
        <v>-20</v>
      </c>
      <c r="AG693" s="76" cm="1">
        <f t="array" aca="1" ref="AG693" ca="1">-IFERROR(OFFSET(INDIRECT(AG684),0,-$H692)*(COUNT($S693:AG693)&gt;$H692),0)</f>
        <v>-20</v>
      </c>
      <c r="AH693" s="76" cm="1">
        <f t="array" aca="1" ref="AH693" ca="1">-IFERROR(OFFSET(INDIRECT(AH684),0,-$H692)*(COUNT($S693:AH693)&gt;$H692),0)</f>
        <v>-20</v>
      </c>
      <c r="AI693" s="76" cm="1">
        <f t="array" aca="1" ref="AI693" ca="1">-IFERROR(OFFSET(INDIRECT(AI684),0,-$H692)*(COUNT($S693:AI693)&gt;$H692),0)</f>
        <v>-20</v>
      </c>
      <c r="AJ693" s="76" cm="1">
        <f t="array" aca="1" ref="AJ693" ca="1">-IFERROR(OFFSET(INDIRECT(AJ684),0,-$H692)*(COUNT($S693:AJ693)&gt;$H692),0)</f>
        <v>-20</v>
      </c>
      <c r="AK693" s="76" cm="1">
        <f t="array" aca="1" ref="AK693" ca="1">-IFERROR(OFFSET(INDIRECT(AK684),0,-$H692)*(COUNT($S693:AK693)&gt;$H692),0)</f>
        <v>-20</v>
      </c>
      <c r="AL693" s="76" cm="1">
        <f t="array" aca="1" ref="AL693" ca="1">-IFERROR(OFFSET(INDIRECT(AL684),0,-$H692)*(COUNT($S693:AL693)&gt;$H692),0)</f>
        <v>0</v>
      </c>
      <c r="AM693" s="76" cm="1">
        <f t="array" aca="1" ref="AM693" ca="1">-IFERROR(OFFSET(INDIRECT(AM684),0,-$H692)*(COUNT($S693:AM693)&gt;$H692),0)</f>
        <v>0</v>
      </c>
      <c r="AN693" s="76" cm="1">
        <f t="array" aca="1" ref="AN693" ca="1">-IFERROR(OFFSET(INDIRECT(AN684),0,-$H692)*(COUNT($S693:AN693)&gt;$H692),0)</f>
        <v>0</v>
      </c>
      <c r="AO693" s="76" cm="1">
        <f t="array" aca="1" ref="AO693" ca="1">-IFERROR(OFFSET(INDIRECT(AO684),0,-$H692)*(COUNT($S693:AO693)&gt;$H692),0)</f>
        <v>0</v>
      </c>
      <c r="AP693" s="76" cm="1">
        <f t="array" aca="1" ref="AP693" ca="1">-IFERROR(OFFSET(INDIRECT(AP684),0,-$H692)*(COUNT($S693:AP693)&gt;$H692),0)</f>
        <v>0</v>
      </c>
      <c r="AQ693" s="76" cm="1">
        <f t="array" aca="1" ref="AQ693" ca="1">-IFERROR(OFFSET(INDIRECT(AQ684),0,-$H692)*(COUNT($S693:AQ693)&gt;$H692),0)</f>
        <v>0</v>
      </c>
      <c r="AR693" s="76" cm="1">
        <f t="array" aca="1" ref="AR693" ca="1">-IFERROR(OFFSET(INDIRECT(AR684),0,-$H692)*(COUNT($S693:AR693)&gt;$H692),0)</f>
        <v>0</v>
      </c>
      <c r="AS693" s="76" cm="1">
        <f t="array" aca="1" ref="AS693" ca="1">-IFERROR(OFFSET(INDIRECT(AS684),0,-$H692)*(COUNT($S693:AS693)&gt;$H692),0)</f>
        <v>0</v>
      </c>
      <c r="AT693" s="76" cm="1">
        <f t="array" aca="1" ref="AT693" ca="1">-IFERROR(OFFSET(INDIRECT(AT684),0,-$H692)*(COUNT($S693:AT693)&gt;$H692),0)</f>
        <v>0</v>
      </c>
      <c r="AU693" s="76" cm="1">
        <f t="array" aca="1" ref="AU693" ca="1">-IFERROR(OFFSET(INDIRECT(AU684),0,-$H692)*(COUNT($S693:AU693)&gt;$H692),0)</f>
        <v>0</v>
      </c>
      <c r="AV693" s="76" cm="1">
        <f t="array" aca="1" ref="AV693" ca="1">-IFERROR(OFFSET(INDIRECT(AV684),0,-$H692)*(COUNT($S693:AV693)&gt;$H692),0)</f>
        <v>0</v>
      </c>
      <c r="AW693" s="76" cm="1">
        <f t="array" aca="1" ref="AW693" ca="1">-IFERROR(OFFSET(INDIRECT(AW684),0,-$H692)*(COUNT($S693:AW693)&gt;$H692),0)</f>
        <v>0</v>
      </c>
      <c r="AX693" s="76" cm="1">
        <f t="array" aca="1" ref="AX693" ca="1">-IFERROR(OFFSET(INDIRECT(AX684),0,-$H692)*(COUNT($S693:AX693)&gt;$H692),0)</f>
        <v>0</v>
      </c>
      <c r="AY693" s="76" cm="1">
        <f t="array" aca="1" ref="AY693" ca="1">-IFERROR(OFFSET(INDIRECT(AY684),0,-$H692)*(COUNT($S693:AY693)&gt;$H692),0)</f>
        <v>0</v>
      </c>
      <c r="AZ693" s="76" cm="1">
        <f t="array" aca="1" ref="AZ693" ca="1">-IFERROR(OFFSET(INDIRECT(AZ684),0,-$H692)*(COUNT($S693:AZ693)&gt;$H692),0)</f>
        <v>0</v>
      </c>
      <c r="BA693" s="76" cm="1">
        <f t="array" aca="1" ref="BA693" ca="1">-IFERROR(OFFSET(INDIRECT(BA684),0,-$H692)*(COUNT($S693:BA693)&gt;$H692),0)</f>
        <v>0</v>
      </c>
      <c r="BB693" s="76" cm="1">
        <f t="array" aca="1" ref="BB693" ca="1">-IFERROR(OFFSET(INDIRECT(BB684),0,-$H692)*(COUNT($S693:BB693)&gt;$H692),0)</f>
        <v>0</v>
      </c>
      <c r="BC693" s="76" cm="1">
        <f t="array" aca="1" ref="BC693" ca="1">-IFERROR(OFFSET(INDIRECT(BC684),0,-$H692)*(COUNT($S693:BC693)&gt;$H692),0)</f>
        <v>0</v>
      </c>
      <c r="BD693" s="76" cm="1">
        <f t="array" aca="1" ref="BD693" ca="1">-IFERROR(OFFSET(INDIRECT(BD684),0,-$H692)*(COUNT($S693:BD693)&gt;$H692),0)</f>
        <v>0</v>
      </c>
      <c r="BE693" s="76" cm="1">
        <f t="array" aca="1" ref="BE693" ca="1">-IFERROR(OFFSET(INDIRECT(BE684),0,-$H692)*(COUNT($S693:BE693)&gt;$H692),0)</f>
        <v>0</v>
      </c>
      <c r="BF693" s="76" cm="1">
        <f t="array" aca="1" ref="BF693" ca="1">-IFERROR(OFFSET(INDIRECT(BF684),0,-$H692)*(COUNT($S693:BF693)&gt;$H692),0)</f>
        <v>0</v>
      </c>
      <c r="BG693" s="76" cm="1">
        <f t="array" aca="1" ref="BG693" ca="1">-IFERROR(OFFSET(INDIRECT(BG684),0,-$H692)*(COUNT($S693:BG693)&gt;$H692),0)</f>
        <v>0</v>
      </c>
      <c r="BH693" s="76" cm="1">
        <f t="array" aca="1" ref="BH693" ca="1">-IFERROR(OFFSET(INDIRECT(BH684),0,-$H692)*(COUNT($S693:BH693)&gt;$H692),0)</f>
        <v>0</v>
      </c>
      <c r="BI693" s="76" cm="1">
        <f t="array" aca="1" ref="BI693" ca="1">-IFERROR(OFFSET(INDIRECT(BI684),0,-$H692)*(COUNT($S693:BI693)&gt;$H692),0)</f>
        <v>0</v>
      </c>
      <c r="BJ693" s="76" cm="1">
        <f t="array" aca="1" ref="BJ693" ca="1">-IFERROR(OFFSET(INDIRECT(BJ684),0,-$H692)*(COUNT($S693:BJ693)&gt;$H692),0)</f>
        <v>0</v>
      </c>
      <c r="BK693" s="76" cm="1">
        <f t="array" aca="1" ref="BK693" ca="1">-IFERROR(OFFSET(INDIRECT(BK684),0,-$H692)*(COUNT($S693:BK693)&gt;$H692),0)</f>
        <v>0</v>
      </c>
      <c r="BL693" s="76" cm="1">
        <f t="array" aca="1" ref="BL693" ca="1">-IFERROR(OFFSET(INDIRECT(BL684),0,-$H692)*(COUNT($S693:BL693)&gt;$H692),0)</f>
        <v>0</v>
      </c>
      <c r="BM693" s="76" cm="1">
        <f t="array" aca="1" ref="BM693" ca="1">-IFERROR(OFFSET(INDIRECT(BM684),0,-$H692)*(COUNT($S693:BM693)&gt;$H692),0)</f>
        <v>0</v>
      </c>
      <c r="BN693" s="76" cm="1">
        <f t="array" aca="1" ref="BN693" ca="1">-IFERROR(OFFSET(INDIRECT(BN684),0,-$H692)*(COUNT($S693:BN693)&gt;$H692),0)</f>
        <v>0</v>
      </c>
      <c r="BO693" s="76" cm="1">
        <f t="array" aca="1" ref="BO693" ca="1">-IFERROR(OFFSET(INDIRECT(BO684),0,-$H692)*(COUNT($S693:BO693)&gt;$H692),0)</f>
        <v>0</v>
      </c>
      <c r="BP693" s="76" cm="1">
        <f t="array" aca="1" ref="BP693" ca="1">-IFERROR(OFFSET(INDIRECT(BP684),0,-$H692)*(COUNT($S693:BP693)&gt;$H692),0)</f>
        <v>0</v>
      </c>
      <c r="BQ693" s="76" cm="1">
        <f t="array" aca="1" ref="BQ693" ca="1">-IFERROR(OFFSET(INDIRECT(BQ684),0,-$H692)*(COUNT($S693:BQ693)&gt;$H692),0)</f>
        <v>0</v>
      </c>
      <c r="BR693" s="76" cm="1">
        <f t="array" aca="1" ref="BR693" ca="1">-IFERROR(OFFSET(INDIRECT(BR684),0,-$H692)*(COUNT($S693:BR693)&gt;$H692),0)</f>
        <v>0</v>
      </c>
      <c r="BS693" s="76" cm="1">
        <f t="array" aca="1" ref="BS693" ca="1">-IFERROR(OFFSET(INDIRECT(BS684),0,-$H692)*(COUNT($S693:BS693)&gt;$H692),0)</f>
        <v>0</v>
      </c>
      <c r="BT693" s="76" cm="1">
        <f t="array" aca="1" ref="BT693" ca="1">-IFERROR(OFFSET(INDIRECT(BT684),0,-$H692)*(COUNT($S693:BT693)&gt;$H692),0)</f>
        <v>0</v>
      </c>
      <c r="BU693" s="76" cm="1">
        <f t="array" aca="1" ref="BU693" ca="1">-IFERROR(OFFSET(INDIRECT(BU684),0,-$H692)*(COUNT($S693:BU693)&gt;$H692),0)</f>
        <v>0</v>
      </c>
      <c r="BV693" s="76" cm="1">
        <f t="array" aca="1" ref="BV693" ca="1">-IFERROR(OFFSET(INDIRECT(BV684),0,-$H692)*(COUNT($S693:BV693)&gt;$H692),0)</f>
        <v>0</v>
      </c>
      <c r="BW693" s="76" cm="1">
        <f t="array" aca="1" ref="BW693" ca="1">-IFERROR(OFFSET(INDIRECT(BW684),0,-$H692)*(COUNT($S693:BW693)&gt;$H692),0)</f>
        <v>0</v>
      </c>
      <c r="BX693" s="76" cm="1">
        <f t="array" aca="1" ref="BX693" ca="1">-IFERROR(OFFSET(INDIRECT(BX684),0,-$H692)*(COUNT($S693:BX693)&gt;$H692),0)</f>
        <v>0</v>
      </c>
      <c r="BY693" s="76" cm="1">
        <f t="array" aca="1" ref="BY693" ca="1">-IFERROR(OFFSET(INDIRECT(BY684),0,-$H692)*(COUNT($S693:BY693)&gt;$H692),0)</f>
        <v>0</v>
      </c>
      <c r="BZ693" s="76" cm="1">
        <f t="array" aca="1" ref="BZ693" ca="1">-IFERROR(OFFSET(INDIRECT(BZ684),0,-$H692)*(COUNT($S693:BZ693)&gt;$H692),0)</f>
        <v>0</v>
      </c>
      <c r="CA693" s="76" cm="1">
        <f t="array" aca="1" ref="CA693" ca="1">-IFERROR(OFFSET(INDIRECT(CA684),0,-$H692)*(COUNT($S693:CA693)&gt;$H692),0)</f>
        <v>0</v>
      </c>
      <c r="CB693" s="76" cm="1">
        <f t="array" aca="1" ref="CB693" ca="1">-IFERROR(OFFSET(INDIRECT(CB684),0,-$H692)*(COUNT($S693:CB693)&gt;$H692),0)</f>
        <v>0</v>
      </c>
      <c r="CC693" s="76" cm="1">
        <f t="array" aca="1" ref="CC693" ca="1">-IFERROR(OFFSET(INDIRECT(CC684),0,-$H692)*(COUNT($S693:CC693)&gt;$H692),0)</f>
        <v>0</v>
      </c>
      <c r="CD693" s="76" cm="1">
        <f t="array" aca="1" ref="CD693" ca="1">-IFERROR(OFFSET(INDIRECT(CD684),0,-$H692)*(COUNT($S693:CD693)&gt;$H692),0)</f>
        <v>0</v>
      </c>
      <c r="CE693" s="76" cm="1">
        <f t="array" aca="1" ref="CE693" ca="1">-IFERROR(OFFSET(INDIRECT(CE684),0,-$H692)*(COUNT($S693:CE693)&gt;$H692),0)</f>
        <v>0</v>
      </c>
      <c r="CF693" s="76" cm="1">
        <f t="array" aca="1" ref="CF693" ca="1">-IFERROR(OFFSET(INDIRECT(CF684),0,-$H692)*(COUNT($S693:CF693)&gt;$H692),0)</f>
        <v>0</v>
      </c>
      <c r="CG693" s="76" cm="1">
        <f t="array" aca="1" ref="CG693" ca="1">-IFERROR(OFFSET(INDIRECT(CG684),0,-$H692)*(COUNT($S693:CG693)&gt;$H692),0)</f>
        <v>0</v>
      </c>
      <c r="CH693" s="76" cm="1">
        <f t="array" aca="1" ref="CH693" ca="1">-IFERROR(OFFSET(INDIRECT(CH684),0,-$H692)*(COUNT($S693:CH693)&gt;$H692),0)</f>
        <v>0</v>
      </c>
      <c r="CI693" s="76" cm="1">
        <f t="array" aca="1" ref="CI693" ca="1">-IFERROR(OFFSET(INDIRECT(CI684),0,-$H692)*(COUNT($S693:CI693)&gt;$H692),0)</f>
        <v>0</v>
      </c>
      <c r="CJ693" s="76" cm="1">
        <f t="array" aca="1" ref="CJ693" ca="1">-IFERROR(OFFSET(INDIRECT(CJ684),0,-$H692)*(COUNT($S693:CJ693)&gt;$H692),0)</f>
        <v>0</v>
      </c>
      <c r="CK693" s="76" cm="1">
        <f t="array" aca="1" ref="CK693" ca="1">-IFERROR(OFFSET(INDIRECT(CK684),0,-$H692)*(COUNT($S693:CK693)&gt;$H692),0)</f>
        <v>0</v>
      </c>
      <c r="CL693" s="76" cm="1">
        <f t="array" aca="1" ref="CL693" ca="1">-IFERROR(OFFSET(INDIRECT(CL684),0,-$H692)*(COUNT($S693:CL693)&gt;$H692),0)</f>
        <v>0</v>
      </c>
      <c r="CN693" s="76" t="e" cm="1">
        <f t="array" aca="1" ref="CN693" ca="1">-OFFSET(INDIRECT(CN684),0,-$H692)</f>
        <v>#REF!</v>
      </c>
      <c r="CO693" s="76" cm="1">
        <f t="array" aca="1" ref="CO693" ca="1">-OFFSET(INDIRECT(CO684),0,-$H692)</f>
        <v>-5000</v>
      </c>
      <c r="CP693" s="76" cm="1">
        <f t="array" aca="1" ref="CP693" ca="1">-OFFSET(INDIRECT(CP684),0,-$H692)</f>
        <v>-5000</v>
      </c>
      <c r="CQ693" s="76" cm="1">
        <f t="array" aca="1" ref="CQ693" ca="1">-OFFSET(INDIRECT(CQ684),0,-$H692)</f>
        <v>-5000</v>
      </c>
      <c r="CR693" s="76" cm="1">
        <f t="array" aca="1" ref="CR693" ca="1">-OFFSET(INDIRECT(CR684),0,-$H692)</f>
        <v>-5000</v>
      </c>
      <c r="CS693" s="76" cm="1">
        <f t="array" aca="1" ref="CS693" ca="1">-OFFSET(INDIRECT(CS684),0,-$H692)</f>
        <v>-5000</v>
      </c>
      <c r="CT693" s="76" cm="1">
        <f t="array" aca="1" ref="CT693" ca="1">-OFFSET(INDIRECT(CT684),0,-$H692)</f>
        <v>-5000</v>
      </c>
      <c r="CU693" s="76" cm="1">
        <f t="array" aca="1" ref="CU693" ca="1">-OFFSET(INDIRECT(CU684),0,-$H692)</f>
        <v>-5000</v>
      </c>
      <c r="CV693" s="76" cm="1">
        <f t="array" aca="1" ref="CV693" ca="1">-OFFSET(INDIRECT(CV684),0,-$H692)</f>
        <v>-5000</v>
      </c>
      <c r="CW693" s="76" cm="1">
        <f t="array" aca="1" ref="CW693" ca="1">-OFFSET(INDIRECT(CW684),0,-$H692)</f>
        <v>-5000</v>
      </c>
      <c r="CX693" s="76" cm="1">
        <f t="array" aca="1" ref="CX693" ca="1">-OFFSET(INDIRECT(CX684),0,-$H692)</f>
        <v>-5000</v>
      </c>
      <c r="CY693" s="76" cm="1">
        <f t="array" aca="1" ref="CY693" ca="1">-OFFSET(INDIRECT(CY684),0,-$H692)</f>
        <v>0</v>
      </c>
      <c r="CZ693" s="76" cm="1">
        <f t="array" aca="1" ref="CZ693" ca="1">-OFFSET(INDIRECT(CZ684),0,-$H692)</f>
        <v>0</v>
      </c>
      <c r="DA693" s="76" cm="1">
        <f t="array" aca="1" ref="DA693" ca="1">-OFFSET(INDIRECT(DA684),0,-$H692)</f>
        <v>-5000</v>
      </c>
      <c r="DB693" s="76" cm="1">
        <f t="array" aca="1" ref="DB693" ca="1">-OFFSET(INDIRECT(DB684),0,-$H692)</f>
        <v>-5000</v>
      </c>
      <c r="DC693" s="76" cm="1">
        <f t="array" aca="1" ref="DC693" ca="1">-OFFSET(INDIRECT(DC684),0,-$H692)</f>
        <v>-5000</v>
      </c>
      <c r="DD693" s="76" cm="1">
        <f t="array" aca="1" ref="DD693" ca="1">-OFFSET(INDIRECT(DD684),0,-$H692)</f>
        <v>-5000</v>
      </c>
      <c r="DE693" s="76" cm="1">
        <f t="array" aca="1" ref="DE693" ca="1">-OFFSET(INDIRECT(DE684),0,-$H692)</f>
        <v>-5000</v>
      </c>
      <c r="DF693" s="76" cm="1">
        <f t="array" aca="1" ref="DF693" ca="1">-OFFSET(INDIRECT(DF684),0,-$H692)</f>
        <v>-5000</v>
      </c>
      <c r="DG693" s="76" cm="1">
        <f t="array" aca="1" ref="DG693" ca="1">-OFFSET(INDIRECT(DG684),0,-$H692)</f>
        <v>-5000</v>
      </c>
      <c r="DH693" s="76" cm="1">
        <f t="array" aca="1" ref="DH693" ca="1">-OFFSET(INDIRECT(DH684),0,-$H692)</f>
        <v>-5000</v>
      </c>
      <c r="DI693" s="76" cm="1">
        <f t="array" aca="1" ref="DI693" ca="1">-OFFSET(INDIRECT(DI684),0,-$H692)</f>
        <v>-5000</v>
      </c>
      <c r="DJ693" s="76" cm="1">
        <f t="array" aca="1" ref="DJ693" ca="1">-OFFSET(INDIRECT(DJ684),0,-$H692)</f>
        <v>-5000</v>
      </c>
      <c r="DK693" s="76" cm="1">
        <f t="array" aca="1" ref="DK693" ca="1">-OFFSET(INDIRECT(DK684),0,-$H692)</f>
        <v>-5000</v>
      </c>
      <c r="DL693" s="76" cm="1">
        <f t="array" aca="1" ref="DL693" ca="1">-OFFSET(INDIRECT(DL684),0,-$H692)</f>
        <v>-5000</v>
      </c>
    </row>
    <row r="694" spans="1:116" x14ac:dyDescent="0.4">
      <c r="D694" t="s">
        <v>761</v>
      </c>
      <c r="E694" s="8" t="str">
        <f t="shared" ref="E694:E702" si="867">ROW()&amp;" "&amp;D694</f>
        <v>694 ASSETSALE-PV</v>
      </c>
      <c r="G694" s="126"/>
      <c r="H694" s="27"/>
      <c r="I694" s="78"/>
      <c r="J694" s="78"/>
      <c r="K694" s="33"/>
      <c r="L694" s="24"/>
      <c r="M694" s="24"/>
      <c r="N694" s="24"/>
      <c r="O694" s="24"/>
      <c r="P694" s="24"/>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3"/>
      <c r="AV694" s="33"/>
      <c r="AW694" s="33"/>
      <c r="AX694" s="33"/>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c r="BV694" s="33"/>
      <c r="BW694" s="33"/>
      <c r="BX694" s="33"/>
      <c r="BY694" s="33"/>
      <c r="BZ694" s="33"/>
      <c r="CA694" s="33"/>
      <c r="CB694" s="33"/>
      <c r="CC694" s="33"/>
      <c r="CD694" s="33"/>
      <c r="CE694" s="33"/>
      <c r="CF694" s="33"/>
      <c r="CG694" s="33"/>
      <c r="CH694" s="33"/>
      <c r="CI694" s="33"/>
      <c r="CJ694" s="33"/>
      <c r="CK694" s="33"/>
      <c r="CL694" s="33"/>
      <c r="CN694" s="33"/>
      <c r="CO694" s="33"/>
      <c r="CP694" s="33"/>
      <c r="CQ694" s="33"/>
      <c r="CR694" s="33"/>
      <c r="CS694" s="33"/>
      <c r="CT694" s="33"/>
      <c r="CU694" s="33"/>
      <c r="CV694" s="33"/>
      <c r="CW694" s="33"/>
      <c r="CX694" s="33"/>
      <c r="CY694" s="33"/>
      <c r="CZ694" s="33"/>
      <c r="DA694" s="33"/>
      <c r="DB694" s="33"/>
      <c r="DC694" s="33"/>
      <c r="DD694" s="33"/>
      <c r="DE694" s="33"/>
      <c r="DF694" s="33"/>
      <c r="DG694" s="33"/>
      <c r="DH694" s="33"/>
      <c r="DI694" s="33"/>
      <c r="DJ694" s="33"/>
      <c r="DK694" s="33"/>
      <c r="DL694" s="33"/>
    </row>
    <row r="695" spans="1:116" x14ac:dyDescent="0.4">
      <c r="D695" t="s">
        <v>761</v>
      </c>
      <c r="E695" s="8" t="str">
        <f t="shared" si="867"/>
        <v>695 ASSETSALE-PV</v>
      </c>
      <c r="G695" s="95" t="s">
        <v>290</v>
      </c>
      <c r="K695" s="24"/>
      <c r="L695" s="24"/>
      <c r="M695" s="24"/>
      <c r="N695" s="24"/>
      <c r="O695" s="24"/>
      <c r="P695" s="24"/>
      <c r="R695" s="24"/>
      <c r="S695" s="24"/>
      <c r="T695" s="24"/>
      <c r="U695" s="24"/>
      <c r="V695" s="24"/>
      <c r="W695" s="24"/>
      <c r="X695" s="24"/>
      <c r="Y695" s="24"/>
      <c r="Z695" s="24"/>
      <c r="AA695" s="24"/>
      <c r="AB695" s="24"/>
      <c r="AC695" s="24"/>
      <c r="AD695" s="24"/>
      <c r="AE695" s="24"/>
      <c r="AF695" s="24"/>
      <c r="AG695" s="24"/>
      <c r="AH695" s="24"/>
      <c r="AI695" s="24"/>
      <c r="AJ695" s="24"/>
      <c r="AK695" s="24"/>
      <c r="AL695" s="24"/>
      <c r="AM695" s="24"/>
      <c r="AN695" s="24"/>
      <c r="AO695" s="24"/>
      <c r="AP695" s="24"/>
      <c r="AQ695" s="24"/>
      <c r="AR695" s="24"/>
      <c r="AS695" s="24"/>
      <c r="AT695" s="24"/>
      <c r="AU695" s="24"/>
      <c r="AV695" s="24"/>
      <c r="AW695" s="24"/>
      <c r="AX695" s="24"/>
      <c r="AY695" s="24"/>
      <c r="AZ695" s="24"/>
      <c r="BA695" s="24"/>
      <c r="BB695" s="24"/>
      <c r="BC695" s="24"/>
      <c r="BD695" s="24"/>
      <c r="BE695" s="24"/>
      <c r="BF695" s="24"/>
      <c r="BG695" s="24"/>
      <c r="BH695" s="24"/>
      <c r="BI695" s="24"/>
      <c r="BJ695" s="24"/>
      <c r="BK695" s="24"/>
      <c r="BL695" s="24"/>
      <c r="BM695" s="24"/>
      <c r="BN695" s="24"/>
      <c r="BO695" s="24"/>
      <c r="BP695" s="24"/>
      <c r="BQ695" s="24"/>
      <c r="BR695" s="24"/>
      <c r="BS695" s="24"/>
      <c r="BT695" s="24"/>
      <c r="BU695" s="24"/>
      <c r="BV695" s="24"/>
      <c r="BW695" s="24"/>
      <c r="BX695" s="24"/>
      <c r="BY695" s="24"/>
      <c r="BZ695" s="24"/>
      <c r="CA695" s="24"/>
      <c r="CB695" s="24"/>
      <c r="CC695" s="24"/>
      <c r="CD695" s="24"/>
      <c r="CE695" s="24"/>
      <c r="CF695" s="24"/>
      <c r="CG695" s="24"/>
      <c r="CH695" s="24"/>
      <c r="CI695" s="24"/>
      <c r="CJ695" s="24"/>
      <c r="CK695" s="24"/>
      <c r="CL695" s="24"/>
      <c r="CN695" s="24"/>
      <c r="CO695" s="24"/>
      <c r="CP695" s="24"/>
      <c r="CQ695" s="24"/>
      <c r="CR695" s="24"/>
      <c r="CS695" s="24"/>
      <c r="CT695" s="24"/>
      <c r="CU695" s="24"/>
      <c r="CV695" s="24"/>
      <c r="CW695" s="24"/>
      <c r="CX695" s="24"/>
      <c r="CY695" s="24"/>
      <c r="CZ695" s="24"/>
      <c r="DA695" s="24"/>
      <c r="DB695" s="24"/>
      <c r="DC695" s="24"/>
      <c r="DD695" s="24"/>
      <c r="DE695" s="24"/>
      <c r="DF695" s="24"/>
      <c r="DG695" s="24"/>
      <c r="DH695" s="24"/>
      <c r="DI695" s="24"/>
      <c r="DJ695" s="24"/>
      <c r="DK695" s="24"/>
      <c r="DL695" s="24"/>
    </row>
    <row r="696" spans="1:116" x14ac:dyDescent="0.4">
      <c r="D696" t="s">
        <v>761</v>
      </c>
      <c r="E696" s="8" t="str">
        <f t="shared" si="867"/>
        <v>696 ASSETSALE-PV</v>
      </c>
      <c r="G696" s="158" t="s">
        <v>71</v>
      </c>
      <c r="H696" s="27"/>
      <c r="I696" s="78"/>
      <c r="J696" s="78"/>
      <c r="K696" s="24">
        <v>0</v>
      </c>
      <c r="L696" s="24">
        <f ca="1">K700</f>
        <v>14000000</v>
      </c>
      <c r="M696" s="24">
        <f t="shared" ref="M696:P696" ca="1" si="868">L703</f>
        <v>28000000</v>
      </c>
      <c r="N696" s="24">
        <f t="shared" ca="1" si="868"/>
        <v>0</v>
      </c>
      <c r="O696" s="24">
        <f t="shared" ca="1" si="868"/>
        <v>0</v>
      </c>
      <c r="P696" s="24">
        <f t="shared" ca="1" si="868"/>
        <v>0</v>
      </c>
      <c r="R696" s="33"/>
      <c r="S696" s="33"/>
      <c r="T696" s="24">
        <f ca="1">S700</f>
        <v>2000000</v>
      </c>
      <c r="U696" s="24">
        <f t="shared" ref="U696:X696" ca="1" si="869">T700</f>
        <v>4000000</v>
      </c>
      <c r="V696" s="24">
        <f t="shared" ca="1" si="869"/>
        <v>6000000</v>
      </c>
      <c r="W696" s="24">
        <f t="shared" ca="1" si="869"/>
        <v>8000000</v>
      </c>
      <c r="X696" s="24">
        <f t="shared" ca="1" si="869"/>
        <v>10000000</v>
      </c>
      <c r="Y696" s="24">
        <f t="shared" ref="Y696:CJ696" ca="1" si="870">X700</f>
        <v>12000000</v>
      </c>
      <c r="Z696" s="24">
        <f t="shared" ca="1" si="870"/>
        <v>14000000</v>
      </c>
      <c r="AA696" s="24">
        <f t="shared" ca="1" si="870"/>
        <v>14000000</v>
      </c>
      <c r="AB696" s="24">
        <f t="shared" ca="1" si="870"/>
        <v>14000000</v>
      </c>
      <c r="AC696" s="24">
        <f t="shared" ca="1" si="870"/>
        <v>14000000</v>
      </c>
      <c r="AD696" s="24">
        <f t="shared" ca="1" si="870"/>
        <v>14000000</v>
      </c>
      <c r="AE696" s="24">
        <f t="shared" ca="1" si="870"/>
        <v>14000000</v>
      </c>
      <c r="AF696" s="24">
        <f t="shared" ca="1" si="870"/>
        <v>12000000</v>
      </c>
      <c r="AG696" s="24">
        <f t="shared" ca="1" si="870"/>
        <v>10000000</v>
      </c>
      <c r="AH696" s="24">
        <f t="shared" ca="1" si="870"/>
        <v>8000000</v>
      </c>
      <c r="AI696" s="24">
        <f t="shared" ca="1" si="870"/>
        <v>6000000</v>
      </c>
      <c r="AJ696" s="24">
        <f t="shared" ca="1" si="870"/>
        <v>4000000</v>
      </c>
      <c r="AK696" s="24">
        <f t="shared" ca="1" si="870"/>
        <v>2000000</v>
      </c>
      <c r="AL696" s="24">
        <f t="shared" ca="1" si="870"/>
        <v>0</v>
      </c>
      <c r="AM696" s="24">
        <f t="shared" ca="1" si="870"/>
        <v>0</v>
      </c>
      <c r="AN696" s="24">
        <f t="shared" ca="1" si="870"/>
        <v>0</v>
      </c>
      <c r="AO696" s="24">
        <f t="shared" ca="1" si="870"/>
        <v>0</v>
      </c>
      <c r="AP696" s="24">
        <f t="shared" ca="1" si="870"/>
        <v>0</v>
      </c>
      <c r="AQ696" s="24">
        <f t="shared" ca="1" si="870"/>
        <v>0</v>
      </c>
      <c r="AR696" s="24">
        <f t="shared" ca="1" si="870"/>
        <v>0</v>
      </c>
      <c r="AS696" s="24">
        <f t="shared" ca="1" si="870"/>
        <v>0</v>
      </c>
      <c r="AT696" s="24">
        <f t="shared" ca="1" si="870"/>
        <v>0</v>
      </c>
      <c r="AU696" s="24">
        <f t="shared" ca="1" si="870"/>
        <v>0</v>
      </c>
      <c r="AV696" s="24">
        <f t="shared" ca="1" si="870"/>
        <v>0</v>
      </c>
      <c r="AW696" s="24">
        <f t="shared" ca="1" si="870"/>
        <v>0</v>
      </c>
      <c r="AX696" s="24">
        <f t="shared" ca="1" si="870"/>
        <v>0</v>
      </c>
      <c r="AY696" s="24">
        <f t="shared" ca="1" si="870"/>
        <v>0</v>
      </c>
      <c r="AZ696" s="24">
        <f t="shared" ca="1" si="870"/>
        <v>0</v>
      </c>
      <c r="BA696" s="24">
        <f t="shared" ca="1" si="870"/>
        <v>0</v>
      </c>
      <c r="BB696" s="24">
        <f t="shared" ca="1" si="870"/>
        <v>0</v>
      </c>
      <c r="BC696" s="24">
        <f t="shared" ca="1" si="870"/>
        <v>0</v>
      </c>
      <c r="BD696" s="24">
        <f t="shared" ca="1" si="870"/>
        <v>0</v>
      </c>
      <c r="BE696" s="24">
        <f t="shared" ca="1" si="870"/>
        <v>0</v>
      </c>
      <c r="BF696" s="24">
        <f t="shared" ca="1" si="870"/>
        <v>0</v>
      </c>
      <c r="BG696" s="24">
        <f t="shared" ca="1" si="870"/>
        <v>0</v>
      </c>
      <c r="BH696" s="24">
        <f t="shared" ca="1" si="870"/>
        <v>0</v>
      </c>
      <c r="BI696" s="24">
        <f t="shared" ca="1" si="870"/>
        <v>0</v>
      </c>
      <c r="BJ696" s="24">
        <f t="shared" ca="1" si="870"/>
        <v>0</v>
      </c>
      <c r="BK696" s="24">
        <f t="shared" ca="1" si="870"/>
        <v>0</v>
      </c>
      <c r="BL696" s="24">
        <f t="shared" ca="1" si="870"/>
        <v>0</v>
      </c>
      <c r="BM696" s="24">
        <f t="shared" ca="1" si="870"/>
        <v>0</v>
      </c>
      <c r="BN696" s="24">
        <f t="shared" ca="1" si="870"/>
        <v>0</v>
      </c>
      <c r="BO696" s="24">
        <f t="shared" ca="1" si="870"/>
        <v>0</v>
      </c>
      <c r="BP696" s="24">
        <f t="shared" ca="1" si="870"/>
        <v>0</v>
      </c>
      <c r="BQ696" s="24">
        <f t="shared" ca="1" si="870"/>
        <v>0</v>
      </c>
      <c r="BR696" s="24">
        <f t="shared" ca="1" si="870"/>
        <v>0</v>
      </c>
      <c r="BS696" s="24">
        <f t="shared" ca="1" si="870"/>
        <v>0</v>
      </c>
      <c r="BT696" s="24">
        <f t="shared" ca="1" si="870"/>
        <v>0</v>
      </c>
      <c r="BU696" s="24">
        <f t="shared" ca="1" si="870"/>
        <v>0</v>
      </c>
      <c r="BV696" s="24">
        <f t="shared" ca="1" si="870"/>
        <v>0</v>
      </c>
      <c r="BW696" s="24">
        <f t="shared" ca="1" si="870"/>
        <v>0</v>
      </c>
      <c r="BX696" s="24">
        <f t="shared" ca="1" si="870"/>
        <v>0</v>
      </c>
      <c r="BY696" s="24">
        <f t="shared" ca="1" si="870"/>
        <v>0</v>
      </c>
      <c r="BZ696" s="24">
        <f t="shared" ca="1" si="870"/>
        <v>0</v>
      </c>
      <c r="CA696" s="24">
        <f t="shared" ca="1" si="870"/>
        <v>0</v>
      </c>
      <c r="CB696" s="24">
        <f t="shared" ca="1" si="870"/>
        <v>0</v>
      </c>
      <c r="CC696" s="24">
        <f t="shared" ca="1" si="870"/>
        <v>0</v>
      </c>
      <c r="CD696" s="24">
        <f t="shared" ca="1" si="870"/>
        <v>0</v>
      </c>
      <c r="CE696" s="24">
        <f t="shared" ca="1" si="870"/>
        <v>0</v>
      </c>
      <c r="CF696" s="24">
        <f t="shared" ca="1" si="870"/>
        <v>0</v>
      </c>
      <c r="CG696" s="24">
        <f t="shared" ca="1" si="870"/>
        <v>0</v>
      </c>
      <c r="CH696" s="24">
        <f t="shared" ca="1" si="870"/>
        <v>0</v>
      </c>
      <c r="CI696" s="24">
        <f t="shared" ca="1" si="870"/>
        <v>0</v>
      </c>
      <c r="CJ696" s="24">
        <f t="shared" ca="1" si="870"/>
        <v>0</v>
      </c>
      <c r="CK696" s="24">
        <f t="shared" ref="CK696:CL696" ca="1" si="871">CJ700</f>
        <v>0</v>
      </c>
      <c r="CL696" s="24">
        <f t="shared" ca="1" si="871"/>
        <v>0</v>
      </c>
      <c r="CN696" s="24">
        <f>CM700</f>
        <v>0</v>
      </c>
      <c r="CO696" s="24" t="e">
        <f t="shared" ref="CO696:DL696" ca="1" si="872">CN700</f>
        <v>#REF!</v>
      </c>
      <c r="CP696" s="24" t="e">
        <f t="shared" ca="1" si="872"/>
        <v>#N/A</v>
      </c>
      <c r="CQ696" s="24" t="e">
        <f t="shared" ca="1" si="872"/>
        <v>#N/A</v>
      </c>
      <c r="CR696" s="24" t="e">
        <f t="shared" ca="1" si="872"/>
        <v>#N/A</v>
      </c>
      <c r="CS696" s="24" t="e">
        <f t="shared" ca="1" si="872"/>
        <v>#N/A</v>
      </c>
      <c r="CT696" s="24" t="e">
        <f t="shared" ca="1" si="872"/>
        <v>#N/A</v>
      </c>
      <c r="CU696" s="24" t="e">
        <f t="shared" ca="1" si="872"/>
        <v>#N/A</v>
      </c>
      <c r="CV696" s="24" t="e">
        <f t="shared" ca="1" si="872"/>
        <v>#N/A</v>
      </c>
      <c r="CW696" s="24" t="e">
        <f t="shared" ca="1" si="872"/>
        <v>#N/A</v>
      </c>
      <c r="CX696" s="24" t="e">
        <f t="shared" ca="1" si="872"/>
        <v>#N/A</v>
      </c>
      <c r="CY696" s="24" t="e">
        <f t="shared" ca="1" si="872"/>
        <v>#N/A</v>
      </c>
      <c r="CZ696" s="24" t="e">
        <f t="shared" ca="1" si="872"/>
        <v>#N/A</v>
      </c>
      <c r="DA696" s="24" t="e">
        <f t="shared" ca="1" si="872"/>
        <v>#N/A</v>
      </c>
      <c r="DB696" s="24" t="e">
        <f t="shared" ca="1" si="872"/>
        <v>#N/A</v>
      </c>
      <c r="DC696" s="24" t="e">
        <f t="shared" ca="1" si="872"/>
        <v>#N/A</v>
      </c>
      <c r="DD696" s="24" t="e">
        <f t="shared" ca="1" si="872"/>
        <v>#N/A</v>
      </c>
      <c r="DE696" s="24" t="e">
        <f t="shared" ca="1" si="872"/>
        <v>#N/A</v>
      </c>
      <c r="DF696" s="24" t="e">
        <f t="shared" ca="1" si="872"/>
        <v>#N/A</v>
      </c>
      <c r="DG696" s="24" t="e">
        <f t="shared" ca="1" si="872"/>
        <v>#N/A</v>
      </c>
      <c r="DH696" s="24" t="e">
        <f t="shared" ca="1" si="872"/>
        <v>#N/A</v>
      </c>
      <c r="DI696" s="24" t="e">
        <f t="shared" ca="1" si="872"/>
        <v>#N/A</v>
      </c>
      <c r="DJ696" s="24" t="e">
        <f t="shared" ca="1" si="872"/>
        <v>#N/A</v>
      </c>
      <c r="DK696" s="24" t="e">
        <f t="shared" ca="1" si="872"/>
        <v>#N/A</v>
      </c>
      <c r="DL696" s="24" t="e">
        <f t="shared" ca="1" si="872"/>
        <v>#N/A</v>
      </c>
    </row>
    <row r="697" spans="1:116" x14ac:dyDescent="0.4">
      <c r="D697" t="s">
        <v>761</v>
      </c>
      <c r="E697" s="8" t="str">
        <f t="shared" si="867"/>
        <v>697 ASSETSALE-PV</v>
      </c>
      <c r="G697" s="145" t="s">
        <v>574</v>
      </c>
      <c r="H697" s="27"/>
      <c r="I697" s="78"/>
      <c r="J697" s="78"/>
      <c r="K697" s="19">
        <v>100000</v>
      </c>
      <c r="L697" s="19">
        <v>100000</v>
      </c>
      <c r="M697" s="19">
        <v>100000</v>
      </c>
      <c r="N697" s="19">
        <v>100000</v>
      </c>
      <c r="O697" s="19">
        <v>100000</v>
      </c>
      <c r="P697" s="19">
        <v>100000</v>
      </c>
      <c r="R697" s="33"/>
      <c r="S697" s="19" cm="1">
        <f t="array" ref="S697">INDEX($K:$P,ROW(),MATCH(S$3,$K$2:$P$2,0))</f>
        <v>100000</v>
      </c>
      <c r="T697" s="19" cm="1">
        <f t="array" ref="T697">INDEX($K:$P,ROW(),MATCH(T$3,$K$2:$P$2,0))</f>
        <v>100000</v>
      </c>
      <c r="U697" s="19" cm="1">
        <f t="array" ref="U697">INDEX($K:$P,ROW(),MATCH(U$3,$K$2:$P$2,0))</f>
        <v>100000</v>
      </c>
      <c r="V697" s="19" cm="1">
        <f t="array" ref="V697">INDEX($K:$P,ROW(),MATCH(V$3,$K$2:$P$2,0))</f>
        <v>100000</v>
      </c>
      <c r="W697" s="19" cm="1">
        <f t="array" ref="W697">INDEX($K:$P,ROW(),MATCH(W$3,$K$2:$P$2,0))</f>
        <v>100000</v>
      </c>
      <c r="X697" s="19" cm="1">
        <f t="array" ref="X697">INDEX($K:$P,ROW(),MATCH(X$3,$K$2:$P$2,0))</f>
        <v>100000</v>
      </c>
      <c r="Y697" s="19" cm="1">
        <f t="array" ref="Y697">INDEX($K:$P,ROW(),MATCH(Y$3,$K$2:$P$2,0))</f>
        <v>100000</v>
      </c>
      <c r="Z697" s="19" cm="1">
        <f t="array" ref="Z697">INDEX($K:$P,ROW(),MATCH(Z$3,$K$2:$P$2,0))</f>
        <v>100000</v>
      </c>
      <c r="AA697" s="19" cm="1">
        <f t="array" ref="AA697">INDEX($K:$P,ROW(),MATCH(AA$3,$K$2:$P$2,0))</f>
        <v>100000</v>
      </c>
      <c r="AB697" s="19" cm="1">
        <f t="array" ref="AB697">INDEX($K:$P,ROW(),MATCH(AB$3,$K$2:$P$2,0))</f>
        <v>100000</v>
      </c>
      <c r="AC697" s="19" cm="1">
        <f t="array" ref="AC697">INDEX($K:$P,ROW(),MATCH(AC$3,$K$2:$P$2,0))</f>
        <v>100000</v>
      </c>
      <c r="AD697" s="19" cm="1">
        <f t="array" ref="AD697">INDEX($K:$P,ROW(),MATCH(AD$3,$K$2:$P$2,0))</f>
        <v>100000</v>
      </c>
      <c r="AE697" s="19" cm="1">
        <f t="array" ref="AE697">INDEX($K:$P,ROW(),MATCH(AE$3,$K$2:$P$2,0))</f>
        <v>100000</v>
      </c>
      <c r="AF697" s="19" cm="1">
        <f t="array" ref="AF697">INDEX($K:$P,ROW(),MATCH(AF$3,$K$2:$P$2,0))</f>
        <v>100000</v>
      </c>
      <c r="AG697" s="19" cm="1">
        <f t="array" ref="AG697">INDEX($K:$P,ROW(),MATCH(AG$3,$K$2:$P$2,0))</f>
        <v>100000</v>
      </c>
      <c r="AH697" s="19" cm="1">
        <f t="array" ref="AH697">INDEX($K:$P,ROW(),MATCH(AH$3,$K$2:$P$2,0))</f>
        <v>100000</v>
      </c>
      <c r="AI697" s="19" cm="1">
        <f t="array" ref="AI697">INDEX($K:$P,ROW(),MATCH(AI$3,$K$2:$P$2,0))</f>
        <v>100000</v>
      </c>
      <c r="AJ697" s="19" cm="1">
        <f t="array" ref="AJ697">INDEX($K:$P,ROW(),MATCH(AJ$3,$K$2:$P$2,0))</f>
        <v>100000</v>
      </c>
      <c r="AK697" s="19" cm="1">
        <f t="array" ref="AK697">INDEX($K:$P,ROW(),MATCH(AK$3,$K$2:$P$2,0))</f>
        <v>100000</v>
      </c>
      <c r="AL697" s="19" cm="1">
        <f t="array" ref="AL697">INDEX($K:$P,ROW(),MATCH(AL$3,$K$2:$P$2,0))</f>
        <v>100000</v>
      </c>
      <c r="AM697" s="19" cm="1">
        <f t="array" ref="AM697">INDEX($K:$P,ROW(),MATCH(AM$3,$K$2:$P$2,0))</f>
        <v>100000</v>
      </c>
      <c r="AN697" s="19" cm="1">
        <f t="array" ref="AN697">INDEX($K:$P,ROW(),MATCH(AN$3,$K$2:$P$2,0))</f>
        <v>100000</v>
      </c>
      <c r="AO697" s="19" cm="1">
        <f t="array" ref="AO697">INDEX($K:$P,ROW(),MATCH(AO$3,$K$2:$P$2,0))</f>
        <v>100000</v>
      </c>
      <c r="AP697" s="19" cm="1">
        <f t="array" ref="AP697">INDEX($K:$P,ROW(),MATCH(AP$3,$K$2:$P$2,0))</f>
        <v>100000</v>
      </c>
      <c r="AQ697" s="19" cm="1">
        <f t="array" ref="AQ697">INDEX($K:$P,ROW(),MATCH(AQ$3,$K$2:$P$2,0))</f>
        <v>100000</v>
      </c>
      <c r="AR697" s="19" cm="1">
        <f t="array" ref="AR697">INDEX($K:$P,ROW(),MATCH(AR$3,$K$2:$P$2,0))</f>
        <v>100000</v>
      </c>
      <c r="AS697" s="19" cm="1">
        <f t="array" ref="AS697">INDEX($K:$P,ROW(),MATCH(AS$3,$K$2:$P$2,0))</f>
        <v>100000</v>
      </c>
      <c r="AT697" s="19" cm="1">
        <f t="array" ref="AT697">INDEX($K:$P,ROW(),MATCH(AT$3,$K$2:$P$2,0))</f>
        <v>100000</v>
      </c>
      <c r="AU697" s="19" cm="1">
        <f t="array" ref="AU697">INDEX($K:$P,ROW(),MATCH(AU$3,$K$2:$P$2,0))</f>
        <v>100000</v>
      </c>
      <c r="AV697" s="19" cm="1">
        <f t="array" ref="AV697">INDEX($K:$P,ROW(),MATCH(AV$3,$K$2:$P$2,0))</f>
        <v>100000</v>
      </c>
      <c r="AW697" s="19" cm="1">
        <f t="array" ref="AW697">INDEX($K:$P,ROW(),MATCH(AW$3,$K$2:$P$2,0))</f>
        <v>100000</v>
      </c>
      <c r="AX697" s="19" cm="1">
        <f t="array" ref="AX697">INDEX($K:$P,ROW(),MATCH(AX$3,$K$2:$P$2,0))</f>
        <v>100000</v>
      </c>
      <c r="AY697" s="19" cm="1">
        <f t="array" ref="AY697">INDEX($K:$P,ROW(),MATCH(AY$3,$K$2:$P$2,0))</f>
        <v>100000</v>
      </c>
      <c r="AZ697" s="19" cm="1">
        <f t="array" ref="AZ697">INDEX($K:$P,ROW(),MATCH(AZ$3,$K$2:$P$2,0))</f>
        <v>100000</v>
      </c>
      <c r="BA697" s="19" cm="1">
        <f t="array" ref="BA697">INDEX($K:$P,ROW(),MATCH(BA$3,$K$2:$P$2,0))</f>
        <v>100000</v>
      </c>
      <c r="BB697" s="19" cm="1">
        <f t="array" ref="BB697">INDEX($K:$P,ROW(),MATCH(BB$3,$K$2:$P$2,0))</f>
        <v>100000</v>
      </c>
      <c r="BC697" s="19" cm="1">
        <f t="array" ref="BC697">INDEX($K:$P,ROW(),MATCH(BC$3,$K$2:$P$2,0))</f>
        <v>100000</v>
      </c>
      <c r="BD697" s="19" cm="1">
        <f t="array" ref="BD697">INDEX($K:$P,ROW(),MATCH(BD$3,$K$2:$P$2,0))</f>
        <v>100000</v>
      </c>
      <c r="BE697" s="19" cm="1">
        <f t="array" ref="BE697">INDEX($K:$P,ROW(),MATCH(BE$3,$K$2:$P$2,0))</f>
        <v>100000</v>
      </c>
      <c r="BF697" s="19" cm="1">
        <f t="array" ref="BF697">INDEX($K:$P,ROW(),MATCH(BF$3,$K$2:$P$2,0))</f>
        <v>100000</v>
      </c>
      <c r="BG697" s="19" cm="1">
        <f t="array" ref="BG697">INDEX($K:$P,ROW(),MATCH(BG$3,$K$2:$P$2,0))</f>
        <v>100000</v>
      </c>
      <c r="BH697" s="19" cm="1">
        <f t="array" ref="BH697">INDEX($K:$P,ROW(),MATCH(BH$3,$K$2:$P$2,0))</f>
        <v>100000</v>
      </c>
      <c r="BI697" s="19" cm="1">
        <f t="array" ref="BI697">INDEX($K:$P,ROW(),MATCH(BI$3,$K$2:$P$2,0))</f>
        <v>100000</v>
      </c>
      <c r="BJ697" s="19" cm="1">
        <f t="array" ref="BJ697">INDEX($K:$P,ROW(),MATCH(BJ$3,$K$2:$P$2,0))</f>
        <v>100000</v>
      </c>
      <c r="BK697" s="19" cm="1">
        <f t="array" ref="BK697">INDEX($K:$P,ROW(),MATCH(BK$3,$K$2:$P$2,0))</f>
        <v>100000</v>
      </c>
      <c r="BL697" s="19" cm="1">
        <f t="array" ref="BL697">INDEX($K:$P,ROW(),MATCH(BL$3,$K$2:$P$2,0))</f>
        <v>100000</v>
      </c>
      <c r="BM697" s="19" cm="1">
        <f t="array" ref="BM697">INDEX($K:$P,ROW(),MATCH(BM$3,$K$2:$P$2,0))</f>
        <v>100000</v>
      </c>
      <c r="BN697" s="19" cm="1">
        <f t="array" ref="BN697">INDEX($K:$P,ROW(),MATCH(BN$3,$K$2:$P$2,0))</f>
        <v>100000</v>
      </c>
      <c r="BO697" s="19" cm="1">
        <f t="array" ref="BO697">INDEX($K:$P,ROW(),MATCH(BO$3,$K$2:$P$2,0))</f>
        <v>100000</v>
      </c>
      <c r="BP697" s="19" cm="1">
        <f t="array" ref="BP697">INDEX($K:$P,ROW(),MATCH(BP$3,$K$2:$P$2,0))</f>
        <v>100000</v>
      </c>
      <c r="BQ697" s="19" cm="1">
        <f t="array" ref="BQ697">INDEX($K:$P,ROW(),MATCH(BQ$3,$K$2:$P$2,0))</f>
        <v>100000</v>
      </c>
      <c r="BR697" s="19" cm="1">
        <f t="array" ref="BR697">INDEX($K:$P,ROW(),MATCH(BR$3,$K$2:$P$2,0))</f>
        <v>100000</v>
      </c>
      <c r="BS697" s="19" cm="1">
        <f t="array" ref="BS697">INDEX($K:$P,ROW(),MATCH(BS$3,$K$2:$P$2,0))</f>
        <v>100000</v>
      </c>
      <c r="BT697" s="19" cm="1">
        <f t="array" ref="BT697">INDEX($K:$P,ROW(),MATCH(BT$3,$K$2:$P$2,0))</f>
        <v>100000</v>
      </c>
      <c r="BU697" s="19" cm="1">
        <f t="array" ref="BU697">INDEX($K:$P,ROW(),MATCH(BU$3,$K$2:$P$2,0))</f>
        <v>100000</v>
      </c>
      <c r="BV697" s="19" cm="1">
        <f t="array" ref="BV697">INDEX($K:$P,ROW(),MATCH(BV$3,$K$2:$P$2,0))</f>
        <v>100000</v>
      </c>
      <c r="BW697" s="19" cm="1">
        <f t="array" ref="BW697">INDEX($K:$P,ROW(),MATCH(BW$3,$K$2:$P$2,0))</f>
        <v>100000</v>
      </c>
      <c r="BX697" s="19" cm="1">
        <f t="array" ref="BX697">INDEX($K:$P,ROW(),MATCH(BX$3,$K$2:$P$2,0))</f>
        <v>100000</v>
      </c>
      <c r="BY697" s="19" cm="1">
        <f t="array" ref="BY697">INDEX($K:$P,ROW(),MATCH(BY$3,$K$2:$P$2,0))</f>
        <v>100000</v>
      </c>
      <c r="BZ697" s="19" cm="1">
        <f t="array" ref="BZ697">INDEX($K:$P,ROW(),MATCH(BZ$3,$K$2:$P$2,0))</f>
        <v>100000</v>
      </c>
      <c r="CA697" s="19" cm="1">
        <f t="array" ref="CA697">INDEX($K:$P,ROW(),MATCH(CA$3,$K$2:$P$2,0))</f>
        <v>100000</v>
      </c>
      <c r="CB697" s="19" cm="1">
        <f t="array" ref="CB697">INDEX($K:$P,ROW(),MATCH(CB$3,$K$2:$P$2,0))</f>
        <v>100000</v>
      </c>
      <c r="CC697" s="19" cm="1">
        <f t="array" ref="CC697">INDEX($K:$P,ROW(),MATCH(CC$3,$K$2:$P$2,0))</f>
        <v>100000</v>
      </c>
      <c r="CD697" s="19" cm="1">
        <f t="array" ref="CD697">INDEX($K:$P,ROW(),MATCH(CD$3,$K$2:$P$2,0))</f>
        <v>100000</v>
      </c>
      <c r="CE697" s="19" cm="1">
        <f t="array" ref="CE697">INDEX($K:$P,ROW(),MATCH(CE$3,$K$2:$P$2,0))</f>
        <v>100000</v>
      </c>
      <c r="CF697" s="19" cm="1">
        <f t="array" ref="CF697">INDEX($K:$P,ROW(),MATCH(CF$3,$K$2:$P$2,0))</f>
        <v>100000</v>
      </c>
      <c r="CG697" s="19" cm="1">
        <f t="array" ref="CG697">INDEX($K:$P,ROW(),MATCH(CG$3,$K$2:$P$2,0))</f>
        <v>100000</v>
      </c>
      <c r="CH697" s="19" cm="1">
        <f t="array" ref="CH697">INDEX($K:$P,ROW(),MATCH(CH$3,$K$2:$P$2,0))</f>
        <v>100000</v>
      </c>
      <c r="CI697" s="19" cm="1">
        <f t="array" ref="CI697">INDEX($K:$P,ROW(),MATCH(CI$3,$K$2:$P$2,0))</f>
        <v>100000</v>
      </c>
      <c r="CJ697" s="19" cm="1">
        <f t="array" ref="CJ697">INDEX($K:$P,ROW(),MATCH(CJ$3,$K$2:$P$2,0))</f>
        <v>100000</v>
      </c>
      <c r="CK697" s="19" cm="1">
        <f t="array" ref="CK697">INDEX($K:$P,ROW(),MATCH(CK$3,$K$2:$P$2,0))</f>
        <v>100000</v>
      </c>
      <c r="CL697" s="19" cm="1">
        <f t="array" ref="CL697">INDEX($K:$P,ROW(),MATCH(CL$3,$K$2:$P$2,0))</f>
        <v>100000</v>
      </c>
      <c r="CN697" s="19" t="e" cm="1">
        <f t="array" ref="CN697">INDEX($K:$P,ROW(),MATCH(CN$3,$K$2:$P$2,0))</f>
        <v>#N/A</v>
      </c>
      <c r="CO697" s="19" t="e" cm="1">
        <f t="array" ref="CO697">INDEX($K:$P,ROW(),MATCH(CO$3,$K$2:$P$2,0))</f>
        <v>#N/A</v>
      </c>
      <c r="CP697" s="19" t="e" cm="1">
        <f t="array" ref="CP697">INDEX($K:$P,ROW(),MATCH(CP$3,$K$2:$P$2,0))</f>
        <v>#N/A</v>
      </c>
      <c r="CQ697" s="19" t="e" cm="1">
        <f t="array" ref="CQ697">INDEX($K:$P,ROW(),MATCH(CQ$3,$K$2:$P$2,0))</f>
        <v>#N/A</v>
      </c>
      <c r="CR697" s="19" t="e" cm="1">
        <f t="array" ref="CR697">INDEX($K:$P,ROW(),MATCH(CR$3,$K$2:$P$2,0))</f>
        <v>#N/A</v>
      </c>
      <c r="CS697" s="19" t="e" cm="1">
        <f t="array" ref="CS697">INDEX($K:$P,ROW(),MATCH(CS$3,$K$2:$P$2,0))</f>
        <v>#N/A</v>
      </c>
      <c r="CT697" s="19" t="e" cm="1">
        <f t="array" ref="CT697">INDEX($K:$P,ROW(),MATCH(CT$3,$K$2:$P$2,0))</f>
        <v>#N/A</v>
      </c>
      <c r="CU697" s="19" t="e" cm="1">
        <f t="array" ref="CU697">INDEX($K:$P,ROW(),MATCH(CU$3,$K$2:$P$2,0))</f>
        <v>#N/A</v>
      </c>
      <c r="CV697" s="19" t="e" cm="1">
        <f t="array" ref="CV697">INDEX($K:$P,ROW(),MATCH(CV$3,$K$2:$P$2,0))</f>
        <v>#N/A</v>
      </c>
      <c r="CW697" s="19" t="e" cm="1">
        <f t="array" ref="CW697">INDEX($K:$P,ROW(),MATCH(CW$3,$K$2:$P$2,0))</f>
        <v>#N/A</v>
      </c>
      <c r="CX697" s="19" t="e" cm="1">
        <f t="array" ref="CX697">INDEX($K:$P,ROW(),MATCH(CX$3,$K$2:$P$2,0))</f>
        <v>#N/A</v>
      </c>
      <c r="CY697" s="19" t="e" cm="1">
        <f t="array" ref="CY697">INDEX($K:$P,ROW(),MATCH(CY$3,$K$2:$P$2,0))</f>
        <v>#N/A</v>
      </c>
      <c r="CZ697" s="19" t="e" cm="1">
        <f t="array" ref="CZ697">INDEX($K:$P,ROW(),MATCH(CZ$3,$K$2:$P$2,0))</f>
        <v>#N/A</v>
      </c>
      <c r="DA697" s="19" t="e" cm="1">
        <f t="array" ref="DA697">INDEX($K:$P,ROW(),MATCH(DA$3,$K$2:$P$2,0))</f>
        <v>#N/A</v>
      </c>
      <c r="DB697" s="19" t="e" cm="1">
        <f t="array" ref="DB697">INDEX($K:$P,ROW(),MATCH(DB$3,$K$2:$P$2,0))</f>
        <v>#N/A</v>
      </c>
      <c r="DC697" s="19" t="e" cm="1">
        <f t="array" ref="DC697">INDEX($K:$P,ROW(),MATCH(DC$3,$K$2:$P$2,0))</f>
        <v>#N/A</v>
      </c>
      <c r="DD697" s="19" t="e" cm="1">
        <f t="array" ref="DD697">INDEX($K:$P,ROW(),MATCH(DD$3,$K$2:$P$2,0))</f>
        <v>#N/A</v>
      </c>
      <c r="DE697" s="19" t="e" cm="1">
        <f t="array" ref="DE697">INDEX($K:$P,ROW(),MATCH(DE$3,$K$2:$P$2,0))</f>
        <v>#N/A</v>
      </c>
      <c r="DF697" s="19" t="e" cm="1">
        <f t="array" ref="DF697">INDEX($K:$P,ROW(),MATCH(DF$3,$K$2:$P$2,0))</f>
        <v>#N/A</v>
      </c>
      <c r="DG697" s="19" t="e" cm="1">
        <f t="array" ref="DG697">INDEX($K:$P,ROW(),MATCH(DG$3,$K$2:$P$2,0))</f>
        <v>#N/A</v>
      </c>
      <c r="DH697" s="19" t="e" cm="1">
        <f t="array" ref="DH697">INDEX($K:$P,ROW(),MATCH(DH$3,$K$2:$P$2,0))</f>
        <v>#N/A</v>
      </c>
      <c r="DI697" s="19" t="e" cm="1">
        <f t="array" ref="DI697">INDEX($K:$P,ROW(),MATCH(DI$3,$K$2:$P$2,0))</f>
        <v>#N/A</v>
      </c>
      <c r="DJ697" s="19" t="e" cm="1">
        <f t="array" ref="DJ697">INDEX($K:$P,ROW(),MATCH(DJ$3,$K$2:$P$2,0))</f>
        <v>#N/A</v>
      </c>
      <c r="DK697" s="19" t="e" cm="1">
        <f t="array" ref="DK697">INDEX($K:$P,ROW(),MATCH(DK$3,$K$2:$P$2,0))</f>
        <v>#N/A</v>
      </c>
      <c r="DL697" s="19" t="e" cm="1">
        <f t="array" ref="DL697">INDEX($K:$P,ROW(),MATCH(DL$3,$K$2:$P$2,0))</f>
        <v>#N/A</v>
      </c>
    </row>
    <row r="698" spans="1:116" x14ac:dyDescent="0.4">
      <c r="D698" t="s">
        <v>761</v>
      </c>
      <c r="E698" s="8" t="str">
        <f t="shared" si="867"/>
        <v>698 ASSETSALE-PV</v>
      </c>
      <c r="G698" s="158" t="str">
        <f>PROPER(G711&amp;"s constructed")</f>
        <v>Units Constructed</v>
      </c>
      <c r="H698" s="27"/>
      <c r="I698" s="78"/>
      <c r="J698" s="78"/>
      <c r="K698" s="24">
        <f t="shared" ref="K698:P699" ca="1" si="873">SUMIF($3:$3,K$2,698:698)</f>
        <v>14000000</v>
      </c>
      <c r="L698" s="24">
        <f t="shared" ca="1" si="873"/>
        <v>0</v>
      </c>
      <c r="M698" s="24">
        <f t="shared" ca="1" si="873"/>
        <v>0</v>
      </c>
      <c r="N698" s="24">
        <f t="shared" ca="1" si="873"/>
        <v>0</v>
      </c>
      <c r="O698" s="24">
        <f t="shared" ca="1" si="873"/>
        <v>0</v>
      </c>
      <c r="P698" s="24">
        <f t="shared" ca="1" si="873"/>
        <v>0</v>
      </c>
      <c r="R698" s="33"/>
      <c r="S698" s="24" cm="1">
        <f t="array" aca="1" ref="S698" ca="1">INDIRECT(S684)*S697</f>
        <v>2000000</v>
      </c>
      <c r="T698" s="24" cm="1">
        <f t="array" aca="1" ref="T698" ca="1">INDIRECT(T684)*T697</f>
        <v>2000000</v>
      </c>
      <c r="U698" s="24" cm="1">
        <f t="array" aca="1" ref="U698" ca="1">INDIRECT(U684)*U697</f>
        <v>2000000</v>
      </c>
      <c r="V698" s="24" cm="1">
        <f t="array" aca="1" ref="V698" ca="1">INDIRECT(V684)*V697</f>
        <v>2000000</v>
      </c>
      <c r="W698" s="24" cm="1">
        <f t="array" aca="1" ref="W698" ca="1">INDIRECT(W684)*W697</f>
        <v>2000000</v>
      </c>
      <c r="X698" s="24" cm="1">
        <f t="array" aca="1" ref="X698" ca="1">INDIRECT(X684)*X697</f>
        <v>2000000</v>
      </c>
      <c r="Y698" s="24" cm="1">
        <f t="array" aca="1" ref="Y698" ca="1">INDIRECT(Y684)*Y697</f>
        <v>2000000</v>
      </c>
      <c r="Z698" s="24" cm="1">
        <f t="array" aca="1" ref="Z698" ca="1">INDIRECT(Z684)*Z697</f>
        <v>0</v>
      </c>
      <c r="AA698" s="24" cm="1">
        <f t="array" aca="1" ref="AA698" ca="1">INDIRECT(AA684)*AA697</f>
        <v>0</v>
      </c>
      <c r="AB698" s="24" cm="1">
        <f t="array" aca="1" ref="AB698" ca="1">INDIRECT(AB684)*AB697</f>
        <v>0</v>
      </c>
      <c r="AC698" s="24" cm="1">
        <f t="array" aca="1" ref="AC698" ca="1">INDIRECT(AC684)*AC697</f>
        <v>0</v>
      </c>
      <c r="AD698" s="24" cm="1">
        <f t="array" aca="1" ref="AD698" ca="1">INDIRECT(AD684)*AD697</f>
        <v>0</v>
      </c>
      <c r="AE698" s="24" cm="1">
        <f t="array" aca="1" ref="AE698" ca="1">INDIRECT(AE684)*AE697</f>
        <v>0</v>
      </c>
      <c r="AF698" s="24" cm="1">
        <f t="array" aca="1" ref="AF698" ca="1">INDIRECT(AF684)*AF697</f>
        <v>0</v>
      </c>
      <c r="AG698" s="24" cm="1">
        <f t="array" aca="1" ref="AG698" ca="1">INDIRECT(AG684)*AG697</f>
        <v>0</v>
      </c>
      <c r="AH698" s="24" cm="1">
        <f t="array" aca="1" ref="AH698" ca="1">INDIRECT(AH684)*AH697</f>
        <v>0</v>
      </c>
      <c r="AI698" s="24" cm="1">
        <f t="array" aca="1" ref="AI698" ca="1">INDIRECT(AI684)*AI697</f>
        <v>0</v>
      </c>
      <c r="AJ698" s="24" cm="1">
        <f t="array" aca="1" ref="AJ698" ca="1">INDIRECT(AJ684)*AJ697</f>
        <v>0</v>
      </c>
      <c r="AK698" s="24" cm="1">
        <f t="array" aca="1" ref="AK698" ca="1">INDIRECT(AK684)*AK697</f>
        <v>0</v>
      </c>
      <c r="AL698" s="24" cm="1">
        <f t="array" aca="1" ref="AL698" ca="1">INDIRECT(AL684)*AL697</f>
        <v>0</v>
      </c>
      <c r="AM698" s="24" cm="1">
        <f t="array" aca="1" ref="AM698" ca="1">INDIRECT(AM684)*AM697</f>
        <v>0</v>
      </c>
      <c r="AN698" s="24" cm="1">
        <f t="array" aca="1" ref="AN698" ca="1">INDIRECT(AN684)*AN697</f>
        <v>0</v>
      </c>
      <c r="AO698" s="24" cm="1">
        <f t="array" aca="1" ref="AO698" ca="1">INDIRECT(AO684)*AO697</f>
        <v>0</v>
      </c>
      <c r="AP698" s="24" cm="1">
        <f t="array" aca="1" ref="AP698" ca="1">INDIRECT(AP684)*AP697</f>
        <v>0</v>
      </c>
      <c r="AQ698" s="24" cm="1">
        <f t="array" aca="1" ref="AQ698" ca="1">INDIRECT(AQ684)*AQ697</f>
        <v>0</v>
      </c>
      <c r="AR698" s="24" cm="1">
        <f t="array" aca="1" ref="AR698" ca="1">INDIRECT(AR684)*AR697</f>
        <v>0</v>
      </c>
      <c r="AS698" s="24" cm="1">
        <f t="array" aca="1" ref="AS698" ca="1">INDIRECT(AS684)*AS697</f>
        <v>0</v>
      </c>
      <c r="AT698" s="24" cm="1">
        <f t="array" aca="1" ref="AT698" ca="1">INDIRECT(AT684)*AT697</f>
        <v>0</v>
      </c>
      <c r="AU698" s="24" cm="1">
        <f t="array" aca="1" ref="AU698" ca="1">INDIRECT(AU684)*AU697</f>
        <v>0</v>
      </c>
      <c r="AV698" s="24" cm="1">
        <f t="array" aca="1" ref="AV698" ca="1">INDIRECT(AV684)*AV697</f>
        <v>0</v>
      </c>
      <c r="AW698" s="24" cm="1">
        <f t="array" aca="1" ref="AW698" ca="1">INDIRECT(AW684)*AW697</f>
        <v>0</v>
      </c>
      <c r="AX698" s="24" cm="1">
        <f t="array" aca="1" ref="AX698" ca="1">INDIRECT(AX684)*AX697</f>
        <v>0</v>
      </c>
      <c r="AY698" s="24" cm="1">
        <f t="array" aca="1" ref="AY698" ca="1">INDIRECT(AY684)*AY697</f>
        <v>0</v>
      </c>
      <c r="AZ698" s="24" cm="1">
        <f t="array" aca="1" ref="AZ698" ca="1">INDIRECT(AZ684)*AZ697</f>
        <v>0</v>
      </c>
      <c r="BA698" s="24" cm="1">
        <f t="array" aca="1" ref="BA698" ca="1">INDIRECT(BA684)*BA697</f>
        <v>0</v>
      </c>
      <c r="BB698" s="24" cm="1">
        <f t="array" aca="1" ref="BB698" ca="1">INDIRECT(BB684)*BB697</f>
        <v>0</v>
      </c>
      <c r="BC698" s="24" cm="1">
        <f t="array" aca="1" ref="BC698" ca="1">INDIRECT(BC684)*BC697</f>
        <v>0</v>
      </c>
      <c r="BD698" s="24" cm="1">
        <f t="array" aca="1" ref="BD698" ca="1">INDIRECT(BD684)*BD697</f>
        <v>0</v>
      </c>
      <c r="BE698" s="24" cm="1">
        <f t="array" aca="1" ref="BE698" ca="1">INDIRECT(BE684)*BE697</f>
        <v>0</v>
      </c>
      <c r="BF698" s="24" cm="1">
        <f t="array" aca="1" ref="BF698" ca="1">INDIRECT(BF684)*BF697</f>
        <v>0</v>
      </c>
      <c r="BG698" s="24" cm="1">
        <f t="array" aca="1" ref="BG698" ca="1">INDIRECT(BG684)*BG697</f>
        <v>0</v>
      </c>
      <c r="BH698" s="24" cm="1">
        <f t="array" aca="1" ref="BH698" ca="1">INDIRECT(BH684)*BH697</f>
        <v>0</v>
      </c>
      <c r="BI698" s="24" cm="1">
        <f t="array" aca="1" ref="BI698" ca="1">INDIRECT(BI684)*BI697</f>
        <v>0</v>
      </c>
      <c r="BJ698" s="24" cm="1">
        <f t="array" aca="1" ref="BJ698" ca="1">INDIRECT(BJ684)*BJ697</f>
        <v>0</v>
      </c>
      <c r="BK698" s="24" cm="1">
        <f t="array" aca="1" ref="BK698" ca="1">INDIRECT(BK684)*BK697</f>
        <v>0</v>
      </c>
      <c r="BL698" s="24" cm="1">
        <f t="array" aca="1" ref="BL698" ca="1">INDIRECT(BL684)*BL697</f>
        <v>0</v>
      </c>
      <c r="BM698" s="24" cm="1">
        <f t="array" aca="1" ref="BM698" ca="1">INDIRECT(BM684)*BM697</f>
        <v>0</v>
      </c>
      <c r="BN698" s="24" cm="1">
        <f t="array" aca="1" ref="BN698" ca="1">INDIRECT(BN684)*BN697</f>
        <v>0</v>
      </c>
      <c r="BO698" s="24" cm="1">
        <f t="array" aca="1" ref="BO698" ca="1">INDIRECT(BO684)*BO697</f>
        <v>0</v>
      </c>
      <c r="BP698" s="24" cm="1">
        <f t="array" aca="1" ref="BP698" ca="1">INDIRECT(BP684)*BP697</f>
        <v>0</v>
      </c>
      <c r="BQ698" s="24" cm="1">
        <f t="array" aca="1" ref="BQ698" ca="1">INDIRECT(BQ684)*BQ697</f>
        <v>0</v>
      </c>
      <c r="BR698" s="24" cm="1">
        <f t="array" aca="1" ref="BR698" ca="1">INDIRECT(BR684)*BR697</f>
        <v>0</v>
      </c>
      <c r="BS698" s="24" cm="1">
        <f t="array" aca="1" ref="BS698" ca="1">INDIRECT(BS684)*BS697</f>
        <v>0</v>
      </c>
      <c r="BT698" s="24" cm="1">
        <f t="array" aca="1" ref="BT698" ca="1">INDIRECT(BT684)*BT697</f>
        <v>0</v>
      </c>
      <c r="BU698" s="24" cm="1">
        <f t="array" aca="1" ref="BU698" ca="1">INDIRECT(BU684)*BU697</f>
        <v>0</v>
      </c>
      <c r="BV698" s="24" cm="1">
        <f t="array" aca="1" ref="BV698" ca="1">INDIRECT(BV684)*BV697</f>
        <v>0</v>
      </c>
      <c r="BW698" s="24" cm="1">
        <f t="array" aca="1" ref="BW698" ca="1">INDIRECT(BW684)*BW697</f>
        <v>0</v>
      </c>
      <c r="BX698" s="24" cm="1">
        <f t="array" aca="1" ref="BX698" ca="1">INDIRECT(BX684)*BX697</f>
        <v>0</v>
      </c>
      <c r="BY698" s="24" cm="1">
        <f t="array" aca="1" ref="BY698" ca="1">INDIRECT(BY684)*BY697</f>
        <v>0</v>
      </c>
      <c r="BZ698" s="24" cm="1">
        <f t="array" aca="1" ref="BZ698" ca="1">INDIRECT(BZ684)*BZ697</f>
        <v>0</v>
      </c>
      <c r="CA698" s="24" cm="1">
        <f t="array" aca="1" ref="CA698" ca="1">INDIRECT(CA684)*CA697</f>
        <v>0</v>
      </c>
      <c r="CB698" s="24" cm="1">
        <f t="array" aca="1" ref="CB698" ca="1">INDIRECT(CB684)*CB697</f>
        <v>0</v>
      </c>
      <c r="CC698" s="24" cm="1">
        <f t="array" aca="1" ref="CC698" ca="1">INDIRECT(CC684)*CC697</f>
        <v>0</v>
      </c>
      <c r="CD698" s="24" cm="1">
        <f t="array" aca="1" ref="CD698" ca="1">INDIRECT(CD684)*CD697</f>
        <v>0</v>
      </c>
      <c r="CE698" s="24" cm="1">
        <f t="array" aca="1" ref="CE698" ca="1">INDIRECT(CE684)*CE697</f>
        <v>0</v>
      </c>
      <c r="CF698" s="24" cm="1">
        <f t="array" aca="1" ref="CF698" ca="1">INDIRECT(CF684)*CF697</f>
        <v>0</v>
      </c>
      <c r="CG698" s="24" cm="1">
        <f t="array" aca="1" ref="CG698" ca="1">INDIRECT(CG684)*CG697</f>
        <v>0</v>
      </c>
      <c r="CH698" s="24" cm="1">
        <f t="array" aca="1" ref="CH698" ca="1">INDIRECT(CH684)*CH697</f>
        <v>0</v>
      </c>
      <c r="CI698" s="24" cm="1">
        <f t="array" aca="1" ref="CI698" ca="1">INDIRECT(CI684)*CI697</f>
        <v>0</v>
      </c>
      <c r="CJ698" s="24" cm="1">
        <f t="array" aca="1" ref="CJ698" ca="1">INDIRECT(CJ684)*CJ697</f>
        <v>0</v>
      </c>
      <c r="CK698" s="24" cm="1">
        <f t="array" aca="1" ref="CK698" ca="1">INDIRECT(CK684)*CK697</f>
        <v>0</v>
      </c>
      <c r="CL698" s="24" cm="1">
        <f t="array" aca="1" ref="CL698" ca="1">INDIRECT(CL684)*CL697</f>
        <v>0</v>
      </c>
      <c r="CN698" s="24" t="e" cm="1">
        <f t="array" aca="1" ref="CN698" ca="1">INDIRECT(CN684)*CN697</f>
        <v>#REF!</v>
      </c>
      <c r="CO698" s="24" t="e" cm="1">
        <f t="array" aca="1" ref="CO698" ca="1">INDIRECT(CO684)*CO697</f>
        <v>#N/A</v>
      </c>
      <c r="CP698" s="24" t="e" cm="1">
        <f t="array" aca="1" ref="CP698" ca="1">INDIRECT(CP684)*CP697</f>
        <v>#N/A</v>
      </c>
      <c r="CQ698" s="24" t="e" cm="1">
        <f t="array" aca="1" ref="CQ698" ca="1">INDIRECT(CQ684)*CQ697</f>
        <v>#N/A</v>
      </c>
      <c r="CR698" s="24" t="e" cm="1">
        <f t="array" aca="1" ref="CR698" ca="1">INDIRECT(CR684)*CR697</f>
        <v>#N/A</v>
      </c>
      <c r="CS698" s="24" t="e" cm="1">
        <f t="array" aca="1" ref="CS698" ca="1">INDIRECT(CS684)*CS697</f>
        <v>#N/A</v>
      </c>
      <c r="CT698" s="24" t="e" cm="1">
        <f t="array" aca="1" ref="CT698" ca="1">INDIRECT(CT684)*CT697</f>
        <v>#N/A</v>
      </c>
      <c r="CU698" s="24" t="e" cm="1">
        <f t="array" aca="1" ref="CU698" ca="1">INDIRECT(CU684)*CU697</f>
        <v>#N/A</v>
      </c>
      <c r="CV698" s="24" t="e" cm="1">
        <f t="array" aca="1" ref="CV698" ca="1">INDIRECT(CV684)*CV697</f>
        <v>#N/A</v>
      </c>
      <c r="CW698" s="24" t="e" cm="1">
        <f t="array" aca="1" ref="CW698" ca="1">INDIRECT(CW684)*CW697</f>
        <v>#N/A</v>
      </c>
      <c r="CX698" s="24" t="e" cm="1">
        <f t="array" aca="1" ref="CX698" ca="1">INDIRECT(CX684)*CX697</f>
        <v>#N/A</v>
      </c>
      <c r="CY698" s="24" t="e" cm="1">
        <f t="array" aca="1" ref="CY698" ca="1">INDIRECT(CY684)*CY697</f>
        <v>#N/A</v>
      </c>
      <c r="CZ698" s="24" t="e" cm="1">
        <f t="array" aca="1" ref="CZ698" ca="1">INDIRECT(CZ684)*CZ697</f>
        <v>#N/A</v>
      </c>
      <c r="DA698" s="24" t="e" cm="1">
        <f t="array" aca="1" ref="DA698" ca="1">INDIRECT(DA684)*DA697</f>
        <v>#N/A</v>
      </c>
      <c r="DB698" s="24" t="e" cm="1">
        <f t="array" aca="1" ref="DB698" ca="1">INDIRECT(DB684)*DB697</f>
        <v>#N/A</v>
      </c>
      <c r="DC698" s="24" t="e" cm="1">
        <f t="array" aca="1" ref="DC698" ca="1">INDIRECT(DC684)*DC697</f>
        <v>#N/A</v>
      </c>
      <c r="DD698" s="24" t="e" cm="1">
        <f t="array" aca="1" ref="DD698" ca="1">INDIRECT(DD684)*DD697</f>
        <v>#N/A</v>
      </c>
      <c r="DE698" s="24" t="e" cm="1">
        <f t="array" aca="1" ref="DE698" ca="1">INDIRECT(DE684)*DE697</f>
        <v>#N/A</v>
      </c>
      <c r="DF698" s="24" t="e" cm="1">
        <f t="array" aca="1" ref="DF698" ca="1">INDIRECT(DF684)*DF697</f>
        <v>#N/A</v>
      </c>
      <c r="DG698" s="24" t="e" cm="1">
        <f t="array" aca="1" ref="DG698" ca="1">INDIRECT(DG684)*DG697</f>
        <v>#N/A</v>
      </c>
      <c r="DH698" s="24" t="e" cm="1">
        <f t="array" aca="1" ref="DH698" ca="1">INDIRECT(DH684)*DH697</f>
        <v>#N/A</v>
      </c>
      <c r="DI698" s="24" t="e" cm="1">
        <f t="array" aca="1" ref="DI698" ca="1">INDIRECT(DI684)*DI697</f>
        <v>#N/A</v>
      </c>
      <c r="DJ698" s="24" t="e" cm="1">
        <f t="array" aca="1" ref="DJ698" ca="1">INDIRECT(DJ684)*DJ697</f>
        <v>#N/A</v>
      </c>
      <c r="DK698" s="24" t="e" cm="1">
        <f t="array" aca="1" ref="DK698" ca="1">INDIRECT(DK684)*DK697</f>
        <v>#N/A</v>
      </c>
      <c r="DL698" s="24" t="e" cm="1">
        <f t="array" aca="1" ref="DL698" ca="1">INDIRECT(DL684)*DL697</f>
        <v>#N/A</v>
      </c>
    </row>
    <row r="699" spans="1:116" x14ac:dyDescent="0.4">
      <c r="D699" t="s">
        <v>761</v>
      </c>
      <c r="E699" s="8" t="str">
        <f t="shared" si="867"/>
        <v>699 ASSETSALE-PV</v>
      </c>
      <c r="G699" s="158" t="str">
        <f>PROPER(G711)&amp;"s sold"</f>
        <v>Units sold</v>
      </c>
      <c r="H699" s="27"/>
      <c r="I699" s="78"/>
      <c r="J699" s="78"/>
      <c r="K699" s="24">
        <f t="shared" ca="1" si="873"/>
        <v>0</v>
      </c>
      <c r="L699" s="24">
        <f t="shared" ca="1" si="873"/>
        <v>-14000000</v>
      </c>
      <c r="M699" s="24">
        <f t="shared" ca="1" si="873"/>
        <v>0</v>
      </c>
      <c r="N699" s="24">
        <f t="shared" ca="1" si="873"/>
        <v>0</v>
      </c>
      <c r="O699" s="24">
        <f t="shared" ca="1" si="873"/>
        <v>0</v>
      </c>
      <c r="P699" s="24">
        <f t="shared" ca="1" si="873"/>
        <v>0</v>
      </c>
      <c r="R699" s="33"/>
      <c r="S699" s="251">
        <f t="shared" ref="S699:W699" ca="1" si="874">OFFSET(S697,0,-$H698)*S693</f>
        <v>0</v>
      </c>
      <c r="T699" s="251">
        <f t="shared" ca="1" si="874"/>
        <v>0</v>
      </c>
      <c r="U699" s="251">
        <f t="shared" ca="1" si="874"/>
        <v>0</v>
      </c>
      <c r="V699" s="251">
        <f t="shared" ca="1" si="874"/>
        <v>0</v>
      </c>
      <c r="W699" s="251">
        <f t="shared" ca="1" si="874"/>
        <v>0</v>
      </c>
      <c r="X699" s="251">
        <f ca="1">OFFSET(X697,0,-$H698)*X693</f>
        <v>0</v>
      </c>
      <c r="Y699" s="251">
        <f t="shared" ref="Y699:CJ699" ca="1" si="875">OFFSET(Y697,0,-$H698)*Y693</f>
        <v>0</v>
      </c>
      <c r="Z699" s="251">
        <f t="shared" ca="1" si="875"/>
        <v>0</v>
      </c>
      <c r="AA699" s="251">
        <f t="shared" ca="1" si="875"/>
        <v>0</v>
      </c>
      <c r="AB699" s="251">
        <f t="shared" ca="1" si="875"/>
        <v>0</v>
      </c>
      <c r="AC699" s="251">
        <f t="shared" ca="1" si="875"/>
        <v>0</v>
      </c>
      <c r="AD699" s="251">
        <f t="shared" ca="1" si="875"/>
        <v>0</v>
      </c>
      <c r="AE699" s="251">
        <f t="shared" ca="1" si="875"/>
        <v>-2000000</v>
      </c>
      <c r="AF699" s="251">
        <f t="shared" ca="1" si="875"/>
        <v>-2000000</v>
      </c>
      <c r="AG699" s="251">
        <f t="shared" ca="1" si="875"/>
        <v>-2000000</v>
      </c>
      <c r="AH699" s="251">
        <f t="shared" ca="1" si="875"/>
        <v>-2000000</v>
      </c>
      <c r="AI699" s="251">
        <f t="shared" ca="1" si="875"/>
        <v>-2000000</v>
      </c>
      <c r="AJ699" s="251">
        <f t="shared" ca="1" si="875"/>
        <v>-2000000</v>
      </c>
      <c r="AK699" s="251">
        <f t="shared" ca="1" si="875"/>
        <v>-2000000</v>
      </c>
      <c r="AL699" s="251">
        <f t="shared" ca="1" si="875"/>
        <v>0</v>
      </c>
      <c r="AM699" s="251">
        <f t="shared" ca="1" si="875"/>
        <v>0</v>
      </c>
      <c r="AN699" s="251">
        <f t="shared" ca="1" si="875"/>
        <v>0</v>
      </c>
      <c r="AO699" s="251">
        <f t="shared" ca="1" si="875"/>
        <v>0</v>
      </c>
      <c r="AP699" s="251">
        <f t="shared" ca="1" si="875"/>
        <v>0</v>
      </c>
      <c r="AQ699" s="251">
        <f t="shared" ca="1" si="875"/>
        <v>0</v>
      </c>
      <c r="AR699" s="251">
        <f t="shared" ca="1" si="875"/>
        <v>0</v>
      </c>
      <c r="AS699" s="251">
        <f t="shared" ca="1" si="875"/>
        <v>0</v>
      </c>
      <c r="AT699" s="251">
        <f t="shared" ca="1" si="875"/>
        <v>0</v>
      </c>
      <c r="AU699" s="251">
        <f t="shared" ca="1" si="875"/>
        <v>0</v>
      </c>
      <c r="AV699" s="251">
        <f t="shared" ca="1" si="875"/>
        <v>0</v>
      </c>
      <c r="AW699" s="251">
        <f t="shared" ca="1" si="875"/>
        <v>0</v>
      </c>
      <c r="AX699" s="251">
        <f t="shared" ca="1" si="875"/>
        <v>0</v>
      </c>
      <c r="AY699" s="251">
        <f t="shared" ca="1" si="875"/>
        <v>0</v>
      </c>
      <c r="AZ699" s="251">
        <f t="shared" ca="1" si="875"/>
        <v>0</v>
      </c>
      <c r="BA699" s="251">
        <f t="shared" ca="1" si="875"/>
        <v>0</v>
      </c>
      <c r="BB699" s="251">
        <f t="shared" ca="1" si="875"/>
        <v>0</v>
      </c>
      <c r="BC699" s="251">
        <f t="shared" ca="1" si="875"/>
        <v>0</v>
      </c>
      <c r="BD699" s="251">
        <f t="shared" ca="1" si="875"/>
        <v>0</v>
      </c>
      <c r="BE699" s="251">
        <f t="shared" ca="1" si="875"/>
        <v>0</v>
      </c>
      <c r="BF699" s="251">
        <f t="shared" ca="1" si="875"/>
        <v>0</v>
      </c>
      <c r="BG699" s="251">
        <f t="shared" ca="1" si="875"/>
        <v>0</v>
      </c>
      <c r="BH699" s="251">
        <f t="shared" ca="1" si="875"/>
        <v>0</v>
      </c>
      <c r="BI699" s="251">
        <f t="shared" ca="1" si="875"/>
        <v>0</v>
      </c>
      <c r="BJ699" s="251">
        <f t="shared" ca="1" si="875"/>
        <v>0</v>
      </c>
      <c r="BK699" s="251">
        <f t="shared" ca="1" si="875"/>
        <v>0</v>
      </c>
      <c r="BL699" s="251">
        <f t="shared" ca="1" si="875"/>
        <v>0</v>
      </c>
      <c r="BM699" s="251">
        <f t="shared" ca="1" si="875"/>
        <v>0</v>
      </c>
      <c r="BN699" s="251">
        <f t="shared" ca="1" si="875"/>
        <v>0</v>
      </c>
      <c r="BO699" s="251">
        <f t="shared" ca="1" si="875"/>
        <v>0</v>
      </c>
      <c r="BP699" s="251">
        <f t="shared" ca="1" si="875"/>
        <v>0</v>
      </c>
      <c r="BQ699" s="251">
        <f t="shared" ca="1" si="875"/>
        <v>0</v>
      </c>
      <c r="BR699" s="251">
        <f t="shared" ca="1" si="875"/>
        <v>0</v>
      </c>
      <c r="BS699" s="251">
        <f t="shared" ca="1" si="875"/>
        <v>0</v>
      </c>
      <c r="BT699" s="251">
        <f t="shared" ca="1" si="875"/>
        <v>0</v>
      </c>
      <c r="BU699" s="251">
        <f t="shared" ca="1" si="875"/>
        <v>0</v>
      </c>
      <c r="BV699" s="251">
        <f t="shared" ca="1" si="875"/>
        <v>0</v>
      </c>
      <c r="BW699" s="251">
        <f t="shared" ca="1" si="875"/>
        <v>0</v>
      </c>
      <c r="BX699" s="251">
        <f t="shared" ca="1" si="875"/>
        <v>0</v>
      </c>
      <c r="BY699" s="251">
        <f t="shared" ca="1" si="875"/>
        <v>0</v>
      </c>
      <c r="BZ699" s="251">
        <f t="shared" ca="1" si="875"/>
        <v>0</v>
      </c>
      <c r="CA699" s="251">
        <f t="shared" ca="1" si="875"/>
        <v>0</v>
      </c>
      <c r="CB699" s="251">
        <f t="shared" ca="1" si="875"/>
        <v>0</v>
      </c>
      <c r="CC699" s="251">
        <f t="shared" ca="1" si="875"/>
        <v>0</v>
      </c>
      <c r="CD699" s="251">
        <f t="shared" ca="1" si="875"/>
        <v>0</v>
      </c>
      <c r="CE699" s="251">
        <f t="shared" ca="1" si="875"/>
        <v>0</v>
      </c>
      <c r="CF699" s="251">
        <f t="shared" ca="1" si="875"/>
        <v>0</v>
      </c>
      <c r="CG699" s="251">
        <f t="shared" ca="1" si="875"/>
        <v>0</v>
      </c>
      <c r="CH699" s="251">
        <f t="shared" ca="1" si="875"/>
        <v>0</v>
      </c>
      <c r="CI699" s="251">
        <f t="shared" ca="1" si="875"/>
        <v>0</v>
      </c>
      <c r="CJ699" s="251">
        <f t="shared" ca="1" si="875"/>
        <v>0</v>
      </c>
      <c r="CK699" s="251">
        <f t="shared" ref="CK699:CL699" ca="1" si="876">OFFSET(CK697,0,-$H698)*CK693</f>
        <v>0</v>
      </c>
      <c r="CL699" s="251">
        <f t="shared" ca="1" si="876"/>
        <v>0</v>
      </c>
      <c r="CN699" s="251" t="e">
        <f t="shared" ref="CN699" ca="1" si="877">OFFSET(CN697,0,-$H698)*CN693</f>
        <v>#N/A</v>
      </c>
      <c r="CO699" s="251" t="e">
        <f t="shared" ref="CO699" ca="1" si="878">OFFSET(CO697,0,-$H698)*CO693</f>
        <v>#N/A</v>
      </c>
      <c r="CP699" s="251" t="e">
        <f t="shared" ref="CP699" ca="1" si="879">OFFSET(CP697,0,-$H698)*CP693</f>
        <v>#N/A</v>
      </c>
      <c r="CQ699" s="251" t="e">
        <f t="shared" ref="CQ699" ca="1" si="880">OFFSET(CQ697,0,-$H698)*CQ693</f>
        <v>#N/A</v>
      </c>
      <c r="CR699" s="251" t="e">
        <f t="shared" ref="CR699" ca="1" si="881">OFFSET(CR697,0,-$H698)*CR693</f>
        <v>#N/A</v>
      </c>
      <c r="CS699" s="251" t="e">
        <f t="shared" ref="CS699" ca="1" si="882">OFFSET(CS697,0,-$H698)*CS693</f>
        <v>#N/A</v>
      </c>
      <c r="CT699" s="251" t="e">
        <f t="shared" ref="CT699" ca="1" si="883">OFFSET(CT697,0,-$H698)*CT693</f>
        <v>#N/A</v>
      </c>
      <c r="CU699" s="251" t="e">
        <f t="shared" ref="CU699" ca="1" si="884">OFFSET(CU697,0,-$H698)*CU693</f>
        <v>#N/A</v>
      </c>
      <c r="CV699" s="251" t="e">
        <f t="shared" ref="CV699" ca="1" si="885">OFFSET(CV697,0,-$H698)*CV693</f>
        <v>#N/A</v>
      </c>
      <c r="CW699" s="251" t="e">
        <f t="shared" ref="CW699" ca="1" si="886">OFFSET(CW697,0,-$H698)*CW693</f>
        <v>#N/A</v>
      </c>
      <c r="CX699" s="251" t="e">
        <f t="shared" ref="CX699" ca="1" si="887">OFFSET(CX697,0,-$H698)*CX693</f>
        <v>#N/A</v>
      </c>
      <c r="CY699" s="251" t="e">
        <f t="shared" ref="CY699" ca="1" si="888">OFFSET(CY697,0,-$H698)*CY693</f>
        <v>#N/A</v>
      </c>
      <c r="CZ699" s="251" t="e">
        <f t="shared" ref="CZ699" ca="1" si="889">OFFSET(CZ697,0,-$H698)*CZ693</f>
        <v>#N/A</v>
      </c>
      <c r="DA699" s="251" t="e">
        <f t="shared" ref="DA699" ca="1" si="890">OFFSET(DA697,0,-$H698)*DA693</f>
        <v>#N/A</v>
      </c>
      <c r="DB699" s="251" t="e">
        <f t="shared" ref="DB699" ca="1" si="891">OFFSET(DB697,0,-$H698)*DB693</f>
        <v>#N/A</v>
      </c>
      <c r="DC699" s="251" t="e">
        <f t="shared" ref="DC699" ca="1" si="892">OFFSET(DC697,0,-$H698)*DC693</f>
        <v>#N/A</v>
      </c>
      <c r="DD699" s="251" t="e">
        <f t="shared" ref="DD699" ca="1" si="893">OFFSET(DD697,0,-$H698)*DD693</f>
        <v>#N/A</v>
      </c>
      <c r="DE699" s="251" t="e">
        <f t="shared" ref="DE699" ca="1" si="894">OFFSET(DE697,0,-$H698)*DE693</f>
        <v>#N/A</v>
      </c>
      <c r="DF699" s="251" t="e">
        <f t="shared" ref="DF699" ca="1" si="895">OFFSET(DF697,0,-$H698)*DF693</f>
        <v>#N/A</v>
      </c>
      <c r="DG699" s="251" t="e">
        <f t="shared" ref="DG699" ca="1" si="896">OFFSET(DG697,0,-$H698)*DG693</f>
        <v>#N/A</v>
      </c>
      <c r="DH699" s="251" t="e">
        <f t="shared" ref="DH699" ca="1" si="897">OFFSET(DH697,0,-$H698)*DH693</f>
        <v>#N/A</v>
      </c>
      <c r="DI699" s="251" t="e">
        <f t="shared" ref="DI699" ca="1" si="898">OFFSET(DI697,0,-$H698)*DI693</f>
        <v>#N/A</v>
      </c>
      <c r="DJ699" s="251" t="e">
        <f t="shared" ref="DJ699" ca="1" si="899">OFFSET(DJ697,0,-$H698)*DJ693</f>
        <v>#N/A</v>
      </c>
      <c r="DK699" s="251" t="e">
        <f t="shared" ref="DK699" ca="1" si="900">OFFSET(DK697,0,-$H698)*DK693</f>
        <v>#N/A</v>
      </c>
      <c r="DL699" s="251" t="e">
        <f t="shared" ref="DL699" ca="1" si="901">OFFSET(DL697,0,-$H698)*DL693</f>
        <v>#N/A</v>
      </c>
    </row>
    <row r="700" spans="1:116" x14ac:dyDescent="0.4">
      <c r="C700" t="s">
        <v>240</v>
      </c>
      <c r="D700" t="s">
        <v>761</v>
      </c>
      <c r="E700" s="8" t="str">
        <f t="shared" si="867"/>
        <v>700 ASSETSALE-PV</v>
      </c>
      <c r="G700" s="126" t="str">
        <f>"Net fixed assets - "&amp;SUBSTITUTE(G710,":","")</f>
        <v>Net fixed assets - (Primary label)</v>
      </c>
      <c r="H700" s="27"/>
      <c r="I700" s="78"/>
      <c r="J700" s="78"/>
      <c r="K700" s="118">
        <f t="shared" ref="K700:P700" ca="1" si="902">SUMIF($4:$4,K$2,700:700)</f>
        <v>14000000</v>
      </c>
      <c r="L700" s="118">
        <f t="shared" ca="1" si="902"/>
        <v>0</v>
      </c>
      <c r="M700" s="118">
        <f t="shared" ca="1" si="902"/>
        <v>0</v>
      </c>
      <c r="N700" s="118">
        <f t="shared" ca="1" si="902"/>
        <v>0</v>
      </c>
      <c r="O700" s="118">
        <f t="shared" ca="1" si="902"/>
        <v>0</v>
      </c>
      <c r="P700" s="118">
        <f t="shared" ca="1" si="902"/>
        <v>0</v>
      </c>
      <c r="R700" s="33"/>
      <c r="S700" s="118">
        <f ca="1">SUM(S698:S699,S696)</f>
        <v>2000000</v>
      </c>
      <c r="T700" s="118">
        <f t="shared" ref="T700:CE700" ca="1" si="903">SUM(T698:T699,T696)</f>
        <v>4000000</v>
      </c>
      <c r="U700" s="118">
        <f t="shared" ca="1" si="903"/>
        <v>6000000</v>
      </c>
      <c r="V700" s="118">
        <f t="shared" ca="1" si="903"/>
        <v>8000000</v>
      </c>
      <c r="W700" s="118">
        <f t="shared" ca="1" si="903"/>
        <v>10000000</v>
      </c>
      <c r="X700" s="118">
        <f t="shared" ca="1" si="903"/>
        <v>12000000</v>
      </c>
      <c r="Y700" s="118">
        <f t="shared" ca="1" si="903"/>
        <v>14000000</v>
      </c>
      <c r="Z700" s="118">
        <f t="shared" ca="1" si="903"/>
        <v>14000000</v>
      </c>
      <c r="AA700" s="118">
        <f t="shared" ca="1" si="903"/>
        <v>14000000</v>
      </c>
      <c r="AB700" s="118">
        <f t="shared" ca="1" si="903"/>
        <v>14000000</v>
      </c>
      <c r="AC700" s="118">
        <f t="shared" ca="1" si="903"/>
        <v>14000000</v>
      </c>
      <c r="AD700" s="118">
        <f t="shared" ca="1" si="903"/>
        <v>14000000</v>
      </c>
      <c r="AE700" s="118">
        <f t="shared" ca="1" si="903"/>
        <v>12000000</v>
      </c>
      <c r="AF700" s="118">
        <f t="shared" ca="1" si="903"/>
        <v>10000000</v>
      </c>
      <c r="AG700" s="118">
        <f t="shared" ca="1" si="903"/>
        <v>8000000</v>
      </c>
      <c r="AH700" s="118">
        <f t="shared" ca="1" si="903"/>
        <v>6000000</v>
      </c>
      <c r="AI700" s="118">
        <f t="shared" ca="1" si="903"/>
        <v>4000000</v>
      </c>
      <c r="AJ700" s="118">
        <f t="shared" ca="1" si="903"/>
        <v>2000000</v>
      </c>
      <c r="AK700" s="118">
        <f t="shared" ca="1" si="903"/>
        <v>0</v>
      </c>
      <c r="AL700" s="118">
        <f t="shared" ca="1" si="903"/>
        <v>0</v>
      </c>
      <c r="AM700" s="118">
        <f t="shared" ca="1" si="903"/>
        <v>0</v>
      </c>
      <c r="AN700" s="118">
        <f t="shared" ca="1" si="903"/>
        <v>0</v>
      </c>
      <c r="AO700" s="118">
        <f t="shared" ca="1" si="903"/>
        <v>0</v>
      </c>
      <c r="AP700" s="118">
        <f t="shared" ca="1" si="903"/>
        <v>0</v>
      </c>
      <c r="AQ700" s="118">
        <f t="shared" ca="1" si="903"/>
        <v>0</v>
      </c>
      <c r="AR700" s="118">
        <f t="shared" ca="1" si="903"/>
        <v>0</v>
      </c>
      <c r="AS700" s="118">
        <f t="shared" ca="1" si="903"/>
        <v>0</v>
      </c>
      <c r="AT700" s="118">
        <f t="shared" ca="1" si="903"/>
        <v>0</v>
      </c>
      <c r="AU700" s="118">
        <f t="shared" ca="1" si="903"/>
        <v>0</v>
      </c>
      <c r="AV700" s="118">
        <f t="shared" ca="1" si="903"/>
        <v>0</v>
      </c>
      <c r="AW700" s="118">
        <f t="shared" ca="1" si="903"/>
        <v>0</v>
      </c>
      <c r="AX700" s="118">
        <f t="shared" ca="1" si="903"/>
        <v>0</v>
      </c>
      <c r="AY700" s="118">
        <f t="shared" ca="1" si="903"/>
        <v>0</v>
      </c>
      <c r="AZ700" s="118">
        <f t="shared" ca="1" si="903"/>
        <v>0</v>
      </c>
      <c r="BA700" s="118">
        <f t="shared" ca="1" si="903"/>
        <v>0</v>
      </c>
      <c r="BB700" s="118">
        <f t="shared" ca="1" si="903"/>
        <v>0</v>
      </c>
      <c r="BC700" s="118">
        <f t="shared" ca="1" si="903"/>
        <v>0</v>
      </c>
      <c r="BD700" s="118">
        <f t="shared" ca="1" si="903"/>
        <v>0</v>
      </c>
      <c r="BE700" s="118">
        <f t="shared" ca="1" si="903"/>
        <v>0</v>
      </c>
      <c r="BF700" s="118">
        <f t="shared" ca="1" si="903"/>
        <v>0</v>
      </c>
      <c r="BG700" s="118">
        <f t="shared" ca="1" si="903"/>
        <v>0</v>
      </c>
      <c r="BH700" s="118">
        <f t="shared" ca="1" si="903"/>
        <v>0</v>
      </c>
      <c r="BI700" s="118">
        <f t="shared" ca="1" si="903"/>
        <v>0</v>
      </c>
      <c r="BJ700" s="118">
        <f t="shared" ca="1" si="903"/>
        <v>0</v>
      </c>
      <c r="BK700" s="118">
        <f t="shared" ca="1" si="903"/>
        <v>0</v>
      </c>
      <c r="BL700" s="118">
        <f t="shared" ca="1" si="903"/>
        <v>0</v>
      </c>
      <c r="BM700" s="118">
        <f t="shared" ca="1" si="903"/>
        <v>0</v>
      </c>
      <c r="BN700" s="118">
        <f t="shared" ca="1" si="903"/>
        <v>0</v>
      </c>
      <c r="BO700" s="118">
        <f t="shared" ca="1" si="903"/>
        <v>0</v>
      </c>
      <c r="BP700" s="118">
        <f t="shared" ca="1" si="903"/>
        <v>0</v>
      </c>
      <c r="BQ700" s="118">
        <f t="shared" ca="1" si="903"/>
        <v>0</v>
      </c>
      <c r="BR700" s="118">
        <f t="shared" ca="1" si="903"/>
        <v>0</v>
      </c>
      <c r="BS700" s="118">
        <f t="shared" ca="1" si="903"/>
        <v>0</v>
      </c>
      <c r="BT700" s="118">
        <f t="shared" ca="1" si="903"/>
        <v>0</v>
      </c>
      <c r="BU700" s="118">
        <f t="shared" ca="1" si="903"/>
        <v>0</v>
      </c>
      <c r="BV700" s="118">
        <f t="shared" ca="1" si="903"/>
        <v>0</v>
      </c>
      <c r="BW700" s="118">
        <f t="shared" ca="1" si="903"/>
        <v>0</v>
      </c>
      <c r="BX700" s="118">
        <f t="shared" ca="1" si="903"/>
        <v>0</v>
      </c>
      <c r="BY700" s="118">
        <f t="shared" ca="1" si="903"/>
        <v>0</v>
      </c>
      <c r="BZ700" s="118">
        <f t="shared" ca="1" si="903"/>
        <v>0</v>
      </c>
      <c r="CA700" s="118">
        <f t="shared" ca="1" si="903"/>
        <v>0</v>
      </c>
      <c r="CB700" s="118">
        <f t="shared" ca="1" si="903"/>
        <v>0</v>
      </c>
      <c r="CC700" s="118">
        <f t="shared" ca="1" si="903"/>
        <v>0</v>
      </c>
      <c r="CD700" s="118">
        <f t="shared" ca="1" si="903"/>
        <v>0</v>
      </c>
      <c r="CE700" s="118">
        <f t="shared" ca="1" si="903"/>
        <v>0</v>
      </c>
      <c r="CF700" s="118">
        <f t="shared" ref="CF700:CL700" ca="1" si="904">SUM(CF698:CF699,CF696)</f>
        <v>0</v>
      </c>
      <c r="CG700" s="118">
        <f t="shared" ca="1" si="904"/>
        <v>0</v>
      </c>
      <c r="CH700" s="118">
        <f t="shared" ca="1" si="904"/>
        <v>0</v>
      </c>
      <c r="CI700" s="118">
        <f t="shared" ca="1" si="904"/>
        <v>0</v>
      </c>
      <c r="CJ700" s="118">
        <f t="shared" ca="1" si="904"/>
        <v>0</v>
      </c>
      <c r="CK700" s="118">
        <f t="shared" ca="1" si="904"/>
        <v>0</v>
      </c>
      <c r="CL700" s="118">
        <f t="shared" ca="1" si="904"/>
        <v>0</v>
      </c>
      <c r="CN700" s="118" t="e">
        <f t="shared" ref="CN700" ca="1" si="905">SUM(CN698:CN699,CN696)</f>
        <v>#REF!</v>
      </c>
      <c r="CO700" s="118" t="e">
        <f t="shared" ref="CO700" ca="1" si="906">SUM(CO698:CO699,CO696)</f>
        <v>#N/A</v>
      </c>
      <c r="CP700" s="118" t="e">
        <f t="shared" ref="CP700" ca="1" si="907">SUM(CP698:CP699,CP696)</f>
        <v>#N/A</v>
      </c>
      <c r="CQ700" s="118" t="e">
        <f t="shared" ref="CQ700" ca="1" si="908">SUM(CQ698:CQ699,CQ696)</f>
        <v>#N/A</v>
      </c>
      <c r="CR700" s="118" t="e">
        <f t="shared" ref="CR700" ca="1" si="909">SUM(CR698:CR699,CR696)</f>
        <v>#N/A</v>
      </c>
      <c r="CS700" s="118" t="e">
        <f t="shared" ref="CS700" ca="1" si="910">SUM(CS698:CS699,CS696)</f>
        <v>#N/A</v>
      </c>
      <c r="CT700" s="118" t="e">
        <f t="shared" ref="CT700" ca="1" si="911">SUM(CT698:CT699,CT696)</f>
        <v>#N/A</v>
      </c>
      <c r="CU700" s="118" t="e">
        <f t="shared" ref="CU700" ca="1" si="912">SUM(CU698:CU699,CU696)</f>
        <v>#N/A</v>
      </c>
      <c r="CV700" s="118" t="e">
        <f t="shared" ref="CV700" ca="1" si="913">SUM(CV698:CV699,CV696)</f>
        <v>#N/A</v>
      </c>
      <c r="CW700" s="118" t="e">
        <f t="shared" ref="CW700" ca="1" si="914">SUM(CW698:CW699,CW696)</f>
        <v>#N/A</v>
      </c>
      <c r="CX700" s="118" t="e">
        <f t="shared" ref="CX700" ca="1" si="915">SUM(CX698:CX699,CX696)</f>
        <v>#N/A</v>
      </c>
      <c r="CY700" s="118" t="e">
        <f t="shared" ref="CY700" ca="1" si="916">SUM(CY698:CY699,CY696)</f>
        <v>#N/A</v>
      </c>
      <c r="CZ700" s="118" t="e">
        <f t="shared" ref="CZ700" ca="1" si="917">SUM(CZ698:CZ699,CZ696)</f>
        <v>#N/A</v>
      </c>
      <c r="DA700" s="118" t="e">
        <f t="shared" ref="DA700" ca="1" si="918">SUM(DA698:DA699,DA696)</f>
        <v>#N/A</v>
      </c>
      <c r="DB700" s="118" t="e">
        <f t="shared" ref="DB700" ca="1" si="919">SUM(DB698:DB699,DB696)</f>
        <v>#N/A</v>
      </c>
      <c r="DC700" s="118" t="e">
        <f t="shared" ref="DC700" ca="1" si="920">SUM(DC698:DC699,DC696)</f>
        <v>#N/A</v>
      </c>
      <c r="DD700" s="118" t="e">
        <f t="shared" ref="DD700" ca="1" si="921">SUM(DD698:DD699,DD696)</f>
        <v>#N/A</v>
      </c>
      <c r="DE700" s="118" t="e">
        <f t="shared" ref="DE700" ca="1" si="922">SUM(DE698:DE699,DE696)</f>
        <v>#N/A</v>
      </c>
      <c r="DF700" s="118" t="e">
        <f t="shared" ref="DF700" ca="1" si="923">SUM(DF698:DF699,DF696)</f>
        <v>#N/A</v>
      </c>
      <c r="DG700" s="118" t="e">
        <f t="shared" ref="DG700" ca="1" si="924">SUM(DG698:DG699,DG696)</f>
        <v>#N/A</v>
      </c>
      <c r="DH700" s="118" t="e">
        <f t="shared" ref="DH700" ca="1" si="925">SUM(DH698:DH699,DH696)</f>
        <v>#N/A</v>
      </c>
      <c r="DI700" s="118" t="e">
        <f t="shared" ref="DI700" ca="1" si="926">SUM(DI698:DI699,DI696)</f>
        <v>#N/A</v>
      </c>
      <c r="DJ700" s="118" t="e">
        <f t="shared" ref="DJ700" ca="1" si="927">SUM(DJ698:DJ699,DJ696)</f>
        <v>#N/A</v>
      </c>
      <c r="DK700" s="118" t="e">
        <f t="shared" ref="DK700" ca="1" si="928">SUM(DK698:DK699,DK696)</f>
        <v>#N/A</v>
      </c>
      <c r="DL700" s="118" t="e">
        <f t="shared" ref="DL700" ca="1" si="929">SUM(DL698:DL699,DL696)</f>
        <v>#N/A</v>
      </c>
    </row>
    <row r="701" spans="1:116" x14ac:dyDescent="0.4">
      <c r="D701" t="s">
        <v>761</v>
      </c>
      <c r="E701" s="8" t="str">
        <f t="shared" si="867"/>
        <v>701 ASSETSALE-PV</v>
      </c>
      <c r="G701" s="126"/>
      <c r="H701" s="27"/>
      <c r="I701" s="78"/>
      <c r="J701" s="78"/>
      <c r="K701" s="33"/>
      <c r="L701" s="33"/>
      <c r="M701" s="33"/>
      <c r="N701" s="33"/>
      <c r="O701" s="33"/>
      <c r="P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3"/>
      <c r="AV701" s="33"/>
      <c r="AW701" s="33"/>
      <c r="AX701" s="33"/>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c r="BV701" s="33"/>
      <c r="BW701" s="33"/>
      <c r="BX701" s="33"/>
      <c r="BY701" s="33"/>
      <c r="BZ701" s="33"/>
      <c r="CA701" s="33"/>
      <c r="CB701" s="33"/>
      <c r="CC701" s="33"/>
      <c r="CD701" s="33"/>
      <c r="CE701" s="33"/>
      <c r="CF701" s="33"/>
      <c r="CG701" s="33"/>
      <c r="CH701" s="33"/>
      <c r="CI701" s="33"/>
      <c r="CJ701" s="33"/>
      <c r="CK701" s="33"/>
      <c r="CL701" s="33"/>
      <c r="CN701" s="33"/>
      <c r="CO701" s="33"/>
      <c r="CP701" s="33"/>
      <c r="CQ701" s="33"/>
      <c r="CR701" s="33"/>
      <c r="CS701" s="33"/>
      <c r="CT701" s="33"/>
      <c r="CU701" s="33"/>
      <c r="CV701" s="33"/>
      <c r="CW701" s="33"/>
      <c r="CX701" s="33"/>
      <c r="CY701" s="33"/>
      <c r="CZ701" s="33"/>
      <c r="DA701" s="33"/>
      <c r="DB701" s="33"/>
      <c r="DC701" s="33"/>
      <c r="DD701" s="33"/>
      <c r="DE701" s="33"/>
      <c r="DF701" s="33"/>
      <c r="DG701" s="33"/>
      <c r="DH701" s="33"/>
      <c r="DI701" s="33"/>
      <c r="DJ701" s="33"/>
      <c r="DK701" s="33"/>
      <c r="DL701" s="33"/>
    </row>
    <row r="702" spans="1:116" x14ac:dyDescent="0.4">
      <c r="B702" t="str">
        <f>E702</f>
        <v>702 ASSETSALE-PV</v>
      </c>
      <c r="D702" t="s">
        <v>761</v>
      </c>
      <c r="E702" s="8" t="str">
        <f t="shared" si="867"/>
        <v>702 ASSETSALE-PV</v>
      </c>
      <c r="G702" s="145" t="str">
        <f>"Sales price per "&amp;G711</f>
        <v>Sales price per Unit</v>
      </c>
      <c r="H702" s="12"/>
      <c r="I702" s="60"/>
      <c r="J702" s="60"/>
      <c r="K702" s="139">
        <v>200000</v>
      </c>
      <c r="L702" s="139">
        <v>200000</v>
      </c>
      <c r="M702" s="139">
        <v>200000</v>
      </c>
      <c r="N702" s="139">
        <v>200000</v>
      </c>
      <c r="O702" s="139">
        <v>200000</v>
      </c>
      <c r="P702" s="139">
        <v>200000</v>
      </c>
      <c r="R702" s="19"/>
      <c r="S702" s="140" cm="1">
        <f t="array" ref="S702">INDEX($K:$P,ROW(),MATCH(S$3,$K$2:$P$2,0))</f>
        <v>200000</v>
      </c>
      <c r="T702" s="140" cm="1">
        <f t="array" ref="T702">INDEX($K:$P,ROW(),MATCH(T$3,$K$2:$P$2,0))</f>
        <v>200000</v>
      </c>
      <c r="U702" s="140" cm="1">
        <f t="array" ref="U702">INDEX($K:$P,ROW(),MATCH(U$3,$K$2:$P$2,0))</f>
        <v>200000</v>
      </c>
      <c r="V702" s="140" cm="1">
        <f t="array" ref="V702">INDEX($K:$P,ROW(),MATCH(V$3,$K$2:$P$2,0))</f>
        <v>200000</v>
      </c>
      <c r="W702" s="140" cm="1">
        <f t="array" ref="W702">INDEX($K:$P,ROW(),MATCH(W$3,$K$2:$P$2,0))</f>
        <v>200000</v>
      </c>
      <c r="X702" s="140" cm="1">
        <f t="array" ref="X702">INDEX($K:$P,ROW(),MATCH(X$3,$K$2:$P$2,0))</f>
        <v>200000</v>
      </c>
      <c r="Y702" s="140" cm="1">
        <f t="array" ref="Y702">INDEX($K:$P,ROW(),MATCH(Y$3,$K$2:$P$2,0))</f>
        <v>200000</v>
      </c>
      <c r="Z702" s="140" cm="1">
        <f t="array" ref="Z702">INDEX($K:$P,ROW(),MATCH(Z$3,$K$2:$P$2,0))</f>
        <v>200000</v>
      </c>
      <c r="AA702" s="140" cm="1">
        <f t="array" ref="AA702">INDEX($K:$P,ROW(),MATCH(AA$3,$K$2:$P$2,0))</f>
        <v>200000</v>
      </c>
      <c r="AB702" s="140" cm="1">
        <f t="array" ref="AB702">INDEX($K:$P,ROW(),MATCH(AB$3,$K$2:$P$2,0))</f>
        <v>200000</v>
      </c>
      <c r="AC702" s="140" cm="1">
        <f t="array" ref="AC702">INDEX($K:$P,ROW(),MATCH(AC$3,$K$2:$P$2,0))</f>
        <v>200000</v>
      </c>
      <c r="AD702" s="140" cm="1">
        <f t="array" ref="AD702">INDEX($K:$P,ROW(),MATCH(AD$3,$K$2:$P$2,0))</f>
        <v>200000</v>
      </c>
      <c r="AE702" s="140" cm="1">
        <f t="array" ref="AE702">INDEX($K:$P,ROW(),MATCH(AE$3,$K$2:$P$2,0))</f>
        <v>200000</v>
      </c>
      <c r="AF702" s="140" cm="1">
        <f t="array" ref="AF702">INDEX($K:$P,ROW(),MATCH(AF$3,$K$2:$P$2,0))</f>
        <v>200000</v>
      </c>
      <c r="AG702" s="140" cm="1">
        <f t="array" ref="AG702">INDEX($K:$P,ROW(),MATCH(AG$3,$K$2:$P$2,0))</f>
        <v>200000</v>
      </c>
      <c r="AH702" s="140" cm="1">
        <f t="array" ref="AH702">INDEX($K:$P,ROW(),MATCH(AH$3,$K$2:$P$2,0))</f>
        <v>200000</v>
      </c>
      <c r="AI702" s="140" cm="1">
        <f t="array" ref="AI702">INDEX($K:$P,ROW(),MATCH(AI$3,$K$2:$P$2,0))</f>
        <v>200000</v>
      </c>
      <c r="AJ702" s="140" cm="1">
        <f t="array" ref="AJ702">INDEX($K:$P,ROW(),MATCH(AJ$3,$K$2:$P$2,0))</f>
        <v>200000</v>
      </c>
      <c r="AK702" s="140" cm="1">
        <f t="array" ref="AK702">INDEX($K:$P,ROW(),MATCH(AK$3,$K$2:$P$2,0))</f>
        <v>200000</v>
      </c>
      <c r="AL702" s="140" cm="1">
        <f t="array" ref="AL702">INDEX($K:$P,ROW(),MATCH(AL$3,$K$2:$P$2,0))</f>
        <v>200000</v>
      </c>
      <c r="AM702" s="140" cm="1">
        <f t="array" ref="AM702">INDEX($K:$P,ROW(),MATCH(AM$3,$K$2:$P$2,0))</f>
        <v>200000</v>
      </c>
      <c r="AN702" s="140" cm="1">
        <f t="array" ref="AN702">INDEX($K:$P,ROW(),MATCH(AN$3,$K$2:$P$2,0))</f>
        <v>200000</v>
      </c>
      <c r="AO702" s="140" cm="1">
        <f t="array" ref="AO702">INDEX($K:$P,ROW(),MATCH(AO$3,$K$2:$P$2,0))</f>
        <v>200000</v>
      </c>
      <c r="AP702" s="140" cm="1">
        <f t="array" ref="AP702">INDEX($K:$P,ROW(),MATCH(AP$3,$K$2:$P$2,0))</f>
        <v>200000</v>
      </c>
      <c r="AQ702" s="140" cm="1">
        <f t="array" ref="AQ702">INDEX($K:$P,ROW(),MATCH(AQ$3,$K$2:$P$2,0))</f>
        <v>200000</v>
      </c>
      <c r="AR702" s="140" cm="1">
        <f t="array" ref="AR702">INDEX($K:$P,ROW(),MATCH(AR$3,$K$2:$P$2,0))</f>
        <v>200000</v>
      </c>
      <c r="AS702" s="140" cm="1">
        <f t="array" ref="AS702">INDEX($K:$P,ROW(),MATCH(AS$3,$K$2:$P$2,0))</f>
        <v>200000</v>
      </c>
      <c r="AT702" s="140" cm="1">
        <f t="array" ref="AT702">INDEX($K:$P,ROW(),MATCH(AT$3,$K$2:$P$2,0))</f>
        <v>200000</v>
      </c>
      <c r="AU702" s="140" cm="1">
        <f t="array" ref="AU702">INDEX($K:$P,ROW(),MATCH(AU$3,$K$2:$P$2,0))</f>
        <v>200000</v>
      </c>
      <c r="AV702" s="140" cm="1">
        <f t="array" ref="AV702">INDEX($K:$P,ROW(),MATCH(AV$3,$K$2:$P$2,0))</f>
        <v>200000</v>
      </c>
      <c r="AW702" s="140" cm="1">
        <f t="array" ref="AW702">INDEX($K:$P,ROW(),MATCH(AW$3,$K$2:$P$2,0))</f>
        <v>200000</v>
      </c>
      <c r="AX702" s="140" cm="1">
        <f t="array" ref="AX702">INDEX($K:$P,ROW(),MATCH(AX$3,$K$2:$P$2,0))</f>
        <v>200000</v>
      </c>
      <c r="AY702" s="140" cm="1">
        <f t="array" ref="AY702">INDEX($K:$P,ROW(),MATCH(AY$3,$K$2:$P$2,0))</f>
        <v>200000</v>
      </c>
      <c r="AZ702" s="140" cm="1">
        <f t="array" ref="AZ702">INDEX($K:$P,ROW(),MATCH(AZ$3,$K$2:$P$2,0))</f>
        <v>200000</v>
      </c>
      <c r="BA702" s="140" cm="1">
        <f t="array" ref="BA702">INDEX($K:$P,ROW(),MATCH(BA$3,$K$2:$P$2,0))</f>
        <v>200000</v>
      </c>
      <c r="BB702" s="140" cm="1">
        <f t="array" ref="BB702">INDEX($K:$P,ROW(),MATCH(BB$3,$K$2:$P$2,0))</f>
        <v>200000</v>
      </c>
      <c r="BC702" s="140" cm="1">
        <f t="array" ref="BC702">INDEX($K:$P,ROW(),MATCH(BC$3,$K$2:$P$2,0))</f>
        <v>200000</v>
      </c>
      <c r="BD702" s="140" cm="1">
        <f t="array" ref="BD702">INDEX($K:$P,ROW(),MATCH(BD$3,$K$2:$P$2,0))</f>
        <v>200000</v>
      </c>
      <c r="BE702" s="140" cm="1">
        <f t="array" ref="BE702">INDEX($K:$P,ROW(),MATCH(BE$3,$K$2:$P$2,0))</f>
        <v>200000</v>
      </c>
      <c r="BF702" s="140" cm="1">
        <f t="array" ref="BF702">INDEX($K:$P,ROW(),MATCH(BF$3,$K$2:$P$2,0))</f>
        <v>200000</v>
      </c>
      <c r="BG702" s="140" cm="1">
        <f t="array" ref="BG702">INDEX($K:$P,ROW(),MATCH(BG$3,$K$2:$P$2,0))</f>
        <v>200000</v>
      </c>
      <c r="BH702" s="140" cm="1">
        <f t="array" ref="BH702">INDEX($K:$P,ROW(),MATCH(BH$3,$K$2:$P$2,0))</f>
        <v>200000</v>
      </c>
      <c r="BI702" s="140" cm="1">
        <f t="array" ref="BI702">INDEX($K:$P,ROW(),MATCH(BI$3,$K$2:$P$2,0))</f>
        <v>200000</v>
      </c>
      <c r="BJ702" s="140" cm="1">
        <f t="array" ref="BJ702">INDEX($K:$P,ROW(),MATCH(BJ$3,$K$2:$P$2,0))</f>
        <v>200000</v>
      </c>
      <c r="BK702" s="140" cm="1">
        <f t="array" ref="BK702">INDEX($K:$P,ROW(),MATCH(BK$3,$K$2:$P$2,0))</f>
        <v>200000</v>
      </c>
      <c r="BL702" s="140" cm="1">
        <f t="array" ref="BL702">INDEX($K:$P,ROW(),MATCH(BL$3,$K$2:$P$2,0))</f>
        <v>200000</v>
      </c>
      <c r="BM702" s="140" cm="1">
        <f t="array" ref="BM702">INDEX($K:$P,ROW(),MATCH(BM$3,$K$2:$P$2,0))</f>
        <v>200000</v>
      </c>
      <c r="BN702" s="140" cm="1">
        <f t="array" ref="BN702">INDEX($K:$P,ROW(),MATCH(BN$3,$K$2:$P$2,0))</f>
        <v>200000</v>
      </c>
      <c r="BO702" s="140" cm="1">
        <f t="array" ref="BO702">INDEX($K:$P,ROW(),MATCH(BO$3,$K$2:$P$2,0))</f>
        <v>200000</v>
      </c>
      <c r="BP702" s="140" cm="1">
        <f t="array" ref="BP702">INDEX($K:$P,ROW(),MATCH(BP$3,$K$2:$P$2,0))</f>
        <v>200000</v>
      </c>
      <c r="BQ702" s="140" cm="1">
        <f t="array" ref="BQ702">INDEX($K:$P,ROW(),MATCH(BQ$3,$K$2:$P$2,0))</f>
        <v>200000</v>
      </c>
      <c r="BR702" s="140" cm="1">
        <f t="array" ref="BR702">INDEX($K:$P,ROW(),MATCH(BR$3,$K$2:$P$2,0))</f>
        <v>200000</v>
      </c>
      <c r="BS702" s="140" cm="1">
        <f t="array" ref="BS702">INDEX($K:$P,ROW(),MATCH(BS$3,$K$2:$P$2,0))</f>
        <v>200000</v>
      </c>
      <c r="BT702" s="140" cm="1">
        <f t="array" ref="BT702">INDEX($K:$P,ROW(),MATCH(BT$3,$K$2:$P$2,0))</f>
        <v>200000</v>
      </c>
      <c r="BU702" s="140" cm="1">
        <f t="array" ref="BU702">INDEX($K:$P,ROW(),MATCH(BU$3,$K$2:$P$2,0))</f>
        <v>200000</v>
      </c>
      <c r="BV702" s="140" cm="1">
        <f t="array" ref="BV702">INDEX($K:$P,ROW(),MATCH(BV$3,$K$2:$P$2,0))</f>
        <v>200000</v>
      </c>
      <c r="BW702" s="140" cm="1">
        <f t="array" ref="BW702">INDEX($K:$P,ROW(),MATCH(BW$3,$K$2:$P$2,0))</f>
        <v>200000</v>
      </c>
      <c r="BX702" s="140" cm="1">
        <f t="array" ref="BX702">INDEX($K:$P,ROW(),MATCH(BX$3,$K$2:$P$2,0))</f>
        <v>200000</v>
      </c>
      <c r="BY702" s="140" cm="1">
        <f t="array" ref="BY702">INDEX($K:$P,ROW(),MATCH(BY$3,$K$2:$P$2,0))</f>
        <v>200000</v>
      </c>
      <c r="BZ702" s="140" cm="1">
        <f t="array" ref="BZ702">INDEX($K:$P,ROW(),MATCH(BZ$3,$K$2:$P$2,0))</f>
        <v>200000</v>
      </c>
      <c r="CA702" s="140" cm="1">
        <f t="array" ref="CA702">INDEX($K:$P,ROW(),MATCH(CA$3,$K$2:$P$2,0))</f>
        <v>200000</v>
      </c>
      <c r="CB702" s="140" cm="1">
        <f t="array" ref="CB702">INDEX($K:$P,ROW(),MATCH(CB$3,$K$2:$P$2,0))</f>
        <v>200000</v>
      </c>
      <c r="CC702" s="140" cm="1">
        <f t="array" ref="CC702">INDEX($K:$P,ROW(),MATCH(CC$3,$K$2:$P$2,0))</f>
        <v>200000</v>
      </c>
      <c r="CD702" s="140" cm="1">
        <f t="array" ref="CD702">INDEX($K:$P,ROW(),MATCH(CD$3,$K$2:$P$2,0))</f>
        <v>200000</v>
      </c>
      <c r="CE702" s="140" cm="1">
        <f t="array" ref="CE702">INDEX($K:$P,ROW(),MATCH(CE$3,$K$2:$P$2,0))</f>
        <v>200000</v>
      </c>
      <c r="CF702" s="140" cm="1">
        <f t="array" ref="CF702">INDEX($K:$P,ROW(),MATCH(CF$3,$K$2:$P$2,0))</f>
        <v>200000</v>
      </c>
      <c r="CG702" s="140" cm="1">
        <f t="array" ref="CG702">INDEX($K:$P,ROW(),MATCH(CG$3,$K$2:$P$2,0))</f>
        <v>200000</v>
      </c>
      <c r="CH702" s="140" cm="1">
        <f t="array" ref="CH702">INDEX($K:$P,ROW(),MATCH(CH$3,$K$2:$P$2,0))</f>
        <v>200000</v>
      </c>
      <c r="CI702" s="140" cm="1">
        <f t="array" ref="CI702">INDEX($K:$P,ROW(),MATCH(CI$3,$K$2:$P$2,0))</f>
        <v>200000</v>
      </c>
      <c r="CJ702" s="140" cm="1">
        <f t="array" ref="CJ702">INDEX($K:$P,ROW(),MATCH(CJ$3,$K$2:$P$2,0))</f>
        <v>200000</v>
      </c>
      <c r="CK702" s="140" cm="1">
        <f t="array" ref="CK702">INDEX($K:$P,ROW(),MATCH(CK$3,$K$2:$P$2,0))</f>
        <v>200000</v>
      </c>
      <c r="CL702" s="140" cm="1">
        <f t="array" ref="CL702">INDEX($K:$P,ROW(),MATCH(CL$3,$K$2:$P$2,0))</f>
        <v>200000</v>
      </c>
      <c r="CN702" s="140" t="e" cm="1">
        <f t="array" ref="CN702">INDEX($K:$P,ROW(),MATCH(CN$3,$K$2:$P$2,0))</f>
        <v>#N/A</v>
      </c>
      <c r="CO702" s="140" t="e" cm="1">
        <f t="array" ref="CO702">INDEX($K:$P,ROW(),MATCH(CO$3,$K$2:$P$2,0))</f>
        <v>#N/A</v>
      </c>
      <c r="CP702" s="140" t="e" cm="1">
        <f t="array" ref="CP702">INDEX($K:$P,ROW(),MATCH(CP$3,$K$2:$P$2,0))</f>
        <v>#N/A</v>
      </c>
      <c r="CQ702" s="140" t="e" cm="1">
        <f t="array" ref="CQ702">INDEX($K:$P,ROW(),MATCH(CQ$3,$K$2:$P$2,0))</f>
        <v>#N/A</v>
      </c>
      <c r="CR702" s="140" t="e" cm="1">
        <f t="array" ref="CR702">INDEX($K:$P,ROW(),MATCH(CR$3,$K$2:$P$2,0))</f>
        <v>#N/A</v>
      </c>
      <c r="CS702" s="140" t="e" cm="1">
        <f t="array" ref="CS702">INDEX($K:$P,ROW(),MATCH(CS$3,$K$2:$P$2,0))</f>
        <v>#N/A</v>
      </c>
      <c r="CT702" s="140" t="e" cm="1">
        <f t="array" ref="CT702">INDEX($K:$P,ROW(),MATCH(CT$3,$K$2:$P$2,0))</f>
        <v>#N/A</v>
      </c>
      <c r="CU702" s="140" t="e" cm="1">
        <f t="array" ref="CU702">INDEX($K:$P,ROW(),MATCH(CU$3,$K$2:$P$2,0))</f>
        <v>#N/A</v>
      </c>
      <c r="CV702" s="140" t="e" cm="1">
        <f t="array" ref="CV702">INDEX($K:$P,ROW(),MATCH(CV$3,$K$2:$P$2,0))</f>
        <v>#N/A</v>
      </c>
      <c r="CW702" s="140" t="e" cm="1">
        <f t="array" ref="CW702">INDEX($K:$P,ROW(),MATCH(CW$3,$K$2:$P$2,0))</f>
        <v>#N/A</v>
      </c>
      <c r="CX702" s="140" t="e" cm="1">
        <f t="array" ref="CX702">INDEX($K:$P,ROW(),MATCH(CX$3,$K$2:$P$2,0))</f>
        <v>#N/A</v>
      </c>
      <c r="CY702" s="140" t="e" cm="1">
        <f t="array" ref="CY702">INDEX($K:$P,ROW(),MATCH(CY$3,$K$2:$P$2,0))</f>
        <v>#N/A</v>
      </c>
      <c r="CZ702" s="140" t="e" cm="1">
        <f t="array" ref="CZ702">INDEX($K:$P,ROW(),MATCH(CZ$3,$K$2:$P$2,0))</f>
        <v>#N/A</v>
      </c>
      <c r="DA702" s="140" t="e" cm="1">
        <f t="array" ref="DA702">INDEX($K:$P,ROW(),MATCH(DA$3,$K$2:$P$2,0))</f>
        <v>#N/A</v>
      </c>
      <c r="DB702" s="140" t="e" cm="1">
        <f t="array" ref="DB702">INDEX($K:$P,ROW(),MATCH(DB$3,$K$2:$P$2,0))</f>
        <v>#N/A</v>
      </c>
      <c r="DC702" s="140" t="e" cm="1">
        <f t="array" ref="DC702">INDEX($K:$P,ROW(),MATCH(DC$3,$K$2:$P$2,0))</f>
        <v>#N/A</v>
      </c>
      <c r="DD702" s="140" t="e" cm="1">
        <f t="array" ref="DD702">INDEX($K:$P,ROW(),MATCH(DD$3,$K$2:$P$2,0))</f>
        <v>#N/A</v>
      </c>
      <c r="DE702" s="140" t="e" cm="1">
        <f t="array" ref="DE702">INDEX($K:$P,ROW(),MATCH(DE$3,$K$2:$P$2,0))</f>
        <v>#N/A</v>
      </c>
      <c r="DF702" s="140" t="e" cm="1">
        <f t="array" ref="DF702">INDEX($K:$P,ROW(),MATCH(DF$3,$K$2:$P$2,0))</f>
        <v>#N/A</v>
      </c>
      <c r="DG702" s="140" t="e" cm="1">
        <f t="array" ref="DG702">INDEX($K:$P,ROW(),MATCH(DG$3,$K$2:$P$2,0))</f>
        <v>#N/A</v>
      </c>
      <c r="DH702" s="140" t="e" cm="1">
        <f t="array" ref="DH702">INDEX($K:$P,ROW(),MATCH(DH$3,$K$2:$P$2,0))</f>
        <v>#N/A</v>
      </c>
      <c r="DI702" s="140" t="e" cm="1">
        <f t="array" ref="DI702">INDEX($K:$P,ROW(),MATCH(DI$3,$K$2:$P$2,0))</f>
        <v>#N/A</v>
      </c>
      <c r="DJ702" s="140" t="e" cm="1">
        <f t="array" ref="DJ702">INDEX($K:$P,ROW(),MATCH(DJ$3,$K$2:$P$2,0))</f>
        <v>#N/A</v>
      </c>
      <c r="DK702" s="140" t="e" cm="1">
        <f t="array" ref="DK702">INDEX($K:$P,ROW(),MATCH(DK$3,$K$2:$P$2,0))</f>
        <v>#N/A</v>
      </c>
      <c r="DL702" s="140" t="e" cm="1">
        <f t="array" ref="DL702">INDEX($K:$P,ROW(),MATCH(DL$3,$K$2:$P$2,0))</f>
        <v>#N/A</v>
      </c>
    </row>
    <row r="703" spans="1:116" x14ac:dyDescent="0.4">
      <c r="C703" t="s">
        <v>235</v>
      </c>
      <c r="D703" t="s">
        <v>761</v>
      </c>
      <c r="E703" s="8" t="str">
        <f>ROW()&amp;" "&amp;D703</f>
        <v>703 ASSETSALE-PV</v>
      </c>
      <c r="G703" s="126" t="str">
        <f>"Proceeds on sale of "&amp;G711&amp;"s - "&amp;G710</f>
        <v>Proceeds on sale of Units - (Primary label)</v>
      </c>
      <c r="H703" s="27"/>
      <c r="I703" s="78"/>
      <c r="J703" s="78"/>
      <c r="K703" s="33">
        <f t="shared" ref="K703:P703" ca="1" si="930">SUMIF($3:$3,K$2,703:703)</f>
        <v>0</v>
      </c>
      <c r="L703" s="33">
        <f t="shared" ca="1" si="930"/>
        <v>28000000</v>
      </c>
      <c r="M703" s="33">
        <f t="shared" ca="1" si="930"/>
        <v>0</v>
      </c>
      <c r="N703" s="33">
        <f t="shared" ca="1" si="930"/>
        <v>0</v>
      </c>
      <c r="O703" s="33">
        <f t="shared" ca="1" si="930"/>
        <v>0</v>
      </c>
      <c r="P703" s="33">
        <f t="shared" ca="1" si="930"/>
        <v>0</v>
      </c>
      <c r="R703" s="33"/>
      <c r="S703" s="33">
        <f ca="1">-S702*S693</f>
        <v>0</v>
      </c>
      <c r="T703" s="33">
        <f t="shared" ref="T703:CE703" ca="1" si="931">-T702*T693</f>
        <v>0</v>
      </c>
      <c r="U703" s="33">
        <f t="shared" ca="1" si="931"/>
        <v>0</v>
      </c>
      <c r="V703" s="33">
        <f t="shared" ca="1" si="931"/>
        <v>0</v>
      </c>
      <c r="W703" s="33">
        <f t="shared" ca="1" si="931"/>
        <v>0</v>
      </c>
      <c r="X703" s="33">
        <f t="shared" ca="1" si="931"/>
        <v>0</v>
      </c>
      <c r="Y703" s="33">
        <f t="shared" ca="1" si="931"/>
        <v>0</v>
      </c>
      <c r="Z703" s="33">
        <f t="shared" ca="1" si="931"/>
        <v>0</v>
      </c>
      <c r="AA703" s="33">
        <f t="shared" ca="1" si="931"/>
        <v>0</v>
      </c>
      <c r="AB703" s="33">
        <f t="shared" ca="1" si="931"/>
        <v>0</v>
      </c>
      <c r="AC703" s="33">
        <f t="shared" ca="1" si="931"/>
        <v>0</v>
      </c>
      <c r="AD703" s="33">
        <f t="shared" ca="1" si="931"/>
        <v>0</v>
      </c>
      <c r="AE703" s="33">
        <f t="shared" ca="1" si="931"/>
        <v>4000000</v>
      </c>
      <c r="AF703" s="33">
        <f t="shared" ca="1" si="931"/>
        <v>4000000</v>
      </c>
      <c r="AG703" s="33">
        <f t="shared" ca="1" si="931"/>
        <v>4000000</v>
      </c>
      <c r="AH703" s="33">
        <f t="shared" ca="1" si="931"/>
        <v>4000000</v>
      </c>
      <c r="AI703" s="33">
        <f t="shared" ca="1" si="931"/>
        <v>4000000</v>
      </c>
      <c r="AJ703" s="33">
        <f t="shared" ca="1" si="931"/>
        <v>4000000</v>
      </c>
      <c r="AK703" s="33">
        <f t="shared" ca="1" si="931"/>
        <v>4000000</v>
      </c>
      <c r="AL703" s="33">
        <f t="shared" ca="1" si="931"/>
        <v>0</v>
      </c>
      <c r="AM703" s="33">
        <f t="shared" ca="1" si="931"/>
        <v>0</v>
      </c>
      <c r="AN703" s="33">
        <f t="shared" ca="1" si="931"/>
        <v>0</v>
      </c>
      <c r="AO703" s="33">
        <f t="shared" ca="1" si="931"/>
        <v>0</v>
      </c>
      <c r="AP703" s="33">
        <f t="shared" ca="1" si="931"/>
        <v>0</v>
      </c>
      <c r="AQ703" s="33">
        <f t="shared" ca="1" si="931"/>
        <v>0</v>
      </c>
      <c r="AR703" s="33">
        <f t="shared" ca="1" si="931"/>
        <v>0</v>
      </c>
      <c r="AS703" s="33">
        <f t="shared" ca="1" si="931"/>
        <v>0</v>
      </c>
      <c r="AT703" s="33">
        <f t="shared" ca="1" si="931"/>
        <v>0</v>
      </c>
      <c r="AU703" s="33">
        <f t="shared" ca="1" si="931"/>
        <v>0</v>
      </c>
      <c r="AV703" s="33">
        <f t="shared" ca="1" si="931"/>
        <v>0</v>
      </c>
      <c r="AW703" s="33">
        <f t="shared" ca="1" si="931"/>
        <v>0</v>
      </c>
      <c r="AX703" s="33">
        <f t="shared" ca="1" si="931"/>
        <v>0</v>
      </c>
      <c r="AY703" s="33">
        <f t="shared" ca="1" si="931"/>
        <v>0</v>
      </c>
      <c r="AZ703" s="33">
        <f t="shared" ca="1" si="931"/>
        <v>0</v>
      </c>
      <c r="BA703" s="33">
        <f t="shared" ca="1" si="931"/>
        <v>0</v>
      </c>
      <c r="BB703" s="33">
        <f t="shared" ca="1" si="931"/>
        <v>0</v>
      </c>
      <c r="BC703" s="33">
        <f t="shared" ca="1" si="931"/>
        <v>0</v>
      </c>
      <c r="BD703" s="33">
        <f t="shared" ca="1" si="931"/>
        <v>0</v>
      </c>
      <c r="BE703" s="33">
        <f t="shared" ca="1" si="931"/>
        <v>0</v>
      </c>
      <c r="BF703" s="33">
        <f t="shared" ca="1" si="931"/>
        <v>0</v>
      </c>
      <c r="BG703" s="33">
        <f t="shared" ca="1" si="931"/>
        <v>0</v>
      </c>
      <c r="BH703" s="33">
        <f t="shared" ca="1" si="931"/>
        <v>0</v>
      </c>
      <c r="BI703" s="33">
        <f t="shared" ca="1" si="931"/>
        <v>0</v>
      </c>
      <c r="BJ703" s="33">
        <f t="shared" ca="1" si="931"/>
        <v>0</v>
      </c>
      <c r="BK703" s="33">
        <f t="shared" ca="1" si="931"/>
        <v>0</v>
      </c>
      <c r="BL703" s="33">
        <f t="shared" ca="1" si="931"/>
        <v>0</v>
      </c>
      <c r="BM703" s="33">
        <f t="shared" ca="1" si="931"/>
        <v>0</v>
      </c>
      <c r="BN703" s="33">
        <f t="shared" ca="1" si="931"/>
        <v>0</v>
      </c>
      <c r="BO703" s="33">
        <f t="shared" ca="1" si="931"/>
        <v>0</v>
      </c>
      <c r="BP703" s="33">
        <f t="shared" ca="1" si="931"/>
        <v>0</v>
      </c>
      <c r="BQ703" s="33">
        <f t="shared" ca="1" si="931"/>
        <v>0</v>
      </c>
      <c r="BR703" s="33">
        <f t="shared" ca="1" si="931"/>
        <v>0</v>
      </c>
      <c r="BS703" s="33">
        <f t="shared" ca="1" si="931"/>
        <v>0</v>
      </c>
      <c r="BT703" s="33">
        <f t="shared" ca="1" si="931"/>
        <v>0</v>
      </c>
      <c r="BU703" s="33">
        <f t="shared" ca="1" si="931"/>
        <v>0</v>
      </c>
      <c r="BV703" s="33">
        <f t="shared" ca="1" si="931"/>
        <v>0</v>
      </c>
      <c r="BW703" s="33">
        <f t="shared" ca="1" si="931"/>
        <v>0</v>
      </c>
      <c r="BX703" s="33">
        <f t="shared" ca="1" si="931"/>
        <v>0</v>
      </c>
      <c r="BY703" s="33">
        <f t="shared" ca="1" si="931"/>
        <v>0</v>
      </c>
      <c r="BZ703" s="33">
        <f t="shared" ca="1" si="931"/>
        <v>0</v>
      </c>
      <c r="CA703" s="33">
        <f t="shared" ca="1" si="931"/>
        <v>0</v>
      </c>
      <c r="CB703" s="33">
        <f t="shared" ca="1" si="931"/>
        <v>0</v>
      </c>
      <c r="CC703" s="33">
        <f t="shared" ca="1" si="931"/>
        <v>0</v>
      </c>
      <c r="CD703" s="33">
        <f t="shared" ca="1" si="931"/>
        <v>0</v>
      </c>
      <c r="CE703" s="33">
        <f t="shared" ca="1" si="931"/>
        <v>0</v>
      </c>
      <c r="CF703" s="33">
        <f t="shared" ref="CF703:CL703" ca="1" si="932">-CF702*CF693</f>
        <v>0</v>
      </c>
      <c r="CG703" s="33">
        <f t="shared" ca="1" si="932"/>
        <v>0</v>
      </c>
      <c r="CH703" s="33">
        <f t="shared" ca="1" si="932"/>
        <v>0</v>
      </c>
      <c r="CI703" s="33">
        <f t="shared" ca="1" si="932"/>
        <v>0</v>
      </c>
      <c r="CJ703" s="33">
        <f t="shared" ca="1" si="932"/>
        <v>0</v>
      </c>
      <c r="CK703" s="33">
        <f t="shared" ca="1" si="932"/>
        <v>0</v>
      </c>
      <c r="CL703" s="33">
        <f t="shared" ca="1" si="932"/>
        <v>0</v>
      </c>
      <c r="CN703" s="33" t="e">
        <f t="shared" ref="CN703" ca="1" si="933">-CN702*CN693</f>
        <v>#N/A</v>
      </c>
      <c r="CO703" s="33" t="e">
        <f t="shared" ref="CO703" ca="1" si="934">-CO702*CO693</f>
        <v>#N/A</v>
      </c>
      <c r="CP703" s="33" t="e">
        <f t="shared" ref="CP703" ca="1" si="935">-CP702*CP693</f>
        <v>#N/A</v>
      </c>
      <c r="CQ703" s="33" t="e">
        <f t="shared" ref="CQ703" ca="1" si="936">-CQ702*CQ693</f>
        <v>#N/A</v>
      </c>
      <c r="CR703" s="33" t="e">
        <f t="shared" ref="CR703" ca="1" si="937">-CR702*CR693</f>
        <v>#N/A</v>
      </c>
      <c r="CS703" s="33" t="e">
        <f t="shared" ref="CS703" ca="1" si="938">-CS702*CS693</f>
        <v>#N/A</v>
      </c>
      <c r="CT703" s="33" t="e">
        <f t="shared" ref="CT703" ca="1" si="939">-CT702*CT693</f>
        <v>#N/A</v>
      </c>
      <c r="CU703" s="33" t="e">
        <f t="shared" ref="CU703" ca="1" si="940">-CU702*CU693</f>
        <v>#N/A</v>
      </c>
      <c r="CV703" s="33" t="e">
        <f t="shared" ref="CV703" ca="1" si="941">-CV702*CV693</f>
        <v>#N/A</v>
      </c>
      <c r="CW703" s="33" t="e">
        <f t="shared" ref="CW703" ca="1" si="942">-CW702*CW693</f>
        <v>#N/A</v>
      </c>
      <c r="CX703" s="33" t="e">
        <f t="shared" ref="CX703" ca="1" si="943">-CX702*CX693</f>
        <v>#N/A</v>
      </c>
      <c r="CY703" s="33" t="e">
        <f t="shared" ref="CY703" ca="1" si="944">-CY702*CY693</f>
        <v>#N/A</v>
      </c>
      <c r="CZ703" s="33" t="e">
        <f t="shared" ref="CZ703" ca="1" si="945">-CZ702*CZ693</f>
        <v>#N/A</v>
      </c>
      <c r="DA703" s="33" t="e">
        <f t="shared" ref="DA703" ca="1" si="946">-DA702*DA693</f>
        <v>#N/A</v>
      </c>
      <c r="DB703" s="33" t="e">
        <f t="shared" ref="DB703" ca="1" si="947">-DB702*DB693</f>
        <v>#N/A</v>
      </c>
      <c r="DC703" s="33" t="e">
        <f t="shared" ref="DC703" ca="1" si="948">-DC702*DC693</f>
        <v>#N/A</v>
      </c>
      <c r="DD703" s="33" t="e">
        <f t="shared" ref="DD703" ca="1" si="949">-DD702*DD693</f>
        <v>#N/A</v>
      </c>
      <c r="DE703" s="33" t="e">
        <f t="shared" ref="DE703" ca="1" si="950">-DE702*DE693</f>
        <v>#N/A</v>
      </c>
      <c r="DF703" s="33" t="e">
        <f t="shared" ref="DF703" ca="1" si="951">-DF702*DF693</f>
        <v>#N/A</v>
      </c>
      <c r="DG703" s="33" t="e">
        <f t="shared" ref="DG703" ca="1" si="952">-DG702*DG693</f>
        <v>#N/A</v>
      </c>
      <c r="DH703" s="33" t="e">
        <f t="shared" ref="DH703" ca="1" si="953">-DH702*DH693</f>
        <v>#N/A</v>
      </c>
      <c r="DI703" s="33" t="e">
        <f t="shared" ref="DI703" ca="1" si="954">-DI702*DI693</f>
        <v>#N/A</v>
      </c>
      <c r="DJ703" s="33" t="e">
        <f t="shared" ref="DJ703" ca="1" si="955">-DJ702*DJ693</f>
        <v>#N/A</v>
      </c>
      <c r="DK703" s="33" t="e">
        <f t="shared" ref="DK703" ca="1" si="956">-DK702*DK693</f>
        <v>#N/A</v>
      </c>
      <c r="DL703" s="33" t="e">
        <f t="shared" ref="DL703" ca="1" si="957">-DL702*DL693</f>
        <v>#N/A</v>
      </c>
    </row>
    <row r="704" spans="1:116" x14ac:dyDescent="0.4">
      <c r="D704" t="s">
        <v>761</v>
      </c>
      <c r="E704" s="8"/>
      <c r="G704" s="126"/>
      <c r="H704" s="27"/>
      <c r="I704" s="78"/>
      <c r="J704" s="78"/>
      <c r="K704" s="33"/>
      <c r="L704" s="33"/>
      <c r="M704" s="33"/>
      <c r="N704" s="33"/>
      <c r="O704" s="33"/>
      <c r="P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3"/>
      <c r="AV704" s="33"/>
      <c r="AW704" s="33"/>
      <c r="AX704" s="33"/>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c r="BV704" s="33"/>
      <c r="BW704" s="33"/>
      <c r="BX704" s="33"/>
      <c r="BY704" s="33"/>
      <c r="BZ704" s="33"/>
      <c r="CA704" s="33"/>
      <c r="CB704" s="33"/>
      <c r="CC704" s="33"/>
      <c r="CD704" s="33"/>
      <c r="CE704" s="33"/>
      <c r="CF704" s="33"/>
      <c r="CG704" s="33"/>
      <c r="CH704" s="33"/>
      <c r="CI704" s="33"/>
      <c r="CJ704" s="33"/>
      <c r="CK704" s="33"/>
      <c r="CL704" s="33"/>
      <c r="CN704" s="33"/>
      <c r="CO704" s="33"/>
      <c r="CP704" s="33"/>
      <c r="CQ704" s="33"/>
      <c r="CR704" s="33"/>
      <c r="CS704" s="33"/>
      <c r="CT704" s="33"/>
      <c r="CU704" s="33"/>
      <c r="CV704" s="33"/>
      <c r="CW704" s="33"/>
      <c r="CX704" s="33"/>
      <c r="CY704" s="33"/>
      <c r="CZ704" s="33"/>
      <c r="DA704" s="33"/>
      <c r="DB704" s="33"/>
      <c r="DC704" s="33"/>
      <c r="DD704" s="33"/>
      <c r="DE704" s="33"/>
      <c r="DF704" s="33"/>
      <c r="DG704" s="33"/>
      <c r="DH704" s="33"/>
      <c r="DI704" s="33"/>
      <c r="DJ704" s="33"/>
      <c r="DK704" s="33"/>
      <c r="DL704" s="33"/>
    </row>
    <row r="705" spans="2:116" x14ac:dyDescent="0.4">
      <c r="D705" t="s">
        <v>761</v>
      </c>
      <c r="E705" s="8"/>
      <c r="G705" s="95" t="s">
        <v>576</v>
      </c>
      <c r="H705" s="27"/>
      <c r="I705" s="78"/>
      <c r="J705" s="78"/>
      <c r="K705" s="33"/>
      <c r="L705" s="33"/>
      <c r="M705" s="33"/>
      <c r="N705" s="33"/>
      <c r="O705" s="33"/>
      <c r="P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3"/>
      <c r="AV705" s="33"/>
      <c r="AW705" s="33"/>
      <c r="AX705" s="33"/>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c r="BV705" s="33"/>
      <c r="BW705" s="33"/>
      <c r="BX705" s="33"/>
      <c r="BY705" s="33"/>
      <c r="BZ705" s="33"/>
      <c r="CA705" s="33"/>
      <c r="CB705" s="33"/>
      <c r="CC705" s="33"/>
      <c r="CD705" s="33"/>
      <c r="CE705" s="33"/>
      <c r="CF705" s="33"/>
      <c r="CG705" s="33"/>
      <c r="CH705" s="33"/>
      <c r="CI705" s="33"/>
      <c r="CJ705" s="33"/>
      <c r="CK705" s="33"/>
      <c r="CL705" s="33"/>
      <c r="CN705" s="33"/>
      <c r="CO705" s="33"/>
      <c r="CP705" s="33"/>
      <c r="CQ705" s="33"/>
      <c r="CR705" s="33"/>
      <c r="CS705" s="33"/>
      <c r="CT705" s="33"/>
      <c r="CU705" s="33"/>
      <c r="CV705" s="33"/>
      <c r="CW705" s="33"/>
      <c r="CX705" s="33"/>
      <c r="CY705" s="33"/>
      <c r="CZ705" s="33"/>
      <c r="DA705" s="33"/>
      <c r="DB705" s="33"/>
      <c r="DC705" s="33"/>
      <c r="DD705" s="33"/>
      <c r="DE705" s="33"/>
      <c r="DF705" s="33"/>
      <c r="DG705" s="33"/>
      <c r="DH705" s="33"/>
      <c r="DI705" s="33"/>
      <c r="DJ705" s="33"/>
      <c r="DK705" s="33"/>
      <c r="DL705" s="33"/>
    </row>
    <row r="706" spans="2:116" x14ac:dyDescent="0.4">
      <c r="C706" t="s">
        <v>198</v>
      </c>
      <c r="D706" t="s">
        <v>761</v>
      </c>
      <c r="E706" s="8"/>
      <c r="G706" s="158" t="str">
        <f>"Gain on sale of "&amp;G711&amp;"s - "&amp;G710</f>
        <v>Gain on sale of Units - (Primary label)</v>
      </c>
      <c r="K706" s="24">
        <f t="shared" ref="K706:P708" ca="1" si="958">SUMIF($3:$3,K$2,706:706)</f>
        <v>0</v>
      </c>
      <c r="L706" s="24">
        <f t="shared" ca="1" si="958"/>
        <v>14000000</v>
      </c>
      <c r="M706" s="24">
        <f t="shared" ca="1" si="958"/>
        <v>0</v>
      </c>
      <c r="N706" s="24">
        <f t="shared" ca="1" si="958"/>
        <v>0</v>
      </c>
      <c r="O706" s="24">
        <f t="shared" ca="1" si="958"/>
        <v>0</v>
      </c>
      <c r="P706" s="24">
        <f t="shared" ca="1" si="958"/>
        <v>0</v>
      </c>
      <c r="R706" s="24"/>
      <c r="S706" s="24">
        <f ca="1">S703+S699</f>
        <v>0</v>
      </c>
      <c r="T706" s="24">
        <f t="shared" ref="T706:CE706" ca="1" si="959">T703+T699</f>
        <v>0</v>
      </c>
      <c r="U706" s="24">
        <f t="shared" ca="1" si="959"/>
        <v>0</v>
      </c>
      <c r="V706" s="24">
        <f t="shared" ca="1" si="959"/>
        <v>0</v>
      </c>
      <c r="W706" s="24">
        <f t="shared" ca="1" si="959"/>
        <v>0</v>
      </c>
      <c r="X706" s="24">
        <f t="shared" ca="1" si="959"/>
        <v>0</v>
      </c>
      <c r="Y706" s="24">
        <f t="shared" ca="1" si="959"/>
        <v>0</v>
      </c>
      <c r="Z706" s="24">
        <f t="shared" ca="1" si="959"/>
        <v>0</v>
      </c>
      <c r="AA706" s="24">
        <f t="shared" ca="1" si="959"/>
        <v>0</v>
      </c>
      <c r="AB706" s="24">
        <f t="shared" ca="1" si="959"/>
        <v>0</v>
      </c>
      <c r="AC706" s="24">
        <f t="shared" ca="1" si="959"/>
        <v>0</v>
      </c>
      <c r="AD706" s="24">
        <f t="shared" ca="1" si="959"/>
        <v>0</v>
      </c>
      <c r="AE706" s="24">
        <f t="shared" ca="1" si="959"/>
        <v>2000000</v>
      </c>
      <c r="AF706" s="24">
        <f t="shared" ca="1" si="959"/>
        <v>2000000</v>
      </c>
      <c r="AG706" s="24">
        <f t="shared" ca="1" si="959"/>
        <v>2000000</v>
      </c>
      <c r="AH706" s="24">
        <f t="shared" ca="1" si="959"/>
        <v>2000000</v>
      </c>
      <c r="AI706" s="24">
        <f t="shared" ca="1" si="959"/>
        <v>2000000</v>
      </c>
      <c r="AJ706" s="24">
        <f t="shared" ca="1" si="959"/>
        <v>2000000</v>
      </c>
      <c r="AK706" s="24">
        <f t="shared" ca="1" si="959"/>
        <v>2000000</v>
      </c>
      <c r="AL706" s="24">
        <f t="shared" ca="1" si="959"/>
        <v>0</v>
      </c>
      <c r="AM706" s="24">
        <f t="shared" ca="1" si="959"/>
        <v>0</v>
      </c>
      <c r="AN706" s="24">
        <f t="shared" ca="1" si="959"/>
        <v>0</v>
      </c>
      <c r="AO706" s="24">
        <f t="shared" ca="1" si="959"/>
        <v>0</v>
      </c>
      <c r="AP706" s="24">
        <f t="shared" ca="1" si="959"/>
        <v>0</v>
      </c>
      <c r="AQ706" s="24">
        <f t="shared" ca="1" si="959"/>
        <v>0</v>
      </c>
      <c r="AR706" s="24">
        <f t="shared" ca="1" si="959"/>
        <v>0</v>
      </c>
      <c r="AS706" s="24">
        <f t="shared" ca="1" si="959"/>
        <v>0</v>
      </c>
      <c r="AT706" s="24">
        <f t="shared" ca="1" si="959"/>
        <v>0</v>
      </c>
      <c r="AU706" s="24">
        <f t="shared" ca="1" si="959"/>
        <v>0</v>
      </c>
      <c r="AV706" s="24">
        <f t="shared" ca="1" si="959"/>
        <v>0</v>
      </c>
      <c r="AW706" s="24">
        <f t="shared" ca="1" si="959"/>
        <v>0</v>
      </c>
      <c r="AX706" s="24">
        <f t="shared" ca="1" si="959"/>
        <v>0</v>
      </c>
      <c r="AY706" s="24">
        <f t="shared" ca="1" si="959"/>
        <v>0</v>
      </c>
      <c r="AZ706" s="24">
        <f t="shared" ca="1" si="959"/>
        <v>0</v>
      </c>
      <c r="BA706" s="24">
        <f t="shared" ca="1" si="959"/>
        <v>0</v>
      </c>
      <c r="BB706" s="24">
        <f t="shared" ca="1" si="959"/>
        <v>0</v>
      </c>
      <c r="BC706" s="24">
        <f t="shared" ca="1" si="959"/>
        <v>0</v>
      </c>
      <c r="BD706" s="24">
        <f t="shared" ca="1" si="959"/>
        <v>0</v>
      </c>
      <c r="BE706" s="24">
        <f t="shared" ca="1" si="959"/>
        <v>0</v>
      </c>
      <c r="BF706" s="24">
        <f t="shared" ca="1" si="959"/>
        <v>0</v>
      </c>
      <c r="BG706" s="24">
        <f t="shared" ca="1" si="959"/>
        <v>0</v>
      </c>
      <c r="BH706" s="24">
        <f t="shared" ca="1" si="959"/>
        <v>0</v>
      </c>
      <c r="BI706" s="24">
        <f t="shared" ca="1" si="959"/>
        <v>0</v>
      </c>
      <c r="BJ706" s="24">
        <f t="shared" ca="1" si="959"/>
        <v>0</v>
      </c>
      <c r="BK706" s="24">
        <f t="shared" ca="1" si="959"/>
        <v>0</v>
      </c>
      <c r="BL706" s="24">
        <f t="shared" ca="1" si="959"/>
        <v>0</v>
      </c>
      <c r="BM706" s="24">
        <f t="shared" ca="1" si="959"/>
        <v>0</v>
      </c>
      <c r="BN706" s="24">
        <f t="shared" ca="1" si="959"/>
        <v>0</v>
      </c>
      <c r="BO706" s="24">
        <f t="shared" ca="1" si="959"/>
        <v>0</v>
      </c>
      <c r="BP706" s="24">
        <f t="shared" ca="1" si="959"/>
        <v>0</v>
      </c>
      <c r="BQ706" s="24">
        <f t="shared" ca="1" si="959"/>
        <v>0</v>
      </c>
      <c r="BR706" s="24">
        <f t="shared" ca="1" si="959"/>
        <v>0</v>
      </c>
      <c r="BS706" s="24">
        <f t="shared" ca="1" si="959"/>
        <v>0</v>
      </c>
      <c r="BT706" s="24">
        <f t="shared" ca="1" si="959"/>
        <v>0</v>
      </c>
      <c r="BU706" s="24">
        <f t="shared" ca="1" si="959"/>
        <v>0</v>
      </c>
      <c r="BV706" s="24">
        <f t="shared" ca="1" si="959"/>
        <v>0</v>
      </c>
      <c r="BW706" s="24">
        <f t="shared" ca="1" si="959"/>
        <v>0</v>
      </c>
      <c r="BX706" s="24">
        <f t="shared" ca="1" si="959"/>
        <v>0</v>
      </c>
      <c r="BY706" s="24">
        <f t="shared" ca="1" si="959"/>
        <v>0</v>
      </c>
      <c r="BZ706" s="24">
        <f t="shared" ca="1" si="959"/>
        <v>0</v>
      </c>
      <c r="CA706" s="24">
        <f t="shared" ca="1" si="959"/>
        <v>0</v>
      </c>
      <c r="CB706" s="24">
        <f t="shared" ca="1" si="959"/>
        <v>0</v>
      </c>
      <c r="CC706" s="24">
        <f t="shared" ca="1" si="959"/>
        <v>0</v>
      </c>
      <c r="CD706" s="24">
        <f t="shared" ca="1" si="959"/>
        <v>0</v>
      </c>
      <c r="CE706" s="24">
        <f t="shared" ca="1" si="959"/>
        <v>0</v>
      </c>
      <c r="CF706" s="24">
        <f t="shared" ref="CF706:CL706" ca="1" si="960">CF703+CF699</f>
        <v>0</v>
      </c>
      <c r="CG706" s="24">
        <f t="shared" ca="1" si="960"/>
        <v>0</v>
      </c>
      <c r="CH706" s="24">
        <f t="shared" ca="1" si="960"/>
        <v>0</v>
      </c>
      <c r="CI706" s="24">
        <f t="shared" ca="1" si="960"/>
        <v>0</v>
      </c>
      <c r="CJ706" s="24">
        <f t="shared" ca="1" si="960"/>
        <v>0</v>
      </c>
      <c r="CK706" s="24">
        <f t="shared" ca="1" si="960"/>
        <v>0</v>
      </c>
      <c r="CL706" s="24">
        <f t="shared" ca="1" si="960"/>
        <v>0</v>
      </c>
      <c r="CN706" s="24" t="e">
        <f t="shared" ref="CN706:DL706" ca="1" si="961">CN703+CN699</f>
        <v>#N/A</v>
      </c>
      <c r="CO706" s="24" t="e">
        <f t="shared" ca="1" si="961"/>
        <v>#N/A</v>
      </c>
      <c r="CP706" s="24" t="e">
        <f t="shared" ca="1" si="961"/>
        <v>#N/A</v>
      </c>
      <c r="CQ706" s="24" t="e">
        <f t="shared" ca="1" si="961"/>
        <v>#N/A</v>
      </c>
      <c r="CR706" s="24" t="e">
        <f t="shared" ca="1" si="961"/>
        <v>#N/A</v>
      </c>
      <c r="CS706" s="24" t="e">
        <f t="shared" ca="1" si="961"/>
        <v>#N/A</v>
      </c>
      <c r="CT706" s="24" t="e">
        <f t="shared" ca="1" si="961"/>
        <v>#N/A</v>
      </c>
      <c r="CU706" s="24" t="e">
        <f t="shared" ca="1" si="961"/>
        <v>#N/A</v>
      </c>
      <c r="CV706" s="24" t="e">
        <f t="shared" ca="1" si="961"/>
        <v>#N/A</v>
      </c>
      <c r="CW706" s="24" t="e">
        <f t="shared" ca="1" si="961"/>
        <v>#N/A</v>
      </c>
      <c r="CX706" s="24" t="e">
        <f t="shared" ca="1" si="961"/>
        <v>#N/A</v>
      </c>
      <c r="CY706" s="24" t="e">
        <f t="shared" ca="1" si="961"/>
        <v>#N/A</v>
      </c>
      <c r="CZ706" s="24" t="e">
        <f t="shared" ca="1" si="961"/>
        <v>#N/A</v>
      </c>
      <c r="DA706" s="24" t="e">
        <f t="shared" ca="1" si="961"/>
        <v>#N/A</v>
      </c>
      <c r="DB706" s="24" t="e">
        <f t="shared" ca="1" si="961"/>
        <v>#N/A</v>
      </c>
      <c r="DC706" s="24" t="e">
        <f t="shared" ca="1" si="961"/>
        <v>#N/A</v>
      </c>
      <c r="DD706" s="24" t="e">
        <f t="shared" ca="1" si="961"/>
        <v>#N/A</v>
      </c>
      <c r="DE706" s="24" t="e">
        <f t="shared" ca="1" si="961"/>
        <v>#N/A</v>
      </c>
      <c r="DF706" s="24" t="e">
        <f t="shared" ca="1" si="961"/>
        <v>#N/A</v>
      </c>
      <c r="DG706" s="24" t="e">
        <f t="shared" ca="1" si="961"/>
        <v>#N/A</v>
      </c>
      <c r="DH706" s="24" t="e">
        <f t="shared" ca="1" si="961"/>
        <v>#N/A</v>
      </c>
      <c r="DI706" s="24" t="e">
        <f t="shared" ca="1" si="961"/>
        <v>#N/A</v>
      </c>
      <c r="DJ706" s="24" t="e">
        <f t="shared" ca="1" si="961"/>
        <v>#N/A</v>
      </c>
      <c r="DK706" s="24" t="e">
        <f t="shared" ca="1" si="961"/>
        <v>#N/A</v>
      </c>
      <c r="DL706" s="24" t="e">
        <f t="shared" ca="1" si="961"/>
        <v>#N/A</v>
      </c>
    </row>
    <row r="707" spans="2:116" x14ac:dyDescent="0.4">
      <c r="C707" t="s">
        <v>577</v>
      </c>
      <c r="D707" t="s">
        <v>761</v>
      </c>
      <c r="E707" s="8"/>
      <c r="G707" s="158" t="str">
        <f>"Gain on sale of "&amp;G711&amp;"s - "&amp;G710</f>
        <v>Gain on sale of Units - (Primary label)</v>
      </c>
      <c r="K707" s="24">
        <f t="shared" ca="1" si="958"/>
        <v>0</v>
      </c>
      <c r="L707" s="24">
        <f t="shared" ca="1" si="958"/>
        <v>-14000000</v>
      </c>
      <c r="M707" s="24">
        <f t="shared" ca="1" si="958"/>
        <v>0</v>
      </c>
      <c r="N707" s="24">
        <f t="shared" ca="1" si="958"/>
        <v>0</v>
      </c>
      <c r="O707" s="24">
        <f t="shared" ca="1" si="958"/>
        <v>0</v>
      </c>
      <c r="P707" s="24">
        <f t="shared" ca="1" si="958"/>
        <v>0</v>
      </c>
      <c r="R707" s="24"/>
      <c r="S707" s="24">
        <f ca="1">-S703+S699</f>
        <v>0</v>
      </c>
      <c r="T707" s="24">
        <f t="shared" ref="T707:W707" ca="1" si="962">-T703+T699</f>
        <v>0</v>
      </c>
      <c r="U707" s="24">
        <f t="shared" ca="1" si="962"/>
        <v>0</v>
      </c>
      <c r="V707" s="24">
        <f t="shared" ca="1" si="962"/>
        <v>0</v>
      </c>
      <c r="W707" s="24">
        <f t="shared" ca="1" si="962"/>
        <v>0</v>
      </c>
      <c r="X707" s="24">
        <f ca="1">-(X703+X699)</f>
        <v>0</v>
      </c>
      <c r="Y707" s="24">
        <f t="shared" ref="Y707:CJ707" ca="1" si="963">-(Y703+Y699)</f>
        <v>0</v>
      </c>
      <c r="Z707" s="24">
        <f t="shared" ca="1" si="963"/>
        <v>0</v>
      </c>
      <c r="AA707" s="24">
        <f t="shared" ca="1" si="963"/>
        <v>0</v>
      </c>
      <c r="AB707" s="24">
        <f t="shared" ca="1" si="963"/>
        <v>0</v>
      </c>
      <c r="AC707" s="24">
        <f t="shared" ca="1" si="963"/>
        <v>0</v>
      </c>
      <c r="AD707" s="24">
        <f t="shared" ca="1" si="963"/>
        <v>0</v>
      </c>
      <c r="AE707" s="24">
        <f t="shared" ca="1" si="963"/>
        <v>-2000000</v>
      </c>
      <c r="AF707" s="24">
        <f t="shared" ca="1" si="963"/>
        <v>-2000000</v>
      </c>
      <c r="AG707" s="24">
        <f t="shared" ca="1" si="963"/>
        <v>-2000000</v>
      </c>
      <c r="AH707" s="24">
        <f t="shared" ca="1" si="963"/>
        <v>-2000000</v>
      </c>
      <c r="AI707" s="24">
        <f t="shared" ca="1" si="963"/>
        <v>-2000000</v>
      </c>
      <c r="AJ707" s="24">
        <f t="shared" ca="1" si="963"/>
        <v>-2000000</v>
      </c>
      <c r="AK707" s="24">
        <f t="shared" ca="1" si="963"/>
        <v>-2000000</v>
      </c>
      <c r="AL707" s="24">
        <f t="shared" ca="1" si="963"/>
        <v>0</v>
      </c>
      <c r="AM707" s="24">
        <f t="shared" ca="1" si="963"/>
        <v>0</v>
      </c>
      <c r="AN707" s="24">
        <f t="shared" ca="1" si="963"/>
        <v>0</v>
      </c>
      <c r="AO707" s="24">
        <f t="shared" ca="1" si="963"/>
        <v>0</v>
      </c>
      <c r="AP707" s="24">
        <f t="shared" ca="1" si="963"/>
        <v>0</v>
      </c>
      <c r="AQ707" s="24">
        <f t="shared" ca="1" si="963"/>
        <v>0</v>
      </c>
      <c r="AR707" s="24">
        <f t="shared" ca="1" si="963"/>
        <v>0</v>
      </c>
      <c r="AS707" s="24">
        <f t="shared" ca="1" si="963"/>
        <v>0</v>
      </c>
      <c r="AT707" s="24">
        <f t="shared" ca="1" si="963"/>
        <v>0</v>
      </c>
      <c r="AU707" s="24">
        <f t="shared" ca="1" si="963"/>
        <v>0</v>
      </c>
      <c r="AV707" s="24">
        <f t="shared" ca="1" si="963"/>
        <v>0</v>
      </c>
      <c r="AW707" s="24">
        <f t="shared" ca="1" si="963"/>
        <v>0</v>
      </c>
      <c r="AX707" s="24">
        <f t="shared" ca="1" si="963"/>
        <v>0</v>
      </c>
      <c r="AY707" s="24">
        <f t="shared" ca="1" si="963"/>
        <v>0</v>
      </c>
      <c r="AZ707" s="24">
        <f t="shared" ca="1" si="963"/>
        <v>0</v>
      </c>
      <c r="BA707" s="24">
        <f t="shared" ca="1" si="963"/>
        <v>0</v>
      </c>
      <c r="BB707" s="24">
        <f t="shared" ca="1" si="963"/>
        <v>0</v>
      </c>
      <c r="BC707" s="24">
        <f t="shared" ca="1" si="963"/>
        <v>0</v>
      </c>
      <c r="BD707" s="24">
        <f t="shared" ca="1" si="963"/>
        <v>0</v>
      </c>
      <c r="BE707" s="24">
        <f t="shared" ca="1" si="963"/>
        <v>0</v>
      </c>
      <c r="BF707" s="24">
        <f t="shared" ca="1" si="963"/>
        <v>0</v>
      </c>
      <c r="BG707" s="24">
        <f t="shared" ca="1" si="963"/>
        <v>0</v>
      </c>
      <c r="BH707" s="24">
        <f t="shared" ca="1" si="963"/>
        <v>0</v>
      </c>
      <c r="BI707" s="24">
        <f t="shared" ca="1" si="963"/>
        <v>0</v>
      </c>
      <c r="BJ707" s="24">
        <f t="shared" ca="1" si="963"/>
        <v>0</v>
      </c>
      <c r="BK707" s="24">
        <f t="shared" ca="1" si="963"/>
        <v>0</v>
      </c>
      <c r="BL707" s="24">
        <f t="shared" ca="1" si="963"/>
        <v>0</v>
      </c>
      <c r="BM707" s="24">
        <f t="shared" ca="1" si="963"/>
        <v>0</v>
      </c>
      <c r="BN707" s="24">
        <f t="shared" ca="1" si="963"/>
        <v>0</v>
      </c>
      <c r="BO707" s="24">
        <f t="shared" ca="1" si="963"/>
        <v>0</v>
      </c>
      <c r="BP707" s="24">
        <f t="shared" ca="1" si="963"/>
        <v>0</v>
      </c>
      <c r="BQ707" s="24">
        <f t="shared" ca="1" si="963"/>
        <v>0</v>
      </c>
      <c r="BR707" s="24">
        <f t="shared" ca="1" si="963"/>
        <v>0</v>
      </c>
      <c r="BS707" s="24">
        <f t="shared" ca="1" si="963"/>
        <v>0</v>
      </c>
      <c r="BT707" s="24">
        <f t="shared" ca="1" si="963"/>
        <v>0</v>
      </c>
      <c r="BU707" s="24">
        <f t="shared" ca="1" si="963"/>
        <v>0</v>
      </c>
      <c r="BV707" s="24">
        <f t="shared" ca="1" si="963"/>
        <v>0</v>
      </c>
      <c r="BW707" s="24">
        <f t="shared" ca="1" si="963"/>
        <v>0</v>
      </c>
      <c r="BX707" s="24">
        <f t="shared" ca="1" si="963"/>
        <v>0</v>
      </c>
      <c r="BY707" s="24">
        <f t="shared" ca="1" si="963"/>
        <v>0</v>
      </c>
      <c r="BZ707" s="24">
        <f t="shared" ca="1" si="963"/>
        <v>0</v>
      </c>
      <c r="CA707" s="24">
        <f t="shared" ca="1" si="963"/>
        <v>0</v>
      </c>
      <c r="CB707" s="24">
        <f t="shared" ca="1" si="963"/>
        <v>0</v>
      </c>
      <c r="CC707" s="24">
        <f t="shared" ca="1" si="963"/>
        <v>0</v>
      </c>
      <c r="CD707" s="24">
        <f t="shared" ca="1" si="963"/>
        <v>0</v>
      </c>
      <c r="CE707" s="24">
        <f t="shared" ca="1" si="963"/>
        <v>0</v>
      </c>
      <c r="CF707" s="24">
        <f t="shared" ca="1" si="963"/>
        <v>0</v>
      </c>
      <c r="CG707" s="24">
        <f t="shared" ca="1" si="963"/>
        <v>0</v>
      </c>
      <c r="CH707" s="24">
        <f t="shared" ca="1" si="963"/>
        <v>0</v>
      </c>
      <c r="CI707" s="24">
        <f t="shared" ca="1" si="963"/>
        <v>0</v>
      </c>
      <c r="CJ707" s="24">
        <f t="shared" ca="1" si="963"/>
        <v>0</v>
      </c>
      <c r="CK707" s="24">
        <f t="shared" ref="CK707:CL707" ca="1" si="964">-(CK703+CK699)</f>
        <v>0</v>
      </c>
      <c r="CL707" s="24">
        <f t="shared" ca="1" si="964"/>
        <v>0</v>
      </c>
      <c r="CN707" s="24" t="e">
        <f t="shared" ref="CN707:DL707" ca="1" si="965">-(CN703+CN699)</f>
        <v>#N/A</v>
      </c>
      <c r="CO707" s="24" t="e">
        <f t="shared" ca="1" si="965"/>
        <v>#N/A</v>
      </c>
      <c r="CP707" s="24" t="e">
        <f t="shared" ca="1" si="965"/>
        <v>#N/A</v>
      </c>
      <c r="CQ707" s="24" t="e">
        <f t="shared" ca="1" si="965"/>
        <v>#N/A</v>
      </c>
      <c r="CR707" s="24" t="e">
        <f t="shared" ca="1" si="965"/>
        <v>#N/A</v>
      </c>
      <c r="CS707" s="24" t="e">
        <f t="shared" ca="1" si="965"/>
        <v>#N/A</v>
      </c>
      <c r="CT707" s="24" t="e">
        <f t="shared" ca="1" si="965"/>
        <v>#N/A</v>
      </c>
      <c r="CU707" s="24" t="e">
        <f t="shared" ca="1" si="965"/>
        <v>#N/A</v>
      </c>
      <c r="CV707" s="24" t="e">
        <f t="shared" ca="1" si="965"/>
        <v>#N/A</v>
      </c>
      <c r="CW707" s="24" t="e">
        <f t="shared" ca="1" si="965"/>
        <v>#N/A</v>
      </c>
      <c r="CX707" s="24" t="e">
        <f t="shared" ca="1" si="965"/>
        <v>#N/A</v>
      </c>
      <c r="CY707" s="24" t="e">
        <f t="shared" ca="1" si="965"/>
        <v>#N/A</v>
      </c>
      <c r="CZ707" s="24" t="e">
        <f t="shared" ca="1" si="965"/>
        <v>#N/A</v>
      </c>
      <c r="DA707" s="24" t="e">
        <f t="shared" ca="1" si="965"/>
        <v>#N/A</v>
      </c>
      <c r="DB707" s="24" t="e">
        <f t="shared" ca="1" si="965"/>
        <v>#N/A</v>
      </c>
      <c r="DC707" s="24" t="e">
        <f t="shared" ca="1" si="965"/>
        <v>#N/A</v>
      </c>
      <c r="DD707" s="24" t="e">
        <f t="shared" ca="1" si="965"/>
        <v>#N/A</v>
      </c>
      <c r="DE707" s="24" t="e">
        <f t="shared" ca="1" si="965"/>
        <v>#N/A</v>
      </c>
      <c r="DF707" s="24" t="e">
        <f t="shared" ca="1" si="965"/>
        <v>#N/A</v>
      </c>
      <c r="DG707" s="24" t="e">
        <f t="shared" ca="1" si="965"/>
        <v>#N/A</v>
      </c>
      <c r="DH707" s="24" t="e">
        <f t="shared" ca="1" si="965"/>
        <v>#N/A</v>
      </c>
      <c r="DI707" s="24" t="e">
        <f t="shared" ca="1" si="965"/>
        <v>#N/A</v>
      </c>
      <c r="DJ707" s="24" t="e">
        <f t="shared" ca="1" si="965"/>
        <v>#N/A</v>
      </c>
      <c r="DK707" s="24" t="e">
        <f t="shared" ca="1" si="965"/>
        <v>#N/A</v>
      </c>
      <c r="DL707" s="24" t="e">
        <f t="shared" ca="1" si="965"/>
        <v>#N/A</v>
      </c>
    </row>
    <row r="708" spans="2:116" x14ac:dyDescent="0.4">
      <c r="C708" t="s">
        <v>235</v>
      </c>
      <c r="D708" t="s">
        <v>761</v>
      </c>
      <c r="E708" s="8"/>
      <c r="G708" s="158" t="str">
        <f>G698&amp;" - "&amp;G681</f>
        <v>Units Constructed - (Primary label)</v>
      </c>
      <c r="H708" s="27"/>
      <c r="I708" s="78"/>
      <c r="J708" s="78"/>
      <c r="K708" s="24">
        <f t="shared" ca="1" si="958"/>
        <v>-14000000</v>
      </c>
      <c r="L708" s="24">
        <f t="shared" ca="1" si="958"/>
        <v>0</v>
      </c>
      <c r="M708" s="24">
        <f t="shared" ca="1" si="958"/>
        <v>0</v>
      </c>
      <c r="N708" s="24">
        <f t="shared" ca="1" si="958"/>
        <v>0</v>
      </c>
      <c r="O708" s="24">
        <f t="shared" ca="1" si="958"/>
        <v>0</v>
      </c>
      <c r="P708" s="24">
        <f t="shared" ca="1" si="958"/>
        <v>0</v>
      </c>
      <c r="R708" s="33"/>
      <c r="S708" s="24">
        <f ca="1">-S698</f>
        <v>-2000000</v>
      </c>
      <c r="T708" s="24">
        <f t="shared" ref="T708:CE708" ca="1" si="966">-T698</f>
        <v>-2000000</v>
      </c>
      <c r="U708" s="24">
        <f t="shared" ca="1" si="966"/>
        <v>-2000000</v>
      </c>
      <c r="V708" s="24">
        <f t="shared" ca="1" si="966"/>
        <v>-2000000</v>
      </c>
      <c r="W708" s="24">
        <f t="shared" ca="1" si="966"/>
        <v>-2000000</v>
      </c>
      <c r="X708" s="24">
        <f t="shared" ca="1" si="966"/>
        <v>-2000000</v>
      </c>
      <c r="Y708" s="24">
        <f t="shared" ca="1" si="966"/>
        <v>-2000000</v>
      </c>
      <c r="Z708" s="24">
        <f t="shared" ca="1" si="966"/>
        <v>0</v>
      </c>
      <c r="AA708" s="24">
        <f t="shared" ca="1" si="966"/>
        <v>0</v>
      </c>
      <c r="AB708" s="24">
        <f t="shared" ca="1" si="966"/>
        <v>0</v>
      </c>
      <c r="AC708" s="24">
        <f t="shared" ca="1" si="966"/>
        <v>0</v>
      </c>
      <c r="AD708" s="24">
        <f t="shared" ca="1" si="966"/>
        <v>0</v>
      </c>
      <c r="AE708" s="24">
        <f t="shared" ca="1" si="966"/>
        <v>0</v>
      </c>
      <c r="AF708" s="24">
        <f t="shared" ca="1" si="966"/>
        <v>0</v>
      </c>
      <c r="AG708" s="24">
        <f t="shared" ca="1" si="966"/>
        <v>0</v>
      </c>
      <c r="AH708" s="24">
        <f t="shared" ca="1" si="966"/>
        <v>0</v>
      </c>
      <c r="AI708" s="24">
        <f t="shared" ca="1" si="966"/>
        <v>0</v>
      </c>
      <c r="AJ708" s="24">
        <f t="shared" ca="1" si="966"/>
        <v>0</v>
      </c>
      <c r="AK708" s="24">
        <f t="shared" ca="1" si="966"/>
        <v>0</v>
      </c>
      <c r="AL708" s="24">
        <f t="shared" ca="1" si="966"/>
        <v>0</v>
      </c>
      <c r="AM708" s="24">
        <f t="shared" ca="1" si="966"/>
        <v>0</v>
      </c>
      <c r="AN708" s="24">
        <f t="shared" ca="1" si="966"/>
        <v>0</v>
      </c>
      <c r="AO708" s="24">
        <f t="shared" ca="1" si="966"/>
        <v>0</v>
      </c>
      <c r="AP708" s="24">
        <f t="shared" ca="1" si="966"/>
        <v>0</v>
      </c>
      <c r="AQ708" s="24">
        <f t="shared" ca="1" si="966"/>
        <v>0</v>
      </c>
      <c r="AR708" s="24">
        <f t="shared" ca="1" si="966"/>
        <v>0</v>
      </c>
      <c r="AS708" s="24">
        <f t="shared" ca="1" si="966"/>
        <v>0</v>
      </c>
      <c r="AT708" s="24">
        <f t="shared" ca="1" si="966"/>
        <v>0</v>
      </c>
      <c r="AU708" s="24">
        <f t="shared" ca="1" si="966"/>
        <v>0</v>
      </c>
      <c r="AV708" s="24">
        <f t="shared" ca="1" si="966"/>
        <v>0</v>
      </c>
      <c r="AW708" s="24">
        <f t="shared" ca="1" si="966"/>
        <v>0</v>
      </c>
      <c r="AX708" s="24">
        <f t="shared" ca="1" si="966"/>
        <v>0</v>
      </c>
      <c r="AY708" s="24">
        <f t="shared" ca="1" si="966"/>
        <v>0</v>
      </c>
      <c r="AZ708" s="24">
        <f t="shared" ca="1" si="966"/>
        <v>0</v>
      </c>
      <c r="BA708" s="24">
        <f t="shared" ca="1" si="966"/>
        <v>0</v>
      </c>
      <c r="BB708" s="24">
        <f t="shared" ca="1" si="966"/>
        <v>0</v>
      </c>
      <c r="BC708" s="24">
        <f t="shared" ca="1" si="966"/>
        <v>0</v>
      </c>
      <c r="BD708" s="24">
        <f t="shared" ca="1" si="966"/>
        <v>0</v>
      </c>
      <c r="BE708" s="24">
        <f t="shared" ca="1" si="966"/>
        <v>0</v>
      </c>
      <c r="BF708" s="24">
        <f t="shared" ca="1" si="966"/>
        <v>0</v>
      </c>
      <c r="BG708" s="24">
        <f t="shared" ca="1" si="966"/>
        <v>0</v>
      </c>
      <c r="BH708" s="24">
        <f t="shared" ca="1" si="966"/>
        <v>0</v>
      </c>
      <c r="BI708" s="24">
        <f t="shared" ca="1" si="966"/>
        <v>0</v>
      </c>
      <c r="BJ708" s="24">
        <f t="shared" ca="1" si="966"/>
        <v>0</v>
      </c>
      <c r="BK708" s="24">
        <f t="shared" ca="1" si="966"/>
        <v>0</v>
      </c>
      <c r="BL708" s="24">
        <f t="shared" ca="1" si="966"/>
        <v>0</v>
      </c>
      <c r="BM708" s="24">
        <f t="shared" ca="1" si="966"/>
        <v>0</v>
      </c>
      <c r="BN708" s="24">
        <f t="shared" ca="1" si="966"/>
        <v>0</v>
      </c>
      <c r="BO708" s="24">
        <f t="shared" ca="1" si="966"/>
        <v>0</v>
      </c>
      <c r="BP708" s="24">
        <f t="shared" ca="1" si="966"/>
        <v>0</v>
      </c>
      <c r="BQ708" s="24">
        <f t="shared" ca="1" si="966"/>
        <v>0</v>
      </c>
      <c r="BR708" s="24">
        <f t="shared" ca="1" si="966"/>
        <v>0</v>
      </c>
      <c r="BS708" s="24">
        <f t="shared" ca="1" si="966"/>
        <v>0</v>
      </c>
      <c r="BT708" s="24">
        <f t="shared" ca="1" si="966"/>
        <v>0</v>
      </c>
      <c r="BU708" s="24">
        <f t="shared" ca="1" si="966"/>
        <v>0</v>
      </c>
      <c r="BV708" s="24">
        <f t="shared" ca="1" si="966"/>
        <v>0</v>
      </c>
      <c r="BW708" s="24">
        <f t="shared" ca="1" si="966"/>
        <v>0</v>
      </c>
      <c r="BX708" s="24">
        <f t="shared" ca="1" si="966"/>
        <v>0</v>
      </c>
      <c r="BY708" s="24">
        <f t="shared" ca="1" si="966"/>
        <v>0</v>
      </c>
      <c r="BZ708" s="24">
        <f t="shared" ca="1" si="966"/>
        <v>0</v>
      </c>
      <c r="CA708" s="24">
        <f t="shared" ca="1" si="966"/>
        <v>0</v>
      </c>
      <c r="CB708" s="24">
        <f t="shared" ca="1" si="966"/>
        <v>0</v>
      </c>
      <c r="CC708" s="24">
        <f t="shared" ca="1" si="966"/>
        <v>0</v>
      </c>
      <c r="CD708" s="24">
        <f t="shared" ca="1" si="966"/>
        <v>0</v>
      </c>
      <c r="CE708" s="24">
        <f t="shared" ca="1" si="966"/>
        <v>0</v>
      </c>
      <c r="CF708" s="24">
        <f t="shared" ref="CF708:CL708" ca="1" si="967">-CF698</f>
        <v>0</v>
      </c>
      <c r="CG708" s="24">
        <f t="shared" ca="1" si="967"/>
        <v>0</v>
      </c>
      <c r="CH708" s="24">
        <f t="shared" ca="1" si="967"/>
        <v>0</v>
      </c>
      <c r="CI708" s="24">
        <f t="shared" ca="1" si="967"/>
        <v>0</v>
      </c>
      <c r="CJ708" s="24">
        <f t="shared" ca="1" si="967"/>
        <v>0</v>
      </c>
      <c r="CK708" s="24">
        <f t="shared" ca="1" si="967"/>
        <v>0</v>
      </c>
      <c r="CL708" s="24">
        <f t="shared" ca="1" si="967"/>
        <v>0</v>
      </c>
      <c r="CN708" s="24" t="e">
        <f t="shared" ref="CN708:DL708" ca="1" si="968">-CN698</f>
        <v>#REF!</v>
      </c>
      <c r="CO708" s="24" t="e">
        <f t="shared" ca="1" si="968"/>
        <v>#N/A</v>
      </c>
      <c r="CP708" s="24" t="e">
        <f t="shared" ca="1" si="968"/>
        <v>#N/A</v>
      </c>
      <c r="CQ708" s="24" t="e">
        <f t="shared" ca="1" si="968"/>
        <v>#N/A</v>
      </c>
      <c r="CR708" s="24" t="e">
        <f t="shared" ca="1" si="968"/>
        <v>#N/A</v>
      </c>
      <c r="CS708" s="24" t="e">
        <f t="shared" ca="1" si="968"/>
        <v>#N/A</v>
      </c>
      <c r="CT708" s="24" t="e">
        <f t="shared" ca="1" si="968"/>
        <v>#N/A</v>
      </c>
      <c r="CU708" s="24" t="e">
        <f t="shared" ca="1" si="968"/>
        <v>#N/A</v>
      </c>
      <c r="CV708" s="24" t="e">
        <f t="shared" ca="1" si="968"/>
        <v>#N/A</v>
      </c>
      <c r="CW708" s="24" t="e">
        <f t="shared" ca="1" si="968"/>
        <v>#N/A</v>
      </c>
      <c r="CX708" s="24" t="e">
        <f t="shared" ca="1" si="968"/>
        <v>#N/A</v>
      </c>
      <c r="CY708" s="24" t="e">
        <f t="shared" ca="1" si="968"/>
        <v>#N/A</v>
      </c>
      <c r="CZ708" s="24" t="e">
        <f t="shared" ca="1" si="968"/>
        <v>#N/A</v>
      </c>
      <c r="DA708" s="24" t="e">
        <f t="shared" ca="1" si="968"/>
        <v>#N/A</v>
      </c>
      <c r="DB708" s="24" t="e">
        <f t="shared" ca="1" si="968"/>
        <v>#N/A</v>
      </c>
      <c r="DC708" s="24" t="e">
        <f t="shared" ca="1" si="968"/>
        <v>#N/A</v>
      </c>
      <c r="DD708" s="24" t="e">
        <f t="shared" ca="1" si="968"/>
        <v>#N/A</v>
      </c>
      <c r="DE708" s="24" t="e">
        <f t="shared" ca="1" si="968"/>
        <v>#N/A</v>
      </c>
      <c r="DF708" s="24" t="e">
        <f t="shared" ca="1" si="968"/>
        <v>#N/A</v>
      </c>
      <c r="DG708" s="24" t="e">
        <f t="shared" ca="1" si="968"/>
        <v>#N/A</v>
      </c>
      <c r="DH708" s="24" t="e">
        <f t="shared" ca="1" si="968"/>
        <v>#N/A</v>
      </c>
      <c r="DI708" s="24" t="e">
        <f t="shared" ca="1" si="968"/>
        <v>#N/A</v>
      </c>
      <c r="DJ708" s="24" t="e">
        <f t="shared" ca="1" si="968"/>
        <v>#N/A</v>
      </c>
      <c r="DK708" s="24" t="e">
        <f t="shared" ca="1" si="968"/>
        <v>#N/A</v>
      </c>
      <c r="DL708" s="24" t="e">
        <f t="shared" ca="1" si="968"/>
        <v>#N/A</v>
      </c>
    </row>
    <row r="709" spans="2:116" x14ac:dyDescent="0.4">
      <c r="D709" t="s">
        <v>761</v>
      </c>
      <c r="E709" s="8"/>
      <c r="G709" s="125"/>
      <c r="H709" s="27"/>
      <c r="I709" s="78"/>
      <c r="J709" s="78"/>
      <c r="K709" s="24"/>
      <c r="L709" s="24"/>
      <c r="M709" s="24"/>
      <c r="N709" s="24"/>
      <c r="O709" s="24"/>
      <c r="P709" s="24"/>
      <c r="R709" s="33"/>
      <c r="S709" s="24"/>
      <c r="T709" s="24"/>
      <c r="U709" s="24"/>
      <c r="V709" s="24"/>
      <c r="W709" s="24"/>
      <c r="X709" s="24"/>
      <c r="Y709" s="24"/>
      <c r="Z709" s="24"/>
      <c r="AA709" s="24"/>
      <c r="AB709" s="24"/>
      <c r="AC709" s="24"/>
      <c r="AD709" s="24"/>
      <c r="AE709" s="24"/>
      <c r="AF709" s="24"/>
      <c r="AG709" s="24"/>
      <c r="AH709" s="24"/>
      <c r="AI709" s="24"/>
      <c r="AJ709" s="24"/>
      <c r="AK709" s="24"/>
      <c r="AL709" s="24"/>
      <c r="AM709" s="24"/>
      <c r="AN709" s="24"/>
      <c r="AO709" s="24"/>
      <c r="AP709" s="24"/>
      <c r="AQ709" s="24"/>
      <c r="AR709" s="24"/>
      <c r="AS709" s="24"/>
      <c r="AT709" s="24"/>
      <c r="AU709" s="24"/>
      <c r="AV709" s="24"/>
      <c r="AW709" s="24"/>
      <c r="AX709" s="24"/>
      <c r="AY709" s="24"/>
      <c r="AZ709" s="24"/>
      <c r="BA709" s="24"/>
      <c r="BB709" s="24"/>
      <c r="BC709" s="24"/>
      <c r="BD709" s="24"/>
      <c r="BE709" s="24"/>
      <c r="BF709" s="24"/>
      <c r="BG709" s="24"/>
      <c r="BH709" s="24"/>
      <c r="BI709" s="24"/>
      <c r="BJ709" s="24"/>
      <c r="BK709" s="24"/>
      <c r="BL709" s="24"/>
      <c r="BM709" s="24"/>
      <c r="BN709" s="24"/>
      <c r="BO709" s="24"/>
      <c r="BP709" s="24"/>
      <c r="BQ709" s="24"/>
      <c r="BR709" s="24"/>
      <c r="BS709" s="24"/>
      <c r="BT709" s="24"/>
      <c r="BU709" s="24"/>
      <c r="BV709" s="24"/>
      <c r="BW709" s="24"/>
      <c r="BX709" s="24"/>
      <c r="BY709" s="24"/>
      <c r="BZ709" s="24"/>
      <c r="CA709" s="24"/>
      <c r="CB709" s="24"/>
      <c r="CC709" s="24"/>
      <c r="CD709" s="24"/>
      <c r="CE709" s="24"/>
      <c r="CF709" s="24"/>
      <c r="CG709" s="24"/>
      <c r="CH709" s="24"/>
      <c r="CI709" s="24"/>
      <c r="CJ709" s="24"/>
      <c r="CK709" s="24"/>
      <c r="CL709" s="24"/>
      <c r="CN709" s="24"/>
      <c r="CO709" s="24"/>
      <c r="CP709" s="24"/>
      <c r="CQ709" s="24"/>
      <c r="CR709" s="24"/>
      <c r="CS709" s="24"/>
      <c r="CT709" s="24"/>
      <c r="CU709" s="24"/>
      <c r="CV709" s="24"/>
      <c r="CW709" s="24"/>
      <c r="CX709" s="24"/>
      <c r="CY709" s="24"/>
      <c r="CZ709" s="24"/>
      <c r="DA709" s="24"/>
      <c r="DB709" s="24"/>
      <c r="DC709" s="24"/>
      <c r="DD709" s="24"/>
      <c r="DE709" s="24"/>
      <c r="DF709" s="24"/>
      <c r="DG709" s="24"/>
      <c r="DH709" s="24"/>
      <c r="DI709" s="24"/>
      <c r="DJ709" s="24"/>
      <c r="DK709" s="24"/>
      <c r="DL709" s="24"/>
    </row>
    <row r="710" spans="2:116" x14ac:dyDescent="0.4">
      <c r="B710" t="s">
        <v>332</v>
      </c>
      <c r="D710" t="s">
        <v>761</v>
      </c>
      <c r="E710" s="8" t="str">
        <f t="shared" si="862"/>
        <v>710 ASSETSALE-PV</v>
      </c>
      <c r="G710" s="8" t="str">
        <f>G681</f>
        <v>(Primary label)</v>
      </c>
      <c r="H710" s="27"/>
      <c r="I710" s="78"/>
      <c r="J710" s="78"/>
      <c r="K710" s="33"/>
      <c r="L710" s="33"/>
      <c r="M710" s="33"/>
      <c r="N710" s="33"/>
      <c r="O710" s="33"/>
      <c r="P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3"/>
      <c r="AV710" s="33"/>
      <c r="AW710" s="33"/>
      <c r="AX710" s="33"/>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c r="BV710" s="33"/>
      <c r="BW710" s="33"/>
      <c r="BX710" s="33"/>
      <c r="BY710" s="33"/>
      <c r="BZ710" s="33"/>
      <c r="CA710" s="33"/>
      <c r="CB710" s="33"/>
      <c r="CC710" s="33"/>
      <c r="CD710" s="33"/>
      <c r="CE710" s="33"/>
      <c r="CF710" s="33"/>
      <c r="CG710" s="33"/>
      <c r="CH710" s="33"/>
      <c r="CI710" s="33"/>
      <c r="CJ710" s="33"/>
      <c r="CK710" s="33"/>
      <c r="CL710" s="33"/>
      <c r="CN710" s="78"/>
      <c r="CO710" s="33"/>
      <c r="CP710" s="33"/>
      <c r="CQ710" s="33"/>
      <c r="CR710" s="33"/>
      <c r="CS710" s="33"/>
      <c r="CT710" s="33"/>
      <c r="CU710" s="33"/>
      <c r="CV710" s="33"/>
      <c r="CW710" s="33"/>
      <c r="CX710" s="33"/>
      <c r="CY710" s="33"/>
      <c r="CZ710" s="33"/>
      <c r="DA710" s="33"/>
      <c r="DB710" s="33"/>
      <c r="DC710" s="33"/>
      <c r="DD710" s="33"/>
      <c r="DE710" s="33"/>
      <c r="DF710" s="33"/>
      <c r="DG710" s="33"/>
      <c r="DH710" s="33"/>
      <c r="DI710" s="33"/>
      <c r="DJ710" s="33"/>
      <c r="DK710" s="33"/>
      <c r="DL710" s="33"/>
    </row>
    <row r="711" spans="2:116" x14ac:dyDescent="0.4">
      <c r="B711" t="s">
        <v>332</v>
      </c>
      <c r="D711" t="s">
        <v>761</v>
      </c>
      <c r="E711" s="8" t="str">
        <f>ROW()&amp;" "&amp;D711</f>
        <v>711 ASSETSALE-PV</v>
      </c>
      <c r="G711" s="241" t="str">
        <f>IFERROR(SUBSTITUTE(G689,":",""),"no unit")</f>
        <v>Unit</v>
      </c>
      <c r="H711" s="27"/>
      <c r="I711" s="78"/>
      <c r="J711" s="78"/>
      <c r="K711" s="33"/>
      <c r="L711" s="33"/>
      <c r="M711" s="33"/>
      <c r="N711" s="33"/>
      <c r="O711" s="33"/>
      <c r="P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3"/>
      <c r="AV711" s="33"/>
      <c r="AW711" s="33"/>
      <c r="AX711" s="33"/>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c r="BV711" s="33"/>
      <c r="BW711" s="33"/>
      <c r="BX711" s="33"/>
      <c r="BY711" s="33"/>
      <c r="BZ711" s="33"/>
      <c r="CA711" s="33"/>
      <c r="CB711" s="33"/>
      <c r="CC711" s="33"/>
      <c r="CD711" s="33"/>
      <c r="CE711" s="33"/>
      <c r="CF711" s="33"/>
      <c r="CG711" s="33"/>
      <c r="CH711" s="33"/>
      <c r="CI711" s="33"/>
      <c r="CJ711" s="33"/>
      <c r="CK711" s="33"/>
      <c r="CL711" s="33"/>
      <c r="CN711" s="78"/>
      <c r="CO711" s="33"/>
      <c r="CP711" s="33"/>
      <c r="CQ711" s="33"/>
      <c r="CR711" s="33"/>
      <c r="CS711" s="33"/>
      <c r="CT711" s="33"/>
      <c r="CU711" s="33"/>
      <c r="CV711" s="33"/>
      <c r="CW711" s="33"/>
      <c r="CX711" s="33"/>
      <c r="CY711" s="33"/>
      <c r="CZ711" s="33"/>
      <c r="DA711" s="33"/>
      <c r="DB711" s="33"/>
      <c r="DC711" s="33"/>
      <c r="DD711" s="33"/>
      <c r="DE711" s="33"/>
      <c r="DF711" s="33"/>
      <c r="DG711" s="33"/>
      <c r="DH711" s="33"/>
      <c r="DI711" s="33"/>
      <c r="DJ711" s="33"/>
      <c r="DK711" s="33"/>
      <c r="DL711" s="33"/>
    </row>
    <row r="712" spans="2:116" x14ac:dyDescent="0.4">
      <c r="B712" t="s">
        <v>332</v>
      </c>
      <c r="D712" t="s">
        <v>761</v>
      </c>
      <c r="E712" s="8" t="str">
        <f t="shared" ref="E712:E717" si="969">ROW()&amp;" "&amp;D712</f>
        <v>712 ASSETSALE-PV</v>
      </c>
      <c r="G712" s="8" t="s">
        <v>334</v>
      </c>
      <c r="H712" s="27"/>
      <c r="I712" s="78"/>
      <c r="J712" s="78"/>
      <c r="K712" s="33"/>
      <c r="L712" s="33"/>
      <c r="M712" s="33"/>
      <c r="N712" s="33"/>
      <c r="O712" s="33"/>
      <c r="P712" s="33"/>
      <c r="R712" s="33"/>
      <c r="S712" s="4" t="str">
        <f t="shared" ref="S712:AX712" si="970">ADDRESS(ROW(S703),COLUMN(S703),2)</f>
        <v>S$703</v>
      </c>
      <c r="T712" s="4" t="str">
        <f t="shared" si="970"/>
        <v>T$703</v>
      </c>
      <c r="U712" s="4" t="str">
        <f t="shared" si="970"/>
        <v>U$703</v>
      </c>
      <c r="V712" s="4" t="str">
        <f t="shared" si="970"/>
        <v>V$703</v>
      </c>
      <c r="W712" s="4" t="str">
        <f t="shared" si="970"/>
        <v>W$703</v>
      </c>
      <c r="X712" s="4" t="str">
        <f t="shared" si="970"/>
        <v>X$703</v>
      </c>
      <c r="Y712" s="4" t="str">
        <f t="shared" si="970"/>
        <v>Y$703</v>
      </c>
      <c r="Z712" s="4" t="str">
        <f t="shared" si="970"/>
        <v>Z$703</v>
      </c>
      <c r="AA712" s="4" t="str">
        <f t="shared" si="970"/>
        <v>AA$703</v>
      </c>
      <c r="AB712" s="4" t="str">
        <f t="shared" si="970"/>
        <v>AB$703</v>
      </c>
      <c r="AC712" s="4" t="str">
        <f t="shared" si="970"/>
        <v>AC$703</v>
      </c>
      <c r="AD712" s="4" t="str">
        <f t="shared" si="970"/>
        <v>AD$703</v>
      </c>
      <c r="AE712" s="4" t="str">
        <f t="shared" si="970"/>
        <v>AE$703</v>
      </c>
      <c r="AF712" s="4" t="str">
        <f t="shared" si="970"/>
        <v>AF$703</v>
      </c>
      <c r="AG712" s="4" t="str">
        <f t="shared" si="970"/>
        <v>AG$703</v>
      </c>
      <c r="AH712" s="4" t="str">
        <f t="shared" si="970"/>
        <v>AH$703</v>
      </c>
      <c r="AI712" s="4" t="str">
        <f t="shared" si="970"/>
        <v>AI$703</v>
      </c>
      <c r="AJ712" s="4" t="str">
        <f t="shared" si="970"/>
        <v>AJ$703</v>
      </c>
      <c r="AK712" s="4" t="str">
        <f t="shared" si="970"/>
        <v>AK$703</v>
      </c>
      <c r="AL712" s="4" t="str">
        <f t="shared" si="970"/>
        <v>AL$703</v>
      </c>
      <c r="AM712" s="4" t="str">
        <f t="shared" si="970"/>
        <v>AM$703</v>
      </c>
      <c r="AN712" s="4" t="str">
        <f t="shared" si="970"/>
        <v>AN$703</v>
      </c>
      <c r="AO712" s="4" t="str">
        <f t="shared" si="970"/>
        <v>AO$703</v>
      </c>
      <c r="AP712" s="4" t="str">
        <f t="shared" si="970"/>
        <v>AP$703</v>
      </c>
      <c r="AQ712" s="4" t="str">
        <f t="shared" si="970"/>
        <v>AQ$703</v>
      </c>
      <c r="AR712" s="4" t="str">
        <f t="shared" si="970"/>
        <v>AR$703</v>
      </c>
      <c r="AS712" s="4" t="str">
        <f t="shared" si="970"/>
        <v>AS$703</v>
      </c>
      <c r="AT712" s="4" t="str">
        <f t="shared" si="970"/>
        <v>AT$703</v>
      </c>
      <c r="AU712" s="4" t="str">
        <f t="shared" si="970"/>
        <v>AU$703</v>
      </c>
      <c r="AV712" s="4" t="str">
        <f t="shared" si="970"/>
        <v>AV$703</v>
      </c>
      <c r="AW712" s="4" t="str">
        <f t="shared" si="970"/>
        <v>AW$703</v>
      </c>
      <c r="AX712" s="4" t="str">
        <f t="shared" si="970"/>
        <v>AX$703</v>
      </c>
      <c r="AY712" s="4" t="str">
        <f t="shared" ref="AY712:CD712" si="971">ADDRESS(ROW(AY703),COLUMN(AY703),2)</f>
        <v>AY$703</v>
      </c>
      <c r="AZ712" s="4" t="str">
        <f t="shared" si="971"/>
        <v>AZ$703</v>
      </c>
      <c r="BA712" s="4" t="str">
        <f t="shared" si="971"/>
        <v>BA$703</v>
      </c>
      <c r="BB712" s="4" t="str">
        <f t="shared" si="971"/>
        <v>BB$703</v>
      </c>
      <c r="BC712" s="4" t="str">
        <f t="shared" si="971"/>
        <v>BC$703</v>
      </c>
      <c r="BD712" s="4" t="str">
        <f t="shared" si="971"/>
        <v>BD$703</v>
      </c>
      <c r="BE712" s="4" t="str">
        <f t="shared" si="971"/>
        <v>BE$703</v>
      </c>
      <c r="BF712" s="4" t="str">
        <f t="shared" si="971"/>
        <v>BF$703</v>
      </c>
      <c r="BG712" s="4" t="str">
        <f t="shared" si="971"/>
        <v>BG$703</v>
      </c>
      <c r="BH712" s="4" t="str">
        <f t="shared" si="971"/>
        <v>BH$703</v>
      </c>
      <c r="BI712" s="4" t="str">
        <f t="shared" si="971"/>
        <v>BI$703</v>
      </c>
      <c r="BJ712" s="4" t="str">
        <f t="shared" si="971"/>
        <v>BJ$703</v>
      </c>
      <c r="BK712" s="4" t="str">
        <f t="shared" si="971"/>
        <v>BK$703</v>
      </c>
      <c r="BL712" s="4" t="str">
        <f t="shared" si="971"/>
        <v>BL$703</v>
      </c>
      <c r="BM712" s="4" t="str">
        <f t="shared" si="971"/>
        <v>BM$703</v>
      </c>
      <c r="BN712" s="4" t="str">
        <f t="shared" si="971"/>
        <v>BN$703</v>
      </c>
      <c r="BO712" s="4" t="str">
        <f t="shared" si="971"/>
        <v>BO$703</v>
      </c>
      <c r="BP712" s="4" t="str">
        <f t="shared" si="971"/>
        <v>BP$703</v>
      </c>
      <c r="BQ712" s="4" t="str">
        <f t="shared" si="971"/>
        <v>BQ$703</v>
      </c>
      <c r="BR712" s="4" t="str">
        <f t="shared" si="971"/>
        <v>BR$703</v>
      </c>
      <c r="BS712" s="4" t="str">
        <f t="shared" si="971"/>
        <v>BS$703</v>
      </c>
      <c r="BT712" s="4" t="str">
        <f t="shared" si="971"/>
        <v>BT$703</v>
      </c>
      <c r="BU712" s="4" t="str">
        <f t="shared" si="971"/>
        <v>BU$703</v>
      </c>
      <c r="BV712" s="4" t="str">
        <f t="shared" si="971"/>
        <v>BV$703</v>
      </c>
      <c r="BW712" s="4" t="str">
        <f t="shared" si="971"/>
        <v>BW$703</v>
      </c>
      <c r="BX712" s="4" t="str">
        <f t="shared" si="971"/>
        <v>BX$703</v>
      </c>
      <c r="BY712" s="4" t="str">
        <f t="shared" si="971"/>
        <v>BY$703</v>
      </c>
      <c r="BZ712" s="4" t="str">
        <f t="shared" si="971"/>
        <v>BZ$703</v>
      </c>
      <c r="CA712" s="4" t="str">
        <f t="shared" si="971"/>
        <v>CA$703</v>
      </c>
      <c r="CB712" s="4" t="str">
        <f t="shared" si="971"/>
        <v>CB$703</v>
      </c>
      <c r="CC712" s="4" t="str">
        <f t="shared" si="971"/>
        <v>CC$703</v>
      </c>
      <c r="CD712" s="4" t="str">
        <f t="shared" si="971"/>
        <v>CD$703</v>
      </c>
      <c r="CE712" s="4" t="str">
        <f t="shared" ref="CE712:CL712" si="972">ADDRESS(ROW(CE703),COLUMN(CE703),2)</f>
        <v>CE$703</v>
      </c>
      <c r="CF712" s="4" t="str">
        <f t="shared" si="972"/>
        <v>CF$703</v>
      </c>
      <c r="CG712" s="4" t="str">
        <f t="shared" si="972"/>
        <v>CG$703</v>
      </c>
      <c r="CH712" s="4" t="str">
        <f t="shared" si="972"/>
        <v>CH$703</v>
      </c>
      <c r="CI712" s="4" t="str">
        <f t="shared" si="972"/>
        <v>CI$703</v>
      </c>
      <c r="CJ712" s="4" t="str">
        <f t="shared" si="972"/>
        <v>CJ$703</v>
      </c>
      <c r="CK712" s="4" t="str">
        <f t="shared" si="972"/>
        <v>CK$703</v>
      </c>
      <c r="CL712" s="4" t="str">
        <f t="shared" si="972"/>
        <v>CL$703</v>
      </c>
      <c r="CN712" s="78"/>
      <c r="CO712" s="4" t="str">
        <f t="shared" ref="CO712:DL712" si="973">ADDRESS(ROW(CO703),COLUMN(CO703),2)</f>
        <v>CO$703</v>
      </c>
      <c r="CP712" s="4" t="str">
        <f t="shared" si="973"/>
        <v>CP$703</v>
      </c>
      <c r="CQ712" s="4" t="str">
        <f t="shared" si="973"/>
        <v>CQ$703</v>
      </c>
      <c r="CR712" s="4" t="str">
        <f t="shared" si="973"/>
        <v>CR$703</v>
      </c>
      <c r="CS712" s="4" t="str">
        <f t="shared" si="973"/>
        <v>CS$703</v>
      </c>
      <c r="CT712" s="4" t="str">
        <f t="shared" si="973"/>
        <v>CT$703</v>
      </c>
      <c r="CU712" s="4" t="str">
        <f t="shared" si="973"/>
        <v>CU$703</v>
      </c>
      <c r="CV712" s="4" t="str">
        <f t="shared" si="973"/>
        <v>CV$703</v>
      </c>
      <c r="CW712" s="4" t="str">
        <f t="shared" si="973"/>
        <v>CW$703</v>
      </c>
      <c r="CX712" s="4" t="str">
        <f t="shared" si="973"/>
        <v>CX$703</v>
      </c>
      <c r="CY712" s="4" t="str">
        <f t="shared" si="973"/>
        <v>CY$703</v>
      </c>
      <c r="CZ712" s="4" t="str">
        <f t="shared" si="973"/>
        <v>CZ$703</v>
      </c>
      <c r="DA712" s="4" t="str">
        <f t="shared" si="973"/>
        <v>DA$703</v>
      </c>
      <c r="DB712" s="4" t="str">
        <f t="shared" si="973"/>
        <v>DB$703</v>
      </c>
      <c r="DC712" s="4" t="str">
        <f t="shared" si="973"/>
        <v>DC$703</v>
      </c>
      <c r="DD712" s="4" t="str">
        <f t="shared" si="973"/>
        <v>DD$703</v>
      </c>
      <c r="DE712" s="4" t="str">
        <f t="shared" si="973"/>
        <v>DE$703</v>
      </c>
      <c r="DF712" s="4" t="str">
        <f t="shared" si="973"/>
        <v>DF$703</v>
      </c>
      <c r="DG712" s="4" t="str">
        <f t="shared" si="973"/>
        <v>DG$703</v>
      </c>
      <c r="DH712" s="4" t="str">
        <f t="shared" si="973"/>
        <v>DH$703</v>
      </c>
      <c r="DI712" s="4" t="str">
        <f t="shared" si="973"/>
        <v>DI$703</v>
      </c>
      <c r="DJ712" s="4" t="str">
        <f t="shared" si="973"/>
        <v>DJ$703</v>
      </c>
      <c r="DK712" s="4" t="str">
        <f t="shared" si="973"/>
        <v>DK$703</v>
      </c>
      <c r="DL712" s="4" t="str">
        <f t="shared" si="973"/>
        <v>DL$703</v>
      </c>
    </row>
    <row r="713" spans="2:116" x14ac:dyDescent="0.4">
      <c r="B713" t="s">
        <v>332</v>
      </c>
      <c r="D713" t="s">
        <v>761</v>
      </c>
      <c r="E713" s="8" t="str">
        <f t="shared" si="969"/>
        <v>713 ASSETSALE-PV</v>
      </c>
      <c r="G713" s="128" t="s">
        <v>333</v>
      </c>
      <c r="H713" s="56"/>
      <c r="I713" s="79"/>
      <c r="J713" s="79"/>
      <c r="K713" s="15"/>
      <c r="L713" s="15"/>
      <c r="M713" s="15"/>
      <c r="N713" s="15"/>
      <c r="O713" s="15"/>
      <c r="P713" s="15"/>
      <c r="R713" s="15"/>
      <c r="S713" s="179" t="str">
        <f t="shared" ref="S713:AX713" si="974">S684</f>
        <v>S680</v>
      </c>
      <c r="T713" s="179" t="str">
        <f t="shared" si="974"/>
        <v>T680</v>
      </c>
      <c r="U713" s="179" t="str">
        <f t="shared" si="974"/>
        <v>U680</v>
      </c>
      <c r="V713" s="179" t="str">
        <f t="shared" si="974"/>
        <v>V680</v>
      </c>
      <c r="W713" s="179" t="str">
        <f t="shared" si="974"/>
        <v>W680</v>
      </c>
      <c r="X713" s="179" t="str">
        <f t="shared" si="974"/>
        <v>X680</v>
      </c>
      <c r="Y713" s="179" t="str">
        <f t="shared" si="974"/>
        <v>Y680</v>
      </c>
      <c r="Z713" s="179" t="str">
        <f t="shared" si="974"/>
        <v>Z680</v>
      </c>
      <c r="AA713" s="179" t="str">
        <f t="shared" si="974"/>
        <v>AA680</v>
      </c>
      <c r="AB713" s="179" t="str">
        <f t="shared" si="974"/>
        <v>AB680</v>
      </c>
      <c r="AC713" s="179" t="str">
        <f t="shared" si="974"/>
        <v>AC680</v>
      </c>
      <c r="AD713" s="179" t="str">
        <f t="shared" si="974"/>
        <v>AD680</v>
      </c>
      <c r="AE713" s="179" t="str">
        <f t="shared" si="974"/>
        <v>AE680</v>
      </c>
      <c r="AF713" s="179" t="str">
        <f t="shared" si="974"/>
        <v>AF680</v>
      </c>
      <c r="AG713" s="179" t="str">
        <f t="shared" si="974"/>
        <v>AG680</v>
      </c>
      <c r="AH713" s="179" t="str">
        <f t="shared" si="974"/>
        <v>AH680</v>
      </c>
      <c r="AI713" s="179" t="str">
        <f t="shared" si="974"/>
        <v>AI680</v>
      </c>
      <c r="AJ713" s="179" t="str">
        <f t="shared" si="974"/>
        <v>AJ680</v>
      </c>
      <c r="AK713" s="179" t="str">
        <f t="shared" si="974"/>
        <v>AK680</v>
      </c>
      <c r="AL713" s="179" t="str">
        <f t="shared" si="974"/>
        <v>AL680</v>
      </c>
      <c r="AM713" s="179" t="str">
        <f t="shared" si="974"/>
        <v>AM680</v>
      </c>
      <c r="AN713" s="179" t="str">
        <f t="shared" si="974"/>
        <v>AN680</v>
      </c>
      <c r="AO713" s="179" t="str">
        <f t="shared" si="974"/>
        <v>AO680</v>
      </c>
      <c r="AP713" s="179" t="str">
        <f t="shared" si="974"/>
        <v>AP680</v>
      </c>
      <c r="AQ713" s="179" t="str">
        <f t="shared" si="974"/>
        <v>AQ680</v>
      </c>
      <c r="AR713" s="179" t="str">
        <f t="shared" si="974"/>
        <v>AR680</v>
      </c>
      <c r="AS713" s="179" t="str">
        <f t="shared" si="974"/>
        <v>AS680</v>
      </c>
      <c r="AT713" s="179" t="str">
        <f t="shared" si="974"/>
        <v>AT680</v>
      </c>
      <c r="AU713" s="179" t="str">
        <f t="shared" si="974"/>
        <v>AU680</v>
      </c>
      <c r="AV713" s="179" t="str">
        <f t="shared" si="974"/>
        <v>AV680</v>
      </c>
      <c r="AW713" s="179" t="str">
        <f t="shared" si="974"/>
        <v>AW680</v>
      </c>
      <c r="AX713" s="179" t="str">
        <f t="shared" si="974"/>
        <v>AX680</v>
      </c>
      <c r="AY713" s="179" t="str">
        <f t="shared" ref="AY713:CD713" si="975">AY684</f>
        <v>AY680</v>
      </c>
      <c r="AZ713" s="179" t="str">
        <f t="shared" si="975"/>
        <v>AZ680</v>
      </c>
      <c r="BA713" s="179" t="str">
        <f t="shared" si="975"/>
        <v>BA680</v>
      </c>
      <c r="BB713" s="179" t="str">
        <f t="shared" si="975"/>
        <v>BB680</v>
      </c>
      <c r="BC713" s="179" t="str">
        <f t="shared" si="975"/>
        <v>BC680</v>
      </c>
      <c r="BD713" s="179" t="str">
        <f t="shared" si="975"/>
        <v>BD680</v>
      </c>
      <c r="BE713" s="179" t="str">
        <f t="shared" si="975"/>
        <v>BE680</v>
      </c>
      <c r="BF713" s="179" t="str">
        <f t="shared" si="975"/>
        <v>BF680</v>
      </c>
      <c r="BG713" s="179" t="str">
        <f t="shared" si="975"/>
        <v>BG680</v>
      </c>
      <c r="BH713" s="179" t="str">
        <f t="shared" si="975"/>
        <v>BH680</v>
      </c>
      <c r="BI713" s="179" t="str">
        <f t="shared" si="975"/>
        <v>BI680</v>
      </c>
      <c r="BJ713" s="179" t="str">
        <f t="shared" si="975"/>
        <v>BJ680</v>
      </c>
      <c r="BK713" s="179" t="str">
        <f t="shared" si="975"/>
        <v>BK680</v>
      </c>
      <c r="BL713" s="179" t="str">
        <f t="shared" si="975"/>
        <v>BL680</v>
      </c>
      <c r="BM713" s="179" t="str">
        <f t="shared" si="975"/>
        <v>BM680</v>
      </c>
      <c r="BN713" s="179" t="str">
        <f t="shared" si="975"/>
        <v>BN680</v>
      </c>
      <c r="BO713" s="179" t="str">
        <f t="shared" si="975"/>
        <v>BO680</v>
      </c>
      <c r="BP713" s="179" t="str">
        <f t="shared" si="975"/>
        <v>BP680</v>
      </c>
      <c r="BQ713" s="179" t="str">
        <f t="shared" si="975"/>
        <v>BQ680</v>
      </c>
      <c r="BR713" s="179" t="str">
        <f t="shared" si="975"/>
        <v>BR680</v>
      </c>
      <c r="BS713" s="179" t="str">
        <f t="shared" si="975"/>
        <v>BS680</v>
      </c>
      <c r="BT713" s="179" t="str">
        <f t="shared" si="975"/>
        <v>BT680</v>
      </c>
      <c r="BU713" s="179" t="str">
        <f t="shared" si="975"/>
        <v>BU680</v>
      </c>
      <c r="BV713" s="179" t="str">
        <f t="shared" si="975"/>
        <v>BV680</v>
      </c>
      <c r="BW713" s="179" t="str">
        <f t="shared" si="975"/>
        <v>BW680</v>
      </c>
      <c r="BX713" s="179" t="str">
        <f t="shared" si="975"/>
        <v>BX680</v>
      </c>
      <c r="BY713" s="179" t="str">
        <f t="shared" si="975"/>
        <v>BY680</v>
      </c>
      <c r="BZ713" s="179" t="str">
        <f t="shared" si="975"/>
        <v>BZ680</v>
      </c>
      <c r="CA713" s="179" t="str">
        <f t="shared" si="975"/>
        <v>CA680</v>
      </c>
      <c r="CB713" s="179" t="str">
        <f t="shared" si="975"/>
        <v>CB680</v>
      </c>
      <c r="CC713" s="179" t="str">
        <f t="shared" si="975"/>
        <v>CC680</v>
      </c>
      <c r="CD713" s="179" t="str">
        <f t="shared" si="975"/>
        <v>CD680</v>
      </c>
      <c r="CE713" s="179" t="str">
        <f t="shared" ref="CE713:CL713" si="976">CE684</f>
        <v>CE680</v>
      </c>
      <c r="CF713" s="179" t="str">
        <f t="shared" si="976"/>
        <v>CF680</v>
      </c>
      <c r="CG713" s="179" t="str">
        <f t="shared" si="976"/>
        <v>CG680</v>
      </c>
      <c r="CH713" s="179" t="str">
        <f t="shared" si="976"/>
        <v>CH680</v>
      </c>
      <c r="CI713" s="179" t="str">
        <f t="shared" si="976"/>
        <v>CI680</v>
      </c>
      <c r="CJ713" s="179" t="str">
        <f t="shared" si="976"/>
        <v>CJ680</v>
      </c>
      <c r="CK713" s="179" t="str">
        <f t="shared" si="976"/>
        <v>CK680</v>
      </c>
      <c r="CL713" s="179" t="str">
        <f t="shared" si="976"/>
        <v>CL680</v>
      </c>
      <c r="CN713" s="79"/>
      <c r="CO713" s="179" t="str">
        <f t="shared" ref="CO713:DL713" si="977">CO684</f>
        <v>CO$17</v>
      </c>
      <c r="CP713" s="179" t="str">
        <f t="shared" si="977"/>
        <v>CP$17</v>
      </c>
      <c r="CQ713" s="179" t="str">
        <f t="shared" si="977"/>
        <v>CQ$17</v>
      </c>
      <c r="CR713" s="179" t="str">
        <f t="shared" si="977"/>
        <v>CR$17</v>
      </c>
      <c r="CS713" s="179" t="str">
        <f t="shared" si="977"/>
        <v>CS$17</v>
      </c>
      <c r="CT713" s="179" t="str">
        <f t="shared" si="977"/>
        <v>CT$17</v>
      </c>
      <c r="CU713" s="179" t="str">
        <f t="shared" si="977"/>
        <v>CU$17</v>
      </c>
      <c r="CV713" s="179" t="str">
        <f t="shared" si="977"/>
        <v>CV$17</v>
      </c>
      <c r="CW713" s="179" t="str">
        <f t="shared" si="977"/>
        <v>CW$17</v>
      </c>
      <c r="CX713" s="179" t="str">
        <f t="shared" si="977"/>
        <v>CX$17</v>
      </c>
      <c r="CY713" s="179" t="str">
        <f t="shared" si="977"/>
        <v>CY$17</v>
      </c>
      <c r="CZ713" s="179" t="str">
        <f t="shared" si="977"/>
        <v>CZ$17</v>
      </c>
      <c r="DA713" s="179" t="str">
        <f t="shared" si="977"/>
        <v>DA$17</v>
      </c>
      <c r="DB713" s="179" t="str">
        <f t="shared" si="977"/>
        <v>DB$17</v>
      </c>
      <c r="DC713" s="179" t="str">
        <f t="shared" si="977"/>
        <v>DC$17</v>
      </c>
      <c r="DD713" s="179" t="str">
        <f t="shared" si="977"/>
        <v>DD$17</v>
      </c>
      <c r="DE713" s="179" t="str">
        <f t="shared" si="977"/>
        <v>DE$17</v>
      </c>
      <c r="DF713" s="179" t="str">
        <f t="shared" si="977"/>
        <v>DF$17</v>
      </c>
      <c r="DG713" s="179" t="str">
        <f t="shared" si="977"/>
        <v>DG$17</v>
      </c>
      <c r="DH713" s="179" t="str">
        <f t="shared" si="977"/>
        <v>DH$17</v>
      </c>
      <c r="DI713" s="179" t="str">
        <f t="shared" si="977"/>
        <v>DI$17</v>
      </c>
      <c r="DJ713" s="179" t="str">
        <f t="shared" si="977"/>
        <v>DJ$17</v>
      </c>
      <c r="DK713" s="179" t="str">
        <f t="shared" si="977"/>
        <v>DK$17</v>
      </c>
      <c r="DL713" s="179" t="str">
        <f t="shared" si="977"/>
        <v>DL$17</v>
      </c>
    </row>
    <row r="714" spans="2:116" x14ac:dyDescent="0.4">
      <c r="B714" t="s">
        <v>332</v>
      </c>
      <c r="D714" t="s">
        <v>761</v>
      </c>
      <c r="E714" s="8" t="str">
        <f t="shared" si="969"/>
        <v>714 ASSETSALE-PV</v>
      </c>
      <c r="G714" s="8" t="str">
        <f>G685</f>
        <v>(Secondary label)</v>
      </c>
      <c r="H714" s="12"/>
      <c r="I714" s="60"/>
      <c r="J714" s="60"/>
      <c r="K714" s="15"/>
      <c r="L714" s="15"/>
      <c r="M714" s="15"/>
      <c r="N714" s="15"/>
      <c r="O714" s="15"/>
      <c r="P714" s="15"/>
      <c r="R714" s="15"/>
      <c r="S714" s="179">
        <f t="shared" ref="S714:AX714" si="978">S685</f>
        <v>0</v>
      </c>
      <c r="T714" s="179">
        <f t="shared" si="978"/>
        <v>0</v>
      </c>
      <c r="U714" s="179">
        <f t="shared" si="978"/>
        <v>0</v>
      </c>
      <c r="V714" s="179">
        <f t="shared" si="978"/>
        <v>0</v>
      </c>
      <c r="W714" s="179">
        <f t="shared" si="978"/>
        <v>0</v>
      </c>
      <c r="X714" s="179">
        <f t="shared" si="978"/>
        <v>0</v>
      </c>
      <c r="Y714" s="179">
        <f t="shared" si="978"/>
        <v>0</v>
      </c>
      <c r="Z714" s="179">
        <f t="shared" si="978"/>
        <v>0</v>
      </c>
      <c r="AA714" s="179">
        <f t="shared" si="978"/>
        <v>0</v>
      </c>
      <c r="AB714" s="179">
        <f t="shared" si="978"/>
        <v>0</v>
      </c>
      <c r="AC714" s="179">
        <f t="shared" si="978"/>
        <v>0</v>
      </c>
      <c r="AD714" s="179">
        <f t="shared" si="978"/>
        <v>0</v>
      </c>
      <c r="AE714" s="179">
        <f t="shared" si="978"/>
        <v>0</v>
      </c>
      <c r="AF714" s="179">
        <f t="shared" si="978"/>
        <v>0</v>
      </c>
      <c r="AG714" s="179">
        <f t="shared" si="978"/>
        <v>0</v>
      </c>
      <c r="AH714" s="179">
        <f t="shared" si="978"/>
        <v>0</v>
      </c>
      <c r="AI714" s="179">
        <f t="shared" si="978"/>
        <v>0</v>
      </c>
      <c r="AJ714" s="179">
        <f t="shared" si="978"/>
        <v>0</v>
      </c>
      <c r="AK714" s="179">
        <f t="shared" si="978"/>
        <v>0</v>
      </c>
      <c r="AL714" s="179">
        <f t="shared" si="978"/>
        <v>0</v>
      </c>
      <c r="AM714" s="179">
        <f t="shared" si="978"/>
        <v>0</v>
      </c>
      <c r="AN714" s="179">
        <f t="shared" si="978"/>
        <v>0</v>
      </c>
      <c r="AO714" s="179">
        <f t="shared" si="978"/>
        <v>0</v>
      </c>
      <c r="AP714" s="179">
        <f t="shared" si="978"/>
        <v>0</v>
      </c>
      <c r="AQ714" s="179">
        <f t="shared" si="978"/>
        <v>0</v>
      </c>
      <c r="AR714" s="179">
        <f t="shared" si="978"/>
        <v>0</v>
      </c>
      <c r="AS714" s="179">
        <f t="shared" si="978"/>
        <v>0</v>
      </c>
      <c r="AT714" s="179">
        <f t="shared" si="978"/>
        <v>0</v>
      </c>
      <c r="AU714" s="179">
        <f t="shared" si="978"/>
        <v>0</v>
      </c>
      <c r="AV714" s="179">
        <f t="shared" si="978"/>
        <v>0</v>
      </c>
      <c r="AW714" s="179">
        <f t="shared" si="978"/>
        <v>0</v>
      </c>
      <c r="AX714" s="179">
        <f t="shared" si="978"/>
        <v>0</v>
      </c>
      <c r="AY714" s="179">
        <f t="shared" ref="AY714:CD714" si="979">AY685</f>
        <v>0</v>
      </c>
      <c r="AZ714" s="179">
        <f t="shared" si="979"/>
        <v>0</v>
      </c>
      <c r="BA714" s="179">
        <f t="shared" si="979"/>
        <v>0</v>
      </c>
      <c r="BB714" s="179">
        <f t="shared" si="979"/>
        <v>0</v>
      </c>
      <c r="BC714" s="179">
        <f t="shared" si="979"/>
        <v>0</v>
      </c>
      <c r="BD714" s="179">
        <f t="shared" si="979"/>
        <v>0</v>
      </c>
      <c r="BE714" s="179">
        <f t="shared" si="979"/>
        <v>0</v>
      </c>
      <c r="BF714" s="179">
        <f t="shared" si="979"/>
        <v>0</v>
      </c>
      <c r="BG714" s="179">
        <f t="shared" si="979"/>
        <v>0</v>
      </c>
      <c r="BH714" s="179">
        <f t="shared" si="979"/>
        <v>0</v>
      </c>
      <c r="BI714" s="179">
        <f t="shared" si="979"/>
        <v>0</v>
      </c>
      <c r="BJ714" s="179">
        <f t="shared" si="979"/>
        <v>0</v>
      </c>
      <c r="BK714" s="179">
        <f t="shared" si="979"/>
        <v>0</v>
      </c>
      <c r="BL714" s="179">
        <f t="shared" si="979"/>
        <v>0</v>
      </c>
      <c r="BM714" s="179">
        <f t="shared" si="979"/>
        <v>0</v>
      </c>
      <c r="BN714" s="179">
        <f t="shared" si="979"/>
        <v>0</v>
      </c>
      <c r="BO714" s="179">
        <f t="shared" si="979"/>
        <v>0</v>
      </c>
      <c r="BP714" s="179">
        <f t="shared" si="979"/>
        <v>0</v>
      </c>
      <c r="BQ714" s="179">
        <f t="shared" si="979"/>
        <v>0</v>
      </c>
      <c r="BR714" s="179">
        <f t="shared" si="979"/>
        <v>0</v>
      </c>
      <c r="BS714" s="179">
        <f t="shared" si="979"/>
        <v>0</v>
      </c>
      <c r="BT714" s="179">
        <f t="shared" si="979"/>
        <v>0</v>
      </c>
      <c r="BU714" s="179">
        <f t="shared" si="979"/>
        <v>0</v>
      </c>
      <c r="BV714" s="179">
        <f t="shared" si="979"/>
        <v>0</v>
      </c>
      <c r="BW714" s="179">
        <f t="shared" si="979"/>
        <v>0</v>
      </c>
      <c r="BX714" s="179">
        <f t="shared" si="979"/>
        <v>0</v>
      </c>
      <c r="BY714" s="179">
        <f t="shared" si="979"/>
        <v>0</v>
      </c>
      <c r="BZ714" s="179">
        <f t="shared" si="979"/>
        <v>0</v>
      </c>
      <c r="CA714" s="179">
        <f t="shared" si="979"/>
        <v>0</v>
      </c>
      <c r="CB714" s="179">
        <f t="shared" si="979"/>
        <v>0</v>
      </c>
      <c r="CC714" s="179">
        <f t="shared" si="979"/>
        <v>0</v>
      </c>
      <c r="CD714" s="179">
        <f t="shared" si="979"/>
        <v>0</v>
      </c>
      <c r="CE714" s="179">
        <f t="shared" ref="CE714:CL714" si="980">CE685</f>
        <v>0</v>
      </c>
      <c r="CF714" s="179">
        <f t="shared" si="980"/>
        <v>0</v>
      </c>
      <c r="CG714" s="179">
        <f t="shared" si="980"/>
        <v>0</v>
      </c>
      <c r="CH714" s="179">
        <f t="shared" si="980"/>
        <v>0</v>
      </c>
      <c r="CI714" s="179">
        <f t="shared" si="980"/>
        <v>0</v>
      </c>
      <c r="CJ714" s="179">
        <f t="shared" si="980"/>
        <v>0</v>
      </c>
      <c r="CK714" s="179">
        <f t="shared" si="980"/>
        <v>0</v>
      </c>
      <c r="CL714" s="179">
        <f t="shared" si="980"/>
        <v>0</v>
      </c>
      <c r="CN714" s="60"/>
      <c r="CO714" s="179">
        <f t="shared" ref="CO714:DL714" si="981">CO685</f>
        <v>0</v>
      </c>
      <c r="CP714" s="179">
        <f t="shared" si="981"/>
        <v>0</v>
      </c>
      <c r="CQ714" s="179">
        <f t="shared" si="981"/>
        <v>0</v>
      </c>
      <c r="CR714" s="179">
        <f t="shared" si="981"/>
        <v>0</v>
      </c>
      <c r="CS714" s="179">
        <f t="shared" si="981"/>
        <v>0</v>
      </c>
      <c r="CT714" s="179">
        <f t="shared" si="981"/>
        <v>0</v>
      </c>
      <c r="CU714" s="179">
        <f t="shared" si="981"/>
        <v>0</v>
      </c>
      <c r="CV714" s="179">
        <f t="shared" si="981"/>
        <v>0</v>
      </c>
      <c r="CW714" s="179">
        <f t="shared" si="981"/>
        <v>0</v>
      </c>
      <c r="CX714" s="179">
        <f t="shared" si="981"/>
        <v>0</v>
      </c>
      <c r="CY714" s="179">
        <f t="shared" si="981"/>
        <v>0</v>
      </c>
      <c r="CZ714" s="179">
        <f t="shared" si="981"/>
        <v>0</v>
      </c>
      <c r="DA714" s="179">
        <f t="shared" si="981"/>
        <v>0</v>
      </c>
      <c r="DB714" s="179">
        <f t="shared" si="981"/>
        <v>0</v>
      </c>
      <c r="DC714" s="179">
        <f t="shared" si="981"/>
        <v>0</v>
      </c>
      <c r="DD714" s="179">
        <f t="shared" si="981"/>
        <v>0</v>
      </c>
      <c r="DE714" s="179">
        <f t="shared" si="981"/>
        <v>0</v>
      </c>
      <c r="DF714" s="179">
        <f t="shared" si="981"/>
        <v>0</v>
      </c>
      <c r="DG714" s="179">
        <f t="shared" si="981"/>
        <v>0</v>
      </c>
      <c r="DH714" s="179">
        <f t="shared" si="981"/>
        <v>0</v>
      </c>
      <c r="DI714" s="179">
        <f t="shared" si="981"/>
        <v>0</v>
      </c>
      <c r="DJ714" s="179">
        <f t="shared" si="981"/>
        <v>0</v>
      </c>
      <c r="DK714" s="179">
        <f t="shared" si="981"/>
        <v>0</v>
      </c>
      <c r="DL714" s="179">
        <f t="shared" si="981"/>
        <v>0</v>
      </c>
    </row>
    <row r="715" spans="2:116" x14ac:dyDescent="0.4">
      <c r="B715" t="s">
        <v>332</v>
      </c>
      <c r="D715" t="s">
        <v>761</v>
      </c>
      <c r="E715" s="8" t="str">
        <f t="shared" si="969"/>
        <v>715 ASSETSALE-PV</v>
      </c>
      <c r="G715" s="8" t="str">
        <f>G686</f>
        <v xml:space="preserve">secondary unit </v>
      </c>
      <c r="H715" s="12"/>
      <c r="I715" s="60"/>
      <c r="J715" s="60"/>
      <c r="K715" s="15"/>
      <c r="L715" s="15"/>
      <c r="M715" s="15"/>
      <c r="N715" s="15"/>
      <c r="O715" s="15"/>
      <c r="P715" s="15"/>
      <c r="R715" s="15"/>
      <c r="S715" s="179"/>
      <c r="T715" s="179"/>
      <c r="U715" s="179"/>
      <c r="V715" s="179"/>
      <c r="W715" s="179"/>
      <c r="X715" s="179"/>
      <c r="Y715" s="179"/>
      <c r="Z715" s="179"/>
      <c r="AA715" s="179"/>
      <c r="AB715" s="179"/>
      <c r="AC715" s="179"/>
      <c r="AD715" s="179"/>
      <c r="AE715" s="179"/>
      <c r="AF715" s="179"/>
      <c r="AG715" s="179"/>
      <c r="AH715" s="179"/>
      <c r="AI715" s="179"/>
      <c r="AJ715" s="179"/>
      <c r="AK715" s="179"/>
      <c r="AL715" s="179"/>
      <c r="AM715" s="179"/>
      <c r="AN715" s="179"/>
      <c r="AO715" s="179"/>
      <c r="AP715" s="179"/>
      <c r="AQ715" s="179"/>
      <c r="AR715" s="179"/>
      <c r="AS715" s="179"/>
      <c r="AT715" s="179"/>
      <c r="AU715" s="179"/>
      <c r="AV715" s="179"/>
      <c r="AW715" s="179"/>
      <c r="AX715" s="179"/>
      <c r="AY715" s="179"/>
      <c r="AZ715" s="179"/>
      <c r="BA715" s="179"/>
      <c r="BB715" s="179"/>
      <c r="BC715" s="179"/>
      <c r="BD715" s="179"/>
      <c r="BE715" s="179"/>
      <c r="BF715" s="179"/>
      <c r="BG715" s="179"/>
      <c r="BH715" s="179"/>
      <c r="BI715" s="179"/>
      <c r="BJ715" s="179"/>
      <c r="BK715" s="179"/>
      <c r="BL715" s="179"/>
      <c r="BM715" s="179"/>
      <c r="BN715" s="179"/>
      <c r="BO715" s="179"/>
      <c r="BP715" s="179"/>
      <c r="BQ715" s="179"/>
      <c r="BR715" s="179"/>
      <c r="BS715" s="179"/>
      <c r="BT715" s="179"/>
      <c r="BU715" s="179"/>
      <c r="BV715" s="179"/>
      <c r="BW715" s="179"/>
      <c r="BX715" s="179"/>
      <c r="BY715" s="179"/>
      <c r="BZ715" s="179"/>
      <c r="CA715" s="179"/>
      <c r="CB715" s="179"/>
      <c r="CC715" s="179"/>
      <c r="CD715" s="179"/>
      <c r="CE715" s="179"/>
      <c r="CF715" s="179"/>
      <c r="CG715" s="179"/>
      <c r="CH715" s="179"/>
      <c r="CI715" s="179"/>
      <c r="CJ715" s="179"/>
      <c r="CK715" s="179"/>
      <c r="CL715" s="179"/>
      <c r="CN715" s="60"/>
      <c r="CO715" s="179"/>
      <c r="CP715" s="179"/>
      <c r="CQ715" s="179"/>
      <c r="CR715" s="179"/>
      <c r="CS715" s="179"/>
      <c r="CT715" s="179"/>
      <c r="CU715" s="179"/>
      <c r="CV715" s="179"/>
      <c r="CW715" s="179"/>
      <c r="CX715" s="179"/>
      <c r="CY715" s="179"/>
      <c r="CZ715" s="179"/>
      <c r="DA715" s="179"/>
      <c r="DB715" s="179"/>
      <c r="DC715" s="179"/>
      <c r="DD715" s="179"/>
      <c r="DE715" s="179"/>
      <c r="DF715" s="179"/>
      <c r="DG715" s="179"/>
      <c r="DH715" s="179"/>
      <c r="DI715" s="179"/>
      <c r="DJ715" s="179"/>
      <c r="DK715" s="179"/>
      <c r="DL715" s="179"/>
    </row>
    <row r="716" spans="2:116" x14ac:dyDescent="0.4">
      <c r="B716" t="s">
        <v>332</v>
      </c>
      <c r="D716" t="s">
        <v>761</v>
      </c>
      <c r="E716" s="8" t="str">
        <f t="shared" si="969"/>
        <v>716 ASSETSALE-PV</v>
      </c>
      <c r="G716" s="8" t="str">
        <f>G687</f>
        <v>Secondary revenue driver</v>
      </c>
      <c r="H716" s="12"/>
      <c r="I716" s="60"/>
      <c r="J716" s="60"/>
      <c r="K716" s="15"/>
      <c r="L716" s="15"/>
      <c r="M716" s="15"/>
      <c r="N716" s="15"/>
      <c r="O716" s="15"/>
      <c r="P716" s="15"/>
      <c r="R716" s="15"/>
      <c r="S716" s="179" t="str">
        <f t="shared" ref="S716:AX716" si="982">S687</f>
        <v>S$18</v>
      </c>
      <c r="T716" s="179" t="str">
        <f t="shared" si="982"/>
        <v>T$18</v>
      </c>
      <c r="U716" s="179" t="str">
        <f t="shared" si="982"/>
        <v>U$18</v>
      </c>
      <c r="V716" s="179" t="str">
        <f t="shared" si="982"/>
        <v>V$18</v>
      </c>
      <c r="W716" s="179" t="str">
        <f t="shared" si="982"/>
        <v>W$18</v>
      </c>
      <c r="X716" s="179" t="str">
        <f t="shared" si="982"/>
        <v>X$18</v>
      </c>
      <c r="Y716" s="179" t="str">
        <f t="shared" si="982"/>
        <v>Y$18</v>
      </c>
      <c r="Z716" s="179" t="str">
        <f t="shared" si="982"/>
        <v>Z$18</v>
      </c>
      <c r="AA716" s="179" t="str">
        <f t="shared" si="982"/>
        <v>AA$18</v>
      </c>
      <c r="AB716" s="179" t="str">
        <f t="shared" si="982"/>
        <v>AB$18</v>
      </c>
      <c r="AC716" s="179" t="str">
        <f t="shared" si="982"/>
        <v>AC$18</v>
      </c>
      <c r="AD716" s="179" t="str">
        <f t="shared" si="982"/>
        <v>AD$18</v>
      </c>
      <c r="AE716" s="179" t="str">
        <f t="shared" si="982"/>
        <v>AE$18</v>
      </c>
      <c r="AF716" s="179" t="str">
        <f t="shared" si="982"/>
        <v>AF$18</v>
      </c>
      <c r="AG716" s="179" t="str">
        <f t="shared" si="982"/>
        <v>AG$18</v>
      </c>
      <c r="AH716" s="179" t="str">
        <f t="shared" si="982"/>
        <v>AH$18</v>
      </c>
      <c r="AI716" s="179" t="str">
        <f t="shared" si="982"/>
        <v>AI$18</v>
      </c>
      <c r="AJ716" s="179" t="str">
        <f t="shared" si="982"/>
        <v>AJ$18</v>
      </c>
      <c r="AK716" s="179" t="str">
        <f t="shared" si="982"/>
        <v>AK$18</v>
      </c>
      <c r="AL716" s="179" t="str">
        <f t="shared" si="982"/>
        <v>AL$18</v>
      </c>
      <c r="AM716" s="179" t="str">
        <f t="shared" si="982"/>
        <v>AM$18</v>
      </c>
      <c r="AN716" s="179" t="str">
        <f t="shared" si="982"/>
        <v>AN$18</v>
      </c>
      <c r="AO716" s="179" t="str">
        <f t="shared" si="982"/>
        <v>AO$18</v>
      </c>
      <c r="AP716" s="179" t="str">
        <f t="shared" si="982"/>
        <v>AP$18</v>
      </c>
      <c r="AQ716" s="179" t="str">
        <f t="shared" si="982"/>
        <v>AQ$18</v>
      </c>
      <c r="AR716" s="179" t="str">
        <f t="shared" si="982"/>
        <v>AR$18</v>
      </c>
      <c r="AS716" s="179" t="str">
        <f t="shared" si="982"/>
        <v>AS$18</v>
      </c>
      <c r="AT716" s="179" t="str">
        <f t="shared" si="982"/>
        <v>AT$18</v>
      </c>
      <c r="AU716" s="179" t="str">
        <f t="shared" si="982"/>
        <v>AU$18</v>
      </c>
      <c r="AV716" s="179" t="str">
        <f t="shared" si="982"/>
        <v>AV$18</v>
      </c>
      <c r="AW716" s="179" t="str">
        <f t="shared" si="982"/>
        <v>AW$18</v>
      </c>
      <c r="AX716" s="179" t="str">
        <f t="shared" si="982"/>
        <v>AX$18</v>
      </c>
      <c r="AY716" s="179" t="str">
        <f t="shared" ref="AY716:CD716" si="983">AY687</f>
        <v>AY$18</v>
      </c>
      <c r="AZ716" s="179" t="str">
        <f t="shared" si="983"/>
        <v>AZ$18</v>
      </c>
      <c r="BA716" s="179" t="str">
        <f t="shared" si="983"/>
        <v>BA$18</v>
      </c>
      <c r="BB716" s="179" t="str">
        <f t="shared" si="983"/>
        <v>BB$18</v>
      </c>
      <c r="BC716" s="179" t="str">
        <f t="shared" si="983"/>
        <v>BC$18</v>
      </c>
      <c r="BD716" s="179" t="str">
        <f t="shared" si="983"/>
        <v>BD$18</v>
      </c>
      <c r="BE716" s="179" t="str">
        <f t="shared" si="983"/>
        <v>BE$18</v>
      </c>
      <c r="BF716" s="179" t="str">
        <f t="shared" si="983"/>
        <v>BF$18</v>
      </c>
      <c r="BG716" s="179" t="str">
        <f t="shared" si="983"/>
        <v>BG$18</v>
      </c>
      <c r="BH716" s="179" t="str">
        <f t="shared" si="983"/>
        <v>BH$18</v>
      </c>
      <c r="BI716" s="179" t="str">
        <f t="shared" si="983"/>
        <v>BI$18</v>
      </c>
      <c r="BJ716" s="179" t="str">
        <f t="shared" si="983"/>
        <v>BJ$18</v>
      </c>
      <c r="BK716" s="179" t="str">
        <f t="shared" si="983"/>
        <v>BK$18</v>
      </c>
      <c r="BL716" s="179" t="str">
        <f t="shared" si="983"/>
        <v>BL$18</v>
      </c>
      <c r="BM716" s="179" t="str">
        <f t="shared" si="983"/>
        <v>BM$18</v>
      </c>
      <c r="BN716" s="179" t="str">
        <f t="shared" si="983"/>
        <v>BN$18</v>
      </c>
      <c r="BO716" s="179" t="str">
        <f t="shared" si="983"/>
        <v>BO$18</v>
      </c>
      <c r="BP716" s="179" t="str">
        <f t="shared" si="983"/>
        <v>BP$18</v>
      </c>
      <c r="BQ716" s="179" t="str">
        <f t="shared" si="983"/>
        <v>BQ$18</v>
      </c>
      <c r="BR716" s="179" t="str">
        <f t="shared" si="983"/>
        <v>BR$18</v>
      </c>
      <c r="BS716" s="179" t="str">
        <f t="shared" si="983"/>
        <v>BS$18</v>
      </c>
      <c r="BT716" s="179" t="str">
        <f t="shared" si="983"/>
        <v>BT$18</v>
      </c>
      <c r="BU716" s="179" t="str">
        <f t="shared" si="983"/>
        <v>BU$18</v>
      </c>
      <c r="BV716" s="179" t="str">
        <f t="shared" si="983"/>
        <v>BV$18</v>
      </c>
      <c r="BW716" s="179" t="str">
        <f t="shared" si="983"/>
        <v>BW$18</v>
      </c>
      <c r="BX716" s="179" t="str">
        <f t="shared" si="983"/>
        <v>BX$18</v>
      </c>
      <c r="BY716" s="179" t="str">
        <f t="shared" si="983"/>
        <v>BY$18</v>
      </c>
      <c r="BZ716" s="179" t="str">
        <f t="shared" si="983"/>
        <v>BZ$18</v>
      </c>
      <c r="CA716" s="179" t="str">
        <f t="shared" si="983"/>
        <v>CA$18</v>
      </c>
      <c r="CB716" s="179" t="str">
        <f t="shared" si="983"/>
        <v>CB$18</v>
      </c>
      <c r="CC716" s="179" t="str">
        <f t="shared" si="983"/>
        <v>CC$18</v>
      </c>
      <c r="CD716" s="179" t="str">
        <f t="shared" si="983"/>
        <v>CD$18</v>
      </c>
      <c r="CE716" s="179" t="str">
        <f t="shared" ref="CE716:CL716" si="984">CE687</f>
        <v>CE$18</v>
      </c>
      <c r="CF716" s="179" t="str">
        <f t="shared" si="984"/>
        <v>CF$18</v>
      </c>
      <c r="CG716" s="179" t="str">
        <f t="shared" si="984"/>
        <v>CG$18</v>
      </c>
      <c r="CH716" s="179" t="str">
        <f t="shared" si="984"/>
        <v>CH$18</v>
      </c>
      <c r="CI716" s="179" t="str">
        <f t="shared" si="984"/>
        <v>CI$18</v>
      </c>
      <c r="CJ716" s="179" t="str">
        <f t="shared" si="984"/>
        <v>CJ$18</v>
      </c>
      <c r="CK716" s="179" t="str">
        <f t="shared" si="984"/>
        <v>CK$18</v>
      </c>
      <c r="CL716" s="179" t="str">
        <f t="shared" si="984"/>
        <v>CL$18</v>
      </c>
      <c r="CN716" s="60"/>
      <c r="CO716" s="179" t="str">
        <f t="shared" ref="CO716:DL716" si="985">CO687</f>
        <v>CO$18</v>
      </c>
      <c r="CP716" s="179" t="str">
        <f t="shared" si="985"/>
        <v>CP$18</v>
      </c>
      <c r="CQ716" s="179" t="str">
        <f t="shared" si="985"/>
        <v>CQ$18</v>
      </c>
      <c r="CR716" s="179" t="str">
        <f t="shared" si="985"/>
        <v>CR$18</v>
      </c>
      <c r="CS716" s="179" t="str">
        <f t="shared" si="985"/>
        <v>CS$18</v>
      </c>
      <c r="CT716" s="179" t="str">
        <f t="shared" si="985"/>
        <v>CT$18</v>
      </c>
      <c r="CU716" s="179" t="str">
        <f t="shared" si="985"/>
        <v>CU$18</v>
      </c>
      <c r="CV716" s="179" t="str">
        <f t="shared" si="985"/>
        <v>CV$18</v>
      </c>
      <c r="CW716" s="179" t="str">
        <f t="shared" si="985"/>
        <v>CW$18</v>
      </c>
      <c r="CX716" s="179" t="str">
        <f t="shared" si="985"/>
        <v>CX$18</v>
      </c>
      <c r="CY716" s="179" t="str">
        <f t="shared" si="985"/>
        <v>CY$18</v>
      </c>
      <c r="CZ716" s="179" t="str">
        <f t="shared" si="985"/>
        <v>CZ$18</v>
      </c>
      <c r="DA716" s="179" t="str">
        <f t="shared" si="985"/>
        <v>DA$18</v>
      </c>
      <c r="DB716" s="179" t="str">
        <f t="shared" si="985"/>
        <v>DB$18</v>
      </c>
      <c r="DC716" s="179" t="str">
        <f t="shared" si="985"/>
        <v>DC$18</v>
      </c>
      <c r="DD716" s="179" t="str">
        <f t="shared" si="985"/>
        <v>DD$18</v>
      </c>
      <c r="DE716" s="179" t="str">
        <f t="shared" si="985"/>
        <v>DE$18</v>
      </c>
      <c r="DF716" s="179" t="str">
        <f t="shared" si="985"/>
        <v>DF$18</v>
      </c>
      <c r="DG716" s="179" t="str">
        <f t="shared" si="985"/>
        <v>DG$18</v>
      </c>
      <c r="DH716" s="179" t="str">
        <f t="shared" si="985"/>
        <v>DH$18</v>
      </c>
      <c r="DI716" s="179" t="str">
        <f t="shared" si="985"/>
        <v>DI$18</v>
      </c>
      <c r="DJ716" s="179" t="str">
        <f t="shared" si="985"/>
        <v>DJ$18</v>
      </c>
      <c r="DK716" s="179" t="str">
        <f t="shared" si="985"/>
        <v>DK$18</v>
      </c>
      <c r="DL716" s="179" t="str">
        <f t="shared" si="985"/>
        <v>DL$18</v>
      </c>
    </row>
    <row r="717" spans="2:116" x14ac:dyDescent="0.4">
      <c r="B717" t="s">
        <v>332</v>
      </c>
      <c r="D717" t="s">
        <v>761</v>
      </c>
      <c r="E717" s="8" t="str">
        <f t="shared" si="969"/>
        <v>717 ASSETSALE-PV</v>
      </c>
      <c r="G717" s="8" t="str">
        <f>G688</f>
        <v>Secondary volume driver</v>
      </c>
      <c r="H717" s="12"/>
      <c r="I717" s="60"/>
      <c r="J717" s="60"/>
      <c r="K717" s="15"/>
      <c r="L717" s="15"/>
      <c r="M717" s="15"/>
      <c r="N717" s="15"/>
      <c r="O717" s="15"/>
      <c r="P717" s="15"/>
      <c r="R717" s="15"/>
      <c r="S717" s="179" t="str">
        <f t="shared" ref="S717:AX717" si="986">S688</f>
        <v>S$19</v>
      </c>
      <c r="T717" s="179" t="str">
        <f t="shared" si="986"/>
        <v>T$19</v>
      </c>
      <c r="U717" s="179" t="str">
        <f t="shared" si="986"/>
        <v>U$19</v>
      </c>
      <c r="V717" s="179" t="str">
        <f t="shared" si="986"/>
        <v>V$19</v>
      </c>
      <c r="W717" s="179" t="str">
        <f t="shared" si="986"/>
        <v>W$19</v>
      </c>
      <c r="X717" s="179" t="str">
        <f t="shared" si="986"/>
        <v>X$19</v>
      </c>
      <c r="Y717" s="179" t="str">
        <f t="shared" si="986"/>
        <v>Y$19</v>
      </c>
      <c r="Z717" s="179" t="str">
        <f t="shared" si="986"/>
        <v>Z$19</v>
      </c>
      <c r="AA717" s="179" t="str">
        <f t="shared" si="986"/>
        <v>AA$19</v>
      </c>
      <c r="AB717" s="179" t="str">
        <f t="shared" si="986"/>
        <v>AB$19</v>
      </c>
      <c r="AC717" s="179" t="str">
        <f t="shared" si="986"/>
        <v>AC$19</v>
      </c>
      <c r="AD717" s="179" t="str">
        <f t="shared" si="986"/>
        <v>AD$19</v>
      </c>
      <c r="AE717" s="179" t="str">
        <f t="shared" si="986"/>
        <v>AE$19</v>
      </c>
      <c r="AF717" s="179" t="str">
        <f t="shared" si="986"/>
        <v>AF$19</v>
      </c>
      <c r="AG717" s="179" t="str">
        <f t="shared" si="986"/>
        <v>AG$19</v>
      </c>
      <c r="AH717" s="179" t="str">
        <f t="shared" si="986"/>
        <v>AH$19</v>
      </c>
      <c r="AI717" s="179" t="str">
        <f t="shared" si="986"/>
        <v>AI$19</v>
      </c>
      <c r="AJ717" s="179" t="str">
        <f t="shared" si="986"/>
        <v>AJ$19</v>
      </c>
      <c r="AK717" s="179" t="str">
        <f t="shared" si="986"/>
        <v>AK$19</v>
      </c>
      <c r="AL717" s="179" t="str">
        <f t="shared" si="986"/>
        <v>AL$19</v>
      </c>
      <c r="AM717" s="179" t="str">
        <f t="shared" si="986"/>
        <v>AM$19</v>
      </c>
      <c r="AN717" s="179" t="str">
        <f t="shared" si="986"/>
        <v>AN$19</v>
      </c>
      <c r="AO717" s="179" t="str">
        <f t="shared" si="986"/>
        <v>AO$19</v>
      </c>
      <c r="AP717" s="179" t="str">
        <f t="shared" si="986"/>
        <v>AP$19</v>
      </c>
      <c r="AQ717" s="179" t="str">
        <f t="shared" si="986"/>
        <v>AQ$19</v>
      </c>
      <c r="AR717" s="179" t="str">
        <f t="shared" si="986"/>
        <v>AR$19</v>
      </c>
      <c r="AS717" s="179" t="str">
        <f t="shared" si="986"/>
        <v>AS$19</v>
      </c>
      <c r="AT717" s="179" t="str">
        <f t="shared" si="986"/>
        <v>AT$19</v>
      </c>
      <c r="AU717" s="179" t="str">
        <f t="shared" si="986"/>
        <v>AU$19</v>
      </c>
      <c r="AV717" s="179" t="str">
        <f t="shared" si="986"/>
        <v>AV$19</v>
      </c>
      <c r="AW717" s="179" t="str">
        <f t="shared" si="986"/>
        <v>AW$19</v>
      </c>
      <c r="AX717" s="179" t="str">
        <f t="shared" si="986"/>
        <v>AX$19</v>
      </c>
      <c r="AY717" s="179" t="str">
        <f t="shared" ref="AY717:CD717" si="987">AY688</f>
        <v>AY$19</v>
      </c>
      <c r="AZ717" s="179" t="str">
        <f t="shared" si="987"/>
        <v>AZ$19</v>
      </c>
      <c r="BA717" s="179" t="str">
        <f t="shared" si="987"/>
        <v>BA$19</v>
      </c>
      <c r="BB717" s="179" t="str">
        <f t="shared" si="987"/>
        <v>BB$19</v>
      </c>
      <c r="BC717" s="179" t="str">
        <f t="shared" si="987"/>
        <v>BC$19</v>
      </c>
      <c r="BD717" s="179" t="str">
        <f t="shared" si="987"/>
        <v>BD$19</v>
      </c>
      <c r="BE717" s="179" t="str">
        <f t="shared" si="987"/>
        <v>BE$19</v>
      </c>
      <c r="BF717" s="179" t="str">
        <f t="shared" si="987"/>
        <v>BF$19</v>
      </c>
      <c r="BG717" s="179" t="str">
        <f t="shared" si="987"/>
        <v>BG$19</v>
      </c>
      <c r="BH717" s="179" t="str">
        <f t="shared" si="987"/>
        <v>BH$19</v>
      </c>
      <c r="BI717" s="179" t="str">
        <f t="shared" si="987"/>
        <v>BI$19</v>
      </c>
      <c r="BJ717" s="179" t="str">
        <f t="shared" si="987"/>
        <v>BJ$19</v>
      </c>
      <c r="BK717" s="179" t="str">
        <f t="shared" si="987"/>
        <v>BK$19</v>
      </c>
      <c r="BL717" s="179" t="str">
        <f t="shared" si="987"/>
        <v>BL$19</v>
      </c>
      <c r="BM717" s="179" t="str">
        <f t="shared" si="987"/>
        <v>BM$19</v>
      </c>
      <c r="BN717" s="179" t="str">
        <f t="shared" si="987"/>
        <v>BN$19</v>
      </c>
      <c r="BO717" s="179" t="str">
        <f t="shared" si="987"/>
        <v>BO$19</v>
      </c>
      <c r="BP717" s="179" t="str">
        <f t="shared" si="987"/>
        <v>BP$19</v>
      </c>
      <c r="BQ717" s="179" t="str">
        <f t="shared" si="987"/>
        <v>BQ$19</v>
      </c>
      <c r="BR717" s="179" t="str">
        <f t="shared" si="987"/>
        <v>BR$19</v>
      </c>
      <c r="BS717" s="179" t="str">
        <f t="shared" si="987"/>
        <v>BS$19</v>
      </c>
      <c r="BT717" s="179" t="str">
        <f t="shared" si="987"/>
        <v>BT$19</v>
      </c>
      <c r="BU717" s="179" t="str">
        <f t="shared" si="987"/>
        <v>BU$19</v>
      </c>
      <c r="BV717" s="179" t="str">
        <f t="shared" si="987"/>
        <v>BV$19</v>
      </c>
      <c r="BW717" s="179" t="str">
        <f t="shared" si="987"/>
        <v>BW$19</v>
      </c>
      <c r="BX717" s="179" t="str">
        <f t="shared" si="987"/>
        <v>BX$19</v>
      </c>
      <c r="BY717" s="179" t="str">
        <f t="shared" si="987"/>
        <v>BY$19</v>
      </c>
      <c r="BZ717" s="179" t="str">
        <f t="shared" si="987"/>
        <v>BZ$19</v>
      </c>
      <c r="CA717" s="179" t="str">
        <f t="shared" si="987"/>
        <v>CA$19</v>
      </c>
      <c r="CB717" s="179" t="str">
        <f t="shared" si="987"/>
        <v>CB$19</v>
      </c>
      <c r="CC717" s="179" t="str">
        <f t="shared" si="987"/>
        <v>CC$19</v>
      </c>
      <c r="CD717" s="179" t="str">
        <f t="shared" si="987"/>
        <v>CD$19</v>
      </c>
      <c r="CE717" s="179" t="str">
        <f t="shared" ref="CE717:CL717" si="988">CE688</f>
        <v>CE$19</v>
      </c>
      <c r="CF717" s="179" t="str">
        <f t="shared" si="988"/>
        <v>CF$19</v>
      </c>
      <c r="CG717" s="179" t="str">
        <f t="shared" si="988"/>
        <v>CG$19</v>
      </c>
      <c r="CH717" s="179" t="str">
        <f t="shared" si="988"/>
        <v>CH$19</v>
      </c>
      <c r="CI717" s="179" t="str">
        <f t="shared" si="988"/>
        <v>CI$19</v>
      </c>
      <c r="CJ717" s="179" t="str">
        <f t="shared" si="988"/>
        <v>CJ$19</v>
      </c>
      <c r="CK717" s="179" t="str">
        <f t="shared" si="988"/>
        <v>CK$19</v>
      </c>
      <c r="CL717" s="179" t="str">
        <f t="shared" si="988"/>
        <v>CL$19</v>
      </c>
      <c r="CN717" s="60"/>
      <c r="CO717" s="179" t="str">
        <f t="shared" ref="CO717:DL717" si="989">CO688</f>
        <v>CO$19</v>
      </c>
      <c r="CP717" s="179" t="str">
        <f t="shared" si="989"/>
        <v>CP$19</v>
      </c>
      <c r="CQ717" s="179" t="str">
        <f t="shared" si="989"/>
        <v>CQ$19</v>
      </c>
      <c r="CR717" s="179" t="str">
        <f t="shared" si="989"/>
        <v>CR$19</v>
      </c>
      <c r="CS717" s="179" t="str">
        <f t="shared" si="989"/>
        <v>CS$19</v>
      </c>
      <c r="CT717" s="179" t="str">
        <f t="shared" si="989"/>
        <v>CT$19</v>
      </c>
      <c r="CU717" s="179" t="str">
        <f t="shared" si="989"/>
        <v>CU$19</v>
      </c>
      <c r="CV717" s="179" t="str">
        <f t="shared" si="989"/>
        <v>CV$19</v>
      </c>
      <c r="CW717" s="179" t="str">
        <f t="shared" si="989"/>
        <v>CW$19</v>
      </c>
      <c r="CX717" s="179" t="str">
        <f t="shared" si="989"/>
        <v>CX$19</v>
      </c>
      <c r="CY717" s="179" t="str">
        <f t="shared" si="989"/>
        <v>CY$19</v>
      </c>
      <c r="CZ717" s="179" t="str">
        <f t="shared" si="989"/>
        <v>CZ$19</v>
      </c>
      <c r="DA717" s="179" t="str">
        <f t="shared" si="989"/>
        <v>DA$19</v>
      </c>
      <c r="DB717" s="179" t="str">
        <f t="shared" si="989"/>
        <v>DB$19</v>
      </c>
      <c r="DC717" s="179" t="str">
        <f t="shared" si="989"/>
        <v>DC$19</v>
      </c>
      <c r="DD717" s="179" t="str">
        <f t="shared" si="989"/>
        <v>DD$19</v>
      </c>
      <c r="DE717" s="179" t="str">
        <f t="shared" si="989"/>
        <v>DE$19</v>
      </c>
      <c r="DF717" s="179" t="str">
        <f t="shared" si="989"/>
        <v>DF$19</v>
      </c>
      <c r="DG717" s="179" t="str">
        <f t="shared" si="989"/>
        <v>DG$19</v>
      </c>
      <c r="DH717" s="179" t="str">
        <f t="shared" si="989"/>
        <v>DH$19</v>
      </c>
      <c r="DI717" s="179" t="str">
        <f t="shared" si="989"/>
        <v>DI$19</v>
      </c>
      <c r="DJ717" s="179" t="str">
        <f t="shared" si="989"/>
        <v>DJ$19</v>
      </c>
      <c r="DK717" s="179" t="str">
        <f t="shared" si="989"/>
        <v>DK$19</v>
      </c>
      <c r="DL717" s="179" t="str">
        <f t="shared" si="989"/>
        <v>DL$19</v>
      </c>
    </row>
    <row r="718" spans="2:116" x14ac:dyDescent="0.4">
      <c r="E718" s="8"/>
      <c r="H718" s="12"/>
      <c r="I718" s="60"/>
      <c r="J718" s="60"/>
      <c r="K718" s="15"/>
      <c r="L718" s="15"/>
      <c r="M718" s="15"/>
      <c r="N718" s="15"/>
      <c r="O718" s="15"/>
      <c r="P718" s="15"/>
      <c r="R718" s="15"/>
      <c r="S718" s="179"/>
      <c r="T718" s="179"/>
      <c r="U718" s="179"/>
      <c r="V718" s="179"/>
      <c r="W718" s="179"/>
      <c r="X718" s="179"/>
      <c r="Y718" s="179"/>
      <c r="Z718" s="179"/>
      <c r="AA718" s="179"/>
      <c r="AB718" s="179"/>
      <c r="AC718" s="179"/>
      <c r="AD718" s="179"/>
      <c r="AE718" s="179"/>
      <c r="AF718" s="179"/>
      <c r="AG718" s="179"/>
      <c r="AH718" s="179"/>
      <c r="AI718" s="179"/>
      <c r="AJ718" s="179"/>
      <c r="AK718" s="179"/>
      <c r="AL718" s="179"/>
      <c r="AM718" s="179"/>
      <c r="AN718" s="179"/>
      <c r="AO718" s="179"/>
      <c r="AP718" s="179"/>
      <c r="AQ718" s="179"/>
      <c r="AR718" s="179"/>
      <c r="AS718" s="179"/>
      <c r="AT718" s="179"/>
      <c r="AU718" s="179"/>
      <c r="AV718" s="179"/>
      <c r="AW718" s="179"/>
      <c r="AX718" s="179"/>
      <c r="AY718" s="179"/>
      <c r="AZ718" s="179"/>
      <c r="BA718" s="179"/>
      <c r="BB718" s="179"/>
      <c r="BC718" s="179"/>
      <c r="BD718" s="179"/>
      <c r="BE718" s="179"/>
      <c r="BF718" s="179"/>
      <c r="BG718" s="179"/>
      <c r="BH718" s="179"/>
      <c r="BI718" s="179"/>
      <c r="BJ718" s="179"/>
      <c r="BK718" s="179"/>
      <c r="BL718" s="179"/>
      <c r="BM718" s="179"/>
      <c r="BN718" s="179"/>
      <c r="BO718" s="179"/>
      <c r="BP718" s="179"/>
      <c r="BQ718" s="179"/>
      <c r="BR718" s="179"/>
      <c r="BS718" s="179"/>
      <c r="BT718" s="179"/>
      <c r="BU718" s="179"/>
      <c r="BV718" s="179"/>
      <c r="BW718" s="179"/>
      <c r="BX718" s="179"/>
      <c r="BY718" s="179"/>
      <c r="BZ718" s="179"/>
      <c r="CA718" s="179"/>
      <c r="CB718" s="179"/>
      <c r="CC718" s="179"/>
      <c r="CD718" s="179"/>
      <c r="CE718" s="179"/>
      <c r="CF718" s="179"/>
      <c r="CG718" s="179"/>
      <c r="CH718" s="179"/>
      <c r="CI718" s="179"/>
      <c r="CJ718" s="179"/>
      <c r="CK718" s="179"/>
      <c r="CL718" s="179"/>
      <c r="CN718" s="60"/>
      <c r="CO718" s="179"/>
      <c r="CP718" s="179"/>
      <c r="CQ718" s="179"/>
      <c r="CR718" s="179"/>
      <c r="CS718" s="179"/>
      <c r="CT718" s="179"/>
      <c r="CU718" s="179"/>
      <c r="CV718" s="179"/>
      <c r="CW718" s="179"/>
      <c r="CX718" s="179"/>
      <c r="CY718" s="179"/>
      <c r="CZ718" s="179"/>
      <c r="DA718" s="179"/>
      <c r="DB718" s="179"/>
      <c r="DC718" s="179"/>
      <c r="DD718" s="179"/>
      <c r="DE718" s="179"/>
      <c r="DF718" s="179"/>
      <c r="DG718" s="179"/>
      <c r="DH718" s="179"/>
      <c r="DI718" s="179"/>
      <c r="DJ718" s="179"/>
      <c r="DK718" s="179"/>
      <c r="DL718" s="179"/>
    </row>
    <row r="719" spans="2:116" x14ac:dyDescent="0.4">
      <c r="E719" s="8"/>
      <c r="H719" s="12"/>
      <c r="I719" s="60"/>
      <c r="J719" s="60"/>
      <c r="K719" s="15"/>
      <c r="L719" s="15"/>
      <c r="M719" s="15"/>
      <c r="N719" s="15"/>
      <c r="O719" s="15"/>
      <c r="P719" s="15"/>
      <c r="R719" s="15"/>
      <c r="S719" s="179"/>
      <c r="T719" s="179"/>
      <c r="U719" s="179"/>
      <c r="V719" s="179"/>
      <c r="W719" s="179"/>
      <c r="X719" s="179"/>
      <c r="Y719" s="179"/>
      <c r="Z719" s="179"/>
      <c r="AA719" s="179"/>
      <c r="AB719" s="179"/>
      <c r="AC719" s="179"/>
      <c r="AD719" s="179"/>
      <c r="AE719" s="179"/>
      <c r="AF719" s="179"/>
      <c r="AG719" s="179"/>
      <c r="AH719" s="179"/>
      <c r="AI719" s="179"/>
      <c r="AJ719" s="179"/>
      <c r="AK719" s="179"/>
      <c r="AL719" s="179"/>
      <c r="AM719" s="179"/>
      <c r="AN719" s="179"/>
      <c r="AO719" s="179"/>
      <c r="AP719" s="179"/>
      <c r="AQ719" s="179"/>
      <c r="AR719" s="179"/>
      <c r="AS719" s="179"/>
      <c r="AT719" s="179"/>
      <c r="AU719" s="179"/>
      <c r="AV719" s="179"/>
      <c r="AW719" s="179"/>
      <c r="AX719" s="179"/>
      <c r="AY719" s="179"/>
      <c r="AZ719" s="179"/>
      <c r="BA719" s="179"/>
      <c r="BB719" s="179"/>
      <c r="BC719" s="179"/>
      <c r="BD719" s="179"/>
      <c r="BE719" s="179"/>
      <c r="BF719" s="179"/>
      <c r="BG719" s="179"/>
      <c r="BH719" s="179"/>
      <c r="BI719" s="179"/>
      <c r="BJ719" s="179"/>
      <c r="BK719" s="179"/>
      <c r="BL719" s="179"/>
      <c r="BM719" s="179"/>
      <c r="BN719" s="179"/>
      <c r="BO719" s="179"/>
      <c r="BP719" s="179"/>
      <c r="BQ719" s="179"/>
      <c r="BR719" s="179"/>
      <c r="BS719" s="179"/>
      <c r="BT719" s="179"/>
      <c r="BU719" s="179"/>
      <c r="BV719" s="179"/>
      <c r="BW719" s="179"/>
      <c r="BX719" s="179"/>
      <c r="BY719" s="179"/>
      <c r="BZ719" s="179"/>
      <c r="CA719" s="179"/>
      <c r="CB719" s="179"/>
      <c r="CC719" s="179"/>
      <c r="CD719" s="179"/>
      <c r="CE719" s="179"/>
      <c r="CF719" s="179"/>
      <c r="CG719" s="179"/>
      <c r="CH719" s="179"/>
      <c r="CI719" s="179"/>
      <c r="CJ719" s="179"/>
      <c r="CK719" s="179"/>
      <c r="CL719" s="179"/>
      <c r="CN719" s="60"/>
      <c r="CO719" s="179"/>
      <c r="CP719" s="179"/>
      <c r="CQ719" s="179"/>
      <c r="CR719" s="179"/>
      <c r="CS719" s="179"/>
      <c r="CT719" s="179"/>
      <c r="CU719" s="179"/>
      <c r="CV719" s="179"/>
      <c r="CW719" s="179"/>
      <c r="CX719" s="179"/>
      <c r="CY719" s="179"/>
      <c r="CZ719" s="179"/>
      <c r="DA719" s="179"/>
      <c r="DB719" s="179"/>
      <c r="DC719" s="179"/>
      <c r="DD719" s="179"/>
      <c r="DE719" s="179"/>
      <c r="DF719" s="179"/>
      <c r="DG719" s="179"/>
      <c r="DH719" s="179"/>
      <c r="DI719" s="179"/>
      <c r="DJ719" s="179"/>
      <c r="DK719" s="179"/>
      <c r="DL719" s="179"/>
    </row>
    <row r="720" spans="2:116" x14ac:dyDescent="0.4">
      <c r="E720" s="8"/>
      <c r="H720" s="12"/>
      <c r="I720" s="60"/>
      <c r="J720" s="60"/>
      <c r="K720" s="15"/>
      <c r="L720" s="15"/>
      <c r="M720" s="15"/>
      <c r="N720" s="15"/>
      <c r="O720" s="15"/>
      <c r="P720" s="15"/>
      <c r="R720" s="15"/>
      <c r="S720" s="179"/>
      <c r="T720" s="179"/>
      <c r="U720" s="179"/>
      <c r="V720" s="179"/>
      <c r="W720" s="179"/>
      <c r="X720" s="179"/>
      <c r="Y720" s="179"/>
      <c r="Z720" s="179"/>
      <c r="AA720" s="179"/>
      <c r="AB720" s="179"/>
      <c r="AC720" s="179"/>
      <c r="AD720" s="179"/>
      <c r="AE720" s="179"/>
      <c r="AF720" s="179"/>
      <c r="AG720" s="179"/>
      <c r="AH720" s="179"/>
      <c r="AI720" s="179"/>
      <c r="AJ720" s="179"/>
      <c r="AK720" s="179"/>
      <c r="AL720" s="179"/>
      <c r="AM720" s="179"/>
      <c r="AN720" s="179"/>
      <c r="AO720" s="179"/>
      <c r="AP720" s="179"/>
      <c r="AQ720" s="179"/>
      <c r="AR720" s="179"/>
      <c r="AS720" s="179"/>
      <c r="AT720" s="179"/>
      <c r="AU720" s="179"/>
      <c r="AV720" s="179"/>
      <c r="AW720" s="179"/>
      <c r="AX720" s="179"/>
      <c r="AY720" s="179"/>
      <c r="AZ720" s="179"/>
      <c r="BA720" s="179"/>
      <c r="BB720" s="179"/>
      <c r="BC720" s="179"/>
      <c r="BD720" s="179"/>
      <c r="BE720" s="179"/>
      <c r="BF720" s="179"/>
      <c r="BG720" s="179"/>
      <c r="BH720" s="179"/>
      <c r="BI720" s="179"/>
      <c r="BJ720" s="179"/>
      <c r="BK720" s="179"/>
      <c r="BL720" s="179"/>
      <c r="BM720" s="179"/>
      <c r="BN720" s="179"/>
      <c r="BO720" s="179"/>
      <c r="BP720" s="179"/>
      <c r="BQ720" s="179"/>
      <c r="BR720" s="179"/>
      <c r="BS720" s="179"/>
      <c r="BT720" s="179"/>
      <c r="BU720" s="179"/>
      <c r="BV720" s="179"/>
      <c r="BW720" s="179"/>
      <c r="BX720" s="179"/>
      <c r="BY720" s="179"/>
      <c r="BZ720" s="179"/>
      <c r="CA720" s="179"/>
      <c r="CB720" s="179"/>
      <c r="CC720" s="179"/>
      <c r="CD720" s="179"/>
      <c r="CE720" s="179"/>
      <c r="CF720" s="179"/>
      <c r="CG720" s="179"/>
      <c r="CH720" s="179"/>
      <c r="CI720" s="179"/>
      <c r="CJ720" s="179"/>
      <c r="CK720" s="179"/>
      <c r="CL720" s="179"/>
      <c r="CN720" s="60"/>
      <c r="CO720" s="179"/>
      <c r="CP720" s="179"/>
      <c r="CQ720" s="179"/>
      <c r="CR720" s="179"/>
      <c r="CS720" s="179"/>
      <c r="CT720" s="179"/>
      <c r="CU720" s="179"/>
      <c r="CV720" s="179"/>
      <c r="CW720" s="179"/>
      <c r="CX720" s="179"/>
      <c r="CY720" s="179"/>
      <c r="CZ720" s="179"/>
      <c r="DA720" s="179"/>
      <c r="DB720" s="179"/>
      <c r="DC720" s="179"/>
      <c r="DD720" s="179"/>
      <c r="DE720" s="179"/>
      <c r="DF720" s="179"/>
      <c r="DG720" s="179"/>
      <c r="DH720" s="179"/>
      <c r="DI720" s="179"/>
      <c r="DJ720" s="179"/>
      <c r="DK720" s="179"/>
      <c r="DL720" s="179"/>
    </row>
    <row r="721" spans="1:116" x14ac:dyDescent="0.4">
      <c r="A721" s="174"/>
      <c r="E721" s="8"/>
      <c r="G721" s="175" t="s">
        <v>490</v>
      </c>
      <c r="H721" s="174"/>
      <c r="I721" s="176"/>
      <c r="J721" s="176"/>
      <c r="K721" s="197"/>
      <c r="L721" s="197"/>
      <c r="M721" s="197"/>
      <c r="N721" s="197"/>
      <c r="O721" s="197"/>
      <c r="P721" s="197"/>
      <c r="R721" s="198"/>
      <c r="S721" s="174"/>
      <c r="T721" s="174"/>
      <c r="U721" s="174"/>
      <c r="V721" s="174"/>
      <c r="W721" s="174"/>
      <c r="X721" s="174"/>
      <c r="Y721" s="174"/>
      <c r="Z721" s="174"/>
      <c r="AA721" s="174"/>
      <c r="AB721" s="174"/>
      <c r="AC721" s="174"/>
      <c r="AD721" s="174"/>
      <c r="AE721" s="174"/>
      <c r="AF721" s="174"/>
      <c r="AG721" s="174"/>
      <c r="AH721" s="174"/>
      <c r="AI721" s="174"/>
      <c r="AJ721" s="174"/>
      <c r="AK721" s="174"/>
      <c r="AL721" s="174"/>
      <c r="AM721" s="174"/>
      <c r="AN721" s="174"/>
      <c r="AO721" s="174"/>
      <c r="AP721" s="174"/>
      <c r="AQ721" s="174"/>
      <c r="AR721" s="174"/>
      <c r="AS721" s="174"/>
      <c r="AT721" s="174"/>
      <c r="AU721" s="174"/>
      <c r="AV721" s="174"/>
      <c r="AW721" s="174"/>
      <c r="AX721" s="174"/>
      <c r="AY721" s="174"/>
      <c r="AZ721" s="174"/>
      <c r="BA721" s="174"/>
      <c r="BB721" s="174"/>
      <c r="BC721" s="174"/>
      <c r="BD721" s="174"/>
      <c r="BE721" s="174"/>
      <c r="BF721" s="174"/>
      <c r="BG721" s="174"/>
      <c r="BH721" s="174"/>
      <c r="BI721" s="174"/>
      <c r="BJ721" s="174"/>
      <c r="BK721" s="174"/>
      <c r="BL721" s="174"/>
      <c r="BM721" s="174"/>
      <c r="BN721" s="174"/>
      <c r="BO721" s="174"/>
      <c r="BP721" s="174"/>
      <c r="BQ721" s="174"/>
      <c r="BR721" s="174"/>
      <c r="BS721" s="174"/>
      <c r="BT721" s="174"/>
      <c r="BU721" s="174"/>
      <c r="BV721" s="174"/>
      <c r="BW721" s="174"/>
      <c r="BX721" s="174"/>
      <c r="BY721" s="174"/>
      <c r="BZ721" s="174"/>
      <c r="CA721" s="174"/>
      <c r="CB721" s="174"/>
      <c r="CC721" s="174"/>
      <c r="CD721" s="174"/>
      <c r="CE721" s="174"/>
      <c r="CF721" s="174"/>
      <c r="CG721" s="174"/>
      <c r="CH721" s="174"/>
      <c r="CI721" s="174"/>
      <c r="CJ721" s="174"/>
      <c r="CK721" s="174"/>
      <c r="CL721" s="174"/>
      <c r="CN721" s="176"/>
      <c r="CO721" s="174"/>
      <c r="CP721" s="174"/>
      <c r="CQ721" s="174"/>
      <c r="CR721" s="174"/>
      <c r="CS721" s="174"/>
      <c r="CT721" s="174"/>
      <c r="CU721" s="174"/>
      <c r="CV721" s="174"/>
      <c r="CW721" s="174"/>
      <c r="CX721" s="174"/>
      <c r="CY721" s="174"/>
      <c r="CZ721" s="174"/>
      <c r="DA721" s="174"/>
      <c r="DB721" s="174"/>
      <c r="DC721" s="174"/>
      <c r="DD721" s="174"/>
      <c r="DE721" s="174"/>
      <c r="DF721" s="174"/>
      <c r="DG721" s="174"/>
      <c r="DH721" s="174"/>
      <c r="DI721" s="174"/>
      <c r="DJ721" s="174"/>
      <c r="DK721" s="174"/>
      <c r="DL721" s="174"/>
    </row>
    <row r="722" spans="1:116" x14ac:dyDescent="0.4">
      <c r="A722" s="174"/>
      <c r="E722" s="8"/>
      <c r="G722" s="175" t="s">
        <v>492</v>
      </c>
      <c r="H722" s="174"/>
      <c r="I722" s="176"/>
      <c r="J722" s="176"/>
      <c r="K722" s="197"/>
      <c r="L722" s="197"/>
      <c r="M722" s="197"/>
      <c r="N722" s="197"/>
      <c r="O722" s="197"/>
      <c r="P722" s="197"/>
      <c r="R722" s="198"/>
      <c r="S722" s="174"/>
      <c r="T722" s="174"/>
      <c r="U722" s="174"/>
      <c r="V722" s="174"/>
      <c r="W722" s="174"/>
      <c r="X722" s="174"/>
      <c r="Y722" s="174"/>
      <c r="Z722" s="174"/>
      <c r="AA722" s="174"/>
      <c r="AB722" s="174"/>
      <c r="AC722" s="174"/>
      <c r="AD722" s="174"/>
      <c r="AE722" s="174"/>
      <c r="AF722" s="174"/>
      <c r="AG722" s="174"/>
      <c r="AH722" s="174"/>
      <c r="AI722" s="174"/>
      <c r="AJ722" s="174"/>
      <c r="AK722" s="174"/>
      <c r="AL722" s="174"/>
      <c r="AM722" s="174"/>
      <c r="AN722" s="174"/>
      <c r="AO722" s="174"/>
      <c r="AP722" s="174"/>
      <c r="AQ722" s="174"/>
      <c r="AR722" s="174"/>
      <c r="AS722" s="174"/>
      <c r="AT722" s="174"/>
      <c r="AU722" s="174"/>
      <c r="AV722" s="174"/>
      <c r="AW722" s="174"/>
      <c r="AX722" s="174"/>
      <c r="AY722" s="174"/>
      <c r="AZ722" s="174"/>
      <c r="BA722" s="174"/>
      <c r="BB722" s="174"/>
      <c r="BC722" s="174"/>
      <c r="BD722" s="174"/>
      <c r="BE722" s="174"/>
      <c r="BF722" s="174"/>
      <c r="BG722" s="174"/>
      <c r="BH722" s="174"/>
      <c r="BI722" s="174"/>
      <c r="BJ722" s="174"/>
      <c r="BK722" s="174"/>
      <c r="BL722" s="174"/>
      <c r="BM722" s="174"/>
      <c r="BN722" s="174"/>
      <c r="BO722" s="174"/>
      <c r="BP722" s="174"/>
      <c r="BQ722" s="174"/>
      <c r="BR722" s="174"/>
      <c r="BS722" s="174"/>
      <c r="BT722" s="174"/>
      <c r="BU722" s="174"/>
      <c r="BV722" s="174"/>
      <c r="BW722" s="174"/>
      <c r="BX722" s="174"/>
      <c r="BY722" s="174"/>
      <c r="BZ722" s="174"/>
      <c r="CA722" s="174"/>
      <c r="CB722" s="174"/>
      <c r="CC722" s="174"/>
      <c r="CD722" s="174"/>
      <c r="CE722" s="174"/>
      <c r="CF722" s="174"/>
      <c r="CG722" s="174"/>
      <c r="CH722" s="174"/>
      <c r="CI722" s="174"/>
      <c r="CJ722" s="174"/>
      <c r="CK722" s="174"/>
      <c r="CL722" s="174"/>
      <c r="CN722" s="176"/>
      <c r="CO722" s="174"/>
      <c r="CP722" s="174"/>
      <c r="CQ722" s="174"/>
      <c r="CR722" s="174"/>
      <c r="CS722" s="174"/>
      <c r="CT722" s="174"/>
      <c r="CU722" s="174"/>
      <c r="CV722" s="174"/>
      <c r="CW722" s="174"/>
      <c r="CX722" s="174"/>
      <c r="CY722" s="174"/>
      <c r="CZ722" s="174"/>
      <c r="DA722" s="174"/>
      <c r="DB722" s="174"/>
      <c r="DC722" s="174"/>
      <c r="DD722" s="174"/>
      <c r="DE722" s="174"/>
      <c r="DF722" s="174"/>
      <c r="DG722" s="174"/>
      <c r="DH722" s="174"/>
      <c r="DI722" s="174"/>
      <c r="DJ722" s="174"/>
      <c r="DK722" s="174"/>
      <c r="DL722" s="174"/>
    </row>
    <row r="723" spans="1:116" x14ac:dyDescent="0.4">
      <c r="A723" s="174"/>
      <c r="E723" s="8"/>
      <c r="G723" s="175" t="s">
        <v>461</v>
      </c>
      <c r="H723" s="174"/>
      <c r="I723" s="176"/>
      <c r="J723" s="176"/>
      <c r="K723" s="197"/>
      <c r="L723" s="197"/>
      <c r="M723" s="197"/>
      <c r="N723" s="197"/>
      <c r="O723" s="197"/>
      <c r="P723" s="197"/>
      <c r="R723" s="198"/>
      <c r="S723" s="199" t="str">
        <f t="shared" ref="S723:CD723" si="990">S$20</f>
        <v>S$16</v>
      </c>
      <c r="T723" s="199" t="str">
        <f t="shared" si="990"/>
        <v>T$16</v>
      </c>
      <c r="U723" s="199" t="str">
        <f t="shared" si="990"/>
        <v>U$16</v>
      </c>
      <c r="V723" s="199" t="str">
        <f t="shared" si="990"/>
        <v>V$16</v>
      </c>
      <c r="W723" s="199" t="str">
        <f t="shared" si="990"/>
        <v>W$16</v>
      </c>
      <c r="X723" s="199" t="str">
        <f t="shared" si="990"/>
        <v>X$16</v>
      </c>
      <c r="Y723" s="199" t="str">
        <f t="shared" si="990"/>
        <v>Y$16</v>
      </c>
      <c r="Z723" s="199" t="str">
        <f t="shared" si="990"/>
        <v>Z$16</v>
      </c>
      <c r="AA723" s="199" t="str">
        <f t="shared" si="990"/>
        <v>AA$16</v>
      </c>
      <c r="AB723" s="199" t="str">
        <f t="shared" si="990"/>
        <v>AB$16</v>
      </c>
      <c r="AC723" s="199" t="str">
        <f t="shared" si="990"/>
        <v>AC$16</v>
      </c>
      <c r="AD723" s="199" t="str">
        <f t="shared" si="990"/>
        <v>AD$16</v>
      </c>
      <c r="AE723" s="199" t="str">
        <f t="shared" si="990"/>
        <v>AE$16</v>
      </c>
      <c r="AF723" s="199" t="str">
        <f t="shared" si="990"/>
        <v>AF$16</v>
      </c>
      <c r="AG723" s="199" t="str">
        <f t="shared" si="990"/>
        <v>AG$16</v>
      </c>
      <c r="AH723" s="199" t="str">
        <f t="shared" si="990"/>
        <v>AH$16</v>
      </c>
      <c r="AI723" s="199" t="str">
        <f t="shared" si="990"/>
        <v>AI$16</v>
      </c>
      <c r="AJ723" s="199" t="str">
        <f t="shared" si="990"/>
        <v>AJ$16</v>
      </c>
      <c r="AK723" s="199" t="str">
        <f t="shared" si="990"/>
        <v>AK$16</v>
      </c>
      <c r="AL723" s="199" t="str">
        <f t="shared" si="990"/>
        <v>AL$16</v>
      </c>
      <c r="AM723" s="199" t="str">
        <f t="shared" si="990"/>
        <v>AM$16</v>
      </c>
      <c r="AN723" s="199" t="str">
        <f t="shared" si="990"/>
        <v>AN$16</v>
      </c>
      <c r="AO723" s="199" t="str">
        <f t="shared" si="990"/>
        <v>AO$16</v>
      </c>
      <c r="AP723" s="199" t="str">
        <f t="shared" si="990"/>
        <v>AP$16</v>
      </c>
      <c r="AQ723" s="199" t="str">
        <f t="shared" si="990"/>
        <v>AQ$16</v>
      </c>
      <c r="AR723" s="199" t="str">
        <f t="shared" si="990"/>
        <v>AR$16</v>
      </c>
      <c r="AS723" s="199" t="str">
        <f t="shared" si="990"/>
        <v>AS$16</v>
      </c>
      <c r="AT723" s="199" t="str">
        <f t="shared" si="990"/>
        <v>AT$16</v>
      </c>
      <c r="AU723" s="199" t="str">
        <f t="shared" si="990"/>
        <v>AU$16</v>
      </c>
      <c r="AV723" s="199" t="str">
        <f t="shared" si="990"/>
        <v>AV$16</v>
      </c>
      <c r="AW723" s="199" t="str">
        <f t="shared" si="990"/>
        <v>AW$16</v>
      </c>
      <c r="AX723" s="199" t="str">
        <f t="shared" si="990"/>
        <v>AX$16</v>
      </c>
      <c r="AY723" s="199" t="str">
        <f t="shared" si="990"/>
        <v>AY$16</v>
      </c>
      <c r="AZ723" s="199" t="str">
        <f t="shared" si="990"/>
        <v>AZ$16</v>
      </c>
      <c r="BA723" s="199" t="str">
        <f t="shared" si="990"/>
        <v>BA$16</v>
      </c>
      <c r="BB723" s="199" t="str">
        <f t="shared" si="990"/>
        <v>BB$16</v>
      </c>
      <c r="BC723" s="199" t="str">
        <f t="shared" si="990"/>
        <v>BC$16</v>
      </c>
      <c r="BD723" s="199" t="str">
        <f t="shared" si="990"/>
        <v>BD$16</v>
      </c>
      <c r="BE723" s="199" t="str">
        <f t="shared" si="990"/>
        <v>BE$16</v>
      </c>
      <c r="BF723" s="199" t="str">
        <f t="shared" si="990"/>
        <v>BF$16</v>
      </c>
      <c r="BG723" s="199" t="str">
        <f t="shared" si="990"/>
        <v>BG$16</v>
      </c>
      <c r="BH723" s="199" t="str">
        <f t="shared" si="990"/>
        <v>BH$16</v>
      </c>
      <c r="BI723" s="199" t="str">
        <f t="shared" si="990"/>
        <v>BI$16</v>
      </c>
      <c r="BJ723" s="199" t="str">
        <f t="shared" si="990"/>
        <v>BJ$16</v>
      </c>
      <c r="BK723" s="199" t="str">
        <f t="shared" si="990"/>
        <v>BK$16</v>
      </c>
      <c r="BL723" s="199" t="str">
        <f t="shared" si="990"/>
        <v>BL$16</v>
      </c>
      <c r="BM723" s="199" t="str">
        <f t="shared" si="990"/>
        <v>BM$16</v>
      </c>
      <c r="BN723" s="199" t="str">
        <f t="shared" si="990"/>
        <v>BN$16</v>
      </c>
      <c r="BO723" s="199" t="str">
        <f t="shared" si="990"/>
        <v>BO$16</v>
      </c>
      <c r="BP723" s="199" t="str">
        <f t="shared" si="990"/>
        <v>BP$16</v>
      </c>
      <c r="BQ723" s="199" t="str">
        <f t="shared" si="990"/>
        <v>BQ$16</v>
      </c>
      <c r="BR723" s="199" t="str">
        <f t="shared" si="990"/>
        <v>BR$16</v>
      </c>
      <c r="BS723" s="199" t="str">
        <f t="shared" si="990"/>
        <v>BS$16</v>
      </c>
      <c r="BT723" s="199" t="str">
        <f t="shared" si="990"/>
        <v>BT$16</v>
      </c>
      <c r="BU723" s="199" t="str">
        <f t="shared" si="990"/>
        <v>BU$16</v>
      </c>
      <c r="BV723" s="199" t="str">
        <f t="shared" si="990"/>
        <v>BV$16</v>
      </c>
      <c r="BW723" s="199" t="str">
        <f t="shared" si="990"/>
        <v>BW$16</v>
      </c>
      <c r="BX723" s="199" t="str">
        <f t="shared" si="990"/>
        <v>BX$16</v>
      </c>
      <c r="BY723" s="199" t="str">
        <f t="shared" si="990"/>
        <v>BY$16</v>
      </c>
      <c r="BZ723" s="199" t="str">
        <f t="shared" si="990"/>
        <v>BZ$16</v>
      </c>
      <c r="CA723" s="199" t="str">
        <f t="shared" si="990"/>
        <v>CA$16</v>
      </c>
      <c r="CB723" s="199" t="str">
        <f t="shared" si="990"/>
        <v>CB$16</v>
      </c>
      <c r="CC723" s="199" t="str">
        <f t="shared" si="990"/>
        <v>CC$16</v>
      </c>
      <c r="CD723" s="199" t="str">
        <f t="shared" si="990"/>
        <v>CD$16</v>
      </c>
      <c r="CE723" s="199" t="str">
        <f t="shared" ref="CE723:CL723" si="991">CE$20</f>
        <v>CE$16</v>
      </c>
      <c r="CF723" s="199" t="str">
        <f t="shared" si="991"/>
        <v>CF$16</v>
      </c>
      <c r="CG723" s="199" t="str">
        <f t="shared" si="991"/>
        <v>CG$16</v>
      </c>
      <c r="CH723" s="199" t="str">
        <f t="shared" si="991"/>
        <v>CH$16</v>
      </c>
      <c r="CI723" s="199" t="str">
        <f t="shared" si="991"/>
        <v>CI$16</v>
      </c>
      <c r="CJ723" s="199" t="str">
        <f t="shared" si="991"/>
        <v>CJ$16</v>
      </c>
      <c r="CK723" s="199" t="str">
        <f t="shared" si="991"/>
        <v>CK$16</v>
      </c>
      <c r="CL723" s="199" t="str">
        <f t="shared" si="991"/>
        <v>CL$16</v>
      </c>
      <c r="CN723" s="176"/>
      <c r="CO723" s="199" t="str">
        <f t="shared" ref="CO723:DL723" si="992">CO$20</f>
        <v>CO$16</v>
      </c>
      <c r="CP723" s="199" t="str">
        <f t="shared" si="992"/>
        <v>CP$16</v>
      </c>
      <c r="CQ723" s="199" t="str">
        <f t="shared" si="992"/>
        <v>CQ$16</v>
      </c>
      <c r="CR723" s="199" t="str">
        <f t="shared" si="992"/>
        <v>CR$16</v>
      </c>
      <c r="CS723" s="199" t="str">
        <f t="shared" si="992"/>
        <v>CS$16</v>
      </c>
      <c r="CT723" s="199" t="str">
        <f t="shared" si="992"/>
        <v>CT$16</v>
      </c>
      <c r="CU723" s="199" t="str">
        <f t="shared" si="992"/>
        <v>CU$16</v>
      </c>
      <c r="CV723" s="199" t="str">
        <f t="shared" si="992"/>
        <v>CV$16</v>
      </c>
      <c r="CW723" s="199" t="str">
        <f t="shared" si="992"/>
        <v>CW$16</v>
      </c>
      <c r="CX723" s="199" t="str">
        <f t="shared" si="992"/>
        <v>CX$16</v>
      </c>
      <c r="CY723" s="199" t="str">
        <f t="shared" si="992"/>
        <v>CY$16</v>
      </c>
      <c r="CZ723" s="199" t="str">
        <f t="shared" si="992"/>
        <v>CZ$16</v>
      </c>
      <c r="DA723" s="199" t="str">
        <f t="shared" si="992"/>
        <v>DA$16</v>
      </c>
      <c r="DB723" s="199" t="str">
        <f t="shared" si="992"/>
        <v>DB$16</v>
      </c>
      <c r="DC723" s="199" t="str">
        <f t="shared" si="992"/>
        <v>DC$16</v>
      </c>
      <c r="DD723" s="199" t="str">
        <f t="shared" si="992"/>
        <v>DD$16</v>
      </c>
      <c r="DE723" s="199" t="str">
        <f t="shared" si="992"/>
        <v>DE$16</v>
      </c>
      <c r="DF723" s="199" t="str">
        <f t="shared" si="992"/>
        <v>DF$16</v>
      </c>
      <c r="DG723" s="199" t="str">
        <f t="shared" si="992"/>
        <v>DG$16</v>
      </c>
      <c r="DH723" s="199" t="str">
        <f t="shared" si="992"/>
        <v>DH$16</v>
      </c>
      <c r="DI723" s="199" t="str">
        <f t="shared" si="992"/>
        <v>DI$16</v>
      </c>
      <c r="DJ723" s="199" t="str">
        <f t="shared" si="992"/>
        <v>DJ$16</v>
      </c>
      <c r="DK723" s="199" t="str">
        <f t="shared" si="992"/>
        <v>DK$16</v>
      </c>
      <c r="DL723" s="199" t="str">
        <f t="shared" si="992"/>
        <v>DL$16</v>
      </c>
    </row>
    <row r="724" spans="1:116" x14ac:dyDescent="0.4">
      <c r="A724" s="174"/>
      <c r="E724" s="8"/>
      <c r="G724" s="175" t="s">
        <v>462</v>
      </c>
      <c r="H724" s="200"/>
      <c r="I724" s="201"/>
      <c r="J724" s="201"/>
      <c r="K724" s="202"/>
      <c r="L724" s="202"/>
      <c r="M724" s="202"/>
      <c r="N724" s="202"/>
      <c r="O724" s="202"/>
      <c r="P724" s="202"/>
      <c r="R724" s="202"/>
      <c r="S724" s="199" t="str">
        <f t="shared" ref="S724:CD724" si="993">S$21</f>
        <v>S$17</v>
      </c>
      <c r="T724" s="199" t="str">
        <f t="shared" si="993"/>
        <v>T$17</v>
      </c>
      <c r="U724" s="199" t="str">
        <f t="shared" si="993"/>
        <v>U$17</v>
      </c>
      <c r="V724" s="199" t="str">
        <f t="shared" si="993"/>
        <v>V$17</v>
      </c>
      <c r="W724" s="199" t="str">
        <f t="shared" si="993"/>
        <v>W$17</v>
      </c>
      <c r="X724" s="199" t="str">
        <f t="shared" si="993"/>
        <v>X$17</v>
      </c>
      <c r="Y724" s="199" t="str">
        <f t="shared" si="993"/>
        <v>Y$17</v>
      </c>
      <c r="Z724" s="199" t="str">
        <f t="shared" si="993"/>
        <v>Z$17</v>
      </c>
      <c r="AA724" s="199" t="str">
        <f t="shared" si="993"/>
        <v>AA$17</v>
      </c>
      <c r="AB724" s="199" t="str">
        <f t="shared" si="993"/>
        <v>AB$17</v>
      </c>
      <c r="AC724" s="199" t="str">
        <f t="shared" si="993"/>
        <v>AC$17</v>
      </c>
      <c r="AD724" s="199" t="str">
        <f t="shared" si="993"/>
        <v>AD$17</v>
      </c>
      <c r="AE724" s="199" t="str">
        <f t="shared" si="993"/>
        <v>AE$17</v>
      </c>
      <c r="AF724" s="199" t="str">
        <f t="shared" si="993"/>
        <v>AF$17</v>
      </c>
      <c r="AG724" s="199" t="str">
        <f t="shared" si="993"/>
        <v>AG$17</v>
      </c>
      <c r="AH724" s="199" t="str">
        <f t="shared" si="993"/>
        <v>AH$17</v>
      </c>
      <c r="AI724" s="199" t="str">
        <f t="shared" si="993"/>
        <v>AI$17</v>
      </c>
      <c r="AJ724" s="199" t="str">
        <f t="shared" si="993"/>
        <v>AJ$17</v>
      </c>
      <c r="AK724" s="199" t="str">
        <f t="shared" si="993"/>
        <v>AK$17</v>
      </c>
      <c r="AL724" s="199" t="str">
        <f t="shared" si="993"/>
        <v>AL$17</v>
      </c>
      <c r="AM724" s="199" t="str">
        <f t="shared" si="993"/>
        <v>AM$17</v>
      </c>
      <c r="AN724" s="199" t="str">
        <f t="shared" si="993"/>
        <v>AN$17</v>
      </c>
      <c r="AO724" s="199" t="str">
        <f t="shared" si="993"/>
        <v>AO$17</v>
      </c>
      <c r="AP724" s="199" t="str">
        <f t="shared" si="993"/>
        <v>AP$17</v>
      </c>
      <c r="AQ724" s="199" t="str">
        <f t="shared" si="993"/>
        <v>AQ$17</v>
      </c>
      <c r="AR724" s="199" t="str">
        <f t="shared" si="993"/>
        <v>AR$17</v>
      </c>
      <c r="AS724" s="199" t="str">
        <f t="shared" si="993"/>
        <v>AS$17</v>
      </c>
      <c r="AT724" s="199" t="str">
        <f t="shared" si="993"/>
        <v>AT$17</v>
      </c>
      <c r="AU724" s="199" t="str">
        <f t="shared" si="993"/>
        <v>AU$17</v>
      </c>
      <c r="AV724" s="199" t="str">
        <f t="shared" si="993"/>
        <v>AV$17</v>
      </c>
      <c r="AW724" s="199" t="str">
        <f t="shared" si="993"/>
        <v>AW$17</v>
      </c>
      <c r="AX724" s="199" t="str">
        <f t="shared" si="993"/>
        <v>AX$17</v>
      </c>
      <c r="AY724" s="199" t="str">
        <f t="shared" si="993"/>
        <v>AY$17</v>
      </c>
      <c r="AZ724" s="199" t="str">
        <f t="shared" si="993"/>
        <v>AZ$17</v>
      </c>
      <c r="BA724" s="199" t="str">
        <f t="shared" si="993"/>
        <v>BA$17</v>
      </c>
      <c r="BB724" s="199" t="str">
        <f t="shared" si="993"/>
        <v>BB$17</v>
      </c>
      <c r="BC724" s="199" t="str">
        <f t="shared" si="993"/>
        <v>BC$17</v>
      </c>
      <c r="BD724" s="199" t="str">
        <f t="shared" si="993"/>
        <v>BD$17</v>
      </c>
      <c r="BE724" s="199" t="str">
        <f t="shared" si="993"/>
        <v>BE$17</v>
      </c>
      <c r="BF724" s="199" t="str">
        <f t="shared" si="993"/>
        <v>BF$17</v>
      </c>
      <c r="BG724" s="199" t="str">
        <f t="shared" si="993"/>
        <v>BG$17</v>
      </c>
      <c r="BH724" s="199" t="str">
        <f t="shared" si="993"/>
        <v>BH$17</v>
      </c>
      <c r="BI724" s="199" t="str">
        <f t="shared" si="993"/>
        <v>BI$17</v>
      </c>
      <c r="BJ724" s="199" t="str">
        <f t="shared" si="993"/>
        <v>BJ$17</v>
      </c>
      <c r="BK724" s="199" t="str">
        <f t="shared" si="993"/>
        <v>BK$17</v>
      </c>
      <c r="BL724" s="199" t="str">
        <f t="shared" si="993"/>
        <v>BL$17</v>
      </c>
      <c r="BM724" s="199" t="str">
        <f t="shared" si="993"/>
        <v>BM$17</v>
      </c>
      <c r="BN724" s="199" t="str">
        <f t="shared" si="993"/>
        <v>BN$17</v>
      </c>
      <c r="BO724" s="199" t="str">
        <f t="shared" si="993"/>
        <v>BO$17</v>
      </c>
      <c r="BP724" s="199" t="str">
        <f t="shared" si="993"/>
        <v>BP$17</v>
      </c>
      <c r="BQ724" s="199" t="str">
        <f t="shared" si="993"/>
        <v>BQ$17</v>
      </c>
      <c r="BR724" s="199" t="str">
        <f t="shared" si="993"/>
        <v>BR$17</v>
      </c>
      <c r="BS724" s="199" t="str">
        <f t="shared" si="993"/>
        <v>BS$17</v>
      </c>
      <c r="BT724" s="199" t="str">
        <f t="shared" si="993"/>
        <v>BT$17</v>
      </c>
      <c r="BU724" s="199" t="str">
        <f t="shared" si="993"/>
        <v>BU$17</v>
      </c>
      <c r="BV724" s="199" t="str">
        <f t="shared" si="993"/>
        <v>BV$17</v>
      </c>
      <c r="BW724" s="199" t="str">
        <f t="shared" si="993"/>
        <v>BW$17</v>
      </c>
      <c r="BX724" s="199" t="str">
        <f t="shared" si="993"/>
        <v>BX$17</v>
      </c>
      <c r="BY724" s="199" t="str">
        <f t="shared" si="993"/>
        <v>BY$17</v>
      </c>
      <c r="BZ724" s="199" t="str">
        <f t="shared" si="993"/>
        <v>BZ$17</v>
      </c>
      <c r="CA724" s="199" t="str">
        <f t="shared" si="993"/>
        <v>CA$17</v>
      </c>
      <c r="CB724" s="199" t="str">
        <f t="shared" si="993"/>
        <v>CB$17</v>
      </c>
      <c r="CC724" s="199" t="str">
        <f t="shared" si="993"/>
        <v>CC$17</v>
      </c>
      <c r="CD724" s="199" t="str">
        <f t="shared" si="993"/>
        <v>CD$17</v>
      </c>
      <c r="CE724" s="199" t="str">
        <f t="shared" ref="CE724:CL724" si="994">CE$21</f>
        <v>CE$17</v>
      </c>
      <c r="CF724" s="199" t="str">
        <f t="shared" si="994"/>
        <v>CF$17</v>
      </c>
      <c r="CG724" s="199" t="str">
        <f t="shared" si="994"/>
        <v>CG$17</v>
      </c>
      <c r="CH724" s="199" t="str">
        <f t="shared" si="994"/>
        <v>CH$17</v>
      </c>
      <c r="CI724" s="199" t="str">
        <f t="shared" si="994"/>
        <v>CI$17</v>
      </c>
      <c r="CJ724" s="199" t="str">
        <f t="shared" si="994"/>
        <v>CJ$17</v>
      </c>
      <c r="CK724" s="199" t="str">
        <f t="shared" si="994"/>
        <v>CK$17</v>
      </c>
      <c r="CL724" s="199" t="str">
        <f t="shared" si="994"/>
        <v>CL$17</v>
      </c>
      <c r="CN724" s="201"/>
      <c r="CO724" s="199" t="str">
        <f t="shared" ref="CO724:DL724" si="995">CO$21</f>
        <v>CO$17</v>
      </c>
      <c r="CP724" s="199" t="str">
        <f t="shared" si="995"/>
        <v>CP$17</v>
      </c>
      <c r="CQ724" s="199" t="str">
        <f t="shared" si="995"/>
        <v>CQ$17</v>
      </c>
      <c r="CR724" s="199" t="str">
        <f t="shared" si="995"/>
        <v>CR$17</v>
      </c>
      <c r="CS724" s="199" t="str">
        <f t="shared" si="995"/>
        <v>CS$17</v>
      </c>
      <c r="CT724" s="199" t="str">
        <f t="shared" si="995"/>
        <v>CT$17</v>
      </c>
      <c r="CU724" s="199" t="str">
        <f t="shared" si="995"/>
        <v>CU$17</v>
      </c>
      <c r="CV724" s="199" t="str">
        <f t="shared" si="995"/>
        <v>CV$17</v>
      </c>
      <c r="CW724" s="199" t="str">
        <f t="shared" si="995"/>
        <v>CW$17</v>
      </c>
      <c r="CX724" s="199" t="str">
        <f t="shared" si="995"/>
        <v>CX$17</v>
      </c>
      <c r="CY724" s="199" t="str">
        <f t="shared" si="995"/>
        <v>CY$17</v>
      </c>
      <c r="CZ724" s="199" t="str">
        <f t="shared" si="995"/>
        <v>CZ$17</v>
      </c>
      <c r="DA724" s="199" t="str">
        <f t="shared" si="995"/>
        <v>DA$17</v>
      </c>
      <c r="DB724" s="199" t="str">
        <f t="shared" si="995"/>
        <v>DB$17</v>
      </c>
      <c r="DC724" s="199" t="str">
        <f t="shared" si="995"/>
        <v>DC$17</v>
      </c>
      <c r="DD724" s="199" t="str">
        <f t="shared" si="995"/>
        <v>DD$17</v>
      </c>
      <c r="DE724" s="199" t="str">
        <f t="shared" si="995"/>
        <v>DE$17</v>
      </c>
      <c r="DF724" s="199" t="str">
        <f t="shared" si="995"/>
        <v>DF$17</v>
      </c>
      <c r="DG724" s="199" t="str">
        <f t="shared" si="995"/>
        <v>DG$17</v>
      </c>
      <c r="DH724" s="199" t="str">
        <f t="shared" si="995"/>
        <v>DH$17</v>
      </c>
      <c r="DI724" s="199" t="str">
        <f t="shared" si="995"/>
        <v>DI$17</v>
      </c>
      <c r="DJ724" s="199" t="str">
        <f t="shared" si="995"/>
        <v>DJ$17</v>
      </c>
      <c r="DK724" s="199" t="str">
        <f t="shared" si="995"/>
        <v>DK$17</v>
      </c>
      <c r="DL724" s="199" t="str">
        <f t="shared" si="995"/>
        <v>DL$17</v>
      </c>
    </row>
    <row r="725" spans="1:116" x14ac:dyDescent="0.4">
      <c r="A725" s="174"/>
      <c r="E725" s="8"/>
      <c r="G725" s="175" t="s">
        <v>491</v>
      </c>
      <c r="H725" s="200"/>
      <c r="I725" s="201"/>
      <c r="J725" s="201"/>
      <c r="K725" s="202"/>
      <c r="L725" s="202"/>
      <c r="M725" s="202"/>
      <c r="N725" s="202"/>
      <c r="O725" s="202"/>
      <c r="P725" s="202"/>
      <c r="R725" s="202"/>
      <c r="S725" s="190"/>
      <c r="T725" s="190"/>
      <c r="U725" s="190"/>
      <c r="V725" s="190"/>
      <c r="W725" s="190"/>
      <c r="X725" s="190"/>
      <c r="Y725" s="190"/>
      <c r="Z725" s="190"/>
      <c r="AA725" s="190"/>
      <c r="AB725" s="190"/>
      <c r="AC725" s="190"/>
      <c r="AD725" s="190"/>
      <c r="AE725" s="190"/>
      <c r="AF725" s="190"/>
      <c r="AG725" s="190"/>
      <c r="AH725" s="190"/>
      <c r="AI725" s="190"/>
      <c r="AJ725" s="190"/>
      <c r="AK725" s="190"/>
      <c r="AL725" s="190"/>
      <c r="AM725" s="190"/>
      <c r="AN725" s="190"/>
      <c r="AO725" s="190"/>
      <c r="AP725" s="190"/>
      <c r="AQ725" s="190"/>
      <c r="AR725" s="190"/>
      <c r="AS725" s="190"/>
      <c r="AT725" s="190"/>
      <c r="AU725" s="190"/>
      <c r="AV725" s="190"/>
      <c r="AW725" s="190"/>
      <c r="AX725" s="190"/>
      <c r="AY725" s="190"/>
      <c r="AZ725" s="190"/>
      <c r="BA725" s="190"/>
      <c r="BB725" s="190"/>
      <c r="BC725" s="190"/>
      <c r="BD725" s="190"/>
      <c r="BE725" s="190"/>
      <c r="BF725" s="190"/>
      <c r="BG725" s="190"/>
      <c r="BH725" s="190"/>
      <c r="BI725" s="190"/>
      <c r="BJ725" s="190"/>
      <c r="BK725" s="190"/>
      <c r="BL725" s="190"/>
      <c r="BM725" s="190"/>
      <c r="BN725" s="190"/>
      <c r="BO725" s="190"/>
      <c r="BP725" s="190"/>
      <c r="BQ725" s="190"/>
      <c r="BR725" s="190"/>
      <c r="BS725" s="190"/>
      <c r="BT725" s="190"/>
      <c r="BU725" s="190"/>
      <c r="BV725" s="190"/>
      <c r="BW725" s="190"/>
      <c r="BX725" s="190"/>
      <c r="BY725" s="190"/>
      <c r="BZ725" s="190"/>
      <c r="CA725" s="190"/>
      <c r="CB725" s="190"/>
      <c r="CC725" s="190"/>
      <c r="CD725" s="190"/>
      <c r="CE725" s="190"/>
      <c r="CF725" s="190"/>
      <c r="CG725" s="190"/>
      <c r="CH725" s="190"/>
      <c r="CI725" s="190"/>
      <c r="CJ725" s="190"/>
      <c r="CK725" s="190"/>
      <c r="CL725" s="190"/>
      <c r="CN725" s="201"/>
      <c r="CO725" s="190"/>
      <c r="CP725" s="190"/>
      <c r="CQ725" s="190"/>
      <c r="CR725" s="190"/>
      <c r="CS725" s="190"/>
      <c r="CT725" s="190"/>
      <c r="CU725" s="190"/>
      <c r="CV725" s="190"/>
      <c r="CW725" s="190"/>
      <c r="CX725" s="190"/>
      <c r="CY725" s="190"/>
      <c r="CZ725" s="190"/>
      <c r="DA725" s="190"/>
      <c r="DB725" s="190"/>
      <c r="DC725" s="190"/>
      <c r="DD725" s="190"/>
      <c r="DE725" s="190"/>
      <c r="DF725" s="190"/>
      <c r="DG725" s="190"/>
      <c r="DH725" s="190"/>
      <c r="DI725" s="190"/>
      <c r="DJ725" s="190"/>
      <c r="DK725" s="190"/>
      <c r="DL725" s="190"/>
    </row>
    <row r="726" spans="1:116" x14ac:dyDescent="0.4">
      <c r="A726" s="174"/>
      <c r="E726" s="8"/>
      <c r="G726" s="175" t="s">
        <v>505</v>
      </c>
      <c r="H726" s="200"/>
      <c r="I726" s="201"/>
      <c r="J726" s="201"/>
      <c r="K726" s="202"/>
      <c r="L726" s="202"/>
      <c r="M726" s="202"/>
      <c r="N726" s="202"/>
      <c r="O726" s="202"/>
      <c r="P726" s="202"/>
      <c r="R726" s="202"/>
      <c r="S726" s="190"/>
      <c r="T726" s="190"/>
      <c r="U726" s="190"/>
      <c r="V726" s="190"/>
      <c r="W726" s="190"/>
      <c r="X726" s="190"/>
      <c r="Y726" s="190"/>
      <c r="Z726" s="190"/>
      <c r="AA726" s="190"/>
      <c r="AB726" s="190"/>
      <c r="AC726" s="190"/>
      <c r="AD726" s="190"/>
      <c r="AE726" s="190"/>
      <c r="AF726" s="190"/>
      <c r="AG726" s="190"/>
      <c r="AH726" s="190"/>
      <c r="AI726" s="190"/>
      <c r="AJ726" s="190"/>
      <c r="AK726" s="190"/>
      <c r="AL726" s="190"/>
      <c r="AM726" s="190"/>
      <c r="AN726" s="190"/>
      <c r="AO726" s="190"/>
      <c r="AP726" s="190"/>
      <c r="AQ726" s="190"/>
      <c r="AR726" s="190"/>
      <c r="AS726" s="190"/>
      <c r="AT726" s="190"/>
      <c r="AU726" s="190"/>
      <c r="AV726" s="190"/>
      <c r="AW726" s="190"/>
      <c r="AX726" s="190"/>
      <c r="AY726" s="190"/>
      <c r="AZ726" s="190"/>
      <c r="BA726" s="190"/>
      <c r="BB726" s="190"/>
      <c r="BC726" s="190"/>
      <c r="BD726" s="190"/>
      <c r="BE726" s="190"/>
      <c r="BF726" s="190"/>
      <c r="BG726" s="190"/>
      <c r="BH726" s="190"/>
      <c r="BI726" s="190"/>
      <c r="BJ726" s="190"/>
      <c r="BK726" s="190"/>
      <c r="BL726" s="190"/>
      <c r="BM726" s="190"/>
      <c r="BN726" s="190"/>
      <c r="BO726" s="190"/>
      <c r="BP726" s="190"/>
      <c r="BQ726" s="190"/>
      <c r="BR726" s="190"/>
      <c r="BS726" s="190"/>
      <c r="BT726" s="190"/>
      <c r="BU726" s="190"/>
      <c r="BV726" s="190"/>
      <c r="BW726" s="190"/>
      <c r="BX726" s="190"/>
      <c r="BY726" s="190"/>
      <c r="BZ726" s="190"/>
      <c r="CA726" s="190"/>
      <c r="CB726" s="190"/>
      <c r="CC726" s="190"/>
      <c r="CD726" s="190"/>
      <c r="CE726" s="190"/>
      <c r="CF726" s="190"/>
      <c r="CG726" s="190"/>
      <c r="CH726" s="190"/>
      <c r="CI726" s="190"/>
      <c r="CJ726" s="190"/>
      <c r="CK726" s="190"/>
      <c r="CL726" s="190"/>
      <c r="CN726" s="201"/>
      <c r="CO726" s="190"/>
      <c r="CP726" s="190"/>
      <c r="CQ726" s="190"/>
      <c r="CR726" s="190"/>
      <c r="CS726" s="190"/>
      <c r="CT726" s="190"/>
      <c r="CU726" s="190"/>
      <c r="CV726" s="190"/>
      <c r="CW726" s="190"/>
      <c r="CX726" s="190"/>
      <c r="CY726" s="190"/>
      <c r="CZ726" s="190"/>
      <c r="DA726" s="190"/>
      <c r="DB726" s="190"/>
      <c r="DC726" s="190"/>
      <c r="DD726" s="190"/>
      <c r="DE726" s="190"/>
      <c r="DF726" s="190"/>
      <c r="DG726" s="190"/>
      <c r="DH726" s="190"/>
      <c r="DI726" s="190"/>
      <c r="DJ726" s="190"/>
      <c r="DK726" s="190"/>
      <c r="DL726" s="190"/>
    </row>
    <row r="727" spans="1:116" x14ac:dyDescent="0.4">
      <c r="A727" s="174"/>
      <c r="E727" s="8"/>
      <c r="G727" s="175" t="s">
        <v>463</v>
      </c>
      <c r="H727" s="200"/>
      <c r="I727" s="201"/>
      <c r="J727" s="201"/>
      <c r="K727" s="202"/>
      <c r="L727" s="202"/>
      <c r="M727" s="202"/>
      <c r="N727" s="202"/>
      <c r="O727" s="202"/>
      <c r="P727" s="202"/>
      <c r="R727" s="202"/>
      <c r="S727" s="190" t="str">
        <f t="shared" ref="S727:CD727" si="996">S$22</f>
        <v>S$18</v>
      </c>
      <c r="T727" s="190" t="str">
        <f t="shared" si="996"/>
        <v>T$18</v>
      </c>
      <c r="U727" s="190" t="str">
        <f t="shared" si="996"/>
        <v>U$18</v>
      </c>
      <c r="V727" s="190" t="str">
        <f t="shared" si="996"/>
        <v>V$18</v>
      </c>
      <c r="W727" s="190" t="str">
        <f t="shared" si="996"/>
        <v>W$18</v>
      </c>
      <c r="X727" s="190" t="str">
        <f t="shared" si="996"/>
        <v>X$18</v>
      </c>
      <c r="Y727" s="190" t="str">
        <f t="shared" si="996"/>
        <v>Y$18</v>
      </c>
      <c r="Z727" s="190" t="str">
        <f t="shared" si="996"/>
        <v>Z$18</v>
      </c>
      <c r="AA727" s="190" t="str">
        <f t="shared" si="996"/>
        <v>AA$18</v>
      </c>
      <c r="AB727" s="190" t="str">
        <f t="shared" si="996"/>
        <v>AB$18</v>
      </c>
      <c r="AC727" s="190" t="str">
        <f t="shared" si="996"/>
        <v>AC$18</v>
      </c>
      <c r="AD727" s="190" t="str">
        <f t="shared" si="996"/>
        <v>AD$18</v>
      </c>
      <c r="AE727" s="190" t="str">
        <f t="shared" si="996"/>
        <v>AE$18</v>
      </c>
      <c r="AF727" s="190" t="str">
        <f t="shared" si="996"/>
        <v>AF$18</v>
      </c>
      <c r="AG727" s="190" t="str">
        <f t="shared" si="996"/>
        <v>AG$18</v>
      </c>
      <c r="AH727" s="190" t="str">
        <f t="shared" si="996"/>
        <v>AH$18</v>
      </c>
      <c r="AI727" s="190" t="str">
        <f t="shared" si="996"/>
        <v>AI$18</v>
      </c>
      <c r="AJ727" s="190" t="str">
        <f t="shared" si="996"/>
        <v>AJ$18</v>
      </c>
      <c r="AK727" s="190" t="str">
        <f t="shared" si="996"/>
        <v>AK$18</v>
      </c>
      <c r="AL727" s="190" t="str">
        <f t="shared" si="996"/>
        <v>AL$18</v>
      </c>
      <c r="AM727" s="190" t="str">
        <f t="shared" si="996"/>
        <v>AM$18</v>
      </c>
      <c r="AN727" s="190" t="str">
        <f t="shared" si="996"/>
        <v>AN$18</v>
      </c>
      <c r="AO727" s="190" t="str">
        <f t="shared" si="996"/>
        <v>AO$18</v>
      </c>
      <c r="AP727" s="190" t="str">
        <f t="shared" si="996"/>
        <v>AP$18</v>
      </c>
      <c r="AQ727" s="190" t="str">
        <f t="shared" si="996"/>
        <v>AQ$18</v>
      </c>
      <c r="AR727" s="190" t="str">
        <f t="shared" si="996"/>
        <v>AR$18</v>
      </c>
      <c r="AS727" s="190" t="str">
        <f t="shared" si="996"/>
        <v>AS$18</v>
      </c>
      <c r="AT727" s="190" t="str">
        <f t="shared" si="996"/>
        <v>AT$18</v>
      </c>
      <c r="AU727" s="190" t="str">
        <f t="shared" si="996"/>
        <v>AU$18</v>
      </c>
      <c r="AV727" s="190" t="str">
        <f t="shared" si="996"/>
        <v>AV$18</v>
      </c>
      <c r="AW727" s="190" t="str">
        <f t="shared" si="996"/>
        <v>AW$18</v>
      </c>
      <c r="AX727" s="190" t="str">
        <f t="shared" si="996"/>
        <v>AX$18</v>
      </c>
      <c r="AY727" s="190" t="str">
        <f t="shared" si="996"/>
        <v>AY$18</v>
      </c>
      <c r="AZ727" s="190" t="str">
        <f t="shared" si="996"/>
        <v>AZ$18</v>
      </c>
      <c r="BA727" s="190" t="str">
        <f t="shared" si="996"/>
        <v>BA$18</v>
      </c>
      <c r="BB727" s="190" t="str">
        <f t="shared" si="996"/>
        <v>BB$18</v>
      </c>
      <c r="BC727" s="190" t="str">
        <f t="shared" si="996"/>
        <v>BC$18</v>
      </c>
      <c r="BD727" s="190" t="str">
        <f t="shared" si="996"/>
        <v>BD$18</v>
      </c>
      <c r="BE727" s="190" t="str">
        <f t="shared" si="996"/>
        <v>BE$18</v>
      </c>
      <c r="BF727" s="190" t="str">
        <f t="shared" si="996"/>
        <v>BF$18</v>
      </c>
      <c r="BG727" s="190" t="str">
        <f t="shared" si="996"/>
        <v>BG$18</v>
      </c>
      <c r="BH727" s="190" t="str">
        <f t="shared" si="996"/>
        <v>BH$18</v>
      </c>
      <c r="BI727" s="190" t="str">
        <f t="shared" si="996"/>
        <v>BI$18</v>
      </c>
      <c r="BJ727" s="190" t="str">
        <f t="shared" si="996"/>
        <v>BJ$18</v>
      </c>
      <c r="BK727" s="190" t="str">
        <f t="shared" si="996"/>
        <v>BK$18</v>
      </c>
      <c r="BL727" s="190" t="str">
        <f t="shared" si="996"/>
        <v>BL$18</v>
      </c>
      <c r="BM727" s="190" t="str">
        <f t="shared" si="996"/>
        <v>BM$18</v>
      </c>
      <c r="BN727" s="190" t="str">
        <f t="shared" si="996"/>
        <v>BN$18</v>
      </c>
      <c r="BO727" s="190" t="str">
        <f t="shared" si="996"/>
        <v>BO$18</v>
      </c>
      <c r="BP727" s="190" t="str">
        <f t="shared" si="996"/>
        <v>BP$18</v>
      </c>
      <c r="BQ727" s="190" t="str">
        <f t="shared" si="996"/>
        <v>BQ$18</v>
      </c>
      <c r="BR727" s="190" t="str">
        <f t="shared" si="996"/>
        <v>BR$18</v>
      </c>
      <c r="BS727" s="190" t="str">
        <f t="shared" si="996"/>
        <v>BS$18</v>
      </c>
      <c r="BT727" s="190" t="str">
        <f t="shared" si="996"/>
        <v>BT$18</v>
      </c>
      <c r="BU727" s="190" t="str">
        <f t="shared" si="996"/>
        <v>BU$18</v>
      </c>
      <c r="BV727" s="190" t="str">
        <f t="shared" si="996"/>
        <v>BV$18</v>
      </c>
      <c r="BW727" s="190" t="str">
        <f t="shared" si="996"/>
        <v>BW$18</v>
      </c>
      <c r="BX727" s="190" t="str">
        <f t="shared" si="996"/>
        <v>BX$18</v>
      </c>
      <c r="BY727" s="190" t="str">
        <f t="shared" si="996"/>
        <v>BY$18</v>
      </c>
      <c r="BZ727" s="190" t="str">
        <f t="shared" si="996"/>
        <v>BZ$18</v>
      </c>
      <c r="CA727" s="190" t="str">
        <f t="shared" si="996"/>
        <v>CA$18</v>
      </c>
      <c r="CB727" s="190" t="str">
        <f t="shared" si="996"/>
        <v>CB$18</v>
      </c>
      <c r="CC727" s="190" t="str">
        <f t="shared" si="996"/>
        <v>CC$18</v>
      </c>
      <c r="CD727" s="190" t="str">
        <f t="shared" si="996"/>
        <v>CD$18</v>
      </c>
      <c r="CE727" s="190" t="str">
        <f t="shared" ref="CE727:CL727" si="997">CE$22</f>
        <v>CE$18</v>
      </c>
      <c r="CF727" s="190" t="str">
        <f t="shared" si="997"/>
        <v>CF$18</v>
      </c>
      <c r="CG727" s="190" t="str">
        <f t="shared" si="997"/>
        <v>CG$18</v>
      </c>
      <c r="CH727" s="190" t="str">
        <f t="shared" si="997"/>
        <v>CH$18</v>
      </c>
      <c r="CI727" s="190" t="str">
        <f t="shared" si="997"/>
        <v>CI$18</v>
      </c>
      <c r="CJ727" s="190" t="str">
        <f t="shared" si="997"/>
        <v>CJ$18</v>
      </c>
      <c r="CK727" s="190" t="str">
        <f t="shared" si="997"/>
        <v>CK$18</v>
      </c>
      <c r="CL727" s="190" t="str">
        <f t="shared" si="997"/>
        <v>CL$18</v>
      </c>
      <c r="CN727" s="201"/>
      <c r="CO727" s="190" t="str">
        <f t="shared" ref="CO727:DL727" si="998">CO$22</f>
        <v>CO$18</v>
      </c>
      <c r="CP727" s="190" t="str">
        <f t="shared" si="998"/>
        <v>CP$18</v>
      </c>
      <c r="CQ727" s="190" t="str">
        <f t="shared" si="998"/>
        <v>CQ$18</v>
      </c>
      <c r="CR727" s="190" t="str">
        <f t="shared" si="998"/>
        <v>CR$18</v>
      </c>
      <c r="CS727" s="190" t="str">
        <f t="shared" si="998"/>
        <v>CS$18</v>
      </c>
      <c r="CT727" s="190" t="str">
        <f t="shared" si="998"/>
        <v>CT$18</v>
      </c>
      <c r="CU727" s="190" t="str">
        <f t="shared" si="998"/>
        <v>CU$18</v>
      </c>
      <c r="CV727" s="190" t="str">
        <f t="shared" si="998"/>
        <v>CV$18</v>
      </c>
      <c r="CW727" s="190" t="str">
        <f t="shared" si="998"/>
        <v>CW$18</v>
      </c>
      <c r="CX727" s="190" t="str">
        <f t="shared" si="998"/>
        <v>CX$18</v>
      </c>
      <c r="CY727" s="190" t="str">
        <f t="shared" si="998"/>
        <v>CY$18</v>
      </c>
      <c r="CZ727" s="190" t="str">
        <f t="shared" si="998"/>
        <v>CZ$18</v>
      </c>
      <c r="DA727" s="190" t="str">
        <f t="shared" si="998"/>
        <v>DA$18</v>
      </c>
      <c r="DB727" s="190" t="str">
        <f t="shared" si="998"/>
        <v>DB$18</v>
      </c>
      <c r="DC727" s="190" t="str">
        <f t="shared" si="998"/>
        <v>DC$18</v>
      </c>
      <c r="DD727" s="190" t="str">
        <f t="shared" si="998"/>
        <v>DD$18</v>
      </c>
      <c r="DE727" s="190" t="str">
        <f t="shared" si="998"/>
        <v>DE$18</v>
      </c>
      <c r="DF727" s="190" t="str">
        <f t="shared" si="998"/>
        <v>DF$18</v>
      </c>
      <c r="DG727" s="190" t="str">
        <f t="shared" si="998"/>
        <v>DG$18</v>
      </c>
      <c r="DH727" s="190" t="str">
        <f t="shared" si="998"/>
        <v>DH$18</v>
      </c>
      <c r="DI727" s="190" t="str">
        <f t="shared" si="998"/>
        <v>DI$18</v>
      </c>
      <c r="DJ727" s="190" t="str">
        <f t="shared" si="998"/>
        <v>DJ$18</v>
      </c>
      <c r="DK727" s="190" t="str">
        <f t="shared" si="998"/>
        <v>DK$18</v>
      </c>
      <c r="DL727" s="190" t="str">
        <f t="shared" si="998"/>
        <v>DL$18</v>
      </c>
    </row>
    <row r="728" spans="1:116" x14ac:dyDescent="0.4">
      <c r="A728" s="174"/>
      <c r="E728" s="8"/>
      <c r="G728" s="175" t="s">
        <v>464</v>
      </c>
      <c r="H728" s="200"/>
      <c r="I728" s="201"/>
      <c r="J728" s="201"/>
      <c r="K728" s="202"/>
      <c r="L728" s="202"/>
      <c r="M728" s="202"/>
      <c r="N728" s="202"/>
      <c r="O728" s="202"/>
      <c r="P728" s="202"/>
      <c r="R728" s="202"/>
      <c r="S728" s="190" t="str">
        <f t="shared" ref="S728:CD728" si="999">S$23</f>
        <v>S$19</v>
      </c>
      <c r="T728" s="190" t="str">
        <f t="shared" si="999"/>
        <v>T$19</v>
      </c>
      <c r="U728" s="190" t="str">
        <f t="shared" si="999"/>
        <v>U$19</v>
      </c>
      <c r="V728" s="190" t="str">
        <f t="shared" si="999"/>
        <v>V$19</v>
      </c>
      <c r="W728" s="190" t="str">
        <f t="shared" si="999"/>
        <v>W$19</v>
      </c>
      <c r="X728" s="190" t="str">
        <f t="shared" si="999"/>
        <v>X$19</v>
      </c>
      <c r="Y728" s="190" t="str">
        <f t="shared" si="999"/>
        <v>Y$19</v>
      </c>
      <c r="Z728" s="190" t="str">
        <f t="shared" si="999"/>
        <v>Z$19</v>
      </c>
      <c r="AA728" s="190" t="str">
        <f t="shared" si="999"/>
        <v>AA$19</v>
      </c>
      <c r="AB728" s="190" t="str">
        <f t="shared" si="999"/>
        <v>AB$19</v>
      </c>
      <c r="AC728" s="190" t="str">
        <f t="shared" si="999"/>
        <v>AC$19</v>
      </c>
      <c r="AD728" s="190" t="str">
        <f t="shared" si="999"/>
        <v>AD$19</v>
      </c>
      <c r="AE728" s="190" t="str">
        <f t="shared" si="999"/>
        <v>AE$19</v>
      </c>
      <c r="AF728" s="190" t="str">
        <f t="shared" si="999"/>
        <v>AF$19</v>
      </c>
      <c r="AG728" s="190" t="str">
        <f t="shared" si="999"/>
        <v>AG$19</v>
      </c>
      <c r="AH728" s="190" t="str">
        <f t="shared" si="999"/>
        <v>AH$19</v>
      </c>
      <c r="AI728" s="190" t="str">
        <f t="shared" si="999"/>
        <v>AI$19</v>
      </c>
      <c r="AJ728" s="190" t="str">
        <f t="shared" si="999"/>
        <v>AJ$19</v>
      </c>
      <c r="AK728" s="190" t="str">
        <f t="shared" si="999"/>
        <v>AK$19</v>
      </c>
      <c r="AL728" s="190" t="str">
        <f t="shared" si="999"/>
        <v>AL$19</v>
      </c>
      <c r="AM728" s="190" t="str">
        <f t="shared" si="999"/>
        <v>AM$19</v>
      </c>
      <c r="AN728" s="190" t="str">
        <f t="shared" si="999"/>
        <v>AN$19</v>
      </c>
      <c r="AO728" s="190" t="str">
        <f t="shared" si="999"/>
        <v>AO$19</v>
      </c>
      <c r="AP728" s="190" t="str">
        <f t="shared" si="999"/>
        <v>AP$19</v>
      </c>
      <c r="AQ728" s="190" t="str">
        <f t="shared" si="999"/>
        <v>AQ$19</v>
      </c>
      <c r="AR728" s="190" t="str">
        <f t="shared" si="999"/>
        <v>AR$19</v>
      </c>
      <c r="AS728" s="190" t="str">
        <f t="shared" si="999"/>
        <v>AS$19</v>
      </c>
      <c r="AT728" s="190" t="str">
        <f t="shared" si="999"/>
        <v>AT$19</v>
      </c>
      <c r="AU728" s="190" t="str">
        <f t="shared" si="999"/>
        <v>AU$19</v>
      </c>
      <c r="AV728" s="190" t="str">
        <f t="shared" si="999"/>
        <v>AV$19</v>
      </c>
      <c r="AW728" s="190" t="str">
        <f t="shared" si="999"/>
        <v>AW$19</v>
      </c>
      <c r="AX728" s="190" t="str">
        <f t="shared" si="999"/>
        <v>AX$19</v>
      </c>
      <c r="AY728" s="190" t="str">
        <f t="shared" si="999"/>
        <v>AY$19</v>
      </c>
      <c r="AZ728" s="190" t="str">
        <f t="shared" si="999"/>
        <v>AZ$19</v>
      </c>
      <c r="BA728" s="190" t="str">
        <f t="shared" si="999"/>
        <v>BA$19</v>
      </c>
      <c r="BB728" s="190" t="str">
        <f t="shared" si="999"/>
        <v>BB$19</v>
      </c>
      <c r="BC728" s="190" t="str">
        <f t="shared" si="999"/>
        <v>BC$19</v>
      </c>
      <c r="BD728" s="190" t="str">
        <f t="shared" si="999"/>
        <v>BD$19</v>
      </c>
      <c r="BE728" s="190" t="str">
        <f t="shared" si="999"/>
        <v>BE$19</v>
      </c>
      <c r="BF728" s="190" t="str">
        <f t="shared" si="999"/>
        <v>BF$19</v>
      </c>
      <c r="BG728" s="190" t="str">
        <f t="shared" si="999"/>
        <v>BG$19</v>
      </c>
      <c r="BH728" s="190" t="str">
        <f t="shared" si="999"/>
        <v>BH$19</v>
      </c>
      <c r="BI728" s="190" t="str">
        <f t="shared" si="999"/>
        <v>BI$19</v>
      </c>
      <c r="BJ728" s="190" t="str">
        <f t="shared" si="999"/>
        <v>BJ$19</v>
      </c>
      <c r="BK728" s="190" t="str">
        <f t="shared" si="999"/>
        <v>BK$19</v>
      </c>
      <c r="BL728" s="190" t="str">
        <f t="shared" si="999"/>
        <v>BL$19</v>
      </c>
      <c r="BM728" s="190" t="str">
        <f t="shared" si="999"/>
        <v>BM$19</v>
      </c>
      <c r="BN728" s="190" t="str">
        <f t="shared" si="999"/>
        <v>BN$19</v>
      </c>
      <c r="BO728" s="190" t="str">
        <f t="shared" si="999"/>
        <v>BO$19</v>
      </c>
      <c r="BP728" s="190" t="str">
        <f t="shared" si="999"/>
        <v>BP$19</v>
      </c>
      <c r="BQ728" s="190" t="str">
        <f t="shared" si="999"/>
        <v>BQ$19</v>
      </c>
      <c r="BR728" s="190" t="str">
        <f t="shared" si="999"/>
        <v>BR$19</v>
      </c>
      <c r="BS728" s="190" t="str">
        <f t="shared" si="999"/>
        <v>BS$19</v>
      </c>
      <c r="BT728" s="190" t="str">
        <f t="shared" si="999"/>
        <v>BT$19</v>
      </c>
      <c r="BU728" s="190" t="str">
        <f t="shared" si="999"/>
        <v>BU$19</v>
      </c>
      <c r="BV728" s="190" t="str">
        <f t="shared" si="999"/>
        <v>BV$19</v>
      </c>
      <c r="BW728" s="190" t="str">
        <f t="shared" si="999"/>
        <v>BW$19</v>
      </c>
      <c r="BX728" s="190" t="str">
        <f t="shared" si="999"/>
        <v>BX$19</v>
      </c>
      <c r="BY728" s="190" t="str">
        <f t="shared" si="999"/>
        <v>BY$19</v>
      </c>
      <c r="BZ728" s="190" t="str">
        <f t="shared" si="999"/>
        <v>BZ$19</v>
      </c>
      <c r="CA728" s="190" t="str">
        <f t="shared" si="999"/>
        <v>CA$19</v>
      </c>
      <c r="CB728" s="190" t="str">
        <f t="shared" si="999"/>
        <v>CB$19</v>
      </c>
      <c r="CC728" s="190" t="str">
        <f t="shared" si="999"/>
        <v>CC$19</v>
      </c>
      <c r="CD728" s="190" t="str">
        <f t="shared" si="999"/>
        <v>CD$19</v>
      </c>
      <c r="CE728" s="190" t="str">
        <f t="shared" ref="CE728:CL728" si="1000">CE$23</f>
        <v>CE$19</v>
      </c>
      <c r="CF728" s="190" t="str">
        <f t="shared" si="1000"/>
        <v>CF$19</v>
      </c>
      <c r="CG728" s="190" t="str">
        <f t="shared" si="1000"/>
        <v>CG$19</v>
      </c>
      <c r="CH728" s="190" t="str">
        <f t="shared" si="1000"/>
        <v>CH$19</v>
      </c>
      <c r="CI728" s="190" t="str">
        <f t="shared" si="1000"/>
        <v>CI$19</v>
      </c>
      <c r="CJ728" s="190" t="str">
        <f t="shared" si="1000"/>
        <v>CJ$19</v>
      </c>
      <c r="CK728" s="190" t="str">
        <f t="shared" si="1000"/>
        <v>CK$19</v>
      </c>
      <c r="CL728" s="190" t="str">
        <f t="shared" si="1000"/>
        <v>CL$19</v>
      </c>
      <c r="CN728" s="201"/>
      <c r="CO728" s="190" t="str">
        <f t="shared" ref="CO728:DL728" si="1001">CO$23</f>
        <v>CO$19</v>
      </c>
      <c r="CP728" s="190" t="str">
        <f t="shared" si="1001"/>
        <v>CP$19</v>
      </c>
      <c r="CQ728" s="190" t="str">
        <f t="shared" si="1001"/>
        <v>CQ$19</v>
      </c>
      <c r="CR728" s="190" t="str">
        <f t="shared" si="1001"/>
        <v>CR$19</v>
      </c>
      <c r="CS728" s="190" t="str">
        <f t="shared" si="1001"/>
        <v>CS$19</v>
      </c>
      <c r="CT728" s="190" t="str">
        <f t="shared" si="1001"/>
        <v>CT$19</v>
      </c>
      <c r="CU728" s="190" t="str">
        <f t="shared" si="1001"/>
        <v>CU$19</v>
      </c>
      <c r="CV728" s="190" t="str">
        <f t="shared" si="1001"/>
        <v>CV$19</v>
      </c>
      <c r="CW728" s="190" t="str">
        <f t="shared" si="1001"/>
        <v>CW$19</v>
      </c>
      <c r="CX728" s="190" t="str">
        <f t="shared" si="1001"/>
        <v>CX$19</v>
      </c>
      <c r="CY728" s="190" t="str">
        <f t="shared" si="1001"/>
        <v>CY$19</v>
      </c>
      <c r="CZ728" s="190" t="str">
        <f t="shared" si="1001"/>
        <v>CZ$19</v>
      </c>
      <c r="DA728" s="190" t="str">
        <f t="shared" si="1001"/>
        <v>DA$19</v>
      </c>
      <c r="DB728" s="190" t="str">
        <f t="shared" si="1001"/>
        <v>DB$19</v>
      </c>
      <c r="DC728" s="190" t="str">
        <f t="shared" si="1001"/>
        <v>DC$19</v>
      </c>
      <c r="DD728" s="190" t="str">
        <f t="shared" si="1001"/>
        <v>DD$19</v>
      </c>
      <c r="DE728" s="190" t="str">
        <f t="shared" si="1001"/>
        <v>DE$19</v>
      </c>
      <c r="DF728" s="190" t="str">
        <f t="shared" si="1001"/>
        <v>DF$19</v>
      </c>
      <c r="DG728" s="190" t="str">
        <f t="shared" si="1001"/>
        <v>DG$19</v>
      </c>
      <c r="DH728" s="190" t="str">
        <f t="shared" si="1001"/>
        <v>DH$19</v>
      </c>
      <c r="DI728" s="190" t="str">
        <f t="shared" si="1001"/>
        <v>DI$19</v>
      </c>
      <c r="DJ728" s="190" t="str">
        <f t="shared" si="1001"/>
        <v>DJ$19</v>
      </c>
      <c r="DK728" s="190" t="str">
        <f t="shared" si="1001"/>
        <v>DK$19</v>
      </c>
      <c r="DL728" s="190" t="str">
        <f t="shared" si="1001"/>
        <v>DL$19</v>
      </c>
    </row>
    <row r="729" spans="1:116" x14ac:dyDescent="0.4">
      <c r="A729" s="48" t="s">
        <v>218</v>
      </c>
      <c r="B729" s="31" t="s">
        <v>81</v>
      </c>
      <c r="C729" s="31"/>
      <c r="D729" t="s">
        <v>786</v>
      </c>
      <c r="E729" s="8" t="str">
        <f t="shared" ref="E729:E742" si="1002">ROW()&amp;" "&amp;D729</f>
        <v>729 HOURLY-PV</v>
      </c>
      <c r="F729" t="s">
        <v>413</v>
      </c>
      <c r="G729" s="70" t="s">
        <v>787</v>
      </c>
      <c r="H729" s="48"/>
      <c r="I729" s="297"/>
      <c r="J729" s="297"/>
      <c r="K729" s="48"/>
      <c r="L729" s="48"/>
      <c r="M729" s="48"/>
      <c r="N729" s="48"/>
      <c r="O729" s="48"/>
      <c r="P729" s="48"/>
      <c r="R729" s="70"/>
      <c r="S729" s="70"/>
      <c r="T729" s="70"/>
      <c r="U729" s="70"/>
      <c r="V729" s="70"/>
      <c r="W729" s="70"/>
      <c r="X729" s="70"/>
      <c r="Y729" s="70"/>
      <c r="Z729" s="70"/>
      <c r="AA729" s="70"/>
      <c r="AB729" s="70"/>
      <c r="AC729" s="70"/>
      <c r="AD729" s="70"/>
      <c r="AE729" s="70"/>
      <c r="AF729" s="70"/>
      <c r="AG729" s="70"/>
      <c r="AH729" s="70"/>
      <c r="AI729" s="70"/>
      <c r="AJ729" s="70"/>
      <c r="AK729" s="70"/>
      <c r="AL729" s="70"/>
      <c r="AM729" s="70"/>
      <c r="AN729" s="70"/>
      <c r="AO729" s="70"/>
      <c r="AP729" s="70"/>
      <c r="AQ729" s="70"/>
      <c r="AR729" s="70"/>
      <c r="AS729" s="70"/>
      <c r="AT729" s="70"/>
      <c r="AU729" s="70"/>
      <c r="AV729" s="70"/>
      <c r="AW729" s="70"/>
      <c r="AX729" s="70"/>
      <c r="AY729" s="70"/>
      <c r="AZ729" s="70"/>
      <c r="BA729" s="70"/>
      <c r="BB729" s="70"/>
      <c r="BC729" s="70"/>
      <c r="BD729" s="70"/>
      <c r="BE729" s="70"/>
      <c r="BF729" s="70"/>
      <c r="BG729" s="70"/>
      <c r="BH729" s="70"/>
      <c r="BI729" s="70"/>
      <c r="BJ729" s="70"/>
      <c r="BK729" s="70"/>
      <c r="BL729" s="70"/>
      <c r="BM729" s="70"/>
      <c r="BN729" s="70"/>
      <c r="BO729" s="70"/>
      <c r="BP729" s="70"/>
      <c r="BQ729" s="70"/>
      <c r="BR729" s="70"/>
      <c r="BS729" s="70"/>
      <c r="BT729" s="70"/>
      <c r="BU729" s="70"/>
      <c r="BV729" s="70"/>
      <c r="BW729" s="70"/>
      <c r="BX729" s="70"/>
      <c r="BY729" s="70"/>
      <c r="BZ729" s="70"/>
      <c r="CA729" s="70"/>
      <c r="CB729" s="70"/>
      <c r="CC729" s="70"/>
      <c r="CD729" s="70"/>
      <c r="CE729" s="70"/>
      <c r="CF729" s="70"/>
      <c r="CG729" s="70"/>
      <c r="CH729" s="70"/>
      <c r="CI729" s="70"/>
      <c r="CJ729" s="70"/>
      <c r="CK729" s="70"/>
      <c r="CL729" s="70"/>
      <c r="CM729" s="70"/>
      <c r="CN729" s="70"/>
      <c r="CO729" s="70"/>
      <c r="CP729" s="70"/>
      <c r="CQ729" s="70"/>
      <c r="CR729" s="70"/>
      <c r="CS729" s="70"/>
      <c r="CT729" s="70"/>
      <c r="CU729" s="70"/>
      <c r="CV729" s="70"/>
      <c r="CW729" s="70"/>
      <c r="CX729" s="70"/>
      <c r="CY729" s="70"/>
      <c r="CZ729" s="70"/>
      <c r="DA729" s="70"/>
      <c r="DB729" s="70"/>
      <c r="DC729" s="70"/>
      <c r="DD729" s="70"/>
      <c r="DE729" s="70"/>
      <c r="DF729" s="70"/>
      <c r="DG729" s="70"/>
      <c r="DH729" s="70"/>
      <c r="DI729" s="70"/>
      <c r="DJ729" s="70"/>
      <c r="DK729" s="70"/>
      <c r="DL729" s="70"/>
    </row>
    <row r="730" spans="1:116" x14ac:dyDescent="0.4">
      <c r="B730" t="s">
        <v>332</v>
      </c>
      <c r="C730" t="s">
        <v>80</v>
      </c>
      <c r="D730" t="s">
        <v>786</v>
      </c>
      <c r="E730" s="8" t="str">
        <f t="shared" si="1002"/>
        <v>730 HOURLY-PV</v>
      </c>
      <c r="G730" s="145" t="str">
        <f>"# of "&amp;G743&amp;"s"</f>
        <v># of projects</v>
      </c>
      <c r="H730" s="12"/>
      <c r="I730" s="60"/>
      <c r="J730" s="60"/>
      <c r="K730" s="15">
        <f t="shared" ref="K730:P730" ca="1" si="1003">SUMIF($3:$3,K$2,730:730)</f>
        <v>60000</v>
      </c>
      <c r="L730" s="15">
        <f t="shared" ca="1" si="1003"/>
        <v>60000</v>
      </c>
      <c r="M730" s="15">
        <f t="shared" ca="1" si="1003"/>
        <v>60000</v>
      </c>
      <c r="N730" s="15">
        <f t="shared" ca="1" si="1003"/>
        <v>60000</v>
      </c>
      <c r="O730" s="15">
        <f t="shared" ca="1" si="1003"/>
        <v>60000</v>
      </c>
      <c r="P730" s="15">
        <f t="shared" ca="1" si="1003"/>
        <v>60000</v>
      </c>
      <c r="R730" s="15"/>
      <c r="S730" s="15" cm="1">
        <f t="array" aca="1" ref="S730" ca="1">INDIRECT(S724)</f>
        <v>5000</v>
      </c>
      <c r="T730" s="15" cm="1">
        <f t="array" aca="1" ref="T730" ca="1">INDIRECT(T724)</f>
        <v>5000</v>
      </c>
      <c r="U730" s="15" cm="1">
        <f t="array" aca="1" ref="U730" ca="1">INDIRECT(U724)</f>
        <v>5000</v>
      </c>
      <c r="V730" s="15" cm="1">
        <f t="array" aca="1" ref="V730" ca="1">INDIRECT(V724)</f>
        <v>5000</v>
      </c>
      <c r="W730" s="15" cm="1">
        <f t="array" aca="1" ref="W730" ca="1">INDIRECT(W724)</f>
        <v>5000</v>
      </c>
      <c r="X730" s="15" cm="1">
        <f t="array" aca="1" ref="X730" ca="1">INDIRECT(X724)</f>
        <v>5000</v>
      </c>
      <c r="Y730" s="15" cm="1">
        <f t="array" aca="1" ref="Y730" ca="1">INDIRECT(Y724)</f>
        <v>5000</v>
      </c>
      <c r="Z730" s="15" cm="1">
        <f t="array" aca="1" ref="Z730" ca="1">INDIRECT(Z724)</f>
        <v>5000</v>
      </c>
      <c r="AA730" s="15" cm="1">
        <f t="array" aca="1" ref="AA730" ca="1">INDIRECT(AA724)</f>
        <v>5000</v>
      </c>
      <c r="AB730" s="15" cm="1">
        <f t="array" aca="1" ref="AB730" ca="1">INDIRECT(AB724)</f>
        <v>5000</v>
      </c>
      <c r="AC730" s="15" cm="1">
        <f t="array" aca="1" ref="AC730" ca="1">INDIRECT(AC724)</f>
        <v>5000</v>
      </c>
      <c r="AD730" s="15" cm="1">
        <f t="array" aca="1" ref="AD730" ca="1">INDIRECT(AD724)</f>
        <v>5000</v>
      </c>
      <c r="AE730" s="15" cm="1">
        <f t="array" aca="1" ref="AE730" ca="1">INDIRECT(AE724)</f>
        <v>5000</v>
      </c>
      <c r="AF730" s="15" cm="1">
        <f t="array" aca="1" ref="AF730" ca="1">INDIRECT(AF724)</f>
        <v>5000</v>
      </c>
      <c r="AG730" s="15" cm="1">
        <f t="array" aca="1" ref="AG730" ca="1">INDIRECT(AG724)</f>
        <v>5000</v>
      </c>
      <c r="AH730" s="15" cm="1">
        <f t="array" aca="1" ref="AH730" ca="1">INDIRECT(AH724)</f>
        <v>5000</v>
      </c>
      <c r="AI730" s="15" cm="1">
        <f t="array" aca="1" ref="AI730" ca="1">INDIRECT(AI724)</f>
        <v>5000</v>
      </c>
      <c r="AJ730" s="15" cm="1">
        <f t="array" aca="1" ref="AJ730" ca="1">INDIRECT(AJ724)</f>
        <v>5000</v>
      </c>
      <c r="AK730" s="15" cm="1">
        <f t="array" aca="1" ref="AK730" ca="1">INDIRECT(AK724)</f>
        <v>5000</v>
      </c>
      <c r="AL730" s="15" cm="1">
        <f t="array" aca="1" ref="AL730" ca="1">INDIRECT(AL724)</f>
        <v>5000</v>
      </c>
      <c r="AM730" s="15" cm="1">
        <f t="array" aca="1" ref="AM730" ca="1">INDIRECT(AM724)</f>
        <v>5000</v>
      </c>
      <c r="AN730" s="15" cm="1">
        <f t="array" aca="1" ref="AN730" ca="1">INDIRECT(AN724)</f>
        <v>5000</v>
      </c>
      <c r="AO730" s="15" cm="1">
        <f t="array" aca="1" ref="AO730" ca="1">INDIRECT(AO724)</f>
        <v>5000</v>
      </c>
      <c r="AP730" s="15" cm="1">
        <f t="array" aca="1" ref="AP730" ca="1">INDIRECT(AP724)</f>
        <v>5000</v>
      </c>
      <c r="AQ730" s="15" cm="1">
        <f t="array" aca="1" ref="AQ730" ca="1">INDIRECT(AQ724)</f>
        <v>5000</v>
      </c>
      <c r="AR730" s="15" cm="1">
        <f t="array" aca="1" ref="AR730" ca="1">INDIRECT(AR724)</f>
        <v>5000</v>
      </c>
      <c r="AS730" s="15" cm="1">
        <f t="array" aca="1" ref="AS730" ca="1">INDIRECT(AS724)</f>
        <v>5000</v>
      </c>
      <c r="AT730" s="15" cm="1">
        <f t="array" aca="1" ref="AT730" ca="1">INDIRECT(AT724)</f>
        <v>5000</v>
      </c>
      <c r="AU730" s="15" cm="1">
        <f t="array" aca="1" ref="AU730" ca="1">INDIRECT(AU724)</f>
        <v>5000</v>
      </c>
      <c r="AV730" s="15" cm="1">
        <f t="array" aca="1" ref="AV730" ca="1">INDIRECT(AV724)</f>
        <v>5000</v>
      </c>
      <c r="AW730" s="15" cm="1">
        <f t="array" aca="1" ref="AW730" ca="1">INDIRECT(AW724)</f>
        <v>5000</v>
      </c>
      <c r="AX730" s="15" cm="1">
        <f t="array" aca="1" ref="AX730" ca="1">INDIRECT(AX724)</f>
        <v>5000</v>
      </c>
      <c r="AY730" s="15" cm="1">
        <f t="array" aca="1" ref="AY730" ca="1">INDIRECT(AY724)</f>
        <v>5000</v>
      </c>
      <c r="AZ730" s="15" cm="1">
        <f t="array" aca="1" ref="AZ730" ca="1">INDIRECT(AZ724)</f>
        <v>5000</v>
      </c>
      <c r="BA730" s="15" cm="1">
        <f t="array" aca="1" ref="BA730" ca="1">INDIRECT(BA724)</f>
        <v>5000</v>
      </c>
      <c r="BB730" s="15" cm="1">
        <f t="array" aca="1" ref="BB730" ca="1">INDIRECT(BB724)</f>
        <v>5000</v>
      </c>
      <c r="BC730" s="15" cm="1">
        <f t="array" aca="1" ref="BC730" ca="1">INDIRECT(BC724)</f>
        <v>5000</v>
      </c>
      <c r="BD730" s="15" cm="1">
        <f t="array" aca="1" ref="BD730" ca="1">INDIRECT(BD724)</f>
        <v>5000</v>
      </c>
      <c r="BE730" s="15" cm="1">
        <f t="array" aca="1" ref="BE730" ca="1">INDIRECT(BE724)</f>
        <v>5000</v>
      </c>
      <c r="BF730" s="15" cm="1">
        <f t="array" aca="1" ref="BF730" ca="1">INDIRECT(BF724)</f>
        <v>5000</v>
      </c>
      <c r="BG730" s="15" cm="1">
        <f t="array" aca="1" ref="BG730" ca="1">INDIRECT(BG724)</f>
        <v>5000</v>
      </c>
      <c r="BH730" s="15" cm="1">
        <f t="array" aca="1" ref="BH730" ca="1">INDIRECT(BH724)</f>
        <v>5000</v>
      </c>
      <c r="BI730" s="15" cm="1">
        <f t="array" aca="1" ref="BI730" ca="1">INDIRECT(BI724)</f>
        <v>5000</v>
      </c>
      <c r="BJ730" s="15" cm="1">
        <f t="array" aca="1" ref="BJ730" ca="1">INDIRECT(BJ724)</f>
        <v>5000</v>
      </c>
      <c r="BK730" s="15" cm="1">
        <f t="array" aca="1" ref="BK730" ca="1">INDIRECT(BK724)</f>
        <v>5000</v>
      </c>
      <c r="BL730" s="15" cm="1">
        <f t="array" aca="1" ref="BL730" ca="1">INDIRECT(BL724)</f>
        <v>5000</v>
      </c>
      <c r="BM730" s="15" cm="1">
        <f t="array" aca="1" ref="BM730" ca="1">INDIRECT(BM724)</f>
        <v>5000</v>
      </c>
      <c r="BN730" s="15" cm="1">
        <f t="array" aca="1" ref="BN730" ca="1">INDIRECT(BN724)</f>
        <v>5000</v>
      </c>
      <c r="BO730" s="15" cm="1">
        <f t="array" aca="1" ref="BO730" ca="1">INDIRECT(BO724)</f>
        <v>5000</v>
      </c>
      <c r="BP730" s="15" cm="1">
        <f t="array" aca="1" ref="BP730" ca="1">INDIRECT(BP724)</f>
        <v>5000</v>
      </c>
      <c r="BQ730" s="15" cm="1">
        <f t="array" aca="1" ref="BQ730" ca="1">INDIRECT(BQ724)</f>
        <v>5000</v>
      </c>
      <c r="BR730" s="15" cm="1">
        <f t="array" aca="1" ref="BR730" ca="1">INDIRECT(BR724)</f>
        <v>5000</v>
      </c>
      <c r="BS730" s="15" cm="1">
        <f t="array" aca="1" ref="BS730" ca="1">INDIRECT(BS724)</f>
        <v>5000</v>
      </c>
      <c r="BT730" s="15" cm="1">
        <f t="array" aca="1" ref="BT730" ca="1">INDIRECT(BT724)</f>
        <v>5000</v>
      </c>
      <c r="BU730" s="15" cm="1">
        <f t="array" aca="1" ref="BU730" ca="1">INDIRECT(BU724)</f>
        <v>5000</v>
      </c>
      <c r="BV730" s="15" cm="1">
        <f t="array" aca="1" ref="BV730" ca="1">INDIRECT(BV724)</f>
        <v>5000</v>
      </c>
      <c r="BW730" s="15" cm="1">
        <f t="array" aca="1" ref="BW730" ca="1">INDIRECT(BW724)</f>
        <v>5000</v>
      </c>
      <c r="BX730" s="15" cm="1">
        <f t="array" aca="1" ref="BX730" ca="1">INDIRECT(BX724)</f>
        <v>5000</v>
      </c>
      <c r="BY730" s="15" cm="1">
        <f t="array" aca="1" ref="BY730" ca="1">INDIRECT(BY724)</f>
        <v>5000</v>
      </c>
      <c r="BZ730" s="15" cm="1">
        <f t="array" aca="1" ref="BZ730" ca="1">INDIRECT(BZ724)</f>
        <v>5000</v>
      </c>
      <c r="CA730" s="15" cm="1">
        <f t="array" aca="1" ref="CA730" ca="1">INDIRECT(CA724)</f>
        <v>5000</v>
      </c>
      <c r="CB730" s="15" cm="1">
        <f t="array" aca="1" ref="CB730" ca="1">INDIRECT(CB724)</f>
        <v>5000</v>
      </c>
      <c r="CC730" s="15" cm="1">
        <f t="array" aca="1" ref="CC730" ca="1">INDIRECT(CC724)</f>
        <v>5000</v>
      </c>
      <c r="CD730" s="15" cm="1">
        <f t="array" aca="1" ref="CD730" ca="1">INDIRECT(CD724)</f>
        <v>5000</v>
      </c>
      <c r="CE730" s="15" cm="1">
        <f t="array" aca="1" ref="CE730" ca="1">INDIRECT(CE724)</f>
        <v>5000</v>
      </c>
      <c r="CF730" s="15" cm="1">
        <f t="array" aca="1" ref="CF730" ca="1">INDIRECT(CF724)</f>
        <v>5000</v>
      </c>
      <c r="CG730" s="15" cm="1">
        <f t="array" aca="1" ref="CG730" ca="1">INDIRECT(CG724)</f>
        <v>5000</v>
      </c>
      <c r="CH730" s="15" cm="1">
        <f t="array" aca="1" ref="CH730" ca="1">INDIRECT(CH724)</f>
        <v>5000</v>
      </c>
      <c r="CI730" s="15" cm="1">
        <f t="array" aca="1" ref="CI730" ca="1">INDIRECT(CI724)</f>
        <v>5000</v>
      </c>
      <c r="CJ730" s="15" cm="1">
        <f t="array" aca="1" ref="CJ730" ca="1">INDIRECT(CJ724)</f>
        <v>5000</v>
      </c>
      <c r="CK730" s="15" cm="1">
        <f t="array" aca="1" ref="CK730" ca="1">INDIRECT(CK724)</f>
        <v>5000</v>
      </c>
      <c r="CL730" s="15" cm="1">
        <f t="array" aca="1" ref="CL730" ca="1">INDIRECT(CL724)</f>
        <v>5000</v>
      </c>
      <c r="CM730" s="15" t="e" cm="1">
        <f t="array" aca="1" ref="CM730" ca="1">INDIRECT(CM724)</f>
        <v>#REF!</v>
      </c>
      <c r="CN730" s="15" t="e" cm="1">
        <f t="array" aca="1" ref="CN730" ca="1">INDIRECT(CN724)</f>
        <v>#REF!</v>
      </c>
      <c r="CO730" s="15" cm="1">
        <f t="array" aca="1" ref="CO730" ca="1">INDIRECT(CO724)</f>
        <v>5000</v>
      </c>
      <c r="CP730" s="15" cm="1">
        <f t="array" aca="1" ref="CP730" ca="1">INDIRECT(CP724)</f>
        <v>5000</v>
      </c>
      <c r="CQ730" s="15" cm="1">
        <f t="array" aca="1" ref="CQ730" ca="1">INDIRECT(CQ724)</f>
        <v>5000</v>
      </c>
      <c r="CR730" s="15" cm="1">
        <f t="array" aca="1" ref="CR730" ca="1">INDIRECT(CR724)</f>
        <v>5000</v>
      </c>
      <c r="CS730" s="15" cm="1">
        <f t="array" aca="1" ref="CS730" ca="1">INDIRECT(CS724)</f>
        <v>5000</v>
      </c>
      <c r="CT730" s="15" cm="1">
        <f t="array" aca="1" ref="CT730" ca="1">INDIRECT(CT724)</f>
        <v>5000</v>
      </c>
      <c r="CU730" s="15" cm="1">
        <f t="array" aca="1" ref="CU730" ca="1">INDIRECT(CU724)</f>
        <v>5000</v>
      </c>
      <c r="CV730" s="15" cm="1">
        <f t="array" aca="1" ref="CV730" ca="1">INDIRECT(CV724)</f>
        <v>5000</v>
      </c>
      <c r="CW730" s="15" cm="1">
        <f t="array" aca="1" ref="CW730" ca="1">INDIRECT(CW724)</f>
        <v>5000</v>
      </c>
      <c r="CX730" s="15" cm="1">
        <f t="array" aca="1" ref="CX730" ca="1">INDIRECT(CX724)</f>
        <v>5000</v>
      </c>
      <c r="CY730" s="15" cm="1">
        <f t="array" aca="1" ref="CY730" ca="1">INDIRECT(CY724)</f>
        <v>5000</v>
      </c>
      <c r="CZ730" s="15" cm="1">
        <f t="array" aca="1" ref="CZ730" ca="1">INDIRECT(CZ724)</f>
        <v>5000</v>
      </c>
      <c r="DA730" s="15" cm="1">
        <f t="array" aca="1" ref="DA730" ca="1">INDIRECT(DA724)</f>
        <v>5000</v>
      </c>
      <c r="DB730" s="15" cm="1">
        <f t="array" aca="1" ref="DB730" ca="1">INDIRECT(DB724)</f>
        <v>5000</v>
      </c>
      <c r="DC730" s="15" cm="1">
        <f t="array" aca="1" ref="DC730" ca="1">INDIRECT(DC724)</f>
        <v>5000</v>
      </c>
      <c r="DD730" s="15" cm="1">
        <f t="array" aca="1" ref="DD730" ca="1">INDIRECT(DD724)</f>
        <v>5000</v>
      </c>
      <c r="DE730" s="15" cm="1">
        <f t="array" aca="1" ref="DE730" ca="1">INDIRECT(DE724)</f>
        <v>5000</v>
      </c>
      <c r="DF730" s="15" cm="1">
        <f t="array" aca="1" ref="DF730" ca="1">INDIRECT(DF724)</f>
        <v>5000</v>
      </c>
      <c r="DG730" s="15" cm="1">
        <f t="array" aca="1" ref="DG730" ca="1">INDIRECT(DG724)</f>
        <v>5000</v>
      </c>
      <c r="DH730" s="15" cm="1">
        <f t="array" aca="1" ref="DH730" ca="1">INDIRECT(DH724)</f>
        <v>5000</v>
      </c>
      <c r="DI730" s="15" cm="1">
        <f t="array" aca="1" ref="DI730" ca="1">INDIRECT(DI724)</f>
        <v>5000</v>
      </c>
      <c r="DJ730" s="15" cm="1">
        <f t="array" aca="1" ref="DJ730" ca="1">INDIRECT(DJ724)</f>
        <v>5000</v>
      </c>
      <c r="DK730" s="15" cm="1">
        <f t="array" aca="1" ref="DK730" ca="1">INDIRECT(DK724)</f>
        <v>5000</v>
      </c>
      <c r="DL730" s="15" cm="1">
        <f t="array" aca="1" ref="DL730" ca="1">INDIRECT(DL724)</f>
        <v>5000</v>
      </c>
    </row>
    <row r="731" spans="1:116" x14ac:dyDescent="0.4">
      <c r="B731" t="str">
        <f>E731</f>
        <v>731 HOURLY-PV</v>
      </c>
      <c r="D731" t="s">
        <v>786</v>
      </c>
      <c r="E731" s="8" t="str">
        <f t="shared" si="1002"/>
        <v>731 HOURLY-PV</v>
      </c>
      <c r="G731" s="145" t="str">
        <f>"Avg. # of billable hours/"&amp;G743</f>
        <v>Avg. # of billable hours/project</v>
      </c>
      <c r="H731" s="12"/>
      <c r="I731" s="60"/>
      <c r="J731" s="60"/>
      <c r="K731" s="256">
        <v>100</v>
      </c>
      <c r="L731" s="256">
        <v>100</v>
      </c>
      <c r="M731" s="256">
        <v>100</v>
      </c>
      <c r="N731" s="256">
        <v>100</v>
      </c>
      <c r="O731" s="256">
        <v>100</v>
      </c>
      <c r="P731" s="256">
        <v>100</v>
      </c>
      <c r="R731" s="19"/>
      <c r="S731" s="257" cm="1">
        <f t="array" ref="S731">INDEX($K:$P,ROW(),MATCH(S$3,$K$2:$P$2,0))</f>
        <v>100</v>
      </c>
      <c r="T731" s="257" cm="1">
        <f t="array" ref="T731">INDEX($K:$P,ROW(),MATCH(T$3,$K$2:$P$2,0))</f>
        <v>100</v>
      </c>
      <c r="U731" s="257" cm="1">
        <f t="array" ref="U731">INDEX($K:$P,ROW(),MATCH(U$3,$K$2:$P$2,0))</f>
        <v>100</v>
      </c>
      <c r="V731" s="257" cm="1">
        <f t="array" ref="V731">INDEX($K:$P,ROW(),MATCH(V$3,$K$2:$P$2,0))</f>
        <v>100</v>
      </c>
      <c r="W731" s="257" cm="1">
        <f t="array" ref="W731">INDEX($K:$P,ROW(),MATCH(W$3,$K$2:$P$2,0))</f>
        <v>100</v>
      </c>
      <c r="X731" s="257" cm="1">
        <f t="array" ref="X731">INDEX($K:$P,ROW(),MATCH(X$3,$K$2:$P$2,0))</f>
        <v>100</v>
      </c>
      <c r="Y731" s="257" cm="1">
        <f t="array" ref="Y731">INDEX($K:$P,ROW(),MATCH(Y$3,$K$2:$P$2,0))</f>
        <v>100</v>
      </c>
      <c r="Z731" s="257" cm="1">
        <f t="array" ref="Z731">INDEX($K:$P,ROW(),MATCH(Z$3,$K$2:$P$2,0))</f>
        <v>100</v>
      </c>
      <c r="AA731" s="257" cm="1">
        <f t="array" ref="AA731">INDEX($K:$P,ROW(),MATCH(AA$3,$K$2:$P$2,0))</f>
        <v>100</v>
      </c>
      <c r="AB731" s="257" cm="1">
        <f t="array" ref="AB731">INDEX($K:$P,ROW(),MATCH(AB$3,$K$2:$P$2,0))</f>
        <v>100</v>
      </c>
      <c r="AC731" s="257" cm="1">
        <f t="array" ref="AC731">INDEX($K:$P,ROW(),MATCH(AC$3,$K$2:$P$2,0))</f>
        <v>100</v>
      </c>
      <c r="AD731" s="257" cm="1">
        <f t="array" ref="AD731">INDEX($K:$P,ROW(),MATCH(AD$3,$K$2:$P$2,0))</f>
        <v>100</v>
      </c>
      <c r="AE731" s="257" cm="1">
        <f t="array" ref="AE731">INDEX($K:$P,ROW(),MATCH(AE$3,$K$2:$P$2,0))</f>
        <v>100</v>
      </c>
      <c r="AF731" s="257" cm="1">
        <f t="array" ref="AF731">INDEX($K:$P,ROW(),MATCH(AF$3,$K$2:$P$2,0))</f>
        <v>100</v>
      </c>
      <c r="AG731" s="257" cm="1">
        <f t="array" ref="AG731">INDEX($K:$P,ROW(),MATCH(AG$3,$K$2:$P$2,0))</f>
        <v>100</v>
      </c>
      <c r="AH731" s="257" cm="1">
        <f t="array" ref="AH731">INDEX($K:$P,ROW(),MATCH(AH$3,$K$2:$P$2,0))</f>
        <v>100</v>
      </c>
      <c r="AI731" s="257" cm="1">
        <f t="array" ref="AI731">INDEX($K:$P,ROW(),MATCH(AI$3,$K$2:$P$2,0))</f>
        <v>100</v>
      </c>
      <c r="AJ731" s="257" cm="1">
        <f t="array" ref="AJ731">INDEX($K:$P,ROW(),MATCH(AJ$3,$K$2:$P$2,0))</f>
        <v>100</v>
      </c>
      <c r="AK731" s="257" cm="1">
        <f t="array" ref="AK731">INDEX($K:$P,ROW(),MATCH(AK$3,$K$2:$P$2,0))</f>
        <v>100</v>
      </c>
      <c r="AL731" s="257" cm="1">
        <f t="array" ref="AL731">INDEX($K:$P,ROW(),MATCH(AL$3,$K$2:$P$2,0))</f>
        <v>100</v>
      </c>
      <c r="AM731" s="257" cm="1">
        <f t="array" ref="AM731">INDEX($K:$P,ROW(),MATCH(AM$3,$K$2:$P$2,0))</f>
        <v>100</v>
      </c>
      <c r="AN731" s="257" cm="1">
        <f t="array" ref="AN731">INDEX($K:$P,ROW(),MATCH(AN$3,$K$2:$P$2,0))</f>
        <v>100</v>
      </c>
      <c r="AO731" s="257" cm="1">
        <f t="array" ref="AO731">INDEX($K:$P,ROW(),MATCH(AO$3,$K$2:$P$2,0))</f>
        <v>100</v>
      </c>
      <c r="AP731" s="257" cm="1">
        <f t="array" ref="AP731">INDEX($K:$P,ROW(),MATCH(AP$3,$K$2:$P$2,0))</f>
        <v>100</v>
      </c>
      <c r="AQ731" s="257" cm="1">
        <f t="array" ref="AQ731">INDEX($K:$P,ROW(),MATCH(AQ$3,$K$2:$P$2,0))</f>
        <v>100</v>
      </c>
      <c r="AR731" s="257" cm="1">
        <f t="array" ref="AR731">INDEX($K:$P,ROW(),MATCH(AR$3,$K$2:$P$2,0))</f>
        <v>100</v>
      </c>
      <c r="AS731" s="257" cm="1">
        <f t="array" ref="AS731">INDEX($K:$P,ROW(),MATCH(AS$3,$K$2:$P$2,0))</f>
        <v>100</v>
      </c>
      <c r="AT731" s="257" cm="1">
        <f t="array" ref="AT731">INDEX($K:$P,ROW(),MATCH(AT$3,$K$2:$P$2,0))</f>
        <v>100</v>
      </c>
      <c r="AU731" s="257" cm="1">
        <f t="array" ref="AU731">INDEX($K:$P,ROW(),MATCH(AU$3,$K$2:$P$2,0))</f>
        <v>100</v>
      </c>
      <c r="AV731" s="257" cm="1">
        <f t="array" ref="AV731">INDEX($K:$P,ROW(),MATCH(AV$3,$K$2:$P$2,0))</f>
        <v>100</v>
      </c>
      <c r="AW731" s="257" cm="1">
        <f t="array" ref="AW731">INDEX($K:$P,ROW(),MATCH(AW$3,$K$2:$P$2,0))</f>
        <v>100</v>
      </c>
      <c r="AX731" s="257" cm="1">
        <f t="array" ref="AX731">INDEX($K:$P,ROW(),MATCH(AX$3,$K$2:$P$2,0))</f>
        <v>100</v>
      </c>
      <c r="AY731" s="257" cm="1">
        <f t="array" ref="AY731">INDEX($K:$P,ROW(),MATCH(AY$3,$K$2:$P$2,0))</f>
        <v>100</v>
      </c>
      <c r="AZ731" s="257" cm="1">
        <f t="array" ref="AZ731">INDEX($K:$P,ROW(),MATCH(AZ$3,$K$2:$P$2,0))</f>
        <v>100</v>
      </c>
      <c r="BA731" s="257" cm="1">
        <f t="array" ref="BA731">INDEX($K:$P,ROW(),MATCH(BA$3,$K$2:$P$2,0))</f>
        <v>100</v>
      </c>
      <c r="BB731" s="257" cm="1">
        <f t="array" ref="BB731">INDEX($K:$P,ROW(),MATCH(BB$3,$K$2:$P$2,0))</f>
        <v>100</v>
      </c>
      <c r="BC731" s="257" cm="1">
        <f t="array" ref="BC731">INDEX($K:$P,ROW(),MATCH(BC$3,$K$2:$P$2,0))</f>
        <v>100</v>
      </c>
      <c r="BD731" s="257" cm="1">
        <f t="array" ref="BD731">INDEX($K:$P,ROW(),MATCH(BD$3,$K$2:$P$2,0))</f>
        <v>100</v>
      </c>
      <c r="BE731" s="257" cm="1">
        <f t="array" ref="BE731">INDEX($K:$P,ROW(),MATCH(BE$3,$K$2:$P$2,0))</f>
        <v>100</v>
      </c>
      <c r="BF731" s="257" cm="1">
        <f t="array" ref="BF731">INDEX($K:$P,ROW(),MATCH(BF$3,$K$2:$P$2,0))</f>
        <v>100</v>
      </c>
      <c r="BG731" s="257" cm="1">
        <f t="array" ref="BG731">INDEX($K:$P,ROW(),MATCH(BG$3,$K$2:$P$2,0))</f>
        <v>100</v>
      </c>
      <c r="BH731" s="257" cm="1">
        <f t="array" ref="BH731">INDEX($K:$P,ROW(),MATCH(BH$3,$K$2:$P$2,0))</f>
        <v>100</v>
      </c>
      <c r="BI731" s="257" cm="1">
        <f t="array" ref="BI731">INDEX($K:$P,ROW(),MATCH(BI$3,$K$2:$P$2,0))</f>
        <v>100</v>
      </c>
      <c r="BJ731" s="257" cm="1">
        <f t="array" ref="BJ731">INDEX($K:$P,ROW(),MATCH(BJ$3,$K$2:$P$2,0))</f>
        <v>100</v>
      </c>
      <c r="BK731" s="257" cm="1">
        <f t="array" ref="BK731">INDEX($K:$P,ROW(),MATCH(BK$3,$K$2:$P$2,0))</f>
        <v>100</v>
      </c>
      <c r="BL731" s="257" cm="1">
        <f t="array" ref="BL731">INDEX($K:$P,ROW(),MATCH(BL$3,$K$2:$P$2,0))</f>
        <v>100</v>
      </c>
      <c r="BM731" s="257" cm="1">
        <f t="array" ref="BM731">INDEX($K:$P,ROW(),MATCH(BM$3,$K$2:$P$2,0))</f>
        <v>100</v>
      </c>
      <c r="BN731" s="257" cm="1">
        <f t="array" ref="BN731">INDEX($K:$P,ROW(),MATCH(BN$3,$K$2:$P$2,0))</f>
        <v>100</v>
      </c>
      <c r="BO731" s="257" cm="1">
        <f t="array" ref="BO731">INDEX($K:$P,ROW(),MATCH(BO$3,$K$2:$P$2,0))</f>
        <v>100</v>
      </c>
      <c r="BP731" s="257" cm="1">
        <f t="array" ref="BP731">INDEX($K:$P,ROW(),MATCH(BP$3,$K$2:$P$2,0))</f>
        <v>100</v>
      </c>
      <c r="BQ731" s="257" cm="1">
        <f t="array" ref="BQ731">INDEX($K:$P,ROW(),MATCH(BQ$3,$K$2:$P$2,0))</f>
        <v>100</v>
      </c>
      <c r="BR731" s="257" cm="1">
        <f t="array" ref="BR731">INDEX($K:$P,ROW(),MATCH(BR$3,$K$2:$P$2,0))</f>
        <v>100</v>
      </c>
      <c r="BS731" s="257" cm="1">
        <f t="array" ref="BS731">INDEX($K:$P,ROW(),MATCH(BS$3,$K$2:$P$2,0))</f>
        <v>100</v>
      </c>
      <c r="BT731" s="257" cm="1">
        <f t="array" ref="BT731">INDEX($K:$P,ROW(),MATCH(BT$3,$K$2:$P$2,0))</f>
        <v>100</v>
      </c>
      <c r="BU731" s="257" cm="1">
        <f t="array" ref="BU731">INDEX($K:$P,ROW(),MATCH(BU$3,$K$2:$P$2,0))</f>
        <v>100</v>
      </c>
      <c r="BV731" s="257" cm="1">
        <f t="array" ref="BV731">INDEX($K:$P,ROW(),MATCH(BV$3,$K$2:$P$2,0))</f>
        <v>100</v>
      </c>
      <c r="BW731" s="257" cm="1">
        <f t="array" ref="BW731">INDEX($K:$P,ROW(),MATCH(BW$3,$K$2:$P$2,0))</f>
        <v>100</v>
      </c>
      <c r="BX731" s="257" cm="1">
        <f t="array" ref="BX731">INDEX($K:$P,ROW(),MATCH(BX$3,$K$2:$P$2,0))</f>
        <v>100</v>
      </c>
      <c r="BY731" s="257" cm="1">
        <f t="array" ref="BY731">INDEX($K:$P,ROW(),MATCH(BY$3,$K$2:$P$2,0))</f>
        <v>100</v>
      </c>
      <c r="BZ731" s="257" cm="1">
        <f t="array" ref="BZ731">INDEX($K:$P,ROW(),MATCH(BZ$3,$K$2:$P$2,0))</f>
        <v>100</v>
      </c>
      <c r="CA731" s="257" cm="1">
        <f t="array" ref="CA731">INDEX($K:$P,ROW(),MATCH(CA$3,$K$2:$P$2,0))</f>
        <v>100</v>
      </c>
      <c r="CB731" s="257" cm="1">
        <f t="array" ref="CB731">INDEX($K:$P,ROW(),MATCH(CB$3,$K$2:$P$2,0))</f>
        <v>100</v>
      </c>
      <c r="CC731" s="257" cm="1">
        <f t="array" ref="CC731">INDEX($K:$P,ROW(),MATCH(CC$3,$K$2:$P$2,0))</f>
        <v>100</v>
      </c>
      <c r="CD731" s="257" cm="1">
        <f t="array" ref="CD731">INDEX($K:$P,ROW(),MATCH(CD$3,$K$2:$P$2,0))</f>
        <v>100</v>
      </c>
      <c r="CE731" s="257" cm="1">
        <f t="array" ref="CE731">INDEX($K:$P,ROW(),MATCH(CE$3,$K$2:$P$2,0))</f>
        <v>100</v>
      </c>
      <c r="CF731" s="257" cm="1">
        <f t="array" ref="CF731">INDEX($K:$P,ROW(),MATCH(CF$3,$K$2:$P$2,0))</f>
        <v>100</v>
      </c>
      <c r="CG731" s="257" cm="1">
        <f t="array" ref="CG731">INDEX($K:$P,ROW(),MATCH(CG$3,$K$2:$P$2,0))</f>
        <v>100</v>
      </c>
      <c r="CH731" s="257" cm="1">
        <f t="array" ref="CH731">INDEX($K:$P,ROW(),MATCH(CH$3,$K$2:$P$2,0))</f>
        <v>100</v>
      </c>
      <c r="CI731" s="257" cm="1">
        <f t="array" ref="CI731">INDEX($K:$P,ROW(),MATCH(CI$3,$K$2:$P$2,0))</f>
        <v>100</v>
      </c>
      <c r="CJ731" s="257" cm="1">
        <f t="array" ref="CJ731">INDEX($K:$P,ROW(),MATCH(CJ$3,$K$2:$P$2,0))</f>
        <v>100</v>
      </c>
      <c r="CK731" s="257" cm="1">
        <f t="array" ref="CK731">INDEX($K:$P,ROW(),MATCH(CK$3,$K$2:$P$2,0))</f>
        <v>100</v>
      </c>
      <c r="CL731" s="257" cm="1">
        <f t="array" ref="CL731">INDEX($K:$P,ROW(),MATCH(CL$3,$K$2:$P$2,0))</f>
        <v>100</v>
      </c>
      <c r="CM731" s="334"/>
      <c r="CN731" s="335"/>
      <c r="CO731" s="257" t="e" cm="1">
        <f t="array" ref="CO731">INDEX($K:$P,ROW(),MATCH(CO$3,$K$2:$P$2,0))</f>
        <v>#N/A</v>
      </c>
      <c r="CP731" s="257" t="e" cm="1">
        <f t="array" ref="CP731">INDEX($K:$P,ROW(),MATCH(CP$3,$K$2:$P$2,0))</f>
        <v>#N/A</v>
      </c>
      <c r="CQ731" s="257" t="e" cm="1">
        <f t="array" ref="CQ731">INDEX($K:$P,ROW(),MATCH(CQ$3,$K$2:$P$2,0))</f>
        <v>#N/A</v>
      </c>
      <c r="CR731" s="257" t="e" cm="1">
        <f t="array" ref="CR731">INDEX($K:$P,ROW(),MATCH(CR$3,$K$2:$P$2,0))</f>
        <v>#N/A</v>
      </c>
      <c r="CS731" s="257" t="e" cm="1">
        <f t="array" ref="CS731">INDEX($K:$P,ROW(),MATCH(CS$3,$K$2:$P$2,0))</f>
        <v>#N/A</v>
      </c>
      <c r="CT731" s="257" t="e" cm="1">
        <f t="array" ref="CT731">INDEX($K:$P,ROW(),MATCH(CT$3,$K$2:$P$2,0))</f>
        <v>#N/A</v>
      </c>
      <c r="CU731" s="257" t="e" cm="1">
        <f t="array" ref="CU731">INDEX($K:$P,ROW(),MATCH(CU$3,$K$2:$P$2,0))</f>
        <v>#N/A</v>
      </c>
      <c r="CV731" s="257" t="e" cm="1">
        <f t="array" ref="CV731">INDEX($K:$P,ROW(),MATCH(CV$3,$K$2:$P$2,0))</f>
        <v>#N/A</v>
      </c>
      <c r="CW731" s="257" t="e" cm="1">
        <f t="array" ref="CW731">INDEX($K:$P,ROW(),MATCH(CW$3,$K$2:$P$2,0))</f>
        <v>#N/A</v>
      </c>
      <c r="CX731" s="257" t="e" cm="1">
        <f t="array" ref="CX731">INDEX($K:$P,ROW(),MATCH(CX$3,$K$2:$P$2,0))</f>
        <v>#N/A</v>
      </c>
      <c r="CY731" s="257" t="e" cm="1">
        <f t="array" ref="CY731">INDEX($K:$P,ROW(),MATCH(CY$3,$K$2:$P$2,0))</f>
        <v>#N/A</v>
      </c>
      <c r="CZ731" s="257" t="e" cm="1">
        <f t="array" ref="CZ731">INDEX($K:$P,ROW(),MATCH(CZ$3,$K$2:$P$2,0))</f>
        <v>#N/A</v>
      </c>
      <c r="DA731" s="257" t="e" cm="1">
        <f t="array" ref="DA731">INDEX($K:$P,ROW(),MATCH(DA$3,$K$2:$P$2,0))</f>
        <v>#N/A</v>
      </c>
      <c r="DB731" s="257" t="e" cm="1">
        <f t="array" ref="DB731">INDEX($K:$P,ROW(),MATCH(DB$3,$K$2:$P$2,0))</f>
        <v>#N/A</v>
      </c>
      <c r="DC731" s="257" t="e" cm="1">
        <f t="array" ref="DC731">INDEX($K:$P,ROW(),MATCH(DC$3,$K$2:$P$2,0))</f>
        <v>#N/A</v>
      </c>
      <c r="DD731" s="257" t="e" cm="1">
        <f t="array" ref="DD731">INDEX($K:$P,ROW(),MATCH(DD$3,$K$2:$P$2,0))</f>
        <v>#N/A</v>
      </c>
      <c r="DE731" s="257" t="e" cm="1">
        <f t="array" ref="DE731">INDEX($K:$P,ROW(),MATCH(DE$3,$K$2:$P$2,0))</f>
        <v>#N/A</v>
      </c>
      <c r="DF731" s="257" t="e" cm="1">
        <f t="array" ref="DF731">INDEX($K:$P,ROW(),MATCH(DF$3,$K$2:$P$2,0))</f>
        <v>#N/A</v>
      </c>
      <c r="DG731" s="257" t="e" cm="1">
        <f t="array" ref="DG731">INDEX($K:$P,ROW(),MATCH(DG$3,$K$2:$P$2,0))</f>
        <v>#N/A</v>
      </c>
      <c r="DH731" s="257" t="e" cm="1">
        <f t="array" ref="DH731">INDEX($K:$P,ROW(),MATCH(DH$3,$K$2:$P$2,0))</f>
        <v>#N/A</v>
      </c>
      <c r="DI731" s="257" t="e" cm="1">
        <f t="array" ref="DI731">INDEX($K:$P,ROW(),MATCH(DI$3,$K$2:$P$2,0))</f>
        <v>#N/A</v>
      </c>
      <c r="DJ731" s="257" t="e" cm="1">
        <f t="array" ref="DJ731">INDEX($K:$P,ROW(),MATCH(DJ$3,$K$2:$P$2,0))</f>
        <v>#N/A</v>
      </c>
      <c r="DK731" s="257" t="e" cm="1">
        <f t="array" ref="DK731">INDEX($K:$P,ROW(),MATCH(DK$3,$K$2:$P$2,0))</f>
        <v>#N/A</v>
      </c>
      <c r="DL731" s="257" t="e" cm="1">
        <f t="array" ref="DL731">INDEX($K:$P,ROW(),MATCH(DL$3,$K$2:$P$2,0))</f>
        <v>#N/A</v>
      </c>
    </row>
    <row r="732" spans="1:116" x14ac:dyDescent="0.4">
      <c r="D732" t="s">
        <v>786</v>
      </c>
      <c r="E732" s="8" t="str">
        <f t="shared" ref="E732:E735" si="1004">ROW()&amp;" "&amp;D732</f>
        <v>732 HOURLY-PV</v>
      </c>
      <c r="G732" s="127" t="s">
        <v>788</v>
      </c>
      <c r="H732" s="12"/>
      <c r="I732" s="60"/>
      <c r="J732" s="60"/>
      <c r="K732" s="38">
        <f t="shared" ref="K732:P732" ca="1" si="1005">SUMIF($3:$3,K$2,732:732)</f>
        <v>6000000</v>
      </c>
      <c r="L732" s="38">
        <f t="shared" ca="1" si="1005"/>
        <v>6000000</v>
      </c>
      <c r="M732" s="38">
        <f t="shared" ca="1" si="1005"/>
        <v>6000000</v>
      </c>
      <c r="N732" s="38">
        <f t="shared" ca="1" si="1005"/>
        <v>6000000</v>
      </c>
      <c r="O732" s="38">
        <f t="shared" ca="1" si="1005"/>
        <v>6000000</v>
      </c>
      <c r="P732" s="38">
        <f t="shared" ca="1" si="1005"/>
        <v>6000000</v>
      </c>
      <c r="R732" s="19"/>
      <c r="S732" s="38" cm="1">
        <f t="array" aca="1" ref="S732" ca="1">S731*INDIRECT(S724)</f>
        <v>500000</v>
      </c>
      <c r="T732" s="38" cm="1">
        <f t="array" aca="1" ref="T732" ca="1">T731*INDIRECT(T724)</f>
        <v>500000</v>
      </c>
      <c r="U732" s="38" cm="1">
        <f t="array" aca="1" ref="U732" ca="1">U731*INDIRECT(U724)</f>
        <v>500000</v>
      </c>
      <c r="V732" s="38" cm="1">
        <f t="array" aca="1" ref="V732" ca="1">V731*INDIRECT(V724)</f>
        <v>500000</v>
      </c>
      <c r="W732" s="38" cm="1">
        <f t="array" aca="1" ref="W732" ca="1">W731*INDIRECT(W724)</f>
        <v>500000</v>
      </c>
      <c r="X732" s="38" cm="1">
        <f t="array" aca="1" ref="X732" ca="1">X731*INDIRECT(X724)</f>
        <v>500000</v>
      </c>
      <c r="Y732" s="38" cm="1">
        <f t="array" aca="1" ref="Y732" ca="1">Y731*INDIRECT(Y724)</f>
        <v>500000</v>
      </c>
      <c r="Z732" s="38" cm="1">
        <f t="array" aca="1" ref="Z732" ca="1">Z731*INDIRECT(Z724)</f>
        <v>500000</v>
      </c>
      <c r="AA732" s="38" cm="1">
        <f t="array" aca="1" ref="AA732" ca="1">AA731*INDIRECT(AA724)</f>
        <v>500000</v>
      </c>
      <c r="AB732" s="38" cm="1">
        <f t="array" aca="1" ref="AB732" ca="1">AB731*INDIRECT(AB724)</f>
        <v>500000</v>
      </c>
      <c r="AC732" s="38" cm="1">
        <f t="array" aca="1" ref="AC732" ca="1">AC731*INDIRECT(AC724)</f>
        <v>500000</v>
      </c>
      <c r="AD732" s="38" cm="1">
        <f t="array" aca="1" ref="AD732" ca="1">AD731*INDIRECT(AD724)</f>
        <v>500000</v>
      </c>
      <c r="AE732" s="38" cm="1">
        <f t="array" aca="1" ref="AE732" ca="1">AE731*INDIRECT(AE724)</f>
        <v>500000</v>
      </c>
      <c r="AF732" s="38" cm="1">
        <f t="array" aca="1" ref="AF732" ca="1">AF731*INDIRECT(AF724)</f>
        <v>500000</v>
      </c>
      <c r="AG732" s="38" cm="1">
        <f t="array" aca="1" ref="AG732" ca="1">AG731*INDIRECT(AG724)</f>
        <v>500000</v>
      </c>
      <c r="AH732" s="38" cm="1">
        <f t="array" aca="1" ref="AH732" ca="1">AH731*INDIRECT(AH724)</f>
        <v>500000</v>
      </c>
      <c r="AI732" s="38" cm="1">
        <f t="array" aca="1" ref="AI732" ca="1">AI731*INDIRECT(AI724)</f>
        <v>500000</v>
      </c>
      <c r="AJ732" s="38" cm="1">
        <f t="array" aca="1" ref="AJ732" ca="1">AJ731*INDIRECT(AJ724)</f>
        <v>500000</v>
      </c>
      <c r="AK732" s="38" cm="1">
        <f t="array" aca="1" ref="AK732" ca="1">AK731*INDIRECT(AK724)</f>
        <v>500000</v>
      </c>
      <c r="AL732" s="38" cm="1">
        <f t="array" aca="1" ref="AL732" ca="1">AL731*INDIRECT(AL724)</f>
        <v>500000</v>
      </c>
      <c r="AM732" s="38" cm="1">
        <f t="array" aca="1" ref="AM732" ca="1">AM731*INDIRECT(AM724)</f>
        <v>500000</v>
      </c>
      <c r="AN732" s="38" cm="1">
        <f t="array" aca="1" ref="AN732" ca="1">AN731*INDIRECT(AN724)</f>
        <v>500000</v>
      </c>
      <c r="AO732" s="38" cm="1">
        <f t="array" aca="1" ref="AO732" ca="1">AO731*INDIRECT(AO724)</f>
        <v>500000</v>
      </c>
      <c r="AP732" s="38" cm="1">
        <f t="array" aca="1" ref="AP732" ca="1">AP731*INDIRECT(AP724)</f>
        <v>500000</v>
      </c>
      <c r="AQ732" s="38" cm="1">
        <f t="array" aca="1" ref="AQ732" ca="1">AQ731*INDIRECT(AQ724)</f>
        <v>500000</v>
      </c>
      <c r="AR732" s="38" cm="1">
        <f t="array" aca="1" ref="AR732" ca="1">AR731*INDIRECT(AR724)</f>
        <v>500000</v>
      </c>
      <c r="AS732" s="38" cm="1">
        <f t="array" aca="1" ref="AS732" ca="1">AS731*INDIRECT(AS724)</f>
        <v>500000</v>
      </c>
      <c r="AT732" s="38" cm="1">
        <f t="array" aca="1" ref="AT732" ca="1">AT731*INDIRECT(AT724)</f>
        <v>500000</v>
      </c>
      <c r="AU732" s="38" cm="1">
        <f t="array" aca="1" ref="AU732" ca="1">AU731*INDIRECT(AU724)</f>
        <v>500000</v>
      </c>
      <c r="AV732" s="38" cm="1">
        <f t="array" aca="1" ref="AV732" ca="1">AV731*INDIRECT(AV724)</f>
        <v>500000</v>
      </c>
      <c r="AW732" s="38" cm="1">
        <f t="array" aca="1" ref="AW732" ca="1">AW731*INDIRECT(AW724)</f>
        <v>500000</v>
      </c>
      <c r="AX732" s="38" cm="1">
        <f t="array" aca="1" ref="AX732" ca="1">AX731*INDIRECT(AX724)</f>
        <v>500000</v>
      </c>
      <c r="AY732" s="38" cm="1">
        <f t="array" aca="1" ref="AY732" ca="1">AY731*INDIRECT(AY724)</f>
        <v>500000</v>
      </c>
      <c r="AZ732" s="38" cm="1">
        <f t="array" aca="1" ref="AZ732" ca="1">AZ731*INDIRECT(AZ724)</f>
        <v>500000</v>
      </c>
      <c r="BA732" s="38" cm="1">
        <f t="array" aca="1" ref="BA732" ca="1">BA731*INDIRECT(BA724)</f>
        <v>500000</v>
      </c>
      <c r="BB732" s="38" cm="1">
        <f t="array" aca="1" ref="BB732" ca="1">BB731*INDIRECT(BB724)</f>
        <v>500000</v>
      </c>
      <c r="BC732" s="38" cm="1">
        <f t="array" aca="1" ref="BC732" ca="1">BC731*INDIRECT(BC724)</f>
        <v>500000</v>
      </c>
      <c r="BD732" s="38" cm="1">
        <f t="array" aca="1" ref="BD732" ca="1">BD731*INDIRECT(BD724)</f>
        <v>500000</v>
      </c>
      <c r="BE732" s="38" cm="1">
        <f t="array" aca="1" ref="BE732" ca="1">BE731*INDIRECT(BE724)</f>
        <v>500000</v>
      </c>
      <c r="BF732" s="38" cm="1">
        <f t="array" aca="1" ref="BF732" ca="1">BF731*INDIRECT(BF724)</f>
        <v>500000</v>
      </c>
      <c r="BG732" s="38" cm="1">
        <f t="array" aca="1" ref="BG732" ca="1">BG731*INDIRECT(BG724)</f>
        <v>500000</v>
      </c>
      <c r="BH732" s="38" cm="1">
        <f t="array" aca="1" ref="BH732" ca="1">BH731*INDIRECT(BH724)</f>
        <v>500000</v>
      </c>
      <c r="BI732" s="38" cm="1">
        <f t="array" aca="1" ref="BI732" ca="1">BI731*INDIRECT(BI724)</f>
        <v>500000</v>
      </c>
      <c r="BJ732" s="38" cm="1">
        <f t="array" aca="1" ref="BJ732" ca="1">BJ731*INDIRECT(BJ724)</f>
        <v>500000</v>
      </c>
      <c r="BK732" s="38" cm="1">
        <f t="array" aca="1" ref="BK732" ca="1">BK731*INDIRECT(BK724)</f>
        <v>500000</v>
      </c>
      <c r="BL732" s="38" cm="1">
        <f t="array" aca="1" ref="BL732" ca="1">BL731*INDIRECT(BL724)</f>
        <v>500000</v>
      </c>
      <c r="BM732" s="38" cm="1">
        <f t="array" aca="1" ref="BM732" ca="1">BM731*INDIRECT(BM724)</f>
        <v>500000</v>
      </c>
      <c r="BN732" s="38" cm="1">
        <f t="array" aca="1" ref="BN732" ca="1">BN731*INDIRECT(BN724)</f>
        <v>500000</v>
      </c>
      <c r="BO732" s="38" cm="1">
        <f t="array" aca="1" ref="BO732" ca="1">BO731*INDIRECT(BO724)</f>
        <v>500000</v>
      </c>
      <c r="BP732" s="38" cm="1">
        <f t="array" aca="1" ref="BP732" ca="1">BP731*INDIRECT(BP724)</f>
        <v>500000</v>
      </c>
      <c r="BQ732" s="38" cm="1">
        <f t="array" aca="1" ref="BQ732" ca="1">BQ731*INDIRECT(BQ724)</f>
        <v>500000</v>
      </c>
      <c r="BR732" s="38" cm="1">
        <f t="array" aca="1" ref="BR732" ca="1">BR731*INDIRECT(BR724)</f>
        <v>500000</v>
      </c>
      <c r="BS732" s="38" cm="1">
        <f t="array" aca="1" ref="BS732" ca="1">BS731*INDIRECT(BS724)</f>
        <v>500000</v>
      </c>
      <c r="BT732" s="38" cm="1">
        <f t="array" aca="1" ref="BT732" ca="1">BT731*INDIRECT(BT724)</f>
        <v>500000</v>
      </c>
      <c r="BU732" s="38" cm="1">
        <f t="array" aca="1" ref="BU732" ca="1">BU731*INDIRECT(BU724)</f>
        <v>500000</v>
      </c>
      <c r="BV732" s="38" cm="1">
        <f t="array" aca="1" ref="BV732" ca="1">BV731*INDIRECT(BV724)</f>
        <v>500000</v>
      </c>
      <c r="BW732" s="38" cm="1">
        <f t="array" aca="1" ref="BW732" ca="1">BW731*INDIRECT(BW724)</f>
        <v>500000</v>
      </c>
      <c r="BX732" s="38" cm="1">
        <f t="array" aca="1" ref="BX732" ca="1">BX731*INDIRECT(BX724)</f>
        <v>500000</v>
      </c>
      <c r="BY732" s="38" cm="1">
        <f t="array" aca="1" ref="BY732" ca="1">BY731*INDIRECT(BY724)</f>
        <v>500000</v>
      </c>
      <c r="BZ732" s="38" cm="1">
        <f t="array" aca="1" ref="BZ732" ca="1">BZ731*INDIRECT(BZ724)</f>
        <v>500000</v>
      </c>
      <c r="CA732" s="38" cm="1">
        <f t="array" aca="1" ref="CA732" ca="1">CA731*INDIRECT(CA724)</f>
        <v>500000</v>
      </c>
      <c r="CB732" s="38" cm="1">
        <f t="array" aca="1" ref="CB732" ca="1">CB731*INDIRECT(CB724)</f>
        <v>500000</v>
      </c>
      <c r="CC732" s="38" cm="1">
        <f t="array" aca="1" ref="CC732" ca="1">CC731*INDIRECT(CC724)</f>
        <v>500000</v>
      </c>
      <c r="CD732" s="38" cm="1">
        <f t="array" aca="1" ref="CD732" ca="1">CD731*INDIRECT(CD724)</f>
        <v>500000</v>
      </c>
      <c r="CE732" s="38" cm="1">
        <f t="array" aca="1" ref="CE732" ca="1">CE731*INDIRECT(CE724)</f>
        <v>500000</v>
      </c>
      <c r="CF732" s="38" cm="1">
        <f t="array" aca="1" ref="CF732" ca="1">CF731*INDIRECT(CF724)</f>
        <v>500000</v>
      </c>
      <c r="CG732" s="38" cm="1">
        <f t="array" aca="1" ref="CG732" ca="1">CG731*INDIRECT(CG724)</f>
        <v>500000</v>
      </c>
      <c r="CH732" s="38" cm="1">
        <f t="array" aca="1" ref="CH732" ca="1">CH731*INDIRECT(CH724)</f>
        <v>500000</v>
      </c>
      <c r="CI732" s="38" cm="1">
        <f t="array" aca="1" ref="CI732" ca="1">CI731*INDIRECT(CI724)</f>
        <v>500000</v>
      </c>
      <c r="CJ732" s="38" cm="1">
        <f t="array" aca="1" ref="CJ732" ca="1">CJ731*INDIRECT(CJ724)</f>
        <v>500000</v>
      </c>
      <c r="CK732" s="38" cm="1">
        <f t="array" aca="1" ref="CK732" ca="1">CK731*INDIRECT(CK724)</f>
        <v>500000</v>
      </c>
      <c r="CL732" s="38" cm="1">
        <f t="array" aca="1" ref="CL732" ca="1">CL731*INDIRECT(CL724)</f>
        <v>500000</v>
      </c>
      <c r="CM732" s="38" t="e" cm="1">
        <f t="array" aca="1" ref="CM732" ca="1">CM731*INDIRECT(CM724)</f>
        <v>#REF!</v>
      </c>
      <c r="CN732" s="38" t="e" cm="1">
        <f t="array" aca="1" ref="CN732" ca="1">CN731*INDIRECT(CN724)</f>
        <v>#REF!</v>
      </c>
      <c r="CO732" s="38" t="e" cm="1">
        <f t="array" aca="1" ref="CO732" ca="1">CO731*INDIRECT(CO724)</f>
        <v>#N/A</v>
      </c>
      <c r="CP732" s="38" t="e" cm="1">
        <f t="array" aca="1" ref="CP732" ca="1">CP731*INDIRECT(CP724)</f>
        <v>#N/A</v>
      </c>
      <c r="CQ732" s="38" t="e" cm="1">
        <f t="array" aca="1" ref="CQ732" ca="1">CQ731*INDIRECT(CQ724)</f>
        <v>#N/A</v>
      </c>
      <c r="CR732" s="38" t="e" cm="1">
        <f t="array" aca="1" ref="CR732" ca="1">CR731*INDIRECT(CR724)</f>
        <v>#N/A</v>
      </c>
      <c r="CS732" s="38" t="e" cm="1">
        <f t="array" aca="1" ref="CS732" ca="1">CS731*INDIRECT(CS724)</f>
        <v>#N/A</v>
      </c>
      <c r="CT732" s="38" t="e" cm="1">
        <f t="array" aca="1" ref="CT732" ca="1">CT731*INDIRECT(CT724)</f>
        <v>#N/A</v>
      </c>
      <c r="CU732" s="38" t="e" cm="1">
        <f t="array" aca="1" ref="CU732" ca="1">CU731*INDIRECT(CU724)</f>
        <v>#N/A</v>
      </c>
      <c r="CV732" s="38" t="e" cm="1">
        <f t="array" aca="1" ref="CV732" ca="1">CV731*INDIRECT(CV724)</f>
        <v>#N/A</v>
      </c>
      <c r="CW732" s="38" t="e" cm="1">
        <f t="array" aca="1" ref="CW732" ca="1">CW731*INDIRECT(CW724)</f>
        <v>#N/A</v>
      </c>
      <c r="CX732" s="38" t="e" cm="1">
        <f t="array" aca="1" ref="CX732" ca="1">CX731*INDIRECT(CX724)</f>
        <v>#N/A</v>
      </c>
      <c r="CY732" s="38" t="e" cm="1">
        <f t="array" aca="1" ref="CY732" ca="1">CY731*INDIRECT(CY724)</f>
        <v>#N/A</v>
      </c>
      <c r="CZ732" s="38" t="e" cm="1">
        <f t="array" aca="1" ref="CZ732" ca="1">CZ731*INDIRECT(CZ724)</f>
        <v>#N/A</v>
      </c>
      <c r="DA732" s="38" t="e" cm="1">
        <f t="array" aca="1" ref="DA732" ca="1">DA731*INDIRECT(DA724)</f>
        <v>#N/A</v>
      </c>
      <c r="DB732" s="38" t="e" cm="1">
        <f t="array" aca="1" ref="DB732" ca="1">DB731*INDIRECT(DB724)</f>
        <v>#N/A</v>
      </c>
      <c r="DC732" s="38" t="e" cm="1">
        <f t="array" aca="1" ref="DC732" ca="1">DC731*INDIRECT(DC724)</f>
        <v>#N/A</v>
      </c>
      <c r="DD732" s="38" t="e" cm="1">
        <f t="array" aca="1" ref="DD732" ca="1">DD731*INDIRECT(DD724)</f>
        <v>#N/A</v>
      </c>
      <c r="DE732" s="38" t="e" cm="1">
        <f t="array" aca="1" ref="DE732" ca="1">DE731*INDIRECT(DE724)</f>
        <v>#N/A</v>
      </c>
      <c r="DF732" s="38" t="e" cm="1">
        <f t="array" aca="1" ref="DF732" ca="1">DF731*INDIRECT(DF724)</f>
        <v>#N/A</v>
      </c>
      <c r="DG732" s="38" t="e" cm="1">
        <f t="array" aca="1" ref="DG732" ca="1">DG731*INDIRECT(DG724)</f>
        <v>#N/A</v>
      </c>
      <c r="DH732" s="38" t="e" cm="1">
        <f t="array" aca="1" ref="DH732" ca="1">DH731*INDIRECT(DH724)</f>
        <v>#N/A</v>
      </c>
      <c r="DI732" s="38" t="e" cm="1">
        <f t="array" aca="1" ref="DI732" ca="1">DI731*INDIRECT(DI724)</f>
        <v>#N/A</v>
      </c>
      <c r="DJ732" s="38" t="e" cm="1">
        <f t="array" aca="1" ref="DJ732" ca="1">DJ731*INDIRECT(DJ724)</f>
        <v>#N/A</v>
      </c>
      <c r="DK732" s="38" t="e" cm="1">
        <f t="array" aca="1" ref="DK732" ca="1">DK731*INDIRECT(DK724)</f>
        <v>#N/A</v>
      </c>
      <c r="DL732" s="38" t="e" cm="1">
        <f t="array" aca="1" ref="DL732" ca="1">DL731*INDIRECT(DL724)</f>
        <v>#N/A</v>
      </c>
    </row>
    <row r="733" spans="1:116" x14ac:dyDescent="0.4">
      <c r="D733" t="s">
        <v>786</v>
      </c>
      <c r="E733" s="8" t="str">
        <f t="shared" si="1004"/>
        <v>733 HOURLY-PV</v>
      </c>
      <c r="G733" s="145"/>
      <c r="H733" s="12"/>
      <c r="I733" s="60"/>
      <c r="J733" s="60"/>
      <c r="K733" s="8"/>
      <c r="L733" s="8"/>
      <c r="M733" s="8"/>
      <c r="N733" s="8"/>
      <c r="O733" s="8"/>
      <c r="P733" s="8"/>
      <c r="R733" s="19"/>
      <c r="S733" s="19"/>
      <c r="T733" s="19"/>
      <c r="U733" s="19"/>
      <c r="V733" s="19"/>
      <c r="W733" s="19"/>
      <c r="X733" s="19"/>
      <c r="Y733" s="19"/>
      <c r="Z733" s="19"/>
      <c r="AA733" s="19"/>
      <c r="AB733" s="19"/>
      <c r="AC733" s="19"/>
      <c r="AD733" s="19"/>
      <c r="AE733" s="19"/>
      <c r="AF733" s="19"/>
      <c r="AG733" s="19"/>
      <c r="AH733" s="19"/>
      <c r="AI733" s="19"/>
      <c r="AJ733" s="19"/>
      <c r="AK733" s="19"/>
      <c r="AL733" s="19"/>
      <c r="AM733" s="19"/>
      <c r="AN733" s="19"/>
      <c r="AO733" s="19"/>
      <c r="AP733" s="19"/>
      <c r="AQ733" s="19"/>
      <c r="AR733" s="19"/>
      <c r="AS733" s="19"/>
      <c r="AT733" s="19"/>
      <c r="AU733" s="19"/>
      <c r="AV733" s="19"/>
      <c r="AW733" s="19"/>
      <c r="AX733" s="19"/>
      <c r="AY733" s="19"/>
      <c r="AZ733" s="19"/>
      <c r="BA733" s="19"/>
      <c r="BB733" s="19"/>
      <c r="BC733" s="19"/>
      <c r="BD733" s="19"/>
      <c r="BE733" s="19"/>
      <c r="BF733" s="19"/>
      <c r="BG733" s="19"/>
      <c r="BH733" s="19"/>
      <c r="BI733" s="19"/>
      <c r="BJ733" s="19"/>
      <c r="BK733" s="19"/>
      <c r="BL733" s="19"/>
      <c r="BM733" s="19"/>
      <c r="BN733" s="19"/>
      <c r="BO733" s="19"/>
      <c r="BP733" s="19"/>
      <c r="BQ733" s="19"/>
      <c r="BR733" s="19"/>
      <c r="BS733" s="19"/>
      <c r="BT733" s="19"/>
      <c r="BU733" s="19"/>
      <c r="BV733" s="19"/>
      <c r="BW733" s="19"/>
      <c r="BX733" s="19"/>
      <c r="BY733" s="19"/>
      <c r="BZ733" s="19"/>
      <c r="CA733" s="19"/>
      <c r="CB733" s="19"/>
      <c r="CC733" s="19"/>
      <c r="CD733" s="19"/>
      <c r="CE733" s="19"/>
      <c r="CF733" s="19"/>
      <c r="CG733" s="19"/>
      <c r="CH733" s="19"/>
      <c r="CI733" s="19"/>
      <c r="CJ733" s="19"/>
      <c r="CK733" s="19"/>
      <c r="CL733" s="19"/>
      <c r="CN733" s="60"/>
      <c r="CO733" s="19"/>
      <c r="CP733" s="19"/>
      <c r="CQ733" s="19"/>
      <c r="CR733" s="19"/>
      <c r="CS733" s="19"/>
      <c r="CT733" s="19"/>
      <c r="CU733" s="19"/>
      <c r="CV733" s="19"/>
      <c r="CW733" s="19"/>
      <c r="CX733" s="19"/>
      <c r="CY733" s="19"/>
      <c r="CZ733" s="19"/>
      <c r="DA733" s="19"/>
      <c r="DB733" s="19"/>
      <c r="DC733" s="19"/>
      <c r="DD733" s="19"/>
      <c r="DE733" s="19"/>
      <c r="DF733" s="19"/>
      <c r="DG733" s="19"/>
      <c r="DH733" s="19"/>
      <c r="DI733" s="19"/>
      <c r="DJ733" s="19"/>
      <c r="DK733" s="19"/>
      <c r="DL733" s="19"/>
    </row>
    <row r="734" spans="1:116" x14ac:dyDescent="0.4">
      <c r="D734" t="s">
        <v>786</v>
      </c>
      <c r="E734" s="8" t="str">
        <f t="shared" si="1004"/>
        <v>734 HOURLY-PV</v>
      </c>
      <c r="G734" s="95" t="str">
        <f>"Revenue - "&amp;G742&amp;":"</f>
        <v>Revenue - (Primary label):</v>
      </c>
      <c r="H734" s="12"/>
      <c r="I734" s="60"/>
      <c r="J734" s="60"/>
      <c r="K734" s="8"/>
      <c r="L734" s="8"/>
      <c r="M734" s="8"/>
      <c r="N734" s="8"/>
      <c r="O734" s="8"/>
      <c r="P734" s="8"/>
      <c r="R734" s="19"/>
      <c r="S734" s="19"/>
      <c r="T734" s="19"/>
      <c r="U734" s="19"/>
      <c r="V734" s="19"/>
      <c r="W734" s="19"/>
      <c r="X734" s="19"/>
      <c r="Y734" s="19"/>
      <c r="Z734" s="19"/>
      <c r="AA734" s="19"/>
      <c r="AB734" s="19"/>
      <c r="AC734" s="19"/>
      <c r="AD734" s="19"/>
      <c r="AE734" s="19"/>
      <c r="AF734" s="19"/>
      <c r="AG734" s="19"/>
      <c r="AH734" s="19"/>
      <c r="AI734" s="19"/>
      <c r="AJ734" s="19"/>
      <c r="AK734" s="19"/>
      <c r="AL734" s="19"/>
      <c r="AM734" s="19"/>
      <c r="AN734" s="19"/>
      <c r="AO734" s="19"/>
      <c r="AP734" s="19"/>
      <c r="AQ734" s="19"/>
      <c r="AR734" s="19"/>
      <c r="AS734" s="19"/>
      <c r="AT734" s="19"/>
      <c r="AU734" s="19"/>
      <c r="AV734" s="19"/>
      <c r="AW734" s="19"/>
      <c r="AX734" s="19"/>
      <c r="AY734" s="19"/>
      <c r="AZ734" s="19"/>
      <c r="BA734" s="19"/>
      <c r="BB734" s="19"/>
      <c r="BC734" s="19"/>
      <c r="BD734" s="19"/>
      <c r="BE734" s="19"/>
      <c r="BF734" s="19"/>
      <c r="BG734" s="19"/>
      <c r="BH734" s="19"/>
      <c r="BI734" s="19"/>
      <c r="BJ734" s="19"/>
      <c r="BK734" s="19"/>
      <c r="BL734" s="19"/>
      <c r="BM734" s="19"/>
      <c r="BN734" s="19"/>
      <c r="BO734" s="19"/>
      <c r="BP734" s="19"/>
      <c r="BQ734" s="19"/>
      <c r="BR734" s="19"/>
      <c r="BS734" s="19"/>
      <c r="BT734" s="19"/>
      <c r="BU734" s="19"/>
      <c r="BV734" s="19"/>
      <c r="BW734" s="19"/>
      <c r="BX734" s="19"/>
      <c r="BY734" s="19"/>
      <c r="BZ734" s="19"/>
      <c r="CA734" s="19"/>
      <c r="CB734" s="19"/>
      <c r="CC734" s="19"/>
      <c r="CD734" s="19"/>
      <c r="CE734" s="19"/>
      <c r="CF734" s="19"/>
      <c r="CG734" s="19"/>
      <c r="CH734" s="19"/>
      <c r="CI734" s="19"/>
      <c r="CJ734" s="19"/>
      <c r="CK734" s="19"/>
      <c r="CL734" s="19"/>
      <c r="CN734" s="60"/>
      <c r="CO734" s="19"/>
      <c r="CP734" s="19"/>
      <c r="CQ734" s="19"/>
      <c r="CR734" s="19"/>
      <c r="CS734" s="19"/>
      <c r="CT734" s="19"/>
      <c r="CU734" s="19"/>
      <c r="CV734" s="19"/>
      <c r="CW734" s="19"/>
      <c r="CX734" s="19"/>
      <c r="CY734" s="19"/>
      <c r="CZ734" s="19"/>
      <c r="DA734" s="19"/>
      <c r="DB734" s="19"/>
      <c r="DC734" s="19"/>
      <c r="DD734" s="19"/>
      <c r="DE734" s="19"/>
      <c r="DF734" s="19"/>
      <c r="DG734" s="19"/>
      <c r="DH734" s="19"/>
      <c r="DI734" s="19"/>
      <c r="DJ734" s="19"/>
      <c r="DK734" s="19"/>
      <c r="DL734" s="19"/>
    </row>
    <row r="735" spans="1:116" x14ac:dyDescent="0.4">
      <c r="D735" t="s">
        <v>786</v>
      </c>
      <c r="E735" s="8" t="str">
        <f t="shared" si="1004"/>
        <v>735 HOURLY-PV</v>
      </c>
      <c r="G735" s="145" t="s">
        <v>789</v>
      </c>
      <c r="H735" s="12"/>
      <c r="I735" s="60"/>
      <c r="J735" s="60"/>
      <c r="K735" s="139">
        <v>50</v>
      </c>
      <c r="L735" s="139">
        <v>50</v>
      </c>
      <c r="M735" s="139">
        <v>50</v>
      </c>
      <c r="N735" s="139">
        <v>50</v>
      </c>
      <c r="O735" s="139">
        <v>50</v>
      </c>
      <c r="P735" s="139">
        <v>50</v>
      </c>
      <c r="R735" s="19"/>
      <c r="S735" s="140" cm="1">
        <f t="array" ref="S735">INDEX($K:$P,ROW(),MATCH(S$3,$K$2:$P$2,0))</f>
        <v>50</v>
      </c>
      <c r="T735" s="140" cm="1">
        <f t="array" ref="T735">INDEX($K:$P,ROW(),MATCH(T$3,$K$2:$P$2,0))</f>
        <v>50</v>
      </c>
      <c r="U735" s="140" cm="1">
        <f t="array" ref="U735">INDEX($K:$P,ROW(),MATCH(U$3,$K$2:$P$2,0))</f>
        <v>50</v>
      </c>
      <c r="V735" s="140" cm="1">
        <f t="array" ref="V735">INDEX($K:$P,ROW(),MATCH(V$3,$K$2:$P$2,0))</f>
        <v>50</v>
      </c>
      <c r="W735" s="140" cm="1">
        <f t="array" ref="W735">INDEX($K:$P,ROW(),MATCH(W$3,$K$2:$P$2,0))</f>
        <v>50</v>
      </c>
      <c r="X735" s="140" cm="1">
        <f t="array" ref="X735">INDEX($K:$P,ROW(),MATCH(X$3,$K$2:$P$2,0))</f>
        <v>50</v>
      </c>
      <c r="Y735" s="140" cm="1">
        <f t="array" ref="Y735">INDEX($K:$P,ROW(),MATCH(Y$3,$K$2:$P$2,0))</f>
        <v>50</v>
      </c>
      <c r="Z735" s="140" cm="1">
        <f t="array" ref="Z735">INDEX($K:$P,ROW(),MATCH(Z$3,$K$2:$P$2,0))</f>
        <v>50</v>
      </c>
      <c r="AA735" s="140" cm="1">
        <f t="array" ref="AA735">INDEX($K:$P,ROW(),MATCH(AA$3,$K$2:$P$2,0))</f>
        <v>50</v>
      </c>
      <c r="AB735" s="140" cm="1">
        <f t="array" ref="AB735">INDEX($K:$P,ROW(),MATCH(AB$3,$K$2:$P$2,0))</f>
        <v>50</v>
      </c>
      <c r="AC735" s="140" cm="1">
        <f t="array" ref="AC735">INDEX($K:$P,ROW(),MATCH(AC$3,$K$2:$P$2,0))</f>
        <v>50</v>
      </c>
      <c r="AD735" s="140" cm="1">
        <f t="array" ref="AD735">INDEX($K:$P,ROW(),MATCH(AD$3,$K$2:$P$2,0))</f>
        <v>50</v>
      </c>
      <c r="AE735" s="140" cm="1">
        <f t="array" ref="AE735">INDEX($K:$P,ROW(),MATCH(AE$3,$K$2:$P$2,0))</f>
        <v>50</v>
      </c>
      <c r="AF735" s="140" cm="1">
        <f t="array" ref="AF735">INDEX($K:$P,ROW(),MATCH(AF$3,$K$2:$P$2,0))</f>
        <v>50</v>
      </c>
      <c r="AG735" s="140" cm="1">
        <f t="array" ref="AG735">INDEX($K:$P,ROW(),MATCH(AG$3,$K$2:$P$2,0))</f>
        <v>50</v>
      </c>
      <c r="AH735" s="140" cm="1">
        <f t="array" ref="AH735">INDEX($K:$P,ROW(),MATCH(AH$3,$K$2:$P$2,0))</f>
        <v>50</v>
      </c>
      <c r="AI735" s="140" cm="1">
        <f t="array" ref="AI735">INDEX($K:$P,ROW(),MATCH(AI$3,$K$2:$P$2,0))</f>
        <v>50</v>
      </c>
      <c r="AJ735" s="140" cm="1">
        <f t="array" ref="AJ735">INDEX($K:$P,ROW(),MATCH(AJ$3,$K$2:$P$2,0))</f>
        <v>50</v>
      </c>
      <c r="AK735" s="140" cm="1">
        <f t="array" ref="AK735">INDEX($K:$P,ROW(),MATCH(AK$3,$K$2:$P$2,0))</f>
        <v>50</v>
      </c>
      <c r="AL735" s="140" cm="1">
        <f t="array" ref="AL735">INDEX($K:$P,ROW(),MATCH(AL$3,$K$2:$P$2,0))</f>
        <v>50</v>
      </c>
      <c r="AM735" s="140" cm="1">
        <f t="array" ref="AM735">INDEX($K:$P,ROW(),MATCH(AM$3,$K$2:$P$2,0))</f>
        <v>50</v>
      </c>
      <c r="AN735" s="140" cm="1">
        <f t="array" ref="AN735">INDEX($K:$P,ROW(),MATCH(AN$3,$K$2:$P$2,0))</f>
        <v>50</v>
      </c>
      <c r="AO735" s="140" cm="1">
        <f t="array" ref="AO735">INDEX($K:$P,ROW(),MATCH(AO$3,$K$2:$P$2,0))</f>
        <v>50</v>
      </c>
      <c r="AP735" s="140" cm="1">
        <f t="array" ref="AP735">INDEX($K:$P,ROW(),MATCH(AP$3,$K$2:$P$2,0))</f>
        <v>50</v>
      </c>
      <c r="AQ735" s="140" cm="1">
        <f t="array" ref="AQ735">INDEX($K:$P,ROW(),MATCH(AQ$3,$K$2:$P$2,0))</f>
        <v>50</v>
      </c>
      <c r="AR735" s="140" cm="1">
        <f t="array" ref="AR735">INDEX($K:$P,ROW(),MATCH(AR$3,$K$2:$P$2,0))</f>
        <v>50</v>
      </c>
      <c r="AS735" s="140" cm="1">
        <f t="array" ref="AS735">INDEX($K:$P,ROW(),MATCH(AS$3,$K$2:$P$2,0))</f>
        <v>50</v>
      </c>
      <c r="AT735" s="140" cm="1">
        <f t="array" ref="AT735">INDEX($K:$P,ROW(),MATCH(AT$3,$K$2:$P$2,0))</f>
        <v>50</v>
      </c>
      <c r="AU735" s="140" cm="1">
        <f t="array" ref="AU735">INDEX($K:$P,ROW(),MATCH(AU$3,$K$2:$P$2,0))</f>
        <v>50</v>
      </c>
      <c r="AV735" s="140" cm="1">
        <f t="array" ref="AV735">INDEX($K:$P,ROW(),MATCH(AV$3,$K$2:$P$2,0))</f>
        <v>50</v>
      </c>
      <c r="AW735" s="140" cm="1">
        <f t="array" ref="AW735">INDEX($K:$P,ROW(),MATCH(AW$3,$K$2:$P$2,0))</f>
        <v>50</v>
      </c>
      <c r="AX735" s="140" cm="1">
        <f t="array" ref="AX735">INDEX($K:$P,ROW(),MATCH(AX$3,$K$2:$P$2,0))</f>
        <v>50</v>
      </c>
      <c r="AY735" s="140" cm="1">
        <f t="array" ref="AY735">INDEX($K:$P,ROW(),MATCH(AY$3,$K$2:$P$2,0))</f>
        <v>50</v>
      </c>
      <c r="AZ735" s="140" cm="1">
        <f t="array" ref="AZ735">INDEX($K:$P,ROW(),MATCH(AZ$3,$K$2:$P$2,0))</f>
        <v>50</v>
      </c>
      <c r="BA735" s="140" cm="1">
        <f t="array" ref="BA735">INDEX($K:$P,ROW(),MATCH(BA$3,$K$2:$P$2,0))</f>
        <v>50</v>
      </c>
      <c r="BB735" s="140" cm="1">
        <f t="array" ref="BB735">INDEX($K:$P,ROW(),MATCH(BB$3,$K$2:$P$2,0))</f>
        <v>50</v>
      </c>
      <c r="BC735" s="140" cm="1">
        <f t="array" ref="BC735">INDEX($K:$P,ROW(),MATCH(BC$3,$K$2:$P$2,0))</f>
        <v>50</v>
      </c>
      <c r="BD735" s="140" cm="1">
        <f t="array" ref="BD735">INDEX($K:$P,ROW(),MATCH(BD$3,$K$2:$P$2,0))</f>
        <v>50</v>
      </c>
      <c r="BE735" s="140" cm="1">
        <f t="array" ref="BE735">INDEX($K:$P,ROW(),MATCH(BE$3,$K$2:$P$2,0))</f>
        <v>50</v>
      </c>
      <c r="BF735" s="140" cm="1">
        <f t="array" ref="BF735">INDEX($K:$P,ROW(),MATCH(BF$3,$K$2:$P$2,0))</f>
        <v>50</v>
      </c>
      <c r="BG735" s="140" cm="1">
        <f t="array" ref="BG735">INDEX($K:$P,ROW(),MATCH(BG$3,$K$2:$P$2,0))</f>
        <v>50</v>
      </c>
      <c r="BH735" s="140" cm="1">
        <f t="array" ref="BH735">INDEX($K:$P,ROW(),MATCH(BH$3,$K$2:$P$2,0))</f>
        <v>50</v>
      </c>
      <c r="BI735" s="140" cm="1">
        <f t="array" ref="BI735">INDEX($K:$P,ROW(),MATCH(BI$3,$K$2:$P$2,0))</f>
        <v>50</v>
      </c>
      <c r="BJ735" s="140" cm="1">
        <f t="array" ref="BJ735">INDEX($K:$P,ROW(),MATCH(BJ$3,$K$2:$P$2,0))</f>
        <v>50</v>
      </c>
      <c r="BK735" s="140" cm="1">
        <f t="array" ref="BK735">INDEX($K:$P,ROW(),MATCH(BK$3,$K$2:$P$2,0))</f>
        <v>50</v>
      </c>
      <c r="BL735" s="140" cm="1">
        <f t="array" ref="BL735">INDEX($K:$P,ROW(),MATCH(BL$3,$K$2:$P$2,0))</f>
        <v>50</v>
      </c>
      <c r="BM735" s="140" cm="1">
        <f t="array" ref="BM735">INDEX($K:$P,ROW(),MATCH(BM$3,$K$2:$P$2,0))</f>
        <v>50</v>
      </c>
      <c r="BN735" s="140" cm="1">
        <f t="array" ref="BN735">INDEX($K:$P,ROW(),MATCH(BN$3,$K$2:$P$2,0))</f>
        <v>50</v>
      </c>
      <c r="BO735" s="140" cm="1">
        <f t="array" ref="BO735">INDEX($K:$P,ROW(),MATCH(BO$3,$K$2:$P$2,0))</f>
        <v>50</v>
      </c>
      <c r="BP735" s="140" cm="1">
        <f t="array" ref="BP735">INDEX($K:$P,ROW(),MATCH(BP$3,$K$2:$P$2,0))</f>
        <v>50</v>
      </c>
      <c r="BQ735" s="140" cm="1">
        <f t="array" ref="BQ735">INDEX($K:$P,ROW(),MATCH(BQ$3,$K$2:$P$2,0))</f>
        <v>50</v>
      </c>
      <c r="BR735" s="140" cm="1">
        <f t="array" ref="BR735">INDEX($K:$P,ROW(),MATCH(BR$3,$K$2:$P$2,0))</f>
        <v>50</v>
      </c>
      <c r="BS735" s="140" cm="1">
        <f t="array" ref="BS735">INDEX($K:$P,ROW(),MATCH(BS$3,$K$2:$P$2,0))</f>
        <v>50</v>
      </c>
      <c r="BT735" s="140" cm="1">
        <f t="array" ref="BT735">INDEX($K:$P,ROW(),MATCH(BT$3,$K$2:$P$2,0))</f>
        <v>50</v>
      </c>
      <c r="BU735" s="140" cm="1">
        <f t="array" ref="BU735">INDEX($K:$P,ROW(),MATCH(BU$3,$K$2:$P$2,0))</f>
        <v>50</v>
      </c>
      <c r="BV735" s="140" cm="1">
        <f t="array" ref="BV735">INDEX($K:$P,ROW(),MATCH(BV$3,$K$2:$P$2,0))</f>
        <v>50</v>
      </c>
      <c r="BW735" s="140" cm="1">
        <f t="array" ref="BW735">INDEX($K:$P,ROW(),MATCH(BW$3,$K$2:$P$2,0))</f>
        <v>50</v>
      </c>
      <c r="BX735" s="140" cm="1">
        <f t="array" ref="BX735">INDEX($K:$P,ROW(),MATCH(BX$3,$K$2:$P$2,0))</f>
        <v>50</v>
      </c>
      <c r="BY735" s="140" cm="1">
        <f t="array" ref="BY735">INDEX($K:$P,ROW(),MATCH(BY$3,$K$2:$P$2,0))</f>
        <v>50</v>
      </c>
      <c r="BZ735" s="140" cm="1">
        <f t="array" ref="BZ735">INDEX($K:$P,ROW(),MATCH(BZ$3,$K$2:$P$2,0))</f>
        <v>50</v>
      </c>
      <c r="CA735" s="140" cm="1">
        <f t="array" ref="CA735">INDEX($K:$P,ROW(),MATCH(CA$3,$K$2:$P$2,0))</f>
        <v>50</v>
      </c>
      <c r="CB735" s="140" cm="1">
        <f t="array" ref="CB735">INDEX($K:$P,ROW(),MATCH(CB$3,$K$2:$P$2,0))</f>
        <v>50</v>
      </c>
      <c r="CC735" s="140" cm="1">
        <f t="array" ref="CC735">INDEX($K:$P,ROW(),MATCH(CC$3,$K$2:$P$2,0))</f>
        <v>50</v>
      </c>
      <c r="CD735" s="140" cm="1">
        <f t="array" ref="CD735">INDEX($K:$P,ROW(),MATCH(CD$3,$K$2:$P$2,0))</f>
        <v>50</v>
      </c>
      <c r="CE735" s="140" cm="1">
        <f t="array" ref="CE735">INDEX($K:$P,ROW(),MATCH(CE$3,$K$2:$P$2,0))</f>
        <v>50</v>
      </c>
      <c r="CF735" s="140" cm="1">
        <f t="array" ref="CF735">INDEX($K:$P,ROW(),MATCH(CF$3,$K$2:$P$2,0))</f>
        <v>50</v>
      </c>
      <c r="CG735" s="140" cm="1">
        <f t="array" ref="CG735">INDEX($K:$P,ROW(),MATCH(CG$3,$K$2:$P$2,0))</f>
        <v>50</v>
      </c>
      <c r="CH735" s="140" cm="1">
        <f t="array" ref="CH735">INDEX($K:$P,ROW(),MATCH(CH$3,$K$2:$P$2,0))</f>
        <v>50</v>
      </c>
      <c r="CI735" s="140" cm="1">
        <f t="array" ref="CI735">INDEX($K:$P,ROW(),MATCH(CI$3,$K$2:$P$2,0))</f>
        <v>50</v>
      </c>
      <c r="CJ735" s="140" cm="1">
        <f t="array" ref="CJ735">INDEX($K:$P,ROW(),MATCH(CJ$3,$K$2:$P$2,0))</f>
        <v>50</v>
      </c>
      <c r="CK735" s="140" cm="1">
        <f t="array" ref="CK735">INDEX($K:$P,ROW(),MATCH(CK$3,$K$2:$P$2,0))</f>
        <v>50</v>
      </c>
      <c r="CL735" s="140" cm="1">
        <f t="array" ref="CL735">INDEX($K:$P,ROW(),MATCH(CL$3,$K$2:$P$2,0))</f>
        <v>50</v>
      </c>
      <c r="CM735" s="238"/>
      <c r="CN735" s="336"/>
      <c r="CO735" s="140" t="e" cm="1">
        <f t="array" ref="CO735">INDEX($K:$P,ROW(),MATCH(CO$3,$K$2:$P$2,0))</f>
        <v>#N/A</v>
      </c>
      <c r="CP735" s="140" t="e" cm="1">
        <f t="array" ref="CP735">INDEX($K:$P,ROW(),MATCH(CP$3,$K$2:$P$2,0))</f>
        <v>#N/A</v>
      </c>
      <c r="CQ735" s="140" t="e" cm="1">
        <f t="array" ref="CQ735">INDEX($K:$P,ROW(),MATCH(CQ$3,$K$2:$P$2,0))</f>
        <v>#N/A</v>
      </c>
      <c r="CR735" s="140" t="e" cm="1">
        <f t="array" ref="CR735">INDEX($K:$P,ROW(),MATCH(CR$3,$K$2:$P$2,0))</f>
        <v>#N/A</v>
      </c>
      <c r="CS735" s="140" t="e" cm="1">
        <f t="array" ref="CS735">INDEX($K:$P,ROW(),MATCH(CS$3,$K$2:$P$2,0))</f>
        <v>#N/A</v>
      </c>
      <c r="CT735" s="140" t="e" cm="1">
        <f t="array" ref="CT735">INDEX($K:$P,ROW(),MATCH(CT$3,$K$2:$P$2,0))</f>
        <v>#N/A</v>
      </c>
      <c r="CU735" s="140" t="e" cm="1">
        <f t="array" ref="CU735">INDEX($K:$P,ROW(),MATCH(CU$3,$K$2:$P$2,0))</f>
        <v>#N/A</v>
      </c>
      <c r="CV735" s="140" t="e" cm="1">
        <f t="array" ref="CV735">INDEX($K:$P,ROW(),MATCH(CV$3,$K$2:$P$2,0))</f>
        <v>#N/A</v>
      </c>
      <c r="CW735" s="140" t="e" cm="1">
        <f t="array" ref="CW735">INDEX($K:$P,ROW(),MATCH(CW$3,$K$2:$P$2,0))</f>
        <v>#N/A</v>
      </c>
      <c r="CX735" s="140" t="e" cm="1">
        <f t="array" ref="CX735">INDEX($K:$P,ROW(),MATCH(CX$3,$K$2:$P$2,0))</f>
        <v>#N/A</v>
      </c>
      <c r="CY735" s="140" t="e" cm="1">
        <f t="array" ref="CY735">INDEX($K:$P,ROW(),MATCH(CY$3,$K$2:$P$2,0))</f>
        <v>#N/A</v>
      </c>
      <c r="CZ735" s="140" t="e" cm="1">
        <f t="array" ref="CZ735">INDEX($K:$P,ROW(),MATCH(CZ$3,$K$2:$P$2,0))</f>
        <v>#N/A</v>
      </c>
      <c r="DA735" s="140" t="e" cm="1">
        <f t="array" ref="DA735">INDEX($K:$P,ROW(),MATCH(DA$3,$K$2:$P$2,0))</f>
        <v>#N/A</v>
      </c>
      <c r="DB735" s="140" t="e" cm="1">
        <f t="array" ref="DB735">INDEX($K:$P,ROW(),MATCH(DB$3,$K$2:$P$2,0))</f>
        <v>#N/A</v>
      </c>
      <c r="DC735" s="140" t="e" cm="1">
        <f t="array" ref="DC735">INDEX($K:$P,ROW(),MATCH(DC$3,$K$2:$P$2,0))</f>
        <v>#N/A</v>
      </c>
      <c r="DD735" s="140" t="e" cm="1">
        <f t="array" ref="DD735">INDEX($K:$P,ROW(),MATCH(DD$3,$K$2:$P$2,0))</f>
        <v>#N/A</v>
      </c>
      <c r="DE735" s="140" t="e" cm="1">
        <f t="array" ref="DE735">INDEX($K:$P,ROW(),MATCH(DE$3,$K$2:$P$2,0))</f>
        <v>#N/A</v>
      </c>
      <c r="DF735" s="140" t="e" cm="1">
        <f t="array" ref="DF735">INDEX($K:$P,ROW(),MATCH(DF$3,$K$2:$P$2,0))</f>
        <v>#N/A</v>
      </c>
      <c r="DG735" s="140" t="e" cm="1">
        <f t="array" ref="DG735">INDEX($K:$P,ROW(),MATCH(DG$3,$K$2:$P$2,0))</f>
        <v>#N/A</v>
      </c>
      <c r="DH735" s="140" t="e" cm="1">
        <f t="array" ref="DH735">INDEX($K:$P,ROW(),MATCH(DH$3,$K$2:$P$2,0))</f>
        <v>#N/A</v>
      </c>
      <c r="DI735" s="140" t="e" cm="1">
        <f t="array" ref="DI735">INDEX($K:$P,ROW(),MATCH(DI$3,$K$2:$P$2,0))</f>
        <v>#N/A</v>
      </c>
      <c r="DJ735" s="140" t="e" cm="1">
        <f t="array" ref="DJ735">INDEX($K:$P,ROW(),MATCH(DJ$3,$K$2:$P$2,0))</f>
        <v>#N/A</v>
      </c>
      <c r="DK735" s="140" t="e" cm="1">
        <f t="array" ref="DK735">INDEX($K:$P,ROW(),MATCH(DK$3,$K$2:$P$2,0))</f>
        <v>#N/A</v>
      </c>
      <c r="DL735" s="140" t="e" cm="1">
        <f t="array" ref="DL735">INDEX($K:$P,ROW(),MATCH(DL$3,$K$2:$P$2,0))</f>
        <v>#N/A</v>
      </c>
    </row>
    <row r="736" spans="1:116" x14ac:dyDescent="0.4">
      <c r="C736" t="s">
        <v>198</v>
      </c>
      <c r="D736" t="s">
        <v>786</v>
      </c>
      <c r="E736" s="8" t="str">
        <f t="shared" si="1002"/>
        <v>736 HOURLY-PV</v>
      </c>
      <c r="G736" s="126" t="str">
        <f>"Revenue - "&amp;G742</f>
        <v>Revenue - (Primary label)</v>
      </c>
      <c r="H736" s="27"/>
      <c r="I736" s="78"/>
      <c r="J736" s="78"/>
      <c r="K736" s="33">
        <f t="shared" ref="K736:P736" ca="1" si="1006">SUMIF($3:$3,K$2,736:736)</f>
        <v>300000000</v>
      </c>
      <c r="L736" s="33">
        <f t="shared" ca="1" si="1006"/>
        <v>300000000</v>
      </c>
      <c r="M736" s="33">
        <f t="shared" ca="1" si="1006"/>
        <v>300000000</v>
      </c>
      <c r="N736" s="33">
        <f t="shared" ca="1" si="1006"/>
        <v>300000000</v>
      </c>
      <c r="O736" s="33">
        <f t="shared" ca="1" si="1006"/>
        <v>300000000</v>
      </c>
      <c r="P736" s="33">
        <f t="shared" ca="1" si="1006"/>
        <v>300000000</v>
      </c>
      <c r="R736" s="33"/>
      <c r="S736" s="33">
        <f ca="1">S732*S735</f>
        <v>25000000</v>
      </c>
      <c r="T736" s="33">
        <f t="shared" ref="T736:CE736" ca="1" si="1007">T732*T735</f>
        <v>25000000</v>
      </c>
      <c r="U736" s="33">
        <f t="shared" ca="1" si="1007"/>
        <v>25000000</v>
      </c>
      <c r="V736" s="33">
        <f t="shared" ca="1" si="1007"/>
        <v>25000000</v>
      </c>
      <c r="W736" s="33">
        <f t="shared" ca="1" si="1007"/>
        <v>25000000</v>
      </c>
      <c r="X736" s="33">
        <f t="shared" ca="1" si="1007"/>
        <v>25000000</v>
      </c>
      <c r="Y736" s="33">
        <f t="shared" ca="1" si="1007"/>
        <v>25000000</v>
      </c>
      <c r="Z736" s="33">
        <f t="shared" ca="1" si="1007"/>
        <v>25000000</v>
      </c>
      <c r="AA736" s="33">
        <f t="shared" ca="1" si="1007"/>
        <v>25000000</v>
      </c>
      <c r="AB736" s="33">
        <f t="shared" ca="1" si="1007"/>
        <v>25000000</v>
      </c>
      <c r="AC736" s="33">
        <f t="shared" ca="1" si="1007"/>
        <v>25000000</v>
      </c>
      <c r="AD736" s="33">
        <f t="shared" ca="1" si="1007"/>
        <v>25000000</v>
      </c>
      <c r="AE736" s="33">
        <f t="shared" ca="1" si="1007"/>
        <v>25000000</v>
      </c>
      <c r="AF736" s="33">
        <f t="shared" ca="1" si="1007"/>
        <v>25000000</v>
      </c>
      <c r="AG736" s="33">
        <f t="shared" ca="1" si="1007"/>
        <v>25000000</v>
      </c>
      <c r="AH736" s="33">
        <f t="shared" ca="1" si="1007"/>
        <v>25000000</v>
      </c>
      <c r="AI736" s="33">
        <f t="shared" ca="1" si="1007"/>
        <v>25000000</v>
      </c>
      <c r="AJ736" s="33">
        <f t="shared" ca="1" si="1007"/>
        <v>25000000</v>
      </c>
      <c r="AK736" s="33">
        <f t="shared" ca="1" si="1007"/>
        <v>25000000</v>
      </c>
      <c r="AL736" s="33">
        <f t="shared" ca="1" si="1007"/>
        <v>25000000</v>
      </c>
      <c r="AM736" s="33">
        <f t="shared" ca="1" si="1007"/>
        <v>25000000</v>
      </c>
      <c r="AN736" s="33">
        <f t="shared" ca="1" si="1007"/>
        <v>25000000</v>
      </c>
      <c r="AO736" s="33">
        <f t="shared" ca="1" si="1007"/>
        <v>25000000</v>
      </c>
      <c r="AP736" s="33">
        <f t="shared" ca="1" si="1007"/>
        <v>25000000</v>
      </c>
      <c r="AQ736" s="33">
        <f t="shared" ca="1" si="1007"/>
        <v>25000000</v>
      </c>
      <c r="AR736" s="33">
        <f t="shared" ca="1" si="1007"/>
        <v>25000000</v>
      </c>
      <c r="AS736" s="33">
        <f t="shared" ca="1" si="1007"/>
        <v>25000000</v>
      </c>
      <c r="AT736" s="33">
        <f t="shared" ca="1" si="1007"/>
        <v>25000000</v>
      </c>
      <c r="AU736" s="33">
        <f t="shared" ca="1" si="1007"/>
        <v>25000000</v>
      </c>
      <c r="AV736" s="33">
        <f t="shared" ca="1" si="1007"/>
        <v>25000000</v>
      </c>
      <c r="AW736" s="33">
        <f t="shared" ca="1" si="1007"/>
        <v>25000000</v>
      </c>
      <c r="AX736" s="33">
        <f t="shared" ca="1" si="1007"/>
        <v>25000000</v>
      </c>
      <c r="AY736" s="33">
        <f t="shared" ca="1" si="1007"/>
        <v>25000000</v>
      </c>
      <c r="AZ736" s="33">
        <f t="shared" ca="1" si="1007"/>
        <v>25000000</v>
      </c>
      <c r="BA736" s="33">
        <f t="shared" ca="1" si="1007"/>
        <v>25000000</v>
      </c>
      <c r="BB736" s="33">
        <f t="shared" ca="1" si="1007"/>
        <v>25000000</v>
      </c>
      <c r="BC736" s="33">
        <f t="shared" ca="1" si="1007"/>
        <v>25000000</v>
      </c>
      <c r="BD736" s="33">
        <f t="shared" ca="1" si="1007"/>
        <v>25000000</v>
      </c>
      <c r="BE736" s="33">
        <f t="shared" ca="1" si="1007"/>
        <v>25000000</v>
      </c>
      <c r="BF736" s="33">
        <f t="shared" ca="1" si="1007"/>
        <v>25000000</v>
      </c>
      <c r="BG736" s="33">
        <f t="shared" ca="1" si="1007"/>
        <v>25000000</v>
      </c>
      <c r="BH736" s="33">
        <f t="shared" ca="1" si="1007"/>
        <v>25000000</v>
      </c>
      <c r="BI736" s="33">
        <f t="shared" ca="1" si="1007"/>
        <v>25000000</v>
      </c>
      <c r="BJ736" s="33">
        <f t="shared" ca="1" si="1007"/>
        <v>25000000</v>
      </c>
      <c r="BK736" s="33">
        <f t="shared" ca="1" si="1007"/>
        <v>25000000</v>
      </c>
      <c r="BL736" s="33">
        <f t="shared" ca="1" si="1007"/>
        <v>25000000</v>
      </c>
      <c r="BM736" s="33">
        <f t="shared" ca="1" si="1007"/>
        <v>25000000</v>
      </c>
      <c r="BN736" s="33">
        <f t="shared" ca="1" si="1007"/>
        <v>25000000</v>
      </c>
      <c r="BO736" s="33">
        <f t="shared" ca="1" si="1007"/>
        <v>25000000</v>
      </c>
      <c r="BP736" s="33">
        <f t="shared" ca="1" si="1007"/>
        <v>25000000</v>
      </c>
      <c r="BQ736" s="33">
        <f t="shared" ca="1" si="1007"/>
        <v>25000000</v>
      </c>
      <c r="BR736" s="33">
        <f t="shared" ca="1" si="1007"/>
        <v>25000000</v>
      </c>
      <c r="BS736" s="33">
        <f t="shared" ca="1" si="1007"/>
        <v>25000000</v>
      </c>
      <c r="BT736" s="33">
        <f t="shared" ca="1" si="1007"/>
        <v>25000000</v>
      </c>
      <c r="BU736" s="33">
        <f t="shared" ca="1" si="1007"/>
        <v>25000000</v>
      </c>
      <c r="BV736" s="33">
        <f t="shared" ca="1" si="1007"/>
        <v>25000000</v>
      </c>
      <c r="BW736" s="33">
        <f t="shared" ca="1" si="1007"/>
        <v>25000000</v>
      </c>
      <c r="BX736" s="33">
        <f t="shared" ca="1" si="1007"/>
        <v>25000000</v>
      </c>
      <c r="BY736" s="33">
        <f t="shared" ca="1" si="1007"/>
        <v>25000000</v>
      </c>
      <c r="BZ736" s="33">
        <f t="shared" ca="1" si="1007"/>
        <v>25000000</v>
      </c>
      <c r="CA736" s="33">
        <f t="shared" ca="1" si="1007"/>
        <v>25000000</v>
      </c>
      <c r="CB736" s="33">
        <f t="shared" ca="1" si="1007"/>
        <v>25000000</v>
      </c>
      <c r="CC736" s="33">
        <f t="shared" ca="1" si="1007"/>
        <v>25000000</v>
      </c>
      <c r="CD736" s="33">
        <f t="shared" ca="1" si="1007"/>
        <v>25000000</v>
      </c>
      <c r="CE736" s="33">
        <f t="shared" ca="1" si="1007"/>
        <v>25000000</v>
      </c>
      <c r="CF736" s="33">
        <f t="shared" ref="CF736:DL736" ca="1" si="1008">CF732*CF735</f>
        <v>25000000</v>
      </c>
      <c r="CG736" s="33">
        <f t="shared" ca="1" si="1008"/>
        <v>25000000</v>
      </c>
      <c r="CH736" s="33">
        <f t="shared" ca="1" si="1008"/>
        <v>25000000</v>
      </c>
      <c r="CI736" s="33">
        <f t="shared" ca="1" si="1008"/>
        <v>25000000</v>
      </c>
      <c r="CJ736" s="33">
        <f t="shared" ca="1" si="1008"/>
        <v>25000000</v>
      </c>
      <c r="CK736" s="33">
        <f t="shared" ca="1" si="1008"/>
        <v>25000000</v>
      </c>
      <c r="CL736" s="33">
        <f t="shared" ca="1" si="1008"/>
        <v>25000000</v>
      </c>
      <c r="CM736" s="33" t="e">
        <f t="shared" ca="1" si="1008"/>
        <v>#REF!</v>
      </c>
      <c r="CN736" s="33" t="e">
        <f t="shared" ca="1" si="1008"/>
        <v>#REF!</v>
      </c>
      <c r="CO736" s="33" t="e">
        <f t="shared" ca="1" si="1008"/>
        <v>#N/A</v>
      </c>
      <c r="CP736" s="33" t="e">
        <f t="shared" ca="1" si="1008"/>
        <v>#N/A</v>
      </c>
      <c r="CQ736" s="33" t="e">
        <f t="shared" ca="1" si="1008"/>
        <v>#N/A</v>
      </c>
      <c r="CR736" s="33" t="e">
        <f t="shared" ca="1" si="1008"/>
        <v>#N/A</v>
      </c>
      <c r="CS736" s="33" t="e">
        <f t="shared" ca="1" si="1008"/>
        <v>#N/A</v>
      </c>
      <c r="CT736" s="33" t="e">
        <f t="shared" ca="1" si="1008"/>
        <v>#N/A</v>
      </c>
      <c r="CU736" s="33" t="e">
        <f t="shared" ca="1" si="1008"/>
        <v>#N/A</v>
      </c>
      <c r="CV736" s="33" t="e">
        <f t="shared" ca="1" si="1008"/>
        <v>#N/A</v>
      </c>
      <c r="CW736" s="33" t="e">
        <f t="shared" ca="1" si="1008"/>
        <v>#N/A</v>
      </c>
      <c r="CX736" s="33" t="e">
        <f t="shared" ca="1" si="1008"/>
        <v>#N/A</v>
      </c>
      <c r="CY736" s="33" t="e">
        <f t="shared" ca="1" si="1008"/>
        <v>#N/A</v>
      </c>
      <c r="CZ736" s="33" t="e">
        <f t="shared" ca="1" si="1008"/>
        <v>#N/A</v>
      </c>
      <c r="DA736" s="33" t="e">
        <f t="shared" ca="1" si="1008"/>
        <v>#N/A</v>
      </c>
      <c r="DB736" s="33" t="e">
        <f t="shared" ca="1" si="1008"/>
        <v>#N/A</v>
      </c>
      <c r="DC736" s="33" t="e">
        <f t="shared" ca="1" si="1008"/>
        <v>#N/A</v>
      </c>
      <c r="DD736" s="33" t="e">
        <f t="shared" ca="1" si="1008"/>
        <v>#N/A</v>
      </c>
      <c r="DE736" s="33" t="e">
        <f t="shared" ca="1" si="1008"/>
        <v>#N/A</v>
      </c>
      <c r="DF736" s="33" t="e">
        <f t="shared" ca="1" si="1008"/>
        <v>#N/A</v>
      </c>
      <c r="DG736" s="33" t="e">
        <f t="shared" ca="1" si="1008"/>
        <v>#N/A</v>
      </c>
      <c r="DH736" s="33" t="e">
        <f t="shared" ca="1" si="1008"/>
        <v>#N/A</v>
      </c>
      <c r="DI736" s="33" t="e">
        <f t="shared" ca="1" si="1008"/>
        <v>#N/A</v>
      </c>
      <c r="DJ736" s="33" t="e">
        <f t="shared" ca="1" si="1008"/>
        <v>#N/A</v>
      </c>
      <c r="DK736" s="33" t="e">
        <f t="shared" ca="1" si="1008"/>
        <v>#N/A</v>
      </c>
      <c r="DL736" s="33" t="e">
        <f t="shared" ca="1" si="1008"/>
        <v>#N/A</v>
      </c>
    </row>
    <row r="737" spans="2:116" x14ac:dyDescent="0.4">
      <c r="D737" t="s">
        <v>786</v>
      </c>
      <c r="E737" s="8" t="str">
        <f t="shared" si="1002"/>
        <v>737 HOURLY-PV</v>
      </c>
      <c r="G737" s="126"/>
      <c r="H737" s="27"/>
      <c r="I737" s="78"/>
      <c r="J737" s="78"/>
      <c r="K737" s="33"/>
      <c r="L737" s="33"/>
      <c r="M737" s="33"/>
      <c r="N737" s="33"/>
      <c r="O737" s="33"/>
      <c r="P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3"/>
      <c r="AV737" s="33"/>
      <c r="AW737" s="33"/>
      <c r="AX737" s="33"/>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c r="BV737" s="33"/>
      <c r="BW737" s="33"/>
      <c r="BX737" s="33"/>
      <c r="BY737" s="33"/>
      <c r="BZ737" s="33"/>
      <c r="CA737" s="33"/>
      <c r="CB737" s="33"/>
      <c r="CC737" s="33"/>
      <c r="CD737" s="33"/>
      <c r="CE737" s="33"/>
      <c r="CF737" s="33"/>
      <c r="CG737" s="33"/>
      <c r="CH737" s="33"/>
      <c r="CI737" s="33"/>
      <c r="CJ737" s="33"/>
      <c r="CK737" s="33"/>
      <c r="CL737" s="33"/>
      <c r="CN737" s="78"/>
      <c r="CO737" s="33"/>
      <c r="CP737" s="33"/>
      <c r="CQ737" s="33"/>
      <c r="CR737" s="33"/>
      <c r="CS737" s="33"/>
      <c r="CT737" s="33"/>
      <c r="CU737" s="33"/>
      <c r="CV737" s="33"/>
      <c r="CW737" s="33"/>
      <c r="CX737" s="33"/>
      <c r="CY737" s="33"/>
      <c r="CZ737" s="33"/>
      <c r="DA737" s="33"/>
      <c r="DB737" s="33"/>
      <c r="DC737" s="33"/>
      <c r="DD737" s="33"/>
      <c r="DE737" s="33"/>
      <c r="DF737" s="33"/>
      <c r="DG737" s="33"/>
      <c r="DH737" s="33"/>
      <c r="DI737" s="33"/>
      <c r="DJ737" s="33"/>
      <c r="DK737" s="33"/>
      <c r="DL737" s="33"/>
    </row>
    <row r="738" spans="2:116" x14ac:dyDescent="0.4">
      <c r="D738" t="s">
        <v>786</v>
      </c>
      <c r="E738" s="8" t="str">
        <f t="shared" si="1002"/>
        <v>738 HOURLY-PV</v>
      </c>
      <c r="G738" s="95" t="str">
        <f>"COGS - "&amp;G746&amp;":"</f>
        <v>COGS - (Secondary label):</v>
      </c>
      <c r="H738" s="12"/>
      <c r="I738" s="60"/>
      <c r="J738" s="60"/>
      <c r="K738" s="17"/>
      <c r="L738" s="17"/>
      <c r="M738" s="17"/>
      <c r="N738" s="17"/>
      <c r="O738" s="17"/>
      <c r="P738" s="17"/>
      <c r="R738" s="19"/>
      <c r="S738" s="19"/>
      <c r="T738" s="19"/>
      <c r="U738" s="19"/>
      <c r="V738" s="19"/>
      <c r="W738" s="19"/>
      <c r="X738" s="19"/>
      <c r="Y738" s="19"/>
      <c r="Z738" s="19"/>
      <c r="AA738" s="19"/>
      <c r="AB738" s="19"/>
      <c r="AC738" s="19"/>
      <c r="AD738" s="19"/>
      <c r="AE738" s="19"/>
      <c r="AF738" s="19"/>
      <c r="AG738" s="19"/>
      <c r="AH738" s="19"/>
      <c r="AI738" s="19"/>
      <c r="AJ738" s="19"/>
      <c r="AK738" s="19"/>
      <c r="AL738" s="19"/>
      <c r="AM738" s="19"/>
      <c r="AN738" s="19"/>
      <c r="AO738" s="19"/>
      <c r="AP738" s="19"/>
      <c r="AQ738" s="19"/>
      <c r="AR738" s="19"/>
      <c r="AS738" s="19"/>
      <c r="AT738" s="19"/>
      <c r="AU738" s="19"/>
      <c r="AV738" s="19"/>
      <c r="AW738" s="19"/>
      <c r="AX738" s="19"/>
      <c r="AY738" s="19"/>
      <c r="AZ738" s="19"/>
      <c r="BA738" s="19"/>
      <c r="BB738" s="19"/>
      <c r="BC738" s="19"/>
      <c r="BD738" s="19"/>
      <c r="BE738" s="19"/>
      <c r="BF738" s="19"/>
      <c r="BG738" s="19"/>
      <c r="BH738" s="19"/>
      <c r="BI738" s="19"/>
      <c r="BJ738" s="19"/>
      <c r="BK738" s="19"/>
      <c r="BL738" s="19"/>
      <c r="BM738" s="19"/>
      <c r="BN738" s="19"/>
      <c r="BO738" s="19"/>
      <c r="BP738" s="19"/>
      <c r="BQ738" s="19"/>
      <c r="BR738" s="19"/>
      <c r="BS738" s="19"/>
      <c r="BT738" s="19"/>
      <c r="BU738" s="19"/>
      <c r="BV738" s="19"/>
      <c r="BW738" s="19"/>
      <c r="BX738" s="19"/>
      <c r="BY738" s="19"/>
      <c r="BZ738" s="19"/>
      <c r="CA738" s="19"/>
      <c r="CB738" s="19"/>
      <c r="CC738" s="19"/>
      <c r="CD738" s="19"/>
      <c r="CE738" s="19"/>
      <c r="CF738" s="19"/>
      <c r="CG738" s="19"/>
      <c r="CH738" s="19"/>
      <c r="CI738" s="19"/>
      <c r="CJ738" s="19"/>
      <c r="CK738" s="19"/>
      <c r="CL738" s="19"/>
      <c r="CN738" s="60"/>
      <c r="CO738" s="19"/>
      <c r="CP738" s="19"/>
      <c r="CQ738" s="19"/>
      <c r="CR738" s="19"/>
      <c r="CS738" s="19"/>
      <c r="CT738" s="19"/>
      <c r="CU738" s="19"/>
      <c r="CV738" s="19"/>
      <c r="CW738" s="19"/>
      <c r="CX738" s="19"/>
      <c r="CY738" s="19"/>
      <c r="CZ738" s="19"/>
      <c r="DA738" s="19"/>
      <c r="DB738" s="19"/>
      <c r="DC738" s="19"/>
      <c r="DD738" s="19"/>
      <c r="DE738" s="19"/>
      <c r="DF738" s="19"/>
      <c r="DG738" s="19"/>
      <c r="DH738" s="19"/>
      <c r="DI738" s="19"/>
      <c r="DJ738" s="19"/>
      <c r="DK738" s="19"/>
      <c r="DL738" s="19"/>
    </row>
    <row r="739" spans="2:116" x14ac:dyDescent="0.4">
      <c r="D739" t="s">
        <v>786</v>
      </c>
      <c r="E739" s="8" t="str">
        <f t="shared" si="1002"/>
        <v>739 HOURLY-PV</v>
      </c>
      <c r="G739" s="145" t="s">
        <v>789</v>
      </c>
      <c r="H739" s="12"/>
      <c r="I739" s="60"/>
      <c r="J739" s="60"/>
      <c r="K739" s="139">
        <v>25</v>
      </c>
      <c r="L739" s="139">
        <v>25</v>
      </c>
      <c r="M739" s="139">
        <v>25</v>
      </c>
      <c r="N739" s="139">
        <v>25</v>
      </c>
      <c r="O739" s="139">
        <v>25</v>
      </c>
      <c r="P739" s="139">
        <v>25</v>
      </c>
      <c r="R739" s="19"/>
      <c r="S739" s="140" cm="1">
        <f t="array" ref="S739">INDEX($K:$P,ROW(),MATCH(S$3,$K$2:$P$2,0))</f>
        <v>25</v>
      </c>
      <c r="T739" s="140" cm="1">
        <f t="array" ref="T739">INDEX($K:$P,ROW(),MATCH(T$3,$K$2:$P$2,0))</f>
        <v>25</v>
      </c>
      <c r="U739" s="140" cm="1">
        <f t="array" ref="U739">INDEX($K:$P,ROW(),MATCH(U$3,$K$2:$P$2,0))</f>
        <v>25</v>
      </c>
      <c r="V739" s="140" cm="1">
        <f t="array" ref="V739">INDEX($K:$P,ROW(),MATCH(V$3,$K$2:$P$2,0))</f>
        <v>25</v>
      </c>
      <c r="W739" s="140" cm="1">
        <f t="array" ref="W739">INDEX($K:$P,ROW(),MATCH(W$3,$K$2:$P$2,0))</f>
        <v>25</v>
      </c>
      <c r="X739" s="140" cm="1">
        <f t="array" ref="X739">INDEX($K:$P,ROW(),MATCH(X$3,$K$2:$P$2,0))</f>
        <v>25</v>
      </c>
      <c r="Y739" s="140" cm="1">
        <f t="array" ref="Y739">INDEX($K:$P,ROW(),MATCH(Y$3,$K$2:$P$2,0))</f>
        <v>25</v>
      </c>
      <c r="Z739" s="140" cm="1">
        <f t="array" ref="Z739">INDEX($K:$P,ROW(),MATCH(Z$3,$K$2:$P$2,0))</f>
        <v>25</v>
      </c>
      <c r="AA739" s="140" cm="1">
        <f t="array" ref="AA739">INDEX($K:$P,ROW(),MATCH(AA$3,$K$2:$P$2,0))</f>
        <v>25</v>
      </c>
      <c r="AB739" s="140" cm="1">
        <f t="array" ref="AB739">INDEX($K:$P,ROW(),MATCH(AB$3,$K$2:$P$2,0))</f>
        <v>25</v>
      </c>
      <c r="AC739" s="140" cm="1">
        <f t="array" ref="AC739">INDEX($K:$P,ROW(),MATCH(AC$3,$K$2:$P$2,0))</f>
        <v>25</v>
      </c>
      <c r="AD739" s="140" cm="1">
        <f t="array" ref="AD739">INDEX($K:$P,ROW(),MATCH(AD$3,$K$2:$P$2,0))</f>
        <v>25</v>
      </c>
      <c r="AE739" s="140" cm="1">
        <f t="array" ref="AE739">INDEX($K:$P,ROW(),MATCH(AE$3,$K$2:$P$2,0))</f>
        <v>25</v>
      </c>
      <c r="AF739" s="140" cm="1">
        <f t="array" ref="AF739">INDEX($K:$P,ROW(),MATCH(AF$3,$K$2:$P$2,0))</f>
        <v>25</v>
      </c>
      <c r="AG739" s="140" cm="1">
        <f t="array" ref="AG739">INDEX($K:$P,ROW(),MATCH(AG$3,$K$2:$P$2,0))</f>
        <v>25</v>
      </c>
      <c r="AH739" s="140" cm="1">
        <f t="array" ref="AH739">INDEX($K:$P,ROW(),MATCH(AH$3,$K$2:$P$2,0))</f>
        <v>25</v>
      </c>
      <c r="AI739" s="140" cm="1">
        <f t="array" ref="AI739">INDEX($K:$P,ROW(),MATCH(AI$3,$K$2:$P$2,0))</f>
        <v>25</v>
      </c>
      <c r="AJ739" s="140" cm="1">
        <f t="array" ref="AJ739">INDEX($K:$P,ROW(),MATCH(AJ$3,$K$2:$P$2,0))</f>
        <v>25</v>
      </c>
      <c r="AK739" s="140" cm="1">
        <f t="array" ref="AK739">INDEX($K:$P,ROW(),MATCH(AK$3,$K$2:$P$2,0))</f>
        <v>25</v>
      </c>
      <c r="AL739" s="140" cm="1">
        <f t="array" ref="AL739">INDEX($K:$P,ROW(),MATCH(AL$3,$K$2:$P$2,0))</f>
        <v>25</v>
      </c>
      <c r="AM739" s="140" cm="1">
        <f t="array" ref="AM739">INDEX($K:$P,ROW(),MATCH(AM$3,$K$2:$P$2,0))</f>
        <v>25</v>
      </c>
      <c r="AN739" s="140" cm="1">
        <f t="array" ref="AN739">INDEX($K:$P,ROW(),MATCH(AN$3,$K$2:$P$2,0))</f>
        <v>25</v>
      </c>
      <c r="AO739" s="140" cm="1">
        <f t="array" ref="AO739">INDEX($K:$P,ROW(),MATCH(AO$3,$K$2:$P$2,0))</f>
        <v>25</v>
      </c>
      <c r="AP739" s="140" cm="1">
        <f t="array" ref="AP739">INDEX($K:$P,ROW(),MATCH(AP$3,$K$2:$P$2,0))</f>
        <v>25</v>
      </c>
      <c r="AQ739" s="140" cm="1">
        <f t="array" ref="AQ739">INDEX($K:$P,ROW(),MATCH(AQ$3,$K$2:$P$2,0))</f>
        <v>25</v>
      </c>
      <c r="AR739" s="140" cm="1">
        <f t="array" ref="AR739">INDEX($K:$P,ROW(),MATCH(AR$3,$K$2:$P$2,0))</f>
        <v>25</v>
      </c>
      <c r="AS739" s="140" cm="1">
        <f t="array" ref="AS739">INDEX($K:$P,ROW(),MATCH(AS$3,$K$2:$P$2,0))</f>
        <v>25</v>
      </c>
      <c r="AT739" s="140" cm="1">
        <f t="array" ref="AT739">INDEX($K:$P,ROW(),MATCH(AT$3,$K$2:$P$2,0))</f>
        <v>25</v>
      </c>
      <c r="AU739" s="140" cm="1">
        <f t="array" ref="AU739">INDEX($K:$P,ROW(),MATCH(AU$3,$K$2:$P$2,0))</f>
        <v>25</v>
      </c>
      <c r="AV739" s="140" cm="1">
        <f t="array" ref="AV739">INDEX($K:$P,ROW(),MATCH(AV$3,$K$2:$P$2,0))</f>
        <v>25</v>
      </c>
      <c r="AW739" s="140" cm="1">
        <f t="array" ref="AW739">INDEX($K:$P,ROW(),MATCH(AW$3,$K$2:$P$2,0))</f>
        <v>25</v>
      </c>
      <c r="AX739" s="140" cm="1">
        <f t="array" ref="AX739">INDEX($K:$P,ROW(),MATCH(AX$3,$K$2:$P$2,0))</f>
        <v>25</v>
      </c>
      <c r="AY739" s="140" cm="1">
        <f t="array" ref="AY739">INDEX($K:$P,ROW(),MATCH(AY$3,$K$2:$P$2,0))</f>
        <v>25</v>
      </c>
      <c r="AZ739" s="140" cm="1">
        <f t="array" ref="AZ739">INDEX($K:$P,ROW(),MATCH(AZ$3,$K$2:$P$2,0))</f>
        <v>25</v>
      </c>
      <c r="BA739" s="140" cm="1">
        <f t="array" ref="BA739">INDEX($K:$P,ROW(),MATCH(BA$3,$K$2:$P$2,0))</f>
        <v>25</v>
      </c>
      <c r="BB739" s="140" cm="1">
        <f t="array" ref="BB739">INDEX($K:$P,ROW(),MATCH(BB$3,$K$2:$P$2,0))</f>
        <v>25</v>
      </c>
      <c r="BC739" s="140" cm="1">
        <f t="array" ref="BC739">INDEX($K:$P,ROW(),MATCH(BC$3,$K$2:$P$2,0))</f>
        <v>25</v>
      </c>
      <c r="BD739" s="140" cm="1">
        <f t="array" ref="BD739">INDEX($K:$P,ROW(),MATCH(BD$3,$K$2:$P$2,0))</f>
        <v>25</v>
      </c>
      <c r="BE739" s="140" cm="1">
        <f t="array" ref="BE739">INDEX($K:$P,ROW(),MATCH(BE$3,$K$2:$P$2,0))</f>
        <v>25</v>
      </c>
      <c r="BF739" s="140" cm="1">
        <f t="array" ref="BF739">INDEX($K:$P,ROW(),MATCH(BF$3,$K$2:$P$2,0))</f>
        <v>25</v>
      </c>
      <c r="BG739" s="140" cm="1">
        <f t="array" ref="BG739">INDEX($K:$P,ROW(),MATCH(BG$3,$K$2:$P$2,0))</f>
        <v>25</v>
      </c>
      <c r="BH739" s="140" cm="1">
        <f t="array" ref="BH739">INDEX($K:$P,ROW(),MATCH(BH$3,$K$2:$P$2,0))</f>
        <v>25</v>
      </c>
      <c r="BI739" s="140" cm="1">
        <f t="array" ref="BI739">INDEX($K:$P,ROW(),MATCH(BI$3,$K$2:$P$2,0))</f>
        <v>25</v>
      </c>
      <c r="BJ739" s="140" cm="1">
        <f t="array" ref="BJ739">INDEX($K:$P,ROW(),MATCH(BJ$3,$K$2:$P$2,0))</f>
        <v>25</v>
      </c>
      <c r="BK739" s="140" cm="1">
        <f t="array" ref="BK739">INDEX($K:$P,ROW(),MATCH(BK$3,$K$2:$P$2,0))</f>
        <v>25</v>
      </c>
      <c r="BL739" s="140" cm="1">
        <f t="array" ref="BL739">INDEX($K:$P,ROW(),MATCH(BL$3,$K$2:$P$2,0))</f>
        <v>25</v>
      </c>
      <c r="BM739" s="140" cm="1">
        <f t="array" ref="BM739">INDEX($K:$P,ROW(),MATCH(BM$3,$K$2:$P$2,0))</f>
        <v>25</v>
      </c>
      <c r="BN739" s="140" cm="1">
        <f t="array" ref="BN739">INDEX($K:$P,ROW(),MATCH(BN$3,$K$2:$P$2,0))</f>
        <v>25</v>
      </c>
      <c r="BO739" s="140" cm="1">
        <f t="array" ref="BO739">INDEX($K:$P,ROW(),MATCH(BO$3,$K$2:$P$2,0))</f>
        <v>25</v>
      </c>
      <c r="BP739" s="140" cm="1">
        <f t="array" ref="BP739">INDEX($K:$P,ROW(),MATCH(BP$3,$K$2:$P$2,0))</f>
        <v>25</v>
      </c>
      <c r="BQ739" s="140" cm="1">
        <f t="array" ref="BQ739">INDEX($K:$P,ROW(),MATCH(BQ$3,$K$2:$P$2,0))</f>
        <v>25</v>
      </c>
      <c r="BR739" s="140" cm="1">
        <f t="array" ref="BR739">INDEX($K:$P,ROW(),MATCH(BR$3,$K$2:$P$2,0))</f>
        <v>25</v>
      </c>
      <c r="BS739" s="140" cm="1">
        <f t="array" ref="BS739">INDEX($K:$P,ROW(),MATCH(BS$3,$K$2:$P$2,0))</f>
        <v>25</v>
      </c>
      <c r="BT739" s="140" cm="1">
        <f t="array" ref="BT739">INDEX($K:$P,ROW(),MATCH(BT$3,$K$2:$P$2,0))</f>
        <v>25</v>
      </c>
      <c r="BU739" s="140" cm="1">
        <f t="array" ref="BU739">INDEX($K:$P,ROW(),MATCH(BU$3,$K$2:$P$2,0))</f>
        <v>25</v>
      </c>
      <c r="BV739" s="140" cm="1">
        <f t="array" ref="BV739">INDEX($K:$P,ROW(),MATCH(BV$3,$K$2:$P$2,0))</f>
        <v>25</v>
      </c>
      <c r="BW739" s="140" cm="1">
        <f t="array" ref="BW739">INDEX($K:$P,ROW(),MATCH(BW$3,$K$2:$P$2,0))</f>
        <v>25</v>
      </c>
      <c r="BX739" s="140" cm="1">
        <f t="array" ref="BX739">INDEX($K:$P,ROW(),MATCH(BX$3,$K$2:$P$2,0))</f>
        <v>25</v>
      </c>
      <c r="BY739" s="140" cm="1">
        <f t="array" ref="BY739">INDEX($K:$P,ROW(),MATCH(BY$3,$K$2:$P$2,0))</f>
        <v>25</v>
      </c>
      <c r="BZ739" s="140" cm="1">
        <f t="array" ref="BZ739">INDEX($K:$P,ROW(),MATCH(BZ$3,$K$2:$P$2,0))</f>
        <v>25</v>
      </c>
      <c r="CA739" s="140" cm="1">
        <f t="array" ref="CA739">INDEX($K:$P,ROW(),MATCH(CA$3,$K$2:$P$2,0))</f>
        <v>25</v>
      </c>
      <c r="CB739" s="140" cm="1">
        <f t="array" ref="CB739">INDEX($K:$P,ROW(),MATCH(CB$3,$K$2:$P$2,0))</f>
        <v>25</v>
      </c>
      <c r="CC739" s="140" cm="1">
        <f t="array" ref="CC739">INDEX($K:$P,ROW(),MATCH(CC$3,$K$2:$P$2,0))</f>
        <v>25</v>
      </c>
      <c r="CD739" s="140" cm="1">
        <f t="array" ref="CD739">INDEX($K:$P,ROW(),MATCH(CD$3,$K$2:$P$2,0))</f>
        <v>25</v>
      </c>
      <c r="CE739" s="140" cm="1">
        <f t="array" ref="CE739">INDEX($K:$P,ROW(),MATCH(CE$3,$K$2:$P$2,0))</f>
        <v>25</v>
      </c>
      <c r="CF739" s="140" cm="1">
        <f t="array" ref="CF739">INDEX($K:$P,ROW(),MATCH(CF$3,$K$2:$P$2,0))</f>
        <v>25</v>
      </c>
      <c r="CG739" s="140" cm="1">
        <f t="array" ref="CG739">INDEX($K:$P,ROW(),MATCH(CG$3,$K$2:$P$2,0))</f>
        <v>25</v>
      </c>
      <c r="CH739" s="140" cm="1">
        <f t="array" ref="CH739">INDEX($K:$P,ROW(),MATCH(CH$3,$K$2:$P$2,0))</f>
        <v>25</v>
      </c>
      <c r="CI739" s="140" cm="1">
        <f t="array" ref="CI739">INDEX($K:$P,ROW(),MATCH(CI$3,$K$2:$P$2,0))</f>
        <v>25</v>
      </c>
      <c r="CJ739" s="140" cm="1">
        <f t="array" ref="CJ739">INDEX($K:$P,ROW(),MATCH(CJ$3,$K$2:$P$2,0))</f>
        <v>25</v>
      </c>
      <c r="CK739" s="140" cm="1">
        <f t="array" ref="CK739">INDEX($K:$P,ROW(),MATCH(CK$3,$K$2:$P$2,0))</f>
        <v>25</v>
      </c>
      <c r="CL739" s="140" cm="1">
        <f t="array" ref="CL739">INDEX($K:$P,ROW(),MATCH(CL$3,$K$2:$P$2,0))</f>
        <v>25</v>
      </c>
      <c r="CM739" s="238"/>
      <c r="CN739" s="336"/>
      <c r="CO739" s="140" t="e" cm="1">
        <f t="array" ref="CO739">INDEX($K:$P,ROW(),MATCH(CO$3,$K$2:$P$2,0))</f>
        <v>#N/A</v>
      </c>
      <c r="CP739" s="140" t="e" cm="1">
        <f t="array" ref="CP739">INDEX($K:$P,ROW(),MATCH(CP$3,$K$2:$P$2,0))</f>
        <v>#N/A</v>
      </c>
      <c r="CQ739" s="140" t="e" cm="1">
        <f t="array" ref="CQ739">INDEX($K:$P,ROW(),MATCH(CQ$3,$K$2:$P$2,0))</f>
        <v>#N/A</v>
      </c>
      <c r="CR739" s="140" t="e" cm="1">
        <f t="array" ref="CR739">INDEX($K:$P,ROW(),MATCH(CR$3,$K$2:$P$2,0))</f>
        <v>#N/A</v>
      </c>
      <c r="CS739" s="140" t="e" cm="1">
        <f t="array" ref="CS739">INDEX($K:$P,ROW(),MATCH(CS$3,$K$2:$P$2,0))</f>
        <v>#N/A</v>
      </c>
      <c r="CT739" s="140" t="e" cm="1">
        <f t="array" ref="CT739">INDEX($K:$P,ROW(),MATCH(CT$3,$K$2:$P$2,0))</f>
        <v>#N/A</v>
      </c>
      <c r="CU739" s="140" t="e" cm="1">
        <f t="array" ref="CU739">INDEX($K:$P,ROW(),MATCH(CU$3,$K$2:$P$2,0))</f>
        <v>#N/A</v>
      </c>
      <c r="CV739" s="140" t="e" cm="1">
        <f t="array" ref="CV739">INDEX($K:$P,ROW(),MATCH(CV$3,$K$2:$P$2,0))</f>
        <v>#N/A</v>
      </c>
      <c r="CW739" s="140" t="e" cm="1">
        <f t="array" ref="CW739">INDEX($K:$P,ROW(),MATCH(CW$3,$K$2:$P$2,0))</f>
        <v>#N/A</v>
      </c>
      <c r="CX739" s="140" t="e" cm="1">
        <f t="array" ref="CX739">INDEX($K:$P,ROW(),MATCH(CX$3,$K$2:$P$2,0))</f>
        <v>#N/A</v>
      </c>
      <c r="CY739" s="140" t="e" cm="1">
        <f t="array" ref="CY739">INDEX($K:$P,ROW(),MATCH(CY$3,$K$2:$P$2,0))</f>
        <v>#N/A</v>
      </c>
      <c r="CZ739" s="140" t="e" cm="1">
        <f t="array" ref="CZ739">INDEX($K:$P,ROW(),MATCH(CZ$3,$K$2:$P$2,0))</f>
        <v>#N/A</v>
      </c>
      <c r="DA739" s="140" t="e" cm="1">
        <f t="array" ref="DA739">INDEX($K:$P,ROW(),MATCH(DA$3,$K$2:$P$2,0))</f>
        <v>#N/A</v>
      </c>
      <c r="DB739" s="140" t="e" cm="1">
        <f t="array" ref="DB739">INDEX($K:$P,ROW(),MATCH(DB$3,$K$2:$P$2,0))</f>
        <v>#N/A</v>
      </c>
      <c r="DC739" s="140" t="e" cm="1">
        <f t="array" ref="DC739">INDEX($K:$P,ROW(),MATCH(DC$3,$K$2:$P$2,0))</f>
        <v>#N/A</v>
      </c>
      <c r="DD739" s="140" t="e" cm="1">
        <f t="array" ref="DD739">INDEX($K:$P,ROW(),MATCH(DD$3,$K$2:$P$2,0))</f>
        <v>#N/A</v>
      </c>
      <c r="DE739" s="140" t="e" cm="1">
        <f t="array" ref="DE739">INDEX($K:$P,ROW(),MATCH(DE$3,$K$2:$P$2,0))</f>
        <v>#N/A</v>
      </c>
      <c r="DF739" s="140" t="e" cm="1">
        <f t="array" ref="DF739">INDEX($K:$P,ROW(),MATCH(DF$3,$K$2:$P$2,0))</f>
        <v>#N/A</v>
      </c>
      <c r="DG739" s="140" t="e" cm="1">
        <f t="array" ref="DG739">INDEX($K:$P,ROW(),MATCH(DG$3,$K$2:$P$2,0))</f>
        <v>#N/A</v>
      </c>
      <c r="DH739" s="140" t="e" cm="1">
        <f t="array" ref="DH739">INDEX($K:$P,ROW(),MATCH(DH$3,$K$2:$P$2,0))</f>
        <v>#N/A</v>
      </c>
      <c r="DI739" s="140" t="e" cm="1">
        <f t="array" ref="DI739">INDEX($K:$P,ROW(),MATCH(DI$3,$K$2:$P$2,0))</f>
        <v>#N/A</v>
      </c>
      <c r="DJ739" s="140" t="e" cm="1">
        <f t="array" ref="DJ739">INDEX($K:$P,ROW(),MATCH(DJ$3,$K$2:$P$2,0))</f>
        <v>#N/A</v>
      </c>
      <c r="DK739" s="140" t="e" cm="1">
        <f t="array" ref="DK739">INDEX($K:$P,ROW(),MATCH(DK$3,$K$2:$P$2,0))</f>
        <v>#N/A</v>
      </c>
      <c r="DL739" s="140" t="e" cm="1">
        <f t="array" ref="DL739">INDEX($K:$P,ROW(),MATCH(DL$3,$K$2:$P$2,0))</f>
        <v>#N/A</v>
      </c>
    </row>
    <row r="740" spans="2:116" x14ac:dyDescent="0.4">
      <c r="C740" t="s">
        <v>203</v>
      </c>
      <c r="D740" t="s">
        <v>786</v>
      </c>
      <c r="E740" s="8" t="str">
        <f t="shared" ref="E740" si="1009">ROW()&amp;" "&amp;D740</f>
        <v>740 HOURLY-PV</v>
      </c>
      <c r="G740" s="126" t="str">
        <f>"COGS - "&amp;G742</f>
        <v>COGS - (Primary label)</v>
      </c>
      <c r="H740" s="27"/>
      <c r="I740" s="78"/>
      <c r="J740" s="78"/>
      <c r="K740" s="33">
        <f t="shared" ref="K740:P740" ca="1" si="1010">SUMIF($3:$3,K$2,740:740)</f>
        <v>-150000000</v>
      </c>
      <c r="L740" s="33">
        <f t="shared" ca="1" si="1010"/>
        <v>-150000000</v>
      </c>
      <c r="M740" s="33">
        <f t="shared" ca="1" si="1010"/>
        <v>-150000000</v>
      </c>
      <c r="N740" s="33">
        <f t="shared" ca="1" si="1010"/>
        <v>-150000000</v>
      </c>
      <c r="O740" s="33">
        <f t="shared" ca="1" si="1010"/>
        <v>-150000000</v>
      </c>
      <c r="P740" s="33">
        <f t="shared" ca="1" si="1010"/>
        <v>-150000000</v>
      </c>
      <c r="R740" s="33"/>
      <c r="S740" s="33">
        <f ca="1">-S732*S739</f>
        <v>-12500000</v>
      </c>
      <c r="T740" s="33">
        <f t="shared" ref="T740:CE740" ca="1" si="1011">-T732*T739</f>
        <v>-12500000</v>
      </c>
      <c r="U740" s="33">
        <f t="shared" ca="1" si="1011"/>
        <v>-12500000</v>
      </c>
      <c r="V740" s="33">
        <f t="shared" ca="1" si="1011"/>
        <v>-12500000</v>
      </c>
      <c r="W740" s="33">
        <f t="shared" ca="1" si="1011"/>
        <v>-12500000</v>
      </c>
      <c r="X740" s="33">
        <f t="shared" ca="1" si="1011"/>
        <v>-12500000</v>
      </c>
      <c r="Y740" s="33">
        <f t="shared" ca="1" si="1011"/>
        <v>-12500000</v>
      </c>
      <c r="Z740" s="33">
        <f t="shared" ca="1" si="1011"/>
        <v>-12500000</v>
      </c>
      <c r="AA740" s="33">
        <f t="shared" ca="1" si="1011"/>
        <v>-12500000</v>
      </c>
      <c r="AB740" s="33">
        <f t="shared" ca="1" si="1011"/>
        <v>-12500000</v>
      </c>
      <c r="AC740" s="33">
        <f t="shared" ca="1" si="1011"/>
        <v>-12500000</v>
      </c>
      <c r="AD740" s="33">
        <f t="shared" ca="1" si="1011"/>
        <v>-12500000</v>
      </c>
      <c r="AE740" s="33">
        <f t="shared" ca="1" si="1011"/>
        <v>-12500000</v>
      </c>
      <c r="AF740" s="33">
        <f t="shared" ca="1" si="1011"/>
        <v>-12500000</v>
      </c>
      <c r="AG740" s="33">
        <f t="shared" ca="1" si="1011"/>
        <v>-12500000</v>
      </c>
      <c r="AH740" s="33">
        <f t="shared" ca="1" si="1011"/>
        <v>-12500000</v>
      </c>
      <c r="AI740" s="33">
        <f t="shared" ca="1" si="1011"/>
        <v>-12500000</v>
      </c>
      <c r="AJ740" s="33">
        <f t="shared" ca="1" si="1011"/>
        <v>-12500000</v>
      </c>
      <c r="AK740" s="33">
        <f t="shared" ca="1" si="1011"/>
        <v>-12500000</v>
      </c>
      <c r="AL740" s="33">
        <f t="shared" ca="1" si="1011"/>
        <v>-12500000</v>
      </c>
      <c r="AM740" s="33">
        <f t="shared" ca="1" si="1011"/>
        <v>-12500000</v>
      </c>
      <c r="AN740" s="33">
        <f t="shared" ca="1" si="1011"/>
        <v>-12500000</v>
      </c>
      <c r="AO740" s="33">
        <f t="shared" ca="1" si="1011"/>
        <v>-12500000</v>
      </c>
      <c r="AP740" s="33">
        <f t="shared" ca="1" si="1011"/>
        <v>-12500000</v>
      </c>
      <c r="AQ740" s="33">
        <f t="shared" ca="1" si="1011"/>
        <v>-12500000</v>
      </c>
      <c r="AR740" s="33">
        <f t="shared" ca="1" si="1011"/>
        <v>-12500000</v>
      </c>
      <c r="AS740" s="33">
        <f t="shared" ca="1" si="1011"/>
        <v>-12500000</v>
      </c>
      <c r="AT740" s="33">
        <f t="shared" ca="1" si="1011"/>
        <v>-12500000</v>
      </c>
      <c r="AU740" s="33">
        <f t="shared" ca="1" si="1011"/>
        <v>-12500000</v>
      </c>
      <c r="AV740" s="33">
        <f t="shared" ca="1" si="1011"/>
        <v>-12500000</v>
      </c>
      <c r="AW740" s="33">
        <f t="shared" ca="1" si="1011"/>
        <v>-12500000</v>
      </c>
      <c r="AX740" s="33">
        <f t="shared" ca="1" si="1011"/>
        <v>-12500000</v>
      </c>
      <c r="AY740" s="33">
        <f t="shared" ca="1" si="1011"/>
        <v>-12500000</v>
      </c>
      <c r="AZ740" s="33">
        <f t="shared" ca="1" si="1011"/>
        <v>-12500000</v>
      </c>
      <c r="BA740" s="33">
        <f t="shared" ca="1" si="1011"/>
        <v>-12500000</v>
      </c>
      <c r="BB740" s="33">
        <f t="shared" ca="1" si="1011"/>
        <v>-12500000</v>
      </c>
      <c r="BC740" s="33">
        <f t="shared" ca="1" si="1011"/>
        <v>-12500000</v>
      </c>
      <c r="BD740" s="33">
        <f t="shared" ca="1" si="1011"/>
        <v>-12500000</v>
      </c>
      <c r="BE740" s="33">
        <f t="shared" ca="1" si="1011"/>
        <v>-12500000</v>
      </c>
      <c r="BF740" s="33">
        <f t="shared" ca="1" si="1011"/>
        <v>-12500000</v>
      </c>
      <c r="BG740" s="33">
        <f t="shared" ca="1" si="1011"/>
        <v>-12500000</v>
      </c>
      <c r="BH740" s="33">
        <f t="shared" ca="1" si="1011"/>
        <v>-12500000</v>
      </c>
      <c r="BI740" s="33">
        <f t="shared" ca="1" si="1011"/>
        <v>-12500000</v>
      </c>
      <c r="BJ740" s="33">
        <f t="shared" ca="1" si="1011"/>
        <v>-12500000</v>
      </c>
      <c r="BK740" s="33">
        <f t="shared" ca="1" si="1011"/>
        <v>-12500000</v>
      </c>
      <c r="BL740" s="33">
        <f t="shared" ca="1" si="1011"/>
        <v>-12500000</v>
      </c>
      <c r="BM740" s="33">
        <f t="shared" ca="1" si="1011"/>
        <v>-12500000</v>
      </c>
      <c r="BN740" s="33">
        <f t="shared" ca="1" si="1011"/>
        <v>-12500000</v>
      </c>
      <c r="BO740" s="33">
        <f t="shared" ca="1" si="1011"/>
        <v>-12500000</v>
      </c>
      <c r="BP740" s="33">
        <f t="shared" ca="1" si="1011"/>
        <v>-12500000</v>
      </c>
      <c r="BQ740" s="33">
        <f t="shared" ca="1" si="1011"/>
        <v>-12500000</v>
      </c>
      <c r="BR740" s="33">
        <f t="shared" ca="1" si="1011"/>
        <v>-12500000</v>
      </c>
      <c r="BS740" s="33">
        <f t="shared" ca="1" si="1011"/>
        <v>-12500000</v>
      </c>
      <c r="BT740" s="33">
        <f t="shared" ca="1" si="1011"/>
        <v>-12500000</v>
      </c>
      <c r="BU740" s="33">
        <f t="shared" ca="1" si="1011"/>
        <v>-12500000</v>
      </c>
      <c r="BV740" s="33">
        <f t="shared" ca="1" si="1011"/>
        <v>-12500000</v>
      </c>
      <c r="BW740" s="33">
        <f t="shared" ca="1" si="1011"/>
        <v>-12500000</v>
      </c>
      <c r="BX740" s="33">
        <f t="shared" ca="1" si="1011"/>
        <v>-12500000</v>
      </c>
      <c r="BY740" s="33">
        <f t="shared" ca="1" si="1011"/>
        <v>-12500000</v>
      </c>
      <c r="BZ740" s="33">
        <f t="shared" ca="1" si="1011"/>
        <v>-12500000</v>
      </c>
      <c r="CA740" s="33">
        <f t="shared" ca="1" si="1011"/>
        <v>-12500000</v>
      </c>
      <c r="CB740" s="33">
        <f t="shared" ca="1" si="1011"/>
        <v>-12500000</v>
      </c>
      <c r="CC740" s="33">
        <f t="shared" ca="1" si="1011"/>
        <v>-12500000</v>
      </c>
      <c r="CD740" s="33">
        <f t="shared" ca="1" si="1011"/>
        <v>-12500000</v>
      </c>
      <c r="CE740" s="33">
        <f t="shared" ca="1" si="1011"/>
        <v>-12500000</v>
      </c>
      <c r="CF740" s="33">
        <f t="shared" ref="CF740:DL740" ca="1" si="1012">-CF732*CF739</f>
        <v>-12500000</v>
      </c>
      <c r="CG740" s="33">
        <f t="shared" ca="1" si="1012"/>
        <v>-12500000</v>
      </c>
      <c r="CH740" s="33">
        <f t="shared" ca="1" si="1012"/>
        <v>-12500000</v>
      </c>
      <c r="CI740" s="33">
        <f t="shared" ca="1" si="1012"/>
        <v>-12500000</v>
      </c>
      <c r="CJ740" s="33">
        <f t="shared" ca="1" si="1012"/>
        <v>-12500000</v>
      </c>
      <c r="CK740" s="33">
        <f t="shared" ca="1" si="1012"/>
        <v>-12500000</v>
      </c>
      <c r="CL740" s="33">
        <f t="shared" ca="1" si="1012"/>
        <v>-12500000</v>
      </c>
      <c r="CM740" s="33" t="e">
        <f t="shared" ca="1" si="1012"/>
        <v>#REF!</v>
      </c>
      <c r="CN740" s="33" t="e">
        <f t="shared" ca="1" si="1012"/>
        <v>#REF!</v>
      </c>
      <c r="CO740" s="33" t="e">
        <f t="shared" ca="1" si="1012"/>
        <v>#N/A</v>
      </c>
      <c r="CP740" s="33" t="e">
        <f t="shared" ca="1" si="1012"/>
        <v>#N/A</v>
      </c>
      <c r="CQ740" s="33" t="e">
        <f t="shared" ca="1" si="1012"/>
        <v>#N/A</v>
      </c>
      <c r="CR740" s="33" t="e">
        <f t="shared" ca="1" si="1012"/>
        <v>#N/A</v>
      </c>
      <c r="CS740" s="33" t="e">
        <f t="shared" ca="1" si="1012"/>
        <v>#N/A</v>
      </c>
      <c r="CT740" s="33" t="e">
        <f t="shared" ca="1" si="1012"/>
        <v>#N/A</v>
      </c>
      <c r="CU740" s="33" t="e">
        <f t="shared" ca="1" si="1012"/>
        <v>#N/A</v>
      </c>
      <c r="CV740" s="33" t="e">
        <f t="shared" ca="1" si="1012"/>
        <v>#N/A</v>
      </c>
      <c r="CW740" s="33" t="e">
        <f t="shared" ca="1" si="1012"/>
        <v>#N/A</v>
      </c>
      <c r="CX740" s="33" t="e">
        <f t="shared" ca="1" si="1012"/>
        <v>#N/A</v>
      </c>
      <c r="CY740" s="33" t="e">
        <f t="shared" ca="1" si="1012"/>
        <v>#N/A</v>
      </c>
      <c r="CZ740" s="33" t="e">
        <f t="shared" ca="1" si="1012"/>
        <v>#N/A</v>
      </c>
      <c r="DA740" s="33" t="e">
        <f t="shared" ca="1" si="1012"/>
        <v>#N/A</v>
      </c>
      <c r="DB740" s="33" t="e">
        <f t="shared" ca="1" si="1012"/>
        <v>#N/A</v>
      </c>
      <c r="DC740" s="33" t="e">
        <f t="shared" ca="1" si="1012"/>
        <v>#N/A</v>
      </c>
      <c r="DD740" s="33" t="e">
        <f t="shared" ca="1" si="1012"/>
        <v>#N/A</v>
      </c>
      <c r="DE740" s="33" t="e">
        <f t="shared" ca="1" si="1012"/>
        <v>#N/A</v>
      </c>
      <c r="DF740" s="33" t="e">
        <f t="shared" ca="1" si="1012"/>
        <v>#N/A</v>
      </c>
      <c r="DG740" s="33" t="e">
        <f t="shared" ca="1" si="1012"/>
        <v>#N/A</v>
      </c>
      <c r="DH740" s="33" t="e">
        <f t="shared" ca="1" si="1012"/>
        <v>#N/A</v>
      </c>
      <c r="DI740" s="33" t="e">
        <f t="shared" ca="1" si="1012"/>
        <v>#N/A</v>
      </c>
      <c r="DJ740" s="33" t="e">
        <f t="shared" ca="1" si="1012"/>
        <v>#N/A</v>
      </c>
      <c r="DK740" s="33" t="e">
        <f t="shared" ca="1" si="1012"/>
        <v>#N/A</v>
      </c>
      <c r="DL740" s="33" t="e">
        <f t="shared" ca="1" si="1012"/>
        <v>#N/A</v>
      </c>
    </row>
    <row r="741" spans="2:116" x14ac:dyDescent="0.4">
      <c r="D741" t="s">
        <v>786</v>
      </c>
      <c r="E741" s="8" t="str">
        <f t="shared" ref="E741" si="1013">ROW()&amp;" "&amp;D741</f>
        <v>741 HOURLY-PV</v>
      </c>
      <c r="G741" s="126"/>
      <c r="H741" s="27"/>
      <c r="I741" s="78"/>
      <c r="J741" s="78"/>
      <c r="K741" s="33"/>
      <c r="L741" s="33"/>
      <c r="M741" s="33"/>
      <c r="N741" s="33"/>
      <c r="O741" s="33"/>
      <c r="P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3"/>
      <c r="AV741" s="33"/>
      <c r="AW741" s="33"/>
      <c r="AX741" s="33"/>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c r="BV741" s="33"/>
      <c r="BW741" s="33"/>
      <c r="BX741" s="33"/>
      <c r="BY741" s="33"/>
      <c r="BZ741" s="33"/>
      <c r="CA741" s="33"/>
      <c r="CB741" s="33"/>
      <c r="CC741" s="33"/>
      <c r="CD741" s="33"/>
      <c r="CE741" s="33"/>
      <c r="CF741" s="33"/>
      <c r="CG741" s="33"/>
      <c r="CH741" s="33"/>
      <c r="CI741" s="33"/>
      <c r="CJ741" s="33"/>
      <c r="CK741" s="33"/>
      <c r="CL741" s="33"/>
      <c r="CN741" s="78"/>
      <c r="CO741" s="33"/>
      <c r="CP741" s="33"/>
      <c r="CQ741" s="33"/>
      <c r="CR741" s="33"/>
      <c r="CS741" s="33"/>
      <c r="CT741" s="33"/>
      <c r="CU741" s="33"/>
      <c r="CV741" s="33"/>
      <c r="CW741" s="33"/>
      <c r="CX741" s="33"/>
      <c r="CY741" s="33"/>
      <c r="CZ741" s="33"/>
      <c r="DA741" s="33"/>
      <c r="DB741" s="33"/>
      <c r="DC741" s="33"/>
      <c r="DD741" s="33"/>
      <c r="DE741" s="33"/>
      <c r="DF741" s="33"/>
      <c r="DG741" s="33"/>
      <c r="DH741" s="33"/>
      <c r="DI741" s="33"/>
      <c r="DJ741" s="33"/>
      <c r="DK741" s="33"/>
      <c r="DL741" s="33"/>
    </row>
    <row r="742" spans="2:116" x14ac:dyDescent="0.4">
      <c r="B742" t="s">
        <v>332</v>
      </c>
      <c r="D742" t="s">
        <v>786</v>
      </c>
      <c r="E742" s="8" t="str">
        <f t="shared" si="1002"/>
        <v>742 HOURLY-PV</v>
      </c>
      <c r="G742" s="8" t="str">
        <f>G721</f>
        <v>(Primary label)</v>
      </c>
      <c r="H742" s="27"/>
      <c r="I742" s="78"/>
      <c r="J742" s="78"/>
      <c r="K742" s="33"/>
      <c r="L742" s="33"/>
      <c r="M742" s="33"/>
      <c r="N742" s="33"/>
      <c r="O742" s="33"/>
      <c r="P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3"/>
      <c r="AV742" s="33"/>
      <c r="AW742" s="33"/>
      <c r="AX742" s="33"/>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c r="BV742" s="33"/>
      <c r="BW742" s="33"/>
      <c r="BX742" s="33"/>
      <c r="BY742" s="33"/>
      <c r="BZ742" s="33"/>
      <c r="CA742" s="33"/>
      <c r="CB742" s="33"/>
      <c r="CC742" s="33"/>
      <c r="CD742" s="33"/>
      <c r="CE742" s="33"/>
      <c r="CF742" s="33"/>
      <c r="CG742" s="33"/>
      <c r="CH742" s="33"/>
      <c r="CI742" s="33"/>
      <c r="CJ742" s="33"/>
      <c r="CK742" s="33"/>
      <c r="CL742" s="33"/>
      <c r="CN742" s="78"/>
      <c r="CO742" s="33"/>
      <c r="CP742" s="33"/>
      <c r="CQ742" s="33"/>
      <c r="CR742" s="33"/>
      <c r="CS742" s="33"/>
      <c r="CT742" s="33"/>
      <c r="CU742" s="33"/>
      <c r="CV742" s="33"/>
      <c r="CW742" s="33"/>
      <c r="CX742" s="33"/>
      <c r="CY742" s="33"/>
      <c r="CZ742" s="33"/>
      <c r="DA742" s="33"/>
      <c r="DB742" s="33"/>
      <c r="DC742" s="33"/>
      <c r="DD742" s="33"/>
      <c r="DE742" s="33"/>
      <c r="DF742" s="33"/>
      <c r="DG742" s="33"/>
      <c r="DH742" s="33"/>
      <c r="DI742" s="33"/>
      <c r="DJ742" s="33"/>
      <c r="DK742" s="33"/>
      <c r="DL742" s="33"/>
    </row>
    <row r="743" spans="2:116" x14ac:dyDescent="0.4">
      <c r="B743" t="s">
        <v>332</v>
      </c>
      <c r="D743" t="s">
        <v>786</v>
      </c>
      <c r="E743" s="8" t="str">
        <f>ROW()&amp;" "&amp;D743</f>
        <v>743 HOURLY-PV</v>
      </c>
      <c r="G743" s="241" t="str">
        <f>IFERROR(SUBSTITUTE(G729,":",""),"no unit")</f>
        <v>project</v>
      </c>
      <c r="H743" s="27"/>
      <c r="I743" s="78"/>
      <c r="J743" s="78"/>
      <c r="K743" s="33"/>
      <c r="L743" s="33"/>
      <c r="M743" s="33"/>
      <c r="N743" s="33"/>
      <c r="O743" s="33"/>
      <c r="P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3"/>
      <c r="AV743" s="33"/>
      <c r="AW743" s="33"/>
      <c r="AX743" s="33"/>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c r="BV743" s="33"/>
      <c r="BW743" s="33"/>
      <c r="BX743" s="33"/>
      <c r="BY743" s="33"/>
      <c r="BZ743" s="33"/>
      <c r="CA743" s="33"/>
      <c r="CB743" s="33"/>
      <c r="CC743" s="33"/>
      <c r="CD743" s="33"/>
      <c r="CE743" s="33"/>
      <c r="CF743" s="33"/>
      <c r="CG743" s="33"/>
      <c r="CH743" s="33"/>
      <c r="CI743" s="33"/>
      <c r="CJ743" s="33"/>
      <c r="CK743" s="33"/>
      <c r="CL743" s="33"/>
      <c r="CN743" s="78"/>
      <c r="CO743" s="33"/>
      <c r="CP743" s="33"/>
      <c r="CQ743" s="33"/>
      <c r="CR743" s="33"/>
      <c r="CS743" s="33"/>
      <c r="CT743" s="33"/>
      <c r="CU743" s="33"/>
      <c r="CV743" s="33"/>
      <c r="CW743" s="33"/>
      <c r="CX743" s="33"/>
      <c r="CY743" s="33"/>
      <c r="CZ743" s="33"/>
      <c r="DA743" s="33"/>
      <c r="DB743" s="33"/>
      <c r="DC743" s="33"/>
      <c r="DD743" s="33"/>
      <c r="DE743" s="33"/>
      <c r="DF743" s="33"/>
      <c r="DG743" s="33"/>
      <c r="DH743" s="33"/>
      <c r="DI743" s="33"/>
      <c r="DJ743" s="33"/>
      <c r="DK743" s="33"/>
      <c r="DL743" s="33"/>
    </row>
    <row r="744" spans="2:116" x14ac:dyDescent="0.4">
      <c r="B744" t="s">
        <v>332</v>
      </c>
      <c r="D744" t="s">
        <v>786</v>
      </c>
      <c r="E744" s="8" t="str">
        <f t="shared" ref="E744:E749" si="1014">ROW()&amp;" "&amp;D744</f>
        <v>744 HOURLY-PV</v>
      </c>
      <c r="G744" s="8" t="s">
        <v>334</v>
      </c>
      <c r="H744" s="27"/>
      <c r="I744" s="78"/>
      <c r="J744" s="78"/>
      <c r="K744" s="33"/>
      <c r="L744" s="33"/>
      <c r="M744" s="33"/>
      <c r="N744" s="33"/>
      <c r="O744" s="33"/>
      <c r="P744" s="33"/>
      <c r="R744" s="33"/>
      <c r="S744" s="4" t="str">
        <f t="shared" ref="S744:CD744" si="1015">ADDRESS(ROW(S736),COLUMN(S736),2)</f>
        <v>S$736</v>
      </c>
      <c r="T744" s="4" t="str">
        <f t="shared" si="1015"/>
        <v>T$736</v>
      </c>
      <c r="U744" s="4" t="str">
        <f t="shared" si="1015"/>
        <v>U$736</v>
      </c>
      <c r="V744" s="4" t="str">
        <f t="shared" si="1015"/>
        <v>V$736</v>
      </c>
      <c r="W744" s="4" t="str">
        <f t="shared" si="1015"/>
        <v>W$736</v>
      </c>
      <c r="X744" s="4" t="str">
        <f t="shared" si="1015"/>
        <v>X$736</v>
      </c>
      <c r="Y744" s="4" t="str">
        <f t="shared" si="1015"/>
        <v>Y$736</v>
      </c>
      <c r="Z744" s="4" t="str">
        <f t="shared" si="1015"/>
        <v>Z$736</v>
      </c>
      <c r="AA744" s="4" t="str">
        <f t="shared" si="1015"/>
        <v>AA$736</v>
      </c>
      <c r="AB744" s="4" t="str">
        <f t="shared" si="1015"/>
        <v>AB$736</v>
      </c>
      <c r="AC744" s="4" t="str">
        <f t="shared" si="1015"/>
        <v>AC$736</v>
      </c>
      <c r="AD744" s="4" t="str">
        <f t="shared" si="1015"/>
        <v>AD$736</v>
      </c>
      <c r="AE744" s="4" t="str">
        <f t="shared" si="1015"/>
        <v>AE$736</v>
      </c>
      <c r="AF744" s="4" t="str">
        <f t="shared" si="1015"/>
        <v>AF$736</v>
      </c>
      <c r="AG744" s="4" t="str">
        <f t="shared" si="1015"/>
        <v>AG$736</v>
      </c>
      <c r="AH744" s="4" t="str">
        <f t="shared" si="1015"/>
        <v>AH$736</v>
      </c>
      <c r="AI744" s="4" t="str">
        <f t="shared" si="1015"/>
        <v>AI$736</v>
      </c>
      <c r="AJ744" s="4" t="str">
        <f t="shared" si="1015"/>
        <v>AJ$736</v>
      </c>
      <c r="AK744" s="4" t="str">
        <f t="shared" si="1015"/>
        <v>AK$736</v>
      </c>
      <c r="AL744" s="4" t="str">
        <f t="shared" si="1015"/>
        <v>AL$736</v>
      </c>
      <c r="AM744" s="4" t="str">
        <f t="shared" si="1015"/>
        <v>AM$736</v>
      </c>
      <c r="AN744" s="4" t="str">
        <f t="shared" si="1015"/>
        <v>AN$736</v>
      </c>
      <c r="AO744" s="4" t="str">
        <f t="shared" si="1015"/>
        <v>AO$736</v>
      </c>
      <c r="AP744" s="4" t="str">
        <f t="shared" si="1015"/>
        <v>AP$736</v>
      </c>
      <c r="AQ744" s="4" t="str">
        <f t="shared" si="1015"/>
        <v>AQ$736</v>
      </c>
      <c r="AR744" s="4" t="str">
        <f t="shared" si="1015"/>
        <v>AR$736</v>
      </c>
      <c r="AS744" s="4" t="str">
        <f t="shared" si="1015"/>
        <v>AS$736</v>
      </c>
      <c r="AT744" s="4" t="str">
        <f t="shared" si="1015"/>
        <v>AT$736</v>
      </c>
      <c r="AU744" s="4" t="str">
        <f t="shared" si="1015"/>
        <v>AU$736</v>
      </c>
      <c r="AV744" s="4" t="str">
        <f t="shared" si="1015"/>
        <v>AV$736</v>
      </c>
      <c r="AW744" s="4" t="str">
        <f t="shared" si="1015"/>
        <v>AW$736</v>
      </c>
      <c r="AX744" s="4" t="str">
        <f t="shared" si="1015"/>
        <v>AX$736</v>
      </c>
      <c r="AY744" s="4" t="str">
        <f t="shared" si="1015"/>
        <v>AY$736</v>
      </c>
      <c r="AZ744" s="4" t="str">
        <f t="shared" si="1015"/>
        <v>AZ$736</v>
      </c>
      <c r="BA744" s="4" t="str">
        <f t="shared" si="1015"/>
        <v>BA$736</v>
      </c>
      <c r="BB744" s="4" t="str">
        <f t="shared" si="1015"/>
        <v>BB$736</v>
      </c>
      <c r="BC744" s="4" t="str">
        <f t="shared" si="1015"/>
        <v>BC$736</v>
      </c>
      <c r="BD744" s="4" t="str">
        <f t="shared" si="1015"/>
        <v>BD$736</v>
      </c>
      <c r="BE744" s="4" t="str">
        <f t="shared" si="1015"/>
        <v>BE$736</v>
      </c>
      <c r="BF744" s="4" t="str">
        <f t="shared" si="1015"/>
        <v>BF$736</v>
      </c>
      <c r="BG744" s="4" t="str">
        <f t="shared" si="1015"/>
        <v>BG$736</v>
      </c>
      <c r="BH744" s="4" t="str">
        <f t="shared" si="1015"/>
        <v>BH$736</v>
      </c>
      <c r="BI744" s="4" t="str">
        <f t="shared" si="1015"/>
        <v>BI$736</v>
      </c>
      <c r="BJ744" s="4" t="str">
        <f t="shared" si="1015"/>
        <v>BJ$736</v>
      </c>
      <c r="BK744" s="4" t="str">
        <f t="shared" si="1015"/>
        <v>BK$736</v>
      </c>
      <c r="BL744" s="4" t="str">
        <f t="shared" si="1015"/>
        <v>BL$736</v>
      </c>
      <c r="BM744" s="4" t="str">
        <f t="shared" si="1015"/>
        <v>BM$736</v>
      </c>
      <c r="BN744" s="4" t="str">
        <f t="shared" si="1015"/>
        <v>BN$736</v>
      </c>
      <c r="BO744" s="4" t="str">
        <f t="shared" si="1015"/>
        <v>BO$736</v>
      </c>
      <c r="BP744" s="4" t="str">
        <f t="shared" si="1015"/>
        <v>BP$736</v>
      </c>
      <c r="BQ744" s="4" t="str">
        <f t="shared" si="1015"/>
        <v>BQ$736</v>
      </c>
      <c r="BR744" s="4" t="str">
        <f t="shared" si="1015"/>
        <v>BR$736</v>
      </c>
      <c r="BS744" s="4" t="str">
        <f t="shared" si="1015"/>
        <v>BS$736</v>
      </c>
      <c r="BT744" s="4" t="str">
        <f t="shared" si="1015"/>
        <v>BT$736</v>
      </c>
      <c r="BU744" s="4" t="str">
        <f t="shared" si="1015"/>
        <v>BU$736</v>
      </c>
      <c r="BV744" s="4" t="str">
        <f t="shared" si="1015"/>
        <v>BV$736</v>
      </c>
      <c r="BW744" s="4" t="str">
        <f t="shared" si="1015"/>
        <v>BW$736</v>
      </c>
      <c r="BX744" s="4" t="str">
        <f t="shared" si="1015"/>
        <v>BX$736</v>
      </c>
      <c r="BY744" s="4" t="str">
        <f t="shared" si="1015"/>
        <v>BY$736</v>
      </c>
      <c r="BZ744" s="4" t="str">
        <f t="shared" si="1015"/>
        <v>BZ$736</v>
      </c>
      <c r="CA744" s="4" t="str">
        <f t="shared" si="1015"/>
        <v>CA$736</v>
      </c>
      <c r="CB744" s="4" t="str">
        <f t="shared" si="1015"/>
        <v>CB$736</v>
      </c>
      <c r="CC744" s="4" t="str">
        <f t="shared" si="1015"/>
        <v>CC$736</v>
      </c>
      <c r="CD744" s="4" t="str">
        <f t="shared" si="1015"/>
        <v>CD$736</v>
      </c>
      <c r="CE744" s="4" t="str">
        <f t="shared" ref="CE744:CL744" si="1016">ADDRESS(ROW(CE736),COLUMN(CE736),2)</f>
        <v>CE$736</v>
      </c>
      <c r="CF744" s="4" t="str">
        <f t="shared" si="1016"/>
        <v>CF$736</v>
      </c>
      <c r="CG744" s="4" t="str">
        <f t="shared" si="1016"/>
        <v>CG$736</v>
      </c>
      <c r="CH744" s="4" t="str">
        <f t="shared" si="1016"/>
        <v>CH$736</v>
      </c>
      <c r="CI744" s="4" t="str">
        <f t="shared" si="1016"/>
        <v>CI$736</v>
      </c>
      <c r="CJ744" s="4" t="str">
        <f t="shared" si="1016"/>
        <v>CJ$736</v>
      </c>
      <c r="CK744" s="4" t="str">
        <f t="shared" si="1016"/>
        <v>CK$736</v>
      </c>
      <c r="CL744" s="4" t="str">
        <f t="shared" si="1016"/>
        <v>CL$736</v>
      </c>
      <c r="CN744" s="78"/>
      <c r="CO744" s="4" t="str">
        <f t="shared" ref="CO744:DL744" si="1017">ADDRESS(ROW(CO736),COLUMN(CO736),2)</f>
        <v>CO$736</v>
      </c>
      <c r="CP744" s="4" t="str">
        <f t="shared" si="1017"/>
        <v>CP$736</v>
      </c>
      <c r="CQ744" s="4" t="str">
        <f t="shared" si="1017"/>
        <v>CQ$736</v>
      </c>
      <c r="CR744" s="4" t="str">
        <f t="shared" si="1017"/>
        <v>CR$736</v>
      </c>
      <c r="CS744" s="4" t="str">
        <f t="shared" si="1017"/>
        <v>CS$736</v>
      </c>
      <c r="CT744" s="4" t="str">
        <f t="shared" si="1017"/>
        <v>CT$736</v>
      </c>
      <c r="CU744" s="4" t="str">
        <f t="shared" si="1017"/>
        <v>CU$736</v>
      </c>
      <c r="CV744" s="4" t="str">
        <f t="shared" si="1017"/>
        <v>CV$736</v>
      </c>
      <c r="CW744" s="4" t="str">
        <f t="shared" si="1017"/>
        <v>CW$736</v>
      </c>
      <c r="CX744" s="4" t="str">
        <f t="shared" si="1017"/>
        <v>CX$736</v>
      </c>
      <c r="CY744" s="4" t="str">
        <f t="shared" si="1017"/>
        <v>CY$736</v>
      </c>
      <c r="CZ744" s="4" t="str">
        <f t="shared" si="1017"/>
        <v>CZ$736</v>
      </c>
      <c r="DA744" s="4" t="str">
        <f t="shared" si="1017"/>
        <v>DA$736</v>
      </c>
      <c r="DB744" s="4" t="str">
        <f t="shared" si="1017"/>
        <v>DB$736</v>
      </c>
      <c r="DC744" s="4" t="str">
        <f t="shared" si="1017"/>
        <v>DC$736</v>
      </c>
      <c r="DD744" s="4" t="str">
        <f t="shared" si="1017"/>
        <v>DD$736</v>
      </c>
      <c r="DE744" s="4" t="str">
        <f t="shared" si="1017"/>
        <v>DE$736</v>
      </c>
      <c r="DF744" s="4" t="str">
        <f t="shared" si="1017"/>
        <v>DF$736</v>
      </c>
      <c r="DG744" s="4" t="str">
        <f t="shared" si="1017"/>
        <v>DG$736</v>
      </c>
      <c r="DH744" s="4" t="str">
        <f t="shared" si="1017"/>
        <v>DH$736</v>
      </c>
      <c r="DI744" s="4" t="str">
        <f t="shared" si="1017"/>
        <v>DI$736</v>
      </c>
      <c r="DJ744" s="4" t="str">
        <f t="shared" si="1017"/>
        <v>DJ$736</v>
      </c>
      <c r="DK744" s="4" t="str">
        <f t="shared" si="1017"/>
        <v>DK$736</v>
      </c>
      <c r="DL744" s="4" t="str">
        <f t="shared" si="1017"/>
        <v>DL$736</v>
      </c>
    </row>
    <row r="745" spans="2:116" x14ac:dyDescent="0.4">
      <c r="B745" t="s">
        <v>332</v>
      </c>
      <c r="D745" t="s">
        <v>786</v>
      </c>
      <c r="E745" s="8" t="str">
        <f t="shared" si="1014"/>
        <v>745 HOURLY-PV</v>
      </c>
      <c r="G745" s="128" t="s">
        <v>333</v>
      </c>
      <c r="H745" s="56"/>
      <c r="I745" s="79"/>
      <c r="J745" s="79"/>
      <c r="K745" s="15"/>
      <c r="L745" s="15"/>
      <c r="M745" s="15"/>
      <c r="N745" s="15"/>
      <c r="O745" s="15"/>
      <c r="P745" s="15"/>
      <c r="R745" s="15"/>
      <c r="S745" s="179" t="str">
        <f t="shared" ref="S745:AX745" si="1018">S724</f>
        <v>S$17</v>
      </c>
      <c r="T745" s="179" t="str">
        <f t="shared" si="1018"/>
        <v>T$17</v>
      </c>
      <c r="U745" s="179" t="str">
        <f t="shared" si="1018"/>
        <v>U$17</v>
      </c>
      <c r="V745" s="179" t="str">
        <f t="shared" si="1018"/>
        <v>V$17</v>
      </c>
      <c r="W745" s="179" t="str">
        <f t="shared" si="1018"/>
        <v>W$17</v>
      </c>
      <c r="X745" s="179" t="str">
        <f t="shared" si="1018"/>
        <v>X$17</v>
      </c>
      <c r="Y745" s="179" t="str">
        <f t="shared" si="1018"/>
        <v>Y$17</v>
      </c>
      <c r="Z745" s="179" t="str">
        <f t="shared" si="1018"/>
        <v>Z$17</v>
      </c>
      <c r="AA745" s="179" t="str">
        <f t="shared" si="1018"/>
        <v>AA$17</v>
      </c>
      <c r="AB745" s="179" t="str">
        <f t="shared" si="1018"/>
        <v>AB$17</v>
      </c>
      <c r="AC745" s="179" t="str">
        <f t="shared" si="1018"/>
        <v>AC$17</v>
      </c>
      <c r="AD745" s="179" t="str">
        <f t="shared" si="1018"/>
        <v>AD$17</v>
      </c>
      <c r="AE745" s="179" t="str">
        <f t="shared" si="1018"/>
        <v>AE$17</v>
      </c>
      <c r="AF745" s="179" t="str">
        <f t="shared" si="1018"/>
        <v>AF$17</v>
      </c>
      <c r="AG745" s="179" t="str">
        <f t="shared" si="1018"/>
        <v>AG$17</v>
      </c>
      <c r="AH745" s="179" t="str">
        <f t="shared" si="1018"/>
        <v>AH$17</v>
      </c>
      <c r="AI745" s="179" t="str">
        <f t="shared" si="1018"/>
        <v>AI$17</v>
      </c>
      <c r="AJ745" s="179" t="str">
        <f t="shared" si="1018"/>
        <v>AJ$17</v>
      </c>
      <c r="AK745" s="179" t="str">
        <f t="shared" si="1018"/>
        <v>AK$17</v>
      </c>
      <c r="AL745" s="179" t="str">
        <f t="shared" si="1018"/>
        <v>AL$17</v>
      </c>
      <c r="AM745" s="179" t="str">
        <f t="shared" si="1018"/>
        <v>AM$17</v>
      </c>
      <c r="AN745" s="179" t="str">
        <f t="shared" si="1018"/>
        <v>AN$17</v>
      </c>
      <c r="AO745" s="179" t="str">
        <f t="shared" si="1018"/>
        <v>AO$17</v>
      </c>
      <c r="AP745" s="179" t="str">
        <f t="shared" si="1018"/>
        <v>AP$17</v>
      </c>
      <c r="AQ745" s="179" t="str">
        <f t="shared" si="1018"/>
        <v>AQ$17</v>
      </c>
      <c r="AR745" s="179" t="str">
        <f t="shared" si="1018"/>
        <v>AR$17</v>
      </c>
      <c r="AS745" s="179" t="str">
        <f t="shared" si="1018"/>
        <v>AS$17</v>
      </c>
      <c r="AT745" s="179" t="str">
        <f t="shared" si="1018"/>
        <v>AT$17</v>
      </c>
      <c r="AU745" s="179" t="str">
        <f t="shared" si="1018"/>
        <v>AU$17</v>
      </c>
      <c r="AV745" s="179" t="str">
        <f t="shared" si="1018"/>
        <v>AV$17</v>
      </c>
      <c r="AW745" s="179" t="str">
        <f t="shared" si="1018"/>
        <v>AW$17</v>
      </c>
      <c r="AX745" s="179" t="str">
        <f t="shared" si="1018"/>
        <v>AX$17</v>
      </c>
      <c r="AY745" s="179" t="str">
        <f t="shared" ref="AY745:CD745" si="1019">AY724</f>
        <v>AY$17</v>
      </c>
      <c r="AZ745" s="179" t="str">
        <f t="shared" si="1019"/>
        <v>AZ$17</v>
      </c>
      <c r="BA745" s="179" t="str">
        <f t="shared" si="1019"/>
        <v>BA$17</v>
      </c>
      <c r="BB745" s="179" t="str">
        <f t="shared" si="1019"/>
        <v>BB$17</v>
      </c>
      <c r="BC745" s="179" t="str">
        <f t="shared" si="1019"/>
        <v>BC$17</v>
      </c>
      <c r="BD745" s="179" t="str">
        <f t="shared" si="1019"/>
        <v>BD$17</v>
      </c>
      <c r="BE745" s="179" t="str">
        <f t="shared" si="1019"/>
        <v>BE$17</v>
      </c>
      <c r="BF745" s="179" t="str">
        <f t="shared" si="1019"/>
        <v>BF$17</v>
      </c>
      <c r="BG745" s="179" t="str">
        <f t="shared" si="1019"/>
        <v>BG$17</v>
      </c>
      <c r="BH745" s="179" t="str">
        <f t="shared" si="1019"/>
        <v>BH$17</v>
      </c>
      <c r="BI745" s="179" t="str">
        <f t="shared" si="1019"/>
        <v>BI$17</v>
      </c>
      <c r="BJ745" s="179" t="str">
        <f t="shared" si="1019"/>
        <v>BJ$17</v>
      </c>
      <c r="BK745" s="179" t="str">
        <f t="shared" si="1019"/>
        <v>BK$17</v>
      </c>
      <c r="BL745" s="179" t="str">
        <f t="shared" si="1019"/>
        <v>BL$17</v>
      </c>
      <c r="BM745" s="179" t="str">
        <f t="shared" si="1019"/>
        <v>BM$17</v>
      </c>
      <c r="BN745" s="179" t="str">
        <f t="shared" si="1019"/>
        <v>BN$17</v>
      </c>
      <c r="BO745" s="179" t="str">
        <f t="shared" si="1019"/>
        <v>BO$17</v>
      </c>
      <c r="BP745" s="179" t="str">
        <f t="shared" si="1019"/>
        <v>BP$17</v>
      </c>
      <c r="BQ745" s="179" t="str">
        <f t="shared" si="1019"/>
        <v>BQ$17</v>
      </c>
      <c r="BR745" s="179" t="str">
        <f t="shared" si="1019"/>
        <v>BR$17</v>
      </c>
      <c r="BS745" s="179" t="str">
        <f t="shared" si="1019"/>
        <v>BS$17</v>
      </c>
      <c r="BT745" s="179" t="str">
        <f t="shared" si="1019"/>
        <v>BT$17</v>
      </c>
      <c r="BU745" s="179" t="str">
        <f t="shared" si="1019"/>
        <v>BU$17</v>
      </c>
      <c r="BV745" s="179" t="str">
        <f t="shared" si="1019"/>
        <v>BV$17</v>
      </c>
      <c r="BW745" s="179" t="str">
        <f t="shared" si="1019"/>
        <v>BW$17</v>
      </c>
      <c r="BX745" s="179" t="str">
        <f t="shared" si="1019"/>
        <v>BX$17</v>
      </c>
      <c r="BY745" s="179" t="str">
        <f t="shared" si="1019"/>
        <v>BY$17</v>
      </c>
      <c r="BZ745" s="179" t="str">
        <f t="shared" si="1019"/>
        <v>BZ$17</v>
      </c>
      <c r="CA745" s="179" t="str">
        <f t="shared" si="1019"/>
        <v>CA$17</v>
      </c>
      <c r="CB745" s="179" t="str">
        <f t="shared" si="1019"/>
        <v>CB$17</v>
      </c>
      <c r="CC745" s="179" t="str">
        <f t="shared" si="1019"/>
        <v>CC$17</v>
      </c>
      <c r="CD745" s="179" t="str">
        <f t="shared" si="1019"/>
        <v>CD$17</v>
      </c>
      <c r="CE745" s="179" t="str">
        <f t="shared" ref="CE745:CL745" si="1020">CE724</f>
        <v>CE$17</v>
      </c>
      <c r="CF745" s="179" t="str">
        <f t="shared" si="1020"/>
        <v>CF$17</v>
      </c>
      <c r="CG745" s="179" t="str">
        <f t="shared" si="1020"/>
        <v>CG$17</v>
      </c>
      <c r="CH745" s="179" t="str">
        <f t="shared" si="1020"/>
        <v>CH$17</v>
      </c>
      <c r="CI745" s="179" t="str">
        <f t="shared" si="1020"/>
        <v>CI$17</v>
      </c>
      <c r="CJ745" s="179" t="str">
        <f t="shared" si="1020"/>
        <v>CJ$17</v>
      </c>
      <c r="CK745" s="179" t="str">
        <f t="shared" si="1020"/>
        <v>CK$17</v>
      </c>
      <c r="CL745" s="179" t="str">
        <f t="shared" si="1020"/>
        <v>CL$17</v>
      </c>
      <c r="CN745" s="79"/>
      <c r="CO745" s="179" t="str">
        <f t="shared" ref="CO745:DL745" si="1021">CO724</f>
        <v>CO$17</v>
      </c>
      <c r="CP745" s="179" t="str">
        <f t="shared" si="1021"/>
        <v>CP$17</v>
      </c>
      <c r="CQ745" s="179" t="str">
        <f t="shared" si="1021"/>
        <v>CQ$17</v>
      </c>
      <c r="CR745" s="179" t="str">
        <f t="shared" si="1021"/>
        <v>CR$17</v>
      </c>
      <c r="CS745" s="179" t="str">
        <f t="shared" si="1021"/>
        <v>CS$17</v>
      </c>
      <c r="CT745" s="179" t="str">
        <f t="shared" si="1021"/>
        <v>CT$17</v>
      </c>
      <c r="CU745" s="179" t="str">
        <f t="shared" si="1021"/>
        <v>CU$17</v>
      </c>
      <c r="CV745" s="179" t="str">
        <f t="shared" si="1021"/>
        <v>CV$17</v>
      </c>
      <c r="CW745" s="179" t="str">
        <f t="shared" si="1021"/>
        <v>CW$17</v>
      </c>
      <c r="CX745" s="179" t="str">
        <f t="shared" si="1021"/>
        <v>CX$17</v>
      </c>
      <c r="CY745" s="179" t="str">
        <f t="shared" si="1021"/>
        <v>CY$17</v>
      </c>
      <c r="CZ745" s="179" t="str">
        <f t="shared" si="1021"/>
        <v>CZ$17</v>
      </c>
      <c r="DA745" s="179" t="str">
        <f t="shared" si="1021"/>
        <v>DA$17</v>
      </c>
      <c r="DB745" s="179" t="str">
        <f t="shared" si="1021"/>
        <v>DB$17</v>
      </c>
      <c r="DC745" s="179" t="str">
        <f t="shared" si="1021"/>
        <v>DC$17</v>
      </c>
      <c r="DD745" s="179" t="str">
        <f t="shared" si="1021"/>
        <v>DD$17</v>
      </c>
      <c r="DE745" s="179" t="str">
        <f t="shared" si="1021"/>
        <v>DE$17</v>
      </c>
      <c r="DF745" s="179" t="str">
        <f t="shared" si="1021"/>
        <v>DF$17</v>
      </c>
      <c r="DG745" s="179" t="str">
        <f t="shared" si="1021"/>
        <v>DG$17</v>
      </c>
      <c r="DH745" s="179" t="str">
        <f t="shared" si="1021"/>
        <v>DH$17</v>
      </c>
      <c r="DI745" s="179" t="str">
        <f t="shared" si="1021"/>
        <v>DI$17</v>
      </c>
      <c r="DJ745" s="179" t="str">
        <f t="shared" si="1021"/>
        <v>DJ$17</v>
      </c>
      <c r="DK745" s="179" t="str">
        <f t="shared" si="1021"/>
        <v>DK$17</v>
      </c>
      <c r="DL745" s="179" t="str">
        <f t="shared" si="1021"/>
        <v>DL$17</v>
      </c>
    </row>
    <row r="746" spans="2:116" x14ac:dyDescent="0.4">
      <c r="B746" t="s">
        <v>332</v>
      </c>
      <c r="D746" t="s">
        <v>786</v>
      </c>
      <c r="E746" s="8" t="str">
        <f t="shared" si="1014"/>
        <v>746 HOURLY-PV</v>
      </c>
      <c r="G746" s="8" t="str">
        <f>G725</f>
        <v>(Secondary label)</v>
      </c>
      <c r="H746" s="12"/>
      <c r="I746" s="60"/>
      <c r="J746" s="60"/>
      <c r="K746" s="15"/>
      <c r="L746" s="15"/>
      <c r="M746" s="15"/>
      <c r="N746" s="15"/>
      <c r="O746" s="15"/>
      <c r="P746" s="15"/>
      <c r="R746" s="15"/>
      <c r="S746" s="179">
        <f t="shared" ref="S746:AX746" si="1022">S725</f>
        <v>0</v>
      </c>
      <c r="T746" s="179">
        <f t="shared" si="1022"/>
        <v>0</v>
      </c>
      <c r="U746" s="179">
        <f t="shared" si="1022"/>
        <v>0</v>
      </c>
      <c r="V746" s="179">
        <f t="shared" si="1022"/>
        <v>0</v>
      </c>
      <c r="W746" s="179">
        <f t="shared" si="1022"/>
        <v>0</v>
      </c>
      <c r="X746" s="179">
        <f t="shared" si="1022"/>
        <v>0</v>
      </c>
      <c r="Y746" s="179">
        <f t="shared" si="1022"/>
        <v>0</v>
      </c>
      <c r="Z746" s="179">
        <f t="shared" si="1022"/>
        <v>0</v>
      </c>
      <c r="AA746" s="179">
        <f t="shared" si="1022"/>
        <v>0</v>
      </c>
      <c r="AB746" s="179">
        <f t="shared" si="1022"/>
        <v>0</v>
      </c>
      <c r="AC746" s="179">
        <f t="shared" si="1022"/>
        <v>0</v>
      </c>
      <c r="AD746" s="179">
        <f t="shared" si="1022"/>
        <v>0</v>
      </c>
      <c r="AE746" s="179">
        <f t="shared" si="1022"/>
        <v>0</v>
      </c>
      <c r="AF746" s="179">
        <f t="shared" si="1022"/>
        <v>0</v>
      </c>
      <c r="AG746" s="179">
        <f t="shared" si="1022"/>
        <v>0</v>
      </c>
      <c r="AH746" s="179">
        <f t="shared" si="1022"/>
        <v>0</v>
      </c>
      <c r="AI746" s="179">
        <f t="shared" si="1022"/>
        <v>0</v>
      </c>
      <c r="AJ746" s="179">
        <f t="shared" si="1022"/>
        <v>0</v>
      </c>
      <c r="AK746" s="179">
        <f t="shared" si="1022"/>
        <v>0</v>
      </c>
      <c r="AL746" s="179">
        <f t="shared" si="1022"/>
        <v>0</v>
      </c>
      <c r="AM746" s="179">
        <f t="shared" si="1022"/>
        <v>0</v>
      </c>
      <c r="AN746" s="179">
        <f t="shared" si="1022"/>
        <v>0</v>
      </c>
      <c r="AO746" s="179">
        <f t="shared" si="1022"/>
        <v>0</v>
      </c>
      <c r="AP746" s="179">
        <f t="shared" si="1022"/>
        <v>0</v>
      </c>
      <c r="AQ746" s="179">
        <f t="shared" si="1022"/>
        <v>0</v>
      </c>
      <c r="AR746" s="179">
        <f t="shared" si="1022"/>
        <v>0</v>
      </c>
      <c r="AS746" s="179">
        <f t="shared" si="1022"/>
        <v>0</v>
      </c>
      <c r="AT746" s="179">
        <f t="shared" si="1022"/>
        <v>0</v>
      </c>
      <c r="AU746" s="179">
        <f t="shared" si="1022"/>
        <v>0</v>
      </c>
      <c r="AV746" s="179">
        <f t="shared" si="1022"/>
        <v>0</v>
      </c>
      <c r="AW746" s="179">
        <f t="shared" si="1022"/>
        <v>0</v>
      </c>
      <c r="AX746" s="179">
        <f t="shared" si="1022"/>
        <v>0</v>
      </c>
      <c r="AY746" s="179">
        <f t="shared" ref="AY746:CD746" si="1023">AY725</f>
        <v>0</v>
      </c>
      <c r="AZ746" s="179">
        <f t="shared" si="1023"/>
        <v>0</v>
      </c>
      <c r="BA746" s="179">
        <f t="shared" si="1023"/>
        <v>0</v>
      </c>
      <c r="BB746" s="179">
        <f t="shared" si="1023"/>
        <v>0</v>
      </c>
      <c r="BC746" s="179">
        <f t="shared" si="1023"/>
        <v>0</v>
      </c>
      <c r="BD746" s="179">
        <f t="shared" si="1023"/>
        <v>0</v>
      </c>
      <c r="BE746" s="179">
        <f t="shared" si="1023"/>
        <v>0</v>
      </c>
      <c r="BF746" s="179">
        <f t="shared" si="1023"/>
        <v>0</v>
      </c>
      <c r="BG746" s="179">
        <f t="shared" si="1023"/>
        <v>0</v>
      </c>
      <c r="BH746" s="179">
        <f t="shared" si="1023"/>
        <v>0</v>
      </c>
      <c r="BI746" s="179">
        <f t="shared" si="1023"/>
        <v>0</v>
      </c>
      <c r="BJ746" s="179">
        <f t="shared" si="1023"/>
        <v>0</v>
      </c>
      <c r="BK746" s="179">
        <f t="shared" si="1023"/>
        <v>0</v>
      </c>
      <c r="BL746" s="179">
        <f t="shared" si="1023"/>
        <v>0</v>
      </c>
      <c r="BM746" s="179">
        <f t="shared" si="1023"/>
        <v>0</v>
      </c>
      <c r="BN746" s="179">
        <f t="shared" si="1023"/>
        <v>0</v>
      </c>
      <c r="BO746" s="179">
        <f t="shared" si="1023"/>
        <v>0</v>
      </c>
      <c r="BP746" s="179">
        <f t="shared" si="1023"/>
        <v>0</v>
      </c>
      <c r="BQ746" s="179">
        <f t="shared" si="1023"/>
        <v>0</v>
      </c>
      <c r="BR746" s="179">
        <f t="shared" si="1023"/>
        <v>0</v>
      </c>
      <c r="BS746" s="179">
        <f t="shared" si="1023"/>
        <v>0</v>
      </c>
      <c r="BT746" s="179">
        <f t="shared" si="1023"/>
        <v>0</v>
      </c>
      <c r="BU746" s="179">
        <f t="shared" si="1023"/>
        <v>0</v>
      </c>
      <c r="BV746" s="179">
        <f t="shared" si="1023"/>
        <v>0</v>
      </c>
      <c r="BW746" s="179">
        <f t="shared" si="1023"/>
        <v>0</v>
      </c>
      <c r="BX746" s="179">
        <f t="shared" si="1023"/>
        <v>0</v>
      </c>
      <c r="BY746" s="179">
        <f t="shared" si="1023"/>
        <v>0</v>
      </c>
      <c r="BZ746" s="179">
        <f t="shared" si="1023"/>
        <v>0</v>
      </c>
      <c r="CA746" s="179">
        <f t="shared" si="1023"/>
        <v>0</v>
      </c>
      <c r="CB746" s="179">
        <f t="shared" si="1023"/>
        <v>0</v>
      </c>
      <c r="CC746" s="179">
        <f t="shared" si="1023"/>
        <v>0</v>
      </c>
      <c r="CD746" s="179">
        <f t="shared" si="1023"/>
        <v>0</v>
      </c>
      <c r="CE746" s="179">
        <f t="shared" ref="CE746:CL746" si="1024">CE725</f>
        <v>0</v>
      </c>
      <c r="CF746" s="179">
        <f t="shared" si="1024"/>
        <v>0</v>
      </c>
      <c r="CG746" s="179">
        <f t="shared" si="1024"/>
        <v>0</v>
      </c>
      <c r="CH746" s="179">
        <f t="shared" si="1024"/>
        <v>0</v>
      </c>
      <c r="CI746" s="179">
        <f t="shared" si="1024"/>
        <v>0</v>
      </c>
      <c r="CJ746" s="179">
        <f t="shared" si="1024"/>
        <v>0</v>
      </c>
      <c r="CK746" s="179">
        <f t="shared" si="1024"/>
        <v>0</v>
      </c>
      <c r="CL746" s="179">
        <f t="shared" si="1024"/>
        <v>0</v>
      </c>
      <c r="CN746" s="60"/>
      <c r="CO746" s="179">
        <f t="shared" ref="CO746:DL746" si="1025">CO725</f>
        <v>0</v>
      </c>
      <c r="CP746" s="179">
        <f t="shared" si="1025"/>
        <v>0</v>
      </c>
      <c r="CQ746" s="179">
        <f t="shared" si="1025"/>
        <v>0</v>
      </c>
      <c r="CR746" s="179">
        <f t="shared" si="1025"/>
        <v>0</v>
      </c>
      <c r="CS746" s="179">
        <f t="shared" si="1025"/>
        <v>0</v>
      </c>
      <c r="CT746" s="179">
        <f t="shared" si="1025"/>
        <v>0</v>
      </c>
      <c r="CU746" s="179">
        <f t="shared" si="1025"/>
        <v>0</v>
      </c>
      <c r="CV746" s="179">
        <f t="shared" si="1025"/>
        <v>0</v>
      </c>
      <c r="CW746" s="179">
        <f t="shared" si="1025"/>
        <v>0</v>
      </c>
      <c r="CX746" s="179">
        <f t="shared" si="1025"/>
        <v>0</v>
      </c>
      <c r="CY746" s="179">
        <f t="shared" si="1025"/>
        <v>0</v>
      </c>
      <c r="CZ746" s="179">
        <f t="shared" si="1025"/>
        <v>0</v>
      </c>
      <c r="DA746" s="179">
        <f t="shared" si="1025"/>
        <v>0</v>
      </c>
      <c r="DB746" s="179">
        <f t="shared" si="1025"/>
        <v>0</v>
      </c>
      <c r="DC746" s="179">
        <f t="shared" si="1025"/>
        <v>0</v>
      </c>
      <c r="DD746" s="179">
        <f t="shared" si="1025"/>
        <v>0</v>
      </c>
      <c r="DE746" s="179">
        <f t="shared" si="1025"/>
        <v>0</v>
      </c>
      <c r="DF746" s="179">
        <f t="shared" si="1025"/>
        <v>0</v>
      </c>
      <c r="DG746" s="179">
        <f t="shared" si="1025"/>
        <v>0</v>
      </c>
      <c r="DH746" s="179">
        <f t="shared" si="1025"/>
        <v>0</v>
      </c>
      <c r="DI746" s="179">
        <f t="shared" si="1025"/>
        <v>0</v>
      </c>
      <c r="DJ746" s="179">
        <f t="shared" si="1025"/>
        <v>0</v>
      </c>
      <c r="DK746" s="179">
        <f t="shared" si="1025"/>
        <v>0</v>
      </c>
      <c r="DL746" s="179">
        <f t="shared" si="1025"/>
        <v>0</v>
      </c>
    </row>
    <row r="747" spans="2:116" x14ac:dyDescent="0.4">
      <c r="B747" t="s">
        <v>332</v>
      </c>
      <c r="D747" t="s">
        <v>786</v>
      </c>
      <c r="E747" s="8" t="str">
        <f t="shared" si="1014"/>
        <v>747 HOURLY-PV</v>
      </c>
      <c r="G747" s="8" t="str">
        <f>G726</f>
        <v xml:space="preserve">secondary unit </v>
      </c>
      <c r="H747" s="12"/>
      <c r="I747" s="60"/>
      <c r="J747" s="60"/>
      <c r="K747" s="15"/>
      <c r="L747" s="15"/>
      <c r="M747" s="15"/>
      <c r="N747" s="15"/>
      <c r="O747" s="15"/>
      <c r="P747" s="15"/>
      <c r="R747" s="15"/>
      <c r="S747" s="179"/>
      <c r="T747" s="179"/>
      <c r="U747" s="179"/>
      <c r="V747" s="179"/>
      <c r="W747" s="179"/>
      <c r="X747" s="179"/>
      <c r="Y747" s="179"/>
      <c r="Z747" s="179"/>
      <c r="AA747" s="179"/>
      <c r="AB747" s="179"/>
      <c r="AC747" s="179"/>
      <c r="AD747" s="179"/>
      <c r="AE747" s="179"/>
      <c r="AF747" s="179"/>
      <c r="AG747" s="179"/>
      <c r="AH747" s="179"/>
      <c r="AI747" s="179"/>
      <c r="AJ747" s="179"/>
      <c r="AK747" s="179"/>
      <c r="AL747" s="179"/>
      <c r="AM747" s="179"/>
      <c r="AN747" s="179"/>
      <c r="AO747" s="179"/>
      <c r="AP747" s="179"/>
      <c r="AQ747" s="179"/>
      <c r="AR747" s="179"/>
      <c r="AS747" s="179"/>
      <c r="AT747" s="179"/>
      <c r="AU747" s="179"/>
      <c r="AV747" s="179"/>
      <c r="AW747" s="179"/>
      <c r="AX747" s="179"/>
      <c r="AY747" s="179"/>
      <c r="AZ747" s="179"/>
      <c r="BA747" s="179"/>
      <c r="BB747" s="179"/>
      <c r="BC747" s="179"/>
      <c r="BD747" s="179"/>
      <c r="BE747" s="179"/>
      <c r="BF747" s="179"/>
      <c r="BG747" s="179"/>
      <c r="BH747" s="179"/>
      <c r="BI747" s="179"/>
      <c r="BJ747" s="179"/>
      <c r="BK747" s="179"/>
      <c r="BL747" s="179"/>
      <c r="BM747" s="179"/>
      <c r="BN747" s="179"/>
      <c r="BO747" s="179"/>
      <c r="BP747" s="179"/>
      <c r="BQ747" s="179"/>
      <c r="BR747" s="179"/>
      <c r="BS747" s="179"/>
      <c r="BT747" s="179"/>
      <c r="BU747" s="179"/>
      <c r="BV747" s="179"/>
      <c r="BW747" s="179"/>
      <c r="BX747" s="179"/>
      <c r="BY747" s="179"/>
      <c r="BZ747" s="179"/>
      <c r="CA747" s="179"/>
      <c r="CB747" s="179"/>
      <c r="CC747" s="179"/>
      <c r="CD747" s="179"/>
      <c r="CE747" s="179"/>
      <c r="CF747" s="179"/>
      <c r="CG747" s="179"/>
      <c r="CH747" s="179"/>
      <c r="CI747" s="179"/>
      <c r="CJ747" s="179"/>
      <c r="CK747" s="179"/>
      <c r="CL747" s="179"/>
      <c r="CN747" s="60"/>
      <c r="CO747" s="179"/>
      <c r="CP747" s="179"/>
      <c r="CQ747" s="179"/>
      <c r="CR747" s="179"/>
      <c r="CS747" s="179"/>
      <c r="CT747" s="179"/>
      <c r="CU747" s="179"/>
      <c r="CV747" s="179"/>
      <c r="CW747" s="179"/>
      <c r="CX747" s="179"/>
      <c r="CY747" s="179"/>
      <c r="CZ747" s="179"/>
      <c r="DA747" s="179"/>
      <c r="DB747" s="179"/>
      <c r="DC747" s="179"/>
      <c r="DD747" s="179"/>
      <c r="DE747" s="179"/>
      <c r="DF747" s="179"/>
      <c r="DG747" s="179"/>
      <c r="DH747" s="179"/>
      <c r="DI747" s="179"/>
      <c r="DJ747" s="179"/>
      <c r="DK747" s="179"/>
      <c r="DL747" s="179"/>
    </row>
    <row r="748" spans="2:116" x14ac:dyDescent="0.4">
      <c r="B748" t="s">
        <v>332</v>
      </c>
      <c r="D748" t="s">
        <v>786</v>
      </c>
      <c r="E748" s="8" t="str">
        <f t="shared" si="1014"/>
        <v>748 HOURLY-PV</v>
      </c>
      <c r="G748" s="8" t="str">
        <f>G727</f>
        <v>Secondary revenue driver</v>
      </c>
      <c r="H748" s="12"/>
      <c r="I748" s="60"/>
      <c r="J748" s="60"/>
      <c r="K748" s="15"/>
      <c r="L748" s="15"/>
      <c r="M748" s="15"/>
      <c r="N748" s="15"/>
      <c r="O748" s="15"/>
      <c r="P748" s="15"/>
      <c r="R748" s="15"/>
      <c r="S748" s="179" t="str">
        <f t="shared" ref="S748:AX748" si="1026">S727</f>
        <v>S$18</v>
      </c>
      <c r="T748" s="179" t="str">
        <f t="shared" si="1026"/>
        <v>T$18</v>
      </c>
      <c r="U748" s="179" t="str">
        <f t="shared" si="1026"/>
        <v>U$18</v>
      </c>
      <c r="V748" s="179" t="str">
        <f t="shared" si="1026"/>
        <v>V$18</v>
      </c>
      <c r="W748" s="179" t="str">
        <f t="shared" si="1026"/>
        <v>W$18</v>
      </c>
      <c r="X748" s="179" t="str">
        <f t="shared" si="1026"/>
        <v>X$18</v>
      </c>
      <c r="Y748" s="179" t="str">
        <f t="shared" si="1026"/>
        <v>Y$18</v>
      </c>
      <c r="Z748" s="179" t="str">
        <f t="shared" si="1026"/>
        <v>Z$18</v>
      </c>
      <c r="AA748" s="179" t="str">
        <f t="shared" si="1026"/>
        <v>AA$18</v>
      </c>
      <c r="AB748" s="179" t="str">
        <f t="shared" si="1026"/>
        <v>AB$18</v>
      </c>
      <c r="AC748" s="179" t="str">
        <f t="shared" si="1026"/>
        <v>AC$18</v>
      </c>
      <c r="AD748" s="179" t="str">
        <f t="shared" si="1026"/>
        <v>AD$18</v>
      </c>
      <c r="AE748" s="179" t="str">
        <f t="shared" si="1026"/>
        <v>AE$18</v>
      </c>
      <c r="AF748" s="179" t="str">
        <f t="shared" si="1026"/>
        <v>AF$18</v>
      </c>
      <c r="AG748" s="179" t="str">
        <f t="shared" si="1026"/>
        <v>AG$18</v>
      </c>
      <c r="AH748" s="179" t="str">
        <f t="shared" si="1026"/>
        <v>AH$18</v>
      </c>
      <c r="AI748" s="179" t="str">
        <f t="shared" si="1026"/>
        <v>AI$18</v>
      </c>
      <c r="AJ748" s="179" t="str">
        <f t="shared" si="1026"/>
        <v>AJ$18</v>
      </c>
      <c r="AK748" s="179" t="str">
        <f t="shared" si="1026"/>
        <v>AK$18</v>
      </c>
      <c r="AL748" s="179" t="str">
        <f t="shared" si="1026"/>
        <v>AL$18</v>
      </c>
      <c r="AM748" s="179" t="str">
        <f t="shared" si="1026"/>
        <v>AM$18</v>
      </c>
      <c r="AN748" s="179" t="str">
        <f t="shared" si="1026"/>
        <v>AN$18</v>
      </c>
      <c r="AO748" s="179" t="str">
        <f t="shared" si="1026"/>
        <v>AO$18</v>
      </c>
      <c r="AP748" s="179" t="str">
        <f t="shared" si="1026"/>
        <v>AP$18</v>
      </c>
      <c r="AQ748" s="179" t="str">
        <f t="shared" si="1026"/>
        <v>AQ$18</v>
      </c>
      <c r="AR748" s="179" t="str">
        <f t="shared" si="1026"/>
        <v>AR$18</v>
      </c>
      <c r="AS748" s="179" t="str">
        <f t="shared" si="1026"/>
        <v>AS$18</v>
      </c>
      <c r="AT748" s="179" t="str">
        <f t="shared" si="1026"/>
        <v>AT$18</v>
      </c>
      <c r="AU748" s="179" t="str">
        <f t="shared" si="1026"/>
        <v>AU$18</v>
      </c>
      <c r="AV748" s="179" t="str">
        <f t="shared" si="1026"/>
        <v>AV$18</v>
      </c>
      <c r="AW748" s="179" t="str">
        <f t="shared" si="1026"/>
        <v>AW$18</v>
      </c>
      <c r="AX748" s="179" t="str">
        <f t="shared" si="1026"/>
        <v>AX$18</v>
      </c>
      <c r="AY748" s="179" t="str">
        <f t="shared" ref="AY748:CD748" si="1027">AY727</f>
        <v>AY$18</v>
      </c>
      <c r="AZ748" s="179" t="str">
        <f t="shared" si="1027"/>
        <v>AZ$18</v>
      </c>
      <c r="BA748" s="179" t="str">
        <f t="shared" si="1027"/>
        <v>BA$18</v>
      </c>
      <c r="BB748" s="179" t="str">
        <f t="shared" si="1027"/>
        <v>BB$18</v>
      </c>
      <c r="BC748" s="179" t="str">
        <f t="shared" si="1027"/>
        <v>BC$18</v>
      </c>
      <c r="BD748" s="179" t="str">
        <f t="shared" si="1027"/>
        <v>BD$18</v>
      </c>
      <c r="BE748" s="179" t="str">
        <f t="shared" si="1027"/>
        <v>BE$18</v>
      </c>
      <c r="BF748" s="179" t="str">
        <f t="shared" si="1027"/>
        <v>BF$18</v>
      </c>
      <c r="BG748" s="179" t="str">
        <f t="shared" si="1027"/>
        <v>BG$18</v>
      </c>
      <c r="BH748" s="179" t="str">
        <f t="shared" si="1027"/>
        <v>BH$18</v>
      </c>
      <c r="BI748" s="179" t="str">
        <f t="shared" si="1027"/>
        <v>BI$18</v>
      </c>
      <c r="BJ748" s="179" t="str">
        <f t="shared" si="1027"/>
        <v>BJ$18</v>
      </c>
      <c r="BK748" s="179" t="str">
        <f t="shared" si="1027"/>
        <v>BK$18</v>
      </c>
      <c r="BL748" s="179" t="str">
        <f t="shared" si="1027"/>
        <v>BL$18</v>
      </c>
      <c r="BM748" s="179" t="str">
        <f t="shared" si="1027"/>
        <v>BM$18</v>
      </c>
      <c r="BN748" s="179" t="str">
        <f t="shared" si="1027"/>
        <v>BN$18</v>
      </c>
      <c r="BO748" s="179" t="str">
        <f t="shared" si="1027"/>
        <v>BO$18</v>
      </c>
      <c r="BP748" s="179" t="str">
        <f t="shared" si="1027"/>
        <v>BP$18</v>
      </c>
      <c r="BQ748" s="179" t="str">
        <f t="shared" si="1027"/>
        <v>BQ$18</v>
      </c>
      <c r="BR748" s="179" t="str">
        <f t="shared" si="1027"/>
        <v>BR$18</v>
      </c>
      <c r="BS748" s="179" t="str">
        <f t="shared" si="1027"/>
        <v>BS$18</v>
      </c>
      <c r="BT748" s="179" t="str">
        <f t="shared" si="1027"/>
        <v>BT$18</v>
      </c>
      <c r="BU748" s="179" t="str">
        <f t="shared" si="1027"/>
        <v>BU$18</v>
      </c>
      <c r="BV748" s="179" t="str">
        <f t="shared" si="1027"/>
        <v>BV$18</v>
      </c>
      <c r="BW748" s="179" t="str">
        <f t="shared" si="1027"/>
        <v>BW$18</v>
      </c>
      <c r="BX748" s="179" t="str">
        <f t="shared" si="1027"/>
        <v>BX$18</v>
      </c>
      <c r="BY748" s="179" t="str">
        <f t="shared" si="1027"/>
        <v>BY$18</v>
      </c>
      <c r="BZ748" s="179" t="str">
        <f t="shared" si="1027"/>
        <v>BZ$18</v>
      </c>
      <c r="CA748" s="179" t="str">
        <f t="shared" si="1027"/>
        <v>CA$18</v>
      </c>
      <c r="CB748" s="179" t="str">
        <f t="shared" si="1027"/>
        <v>CB$18</v>
      </c>
      <c r="CC748" s="179" t="str">
        <f t="shared" si="1027"/>
        <v>CC$18</v>
      </c>
      <c r="CD748" s="179" t="str">
        <f t="shared" si="1027"/>
        <v>CD$18</v>
      </c>
      <c r="CE748" s="179" t="str">
        <f t="shared" ref="CE748:CL748" si="1028">CE727</f>
        <v>CE$18</v>
      </c>
      <c r="CF748" s="179" t="str">
        <f t="shared" si="1028"/>
        <v>CF$18</v>
      </c>
      <c r="CG748" s="179" t="str">
        <f t="shared" si="1028"/>
        <v>CG$18</v>
      </c>
      <c r="CH748" s="179" t="str">
        <f t="shared" si="1028"/>
        <v>CH$18</v>
      </c>
      <c r="CI748" s="179" t="str">
        <f t="shared" si="1028"/>
        <v>CI$18</v>
      </c>
      <c r="CJ748" s="179" t="str">
        <f t="shared" si="1028"/>
        <v>CJ$18</v>
      </c>
      <c r="CK748" s="179" t="str">
        <f t="shared" si="1028"/>
        <v>CK$18</v>
      </c>
      <c r="CL748" s="179" t="str">
        <f t="shared" si="1028"/>
        <v>CL$18</v>
      </c>
      <c r="CN748" s="60"/>
      <c r="CO748" s="179" t="str">
        <f t="shared" ref="CO748:DL748" si="1029">CO727</f>
        <v>CO$18</v>
      </c>
      <c r="CP748" s="179" t="str">
        <f t="shared" si="1029"/>
        <v>CP$18</v>
      </c>
      <c r="CQ748" s="179" t="str">
        <f t="shared" si="1029"/>
        <v>CQ$18</v>
      </c>
      <c r="CR748" s="179" t="str">
        <f t="shared" si="1029"/>
        <v>CR$18</v>
      </c>
      <c r="CS748" s="179" t="str">
        <f t="shared" si="1029"/>
        <v>CS$18</v>
      </c>
      <c r="CT748" s="179" t="str">
        <f t="shared" si="1029"/>
        <v>CT$18</v>
      </c>
      <c r="CU748" s="179" t="str">
        <f t="shared" si="1029"/>
        <v>CU$18</v>
      </c>
      <c r="CV748" s="179" t="str">
        <f t="shared" si="1029"/>
        <v>CV$18</v>
      </c>
      <c r="CW748" s="179" t="str">
        <f t="shared" si="1029"/>
        <v>CW$18</v>
      </c>
      <c r="CX748" s="179" t="str">
        <f t="shared" si="1029"/>
        <v>CX$18</v>
      </c>
      <c r="CY748" s="179" t="str">
        <f t="shared" si="1029"/>
        <v>CY$18</v>
      </c>
      <c r="CZ748" s="179" t="str">
        <f t="shared" si="1029"/>
        <v>CZ$18</v>
      </c>
      <c r="DA748" s="179" t="str">
        <f t="shared" si="1029"/>
        <v>DA$18</v>
      </c>
      <c r="DB748" s="179" t="str">
        <f t="shared" si="1029"/>
        <v>DB$18</v>
      </c>
      <c r="DC748" s="179" t="str">
        <f t="shared" si="1029"/>
        <v>DC$18</v>
      </c>
      <c r="DD748" s="179" t="str">
        <f t="shared" si="1029"/>
        <v>DD$18</v>
      </c>
      <c r="DE748" s="179" t="str">
        <f t="shared" si="1029"/>
        <v>DE$18</v>
      </c>
      <c r="DF748" s="179" t="str">
        <f t="shared" si="1029"/>
        <v>DF$18</v>
      </c>
      <c r="DG748" s="179" t="str">
        <f t="shared" si="1029"/>
        <v>DG$18</v>
      </c>
      <c r="DH748" s="179" t="str">
        <f t="shared" si="1029"/>
        <v>DH$18</v>
      </c>
      <c r="DI748" s="179" t="str">
        <f t="shared" si="1029"/>
        <v>DI$18</v>
      </c>
      <c r="DJ748" s="179" t="str">
        <f t="shared" si="1029"/>
        <v>DJ$18</v>
      </c>
      <c r="DK748" s="179" t="str">
        <f t="shared" si="1029"/>
        <v>DK$18</v>
      </c>
      <c r="DL748" s="179" t="str">
        <f t="shared" si="1029"/>
        <v>DL$18</v>
      </c>
    </row>
    <row r="749" spans="2:116" x14ac:dyDescent="0.4">
      <c r="B749" t="s">
        <v>332</v>
      </c>
      <c r="D749" t="s">
        <v>786</v>
      </c>
      <c r="E749" s="8" t="str">
        <f t="shared" si="1014"/>
        <v>749 HOURLY-PV</v>
      </c>
      <c r="G749" s="8" t="str">
        <f>G728</f>
        <v>Secondary volume driver</v>
      </c>
      <c r="H749" s="12"/>
      <c r="I749" s="60"/>
      <c r="J749" s="60"/>
      <c r="K749" s="15"/>
      <c r="L749" s="15"/>
      <c r="M749" s="15"/>
      <c r="N749" s="15"/>
      <c r="O749" s="15"/>
      <c r="P749" s="15"/>
      <c r="R749" s="15"/>
      <c r="S749" s="179" t="str">
        <f t="shared" ref="S749:AX749" si="1030">S728</f>
        <v>S$19</v>
      </c>
      <c r="T749" s="179" t="str">
        <f t="shared" si="1030"/>
        <v>T$19</v>
      </c>
      <c r="U749" s="179" t="str">
        <f t="shared" si="1030"/>
        <v>U$19</v>
      </c>
      <c r="V749" s="179" t="str">
        <f t="shared" si="1030"/>
        <v>V$19</v>
      </c>
      <c r="W749" s="179" t="str">
        <f t="shared" si="1030"/>
        <v>W$19</v>
      </c>
      <c r="X749" s="179" t="str">
        <f t="shared" si="1030"/>
        <v>X$19</v>
      </c>
      <c r="Y749" s="179" t="str">
        <f t="shared" si="1030"/>
        <v>Y$19</v>
      </c>
      <c r="Z749" s="179" t="str">
        <f t="shared" si="1030"/>
        <v>Z$19</v>
      </c>
      <c r="AA749" s="179" t="str">
        <f t="shared" si="1030"/>
        <v>AA$19</v>
      </c>
      <c r="AB749" s="179" t="str">
        <f t="shared" si="1030"/>
        <v>AB$19</v>
      </c>
      <c r="AC749" s="179" t="str">
        <f t="shared" si="1030"/>
        <v>AC$19</v>
      </c>
      <c r="AD749" s="179" t="str">
        <f t="shared" si="1030"/>
        <v>AD$19</v>
      </c>
      <c r="AE749" s="179" t="str">
        <f t="shared" si="1030"/>
        <v>AE$19</v>
      </c>
      <c r="AF749" s="179" t="str">
        <f t="shared" si="1030"/>
        <v>AF$19</v>
      </c>
      <c r="AG749" s="179" t="str">
        <f t="shared" si="1030"/>
        <v>AG$19</v>
      </c>
      <c r="AH749" s="179" t="str">
        <f t="shared" si="1030"/>
        <v>AH$19</v>
      </c>
      <c r="AI749" s="179" t="str">
        <f t="shared" si="1030"/>
        <v>AI$19</v>
      </c>
      <c r="AJ749" s="179" t="str">
        <f t="shared" si="1030"/>
        <v>AJ$19</v>
      </c>
      <c r="AK749" s="179" t="str">
        <f t="shared" si="1030"/>
        <v>AK$19</v>
      </c>
      <c r="AL749" s="179" t="str">
        <f t="shared" si="1030"/>
        <v>AL$19</v>
      </c>
      <c r="AM749" s="179" t="str">
        <f t="shared" si="1030"/>
        <v>AM$19</v>
      </c>
      <c r="AN749" s="179" t="str">
        <f t="shared" si="1030"/>
        <v>AN$19</v>
      </c>
      <c r="AO749" s="179" t="str">
        <f t="shared" si="1030"/>
        <v>AO$19</v>
      </c>
      <c r="AP749" s="179" t="str">
        <f t="shared" si="1030"/>
        <v>AP$19</v>
      </c>
      <c r="AQ749" s="179" t="str">
        <f t="shared" si="1030"/>
        <v>AQ$19</v>
      </c>
      <c r="AR749" s="179" t="str">
        <f t="shared" si="1030"/>
        <v>AR$19</v>
      </c>
      <c r="AS749" s="179" t="str">
        <f t="shared" si="1030"/>
        <v>AS$19</v>
      </c>
      <c r="AT749" s="179" t="str">
        <f t="shared" si="1030"/>
        <v>AT$19</v>
      </c>
      <c r="AU749" s="179" t="str">
        <f t="shared" si="1030"/>
        <v>AU$19</v>
      </c>
      <c r="AV749" s="179" t="str">
        <f t="shared" si="1030"/>
        <v>AV$19</v>
      </c>
      <c r="AW749" s="179" t="str">
        <f t="shared" si="1030"/>
        <v>AW$19</v>
      </c>
      <c r="AX749" s="179" t="str">
        <f t="shared" si="1030"/>
        <v>AX$19</v>
      </c>
      <c r="AY749" s="179" t="str">
        <f t="shared" ref="AY749:CD749" si="1031">AY728</f>
        <v>AY$19</v>
      </c>
      <c r="AZ749" s="179" t="str">
        <f t="shared" si="1031"/>
        <v>AZ$19</v>
      </c>
      <c r="BA749" s="179" t="str">
        <f t="shared" si="1031"/>
        <v>BA$19</v>
      </c>
      <c r="BB749" s="179" t="str">
        <f t="shared" si="1031"/>
        <v>BB$19</v>
      </c>
      <c r="BC749" s="179" t="str">
        <f t="shared" si="1031"/>
        <v>BC$19</v>
      </c>
      <c r="BD749" s="179" t="str">
        <f t="shared" si="1031"/>
        <v>BD$19</v>
      </c>
      <c r="BE749" s="179" t="str">
        <f t="shared" si="1031"/>
        <v>BE$19</v>
      </c>
      <c r="BF749" s="179" t="str">
        <f t="shared" si="1031"/>
        <v>BF$19</v>
      </c>
      <c r="BG749" s="179" t="str">
        <f t="shared" si="1031"/>
        <v>BG$19</v>
      </c>
      <c r="BH749" s="179" t="str">
        <f t="shared" si="1031"/>
        <v>BH$19</v>
      </c>
      <c r="BI749" s="179" t="str">
        <f t="shared" si="1031"/>
        <v>BI$19</v>
      </c>
      <c r="BJ749" s="179" t="str">
        <f t="shared" si="1031"/>
        <v>BJ$19</v>
      </c>
      <c r="BK749" s="179" t="str">
        <f t="shared" si="1031"/>
        <v>BK$19</v>
      </c>
      <c r="BL749" s="179" t="str">
        <f t="shared" si="1031"/>
        <v>BL$19</v>
      </c>
      <c r="BM749" s="179" t="str">
        <f t="shared" si="1031"/>
        <v>BM$19</v>
      </c>
      <c r="BN749" s="179" t="str">
        <f t="shared" si="1031"/>
        <v>BN$19</v>
      </c>
      <c r="BO749" s="179" t="str">
        <f t="shared" si="1031"/>
        <v>BO$19</v>
      </c>
      <c r="BP749" s="179" t="str">
        <f t="shared" si="1031"/>
        <v>BP$19</v>
      </c>
      <c r="BQ749" s="179" t="str">
        <f t="shared" si="1031"/>
        <v>BQ$19</v>
      </c>
      <c r="BR749" s="179" t="str">
        <f t="shared" si="1031"/>
        <v>BR$19</v>
      </c>
      <c r="BS749" s="179" t="str">
        <f t="shared" si="1031"/>
        <v>BS$19</v>
      </c>
      <c r="BT749" s="179" t="str">
        <f t="shared" si="1031"/>
        <v>BT$19</v>
      </c>
      <c r="BU749" s="179" t="str">
        <f t="shared" si="1031"/>
        <v>BU$19</v>
      </c>
      <c r="BV749" s="179" t="str">
        <f t="shared" si="1031"/>
        <v>BV$19</v>
      </c>
      <c r="BW749" s="179" t="str">
        <f t="shared" si="1031"/>
        <v>BW$19</v>
      </c>
      <c r="BX749" s="179" t="str">
        <f t="shared" si="1031"/>
        <v>BX$19</v>
      </c>
      <c r="BY749" s="179" t="str">
        <f t="shared" si="1031"/>
        <v>BY$19</v>
      </c>
      <c r="BZ749" s="179" t="str">
        <f t="shared" si="1031"/>
        <v>BZ$19</v>
      </c>
      <c r="CA749" s="179" t="str">
        <f t="shared" si="1031"/>
        <v>CA$19</v>
      </c>
      <c r="CB749" s="179" t="str">
        <f t="shared" si="1031"/>
        <v>CB$19</v>
      </c>
      <c r="CC749" s="179" t="str">
        <f t="shared" si="1031"/>
        <v>CC$19</v>
      </c>
      <c r="CD749" s="179" t="str">
        <f t="shared" si="1031"/>
        <v>CD$19</v>
      </c>
      <c r="CE749" s="179" t="str">
        <f t="shared" ref="CE749:CL749" si="1032">CE728</f>
        <v>CE$19</v>
      </c>
      <c r="CF749" s="179" t="str">
        <f t="shared" si="1032"/>
        <v>CF$19</v>
      </c>
      <c r="CG749" s="179" t="str">
        <f t="shared" si="1032"/>
        <v>CG$19</v>
      </c>
      <c r="CH749" s="179" t="str">
        <f t="shared" si="1032"/>
        <v>CH$19</v>
      </c>
      <c r="CI749" s="179" t="str">
        <f t="shared" si="1032"/>
        <v>CI$19</v>
      </c>
      <c r="CJ749" s="179" t="str">
        <f t="shared" si="1032"/>
        <v>CJ$19</v>
      </c>
      <c r="CK749" s="179" t="str">
        <f t="shared" si="1032"/>
        <v>CK$19</v>
      </c>
      <c r="CL749" s="179" t="str">
        <f t="shared" si="1032"/>
        <v>CL$19</v>
      </c>
      <c r="CN749" s="60"/>
      <c r="CO749" s="179" t="str">
        <f t="shared" ref="CO749:DL749" si="1033">CO728</f>
        <v>CO$19</v>
      </c>
      <c r="CP749" s="179" t="str">
        <f t="shared" si="1033"/>
        <v>CP$19</v>
      </c>
      <c r="CQ749" s="179" t="str">
        <f t="shared" si="1033"/>
        <v>CQ$19</v>
      </c>
      <c r="CR749" s="179" t="str">
        <f t="shared" si="1033"/>
        <v>CR$19</v>
      </c>
      <c r="CS749" s="179" t="str">
        <f t="shared" si="1033"/>
        <v>CS$19</v>
      </c>
      <c r="CT749" s="179" t="str">
        <f t="shared" si="1033"/>
        <v>CT$19</v>
      </c>
      <c r="CU749" s="179" t="str">
        <f t="shared" si="1033"/>
        <v>CU$19</v>
      </c>
      <c r="CV749" s="179" t="str">
        <f t="shared" si="1033"/>
        <v>CV$19</v>
      </c>
      <c r="CW749" s="179" t="str">
        <f t="shared" si="1033"/>
        <v>CW$19</v>
      </c>
      <c r="CX749" s="179" t="str">
        <f t="shared" si="1033"/>
        <v>CX$19</v>
      </c>
      <c r="CY749" s="179" t="str">
        <f t="shared" si="1033"/>
        <v>CY$19</v>
      </c>
      <c r="CZ749" s="179" t="str">
        <f t="shared" si="1033"/>
        <v>CZ$19</v>
      </c>
      <c r="DA749" s="179" t="str">
        <f t="shared" si="1033"/>
        <v>DA$19</v>
      </c>
      <c r="DB749" s="179" t="str">
        <f t="shared" si="1033"/>
        <v>DB$19</v>
      </c>
      <c r="DC749" s="179" t="str">
        <f t="shared" si="1033"/>
        <v>DC$19</v>
      </c>
      <c r="DD749" s="179" t="str">
        <f t="shared" si="1033"/>
        <v>DD$19</v>
      </c>
      <c r="DE749" s="179" t="str">
        <f t="shared" si="1033"/>
        <v>DE$19</v>
      </c>
      <c r="DF749" s="179" t="str">
        <f t="shared" si="1033"/>
        <v>DF$19</v>
      </c>
      <c r="DG749" s="179" t="str">
        <f t="shared" si="1033"/>
        <v>DG$19</v>
      </c>
      <c r="DH749" s="179" t="str">
        <f t="shared" si="1033"/>
        <v>DH$19</v>
      </c>
      <c r="DI749" s="179" t="str">
        <f t="shared" si="1033"/>
        <v>DI$19</v>
      </c>
      <c r="DJ749" s="179" t="str">
        <f t="shared" si="1033"/>
        <v>DJ$19</v>
      </c>
      <c r="DK749" s="179" t="str">
        <f t="shared" si="1033"/>
        <v>DK$19</v>
      </c>
      <c r="DL749" s="179" t="str">
        <f t="shared" si="1033"/>
        <v>DL$19</v>
      </c>
    </row>
    <row r="750" spans="2:116" x14ac:dyDescent="0.4">
      <c r="E750" s="8"/>
      <c r="H750" s="12"/>
      <c r="I750" s="60"/>
      <c r="J750" s="60"/>
      <c r="K750" s="15"/>
      <c r="L750" s="15"/>
      <c r="M750" s="15"/>
      <c r="N750" s="15"/>
      <c r="O750" s="15"/>
      <c r="P750" s="15"/>
      <c r="R750" s="15"/>
      <c r="S750" s="179"/>
      <c r="T750" s="179"/>
      <c r="U750" s="179"/>
      <c r="V750" s="179"/>
      <c r="W750" s="179"/>
      <c r="X750" s="179"/>
      <c r="Y750" s="179"/>
      <c r="Z750" s="179"/>
      <c r="AA750" s="179"/>
      <c r="AB750" s="179"/>
      <c r="AC750" s="179"/>
      <c r="AD750" s="179"/>
      <c r="AE750" s="179"/>
      <c r="AF750" s="179"/>
      <c r="AG750" s="179"/>
      <c r="AH750" s="179"/>
      <c r="AI750" s="179"/>
      <c r="AJ750" s="179"/>
      <c r="AK750" s="179"/>
      <c r="AL750" s="179"/>
      <c r="AM750" s="179"/>
      <c r="AN750" s="179"/>
      <c r="AO750" s="179"/>
      <c r="AP750" s="179"/>
      <c r="AQ750" s="179"/>
      <c r="AR750" s="179"/>
      <c r="AS750" s="179"/>
      <c r="AT750" s="179"/>
      <c r="AU750" s="179"/>
      <c r="AV750" s="179"/>
      <c r="AW750" s="179"/>
      <c r="AX750" s="179"/>
      <c r="AY750" s="179"/>
      <c r="AZ750" s="179"/>
      <c r="BA750" s="179"/>
      <c r="BB750" s="179"/>
      <c r="BC750" s="179"/>
      <c r="BD750" s="179"/>
      <c r="BE750" s="179"/>
      <c r="BF750" s="179"/>
      <c r="BG750" s="179"/>
      <c r="BH750" s="179"/>
      <c r="BI750" s="179"/>
      <c r="BJ750" s="179"/>
      <c r="BK750" s="179"/>
      <c r="BL750" s="179"/>
      <c r="BM750" s="179"/>
      <c r="BN750" s="179"/>
      <c r="BO750" s="179"/>
      <c r="BP750" s="179"/>
      <c r="BQ750" s="179"/>
      <c r="BR750" s="179"/>
      <c r="BS750" s="179"/>
      <c r="BT750" s="179"/>
      <c r="BU750" s="179"/>
      <c r="BV750" s="179"/>
      <c r="BW750" s="179"/>
      <c r="BX750" s="179"/>
      <c r="BY750" s="179"/>
      <c r="BZ750" s="179"/>
      <c r="CA750" s="179"/>
      <c r="CB750" s="179"/>
      <c r="CC750" s="179"/>
      <c r="CD750" s="179"/>
      <c r="CE750" s="179"/>
      <c r="CF750" s="179"/>
      <c r="CG750" s="179"/>
      <c r="CH750" s="179"/>
      <c r="CI750" s="179"/>
      <c r="CJ750" s="179"/>
      <c r="CK750" s="179"/>
      <c r="CL750" s="179"/>
      <c r="CM750" s="179"/>
      <c r="CN750" s="179"/>
      <c r="CO750" s="179"/>
      <c r="CP750" s="179"/>
      <c r="CQ750" s="179"/>
      <c r="CR750" s="179"/>
      <c r="CS750" s="179"/>
      <c r="CT750" s="179"/>
      <c r="CU750" s="179"/>
      <c r="CV750" s="179"/>
      <c r="CW750" s="179"/>
      <c r="CX750" s="179"/>
      <c r="CY750" s="179"/>
      <c r="CZ750" s="179"/>
      <c r="DA750" s="179"/>
      <c r="DB750" s="179"/>
      <c r="DC750" s="179"/>
      <c r="DD750" s="179"/>
      <c r="DE750" s="179"/>
      <c r="DF750" s="179"/>
      <c r="DG750" s="179"/>
      <c r="DH750" s="179"/>
      <c r="DI750" s="179"/>
      <c r="DJ750" s="179"/>
      <c r="DK750" s="179"/>
      <c r="DL750" s="179"/>
    </row>
    <row r="751" spans="2:116" x14ac:dyDescent="0.4">
      <c r="E751" s="8"/>
      <c r="H751" s="12"/>
      <c r="I751" s="60"/>
      <c r="J751" s="60"/>
      <c r="K751" s="15"/>
      <c r="L751" s="15"/>
      <c r="M751" s="15"/>
      <c r="N751" s="15"/>
      <c r="O751" s="15"/>
      <c r="P751" s="15"/>
      <c r="R751" s="15"/>
      <c r="S751" s="179"/>
      <c r="T751" s="179"/>
      <c r="U751" s="179"/>
      <c r="V751" s="179"/>
      <c r="W751" s="179"/>
      <c r="X751" s="179"/>
      <c r="Y751" s="179"/>
      <c r="Z751" s="179"/>
      <c r="AA751" s="179"/>
      <c r="AB751" s="179"/>
      <c r="AC751" s="179"/>
      <c r="AD751" s="179"/>
      <c r="AE751" s="179"/>
      <c r="AF751" s="179"/>
      <c r="AG751" s="179"/>
      <c r="AH751" s="179"/>
      <c r="AI751" s="179"/>
      <c r="AJ751" s="179"/>
      <c r="AK751" s="179"/>
      <c r="AL751" s="179"/>
      <c r="AM751" s="179"/>
      <c r="AN751" s="179"/>
      <c r="AO751" s="179"/>
      <c r="AP751" s="179"/>
      <c r="AQ751" s="179"/>
      <c r="AR751" s="179"/>
      <c r="AS751" s="179"/>
      <c r="AT751" s="179"/>
      <c r="AU751" s="179"/>
      <c r="AV751" s="179"/>
      <c r="AW751" s="179"/>
      <c r="AX751" s="179"/>
      <c r="AY751" s="179"/>
      <c r="AZ751" s="179"/>
      <c r="BA751" s="179"/>
      <c r="BB751" s="179"/>
      <c r="BC751" s="179"/>
      <c r="BD751" s="179"/>
      <c r="BE751" s="179"/>
      <c r="BF751" s="179"/>
      <c r="BG751" s="179"/>
      <c r="BH751" s="179"/>
      <c r="BI751" s="179"/>
      <c r="BJ751" s="179"/>
      <c r="BK751" s="179"/>
      <c r="BL751" s="179"/>
      <c r="BM751" s="179"/>
      <c r="BN751" s="179"/>
      <c r="BO751" s="179"/>
      <c r="BP751" s="179"/>
      <c r="BQ751" s="179"/>
      <c r="BR751" s="179"/>
      <c r="BS751" s="179"/>
      <c r="BT751" s="179"/>
      <c r="BU751" s="179"/>
      <c r="BV751" s="179"/>
      <c r="BW751" s="179"/>
      <c r="BX751" s="179"/>
      <c r="BY751" s="179"/>
      <c r="BZ751" s="179"/>
      <c r="CA751" s="179"/>
      <c r="CB751" s="179"/>
      <c r="CC751" s="179"/>
      <c r="CD751" s="179"/>
      <c r="CE751" s="179"/>
      <c r="CF751" s="179"/>
      <c r="CG751" s="179"/>
      <c r="CH751" s="179"/>
      <c r="CI751" s="179"/>
      <c r="CJ751" s="179"/>
      <c r="CK751" s="179"/>
      <c r="CL751" s="179"/>
      <c r="CM751" s="179"/>
      <c r="CN751" s="179"/>
      <c r="CO751" s="179"/>
      <c r="CP751" s="179"/>
      <c r="CQ751" s="179"/>
      <c r="CR751" s="179"/>
      <c r="CS751" s="179"/>
      <c r="CT751" s="179"/>
      <c r="CU751" s="179"/>
      <c r="CV751" s="179"/>
      <c r="CW751" s="179"/>
      <c r="CX751" s="179"/>
      <c r="CY751" s="179"/>
      <c r="CZ751" s="179"/>
      <c r="DA751" s="179"/>
      <c r="DB751" s="179"/>
      <c r="DC751" s="179"/>
      <c r="DD751" s="179"/>
      <c r="DE751" s="179"/>
      <c r="DF751" s="179"/>
      <c r="DG751" s="179"/>
      <c r="DH751" s="179"/>
      <c r="DI751" s="179"/>
      <c r="DJ751" s="179"/>
      <c r="DK751" s="179"/>
      <c r="DL751" s="179"/>
    </row>
    <row r="752" spans="2:116" x14ac:dyDescent="0.4">
      <c r="E752" s="8"/>
      <c r="H752" s="12"/>
      <c r="I752" s="60"/>
      <c r="J752" s="60"/>
      <c r="K752" s="15"/>
      <c r="L752" s="15"/>
      <c r="M752" s="15"/>
      <c r="N752" s="15"/>
      <c r="O752" s="15"/>
      <c r="P752" s="15"/>
      <c r="R752" s="15"/>
      <c r="S752" s="179"/>
      <c r="T752" s="179"/>
      <c r="U752" s="179"/>
      <c r="V752" s="179"/>
      <c r="W752" s="179"/>
      <c r="X752" s="179"/>
      <c r="Y752" s="179"/>
      <c r="Z752" s="179"/>
      <c r="AA752" s="179"/>
      <c r="AB752" s="179"/>
      <c r="AC752" s="179"/>
      <c r="AD752" s="179"/>
      <c r="AE752" s="179"/>
      <c r="AF752" s="179"/>
      <c r="AG752" s="179"/>
      <c r="AH752" s="179"/>
      <c r="AI752" s="179"/>
      <c r="AJ752" s="179"/>
      <c r="AK752" s="179"/>
      <c r="AL752" s="179"/>
      <c r="AM752" s="179"/>
      <c r="AN752" s="179"/>
      <c r="AO752" s="179"/>
      <c r="AP752" s="179"/>
      <c r="AQ752" s="179"/>
      <c r="AR752" s="179"/>
      <c r="AS752" s="179"/>
      <c r="AT752" s="179"/>
      <c r="AU752" s="179"/>
      <c r="AV752" s="179"/>
      <c r="AW752" s="179"/>
      <c r="AX752" s="179"/>
      <c r="AY752" s="179"/>
      <c r="AZ752" s="179"/>
      <c r="BA752" s="179"/>
      <c r="BB752" s="179"/>
      <c r="BC752" s="179"/>
      <c r="BD752" s="179"/>
      <c r="BE752" s="179"/>
      <c r="BF752" s="179"/>
      <c r="BG752" s="179"/>
      <c r="BH752" s="179"/>
      <c r="BI752" s="179"/>
      <c r="BJ752" s="179"/>
      <c r="BK752" s="179"/>
      <c r="BL752" s="179"/>
      <c r="BM752" s="179"/>
      <c r="BN752" s="179"/>
      <c r="BO752" s="179"/>
      <c r="BP752" s="179"/>
      <c r="BQ752" s="179"/>
      <c r="BR752" s="179"/>
      <c r="BS752" s="179"/>
      <c r="BT752" s="179"/>
      <c r="BU752" s="179"/>
      <c r="BV752" s="179"/>
      <c r="BW752" s="179"/>
      <c r="BX752" s="179"/>
      <c r="BY752" s="179"/>
      <c r="BZ752" s="179"/>
      <c r="CA752" s="179"/>
      <c r="CB752" s="179"/>
      <c r="CC752" s="179"/>
      <c r="CD752" s="179"/>
      <c r="CE752" s="179"/>
      <c r="CF752" s="179"/>
      <c r="CG752" s="179"/>
      <c r="CH752" s="179"/>
      <c r="CI752" s="179"/>
      <c r="CJ752" s="179"/>
      <c r="CK752" s="179"/>
      <c r="CL752" s="179"/>
      <c r="CM752" s="179"/>
      <c r="CN752" s="179"/>
      <c r="CO752" s="179"/>
      <c r="CP752" s="179"/>
      <c r="CQ752" s="179"/>
      <c r="CR752" s="179"/>
      <c r="CS752" s="179"/>
      <c r="CT752" s="179"/>
      <c r="CU752" s="179"/>
      <c r="CV752" s="179"/>
      <c r="CW752" s="179"/>
      <c r="CX752" s="179"/>
      <c r="CY752" s="179"/>
      <c r="CZ752" s="179"/>
      <c r="DA752" s="179"/>
      <c r="DB752" s="179"/>
      <c r="DC752" s="179"/>
      <c r="DD752" s="179"/>
      <c r="DE752" s="179"/>
      <c r="DF752" s="179"/>
      <c r="DG752" s="179"/>
      <c r="DH752" s="179"/>
      <c r="DI752" s="179"/>
      <c r="DJ752" s="179"/>
      <c r="DK752" s="179"/>
      <c r="DL752" s="179"/>
    </row>
    <row r="753" spans="1:116" x14ac:dyDescent="0.4">
      <c r="E753" s="8"/>
      <c r="H753" s="12"/>
      <c r="I753" s="60"/>
      <c r="J753" s="60"/>
      <c r="K753" s="15"/>
      <c r="L753" s="15"/>
      <c r="M753" s="15"/>
      <c r="N753" s="15"/>
      <c r="O753" s="15"/>
      <c r="P753" s="15"/>
      <c r="R753" s="15"/>
      <c r="S753" s="179"/>
      <c r="T753" s="179"/>
      <c r="U753" s="179"/>
      <c r="V753" s="179"/>
      <c r="W753" s="179"/>
      <c r="X753" s="179"/>
      <c r="Y753" s="179"/>
      <c r="Z753" s="179"/>
      <c r="AA753" s="179"/>
      <c r="AB753" s="179"/>
      <c r="AC753" s="179"/>
      <c r="AD753" s="179"/>
      <c r="AE753" s="179"/>
      <c r="AF753" s="179"/>
      <c r="AG753" s="179"/>
      <c r="AH753" s="179"/>
      <c r="AI753" s="179"/>
      <c r="AJ753" s="179"/>
      <c r="AK753" s="179"/>
      <c r="AL753" s="179"/>
      <c r="AM753" s="179"/>
      <c r="AN753" s="179"/>
      <c r="AO753" s="179"/>
      <c r="AP753" s="179"/>
      <c r="AQ753" s="179"/>
      <c r="AR753" s="179"/>
      <c r="AS753" s="179"/>
      <c r="AT753" s="179"/>
      <c r="AU753" s="179"/>
      <c r="AV753" s="179"/>
      <c r="AW753" s="179"/>
      <c r="AX753" s="179"/>
      <c r="AY753" s="179"/>
      <c r="AZ753" s="179"/>
      <c r="BA753" s="179"/>
      <c r="BB753" s="179"/>
      <c r="BC753" s="179"/>
      <c r="BD753" s="179"/>
      <c r="BE753" s="179"/>
      <c r="BF753" s="179"/>
      <c r="BG753" s="179"/>
      <c r="BH753" s="179"/>
      <c r="BI753" s="179"/>
      <c r="BJ753" s="179"/>
      <c r="BK753" s="179"/>
      <c r="BL753" s="179"/>
      <c r="BM753" s="179"/>
      <c r="BN753" s="179"/>
      <c r="BO753" s="179"/>
      <c r="BP753" s="179"/>
      <c r="BQ753" s="179"/>
      <c r="BR753" s="179"/>
      <c r="BS753" s="179"/>
      <c r="BT753" s="179"/>
      <c r="BU753" s="179"/>
      <c r="BV753" s="179"/>
      <c r="BW753" s="179"/>
      <c r="BX753" s="179"/>
      <c r="BY753" s="179"/>
      <c r="BZ753" s="179"/>
      <c r="CA753" s="179"/>
      <c r="CB753" s="179"/>
      <c r="CC753" s="179"/>
      <c r="CD753" s="179"/>
      <c r="CE753" s="179"/>
      <c r="CF753" s="179"/>
      <c r="CG753" s="179"/>
      <c r="CH753" s="179"/>
      <c r="CI753" s="179"/>
      <c r="CJ753" s="179"/>
      <c r="CK753" s="179"/>
      <c r="CL753" s="179"/>
      <c r="CM753" s="179"/>
      <c r="CN753" s="179"/>
      <c r="CO753" s="179"/>
      <c r="CP753" s="179"/>
      <c r="CQ753" s="179"/>
      <c r="CR753" s="179"/>
      <c r="CS753" s="179"/>
      <c r="CT753" s="179"/>
      <c r="CU753" s="179"/>
      <c r="CV753" s="179"/>
      <c r="CW753" s="179"/>
      <c r="CX753" s="179"/>
      <c r="CY753" s="179"/>
      <c r="CZ753" s="179"/>
      <c r="DA753" s="179"/>
      <c r="DB753" s="179"/>
      <c r="DC753" s="179"/>
      <c r="DD753" s="179"/>
      <c r="DE753" s="179"/>
      <c r="DF753" s="179"/>
      <c r="DG753" s="179"/>
      <c r="DH753" s="179"/>
      <c r="DI753" s="179"/>
      <c r="DJ753" s="179"/>
      <c r="DK753" s="179"/>
      <c r="DL753" s="179"/>
    </row>
    <row r="754" spans="1:116" x14ac:dyDescent="0.4">
      <c r="E754" s="8"/>
      <c r="H754" s="12"/>
      <c r="I754" s="60"/>
      <c r="J754" s="60"/>
      <c r="K754" s="15"/>
      <c r="L754" s="15"/>
      <c r="M754" s="15"/>
      <c r="N754" s="15"/>
      <c r="O754" s="15"/>
      <c r="P754" s="15"/>
      <c r="R754" s="15"/>
      <c r="S754" s="179"/>
      <c r="T754" s="179"/>
      <c r="U754" s="179"/>
      <c r="V754" s="179"/>
      <c r="W754" s="179"/>
      <c r="X754" s="179"/>
      <c r="Y754" s="179"/>
      <c r="Z754" s="179"/>
      <c r="AA754" s="179"/>
      <c r="AB754" s="179"/>
      <c r="AC754" s="179"/>
      <c r="AD754" s="179"/>
      <c r="AE754" s="179"/>
      <c r="AF754" s="179"/>
      <c r="AG754" s="179"/>
      <c r="AH754" s="179"/>
      <c r="AI754" s="179"/>
      <c r="AJ754" s="179"/>
      <c r="AK754" s="179"/>
      <c r="AL754" s="179"/>
      <c r="AM754" s="179"/>
      <c r="AN754" s="179"/>
      <c r="AO754" s="179"/>
      <c r="AP754" s="179"/>
      <c r="AQ754" s="179"/>
      <c r="AR754" s="179"/>
      <c r="AS754" s="179"/>
      <c r="AT754" s="179"/>
      <c r="AU754" s="179"/>
      <c r="AV754" s="179"/>
      <c r="AW754" s="179"/>
      <c r="AX754" s="179"/>
      <c r="AY754" s="179"/>
      <c r="AZ754" s="179"/>
      <c r="BA754" s="179"/>
      <c r="BB754" s="179"/>
      <c r="BC754" s="179"/>
      <c r="BD754" s="179"/>
      <c r="BE754" s="179"/>
      <c r="BF754" s="179"/>
      <c r="BG754" s="179"/>
      <c r="BH754" s="179"/>
      <c r="BI754" s="179"/>
      <c r="BJ754" s="179"/>
      <c r="BK754" s="179"/>
      <c r="BL754" s="179"/>
      <c r="BM754" s="179"/>
      <c r="BN754" s="179"/>
      <c r="BO754" s="179"/>
      <c r="BP754" s="179"/>
      <c r="BQ754" s="179"/>
      <c r="BR754" s="179"/>
      <c r="BS754" s="179"/>
      <c r="BT754" s="179"/>
      <c r="BU754" s="179"/>
      <c r="BV754" s="179"/>
      <c r="BW754" s="179"/>
      <c r="BX754" s="179"/>
      <c r="BY754" s="179"/>
      <c r="BZ754" s="179"/>
      <c r="CA754" s="179"/>
      <c r="CB754" s="179"/>
      <c r="CC754" s="179"/>
      <c r="CD754" s="179"/>
      <c r="CE754" s="179"/>
      <c r="CF754" s="179"/>
      <c r="CG754" s="179"/>
      <c r="CH754" s="179"/>
      <c r="CI754" s="179"/>
      <c r="CJ754" s="179"/>
      <c r="CK754" s="179"/>
      <c r="CL754" s="179"/>
      <c r="CM754" s="179"/>
      <c r="CN754" s="179"/>
      <c r="CO754" s="179"/>
      <c r="CP754" s="179"/>
      <c r="CQ754" s="179"/>
      <c r="CR754" s="179"/>
      <c r="CS754" s="179"/>
      <c r="CT754" s="179"/>
      <c r="CU754" s="179"/>
      <c r="CV754" s="179"/>
      <c r="CW754" s="179"/>
      <c r="CX754" s="179"/>
      <c r="CY754" s="179"/>
      <c r="CZ754" s="179"/>
      <c r="DA754" s="179"/>
      <c r="DB754" s="179"/>
      <c r="DC754" s="179"/>
      <c r="DD754" s="179"/>
      <c r="DE754" s="179"/>
      <c r="DF754" s="179"/>
      <c r="DG754" s="179"/>
      <c r="DH754" s="179"/>
      <c r="DI754" s="179"/>
      <c r="DJ754" s="179"/>
      <c r="DK754" s="179"/>
      <c r="DL754" s="179"/>
    </row>
    <row r="755" spans="1:116" x14ac:dyDescent="0.4">
      <c r="E755" s="8"/>
      <c r="H755" s="12"/>
      <c r="I755" s="60"/>
      <c r="J755" s="60"/>
      <c r="K755" s="15"/>
      <c r="L755" s="15"/>
      <c r="M755" s="15"/>
      <c r="N755" s="15"/>
      <c r="O755" s="15"/>
      <c r="P755" s="15"/>
      <c r="R755" s="15"/>
      <c r="S755" s="179"/>
      <c r="T755" s="179"/>
      <c r="U755" s="179"/>
      <c r="V755" s="179"/>
      <c r="W755" s="179"/>
      <c r="X755" s="179"/>
      <c r="Y755" s="179"/>
      <c r="Z755" s="179"/>
      <c r="AA755" s="179"/>
      <c r="AB755" s="179"/>
      <c r="AC755" s="179"/>
      <c r="AD755" s="179"/>
      <c r="AE755" s="179"/>
      <c r="AF755" s="179"/>
      <c r="AG755" s="179"/>
      <c r="AH755" s="179"/>
      <c r="AI755" s="179"/>
      <c r="AJ755" s="179"/>
      <c r="AK755" s="179"/>
      <c r="AL755" s="179"/>
      <c r="AM755" s="179"/>
      <c r="AN755" s="179"/>
      <c r="AO755" s="179"/>
      <c r="AP755" s="179"/>
      <c r="AQ755" s="179"/>
      <c r="AR755" s="179"/>
      <c r="AS755" s="179"/>
      <c r="AT755" s="179"/>
      <c r="AU755" s="179"/>
      <c r="AV755" s="179"/>
      <c r="AW755" s="179"/>
      <c r="AX755" s="179"/>
      <c r="AY755" s="179"/>
      <c r="AZ755" s="179"/>
      <c r="BA755" s="179"/>
      <c r="BB755" s="179"/>
      <c r="BC755" s="179"/>
      <c r="BD755" s="179"/>
      <c r="BE755" s="179"/>
      <c r="BF755" s="179"/>
      <c r="BG755" s="179"/>
      <c r="BH755" s="179"/>
      <c r="BI755" s="179"/>
      <c r="BJ755" s="179"/>
      <c r="BK755" s="179"/>
      <c r="BL755" s="179"/>
      <c r="BM755" s="179"/>
      <c r="BN755" s="179"/>
      <c r="BO755" s="179"/>
      <c r="BP755" s="179"/>
      <c r="BQ755" s="179"/>
      <c r="BR755" s="179"/>
      <c r="BS755" s="179"/>
      <c r="BT755" s="179"/>
      <c r="BU755" s="179"/>
      <c r="BV755" s="179"/>
      <c r="BW755" s="179"/>
      <c r="BX755" s="179"/>
      <c r="BY755" s="179"/>
      <c r="BZ755" s="179"/>
      <c r="CA755" s="179"/>
      <c r="CB755" s="179"/>
      <c r="CC755" s="179"/>
      <c r="CD755" s="179"/>
      <c r="CE755" s="179"/>
      <c r="CF755" s="179"/>
      <c r="CG755" s="179"/>
      <c r="CH755" s="179"/>
      <c r="CI755" s="179"/>
      <c r="CJ755" s="179"/>
      <c r="CK755" s="179"/>
      <c r="CL755" s="179"/>
      <c r="CM755" s="179"/>
      <c r="CN755" s="179"/>
      <c r="CO755" s="179"/>
      <c r="CP755" s="179"/>
      <c r="CQ755" s="179"/>
      <c r="CR755" s="179"/>
      <c r="CS755" s="179"/>
      <c r="CT755" s="179"/>
      <c r="CU755" s="179"/>
      <c r="CV755" s="179"/>
      <c r="CW755" s="179"/>
      <c r="CX755" s="179"/>
      <c r="CY755" s="179"/>
      <c r="CZ755" s="179"/>
      <c r="DA755" s="179"/>
      <c r="DB755" s="179"/>
      <c r="DC755" s="179"/>
      <c r="DD755" s="179"/>
      <c r="DE755" s="179"/>
      <c r="DF755" s="179"/>
      <c r="DG755" s="179"/>
      <c r="DH755" s="179"/>
      <c r="DI755" s="179"/>
      <c r="DJ755" s="179"/>
      <c r="DK755" s="179"/>
      <c r="DL755" s="179"/>
    </row>
    <row r="756" spans="1:116" x14ac:dyDescent="0.4">
      <c r="E756" s="8"/>
      <c r="H756" s="12"/>
      <c r="I756" s="60"/>
      <c r="J756" s="60"/>
      <c r="K756" s="15"/>
      <c r="L756" s="15"/>
      <c r="M756" s="15"/>
      <c r="N756" s="15"/>
      <c r="O756" s="15"/>
      <c r="P756" s="15"/>
      <c r="R756" s="15"/>
      <c r="S756" s="179"/>
      <c r="T756" s="179"/>
      <c r="U756" s="179"/>
      <c r="V756" s="179"/>
      <c r="W756" s="179"/>
      <c r="X756" s="179"/>
      <c r="Y756" s="179"/>
      <c r="Z756" s="179"/>
      <c r="AA756" s="179"/>
      <c r="AB756" s="179"/>
      <c r="AC756" s="179"/>
      <c r="AD756" s="179"/>
      <c r="AE756" s="179"/>
      <c r="AF756" s="179"/>
      <c r="AG756" s="179"/>
      <c r="AH756" s="179"/>
      <c r="AI756" s="179"/>
      <c r="AJ756" s="179"/>
      <c r="AK756" s="179"/>
      <c r="AL756" s="179"/>
      <c r="AM756" s="179"/>
      <c r="AN756" s="179"/>
      <c r="AO756" s="179"/>
      <c r="AP756" s="179"/>
      <c r="AQ756" s="179"/>
      <c r="AR756" s="179"/>
      <c r="AS756" s="179"/>
      <c r="AT756" s="179"/>
      <c r="AU756" s="179"/>
      <c r="AV756" s="179"/>
      <c r="AW756" s="179"/>
      <c r="AX756" s="179"/>
      <c r="AY756" s="179"/>
      <c r="AZ756" s="179"/>
      <c r="BA756" s="179"/>
      <c r="BB756" s="179"/>
      <c r="BC756" s="179"/>
      <c r="BD756" s="179"/>
      <c r="BE756" s="179"/>
      <c r="BF756" s="179"/>
      <c r="BG756" s="179"/>
      <c r="BH756" s="179"/>
      <c r="BI756" s="179"/>
      <c r="BJ756" s="179"/>
      <c r="BK756" s="179"/>
      <c r="BL756" s="179"/>
      <c r="BM756" s="179"/>
      <c r="BN756" s="179"/>
      <c r="BO756" s="179"/>
      <c r="BP756" s="179"/>
      <c r="BQ756" s="179"/>
      <c r="BR756" s="179"/>
      <c r="BS756" s="179"/>
      <c r="BT756" s="179"/>
      <c r="BU756" s="179"/>
      <c r="BV756" s="179"/>
      <c r="BW756" s="179"/>
      <c r="BX756" s="179"/>
      <c r="BY756" s="179"/>
      <c r="BZ756" s="179"/>
      <c r="CA756" s="179"/>
      <c r="CB756" s="179"/>
      <c r="CC756" s="179"/>
      <c r="CD756" s="179"/>
      <c r="CE756" s="179"/>
      <c r="CF756" s="179"/>
      <c r="CG756" s="179"/>
      <c r="CH756" s="179"/>
      <c r="CI756" s="179"/>
      <c r="CJ756" s="179"/>
      <c r="CK756" s="179"/>
      <c r="CL756" s="179"/>
      <c r="CM756" s="179"/>
      <c r="CN756" s="179"/>
      <c r="CO756" s="179"/>
      <c r="CP756" s="179"/>
      <c r="CQ756" s="179"/>
      <c r="CR756" s="179"/>
      <c r="CS756" s="179"/>
      <c r="CT756" s="179"/>
      <c r="CU756" s="179"/>
      <c r="CV756" s="179"/>
      <c r="CW756" s="179"/>
      <c r="CX756" s="179"/>
      <c r="CY756" s="179"/>
      <c r="CZ756" s="179"/>
      <c r="DA756" s="179"/>
      <c r="DB756" s="179"/>
      <c r="DC756" s="179"/>
      <c r="DD756" s="179"/>
      <c r="DE756" s="179"/>
      <c r="DF756" s="179"/>
      <c r="DG756" s="179"/>
      <c r="DH756" s="179"/>
      <c r="DI756" s="179"/>
      <c r="DJ756" s="179"/>
      <c r="DK756" s="179"/>
      <c r="DL756" s="179"/>
    </row>
    <row r="757" spans="1:116" x14ac:dyDescent="0.4">
      <c r="E757" s="8"/>
      <c r="H757" s="12"/>
      <c r="I757" s="60"/>
      <c r="J757" s="60"/>
      <c r="K757" s="15"/>
      <c r="L757" s="15"/>
      <c r="M757" s="15"/>
      <c r="N757" s="15"/>
      <c r="O757" s="15"/>
      <c r="P757" s="15"/>
      <c r="R757" s="15"/>
      <c r="S757" s="179"/>
      <c r="T757" s="179"/>
      <c r="U757" s="179"/>
      <c r="V757" s="179"/>
      <c r="W757" s="179"/>
      <c r="X757" s="179"/>
      <c r="Y757" s="179"/>
      <c r="Z757" s="179"/>
      <c r="AA757" s="179"/>
      <c r="AB757" s="179"/>
      <c r="AC757" s="179"/>
      <c r="AD757" s="179"/>
      <c r="AE757" s="179"/>
      <c r="AF757" s="179"/>
      <c r="AG757" s="179"/>
      <c r="AH757" s="179"/>
      <c r="AI757" s="179"/>
      <c r="AJ757" s="179"/>
      <c r="AK757" s="179"/>
      <c r="AL757" s="179"/>
      <c r="AM757" s="179"/>
      <c r="AN757" s="179"/>
      <c r="AO757" s="179"/>
      <c r="AP757" s="179"/>
      <c r="AQ757" s="179"/>
      <c r="AR757" s="179"/>
      <c r="AS757" s="179"/>
      <c r="AT757" s="179"/>
      <c r="AU757" s="179"/>
      <c r="AV757" s="179"/>
      <c r="AW757" s="179"/>
      <c r="AX757" s="179"/>
      <c r="AY757" s="179"/>
      <c r="AZ757" s="179"/>
      <c r="BA757" s="179"/>
      <c r="BB757" s="179"/>
      <c r="BC757" s="179"/>
      <c r="BD757" s="179"/>
      <c r="BE757" s="179"/>
      <c r="BF757" s="179"/>
      <c r="BG757" s="179"/>
      <c r="BH757" s="179"/>
      <c r="BI757" s="179"/>
      <c r="BJ757" s="179"/>
      <c r="BK757" s="179"/>
      <c r="BL757" s="179"/>
      <c r="BM757" s="179"/>
      <c r="BN757" s="179"/>
      <c r="BO757" s="179"/>
      <c r="BP757" s="179"/>
      <c r="BQ757" s="179"/>
      <c r="BR757" s="179"/>
      <c r="BS757" s="179"/>
      <c r="BT757" s="179"/>
      <c r="BU757" s="179"/>
      <c r="BV757" s="179"/>
      <c r="BW757" s="179"/>
      <c r="BX757" s="179"/>
      <c r="BY757" s="179"/>
      <c r="BZ757" s="179"/>
      <c r="CA757" s="179"/>
      <c r="CB757" s="179"/>
      <c r="CC757" s="179"/>
      <c r="CD757" s="179"/>
      <c r="CE757" s="179"/>
      <c r="CF757" s="179"/>
      <c r="CG757" s="179"/>
      <c r="CH757" s="179"/>
      <c r="CI757" s="179"/>
      <c r="CJ757" s="179"/>
      <c r="CK757" s="179"/>
      <c r="CL757" s="179"/>
      <c r="CM757" s="179"/>
      <c r="CN757" s="179"/>
      <c r="CO757" s="179"/>
      <c r="CP757" s="179"/>
      <c r="CQ757" s="179"/>
      <c r="CR757" s="179"/>
      <c r="CS757" s="179"/>
      <c r="CT757" s="179"/>
      <c r="CU757" s="179"/>
      <c r="CV757" s="179"/>
      <c r="CW757" s="179"/>
      <c r="CX757" s="179"/>
      <c r="CY757" s="179"/>
      <c r="CZ757" s="179"/>
      <c r="DA757" s="179"/>
      <c r="DB757" s="179"/>
      <c r="DC757" s="179"/>
      <c r="DD757" s="179"/>
      <c r="DE757" s="179"/>
      <c r="DF757" s="179"/>
      <c r="DG757" s="179"/>
      <c r="DH757" s="179"/>
      <c r="DI757" s="179"/>
      <c r="DJ757" s="179"/>
      <c r="DK757" s="179"/>
      <c r="DL757" s="179"/>
    </row>
    <row r="758" spans="1:116" x14ac:dyDescent="0.4">
      <c r="E758" s="8"/>
      <c r="H758" s="12"/>
      <c r="I758" s="60"/>
      <c r="J758" s="60"/>
      <c r="K758" s="15"/>
      <c r="L758" s="15"/>
      <c r="M758" s="15"/>
      <c r="N758" s="15"/>
      <c r="O758" s="15"/>
      <c r="P758" s="15"/>
      <c r="R758" s="15"/>
      <c r="S758" s="179"/>
      <c r="T758" s="179"/>
      <c r="U758" s="179"/>
      <c r="V758" s="179"/>
      <c r="W758" s="179"/>
      <c r="X758" s="179"/>
      <c r="Y758" s="179"/>
      <c r="Z758" s="179"/>
      <c r="AA758" s="179"/>
      <c r="AB758" s="179"/>
      <c r="AC758" s="179"/>
      <c r="AD758" s="179"/>
      <c r="AE758" s="179"/>
      <c r="AF758" s="179"/>
      <c r="AG758" s="179"/>
      <c r="AH758" s="179"/>
      <c r="AI758" s="179"/>
      <c r="AJ758" s="179"/>
      <c r="AK758" s="179"/>
      <c r="AL758" s="179"/>
      <c r="AM758" s="179"/>
      <c r="AN758" s="179"/>
      <c r="AO758" s="179"/>
      <c r="AP758" s="179"/>
      <c r="AQ758" s="179"/>
      <c r="AR758" s="179"/>
      <c r="AS758" s="179"/>
      <c r="AT758" s="179"/>
      <c r="AU758" s="179"/>
      <c r="AV758" s="179"/>
      <c r="AW758" s="179"/>
      <c r="AX758" s="179"/>
      <c r="AY758" s="179"/>
      <c r="AZ758" s="179"/>
      <c r="BA758" s="179"/>
      <c r="BB758" s="179"/>
      <c r="BC758" s="179"/>
      <c r="BD758" s="179"/>
      <c r="BE758" s="179"/>
      <c r="BF758" s="179"/>
      <c r="BG758" s="179"/>
      <c r="BH758" s="179"/>
      <c r="BI758" s="179"/>
      <c r="BJ758" s="179"/>
      <c r="BK758" s="179"/>
      <c r="BL758" s="179"/>
      <c r="BM758" s="179"/>
      <c r="BN758" s="179"/>
      <c r="BO758" s="179"/>
      <c r="BP758" s="179"/>
      <c r="BQ758" s="179"/>
      <c r="BR758" s="179"/>
      <c r="BS758" s="179"/>
      <c r="BT758" s="179"/>
      <c r="BU758" s="179"/>
      <c r="BV758" s="179"/>
      <c r="BW758" s="179"/>
      <c r="BX758" s="179"/>
      <c r="BY758" s="179"/>
      <c r="BZ758" s="179"/>
      <c r="CA758" s="179"/>
      <c r="CB758" s="179"/>
      <c r="CC758" s="179"/>
      <c r="CD758" s="179"/>
      <c r="CE758" s="179"/>
      <c r="CF758" s="179"/>
      <c r="CG758" s="179"/>
      <c r="CH758" s="179"/>
      <c r="CI758" s="179"/>
      <c r="CJ758" s="179"/>
      <c r="CK758" s="179"/>
      <c r="CL758" s="179"/>
      <c r="CM758" s="179"/>
      <c r="CN758" s="179"/>
      <c r="CO758" s="179"/>
      <c r="CP758" s="179"/>
      <c r="CQ758" s="179"/>
      <c r="CR758" s="179"/>
      <c r="CS758" s="179"/>
      <c r="CT758" s="179"/>
      <c r="CU758" s="179"/>
      <c r="CV758" s="179"/>
      <c r="CW758" s="179"/>
      <c r="CX758" s="179"/>
      <c r="CY758" s="179"/>
      <c r="CZ758" s="179"/>
      <c r="DA758" s="179"/>
      <c r="DB758" s="179"/>
      <c r="DC758" s="179"/>
      <c r="DD758" s="179"/>
      <c r="DE758" s="179"/>
      <c r="DF758" s="179"/>
      <c r="DG758" s="179"/>
      <c r="DH758" s="179"/>
      <c r="DI758" s="179"/>
      <c r="DJ758" s="179"/>
      <c r="DK758" s="179"/>
      <c r="DL758" s="179"/>
    </row>
    <row r="759" spans="1:116" x14ac:dyDescent="0.4">
      <c r="E759" s="8"/>
      <c r="H759" s="12"/>
      <c r="I759" s="60"/>
      <c r="J759" s="60"/>
      <c r="K759" s="15"/>
      <c r="L759" s="15"/>
      <c r="M759" s="15"/>
      <c r="N759" s="15"/>
      <c r="O759" s="15"/>
      <c r="P759" s="15"/>
      <c r="R759" s="15"/>
      <c r="S759" s="179"/>
      <c r="T759" s="179"/>
      <c r="U759" s="179"/>
      <c r="V759" s="179"/>
      <c r="W759" s="179"/>
      <c r="X759" s="179"/>
      <c r="Y759" s="179"/>
      <c r="Z759" s="179"/>
      <c r="AA759" s="179"/>
      <c r="AB759" s="179"/>
      <c r="AC759" s="179"/>
      <c r="AD759" s="179"/>
      <c r="AE759" s="179"/>
      <c r="AF759" s="179"/>
      <c r="AG759" s="179"/>
      <c r="AH759" s="179"/>
      <c r="AI759" s="179"/>
      <c r="AJ759" s="179"/>
      <c r="AK759" s="179"/>
      <c r="AL759" s="179"/>
      <c r="AM759" s="179"/>
      <c r="AN759" s="179"/>
      <c r="AO759" s="179"/>
      <c r="AP759" s="179"/>
      <c r="AQ759" s="179"/>
      <c r="AR759" s="179"/>
      <c r="AS759" s="179"/>
      <c r="AT759" s="179"/>
      <c r="AU759" s="179"/>
      <c r="AV759" s="179"/>
      <c r="AW759" s="179"/>
      <c r="AX759" s="179"/>
      <c r="AY759" s="179"/>
      <c r="AZ759" s="179"/>
      <c r="BA759" s="179"/>
      <c r="BB759" s="179"/>
      <c r="BC759" s="179"/>
      <c r="BD759" s="179"/>
      <c r="BE759" s="179"/>
      <c r="BF759" s="179"/>
      <c r="BG759" s="179"/>
      <c r="BH759" s="179"/>
      <c r="BI759" s="179"/>
      <c r="BJ759" s="179"/>
      <c r="BK759" s="179"/>
      <c r="BL759" s="179"/>
      <c r="BM759" s="179"/>
      <c r="BN759" s="179"/>
      <c r="BO759" s="179"/>
      <c r="BP759" s="179"/>
      <c r="BQ759" s="179"/>
      <c r="BR759" s="179"/>
      <c r="BS759" s="179"/>
      <c r="BT759" s="179"/>
      <c r="BU759" s="179"/>
      <c r="BV759" s="179"/>
      <c r="BW759" s="179"/>
      <c r="BX759" s="179"/>
      <c r="BY759" s="179"/>
      <c r="BZ759" s="179"/>
      <c r="CA759" s="179"/>
      <c r="CB759" s="179"/>
      <c r="CC759" s="179"/>
      <c r="CD759" s="179"/>
      <c r="CE759" s="179"/>
      <c r="CF759" s="179"/>
      <c r="CG759" s="179"/>
      <c r="CH759" s="179"/>
      <c r="CI759" s="179"/>
      <c r="CJ759" s="179"/>
      <c r="CK759" s="179"/>
      <c r="CL759" s="179"/>
      <c r="CM759" s="179"/>
      <c r="CN759" s="179"/>
      <c r="CO759" s="179"/>
      <c r="CP759" s="179"/>
      <c r="CQ759" s="179"/>
      <c r="CR759" s="179"/>
      <c r="CS759" s="179"/>
      <c r="CT759" s="179"/>
      <c r="CU759" s="179"/>
      <c r="CV759" s="179"/>
      <c r="CW759" s="179"/>
      <c r="CX759" s="179"/>
      <c r="CY759" s="179"/>
      <c r="CZ759" s="179"/>
      <c r="DA759" s="179"/>
      <c r="DB759" s="179"/>
      <c r="DC759" s="179"/>
      <c r="DD759" s="179"/>
      <c r="DE759" s="179"/>
      <c r="DF759" s="179"/>
      <c r="DG759" s="179"/>
      <c r="DH759" s="179"/>
      <c r="DI759" s="179"/>
      <c r="DJ759" s="179"/>
      <c r="DK759" s="179"/>
      <c r="DL759" s="179"/>
    </row>
    <row r="760" spans="1:116" x14ac:dyDescent="0.4">
      <c r="A760" s="174"/>
      <c r="E760" s="8"/>
      <c r="G760" s="175" t="s">
        <v>490</v>
      </c>
      <c r="H760" s="174"/>
      <c r="I760" s="176"/>
      <c r="J760" s="176"/>
      <c r="K760" s="197"/>
      <c r="L760" s="197"/>
      <c r="M760" s="197"/>
      <c r="N760" s="197"/>
      <c r="O760" s="197"/>
      <c r="P760" s="197"/>
      <c r="R760" s="198"/>
      <c r="S760" s="174"/>
      <c r="T760" s="174"/>
      <c r="U760" s="174"/>
      <c r="V760" s="174"/>
      <c r="W760" s="174"/>
      <c r="X760" s="174"/>
      <c r="Y760" s="174"/>
      <c r="Z760" s="174"/>
      <c r="AA760" s="174"/>
      <c r="AB760" s="174"/>
      <c r="AC760" s="174"/>
      <c r="AD760" s="174"/>
      <c r="AE760" s="174"/>
      <c r="AF760" s="174"/>
      <c r="AG760" s="174"/>
      <c r="AH760" s="174"/>
      <c r="AI760" s="174"/>
      <c r="AJ760" s="174"/>
      <c r="AK760" s="174"/>
      <c r="AL760" s="174"/>
      <c r="AM760" s="174"/>
      <c r="AN760" s="174"/>
      <c r="AO760" s="174"/>
      <c r="AP760" s="174"/>
      <c r="AQ760" s="174"/>
      <c r="AR760" s="174"/>
      <c r="AS760" s="174"/>
      <c r="AT760" s="174"/>
      <c r="AU760" s="174"/>
      <c r="AV760" s="174"/>
      <c r="AW760" s="174"/>
      <c r="AX760" s="174"/>
      <c r="AY760" s="174"/>
      <c r="AZ760" s="174"/>
      <c r="BA760" s="174"/>
      <c r="BB760" s="174"/>
      <c r="BC760" s="174"/>
      <c r="BD760" s="174"/>
      <c r="BE760" s="174"/>
      <c r="BF760" s="174"/>
      <c r="BG760" s="174"/>
      <c r="BH760" s="174"/>
      <c r="BI760" s="174"/>
      <c r="BJ760" s="174"/>
      <c r="BK760" s="174"/>
      <c r="BL760" s="174"/>
      <c r="BM760" s="174"/>
      <c r="BN760" s="174"/>
      <c r="BO760" s="174"/>
      <c r="BP760" s="174"/>
      <c r="BQ760" s="174"/>
      <c r="BR760" s="174"/>
      <c r="BS760" s="174"/>
      <c r="BT760" s="174"/>
      <c r="BU760" s="174"/>
      <c r="BV760" s="174"/>
      <c r="BW760" s="174"/>
      <c r="BX760" s="174"/>
      <c r="BY760" s="174"/>
      <c r="BZ760" s="174"/>
      <c r="CA760" s="174"/>
      <c r="CB760" s="174"/>
      <c r="CC760" s="174"/>
      <c r="CD760" s="174"/>
      <c r="CE760" s="174"/>
      <c r="CF760" s="174"/>
      <c r="CG760" s="174"/>
      <c r="CH760" s="174"/>
      <c r="CI760" s="174"/>
      <c r="CJ760" s="174"/>
      <c r="CK760" s="174"/>
      <c r="CL760" s="174"/>
      <c r="CN760" s="176"/>
      <c r="CO760" s="174"/>
      <c r="CP760" s="174"/>
      <c r="CQ760" s="174"/>
      <c r="CR760" s="174"/>
      <c r="CS760" s="174"/>
      <c r="CT760" s="174"/>
      <c r="CU760" s="174"/>
      <c r="CV760" s="174"/>
      <c r="CW760" s="174"/>
      <c r="CX760" s="174"/>
      <c r="CY760" s="174"/>
      <c r="CZ760" s="174"/>
      <c r="DA760" s="174"/>
      <c r="DB760" s="174"/>
      <c r="DC760" s="174"/>
      <c r="DD760" s="174"/>
      <c r="DE760" s="174"/>
      <c r="DF760" s="174"/>
      <c r="DG760" s="174"/>
      <c r="DH760" s="174"/>
      <c r="DI760" s="174"/>
      <c r="DJ760" s="174"/>
      <c r="DK760" s="174"/>
      <c r="DL760" s="174"/>
    </row>
    <row r="761" spans="1:116" x14ac:dyDescent="0.4">
      <c r="A761" s="174"/>
      <c r="E761" s="8"/>
      <c r="G761" s="175" t="s">
        <v>492</v>
      </c>
      <c r="H761" s="174"/>
      <c r="I761" s="176"/>
      <c r="J761" s="176"/>
      <c r="K761" s="197"/>
      <c r="L761" s="197"/>
      <c r="M761" s="197"/>
      <c r="N761" s="197"/>
      <c r="O761" s="197"/>
      <c r="P761" s="197"/>
      <c r="R761" s="198"/>
      <c r="S761" s="174"/>
      <c r="T761" s="174"/>
      <c r="U761" s="174"/>
      <c r="V761" s="174"/>
      <c r="W761" s="174"/>
      <c r="X761" s="174"/>
      <c r="Y761" s="174"/>
      <c r="Z761" s="174"/>
      <c r="AA761" s="174"/>
      <c r="AB761" s="174"/>
      <c r="AC761" s="174"/>
      <c r="AD761" s="174"/>
      <c r="AE761" s="174"/>
      <c r="AF761" s="174"/>
      <c r="AG761" s="174"/>
      <c r="AH761" s="174"/>
      <c r="AI761" s="174"/>
      <c r="AJ761" s="174"/>
      <c r="AK761" s="174"/>
      <c r="AL761" s="174"/>
      <c r="AM761" s="174"/>
      <c r="AN761" s="174"/>
      <c r="AO761" s="174"/>
      <c r="AP761" s="174"/>
      <c r="AQ761" s="174"/>
      <c r="AR761" s="174"/>
      <c r="AS761" s="174"/>
      <c r="AT761" s="174"/>
      <c r="AU761" s="174"/>
      <c r="AV761" s="174"/>
      <c r="AW761" s="174"/>
      <c r="AX761" s="174"/>
      <c r="AY761" s="174"/>
      <c r="AZ761" s="174"/>
      <c r="BA761" s="174"/>
      <c r="BB761" s="174"/>
      <c r="BC761" s="174"/>
      <c r="BD761" s="174"/>
      <c r="BE761" s="174"/>
      <c r="BF761" s="174"/>
      <c r="BG761" s="174"/>
      <c r="BH761" s="174"/>
      <c r="BI761" s="174"/>
      <c r="BJ761" s="174"/>
      <c r="BK761" s="174"/>
      <c r="BL761" s="174"/>
      <c r="BM761" s="174"/>
      <c r="BN761" s="174"/>
      <c r="BO761" s="174"/>
      <c r="BP761" s="174"/>
      <c r="BQ761" s="174"/>
      <c r="BR761" s="174"/>
      <c r="BS761" s="174"/>
      <c r="BT761" s="174"/>
      <c r="BU761" s="174"/>
      <c r="BV761" s="174"/>
      <c r="BW761" s="174"/>
      <c r="BX761" s="174"/>
      <c r="BY761" s="174"/>
      <c r="BZ761" s="174"/>
      <c r="CA761" s="174"/>
      <c r="CB761" s="174"/>
      <c r="CC761" s="174"/>
      <c r="CD761" s="174"/>
      <c r="CE761" s="174"/>
      <c r="CF761" s="174"/>
      <c r="CG761" s="174"/>
      <c r="CH761" s="174"/>
      <c r="CI761" s="174"/>
      <c r="CJ761" s="174"/>
      <c r="CK761" s="174"/>
      <c r="CL761" s="174"/>
      <c r="CN761" s="176"/>
      <c r="CO761" s="174"/>
      <c r="CP761" s="174"/>
      <c r="CQ761" s="174"/>
      <c r="CR761" s="174"/>
      <c r="CS761" s="174"/>
      <c r="CT761" s="174"/>
      <c r="CU761" s="174"/>
      <c r="CV761" s="174"/>
      <c r="CW761" s="174"/>
      <c r="CX761" s="174"/>
      <c r="CY761" s="174"/>
      <c r="CZ761" s="174"/>
      <c r="DA761" s="174"/>
      <c r="DB761" s="174"/>
      <c r="DC761" s="174"/>
      <c r="DD761" s="174"/>
      <c r="DE761" s="174"/>
      <c r="DF761" s="174"/>
      <c r="DG761" s="174"/>
      <c r="DH761" s="174"/>
      <c r="DI761" s="174"/>
      <c r="DJ761" s="174"/>
      <c r="DK761" s="174"/>
      <c r="DL761" s="174"/>
    </row>
    <row r="762" spans="1:116" x14ac:dyDescent="0.4">
      <c r="A762" s="174"/>
      <c r="E762" s="8"/>
      <c r="G762" s="175" t="s">
        <v>461</v>
      </c>
      <c r="H762" s="174"/>
      <c r="I762" s="176"/>
      <c r="J762" s="176"/>
      <c r="K762" s="199"/>
      <c r="L762" s="199"/>
      <c r="M762" s="199"/>
      <c r="N762" s="199"/>
      <c r="O762" s="199"/>
      <c r="P762" s="199"/>
      <c r="R762" s="198"/>
      <c r="S762" s="199" t="str">
        <f t="shared" ref="S762:AX762" si="1034">ADDRESS(ROW(S328),COLUMN(S328),2)</f>
        <v>S$328</v>
      </c>
      <c r="T762" s="199" t="str">
        <f t="shared" si="1034"/>
        <v>T$328</v>
      </c>
      <c r="U762" s="199" t="str">
        <f t="shared" si="1034"/>
        <v>U$328</v>
      </c>
      <c r="V762" s="199" t="str">
        <f t="shared" si="1034"/>
        <v>V$328</v>
      </c>
      <c r="W762" s="199" t="str">
        <f t="shared" si="1034"/>
        <v>W$328</v>
      </c>
      <c r="X762" s="199" t="str">
        <f t="shared" si="1034"/>
        <v>X$328</v>
      </c>
      <c r="Y762" s="199" t="str">
        <f t="shared" si="1034"/>
        <v>Y$328</v>
      </c>
      <c r="Z762" s="199" t="str">
        <f t="shared" si="1034"/>
        <v>Z$328</v>
      </c>
      <c r="AA762" s="199" t="str">
        <f t="shared" si="1034"/>
        <v>AA$328</v>
      </c>
      <c r="AB762" s="199" t="str">
        <f t="shared" si="1034"/>
        <v>AB$328</v>
      </c>
      <c r="AC762" s="199" t="str">
        <f t="shared" si="1034"/>
        <v>AC$328</v>
      </c>
      <c r="AD762" s="199" t="str">
        <f t="shared" si="1034"/>
        <v>AD$328</v>
      </c>
      <c r="AE762" s="199" t="str">
        <f t="shared" si="1034"/>
        <v>AE$328</v>
      </c>
      <c r="AF762" s="199" t="str">
        <f t="shared" si="1034"/>
        <v>AF$328</v>
      </c>
      <c r="AG762" s="199" t="str">
        <f t="shared" si="1034"/>
        <v>AG$328</v>
      </c>
      <c r="AH762" s="199" t="str">
        <f t="shared" si="1034"/>
        <v>AH$328</v>
      </c>
      <c r="AI762" s="199" t="str">
        <f t="shared" si="1034"/>
        <v>AI$328</v>
      </c>
      <c r="AJ762" s="199" t="str">
        <f t="shared" si="1034"/>
        <v>AJ$328</v>
      </c>
      <c r="AK762" s="199" t="str">
        <f t="shared" si="1034"/>
        <v>AK$328</v>
      </c>
      <c r="AL762" s="199" t="str">
        <f t="shared" si="1034"/>
        <v>AL$328</v>
      </c>
      <c r="AM762" s="199" t="str">
        <f t="shared" si="1034"/>
        <v>AM$328</v>
      </c>
      <c r="AN762" s="199" t="str">
        <f t="shared" si="1034"/>
        <v>AN$328</v>
      </c>
      <c r="AO762" s="199" t="str">
        <f t="shared" si="1034"/>
        <v>AO$328</v>
      </c>
      <c r="AP762" s="199" t="str">
        <f t="shared" si="1034"/>
        <v>AP$328</v>
      </c>
      <c r="AQ762" s="199" t="str">
        <f t="shared" si="1034"/>
        <v>AQ$328</v>
      </c>
      <c r="AR762" s="199" t="str">
        <f t="shared" si="1034"/>
        <v>AR$328</v>
      </c>
      <c r="AS762" s="199" t="str">
        <f t="shared" si="1034"/>
        <v>AS$328</v>
      </c>
      <c r="AT762" s="199" t="str">
        <f t="shared" si="1034"/>
        <v>AT$328</v>
      </c>
      <c r="AU762" s="199" t="str">
        <f t="shared" si="1034"/>
        <v>AU$328</v>
      </c>
      <c r="AV762" s="199" t="str">
        <f t="shared" si="1034"/>
        <v>AV$328</v>
      </c>
      <c r="AW762" s="199" t="str">
        <f t="shared" si="1034"/>
        <v>AW$328</v>
      </c>
      <c r="AX762" s="199" t="str">
        <f t="shared" si="1034"/>
        <v>AX$328</v>
      </c>
      <c r="AY762" s="199" t="str">
        <f t="shared" ref="AY762:CD762" si="1035">ADDRESS(ROW(AY328),COLUMN(AY328),2)</f>
        <v>AY$328</v>
      </c>
      <c r="AZ762" s="199" t="str">
        <f t="shared" si="1035"/>
        <v>AZ$328</v>
      </c>
      <c r="BA762" s="199" t="str">
        <f t="shared" si="1035"/>
        <v>BA$328</v>
      </c>
      <c r="BB762" s="199" t="str">
        <f t="shared" si="1035"/>
        <v>BB$328</v>
      </c>
      <c r="BC762" s="199" t="str">
        <f t="shared" si="1035"/>
        <v>BC$328</v>
      </c>
      <c r="BD762" s="199" t="str">
        <f t="shared" si="1035"/>
        <v>BD$328</v>
      </c>
      <c r="BE762" s="199" t="str">
        <f t="shared" si="1035"/>
        <v>BE$328</v>
      </c>
      <c r="BF762" s="199" t="str">
        <f t="shared" si="1035"/>
        <v>BF$328</v>
      </c>
      <c r="BG762" s="199" t="str">
        <f t="shared" si="1035"/>
        <v>BG$328</v>
      </c>
      <c r="BH762" s="199" t="str">
        <f t="shared" si="1035"/>
        <v>BH$328</v>
      </c>
      <c r="BI762" s="199" t="str">
        <f t="shared" si="1035"/>
        <v>BI$328</v>
      </c>
      <c r="BJ762" s="199" t="str">
        <f t="shared" si="1035"/>
        <v>BJ$328</v>
      </c>
      <c r="BK762" s="199" t="str">
        <f t="shared" si="1035"/>
        <v>BK$328</v>
      </c>
      <c r="BL762" s="199" t="str">
        <f t="shared" si="1035"/>
        <v>BL$328</v>
      </c>
      <c r="BM762" s="199" t="str">
        <f t="shared" si="1035"/>
        <v>BM$328</v>
      </c>
      <c r="BN762" s="199" t="str">
        <f t="shared" si="1035"/>
        <v>BN$328</v>
      </c>
      <c r="BO762" s="199" t="str">
        <f t="shared" si="1035"/>
        <v>BO$328</v>
      </c>
      <c r="BP762" s="199" t="str">
        <f t="shared" si="1035"/>
        <v>BP$328</v>
      </c>
      <c r="BQ762" s="199" t="str">
        <f t="shared" si="1035"/>
        <v>BQ$328</v>
      </c>
      <c r="BR762" s="199" t="str">
        <f t="shared" si="1035"/>
        <v>BR$328</v>
      </c>
      <c r="BS762" s="199" t="str">
        <f t="shared" si="1035"/>
        <v>BS$328</v>
      </c>
      <c r="BT762" s="199" t="str">
        <f t="shared" si="1035"/>
        <v>BT$328</v>
      </c>
      <c r="BU762" s="199" t="str">
        <f t="shared" si="1035"/>
        <v>BU$328</v>
      </c>
      <c r="BV762" s="199" t="str">
        <f t="shared" si="1035"/>
        <v>BV$328</v>
      </c>
      <c r="BW762" s="199" t="str">
        <f t="shared" si="1035"/>
        <v>BW$328</v>
      </c>
      <c r="BX762" s="199" t="str">
        <f t="shared" si="1035"/>
        <v>BX$328</v>
      </c>
      <c r="BY762" s="199" t="str">
        <f t="shared" si="1035"/>
        <v>BY$328</v>
      </c>
      <c r="BZ762" s="199" t="str">
        <f t="shared" si="1035"/>
        <v>BZ$328</v>
      </c>
      <c r="CA762" s="199" t="str">
        <f t="shared" si="1035"/>
        <v>CA$328</v>
      </c>
      <c r="CB762" s="199" t="str">
        <f t="shared" si="1035"/>
        <v>CB$328</v>
      </c>
      <c r="CC762" s="199" t="str">
        <f t="shared" si="1035"/>
        <v>CC$328</v>
      </c>
      <c r="CD762" s="199" t="str">
        <f t="shared" si="1035"/>
        <v>CD$328</v>
      </c>
      <c r="CE762" s="199" t="str">
        <f t="shared" ref="CE762:DL762" si="1036">ADDRESS(ROW(CE328),COLUMN(CE328),2)</f>
        <v>CE$328</v>
      </c>
      <c r="CF762" s="199" t="str">
        <f t="shared" si="1036"/>
        <v>CF$328</v>
      </c>
      <c r="CG762" s="199" t="str">
        <f t="shared" si="1036"/>
        <v>CG$328</v>
      </c>
      <c r="CH762" s="199" t="str">
        <f t="shared" si="1036"/>
        <v>CH$328</v>
      </c>
      <c r="CI762" s="199" t="str">
        <f t="shared" si="1036"/>
        <v>CI$328</v>
      </c>
      <c r="CJ762" s="199" t="str">
        <f t="shared" si="1036"/>
        <v>CJ$328</v>
      </c>
      <c r="CK762" s="199" t="str">
        <f t="shared" si="1036"/>
        <v>CK$328</v>
      </c>
      <c r="CL762" s="199" t="str">
        <f t="shared" si="1036"/>
        <v>CL$328</v>
      </c>
      <c r="CM762" s="199" t="str">
        <f t="shared" si="1036"/>
        <v>CM$328</v>
      </c>
      <c r="CN762" s="199" t="str">
        <f t="shared" si="1036"/>
        <v>CN$328</v>
      </c>
      <c r="CO762" s="199" t="str">
        <f t="shared" si="1036"/>
        <v>CO$328</v>
      </c>
      <c r="CP762" s="199" t="str">
        <f t="shared" si="1036"/>
        <v>CP$328</v>
      </c>
      <c r="CQ762" s="199" t="str">
        <f t="shared" si="1036"/>
        <v>CQ$328</v>
      </c>
      <c r="CR762" s="199" t="str">
        <f t="shared" si="1036"/>
        <v>CR$328</v>
      </c>
      <c r="CS762" s="199" t="str">
        <f t="shared" si="1036"/>
        <v>CS$328</v>
      </c>
      <c r="CT762" s="199" t="str">
        <f t="shared" si="1036"/>
        <v>CT$328</v>
      </c>
      <c r="CU762" s="199" t="str">
        <f t="shared" si="1036"/>
        <v>CU$328</v>
      </c>
      <c r="CV762" s="199" t="str">
        <f t="shared" si="1036"/>
        <v>CV$328</v>
      </c>
      <c r="CW762" s="199" t="str">
        <f t="shared" si="1036"/>
        <v>CW$328</v>
      </c>
      <c r="CX762" s="199" t="str">
        <f t="shared" si="1036"/>
        <v>CX$328</v>
      </c>
      <c r="CY762" s="199" t="str">
        <f t="shared" si="1036"/>
        <v>CY$328</v>
      </c>
      <c r="CZ762" s="199" t="str">
        <f t="shared" si="1036"/>
        <v>CZ$328</v>
      </c>
      <c r="DA762" s="199" t="str">
        <f t="shared" si="1036"/>
        <v>DA$328</v>
      </c>
      <c r="DB762" s="199" t="str">
        <f t="shared" si="1036"/>
        <v>DB$328</v>
      </c>
      <c r="DC762" s="199" t="str">
        <f t="shared" si="1036"/>
        <v>DC$328</v>
      </c>
      <c r="DD762" s="199" t="str">
        <f t="shared" si="1036"/>
        <v>DD$328</v>
      </c>
      <c r="DE762" s="199" t="str">
        <f t="shared" si="1036"/>
        <v>DE$328</v>
      </c>
      <c r="DF762" s="199" t="str">
        <f t="shared" si="1036"/>
        <v>DF$328</v>
      </c>
      <c r="DG762" s="199" t="str">
        <f t="shared" si="1036"/>
        <v>DG$328</v>
      </c>
      <c r="DH762" s="199" t="str">
        <f t="shared" si="1036"/>
        <v>DH$328</v>
      </c>
      <c r="DI762" s="199" t="str">
        <f t="shared" si="1036"/>
        <v>DI$328</v>
      </c>
      <c r="DJ762" s="199" t="str">
        <f t="shared" si="1036"/>
        <v>DJ$328</v>
      </c>
      <c r="DK762" s="199" t="str">
        <f t="shared" si="1036"/>
        <v>DK$328</v>
      </c>
      <c r="DL762" s="199" t="str">
        <f t="shared" si="1036"/>
        <v>DL$328</v>
      </c>
    </row>
    <row r="763" spans="1:116" x14ac:dyDescent="0.4">
      <c r="A763" s="174"/>
      <c r="E763" s="8"/>
      <c r="G763" s="175" t="s">
        <v>462</v>
      </c>
      <c r="H763" s="200"/>
      <c r="I763" s="201"/>
      <c r="J763" s="201"/>
      <c r="K763" s="199"/>
      <c r="L763" s="199"/>
      <c r="M763" s="199"/>
      <c r="N763" s="199"/>
      <c r="O763" s="199"/>
      <c r="P763" s="199"/>
      <c r="R763" s="202"/>
      <c r="S763" s="339" t="str">
        <f t="shared" ref="S763:CE763" si="1037">S762</f>
        <v>S$328</v>
      </c>
      <c r="T763" s="339" t="str">
        <f t="shared" si="1037"/>
        <v>T$328</v>
      </c>
      <c r="U763" s="339" t="str">
        <f t="shared" si="1037"/>
        <v>U$328</v>
      </c>
      <c r="V763" s="339" t="str">
        <f t="shared" si="1037"/>
        <v>V$328</v>
      </c>
      <c r="W763" s="339" t="str">
        <f t="shared" si="1037"/>
        <v>W$328</v>
      </c>
      <c r="X763" s="339" t="str">
        <f t="shared" si="1037"/>
        <v>X$328</v>
      </c>
      <c r="Y763" s="339" t="str">
        <f t="shared" si="1037"/>
        <v>Y$328</v>
      </c>
      <c r="Z763" s="339" t="str">
        <f t="shared" si="1037"/>
        <v>Z$328</v>
      </c>
      <c r="AA763" s="339" t="str">
        <f t="shared" si="1037"/>
        <v>AA$328</v>
      </c>
      <c r="AB763" s="339" t="str">
        <f t="shared" si="1037"/>
        <v>AB$328</v>
      </c>
      <c r="AC763" s="339" t="str">
        <f t="shared" si="1037"/>
        <v>AC$328</v>
      </c>
      <c r="AD763" s="339" t="str">
        <f t="shared" si="1037"/>
        <v>AD$328</v>
      </c>
      <c r="AE763" s="339" t="str">
        <f t="shared" si="1037"/>
        <v>AE$328</v>
      </c>
      <c r="AF763" s="339" t="str">
        <f t="shared" si="1037"/>
        <v>AF$328</v>
      </c>
      <c r="AG763" s="339" t="str">
        <f t="shared" si="1037"/>
        <v>AG$328</v>
      </c>
      <c r="AH763" s="339" t="str">
        <f t="shared" si="1037"/>
        <v>AH$328</v>
      </c>
      <c r="AI763" s="339" t="str">
        <f t="shared" si="1037"/>
        <v>AI$328</v>
      </c>
      <c r="AJ763" s="339" t="str">
        <f t="shared" si="1037"/>
        <v>AJ$328</v>
      </c>
      <c r="AK763" s="339" t="str">
        <f t="shared" si="1037"/>
        <v>AK$328</v>
      </c>
      <c r="AL763" s="339" t="str">
        <f t="shared" si="1037"/>
        <v>AL$328</v>
      </c>
      <c r="AM763" s="339" t="str">
        <f t="shared" si="1037"/>
        <v>AM$328</v>
      </c>
      <c r="AN763" s="339" t="str">
        <f t="shared" si="1037"/>
        <v>AN$328</v>
      </c>
      <c r="AO763" s="339" t="str">
        <f t="shared" si="1037"/>
        <v>AO$328</v>
      </c>
      <c r="AP763" s="339" t="str">
        <f t="shared" si="1037"/>
        <v>AP$328</v>
      </c>
      <c r="AQ763" s="339" t="str">
        <f t="shared" si="1037"/>
        <v>AQ$328</v>
      </c>
      <c r="AR763" s="339" t="str">
        <f t="shared" si="1037"/>
        <v>AR$328</v>
      </c>
      <c r="AS763" s="339" t="str">
        <f t="shared" si="1037"/>
        <v>AS$328</v>
      </c>
      <c r="AT763" s="339" t="str">
        <f t="shared" si="1037"/>
        <v>AT$328</v>
      </c>
      <c r="AU763" s="339" t="str">
        <f t="shared" si="1037"/>
        <v>AU$328</v>
      </c>
      <c r="AV763" s="339" t="str">
        <f t="shared" si="1037"/>
        <v>AV$328</v>
      </c>
      <c r="AW763" s="339" t="str">
        <f t="shared" si="1037"/>
        <v>AW$328</v>
      </c>
      <c r="AX763" s="339" t="str">
        <f t="shared" si="1037"/>
        <v>AX$328</v>
      </c>
      <c r="AY763" s="339" t="str">
        <f t="shared" si="1037"/>
        <v>AY$328</v>
      </c>
      <c r="AZ763" s="339" t="str">
        <f t="shared" si="1037"/>
        <v>AZ$328</v>
      </c>
      <c r="BA763" s="339" t="str">
        <f t="shared" si="1037"/>
        <v>BA$328</v>
      </c>
      <c r="BB763" s="339" t="str">
        <f t="shared" si="1037"/>
        <v>BB$328</v>
      </c>
      <c r="BC763" s="339" t="str">
        <f t="shared" si="1037"/>
        <v>BC$328</v>
      </c>
      <c r="BD763" s="339" t="str">
        <f t="shared" si="1037"/>
        <v>BD$328</v>
      </c>
      <c r="BE763" s="339" t="str">
        <f t="shared" si="1037"/>
        <v>BE$328</v>
      </c>
      <c r="BF763" s="339" t="str">
        <f t="shared" si="1037"/>
        <v>BF$328</v>
      </c>
      <c r="BG763" s="339" t="str">
        <f t="shared" si="1037"/>
        <v>BG$328</v>
      </c>
      <c r="BH763" s="339" t="str">
        <f t="shared" si="1037"/>
        <v>BH$328</v>
      </c>
      <c r="BI763" s="339" t="str">
        <f t="shared" si="1037"/>
        <v>BI$328</v>
      </c>
      <c r="BJ763" s="339" t="str">
        <f t="shared" si="1037"/>
        <v>BJ$328</v>
      </c>
      <c r="BK763" s="339" t="str">
        <f t="shared" si="1037"/>
        <v>BK$328</v>
      </c>
      <c r="BL763" s="339" t="str">
        <f t="shared" si="1037"/>
        <v>BL$328</v>
      </c>
      <c r="BM763" s="339" t="str">
        <f t="shared" si="1037"/>
        <v>BM$328</v>
      </c>
      <c r="BN763" s="339" t="str">
        <f t="shared" si="1037"/>
        <v>BN$328</v>
      </c>
      <c r="BO763" s="339" t="str">
        <f t="shared" si="1037"/>
        <v>BO$328</v>
      </c>
      <c r="BP763" s="339" t="str">
        <f t="shared" si="1037"/>
        <v>BP$328</v>
      </c>
      <c r="BQ763" s="339" t="str">
        <f t="shared" si="1037"/>
        <v>BQ$328</v>
      </c>
      <c r="BR763" s="339" t="str">
        <f t="shared" si="1037"/>
        <v>BR$328</v>
      </c>
      <c r="BS763" s="339" t="str">
        <f t="shared" si="1037"/>
        <v>BS$328</v>
      </c>
      <c r="BT763" s="339" t="str">
        <f t="shared" si="1037"/>
        <v>BT$328</v>
      </c>
      <c r="BU763" s="339" t="str">
        <f t="shared" si="1037"/>
        <v>BU$328</v>
      </c>
      <c r="BV763" s="339" t="str">
        <f t="shared" si="1037"/>
        <v>BV$328</v>
      </c>
      <c r="BW763" s="339" t="str">
        <f t="shared" si="1037"/>
        <v>BW$328</v>
      </c>
      <c r="BX763" s="339" t="str">
        <f t="shared" si="1037"/>
        <v>BX$328</v>
      </c>
      <c r="BY763" s="339" t="str">
        <f t="shared" si="1037"/>
        <v>BY$328</v>
      </c>
      <c r="BZ763" s="339" t="str">
        <f t="shared" si="1037"/>
        <v>BZ$328</v>
      </c>
      <c r="CA763" s="339" t="str">
        <f t="shared" si="1037"/>
        <v>CA$328</v>
      </c>
      <c r="CB763" s="339" t="str">
        <f t="shared" si="1037"/>
        <v>CB$328</v>
      </c>
      <c r="CC763" s="339" t="str">
        <f t="shared" si="1037"/>
        <v>CC$328</v>
      </c>
      <c r="CD763" s="339" t="str">
        <f t="shared" si="1037"/>
        <v>CD$328</v>
      </c>
      <c r="CE763" s="339" t="str">
        <f t="shared" si="1037"/>
        <v>CE$328</v>
      </c>
      <c r="CF763" s="339" t="str">
        <f t="shared" ref="CF763:DL763" si="1038">CF762</f>
        <v>CF$328</v>
      </c>
      <c r="CG763" s="339" t="str">
        <f t="shared" si="1038"/>
        <v>CG$328</v>
      </c>
      <c r="CH763" s="339" t="str">
        <f t="shared" si="1038"/>
        <v>CH$328</v>
      </c>
      <c r="CI763" s="339" t="str">
        <f t="shared" si="1038"/>
        <v>CI$328</v>
      </c>
      <c r="CJ763" s="339" t="str">
        <f t="shared" si="1038"/>
        <v>CJ$328</v>
      </c>
      <c r="CK763" s="339" t="str">
        <f t="shared" si="1038"/>
        <v>CK$328</v>
      </c>
      <c r="CL763" s="339" t="str">
        <f t="shared" si="1038"/>
        <v>CL$328</v>
      </c>
      <c r="CM763" s="339" t="str">
        <f t="shared" si="1038"/>
        <v>CM$328</v>
      </c>
      <c r="CN763" s="339" t="str">
        <f t="shared" si="1038"/>
        <v>CN$328</v>
      </c>
      <c r="CO763" s="339" t="str">
        <f t="shared" si="1038"/>
        <v>CO$328</v>
      </c>
      <c r="CP763" s="339" t="str">
        <f t="shared" si="1038"/>
        <v>CP$328</v>
      </c>
      <c r="CQ763" s="339" t="str">
        <f t="shared" si="1038"/>
        <v>CQ$328</v>
      </c>
      <c r="CR763" s="339" t="str">
        <f t="shared" si="1038"/>
        <v>CR$328</v>
      </c>
      <c r="CS763" s="339" t="str">
        <f t="shared" si="1038"/>
        <v>CS$328</v>
      </c>
      <c r="CT763" s="339" t="str">
        <f t="shared" si="1038"/>
        <v>CT$328</v>
      </c>
      <c r="CU763" s="339" t="str">
        <f t="shared" si="1038"/>
        <v>CU$328</v>
      </c>
      <c r="CV763" s="339" t="str">
        <f t="shared" si="1038"/>
        <v>CV$328</v>
      </c>
      <c r="CW763" s="339" t="str">
        <f t="shared" si="1038"/>
        <v>CW$328</v>
      </c>
      <c r="CX763" s="339" t="str">
        <f t="shared" si="1038"/>
        <v>CX$328</v>
      </c>
      <c r="CY763" s="339" t="str">
        <f t="shared" si="1038"/>
        <v>CY$328</v>
      </c>
      <c r="CZ763" s="339" t="str">
        <f t="shared" si="1038"/>
        <v>CZ$328</v>
      </c>
      <c r="DA763" s="339" t="str">
        <f t="shared" si="1038"/>
        <v>DA$328</v>
      </c>
      <c r="DB763" s="339" t="str">
        <f t="shared" si="1038"/>
        <v>DB$328</v>
      </c>
      <c r="DC763" s="339" t="str">
        <f t="shared" si="1038"/>
        <v>DC$328</v>
      </c>
      <c r="DD763" s="339" t="str">
        <f t="shared" si="1038"/>
        <v>DD$328</v>
      </c>
      <c r="DE763" s="339" t="str">
        <f t="shared" si="1038"/>
        <v>DE$328</v>
      </c>
      <c r="DF763" s="339" t="str">
        <f t="shared" si="1038"/>
        <v>DF$328</v>
      </c>
      <c r="DG763" s="339" t="str">
        <f t="shared" si="1038"/>
        <v>DG$328</v>
      </c>
      <c r="DH763" s="339" t="str">
        <f t="shared" si="1038"/>
        <v>DH$328</v>
      </c>
      <c r="DI763" s="339" t="str">
        <f t="shared" si="1038"/>
        <v>DI$328</v>
      </c>
      <c r="DJ763" s="339" t="str">
        <f t="shared" si="1038"/>
        <v>DJ$328</v>
      </c>
      <c r="DK763" s="339" t="str">
        <f t="shared" si="1038"/>
        <v>DK$328</v>
      </c>
      <c r="DL763" s="339" t="str">
        <f t="shared" si="1038"/>
        <v>DL$328</v>
      </c>
    </row>
    <row r="764" spans="1:116" x14ac:dyDescent="0.4">
      <c r="A764" s="174"/>
      <c r="E764" s="8"/>
      <c r="G764" s="175" t="s">
        <v>491</v>
      </c>
      <c r="H764" s="200"/>
      <c r="I764" s="201"/>
      <c r="J764" s="201"/>
      <c r="K764" s="202"/>
      <c r="L764" s="202"/>
      <c r="M764" s="202"/>
      <c r="N764" s="202"/>
      <c r="O764" s="202"/>
      <c r="P764" s="202"/>
      <c r="R764" s="202"/>
      <c r="S764" s="199"/>
      <c r="T764" s="199"/>
      <c r="U764" s="199"/>
      <c r="V764" s="199"/>
      <c r="W764" s="199"/>
      <c r="X764" s="199"/>
      <c r="Y764" s="199"/>
      <c r="Z764" s="199"/>
      <c r="AA764" s="199"/>
      <c r="AB764" s="199"/>
      <c r="AC764" s="199"/>
      <c r="AD764" s="199"/>
      <c r="AE764" s="199"/>
      <c r="AF764" s="199"/>
      <c r="AG764" s="199"/>
      <c r="AH764" s="199"/>
      <c r="AI764" s="199"/>
      <c r="AJ764" s="199"/>
      <c r="AK764" s="199"/>
      <c r="AL764" s="199"/>
      <c r="AM764" s="199"/>
      <c r="AN764" s="199"/>
      <c r="AO764" s="199"/>
      <c r="AP764" s="199"/>
      <c r="AQ764" s="199"/>
      <c r="AR764" s="199"/>
      <c r="AS764" s="199"/>
      <c r="AT764" s="199"/>
      <c r="AU764" s="199"/>
      <c r="AV764" s="199"/>
      <c r="AW764" s="199"/>
      <c r="AX764" s="199"/>
      <c r="AY764" s="199"/>
      <c r="AZ764" s="199"/>
      <c r="BA764" s="199"/>
      <c r="BB764" s="199"/>
      <c r="BC764" s="199"/>
      <c r="BD764" s="199"/>
      <c r="BE764" s="199"/>
      <c r="BF764" s="199"/>
      <c r="BG764" s="199"/>
      <c r="BH764" s="199"/>
      <c r="BI764" s="199"/>
      <c r="BJ764" s="199"/>
      <c r="BK764" s="199"/>
      <c r="BL764" s="199"/>
      <c r="BM764" s="199"/>
      <c r="BN764" s="199"/>
      <c r="BO764" s="199"/>
      <c r="BP764" s="199"/>
      <c r="BQ764" s="199"/>
      <c r="BR764" s="199"/>
      <c r="BS764" s="199"/>
      <c r="BT764" s="199"/>
      <c r="BU764" s="199"/>
      <c r="BV764" s="199"/>
      <c r="BW764" s="199"/>
      <c r="BX764" s="199"/>
      <c r="BY764" s="199"/>
      <c r="BZ764" s="199"/>
      <c r="CA764" s="199"/>
      <c r="CB764" s="199"/>
      <c r="CC764" s="199"/>
      <c r="CD764" s="199"/>
      <c r="CE764" s="199"/>
      <c r="CF764" s="199"/>
      <c r="CG764" s="199"/>
      <c r="CH764" s="199"/>
      <c r="CI764" s="199"/>
      <c r="CJ764" s="199"/>
      <c r="CK764" s="199"/>
      <c r="CL764" s="199"/>
      <c r="CN764" s="201"/>
      <c r="CO764" s="199"/>
      <c r="CP764" s="199"/>
      <c r="CQ764" s="199"/>
      <c r="CR764" s="199"/>
      <c r="CS764" s="199"/>
      <c r="CT764" s="199"/>
      <c r="CU764" s="199"/>
      <c r="CV764" s="199"/>
      <c r="CW764" s="199"/>
      <c r="CX764" s="199"/>
      <c r="CY764" s="199"/>
      <c r="CZ764" s="199"/>
      <c r="DA764" s="199"/>
      <c r="DB764" s="199"/>
      <c r="DC764" s="199"/>
      <c r="DD764" s="199"/>
      <c r="DE764" s="199"/>
      <c r="DF764" s="199"/>
      <c r="DG764" s="199"/>
      <c r="DH764" s="199"/>
      <c r="DI764" s="199"/>
      <c r="DJ764" s="199"/>
      <c r="DK764" s="199"/>
      <c r="DL764" s="199"/>
    </row>
    <row r="765" spans="1:116" x14ac:dyDescent="0.4">
      <c r="A765" s="174"/>
      <c r="E765" s="8"/>
      <c r="G765" s="175" t="s">
        <v>505</v>
      </c>
      <c r="H765" s="200"/>
      <c r="I765" s="201"/>
      <c r="J765" s="201"/>
      <c r="K765" s="202"/>
      <c r="L765" s="202"/>
      <c r="M765" s="202"/>
      <c r="N765" s="202"/>
      <c r="O765" s="202"/>
      <c r="P765" s="202"/>
      <c r="R765" s="202"/>
      <c r="S765" s="190"/>
      <c r="T765" s="190"/>
      <c r="U765" s="190"/>
      <c r="V765" s="190"/>
      <c r="W765" s="190"/>
      <c r="X765" s="190"/>
      <c r="Y765" s="190"/>
      <c r="Z765" s="190"/>
      <c r="AA765" s="190"/>
      <c r="AB765" s="190"/>
      <c r="AC765" s="190"/>
      <c r="AD765" s="190"/>
      <c r="AE765" s="190"/>
      <c r="AF765" s="190"/>
      <c r="AG765" s="190"/>
      <c r="AH765" s="190"/>
      <c r="AI765" s="190"/>
      <c r="AJ765" s="190"/>
      <c r="AK765" s="190"/>
      <c r="AL765" s="190"/>
      <c r="AM765" s="190"/>
      <c r="AN765" s="190"/>
      <c r="AO765" s="190"/>
      <c r="AP765" s="190"/>
      <c r="AQ765" s="190"/>
      <c r="AR765" s="190"/>
      <c r="AS765" s="190"/>
      <c r="AT765" s="190"/>
      <c r="AU765" s="190"/>
      <c r="AV765" s="190"/>
      <c r="AW765" s="190"/>
      <c r="AX765" s="190"/>
      <c r="AY765" s="190"/>
      <c r="AZ765" s="190"/>
      <c r="BA765" s="190"/>
      <c r="BB765" s="190"/>
      <c r="BC765" s="190"/>
      <c r="BD765" s="190"/>
      <c r="BE765" s="190"/>
      <c r="BF765" s="190"/>
      <c r="BG765" s="190"/>
      <c r="BH765" s="190"/>
      <c r="BI765" s="190"/>
      <c r="BJ765" s="190"/>
      <c r="BK765" s="190"/>
      <c r="BL765" s="190"/>
      <c r="BM765" s="190"/>
      <c r="BN765" s="190"/>
      <c r="BO765" s="190"/>
      <c r="BP765" s="190"/>
      <c r="BQ765" s="190"/>
      <c r="BR765" s="190"/>
      <c r="BS765" s="190"/>
      <c r="BT765" s="190"/>
      <c r="BU765" s="190"/>
      <c r="BV765" s="190"/>
      <c r="BW765" s="190"/>
      <c r="BX765" s="190"/>
      <c r="BY765" s="190"/>
      <c r="BZ765" s="190"/>
      <c r="CA765" s="190"/>
      <c r="CB765" s="190"/>
      <c r="CC765" s="190"/>
      <c r="CD765" s="190"/>
      <c r="CE765" s="190"/>
      <c r="CF765" s="190"/>
      <c r="CG765" s="190"/>
      <c r="CH765" s="190"/>
      <c r="CI765" s="190"/>
      <c r="CJ765" s="190"/>
      <c r="CK765" s="190"/>
      <c r="CL765" s="190"/>
      <c r="CN765" s="201"/>
      <c r="CO765" s="190"/>
      <c r="CP765" s="190"/>
      <c r="CQ765" s="190"/>
      <c r="CR765" s="190"/>
      <c r="CS765" s="190"/>
      <c r="CT765" s="190"/>
      <c r="CU765" s="190"/>
      <c r="CV765" s="190"/>
      <c r="CW765" s="190"/>
      <c r="CX765" s="190"/>
      <c r="CY765" s="190"/>
      <c r="CZ765" s="190"/>
      <c r="DA765" s="190"/>
      <c r="DB765" s="190"/>
      <c r="DC765" s="190"/>
      <c r="DD765" s="190"/>
      <c r="DE765" s="190"/>
      <c r="DF765" s="190"/>
      <c r="DG765" s="190"/>
      <c r="DH765" s="190"/>
      <c r="DI765" s="190"/>
      <c r="DJ765" s="190"/>
      <c r="DK765" s="190"/>
      <c r="DL765" s="190"/>
    </row>
    <row r="766" spans="1:116" x14ac:dyDescent="0.4">
      <c r="A766" s="174"/>
      <c r="E766" s="8"/>
      <c r="G766" s="175" t="s">
        <v>463</v>
      </c>
      <c r="H766" s="200"/>
      <c r="I766" s="201"/>
      <c r="J766" s="201"/>
      <c r="K766" s="202"/>
      <c r="L766" s="202"/>
      <c r="M766" s="202"/>
      <c r="N766" s="202"/>
      <c r="O766" s="202"/>
      <c r="P766" s="202"/>
      <c r="R766" s="202"/>
      <c r="S766" s="190" t="str">
        <f t="shared" ref="S766:CD766" si="1039">S$22</f>
        <v>S$18</v>
      </c>
      <c r="T766" s="190" t="str">
        <f t="shared" si="1039"/>
        <v>T$18</v>
      </c>
      <c r="U766" s="190" t="str">
        <f t="shared" si="1039"/>
        <v>U$18</v>
      </c>
      <c r="V766" s="190" t="str">
        <f t="shared" si="1039"/>
        <v>V$18</v>
      </c>
      <c r="W766" s="190" t="str">
        <f t="shared" si="1039"/>
        <v>W$18</v>
      </c>
      <c r="X766" s="190" t="str">
        <f t="shared" si="1039"/>
        <v>X$18</v>
      </c>
      <c r="Y766" s="190" t="str">
        <f t="shared" si="1039"/>
        <v>Y$18</v>
      </c>
      <c r="Z766" s="190" t="str">
        <f t="shared" si="1039"/>
        <v>Z$18</v>
      </c>
      <c r="AA766" s="190" t="str">
        <f t="shared" si="1039"/>
        <v>AA$18</v>
      </c>
      <c r="AB766" s="190" t="str">
        <f t="shared" si="1039"/>
        <v>AB$18</v>
      </c>
      <c r="AC766" s="190" t="str">
        <f t="shared" si="1039"/>
        <v>AC$18</v>
      </c>
      <c r="AD766" s="190" t="str">
        <f t="shared" si="1039"/>
        <v>AD$18</v>
      </c>
      <c r="AE766" s="190" t="str">
        <f t="shared" si="1039"/>
        <v>AE$18</v>
      </c>
      <c r="AF766" s="190" t="str">
        <f t="shared" si="1039"/>
        <v>AF$18</v>
      </c>
      <c r="AG766" s="190" t="str">
        <f t="shared" si="1039"/>
        <v>AG$18</v>
      </c>
      <c r="AH766" s="190" t="str">
        <f t="shared" si="1039"/>
        <v>AH$18</v>
      </c>
      <c r="AI766" s="190" t="str">
        <f t="shared" si="1039"/>
        <v>AI$18</v>
      </c>
      <c r="AJ766" s="190" t="str">
        <f t="shared" si="1039"/>
        <v>AJ$18</v>
      </c>
      <c r="AK766" s="190" t="str">
        <f t="shared" si="1039"/>
        <v>AK$18</v>
      </c>
      <c r="AL766" s="190" t="str">
        <f t="shared" si="1039"/>
        <v>AL$18</v>
      </c>
      <c r="AM766" s="190" t="str">
        <f t="shared" si="1039"/>
        <v>AM$18</v>
      </c>
      <c r="AN766" s="190" t="str">
        <f t="shared" si="1039"/>
        <v>AN$18</v>
      </c>
      <c r="AO766" s="190" t="str">
        <f t="shared" si="1039"/>
        <v>AO$18</v>
      </c>
      <c r="AP766" s="190" t="str">
        <f t="shared" si="1039"/>
        <v>AP$18</v>
      </c>
      <c r="AQ766" s="190" t="str">
        <f t="shared" si="1039"/>
        <v>AQ$18</v>
      </c>
      <c r="AR766" s="190" t="str">
        <f t="shared" si="1039"/>
        <v>AR$18</v>
      </c>
      <c r="AS766" s="190" t="str">
        <f t="shared" si="1039"/>
        <v>AS$18</v>
      </c>
      <c r="AT766" s="190" t="str">
        <f t="shared" si="1039"/>
        <v>AT$18</v>
      </c>
      <c r="AU766" s="190" t="str">
        <f t="shared" si="1039"/>
        <v>AU$18</v>
      </c>
      <c r="AV766" s="190" t="str">
        <f t="shared" si="1039"/>
        <v>AV$18</v>
      </c>
      <c r="AW766" s="190" t="str">
        <f t="shared" si="1039"/>
        <v>AW$18</v>
      </c>
      <c r="AX766" s="190" t="str">
        <f t="shared" si="1039"/>
        <v>AX$18</v>
      </c>
      <c r="AY766" s="190" t="str">
        <f t="shared" si="1039"/>
        <v>AY$18</v>
      </c>
      <c r="AZ766" s="190" t="str">
        <f t="shared" si="1039"/>
        <v>AZ$18</v>
      </c>
      <c r="BA766" s="190" t="str">
        <f t="shared" si="1039"/>
        <v>BA$18</v>
      </c>
      <c r="BB766" s="190" t="str">
        <f t="shared" si="1039"/>
        <v>BB$18</v>
      </c>
      <c r="BC766" s="190" t="str">
        <f t="shared" si="1039"/>
        <v>BC$18</v>
      </c>
      <c r="BD766" s="190" t="str">
        <f t="shared" si="1039"/>
        <v>BD$18</v>
      </c>
      <c r="BE766" s="190" t="str">
        <f t="shared" si="1039"/>
        <v>BE$18</v>
      </c>
      <c r="BF766" s="190" t="str">
        <f t="shared" si="1039"/>
        <v>BF$18</v>
      </c>
      <c r="BG766" s="190" t="str">
        <f t="shared" si="1039"/>
        <v>BG$18</v>
      </c>
      <c r="BH766" s="190" t="str">
        <f t="shared" si="1039"/>
        <v>BH$18</v>
      </c>
      <c r="BI766" s="190" t="str">
        <f t="shared" si="1039"/>
        <v>BI$18</v>
      </c>
      <c r="BJ766" s="190" t="str">
        <f t="shared" si="1039"/>
        <v>BJ$18</v>
      </c>
      <c r="BK766" s="190" t="str">
        <f t="shared" si="1039"/>
        <v>BK$18</v>
      </c>
      <c r="BL766" s="190" t="str">
        <f t="shared" si="1039"/>
        <v>BL$18</v>
      </c>
      <c r="BM766" s="190" t="str">
        <f t="shared" si="1039"/>
        <v>BM$18</v>
      </c>
      <c r="BN766" s="190" t="str">
        <f t="shared" si="1039"/>
        <v>BN$18</v>
      </c>
      <c r="BO766" s="190" t="str">
        <f t="shared" si="1039"/>
        <v>BO$18</v>
      </c>
      <c r="BP766" s="190" t="str">
        <f t="shared" si="1039"/>
        <v>BP$18</v>
      </c>
      <c r="BQ766" s="190" t="str">
        <f t="shared" si="1039"/>
        <v>BQ$18</v>
      </c>
      <c r="BR766" s="190" t="str">
        <f t="shared" si="1039"/>
        <v>BR$18</v>
      </c>
      <c r="BS766" s="190" t="str">
        <f t="shared" si="1039"/>
        <v>BS$18</v>
      </c>
      <c r="BT766" s="190" t="str">
        <f t="shared" si="1039"/>
        <v>BT$18</v>
      </c>
      <c r="BU766" s="190" t="str">
        <f t="shared" si="1039"/>
        <v>BU$18</v>
      </c>
      <c r="BV766" s="190" t="str">
        <f t="shared" si="1039"/>
        <v>BV$18</v>
      </c>
      <c r="BW766" s="190" t="str">
        <f t="shared" si="1039"/>
        <v>BW$18</v>
      </c>
      <c r="BX766" s="190" t="str">
        <f t="shared" si="1039"/>
        <v>BX$18</v>
      </c>
      <c r="BY766" s="190" t="str">
        <f t="shared" si="1039"/>
        <v>BY$18</v>
      </c>
      <c r="BZ766" s="190" t="str">
        <f t="shared" si="1039"/>
        <v>BZ$18</v>
      </c>
      <c r="CA766" s="190" t="str">
        <f t="shared" si="1039"/>
        <v>CA$18</v>
      </c>
      <c r="CB766" s="190" t="str">
        <f t="shared" si="1039"/>
        <v>CB$18</v>
      </c>
      <c r="CC766" s="190" t="str">
        <f t="shared" si="1039"/>
        <v>CC$18</v>
      </c>
      <c r="CD766" s="190" t="str">
        <f t="shared" si="1039"/>
        <v>CD$18</v>
      </c>
      <c r="CE766" s="190" t="str">
        <f t="shared" ref="CE766:CL766" si="1040">CE$22</f>
        <v>CE$18</v>
      </c>
      <c r="CF766" s="190" t="str">
        <f t="shared" si="1040"/>
        <v>CF$18</v>
      </c>
      <c r="CG766" s="190" t="str">
        <f t="shared" si="1040"/>
        <v>CG$18</v>
      </c>
      <c r="CH766" s="190" t="str">
        <f t="shared" si="1040"/>
        <v>CH$18</v>
      </c>
      <c r="CI766" s="190" t="str">
        <f t="shared" si="1040"/>
        <v>CI$18</v>
      </c>
      <c r="CJ766" s="190" t="str">
        <f t="shared" si="1040"/>
        <v>CJ$18</v>
      </c>
      <c r="CK766" s="190" t="str">
        <f t="shared" si="1040"/>
        <v>CK$18</v>
      </c>
      <c r="CL766" s="190" t="str">
        <f t="shared" si="1040"/>
        <v>CL$18</v>
      </c>
      <c r="CN766" s="201"/>
      <c r="CO766" s="190" t="str">
        <f t="shared" ref="CO766:DL766" si="1041">CO$22</f>
        <v>CO$18</v>
      </c>
      <c r="CP766" s="190" t="str">
        <f t="shared" si="1041"/>
        <v>CP$18</v>
      </c>
      <c r="CQ766" s="190" t="str">
        <f t="shared" si="1041"/>
        <v>CQ$18</v>
      </c>
      <c r="CR766" s="190" t="str">
        <f t="shared" si="1041"/>
        <v>CR$18</v>
      </c>
      <c r="CS766" s="190" t="str">
        <f t="shared" si="1041"/>
        <v>CS$18</v>
      </c>
      <c r="CT766" s="190" t="str">
        <f t="shared" si="1041"/>
        <v>CT$18</v>
      </c>
      <c r="CU766" s="190" t="str">
        <f t="shared" si="1041"/>
        <v>CU$18</v>
      </c>
      <c r="CV766" s="190" t="str">
        <f t="shared" si="1041"/>
        <v>CV$18</v>
      </c>
      <c r="CW766" s="190" t="str">
        <f t="shared" si="1041"/>
        <v>CW$18</v>
      </c>
      <c r="CX766" s="190" t="str">
        <f t="shared" si="1041"/>
        <v>CX$18</v>
      </c>
      <c r="CY766" s="190" t="str">
        <f t="shared" si="1041"/>
        <v>CY$18</v>
      </c>
      <c r="CZ766" s="190" t="str">
        <f t="shared" si="1041"/>
        <v>CZ$18</v>
      </c>
      <c r="DA766" s="190" t="str">
        <f t="shared" si="1041"/>
        <v>DA$18</v>
      </c>
      <c r="DB766" s="190" t="str">
        <f t="shared" si="1041"/>
        <v>DB$18</v>
      </c>
      <c r="DC766" s="190" t="str">
        <f t="shared" si="1041"/>
        <v>DC$18</v>
      </c>
      <c r="DD766" s="190" t="str">
        <f t="shared" si="1041"/>
        <v>DD$18</v>
      </c>
      <c r="DE766" s="190" t="str">
        <f t="shared" si="1041"/>
        <v>DE$18</v>
      </c>
      <c r="DF766" s="190" t="str">
        <f t="shared" si="1041"/>
        <v>DF$18</v>
      </c>
      <c r="DG766" s="190" t="str">
        <f t="shared" si="1041"/>
        <v>DG$18</v>
      </c>
      <c r="DH766" s="190" t="str">
        <f t="shared" si="1041"/>
        <v>DH$18</v>
      </c>
      <c r="DI766" s="190" t="str">
        <f t="shared" si="1041"/>
        <v>DI$18</v>
      </c>
      <c r="DJ766" s="190" t="str">
        <f t="shared" si="1041"/>
        <v>DJ$18</v>
      </c>
      <c r="DK766" s="190" t="str">
        <f t="shared" si="1041"/>
        <v>DK$18</v>
      </c>
      <c r="DL766" s="190" t="str">
        <f t="shared" si="1041"/>
        <v>DL$18</v>
      </c>
    </row>
    <row r="767" spans="1:116" x14ac:dyDescent="0.4">
      <c r="A767" s="174"/>
      <c r="E767" s="8"/>
      <c r="G767" s="175" t="s">
        <v>464</v>
      </c>
      <c r="H767" s="200"/>
      <c r="I767" s="201"/>
      <c r="J767" s="201"/>
      <c r="K767" s="202"/>
      <c r="L767" s="202"/>
      <c r="M767" s="202"/>
      <c r="N767" s="202"/>
      <c r="O767" s="202"/>
      <c r="P767" s="202"/>
      <c r="R767" s="202"/>
      <c r="S767" s="190" t="str">
        <f t="shared" ref="S767:CD767" si="1042">S$23</f>
        <v>S$19</v>
      </c>
      <c r="T767" s="190" t="str">
        <f t="shared" si="1042"/>
        <v>T$19</v>
      </c>
      <c r="U767" s="190" t="str">
        <f t="shared" si="1042"/>
        <v>U$19</v>
      </c>
      <c r="V767" s="190" t="str">
        <f t="shared" si="1042"/>
        <v>V$19</v>
      </c>
      <c r="W767" s="190" t="str">
        <f t="shared" si="1042"/>
        <v>W$19</v>
      </c>
      <c r="X767" s="190" t="str">
        <f t="shared" si="1042"/>
        <v>X$19</v>
      </c>
      <c r="Y767" s="190" t="str">
        <f t="shared" si="1042"/>
        <v>Y$19</v>
      </c>
      <c r="Z767" s="190" t="str">
        <f t="shared" si="1042"/>
        <v>Z$19</v>
      </c>
      <c r="AA767" s="190" t="str">
        <f t="shared" si="1042"/>
        <v>AA$19</v>
      </c>
      <c r="AB767" s="190" t="str">
        <f t="shared" si="1042"/>
        <v>AB$19</v>
      </c>
      <c r="AC767" s="190" t="str">
        <f t="shared" si="1042"/>
        <v>AC$19</v>
      </c>
      <c r="AD767" s="190" t="str">
        <f t="shared" si="1042"/>
        <v>AD$19</v>
      </c>
      <c r="AE767" s="190" t="str">
        <f t="shared" si="1042"/>
        <v>AE$19</v>
      </c>
      <c r="AF767" s="190" t="str">
        <f t="shared" si="1042"/>
        <v>AF$19</v>
      </c>
      <c r="AG767" s="190" t="str">
        <f t="shared" si="1042"/>
        <v>AG$19</v>
      </c>
      <c r="AH767" s="190" t="str">
        <f t="shared" si="1042"/>
        <v>AH$19</v>
      </c>
      <c r="AI767" s="190" t="str">
        <f t="shared" si="1042"/>
        <v>AI$19</v>
      </c>
      <c r="AJ767" s="190" t="str">
        <f t="shared" si="1042"/>
        <v>AJ$19</v>
      </c>
      <c r="AK767" s="190" t="str">
        <f t="shared" si="1042"/>
        <v>AK$19</v>
      </c>
      <c r="AL767" s="190" t="str">
        <f t="shared" si="1042"/>
        <v>AL$19</v>
      </c>
      <c r="AM767" s="190" t="str">
        <f t="shared" si="1042"/>
        <v>AM$19</v>
      </c>
      <c r="AN767" s="190" t="str">
        <f t="shared" si="1042"/>
        <v>AN$19</v>
      </c>
      <c r="AO767" s="190" t="str">
        <f t="shared" si="1042"/>
        <v>AO$19</v>
      </c>
      <c r="AP767" s="190" t="str">
        <f t="shared" si="1042"/>
        <v>AP$19</v>
      </c>
      <c r="AQ767" s="190" t="str">
        <f t="shared" si="1042"/>
        <v>AQ$19</v>
      </c>
      <c r="AR767" s="190" t="str">
        <f t="shared" si="1042"/>
        <v>AR$19</v>
      </c>
      <c r="AS767" s="190" t="str">
        <f t="shared" si="1042"/>
        <v>AS$19</v>
      </c>
      <c r="AT767" s="190" t="str">
        <f t="shared" si="1042"/>
        <v>AT$19</v>
      </c>
      <c r="AU767" s="190" t="str">
        <f t="shared" si="1042"/>
        <v>AU$19</v>
      </c>
      <c r="AV767" s="190" t="str">
        <f t="shared" si="1042"/>
        <v>AV$19</v>
      </c>
      <c r="AW767" s="190" t="str">
        <f t="shared" si="1042"/>
        <v>AW$19</v>
      </c>
      <c r="AX767" s="190" t="str">
        <f t="shared" si="1042"/>
        <v>AX$19</v>
      </c>
      <c r="AY767" s="190" t="str">
        <f t="shared" si="1042"/>
        <v>AY$19</v>
      </c>
      <c r="AZ767" s="190" t="str">
        <f t="shared" si="1042"/>
        <v>AZ$19</v>
      </c>
      <c r="BA767" s="190" t="str">
        <f t="shared" si="1042"/>
        <v>BA$19</v>
      </c>
      <c r="BB767" s="190" t="str">
        <f t="shared" si="1042"/>
        <v>BB$19</v>
      </c>
      <c r="BC767" s="190" t="str">
        <f t="shared" si="1042"/>
        <v>BC$19</v>
      </c>
      <c r="BD767" s="190" t="str">
        <f t="shared" si="1042"/>
        <v>BD$19</v>
      </c>
      <c r="BE767" s="190" t="str">
        <f t="shared" si="1042"/>
        <v>BE$19</v>
      </c>
      <c r="BF767" s="190" t="str">
        <f t="shared" si="1042"/>
        <v>BF$19</v>
      </c>
      <c r="BG767" s="190" t="str">
        <f t="shared" si="1042"/>
        <v>BG$19</v>
      </c>
      <c r="BH767" s="190" t="str">
        <f t="shared" si="1042"/>
        <v>BH$19</v>
      </c>
      <c r="BI767" s="190" t="str">
        <f t="shared" si="1042"/>
        <v>BI$19</v>
      </c>
      <c r="BJ767" s="190" t="str">
        <f t="shared" si="1042"/>
        <v>BJ$19</v>
      </c>
      <c r="BK767" s="190" t="str">
        <f t="shared" si="1042"/>
        <v>BK$19</v>
      </c>
      <c r="BL767" s="190" t="str">
        <f t="shared" si="1042"/>
        <v>BL$19</v>
      </c>
      <c r="BM767" s="190" t="str">
        <f t="shared" si="1042"/>
        <v>BM$19</v>
      </c>
      <c r="BN767" s="190" t="str">
        <f t="shared" si="1042"/>
        <v>BN$19</v>
      </c>
      <c r="BO767" s="190" t="str">
        <f t="shared" si="1042"/>
        <v>BO$19</v>
      </c>
      <c r="BP767" s="190" t="str">
        <f t="shared" si="1042"/>
        <v>BP$19</v>
      </c>
      <c r="BQ767" s="190" t="str">
        <f t="shared" si="1042"/>
        <v>BQ$19</v>
      </c>
      <c r="BR767" s="190" t="str">
        <f t="shared" si="1042"/>
        <v>BR$19</v>
      </c>
      <c r="BS767" s="190" t="str">
        <f t="shared" si="1042"/>
        <v>BS$19</v>
      </c>
      <c r="BT767" s="190" t="str">
        <f t="shared" si="1042"/>
        <v>BT$19</v>
      </c>
      <c r="BU767" s="190" t="str">
        <f t="shared" si="1042"/>
        <v>BU$19</v>
      </c>
      <c r="BV767" s="190" t="str">
        <f t="shared" si="1042"/>
        <v>BV$19</v>
      </c>
      <c r="BW767" s="190" t="str">
        <f t="shared" si="1042"/>
        <v>BW$19</v>
      </c>
      <c r="BX767" s="190" t="str">
        <f t="shared" si="1042"/>
        <v>BX$19</v>
      </c>
      <c r="BY767" s="190" t="str">
        <f t="shared" si="1042"/>
        <v>BY$19</v>
      </c>
      <c r="BZ767" s="190" t="str">
        <f t="shared" si="1042"/>
        <v>BZ$19</v>
      </c>
      <c r="CA767" s="190" t="str">
        <f t="shared" si="1042"/>
        <v>CA$19</v>
      </c>
      <c r="CB767" s="190" t="str">
        <f t="shared" si="1042"/>
        <v>CB$19</v>
      </c>
      <c r="CC767" s="190" t="str">
        <f t="shared" si="1042"/>
        <v>CC$19</v>
      </c>
      <c r="CD767" s="190" t="str">
        <f t="shared" si="1042"/>
        <v>CD$19</v>
      </c>
      <c r="CE767" s="190" t="str">
        <f t="shared" ref="CE767:CL767" si="1043">CE$23</f>
        <v>CE$19</v>
      </c>
      <c r="CF767" s="190" t="str">
        <f t="shared" si="1043"/>
        <v>CF$19</v>
      </c>
      <c r="CG767" s="190" t="str">
        <f t="shared" si="1043"/>
        <v>CG$19</v>
      </c>
      <c r="CH767" s="190" t="str">
        <f t="shared" si="1043"/>
        <v>CH$19</v>
      </c>
      <c r="CI767" s="190" t="str">
        <f t="shared" si="1043"/>
        <v>CI$19</v>
      </c>
      <c r="CJ767" s="190" t="str">
        <f t="shared" si="1043"/>
        <v>CJ$19</v>
      </c>
      <c r="CK767" s="190" t="str">
        <f t="shared" si="1043"/>
        <v>CK$19</v>
      </c>
      <c r="CL767" s="190" t="str">
        <f t="shared" si="1043"/>
        <v>CL$19</v>
      </c>
      <c r="CN767" s="201"/>
      <c r="CO767" s="190" t="str">
        <f t="shared" ref="CO767:DL767" si="1044">CO$23</f>
        <v>CO$19</v>
      </c>
      <c r="CP767" s="190" t="str">
        <f t="shared" si="1044"/>
        <v>CP$19</v>
      </c>
      <c r="CQ767" s="190" t="str">
        <f t="shared" si="1044"/>
        <v>CQ$19</v>
      </c>
      <c r="CR767" s="190" t="str">
        <f t="shared" si="1044"/>
        <v>CR$19</v>
      </c>
      <c r="CS767" s="190" t="str">
        <f t="shared" si="1044"/>
        <v>CS$19</v>
      </c>
      <c r="CT767" s="190" t="str">
        <f t="shared" si="1044"/>
        <v>CT$19</v>
      </c>
      <c r="CU767" s="190" t="str">
        <f t="shared" si="1044"/>
        <v>CU$19</v>
      </c>
      <c r="CV767" s="190" t="str">
        <f t="shared" si="1044"/>
        <v>CV$19</v>
      </c>
      <c r="CW767" s="190" t="str">
        <f t="shared" si="1044"/>
        <v>CW$19</v>
      </c>
      <c r="CX767" s="190" t="str">
        <f t="shared" si="1044"/>
        <v>CX$19</v>
      </c>
      <c r="CY767" s="190" t="str">
        <f t="shared" si="1044"/>
        <v>CY$19</v>
      </c>
      <c r="CZ767" s="190" t="str">
        <f t="shared" si="1044"/>
        <v>CZ$19</v>
      </c>
      <c r="DA767" s="190" t="str">
        <f t="shared" si="1044"/>
        <v>DA$19</v>
      </c>
      <c r="DB767" s="190" t="str">
        <f t="shared" si="1044"/>
        <v>DB$19</v>
      </c>
      <c r="DC767" s="190" t="str">
        <f t="shared" si="1044"/>
        <v>DC$19</v>
      </c>
      <c r="DD767" s="190" t="str">
        <f t="shared" si="1044"/>
        <v>DD$19</v>
      </c>
      <c r="DE767" s="190" t="str">
        <f t="shared" si="1044"/>
        <v>DE$19</v>
      </c>
      <c r="DF767" s="190" t="str">
        <f t="shared" si="1044"/>
        <v>DF$19</v>
      </c>
      <c r="DG767" s="190" t="str">
        <f t="shared" si="1044"/>
        <v>DG$19</v>
      </c>
      <c r="DH767" s="190" t="str">
        <f t="shared" si="1044"/>
        <v>DH$19</v>
      </c>
      <c r="DI767" s="190" t="str">
        <f t="shared" si="1044"/>
        <v>DI$19</v>
      </c>
      <c r="DJ767" s="190" t="str">
        <f t="shared" si="1044"/>
        <v>DJ$19</v>
      </c>
      <c r="DK767" s="190" t="str">
        <f t="shared" si="1044"/>
        <v>DK$19</v>
      </c>
      <c r="DL767" s="190" t="str">
        <f t="shared" si="1044"/>
        <v>DL$19</v>
      </c>
    </row>
    <row r="768" spans="1:116" x14ac:dyDescent="0.4">
      <c r="A768" s="31" t="s">
        <v>218</v>
      </c>
      <c r="B768" s="31" t="s">
        <v>81</v>
      </c>
      <c r="C768" s="31"/>
      <c r="D768" t="s">
        <v>798</v>
      </c>
      <c r="E768" s="8" t="str">
        <f t="shared" ref="E768:E775" si="1045">ROW()&amp;" "&amp;D768</f>
        <v>768 ORIGINATIONS-PP</v>
      </c>
      <c r="F768" t="s">
        <v>797</v>
      </c>
      <c r="G768" s="66" t="s">
        <v>779</v>
      </c>
      <c r="H768" s="22"/>
      <c r="I768" s="299"/>
      <c r="J768" s="299"/>
      <c r="K768" s="22"/>
      <c r="L768" s="22"/>
      <c r="M768" s="22"/>
      <c r="N768" s="22"/>
      <c r="O768" s="22"/>
      <c r="P768" s="22"/>
      <c r="R768" s="66"/>
      <c r="S768" s="66"/>
      <c r="T768" s="66"/>
      <c r="U768" s="66"/>
      <c r="V768" s="66"/>
      <c r="W768" s="66"/>
      <c r="X768" s="66"/>
      <c r="Y768" s="66"/>
      <c r="Z768" s="66"/>
      <c r="AA768" s="66"/>
      <c r="AB768" s="66"/>
      <c r="AC768" s="66"/>
      <c r="AD768" s="66"/>
      <c r="AE768" s="66"/>
      <c r="AF768" s="66"/>
      <c r="AG768" s="66"/>
      <c r="AH768" s="66"/>
      <c r="AI768" s="66"/>
      <c r="AJ768" s="66"/>
      <c r="AK768" s="66"/>
      <c r="AL768" s="66"/>
      <c r="AM768" s="66"/>
      <c r="AN768" s="66"/>
      <c r="AO768" s="66"/>
      <c r="AP768" s="66"/>
      <c r="AQ768" s="66"/>
      <c r="AR768" s="66"/>
      <c r="AS768" s="66"/>
      <c r="AT768" s="66"/>
      <c r="AU768" s="66"/>
      <c r="AV768" s="66"/>
      <c r="AW768" s="66"/>
      <c r="AX768" s="66"/>
      <c r="AY768" s="66"/>
      <c r="AZ768" s="66"/>
      <c r="BA768" s="66"/>
      <c r="BB768" s="66"/>
      <c r="BC768" s="66"/>
      <c r="BD768" s="66"/>
      <c r="BE768" s="66"/>
      <c r="BF768" s="66"/>
      <c r="BG768" s="66"/>
      <c r="BH768" s="66"/>
      <c r="BI768" s="66"/>
      <c r="BJ768" s="66"/>
      <c r="BK768" s="66"/>
      <c r="BL768" s="66"/>
      <c r="BM768" s="66"/>
      <c r="BN768" s="66"/>
      <c r="BO768" s="66"/>
      <c r="BP768" s="66"/>
      <c r="BQ768" s="66"/>
      <c r="BR768" s="66"/>
      <c r="BS768" s="66"/>
      <c r="BT768" s="66"/>
      <c r="BU768" s="66"/>
      <c r="BV768" s="66"/>
      <c r="BW768" s="66"/>
      <c r="BX768" s="66"/>
      <c r="BY768" s="66"/>
      <c r="BZ768" s="66"/>
      <c r="CA768" s="66"/>
      <c r="CB768" s="66"/>
      <c r="CC768" s="66"/>
      <c r="CD768" s="66"/>
      <c r="CE768" s="66"/>
      <c r="CF768" s="66"/>
      <c r="CG768" s="66"/>
      <c r="CH768" s="66"/>
      <c r="CI768" s="66"/>
      <c r="CJ768" s="66"/>
      <c r="CK768" s="66"/>
      <c r="CL768" s="66"/>
      <c r="CM768" s="66"/>
      <c r="CN768" s="66"/>
      <c r="CO768" s="66"/>
      <c r="CP768" s="66"/>
      <c r="CQ768" s="66"/>
      <c r="CR768" s="66"/>
      <c r="CS768" s="66"/>
      <c r="CT768" s="66"/>
      <c r="CU768" s="66"/>
      <c r="CV768" s="66"/>
      <c r="CW768" s="66"/>
      <c r="CX768" s="66"/>
      <c r="CY768" s="66"/>
      <c r="CZ768" s="66"/>
      <c r="DA768" s="66"/>
      <c r="DB768" s="66"/>
      <c r="DC768" s="66"/>
      <c r="DD768" s="66"/>
      <c r="DE768" s="66"/>
      <c r="DF768" s="66"/>
      <c r="DG768" s="66"/>
      <c r="DH768" s="66"/>
      <c r="DI768" s="66"/>
      <c r="DJ768" s="66"/>
      <c r="DK768" s="66"/>
      <c r="DL768" s="66"/>
    </row>
    <row r="769" spans="1:116" x14ac:dyDescent="0.4">
      <c r="B769" t="s">
        <v>332</v>
      </c>
      <c r="D769" t="s">
        <v>798</v>
      </c>
      <c r="E769" s="8" t="str">
        <f t="shared" si="1045"/>
        <v>769 ORIGINATIONS-PP</v>
      </c>
      <c r="G769" s="95" t="str">
        <f>"% CAGR - "&amp;G776</f>
        <v>% CAGR - (Primary label)</v>
      </c>
      <c r="H769" s="31"/>
      <c r="I769" s="73"/>
      <c r="J769" s="73"/>
      <c r="K769" s="58"/>
      <c r="L769" s="58"/>
      <c r="M769" s="58"/>
      <c r="N769" s="58"/>
      <c r="O769" s="58"/>
      <c r="P769" s="58"/>
      <c r="R769" s="33"/>
      <c r="CM769" s="8"/>
      <c r="CN769" s="8"/>
      <c r="CO769" s="8"/>
      <c r="CP769" s="8"/>
      <c r="CQ769" s="8"/>
      <c r="CR769" s="8"/>
      <c r="CS769" s="8"/>
      <c r="CT769" s="8"/>
      <c r="CU769" s="8"/>
      <c r="CV769" s="8"/>
      <c r="CW769" s="8"/>
      <c r="CX769" s="8"/>
      <c r="CY769" s="8"/>
      <c r="CZ769" s="8"/>
      <c r="DA769" s="8"/>
      <c r="DB769" s="8"/>
      <c r="DC769" s="8"/>
      <c r="DD769" s="8"/>
      <c r="DE769" s="8"/>
      <c r="DF769" s="8"/>
      <c r="DG769" s="8"/>
      <c r="DH769" s="8"/>
      <c r="DI769" s="8"/>
      <c r="DJ769" s="8"/>
      <c r="DK769" s="8"/>
      <c r="DL769" s="8"/>
    </row>
    <row r="770" spans="1:116" x14ac:dyDescent="0.4">
      <c r="D770" t="s">
        <v>798</v>
      </c>
      <c r="E770" s="8" t="str">
        <f t="shared" si="1045"/>
        <v>770 ORIGINATIONS-PP</v>
      </c>
      <c r="G770" s="125"/>
      <c r="H770" s="31"/>
      <c r="I770" s="73"/>
      <c r="J770" s="73"/>
      <c r="K770" s="58"/>
      <c r="L770" s="58"/>
      <c r="M770" s="58"/>
      <c r="N770" s="58"/>
      <c r="O770" s="58"/>
      <c r="P770" s="58"/>
      <c r="R770" s="33"/>
      <c r="CM770" s="8"/>
      <c r="CN770" s="8"/>
      <c r="CO770" s="8"/>
      <c r="CP770" s="8"/>
      <c r="CQ770" s="8"/>
      <c r="CR770" s="8"/>
      <c r="CS770" s="8"/>
      <c r="CT770" s="8"/>
      <c r="CU770" s="8"/>
      <c r="CV770" s="8"/>
      <c r="CW770" s="8"/>
      <c r="CX770" s="8"/>
      <c r="CY770" s="8"/>
      <c r="CZ770" s="8"/>
      <c r="DA770" s="8"/>
      <c r="DB770" s="8"/>
      <c r="DC770" s="8"/>
      <c r="DD770" s="8"/>
      <c r="DE770" s="8"/>
      <c r="DF770" s="8"/>
      <c r="DG770" s="8"/>
      <c r="DH770" s="8"/>
      <c r="DI770" s="8"/>
      <c r="DJ770" s="8"/>
      <c r="DK770" s="8"/>
      <c r="DL770" s="8"/>
    </row>
    <row r="771" spans="1:116" x14ac:dyDescent="0.4">
      <c r="D771" t="s">
        <v>798</v>
      </c>
      <c r="E771" s="8" t="str">
        <f t="shared" si="1045"/>
        <v>771 ORIGINATIONS-PP</v>
      </c>
      <c r="G771" s="95" t="s">
        <v>343</v>
      </c>
      <c r="H771" s="31"/>
      <c r="I771" s="73"/>
      <c r="J771" s="73"/>
      <c r="K771" s="58"/>
      <c r="L771" s="58"/>
      <c r="M771" s="58"/>
      <c r="N771" s="58"/>
      <c r="O771" s="58"/>
      <c r="P771" s="58"/>
      <c r="R771" s="33"/>
      <c r="CM771" s="8"/>
      <c r="CN771" s="8"/>
      <c r="CO771" s="8"/>
      <c r="CP771" s="8"/>
      <c r="CQ771" s="8"/>
      <c r="CR771" s="8"/>
      <c r="CS771" s="8"/>
      <c r="CT771" s="8"/>
      <c r="CU771" s="8"/>
      <c r="CV771" s="8"/>
      <c r="CW771" s="8"/>
      <c r="CX771" s="8"/>
      <c r="CY771" s="8"/>
      <c r="CZ771" s="8"/>
      <c r="DA771" s="8"/>
      <c r="DB771" s="8"/>
      <c r="DC771" s="8"/>
      <c r="DD771" s="8"/>
      <c r="DE771" s="8"/>
      <c r="DF771" s="8"/>
      <c r="DG771" s="8"/>
      <c r="DH771" s="8"/>
      <c r="DI771" s="8"/>
      <c r="DJ771" s="8"/>
      <c r="DK771" s="8"/>
      <c r="DL771" s="8"/>
    </row>
    <row r="772" spans="1:116" x14ac:dyDescent="0.4">
      <c r="A772" s="27"/>
      <c r="B772" s="27"/>
      <c r="C772" s="27"/>
      <c r="D772" t="s">
        <v>798</v>
      </c>
      <c r="E772" s="9" t="str">
        <f t="shared" ref="E772" si="1046">ROW()&amp;" "&amp;D772</f>
        <v>772 ORIGINATIONS-PP</v>
      </c>
      <c r="F772" s="27"/>
      <c r="G772" s="145" t="str">
        <f>"# of "&amp;G777&amp;"s originated"</f>
        <v># of units originated</v>
      </c>
      <c r="H772" s="31"/>
      <c r="I772" s="73"/>
      <c r="J772" s="73"/>
      <c r="K772" s="15">
        <v>100</v>
      </c>
      <c r="L772" s="15">
        <f ca="1">SUMIF($3:$3,L$2,772:772)</f>
        <v>99.999999999999986</v>
      </c>
      <c r="M772" s="15">
        <f ca="1">SUMIF($3:$3,M$2,772:772)</f>
        <v>99.999999999999986</v>
      </c>
      <c r="N772" s="15">
        <f ca="1">SUMIF($3:$3,N$2,772:772)</f>
        <v>99.999999999999986</v>
      </c>
      <c r="O772" s="15">
        <f ca="1">SUMIF($3:$3,O$2,772:772)</f>
        <v>99.999999999999986</v>
      </c>
      <c r="P772" s="15">
        <f ca="1">SUMIF($3:$3,P$2,772:772)</f>
        <v>99.999999999999986</v>
      </c>
      <c r="R772" s="33"/>
      <c r="S772" s="15" cm="1">
        <f t="array" aca="1" ref="S772" ca="1">INDEX($K:$P,ROW(),MATCH($S$3,$K$2:$P$2,0))*(1+INDIRECT(S763))^(YEAR(S$1)-YEAR($S$1))/S$5</f>
        <v>8.3333333333333339</v>
      </c>
      <c r="T772" s="15" cm="1">
        <f t="array" aca="1" ref="T772" ca="1">INDEX($K:$P,ROW(),MATCH($S$3,$K$2:$P$2,0))*(1+INDIRECT(T763))^(YEAR(T$1)-YEAR($S$1))/T$5</f>
        <v>8.3333333333333339</v>
      </c>
      <c r="U772" s="15" cm="1">
        <f t="array" aca="1" ref="U772" ca="1">INDEX($K:$P,ROW(),MATCH($S$3,$K$2:$P$2,0))*(1+INDIRECT(U763))^(YEAR(U$1)-YEAR($S$1))/U$5</f>
        <v>8.3333333333333339</v>
      </c>
      <c r="V772" s="15" cm="1">
        <f t="array" aca="1" ref="V772" ca="1">INDEX($K:$P,ROW(),MATCH($S$3,$K$2:$P$2,0))*(1+INDIRECT(V763))^(YEAR(V$1)-YEAR($S$1))/V$5</f>
        <v>8.3333333333333339</v>
      </c>
      <c r="W772" s="15" cm="1">
        <f t="array" aca="1" ref="W772" ca="1">INDEX($K:$P,ROW(),MATCH($S$3,$K$2:$P$2,0))*(1+INDIRECT(W763))^(YEAR(W$1)-YEAR($S$1))/W$5</f>
        <v>8.3333333333333339</v>
      </c>
      <c r="X772" s="15" cm="1">
        <f t="array" aca="1" ref="X772" ca="1">INDEX($K:$P,ROW(),MATCH($S$3,$K$2:$P$2,0))*(1+INDIRECT(X763))^(YEAR(X$1)-YEAR($S$1))/X$5</f>
        <v>8.3333333333333339</v>
      </c>
      <c r="Y772" s="15" cm="1">
        <f t="array" aca="1" ref="Y772" ca="1">INDEX($K:$P,ROW(),MATCH($S$3,$K$2:$P$2,0))*(1+INDIRECT(Y763))^(YEAR(Y$1)-YEAR($S$1))/Y$5</f>
        <v>8.3333333333333339</v>
      </c>
      <c r="Z772" s="15" cm="1">
        <f t="array" aca="1" ref="Z772" ca="1">INDEX($K:$P,ROW(),MATCH($S$3,$K$2:$P$2,0))*(1+INDIRECT(Z763))^(YEAR(Z$1)-YEAR($S$1))/Z$5</f>
        <v>8.3333333333333339</v>
      </c>
      <c r="AA772" s="15" cm="1">
        <f t="array" aca="1" ref="AA772" ca="1">INDEX($K:$P,ROW(),MATCH($S$3,$K$2:$P$2,0))*(1+INDIRECT(AA763))^(YEAR(AA$1)-YEAR($S$1))/AA$5</f>
        <v>8.3333333333333339</v>
      </c>
      <c r="AB772" s="15" cm="1">
        <f t="array" aca="1" ref="AB772" ca="1">INDEX($K:$P,ROW(),MATCH($S$3,$K$2:$P$2,0))*(1+INDIRECT(AB763))^(YEAR(AB$1)-YEAR($S$1))/AB$5</f>
        <v>8.3333333333333339</v>
      </c>
      <c r="AC772" s="15" cm="1">
        <f t="array" aca="1" ref="AC772" ca="1">INDEX($K:$P,ROW(),MATCH($S$3,$K$2:$P$2,0))*(1+INDIRECT(AC763))^(YEAR(AC$1)-YEAR($S$1))/AC$5</f>
        <v>8.3333333333333339</v>
      </c>
      <c r="AD772" s="15" cm="1">
        <f t="array" aca="1" ref="AD772" ca="1">INDEX($K:$P,ROW(),MATCH($S$3,$K$2:$P$2,0))*(1+INDIRECT(AD763))^(YEAR(AD$1)-YEAR($S$1))/AD$5</f>
        <v>8.3333333333333339</v>
      </c>
      <c r="AE772" s="15" cm="1">
        <f t="array" aca="1" ref="AE772" ca="1">INDEX($K:$P,ROW(),MATCH($S$3,$K$2:$P$2,0))*(1+INDIRECT(AE763))^(YEAR(AE$1)-YEAR($S$1))/AE$5</f>
        <v>8.3333333333333339</v>
      </c>
      <c r="AF772" s="15" cm="1">
        <f t="array" aca="1" ref="AF772" ca="1">INDEX($K:$P,ROW(),MATCH($S$3,$K$2:$P$2,0))*(1+INDIRECT(AF763))^(YEAR(AF$1)-YEAR($S$1))/AF$5</f>
        <v>8.3333333333333339</v>
      </c>
      <c r="AG772" s="15" cm="1">
        <f t="array" aca="1" ref="AG772" ca="1">INDEX($K:$P,ROW(),MATCH($S$3,$K$2:$P$2,0))*(1+INDIRECT(AG763))^(YEAR(AG$1)-YEAR($S$1))/AG$5</f>
        <v>8.3333333333333339</v>
      </c>
      <c r="AH772" s="15" cm="1">
        <f t="array" aca="1" ref="AH772" ca="1">INDEX($K:$P,ROW(),MATCH($S$3,$K$2:$P$2,0))*(1+INDIRECT(AH763))^(YEAR(AH$1)-YEAR($S$1))/AH$5</f>
        <v>8.3333333333333339</v>
      </c>
      <c r="AI772" s="15" cm="1">
        <f t="array" aca="1" ref="AI772" ca="1">INDEX($K:$P,ROW(),MATCH($S$3,$K$2:$P$2,0))*(1+INDIRECT(AI763))^(YEAR(AI$1)-YEAR($S$1))/AI$5</f>
        <v>8.3333333333333339</v>
      </c>
      <c r="AJ772" s="15" cm="1">
        <f t="array" aca="1" ref="AJ772" ca="1">INDEX($K:$P,ROW(),MATCH($S$3,$K$2:$P$2,0))*(1+INDIRECT(AJ763))^(YEAR(AJ$1)-YEAR($S$1))/AJ$5</f>
        <v>8.3333333333333339</v>
      </c>
      <c r="AK772" s="15" cm="1">
        <f t="array" aca="1" ref="AK772" ca="1">INDEX($K:$P,ROW(),MATCH($S$3,$K$2:$P$2,0))*(1+INDIRECT(AK763))^(YEAR(AK$1)-YEAR($S$1))/AK$5</f>
        <v>8.3333333333333339</v>
      </c>
      <c r="AL772" s="15" cm="1">
        <f t="array" aca="1" ref="AL772" ca="1">INDEX($K:$P,ROW(),MATCH($S$3,$K$2:$P$2,0))*(1+INDIRECT(AL763))^(YEAR(AL$1)-YEAR($S$1))/AL$5</f>
        <v>8.3333333333333339</v>
      </c>
      <c r="AM772" s="15" cm="1">
        <f t="array" aca="1" ref="AM772" ca="1">INDEX($K:$P,ROW(),MATCH($S$3,$K$2:$P$2,0))*(1+INDIRECT(AM763))^(YEAR(AM$1)-YEAR($S$1))/AM$5</f>
        <v>8.3333333333333339</v>
      </c>
      <c r="AN772" s="15" cm="1">
        <f t="array" aca="1" ref="AN772" ca="1">INDEX($K:$P,ROW(),MATCH($S$3,$K$2:$P$2,0))*(1+INDIRECT(AN763))^(YEAR(AN$1)-YEAR($S$1))/AN$5</f>
        <v>8.3333333333333339</v>
      </c>
      <c r="AO772" s="15" cm="1">
        <f t="array" aca="1" ref="AO772" ca="1">INDEX($K:$P,ROW(),MATCH($S$3,$K$2:$P$2,0))*(1+INDIRECT(AO763))^(YEAR(AO$1)-YEAR($S$1))/AO$5</f>
        <v>8.3333333333333339</v>
      </c>
      <c r="AP772" s="15" cm="1">
        <f t="array" aca="1" ref="AP772" ca="1">INDEX($K:$P,ROW(),MATCH($S$3,$K$2:$P$2,0))*(1+INDIRECT(AP763))^(YEAR(AP$1)-YEAR($S$1))/AP$5</f>
        <v>8.3333333333333339</v>
      </c>
      <c r="AQ772" s="15" cm="1">
        <f t="array" aca="1" ref="AQ772" ca="1">INDEX($K:$P,ROW(),MATCH($S$3,$K$2:$P$2,0))*(1+INDIRECT(AQ763))^(YEAR(AQ$1)-YEAR($S$1))/AQ$5</f>
        <v>8.3333333333333339</v>
      </c>
      <c r="AR772" s="15" cm="1">
        <f t="array" aca="1" ref="AR772" ca="1">INDEX($K:$P,ROW(),MATCH($S$3,$K$2:$P$2,0))*(1+INDIRECT(AR763))^(YEAR(AR$1)-YEAR($S$1))/AR$5</f>
        <v>8.3333333333333339</v>
      </c>
      <c r="AS772" s="15" cm="1">
        <f t="array" aca="1" ref="AS772" ca="1">INDEX($K:$P,ROW(),MATCH($S$3,$K$2:$P$2,0))*(1+INDIRECT(AS763))^(YEAR(AS$1)-YEAR($S$1))/AS$5</f>
        <v>8.3333333333333339</v>
      </c>
      <c r="AT772" s="15" cm="1">
        <f t="array" aca="1" ref="AT772" ca="1">INDEX($K:$P,ROW(),MATCH($S$3,$K$2:$P$2,0))*(1+INDIRECT(AT763))^(YEAR(AT$1)-YEAR($S$1))/AT$5</f>
        <v>8.3333333333333339</v>
      </c>
      <c r="AU772" s="15" cm="1">
        <f t="array" aca="1" ref="AU772" ca="1">INDEX($K:$P,ROW(),MATCH($S$3,$K$2:$P$2,0))*(1+INDIRECT(AU763))^(YEAR(AU$1)-YEAR($S$1))/AU$5</f>
        <v>8.3333333333333339</v>
      </c>
      <c r="AV772" s="15" cm="1">
        <f t="array" aca="1" ref="AV772" ca="1">INDEX($K:$P,ROW(),MATCH($S$3,$K$2:$P$2,0))*(1+INDIRECT(AV763))^(YEAR(AV$1)-YEAR($S$1))/AV$5</f>
        <v>8.3333333333333339</v>
      </c>
      <c r="AW772" s="15" cm="1">
        <f t="array" aca="1" ref="AW772" ca="1">INDEX($K:$P,ROW(),MATCH($S$3,$K$2:$P$2,0))*(1+INDIRECT(AW763))^(YEAR(AW$1)-YEAR($S$1))/AW$5</f>
        <v>8.3333333333333339</v>
      </c>
      <c r="AX772" s="15" cm="1">
        <f t="array" aca="1" ref="AX772" ca="1">INDEX($K:$P,ROW(),MATCH($S$3,$K$2:$P$2,0))*(1+INDIRECT(AX763))^(YEAR(AX$1)-YEAR($S$1))/AX$5</f>
        <v>8.3333333333333339</v>
      </c>
      <c r="AY772" s="15" cm="1">
        <f t="array" aca="1" ref="AY772" ca="1">INDEX($K:$P,ROW(),MATCH($S$3,$K$2:$P$2,0))*(1+INDIRECT(AY763))^(YEAR(AY$1)-YEAR($S$1))/AY$5</f>
        <v>8.3333333333333339</v>
      </c>
      <c r="AZ772" s="15" cm="1">
        <f t="array" aca="1" ref="AZ772" ca="1">INDEX($K:$P,ROW(),MATCH($S$3,$K$2:$P$2,0))*(1+INDIRECT(AZ763))^(YEAR(AZ$1)-YEAR($S$1))/AZ$5</f>
        <v>8.3333333333333339</v>
      </c>
      <c r="BA772" s="15" cm="1">
        <f t="array" aca="1" ref="BA772" ca="1">INDEX($K:$P,ROW(),MATCH($S$3,$K$2:$P$2,0))*(1+INDIRECT(BA763))^(YEAR(BA$1)-YEAR($S$1))/BA$5</f>
        <v>8.3333333333333339</v>
      </c>
      <c r="BB772" s="15" cm="1">
        <f t="array" aca="1" ref="BB772" ca="1">INDEX($K:$P,ROW(),MATCH($S$3,$K$2:$P$2,0))*(1+INDIRECT(BB763))^(YEAR(BB$1)-YEAR($S$1))/BB$5</f>
        <v>8.3333333333333339</v>
      </c>
      <c r="BC772" s="15" cm="1">
        <f t="array" aca="1" ref="BC772" ca="1">INDEX($K:$P,ROW(),MATCH($S$3,$K$2:$P$2,0))*(1+INDIRECT(BC763))^(YEAR(BC$1)-YEAR($S$1))/BC$5</f>
        <v>8.3333333333333339</v>
      </c>
      <c r="BD772" s="15" cm="1">
        <f t="array" aca="1" ref="BD772" ca="1">INDEX($K:$P,ROW(),MATCH($S$3,$K$2:$P$2,0))*(1+INDIRECT(BD763))^(YEAR(BD$1)-YEAR($S$1))/BD$5</f>
        <v>8.3333333333333339</v>
      </c>
      <c r="BE772" s="15" cm="1">
        <f t="array" aca="1" ref="BE772" ca="1">INDEX($K:$P,ROW(),MATCH($S$3,$K$2:$P$2,0))*(1+INDIRECT(BE763))^(YEAR(BE$1)-YEAR($S$1))/BE$5</f>
        <v>8.3333333333333339</v>
      </c>
      <c r="BF772" s="15" cm="1">
        <f t="array" aca="1" ref="BF772" ca="1">INDEX($K:$P,ROW(),MATCH($S$3,$K$2:$P$2,0))*(1+INDIRECT(BF763))^(YEAR(BF$1)-YEAR($S$1))/BF$5</f>
        <v>8.3333333333333339</v>
      </c>
      <c r="BG772" s="15" cm="1">
        <f t="array" aca="1" ref="BG772" ca="1">INDEX($K:$P,ROW(),MATCH($S$3,$K$2:$P$2,0))*(1+INDIRECT(BG763))^(YEAR(BG$1)-YEAR($S$1))/BG$5</f>
        <v>8.3333333333333339</v>
      </c>
      <c r="BH772" s="15" cm="1">
        <f t="array" aca="1" ref="BH772" ca="1">INDEX($K:$P,ROW(),MATCH($S$3,$K$2:$P$2,0))*(1+INDIRECT(BH763))^(YEAR(BH$1)-YEAR($S$1))/BH$5</f>
        <v>8.3333333333333339</v>
      </c>
      <c r="BI772" s="15" cm="1">
        <f t="array" aca="1" ref="BI772" ca="1">INDEX($K:$P,ROW(),MATCH($S$3,$K$2:$P$2,0))*(1+INDIRECT(BI763))^(YEAR(BI$1)-YEAR($S$1))/BI$5</f>
        <v>8.3333333333333339</v>
      </c>
      <c r="BJ772" s="15" cm="1">
        <f t="array" aca="1" ref="BJ772" ca="1">INDEX($K:$P,ROW(),MATCH($S$3,$K$2:$P$2,0))*(1+INDIRECT(BJ763))^(YEAR(BJ$1)-YEAR($S$1))/BJ$5</f>
        <v>8.3333333333333339</v>
      </c>
      <c r="BK772" s="15" cm="1">
        <f t="array" aca="1" ref="BK772" ca="1">INDEX($K:$P,ROW(),MATCH($S$3,$K$2:$P$2,0))*(1+INDIRECT(BK763))^(YEAR(BK$1)-YEAR($S$1))/BK$5</f>
        <v>8.3333333333333339</v>
      </c>
      <c r="BL772" s="15" cm="1">
        <f t="array" aca="1" ref="BL772" ca="1">INDEX($K:$P,ROW(),MATCH($S$3,$K$2:$P$2,0))*(1+INDIRECT(BL763))^(YEAR(BL$1)-YEAR($S$1))/BL$5</f>
        <v>8.3333333333333339</v>
      </c>
      <c r="BM772" s="15" cm="1">
        <f t="array" aca="1" ref="BM772" ca="1">INDEX($K:$P,ROW(),MATCH($S$3,$K$2:$P$2,0))*(1+INDIRECT(BM763))^(YEAR(BM$1)-YEAR($S$1))/BM$5</f>
        <v>8.3333333333333339</v>
      </c>
      <c r="BN772" s="15" cm="1">
        <f t="array" aca="1" ref="BN772" ca="1">INDEX($K:$P,ROW(),MATCH($S$3,$K$2:$P$2,0))*(1+INDIRECT(BN763))^(YEAR(BN$1)-YEAR($S$1))/BN$5</f>
        <v>8.3333333333333339</v>
      </c>
      <c r="BO772" s="15" cm="1">
        <f t="array" aca="1" ref="BO772" ca="1">INDEX($K:$P,ROW(),MATCH($S$3,$K$2:$P$2,0))*(1+INDIRECT(BO763))^(YEAR(BO$1)-YEAR($S$1))/BO$5</f>
        <v>8.3333333333333339</v>
      </c>
      <c r="BP772" s="15" cm="1">
        <f t="array" aca="1" ref="BP772" ca="1">INDEX($K:$P,ROW(),MATCH($S$3,$K$2:$P$2,0))*(1+INDIRECT(BP763))^(YEAR(BP$1)-YEAR($S$1))/BP$5</f>
        <v>8.3333333333333339</v>
      </c>
      <c r="BQ772" s="15" cm="1">
        <f t="array" aca="1" ref="BQ772" ca="1">INDEX($K:$P,ROW(),MATCH($S$3,$K$2:$P$2,0))*(1+INDIRECT(BQ763))^(YEAR(BQ$1)-YEAR($S$1))/BQ$5</f>
        <v>8.3333333333333339</v>
      </c>
      <c r="BR772" s="15" cm="1">
        <f t="array" aca="1" ref="BR772" ca="1">INDEX($K:$P,ROW(),MATCH($S$3,$K$2:$P$2,0))*(1+INDIRECT(BR763))^(YEAR(BR$1)-YEAR($S$1))/BR$5</f>
        <v>8.3333333333333339</v>
      </c>
      <c r="BS772" s="15" cm="1">
        <f t="array" aca="1" ref="BS772" ca="1">INDEX($K:$P,ROW(),MATCH($S$3,$K$2:$P$2,0))*(1+INDIRECT(BS763))^(YEAR(BS$1)-YEAR($S$1))/BS$5</f>
        <v>8.3333333333333339</v>
      </c>
      <c r="BT772" s="15" cm="1">
        <f t="array" aca="1" ref="BT772" ca="1">INDEX($K:$P,ROW(),MATCH($S$3,$K$2:$P$2,0))*(1+INDIRECT(BT763))^(YEAR(BT$1)-YEAR($S$1))/BT$5</f>
        <v>8.3333333333333339</v>
      </c>
      <c r="BU772" s="15" cm="1">
        <f t="array" aca="1" ref="BU772" ca="1">INDEX($K:$P,ROW(),MATCH($S$3,$K$2:$P$2,0))*(1+INDIRECT(BU763))^(YEAR(BU$1)-YEAR($S$1))/BU$5</f>
        <v>8.3333333333333339</v>
      </c>
      <c r="BV772" s="15" cm="1">
        <f t="array" aca="1" ref="BV772" ca="1">INDEX($K:$P,ROW(),MATCH($S$3,$K$2:$P$2,0))*(1+INDIRECT(BV763))^(YEAR(BV$1)-YEAR($S$1))/BV$5</f>
        <v>8.3333333333333339</v>
      </c>
      <c r="BW772" s="15" cm="1">
        <f t="array" aca="1" ref="BW772" ca="1">INDEX($K:$P,ROW(),MATCH($S$3,$K$2:$P$2,0))*(1+INDIRECT(BW763))^(YEAR(BW$1)-YEAR($S$1))/BW$5</f>
        <v>8.3333333333333339</v>
      </c>
      <c r="BX772" s="15" cm="1">
        <f t="array" aca="1" ref="BX772" ca="1">INDEX($K:$P,ROW(),MATCH($S$3,$K$2:$P$2,0))*(1+INDIRECT(BX763))^(YEAR(BX$1)-YEAR($S$1))/BX$5</f>
        <v>8.3333333333333339</v>
      </c>
      <c r="BY772" s="15" cm="1">
        <f t="array" aca="1" ref="BY772" ca="1">INDEX($K:$P,ROW(),MATCH($S$3,$K$2:$P$2,0))*(1+INDIRECT(BY763))^(YEAR(BY$1)-YEAR($S$1))/BY$5</f>
        <v>8.3333333333333339</v>
      </c>
      <c r="BZ772" s="15" cm="1">
        <f t="array" aca="1" ref="BZ772" ca="1">INDEX($K:$P,ROW(),MATCH($S$3,$K$2:$P$2,0))*(1+INDIRECT(BZ763))^(YEAR(BZ$1)-YEAR($S$1))/BZ$5</f>
        <v>8.3333333333333339</v>
      </c>
      <c r="CA772" s="15" cm="1">
        <f t="array" aca="1" ref="CA772" ca="1">INDEX($K:$P,ROW(),MATCH($S$3,$K$2:$P$2,0))*(1+INDIRECT(CA763))^(YEAR(CA$1)-YEAR($S$1))/CA$5</f>
        <v>8.3333333333333339</v>
      </c>
      <c r="CB772" s="15" cm="1">
        <f t="array" aca="1" ref="CB772" ca="1">INDEX($K:$P,ROW(),MATCH($S$3,$K$2:$P$2,0))*(1+INDIRECT(CB763))^(YEAR(CB$1)-YEAR($S$1))/CB$5</f>
        <v>8.3333333333333339</v>
      </c>
      <c r="CC772" s="15" cm="1">
        <f t="array" aca="1" ref="CC772" ca="1">INDEX($K:$P,ROW(),MATCH($S$3,$K$2:$P$2,0))*(1+INDIRECT(CC763))^(YEAR(CC$1)-YEAR($S$1))/CC$5</f>
        <v>8.3333333333333339</v>
      </c>
      <c r="CD772" s="15" cm="1">
        <f t="array" aca="1" ref="CD772" ca="1">INDEX($K:$P,ROW(),MATCH($S$3,$K$2:$P$2,0))*(1+INDIRECT(CD763))^(YEAR(CD$1)-YEAR($S$1))/CD$5</f>
        <v>8.3333333333333339</v>
      </c>
      <c r="CE772" s="15" cm="1">
        <f t="array" aca="1" ref="CE772" ca="1">INDEX($K:$P,ROW(),MATCH($S$3,$K$2:$P$2,0))*(1+INDIRECT(CE763))^(YEAR(CE$1)-YEAR($S$1))/CE$5</f>
        <v>8.3333333333333339</v>
      </c>
      <c r="CF772" s="15" cm="1">
        <f t="array" aca="1" ref="CF772" ca="1">INDEX($K:$P,ROW(),MATCH($S$3,$K$2:$P$2,0))*(1+INDIRECT(CF763))^(YEAR(CF$1)-YEAR($S$1))/CF$5</f>
        <v>8.3333333333333339</v>
      </c>
      <c r="CG772" s="15" cm="1">
        <f t="array" aca="1" ref="CG772" ca="1">INDEX($K:$P,ROW(),MATCH($S$3,$K$2:$P$2,0))*(1+INDIRECT(CG763))^(YEAR(CG$1)-YEAR($S$1))/CG$5</f>
        <v>8.3333333333333339</v>
      </c>
      <c r="CH772" s="15" cm="1">
        <f t="array" aca="1" ref="CH772" ca="1">INDEX($K:$P,ROW(),MATCH($S$3,$K$2:$P$2,0))*(1+INDIRECT(CH763))^(YEAR(CH$1)-YEAR($S$1))/CH$5</f>
        <v>8.3333333333333339</v>
      </c>
      <c r="CI772" s="15" cm="1">
        <f t="array" aca="1" ref="CI772" ca="1">INDEX($K:$P,ROW(),MATCH($S$3,$K$2:$P$2,0))*(1+INDIRECT(CI763))^(YEAR(CI$1)-YEAR($S$1))/CI$5</f>
        <v>8.3333333333333339</v>
      </c>
      <c r="CJ772" s="15" cm="1">
        <f t="array" aca="1" ref="CJ772" ca="1">INDEX($K:$P,ROW(),MATCH($S$3,$K$2:$P$2,0))*(1+INDIRECT(CJ763))^(YEAR(CJ$1)-YEAR($S$1))/CJ$5</f>
        <v>8.3333333333333339</v>
      </c>
      <c r="CK772" s="15" cm="1">
        <f t="array" aca="1" ref="CK772" ca="1">INDEX($K:$P,ROW(),MATCH($S$3,$K$2:$P$2,0))*(1+INDIRECT(CK763))^(YEAR(CK$1)-YEAR($S$1))/CK$5</f>
        <v>8.3333333333333339</v>
      </c>
      <c r="CL772" s="15" cm="1">
        <f t="array" aca="1" ref="CL772" ca="1">INDEX($K:$P,ROW(),MATCH($S$3,$K$2:$P$2,0))*(1+INDIRECT(CL763))^(YEAR(CL$1)-YEAR($S$1))/CL$5</f>
        <v>8.3333333333333339</v>
      </c>
      <c r="CM772" s="15" t="e" cm="1">
        <f t="array" aca="1" ref="CM772" ca="1">INDEX($K:$P,ROW(),MATCH($S$3,$K$2:$P$2,0))*(1+INDIRECT(CM763))^(YEAR(CM$1)-YEAR($S$1))/CM$5</f>
        <v>#DIV/0!</v>
      </c>
      <c r="CN772" s="15" t="e" cm="1">
        <f t="array" aca="1" ref="CN772" ca="1">INDEX($K:$P,ROW(),MATCH($S$3,$K$2:$P$2,0))*(1+INDIRECT(CN763))^(YEAR(CN$1)-YEAR($S$1))/CN$5</f>
        <v>#VALUE!</v>
      </c>
      <c r="CO772" s="15" t="e" cm="1">
        <f t="array" aca="1" ref="CO772" ca="1">INDEX($K:$P,ROW(),MATCH($S$3,$K$2:$P$2,0))*(1+INDIRECT(CO763))^(YEAR(CO$1)-YEAR($S$1))/CO$5</f>
        <v>#VALUE!</v>
      </c>
      <c r="CP772" s="15" t="e" cm="1">
        <f t="array" aca="1" ref="CP772" ca="1">INDEX($K:$P,ROW(),MATCH($S$3,$K$2:$P$2,0))*(1+INDIRECT(CP763))^(YEAR(CP$1)-YEAR($S$1))/CP$5</f>
        <v>#VALUE!</v>
      </c>
      <c r="CQ772" s="15" t="e" cm="1">
        <f t="array" aca="1" ref="CQ772" ca="1">INDEX($K:$P,ROW(),MATCH($S$3,$K$2:$P$2,0))*(1+INDIRECT(CQ763))^(YEAR(CQ$1)-YEAR($S$1))/CQ$5</f>
        <v>#VALUE!</v>
      </c>
      <c r="CR772" s="15" t="e" cm="1">
        <f t="array" aca="1" ref="CR772" ca="1">INDEX($K:$P,ROW(),MATCH($S$3,$K$2:$P$2,0))*(1+INDIRECT(CR763))^(YEAR(CR$1)-YEAR($S$1))/CR$5</f>
        <v>#VALUE!</v>
      </c>
      <c r="CS772" s="15" t="e" cm="1">
        <f t="array" aca="1" ref="CS772" ca="1">INDEX($K:$P,ROW(),MATCH($S$3,$K$2:$P$2,0))*(1+INDIRECT(CS763))^(YEAR(CS$1)-YEAR($S$1))/CS$5</f>
        <v>#VALUE!</v>
      </c>
      <c r="CT772" s="15" t="e" cm="1">
        <f t="array" aca="1" ref="CT772" ca="1">INDEX($K:$P,ROW(),MATCH($S$3,$K$2:$P$2,0))*(1+INDIRECT(CT763))^(YEAR(CT$1)-YEAR($S$1))/CT$5</f>
        <v>#VALUE!</v>
      </c>
      <c r="CU772" s="15" t="e" cm="1">
        <f t="array" aca="1" ref="CU772" ca="1">INDEX($K:$P,ROW(),MATCH($S$3,$K$2:$P$2,0))*(1+INDIRECT(CU763))^(YEAR(CU$1)-YEAR($S$1))/CU$5</f>
        <v>#VALUE!</v>
      </c>
      <c r="CV772" s="15" t="e" cm="1">
        <f t="array" aca="1" ref="CV772" ca="1">INDEX($K:$P,ROW(),MATCH($S$3,$K$2:$P$2,0))*(1+INDIRECT(CV763))^(YEAR(CV$1)-YEAR($S$1))/CV$5</f>
        <v>#VALUE!</v>
      </c>
      <c r="CW772" s="15" t="e" cm="1">
        <f t="array" aca="1" ref="CW772" ca="1">INDEX($K:$P,ROW(),MATCH($S$3,$K$2:$P$2,0))*(1+INDIRECT(CW763))^(YEAR(CW$1)-YEAR($S$1))/CW$5</f>
        <v>#VALUE!</v>
      </c>
      <c r="CX772" s="15" t="e" cm="1">
        <f t="array" aca="1" ref="CX772" ca="1">INDEX($K:$P,ROW(),MATCH($S$3,$K$2:$P$2,0))*(1+INDIRECT(CX763))^(YEAR(CX$1)-YEAR($S$1))/CX$5</f>
        <v>#VALUE!</v>
      </c>
      <c r="CY772" s="15" t="e" cm="1">
        <f t="array" aca="1" ref="CY772" ca="1">INDEX($K:$P,ROW(),MATCH($S$3,$K$2:$P$2,0))*(1+INDIRECT(CY763))^(YEAR(CY$1)-YEAR($S$1))/CY$5</f>
        <v>#VALUE!</v>
      </c>
      <c r="CZ772" s="15" t="e" cm="1">
        <f t="array" aca="1" ref="CZ772" ca="1">INDEX($K:$P,ROW(),MATCH($S$3,$K$2:$P$2,0))*(1+INDIRECT(CZ763))^(YEAR(CZ$1)-YEAR($S$1))/CZ$5</f>
        <v>#VALUE!</v>
      </c>
      <c r="DA772" s="15" t="e" cm="1">
        <f t="array" aca="1" ref="DA772" ca="1">INDEX($K:$P,ROW(),MATCH($S$3,$K$2:$P$2,0))*(1+INDIRECT(DA763))^(YEAR(DA$1)-YEAR($S$1))/DA$5</f>
        <v>#VALUE!</v>
      </c>
      <c r="DB772" s="15" t="e" cm="1">
        <f t="array" aca="1" ref="DB772" ca="1">INDEX($K:$P,ROW(),MATCH($S$3,$K$2:$P$2,0))*(1+INDIRECT(DB763))^(YEAR(DB$1)-YEAR($S$1))/DB$5</f>
        <v>#VALUE!</v>
      </c>
      <c r="DC772" s="15" t="e" cm="1">
        <f t="array" aca="1" ref="DC772" ca="1">INDEX($K:$P,ROW(),MATCH($S$3,$K$2:$P$2,0))*(1+INDIRECT(DC763))^(YEAR(DC$1)-YEAR($S$1))/DC$5</f>
        <v>#VALUE!</v>
      </c>
      <c r="DD772" s="15" t="e" cm="1">
        <f t="array" aca="1" ref="DD772" ca="1">INDEX($K:$P,ROW(),MATCH($S$3,$K$2:$P$2,0))*(1+INDIRECT(DD763))^(YEAR(DD$1)-YEAR($S$1))/DD$5</f>
        <v>#VALUE!</v>
      </c>
      <c r="DE772" s="15" t="e" cm="1">
        <f t="array" aca="1" ref="DE772" ca="1">INDEX($K:$P,ROW(),MATCH($S$3,$K$2:$P$2,0))*(1+INDIRECT(DE763))^(YEAR(DE$1)-YEAR($S$1))/DE$5</f>
        <v>#VALUE!</v>
      </c>
      <c r="DF772" s="15" t="e" cm="1">
        <f t="array" aca="1" ref="DF772" ca="1">INDEX($K:$P,ROW(),MATCH($S$3,$K$2:$P$2,0))*(1+INDIRECT(DF763))^(YEAR(DF$1)-YEAR($S$1))/DF$5</f>
        <v>#VALUE!</v>
      </c>
      <c r="DG772" s="15" t="e" cm="1">
        <f t="array" aca="1" ref="DG772" ca="1">INDEX($K:$P,ROW(),MATCH($S$3,$K$2:$P$2,0))*(1+INDIRECT(DG763))^(YEAR(DG$1)-YEAR($S$1))/DG$5</f>
        <v>#VALUE!</v>
      </c>
      <c r="DH772" s="15" t="e" cm="1">
        <f t="array" aca="1" ref="DH772" ca="1">INDEX($K:$P,ROW(),MATCH($S$3,$K$2:$P$2,0))*(1+INDIRECT(DH763))^(YEAR(DH$1)-YEAR($S$1))/DH$5</f>
        <v>#VALUE!</v>
      </c>
      <c r="DI772" s="15" t="e" cm="1">
        <f t="array" aca="1" ref="DI772" ca="1">INDEX($K:$P,ROW(),MATCH($S$3,$K$2:$P$2,0))*(1+INDIRECT(DI763))^(YEAR(DI$1)-YEAR($S$1))/DI$5</f>
        <v>#VALUE!</v>
      </c>
      <c r="DJ772" s="15" t="e" cm="1">
        <f t="array" aca="1" ref="DJ772" ca="1">INDEX($K:$P,ROW(),MATCH($S$3,$K$2:$P$2,0))*(1+INDIRECT(DJ763))^(YEAR(DJ$1)-YEAR($S$1))/DJ$5</f>
        <v>#VALUE!</v>
      </c>
      <c r="DK772" s="15" t="e" cm="1">
        <f t="array" aca="1" ref="DK772" ca="1">INDEX($K:$P,ROW(),MATCH($S$3,$K$2:$P$2,0))*(1+INDIRECT(DK763))^(YEAR(DK$1)-YEAR($S$1))/DK$5</f>
        <v>#VALUE!</v>
      </c>
      <c r="DL772" s="15" t="e" cm="1">
        <f t="array" aca="1" ref="DL772" ca="1">INDEX($K:$P,ROW(),MATCH($S$3,$K$2:$P$2,0))*(1+INDIRECT(DL763))^(YEAR(DL$1)-YEAR($S$1))/DL$5</f>
        <v>#VALUE!</v>
      </c>
    </row>
    <row r="773" spans="1:116" x14ac:dyDescent="0.4">
      <c r="D773" t="s">
        <v>798</v>
      </c>
      <c r="E773" s="8" t="str">
        <f t="shared" si="1045"/>
        <v>773 ORIGINATIONS-PP</v>
      </c>
      <c r="G773" s="145" t="str">
        <f>"Price/"&amp;G777</f>
        <v>Price/unit</v>
      </c>
      <c r="H773" s="31"/>
      <c r="I773" s="73"/>
      <c r="J773" s="73"/>
      <c r="K773" s="139">
        <v>20</v>
      </c>
      <c r="L773" s="139">
        <v>20</v>
      </c>
      <c r="M773" s="139">
        <v>20</v>
      </c>
      <c r="N773" s="139">
        <v>20</v>
      </c>
      <c r="O773" s="139">
        <v>20</v>
      </c>
      <c r="P773" s="139">
        <v>20</v>
      </c>
      <c r="R773" s="33"/>
      <c r="S773" s="140" cm="1">
        <f t="array" ref="S773">INDEX($K:$P,ROW(),MATCH(S$3,$K$2:$P$2,0))</f>
        <v>20</v>
      </c>
      <c r="T773" s="140" cm="1">
        <f t="array" ref="T773">INDEX($K:$P,ROW(),MATCH(T$3,$K$2:$P$2,0))</f>
        <v>20</v>
      </c>
      <c r="U773" s="140" cm="1">
        <f t="array" ref="U773">INDEX($K:$P,ROW(),MATCH(U$3,$K$2:$P$2,0))</f>
        <v>20</v>
      </c>
      <c r="V773" s="140" cm="1">
        <f t="array" ref="V773">INDEX($K:$P,ROW(),MATCH(V$3,$K$2:$P$2,0))</f>
        <v>20</v>
      </c>
      <c r="W773" s="140" cm="1">
        <f t="array" ref="W773">INDEX($K:$P,ROW(),MATCH(W$3,$K$2:$P$2,0))</f>
        <v>20</v>
      </c>
      <c r="X773" s="140" cm="1">
        <f t="array" ref="X773">INDEX($K:$P,ROW(),MATCH(X$3,$K$2:$P$2,0))</f>
        <v>20</v>
      </c>
      <c r="Y773" s="140" cm="1">
        <f t="array" ref="Y773">INDEX($K:$P,ROW(),MATCH(Y$3,$K$2:$P$2,0))</f>
        <v>20</v>
      </c>
      <c r="Z773" s="140" cm="1">
        <f t="array" ref="Z773">INDEX($K:$P,ROW(),MATCH(Z$3,$K$2:$P$2,0))</f>
        <v>20</v>
      </c>
      <c r="AA773" s="140" cm="1">
        <f t="array" ref="AA773">INDEX($K:$P,ROW(),MATCH(AA$3,$K$2:$P$2,0))</f>
        <v>20</v>
      </c>
      <c r="AB773" s="140" cm="1">
        <f t="array" ref="AB773">INDEX($K:$P,ROW(),MATCH(AB$3,$K$2:$P$2,0))</f>
        <v>20</v>
      </c>
      <c r="AC773" s="140" cm="1">
        <f t="array" ref="AC773">INDEX($K:$P,ROW(),MATCH(AC$3,$K$2:$P$2,0))</f>
        <v>20</v>
      </c>
      <c r="AD773" s="140" cm="1">
        <f t="array" ref="AD773">INDEX($K:$P,ROW(),MATCH(AD$3,$K$2:$P$2,0))</f>
        <v>20</v>
      </c>
      <c r="AE773" s="140" cm="1">
        <f t="array" ref="AE773">INDEX($K:$P,ROW(),MATCH(AE$3,$K$2:$P$2,0))</f>
        <v>20</v>
      </c>
      <c r="AF773" s="140" cm="1">
        <f t="array" ref="AF773">INDEX($K:$P,ROW(),MATCH(AF$3,$K$2:$P$2,0))</f>
        <v>20</v>
      </c>
      <c r="AG773" s="140" cm="1">
        <f t="array" ref="AG773">INDEX($K:$P,ROW(),MATCH(AG$3,$K$2:$P$2,0))</f>
        <v>20</v>
      </c>
      <c r="AH773" s="140" cm="1">
        <f t="array" ref="AH773">INDEX($K:$P,ROW(),MATCH(AH$3,$K$2:$P$2,0))</f>
        <v>20</v>
      </c>
      <c r="AI773" s="140" cm="1">
        <f t="array" ref="AI773">INDEX($K:$P,ROW(),MATCH(AI$3,$K$2:$P$2,0))</f>
        <v>20</v>
      </c>
      <c r="AJ773" s="140" cm="1">
        <f t="array" ref="AJ773">INDEX($K:$P,ROW(),MATCH(AJ$3,$K$2:$P$2,0))</f>
        <v>20</v>
      </c>
      <c r="AK773" s="140" cm="1">
        <f t="array" ref="AK773">INDEX($K:$P,ROW(),MATCH(AK$3,$K$2:$P$2,0))</f>
        <v>20</v>
      </c>
      <c r="AL773" s="140" cm="1">
        <f t="array" ref="AL773">INDEX($K:$P,ROW(),MATCH(AL$3,$K$2:$P$2,0))</f>
        <v>20</v>
      </c>
      <c r="AM773" s="140" cm="1">
        <f t="array" ref="AM773">INDEX($K:$P,ROW(),MATCH(AM$3,$K$2:$P$2,0))</f>
        <v>20</v>
      </c>
      <c r="AN773" s="140" cm="1">
        <f t="array" ref="AN773">INDEX($K:$P,ROW(),MATCH(AN$3,$K$2:$P$2,0))</f>
        <v>20</v>
      </c>
      <c r="AO773" s="140" cm="1">
        <f t="array" ref="AO773">INDEX($K:$P,ROW(),MATCH(AO$3,$K$2:$P$2,0))</f>
        <v>20</v>
      </c>
      <c r="AP773" s="140" cm="1">
        <f t="array" ref="AP773">INDEX($K:$P,ROW(),MATCH(AP$3,$K$2:$P$2,0))</f>
        <v>20</v>
      </c>
      <c r="AQ773" s="140" cm="1">
        <f t="array" ref="AQ773">INDEX($K:$P,ROW(),MATCH(AQ$3,$K$2:$P$2,0))</f>
        <v>20</v>
      </c>
      <c r="AR773" s="140" cm="1">
        <f t="array" ref="AR773">INDEX($K:$P,ROW(),MATCH(AR$3,$K$2:$P$2,0))</f>
        <v>20</v>
      </c>
      <c r="AS773" s="140" cm="1">
        <f t="array" ref="AS773">INDEX($K:$P,ROW(),MATCH(AS$3,$K$2:$P$2,0))</f>
        <v>20</v>
      </c>
      <c r="AT773" s="140" cm="1">
        <f t="array" ref="AT773">INDEX($K:$P,ROW(),MATCH(AT$3,$K$2:$P$2,0))</f>
        <v>20</v>
      </c>
      <c r="AU773" s="140" cm="1">
        <f t="array" ref="AU773">INDEX($K:$P,ROW(),MATCH(AU$3,$K$2:$P$2,0))</f>
        <v>20</v>
      </c>
      <c r="AV773" s="140" cm="1">
        <f t="array" ref="AV773">INDEX($K:$P,ROW(),MATCH(AV$3,$K$2:$P$2,0))</f>
        <v>20</v>
      </c>
      <c r="AW773" s="140" cm="1">
        <f t="array" ref="AW773">INDEX($K:$P,ROW(),MATCH(AW$3,$K$2:$P$2,0))</f>
        <v>20</v>
      </c>
      <c r="AX773" s="140" cm="1">
        <f t="array" ref="AX773">INDEX($K:$P,ROW(),MATCH(AX$3,$K$2:$P$2,0))</f>
        <v>20</v>
      </c>
      <c r="AY773" s="140" cm="1">
        <f t="array" ref="AY773">INDEX($K:$P,ROW(),MATCH(AY$3,$K$2:$P$2,0))</f>
        <v>20</v>
      </c>
      <c r="AZ773" s="140" cm="1">
        <f t="array" ref="AZ773">INDEX($K:$P,ROW(),MATCH(AZ$3,$K$2:$P$2,0))</f>
        <v>20</v>
      </c>
      <c r="BA773" s="140" cm="1">
        <f t="array" ref="BA773">INDEX($K:$P,ROW(),MATCH(BA$3,$K$2:$P$2,0))</f>
        <v>20</v>
      </c>
      <c r="BB773" s="140" cm="1">
        <f t="array" ref="BB773">INDEX($K:$P,ROW(),MATCH(BB$3,$K$2:$P$2,0))</f>
        <v>20</v>
      </c>
      <c r="BC773" s="140" cm="1">
        <f t="array" ref="BC773">INDEX($K:$P,ROW(),MATCH(BC$3,$K$2:$P$2,0))</f>
        <v>20</v>
      </c>
      <c r="BD773" s="140" cm="1">
        <f t="array" ref="BD773">INDEX($K:$P,ROW(),MATCH(BD$3,$K$2:$P$2,0))</f>
        <v>20</v>
      </c>
      <c r="BE773" s="140" cm="1">
        <f t="array" ref="BE773">INDEX($K:$P,ROW(),MATCH(BE$3,$K$2:$P$2,0))</f>
        <v>20</v>
      </c>
      <c r="BF773" s="140" cm="1">
        <f t="array" ref="BF773">INDEX($K:$P,ROW(),MATCH(BF$3,$K$2:$P$2,0))</f>
        <v>20</v>
      </c>
      <c r="BG773" s="140" cm="1">
        <f t="array" ref="BG773">INDEX($K:$P,ROW(),MATCH(BG$3,$K$2:$P$2,0))</f>
        <v>20</v>
      </c>
      <c r="BH773" s="140" cm="1">
        <f t="array" ref="BH773">INDEX($K:$P,ROW(),MATCH(BH$3,$K$2:$P$2,0))</f>
        <v>20</v>
      </c>
      <c r="BI773" s="140" cm="1">
        <f t="array" ref="BI773">INDEX($K:$P,ROW(),MATCH(BI$3,$K$2:$P$2,0))</f>
        <v>20</v>
      </c>
      <c r="BJ773" s="140" cm="1">
        <f t="array" ref="BJ773">INDEX($K:$P,ROW(),MATCH(BJ$3,$K$2:$P$2,0))</f>
        <v>20</v>
      </c>
      <c r="BK773" s="140" cm="1">
        <f t="array" ref="BK773">INDEX($K:$P,ROW(),MATCH(BK$3,$K$2:$P$2,0))</f>
        <v>20</v>
      </c>
      <c r="BL773" s="140" cm="1">
        <f t="array" ref="BL773">INDEX($K:$P,ROW(),MATCH(BL$3,$K$2:$P$2,0))</f>
        <v>20</v>
      </c>
      <c r="BM773" s="140" cm="1">
        <f t="array" ref="BM773">INDEX($K:$P,ROW(),MATCH(BM$3,$K$2:$P$2,0))</f>
        <v>20</v>
      </c>
      <c r="BN773" s="140" cm="1">
        <f t="array" ref="BN773">INDEX($K:$P,ROW(),MATCH(BN$3,$K$2:$P$2,0))</f>
        <v>20</v>
      </c>
      <c r="BO773" s="140" cm="1">
        <f t="array" ref="BO773">INDEX($K:$P,ROW(),MATCH(BO$3,$K$2:$P$2,0))</f>
        <v>20</v>
      </c>
      <c r="BP773" s="140" cm="1">
        <f t="array" ref="BP773">INDEX($K:$P,ROW(),MATCH(BP$3,$K$2:$P$2,0))</f>
        <v>20</v>
      </c>
      <c r="BQ773" s="140" cm="1">
        <f t="array" ref="BQ773">INDEX($K:$P,ROW(),MATCH(BQ$3,$K$2:$P$2,0))</f>
        <v>20</v>
      </c>
      <c r="BR773" s="140" cm="1">
        <f t="array" ref="BR773">INDEX($K:$P,ROW(),MATCH(BR$3,$K$2:$P$2,0))</f>
        <v>20</v>
      </c>
      <c r="BS773" s="140" cm="1">
        <f t="array" ref="BS773">INDEX($K:$P,ROW(),MATCH(BS$3,$K$2:$P$2,0))</f>
        <v>20</v>
      </c>
      <c r="BT773" s="140" cm="1">
        <f t="array" ref="BT773">INDEX($K:$P,ROW(),MATCH(BT$3,$K$2:$P$2,0))</f>
        <v>20</v>
      </c>
      <c r="BU773" s="140" cm="1">
        <f t="array" ref="BU773">INDEX($K:$P,ROW(),MATCH(BU$3,$K$2:$P$2,0))</f>
        <v>20</v>
      </c>
      <c r="BV773" s="140" cm="1">
        <f t="array" ref="BV773">INDEX($K:$P,ROW(),MATCH(BV$3,$K$2:$P$2,0))</f>
        <v>20</v>
      </c>
      <c r="BW773" s="140" cm="1">
        <f t="array" ref="BW773">INDEX($K:$P,ROW(),MATCH(BW$3,$K$2:$P$2,0))</f>
        <v>20</v>
      </c>
      <c r="BX773" s="140" cm="1">
        <f t="array" ref="BX773">INDEX($K:$P,ROW(),MATCH(BX$3,$K$2:$P$2,0))</f>
        <v>20</v>
      </c>
      <c r="BY773" s="140" cm="1">
        <f t="array" ref="BY773">INDEX($K:$P,ROW(),MATCH(BY$3,$K$2:$P$2,0))</f>
        <v>20</v>
      </c>
      <c r="BZ773" s="140" cm="1">
        <f t="array" ref="BZ773">INDEX($K:$P,ROW(),MATCH(BZ$3,$K$2:$P$2,0))</f>
        <v>20</v>
      </c>
      <c r="CA773" s="140" cm="1">
        <f t="array" ref="CA773">INDEX($K:$P,ROW(),MATCH(CA$3,$K$2:$P$2,0))</f>
        <v>20</v>
      </c>
      <c r="CB773" s="140" cm="1">
        <f t="array" ref="CB773">INDEX($K:$P,ROW(),MATCH(CB$3,$K$2:$P$2,0))</f>
        <v>20</v>
      </c>
      <c r="CC773" s="140" cm="1">
        <f t="array" ref="CC773">INDEX($K:$P,ROW(),MATCH(CC$3,$K$2:$P$2,0))</f>
        <v>20</v>
      </c>
      <c r="CD773" s="140" cm="1">
        <f t="array" ref="CD773">INDEX($K:$P,ROW(),MATCH(CD$3,$K$2:$P$2,0))</f>
        <v>20</v>
      </c>
      <c r="CE773" s="140" cm="1">
        <f t="array" ref="CE773">INDEX($K:$P,ROW(),MATCH(CE$3,$K$2:$P$2,0))</f>
        <v>20</v>
      </c>
      <c r="CF773" s="140" cm="1">
        <f t="array" ref="CF773">INDEX($K:$P,ROW(),MATCH(CF$3,$K$2:$P$2,0))</f>
        <v>20</v>
      </c>
      <c r="CG773" s="140" cm="1">
        <f t="array" ref="CG773">INDEX($K:$P,ROW(),MATCH(CG$3,$K$2:$P$2,0))</f>
        <v>20</v>
      </c>
      <c r="CH773" s="140" cm="1">
        <f t="array" ref="CH773">INDEX($K:$P,ROW(),MATCH(CH$3,$K$2:$P$2,0))</f>
        <v>20</v>
      </c>
      <c r="CI773" s="140" cm="1">
        <f t="array" ref="CI773">INDEX($K:$P,ROW(),MATCH(CI$3,$K$2:$P$2,0))</f>
        <v>20</v>
      </c>
      <c r="CJ773" s="140" cm="1">
        <f t="array" ref="CJ773">INDEX($K:$P,ROW(),MATCH(CJ$3,$K$2:$P$2,0))</f>
        <v>20</v>
      </c>
      <c r="CK773" s="140" cm="1">
        <f t="array" ref="CK773">INDEX($K:$P,ROW(),MATCH(CK$3,$K$2:$P$2,0))</f>
        <v>20</v>
      </c>
      <c r="CL773" s="140" cm="1">
        <f t="array" ref="CL773">INDEX($K:$P,ROW(),MATCH(CL$3,$K$2:$P$2,0))</f>
        <v>20</v>
      </c>
      <c r="CM773" s="225"/>
      <c r="CN773" s="338"/>
      <c r="CO773" s="140" t="e" cm="1">
        <f t="array" ref="CO773">INDEX($K:$P,ROW(),MATCH(CO$3,$K$2:$P$2,0))</f>
        <v>#N/A</v>
      </c>
      <c r="CP773" s="140" t="e" cm="1">
        <f t="array" ref="CP773">INDEX($K:$P,ROW(),MATCH(CP$3,$K$2:$P$2,0))</f>
        <v>#N/A</v>
      </c>
      <c r="CQ773" s="140" t="e" cm="1">
        <f t="array" ref="CQ773">INDEX($K:$P,ROW(),MATCH(CQ$3,$K$2:$P$2,0))</f>
        <v>#N/A</v>
      </c>
      <c r="CR773" s="140" t="e" cm="1">
        <f t="array" ref="CR773">INDEX($K:$P,ROW(),MATCH(CR$3,$K$2:$P$2,0))</f>
        <v>#N/A</v>
      </c>
      <c r="CS773" s="140" t="e" cm="1">
        <f t="array" ref="CS773">INDEX($K:$P,ROW(),MATCH(CS$3,$K$2:$P$2,0))</f>
        <v>#N/A</v>
      </c>
      <c r="CT773" s="140" t="e" cm="1">
        <f t="array" ref="CT773">INDEX($K:$P,ROW(),MATCH(CT$3,$K$2:$P$2,0))</f>
        <v>#N/A</v>
      </c>
      <c r="CU773" s="140" t="e" cm="1">
        <f t="array" ref="CU773">INDEX($K:$P,ROW(),MATCH(CU$3,$K$2:$P$2,0))</f>
        <v>#N/A</v>
      </c>
      <c r="CV773" s="140" t="e" cm="1">
        <f t="array" ref="CV773">INDEX($K:$P,ROW(),MATCH(CV$3,$K$2:$P$2,0))</f>
        <v>#N/A</v>
      </c>
      <c r="CW773" s="140" t="e" cm="1">
        <f t="array" ref="CW773">INDEX($K:$P,ROW(),MATCH(CW$3,$K$2:$P$2,0))</f>
        <v>#N/A</v>
      </c>
      <c r="CX773" s="140" t="e" cm="1">
        <f t="array" ref="CX773">INDEX($K:$P,ROW(),MATCH(CX$3,$K$2:$P$2,0))</f>
        <v>#N/A</v>
      </c>
      <c r="CY773" s="140" t="e" cm="1">
        <f t="array" ref="CY773">INDEX($K:$P,ROW(),MATCH(CY$3,$K$2:$P$2,0))</f>
        <v>#N/A</v>
      </c>
      <c r="CZ773" s="140" t="e" cm="1">
        <f t="array" ref="CZ773">INDEX($K:$P,ROW(),MATCH(CZ$3,$K$2:$P$2,0))</f>
        <v>#N/A</v>
      </c>
      <c r="DA773" s="140" t="e" cm="1">
        <f t="array" ref="DA773">INDEX($K:$P,ROW(),MATCH(DA$3,$K$2:$P$2,0))</f>
        <v>#N/A</v>
      </c>
      <c r="DB773" s="140" t="e" cm="1">
        <f t="array" ref="DB773">INDEX($K:$P,ROW(),MATCH(DB$3,$K$2:$P$2,0))</f>
        <v>#N/A</v>
      </c>
      <c r="DC773" s="140" t="e" cm="1">
        <f t="array" ref="DC773">INDEX($K:$P,ROW(),MATCH(DC$3,$K$2:$P$2,0))</f>
        <v>#N/A</v>
      </c>
      <c r="DD773" s="140" t="e" cm="1">
        <f t="array" ref="DD773">INDEX($K:$P,ROW(),MATCH(DD$3,$K$2:$P$2,0))</f>
        <v>#N/A</v>
      </c>
      <c r="DE773" s="140" t="e" cm="1">
        <f t="array" ref="DE773">INDEX($K:$P,ROW(),MATCH(DE$3,$K$2:$P$2,0))</f>
        <v>#N/A</v>
      </c>
      <c r="DF773" s="140" t="e" cm="1">
        <f t="array" ref="DF773">INDEX($K:$P,ROW(),MATCH(DF$3,$K$2:$P$2,0))</f>
        <v>#N/A</v>
      </c>
      <c r="DG773" s="140" t="e" cm="1">
        <f t="array" ref="DG773">INDEX($K:$P,ROW(),MATCH(DG$3,$K$2:$P$2,0))</f>
        <v>#N/A</v>
      </c>
      <c r="DH773" s="140" t="e" cm="1">
        <f t="array" ref="DH773">INDEX($K:$P,ROW(),MATCH(DH$3,$K$2:$P$2,0))</f>
        <v>#N/A</v>
      </c>
      <c r="DI773" s="140" t="e" cm="1">
        <f t="array" ref="DI773">INDEX($K:$P,ROW(),MATCH(DI$3,$K$2:$P$2,0))</f>
        <v>#N/A</v>
      </c>
      <c r="DJ773" s="140" t="e" cm="1">
        <f t="array" ref="DJ773">INDEX($K:$P,ROW(),MATCH(DJ$3,$K$2:$P$2,0))</f>
        <v>#N/A</v>
      </c>
      <c r="DK773" s="140" t="e" cm="1">
        <f t="array" ref="DK773">INDEX($K:$P,ROW(),MATCH(DK$3,$K$2:$P$2,0))</f>
        <v>#N/A</v>
      </c>
      <c r="DL773" s="140" t="e" cm="1">
        <f t="array" ref="DL773">INDEX($K:$P,ROW(),MATCH(DL$3,$K$2:$P$2,0))</f>
        <v>#N/A</v>
      </c>
    </row>
    <row r="774" spans="1:116" x14ac:dyDescent="0.4">
      <c r="A774" s="27"/>
      <c r="B774" s="27"/>
      <c r="D774" t="s">
        <v>798</v>
      </c>
      <c r="E774" s="9" t="str">
        <f t="shared" si="1045"/>
        <v>774 ORIGINATIONS-PP</v>
      </c>
      <c r="F774" s="27"/>
      <c r="G774" s="125" t="str">
        <f>"New originations - "&amp;G776</f>
        <v>New originations - (Primary label)</v>
      </c>
      <c r="H774" s="31"/>
      <c r="I774" s="73"/>
      <c r="J774" s="73"/>
      <c r="K774" s="33">
        <f t="shared" ref="K774:P774" ca="1" si="1047">SUMIF($3:$3,K$2,774:774)</f>
        <v>2000.0000000000007</v>
      </c>
      <c r="L774" s="33">
        <f t="shared" ca="1" si="1047"/>
        <v>2000.0000000000007</v>
      </c>
      <c r="M774" s="33">
        <f t="shared" ca="1" si="1047"/>
        <v>2000.0000000000007</v>
      </c>
      <c r="N774" s="33">
        <f t="shared" ca="1" si="1047"/>
        <v>2000.0000000000007</v>
      </c>
      <c r="O774" s="33">
        <f t="shared" ca="1" si="1047"/>
        <v>2000.0000000000007</v>
      </c>
      <c r="P774" s="33">
        <f t="shared" ca="1" si="1047"/>
        <v>2000.0000000000007</v>
      </c>
      <c r="R774" s="33"/>
      <c r="S774" s="33">
        <f ca="1">S772*S773</f>
        <v>166.66666666666669</v>
      </c>
      <c r="T774" s="33">
        <f t="shared" ref="T774:CE774" ca="1" si="1048">T772*T773</f>
        <v>166.66666666666669</v>
      </c>
      <c r="U774" s="33">
        <f t="shared" ca="1" si="1048"/>
        <v>166.66666666666669</v>
      </c>
      <c r="V774" s="33">
        <f t="shared" ca="1" si="1048"/>
        <v>166.66666666666669</v>
      </c>
      <c r="W774" s="33">
        <f t="shared" ca="1" si="1048"/>
        <v>166.66666666666669</v>
      </c>
      <c r="X774" s="33">
        <f t="shared" ca="1" si="1048"/>
        <v>166.66666666666669</v>
      </c>
      <c r="Y774" s="33">
        <f t="shared" ca="1" si="1048"/>
        <v>166.66666666666669</v>
      </c>
      <c r="Z774" s="33">
        <f t="shared" ca="1" si="1048"/>
        <v>166.66666666666669</v>
      </c>
      <c r="AA774" s="33">
        <f t="shared" ca="1" si="1048"/>
        <v>166.66666666666669</v>
      </c>
      <c r="AB774" s="33">
        <f t="shared" ca="1" si="1048"/>
        <v>166.66666666666669</v>
      </c>
      <c r="AC774" s="33">
        <f t="shared" ca="1" si="1048"/>
        <v>166.66666666666669</v>
      </c>
      <c r="AD774" s="33">
        <f t="shared" ca="1" si="1048"/>
        <v>166.66666666666669</v>
      </c>
      <c r="AE774" s="33">
        <f t="shared" ca="1" si="1048"/>
        <v>166.66666666666669</v>
      </c>
      <c r="AF774" s="33">
        <f t="shared" ca="1" si="1048"/>
        <v>166.66666666666669</v>
      </c>
      <c r="AG774" s="33">
        <f t="shared" ca="1" si="1048"/>
        <v>166.66666666666669</v>
      </c>
      <c r="AH774" s="33">
        <f t="shared" ca="1" si="1048"/>
        <v>166.66666666666669</v>
      </c>
      <c r="AI774" s="33">
        <f t="shared" ca="1" si="1048"/>
        <v>166.66666666666669</v>
      </c>
      <c r="AJ774" s="33">
        <f t="shared" ca="1" si="1048"/>
        <v>166.66666666666669</v>
      </c>
      <c r="AK774" s="33">
        <f t="shared" ca="1" si="1048"/>
        <v>166.66666666666669</v>
      </c>
      <c r="AL774" s="33">
        <f t="shared" ca="1" si="1048"/>
        <v>166.66666666666669</v>
      </c>
      <c r="AM774" s="33">
        <f t="shared" ca="1" si="1048"/>
        <v>166.66666666666669</v>
      </c>
      <c r="AN774" s="33">
        <f t="shared" ca="1" si="1048"/>
        <v>166.66666666666669</v>
      </c>
      <c r="AO774" s="33">
        <f t="shared" ca="1" si="1048"/>
        <v>166.66666666666669</v>
      </c>
      <c r="AP774" s="33">
        <f t="shared" ca="1" si="1048"/>
        <v>166.66666666666669</v>
      </c>
      <c r="AQ774" s="33">
        <f t="shared" ca="1" si="1048"/>
        <v>166.66666666666669</v>
      </c>
      <c r="AR774" s="33">
        <f t="shared" ca="1" si="1048"/>
        <v>166.66666666666669</v>
      </c>
      <c r="AS774" s="33">
        <f t="shared" ca="1" si="1048"/>
        <v>166.66666666666669</v>
      </c>
      <c r="AT774" s="33">
        <f t="shared" ca="1" si="1048"/>
        <v>166.66666666666669</v>
      </c>
      <c r="AU774" s="33">
        <f t="shared" ca="1" si="1048"/>
        <v>166.66666666666669</v>
      </c>
      <c r="AV774" s="33">
        <f t="shared" ca="1" si="1048"/>
        <v>166.66666666666669</v>
      </c>
      <c r="AW774" s="33">
        <f t="shared" ca="1" si="1048"/>
        <v>166.66666666666669</v>
      </c>
      <c r="AX774" s="33">
        <f t="shared" ca="1" si="1048"/>
        <v>166.66666666666669</v>
      </c>
      <c r="AY774" s="33">
        <f t="shared" ca="1" si="1048"/>
        <v>166.66666666666669</v>
      </c>
      <c r="AZ774" s="33">
        <f t="shared" ca="1" si="1048"/>
        <v>166.66666666666669</v>
      </c>
      <c r="BA774" s="33">
        <f t="shared" ca="1" si="1048"/>
        <v>166.66666666666669</v>
      </c>
      <c r="BB774" s="33">
        <f t="shared" ca="1" si="1048"/>
        <v>166.66666666666669</v>
      </c>
      <c r="BC774" s="33">
        <f t="shared" ca="1" si="1048"/>
        <v>166.66666666666669</v>
      </c>
      <c r="BD774" s="33">
        <f t="shared" ca="1" si="1048"/>
        <v>166.66666666666669</v>
      </c>
      <c r="BE774" s="33">
        <f t="shared" ca="1" si="1048"/>
        <v>166.66666666666669</v>
      </c>
      <c r="BF774" s="33">
        <f t="shared" ca="1" si="1048"/>
        <v>166.66666666666669</v>
      </c>
      <c r="BG774" s="33">
        <f t="shared" ca="1" si="1048"/>
        <v>166.66666666666669</v>
      </c>
      <c r="BH774" s="33">
        <f t="shared" ca="1" si="1048"/>
        <v>166.66666666666669</v>
      </c>
      <c r="BI774" s="33">
        <f t="shared" ca="1" si="1048"/>
        <v>166.66666666666669</v>
      </c>
      <c r="BJ774" s="33">
        <f t="shared" ca="1" si="1048"/>
        <v>166.66666666666669</v>
      </c>
      <c r="BK774" s="33">
        <f t="shared" ca="1" si="1048"/>
        <v>166.66666666666669</v>
      </c>
      <c r="BL774" s="33">
        <f t="shared" ca="1" si="1048"/>
        <v>166.66666666666669</v>
      </c>
      <c r="BM774" s="33">
        <f t="shared" ca="1" si="1048"/>
        <v>166.66666666666669</v>
      </c>
      <c r="BN774" s="33">
        <f t="shared" ca="1" si="1048"/>
        <v>166.66666666666669</v>
      </c>
      <c r="BO774" s="33">
        <f t="shared" ca="1" si="1048"/>
        <v>166.66666666666669</v>
      </c>
      <c r="BP774" s="33">
        <f t="shared" ca="1" si="1048"/>
        <v>166.66666666666669</v>
      </c>
      <c r="BQ774" s="33">
        <f t="shared" ca="1" si="1048"/>
        <v>166.66666666666669</v>
      </c>
      <c r="BR774" s="33">
        <f t="shared" ca="1" si="1048"/>
        <v>166.66666666666669</v>
      </c>
      <c r="BS774" s="33">
        <f t="shared" ca="1" si="1048"/>
        <v>166.66666666666669</v>
      </c>
      <c r="BT774" s="33">
        <f t="shared" ca="1" si="1048"/>
        <v>166.66666666666669</v>
      </c>
      <c r="BU774" s="33">
        <f t="shared" ca="1" si="1048"/>
        <v>166.66666666666669</v>
      </c>
      <c r="BV774" s="33">
        <f t="shared" ca="1" si="1048"/>
        <v>166.66666666666669</v>
      </c>
      <c r="BW774" s="33">
        <f t="shared" ca="1" si="1048"/>
        <v>166.66666666666669</v>
      </c>
      <c r="BX774" s="33">
        <f t="shared" ca="1" si="1048"/>
        <v>166.66666666666669</v>
      </c>
      <c r="BY774" s="33">
        <f t="shared" ca="1" si="1048"/>
        <v>166.66666666666669</v>
      </c>
      <c r="BZ774" s="33">
        <f t="shared" ca="1" si="1048"/>
        <v>166.66666666666669</v>
      </c>
      <c r="CA774" s="33">
        <f t="shared" ca="1" si="1048"/>
        <v>166.66666666666669</v>
      </c>
      <c r="CB774" s="33">
        <f t="shared" ca="1" si="1048"/>
        <v>166.66666666666669</v>
      </c>
      <c r="CC774" s="33">
        <f t="shared" ca="1" si="1048"/>
        <v>166.66666666666669</v>
      </c>
      <c r="CD774" s="33">
        <f t="shared" ca="1" si="1048"/>
        <v>166.66666666666669</v>
      </c>
      <c r="CE774" s="33">
        <f t="shared" ca="1" si="1048"/>
        <v>166.66666666666669</v>
      </c>
      <c r="CF774" s="33">
        <f t="shared" ref="CF774:DL774" ca="1" si="1049">CF772*CF773</f>
        <v>166.66666666666669</v>
      </c>
      <c r="CG774" s="33">
        <f t="shared" ca="1" si="1049"/>
        <v>166.66666666666669</v>
      </c>
      <c r="CH774" s="33">
        <f t="shared" ca="1" si="1049"/>
        <v>166.66666666666669</v>
      </c>
      <c r="CI774" s="33">
        <f t="shared" ca="1" si="1049"/>
        <v>166.66666666666669</v>
      </c>
      <c r="CJ774" s="33">
        <f t="shared" ca="1" si="1049"/>
        <v>166.66666666666669</v>
      </c>
      <c r="CK774" s="33">
        <f t="shared" ca="1" si="1049"/>
        <v>166.66666666666669</v>
      </c>
      <c r="CL774" s="33">
        <f t="shared" ca="1" si="1049"/>
        <v>166.66666666666669</v>
      </c>
      <c r="CM774" s="33" t="e">
        <f t="shared" ca="1" si="1049"/>
        <v>#DIV/0!</v>
      </c>
      <c r="CN774" s="33" t="e">
        <f t="shared" ca="1" si="1049"/>
        <v>#VALUE!</v>
      </c>
      <c r="CO774" s="33" t="e">
        <f t="shared" ca="1" si="1049"/>
        <v>#VALUE!</v>
      </c>
      <c r="CP774" s="33" t="e">
        <f t="shared" ca="1" si="1049"/>
        <v>#VALUE!</v>
      </c>
      <c r="CQ774" s="33" t="e">
        <f t="shared" ca="1" si="1049"/>
        <v>#VALUE!</v>
      </c>
      <c r="CR774" s="33" t="e">
        <f t="shared" ca="1" si="1049"/>
        <v>#VALUE!</v>
      </c>
      <c r="CS774" s="33" t="e">
        <f t="shared" ca="1" si="1049"/>
        <v>#VALUE!</v>
      </c>
      <c r="CT774" s="33" t="e">
        <f t="shared" ca="1" si="1049"/>
        <v>#VALUE!</v>
      </c>
      <c r="CU774" s="33" t="e">
        <f t="shared" ca="1" si="1049"/>
        <v>#VALUE!</v>
      </c>
      <c r="CV774" s="33" t="e">
        <f t="shared" ca="1" si="1049"/>
        <v>#VALUE!</v>
      </c>
      <c r="CW774" s="33" t="e">
        <f t="shared" ca="1" si="1049"/>
        <v>#VALUE!</v>
      </c>
      <c r="CX774" s="33" t="e">
        <f t="shared" ca="1" si="1049"/>
        <v>#VALUE!</v>
      </c>
      <c r="CY774" s="33" t="e">
        <f t="shared" ca="1" si="1049"/>
        <v>#VALUE!</v>
      </c>
      <c r="CZ774" s="33" t="e">
        <f t="shared" ca="1" si="1049"/>
        <v>#VALUE!</v>
      </c>
      <c r="DA774" s="33" t="e">
        <f t="shared" ca="1" si="1049"/>
        <v>#VALUE!</v>
      </c>
      <c r="DB774" s="33" t="e">
        <f t="shared" ca="1" si="1049"/>
        <v>#VALUE!</v>
      </c>
      <c r="DC774" s="33" t="e">
        <f t="shared" ca="1" si="1049"/>
        <v>#VALUE!</v>
      </c>
      <c r="DD774" s="33" t="e">
        <f t="shared" ca="1" si="1049"/>
        <v>#VALUE!</v>
      </c>
      <c r="DE774" s="33" t="e">
        <f t="shared" ca="1" si="1049"/>
        <v>#VALUE!</v>
      </c>
      <c r="DF774" s="33" t="e">
        <f t="shared" ca="1" si="1049"/>
        <v>#VALUE!</v>
      </c>
      <c r="DG774" s="33" t="e">
        <f t="shared" ca="1" si="1049"/>
        <v>#VALUE!</v>
      </c>
      <c r="DH774" s="33" t="e">
        <f t="shared" ca="1" si="1049"/>
        <v>#VALUE!</v>
      </c>
      <c r="DI774" s="33" t="e">
        <f t="shared" ca="1" si="1049"/>
        <v>#VALUE!</v>
      </c>
      <c r="DJ774" s="33" t="e">
        <f t="shared" ca="1" si="1049"/>
        <v>#VALUE!</v>
      </c>
      <c r="DK774" s="33" t="e">
        <f t="shared" ca="1" si="1049"/>
        <v>#VALUE!</v>
      </c>
      <c r="DL774" s="33" t="e">
        <f t="shared" ca="1" si="1049"/>
        <v>#VALUE!</v>
      </c>
    </row>
    <row r="775" spans="1:116" x14ac:dyDescent="0.4">
      <c r="A775" s="27"/>
      <c r="B775" s="27"/>
      <c r="C775" s="27"/>
      <c r="D775" t="s">
        <v>798</v>
      </c>
      <c r="E775" s="9" t="str">
        <f t="shared" si="1045"/>
        <v>775 ORIGINATIONS-PP</v>
      </c>
      <c r="F775" s="27"/>
      <c r="G775" s="127"/>
      <c r="H775" s="31"/>
      <c r="I775" s="73"/>
      <c r="J775" s="73"/>
      <c r="K775" s="38"/>
      <c r="L775" s="38"/>
      <c r="M775" s="38"/>
      <c r="N775" s="38"/>
      <c r="O775" s="38"/>
      <c r="P775" s="38"/>
      <c r="R775" s="33"/>
      <c r="S775" s="38"/>
      <c r="T775" s="38"/>
      <c r="U775" s="38"/>
      <c r="V775" s="38"/>
      <c r="W775" s="38"/>
      <c r="X775" s="38"/>
      <c r="Y775" s="38"/>
      <c r="Z775" s="38"/>
      <c r="AA775" s="38"/>
      <c r="AB775" s="38"/>
      <c r="AC775" s="38"/>
      <c r="AD775" s="38"/>
      <c r="AE775" s="38"/>
      <c r="AF775" s="38"/>
      <c r="AG775" s="38"/>
      <c r="AH775" s="38"/>
      <c r="AI775" s="38"/>
      <c r="AJ775" s="38"/>
      <c r="AK775" s="38"/>
      <c r="AL775" s="38"/>
      <c r="AM775" s="38"/>
      <c r="AN775" s="38"/>
      <c r="AO775" s="38"/>
      <c r="AP775" s="38"/>
      <c r="AQ775" s="38"/>
      <c r="AR775" s="38"/>
      <c r="AS775" s="38"/>
      <c r="AT775" s="38"/>
      <c r="AU775" s="38"/>
      <c r="AV775" s="38"/>
      <c r="AW775" s="38"/>
      <c r="AX775" s="38"/>
      <c r="AY775" s="38"/>
      <c r="AZ775" s="38"/>
      <c r="BA775" s="38"/>
      <c r="BB775" s="38"/>
      <c r="BC775" s="38"/>
      <c r="BD775" s="38"/>
      <c r="BE775" s="38"/>
      <c r="BF775" s="38"/>
      <c r="BG775" s="38"/>
      <c r="BH775" s="38"/>
      <c r="BI775" s="38"/>
      <c r="BJ775" s="38"/>
      <c r="BK775" s="38"/>
      <c r="BL775" s="38"/>
      <c r="BM775" s="38"/>
      <c r="BN775" s="38"/>
      <c r="BO775" s="38"/>
      <c r="BP775" s="38"/>
      <c r="BQ775" s="38"/>
      <c r="BR775" s="38"/>
      <c r="BS775" s="38"/>
      <c r="BT775" s="38"/>
      <c r="BU775" s="38"/>
      <c r="BV775" s="38"/>
      <c r="BW775" s="38"/>
      <c r="BX775" s="38"/>
      <c r="BY775" s="38"/>
      <c r="BZ775" s="38"/>
      <c r="CA775" s="38"/>
      <c r="CB775" s="38"/>
      <c r="CC775" s="38"/>
      <c r="CD775" s="38"/>
      <c r="CE775" s="38"/>
      <c r="CF775" s="38"/>
      <c r="CG775" s="38"/>
      <c r="CH775" s="38"/>
      <c r="CI775" s="38"/>
      <c r="CJ775" s="38"/>
      <c r="CK775" s="38"/>
      <c r="CL775" s="38"/>
      <c r="CM775" s="38"/>
      <c r="CN775" s="38"/>
      <c r="CO775" s="38"/>
      <c r="CP775" s="38"/>
      <c r="CQ775" s="38"/>
      <c r="CR775" s="38"/>
      <c r="CS775" s="38"/>
      <c r="CT775" s="38"/>
      <c r="CU775" s="38"/>
      <c r="CV775" s="38"/>
      <c r="CW775" s="38"/>
      <c r="CX775" s="38"/>
      <c r="CY775" s="38"/>
      <c r="CZ775" s="38"/>
      <c r="DA775" s="38"/>
      <c r="DB775" s="38"/>
      <c r="DC775" s="38"/>
      <c r="DD775" s="38"/>
      <c r="DE775" s="38"/>
      <c r="DF775" s="38"/>
      <c r="DG775" s="38"/>
      <c r="DH775" s="38"/>
      <c r="DI775" s="38"/>
      <c r="DJ775" s="38"/>
      <c r="DK775" s="38"/>
      <c r="DL775" s="38"/>
    </row>
    <row r="776" spans="1:116" x14ac:dyDescent="0.4">
      <c r="B776" t="s">
        <v>332</v>
      </c>
      <c r="D776" t="s">
        <v>798</v>
      </c>
      <c r="E776" s="8" t="str">
        <f>ROW()&amp;" "&amp;D776</f>
        <v>776 ORIGINATIONS-PP</v>
      </c>
      <c r="G776" s="136" t="str">
        <f>G760</f>
        <v>(Primary label)</v>
      </c>
      <c r="H776" s="31"/>
      <c r="I776" s="73"/>
      <c r="J776" s="73"/>
      <c r="K776" s="58"/>
      <c r="L776" s="58"/>
      <c r="M776" s="58"/>
      <c r="N776" s="58"/>
      <c r="O776" s="58"/>
      <c r="P776" s="58"/>
      <c r="R776" s="33"/>
      <c r="CM776" s="8"/>
      <c r="CN776" s="8"/>
      <c r="CO776" s="8"/>
      <c r="CP776" s="8"/>
      <c r="CQ776" s="8"/>
      <c r="CR776" s="8"/>
      <c r="CS776" s="8"/>
      <c r="CT776" s="8"/>
      <c r="CU776" s="8"/>
      <c r="CV776" s="8"/>
      <c r="CW776" s="8"/>
      <c r="CX776" s="8"/>
      <c r="CY776" s="8"/>
      <c r="CZ776" s="8"/>
      <c r="DA776" s="8"/>
      <c r="DB776" s="8"/>
      <c r="DC776" s="8"/>
      <c r="DD776" s="8"/>
      <c r="DE776" s="8"/>
      <c r="DF776" s="8"/>
      <c r="DG776" s="8"/>
      <c r="DH776" s="8"/>
      <c r="DI776" s="8"/>
      <c r="DJ776" s="8"/>
      <c r="DK776" s="8"/>
      <c r="DL776" s="8"/>
    </row>
    <row r="777" spans="1:116" x14ac:dyDescent="0.4">
      <c r="B777" t="s">
        <v>332</v>
      </c>
      <c r="D777" t="s">
        <v>798</v>
      </c>
      <c r="E777" s="8" t="str">
        <f>ROW()&amp;" "&amp;D777</f>
        <v>777 ORIGINATIONS-PP</v>
      </c>
      <c r="G777" s="241" t="str">
        <f>IFERROR(SUBSTITUTE(G768,":",""),"no unit")</f>
        <v>unit</v>
      </c>
      <c r="H777" s="31"/>
      <c r="I777" s="73"/>
      <c r="J777" s="73"/>
      <c r="K777" s="58"/>
      <c r="L777" s="58"/>
      <c r="M777" s="58"/>
      <c r="N777" s="58"/>
      <c r="O777" s="58"/>
      <c r="P777" s="58"/>
      <c r="R777" s="33"/>
      <c r="CM777" s="8"/>
      <c r="CN777" s="8"/>
      <c r="CO777" s="8"/>
      <c r="CP777" s="8"/>
      <c r="CQ777" s="8"/>
      <c r="CR777" s="8"/>
      <c r="CS777" s="8"/>
      <c r="CT777" s="8"/>
      <c r="CU777" s="8"/>
      <c r="CV777" s="8"/>
      <c r="CW777" s="8"/>
      <c r="CX777" s="8"/>
      <c r="CY777" s="8"/>
      <c r="CZ777" s="8"/>
      <c r="DA777" s="8"/>
      <c r="DB777" s="8"/>
      <c r="DC777" s="8"/>
      <c r="DD777" s="8"/>
      <c r="DE777" s="8"/>
      <c r="DF777" s="8"/>
      <c r="DG777" s="8"/>
      <c r="DH777" s="8"/>
      <c r="DI777" s="8"/>
      <c r="DJ777" s="8"/>
      <c r="DK777" s="8"/>
      <c r="DL777" s="8"/>
    </row>
    <row r="778" spans="1:116" x14ac:dyDescent="0.4">
      <c r="B778" t="s">
        <v>332</v>
      </c>
      <c r="D778" t="s">
        <v>798</v>
      </c>
      <c r="E778" s="8" t="str">
        <f>ROW()&amp;" "&amp;D778</f>
        <v>778 ORIGINATIONS-PP</v>
      </c>
      <c r="G778" s="136" t="str">
        <f>G762</f>
        <v>Primary revenue driver</v>
      </c>
      <c r="H778" s="31"/>
      <c r="I778" s="73"/>
      <c r="J778" s="73"/>
      <c r="K778" s="58"/>
      <c r="L778" s="58"/>
      <c r="M778" s="58"/>
      <c r="N778" s="58"/>
      <c r="O778" s="58"/>
      <c r="P778" s="58"/>
      <c r="R778" s="33"/>
      <c r="S778" s="179" t="str">
        <f t="shared" ref="S778:AX778" si="1050">ADDRESS(ROW(S774),COLUMN(S774),2)</f>
        <v>S$774</v>
      </c>
      <c r="T778" s="179" t="str">
        <f t="shared" si="1050"/>
        <v>T$774</v>
      </c>
      <c r="U778" s="179" t="str">
        <f t="shared" si="1050"/>
        <v>U$774</v>
      </c>
      <c r="V778" s="179" t="str">
        <f t="shared" si="1050"/>
        <v>V$774</v>
      </c>
      <c r="W778" s="179" t="str">
        <f t="shared" si="1050"/>
        <v>W$774</v>
      </c>
      <c r="X778" s="179" t="str">
        <f t="shared" si="1050"/>
        <v>X$774</v>
      </c>
      <c r="Y778" s="179" t="str">
        <f t="shared" si="1050"/>
        <v>Y$774</v>
      </c>
      <c r="Z778" s="179" t="str">
        <f t="shared" si="1050"/>
        <v>Z$774</v>
      </c>
      <c r="AA778" s="179" t="str">
        <f t="shared" si="1050"/>
        <v>AA$774</v>
      </c>
      <c r="AB778" s="179" t="str">
        <f t="shared" si="1050"/>
        <v>AB$774</v>
      </c>
      <c r="AC778" s="179" t="str">
        <f t="shared" si="1050"/>
        <v>AC$774</v>
      </c>
      <c r="AD778" s="179" t="str">
        <f t="shared" si="1050"/>
        <v>AD$774</v>
      </c>
      <c r="AE778" s="179" t="str">
        <f t="shared" si="1050"/>
        <v>AE$774</v>
      </c>
      <c r="AF778" s="179" t="str">
        <f t="shared" si="1050"/>
        <v>AF$774</v>
      </c>
      <c r="AG778" s="179" t="str">
        <f t="shared" si="1050"/>
        <v>AG$774</v>
      </c>
      <c r="AH778" s="179" t="str">
        <f t="shared" si="1050"/>
        <v>AH$774</v>
      </c>
      <c r="AI778" s="179" t="str">
        <f t="shared" si="1050"/>
        <v>AI$774</v>
      </c>
      <c r="AJ778" s="179" t="str">
        <f t="shared" si="1050"/>
        <v>AJ$774</v>
      </c>
      <c r="AK778" s="179" t="str">
        <f t="shared" si="1050"/>
        <v>AK$774</v>
      </c>
      <c r="AL778" s="179" t="str">
        <f t="shared" si="1050"/>
        <v>AL$774</v>
      </c>
      <c r="AM778" s="179" t="str">
        <f t="shared" si="1050"/>
        <v>AM$774</v>
      </c>
      <c r="AN778" s="179" t="str">
        <f t="shared" si="1050"/>
        <v>AN$774</v>
      </c>
      <c r="AO778" s="179" t="str">
        <f t="shared" si="1050"/>
        <v>AO$774</v>
      </c>
      <c r="AP778" s="179" t="str">
        <f t="shared" si="1050"/>
        <v>AP$774</v>
      </c>
      <c r="AQ778" s="179" t="str">
        <f t="shared" si="1050"/>
        <v>AQ$774</v>
      </c>
      <c r="AR778" s="179" t="str">
        <f t="shared" si="1050"/>
        <v>AR$774</v>
      </c>
      <c r="AS778" s="179" t="str">
        <f t="shared" si="1050"/>
        <v>AS$774</v>
      </c>
      <c r="AT778" s="179" t="str">
        <f t="shared" si="1050"/>
        <v>AT$774</v>
      </c>
      <c r="AU778" s="179" t="str">
        <f t="shared" si="1050"/>
        <v>AU$774</v>
      </c>
      <c r="AV778" s="179" t="str">
        <f t="shared" si="1050"/>
        <v>AV$774</v>
      </c>
      <c r="AW778" s="179" t="str">
        <f t="shared" si="1050"/>
        <v>AW$774</v>
      </c>
      <c r="AX778" s="179" t="str">
        <f t="shared" si="1050"/>
        <v>AX$774</v>
      </c>
      <c r="AY778" s="179" t="str">
        <f t="shared" ref="AY778:CD778" si="1051">ADDRESS(ROW(AY774),COLUMN(AY774),2)</f>
        <v>AY$774</v>
      </c>
      <c r="AZ778" s="179" t="str">
        <f t="shared" si="1051"/>
        <v>AZ$774</v>
      </c>
      <c r="BA778" s="179" t="str">
        <f t="shared" si="1051"/>
        <v>BA$774</v>
      </c>
      <c r="BB778" s="179" t="str">
        <f t="shared" si="1051"/>
        <v>BB$774</v>
      </c>
      <c r="BC778" s="179" t="str">
        <f t="shared" si="1051"/>
        <v>BC$774</v>
      </c>
      <c r="BD778" s="179" t="str">
        <f t="shared" si="1051"/>
        <v>BD$774</v>
      </c>
      <c r="BE778" s="179" t="str">
        <f t="shared" si="1051"/>
        <v>BE$774</v>
      </c>
      <c r="BF778" s="179" t="str">
        <f t="shared" si="1051"/>
        <v>BF$774</v>
      </c>
      <c r="BG778" s="179" t="str">
        <f t="shared" si="1051"/>
        <v>BG$774</v>
      </c>
      <c r="BH778" s="179" t="str">
        <f t="shared" si="1051"/>
        <v>BH$774</v>
      </c>
      <c r="BI778" s="179" t="str">
        <f t="shared" si="1051"/>
        <v>BI$774</v>
      </c>
      <c r="BJ778" s="179" t="str">
        <f t="shared" si="1051"/>
        <v>BJ$774</v>
      </c>
      <c r="BK778" s="179" t="str">
        <f t="shared" si="1051"/>
        <v>BK$774</v>
      </c>
      <c r="BL778" s="179" t="str">
        <f t="shared" si="1051"/>
        <v>BL$774</v>
      </c>
      <c r="BM778" s="179" t="str">
        <f t="shared" si="1051"/>
        <v>BM$774</v>
      </c>
      <c r="BN778" s="179" t="str">
        <f t="shared" si="1051"/>
        <v>BN$774</v>
      </c>
      <c r="BO778" s="179" t="str">
        <f t="shared" si="1051"/>
        <v>BO$774</v>
      </c>
      <c r="BP778" s="179" t="str">
        <f t="shared" si="1051"/>
        <v>BP$774</v>
      </c>
      <c r="BQ778" s="179" t="str">
        <f t="shared" si="1051"/>
        <v>BQ$774</v>
      </c>
      <c r="BR778" s="179" t="str">
        <f t="shared" si="1051"/>
        <v>BR$774</v>
      </c>
      <c r="BS778" s="179" t="str">
        <f t="shared" si="1051"/>
        <v>BS$774</v>
      </c>
      <c r="BT778" s="179" t="str">
        <f t="shared" si="1051"/>
        <v>BT$774</v>
      </c>
      <c r="BU778" s="179" t="str">
        <f t="shared" si="1051"/>
        <v>BU$774</v>
      </c>
      <c r="BV778" s="179" t="str">
        <f t="shared" si="1051"/>
        <v>BV$774</v>
      </c>
      <c r="BW778" s="179" t="str">
        <f t="shared" si="1051"/>
        <v>BW$774</v>
      </c>
      <c r="BX778" s="179" t="str">
        <f t="shared" si="1051"/>
        <v>BX$774</v>
      </c>
      <c r="BY778" s="179" t="str">
        <f t="shared" si="1051"/>
        <v>BY$774</v>
      </c>
      <c r="BZ778" s="179" t="str">
        <f t="shared" si="1051"/>
        <v>BZ$774</v>
      </c>
      <c r="CA778" s="179" t="str">
        <f t="shared" si="1051"/>
        <v>CA$774</v>
      </c>
      <c r="CB778" s="179" t="str">
        <f t="shared" si="1051"/>
        <v>CB$774</v>
      </c>
      <c r="CC778" s="179" t="str">
        <f t="shared" si="1051"/>
        <v>CC$774</v>
      </c>
      <c r="CD778" s="179" t="str">
        <f t="shared" si="1051"/>
        <v>CD$774</v>
      </c>
      <c r="CE778" s="179" t="str">
        <f t="shared" ref="CE778:DL778" si="1052">ADDRESS(ROW(CE774),COLUMN(CE774),2)</f>
        <v>CE$774</v>
      </c>
      <c r="CF778" s="179" t="str">
        <f t="shared" si="1052"/>
        <v>CF$774</v>
      </c>
      <c r="CG778" s="179" t="str">
        <f t="shared" si="1052"/>
        <v>CG$774</v>
      </c>
      <c r="CH778" s="179" t="str">
        <f t="shared" si="1052"/>
        <v>CH$774</v>
      </c>
      <c r="CI778" s="179" t="str">
        <f t="shared" si="1052"/>
        <v>CI$774</v>
      </c>
      <c r="CJ778" s="179" t="str">
        <f t="shared" si="1052"/>
        <v>CJ$774</v>
      </c>
      <c r="CK778" s="179" t="str">
        <f t="shared" si="1052"/>
        <v>CK$774</v>
      </c>
      <c r="CL778" s="179" t="str">
        <f t="shared" si="1052"/>
        <v>CL$774</v>
      </c>
      <c r="CM778" s="179" t="str">
        <f t="shared" si="1052"/>
        <v>CM$774</v>
      </c>
      <c r="CN778" s="179" t="str">
        <f t="shared" si="1052"/>
        <v>CN$774</v>
      </c>
      <c r="CO778" s="179" t="str">
        <f t="shared" si="1052"/>
        <v>CO$774</v>
      </c>
      <c r="CP778" s="179" t="str">
        <f t="shared" si="1052"/>
        <v>CP$774</v>
      </c>
      <c r="CQ778" s="179" t="str">
        <f t="shared" si="1052"/>
        <v>CQ$774</v>
      </c>
      <c r="CR778" s="179" t="str">
        <f t="shared" si="1052"/>
        <v>CR$774</v>
      </c>
      <c r="CS778" s="179" t="str">
        <f t="shared" si="1052"/>
        <v>CS$774</v>
      </c>
      <c r="CT778" s="179" t="str">
        <f t="shared" si="1052"/>
        <v>CT$774</v>
      </c>
      <c r="CU778" s="179" t="str">
        <f t="shared" si="1052"/>
        <v>CU$774</v>
      </c>
      <c r="CV778" s="179" t="str">
        <f t="shared" si="1052"/>
        <v>CV$774</v>
      </c>
      <c r="CW778" s="179" t="str">
        <f t="shared" si="1052"/>
        <v>CW$774</v>
      </c>
      <c r="CX778" s="179" t="str">
        <f t="shared" si="1052"/>
        <v>CX$774</v>
      </c>
      <c r="CY778" s="179" t="str">
        <f t="shared" si="1052"/>
        <v>CY$774</v>
      </c>
      <c r="CZ778" s="179" t="str">
        <f t="shared" si="1052"/>
        <v>CZ$774</v>
      </c>
      <c r="DA778" s="179" t="str">
        <f t="shared" si="1052"/>
        <v>DA$774</v>
      </c>
      <c r="DB778" s="179" t="str">
        <f t="shared" si="1052"/>
        <v>DB$774</v>
      </c>
      <c r="DC778" s="179" t="str">
        <f t="shared" si="1052"/>
        <v>DC$774</v>
      </c>
      <c r="DD778" s="179" t="str">
        <f t="shared" si="1052"/>
        <v>DD$774</v>
      </c>
      <c r="DE778" s="179" t="str">
        <f t="shared" si="1052"/>
        <v>DE$774</v>
      </c>
      <c r="DF778" s="179" t="str">
        <f t="shared" si="1052"/>
        <v>DF$774</v>
      </c>
      <c r="DG778" s="179" t="str">
        <f t="shared" si="1052"/>
        <v>DG$774</v>
      </c>
      <c r="DH778" s="179" t="str">
        <f t="shared" si="1052"/>
        <v>DH$774</v>
      </c>
      <c r="DI778" s="179" t="str">
        <f t="shared" si="1052"/>
        <v>DI$774</v>
      </c>
      <c r="DJ778" s="179" t="str">
        <f t="shared" si="1052"/>
        <v>DJ$774</v>
      </c>
      <c r="DK778" s="179" t="str">
        <f t="shared" si="1052"/>
        <v>DK$774</v>
      </c>
      <c r="DL778" s="179" t="str">
        <f t="shared" si="1052"/>
        <v>DL$774</v>
      </c>
    </row>
    <row r="779" spans="1:116" x14ac:dyDescent="0.4">
      <c r="A779" s="3"/>
      <c r="B779" t="s">
        <v>332</v>
      </c>
      <c r="D779" t="s">
        <v>798</v>
      </c>
      <c r="E779" s="8" t="str">
        <f>ROW()&amp;" "&amp;D779</f>
        <v>779 ORIGINATIONS-PP</v>
      </c>
      <c r="G779" s="136" t="str">
        <f t="shared" ref="G779:G783" si="1053">G763</f>
        <v>Primary volume driver</v>
      </c>
      <c r="H779" s="208"/>
      <c r="I779" s="209"/>
      <c r="J779" s="209"/>
      <c r="K779" s="217"/>
      <c r="L779" s="217"/>
      <c r="M779" s="217"/>
      <c r="N779" s="217"/>
      <c r="O779" s="217"/>
      <c r="P779" s="217"/>
      <c r="R779" s="218"/>
      <c r="S779" s="212" t="str">
        <f>S763</f>
        <v>S$328</v>
      </c>
      <c r="T779" s="212" t="str">
        <f t="shared" ref="T779:CE779" si="1054">T763</f>
        <v>T$328</v>
      </c>
      <c r="U779" s="212" t="str">
        <f t="shared" si="1054"/>
        <v>U$328</v>
      </c>
      <c r="V779" s="212" t="str">
        <f t="shared" si="1054"/>
        <v>V$328</v>
      </c>
      <c r="W779" s="212" t="str">
        <f t="shared" si="1054"/>
        <v>W$328</v>
      </c>
      <c r="X779" s="212" t="str">
        <f t="shared" si="1054"/>
        <v>X$328</v>
      </c>
      <c r="Y779" s="212" t="str">
        <f t="shared" si="1054"/>
        <v>Y$328</v>
      </c>
      <c r="Z779" s="212" t="str">
        <f t="shared" si="1054"/>
        <v>Z$328</v>
      </c>
      <c r="AA779" s="212" t="str">
        <f t="shared" si="1054"/>
        <v>AA$328</v>
      </c>
      <c r="AB779" s="212" t="str">
        <f t="shared" si="1054"/>
        <v>AB$328</v>
      </c>
      <c r="AC779" s="212" t="str">
        <f t="shared" si="1054"/>
        <v>AC$328</v>
      </c>
      <c r="AD779" s="212" t="str">
        <f t="shared" si="1054"/>
        <v>AD$328</v>
      </c>
      <c r="AE779" s="212" t="str">
        <f t="shared" si="1054"/>
        <v>AE$328</v>
      </c>
      <c r="AF779" s="212" t="str">
        <f t="shared" si="1054"/>
        <v>AF$328</v>
      </c>
      <c r="AG779" s="212" t="str">
        <f t="shared" si="1054"/>
        <v>AG$328</v>
      </c>
      <c r="AH779" s="212" t="str">
        <f t="shared" si="1054"/>
        <v>AH$328</v>
      </c>
      <c r="AI779" s="212" t="str">
        <f t="shared" si="1054"/>
        <v>AI$328</v>
      </c>
      <c r="AJ779" s="212" t="str">
        <f t="shared" si="1054"/>
        <v>AJ$328</v>
      </c>
      <c r="AK779" s="212" t="str">
        <f t="shared" si="1054"/>
        <v>AK$328</v>
      </c>
      <c r="AL779" s="212" t="str">
        <f t="shared" si="1054"/>
        <v>AL$328</v>
      </c>
      <c r="AM779" s="212" t="str">
        <f t="shared" si="1054"/>
        <v>AM$328</v>
      </c>
      <c r="AN779" s="212" t="str">
        <f t="shared" si="1054"/>
        <v>AN$328</v>
      </c>
      <c r="AO779" s="212" t="str">
        <f t="shared" si="1054"/>
        <v>AO$328</v>
      </c>
      <c r="AP779" s="212" t="str">
        <f t="shared" si="1054"/>
        <v>AP$328</v>
      </c>
      <c r="AQ779" s="212" t="str">
        <f t="shared" si="1054"/>
        <v>AQ$328</v>
      </c>
      <c r="AR779" s="212" t="str">
        <f t="shared" si="1054"/>
        <v>AR$328</v>
      </c>
      <c r="AS779" s="212" t="str">
        <f t="shared" si="1054"/>
        <v>AS$328</v>
      </c>
      <c r="AT779" s="212" t="str">
        <f t="shared" si="1054"/>
        <v>AT$328</v>
      </c>
      <c r="AU779" s="212" t="str">
        <f t="shared" si="1054"/>
        <v>AU$328</v>
      </c>
      <c r="AV779" s="212" t="str">
        <f t="shared" si="1054"/>
        <v>AV$328</v>
      </c>
      <c r="AW779" s="212" t="str">
        <f t="shared" si="1054"/>
        <v>AW$328</v>
      </c>
      <c r="AX779" s="212" t="str">
        <f t="shared" si="1054"/>
        <v>AX$328</v>
      </c>
      <c r="AY779" s="212" t="str">
        <f t="shared" si="1054"/>
        <v>AY$328</v>
      </c>
      <c r="AZ779" s="212" t="str">
        <f t="shared" si="1054"/>
        <v>AZ$328</v>
      </c>
      <c r="BA779" s="212" t="str">
        <f t="shared" si="1054"/>
        <v>BA$328</v>
      </c>
      <c r="BB779" s="212" t="str">
        <f t="shared" si="1054"/>
        <v>BB$328</v>
      </c>
      <c r="BC779" s="212" t="str">
        <f t="shared" si="1054"/>
        <v>BC$328</v>
      </c>
      <c r="BD779" s="212" t="str">
        <f t="shared" si="1054"/>
        <v>BD$328</v>
      </c>
      <c r="BE779" s="212" t="str">
        <f t="shared" si="1054"/>
        <v>BE$328</v>
      </c>
      <c r="BF779" s="212" t="str">
        <f t="shared" si="1054"/>
        <v>BF$328</v>
      </c>
      <c r="BG779" s="212" t="str">
        <f t="shared" si="1054"/>
        <v>BG$328</v>
      </c>
      <c r="BH779" s="212" t="str">
        <f t="shared" si="1054"/>
        <v>BH$328</v>
      </c>
      <c r="BI779" s="212" t="str">
        <f t="shared" si="1054"/>
        <v>BI$328</v>
      </c>
      <c r="BJ779" s="212" t="str">
        <f t="shared" si="1054"/>
        <v>BJ$328</v>
      </c>
      <c r="BK779" s="212" t="str">
        <f t="shared" si="1054"/>
        <v>BK$328</v>
      </c>
      <c r="BL779" s="212" t="str">
        <f t="shared" si="1054"/>
        <v>BL$328</v>
      </c>
      <c r="BM779" s="212" t="str">
        <f t="shared" si="1054"/>
        <v>BM$328</v>
      </c>
      <c r="BN779" s="212" t="str">
        <f t="shared" si="1054"/>
        <v>BN$328</v>
      </c>
      <c r="BO779" s="212" t="str">
        <f t="shared" si="1054"/>
        <v>BO$328</v>
      </c>
      <c r="BP779" s="212" t="str">
        <f t="shared" si="1054"/>
        <v>BP$328</v>
      </c>
      <c r="BQ779" s="212" t="str">
        <f t="shared" si="1054"/>
        <v>BQ$328</v>
      </c>
      <c r="BR779" s="212" t="str">
        <f t="shared" si="1054"/>
        <v>BR$328</v>
      </c>
      <c r="BS779" s="212" t="str">
        <f t="shared" si="1054"/>
        <v>BS$328</v>
      </c>
      <c r="BT779" s="212" t="str">
        <f t="shared" si="1054"/>
        <v>BT$328</v>
      </c>
      <c r="BU779" s="212" t="str">
        <f t="shared" si="1054"/>
        <v>BU$328</v>
      </c>
      <c r="BV779" s="212" t="str">
        <f t="shared" si="1054"/>
        <v>BV$328</v>
      </c>
      <c r="BW779" s="212" t="str">
        <f t="shared" si="1054"/>
        <v>BW$328</v>
      </c>
      <c r="BX779" s="212" t="str">
        <f t="shared" si="1054"/>
        <v>BX$328</v>
      </c>
      <c r="BY779" s="212" t="str">
        <f t="shared" si="1054"/>
        <v>BY$328</v>
      </c>
      <c r="BZ779" s="212" t="str">
        <f t="shared" si="1054"/>
        <v>BZ$328</v>
      </c>
      <c r="CA779" s="212" t="str">
        <f t="shared" si="1054"/>
        <v>CA$328</v>
      </c>
      <c r="CB779" s="212" t="str">
        <f t="shared" si="1054"/>
        <v>CB$328</v>
      </c>
      <c r="CC779" s="212" t="str">
        <f t="shared" si="1054"/>
        <v>CC$328</v>
      </c>
      <c r="CD779" s="212" t="str">
        <f t="shared" si="1054"/>
        <v>CD$328</v>
      </c>
      <c r="CE779" s="212" t="str">
        <f t="shared" si="1054"/>
        <v>CE$328</v>
      </c>
      <c r="CF779" s="212" t="str">
        <f t="shared" ref="CF779:DL779" si="1055">CF763</f>
        <v>CF$328</v>
      </c>
      <c r="CG779" s="212" t="str">
        <f t="shared" si="1055"/>
        <v>CG$328</v>
      </c>
      <c r="CH779" s="212" t="str">
        <f t="shared" si="1055"/>
        <v>CH$328</v>
      </c>
      <c r="CI779" s="212" t="str">
        <f t="shared" si="1055"/>
        <v>CI$328</v>
      </c>
      <c r="CJ779" s="212" t="str">
        <f t="shared" si="1055"/>
        <v>CJ$328</v>
      </c>
      <c r="CK779" s="212" t="str">
        <f t="shared" si="1055"/>
        <v>CK$328</v>
      </c>
      <c r="CL779" s="212" t="str">
        <f t="shared" si="1055"/>
        <v>CL$328</v>
      </c>
      <c r="CM779" s="212" t="str">
        <f t="shared" si="1055"/>
        <v>CM$328</v>
      </c>
      <c r="CN779" s="212" t="str">
        <f t="shared" si="1055"/>
        <v>CN$328</v>
      </c>
      <c r="CO779" s="212" t="str">
        <f t="shared" si="1055"/>
        <v>CO$328</v>
      </c>
      <c r="CP779" s="212" t="str">
        <f t="shared" si="1055"/>
        <v>CP$328</v>
      </c>
      <c r="CQ779" s="212" t="str">
        <f t="shared" si="1055"/>
        <v>CQ$328</v>
      </c>
      <c r="CR779" s="212" t="str">
        <f t="shared" si="1055"/>
        <v>CR$328</v>
      </c>
      <c r="CS779" s="212" t="str">
        <f t="shared" si="1055"/>
        <v>CS$328</v>
      </c>
      <c r="CT779" s="212" t="str">
        <f t="shared" si="1055"/>
        <v>CT$328</v>
      </c>
      <c r="CU779" s="212" t="str">
        <f t="shared" si="1055"/>
        <v>CU$328</v>
      </c>
      <c r="CV779" s="212" t="str">
        <f t="shared" si="1055"/>
        <v>CV$328</v>
      </c>
      <c r="CW779" s="212" t="str">
        <f t="shared" si="1055"/>
        <v>CW$328</v>
      </c>
      <c r="CX779" s="212" t="str">
        <f t="shared" si="1055"/>
        <v>CX$328</v>
      </c>
      <c r="CY779" s="212" t="str">
        <f t="shared" si="1055"/>
        <v>CY$328</v>
      </c>
      <c r="CZ779" s="212" t="str">
        <f t="shared" si="1055"/>
        <v>CZ$328</v>
      </c>
      <c r="DA779" s="212" t="str">
        <f t="shared" si="1055"/>
        <v>DA$328</v>
      </c>
      <c r="DB779" s="212" t="str">
        <f t="shared" si="1055"/>
        <v>DB$328</v>
      </c>
      <c r="DC779" s="212" t="str">
        <f t="shared" si="1055"/>
        <v>DC$328</v>
      </c>
      <c r="DD779" s="212" t="str">
        <f t="shared" si="1055"/>
        <v>DD$328</v>
      </c>
      <c r="DE779" s="212" t="str">
        <f t="shared" si="1055"/>
        <v>DE$328</v>
      </c>
      <c r="DF779" s="212" t="str">
        <f t="shared" si="1055"/>
        <v>DF$328</v>
      </c>
      <c r="DG779" s="212" t="str">
        <f t="shared" si="1055"/>
        <v>DG$328</v>
      </c>
      <c r="DH779" s="212" t="str">
        <f t="shared" si="1055"/>
        <v>DH$328</v>
      </c>
      <c r="DI779" s="212" t="str">
        <f t="shared" si="1055"/>
        <v>DI$328</v>
      </c>
      <c r="DJ779" s="212" t="str">
        <f t="shared" si="1055"/>
        <v>DJ$328</v>
      </c>
      <c r="DK779" s="212" t="str">
        <f t="shared" si="1055"/>
        <v>DK$328</v>
      </c>
      <c r="DL779" s="212" t="str">
        <f t="shared" si="1055"/>
        <v>DL$328</v>
      </c>
    </row>
    <row r="780" spans="1:116" x14ac:dyDescent="0.4">
      <c r="B780" t="s">
        <v>332</v>
      </c>
      <c r="D780" t="s">
        <v>798</v>
      </c>
      <c r="E780" s="8" t="str">
        <f t="shared" ref="E780:E782" si="1056">ROW()&amp;" "&amp;D780</f>
        <v>780 ORIGINATIONS-PP</v>
      </c>
      <c r="G780" s="136" t="str">
        <f t="shared" si="1053"/>
        <v>(Secondary label)</v>
      </c>
      <c r="H780" s="12"/>
      <c r="I780" s="60"/>
      <c r="J780" s="60"/>
      <c r="K780" s="15"/>
      <c r="L780" s="15"/>
      <c r="M780" s="15"/>
      <c r="N780" s="15"/>
      <c r="O780" s="15"/>
      <c r="P780" s="15"/>
      <c r="R780" s="15"/>
      <c r="S780" s="179"/>
      <c r="T780" s="179"/>
      <c r="U780" s="179"/>
      <c r="V780" s="179"/>
      <c r="W780" s="179"/>
      <c r="X780" s="179"/>
      <c r="Y780" s="179"/>
      <c r="Z780" s="179"/>
      <c r="AA780" s="179"/>
      <c r="AB780" s="179"/>
      <c r="AC780" s="179"/>
      <c r="AD780" s="179"/>
      <c r="AE780" s="179"/>
      <c r="AF780" s="179"/>
      <c r="AG780" s="179"/>
      <c r="AH780" s="179"/>
      <c r="AI780" s="179"/>
      <c r="AJ780" s="179"/>
      <c r="AK780" s="179"/>
      <c r="AL780" s="179"/>
      <c r="AM780" s="179"/>
      <c r="AN780" s="179"/>
      <c r="AO780" s="179"/>
      <c r="AP780" s="179"/>
      <c r="AQ780" s="179"/>
      <c r="AR780" s="179"/>
      <c r="AS780" s="179"/>
      <c r="AT780" s="179"/>
      <c r="AU780" s="179"/>
      <c r="AV780" s="179"/>
      <c r="AW780" s="179"/>
      <c r="AX780" s="179"/>
      <c r="AY780" s="179"/>
      <c r="AZ780" s="179"/>
      <c r="BA780" s="179"/>
      <c r="BB780" s="179"/>
      <c r="BC780" s="179"/>
      <c r="BD780" s="179"/>
      <c r="BE780" s="179"/>
      <c r="BF780" s="179"/>
      <c r="BG780" s="179"/>
      <c r="BH780" s="179"/>
      <c r="BI780" s="179"/>
      <c r="BJ780" s="179"/>
      <c r="BK780" s="179"/>
      <c r="BL780" s="179"/>
      <c r="BM780" s="179"/>
      <c r="BN780" s="179"/>
      <c r="BO780" s="179"/>
      <c r="BP780" s="179"/>
      <c r="BQ780" s="179"/>
      <c r="BR780" s="179"/>
      <c r="BS780" s="179"/>
      <c r="BT780" s="179"/>
      <c r="BU780" s="179"/>
      <c r="BV780" s="179"/>
      <c r="BW780" s="179"/>
      <c r="BX780" s="179"/>
      <c r="BY780" s="179"/>
      <c r="BZ780" s="179"/>
      <c r="CA780" s="179"/>
      <c r="CB780" s="179"/>
      <c r="CC780" s="179"/>
      <c r="CD780" s="179"/>
      <c r="CE780" s="179"/>
      <c r="CF780" s="179"/>
      <c r="CG780" s="179"/>
      <c r="CH780" s="179"/>
      <c r="CI780" s="179"/>
      <c r="CJ780" s="179"/>
      <c r="CK780" s="179"/>
      <c r="CL780" s="179"/>
      <c r="CN780" s="60"/>
      <c r="CO780" s="179"/>
      <c r="CP780" s="179"/>
      <c r="CQ780" s="179"/>
      <c r="CR780" s="179"/>
      <c r="CS780" s="179"/>
      <c r="CT780" s="179"/>
      <c r="CU780" s="179"/>
      <c r="CV780" s="179"/>
      <c r="CW780" s="179"/>
      <c r="CX780" s="179"/>
      <c r="CY780" s="179"/>
      <c r="CZ780" s="179"/>
      <c r="DA780" s="179"/>
      <c r="DB780" s="179"/>
      <c r="DC780" s="179"/>
      <c r="DD780" s="179"/>
      <c r="DE780" s="179"/>
      <c r="DF780" s="179"/>
      <c r="DG780" s="179"/>
      <c r="DH780" s="179"/>
      <c r="DI780" s="179"/>
      <c r="DJ780" s="179"/>
      <c r="DK780" s="179"/>
      <c r="DL780" s="179"/>
    </row>
    <row r="781" spans="1:116" x14ac:dyDescent="0.4">
      <c r="B781" t="s">
        <v>332</v>
      </c>
      <c r="D781" t="s">
        <v>798</v>
      </c>
      <c r="E781" s="8" t="str">
        <f t="shared" si="1056"/>
        <v>781 ORIGINATIONS-PP</v>
      </c>
      <c r="G781" s="136" t="str">
        <f t="shared" si="1053"/>
        <v xml:space="preserve">secondary unit </v>
      </c>
      <c r="H781" s="12"/>
      <c r="I781" s="60"/>
      <c r="J781" s="60"/>
      <c r="K781" s="15"/>
      <c r="L781" s="15"/>
      <c r="M781" s="15"/>
      <c r="N781" s="15"/>
      <c r="O781" s="15"/>
      <c r="P781" s="15"/>
      <c r="R781" s="15"/>
      <c r="S781" s="179"/>
      <c r="T781" s="179"/>
      <c r="U781" s="179"/>
      <c r="V781" s="179"/>
      <c r="W781" s="179"/>
      <c r="X781" s="179"/>
      <c r="Y781" s="179"/>
      <c r="Z781" s="179"/>
      <c r="AA781" s="179"/>
      <c r="AB781" s="179"/>
      <c r="AC781" s="179"/>
      <c r="AD781" s="179"/>
      <c r="AE781" s="179"/>
      <c r="AF781" s="179"/>
      <c r="AG781" s="179"/>
      <c r="AH781" s="179"/>
      <c r="AI781" s="179"/>
      <c r="AJ781" s="179"/>
      <c r="AK781" s="179"/>
      <c r="AL781" s="179"/>
      <c r="AM781" s="179"/>
      <c r="AN781" s="179"/>
      <c r="AO781" s="179"/>
      <c r="AP781" s="179"/>
      <c r="AQ781" s="179"/>
      <c r="AR781" s="179"/>
      <c r="AS781" s="179"/>
      <c r="AT781" s="179"/>
      <c r="AU781" s="179"/>
      <c r="AV781" s="179"/>
      <c r="AW781" s="179"/>
      <c r="AX781" s="179"/>
      <c r="AY781" s="179"/>
      <c r="AZ781" s="179"/>
      <c r="BA781" s="179"/>
      <c r="BB781" s="179"/>
      <c r="BC781" s="179"/>
      <c r="BD781" s="179"/>
      <c r="BE781" s="179"/>
      <c r="BF781" s="179"/>
      <c r="BG781" s="179"/>
      <c r="BH781" s="179"/>
      <c r="BI781" s="179"/>
      <c r="BJ781" s="179"/>
      <c r="BK781" s="179"/>
      <c r="BL781" s="179"/>
      <c r="BM781" s="179"/>
      <c r="BN781" s="179"/>
      <c r="BO781" s="179"/>
      <c r="BP781" s="179"/>
      <c r="BQ781" s="179"/>
      <c r="BR781" s="179"/>
      <c r="BS781" s="179"/>
      <c r="BT781" s="179"/>
      <c r="BU781" s="179"/>
      <c r="BV781" s="179"/>
      <c r="BW781" s="179"/>
      <c r="BX781" s="179"/>
      <c r="BY781" s="179"/>
      <c r="BZ781" s="179"/>
      <c r="CA781" s="179"/>
      <c r="CB781" s="179"/>
      <c r="CC781" s="179"/>
      <c r="CD781" s="179"/>
      <c r="CE781" s="179"/>
      <c r="CF781" s="179"/>
      <c r="CG781" s="179"/>
      <c r="CH781" s="179"/>
      <c r="CI781" s="179"/>
      <c r="CJ781" s="179"/>
      <c r="CK781" s="179"/>
      <c r="CL781" s="179"/>
      <c r="CN781" s="60"/>
      <c r="CO781" s="179"/>
      <c r="CP781" s="179"/>
      <c r="CQ781" s="179"/>
      <c r="CR781" s="179"/>
      <c r="CS781" s="179"/>
      <c r="CT781" s="179"/>
      <c r="CU781" s="179"/>
      <c r="CV781" s="179"/>
      <c r="CW781" s="179"/>
      <c r="CX781" s="179"/>
      <c r="CY781" s="179"/>
      <c r="CZ781" s="179"/>
      <c r="DA781" s="179"/>
      <c r="DB781" s="179"/>
      <c r="DC781" s="179"/>
      <c r="DD781" s="179"/>
      <c r="DE781" s="179"/>
      <c r="DF781" s="179"/>
      <c r="DG781" s="179"/>
      <c r="DH781" s="179"/>
      <c r="DI781" s="179"/>
      <c r="DJ781" s="179"/>
      <c r="DK781" s="179"/>
      <c r="DL781" s="179"/>
    </row>
    <row r="782" spans="1:116" x14ac:dyDescent="0.4">
      <c r="B782" t="s">
        <v>332</v>
      </c>
      <c r="D782" t="s">
        <v>798</v>
      </c>
      <c r="E782" s="8" t="str">
        <f t="shared" si="1056"/>
        <v>782 ORIGINATIONS-PP</v>
      </c>
      <c r="G782" s="136" t="str">
        <f t="shared" si="1053"/>
        <v>Secondary revenue driver</v>
      </c>
      <c r="H782" s="12"/>
      <c r="I782" s="60"/>
      <c r="J782" s="60"/>
      <c r="K782" s="15"/>
      <c r="L782" s="15"/>
      <c r="M782" s="15"/>
      <c r="N782" s="15"/>
      <c r="O782" s="15"/>
      <c r="P782" s="15"/>
      <c r="R782" s="15"/>
      <c r="S782" s="179"/>
      <c r="T782" s="179"/>
      <c r="U782" s="179"/>
      <c r="V782" s="179"/>
      <c r="W782" s="179"/>
      <c r="X782" s="179"/>
      <c r="Y782" s="179"/>
      <c r="Z782" s="179"/>
      <c r="AA782" s="179"/>
      <c r="AB782" s="179"/>
      <c r="AC782" s="179"/>
      <c r="AD782" s="179"/>
      <c r="AE782" s="179"/>
      <c r="AF782" s="179"/>
      <c r="AG782" s="179"/>
      <c r="AH782" s="179"/>
      <c r="AI782" s="179"/>
      <c r="AJ782" s="179"/>
      <c r="AK782" s="179"/>
      <c r="AL782" s="179"/>
      <c r="AM782" s="179"/>
      <c r="AN782" s="179"/>
      <c r="AO782" s="179"/>
      <c r="AP782" s="179"/>
      <c r="AQ782" s="179"/>
      <c r="AR782" s="179"/>
      <c r="AS782" s="179"/>
      <c r="AT782" s="179"/>
      <c r="AU782" s="179"/>
      <c r="AV782" s="179"/>
      <c r="AW782" s="179"/>
      <c r="AX782" s="179"/>
      <c r="AY782" s="179"/>
      <c r="AZ782" s="179"/>
      <c r="BA782" s="179"/>
      <c r="BB782" s="179"/>
      <c r="BC782" s="179"/>
      <c r="BD782" s="179"/>
      <c r="BE782" s="179"/>
      <c r="BF782" s="179"/>
      <c r="BG782" s="179"/>
      <c r="BH782" s="179"/>
      <c r="BI782" s="179"/>
      <c r="BJ782" s="179"/>
      <c r="BK782" s="179"/>
      <c r="BL782" s="179"/>
      <c r="BM782" s="179"/>
      <c r="BN782" s="179"/>
      <c r="BO782" s="179"/>
      <c r="BP782" s="179"/>
      <c r="BQ782" s="179"/>
      <c r="BR782" s="179"/>
      <c r="BS782" s="179"/>
      <c r="BT782" s="179"/>
      <c r="BU782" s="179"/>
      <c r="BV782" s="179"/>
      <c r="BW782" s="179"/>
      <c r="BX782" s="179"/>
      <c r="BY782" s="179"/>
      <c r="BZ782" s="179"/>
      <c r="CA782" s="179"/>
      <c r="CB782" s="179"/>
      <c r="CC782" s="179"/>
      <c r="CD782" s="179"/>
      <c r="CE782" s="179"/>
      <c r="CF782" s="179"/>
      <c r="CG782" s="179"/>
      <c r="CH782" s="179"/>
      <c r="CI782" s="179"/>
      <c r="CJ782" s="179"/>
      <c r="CK782" s="179"/>
      <c r="CL782" s="179"/>
      <c r="CN782" s="60"/>
      <c r="CO782" s="179"/>
      <c r="CP782" s="179"/>
      <c r="CQ782" s="179"/>
      <c r="CR782" s="179"/>
      <c r="CS782" s="179"/>
      <c r="CT782" s="179"/>
      <c r="CU782" s="179"/>
      <c r="CV782" s="179"/>
      <c r="CW782" s="179"/>
      <c r="CX782" s="179"/>
      <c r="CY782" s="179"/>
      <c r="CZ782" s="179"/>
      <c r="DA782" s="179"/>
      <c r="DB782" s="179"/>
      <c r="DC782" s="179"/>
      <c r="DD782" s="179"/>
      <c r="DE782" s="179"/>
      <c r="DF782" s="179"/>
      <c r="DG782" s="179"/>
      <c r="DH782" s="179"/>
      <c r="DI782" s="179"/>
      <c r="DJ782" s="179"/>
      <c r="DK782" s="179"/>
      <c r="DL782" s="179"/>
    </row>
    <row r="783" spans="1:116" x14ac:dyDescent="0.4">
      <c r="B783" t="s">
        <v>332</v>
      </c>
      <c r="D783" t="s">
        <v>798</v>
      </c>
      <c r="E783" s="8" t="str">
        <f t="shared" ref="E783" si="1057">ROW()&amp;" "&amp;D783</f>
        <v>783 ORIGINATIONS-PP</v>
      </c>
      <c r="G783" s="136" t="str">
        <f t="shared" si="1053"/>
        <v>Secondary volume driver</v>
      </c>
    </row>
    <row r="785" spans="1:116" x14ac:dyDescent="0.4">
      <c r="A785" s="174"/>
      <c r="E785" s="8"/>
      <c r="G785" s="175" t="s">
        <v>490</v>
      </c>
      <c r="H785" s="174"/>
      <c r="I785" s="176"/>
      <c r="J785" s="176"/>
      <c r="K785" s="197"/>
      <c r="L785" s="197"/>
      <c r="M785" s="197"/>
      <c r="N785" s="197"/>
      <c r="O785" s="197"/>
      <c r="P785" s="197"/>
      <c r="R785" s="198"/>
      <c r="S785" s="174"/>
      <c r="T785" s="174"/>
      <c r="U785" s="174"/>
      <c r="V785" s="174"/>
      <c r="W785" s="174"/>
      <c r="X785" s="174"/>
      <c r="Y785" s="174"/>
      <c r="Z785" s="174"/>
      <c r="AA785" s="174"/>
      <c r="AB785" s="174"/>
      <c r="AC785" s="174"/>
      <c r="AD785" s="174"/>
      <c r="AE785" s="174"/>
      <c r="AF785" s="174"/>
      <c r="AG785" s="174"/>
      <c r="AH785" s="174"/>
      <c r="AI785" s="174"/>
      <c r="AJ785" s="174"/>
      <c r="AK785" s="174"/>
      <c r="AL785" s="174"/>
      <c r="AM785" s="174"/>
      <c r="AN785" s="174"/>
      <c r="AO785" s="174"/>
      <c r="AP785" s="174"/>
      <c r="AQ785" s="174"/>
      <c r="AR785" s="174"/>
      <c r="AS785" s="174"/>
      <c r="AT785" s="174"/>
      <c r="AU785" s="174"/>
      <c r="AV785" s="174"/>
      <c r="AW785" s="174"/>
      <c r="AX785" s="174"/>
      <c r="AY785" s="174"/>
      <c r="AZ785" s="174"/>
      <c r="BA785" s="174"/>
      <c r="BB785" s="174"/>
      <c r="BC785" s="174"/>
      <c r="BD785" s="174"/>
      <c r="BE785" s="174"/>
      <c r="BF785" s="174"/>
      <c r="BG785" s="174"/>
      <c r="BH785" s="174"/>
      <c r="BI785" s="174"/>
      <c r="BJ785" s="174"/>
      <c r="BK785" s="174"/>
      <c r="BL785" s="174"/>
      <c r="BM785" s="174"/>
      <c r="BN785" s="174"/>
      <c r="BO785" s="174"/>
      <c r="BP785" s="174"/>
      <c r="BQ785" s="174"/>
      <c r="BR785" s="174"/>
      <c r="BS785" s="174"/>
      <c r="BT785" s="174"/>
      <c r="BU785" s="174"/>
      <c r="BV785" s="174"/>
      <c r="BW785" s="174"/>
      <c r="BX785" s="174"/>
      <c r="BY785" s="174"/>
      <c r="BZ785" s="174"/>
      <c r="CA785" s="174"/>
      <c r="CB785" s="174"/>
      <c r="CC785" s="174"/>
      <c r="CD785" s="174"/>
      <c r="CE785" s="174"/>
      <c r="CF785" s="174"/>
      <c r="CG785" s="174"/>
      <c r="CH785" s="174"/>
      <c r="CI785" s="174"/>
      <c r="CJ785" s="174"/>
      <c r="CK785" s="174"/>
      <c r="CL785" s="174"/>
      <c r="CN785" s="176"/>
      <c r="CO785" s="174"/>
      <c r="CP785" s="174"/>
      <c r="CQ785" s="174"/>
      <c r="CR785" s="174"/>
      <c r="CS785" s="174"/>
      <c r="CT785" s="174"/>
      <c r="CU785" s="174"/>
      <c r="CV785" s="174"/>
      <c r="CW785" s="174"/>
      <c r="CX785" s="174"/>
      <c r="CY785" s="174"/>
      <c r="CZ785" s="174"/>
      <c r="DA785" s="174"/>
      <c r="DB785" s="174"/>
      <c r="DC785" s="174"/>
      <c r="DD785" s="174"/>
      <c r="DE785" s="174"/>
      <c r="DF785" s="174"/>
      <c r="DG785" s="174"/>
      <c r="DH785" s="174"/>
      <c r="DI785" s="174"/>
      <c r="DJ785" s="174"/>
      <c r="DK785" s="174"/>
      <c r="DL785" s="174"/>
    </row>
    <row r="786" spans="1:116" x14ac:dyDescent="0.4">
      <c r="A786" s="174"/>
      <c r="E786" s="8"/>
      <c r="G786" s="175" t="s">
        <v>492</v>
      </c>
      <c r="H786" s="174"/>
      <c r="I786" s="176"/>
      <c r="J786" s="176"/>
      <c r="K786" s="197"/>
      <c r="L786" s="197"/>
      <c r="M786" s="197"/>
      <c r="N786" s="197"/>
      <c r="O786" s="197"/>
      <c r="P786" s="197"/>
      <c r="R786" s="198"/>
      <c r="S786" s="174"/>
      <c r="T786" s="174"/>
      <c r="U786" s="174"/>
      <c r="V786" s="174"/>
      <c r="W786" s="174"/>
      <c r="X786" s="174"/>
      <c r="Y786" s="174"/>
      <c r="Z786" s="174"/>
      <c r="AA786" s="174"/>
      <c r="AB786" s="174"/>
      <c r="AC786" s="174"/>
      <c r="AD786" s="174"/>
      <c r="AE786" s="174"/>
      <c r="AF786" s="174"/>
      <c r="AG786" s="174"/>
      <c r="AH786" s="174"/>
      <c r="AI786" s="174"/>
      <c r="AJ786" s="174"/>
      <c r="AK786" s="174"/>
      <c r="AL786" s="174"/>
      <c r="AM786" s="174"/>
      <c r="AN786" s="174"/>
      <c r="AO786" s="174"/>
      <c r="AP786" s="174"/>
      <c r="AQ786" s="174"/>
      <c r="AR786" s="174"/>
      <c r="AS786" s="174"/>
      <c r="AT786" s="174"/>
      <c r="AU786" s="174"/>
      <c r="AV786" s="174"/>
      <c r="AW786" s="174"/>
      <c r="AX786" s="174"/>
      <c r="AY786" s="174"/>
      <c r="AZ786" s="174"/>
      <c r="BA786" s="174"/>
      <c r="BB786" s="174"/>
      <c r="BC786" s="174"/>
      <c r="BD786" s="174"/>
      <c r="BE786" s="174"/>
      <c r="BF786" s="174"/>
      <c r="BG786" s="174"/>
      <c r="BH786" s="174"/>
      <c r="BI786" s="174"/>
      <c r="BJ786" s="174"/>
      <c r="BK786" s="174"/>
      <c r="BL786" s="174"/>
      <c r="BM786" s="174"/>
      <c r="BN786" s="174"/>
      <c r="BO786" s="174"/>
      <c r="BP786" s="174"/>
      <c r="BQ786" s="174"/>
      <c r="BR786" s="174"/>
      <c r="BS786" s="174"/>
      <c r="BT786" s="174"/>
      <c r="BU786" s="174"/>
      <c r="BV786" s="174"/>
      <c r="BW786" s="174"/>
      <c r="BX786" s="174"/>
      <c r="BY786" s="174"/>
      <c r="BZ786" s="174"/>
      <c r="CA786" s="174"/>
      <c r="CB786" s="174"/>
      <c r="CC786" s="174"/>
      <c r="CD786" s="174"/>
      <c r="CE786" s="174"/>
      <c r="CF786" s="174"/>
      <c r="CG786" s="174"/>
      <c r="CH786" s="174"/>
      <c r="CI786" s="174"/>
      <c r="CJ786" s="174"/>
      <c r="CK786" s="174"/>
      <c r="CL786" s="174"/>
      <c r="CN786" s="176"/>
      <c r="CO786" s="174"/>
      <c r="CP786" s="174"/>
      <c r="CQ786" s="174"/>
      <c r="CR786" s="174"/>
      <c r="CS786" s="174"/>
      <c r="CT786" s="174"/>
      <c r="CU786" s="174"/>
      <c r="CV786" s="174"/>
      <c r="CW786" s="174"/>
      <c r="CX786" s="174"/>
      <c r="CY786" s="174"/>
      <c r="CZ786" s="174"/>
      <c r="DA786" s="174"/>
      <c r="DB786" s="174"/>
      <c r="DC786" s="174"/>
      <c r="DD786" s="174"/>
      <c r="DE786" s="174"/>
      <c r="DF786" s="174"/>
      <c r="DG786" s="174"/>
      <c r="DH786" s="174"/>
      <c r="DI786" s="174"/>
      <c r="DJ786" s="174"/>
      <c r="DK786" s="174"/>
      <c r="DL786" s="174"/>
    </row>
    <row r="787" spans="1:116" x14ac:dyDescent="0.4">
      <c r="A787" s="174"/>
      <c r="E787" s="8"/>
      <c r="G787" s="175" t="s">
        <v>461</v>
      </c>
      <c r="H787" s="174"/>
      <c r="I787" s="176"/>
      <c r="J787" s="176"/>
      <c r="K787" s="199"/>
      <c r="L787" s="199"/>
      <c r="M787" s="199"/>
      <c r="N787" s="199"/>
      <c r="O787" s="199"/>
      <c r="P787" s="199"/>
      <c r="R787" s="198"/>
      <c r="S787" s="199" t="str">
        <f t="shared" ref="S787:AX787" si="1058">ADDRESS(ROW(S354),COLUMN(S354),2)</f>
        <v>S$354</v>
      </c>
      <c r="T787" s="199" t="str">
        <f t="shared" si="1058"/>
        <v>T$354</v>
      </c>
      <c r="U787" s="199" t="str">
        <f t="shared" si="1058"/>
        <v>U$354</v>
      </c>
      <c r="V787" s="199" t="str">
        <f t="shared" si="1058"/>
        <v>V$354</v>
      </c>
      <c r="W787" s="199" t="str">
        <f t="shared" si="1058"/>
        <v>W$354</v>
      </c>
      <c r="X787" s="199" t="str">
        <f t="shared" si="1058"/>
        <v>X$354</v>
      </c>
      <c r="Y787" s="199" t="str">
        <f t="shared" si="1058"/>
        <v>Y$354</v>
      </c>
      <c r="Z787" s="199" t="str">
        <f t="shared" si="1058"/>
        <v>Z$354</v>
      </c>
      <c r="AA787" s="199" t="str">
        <f t="shared" si="1058"/>
        <v>AA$354</v>
      </c>
      <c r="AB787" s="199" t="str">
        <f t="shared" si="1058"/>
        <v>AB$354</v>
      </c>
      <c r="AC787" s="199" t="str">
        <f t="shared" si="1058"/>
        <v>AC$354</v>
      </c>
      <c r="AD787" s="199" t="str">
        <f t="shared" si="1058"/>
        <v>AD$354</v>
      </c>
      <c r="AE787" s="199" t="str">
        <f t="shared" si="1058"/>
        <v>AE$354</v>
      </c>
      <c r="AF787" s="199" t="str">
        <f t="shared" si="1058"/>
        <v>AF$354</v>
      </c>
      <c r="AG787" s="199" t="str">
        <f t="shared" si="1058"/>
        <v>AG$354</v>
      </c>
      <c r="AH787" s="199" t="str">
        <f t="shared" si="1058"/>
        <v>AH$354</v>
      </c>
      <c r="AI787" s="199" t="str">
        <f t="shared" si="1058"/>
        <v>AI$354</v>
      </c>
      <c r="AJ787" s="199" t="str">
        <f t="shared" si="1058"/>
        <v>AJ$354</v>
      </c>
      <c r="AK787" s="199" t="str">
        <f t="shared" si="1058"/>
        <v>AK$354</v>
      </c>
      <c r="AL787" s="199" t="str">
        <f t="shared" si="1058"/>
        <v>AL$354</v>
      </c>
      <c r="AM787" s="199" t="str">
        <f t="shared" si="1058"/>
        <v>AM$354</v>
      </c>
      <c r="AN787" s="199" t="str">
        <f t="shared" si="1058"/>
        <v>AN$354</v>
      </c>
      <c r="AO787" s="199" t="str">
        <f t="shared" si="1058"/>
        <v>AO$354</v>
      </c>
      <c r="AP787" s="199" t="str">
        <f t="shared" si="1058"/>
        <v>AP$354</v>
      </c>
      <c r="AQ787" s="199" t="str">
        <f t="shared" si="1058"/>
        <v>AQ$354</v>
      </c>
      <c r="AR787" s="199" t="str">
        <f t="shared" si="1058"/>
        <v>AR$354</v>
      </c>
      <c r="AS787" s="199" t="str">
        <f t="shared" si="1058"/>
        <v>AS$354</v>
      </c>
      <c r="AT787" s="199" t="str">
        <f t="shared" si="1058"/>
        <v>AT$354</v>
      </c>
      <c r="AU787" s="199" t="str">
        <f t="shared" si="1058"/>
        <v>AU$354</v>
      </c>
      <c r="AV787" s="199" t="str">
        <f t="shared" si="1058"/>
        <v>AV$354</v>
      </c>
      <c r="AW787" s="199" t="str">
        <f t="shared" si="1058"/>
        <v>AW$354</v>
      </c>
      <c r="AX787" s="199" t="str">
        <f t="shared" si="1058"/>
        <v>AX$354</v>
      </c>
      <c r="AY787" s="199" t="str">
        <f t="shared" ref="AY787:CD787" si="1059">ADDRESS(ROW(AY354),COLUMN(AY354),2)</f>
        <v>AY$354</v>
      </c>
      <c r="AZ787" s="199" t="str">
        <f t="shared" si="1059"/>
        <v>AZ$354</v>
      </c>
      <c r="BA787" s="199" t="str">
        <f t="shared" si="1059"/>
        <v>BA$354</v>
      </c>
      <c r="BB787" s="199" t="str">
        <f t="shared" si="1059"/>
        <v>BB$354</v>
      </c>
      <c r="BC787" s="199" t="str">
        <f t="shared" si="1059"/>
        <v>BC$354</v>
      </c>
      <c r="BD787" s="199" t="str">
        <f t="shared" si="1059"/>
        <v>BD$354</v>
      </c>
      <c r="BE787" s="199" t="str">
        <f t="shared" si="1059"/>
        <v>BE$354</v>
      </c>
      <c r="BF787" s="199" t="str">
        <f t="shared" si="1059"/>
        <v>BF$354</v>
      </c>
      <c r="BG787" s="199" t="str">
        <f t="shared" si="1059"/>
        <v>BG$354</v>
      </c>
      <c r="BH787" s="199" t="str">
        <f t="shared" si="1059"/>
        <v>BH$354</v>
      </c>
      <c r="BI787" s="199" t="str">
        <f t="shared" si="1059"/>
        <v>BI$354</v>
      </c>
      <c r="BJ787" s="199" t="str">
        <f t="shared" si="1059"/>
        <v>BJ$354</v>
      </c>
      <c r="BK787" s="199" t="str">
        <f t="shared" si="1059"/>
        <v>BK$354</v>
      </c>
      <c r="BL787" s="199" t="str">
        <f t="shared" si="1059"/>
        <v>BL$354</v>
      </c>
      <c r="BM787" s="199" t="str">
        <f t="shared" si="1059"/>
        <v>BM$354</v>
      </c>
      <c r="BN787" s="199" t="str">
        <f t="shared" si="1059"/>
        <v>BN$354</v>
      </c>
      <c r="BO787" s="199" t="str">
        <f t="shared" si="1059"/>
        <v>BO$354</v>
      </c>
      <c r="BP787" s="199" t="str">
        <f t="shared" si="1059"/>
        <v>BP$354</v>
      </c>
      <c r="BQ787" s="199" t="str">
        <f t="shared" si="1059"/>
        <v>BQ$354</v>
      </c>
      <c r="BR787" s="199" t="str">
        <f t="shared" si="1059"/>
        <v>BR$354</v>
      </c>
      <c r="BS787" s="199" t="str">
        <f t="shared" si="1059"/>
        <v>BS$354</v>
      </c>
      <c r="BT787" s="199" t="str">
        <f t="shared" si="1059"/>
        <v>BT$354</v>
      </c>
      <c r="BU787" s="199" t="str">
        <f t="shared" si="1059"/>
        <v>BU$354</v>
      </c>
      <c r="BV787" s="199" t="str">
        <f t="shared" si="1059"/>
        <v>BV$354</v>
      </c>
      <c r="BW787" s="199" t="str">
        <f t="shared" si="1059"/>
        <v>BW$354</v>
      </c>
      <c r="BX787" s="199" t="str">
        <f t="shared" si="1059"/>
        <v>BX$354</v>
      </c>
      <c r="BY787" s="199" t="str">
        <f t="shared" si="1059"/>
        <v>BY$354</v>
      </c>
      <c r="BZ787" s="199" t="str">
        <f t="shared" si="1059"/>
        <v>BZ$354</v>
      </c>
      <c r="CA787" s="199" t="str">
        <f t="shared" si="1059"/>
        <v>CA$354</v>
      </c>
      <c r="CB787" s="199" t="str">
        <f t="shared" si="1059"/>
        <v>CB$354</v>
      </c>
      <c r="CC787" s="199" t="str">
        <f t="shared" si="1059"/>
        <v>CC$354</v>
      </c>
      <c r="CD787" s="199" t="str">
        <f t="shared" si="1059"/>
        <v>CD$354</v>
      </c>
      <c r="CE787" s="199" t="str">
        <f t="shared" ref="CE787:DL787" si="1060">ADDRESS(ROW(CE354),COLUMN(CE354),2)</f>
        <v>CE$354</v>
      </c>
      <c r="CF787" s="199" t="str">
        <f t="shared" si="1060"/>
        <v>CF$354</v>
      </c>
      <c r="CG787" s="199" t="str">
        <f t="shared" si="1060"/>
        <v>CG$354</v>
      </c>
      <c r="CH787" s="199" t="str">
        <f t="shared" si="1060"/>
        <v>CH$354</v>
      </c>
      <c r="CI787" s="199" t="str">
        <f t="shared" si="1060"/>
        <v>CI$354</v>
      </c>
      <c r="CJ787" s="199" t="str">
        <f t="shared" si="1060"/>
        <v>CJ$354</v>
      </c>
      <c r="CK787" s="199" t="str">
        <f t="shared" si="1060"/>
        <v>CK$354</v>
      </c>
      <c r="CL787" s="199" t="str">
        <f t="shared" si="1060"/>
        <v>CL$354</v>
      </c>
      <c r="CM787" s="199" t="str">
        <f t="shared" si="1060"/>
        <v>CM$354</v>
      </c>
      <c r="CN787" s="199" t="str">
        <f t="shared" si="1060"/>
        <v>CN$354</v>
      </c>
      <c r="CO787" s="199" t="str">
        <f t="shared" si="1060"/>
        <v>CO$354</v>
      </c>
      <c r="CP787" s="199" t="str">
        <f t="shared" si="1060"/>
        <v>CP$354</v>
      </c>
      <c r="CQ787" s="199" t="str">
        <f t="shared" si="1060"/>
        <v>CQ$354</v>
      </c>
      <c r="CR787" s="199" t="str">
        <f t="shared" si="1060"/>
        <v>CR$354</v>
      </c>
      <c r="CS787" s="199" t="str">
        <f t="shared" si="1060"/>
        <v>CS$354</v>
      </c>
      <c r="CT787" s="199" t="str">
        <f t="shared" si="1060"/>
        <v>CT$354</v>
      </c>
      <c r="CU787" s="199" t="str">
        <f t="shared" si="1060"/>
        <v>CU$354</v>
      </c>
      <c r="CV787" s="199" t="str">
        <f t="shared" si="1060"/>
        <v>CV$354</v>
      </c>
      <c r="CW787" s="199" t="str">
        <f t="shared" si="1060"/>
        <v>CW$354</v>
      </c>
      <c r="CX787" s="199" t="str">
        <f t="shared" si="1060"/>
        <v>CX$354</v>
      </c>
      <c r="CY787" s="199" t="str">
        <f t="shared" si="1060"/>
        <v>CY$354</v>
      </c>
      <c r="CZ787" s="199" t="str">
        <f t="shared" si="1060"/>
        <v>CZ$354</v>
      </c>
      <c r="DA787" s="199" t="str">
        <f t="shared" si="1060"/>
        <v>DA$354</v>
      </c>
      <c r="DB787" s="199" t="str">
        <f t="shared" si="1060"/>
        <v>DB$354</v>
      </c>
      <c r="DC787" s="199" t="str">
        <f t="shared" si="1060"/>
        <v>DC$354</v>
      </c>
      <c r="DD787" s="199" t="str">
        <f t="shared" si="1060"/>
        <v>DD$354</v>
      </c>
      <c r="DE787" s="199" t="str">
        <f t="shared" si="1060"/>
        <v>DE$354</v>
      </c>
      <c r="DF787" s="199" t="str">
        <f t="shared" si="1060"/>
        <v>DF$354</v>
      </c>
      <c r="DG787" s="199" t="str">
        <f t="shared" si="1060"/>
        <v>DG$354</v>
      </c>
      <c r="DH787" s="199" t="str">
        <f t="shared" si="1060"/>
        <v>DH$354</v>
      </c>
      <c r="DI787" s="199" t="str">
        <f t="shared" si="1060"/>
        <v>DI$354</v>
      </c>
      <c r="DJ787" s="199" t="str">
        <f t="shared" si="1060"/>
        <v>DJ$354</v>
      </c>
      <c r="DK787" s="199" t="str">
        <f t="shared" si="1060"/>
        <v>DK$354</v>
      </c>
      <c r="DL787" s="199" t="str">
        <f t="shared" si="1060"/>
        <v>DL$354</v>
      </c>
    </row>
    <row r="788" spans="1:116" x14ac:dyDescent="0.4">
      <c r="A788" s="174"/>
      <c r="E788" s="8"/>
      <c r="G788" s="175" t="s">
        <v>462</v>
      </c>
      <c r="H788" s="200"/>
      <c r="I788" s="201"/>
      <c r="J788" s="201"/>
      <c r="K788" s="199"/>
      <c r="L788" s="199"/>
      <c r="M788" s="199"/>
      <c r="N788" s="199"/>
      <c r="O788" s="199"/>
      <c r="P788" s="199"/>
      <c r="R788" s="202"/>
      <c r="S788" s="339" t="str">
        <f>S724</f>
        <v>S$17</v>
      </c>
      <c r="T788" s="339" t="str">
        <f t="shared" ref="T788:CE788" si="1061">T724</f>
        <v>T$17</v>
      </c>
      <c r="U788" s="339" t="str">
        <f t="shared" si="1061"/>
        <v>U$17</v>
      </c>
      <c r="V788" s="339" t="str">
        <f t="shared" si="1061"/>
        <v>V$17</v>
      </c>
      <c r="W788" s="339" t="str">
        <f t="shared" si="1061"/>
        <v>W$17</v>
      </c>
      <c r="X788" s="339" t="str">
        <f t="shared" si="1061"/>
        <v>X$17</v>
      </c>
      <c r="Y788" s="339" t="str">
        <f t="shared" si="1061"/>
        <v>Y$17</v>
      </c>
      <c r="Z788" s="339" t="str">
        <f t="shared" si="1061"/>
        <v>Z$17</v>
      </c>
      <c r="AA788" s="339" t="str">
        <f t="shared" si="1061"/>
        <v>AA$17</v>
      </c>
      <c r="AB788" s="339" t="str">
        <f t="shared" si="1061"/>
        <v>AB$17</v>
      </c>
      <c r="AC788" s="339" t="str">
        <f t="shared" si="1061"/>
        <v>AC$17</v>
      </c>
      <c r="AD788" s="339" t="str">
        <f t="shared" si="1061"/>
        <v>AD$17</v>
      </c>
      <c r="AE788" s="339" t="str">
        <f t="shared" si="1061"/>
        <v>AE$17</v>
      </c>
      <c r="AF788" s="339" t="str">
        <f t="shared" si="1061"/>
        <v>AF$17</v>
      </c>
      <c r="AG788" s="339" t="str">
        <f t="shared" si="1061"/>
        <v>AG$17</v>
      </c>
      <c r="AH788" s="339" t="str">
        <f t="shared" si="1061"/>
        <v>AH$17</v>
      </c>
      <c r="AI788" s="339" t="str">
        <f t="shared" si="1061"/>
        <v>AI$17</v>
      </c>
      <c r="AJ788" s="339" t="str">
        <f t="shared" si="1061"/>
        <v>AJ$17</v>
      </c>
      <c r="AK788" s="339" t="str">
        <f t="shared" si="1061"/>
        <v>AK$17</v>
      </c>
      <c r="AL788" s="339" t="str">
        <f t="shared" si="1061"/>
        <v>AL$17</v>
      </c>
      <c r="AM788" s="339" t="str">
        <f t="shared" si="1061"/>
        <v>AM$17</v>
      </c>
      <c r="AN788" s="339" t="str">
        <f t="shared" si="1061"/>
        <v>AN$17</v>
      </c>
      <c r="AO788" s="339" t="str">
        <f t="shared" si="1061"/>
        <v>AO$17</v>
      </c>
      <c r="AP788" s="339" t="str">
        <f t="shared" si="1061"/>
        <v>AP$17</v>
      </c>
      <c r="AQ788" s="339" t="str">
        <f t="shared" si="1061"/>
        <v>AQ$17</v>
      </c>
      <c r="AR788" s="339" t="str">
        <f t="shared" si="1061"/>
        <v>AR$17</v>
      </c>
      <c r="AS788" s="339" t="str">
        <f t="shared" si="1061"/>
        <v>AS$17</v>
      </c>
      <c r="AT788" s="339" t="str">
        <f t="shared" si="1061"/>
        <v>AT$17</v>
      </c>
      <c r="AU788" s="339" t="str">
        <f t="shared" si="1061"/>
        <v>AU$17</v>
      </c>
      <c r="AV788" s="339" t="str">
        <f t="shared" si="1061"/>
        <v>AV$17</v>
      </c>
      <c r="AW788" s="339" t="str">
        <f t="shared" si="1061"/>
        <v>AW$17</v>
      </c>
      <c r="AX788" s="339" t="str">
        <f t="shared" si="1061"/>
        <v>AX$17</v>
      </c>
      <c r="AY788" s="339" t="str">
        <f t="shared" si="1061"/>
        <v>AY$17</v>
      </c>
      <c r="AZ788" s="339" t="str">
        <f t="shared" si="1061"/>
        <v>AZ$17</v>
      </c>
      <c r="BA788" s="339" t="str">
        <f t="shared" si="1061"/>
        <v>BA$17</v>
      </c>
      <c r="BB788" s="339" t="str">
        <f t="shared" si="1061"/>
        <v>BB$17</v>
      </c>
      <c r="BC788" s="339" t="str">
        <f t="shared" si="1061"/>
        <v>BC$17</v>
      </c>
      <c r="BD788" s="339" t="str">
        <f t="shared" si="1061"/>
        <v>BD$17</v>
      </c>
      <c r="BE788" s="339" t="str">
        <f t="shared" si="1061"/>
        <v>BE$17</v>
      </c>
      <c r="BF788" s="339" t="str">
        <f t="shared" si="1061"/>
        <v>BF$17</v>
      </c>
      <c r="BG788" s="339" t="str">
        <f t="shared" si="1061"/>
        <v>BG$17</v>
      </c>
      <c r="BH788" s="339" t="str">
        <f t="shared" si="1061"/>
        <v>BH$17</v>
      </c>
      <c r="BI788" s="339" t="str">
        <f t="shared" si="1061"/>
        <v>BI$17</v>
      </c>
      <c r="BJ788" s="339" t="str">
        <f t="shared" si="1061"/>
        <v>BJ$17</v>
      </c>
      <c r="BK788" s="339" t="str">
        <f t="shared" si="1061"/>
        <v>BK$17</v>
      </c>
      <c r="BL788" s="339" t="str">
        <f t="shared" si="1061"/>
        <v>BL$17</v>
      </c>
      <c r="BM788" s="339" t="str">
        <f t="shared" si="1061"/>
        <v>BM$17</v>
      </c>
      <c r="BN788" s="339" t="str">
        <f t="shared" si="1061"/>
        <v>BN$17</v>
      </c>
      <c r="BO788" s="339" t="str">
        <f t="shared" si="1061"/>
        <v>BO$17</v>
      </c>
      <c r="BP788" s="339" t="str">
        <f t="shared" si="1061"/>
        <v>BP$17</v>
      </c>
      <c r="BQ788" s="339" t="str">
        <f t="shared" si="1061"/>
        <v>BQ$17</v>
      </c>
      <c r="BR788" s="339" t="str">
        <f t="shared" si="1061"/>
        <v>BR$17</v>
      </c>
      <c r="BS788" s="339" t="str">
        <f t="shared" si="1061"/>
        <v>BS$17</v>
      </c>
      <c r="BT788" s="339" t="str">
        <f t="shared" si="1061"/>
        <v>BT$17</v>
      </c>
      <c r="BU788" s="339" t="str">
        <f t="shared" si="1061"/>
        <v>BU$17</v>
      </c>
      <c r="BV788" s="339" t="str">
        <f t="shared" si="1061"/>
        <v>BV$17</v>
      </c>
      <c r="BW788" s="339" t="str">
        <f t="shared" si="1061"/>
        <v>BW$17</v>
      </c>
      <c r="BX788" s="339" t="str">
        <f t="shared" si="1061"/>
        <v>BX$17</v>
      </c>
      <c r="BY788" s="339" t="str">
        <f t="shared" si="1061"/>
        <v>BY$17</v>
      </c>
      <c r="BZ788" s="339" t="str">
        <f t="shared" si="1061"/>
        <v>BZ$17</v>
      </c>
      <c r="CA788" s="339" t="str">
        <f t="shared" si="1061"/>
        <v>CA$17</v>
      </c>
      <c r="CB788" s="339" t="str">
        <f t="shared" si="1061"/>
        <v>CB$17</v>
      </c>
      <c r="CC788" s="339" t="str">
        <f t="shared" si="1061"/>
        <v>CC$17</v>
      </c>
      <c r="CD788" s="339" t="str">
        <f t="shared" si="1061"/>
        <v>CD$17</v>
      </c>
      <c r="CE788" s="339" t="str">
        <f t="shared" si="1061"/>
        <v>CE$17</v>
      </c>
      <c r="CF788" s="339" t="str">
        <f t="shared" ref="CF788:DL788" si="1062">CF724</f>
        <v>CF$17</v>
      </c>
      <c r="CG788" s="339" t="str">
        <f t="shared" si="1062"/>
        <v>CG$17</v>
      </c>
      <c r="CH788" s="339" t="str">
        <f t="shared" si="1062"/>
        <v>CH$17</v>
      </c>
      <c r="CI788" s="339" t="str">
        <f t="shared" si="1062"/>
        <v>CI$17</v>
      </c>
      <c r="CJ788" s="339" t="str">
        <f t="shared" si="1062"/>
        <v>CJ$17</v>
      </c>
      <c r="CK788" s="339" t="str">
        <f t="shared" si="1062"/>
        <v>CK$17</v>
      </c>
      <c r="CL788" s="339" t="str">
        <f t="shared" si="1062"/>
        <v>CL$17</v>
      </c>
      <c r="CM788" s="339">
        <f t="shared" si="1062"/>
        <v>0</v>
      </c>
      <c r="CN788" s="339">
        <f t="shared" si="1062"/>
        <v>0</v>
      </c>
      <c r="CO788" s="339" t="str">
        <f t="shared" si="1062"/>
        <v>CO$17</v>
      </c>
      <c r="CP788" s="339" t="str">
        <f t="shared" si="1062"/>
        <v>CP$17</v>
      </c>
      <c r="CQ788" s="339" t="str">
        <f t="shared" si="1062"/>
        <v>CQ$17</v>
      </c>
      <c r="CR788" s="339" t="str">
        <f t="shared" si="1062"/>
        <v>CR$17</v>
      </c>
      <c r="CS788" s="339" t="str">
        <f t="shared" si="1062"/>
        <v>CS$17</v>
      </c>
      <c r="CT788" s="339" t="str">
        <f t="shared" si="1062"/>
        <v>CT$17</v>
      </c>
      <c r="CU788" s="339" t="str">
        <f t="shared" si="1062"/>
        <v>CU$17</v>
      </c>
      <c r="CV788" s="339" t="str">
        <f t="shared" si="1062"/>
        <v>CV$17</v>
      </c>
      <c r="CW788" s="339" t="str">
        <f t="shared" si="1062"/>
        <v>CW$17</v>
      </c>
      <c r="CX788" s="339" t="str">
        <f t="shared" si="1062"/>
        <v>CX$17</v>
      </c>
      <c r="CY788" s="339" t="str">
        <f t="shared" si="1062"/>
        <v>CY$17</v>
      </c>
      <c r="CZ788" s="339" t="str">
        <f t="shared" si="1062"/>
        <v>CZ$17</v>
      </c>
      <c r="DA788" s="339" t="str">
        <f t="shared" si="1062"/>
        <v>DA$17</v>
      </c>
      <c r="DB788" s="339" t="str">
        <f t="shared" si="1062"/>
        <v>DB$17</v>
      </c>
      <c r="DC788" s="339" t="str">
        <f t="shared" si="1062"/>
        <v>DC$17</v>
      </c>
      <c r="DD788" s="339" t="str">
        <f t="shared" si="1062"/>
        <v>DD$17</v>
      </c>
      <c r="DE788" s="339" t="str">
        <f t="shared" si="1062"/>
        <v>DE$17</v>
      </c>
      <c r="DF788" s="339" t="str">
        <f t="shared" si="1062"/>
        <v>DF$17</v>
      </c>
      <c r="DG788" s="339" t="str">
        <f t="shared" si="1062"/>
        <v>DG$17</v>
      </c>
      <c r="DH788" s="339" t="str">
        <f t="shared" si="1062"/>
        <v>DH$17</v>
      </c>
      <c r="DI788" s="339" t="str">
        <f t="shared" si="1062"/>
        <v>DI$17</v>
      </c>
      <c r="DJ788" s="339" t="str">
        <f t="shared" si="1062"/>
        <v>DJ$17</v>
      </c>
      <c r="DK788" s="339" t="str">
        <f t="shared" si="1062"/>
        <v>DK$17</v>
      </c>
      <c r="DL788" s="339" t="str">
        <f t="shared" si="1062"/>
        <v>DL$17</v>
      </c>
    </row>
    <row r="789" spans="1:116" x14ac:dyDescent="0.4">
      <c r="A789" s="174"/>
      <c r="E789" s="8"/>
      <c r="G789" s="175" t="s">
        <v>491</v>
      </c>
      <c r="H789" s="200"/>
      <c r="I789" s="201"/>
      <c r="J789" s="201"/>
      <c r="K789" s="202"/>
      <c r="L789" s="202"/>
      <c r="M789" s="202"/>
      <c r="N789" s="202"/>
      <c r="O789" s="202"/>
      <c r="P789" s="202"/>
      <c r="R789" s="202"/>
      <c r="S789" s="199"/>
      <c r="T789" s="199"/>
      <c r="U789" s="199"/>
      <c r="V789" s="199"/>
      <c r="W789" s="199"/>
      <c r="X789" s="199"/>
      <c r="Y789" s="199"/>
      <c r="Z789" s="199"/>
      <c r="AA789" s="199"/>
      <c r="AB789" s="199"/>
      <c r="AC789" s="199"/>
      <c r="AD789" s="199"/>
      <c r="AE789" s="199"/>
      <c r="AF789" s="199"/>
      <c r="AG789" s="199"/>
      <c r="AH789" s="199"/>
      <c r="AI789" s="199"/>
      <c r="AJ789" s="199"/>
      <c r="AK789" s="199"/>
      <c r="AL789" s="199"/>
      <c r="AM789" s="199"/>
      <c r="AN789" s="199"/>
      <c r="AO789" s="199"/>
      <c r="AP789" s="199"/>
      <c r="AQ789" s="199"/>
      <c r="AR789" s="199"/>
      <c r="AS789" s="199"/>
      <c r="AT789" s="199"/>
      <c r="AU789" s="199"/>
      <c r="AV789" s="199"/>
      <c r="AW789" s="199"/>
      <c r="AX789" s="199"/>
      <c r="AY789" s="199"/>
      <c r="AZ789" s="199"/>
      <c r="BA789" s="199"/>
      <c r="BB789" s="199"/>
      <c r="BC789" s="199"/>
      <c r="BD789" s="199"/>
      <c r="BE789" s="199"/>
      <c r="BF789" s="199"/>
      <c r="BG789" s="199"/>
      <c r="BH789" s="199"/>
      <c r="BI789" s="199"/>
      <c r="BJ789" s="199"/>
      <c r="BK789" s="199"/>
      <c r="BL789" s="199"/>
      <c r="BM789" s="199"/>
      <c r="BN789" s="199"/>
      <c r="BO789" s="199"/>
      <c r="BP789" s="199"/>
      <c r="BQ789" s="199"/>
      <c r="BR789" s="199"/>
      <c r="BS789" s="199"/>
      <c r="BT789" s="199"/>
      <c r="BU789" s="199"/>
      <c r="BV789" s="199"/>
      <c r="BW789" s="199"/>
      <c r="BX789" s="199"/>
      <c r="BY789" s="199"/>
      <c r="BZ789" s="199"/>
      <c r="CA789" s="199"/>
      <c r="CB789" s="199"/>
      <c r="CC789" s="199"/>
      <c r="CD789" s="199"/>
      <c r="CE789" s="199"/>
      <c r="CF789" s="199"/>
      <c r="CG789" s="199"/>
      <c r="CH789" s="199"/>
      <c r="CI789" s="199"/>
      <c r="CJ789" s="199"/>
      <c r="CK789" s="199"/>
      <c r="CL789" s="199"/>
      <c r="CN789" s="201"/>
      <c r="CO789" s="199"/>
      <c r="CP789" s="199"/>
      <c r="CQ789" s="199"/>
      <c r="CR789" s="199"/>
      <c r="CS789" s="199"/>
      <c r="CT789" s="199"/>
      <c r="CU789" s="199"/>
      <c r="CV789" s="199"/>
      <c r="CW789" s="199"/>
      <c r="CX789" s="199"/>
      <c r="CY789" s="199"/>
      <c r="CZ789" s="199"/>
      <c r="DA789" s="199"/>
      <c r="DB789" s="199"/>
      <c r="DC789" s="199"/>
      <c r="DD789" s="199"/>
      <c r="DE789" s="199"/>
      <c r="DF789" s="199"/>
      <c r="DG789" s="199"/>
      <c r="DH789" s="199"/>
      <c r="DI789" s="199"/>
      <c r="DJ789" s="199"/>
      <c r="DK789" s="199"/>
      <c r="DL789" s="199"/>
    </row>
    <row r="790" spans="1:116" x14ac:dyDescent="0.4">
      <c r="A790" s="174"/>
      <c r="E790" s="8"/>
      <c r="G790" s="175" t="s">
        <v>505</v>
      </c>
      <c r="H790" s="200"/>
      <c r="I790" s="201"/>
      <c r="J790" s="201"/>
      <c r="K790" s="202"/>
      <c r="L790" s="202"/>
      <c r="M790" s="202"/>
      <c r="N790" s="202"/>
      <c r="O790" s="202"/>
      <c r="P790" s="202"/>
      <c r="R790" s="202"/>
      <c r="S790" s="190"/>
      <c r="T790" s="190"/>
      <c r="U790" s="190"/>
      <c r="V790" s="190"/>
      <c r="W790" s="190"/>
      <c r="X790" s="190"/>
      <c r="Y790" s="190"/>
      <c r="Z790" s="190"/>
      <c r="AA790" s="190"/>
      <c r="AB790" s="190"/>
      <c r="AC790" s="190"/>
      <c r="AD790" s="190"/>
      <c r="AE790" s="190"/>
      <c r="AF790" s="190"/>
      <c r="AG790" s="190"/>
      <c r="AH790" s="190"/>
      <c r="AI790" s="190"/>
      <c r="AJ790" s="190"/>
      <c r="AK790" s="190"/>
      <c r="AL790" s="190"/>
      <c r="AM790" s="190"/>
      <c r="AN790" s="190"/>
      <c r="AO790" s="190"/>
      <c r="AP790" s="190"/>
      <c r="AQ790" s="190"/>
      <c r="AR790" s="190"/>
      <c r="AS790" s="190"/>
      <c r="AT790" s="190"/>
      <c r="AU790" s="190"/>
      <c r="AV790" s="190"/>
      <c r="AW790" s="190"/>
      <c r="AX790" s="190"/>
      <c r="AY790" s="190"/>
      <c r="AZ790" s="190"/>
      <c r="BA790" s="190"/>
      <c r="BB790" s="190"/>
      <c r="BC790" s="190"/>
      <c r="BD790" s="190"/>
      <c r="BE790" s="190"/>
      <c r="BF790" s="190"/>
      <c r="BG790" s="190"/>
      <c r="BH790" s="190"/>
      <c r="BI790" s="190"/>
      <c r="BJ790" s="190"/>
      <c r="BK790" s="190"/>
      <c r="BL790" s="190"/>
      <c r="BM790" s="190"/>
      <c r="BN790" s="190"/>
      <c r="BO790" s="190"/>
      <c r="BP790" s="190"/>
      <c r="BQ790" s="190"/>
      <c r="BR790" s="190"/>
      <c r="BS790" s="190"/>
      <c r="BT790" s="190"/>
      <c r="BU790" s="190"/>
      <c r="BV790" s="190"/>
      <c r="BW790" s="190"/>
      <c r="BX790" s="190"/>
      <c r="BY790" s="190"/>
      <c r="BZ790" s="190"/>
      <c r="CA790" s="190"/>
      <c r="CB790" s="190"/>
      <c r="CC790" s="190"/>
      <c r="CD790" s="190"/>
      <c r="CE790" s="190"/>
      <c r="CF790" s="190"/>
      <c r="CG790" s="190"/>
      <c r="CH790" s="190"/>
      <c r="CI790" s="190"/>
      <c r="CJ790" s="190"/>
      <c r="CK790" s="190"/>
      <c r="CL790" s="190"/>
      <c r="CN790" s="201"/>
      <c r="CO790" s="190"/>
      <c r="CP790" s="190"/>
      <c r="CQ790" s="190"/>
      <c r="CR790" s="190"/>
      <c r="CS790" s="190"/>
      <c r="CT790" s="190"/>
      <c r="CU790" s="190"/>
      <c r="CV790" s="190"/>
      <c r="CW790" s="190"/>
      <c r="CX790" s="190"/>
      <c r="CY790" s="190"/>
      <c r="CZ790" s="190"/>
      <c r="DA790" s="190"/>
      <c r="DB790" s="190"/>
      <c r="DC790" s="190"/>
      <c r="DD790" s="190"/>
      <c r="DE790" s="190"/>
      <c r="DF790" s="190"/>
      <c r="DG790" s="190"/>
      <c r="DH790" s="190"/>
      <c r="DI790" s="190"/>
      <c r="DJ790" s="190"/>
      <c r="DK790" s="190"/>
      <c r="DL790" s="190"/>
    </row>
    <row r="791" spans="1:116" x14ac:dyDescent="0.4">
      <c r="A791" s="174"/>
      <c r="E791" s="8"/>
      <c r="G791" s="175" t="s">
        <v>463</v>
      </c>
      <c r="H791" s="200"/>
      <c r="I791" s="201"/>
      <c r="J791" s="201"/>
      <c r="K791" s="202"/>
      <c r="L791" s="202"/>
      <c r="M791" s="202"/>
      <c r="N791" s="202"/>
      <c r="O791" s="202"/>
      <c r="P791" s="202"/>
      <c r="R791" s="202"/>
      <c r="S791" s="190" t="str">
        <f t="shared" ref="S791:CD791" si="1063">S$22</f>
        <v>S$18</v>
      </c>
      <c r="T791" s="190" t="str">
        <f t="shared" si="1063"/>
        <v>T$18</v>
      </c>
      <c r="U791" s="190" t="str">
        <f t="shared" si="1063"/>
        <v>U$18</v>
      </c>
      <c r="V791" s="190" t="str">
        <f t="shared" si="1063"/>
        <v>V$18</v>
      </c>
      <c r="W791" s="190" t="str">
        <f t="shared" si="1063"/>
        <v>W$18</v>
      </c>
      <c r="X791" s="190" t="str">
        <f t="shared" si="1063"/>
        <v>X$18</v>
      </c>
      <c r="Y791" s="190" t="str">
        <f t="shared" si="1063"/>
        <v>Y$18</v>
      </c>
      <c r="Z791" s="190" t="str">
        <f t="shared" si="1063"/>
        <v>Z$18</v>
      </c>
      <c r="AA791" s="190" t="str">
        <f t="shared" si="1063"/>
        <v>AA$18</v>
      </c>
      <c r="AB791" s="190" t="str">
        <f t="shared" si="1063"/>
        <v>AB$18</v>
      </c>
      <c r="AC791" s="190" t="str">
        <f t="shared" si="1063"/>
        <v>AC$18</v>
      </c>
      <c r="AD791" s="190" t="str">
        <f t="shared" si="1063"/>
        <v>AD$18</v>
      </c>
      <c r="AE791" s="190" t="str">
        <f t="shared" si="1063"/>
        <v>AE$18</v>
      </c>
      <c r="AF791" s="190" t="str">
        <f t="shared" si="1063"/>
        <v>AF$18</v>
      </c>
      <c r="AG791" s="190" t="str">
        <f t="shared" si="1063"/>
        <v>AG$18</v>
      </c>
      <c r="AH791" s="190" t="str">
        <f t="shared" si="1063"/>
        <v>AH$18</v>
      </c>
      <c r="AI791" s="190" t="str">
        <f t="shared" si="1063"/>
        <v>AI$18</v>
      </c>
      <c r="AJ791" s="190" t="str">
        <f t="shared" si="1063"/>
        <v>AJ$18</v>
      </c>
      <c r="AK791" s="190" t="str">
        <f t="shared" si="1063"/>
        <v>AK$18</v>
      </c>
      <c r="AL791" s="190" t="str">
        <f t="shared" si="1063"/>
        <v>AL$18</v>
      </c>
      <c r="AM791" s="190" t="str">
        <f t="shared" si="1063"/>
        <v>AM$18</v>
      </c>
      <c r="AN791" s="190" t="str">
        <f t="shared" si="1063"/>
        <v>AN$18</v>
      </c>
      <c r="AO791" s="190" t="str">
        <f t="shared" si="1063"/>
        <v>AO$18</v>
      </c>
      <c r="AP791" s="190" t="str">
        <f t="shared" si="1063"/>
        <v>AP$18</v>
      </c>
      <c r="AQ791" s="190" t="str">
        <f t="shared" si="1063"/>
        <v>AQ$18</v>
      </c>
      <c r="AR791" s="190" t="str">
        <f t="shared" si="1063"/>
        <v>AR$18</v>
      </c>
      <c r="AS791" s="190" t="str">
        <f t="shared" si="1063"/>
        <v>AS$18</v>
      </c>
      <c r="AT791" s="190" t="str">
        <f t="shared" si="1063"/>
        <v>AT$18</v>
      </c>
      <c r="AU791" s="190" t="str">
        <f t="shared" si="1063"/>
        <v>AU$18</v>
      </c>
      <c r="AV791" s="190" t="str">
        <f t="shared" si="1063"/>
        <v>AV$18</v>
      </c>
      <c r="AW791" s="190" t="str">
        <f t="shared" si="1063"/>
        <v>AW$18</v>
      </c>
      <c r="AX791" s="190" t="str">
        <f t="shared" si="1063"/>
        <v>AX$18</v>
      </c>
      <c r="AY791" s="190" t="str">
        <f t="shared" si="1063"/>
        <v>AY$18</v>
      </c>
      <c r="AZ791" s="190" t="str">
        <f t="shared" si="1063"/>
        <v>AZ$18</v>
      </c>
      <c r="BA791" s="190" t="str">
        <f t="shared" si="1063"/>
        <v>BA$18</v>
      </c>
      <c r="BB791" s="190" t="str">
        <f t="shared" si="1063"/>
        <v>BB$18</v>
      </c>
      <c r="BC791" s="190" t="str">
        <f t="shared" si="1063"/>
        <v>BC$18</v>
      </c>
      <c r="BD791" s="190" t="str">
        <f t="shared" si="1063"/>
        <v>BD$18</v>
      </c>
      <c r="BE791" s="190" t="str">
        <f t="shared" si="1063"/>
        <v>BE$18</v>
      </c>
      <c r="BF791" s="190" t="str">
        <f t="shared" si="1063"/>
        <v>BF$18</v>
      </c>
      <c r="BG791" s="190" t="str">
        <f t="shared" si="1063"/>
        <v>BG$18</v>
      </c>
      <c r="BH791" s="190" t="str">
        <f t="shared" si="1063"/>
        <v>BH$18</v>
      </c>
      <c r="BI791" s="190" t="str">
        <f t="shared" si="1063"/>
        <v>BI$18</v>
      </c>
      <c r="BJ791" s="190" t="str">
        <f t="shared" si="1063"/>
        <v>BJ$18</v>
      </c>
      <c r="BK791" s="190" t="str">
        <f t="shared" si="1063"/>
        <v>BK$18</v>
      </c>
      <c r="BL791" s="190" t="str">
        <f t="shared" si="1063"/>
        <v>BL$18</v>
      </c>
      <c r="BM791" s="190" t="str">
        <f t="shared" si="1063"/>
        <v>BM$18</v>
      </c>
      <c r="BN791" s="190" t="str">
        <f t="shared" si="1063"/>
        <v>BN$18</v>
      </c>
      <c r="BO791" s="190" t="str">
        <f t="shared" si="1063"/>
        <v>BO$18</v>
      </c>
      <c r="BP791" s="190" t="str">
        <f t="shared" si="1063"/>
        <v>BP$18</v>
      </c>
      <c r="BQ791" s="190" t="str">
        <f t="shared" si="1063"/>
        <v>BQ$18</v>
      </c>
      <c r="BR791" s="190" t="str">
        <f t="shared" si="1063"/>
        <v>BR$18</v>
      </c>
      <c r="BS791" s="190" t="str">
        <f t="shared" si="1063"/>
        <v>BS$18</v>
      </c>
      <c r="BT791" s="190" t="str">
        <f t="shared" si="1063"/>
        <v>BT$18</v>
      </c>
      <c r="BU791" s="190" t="str">
        <f t="shared" si="1063"/>
        <v>BU$18</v>
      </c>
      <c r="BV791" s="190" t="str">
        <f t="shared" si="1063"/>
        <v>BV$18</v>
      </c>
      <c r="BW791" s="190" t="str">
        <f t="shared" si="1063"/>
        <v>BW$18</v>
      </c>
      <c r="BX791" s="190" t="str">
        <f t="shared" si="1063"/>
        <v>BX$18</v>
      </c>
      <c r="BY791" s="190" t="str">
        <f t="shared" si="1063"/>
        <v>BY$18</v>
      </c>
      <c r="BZ791" s="190" t="str">
        <f t="shared" si="1063"/>
        <v>BZ$18</v>
      </c>
      <c r="CA791" s="190" t="str">
        <f t="shared" si="1063"/>
        <v>CA$18</v>
      </c>
      <c r="CB791" s="190" t="str">
        <f t="shared" si="1063"/>
        <v>CB$18</v>
      </c>
      <c r="CC791" s="190" t="str">
        <f t="shared" si="1063"/>
        <v>CC$18</v>
      </c>
      <c r="CD791" s="190" t="str">
        <f t="shared" si="1063"/>
        <v>CD$18</v>
      </c>
      <c r="CE791" s="190" t="str">
        <f t="shared" ref="CE791:CL791" si="1064">CE$22</f>
        <v>CE$18</v>
      </c>
      <c r="CF791" s="190" t="str">
        <f t="shared" si="1064"/>
        <v>CF$18</v>
      </c>
      <c r="CG791" s="190" t="str">
        <f t="shared" si="1064"/>
        <v>CG$18</v>
      </c>
      <c r="CH791" s="190" t="str">
        <f t="shared" si="1064"/>
        <v>CH$18</v>
      </c>
      <c r="CI791" s="190" t="str">
        <f t="shared" si="1064"/>
        <v>CI$18</v>
      </c>
      <c r="CJ791" s="190" t="str">
        <f t="shared" si="1064"/>
        <v>CJ$18</v>
      </c>
      <c r="CK791" s="190" t="str">
        <f t="shared" si="1064"/>
        <v>CK$18</v>
      </c>
      <c r="CL791" s="190" t="str">
        <f t="shared" si="1064"/>
        <v>CL$18</v>
      </c>
      <c r="CN791" s="201"/>
      <c r="CO791" s="190" t="str">
        <f t="shared" ref="CO791:DL791" si="1065">CO$22</f>
        <v>CO$18</v>
      </c>
      <c r="CP791" s="190" t="str">
        <f t="shared" si="1065"/>
        <v>CP$18</v>
      </c>
      <c r="CQ791" s="190" t="str">
        <f t="shared" si="1065"/>
        <v>CQ$18</v>
      </c>
      <c r="CR791" s="190" t="str">
        <f t="shared" si="1065"/>
        <v>CR$18</v>
      </c>
      <c r="CS791" s="190" t="str">
        <f t="shared" si="1065"/>
        <v>CS$18</v>
      </c>
      <c r="CT791" s="190" t="str">
        <f t="shared" si="1065"/>
        <v>CT$18</v>
      </c>
      <c r="CU791" s="190" t="str">
        <f t="shared" si="1065"/>
        <v>CU$18</v>
      </c>
      <c r="CV791" s="190" t="str">
        <f t="shared" si="1065"/>
        <v>CV$18</v>
      </c>
      <c r="CW791" s="190" t="str">
        <f t="shared" si="1065"/>
        <v>CW$18</v>
      </c>
      <c r="CX791" s="190" t="str">
        <f t="shared" si="1065"/>
        <v>CX$18</v>
      </c>
      <c r="CY791" s="190" t="str">
        <f t="shared" si="1065"/>
        <v>CY$18</v>
      </c>
      <c r="CZ791" s="190" t="str">
        <f t="shared" si="1065"/>
        <v>CZ$18</v>
      </c>
      <c r="DA791" s="190" t="str">
        <f t="shared" si="1065"/>
        <v>DA$18</v>
      </c>
      <c r="DB791" s="190" t="str">
        <f t="shared" si="1065"/>
        <v>DB$18</v>
      </c>
      <c r="DC791" s="190" t="str">
        <f t="shared" si="1065"/>
        <v>DC$18</v>
      </c>
      <c r="DD791" s="190" t="str">
        <f t="shared" si="1065"/>
        <v>DD$18</v>
      </c>
      <c r="DE791" s="190" t="str">
        <f t="shared" si="1065"/>
        <v>DE$18</v>
      </c>
      <c r="DF791" s="190" t="str">
        <f t="shared" si="1065"/>
        <v>DF$18</v>
      </c>
      <c r="DG791" s="190" t="str">
        <f t="shared" si="1065"/>
        <v>DG$18</v>
      </c>
      <c r="DH791" s="190" t="str">
        <f t="shared" si="1065"/>
        <v>DH$18</v>
      </c>
      <c r="DI791" s="190" t="str">
        <f t="shared" si="1065"/>
        <v>DI$18</v>
      </c>
      <c r="DJ791" s="190" t="str">
        <f t="shared" si="1065"/>
        <v>DJ$18</v>
      </c>
      <c r="DK791" s="190" t="str">
        <f t="shared" si="1065"/>
        <v>DK$18</v>
      </c>
      <c r="DL791" s="190" t="str">
        <f t="shared" si="1065"/>
        <v>DL$18</v>
      </c>
    </row>
    <row r="792" spans="1:116" x14ac:dyDescent="0.4">
      <c r="A792" s="174"/>
      <c r="E792" s="8"/>
      <c r="G792" s="175" t="s">
        <v>464</v>
      </c>
      <c r="H792" s="200"/>
      <c r="I792" s="201"/>
      <c r="J792" s="201"/>
      <c r="K792" s="202"/>
      <c r="L792" s="202"/>
      <c r="M792" s="202"/>
      <c r="N792" s="202"/>
      <c r="O792" s="202"/>
      <c r="P792" s="202"/>
      <c r="R792" s="202"/>
      <c r="S792" s="190" t="str">
        <f t="shared" ref="S792:CD792" si="1066">S$23</f>
        <v>S$19</v>
      </c>
      <c r="T792" s="190" t="str">
        <f t="shared" si="1066"/>
        <v>T$19</v>
      </c>
      <c r="U792" s="190" t="str">
        <f t="shared" si="1066"/>
        <v>U$19</v>
      </c>
      <c r="V792" s="190" t="str">
        <f t="shared" si="1066"/>
        <v>V$19</v>
      </c>
      <c r="W792" s="190" t="str">
        <f t="shared" si="1066"/>
        <v>W$19</v>
      </c>
      <c r="X792" s="190" t="str">
        <f t="shared" si="1066"/>
        <v>X$19</v>
      </c>
      <c r="Y792" s="190" t="str">
        <f t="shared" si="1066"/>
        <v>Y$19</v>
      </c>
      <c r="Z792" s="190" t="str">
        <f t="shared" si="1066"/>
        <v>Z$19</v>
      </c>
      <c r="AA792" s="190" t="str">
        <f t="shared" si="1066"/>
        <v>AA$19</v>
      </c>
      <c r="AB792" s="190" t="str">
        <f t="shared" si="1066"/>
        <v>AB$19</v>
      </c>
      <c r="AC792" s="190" t="str">
        <f t="shared" si="1066"/>
        <v>AC$19</v>
      </c>
      <c r="AD792" s="190" t="str">
        <f t="shared" si="1066"/>
        <v>AD$19</v>
      </c>
      <c r="AE792" s="190" t="str">
        <f t="shared" si="1066"/>
        <v>AE$19</v>
      </c>
      <c r="AF792" s="190" t="str">
        <f t="shared" si="1066"/>
        <v>AF$19</v>
      </c>
      <c r="AG792" s="190" t="str">
        <f t="shared" si="1066"/>
        <v>AG$19</v>
      </c>
      <c r="AH792" s="190" t="str">
        <f t="shared" si="1066"/>
        <v>AH$19</v>
      </c>
      <c r="AI792" s="190" t="str">
        <f t="shared" si="1066"/>
        <v>AI$19</v>
      </c>
      <c r="AJ792" s="190" t="str">
        <f t="shared" si="1066"/>
        <v>AJ$19</v>
      </c>
      <c r="AK792" s="190" t="str">
        <f t="shared" si="1066"/>
        <v>AK$19</v>
      </c>
      <c r="AL792" s="190" t="str">
        <f t="shared" si="1066"/>
        <v>AL$19</v>
      </c>
      <c r="AM792" s="190" t="str">
        <f t="shared" si="1066"/>
        <v>AM$19</v>
      </c>
      <c r="AN792" s="190" t="str">
        <f t="shared" si="1066"/>
        <v>AN$19</v>
      </c>
      <c r="AO792" s="190" t="str">
        <f t="shared" si="1066"/>
        <v>AO$19</v>
      </c>
      <c r="AP792" s="190" t="str">
        <f t="shared" si="1066"/>
        <v>AP$19</v>
      </c>
      <c r="AQ792" s="190" t="str">
        <f t="shared" si="1066"/>
        <v>AQ$19</v>
      </c>
      <c r="AR792" s="190" t="str">
        <f t="shared" si="1066"/>
        <v>AR$19</v>
      </c>
      <c r="AS792" s="190" t="str">
        <f t="shared" si="1066"/>
        <v>AS$19</v>
      </c>
      <c r="AT792" s="190" t="str">
        <f t="shared" si="1066"/>
        <v>AT$19</v>
      </c>
      <c r="AU792" s="190" t="str">
        <f t="shared" si="1066"/>
        <v>AU$19</v>
      </c>
      <c r="AV792" s="190" t="str">
        <f t="shared" si="1066"/>
        <v>AV$19</v>
      </c>
      <c r="AW792" s="190" t="str">
        <f t="shared" si="1066"/>
        <v>AW$19</v>
      </c>
      <c r="AX792" s="190" t="str">
        <f t="shared" si="1066"/>
        <v>AX$19</v>
      </c>
      <c r="AY792" s="190" t="str">
        <f t="shared" si="1066"/>
        <v>AY$19</v>
      </c>
      <c r="AZ792" s="190" t="str">
        <f t="shared" si="1066"/>
        <v>AZ$19</v>
      </c>
      <c r="BA792" s="190" t="str">
        <f t="shared" si="1066"/>
        <v>BA$19</v>
      </c>
      <c r="BB792" s="190" t="str">
        <f t="shared" si="1066"/>
        <v>BB$19</v>
      </c>
      <c r="BC792" s="190" t="str">
        <f t="shared" si="1066"/>
        <v>BC$19</v>
      </c>
      <c r="BD792" s="190" t="str">
        <f t="shared" si="1066"/>
        <v>BD$19</v>
      </c>
      <c r="BE792" s="190" t="str">
        <f t="shared" si="1066"/>
        <v>BE$19</v>
      </c>
      <c r="BF792" s="190" t="str">
        <f t="shared" si="1066"/>
        <v>BF$19</v>
      </c>
      <c r="BG792" s="190" t="str">
        <f t="shared" si="1066"/>
        <v>BG$19</v>
      </c>
      <c r="BH792" s="190" t="str">
        <f t="shared" si="1066"/>
        <v>BH$19</v>
      </c>
      <c r="BI792" s="190" t="str">
        <f t="shared" si="1066"/>
        <v>BI$19</v>
      </c>
      <c r="BJ792" s="190" t="str">
        <f t="shared" si="1066"/>
        <v>BJ$19</v>
      </c>
      <c r="BK792" s="190" t="str">
        <f t="shared" si="1066"/>
        <v>BK$19</v>
      </c>
      <c r="BL792" s="190" t="str">
        <f t="shared" si="1066"/>
        <v>BL$19</v>
      </c>
      <c r="BM792" s="190" t="str">
        <f t="shared" si="1066"/>
        <v>BM$19</v>
      </c>
      <c r="BN792" s="190" t="str">
        <f t="shared" si="1066"/>
        <v>BN$19</v>
      </c>
      <c r="BO792" s="190" t="str">
        <f t="shared" si="1066"/>
        <v>BO$19</v>
      </c>
      <c r="BP792" s="190" t="str">
        <f t="shared" si="1066"/>
        <v>BP$19</v>
      </c>
      <c r="BQ792" s="190" t="str">
        <f t="shared" si="1066"/>
        <v>BQ$19</v>
      </c>
      <c r="BR792" s="190" t="str">
        <f t="shared" si="1066"/>
        <v>BR$19</v>
      </c>
      <c r="BS792" s="190" t="str">
        <f t="shared" si="1066"/>
        <v>BS$19</v>
      </c>
      <c r="BT792" s="190" t="str">
        <f t="shared" si="1066"/>
        <v>BT$19</v>
      </c>
      <c r="BU792" s="190" t="str">
        <f t="shared" si="1066"/>
        <v>BU$19</v>
      </c>
      <c r="BV792" s="190" t="str">
        <f t="shared" si="1066"/>
        <v>BV$19</v>
      </c>
      <c r="BW792" s="190" t="str">
        <f t="shared" si="1066"/>
        <v>BW$19</v>
      </c>
      <c r="BX792" s="190" t="str">
        <f t="shared" si="1066"/>
        <v>BX$19</v>
      </c>
      <c r="BY792" s="190" t="str">
        <f t="shared" si="1066"/>
        <v>BY$19</v>
      </c>
      <c r="BZ792" s="190" t="str">
        <f t="shared" si="1066"/>
        <v>BZ$19</v>
      </c>
      <c r="CA792" s="190" t="str">
        <f t="shared" si="1066"/>
        <v>CA$19</v>
      </c>
      <c r="CB792" s="190" t="str">
        <f t="shared" si="1066"/>
        <v>CB$19</v>
      </c>
      <c r="CC792" s="190" t="str">
        <f t="shared" si="1066"/>
        <v>CC$19</v>
      </c>
      <c r="CD792" s="190" t="str">
        <f t="shared" si="1066"/>
        <v>CD$19</v>
      </c>
      <c r="CE792" s="190" t="str">
        <f t="shared" ref="CE792:CL792" si="1067">CE$23</f>
        <v>CE$19</v>
      </c>
      <c r="CF792" s="190" t="str">
        <f t="shared" si="1067"/>
        <v>CF$19</v>
      </c>
      <c r="CG792" s="190" t="str">
        <f t="shared" si="1067"/>
        <v>CG$19</v>
      </c>
      <c r="CH792" s="190" t="str">
        <f t="shared" si="1067"/>
        <v>CH$19</v>
      </c>
      <c r="CI792" s="190" t="str">
        <f t="shared" si="1067"/>
        <v>CI$19</v>
      </c>
      <c r="CJ792" s="190" t="str">
        <f t="shared" si="1067"/>
        <v>CJ$19</v>
      </c>
      <c r="CK792" s="190" t="str">
        <f t="shared" si="1067"/>
        <v>CK$19</v>
      </c>
      <c r="CL792" s="190" t="str">
        <f t="shared" si="1067"/>
        <v>CL$19</v>
      </c>
      <c r="CN792" s="201"/>
      <c r="CO792" s="190" t="str">
        <f t="shared" ref="CO792:DL792" si="1068">CO$23</f>
        <v>CO$19</v>
      </c>
      <c r="CP792" s="190" t="str">
        <f t="shared" si="1068"/>
        <v>CP$19</v>
      </c>
      <c r="CQ792" s="190" t="str">
        <f t="shared" si="1068"/>
        <v>CQ$19</v>
      </c>
      <c r="CR792" s="190" t="str">
        <f t="shared" si="1068"/>
        <v>CR$19</v>
      </c>
      <c r="CS792" s="190" t="str">
        <f t="shared" si="1068"/>
        <v>CS$19</v>
      </c>
      <c r="CT792" s="190" t="str">
        <f t="shared" si="1068"/>
        <v>CT$19</v>
      </c>
      <c r="CU792" s="190" t="str">
        <f t="shared" si="1068"/>
        <v>CU$19</v>
      </c>
      <c r="CV792" s="190" t="str">
        <f t="shared" si="1068"/>
        <v>CV$19</v>
      </c>
      <c r="CW792" s="190" t="str">
        <f t="shared" si="1068"/>
        <v>CW$19</v>
      </c>
      <c r="CX792" s="190" t="str">
        <f t="shared" si="1068"/>
        <v>CX$19</v>
      </c>
      <c r="CY792" s="190" t="str">
        <f t="shared" si="1068"/>
        <v>CY$19</v>
      </c>
      <c r="CZ792" s="190" t="str">
        <f t="shared" si="1068"/>
        <v>CZ$19</v>
      </c>
      <c r="DA792" s="190" t="str">
        <f t="shared" si="1068"/>
        <v>DA$19</v>
      </c>
      <c r="DB792" s="190" t="str">
        <f t="shared" si="1068"/>
        <v>DB$19</v>
      </c>
      <c r="DC792" s="190" t="str">
        <f t="shared" si="1068"/>
        <v>DC$19</v>
      </c>
      <c r="DD792" s="190" t="str">
        <f t="shared" si="1068"/>
        <v>DD$19</v>
      </c>
      <c r="DE792" s="190" t="str">
        <f t="shared" si="1068"/>
        <v>DE$19</v>
      </c>
      <c r="DF792" s="190" t="str">
        <f t="shared" si="1068"/>
        <v>DF$19</v>
      </c>
      <c r="DG792" s="190" t="str">
        <f t="shared" si="1068"/>
        <v>DG$19</v>
      </c>
      <c r="DH792" s="190" t="str">
        <f t="shared" si="1068"/>
        <v>DH$19</v>
      </c>
      <c r="DI792" s="190" t="str">
        <f t="shared" si="1068"/>
        <v>DI$19</v>
      </c>
      <c r="DJ792" s="190" t="str">
        <f t="shared" si="1068"/>
        <v>DJ$19</v>
      </c>
      <c r="DK792" s="190" t="str">
        <f t="shared" si="1068"/>
        <v>DK$19</v>
      </c>
      <c r="DL792" s="190" t="str">
        <f t="shared" si="1068"/>
        <v>DL$19</v>
      </c>
    </row>
    <row r="793" spans="1:116" x14ac:dyDescent="0.4">
      <c r="A793" s="31" t="s">
        <v>218</v>
      </c>
      <c r="B793" s="31" t="s">
        <v>81</v>
      </c>
      <c r="C793" s="31"/>
      <c r="D793" t="s">
        <v>817</v>
      </c>
      <c r="E793" s="8" t="str">
        <f t="shared" ref="E793:E795" si="1069">ROW()&amp;" "&amp;D793</f>
        <v>793 LISTSALE-PV</v>
      </c>
      <c r="F793" t="s">
        <v>797</v>
      </c>
      <c r="G793" s="66" t="s">
        <v>779</v>
      </c>
      <c r="H793" s="22"/>
      <c r="I793" s="299"/>
      <c r="J793" s="299"/>
      <c r="K793" s="22"/>
      <c r="L793" s="22"/>
      <c r="M793" s="22"/>
      <c r="N793" s="22"/>
      <c r="O793" s="22"/>
      <c r="P793" s="22"/>
      <c r="R793" s="66"/>
      <c r="S793" s="66"/>
      <c r="T793" s="66"/>
      <c r="U793" s="66"/>
      <c r="V793" s="66"/>
      <c r="W793" s="66"/>
      <c r="X793" s="66"/>
      <c r="Y793" s="66"/>
      <c r="Z793" s="66"/>
      <c r="AA793" s="66"/>
      <c r="AB793" s="66"/>
      <c r="AC793" s="66"/>
      <c r="AD793" s="66"/>
      <c r="AE793" s="66"/>
      <c r="AF793" s="66"/>
      <c r="AG793" s="66"/>
      <c r="AH793" s="66"/>
      <c r="AI793" s="66"/>
      <c r="AJ793" s="66"/>
      <c r="AK793" s="66"/>
      <c r="AL793" s="66"/>
      <c r="AM793" s="66"/>
      <c r="AN793" s="66"/>
      <c r="AO793" s="66"/>
      <c r="AP793" s="66"/>
      <c r="AQ793" s="66"/>
      <c r="AR793" s="66"/>
      <c r="AS793" s="66"/>
      <c r="AT793" s="66"/>
      <c r="AU793" s="66"/>
      <c r="AV793" s="66"/>
      <c r="AW793" s="66"/>
      <c r="AX793" s="66"/>
      <c r="AY793" s="66"/>
      <c r="AZ793" s="66"/>
      <c r="BA793" s="66"/>
      <c r="BB793" s="66"/>
      <c r="BC793" s="66"/>
      <c r="BD793" s="66"/>
      <c r="BE793" s="66"/>
      <c r="BF793" s="66"/>
      <c r="BG793" s="66"/>
      <c r="BH793" s="66"/>
      <c r="BI793" s="66"/>
      <c r="BJ793" s="66"/>
      <c r="BK793" s="66"/>
      <c r="BL793" s="66"/>
      <c r="BM793" s="66"/>
      <c r="BN793" s="66"/>
      <c r="BO793" s="66"/>
      <c r="BP793" s="66"/>
      <c r="BQ793" s="66"/>
      <c r="BR793" s="66"/>
      <c r="BS793" s="66"/>
      <c r="BT793" s="66"/>
      <c r="BU793" s="66"/>
      <c r="BV793" s="66"/>
      <c r="BW793" s="66"/>
      <c r="BX793" s="66"/>
      <c r="BY793" s="66"/>
      <c r="BZ793" s="66"/>
      <c r="CA793" s="66"/>
      <c r="CB793" s="66"/>
      <c r="CC793" s="66"/>
      <c r="CD793" s="66"/>
      <c r="CE793" s="66"/>
      <c r="CF793" s="66"/>
      <c r="CG793" s="66"/>
      <c r="CH793" s="66"/>
      <c r="CI793" s="66"/>
      <c r="CJ793" s="66"/>
      <c r="CK793" s="66"/>
      <c r="CL793" s="66"/>
      <c r="CM793" s="66"/>
      <c r="CN793" s="66"/>
      <c r="CO793" s="66"/>
      <c r="CP793" s="66"/>
      <c r="CQ793" s="66"/>
      <c r="CR793" s="66"/>
      <c r="CS793" s="66"/>
      <c r="CT793" s="66"/>
      <c r="CU793" s="66"/>
      <c r="CV793" s="66"/>
      <c r="CW793" s="66"/>
      <c r="CX793" s="66"/>
      <c r="CY793" s="66"/>
      <c r="CZ793" s="66"/>
      <c r="DA793" s="66"/>
      <c r="DB793" s="66"/>
      <c r="DC793" s="66"/>
      <c r="DD793" s="66"/>
      <c r="DE793" s="66"/>
      <c r="DF793" s="66"/>
      <c r="DG793" s="66"/>
      <c r="DH793" s="66"/>
      <c r="DI793" s="66"/>
      <c r="DJ793" s="66"/>
      <c r="DK793" s="66"/>
      <c r="DL793" s="66"/>
    </row>
    <row r="794" spans="1:116" x14ac:dyDescent="0.4">
      <c r="B794" t="s">
        <v>332</v>
      </c>
      <c r="D794" t="s">
        <v>817</v>
      </c>
      <c r="E794" s="8" t="str">
        <f t="shared" si="1069"/>
        <v>794 LISTSALE-PV</v>
      </c>
      <c r="G794" s="95" t="s">
        <v>810</v>
      </c>
      <c r="H794" s="31"/>
      <c r="I794" s="73"/>
      <c r="J794" s="73"/>
      <c r="K794" s="58"/>
      <c r="L794" s="58"/>
      <c r="M794" s="58"/>
      <c r="N794" s="58"/>
      <c r="O794" s="58"/>
      <c r="P794" s="58"/>
      <c r="R794" s="33"/>
      <c r="CM794" s="8"/>
      <c r="CN794" s="8"/>
      <c r="CO794" s="8"/>
      <c r="CP794" s="8"/>
      <c r="CQ794" s="8"/>
      <c r="CR794" s="8"/>
      <c r="CS794" s="8"/>
      <c r="CT794" s="8"/>
      <c r="CU794" s="8"/>
      <c r="CV794" s="8"/>
      <c r="CW794" s="8"/>
      <c r="CX794" s="8"/>
      <c r="CY794" s="8"/>
      <c r="CZ794" s="8"/>
      <c r="DA794" s="8"/>
      <c r="DB794" s="8"/>
      <c r="DC794" s="8"/>
      <c r="DD794" s="8"/>
      <c r="DE794" s="8"/>
      <c r="DF794" s="8"/>
      <c r="DG794" s="8"/>
      <c r="DH794" s="8"/>
      <c r="DI794" s="8"/>
      <c r="DJ794" s="8"/>
      <c r="DK794" s="8"/>
      <c r="DL794" s="8"/>
    </row>
    <row r="795" spans="1:116" x14ac:dyDescent="0.4">
      <c r="D795" t="s">
        <v>817</v>
      </c>
      <c r="E795" s="8" t="str">
        <f t="shared" si="1069"/>
        <v>795 LISTSALE-PV</v>
      </c>
      <c r="G795" s="125"/>
      <c r="H795" s="31"/>
      <c r="I795" s="73"/>
      <c r="J795" s="73"/>
      <c r="K795" s="58"/>
      <c r="L795" s="58"/>
      <c r="M795" s="58"/>
      <c r="N795" s="58"/>
      <c r="O795" s="58"/>
      <c r="P795" s="58"/>
      <c r="R795" s="33"/>
      <c r="CM795" s="8"/>
      <c r="CN795" s="8"/>
      <c r="CO795" s="8"/>
      <c r="CP795" s="8"/>
      <c r="CQ795" s="8"/>
      <c r="CR795" s="8"/>
      <c r="CS795" s="8"/>
      <c r="CT795" s="8"/>
      <c r="CU795" s="8"/>
      <c r="CV795" s="8"/>
      <c r="CW795" s="8"/>
      <c r="CX795" s="8"/>
      <c r="CY795" s="8"/>
      <c r="CZ795" s="8"/>
      <c r="DA795" s="8"/>
      <c r="DB795" s="8"/>
      <c r="DC795" s="8"/>
      <c r="DD795" s="8"/>
      <c r="DE795" s="8"/>
      <c r="DF795" s="8"/>
      <c r="DG795" s="8"/>
      <c r="DH795" s="8"/>
      <c r="DI795" s="8"/>
      <c r="DJ795" s="8"/>
      <c r="DK795" s="8"/>
      <c r="DL795" s="8"/>
    </row>
    <row r="796" spans="1:116" x14ac:dyDescent="0.4">
      <c r="D796" t="s">
        <v>817</v>
      </c>
      <c r="E796" s="8" t="str">
        <f t="shared" ref="E796:E850" si="1070">ROW()&amp;" "&amp;D796</f>
        <v>796 LISTSALE-PV</v>
      </c>
      <c r="G796" s="95" t="s">
        <v>811</v>
      </c>
      <c r="H796" s="31"/>
      <c r="I796" s="73"/>
      <c r="J796" s="73"/>
      <c r="K796" s="58"/>
      <c r="L796" s="58"/>
      <c r="M796" s="58"/>
      <c r="N796" s="58"/>
      <c r="O796" s="58"/>
      <c r="P796" s="58"/>
      <c r="R796" s="33"/>
      <c r="CM796" s="8"/>
      <c r="CN796" s="8"/>
      <c r="CO796" s="8"/>
      <c r="CP796" s="8"/>
      <c r="CQ796" s="8"/>
      <c r="CR796" s="8"/>
      <c r="CS796" s="8"/>
      <c r="CT796" s="8"/>
      <c r="CU796" s="8"/>
      <c r="CV796" s="8"/>
      <c r="CW796" s="8"/>
      <c r="CX796" s="8"/>
      <c r="CY796" s="8"/>
      <c r="CZ796" s="8"/>
      <c r="DA796" s="8"/>
      <c r="DB796" s="8"/>
      <c r="DC796" s="8"/>
      <c r="DD796" s="8"/>
      <c r="DE796" s="8"/>
      <c r="DF796" s="8"/>
      <c r="DG796" s="8"/>
      <c r="DH796" s="8"/>
      <c r="DI796" s="8"/>
      <c r="DJ796" s="8"/>
      <c r="DK796" s="8"/>
      <c r="DL796" s="8"/>
    </row>
    <row r="797" spans="1:116" x14ac:dyDescent="0.4">
      <c r="D797" t="s">
        <v>817</v>
      </c>
      <c r="E797" s="8" t="str">
        <f t="shared" si="1070"/>
        <v>797 LISTSALE-PV</v>
      </c>
      <c r="G797" s="145" t="s">
        <v>519</v>
      </c>
      <c r="H797" s="31"/>
      <c r="I797" s="73"/>
      <c r="J797" s="342"/>
      <c r="K797" s="342">
        <v>0.2</v>
      </c>
      <c r="L797" s="342">
        <v>0.2</v>
      </c>
      <c r="M797" s="342">
        <v>0.2</v>
      </c>
      <c r="N797" s="342">
        <v>0.2</v>
      </c>
      <c r="O797" s="342">
        <v>0.2</v>
      </c>
      <c r="P797" s="342">
        <v>0.2</v>
      </c>
      <c r="R797" s="33"/>
      <c r="S797" s="20" cm="1">
        <f t="array" ref="S797">INDEX($K:$P,ROW(),MATCH(S$3,$K$2:$P$2,0))</f>
        <v>0.2</v>
      </c>
      <c r="T797" s="20" cm="1">
        <f t="array" ref="T797">INDEX($K:$P,ROW(),MATCH(T$3,$K$2:$P$2,0))</f>
        <v>0.2</v>
      </c>
      <c r="U797" s="20" cm="1">
        <f t="array" ref="U797">INDEX($K:$P,ROW(),MATCH(U$3,$K$2:$P$2,0))</f>
        <v>0.2</v>
      </c>
      <c r="V797" s="20" cm="1">
        <f t="array" ref="V797">INDEX($K:$P,ROW(),MATCH(V$3,$K$2:$P$2,0))</f>
        <v>0.2</v>
      </c>
      <c r="W797" s="20" cm="1">
        <f t="array" ref="W797">INDEX($K:$P,ROW(),MATCH(W$3,$K$2:$P$2,0))</f>
        <v>0.2</v>
      </c>
      <c r="X797" s="20" cm="1">
        <f t="array" ref="X797">INDEX($K:$P,ROW(),MATCH(X$3,$K$2:$P$2,0))</f>
        <v>0.2</v>
      </c>
      <c r="Y797" s="20" cm="1">
        <f t="array" ref="Y797">INDEX($K:$P,ROW(),MATCH(Y$3,$K$2:$P$2,0))</f>
        <v>0.2</v>
      </c>
      <c r="Z797" s="20" cm="1">
        <f t="array" ref="Z797">INDEX($K:$P,ROW(),MATCH(Z$3,$K$2:$P$2,0))</f>
        <v>0.2</v>
      </c>
      <c r="AA797" s="20" cm="1">
        <f t="array" ref="AA797">INDEX($K:$P,ROW(),MATCH(AA$3,$K$2:$P$2,0))</f>
        <v>0.2</v>
      </c>
      <c r="AB797" s="20" cm="1">
        <f t="array" ref="AB797">INDEX($K:$P,ROW(),MATCH(AB$3,$K$2:$P$2,0))</f>
        <v>0.2</v>
      </c>
      <c r="AC797" s="20" cm="1">
        <f t="array" ref="AC797">INDEX($K:$P,ROW(),MATCH(AC$3,$K$2:$P$2,0))</f>
        <v>0.2</v>
      </c>
      <c r="AD797" s="20" cm="1">
        <f t="array" ref="AD797">INDEX($K:$P,ROW(),MATCH(AD$3,$K$2:$P$2,0))</f>
        <v>0.2</v>
      </c>
      <c r="AE797" s="20" cm="1">
        <f t="array" ref="AE797">INDEX($K:$P,ROW(),MATCH(AE$3,$K$2:$P$2,0))</f>
        <v>0.2</v>
      </c>
      <c r="AF797" s="20" cm="1">
        <f t="array" ref="AF797">INDEX($K:$P,ROW(),MATCH(AF$3,$K$2:$P$2,0))</f>
        <v>0.2</v>
      </c>
      <c r="AG797" s="20" cm="1">
        <f t="array" ref="AG797">INDEX($K:$P,ROW(),MATCH(AG$3,$K$2:$P$2,0))</f>
        <v>0.2</v>
      </c>
      <c r="AH797" s="20" cm="1">
        <f t="array" ref="AH797">INDEX($K:$P,ROW(),MATCH(AH$3,$K$2:$P$2,0))</f>
        <v>0.2</v>
      </c>
      <c r="AI797" s="20" cm="1">
        <f t="array" ref="AI797">INDEX($K:$P,ROW(),MATCH(AI$3,$K$2:$P$2,0))</f>
        <v>0.2</v>
      </c>
      <c r="AJ797" s="20" cm="1">
        <f t="array" ref="AJ797">INDEX($K:$P,ROW(),MATCH(AJ$3,$K$2:$P$2,0))</f>
        <v>0.2</v>
      </c>
      <c r="AK797" s="20" cm="1">
        <f t="array" ref="AK797">INDEX($K:$P,ROW(),MATCH(AK$3,$K$2:$P$2,0))</f>
        <v>0.2</v>
      </c>
      <c r="AL797" s="20" cm="1">
        <f t="array" ref="AL797">INDEX($K:$P,ROW(),MATCH(AL$3,$K$2:$P$2,0))</f>
        <v>0.2</v>
      </c>
      <c r="AM797" s="20" cm="1">
        <f t="array" ref="AM797">INDEX($K:$P,ROW(),MATCH(AM$3,$K$2:$P$2,0))</f>
        <v>0.2</v>
      </c>
      <c r="AN797" s="20" cm="1">
        <f t="array" ref="AN797">INDEX($K:$P,ROW(),MATCH(AN$3,$K$2:$P$2,0))</f>
        <v>0.2</v>
      </c>
      <c r="AO797" s="20" cm="1">
        <f t="array" ref="AO797">INDEX($K:$P,ROW(),MATCH(AO$3,$K$2:$P$2,0))</f>
        <v>0.2</v>
      </c>
      <c r="AP797" s="20" cm="1">
        <f t="array" ref="AP797">INDEX($K:$P,ROW(),MATCH(AP$3,$K$2:$P$2,0))</f>
        <v>0.2</v>
      </c>
      <c r="AQ797" s="20" cm="1">
        <f t="array" ref="AQ797">INDEX($K:$P,ROW(),MATCH(AQ$3,$K$2:$P$2,0))</f>
        <v>0.2</v>
      </c>
      <c r="AR797" s="20" cm="1">
        <f t="array" ref="AR797">INDEX($K:$P,ROW(),MATCH(AR$3,$K$2:$P$2,0))</f>
        <v>0.2</v>
      </c>
      <c r="AS797" s="20" cm="1">
        <f t="array" ref="AS797">INDEX($K:$P,ROW(),MATCH(AS$3,$K$2:$P$2,0))</f>
        <v>0.2</v>
      </c>
      <c r="AT797" s="20" cm="1">
        <f t="array" ref="AT797">INDEX($K:$P,ROW(),MATCH(AT$3,$K$2:$P$2,0))</f>
        <v>0.2</v>
      </c>
      <c r="AU797" s="20" cm="1">
        <f t="array" ref="AU797">INDEX($K:$P,ROW(),MATCH(AU$3,$K$2:$P$2,0))</f>
        <v>0.2</v>
      </c>
      <c r="AV797" s="20" cm="1">
        <f t="array" ref="AV797">INDEX($K:$P,ROW(),MATCH(AV$3,$K$2:$P$2,0))</f>
        <v>0.2</v>
      </c>
      <c r="AW797" s="20" cm="1">
        <f t="array" ref="AW797">INDEX($K:$P,ROW(),MATCH(AW$3,$K$2:$P$2,0))</f>
        <v>0.2</v>
      </c>
      <c r="AX797" s="20" cm="1">
        <f t="array" ref="AX797">INDEX($K:$P,ROW(),MATCH(AX$3,$K$2:$P$2,0))</f>
        <v>0.2</v>
      </c>
      <c r="AY797" s="20" cm="1">
        <f t="array" ref="AY797">INDEX($K:$P,ROW(),MATCH(AY$3,$K$2:$P$2,0))</f>
        <v>0.2</v>
      </c>
      <c r="AZ797" s="20" cm="1">
        <f t="array" ref="AZ797">INDEX($K:$P,ROW(),MATCH(AZ$3,$K$2:$P$2,0))</f>
        <v>0.2</v>
      </c>
      <c r="BA797" s="20" cm="1">
        <f t="array" ref="BA797">INDEX($K:$P,ROW(),MATCH(BA$3,$K$2:$P$2,0))</f>
        <v>0.2</v>
      </c>
      <c r="BB797" s="20" cm="1">
        <f t="array" ref="BB797">INDEX($K:$P,ROW(),MATCH(BB$3,$K$2:$P$2,0))</f>
        <v>0.2</v>
      </c>
      <c r="BC797" s="20" cm="1">
        <f t="array" ref="BC797">INDEX($K:$P,ROW(),MATCH(BC$3,$K$2:$P$2,0))</f>
        <v>0.2</v>
      </c>
      <c r="BD797" s="20" cm="1">
        <f t="array" ref="BD797">INDEX($K:$P,ROW(),MATCH(BD$3,$K$2:$P$2,0))</f>
        <v>0.2</v>
      </c>
      <c r="BE797" s="20" cm="1">
        <f t="array" ref="BE797">INDEX($K:$P,ROW(),MATCH(BE$3,$K$2:$P$2,0))</f>
        <v>0.2</v>
      </c>
      <c r="BF797" s="20" cm="1">
        <f t="array" ref="BF797">INDEX($K:$P,ROW(),MATCH(BF$3,$K$2:$P$2,0))</f>
        <v>0.2</v>
      </c>
      <c r="BG797" s="20" cm="1">
        <f t="array" ref="BG797">INDEX($K:$P,ROW(),MATCH(BG$3,$K$2:$P$2,0))</f>
        <v>0.2</v>
      </c>
      <c r="BH797" s="20" cm="1">
        <f t="array" ref="BH797">INDEX($K:$P,ROW(),MATCH(BH$3,$K$2:$P$2,0))</f>
        <v>0.2</v>
      </c>
      <c r="BI797" s="20" cm="1">
        <f t="array" ref="BI797">INDEX($K:$P,ROW(),MATCH(BI$3,$K$2:$P$2,0))</f>
        <v>0.2</v>
      </c>
      <c r="BJ797" s="20" cm="1">
        <f t="array" ref="BJ797">INDEX($K:$P,ROW(),MATCH(BJ$3,$K$2:$P$2,0))</f>
        <v>0.2</v>
      </c>
      <c r="BK797" s="20" cm="1">
        <f t="array" ref="BK797">INDEX($K:$P,ROW(),MATCH(BK$3,$K$2:$P$2,0))</f>
        <v>0.2</v>
      </c>
      <c r="BL797" s="20" cm="1">
        <f t="array" ref="BL797">INDEX($K:$P,ROW(),MATCH(BL$3,$K$2:$P$2,0))</f>
        <v>0.2</v>
      </c>
      <c r="BM797" s="20" cm="1">
        <f t="array" ref="BM797">INDEX($K:$P,ROW(),MATCH(BM$3,$K$2:$P$2,0))</f>
        <v>0.2</v>
      </c>
      <c r="BN797" s="20" cm="1">
        <f t="array" ref="BN797">INDEX($K:$P,ROW(),MATCH(BN$3,$K$2:$P$2,0))</f>
        <v>0.2</v>
      </c>
      <c r="BO797" s="20" cm="1">
        <f t="array" ref="BO797">INDEX($K:$P,ROW(),MATCH(BO$3,$K$2:$P$2,0))</f>
        <v>0.2</v>
      </c>
      <c r="BP797" s="20" cm="1">
        <f t="array" ref="BP797">INDEX($K:$P,ROW(),MATCH(BP$3,$K$2:$P$2,0))</f>
        <v>0.2</v>
      </c>
      <c r="BQ797" s="20" cm="1">
        <f t="array" ref="BQ797">INDEX($K:$P,ROW(),MATCH(BQ$3,$K$2:$P$2,0))</f>
        <v>0.2</v>
      </c>
      <c r="BR797" s="20" cm="1">
        <f t="array" ref="BR797">INDEX($K:$P,ROW(),MATCH(BR$3,$K$2:$P$2,0))</f>
        <v>0.2</v>
      </c>
      <c r="BS797" s="20" cm="1">
        <f t="array" ref="BS797">INDEX($K:$P,ROW(),MATCH(BS$3,$K$2:$P$2,0))</f>
        <v>0.2</v>
      </c>
      <c r="BT797" s="20" cm="1">
        <f t="array" ref="BT797">INDEX($K:$P,ROW(),MATCH(BT$3,$K$2:$P$2,0))</f>
        <v>0.2</v>
      </c>
      <c r="BU797" s="20" cm="1">
        <f t="array" ref="BU797">INDEX($K:$P,ROW(),MATCH(BU$3,$K$2:$P$2,0))</f>
        <v>0.2</v>
      </c>
      <c r="BV797" s="20" cm="1">
        <f t="array" ref="BV797">INDEX($K:$P,ROW(),MATCH(BV$3,$K$2:$P$2,0))</f>
        <v>0.2</v>
      </c>
      <c r="BW797" s="20" cm="1">
        <f t="array" ref="BW797">INDEX($K:$P,ROW(),MATCH(BW$3,$K$2:$P$2,0))</f>
        <v>0.2</v>
      </c>
      <c r="BX797" s="20" cm="1">
        <f t="array" ref="BX797">INDEX($K:$P,ROW(),MATCH(BX$3,$K$2:$P$2,0))</f>
        <v>0.2</v>
      </c>
      <c r="BY797" s="20" cm="1">
        <f t="array" ref="BY797">INDEX($K:$P,ROW(),MATCH(BY$3,$K$2:$P$2,0))</f>
        <v>0.2</v>
      </c>
      <c r="BZ797" s="20" cm="1">
        <f t="array" ref="BZ797">INDEX($K:$P,ROW(),MATCH(BZ$3,$K$2:$P$2,0))</f>
        <v>0.2</v>
      </c>
      <c r="CA797" s="20" cm="1">
        <f t="array" ref="CA797">INDEX($K:$P,ROW(),MATCH(CA$3,$K$2:$P$2,0))</f>
        <v>0.2</v>
      </c>
      <c r="CB797" s="20" cm="1">
        <f t="array" ref="CB797">INDEX($K:$P,ROW(),MATCH(CB$3,$K$2:$P$2,0))</f>
        <v>0.2</v>
      </c>
      <c r="CC797" s="20" cm="1">
        <f t="array" ref="CC797">INDEX($K:$P,ROW(),MATCH(CC$3,$K$2:$P$2,0))</f>
        <v>0.2</v>
      </c>
      <c r="CD797" s="20" cm="1">
        <f t="array" ref="CD797">INDEX($K:$P,ROW(),MATCH(CD$3,$K$2:$P$2,0))</f>
        <v>0.2</v>
      </c>
      <c r="CE797" s="20" cm="1">
        <f t="array" ref="CE797">INDEX($K:$P,ROW(),MATCH(CE$3,$K$2:$P$2,0))</f>
        <v>0.2</v>
      </c>
      <c r="CF797" s="20" cm="1">
        <f t="array" ref="CF797">INDEX($K:$P,ROW(),MATCH(CF$3,$K$2:$P$2,0))</f>
        <v>0.2</v>
      </c>
      <c r="CG797" s="20" cm="1">
        <f t="array" ref="CG797">INDEX($K:$P,ROW(),MATCH(CG$3,$K$2:$P$2,0))</f>
        <v>0.2</v>
      </c>
      <c r="CH797" s="20" cm="1">
        <f t="array" ref="CH797">INDEX($K:$P,ROW(),MATCH(CH$3,$K$2:$P$2,0))</f>
        <v>0.2</v>
      </c>
      <c r="CI797" s="20" cm="1">
        <f t="array" ref="CI797">INDEX($K:$P,ROW(),MATCH(CI$3,$K$2:$P$2,0))</f>
        <v>0.2</v>
      </c>
      <c r="CJ797" s="20" cm="1">
        <f t="array" ref="CJ797">INDEX($K:$P,ROW(),MATCH(CJ$3,$K$2:$P$2,0))</f>
        <v>0.2</v>
      </c>
      <c r="CK797" s="20" cm="1">
        <f t="array" ref="CK797">INDEX($K:$P,ROW(),MATCH(CK$3,$K$2:$P$2,0))</f>
        <v>0.2</v>
      </c>
      <c r="CL797" s="20" cm="1">
        <f t="array" ref="CL797">INDEX($K:$P,ROW(),MATCH(CL$3,$K$2:$P$2,0))</f>
        <v>0.2</v>
      </c>
      <c r="CM797" s="20" t="e" cm="1">
        <f t="array" ref="CM797">INDEX($K:$P,ROW(),MATCH(CM$3,$K$2:$P$2,0))</f>
        <v>#N/A</v>
      </c>
      <c r="CN797" s="20" t="e" cm="1">
        <f t="array" ref="CN797">INDEX($K:$P,ROW(),MATCH(CN$3,$K$2:$P$2,0))</f>
        <v>#N/A</v>
      </c>
      <c r="CO797" s="20" t="e" cm="1">
        <f t="array" ref="CO797">INDEX($K:$P,ROW(),MATCH(CO$3,$K$2:$P$2,0))</f>
        <v>#N/A</v>
      </c>
      <c r="CP797" s="20" t="e" cm="1">
        <f t="array" ref="CP797">INDEX($K:$P,ROW(),MATCH(CP$3,$K$2:$P$2,0))</f>
        <v>#N/A</v>
      </c>
      <c r="CQ797" s="20" t="e" cm="1">
        <f t="array" ref="CQ797">INDEX($K:$P,ROW(),MATCH(CQ$3,$K$2:$P$2,0))</f>
        <v>#N/A</v>
      </c>
      <c r="CR797" s="20" t="e" cm="1">
        <f t="array" ref="CR797">INDEX($K:$P,ROW(),MATCH(CR$3,$K$2:$P$2,0))</f>
        <v>#N/A</v>
      </c>
      <c r="CS797" s="20" t="e" cm="1">
        <f t="array" ref="CS797">INDEX($K:$P,ROW(),MATCH(CS$3,$K$2:$P$2,0))</f>
        <v>#N/A</v>
      </c>
      <c r="CT797" s="20" t="e" cm="1">
        <f t="array" ref="CT797">INDEX($K:$P,ROW(),MATCH(CT$3,$K$2:$P$2,0))</f>
        <v>#N/A</v>
      </c>
      <c r="CU797" s="20" t="e" cm="1">
        <f t="array" ref="CU797">INDEX($K:$P,ROW(),MATCH(CU$3,$K$2:$P$2,0))</f>
        <v>#N/A</v>
      </c>
      <c r="CV797" s="20" t="e" cm="1">
        <f t="array" ref="CV797">INDEX($K:$P,ROW(),MATCH(CV$3,$K$2:$P$2,0))</f>
        <v>#N/A</v>
      </c>
      <c r="CW797" s="20" t="e" cm="1">
        <f t="array" ref="CW797">INDEX($K:$P,ROW(),MATCH(CW$3,$K$2:$P$2,0))</f>
        <v>#N/A</v>
      </c>
      <c r="CX797" s="20" t="e" cm="1">
        <f t="array" ref="CX797">INDEX($K:$P,ROW(),MATCH(CX$3,$K$2:$P$2,0))</f>
        <v>#N/A</v>
      </c>
      <c r="CY797" s="20" t="e" cm="1">
        <f t="array" ref="CY797">INDEX($K:$P,ROW(),MATCH(CY$3,$K$2:$P$2,0))</f>
        <v>#N/A</v>
      </c>
      <c r="CZ797" s="20" t="e" cm="1">
        <f t="array" ref="CZ797">INDEX($K:$P,ROW(),MATCH(CZ$3,$K$2:$P$2,0))</f>
        <v>#N/A</v>
      </c>
      <c r="DA797" s="20" t="e" cm="1">
        <f t="array" ref="DA797">INDEX($K:$P,ROW(),MATCH(DA$3,$K$2:$P$2,0))</f>
        <v>#N/A</v>
      </c>
      <c r="DB797" s="20" t="e" cm="1">
        <f t="array" ref="DB797">INDEX($K:$P,ROW(),MATCH(DB$3,$K$2:$P$2,0))</f>
        <v>#N/A</v>
      </c>
      <c r="DC797" s="20" t="e" cm="1">
        <f t="array" ref="DC797">INDEX($K:$P,ROW(),MATCH(DC$3,$K$2:$P$2,0))</f>
        <v>#N/A</v>
      </c>
      <c r="DD797" s="20" t="e" cm="1">
        <f t="array" ref="DD797">INDEX($K:$P,ROW(),MATCH(DD$3,$K$2:$P$2,0))</f>
        <v>#N/A</v>
      </c>
      <c r="DE797" s="20" t="e" cm="1">
        <f t="array" ref="DE797">INDEX($K:$P,ROW(),MATCH(DE$3,$K$2:$P$2,0))</f>
        <v>#N/A</v>
      </c>
      <c r="DF797" s="20" t="e" cm="1">
        <f t="array" ref="DF797">INDEX($K:$P,ROW(),MATCH(DF$3,$K$2:$P$2,0))</f>
        <v>#N/A</v>
      </c>
      <c r="DG797" s="20" t="e" cm="1">
        <f t="array" ref="DG797">INDEX($K:$P,ROW(),MATCH(DG$3,$K$2:$P$2,0))</f>
        <v>#N/A</v>
      </c>
      <c r="DH797" s="20" t="e" cm="1">
        <f t="array" ref="DH797">INDEX($K:$P,ROW(),MATCH(DH$3,$K$2:$P$2,0))</f>
        <v>#N/A</v>
      </c>
      <c r="DI797" s="20" t="e" cm="1">
        <f t="array" ref="DI797">INDEX($K:$P,ROW(),MATCH(DI$3,$K$2:$P$2,0))</f>
        <v>#N/A</v>
      </c>
      <c r="DJ797" s="20" t="e" cm="1">
        <f t="array" ref="DJ797">INDEX($K:$P,ROW(),MATCH(DJ$3,$K$2:$P$2,0))</f>
        <v>#N/A</v>
      </c>
      <c r="DK797" s="20" t="e" cm="1">
        <f t="array" ref="DK797">INDEX($K:$P,ROW(),MATCH(DK$3,$K$2:$P$2,0))</f>
        <v>#N/A</v>
      </c>
      <c r="DL797" s="20" t="e" cm="1">
        <f t="array" ref="DL797">INDEX($K:$P,ROW(),MATCH(DL$3,$K$2:$P$2,0))</f>
        <v>#N/A</v>
      </c>
    </row>
    <row r="798" spans="1:116" x14ac:dyDescent="0.4">
      <c r="D798" t="s">
        <v>817</v>
      </c>
      <c r="E798" s="8" t="str">
        <f t="shared" si="1070"/>
        <v>798 LISTSALE-PV</v>
      </c>
      <c r="G798" s="145" t="s">
        <v>520</v>
      </c>
      <c r="H798" s="31"/>
      <c r="I798" s="73"/>
      <c r="J798" s="342"/>
      <c r="K798" s="342">
        <v>0.2</v>
      </c>
      <c r="L798" s="342">
        <v>0.2</v>
      </c>
      <c r="M798" s="342">
        <v>0.2</v>
      </c>
      <c r="N798" s="342">
        <v>0.2</v>
      </c>
      <c r="O798" s="342">
        <v>0.2</v>
      </c>
      <c r="P798" s="342">
        <v>0.2</v>
      </c>
      <c r="R798" s="33"/>
      <c r="S798" s="20" cm="1">
        <f t="array" ref="S798">INDEX($K:$P,ROW(),MATCH(S$3,$K$2:$P$2,0))</f>
        <v>0.2</v>
      </c>
      <c r="T798" s="20" cm="1">
        <f t="array" ref="T798">INDEX($K:$P,ROW(),MATCH(T$3,$K$2:$P$2,0))</f>
        <v>0.2</v>
      </c>
      <c r="U798" s="20" cm="1">
        <f t="array" ref="U798">INDEX($K:$P,ROW(),MATCH(U$3,$K$2:$P$2,0))</f>
        <v>0.2</v>
      </c>
      <c r="V798" s="20" cm="1">
        <f t="array" ref="V798">INDEX($K:$P,ROW(),MATCH(V$3,$K$2:$P$2,0))</f>
        <v>0.2</v>
      </c>
      <c r="W798" s="20" cm="1">
        <f t="array" ref="W798">INDEX($K:$P,ROW(),MATCH(W$3,$K$2:$P$2,0))</f>
        <v>0.2</v>
      </c>
      <c r="X798" s="20" cm="1">
        <f t="array" ref="X798">INDEX($K:$P,ROW(),MATCH(X$3,$K$2:$P$2,0))</f>
        <v>0.2</v>
      </c>
      <c r="Y798" s="20" cm="1">
        <f t="array" ref="Y798">INDEX($K:$P,ROW(),MATCH(Y$3,$K$2:$P$2,0))</f>
        <v>0.2</v>
      </c>
      <c r="Z798" s="20" cm="1">
        <f t="array" ref="Z798">INDEX($K:$P,ROW(),MATCH(Z$3,$K$2:$P$2,0))</f>
        <v>0.2</v>
      </c>
      <c r="AA798" s="20" cm="1">
        <f t="array" ref="AA798">INDEX($K:$P,ROW(),MATCH(AA$3,$K$2:$P$2,0))</f>
        <v>0.2</v>
      </c>
      <c r="AB798" s="20" cm="1">
        <f t="array" ref="AB798">INDEX($K:$P,ROW(),MATCH(AB$3,$K$2:$P$2,0))</f>
        <v>0.2</v>
      </c>
      <c r="AC798" s="20" cm="1">
        <f t="array" ref="AC798">INDEX($K:$P,ROW(),MATCH(AC$3,$K$2:$P$2,0))</f>
        <v>0.2</v>
      </c>
      <c r="AD798" s="20" cm="1">
        <f t="array" ref="AD798">INDEX($K:$P,ROW(),MATCH(AD$3,$K$2:$P$2,0))</f>
        <v>0.2</v>
      </c>
      <c r="AE798" s="20" cm="1">
        <f t="array" ref="AE798">INDEX($K:$P,ROW(),MATCH(AE$3,$K$2:$P$2,0))</f>
        <v>0.2</v>
      </c>
      <c r="AF798" s="20" cm="1">
        <f t="array" ref="AF798">INDEX($K:$P,ROW(),MATCH(AF$3,$K$2:$P$2,0))</f>
        <v>0.2</v>
      </c>
      <c r="AG798" s="20" cm="1">
        <f t="array" ref="AG798">INDEX($K:$P,ROW(),MATCH(AG$3,$K$2:$P$2,0))</f>
        <v>0.2</v>
      </c>
      <c r="AH798" s="20" cm="1">
        <f t="array" ref="AH798">INDEX($K:$P,ROW(),MATCH(AH$3,$K$2:$P$2,0))</f>
        <v>0.2</v>
      </c>
      <c r="AI798" s="20" cm="1">
        <f t="array" ref="AI798">INDEX($K:$P,ROW(),MATCH(AI$3,$K$2:$P$2,0))</f>
        <v>0.2</v>
      </c>
      <c r="AJ798" s="20" cm="1">
        <f t="array" ref="AJ798">INDEX($K:$P,ROW(),MATCH(AJ$3,$K$2:$P$2,0))</f>
        <v>0.2</v>
      </c>
      <c r="AK798" s="20" cm="1">
        <f t="array" ref="AK798">INDEX($K:$P,ROW(),MATCH(AK$3,$K$2:$P$2,0))</f>
        <v>0.2</v>
      </c>
      <c r="AL798" s="20" cm="1">
        <f t="array" ref="AL798">INDEX($K:$P,ROW(),MATCH(AL$3,$K$2:$P$2,0))</f>
        <v>0.2</v>
      </c>
      <c r="AM798" s="20" cm="1">
        <f t="array" ref="AM798">INDEX($K:$P,ROW(),MATCH(AM$3,$K$2:$P$2,0))</f>
        <v>0.2</v>
      </c>
      <c r="AN798" s="20" cm="1">
        <f t="array" ref="AN798">INDEX($K:$P,ROW(),MATCH(AN$3,$K$2:$P$2,0))</f>
        <v>0.2</v>
      </c>
      <c r="AO798" s="20" cm="1">
        <f t="array" ref="AO798">INDEX($K:$P,ROW(),MATCH(AO$3,$K$2:$P$2,0))</f>
        <v>0.2</v>
      </c>
      <c r="AP798" s="20" cm="1">
        <f t="array" ref="AP798">INDEX($K:$P,ROW(),MATCH(AP$3,$K$2:$P$2,0))</f>
        <v>0.2</v>
      </c>
      <c r="AQ798" s="20" cm="1">
        <f t="array" ref="AQ798">INDEX($K:$P,ROW(),MATCH(AQ$3,$K$2:$P$2,0))</f>
        <v>0.2</v>
      </c>
      <c r="AR798" s="20" cm="1">
        <f t="array" ref="AR798">INDEX($K:$P,ROW(),MATCH(AR$3,$K$2:$P$2,0))</f>
        <v>0.2</v>
      </c>
      <c r="AS798" s="20" cm="1">
        <f t="array" ref="AS798">INDEX($K:$P,ROW(),MATCH(AS$3,$K$2:$P$2,0))</f>
        <v>0.2</v>
      </c>
      <c r="AT798" s="20" cm="1">
        <f t="array" ref="AT798">INDEX($K:$P,ROW(),MATCH(AT$3,$K$2:$P$2,0))</f>
        <v>0.2</v>
      </c>
      <c r="AU798" s="20" cm="1">
        <f t="array" ref="AU798">INDEX($K:$P,ROW(),MATCH(AU$3,$K$2:$P$2,0))</f>
        <v>0.2</v>
      </c>
      <c r="AV798" s="20" cm="1">
        <f t="array" ref="AV798">INDEX($K:$P,ROW(),MATCH(AV$3,$K$2:$P$2,0))</f>
        <v>0.2</v>
      </c>
      <c r="AW798" s="20" cm="1">
        <f t="array" ref="AW798">INDEX($K:$P,ROW(),MATCH(AW$3,$K$2:$P$2,0))</f>
        <v>0.2</v>
      </c>
      <c r="AX798" s="20" cm="1">
        <f t="array" ref="AX798">INDEX($K:$P,ROW(),MATCH(AX$3,$K$2:$P$2,0))</f>
        <v>0.2</v>
      </c>
      <c r="AY798" s="20" cm="1">
        <f t="array" ref="AY798">INDEX($K:$P,ROW(),MATCH(AY$3,$K$2:$P$2,0))</f>
        <v>0.2</v>
      </c>
      <c r="AZ798" s="20" cm="1">
        <f t="array" ref="AZ798">INDEX($K:$P,ROW(),MATCH(AZ$3,$K$2:$P$2,0))</f>
        <v>0.2</v>
      </c>
      <c r="BA798" s="20" cm="1">
        <f t="array" ref="BA798">INDEX($K:$P,ROW(),MATCH(BA$3,$K$2:$P$2,0))</f>
        <v>0.2</v>
      </c>
      <c r="BB798" s="20" cm="1">
        <f t="array" ref="BB798">INDEX($K:$P,ROW(),MATCH(BB$3,$K$2:$P$2,0))</f>
        <v>0.2</v>
      </c>
      <c r="BC798" s="20" cm="1">
        <f t="array" ref="BC798">INDEX($K:$P,ROW(),MATCH(BC$3,$K$2:$P$2,0))</f>
        <v>0.2</v>
      </c>
      <c r="BD798" s="20" cm="1">
        <f t="array" ref="BD798">INDEX($K:$P,ROW(),MATCH(BD$3,$K$2:$P$2,0))</f>
        <v>0.2</v>
      </c>
      <c r="BE798" s="20" cm="1">
        <f t="array" ref="BE798">INDEX($K:$P,ROW(),MATCH(BE$3,$K$2:$P$2,0))</f>
        <v>0.2</v>
      </c>
      <c r="BF798" s="20" cm="1">
        <f t="array" ref="BF798">INDEX($K:$P,ROW(),MATCH(BF$3,$K$2:$P$2,0))</f>
        <v>0.2</v>
      </c>
      <c r="BG798" s="20" cm="1">
        <f t="array" ref="BG798">INDEX($K:$P,ROW(),MATCH(BG$3,$K$2:$P$2,0))</f>
        <v>0.2</v>
      </c>
      <c r="BH798" s="20" cm="1">
        <f t="array" ref="BH798">INDEX($K:$P,ROW(),MATCH(BH$3,$K$2:$P$2,0))</f>
        <v>0.2</v>
      </c>
      <c r="BI798" s="20" cm="1">
        <f t="array" ref="BI798">INDEX($K:$P,ROW(),MATCH(BI$3,$K$2:$P$2,0))</f>
        <v>0.2</v>
      </c>
      <c r="BJ798" s="20" cm="1">
        <f t="array" ref="BJ798">INDEX($K:$P,ROW(),MATCH(BJ$3,$K$2:$P$2,0))</f>
        <v>0.2</v>
      </c>
      <c r="BK798" s="20" cm="1">
        <f t="array" ref="BK798">INDEX($K:$P,ROW(),MATCH(BK$3,$K$2:$P$2,0))</f>
        <v>0.2</v>
      </c>
      <c r="BL798" s="20" cm="1">
        <f t="array" ref="BL798">INDEX($K:$P,ROW(),MATCH(BL$3,$K$2:$P$2,0))</f>
        <v>0.2</v>
      </c>
      <c r="BM798" s="20" cm="1">
        <f t="array" ref="BM798">INDEX($K:$P,ROW(),MATCH(BM$3,$K$2:$P$2,0))</f>
        <v>0.2</v>
      </c>
      <c r="BN798" s="20" cm="1">
        <f t="array" ref="BN798">INDEX($K:$P,ROW(),MATCH(BN$3,$K$2:$P$2,0))</f>
        <v>0.2</v>
      </c>
      <c r="BO798" s="20" cm="1">
        <f t="array" ref="BO798">INDEX($K:$P,ROW(),MATCH(BO$3,$K$2:$P$2,0))</f>
        <v>0.2</v>
      </c>
      <c r="BP798" s="20" cm="1">
        <f t="array" ref="BP798">INDEX($K:$P,ROW(),MATCH(BP$3,$K$2:$P$2,0))</f>
        <v>0.2</v>
      </c>
      <c r="BQ798" s="20" cm="1">
        <f t="array" ref="BQ798">INDEX($K:$P,ROW(),MATCH(BQ$3,$K$2:$P$2,0))</f>
        <v>0.2</v>
      </c>
      <c r="BR798" s="20" cm="1">
        <f t="array" ref="BR798">INDEX($K:$P,ROW(),MATCH(BR$3,$K$2:$P$2,0))</f>
        <v>0.2</v>
      </c>
      <c r="BS798" s="20" cm="1">
        <f t="array" ref="BS798">INDEX($K:$P,ROW(),MATCH(BS$3,$K$2:$P$2,0))</f>
        <v>0.2</v>
      </c>
      <c r="BT798" s="20" cm="1">
        <f t="array" ref="BT798">INDEX($K:$P,ROW(),MATCH(BT$3,$K$2:$P$2,0))</f>
        <v>0.2</v>
      </c>
      <c r="BU798" s="20" cm="1">
        <f t="array" ref="BU798">INDEX($K:$P,ROW(),MATCH(BU$3,$K$2:$P$2,0))</f>
        <v>0.2</v>
      </c>
      <c r="BV798" s="20" cm="1">
        <f t="array" ref="BV798">INDEX($K:$P,ROW(),MATCH(BV$3,$K$2:$P$2,0))</f>
        <v>0.2</v>
      </c>
      <c r="BW798" s="20" cm="1">
        <f t="array" ref="BW798">INDEX($K:$P,ROW(),MATCH(BW$3,$K$2:$P$2,0))</f>
        <v>0.2</v>
      </c>
      <c r="BX798" s="20" cm="1">
        <f t="array" ref="BX798">INDEX($K:$P,ROW(),MATCH(BX$3,$K$2:$P$2,0))</f>
        <v>0.2</v>
      </c>
      <c r="BY798" s="20" cm="1">
        <f t="array" ref="BY798">INDEX($K:$P,ROW(),MATCH(BY$3,$K$2:$P$2,0))</f>
        <v>0.2</v>
      </c>
      <c r="BZ798" s="20" cm="1">
        <f t="array" ref="BZ798">INDEX($K:$P,ROW(),MATCH(BZ$3,$K$2:$P$2,0))</f>
        <v>0.2</v>
      </c>
      <c r="CA798" s="20" cm="1">
        <f t="array" ref="CA798">INDEX($K:$P,ROW(),MATCH(CA$3,$K$2:$P$2,0))</f>
        <v>0.2</v>
      </c>
      <c r="CB798" s="20" cm="1">
        <f t="array" ref="CB798">INDEX($K:$P,ROW(),MATCH(CB$3,$K$2:$P$2,0))</f>
        <v>0.2</v>
      </c>
      <c r="CC798" s="20" cm="1">
        <f t="array" ref="CC798">INDEX($K:$P,ROW(),MATCH(CC$3,$K$2:$P$2,0))</f>
        <v>0.2</v>
      </c>
      <c r="CD798" s="20" cm="1">
        <f t="array" ref="CD798">INDEX($K:$P,ROW(),MATCH(CD$3,$K$2:$P$2,0))</f>
        <v>0.2</v>
      </c>
      <c r="CE798" s="20" cm="1">
        <f t="array" ref="CE798">INDEX($K:$P,ROW(),MATCH(CE$3,$K$2:$P$2,0))</f>
        <v>0.2</v>
      </c>
      <c r="CF798" s="20" cm="1">
        <f t="array" ref="CF798">INDEX($K:$P,ROW(),MATCH(CF$3,$K$2:$P$2,0))</f>
        <v>0.2</v>
      </c>
      <c r="CG798" s="20" cm="1">
        <f t="array" ref="CG798">INDEX($K:$P,ROW(),MATCH(CG$3,$K$2:$P$2,0))</f>
        <v>0.2</v>
      </c>
      <c r="CH798" s="20" cm="1">
        <f t="array" ref="CH798">INDEX($K:$P,ROW(),MATCH(CH$3,$K$2:$P$2,0))</f>
        <v>0.2</v>
      </c>
      <c r="CI798" s="20" cm="1">
        <f t="array" ref="CI798">INDEX($K:$P,ROW(),MATCH(CI$3,$K$2:$P$2,0))</f>
        <v>0.2</v>
      </c>
      <c r="CJ798" s="20" cm="1">
        <f t="array" ref="CJ798">INDEX($K:$P,ROW(),MATCH(CJ$3,$K$2:$P$2,0))</f>
        <v>0.2</v>
      </c>
      <c r="CK798" s="20" cm="1">
        <f t="array" ref="CK798">INDEX($K:$P,ROW(),MATCH(CK$3,$K$2:$P$2,0))</f>
        <v>0.2</v>
      </c>
      <c r="CL798" s="20" cm="1">
        <f t="array" ref="CL798">INDEX($K:$P,ROW(),MATCH(CL$3,$K$2:$P$2,0))</f>
        <v>0.2</v>
      </c>
      <c r="CM798" s="20" t="e" cm="1">
        <f t="array" ref="CM798">INDEX($K:$P,ROW(),MATCH(CM$3,$K$2:$P$2,0))</f>
        <v>#N/A</v>
      </c>
      <c r="CN798" s="20" t="e" cm="1">
        <f t="array" ref="CN798">INDEX($K:$P,ROW(),MATCH(CN$3,$K$2:$P$2,0))</f>
        <v>#N/A</v>
      </c>
      <c r="CO798" s="20" t="e" cm="1">
        <f t="array" ref="CO798">INDEX($K:$P,ROW(),MATCH(CO$3,$K$2:$P$2,0))</f>
        <v>#N/A</v>
      </c>
      <c r="CP798" s="20" t="e" cm="1">
        <f t="array" ref="CP798">INDEX($K:$P,ROW(),MATCH(CP$3,$K$2:$P$2,0))</f>
        <v>#N/A</v>
      </c>
      <c r="CQ798" s="20" t="e" cm="1">
        <f t="array" ref="CQ798">INDEX($K:$P,ROW(),MATCH(CQ$3,$K$2:$P$2,0))</f>
        <v>#N/A</v>
      </c>
      <c r="CR798" s="20" t="e" cm="1">
        <f t="array" ref="CR798">INDEX($K:$P,ROW(),MATCH(CR$3,$K$2:$P$2,0))</f>
        <v>#N/A</v>
      </c>
      <c r="CS798" s="20" t="e" cm="1">
        <f t="array" ref="CS798">INDEX($K:$P,ROW(),MATCH(CS$3,$K$2:$P$2,0))</f>
        <v>#N/A</v>
      </c>
      <c r="CT798" s="20" t="e" cm="1">
        <f t="array" ref="CT798">INDEX($K:$P,ROW(),MATCH(CT$3,$K$2:$P$2,0))</f>
        <v>#N/A</v>
      </c>
      <c r="CU798" s="20" t="e" cm="1">
        <f t="array" ref="CU798">INDEX($K:$P,ROW(),MATCH(CU$3,$K$2:$P$2,0))</f>
        <v>#N/A</v>
      </c>
      <c r="CV798" s="20" t="e" cm="1">
        <f t="array" ref="CV798">INDEX($K:$P,ROW(),MATCH(CV$3,$K$2:$P$2,0))</f>
        <v>#N/A</v>
      </c>
      <c r="CW798" s="20" t="e" cm="1">
        <f t="array" ref="CW798">INDEX($K:$P,ROW(),MATCH(CW$3,$K$2:$P$2,0))</f>
        <v>#N/A</v>
      </c>
      <c r="CX798" s="20" t="e" cm="1">
        <f t="array" ref="CX798">INDEX($K:$P,ROW(),MATCH(CX$3,$K$2:$P$2,0))</f>
        <v>#N/A</v>
      </c>
      <c r="CY798" s="20" t="e" cm="1">
        <f t="array" ref="CY798">INDEX($K:$P,ROW(),MATCH(CY$3,$K$2:$P$2,0))</f>
        <v>#N/A</v>
      </c>
      <c r="CZ798" s="20" t="e" cm="1">
        <f t="array" ref="CZ798">INDEX($K:$P,ROW(),MATCH(CZ$3,$K$2:$P$2,0))</f>
        <v>#N/A</v>
      </c>
      <c r="DA798" s="20" t="e" cm="1">
        <f t="array" ref="DA798">INDEX($K:$P,ROW(),MATCH(DA$3,$K$2:$P$2,0))</f>
        <v>#N/A</v>
      </c>
      <c r="DB798" s="20" t="e" cm="1">
        <f t="array" ref="DB798">INDEX($K:$P,ROW(),MATCH(DB$3,$K$2:$P$2,0))</f>
        <v>#N/A</v>
      </c>
      <c r="DC798" s="20" t="e" cm="1">
        <f t="array" ref="DC798">INDEX($K:$P,ROW(),MATCH(DC$3,$K$2:$P$2,0))</f>
        <v>#N/A</v>
      </c>
      <c r="DD798" s="20" t="e" cm="1">
        <f t="array" ref="DD798">INDEX($K:$P,ROW(),MATCH(DD$3,$K$2:$P$2,0))</f>
        <v>#N/A</v>
      </c>
      <c r="DE798" s="20" t="e" cm="1">
        <f t="array" ref="DE798">INDEX($K:$P,ROW(),MATCH(DE$3,$K$2:$P$2,0))</f>
        <v>#N/A</v>
      </c>
      <c r="DF798" s="20" t="e" cm="1">
        <f t="array" ref="DF798">INDEX($K:$P,ROW(),MATCH(DF$3,$K$2:$P$2,0))</f>
        <v>#N/A</v>
      </c>
      <c r="DG798" s="20" t="e" cm="1">
        <f t="array" ref="DG798">INDEX($K:$P,ROW(),MATCH(DG$3,$K$2:$P$2,0))</f>
        <v>#N/A</v>
      </c>
      <c r="DH798" s="20" t="e" cm="1">
        <f t="array" ref="DH798">INDEX($K:$P,ROW(),MATCH(DH$3,$K$2:$P$2,0))</f>
        <v>#N/A</v>
      </c>
      <c r="DI798" s="20" t="e" cm="1">
        <f t="array" ref="DI798">INDEX($K:$P,ROW(),MATCH(DI$3,$K$2:$P$2,0))</f>
        <v>#N/A</v>
      </c>
      <c r="DJ798" s="20" t="e" cm="1">
        <f t="array" ref="DJ798">INDEX($K:$P,ROW(),MATCH(DJ$3,$K$2:$P$2,0))</f>
        <v>#N/A</v>
      </c>
      <c r="DK798" s="20" t="e" cm="1">
        <f t="array" ref="DK798">INDEX($K:$P,ROW(),MATCH(DK$3,$K$2:$P$2,0))</f>
        <v>#N/A</v>
      </c>
      <c r="DL798" s="20" t="e" cm="1">
        <f t="array" ref="DL798">INDEX($K:$P,ROW(),MATCH(DL$3,$K$2:$P$2,0))</f>
        <v>#N/A</v>
      </c>
    </row>
    <row r="799" spans="1:116" x14ac:dyDescent="0.4">
      <c r="D799" t="s">
        <v>817</v>
      </c>
      <c r="E799" s="8" t="str">
        <f t="shared" si="1070"/>
        <v>799 LISTSALE-PV</v>
      </c>
      <c r="G799" s="145" t="s">
        <v>806</v>
      </c>
      <c r="H799" s="31"/>
      <c r="I799" s="73"/>
      <c r="J799" s="342"/>
      <c r="K799" s="342">
        <v>0.1</v>
      </c>
      <c r="L799" s="342">
        <v>0.1</v>
      </c>
      <c r="M799" s="342">
        <v>0.1</v>
      </c>
      <c r="N799" s="342">
        <v>0.1</v>
      </c>
      <c r="O799" s="342">
        <v>0.1</v>
      </c>
      <c r="P799" s="342">
        <v>0.1</v>
      </c>
      <c r="R799" s="33"/>
      <c r="S799" s="20" cm="1">
        <f t="array" ref="S799">INDEX($K:$P,ROW(),MATCH(S$3,$K$2:$P$2,0))</f>
        <v>0.1</v>
      </c>
      <c r="T799" s="20" cm="1">
        <f t="array" ref="T799">INDEX($K:$P,ROW(),MATCH(T$3,$K$2:$P$2,0))</f>
        <v>0.1</v>
      </c>
      <c r="U799" s="20" cm="1">
        <f t="array" ref="U799">INDEX($K:$P,ROW(),MATCH(U$3,$K$2:$P$2,0))</f>
        <v>0.1</v>
      </c>
      <c r="V799" s="20" cm="1">
        <f t="array" ref="V799">INDEX($K:$P,ROW(),MATCH(V$3,$K$2:$P$2,0))</f>
        <v>0.1</v>
      </c>
      <c r="W799" s="20" cm="1">
        <f t="array" ref="W799">INDEX($K:$P,ROW(),MATCH(W$3,$K$2:$P$2,0))</f>
        <v>0.1</v>
      </c>
      <c r="X799" s="20" cm="1">
        <f t="array" ref="X799">INDEX($K:$P,ROW(),MATCH(X$3,$K$2:$P$2,0))</f>
        <v>0.1</v>
      </c>
      <c r="Y799" s="20" cm="1">
        <f t="array" ref="Y799">INDEX($K:$P,ROW(),MATCH(Y$3,$K$2:$P$2,0))</f>
        <v>0.1</v>
      </c>
      <c r="Z799" s="20" cm="1">
        <f t="array" ref="Z799">INDEX($K:$P,ROW(),MATCH(Z$3,$K$2:$P$2,0))</f>
        <v>0.1</v>
      </c>
      <c r="AA799" s="20" cm="1">
        <f t="array" ref="AA799">INDEX($K:$P,ROW(),MATCH(AA$3,$K$2:$P$2,0))</f>
        <v>0.1</v>
      </c>
      <c r="AB799" s="20" cm="1">
        <f t="array" ref="AB799">INDEX($K:$P,ROW(),MATCH(AB$3,$K$2:$P$2,0))</f>
        <v>0.1</v>
      </c>
      <c r="AC799" s="20" cm="1">
        <f t="array" ref="AC799">INDEX($K:$P,ROW(),MATCH(AC$3,$K$2:$P$2,0))</f>
        <v>0.1</v>
      </c>
      <c r="AD799" s="20" cm="1">
        <f t="array" ref="AD799">INDEX($K:$P,ROW(),MATCH(AD$3,$K$2:$P$2,0))</f>
        <v>0.1</v>
      </c>
      <c r="AE799" s="20" cm="1">
        <f t="array" ref="AE799">INDEX($K:$P,ROW(),MATCH(AE$3,$K$2:$P$2,0))</f>
        <v>0.1</v>
      </c>
      <c r="AF799" s="20" cm="1">
        <f t="array" ref="AF799">INDEX($K:$P,ROW(),MATCH(AF$3,$K$2:$P$2,0))</f>
        <v>0.1</v>
      </c>
      <c r="AG799" s="20" cm="1">
        <f t="array" ref="AG799">INDEX($K:$P,ROW(),MATCH(AG$3,$K$2:$P$2,0))</f>
        <v>0.1</v>
      </c>
      <c r="AH799" s="20" cm="1">
        <f t="array" ref="AH799">INDEX($K:$P,ROW(),MATCH(AH$3,$K$2:$P$2,0))</f>
        <v>0.1</v>
      </c>
      <c r="AI799" s="20" cm="1">
        <f t="array" ref="AI799">INDEX($K:$P,ROW(),MATCH(AI$3,$K$2:$P$2,0))</f>
        <v>0.1</v>
      </c>
      <c r="AJ799" s="20" cm="1">
        <f t="array" ref="AJ799">INDEX($K:$P,ROW(),MATCH(AJ$3,$K$2:$P$2,0))</f>
        <v>0.1</v>
      </c>
      <c r="AK799" s="20" cm="1">
        <f t="array" ref="AK799">INDEX($K:$P,ROW(),MATCH(AK$3,$K$2:$P$2,0))</f>
        <v>0.1</v>
      </c>
      <c r="AL799" s="20" cm="1">
        <f t="array" ref="AL799">INDEX($K:$P,ROW(),MATCH(AL$3,$K$2:$P$2,0))</f>
        <v>0.1</v>
      </c>
      <c r="AM799" s="20" cm="1">
        <f t="array" ref="AM799">INDEX($K:$P,ROW(),MATCH(AM$3,$K$2:$P$2,0))</f>
        <v>0.1</v>
      </c>
      <c r="AN799" s="20" cm="1">
        <f t="array" ref="AN799">INDEX($K:$P,ROW(),MATCH(AN$3,$K$2:$P$2,0))</f>
        <v>0.1</v>
      </c>
      <c r="AO799" s="20" cm="1">
        <f t="array" ref="AO799">INDEX($K:$P,ROW(),MATCH(AO$3,$K$2:$P$2,0))</f>
        <v>0.1</v>
      </c>
      <c r="AP799" s="20" cm="1">
        <f t="array" ref="AP799">INDEX($K:$P,ROW(),MATCH(AP$3,$K$2:$P$2,0))</f>
        <v>0.1</v>
      </c>
      <c r="AQ799" s="20" cm="1">
        <f t="array" ref="AQ799">INDEX($K:$P,ROW(),MATCH(AQ$3,$K$2:$P$2,0))</f>
        <v>0.1</v>
      </c>
      <c r="AR799" s="20" cm="1">
        <f t="array" ref="AR799">INDEX($K:$P,ROW(),MATCH(AR$3,$K$2:$P$2,0))</f>
        <v>0.1</v>
      </c>
      <c r="AS799" s="20" cm="1">
        <f t="array" ref="AS799">INDEX($K:$P,ROW(),MATCH(AS$3,$K$2:$P$2,0))</f>
        <v>0.1</v>
      </c>
      <c r="AT799" s="20" cm="1">
        <f t="array" ref="AT799">INDEX($K:$P,ROW(),MATCH(AT$3,$K$2:$P$2,0))</f>
        <v>0.1</v>
      </c>
      <c r="AU799" s="20" cm="1">
        <f t="array" ref="AU799">INDEX($K:$P,ROW(),MATCH(AU$3,$K$2:$P$2,0))</f>
        <v>0.1</v>
      </c>
      <c r="AV799" s="20" cm="1">
        <f t="array" ref="AV799">INDEX($K:$P,ROW(),MATCH(AV$3,$K$2:$P$2,0))</f>
        <v>0.1</v>
      </c>
      <c r="AW799" s="20" cm="1">
        <f t="array" ref="AW799">INDEX($K:$P,ROW(),MATCH(AW$3,$K$2:$P$2,0))</f>
        <v>0.1</v>
      </c>
      <c r="AX799" s="20" cm="1">
        <f t="array" ref="AX799">INDEX($K:$P,ROW(),MATCH(AX$3,$K$2:$P$2,0))</f>
        <v>0.1</v>
      </c>
      <c r="AY799" s="20" cm="1">
        <f t="array" ref="AY799">INDEX($K:$P,ROW(),MATCH(AY$3,$K$2:$P$2,0))</f>
        <v>0.1</v>
      </c>
      <c r="AZ799" s="20" cm="1">
        <f t="array" ref="AZ799">INDEX($K:$P,ROW(),MATCH(AZ$3,$K$2:$P$2,0))</f>
        <v>0.1</v>
      </c>
      <c r="BA799" s="20" cm="1">
        <f t="array" ref="BA799">INDEX($K:$P,ROW(),MATCH(BA$3,$K$2:$P$2,0))</f>
        <v>0.1</v>
      </c>
      <c r="BB799" s="20" cm="1">
        <f t="array" ref="BB799">INDEX($K:$P,ROW(),MATCH(BB$3,$K$2:$P$2,0))</f>
        <v>0.1</v>
      </c>
      <c r="BC799" s="20" cm="1">
        <f t="array" ref="BC799">INDEX($K:$P,ROW(),MATCH(BC$3,$K$2:$P$2,0))</f>
        <v>0.1</v>
      </c>
      <c r="BD799" s="20" cm="1">
        <f t="array" ref="BD799">INDEX($K:$P,ROW(),MATCH(BD$3,$K$2:$P$2,0))</f>
        <v>0.1</v>
      </c>
      <c r="BE799" s="20" cm="1">
        <f t="array" ref="BE799">INDEX($K:$P,ROW(),MATCH(BE$3,$K$2:$P$2,0))</f>
        <v>0.1</v>
      </c>
      <c r="BF799" s="20" cm="1">
        <f t="array" ref="BF799">INDEX($K:$P,ROW(),MATCH(BF$3,$K$2:$P$2,0))</f>
        <v>0.1</v>
      </c>
      <c r="BG799" s="20" cm="1">
        <f t="array" ref="BG799">INDEX($K:$P,ROW(),MATCH(BG$3,$K$2:$P$2,0))</f>
        <v>0.1</v>
      </c>
      <c r="BH799" s="20" cm="1">
        <f t="array" ref="BH799">INDEX($K:$P,ROW(),MATCH(BH$3,$K$2:$P$2,0))</f>
        <v>0.1</v>
      </c>
      <c r="BI799" s="20" cm="1">
        <f t="array" ref="BI799">INDEX($K:$P,ROW(),MATCH(BI$3,$K$2:$P$2,0))</f>
        <v>0.1</v>
      </c>
      <c r="BJ799" s="20" cm="1">
        <f t="array" ref="BJ799">INDEX($K:$P,ROW(),MATCH(BJ$3,$K$2:$P$2,0))</f>
        <v>0.1</v>
      </c>
      <c r="BK799" s="20" cm="1">
        <f t="array" ref="BK799">INDEX($K:$P,ROW(),MATCH(BK$3,$K$2:$P$2,0))</f>
        <v>0.1</v>
      </c>
      <c r="BL799" s="20" cm="1">
        <f t="array" ref="BL799">INDEX($K:$P,ROW(),MATCH(BL$3,$K$2:$P$2,0))</f>
        <v>0.1</v>
      </c>
      <c r="BM799" s="20" cm="1">
        <f t="array" ref="BM799">INDEX($K:$P,ROW(),MATCH(BM$3,$K$2:$P$2,0))</f>
        <v>0.1</v>
      </c>
      <c r="BN799" s="20" cm="1">
        <f t="array" ref="BN799">INDEX($K:$P,ROW(),MATCH(BN$3,$K$2:$P$2,0))</f>
        <v>0.1</v>
      </c>
      <c r="BO799" s="20" cm="1">
        <f t="array" ref="BO799">INDEX($K:$P,ROW(),MATCH(BO$3,$K$2:$P$2,0))</f>
        <v>0.1</v>
      </c>
      <c r="BP799" s="20" cm="1">
        <f t="array" ref="BP799">INDEX($K:$P,ROW(),MATCH(BP$3,$K$2:$P$2,0))</f>
        <v>0.1</v>
      </c>
      <c r="BQ799" s="20" cm="1">
        <f t="array" ref="BQ799">INDEX($K:$P,ROW(),MATCH(BQ$3,$K$2:$P$2,0))</f>
        <v>0.1</v>
      </c>
      <c r="BR799" s="20" cm="1">
        <f t="array" ref="BR799">INDEX($K:$P,ROW(),MATCH(BR$3,$K$2:$P$2,0))</f>
        <v>0.1</v>
      </c>
      <c r="BS799" s="20" cm="1">
        <f t="array" ref="BS799">INDEX($K:$P,ROW(),MATCH(BS$3,$K$2:$P$2,0))</f>
        <v>0.1</v>
      </c>
      <c r="BT799" s="20" cm="1">
        <f t="array" ref="BT799">INDEX($K:$P,ROW(),MATCH(BT$3,$K$2:$P$2,0))</f>
        <v>0.1</v>
      </c>
      <c r="BU799" s="20" cm="1">
        <f t="array" ref="BU799">INDEX($K:$P,ROW(),MATCH(BU$3,$K$2:$P$2,0))</f>
        <v>0.1</v>
      </c>
      <c r="BV799" s="20" cm="1">
        <f t="array" ref="BV799">INDEX($K:$P,ROW(),MATCH(BV$3,$K$2:$P$2,0))</f>
        <v>0.1</v>
      </c>
      <c r="BW799" s="20" cm="1">
        <f t="array" ref="BW799">INDEX($K:$P,ROW(),MATCH(BW$3,$K$2:$P$2,0))</f>
        <v>0.1</v>
      </c>
      <c r="BX799" s="20" cm="1">
        <f t="array" ref="BX799">INDEX($K:$P,ROW(),MATCH(BX$3,$K$2:$P$2,0))</f>
        <v>0.1</v>
      </c>
      <c r="BY799" s="20" cm="1">
        <f t="array" ref="BY799">INDEX($K:$P,ROW(),MATCH(BY$3,$K$2:$P$2,0))</f>
        <v>0.1</v>
      </c>
      <c r="BZ799" s="20" cm="1">
        <f t="array" ref="BZ799">INDEX($K:$P,ROW(),MATCH(BZ$3,$K$2:$P$2,0))</f>
        <v>0.1</v>
      </c>
      <c r="CA799" s="20" cm="1">
        <f t="array" ref="CA799">INDEX($K:$P,ROW(),MATCH(CA$3,$K$2:$P$2,0))</f>
        <v>0.1</v>
      </c>
      <c r="CB799" s="20" cm="1">
        <f t="array" ref="CB799">INDEX($K:$P,ROW(),MATCH(CB$3,$K$2:$P$2,0))</f>
        <v>0.1</v>
      </c>
      <c r="CC799" s="20" cm="1">
        <f t="array" ref="CC799">INDEX($K:$P,ROW(),MATCH(CC$3,$K$2:$P$2,0))</f>
        <v>0.1</v>
      </c>
      <c r="CD799" s="20" cm="1">
        <f t="array" ref="CD799">INDEX($K:$P,ROW(),MATCH(CD$3,$K$2:$P$2,0))</f>
        <v>0.1</v>
      </c>
      <c r="CE799" s="20" cm="1">
        <f t="array" ref="CE799">INDEX($K:$P,ROW(),MATCH(CE$3,$K$2:$P$2,0))</f>
        <v>0.1</v>
      </c>
      <c r="CF799" s="20" cm="1">
        <f t="array" ref="CF799">INDEX($K:$P,ROW(),MATCH(CF$3,$K$2:$P$2,0))</f>
        <v>0.1</v>
      </c>
      <c r="CG799" s="20" cm="1">
        <f t="array" ref="CG799">INDEX($K:$P,ROW(),MATCH(CG$3,$K$2:$P$2,0))</f>
        <v>0.1</v>
      </c>
      <c r="CH799" s="20" cm="1">
        <f t="array" ref="CH799">INDEX($K:$P,ROW(),MATCH(CH$3,$K$2:$P$2,0))</f>
        <v>0.1</v>
      </c>
      <c r="CI799" s="20" cm="1">
        <f t="array" ref="CI799">INDEX($K:$P,ROW(),MATCH(CI$3,$K$2:$P$2,0))</f>
        <v>0.1</v>
      </c>
      <c r="CJ799" s="20" cm="1">
        <f t="array" ref="CJ799">INDEX($K:$P,ROW(),MATCH(CJ$3,$K$2:$P$2,0))</f>
        <v>0.1</v>
      </c>
      <c r="CK799" s="20" cm="1">
        <f t="array" ref="CK799">INDEX($K:$P,ROW(),MATCH(CK$3,$K$2:$P$2,0))</f>
        <v>0.1</v>
      </c>
      <c r="CL799" s="20" cm="1">
        <f t="array" ref="CL799">INDEX($K:$P,ROW(),MATCH(CL$3,$K$2:$P$2,0))</f>
        <v>0.1</v>
      </c>
      <c r="CM799" s="20" t="e" cm="1">
        <f t="array" ref="CM799">INDEX($K:$P,ROW(),MATCH(CM$3,$K$2:$P$2,0))</f>
        <v>#N/A</v>
      </c>
      <c r="CN799" s="20" t="e" cm="1">
        <f t="array" ref="CN799">INDEX($K:$P,ROW(),MATCH(CN$3,$K$2:$P$2,0))</f>
        <v>#N/A</v>
      </c>
      <c r="CO799" s="20" t="e" cm="1">
        <f t="array" ref="CO799">INDEX($K:$P,ROW(),MATCH(CO$3,$K$2:$P$2,0))</f>
        <v>#N/A</v>
      </c>
      <c r="CP799" s="20" t="e" cm="1">
        <f t="array" ref="CP799">INDEX($K:$P,ROW(),MATCH(CP$3,$K$2:$P$2,0))</f>
        <v>#N/A</v>
      </c>
      <c r="CQ799" s="20" t="e" cm="1">
        <f t="array" ref="CQ799">INDEX($K:$P,ROW(),MATCH(CQ$3,$K$2:$P$2,0))</f>
        <v>#N/A</v>
      </c>
      <c r="CR799" s="20" t="e" cm="1">
        <f t="array" ref="CR799">INDEX($K:$P,ROW(),MATCH(CR$3,$K$2:$P$2,0))</f>
        <v>#N/A</v>
      </c>
      <c r="CS799" s="20" t="e" cm="1">
        <f t="array" ref="CS799">INDEX($K:$P,ROW(),MATCH(CS$3,$K$2:$P$2,0))</f>
        <v>#N/A</v>
      </c>
      <c r="CT799" s="20" t="e" cm="1">
        <f t="array" ref="CT799">INDEX($K:$P,ROW(),MATCH(CT$3,$K$2:$P$2,0))</f>
        <v>#N/A</v>
      </c>
      <c r="CU799" s="20" t="e" cm="1">
        <f t="array" ref="CU799">INDEX($K:$P,ROW(),MATCH(CU$3,$K$2:$P$2,0))</f>
        <v>#N/A</v>
      </c>
      <c r="CV799" s="20" t="e" cm="1">
        <f t="array" ref="CV799">INDEX($K:$P,ROW(),MATCH(CV$3,$K$2:$P$2,0))</f>
        <v>#N/A</v>
      </c>
      <c r="CW799" s="20" t="e" cm="1">
        <f t="array" ref="CW799">INDEX($K:$P,ROW(),MATCH(CW$3,$K$2:$P$2,0))</f>
        <v>#N/A</v>
      </c>
      <c r="CX799" s="20" t="e" cm="1">
        <f t="array" ref="CX799">INDEX($K:$P,ROW(),MATCH(CX$3,$K$2:$P$2,0))</f>
        <v>#N/A</v>
      </c>
      <c r="CY799" s="20" t="e" cm="1">
        <f t="array" ref="CY799">INDEX($K:$P,ROW(),MATCH(CY$3,$K$2:$P$2,0))</f>
        <v>#N/A</v>
      </c>
      <c r="CZ799" s="20" t="e" cm="1">
        <f t="array" ref="CZ799">INDEX($K:$P,ROW(),MATCH(CZ$3,$K$2:$P$2,0))</f>
        <v>#N/A</v>
      </c>
      <c r="DA799" s="20" t="e" cm="1">
        <f t="array" ref="DA799">INDEX($K:$P,ROW(),MATCH(DA$3,$K$2:$P$2,0))</f>
        <v>#N/A</v>
      </c>
      <c r="DB799" s="20" t="e" cm="1">
        <f t="array" ref="DB799">INDEX($K:$P,ROW(),MATCH(DB$3,$K$2:$P$2,0))</f>
        <v>#N/A</v>
      </c>
      <c r="DC799" s="20" t="e" cm="1">
        <f t="array" ref="DC799">INDEX($K:$P,ROW(),MATCH(DC$3,$K$2:$P$2,0))</f>
        <v>#N/A</v>
      </c>
      <c r="DD799" s="20" t="e" cm="1">
        <f t="array" ref="DD799">INDEX($K:$P,ROW(),MATCH(DD$3,$K$2:$P$2,0))</f>
        <v>#N/A</v>
      </c>
      <c r="DE799" s="20" t="e" cm="1">
        <f t="array" ref="DE799">INDEX($K:$P,ROW(),MATCH(DE$3,$K$2:$P$2,0))</f>
        <v>#N/A</v>
      </c>
      <c r="DF799" s="20" t="e" cm="1">
        <f t="array" ref="DF799">INDEX($K:$P,ROW(),MATCH(DF$3,$K$2:$P$2,0))</f>
        <v>#N/A</v>
      </c>
      <c r="DG799" s="20" t="e" cm="1">
        <f t="array" ref="DG799">INDEX($K:$P,ROW(),MATCH(DG$3,$K$2:$P$2,0))</f>
        <v>#N/A</v>
      </c>
      <c r="DH799" s="20" t="e" cm="1">
        <f t="array" ref="DH799">INDEX($K:$P,ROW(),MATCH(DH$3,$K$2:$P$2,0))</f>
        <v>#N/A</v>
      </c>
      <c r="DI799" s="20" t="e" cm="1">
        <f t="array" ref="DI799">INDEX($K:$P,ROW(),MATCH(DI$3,$K$2:$P$2,0))</f>
        <v>#N/A</v>
      </c>
      <c r="DJ799" s="20" t="e" cm="1">
        <f t="array" ref="DJ799">INDEX($K:$P,ROW(),MATCH(DJ$3,$K$2:$P$2,0))</f>
        <v>#N/A</v>
      </c>
      <c r="DK799" s="20" t="e" cm="1">
        <f t="array" ref="DK799">INDEX($K:$P,ROW(),MATCH(DK$3,$K$2:$P$2,0))</f>
        <v>#N/A</v>
      </c>
      <c r="DL799" s="20" t="e" cm="1">
        <f t="array" ref="DL799">INDEX($K:$P,ROW(),MATCH(DL$3,$K$2:$P$2,0))</f>
        <v>#N/A</v>
      </c>
    </row>
    <row r="800" spans="1:116" x14ac:dyDescent="0.4">
      <c r="D800" t="s">
        <v>817</v>
      </c>
      <c r="E800" s="8" t="str">
        <f t="shared" si="1070"/>
        <v>800 LISTSALE-PV</v>
      </c>
      <c r="G800" s="145" t="s">
        <v>807</v>
      </c>
      <c r="H800" s="31"/>
      <c r="I800" s="73"/>
      <c r="J800" s="342"/>
      <c r="K800" s="342">
        <v>0.3</v>
      </c>
      <c r="L800" s="342">
        <v>0.3</v>
      </c>
      <c r="M800" s="342">
        <v>0.3</v>
      </c>
      <c r="N800" s="342">
        <v>0.3</v>
      </c>
      <c r="O800" s="342">
        <v>0.3</v>
      </c>
      <c r="P800" s="342">
        <v>0.3</v>
      </c>
      <c r="R800" s="33"/>
      <c r="S800" s="20" cm="1">
        <f t="array" ref="S800">INDEX($K:$P,ROW(),MATCH(S$3,$K$2:$P$2,0))</f>
        <v>0.3</v>
      </c>
      <c r="T800" s="20" cm="1">
        <f t="array" ref="T800">INDEX($K:$P,ROW(),MATCH(T$3,$K$2:$P$2,0))</f>
        <v>0.3</v>
      </c>
      <c r="U800" s="20" cm="1">
        <f t="array" ref="U800">INDEX($K:$P,ROW(),MATCH(U$3,$K$2:$P$2,0))</f>
        <v>0.3</v>
      </c>
      <c r="V800" s="20" cm="1">
        <f t="array" ref="V800">INDEX($K:$P,ROW(),MATCH(V$3,$K$2:$P$2,0))</f>
        <v>0.3</v>
      </c>
      <c r="W800" s="20" cm="1">
        <f t="array" ref="W800">INDEX($K:$P,ROW(),MATCH(W$3,$K$2:$P$2,0))</f>
        <v>0.3</v>
      </c>
      <c r="X800" s="20" cm="1">
        <f t="array" ref="X800">INDEX($K:$P,ROW(),MATCH(X$3,$K$2:$P$2,0))</f>
        <v>0.3</v>
      </c>
      <c r="Y800" s="20" cm="1">
        <f t="array" ref="Y800">INDEX($K:$P,ROW(),MATCH(Y$3,$K$2:$P$2,0))</f>
        <v>0.3</v>
      </c>
      <c r="Z800" s="20" cm="1">
        <f t="array" ref="Z800">INDEX($K:$P,ROW(),MATCH(Z$3,$K$2:$P$2,0))</f>
        <v>0.3</v>
      </c>
      <c r="AA800" s="20" cm="1">
        <f t="array" ref="AA800">INDEX($K:$P,ROW(),MATCH(AA$3,$K$2:$P$2,0))</f>
        <v>0.3</v>
      </c>
      <c r="AB800" s="20" cm="1">
        <f t="array" ref="AB800">INDEX($K:$P,ROW(),MATCH(AB$3,$K$2:$P$2,0))</f>
        <v>0.3</v>
      </c>
      <c r="AC800" s="20" cm="1">
        <f t="array" ref="AC800">INDEX($K:$P,ROW(),MATCH(AC$3,$K$2:$P$2,0))</f>
        <v>0.3</v>
      </c>
      <c r="AD800" s="20" cm="1">
        <f t="array" ref="AD800">INDEX($K:$P,ROW(),MATCH(AD$3,$K$2:$P$2,0))</f>
        <v>0.3</v>
      </c>
      <c r="AE800" s="20" cm="1">
        <f t="array" ref="AE800">INDEX($K:$P,ROW(),MATCH(AE$3,$K$2:$P$2,0))</f>
        <v>0.3</v>
      </c>
      <c r="AF800" s="20" cm="1">
        <f t="array" ref="AF800">INDEX($K:$P,ROW(),MATCH(AF$3,$K$2:$P$2,0))</f>
        <v>0.3</v>
      </c>
      <c r="AG800" s="20" cm="1">
        <f t="array" ref="AG800">INDEX($K:$P,ROW(),MATCH(AG$3,$K$2:$P$2,0))</f>
        <v>0.3</v>
      </c>
      <c r="AH800" s="20" cm="1">
        <f t="array" ref="AH800">INDEX($K:$P,ROW(),MATCH(AH$3,$K$2:$P$2,0))</f>
        <v>0.3</v>
      </c>
      <c r="AI800" s="20" cm="1">
        <f t="array" ref="AI800">INDEX($K:$P,ROW(),MATCH(AI$3,$K$2:$P$2,0))</f>
        <v>0.3</v>
      </c>
      <c r="AJ800" s="20" cm="1">
        <f t="array" ref="AJ800">INDEX($K:$P,ROW(),MATCH(AJ$3,$K$2:$P$2,0))</f>
        <v>0.3</v>
      </c>
      <c r="AK800" s="20" cm="1">
        <f t="array" ref="AK800">INDEX($K:$P,ROW(),MATCH(AK$3,$K$2:$P$2,0))</f>
        <v>0.3</v>
      </c>
      <c r="AL800" s="20" cm="1">
        <f t="array" ref="AL800">INDEX($K:$P,ROW(),MATCH(AL$3,$K$2:$P$2,0))</f>
        <v>0.3</v>
      </c>
      <c r="AM800" s="20" cm="1">
        <f t="array" ref="AM800">INDEX($K:$P,ROW(),MATCH(AM$3,$K$2:$P$2,0))</f>
        <v>0.3</v>
      </c>
      <c r="AN800" s="20" cm="1">
        <f t="array" ref="AN800">INDEX($K:$P,ROW(),MATCH(AN$3,$K$2:$P$2,0))</f>
        <v>0.3</v>
      </c>
      <c r="AO800" s="20" cm="1">
        <f t="array" ref="AO800">INDEX($K:$P,ROW(),MATCH(AO$3,$K$2:$P$2,0))</f>
        <v>0.3</v>
      </c>
      <c r="AP800" s="20" cm="1">
        <f t="array" ref="AP800">INDEX($K:$P,ROW(),MATCH(AP$3,$K$2:$P$2,0))</f>
        <v>0.3</v>
      </c>
      <c r="AQ800" s="20" cm="1">
        <f t="array" ref="AQ800">INDEX($K:$P,ROW(),MATCH(AQ$3,$K$2:$P$2,0))</f>
        <v>0.3</v>
      </c>
      <c r="AR800" s="20" cm="1">
        <f t="array" ref="AR800">INDEX($K:$P,ROW(),MATCH(AR$3,$K$2:$P$2,0))</f>
        <v>0.3</v>
      </c>
      <c r="AS800" s="20" cm="1">
        <f t="array" ref="AS800">INDEX($K:$P,ROW(),MATCH(AS$3,$K$2:$P$2,0))</f>
        <v>0.3</v>
      </c>
      <c r="AT800" s="20" cm="1">
        <f t="array" ref="AT800">INDEX($K:$P,ROW(),MATCH(AT$3,$K$2:$P$2,0))</f>
        <v>0.3</v>
      </c>
      <c r="AU800" s="20" cm="1">
        <f t="array" ref="AU800">INDEX($K:$P,ROW(),MATCH(AU$3,$K$2:$P$2,0))</f>
        <v>0.3</v>
      </c>
      <c r="AV800" s="20" cm="1">
        <f t="array" ref="AV800">INDEX($K:$P,ROW(),MATCH(AV$3,$K$2:$P$2,0))</f>
        <v>0.3</v>
      </c>
      <c r="AW800" s="20" cm="1">
        <f t="array" ref="AW800">INDEX($K:$P,ROW(),MATCH(AW$3,$K$2:$P$2,0))</f>
        <v>0.3</v>
      </c>
      <c r="AX800" s="20" cm="1">
        <f t="array" ref="AX800">INDEX($K:$P,ROW(),MATCH(AX$3,$K$2:$P$2,0))</f>
        <v>0.3</v>
      </c>
      <c r="AY800" s="20" cm="1">
        <f t="array" ref="AY800">INDEX($K:$P,ROW(),MATCH(AY$3,$K$2:$P$2,0))</f>
        <v>0.3</v>
      </c>
      <c r="AZ800" s="20" cm="1">
        <f t="array" ref="AZ800">INDEX($K:$P,ROW(),MATCH(AZ$3,$K$2:$P$2,0))</f>
        <v>0.3</v>
      </c>
      <c r="BA800" s="20" cm="1">
        <f t="array" ref="BA800">INDEX($K:$P,ROW(),MATCH(BA$3,$K$2:$P$2,0))</f>
        <v>0.3</v>
      </c>
      <c r="BB800" s="20" cm="1">
        <f t="array" ref="BB800">INDEX($K:$P,ROW(),MATCH(BB$3,$K$2:$P$2,0))</f>
        <v>0.3</v>
      </c>
      <c r="BC800" s="20" cm="1">
        <f t="array" ref="BC800">INDEX($K:$P,ROW(),MATCH(BC$3,$K$2:$P$2,0))</f>
        <v>0.3</v>
      </c>
      <c r="BD800" s="20" cm="1">
        <f t="array" ref="BD800">INDEX($K:$P,ROW(),MATCH(BD$3,$K$2:$P$2,0))</f>
        <v>0.3</v>
      </c>
      <c r="BE800" s="20" cm="1">
        <f t="array" ref="BE800">INDEX($K:$P,ROW(),MATCH(BE$3,$K$2:$P$2,0))</f>
        <v>0.3</v>
      </c>
      <c r="BF800" s="20" cm="1">
        <f t="array" ref="BF800">INDEX($K:$P,ROW(),MATCH(BF$3,$K$2:$P$2,0))</f>
        <v>0.3</v>
      </c>
      <c r="BG800" s="20" cm="1">
        <f t="array" ref="BG800">INDEX($K:$P,ROW(),MATCH(BG$3,$K$2:$P$2,0))</f>
        <v>0.3</v>
      </c>
      <c r="BH800" s="20" cm="1">
        <f t="array" ref="BH800">INDEX($K:$P,ROW(),MATCH(BH$3,$K$2:$P$2,0))</f>
        <v>0.3</v>
      </c>
      <c r="BI800" s="20" cm="1">
        <f t="array" ref="BI800">INDEX($K:$P,ROW(),MATCH(BI$3,$K$2:$P$2,0))</f>
        <v>0.3</v>
      </c>
      <c r="BJ800" s="20" cm="1">
        <f t="array" ref="BJ800">INDEX($K:$P,ROW(),MATCH(BJ$3,$K$2:$P$2,0))</f>
        <v>0.3</v>
      </c>
      <c r="BK800" s="20" cm="1">
        <f t="array" ref="BK800">INDEX($K:$P,ROW(),MATCH(BK$3,$K$2:$P$2,0))</f>
        <v>0.3</v>
      </c>
      <c r="BL800" s="20" cm="1">
        <f t="array" ref="BL800">INDEX($K:$P,ROW(),MATCH(BL$3,$K$2:$P$2,0))</f>
        <v>0.3</v>
      </c>
      <c r="BM800" s="20" cm="1">
        <f t="array" ref="BM800">INDEX($K:$P,ROW(),MATCH(BM$3,$K$2:$P$2,0))</f>
        <v>0.3</v>
      </c>
      <c r="BN800" s="20" cm="1">
        <f t="array" ref="BN800">INDEX($K:$P,ROW(),MATCH(BN$3,$K$2:$P$2,0))</f>
        <v>0.3</v>
      </c>
      <c r="BO800" s="20" cm="1">
        <f t="array" ref="BO800">INDEX($K:$P,ROW(),MATCH(BO$3,$K$2:$P$2,0))</f>
        <v>0.3</v>
      </c>
      <c r="BP800" s="20" cm="1">
        <f t="array" ref="BP800">INDEX($K:$P,ROW(),MATCH(BP$3,$K$2:$P$2,0))</f>
        <v>0.3</v>
      </c>
      <c r="BQ800" s="20" cm="1">
        <f t="array" ref="BQ800">INDEX($K:$P,ROW(),MATCH(BQ$3,$K$2:$P$2,0))</f>
        <v>0.3</v>
      </c>
      <c r="BR800" s="20" cm="1">
        <f t="array" ref="BR800">INDEX($K:$P,ROW(),MATCH(BR$3,$K$2:$P$2,0))</f>
        <v>0.3</v>
      </c>
      <c r="BS800" s="20" cm="1">
        <f t="array" ref="BS800">INDEX($K:$P,ROW(),MATCH(BS$3,$K$2:$P$2,0))</f>
        <v>0.3</v>
      </c>
      <c r="BT800" s="20" cm="1">
        <f t="array" ref="BT800">INDEX($K:$P,ROW(),MATCH(BT$3,$K$2:$P$2,0))</f>
        <v>0.3</v>
      </c>
      <c r="BU800" s="20" cm="1">
        <f t="array" ref="BU800">INDEX($K:$P,ROW(),MATCH(BU$3,$K$2:$P$2,0))</f>
        <v>0.3</v>
      </c>
      <c r="BV800" s="20" cm="1">
        <f t="array" ref="BV800">INDEX($K:$P,ROW(),MATCH(BV$3,$K$2:$P$2,0))</f>
        <v>0.3</v>
      </c>
      <c r="BW800" s="20" cm="1">
        <f t="array" ref="BW800">INDEX($K:$P,ROW(),MATCH(BW$3,$K$2:$P$2,0))</f>
        <v>0.3</v>
      </c>
      <c r="BX800" s="20" cm="1">
        <f t="array" ref="BX800">INDEX($K:$P,ROW(),MATCH(BX$3,$K$2:$P$2,0))</f>
        <v>0.3</v>
      </c>
      <c r="BY800" s="20" cm="1">
        <f t="array" ref="BY800">INDEX($K:$P,ROW(),MATCH(BY$3,$K$2:$P$2,0))</f>
        <v>0.3</v>
      </c>
      <c r="BZ800" s="20" cm="1">
        <f t="array" ref="BZ800">INDEX($K:$P,ROW(),MATCH(BZ$3,$K$2:$P$2,0))</f>
        <v>0.3</v>
      </c>
      <c r="CA800" s="20" cm="1">
        <f t="array" ref="CA800">INDEX($K:$P,ROW(),MATCH(CA$3,$K$2:$P$2,0))</f>
        <v>0.3</v>
      </c>
      <c r="CB800" s="20" cm="1">
        <f t="array" ref="CB800">INDEX($K:$P,ROW(),MATCH(CB$3,$K$2:$P$2,0))</f>
        <v>0.3</v>
      </c>
      <c r="CC800" s="20" cm="1">
        <f t="array" ref="CC800">INDEX($K:$P,ROW(),MATCH(CC$3,$K$2:$P$2,0))</f>
        <v>0.3</v>
      </c>
      <c r="CD800" s="20" cm="1">
        <f t="array" ref="CD800">INDEX($K:$P,ROW(),MATCH(CD$3,$K$2:$P$2,0))</f>
        <v>0.3</v>
      </c>
      <c r="CE800" s="20" cm="1">
        <f t="array" ref="CE800">INDEX($K:$P,ROW(),MATCH(CE$3,$K$2:$P$2,0))</f>
        <v>0.3</v>
      </c>
      <c r="CF800" s="20" cm="1">
        <f t="array" ref="CF800">INDEX($K:$P,ROW(),MATCH(CF$3,$K$2:$P$2,0))</f>
        <v>0.3</v>
      </c>
      <c r="CG800" s="20" cm="1">
        <f t="array" ref="CG800">INDEX($K:$P,ROW(),MATCH(CG$3,$K$2:$P$2,0))</f>
        <v>0.3</v>
      </c>
      <c r="CH800" s="20" cm="1">
        <f t="array" ref="CH800">INDEX($K:$P,ROW(),MATCH(CH$3,$K$2:$P$2,0))</f>
        <v>0.3</v>
      </c>
      <c r="CI800" s="20" cm="1">
        <f t="array" ref="CI800">INDEX($K:$P,ROW(),MATCH(CI$3,$K$2:$P$2,0))</f>
        <v>0.3</v>
      </c>
      <c r="CJ800" s="20" cm="1">
        <f t="array" ref="CJ800">INDEX($K:$P,ROW(),MATCH(CJ$3,$K$2:$P$2,0))</f>
        <v>0.3</v>
      </c>
      <c r="CK800" s="20" cm="1">
        <f t="array" ref="CK800">INDEX($K:$P,ROW(),MATCH(CK$3,$K$2:$P$2,0))</f>
        <v>0.3</v>
      </c>
      <c r="CL800" s="20" cm="1">
        <f t="array" ref="CL800">INDEX($K:$P,ROW(),MATCH(CL$3,$K$2:$P$2,0))</f>
        <v>0.3</v>
      </c>
      <c r="CM800" s="20" t="e" cm="1">
        <f t="array" ref="CM800">INDEX($K:$P,ROW(),MATCH(CM$3,$K$2:$P$2,0))</f>
        <v>#N/A</v>
      </c>
      <c r="CN800" s="20" t="e" cm="1">
        <f t="array" ref="CN800">INDEX($K:$P,ROW(),MATCH(CN$3,$K$2:$P$2,0))</f>
        <v>#N/A</v>
      </c>
      <c r="CO800" s="20" t="e" cm="1">
        <f t="array" ref="CO800">INDEX($K:$P,ROW(),MATCH(CO$3,$K$2:$P$2,0))</f>
        <v>#N/A</v>
      </c>
      <c r="CP800" s="20" t="e" cm="1">
        <f t="array" ref="CP800">INDEX($K:$P,ROW(),MATCH(CP$3,$K$2:$P$2,0))</f>
        <v>#N/A</v>
      </c>
      <c r="CQ800" s="20" t="e" cm="1">
        <f t="array" ref="CQ800">INDEX($K:$P,ROW(),MATCH(CQ$3,$K$2:$P$2,0))</f>
        <v>#N/A</v>
      </c>
      <c r="CR800" s="20" t="e" cm="1">
        <f t="array" ref="CR800">INDEX($K:$P,ROW(),MATCH(CR$3,$K$2:$P$2,0))</f>
        <v>#N/A</v>
      </c>
      <c r="CS800" s="20" t="e" cm="1">
        <f t="array" ref="CS800">INDEX($K:$P,ROW(),MATCH(CS$3,$K$2:$P$2,0))</f>
        <v>#N/A</v>
      </c>
      <c r="CT800" s="20" t="e" cm="1">
        <f t="array" ref="CT800">INDEX($K:$P,ROW(),MATCH(CT$3,$K$2:$P$2,0))</f>
        <v>#N/A</v>
      </c>
      <c r="CU800" s="20" t="e" cm="1">
        <f t="array" ref="CU800">INDEX($K:$P,ROW(),MATCH(CU$3,$K$2:$P$2,0))</f>
        <v>#N/A</v>
      </c>
      <c r="CV800" s="20" t="e" cm="1">
        <f t="array" ref="CV800">INDEX($K:$P,ROW(),MATCH(CV$3,$K$2:$P$2,0))</f>
        <v>#N/A</v>
      </c>
      <c r="CW800" s="20" t="e" cm="1">
        <f t="array" ref="CW800">INDEX($K:$P,ROW(),MATCH(CW$3,$K$2:$P$2,0))</f>
        <v>#N/A</v>
      </c>
      <c r="CX800" s="20" t="e" cm="1">
        <f t="array" ref="CX800">INDEX($K:$P,ROW(),MATCH(CX$3,$K$2:$P$2,0))</f>
        <v>#N/A</v>
      </c>
      <c r="CY800" s="20" t="e" cm="1">
        <f t="array" ref="CY800">INDEX($K:$P,ROW(),MATCH(CY$3,$K$2:$P$2,0))</f>
        <v>#N/A</v>
      </c>
      <c r="CZ800" s="20" t="e" cm="1">
        <f t="array" ref="CZ800">INDEX($K:$P,ROW(),MATCH(CZ$3,$K$2:$P$2,0))</f>
        <v>#N/A</v>
      </c>
      <c r="DA800" s="20" t="e" cm="1">
        <f t="array" ref="DA800">INDEX($K:$P,ROW(),MATCH(DA$3,$K$2:$P$2,0))</f>
        <v>#N/A</v>
      </c>
      <c r="DB800" s="20" t="e" cm="1">
        <f t="array" ref="DB800">INDEX($K:$P,ROW(),MATCH(DB$3,$K$2:$P$2,0))</f>
        <v>#N/A</v>
      </c>
      <c r="DC800" s="20" t="e" cm="1">
        <f t="array" ref="DC800">INDEX($K:$P,ROW(),MATCH(DC$3,$K$2:$P$2,0))</f>
        <v>#N/A</v>
      </c>
      <c r="DD800" s="20" t="e" cm="1">
        <f t="array" ref="DD800">INDEX($K:$P,ROW(),MATCH(DD$3,$K$2:$P$2,0))</f>
        <v>#N/A</v>
      </c>
      <c r="DE800" s="20" t="e" cm="1">
        <f t="array" ref="DE800">INDEX($K:$P,ROW(),MATCH(DE$3,$K$2:$P$2,0))</f>
        <v>#N/A</v>
      </c>
      <c r="DF800" s="20" t="e" cm="1">
        <f t="array" ref="DF800">INDEX($K:$P,ROW(),MATCH(DF$3,$K$2:$P$2,0))</f>
        <v>#N/A</v>
      </c>
      <c r="DG800" s="20" t="e" cm="1">
        <f t="array" ref="DG800">INDEX($K:$P,ROW(),MATCH(DG$3,$K$2:$P$2,0))</f>
        <v>#N/A</v>
      </c>
      <c r="DH800" s="20" t="e" cm="1">
        <f t="array" ref="DH800">INDEX($K:$P,ROW(),MATCH(DH$3,$K$2:$P$2,0))</f>
        <v>#N/A</v>
      </c>
      <c r="DI800" s="20" t="e" cm="1">
        <f t="array" ref="DI800">INDEX($K:$P,ROW(),MATCH(DI$3,$K$2:$P$2,0))</f>
        <v>#N/A</v>
      </c>
      <c r="DJ800" s="20" t="e" cm="1">
        <f t="array" ref="DJ800">INDEX($K:$P,ROW(),MATCH(DJ$3,$K$2:$P$2,0))</f>
        <v>#N/A</v>
      </c>
      <c r="DK800" s="20" t="e" cm="1">
        <f t="array" ref="DK800">INDEX($K:$P,ROW(),MATCH(DK$3,$K$2:$P$2,0))</f>
        <v>#N/A</v>
      </c>
      <c r="DL800" s="20" t="e" cm="1">
        <f t="array" ref="DL800">INDEX($K:$P,ROW(),MATCH(DL$3,$K$2:$P$2,0))</f>
        <v>#N/A</v>
      </c>
    </row>
    <row r="801" spans="4:116" x14ac:dyDescent="0.4">
      <c r="D801" t="s">
        <v>817</v>
      </c>
      <c r="E801" s="8" t="str">
        <f t="shared" si="1070"/>
        <v>801 LISTSALE-PV</v>
      </c>
      <c r="G801" s="145" t="s">
        <v>808</v>
      </c>
      <c r="H801" s="31"/>
      <c r="I801" s="73"/>
      <c r="J801" s="342"/>
      <c r="K801" s="342">
        <v>0.2</v>
      </c>
      <c r="L801" s="342">
        <v>0.2</v>
      </c>
      <c r="M801" s="342">
        <v>0.2</v>
      </c>
      <c r="N801" s="342">
        <v>0.2</v>
      </c>
      <c r="O801" s="342">
        <v>0.2</v>
      </c>
      <c r="P801" s="342">
        <v>0.2</v>
      </c>
      <c r="R801" s="33"/>
      <c r="S801" s="20" cm="1">
        <f t="array" ref="S801">INDEX($K:$P,ROW(),MATCH(S$3,$K$2:$P$2,0))</f>
        <v>0.2</v>
      </c>
      <c r="T801" s="20" cm="1">
        <f t="array" ref="T801">INDEX($K:$P,ROW(),MATCH(T$3,$K$2:$P$2,0))</f>
        <v>0.2</v>
      </c>
      <c r="U801" s="20" cm="1">
        <f t="array" ref="U801">INDEX($K:$P,ROW(),MATCH(U$3,$K$2:$P$2,0))</f>
        <v>0.2</v>
      </c>
      <c r="V801" s="20" cm="1">
        <f t="array" ref="V801">INDEX($K:$P,ROW(),MATCH(V$3,$K$2:$P$2,0))</f>
        <v>0.2</v>
      </c>
      <c r="W801" s="20" cm="1">
        <f t="array" ref="W801">INDEX($K:$P,ROW(),MATCH(W$3,$K$2:$P$2,0))</f>
        <v>0.2</v>
      </c>
      <c r="X801" s="20" cm="1">
        <f t="array" ref="X801">INDEX($K:$P,ROW(),MATCH(X$3,$K$2:$P$2,0))</f>
        <v>0.2</v>
      </c>
      <c r="Y801" s="20" cm="1">
        <f t="array" ref="Y801">INDEX($K:$P,ROW(),MATCH(Y$3,$K$2:$P$2,0))</f>
        <v>0.2</v>
      </c>
      <c r="Z801" s="20" cm="1">
        <f t="array" ref="Z801">INDEX($K:$P,ROW(),MATCH(Z$3,$K$2:$P$2,0))</f>
        <v>0.2</v>
      </c>
      <c r="AA801" s="20" cm="1">
        <f t="array" ref="AA801">INDEX($K:$P,ROW(),MATCH(AA$3,$K$2:$P$2,0))</f>
        <v>0.2</v>
      </c>
      <c r="AB801" s="20" cm="1">
        <f t="array" ref="AB801">INDEX($K:$P,ROW(),MATCH(AB$3,$K$2:$P$2,0))</f>
        <v>0.2</v>
      </c>
      <c r="AC801" s="20" cm="1">
        <f t="array" ref="AC801">INDEX($K:$P,ROW(),MATCH(AC$3,$K$2:$P$2,0))</f>
        <v>0.2</v>
      </c>
      <c r="AD801" s="20" cm="1">
        <f t="array" ref="AD801">INDEX($K:$P,ROW(),MATCH(AD$3,$K$2:$P$2,0))</f>
        <v>0.2</v>
      </c>
      <c r="AE801" s="20" cm="1">
        <f t="array" ref="AE801">INDEX($K:$P,ROW(),MATCH(AE$3,$K$2:$P$2,0))</f>
        <v>0.2</v>
      </c>
      <c r="AF801" s="20" cm="1">
        <f t="array" ref="AF801">INDEX($K:$P,ROW(),MATCH(AF$3,$K$2:$P$2,0))</f>
        <v>0.2</v>
      </c>
      <c r="AG801" s="20" cm="1">
        <f t="array" ref="AG801">INDEX($K:$P,ROW(),MATCH(AG$3,$K$2:$P$2,0))</f>
        <v>0.2</v>
      </c>
      <c r="AH801" s="20" cm="1">
        <f t="array" ref="AH801">INDEX($K:$P,ROW(),MATCH(AH$3,$K$2:$P$2,0))</f>
        <v>0.2</v>
      </c>
      <c r="AI801" s="20" cm="1">
        <f t="array" ref="AI801">INDEX($K:$P,ROW(),MATCH(AI$3,$K$2:$P$2,0))</f>
        <v>0.2</v>
      </c>
      <c r="AJ801" s="20" cm="1">
        <f t="array" ref="AJ801">INDEX($K:$P,ROW(),MATCH(AJ$3,$K$2:$P$2,0))</f>
        <v>0.2</v>
      </c>
      <c r="AK801" s="20" cm="1">
        <f t="array" ref="AK801">INDEX($K:$P,ROW(),MATCH(AK$3,$K$2:$P$2,0))</f>
        <v>0.2</v>
      </c>
      <c r="AL801" s="20" cm="1">
        <f t="array" ref="AL801">INDEX($K:$P,ROW(),MATCH(AL$3,$K$2:$P$2,0))</f>
        <v>0.2</v>
      </c>
      <c r="AM801" s="20" cm="1">
        <f t="array" ref="AM801">INDEX($K:$P,ROW(),MATCH(AM$3,$K$2:$P$2,0))</f>
        <v>0.2</v>
      </c>
      <c r="AN801" s="20" cm="1">
        <f t="array" ref="AN801">INDEX($K:$P,ROW(),MATCH(AN$3,$K$2:$P$2,0))</f>
        <v>0.2</v>
      </c>
      <c r="AO801" s="20" cm="1">
        <f t="array" ref="AO801">INDEX($K:$P,ROW(),MATCH(AO$3,$K$2:$P$2,0))</f>
        <v>0.2</v>
      </c>
      <c r="AP801" s="20" cm="1">
        <f t="array" ref="AP801">INDEX($K:$P,ROW(),MATCH(AP$3,$K$2:$P$2,0))</f>
        <v>0.2</v>
      </c>
      <c r="AQ801" s="20" cm="1">
        <f t="array" ref="AQ801">INDEX($K:$P,ROW(),MATCH(AQ$3,$K$2:$P$2,0))</f>
        <v>0.2</v>
      </c>
      <c r="AR801" s="20" cm="1">
        <f t="array" ref="AR801">INDEX($K:$P,ROW(),MATCH(AR$3,$K$2:$P$2,0))</f>
        <v>0.2</v>
      </c>
      <c r="AS801" s="20" cm="1">
        <f t="array" ref="AS801">INDEX($K:$P,ROW(),MATCH(AS$3,$K$2:$P$2,0))</f>
        <v>0.2</v>
      </c>
      <c r="AT801" s="20" cm="1">
        <f t="array" ref="AT801">INDEX($K:$P,ROW(),MATCH(AT$3,$K$2:$P$2,0))</f>
        <v>0.2</v>
      </c>
      <c r="AU801" s="20" cm="1">
        <f t="array" ref="AU801">INDEX($K:$P,ROW(),MATCH(AU$3,$K$2:$P$2,0))</f>
        <v>0.2</v>
      </c>
      <c r="AV801" s="20" cm="1">
        <f t="array" ref="AV801">INDEX($K:$P,ROW(),MATCH(AV$3,$K$2:$P$2,0))</f>
        <v>0.2</v>
      </c>
      <c r="AW801" s="20" cm="1">
        <f t="array" ref="AW801">INDEX($K:$P,ROW(),MATCH(AW$3,$K$2:$P$2,0))</f>
        <v>0.2</v>
      </c>
      <c r="AX801" s="20" cm="1">
        <f t="array" ref="AX801">INDEX($K:$P,ROW(),MATCH(AX$3,$K$2:$P$2,0))</f>
        <v>0.2</v>
      </c>
      <c r="AY801" s="20" cm="1">
        <f t="array" ref="AY801">INDEX($K:$P,ROW(),MATCH(AY$3,$K$2:$P$2,0))</f>
        <v>0.2</v>
      </c>
      <c r="AZ801" s="20" cm="1">
        <f t="array" ref="AZ801">INDEX($K:$P,ROW(),MATCH(AZ$3,$K$2:$P$2,0))</f>
        <v>0.2</v>
      </c>
      <c r="BA801" s="20" cm="1">
        <f t="array" ref="BA801">INDEX($K:$P,ROW(),MATCH(BA$3,$K$2:$P$2,0))</f>
        <v>0.2</v>
      </c>
      <c r="BB801" s="20" cm="1">
        <f t="array" ref="BB801">INDEX($K:$P,ROW(),MATCH(BB$3,$K$2:$P$2,0))</f>
        <v>0.2</v>
      </c>
      <c r="BC801" s="20" cm="1">
        <f t="array" ref="BC801">INDEX($K:$P,ROW(),MATCH(BC$3,$K$2:$P$2,0))</f>
        <v>0.2</v>
      </c>
      <c r="BD801" s="20" cm="1">
        <f t="array" ref="BD801">INDEX($K:$P,ROW(),MATCH(BD$3,$K$2:$P$2,0))</f>
        <v>0.2</v>
      </c>
      <c r="BE801" s="20" cm="1">
        <f t="array" ref="BE801">INDEX($K:$P,ROW(),MATCH(BE$3,$K$2:$P$2,0))</f>
        <v>0.2</v>
      </c>
      <c r="BF801" s="20" cm="1">
        <f t="array" ref="BF801">INDEX($K:$P,ROW(),MATCH(BF$3,$K$2:$P$2,0))</f>
        <v>0.2</v>
      </c>
      <c r="BG801" s="20" cm="1">
        <f t="array" ref="BG801">INDEX($K:$P,ROW(),MATCH(BG$3,$K$2:$P$2,0))</f>
        <v>0.2</v>
      </c>
      <c r="BH801" s="20" cm="1">
        <f t="array" ref="BH801">INDEX($K:$P,ROW(),MATCH(BH$3,$K$2:$P$2,0))</f>
        <v>0.2</v>
      </c>
      <c r="BI801" s="20" cm="1">
        <f t="array" ref="BI801">INDEX($K:$P,ROW(),MATCH(BI$3,$K$2:$P$2,0))</f>
        <v>0.2</v>
      </c>
      <c r="BJ801" s="20" cm="1">
        <f t="array" ref="BJ801">INDEX($K:$P,ROW(),MATCH(BJ$3,$K$2:$P$2,0))</f>
        <v>0.2</v>
      </c>
      <c r="BK801" s="20" cm="1">
        <f t="array" ref="BK801">INDEX($K:$P,ROW(),MATCH(BK$3,$K$2:$P$2,0))</f>
        <v>0.2</v>
      </c>
      <c r="BL801" s="20" cm="1">
        <f t="array" ref="BL801">INDEX($K:$P,ROW(),MATCH(BL$3,$K$2:$P$2,0))</f>
        <v>0.2</v>
      </c>
      <c r="BM801" s="20" cm="1">
        <f t="array" ref="BM801">INDEX($K:$P,ROW(),MATCH(BM$3,$K$2:$P$2,0))</f>
        <v>0.2</v>
      </c>
      <c r="BN801" s="20" cm="1">
        <f t="array" ref="BN801">INDEX($K:$P,ROW(),MATCH(BN$3,$K$2:$P$2,0))</f>
        <v>0.2</v>
      </c>
      <c r="BO801" s="20" cm="1">
        <f t="array" ref="BO801">INDEX($K:$P,ROW(),MATCH(BO$3,$K$2:$P$2,0))</f>
        <v>0.2</v>
      </c>
      <c r="BP801" s="20" cm="1">
        <f t="array" ref="BP801">INDEX($K:$P,ROW(),MATCH(BP$3,$K$2:$P$2,0))</f>
        <v>0.2</v>
      </c>
      <c r="BQ801" s="20" cm="1">
        <f t="array" ref="BQ801">INDEX($K:$P,ROW(),MATCH(BQ$3,$K$2:$P$2,0))</f>
        <v>0.2</v>
      </c>
      <c r="BR801" s="20" cm="1">
        <f t="array" ref="BR801">INDEX($K:$P,ROW(),MATCH(BR$3,$K$2:$P$2,0))</f>
        <v>0.2</v>
      </c>
      <c r="BS801" s="20" cm="1">
        <f t="array" ref="BS801">INDEX($K:$P,ROW(),MATCH(BS$3,$K$2:$P$2,0))</f>
        <v>0.2</v>
      </c>
      <c r="BT801" s="20" cm="1">
        <f t="array" ref="BT801">INDEX($K:$P,ROW(),MATCH(BT$3,$K$2:$P$2,0))</f>
        <v>0.2</v>
      </c>
      <c r="BU801" s="20" cm="1">
        <f t="array" ref="BU801">INDEX($K:$P,ROW(),MATCH(BU$3,$K$2:$P$2,0))</f>
        <v>0.2</v>
      </c>
      <c r="BV801" s="20" cm="1">
        <f t="array" ref="BV801">INDEX($K:$P,ROW(),MATCH(BV$3,$K$2:$P$2,0))</f>
        <v>0.2</v>
      </c>
      <c r="BW801" s="20" cm="1">
        <f t="array" ref="BW801">INDEX($K:$P,ROW(),MATCH(BW$3,$K$2:$P$2,0))</f>
        <v>0.2</v>
      </c>
      <c r="BX801" s="20" cm="1">
        <f t="array" ref="BX801">INDEX($K:$P,ROW(),MATCH(BX$3,$K$2:$P$2,0))</f>
        <v>0.2</v>
      </c>
      <c r="BY801" s="20" cm="1">
        <f t="array" ref="BY801">INDEX($K:$P,ROW(),MATCH(BY$3,$K$2:$P$2,0))</f>
        <v>0.2</v>
      </c>
      <c r="BZ801" s="20" cm="1">
        <f t="array" ref="BZ801">INDEX($K:$P,ROW(),MATCH(BZ$3,$K$2:$P$2,0))</f>
        <v>0.2</v>
      </c>
      <c r="CA801" s="20" cm="1">
        <f t="array" ref="CA801">INDEX($K:$P,ROW(),MATCH(CA$3,$K$2:$P$2,0))</f>
        <v>0.2</v>
      </c>
      <c r="CB801" s="20" cm="1">
        <f t="array" ref="CB801">INDEX($K:$P,ROW(),MATCH(CB$3,$K$2:$P$2,0))</f>
        <v>0.2</v>
      </c>
      <c r="CC801" s="20" cm="1">
        <f t="array" ref="CC801">INDEX($K:$P,ROW(),MATCH(CC$3,$K$2:$P$2,0))</f>
        <v>0.2</v>
      </c>
      <c r="CD801" s="20" cm="1">
        <f t="array" ref="CD801">INDEX($K:$P,ROW(),MATCH(CD$3,$K$2:$P$2,0))</f>
        <v>0.2</v>
      </c>
      <c r="CE801" s="20" cm="1">
        <f t="array" ref="CE801">INDEX($K:$P,ROW(),MATCH(CE$3,$K$2:$P$2,0))</f>
        <v>0.2</v>
      </c>
      <c r="CF801" s="20" cm="1">
        <f t="array" ref="CF801">INDEX($K:$P,ROW(),MATCH(CF$3,$K$2:$P$2,0))</f>
        <v>0.2</v>
      </c>
      <c r="CG801" s="20" cm="1">
        <f t="array" ref="CG801">INDEX($K:$P,ROW(),MATCH(CG$3,$K$2:$P$2,0))</f>
        <v>0.2</v>
      </c>
      <c r="CH801" s="20" cm="1">
        <f t="array" ref="CH801">INDEX($K:$P,ROW(),MATCH(CH$3,$K$2:$P$2,0))</f>
        <v>0.2</v>
      </c>
      <c r="CI801" s="20" cm="1">
        <f t="array" ref="CI801">INDEX($K:$P,ROW(),MATCH(CI$3,$K$2:$P$2,0))</f>
        <v>0.2</v>
      </c>
      <c r="CJ801" s="20" cm="1">
        <f t="array" ref="CJ801">INDEX($K:$P,ROW(),MATCH(CJ$3,$K$2:$P$2,0))</f>
        <v>0.2</v>
      </c>
      <c r="CK801" s="20" cm="1">
        <f t="array" ref="CK801">INDEX($K:$P,ROW(),MATCH(CK$3,$K$2:$P$2,0))</f>
        <v>0.2</v>
      </c>
      <c r="CL801" s="20" cm="1">
        <f t="array" ref="CL801">INDEX($K:$P,ROW(),MATCH(CL$3,$K$2:$P$2,0))</f>
        <v>0.2</v>
      </c>
      <c r="CM801" s="20" t="e" cm="1">
        <f t="array" ref="CM801">INDEX($K:$P,ROW(),MATCH(CM$3,$K$2:$P$2,0))</f>
        <v>#N/A</v>
      </c>
      <c r="CN801" s="20" t="e" cm="1">
        <f t="array" ref="CN801">INDEX($K:$P,ROW(),MATCH(CN$3,$K$2:$P$2,0))</f>
        <v>#N/A</v>
      </c>
      <c r="CO801" s="20" t="e" cm="1">
        <f t="array" ref="CO801">INDEX($K:$P,ROW(),MATCH(CO$3,$K$2:$P$2,0))</f>
        <v>#N/A</v>
      </c>
      <c r="CP801" s="20" t="e" cm="1">
        <f t="array" ref="CP801">INDEX($K:$P,ROW(),MATCH(CP$3,$K$2:$P$2,0))</f>
        <v>#N/A</v>
      </c>
      <c r="CQ801" s="20" t="e" cm="1">
        <f t="array" ref="CQ801">INDEX($K:$P,ROW(),MATCH(CQ$3,$K$2:$P$2,0))</f>
        <v>#N/A</v>
      </c>
      <c r="CR801" s="20" t="e" cm="1">
        <f t="array" ref="CR801">INDEX($K:$P,ROW(),MATCH(CR$3,$K$2:$P$2,0))</f>
        <v>#N/A</v>
      </c>
      <c r="CS801" s="20" t="e" cm="1">
        <f t="array" ref="CS801">INDEX($K:$P,ROW(),MATCH(CS$3,$K$2:$P$2,0))</f>
        <v>#N/A</v>
      </c>
      <c r="CT801" s="20" t="e" cm="1">
        <f t="array" ref="CT801">INDEX($K:$P,ROW(),MATCH(CT$3,$K$2:$P$2,0))</f>
        <v>#N/A</v>
      </c>
      <c r="CU801" s="20" t="e" cm="1">
        <f t="array" ref="CU801">INDEX($K:$P,ROW(),MATCH(CU$3,$K$2:$P$2,0))</f>
        <v>#N/A</v>
      </c>
      <c r="CV801" s="20" t="e" cm="1">
        <f t="array" ref="CV801">INDEX($K:$P,ROW(),MATCH(CV$3,$K$2:$P$2,0))</f>
        <v>#N/A</v>
      </c>
      <c r="CW801" s="20" t="e" cm="1">
        <f t="array" ref="CW801">INDEX($K:$P,ROW(),MATCH(CW$3,$K$2:$P$2,0))</f>
        <v>#N/A</v>
      </c>
      <c r="CX801" s="20" t="e" cm="1">
        <f t="array" ref="CX801">INDEX($K:$P,ROW(),MATCH(CX$3,$K$2:$P$2,0))</f>
        <v>#N/A</v>
      </c>
      <c r="CY801" s="20" t="e" cm="1">
        <f t="array" ref="CY801">INDEX($K:$P,ROW(),MATCH(CY$3,$K$2:$P$2,0))</f>
        <v>#N/A</v>
      </c>
      <c r="CZ801" s="20" t="e" cm="1">
        <f t="array" ref="CZ801">INDEX($K:$P,ROW(),MATCH(CZ$3,$K$2:$P$2,0))</f>
        <v>#N/A</v>
      </c>
      <c r="DA801" s="20" t="e" cm="1">
        <f t="array" ref="DA801">INDEX($K:$P,ROW(),MATCH(DA$3,$K$2:$P$2,0))</f>
        <v>#N/A</v>
      </c>
      <c r="DB801" s="20" t="e" cm="1">
        <f t="array" ref="DB801">INDEX($K:$P,ROW(),MATCH(DB$3,$K$2:$P$2,0))</f>
        <v>#N/A</v>
      </c>
      <c r="DC801" s="20" t="e" cm="1">
        <f t="array" ref="DC801">INDEX($K:$P,ROW(),MATCH(DC$3,$K$2:$P$2,0))</f>
        <v>#N/A</v>
      </c>
      <c r="DD801" s="20" t="e" cm="1">
        <f t="array" ref="DD801">INDEX($K:$P,ROW(),MATCH(DD$3,$K$2:$P$2,0))</f>
        <v>#N/A</v>
      </c>
      <c r="DE801" s="20" t="e" cm="1">
        <f t="array" ref="DE801">INDEX($K:$P,ROW(),MATCH(DE$3,$K$2:$P$2,0))</f>
        <v>#N/A</v>
      </c>
      <c r="DF801" s="20" t="e" cm="1">
        <f t="array" ref="DF801">INDEX($K:$P,ROW(),MATCH(DF$3,$K$2:$P$2,0))</f>
        <v>#N/A</v>
      </c>
      <c r="DG801" s="20" t="e" cm="1">
        <f t="array" ref="DG801">INDEX($K:$P,ROW(),MATCH(DG$3,$K$2:$P$2,0))</f>
        <v>#N/A</v>
      </c>
      <c r="DH801" s="20" t="e" cm="1">
        <f t="array" ref="DH801">INDEX($K:$P,ROW(),MATCH(DH$3,$K$2:$P$2,0))</f>
        <v>#N/A</v>
      </c>
      <c r="DI801" s="20" t="e" cm="1">
        <f t="array" ref="DI801">INDEX($K:$P,ROW(),MATCH(DI$3,$K$2:$P$2,0))</f>
        <v>#N/A</v>
      </c>
      <c r="DJ801" s="20" t="e" cm="1">
        <f t="array" ref="DJ801">INDEX($K:$P,ROW(),MATCH(DJ$3,$K$2:$P$2,0))</f>
        <v>#N/A</v>
      </c>
      <c r="DK801" s="20" t="e" cm="1">
        <f t="array" ref="DK801">INDEX($K:$P,ROW(),MATCH(DK$3,$K$2:$P$2,0))</f>
        <v>#N/A</v>
      </c>
      <c r="DL801" s="20" t="e" cm="1">
        <f t="array" ref="DL801">INDEX($K:$P,ROW(),MATCH(DL$3,$K$2:$P$2,0))</f>
        <v>#N/A</v>
      </c>
    </row>
    <row r="802" spans="4:116" x14ac:dyDescent="0.4">
      <c r="D802" t="s">
        <v>817</v>
      </c>
      <c r="E802" s="8" t="str">
        <f t="shared" si="1070"/>
        <v>802 LISTSALE-PV</v>
      </c>
      <c r="G802" s="127" t="str">
        <f>"# of "&amp;G846&amp;"s sold"</f>
        <v># of units sold</v>
      </c>
      <c r="H802" s="31"/>
      <c r="I802" s="73"/>
      <c r="J802" s="73"/>
      <c r="K802" s="58"/>
      <c r="L802" s="58"/>
      <c r="M802" s="58"/>
      <c r="N802" s="58"/>
      <c r="O802" s="58"/>
      <c r="P802" s="58"/>
      <c r="R802" s="33"/>
      <c r="CM802" s="8"/>
      <c r="CN802" s="8"/>
      <c r="CO802" s="8"/>
      <c r="CP802" s="8"/>
      <c r="CQ802" s="8"/>
      <c r="CR802" s="8"/>
      <c r="CS802" s="8"/>
      <c r="CT802" s="8"/>
      <c r="CU802" s="8"/>
      <c r="CV802" s="8"/>
      <c r="CW802" s="8"/>
      <c r="CX802" s="8"/>
      <c r="CY802" s="8"/>
      <c r="CZ802" s="8"/>
      <c r="DA802" s="8"/>
      <c r="DB802" s="8"/>
      <c r="DC802" s="8"/>
      <c r="DD802" s="8"/>
      <c r="DE802" s="8"/>
      <c r="DF802" s="8"/>
      <c r="DG802" s="8"/>
      <c r="DH802" s="8"/>
      <c r="DI802" s="8"/>
      <c r="DJ802" s="8"/>
      <c r="DK802" s="8"/>
      <c r="DL802" s="8"/>
    </row>
    <row r="803" spans="4:116" x14ac:dyDescent="0.4">
      <c r="D803" t="s">
        <v>817</v>
      </c>
      <c r="E803" s="8" t="str">
        <f t="shared" si="1070"/>
        <v>803 LISTSALE-PV</v>
      </c>
      <c r="G803" s="125"/>
      <c r="H803" s="31"/>
      <c r="I803" s="73"/>
      <c r="J803" s="73"/>
      <c r="K803" s="58"/>
      <c r="L803" s="58"/>
      <c r="M803" s="58"/>
      <c r="N803" s="58"/>
      <c r="O803" s="58"/>
      <c r="P803" s="58"/>
      <c r="R803" s="33"/>
      <c r="CM803" s="8"/>
      <c r="CN803" s="8"/>
      <c r="CO803" s="8"/>
      <c r="CP803" s="8"/>
      <c r="CQ803" s="8"/>
      <c r="CR803" s="8"/>
      <c r="CS803" s="8"/>
      <c r="CT803" s="8"/>
      <c r="CU803" s="8"/>
      <c r="CV803" s="8"/>
      <c r="CW803" s="8"/>
      <c r="CX803" s="8"/>
      <c r="CY803" s="8"/>
      <c r="CZ803" s="8"/>
      <c r="DA803" s="8"/>
      <c r="DB803" s="8"/>
      <c r="DC803" s="8"/>
      <c r="DD803" s="8"/>
      <c r="DE803" s="8"/>
      <c r="DF803" s="8"/>
      <c r="DG803" s="8"/>
      <c r="DH803" s="8"/>
      <c r="DI803" s="8"/>
      <c r="DJ803" s="8"/>
      <c r="DK803" s="8"/>
      <c r="DL803" s="8"/>
    </row>
    <row r="804" spans="4:116" x14ac:dyDescent="0.4">
      <c r="D804" t="s">
        <v>817</v>
      </c>
      <c r="E804" s="8" t="str">
        <f t="shared" si="1070"/>
        <v>804 LISTSALE-PV</v>
      </c>
      <c r="G804" s="95" t="s">
        <v>343</v>
      </c>
      <c r="H804" s="31"/>
      <c r="I804" s="73"/>
      <c r="J804" s="73"/>
      <c r="K804" s="58"/>
      <c r="L804" s="58"/>
      <c r="M804" s="58"/>
      <c r="N804" s="58"/>
      <c r="O804" s="58"/>
      <c r="P804" s="58"/>
      <c r="R804" s="33"/>
      <c r="CM804" s="8"/>
      <c r="CN804" s="8"/>
      <c r="CO804" s="8"/>
      <c r="CP804" s="8"/>
      <c r="CQ804" s="8"/>
      <c r="CR804" s="8"/>
      <c r="CS804" s="8"/>
      <c r="CT804" s="8"/>
      <c r="CU804" s="8"/>
      <c r="CV804" s="8"/>
      <c r="CW804" s="8"/>
      <c r="CX804" s="8"/>
      <c r="CY804" s="8"/>
      <c r="CZ804" s="8"/>
      <c r="DA804" s="8"/>
      <c r="DB804" s="8"/>
      <c r="DC804" s="8"/>
      <c r="DD804" s="8"/>
      <c r="DE804" s="8"/>
      <c r="DF804" s="8"/>
      <c r="DG804" s="8"/>
      <c r="DH804" s="8"/>
      <c r="DI804" s="8"/>
      <c r="DJ804" s="8"/>
      <c r="DK804" s="8"/>
      <c r="DL804" s="8"/>
    </row>
    <row r="805" spans="4:116" x14ac:dyDescent="0.4">
      <c r="D805" t="s">
        <v>817</v>
      </c>
      <c r="E805" s="8" t="str">
        <f t="shared" si="1070"/>
        <v>805 LISTSALE-PV</v>
      </c>
      <c r="G805" s="145" t="s">
        <v>519</v>
      </c>
      <c r="H805" s="31"/>
      <c r="I805" s="73"/>
      <c r="J805" s="73"/>
      <c r="K805" s="17">
        <f t="shared" ref="K805:P810" ca="1" si="1071">SUMIF($3:$3,K$2,805:805)</f>
        <v>12000</v>
      </c>
      <c r="L805" s="17">
        <f t="shared" ca="1" si="1071"/>
        <v>12000</v>
      </c>
      <c r="M805" s="17">
        <f t="shared" ca="1" si="1071"/>
        <v>12000</v>
      </c>
      <c r="N805" s="17">
        <f t="shared" ca="1" si="1071"/>
        <v>12000</v>
      </c>
      <c r="O805" s="17">
        <f t="shared" ca="1" si="1071"/>
        <v>12000</v>
      </c>
      <c r="P805" s="17">
        <f t="shared" ca="1" si="1071"/>
        <v>12000</v>
      </c>
      <c r="R805" s="33"/>
      <c r="S805" s="15">
        <f ca="1">S797*S810</f>
        <v>1000</v>
      </c>
      <c r="T805" s="15">
        <f t="shared" ref="T805:CE805" ca="1" si="1072">T797*T810</f>
        <v>1000</v>
      </c>
      <c r="U805" s="15">
        <f t="shared" ca="1" si="1072"/>
        <v>1000</v>
      </c>
      <c r="V805" s="15">
        <f t="shared" ca="1" si="1072"/>
        <v>1000</v>
      </c>
      <c r="W805" s="15">
        <f t="shared" ca="1" si="1072"/>
        <v>1000</v>
      </c>
      <c r="X805" s="15">
        <f t="shared" ca="1" si="1072"/>
        <v>1000</v>
      </c>
      <c r="Y805" s="15">
        <f t="shared" ca="1" si="1072"/>
        <v>1000</v>
      </c>
      <c r="Z805" s="15">
        <f t="shared" ca="1" si="1072"/>
        <v>1000</v>
      </c>
      <c r="AA805" s="15">
        <f t="shared" ca="1" si="1072"/>
        <v>1000</v>
      </c>
      <c r="AB805" s="15">
        <f t="shared" ca="1" si="1072"/>
        <v>1000</v>
      </c>
      <c r="AC805" s="15">
        <f t="shared" ca="1" si="1072"/>
        <v>1000</v>
      </c>
      <c r="AD805" s="15">
        <f t="shared" ca="1" si="1072"/>
        <v>1000</v>
      </c>
      <c r="AE805" s="15">
        <f t="shared" ca="1" si="1072"/>
        <v>1000</v>
      </c>
      <c r="AF805" s="15">
        <f t="shared" ca="1" si="1072"/>
        <v>1000</v>
      </c>
      <c r="AG805" s="15">
        <f t="shared" ca="1" si="1072"/>
        <v>1000</v>
      </c>
      <c r="AH805" s="15">
        <f t="shared" ca="1" si="1072"/>
        <v>1000</v>
      </c>
      <c r="AI805" s="15">
        <f t="shared" ca="1" si="1072"/>
        <v>1000</v>
      </c>
      <c r="AJ805" s="15">
        <f t="shared" ca="1" si="1072"/>
        <v>1000</v>
      </c>
      <c r="AK805" s="15">
        <f t="shared" ca="1" si="1072"/>
        <v>1000</v>
      </c>
      <c r="AL805" s="15">
        <f t="shared" ca="1" si="1072"/>
        <v>1000</v>
      </c>
      <c r="AM805" s="15">
        <f t="shared" ca="1" si="1072"/>
        <v>1000</v>
      </c>
      <c r="AN805" s="15">
        <f t="shared" ca="1" si="1072"/>
        <v>1000</v>
      </c>
      <c r="AO805" s="15">
        <f t="shared" ca="1" si="1072"/>
        <v>1000</v>
      </c>
      <c r="AP805" s="15">
        <f t="shared" ca="1" si="1072"/>
        <v>1000</v>
      </c>
      <c r="AQ805" s="15">
        <f t="shared" ca="1" si="1072"/>
        <v>1000</v>
      </c>
      <c r="AR805" s="15">
        <f t="shared" ca="1" si="1072"/>
        <v>1000</v>
      </c>
      <c r="AS805" s="15">
        <f t="shared" ca="1" si="1072"/>
        <v>1000</v>
      </c>
      <c r="AT805" s="15">
        <f t="shared" ca="1" si="1072"/>
        <v>1000</v>
      </c>
      <c r="AU805" s="15">
        <f t="shared" ca="1" si="1072"/>
        <v>1000</v>
      </c>
      <c r="AV805" s="15">
        <f t="shared" ca="1" si="1072"/>
        <v>1000</v>
      </c>
      <c r="AW805" s="15">
        <f t="shared" ca="1" si="1072"/>
        <v>1000</v>
      </c>
      <c r="AX805" s="15">
        <f t="shared" ca="1" si="1072"/>
        <v>1000</v>
      </c>
      <c r="AY805" s="15">
        <f t="shared" ca="1" si="1072"/>
        <v>1000</v>
      </c>
      <c r="AZ805" s="15">
        <f t="shared" ca="1" si="1072"/>
        <v>1000</v>
      </c>
      <c r="BA805" s="15">
        <f t="shared" ca="1" si="1072"/>
        <v>1000</v>
      </c>
      <c r="BB805" s="15">
        <f t="shared" ca="1" si="1072"/>
        <v>1000</v>
      </c>
      <c r="BC805" s="15">
        <f t="shared" ca="1" si="1072"/>
        <v>1000</v>
      </c>
      <c r="BD805" s="15">
        <f t="shared" ca="1" si="1072"/>
        <v>1000</v>
      </c>
      <c r="BE805" s="15">
        <f t="shared" ca="1" si="1072"/>
        <v>1000</v>
      </c>
      <c r="BF805" s="15">
        <f t="shared" ca="1" si="1072"/>
        <v>1000</v>
      </c>
      <c r="BG805" s="15">
        <f t="shared" ca="1" si="1072"/>
        <v>1000</v>
      </c>
      <c r="BH805" s="15">
        <f t="shared" ca="1" si="1072"/>
        <v>1000</v>
      </c>
      <c r="BI805" s="15">
        <f t="shared" ca="1" si="1072"/>
        <v>1000</v>
      </c>
      <c r="BJ805" s="15">
        <f t="shared" ca="1" si="1072"/>
        <v>1000</v>
      </c>
      <c r="BK805" s="15">
        <f t="shared" ca="1" si="1072"/>
        <v>1000</v>
      </c>
      <c r="BL805" s="15">
        <f t="shared" ca="1" si="1072"/>
        <v>1000</v>
      </c>
      <c r="BM805" s="15">
        <f t="shared" ca="1" si="1072"/>
        <v>1000</v>
      </c>
      <c r="BN805" s="15">
        <f t="shared" ca="1" si="1072"/>
        <v>1000</v>
      </c>
      <c r="BO805" s="15">
        <f t="shared" ca="1" si="1072"/>
        <v>1000</v>
      </c>
      <c r="BP805" s="15">
        <f t="shared" ca="1" si="1072"/>
        <v>1000</v>
      </c>
      <c r="BQ805" s="15">
        <f t="shared" ca="1" si="1072"/>
        <v>1000</v>
      </c>
      <c r="BR805" s="15">
        <f t="shared" ca="1" si="1072"/>
        <v>1000</v>
      </c>
      <c r="BS805" s="15">
        <f t="shared" ca="1" si="1072"/>
        <v>1000</v>
      </c>
      <c r="BT805" s="15">
        <f t="shared" ca="1" si="1072"/>
        <v>1000</v>
      </c>
      <c r="BU805" s="15">
        <f t="shared" ca="1" si="1072"/>
        <v>1000</v>
      </c>
      <c r="BV805" s="15">
        <f t="shared" ca="1" si="1072"/>
        <v>1000</v>
      </c>
      <c r="BW805" s="15">
        <f t="shared" ca="1" si="1072"/>
        <v>1000</v>
      </c>
      <c r="BX805" s="15">
        <f t="shared" ca="1" si="1072"/>
        <v>1000</v>
      </c>
      <c r="BY805" s="15">
        <f t="shared" ca="1" si="1072"/>
        <v>1000</v>
      </c>
      <c r="BZ805" s="15">
        <f t="shared" ca="1" si="1072"/>
        <v>1000</v>
      </c>
      <c r="CA805" s="15">
        <f t="shared" ca="1" si="1072"/>
        <v>1000</v>
      </c>
      <c r="CB805" s="15">
        <f t="shared" ca="1" si="1072"/>
        <v>1000</v>
      </c>
      <c r="CC805" s="15">
        <f t="shared" ca="1" si="1072"/>
        <v>1000</v>
      </c>
      <c r="CD805" s="15">
        <f t="shared" ca="1" si="1072"/>
        <v>1000</v>
      </c>
      <c r="CE805" s="15">
        <f t="shared" ca="1" si="1072"/>
        <v>1000</v>
      </c>
      <c r="CF805" s="15">
        <f t="shared" ref="CF805:DL805" ca="1" si="1073">CF797*CF810</f>
        <v>1000</v>
      </c>
      <c r="CG805" s="15">
        <f t="shared" ca="1" si="1073"/>
        <v>1000</v>
      </c>
      <c r="CH805" s="15">
        <f t="shared" ca="1" si="1073"/>
        <v>1000</v>
      </c>
      <c r="CI805" s="15">
        <f t="shared" ca="1" si="1073"/>
        <v>1000</v>
      </c>
      <c r="CJ805" s="15">
        <f t="shared" ca="1" si="1073"/>
        <v>1000</v>
      </c>
      <c r="CK805" s="15">
        <f t="shared" ca="1" si="1073"/>
        <v>1000</v>
      </c>
      <c r="CL805" s="15">
        <f t="shared" ca="1" si="1073"/>
        <v>1000</v>
      </c>
      <c r="CM805" s="15" t="e">
        <f t="shared" ca="1" si="1073"/>
        <v>#N/A</v>
      </c>
      <c r="CN805" s="15" t="e">
        <f t="shared" ca="1" si="1073"/>
        <v>#N/A</v>
      </c>
      <c r="CO805" s="15" t="e">
        <f t="shared" ca="1" si="1073"/>
        <v>#N/A</v>
      </c>
      <c r="CP805" s="15" t="e">
        <f t="shared" ca="1" si="1073"/>
        <v>#N/A</v>
      </c>
      <c r="CQ805" s="15" t="e">
        <f t="shared" ca="1" si="1073"/>
        <v>#N/A</v>
      </c>
      <c r="CR805" s="15" t="e">
        <f t="shared" ca="1" si="1073"/>
        <v>#N/A</v>
      </c>
      <c r="CS805" s="15" t="e">
        <f t="shared" ca="1" si="1073"/>
        <v>#N/A</v>
      </c>
      <c r="CT805" s="15" t="e">
        <f t="shared" ca="1" si="1073"/>
        <v>#N/A</v>
      </c>
      <c r="CU805" s="15" t="e">
        <f t="shared" ca="1" si="1073"/>
        <v>#N/A</v>
      </c>
      <c r="CV805" s="15" t="e">
        <f t="shared" ca="1" si="1073"/>
        <v>#N/A</v>
      </c>
      <c r="CW805" s="15" t="e">
        <f t="shared" ca="1" si="1073"/>
        <v>#N/A</v>
      </c>
      <c r="CX805" s="15" t="e">
        <f t="shared" ca="1" si="1073"/>
        <v>#N/A</v>
      </c>
      <c r="CY805" s="15" t="e">
        <f t="shared" ca="1" si="1073"/>
        <v>#N/A</v>
      </c>
      <c r="CZ805" s="15" t="e">
        <f t="shared" ca="1" si="1073"/>
        <v>#N/A</v>
      </c>
      <c r="DA805" s="15" t="e">
        <f t="shared" ca="1" si="1073"/>
        <v>#N/A</v>
      </c>
      <c r="DB805" s="15" t="e">
        <f t="shared" ca="1" si="1073"/>
        <v>#N/A</v>
      </c>
      <c r="DC805" s="15" t="e">
        <f t="shared" ca="1" si="1073"/>
        <v>#N/A</v>
      </c>
      <c r="DD805" s="15" t="e">
        <f t="shared" ca="1" si="1073"/>
        <v>#N/A</v>
      </c>
      <c r="DE805" s="15" t="e">
        <f t="shared" ca="1" si="1073"/>
        <v>#N/A</v>
      </c>
      <c r="DF805" s="15" t="e">
        <f t="shared" ca="1" si="1073"/>
        <v>#N/A</v>
      </c>
      <c r="DG805" s="15" t="e">
        <f t="shared" ca="1" si="1073"/>
        <v>#N/A</v>
      </c>
      <c r="DH805" s="15" t="e">
        <f t="shared" ca="1" si="1073"/>
        <v>#N/A</v>
      </c>
      <c r="DI805" s="15" t="e">
        <f t="shared" ca="1" si="1073"/>
        <v>#N/A</v>
      </c>
      <c r="DJ805" s="15" t="e">
        <f t="shared" ca="1" si="1073"/>
        <v>#N/A</v>
      </c>
      <c r="DK805" s="15" t="e">
        <f t="shared" ca="1" si="1073"/>
        <v>#N/A</v>
      </c>
      <c r="DL805" s="15" t="e">
        <f t="shared" ca="1" si="1073"/>
        <v>#N/A</v>
      </c>
    </row>
    <row r="806" spans="4:116" x14ac:dyDescent="0.4">
      <c r="D806" t="s">
        <v>817</v>
      </c>
      <c r="E806" s="8" t="str">
        <f t="shared" si="1070"/>
        <v>806 LISTSALE-PV</v>
      </c>
      <c r="G806" s="145" t="s">
        <v>520</v>
      </c>
      <c r="H806" s="31"/>
      <c r="I806" s="73"/>
      <c r="J806" s="73"/>
      <c r="K806" s="17">
        <f t="shared" ca="1" si="1071"/>
        <v>12000</v>
      </c>
      <c r="L806" s="17">
        <f t="shared" ca="1" si="1071"/>
        <v>12000</v>
      </c>
      <c r="M806" s="17">
        <f t="shared" ca="1" si="1071"/>
        <v>12000</v>
      </c>
      <c r="N806" s="17">
        <f t="shared" ca="1" si="1071"/>
        <v>12000</v>
      </c>
      <c r="O806" s="17">
        <f t="shared" ca="1" si="1071"/>
        <v>12000</v>
      </c>
      <c r="P806" s="17">
        <f t="shared" ca="1" si="1071"/>
        <v>12000</v>
      </c>
      <c r="R806" s="33"/>
      <c r="S806" s="15">
        <f ca="1">S798*S810</f>
        <v>1000</v>
      </c>
      <c r="T806" s="15">
        <f t="shared" ref="T806:CE806" ca="1" si="1074">T798*T810</f>
        <v>1000</v>
      </c>
      <c r="U806" s="15">
        <f t="shared" ca="1" si="1074"/>
        <v>1000</v>
      </c>
      <c r="V806" s="15">
        <f t="shared" ca="1" si="1074"/>
        <v>1000</v>
      </c>
      <c r="W806" s="15">
        <f t="shared" ca="1" si="1074"/>
        <v>1000</v>
      </c>
      <c r="X806" s="15">
        <f t="shared" ca="1" si="1074"/>
        <v>1000</v>
      </c>
      <c r="Y806" s="15">
        <f t="shared" ca="1" si="1074"/>
        <v>1000</v>
      </c>
      <c r="Z806" s="15">
        <f t="shared" ca="1" si="1074"/>
        <v>1000</v>
      </c>
      <c r="AA806" s="15">
        <f t="shared" ca="1" si="1074"/>
        <v>1000</v>
      </c>
      <c r="AB806" s="15">
        <f t="shared" ca="1" si="1074"/>
        <v>1000</v>
      </c>
      <c r="AC806" s="15">
        <f t="shared" ca="1" si="1074"/>
        <v>1000</v>
      </c>
      <c r="AD806" s="15">
        <f t="shared" ca="1" si="1074"/>
        <v>1000</v>
      </c>
      <c r="AE806" s="15">
        <f t="shared" ca="1" si="1074"/>
        <v>1000</v>
      </c>
      <c r="AF806" s="15">
        <f t="shared" ca="1" si="1074"/>
        <v>1000</v>
      </c>
      <c r="AG806" s="15">
        <f t="shared" ca="1" si="1074"/>
        <v>1000</v>
      </c>
      <c r="AH806" s="15">
        <f t="shared" ca="1" si="1074"/>
        <v>1000</v>
      </c>
      <c r="AI806" s="15">
        <f t="shared" ca="1" si="1074"/>
        <v>1000</v>
      </c>
      <c r="AJ806" s="15">
        <f t="shared" ca="1" si="1074"/>
        <v>1000</v>
      </c>
      <c r="AK806" s="15">
        <f t="shared" ca="1" si="1074"/>
        <v>1000</v>
      </c>
      <c r="AL806" s="15">
        <f t="shared" ca="1" si="1074"/>
        <v>1000</v>
      </c>
      <c r="AM806" s="15">
        <f t="shared" ca="1" si="1074"/>
        <v>1000</v>
      </c>
      <c r="AN806" s="15">
        <f t="shared" ca="1" si="1074"/>
        <v>1000</v>
      </c>
      <c r="AO806" s="15">
        <f t="shared" ca="1" si="1074"/>
        <v>1000</v>
      </c>
      <c r="AP806" s="15">
        <f t="shared" ca="1" si="1074"/>
        <v>1000</v>
      </c>
      <c r="AQ806" s="15">
        <f t="shared" ca="1" si="1074"/>
        <v>1000</v>
      </c>
      <c r="AR806" s="15">
        <f t="shared" ca="1" si="1074"/>
        <v>1000</v>
      </c>
      <c r="AS806" s="15">
        <f t="shared" ca="1" si="1074"/>
        <v>1000</v>
      </c>
      <c r="AT806" s="15">
        <f t="shared" ca="1" si="1074"/>
        <v>1000</v>
      </c>
      <c r="AU806" s="15">
        <f t="shared" ca="1" si="1074"/>
        <v>1000</v>
      </c>
      <c r="AV806" s="15">
        <f t="shared" ca="1" si="1074"/>
        <v>1000</v>
      </c>
      <c r="AW806" s="15">
        <f t="shared" ca="1" si="1074"/>
        <v>1000</v>
      </c>
      <c r="AX806" s="15">
        <f t="shared" ca="1" si="1074"/>
        <v>1000</v>
      </c>
      <c r="AY806" s="15">
        <f t="shared" ca="1" si="1074"/>
        <v>1000</v>
      </c>
      <c r="AZ806" s="15">
        <f t="shared" ca="1" si="1074"/>
        <v>1000</v>
      </c>
      <c r="BA806" s="15">
        <f t="shared" ca="1" si="1074"/>
        <v>1000</v>
      </c>
      <c r="BB806" s="15">
        <f t="shared" ca="1" si="1074"/>
        <v>1000</v>
      </c>
      <c r="BC806" s="15">
        <f t="shared" ca="1" si="1074"/>
        <v>1000</v>
      </c>
      <c r="BD806" s="15">
        <f t="shared" ca="1" si="1074"/>
        <v>1000</v>
      </c>
      <c r="BE806" s="15">
        <f t="shared" ca="1" si="1074"/>
        <v>1000</v>
      </c>
      <c r="BF806" s="15">
        <f t="shared" ca="1" si="1074"/>
        <v>1000</v>
      </c>
      <c r="BG806" s="15">
        <f t="shared" ca="1" si="1074"/>
        <v>1000</v>
      </c>
      <c r="BH806" s="15">
        <f t="shared" ca="1" si="1074"/>
        <v>1000</v>
      </c>
      <c r="BI806" s="15">
        <f t="shared" ca="1" si="1074"/>
        <v>1000</v>
      </c>
      <c r="BJ806" s="15">
        <f t="shared" ca="1" si="1074"/>
        <v>1000</v>
      </c>
      <c r="BK806" s="15">
        <f t="shared" ca="1" si="1074"/>
        <v>1000</v>
      </c>
      <c r="BL806" s="15">
        <f t="shared" ca="1" si="1074"/>
        <v>1000</v>
      </c>
      <c r="BM806" s="15">
        <f t="shared" ca="1" si="1074"/>
        <v>1000</v>
      </c>
      <c r="BN806" s="15">
        <f t="shared" ca="1" si="1074"/>
        <v>1000</v>
      </c>
      <c r="BO806" s="15">
        <f t="shared" ca="1" si="1074"/>
        <v>1000</v>
      </c>
      <c r="BP806" s="15">
        <f t="shared" ca="1" si="1074"/>
        <v>1000</v>
      </c>
      <c r="BQ806" s="15">
        <f t="shared" ca="1" si="1074"/>
        <v>1000</v>
      </c>
      <c r="BR806" s="15">
        <f t="shared" ca="1" si="1074"/>
        <v>1000</v>
      </c>
      <c r="BS806" s="15">
        <f t="shared" ca="1" si="1074"/>
        <v>1000</v>
      </c>
      <c r="BT806" s="15">
        <f t="shared" ca="1" si="1074"/>
        <v>1000</v>
      </c>
      <c r="BU806" s="15">
        <f t="shared" ca="1" si="1074"/>
        <v>1000</v>
      </c>
      <c r="BV806" s="15">
        <f t="shared" ca="1" si="1074"/>
        <v>1000</v>
      </c>
      <c r="BW806" s="15">
        <f t="shared" ca="1" si="1074"/>
        <v>1000</v>
      </c>
      <c r="BX806" s="15">
        <f t="shared" ca="1" si="1074"/>
        <v>1000</v>
      </c>
      <c r="BY806" s="15">
        <f t="shared" ca="1" si="1074"/>
        <v>1000</v>
      </c>
      <c r="BZ806" s="15">
        <f t="shared" ca="1" si="1074"/>
        <v>1000</v>
      </c>
      <c r="CA806" s="15">
        <f t="shared" ca="1" si="1074"/>
        <v>1000</v>
      </c>
      <c r="CB806" s="15">
        <f t="shared" ca="1" si="1074"/>
        <v>1000</v>
      </c>
      <c r="CC806" s="15">
        <f t="shared" ca="1" si="1074"/>
        <v>1000</v>
      </c>
      <c r="CD806" s="15">
        <f t="shared" ca="1" si="1074"/>
        <v>1000</v>
      </c>
      <c r="CE806" s="15">
        <f t="shared" ca="1" si="1074"/>
        <v>1000</v>
      </c>
      <c r="CF806" s="15">
        <f t="shared" ref="CF806:DL806" ca="1" si="1075">CF798*CF810</f>
        <v>1000</v>
      </c>
      <c r="CG806" s="15">
        <f t="shared" ca="1" si="1075"/>
        <v>1000</v>
      </c>
      <c r="CH806" s="15">
        <f t="shared" ca="1" si="1075"/>
        <v>1000</v>
      </c>
      <c r="CI806" s="15">
        <f t="shared" ca="1" si="1075"/>
        <v>1000</v>
      </c>
      <c r="CJ806" s="15">
        <f t="shared" ca="1" si="1075"/>
        <v>1000</v>
      </c>
      <c r="CK806" s="15">
        <f t="shared" ca="1" si="1075"/>
        <v>1000</v>
      </c>
      <c r="CL806" s="15">
        <f t="shared" ca="1" si="1075"/>
        <v>1000</v>
      </c>
      <c r="CM806" s="15" t="e">
        <f t="shared" ca="1" si="1075"/>
        <v>#N/A</v>
      </c>
      <c r="CN806" s="15" t="e">
        <f t="shared" ca="1" si="1075"/>
        <v>#N/A</v>
      </c>
      <c r="CO806" s="15" t="e">
        <f t="shared" ca="1" si="1075"/>
        <v>#N/A</v>
      </c>
      <c r="CP806" s="15" t="e">
        <f t="shared" ca="1" si="1075"/>
        <v>#N/A</v>
      </c>
      <c r="CQ806" s="15" t="e">
        <f t="shared" ca="1" si="1075"/>
        <v>#N/A</v>
      </c>
      <c r="CR806" s="15" t="e">
        <f t="shared" ca="1" si="1075"/>
        <v>#N/A</v>
      </c>
      <c r="CS806" s="15" t="e">
        <f t="shared" ca="1" si="1075"/>
        <v>#N/A</v>
      </c>
      <c r="CT806" s="15" t="e">
        <f t="shared" ca="1" si="1075"/>
        <v>#N/A</v>
      </c>
      <c r="CU806" s="15" t="e">
        <f t="shared" ca="1" si="1075"/>
        <v>#N/A</v>
      </c>
      <c r="CV806" s="15" t="e">
        <f t="shared" ca="1" si="1075"/>
        <v>#N/A</v>
      </c>
      <c r="CW806" s="15" t="e">
        <f t="shared" ca="1" si="1075"/>
        <v>#N/A</v>
      </c>
      <c r="CX806" s="15" t="e">
        <f t="shared" ca="1" si="1075"/>
        <v>#N/A</v>
      </c>
      <c r="CY806" s="15" t="e">
        <f t="shared" ca="1" si="1075"/>
        <v>#N/A</v>
      </c>
      <c r="CZ806" s="15" t="e">
        <f t="shared" ca="1" si="1075"/>
        <v>#N/A</v>
      </c>
      <c r="DA806" s="15" t="e">
        <f t="shared" ca="1" si="1075"/>
        <v>#N/A</v>
      </c>
      <c r="DB806" s="15" t="e">
        <f t="shared" ca="1" si="1075"/>
        <v>#N/A</v>
      </c>
      <c r="DC806" s="15" t="e">
        <f t="shared" ca="1" si="1075"/>
        <v>#N/A</v>
      </c>
      <c r="DD806" s="15" t="e">
        <f t="shared" ca="1" si="1075"/>
        <v>#N/A</v>
      </c>
      <c r="DE806" s="15" t="e">
        <f t="shared" ca="1" si="1075"/>
        <v>#N/A</v>
      </c>
      <c r="DF806" s="15" t="e">
        <f t="shared" ca="1" si="1075"/>
        <v>#N/A</v>
      </c>
      <c r="DG806" s="15" t="e">
        <f t="shared" ca="1" si="1075"/>
        <v>#N/A</v>
      </c>
      <c r="DH806" s="15" t="e">
        <f t="shared" ca="1" si="1075"/>
        <v>#N/A</v>
      </c>
      <c r="DI806" s="15" t="e">
        <f t="shared" ca="1" si="1075"/>
        <v>#N/A</v>
      </c>
      <c r="DJ806" s="15" t="e">
        <f t="shared" ca="1" si="1075"/>
        <v>#N/A</v>
      </c>
      <c r="DK806" s="15" t="e">
        <f t="shared" ca="1" si="1075"/>
        <v>#N/A</v>
      </c>
      <c r="DL806" s="15" t="e">
        <f t="shared" ca="1" si="1075"/>
        <v>#N/A</v>
      </c>
    </row>
    <row r="807" spans="4:116" x14ac:dyDescent="0.4">
      <c r="D807" t="s">
        <v>817</v>
      </c>
      <c r="E807" s="8" t="str">
        <f t="shared" si="1070"/>
        <v>807 LISTSALE-PV</v>
      </c>
      <c r="G807" s="145" t="s">
        <v>806</v>
      </c>
      <c r="H807" s="31"/>
      <c r="I807" s="73"/>
      <c r="J807" s="73"/>
      <c r="K807" s="17">
        <f t="shared" ca="1" si="1071"/>
        <v>6000</v>
      </c>
      <c r="L807" s="17">
        <f t="shared" ca="1" si="1071"/>
        <v>6000</v>
      </c>
      <c r="M807" s="17">
        <f t="shared" ca="1" si="1071"/>
        <v>6000</v>
      </c>
      <c r="N807" s="17">
        <f t="shared" ca="1" si="1071"/>
        <v>6000</v>
      </c>
      <c r="O807" s="17">
        <f t="shared" ca="1" si="1071"/>
        <v>6000</v>
      </c>
      <c r="P807" s="17">
        <f t="shared" ca="1" si="1071"/>
        <v>6000</v>
      </c>
      <c r="R807" s="33"/>
      <c r="S807" s="15">
        <f ca="1">S799*S810</f>
        <v>500</v>
      </c>
      <c r="T807" s="15">
        <f t="shared" ref="T807:CE807" ca="1" si="1076">T799*T810</f>
        <v>500</v>
      </c>
      <c r="U807" s="15">
        <f t="shared" ca="1" si="1076"/>
        <v>500</v>
      </c>
      <c r="V807" s="15">
        <f t="shared" ca="1" si="1076"/>
        <v>500</v>
      </c>
      <c r="W807" s="15">
        <f t="shared" ca="1" si="1076"/>
        <v>500</v>
      </c>
      <c r="X807" s="15">
        <f t="shared" ca="1" si="1076"/>
        <v>500</v>
      </c>
      <c r="Y807" s="15">
        <f t="shared" ca="1" si="1076"/>
        <v>500</v>
      </c>
      <c r="Z807" s="15">
        <f t="shared" ca="1" si="1076"/>
        <v>500</v>
      </c>
      <c r="AA807" s="15">
        <f t="shared" ca="1" si="1076"/>
        <v>500</v>
      </c>
      <c r="AB807" s="15">
        <f t="shared" ca="1" si="1076"/>
        <v>500</v>
      </c>
      <c r="AC807" s="15">
        <f t="shared" ca="1" si="1076"/>
        <v>500</v>
      </c>
      <c r="AD807" s="15">
        <f t="shared" ca="1" si="1076"/>
        <v>500</v>
      </c>
      <c r="AE807" s="15">
        <f t="shared" ca="1" si="1076"/>
        <v>500</v>
      </c>
      <c r="AF807" s="15">
        <f t="shared" ca="1" si="1076"/>
        <v>500</v>
      </c>
      <c r="AG807" s="15">
        <f t="shared" ca="1" si="1076"/>
        <v>500</v>
      </c>
      <c r="AH807" s="15">
        <f t="shared" ca="1" si="1076"/>
        <v>500</v>
      </c>
      <c r="AI807" s="15">
        <f t="shared" ca="1" si="1076"/>
        <v>500</v>
      </c>
      <c r="AJ807" s="15">
        <f t="shared" ca="1" si="1076"/>
        <v>500</v>
      </c>
      <c r="AK807" s="15">
        <f t="shared" ca="1" si="1076"/>
        <v>500</v>
      </c>
      <c r="AL807" s="15">
        <f t="shared" ca="1" si="1076"/>
        <v>500</v>
      </c>
      <c r="AM807" s="15">
        <f t="shared" ca="1" si="1076"/>
        <v>500</v>
      </c>
      <c r="AN807" s="15">
        <f t="shared" ca="1" si="1076"/>
        <v>500</v>
      </c>
      <c r="AO807" s="15">
        <f t="shared" ca="1" si="1076"/>
        <v>500</v>
      </c>
      <c r="AP807" s="15">
        <f t="shared" ca="1" si="1076"/>
        <v>500</v>
      </c>
      <c r="AQ807" s="15">
        <f t="shared" ca="1" si="1076"/>
        <v>500</v>
      </c>
      <c r="AR807" s="15">
        <f t="shared" ca="1" si="1076"/>
        <v>500</v>
      </c>
      <c r="AS807" s="15">
        <f t="shared" ca="1" si="1076"/>
        <v>500</v>
      </c>
      <c r="AT807" s="15">
        <f t="shared" ca="1" si="1076"/>
        <v>500</v>
      </c>
      <c r="AU807" s="15">
        <f t="shared" ca="1" si="1076"/>
        <v>500</v>
      </c>
      <c r="AV807" s="15">
        <f t="shared" ca="1" si="1076"/>
        <v>500</v>
      </c>
      <c r="AW807" s="15">
        <f t="shared" ca="1" si="1076"/>
        <v>500</v>
      </c>
      <c r="AX807" s="15">
        <f t="shared" ca="1" si="1076"/>
        <v>500</v>
      </c>
      <c r="AY807" s="15">
        <f t="shared" ca="1" si="1076"/>
        <v>500</v>
      </c>
      <c r="AZ807" s="15">
        <f t="shared" ca="1" si="1076"/>
        <v>500</v>
      </c>
      <c r="BA807" s="15">
        <f t="shared" ca="1" si="1076"/>
        <v>500</v>
      </c>
      <c r="BB807" s="15">
        <f t="shared" ca="1" si="1076"/>
        <v>500</v>
      </c>
      <c r="BC807" s="15">
        <f t="shared" ca="1" si="1076"/>
        <v>500</v>
      </c>
      <c r="BD807" s="15">
        <f t="shared" ca="1" si="1076"/>
        <v>500</v>
      </c>
      <c r="BE807" s="15">
        <f t="shared" ca="1" si="1076"/>
        <v>500</v>
      </c>
      <c r="BF807" s="15">
        <f t="shared" ca="1" si="1076"/>
        <v>500</v>
      </c>
      <c r="BG807" s="15">
        <f t="shared" ca="1" si="1076"/>
        <v>500</v>
      </c>
      <c r="BH807" s="15">
        <f t="shared" ca="1" si="1076"/>
        <v>500</v>
      </c>
      <c r="BI807" s="15">
        <f t="shared" ca="1" si="1076"/>
        <v>500</v>
      </c>
      <c r="BJ807" s="15">
        <f t="shared" ca="1" si="1076"/>
        <v>500</v>
      </c>
      <c r="BK807" s="15">
        <f t="shared" ca="1" si="1076"/>
        <v>500</v>
      </c>
      <c r="BL807" s="15">
        <f t="shared" ca="1" si="1076"/>
        <v>500</v>
      </c>
      <c r="BM807" s="15">
        <f t="shared" ca="1" si="1076"/>
        <v>500</v>
      </c>
      <c r="BN807" s="15">
        <f t="shared" ca="1" si="1076"/>
        <v>500</v>
      </c>
      <c r="BO807" s="15">
        <f t="shared" ca="1" si="1076"/>
        <v>500</v>
      </c>
      <c r="BP807" s="15">
        <f t="shared" ca="1" si="1076"/>
        <v>500</v>
      </c>
      <c r="BQ807" s="15">
        <f t="shared" ca="1" si="1076"/>
        <v>500</v>
      </c>
      <c r="BR807" s="15">
        <f t="shared" ca="1" si="1076"/>
        <v>500</v>
      </c>
      <c r="BS807" s="15">
        <f t="shared" ca="1" si="1076"/>
        <v>500</v>
      </c>
      <c r="BT807" s="15">
        <f t="shared" ca="1" si="1076"/>
        <v>500</v>
      </c>
      <c r="BU807" s="15">
        <f t="shared" ca="1" si="1076"/>
        <v>500</v>
      </c>
      <c r="BV807" s="15">
        <f t="shared" ca="1" si="1076"/>
        <v>500</v>
      </c>
      <c r="BW807" s="15">
        <f t="shared" ca="1" si="1076"/>
        <v>500</v>
      </c>
      <c r="BX807" s="15">
        <f t="shared" ca="1" si="1076"/>
        <v>500</v>
      </c>
      <c r="BY807" s="15">
        <f t="shared" ca="1" si="1076"/>
        <v>500</v>
      </c>
      <c r="BZ807" s="15">
        <f t="shared" ca="1" si="1076"/>
        <v>500</v>
      </c>
      <c r="CA807" s="15">
        <f t="shared" ca="1" si="1076"/>
        <v>500</v>
      </c>
      <c r="CB807" s="15">
        <f t="shared" ca="1" si="1076"/>
        <v>500</v>
      </c>
      <c r="CC807" s="15">
        <f t="shared" ca="1" si="1076"/>
        <v>500</v>
      </c>
      <c r="CD807" s="15">
        <f t="shared" ca="1" si="1076"/>
        <v>500</v>
      </c>
      <c r="CE807" s="15">
        <f t="shared" ca="1" si="1076"/>
        <v>500</v>
      </c>
      <c r="CF807" s="15">
        <f t="shared" ref="CF807:DL807" ca="1" si="1077">CF799*CF810</f>
        <v>500</v>
      </c>
      <c r="CG807" s="15">
        <f t="shared" ca="1" si="1077"/>
        <v>500</v>
      </c>
      <c r="CH807" s="15">
        <f t="shared" ca="1" si="1077"/>
        <v>500</v>
      </c>
      <c r="CI807" s="15">
        <f t="shared" ca="1" si="1077"/>
        <v>500</v>
      </c>
      <c r="CJ807" s="15">
        <f t="shared" ca="1" si="1077"/>
        <v>500</v>
      </c>
      <c r="CK807" s="15">
        <f t="shared" ca="1" si="1077"/>
        <v>500</v>
      </c>
      <c r="CL807" s="15">
        <f t="shared" ca="1" si="1077"/>
        <v>500</v>
      </c>
      <c r="CM807" s="15" t="e">
        <f t="shared" ca="1" si="1077"/>
        <v>#N/A</v>
      </c>
      <c r="CN807" s="15" t="e">
        <f t="shared" ca="1" si="1077"/>
        <v>#N/A</v>
      </c>
      <c r="CO807" s="15" t="e">
        <f t="shared" ca="1" si="1077"/>
        <v>#N/A</v>
      </c>
      <c r="CP807" s="15" t="e">
        <f t="shared" ca="1" si="1077"/>
        <v>#N/A</v>
      </c>
      <c r="CQ807" s="15" t="e">
        <f t="shared" ca="1" si="1077"/>
        <v>#N/A</v>
      </c>
      <c r="CR807" s="15" t="e">
        <f t="shared" ca="1" si="1077"/>
        <v>#N/A</v>
      </c>
      <c r="CS807" s="15" t="e">
        <f t="shared" ca="1" si="1077"/>
        <v>#N/A</v>
      </c>
      <c r="CT807" s="15" t="e">
        <f t="shared" ca="1" si="1077"/>
        <v>#N/A</v>
      </c>
      <c r="CU807" s="15" t="e">
        <f t="shared" ca="1" si="1077"/>
        <v>#N/A</v>
      </c>
      <c r="CV807" s="15" t="e">
        <f t="shared" ca="1" si="1077"/>
        <v>#N/A</v>
      </c>
      <c r="CW807" s="15" t="e">
        <f t="shared" ca="1" si="1077"/>
        <v>#N/A</v>
      </c>
      <c r="CX807" s="15" t="e">
        <f t="shared" ca="1" si="1077"/>
        <v>#N/A</v>
      </c>
      <c r="CY807" s="15" t="e">
        <f t="shared" ca="1" si="1077"/>
        <v>#N/A</v>
      </c>
      <c r="CZ807" s="15" t="e">
        <f t="shared" ca="1" si="1077"/>
        <v>#N/A</v>
      </c>
      <c r="DA807" s="15" t="e">
        <f t="shared" ca="1" si="1077"/>
        <v>#N/A</v>
      </c>
      <c r="DB807" s="15" t="e">
        <f t="shared" ca="1" si="1077"/>
        <v>#N/A</v>
      </c>
      <c r="DC807" s="15" t="e">
        <f t="shared" ca="1" si="1077"/>
        <v>#N/A</v>
      </c>
      <c r="DD807" s="15" t="e">
        <f t="shared" ca="1" si="1077"/>
        <v>#N/A</v>
      </c>
      <c r="DE807" s="15" t="e">
        <f t="shared" ca="1" si="1077"/>
        <v>#N/A</v>
      </c>
      <c r="DF807" s="15" t="e">
        <f t="shared" ca="1" si="1077"/>
        <v>#N/A</v>
      </c>
      <c r="DG807" s="15" t="e">
        <f t="shared" ca="1" si="1077"/>
        <v>#N/A</v>
      </c>
      <c r="DH807" s="15" t="e">
        <f t="shared" ca="1" si="1077"/>
        <v>#N/A</v>
      </c>
      <c r="DI807" s="15" t="e">
        <f t="shared" ca="1" si="1077"/>
        <v>#N/A</v>
      </c>
      <c r="DJ807" s="15" t="e">
        <f t="shared" ca="1" si="1077"/>
        <v>#N/A</v>
      </c>
      <c r="DK807" s="15" t="e">
        <f t="shared" ca="1" si="1077"/>
        <v>#N/A</v>
      </c>
      <c r="DL807" s="15" t="e">
        <f t="shared" ca="1" si="1077"/>
        <v>#N/A</v>
      </c>
    </row>
    <row r="808" spans="4:116" x14ac:dyDescent="0.4">
      <c r="D808" t="s">
        <v>817</v>
      </c>
      <c r="E808" s="8" t="str">
        <f t="shared" si="1070"/>
        <v>808 LISTSALE-PV</v>
      </c>
      <c r="G808" s="145" t="s">
        <v>807</v>
      </c>
      <c r="H808" s="31"/>
      <c r="I808" s="73"/>
      <c r="J808" s="73"/>
      <c r="K808" s="17">
        <f t="shared" ca="1" si="1071"/>
        <v>18000</v>
      </c>
      <c r="L808" s="17">
        <f t="shared" ca="1" si="1071"/>
        <v>18000</v>
      </c>
      <c r="M808" s="17">
        <f t="shared" ca="1" si="1071"/>
        <v>18000</v>
      </c>
      <c r="N808" s="17">
        <f t="shared" ca="1" si="1071"/>
        <v>18000</v>
      </c>
      <c r="O808" s="17">
        <f t="shared" ca="1" si="1071"/>
        <v>18000</v>
      </c>
      <c r="P808" s="17">
        <f t="shared" ca="1" si="1071"/>
        <v>18000</v>
      </c>
      <c r="R808" s="33"/>
      <c r="S808" s="15">
        <f ca="1">S800*S810</f>
        <v>1500</v>
      </c>
      <c r="T808" s="15">
        <f t="shared" ref="T808:CE808" ca="1" si="1078">T800*T810</f>
        <v>1500</v>
      </c>
      <c r="U808" s="15">
        <f t="shared" ca="1" si="1078"/>
        <v>1500</v>
      </c>
      <c r="V808" s="15">
        <f t="shared" ca="1" si="1078"/>
        <v>1500</v>
      </c>
      <c r="W808" s="15">
        <f t="shared" ca="1" si="1078"/>
        <v>1500</v>
      </c>
      <c r="X808" s="15">
        <f t="shared" ca="1" si="1078"/>
        <v>1500</v>
      </c>
      <c r="Y808" s="15">
        <f t="shared" ca="1" si="1078"/>
        <v>1500</v>
      </c>
      <c r="Z808" s="15">
        <f t="shared" ca="1" si="1078"/>
        <v>1500</v>
      </c>
      <c r="AA808" s="15">
        <f t="shared" ca="1" si="1078"/>
        <v>1500</v>
      </c>
      <c r="AB808" s="15">
        <f t="shared" ca="1" si="1078"/>
        <v>1500</v>
      </c>
      <c r="AC808" s="15">
        <f t="shared" ca="1" si="1078"/>
        <v>1500</v>
      </c>
      <c r="AD808" s="15">
        <f t="shared" ca="1" si="1078"/>
        <v>1500</v>
      </c>
      <c r="AE808" s="15">
        <f t="shared" ca="1" si="1078"/>
        <v>1500</v>
      </c>
      <c r="AF808" s="15">
        <f t="shared" ca="1" si="1078"/>
        <v>1500</v>
      </c>
      <c r="AG808" s="15">
        <f t="shared" ca="1" si="1078"/>
        <v>1500</v>
      </c>
      <c r="AH808" s="15">
        <f t="shared" ca="1" si="1078"/>
        <v>1500</v>
      </c>
      <c r="AI808" s="15">
        <f t="shared" ca="1" si="1078"/>
        <v>1500</v>
      </c>
      <c r="AJ808" s="15">
        <f t="shared" ca="1" si="1078"/>
        <v>1500</v>
      </c>
      <c r="AK808" s="15">
        <f t="shared" ca="1" si="1078"/>
        <v>1500</v>
      </c>
      <c r="AL808" s="15">
        <f t="shared" ca="1" si="1078"/>
        <v>1500</v>
      </c>
      <c r="AM808" s="15">
        <f t="shared" ca="1" si="1078"/>
        <v>1500</v>
      </c>
      <c r="AN808" s="15">
        <f t="shared" ca="1" si="1078"/>
        <v>1500</v>
      </c>
      <c r="AO808" s="15">
        <f t="shared" ca="1" si="1078"/>
        <v>1500</v>
      </c>
      <c r="AP808" s="15">
        <f t="shared" ca="1" si="1078"/>
        <v>1500</v>
      </c>
      <c r="AQ808" s="15">
        <f t="shared" ca="1" si="1078"/>
        <v>1500</v>
      </c>
      <c r="AR808" s="15">
        <f t="shared" ca="1" si="1078"/>
        <v>1500</v>
      </c>
      <c r="AS808" s="15">
        <f t="shared" ca="1" si="1078"/>
        <v>1500</v>
      </c>
      <c r="AT808" s="15">
        <f t="shared" ca="1" si="1078"/>
        <v>1500</v>
      </c>
      <c r="AU808" s="15">
        <f t="shared" ca="1" si="1078"/>
        <v>1500</v>
      </c>
      <c r="AV808" s="15">
        <f t="shared" ca="1" si="1078"/>
        <v>1500</v>
      </c>
      <c r="AW808" s="15">
        <f t="shared" ca="1" si="1078"/>
        <v>1500</v>
      </c>
      <c r="AX808" s="15">
        <f t="shared" ca="1" si="1078"/>
        <v>1500</v>
      </c>
      <c r="AY808" s="15">
        <f t="shared" ca="1" si="1078"/>
        <v>1500</v>
      </c>
      <c r="AZ808" s="15">
        <f t="shared" ca="1" si="1078"/>
        <v>1500</v>
      </c>
      <c r="BA808" s="15">
        <f t="shared" ca="1" si="1078"/>
        <v>1500</v>
      </c>
      <c r="BB808" s="15">
        <f t="shared" ca="1" si="1078"/>
        <v>1500</v>
      </c>
      <c r="BC808" s="15">
        <f t="shared" ca="1" si="1078"/>
        <v>1500</v>
      </c>
      <c r="BD808" s="15">
        <f t="shared" ca="1" si="1078"/>
        <v>1500</v>
      </c>
      <c r="BE808" s="15">
        <f t="shared" ca="1" si="1078"/>
        <v>1500</v>
      </c>
      <c r="BF808" s="15">
        <f t="shared" ca="1" si="1078"/>
        <v>1500</v>
      </c>
      <c r="BG808" s="15">
        <f t="shared" ca="1" si="1078"/>
        <v>1500</v>
      </c>
      <c r="BH808" s="15">
        <f t="shared" ca="1" si="1078"/>
        <v>1500</v>
      </c>
      <c r="BI808" s="15">
        <f t="shared" ca="1" si="1078"/>
        <v>1500</v>
      </c>
      <c r="BJ808" s="15">
        <f t="shared" ca="1" si="1078"/>
        <v>1500</v>
      </c>
      <c r="BK808" s="15">
        <f t="shared" ca="1" si="1078"/>
        <v>1500</v>
      </c>
      <c r="BL808" s="15">
        <f t="shared" ca="1" si="1078"/>
        <v>1500</v>
      </c>
      <c r="BM808" s="15">
        <f t="shared" ca="1" si="1078"/>
        <v>1500</v>
      </c>
      <c r="BN808" s="15">
        <f t="shared" ca="1" si="1078"/>
        <v>1500</v>
      </c>
      <c r="BO808" s="15">
        <f t="shared" ca="1" si="1078"/>
        <v>1500</v>
      </c>
      <c r="BP808" s="15">
        <f t="shared" ca="1" si="1078"/>
        <v>1500</v>
      </c>
      <c r="BQ808" s="15">
        <f t="shared" ca="1" si="1078"/>
        <v>1500</v>
      </c>
      <c r="BR808" s="15">
        <f t="shared" ca="1" si="1078"/>
        <v>1500</v>
      </c>
      <c r="BS808" s="15">
        <f t="shared" ca="1" si="1078"/>
        <v>1500</v>
      </c>
      <c r="BT808" s="15">
        <f t="shared" ca="1" si="1078"/>
        <v>1500</v>
      </c>
      <c r="BU808" s="15">
        <f t="shared" ca="1" si="1078"/>
        <v>1500</v>
      </c>
      <c r="BV808" s="15">
        <f t="shared" ca="1" si="1078"/>
        <v>1500</v>
      </c>
      <c r="BW808" s="15">
        <f t="shared" ca="1" si="1078"/>
        <v>1500</v>
      </c>
      <c r="BX808" s="15">
        <f t="shared" ca="1" si="1078"/>
        <v>1500</v>
      </c>
      <c r="BY808" s="15">
        <f t="shared" ca="1" si="1078"/>
        <v>1500</v>
      </c>
      <c r="BZ808" s="15">
        <f t="shared" ca="1" si="1078"/>
        <v>1500</v>
      </c>
      <c r="CA808" s="15">
        <f t="shared" ca="1" si="1078"/>
        <v>1500</v>
      </c>
      <c r="CB808" s="15">
        <f t="shared" ca="1" si="1078"/>
        <v>1500</v>
      </c>
      <c r="CC808" s="15">
        <f t="shared" ca="1" si="1078"/>
        <v>1500</v>
      </c>
      <c r="CD808" s="15">
        <f t="shared" ca="1" si="1078"/>
        <v>1500</v>
      </c>
      <c r="CE808" s="15">
        <f t="shared" ca="1" si="1078"/>
        <v>1500</v>
      </c>
      <c r="CF808" s="15">
        <f t="shared" ref="CF808:DL808" ca="1" si="1079">CF800*CF810</f>
        <v>1500</v>
      </c>
      <c r="CG808" s="15">
        <f t="shared" ca="1" si="1079"/>
        <v>1500</v>
      </c>
      <c r="CH808" s="15">
        <f t="shared" ca="1" si="1079"/>
        <v>1500</v>
      </c>
      <c r="CI808" s="15">
        <f t="shared" ca="1" si="1079"/>
        <v>1500</v>
      </c>
      <c r="CJ808" s="15">
        <f t="shared" ca="1" si="1079"/>
        <v>1500</v>
      </c>
      <c r="CK808" s="15">
        <f t="shared" ca="1" si="1079"/>
        <v>1500</v>
      </c>
      <c r="CL808" s="15">
        <f t="shared" ca="1" si="1079"/>
        <v>1500</v>
      </c>
      <c r="CM808" s="15" t="e">
        <f t="shared" ca="1" si="1079"/>
        <v>#N/A</v>
      </c>
      <c r="CN808" s="15" t="e">
        <f t="shared" ca="1" si="1079"/>
        <v>#N/A</v>
      </c>
      <c r="CO808" s="15" t="e">
        <f t="shared" ca="1" si="1079"/>
        <v>#N/A</v>
      </c>
      <c r="CP808" s="15" t="e">
        <f t="shared" ca="1" si="1079"/>
        <v>#N/A</v>
      </c>
      <c r="CQ808" s="15" t="e">
        <f t="shared" ca="1" si="1079"/>
        <v>#N/A</v>
      </c>
      <c r="CR808" s="15" t="e">
        <f t="shared" ca="1" si="1079"/>
        <v>#N/A</v>
      </c>
      <c r="CS808" s="15" t="e">
        <f t="shared" ca="1" si="1079"/>
        <v>#N/A</v>
      </c>
      <c r="CT808" s="15" t="e">
        <f t="shared" ca="1" si="1079"/>
        <v>#N/A</v>
      </c>
      <c r="CU808" s="15" t="e">
        <f t="shared" ca="1" si="1079"/>
        <v>#N/A</v>
      </c>
      <c r="CV808" s="15" t="e">
        <f t="shared" ca="1" si="1079"/>
        <v>#N/A</v>
      </c>
      <c r="CW808" s="15" t="e">
        <f t="shared" ca="1" si="1079"/>
        <v>#N/A</v>
      </c>
      <c r="CX808" s="15" t="e">
        <f t="shared" ca="1" si="1079"/>
        <v>#N/A</v>
      </c>
      <c r="CY808" s="15" t="e">
        <f t="shared" ca="1" si="1079"/>
        <v>#N/A</v>
      </c>
      <c r="CZ808" s="15" t="e">
        <f t="shared" ca="1" si="1079"/>
        <v>#N/A</v>
      </c>
      <c r="DA808" s="15" t="e">
        <f t="shared" ca="1" si="1079"/>
        <v>#N/A</v>
      </c>
      <c r="DB808" s="15" t="e">
        <f t="shared" ca="1" si="1079"/>
        <v>#N/A</v>
      </c>
      <c r="DC808" s="15" t="e">
        <f t="shared" ca="1" si="1079"/>
        <v>#N/A</v>
      </c>
      <c r="DD808" s="15" t="e">
        <f t="shared" ca="1" si="1079"/>
        <v>#N/A</v>
      </c>
      <c r="DE808" s="15" t="e">
        <f t="shared" ca="1" si="1079"/>
        <v>#N/A</v>
      </c>
      <c r="DF808" s="15" t="e">
        <f t="shared" ca="1" si="1079"/>
        <v>#N/A</v>
      </c>
      <c r="DG808" s="15" t="e">
        <f t="shared" ca="1" si="1079"/>
        <v>#N/A</v>
      </c>
      <c r="DH808" s="15" t="e">
        <f t="shared" ca="1" si="1079"/>
        <v>#N/A</v>
      </c>
      <c r="DI808" s="15" t="e">
        <f t="shared" ca="1" si="1079"/>
        <v>#N/A</v>
      </c>
      <c r="DJ808" s="15" t="e">
        <f t="shared" ca="1" si="1079"/>
        <v>#N/A</v>
      </c>
      <c r="DK808" s="15" t="e">
        <f t="shared" ca="1" si="1079"/>
        <v>#N/A</v>
      </c>
      <c r="DL808" s="15" t="e">
        <f t="shared" ca="1" si="1079"/>
        <v>#N/A</v>
      </c>
    </row>
    <row r="809" spans="4:116" x14ac:dyDescent="0.4">
      <c r="D809" t="s">
        <v>817</v>
      </c>
      <c r="E809" s="8" t="str">
        <f t="shared" si="1070"/>
        <v>809 LISTSALE-PV</v>
      </c>
      <c r="G809" s="145" t="s">
        <v>808</v>
      </c>
      <c r="H809" s="31"/>
      <c r="I809" s="73"/>
      <c r="J809" s="73"/>
      <c r="K809" s="256">
        <f t="shared" ca="1" si="1071"/>
        <v>12000</v>
      </c>
      <c r="L809" s="256">
        <f t="shared" ca="1" si="1071"/>
        <v>12000</v>
      </c>
      <c r="M809" s="256">
        <f t="shared" ca="1" si="1071"/>
        <v>12000</v>
      </c>
      <c r="N809" s="256">
        <f t="shared" ca="1" si="1071"/>
        <v>12000</v>
      </c>
      <c r="O809" s="256">
        <f t="shared" ca="1" si="1071"/>
        <v>12000</v>
      </c>
      <c r="P809" s="256">
        <f t="shared" ca="1" si="1071"/>
        <v>12000</v>
      </c>
      <c r="R809" s="33"/>
      <c r="S809" s="15">
        <f ca="1">S801*S810</f>
        <v>1000</v>
      </c>
      <c r="T809" s="15">
        <f t="shared" ref="T809:CE809" ca="1" si="1080">T801*T810</f>
        <v>1000</v>
      </c>
      <c r="U809" s="15">
        <f t="shared" ca="1" si="1080"/>
        <v>1000</v>
      </c>
      <c r="V809" s="15">
        <f t="shared" ca="1" si="1080"/>
        <v>1000</v>
      </c>
      <c r="W809" s="15">
        <f t="shared" ca="1" si="1080"/>
        <v>1000</v>
      </c>
      <c r="X809" s="15">
        <f t="shared" ca="1" si="1080"/>
        <v>1000</v>
      </c>
      <c r="Y809" s="15">
        <f t="shared" ca="1" si="1080"/>
        <v>1000</v>
      </c>
      <c r="Z809" s="15">
        <f t="shared" ca="1" si="1080"/>
        <v>1000</v>
      </c>
      <c r="AA809" s="15">
        <f t="shared" ca="1" si="1080"/>
        <v>1000</v>
      </c>
      <c r="AB809" s="15">
        <f t="shared" ca="1" si="1080"/>
        <v>1000</v>
      </c>
      <c r="AC809" s="15">
        <f t="shared" ca="1" si="1080"/>
        <v>1000</v>
      </c>
      <c r="AD809" s="15">
        <f t="shared" ca="1" si="1080"/>
        <v>1000</v>
      </c>
      <c r="AE809" s="15">
        <f t="shared" ca="1" si="1080"/>
        <v>1000</v>
      </c>
      <c r="AF809" s="15">
        <f t="shared" ca="1" si="1080"/>
        <v>1000</v>
      </c>
      <c r="AG809" s="15">
        <f t="shared" ca="1" si="1080"/>
        <v>1000</v>
      </c>
      <c r="AH809" s="15">
        <f t="shared" ca="1" si="1080"/>
        <v>1000</v>
      </c>
      <c r="AI809" s="15">
        <f t="shared" ca="1" si="1080"/>
        <v>1000</v>
      </c>
      <c r="AJ809" s="15">
        <f t="shared" ca="1" si="1080"/>
        <v>1000</v>
      </c>
      <c r="AK809" s="15">
        <f t="shared" ca="1" si="1080"/>
        <v>1000</v>
      </c>
      <c r="AL809" s="15">
        <f t="shared" ca="1" si="1080"/>
        <v>1000</v>
      </c>
      <c r="AM809" s="15">
        <f t="shared" ca="1" si="1080"/>
        <v>1000</v>
      </c>
      <c r="AN809" s="15">
        <f t="shared" ca="1" si="1080"/>
        <v>1000</v>
      </c>
      <c r="AO809" s="15">
        <f t="shared" ca="1" si="1080"/>
        <v>1000</v>
      </c>
      <c r="AP809" s="15">
        <f t="shared" ca="1" si="1080"/>
        <v>1000</v>
      </c>
      <c r="AQ809" s="15">
        <f t="shared" ca="1" si="1080"/>
        <v>1000</v>
      </c>
      <c r="AR809" s="15">
        <f t="shared" ca="1" si="1080"/>
        <v>1000</v>
      </c>
      <c r="AS809" s="15">
        <f t="shared" ca="1" si="1080"/>
        <v>1000</v>
      </c>
      <c r="AT809" s="15">
        <f t="shared" ca="1" si="1080"/>
        <v>1000</v>
      </c>
      <c r="AU809" s="15">
        <f t="shared" ca="1" si="1080"/>
        <v>1000</v>
      </c>
      <c r="AV809" s="15">
        <f t="shared" ca="1" si="1080"/>
        <v>1000</v>
      </c>
      <c r="AW809" s="15">
        <f t="shared" ca="1" si="1080"/>
        <v>1000</v>
      </c>
      <c r="AX809" s="15">
        <f t="shared" ca="1" si="1080"/>
        <v>1000</v>
      </c>
      <c r="AY809" s="15">
        <f t="shared" ca="1" si="1080"/>
        <v>1000</v>
      </c>
      <c r="AZ809" s="15">
        <f t="shared" ca="1" si="1080"/>
        <v>1000</v>
      </c>
      <c r="BA809" s="15">
        <f t="shared" ca="1" si="1080"/>
        <v>1000</v>
      </c>
      <c r="BB809" s="15">
        <f t="shared" ca="1" si="1080"/>
        <v>1000</v>
      </c>
      <c r="BC809" s="15">
        <f t="shared" ca="1" si="1080"/>
        <v>1000</v>
      </c>
      <c r="BD809" s="15">
        <f t="shared" ca="1" si="1080"/>
        <v>1000</v>
      </c>
      <c r="BE809" s="15">
        <f t="shared" ca="1" si="1080"/>
        <v>1000</v>
      </c>
      <c r="BF809" s="15">
        <f t="shared" ca="1" si="1080"/>
        <v>1000</v>
      </c>
      <c r="BG809" s="15">
        <f t="shared" ca="1" si="1080"/>
        <v>1000</v>
      </c>
      <c r="BH809" s="15">
        <f t="shared" ca="1" si="1080"/>
        <v>1000</v>
      </c>
      <c r="BI809" s="15">
        <f t="shared" ca="1" si="1080"/>
        <v>1000</v>
      </c>
      <c r="BJ809" s="15">
        <f t="shared" ca="1" si="1080"/>
        <v>1000</v>
      </c>
      <c r="BK809" s="15">
        <f t="shared" ca="1" si="1080"/>
        <v>1000</v>
      </c>
      <c r="BL809" s="15">
        <f t="shared" ca="1" si="1080"/>
        <v>1000</v>
      </c>
      <c r="BM809" s="15">
        <f t="shared" ca="1" si="1080"/>
        <v>1000</v>
      </c>
      <c r="BN809" s="15">
        <f t="shared" ca="1" si="1080"/>
        <v>1000</v>
      </c>
      <c r="BO809" s="15">
        <f t="shared" ca="1" si="1080"/>
        <v>1000</v>
      </c>
      <c r="BP809" s="15">
        <f t="shared" ca="1" si="1080"/>
        <v>1000</v>
      </c>
      <c r="BQ809" s="15">
        <f t="shared" ca="1" si="1080"/>
        <v>1000</v>
      </c>
      <c r="BR809" s="15">
        <f t="shared" ca="1" si="1080"/>
        <v>1000</v>
      </c>
      <c r="BS809" s="15">
        <f t="shared" ca="1" si="1080"/>
        <v>1000</v>
      </c>
      <c r="BT809" s="15">
        <f t="shared" ca="1" si="1080"/>
        <v>1000</v>
      </c>
      <c r="BU809" s="15">
        <f t="shared" ca="1" si="1080"/>
        <v>1000</v>
      </c>
      <c r="BV809" s="15">
        <f t="shared" ca="1" si="1080"/>
        <v>1000</v>
      </c>
      <c r="BW809" s="15">
        <f t="shared" ca="1" si="1080"/>
        <v>1000</v>
      </c>
      <c r="BX809" s="15">
        <f t="shared" ca="1" si="1080"/>
        <v>1000</v>
      </c>
      <c r="BY809" s="15">
        <f t="shared" ca="1" si="1080"/>
        <v>1000</v>
      </c>
      <c r="BZ809" s="15">
        <f t="shared" ca="1" si="1080"/>
        <v>1000</v>
      </c>
      <c r="CA809" s="15">
        <f t="shared" ca="1" si="1080"/>
        <v>1000</v>
      </c>
      <c r="CB809" s="15">
        <f t="shared" ca="1" si="1080"/>
        <v>1000</v>
      </c>
      <c r="CC809" s="15">
        <f t="shared" ca="1" si="1080"/>
        <v>1000</v>
      </c>
      <c r="CD809" s="15">
        <f t="shared" ca="1" si="1080"/>
        <v>1000</v>
      </c>
      <c r="CE809" s="15">
        <f t="shared" ca="1" si="1080"/>
        <v>1000</v>
      </c>
      <c r="CF809" s="15">
        <f t="shared" ref="CF809:DL809" ca="1" si="1081">CF801*CF810</f>
        <v>1000</v>
      </c>
      <c r="CG809" s="15">
        <f t="shared" ca="1" si="1081"/>
        <v>1000</v>
      </c>
      <c r="CH809" s="15">
        <f t="shared" ca="1" si="1081"/>
        <v>1000</v>
      </c>
      <c r="CI809" s="15">
        <f t="shared" ca="1" si="1081"/>
        <v>1000</v>
      </c>
      <c r="CJ809" s="15">
        <f t="shared" ca="1" si="1081"/>
        <v>1000</v>
      </c>
      <c r="CK809" s="15">
        <f t="shared" ca="1" si="1081"/>
        <v>1000</v>
      </c>
      <c r="CL809" s="15">
        <f t="shared" ca="1" si="1081"/>
        <v>1000</v>
      </c>
      <c r="CM809" s="15" t="e">
        <f t="shared" ca="1" si="1081"/>
        <v>#N/A</v>
      </c>
      <c r="CN809" s="15" t="e">
        <f t="shared" ca="1" si="1081"/>
        <v>#N/A</v>
      </c>
      <c r="CO809" s="15" t="e">
        <f t="shared" ca="1" si="1081"/>
        <v>#N/A</v>
      </c>
      <c r="CP809" s="15" t="e">
        <f t="shared" ca="1" si="1081"/>
        <v>#N/A</v>
      </c>
      <c r="CQ809" s="15" t="e">
        <f t="shared" ca="1" si="1081"/>
        <v>#N/A</v>
      </c>
      <c r="CR809" s="15" t="e">
        <f t="shared" ca="1" si="1081"/>
        <v>#N/A</v>
      </c>
      <c r="CS809" s="15" t="e">
        <f t="shared" ca="1" si="1081"/>
        <v>#N/A</v>
      </c>
      <c r="CT809" s="15" t="e">
        <f t="shared" ca="1" si="1081"/>
        <v>#N/A</v>
      </c>
      <c r="CU809" s="15" t="e">
        <f t="shared" ca="1" si="1081"/>
        <v>#N/A</v>
      </c>
      <c r="CV809" s="15" t="e">
        <f t="shared" ca="1" si="1081"/>
        <v>#N/A</v>
      </c>
      <c r="CW809" s="15" t="e">
        <f t="shared" ca="1" si="1081"/>
        <v>#N/A</v>
      </c>
      <c r="CX809" s="15" t="e">
        <f t="shared" ca="1" si="1081"/>
        <v>#N/A</v>
      </c>
      <c r="CY809" s="15" t="e">
        <f t="shared" ca="1" si="1081"/>
        <v>#N/A</v>
      </c>
      <c r="CZ809" s="15" t="e">
        <f t="shared" ca="1" si="1081"/>
        <v>#N/A</v>
      </c>
      <c r="DA809" s="15" t="e">
        <f t="shared" ca="1" si="1081"/>
        <v>#N/A</v>
      </c>
      <c r="DB809" s="15" t="e">
        <f t="shared" ca="1" si="1081"/>
        <v>#N/A</v>
      </c>
      <c r="DC809" s="15" t="e">
        <f t="shared" ca="1" si="1081"/>
        <v>#N/A</v>
      </c>
      <c r="DD809" s="15" t="e">
        <f t="shared" ca="1" si="1081"/>
        <v>#N/A</v>
      </c>
      <c r="DE809" s="15" t="e">
        <f t="shared" ca="1" si="1081"/>
        <v>#N/A</v>
      </c>
      <c r="DF809" s="15" t="e">
        <f t="shared" ca="1" si="1081"/>
        <v>#N/A</v>
      </c>
      <c r="DG809" s="15" t="e">
        <f t="shared" ca="1" si="1081"/>
        <v>#N/A</v>
      </c>
      <c r="DH809" s="15" t="e">
        <f t="shared" ca="1" si="1081"/>
        <v>#N/A</v>
      </c>
      <c r="DI809" s="15" t="e">
        <f t="shared" ca="1" si="1081"/>
        <v>#N/A</v>
      </c>
      <c r="DJ809" s="15" t="e">
        <f t="shared" ca="1" si="1081"/>
        <v>#N/A</v>
      </c>
      <c r="DK809" s="15" t="e">
        <f t="shared" ca="1" si="1081"/>
        <v>#N/A</v>
      </c>
      <c r="DL809" s="15" t="e">
        <f t="shared" ca="1" si="1081"/>
        <v>#N/A</v>
      </c>
    </row>
    <row r="810" spans="4:116" s="27" customFormat="1" x14ac:dyDescent="0.4">
      <c r="D810" t="s">
        <v>817</v>
      </c>
      <c r="E810" s="8" t="str">
        <f t="shared" si="1070"/>
        <v>810 LISTSALE-PV</v>
      </c>
      <c r="G810" s="127" t="str">
        <f>"# of "&amp;G846&amp;"s sold"</f>
        <v># of units sold</v>
      </c>
      <c r="H810" s="31"/>
      <c r="I810" s="73"/>
      <c r="J810" s="73"/>
      <c r="K810" s="38">
        <f t="shared" ca="1" si="1071"/>
        <v>60000</v>
      </c>
      <c r="L810" s="38">
        <f t="shared" ca="1" si="1071"/>
        <v>60000</v>
      </c>
      <c r="M810" s="38">
        <f t="shared" ca="1" si="1071"/>
        <v>60000</v>
      </c>
      <c r="N810" s="38">
        <f t="shared" ca="1" si="1071"/>
        <v>60000</v>
      </c>
      <c r="O810" s="38">
        <f t="shared" ca="1" si="1071"/>
        <v>60000</v>
      </c>
      <c r="P810" s="38">
        <f t="shared" ca="1" si="1071"/>
        <v>60000</v>
      </c>
      <c r="R810" s="118"/>
      <c r="S810" s="117" cm="1">
        <f t="array" aca="1" ref="S810" ca="1">INDIRECT(S788)</f>
        <v>5000</v>
      </c>
      <c r="T810" s="117" cm="1">
        <f t="array" aca="1" ref="T810" ca="1">INDIRECT(T788)</f>
        <v>5000</v>
      </c>
      <c r="U810" s="117" cm="1">
        <f t="array" aca="1" ref="U810" ca="1">INDIRECT(U788)</f>
        <v>5000</v>
      </c>
      <c r="V810" s="117" cm="1">
        <f t="array" aca="1" ref="V810" ca="1">INDIRECT(V788)</f>
        <v>5000</v>
      </c>
      <c r="W810" s="117" cm="1">
        <f t="array" aca="1" ref="W810" ca="1">INDIRECT(W788)</f>
        <v>5000</v>
      </c>
      <c r="X810" s="117" cm="1">
        <f t="array" aca="1" ref="X810" ca="1">INDIRECT(X788)</f>
        <v>5000</v>
      </c>
      <c r="Y810" s="117" cm="1">
        <f t="array" aca="1" ref="Y810" ca="1">INDIRECT(Y788)</f>
        <v>5000</v>
      </c>
      <c r="Z810" s="117" cm="1">
        <f t="array" aca="1" ref="Z810" ca="1">INDIRECT(Z788)</f>
        <v>5000</v>
      </c>
      <c r="AA810" s="117" cm="1">
        <f t="array" aca="1" ref="AA810" ca="1">INDIRECT(AA788)</f>
        <v>5000</v>
      </c>
      <c r="AB810" s="117" cm="1">
        <f t="array" aca="1" ref="AB810" ca="1">INDIRECT(AB788)</f>
        <v>5000</v>
      </c>
      <c r="AC810" s="117" cm="1">
        <f t="array" aca="1" ref="AC810" ca="1">INDIRECT(AC788)</f>
        <v>5000</v>
      </c>
      <c r="AD810" s="117" cm="1">
        <f t="array" aca="1" ref="AD810" ca="1">INDIRECT(AD788)</f>
        <v>5000</v>
      </c>
      <c r="AE810" s="117" cm="1">
        <f t="array" aca="1" ref="AE810" ca="1">INDIRECT(AE788)</f>
        <v>5000</v>
      </c>
      <c r="AF810" s="117" cm="1">
        <f t="array" aca="1" ref="AF810" ca="1">INDIRECT(AF788)</f>
        <v>5000</v>
      </c>
      <c r="AG810" s="117" cm="1">
        <f t="array" aca="1" ref="AG810" ca="1">INDIRECT(AG788)</f>
        <v>5000</v>
      </c>
      <c r="AH810" s="117" cm="1">
        <f t="array" aca="1" ref="AH810" ca="1">INDIRECT(AH788)</f>
        <v>5000</v>
      </c>
      <c r="AI810" s="117" cm="1">
        <f t="array" aca="1" ref="AI810" ca="1">INDIRECT(AI788)</f>
        <v>5000</v>
      </c>
      <c r="AJ810" s="117" cm="1">
        <f t="array" aca="1" ref="AJ810" ca="1">INDIRECT(AJ788)</f>
        <v>5000</v>
      </c>
      <c r="AK810" s="117" cm="1">
        <f t="array" aca="1" ref="AK810" ca="1">INDIRECT(AK788)</f>
        <v>5000</v>
      </c>
      <c r="AL810" s="117" cm="1">
        <f t="array" aca="1" ref="AL810" ca="1">INDIRECT(AL788)</f>
        <v>5000</v>
      </c>
      <c r="AM810" s="117" cm="1">
        <f t="array" aca="1" ref="AM810" ca="1">INDIRECT(AM788)</f>
        <v>5000</v>
      </c>
      <c r="AN810" s="117" cm="1">
        <f t="array" aca="1" ref="AN810" ca="1">INDIRECT(AN788)</f>
        <v>5000</v>
      </c>
      <c r="AO810" s="117" cm="1">
        <f t="array" aca="1" ref="AO810" ca="1">INDIRECT(AO788)</f>
        <v>5000</v>
      </c>
      <c r="AP810" s="117" cm="1">
        <f t="array" aca="1" ref="AP810" ca="1">INDIRECT(AP788)</f>
        <v>5000</v>
      </c>
      <c r="AQ810" s="117" cm="1">
        <f t="array" aca="1" ref="AQ810" ca="1">INDIRECT(AQ788)</f>
        <v>5000</v>
      </c>
      <c r="AR810" s="117" cm="1">
        <f t="array" aca="1" ref="AR810" ca="1">INDIRECT(AR788)</f>
        <v>5000</v>
      </c>
      <c r="AS810" s="117" cm="1">
        <f t="array" aca="1" ref="AS810" ca="1">INDIRECT(AS788)</f>
        <v>5000</v>
      </c>
      <c r="AT810" s="117" cm="1">
        <f t="array" aca="1" ref="AT810" ca="1">INDIRECT(AT788)</f>
        <v>5000</v>
      </c>
      <c r="AU810" s="117" cm="1">
        <f t="array" aca="1" ref="AU810" ca="1">INDIRECT(AU788)</f>
        <v>5000</v>
      </c>
      <c r="AV810" s="117" cm="1">
        <f t="array" aca="1" ref="AV810" ca="1">INDIRECT(AV788)</f>
        <v>5000</v>
      </c>
      <c r="AW810" s="117" cm="1">
        <f t="array" aca="1" ref="AW810" ca="1">INDIRECT(AW788)</f>
        <v>5000</v>
      </c>
      <c r="AX810" s="117" cm="1">
        <f t="array" aca="1" ref="AX810" ca="1">INDIRECT(AX788)</f>
        <v>5000</v>
      </c>
      <c r="AY810" s="117" cm="1">
        <f t="array" aca="1" ref="AY810" ca="1">INDIRECT(AY788)</f>
        <v>5000</v>
      </c>
      <c r="AZ810" s="117" cm="1">
        <f t="array" aca="1" ref="AZ810" ca="1">INDIRECT(AZ788)</f>
        <v>5000</v>
      </c>
      <c r="BA810" s="117" cm="1">
        <f t="array" aca="1" ref="BA810" ca="1">INDIRECT(BA788)</f>
        <v>5000</v>
      </c>
      <c r="BB810" s="117" cm="1">
        <f t="array" aca="1" ref="BB810" ca="1">INDIRECT(BB788)</f>
        <v>5000</v>
      </c>
      <c r="BC810" s="117" cm="1">
        <f t="array" aca="1" ref="BC810" ca="1">INDIRECT(BC788)</f>
        <v>5000</v>
      </c>
      <c r="BD810" s="117" cm="1">
        <f t="array" aca="1" ref="BD810" ca="1">INDIRECT(BD788)</f>
        <v>5000</v>
      </c>
      <c r="BE810" s="117" cm="1">
        <f t="array" aca="1" ref="BE810" ca="1">INDIRECT(BE788)</f>
        <v>5000</v>
      </c>
      <c r="BF810" s="117" cm="1">
        <f t="array" aca="1" ref="BF810" ca="1">INDIRECT(BF788)</f>
        <v>5000</v>
      </c>
      <c r="BG810" s="117" cm="1">
        <f t="array" aca="1" ref="BG810" ca="1">INDIRECT(BG788)</f>
        <v>5000</v>
      </c>
      <c r="BH810" s="117" cm="1">
        <f t="array" aca="1" ref="BH810" ca="1">INDIRECT(BH788)</f>
        <v>5000</v>
      </c>
      <c r="BI810" s="117" cm="1">
        <f t="array" aca="1" ref="BI810" ca="1">INDIRECT(BI788)</f>
        <v>5000</v>
      </c>
      <c r="BJ810" s="117" cm="1">
        <f t="array" aca="1" ref="BJ810" ca="1">INDIRECT(BJ788)</f>
        <v>5000</v>
      </c>
      <c r="BK810" s="117" cm="1">
        <f t="array" aca="1" ref="BK810" ca="1">INDIRECT(BK788)</f>
        <v>5000</v>
      </c>
      <c r="BL810" s="117" cm="1">
        <f t="array" aca="1" ref="BL810" ca="1">INDIRECT(BL788)</f>
        <v>5000</v>
      </c>
      <c r="BM810" s="117" cm="1">
        <f t="array" aca="1" ref="BM810" ca="1">INDIRECT(BM788)</f>
        <v>5000</v>
      </c>
      <c r="BN810" s="117" cm="1">
        <f t="array" aca="1" ref="BN810" ca="1">INDIRECT(BN788)</f>
        <v>5000</v>
      </c>
      <c r="BO810" s="117" cm="1">
        <f t="array" aca="1" ref="BO810" ca="1">INDIRECT(BO788)</f>
        <v>5000</v>
      </c>
      <c r="BP810" s="117" cm="1">
        <f t="array" aca="1" ref="BP810" ca="1">INDIRECT(BP788)</f>
        <v>5000</v>
      </c>
      <c r="BQ810" s="117" cm="1">
        <f t="array" aca="1" ref="BQ810" ca="1">INDIRECT(BQ788)</f>
        <v>5000</v>
      </c>
      <c r="BR810" s="117" cm="1">
        <f t="array" aca="1" ref="BR810" ca="1">INDIRECT(BR788)</f>
        <v>5000</v>
      </c>
      <c r="BS810" s="117" cm="1">
        <f t="array" aca="1" ref="BS810" ca="1">INDIRECT(BS788)</f>
        <v>5000</v>
      </c>
      <c r="BT810" s="117" cm="1">
        <f t="array" aca="1" ref="BT810" ca="1">INDIRECT(BT788)</f>
        <v>5000</v>
      </c>
      <c r="BU810" s="117" cm="1">
        <f t="array" aca="1" ref="BU810" ca="1">INDIRECT(BU788)</f>
        <v>5000</v>
      </c>
      <c r="BV810" s="117" cm="1">
        <f t="array" aca="1" ref="BV810" ca="1">INDIRECT(BV788)</f>
        <v>5000</v>
      </c>
      <c r="BW810" s="117" cm="1">
        <f t="array" aca="1" ref="BW810" ca="1">INDIRECT(BW788)</f>
        <v>5000</v>
      </c>
      <c r="BX810" s="117" cm="1">
        <f t="array" aca="1" ref="BX810" ca="1">INDIRECT(BX788)</f>
        <v>5000</v>
      </c>
      <c r="BY810" s="117" cm="1">
        <f t="array" aca="1" ref="BY810" ca="1">INDIRECT(BY788)</f>
        <v>5000</v>
      </c>
      <c r="BZ810" s="117" cm="1">
        <f t="array" aca="1" ref="BZ810" ca="1">INDIRECT(BZ788)</f>
        <v>5000</v>
      </c>
      <c r="CA810" s="117" cm="1">
        <f t="array" aca="1" ref="CA810" ca="1">INDIRECT(CA788)</f>
        <v>5000</v>
      </c>
      <c r="CB810" s="117" cm="1">
        <f t="array" aca="1" ref="CB810" ca="1">INDIRECT(CB788)</f>
        <v>5000</v>
      </c>
      <c r="CC810" s="117" cm="1">
        <f t="array" aca="1" ref="CC810" ca="1">INDIRECT(CC788)</f>
        <v>5000</v>
      </c>
      <c r="CD810" s="117" cm="1">
        <f t="array" aca="1" ref="CD810" ca="1">INDIRECT(CD788)</f>
        <v>5000</v>
      </c>
      <c r="CE810" s="117" cm="1">
        <f t="array" aca="1" ref="CE810" ca="1">INDIRECT(CE788)</f>
        <v>5000</v>
      </c>
      <c r="CF810" s="117" cm="1">
        <f t="array" aca="1" ref="CF810" ca="1">INDIRECT(CF788)</f>
        <v>5000</v>
      </c>
      <c r="CG810" s="117" cm="1">
        <f t="array" aca="1" ref="CG810" ca="1">INDIRECT(CG788)</f>
        <v>5000</v>
      </c>
      <c r="CH810" s="117" cm="1">
        <f t="array" aca="1" ref="CH810" ca="1">INDIRECT(CH788)</f>
        <v>5000</v>
      </c>
      <c r="CI810" s="117" cm="1">
        <f t="array" aca="1" ref="CI810" ca="1">INDIRECT(CI788)</f>
        <v>5000</v>
      </c>
      <c r="CJ810" s="117" cm="1">
        <f t="array" aca="1" ref="CJ810" ca="1">INDIRECT(CJ788)</f>
        <v>5000</v>
      </c>
      <c r="CK810" s="117" cm="1">
        <f t="array" aca="1" ref="CK810" ca="1">INDIRECT(CK788)</f>
        <v>5000</v>
      </c>
      <c r="CL810" s="117" cm="1">
        <f t="array" aca="1" ref="CL810" ca="1">INDIRECT(CL788)</f>
        <v>5000</v>
      </c>
      <c r="CM810" s="117" t="e" cm="1">
        <f t="array" aca="1" ref="CM810" ca="1">INDIRECT(CM788)</f>
        <v>#REF!</v>
      </c>
      <c r="CN810" s="117" t="e" cm="1">
        <f t="array" aca="1" ref="CN810" ca="1">INDIRECT(CN788)</f>
        <v>#REF!</v>
      </c>
      <c r="CO810" s="117" cm="1">
        <f t="array" aca="1" ref="CO810" ca="1">INDIRECT(CO788)</f>
        <v>5000</v>
      </c>
      <c r="CP810" s="117" cm="1">
        <f t="array" aca="1" ref="CP810" ca="1">INDIRECT(CP788)</f>
        <v>5000</v>
      </c>
      <c r="CQ810" s="117" cm="1">
        <f t="array" aca="1" ref="CQ810" ca="1">INDIRECT(CQ788)</f>
        <v>5000</v>
      </c>
      <c r="CR810" s="117" cm="1">
        <f t="array" aca="1" ref="CR810" ca="1">INDIRECT(CR788)</f>
        <v>5000</v>
      </c>
      <c r="CS810" s="117" cm="1">
        <f t="array" aca="1" ref="CS810" ca="1">INDIRECT(CS788)</f>
        <v>5000</v>
      </c>
      <c r="CT810" s="117" cm="1">
        <f t="array" aca="1" ref="CT810" ca="1">INDIRECT(CT788)</f>
        <v>5000</v>
      </c>
      <c r="CU810" s="117" cm="1">
        <f t="array" aca="1" ref="CU810" ca="1">INDIRECT(CU788)</f>
        <v>5000</v>
      </c>
      <c r="CV810" s="117" cm="1">
        <f t="array" aca="1" ref="CV810" ca="1">INDIRECT(CV788)</f>
        <v>5000</v>
      </c>
      <c r="CW810" s="117" cm="1">
        <f t="array" aca="1" ref="CW810" ca="1">INDIRECT(CW788)</f>
        <v>5000</v>
      </c>
      <c r="CX810" s="117" cm="1">
        <f t="array" aca="1" ref="CX810" ca="1">INDIRECT(CX788)</f>
        <v>5000</v>
      </c>
      <c r="CY810" s="117" cm="1">
        <f t="array" aca="1" ref="CY810" ca="1">INDIRECT(CY788)</f>
        <v>5000</v>
      </c>
      <c r="CZ810" s="117" cm="1">
        <f t="array" aca="1" ref="CZ810" ca="1">INDIRECT(CZ788)</f>
        <v>5000</v>
      </c>
      <c r="DA810" s="117" cm="1">
        <f t="array" aca="1" ref="DA810" ca="1">INDIRECT(DA788)</f>
        <v>5000</v>
      </c>
      <c r="DB810" s="117" cm="1">
        <f t="array" aca="1" ref="DB810" ca="1">INDIRECT(DB788)</f>
        <v>5000</v>
      </c>
      <c r="DC810" s="117" cm="1">
        <f t="array" aca="1" ref="DC810" ca="1">INDIRECT(DC788)</f>
        <v>5000</v>
      </c>
      <c r="DD810" s="117" cm="1">
        <f t="array" aca="1" ref="DD810" ca="1">INDIRECT(DD788)</f>
        <v>5000</v>
      </c>
      <c r="DE810" s="117" cm="1">
        <f t="array" aca="1" ref="DE810" ca="1">INDIRECT(DE788)</f>
        <v>5000</v>
      </c>
      <c r="DF810" s="117" cm="1">
        <f t="array" aca="1" ref="DF810" ca="1">INDIRECT(DF788)</f>
        <v>5000</v>
      </c>
      <c r="DG810" s="117" cm="1">
        <f t="array" aca="1" ref="DG810" ca="1">INDIRECT(DG788)</f>
        <v>5000</v>
      </c>
      <c r="DH810" s="117" cm="1">
        <f t="array" aca="1" ref="DH810" ca="1">INDIRECT(DH788)</f>
        <v>5000</v>
      </c>
      <c r="DI810" s="117" cm="1">
        <f t="array" aca="1" ref="DI810" ca="1">INDIRECT(DI788)</f>
        <v>5000</v>
      </c>
      <c r="DJ810" s="117" cm="1">
        <f t="array" aca="1" ref="DJ810" ca="1">INDIRECT(DJ788)</f>
        <v>5000</v>
      </c>
      <c r="DK810" s="117" cm="1">
        <f t="array" aca="1" ref="DK810" ca="1">INDIRECT(DK788)</f>
        <v>5000</v>
      </c>
      <c r="DL810" s="117" cm="1">
        <f t="array" aca="1" ref="DL810" ca="1">INDIRECT(DL788)</f>
        <v>5000</v>
      </c>
    </row>
    <row r="811" spans="4:116" x14ac:dyDescent="0.4">
      <c r="D811" t="s">
        <v>817</v>
      </c>
      <c r="E811" s="8" t="str">
        <f t="shared" si="1070"/>
        <v>811 LISTSALE-PV</v>
      </c>
      <c r="G811" s="145"/>
      <c r="H811" s="31"/>
      <c r="I811" s="73"/>
      <c r="J811" s="73"/>
      <c r="K811" s="18"/>
      <c r="L811" s="18"/>
      <c r="M811" s="18"/>
      <c r="N811" s="18"/>
      <c r="O811" s="18"/>
      <c r="P811" s="18"/>
      <c r="R811" s="33"/>
      <c r="S811" s="19"/>
      <c r="T811" s="19"/>
      <c r="U811" s="19"/>
      <c r="V811" s="19"/>
      <c r="W811" s="19"/>
      <c r="X811" s="19"/>
      <c r="Y811" s="19"/>
      <c r="Z811" s="19"/>
      <c r="AA811" s="19"/>
      <c r="AB811" s="19"/>
      <c r="AC811" s="19"/>
      <c r="AD811" s="19"/>
      <c r="AE811" s="19"/>
      <c r="AF811" s="19"/>
      <c r="AG811" s="19"/>
      <c r="AH811" s="19"/>
      <c r="AI811" s="19"/>
      <c r="AJ811" s="19"/>
      <c r="AK811" s="19"/>
      <c r="AL811" s="19"/>
      <c r="AM811" s="19"/>
      <c r="AN811" s="19"/>
      <c r="AO811" s="19"/>
      <c r="AP811" s="19"/>
      <c r="AQ811" s="19"/>
      <c r="AR811" s="19"/>
      <c r="AS811" s="19"/>
      <c r="AT811" s="19"/>
      <c r="AU811" s="19"/>
      <c r="AV811" s="19"/>
      <c r="AW811" s="19"/>
      <c r="AX811" s="19"/>
      <c r="AY811" s="19"/>
      <c r="AZ811" s="19"/>
      <c r="BA811" s="19"/>
      <c r="BB811" s="19"/>
      <c r="BC811" s="19"/>
      <c r="BD811" s="19"/>
      <c r="BE811" s="19"/>
      <c r="BF811" s="19"/>
      <c r="BG811" s="19"/>
      <c r="BH811" s="19"/>
      <c r="BI811" s="19"/>
      <c r="BJ811" s="19"/>
      <c r="BK811" s="19"/>
      <c r="BL811" s="19"/>
      <c r="BM811" s="19"/>
      <c r="BN811" s="19"/>
      <c r="BO811" s="19"/>
      <c r="BP811" s="19"/>
      <c r="BQ811" s="19"/>
      <c r="BR811" s="19"/>
      <c r="BS811" s="19"/>
      <c r="BT811" s="19"/>
      <c r="BU811" s="19"/>
      <c r="BV811" s="19"/>
      <c r="BW811" s="19"/>
      <c r="BX811" s="19"/>
      <c r="BY811" s="19"/>
      <c r="BZ811" s="19"/>
      <c r="CA811" s="19"/>
      <c r="CB811" s="19"/>
      <c r="CC811" s="19"/>
      <c r="CD811" s="19"/>
      <c r="CE811" s="19"/>
      <c r="CF811" s="19"/>
      <c r="CG811" s="19"/>
      <c r="CH811" s="19"/>
      <c r="CI811" s="19"/>
      <c r="CJ811" s="19"/>
      <c r="CK811" s="19"/>
      <c r="CL811" s="19"/>
      <c r="CN811" s="73"/>
      <c r="CO811" s="19"/>
      <c r="CP811" s="19"/>
      <c r="CQ811" s="19"/>
      <c r="CR811" s="19"/>
      <c r="CS811" s="19"/>
      <c r="CT811" s="19"/>
      <c r="CU811" s="19"/>
      <c r="CV811" s="19"/>
      <c r="CW811" s="19"/>
      <c r="CX811" s="19"/>
      <c r="CY811" s="19"/>
      <c r="CZ811" s="19"/>
      <c r="DA811" s="19"/>
      <c r="DB811" s="19"/>
      <c r="DC811" s="19"/>
      <c r="DD811" s="19"/>
      <c r="DE811" s="19"/>
      <c r="DF811" s="19"/>
      <c r="DG811" s="19"/>
      <c r="DH811" s="19"/>
      <c r="DI811" s="19"/>
      <c r="DJ811" s="19"/>
      <c r="DK811" s="19"/>
      <c r="DL811" s="19"/>
    </row>
    <row r="812" spans="4:116" x14ac:dyDescent="0.4">
      <c r="D812" t="s">
        <v>817</v>
      </c>
      <c r="E812" s="8" t="str">
        <f t="shared" si="1070"/>
        <v>812 LISTSALE-PV</v>
      </c>
      <c r="G812" s="95" t="str">
        <f>"$ price/"&amp;G846</f>
        <v>$ price/unit</v>
      </c>
      <c r="H812" s="31"/>
      <c r="I812" s="73"/>
      <c r="J812" s="73"/>
      <c r="K812" s="18"/>
      <c r="L812" s="18"/>
      <c r="M812" s="18"/>
      <c r="N812" s="18"/>
      <c r="O812" s="18"/>
      <c r="P812" s="18"/>
      <c r="R812" s="33"/>
      <c r="S812" s="19"/>
      <c r="T812" s="19"/>
      <c r="U812" s="19"/>
      <c r="V812" s="19"/>
      <c r="W812" s="19"/>
      <c r="X812" s="19"/>
      <c r="Y812" s="19"/>
      <c r="Z812" s="19"/>
      <c r="AA812" s="19"/>
      <c r="AB812" s="19"/>
      <c r="AC812" s="19"/>
      <c r="AD812" s="19"/>
      <c r="AE812" s="19"/>
      <c r="AF812" s="19"/>
      <c r="AG812" s="19"/>
      <c r="AH812" s="19"/>
      <c r="AI812" s="19"/>
      <c r="AJ812" s="19"/>
      <c r="AK812" s="19"/>
      <c r="AL812" s="19"/>
      <c r="AM812" s="19"/>
      <c r="AN812" s="19"/>
      <c r="AO812" s="19"/>
      <c r="AP812" s="19"/>
      <c r="AQ812" s="19"/>
      <c r="AR812" s="19"/>
      <c r="AS812" s="19"/>
      <c r="AT812" s="19"/>
      <c r="AU812" s="19"/>
      <c r="AV812" s="19"/>
      <c r="AW812" s="19"/>
      <c r="AX812" s="19"/>
      <c r="AY812" s="19"/>
      <c r="AZ812" s="19"/>
      <c r="BA812" s="19"/>
      <c r="BB812" s="19"/>
      <c r="BC812" s="19"/>
      <c r="BD812" s="19"/>
      <c r="BE812" s="19"/>
      <c r="BF812" s="19"/>
      <c r="BG812" s="19"/>
      <c r="BH812" s="19"/>
      <c r="BI812" s="19"/>
      <c r="BJ812" s="19"/>
      <c r="BK812" s="19"/>
      <c r="BL812" s="19"/>
      <c r="BM812" s="19"/>
      <c r="BN812" s="19"/>
      <c r="BO812" s="19"/>
      <c r="BP812" s="19"/>
      <c r="BQ812" s="19"/>
      <c r="BR812" s="19"/>
      <c r="BS812" s="19"/>
      <c r="BT812" s="19"/>
      <c r="BU812" s="19"/>
      <c r="BV812" s="19"/>
      <c r="BW812" s="19"/>
      <c r="BX812" s="19"/>
      <c r="BY812" s="19"/>
      <c r="BZ812" s="19"/>
      <c r="CA812" s="19"/>
      <c r="CB812" s="19"/>
      <c r="CC812" s="19"/>
      <c r="CD812" s="19"/>
      <c r="CE812" s="19"/>
      <c r="CF812" s="19"/>
      <c r="CG812" s="19"/>
      <c r="CH812" s="19"/>
      <c r="CI812" s="19"/>
      <c r="CJ812" s="19"/>
      <c r="CK812" s="19"/>
      <c r="CL812" s="19"/>
      <c r="CN812" s="73"/>
      <c r="CO812" s="19"/>
      <c r="CP812" s="19"/>
      <c r="CQ812" s="19"/>
      <c r="CR812" s="19"/>
      <c r="CS812" s="19"/>
      <c r="CT812" s="19"/>
      <c r="CU812" s="19"/>
      <c r="CV812" s="19"/>
      <c r="CW812" s="19"/>
      <c r="CX812" s="19"/>
      <c r="CY812" s="19"/>
      <c r="CZ812" s="19"/>
      <c r="DA812" s="19"/>
      <c r="DB812" s="19"/>
      <c r="DC812" s="19"/>
      <c r="DD812" s="19"/>
      <c r="DE812" s="19"/>
      <c r="DF812" s="19"/>
      <c r="DG812" s="19"/>
      <c r="DH812" s="19"/>
      <c r="DI812" s="19"/>
      <c r="DJ812" s="19"/>
      <c r="DK812" s="19"/>
      <c r="DL812" s="19"/>
    </row>
    <row r="813" spans="4:116" x14ac:dyDescent="0.4">
      <c r="D813" t="s">
        <v>817</v>
      </c>
      <c r="E813" s="8" t="str">
        <f t="shared" si="1070"/>
        <v>813 LISTSALE-PV</v>
      </c>
      <c r="G813" s="145" t="s">
        <v>519</v>
      </c>
      <c r="H813" s="31"/>
      <c r="I813" s="73"/>
      <c r="J813" s="73"/>
      <c r="K813" s="18">
        <v>10</v>
      </c>
      <c r="L813" s="18">
        <v>10</v>
      </c>
      <c r="M813" s="18">
        <v>10</v>
      </c>
      <c r="N813" s="18">
        <v>10</v>
      </c>
      <c r="O813" s="18">
        <v>10</v>
      </c>
      <c r="P813" s="18">
        <v>10</v>
      </c>
      <c r="R813" s="33"/>
      <c r="S813" s="19" cm="1">
        <f t="array" ref="S813">INDEX($K:$P,ROW(),MATCH(S$3,$K$2:$P$2,0))</f>
        <v>10</v>
      </c>
      <c r="T813" s="19" cm="1">
        <f t="array" ref="T813">INDEX($K:$P,ROW(),MATCH(T$3,$K$2:$P$2,0))</f>
        <v>10</v>
      </c>
      <c r="U813" s="19" cm="1">
        <f t="array" ref="U813">INDEX($K:$P,ROW(),MATCH(U$3,$K$2:$P$2,0))</f>
        <v>10</v>
      </c>
      <c r="V813" s="19" cm="1">
        <f t="array" ref="V813">INDEX($K:$P,ROW(),MATCH(V$3,$K$2:$P$2,0))</f>
        <v>10</v>
      </c>
      <c r="W813" s="19" cm="1">
        <f t="array" ref="W813">INDEX($K:$P,ROW(),MATCH(W$3,$K$2:$P$2,0))</f>
        <v>10</v>
      </c>
      <c r="X813" s="19" cm="1">
        <f t="array" ref="X813">INDEX($K:$P,ROW(),MATCH(X$3,$K$2:$P$2,0))</f>
        <v>10</v>
      </c>
      <c r="Y813" s="19" cm="1">
        <f t="array" ref="Y813">INDEX($K:$P,ROW(),MATCH(Y$3,$K$2:$P$2,0))</f>
        <v>10</v>
      </c>
      <c r="Z813" s="19" cm="1">
        <f t="array" ref="Z813">INDEX($K:$P,ROW(),MATCH(Z$3,$K$2:$P$2,0))</f>
        <v>10</v>
      </c>
      <c r="AA813" s="19" cm="1">
        <f t="array" ref="AA813">INDEX($K:$P,ROW(),MATCH(AA$3,$K$2:$P$2,0))</f>
        <v>10</v>
      </c>
      <c r="AB813" s="19" cm="1">
        <f t="array" ref="AB813">INDEX($K:$P,ROW(),MATCH(AB$3,$K$2:$P$2,0))</f>
        <v>10</v>
      </c>
      <c r="AC813" s="19" cm="1">
        <f t="array" ref="AC813">INDEX($K:$P,ROW(),MATCH(AC$3,$K$2:$P$2,0))</f>
        <v>10</v>
      </c>
      <c r="AD813" s="19" cm="1">
        <f t="array" ref="AD813">INDEX($K:$P,ROW(),MATCH(AD$3,$K$2:$P$2,0))</f>
        <v>10</v>
      </c>
      <c r="AE813" s="19" cm="1">
        <f t="array" ref="AE813">INDEX($K:$P,ROW(),MATCH(AE$3,$K$2:$P$2,0))</f>
        <v>10</v>
      </c>
      <c r="AF813" s="19" cm="1">
        <f t="array" ref="AF813">INDEX($K:$P,ROW(),MATCH(AF$3,$K$2:$P$2,0))</f>
        <v>10</v>
      </c>
      <c r="AG813" s="19" cm="1">
        <f t="array" ref="AG813">INDEX($K:$P,ROW(),MATCH(AG$3,$K$2:$P$2,0))</f>
        <v>10</v>
      </c>
      <c r="AH813" s="19" cm="1">
        <f t="array" ref="AH813">INDEX($K:$P,ROW(),MATCH(AH$3,$K$2:$P$2,0))</f>
        <v>10</v>
      </c>
      <c r="AI813" s="19" cm="1">
        <f t="array" ref="AI813">INDEX($K:$P,ROW(),MATCH(AI$3,$K$2:$P$2,0))</f>
        <v>10</v>
      </c>
      <c r="AJ813" s="19" cm="1">
        <f t="array" ref="AJ813">INDEX($K:$P,ROW(),MATCH(AJ$3,$K$2:$P$2,0))</f>
        <v>10</v>
      </c>
      <c r="AK813" s="19" cm="1">
        <f t="array" ref="AK813">INDEX($K:$P,ROW(),MATCH(AK$3,$K$2:$P$2,0))</f>
        <v>10</v>
      </c>
      <c r="AL813" s="19" cm="1">
        <f t="array" ref="AL813">INDEX($K:$P,ROW(),MATCH(AL$3,$K$2:$P$2,0))</f>
        <v>10</v>
      </c>
      <c r="AM813" s="19" cm="1">
        <f t="array" ref="AM813">INDEX($K:$P,ROW(),MATCH(AM$3,$K$2:$P$2,0))</f>
        <v>10</v>
      </c>
      <c r="AN813" s="19" cm="1">
        <f t="array" ref="AN813">INDEX($K:$P,ROW(),MATCH(AN$3,$K$2:$P$2,0))</f>
        <v>10</v>
      </c>
      <c r="AO813" s="19" cm="1">
        <f t="array" ref="AO813">INDEX($K:$P,ROW(),MATCH(AO$3,$K$2:$P$2,0))</f>
        <v>10</v>
      </c>
      <c r="AP813" s="19" cm="1">
        <f t="array" ref="AP813">INDEX($K:$P,ROW(),MATCH(AP$3,$K$2:$P$2,0))</f>
        <v>10</v>
      </c>
      <c r="AQ813" s="19" cm="1">
        <f t="array" ref="AQ813">INDEX($K:$P,ROW(),MATCH(AQ$3,$K$2:$P$2,0))</f>
        <v>10</v>
      </c>
      <c r="AR813" s="19" cm="1">
        <f t="array" ref="AR813">INDEX($K:$P,ROW(),MATCH(AR$3,$K$2:$P$2,0))</f>
        <v>10</v>
      </c>
      <c r="AS813" s="19" cm="1">
        <f t="array" ref="AS813">INDEX($K:$P,ROW(),MATCH(AS$3,$K$2:$P$2,0))</f>
        <v>10</v>
      </c>
      <c r="AT813" s="19" cm="1">
        <f t="array" ref="AT813">INDEX($K:$P,ROW(),MATCH(AT$3,$K$2:$P$2,0))</f>
        <v>10</v>
      </c>
      <c r="AU813" s="19" cm="1">
        <f t="array" ref="AU813">INDEX($K:$P,ROW(),MATCH(AU$3,$K$2:$P$2,0))</f>
        <v>10</v>
      </c>
      <c r="AV813" s="19" cm="1">
        <f t="array" ref="AV813">INDEX($K:$P,ROW(),MATCH(AV$3,$K$2:$P$2,0))</f>
        <v>10</v>
      </c>
      <c r="AW813" s="19" cm="1">
        <f t="array" ref="AW813">INDEX($K:$P,ROW(),MATCH(AW$3,$K$2:$P$2,0))</f>
        <v>10</v>
      </c>
      <c r="AX813" s="19" cm="1">
        <f t="array" ref="AX813">INDEX($K:$P,ROW(),MATCH(AX$3,$K$2:$P$2,0))</f>
        <v>10</v>
      </c>
      <c r="AY813" s="19" cm="1">
        <f t="array" ref="AY813">INDEX($K:$P,ROW(),MATCH(AY$3,$K$2:$P$2,0))</f>
        <v>10</v>
      </c>
      <c r="AZ813" s="19" cm="1">
        <f t="array" ref="AZ813">INDEX($K:$P,ROW(),MATCH(AZ$3,$K$2:$P$2,0))</f>
        <v>10</v>
      </c>
      <c r="BA813" s="19" cm="1">
        <f t="array" ref="BA813">INDEX($K:$P,ROW(),MATCH(BA$3,$K$2:$P$2,0))</f>
        <v>10</v>
      </c>
      <c r="BB813" s="19" cm="1">
        <f t="array" ref="BB813">INDEX($K:$P,ROW(),MATCH(BB$3,$K$2:$P$2,0))</f>
        <v>10</v>
      </c>
      <c r="BC813" s="19" cm="1">
        <f t="array" ref="BC813">INDEX($K:$P,ROW(),MATCH(BC$3,$K$2:$P$2,0))</f>
        <v>10</v>
      </c>
      <c r="BD813" s="19" cm="1">
        <f t="array" ref="BD813">INDEX($K:$P,ROW(),MATCH(BD$3,$K$2:$P$2,0))</f>
        <v>10</v>
      </c>
      <c r="BE813" s="19" cm="1">
        <f t="array" ref="BE813">INDEX($K:$P,ROW(),MATCH(BE$3,$K$2:$P$2,0))</f>
        <v>10</v>
      </c>
      <c r="BF813" s="19" cm="1">
        <f t="array" ref="BF813">INDEX($K:$P,ROW(),MATCH(BF$3,$K$2:$P$2,0))</f>
        <v>10</v>
      </c>
      <c r="BG813" s="19" cm="1">
        <f t="array" ref="BG813">INDEX($K:$P,ROW(),MATCH(BG$3,$K$2:$P$2,0))</f>
        <v>10</v>
      </c>
      <c r="BH813" s="19" cm="1">
        <f t="array" ref="BH813">INDEX($K:$P,ROW(),MATCH(BH$3,$K$2:$P$2,0))</f>
        <v>10</v>
      </c>
      <c r="BI813" s="19" cm="1">
        <f t="array" ref="BI813">INDEX($K:$P,ROW(),MATCH(BI$3,$K$2:$P$2,0))</f>
        <v>10</v>
      </c>
      <c r="BJ813" s="19" cm="1">
        <f t="array" ref="BJ813">INDEX($K:$P,ROW(),MATCH(BJ$3,$K$2:$P$2,0))</f>
        <v>10</v>
      </c>
      <c r="BK813" s="19" cm="1">
        <f t="array" ref="BK813">INDEX($K:$P,ROW(),MATCH(BK$3,$K$2:$P$2,0))</f>
        <v>10</v>
      </c>
      <c r="BL813" s="19" cm="1">
        <f t="array" ref="BL813">INDEX($K:$P,ROW(),MATCH(BL$3,$K$2:$P$2,0))</f>
        <v>10</v>
      </c>
      <c r="BM813" s="19" cm="1">
        <f t="array" ref="BM813">INDEX($K:$P,ROW(),MATCH(BM$3,$K$2:$P$2,0))</f>
        <v>10</v>
      </c>
      <c r="BN813" s="19" cm="1">
        <f t="array" ref="BN813">INDEX($K:$P,ROW(),MATCH(BN$3,$K$2:$P$2,0))</f>
        <v>10</v>
      </c>
      <c r="BO813" s="19" cm="1">
        <f t="array" ref="BO813">INDEX($K:$P,ROW(),MATCH(BO$3,$K$2:$P$2,0))</f>
        <v>10</v>
      </c>
      <c r="BP813" s="19" cm="1">
        <f t="array" ref="BP813">INDEX($K:$P,ROW(),MATCH(BP$3,$K$2:$P$2,0))</f>
        <v>10</v>
      </c>
      <c r="BQ813" s="19" cm="1">
        <f t="array" ref="BQ813">INDEX($K:$P,ROW(),MATCH(BQ$3,$K$2:$P$2,0))</f>
        <v>10</v>
      </c>
      <c r="BR813" s="19" cm="1">
        <f t="array" ref="BR813">INDEX($K:$P,ROW(),MATCH(BR$3,$K$2:$P$2,0))</f>
        <v>10</v>
      </c>
      <c r="BS813" s="19" cm="1">
        <f t="array" ref="BS813">INDEX($K:$P,ROW(),MATCH(BS$3,$K$2:$P$2,0))</f>
        <v>10</v>
      </c>
      <c r="BT813" s="19" cm="1">
        <f t="array" ref="BT813">INDEX($K:$P,ROW(),MATCH(BT$3,$K$2:$P$2,0))</f>
        <v>10</v>
      </c>
      <c r="BU813" s="19" cm="1">
        <f t="array" ref="BU813">INDEX($K:$P,ROW(),MATCH(BU$3,$K$2:$P$2,0))</f>
        <v>10</v>
      </c>
      <c r="BV813" s="19" cm="1">
        <f t="array" ref="BV813">INDEX($K:$P,ROW(),MATCH(BV$3,$K$2:$P$2,0))</f>
        <v>10</v>
      </c>
      <c r="BW813" s="19" cm="1">
        <f t="array" ref="BW813">INDEX($K:$P,ROW(),MATCH(BW$3,$K$2:$P$2,0))</f>
        <v>10</v>
      </c>
      <c r="BX813" s="19" cm="1">
        <f t="array" ref="BX813">INDEX($K:$P,ROW(),MATCH(BX$3,$K$2:$P$2,0))</f>
        <v>10</v>
      </c>
      <c r="BY813" s="19" cm="1">
        <f t="array" ref="BY813">INDEX($K:$P,ROW(),MATCH(BY$3,$K$2:$P$2,0))</f>
        <v>10</v>
      </c>
      <c r="BZ813" s="19" cm="1">
        <f t="array" ref="BZ813">INDEX($K:$P,ROW(),MATCH(BZ$3,$K$2:$P$2,0))</f>
        <v>10</v>
      </c>
      <c r="CA813" s="19" cm="1">
        <f t="array" ref="CA813">INDEX($K:$P,ROW(),MATCH(CA$3,$K$2:$P$2,0))</f>
        <v>10</v>
      </c>
      <c r="CB813" s="19" cm="1">
        <f t="array" ref="CB813">INDEX($K:$P,ROW(),MATCH(CB$3,$K$2:$P$2,0))</f>
        <v>10</v>
      </c>
      <c r="CC813" s="19" cm="1">
        <f t="array" ref="CC813">INDEX($K:$P,ROW(),MATCH(CC$3,$K$2:$P$2,0))</f>
        <v>10</v>
      </c>
      <c r="CD813" s="19" cm="1">
        <f t="array" ref="CD813">INDEX($K:$P,ROW(),MATCH(CD$3,$K$2:$P$2,0))</f>
        <v>10</v>
      </c>
      <c r="CE813" s="19" cm="1">
        <f t="array" ref="CE813">INDEX($K:$P,ROW(),MATCH(CE$3,$K$2:$P$2,0))</f>
        <v>10</v>
      </c>
      <c r="CF813" s="19" cm="1">
        <f t="array" ref="CF813">INDEX($K:$P,ROW(),MATCH(CF$3,$K$2:$P$2,0))</f>
        <v>10</v>
      </c>
      <c r="CG813" s="19" cm="1">
        <f t="array" ref="CG813">INDEX($K:$P,ROW(),MATCH(CG$3,$K$2:$P$2,0))</f>
        <v>10</v>
      </c>
      <c r="CH813" s="19" cm="1">
        <f t="array" ref="CH813">INDEX($K:$P,ROW(),MATCH(CH$3,$K$2:$P$2,0))</f>
        <v>10</v>
      </c>
      <c r="CI813" s="19" cm="1">
        <f t="array" ref="CI813">INDEX($K:$P,ROW(),MATCH(CI$3,$K$2:$P$2,0))</f>
        <v>10</v>
      </c>
      <c r="CJ813" s="19" cm="1">
        <f t="array" ref="CJ813">INDEX($K:$P,ROW(),MATCH(CJ$3,$K$2:$P$2,0))</f>
        <v>10</v>
      </c>
      <c r="CK813" s="19" cm="1">
        <f t="array" ref="CK813">INDEX($K:$P,ROW(),MATCH(CK$3,$K$2:$P$2,0))</f>
        <v>10</v>
      </c>
      <c r="CL813" s="19" cm="1">
        <f t="array" ref="CL813">INDEX($K:$P,ROW(),MATCH(CL$3,$K$2:$P$2,0))</f>
        <v>10</v>
      </c>
      <c r="CM813" s="19" t="e" cm="1">
        <f t="array" ref="CM813">INDEX($K:$P,ROW(),MATCH(CM$3,$K$2:$P$2,0))</f>
        <v>#N/A</v>
      </c>
      <c r="CN813" s="19" t="e" cm="1">
        <f t="array" ref="CN813">INDEX($K:$P,ROW(),MATCH(CN$3,$K$2:$P$2,0))</f>
        <v>#N/A</v>
      </c>
      <c r="CO813" s="19" t="e" cm="1">
        <f t="array" ref="CO813">INDEX($K:$P,ROW(),MATCH(CO$3,$K$2:$P$2,0))</f>
        <v>#N/A</v>
      </c>
      <c r="CP813" s="19" t="e" cm="1">
        <f t="array" ref="CP813">INDEX($K:$P,ROW(),MATCH(CP$3,$K$2:$P$2,0))</f>
        <v>#N/A</v>
      </c>
      <c r="CQ813" s="19" t="e" cm="1">
        <f t="array" ref="CQ813">INDEX($K:$P,ROW(),MATCH(CQ$3,$K$2:$P$2,0))</f>
        <v>#N/A</v>
      </c>
      <c r="CR813" s="19" t="e" cm="1">
        <f t="array" ref="CR813">INDEX($K:$P,ROW(),MATCH(CR$3,$K$2:$P$2,0))</f>
        <v>#N/A</v>
      </c>
      <c r="CS813" s="19" t="e" cm="1">
        <f t="array" ref="CS813">INDEX($K:$P,ROW(),MATCH(CS$3,$K$2:$P$2,0))</f>
        <v>#N/A</v>
      </c>
      <c r="CT813" s="19" t="e" cm="1">
        <f t="array" ref="CT813">INDEX($K:$P,ROW(),MATCH(CT$3,$K$2:$P$2,0))</f>
        <v>#N/A</v>
      </c>
      <c r="CU813" s="19" t="e" cm="1">
        <f t="array" ref="CU813">INDEX($K:$P,ROW(),MATCH(CU$3,$K$2:$P$2,0))</f>
        <v>#N/A</v>
      </c>
      <c r="CV813" s="19" t="e" cm="1">
        <f t="array" ref="CV813">INDEX($K:$P,ROW(),MATCH(CV$3,$K$2:$P$2,0))</f>
        <v>#N/A</v>
      </c>
      <c r="CW813" s="19" t="e" cm="1">
        <f t="array" ref="CW813">INDEX($K:$P,ROW(),MATCH(CW$3,$K$2:$P$2,0))</f>
        <v>#N/A</v>
      </c>
      <c r="CX813" s="19" t="e" cm="1">
        <f t="array" ref="CX813">INDEX($K:$P,ROW(),MATCH(CX$3,$K$2:$P$2,0))</f>
        <v>#N/A</v>
      </c>
      <c r="CY813" s="19" t="e" cm="1">
        <f t="array" ref="CY813">INDEX($K:$P,ROW(),MATCH(CY$3,$K$2:$P$2,0))</f>
        <v>#N/A</v>
      </c>
      <c r="CZ813" s="19" t="e" cm="1">
        <f t="array" ref="CZ813">INDEX($K:$P,ROW(),MATCH(CZ$3,$K$2:$P$2,0))</f>
        <v>#N/A</v>
      </c>
      <c r="DA813" s="19" t="e" cm="1">
        <f t="array" ref="DA813">INDEX($K:$P,ROW(),MATCH(DA$3,$K$2:$P$2,0))</f>
        <v>#N/A</v>
      </c>
      <c r="DB813" s="19" t="e" cm="1">
        <f t="array" ref="DB813">INDEX($K:$P,ROW(),MATCH(DB$3,$K$2:$P$2,0))</f>
        <v>#N/A</v>
      </c>
      <c r="DC813" s="19" t="e" cm="1">
        <f t="array" ref="DC813">INDEX($K:$P,ROW(),MATCH(DC$3,$K$2:$P$2,0))</f>
        <v>#N/A</v>
      </c>
      <c r="DD813" s="19" t="e" cm="1">
        <f t="array" ref="DD813">INDEX($K:$P,ROW(),MATCH(DD$3,$K$2:$P$2,0))</f>
        <v>#N/A</v>
      </c>
      <c r="DE813" s="19" t="e" cm="1">
        <f t="array" ref="DE813">INDEX($K:$P,ROW(),MATCH(DE$3,$K$2:$P$2,0))</f>
        <v>#N/A</v>
      </c>
      <c r="DF813" s="19" t="e" cm="1">
        <f t="array" ref="DF813">INDEX($K:$P,ROW(),MATCH(DF$3,$K$2:$P$2,0))</f>
        <v>#N/A</v>
      </c>
      <c r="DG813" s="19" t="e" cm="1">
        <f t="array" ref="DG813">INDEX($K:$P,ROW(),MATCH(DG$3,$K$2:$P$2,0))</f>
        <v>#N/A</v>
      </c>
      <c r="DH813" s="19" t="e" cm="1">
        <f t="array" ref="DH813">INDEX($K:$P,ROW(),MATCH(DH$3,$K$2:$P$2,0))</f>
        <v>#N/A</v>
      </c>
      <c r="DI813" s="19" t="e" cm="1">
        <f t="array" ref="DI813">INDEX($K:$P,ROW(),MATCH(DI$3,$K$2:$P$2,0))</f>
        <v>#N/A</v>
      </c>
      <c r="DJ813" s="19" t="e" cm="1">
        <f t="array" ref="DJ813">INDEX($K:$P,ROW(),MATCH(DJ$3,$K$2:$P$2,0))</f>
        <v>#N/A</v>
      </c>
      <c r="DK813" s="19" t="e" cm="1">
        <f t="array" ref="DK813">INDEX($K:$P,ROW(),MATCH(DK$3,$K$2:$P$2,0))</f>
        <v>#N/A</v>
      </c>
      <c r="DL813" s="19" t="e" cm="1">
        <f t="array" ref="DL813">INDEX($K:$P,ROW(),MATCH(DL$3,$K$2:$P$2,0))</f>
        <v>#N/A</v>
      </c>
    </row>
    <row r="814" spans="4:116" x14ac:dyDescent="0.4">
      <c r="D814" t="s">
        <v>817</v>
      </c>
      <c r="E814" s="8" t="str">
        <f t="shared" si="1070"/>
        <v>814 LISTSALE-PV</v>
      </c>
      <c r="G814" s="145" t="s">
        <v>520</v>
      </c>
      <c r="H814" s="31"/>
      <c r="I814" s="73"/>
      <c r="J814" s="73"/>
      <c r="K814" s="18">
        <v>10</v>
      </c>
      <c r="L814" s="18">
        <v>10</v>
      </c>
      <c r="M814" s="18">
        <v>10</v>
      </c>
      <c r="N814" s="18">
        <v>10</v>
      </c>
      <c r="O814" s="18">
        <v>10</v>
      </c>
      <c r="P814" s="18">
        <v>10</v>
      </c>
      <c r="R814" s="33"/>
      <c r="S814" s="19" cm="1">
        <f t="array" ref="S814">INDEX($K:$P,ROW(),MATCH(S$3,$K$2:$P$2,0))</f>
        <v>10</v>
      </c>
      <c r="T814" s="19" cm="1">
        <f t="array" ref="T814">INDEX($K:$P,ROW(),MATCH(T$3,$K$2:$P$2,0))</f>
        <v>10</v>
      </c>
      <c r="U814" s="19" cm="1">
        <f t="array" ref="U814">INDEX($K:$P,ROW(),MATCH(U$3,$K$2:$P$2,0))</f>
        <v>10</v>
      </c>
      <c r="V814" s="19" cm="1">
        <f t="array" ref="V814">INDEX($K:$P,ROW(),MATCH(V$3,$K$2:$P$2,0))</f>
        <v>10</v>
      </c>
      <c r="W814" s="19" cm="1">
        <f t="array" ref="W814">INDEX($K:$P,ROW(),MATCH(W$3,$K$2:$P$2,0))</f>
        <v>10</v>
      </c>
      <c r="X814" s="19" cm="1">
        <f t="array" ref="X814">INDEX($K:$P,ROW(),MATCH(X$3,$K$2:$P$2,0))</f>
        <v>10</v>
      </c>
      <c r="Y814" s="19" cm="1">
        <f t="array" ref="Y814">INDEX($K:$P,ROW(),MATCH(Y$3,$K$2:$P$2,0))</f>
        <v>10</v>
      </c>
      <c r="Z814" s="19" cm="1">
        <f t="array" ref="Z814">INDEX($K:$P,ROW(),MATCH(Z$3,$K$2:$P$2,0))</f>
        <v>10</v>
      </c>
      <c r="AA814" s="19" cm="1">
        <f t="array" ref="AA814">INDEX($K:$P,ROW(),MATCH(AA$3,$K$2:$P$2,0))</f>
        <v>10</v>
      </c>
      <c r="AB814" s="19" cm="1">
        <f t="array" ref="AB814">INDEX($K:$P,ROW(),MATCH(AB$3,$K$2:$P$2,0))</f>
        <v>10</v>
      </c>
      <c r="AC814" s="19" cm="1">
        <f t="array" ref="AC814">INDEX($K:$P,ROW(),MATCH(AC$3,$K$2:$P$2,0))</f>
        <v>10</v>
      </c>
      <c r="AD814" s="19" cm="1">
        <f t="array" ref="AD814">INDEX($K:$P,ROW(),MATCH(AD$3,$K$2:$P$2,0))</f>
        <v>10</v>
      </c>
      <c r="AE814" s="19" cm="1">
        <f t="array" ref="AE814">INDEX($K:$P,ROW(),MATCH(AE$3,$K$2:$P$2,0))</f>
        <v>10</v>
      </c>
      <c r="AF814" s="19" cm="1">
        <f t="array" ref="AF814">INDEX($K:$P,ROW(),MATCH(AF$3,$K$2:$P$2,0))</f>
        <v>10</v>
      </c>
      <c r="AG814" s="19" cm="1">
        <f t="array" ref="AG814">INDEX($K:$P,ROW(),MATCH(AG$3,$K$2:$P$2,0))</f>
        <v>10</v>
      </c>
      <c r="AH814" s="19" cm="1">
        <f t="array" ref="AH814">INDEX($K:$P,ROW(),MATCH(AH$3,$K$2:$P$2,0))</f>
        <v>10</v>
      </c>
      <c r="AI814" s="19" cm="1">
        <f t="array" ref="AI814">INDEX($K:$P,ROW(),MATCH(AI$3,$K$2:$P$2,0))</f>
        <v>10</v>
      </c>
      <c r="AJ814" s="19" cm="1">
        <f t="array" ref="AJ814">INDEX($K:$P,ROW(),MATCH(AJ$3,$K$2:$P$2,0))</f>
        <v>10</v>
      </c>
      <c r="AK814" s="19" cm="1">
        <f t="array" ref="AK814">INDEX($K:$P,ROW(),MATCH(AK$3,$K$2:$P$2,0))</f>
        <v>10</v>
      </c>
      <c r="AL814" s="19" cm="1">
        <f t="array" ref="AL814">INDEX($K:$P,ROW(),MATCH(AL$3,$K$2:$P$2,0))</f>
        <v>10</v>
      </c>
      <c r="AM814" s="19" cm="1">
        <f t="array" ref="AM814">INDEX($K:$P,ROW(),MATCH(AM$3,$K$2:$P$2,0))</f>
        <v>10</v>
      </c>
      <c r="AN814" s="19" cm="1">
        <f t="array" ref="AN814">INDEX($K:$P,ROW(),MATCH(AN$3,$K$2:$P$2,0))</f>
        <v>10</v>
      </c>
      <c r="AO814" s="19" cm="1">
        <f t="array" ref="AO814">INDEX($K:$P,ROW(),MATCH(AO$3,$K$2:$P$2,0))</f>
        <v>10</v>
      </c>
      <c r="AP814" s="19" cm="1">
        <f t="array" ref="AP814">INDEX($K:$P,ROW(),MATCH(AP$3,$K$2:$P$2,0))</f>
        <v>10</v>
      </c>
      <c r="AQ814" s="19" cm="1">
        <f t="array" ref="AQ814">INDEX($K:$P,ROW(),MATCH(AQ$3,$K$2:$P$2,0))</f>
        <v>10</v>
      </c>
      <c r="AR814" s="19" cm="1">
        <f t="array" ref="AR814">INDEX($K:$P,ROW(),MATCH(AR$3,$K$2:$P$2,0))</f>
        <v>10</v>
      </c>
      <c r="AS814" s="19" cm="1">
        <f t="array" ref="AS814">INDEX($K:$P,ROW(),MATCH(AS$3,$K$2:$P$2,0))</f>
        <v>10</v>
      </c>
      <c r="AT814" s="19" cm="1">
        <f t="array" ref="AT814">INDEX($K:$P,ROW(),MATCH(AT$3,$K$2:$P$2,0))</f>
        <v>10</v>
      </c>
      <c r="AU814" s="19" cm="1">
        <f t="array" ref="AU814">INDEX($K:$P,ROW(),MATCH(AU$3,$K$2:$P$2,0))</f>
        <v>10</v>
      </c>
      <c r="AV814" s="19" cm="1">
        <f t="array" ref="AV814">INDEX($K:$P,ROW(),MATCH(AV$3,$K$2:$P$2,0))</f>
        <v>10</v>
      </c>
      <c r="AW814" s="19" cm="1">
        <f t="array" ref="AW814">INDEX($K:$P,ROW(),MATCH(AW$3,$K$2:$P$2,0))</f>
        <v>10</v>
      </c>
      <c r="AX814" s="19" cm="1">
        <f t="array" ref="AX814">INDEX($K:$P,ROW(),MATCH(AX$3,$K$2:$P$2,0))</f>
        <v>10</v>
      </c>
      <c r="AY814" s="19" cm="1">
        <f t="array" ref="AY814">INDEX($K:$P,ROW(),MATCH(AY$3,$K$2:$P$2,0))</f>
        <v>10</v>
      </c>
      <c r="AZ814" s="19" cm="1">
        <f t="array" ref="AZ814">INDEX($K:$P,ROW(),MATCH(AZ$3,$K$2:$P$2,0))</f>
        <v>10</v>
      </c>
      <c r="BA814" s="19" cm="1">
        <f t="array" ref="BA814">INDEX($K:$P,ROW(),MATCH(BA$3,$K$2:$P$2,0))</f>
        <v>10</v>
      </c>
      <c r="BB814" s="19" cm="1">
        <f t="array" ref="BB814">INDEX($K:$P,ROW(),MATCH(BB$3,$K$2:$P$2,0))</f>
        <v>10</v>
      </c>
      <c r="BC814" s="19" cm="1">
        <f t="array" ref="BC814">INDEX($K:$P,ROW(),MATCH(BC$3,$K$2:$P$2,0))</f>
        <v>10</v>
      </c>
      <c r="BD814" s="19" cm="1">
        <f t="array" ref="BD814">INDEX($K:$P,ROW(),MATCH(BD$3,$K$2:$P$2,0))</f>
        <v>10</v>
      </c>
      <c r="BE814" s="19" cm="1">
        <f t="array" ref="BE814">INDEX($K:$P,ROW(),MATCH(BE$3,$K$2:$P$2,0))</f>
        <v>10</v>
      </c>
      <c r="BF814" s="19" cm="1">
        <f t="array" ref="BF814">INDEX($K:$P,ROW(),MATCH(BF$3,$K$2:$P$2,0))</f>
        <v>10</v>
      </c>
      <c r="BG814" s="19" cm="1">
        <f t="array" ref="BG814">INDEX($K:$P,ROW(),MATCH(BG$3,$K$2:$P$2,0))</f>
        <v>10</v>
      </c>
      <c r="BH814" s="19" cm="1">
        <f t="array" ref="BH814">INDEX($K:$P,ROW(),MATCH(BH$3,$K$2:$P$2,0))</f>
        <v>10</v>
      </c>
      <c r="BI814" s="19" cm="1">
        <f t="array" ref="BI814">INDEX($K:$P,ROW(),MATCH(BI$3,$K$2:$P$2,0))</f>
        <v>10</v>
      </c>
      <c r="BJ814" s="19" cm="1">
        <f t="array" ref="BJ814">INDEX($K:$P,ROW(),MATCH(BJ$3,$K$2:$P$2,0))</f>
        <v>10</v>
      </c>
      <c r="BK814" s="19" cm="1">
        <f t="array" ref="BK814">INDEX($K:$P,ROW(),MATCH(BK$3,$K$2:$P$2,0))</f>
        <v>10</v>
      </c>
      <c r="BL814" s="19" cm="1">
        <f t="array" ref="BL814">INDEX($K:$P,ROW(),MATCH(BL$3,$K$2:$P$2,0))</f>
        <v>10</v>
      </c>
      <c r="BM814" s="19" cm="1">
        <f t="array" ref="BM814">INDEX($K:$P,ROW(),MATCH(BM$3,$K$2:$P$2,0))</f>
        <v>10</v>
      </c>
      <c r="BN814" s="19" cm="1">
        <f t="array" ref="BN814">INDEX($K:$P,ROW(),MATCH(BN$3,$K$2:$P$2,0))</f>
        <v>10</v>
      </c>
      <c r="BO814" s="19" cm="1">
        <f t="array" ref="BO814">INDEX($K:$P,ROW(),MATCH(BO$3,$K$2:$P$2,0))</f>
        <v>10</v>
      </c>
      <c r="BP814" s="19" cm="1">
        <f t="array" ref="BP814">INDEX($K:$P,ROW(),MATCH(BP$3,$K$2:$P$2,0))</f>
        <v>10</v>
      </c>
      <c r="BQ814" s="19" cm="1">
        <f t="array" ref="BQ814">INDEX($K:$P,ROW(),MATCH(BQ$3,$K$2:$P$2,0))</f>
        <v>10</v>
      </c>
      <c r="BR814" s="19" cm="1">
        <f t="array" ref="BR814">INDEX($K:$P,ROW(),MATCH(BR$3,$K$2:$P$2,0))</f>
        <v>10</v>
      </c>
      <c r="BS814" s="19" cm="1">
        <f t="array" ref="BS814">INDEX($K:$P,ROW(),MATCH(BS$3,$K$2:$P$2,0))</f>
        <v>10</v>
      </c>
      <c r="BT814" s="19" cm="1">
        <f t="array" ref="BT814">INDEX($K:$P,ROW(),MATCH(BT$3,$K$2:$P$2,0))</f>
        <v>10</v>
      </c>
      <c r="BU814" s="19" cm="1">
        <f t="array" ref="BU814">INDEX($K:$P,ROW(),MATCH(BU$3,$K$2:$P$2,0))</f>
        <v>10</v>
      </c>
      <c r="BV814" s="19" cm="1">
        <f t="array" ref="BV814">INDEX($K:$P,ROW(),MATCH(BV$3,$K$2:$P$2,0))</f>
        <v>10</v>
      </c>
      <c r="BW814" s="19" cm="1">
        <f t="array" ref="BW814">INDEX($K:$P,ROW(),MATCH(BW$3,$K$2:$P$2,0))</f>
        <v>10</v>
      </c>
      <c r="BX814" s="19" cm="1">
        <f t="array" ref="BX814">INDEX($K:$P,ROW(),MATCH(BX$3,$K$2:$P$2,0))</f>
        <v>10</v>
      </c>
      <c r="BY814" s="19" cm="1">
        <f t="array" ref="BY814">INDEX($K:$P,ROW(),MATCH(BY$3,$K$2:$P$2,0))</f>
        <v>10</v>
      </c>
      <c r="BZ814" s="19" cm="1">
        <f t="array" ref="BZ814">INDEX($K:$P,ROW(),MATCH(BZ$3,$K$2:$P$2,0))</f>
        <v>10</v>
      </c>
      <c r="CA814" s="19" cm="1">
        <f t="array" ref="CA814">INDEX($K:$P,ROW(),MATCH(CA$3,$K$2:$P$2,0))</f>
        <v>10</v>
      </c>
      <c r="CB814" s="19" cm="1">
        <f t="array" ref="CB814">INDEX($K:$P,ROW(),MATCH(CB$3,$K$2:$P$2,0))</f>
        <v>10</v>
      </c>
      <c r="CC814" s="19" cm="1">
        <f t="array" ref="CC814">INDEX($K:$P,ROW(),MATCH(CC$3,$K$2:$P$2,0))</f>
        <v>10</v>
      </c>
      <c r="CD814" s="19" cm="1">
        <f t="array" ref="CD814">INDEX($K:$P,ROW(),MATCH(CD$3,$K$2:$P$2,0))</f>
        <v>10</v>
      </c>
      <c r="CE814" s="19" cm="1">
        <f t="array" ref="CE814">INDEX($K:$P,ROW(),MATCH(CE$3,$K$2:$P$2,0))</f>
        <v>10</v>
      </c>
      <c r="CF814" s="19" cm="1">
        <f t="array" ref="CF814">INDEX($K:$P,ROW(),MATCH(CF$3,$K$2:$P$2,0))</f>
        <v>10</v>
      </c>
      <c r="CG814" s="19" cm="1">
        <f t="array" ref="CG814">INDEX($K:$P,ROW(),MATCH(CG$3,$K$2:$P$2,0))</f>
        <v>10</v>
      </c>
      <c r="CH814" s="19" cm="1">
        <f t="array" ref="CH814">INDEX($K:$P,ROW(),MATCH(CH$3,$K$2:$P$2,0))</f>
        <v>10</v>
      </c>
      <c r="CI814" s="19" cm="1">
        <f t="array" ref="CI814">INDEX($K:$P,ROW(),MATCH(CI$3,$K$2:$P$2,0))</f>
        <v>10</v>
      </c>
      <c r="CJ814" s="19" cm="1">
        <f t="array" ref="CJ814">INDEX($K:$P,ROW(),MATCH(CJ$3,$K$2:$P$2,0))</f>
        <v>10</v>
      </c>
      <c r="CK814" s="19" cm="1">
        <f t="array" ref="CK814">INDEX($K:$P,ROW(),MATCH(CK$3,$K$2:$P$2,0))</f>
        <v>10</v>
      </c>
      <c r="CL814" s="19" cm="1">
        <f t="array" ref="CL814">INDEX($K:$P,ROW(),MATCH(CL$3,$K$2:$P$2,0))</f>
        <v>10</v>
      </c>
      <c r="CM814" s="19" t="e" cm="1">
        <f t="array" ref="CM814">INDEX($K:$P,ROW(),MATCH(CM$3,$K$2:$P$2,0))</f>
        <v>#N/A</v>
      </c>
      <c r="CN814" s="19" t="e" cm="1">
        <f t="array" ref="CN814">INDEX($K:$P,ROW(),MATCH(CN$3,$K$2:$P$2,0))</f>
        <v>#N/A</v>
      </c>
      <c r="CO814" s="19" t="e" cm="1">
        <f t="array" ref="CO814">INDEX($K:$P,ROW(),MATCH(CO$3,$K$2:$P$2,0))</f>
        <v>#N/A</v>
      </c>
      <c r="CP814" s="19" t="e" cm="1">
        <f t="array" ref="CP814">INDEX($K:$P,ROW(),MATCH(CP$3,$K$2:$P$2,0))</f>
        <v>#N/A</v>
      </c>
      <c r="CQ814" s="19" t="e" cm="1">
        <f t="array" ref="CQ814">INDEX($K:$P,ROW(),MATCH(CQ$3,$K$2:$P$2,0))</f>
        <v>#N/A</v>
      </c>
      <c r="CR814" s="19" t="e" cm="1">
        <f t="array" ref="CR814">INDEX($K:$P,ROW(),MATCH(CR$3,$K$2:$P$2,0))</f>
        <v>#N/A</v>
      </c>
      <c r="CS814" s="19" t="e" cm="1">
        <f t="array" ref="CS814">INDEX($K:$P,ROW(),MATCH(CS$3,$K$2:$P$2,0))</f>
        <v>#N/A</v>
      </c>
      <c r="CT814" s="19" t="e" cm="1">
        <f t="array" ref="CT814">INDEX($K:$P,ROW(),MATCH(CT$3,$K$2:$P$2,0))</f>
        <v>#N/A</v>
      </c>
      <c r="CU814" s="19" t="e" cm="1">
        <f t="array" ref="CU814">INDEX($K:$P,ROW(),MATCH(CU$3,$K$2:$P$2,0))</f>
        <v>#N/A</v>
      </c>
      <c r="CV814" s="19" t="e" cm="1">
        <f t="array" ref="CV814">INDEX($K:$P,ROW(),MATCH(CV$3,$K$2:$P$2,0))</f>
        <v>#N/A</v>
      </c>
      <c r="CW814" s="19" t="e" cm="1">
        <f t="array" ref="CW814">INDEX($K:$P,ROW(),MATCH(CW$3,$K$2:$P$2,0))</f>
        <v>#N/A</v>
      </c>
      <c r="CX814" s="19" t="e" cm="1">
        <f t="array" ref="CX814">INDEX($K:$P,ROW(),MATCH(CX$3,$K$2:$P$2,0))</f>
        <v>#N/A</v>
      </c>
      <c r="CY814" s="19" t="e" cm="1">
        <f t="array" ref="CY814">INDEX($K:$P,ROW(),MATCH(CY$3,$K$2:$P$2,0))</f>
        <v>#N/A</v>
      </c>
      <c r="CZ814" s="19" t="e" cm="1">
        <f t="array" ref="CZ814">INDEX($K:$P,ROW(),MATCH(CZ$3,$K$2:$P$2,0))</f>
        <v>#N/A</v>
      </c>
      <c r="DA814" s="19" t="e" cm="1">
        <f t="array" ref="DA814">INDEX($K:$P,ROW(),MATCH(DA$3,$K$2:$P$2,0))</f>
        <v>#N/A</v>
      </c>
      <c r="DB814" s="19" t="e" cm="1">
        <f t="array" ref="DB814">INDEX($K:$P,ROW(),MATCH(DB$3,$K$2:$P$2,0))</f>
        <v>#N/A</v>
      </c>
      <c r="DC814" s="19" t="e" cm="1">
        <f t="array" ref="DC814">INDEX($K:$P,ROW(),MATCH(DC$3,$K$2:$P$2,0))</f>
        <v>#N/A</v>
      </c>
      <c r="DD814" s="19" t="e" cm="1">
        <f t="array" ref="DD814">INDEX($K:$P,ROW(),MATCH(DD$3,$K$2:$P$2,0))</f>
        <v>#N/A</v>
      </c>
      <c r="DE814" s="19" t="e" cm="1">
        <f t="array" ref="DE814">INDEX($K:$P,ROW(),MATCH(DE$3,$K$2:$P$2,0))</f>
        <v>#N/A</v>
      </c>
      <c r="DF814" s="19" t="e" cm="1">
        <f t="array" ref="DF814">INDEX($K:$P,ROW(),MATCH(DF$3,$K$2:$P$2,0))</f>
        <v>#N/A</v>
      </c>
      <c r="DG814" s="19" t="e" cm="1">
        <f t="array" ref="DG814">INDEX($K:$P,ROW(),MATCH(DG$3,$K$2:$P$2,0))</f>
        <v>#N/A</v>
      </c>
      <c r="DH814" s="19" t="e" cm="1">
        <f t="array" ref="DH814">INDEX($K:$P,ROW(),MATCH(DH$3,$K$2:$P$2,0))</f>
        <v>#N/A</v>
      </c>
      <c r="DI814" s="19" t="e" cm="1">
        <f t="array" ref="DI814">INDEX($K:$P,ROW(),MATCH(DI$3,$K$2:$P$2,0))</f>
        <v>#N/A</v>
      </c>
      <c r="DJ814" s="19" t="e" cm="1">
        <f t="array" ref="DJ814">INDEX($K:$P,ROW(),MATCH(DJ$3,$K$2:$P$2,0))</f>
        <v>#N/A</v>
      </c>
      <c r="DK814" s="19" t="e" cm="1">
        <f t="array" ref="DK814">INDEX($K:$P,ROW(),MATCH(DK$3,$K$2:$P$2,0))</f>
        <v>#N/A</v>
      </c>
      <c r="DL814" s="19" t="e" cm="1">
        <f t="array" ref="DL814">INDEX($K:$P,ROW(),MATCH(DL$3,$K$2:$P$2,0))</f>
        <v>#N/A</v>
      </c>
    </row>
    <row r="815" spans="4:116" x14ac:dyDescent="0.4">
      <c r="D815" t="s">
        <v>817</v>
      </c>
      <c r="E815" s="8" t="str">
        <f t="shared" si="1070"/>
        <v>815 LISTSALE-PV</v>
      </c>
      <c r="G815" s="145" t="s">
        <v>806</v>
      </c>
      <c r="H815" s="31"/>
      <c r="I815" s="73"/>
      <c r="J815" s="73"/>
      <c r="K815" s="18">
        <v>10</v>
      </c>
      <c r="L815" s="18">
        <v>10</v>
      </c>
      <c r="M815" s="18">
        <v>10</v>
      </c>
      <c r="N815" s="18">
        <v>10</v>
      </c>
      <c r="O815" s="18">
        <v>10</v>
      </c>
      <c r="P815" s="18">
        <v>10</v>
      </c>
      <c r="R815" s="33"/>
      <c r="S815" s="19" cm="1">
        <f t="array" ref="S815">INDEX($K:$P,ROW(),MATCH(S$3,$K$2:$P$2,0))</f>
        <v>10</v>
      </c>
      <c r="T815" s="19" cm="1">
        <f t="array" ref="T815">INDEX($K:$P,ROW(),MATCH(T$3,$K$2:$P$2,0))</f>
        <v>10</v>
      </c>
      <c r="U815" s="19" cm="1">
        <f t="array" ref="U815">INDEX($K:$P,ROW(),MATCH(U$3,$K$2:$P$2,0))</f>
        <v>10</v>
      </c>
      <c r="V815" s="19" cm="1">
        <f t="array" ref="V815">INDEX($K:$P,ROW(),MATCH(V$3,$K$2:$P$2,0))</f>
        <v>10</v>
      </c>
      <c r="W815" s="19" cm="1">
        <f t="array" ref="W815">INDEX($K:$P,ROW(),MATCH(W$3,$K$2:$P$2,0))</f>
        <v>10</v>
      </c>
      <c r="X815" s="19" cm="1">
        <f t="array" ref="X815">INDEX($K:$P,ROW(),MATCH(X$3,$K$2:$P$2,0))</f>
        <v>10</v>
      </c>
      <c r="Y815" s="19" cm="1">
        <f t="array" ref="Y815">INDEX($K:$P,ROW(),MATCH(Y$3,$K$2:$P$2,0))</f>
        <v>10</v>
      </c>
      <c r="Z815" s="19" cm="1">
        <f t="array" ref="Z815">INDEX($K:$P,ROW(),MATCH(Z$3,$K$2:$P$2,0))</f>
        <v>10</v>
      </c>
      <c r="AA815" s="19" cm="1">
        <f t="array" ref="AA815">INDEX($K:$P,ROW(),MATCH(AA$3,$K$2:$P$2,0))</f>
        <v>10</v>
      </c>
      <c r="AB815" s="19" cm="1">
        <f t="array" ref="AB815">INDEX($K:$P,ROW(),MATCH(AB$3,$K$2:$P$2,0))</f>
        <v>10</v>
      </c>
      <c r="AC815" s="19" cm="1">
        <f t="array" ref="AC815">INDEX($K:$P,ROW(),MATCH(AC$3,$K$2:$P$2,0))</f>
        <v>10</v>
      </c>
      <c r="AD815" s="19" cm="1">
        <f t="array" ref="AD815">INDEX($K:$P,ROW(),MATCH(AD$3,$K$2:$P$2,0))</f>
        <v>10</v>
      </c>
      <c r="AE815" s="19" cm="1">
        <f t="array" ref="AE815">INDEX($K:$P,ROW(),MATCH(AE$3,$K$2:$P$2,0))</f>
        <v>10</v>
      </c>
      <c r="AF815" s="19" cm="1">
        <f t="array" ref="AF815">INDEX($K:$P,ROW(),MATCH(AF$3,$K$2:$P$2,0))</f>
        <v>10</v>
      </c>
      <c r="AG815" s="19" cm="1">
        <f t="array" ref="AG815">INDEX($K:$P,ROW(),MATCH(AG$3,$K$2:$P$2,0))</f>
        <v>10</v>
      </c>
      <c r="AH815" s="19" cm="1">
        <f t="array" ref="AH815">INDEX($K:$P,ROW(),MATCH(AH$3,$K$2:$P$2,0))</f>
        <v>10</v>
      </c>
      <c r="AI815" s="19" cm="1">
        <f t="array" ref="AI815">INDEX($K:$P,ROW(),MATCH(AI$3,$K$2:$P$2,0))</f>
        <v>10</v>
      </c>
      <c r="AJ815" s="19" cm="1">
        <f t="array" ref="AJ815">INDEX($K:$P,ROW(),MATCH(AJ$3,$K$2:$P$2,0))</f>
        <v>10</v>
      </c>
      <c r="AK815" s="19" cm="1">
        <f t="array" ref="AK815">INDEX($K:$P,ROW(),MATCH(AK$3,$K$2:$P$2,0))</f>
        <v>10</v>
      </c>
      <c r="AL815" s="19" cm="1">
        <f t="array" ref="AL815">INDEX($K:$P,ROW(),MATCH(AL$3,$K$2:$P$2,0))</f>
        <v>10</v>
      </c>
      <c r="AM815" s="19" cm="1">
        <f t="array" ref="AM815">INDEX($K:$P,ROW(),MATCH(AM$3,$K$2:$P$2,0))</f>
        <v>10</v>
      </c>
      <c r="AN815" s="19" cm="1">
        <f t="array" ref="AN815">INDEX($K:$P,ROW(),MATCH(AN$3,$K$2:$P$2,0))</f>
        <v>10</v>
      </c>
      <c r="AO815" s="19" cm="1">
        <f t="array" ref="AO815">INDEX($K:$P,ROW(),MATCH(AO$3,$K$2:$P$2,0))</f>
        <v>10</v>
      </c>
      <c r="AP815" s="19" cm="1">
        <f t="array" ref="AP815">INDEX($K:$P,ROW(),MATCH(AP$3,$K$2:$P$2,0))</f>
        <v>10</v>
      </c>
      <c r="AQ815" s="19" cm="1">
        <f t="array" ref="AQ815">INDEX($K:$P,ROW(),MATCH(AQ$3,$K$2:$P$2,0))</f>
        <v>10</v>
      </c>
      <c r="AR815" s="19" cm="1">
        <f t="array" ref="AR815">INDEX($K:$P,ROW(),MATCH(AR$3,$K$2:$P$2,0))</f>
        <v>10</v>
      </c>
      <c r="AS815" s="19" cm="1">
        <f t="array" ref="AS815">INDEX($K:$P,ROW(),MATCH(AS$3,$K$2:$P$2,0))</f>
        <v>10</v>
      </c>
      <c r="AT815" s="19" cm="1">
        <f t="array" ref="AT815">INDEX($K:$P,ROW(),MATCH(AT$3,$K$2:$P$2,0))</f>
        <v>10</v>
      </c>
      <c r="AU815" s="19" cm="1">
        <f t="array" ref="AU815">INDEX($K:$P,ROW(),MATCH(AU$3,$K$2:$P$2,0))</f>
        <v>10</v>
      </c>
      <c r="AV815" s="19" cm="1">
        <f t="array" ref="AV815">INDEX($K:$P,ROW(),MATCH(AV$3,$K$2:$P$2,0))</f>
        <v>10</v>
      </c>
      <c r="AW815" s="19" cm="1">
        <f t="array" ref="AW815">INDEX($K:$P,ROW(),MATCH(AW$3,$K$2:$P$2,0))</f>
        <v>10</v>
      </c>
      <c r="AX815" s="19" cm="1">
        <f t="array" ref="AX815">INDEX($K:$P,ROW(),MATCH(AX$3,$K$2:$P$2,0))</f>
        <v>10</v>
      </c>
      <c r="AY815" s="19" cm="1">
        <f t="array" ref="AY815">INDEX($K:$P,ROW(),MATCH(AY$3,$K$2:$P$2,0))</f>
        <v>10</v>
      </c>
      <c r="AZ815" s="19" cm="1">
        <f t="array" ref="AZ815">INDEX($K:$P,ROW(),MATCH(AZ$3,$K$2:$P$2,0))</f>
        <v>10</v>
      </c>
      <c r="BA815" s="19" cm="1">
        <f t="array" ref="BA815">INDEX($K:$P,ROW(),MATCH(BA$3,$K$2:$P$2,0))</f>
        <v>10</v>
      </c>
      <c r="BB815" s="19" cm="1">
        <f t="array" ref="BB815">INDEX($K:$P,ROW(),MATCH(BB$3,$K$2:$P$2,0))</f>
        <v>10</v>
      </c>
      <c r="BC815" s="19" cm="1">
        <f t="array" ref="BC815">INDEX($K:$P,ROW(),MATCH(BC$3,$K$2:$P$2,0))</f>
        <v>10</v>
      </c>
      <c r="BD815" s="19" cm="1">
        <f t="array" ref="BD815">INDEX($K:$P,ROW(),MATCH(BD$3,$K$2:$P$2,0))</f>
        <v>10</v>
      </c>
      <c r="BE815" s="19" cm="1">
        <f t="array" ref="BE815">INDEX($K:$P,ROW(),MATCH(BE$3,$K$2:$P$2,0))</f>
        <v>10</v>
      </c>
      <c r="BF815" s="19" cm="1">
        <f t="array" ref="BF815">INDEX($K:$P,ROW(),MATCH(BF$3,$K$2:$P$2,0))</f>
        <v>10</v>
      </c>
      <c r="BG815" s="19" cm="1">
        <f t="array" ref="BG815">INDEX($K:$P,ROW(),MATCH(BG$3,$K$2:$P$2,0))</f>
        <v>10</v>
      </c>
      <c r="BH815" s="19" cm="1">
        <f t="array" ref="BH815">INDEX($K:$P,ROW(),MATCH(BH$3,$K$2:$P$2,0))</f>
        <v>10</v>
      </c>
      <c r="BI815" s="19" cm="1">
        <f t="array" ref="BI815">INDEX($K:$P,ROW(),MATCH(BI$3,$K$2:$P$2,0))</f>
        <v>10</v>
      </c>
      <c r="BJ815" s="19" cm="1">
        <f t="array" ref="BJ815">INDEX($K:$P,ROW(),MATCH(BJ$3,$K$2:$P$2,0))</f>
        <v>10</v>
      </c>
      <c r="BK815" s="19" cm="1">
        <f t="array" ref="BK815">INDEX($K:$P,ROW(),MATCH(BK$3,$K$2:$P$2,0))</f>
        <v>10</v>
      </c>
      <c r="BL815" s="19" cm="1">
        <f t="array" ref="BL815">INDEX($K:$P,ROW(),MATCH(BL$3,$K$2:$P$2,0))</f>
        <v>10</v>
      </c>
      <c r="BM815" s="19" cm="1">
        <f t="array" ref="BM815">INDEX($K:$P,ROW(),MATCH(BM$3,$K$2:$P$2,0))</f>
        <v>10</v>
      </c>
      <c r="BN815" s="19" cm="1">
        <f t="array" ref="BN815">INDEX($K:$P,ROW(),MATCH(BN$3,$K$2:$P$2,0))</f>
        <v>10</v>
      </c>
      <c r="BO815" s="19" cm="1">
        <f t="array" ref="BO815">INDEX($K:$P,ROW(),MATCH(BO$3,$K$2:$P$2,0))</f>
        <v>10</v>
      </c>
      <c r="BP815" s="19" cm="1">
        <f t="array" ref="BP815">INDEX($K:$P,ROW(),MATCH(BP$3,$K$2:$P$2,0))</f>
        <v>10</v>
      </c>
      <c r="BQ815" s="19" cm="1">
        <f t="array" ref="BQ815">INDEX($K:$P,ROW(),MATCH(BQ$3,$K$2:$P$2,0))</f>
        <v>10</v>
      </c>
      <c r="BR815" s="19" cm="1">
        <f t="array" ref="BR815">INDEX($K:$P,ROW(),MATCH(BR$3,$K$2:$P$2,0))</f>
        <v>10</v>
      </c>
      <c r="BS815" s="19" cm="1">
        <f t="array" ref="BS815">INDEX($K:$P,ROW(),MATCH(BS$3,$K$2:$P$2,0))</f>
        <v>10</v>
      </c>
      <c r="BT815" s="19" cm="1">
        <f t="array" ref="BT815">INDEX($K:$P,ROW(),MATCH(BT$3,$K$2:$P$2,0))</f>
        <v>10</v>
      </c>
      <c r="BU815" s="19" cm="1">
        <f t="array" ref="BU815">INDEX($K:$P,ROW(),MATCH(BU$3,$K$2:$P$2,0))</f>
        <v>10</v>
      </c>
      <c r="BV815" s="19" cm="1">
        <f t="array" ref="BV815">INDEX($K:$P,ROW(),MATCH(BV$3,$K$2:$P$2,0))</f>
        <v>10</v>
      </c>
      <c r="BW815" s="19" cm="1">
        <f t="array" ref="BW815">INDEX($K:$P,ROW(),MATCH(BW$3,$K$2:$P$2,0))</f>
        <v>10</v>
      </c>
      <c r="BX815" s="19" cm="1">
        <f t="array" ref="BX815">INDEX($K:$P,ROW(),MATCH(BX$3,$K$2:$P$2,0))</f>
        <v>10</v>
      </c>
      <c r="BY815" s="19" cm="1">
        <f t="array" ref="BY815">INDEX($K:$P,ROW(),MATCH(BY$3,$K$2:$P$2,0))</f>
        <v>10</v>
      </c>
      <c r="BZ815" s="19" cm="1">
        <f t="array" ref="BZ815">INDEX($K:$P,ROW(),MATCH(BZ$3,$K$2:$P$2,0))</f>
        <v>10</v>
      </c>
      <c r="CA815" s="19" cm="1">
        <f t="array" ref="CA815">INDEX($K:$P,ROW(),MATCH(CA$3,$K$2:$P$2,0))</f>
        <v>10</v>
      </c>
      <c r="CB815" s="19" cm="1">
        <f t="array" ref="CB815">INDEX($K:$P,ROW(),MATCH(CB$3,$K$2:$P$2,0))</f>
        <v>10</v>
      </c>
      <c r="CC815" s="19" cm="1">
        <f t="array" ref="CC815">INDEX($K:$P,ROW(),MATCH(CC$3,$K$2:$P$2,0))</f>
        <v>10</v>
      </c>
      <c r="CD815" s="19" cm="1">
        <f t="array" ref="CD815">INDEX($K:$P,ROW(),MATCH(CD$3,$K$2:$P$2,0))</f>
        <v>10</v>
      </c>
      <c r="CE815" s="19" cm="1">
        <f t="array" ref="CE815">INDEX($K:$P,ROW(),MATCH(CE$3,$K$2:$P$2,0))</f>
        <v>10</v>
      </c>
      <c r="CF815" s="19" cm="1">
        <f t="array" ref="CF815">INDEX($K:$P,ROW(),MATCH(CF$3,$K$2:$P$2,0))</f>
        <v>10</v>
      </c>
      <c r="CG815" s="19" cm="1">
        <f t="array" ref="CG815">INDEX($K:$P,ROW(),MATCH(CG$3,$K$2:$P$2,0))</f>
        <v>10</v>
      </c>
      <c r="CH815" s="19" cm="1">
        <f t="array" ref="CH815">INDEX($K:$P,ROW(),MATCH(CH$3,$K$2:$P$2,0))</f>
        <v>10</v>
      </c>
      <c r="CI815" s="19" cm="1">
        <f t="array" ref="CI815">INDEX($K:$P,ROW(),MATCH(CI$3,$K$2:$P$2,0))</f>
        <v>10</v>
      </c>
      <c r="CJ815" s="19" cm="1">
        <f t="array" ref="CJ815">INDEX($K:$P,ROW(),MATCH(CJ$3,$K$2:$P$2,0))</f>
        <v>10</v>
      </c>
      <c r="CK815" s="19" cm="1">
        <f t="array" ref="CK815">INDEX($K:$P,ROW(),MATCH(CK$3,$K$2:$P$2,0))</f>
        <v>10</v>
      </c>
      <c r="CL815" s="19" cm="1">
        <f t="array" ref="CL815">INDEX($K:$P,ROW(),MATCH(CL$3,$K$2:$P$2,0))</f>
        <v>10</v>
      </c>
      <c r="CM815" s="19" t="e" cm="1">
        <f t="array" ref="CM815">INDEX($K:$P,ROW(),MATCH(CM$3,$K$2:$P$2,0))</f>
        <v>#N/A</v>
      </c>
      <c r="CN815" s="19" t="e" cm="1">
        <f t="array" ref="CN815">INDEX($K:$P,ROW(),MATCH(CN$3,$K$2:$P$2,0))</f>
        <v>#N/A</v>
      </c>
      <c r="CO815" s="19" t="e" cm="1">
        <f t="array" ref="CO815">INDEX($K:$P,ROW(),MATCH(CO$3,$K$2:$P$2,0))</f>
        <v>#N/A</v>
      </c>
      <c r="CP815" s="19" t="e" cm="1">
        <f t="array" ref="CP815">INDEX($K:$P,ROW(),MATCH(CP$3,$K$2:$P$2,0))</f>
        <v>#N/A</v>
      </c>
      <c r="CQ815" s="19" t="e" cm="1">
        <f t="array" ref="CQ815">INDEX($K:$P,ROW(),MATCH(CQ$3,$K$2:$P$2,0))</f>
        <v>#N/A</v>
      </c>
      <c r="CR815" s="19" t="e" cm="1">
        <f t="array" ref="CR815">INDEX($K:$P,ROW(),MATCH(CR$3,$K$2:$P$2,0))</f>
        <v>#N/A</v>
      </c>
      <c r="CS815" s="19" t="e" cm="1">
        <f t="array" ref="CS815">INDEX($K:$P,ROW(),MATCH(CS$3,$K$2:$P$2,0))</f>
        <v>#N/A</v>
      </c>
      <c r="CT815" s="19" t="e" cm="1">
        <f t="array" ref="CT815">INDEX($K:$P,ROW(),MATCH(CT$3,$K$2:$P$2,0))</f>
        <v>#N/A</v>
      </c>
      <c r="CU815" s="19" t="e" cm="1">
        <f t="array" ref="CU815">INDEX($K:$P,ROW(),MATCH(CU$3,$K$2:$P$2,0))</f>
        <v>#N/A</v>
      </c>
      <c r="CV815" s="19" t="e" cm="1">
        <f t="array" ref="CV815">INDEX($K:$P,ROW(),MATCH(CV$3,$K$2:$P$2,0))</f>
        <v>#N/A</v>
      </c>
      <c r="CW815" s="19" t="e" cm="1">
        <f t="array" ref="CW815">INDEX($K:$P,ROW(),MATCH(CW$3,$K$2:$P$2,0))</f>
        <v>#N/A</v>
      </c>
      <c r="CX815" s="19" t="e" cm="1">
        <f t="array" ref="CX815">INDEX($K:$P,ROW(),MATCH(CX$3,$K$2:$P$2,0))</f>
        <v>#N/A</v>
      </c>
      <c r="CY815" s="19" t="e" cm="1">
        <f t="array" ref="CY815">INDEX($K:$P,ROW(),MATCH(CY$3,$K$2:$P$2,0))</f>
        <v>#N/A</v>
      </c>
      <c r="CZ815" s="19" t="e" cm="1">
        <f t="array" ref="CZ815">INDEX($K:$P,ROW(),MATCH(CZ$3,$K$2:$P$2,0))</f>
        <v>#N/A</v>
      </c>
      <c r="DA815" s="19" t="e" cm="1">
        <f t="array" ref="DA815">INDEX($K:$P,ROW(),MATCH(DA$3,$K$2:$P$2,0))</f>
        <v>#N/A</v>
      </c>
      <c r="DB815" s="19" t="e" cm="1">
        <f t="array" ref="DB815">INDEX($K:$P,ROW(),MATCH(DB$3,$K$2:$P$2,0))</f>
        <v>#N/A</v>
      </c>
      <c r="DC815" s="19" t="e" cm="1">
        <f t="array" ref="DC815">INDEX($K:$P,ROW(),MATCH(DC$3,$K$2:$P$2,0))</f>
        <v>#N/A</v>
      </c>
      <c r="DD815" s="19" t="e" cm="1">
        <f t="array" ref="DD815">INDEX($K:$P,ROW(),MATCH(DD$3,$K$2:$P$2,0))</f>
        <v>#N/A</v>
      </c>
      <c r="DE815" s="19" t="e" cm="1">
        <f t="array" ref="DE815">INDEX($K:$P,ROW(),MATCH(DE$3,$K$2:$P$2,0))</f>
        <v>#N/A</v>
      </c>
      <c r="DF815" s="19" t="e" cm="1">
        <f t="array" ref="DF815">INDEX($K:$P,ROW(),MATCH(DF$3,$K$2:$P$2,0))</f>
        <v>#N/A</v>
      </c>
      <c r="DG815" s="19" t="e" cm="1">
        <f t="array" ref="DG815">INDEX($K:$P,ROW(),MATCH(DG$3,$K$2:$P$2,0))</f>
        <v>#N/A</v>
      </c>
      <c r="DH815" s="19" t="e" cm="1">
        <f t="array" ref="DH815">INDEX($K:$P,ROW(),MATCH(DH$3,$K$2:$P$2,0))</f>
        <v>#N/A</v>
      </c>
      <c r="DI815" s="19" t="e" cm="1">
        <f t="array" ref="DI815">INDEX($K:$P,ROW(),MATCH(DI$3,$K$2:$P$2,0))</f>
        <v>#N/A</v>
      </c>
      <c r="DJ815" s="19" t="e" cm="1">
        <f t="array" ref="DJ815">INDEX($K:$P,ROW(),MATCH(DJ$3,$K$2:$P$2,0))</f>
        <v>#N/A</v>
      </c>
      <c r="DK815" s="19" t="e" cm="1">
        <f t="array" ref="DK815">INDEX($K:$P,ROW(),MATCH(DK$3,$K$2:$P$2,0))</f>
        <v>#N/A</v>
      </c>
      <c r="DL815" s="19" t="e" cm="1">
        <f t="array" ref="DL815">INDEX($K:$P,ROW(),MATCH(DL$3,$K$2:$P$2,0))</f>
        <v>#N/A</v>
      </c>
    </row>
    <row r="816" spans="4:116" x14ac:dyDescent="0.4">
      <c r="D816" t="s">
        <v>817</v>
      </c>
      <c r="E816" s="8" t="str">
        <f t="shared" si="1070"/>
        <v>816 LISTSALE-PV</v>
      </c>
      <c r="G816" s="145" t="s">
        <v>807</v>
      </c>
      <c r="H816" s="31"/>
      <c r="I816" s="73"/>
      <c r="J816" s="73"/>
      <c r="K816" s="18">
        <v>10</v>
      </c>
      <c r="L816" s="18">
        <v>10</v>
      </c>
      <c r="M816" s="18">
        <v>10</v>
      </c>
      <c r="N816" s="18">
        <v>10</v>
      </c>
      <c r="O816" s="18">
        <v>10</v>
      </c>
      <c r="P816" s="18">
        <v>10</v>
      </c>
      <c r="R816" s="33"/>
      <c r="S816" s="19" cm="1">
        <f t="array" ref="S816">INDEX($K:$P,ROW(),MATCH(S$3,$K$2:$P$2,0))</f>
        <v>10</v>
      </c>
      <c r="T816" s="19" cm="1">
        <f t="array" ref="T816">INDEX($K:$P,ROW(),MATCH(T$3,$K$2:$P$2,0))</f>
        <v>10</v>
      </c>
      <c r="U816" s="19" cm="1">
        <f t="array" ref="U816">INDEX($K:$P,ROW(),MATCH(U$3,$K$2:$P$2,0))</f>
        <v>10</v>
      </c>
      <c r="V816" s="19" cm="1">
        <f t="array" ref="V816">INDEX($K:$P,ROW(),MATCH(V$3,$K$2:$P$2,0))</f>
        <v>10</v>
      </c>
      <c r="W816" s="19" cm="1">
        <f t="array" ref="W816">INDEX($K:$P,ROW(),MATCH(W$3,$K$2:$P$2,0))</f>
        <v>10</v>
      </c>
      <c r="X816" s="19" cm="1">
        <f t="array" ref="X816">INDEX($K:$P,ROW(),MATCH(X$3,$K$2:$P$2,0))</f>
        <v>10</v>
      </c>
      <c r="Y816" s="19" cm="1">
        <f t="array" ref="Y816">INDEX($K:$P,ROW(),MATCH(Y$3,$K$2:$P$2,0))</f>
        <v>10</v>
      </c>
      <c r="Z816" s="19" cm="1">
        <f t="array" ref="Z816">INDEX($K:$P,ROW(),MATCH(Z$3,$K$2:$P$2,0))</f>
        <v>10</v>
      </c>
      <c r="AA816" s="19" cm="1">
        <f t="array" ref="AA816">INDEX($K:$P,ROW(),MATCH(AA$3,$K$2:$P$2,0))</f>
        <v>10</v>
      </c>
      <c r="AB816" s="19" cm="1">
        <f t="array" ref="AB816">INDEX($K:$P,ROW(),MATCH(AB$3,$K$2:$P$2,0))</f>
        <v>10</v>
      </c>
      <c r="AC816" s="19" cm="1">
        <f t="array" ref="AC816">INDEX($K:$P,ROW(),MATCH(AC$3,$K$2:$P$2,0))</f>
        <v>10</v>
      </c>
      <c r="AD816" s="19" cm="1">
        <f t="array" ref="AD816">INDEX($K:$P,ROW(),MATCH(AD$3,$K$2:$P$2,0))</f>
        <v>10</v>
      </c>
      <c r="AE816" s="19" cm="1">
        <f t="array" ref="AE816">INDEX($K:$P,ROW(),MATCH(AE$3,$K$2:$P$2,0))</f>
        <v>10</v>
      </c>
      <c r="AF816" s="19" cm="1">
        <f t="array" ref="AF816">INDEX($K:$P,ROW(),MATCH(AF$3,$K$2:$P$2,0))</f>
        <v>10</v>
      </c>
      <c r="AG816" s="19" cm="1">
        <f t="array" ref="AG816">INDEX($K:$P,ROW(),MATCH(AG$3,$K$2:$P$2,0))</f>
        <v>10</v>
      </c>
      <c r="AH816" s="19" cm="1">
        <f t="array" ref="AH816">INDEX($K:$P,ROW(),MATCH(AH$3,$K$2:$P$2,0))</f>
        <v>10</v>
      </c>
      <c r="AI816" s="19" cm="1">
        <f t="array" ref="AI816">INDEX($K:$P,ROW(),MATCH(AI$3,$K$2:$P$2,0))</f>
        <v>10</v>
      </c>
      <c r="AJ816" s="19" cm="1">
        <f t="array" ref="AJ816">INDEX($K:$P,ROW(),MATCH(AJ$3,$K$2:$P$2,0))</f>
        <v>10</v>
      </c>
      <c r="AK816" s="19" cm="1">
        <f t="array" ref="AK816">INDEX($K:$P,ROW(),MATCH(AK$3,$K$2:$P$2,0))</f>
        <v>10</v>
      </c>
      <c r="AL816" s="19" cm="1">
        <f t="array" ref="AL816">INDEX($K:$P,ROW(),MATCH(AL$3,$K$2:$P$2,0))</f>
        <v>10</v>
      </c>
      <c r="AM816" s="19" cm="1">
        <f t="array" ref="AM816">INDEX($K:$P,ROW(),MATCH(AM$3,$K$2:$P$2,0))</f>
        <v>10</v>
      </c>
      <c r="AN816" s="19" cm="1">
        <f t="array" ref="AN816">INDEX($K:$P,ROW(),MATCH(AN$3,$K$2:$P$2,0))</f>
        <v>10</v>
      </c>
      <c r="AO816" s="19" cm="1">
        <f t="array" ref="AO816">INDEX($K:$P,ROW(),MATCH(AO$3,$K$2:$P$2,0))</f>
        <v>10</v>
      </c>
      <c r="AP816" s="19" cm="1">
        <f t="array" ref="AP816">INDEX($K:$P,ROW(),MATCH(AP$3,$K$2:$P$2,0))</f>
        <v>10</v>
      </c>
      <c r="AQ816" s="19" cm="1">
        <f t="array" ref="AQ816">INDEX($K:$P,ROW(),MATCH(AQ$3,$K$2:$P$2,0))</f>
        <v>10</v>
      </c>
      <c r="AR816" s="19" cm="1">
        <f t="array" ref="AR816">INDEX($K:$P,ROW(),MATCH(AR$3,$K$2:$P$2,0))</f>
        <v>10</v>
      </c>
      <c r="AS816" s="19" cm="1">
        <f t="array" ref="AS816">INDEX($K:$P,ROW(),MATCH(AS$3,$K$2:$P$2,0))</f>
        <v>10</v>
      </c>
      <c r="AT816" s="19" cm="1">
        <f t="array" ref="AT816">INDEX($K:$P,ROW(),MATCH(AT$3,$K$2:$P$2,0))</f>
        <v>10</v>
      </c>
      <c r="AU816" s="19" cm="1">
        <f t="array" ref="AU816">INDEX($K:$P,ROW(),MATCH(AU$3,$K$2:$P$2,0))</f>
        <v>10</v>
      </c>
      <c r="AV816" s="19" cm="1">
        <f t="array" ref="AV816">INDEX($K:$P,ROW(),MATCH(AV$3,$K$2:$P$2,0))</f>
        <v>10</v>
      </c>
      <c r="AW816" s="19" cm="1">
        <f t="array" ref="AW816">INDEX($K:$P,ROW(),MATCH(AW$3,$K$2:$P$2,0))</f>
        <v>10</v>
      </c>
      <c r="AX816" s="19" cm="1">
        <f t="array" ref="AX816">INDEX($K:$P,ROW(),MATCH(AX$3,$K$2:$P$2,0))</f>
        <v>10</v>
      </c>
      <c r="AY816" s="19" cm="1">
        <f t="array" ref="AY816">INDEX($K:$P,ROW(),MATCH(AY$3,$K$2:$P$2,0))</f>
        <v>10</v>
      </c>
      <c r="AZ816" s="19" cm="1">
        <f t="array" ref="AZ816">INDEX($K:$P,ROW(),MATCH(AZ$3,$K$2:$P$2,0))</f>
        <v>10</v>
      </c>
      <c r="BA816" s="19" cm="1">
        <f t="array" ref="BA816">INDEX($K:$P,ROW(),MATCH(BA$3,$K$2:$P$2,0))</f>
        <v>10</v>
      </c>
      <c r="BB816" s="19" cm="1">
        <f t="array" ref="BB816">INDEX($K:$P,ROW(),MATCH(BB$3,$K$2:$P$2,0))</f>
        <v>10</v>
      </c>
      <c r="BC816" s="19" cm="1">
        <f t="array" ref="BC816">INDEX($K:$P,ROW(),MATCH(BC$3,$K$2:$P$2,0))</f>
        <v>10</v>
      </c>
      <c r="BD816" s="19" cm="1">
        <f t="array" ref="BD816">INDEX($K:$P,ROW(),MATCH(BD$3,$K$2:$P$2,0))</f>
        <v>10</v>
      </c>
      <c r="BE816" s="19" cm="1">
        <f t="array" ref="BE816">INDEX($K:$P,ROW(),MATCH(BE$3,$K$2:$P$2,0))</f>
        <v>10</v>
      </c>
      <c r="BF816" s="19" cm="1">
        <f t="array" ref="BF816">INDEX($K:$P,ROW(),MATCH(BF$3,$K$2:$P$2,0))</f>
        <v>10</v>
      </c>
      <c r="BG816" s="19" cm="1">
        <f t="array" ref="BG816">INDEX($K:$P,ROW(),MATCH(BG$3,$K$2:$P$2,0))</f>
        <v>10</v>
      </c>
      <c r="BH816" s="19" cm="1">
        <f t="array" ref="BH816">INDEX($K:$P,ROW(),MATCH(BH$3,$K$2:$P$2,0))</f>
        <v>10</v>
      </c>
      <c r="BI816" s="19" cm="1">
        <f t="array" ref="BI816">INDEX($K:$P,ROW(),MATCH(BI$3,$K$2:$P$2,0))</f>
        <v>10</v>
      </c>
      <c r="BJ816" s="19" cm="1">
        <f t="array" ref="BJ816">INDEX($K:$P,ROW(),MATCH(BJ$3,$K$2:$P$2,0))</f>
        <v>10</v>
      </c>
      <c r="BK816" s="19" cm="1">
        <f t="array" ref="BK816">INDEX($K:$P,ROW(),MATCH(BK$3,$K$2:$P$2,0))</f>
        <v>10</v>
      </c>
      <c r="BL816" s="19" cm="1">
        <f t="array" ref="BL816">INDEX($K:$P,ROW(),MATCH(BL$3,$K$2:$P$2,0))</f>
        <v>10</v>
      </c>
      <c r="BM816" s="19" cm="1">
        <f t="array" ref="BM816">INDEX($K:$P,ROW(),MATCH(BM$3,$K$2:$P$2,0))</f>
        <v>10</v>
      </c>
      <c r="BN816" s="19" cm="1">
        <f t="array" ref="BN816">INDEX($K:$P,ROW(),MATCH(BN$3,$K$2:$P$2,0))</f>
        <v>10</v>
      </c>
      <c r="BO816" s="19" cm="1">
        <f t="array" ref="BO816">INDEX($K:$P,ROW(),MATCH(BO$3,$K$2:$P$2,0))</f>
        <v>10</v>
      </c>
      <c r="BP816" s="19" cm="1">
        <f t="array" ref="BP816">INDEX($K:$P,ROW(),MATCH(BP$3,$K$2:$P$2,0))</f>
        <v>10</v>
      </c>
      <c r="BQ816" s="19" cm="1">
        <f t="array" ref="BQ816">INDEX($K:$P,ROW(),MATCH(BQ$3,$K$2:$P$2,0))</f>
        <v>10</v>
      </c>
      <c r="BR816" s="19" cm="1">
        <f t="array" ref="BR816">INDEX($K:$P,ROW(),MATCH(BR$3,$K$2:$P$2,0))</f>
        <v>10</v>
      </c>
      <c r="BS816" s="19" cm="1">
        <f t="array" ref="BS816">INDEX($K:$P,ROW(),MATCH(BS$3,$K$2:$P$2,0))</f>
        <v>10</v>
      </c>
      <c r="BT816" s="19" cm="1">
        <f t="array" ref="BT816">INDEX($K:$P,ROW(),MATCH(BT$3,$K$2:$P$2,0))</f>
        <v>10</v>
      </c>
      <c r="BU816" s="19" cm="1">
        <f t="array" ref="BU816">INDEX($K:$P,ROW(),MATCH(BU$3,$K$2:$P$2,0))</f>
        <v>10</v>
      </c>
      <c r="BV816" s="19" cm="1">
        <f t="array" ref="BV816">INDEX($K:$P,ROW(),MATCH(BV$3,$K$2:$P$2,0))</f>
        <v>10</v>
      </c>
      <c r="BW816" s="19" cm="1">
        <f t="array" ref="BW816">INDEX($K:$P,ROW(),MATCH(BW$3,$K$2:$P$2,0))</f>
        <v>10</v>
      </c>
      <c r="BX816" s="19" cm="1">
        <f t="array" ref="BX816">INDEX($K:$P,ROW(),MATCH(BX$3,$K$2:$P$2,0))</f>
        <v>10</v>
      </c>
      <c r="BY816" s="19" cm="1">
        <f t="array" ref="BY816">INDEX($K:$P,ROW(),MATCH(BY$3,$K$2:$P$2,0))</f>
        <v>10</v>
      </c>
      <c r="BZ816" s="19" cm="1">
        <f t="array" ref="BZ816">INDEX($K:$P,ROW(),MATCH(BZ$3,$K$2:$P$2,0))</f>
        <v>10</v>
      </c>
      <c r="CA816" s="19" cm="1">
        <f t="array" ref="CA816">INDEX($K:$P,ROW(),MATCH(CA$3,$K$2:$P$2,0))</f>
        <v>10</v>
      </c>
      <c r="CB816" s="19" cm="1">
        <f t="array" ref="CB816">INDEX($K:$P,ROW(),MATCH(CB$3,$K$2:$P$2,0))</f>
        <v>10</v>
      </c>
      <c r="CC816" s="19" cm="1">
        <f t="array" ref="CC816">INDEX($K:$P,ROW(),MATCH(CC$3,$K$2:$P$2,0))</f>
        <v>10</v>
      </c>
      <c r="CD816" s="19" cm="1">
        <f t="array" ref="CD816">INDEX($K:$P,ROW(),MATCH(CD$3,$K$2:$P$2,0))</f>
        <v>10</v>
      </c>
      <c r="CE816" s="19" cm="1">
        <f t="array" ref="CE816">INDEX($K:$P,ROW(),MATCH(CE$3,$K$2:$P$2,0))</f>
        <v>10</v>
      </c>
      <c r="CF816" s="19" cm="1">
        <f t="array" ref="CF816">INDEX($K:$P,ROW(),MATCH(CF$3,$K$2:$P$2,0))</f>
        <v>10</v>
      </c>
      <c r="CG816" s="19" cm="1">
        <f t="array" ref="CG816">INDEX($K:$P,ROW(),MATCH(CG$3,$K$2:$P$2,0))</f>
        <v>10</v>
      </c>
      <c r="CH816" s="19" cm="1">
        <f t="array" ref="CH816">INDEX($K:$P,ROW(),MATCH(CH$3,$K$2:$P$2,0))</f>
        <v>10</v>
      </c>
      <c r="CI816" s="19" cm="1">
        <f t="array" ref="CI816">INDEX($K:$P,ROW(),MATCH(CI$3,$K$2:$P$2,0))</f>
        <v>10</v>
      </c>
      <c r="CJ816" s="19" cm="1">
        <f t="array" ref="CJ816">INDEX($K:$P,ROW(),MATCH(CJ$3,$K$2:$P$2,0))</f>
        <v>10</v>
      </c>
      <c r="CK816" s="19" cm="1">
        <f t="array" ref="CK816">INDEX($K:$P,ROW(),MATCH(CK$3,$K$2:$P$2,0))</f>
        <v>10</v>
      </c>
      <c r="CL816" s="19" cm="1">
        <f t="array" ref="CL816">INDEX($K:$P,ROW(),MATCH(CL$3,$K$2:$P$2,0))</f>
        <v>10</v>
      </c>
      <c r="CM816" s="19" t="e" cm="1">
        <f t="array" ref="CM816">INDEX($K:$P,ROW(),MATCH(CM$3,$K$2:$P$2,0))</f>
        <v>#N/A</v>
      </c>
      <c r="CN816" s="19" t="e" cm="1">
        <f t="array" ref="CN816">INDEX($K:$P,ROW(),MATCH(CN$3,$K$2:$P$2,0))</f>
        <v>#N/A</v>
      </c>
      <c r="CO816" s="19" t="e" cm="1">
        <f t="array" ref="CO816">INDEX($K:$P,ROW(),MATCH(CO$3,$K$2:$P$2,0))</f>
        <v>#N/A</v>
      </c>
      <c r="CP816" s="19" t="e" cm="1">
        <f t="array" ref="CP816">INDEX($K:$P,ROW(),MATCH(CP$3,$K$2:$P$2,0))</f>
        <v>#N/A</v>
      </c>
      <c r="CQ816" s="19" t="e" cm="1">
        <f t="array" ref="CQ816">INDEX($K:$P,ROW(),MATCH(CQ$3,$K$2:$P$2,0))</f>
        <v>#N/A</v>
      </c>
      <c r="CR816" s="19" t="e" cm="1">
        <f t="array" ref="CR816">INDEX($K:$P,ROW(),MATCH(CR$3,$K$2:$P$2,0))</f>
        <v>#N/A</v>
      </c>
      <c r="CS816" s="19" t="e" cm="1">
        <f t="array" ref="CS816">INDEX($K:$P,ROW(),MATCH(CS$3,$K$2:$P$2,0))</f>
        <v>#N/A</v>
      </c>
      <c r="CT816" s="19" t="e" cm="1">
        <f t="array" ref="CT816">INDEX($K:$P,ROW(),MATCH(CT$3,$K$2:$P$2,0))</f>
        <v>#N/A</v>
      </c>
      <c r="CU816" s="19" t="e" cm="1">
        <f t="array" ref="CU816">INDEX($K:$P,ROW(),MATCH(CU$3,$K$2:$P$2,0))</f>
        <v>#N/A</v>
      </c>
      <c r="CV816" s="19" t="e" cm="1">
        <f t="array" ref="CV816">INDEX($K:$P,ROW(),MATCH(CV$3,$K$2:$P$2,0))</f>
        <v>#N/A</v>
      </c>
      <c r="CW816" s="19" t="e" cm="1">
        <f t="array" ref="CW816">INDEX($K:$P,ROW(),MATCH(CW$3,$K$2:$P$2,0))</f>
        <v>#N/A</v>
      </c>
      <c r="CX816" s="19" t="e" cm="1">
        <f t="array" ref="CX816">INDEX($K:$P,ROW(),MATCH(CX$3,$K$2:$P$2,0))</f>
        <v>#N/A</v>
      </c>
      <c r="CY816" s="19" t="e" cm="1">
        <f t="array" ref="CY816">INDEX($K:$P,ROW(),MATCH(CY$3,$K$2:$P$2,0))</f>
        <v>#N/A</v>
      </c>
      <c r="CZ816" s="19" t="e" cm="1">
        <f t="array" ref="CZ816">INDEX($K:$P,ROW(),MATCH(CZ$3,$K$2:$P$2,0))</f>
        <v>#N/A</v>
      </c>
      <c r="DA816" s="19" t="e" cm="1">
        <f t="array" ref="DA816">INDEX($K:$P,ROW(),MATCH(DA$3,$K$2:$P$2,0))</f>
        <v>#N/A</v>
      </c>
      <c r="DB816" s="19" t="e" cm="1">
        <f t="array" ref="DB816">INDEX($K:$P,ROW(),MATCH(DB$3,$K$2:$P$2,0))</f>
        <v>#N/A</v>
      </c>
      <c r="DC816" s="19" t="e" cm="1">
        <f t="array" ref="DC816">INDEX($K:$P,ROW(),MATCH(DC$3,$K$2:$P$2,0))</f>
        <v>#N/A</v>
      </c>
      <c r="DD816" s="19" t="e" cm="1">
        <f t="array" ref="DD816">INDEX($K:$P,ROW(),MATCH(DD$3,$K$2:$P$2,0))</f>
        <v>#N/A</v>
      </c>
      <c r="DE816" s="19" t="e" cm="1">
        <f t="array" ref="DE816">INDEX($K:$P,ROW(),MATCH(DE$3,$K$2:$P$2,0))</f>
        <v>#N/A</v>
      </c>
      <c r="DF816" s="19" t="e" cm="1">
        <f t="array" ref="DF816">INDEX($K:$P,ROW(),MATCH(DF$3,$K$2:$P$2,0))</f>
        <v>#N/A</v>
      </c>
      <c r="DG816" s="19" t="e" cm="1">
        <f t="array" ref="DG816">INDEX($K:$P,ROW(),MATCH(DG$3,$K$2:$P$2,0))</f>
        <v>#N/A</v>
      </c>
      <c r="DH816" s="19" t="e" cm="1">
        <f t="array" ref="DH816">INDEX($K:$P,ROW(),MATCH(DH$3,$K$2:$P$2,0))</f>
        <v>#N/A</v>
      </c>
      <c r="DI816" s="19" t="e" cm="1">
        <f t="array" ref="DI816">INDEX($K:$P,ROW(),MATCH(DI$3,$K$2:$P$2,0))</f>
        <v>#N/A</v>
      </c>
      <c r="DJ816" s="19" t="e" cm="1">
        <f t="array" ref="DJ816">INDEX($K:$P,ROW(),MATCH(DJ$3,$K$2:$P$2,0))</f>
        <v>#N/A</v>
      </c>
      <c r="DK816" s="19" t="e" cm="1">
        <f t="array" ref="DK816">INDEX($K:$P,ROW(),MATCH(DK$3,$K$2:$P$2,0))</f>
        <v>#N/A</v>
      </c>
      <c r="DL816" s="19" t="e" cm="1">
        <f t="array" ref="DL816">INDEX($K:$P,ROW(),MATCH(DL$3,$K$2:$P$2,0))</f>
        <v>#N/A</v>
      </c>
    </row>
    <row r="817" spans="1:116" x14ac:dyDescent="0.4">
      <c r="D817" t="s">
        <v>817</v>
      </c>
      <c r="E817" s="8" t="str">
        <f t="shared" si="1070"/>
        <v>817 LISTSALE-PV</v>
      </c>
      <c r="G817" s="145" t="s">
        <v>808</v>
      </c>
      <c r="H817" s="31"/>
      <c r="I817" s="73"/>
      <c r="J817" s="73"/>
      <c r="K817" s="18">
        <v>10</v>
      </c>
      <c r="L817" s="18">
        <v>10</v>
      </c>
      <c r="M817" s="18">
        <v>10</v>
      </c>
      <c r="N817" s="18">
        <v>10</v>
      </c>
      <c r="O817" s="18">
        <v>10</v>
      </c>
      <c r="P817" s="18">
        <v>10</v>
      </c>
      <c r="R817" s="33"/>
      <c r="S817" s="19" cm="1">
        <f t="array" ref="S817">INDEX($K:$P,ROW(),MATCH(S$3,$K$2:$P$2,0))</f>
        <v>10</v>
      </c>
      <c r="T817" s="19" cm="1">
        <f t="array" ref="T817">INDEX($K:$P,ROW(),MATCH(T$3,$K$2:$P$2,0))</f>
        <v>10</v>
      </c>
      <c r="U817" s="19" cm="1">
        <f t="array" ref="U817">INDEX($K:$P,ROW(),MATCH(U$3,$K$2:$P$2,0))</f>
        <v>10</v>
      </c>
      <c r="V817" s="19" cm="1">
        <f t="array" ref="V817">INDEX($K:$P,ROW(),MATCH(V$3,$K$2:$P$2,0))</f>
        <v>10</v>
      </c>
      <c r="W817" s="19" cm="1">
        <f t="array" ref="W817">INDEX($K:$P,ROW(),MATCH(W$3,$K$2:$P$2,0))</f>
        <v>10</v>
      </c>
      <c r="X817" s="19" cm="1">
        <f t="array" ref="X817">INDEX($K:$P,ROW(),MATCH(X$3,$K$2:$P$2,0))</f>
        <v>10</v>
      </c>
      <c r="Y817" s="19" cm="1">
        <f t="array" ref="Y817">INDEX($K:$P,ROW(),MATCH(Y$3,$K$2:$P$2,0))</f>
        <v>10</v>
      </c>
      <c r="Z817" s="19" cm="1">
        <f t="array" ref="Z817">INDEX($K:$P,ROW(),MATCH(Z$3,$K$2:$P$2,0))</f>
        <v>10</v>
      </c>
      <c r="AA817" s="19" cm="1">
        <f t="array" ref="AA817">INDEX($K:$P,ROW(),MATCH(AA$3,$K$2:$P$2,0))</f>
        <v>10</v>
      </c>
      <c r="AB817" s="19" cm="1">
        <f t="array" ref="AB817">INDEX($K:$P,ROW(),MATCH(AB$3,$K$2:$P$2,0))</f>
        <v>10</v>
      </c>
      <c r="AC817" s="19" cm="1">
        <f t="array" ref="AC817">INDEX($K:$P,ROW(),MATCH(AC$3,$K$2:$P$2,0))</f>
        <v>10</v>
      </c>
      <c r="AD817" s="19" cm="1">
        <f t="array" ref="AD817">INDEX($K:$P,ROW(),MATCH(AD$3,$K$2:$P$2,0))</f>
        <v>10</v>
      </c>
      <c r="AE817" s="19" cm="1">
        <f t="array" ref="AE817">INDEX($K:$P,ROW(),MATCH(AE$3,$K$2:$P$2,0))</f>
        <v>10</v>
      </c>
      <c r="AF817" s="19" cm="1">
        <f t="array" ref="AF817">INDEX($K:$P,ROW(),MATCH(AF$3,$K$2:$P$2,0))</f>
        <v>10</v>
      </c>
      <c r="AG817" s="19" cm="1">
        <f t="array" ref="AG817">INDEX($K:$P,ROW(),MATCH(AG$3,$K$2:$P$2,0))</f>
        <v>10</v>
      </c>
      <c r="AH817" s="19" cm="1">
        <f t="array" ref="AH817">INDEX($K:$P,ROW(),MATCH(AH$3,$K$2:$P$2,0))</f>
        <v>10</v>
      </c>
      <c r="AI817" s="19" cm="1">
        <f t="array" ref="AI817">INDEX($K:$P,ROW(),MATCH(AI$3,$K$2:$P$2,0))</f>
        <v>10</v>
      </c>
      <c r="AJ817" s="19" cm="1">
        <f t="array" ref="AJ817">INDEX($K:$P,ROW(),MATCH(AJ$3,$K$2:$P$2,0))</f>
        <v>10</v>
      </c>
      <c r="AK817" s="19" cm="1">
        <f t="array" ref="AK817">INDEX($K:$P,ROW(),MATCH(AK$3,$K$2:$P$2,0))</f>
        <v>10</v>
      </c>
      <c r="AL817" s="19" cm="1">
        <f t="array" ref="AL817">INDEX($K:$P,ROW(),MATCH(AL$3,$K$2:$P$2,0))</f>
        <v>10</v>
      </c>
      <c r="AM817" s="19" cm="1">
        <f t="array" ref="AM817">INDEX($K:$P,ROW(),MATCH(AM$3,$K$2:$P$2,0))</f>
        <v>10</v>
      </c>
      <c r="AN817" s="19" cm="1">
        <f t="array" ref="AN817">INDEX($K:$P,ROW(),MATCH(AN$3,$K$2:$P$2,0))</f>
        <v>10</v>
      </c>
      <c r="AO817" s="19" cm="1">
        <f t="array" ref="AO817">INDEX($K:$P,ROW(),MATCH(AO$3,$K$2:$P$2,0))</f>
        <v>10</v>
      </c>
      <c r="AP817" s="19" cm="1">
        <f t="array" ref="AP817">INDEX($K:$P,ROW(),MATCH(AP$3,$K$2:$P$2,0))</f>
        <v>10</v>
      </c>
      <c r="AQ817" s="19" cm="1">
        <f t="array" ref="AQ817">INDEX($K:$P,ROW(),MATCH(AQ$3,$K$2:$P$2,0))</f>
        <v>10</v>
      </c>
      <c r="AR817" s="19" cm="1">
        <f t="array" ref="AR817">INDEX($K:$P,ROW(),MATCH(AR$3,$K$2:$P$2,0))</f>
        <v>10</v>
      </c>
      <c r="AS817" s="19" cm="1">
        <f t="array" ref="AS817">INDEX($K:$P,ROW(),MATCH(AS$3,$K$2:$P$2,0))</f>
        <v>10</v>
      </c>
      <c r="AT817" s="19" cm="1">
        <f t="array" ref="AT817">INDEX($K:$P,ROW(),MATCH(AT$3,$K$2:$P$2,0))</f>
        <v>10</v>
      </c>
      <c r="AU817" s="19" cm="1">
        <f t="array" ref="AU817">INDEX($K:$P,ROW(),MATCH(AU$3,$K$2:$P$2,0))</f>
        <v>10</v>
      </c>
      <c r="AV817" s="19" cm="1">
        <f t="array" ref="AV817">INDEX($K:$P,ROW(),MATCH(AV$3,$K$2:$P$2,0))</f>
        <v>10</v>
      </c>
      <c r="AW817" s="19" cm="1">
        <f t="array" ref="AW817">INDEX($K:$P,ROW(),MATCH(AW$3,$K$2:$P$2,0))</f>
        <v>10</v>
      </c>
      <c r="AX817" s="19" cm="1">
        <f t="array" ref="AX817">INDEX($K:$P,ROW(),MATCH(AX$3,$K$2:$P$2,0))</f>
        <v>10</v>
      </c>
      <c r="AY817" s="19" cm="1">
        <f t="array" ref="AY817">INDEX($K:$P,ROW(),MATCH(AY$3,$K$2:$P$2,0))</f>
        <v>10</v>
      </c>
      <c r="AZ817" s="19" cm="1">
        <f t="array" ref="AZ817">INDEX($K:$P,ROW(),MATCH(AZ$3,$K$2:$P$2,0))</f>
        <v>10</v>
      </c>
      <c r="BA817" s="19" cm="1">
        <f t="array" ref="BA817">INDEX($K:$P,ROW(),MATCH(BA$3,$K$2:$P$2,0))</f>
        <v>10</v>
      </c>
      <c r="BB817" s="19" cm="1">
        <f t="array" ref="BB817">INDEX($K:$P,ROW(),MATCH(BB$3,$K$2:$P$2,0))</f>
        <v>10</v>
      </c>
      <c r="BC817" s="19" cm="1">
        <f t="array" ref="BC817">INDEX($K:$P,ROW(),MATCH(BC$3,$K$2:$P$2,0))</f>
        <v>10</v>
      </c>
      <c r="BD817" s="19" cm="1">
        <f t="array" ref="BD817">INDEX($K:$P,ROW(),MATCH(BD$3,$K$2:$P$2,0))</f>
        <v>10</v>
      </c>
      <c r="BE817" s="19" cm="1">
        <f t="array" ref="BE817">INDEX($K:$P,ROW(),MATCH(BE$3,$K$2:$P$2,0))</f>
        <v>10</v>
      </c>
      <c r="BF817" s="19" cm="1">
        <f t="array" ref="BF817">INDEX($K:$P,ROW(),MATCH(BF$3,$K$2:$P$2,0))</f>
        <v>10</v>
      </c>
      <c r="BG817" s="19" cm="1">
        <f t="array" ref="BG817">INDEX($K:$P,ROW(),MATCH(BG$3,$K$2:$P$2,0))</f>
        <v>10</v>
      </c>
      <c r="BH817" s="19" cm="1">
        <f t="array" ref="BH817">INDEX($K:$P,ROW(),MATCH(BH$3,$K$2:$P$2,0))</f>
        <v>10</v>
      </c>
      <c r="BI817" s="19" cm="1">
        <f t="array" ref="BI817">INDEX($K:$P,ROW(),MATCH(BI$3,$K$2:$P$2,0))</f>
        <v>10</v>
      </c>
      <c r="BJ817" s="19" cm="1">
        <f t="array" ref="BJ817">INDEX($K:$P,ROW(),MATCH(BJ$3,$K$2:$P$2,0))</f>
        <v>10</v>
      </c>
      <c r="BK817" s="19" cm="1">
        <f t="array" ref="BK817">INDEX($K:$P,ROW(),MATCH(BK$3,$K$2:$P$2,0))</f>
        <v>10</v>
      </c>
      <c r="BL817" s="19" cm="1">
        <f t="array" ref="BL817">INDEX($K:$P,ROW(),MATCH(BL$3,$K$2:$P$2,0))</f>
        <v>10</v>
      </c>
      <c r="BM817" s="19" cm="1">
        <f t="array" ref="BM817">INDEX($K:$P,ROW(),MATCH(BM$3,$K$2:$P$2,0))</f>
        <v>10</v>
      </c>
      <c r="BN817" s="19" cm="1">
        <f t="array" ref="BN817">INDEX($K:$P,ROW(),MATCH(BN$3,$K$2:$P$2,0))</f>
        <v>10</v>
      </c>
      <c r="BO817" s="19" cm="1">
        <f t="array" ref="BO817">INDEX($K:$P,ROW(),MATCH(BO$3,$K$2:$P$2,0))</f>
        <v>10</v>
      </c>
      <c r="BP817" s="19" cm="1">
        <f t="array" ref="BP817">INDEX($K:$P,ROW(),MATCH(BP$3,$K$2:$P$2,0))</f>
        <v>10</v>
      </c>
      <c r="BQ817" s="19" cm="1">
        <f t="array" ref="BQ817">INDEX($K:$P,ROW(),MATCH(BQ$3,$K$2:$P$2,0))</f>
        <v>10</v>
      </c>
      <c r="BR817" s="19" cm="1">
        <f t="array" ref="BR817">INDEX($K:$P,ROW(),MATCH(BR$3,$K$2:$P$2,0))</f>
        <v>10</v>
      </c>
      <c r="BS817" s="19" cm="1">
        <f t="array" ref="BS817">INDEX($K:$P,ROW(),MATCH(BS$3,$K$2:$P$2,0))</f>
        <v>10</v>
      </c>
      <c r="BT817" s="19" cm="1">
        <f t="array" ref="BT817">INDEX($K:$P,ROW(),MATCH(BT$3,$K$2:$P$2,0))</f>
        <v>10</v>
      </c>
      <c r="BU817" s="19" cm="1">
        <f t="array" ref="BU817">INDEX($K:$P,ROW(),MATCH(BU$3,$K$2:$P$2,0))</f>
        <v>10</v>
      </c>
      <c r="BV817" s="19" cm="1">
        <f t="array" ref="BV817">INDEX($K:$P,ROW(),MATCH(BV$3,$K$2:$P$2,0))</f>
        <v>10</v>
      </c>
      <c r="BW817" s="19" cm="1">
        <f t="array" ref="BW817">INDEX($K:$P,ROW(),MATCH(BW$3,$K$2:$P$2,0))</f>
        <v>10</v>
      </c>
      <c r="BX817" s="19" cm="1">
        <f t="array" ref="BX817">INDEX($K:$P,ROW(),MATCH(BX$3,$K$2:$P$2,0))</f>
        <v>10</v>
      </c>
      <c r="BY817" s="19" cm="1">
        <f t="array" ref="BY817">INDEX($K:$P,ROW(),MATCH(BY$3,$K$2:$P$2,0))</f>
        <v>10</v>
      </c>
      <c r="BZ817" s="19" cm="1">
        <f t="array" ref="BZ817">INDEX($K:$P,ROW(),MATCH(BZ$3,$K$2:$P$2,0))</f>
        <v>10</v>
      </c>
      <c r="CA817" s="19" cm="1">
        <f t="array" ref="CA817">INDEX($K:$P,ROW(),MATCH(CA$3,$K$2:$P$2,0))</f>
        <v>10</v>
      </c>
      <c r="CB817" s="19" cm="1">
        <f t="array" ref="CB817">INDEX($K:$P,ROW(),MATCH(CB$3,$K$2:$P$2,0))</f>
        <v>10</v>
      </c>
      <c r="CC817" s="19" cm="1">
        <f t="array" ref="CC817">INDEX($K:$P,ROW(),MATCH(CC$3,$K$2:$P$2,0))</f>
        <v>10</v>
      </c>
      <c r="CD817" s="19" cm="1">
        <f t="array" ref="CD817">INDEX($K:$P,ROW(),MATCH(CD$3,$K$2:$P$2,0))</f>
        <v>10</v>
      </c>
      <c r="CE817" s="19" cm="1">
        <f t="array" ref="CE817">INDEX($K:$P,ROW(),MATCH(CE$3,$K$2:$P$2,0))</f>
        <v>10</v>
      </c>
      <c r="CF817" s="19" cm="1">
        <f t="array" ref="CF817">INDEX($K:$P,ROW(),MATCH(CF$3,$K$2:$P$2,0))</f>
        <v>10</v>
      </c>
      <c r="CG817" s="19" cm="1">
        <f t="array" ref="CG817">INDEX($K:$P,ROW(),MATCH(CG$3,$K$2:$P$2,0))</f>
        <v>10</v>
      </c>
      <c r="CH817" s="19" cm="1">
        <f t="array" ref="CH817">INDEX($K:$P,ROW(),MATCH(CH$3,$K$2:$P$2,0))</f>
        <v>10</v>
      </c>
      <c r="CI817" s="19" cm="1">
        <f t="array" ref="CI817">INDEX($K:$P,ROW(),MATCH(CI$3,$K$2:$P$2,0))</f>
        <v>10</v>
      </c>
      <c r="CJ817" s="19" cm="1">
        <f t="array" ref="CJ817">INDEX($K:$P,ROW(),MATCH(CJ$3,$K$2:$P$2,0))</f>
        <v>10</v>
      </c>
      <c r="CK817" s="19" cm="1">
        <f t="array" ref="CK817">INDEX($K:$P,ROW(),MATCH(CK$3,$K$2:$P$2,0))</f>
        <v>10</v>
      </c>
      <c r="CL817" s="19" cm="1">
        <f t="array" ref="CL817">INDEX($K:$P,ROW(),MATCH(CL$3,$K$2:$P$2,0))</f>
        <v>10</v>
      </c>
      <c r="CM817" s="19" t="e" cm="1">
        <f t="array" ref="CM817">INDEX($K:$P,ROW(),MATCH(CM$3,$K$2:$P$2,0))</f>
        <v>#N/A</v>
      </c>
      <c r="CN817" s="19" t="e" cm="1">
        <f t="array" ref="CN817">INDEX($K:$P,ROW(),MATCH(CN$3,$K$2:$P$2,0))</f>
        <v>#N/A</v>
      </c>
      <c r="CO817" s="19" t="e" cm="1">
        <f t="array" ref="CO817">INDEX($K:$P,ROW(),MATCH(CO$3,$K$2:$P$2,0))</f>
        <v>#N/A</v>
      </c>
      <c r="CP817" s="19" t="e" cm="1">
        <f t="array" ref="CP817">INDEX($K:$P,ROW(),MATCH(CP$3,$K$2:$P$2,0))</f>
        <v>#N/A</v>
      </c>
      <c r="CQ817" s="19" t="e" cm="1">
        <f t="array" ref="CQ817">INDEX($K:$P,ROW(),MATCH(CQ$3,$K$2:$P$2,0))</f>
        <v>#N/A</v>
      </c>
      <c r="CR817" s="19" t="e" cm="1">
        <f t="array" ref="CR817">INDEX($K:$P,ROW(),MATCH(CR$3,$K$2:$P$2,0))</f>
        <v>#N/A</v>
      </c>
      <c r="CS817" s="19" t="e" cm="1">
        <f t="array" ref="CS817">INDEX($K:$P,ROW(),MATCH(CS$3,$K$2:$P$2,0))</f>
        <v>#N/A</v>
      </c>
      <c r="CT817" s="19" t="e" cm="1">
        <f t="array" ref="CT817">INDEX($K:$P,ROW(),MATCH(CT$3,$K$2:$P$2,0))</f>
        <v>#N/A</v>
      </c>
      <c r="CU817" s="19" t="e" cm="1">
        <f t="array" ref="CU817">INDEX($K:$P,ROW(),MATCH(CU$3,$K$2:$P$2,0))</f>
        <v>#N/A</v>
      </c>
      <c r="CV817" s="19" t="e" cm="1">
        <f t="array" ref="CV817">INDEX($K:$P,ROW(),MATCH(CV$3,$K$2:$P$2,0))</f>
        <v>#N/A</v>
      </c>
      <c r="CW817" s="19" t="e" cm="1">
        <f t="array" ref="CW817">INDEX($K:$P,ROW(),MATCH(CW$3,$K$2:$P$2,0))</f>
        <v>#N/A</v>
      </c>
      <c r="CX817" s="19" t="e" cm="1">
        <f t="array" ref="CX817">INDEX($K:$P,ROW(),MATCH(CX$3,$K$2:$P$2,0))</f>
        <v>#N/A</v>
      </c>
      <c r="CY817" s="19" t="e" cm="1">
        <f t="array" ref="CY817">INDEX($K:$P,ROW(),MATCH(CY$3,$K$2:$P$2,0))</f>
        <v>#N/A</v>
      </c>
      <c r="CZ817" s="19" t="e" cm="1">
        <f t="array" ref="CZ817">INDEX($K:$P,ROW(),MATCH(CZ$3,$K$2:$P$2,0))</f>
        <v>#N/A</v>
      </c>
      <c r="DA817" s="19" t="e" cm="1">
        <f t="array" ref="DA817">INDEX($K:$P,ROW(),MATCH(DA$3,$K$2:$P$2,0))</f>
        <v>#N/A</v>
      </c>
      <c r="DB817" s="19" t="e" cm="1">
        <f t="array" ref="DB817">INDEX($K:$P,ROW(),MATCH(DB$3,$K$2:$P$2,0))</f>
        <v>#N/A</v>
      </c>
      <c r="DC817" s="19" t="e" cm="1">
        <f t="array" ref="DC817">INDEX($K:$P,ROW(),MATCH(DC$3,$K$2:$P$2,0))</f>
        <v>#N/A</v>
      </c>
      <c r="DD817" s="19" t="e" cm="1">
        <f t="array" ref="DD817">INDEX($K:$P,ROW(),MATCH(DD$3,$K$2:$P$2,0))</f>
        <v>#N/A</v>
      </c>
      <c r="DE817" s="19" t="e" cm="1">
        <f t="array" ref="DE817">INDEX($K:$P,ROW(),MATCH(DE$3,$K$2:$P$2,0))</f>
        <v>#N/A</v>
      </c>
      <c r="DF817" s="19" t="e" cm="1">
        <f t="array" ref="DF817">INDEX($K:$P,ROW(),MATCH(DF$3,$K$2:$P$2,0))</f>
        <v>#N/A</v>
      </c>
      <c r="DG817" s="19" t="e" cm="1">
        <f t="array" ref="DG817">INDEX($K:$P,ROW(),MATCH(DG$3,$K$2:$P$2,0))</f>
        <v>#N/A</v>
      </c>
      <c r="DH817" s="19" t="e" cm="1">
        <f t="array" ref="DH817">INDEX($K:$P,ROW(),MATCH(DH$3,$K$2:$P$2,0))</f>
        <v>#N/A</v>
      </c>
      <c r="DI817" s="19" t="e" cm="1">
        <f t="array" ref="DI817">INDEX($K:$P,ROW(),MATCH(DI$3,$K$2:$P$2,0))</f>
        <v>#N/A</v>
      </c>
      <c r="DJ817" s="19" t="e" cm="1">
        <f t="array" ref="DJ817">INDEX($K:$P,ROW(),MATCH(DJ$3,$K$2:$P$2,0))</f>
        <v>#N/A</v>
      </c>
      <c r="DK817" s="19" t="e" cm="1">
        <f t="array" ref="DK817">INDEX($K:$P,ROW(),MATCH(DK$3,$K$2:$P$2,0))</f>
        <v>#N/A</v>
      </c>
      <c r="DL817" s="19" t="e" cm="1">
        <f t="array" ref="DL817">INDEX($K:$P,ROW(),MATCH(DL$3,$K$2:$P$2,0))</f>
        <v>#N/A</v>
      </c>
    </row>
    <row r="818" spans="1:116" x14ac:dyDescent="0.4">
      <c r="D818" t="s">
        <v>817</v>
      </c>
      <c r="E818" s="8" t="str">
        <f t="shared" si="1070"/>
        <v>818 LISTSALE-PV</v>
      </c>
      <c r="G818" s="127"/>
      <c r="H818" s="31"/>
      <c r="I818" s="73"/>
      <c r="J818" s="73"/>
      <c r="K818" s="18"/>
      <c r="L818" s="18"/>
      <c r="M818" s="18"/>
      <c r="N818" s="18"/>
      <c r="O818" s="18"/>
      <c r="P818" s="18"/>
      <c r="R818" s="33"/>
      <c r="S818" s="19"/>
      <c r="T818" s="19"/>
      <c r="U818" s="19"/>
      <c r="V818" s="19"/>
      <c r="W818" s="19"/>
      <c r="X818" s="19"/>
      <c r="Y818" s="19"/>
      <c r="Z818" s="19"/>
      <c r="AA818" s="19"/>
      <c r="AB818" s="19"/>
      <c r="AC818" s="19"/>
      <c r="AD818" s="19"/>
      <c r="AE818" s="19"/>
      <c r="AF818" s="19"/>
      <c r="AG818" s="19"/>
      <c r="AH818" s="19"/>
      <c r="AI818" s="19"/>
      <c r="AJ818" s="19"/>
      <c r="AK818" s="19"/>
      <c r="AL818" s="19"/>
      <c r="AM818" s="19"/>
      <c r="AN818" s="19"/>
      <c r="AO818" s="19"/>
      <c r="AP818" s="19"/>
      <c r="AQ818" s="19"/>
      <c r="AR818" s="19"/>
      <c r="AS818" s="19"/>
      <c r="AT818" s="19"/>
      <c r="AU818" s="19"/>
      <c r="AV818" s="19"/>
      <c r="AW818" s="19"/>
      <c r="AX818" s="19"/>
      <c r="AY818" s="19"/>
      <c r="AZ818" s="19"/>
      <c r="BA818" s="19"/>
      <c r="BB818" s="19"/>
      <c r="BC818" s="19"/>
      <c r="BD818" s="19"/>
      <c r="BE818" s="19"/>
      <c r="BF818" s="19"/>
      <c r="BG818" s="19"/>
      <c r="BH818" s="19"/>
      <c r="BI818" s="19"/>
      <c r="BJ818" s="19"/>
      <c r="BK818" s="19"/>
      <c r="BL818" s="19"/>
      <c r="BM818" s="19"/>
      <c r="BN818" s="19"/>
      <c r="BO818" s="19"/>
      <c r="BP818" s="19"/>
      <c r="BQ818" s="19"/>
      <c r="BR818" s="19"/>
      <c r="BS818" s="19"/>
      <c r="BT818" s="19"/>
      <c r="BU818" s="19"/>
      <c r="BV818" s="19"/>
      <c r="BW818" s="19"/>
      <c r="BX818" s="19"/>
      <c r="BY818" s="19"/>
      <c r="BZ818" s="19"/>
      <c r="CA818" s="19"/>
      <c r="CB818" s="19"/>
      <c r="CC818" s="19"/>
      <c r="CD818" s="19"/>
      <c r="CE818" s="19"/>
      <c r="CF818" s="19"/>
      <c r="CG818" s="19"/>
      <c r="CH818" s="19"/>
      <c r="CI818" s="19"/>
      <c r="CJ818" s="19"/>
      <c r="CK818" s="19"/>
      <c r="CL818" s="19"/>
      <c r="CM818" s="19"/>
      <c r="CN818" s="19"/>
      <c r="CO818" s="19"/>
      <c r="CP818" s="19"/>
      <c r="CQ818" s="19"/>
      <c r="CR818" s="19"/>
      <c r="CS818" s="19"/>
      <c r="CT818" s="19"/>
      <c r="CU818" s="19"/>
      <c r="CV818" s="19"/>
      <c r="CW818" s="19"/>
      <c r="CX818" s="19"/>
      <c r="CY818" s="19"/>
      <c r="CZ818" s="19"/>
      <c r="DA818" s="19"/>
      <c r="DB818" s="19"/>
      <c r="DC818" s="19"/>
      <c r="DD818" s="19"/>
      <c r="DE818" s="19"/>
      <c r="DF818" s="19"/>
      <c r="DG818" s="19"/>
      <c r="DH818" s="19"/>
      <c r="DI818" s="19"/>
      <c r="DJ818" s="19"/>
      <c r="DK818" s="19"/>
      <c r="DL818" s="19"/>
    </row>
    <row r="819" spans="1:116" x14ac:dyDescent="0.4">
      <c r="D819" t="s">
        <v>817</v>
      </c>
      <c r="E819" s="8" t="str">
        <f t="shared" si="1070"/>
        <v>819 LISTSALE-PV</v>
      </c>
      <c r="G819" s="127" t="s">
        <v>809</v>
      </c>
      <c r="H819" s="31"/>
      <c r="I819" s="73"/>
      <c r="J819" s="73"/>
      <c r="K819" s="18"/>
      <c r="L819" s="18"/>
      <c r="M819" s="18"/>
      <c r="N819" s="18"/>
      <c r="O819" s="18"/>
      <c r="P819" s="18"/>
      <c r="R819" s="33"/>
      <c r="S819" s="19"/>
      <c r="T819" s="19"/>
      <c r="U819" s="19"/>
      <c r="V819" s="19"/>
      <c r="W819" s="19"/>
      <c r="X819" s="19"/>
      <c r="Y819" s="19"/>
      <c r="Z819" s="19"/>
      <c r="AA819" s="19"/>
      <c r="AB819" s="19"/>
      <c r="AC819" s="19"/>
      <c r="AD819" s="19"/>
      <c r="AE819" s="19"/>
      <c r="AF819" s="19"/>
      <c r="AG819" s="19"/>
      <c r="AH819" s="19"/>
      <c r="AI819" s="19"/>
      <c r="AJ819" s="19"/>
      <c r="AK819" s="19"/>
      <c r="AL819" s="19"/>
      <c r="AM819" s="19"/>
      <c r="AN819" s="19"/>
      <c r="AO819" s="19"/>
      <c r="AP819" s="19"/>
      <c r="AQ819" s="19"/>
      <c r="AR819" s="19"/>
      <c r="AS819" s="19"/>
      <c r="AT819" s="19"/>
      <c r="AU819" s="19"/>
      <c r="AV819" s="19"/>
      <c r="AW819" s="19"/>
      <c r="AX819" s="19"/>
      <c r="AY819" s="19"/>
      <c r="AZ819" s="19"/>
      <c r="BA819" s="19"/>
      <c r="BB819" s="19"/>
      <c r="BC819" s="19"/>
      <c r="BD819" s="19"/>
      <c r="BE819" s="19"/>
      <c r="BF819" s="19"/>
      <c r="BG819" s="19"/>
      <c r="BH819" s="19"/>
      <c r="BI819" s="19"/>
      <c r="BJ819" s="19"/>
      <c r="BK819" s="19"/>
      <c r="BL819" s="19"/>
      <c r="BM819" s="19"/>
      <c r="BN819" s="19"/>
      <c r="BO819" s="19"/>
      <c r="BP819" s="19"/>
      <c r="BQ819" s="19"/>
      <c r="BR819" s="19"/>
      <c r="BS819" s="19"/>
      <c r="BT819" s="19"/>
      <c r="BU819" s="19"/>
      <c r="BV819" s="19"/>
      <c r="BW819" s="19"/>
      <c r="BX819" s="19"/>
      <c r="BY819" s="19"/>
      <c r="BZ819" s="19"/>
      <c r="CA819" s="19"/>
      <c r="CB819" s="19"/>
      <c r="CC819" s="19"/>
      <c r="CD819" s="19"/>
      <c r="CE819" s="19"/>
      <c r="CF819" s="19"/>
      <c r="CG819" s="19"/>
      <c r="CH819" s="19"/>
      <c r="CI819" s="19"/>
      <c r="CJ819" s="19"/>
      <c r="CK819" s="19"/>
      <c r="CL819" s="19"/>
      <c r="CM819" s="19"/>
      <c r="CN819" s="19"/>
      <c r="CO819" s="19"/>
      <c r="CP819" s="19"/>
      <c r="CQ819" s="19"/>
      <c r="CR819" s="19"/>
      <c r="CS819" s="19"/>
      <c r="CT819" s="19"/>
      <c r="CU819" s="19"/>
      <c r="CV819" s="19"/>
      <c r="CW819" s="19"/>
      <c r="CX819" s="19"/>
      <c r="CY819" s="19"/>
      <c r="CZ819" s="19"/>
      <c r="DA819" s="19"/>
      <c r="DB819" s="19"/>
      <c r="DC819" s="19"/>
      <c r="DD819" s="19"/>
      <c r="DE819" s="19"/>
      <c r="DF819" s="19"/>
      <c r="DG819" s="19"/>
      <c r="DH819" s="19"/>
      <c r="DI819" s="19"/>
      <c r="DJ819" s="19"/>
      <c r="DK819" s="19"/>
      <c r="DL819" s="19"/>
    </row>
    <row r="820" spans="1:116" x14ac:dyDescent="0.4">
      <c r="D820" t="s">
        <v>817</v>
      </c>
      <c r="E820" s="8" t="str">
        <f t="shared" si="1070"/>
        <v>820 LISTSALE-PV</v>
      </c>
      <c r="G820" s="158" t="s">
        <v>519</v>
      </c>
      <c r="H820" s="31"/>
      <c r="I820" s="73"/>
      <c r="J820" s="73"/>
      <c r="K820" s="23">
        <f t="shared" ref="K820:P825" ca="1" si="1082">SUMIF($3:$3,K$2,820:820)</f>
        <v>120000</v>
      </c>
      <c r="L820" s="23">
        <f t="shared" ca="1" si="1082"/>
        <v>120000</v>
      </c>
      <c r="M820" s="23">
        <f t="shared" ca="1" si="1082"/>
        <v>120000</v>
      </c>
      <c r="N820" s="23">
        <f t="shared" ca="1" si="1082"/>
        <v>120000</v>
      </c>
      <c r="O820" s="23">
        <f t="shared" ca="1" si="1082"/>
        <v>120000</v>
      </c>
      <c r="P820" s="23">
        <f t="shared" ca="1" si="1082"/>
        <v>120000</v>
      </c>
      <c r="R820" s="33"/>
      <c r="S820" s="24">
        <f ca="1">+S805*S813</f>
        <v>10000</v>
      </c>
      <c r="T820" s="24">
        <f t="shared" ref="T820:CE821" ca="1" si="1083">+T805*T813</f>
        <v>10000</v>
      </c>
      <c r="U820" s="24">
        <f t="shared" ca="1" si="1083"/>
        <v>10000</v>
      </c>
      <c r="V820" s="24">
        <f t="shared" ca="1" si="1083"/>
        <v>10000</v>
      </c>
      <c r="W820" s="24">
        <f t="shared" ca="1" si="1083"/>
        <v>10000</v>
      </c>
      <c r="X820" s="24">
        <f t="shared" ca="1" si="1083"/>
        <v>10000</v>
      </c>
      <c r="Y820" s="24">
        <f t="shared" ca="1" si="1083"/>
        <v>10000</v>
      </c>
      <c r="Z820" s="24">
        <f t="shared" ca="1" si="1083"/>
        <v>10000</v>
      </c>
      <c r="AA820" s="24">
        <f t="shared" ca="1" si="1083"/>
        <v>10000</v>
      </c>
      <c r="AB820" s="24">
        <f t="shared" ca="1" si="1083"/>
        <v>10000</v>
      </c>
      <c r="AC820" s="24">
        <f t="shared" ca="1" si="1083"/>
        <v>10000</v>
      </c>
      <c r="AD820" s="24">
        <f t="shared" ca="1" si="1083"/>
        <v>10000</v>
      </c>
      <c r="AE820" s="24">
        <f t="shared" ca="1" si="1083"/>
        <v>10000</v>
      </c>
      <c r="AF820" s="24">
        <f t="shared" ca="1" si="1083"/>
        <v>10000</v>
      </c>
      <c r="AG820" s="24">
        <f t="shared" ca="1" si="1083"/>
        <v>10000</v>
      </c>
      <c r="AH820" s="24">
        <f t="shared" ca="1" si="1083"/>
        <v>10000</v>
      </c>
      <c r="AI820" s="24">
        <f t="shared" ca="1" si="1083"/>
        <v>10000</v>
      </c>
      <c r="AJ820" s="24">
        <f t="shared" ca="1" si="1083"/>
        <v>10000</v>
      </c>
      <c r="AK820" s="24">
        <f t="shared" ca="1" si="1083"/>
        <v>10000</v>
      </c>
      <c r="AL820" s="24">
        <f t="shared" ca="1" si="1083"/>
        <v>10000</v>
      </c>
      <c r="AM820" s="24">
        <f t="shared" ca="1" si="1083"/>
        <v>10000</v>
      </c>
      <c r="AN820" s="24">
        <f t="shared" ca="1" si="1083"/>
        <v>10000</v>
      </c>
      <c r="AO820" s="24">
        <f t="shared" ca="1" si="1083"/>
        <v>10000</v>
      </c>
      <c r="AP820" s="24">
        <f t="shared" ca="1" si="1083"/>
        <v>10000</v>
      </c>
      <c r="AQ820" s="24">
        <f t="shared" ca="1" si="1083"/>
        <v>10000</v>
      </c>
      <c r="AR820" s="24">
        <f t="shared" ca="1" si="1083"/>
        <v>10000</v>
      </c>
      <c r="AS820" s="24">
        <f t="shared" ca="1" si="1083"/>
        <v>10000</v>
      </c>
      <c r="AT820" s="24">
        <f t="shared" ca="1" si="1083"/>
        <v>10000</v>
      </c>
      <c r="AU820" s="24">
        <f t="shared" ca="1" si="1083"/>
        <v>10000</v>
      </c>
      <c r="AV820" s="24">
        <f t="shared" ca="1" si="1083"/>
        <v>10000</v>
      </c>
      <c r="AW820" s="24">
        <f t="shared" ca="1" si="1083"/>
        <v>10000</v>
      </c>
      <c r="AX820" s="24">
        <f t="shared" ca="1" si="1083"/>
        <v>10000</v>
      </c>
      <c r="AY820" s="24">
        <f t="shared" ca="1" si="1083"/>
        <v>10000</v>
      </c>
      <c r="AZ820" s="24">
        <f t="shared" ca="1" si="1083"/>
        <v>10000</v>
      </c>
      <c r="BA820" s="24">
        <f t="shared" ca="1" si="1083"/>
        <v>10000</v>
      </c>
      <c r="BB820" s="24">
        <f t="shared" ca="1" si="1083"/>
        <v>10000</v>
      </c>
      <c r="BC820" s="24">
        <f t="shared" ca="1" si="1083"/>
        <v>10000</v>
      </c>
      <c r="BD820" s="24">
        <f t="shared" ca="1" si="1083"/>
        <v>10000</v>
      </c>
      <c r="BE820" s="24">
        <f t="shared" ca="1" si="1083"/>
        <v>10000</v>
      </c>
      <c r="BF820" s="24">
        <f t="shared" ca="1" si="1083"/>
        <v>10000</v>
      </c>
      <c r="BG820" s="24">
        <f t="shared" ca="1" si="1083"/>
        <v>10000</v>
      </c>
      <c r="BH820" s="24">
        <f t="shared" ca="1" si="1083"/>
        <v>10000</v>
      </c>
      <c r="BI820" s="24">
        <f t="shared" ca="1" si="1083"/>
        <v>10000</v>
      </c>
      <c r="BJ820" s="24">
        <f t="shared" ca="1" si="1083"/>
        <v>10000</v>
      </c>
      <c r="BK820" s="24">
        <f t="shared" ca="1" si="1083"/>
        <v>10000</v>
      </c>
      <c r="BL820" s="24">
        <f t="shared" ca="1" si="1083"/>
        <v>10000</v>
      </c>
      <c r="BM820" s="24">
        <f t="shared" ca="1" si="1083"/>
        <v>10000</v>
      </c>
      <c r="BN820" s="24">
        <f t="shared" ca="1" si="1083"/>
        <v>10000</v>
      </c>
      <c r="BO820" s="24">
        <f t="shared" ca="1" si="1083"/>
        <v>10000</v>
      </c>
      <c r="BP820" s="24">
        <f t="shared" ca="1" si="1083"/>
        <v>10000</v>
      </c>
      <c r="BQ820" s="24">
        <f t="shared" ca="1" si="1083"/>
        <v>10000</v>
      </c>
      <c r="BR820" s="24">
        <f t="shared" ca="1" si="1083"/>
        <v>10000</v>
      </c>
      <c r="BS820" s="24">
        <f t="shared" ca="1" si="1083"/>
        <v>10000</v>
      </c>
      <c r="BT820" s="24">
        <f t="shared" ca="1" si="1083"/>
        <v>10000</v>
      </c>
      <c r="BU820" s="24">
        <f t="shared" ca="1" si="1083"/>
        <v>10000</v>
      </c>
      <c r="BV820" s="24">
        <f t="shared" ca="1" si="1083"/>
        <v>10000</v>
      </c>
      <c r="BW820" s="24">
        <f t="shared" ca="1" si="1083"/>
        <v>10000</v>
      </c>
      <c r="BX820" s="24">
        <f t="shared" ca="1" si="1083"/>
        <v>10000</v>
      </c>
      <c r="BY820" s="24">
        <f t="shared" ca="1" si="1083"/>
        <v>10000</v>
      </c>
      <c r="BZ820" s="24">
        <f t="shared" ca="1" si="1083"/>
        <v>10000</v>
      </c>
      <c r="CA820" s="24">
        <f t="shared" ca="1" si="1083"/>
        <v>10000</v>
      </c>
      <c r="CB820" s="24">
        <f t="shared" ca="1" si="1083"/>
        <v>10000</v>
      </c>
      <c r="CC820" s="24">
        <f t="shared" ca="1" si="1083"/>
        <v>10000</v>
      </c>
      <c r="CD820" s="24">
        <f t="shared" ca="1" si="1083"/>
        <v>10000</v>
      </c>
      <c r="CE820" s="24">
        <f t="shared" ca="1" si="1083"/>
        <v>10000</v>
      </c>
      <c r="CF820" s="24">
        <f t="shared" ref="CF820:DL824" ca="1" si="1084">+CF805*CF813</f>
        <v>10000</v>
      </c>
      <c r="CG820" s="24">
        <f t="shared" ca="1" si="1084"/>
        <v>10000</v>
      </c>
      <c r="CH820" s="24">
        <f t="shared" ca="1" si="1084"/>
        <v>10000</v>
      </c>
      <c r="CI820" s="24">
        <f t="shared" ca="1" si="1084"/>
        <v>10000</v>
      </c>
      <c r="CJ820" s="24">
        <f t="shared" ca="1" si="1084"/>
        <v>10000</v>
      </c>
      <c r="CK820" s="24">
        <f t="shared" ca="1" si="1084"/>
        <v>10000</v>
      </c>
      <c r="CL820" s="24">
        <f t="shared" ca="1" si="1084"/>
        <v>10000</v>
      </c>
      <c r="CM820" s="24" t="e">
        <f t="shared" ca="1" si="1084"/>
        <v>#N/A</v>
      </c>
      <c r="CN820" s="24" t="e">
        <f t="shared" ca="1" si="1084"/>
        <v>#N/A</v>
      </c>
      <c r="CO820" s="24" t="e">
        <f t="shared" ca="1" si="1084"/>
        <v>#N/A</v>
      </c>
      <c r="CP820" s="24" t="e">
        <f t="shared" ca="1" si="1084"/>
        <v>#N/A</v>
      </c>
      <c r="CQ820" s="24" t="e">
        <f t="shared" ca="1" si="1084"/>
        <v>#N/A</v>
      </c>
      <c r="CR820" s="24" t="e">
        <f t="shared" ca="1" si="1084"/>
        <v>#N/A</v>
      </c>
      <c r="CS820" s="24" t="e">
        <f t="shared" ca="1" si="1084"/>
        <v>#N/A</v>
      </c>
      <c r="CT820" s="24" t="e">
        <f t="shared" ca="1" si="1084"/>
        <v>#N/A</v>
      </c>
      <c r="CU820" s="24" t="e">
        <f t="shared" ca="1" si="1084"/>
        <v>#N/A</v>
      </c>
      <c r="CV820" s="24" t="e">
        <f t="shared" ca="1" si="1084"/>
        <v>#N/A</v>
      </c>
      <c r="CW820" s="24" t="e">
        <f t="shared" ca="1" si="1084"/>
        <v>#N/A</v>
      </c>
      <c r="CX820" s="24" t="e">
        <f t="shared" ca="1" si="1084"/>
        <v>#N/A</v>
      </c>
      <c r="CY820" s="24" t="e">
        <f t="shared" ca="1" si="1084"/>
        <v>#N/A</v>
      </c>
      <c r="CZ820" s="24" t="e">
        <f t="shared" ca="1" si="1084"/>
        <v>#N/A</v>
      </c>
      <c r="DA820" s="24" t="e">
        <f t="shared" ca="1" si="1084"/>
        <v>#N/A</v>
      </c>
      <c r="DB820" s="24" t="e">
        <f t="shared" ca="1" si="1084"/>
        <v>#N/A</v>
      </c>
      <c r="DC820" s="24" t="e">
        <f t="shared" ca="1" si="1084"/>
        <v>#N/A</v>
      </c>
      <c r="DD820" s="24" t="e">
        <f t="shared" ca="1" si="1084"/>
        <v>#N/A</v>
      </c>
      <c r="DE820" s="24" t="e">
        <f t="shared" ca="1" si="1084"/>
        <v>#N/A</v>
      </c>
      <c r="DF820" s="24" t="e">
        <f t="shared" ca="1" si="1084"/>
        <v>#N/A</v>
      </c>
      <c r="DG820" s="24" t="e">
        <f t="shared" ca="1" si="1084"/>
        <v>#N/A</v>
      </c>
      <c r="DH820" s="24" t="e">
        <f t="shared" ca="1" si="1084"/>
        <v>#N/A</v>
      </c>
      <c r="DI820" s="24" t="e">
        <f t="shared" ca="1" si="1084"/>
        <v>#N/A</v>
      </c>
      <c r="DJ820" s="24" t="e">
        <f t="shared" ca="1" si="1084"/>
        <v>#N/A</v>
      </c>
      <c r="DK820" s="24" t="e">
        <f t="shared" ca="1" si="1084"/>
        <v>#N/A</v>
      </c>
      <c r="DL820" s="24" t="e">
        <f t="shared" ca="1" si="1084"/>
        <v>#N/A</v>
      </c>
    </row>
    <row r="821" spans="1:116" x14ac:dyDescent="0.4">
      <c r="D821" t="s">
        <v>817</v>
      </c>
      <c r="E821" s="8" t="str">
        <f t="shared" si="1070"/>
        <v>821 LISTSALE-PV</v>
      </c>
      <c r="G821" s="158" t="s">
        <v>520</v>
      </c>
      <c r="H821" s="31"/>
      <c r="I821" s="73"/>
      <c r="J821" s="73"/>
      <c r="K821" s="23">
        <f t="shared" ca="1" si="1082"/>
        <v>120000</v>
      </c>
      <c r="L821" s="23">
        <f t="shared" ca="1" si="1082"/>
        <v>120000</v>
      </c>
      <c r="M821" s="23">
        <f t="shared" ca="1" si="1082"/>
        <v>120000</v>
      </c>
      <c r="N821" s="23">
        <f t="shared" ca="1" si="1082"/>
        <v>120000</v>
      </c>
      <c r="O821" s="23">
        <f t="shared" ca="1" si="1082"/>
        <v>120000</v>
      </c>
      <c r="P821" s="23">
        <f t="shared" ca="1" si="1082"/>
        <v>120000</v>
      </c>
      <c r="R821" s="33"/>
      <c r="S821" s="24">
        <f t="shared" ref="S821:AH824" ca="1" si="1085">+S806*S814</f>
        <v>10000</v>
      </c>
      <c r="T821" s="24">
        <f t="shared" ca="1" si="1085"/>
        <v>10000</v>
      </c>
      <c r="U821" s="24">
        <f t="shared" ca="1" si="1085"/>
        <v>10000</v>
      </c>
      <c r="V821" s="24">
        <f t="shared" ca="1" si="1085"/>
        <v>10000</v>
      </c>
      <c r="W821" s="24">
        <f t="shared" ca="1" si="1085"/>
        <v>10000</v>
      </c>
      <c r="X821" s="24">
        <f t="shared" ca="1" si="1085"/>
        <v>10000</v>
      </c>
      <c r="Y821" s="24">
        <f t="shared" ca="1" si="1085"/>
        <v>10000</v>
      </c>
      <c r="Z821" s="24">
        <f t="shared" ca="1" si="1085"/>
        <v>10000</v>
      </c>
      <c r="AA821" s="24">
        <f t="shared" ca="1" si="1085"/>
        <v>10000</v>
      </c>
      <c r="AB821" s="24">
        <f t="shared" ca="1" si="1085"/>
        <v>10000</v>
      </c>
      <c r="AC821" s="24">
        <f t="shared" ca="1" si="1085"/>
        <v>10000</v>
      </c>
      <c r="AD821" s="24">
        <f t="shared" ca="1" si="1085"/>
        <v>10000</v>
      </c>
      <c r="AE821" s="24">
        <f t="shared" ca="1" si="1085"/>
        <v>10000</v>
      </c>
      <c r="AF821" s="24">
        <f t="shared" ca="1" si="1085"/>
        <v>10000</v>
      </c>
      <c r="AG821" s="24">
        <f t="shared" ca="1" si="1085"/>
        <v>10000</v>
      </c>
      <c r="AH821" s="24">
        <f t="shared" ca="1" si="1085"/>
        <v>10000</v>
      </c>
      <c r="AI821" s="24">
        <f t="shared" ca="1" si="1083"/>
        <v>10000</v>
      </c>
      <c r="AJ821" s="24">
        <f t="shared" ca="1" si="1083"/>
        <v>10000</v>
      </c>
      <c r="AK821" s="24">
        <f t="shared" ca="1" si="1083"/>
        <v>10000</v>
      </c>
      <c r="AL821" s="24">
        <f t="shared" ca="1" si="1083"/>
        <v>10000</v>
      </c>
      <c r="AM821" s="24">
        <f t="shared" ca="1" si="1083"/>
        <v>10000</v>
      </c>
      <c r="AN821" s="24">
        <f t="shared" ca="1" si="1083"/>
        <v>10000</v>
      </c>
      <c r="AO821" s="24">
        <f t="shared" ca="1" si="1083"/>
        <v>10000</v>
      </c>
      <c r="AP821" s="24">
        <f t="shared" ca="1" si="1083"/>
        <v>10000</v>
      </c>
      <c r="AQ821" s="24">
        <f t="shared" ca="1" si="1083"/>
        <v>10000</v>
      </c>
      <c r="AR821" s="24">
        <f t="shared" ca="1" si="1083"/>
        <v>10000</v>
      </c>
      <c r="AS821" s="24">
        <f t="shared" ca="1" si="1083"/>
        <v>10000</v>
      </c>
      <c r="AT821" s="24">
        <f t="shared" ca="1" si="1083"/>
        <v>10000</v>
      </c>
      <c r="AU821" s="24">
        <f t="shared" ca="1" si="1083"/>
        <v>10000</v>
      </c>
      <c r="AV821" s="24">
        <f t="shared" ca="1" si="1083"/>
        <v>10000</v>
      </c>
      <c r="AW821" s="24">
        <f t="shared" ca="1" si="1083"/>
        <v>10000</v>
      </c>
      <c r="AX821" s="24">
        <f t="shared" ca="1" si="1083"/>
        <v>10000</v>
      </c>
      <c r="AY821" s="24">
        <f t="shared" ca="1" si="1083"/>
        <v>10000</v>
      </c>
      <c r="AZ821" s="24">
        <f t="shared" ca="1" si="1083"/>
        <v>10000</v>
      </c>
      <c r="BA821" s="24">
        <f t="shared" ca="1" si="1083"/>
        <v>10000</v>
      </c>
      <c r="BB821" s="24">
        <f t="shared" ca="1" si="1083"/>
        <v>10000</v>
      </c>
      <c r="BC821" s="24">
        <f t="shared" ca="1" si="1083"/>
        <v>10000</v>
      </c>
      <c r="BD821" s="24">
        <f t="shared" ca="1" si="1083"/>
        <v>10000</v>
      </c>
      <c r="BE821" s="24">
        <f t="shared" ca="1" si="1083"/>
        <v>10000</v>
      </c>
      <c r="BF821" s="24">
        <f t="shared" ca="1" si="1083"/>
        <v>10000</v>
      </c>
      <c r="BG821" s="24">
        <f t="shared" ca="1" si="1083"/>
        <v>10000</v>
      </c>
      <c r="BH821" s="24">
        <f t="shared" ca="1" si="1083"/>
        <v>10000</v>
      </c>
      <c r="BI821" s="24">
        <f t="shared" ca="1" si="1083"/>
        <v>10000</v>
      </c>
      <c r="BJ821" s="24">
        <f t="shared" ca="1" si="1083"/>
        <v>10000</v>
      </c>
      <c r="BK821" s="24">
        <f t="shared" ca="1" si="1083"/>
        <v>10000</v>
      </c>
      <c r="BL821" s="24">
        <f t="shared" ca="1" si="1083"/>
        <v>10000</v>
      </c>
      <c r="BM821" s="24">
        <f t="shared" ca="1" si="1083"/>
        <v>10000</v>
      </c>
      <c r="BN821" s="24">
        <f t="shared" ca="1" si="1083"/>
        <v>10000</v>
      </c>
      <c r="BO821" s="24">
        <f t="shared" ca="1" si="1083"/>
        <v>10000</v>
      </c>
      <c r="BP821" s="24">
        <f t="shared" ca="1" si="1083"/>
        <v>10000</v>
      </c>
      <c r="BQ821" s="24">
        <f t="shared" ca="1" si="1083"/>
        <v>10000</v>
      </c>
      <c r="BR821" s="24">
        <f t="shared" ca="1" si="1083"/>
        <v>10000</v>
      </c>
      <c r="BS821" s="24">
        <f t="shared" ca="1" si="1083"/>
        <v>10000</v>
      </c>
      <c r="BT821" s="24">
        <f t="shared" ca="1" si="1083"/>
        <v>10000</v>
      </c>
      <c r="BU821" s="24">
        <f t="shared" ca="1" si="1083"/>
        <v>10000</v>
      </c>
      <c r="BV821" s="24">
        <f t="shared" ca="1" si="1083"/>
        <v>10000</v>
      </c>
      <c r="BW821" s="24">
        <f t="shared" ca="1" si="1083"/>
        <v>10000</v>
      </c>
      <c r="BX821" s="24">
        <f t="shared" ca="1" si="1083"/>
        <v>10000</v>
      </c>
      <c r="BY821" s="24">
        <f t="shared" ca="1" si="1083"/>
        <v>10000</v>
      </c>
      <c r="BZ821" s="24">
        <f t="shared" ca="1" si="1083"/>
        <v>10000</v>
      </c>
      <c r="CA821" s="24">
        <f t="shared" ca="1" si="1083"/>
        <v>10000</v>
      </c>
      <c r="CB821" s="24">
        <f t="shared" ca="1" si="1083"/>
        <v>10000</v>
      </c>
      <c r="CC821" s="24">
        <f t="shared" ca="1" si="1083"/>
        <v>10000</v>
      </c>
      <c r="CD821" s="24">
        <f t="shared" ca="1" si="1083"/>
        <v>10000</v>
      </c>
      <c r="CE821" s="24">
        <f t="shared" ca="1" si="1083"/>
        <v>10000</v>
      </c>
      <c r="CF821" s="24">
        <f t="shared" ca="1" si="1084"/>
        <v>10000</v>
      </c>
      <c r="CG821" s="24">
        <f t="shared" ca="1" si="1084"/>
        <v>10000</v>
      </c>
      <c r="CH821" s="24">
        <f t="shared" ca="1" si="1084"/>
        <v>10000</v>
      </c>
      <c r="CI821" s="24">
        <f t="shared" ca="1" si="1084"/>
        <v>10000</v>
      </c>
      <c r="CJ821" s="24">
        <f t="shared" ca="1" si="1084"/>
        <v>10000</v>
      </c>
      <c r="CK821" s="24">
        <f t="shared" ca="1" si="1084"/>
        <v>10000</v>
      </c>
      <c r="CL821" s="24">
        <f t="shared" ca="1" si="1084"/>
        <v>10000</v>
      </c>
      <c r="CM821" s="24" t="e">
        <f t="shared" ca="1" si="1084"/>
        <v>#N/A</v>
      </c>
      <c r="CN821" s="24" t="e">
        <f t="shared" ca="1" si="1084"/>
        <v>#N/A</v>
      </c>
      <c r="CO821" s="24" t="e">
        <f t="shared" ca="1" si="1084"/>
        <v>#N/A</v>
      </c>
      <c r="CP821" s="24" t="e">
        <f t="shared" ca="1" si="1084"/>
        <v>#N/A</v>
      </c>
      <c r="CQ821" s="24" t="e">
        <f t="shared" ca="1" si="1084"/>
        <v>#N/A</v>
      </c>
      <c r="CR821" s="24" t="e">
        <f t="shared" ca="1" si="1084"/>
        <v>#N/A</v>
      </c>
      <c r="CS821" s="24" t="e">
        <f t="shared" ca="1" si="1084"/>
        <v>#N/A</v>
      </c>
      <c r="CT821" s="24" t="e">
        <f t="shared" ca="1" si="1084"/>
        <v>#N/A</v>
      </c>
      <c r="CU821" s="24" t="e">
        <f t="shared" ca="1" si="1084"/>
        <v>#N/A</v>
      </c>
      <c r="CV821" s="24" t="e">
        <f t="shared" ca="1" si="1084"/>
        <v>#N/A</v>
      </c>
      <c r="CW821" s="24" t="e">
        <f t="shared" ca="1" si="1084"/>
        <v>#N/A</v>
      </c>
      <c r="CX821" s="24" t="e">
        <f t="shared" ca="1" si="1084"/>
        <v>#N/A</v>
      </c>
      <c r="CY821" s="24" t="e">
        <f t="shared" ca="1" si="1084"/>
        <v>#N/A</v>
      </c>
      <c r="CZ821" s="24" t="e">
        <f t="shared" ca="1" si="1084"/>
        <v>#N/A</v>
      </c>
      <c r="DA821" s="24" t="e">
        <f t="shared" ca="1" si="1084"/>
        <v>#N/A</v>
      </c>
      <c r="DB821" s="24" t="e">
        <f t="shared" ca="1" si="1084"/>
        <v>#N/A</v>
      </c>
      <c r="DC821" s="24" t="e">
        <f t="shared" ca="1" si="1084"/>
        <v>#N/A</v>
      </c>
      <c r="DD821" s="24" t="e">
        <f t="shared" ca="1" si="1084"/>
        <v>#N/A</v>
      </c>
      <c r="DE821" s="24" t="e">
        <f t="shared" ca="1" si="1084"/>
        <v>#N/A</v>
      </c>
      <c r="DF821" s="24" t="e">
        <f t="shared" ca="1" si="1084"/>
        <v>#N/A</v>
      </c>
      <c r="DG821" s="24" t="e">
        <f t="shared" ca="1" si="1084"/>
        <v>#N/A</v>
      </c>
      <c r="DH821" s="24" t="e">
        <f t="shared" ca="1" si="1084"/>
        <v>#N/A</v>
      </c>
      <c r="DI821" s="24" t="e">
        <f t="shared" ca="1" si="1084"/>
        <v>#N/A</v>
      </c>
      <c r="DJ821" s="24" t="e">
        <f t="shared" ca="1" si="1084"/>
        <v>#N/A</v>
      </c>
      <c r="DK821" s="24" t="e">
        <f t="shared" ca="1" si="1084"/>
        <v>#N/A</v>
      </c>
      <c r="DL821" s="24" t="e">
        <f t="shared" ca="1" si="1084"/>
        <v>#N/A</v>
      </c>
    </row>
    <row r="822" spans="1:116" x14ac:dyDescent="0.4">
      <c r="D822" t="s">
        <v>817</v>
      </c>
      <c r="E822" s="8" t="str">
        <f t="shared" si="1070"/>
        <v>822 LISTSALE-PV</v>
      </c>
      <c r="G822" s="158" t="s">
        <v>806</v>
      </c>
      <c r="H822" s="31"/>
      <c r="I822" s="73"/>
      <c r="J822" s="73"/>
      <c r="K822" s="23">
        <f t="shared" ca="1" si="1082"/>
        <v>60000</v>
      </c>
      <c r="L822" s="23">
        <f t="shared" ca="1" si="1082"/>
        <v>60000</v>
      </c>
      <c r="M822" s="23">
        <f t="shared" ca="1" si="1082"/>
        <v>60000</v>
      </c>
      <c r="N822" s="23">
        <f t="shared" ca="1" si="1082"/>
        <v>60000</v>
      </c>
      <c r="O822" s="23">
        <f t="shared" ca="1" si="1082"/>
        <v>60000</v>
      </c>
      <c r="P822" s="23">
        <f t="shared" ca="1" si="1082"/>
        <v>60000</v>
      </c>
      <c r="R822" s="33"/>
      <c r="S822" s="24">
        <f t="shared" ca="1" si="1085"/>
        <v>5000</v>
      </c>
      <c r="T822" s="24">
        <f t="shared" ref="T822:CE824" ca="1" si="1086">+T807*T815</f>
        <v>5000</v>
      </c>
      <c r="U822" s="24">
        <f t="shared" ca="1" si="1086"/>
        <v>5000</v>
      </c>
      <c r="V822" s="24">
        <f t="shared" ca="1" si="1086"/>
        <v>5000</v>
      </c>
      <c r="W822" s="24">
        <f t="shared" ca="1" si="1086"/>
        <v>5000</v>
      </c>
      <c r="X822" s="24">
        <f t="shared" ca="1" si="1086"/>
        <v>5000</v>
      </c>
      <c r="Y822" s="24">
        <f t="shared" ca="1" si="1086"/>
        <v>5000</v>
      </c>
      <c r="Z822" s="24">
        <f t="shared" ca="1" si="1086"/>
        <v>5000</v>
      </c>
      <c r="AA822" s="24">
        <f t="shared" ca="1" si="1086"/>
        <v>5000</v>
      </c>
      <c r="AB822" s="24">
        <f t="shared" ca="1" si="1086"/>
        <v>5000</v>
      </c>
      <c r="AC822" s="24">
        <f t="shared" ca="1" si="1086"/>
        <v>5000</v>
      </c>
      <c r="AD822" s="24">
        <f t="shared" ca="1" si="1086"/>
        <v>5000</v>
      </c>
      <c r="AE822" s="24">
        <f t="shared" ca="1" si="1086"/>
        <v>5000</v>
      </c>
      <c r="AF822" s="24">
        <f t="shared" ca="1" si="1086"/>
        <v>5000</v>
      </c>
      <c r="AG822" s="24">
        <f t="shared" ca="1" si="1086"/>
        <v>5000</v>
      </c>
      <c r="AH822" s="24">
        <f t="shared" ca="1" si="1086"/>
        <v>5000</v>
      </c>
      <c r="AI822" s="24">
        <f t="shared" ca="1" si="1086"/>
        <v>5000</v>
      </c>
      <c r="AJ822" s="24">
        <f t="shared" ca="1" si="1086"/>
        <v>5000</v>
      </c>
      <c r="AK822" s="24">
        <f t="shared" ca="1" si="1086"/>
        <v>5000</v>
      </c>
      <c r="AL822" s="24">
        <f t="shared" ca="1" si="1086"/>
        <v>5000</v>
      </c>
      <c r="AM822" s="24">
        <f t="shared" ca="1" si="1086"/>
        <v>5000</v>
      </c>
      <c r="AN822" s="24">
        <f t="shared" ca="1" si="1086"/>
        <v>5000</v>
      </c>
      <c r="AO822" s="24">
        <f t="shared" ca="1" si="1086"/>
        <v>5000</v>
      </c>
      <c r="AP822" s="24">
        <f t="shared" ca="1" si="1086"/>
        <v>5000</v>
      </c>
      <c r="AQ822" s="24">
        <f t="shared" ca="1" si="1086"/>
        <v>5000</v>
      </c>
      <c r="AR822" s="24">
        <f t="shared" ca="1" si="1086"/>
        <v>5000</v>
      </c>
      <c r="AS822" s="24">
        <f t="shared" ca="1" si="1086"/>
        <v>5000</v>
      </c>
      <c r="AT822" s="24">
        <f t="shared" ca="1" si="1086"/>
        <v>5000</v>
      </c>
      <c r="AU822" s="24">
        <f t="shared" ca="1" si="1086"/>
        <v>5000</v>
      </c>
      <c r="AV822" s="24">
        <f t="shared" ca="1" si="1086"/>
        <v>5000</v>
      </c>
      <c r="AW822" s="24">
        <f t="shared" ca="1" si="1086"/>
        <v>5000</v>
      </c>
      <c r="AX822" s="24">
        <f t="shared" ca="1" si="1086"/>
        <v>5000</v>
      </c>
      <c r="AY822" s="24">
        <f t="shared" ca="1" si="1086"/>
        <v>5000</v>
      </c>
      <c r="AZ822" s="24">
        <f t="shared" ca="1" si="1086"/>
        <v>5000</v>
      </c>
      <c r="BA822" s="24">
        <f t="shared" ca="1" si="1086"/>
        <v>5000</v>
      </c>
      <c r="BB822" s="24">
        <f t="shared" ca="1" si="1086"/>
        <v>5000</v>
      </c>
      <c r="BC822" s="24">
        <f t="shared" ca="1" si="1086"/>
        <v>5000</v>
      </c>
      <c r="BD822" s="24">
        <f t="shared" ca="1" si="1086"/>
        <v>5000</v>
      </c>
      <c r="BE822" s="24">
        <f t="shared" ca="1" si="1086"/>
        <v>5000</v>
      </c>
      <c r="BF822" s="24">
        <f t="shared" ca="1" si="1086"/>
        <v>5000</v>
      </c>
      <c r="BG822" s="24">
        <f t="shared" ca="1" si="1086"/>
        <v>5000</v>
      </c>
      <c r="BH822" s="24">
        <f t="shared" ca="1" si="1086"/>
        <v>5000</v>
      </c>
      <c r="BI822" s="24">
        <f t="shared" ca="1" si="1086"/>
        <v>5000</v>
      </c>
      <c r="BJ822" s="24">
        <f t="shared" ca="1" si="1086"/>
        <v>5000</v>
      </c>
      <c r="BK822" s="24">
        <f t="shared" ca="1" si="1086"/>
        <v>5000</v>
      </c>
      <c r="BL822" s="24">
        <f t="shared" ca="1" si="1086"/>
        <v>5000</v>
      </c>
      <c r="BM822" s="24">
        <f t="shared" ca="1" si="1086"/>
        <v>5000</v>
      </c>
      <c r="BN822" s="24">
        <f t="shared" ca="1" si="1086"/>
        <v>5000</v>
      </c>
      <c r="BO822" s="24">
        <f t="shared" ca="1" si="1086"/>
        <v>5000</v>
      </c>
      <c r="BP822" s="24">
        <f t="shared" ca="1" si="1086"/>
        <v>5000</v>
      </c>
      <c r="BQ822" s="24">
        <f t="shared" ca="1" si="1086"/>
        <v>5000</v>
      </c>
      <c r="BR822" s="24">
        <f t="shared" ca="1" si="1086"/>
        <v>5000</v>
      </c>
      <c r="BS822" s="24">
        <f t="shared" ca="1" si="1086"/>
        <v>5000</v>
      </c>
      <c r="BT822" s="24">
        <f t="shared" ca="1" si="1086"/>
        <v>5000</v>
      </c>
      <c r="BU822" s="24">
        <f t="shared" ca="1" si="1086"/>
        <v>5000</v>
      </c>
      <c r="BV822" s="24">
        <f t="shared" ca="1" si="1086"/>
        <v>5000</v>
      </c>
      <c r="BW822" s="24">
        <f t="shared" ca="1" si="1086"/>
        <v>5000</v>
      </c>
      <c r="BX822" s="24">
        <f t="shared" ca="1" si="1086"/>
        <v>5000</v>
      </c>
      <c r="BY822" s="24">
        <f t="shared" ca="1" si="1086"/>
        <v>5000</v>
      </c>
      <c r="BZ822" s="24">
        <f t="shared" ca="1" si="1086"/>
        <v>5000</v>
      </c>
      <c r="CA822" s="24">
        <f t="shared" ca="1" si="1086"/>
        <v>5000</v>
      </c>
      <c r="CB822" s="24">
        <f t="shared" ca="1" si="1086"/>
        <v>5000</v>
      </c>
      <c r="CC822" s="24">
        <f t="shared" ca="1" si="1086"/>
        <v>5000</v>
      </c>
      <c r="CD822" s="24">
        <f t="shared" ca="1" si="1086"/>
        <v>5000</v>
      </c>
      <c r="CE822" s="24">
        <f t="shared" ca="1" si="1086"/>
        <v>5000</v>
      </c>
      <c r="CF822" s="24">
        <f t="shared" ca="1" si="1084"/>
        <v>5000</v>
      </c>
      <c r="CG822" s="24">
        <f t="shared" ca="1" si="1084"/>
        <v>5000</v>
      </c>
      <c r="CH822" s="24">
        <f t="shared" ca="1" si="1084"/>
        <v>5000</v>
      </c>
      <c r="CI822" s="24">
        <f t="shared" ca="1" si="1084"/>
        <v>5000</v>
      </c>
      <c r="CJ822" s="24">
        <f t="shared" ca="1" si="1084"/>
        <v>5000</v>
      </c>
      <c r="CK822" s="24">
        <f t="shared" ca="1" si="1084"/>
        <v>5000</v>
      </c>
      <c r="CL822" s="24">
        <f t="shared" ca="1" si="1084"/>
        <v>5000</v>
      </c>
      <c r="CM822" s="24" t="e">
        <f t="shared" ca="1" si="1084"/>
        <v>#N/A</v>
      </c>
      <c r="CN822" s="24" t="e">
        <f t="shared" ca="1" si="1084"/>
        <v>#N/A</v>
      </c>
      <c r="CO822" s="24" t="e">
        <f t="shared" ca="1" si="1084"/>
        <v>#N/A</v>
      </c>
      <c r="CP822" s="24" t="e">
        <f t="shared" ca="1" si="1084"/>
        <v>#N/A</v>
      </c>
      <c r="CQ822" s="24" t="e">
        <f t="shared" ca="1" si="1084"/>
        <v>#N/A</v>
      </c>
      <c r="CR822" s="24" t="e">
        <f t="shared" ca="1" si="1084"/>
        <v>#N/A</v>
      </c>
      <c r="CS822" s="24" t="e">
        <f t="shared" ca="1" si="1084"/>
        <v>#N/A</v>
      </c>
      <c r="CT822" s="24" t="e">
        <f t="shared" ca="1" si="1084"/>
        <v>#N/A</v>
      </c>
      <c r="CU822" s="24" t="e">
        <f t="shared" ca="1" si="1084"/>
        <v>#N/A</v>
      </c>
      <c r="CV822" s="24" t="e">
        <f t="shared" ca="1" si="1084"/>
        <v>#N/A</v>
      </c>
      <c r="CW822" s="24" t="e">
        <f t="shared" ca="1" si="1084"/>
        <v>#N/A</v>
      </c>
      <c r="CX822" s="24" t="e">
        <f t="shared" ca="1" si="1084"/>
        <v>#N/A</v>
      </c>
      <c r="CY822" s="24" t="e">
        <f t="shared" ca="1" si="1084"/>
        <v>#N/A</v>
      </c>
      <c r="CZ822" s="24" t="e">
        <f t="shared" ca="1" si="1084"/>
        <v>#N/A</v>
      </c>
      <c r="DA822" s="24" t="e">
        <f t="shared" ca="1" si="1084"/>
        <v>#N/A</v>
      </c>
      <c r="DB822" s="24" t="e">
        <f t="shared" ca="1" si="1084"/>
        <v>#N/A</v>
      </c>
      <c r="DC822" s="24" t="e">
        <f t="shared" ca="1" si="1084"/>
        <v>#N/A</v>
      </c>
      <c r="DD822" s="24" t="e">
        <f t="shared" ca="1" si="1084"/>
        <v>#N/A</v>
      </c>
      <c r="DE822" s="24" t="e">
        <f t="shared" ca="1" si="1084"/>
        <v>#N/A</v>
      </c>
      <c r="DF822" s="24" t="e">
        <f t="shared" ca="1" si="1084"/>
        <v>#N/A</v>
      </c>
      <c r="DG822" s="24" t="e">
        <f t="shared" ca="1" si="1084"/>
        <v>#N/A</v>
      </c>
      <c r="DH822" s="24" t="e">
        <f t="shared" ca="1" si="1084"/>
        <v>#N/A</v>
      </c>
      <c r="DI822" s="24" t="e">
        <f t="shared" ca="1" si="1084"/>
        <v>#N/A</v>
      </c>
      <c r="DJ822" s="24" t="e">
        <f t="shared" ca="1" si="1084"/>
        <v>#N/A</v>
      </c>
      <c r="DK822" s="24" t="e">
        <f t="shared" ca="1" si="1084"/>
        <v>#N/A</v>
      </c>
      <c r="DL822" s="24" t="e">
        <f t="shared" ca="1" si="1084"/>
        <v>#N/A</v>
      </c>
    </row>
    <row r="823" spans="1:116" x14ac:dyDescent="0.4">
      <c r="D823" t="s">
        <v>817</v>
      </c>
      <c r="E823" s="8" t="str">
        <f t="shared" si="1070"/>
        <v>823 LISTSALE-PV</v>
      </c>
      <c r="G823" s="158" t="s">
        <v>807</v>
      </c>
      <c r="H823" s="31"/>
      <c r="I823" s="73"/>
      <c r="J823" s="73"/>
      <c r="K823" s="23">
        <f t="shared" ca="1" si="1082"/>
        <v>180000</v>
      </c>
      <c r="L823" s="23">
        <f t="shared" ca="1" si="1082"/>
        <v>180000</v>
      </c>
      <c r="M823" s="23">
        <f t="shared" ca="1" si="1082"/>
        <v>180000</v>
      </c>
      <c r="N823" s="23">
        <f t="shared" ca="1" si="1082"/>
        <v>180000</v>
      </c>
      <c r="O823" s="23">
        <f t="shared" ca="1" si="1082"/>
        <v>180000</v>
      </c>
      <c r="P823" s="23">
        <f t="shared" ca="1" si="1082"/>
        <v>180000</v>
      </c>
      <c r="R823" s="33"/>
      <c r="S823" s="24">
        <f t="shared" ca="1" si="1085"/>
        <v>15000</v>
      </c>
      <c r="T823" s="24">
        <f t="shared" ca="1" si="1086"/>
        <v>15000</v>
      </c>
      <c r="U823" s="24">
        <f t="shared" ca="1" si="1086"/>
        <v>15000</v>
      </c>
      <c r="V823" s="24">
        <f t="shared" ca="1" si="1086"/>
        <v>15000</v>
      </c>
      <c r="W823" s="24">
        <f t="shared" ca="1" si="1086"/>
        <v>15000</v>
      </c>
      <c r="X823" s="24">
        <f t="shared" ca="1" si="1086"/>
        <v>15000</v>
      </c>
      <c r="Y823" s="24">
        <f t="shared" ca="1" si="1086"/>
        <v>15000</v>
      </c>
      <c r="Z823" s="24">
        <f t="shared" ca="1" si="1086"/>
        <v>15000</v>
      </c>
      <c r="AA823" s="24">
        <f t="shared" ca="1" si="1086"/>
        <v>15000</v>
      </c>
      <c r="AB823" s="24">
        <f t="shared" ca="1" si="1086"/>
        <v>15000</v>
      </c>
      <c r="AC823" s="24">
        <f t="shared" ca="1" si="1086"/>
        <v>15000</v>
      </c>
      <c r="AD823" s="24">
        <f t="shared" ca="1" si="1086"/>
        <v>15000</v>
      </c>
      <c r="AE823" s="24">
        <f t="shared" ca="1" si="1086"/>
        <v>15000</v>
      </c>
      <c r="AF823" s="24">
        <f t="shared" ca="1" si="1086"/>
        <v>15000</v>
      </c>
      <c r="AG823" s="24">
        <f t="shared" ca="1" si="1086"/>
        <v>15000</v>
      </c>
      <c r="AH823" s="24">
        <f t="shared" ca="1" si="1086"/>
        <v>15000</v>
      </c>
      <c r="AI823" s="24">
        <f t="shared" ca="1" si="1086"/>
        <v>15000</v>
      </c>
      <c r="AJ823" s="24">
        <f t="shared" ca="1" si="1086"/>
        <v>15000</v>
      </c>
      <c r="AK823" s="24">
        <f t="shared" ca="1" si="1086"/>
        <v>15000</v>
      </c>
      <c r="AL823" s="24">
        <f t="shared" ca="1" si="1086"/>
        <v>15000</v>
      </c>
      <c r="AM823" s="24">
        <f t="shared" ca="1" si="1086"/>
        <v>15000</v>
      </c>
      <c r="AN823" s="24">
        <f t="shared" ca="1" si="1086"/>
        <v>15000</v>
      </c>
      <c r="AO823" s="24">
        <f t="shared" ca="1" si="1086"/>
        <v>15000</v>
      </c>
      <c r="AP823" s="24">
        <f t="shared" ca="1" si="1086"/>
        <v>15000</v>
      </c>
      <c r="AQ823" s="24">
        <f t="shared" ca="1" si="1086"/>
        <v>15000</v>
      </c>
      <c r="AR823" s="24">
        <f t="shared" ca="1" si="1086"/>
        <v>15000</v>
      </c>
      <c r="AS823" s="24">
        <f t="shared" ca="1" si="1086"/>
        <v>15000</v>
      </c>
      <c r="AT823" s="24">
        <f t="shared" ca="1" si="1086"/>
        <v>15000</v>
      </c>
      <c r="AU823" s="24">
        <f t="shared" ca="1" si="1086"/>
        <v>15000</v>
      </c>
      <c r="AV823" s="24">
        <f t="shared" ca="1" si="1086"/>
        <v>15000</v>
      </c>
      <c r="AW823" s="24">
        <f t="shared" ca="1" si="1086"/>
        <v>15000</v>
      </c>
      <c r="AX823" s="24">
        <f t="shared" ca="1" si="1086"/>
        <v>15000</v>
      </c>
      <c r="AY823" s="24">
        <f t="shared" ca="1" si="1086"/>
        <v>15000</v>
      </c>
      <c r="AZ823" s="24">
        <f t="shared" ca="1" si="1086"/>
        <v>15000</v>
      </c>
      <c r="BA823" s="24">
        <f t="shared" ca="1" si="1086"/>
        <v>15000</v>
      </c>
      <c r="BB823" s="24">
        <f t="shared" ca="1" si="1086"/>
        <v>15000</v>
      </c>
      <c r="BC823" s="24">
        <f t="shared" ca="1" si="1086"/>
        <v>15000</v>
      </c>
      <c r="BD823" s="24">
        <f t="shared" ca="1" si="1086"/>
        <v>15000</v>
      </c>
      <c r="BE823" s="24">
        <f t="shared" ca="1" si="1086"/>
        <v>15000</v>
      </c>
      <c r="BF823" s="24">
        <f t="shared" ca="1" si="1086"/>
        <v>15000</v>
      </c>
      <c r="BG823" s="24">
        <f t="shared" ca="1" si="1086"/>
        <v>15000</v>
      </c>
      <c r="BH823" s="24">
        <f t="shared" ca="1" si="1086"/>
        <v>15000</v>
      </c>
      <c r="BI823" s="24">
        <f t="shared" ca="1" si="1086"/>
        <v>15000</v>
      </c>
      <c r="BJ823" s="24">
        <f t="shared" ca="1" si="1086"/>
        <v>15000</v>
      </c>
      <c r="BK823" s="24">
        <f t="shared" ca="1" si="1086"/>
        <v>15000</v>
      </c>
      <c r="BL823" s="24">
        <f t="shared" ca="1" si="1086"/>
        <v>15000</v>
      </c>
      <c r="BM823" s="24">
        <f t="shared" ca="1" si="1086"/>
        <v>15000</v>
      </c>
      <c r="BN823" s="24">
        <f t="shared" ca="1" si="1086"/>
        <v>15000</v>
      </c>
      <c r="BO823" s="24">
        <f t="shared" ca="1" si="1086"/>
        <v>15000</v>
      </c>
      <c r="BP823" s="24">
        <f t="shared" ca="1" si="1086"/>
        <v>15000</v>
      </c>
      <c r="BQ823" s="24">
        <f t="shared" ca="1" si="1086"/>
        <v>15000</v>
      </c>
      <c r="BR823" s="24">
        <f t="shared" ca="1" si="1086"/>
        <v>15000</v>
      </c>
      <c r="BS823" s="24">
        <f t="shared" ca="1" si="1086"/>
        <v>15000</v>
      </c>
      <c r="BT823" s="24">
        <f t="shared" ca="1" si="1086"/>
        <v>15000</v>
      </c>
      <c r="BU823" s="24">
        <f t="shared" ca="1" si="1086"/>
        <v>15000</v>
      </c>
      <c r="BV823" s="24">
        <f t="shared" ca="1" si="1086"/>
        <v>15000</v>
      </c>
      <c r="BW823" s="24">
        <f t="shared" ca="1" si="1086"/>
        <v>15000</v>
      </c>
      <c r="BX823" s="24">
        <f t="shared" ca="1" si="1086"/>
        <v>15000</v>
      </c>
      <c r="BY823" s="24">
        <f t="shared" ca="1" si="1086"/>
        <v>15000</v>
      </c>
      <c r="BZ823" s="24">
        <f t="shared" ca="1" si="1086"/>
        <v>15000</v>
      </c>
      <c r="CA823" s="24">
        <f t="shared" ca="1" si="1086"/>
        <v>15000</v>
      </c>
      <c r="CB823" s="24">
        <f t="shared" ca="1" si="1086"/>
        <v>15000</v>
      </c>
      <c r="CC823" s="24">
        <f t="shared" ca="1" si="1086"/>
        <v>15000</v>
      </c>
      <c r="CD823" s="24">
        <f t="shared" ca="1" si="1086"/>
        <v>15000</v>
      </c>
      <c r="CE823" s="24">
        <f t="shared" ca="1" si="1086"/>
        <v>15000</v>
      </c>
      <c r="CF823" s="24">
        <f t="shared" ca="1" si="1084"/>
        <v>15000</v>
      </c>
      <c r="CG823" s="24">
        <f t="shared" ca="1" si="1084"/>
        <v>15000</v>
      </c>
      <c r="CH823" s="24">
        <f t="shared" ca="1" si="1084"/>
        <v>15000</v>
      </c>
      <c r="CI823" s="24">
        <f t="shared" ca="1" si="1084"/>
        <v>15000</v>
      </c>
      <c r="CJ823" s="24">
        <f t="shared" ca="1" si="1084"/>
        <v>15000</v>
      </c>
      <c r="CK823" s="24">
        <f t="shared" ca="1" si="1084"/>
        <v>15000</v>
      </c>
      <c r="CL823" s="24">
        <f t="shared" ca="1" si="1084"/>
        <v>15000</v>
      </c>
      <c r="CM823" s="24" t="e">
        <f t="shared" ca="1" si="1084"/>
        <v>#N/A</v>
      </c>
      <c r="CN823" s="24" t="e">
        <f t="shared" ca="1" si="1084"/>
        <v>#N/A</v>
      </c>
      <c r="CO823" s="24" t="e">
        <f t="shared" ca="1" si="1084"/>
        <v>#N/A</v>
      </c>
      <c r="CP823" s="24" t="e">
        <f t="shared" ca="1" si="1084"/>
        <v>#N/A</v>
      </c>
      <c r="CQ823" s="24" t="e">
        <f t="shared" ca="1" si="1084"/>
        <v>#N/A</v>
      </c>
      <c r="CR823" s="24" t="e">
        <f t="shared" ca="1" si="1084"/>
        <v>#N/A</v>
      </c>
      <c r="CS823" s="24" t="e">
        <f t="shared" ca="1" si="1084"/>
        <v>#N/A</v>
      </c>
      <c r="CT823" s="24" t="e">
        <f t="shared" ca="1" si="1084"/>
        <v>#N/A</v>
      </c>
      <c r="CU823" s="24" t="e">
        <f t="shared" ca="1" si="1084"/>
        <v>#N/A</v>
      </c>
      <c r="CV823" s="24" t="e">
        <f t="shared" ca="1" si="1084"/>
        <v>#N/A</v>
      </c>
      <c r="CW823" s="24" t="e">
        <f t="shared" ca="1" si="1084"/>
        <v>#N/A</v>
      </c>
      <c r="CX823" s="24" t="e">
        <f t="shared" ca="1" si="1084"/>
        <v>#N/A</v>
      </c>
      <c r="CY823" s="24" t="e">
        <f t="shared" ca="1" si="1084"/>
        <v>#N/A</v>
      </c>
      <c r="CZ823" s="24" t="e">
        <f t="shared" ca="1" si="1084"/>
        <v>#N/A</v>
      </c>
      <c r="DA823" s="24" t="e">
        <f t="shared" ca="1" si="1084"/>
        <v>#N/A</v>
      </c>
      <c r="DB823" s="24" t="e">
        <f t="shared" ca="1" si="1084"/>
        <v>#N/A</v>
      </c>
      <c r="DC823" s="24" t="e">
        <f t="shared" ca="1" si="1084"/>
        <v>#N/A</v>
      </c>
      <c r="DD823" s="24" t="e">
        <f t="shared" ca="1" si="1084"/>
        <v>#N/A</v>
      </c>
      <c r="DE823" s="24" t="e">
        <f t="shared" ca="1" si="1084"/>
        <v>#N/A</v>
      </c>
      <c r="DF823" s="24" t="e">
        <f t="shared" ca="1" si="1084"/>
        <v>#N/A</v>
      </c>
      <c r="DG823" s="24" t="e">
        <f t="shared" ca="1" si="1084"/>
        <v>#N/A</v>
      </c>
      <c r="DH823" s="24" t="e">
        <f t="shared" ca="1" si="1084"/>
        <v>#N/A</v>
      </c>
      <c r="DI823" s="24" t="e">
        <f t="shared" ca="1" si="1084"/>
        <v>#N/A</v>
      </c>
      <c r="DJ823" s="24" t="e">
        <f t="shared" ca="1" si="1084"/>
        <v>#N/A</v>
      </c>
      <c r="DK823" s="24" t="e">
        <f t="shared" ca="1" si="1084"/>
        <v>#N/A</v>
      </c>
      <c r="DL823" s="24" t="e">
        <f t="shared" ca="1" si="1084"/>
        <v>#N/A</v>
      </c>
    </row>
    <row r="824" spans="1:116" x14ac:dyDescent="0.4">
      <c r="D824" t="s">
        <v>817</v>
      </c>
      <c r="E824" s="8" t="str">
        <f t="shared" si="1070"/>
        <v>824 LISTSALE-PV</v>
      </c>
      <c r="G824" s="158" t="s">
        <v>808</v>
      </c>
      <c r="H824" s="31"/>
      <c r="I824" s="73"/>
      <c r="J824" s="73"/>
      <c r="K824" s="258">
        <f t="shared" ca="1" si="1082"/>
        <v>120000</v>
      </c>
      <c r="L824" s="258">
        <f t="shared" ca="1" si="1082"/>
        <v>120000</v>
      </c>
      <c r="M824" s="258">
        <f t="shared" ca="1" si="1082"/>
        <v>120000</v>
      </c>
      <c r="N824" s="258">
        <f t="shared" ca="1" si="1082"/>
        <v>120000</v>
      </c>
      <c r="O824" s="258">
        <f t="shared" ca="1" si="1082"/>
        <v>120000</v>
      </c>
      <c r="P824" s="258">
        <f t="shared" ca="1" si="1082"/>
        <v>120000</v>
      </c>
      <c r="R824" s="33"/>
      <c r="S824" s="138">
        <f t="shared" ca="1" si="1085"/>
        <v>10000</v>
      </c>
      <c r="T824" s="138">
        <f t="shared" ca="1" si="1086"/>
        <v>10000</v>
      </c>
      <c r="U824" s="138">
        <f t="shared" ca="1" si="1086"/>
        <v>10000</v>
      </c>
      <c r="V824" s="138">
        <f t="shared" ca="1" si="1086"/>
        <v>10000</v>
      </c>
      <c r="W824" s="138">
        <f t="shared" ca="1" si="1086"/>
        <v>10000</v>
      </c>
      <c r="X824" s="138">
        <f t="shared" ca="1" si="1086"/>
        <v>10000</v>
      </c>
      <c r="Y824" s="138">
        <f t="shared" ca="1" si="1086"/>
        <v>10000</v>
      </c>
      <c r="Z824" s="138">
        <f t="shared" ca="1" si="1086"/>
        <v>10000</v>
      </c>
      <c r="AA824" s="138">
        <f t="shared" ca="1" si="1086"/>
        <v>10000</v>
      </c>
      <c r="AB824" s="138">
        <f t="shared" ca="1" si="1086"/>
        <v>10000</v>
      </c>
      <c r="AC824" s="138">
        <f t="shared" ca="1" si="1086"/>
        <v>10000</v>
      </c>
      <c r="AD824" s="138">
        <f t="shared" ca="1" si="1086"/>
        <v>10000</v>
      </c>
      <c r="AE824" s="138">
        <f t="shared" ca="1" si="1086"/>
        <v>10000</v>
      </c>
      <c r="AF824" s="138">
        <f t="shared" ca="1" si="1086"/>
        <v>10000</v>
      </c>
      <c r="AG824" s="138">
        <f t="shared" ca="1" si="1086"/>
        <v>10000</v>
      </c>
      <c r="AH824" s="138">
        <f t="shared" ca="1" si="1086"/>
        <v>10000</v>
      </c>
      <c r="AI824" s="138">
        <f t="shared" ca="1" si="1086"/>
        <v>10000</v>
      </c>
      <c r="AJ824" s="138">
        <f t="shared" ca="1" si="1086"/>
        <v>10000</v>
      </c>
      <c r="AK824" s="138">
        <f t="shared" ca="1" si="1086"/>
        <v>10000</v>
      </c>
      <c r="AL824" s="138">
        <f t="shared" ca="1" si="1086"/>
        <v>10000</v>
      </c>
      <c r="AM824" s="138">
        <f t="shared" ca="1" si="1086"/>
        <v>10000</v>
      </c>
      <c r="AN824" s="138">
        <f t="shared" ca="1" si="1086"/>
        <v>10000</v>
      </c>
      <c r="AO824" s="138">
        <f t="shared" ca="1" si="1086"/>
        <v>10000</v>
      </c>
      <c r="AP824" s="138">
        <f t="shared" ca="1" si="1086"/>
        <v>10000</v>
      </c>
      <c r="AQ824" s="138">
        <f t="shared" ca="1" si="1086"/>
        <v>10000</v>
      </c>
      <c r="AR824" s="138">
        <f t="shared" ca="1" si="1086"/>
        <v>10000</v>
      </c>
      <c r="AS824" s="138">
        <f t="shared" ca="1" si="1086"/>
        <v>10000</v>
      </c>
      <c r="AT824" s="138">
        <f t="shared" ca="1" si="1086"/>
        <v>10000</v>
      </c>
      <c r="AU824" s="138">
        <f t="shared" ca="1" si="1086"/>
        <v>10000</v>
      </c>
      <c r="AV824" s="138">
        <f t="shared" ca="1" si="1086"/>
        <v>10000</v>
      </c>
      <c r="AW824" s="138">
        <f t="shared" ca="1" si="1086"/>
        <v>10000</v>
      </c>
      <c r="AX824" s="138">
        <f t="shared" ca="1" si="1086"/>
        <v>10000</v>
      </c>
      <c r="AY824" s="138">
        <f t="shared" ca="1" si="1086"/>
        <v>10000</v>
      </c>
      <c r="AZ824" s="138">
        <f t="shared" ca="1" si="1086"/>
        <v>10000</v>
      </c>
      <c r="BA824" s="138">
        <f t="shared" ca="1" si="1086"/>
        <v>10000</v>
      </c>
      <c r="BB824" s="138">
        <f t="shared" ca="1" si="1086"/>
        <v>10000</v>
      </c>
      <c r="BC824" s="138">
        <f t="shared" ca="1" si="1086"/>
        <v>10000</v>
      </c>
      <c r="BD824" s="138">
        <f t="shared" ca="1" si="1086"/>
        <v>10000</v>
      </c>
      <c r="BE824" s="138">
        <f t="shared" ca="1" si="1086"/>
        <v>10000</v>
      </c>
      <c r="BF824" s="138">
        <f t="shared" ca="1" si="1086"/>
        <v>10000</v>
      </c>
      <c r="BG824" s="138">
        <f t="shared" ca="1" si="1086"/>
        <v>10000</v>
      </c>
      <c r="BH824" s="138">
        <f t="shared" ca="1" si="1086"/>
        <v>10000</v>
      </c>
      <c r="BI824" s="138">
        <f t="shared" ca="1" si="1086"/>
        <v>10000</v>
      </c>
      <c r="BJ824" s="138">
        <f t="shared" ca="1" si="1086"/>
        <v>10000</v>
      </c>
      <c r="BK824" s="138">
        <f t="shared" ca="1" si="1086"/>
        <v>10000</v>
      </c>
      <c r="BL824" s="138">
        <f t="shared" ca="1" si="1086"/>
        <v>10000</v>
      </c>
      <c r="BM824" s="138">
        <f t="shared" ca="1" si="1086"/>
        <v>10000</v>
      </c>
      <c r="BN824" s="138">
        <f t="shared" ca="1" si="1086"/>
        <v>10000</v>
      </c>
      <c r="BO824" s="138">
        <f t="shared" ca="1" si="1086"/>
        <v>10000</v>
      </c>
      <c r="BP824" s="138">
        <f t="shared" ca="1" si="1086"/>
        <v>10000</v>
      </c>
      <c r="BQ824" s="138">
        <f t="shared" ca="1" si="1086"/>
        <v>10000</v>
      </c>
      <c r="BR824" s="138">
        <f t="shared" ca="1" si="1086"/>
        <v>10000</v>
      </c>
      <c r="BS824" s="138">
        <f t="shared" ca="1" si="1086"/>
        <v>10000</v>
      </c>
      <c r="BT824" s="138">
        <f t="shared" ca="1" si="1086"/>
        <v>10000</v>
      </c>
      <c r="BU824" s="138">
        <f t="shared" ca="1" si="1086"/>
        <v>10000</v>
      </c>
      <c r="BV824" s="138">
        <f t="shared" ca="1" si="1086"/>
        <v>10000</v>
      </c>
      <c r="BW824" s="138">
        <f t="shared" ca="1" si="1086"/>
        <v>10000</v>
      </c>
      <c r="BX824" s="138">
        <f t="shared" ca="1" si="1086"/>
        <v>10000</v>
      </c>
      <c r="BY824" s="138">
        <f t="shared" ca="1" si="1086"/>
        <v>10000</v>
      </c>
      <c r="BZ824" s="138">
        <f t="shared" ca="1" si="1086"/>
        <v>10000</v>
      </c>
      <c r="CA824" s="138">
        <f t="shared" ca="1" si="1086"/>
        <v>10000</v>
      </c>
      <c r="CB824" s="138">
        <f t="shared" ca="1" si="1086"/>
        <v>10000</v>
      </c>
      <c r="CC824" s="138">
        <f t="shared" ca="1" si="1086"/>
        <v>10000</v>
      </c>
      <c r="CD824" s="138">
        <f t="shared" ca="1" si="1086"/>
        <v>10000</v>
      </c>
      <c r="CE824" s="138">
        <f t="shared" ca="1" si="1086"/>
        <v>10000</v>
      </c>
      <c r="CF824" s="138">
        <f t="shared" ca="1" si="1084"/>
        <v>10000</v>
      </c>
      <c r="CG824" s="138">
        <f t="shared" ca="1" si="1084"/>
        <v>10000</v>
      </c>
      <c r="CH824" s="138">
        <f t="shared" ca="1" si="1084"/>
        <v>10000</v>
      </c>
      <c r="CI824" s="138">
        <f t="shared" ca="1" si="1084"/>
        <v>10000</v>
      </c>
      <c r="CJ824" s="138">
        <f t="shared" ca="1" si="1084"/>
        <v>10000</v>
      </c>
      <c r="CK824" s="138">
        <f t="shared" ca="1" si="1084"/>
        <v>10000</v>
      </c>
      <c r="CL824" s="138">
        <f t="shared" ca="1" si="1084"/>
        <v>10000</v>
      </c>
      <c r="CM824" s="138" t="e">
        <f t="shared" ca="1" si="1084"/>
        <v>#N/A</v>
      </c>
      <c r="CN824" s="138" t="e">
        <f t="shared" ca="1" si="1084"/>
        <v>#N/A</v>
      </c>
      <c r="CO824" s="138" t="e">
        <f t="shared" ca="1" si="1084"/>
        <v>#N/A</v>
      </c>
      <c r="CP824" s="138" t="e">
        <f t="shared" ca="1" si="1084"/>
        <v>#N/A</v>
      </c>
      <c r="CQ824" s="138" t="e">
        <f t="shared" ca="1" si="1084"/>
        <v>#N/A</v>
      </c>
      <c r="CR824" s="138" t="e">
        <f t="shared" ca="1" si="1084"/>
        <v>#N/A</v>
      </c>
      <c r="CS824" s="138" t="e">
        <f t="shared" ca="1" si="1084"/>
        <v>#N/A</v>
      </c>
      <c r="CT824" s="138" t="e">
        <f t="shared" ca="1" si="1084"/>
        <v>#N/A</v>
      </c>
      <c r="CU824" s="138" t="e">
        <f t="shared" ca="1" si="1084"/>
        <v>#N/A</v>
      </c>
      <c r="CV824" s="138" t="e">
        <f t="shared" ca="1" si="1084"/>
        <v>#N/A</v>
      </c>
      <c r="CW824" s="138" t="e">
        <f t="shared" ca="1" si="1084"/>
        <v>#N/A</v>
      </c>
      <c r="CX824" s="138" t="e">
        <f t="shared" ca="1" si="1084"/>
        <v>#N/A</v>
      </c>
      <c r="CY824" s="138" t="e">
        <f t="shared" ca="1" si="1084"/>
        <v>#N/A</v>
      </c>
      <c r="CZ824" s="138" t="e">
        <f t="shared" ca="1" si="1084"/>
        <v>#N/A</v>
      </c>
      <c r="DA824" s="138" t="e">
        <f t="shared" ca="1" si="1084"/>
        <v>#N/A</v>
      </c>
      <c r="DB824" s="138" t="e">
        <f t="shared" ca="1" si="1084"/>
        <v>#N/A</v>
      </c>
      <c r="DC824" s="138" t="e">
        <f t="shared" ca="1" si="1084"/>
        <v>#N/A</v>
      </c>
      <c r="DD824" s="138" t="e">
        <f t="shared" ca="1" si="1084"/>
        <v>#N/A</v>
      </c>
      <c r="DE824" s="138" t="e">
        <f t="shared" ca="1" si="1084"/>
        <v>#N/A</v>
      </c>
      <c r="DF824" s="138" t="e">
        <f t="shared" ca="1" si="1084"/>
        <v>#N/A</v>
      </c>
      <c r="DG824" s="138" t="e">
        <f t="shared" ca="1" si="1084"/>
        <v>#N/A</v>
      </c>
      <c r="DH824" s="138" t="e">
        <f t="shared" ca="1" si="1084"/>
        <v>#N/A</v>
      </c>
      <c r="DI824" s="138" t="e">
        <f t="shared" ca="1" si="1084"/>
        <v>#N/A</v>
      </c>
      <c r="DJ824" s="138" t="e">
        <f t="shared" ca="1" si="1084"/>
        <v>#N/A</v>
      </c>
      <c r="DK824" s="138" t="e">
        <f t="shared" ca="1" si="1084"/>
        <v>#N/A</v>
      </c>
      <c r="DL824" s="138" t="e">
        <f t="shared" ca="1" si="1084"/>
        <v>#N/A</v>
      </c>
    </row>
    <row r="825" spans="1:116" x14ac:dyDescent="0.4">
      <c r="A825" s="27"/>
      <c r="B825" s="27"/>
      <c r="C825" t="s">
        <v>198</v>
      </c>
      <c r="D825" t="s">
        <v>817</v>
      </c>
      <c r="E825" s="8" t="str">
        <f t="shared" si="1070"/>
        <v>825 LISTSALE-PV</v>
      </c>
      <c r="F825" s="27"/>
      <c r="G825" s="126" t="s">
        <v>812</v>
      </c>
      <c r="H825" s="31"/>
      <c r="I825" s="73"/>
      <c r="J825" s="73"/>
      <c r="K825" s="33">
        <f t="shared" ca="1" si="1082"/>
        <v>600000</v>
      </c>
      <c r="L825" s="33">
        <f t="shared" ca="1" si="1082"/>
        <v>600000</v>
      </c>
      <c r="M825" s="33">
        <f t="shared" ca="1" si="1082"/>
        <v>600000</v>
      </c>
      <c r="N825" s="33">
        <f t="shared" ca="1" si="1082"/>
        <v>600000</v>
      </c>
      <c r="O825" s="33">
        <f t="shared" ca="1" si="1082"/>
        <v>600000</v>
      </c>
      <c r="P825" s="33">
        <f t="shared" ca="1" si="1082"/>
        <v>600000</v>
      </c>
      <c r="R825" s="33"/>
      <c r="S825" s="33">
        <f ca="1">SUM(S820:S824)</f>
        <v>50000</v>
      </c>
      <c r="T825" s="33">
        <f t="shared" ref="T825:CE825" ca="1" si="1087">SUM(T820:T824)</f>
        <v>50000</v>
      </c>
      <c r="U825" s="33">
        <f t="shared" ca="1" si="1087"/>
        <v>50000</v>
      </c>
      <c r="V825" s="33">
        <f t="shared" ca="1" si="1087"/>
        <v>50000</v>
      </c>
      <c r="W825" s="33">
        <f t="shared" ca="1" si="1087"/>
        <v>50000</v>
      </c>
      <c r="X825" s="33">
        <f t="shared" ca="1" si="1087"/>
        <v>50000</v>
      </c>
      <c r="Y825" s="33">
        <f t="shared" ca="1" si="1087"/>
        <v>50000</v>
      </c>
      <c r="Z825" s="33">
        <f t="shared" ca="1" si="1087"/>
        <v>50000</v>
      </c>
      <c r="AA825" s="33">
        <f t="shared" ca="1" si="1087"/>
        <v>50000</v>
      </c>
      <c r="AB825" s="33">
        <f t="shared" ca="1" si="1087"/>
        <v>50000</v>
      </c>
      <c r="AC825" s="33">
        <f t="shared" ca="1" si="1087"/>
        <v>50000</v>
      </c>
      <c r="AD825" s="33">
        <f t="shared" ca="1" si="1087"/>
        <v>50000</v>
      </c>
      <c r="AE825" s="33">
        <f t="shared" ca="1" si="1087"/>
        <v>50000</v>
      </c>
      <c r="AF825" s="33">
        <f t="shared" ca="1" si="1087"/>
        <v>50000</v>
      </c>
      <c r="AG825" s="33">
        <f t="shared" ca="1" si="1087"/>
        <v>50000</v>
      </c>
      <c r="AH825" s="33">
        <f t="shared" ca="1" si="1087"/>
        <v>50000</v>
      </c>
      <c r="AI825" s="33">
        <f t="shared" ca="1" si="1087"/>
        <v>50000</v>
      </c>
      <c r="AJ825" s="33">
        <f t="shared" ca="1" si="1087"/>
        <v>50000</v>
      </c>
      <c r="AK825" s="33">
        <f t="shared" ca="1" si="1087"/>
        <v>50000</v>
      </c>
      <c r="AL825" s="33">
        <f t="shared" ca="1" si="1087"/>
        <v>50000</v>
      </c>
      <c r="AM825" s="33">
        <f t="shared" ca="1" si="1087"/>
        <v>50000</v>
      </c>
      <c r="AN825" s="33">
        <f t="shared" ca="1" si="1087"/>
        <v>50000</v>
      </c>
      <c r="AO825" s="33">
        <f t="shared" ca="1" si="1087"/>
        <v>50000</v>
      </c>
      <c r="AP825" s="33">
        <f t="shared" ca="1" si="1087"/>
        <v>50000</v>
      </c>
      <c r="AQ825" s="33">
        <f t="shared" ca="1" si="1087"/>
        <v>50000</v>
      </c>
      <c r="AR825" s="33">
        <f t="shared" ca="1" si="1087"/>
        <v>50000</v>
      </c>
      <c r="AS825" s="33">
        <f t="shared" ca="1" si="1087"/>
        <v>50000</v>
      </c>
      <c r="AT825" s="33">
        <f t="shared" ca="1" si="1087"/>
        <v>50000</v>
      </c>
      <c r="AU825" s="33">
        <f t="shared" ca="1" si="1087"/>
        <v>50000</v>
      </c>
      <c r="AV825" s="33">
        <f t="shared" ca="1" si="1087"/>
        <v>50000</v>
      </c>
      <c r="AW825" s="33">
        <f t="shared" ca="1" si="1087"/>
        <v>50000</v>
      </c>
      <c r="AX825" s="33">
        <f t="shared" ca="1" si="1087"/>
        <v>50000</v>
      </c>
      <c r="AY825" s="33">
        <f t="shared" ca="1" si="1087"/>
        <v>50000</v>
      </c>
      <c r="AZ825" s="33">
        <f t="shared" ca="1" si="1087"/>
        <v>50000</v>
      </c>
      <c r="BA825" s="33">
        <f t="shared" ca="1" si="1087"/>
        <v>50000</v>
      </c>
      <c r="BB825" s="33">
        <f t="shared" ca="1" si="1087"/>
        <v>50000</v>
      </c>
      <c r="BC825" s="33">
        <f t="shared" ca="1" si="1087"/>
        <v>50000</v>
      </c>
      <c r="BD825" s="33">
        <f t="shared" ca="1" si="1087"/>
        <v>50000</v>
      </c>
      <c r="BE825" s="33">
        <f t="shared" ca="1" si="1087"/>
        <v>50000</v>
      </c>
      <c r="BF825" s="33">
        <f t="shared" ca="1" si="1087"/>
        <v>50000</v>
      </c>
      <c r="BG825" s="33">
        <f t="shared" ca="1" si="1087"/>
        <v>50000</v>
      </c>
      <c r="BH825" s="33">
        <f t="shared" ca="1" si="1087"/>
        <v>50000</v>
      </c>
      <c r="BI825" s="33">
        <f t="shared" ca="1" si="1087"/>
        <v>50000</v>
      </c>
      <c r="BJ825" s="33">
        <f t="shared" ca="1" si="1087"/>
        <v>50000</v>
      </c>
      <c r="BK825" s="33">
        <f t="shared" ca="1" si="1087"/>
        <v>50000</v>
      </c>
      <c r="BL825" s="33">
        <f t="shared" ca="1" si="1087"/>
        <v>50000</v>
      </c>
      <c r="BM825" s="33">
        <f t="shared" ca="1" si="1087"/>
        <v>50000</v>
      </c>
      <c r="BN825" s="33">
        <f t="shared" ca="1" si="1087"/>
        <v>50000</v>
      </c>
      <c r="BO825" s="33">
        <f t="shared" ca="1" si="1087"/>
        <v>50000</v>
      </c>
      <c r="BP825" s="33">
        <f t="shared" ca="1" si="1087"/>
        <v>50000</v>
      </c>
      <c r="BQ825" s="33">
        <f t="shared" ca="1" si="1087"/>
        <v>50000</v>
      </c>
      <c r="BR825" s="33">
        <f t="shared" ca="1" si="1087"/>
        <v>50000</v>
      </c>
      <c r="BS825" s="33">
        <f t="shared" ca="1" si="1087"/>
        <v>50000</v>
      </c>
      <c r="BT825" s="33">
        <f t="shared" ca="1" si="1087"/>
        <v>50000</v>
      </c>
      <c r="BU825" s="33">
        <f t="shared" ca="1" si="1087"/>
        <v>50000</v>
      </c>
      <c r="BV825" s="33">
        <f t="shared" ca="1" si="1087"/>
        <v>50000</v>
      </c>
      <c r="BW825" s="33">
        <f t="shared" ca="1" si="1087"/>
        <v>50000</v>
      </c>
      <c r="BX825" s="33">
        <f t="shared" ca="1" si="1087"/>
        <v>50000</v>
      </c>
      <c r="BY825" s="33">
        <f t="shared" ca="1" si="1087"/>
        <v>50000</v>
      </c>
      <c r="BZ825" s="33">
        <f t="shared" ca="1" si="1087"/>
        <v>50000</v>
      </c>
      <c r="CA825" s="33">
        <f t="shared" ca="1" si="1087"/>
        <v>50000</v>
      </c>
      <c r="CB825" s="33">
        <f t="shared" ca="1" si="1087"/>
        <v>50000</v>
      </c>
      <c r="CC825" s="33">
        <f t="shared" ca="1" si="1087"/>
        <v>50000</v>
      </c>
      <c r="CD825" s="33">
        <f t="shared" ca="1" si="1087"/>
        <v>50000</v>
      </c>
      <c r="CE825" s="33">
        <f t="shared" ca="1" si="1087"/>
        <v>50000</v>
      </c>
      <c r="CF825" s="33">
        <f t="shared" ref="CF825:DL825" ca="1" si="1088">SUM(CF820:CF824)</f>
        <v>50000</v>
      </c>
      <c r="CG825" s="33">
        <f t="shared" ca="1" si="1088"/>
        <v>50000</v>
      </c>
      <c r="CH825" s="33">
        <f t="shared" ca="1" si="1088"/>
        <v>50000</v>
      </c>
      <c r="CI825" s="33">
        <f t="shared" ca="1" si="1088"/>
        <v>50000</v>
      </c>
      <c r="CJ825" s="33">
        <f t="shared" ca="1" si="1088"/>
        <v>50000</v>
      </c>
      <c r="CK825" s="33">
        <f t="shared" ca="1" si="1088"/>
        <v>50000</v>
      </c>
      <c r="CL825" s="33">
        <f t="shared" ca="1" si="1088"/>
        <v>50000</v>
      </c>
      <c r="CM825" s="33" t="e">
        <f t="shared" ca="1" si="1088"/>
        <v>#N/A</v>
      </c>
      <c r="CN825" s="33" t="e">
        <f t="shared" ca="1" si="1088"/>
        <v>#N/A</v>
      </c>
      <c r="CO825" s="33" t="e">
        <f t="shared" ca="1" si="1088"/>
        <v>#N/A</v>
      </c>
      <c r="CP825" s="33" t="e">
        <f t="shared" ca="1" si="1088"/>
        <v>#N/A</v>
      </c>
      <c r="CQ825" s="33" t="e">
        <f t="shared" ca="1" si="1088"/>
        <v>#N/A</v>
      </c>
      <c r="CR825" s="33" t="e">
        <f t="shared" ca="1" si="1088"/>
        <v>#N/A</v>
      </c>
      <c r="CS825" s="33" t="e">
        <f t="shared" ca="1" si="1088"/>
        <v>#N/A</v>
      </c>
      <c r="CT825" s="33" t="e">
        <f t="shared" ca="1" si="1088"/>
        <v>#N/A</v>
      </c>
      <c r="CU825" s="33" t="e">
        <f t="shared" ca="1" si="1088"/>
        <v>#N/A</v>
      </c>
      <c r="CV825" s="33" t="e">
        <f t="shared" ca="1" si="1088"/>
        <v>#N/A</v>
      </c>
      <c r="CW825" s="33" t="e">
        <f t="shared" ca="1" si="1088"/>
        <v>#N/A</v>
      </c>
      <c r="CX825" s="33" t="e">
        <f t="shared" ca="1" si="1088"/>
        <v>#N/A</v>
      </c>
      <c r="CY825" s="33" t="e">
        <f t="shared" ca="1" si="1088"/>
        <v>#N/A</v>
      </c>
      <c r="CZ825" s="33" t="e">
        <f t="shared" ca="1" si="1088"/>
        <v>#N/A</v>
      </c>
      <c r="DA825" s="33" t="e">
        <f t="shared" ca="1" si="1088"/>
        <v>#N/A</v>
      </c>
      <c r="DB825" s="33" t="e">
        <f t="shared" ca="1" si="1088"/>
        <v>#N/A</v>
      </c>
      <c r="DC825" s="33" t="e">
        <f t="shared" ca="1" si="1088"/>
        <v>#N/A</v>
      </c>
      <c r="DD825" s="33" t="e">
        <f t="shared" ca="1" si="1088"/>
        <v>#N/A</v>
      </c>
      <c r="DE825" s="33" t="e">
        <f t="shared" ca="1" si="1088"/>
        <v>#N/A</v>
      </c>
      <c r="DF825" s="33" t="e">
        <f t="shared" ca="1" si="1088"/>
        <v>#N/A</v>
      </c>
      <c r="DG825" s="33" t="e">
        <f t="shared" ca="1" si="1088"/>
        <v>#N/A</v>
      </c>
      <c r="DH825" s="33" t="e">
        <f t="shared" ca="1" si="1088"/>
        <v>#N/A</v>
      </c>
      <c r="DI825" s="33" t="e">
        <f t="shared" ca="1" si="1088"/>
        <v>#N/A</v>
      </c>
      <c r="DJ825" s="33" t="e">
        <f t="shared" ca="1" si="1088"/>
        <v>#N/A</v>
      </c>
      <c r="DK825" s="33" t="e">
        <f t="shared" ca="1" si="1088"/>
        <v>#N/A</v>
      </c>
      <c r="DL825" s="33" t="e">
        <f t="shared" ca="1" si="1088"/>
        <v>#N/A</v>
      </c>
    </row>
    <row r="826" spans="1:116" x14ac:dyDescent="0.4">
      <c r="A826" s="27"/>
      <c r="B826" s="27"/>
      <c r="C826" s="27"/>
      <c r="D826" t="s">
        <v>817</v>
      </c>
      <c r="E826" s="8" t="str">
        <f t="shared" si="1070"/>
        <v>826 LISTSALE-PV</v>
      </c>
      <c r="F826" s="27"/>
      <c r="G826" s="125"/>
      <c r="H826" s="31"/>
      <c r="I826" s="73"/>
      <c r="J826" s="73"/>
      <c r="K826" s="38"/>
      <c r="L826" s="38"/>
      <c r="M826" s="38"/>
      <c r="N826" s="38"/>
      <c r="O826" s="38"/>
      <c r="P826" s="38"/>
      <c r="R826" s="33"/>
      <c r="S826" s="38"/>
      <c r="T826" s="38"/>
      <c r="U826" s="38"/>
      <c r="V826" s="38"/>
      <c r="W826" s="38"/>
      <c r="X826" s="38"/>
      <c r="Y826" s="38"/>
      <c r="Z826" s="38"/>
      <c r="AA826" s="38"/>
      <c r="AB826" s="38"/>
      <c r="AC826" s="38"/>
      <c r="AD826" s="38"/>
      <c r="AE826" s="38"/>
      <c r="AF826" s="38"/>
      <c r="AG826" s="38"/>
      <c r="AH826" s="38"/>
      <c r="AI826" s="38"/>
      <c r="AJ826" s="38"/>
      <c r="AK826" s="38"/>
      <c r="AL826" s="38"/>
      <c r="AM826" s="38"/>
      <c r="AN826" s="38"/>
      <c r="AO826" s="38"/>
      <c r="AP826" s="38"/>
      <c r="AQ826" s="38"/>
      <c r="AR826" s="38"/>
      <c r="AS826" s="38"/>
      <c r="AT826" s="38"/>
      <c r="AU826" s="38"/>
      <c r="AV826" s="38"/>
      <c r="AW826" s="38"/>
      <c r="AX826" s="38"/>
      <c r="AY826" s="38"/>
      <c r="AZ826" s="38"/>
      <c r="BA826" s="38"/>
      <c r="BB826" s="38"/>
      <c r="BC826" s="38"/>
      <c r="BD826" s="38"/>
      <c r="BE826" s="38"/>
      <c r="BF826" s="38"/>
      <c r="BG826" s="38"/>
      <c r="BH826" s="38"/>
      <c r="BI826" s="38"/>
      <c r="BJ826" s="38"/>
      <c r="BK826" s="38"/>
      <c r="BL826" s="38"/>
      <c r="BM826" s="38"/>
      <c r="BN826" s="38"/>
      <c r="BO826" s="38"/>
      <c r="BP826" s="38"/>
      <c r="BQ826" s="38"/>
      <c r="BR826" s="38"/>
      <c r="BS826" s="38"/>
      <c r="BT826" s="38"/>
      <c r="BU826" s="38"/>
      <c r="BV826" s="38"/>
      <c r="BW826" s="38"/>
      <c r="BX826" s="38"/>
      <c r="BY826" s="38"/>
      <c r="BZ826" s="38"/>
      <c r="CA826" s="38"/>
      <c r="CB826" s="38"/>
      <c r="CC826" s="38"/>
      <c r="CD826" s="38"/>
      <c r="CE826" s="38"/>
      <c r="CF826" s="38"/>
      <c r="CG826" s="38"/>
      <c r="CH826" s="38"/>
      <c r="CI826" s="38"/>
      <c r="CJ826" s="38"/>
      <c r="CK826" s="38"/>
      <c r="CL826" s="38"/>
      <c r="CM826" s="38"/>
      <c r="CN826" s="38"/>
      <c r="CO826" s="38"/>
      <c r="CP826" s="38"/>
      <c r="CQ826" s="38"/>
      <c r="CR826" s="38"/>
      <c r="CS826" s="38"/>
      <c r="CT826" s="38"/>
      <c r="CU826" s="38"/>
      <c r="CV826" s="38"/>
      <c r="CW826" s="38"/>
      <c r="CX826" s="38"/>
      <c r="CY826" s="38"/>
      <c r="CZ826" s="38"/>
      <c r="DA826" s="38"/>
      <c r="DB826" s="38"/>
      <c r="DC826" s="38"/>
      <c r="DD826" s="38"/>
      <c r="DE826" s="38"/>
      <c r="DF826" s="38"/>
      <c r="DG826" s="38"/>
      <c r="DH826" s="38"/>
      <c r="DI826" s="38"/>
      <c r="DJ826" s="38"/>
      <c r="DK826" s="38"/>
      <c r="DL826" s="38"/>
    </row>
    <row r="827" spans="1:116" x14ac:dyDescent="0.4">
      <c r="D827" t="s">
        <v>817</v>
      </c>
      <c r="E827" s="8" t="str">
        <f t="shared" ref="E827:E840" si="1089">ROW()&amp;" "&amp;D827</f>
        <v>827 LISTSALE-PV</v>
      </c>
      <c r="G827" s="95" t="str">
        <f>"$ COGS/"&amp;G846</f>
        <v>$ COGS/unit</v>
      </c>
      <c r="H827" s="31"/>
      <c r="I827" s="73"/>
      <c r="J827" s="73"/>
      <c r="K827" s="18"/>
      <c r="L827" s="18"/>
      <c r="M827" s="18"/>
      <c r="N827" s="18"/>
      <c r="O827" s="18"/>
      <c r="P827" s="18"/>
      <c r="R827" s="33"/>
      <c r="S827" s="19"/>
      <c r="T827" s="19"/>
      <c r="U827" s="19"/>
      <c r="V827" s="19"/>
      <c r="W827" s="19"/>
      <c r="X827" s="19"/>
      <c r="Y827" s="19"/>
      <c r="Z827" s="19"/>
      <c r="AA827" s="19"/>
      <c r="AB827" s="19"/>
      <c r="AC827" s="19"/>
      <c r="AD827" s="19"/>
      <c r="AE827" s="19"/>
      <c r="AF827" s="19"/>
      <c r="AG827" s="19"/>
      <c r="AH827" s="19"/>
      <c r="AI827" s="19"/>
      <c r="AJ827" s="19"/>
      <c r="AK827" s="19"/>
      <c r="AL827" s="19"/>
      <c r="AM827" s="19"/>
      <c r="AN827" s="19"/>
      <c r="AO827" s="19"/>
      <c r="AP827" s="19"/>
      <c r="AQ827" s="19"/>
      <c r="AR827" s="19"/>
      <c r="AS827" s="19"/>
      <c r="AT827" s="19"/>
      <c r="AU827" s="19"/>
      <c r="AV827" s="19"/>
      <c r="AW827" s="19"/>
      <c r="AX827" s="19"/>
      <c r="AY827" s="19"/>
      <c r="AZ827" s="19"/>
      <c r="BA827" s="19"/>
      <c r="BB827" s="19"/>
      <c r="BC827" s="19"/>
      <c r="BD827" s="19"/>
      <c r="BE827" s="19"/>
      <c r="BF827" s="19"/>
      <c r="BG827" s="19"/>
      <c r="BH827" s="19"/>
      <c r="BI827" s="19"/>
      <c r="BJ827" s="19"/>
      <c r="BK827" s="19"/>
      <c r="BL827" s="19"/>
      <c r="BM827" s="19"/>
      <c r="BN827" s="19"/>
      <c r="BO827" s="19"/>
      <c r="BP827" s="19"/>
      <c r="BQ827" s="19"/>
      <c r="BR827" s="19"/>
      <c r="BS827" s="19"/>
      <c r="BT827" s="19"/>
      <c r="BU827" s="19"/>
      <c r="BV827" s="19"/>
      <c r="BW827" s="19"/>
      <c r="BX827" s="19"/>
      <c r="BY827" s="19"/>
      <c r="BZ827" s="19"/>
      <c r="CA827" s="19"/>
      <c r="CB827" s="19"/>
      <c r="CC827" s="19"/>
      <c r="CD827" s="19"/>
      <c r="CE827" s="19"/>
      <c r="CF827" s="19"/>
      <c r="CG827" s="19"/>
      <c r="CH827" s="19"/>
      <c r="CI827" s="19"/>
      <c r="CJ827" s="19"/>
      <c r="CK827" s="19"/>
      <c r="CL827" s="19"/>
      <c r="CN827" s="73"/>
      <c r="CO827" s="19"/>
      <c r="CP827" s="19"/>
      <c r="CQ827" s="19"/>
      <c r="CR827" s="19"/>
      <c r="CS827" s="19"/>
      <c r="CT827" s="19"/>
      <c r="CU827" s="19"/>
      <c r="CV827" s="19"/>
      <c r="CW827" s="19"/>
      <c r="CX827" s="19"/>
      <c r="CY827" s="19"/>
      <c r="CZ827" s="19"/>
      <c r="DA827" s="19"/>
      <c r="DB827" s="19"/>
      <c r="DC827" s="19"/>
      <c r="DD827" s="19"/>
      <c r="DE827" s="19"/>
      <c r="DF827" s="19"/>
      <c r="DG827" s="19"/>
      <c r="DH827" s="19"/>
      <c r="DI827" s="19"/>
      <c r="DJ827" s="19"/>
      <c r="DK827" s="19"/>
      <c r="DL827" s="19"/>
    </row>
    <row r="828" spans="1:116" x14ac:dyDescent="0.4">
      <c r="D828" t="s">
        <v>817</v>
      </c>
      <c r="E828" s="8" t="str">
        <f t="shared" si="1089"/>
        <v>828 LISTSALE-PV</v>
      </c>
      <c r="G828" s="145" t="s">
        <v>519</v>
      </c>
      <c r="H828" s="31"/>
      <c r="I828" s="73"/>
      <c r="J828" s="73"/>
      <c r="K828" s="18">
        <v>10</v>
      </c>
      <c r="L828" s="18">
        <v>10</v>
      </c>
      <c r="M828" s="18">
        <v>10</v>
      </c>
      <c r="N828" s="18">
        <v>10</v>
      </c>
      <c r="O828" s="18">
        <v>10</v>
      </c>
      <c r="P828" s="18">
        <v>10</v>
      </c>
      <c r="R828" s="33"/>
      <c r="S828" s="19" cm="1">
        <f t="array" ref="S828">INDEX($K:$P,ROW(),MATCH(S$3,$K$2:$P$2,0))</f>
        <v>10</v>
      </c>
      <c r="T828" s="19" cm="1">
        <f t="array" ref="T828">INDEX($K:$P,ROW(),MATCH(T$3,$K$2:$P$2,0))</f>
        <v>10</v>
      </c>
      <c r="U828" s="19" cm="1">
        <f t="array" ref="U828">INDEX($K:$P,ROW(),MATCH(U$3,$K$2:$P$2,0))</f>
        <v>10</v>
      </c>
      <c r="V828" s="19" cm="1">
        <f t="array" ref="V828">INDEX($K:$P,ROW(),MATCH(V$3,$K$2:$P$2,0))</f>
        <v>10</v>
      </c>
      <c r="W828" s="19" cm="1">
        <f t="array" ref="W828">INDEX($K:$P,ROW(),MATCH(W$3,$K$2:$P$2,0))</f>
        <v>10</v>
      </c>
      <c r="X828" s="19" cm="1">
        <f t="array" ref="X828">INDEX($K:$P,ROW(),MATCH(X$3,$K$2:$P$2,0))</f>
        <v>10</v>
      </c>
      <c r="Y828" s="19" cm="1">
        <f t="array" ref="Y828">INDEX($K:$P,ROW(),MATCH(Y$3,$K$2:$P$2,0))</f>
        <v>10</v>
      </c>
      <c r="Z828" s="19" cm="1">
        <f t="array" ref="Z828">INDEX($K:$P,ROW(),MATCH(Z$3,$K$2:$P$2,0))</f>
        <v>10</v>
      </c>
      <c r="AA828" s="19" cm="1">
        <f t="array" ref="AA828">INDEX($K:$P,ROW(),MATCH(AA$3,$K$2:$P$2,0))</f>
        <v>10</v>
      </c>
      <c r="AB828" s="19" cm="1">
        <f t="array" ref="AB828">INDEX($K:$P,ROW(),MATCH(AB$3,$K$2:$P$2,0))</f>
        <v>10</v>
      </c>
      <c r="AC828" s="19" cm="1">
        <f t="array" ref="AC828">INDEX($K:$P,ROW(),MATCH(AC$3,$K$2:$P$2,0))</f>
        <v>10</v>
      </c>
      <c r="AD828" s="19" cm="1">
        <f t="array" ref="AD828">INDEX($K:$P,ROW(),MATCH(AD$3,$K$2:$P$2,0))</f>
        <v>10</v>
      </c>
      <c r="AE828" s="19" cm="1">
        <f t="array" ref="AE828">INDEX($K:$P,ROW(),MATCH(AE$3,$K$2:$P$2,0))</f>
        <v>10</v>
      </c>
      <c r="AF828" s="19" cm="1">
        <f t="array" ref="AF828">INDEX($K:$P,ROW(),MATCH(AF$3,$K$2:$P$2,0))</f>
        <v>10</v>
      </c>
      <c r="AG828" s="19" cm="1">
        <f t="array" ref="AG828">INDEX($K:$P,ROW(),MATCH(AG$3,$K$2:$P$2,0))</f>
        <v>10</v>
      </c>
      <c r="AH828" s="19" cm="1">
        <f t="array" ref="AH828">INDEX($K:$P,ROW(),MATCH(AH$3,$K$2:$P$2,0))</f>
        <v>10</v>
      </c>
      <c r="AI828" s="19" cm="1">
        <f t="array" ref="AI828">INDEX($K:$P,ROW(),MATCH(AI$3,$K$2:$P$2,0))</f>
        <v>10</v>
      </c>
      <c r="AJ828" s="19" cm="1">
        <f t="array" ref="AJ828">INDEX($K:$P,ROW(),MATCH(AJ$3,$K$2:$P$2,0))</f>
        <v>10</v>
      </c>
      <c r="AK828" s="19" cm="1">
        <f t="array" ref="AK828">INDEX($K:$P,ROW(),MATCH(AK$3,$K$2:$P$2,0))</f>
        <v>10</v>
      </c>
      <c r="AL828" s="19" cm="1">
        <f t="array" ref="AL828">INDEX($K:$P,ROW(),MATCH(AL$3,$K$2:$P$2,0))</f>
        <v>10</v>
      </c>
      <c r="AM828" s="19" cm="1">
        <f t="array" ref="AM828">INDEX($K:$P,ROW(),MATCH(AM$3,$K$2:$P$2,0))</f>
        <v>10</v>
      </c>
      <c r="AN828" s="19" cm="1">
        <f t="array" ref="AN828">INDEX($K:$P,ROW(),MATCH(AN$3,$K$2:$P$2,0))</f>
        <v>10</v>
      </c>
      <c r="AO828" s="19" cm="1">
        <f t="array" ref="AO828">INDEX($K:$P,ROW(),MATCH(AO$3,$K$2:$P$2,0))</f>
        <v>10</v>
      </c>
      <c r="AP828" s="19" cm="1">
        <f t="array" ref="AP828">INDEX($K:$P,ROW(),MATCH(AP$3,$K$2:$P$2,0))</f>
        <v>10</v>
      </c>
      <c r="AQ828" s="19" cm="1">
        <f t="array" ref="AQ828">INDEX($K:$P,ROW(),MATCH(AQ$3,$K$2:$P$2,0))</f>
        <v>10</v>
      </c>
      <c r="AR828" s="19" cm="1">
        <f t="array" ref="AR828">INDEX($K:$P,ROW(),MATCH(AR$3,$K$2:$P$2,0))</f>
        <v>10</v>
      </c>
      <c r="AS828" s="19" cm="1">
        <f t="array" ref="AS828">INDEX($K:$P,ROW(),MATCH(AS$3,$K$2:$P$2,0))</f>
        <v>10</v>
      </c>
      <c r="AT828" s="19" cm="1">
        <f t="array" ref="AT828">INDEX($K:$P,ROW(),MATCH(AT$3,$K$2:$P$2,0))</f>
        <v>10</v>
      </c>
      <c r="AU828" s="19" cm="1">
        <f t="array" ref="AU828">INDEX($K:$P,ROW(),MATCH(AU$3,$K$2:$P$2,0))</f>
        <v>10</v>
      </c>
      <c r="AV828" s="19" cm="1">
        <f t="array" ref="AV828">INDEX($K:$P,ROW(),MATCH(AV$3,$K$2:$P$2,0))</f>
        <v>10</v>
      </c>
      <c r="AW828" s="19" cm="1">
        <f t="array" ref="AW828">INDEX($K:$P,ROW(),MATCH(AW$3,$K$2:$P$2,0))</f>
        <v>10</v>
      </c>
      <c r="AX828" s="19" cm="1">
        <f t="array" ref="AX828">INDEX($K:$P,ROW(),MATCH(AX$3,$K$2:$P$2,0))</f>
        <v>10</v>
      </c>
      <c r="AY828" s="19" cm="1">
        <f t="array" ref="AY828">INDEX($K:$P,ROW(),MATCH(AY$3,$K$2:$P$2,0))</f>
        <v>10</v>
      </c>
      <c r="AZ828" s="19" cm="1">
        <f t="array" ref="AZ828">INDEX($K:$P,ROW(),MATCH(AZ$3,$K$2:$P$2,0))</f>
        <v>10</v>
      </c>
      <c r="BA828" s="19" cm="1">
        <f t="array" ref="BA828">INDEX($K:$P,ROW(),MATCH(BA$3,$K$2:$P$2,0))</f>
        <v>10</v>
      </c>
      <c r="BB828" s="19" cm="1">
        <f t="array" ref="BB828">INDEX($K:$P,ROW(),MATCH(BB$3,$K$2:$P$2,0))</f>
        <v>10</v>
      </c>
      <c r="BC828" s="19" cm="1">
        <f t="array" ref="BC828">INDEX($K:$P,ROW(),MATCH(BC$3,$K$2:$P$2,0))</f>
        <v>10</v>
      </c>
      <c r="BD828" s="19" cm="1">
        <f t="array" ref="BD828">INDEX($K:$P,ROW(),MATCH(BD$3,$K$2:$P$2,0))</f>
        <v>10</v>
      </c>
      <c r="BE828" s="19" cm="1">
        <f t="array" ref="BE828">INDEX($K:$P,ROW(),MATCH(BE$3,$K$2:$P$2,0))</f>
        <v>10</v>
      </c>
      <c r="BF828" s="19" cm="1">
        <f t="array" ref="BF828">INDEX($K:$P,ROW(),MATCH(BF$3,$K$2:$P$2,0))</f>
        <v>10</v>
      </c>
      <c r="BG828" s="19" cm="1">
        <f t="array" ref="BG828">INDEX($K:$P,ROW(),MATCH(BG$3,$K$2:$P$2,0))</f>
        <v>10</v>
      </c>
      <c r="BH828" s="19" cm="1">
        <f t="array" ref="BH828">INDEX($K:$P,ROW(),MATCH(BH$3,$K$2:$P$2,0))</f>
        <v>10</v>
      </c>
      <c r="BI828" s="19" cm="1">
        <f t="array" ref="BI828">INDEX($K:$P,ROW(),MATCH(BI$3,$K$2:$P$2,0))</f>
        <v>10</v>
      </c>
      <c r="BJ828" s="19" cm="1">
        <f t="array" ref="BJ828">INDEX($K:$P,ROW(),MATCH(BJ$3,$K$2:$P$2,0))</f>
        <v>10</v>
      </c>
      <c r="BK828" s="19" cm="1">
        <f t="array" ref="BK828">INDEX($K:$P,ROW(),MATCH(BK$3,$K$2:$P$2,0))</f>
        <v>10</v>
      </c>
      <c r="BL828" s="19" cm="1">
        <f t="array" ref="BL828">INDEX($K:$P,ROW(),MATCH(BL$3,$K$2:$P$2,0))</f>
        <v>10</v>
      </c>
      <c r="BM828" s="19" cm="1">
        <f t="array" ref="BM828">INDEX($K:$P,ROW(),MATCH(BM$3,$K$2:$P$2,0))</f>
        <v>10</v>
      </c>
      <c r="BN828" s="19" cm="1">
        <f t="array" ref="BN828">INDEX($K:$P,ROW(),MATCH(BN$3,$K$2:$P$2,0))</f>
        <v>10</v>
      </c>
      <c r="BO828" s="19" cm="1">
        <f t="array" ref="BO828">INDEX($K:$P,ROW(),MATCH(BO$3,$K$2:$P$2,0))</f>
        <v>10</v>
      </c>
      <c r="BP828" s="19" cm="1">
        <f t="array" ref="BP828">INDEX($K:$P,ROW(),MATCH(BP$3,$K$2:$P$2,0))</f>
        <v>10</v>
      </c>
      <c r="BQ828" s="19" cm="1">
        <f t="array" ref="BQ828">INDEX($K:$P,ROW(),MATCH(BQ$3,$K$2:$P$2,0))</f>
        <v>10</v>
      </c>
      <c r="BR828" s="19" cm="1">
        <f t="array" ref="BR828">INDEX($K:$P,ROW(),MATCH(BR$3,$K$2:$P$2,0))</f>
        <v>10</v>
      </c>
      <c r="BS828" s="19" cm="1">
        <f t="array" ref="BS828">INDEX($K:$P,ROW(),MATCH(BS$3,$K$2:$P$2,0))</f>
        <v>10</v>
      </c>
      <c r="BT828" s="19" cm="1">
        <f t="array" ref="BT828">INDEX($K:$P,ROW(),MATCH(BT$3,$K$2:$P$2,0))</f>
        <v>10</v>
      </c>
      <c r="BU828" s="19" cm="1">
        <f t="array" ref="BU828">INDEX($K:$P,ROW(),MATCH(BU$3,$K$2:$P$2,0))</f>
        <v>10</v>
      </c>
      <c r="BV828" s="19" cm="1">
        <f t="array" ref="BV828">INDEX($K:$P,ROW(),MATCH(BV$3,$K$2:$P$2,0))</f>
        <v>10</v>
      </c>
      <c r="BW828" s="19" cm="1">
        <f t="array" ref="BW828">INDEX($K:$P,ROW(),MATCH(BW$3,$K$2:$P$2,0))</f>
        <v>10</v>
      </c>
      <c r="BX828" s="19" cm="1">
        <f t="array" ref="BX828">INDEX($K:$P,ROW(),MATCH(BX$3,$K$2:$P$2,0))</f>
        <v>10</v>
      </c>
      <c r="BY828" s="19" cm="1">
        <f t="array" ref="BY828">INDEX($K:$P,ROW(),MATCH(BY$3,$K$2:$P$2,0))</f>
        <v>10</v>
      </c>
      <c r="BZ828" s="19" cm="1">
        <f t="array" ref="BZ828">INDEX($K:$P,ROW(),MATCH(BZ$3,$K$2:$P$2,0))</f>
        <v>10</v>
      </c>
      <c r="CA828" s="19" cm="1">
        <f t="array" ref="CA828">INDEX($K:$P,ROW(),MATCH(CA$3,$K$2:$P$2,0))</f>
        <v>10</v>
      </c>
      <c r="CB828" s="19" cm="1">
        <f t="array" ref="CB828">INDEX($K:$P,ROW(),MATCH(CB$3,$K$2:$P$2,0))</f>
        <v>10</v>
      </c>
      <c r="CC828" s="19" cm="1">
        <f t="array" ref="CC828">INDEX($K:$P,ROW(),MATCH(CC$3,$K$2:$P$2,0))</f>
        <v>10</v>
      </c>
      <c r="CD828" s="19" cm="1">
        <f t="array" ref="CD828">INDEX($K:$P,ROW(),MATCH(CD$3,$K$2:$P$2,0))</f>
        <v>10</v>
      </c>
      <c r="CE828" s="19" cm="1">
        <f t="array" ref="CE828">INDEX($K:$P,ROW(),MATCH(CE$3,$K$2:$P$2,0))</f>
        <v>10</v>
      </c>
      <c r="CF828" s="19" cm="1">
        <f t="array" ref="CF828">INDEX($K:$P,ROW(),MATCH(CF$3,$K$2:$P$2,0))</f>
        <v>10</v>
      </c>
      <c r="CG828" s="19" cm="1">
        <f t="array" ref="CG828">INDEX($K:$P,ROW(),MATCH(CG$3,$K$2:$P$2,0))</f>
        <v>10</v>
      </c>
      <c r="CH828" s="19" cm="1">
        <f t="array" ref="CH828">INDEX($K:$P,ROW(),MATCH(CH$3,$K$2:$P$2,0))</f>
        <v>10</v>
      </c>
      <c r="CI828" s="19" cm="1">
        <f t="array" ref="CI828">INDEX($K:$P,ROW(),MATCH(CI$3,$K$2:$P$2,0))</f>
        <v>10</v>
      </c>
      <c r="CJ828" s="19" cm="1">
        <f t="array" ref="CJ828">INDEX($K:$P,ROW(),MATCH(CJ$3,$K$2:$P$2,0))</f>
        <v>10</v>
      </c>
      <c r="CK828" s="19" cm="1">
        <f t="array" ref="CK828">INDEX($K:$P,ROW(),MATCH(CK$3,$K$2:$P$2,0))</f>
        <v>10</v>
      </c>
      <c r="CL828" s="19" cm="1">
        <f t="array" ref="CL828">INDEX($K:$P,ROW(),MATCH(CL$3,$K$2:$P$2,0))</f>
        <v>10</v>
      </c>
      <c r="CM828" s="19" t="e" cm="1">
        <f t="array" ref="CM828">INDEX($K:$P,ROW(),MATCH(CM$3,$K$2:$P$2,0))</f>
        <v>#N/A</v>
      </c>
      <c r="CN828" s="19" t="e" cm="1">
        <f t="array" ref="CN828">INDEX($K:$P,ROW(),MATCH(CN$3,$K$2:$P$2,0))</f>
        <v>#N/A</v>
      </c>
      <c r="CO828" s="19" t="e" cm="1">
        <f t="array" ref="CO828">INDEX($K:$P,ROW(),MATCH(CO$3,$K$2:$P$2,0))</f>
        <v>#N/A</v>
      </c>
      <c r="CP828" s="19" t="e" cm="1">
        <f t="array" ref="CP828">INDEX($K:$P,ROW(),MATCH(CP$3,$K$2:$P$2,0))</f>
        <v>#N/A</v>
      </c>
      <c r="CQ828" s="19" t="e" cm="1">
        <f t="array" ref="CQ828">INDEX($K:$P,ROW(),MATCH(CQ$3,$K$2:$P$2,0))</f>
        <v>#N/A</v>
      </c>
      <c r="CR828" s="19" t="e" cm="1">
        <f t="array" ref="CR828">INDEX($K:$P,ROW(),MATCH(CR$3,$K$2:$P$2,0))</f>
        <v>#N/A</v>
      </c>
      <c r="CS828" s="19" t="e" cm="1">
        <f t="array" ref="CS828">INDEX($K:$P,ROW(),MATCH(CS$3,$K$2:$P$2,0))</f>
        <v>#N/A</v>
      </c>
      <c r="CT828" s="19" t="e" cm="1">
        <f t="array" ref="CT828">INDEX($K:$P,ROW(),MATCH(CT$3,$K$2:$P$2,0))</f>
        <v>#N/A</v>
      </c>
      <c r="CU828" s="19" t="e" cm="1">
        <f t="array" ref="CU828">INDEX($K:$P,ROW(),MATCH(CU$3,$K$2:$P$2,0))</f>
        <v>#N/A</v>
      </c>
      <c r="CV828" s="19" t="e" cm="1">
        <f t="array" ref="CV828">INDEX($K:$P,ROW(),MATCH(CV$3,$K$2:$P$2,0))</f>
        <v>#N/A</v>
      </c>
      <c r="CW828" s="19" t="e" cm="1">
        <f t="array" ref="CW828">INDEX($K:$P,ROW(),MATCH(CW$3,$K$2:$P$2,0))</f>
        <v>#N/A</v>
      </c>
      <c r="CX828" s="19" t="e" cm="1">
        <f t="array" ref="CX828">INDEX($K:$P,ROW(),MATCH(CX$3,$K$2:$P$2,0))</f>
        <v>#N/A</v>
      </c>
      <c r="CY828" s="19" t="e" cm="1">
        <f t="array" ref="CY828">INDEX($K:$P,ROW(),MATCH(CY$3,$K$2:$P$2,0))</f>
        <v>#N/A</v>
      </c>
      <c r="CZ828" s="19" t="e" cm="1">
        <f t="array" ref="CZ828">INDEX($K:$P,ROW(),MATCH(CZ$3,$K$2:$P$2,0))</f>
        <v>#N/A</v>
      </c>
      <c r="DA828" s="19" t="e" cm="1">
        <f t="array" ref="DA828">INDEX($K:$P,ROW(),MATCH(DA$3,$K$2:$P$2,0))</f>
        <v>#N/A</v>
      </c>
      <c r="DB828" s="19" t="e" cm="1">
        <f t="array" ref="DB828">INDEX($K:$P,ROW(),MATCH(DB$3,$K$2:$P$2,0))</f>
        <v>#N/A</v>
      </c>
      <c r="DC828" s="19" t="e" cm="1">
        <f t="array" ref="DC828">INDEX($K:$P,ROW(),MATCH(DC$3,$K$2:$P$2,0))</f>
        <v>#N/A</v>
      </c>
      <c r="DD828" s="19" t="e" cm="1">
        <f t="array" ref="DD828">INDEX($K:$P,ROW(),MATCH(DD$3,$K$2:$P$2,0))</f>
        <v>#N/A</v>
      </c>
      <c r="DE828" s="19" t="e" cm="1">
        <f t="array" ref="DE828">INDEX($K:$P,ROW(),MATCH(DE$3,$K$2:$P$2,0))</f>
        <v>#N/A</v>
      </c>
      <c r="DF828" s="19" t="e" cm="1">
        <f t="array" ref="DF828">INDEX($K:$P,ROW(),MATCH(DF$3,$K$2:$P$2,0))</f>
        <v>#N/A</v>
      </c>
      <c r="DG828" s="19" t="e" cm="1">
        <f t="array" ref="DG828">INDEX($K:$P,ROW(),MATCH(DG$3,$K$2:$P$2,0))</f>
        <v>#N/A</v>
      </c>
      <c r="DH828" s="19" t="e" cm="1">
        <f t="array" ref="DH828">INDEX($K:$P,ROW(),MATCH(DH$3,$K$2:$P$2,0))</f>
        <v>#N/A</v>
      </c>
      <c r="DI828" s="19" t="e" cm="1">
        <f t="array" ref="DI828">INDEX($K:$P,ROW(),MATCH(DI$3,$K$2:$P$2,0))</f>
        <v>#N/A</v>
      </c>
      <c r="DJ828" s="19" t="e" cm="1">
        <f t="array" ref="DJ828">INDEX($K:$P,ROW(),MATCH(DJ$3,$K$2:$P$2,0))</f>
        <v>#N/A</v>
      </c>
      <c r="DK828" s="19" t="e" cm="1">
        <f t="array" ref="DK828">INDEX($K:$P,ROW(),MATCH(DK$3,$K$2:$P$2,0))</f>
        <v>#N/A</v>
      </c>
      <c r="DL828" s="19" t="e" cm="1">
        <f t="array" ref="DL828">INDEX($K:$P,ROW(),MATCH(DL$3,$K$2:$P$2,0))</f>
        <v>#N/A</v>
      </c>
    </row>
    <row r="829" spans="1:116" x14ac:dyDescent="0.4">
      <c r="D829" t="s">
        <v>817</v>
      </c>
      <c r="E829" s="8" t="str">
        <f t="shared" si="1089"/>
        <v>829 LISTSALE-PV</v>
      </c>
      <c r="G829" s="145" t="s">
        <v>520</v>
      </c>
      <c r="H829" s="31"/>
      <c r="I829" s="73"/>
      <c r="J829" s="73"/>
      <c r="K829" s="18">
        <v>10</v>
      </c>
      <c r="L829" s="18">
        <v>10</v>
      </c>
      <c r="M829" s="18">
        <v>10</v>
      </c>
      <c r="N829" s="18">
        <v>10</v>
      </c>
      <c r="O829" s="18">
        <v>10</v>
      </c>
      <c r="P829" s="18">
        <v>10</v>
      </c>
      <c r="R829" s="33"/>
      <c r="S829" s="19" cm="1">
        <f t="array" ref="S829">INDEX($K:$P,ROW(),MATCH(S$3,$K$2:$P$2,0))</f>
        <v>10</v>
      </c>
      <c r="T829" s="19" cm="1">
        <f t="array" ref="T829">INDEX($K:$P,ROW(),MATCH(T$3,$K$2:$P$2,0))</f>
        <v>10</v>
      </c>
      <c r="U829" s="19" cm="1">
        <f t="array" ref="U829">INDEX($K:$P,ROW(),MATCH(U$3,$K$2:$P$2,0))</f>
        <v>10</v>
      </c>
      <c r="V829" s="19" cm="1">
        <f t="array" ref="V829">INDEX($K:$P,ROW(),MATCH(V$3,$K$2:$P$2,0))</f>
        <v>10</v>
      </c>
      <c r="W829" s="19" cm="1">
        <f t="array" ref="W829">INDEX($K:$P,ROW(),MATCH(W$3,$K$2:$P$2,0))</f>
        <v>10</v>
      </c>
      <c r="X829" s="19" cm="1">
        <f t="array" ref="X829">INDEX($K:$P,ROW(),MATCH(X$3,$K$2:$P$2,0))</f>
        <v>10</v>
      </c>
      <c r="Y829" s="19" cm="1">
        <f t="array" ref="Y829">INDEX($K:$P,ROW(),MATCH(Y$3,$K$2:$P$2,0))</f>
        <v>10</v>
      </c>
      <c r="Z829" s="19" cm="1">
        <f t="array" ref="Z829">INDEX($K:$P,ROW(),MATCH(Z$3,$K$2:$P$2,0))</f>
        <v>10</v>
      </c>
      <c r="AA829" s="19" cm="1">
        <f t="array" ref="AA829">INDEX($K:$P,ROW(),MATCH(AA$3,$K$2:$P$2,0))</f>
        <v>10</v>
      </c>
      <c r="AB829" s="19" cm="1">
        <f t="array" ref="AB829">INDEX($K:$P,ROW(),MATCH(AB$3,$K$2:$P$2,0))</f>
        <v>10</v>
      </c>
      <c r="AC829" s="19" cm="1">
        <f t="array" ref="AC829">INDEX($K:$P,ROW(),MATCH(AC$3,$K$2:$P$2,0))</f>
        <v>10</v>
      </c>
      <c r="AD829" s="19" cm="1">
        <f t="array" ref="AD829">INDEX($K:$P,ROW(),MATCH(AD$3,$K$2:$P$2,0))</f>
        <v>10</v>
      </c>
      <c r="AE829" s="19" cm="1">
        <f t="array" ref="AE829">INDEX($K:$P,ROW(),MATCH(AE$3,$K$2:$P$2,0))</f>
        <v>10</v>
      </c>
      <c r="AF829" s="19" cm="1">
        <f t="array" ref="AF829">INDEX($K:$P,ROW(),MATCH(AF$3,$K$2:$P$2,0))</f>
        <v>10</v>
      </c>
      <c r="AG829" s="19" cm="1">
        <f t="array" ref="AG829">INDEX($K:$P,ROW(),MATCH(AG$3,$K$2:$P$2,0))</f>
        <v>10</v>
      </c>
      <c r="AH829" s="19" cm="1">
        <f t="array" ref="AH829">INDEX($K:$P,ROW(),MATCH(AH$3,$K$2:$P$2,0))</f>
        <v>10</v>
      </c>
      <c r="AI829" s="19" cm="1">
        <f t="array" ref="AI829">INDEX($K:$P,ROW(),MATCH(AI$3,$K$2:$P$2,0))</f>
        <v>10</v>
      </c>
      <c r="AJ829" s="19" cm="1">
        <f t="array" ref="AJ829">INDEX($K:$P,ROW(),MATCH(AJ$3,$K$2:$P$2,0))</f>
        <v>10</v>
      </c>
      <c r="AK829" s="19" cm="1">
        <f t="array" ref="AK829">INDEX($K:$P,ROW(),MATCH(AK$3,$K$2:$P$2,0))</f>
        <v>10</v>
      </c>
      <c r="AL829" s="19" cm="1">
        <f t="array" ref="AL829">INDEX($K:$P,ROW(),MATCH(AL$3,$K$2:$P$2,0))</f>
        <v>10</v>
      </c>
      <c r="AM829" s="19" cm="1">
        <f t="array" ref="AM829">INDEX($K:$P,ROW(),MATCH(AM$3,$K$2:$P$2,0))</f>
        <v>10</v>
      </c>
      <c r="AN829" s="19" cm="1">
        <f t="array" ref="AN829">INDEX($K:$P,ROW(),MATCH(AN$3,$K$2:$P$2,0))</f>
        <v>10</v>
      </c>
      <c r="AO829" s="19" cm="1">
        <f t="array" ref="AO829">INDEX($K:$P,ROW(),MATCH(AO$3,$K$2:$P$2,0))</f>
        <v>10</v>
      </c>
      <c r="AP829" s="19" cm="1">
        <f t="array" ref="AP829">INDEX($K:$P,ROW(),MATCH(AP$3,$K$2:$P$2,0))</f>
        <v>10</v>
      </c>
      <c r="AQ829" s="19" cm="1">
        <f t="array" ref="AQ829">INDEX($K:$P,ROW(),MATCH(AQ$3,$K$2:$P$2,0))</f>
        <v>10</v>
      </c>
      <c r="AR829" s="19" cm="1">
        <f t="array" ref="AR829">INDEX($K:$P,ROW(),MATCH(AR$3,$K$2:$P$2,0))</f>
        <v>10</v>
      </c>
      <c r="AS829" s="19" cm="1">
        <f t="array" ref="AS829">INDEX($K:$P,ROW(),MATCH(AS$3,$K$2:$P$2,0))</f>
        <v>10</v>
      </c>
      <c r="AT829" s="19" cm="1">
        <f t="array" ref="AT829">INDEX($K:$P,ROW(),MATCH(AT$3,$K$2:$P$2,0))</f>
        <v>10</v>
      </c>
      <c r="AU829" s="19" cm="1">
        <f t="array" ref="AU829">INDEX($K:$P,ROW(),MATCH(AU$3,$K$2:$P$2,0))</f>
        <v>10</v>
      </c>
      <c r="AV829" s="19" cm="1">
        <f t="array" ref="AV829">INDEX($K:$P,ROW(),MATCH(AV$3,$K$2:$P$2,0))</f>
        <v>10</v>
      </c>
      <c r="AW829" s="19" cm="1">
        <f t="array" ref="AW829">INDEX($K:$P,ROW(),MATCH(AW$3,$K$2:$P$2,0))</f>
        <v>10</v>
      </c>
      <c r="AX829" s="19" cm="1">
        <f t="array" ref="AX829">INDEX($K:$P,ROW(),MATCH(AX$3,$K$2:$P$2,0))</f>
        <v>10</v>
      </c>
      <c r="AY829" s="19" cm="1">
        <f t="array" ref="AY829">INDEX($K:$P,ROW(),MATCH(AY$3,$K$2:$P$2,0))</f>
        <v>10</v>
      </c>
      <c r="AZ829" s="19" cm="1">
        <f t="array" ref="AZ829">INDEX($K:$P,ROW(),MATCH(AZ$3,$K$2:$P$2,0))</f>
        <v>10</v>
      </c>
      <c r="BA829" s="19" cm="1">
        <f t="array" ref="BA829">INDEX($K:$P,ROW(),MATCH(BA$3,$K$2:$P$2,0))</f>
        <v>10</v>
      </c>
      <c r="BB829" s="19" cm="1">
        <f t="array" ref="BB829">INDEX($K:$P,ROW(),MATCH(BB$3,$K$2:$P$2,0))</f>
        <v>10</v>
      </c>
      <c r="BC829" s="19" cm="1">
        <f t="array" ref="BC829">INDEX($K:$P,ROW(),MATCH(BC$3,$K$2:$P$2,0))</f>
        <v>10</v>
      </c>
      <c r="BD829" s="19" cm="1">
        <f t="array" ref="BD829">INDEX($K:$P,ROW(),MATCH(BD$3,$K$2:$P$2,0))</f>
        <v>10</v>
      </c>
      <c r="BE829" s="19" cm="1">
        <f t="array" ref="BE829">INDEX($K:$P,ROW(),MATCH(BE$3,$K$2:$P$2,0))</f>
        <v>10</v>
      </c>
      <c r="BF829" s="19" cm="1">
        <f t="array" ref="BF829">INDEX($K:$P,ROW(),MATCH(BF$3,$K$2:$P$2,0))</f>
        <v>10</v>
      </c>
      <c r="BG829" s="19" cm="1">
        <f t="array" ref="BG829">INDEX($K:$P,ROW(),MATCH(BG$3,$K$2:$P$2,0))</f>
        <v>10</v>
      </c>
      <c r="BH829" s="19" cm="1">
        <f t="array" ref="BH829">INDEX($K:$P,ROW(),MATCH(BH$3,$K$2:$P$2,0))</f>
        <v>10</v>
      </c>
      <c r="BI829" s="19" cm="1">
        <f t="array" ref="BI829">INDEX($K:$P,ROW(),MATCH(BI$3,$K$2:$P$2,0))</f>
        <v>10</v>
      </c>
      <c r="BJ829" s="19" cm="1">
        <f t="array" ref="BJ829">INDEX($K:$P,ROW(),MATCH(BJ$3,$K$2:$P$2,0))</f>
        <v>10</v>
      </c>
      <c r="BK829" s="19" cm="1">
        <f t="array" ref="BK829">INDEX($K:$P,ROW(),MATCH(BK$3,$K$2:$P$2,0))</f>
        <v>10</v>
      </c>
      <c r="BL829" s="19" cm="1">
        <f t="array" ref="BL829">INDEX($K:$P,ROW(),MATCH(BL$3,$K$2:$P$2,0))</f>
        <v>10</v>
      </c>
      <c r="BM829" s="19" cm="1">
        <f t="array" ref="BM829">INDEX($K:$P,ROW(),MATCH(BM$3,$K$2:$P$2,0))</f>
        <v>10</v>
      </c>
      <c r="BN829" s="19" cm="1">
        <f t="array" ref="BN829">INDEX($K:$P,ROW(),MATCH(BN$3,$K$2:$P$2,0))</f>
        <v>10</v>
      </c>
      <c r="BO829" s="19" cm="1">
        <f t="array" ref="BO829">INDEX($K:$P,ROW(),MATCH(BO$3,$K$2:$P$2,0))</f>
        <v>10</v>
      </c>
      <c r="BP829" s="19" cm="1">
        <f t="array" ref="BP829">INDEX($K:$P,ROW(),MATCH(BP$3,$K$2:$P$2,0))</f>
        <v>10</v>
      </c>
      <c r="BQ829" s="19" cm="1">
        <f t="array" ref="BQ829">INDEX($K:$P,ROW(),MATCH(BQ$3,$K$2:$P$2,0))</f>
        <v>10</v>
      </c>
      <c r="BR829" s="19" cm="1">
        <f t="array" ref="BR829">INDEX($K:$P,ROW(),MATCH(BR$3,$K$2:$P$2,0))</f>
        <v>10</v>
      </c>
      <c r="BS829" s="19" cm="1">
        <f t="array" ref="BS829">INDEX($K:$P,ROW(),MATCH(BS$3,$K$2:$P$2,0))</f>
        <v>10</v>
      </c>
      <c r="BT829" s="19" cm="1">
        <f t="array" ref="BT829">INDEX($K:$P,ROW(),MATCH(BT$3,$K$2:$P$2,0))</f>
        <v>10</v>
      </c>
      <c r="BU829" s="19" cm="1">
        <f t="array" ref="BU829">INDEX($K:$P,ROW(),MATCH(BU$3,$K$2:$P$2,0))</f>
        <v>10</v>
      </c>
      <c r="BV829" s="19" cm="1">
        <f t="array" ref="BV829">INDEX($K:$P,ROW(),MATCH(BV$3,$K$2:$P$2,0))</f>
        <v>10</v>
      </c>
      <c r="BW829" s="19" cm="1">
        <f t="array" ref="BW829">INDEX($K:$P,ROW(),MATCH(BW$3,$K$2:$P$2,0))</f>
        <v>10</v>
      </c>
      <c r="BX829" s="19" cm="1">
        <f t="array" ref="BX829">INDEX($K:$P,ROW(),MATCH(BX$3,$K$2:$P$2,0))</f>
        <v>10</v>
      </c>
      <c r="BY829" s="19" cm="1">
        <f t="array" ref="BY829">INDEX($K:$P,ROW(),MATCH(BY$3,$K$2:$P$2,0))</f>
        <v>10</v>
      </c>
      <c r="BZ829" s="19" cm="1">
        <f t="array" ref="BZ829">INDEX($K:$P,ROW(),MATCH(BZ$3,$K$2:$P$2,0))</f>
        <v>10</v>
      </c>
      <c r="CA829" s="19" cm="1">
        <f t="array" ref="CA829">INDEX($K:$P,ROW(),MATCH(CA$3,$K$2:$P$2,0))</f>
        <v>10</v>
      </c>
      <c r="CB829" s="19" cm="1">
        <f t="array" ref="CB829">INDEX($K:$P,ROW(),MATCH(CB$3,$K$2:$P$2,0))</f>
        <v>10</v>
      </c>
      <c r="CC829" s="19" cm="1">
        <f t="array" ref="CC829">INDEX($K:$P,ROW(),MATCH(CC$3,$K$2:$P$2,0))</f>
        <v>10</v>
      </c>
      <c r="CD829" s="19" cm="1">
        <f t="array" ref="CD829">INDEX($K:$P,ROW(),MATCH(CD$3,$K$2:$P$2,0))</f>
        <v>10</v>
      </c>
      <c r="CE829" s="19" cm="1">
        <f t="array" ref="CE829">INDEX($K:$P,ROW(),MATCH(CE$3,$K$2:$P$2,0))</f>
        <v>10</v>
      </c>
      <c r="CF829" s="19" cm="1">
        <f t="array" ref="CF829">INDEX($K:$P,ROW(),MATCH(CF$3,$K$2:$P$2,0))</f>
        <v>10</v>
      </c>
      <c r="CG829" s="19" cm="1">
        <f t="array" ref="CG829">INDEX($K:$P,ROW(),MATCH(CG$3,$K$2:$P$2,0))</f>
        <v>10</v>
      </c>
      <c r="CH829" s="19" cm="1">
        <f t="array" ref="CH829">INDEX($K:$P,ROW(),MATCH(CH$3,$K$2:$P$2,0))</f>
        <v>10</v>
      </c>
      <c r="CI829" s="19" cm="1">
        <f t="array" ref="CI829">INDEX($K:$P,ROW(),MATCH(CI$3,$K$2:$P$2,0))</f>
        <v>10</v>
      </c>
      <c r="CJ829" s="19" cm="1">
        <f t="array" ref="CJ829">INDEX($K:$P,ROW(),MATCH(CJ$3,$K$2:$P$2,0))</f>
        <v>10</v>
      </c>
      <c r="CK829" s="19" cm="1">
        <f t="array" ref="CK829">INDEX($K:$P,ROW(),MATCH(CK$3,$K$2:$P$2,0))</f>
        <v>10</v>
      </c>
      <c r="CL829" s="19" cm="1">
        <f t="array" ref="CL829">INDEX($K:$P,ROW(),MATCH(CL$3,$K$2:$P$2,0))</f>
        <v>10</v>
      </c>
      <c r="CM829" s="19" t="e" cm="1">
        <f t="array" ref="CM829">INDEX($K:$P,ROW(),MATCH(CM$3,$K$2:$P$2,0))</f>
        <v>#N/A</v>
      </c>
      <c r="CN829" s="19" t="e" cm="1">
        <f t="array" ref="CN829">INDEX($K:$P,ROW(),MATCH(CN$3,$K$2:$P$2,0))</f>
        <v>#N/A</v>
      </c>
      <c r="CO829" s="19" t="e" cm="1">
        <f t="array" ref="CO829">INDEX($K:$P,ROW(),MATCH(CO$3,$K$2:$P$2,0))</f>
        <v>#N/A</v>
      </c>
      <c r="CP829" s="19" t="e" cm="1">
        <f t="array" ref="CP829">INDEX($K:$P,ROW(),MATCH(CP$3,$K$2:$P$2,0))</f>
        <v>#N/A</v>
      </c>
      <c r="CQ829" s="19" t="e" cm="1">
        <f t="array" ref="CQ829">INDEX($K:$P,ROW(),MATCH(CQ$3,$K$2:$P$2,0))</f>
        <v>#N/A</v>
      </c>
      <c r="CR829" s="19" t="e" cm="1">
        <f t="array" ref="CR829">INDEX($K:$P,ROW(),MATCH(CR$3,$K$2:$P$2,0))</f>
        <v>#N/A</v>
      </c>
      <c r="CS829" s="19" t="e" cm="1">
        <f t="array" ref="CS829">INDEX($K:$P,ROW(),MATCH(CS$3,$K$2:$P$2,0))</f>
        <v>#N/A</v>
      </c>
      <c r="CT829" s="19" t="e" cm="1">
        <f t="array" ref="CT829">INDEX($K:$P,ROW(),MATCH(CT$3,$K$2:$P$2,0))</f>
        <v>#N/A</v>
      </c>
      <c r="CU829" s="19" t="e" cm="1">
        <f t="array" ref="CU829">INDEX($K:$P,ROW(),MATCH(CU$3,$K$2:$P$2,0))</f>
        <v>#N/A</v>
      </c>
      <c r="CV829" s="19" t="e" cm="1">
        <f t="array" ref="CV829">INDEX($K:$P,ROW(),MATCH(CV$3,$K$2:$P$2,0))</f>
        <v>#N/A</v>
      </c>
      <c r="CW829" s="19" t="e" cm="1">
        <f t="array" ref="CW829">INDEX($K:$P,ROW(),MATCH(CW$3,$K$2:$P$2,0))</f>
        <v>#N/A</v>
      </c>
      <c r="CX829" s="19" t="e" cm="1">
        <f t="array" ref="CX829">INDEX($K:$P,ROW(),MATCH(CX$3,$K$2:$P$2,0))</f>
        <v>#N/A</v>
      </c>
      <c r="CY829" s="19" t="e" cm="1">
        <f t="array" ref="CY829">INDEX($K:$P,ROW(),MATCH(CY$3,$K$2:$P$2,0))</f>
        <v>#N/A</v>
      </c>
      <c r="CZ829" s="19" t="e" cm="1">
        <f t="array" ref="CZ829">INDEX($K:$P,ROW(),MATCH(CZ$3,$K$2:$P$2,0))</f>
        <v>#N/A</v>
      </c>
      <c r="DA829" s="19" t="e" cm="1">
        <f t="array" ref="DA829">INDEX($K:$P,ROW(),MATCH(DA$3,$K$2:$P$2,0))</f>
        <v>#N/A</v>
      </c>
      <c r="DB829" s="19" t="e" cm="1">
        <f t="array" ref="DB829">INDEX($K:$P,ROW(),MATCH(DB$3,$K$2:$P$2,0))</f>
        <v>#N/A</v>
      </c>
      <c r="DC829" s="19" t="e" cm="1">
        <f t="array" ref="DC829">INDEX($K:$P,ROW(),MATCH(DC$3,$K$2:$P$2,0))</f>
        <v>#N/A</v>
      </c>
      <c r="DD829" s="19" t="e" cm="1">
        <f t="array" ref="DD829">INDEX($K:$P,ROW(),MATCH(DD$3,$K$2:$P$2,0))</f>
        <v>#N/A</v>
      </c>
      <c r="DE829" s="19" t="e" cm="1">
        <f t="array" ref="DE829">INDEX($K:$P,ROW(),MATCH(DE$3,$K$2:$P$2,0))</f>
        <v>#N/A</v>
      </c>
      <c r="DF829" s="19" t="e" cm="1">
        <f t="array" ref="DF829">INDEX($K:$P,ROW(),MATCH(DF$3,$K$2:$P$2,0))</f>
        <v>#N/A</v>
      </c>
      <c r="DG829" s="19" t="e" cm="1">
        <f t="array" ref="DG829">INDEX($K:$P,ROW(),MATCH(DG$3,$K$2:$P$2,0))</f>
        <v>#N/A</v>
      </c>
      <c r="DH829" s="19" t="e" cm="1">
        <f t="array" ref="DH829">INDEX($K:$P,ROW(),MATCH(DH$3,$K$2:$P$2,0))</f>
        <v>#N/A</v>
      </c>
      <c r="DI829" s="19" t="e" cm="1">
        <f t="array" ref="DI829">INDEX($K:$P,ROW(),MATCH(DI$3,$K$2:$P$2,0))</f>
        <v>#N/A</v>
      </c>
      <c r="DJ829" s="19" t="e" cm="1">
        <f t="array" ref="DJ829">INDEX($K:$P,ROW(),MATCH(DJ$3,$K$2:$P$2,0))</f>
        <v>#N/A</v>
      </c>
      <c r="DK829" s="19" t="e" cm="1">
        <f t="array" ref="DK829">INDEX($K:$P,ROW(),MATCH(DK$3,$K$2:$P$2,0))</f>
        <v>#N/A</v>
      </c>
      <c r="DL829" s="19" t="e" cm="1">
        <f t="array" ref="DL829">INDEX($K:$P,ROW(),MATCH(DL$3,$K$2:$P$2,0))</f>
        <v>#N/A</v>
      </c>
    </row>
    <row r="830" spans="1:116" x14ac:dyDescent="0.4">
      <c r="D830" t="s">
        <v>817</v>
      </c>
      <c r="E830" s="8" t="str">
        <f t="shared" si="1089"/>
        <v>830 LISTSALE-PV</v>
      </c>
      <c r="G830" s="145" t="s">
        <v>806</v>
      </c>
      <c r="H830" s="31"/>
      <c r="I830" s="73"/>
      <c r="J830" s="73"/>
      <c r="K830" s="18">
        <v>10</v>
      </c>
      <c r="L830" s="18">
        <v>10</v>
      </c>
      <c r="M830" s="18">
        <v>10</v>
      </c>
      <c r="N830" s="18">
        <v>10</v>
      </c>
      <c r="O830" s="18">
        <v>10</v>
      </c>
      <c r="P830" s="18">
        <v>10</v>
      </c>
      <c r="R830" s="33"/>
      <c r="S830" s="19" cm="1">
        <f t="array" ref="S830">INDEX($K:$P,ROW(),MATCH(S$3,$K$2:$P$2,0))</f>
        <v>10</v>
      </c>
      <c r="T830" s="19" cm="1">
        <f t="array" ref="T830">INDEX($K:$P,ROW(),MATCH(T$3,$K$2:$P$2,0))</f>
        <v>10</v>
      </c>
      <c r="U830" s="19" cm="1">
        <f t="array" ref="U830">INDEX($K:$P,ROW(),MATCH(U$3,$K$2:$P$2,0))</f>
        <v>10</v>
      </c>
      <c r="V830" s="19" cm="1">
        <f t="array" ref="V830">INDEX($K:$P,ROW(),MATCH(V$3,$K$2:$P$2,0))</f>
        <v>10</v>
      </c>
      <c r="W830" s="19" cm="1">
        <f t="array" ref="W830">INDEX($K:$P,ROW(),MATCH(W$3,$K$2:$P$2,0))</f>
        <v>10</v>
      </c>
      <c r="X830" s="19" cm="1">
        <f t="array" ref="X830">INDEX($K:$P,ROW(),MATCH(X$3,$K$2:$P$2,0))</f>
        <v>10</v>
      </c>
      <c r="Y830" s="19" cm="1">
        <f t="array" ref="Y830">INDEX($K:$P,ROW(),MATCH(Y$3,$K$2:$P$2,0))</f>
        <v>10</v>
      </c>
      <c r="Z830" s="19" cm="1">
        <f t="array" ref="Z830">INDEX($K:$P,ROW(),MATCH(Z$3,$K$2:$P$2,0))</f>
        <v>10</v>
      </c>
      <c r="AA830" s="19" cm="1">
        <f t="array" ref="AA830">INDEX($K:$P,ROW(),MATCH(AA$3,$K$2:$P$2,0))</f>
        <v>10</v>
      </c>
      <c r="AB830" s="19" cm="1">
        <f t="array" ref="AB830">INDEX($K:$P,ROW(),MATCH(AB$3,$K$2:$P$2,0))</f>
        <v>10</v>
      </c>
      <c r="AC830" s="19" cm="1">
        <f t="array" ref="AC830">INDEX($K:$P,ROW(),MATCH(AC$3,$K$2:$P$2,0))</f>
        <v>10</v>
      </c>
      <c r="AD830" s="19" cm="1">
        <f t="array" ref="AD830">INDEX($K:$P,ROW(),MATCH(AD$3,$K$2:$P$2,0))</f>
        <v>10</v>
      </c>
      <c r="AE830" s="19" cm="1">
        <f t="array" ref="AE830">INDEX($K:$P,ROW(),MATCH(AE$3,$K$2:$P$2,0))</f>
        <v>10</v>
      </c>
      <c r="AF830" s="19" cm="1">
        <f t="array" ref="AF830">INDEX($K:$P,ROW(),MATCH(AF$3,$K$2:$P$2,0))</f>
        <v>10</v>
      </c>
      <c r="AG830" s="19" cm="1">
        <f t="array" ref="AG830">INDEX($K:$P,ROW(),MATCH(AG$3,$K$2:$P$2,0))</f>
        <v>10</v>
      </c>
      <c r="AH830" s="19" cm="1">
        <f t="array" ref="AH830">INDEX($K:$P,ROW(),MATCH(AH$3,$K$2:$P$2,0))</f>
        <v>10</v>
      </c>
      <c r="AI830" s="19" cm="1">
        <f t="array" ref="AI830">INDEX($K:$P,ROW(),MATCH(AI$3,$K$2:$P$2,0))</f>
        <v>10</v>
      </c>
      <c r="AJ830" s="19" cm="1">
        <f t="array" ref="AJ830">INDEX($K:$P,ROW(),MATCH(AJ$3,$K$2:$P$2,0))</f>
        <v>10</v>
      </c>
      <c r="AK830" s="19" cm="1">
        <f t="array" ref="AK830">INDEX($K:$P,ROW(),MATCH(AK$3,$K$2:$P$2,0))</f>
        <v>10</v>
      </c>
      <c r="AL830" s="19" cm="1">
        <f t="array" ref="AL830">INDEX($K:$P,ROW(),MATCH(AL$3,$K$2:$P$2,0))</f>
        <v>10</v>
      </c>
      <c r="AM830" s="19" cm="1">
        <f t="array" ref="AM830">INDEX($K:$P,ROW(),MATCH(AM$3,$K$2:$P$2,0))</f>
        <v>10</v>
      </c>
      <c r="AN830" s="19" cm="1">
        <f t="array" ref="AN830">INDEX($K:$P,ROW(),MATCH(AN$3,$K$2:$P$2,0))</f>
        <v>10</v>
      </c>
      <c r="AO830" s="19" cm="1">
        <f t="array" ref="AO830">INDEX($K:$P,ROW(),MATCH(AO$3,$K$2:$P$2,0))</f>
        <v>10</v>
      </c>
      <c r="AP830" s="19" cm="1">
        <f t="array" ref="AP830">INDEX($K:$P,ROW(),MATCH(AP$3,$K$2:$P$2,0))</f>
        <v>10</v>
      </c>
      <c r="AQ830" s="19" cm="1">
        <f t="array" ref="AQ830">INDEX($K:$P,ROW(),MATCH(AQ$3,$K$2:$P$2,0))</f>
        <v>10</v>
      </c>
      <c r="AR830" s="19" cm="1">
        <f t="array" ref="AR830">INDEX($K:$P,ROW(),MATCH(AR$3,$K$2:$P$2,0))</f>
        <v>10</v>
      </c>
      <c r="AS830" s="19" cm="1">
        <f t="array" ref="AS830">INDEX($K:$P,ROW(),MATCH(AS$3,$K$2:$P$2,0))</f>
        <v>10</v>
      </c>
      <c r="AT830" s="19" cm="1">
        <f t="array" ref="AT830">INDEX($K:$P,ROW(),MATCH(AT$3,$K$2:$P$2,0))</f>
        <v>10</v>
      </c>
      <c r="AU830" s="19" cm="1">
        <f t="array" ref="AU830">INDEX($K:$P,ROW(),MATCH(AU$3,$K$2:$P$2,0))</f>
        <v>10</v>
      </c>
      <c r="AV830" s="19" cm="1">
        <f t="array" ref="AV830">INDEX($K:$P,ROW(),MATCH(AV$3,$K$2:$P$2,0))</f>
        <v>10</v>
      </c>
      <c r="AW830" s="19" cm="1">
        <f t="array" ref="AW830">INDEX($K:$P,ROW(),MATCH(AW$3,$K$2:$P$2,0))</f>
        <v>10</v>
      </c>
      <c r="AX830" s="19" cm="1">
        <f t="array" ref="AX830">INDEX($K:$P,ROW(),MATCH(AX$3,$K$2:$P$2,0))</f>
        <v>10</v>
      </c>
      <c r="AY830" s="19" cm="1">
        <f t="array" ref="AY830">INDEX($K:$P,ROW(),MATCH(AY$3,$K$2:$P$2,0))</f>
        <v>10</v>
      </c>
      <c r="AZ830" s="19" cm="1">
        <f t="array" ref="AZ830">INDEX($K:$P,ROW(),MATCH(AZ$3,$K$2:$P$2,0))</f>
        <v>10</v>
      </c>
      <c r="BA830" s="19" cm="1">
        <f t="array" ref="BA830">INDEX($K:$P,ROW(),MATCH(BA$3,$K$2:$P$2,0))</f>
        <v>10</v>
      </c>
      <c r="BB830" s="19" cm="1">
        <f t="array" ref="BB830">INDEX($K:$P,ROW(),MATCH(BB$3,$K$2:$P$2,0))</f>
        <v>10</v>
      </c>
      <c r="BC830" s="19" cm="1">
        <f t="array" ref="BC830">INDEX($K:$P,ROW(),MATCH(BC$3,$K$2:$P$2,0))</f>
        <v>10</v>
      </c>
      <c r="BD830" s="19" cm="1">
        <f t="array" ref="BD830">INDEX($K:$P,ROW(),MATCH(BD$3,$K$2:$P$2,0))</f>
        <v>10</v>
      </c>
      <c r="BE830" s="19" cm="1">
        <f t="array" ref="BE830">INDEX($K:$P,ROW(),MATCH(BE$3,$K$2:$P$2,0))</f>
        <v>10</v>
      </c>
      <c r="BF830" s="19" cm="1">
        <f t="array" ref="BF830">INDEX($K:$P,ROW(),MATCH(BF$3,$K$2:$P$2,0))</f>
        <v>10</v>
      </c>
      <c r="BG830" s="19" cm="1">
        <f t="array" ref="BG830">INDEX($K:$P,ROW(),MATCH(BG$3,$K$2:$P$2,0))</f>
        <v>10</v>
      </c>
      <c r="BH830" s="19" cm="1">
        <f t="array" ref="BH830">INDEX($K:$P,ROW(),MATCH(BH$3,$K$2:$P$2,0))</f>
        <v>10</v>
      </c>
      <c r="BI830" s="19" cm="1">
        <f t="array" ref="BI830">INDEX($K:$P,ROW(),MATCH(BI$3,$K$2:$P$2,0))</f>
        <v>10</v>
      </c>
      <c r="BJ830" s="19" cm="1">
        <f t="array" ref="BJ830">INDEX($K:$P,ROW(),MATCH(BJ$3,$K$2:$P$2,0))</f>
        <v>10</v>
      </c>
      <c r="BK830" s="19" cm="1">
        <f t="array" ref="BK830">INDEX($K:$P,ROW(),MATCH(BK$3,$K$2:$P$2,0))</f>
        <v>10</v>
      </c>
      <c r="BL830" s="19" cm="1">
        <f t="array" ref="BL830">INDEX($K:$P,ROW(),MATCH(BL$3,$K$2:$P$2,0))</f>
        <v>10</v>
      </c>
      <c r="BM830" s="19" cm="1">
        <f t="array" ref="BM830">INDEX($K:$P,ROW(),MATCH(BM$3,$K$2:$P$2,0))</f>
        <v>10</v>
      </c>
      <c r="BN830" s="19" cm="1">
        <f t="array" ref="BN830">INDEX($K:$P,ROW(),MATCH(BN$3,$K$2:$P$2,0))</f>
        <v>10</v>
      </c>
      <c r="BO830" s="19" cm="1">
        <f t="array" ref="BO830">INDEX($K:$P,ROW(),MATCH(BO$3,$K$2:$P$2,0))</f>
        <v>10</v>
      </c>
      <c r="BP830" s="19" cm="1">
        <f t="array" ref="BP830">INDEX($K:$P,ROW(),MATCH(BP$3,$K$2:$P$2,0))</f>
        <v>10</v>
      </c>
      <c r="BQ830" s="19" cm="1">
        <f t="array" ref="BQ830">INDEX($K:$P,ROW(),MATCH(BQ$3,$K$2:$P$2,0))</f>
        <v>10</v>
      </c>
      <c r="BR830" s="19" cm="1">
        <f t="array" ref="BR830">INDEX($K:$P,ROW(),MATCH(BR$3,$K$2:$P$2,0))</f>
        <v>10</v>
      </c>
      <c r="BS830" s="19" cm="1">
        <f t="array" ref="BS830">INDEX($K:$P,ROW(),MATCH(BS$3,$K$2:$P$2,0))</f>
        <v>10</v>
      </c>
      <c r="BT830" s="19" cm="1">
        <f t="array" ref="BT830">INDEX($K:$P,ROW(),MATCH(BT$3,$K$2:$P$2,0))</f>
        <v>10</v>
      </c>
      <c r="BU830" s="19" cm="1">
        <f t="array" ref="BU830">INDEX($K:$P,ROW(),MATCH(BU$3,$K$2:$P$2,0))</f>
        <v>10</v>
      </c>
      <c r="BV830" s="19" cm="1">
        <f t="array" ref="BV830">INDEX($K:$P,ROW(),MATCH(BV$3,$K$2:$P$2,0))</f>
        <v>10</v>
      </c>
      <c r="BW830" s="19" cm="1">
        <f t="array" ref="BW830">INDEX($K:$P,ROW(),MATCH(BW$3,$K$2:$P$2,0))</f>
        <v>10</v>
      </c>
      <c r="BX830" s="19" cm="1">
        <f t="array" ref="BX830">INDEX($K:$P,ROW(),MATCH(BX$3,$K$2:$P$2,0))</f>
        <v>10</v>
      </c>
      <c r="BY830" s="19" cm="1">
        <f t="array" ref="BY830">INDEX($K:$P,ROW(),MATCH(BY$3,$K$2:$P$2,0))</f>
        <v>10</v>
      </c>
      <c r="BZ830" s="19" cm="1">
        <f t="array" ref="BZ830">INDEX($K:$P,ROW(),MATCH(BZ$3,$K$2:$P$2,0))</f>
        <v>10</v>
      </c>
      <c r="CA830" s="19" cm="1">
        <f t="array" ref="CA830">INDEX($K:$P,ROW(),MATCH(CA$3,$K$2:$P$2,0))</f>
        <v>10</v>
      </c>
      <c r="CB830" s="19" cm="1">
        <f t="array" ref="CB830">INDEX($K:$P,ROW(),MATCH(CB$3,$K$2:$P$2,0))</f>
        <v>10</v>
      </c>
      <c r="CC830" s="19" cm="1">
        <f t="array" ref="CC830">INDEX($K:$P,ROW(),MATCH(CC$3,$K$2:$P$2,0))</f>
        <v>10</v>
      </c>
      <c r="CD830" s="19" cm="1">
        <f t="array" ref="CD830">INDEX($K:$P,ROW(),MATCH(CD$3,$K$2:$P$2,0))</f>
        <v>10</v>
      </c>
      <c r="CE830" s="19" cm="1">
        <f t="array" ref="CE830">INDEX($K:$P,ROW(),MATCH(CE$3,$K$2:$P$2,0))</f>
        <v>10</v>
      </c>
      <c r="CF830" s="19" cm="1">
        <f t="array" ref="CF830">INDEX($K:$P,ROW(),MATCH(CF$3,$K$2:$P$2,0))</f>
        <v>10</v>
      </c>
      <c r="CG830" s="19" cm="1">
        <f t="array" ref="CG830">INDEX($K:$P,ROW(),MATCH(CG$3,$K$2:$P$2,0))</f>
        <v>10</v>
      </c>
      <c r="CH830" s="19" cm="1">
        <f t="array" ref="CH830">INDEX($K:$P,ROW(),MATCH(CH$3,$K$2:$P$2,0))</f>
        <v>10</v>
      </c>
      <c r="CI830" s="19" cm="1">
        <f t="array" ref="CI830">INDEX($K:$P,ROW(),MATCH(CI$3,$K$2:$P$2,0))</f>
        <v>10</v>
      </c>
      <c r="CJ830" s="19" cm="1">
        <f t="array" ref="CJ830">INDEX($K:$P,ROW(),MATCH(CJ$3,$K$2:$P$2,0))</f>
        <v>10</v>
      </c>
      <c r="CK830" s="19" cm="1">
        <f t="array" ref="CK830">INDEX($K:$P,ROW(),MATCH(CK$3,$K$2:$P$2,0))</f>
        <v>10</v>
      </c>
      <c r="CL830" s="19" cm="1">
        <f t="array" ref="CL830">INDEX($K:$P,ROW(),MATCH(CL$3,$K$2:$P$2,0))</f>
        <v>10</v>
      </c>
      <c r="CM830" s="19" t="e" cm="1">
        <f t="array" ref="CM830">INDEX($K:$P,ROW(),MATCH(CM$3,$K$2:$P$2,0))</f>
        <v>#N/A</v>
      </c>
      <c r="CN830" s="19" t="e" cm="1">
        <f t="array" ref="CN830">INDEX($K:$P,ROW(),MATCH(CN$3,$K$2:$P$2,0))</f>
        <v>#N/A</v>
      </c>
      <c r="CO830" s="19" t="e" cm="1">
        <f t="array" ref="CO830">INDEX($K:$P,ROW(),MATCH(CO$3,$K$2:$P$2,0))</f>
        <v>#N/A</v>
      </c>
      <c r="CP830" s="19" t="e" cm="1">
        <f t="array" ref="CP830">INDEX($K:$P,ROW(),MATCH(CP$3,$K$2:$P$2,0))</f>
        <v>#N/A</v>
      </c>
      <c r="CQ830" s="19" t="e" cm="1">
        <f t="array" ref="CQ830">INDEX($K:$P,ROW(),MATCH(CQ$3,$K$2:$P$2,0))</f>
        <v>#N/A</v>
      </c>
      <c r="CR830" s="19" t="e" cm="1">
        <f t="array" ref="CR830">INDEX($K:$P,ROW(),MATCH(CR$3,$K$2:$P$2,0))</f>
        <v>#N/A</v>
      </c>
      <c r="CS830" s="19" t="e" cm="1">
        <f t="array" ref="CS830">INDEX($K:$P,ROW(),MATCH(CS$3,$K$2:$P$2,0))</f>
        <v>#N/A</v>
      </c>
      <c r="CT830" s="19" t="e" cm="1">
        <f t="array" ref="CT830">INDEX($K:$P,ROW(),MATCH(CT$3,$K$2:$P$2,0))</f>
        <v>#N/A</v>
      </c>
      <c r="CU830" s="19" t="e" cm="1">
        <f t="array" ref="CU830">INDEX($K:$P,ROW(),MATCH(CU$3,$K$2:$P$2,0))</f>
        <v>#N/A</v>
      </c>
      <c r="CV830" s="19" t="e" cm="1">
        <f t="array" ref="CV830">INDEX($K:$P,ROW(),MATCH(CV$3,$K$2:$P$2,0))</f>
        <v>#N/A</v>
      </c>
      <c r="CW830" s="19" t="e" cm="1">
        <f t="array" ref="CW830">INDEX($K:$P,ROW(),MATCH(CW$3,$K$2:$P$2,0))</f>
        <v>#N/A</v>
      </c>
      <c r="CX830" s="19" t="e" cm="1">
        <f t="array" ref="CX830">INDEX($K:$P,ROW(),MATCH(CX$3,$K$2:$P$2,0))</f>
        <v>#N/A</v>
      </c>
      <c r="CY830" s="19" t="e" cm="1">
        <f t="array" ref="CY830">INDEX($K:$P,ROW(),MATCH(CY$3,$K$2:$P$2,0))</f>
        <v>#N/A</v>
      </c>
      <c r="CZ830" s="19" t="e" cm="1">
        <f t="array" ref="CZ830">INDEX($K:$P,ROW(),MATCH(CZ$3,$K$2:$P$2,0))</f>
        <v>#N/A</v>
      </c>
      <c r="DA830" s="19" t="e" cm="1">
        <f t="array" ref="DA830">INDEX($K:$P,ROW(),MATCH(DA$3,$K$2:$P$2,0))</f>
        <v>#N/A</v>
      </c>
      <c r="DB830" s="19" t="e" cm="1">
        <f t="array" ref="DB830">INDEX($K:$P,ROW(),MATCH(DB$3,$K$2:$P$2,0))</f>
        <v>#N/A</v>
      </c>
      <c r="DC830" s="19" t="e" cm="1">
        <f t="array" ref="DC830">INDEX($K:$P,ROW(),MATCH(DC$3,$K$2:$P$2,0))</f>
        <v>#N/A</v>
      </c>
      <c r="DD830" s="19" t="e" cm="1">
        <f t="array" ref="DD830">INDEX($K:$P,ROW(),MATCH(DD$3,$K$2:$P$2,0))</f>
        <v>#N/A</v>
      </c>
      <c r="DE830" s="19" t="e" cm="1">
        <f t="array" ref="DE830">INDEX($K:$P,ROW(),MATCH(DE$3,$K$2:$P$2,0))</f>
        <v>#N/A</v>
      </c>
      <c r="DF830" s="19" t="e" cm="1">
        <f t="array" ref="DF830">INDEX($K:$P,ROW(),MATCH(DF$3,$K$2:$P$2,0))</f>
        <v>#N/A</v>
      </c>
      <c r="DG830" s="19" t="e" cm="1">
        <f t="array" ref="DG830">INDEX($K:$P,ROW(),MATCH(DG$3,$K$2:$P$2,0))</f>
        <v>#N/A</v>
      </c>
      <c r="DH830" s="19" t="e" cm="1">
        <f t="array" ref="DH830">INDEX($K:$P,ROW(),MATCH(DH$3,$K$2:$P$2,0))</f>
        <v>#N/A</v>
      </c>
      <c r="DI830" s="19" t="e" cm="1">
        <f t="array" ref="DI830">INDEX($K:$P,ROW(),MATCH(DI$3,$K$2:$P$2,0))</f>
        <v>#N/A</v>
      </c>
      <c r="DJ830" s="19" t="e" cm="1">
        <f t="array" ref="DJ830">INDEX($K:$P,ROW(),MATCH(DJ$3,$K$2:$P$2,0))</f>
        <v>#N/A</v>
      </c>
      <c r="DK830" s="19" t="e" cm="1">
        <f t="array" ref="DK830">INDEX($K:$P,ROW(),MATCH(DK$3,$K$2:$P$2,0))</f>
        <v>#N/A</v>
      </c>
      <c r="DL830" s="19" t="e" cm="1">
        <f t="array" ref="DL830">INDEX($K:$P,ROW(),MATCH(DL$3,$K$2:$P$2,0))</f>
        <v>#N/A</v>
      </c>
    </row>
    <row r="831" spans="1:116" x14ac:dyDescent="0.4">
      <c r="D831" t="s">
        <v>817</v>
      </c>
      <c r="E831" s="8" t="str">
        <f t="shared" si="1089"/>
        <v>831 LISTSALE-PV</v>
      </c>
      <c r="G831" s="145" t="s">
        <v>807</v>
      </c>
      <c r="H831" s="31"/>
      <c r="I831" s="73"/>
      <c r="J831" s="73"/>
      <c r="K831" s="18">
        <v>10</v>
      </c>
      <c r="L831" s="18">
        <v>10</v>
      </c>
      <c r="M831" s="18">
        <v>10</v>
      </c>
      <c r="N831" s="18">
        <v>10</v>
      </c>
      <c r="O831" s="18">
        <v>10</v>
      </c>
      <c r="P831" s="18">
        <v>10</v>
      </c>
      <c r="R831" s="33"/>
      <c r="S831" s="19" cm="1">
        <f t="array" ref="S831">INDEX($K:$P,ROW(),MATCH(S$3,$K$2:$P$2,0))</f>
        <v>10</v>
      </c>
      <c r="T831" s="19" cm="1">
        <f t="array" ref="T831">INDEX($K:$P,ROW(),MATCH(T$3,$K$2:$P$2,0))</f>
        <v>10</v>
      </c>
      <c r="U831" s="19" cm="1">
        <f t="array" ref="U831">INDEX($K:$P,ROW(),MATCH(U$3,$K$2:$P$2,0))</f>
        <v>10</v>
      </c>
      <c r="V831" s="19" cm="1">
        <f t="array" ref="V831">INDEX($K:$P,ROW(),MATCH(V$3,$K$2:$P$2,0))</f>
        <v>10</v>
      </c>
      <c r="W831" s="19" cm="1">
        <f t="array" ref="W831">INDEX($K:$P,ROW(),MATCH(W$3,$K$2:$P$2,0))</f>
        <v>10</v>
      </c>
      <c r="X831" s="19" cm="1">
        <f t="array" ref="X831">INDEX($K:$P,ROW(),MATCH(X$3,$K$2:$P$2,0))</f>
        <v>10</v>
      </c>
      <c r="Y831" s="19" cm="1">
        <f t="array" ref="Y831">INDEX($K:$P,ROW(),MATCH(Y$3,$K$2:$P$2,0))</f>
        <v>10</v>
      </c>
      <c r="Z831" s="19" cm="1">
        <f t="array" ref="Z831">INDEX($K:$P,ROW(),MATCH(Z$3,$K$2:$P$2,0))</f>
        <v>10</v>
      </c>
      <c r="AA831" s="19" cm="1">
        <f t="array" ref="AA831">INDEX($K:$P,ROW(),MATCH(AA$3,$K$2:$P$2,0))</f>
        <v>10</v>
      </c>
      <c r="AB831" s="19" cm="1">
        <f t="array" ref="AB831">INDEX($K:$P,ROW(),MATCH(AB$3,$K$2:$P$2,0))</f>
        <v>10</v>
      </c>
      <c r="AC831" s="19" cm="1">
        <f t="array" ref="AC831">INDEX($K:$P,ROW(),MATCH(AC$3,$K$2:$P$2,0))</f>
        <v>10</v>
      </c>
      <c r="AD831" s="19" cm="1">
        <f t="array" ref="AD831">INDEX($K:$P,ROW(),MATCH(AD$3,$K$2:$P$2,0))</f>
        <v>10</v>
      </c>
      <c r="AE831" s="19" cm="1">
        <f t="array" ref="AE831">INDEX($K:$P,ROW(),MATCH(AE$3,$K$2:$P$2,0))</f>
        <v>10</v>
      </c>
      <c r="AF831" s="19" cm="1">
        <f t="array" ref="AF831">INDEX($K:$P,ROW(),MATCH(AF$3,$K$2:$P$2,0))</f>
        <v>10</v>
      </c>
      <c r="AG831" s="19" cm="1">
        <f t="array" ref="AG831">INDEX($K:$P,ROW(),MATCH(AG$3,$K$2:$P$2,0))</f>
        <v>10</v>
      </c>
      <c r="AH831" s="19" cm="1">
        <f t="array" ref="AH831">INDEX($K:$P,ROW(),MATCH(AH$3,$K$2:$P$2,0))</f>
        <v>10</v>
      </c>
      <c r="AI831" s="19" cm="1">
        <f t="array" ref="AI831">INDEX($K:$P,ROW(),MATCH(AI$3,$K$2:$P$2,0))</f>
        <v>10</v>
      </c>
      <c r="AJ831" s="19" cm="1">
        <f t="array" ref="AJ831">INDEX($K:$P,ROW(),MATCH(AJ$3,$K$2:$P$2,0))</f>
        <v>10</v>
      </c>
      <c r="AK831" s="19" cm="1">
        <f t="array" ref="AK831">INDEX($K:$P,ROW(),MATCH(AK$3,$K$2:$P$2,0))</f>
        <v>10</v>
      </c>
      <c r="AL831" s="19" cm="1">
        <f t="array" ref="AL831">INDEX($K:$P,ROW(),MATCH(AL$3,$K$2:$P$2,0))</f>
        <v>10</v>
      </c>
      <c r="AM831" s="19" cm="1">
        <f t="array" ref="AM831">INDEX($K:$P,ROW(),MATCH(AM$3,$K$2:$P$2,0))</f>
        <v>10</v>
      </c>
      <c r="AN831" s="19" cm="1">
        <f t="array" ref="AN831">INDEX($K:$P,ROW(),MATCH(AN$3,$K$2:$P$2,0))</f>
        <v>10</v>
      </c>
      <c r="AO831" s="19" cm="1">
        <f t="array" ref="AO831">INDEX($K:$P,ROW(),MATCH(AO$3,$K$2:$P$2,0))</f>
        <v>10</v>
      </c>
      <c r="AP831" s="19" cm="1">
        <f t="array" ref="AP831">INDEX($K:$P,ROW(),MATCH(AP$3,$K$2:$P$2,0))</f>
        <v>10</v>
      </c>
      <c r="AQ831" s="19" cm="1">
        <f t="array" ref="AQ831">INDEX($K:$P,ROW(),MATCH(AQ$3,$K$2:$P$2,0))</f>
        <v>10</v>
      </c>
      <c r="AR831" s="19" cm="1">
        <f t="array" ref="AR831">INDEX($K:$P,ROW(),MATCH(AR$3,$K$2:$P$2,0))</f>
        <v>10</v>
      </c>
      <c r="AS831" s="19" cm="1">
        <f t="array" ref="AS831">INDEX($K:$P,ROW(),MATCH(AS$3,$K$2:$P$2,0))</f>
        <v>10</v>
      </c>
      <c r="AT831" s="19" cm="1">
        <f t="array" ref="AT831">INDEX($K:$P,ROW(),MATCH(AT$3,$K$2:$P$2,0))</f>
        <v>10</v>
      </c>
      <c r="AU831" s="19" cm="1">
        <f t="array" ref="AU831">INDEX($K:$P,ROW(),MATCH(AU$3,$K$2:$P$2,0))</f>
        <v>10</v>
      </c>
      <c r="AV831" s="19" cm="1">
        <f t="array" ref="AV831">INDEX($K:$P,ROW(),MATCH(AV$3,$K$2:$P$2,0))</f>
        <v>10</v>
      </c>
      <c r="AW831" s="19" cm="1">
        <f t="array" ref="AW831">INDEX($K:$P,ROW(),MATCH(AW$3,$K$2:$P$2,0))</f>
        <v>10</v>
      </c>
      <c r="AX831" s="19" cm="1">
        <f t="array" ref="AX831">INDEX($K:$P,ROW(),MATCH(AX$3,$K$2:$P$2,0))</f>
        <v>10</v>
      </c>
      <c r="AY831" s="19" cm="1">
        <f t="array" ref="AY831">INDEX($K:$P,ROW(),MATCH(AY$3,$K$2:$P$2,0))</f>
        <v>10</v>
      </c>
      <c r="AZ831" s="19" cm="1">
        <f t="array" ref="AZ831">INDEX($K:$P,ROW(),MATCH(AZ$3,$K$2:$P$2,0))</f>
        <v>10</v>
      </c>
      <c r="BA831" s="19" cm="1">
        <f t="array" ref="BA831">INDEX($K:$P,ROW(),MATCH(BA$3,$K$2:$P$2,0))</f>
        <v>10</v>
      </c>
      <c r="BB831" s="19" cm="1">
        <f t="array" ref="BB831">INDEX($K:$P,ROW(),MATCH(BB$3,$K$2:$P$2,0))</f>
        <v>10</v>
      </c>
      <c r="BC831" s="19" cm="1">
        <f t="array" ref="BC831">INDEX($K:$P,ROW(),MATCH(BC$3,$K$2:$P$2,0))</f>
        <v>10</v>
      </c>
      <c r="BD831" s="19" cm="1">
        <f t="array" ref="BD831">INDEX($K:$P,ROW(),MATCH(BD$3,$K$2:$P$2,0))</f>
        <v>10</v>
      </c>
      <c r="BE831" s="19" cm="1">
        <f t="array" ref="BE831">INDEX($K:$P,ROW(),MATCH(BE$3,$K$2:$P$2,0))</f>
        <v>10</v>
      </c>
      <c r="BF831" s="19" cm="1">
        <f t="array" ref="BF831">INDEX($K:$P,ROW(),MATCH(BF$3,$K$2:$P$2,0))</f>
        <v>10</v>
      </c>
      <c r="BG831" s="19" cm="1">
        <f t="array" ref="BG831">INDEX($K:$P,ROW(),MATCH(BG$3,$K$2:$P$2,0))</f>
        <v>10</v>
      </c>
      <c r="BH831" s="19" cm="1">
        <f t="array" ref="BH831">INDEX($K:$P,ROW(),MATCH(BH$3,$K$2:$P$2,0))</f>
        <v>10</v>
      </c>
      <c r="BI831" s="19" cm="1">
        <f t="array" ref="BI831">INDEX($K:$P,ROW(),MATCH(BI$3,$K$2:$P$2,0))</f>
        <v>10</v>
      </c>
      <c r="BJ831" s="19" cm="1">
        <f t="array" ref="BJ831">INDEX($K:$P,ROW(),MATCH(BJ$3,$K$2:$P$2,0))</f>
        <v>10</v>
      </c>
      <c r="BK831" s="19" cm="1">
        <f t="array" ref="BK831">INDEX($K:$P,ROW(),MATCH(BK$3,$K$2:$P$2,0))</f>
        <v>10</v>
      </c>
      <c r="BL831" s="19" cm="1">
        <f t="array" ref="BL831">INDEX($K:$P,ROW(),MATCH(BL$3,$K$2:$P$2,0))</f>
        <v>10</v>
      </c>
      <c r="BM831" s="19" cm="1">
        <f t="array" ref="BM831">INDEX($K:$P,ROW(),MATCH(BM$3,$K$2:$P$2,0))</f>
        <v>10</v>
      </c>
      <c r="BN831" s="19" cm="1">
        <f t="array" ref="BN831">INDEX($K:$P,ROW(),MATCH(BN$3,$K$2:$P$2,0))</f>
        <v>10</v>
      </c>
      <c r="BO831" s="19" cm="1">
        <f t="array" ref="BO831">INDEX($K:$P,ROW(),MATCH(BO$3,$K$2:$P$2,0))</f>
        <v>10</v>
      </c>
      <c r="BP831" s="19" cm="1">
        <f t="array" ref="BP831">INDEX($K:$P,ROW(),MATCH(BP$3,$K$2:$P$2,0))</f>
        <v>10</v>
      </c>
      <c r="BQ831" s="19" cm="1">
        <f t="array" ref="BQ831">INDEX($K:$P,ROW(),MATCH(BQ$3,$K$2:$P$2,0))</f>
        <v>10</v>
      </c>
      <c r="BR831" s="19" cm="1">
        <f t="array" ref="BR831">INDEX($K:$P,ROW(),MATCH(BR$3,$K$2:$P$2,0))</f>
        <v>10</v>
      </c>
      <c r="BS831" s="19" cm="1">
        <f t="array" ref="BS831">INDEX($K:$P,ROW(),MATCH(BS$3,$K$2:$P$2,0))</f>
        <v>10</v>
      </c>
      <c r="BT831" s="19" cm="1">
        <f t="array" ref="BT831">INDEX($K:$P,ROW(),MATCH(BT$3,$K$2:$P$2,0))</f>
        <v>10</v>
      </c>
      <c r="BU831" s="19" cm="1">
        <f t="array" ref="BU831">INDEX($K:$P,ROW(),MATCH(BU$3,$K$2:$P$2,0))</f>
        <v>10</v>
      </c>
      <c r="BV831" s="19" cm="1">
        <f t="array" ref="BV831">INDEX($K:$P,ROW(),MATCH(BV$3,$K$2:$P$2,0))</f>
        <v>10</v>
      </c>
      <c r="BW831" s="19" cm="1">
        <f t="array" ref="BW831">INDEX($K:$P,ROW(),MATCH(BW$3,$K$2:$P$2,0))</f>
        <v>10</v>
      </c>
      <c r="BX831" s="19" cm="1">
        <f t="array" ref="BX831">INDEX($K:$P,ROW(),MATCH(BX$3,$K$2:$P$2,0))</f>
        <v>10</v>
      </c>
      <c r="BY831" s="19" cm="1">
        <f t="array" ref="BY831">INDEX($K:$P,ROW(),MATCH(BY$3,$K$2:$P$2,0))</f>
        <v>10</v>
      </c>
      <c r="BZ831" s="19" cm="1">
        <f t="array" ref="BZ831">INDEX($K:$P,ROW(),MATCH(BZ$3,$K$2:$P$2,0))</f>
        <v>10</v>
      </c>
      <c r="CA831" s="19" cm="1">
        <f t="array" ref="CA831">INDEX($K:$P,ROW(),MATCH(CA$3,$K$2:$P$2,0))</f>
        <v>10</v>
      </c>
      <c r="CB831" s="19" cm="1">
        <f t="array" ref="CB831">INDEX($K:$P,ROW(),MATCH(CB$3,$K$2:$P$2,0))</f>
        <v>10</v>
      </c>
      <c r="CC831" s="19" cm="1">
        <f t="array" ref="CC831">INDEX($K:$P,ROW(),MATCH(CC$3,$K$2:$P$2,0))</f>
        <v>10</v>
      </c>
      <c r="CD831" s="19" cm="1">
        <f t="array" ref="CD831">INDEX($K:$P,ROW(),MATCH(CD$3,$K$2:$P$2,0))</f>
        <v>10</v>
      </c>
      <c r="CE831" s="19" cm="1">
        <f t="array" ref="CE831">INDEX($K:$P,ROW(),MATCH(CE$3,$K$2:$P$2,0))</f>
        <v>10</v>
      </c>
      <c r="CF831" s="19" cm="1">
        <f t="array" ref="CF831">INDEX($K:$P,ROW(),MATCH(CF$3,$K$2:$P$2,0))</f>
        <v>10</v>
      </c>
      <c r="CG831" s="19" cm="1">
        <f t="array" ref="CG831">INDEX($K:$P,ROW(),MATCH(CG$3,$K$2:$P$2,0))</f>
        <v>10</v>
      </c>
      <c r="CH831" s="19" cm="1">
        <f t="array" ref="CH831">INDEX($K:$P,ROW(),MATCH(CH$3,$K$2:$P$2,0))</f>
        <v>10</v>
      </c>
      <c r="CI831" s="19" cm="1">
        <f t="array" ref="CI831">INDEX($K:$P,ROW(),MATCH(CI$3,$K$2:$P$2,0))</f>
        <v>10</v>
      </c>
      <c r="CJ831" s="19" cm="1">
        <f t="array" ref="CJ831">INDEX($K:$P,ROW(),MATCH(CJ$3,$K$2:$P$2,0))</f>
        <v>10</v>
      </c>
      <c r="CK831" s="19" cm="1">
        <f t="array" ref="CK831">INDEX($K:$P,ROW(),MATCH(CK$3,$K$2:$P$2,0))</f>
        <v>10</v>
      </c>
      <c r="CL831" s="19" cm="1">
        <f t="array" ref="CL831">INDEX($K:$P,ROW(),MATCH(CL$3,$K$2:$P$2,0))</f>
        <v>10</v>
      </c>
      <c r="CM831" s="19" t="e" cm="1">
        <f t="array" ref="CM831">INDEX($K:$P,ROW(),MATCH(CM$3,$K$2:$P$2,0))</f>
        <v>#N/A</v>
      </c>
      <c r="CN831" s="19" t="e" cm="1">
        <f t="array" ref="CN831">INDEX($K:$P,ROW(),MATCH(CN$3,$K$2:$P$2,0))</f>
        <v>#N/A</v>
      </c>
      <c r="CO831" s="19" t="e" cm="1">
        <f t="array" ref="CO831">INDEX($K:$P,ROW(),MATCH(CO$3,$K$2:$P$2,0))</f>
        <v>#N/A</v>
      </c>
      <c r="CP831" s="19" t="e" cm="1">
        <f t="array" ref="CP831">INDEX($K:$P,ROW(),MATCH(CP$3,$K$2:$P$2,0))</f>
        <v>#N/A</v>
      </c>
      <c r="CQ831" s="19" t="e" cm="1">
        <f t="array" ref="CQ831">INDEX($K:$P,ROW(),MATCH(CQ$3,$K$2:$P$2,0))</f>
        <v>#N/A</v>
      </c>
      <c r="CR831" s="19" t="e" cm="1">
        <f t="array" ref="CR831">INDEX($K:$P,ROW(),MATCH(CR$3,$K$2:$P$2,0))</f>
        <v>#N/A</v>
      </c>
      <c r="CS831" s="19" t="e" cm="1">
        <f t="array" ref="CS831">INDEX($K:$P,ROW(),MATCH(CS$3,$K$2:$P$2,0))</f>
        <v>#N/A</v>
      </c>
      <c r="CT831" s="19" t="e" cm="1">
        <f t="array" ref="CT831">INDEX($K:$P,ROW(),MATCH(CT$3,$K$2:$P$2,0))</f>
        <v>#N/A</v>
      </c>
      <c r="CU831" s="19" t="e" cm="1">
        <f t="array" ref="CU831">INDEX($K:$P,ROW(),MATCH(CU$3,$K$2:$P$2,0))</f>
        <v>#N/A</v>
      </c>
      <c r="CV831" s="19" t="e" cm="1">
        <f t="array" ref="CV831">INDEX($K:$P,ROW(),MATCH(CV$3,$K$2:$P$2,0))</f>
        <v>#N/A</v>
      </c>
      <c r="CW831" s="19" t="e" cm="1">
        <f t="array" ref="CW831">INDEX($K:$P,ROW(),MATCH(CW$3,$K$2:$P$2,0))</f>
        <v>#N/A</v>
      </c>
      <c r="CX831" s="19" t="e" cm="1">
        <f t="array" ref="CX831">INDEX($K:$P,ROW(),MATCH(CX$3,$K$2:$P$2,0))</f>
        <v>#N/A</v>
      </c>
      <c r="CY831" s="19" t="e" cm="1">
        <f t="array" ref="CY831">INDEX($K:$P,ROW(),MATCH(CY$3,$K$2:$P$2,0))</f>
        <v>#N/A</v>
      </c>
      <c r="CZ831" s="19" t="e" cm="1">
        <f t="array" ref="CZ831">INDEX($K:$P,ROW(),MATCH(CZ$3,$K$2:$P$2,0))</f>
        <v>#N/A</v>
      </c>
      <c r="DA831" s="19" t="e" cm="1">
        <f t="array" ref="DA831">INDEX($K:$P,ROW(),MATCH(DA$3,$K$2:$P$2,0))</f>
        <v>#N/A</v>
      </c>
      <c r="DB831" s="19" t="e" cm="1">
        <f t="array" ref="DB831">INDEX($K:$P,ROW(),MATCH(DB$3,$K$2:$P$2,0))</f>
        <v>#N/A</v>
      </c>
      <c r="DC831" s="19" t="e" cm="1">
        <f t="array" ref="DC831">INDEX($K:$P,ROW(),MATCH(DC$3,$K$2:$P$2,0))</f>
        <v>#N/A</v>
      </c>
      <c r="DD831" s="19" t="e" cm="1">
        <f t="array" ref="DD831">INDEX($K:$P,ROW(),MATCH(DD$3,$K$2:$P$2,0))</f>
        <v>#N/A</v>
      </c>
      <c r="DE831" s="19" t="e" cm="1">
        <f t="array" ref="DE831">INDEX($K:$P,ROW(),MATCH(DE$3,$K$2:$P$2,0))</f>
        <v>#N/A</v>
      </c>
      <c r="DF831" s="19" t="e" cm="1">
        <f t="array" ref="DF831">INDEX($K:$P,ROW(),MATCH(DF$3,$K$2:$P$2,0))</f>
        <v>#N/A</v>
      </c>
      <c r="DG831" s="19" t="e" cm="1">
        <f t="array" ref="DG831">INDEX($K:$P,ROW(),MATCH(DG$3,$K$2:$P$2,0))</f>
        <v>#N/A</v>
      </c>
      <c r="DH831" s="19" t="e" cm="1">
        <f t="array" ref="DH831">INDEX($K:$P,ROW(),MATCH(DH$3,$K$2:$P$2,0))</f>
        <v>#N/A</v>
      </c>
      <c r="DI831" s="19" t="e" cm="1">
        <f t="array" ref="DI831">INDEX($K:$P,ROW(),MATCH(DI$3,$K$2:$P$2,0))</f>
        <v>#N/A</v>
      </c>
      <c r="DJ831" s="19" t="e" cm="1">
        <f t="array" ref="DJ831">INDEX($K:$P,ROW(),MATCH(DJ$3,$K$2:$P$2,0))</f>
        <v>#N/A</v>
      </c>
      <c r="DK831" s="19" t="e" cm="1">
        <f t="array" ref="DK831">INDEX($K:$P,ROW(),MATCH(DK$3,$K$2:$P$2,0))</f>
        <v>#N/A</v>
      </c>
      <c r="DL831" s="19" t="e" cm="1">
        <f t="array" ref="DL831">INDEX($K:$P,ROW(),MATCH(DL$3,$K$2:$P$2,0))</f>
        <v>#N/A</v>
      </c>
    </row>
    <row r="832" spans="1:116" x14ac:dyDescent="0.4">
      <c r="D832" t="s">
        <v>817</v>
      </c>
      <c r="E832" s="8" t="str">
        <f t="shared" si="1089"/>
        <v>832 LISTSALE-PV</v>
      </c>
      <c r="G832" s="145" t="s">
        <v>808</v>
      </c>
      <c r="H832" s="31"/>
      <c r="I832" s="73"/>
      <c r="J832" s="73"/>
      <c r="K832" s="18">
        <v>10</v>
      </c>
      <c r="L832" s="18">
        <v>10</v>
      </c>
      <c r="M832" s="18">
        <v>10</v>
      </c>
      <c r="N832" s="18">
        <v>10</v>
      </c>
      <c r="O832" s="18">
        <v>10</v>
      </c>
      <c r="P832" s="18">
        <v>10</v>
      </c>
      <c r="R832" s="33"/>
      <c r="S832" s="19" cm="1">
        <f t="array" ref="S832">INDEX($K:$P,ROW(),MATCH(S$3,$K$2:$P$2,0))</f>
        <v>10</v>
      </c>
      <c r="T832" s="19" cm="1">
        <f t="array" ref="T832">INDEX($K:$P,ROW(),MATCH(T$3,$K$2:$P$2,0))</f>
        <v>10</v>
      </c>
      <c r="U832" s="19" cm="1">
        <f t="array" ref="U832">INDEX($K:$P,ROW(),MATCH(U$3,$K$2:$P$2,0))</f>
        <v>10</v>
      </c>
      <c r="V832" s="19" cm="1">
        <f t="array" ref="V832">INDEX($K:$P,ROW(),MATCH(V$3,$K$2:$P$2,0))</f>
        <v>10</v>
      </c>
      <c r="W832" s="19" cm="1">
        <f t="array" ref="W832">INDEX($K:$P,ROW(),MATCH(W$3,$K$2:$P$2,0))</f>
        <v>10</v>
      </c>
      <c r="X832" s="19" cm="1">
        <f t="array" ref="X832">INDEX($K:$P,ROW(),MATCH(X$3,$K$2:$P$2,0))</f>
        <v>10</v>
      </c>
      <c r="Y832" s="19" cm="1">
        <f t="array" ref="Y832">INDEX($K:$P,ROW(),MATCH(Y$3,$K$2:$P$2,0))</f>
        <v>10</v>
      </c>
      <c r="Z832" s="19" cm="1">
        <f t="array" ref="Z832">INDEX($K:$P,ROW(),MATCH(Z$3,$K$2:$P$2,0))</f>
        <v>10</v>
      </c>
      <c r="AA832" s="19" cm="1">
        <f t="array" ref="AA832">INDEX($K:$P,ROW(),MATCH(AA$3,$K$2:$P$2,0))</f>
        <v>10</v>
      </c>
      <c r="AB832" s="19" cm="1">
        <f t="array" ref="AB832">INDEX($K:$P,ROW(),MATCH(AB$3,$K$2:$P$2,0))</f>
        <v>10</v>
      </c>
      <c r="AC832" s="19" cm="1">
        <f t="array" ref="AC832">INDEX($K:$P,ROW(),MATCH(AC$3,$K$2:$P$2,0))</f>
        <v>10</v>
      </c>
      <c r="AD832" s="19" cm="1">
        <f t="array" ref="AD832">INDEX($K:$P,ROW(),MATCH(AD$3,$K$2:$P$2,0))</f>
        <v>10</v>
      </c>
      <c r="AE832" s="19" cm="1">
        <f t="array" ref="AE832">INDEX($K:$P,ROW(),MATCH(AE$3,$K$2:$P$2,0))</f>
        <v>10</v>
      </c>
      <c r="AF832" s="19" cm="1">
        <f t="array" ref="AF832">INDEX($K:$P,ROW(),MATCH(AF$3,$K$2:$P$2,0))</f>
        <v>10</v>
      </c>
      <c r="AG832" s="19" cm="1">
        <f t="array" ref="AG832">INDEX($K:$P,ROW(),MATCH(AG$3,$K$2:$P$2,0))</f>
        <v>10</v>
      </c>
      <c r="AH832" s="19" cm="1">
        <f t="array" ref="AH832">INDEX($K:$P,ROW(),MATCH(AH$3,$K$2:$P$2,0))</f>
        <v>10</v>
      </c>
      <c r="AI832" s="19" cm="1">
        <f t="array" ref="AI832">INDEX($K:$P,ROW(),MATCH(AI$3,$K$2:$P$2,0))</f>
        <v>10</v>
      </c>
      <c r="AJ832" s="19" cm="1">
        <f t="array" ref="AJ832">INDEX($K:$P,ROW(),MATCH(AJ$3,$K$2:$P$2,0))</f>
        <v>10</v>
      </c>
      <c r="AK832" s="19" cm="1">
        <f t="array" ref="AK832">INDEX($K:$P,ROW(),MATCH(AK$3,$K$2:$P$2,0))</f>
        <v>10</v>
      </c>
      <c r="AL832" s="19" cm="1">
        <f t="array" ref="AL832">INDEX($K:$P,ROW(),MATCH(AL$3,$K$2:$P$2,0))</f>
        <v>10</v>
      </c>
      <c r="AM832" s="19" cm="1">
        <f t="array" ref="AM832">INDEX($K:$P,ROW(),MATCH(AM$3,$K$2:$P$2,0))</f>
        <v>10</v>
      </c>
      <c r="AN832" s="19" cm="1">
        <f t="array" ref="AN832">INDEX($K:$P,ROW(),MATCH(AN$3,$K$2:$P$2,0))</f>
        <v>10</v>
      </c>
      <c r="AO832" s="19" cm="1">
        <f t="array" ref="AO832">INDEX($K:$P,ROW(),MATCH(AO$3,$K$2:$P$2,0))</f>
        <v>10</v>
      </c>
      <c r="AP832" s="19" cm="1">
        <f t="array" ref="AP832">INDEX($K:$P,ROW(),MATCH(AP$3,$K$2:$P$2,0))</f>
        <v>10</v>
      </c>
      <c r="AQ832" s="19" cm="1">
        <f t="array" ref="AQ832">INDEX($K:$P,ROW(),MATCH(AQ$3,$K$2:$P$2,0))</f>
        <v>10</v>
      </c>
      <c r="AR832" s="19" cm="1">
        <f t="array" ref="AR832">INDEX($K:$P,ROW(),MATCH(AR$3,$K$2:$P$2,0))</f>
        <v>10</v>
      </c>
      <c r="AS832" s="19" cm="1">
        <f t="array" ref="AS832">INDEX($K:$P,ROW(),MATCH(AS$3,$K$2:$P$2,0))</f>
        <v>10</v>
      </c>
      <c r="AT832" s="19" cm="1">
        <f t="array" ref="AT832">INDEX($K:$P,ROW(),MATCH(AT$3,$K$2:$P$2,0))</f>
        <v>10</v>
      </c>
      <c r="AU832" s="19" cm="1">
        <f t="array" ref="AU832">INDEX($K:$P,ROW(),MATCH(AU$3,$K$2:$P$2,0))</f>
        <v>10</v>
      </c>
      <c r="AV832" s="19" cm="1">
        <f t="array" ref="AV832">INDEX($K:$P,ROW(),MATCH(AV$3,$K$2:$P$2,0))</f>
        <v>10</v>
      </c>
      <c r="AW832" s="19" cm="1">
        <f t="array" ref="AW832">INDEX($K:$P,ROW(),MATCH(AW$3,$K$2:$P$2,0))</f>
        <v>10</v>
      </c>
      <c r="AX832" s="19" cm="1">
        <f t="array" ref="AX832">INDEX($K:$P,ROW(),MATCH(AX$3,$K$2:$P$2,0))</f>
        <v>10</v>
      </c>
      <c r="AY832" s="19" cm="1">
        <f t="array" ref="AY832">INDEX($K:$P,ROW(),MATCH(AY$3,$K$2:$P$2,0))</f>
        <v>10</v>
      </c>
      <c r="AZ832" s="19" cm="1">
        <f t="array" ref="AZ832">INDEX($K:$P,ROW(),MATCH(AZ$3,$K$2:$P$2,0))</f>
        <v>10</v>
      </c>
      <c r="BA832" s="19" cm="1">
        <f t="array" ref="BA832">INDEX($K:$P,ROW(),MATCH(BA$3,$K$2:$P$2,0))</f>
        <v>10</v>
      </c>
      <c r="BB832" s="19" cm="1">
        <f t="array" ref="BB832">INDEX($K:$P,ROW(),MATCH(BB$3,$K$2:$P$2,0))</f>
        <v>10</v>
      </c>
      <c r="BC832" s="19" cm="1">
        <f t="array" ref="BC832">INDEX($K:$P,ROW(),MATCH(BC$3,$K$2:$P$2,0))</f>
        <v>10</v>
      </c>
      <c r="BD832" s="19" cm="1">
        <f t="array" ref="BD832">INDEX($K:$P,ROW(),MATCH(BD$3,$K$2:$P$2,0))</f>
        <v>10</v>
      </c>
      <c r="BE832" s="19" cm="1">
        <f t="array" ref="BE832">INDEX($K:$P,ROW(),MATCH(BE$3,$K$2:$P$2,0))</f>
        <v>10</v>
      </c>
      <c r="BF832" s="19" cm="1">
        <f t="array" ref="BF832">INDEX($K:$P,ROW(),MATCH(BF$3,$K$2:$P$2,0))</f>
        <v>10</v>
      </c>
      <c r="BG832" s="19" cm="1">
        <f t="array" ref="BG832">INDEX($K:$P,ROW(),MATCH(BG$3,$K$2:$P$2,0))</f>
        <v>10</v>
      </c>
      <c r="BH832" s="19" cm="1">
        <f t="array" ref="BH832">INDEX($K:$P,ROW(),MATCH(BH$3,$K$2:$P$2,0))</f>
        <v>10</v>
      </c>
      <c r="BI832" s="19" cm="1">
        <f t="array" ref="BI832">INDEX($K:$P,ROW(),MATCH(BI$3,$K$2:$P$2,0))</f>
        <v>10</v>
      </c>
      <c r="BJ832" s="19" cm="1">
        <f t="array" ref="BJ832">INDEX($K:$P,ROW(),MATCH(BJ$3,$K$2:$P$2,0))</f>
        <v>10</v>
      </c>
      <c r="BK832" s="19" cm="1">
        <f t="array" ref="BK832">INDEX($K:$P,ROW(),MATCH(BK$3,$K$2:$P$2,0))</f>
        <v>10</v>
      </c>
      <c r="BL832" s="19" cm="1">
        <f t="array" ref="BL832">INDEX($K:$P,ROW(),MATCH(BL$3,$K$2:$P$2,0))</f>
        <v>10</v>
      </c>
      <c r="BM832" s="19" cm="1">
        <f t="array" ref="BM832">INDEX($K:$P,ROW(),MATCH(BM$3,$K$2:$P$2,0))</f>
        <v>10</v>
      </c>
      <c r="BN832" s="19" cm="1">
        <f t="array" ref="BN832">INDEX($K:$P,ROW(),MATCH(BN$3,$K$2:$P$2,0))</f>
        <v>10</v>
      </c>
      <c r="BO832" s="19" cm="1">
        <f t="array" ref="BO832">INDEX($K:$P,ROW(),MATCH(BO$3,$K$2:$P$2,0))</f>
        <v>10</v>
      </c>
      <c r="BP832" s="19" cm="1">
        <f t="array" ref="BP832">INDEX($K:$P,ROW(),MATCH(BP$3,$K$2:$P$2,0))</f>
        <v>10</v>
      </c>
      <c r="BQ832" s="19" cm="1">
        <f t="array" ref="BQ832">INDEX($K:$P,ROW(),MATCH(BQ$3,$K$2:$P$2,0))</f>
        <v>10</v>
      </c>
      <c r="BR832" s="19" cm="1">
        <f t="array" ref="BR832">INDEX($K:$P,ROW(),MATCH(BR$3,$K$2:$P$2,0))</f>
        <v>10</v>
      </c>
      <c r="BS832" s="19" cm="1">
        <f t="array" ref="BS832">INDEX($K:$P,ROW(),MATCH(BS$3,$K$2:$P$2,0))</f>
        <v>10</v>
      </c>
      <c r="BT832" s="19" cm="1">
        <f t="array" ref="BT832">INDEX($K:$P,ROW(),MATCH(BT$3,$K$2:$P$2,0))</f>
        <v>10</v>
      </c>
      <c r="BU832" s="19" cm="1">
        <f t="array" ref="BU832">INDEX($K:$P,ROW(),MATCH(BU$3,$K$2:$P$2,0))</f>
        <v>10</v>
      </c>
      <c r="BV832" s="19" cm="1">
        <f t="array" ref="BV832">INDEX($K:$P,ROW(),MATCH(BV$3,$K$2:$P$2,0))</f>
        <v>10</v>
      </c>
      <c r="BW832" s="19" cm="1">
        <f t="array" ref="BW832">INDEX($K:$P,ROW(),MATCH(BW$3,$K$2:$P$2,0))</f>
        <v>10</v>
      </c>
      <c r="BX832" s="19" cm="1">
        <f t="array" ref="BX832">INDEX($K:$P,ROW(),MATCH(BX$3,$K$2:$P$2,0))</f>
        <v>10</v>
      </c>
      <c r="BY832" s="19" cm="1">
        <f t="array" ref="BY832">INDEX($K:$P,ROW(),MATCH(BY$3,$K$2:$P$2,0))</f>
        <v>10</v>
      </c>
      <c r="BZ832" s="19" cm="1">
        <f t="array" ref="BZ832">INDEX($K:$P,ROW(),MATCH(BZ$3,$K$2:$P$2,0))</f>
        <v>10</v>
      </c>
      <c r="CA832" s="19" cm="1">
        <f t="array" ref="CA832">INDEX($K:$P,ROW(),MATCH(CA$3,$K$2:$P$2,0))</f>
        <v>10</v>
      </c>
      <c r="CB832" s="19" cm="1">
        <f t="array" ref="CB832">INDEX($K:$P,ROW(),MATCH(CB$3,$K$2:$P$2,0))</f>
        <v>10</v>
      </c>
      <c r="CC832" s="19" cm="1">
        <f t="array" ref="CC832">INDEX($K:$P,ROW(),MATCH(CC$3,$K$2:$P$2,0))</f>
        <v>10</v>
      </c>
      <c r="CD832" s="19" cm="1">
        <f t="array" ref="CD832">INDEX($K:$P,ROW(),MATCH(CD$3,$K$2:$P$2,0))</f>
        <v>10</v>
      </c>
      <c r="CE832" s="19" cm="1">
        <f t="array" ref="CE832">INDEX($K:$P,ROW(),MATCH(CE$3,$K$2:$P$2,0))</f>
        <v>10</v>
      </c>
      <c r="CF832" s="19" cm="1">
        <f t="array" ref="CF832">INDEX($K:$P,ROW(),MATCH(CF$3,$K$2:$P$2,0))</f>
        <v>10</v>
      </c>
      <c r="CG832" s="19" cm="1">
        <f t="array" ref="CG832">INDEX($K:$P,ROW(),MATCH(CG$3,$K$2:$P$2,0))</f>
        <v>10</v>
      </c>
      <c r="CH832" s="19" cm="1">
        <f t="array" ref="CH832">INDEX($K:$P,ROW(),MATCH(CH$3,$K$2:$P$2,0))</f>
        <v>10</v>
      </c>
      <c r="CI832" s="19" cm="1">
        <f t="array" ref="CI832">INDEX($K:$P,ROW(),MATCH(CI$3,$K$2:$P$2,0))</f>
        <v>10</v>
      </c>
      <c r="CJ832" s="19" cm="1">
        <f t="array" ref="CJ832">INDEX($K:$P,ROW(),MATCH(CJ$3,$K$2:$P$2,0))</f>
        <v>10</v>
      </c>
      <c r="CK832" s="19" cm="1">
        <f t="array" ref="CK832">INDEX($K:$P,ROW(),MATCH(CK$3,$K$2:$P$2,0))</f>
        <v>10</v>
      </c>
      <c r="CL832" s="19" cm="1">
        <f t="array" ref="CL832">INDEX($K:$P,ROW(),MATCH(CL$3,$K$2:$P$2,0))</f>
        <v>10</v>
      </c>
      <c r="CM832" s="19" t="e" cm="1">
        <f t="array" ref="CM832">INDEX($K:$P,ROW(),MATCH(CM$3,$K$2:$P$2,0))</f>
        <v>#N/A</v>
      </c>
      <c r="CN832" s="19" t="e" cm="1">
        <f t="array" ref="CN832">INDEX($K:$P,ROW(),MATCH(CN$3,$K$2:$P$2,0))</f>
        <v>#N/A</v>
      </c>
      <c r="CO832" s="19" t="e" cm="1">
        <f t="array" ref="CO832">INDEX($K:$P,ROW(),MATCH(CO$3,$K$2:$P$2,0))</f>
        <v>#N/A</v>
      </c>
      <c r="CP832" s="19" t="e" cm="1">
        <f t="array" ref="CP832">INDEX($K:$P,ROW(),MATCH(CP$3,$K$2:$P$2,0))</f>
        <v>#N/A</v>
      </c>
      <c r="CQ832" s="19" t="e" cm="1">
        <f t="array" ref="CQ832">INDEX($K:$P,ROW(),MATCH(CQ$3,$K$2:$P$2,0))</f>
        <v>#N/A</v>
      </c>
      <c r="CR832" s="19" t="e" cm="1">
        <f t="array" ref="CR832">INDEX($K:$P,ROW(),MATCH(CR$3,$K$2:$P$2,0))</f>
        <v>#N/A</v>
      </c>
      <c r="CS832" s="19" t="e" cm="1">
        <f t="array" ref="CS832">INDEX($K:$P,ROW(),MATCH(CS$3,$K$2:$P$2,0))</f>
        <v>#N/A</v>
      </c>
      <c r="CT832" s="19" t="e" cm="1">
        <f t="array" ref="CT832">INDEX($K:$P,ROW(),MATCH(CT$3,$K$2:$P$2,0))</f>
        <v>#N/A</v>
      </c>
      <c r="CU832" s="19" t="e" cm="1">
        <f t="array" ref="CU832">INDEX($K:$P,ROW(),MATCH(CU$3,$K$2:$P$2,0))</f>
        <v>#N/A</v>
      </c>
      <c r="CV832" s="19" t="e" cm="1">
        <f t="array" ref="CV832">INDEX($K:$P,ROW(),MATCH(CV$3,$K$2:$P$2,0))</f>
        <v>#N/A</v>
      </c>
      <c r="CW832" s="19" t="e" cm="1">
        <f t="array" ref="CW832">INDEX($K:$P,ROW(),MATCH(CW$3,$K$2:$P$2,0))</f>
        <v>#N/A</v>
      </c>
      <c r="CX832" s="19" t="e" cm="1">
        <f t="array" ref="CX832">INDEX($K:$P,ROW(),MATCH(CX$3,$K$2:$P$2,0))</f>
        <v>#N/A</v>
      </c>
      <c r="CY832" s="19" t="e" cm="1">
        <f t="array" ref="CY832">INDEX($K:$P,ROW(),MATCH(CY$3,$K$2:$P$2,0))</f>
        <v>#N/A</v>
      </c>
      <c r="CZ832" s="19" t="e" cm="1">
        <f t="array" ref="CZ832">INDEX($K:$P,ROW(),MATCH(CZ$3,$K$2:$P$2,0))</f>
        <v>#N/A</v>
      </c>
      <c r="DA832" s="19" t="e" cm="1">
        <f t="array" ref="DA832">INDEX($K:$P,ROW(),MATCH(DA$3,$K$2:$P$2,0))</f>
        <v>#N/A</v>
      </c>
      <c r="DB832" s="19" t="e" cm="1">
        <f t="array" ref="DB832">INDEX($K:$P,ROW(),MATCH(DB$3,$K$2:$P$2,0))</f>
        <v>#N/A</v>
      </c>
      <c r="DC832" s="19" t="e" cm="1">
        <f t="array" ref="DC832">INDEX($K:$P,ROW(),MATCH(DC$3,$K$2:$P$2,0))</f>
        <v>#N/A</v>
      </c>
      <c r="DD832" s="19" t="e" cm="1">
        <f t="array" ref="DD832">INDEX($K:$P,ROW(),MATCH(DD$3,$K$2:$P$2,0))</f>
        <v>#N/A</v>
      </c>
      <c r="DE832" s="19" t="e" cm="1">
        <f t="array" ref="DE832">INDEX($K:$P,ROW(),MATCH(DE$3,$K$2:$P$2,0))</f>
        <v>#N/A</v>
      </c>
      <c r="DF832" s="19" t="e" cm="1">
        <f t="array" ref="DF832">INDEX($K:$P,ROW(),MATCH(DF$3,$K$2:$P$2,0))</f>
        <v>#N/A</v>
      </c>
      <c r="DG832" s="19" t="e" cm="1">
        <f t="array" ref="DG832">INDEX($K:$P,ROW(),MATCH(DG$3,$K$2:$P$2,0))</f>
        <v>#N/A</v>
      </c>
      <c r="DH832" s="19" t="e" cm="1">
        <f t="array" ref="DH832">INDEX($K:$P,ROW(),MATCH(DH$3,$K$2:$P$2,0))</f>
        <v>#N/A</v>
      </c>
      <c r="DI832" s="19" t="e" cm="1">
        <f t="array" ref="DI832">INDEX($K:$P,ROW(),MATCH(DI$3,$K$2:$P$2,0))</f>
        <v>#N/A</v>
      </c>
      <c r="DJ832" s="19" t="e" cm="1">
        <f t="array" ref="DJ832">INDEX($K:$P,ROW(),MATCH(DJ$3,$K$2:$P$2,0))</f>
        <v>#N/A</v>
      </c>
      <c r="DK832" s="19" t="e" cm="1">
        <f t="array" ref="DK832">INDEX($K:$P,ROW(),MATCH(DK$3,$K$2:$P$2,0))</f>
        <v>#N/A</v>
      </c>
      <c r="DL832" s="19" t="e" cm="1">
        <f t="array" ref="DL832">INDEX($K:$P,ROW(),MATCH(DL$3,$K$2:$P$2,0))</f>
        <v>#N/A</v>
      </c>
    </row>
    <row r="833" spans="1:116" x14ac:dyDescent="0.4">
      <c r="D833" t="s">
        <v>817</v>
      </c>
      <c r="E833" s="8" t="str">
        <f t="shared" si="1089"/>
        <v>833 LISTSALE-PV</v>
      </c>
      <c r="G833" s="127"/>
      <c r="H833" s="31"/>
      <c r="I833" s="73"/>
      <c r="J833" s="73"/>
      <c r="K833" s="18"/>
      <c r="L833" s="18"/>
      <c r="M833" s="18"/>
      <c r="N833" s="18"/>
      <c r="O833" s="18"/>
      <c r="P833" s="18"/>
      <c r="R833" s="33"/>
      <c r="S833" s="19"/>
      <c r="T833" s="19"/>
      <c r="U833" s="19"/>
      <c r="V833" s="19"/>
      <c r="W833" s="19"/>
      <c r="X833" s="19"/>
      <c r="Y833" s="19"/>
      <c r="Z833" s="19"/>
      <c r="AA833" s="19"/>
      <c r="AB833" s="19"/>
      <c r="AC833" s="19"/>
      <c r="AD833" s="19"/>
      <c r="AE833" s="19"/>
      <c r="AF833" s="19"/>
      <c r="AG833" s="19"/>
      <c r="AH833" s="19"/>
      <c r="AI833" s="19"/>
      <c r="AJ833" s="19"/>
      <c r="AK833" s="19"/>
      <c r="AL833" s="19"/>
      <c r="AM833" s="19"/>
      <c r="AN833" s="19"/>
      <c r="AO833" s="19"/>
      <c r="AP833" s="19"/>
      <c r="AQ833" s="19"/>
      <c r="AR833" s="19"/>
      <c r="AS833" s="19"/>
      <c r="AT833" s="19"/>
      <c r="AU833" s="19"/>
      <c r="AV833" s="19"/>
      <c r="AW833" s="19"/>
      <c r="AX833" s="19"/>
      <c r="AY833" s="19"/>
      <c r="AZ833" s="19"/>
      <c r="BA833" s="19"/>
      <c r="BB833" s="19"/>
      <c r="BC833" s="19"/>
      <c r="BD833" s="19"/>
      <c r="BE833" s="19"/>
      <c r="BF833" s="19"/>
      <c r="BG833" s="19"/>
      <c r="BH833" s="19"/>
      <c r="BI833" s="19"/>
      <c r="BJ833" s="19"/>
      <c r="BK833" s="19"/>
      <c r="BL833" s="19"/>
      <c r="BM833" s="19"/>
      <c r="BN833" s="19"/>
      <c r="BO833" s="19"/>
      <c r="BP833" s="19"/>
      <c r="BQ833" s="19"/>
      <c r="BR833" s="19"/>
      <c r="BS833" s="19"/>
      <c r="BT833" s="19"/>
      <c r="BU833" s="19"/>
      <c r="BV833" s="19"/>
      <c r="BW833" s="19"/>
      <c r="BX833" s="19"/>
      <c r="BY833" s="19"/>
      <c r="BZ833" s="19"/>
      <c r="CA833" s="19"/>
      <c r="CB833" s="19"/>
      <c r="CC833" s="19"/>
      <c r="CD833" s="19"/>
      <c r="CE833" s="19"/>
      <c r="CF833" s="19"/>
      <c r="CG833" s="19"/>
      <c r="CH833" s="19"/>
      <c r="CI833" s="19"/>
      <c r="CJ833" s="19"/>
      <c r="CK833" s="19"/>
      <c r="CL833" s="19"/>
      <c r="CM833" s="19"/>
      <c r="CN833" s="19"/>
      <c r="CO833" s="19"/>
      <c r="CP833" s="19"/>
      <c r="CQ833" s="19"/>
      <c r="CR833" s="19"/>
      <c r="CS833" s="19"/>
      <c r="CT833" s="19"/>
      <c r="CU833" s="19"/>
      <c r="CV833" s="19"/>
      <c r="CW833" s="19"/>
      <c r="CX833" s="19"/>
      <c r="CY833" s="19"/>
      <c r="CZ833" s="19"/>
      <c r="DA833" s="19"/>
      <c r="DB833" s="19"/>
      <c r="DC833" s="19"/>
      <c r="DD833" s="19"/>
      <c r="DE833" s="19"/>
      <c r="DF833" s="19"/>
      <c r="DG833" s="19"/>
      <c r="DH833" s="19"/>
      <c r="DI833" s="19"/>
      <c r="DJ833" s="19"/>
      <c r="DK833" s="19"/>
      <c r="DL833" s="19"/>
    </row>
    <row r="834" spans="1:116" x14ac:dyDescent="0.4">
      <c r="D834" t="s">
        <v>817</v>
      </c>
      <c r="E834" s="8" t="str">
        <f t="shared" si="1089"/>
        <v>834 LISTSALE-PV</v>
      </c>
      <c r="G834" s="127" t="s">
        <v>522</v>
      </c>
      <c r="H834" s="31"/>
      <c r="I834" s="73"/>
      <c r="J834" s="73"/>
      <c r="K834" s="18"/>
      <c r="L834" s="18"/>
      <c r="M834" s="18"/>
      <c r="N834" s="18"/>
      <c r="O834" s="18"/>
      <c r="P834" s="18"/>
      <c r="R834" s="33"/>
      <c r="S834" s="19"/>
      <c r="T834" s="19"/>
      <c r="U834" s="19"/>
      <c r="V834" s="19"/>
      <c r="W834" s="19"/>
      <c r="X834" s="19"/>
      <c r="Y834" s="19"/>
      <c r="Z834" s="19"/>
      <c r="AA834" s="19"/>
      <c r="AB834" s="19"/>
      <c r="AC834" s="19"/>
      <c r="AD834" s="19"/>
      <c r="AE834" s="19"/>
      <c r="AF834" s="19"/>
      <c r="AG834" s="19"/>
      <c r="AH834" s="19"/>
      <c r="AI834" s="19"/>
      <c r="AJ834" s="19"/>
      <c r="AK834" s="19"/>
      <c r="AL834" s="19"/>
      <c r="AM834" s="19"/>
      <c r="AN834" s="19"/>
      <c r="AO834" s="19"/>
      <c r="AP834" s="19"/>
      <c r="AQ834" s="19"/>
      <c r="AR834" s="19"/>
      <c r="AS834" s="19"/>
      <c r="AT834" s="19"/>
      <c r="AU834" s="19"/>
      <c r="AV834" s="19"/>
      <c r="AW834" s="19"/>
      <c r="AX834" s="19"/>
      <c r="AY834" s="19"/>
      <c r="AZ834" s="19"/>
      <c r="BA834" s="19"/>
      <c r="BB834" s="19"/>
      <c r="BC834" s="19"/>
      <c r="BD834" s="19"/>
      <c r="BE834" s="19"/>
      <c r="BF834" s="19"/>
      <c r="BG834" s="19"/>
      <c r="BH834" s="19"/>
      <c r="BI834" s="19"/>
      <c r="BJ834" s="19"/>
      <c r="BK834" s="19"/>
      <c r="BL834" s="19"/>
      <c r="BM834" s="19"/>
      <c r="BN834" s="19"/>
      <c r="BO834" s="19"/>
      <c r="BP834" s="19"/>
      <c r="BQ834" s="19"/>
      <c r="BR834" s="19"/>
      <c r="BS834" s="19"/>
      <c r="BT834" s="19"/>
      <c r="BU834" s="19"/>
      <c r="BV834" s="19"/>
      <c r="BW834" s="19"/>
      <c r="BX834" s="19"/>
      <c r="BY834" s="19"/>
      <c r="BZ834" s="19"/>
      <c r="CA834" s="19"/>
      <c r="CB834" s="19"/>
      <c r="CC834" s="19"/>
      <c r="CD834" s="19"/>
      <c r="CE834" s="19"/>
      <c r="CF834" s="19"/>
      <c r="CG834" s="19"/>
      <c r="CH834" s="19"/>
      <c r="CI834" s="19"/>
      <c r="CJ834" s="19"/>
      <c r="CK834" s="19"/>
      <c r="CL834" s="19"/>
      <c r="CM834" s="19"/>
      <c r="CN834" s="19"/>
      <c r="CO834" s="19"/>
      <c r="CP834" s="19"/>
      <c r="CQ834" s="19"/>
      <c r="CR834" s="19"/>
      <c r="CS834" s="19"/>
      <c r="CT834" s="19"/>
      <c r="CU834" s="19"/>
      <c r="CV834" s="19"/>
      <c r="CW834" s="19"/>
      <c r="CX834" s="19"/>
      <c r="CY834" s="19"/>
      <c r="CZ834" s="19"/>
      <c r="DA834" s="19"/>
      <c r="DB834" s="19"/>
      <c r="DC834" s="19"/>
      <c r="DD834" s="19"/>
      <c r="DE834" s="19"/>
      <c r="DF834" s="19"/>
      <c r="DG834" s="19"/>
      <c r="DH834" s="19"/>
      <c r="DI834" s="19"/>
      <c r="DJ834" s="19"/>
      <c r="DK834" s="19"/>
      <c r="DL834" s="19"/>
    </row>
    <row r="835" spans="1:116" x14ac:dyDescent="0.4">
      <c r="D835" t="s">
        <v>817</v>
      </c>
      <c r="E835" s="8" t="str">
        <f t="shared" si="1089"/>
        <v>835 LISTSALE-PV</v>
      </c>
      <c r="G835" s="158" t="s">
        <v>519</v>
      </c>
      <c r="H835" s="31"/>
      <c r="I835" s="73"/>
      <c r="J835" s="73"/>
      <c r="K835" s="23">
        <f t="shared" ref="K835:P840" ca="1" si="1090">SUMIF($3:$3,K$2,835:835)</f>
        <v>-120000</v>
      </c>
      <c r="L835" s="23">
        <f t="shared" ca="1" si="1090"/>
        <v>-120000</v>
      </c>
      <c r="M835" s="23">
        <f t="shared" ca="1" si="1090"/>
        <v>-120000</v>
      </c>
      <c r="N835" s="23">
        <f t="shared" ca="1" si="1090"/>
        <v>-120000</v>
      </c>
      <c r="O835" s="23">
        <f t="shared" ca="1" si="1090"/>
        <v>-120000</v>
      </c>
      <c r="P835" s="23">
        <f t="shared" ca="1" si="1090"/>
        <v>-120000</v>
      </c>
      <c r="R835" s="33"/>
      <c r="S835" s="24">
        <f ca="1">-+S805*S828</f>
        <v>-10000</v>
      </c>
      <c r="T835" s="24">
        <f t="shared" ref="T835:CE835" ca="1" si="1091">-+T805*T828</f>
        <v>-10000</v>
      </c>
      <c r="U835" s="24">
        <f t="shared" ca="1" si="1091"/>
        <v>-10000</v>
      </c>
      <c r="V835" s="24">
        <f t="shared" ca="1" si="1091"/>
        <v>-10000</v>
      </c>
      <c r="W835" s="24">
        <f t="shared" ca="1" si="1091"/>
        <v>-10000</v>
      </c>
      <c r="X835" s="24">
        <f t="shared" ca="1" si="1091"/>
        <v>-10000</v>
      </c>
      <c r="Y835" s="24">
        <f t="shared" ca="1" si="1091"/>
        <v>-10000</v>
      </c>
      <c r="Z835" s="24">
        <f t="shared" ca="1" si="1091"/>
        <v>-10000</v>
      </c>
      <c r="AA835" s="24">
        <f t="shared" ca="1" si="1091"/>
        <v>-10000</v>
      </c>
      <c r="AB835" s="24">
        <f t="shared" ca="1" si="1091"/>
        <v>-10000</v>
      </c>
      <c r="AC835" s="24">
        <f t="shared" ca="1" si="1091"/>
        <v>-10000</v>
      </c>
      <c r="AD835" s="24">
        <f t="shared" ca="1" si="1091"/>
        <v>-10000</v>
      </c>
      <c r="AE835" s="24">
        <f t="shared" ca="1" si="1091"/>
        <v>-10000</v>
      </c>
      <c r="AF835" s="24">
        <f t="shared" ca="1" si="1091"/>
        <v>-10000</v>
      </c>
      <c r="AG835" s="24">
        <f t="shared" ca="1" si="1091"/>
        <v>-10000</v>
      </c>
      <c r="AH835" s="24">
        <f t="shared" ca="1" si="1091"/>
        <v>-10000</v>
      </c>
      <c r="AI835" s="24">
        <f t="shared" ca="1" si="1091"/>
        <v>-10000</v>
      </c>
      <c r="AJ835" s="24">
        <f t="shared" ca="1" si="1091"/>
        <v>-10000</v>
      </c>
      <c r="AK835" s="24">
        <f t="shared" ca="1" si="1091"/>
        <v>-10000</v>
      </c>
      <c r="AL835" s="24">
        <f t="shared" ca="1" si="1091"/>
        <v>-10000</v>
      </c>
      <c r="AM835" s="24">
        <f t="shared" ca="1" si="1091"/>
        <v>-10000</v>
      </c>
      <c r="AN835" s="24">
        <f t="shared" ca="1" si="1091"/>
        <v>-10000</v>
      </c>
      <c r="AO835" s="24">
        <f t="shared" ca="1" si="1091"/>
        <v>-10000</v>
      </c>
      <c r="AP835" s="24">
        <f t="shared" ca="1" si="1091"/>
        <v>-10000</v>
      </c>
      <c r="AQ835" s="24">
        <f t="shared" ca="1" si="1091"/>
        <v>-10000</v>
      </c>
      <c r="AR835" s="24">
        <f t="shared" ca="1" si="1091"/>
        <v>-10000</v>
      </c>
      <c r="AS835" s="24">
        <f t="shared" ca="1" si="1091"/>
        <v>-10000</v>
      </c>
      <c r="AT835" s="24">
        <f t="shared" ca="1" si="1091"/>
        <v>-10000</v>
      </c>
      <c r="AU835" s="24">
        <f t="shared" ca="1" si="1091"/>
        <v>-10000</v>
      </c>
      <c r="AV835" s="24">
        <f t="shared" ca="1" si="1091"/>
        <v>-10000</v>
      </c>
      <c r="AW835" s="24">
        <f t="shared" ca="1" si="1091"/>
        <v>-10000</v>
      </c>
      <c r="AX835" s="24">
        <f t="shared" ca="1" si="1091"/>
        <v>-10000</v>
      </c>
      <c r="AY835" s="24">
        <f t="shared" ca="1" si="1091"/>
        <v>-10000</v>
      </c>
      <c r="AZ835" s="24">
        <f t="shared" ca="1" si="1091"/>
        <v>-10000</v>
      </c>
      <c r="BA835" s="24">
        <f t="shared" ca="1" si="1091"/>
        <v>-10000</v>
      </c>
      <c r="BB835" s="24">
        <f t="shared" ca="1" si="1091"/>
        <v>-10000</v>
      </c>
      <c r="BC835" s="24">
        <f t="shared" ca="1" si="1091"/>
        <v>-10000</v>
      </c>
      <c r="BD835" s="24">
        <f t="shared" ca="1" si="1091"/>
        <v>-10000</v>
      </c>
      <c r="BE835" s="24">
        <f t="shared" ca="1" si="1091"/>
        <v>-10000</v>
      </c>
      <c r="BF835" s="24">
        <f t="shared" ca="1" si="1091"/>
        <v>-10000</v>
      </c>
      <c r="BG835" s="24">
        <f t="shared" ca="1" si="1091"/>
        <v>-10000</v>
      </c>
      <c r="BH835" s="24">
        <f t="shared" ca="1" si="1091"/>
        <v>-10000</v>
      </c>
      <c r="BI835" s="24">
        <f t="shared" ca="1" si="1091"/>
        <v>-10000</v>
      </c>
      <c r="BJ835" s="24">
        <f t="shared" ca="1" si="1091"/>
        <v>-10000</v>
      </c>
      <c r="BK835" s="24">
        <f t="shared" ca="1" si="1091"/>
        <v>-10000</v>
      </c>
      <c r="BL835" s="24">
        <f t="shared" ca="1" si="1091"/>
        <v>-10000</v>
      </c>
      <c r="BM835" s="24">
        <f t="shared" ca="1" si="1091"/>
        <v>-10000</v>
      </c>
      <c r="BN835" s="24">
        <f t="shared" ca="1" si="1091"/>
        <v>-10000</v>
      </c>
      <c r="BO835" s="24">
        <f t="shared" ca="1" si="1091"/>
        <v>-10000</v>
      </c>
      <c r="BP835" s="24">
        <f t="shared" ca="1" si="1091"/>
        <v>-10000</v>
      </c>
      <c r="BQ835" s="24">
        <f t="shared" ca="1" si="1091"/>
        <v>-10000</v>
      </c>
      <c r="BR835" s="24">
        <f t="shared" ca="1" si="1091"/>
        <v>-10000</v>
      </c>
      <c r="BS835" s="24">
        <f t="shared" ca="1" si="1091"/>
        <v>-10000</v>
      </c>
      <c r="BT835" s="24">
        <f t="shared" ca="1" si="1091"/>
        <v>-10000</v>
      </c>
      <c r="BU835" s="24">
        <f t="shared" ca="1" si="1091"/>
        <v>-10000</v>
      </c>
      <c r="BV835" s="24">
        <f t="shared" ca="1" si="1091"/>
        <v>-10000</v>
      </c>
      <c r="BW835" s="24">
        <f t="shared" ca="1" si="1091"/>
        <v>-10000</v>
      </c>
      <c r="BX835" s="24">
        <f t="shared" ca="1" si="1091"/>
        <v>-10000</v>
      </c>
      <c r="BY835" s="24">
        <f t="shared" ca="1" si="1091"/>
        <v>-10000</v>
      </c>
      <c r="BZ835" s="24">
        <f t="shared" ca="1" si="1091"/>
        <v>-10000</v>
      </c>
      <c r="CA835" s="24">
        <f t="shared" ca="1" si="1091"/>
        <v>-10000</v>
      </c>
      <c r="CB835" s="24">
        <f t="shared" ca="1" si="1091"/>
        <v>-10000</v>
      </c>
      <c r="CC835" s="24">
        <f t="shared" ca="1" si="1091"/>
        <v>-10000</v>
      </c>
      <c r="CD835" s="24">
        <f t="shared" ca="1" si="1091"/>
        <v>-10000</v>
      </c>
      <c r="CE835" s="24">
        <f t="shared" ca="1" si="1091"/>
        <v>-10000</v>
      </c>
      <c r="CF835" s="24">
        <f t="shared" ref="CF835:DL835" ca="1" si="1092">-+CF805*CF828</f>
        <v>-10000</v>
      </c>
      <c r="CG835" s="24">
        <f t="shared" ca="1" si="1092"/>
        <v>-10000</v>
      </c>
      <c r="CH835" s="24">
        <f t="shared" ca="1" si="1092"/>
        <v>-10000</v>
      </c>
      <c r="CI835" s="24">
        <f t="shared" ca="1" si="1092"/>
        <v>-10000</v>
      </c>
      <c r="CJ835" s="24">
        <f t="shared" ca="1" si="1092"/>
        <v>-10000</v>
      </c>
      <c r="CK835" s="24">
        <f t="shared" ca="1" si="1092"/>
        <v>-10000</v>
      </c>
      <c r="CL835" s="24">
        <f t="shared" ca="1" si="1092"/>
        <v>-10000</v>
      </c>
      <c r="CM835" s="24" t="e">
        <f t="shared" ca="1" si="1092"/>
        <v>#N/A</v>
      </c>
      <c r="CN835" s="24" t="e">
        <f t="shared" ca="1" si="1092"/>
        <v>#N/A</v>
      </c>
      <c r="CO835" s="24" t="e">
        <f t="shared" ca="1" si="1092"/>
        <v>#N/A</v>
      </c>
      <c r="CP835" s="24" t="e">
        <f t="shared" ca="1" si="1092"/>
        <v>#N/A</v>
      </c>
      <c r="CQ835" s="24" t="e">
        <f t="shared" ca="1" si="1092"/>
        <v>#N/A</v>
      </c>
      <c r="CR835" s="24" t="e">
        <f t="shared" ca="1" si="1092"/>
        <v>#N/A</v>
      </c>
      <c r="CS835" s="24" t="e">
        <f t="shared" ca="1" si="1092"/>
        <v>#N/A</v>
      </c>
      <c r="CT835" s="24" t="e">
        <f t="shared" ca="1" si="1092"/>
        <v>#N/A</v>
      </c>
      <c r="CU835" s="24" t="e">
        <f t="shared" ca="1" si="1092"/>
        <v>#N/A</v>
      </c>
      <c r="CV835" s="24" t="e">
        <f t="shared" ca="1" si="1092"/>
        <v>#N/A</v>
      </c>
      <c r="CW835" s="24" t="e">
        <f t="shared" ca="1" si="1092"/>
        <v>#N/A</v>
      </c>
      <c r="CX835" s="24" t="e">
        <f t="shared" ca="1" si="1092"/>
        <v>#N/A</v>
      </c>
      <c r="CY835" s="24" t="e">
        <f t="shared" ca="1" si="1092"/>
        <v>#N/A</v>
      </c>
      <c r="CZ835" s="24" t="e">
        <f t="shared" ca="1" si="1092"/>
        <v>#N/A</v>
      </c>
      <c r="DA835" s="24" t="e">
        <f t="shared" ca="1" si="1092"/>
        <v>#N/A</v>
      </c>
      <c r="DB835" s="24" t="e">
        <f t="shared" ca="1" si="1092"/>
        <v>#N/A</v>
      </c>
      <c r="DC835" s="24" t="e">
        <f t="shared" ca="1" si="1092"/>
        <v>#N/A</v>
      </c>
      <c r="DD835" s="24" t="e">
        <f t="shared" ca="1" si="1092"/>
        <v>#N/A</v>
      </c>
      <c r="DE835" s="24" t="e">
        <f t="shared" ca="1" si="1092"/>
        <v>#N/A</v>
      </c>
      <c r="DF835" s="24" t="e">
        <f t="shared" ca="1" si="1092"/>
        <v>#N/A</v>
      </c>
      <c r="DG835" s="24" t="e">
        <f t="shared" ca="1" si="1092"/>
        <v>#N/A</v>
      </c>
      <c r="DH835" s="24" t="e">
        <f t="shared" ca="1" si="1092"/>
        <v>#N/A</v>
      </c>
      <c r="DI835" s="24" t="e">
        <f t="shared" ca="1" si="1092"/>
        <v>#N/A</v>
      </c>
      <c r="DJ835" s="24" t="e">
        <f t="shared" ca="1" si="1092"/>
        <v>#N/A</v>
      </c>
      <c r="DK835" s="24" t="e">
        <f t="shared" ca="1" si="1092"/>
        <v>#N/A</v>
      </c>
      <c r="DL835" s="24" t="e">
        <f t="shared" ca="1" si="1092"/>
        <v>#N/A</v>
      </c>
    </row>
    <row r="836" spans="1:116" x14ac:dyDescent="0.4">
      <c r="D836" t="s">
        <v>817</v>
      </c>
      <c r="E836" s="8" t="str">
        <f t="shared" si="1089"/>
        <v>836 LISTSALE-PV</v>
      </c>
      <c r="G836" s="158" t="s">
        <v>520</v>
      </c>
      <c r="H836" s="31"/>
      <c r="I836" s="73"/>
      <c r="J836" s="73"/>
      <c r="K836" s="23">
        <f t="shared" ca="1" si="1090"/>
        <v>-120000</v>
      </c>
      <c r="L836" s="23">
        <f t="shared" ca="1" si="1090"/>
        <v>-120000</v>
      </c>
      <c r="M836" s="23">
        <f t="shared" ca="1" si="1090"/>
        <v>-120000</v>
      </c>
      <c r="N836" s="23">
        <f t="shared" ca="1" si="1090"/>
        <v>-120000</v>
      </c>
      <c r="O836" s="23">
        <f t="shared" ca="1" si="1090"/>
        <v>-120000</v>
      </c>
      <c r="P836" s="23">
        <f t="shared" ca="1" si="1090"/>
        <v>-120000</v>
      </c>
      <c r="R836" s="33"/>
      <c r="S836" s="24">
        <f ca="1">-+S806*S829</f>
        <v>-10000</v>
      </c>
      <c r="T836" s="24">
        <f t="shared" ref="T836:CE836" ca="1" si="1093">-+T806*T829</f>
        <v>-10000</v>
      </c>
      <c r="U836" s="24">
        <f t="shared" ca="1" si="1093"/>
        <v>-10000</v>
      </c>
      <c r="V836" s="24">
        <f t="shared" ca="1" si="1093"/>
        <v>-10000</v>
      </c>
      <c r="W836" s="24">
        <f t="shared" ca="1" si="1093"/>
        <v>-10000</v>
      </c>
      <c r="X836" s="24">
        <f t="shared" ca="1" si="1093"/>
        <v>-10000</v>
      </c>
      <c r="Y836" s="24">
        <f t="shared" ca="1" si="1093"/>
        <v>-10000</v>
      </c>
      <c r="Z836" s="24">
        <f t="shared" ca="1" si="1093"/>
        <v>-10000</v>
      </c>
      <c r="AA836" s="24">
        <f t="shared" ca="1" si="1093"/>
        <v>-10000</v>
      </c>
      <c r="AB836" s="24">
        <f t="shared" ca="1" si="1093"/>
        <v>-10000</v>
      </c>
      <c r="AC836" s="24">
        <f t="shared" ca="1" si="1093"/>
        <v>-10000</v>
      </c>
      <c r="AD836" s="24">
        <f t="shared" ca="1" si="1093"/>
        <v>-10000</v>
      </c>
      <c r="AE836" s="24">
        <f t="shared" ca="1" si="1093"/>
        <v>-10000</v>
      </c>
      <c r="AF836" s="24">
        <f t="shared" ca="1" si="1093"/>
        <v>-10000</v>
      </c>
      <c r="AG836" s="24">
        <f t="shared" ca="1" si="1093"/>
        <v>-10000</v>
      </c>
      <c r="AH836" s="24">
        <f t="shared" ca="1" si="1093"/>
        <v>-10000</v>
      </c>
      <c r="AI836" s="24">
        <f t="shared" ca="1" si="1093"/>
        <v>-10000</v>
      </c>
      <c r="AJ836" s="24">
        <f t="shared" ca="1" si="1093"/>
        <v>-10000</v>
      </c>
      <c r="AK836" s="24">
        <f t="shared" ca="1" si="1093"/>
        <v>-10000</v>
      </c>
      <c r="AL836" s="24">
        <f t="shared" ca="1" si="1093"/>
        <v>-10000</v>
      </c>
      <c r="AM836" s="24">
        <f t="shared" ca="1" si="1093"/>
        <v>-10000</v>
      </c>
      <c r="AN836" s="24">
        <f t="shared" ca="1" si="1093"/>
        <v>-10000</v>
      </c>
      <c r="AO836" s="24">
        <f t="shared" ca="1" si="1093"/>
        <v>-10000</v>
      </c>
      <c r="AP836" s="24">
        <f t="shared" ca="1" si="1093"/>
        <v>-10000</v>
      </c>
      <c r="AQ836" s="24">
        <f t="shared" ca="1" si="1093"/>
        <v>-10000</v>
      </c>
      <c r="AR836" s="24">
        <f t="shared" ca="1" si="1093"/>
        <v>-10000</v>
      </c>
      <c r="AS836" s="24">
        <f t="shared" ca="1" si="1093"/>
        <v>-10000</v>
      </c>
      <c r="AT836" s="24">
        <f t="shared" ca="1" si="1093"/>
        <v>-10000</v>
      </c>
      <c r="AU836" s="24">
        <f t="shared" ca="1" si="1093"/>
        <v>-10000</v>
      </c>
      <c r="AV836" s="24">
        <f t="shared" ca="1" si="1093"/>
        <v>-10000</v>
      </c>
      <c r="AW836" s="24">
        <f t="shared" ca="1" si="1093"/>
        <v>-10000</v>
      </c>
      <c r="AX836" s="24">
        <f t="shared" ca="1" si="1093"/>
        <v>-10000</v>
      </c>
      <c r="AY836" s="24">
        <f t="shared" ca="1" si="1093"/>
        <v>-10000</v>
      </c>
      <c r="AZ836" s="24">
        <f t="shared" ca="1" si="1093"/>
        <v>-10000</v>
      </c>
      <c r="BA836" s="24">
        <f t="shared" ca="1" si="1093"/>
        <v>-10000</v>
      </c>
      <c r="BB836" s="24">
        <f t="shared" ca="1" si="1093"/>
        <v>-10000</v>
      </c>
      <c r="BC836" s="24">
        <f t="shared" ca="1" si="1093"/>
        <v>-10000</v>
      </c>
      <c r="BD836" s="24">
        <f t="shared" ca="1" si="1093"/>
        <v>-10000</v>
      </c>
      <c r="BE836" s="24">
        <f t="shared" ca="1" si="1093"/>
        <v>-10000</v>
      </c>
      <c r="BF836" s="24">
        <f t="shared" ca="1" si="1093"/>
        <v>-10000</v>
      </c>
      <c r="BG836" s="24">
        <f t="shared" ca="1" si="1093"/>
        <v>-10000</v>
      </c>
      <c r="BH836" s="24">
        <f t="shared" ca="1" si="1093"/>
        <v>-10000</v>
      </c>
      <c r="BI836" s="24">
        <f t="shared" ca="1" si="1093"/>
        <v>-10000</v>
      </c>
      <c r="BJ836" s="24">
        <f t="shared" ca="1" si="1093"/>
        <v>-10000</v>
      </c>
      <c r="BK836" s="24">
        <f t="shared" ca="1" si="1093"/>
        <v>-10000</v>
      </c>
      <c r="BL836" s="24">
        <f t="shared" ca="1" si="1093"/>
        <v>-10000</v>
      </c>
      <c r="BM836" s="24">
        <f t="shared" ca="1" si="1093"/>
        <v>-10000</v>
      </c>
      <c r="BN836" s="24">
        <f t="shared" ca="1" si="1093"/>
        <v>-10000</v>
      </c>
      <c r="BO836" s="24">
        <f t="shared" ca="1" si="1093"/>
        <v>-10000</v>
      </c>
      <c r="BP836" s="24">
        <f t="shared" ca="1" si="1093"/>
        <v>-10000</v>
      </c>
      <c r="BQ836" s="24">
        <f t="shared" ca="1" si="1093"/>
        <v>-10000</v>
      </c>
      <c r="BR836" s="24">
        <f t="shared" ca="1" si="1093"/>
        <v>-10000</v>
      </c>
      <c r="BS836" s="24">
        <f t="shared" ca="1" si="1093"/>
        <v>-10000</v>
      </c>
      <c r="BT836" s="24">
        <f t="shared" ca="1" si="1093"/>
        <v>-10000</v>
      </c>
      <c r="BU836" s="24">
        <f t="shared" ca="1" si="1093"/>
        <v>-10000</v>
      </c>
      <c r="BV836" s="24">
        <f t="shared" ca="1" si="1093"/>
        <v>-10000</v>
      </c>
      <c r="BW836" s="24">
        <f t="shared" ca="1" si="1093"/>
        <v>-10000</v>
      </c>
      <c r="BX836" s="24">
        <f t="shared" ca="1" si="1093"/>
        <v>-10000</v>
      </c>
      <c r="BY836" s="24">
        <f t="shared" ca="1" si="1093"/>
        <v>-10000</v>
      </c>
      <c r="BZ836" s="24">
        <f t="shared" ca="1" si="1093"/>
        <v>-10000</v>
      </c>
      <c r="CA836" s="24">
        <f t="shared" ca="1" si="1093"/>
        <v>-10000</v>
      </c>
      <c r="CB836" s="24">
        <f t="shared" ca="1" si="1093"/>
        <v>-10000</v>
      </c>
      <c r="CC836" s="24">
        <f t="shared" ca="1" si="1093"/>
        <v>-10000</v>
      </c>
      <c r="CD836" s="24">
        <f t="shared" ca="1" si="1093"/>
        <v>-10000</v>
      </c>
      <c r="CE836" s="24">
        <f t="shared" ca="1" si="1093"/>
        <v>-10000</v>
      </c>
      <c r="CF836" s="24">
        <f t="shared" ref="CF836:DL836" ca="1" si="1094">-+CF806*CF829</f>
        <v>-10000</v>
      </c>
      <c r="CG836" s="24">
        <f t="shared" ca="1" si="1094"/>
        <v>-10000</v>
      </c>
      <c r="CH836" s="24">
        <f t="shared" ca="1" si="1094"/>
        <v>-10000</v>
      </c>
      <c r="CI836" s="24">
        <f t="shared" ca="1" si="1094"/>
        <v>-10000</v>
      </c>
      <c r="CJ836" s="24">
        <f t="shared" ca="1" si="1094"/>
        <v>-10000</v>
      </c>
      <c r="CK836" s="24">
        <f t="shared" ca="1" si="1094"/>
        <v>-10000</v>
      </c>
      <c r="CL836" s="24">
        <f t="shared" ca="1" si="1094"/>
        <v>-10000</v>
      </c>
      <c r="CM836" s="24" t="e">
        <f t="shared" ca="1" si="1094"/>
        <v>#N/A</v>
      </c>
      <c r="CN836" s="24" t="e">
        <f t="shared" ca="1" si="1094"/>
        <v>#N/A</v>
      </c>
      <c r="CO836" s="24" t="e">
        <f t="shared" ca="1" si="1094"/>
        <v>#N/A</v>
      </c>
      <c r="CP836" s="24" t="e">
        <f t="shared" ca="1" si="1094"/>
        <v>#N/A</v>
      </c>
      <c r="CQ836" s="24" t="e">
        <f t="shared" ca="1" si="1094"/>
        <v>#N/A</v>
      </c>
      <c r="CR836" s="24" t="e">
        <f t="shared" ca="1" si="1094"/>
        <v>#N/A</v>
      </c>
      <c r="CS836" s="24" t="e">
        <f t="shared" ca="1" si="1094"/>
        <v>#N/A</v>
      </c>
      <c r="CT836" s="24" t="e">
        <f t="shared" ca="1" si="1094"/>
        <v>#N/A</v>
      </c>
      <c r="CU836" s="24" t="e">
        <f t="shared" ca="1" si="1094"/>
        <v>#N/A</v>
      </c>
      <c r="CV836" s="24" t="e">
        <f t="shared" ca="1" si="1094"/>
        <v>#N/A</v>
      </c>
      <c r="CW836" s="24" t="e">
        <f t="shared" ca="1" si="1094"/>
        <v>#N/A</v>
      </c>
      <c r="CX836" s="24" t="e">
        <f t="shared" ca="1" si="1094"/>
        <v>#N/A</v>
      </c>
      <c r="CY836" s="24" t="e">
        <f t="shared" ca="1" si="1094"/>
        <v>#N/A</v>
      </c>
      <c r="CZ836" s="24" t="e">
        <f t="shared" ca="1" si="1094"/>
        <v>#N/A</v>
      </c>
      <c r="DA836" s="24" t="e">
        <f t="shared" ca="1" si="1094"/>
        <v>#N/A</v>
      </c>
      <c r="DB836" s="24" t="e">
        <f t="shared" ca="1" si="1094"/>
        <v>#N/A</v>
      </c>
      <c r="DC836" s="24" t="e">
        <f t="shared" ca="1" si="1094"/>
        <v>#N/A</v>
      </c>
      <c r="DD836" s="24" t="e">
        <f t="shared" ca="1" si="1094"/>
        <v>#N/A</v>
      </c>
      <c r="DE836" s="24" t="e">
        <f t="shared" ca="1" si="1094"/>
        <v>#N/A</v>
      </c>
      <c r="DF836" s="24" t="e">
        <f t="shared" ca="1" si="1094"/>
        <v>#N/A</v>
      </c>
      <c r="DG836" s="24" t="e">
        <f t="shared" ca="1" si="1094"/>
        <v>#N/A</v>
      </c>
      <c r="DH836" s="24" t="e">
        <f t="shared" ca="1" si="1094"/>
        <v>#N/A</v>
      </c>
      <c r="DI836" s="24" t="e">
        <f t="shared" ca="1" si="1094"/>
        <v>#N/A</v>
      </c>
      <c r="DJ836" s="24" t="e">
        <f t="shared" ca="1" si="1094"/>
        <v>#N/A</v>
      </c>
      <c r="DK836" s="24" t="e">
        <f t="shared" ca="1" si="1094"/>
        <v>#N/A</v>
      </c>
      <c r="DL836" s="24" t="e">
        <f t="shared" ca="1" si="1094"/>
        <v>#N/A</v>
      </c>
    </row>
    <row r="837" spans="1:116" x14ac:dyDescent="0.4">
      <c r="D837" t="s">
        <v>817</v>
      </c>
      <c r="E837" s="8" t="str">
        <f t="shared" si="1089"/>
        <v>837 LISTSALE-PV</v>
      </c>
      <c r="G837" s="158" t="s">
        <v>806</v>
      </c>
      <c r="H837" s="31"/>
      <c r="I837" s="73"/>
      <c r="J837" s="73"/>
      <c r="K837" s="23">
        <f t="shared" ca="1" si="1090"/>
        <v>-60000</v>
      </c>
      <c r="L837" s="23">
        <f t="shared" ca="1" si="1090"/>
        <v>-60000</v>
      </c>
      <c r="M837" s="23">
        <f t="shared" ca="1" si="1090"/>
        <v>-60000</v>
      </c>
      <c r="N837" s="23">
        <f t="shared" ca="1" si="1090"/>
        <v>-60000</v>
      </c>
      <c r="O837" s="23">
        <f t="shared" ca="1" si="1090"/>
        <v>-60000</v>
      </c>
      <c r="P837" s="23">
        <f t="shared" ca="1" si="1090"/>
        <v>-60000</v>
      </c>
      <c r="R837" s="33"/>
      <c r="S837" s="24">
        <f ca="1">-+S807*S830</f>
        <v>-5000</v>
      </c>
      <c r="T837" s="24">
        <f t="shared" ref="T837:CE837" ca="1" si="1095">-+T807*T830</f>
        <v>-5000</v>
      </c>
      <c r="U837" s="24">
        <f t="shared" ca="1" si="1095"/>
        <v>-5000</v>
      </c>
      <c r="V837" s="24">
        <f t="shared" ca="1" si="1095"/>
        <v>-5000</v>
      </c>
      <c r="W837" s="24">
        <f t="shared" ca="1" si="1095"/>
        <v>-5000</v>
      </c>
      <c r="X837" s="24">
        <f t="shared" ca="1" si="1095"/>
        <v>-5000</v>
      </c>
      <c r="Y837" s="24">
        <f t="shared" ca="1" si="1095"/>
        <v>-5000</v>
      </c>
      <c r="Z837" s="24">
        <f t="shared" ca="1" si="1095"/>
        <v>-5000</v>
      </c>
      <c r="AA837" s="24">
        <f t="shared" ca="1" si="1095"/>
        <v>-5000</v>
      </c>
      <c r="AB837" s="24">
        <f t="shared" ca="1" si="1095"/>
        <v>-5000</v>
      </c>
      <c r="AC837" s="24">
        <f t="shared" ca="1" si="1095"/>
        <v>-5000</v>
      </c>
      <c r="AD837" s="24">
        <f t="shared" ca="1" si="1095"/>
        <v>-5000</v>
      </c>
      <c r="AE837" s="24">
        <f t="shared" ca="1" si="1095"/>
        <v>-5000</v>
      </c>
      <c r="AF837" s="24">
        <f t="shared" ca="1" si="1095"/>
        <v>-5000</v>
      </c>
      <c r="AG837" s="24">
        <f t="shared" ca="1" si="1095"/>
        <v>-5000</v>
      </c>
      <c r="AH837" s="24">
        <f t="shared" ca="1" si="1095"/>
        <v>-5000</v>
      </c>
      <c r="AI837" s="24">
        <f t="shared" ca="1" si="1095"/>
        <v>-5000</v>
      </c>
      <c r="AJ837" s="24">
        <f t="shared" ca="1" si="1095"/>
        <v>-5000</v>
      </c>
      <c r="AK837" s="24">
        <f t="shared" ca="1" si="1095"/>
        <v>-5000</v>
      </c>
      <c r="AL837" s="24">
        <f t="shared" ca="1" si="1095"/>
        <v>-5000</v>
      </c>
      <c r="AM837" s="24">
        <f t="shared" ca="1" si="1095"/>
        <v>-5000</v>
      </c>
      <c r="AN837" s="24">
        <f t="shared" ca="1" si="1095"/>
        <v>-5000</v>
      </c>
      <c r="AO837" s="24">
        <f t="shared" ca="1" si="1095"/>
        <v>-5000</v>
      </c>
      <c r="AP837" s="24">
        <f t="shared" ca="1" si="1095"/>
        <v>-5000</v>
      </c>
      <c r="AQ837" s="24">
        <f t="shared" ca="1" si="1095"/>
        <v>-5000</v>
      </c>
      <c r="AR837" s="24">
        <f t="shared" ca="1" si="1095"/>
        <v>-5000</v>
      </c>
      <c r="AS837" s="24">
        <f t="shared" ca="1" si="1095"/>
        <v>-5000</v>
      </c>
      <c r="AT837" s="24">
        <f t="shared" ca="1" si="1095"/>
        <v>-5000</v>
      </c>
      <c r="AU837" s="24">
        <f t="shared" ca="1" si="1095"/>
        <v>-5000</v>
      </c>
      <c r="AV837" s="24">
        <f t="shared" ca="1" si="1095"/>
        <v>-5000</v>
      </c>
      <c r="AW837" s="24">
        <f t="shared" ca="1" si="1095"/>
        <v>-5000</v>
      </c>
      <c r="AX837" s="24">
        <f t="shared" ca="1" si="1095"/>
        <v>-5000</v>
      </c>
      <c r="AY837" s="24">
        <f t="shared" ca="1" si="1095"/>
        <v>-5000</v>
      </c>
      <c r="AZ837" s="24">
        <f t="shared" ca="1" si="1095"/>
        <v>-5000</v>
      </c>
      <c r="BA837" s="24">
        <f t="shared" ca="1" si="1095"/>
        <v>-5000</v>
      </c>
      <c r="BB837" s="24">
        <f t="shared" ca="1" si="1095"/>
        <v>-5000</v>
      </c>
      <c r="BC837" s="24">
        <f t="shared" ca="1" si="1095"/>
        <v>-5000</v>
      </c>
      <c r="BD837" s="24">
        <f t="shared" ca="1" si="1095"/>
        <v>-5000</v>
      </c>
      <c r="BE837" s="24">
        <f t="shared" ca="1" si="1095"/>
        <v>-5000</v>
      </c>
      <c r="BF837" s="24">
        <f t="shared" ca="1" si="1095"/>
        <v>-5000</v>
      </c>
      <c r="BG837" s="24">
        <f t="shared" ca="1" si="1095"/>
        <v>-5000</v>
      </c>
      <c r="BH837" s="24">
        <f t="shared" ca="1" si="1095"/>
        <v>-5000</v>
      </c>
      <c r="BI837" s="24">
        <f t="shared" ca="1" si="1095"/>
        <v>-5000</v>
      </c>
      <c r="BJ837" s="24">
        <f t="shared" ca="1" si="1095"/>
        <v>-5000</v>
      </c>
      <c r="BK837" s="24">
        <f t="shared" ca="1" si="1095"/>
        <v>-5000</v>
      </c>
      <c r="BL837" s="24">
        <f t="shared" ca="1" si="1095"/>
        <v>-5000</v>
      </c>
      <c r="BM837" s="24">
        <f t="shared" ca="1" si="1095"/>
        <v>-5000</v>
      </c>
      <c r="BN837" s="24">
        <f t="shared" ca="1" si="1095"/>
        <v>-5000</v>
      </c>
      <c r="BO837" s="24">
        <f t="shared" ca="1" si="1095"/>
        <v>-5000</v>
      </c>
      <c r="BP837" s="24">
        <f t="shared" ca="1" si="1095"/>
        <v>-5000</v>
      </c>
      <c r="BQ837" s="24">
        <f t="shared" ca="1" si="1095"/>
        <v>-5000</v>
      </c>
      <c r="BR837" s="24">
        <f t="shared" ca="1" si="1095"/>
        <v>-5000</v>
      </c>
      <c r="BS837" s="24">
        <f t="shared" ca="1" si="1095"/>
        <v>-5000</v>
      </c>
      <c r="BT837" s="24">
        <f t="shared" ca="1" si="1095"/>
        <v>-5000</v>
      </c>
      <c r="BU837" s="24">
        <f t="shared" ca="1" si="1095"/>
        <v>-5000</v>
      </c>
      <c r="BV837" s="24">
        <f t="shared" ca="1" si="1095"/>
        <v>-5000</v>
      </c>
      <c r="BW837" s="24">
        <f t="shared" ca="1" si="1095"/>
        <v>-5000</v>
      </c>
      <c r="BX837" s="24">
        <f t="shared" ca="1" si="1095"/>
        <v>-5000</v>
      </c>
      <c r="BY837" s="24">
        <f t="shared" ca="1" si="1095"/>
        <v>-5000</v>
      </c>
      <c r="BZ837" s="24">
        <f t="shared" ca="1" si="1095"/>
        <v>-5000</v>
      </c>
      <c r="CA837" s="24">
        <f t="shared" ca="1" si="1095"/>
        <v>-5000</v>
      </c>
      <c r="CB837" s="24">
        <f t="shared" ca="1" si="1095"/>
        <v>-5000</v>
      </c>
      <c r="CC837" s="24">
        <f t="shared" ca="1" si="1095"/>
        <v>-5000</v>
      </c>
      <c r="CD837" s="24">
        <f t="shared" ca="1" si="1095"/>
        <v>-5000</v>
      </c>
      <c r="CE837" s="24">
        <f t="shared" ca="1" si="1095"/>
        <v>-5000</v>
      </c>
      <c r="CF837" s="24">
        <f t="shared" ref="CF837:DL837" ca="1" si="1096">-+CF807*CF830</f>
        <v>-5000</v>
      </c>
      <c r="CG837" s="24">
        <f t="shared" ca="1" si="1096"/>
        <v>-5000</v>
      </c>
      <c r="CH837" s="24">
        <f t="shared" ca="1" si="1096"/>
        <v>-5000</v>
      </c>
      <c r="CI837" s="24">
        <f t="shared" ca="1" si="1096"/>
        <v>-5000</v>
      </c>
      <c r="CJ837" s="24">
        <f t="shared" ca="1" si="1096"/>
        <v>-5000</v>
      </c>
      <c r="CK837" s="24">
        <f t="shared" ca="1" si="1096"/>
        <v>-5000</v>
      </c>
      <c r="CL837" s="24">
        <f t="shared" ca="1" si="1096"/>
        <v>-5000</v>
      </c>
      <c r="CM837" s="24" t="e">
        <f t="shared" ca="1" si="1096"/>
        <v>#N/A</v>
      </c>
      <c r="CN837" s="24" t="e">
        <f t="shared" ca="1" si="1096"/>
        <v>#N/A</v>
      </c>
      <c r="CO837" s="24" t="e">
        <f t="shared" ca="1" si="1096"/>
        <v>#N/A</v>
      </c>
      <c r="CP837" s="24" t="e">
        <f t="shared" ca="1" si="1096"/>
        <v>#N/A</v>
      </c>
      <c r="CQ837" s="24" t="e">
        <f t="shared" ca="1" si="1096"/>
        <v>#N/A</v>
      </c>
      <c r="CR837" s="24" t="e">
        <f t="shared" ca="1" si="1096"/>
        <v>#N/A</v>
      </c>
      <c r="CS837" s="24" t="e">
        <f t="shared" ca="1" si="1096"/>
        <v>#N/A</v>
      </c>
      <c r="CT837" s="24" t="e">
        <f t="shared" ca="1" si="1096"/>
        <v>#N/A</v>
      </c>
      <c r="CU837" s="24" t="e">
        <f t="shared" ca="1" si="1096"/>
        <v>#N/A</v>
      </c>
      <c r="CV837" s="24" t="e">
        <f t="shared" ca="1" si="1096"/>
        <v>#N/A</v>
      </c>
      <c r="CW837" s="24" t="e">
        <f t="shared" ca="1" si="1096"/>
        <v>#N/A</v>
      </c>
      <c r="CX837" s="24" t="e">
        <f t="shared" ca="1" si="1096"/>
        <v>#N/A</v>
      </c>
      <c r="CY837" s="24" t="e">
        <f t="shared" ca="1" si="1096"/>
        <v>#N/A</v>
      </c>
      <c r="CZ837" s="24" t="e">
        <f t="shared" ca="1" si="1096"/>
        <v>#N/A</v>
      </c>
      <c r="DA837" s="24" t="e">
        <f t="shared" ca="1" si="1096"/>
        <v>#N/A</v>
      </c>
      <c r="DB837" s="24" t="e">
        <f t="shared" ca="1" si="1096"/>
        <v>#N/A</v>
      </c>
      <c r="DC837" s="24" t="e">
        <f t="shared" ca="1" si="1096"/>
        <v>#N/A</v>
      </c>
      <c r="DD837" s="24" t="e">
        <f t="shared" ca="1" si="1096"/>
        <v>#N/A</v>
      </c>
      <c r="DE837" s="24" t="e">
        <f t="shared" ca="1" si="1096"/>
        <v>#N/A</v>
      </c>
      <c r="DF837" s="24" t="e">
        <f t="shared" ca="1" si="1096"/>
        <v>#N/A</v>
      </c>
      <c r="DG837" s="24" t="e">
        <f t="shared" ca="1" si="1096"/>
        <v>#N/A</v>
      </c>
      <c r="DH837" s="24" t="e">
        <f t="shared" ca="1" si="1096"/>
        <v>#N/A</v>
      </c>
      <c r="DI837" s="24" t="e">
        <f t="shared" ca="1" si="1096"/>
        <v>#N/A</v>
      </c>
      <c r="DJ837" s="24" t="e">
        <f t="shared" ca="1" si="1096"/>
        <v>#N/A</v>
      </c>
      <c r="DK837" s="24" t="e">
        <f t="shared" ca="1" si="1096"/>
        <v>#N/A</v>
      </c>
      <c r="DL837" s="24" t="e">
        <f t="shared" ca="1" si="1096"/>
        <v>#N/A</v>
      </c>
    </row>
    <row r="838" spans="1:116" x14ac:dyDescent="0.4">
      <c r="D838" t="s">
        <v>817</v>
      </c>
      <c r="E838" s="8" t="str">
        <f t="shared" si="1089"/>
        <v>838 LISTSALE-PV</v>
      </c>
      <c r="G838" s="158" t="s">
        <v>807</v>
      </c>
      <c r="H838" s="31"/>
      <c r="I838" s="73"/>
      <c r="J838" s="73"/>
      <c r="K838" s="23">
        <f t="shared" ca="1" si="1090"/>
        <v>-180000</v>
      </c>
      <c r="L838" s="23">
        <f t="shared" ca="1" si="1090"/>
        <v>-180000</v>
      </c>
      <c r="M838" s="23">
        <f t="shared" ca="1" si="1090"/>
        <v>-180000</v>
      </c>
      <c r="N838" s="23">
        <f t="shared" ca="1" si="1090"/>
        <v>-180000</v>
      </c>
      <c r="O838" s="23">
        <f t="shared" ca="1" si="1090"/>
        <v>-180000</v>
      </c>
      <c r="P838" s="23">
        <f t="shared" ca="1" si="1090"/>
        <v>-180000</v>
      </c>
      <c r="R838" s="33"/>
      <c r="S838" s="24">
        <f ca="1">-+S808*S831</f>
        <v>-15000</v>
      </c>
      <c r="T838" s="24">
        <f t="shared" ref="T838:CE838" ca="1" si="1097">-+T808*T831</f>
        <v>-15000</v>
      </c>
      <c r="U838" s="24">
        <f t="shared" ca="1" si="1097"/>
        <v>-15000</v>
      </c>
      <c r="V838" s="24">
        <f t="shared" ca="1" si="1097"/>
        <v>-15000</v>
      </c>
      <c r="W838" s="24">
        <f t="shared" ca="1" si="1097"/>
        <v>-15000</v>
      </c>
      <c r="X838" s="24">
        <f t="shared" ca="1" si="1097"/>
        <v>-15000</v>
      </c>
      <c r="Y838" s="24">
        <f t="shared" ca="1" si="1097"/>
        <v>-15000</v>
      </c>
      <c r="Z838" s="24">
        <f t="shared" ca="1" si="1097"/>
        <v>-15000</v>
      </c>
      <c r="AA838" s="24">
        <f t="shared" ca="1" si="1097"/>
        <v>-15000</v>
      </c>
      <c r="AB838" s="24">
        <f t="shared" ca="1" si="1097"/>
        <v>-15000</v>
      </c>
      <c r="AC838" s="24">
        <f t="shared" ca="1" si="1097"/>
        <v>-15000</v>
      </c>
      <c r="AD838" s="24">
        <f t="shared" ca="1" si="1097"/>
        <v>-15000</v>
      </c>
      <c r="AE838" s="24">
        <f t="shared" ca="1" si="1097"/>
        <v>-15000</v>
      </c>
      <c r="AF838" s="24">
        <f t="shared" ca="1" si="1097"/>
        <v>-15000</v>
      </c>
      <c r="AG838" s="24">
        <f t="shared" ca="1" si="1097"/>
        <v>-15000</v>
      </c>
      <c r="AH838" s="24">
        <f t="shared" ca="1" si="1097"/>
        <v>-15000</v>
      </c>
      <c r="AI838" s="24">
        <f t="shared" ca="1" si="1097"/>
        <v>-15000</v>
      </c>
      <c r="AJ838" s="24">
        <f t="shared" ca="1" si="1097"/>
        <v>-15000</v>
      </c>
      <c r="AK838" s="24">
        <f t="shared" ca="1" si="1097"/>
        <v>-15000</v>
      </c>
      <c r="AL838" s="24">
        <f t="shared" ca="1" si="1097"/>
        <v>-15000</v>
      </c>
      <c r="AM838" s="24">
        <f t="shared" ca="1" si="1097"/>
        <v>-15000</v>
      </c>
      <c r="AN838" s="24">
        <f t="shared" ca="1" si="1097"/>
        <v>-15000</v>
      </c>
      <c r="AO838" s="24">
        <f t="shared" ca="1" si="1097"/>
        <v>-15000</v>
      </c>
      <c r="AP838" s="24">
        <f t="shared" ca="1" si="1097"/>
        <v>-15000</v>
      </c>
      <c r="AQ838" s="24">
        <f t="shared" ca="1" si="1097"/>
        <v>-15000</v>
      </c>
      <c r="AR838" s="24">
        <f t="shared" ca="1" si="1097"/>
        <v>-15000</v>
      </c>
      <c r="AS838" s="24">
        <f t="shared" ca="1" si="1097"/>
        <v>-15000</v>
      </c>
      <c r="AT838" s="24">
        <f t="shared" ca="1" si="1097"/>
        <v>-15000</v>
      </c>
      <c r="AU838" s="24">
        <f t="shared" ca="1" si="1097"/>
        <v>-15000</v>
      </c>
      <c r="AV838" s="24">
        <f t="shared" ca="1" si="1097"/>
        <v>-15000</v>
      </c>
      <c r="AW838" s="24">
        <f t="shared" ca="1" si="1097"/>
        <v>-15000</v>
      </c>
      <c r="AX838" s="24">
        <f t="shared" ca="1" si="1097"/>
        <v>-15000</v>
      </c>
      <c r="AY838" s="24">
        <f t="shared" ca="1" si="1097"/>
        <v>-15000</v>
      </c>
      <c r="AZ838" s="24">
        <f t="shared" ca="1" si="1097"/>
        <v>-15000</v>
      </c>
      <c r="BA838" s="24">
        <f t="shared" ca="1" si="1097"/>
        <v>-15000</v>
      </c>
      <c r="BB838" s="24">
        <f t="shared" ca="1" si="1097"/>
        <v>-15000</v>
      </c>
      <c r="BC838" s="24">
        <f t="shared" ca="1" si="1097"/>
        <v>-15000</v>
      </c>
      <c r="BD838" s="24">
        <f t="shared" ca="1" si="1097"/>
        <v>-15000</v>
      </c>
      <c r="BE838" s="24">
        <f t="shared" ca="1" si="1097"/>
        <v>-15000</v>
      </c>
      <c r="BF838" s="24">
        <f t="shared" ca="1" si="1097"/>
        <v>-15000</v>
      </c>
      <c r="BG838" s="24">
        <f t="shared" ca="1" si="1097"/>
        <v>-15000</v>
      </c>
      <c r="BH838" s="24">
        <f t="shared" ca="1" si="1097"/>
        <v>-15000</v>
      </c>
      <c r="BI838" s="24">
        <f t="shared" ca="1" si="1097"/>
        <v>-15000</v>
      </c>
      <c r="BJ838" s="24">
        <f t="shared" ca="1" si="1097"/>
        <v>-15000</v>
      </c>
      <c r="BK838" s="24">
        <f t="shared" ca="1" si="1097"/>
        <v>-15000</v>
      </c>
      <c r="BL838" s="24">
        <f t="shared" ca="1" si="1097"/>
        <v>-15000</v>
      </c>
      <c r="BM838" s="24">
        <f t="shared" ca="1" si="1097"/>
        <v>-15000</v>
      </c>
      <c r="BN838" s="24">
        <f t="shared" ca="1" si="1097"/>
        <v>-15000</v>
      </c>
      <c r="BO838" s="24">
        <f t="shared" ca="1" si="1097"/>
        <v>-15000</v>
      </c>
      <c r="BP838" s="24">
        <f t="shared" ca="1" si="1097"/>
        <v>-15000</v>
      </c>
      <c r="BQ838" s="24">
        <f t="shared" ca="1" si="1097"/>
        <v>-15000</v>
      </c>
      <c r="BR838" s="24">
        <f t="shared" ca="1" si="1097"/>
        <v>-15000</v>
      </c>
      <c r="BS838" s="24">
        <f t="shared" ca="1" si="1097"/>
        <v>-15000</v>
      </c>
      <c r="BT838" s="24">
        <f t="shared" ca="1" si="1097"/>
        <v>-15000</v>
      </c>
      <c r="BU838" s="24">
        <f t="shared" ca="1" si="1097"/>
        <v>-15000</v>
      </c>
      <c r="BV838" s="24">
        <f t="shared" ca="1" si="1097"/>
        <v>-15000</v>
      </c>
      <c r="BW838" s="24">
        <f t="shared" ca="1" si="1097"/>
        <v>-15000</v>
      </c>
      <c r="BX838" s="24">
        <f t="shared" ca="1" si="1097"/>
        <v>-15000</v>
      </c>
      <c r="BY838" s="24">
        <f t="shared" ca="1" si="1097"/>
        <v>-15000</v>
      </c>
      <c r="BZ838" s="24">
        <f t="shared" ca="1" si="1097"/>
        <v>-15000</v>
      </c>
      <c r="CA838" s="24">
        <f t="shared" ca="1" si="1097"/>
        <v>-15000</v>
      </c>
      <c r="CB838" s="24">
        <f t="shared" ca="1" si="1097"/>
        <v>-15000</v>
      </c>
      <c r="CC838" s="24">
        <f t="shared" ca="1" si="1097"/>
        <v>-15000</v>
      </c>
      <c r="CD838" s="24">
        <f t="shared" ca="1" si="1097"/>
        <v>-15000</v>
      </c>
      <c r="CE838" s="24">
        <f t="shared" ca="1" si="1097"/>
        <v>-15000</v>
      </c>
      <c r="CF838" s="24">
        <f t="shared" ref="CF838:DL838" ca="1" si="1098">-+CF808*CF831</f>
        <v>-15000</v>
      </c>
      <c r="CG838" s="24">
        <f t="shared" ca="1" si="1098"/>
        <v>-15000</v>
      </c>
      <c r="CH838" s="24">
        <f t="shared" ca="1" si="1098"/>
        <v>-15000</v>
      </c>
      <c r="CI838" s="24">
        <f t="shared" ca="1" si="1098"/>
        <v>-15000</v>
      </c>
      <c r="CJ838" s="24">
        <f t="shared" ca="1" si="1098"/>
        <v>-15000</v>
      </c>
      <c r="CK838" s="24">
        <f t="shared" ca="1" si="1098"/>
        <v>-15000</v>
      </c>
      <c r="CL838" s="24">
        <f t="shared" ca="1" si="1098"/>
        <v>-15000</v>
      </c>
      <c r="CM838" s="24" t="e">
        <f t="shared" ca="1" si="1098"/>
        <v>#N/A</v>
      </c>
      <c r="CN838" s="24" t="e">
        <f t="shared" ca="1" si="1098"/>
        <v>#N/A</v>
      </c>
      <c r="CO838" s="24" t="e">
        <f t="shared" ca="1" si="1098"/>
        <v>#N/A</v>
      </c>
      <c r="CP838" s="24" t="e">
        <f t="shared" ca="1" si="1098"/>
        <v>#N/A</v>
      </c>
      <c r="CQ838" s="24" t="e">
        <f t="shared" ca="1" si="1098"/>
        <v>#N/A</v>
      </c>
      <c r="CR838" s="24" t="e">
        <f t="shared" ca="1" si="1098"/>
        <v>#N/A</v>
      </c>
      <c r="CS838" s="24" t="e">
        <f t="shared" ca="1" si="1098"/>
        <v>#N/A</v>
      </c>
      <c r="CT838" s="24" t="e">
        <f t="shared" ca="1" si="1098"/>
        <v>#N/A</v>
      </c>
      <c r="CU838" s="24" t="e">
        <f t="shared" ca="1" si="1098"/>
        <v>#N/A</v>
      </c>
      <c r="CV838" s="24" t="e">
        <f t="shared" ca="1" si="1098"/>
        <v>#N/A</v>
      </c>
      <c r="CW838" s="24" t="e">
        <f t="shared" ca="1" si="1098"/>
        <v>#N/A</v>
      </c>
      <c r="CX838" s="24" t="e">
        <f t="shared" ca="1" si="1098"/>
        <v>#N/A</v>
      </c>
      <c r="CY838" s="24" t="e">
        <f t="shared" ca="1" si="1098"/>
        <v>#N/A</v>
      </c>
      <c r="CZ838" s="24" t="e">
        <f t="shared" ca="1" si="1098"/>
        <v>#N/A</v>
      </c>
      <c r="DA838" s="24" t="e">
        <f t="shared" ca="1" si="1098"/>
        <v>#N/A</v>
      </c>
      <c r="DB838" s="24" t="e">
        <f t="shared" ca="1" si="1098"/>
        <v>#N/A</v>
      </c>
      <c r="DC838" s="24" t="e">
        <f t="shared" ca="1" si="1098"/>
        <v>#N/A</v>
      </c>
      <c r="DD838" s="24" t="e">
        <f t="shared" ca="1" si="1098"/>
        <v>#N/A</v>
      </c>
      <c r="DE838" s="24" t="e">
        <f t="shared" ca="1" si="1098"/>
        <v>#N/A</v>
      </c>
      <c r="DF838" s="24" t="e">
        <f t="shared" ca="1" si="1098"/>
        <v>#N/A</v>
      </c>
      <c r="DG838" s="24" t="e">
        <f t="shared" ca="1" si="1098"/>
        <v>#N/A</v>
      </c>
      <c r="DH838" s="24" t="e">
        <f t="shared" ca="1" si="1098"/>
        <v>#N/A</v>
      </c>
      <c r="DI838" s="24" t="e">
        <f t="shared" ca="1" si="1098"/>
        <v>#N/A</v>
      </c>
      <c r="DJ838" s="24" t="e">
        <f t="shared" ca="1" si="1098"/>
        <v>#N/A</v>
      </c>
      <c r="DK838" s="24" t="e">
        <f t="shared" ca="1" si="1098"/>
        <v>#N/A</v>
      </c>
      <c r="DL838" s="24" t="e">
        <f t="shared" ca="1" si="1098"/>
        <v>#N/A</v>
      </c>
    </row>
    <row r="839" spans="1:116" x14ac:dyDescent="0.4">
      <c r="D839" t="s">
        <v>817</v>
      </c>
      <c r="E839" s="8" t="str">
        <f t="shared" si="1089"/>
        <v>839 LISTSALE-PV</v>
      </c>
      <c r="G839" s="158" t="s">
        <v>808</v>
      </c>
      <c r="H839" s="31"/>
      <c r="I839" s="73"/>
      <c r="J839" s="73"/>
      <c r="K839" s="258">
        <f t="shared" ca="1" si="1090"/>
        <v>-120000</v>
      </c>
      <c r="L839" s="258">
        <f t="shared" ca="1" si="1090"/>
        <v>-120000</v>
      </c>
      <c r="M839" s="258">
        <f t="shared" ca="1" si="1090"/>
        <v>-120000</v>
      </c>
      <c r="N839" s="258">
        <f t="shared" ca="1" si="1090"/>
        <v>-120000</v>
      </c>
      <c r="O839" s="258">
        <f t="shared" ca="1" si="1090"/>
        <v>-120000</v>
      </c>
      <c r="P839" s="258">
        <f t="shared" ca="1" si="1090"/>
        <v>-120000</v>
      </c>
      <c r="R839" s="33"/>
      <c r="S839" s="138">
        <f ca="1">-+S809*S832</f>
        <v>-10000</v>
      </c>
      <c r="T839" s="138">
        <f t="shared" ref="T839:CE839" ca="1" si="1099">-+T809*T832</f>
        <v>-10000</v>
      </c>
      <c r="U839" s="138">
        <f t="shared" ca="1" si="1099"/>
        <v>-10000</v>
      </c>
      <c r="V839" s="138">
        <f t="shared" ca="1" si="1099"/>
        <v>-10000</v>
      </c>
      <c r="W839" s="138">
        <f t="shared" ca="1" si="1099"/>
        <v>-10000</v>
      </c>
      <c r="X839" s="138">
        <f t="shared" ca="1" si="1099"/>
        <v>-10000</v>
      </c>
      <c r="Y839" s="138">
        <f t="shared" ca="1" si="1099"/>
        <v>-10000</v>
      </c>
      <c r="Z839" s="138">
        <f t="shared" ca="1" si="1099"/>
        <v>-10000</v>
      </c>
      <c r="AA839" s="138">
        <f t="shared" ca="1" si="1099"/>
        <v>-10000</v>
      </c>
      <c r="AB839" s="138">
        <f t="shared" ca="1" si="1099"/>
        <v>-10000</v>
      </c>
      <c r="AC839" s="138">
        <f t="shared" ca="1" si="1099"/>
        <v>-10000</v>
      </c>
      <c r="AD839" s="138">
        <f t="shared" ca="1" si="1099"/>
        <v>-10000</v>
      </c>
      <c r="AE839" s="138">
        <f t="shared" ca="1" si="1099"/>
        <v>-10000</v>
      </c>
      <c r="AF839" s="138">
        <f t="shared" ca="1" si="1099"/>
        <v>-10000</v>
      </c>
      <c r="AG839" s="138">
        <f t="shared" ca="1" si="1099"/>
        <v>-10000</v>
      </c>
      <c r="AH839" s="138">
        <f t="shared" ca="1" si="1099"/>
        <v>-10000</v>
      </c>
      <c r="AI839" s="138">
        <f t="shared" ca="1" si="1099"/>
        <v>-10000</v>
      </c>
      <c r="AJ839" s="138">
        <f t="shared" ca="1" si="1099"/>
        <v>-10000</v>
      </c>
      <c r="AK839" s="138">
        <f t="shared" ca="1" si="1099"/>
        <v>-10000</v>
      </c>
      <c r="AL839" s="138">
        <f t="shared" ca="1" si="1099"/>
        <v>-10000</v>
      </c>
      <c r="AM839" s="138">
        <f t="shared" ca="1" si="1099"/>
        <v>-10000</v>
      </c>
      <c r="AN839" s="138">
        <f t="shared" ca="1" si="1099"/>
        <v>-10000</v>
      </c>
      <c r="AO839" s="138">
        <f t="shared" ca="1" si="1099"/>
        <v>-10000</v>
      </c>
      <c r="AP839" s="138">
        <f t="shared" ca="1" si="1099"/>
        <v>-10000</v>
      </c>
      <c r="AQ839" s="138">
        <f t="shared" ca="1" si="1099"/>
        <v>-10000</v>
      </c>
      <c r="AR839" s="138">
        <f t="shared" ca="1" si="1099"/>
        <v>-10000</v>
      </c>
      <c r="AS839" s="138">
        <f t="shared" ca="1" si="1099"/>
        <v>-10000</v>
      </c>
      <c r="AT839" s="138">
        <f t="shared" ca="1" si="1099"/>
        <v>-10000</v>
      </c>
      <c r="AU839" s="138">
        <f t="shared" ca="1" si="1099"/>
        <v>-10000</v>
      </c>
      <c r="AV839" s="138">
        <f t="shared" ca="1" si="1099"/>
        <v>-10000</v>
      </c>
      <c r="AW839" s="138">
        <f t="shared" ca="1" si="1099"/>
        <v>-10000</v>
      </c>
      <c r="AX839" s="138">
        <f t="shared" ca="1" si="1099"/>
        <v>-10000</v>
      </c>
      <c r="AY839" s="138">
        <f t="shared" ca="1" si="1099"/>
        <v>-10000</v>
      </c>
      <c r="AZ839" s="138">
        <f t="shared" ca="1" si="1099"/>
        <v>-10000</v>
      </c>
      <c r="BA839" s="138">
        <f t="shared" ca="1" si="1099"/>
        <v>-10000</v>
      </c>
      <c r="BB839" s="138">
        <f t="shared" ca="1" si="1099"/>
        <v>-10000</v>
      </c>
      <c r="BC839" s="138">
        <f t="shared" ca="1" si="1099"/>
        <v>-10000</v>
      </c>
      <c r="BD839" s="138">
        <f t="shared" ca="1" si="1099"/>
        <v>-10000</v>
      </c>
      <c r="BE839" s="138">
        <f t="shared" ca="1" si="1099"/>
        <v>-10000</v>
      </c>
      <c r="BF839" s="138">
        <f t="shared" ca="1" si="1099"/>
        <v>-10000</v>
      </c>
      <c r="BG839" s="138">
        <f t="shared" ca="1" si="1099"/>
        <v>-10000</v>
      </c>
      <c r="BH839" s="138">
        <f t="shared" ca="1" si="1099"/>
        <v>-10000</v>
      </c>
      <c r="BI839" s="138">
        <f t="shared" ca="1" si="1099"/>
        <v>-10000</v>
      </c>
      <c r="BJ839" s="138">
        <f t="shared" ca="1" si="1099"/>
        <v>-10000</v>
      </c>
      <c r="BK839" s="138">
        <f t="shared" ca="1" si="1099"/>
        <v>-10000</v>
      </c>
      <c r="BL839" s="138">
        <f t="shared" ca="1" si="1099"/>
        <v>-10000</v>
      </c>
      <c r="BM839" s="138">
        <f t="shared" ca="1" si="1099"/>
        <v>-10000</v>
      </c>
      <c r="BN839" s="138">
        <f t="shared" ca="1" si="1099"/>
        <v>-10000</v>
      </c>
      <c r="BO839" s="138">
        <f t="shared" ca="1" si="1099"/>
        <v>-10000</v>
      </c>
      <c r="BP839" s="138">
        <f t="shared" ca="1" si="1099"/>
        <v>-10000</v>
      </c>
      <c r="BQ839" s="138">
        <f t="shared" ca="1" si="1099"/>
        <v>-10000</v>
      </c>
      <c r="BR839" s="138">
        <f t="shared" ca="1" si="1099"/>
        <v>-10000</v>
      </c>
      <c r="BS839" s="138">
        <f t="shared" ca="1" si="1099"/>
        <v>-10000</v>
      </c>
      <c r="BT839" s="138">
        <f t="shared" ca="1" si="1099"/>
        <v>-10000</v>
      </c>
      <c r="BU839" s="138">
        <f t="shared" ca="1" si="1099"/>
        <v>-10000</v>
      </c>
      <c r="BV839" s="138">
        <f t="shared" ca="1" si="1099"/>
        <v>-10000</v>
      </c>
      <c r="BW839" s="138">
        <f t="shared" ca="1" si="1099"/>
        <v>-10000</v>
      </c>
      <c r="BX839" s="138">
        <f t="shared" ca="1" si="1099"/>
        <v>-10000</v>
      </c>
      <c r="BY839" s="138">
        <f t="shared" ca="1" si="1099"/>
        <v>-10000</v>
      </c>
      <c r="BZ839" s="138">
        <f t="shared" ca="1" si="1099"/>
        <v>-10000</v>
      </c>
      <c r="CA839" s="138">
        <f t="shared" ca="1" si="1099"/>
        <v>-10000</v>
      </c>
      <c r="CB839" s="138">
        <f t="shared" ca="1" si="1099"/>
        <v>-10000</v>
      </c>
      <c r="CC839" s="138">
        <f t="shared" ca="1" si="1099"/>
        <v>-10000</v>
      </c>
      <c r="CD839" s="138">
        <f t="shared" ca="1" si="1099"/>
        <v>-10000</v>
      </c>
      <c r="CE839" s="138">
        <f t="shared" ca="1" si="1099"/>
        <v>-10000</v>
      </c>
      <c r="CF839" s="138">
        <f t="shared" ref="CF839:DL839" ca="1" si="1100">-+CF809*CF832</f>
        <v>-10000</v>
      </c>
      <c r="CG839" s="138">
        <f t="shared" ca="1" si="1100"/>
        <v>-10000</v>
      </c>
      <c r="CH839" s="138">
        <f t="shared" ca="1" si="1100"/>
        <v>-10000</v>
      </c>
      <c r="CI839" s="138">
        <f t="shared" ca="1" si="1100"/>
        <v>-10000</v>
      </c>
      <c r="CJ839" s="138">
        <f t="shared" ca="1" si="1100"/>
        <v>-10000</v>
      </c>
      <c r="CK839" s="138">
        <f t="shared" ca="1" si="1100"/>
        <v>-10000</v>
      </c>
      <c r="CL839" s="138">
        <f t="shared" ca="1" si="1100"/>
        <v>-10000</v>
      </c>
      <c r="CM839" s="138" t="e">
        <f t="shared" ca="1" si="1100"/>
        <v>#N/A</v>
      </c>
      <c r="CN839" s="138" t="e">
        <f t="shared" ca="1" si="1100"/>
        <v>#N/A</v>
      </c>
      <c r="CO839" s="138" t="e">
        <f t="shared" ca="1" si="1100"/>
        <v>#N/A</v>
      </c>
      <c r="CP839" s="138" t="e">
        <f t="shared" ca="1" si="1100"/>
        <v>#N/A</v>
      </c>
      <c r="CQ839" s="138" t="e">
        <f t="shared" ca="1" si="1100"/>
        <v>#N/A</v>
      </c>
      <c r="CR839" s="138" t="e">
        <f t="shared" ca="1" si="1100"/>
        <v>#N/A</v>
      </c>
      <c r="CS839" s="138" t="e">
        <f t="shared" ca="1" si="1100"/>
        <v>#N/A</v>
      </c>
      <c r="CT839" s="138" t="e">
        <f t="shared" ca="1" si="1100"/>
        <v>#N/A</v>
      </c>
      <c r="CU839" s="138" t="e">
        <f t="shared" ca="1" si="1100"/>
        <v>#N/A</v>
      </c>
      <c r="CV839" s="138" t="e">
        <f t="shared" ca="1" si="1100"/>
        <v>#N/A</v>
      </c>
      <c r="CW839" s="138" t="e">
        <f t="shared" ca="1" si="1100"/>
        <v>#N/A</v>
      </c>
      <c r="CX839" s="138" t="e">
        <f t="shared" ca="1" si="1100"/>
        <v>#N/A</v>
      </c>
      <c r="CY839" s="138" t="e">
        <f t="shared" ca="1" si="1100"/>
        <v>#N/A</v>
      </c>
      <c r="CZ839" s="138" t="e">
        <f t="shared" ca="1" si="1100"/>
        <v>#N/A</v>
      </c>
      <c r="DA839" s="138" t="e">
        <f t="shared" ca="1" si="1100"/>
        <v>#N/A</v>
      </c>
      <c r="DB839" s="138" t="e">
        <f t="shared" ca="1" si="1100"/>
        <v>#N/A</v>
      </c>
      <c r="DC839" s="138" t="e">
        <f t="shared" ca="1" si="1100"/>
        <v>#N/A</v>
      </c>
      <c r="DD839" s="138" t="e">
        <f t="shared" ca="1" si="1100"/>
        <v>#N/A</v>
      </c>
      <c r="DE839" s="138" t="e">
        <f t="shared" ca="1" si="1100"/>
        <v>#N/A</v>
      </c>
      <c r="DF839" s="138" t="e">
        <f t="shared" ca="1" si="1100"/>
        <v>#N/A</v>
      </c>
      <c r="DG839" s="138" t="e">
        <f t="shared" ca="1" si="1100"/>
        <v>#N/A</v>
      </c>
      <c r="DH839" s="138" t="e">
        <f t="shared" ca="1" si="1100"/>
        <v>#N/A</v>
      </c>
      <c r="DI839" s="138" t="e">
        <f t="shared" ca="1" si="1100"/>
        <v>#N/A</v>
      </c>
      <c r="DJ839" s="138" t="e">
        <f t="shared" ca="1" si="1100"/>
        <v>#N/A</v>
      </c>
      <c r="DK839" s="138" t="e">
        <f t="shared" ca="1" si="1100"/>
        <v>#N/A</v>
      </c>
      <c r="DL839" s="138" t="e">
        <f t="shared" ca="1" si="1100"/>
        <v>#N/A</v>
      </c>
    </row>
    <row r="840" spans="1:116" x14ac:dyDescent="0.4">
      <c r="A840" s="27"/>
      <c r="B840" s="27"/>
      <c r="C840" t="s">
        <v>203</v>
      </c>
      <c r="D840" t="s">
        <v>817</v>
      </c>
      <c r="E840" s="8" t="str">
        <f t="shared" si="1089"/>
        <v>840 LISTSALE-PV</v>
      </c>
      <c r="F840" s="27"/>
      <c r="G840" s="126" t="s">
        <v>813</v>
      </c>
      <c r="H840" s="31"/>
      <c r="I840" s="73"/>
      <c r="J840" s="73"/>
      <c r="K840" s="33">
        <f t="shared" ca="1" si="1090"/>
        <v>-600000</v>
      </c>
      <c r="L840" s="33">
        <f t="shared" ca="1" si="1090"/>
        <v>-600000</v>
      </c>
      <c r="M840" s="33">
        <f t="shared" ca="1" si="1090"/>
        <v>-600000</v>
      </c>
      <c r="N840" s="33">
        <f t="shared" ca="1" si="1090"/>
        <v>-600000</v>
      </c>
      <c r="O840" s="33">
        <f t="shared" ca="1" si="1090"/>
        <v>-600000</v>
      </c>
      <c r="P840" s="33">
        <f t="shared" ca="1" si="1090"/>
        <v>-600000</v>
      </c>
      <c r="R840" s="33"/>
      <c r="S840" s="33">
        <f ca="1">SUM(S835:S839)</f>
        <v>-50000</v>
      </c>
      <c r="T840" s="33">
        <f t="shared" ref="T840:CE840" ca="1" si="1101">SUM(T835:T839)</f>
        <v>-50000</v>
      </c>
      <c r="U840" s="33">
        <f t="shared" ca="1" si="1101"/>
        <v>-50000</v>
      </c>
      <c r="V840" s="33">
        <f t="shared" ca="1" si="1101"/>
        <v>-50000</v>
      </c>
      <c r="W840" s="33">
        <f t="shared" ca="1" si="1101"/>
        <v>-50000</v>
      </c>
      <c r="X840" s="33">
        <f t="shared" ca="1" si="1101"/>
        <v>-50000</v>
      </c>
      <c r="Y840" s="33">
        <f t="shared" ca="1" si="1101"/>
        <v>-50000</v>
      </c>
      <c r="Z840" s="33">
        <f t="shared" ca="1" si="1101"/>
        <v>-50000</v>
      </c>
      <c r="AA840" s="33">
        <f t="shared" ca="1" si="1101"/>
        <v>-50000</v>
      </c>
      <c r="AB840" s="33">
        <f t="shared" ca="1" si="1101"/>
        <v>-50000</v>
      </c>
      <c r="AC840" s="33">
        <f t="shared" ca="1" si="1101"/>
        <v>-50000</v>
      </c>
      <c r="AD840" s="33">
        <f t="shared" ca="1" si="1101"/>
        <v>-50000</v>
      </c>
      <c r="AE840" s="33">
        <f t="shared" ca="1" si="1101"/>
        <v>-50000</v>
      </c>
      <c r="AF840" s="33">
        <f t="shared" ca="1" si="1101"/>
        <v>-50000</v>
      </c>
      <c r="AG840" s="33">
        <f t="shared" ca="1" si="1101"/>
        <v>-50000</v>
      </c>
      <c r="AH840" s="33">
        <f t="shared" ca="1" si="1101"/>
        <v>-50000</v>
      </c>
      <c r="AI840" s="33">
        <f t="shared" ca="1" si="1101"/>
        <v>-50000</v>
      </c>
      <c r="AJ840" s="33">
        <f t="shared" ca="1" si="1101"/>
        <v>-50000</v>
      </c>
      <c r="AK840" s="33">
        <f t="shared" ca="1" si="1101"/>
        <v>-50000</v>
      </c>
      <c r="AL840" s="33">
        <f t="shared" ca="1" si="1101"/>
        <v>-50000</v>
      </c>
      <c r="AM840" s="33">
        <f t="shared" ca="1" si="1101"/>
        <v>-50000</v>
      </c>
      <c r="AN840" s="33">
        <f t="shared" ca="1" si="1101"/>
        <v>-50000</v>
      </c>
      <c r="AO840" s="33">
        <f t="shared" ca="1" si="1101"/>
        <v>-50000</v>
      </c>
      <c r="AP840" s="33">
        <f t="shared" ca="1" si="1101"/>
        <v>-50000</v>
      </c>
      <c r="AQ840" s="33">
        <f t="shared" ca="1" si="1101"/>
        <v>-50000</v>
      </c>
      <c r="AR840" s="33">
        <f t="shared" ca="1" si="1101"/>
        <v>-50000</v>
      </c>
      <c r="AS840" s="33">
        <f t="shared" ca="1" si="1101"/>
        <v>-50000</v>
      </c>
      <c r="AT840" s="33">
        <f t="shared" ca="1" si="1101"/>
        <v>-50000</v>
      </c>
      <c r="AU840" s="33">
        <f t="shared" ca="1" si="1101"/>
        <v>-50000</v>
      </c>
      <c r="AV840" s="33">
        <f t="shared" ca="1" si="1101"/>
        <v>-50000</v>
      </c>
      <c r="AW840" s="33">
        <f t="shared" ca="1" si="1101"/>
        <v>-50000</v>
      </c>
      <c r="AX840" s="33">
        <f t="shared" ca="1" si="1101"/>
        <v>-50000</v>
      </c>
      <c r="AY840" s="33">
        <f t="shared" ca="1" si="1101"/>
        <v>-50000</v>
      </c>
      <c r="AZ840" s="33">
        <f t="shared" ca="1" si="1101"/>
        <v>-50000</v>
      </c>
      <c r="BA840" s="33">
        <f t="shared" ca="1" si="1101"/>
        <v>-50000</v>
      </c>
      <c r="BB840" s="33">
        <f t="shared" ca="1" si="1101"/>
        <v>-50000</v>
      </c>
      <c r="BC840" s="33">
        <f t="shared" ca="1" si="1101"/>
        <v>-50000</v>
      </c>
      <c r="BD840" s="33">
        <f t="shared" ca="1" si="1101"/>
        <v>-50000</v>
      </c>
      <c r="BE840" s="33">
        <f t="shared" ca="1" si="1101"/>
        <v>-50000</v>
      </c>
      <c r="BF840" s="33">
        <f t="shared" ca="1" si="1101"/>
        <v>-50000</v>
      </c>
      <c r="BG840" s="33">
        <f t="shared" ca="1" si="1101"/>
        <v>-50000</v>
      </c>
      <c r="BH840" s="33">
        <f t="shared" ca="1" si="1101"/>
        <v>-50000</v>
      </c>
      <c r="BI840" s="33">
        <f t="shared" ca="1" si="1101"/>
        <v>-50000</v>
      </c>
      <c r="BJ840" s="33">
        <f t="shared" ca="1" si="1101"/>
        <v>-50000</v>
      </c>
      <c r="BK840" s="33">
        <f t="shared" ca="1" si="1101"/>
        <v>-50000</v>
      </c>
      <c r="BL840" s="33">
        <f t="shared" ca="1" si="1101"/>
        <v>-50000</v>
      </c>
      <c r="BM840" s="33">
        <f t="shared" ca="1" si="1101"/>
        <v>-50000</v>
      </c>
      <c r="BN840" s="33">
        <f t="shared" ca="1" si="1101"/>
        <v>-50000</v>
      </c>
      <c r="BO840" s="33">
        <f t="shared" ca="1" si="1101"/>
        <v>-50000</v>
      </c>
      <c r="BP840" s="33">
        <f t="shared" ca="1" si="1101"/>
        <v>-50000</v>
      </c>
      <c r="BQ840" s="33">
        <f t="shared" ca="1" si="1101"/>
        <v>-50000</v>
      </c>
      <c r="BR840" s="33">
        <f t="shared" ca="1" si="1101"/>
        <v>-50000</v>
      </c>
      <c r="BS840" s="33">
        <f t="shared" ca="1" si="1101"/>
        <v>-50000</v>
      </c>
      <c r="BT840" s="33">
        <f t="shared" ca="1" si="1101"/>
        <v>-50000</v>
      </c>
      <c r="BU840" s="33">
        <f t="shared" ca="1" si="1101"/>
        <v>-50000</v>
      </c>
      <c r="BV840" s="33">
        <f t="shared" ca="1" si="1101"/>
        <v>-50000</v>
      </c>
      <c r="BW840" s="33">
        <f t="shared" ca="1" si="1101"/>
        <v>-50000</v>
      </c>
      <c r="BX840" s="33">
        <f t="shared" ca="1" si="1101"/>
        <v>-50000</v>
      </c>
      <c r="BY840" s="33">
        <f t="shared" ca="1" si="1101"/>
        <v>-50000</v>
      </c>
      <c r="BZ840" s="33">
        <f t="shared" ca="1" si="1101"/>
        <v>-50000</v>
      </c>
      <c r="CA840" s="33">
        <f t="shared" ca="1" si="1101"/>
        <v>-50000</v>
      </c>
      <c r="CB840" s="33">
        <f t="shared" ca="1" si="1101"/>
        <v>-50000</v>
      </c>
      <c r="CC840" s="33">
        <f t="shared" ca="1" si="1101"/>
        <v>-50000</v>
      </c>
      <c r="CD840" s="33">
        <f t="shared" ca="1" si="1101"/>
        <v>-50000</v>
      </c>
      <c r="CE840" s="33">
        <f t="shared" ca="1" si="1101"/>
        <v>-50000</v>
      </c>
      <c r="CF840" s="33">
        <f t="shared" ref="CF840:DL840" ca="1" si="1102">SUM(CF835:CF839)</f>
        <v>-50000</v>
      </c>
      <c r="CG840" s="33">
        <f t="shared" ca="1" si="1102"/>
        <v>-50000</v>
      </c>
      <c r="CH840" s="33">
        <f t="shared" ca="1" si="1102"/>
        <v>-50000</v>
      </c>
      <c r="CI840" s="33">
        <f t="shared" ca="1" si="1102"/>
        <v>-50000</v>
      </c>
      <c r="CJ840" s="33">
        <f t="shared" ca="1" si="1102"/>
        <v>-50000</v>
      </c>
      <c r="CK840" s="33">
        <f t="shared" ca="1" si="1102"/>
        <v>-50000</v>
      </c>
      <c r="CL840" s="33">
        <f t="shared" ca="1" si="1102"/>
        <v>-50000</v>
      </c>
      <c r="CM840" s="33" t="e">
        <f t="shared" ca="1" si="1102"/>
        <v>#N/A</v>
      </c>
      <c r="CN840" s="33" t="e">
        <f t="shared" ca="1" si="1102"/>
        <v>#N/A</v>
      </c>
      <c r="CO840" s="33" t="e">
        <f t="shared" ca="1" si="1102"/>
        <v>#N/A</v>
      </c>
      <c r="CP840" s="33" t="e">
        <f t="shared" ca="1" si="1102"/>
        <v>#N/A</v>
      </c>
      <c r="CQ840" s="33" t="e">
        <f t="shared" ca="1" si="1102"/>
        <v>#N/A</v>
      </c>
      <c r="CR840" s="33" t="e">
        <f t="shared" ca="1" si="1102"/>
        <v>#N/A</v>
      </c>
      <c r="CS840" s="33" t="e">
        <f t="shared" ca="1" si="1102"/>
        <v>#N/A</v>
      </c>
      <c r="CT840" s="33" t="e">
        <f t="shared" ca="1" si="1102"/>
        <v>#N/A</v>
      </c>
      <c r="CU840" s="33" t="e">
        <f t="shared" ca="1" si="1102"/>
        <v>#N/A</v>
      </c>
      <c r="CV840" s="33" t="e">
        <f t="shared" ca="1" si="1102"/>
        <v>#N/A</v>
      </c>
      <c r="CW840" s="33" t="e">
        <f t="shared" ca="1" si="1102"/>
        <v>#N/A</v>
      </c>
      <c r="CX840" s="33" t="e">
        <f t="shared" ca="1" si="1102"/>
        <v>#N/A</v>
      </c>
      <c r="CY840" s="33" t="e">
        <f t="shared" ca="1" si="1102"/>
        <v>#N/A</v>
      </c>
      <c r="CZ840" s="33" t="e">
        <f t="shared" ca="1" si="1102"/>
        <v>#N/A</v>
      </c>
      <c r="DA840" s="33" t="e">
        <f t="shared" ca="1" si="1102"/>
        <v>#N/A</v>
      </c>
      <c r="DB840" s="33" t="e">
        <f t="shared" ca="1" si="1102"/>
        <v>#N/A</v>
      </c>
      <c r="DC840" s="33" t="e">
        <f t="shared" ca="1" si="1102"/>
        <v>#N/A</v>
      </c>
      <c r="DD840" s="33" t="e">
        <f t="shared" ca="1" si="1102"/>
        <v>#N/A</v>
      </c>
      <c r="DE840" s="33" t="e">
        <f t="shared" ca="1" si="1102"/>
        <v>#N/A</v>
      </c>
      <c r="DF840" s="33" t="e">
        <f t="shared" ca="1" si="1102"/>
        <v>#N/A</v>
      </c>
      <c r="DG840" s="33" t="e">
        <f t="shared" ca="1" si="1102"/>
        <v>#N/A</v>
      </c>
      <c r="DH840" s="33" t="e">
        <f t="shared" ca="1" si="1102"/>
        <v>#N/A</v>
      </c>
      <c r="DI840" s="33" t="e">
        <f t="shared" ca="1" si="1102"/>
        <v>#N/A</v>
      </c>
      <c r="DJ840" s="33" t="e">
        <f t="shared" ca="1" si="1102"/>
        <v>#N/A</v>
      </c>
      <c r="DK840" s="33" t="e">
        <f t="shared" ca="1" si="1102"/>
        <v>#N/A</v>
      </c>
      <c r="DL840" s="33" t="e">
        <f t="shared" ca="1" si="1102"/>
        <v>#N/A</v>
      </c>
    </row>
    <row r="841" spans="1:116" x14ac:dyDescent="0.4">
      <c r="A841" s="27"/>
      <c r="B841" s="27"/>
      <c r="C841" s="27"/>
      <c r="D841" t="s">
        <v>817</v>
      </c>
      <c r="E841" s="8" t="str">
        <f t="shared" ref="E841:E842" si="1103">ROW()&amp;" "&amp;D841</f>
        <v>841 LISTSALE-PV</v>
      </c>
      <c r="F841" s="27"/>
      <c r="G841" s="126"/>
      <c r="H841" s="31"/>
      <c r="I841" s="73"/>
      <c r="J841" s="73"/>
      <c r="K841" s="38"/>
      <c r="L841" s="38"/>
      <c r="M841" s="38"/>
      <c r="N841" s="38"/>
      <c r="O841" s="38"/>
      <c r="P841" s="38"/>
      <c r="R841" s="33"/>
      <c r="S841" s="38"/>
      <c r="T841" s="38"/>
      <c r="U841" s="38"/>
      <c r="V841" s="38"/>
      <c r="W841" s="38"/>
      <c r="X841" s="38"/>
      <c r="Y841" s="38"/>
      <c r="Z841" s="38"/>
      <c r="AA841" s="38"/>
      <c r="AB841" s="38"/>
      <c r="AC841" s="38"/>
      <c r="AD841" s="38"/>
      <c r="AE841" s="38"/>
      <c r="AF841" s="38"/>
      <c r="AG841" s="38"/>
      <c r="AH841" s="38"/>
      <c r="AI841" s="38"/>
      <c r="AJ841" s="38"/>
      <c r="AK841" s="38"/>
      <c r="AL841" s="38"/>
      <c r="AM841" s="38"/>
      <c r="AN841" s="38"/>
      <c r="AO841" s="38"/>
      <c r="AP841" s="38"/>
      <c r="AQ841" s="38"/>
      <c r="AR841" s="38"/>
      <c r="AS841" s="38"/>
      <c r="AT841" s="38"/>
      <c r="AU841" s="38"/>
      <c r="AV841" s="38"/>
      <c r="AW841" s="38"/>
      <c r="AX841" s="38"/>
      <c r="AY841" s="38"/>
      <c r="AZ841" s="38"/>
      <c r="BA841" s="38"/>
      <c r="BB841" s="38"/>
      <c r="BC841" s="38"/>
      <c r="BD841" s="38"/>
      <c r="BE841" s="38"/>
      <c r="BF841" s="38"/>
      <c r="BG841" s="38"/>
      <c r="BH841" s="38"/>
      <c r="BI841" s="38"/>
      <c r="BJ841" s="38"/>
      <c r="BK841" s="38"/>
      <c r="BL841" s="38"/>
      <c r="BM841" s="38"/>
      <c r="BN841" s="38"/>
      <c r="BO841" s="38"/>
      <c r="BP841" s="38"/>
      <c r="BQ841" s="38"/>
      <c r="BR841" s="38"/>
      <c r="BS841" s="38"/>
      <c r="BT841" s="38"/>
      <c r="BU841" s="38"/>
      <c r="BV841" s="38"/>
      <c r="BW841" s="38"/>
      <c r="BX841" s="38"/>
      <c r="BY841" s="38"/>
      <c r="BZ841" s="38"/>
      <c r="CA841" s="38"/>
      <c r="CB841" s="38"/>
      <c r="CC841" s="38"/>
      <c r="CD841" s="38"/>
      <c r="CE841" s="38"/>
      <c r="CF841" s="38"/>
      <c r="CG841" s="38"/>
      <c r="CH841" s="38"/>
      <c r="CI841" s="38"/>
      <c r="CJ841" s="38"/>
      <c r="CK841" s="38"/>
      <c r="CL841" s="38"/>
      <c r="CM841" s="38"/>
      <c r="CN841" s="38"/>
      <c r="CO841" s="38"/>
      <c r="CP841" s="38"/>
      <c r="CQ841" s="38"/>
      <c r="CR841" s="38"/>
      <c r="CS841" s="38"/>
      <c r="CT841" s="38"/>
      <c r="CU841" s="38"/>
      <c r="CV841" s="38"/>
      <c r="CW841" s="38"/>
      <c r="CX841" s="38"/>
      <c r="CY841" s="38"/>
      <c r="CZ841" s="38"/>
      <c r="DA841" s="38"/>
      <c r="DB841" s="38"/>
      <c r="DC841" s="38"/>
      <c r="DD841" s="38"/>
      <c r="DE841" s="38"/>
      <c r="DF841" s="38"/>
      <c r="DG841" s="38"/>
      <c r="DH841" s="38"/>
      <c r="DI841" s="38"/>
      <c r="DJ841" s="38"/>
      <c r="DK841" s="38"/>
      <c r="DL841" s="38"/>
    </row>
    <row r="842" spans="1:116" x14ac:dyDescent="0.4">
      <c r="A842" s="27"/>
      <c r="B842" s="27"/>
      <c r="C842" s="27"/>
      <c r="D842" t="s">
        <v>817</v>
      </c>
      <c r="E842" s="8" t="str">
        <f t="shared" si="1103"/>
        <v>842 LISTSALE-PV</v>
      </c>
      <c r="F842" s="27"/>
      <c r="G842" s="126" t="s">
        <v>814</v>
      </c>
      <c r="H842" s="31"/>
      <c r="I842" s="73"/>
      <c r="J842" s="73"/>
      <c r="K842" s="33">
        <f t="shared" ref="K842:P842" ca="1" si="1104">SUMIF($3:$3,K$2,842:842)</f>
        <v>0</v>
      </c>
      <c r="L842" s="33">
        <f t="shared" ca="1" si="1104"/>
        <v>0</v>
      </c>
      <c r="M842" s="33">
        <f t="shared" ca="1" si="1104"/>
        <v>0</v>
      </c>
      <c r="N842" s="33">
        <f t="shared" ca="1" si="1104"/>
        <v>0</v>
      </c>
      <c r="O842" s="33">
        <f t="shared" ca="1" si="1104"/>
        <v>0</v>
      </c>
      <c r="P842" s="33">
        <f t="shared" ca="1" si="1104"/>
        <v>0</v>
      </c>
      <c r="R842" s="33"/>
      <c r="S842" s="33">
        <f ca="1">+S825+S840</f>
        <v>0</v>
      </c>
      <c r="T842" s="33">
        <f t="shared" ref="T842:CE842" ca="1" si="1105">+T825+T840</f>
        <v>0</v>
      </c>
      <c r="U842" s="33">
        <f t="shared" ca="1" si="1105"/>
        <v>0</v>
      </c>
      <c r="V842" s="33">
        <f t="shared" ca="1" si="1105"/>
        <v>0</v>
      </c>
      <c r="W842" s="33">
        <f t="shared" ca="1" si="1105"/>
        <v>0</v>
      </c>
      <c r="X842" s="33">
        <f t="shared" ca="1" si="1105"/>
        <v>0</v>
      </c>
      <c r="Y842" s="33">
        <f t="shared" ca="1" si="1105"/>
        <v>0</v>
      </c>
      <c r="Z842" s="33">
        <f t="shared" ca="1" si="1105"/>
        <v>0</v>
      </c>
      <c r="AA842" s="33">
        <f t="shared" ca="1" si="1105"/>
        <v>0</v>
      </c>
      <c r="AB842" s="33">
        <f t="shared" ca="1" si="1105"/>
        <v>0</v>
      </c>
      <c r="AC842" s="33">
        <f t="shared" ca="1" si="1105"/>
        <v>0</v>
      </c>
      <c r="AD842" s="33">
        <f t="shared" ca="1" si="1105"/>
        <v>0</v>
      </c>
      <c r="AE842" s="33">
        <f t="shared" ca="1" si="1105"/>
        <v>0</v>
      </c>
      <c r="AF842" s="33">
        <f t="shared" ca="1" si="1105"/>
        <v>0</v>
      </c>
      <c r="AG842" s="33">
        <f t="shared" ca="1" si="1105"/>
        <v>0</v>
      </c>
      <c r="AH842" s="33">
        <f t="shared" ca="1" si="1105"/>
        <v>0</v>
      </c>
      <c r="AI842" s="33">
        <f t="shared" ca="1" si="1105"/>
        <v>0</v>
      </c>
      <c r="AJ842" s="33">
        <f t="shared" ca="1" si="1105"/>
        <v>0</v>
      </c>
      <c r="AK842" s="33">
        <f t="shared" ca="1" si="1105"/>
        <v>0</v>
      </c>
      <c r="AL842" s="33">
        <f t="shared" ca="1" si="1105"/>
        <v>0</v>
      </c>
      <c r="AM842" s="33">
        <f t="shared" ca="1" si="1105"/>
        <v>0</v>
      </c>
      <c r="AN842" s="33">
        <f t="shared" ca="1" si="1105"/>
        <v>0</v>
      </c>
      <c r="AO842" s="33">
        <f t="shared" ca="1" si="1105"/>
        <v>0</v>
      </c>
      <c r="AP842" s="33">
        <f t="shared" ca="1" si="1105"/>
        <v>0</v>
      </c>
      <c r="AQ842" s="33">
        <f t="shared" ca="1" si="1105"/>
        <v>0</v>
      </c>
      <c r="AR842" s="33">
        <f t="shared" ca="1" si="1105"/>
        <v>0</v>
      </c>
      <c r="AS842" s="33">
        <f t="shared" ca="1" si="1105"/>
        <v>0</v>
      </c>
      <c r="AT842" s="33">
        <f t="shared" ca="1" si="1105"/>
        <v>0</v>
      </c>
      <c r="AU842" s="33">
        <f t="shared" ca="1" si="1105"/>
        <v>0</v>
      </c>
      <c r="AV842" s="33">
        <f t="shared" ca="1" si="1105"/>
        <v>0</v>
      </c>
      <c r="AW842" s="33">
        <f t="shared" ca="1" si="1105"/>
        <v>0</v>
      </c>
      <c r="AX842" s="33">
        <f t="shared" ca="1" si="1105"/>
        <v>0</v>
      </c>
      <c r="AY842" s="33">
        <f t="shared" ca="1" si="1105"/>
        <v>0</v>
      </c>
      <c r="AZ842" s="33">
        <f t="shared" ca="1" si="1105"/>
        <v>0</v>
      </c>
      <c r="BA842" s="33">
        <f t="shared" ca="1" si="1105"/>
        <v>0</v>
      </c>
      <c r="BB842" s="33">
        <f t="shared" ca="1" si="1105"/>
        <v>0</v>
      </c>
      <c r="BC842" s="33">
        <f t="shared" ca="1" si="1105"/>
        <v>0</v>
      </c>
      <c r="BD842" s="33">
        <f t="shared" ca="1" si="1105"/>
        <v>0</v>
      </c>
      <c r="BE842" s="33">
        <f t="shared" ca="1" si="1105"/>
        <v>0</v>
      </c>
      <c r="BF842" s="33">
        <f t="shared" ca="1" si="1105"/>
        <v>0</v>
      </c>
      <c r="BG842" s="33">
        <f t="shared" ca="1" si="1105"/>
        <v>0</v>
      </c>
      <c r="BH842" s="33">
        <f t="shared" ca="1" si="1105"/>
        <v>0</v>
      </c>
      <c r="BI842" s="33">
        <f t="shared" ca="1" si="1105"/>
        <v>0</v>
      </c>
      <c r="BJ842" s="33">
        <f t="shared" ca="1" si="1105"/>
        <v>0</v>
      </c>
      <c r="BK842" s="33">
        <f t="shared" ca="1" si="1105"/>
        <v>0</v>
      </c>
      <c r="BL842" s="33">
        <f t="shared" ca="1" si="1105"/>
        <v>0</v>
      </c>
      <c r="BM842" s="33">
        <f t="shared" ca="1" si="1105"/>
        <v>0</v>
      </c>
      <c r="BN842" s="33">
        <f t="shared" ca="1" si="1105"/>
        <v>0</v>
      </c>
      <c r="BO842" s="33">
        <f t="shared" ca="1" si="1105"/>
        <v>0</v>
      </c>
      <c r="BP842" s="33">
        <f t="shared" ca="1" si="1105"/>
        <v>0</v>
      </c>
      <c r="BQ842" s="33">
        <f t="shared" ca="1" si="1105"/>
        <v>0</v>
      </c>
      <c r="BR842" s="33">
        <f t="shared" ca="1" si="1105"/>
        <v>0</v>
      </c>
      <c r="BS842" s="33">
        <f t="shared" ca="1" si="1105"/>
        <v>0</v>
      </c>
      <c r="BT842" s="33">
        <f t="shared" ca="1" si="1105"/>
        <v>0</v>
      </c>
      <c r="BU842" s="33">
        <f t="shared" ca="1" si="1105"/>
        <v>0</v>
      </c>
      <c r="BV842" s="33">
        <f t="shared" ca="1" si="1105"/>
        <v>0</v>
      </c>
      <c r="BW842" s="33">
        <f t="shared" ca="1" si="1105"/>
        <v>0</v>
      </c>
      <c r="BX842" s="33">
        <f t="shared" ca="1" si="1105"/>
        <v>0</v>
      </c>
      <c r="BY842" s="33">
        <f t="shared" ca="1" si="1105"/>
        <v>0</v>
      </c>
      <c r="BZ842" s="33">
        <f t="shared" ca="1" si="1105"/>
        <v>0</v>
      </c>
      <c r="CA842" s="33">
        <f t="shared" ca="1" si="1105"/>
        <v>0</v>
      </c>
      <c r="CB842" s="33">
        <f t="shared" ca="1" si="1105"/>
        <v>0</v>
      </c>
      <c r="CC842" s="33">
        <f t="shared" ca="1" si="1105"/>
        <v>0</v>
      </c>
      <c r="CD842" s="33">
        <f t="shared" ca="1" si="1105"/>
        <v>0</v>
      </c>
      <c r="CE842" s="33">
        <f t="shared" ca="1" si="1105"/>
        <v>0</v>
      </c>
      <c r="CF842" s="33">
        <f t="shared" ref="CF842:DL842" ca="1" si="1106">+CF825+CF840</f>
        <v>0</v>
      </c>
      <c r="CG842" s="33">
        <f t="shared" ca="1" si="1106"/>
        <v>0</v>
      </c>
      <c r="CH842" s="33">
        <f t="shared" ca="1" si="1106"/>
        <v>0</v>
      </c>
      <c r="CI842" s="33">
        <f t="shared" ca="1" si="1106"/>
        <v>0</v>
      </c>
      <c r="CJ842" s="33">
        <f t="shared" ca="1" si="1106"/>
        <v>0</v>
      </c>
      <c r="CK842" s="33">
        <f t="shared" ca="1" si="1106"/>
        <v>0</v>
      </c>
      <c r="CL842" s="33">
        <f t="shared" ca="1" si="1106"/>
        <v>0</v>
      </c>
      <c r="CM842" s="33" t="e">
        <f t="shared" ca="1" si="1106"/>
        <v>#N/A</v>
      </c>
      <c r="CN842" s="33" t="e">
        <f t="shared" ca="1" si="1106"/>
        <v>#N/A</v>
      </c>
      <c r="CO842" s="33" t="e">
        <f t="shared" ca="1" si="1106"/>
        <v>#N/A</v>
      </c>
      <c r="CP842" s="33" t="e">
        <f t="shared" ca="1" si="1106"/>
        <v>#N/A</v>
      </c>
      <c r="CQ842" s="33" t="e">
        <f t="shared" ca="1" si="1106"/>
        <v>#N/A</v>
      </c>
      <c r="CR842" s="33" t="e">
        <f t="shared" ca="1" si="1106"/>
        <v>#N/A</v>
      </c>
      <c r="CS842" s="33" t="e">
        <f t="shared" ca="1" si="1106"/>
        <v>#N/A</v>
      </c>
      <c r="CT842" s="33" t="e">
        <f t="shared" ca="1" si="1106"/>
        <v>#N/A</v>
      </c>
      <c r="CU842" s="33" t="e">
        <f t="shared" ca="1" si="1106"/>
        <v>#N/A</v>
      </c>
      <c r="CV842" s="33" t="e">
        <f t="shared" ca="1" si="1106"/>
        <v>#N/A</v>
      </c>
      <c r="CW842" s="33" t="e">
        <f t="shared" ca="1" si="1106"/>
        <v>#N/A</v>
      </c>
      <c r="CX842" s="33" t="e">
        <f t="shared" ca="1" si="1106"/>
        <v>#N/A</v>
      </c>
      <c r="CY842" s="33" t="e">
        <f t="shared" ca="1" si="1106"/>
        <v>#N/A</v>
      </c>
      <c r="CZ842" s="33" t="e">
        <f t="shared" ca="1" si="1106"/>
        <v>#N/A</v>
      </c>
      <c r="DA842" s="33" t="e">
        <f t="shared" ca="1" si="1106"/>
        <v>#N/A</v>
      </c>
      <c r="DB842" s="33" t="e">
        <f t="shared" ca="1" si="1106"/>
        <v>#N/A</v>
      </c>
      <c r="DC842" s="33" t="e">
        <f t="shared" ca="1" si="1106"/>
        <v>#N/A</v>
      </c>
      <c r="DD842" s="33" t="e">
        <f t="shared" ca="1" si="1106"/>
        <v>#N/A</v>
      </c>
      <c r="DE842" s="33" t="e">
        <f t="shared" ca="1" si="1106"/>
        <v>#N/A</v>
      </c>
      <c r="DF842" s="33" t="e">
        <f t="shared" ca="1" si="1106"/>
        <v>#N/A</v>
      </c>
      <c r="DG842" s="33" t="e">
        <f t="shared" ca="1" si="1106"/>
        <v>#N/A</v>
      </c>
      <c r="DH842" s="33" t="e">
        <f t="shared" ca="1" si="1106"/>
        <v>#N/A</v>
      </c>
      <c r="DI842" s="33" t="e">
        <f t="shared" ca="1" si="1106"/>
        <v>#N/A</v>
      </c>
      <c r="DJ842" s="33" t="e">
        <f t="shared" ca="1" si="1106"/>
        <v>#N/A</v>
      </c>
      <c r="DK842" s="33" t="e">
        <f t="shared" ca="1" si="1106"/>
        <v>#N/A</v>
      </c>
      <c r="DL842" s="33" t="e">
        <f t="shared" ca="1" si="1106"/>
        <v>#N/A</v>
      </c>
    </row>
    <row r="843" spans="1:116" x14ac:dyDescent="0.4">
      <c r="A843" s="27"/>
      <c r="B843" s="27"/>
      <c r="C843" s="27"/>
      <c r="D843" t="s">
        <v>817</v>
      </c>
      <c r="E843" s="8" t="str">
        <f t="shared" ref="E843:E844" si="1107">ROW()&amp;" "&amp;D843</f>
        <v>843 LISTSALE-PV</v>
      </c>
      <c r="F843" s="27"/>
      <c r="G843" s="145" t="s">
        <v>69</v>
      </c>
      <c r="H843" s="31"/>
      <c r="I843" s="73"/>
      <c r="J843" s="73"/>
      <c r="K843" s="20">
        <f ca="1">+IFERROR(K842/K825,0)</f>
        <v>0</v>
      </c>
      <c r="L843" s="20">
        <f t="shared" ref="L843:P843" ca="1" si="1108">+IFERROR(L842/L825,0)</f>
        <v>0</v>
      </c>
      <c r="M843" s="20">
        <f t="shared" ca="1" si="1108"/>
        <v>0</v>
      </c>
      <c r="N843" s="20">
        <f t="shared" ca="1" si="1108"/>
        <v>0</v>
      </c>
      <c r="O843" s="20">
        <f t="shared" ca="1" si="1108"/>
        <v>0</v>
      </c>
      <c r="P843" s="20">
        <f t="shared" ca="1" si="1108"/>
        <v>0</v>
      </c>
      <c r="R843" s="33"/>
      <c r="S843" s="20">
        <f ca="1">+IFERROR(S842/S825,0)</f>
        <v>0</v>
      </c>
      <c r="T843" s="20">
        <f t="shared" ref="T843:CE843" ca="1" si="1109">+IFERROR(T842/T825,0)</f>
        <v>0</v>
      </c>
      <c r="U843" s="20">
        <f t="shared" ca="1" si="1109"/>
        <v>0</v>
      </c>
      <c r="V843" s="20">
        <f t="shared" ca="1" si="1109"/>
        <v>0</v>
      </c>
      <c r="W843" s="20">
        <f t="shared" ca="1" si="1109"/>
        <v>0</v>
      </c>
      <c r="X843" s="20">
        <f t="shared" ca="1" si="1109"/>
        <v>0</v>
      </c>
      <c r="Y843" s="20">
        <f t="shared" ca="1" si="1109"/>
        <v>0</v>
      </c>
      <c r="Z843" s="20">
        <f t="shared" ca="1" si="1109"/>
        <v>0</v>
      </c>
      <c r="AA843" s="20">
        <f t="shared" ca="1" si="1109"/>
        <v>0</v>
      </c>
      <c r="AB843" s="20">
        <f t="shared" ca="1" si="1109"/>
        <v>0</v>
      </c>
      <c r="AC843" s="20">
        <f t="shared" ca="1" si="1109"/>
        <v>0</v>
      </c>
      <c r="AD843" s="20">
        <f t="shared" ca="1" si="1109"/>
        <v>0</v>
      </c>
      <c r="AE843" s="20">
        <f t="shared" ca="1" si="1109"/>
        <v>0</v>
      </c>
      <c r="AF843" s="20">
        <f t="shared" ca="1" si="1109"/>
        <v>0</v>
      </c>
      <c r="AG843" s="20">
        <f t="shared" ca="1" si="1109"/>
        <v>0</v>
      </c>
      <c r="AH843" s="20">
        <f t="shared" ca="1" si="1109"/>
        <v>0</v>
      </c>
      <c r="AI843" s="20">
        <f t="shared" ca="1" si="1109"/>
        <v>0</v>
      </c>
      <c r="AJ843" s="20">
        <f t="shared" ca="1" si="1109"/>
        <v>0</v>
      </c>
      <c r="AK843" s="20">
        <f t="shared" ca="1" si="1109"/>
        <v>0</v>
      </c>
      <c r="AL843" s="20">
        <f t="shared" ca="1" si="1109"/>
        <v>0</v>
      </c>
      <c r="AM843" s="20">
        <f t="shared" ca="1" si="1109"/>
        <v>0</v>
      </c>
      <c r="AN843" s="20">
        <f t="shared" ca="1" si="1109"/>
        <v>0</v>
      </c>
      <c r="AO843" s="20">
        <f t="shared" ca="1" si="1109"/>
        <v>0</v>
      </c>
      <c r="AP843" s="20">
        <f t="shared" ca="1" si="1109"/>
        <v>0</v>
      </c>
      <c r="AQ843" s="20">
        <f t="shared" ca="1" si="1109"/>
        <v>0</v>
      </c>
      <c r="AR843" s="20">
        <f t="shared" ca="1" si="1109"/>
        <v>0</v>
      </c>
      <c r="AS843" s="20">
        <f t="shared" ca="1" si="1109"/>
        <v>0</v>
      </c>
      <c r="AT843" s="20">
        <f t="shared" ca="1" si="1109"/>
        <v>0</v>
      </c>
      <c r="AU843" s="20">
        <f t="shared" ca="1" si="1109"/>
        <v>0</v>
      </c>
      <c r="AV843" s="20">
        <f t="shared" ca="1" si="1109"/>
        <v>0</v>
      </c>
      <c r="AW843" s="20">
        <f t="shared" ca="1" si="1109"/>
        <v>0</v>
      </c>
      <c r="AX843" s="20">
        <f t="shared" ca="1" si="1109"/>
        <v>0</v>
      </c>
      <c r="AY843" s="20">
        <f t="shared" ca="1" si="1109"/>
        <v>0</v>
      </c>
      <c r="AZ843" s="20">
        <f t="shared" ca="1" si="1109"/>
        <v>0</v>
      </c>
      <c r="BA843" s="20">
        <f t="shared" ca="1" si="1109"/>
        <v>0</v>
      </c>
      <c r="BB843" s="20">
        <f t="shared" ca="1" si="1109"/>
        <v>0</v>
      </c>
      <c r="BC843" s="20">
        <f t="shared" ca="1" si="1109"/>
        <v>0</v>
      </c>
      <c r="BD843" s="20">
        <f t="shared" ca="1" si="1109"/>
        <v>0</v>
      </c>
      <c r="BE843" s="20">
        <f t="shared" ca="1" si="1109"/>
        <v>0</v>
      </c>
      <c r="BF843" s="20">
        <f t="shared" ca="1" si="1109"/>
        <v>0</v>
      </c>
      <c r="BG843" s="20">
        <f t="shared" ca="1" si="1109"/>
        <v>0</v>
      </c>
      <c r="BH843" s="20">
        <f t="shared" ca="1" si="1109"/>
        <v>0</v>
      </c>
      <c r="BI843" s="20">
        <f t="shared" ca="1" si="1109"/>
        <v>0</v>
      </c>
      <c r="BJ843" s="20">
        <f t="shared" ca="1" si="1109"/>
        <v>0</v>
      </c>
      <c r="BK843" s="20">
        <f t="shared" ca="1" si="1109"/>
        <v>0</v>
      </c>
      <c r="BL843" s="20">
        <f t="shared" ca="1" si="1109"/>
        <v>0</v>
      </c>
      <c r="BM843" s="20">
        <f t="shared" ca="1" si="1109"/>
        <v>0</v>
      </c>
      <c r="BN843" s="20">
        <f t="shared" ca="1" si="1109"/>
        <v>0</v>
      </c>
      <c r="BO843" s="20">
        <f t="shared" ca="1" si="1109"/>
        <v>0</v>
      </c>
      <c r="BP843" s="20">
        <f t="shared" ca="1" si="1109"/>
        <v>0</v>
      </c>
      <c r="BQ843" s="20">
        <f t="shared" ca="1" si="1109"/>
        <v>0</v>
      </c>
      <c r="BR843" s="20">
        <f t="shared" ca="1" si="1109"/>
        <v>0</v>
      </c>
      <c r="BS843" s="20">
        <f t="shared" ca="1" si="1109"/>
        <v>0</v>
      </c>
      <c r="BT843" s="20">
        <f t="shared" ca="1" si="1109"/>
        <v>0</v>
      </c>
      <c r="BU843" s="20">
        <f t="shared" ca="1" si="1109"/>
        <v>0</v>
      </c>
      <c r="BV843" s="20">
        <f t="shared" ca="1" si="1109"/>
        <v>0</v>
      </c>
      <c r="BW843" s="20">
        <f t="shared" ca="1" si="1109"/>
        <v>0</v>
      </c>
      <c r="BX843" s="20">
        <f t="shared" ca="1" si="1109"/>
        <v>0</v>
      </c>
      <c r="BY843" s="20">
        <f t="shared" ca="1" si="1109"/>
        <v>0</v>
      </c>
      <c r="BZ843" s="20">
        <f t="shared" ca="1" si="1109"/>
        <v>0</v>
      </c>
      <c r="CA843" s="20">
        <f t="shared" ca="1" si="1109"/>
        <v>0</v>
      </c>
      <c r="CB843" s="20">
        <f t="shared" ca="1" si="1109"/>
        <v>0</v>
      </c>
      <c r="CC843" s="20">
        <f t="shared" ca="1" si="1109"/>
        <v>0</v>
      </c>
      <c r="CD843" s="20">
        <f t="shared" ca="1" si="1109"/>
        <v>0</v>
      </c>
      <c r="CE843" s="20">
        <f t="shared" ca="1" si="1109"/>
        <v>0</v>
      </c>
      <c r="CF843" s="20">
        <f t="shared" ref="CF843:DL843" ca="1" si="1110">+IFERROR(CF842/CF825,0)</f>
        <v>0</v>
      </c>
      <c r="CG843" s="20">
        <f t="shared" ca="1" si="1110"/>
        <v>0</v>
      </c>
      <c r="CH843" s="20">
        <f t="shared" ca="1" si="1110"/>
        <v>0</v>
      </c>
      <c r="CI843" s="20">
        <f t="shared" ca="1" si="1110"/>
        <v>0</v>
      </c>
      <c r="CJ843" s="20">
        <f t="shared" ca="1" si="1110"/>
        <v>0</v>
      </c>
      <c r="CK843" s="20">
        <f t="shared" ca="1" si="1110"/>
        <v>0</v>
      </c>
      <c r="CL843" s="20">
        <f t="shared" ca="1" si="1110"/>
        <v>0</v>
      </c>
      <c r="CM843" s="20">
        <f t="shared" ca="1" si="1110"/>
        <v>0</v>
      </c>
      <c r="CN843" s="20">
        <f t="shared" ca="1" si="1110"/>
        <v>0</v>
      </c>
      <c r="CO843" s="20">
        <f t="shared" ca="1" si="1110"/>
        <v>0</v>
      </c>
      <c r="CP843" s="20">
        <f t="shared" ca="1" si="1110"/>
        <v>0</v>
      </c>
      <c r="CQ843" s="20">
        <f t="shared" ca="1" si="1110"/>
        <v>0</v>
      </c>
      <c r="CR843" s="20">
        <f t="shared" ca="1" si="1110"/>
        <v>0</v>
      </c>
      <c r="CS843" s="20">
        <f t="shared" ca="1" si="1110"/>
        <v>0</v>
      </c>
      <c r="CT843" s="20">
        <f t="shared" ca="1" si="1110"/>
        <v>0</v>
      </c>
      <c r="CU843" s="20">
        <f t="shared" ca="1" si="1110"/>
        <v>0</v>
      </c>
      <c r="CV843" s="20">
        <f t="shared" ca="1" si="1110"/>
        <v>0</v>
      </c>
      <c r="CW843" s="20">
        <f t="shared" ca="1" si="1110"/>
        <v>0</v>
      </c>
      <c r="CX843" s="20">
        <f t="shared" ca="1" si="1110"/>
        <v>0</v>
      </c>
      <c r="CY843" s="20">
        <f t="shared" ca="1" si="1110"/>
        <v>0</v>
      </c>
      <c r="CZ843" s="20">
        <f t="shared" ca="1" si="1110"/>
        <v>0</v>
      </c>
      <c r="DA843" s="20">
        <f t="shared" ca="1" si="1110"/>
        <v>0</v>
      </c>
      <c r="DB843" s="20">
        <f t="shared" ca="1" si="1110"/>
        <v>0</v>
      </c>
      <c r="DC843" s="20">
        <f t="shared" ca="1" si="1110"/>
        <v>0</v>
      </c>
      <c r="DD843" s="20">
        <f t="shared" ca="1" si="1110"/>
        <v>0</v>
      </c>
      <c r="DE843" s="20">
        <f t="shared" ca="1" si="1110"/>
        <v>0</v>
      </c>
      <c r="DF843" s="20">
        <f t="shared" ca="1" si="1110"/>
        <v>0</v>
      </c>
      <c r="DG843" s="20">
        <f t="shared" ca="1" si="1110"/>
        <v>0</v>
      </c>
      <c r="DH843" s="20">
        <f t="shared" ca="1" si="1110"/>
        <v>0</v>
      </c>
      <c r="DI843" s="20">
        <f t="shared" ca="1" si="1110"/>
        <v>0</v>
      </c>
      <c r="DJ843" s="20">
        <f t="shared" ca="1" si="1110"/>
        <v>0</v>
      </c>
      <c r="DK843" s="20">
        <f t="shared" ca="1" si="1110"/>
        <v>0</v>
      </c>
      <c r="DL843" s="20">
        <f t="shared" ca="1" si="1110"/>
        <v>0</v>
      </c>
    </row>
    <row r="844" spans="1:116" x14ac:dyDescent="0.4">
      <c r="A844" s="27"/>
      <c r="B844" s="27"/>
      <c r="C844" s="27"/>
      <c r="D844" t="s">
        <v>817</v>
      </c>
      <c r="E844" s="8" t="str">
        <f t="shared" si="1107"/>
        <v>844 LISTSALE-PV</v>
      </c>
      <c r="F844" s="27"/>
      <c r="G844" s="126"/>
      <c r="H844" s="31"/>
      <c r="I844" s="73"/>
      <c r="J844" s="73"/>
      <c r="K844" s="38"/>
      <c r="L844" s="38"/>
      <c r="M844" s="38"/>
      <c r="N844" s="38"/>
      <c r="O844" s="38"/>
      <c r="P844" s="38"/>
      <c r="R844" s="33"/>
      <c r="S844" s="38"/>
      <c r="T844" s="38"/>
      <c r="U844" s="38"/>
      <c r="V844" s="38"/>
      <c r="W844" s="38"/>
      <c r="X844" s="38"/>
      <c r="Y844" s="38"/>
      <c r="Z844" s="38"/>
      <c r="AA844" s="38"/>
      <c r="AB844" s="38"/>
      <c r="AC844" s="38"/>
      <c r="AD844" s="38"/>
      <c r="AE844" s="38"/>
      <c r="AF844" s="38"/>
      <c r="AG844" s="38"/>
      <c r="AH844" s="38"/>
      <c r="AI844" s="38"/>
      <c r="AJ844" s="38"/>
      <c r="AK844" s="38"/>
      <c r="AL844" s="38"/>
      <c r="AM844" s="38"/>
      <c r="AN844" s="38"/>
      <c r="AO844" s="38"/>
      <c r="AP844" s="38"/>
      <c r="AQ844" s="38"/>
      <c r="AR844" s="38"/>
      <c r="AS844" s="38"/>
      <c r="AT844" s="38"/>
      <c r="AU844" s="38"/>
      <c r="AV844" s="38"/>
      <c r="AW844" s="38"/>
      <c r="AX844" s="38"/>
      <c r="AY844" s="38"/>
      <c r="AZ844" s="38"/>
      <c r="BA844" s="38"/>
      <c r="BB844" s="38"/>
      <c r="BC844" s="38"/>
      <c r="BD844" s="38"/>
      <c r="BE844" s="38"/>
      <c r="BF844" s="38"/>
      <c r="BG844" s="38"/>
      <c r="BH844" s="38"/>
      <c r="BI844" s="38"/>
      <c r="BJ844" s="38"/>
      <c r="BK844" s="38"/>
      <c r="BL844" s="38"/>
      <c r="BM844" s="38"/>
      <c r="BN844" s="38"/>
      <c r="BO844" s="38"/>
      <c r="BP844" s="38"/>
      <c r="BQ844" s="38"/>
      <c r="BR844" s="38"/>
      <c r="BS844" s="38"/>
      <c r="BT844" s="38"/>
      <c r="BU844" s="38"/>
      <c r="BV844" s="38"/>
      <c r="BW844" s="38"/>
      <c r="BX844" s="38"/>
      <c r="BY844" s="38"/>
      <c r="BZ844" s="38"/>
      <c r="CA844" s="38"/>
      <c r="CB844" s="38"/>
      <c r="CC844" s="38"/>
      <c r="CD844" s="38"/>
      <c r="CE844" s="38"/>
      <c r="CF844" s="38"/>
      <c r="CG844" s="38"/>
      <c r="CH844" s="38"/>
      <c r="CI844" s="38"/>
      <c r="CJ844" s="38"/>
      <c r="CK844" s="38"/>
      <c r="CL844" s="38"/>
      <c r="CM844" s="38"/>
      <c r="CN844" s="38"/>
      <c r="CO844" s="38"/>
      <c r="CP844" s="38"/>
      <c r="CQ844" s="38"/>
      <c r="CR844" s="38"/>
      <c r="CS844" s="38"/>
      <c r="CT844" s="38"/>
      <c r="CU844" s="38"/>
      <c r="CV844" s="38"/>
      <c r="CW844" s="38"/>
      <c r="CX844" s="38"/>
      <c r="CY844" s="38"/>
      <c r="CZ844" s="38"/>
      <c r="DA844" s="38"/>
      <c r="DB844" s="38"/>
      <c r="DC844" s="38"/>
      <c r="DD844" s="38"/>
      <c r="DE844" s="38"/>
      <c r="DF844" s="38"/>
      <c r="DG844" s="38"/>
      <c r="DH844" s="38"/>
      <c r="DI844" s="38"/>
      <c r="DJ844" s="38"/>
      <c r="DK844" s="38"/>
      <c r="DL844" s="38"/>
    </row>
    <row r="845" spans="1:116" x14ac:dyDescent="0.4">
      <c r="B845" t="s">
        <v>332</v>
      </c>
      <c r="D845" t="s">
        <v>817</v>
      </c>
      <c r="E845" s="8" t="str">
        <f t="shared" si="1070"/>
        <v>845 LISTSALE-PV</v>
      </c>
      <c r="G845" s="136" t="str">
        <f>G785</f>
        <v>(Primary label)</v>
      </c>
      <c r="H845" s="31"/>
      <c r="I845" s="73"/>
      <c r="J845" s="73"/>
      <c r="K845" s="58"/>
      <c r="L845" s="58"/>
      <c r="M845" s="58"/>
      <c r="N845" s="58"/>
      <c r="O845" s="58"/>
      <c r="P845" s="58"/>
      <c r="R845" s="33"/>
    </row>
    <row r="846" spans="1:116" x14ac:dyDescent="0.4">
      <c r="A846" s="3"/>
      <c r="B846" t="s">
        <v>332</v>
      </c>
      <c r="D846" t="s">
        <v>817</v>
      </c>
      <c r="E846" s="8" t="str">
        <f t="shared" si="1070"/>
        <v>846 LISTSALE-PV</v>
      </c>
      <c r="G846" s="241" t="str">
        <f>IFERROR(SUBSTITUTE(G793,":",""),"no unit")</f>
        <v>unit</v>
      </c>
      <c r="H846" s="208"/>
      <c r="I846" s="209"/>
      <c r="J846" s="209"/>
      <c r="K846" s="217"/>
      <c r="L846" s="217"/>
      <c r="M846" s="217"/>
      <c r="N846" s="217"/>
      <c r="O846" s="217"/>
      <c r="P846" s="217"/>
      <c r="R846" s="218"/>
    </row>
    <row r="847" spans="1:116" x14ac:dyDescent="0.4">
      <c r="B847" t="s">
        <v>332</v>
      </c>
      <c r="D847" t="s">
        <v>817</v>
      </c>
      <c r="E847" s="8" t="str">
        <f t="shared" si="1070"/>
        <v>847 LISTSALE-PV</v>
      </c>
      <c r="G847" s="136" t="str">
        <f t="shared" ref="G847:G852" si="1111">G787</f>
        <v>Primary revenue driver</v>
      </c>
      <c r="H847" s="12"/>
      <c r="I847" s="60"/>
      <c r="J847" s="60"/>
      <c r="K847" s="15"/>
      <c r="L847" s="15"/>
      <c r="M847" s="15"/>
      <c r="N847" s="15"/>
      <c r="O847" s="15"/>
      <c r="P847" s="15"/>
      <c r="R847" s="15"/>
      <c r="S847" s="179" t="str">
        <f t="shared" ref="S847:AX847" si="1112">ADDRESS(ROW(S825),COLUMN(S825),2)</f>
        <v>S$825</v>
      </c>
      <c r="T847" s="179" t="str">
        <f t="shared" si="1112"/>
        <v>T$825</v>
      </c>
      <c r="U847" s="179" t="str">
        <f t="shared" si="1112"/>
        <v>U$825</v>
      </c>
      <c r="V847" s="179" t="str">
        <f t="shared" si="1112"/>
        <v>V$825</v>
      </c>
      <c r="W847" s="179" t="str">
        <f t="shared" si="1112"/>
        <v>W$825</v>
      </c>
      <c r="X847" s="179" t="str">
        <f t="shared" si="1112"/>
        <v>X$825</v>
      </c>
      <c r="Y847" s="179" t="str">
        <f t="shared" si="1112"/>
        <v>Y$825</v>
      </c>
      <c r="Z847" s="179" t="str">
        <f t="shared" si="1112"/>
        <v>Z$825</v>
      </c>
      <c r="AA847" s="179" t="str">
        <f t="shared" si="1112"/>
        <v>AA$825</v>
      </c>
      <c r="AB847" s="179" t="str">
        <f t="shared" si="1112"/>
        <v>AB$825</v>
      </c>
      <c r="AC847" s="179" t="str">
        <f t="shared" si="1112"/>
        <v>AC$825</v>
      </c>
      <c r="AD847" s="179" t="str">
        <f t="shared" si="1112"/>
        <v>AD$825</v>
      </c>
      <c r="AE847" s="179" t="str">
        <f t="shared" si="1112"/>
        <v>AE$825</v>
      </c>
      <c r="AF847" s="179" t="str">
        <f t="shared" si="1112"/>
        <v>AF$825</v>
      </c>
      <c r="AG847" s="179" t="str">
        <f t="shared" si="1112"/>
        <v>AG$825</v>
      </c>
      <c r="AH847" s="179" t="str">
        <f t="shared" si="1112"/>
        <v>AH$825</v>
      </c>
      <c r="AI847" s="179" t="str">
        <f t="shared" si="1112"/>
        <v>AI$825</v>
      </c>
      <c r="AJ847" s="179" t="str">
        <f t="shared" si="1112"/>
        <v>AJ$825</v>
      </c>
      <c r="AK847" s="179" t="str">
        <f t="shared" si="1112"/>
        <v>AK$825</v>
      </c>
      <c r="AL847" s="179" t="str">
        <f t="shared" si="1112"/>
        <v>AL$825</v>
      </c>
      <c r="AM847" s="179" t="str">
        <f t="shared" si="1112"/>
        <v>AM$825</v>
      </c>
      <c r="AN847" s="179" t="str">
        <f t="shared" si="1112"/>
        <v>AN$825</v>
      </c>
      <c r="AO847" s="179" t="str">
        <f t="shared" si="1112"/>
        <v>AO$825</v>
      </c>
      <c r="AP847" s="179" t="str">
        <f t="shared" si="1112"/>
        <v>AP$825</v>
      </c>
      <c r="AQ847" s="179" t="str">
        <f t="shared" si="1112"/>
        <v>AQ$825</v>
      </c>
      <c r="AR847" s="179" t="str">
        <f t="shared" si="1112"/>
        <v>AR$825</v>
      </c>
      <c r="AS847" s="179" t="str">
        <f t="shared" si="1112"/>
        <v>AS$825</v>
      </c>
      <c r="AT847" s="179" t="str">
        <f t="shared" si="1112"/>
        <v>AT$825</v>
      </c>
      <c r="AU847" s="179" t="str">
        <f t="shared" si="1112"/>
        <v>AU$825</v>
      </c>
      <c r="AV847" s="179" t="str">
        <f t="shared" si="1112"/>
        <v>AV$825</v>
      </c>
      <c r="AW847" s="179" t="str">
        <f t="shared" si="1112"/>
        <v>AW$825</v>
      </c>
      <c r="AX847" s="179" t="str">
        <f t="shared" si="1112"/>
        <v>AX$825</v>
      </c>
      <c r="AY847" s="179" t="str">
        <f t="shared" ref="AY847:CD847" si="1113">ADDRESS(ROW(AY825),COLUMN(AY825),2)</f>
        <v>AY$825</v>
      </c>
      <c r="AZ847" s="179" t="str">
        <f t="shared" si="1113"/>
        <v>AZ$825</v>
      </c>
      <c r="BA847" s="179" t="str">
        <f t="shared" si="1113"/>
        <v>BA$825</v>
      </c>
      <c r="BB847" s="179" t="str">
        <f t="shared" si="1113"/>
        <v>BB$825</v>
      </c>
      <c r="BC847" s="179" t="str">
        <f t="shared" si="1113"/>
        <v>BC$825</v>
      </c>
      <c r="BD847" s="179" t="str">
        <f t="shared" si="1113"/>
        <v>BD$825</v>
      </c>
      <c r="BE847" s="179" t="str">
        <f t="shared" si="1113"/>
        <v>BE$825</v>
      </c>
      <c r="BF847" s="179" t="str">
        <f t="shared" si="1113"/>
        <v>BF$825</v>
      </c>
      <c r="BG847" s="179" t="str">
        <f t="shared" si="1113"/>
        <v>BG$825</v>
      </c>
      <c r="BH847" s="179" t="str">
        <f t="shared" si="1113"/>
        <v>BH$825</v>
      </c>
      <c r="BI847" s="179" t="str">
        <f t="shared" si="1113"/>
        <v>BI$825</v>
      </c>
      <c r="BJ847" s="179" t="str">
        <f t="shared" si="1113"/>
        <v>BJ$825</v>
      </c>
      <c r="BK847" s="179" t="str">
        <f t="shared" si="1113"/>
        <v>BK$825</v>
      </c>
      <c r="BL847" s="179" t="str">
        <f t="shared" si="1113"/>
        <v>BL$825</v>
      </c>
      <c r="BM847" s="179" t="str">
        <f t="shared" si="1113"/>
        <v>BM$825</v>
      </c>
      <c r="BN847" s="179" t="str">
        <f t="shared" si="1113"/>
        <v>BN$825</v>
      </c>
      <c r="BO847" s="179" t="str">
        <f t="shared" si="1113"/>
        <v>BO$825</v>
      </c>
      <c r="BP847" s="179" t="str">
        <f t="shared" si="1113"/>
        <v>BP$825</v>
      </c>
      <c r="BQ847" s="179" t="str">
        <f t="shared" si="1113"/>
        <v>BQ$825</v>
      </c>
      <c r="BR847" s="179" t="str">
        <f t="shared" si="1113"/>
        <v>BR$825</v>
      </c>
      <c r="BS847" s="179" t="str">
        <f t="shared" si="1113"/>
        <v>BS$825</v>
      </c>
      <c r="BT847" s="179" t="str">
        <f t="shared" si="1113"/>
        <v>BT$825</v>
      </c>
      <c r="BU847" s="179" t="str">
        <f t="shared" si="1113"/>
        <v>BU$825</v>
      </c>
      <c r="BV847" s="179" t="str">
        <f t="shared" si="1113"/>
        <v>BV$825</v>
      </c>
      <c r="BW847" s="179" t="str">
        <f t="shared" si="1113"/>
        <v>BW$825</v>
      </c>
      <c r="BX847" s="179" t="str">
        <f t="shared" si="1113"/>
        <v>BX$825</v>
      </c>
      <c r="BY847" s="179" t="str">
        <f t="shared" si="1113"/>
        <v>BY$825</v>
      </c>
      <c r="BZ847" s="179" t="str">
        <f t="shared" si="1113"/>
        <v>BZ$825</v>
      </c>
      <c r="CA847" s="179" t="str">
        <f t="shared" si="1113"/>
        <v>CA$825</v>
      </c>
      <c r="CB847" s="179" t="str">
        <f t="shared" si="1113"/>
        <v>CB$825</v>
      </c>
      <c r="CC847" s="179" t="str">
        <f t="shared" si="1113"/>
        <v>CC$825</v>
      </c>
      <c r="CD847" s="179" t="str">
        <f t="shared" si="1113"/>
        <v>CD$825</v>
      </c>
      <c r="CE847" s="179" t="str">
        <f t="shared" ref="CE847:DL847" si="1114">ADDRESS(ROW(CE825),COLUMN(CE825),2)</f>
        <v>CE$825</v>
      </c>
      <c r="CF847" s="179" t="str">
        <f t="shared" si="1114"/>
        <v>CF$825</v>
      </c>
      <c r="CG847" s="179" t="str">
        <f t="shared" si="1114"/>
        <v>CG$825</v>
      </c>
      <c r="CH847" s="179" t="str">
        <f t="shared" si="1114"/>
        <v>CH$825</v>
      </c>
      <c r="CI847" s="179" t="str">
        <f t="shared" si="1114"/>
        <v>CI$825</v>
      </c>
      <c r="CJ847" s="179" t="str">
        <f t="shared" si="1114"/>
        <v>CJ$825</v>
      </c>
      <c r="CK847" s="179" t="str">
        <f t="shared" si="1114"/>
        <v>CK$825</v>
      </c>
      <c r="CL847" s="179" t="str">
        <f t="shared" si="1114"/>
        <v>CL$825</v>
      </c>
      <c r="CM847" s="179" t="str">
        <f t="shared" si="1114"/>
        <v>CM$825</v>
      </c>
      <c r="CN847" s="179" t="str">
        <f t="shared" si="1114"/>
        <v>CN$825</v>
      </c>
      <c r="CO847" s="179" t="str">
        <f t="shared" si="1114"/>
        <v>CO$825</v>
      </c>
      <c r="CP847" s="179" t="str">
        <f t="shared" si="1114"/>
        <v>CP$825</v>
      </c>
      <c r="CQ847" s="179" t="str">
        <f t="shared" si="1114"/>
        <v>CQ$825</v>
      </c>
      <c r="CR847" s="179" t="str">
        <f t="shared" si="1114"/>
        <v>CR$825</v>
      </c>
      <c r="CS847" s="179" t="str">
        <f t="shared" si="1114"/>
        <v>CS$825</v>
      </c>
      <c r="CT847" s="179" t="str">
        <f t="shared" si="1114"/>
        <v>CT$825</v>
      </c>
      <c r="CU847" s="179" t="str">
        <f t="shared" si="1114"/>
        <v>CU$825</v>
      </c>
      <c r="CV847" s="179" t="str">
        <f t="shared" si="1114"/>
        <v>CV$825</v>
      </c>
      <c r="CW847" s="179" t="str">
        <f t="shared" si="1114"/>
        <v>CW$825</v>
      </c>
      <c r="CX847" s="179" t="str">
        <f t="shared" si="1114"/>
        <v>CX$825</v>
      </c>
      <c r="CY847" s="179" t="str">
        <f t="shared" si="1114"/>
        <v>CY$825</v>
      </c>
      <c r="CZ847" s="179" t="str">
        <f t="shared" si="1114"/>
        <v>CZ$825</v>
      </c>
      <c r="DA847" s="179" t="str">
        <f t="shared" si="1114"/>
        <v>DA$825</v>
      </c>
      <c r="DB847" s="179" t="str">
        <f t="shared" si="1114"/>
        <v>DB$825</v>
      </c>
      <c r="DC847" s="179" t="str">
        <f t="shared" si="1114"/>
        <v>DC$825</v>
      </c>
      <c r="DD847" s="179" t="str">
        <f t="shared" si="1114"/>
        <v>DD$825</v>
      </c>
      <c r="DE847" s="179" t="str">
        <f t="shared" si="1114"/>
        <v>DE$825</v>
      </c>
      <c r="DF847" s="179" t="str">
        <f t="shared" si="1114"/>
        <v>DF$825</v>
      </c>
      <c r="DG847" s="179" t="str">
        <f t="shared" si="1114"/>
        <v>DG$825</v>
      </c>
      <c r="DH847" s="179" t="str">
        <f t="shared" si="1114"/>
        <v>DH$825</v>
      </c>
      <c r="DI847" s="179" t="str">
        <f t="shared" si="1114"/>
        <v>DI$825</v>
      </c>
      <c r="DJ847" s="179" t="str">
        <f t="shared" si="1114"/>
        <v>DJ$825</v>
      </c>
      <c r="DK847" s="179" t="str">
        <f t="shared" si="1114"/>
        <v>DK$825</v>
      </c>
      <c r="DL847" s="179" t="str">
        <f t="shared" si="1114"/>
        <v>DL$825</v>
      </c>
    </row>
    <row r="848" spans="1:116" x14ac:dyDescent="0.4">
      <c r="B848" t="s">
        <v>332</v>
      </c>
      <c r="D848" t="s">
        <v>817</v>
      </c>
      <c r="E848" s="8" t="str">
        <f t="shared" si="1070"/>
        <v>848 LISTSALE-PV</v>
      </c>
      <c r="G848" s="136" t="str">
        <f t="shared" si="1111"/>
        <v>Primary volume driver</v>
      </c>
      <c r="H848" s="12"/>
      <c r="I848" s="60"/>
      <c r="J848" s="60"/>
      <c r="K848" s="212">
        <f t="shared" ref="K848:R848" si="1115">K788</f>
        <v>0</v>
      </c>
      <c r="L848" s="212">
        <f t="shared" si="1115"/>
        <v>0</v>
      </c>
      <c r="M848" s="212">
        <f t="shared" si="1115"/>
        <v>0</v>
      </c>
      <c r="N848" s="212">
        <f t="shared" si="1115"/>
        <v>0</v>
      </c>
      <c r="O848" s="212">
        <f t="shared" si="1115"/>
        <v>0</v>
      </c>
      <c r="P848" s="212">
        <f t="shared" si="1115"/>
        <v>0</v>
      </c>
      <c r="Q848" s="212"/>
      <c r="R848" s="212">
        <f t="shared" si="1115"/>
        <v>0</v>
      </c>
      <c r="S848" s="212" t="str">
        <f t="shared" ref="S848:AX848" si="1116">S788</f>
        <v>S$17</v>
      </c>
      <c r="T848" s="212" t="str">
        <f t="shared" si="1116"/>
        <v>T$17</v>
      </c>
      <c r="U848" s="212" t="str">
        <f t="shared" si="1116"/>
        <v>U$17</v>
      </c>
      <c r="V848" s="212" t="str">
        <f t="shared" si="1116"/>
        <v>V$17</v>
      </c>
      <c r="W848" s="212" t="str">
        <f t="shared" si="1116"/>
        <v>W$17</v>
      </c>
      <c r="X848" s="212" t="str">
        <f t="shared" si="1116"/>
        <v>X$17</v>
      </c>
      <c r="Y848" s="212" t="str">
        <f t="shared" si="1116"/>
        <v>Y$17</v>
      </c>
      <c r="Z848" s="212" t="str">
        <f t="shared" si="1116"/>
        <v>Z$17</v>
      </c>
      <c r="AA848" s="212" t="str">
        <f t="shared" si="1116"/>
        <v>AA$17</v>
      </c>
      <c r="AB848" s="212" t="str">
        <f t="shared" si="1116"/>
        <v>AB$17</v>
      </c>
      <c r="AC848" s="212" t="str">
        <f t="shared" si="1116"/>
        <v>AC$17</v>
      </c>
      <c r="AD848" s="212" t="str">
        <f t="shared" si="1116"/>
        <v>AD$17</v>
      </c>
      <c r="AE848" s="212" t="str">
        <f t="shared" si="1116"/>
        <v>AE$17</v>
      </c>
      <c r="AF848" s="212" t="str">
        <f t="shared" si="1116"/>
        <v>AF$17</v>
      </c>
      <c r="AG848" s="212" t="str">
        <f t="shared" si="1116"/>
        <v>AG$17</v>
      </c>
      <c r="AH848" s="212" t="str">
        <f t="shared" si="1116"/>
        <v>AH$17</v>
      </c>
      <c r="AI848" s="212" t="str">
        <f t="shared" si="1116"/>
        <v>AI$17</v>
      </c>
      <c r="AJ848" s="212" t="str">
        <f t="shared" si="1116"/>
        <v>AJ$17</v>
      </c>
      <c r="AK848" s="212" t="str">
        <f t="shared" si="1116"/>
        <v>AK$17</v>
      </c>
      <c r="AL848" s="212" t="str">
        <f t="shared" si="1116"/>
        <v>AL$17</v>
      </c>
      <c r="AM848" s="212" t="str">
        <f t="shared" si="1116"/>
        <v>AM$17</v>
      </c>
      <c r="AN848" s="212" t="str">
        <f t="shared" si="1116"/>
        <v>AN$17</v>
      </c>
      <c r="AO848" s="212" t="str">
        <f t="shared" si="1116"/>
        <v>AO$17</v>
      </c>
      <c r="AP848" s="212" t="str">
        <f t="shared" si="1116"/>
        <v>AP$17</v>
      </c>
      <c r="AQ848" s="212" t="str">
        <f t="shared" si="1116"/>
        <v>AQ$17</v>
      </c>
      <c r="AR848" s="212" t="str">
        <f t="shared" si="1116"/>
        <v>AR$17</v>
      </c>
      <c r="AS848" s="212" t="str">
        <f t="shared" si="1116"/>
        <v>AS$17</v>
      </c>
      <c r="AT848" s="212" t="str">
        <f t="shared" si="1116"/>
        <v>AT$17</v>
      </c>
      <c r="AU848" s="212" t="str">
        <f t="shared" si="1116"/>
        <v>AU$17</v>
      </c>
      <c r="AV848" s="212" t="str">
        <f t="shared" si="1116"/>
        <v>AV$17</v>
      </c>
      <c r="AW848" s="212" t="str">
        <f t="shared" si="1116"/>
        <v>AW$17</v>
      </c>
      <c r="AX848" s="212" t="str">
        <f t="shared" si="1116"/>
        <v>AX$17</v>
      </c>
      <c r="AY848" s="212" t="str">
        <f t="shared" ref="AY848:CD848" si="1117">AY788</f>
        <v>AY$17</v>
      </c>
      <c r="AZ848" s="212" t="str">
        <f t="shared" si="1117"/>
        <v>AZ$17</v>
      </c>
      <c r="BA848" s="212" t="str">
        <f t="shared" si="1117"/>
        <v>BA$17</v>
      </c>
      <c r="BB848" s="212" t="str">
        <f t="shared" si="1117"/>
        <v>BB$17</v>
      </c>
      <c r="BC848" s="212" t="str">
        <f t="shared" si="1117"/>
        <v>BC$17</v>
      </c>
      <c r="BD848" s="212" t="str">
        <f t="shared" si="1117"/>
        <v>BD$17</v>
      </c>
      <c r="BE848" s="212" t="str">
        <f t="shared" si="1117"/>
        <v>BE$17</v>
      </c>
      <c r="BF848" s="212" t="str">
        <f t="shared" si="1117"/>
        <v>BF$17</v>
      </c>
      <c r="BG848" s="212" t="str">
        <f t="shared" si="1117"/>
        <v>BG$17</v>
      </c>
      <c r="BH848" s="212" t="str">
        <f t="shared" si="1117"/>
        <v>BH$17</v>
      </c>
      <c r="BI848" s="212" t="str">
        <f t="shared" si="1117"/>
        <v>BI$17</v>
      </c>
      <c r="BJ848" s="212" t="str">
        <f t="shared" si="1117"/>
        <v>BJ$17</v>
      </c>
      <c r="BK848" s="212" t="str">
        <f t="shared" si="1117"/>
        <v>BK$17</v>
      </c>
      <c r="BL848" s="212" t="str">
        <f t="shared" si="1117"/>
        <v>BL$17</v>
      </c>
      <c r="BM848" s="212" t="str">
        <f t="shared" si="1117"/>
        <v>BM$17</v>
      </c>
      <c r="BN848" s="212" t="str">
        <f t="shared" si="1117"/>
        <v>BN$17</v>
      </c>
      <c r="BO848" s="212" t="str">
        <f t="shared" si="1117"/>
        <v>BO$17</v>
      </c>
      <c r="BP848" s="212" t="str">
        <f t="shared" si="1117"/>
        <v>BP$17</v>
      </c>
      <c r="BQ848" s="212" t="str">
        <f t="shared" si="1117"/>
        <v>BQ$17</v>
      </c>
      <c r="BR848" s="212" t="str">
        <f t="shared" si="1117"/>
        <v>BR$17</v>
      </c>
      <c r="BS848" s="212" t="str">
        <f t="shared" si="1117"/>
        <v>BS$17</v>
      </c>
      <c r="BT848" s="212" t="str">
        <f t="shared" si="1117"/>
        <v>BT$17</v>
      </c>
      <c r="BU848" s="212" t="str">
        <f t="shared" si="1117"/>
        <v>BU$17</v>
      </c>
      <c r="BV848" s="212" t="str">
        <f t="shared" si="1117"/>
        <v>BV$17</v>
      </c>
      <c r="BW848" s="212" t="str">
        <f t="shared" si="1117"/>
        <v>BW$17</v>
      </c>
      <c r="BX848" s="212" t="str">
        <f t="shared" si="1117"/>
        <v>BX$17</v>
      </c>
      <c r="BY848" s="212" t="str">
        <f t="shared" si="1117"/>
        <v>BY$17</v>
      </c>
      <c r="BZ848" s="212" t="str">
        <f t="shared" si="1117"/>
        <v>BZ$17</v>
      </c>
      <c r="CA848" s="212" t="str">
        <f t="shared" si="1117"/>
        <v>CA$17</v>
      </c>
      <c r="CB848" s="212" t="str">
        <f t="shared" si="1117"/>
        <v>CB$17</v>
      </c>
      <c r="CC848" s="212" t="str">
        <f t="shared" si="1117"/>
        <v>CC$17</v>
      </c>
      <c r="CD848" s="212" t="str">
        <f t="shared" si="1117"/>
        <v>CD$17</v>
      </c>
      <c r="CE848" s="212" t="str">
        <f t="shared" ref="CE848:DL848" si="1118">CE788</f>
        <v>CE$17</v>
      </c>
      <c r="CF848" s="212" t="str">
        <f t="shared" si="1118"/>
        <v>CF$17</v>
      </c>
      <c r="CG848" s="212" t="str">
        <f t="shared" si="1118"/>
        <v>CG$17</v>
      </c>
      <c r="CH848" s="212" t="str">
        <f t="shared" si="1118"/>
        <v>CH$17</v>
      </c>
      <c r="CI848" s="212" t="str">
        <f t="shared" si="1118"/>
        <v>CI$17</v>
      </c>
      <c r="CJ848" s="212" t="str">
        <f t="shared" si="1118"/>
        <v>CJ$17</v>
      </c>
      <c r="CK848" s="212" t="str">
        <f t="shared" si="1118"/>
        <v>CK$17</v>
      </c>
      <c r="CL848" s="212" t="str">
        <f t="shared" si="1118"/>
        <v>CL$17</v>
      </c>
      <c r="CM848" s="212">
        <f t="shared" si="1118"/>
        <v>0</v>
      </c>
      <c r="CN848" s="212">
        <f t="shared" si="1118"/>
        <v>0</v>
      </c>
      <c r="CO848" s="212" t="str">
        <f t="shared" si="1118"/>
        <v>CO$17</v>
      </c>
      <c r="CP848" s="212" t="str">
        <f t="shared" si="1118"/>
        <v>CP$17</v>
      </c>
      <c r="CQ848" s="212" t="str">
        <f t="shared" si="1118"/>
        <v>CQ$17</v>
      </c>
      <c r="CR848" s="212" t="str">
        <f t="shared" si="1118"/>
        <v>CR$17</v>
      </c>
      <c r="CS848" s="212" t="str">
        <f t="shared" si="1118"/>
        <v>CS$17</v>
      </c>
      <c r="CT848" s="212" t="str">
        <f t="shared" si="1118"/>
        <v>CT$17</v>
      </c>
      <c r="CU848" s="212" t="str">
        <f t="shared" si="1118"/>
        <v>CU$17</v>
      </c>
      <c r="CV848" s="212" t="str">
        <f t="shared" si="1118"/>
        <v>CV$17</v>
      </c>
      <c r="CW848" s="212" t="str">
        <f t="shared" si="1118"/>
        <v>CW$17</v>
      </c>
      <c r="CX848" s="212" t="str">
        <f t="shared" si="1118"/>
        <v>CX$17</v>
      </c>
      <c r="CY848" s="212" t="str">
        <f t="shared" si="1118"/>
        <v>CY$17</v>
      </c>
      <c r="CZ848" s="212" t="str">
        <f t="shared" si="1118"/>
        <v>CZ$17</v>
      </c>
      <c r="DA848" s="212" t="str">
        <f t="shared" si="1118"/>
        <v>DA$17</v>
      </c>
      <c r="DB848" s="212" t="str">
        <f t="shared" si="1118"/>
        <v>DB$17</v>
      </c>
      <c r="DC848" s="212" t="str">
        <f t="shared" si="1118"/>
        <v>DC$17</v>
      </c>
      <c r="DD848" s="212" t="str">
        <f t="shared" si="1118"/>
        <v>DD$17</v>
      </c>
      <c r="DE848" s="212" t="str">
        <f t="shared" si="1118"/>
        <v>DE$17</v>
      </c>
      <c r="DF848" s="212" t="str">
        <f t="shared" si="1118"/>
        <v>DF$17</v>
      </c>
      <c r="DG848" s="212" t="str">
        <f t="shared" si="1118"/>
        <v>DG$17</v>
      </c>
      <c r="DH848" s="212" t="str">
        <f t="shared" si="1118"/>
        <v>DH$17</v>
      </c>
      <c r="DI848" s="212" t="str">
        <f t="shared" si="1118"/>
        <v>DI$17</v>
      </c>
      <c r="DJ848" s="212" t="str">
        <f t="shared" si="1118"/>
        <v>DJ$17</v>
      </c>
      <c r="DK848" s="212" t="str">
        <f t="shared" si="1118"/>
        <v>DK$17</v>
      </c>
      <c r="DL848" s="212" t="str">
        <f t="shared" si="1118"/>
        <v>DL$17</v>
      </c>
    </row>
    <row r="849" spans="2:116" x14ac:dyDescent="0.4">
      <c r="B849" t="s">
        <v>332</v>
      </c>
      <c r="D849" t="s">
        <v>817</v>
      </c>
      <c r="E849" s="8" t="str">
        <f t="shared" si="1070"/>
        <v>849 LISTSALE-PV</v>
      </c>
      <c r="G849" s="136" t="str">
        <f t="shared" si="1111"/>
        <v>(Secondary label)</v>
      </c>
      <c r="H849" s="12"/>
      <c r="I849" s="60"/>
      <c r="J849" s="60"/>
      <c r="K849" s="15"/>
      <c r="L849" s="15"/>
      <c r="M849" s="15"/>
      <c r="N849" s="15"/>
      <c r="O849" s="15"/>
      <c r="P849" s="15"/>
      <c r="R849" s="15"/>
      <c r="S849" s="179"/>
      <c r="T849" s="179"/>
      <c r="U849" s="179"/>
      <c r="V849" s="179"/>
      <c r="W849" s="179"/>
      <c r="X849" s="179"/>
      <c r="Y849" s="179"/>
      <c r="Z849" s="179"/>
      <c r="AA849" s="179"/>
      <c r="AB849" s="179"/>
      <c r="AC849" s="179"/>
      <c r="AD849" s="179"/>
      <c r="AE849" s="179"/>
      <c r="AF849" s="179"/>
      <c r="AG849" s="179"/>
      <c r="AH849" s="179"/>
      <c r="AI849" s="179"/>
      <c r="AJ849" s="179"/>
      <c r="AK849" s="179"/>
      <c r="AL849" s="179"/>
      <c r="AM849" s="179"/>
      <c r="AN849" s="179"/>
      <c r="AO849" s="179"/>
      <c r="AP849" s="179"/>
      <c r="AQ849" s="179"/>
      <c r="AR849" s="179"/>
      <c r="AS849" s="179"/>
      <c r="AT849" s="179"/>
      <c r="AU849" s="179"/>
      <c r="AV849" s="179"/>
      <c r="AW849" s="179"/>
      <c r="AX849" s="179"/>
      <c r="AY849" s="179"/>
      <c r="AZ849" s="179"/>
      <c r="BA849" s="179"/>
      <c r="BB849" s="179"/>
      <c r="BC849" s="179"/>
      <c r="BD849" s="179"/>
      <c r="BE849" s="179"/>
      <c r="BF849" s="179"/>
      <c r="BG849" s="179"/>
      <c r="BH849" s="179"/>
      <c r="BI849" s="179"/>
      <c r="BJ849" s="179"/>
      <c r="BK849" s="179"/>
      <c r="BL849" s="179"/>
      <c r="BM849" s="179"/>
      <c r="BN849" s="179"/>
      <c r="BO849" s="179"/>
      <c r="BP849" s="179"/>
      <c r="BQ849" s="179"/>
      <c r="BR849" s="179"/>
      <c r="BS849" s="179"/>
      <c r="BT849" s="179"/>
      <c r="BU849" s="179"/>
      <c r="BV849" s="179"/>
      <c r="BW849" s="179"/>
      <c r="BX849" s="179"/>
      <c r="BY849" s="179"/>
      <c r="BZ849" s="179"/>
      <c r="CA849" s="179"/>
      <c r="CB849" s="179"/>
      <c r="CC849" s="179"/>
      <c r="CD849" s="179"/>
      <c r="CE849" s="179"/>
      <c r="CF849" s="179"/>
      <c r="CG849" s="179"/>
      <c r="CH849" s="179"/>
      <c r="CI849" s="179"/>
      <c r="CJ849" s="179"/>
      <c r="CK849" s="179"/>
      <c r="CL849" s="179"/>
      <c r="CN849" s="60"/>
      <c r="CO849" s="179"/>
      <c r="CP849" s="179"/>
      <c r="CQ849" s="179"/>
      <c r="CR849" s="179"/>
      <c r="CS849" s="179"/>
      <c r="CT849" s="179"/>
      <c r="CU849" s="179"/>
      <c r="CV849" s="179"/>
      <c r="CW849" s="179"/>
      <c r="CX849" s="179"/>
      <c r="CY849" s="179"/>
      <c r="CZ849" s="179"/>
      <c r="DA849" s="179"/>
      <c r="DB849" s="179"/>
      <c r="DC849" s="179"/>
      <c r="DD849" s="179"/>
      <c r="DE849" s="179"/>
      <c r="DF849" s="179"/>
      <c r="DG849" s="179"/>
      <c r="DH849" s="179"/>
      <c r="DI849" s="179"/>
      <c r="DJ849" s="179"/>
      <c r="DK849" s="179"/>
      <c r="DL849" s="179"/>
    </row>
    <row r="850" spans="2:116" x14ac:dyDescent="0.4">
      <c r="B850" t="s">
        <v>332</v>
      </c>
      <c r="D850" t="s">
        <v>817</v>
      </c>
      <c r="E850" s="8" t="str">
        <f t="shared" si="1070"/>
        <v>850 LISTSALE-PV</v>
      </c>
      <c r="G850" s="136" t="str">
        <f t="shared" si="1111"/>
        <v xml:space="preserve">secondary unit </v>
      </c>
    </row>
    <row r="851" spans="2:116" x14ac:dyDescent="0.4">
      <c r="B851" t="s">
        <v>332</v>
      </c>
      <c r="D851" t="s">
        <v>817</v>
      </c>
      <c r="E851" s="8" t="str">
        <f t="shared" ref="E851:E852" si="1119">ROW()&amp;" "&amp;D851</f>
        <v>851 LISTSALE-PV</v>
      </c>
      <c r="G851" s="136" t="str">
        <f t="shared" si="1111"/>
        <v>Secondary revenue driver</v>
      </c>
      <c r="H851" s="12"/>
      <c r="I851" s="60"/>
      <c r="J851" s="60"/>
      <c r="K851" s="15"/>
      <c r="L851" s="15"/>
      <c r="M851" s="15"/>
      <c r="N851" s="15"/>
      <c r="O851" s="15"/>
      <c r="P851" s="15"/>
      <c r="R851" s="15"/>
      <c r="S851" s="76"/>
      <c r="T851" s="76"/>
      <c r="U851" s="76"/>
      <c r="V851" s="76"/>
      <c r="W851" s="76"/>
      <c r="X851" s="76"/>
      <c r="Y851" s="76"/>
      <c r="Z851" s="76"/>
      <c r="AA851" s="76"/>
      <c r="AB851" s="76"/>
      <c r="AC851" s="76"/>
      <c r="AD851" s="76"/>
      <c r="AE851" s="76"/>
      <c r="AF851" s="76"/>
      <c r="AG851" s="76"/>
      <c r="AH851" s="76"/>
      <c r="AI851" s="76"/>
      <c r="AJ851" s="76"/>
      <c r="AK851" s="76"/>
      <c r="AL851" s="76"/>
      <c r="AM851" s="76"/>
      <c r="AN851" s="76"/>
      <c r="AO851" s="76"/>
      <c r="AP851" s="76"/>
      <c r="AQ851" s="76"/>
      <c r="AR851" s="76"/>
      <c r="AS851" s="76"/>
      <c r="AT851" s="76"/>
      <c r="AU851" s="76"/>
      <c r="AV851" s="76"/>
      <c r="AW851" s="76"/>
      <c r="AX851" s="76"/>
      <c r="AY851" s="76"/>
      <c r="AZ851" s="76"/>
      <c r="BA851" s="76"/>
      <c r="BB851" s="76"/>
      <c r="BC851" s="76"/>
      <c r="BD851" s="76"/>
      <c r="BE851" s="76"/>
      <c r="BF851" s="76"/>
      <c r="BG851" s="76"/>
      <c r="BH851" s="76"/>
      <c r="BI851" s="76"/>
      <c r="BJ851" s="76"/>
      <c r="BK851" s="76"/>
      <c r="BL851" s="76"/>
      <c r="BM851" s="76"/>
      <c r="BN851" s="76"/>
      <c r="BO851" s="76"/>
      <c r="BP851" s="76"/>
      <c r="BQ851" s="76"/>
      <c r="BR851" s="76"/>
      <c r="BS851" s="76"/>
      <c r="BT851" s="76"/>
      <c r="BU851" s="76"/>
      <c r="BV851" s="76"/>
      <c r="BW851" s="76"/>
      <c r="BX851" s="76"/>
      <c r="BY851" s="76"/>
      <c r="BZ851" s="76"/>
      <c r="CA851" s="76"/>
      <c r="CB851" s="76"/>
      <c r="CC851" s="76"/>
      <c r="CD851" s="76"/>
      <c r="CE851" s="76"/>
      <c r="CF851" s="76"/>
      <c r="CG851" s="76"/>
      <c r="CH851" s="76"/>
      <c r="CI851" s="76"/>
      <c r="CJ851" s="76"/>
      <c r="CK851" s="76"/>
      <c r="CL851" s="76"/>
      <c r="CN851" s="60"/>
      <c r="CO851" s="76"/>
      <c r="CP851" s="76"/>
      <c r="CQ851" s="76"/>
      <c r="CR851" s="76"/>
      <c r="CS851" s="76"/>
      <c r="CT851" s="76"/>
      <c r="CU851" s="76"/>
      <c r="CV851" s="76"/>
      <c r="CW851" s="76"/>
      <c r="CX851" s="76"/>
      <c r="CY851" s="76"/>
      <c r="CZ851" s="76"/>
      <c r="DA851" s="76"/>
      <c r="DB851" s="76"/>
      <c r="DC851" s="76"/>
      <c r="DD851" s="76"/>
      <c r="DE851" s="76"/>
      <c r="DF851" s="76"/>
      <c r="DG851" s="76"/>
      <c r="DH851" s="76"/>
      <c r="DI851" s="76"/>
      <c r="DJ851" s="76"/>
      <c r="DK851" s="76"/>
      <c r="DL851" s="76"/>
    </row>
    <row r="852" spans="2:116" x14ac:dyDescent="0.4">
      <c r="B852" t="s">
        <v>332</v>
      </c>
      <c r="D852" t="s">
        <v>817</v>
      </c>
      <c r="E852" s="8" t="str">
        <f t="shared" si="1119"/>
        <v>852 LISTSALE-PV</v>
      </c>
      <c r="G852" s="136" t="str">
        <f t="shared" si="1111"/>
        <v>Secondary volume driver</v>
      </c>
      <c r="H852" s="12"/>
      <c r="I852" s="60"/>
      <c r="J852" s="60"/>
      <c r="K852" s="15"/>
      <c r="L852" s="15"/>
      <c r="M852" s="15"/>
      <c r="N852" s="15"/>
      <c r="O852" s="15"/>
      <c r="P852" s="15"/>
      <c r="R852" s="15"/>
      <c r="S852" s="76"/>
      <c r="T852" s="76"/>
      <c r="U852" s="76"/>
      <c r="V852" s="76"/>
      <c r="W852" s="76"/>
      <c r="X852" s="76"/>
      <c r="Y852" s="76"/>
      <c r="Z852" s="76"/>
      <c r="AA852" s="76"/>
      <c r="AB852" s="76"/>
      <c r="AC852" s="76"/>
      <c r="AD852" s="76"/>
      <c r="AE852" s="76"/>
      <c r="AF852" s="76"/>
      <c r="AG852" s="76"/>
      <c r="AH852" s="76"/>
      <c r="AI852" s="76"/>
      <c r="AJ852" s="76"/>
      <c r="AK852" s="76"/>
      <c r="AL852" s="76"/>
      <c r="AM852" s="76"/>
      <c r="AN852" s="76"/>
      <c r="AO852" s="76"/>
      <c r="AP852" s="76"/>
      <c r="AQ852" s="76"/>
      <c r="AR852" s="76"/>
      <c r="AS852" s="76"/>
      <c r="AT852" s="76"/>
      <c r="AU852" s="76"/>
      <c r="AV852" s="76"/>
      <c r="AW852" s="76"/>
      <c r="AX852" s="76"/>
      <c r="AY852" s="76"/>
      <c r="AZ852" s="76"/>
      <c r="BA852" s="76"/>
      <c r="BB852" s="76"/>
      <c r="BC852" s="76"/>
      <c r="BD852" s="76"/>
      <c r="BE852" s="76"/>
      <c r="BF852" s="76"/>
      <c r="BG852" s="76"/>
      <c r="BH852" s="76"/>
      <c r="BI852" s="76"/>
      <c r="BJ852" s="76"/>
      <c r="BK852" s="76"/>
      <c r="BL852" s="76"/>
      <c r="BM852" s="76"/>
      <c r="BN852" s="76"/>
      <c r="BO852" s="76"/>
      <c r="BP852" s="76"/>
      <c r="BQ852" s="76"/>
      <c r="BR852" s="76"/>
      <c r="BS852" s="76"/>
      <c r="BT852" s="76"/>
      <c r="BU852" s="76"/>
      <c r="BV852" s="76"/>
      <c r="BW852" s="76"/>
      <c r="BX852" s="76"/>
      <c r="BY852" s="76"/>
      <c r="BZ852" s="76"/>
      <c r="CA852" s="76"/>
      <c r="CB852" s="76"/>
      <c r="CC852" s="76"/>
      <c r="CD852" s="76"/>
      <c r="CE852" s="76"/>
      <c r="CF852" s="76"/>
      <c r="CG852" s="76"/>
      <c r="CH852" s="76"/>
      <c r="CI852" s="76"/>
      <c r="CJ852" s="76"/>
      <c r="CK852" s="76"/>
      <c r="CL852" s="76"/>
      <c r="CN852" s="60"/>
      <c r="CO852" s="76"/>
      <c r="CP852" s="76"/>
      <c r="CQ852" s="76"/>
      <c r="CR852" s="76"/>
      <c r="CS852" s="76"/>
      <c r="CT852" s="76"/>
      <c r="CU852" s="76"/>
      <c r="CV852" s="76"/>
      <c r="CW852" s="76"/>
      <c r="CX852" s="76"/>
      <c r="CY852" s="76"/>
      <c r="CZ852" s="76"/>
      <c r="DA852" s="76"/>
      <c r="DB852" s="76"/>
      <c r="DC852" s="76"/>
      <c r="DD852" s="76"/>
      <c r="DE852" s="76"/>
      <c r="DF852" s="76"/>
      <c r="DG852" s="76"/>
      <c r="DH852" s="76"/>
      <c r="DI852" s="76"/>
      <c r="DJ852" s="76"/>
      <c r="DK852" s="76"/>
      <c r="DL852" s="76"/>
    </row>
    <row r="853" spans="2:116" x14ac:dyDescent="0.4">
      <c r="E853" s="8"/>
      <c r="H853" s="12"/>
      <c r="I853" s="60"/>
      <c r="J853" s="60"/>
      <c r="K853" s="15"/>
      <c r="L853" s="15"/>
      <c r="M853" s="15"/>
      <c r="N853" s="15"/>
      <c r="O853" s="15"/>
      <c r="P853" s="15"/>
      <c r="R853" s="15"/>
      <c r="S853" s="76"/>
      <c r="T853" s="76"/>
      <c r="U853" s="76"/>
      <c r="V853" s="76"/>
      <c r="W853" s="76"/>
      <c r="X853" s="76"/>
      <c r="Y853" s="76"/>
      <c r="Z853" s="76"/>
      <c r="AA853" s="76"/>
      <c r="AB853" s="76"/>
      <c r="AC853" s="76"/>
      <c r="AD853" s="76"/>
      <c r="AE853" s="76"/>
      <c r="AF853" s="76"/>
      <c r="AG853" s="76"/>
      <c r="AH853" s="76"/>
      <c r="AI853" s="76"/>
      <c r="AJ853" s="76"/>
      <c r="AK853" s="76"/>
      <c r="AL853" s="76"/>
      <c r="AM853" s="76"/>
      <c r="AN853" s="76"/>
      <c r="AO853" s="76"/>
      <c r="AP853" s="76"/>
      <c r="AQ853" s="76"/>
      <c r="AR853" s="76"/>
      <c r="AS853" s="76"/>
      <c r="AT853" s="76"/>
      <c r="AU853" s="76"/>
      <c r="AV853" s="76"/>
      <c r="AW853" s="76"/>
      <c r="AX853" s="76"/>
      <c r="AY853" s="76"/>
      <c r="AZ853" s="76"/>
      <c r="BA853" s="76"/>
      <c r="BB853" s="76"/>
      <c r="BC853" s="76"/>
      <c r="BD853" s="76"/>
      <c r="BE853" s="76"/>
      <c r="BF853" s="76"/>
      <c r="BG853" s="76"/>
      <c r="BH853" s="76"/>
      <c r="BI853" s="76"/>
      <c r="BJ853" s="76"/>
      <c r="BK853" s="76"/>
      <c r="BL853" s="76"/>
      <c r="BM853" s="76"/>
      <c r="BN853" s="76"/>
      <c r="BO853" s="76"/>
      <c r="BP853" s="76"/>
      <c r="BQ853" s="76"/>
      <c r="BR853" s="76"/>
      <c r="BS853" s="76"/>
      <c r="BT853" s="76"/>
      <c r="BU853" s="76"/>
      <c r="BV853" s="76"/>
      <c r="BW853" s="76"/>
      <c r="BX853" s="76"/>
      <c r="BY853" s="76"/>
      <c r="BZ853" s="76"/>
      <c r="CA853" s="76"/>
      <c r="CB853" s="76"/>
      <c r="CC853" s="76"/>
      <c r="CD853" s="76"/>
      <c r="CE853" s="76"/>
      <c r="CF853" s="76"/>
      <c r="CG853" s="76"/>
      <c r="CH853" s="76"/>
      <c r="CI853" s="76"/>
      <c r="CJ853" s="76"/>
      <c r="CK853" s="76"/>
      <c r="CL853" s="76"/>
      <c r="CN853" s="60"/>
      <c r="CO853" s="76"/>
      <c r="CP853" s="76"/>
      <c r="CQ853" s="76"/>
      <c r="CR853" s="76"/>
      <c r="CS853" s="76"/>
      <c r="CT853" s="76"/>
      <c r="CU853" s="76"/>
      <c r="CV853" s="76"/>
      <c r="CW853" s="76"/>
      <c r="CX853" s="76"/>
      <c r="CY853" s="76"/>
      <c r="CZ853" s="76"/>
      <c r="DA853" s="76"/>
      <c r="DB853" s="76"/>
      <c r="DC853" s="76"/>
      <c r="DD853" s="76"/>
      <c r="DE853" s="76"/>
      <c r="DF853" s="76"/>
      <c r="DG853" s="76"/>
      <c r="DH853" s="76"/>
      <c r="DI853" s="76"/>
      <c r="DJ853" s="76"/>
      <c r="DK853" s="76"/>
      <c r="DL853" s="76"/>
    </row>
    <row r="854" spans="2:116" x14ac:dyDescent="0.4">
      <c r="E854" s="8"/>
      <c r="H854" s="12"/>
      <c r="I854" s="60"/>
      <c r="J854" s="60"/>
      <c r="K854" s="15"/>
      <c r="L854" s="15"/>
      <c r="M854" s="15"/>
      <c r="N854" s="15"/>
      <c r="O854" s="15"/>
      <c r="P854" s="15"/>
      <c r="R854" s="15"/>
      <c r="S854" s="76"/>
      <c r="T854" s="76"/>
      <c r="U854" s="76"/>
      <c r="V854" s="76"/>
      <c r="W854" s="76"/>
      <c r="X854" s="76"/>
      <c r="Y854" s="76"/>
      <c r="Z854" s="76"/>
      <c r="AA854" s="76"/>
      <c r="AB854" s="76"/>
      <c r="AC854" s="76"/>
      <c r="AD854" s="76"/>
      <c r="AE854" s="76"/>
      <c r="AF854" s="76"/>
      <c r="AG854" s="76"/>
      <c r="AH854" s="76"/>
      <c r="AI854" s="76"/>
      <c r="AJ854" s="76"/>
      <c r="AK854" s="76"/>
      <c r="AL854" s="76"/>
      <c r="AM854" s="76"/>
      <c r="AN854" s="76"/>
      <c r="AO854" s="76"/>
      <c r="AP854" s="76"/>
      <c r="AQ854" s="76"/>
      <c r="AR854" s="76"/>
      <c r="AS854" s="76"/>
      <c r="AT854" s="76"/>
      <c r="AU854" s="76"/>
      <c r="AV854" s="76"/>
      <c r="AW854" s="76"/>
      <c r="AX854" s="76"/>
      <c r="AY854" s="76"/>
      <c r="AZ854" s="76"/>
      <c r="BA854" s="76"/>
      <c r="BB854" s="76"/>
      <c r="BC854" s="76"/>
      <c r="BD854" s="76"/>
      <c r="BE854" s="76"/>
      <c r="BF854" s="76"/>
      <c r="BG854" s="76"/>
      <c r="BH854" s="76"/>
      <c r="BI854" s="76"/>
      <c r="BJ854" s="76"/>
      <c r="BK854" s="76"/>
      <c r="BL854" s="76"/>
      <c r="BM854" s="76"/>
      <c r="BN854" s="76"/>
      <c r="BO854" s="76"/>
      <c r="BP854" s="76"/>
      <c r="BQ854" s="76"/>
      <c r="BR854" s="76"/>
      <c r="BS854" s="76"/>
      <c r="BT854" s="76"/>
      <c r="BU854" s="76"/>
      <c r="BV854" s="76"/>
      <c r="BW854" s="76"/>
      <c r="BX854" s="76"/>
      <c r="BY854" s="76"/>
      <c r="BZ854" s="76"/>
      <c r="CA854" s="76"/>
      <c r="CB854" s="76"/>
      <c r="CC854" s="76"/>
      <c r="CD854" s="76"/>
      <c r="CE854" s="76"/>
      <c r="CF854" s="76"/>
      <c r="CG854" s="76"/>
      <c r="CH854" s="76"/>
      <c r="CI854" s="76"/>
      <c r="CJ854" s="76"/>
      <c r="CK854" s="76"/>
      <c r="CL854" s="76"/>
      <c r="CN854" s="60"/>
      <c r="CO854" s="76"/>
      <c r="CP854" s="76"/>
      <c r="CQ854" s="76"/>
      <c r="CR854" s="76"/>
      <c r="CS854" s="76"/>
      <c r="CT854" s="76"/>
      <c r="CU854" s="76"/>
      <c r="CV854" s="76"/>
      <c r="CW854" s="76"/>
      <c r="CX854" s="76"/>
      <c r="CY854" s="76"/>
      <c r="CZ854" s="76"/>
      <c r="DA854" s="76"/>
      <c r="DB854" s="76"/>
      <c r="DC854" s="76"/>
      <c r="DD854" s="76"/>
      <c r="DE854" s="76"/>
      <c r="DF854" s="76"/>
      <c r="DG854" s="76"/>
      <c r="DH854" s="76"/>
      <c r="DI854" s="76"/>
      <c r="DJ854" s="76"/>
      <c r="DK854" s="76"/>
      <c r="DL854" s="76"/>
    </row>
    <row r="855" spans="2:116" x14ac:dyDescent="0.4">
      <c r="E855" s="8"/>
      <c r="H855" s="12"/>
      <c r="I855" s="60"/>
      <c r="J855" s="60"/>
      <c r="K855" s="15"/>
      <c r="L855" s="15"/>
      <c r="M855" s="15"/>
      <c r="N855" s="15"/>
      <c r="O855" s="15"/>
      <c r="P855" s="15"/>
      <c r="R855" s="15"/>
      <c r="S855" s="76"/>
      <c r="T855" s="76"/>
      <c r="U855" s="76"/>
      <c r="V855" s="76"/>
      <c r="W855" s="76"/>
      <c r="X855" s="76"/>
      <c r="Y855" s="76"/>
      <c r="Z855" s="76"/>
      <c r="AA855" s="76"/>
      <c r="AB855" s="76"/>
      <c r="AC855" s="76"/>
      <c r="AD855" s="76"/>
      <c r="AE855" s="76"/>
      <c r="AF855" s="76"/>
      <c r="AG855" s="76"/>
      <c r="AH855" s="76"/>
      <c r="AI855" s="76"/>
      <c r="AJ855" s="76"/>
      <c r="AK855" s="76"/>
      <c r="AL855" s="76"/>
      <c r="AM855" s="76"/>
      <c r="AN855" s="76"/>
      <c r="AO855" s="76"/>
      <c r="AP855" s="76"/>
      <c r="AQ855" s="76"/>
      <c r="AR855" s="76"/>
      <c r="AS855" s="76"/>
      <c r="AT855" s="76"/>
      <c r="AU855" s="76"/>
      <c r="AV855" s="76"/>
      <c r="AW855" s="76"/>
      <c r="AX855" s="76"/>
      <c r="AY855" s="76"/>
      <c r="AZ855" s="76"/>
      <c r="BA855" s="76"/>
      <c r="BB855" s="76"/>
      <c r="BC855" s="76"/>
      <c r="BD855" s="76"/>
      <c r="BE855" s="76"/>
      <c r="BF855" s="76"/>
      <c r="BG855" s="76"/>
      <c r="BH855" s="76"/>
      <c r="BI855" s="76"/>
      <c r="BJ855" s="76"/>
      <c r="BK855" s="76"/>
      <c r="BL855" s="76"/>
      <c r="BM855" s="76"/>
      <c r="BN855" s="76"/>
      <c r="BO855" s="76"/>
      <c r="BP855" s="76"/>
      <c r="BQ855" s="76"/>
      <c r="BR855" s="76"/>
      <c r="BS855" s="76"/>
      <c r="BT855" s="76"/>
      <c r="BU855" s="76"/>
      <c r="BV855" s="76"/>
      <c r="BW855" s="76"/>
      <c r="BX855" s="76"/>
      <c r="BY855" s="76"/>
      <c r="BZ855" s="76"/>
      <c r="CA855" s="76"/>
      <c r="CB855" s="76"/>
      <c r="CC855" s="76"/>
      <c r="CD855" s="76"/>
      <c r="CE855" s="76"/>
      <c r="CF855" s="76"/>
      <c r="CG855" s="76"/>
      <c r="CH855" s="76"/>
      <c r="CI855" s="76"/>
      <c r="CJ855" s="76"/>
      <c r="CK855" s="76"/>
      <c r="CL855" s="76"/>
      <c r="CN855" s="60"/>
      <c r="CO855" s="76"/>
      <c r="CP855" s="76"/>
      <c r="CQ855" s="76"/>
      <c r="CR855" s="76"/>
      <c r="CS855" s="76"/>
      <c r="CT855" s="76"/>
      <c r="CU855" s="76"/>
      <c r="CV855" s="76"/>
      <c r="CW855" s="76"/>
      <c r="CX855" s="76"/>
      <c r="CY855" s="76"/>
      <c r="CZ855" s="76"/>
      <c r="DA855" s="76"/>
      <c r="DB855" s="76"/>
      <c r="DC855" s="76"/>
      <c r="DD855" s="76"/>
      <c r="DE855" s="76"/>
      <c r="DF855" s="76"/>
      <c r="DG855" s="76"/>
      <c r="DH855" s="76"/>
      <c r="DI855" s="76"/>
      <c r="DJ855" s="76"/>
      <c r="DK855" s="76"/>
      <c r="DL855" s="76"/>
    </row>
    <row r="856" spans="2:116" x14ac:dyDescent="0.4">
      <c r="E856" s="8"/>
      <c r="H856" s="12"/>
      <c r="I856" s="60"/>
      <c r="J856" s="60"/>
      <c r="K856" s="15"/>
      <c r="L856" s="15"/>
      <c r="M856" s="15"/>
      <c r="N856" s="15"/>
      <c r="O856" s="15"/>
      <c r="P856" s="15"/>
      <c r="R856" s="15"/>
      <c r="S856" s="76"/>
      <c r="T856" s="76"/>
      <c r="U856" s="76"/>
      <c r="V856" s="76"/>
      <c r="W856" s="76"/>
      <c r="X856" s="76"/>
      <c r="Y856" s="76"/>
      <c r="Z856" s="76"/>
      <c r="AA856" s="76"/>
      <c r="AB856" s="76"/>
      <c r="AC856" s="76"/>
      <c r="AD856" s="76"/>
      <c r="AE856" s="76"/>
      <c r="AF856" s="76"/>
      <c r="AG856" s="76"/>
      <c r="AH856" s="76"/>
      <c r="AI856" s="76"/>
      <c r="AJ856" s="76"/>
      <c r="AK856" s="76"/>
      <c r="AL856" s="76"/>
      <c r="AM856" s="76"/>
      <c r="AN856" s="76"/>
      <c r="AO856" s="76"/>
      <c r="AP856" s="76"/>
      <c r="AQ856" s="76"/>
      <c r="AR856" s="76"/>
      <c r="AS856" s="76"/>
      <c r="AT856" s="76"/>
      <c r="AU856" s="76"/>
      <c r="AV856" s="76"/>
      <c r="AW856" s="76"/>
      <c r="AX856" s="76"/>
      <c r="AY856" s="76"/>
      <c r="AZ856" s="76"/>
      <c r="BA856" s="76"/>
      <c r="BB856" s="76"/>
      <c r="BC856" s="76"/>
      <c r="BD856" s="76"/>
      <c r="BE856" s="76"/>
      <c r="BF856" s="76"/>
      <c r="BG856" s="76"/>
      <c r="BH856" s="76"/>
      <c r="BI856" s="76"/>
      <c r="BJ856" s="76"/>
      <c r="BK856" s="76"/>
      <c r="BL856" s="76"/>
      <c r="BM856" s="76"/>
      <c r="BN856" s="76"/>
      <c r="BO856" s="76"/>
      <c r="BP856" s="76"/>
      <c r="BQ856" s="76"/>
      <c r="BR856" s="76"/>
      <c r="BS856" s="76"/>
      <c r="BT856" s="76"/>
      <c r="BU856" s="76"/>
      <c r="BV856" s="76"/>
      <c r="BW856" s="76"/>
      <c r="BX856" s="76"/>
      <c r="BY856" s="76"/>
      <c r="BZ856" s="76"/>
      <c r="CA856" s="76"/>
      <c r="CB856" s="76"/>
      <c r="CC856" s="76"/>
      <c r="CD856" s="76"/>
      <c r="CE856" s="76"/>
      <c r="CF856" s="76"/>
      <c r="CG856" s="76"/>
      <c r="CH856" s="76"/>
      <c r="CI856" s="76"/>
      <c r="CJ856" s="76"/>
      <c r="CK856" s="76"/>
      <c r="CL856" s="76"/>
      <c r="CN856" s="60"/>
      <c r="CO856" s="76"/>
      <c r="CP856" s="76"/>
      <c r="CQ856" s="76"/>
      <c r="CR856" s="76"/>
      <c r="CS856" s="76"/>
      <c r="CT856" s="76"/>
      <c r="CU856" s="76"/>
      <c r="CV856" s="76"/>
      <c r="CW856" s="76"/>
      <c r="CX856" s="76"/>
      <c r="CY856" s="76"/>
      <c r="CZ856" s="76"/>
      <c r="DA856" s="76"/>
      <c r="DB856" s="76"/>
      <c r="DC856" s="76"/>
      <c r="DD856" s="76"/>
      <c r="DE856" s="76"/>
      <c r="DF856" s="76"/>
      <c r="DG856" s="76"/>
      <c r="DH856" s="76"/>
      <c r="DI856" s="76"/>
      <c r="DJ856" s="76"/>
      <c r="DK856" s="76"/>
      <c r="DL856" s="76"/>
    </row>
    <row r="857" spans="2:116" x14ac:dyDescent="0.4">
      <c r="E857" s="8"/>
      <c r="H857" s="12"/>
      <c r="I857" s="60"/>
      <c r="J857" s="60"/>
      <c r="K857" s="15"/>
      <c r="L857" s="15"/>
      <c r="M857" s="15"/>
      <c r="N857" s="15"/>
      <c r="O857" s="15"/>
      <c r="P857" s="15"/>
      <c r="R857" s="15"/>
      <c r="S857" s="76"/>
      <c r="T857" s="76"/>
      <c r="U857" s="76"/>
      <c r="V857" s="76"/>
      <c r="W857" s="76"/>
      <c r="X857" s="76"/>
      <c r="Y857" s="76"/>
      <c r="Z857" s="76"/>
      <c r="AA857" s="76"/>
      <c r="AB857" s="76"/>
      <c r="AC857" s="76"/>
      <c r="AD857" s="76"/>
      <c r="AE857" s="76"/>
      <c r="AF857" s="76"/>
      <c r="AG857" s="76"/>
      <c r="AH857" s="76"/>
      <c r="AI857" s="76"/>
      <c r="AJ857" s="76"/>
      <c r="AK857" s="76"/>
      <c r="AL857" s="76"/>
      <c r="AM857" s="76"/>
      <c r="AN857" s="76"/>
      <c r="AO857" s="76"/>
      <c r="AP857" s="76"/>
      <c r="AQ857" s="76"/>
      <c r="AR857" s="76"/>
      <c r="AS857" s="76"/>
      <c r="AT857" s="76"/>
      <c r="AU857" s="76"/>
      <c r="AV857" s="76"/>
      <c r="AW857" s="76"/>
      <c r="AX857" s="76"/>
      <c r="AY857" s="76"/>
      <c r="AZ857" s="76"/>
      <c r="BA857" s="76"/>
      <c r="BB857" s="76"/>
      <c r="BC857" s="76"/>
      <c r="BD857" s="76"/>
      <c r="BE857" s="76"/>
      <c r="BF857" s="76"/>
      <c r="BG857" s="76"/>
      <c r="BH857" s="76"/>
      <c r="BI857" s="76"/>
      <c r="BJ857" s="76"/>
      <c r="BK857" s="76"/>
      <c r="BL857" s="76"/>
      <c r="BM857" s="76"/>
      <c r="BN857" s="76"/>
      <c r="BO857" s="76"/>
      <c r="BP857" s="76"/>
      <c r="BQ857" s="76"/>
      <c r="BR857" s="76"/>
      <c r="BS857" s="76"/>
      <c r="BT857" s="76"/>
      <c r="BU857" s="76"/>
      <c r="BV857" s="76"/>
      <c r="BW857" s="76"/>
      <c r="BX857" s="76"/>
      <c r="BY857" s="76"/>
      <c r="BZ857" s="76"/>
      <c r="CA857" s="76"/>
      <c r="CB857" s="76"/>
      <c r="CC857" s="76"/>
      <c r="CD857" s="76"/>
      <c r="CE857" s="76"/>
      <c r="CF857" s="76"/>
      <c r="CG857" s="76"/>
      <c r="CH857" s="76"/>
      <c r="CI857" s="76"/>
      <c r="CJ857" s="76"/>
      <c r="CK857" s="76"/>
      <c r="CL857" s="76"/>
      <c r="CN857" s="60"/>
      <c r="CO857" s="76"/>
      <c r="CP857" s="76"/>
      <c r="CQ857" s="76"/>
      <c r="CR857" s="76"/>
      <c r="CS857" s="76"/>
      <c r="CT857" s="76"/>
      <c r="CU857" s="76"/>
      <c r="CV857" s="76"/>
      <c r="CW857" s="76"/>
      <c r="CX857" s="76"/>
      <c r="CY857" s="76"/>
      <c r="CZ857" s="76"/>
      <c r="DA857" s="76"/>
      <c r="DB857" s="76"/>
      <c r="DC857" s="76"/>
      <c r="DD857" s="76"/>
      <c r="DE857" s="76"/>
      <c r="DF857" s="76"/>
      <c r="DG857" s="76"/>
      <c r="DH857" s="76"/>
      <c r="DI857" s="76"/>
      <c r="DJ857" s="76"/>
      <c r="DK857" s="76"/>
      <c r="DL857" s="76"/>
    </row>
    <row r="858" spans="2:116" x14ac:dyDescent="0.4">
      <c r="E858" s="8"/>
      <c r="H858" s="12"/>
      <c r="I858" s="60"/>
      <c r="J858" s="60"/>
      <c r="K858" s="15"/>
      <c r="L858" s="15"/>
      <c r="M858" s="15"/>
      <c r="N858" s="15"/>
      <c r="O858" s="15"/>
      <c r="P858" s="15"/>
      <c r="R858" s="15"/>
      <c r="S858" s="76"/>
      <c r="T858" s="76"/>
      <c r="U858" s="76"/>
      <c r="V858" s="76"/>
      <c r="W858" s="76"/>
      <c r="X858" s="76"/>
      <c r="Y858" s="76"/>
      <c r="Z858" s="76"/>
      <c r="AA858" s="76"/>
      <c r="AB858" s="76"/>
      <c r="AC858" s="76"/>
      <c r="AD858" s="76"/>
      <c r="AE858" s="76"/>
      <c r="AF858" s="76"/>
      <c r="AG858" s="76"/>
      <c r="AH858" s="76"/>
      <c r="AI858" s="76"/>
      <c r="AJ858" s="76"/>
      <c r="AK858" s="76"/>
      <c r="AL858" s="76"/>
      <c r="AM858" s="76"/>
      <c r="AN858" s="76"/>
      <c r="AO858" s="76"/>
      <c r="AP858" s="76"/>
      <c r="AQ858" s="76"/>
      <c r="AR858" s="76"/>
      <c r="AS858" s="76"/>
      <c r="AT858" s="76"/>
      <c r="AU858" s="76"/>
      <c r="AV858" s="76"/>
      <c r="AW858" s="76"/>
      <c r="AX858" s="76"/>
      <c r="AY858" s="76"/>
      <c r="AZ858" s="76"/>
      <c r="BA858" s="76"/>
      <c r="BB858" s="76"/>
      <c r="BC858" s="76"/>
      <c r="BD858" s="76"/>
      <c r="BE858" s="76"/>
      <c r="BF858" s="76"/>
      <c r="BG858" s="76"/>
      <c r="BH858" s="76"/>
      <c r="BI858" s="76"/>
      <c r="BJ858" s="76"/>
      <c r="BK858" s="76"/>
      <c r="BL858" s="76"/>
      <c r="BM858" s="76"/>
      <c r="BN858" s="76"/>
      <c r="BO858" s="76"/>
      <c r="BP858" s="76"/>
      <c r="BQ858" s="76"/>
      <c r="BR858" s="76"/>
      <c r="BS858" s="76"/>
      <c r="BT858" s="76"/>
      <c r="BU858" s="76"/>
      <c r="BV858" s="76"/>
      <c r="BW858" s="76"/>
      <c r="BX858" s="76"/>
      <c r="BY858" s="76"/>
      <c r="BZ858" s="76"/>
      <c r="CA858" s="76"/>
      <c r="CB858" s="76"/>
      <c r="CC858" s="76"/>
      <c r="CD858" s="76"/>
      <c r="CE858" s="76"/>
      <c r="CF858" s="76"/>
      <c r="CG858" s="76"/>
      <c r="CH858" s="76"/>
      <c r="CI858" s="76"/>
      <c r="CJ858" s="76"/>
      <c r="CK858" s="76"/>
      <c r="CL858" s="76"/>
      <c r="CN858" s="60"/>
      <c r="CO858" s="76"/>
      <c r="CP858" s="76"/>
      <c r="CQ858" s="76"/>
      <c r="CR858" s="76"/>
      <c r="CS858" s="76"/>
      <c r="CT858" s="76"/>
      <c r="CU858" s="76"/>
      <c r="CV858" s="76"/>
      <c r="CW858" s="76"/>
      <c r="CX858" s="76"/>
      <c r="CY858" s="76"/>
      <c r="CZ858" s="76"/>
      <c r="DA858" s="76"/>
      <c r="DB858" s="76"/>
      <c r="DC858" s="76"/>
      <c r="DD858" s="76"/>
      <c r="DE858" s="76"/>
      <c r="DF858" s="76"/>
      <c r="DG858" s="76"/>
      <c r="DH858" s="76"/>
      <c r="DI858" s="76"/>
      <c r="DJ858" s="76"/>
      <c r="DK858" s="76"/>
      <c r="DL858" s="76"/>
    </row>
    <row r="859" spans="2:116" x14ac:dyDescent="0.4">
      <c r="E859" s="8"/>
      <c r="H859" s="12"/>
      <c r="I859" s="60"/>
      <c r="J859" s="60"/>
      <c r="K859" s="15"/>
      <c r="L859" s="15"/>
      <c r="M859" s="15"/>
      <c r="N859" s="15"/>
      <c r="O859" s="15"/>
      <c r="P859" s="15"/>
      <c r="R859" s="15"/>
      <c r="S859" s="76"/>
      <c r="T859" s="76"/>
      <c r="U859" s="76"/>
      <c r="V859" s="76"/>
      <c r="W859" s="76"/>
      <c r="X859" s="76"/>
      <c r="Y859" s="76"/>
      <c r="Z859" s="76"/>
      <c r="AA859" s="76"/>
      <c r="AB859" s="76"/>
      <c r="AC859" s="76"/>
      <c r="AD859" s="76"/>
      <c r="AE859" s="76"/>
      <c r="AF859" s="76"/>
      <c r="AG859" s="76"/>
      <c r="AH859" s="76"/>
      <c r="AI859" s="76"/>
      <c r="AJ859" s="76"/>
      <c r="AK859" s="76"/>
      <c r="AL859" s="76"/>
      <c r="AM859" s="76"/>
      <c r="AN859" s="76"/>
      <c r="AO859" s="76"/>
      <c r="AP859" s="76"/>
      <c r="AQ859" s="76"/>
      <c r="AR859" s="76"/>
      <c r="AS859" s="76"/>
      <c r="AT859" s="76"/>
      <c r="AU859" s="76"/>
      <c r="AV859" s="76"/>
      <c r="AW859" s="76"/>
      <c r="AX859" s="76"/>
      <c r="AY859" s="76"/>
      <c r="AZ859" s="76"/>
      <c r="BA859" s="76"/>
      <c r="BB859" s="76"/>
      <c r="BC859" s="76"/>
      <c r="BD859" s="76"/>
      <c r="BE859" s="76"/>
      <c r="BF859" s="76"/>
      <c r="BG859" s="76"/>
      <c r="BH859" s="76"/>
      <c r="BI859" s="76"/>
      <c r="BJ859" s="76"/>
      <c r="BK859" s="76"/>
      <c r="BL859" s="76"/>
      <c r="BM859" s="76"/>
      <c r="BN859" s="76"/>
      <c r="BO859" s="76"/>
      <c r="BP859" s="76"/>
      <c r="BQ859" s="76"/>
      <c r="BR859" s="76"/>
      <c r="BS859" s="76"/>
      <c r="BT859" s="76"/>
      <c r="BU859" s="76"/>
      <c r="BV859" s="76"/>
      <c r="BW859" s="76"/>
      <c r="BX859" s="76"/>
      <c r="BY859" s="76"/>
      <c r="BZ859" s="76"/>
      <c r="CA859" s="76"/>
      <c r="CB859" s="76"/>
      <c r="CC859" s="76"/>
      <c r="CD859" s="76"/>
      <c r="CE859" s="76"/>
      <c r="CF859" s="76"/>
      <c r="CG859" s="76"/>
      <c r="CH859" s="76"/>
      <c r="CI859" s="76"/>
      <c r="CJ859" s="76"/>
      <c r="CK859" s="76"/>
      <c r="CL859" s="76"/>
      <c r="CN859" s="60"/>
      <c r="CO859" s="76"/>
      <c r="CP859" s="76"/>
      <c r="CQ859" s="76"/>
      <c r="CR859" s="76"/>
      <c r="CS859" s="76"/>
      <c r="CT859" s="76"/>
      <c r="CU859" s="76"/>
      <c r="CV859" s="76"/>
      <c r="CW859" s="76"/>
      <c r="CX859" s="76"/>
      <c r="CY859" s="76"/>
      <c r="CZ859" s="76"/>
      <c r="DA859" s="76"/>
      <c r="DB859" s="76"/>
      <c r="DC859" s="76"/>
      <c r="DD859" s="76"/>
      <c r="DE859" s="76"/>
      <c r="DF859" s="76"/>
      <c r="DG859" s="76"/>
      <c r="DH859" s="76"/>
      <c r="DI859" s="76"/>
      <c r="DJ859" s="76"/>
      <c r="DK859" s="76"/>
      <c r="DL859" s="76"/>
    </row>
    <row r="860" spans="2:116" x14ac:dyDescent="0.4">
      <c r="E860" s="8"/>
      <c r="H860" s="12"/>
      <c r="I860" s="60"/>
      <c r="J860" s="60"/>
      <c r="K860" s="15"/>
      <c r="L860" s="15"/>
      <c r="M860" s="15"/>
      <c r="N860" s="15"/>
      <c r="O860" s="15"/>
      <c r="P860" s="15"/>
      <c r="R860" s="15"/>
      <c r="S860" s="76"/>
      <c r="T860" s="76"/>
      <c r="U860" s="76"/>
      <c r="V860" s="76"/>
      <c r="W860" s="76"/>
      <c r="X860" s="76"/>
      <c r="Y860" s="76"/>
      <c r="Z860" s="76"/>
      <c r="AA860" s="76"/>
      <c r="AB860" s="76"/>
      <c r="AC860" s="76"/>
      <c r="AD860" s="76"/>
      <c r="AE860" s="76"/>
      <c r="AF860" s="76"/>
      <c r="AG860" s="76"/>
      <c r="AH860" s="76"/>
      <c r="AI860" s="76"/>
      <c r="AJ860" s="76"/>
      <c r="AK860" s="76"/>
      <c r="AL860" s="76"/>
      <c r="AM860" s="76"/>
      <c r="AN860" s="76"/>
      <c r="AO860" s="76"/>
      <c r="AP860" s="76"/>
      <c r="AQ860" s="76"/>
      <c r="AR860" s="76"/>
      <c r="AS860" s="76"/>
      <c r="AT860" s="76"/>
      <c r="AU860" s="76"/>
      <c r="AV860" s="76"/>
      <c r="AW860" s="76"/>
      <c r="AX860" s="76"/>
      <c r="AY860" s="76"/>
      <c r="AZ860" s="76"/>
      <c r="BA860" s="76"/>
      <c r="BB860" s="76"/>
      <c r="BC860" s="76"/>
      <c r="BD860" s="76"/>
      <c r="BE860" s="76"/>
      <c r="BF860" s="76"/>
      <c r="BG860" s="76"/>
      <c r="BH860" s="76"/>
      <c r="BI860" s="76"/>
      <c r="BJ860" s="76"/>
      <c r="BK860" s="76"/>
      <c r="BL860" s="76"/>
      <c r="BM860" s="76"/>
      <c r="BN860" s="76"/>
      <c r="BO860" s="76"/>
      <c r="BP860" s="76"/>
      <c r="BQ860" s="76"/>
      <c r="BR860" s="76"/>
      <c r="BS860" s="76"/>
      <c r="BT860" s="76"/>
      <c r="BU860" s="76"/>
      <c r="BV860" s="76"/>
      <c r="BW860" s="76"/>
      <c r="BX860" s="76"/>
      <c r="BY860" s="76"/>
      <c r="BZ860" s="76"/>
      <c r="CA860" s="76"/>
      <c r="CB860" s="76"/>
      <c r="CC860" s="76"/>
      <c r="CD860" s="76"/>
      <c r="CE860" s="76"/>
      <c r="CF860" s="76"/>
      <c r="CG860" s="76"/>
      <c r="CH860" s="76"/>
      <c r="CI860" s="76"/>
      <c r="CJ860" s="76"/>
      <c r="CK860" s="76"/>
      <c r="CL860" s="76"/>
      <c r="CN860" s="60"/>
      <c r="CO860" s="76"/>
      <c r="CP860" s="76"/>
      <c r="CQ860" s="76"/>
      <c r="CR860" s="76"/>
      <c r="CS860" s="76"/>
      <c r="CT860" s="76"/>
      <c r="CU860" s="76"/>
      <c r="CV860" s="76"/>
      <c r="CW860" s="76"/>
      <c r="CX860" s="76"/>
      <c r="CY860" s="76"/>
      <c r="CZ860" s="76"/>
      <c r="DA860" s="76"/>
      <c r="DB860" s="76"/>
      <c r="DC860" s="76"/>
      <c r="DD860" s="76"/>
      <c r="DE860" s="76"/>
      <c r="DF860" s="76"/>
      <c r="DG860" s="76"/>
      <c r="DH860" s="76"/>
      <c r="DI860" s="76"/>
      <c r="DJ860" s="76"/>
      <c r="DK860" s="76"/>
      <c r="DL860" s="76"/>
    </row>
    <row r="861" spans="2:116" x14ac:dyDescent="0.4">
      <c r="E861" s="8"/>
      <c r="H861" s="12"/>
      <c r="I861" s="60"/>
      <c r="J861" s="60"/>
      <c r="K861" s="15"/>
      <c r="L861" s="15"/>
      <c r="M861" s="15"/>
      <c r="N861" s="15"/>
      <c r="O861" s="15"/>
      <c r="P861" s="15"/>
      <c r="R861" s="15"/>
      <c r="S861" s="76"/>
      <c r="T861" s="76"/>
      <c r="U861" s="76"/>
      <c r="V861" s="76"/>
      <c r="W861" s="76"/>
      <c r="X861" s="76"/>
      <c r="Y861" s="76"/>
      <c r="Z861" s="76"/>
      <c r="AA861" s="76"/>
      <c r="AB861" s="76"/>
      <c r="AC861" s="76"/>
      <c r="AD861" s="76"/>
      <c r="AE861" s="76"/>
      <c r="AF861" s="76"/>
      <c r="AG861" s="76"/>
      <c r="AH861" s="76"/>
      <c r="AI861" s="76"/>
      <c r="AJ861" s="76"/>
      <c r="AK861" s="76"/>
      <c r="AL861" s="76"/>
      <c r="AM861" s="76"/>
      <c r="AN861" s="76"/>
      <c r="AO861" s="76"/>
      <c r="AP861" s="76"/>
      <c r="AQ861" s="76"/>
      <c r="AR861" s="76"/>
      <c r="AS861" s="76"/>
      <c r="AT861" s="76"/>
      <c r="AU861" s="76"/>
      <c r="AV861" s="76"/>
      <c r="AW861" s="76"/>
      <c r="AX861" s="76"/>
      <c r="AY861" s="76"/>
      <c r="AZ861" s="76"/>
      <c r="BA861" s="76"/>
      <c r="BB861" s="76"/>
      <c r="BC861" s="76"/>
      <c r="BD861" s="76"/>
      <c r="BE861" s="76"/>
      <c r="BF861" s="76"/>
      <c r="BG861" s="76"/>
      <c r="BH861" s="76"/>
      <c r="BI861" s="76"/>
      <c r="BJ861" s="76"/>
      <c r="BK861" s="76"/>
      <c r="BL861" s="76"/>
      <c r="BM861" s="76"/>
      <c r="BN861" s="76"/>
      <c r="BO861" s="76"/>
      <c r="BP861" s="76"/>
      <c r="BQ861" s="76"/>
      <c r="BR861" s="76"/>
      <c r="BS861" s="76"/>
      <c r="BT861" s="76"/>
      <c r="BU861" s="76"/>
      <c r="BV861" s="76"/>
      <c r="BW861" s="76"/>
      <c r="BX861" s="76"/>
      <c r="BY861" s="76"/>
      <c r="BZ861" s="76"/>
      <c r="CA861" s="76"/>
      <c r="CB861" s="76"/>
      <c r="CC861" s="76"/>
      <c r="CD861" s="76"/>
      <c r="CE861" s="76"/>
      <c r="CF861" s="76"/>
      <c r="CG861" s="76"/>
      <c r="CH861" s="76"/>
      <c r="CI861" s="76"/>
      <c r="CJ861" s="76"/>
      <c r="CK861" s="76"/>
      <c r="CL861" s="76"/>
      <c r="CN861" s="60"/>
      <c r="CO861" s="76"/>
      <c r="CP861" s="76"/>
      <c r="CQ861" s="76"/>
      <c r="CR861" s="76"/>
      <c r="CS861" s="76"/>
      <c r="CT861" s="76"/>
      <c r="CU861" s="76"/>
      <c r="CV861" s="76"/>
      <c r="CW861" s="76"/>
      <c r="CX861" s="76"/>
      <c r="CY861" s="76"/>
      <c r="CZ861" s="76"/>
      <c r="DA861" s="76"/>
      <c r="DB861" s="76"/>
      <c r="DC861" s="76"/>
      <c r="DD861" s="76"/>
      <c r="DE861" s="76"/>
      <c r="DF861" s="76"/>
      <c r="DG861" s="76"/>
      <c r="DH861" s="76"/>
      <c r="DI861" s="76"/>
      <c r="DJ861" s="76"/>
      <c r="DK861" s="76"/>
      <c r="DL861" s="76"/>
    </row>
    <row r="862" spans="2:116" x14ac:dyDescent="0.4">
      <c r="E862" s="8"/>
      <c r="H862" s="12"/>
      <c r="I862" s="60"/>
      <c r="J862" s="60"/>
      <c r="K862" s="15"/>
      <c r="L862" s="15"/>
      <c r="M862" s="15"/>
      <c r="N862" s="15"/>
      <c r="O862" s="15"/>
      <c r="P862" s="15"/>
      <c r="R862" s="15"/>
      <c r="S862" s="76"/>
      <c r="T862" s="76"/>
      <c r="U862" s="76"/>
      <c r="V862" s="76"/>
      <c r="W862" s="76"/>
      <c r="X862" s="76"/>
      <c r="Y862" s="76"/>
      <c r="Z862" s="76"/>
      <c r="AA862" s="76"/>
      <c r="AB862" s="76"/>
      <c r="AC862" s="76"/>
      <c r="AD862" s="76"/>
      <c r="AE862" s="76"/>
      <c r="AF862" s="76"/>
      <c r="AG862" s="76"/>
      <c r="AH862" s="76"/>
      <c r="AI862" s="76"/>
      <c r="AJ862" s="76"/>
      <c r="AK862" s="76"/>
      <c r="AL862" s="76"/>
      <c r="AM862" s="76"/>
      <c r="AN862" s="76"/>
      <c r="AO862" s="76"/>
      <c r="AP862" s="76"/>
      <c r="AQ862" s="76"/>
      <c r="AR862" s="76"/>
      <c r="AS862" s="76"/>
      <c r="AT862" s="76"/>
      <c r="AU862" s="76"/>
      <c r="AV862" s="76"/>
      <c r="AW862" s="76"/>
      <c r="AX862" s="76"/>
      <c r="AY862" s="76"/>
      <c r="AZ862" s="76"/>
      <c r="BA862" s="76"/>
      <c r="BB862" s="76"/>
      <c r="BC862" s="76"/>
      <c r="BD862" s="76"/>
      <c r="BE862" s="76"/>
      <c r="BF862" s="76"/>
      <c r="BG862" s="76"/>
      <c r="BH862" s="76"/>
      <c r="BI862" s="76"/>
      <c r="BJ862" s="76"/>
      <c r="BK862" s="76"/>
      <c r="BL862" s="76"/>
      <c r="BM862" s="76"/>
      <c r="BN862" s="76"/>
      <c r="BO862" s="76"/>
      <c r="BP862" s="76"/>
      <c r="BQ862" s="76"/>
      <c r="BR862" s="76"/>
      <c r="BS862" s="76"/>
      <c r="BT862" s="76"/>
      <c r="BU862" s="76"/>
      <c r="BV862" s="76"/>
      <c r="BW862" s="76"/>
      <c r="BX862" s="76"/>
      <c r="BY862" s="76"/>
      <c r="BZ862" s="76"/>
      <c r="CA862" s="76"/>
      <c r="CB862" s="76"/>
      <c r="CC862" s="76"/>
      <c r="CD862" s="76"/>
      <c r="CE862" s="76"/>
      <c r="CF862" s="76"/>
      <c r="CG862" s="76"/>
      <c r="CH862" s="76"/>
      <c r="CI862" s="76"/>
      <c r="CJ862" s="76"/>
      <c r="CK862" s="76"/>
      <c r="CL862" s="76"/>
      <c r="CN862" s="60"/>
      <c r="CO862" s="76"/>
      <c r="CP862" s="76"/>
      <c r="CQ862" s="76"/>
      <c r="CR862" s="76"/>
      <c r="CS862" s="76"/>
      <c r="CT862" s="76"/>
      <c r="CU862" s="76"/>
      <c r="CV862" s="76"/>
      <c r="CW862" s="76"/>
      <c r="CX862" s="76"/>
      <c r="CY862" s="76"/>
      <c r="CZ862" s="76"/>
      <c r="DA862" s="76"/>
      <c r="DB862" s="76"/>
      <c r="DC862" s="76"/>
      <c r="DD862" s="76"/>
      <c r="DE862" s="76"/>
      <c r="DF862" s="76"/>
      <c r="DG862" s="76"/>
      <c r="DH862" s="76"/>
      <c r="DI862" s="76"/>
      <c r="DJ862" s="76"/>
      <c r="DK862" s="76"/>
      <c r="DL862" s="76"/>
    </row>
    <row r="863" spans="2:116" x14ac:dyDescent="0.4">
      <c r="E863" s="8"/>
      <c r="H863" s="12"/>
      <c r="I863" s="60"/>
      <c r="J863" s="60"/>
      <c r="K863" s="15"/>
      <c r="L863" s="15"/>
      <c r="M863" s="15"/>
      <c r="N863" s="15"/>
      <c r="O863" s="15"/>
      <c r="P863" s="15"/>
      <c r="R863" s="15"/>
      <c r="S863" s="76"/>
      <c r="T863" s="76"/>
      <c r="U863" s="76"/>
      <c r="V863" s="76"/>
      <c r="W863" s="76"/>
      <c r="X863" s="76"/>
      <c r="Y863" s="76"/>
      <c r="Z863" s="76"/>
      <c r="AA863" s="76"/>
      <c r="AB863" s="76"/>
      <c r="AC863" s="76"/>
      <c r="AD863" s="76"/>
      <c r="AE863" s="76"/>
      <c r="AF863" s="76"/>
      <c r="AG863" s="76"/>
      <c r="AH863" s="76"/>
      <c r="AI863" s="76"/>
      <c r="AJ863" s="76"/>
      <c r="AK863" s="76"/>
      <c r="AL863" s="76"/>
      <c r="AM863" s="76"/>
      <c r="AN863" s="76"/>
      <c r="AO863" s="76"/>
      <c r="AP863" s="76"/>
      <c r="AQ863" s="76"/>
      <c r="AR863" s="76"/>
      <c r="AS863" s="76"/>
      <c r="AT863" s="76"/>
      <c r="AU863" s="76"/>
      <c r="AV863" s="76"/>
      <c r="AW863" s="76"/>
      <c r="AX863" s="76"/>
      <c r="AY863" s="76"/>
      <c r="AZ863" s="76"/>
      <c r="BA863" s="76"/>
      <c r="BB863" s="76"/>
      <c r="BC863" s="76"/>
      <c r="BD863" s="76"/>
      <c r="BE863" s="76"/>
      <c r="BF863" s="76"/>
      <c r="BG863" s="76"/>
      <c r="BH863" s="76"/>
      <c r="BI863" s="76"/>
      <c r="BJ863" s="76"/>
      <c r="BK863" s="76"/>
      <c r="BL863" s="76"/>
      <c r="BM863" s="76"/>
      <c r="BN863" s="76"/>
      <c r="BO863" s="76"/>
      <c r="BP863" s="76"/>
      <c r="BQ863" s="76"/>
      <c r="BR863" s="76"/>
      <c r="BS863" s="76"/>
      <c r="BT863" s="76"/>
      <c r="BU863" s="76"/>
      <c r="BV863" s="76"/>
      <c r="BW863" s="76"/>
      <c r="BX863" s="76"/>
      <c r="BY863" s="76"/>
      <c r="BZ863" s="76"/>
      <c r="CA863" s="76"/>
      <c r="CB863" s="76"/>
      <c r="CC863" s="76"/>
      <c r="CD863" s="76"/>
      <c r="CE863" s="76"/>
      <c r="CF863" s="76"/>
      <c r="CG863" s="76"/>
      <c r="CH863" s="76"/>
      <c r="CI863" s="76"/>
      <c r="CJ863" s="76"/>
      <c r="CK863" s="76"/>
      <c r="CL863" s="76"/>
      <c r="CN863" s="60"/>
      <c r="CO863" s="76"/>
      <c r="CP863" s="76"/>
      <c r="CQ863" s="76"/>
      <c r="CR863" s="76"/>
      <c r="CS863" s="76"/>
      <c r="CT863" s="76"/>
      <c r="CU863" s="76"/>
      <c r="CV863" s="76"/>
      <c r="CW863" s="76"/>
      <c r="CX863" s="76"/>
      <c r="CY863" s="76"/>
      <c r="CZ863" s="76"/>
      <c r="DA863" s="76"/>
      <c r="DB863" s="76"/>
      <c r="DC863" s="76"/>
      <c r="DD863" s="76"/>
      <c r="DE863" s="76"/>
      <c r="DF863" s="76"/>
      <c r="DG863" s="76"/>
      <c r="DH863" s="76"/>
      <c r="DI863" s="76"/>
      <c r="DJ863" s="76"/>
      <c r="DK863" s="76"/>
      <c r="DL863" s="76"/>
    </row>
    <row r="864" spans="2:116" x14ac:dyDescent="0.4">
      <c r="E864" s="8"/>
      <c r="H864" s="12"/>
      <c r="I864" s="60"/>
      <c r="J864" s="60"/>
      <c r="K864" s="15"/>
      <c r="L864" s="15"/>
      <c r="M864" s="15"/>
      <c r="N864" s="15"/>
      <c r="O864" s="15"/>
      <c r="P864" s="15"/>
      <c r="R864" s="15"/>
      <c r="S864" s="76"/>
      <c r="T864" s="76"/>
      <c r="U864" s="76"/>
      <c r="V864" s="76"/>
      <c r="W864" s="76"/>
      <c r="X864" s="76"/>
      <c r="Y864" s="76"/>
      <c r="Z864" s="76"/>
      <c r="AA864" s="76"/>
      <c r="AB864" s="76"/>
      <c r="AC864" s="76"/>
      <c r="AD864" s="76"/>
      <c r="AE864" s="76"/>
      <c r="AF864" s="76"/>
      <c r="AG864" s="76"/>
      <c r="AH864" s="76"/>
      <c r="AI864" s="76"/>
      <c r="AJ864" s="76"/>
      <c r="AK864" s="76"/>
      <c r="AL864" s="76"/>
      <c r="AM864" s="76"/>
      <c r="AN864" s="76"/>
      <c r="AO864" s="76"/>
      <c r="AP864" s="76"/>
      <c r="AQ864" s="76"/>
      <c r="AR864" s="76"/>
      <c r="AS864" s="76"/>
      <c r="AT864" s="76"/>
      <c r="AU864" s="76"/>
      <c r="AV864" s="76"/>
      <c r="AW864" s="76"/>
      <c r="AX864" s="76"/>
      <c r="AY864" s="76"/>
      <c r="AZ864" s="76"/>
      <c r="BA864" s="76"/>
      <c r="BB864" s="76"/>
      <c r="BC864" s="76"/>
      <c r="BD864" s="76"/>
      <c r="BE864" s="76"/>
      <c r="BF864" s="76"/>
      <c r="BG864" s="76"/>
      <c r="BH864" s="76"/>
      <c r="BI864" s="76"/>
      <c r="BJ864" s="76"/>
      <c r="BK864" s="76"/>
      <c r="BL864" s="76"/>
      <c r="BM864" s="76"/>
      <c r="BN864" s="76"/>
      <c r="BO864" s="76"/>
      <c r="BP864" s="76"/>
      <c r="BQ864" s="76"/>
      <c r="BR864" s="76"/>
      <c r="BS864" s="76"/>
      <c r="BT864" s="76"/>
      <c r="BU864" s="76"/>
      <c r="BV864" s="76"/>
      <c r="BW864" s="76"/>
      <c r="BX864" s="76"/>
      <c r="BY864" s="76"/>
      <c r="BZ864" s="76"/>
      <c r="CA864" s="76"/>
      <c r="CB864" s="76"/>
      <c r="CC864" s="76"/>
      <c r="CD864" s="76"/>
      <c r="CE864" s="76"/>
      <c r="CF864" s="76"/>
      <c r="CG864" s="76"/>
      <c r="CH864" s="76"/>
      <c r="CI864" s="76"/>
      <c r="CJ864" s="76"/>
      <c r="CK864" s="76"/>
      <c r="CL864" s="76"/>
      <c r="CN864" s="60"/>
      <c r="CO864" s="76"/>
      <c r="CP864" s="76"/>
      <c r="CQ864" s="76"/>
      <c r="CR864" s="76"/>
      <c r="CS864" s="76"/>
      <c r="CT864" s="76"/>
      <c r="CU864" s="76"/>
      <c r="CV864" s="76"/>
      <c r="CW864" s="76"/>
      <c r="CX864" s="76"/>
      <c r="CY864" s="76"/>
      <c r="CZ864" s="76"/>
      <c r="DA864" s="76"/>
      <c r="DB864" s="76"/>
      <c r="DC864" s="76"/>
      <c r="DD864" s="76"/>
      <c r="DE864" s="76"/>
      <c r="DF864" s="76"/>
      <c r="DG864" s="76"/>
      <c r="DH864" s="76"/>
      <c r="DI864" s="76"/>
      <c r="DJ864" s="76"/>
      <c r="DK864" s="76"/>
      <c r="DL864" s="76"/>
    </row>
    <row r="865" spans="5:116" x14ac:dyDescent="0.4">
      <c r="E865" s="8"/>
      <c r="H865" s="12"/>
      <c r="I865" s="60"/>
      <c r="J865" s="60"/>
      <c r="K865" s="15"/>
      <c r="L865" s="15"/>
      <c r="M865" s="15"/>
      <c r="N865" s="15"/>
      <c r="O865" s="15"/>
      <c r="P865" s="15"/>
      <c r="R865" s="15"/>
      <c r="S865" s="76"/>
      <c r="T865" s="76"/>
      <c r="U865" s="76"/>
      <c r="V865" s="76"/>
      <c r="W865" s="76"/>
      <c r="X865" s="76"/>
      <c r="Y865" s="76"/>
      <c r="Z865" s="76"/>
      <c r="AA865" s="76"/>
      <c r="AB865" s="76"/>
      <c r="AC865" s="76"/>
      <c r="AD865" s="76"/>
      <c r="AE865" s="76"/>
      <c r="AF865" s="76"/>
      <c r="AG865" s="76"/>
      <c r="AH865" s="76"/>
      <c r="AI865" s="76"/>
      <c r="AJ865" s="76"/>
      <c r="AK865" s="76"/>
      <c r="AL865" s="76"/>
      <c r="AM865" s="76"/>
      <c r="AN865" s="76"/>
      <c r="AO865" s="76"/>
      <c r="AP865" s="76"/>
      <c r="AQ865" s="76"/>
      <c r="AR865" s="76"/>
      <c r="AS865" s="76"/>
      <c r="AT865" s="76"/>
      <c r="AU865" s="76"/>
      <c r="AV865" s="76"/>
      <c r="AW865" s="76"/>
      <c r="AX865" s="76"/>
      <c r="AY865" s="76"/>
      <c r="AZ865" s="76"/>
      <c r="BA865" s="76"/>
      <c r="BB865" s="76"/>
      <c r="BC865" s="76"/>
      <c r="BD865" s="76"/>
      <c r="BE865" s="76"/>
      <c r="BF865" s="76"/>
      <c r="BG865" s="76"/>
      <c r="BH865" s="76"/>
      <c r="BI865" s="76"/>
      <c r="BJ865" s="76"/>
      <c r="BK865" s="76"/>
      <c r="BL865" s="76"/>
      <c r="BM865" s="76"/>
      <c r="BN865" s="76"/>
      <c r="BO865" s="76"/>
      <c r="BP865" s="76"/>
      <c r="BQ865" s="76"/>
      <c r="BR865" s="76"/>
      <c r="BS865" s="76"/>
      <c r="BT865" s="76"/>
      <c r="BU865" s="76"/>
      <c r="BV865" s="76"/>
      <c r="BW865" s="76"/>
      <c r="BX865" s="76"/>
      <c r="BY865" s="76"/>
      <c r="BZ865" s="76"/>
      <c r="CA865" s="76"/>
      <c r="CB865" s="76"/>
      <c r="CC865" s="76"/>
      <c r="CD865" s="76"/>
      <c r="CE865" s="76"/>
      <c r="CF865" s="76"/>
      <c r="CG865" s="76"/>
      <c r="CH865" s="76"/>
      <c r="CI865" s="76"/>
      <c r="CJ865" s="76"/>
      <c r="CK865" s="76"/>
      <c r="CL865" s="76"/>
      <c r="CN865" s="60"/>
      <c r="CO865" s="76"/>
      <c r="CP865" s="76"/>
      <c r="CQ865" s="76"/>
      <c r="CR865" s="76"/>
      <c r="CS865" s="76"/>
      <c r="CT865" s="76"/>
      <c r="CU865" s="76"/>
      <c r="CV865" s="76"/>
      <c r="CW865" s="76"/>
      <c r="CX865" s="76"/>
      <c r="CY865" s="76"/>
      <c r="CZ865" s="76"/>
      <c r="DA865" s="76"/>
      <c r="DB865" s="76"/>
      <c r="DC865" s="76"/>
      <c r="DD865" s="76"/>
      <c r="DE865" s="76"/>
      <c r="DF865" s="76"/>
      <c r="DG865" s="76"/>
      <c r="DH865" s="76"/>
      <c r="DI865" s="76"/>
      <c r="DJ865" s="76"/>
      <c r="DK865" s="76"/>
      <c r="DL865" s="76"/>
    </row>
    <row r="866" spans="5:116" x14ac:dyDescent="0.4">
      <c r="E866" s="8"/>
      <c r="H866" s="12"/>
      <c r="I866" s="60"/>
      <c r="J866" s="60"/>
      <c r="K866" s="15"/>
      <c r="L866" s="15"/>
      <c r="M866" s="15"/>
      <c r="N866" s="15"/>
      <c r="O866" s="15"/>
      <c r="P866" s="15"/>
      <c r="R866" s="15"/>
      <c r="S866" s="76"/>
      <c r="T866" s="76"/>
      <c r="U866" s="76"/>
      <c r="V866" s="76"/>
      <c r="W866" s="76"/>
      <c r="X866" s="76"/>
      <c r="Y866" s="76"/>
      <c r="Z866" s="76"/>
      <c r="AA866" s="76"/>
      <c r="AB866" s="76"/>
      <c r="AC866" s="76"/>
      <c r="AD866" s="76"/>
      <c r="AE866" s="76"/>
      <c r="AF866" s="76"/>
      <c r="AG866" s="76"/>
      <c r="AH866" s="76"/>
      <c r="AI866" s="76"/>
      <c r="AJ866" s="76"/>
      <c r="AK866" s="76"/>
      <c r="AL866" s="76"/>
      <c r="AM866" s="76"/>
      <c r="AN866" s="76"/>
      <c r="AO866" s="76"/>
      <c r="AP866" s="76"/>
      <c r="AQ866" s="76"/>
      <c r="AR866" s="76"/>
      <c r="AS866" s="76"/>
      <c r="AT866" s="76"/>
      <c r="AU866" s="76"/>
      <c r="AV866" s="76"/>
      <c r="AW866" s="76"/>
      <c r="AX866" s="76"/>
      <c r="AY866" s="76"/>
      <c r="AZ866" s="76"/>
      <c r="BA866" s="76"/>
      <c r="BB866" s="76"/>
      <c r="BC866" s="76"/>
      <c r="BD866" s="76"/>
      <c r="BE866" s="76"/>
      <c r="BF866" s="76"/>
      <c r="BG866" s="76"/>
      <c r="BH866" s="76"/>
      <c r="BI866" s="76"/>
      <c r="BJ866" s="76"/>
      <c r="BK866" s="76"/>
      <c r="BL866" s="76"/>
      <c r="BM866" s="76"/>
      <c r="BN866" s="76"/>
      <c r="BO866" s="76"/>
      <c r="BP866" s="76"/>
      <c r="BQ866" s="76"/>
      <c r="BR866" s="76"/>
      <c r="BS866" s="76"/>
      <c r="BT866" s="76"/>
      <c r="BU866" s="76"/>
      <c r="BV866" s="76"/>
      <c r="BW866" s="76"/>
      <c r="BX866" s="76"/>
      <c r="BY866" s="76"/>
      <c r="BZ866" s="76"/>
      <c r="CA866" s="76"/>
      <c r="CB866" s="76"/>
      <c r="CC866" s="76"/>
      <c r="CD866" s="76"/>
      <c r="CE866" s="76"/>
      <c r="CF866" s="76"/>
      <c r="CG866" s="76"/>
      <c r="CH866" s="76"/>
      <c r="CI866" s="76"/>
      <c r="CJ866" s="76"/>
      <c r="CK866" s="76"/>
      <c r="CL866" s="76"/>
      <c r="CN866" s="60"/>
      <c r="CO866" s="76"/>
      <c r="CP866" s="76"/>
      <c r="CQ866" s="76"/>
      <c r="CR866" s="76"/>
      <c r="CS866" s="76"/>
      <c r="CT866" s="76"/>
      <c r="CU866" s="76"/>
      <c r="CV866" s="76"/>
      <c r="CW866" s="76"/>
      <c r="CX866" s="76"/>
      <c r="CY866" s="76"/>
      <c r="CZ866" s="76"/>
      <c r="DA866" s="76"/>
      <c r="DB866" s="76"/>
      <c r="DC866" s="76"/>
      <c r="DD866" s="76"/>
      <c r="DE866" s="76"/>
      <c r="DF866" s="76"/>
      <c r="DG866" s="76"/>
      <c r="DH866" s="76"/>
      <c r="DI866" s="76"/>
      <c r="DJ866" s="76"/>
      <c r="DK866" s="76"/>
      <c r="DL866" s="76"/>
    </row>
    <row r="867" spans="5:116" x14ac:dyDescent="0.4">
      <c r="E867" s="8"/>
      <c r="H867" s="12"/>
      <c r="I867" s="60"/>
      <c r="J867" s="60"/>
      <c r="K867" s="15"/>
      <c r="L867" s="15"/>
      <c r="M867" s="15"/>
      <c r="N867" s="15"/>
      <c r="O867" s="15"/>
      <c r="P867" s="15"/>
      <c r="R867" s="15"/>
      <c r="S867" s="76"/>
      <c r="T867" s="76"/>
      <c r="U867" s="76"/>
      <c r="V867" s="76"/>
      <c r="W867" s="76"/>
      <c r="X867" s="76"/>
      <c r="Y867" s="76"/>
      <c r="Z867" s="76"/>
      <c r="AA867" s="76"/>
      <c r="AB867" s="76"/>
      <c r="AC867" s="76"/>
      <c r="AD867" s="76"/>
      <c r="AE867" s="76"/>
      <c r="AF867" s="76"/>
      <c r="AG867" s="76"/>
      <c r="AH867" s="76"/>
      <c r="AI867" s="76"/>
      <c r="AJ867" s="76"/>
      <c r="AK867" s="76"/>
      <c r="AL867" s="76"/>
      <c r="AM867" s="76"/>
      <c r="AN867" s="76"/>
      <c r="AO867" s="76"/>
      <c r="AP867" s="76"/>
      <c r="AQ867" s="76"/>
      <c r="AR867" s="76"/>
      <c r="AS867" s="76"/>
      <c r="AT867" s="76"/>
      <c r="AU867" s="76"/>
      <c r="AV867" s="76"/>
      <c r="AW867" s="76"/>
      <c r="AX867" s="76"/>
      <c r="AY867" s="76"/>
      <c r="AZ867" s="76"/>
      <c r="BA867" s="76"/>
      <c r="BB867" s="76"/>
      <c r="BC867" s="76"/>
      <c r="BD867" s="76"/>
      <c r="BE867" s="76"/>
      <c r="BF867" s="76"/>
      <c r="BG867" s="76"/>
      <c r="BH867" s="76"/>
      <c r="BI867" s="76"/>
      <c r="BJ867" s="76"/>
      <c r="BK867" s="76"/>
      <c r="BL867" s="76"/>
      <c r="BM867" s="76"/>
      <c r="BN867" s="76"/>
      <c r="BO867" s="76"/>
      <c r="BP867" s="76"/>
      <c r="BQ867" s="76"/>
      <c r="BR867" s="76"/>
      <c r="BS867" s="76"/>
      <c r="BT867" s="76"/>
      <c r="BU867" s="76"/>
      <c r="BV867" s="76"/>
      <c r="BW867" s="76"/>
      <c r="BX867" s="76"/>
      <c r="BY867" s="76"/>
      <c r="BZ867" s="76"/>
      <c r="CA867" s="76"/>
      <c r="CB867" s="76"/>
      <c r="CC867" s="76"/>
      <c r="CD867" s="76"/>
      <c r="CE867" s="76"/>
      <c r="CF867" s="76"/>
      <c r="CG867" s="76"/>
      <c r="CH867" s="76"/>
      <c r="CI867" s="76"/>
      <c r="CJ867" s="76"/>
      <c r="CK867" s="76"/>
      <c r="CL867" s="76"/>
      <c r="CN867" s="60"/>
      <c r="CO867" s="76"/>
      <c r="CP867" s="76"/>
      <c r="CQ867" s="76"/>
      <c r="CR867" s="76"/>
      <c r="CS867" s="76"/>
      <c r="CT867" s="76"/>
      <c r="CU867" s="76"/>
      <c r="CV867" s="76"/>
      <c r="CW867" s="76"/>
      <c r="CX867" s="76"/>
      <c r="CY867" s="76"/>
      <c r="CZ867" s="76"/>
      <c r="DA867" s="76"/>
      <c r="DB867" s="76"/>
      <c r="DC867" s="76"/>
      <c r="DD867" s="76"/>
      <c r="DE867" s="76"/>
      <c r="DF867" s="76"/>
      <c r="DG867" s="76"/>
      <c r="DH867" s="76"/>
      <c r="DI867" s="76"/>
      <c r="DJ867" s="76"/>
      <c r="DK867" s="76"/>
      <c r="DL867" s="76"/>
    </row>
    <row r="868" spans="5:116" x14ac:dyDescent="0.4">
      <c r="E868" s="8"/>
      <c r="H868" s="12"/>
      <c r="I868" s="60"/>
      <c r="J868" s="60"/>
      <c r="K868" s="15"/>
      <c r="L868" s="15"/>
      <c r="M868" s="15"/>
      <c r="N868" s="15"/>
      <c r="O868" s="15"/>
      <c r="P868" s="15"/>
      <c r="R868" s="15"/>
      <c r="S868" s="76"/>
      <c r="T868" s="76"/>
      <c r="U868" s="76"/>
      <c r="V868" s="76"/>
      <c r="W868" s="76"/>
      <c r="X868" s="76"/>
      <c r="Y868" s="76"/>
      <c r="Z868" s="76"/>
      <c r="AA868" s="76"/>
      <c r="AB868" s="76"/>
      <c r="AC868" s="76"/>
      <c r="AD868" s="76"/>
      <c r="AE868" s="76"/>
      <c r="AF868" s="76"/>
      <c r="AG868" s="76"/>
      <c r="AH868" s="76"/>
      <c r="AI868" s="76"/>
      <c r="AJ868" s="76"/>
      <c r="AK868" s="76"/>
      <c r="AL868" s="76"/>
      <c r="AM868" s="76"/>
      <c r="AN868" s="76"/>
      <c r="AO868" s="76"/>
      <c r="AP868" s="76"/>
      <c r="AQ868" s="76"/>
      <c r="AR868" s="76"/>
      <c r="AS868" s="76"/>
      <c r="AT868" s="76"/>
      <c r="AU868" s="76"/>
      <c r="AV868" s="76"/>
      <c r="AW868" s="76"/>
      <c r="AX868" s="76"/>
      <c r="AY868" s="76"/>
      <c r="AZ868" s="76"/>
      <c r="BA868" s="76"/>
      <c r="BB868" s="76"/>
      <c r="BC868" s="76"/>
      <c r="BD868" s="76"/>
      <c r="BE868" s="76"/>
      <c r="BF868" s="76"/>
      <c r="BG868" s="76"/>
      <c r="BH868" s="76"/>
      <c r="BI868" s="76"/>
      <c r="BJ868" s="76"/>
      <c r="BK868" s="76"/>
      <c r="BL868" s="76"/>
      <c r="BM868" s="76"/>
      <c r="BN868" s="76"/>
      <c r="BO868" s="76"/>
      <c r="BP868" s="76"/>
      <c r="BQ868" s="76"/>
      <c r="BR868" s="76"/>
      <c r="BS868" s="76"/>
      <c r="BT868" s="76"/>
      <c r="BU868" s="76"/>
      <c r="BV868" s="76"/>
      <c r="BW868" s="76"/>
      <c r="BX868" s="76"/>
      <c r="BY868" s="76"/>
      <c r="BZ868" s="76"/>
      <c r="CA868" s="76"/>
      <c r="CB868" s="76"/>
      <c r="CC868" s="76"/>
      <c r="CD868" s="76"/>
      <c r="CE868" s="76"/>
      <c r="CF868" s="76"/>
      <c r="CG868" s="76"/>
      <c r="CH868" s="76"/>
      <c r="CI868" s="76"/>
      <c r="CJ868" s="76"/>
      <c r="CK868" s="76"/>
      <c r="CL868" s="76"/>
      <c r="CN868" s="60"/>
      <c r="CO868" s="76"/>
      <c r="CP868" s="76"/>
      <c r="CQ868" s="76"/>
      <c r="CR868" s="76"/>
      <c r="CS868" s="76"/>
      <c r="CT868" s="76"/>
      <c r="CU868" s="76"/>
      <c r="CV868" s="76"/>
      <c r="CW868" s="76"/>
      <c r="CX868" s="76"/>
      <c r="CY868" s="76"/>
      <c r="CZ868" s="76"/>
      <c r="DA868" s="76"/>
      <c r="DB868" s="76"/>
      <c r="DC868" s="76"/>
      <c r="DD868" s="76"/>
      <c r="DE868" s="76"/>
      <c r="DF868" s="76"/>
      <c r="DG868" s="76"/>
      <c r="DH868" s="76"/>
      <c r="DI868" s="76"/>
      <c r="DJ868" s="76"/>
      <c r="DK868" s="76"/>
      <c r="DL868" s="76"/>
    </row>
    <row r="869" spans="5:116" x14ac:dyDescent="0.4">
      <c r="E869" s="8"/>
      <c r="H869" s="12"/>
      <c r="I869" s="60"/>
      <c r="J869" s="60"/>
      <c r="K869" s="15"/>
      <c r="L869" s="15"/>
      <c r="M869" s="15"/>
      <c r="N869" s="15"/>
      <c r="O869" s="15"/>
      <c r="P869" s="15"/>
      <c r="R869" s="15"/>
      <c r="S869" s="76"/>
      <c r="T869" s="76"/>
      <c r="U869" s="76"/>
      <c r="V869" s="76"/>
      <c r="W869" s="76"/>
      <c r="X869" s="76"/>
      <c r="Y869" s="76"/>
      <c r="Z869" s="76"/>
      <c r="AA869" s="76"/>
      <c r="AB869" s="76"/>
      <c r="AC869" s="76"/>
      <c r="AD869" s="76"/>
      <c r="AE869" s="76"/>
      <c r="AF869" s="76"/>
      <c r="AG869" s="76"/>
      <c r="AH869" s="76"/>
      <c r="AI869" s="76"/>
      <c r="AJ869" s="76"/>
      <c r="AK869" s="76"/>
      <c r="AL869" s="76"/>
      <c r="AM869" s="76"/>
      <c r="AN869" s="76"/>
      <c r="AO869" s="76"/>
      <c r="AP869" s="76"/>
      <c r="AQ869" s="76"/>
      <c r="AR869" s="76"/>
      <c r="AS869" s="76"/>
      <c r="AT869" s="76"/>
      <c r="AU869" s="76"/>
      <c r="AV869" s="76"/>
      <c r="AW869" s="76"/>
      <c r="AX869" s="76"/>
      <c r="AY869" s="76"/>
      <c r="AZ869" s="76"/>
      <c r="BA869" s="76"/>
      <c r="BB869" s="76"/>
      <c r="BC869" s="76"/>
      <c r="BD869" s="76"/>
      <c r="BE869" s="76"/>
      <c r="BF869" s="76"/>
      <c r="BG869" s="76"/>
      <c r="BH869" s="76"/>
      <c r="BI869" s="76"/>
      <c r="BJ869" s="76"/>
      <c r="BK869" s="76"/>
      <c r="BL869" s="76"/>
      <c r="BM869" s="76"/>
      <c r="BN869" s="76"/>
      <c r="BO869" s="76"/>
      <c r="BP869" s="76"/>
      <c r="BQ869" s="76"/>
      <c r="BR869" s="76"/>
      <c r="BS869" s="76"/>
      <c r="BT869" s="76"/>
      <c r="BU869" s="76"/>
      <c r="BV869" s="76"/>
      <c r="BW869" s="76"/>
      <c r="BX869" s="76"/>
      <c r="BY869" s="76"/>
      <c r="BZ869" s="76"/>
      <c r="CA869" s="76"/>
      <c r="CB869" s="76"/>
      <c r="CC869" s="76"/>
      <c r="CD869" s="76"/>
      <c r="CE869" s="76"/>
      <c r="CF869" s="76"/>
      <c r="CG869" s="76"/>
      <c r="CH869" s="76"/>
      <c r="CI869" s="76"/>
      <c r="CJ869" s="76"/>
      <c r="CK869" s="76"/>
      <c r="CL869" s="76"/>
      <c r="CN869" s="60"/>
      <c r="CO869" s="76"/>
      <c r="CP869" s="76"/>
      <c r="CQ869" s="76"/>
      <c r="CR869" s="76"/>
      <c r="CS869" s="76"/>
      <c r="CT869" s="76"/>
      <c r="CU869" s="76"/>
      <c r="CV869" s="76"/>
      <c r="CW869" s="76"/>
      <c r="CX869" s="76"/>
      <c r="CY869" s="76"/>
      <c r="CZ869" s="76"/>
      <c r="DA869" s="76"/>
      <c r="DB869" s="76"/>
      <c r="DC869" s="76"/>
      <c r="DD869" s="76"/>
      <c r="DE869" s="76"/>
      <c r="DF869" s="76"/>
      <c r="DG869" s="76"/>
      <c r="DH869" s="76"/>
      <c r="DI869" s="76"/>
      <c r="DJ869" s="76"/>
      <c r="DK869" s="76"/>
      <c r="DL869" s="76"/>
    </row>
    <row r="870" spans="5:116" x14ac:dyDescent="0.4">
      <c r="E870" s="8"/>
      <c r="H870" s="12"/>
      <c r="I870" s="60"/>
      <c r="J870" s="60"/>
      <c r="K870" s="15"/>
      <c r="L870" s="15"/>
      <c r="M870" s="15"/>
      <c r="N870" s="15"/>
      <c r="O870" s="15"/>
      <c r="P870" s="15"/>
      <c r="R870" s="15"/>
      <c r="S870" s="76"/>
      <c r="T870" s="76"/>
      <c r="U870" s="76"/>
      <c r="V870" s="76"/>
      <c r="W870" s="76"/>
      <c r="X870" s="76"/>
      <c r="Y870" s="76"/>
      <c r="Z870" s="76"/>
      <c r="AA870" s="76"/>
      <c r="AB870" s="76"/>
      <c r="AC870" s="76"/>
      <c r="AD870" s="76"/>
      <c r="AE870" s="76"/>
      <c r="AF870" s="76"/>
      <c r="AG870" s="76"/>
      <c r="AH870" s="76"/>
      <c r="AI870" s="76"/>
      <c r="AJ870" s="76"/>
      <c r="AK870" s="76"/>
      <c r="AL870" s="76"/>
      <c r="AM870" s="76"/>
      <c r="AN870" s="76"/>
      <c r="AO870" s="76"/>
      <c r="AP870" s="76"/>
      <c r="AQ870" s="76"/>
      <c r="AR870" s="76"/>
      <c r="AS870" s="76"/>
      <c r="AT870" s="76"/>
      <c r="AU870" s="76"/>
      <c r="AV870" s="76"/>
      <c r="AW870" s="76"/>
      <c r="AX870" s="76"/>
      <c r="AY870" s="76"/>
      <c r="AZ870" s="76"/>
      <c r="BA870" s="76"/>
      <c r="BB870" s="76"/>
      <c r="BC870" s="76"/>
      <c r="BD870" s="76"/>
      <c r="BE870" s="76"/>
      <c r="BF870" s="76"/>
      <c r="BG870" s="76"/>
      <c r="BH870" s="76"/>
      <c r="BI870" s="76"/>
      <c r="BJ870" s="76"/>
      <c r="BK870" s="76"/>
      <c r="BL870" s="76"/>
      <c r="BM870" s="76"/>
      <c r="BN870" s="76"/>
      <c r="BO870" s="76"/>
      <c r="BP870" s="76"/>
      <c r="BQ870" s="76"/>
      <c r="BR870" s="76"/>
      <c r="BS870" s="76"/>
      <c r="BT870" s="76"/>
      <c r="BU870" s="76"/>
      <c r="BV870" s="76"/>
      <c r="BW870" s="76"/>
      <c r="BX870" s="76"/>
      <c r="BY870" s="76"/>
      <c r="BZ870" s="76"/>
      <c r="CA870" s="76"/>
      <c r="CB870" s="76"/>
      <c r="CC870" s="76"/>
      <c r="CD870" s="76"/>
      <c r="CE870" s="76"/>
      <c r="CF870" s="76"/>
      <c r="CG870" s="76"/>
      <c r="CH870" s="76"/>
      <c r="CI870" s="76"/>
      <c r="CJ870" s="76"/>
      <c r="CK870" s="76"/>
      <c r="CL870" s="76"/>
      <c r="CN870" s="60"/>
      <c r="CO870" s="76"/>
      <c r="CP870" s="76"/>
      <c r="CQ870" s="76"/>
      <c r="CR870" s="76"/>
      <c r="CS870" s="76"/>
      <c r="CT870" s="76"/>
      <c r="CU870" s="76"/>
      <c r="CV870" s="76"/>
      <c r="CW870" s="76"/>
      <c r="CX870" s="76"/>
      <c r="CY870" s="76"/>
      <c r="CZ870" s="76"/>
      <c r="DA870" s="76"/>
      <c r="DB870" s="76"/>
      <c r="DC870" s="76"/>
      <c r="DD870" s="76"/>
      <c r="DE870" s="76"/>
      <c r="DF870" s="76"/>
      <c r="DG870" s="76"/>
      <c r="DH870" s="76"/>
      <c r="DI870" s="76"/>
      <c r="DJ870" s="76"/>
      <c r="DK870" s="76"/>
      <c r="DL870" s="76"/>
    </row>
    <row r="871" spans="5:116" x14ac:dyDescent="0.4">
      <c r="E871" s="8"/>
      <c r="H871" s="12"/>
      <c r="I871" s="60"/>
      <c r="J871" s="60"/>
      <c r="K871" s="15"/>
      <c r="L871" s="15"/>
      <c r="M871" s="15"/>
      <c r="N871" s="15"/>
      <c r="O871" s="15"/>
      <c r="P871" s="15"/>
      <c r="R871" s="15"/>
      <c r="S871" s="76"/>
      <c r="T871" s="76"/>
      <c r="U871" s="76"/>
      <c r="V871" s="76"/>
      <c r="W871" s="76"/>
      <c r="X871" s="76"/>
      <c r="Y871" s="76"/>
      <c r="Z871" s="76"/>
      <c r="AA871" s="76"/>
      <c r="AB871" s="76"/>
      <c r="AC871" s="76"/>
      <c r="AD871" s="76"/>
      <c r="AE871" s="76"/>
      <c r="AF871" s="76"/>
      <c r="AG871" s="76"/>
      <c r="AH871" s="76"/>
      <c r="AI871" s="76"/>
      <c r="AJ871" s="76"/>
      <c r="AK871" s="76"/>
      <c r="AL871" s="76"/>
      <c r="AM871" s="76"/>
      <c r="AN871" s="76"/>
      <c r="AO871" s="76"/>
      <c r="AP871" s="76"/>
      <c r="AQ871" s="76"/>
      <c r="AR871" s="76"/>
      <c r="AS871" s="76"/>
      <c r="AT871" s="76"/>
      <c r="AU871" s="76"/>
      <c r="AV871" s="76"/>
      <c r="AW871" s="76"/>
      <c r="AX871" s="76"/>
      <c r="AY871" s="76"/>
      <c r="AZ871" s="76"/>
      <c r="BA871" s="76"/>
      <c r="BB871" s="76"/>
      <c r="BC871" s="76"/>
      <c r="BD871" s="76"/>
      <c r="BE871" s="76"/>
      <c r="BF871" s="76"/>
      <c r="BG871" s="76"/>
      <c r="BH871" s="76"/>
      <c r="BI871" s="76"/>
      <c r="BJ871" s="76"/>
      <c r="BK871" s="76"/>
      <c r="BL871" s="76"/>
      <c r="BM871" s="76"/>
      <c r="BN871" s="76"/>
      <c r="BO871" s="76"/>
      <c r="BP871" s="76"/>
      <c r="BQ871" s="76"/>
      <c r="BR871" s="76"/>
      <c r="BS871" s="76"/>
      <c r="BT871" s="76"/>
      <c r="BU871" s="76"/>
      <c r="BV871" s="76"/>
      <c r="BW871" s="76"/>
      <c r="BX871" s="76"/>
      <c r="BY871" s="76"/>
      <c r="BZ871" s="76"/>
      <c r="CA871" s="76"/>
      <c r="CB871" s="76"/>
      <c r="CC871" s="76"/>
      <c r="CD871" s="76"/>
      <c r="CE871" s="76"/>
      <c r="CF871" s="76"/>
      <c r="CG871" s="76"/>
      <c r="CH871" s="76"/>
      <c r="CI871" s="76"/>
      <c r="CJ871" s="76"/>
      <c r="CK871" s="76"/>
      <c r="CL871" s="76"/>
      <c r="CN871" s="60"/>
      <c r="CO871" s="76"/>
      <c r="CP871" s="76"/>
      <c r="CQ871" s="76"/>
      <c r="CR871" s="76"/>
      <c r="CS871" s="76"/>
      <c r="CT871" s="76"/>
      <c r="CU871" s="76"/>
      <c r="CV871" s="76"/>
      <c r="CW871" s="76"/>
      <c r="CX871" s="76"/>
      <c r="CY871" s="76"/>
      <c r="CZ871" s="76"/>
      <c r="DA871" s="76"/>
      <c r="DB871" s="76"/>
      <c r="DC871" s="76"/>
      <c r="DD871" s="76"/>
      <c r="DE871" s="76"/>
      <c r="DF871" s="76"/>
      <c r="DG871" s="76"/>
      <c r="DH871" s="76"/>
      <c r="DI871" s="76"/>
      <c r="DJ871" s="76"/>
      <c r="DK871" s="76"/>
      <c r="DL871" s="76"/>
    </row>
    <row r="872" spans="5:116" x14ac:dyDescent="0.4">
      <c r="E872" s="8"/>
      <c r="H872" s="12"/>
      <c r="I872" s="60"/>
      <c r="J872" s="60"/>
      <c r="K872" s="15"/>
      <c r="L872" s="15"/>
      <c r="M872" s="15"/>
      <c r="N872" s="15"/>
      <c r="O872" s="15"/>
      <c r="P872" s="15"/>
      <c r="R872" s="15"/>
      <c r="S872" s="76"/>
      <c r="T872" s="76"/>
      <c r="U872" s="76"/>
      <c r="V872" s="76"/>
      <c r="W872" s="76"/>
      <c r="X872" s="76"/>
      <c r="Y872" s="76"/>
      <c r="Z872" s="76"/>
      <c r="AA872" s="76"/>
      <c r="AB872" s="76"/>
      <c r="AC872" s="76"/>
      <c r="AD872" s="76"/>
      <c r="AE872" s="76"/>
      <c r="AF872" s="76"/>
      <c r="AG872" s="76"/>
      <c r="AH872" s="76"/>
      <c r="AI872" s="76"/>
      <c r="AJ872" s="76"/>
      <c r="AK872" s="76"/>
      <c r="AL872" s="76"/>
      <c r="AM872" s="76"/>
      <c r="AN872" s="76"/>
      <c r="AO872" s="76"/>
      <c r="AP872" s="76"/>
      <c r="AQ872" s="76"/>
      <c r="AR872" s="76"/>
      <c r="AS872" s="76"/>
      <c r="AT872" s="76"/>
      <c r="AU872" s="76"/>
      <c r="AV872" s="76"/>
      <c r="AW872" s="76"/>
      <c r="AX872" s="76"/>
      <c r="AY872" s="76"/>
      <c r="AZ872" s="76"/>
      <c r="BA872" s="76"/>
      <c r="BB872" s="76"/>
      <c r="BC872" s="76"/>
      <c r="BD872" s="76"/>
      <c r="BE872" s="76"/>
      <c r="BF872" s="76"/>
      <c r="BG872" s="76"/>
      <c r="BH872" s="76"/>
      <c r="BI872" s="76"/>
      <c r="BJ872" s="76"/>
      <c r="BK872" s="76"/>
      <c r="BL872" s="76"/>
      <c r="BM872" s="76"/>
      <c r="BN872" s="76"/>
      <c r="BO872" s="76"/>
      <c r="BP872" s="76"/>
      <c r="BQ872" s="76"/>
      <c r="BR872" s="76"/>
      <c r="BS872" s="76"/>
      <c r="BT872" s="76"/>
      <c r="BU872" s="76"/>
      <c r="BV872" s="76"/>
      <c r="BW872" s="76"/>
      <c r="BX872" s="76"/>
      <c r="BY872" s="76"/>
      <c r="BZ872" s="76"/>
      <c r="CA872" s="76"/>
      <c r="CB872" s="76"/>
      <c r="CC872" s="76"/>
      <c r="CD872" s="76"/>
      <c r="CE872" s="76"/>
      <c r="CF872" s="76"/>
      <c r="CG872" s="76"/>
      <c r="CH872" s="76"/>
      <c r="CI872" s="76"/>
      <c r="CJ872" s="76"/>
      <c r="CK872" s="76"/>
      <c r="CL872" s="76"/>
      <c r="CN872" s="60"/>
      <c r="CO872" s="76"/>
      <c r="CP872" s="76"/>
      <c r="CQ872" s="76"/>
      <c r="CR872" s="76"/>
      <c r="CS872" s="76"/>
      <c r="CT872" s="76"/>
      <c r="CU872" s="76"/>
      <c r="CV872" s="76"/>
      <c r="CW872" s="76"/>
      <c r="CX872" s="76"/>
      <c r="CY872" s="76"/>
      <c r="CZ872" s="76"/>
      <c r="DA872" s="76"/>
      <c r="DB872" s="76"/>
      <c r="DC872" s="76"/>
      <c r="DD872" s="76"/>
      <c r="DE872" s="76"/>
      <c r="DF872" s="76"/>
      <c r="DG872" s="76"/>
      <c r="DH872" s="76"/>
      <c r="DI872" s="76"/>
      <c r="DJ872" s="76"/>
      <c r="DK872" s="76"/>
      <c r="DL872" s="76"/>
    </row>
    <row r="873" spans="5:116" x14ac:dyDescent="0.4">
      <c r="E873" s="8"/>
      <c r="H873" s="12"/>
      <c r="I873" s="60"/>
      <c r="J873" s="60"/>
      <c r="K873" s="15"/>
      <c r="L873" s="15"/>
      <c r="M873" s="15"/>
      <c r="N873" s="15"/>
      <c r="O873" s="15"/>
      <c r="P873" s="15"/>
      <c r="R873" s="15"/>
      <c r="S873" s="76"/>
      <c r="T873" s="76"/>
      <c r="U873" s="76"/>
      <c r="V873" s="76"/>
      <c r="W873" s="76"/>
      <c r="X873" s="76"/>
      <c r="Y873" s="76"/>
      <c r="Z873" s="76"/>
      <c r="AA873" s="76"/>
      <c r="AB873" s="76"/>
      <c r="AC873" s="76"/>
      <c r="AD873" s="76"/>
      <c r="AE873" s="76"/>
      <c r="AF873" s="76"/>
      <c r="AG873" s="76"/>
      <c r="AH873" s="76"/>
      <c r="AI873" s="76"/>
      <c r="AJ873" s="76"/>
      <c r="AK873" s="76"/>
      <c r="AL873" s="76"/>
      <c r="AM873" s="76"/>
      <c r="AN873" s="76"/>
      <c r="AO873" s="76"/>
      <c r="AP873" s="76"/>
      <c r="AQ873" s="76"/>
      <c r="AR873" s="76"/>
      <c r="AS873" s="76"/>
      <c r="AT873" s="76"/>
      <c r="AU873" s="76"/>
      <c r="AV873" s="76"/>
      <c r="AW873" s="76"/>
      <c r="AX873" s="76"/>
      <c r="AY873" s="76"/>
      <c r="AZ873" s="76"/>
      <c r="BA873" s="76"/>
      <c r="BB873" s="76"/>
      <c r="BC873" s="76"/>
      <c r="BD873" s="76"/>
      <c r="BE873" s="76"/>
      <c r="BF873" s="76"/>
      <c r="BG873" s="76"/>
      <c r="BH873" s="76"/>
      <c r="BI873" s="76"/>
      <c r="BJ873" s="76"/>
      <c r="BK873" s="76"/>
      <c r="BL873" s="76"/>
      <c r="BM873" s="76"/>
      <c r="BN873" s="76"/>
      <c r="BO873" s="76"/>
      <c r="BP873" s="76"/>
      <c r="BQ873" s="76"/>
      <c r="BR873" s="76"/>
      <c r="BS873" s="76"/>
      <c r="BT873" s="76"/>
      <c r="BU873" s="76"/>
      <c r="BV873" s="76"/>
      <c r="BW873" s="76"/>
      <c r="BX873" s="76"/>
      <c r="BY873" s="76"/>
      <c r="BZ873" s="76"/>
      <c r="CA873" s="76"/>
      <c r="CB873" s="76"/>
      <c r="CC873" s="76"/>
      <c r="CD873" s="76"/>
      <c r="CE873" s="76"/>
      <c r="CF873" s="76"/>
      <c r="CG873" s="76"/>
      <c r="CH873" s="76"/>
      <c r="CI873" s="76"/>
      <c r="CJ873" s="76"/>
      <c r="CK873" s="76"/>
      <c r="CL873" s="76"/>
      <c r="CN873" s="60"/>
      <c r="CO873" s="76"/>
      <c r="CP873" s="76"/>
      <c r="CQ873" s="76"/>
      <c r="CR873" s="76"/>
      <c r="CS873" s="76"/>
      <c r="CT873" s="76"/>
      <c r="CU873" s="76"/>
      <c r="CV873" s="76"/>
      <c r="CW873" s="76"/>
      <c r="CX873" s="76"/>
      <c r="CY873" s="76"/>
      <c r="CZ873" s="76"/>
      <c r="DA873" s="76"/>
      <c r="DB873" s="76"/>
      <c r="DC873" s="76"/>
      <c r="DD873" s="76"/>
      <c r="DE873" s="76"/>
      <c r="DF873" s="76"/>
      <c r="DG873" s="76"/>
      <c r="DH873" s="76"/>
      <c r="DI873" s="76"/>
      <c r="DJ873" s="76"/>
      <c r="DK873" s="76"/>
      <c r="DL873" s="76"/>
    </row>
    <row r="874" spans="5:116" x14ac:dyDescent="0.4">
      <c r="E874" s="8"/>
      <c r="H874" s="12"/>
      <c r="I874" s="60"/>
      <c r="J874" s="60"/>
      <c r="K874" s="15"/>
      <c r="L874" s="15"/>
      <c r="M874" s="15"/>
      <c r="N874" s="15"/>
      <c r="O874" s="15"/>
      <c r="P874" s="15"/>
      <c r="R874" s="15"/>
      <c r="S874" s="76"/>
      <c r="T874" s="76"/>
      <c r="U874" s="76"/>
      <c r="V874" s="76"/>
      <c r="W874" s="76"/>
      <c r="X874" s="76"/>
      <c r="Y874" s="76"/>
      <c r="Z874" s="76"/>
      <c r="AA874" s="76"/>
      <c r="AB874" s="76"/>
      <c r="AC874" s="76"/>
      <c r="AD874" s="76"/>
      <c r="AE874" s="76"/>
      <c r="AF874" s="76"/>
      <c r="AG874" s="76"/>
      <c r="AH874" s="76"/>
      <c r="AI874" s="76"/>
      <c r="AJ874" s="76"/>
      <c r="AK874" s="76"/>
      <c r="AL874" s="76"/>
      <c r="AM874" s="76"/>
      <c r="AN874" s="76"/>
      <c r="AO874" s="76"/>
      <c r="AP874" s="76"/>
      <c r="AQ874" s="76"/>
      <c r="AR874" s="76"/>
      <c r="AS874" s="76"/>
      <c r="AT874" s="76"/>
      <c r="AU874" s="76"/>
      <c r="AV874" s="76"/>
      <c r="AW874" s="76"/>
      <c r="AX874" s="76"/>
      <c r="AY874" s="76"/>
      <c r="AZ874" s="76"/>
      <c r="BA874" s="76"/>
      <c r="BB874" s="76"/>
      <c r="BC874" s="76"/>
      <c r="BD874" s="76"/>
      <c r="BE874" s="76"/>
      <c r="BF874" s="76"/>
      <c r="BG874" s="76"/>
      <c r="BH874" s="76"/>
      <c r="BI874" s="76"/>
      <c r="BJ874" s="76"/>
      <c r="BK874" s="76"/>
      <c r="BL874" s="76"/>
      <c r="BM874" s="76"/>
      <c r="BN874" s="76"/>
      <c r="BO874" s="76"/>
      <c r="BP874" s="76"/>
      <c r="BQ874" s="76"/>
      <c r="BR874" s="76"/>
      <c r="BS874" s="76"/>
      <c r="BT874" s="76"/>
      <c r="BU874" s="76"/>
      <c r="BV874" s="76"/>
      <c r="BW874" s="76"/>
      <c r="BX874" s="76"/>
      <c r="BY874" s="76"/>
      <c r="BZ874" s="76"/>
      <c r="CA874" s="76"/>
      <c r="CB874" s="76"/>
      <c r="CC874" s="76"/>
      <c r="CD874" s="76"/>
      <c r="CE874" s="76"/>
      <c r="CF874" s="76"/>
      <c r="CG874" s="76"/>
      <c r="CH874" s="76"/>
      <c r="CI874" s="76"/>
      <c r="CJ874" s="76"/>
      <c r="CK874" s="76"/>
      <c r="CL874" s="76"/>
      <c r="CN874" s="60"/>
      <c r="CO874" s="76"/>
      <c r="CP874" s="76"/>
      <c r="CQ874" s="76"/>
      <c r="CR874" s="76"/>
      <c r="CS874" s="76"/>
      <c r="CT874" s="76"/>
      <c r="CU874" s="76"/>
      <c r="CV874" s="76"/>
      <c r="CW874" s="76"/>
      <c r="CX874" s="76"/>
      <c r="CY874" s="76"/>
      <c r="CZ874" s="76"/>
      <c r="DA874" s="76"/>
      <c r="DB874" s="76"/>
      <c r="DC874" s="76"/>
      <c r="DD874" s="76"/>
      <c r="DE874" s="76"/>
      <c r="DF874" s="76"/>
      <c r="DG874" s="76"/>
      <c r="DH874" s="76"/>
      <c r="DI874" s="76"/>
      <c r="DJ874" s="76"/>
      <c r="DK874" s="76"/>
      <c r="DL874" s="76"/>
    </row>
    <row r="875" spans="5:116" x14ac:dyDescent="0.4">
      <c r="E875" s="8"/>
      <c r="H875" s="12"/>
      <c r="I875" s="60"/>
      <c r="J875" s="60"/>
      <c r="K875" s="15"/>
      <c r="L875" s="15"/>
      <c r="M875" s="15"/>
      <c r="N875" s="15"/>
      <c r="O875" s="15"/>
      <c r="P875" s="15"/>
      <c r="R875" s="15"/>
      <c r="S875" s="76"/>
      <c r="T875" s="76"/>
      <c r="U875" s="76"/>
      <c r="V875" s="76"/>
      <c r="W875" s="76"/>
      <c r="X875" s="76"/>
      <c r="Y875" s="76"/>
      <c r="Z875" s="76"/>
      <c r="AA875" s="76"/>
      <c r="AB875" s="76"/>
      <c r="AC875" s="76"/>
      <c r="AD875" s="76"/>
      <c r="AE875" s="76"/>
      <c r="AF875" s="76"/>
      <c r="AG875" s="76"/>
      <c r="AH875" s="76"/>
      <c r="AI875" s="76"/>
      <c r="AJ875" s="76"/>
      <c r="AK875" s="76"/>
      <c r="AL875" s="76"/>
      <c r="AM875" s="76"/>
      <c r="AN875" s="76"/>
      <c r="AO875" s="76"/>
      <c r="AP875" s="76"/>
      <c r="AQ875" s="76"/>
      <c r="AR875" s="76"/>
      <c r="AS875" s="76"/>
      <c r="AT875" s="76"/>
      <c r="AU875" s="76"/>
      <c r="AV875" s="76"/>
      <c r="AW875" s="76"/>
      <c r="AX875" s="76"/>
      <c r="AY875" s="76"/>
      <c r="AZ875" s="76"/>
      <c r="BA875" s="76"/>
      <c r="BB875" s="76"/>
      <c r="BC875" s="76"/>
      <c r="BD875" s="76"/>
      <c r="BE875" s="76"/>
      <c r="BF875" s="76"/>
      <c r="BG875" s="76"/>
      <c r="BH875" s="76"/>
      <c r="BI875" s="76"/>
      <c r="BJ875" s="76"/>
      <c r="BK875" s="76"/>
      <c r="BL875" s="76"/>
      <c r="BM875" s="76"/>
      <c r="BN875" s="76"/>
      <c r="BO875" s="76"/>
      <c r="BP875" s="76"/>
      <c r="BQ875" s="76"/>
      <c r="BR875" s="76"/>
      <c r="BS875" s="76"/>
      <c r="BT875" s="76"/>
      <c r="BU875" s="76"/>
      <c r="BV875" s="76"/>
      <c r="BW875" s="76"/>
      <c r="BX875" s="76"/>
      <c r="BY875" s="76"/>
      <c r="BZ875" s="76"/>
      <c r="CA875" s="76"/>
      <c r="CB875" s="76"/>
      <c r="CC875" s="76"/>
      <c r="CD875" s="76"/>
      <c r="CE875" s="76"/>
      <c r="CF875" s="76"/>
      <c r="CG875" s="76"/>
      <c r="CH875" s="76"/>
      <c r="CI875" s="76"/>
      <c r="CJ875" s="76"/>
      <c r="CK875" s="76"/>
      <c r="CL875" s="76"/>
      <c r="CN875" s="60"/>
      <c r="CO875" s="76"/>
      <c r="CP875" s="76"/>
      <c r="CQ875" s="76"/>
      <c r="CR875" s="76"/>
      <c r="CS875" s="76"/>
      <c r="CT875" s="76"/>
      <c r="CU875" s="76"/>
      <c r="CV875" s="76"/>
      <c r="CW875" s="76"/>
      <c r="CX875" s="76"/>
      <c r="CY875" s="76"/>
      <c r="CZ875" s="76"/>
      <c r="DA875" s="76"/>
      <c r="DB875" s="76"/>
      <c r="DC875" s="76"/>
      <c r="DD875" s="76"/>
      <c r="DE875" s="76"/>
      <c r="DF875" s="76"/>
      <c r="DG875" s="76"/>
      <c r="DH875" s="76"/>
      <c r="DI875" s="76"/>
      <c r="DJ875" s="76"/>
      <c r="DK875" s="76"/>
      <c r="DL875" s="76"/>
    </row>
    <row r="876" spans="5:116" x14ac:dyDescent="0.4">
      <c r="E876" s="8"/>
      <c r="H876" s="12"/>
      <c r="I876" s="60"/>
      <c r="J876" s="60"/>
      <c r="K876" s="15"/>
      <c r="L876" s="15"/>
      <c r="M876" s="15"/>
      <c r="N876" s="15"/>
      <c r="O876" s="15"/>
      <c r="P876" s="15"/>
      <c r="R876" s="15"/>
      <c r="S876" s="76"/>
      <c r="T876" s="76"/>
      <c r="U876" s="76"/>
      <c r="V876" s="76"/>
      <c r="W876" s="76"/>
      <c r="X876" s="76"/>
      <c r="Y876" s="76"/>
      <c r="Z876" s="76"/>
      <c r="AA876" s="76"/>
      <c r="AB876" s="76"/>
      <c r="AC876" s="76"/>
      <c r="AD876" s="76"/>
      <c r="AE876" s="76"/>
      <c r="AF876" s="76"/>
      <c r="AG876" s="76"/>
      <c r="AH876" s="76"/>
      <c r="AI876" s="76"/>
      <c r="AJ876" s="76"/>
      <c r="AK876" s="76"/>
      <c r="AL876" s="76"/>
      <c r="AM876" s="76"/>
      <c r="AN876" s="76"/>
      <c r="AO876" s="76"/>
      <c r="AP876" s="76"/>
      <c r="AQ876" s="76"/>
      <c r="AR876" s="76"/>
      <c r="AS876" s="76"/>
      <c r="AT876" s="76"/>
      <c r="AU876" s="76"/>
      <c r="AV876" s="76"/>
      <c r="AW876" s="76"/>
      <c r="AX876" s="76"/>
      <c r="AY876" s="76"/>
      <c r="AZ876" s="76"/>
      <c r="BA876" s="76"/>
      <c r="BB876" s="76"/>
      <c r="BC876" s="76"/>
      <c r="BD876" s="76"/>
      <c r="BE876" s="76"/>
      <c r="BF876" s="76"/>
      <c r="BG876" s="76"/>
      <c r="BH876" s="76"/>
      <c r="BI876" s="76"/>
      <c r="BJ876" s="76"/>
      <c r="BK876" s="76"/>
      <c r="BL876" s="76"/>
      <c r="BM876" s="76"/>
      <c r="BN876" s="76"/>
      <c r="BO876" s="76"/>
      <c r="BP876" s="76"/>
      <c r="BQ876" s="76"/>
      <c r="BR876" s="76"/>
      <c r="BS876" s="76"/>
      <c r="BT876" s="76"/>
      <c r="BU876" s="76"/>
      <c r="BV876" s="76"/>
      <c r="BW876" s="76"/>
      <c r="BX876" s="76"/>
      <c r="BY876" s="76"/>
      <c r="BZ876" s="76"/>
      <c r="CA876" s="76"/>
      <c r="CB876" s="76"/>
      <c r="CC876" s="76"/>
      <c r="CD876" s="76"/>
      <c r="CE876" s="76"/>
      <c r="CF876" s="76"/>
      <c r="CG876" s="76"/>
      <c r="CH876" s="76"/>
      <c r="CI876" s="76"/>
      <c r="CJ876" s="76"/>
      <c r="CK876" s="76"/>
      <c r="CL876" s="76"/>
      <c r="CN876" s="60"/>
      <c r="CO876" s="76"/>
      <c r="CP876" s="76"/>
      <c r="CQ876" s="76"/>
      <c r="CR876" s="76"/>
      <c r="CS876" s="76"/>
      <c r="CT876" s="76"/>
      <c r="CU876" s="76"/>
      <c r="CV876" s="76"/>
      <c r="CW876" s="76"/>
      <c r="CX876" s="76"/>
      <c r="CY876" s="76"/>
      <c r="CZ876" s="76"/>
      <c r="DA876" s="76"/>
      <c r="DB876" s="76"/>
      <c r="DC876" s="76"/>
      <c r="DD876" s="76"/>
      <c r="DE876" s="76"/>
      <c r="DF876" s="76"/>
      <c r="DG876" s="76"/>
      <c r="DH876" s="76"/>
      <c r="DI876" s="76"/>
      <c r="DJ876" s="76"/>
      <c r="DK876" s="76"/>
      <c r="DL876" s="76"/>
    </row>
    <row r="877" spans="5:116" x14ac:dyDescent="0.4">
      <c r="E877" s="8"/>
      <c r="H877" s="12"/>
      <c r="I877" s="60"/>
      <c r="J877" s="60"/>
      <c r="K877" s="15"/>
      <c r="L877" s="15"/>
      <c r="M877" s="15"/>
      <c r="N877" s="15"/>
      <c r="O877" s="15"/>
      <c r="P877" s="15"/>
      <c r="R877" s="15"/>
      <c r="S877" s="76"/>
      <c r="T877" s="76"/>
      <c r="U877" s="76"/>
      <c r="V877" s="76"/>
      <c r="W877" s="76"/>
      <c r="X877" s="76"/>
      <c r="Y877" s="76"/>
      <c r="Z877" s="76"/>
      <c r="AA877" s="76"/>
      <c r="AB877" s="76"/>
      <c r="AC877" s="76"/>
      <c r="AD877" s="76"/>
      <c r="AE877" s="76"/>
      <c r="AF877" s="76"/>
      <c r="AG877" s="76"/>
      <c r="AH877" s="76"/>
      <c r="AI877" s="76"/>
      <c r="AJ877" s="76"/>
      <c r="AK877" s="76"/>
      <c r="AL877" s="76"/>
      <c r="AM877" s="76"/>
      <c r="AN877" s="76"/>
      <c r="AO877" s="76"/>
      <c r="AP877" s="76"/>
      <c r="AQ877" s="76"/>
      <c r="AR877" s="76"/>
      <c r="AS877" s="76"/>
      <c r="AT877" s="76"/>
      <c r="AU877" s="76"/>
      <c r="AV877" s="76"/>
      <c r="AW877" s="76"/>
      <c r="AX877" s="76"/>
      <c r="AY877" s="76"/>
      <c r="AZ877" s="76"/>
      <c r="BA877" s="76"/>
      <c r="BB877" s="76"/>
      <c r="BC877" s="76"/>
      <c r="BD877" s="76"/>
      <c r="BE877" s="76"/>
      <c r="BF877" s="76"/>
      <c r="BG877" s="76"/>
      <c r="BH877" s="76"/>
      <c r="BI877" s="76"/>
      <c r="BJ877" s="76"/>
      <c r="BK877" s="76"/>
      <c r="BL877" s="76"/>
      <c r="BM877" s="76"/>
      <c r="BN877" s="76"/>
      <c r="BO877" s="76"/>
      <c r="BP877" s="76"/>
      <c r="BQ877" s="76"/>
      <c r="BR877" s="76"/>
      <c r="BS877" s="76"/>
      <c r="BT877" s="76"/>
      <c r="BU877" s="76"/>
      <c r="BV877" s="76"/>
      <c r="BW877" s="76"/>
      <c r="BX877" s="76"/>
      <c r="BY877" s="76"/>
      <c r="BZ877" s="76"/>
      <c r="CA877" s="76"/>
      <c r="CB877" s="76"/>
      <c r="CC877" s="76"/>
      <c r="CD877" s="76"/>
      <c r="CE877" s="76"/>
      <c r="CF877" s="76"/>
      <c r="CG877" s="76"/>
      <c r="CH877" s="76"/>
      <c r="CI877" s="76"/>
      <c r="CJ877" s="76"/>
      <c r="CK877" s="76"/>
      <c r="CL877" s="76"/>
      <c r="CN877" s="60"/>
      <c r="CO877" s="76"/>
      <c r="CP877" s="76"/>
      <c r="CQ877" s="76"/>
      <c r="CR877" s="76"/>
      <c r="CS877" s="76"/>
      <c r="CT877" s="76"/>
      <c r="CU877" s="76"/>
      <c r="CV877" s="76"/>
      <c r="CW877" s="76"/>
      <c r="CX877" s="76"/>
      <c r="CY877" s="76"/>
      <c r="CZ877" s="76"/>
      <c r="DA877" s="76"/>
      <c r="DB877" s="76"/>
      <c r="DC877" s="76"/>
      <c r="DD877" s="76"/>
      <c r="DE877" s="76"/>
      <c r="DF877" s="76"/>
      <c r="DG877" s="76"/>
      <c r="DH877" s="76"/>
      <c r="DI877" s="76"/>
      <c r="DJ877" s="76"/>
      <c r="DK877" s="76"/>
      <c r="DL877" s="76"/>
    </row>
    <row r="878" spans="5:116" x14ac:dyDescent="0.4">
      <c r="E878" s="8"/>
      <c r="H878" s="12"/>
      <c r="I878" s="60"/>
      <c r="J878" s="60"/>
      <c r="K878" s="15"/>
      <c r="L878" s="15"/>
      <c r="M878" s="15"/>
      <c r="N878" s="15"/>
      <c r="O878" s="15"/>
      <c r="P878" s="15"/>
      <c r="R878" s="15"/>
      <c r="S878" s="76"/>
      <c r="T878" s="76"/>
      <c r="U878" s="76"/>
      <c r="V878" s="76"/>
      <c r="W878" s="76"/>
      <c r="X878" s="76"/>
      <c r="Y878" s="76"/>
      <c r="Z878" s="76"/>
      <c r="AA878" s="76"/>
      <c r="AB878" s="76"/>
      <c r="AC878" s="76"/>
      <c r="AD878" s="76"/>
      <c r="AE878" s="76"/>
      <c r="AF878" s="76"/>
      <c r="AG878" s="76"/>
      <c r="AH878" s="76"/>
      <c r="AI878" s="76"/>
      <c r="AJ878" s="76"/>
      <c r="AK878" s="76"/>
      <c r="AL878" s="76"/>
      <c r="AM878" s="76"/>
      <c r="AN878" s="76"/>
      <c r="AO878" s="76"/>
      <c r="AP878" s="76"/>
      <c r="AQ878" s="76"/>
      <c r="AR878" s="76"/>
      <c r="AS878" s="76"/>
      <c r="AT878" s="76"/>
      <c r="AU878" s="76"/>
      <c r="AV878" s="76"/>
      <c r="AW878" s="76"/>
      <c r="AX878" s="76"/>
      <c r="AY878" s="76"/>
      <c r="AZ878" s="76"/>
      <c r="BA878" s="76"/>
      <c r="BB878" s="76"/>
      <c r="BC878" s="76"/>
      <c r="BD878" s="76"/>
      <c r="BE878" s="76"/>
      <c r="BF878" s="76"/>
      <c r="BG878" s="76"/>
      <c r="BH878" s="76"/>
      <c r="BI878" s="76"/>
      <c r="BJ878" s="76"/>
      <c r="BK878" s="76"/>
      <c r="BL878" s="76"/>
      <c r="BM878" s="76"/>
      <c r="BN878" s="76"/>
      <c r="BO878" s="76"/>
      <c r="BP878" s="76"/>
      <c r="BQ878" s="76"/>
      <c r="BR878" s="76"/>
      <c r="BS878" s="76"/>
      <c r="BT878" s="76"/>
      <c r="BU878" s="76"/>
      <c r="BV878" s="76"/>
      <c r="BW878" s="76"/>
      <c r="BX878" s="76"/>
      <c r="BY878" s="76"/>
      <c r="BZ878" s="76"/>
      <c r="CA878" s="76"/>
      <c r="CB878" s="76"/>
      <c r="CC878" s="76"/>
      <c r="CD878" s="76"/>
      <c r="CE878" s="76"/>
      <c r="CF878" s="76"/>
      <c r="CG878" s="76"/>
      <c r="CH878" s="76"/>
      <c r="CI878" s="76"/>
      <c r="CJ878" s="76"/>
      <c r="CK878" s="76"/>
      <c r="CL878" s="76"/>
      <c r="CN878" s="60"/>
      <c r="CO878" s="76"/>
      <c r="CP878" s="76"/>
      <c r="CQ878" s="76"/>
      <c r="CR878" s="76"/>
      <c r="CS878" s="76"/>
      <c r="CT878" s="76"/>
      <c r="CU878" s="76"/>
      <c r="CV878" s="76"/>
      <c r="CW878" s="76"/>
      <c r="CX878" s="76"/>
      <c r="CY878" s="76"/>
      <c r="CZ878" s="76"/>
      <c r="DA878" s="76"/>
      <c r="DB878" s="76"/>
      <c r="DC878" s="76"/>
      <c r="DD878" s="76"/>
      <c r="DE878" s="76"/>
      <c r="DF878" s="76"/>
      <c r="DG878" s="76"/>
      <c r="DH878" s="76"/>
      <c r="DI878" s="76"/>
      <c r="DJ878" s="76"/>
      <c r="DK878" s="76"/>
      <c r="DL878" s="76"/>
    </row>
    <row r="879" spans="5:116" x14ac:dyDescent="0.4">
      <c r="E879" s="8"/>
      <c r="H879" s="12"/>
      <c r="I879" s="60"/>
      <c r="J879" s="60"/>
      <c r="K879" s="15"/>
      <c r="L879" s="15"/>
      <c r="M879" s="15"/>
      <c r="N879" s="15"/>
      <c r="O879" s="15"/>
      <c r="P879" s="15"/>
      <c r="R879" s="15"/>
      <c r="S879" s="76"/>
      <c r="T879" s="76"/>
      <c r="U879" s="76"/>
      <c r="V879" s="76"/>
      <c r="W879" s="76"/>
      <c r="X879" s="76"/>
      <c r="Y879" s="76"/>
      <c r="Z879" s="76"/>
      <c r="AA879" s="76"/>
      <c r="AB879" s="76"/>
      <c r="AC879" s="76"/>
      <c r="AD879" s="76"/>
      <c r="AE879" s="76"/>
      <c r="AF879" s="76"/>
      <c r="AG879" s="76"/>
      <c r="AH879" s="76"/>
      <c r="AI879" s="76"/>
      <c r="AJ879" s="76"/>
      <c r="AK879" s="76"/>
      <c r="AL879" s="76"/>
      <c r="AM879" s="76"/>
      <c r="AN879" s="76"/>
      <c r="AO879" s="76"/>
      <c r="AP879" s="76"/>
      <c r="AQ879" s="76"/>
      <c r="AR879" s="76"/>
      <c r="AS879" s="76"/>
      <c r="AT879" s="76"/>
      <c r="AU879" s="76"/>
      <c r="AV879" s="76"/>
      <c r="AW879" s="76"/>
      <c r="AX879" s="76"/>
      <c r="AY879" s="76"/>
      <c r="AZ879" s="76"/>
      <c r="BA879" s="76"/>
      <c r="BB879" s="76"/>
      <c r="BC879" s="76"/>
      <c r="BD879" s="76"/>
      <c r="BE879" s="76"/>
      <c r="BF879" s="76"/>
      <c r="BG879" s="76"/>
      <c r="BH879" s="76"/>
      <c r="BI879" s="76"/>
      <c r="BJ879" s="76"/>
      <c r="BK879" s="76"/>
      <c r="BL879" s="76"/>
      <c r="BM879" s="76"/>
      <c r="BN879" s="76"/>
      <c r="BO879" s="76"/>
      <c r="BP879" s="76"/>
      <c r="BQ879" s="76"/>
      <c r="BR879" s="76"/>
      <c r="BS879" s="76"/>
      <c r="BT879" s="76"/>
      <c r="BU879" s="76"/>
      <c r="BV879" s="76"/>
      <c r="BW879" s="76"/>
      <c r="BX879" s="76"/>
      <c r="BY879" s="76"/>
      <c r="BZ879" s="76"/>
      <c r="CA879" s="76"/>
      <c r="CB879" s="76"/>
      <c r="CC879" s="76"/>
      <c r="CD879" s="76"/>
      <c r="CE879" s="76"/>
      <c r="CF879" s="76"/>
      <c r="CG879" s="76"/>
      <c r="CH879" s="76"/>
      <c r="CI879" s="76"/>
      <c r="CJ879" s="76"/>
      <c r="CK879" s="76"/>
      <c r="CL879" s="76"/>
      <c r="CN879" s="60"/>
      <c r="CO879" s="76"/>
      <c r="CP879" s="76"/>
      <c r="CQ879" s="76"/>
      <c r="CR879" s="76"/>
      <c r="CS879" s="76"/>
      <c r="CT879" s="76"/>
      <c r="CU879" s="76"/>
      <c r="CV879" s="76"/>
      <c r="CW879" s="76"/>
      <c r="CX879" s="76"/>
      <c r="CY879" s="76"/>
      <c r="CZ879" s="76"/>
      <c r="DA879" s="76"/>
      <c r="DB879" s="76"/>
      <c r="DC879" s="76"/>
      <c r="DD879" s="76"/>
      <c r="DE879" s="76"/>
      <c r="DF879" s="76"/>
      <c r="DG879" s="76"/>
      <c r="DH879" s="76"/>
      <c r="DI879" s="76"/>
      <c r="DJ879" s="76"/>
      <c r="DK879" s="76"/>
      <c r="DL879" s="76"/>
    </row>
    <row r="880" spans="5:116" x14ac:dyDescent="0.4">
      <c r="E880" s="8"/>
      <c r="H880" s="12"/>
      <c r="I880" s="60"/>
      <c r="J880" s="60"/>
      <c r="K880" s="15"/>
      <c r="L880" s="15"/>
      <c r="M880" s="15"/>
      <c r="N880" s="15"/>
      <c r="O880" s="15"/>
      <c r="P880" s="15"/>
      <c r="R880" s="15"/>
      <c r="S880" s="76"/>
      <c r="T880" s="76"/>
      <c r="U880" s="76"/>
      <c r="V880" s="76"/>
      <c r="W880" s="76"/>
      <c r="X880" s="76"/>
      <c r="Y880" s="76"/>
      <c r="Z880" s="76"/>
      <c r="AA880" s="76"/>
      <c r="AB880" s="76"/>
      <c r="AC880" s="76"/>
      <c r="AD880" s="76"/>
      <c r="AE880" s="76"/>
      <c r="AF880" s="76"/>
      <c r="AG880" s="76"/>
      <c r="AH880" s="76"/>
      <c r="AI880" s="76"/>
      <c r="AJ880" s="76"/>
      <c r="AK880" s="76"/>
      <c r="AL880" s="76"/>
      <c r="AM880" s="76"/>
      <c r="AN880" s="76"/>
      <c r="AO880" s="76"/>
      <c r="AP880" s="76"/>
      <c r="AQ880" s="76"/>
      <c r="AR880" s="76"/>
      <c r="AS880" s="76"/>
      <c r="AT880" s="76"/>
      <c r="AU880" s="76"/>
      <c r="AV880" s="76"/>
      <c r="AW880" s="76"/>
      <c r="AX880" s="76"/>
      <c r="AY880" s="76"/>
      <c r="AZ880" s="76"/>
      <c r="BA880" s="76"/>
      <c r="BB880" s="76"/>
      <c r="BC880" s="76"/>
      <c r="BD880" s="76"/>
      <c r="BE880" s="76"/>
      <c r="BF880" s="76"/>
      <c r="BG880" s="76"/>
      <c r="BH880" s="76"/>
      <c r="BI880" s="76"/>
      <c r="BJ880" s="76"/>
      <c r="BK880" s="76"/>
      <c r="BL880" s="76"/>
      <c r="BM880" s="76"/>
      <c r="BN880" s="76"/>
      <c r="BO880" s="76"/>
      <c r="BP880" s="76"/>
      <c r="BQ880" s="76"/>
      <c r="BR880" s="76"/>
      <c r="BS880" s="76"/>
      <c r="BT880" s="76"/>
      <c r="BU880" s="76"/>
      <c r="BV880" s="76"/>
      <c r="BW880" s="76"/>
      <c r="BX880" s="76"/>
      <c r="BY880" s="76"/>
      <c r="BZ880" s="76"/>
      <c r="CA880" s="76"/>
      <c r="CB880" s="76"/>
      <c r="CC880" s="76"/>
      <c r="CD880" s="76"/>
      <c r="CE880" s="76"/>
      <c r="CF880" s="76"/>
      <c r="CG880" s="76"/>
      <c r="CH880" s="76"/>
      <c r="CI880" s="76"/>
      <c r="CJ880" s="76"/>
      <c r="CK880" s="76"/>
      <c r="CL880" s="76"/>
      <c r="CN880" s="60"/>
      <c r="CO880" s="76"/>
      <c r="CP880" s="76"/>
      <c r="CQ880" s="76"/>
      <c r="CR880" s="76"/>
      <c r="CS880" s="76"/>
      <c r="CT880" s="76"/>
      <c r="CU880" s="76"/>
      <c r="CV880" s="76"/>
      <c r="CW880" s="76"/>
      <c r="CX880" s="76"/>
      <c r="CY880" s="76"/>
      <c r="CZ880" s="76"/>
      <c r="DA880" s="76"/>
      <c r="DB880" s="76"/>
      <c r="DC880" s="76"/>
      <c r="DD880" s="76"/>
      <c r="DE880" s="76"/>
      <c r="DF880" s="76"/>
      <c r="DG880" s="76"/>
      <c r="DH880" s="76"/>
      <c r="DI880" s="76"/>
      <c r="DJ880" s="76"/>
      <c r="DK880" s="76"/>
      <c r="DL880" s="76"/>
    </row>
    <row r="881" spans="5:116" x14ac:dyDescent="0.4">
      <c r="E881" s="8"/>
      <c r="H881" s="12"/>
      <c r="I881" s="60"/>
      <c r="J881" s="60"/>
      <c r="K881" s="15"/>
      <c r="L881" s="15"/>
      <c r="M881" s="15"/>
      <c r="N881" s="15"/>
      <c r="O881" s="15"/>
      <c r="P881" s="15"/>
      <c r="R881" s="15"/>
      <c r="S881" s="76"/>
      <c r="T881" s="76"/>
      <c r="U881" s="76"/>
      <c r="V881" s="76"/>
      <c r="W881" s="76"/>
      <c r="X881" s="76"/>
      <c r="Y881" s="76"/>
      <c r="Z881" s="76"/>
      <c r="AA881" s="76"/>
      <c r="AB881" s="76"/>
      <c r="AC881" s="76"/>
      <c r="AD881" s="76"/>
      <c r="AE881" s="76"/>
      <c r="AF881" s="76"/>
      <c r="AG881" s="76"/>
      <c r="AH881" s="76"/>
      <c r="AI881" s="76"/>
      <c r="AJ881" s="76"/>
      <c r="AK881" s="76"/>
      <c r="AL881" s="76"/>
      <c r="AM881" s="76"/>
      <c r="AN881" s="76"/>
      <c r="AO881" s="76"/>
      <c r="AP881" s="76"/>
      <c r="AQ881" s="76"/>
      <c r="AR881" s="76"/>
      <c r="AS881" s="76"/>
      <c r="AT881" s="76"/>
      <c r="AU881" s="76"/>
      <c r="AV881" s="76"/>
      <c r="AW881" s="76"/>
      <c r="AX881" s="76"/>
      <c r="AY881" s="76"/>
      <c r="AZ881" s="76"/>
      <c r="BA881" s="76"/>
      <c r="BB881" s="76"/>
      <c r="BC881" s="76"/>
      <c r="BD881" s="76"/>
      <c r="BE881" s="76"/>
      <c r="BF881" s="76"/>
      <c r="BG881" s="76"/>
      <c r="BH881" s="76"/>
      <c r="BI881" s="76"/>
      <c r="BJ881" s="76"/>
      <c r="BK881" s="76"/>
      <c r="BL881" s="76"/>
      <c r="BM881" s="76"/>
      <c r="BN881" s="76"/>
      <c r="BO881" s="76"/>
      <c r="BP881" s="76"/>
      <c r="BQ881" s="76"/>
      <c r="BR881" s="76"/>
      <c r="BS881" s="76"/>
      <c r="BT881" s="76"/>
      <c r="BU881" s="76"/>
      <c r="BV881" s="76"/>
      <c r="BW881" s="76"/>
      <c r="BX881" s="76"/>
      <c r="BY881" s="76"/>
      <c r="BZ881" s="76"/>
      <c r="CA881" s="76"/>
      <c r="CB881" s="76"/>
      <c r="CC881" s="76"/>
      <c r="CD881" s="76"/>
      <c r="CE881" s="76"/>
      <c r="CF881" s="76"/>
      <c r="CG881" s="76"/>
      <c r="CH881" s="76"/>
      <c r="CI881" s="76"/>
      <c r="CJ881" s="76"/>
      <c r="CK881" s="76"/>
      <c r="CL881" s="76"/>
      <c r="CN881" s="60"/>
      <c r="CO881" s="76"/>
      <c r="CP881" s="76"/>
      <c r="CQ881" s="76"/>
      <c r="CR881" s="76"/>
      <c r="CS881" s="76"/>
      <c r="CT881" s="76"/>
      <c r="CU881" s="76"/>
      <c r="CV881" s="76"/>
      <c r="CW881" s="76"/>
      <c r="CX881" s="76"/>
      <c r="CY881" s="76"/>
      <c r="CZ881" s="76"/>
      <c r="DA881" s="76"/>
      <c r="DB881" s="76"/>
      <c r="DC881" s="76"/>
      <c r="DD881" s="76"/>
      <c r="DE881" s="76"/>
      <c r="DF881" s="76"/>
      <c r="DG881" s="76"/>
      <c r="DH881" s="76"/>
      <c r="DI881" s="76"/>
      <c r="DJ881" s="76"/>
      <c r="DK881" s="76"/>
      <c r="DL881" s="76"/>
    </row>
    <row r="882" spans="5:116" x14ac:dyDescent="0.4">
      <c r="E882" s="8"/>
      <c r="H882" s="12"/>
      <c r="I882" s="60"/>
      <c r="J882" s="60"/>
      <c r="K882" s="15"/>
      <c r="L882" s="15"/>
      <c r="M882" s="15"/>
      <c r="N882" s="15"/>
      <c r="O882" s="15"/>
      <c r="P882" s="15"/>
      <c r="R882" s="15"/>
      <c r="S882" s="76"/>
      <c r="T882" s="76"/>
      <c r="U882" s="76"/>
      <c r="V882" s="76"/>
      <c r="W882" s="76"/>
      <c r="X882" s="76"/>
      <c r="Y882" s="76"/>
      <c r="Z882" s="76"/>
      <c r="AA882" s="76"/>
      <c r="AB882" s="76"/>
      <c r="AC882" s="76"/>
      <c r="AD882" s="76"/>
      <c r="AE882" s="76"/>
      <c r="AF882" s="76"/>
      <c r="AG882" s="76"/>
      <c r="AH882" s="76"/>
      <c r="AI882" s="76"/>
      <c r="AJ882" s="76"/>
      <c r="AK882" s="76"/>
      <c r="AL882" s="76"/>
      <c r="AM882" s="76"/>
      <c r="AN882" s="76"/>
      <c r="AO882" s="76"/>
      <c r="AP882" s="76"/>
      <c r="AQ882" s="76"/>
      <c r="AR882" s="76"/>
      <c r="AS882" s="76"/>
      <c r="AT882" s="76"/>
      <c r="AU882" s="76"/>
      <c r="AV882" s="76"/>
      <c r="AW882" s="76"/>
      <c r="AX882" s="76"/>
      <c r="AY882" s="76"/>
      <c r="AZ882" s="76"/>
      <c r="BA882" s="76"/>
      <c r="BB882" s="76"/>
      <c r="BC882" s="76"/>
      <c r="BD882" s="76"/>
      <c r="BE882" s="76"/>
      <c r="BF882" s="76"/>
      <c r="BG882" s="76"/>
      <c r="BH882" s="76"/>
      <c r="BI882" s="76"/>
      <c r="BJ882" s="76"/>
      <c r="BK882" s="76"/>
      <c r="BL882" s="76"/>
      <c r="BM882" s="76"/>
      <c r="BN882" s="76"/>
      <c r="BO882" s="76"/>
      <c r="BP882" s="76"/>
      <c r="BQ882" s="76"/>
      <c r="BR882" s="76"/>
      <c r="BS882" s="76"/>
      <c r="BT882" s="76"/>
      <c r="BU882" s="76"/>
      <c r="BV882" s="76"/>
      <c r="BW882" s="76"/>
      <c r="BX882" s="76"/>
      <c r="BY882" s="76"/>
      <c r="BZ882" s="76"/>
      <c r="CA882" s="76"/>
      <c r="CB882" s="76"/>
      <c r="CC882" s="76"/>
      <c r="CD882" s="76"/>
      <c r="CE882" s="76"/>
      <c r="CF882" s="76"/>
      <c r="CG882" s="76"/>
      <c r="CH882" s="76"/>
      <c r="CI882" s="76"/>
      <c r="CJ882" s="76"/>
      <c r="CK882" s="76"/>
      <c r="CL882" s="76"/>
      <c r="CN882" s="60"/>
      <c r="CO882" s="76"/>
      <c r="CP882" s="76"/>
      <c r="CQ882" s="76"/>
      <c r="CR882" s="76"/>
      <c r="CS882" s="76"/>
      <c r="CT882" s="76"/>
      <c r="CU882" s="76"/>
      <c r="CV882" s="76"/>
      <c r="CW882" s="76"/>
      <c r="CX882" s="76"/>
      <c r="CY882" s="76"/>
      <c r="CZ882" s="76"/>
      <c r="DA882" s="76"/>
      <c r="DB882" s="76"/>
      <c r="DC882" s="76"/>
      <c r="DD882" s="76"/>
      <c r="DE882" s="76"/>
      <c r="DF882" s="76"/>
      <c r="DG882" s="76"/>
      <c r="DH882" s="76"/>
      <c r="DI882" s="76"/>
      <c r="DJ882" s="76"/>
      <c r="DK882" s="76"/>
      <c r="DL882" s="76"/>
    </row>
    <row r="883" spans="5:116" x14ac:dyDescent="0.4">
      <c r="E883" s="8"/>
      <c r="H883" s="12"/>
      <c r="I883" s="60"/>
      <c r="J883" s="60"/>
      <c r="K883" s="15"/>
      <c r="L883" s="15"/>
      <c r="M883" s="15"/>
      <c r="N883" s="15"/>
      <c r="O883" s="15"/>
      <c r="P883" s="15"/>
      <c r="R883" s="15"/>
      <c r="S883" s="76"/>
      <c r="T883" s="76"/>
      <c r="U883" s="76"/>
      <c r="V883" s="76"/>
      <c r="W883" s="76"/>
      <c r="X883" s="76"/>
      <c r="Y883" s="76"/>
      <c r="Z883" s="76"/>
      <c r="AA883" s="76"/>
      <c r="AB883" s="76"/>
      <c r="AC883" s="76"/>
      <c r="AD883" s="76"/>
      <c r="AE883" s="76"/>
      <c r="AF883" s="76"/>
      <c r="AG883" s="76"/>
      <c r="AH883" s="76"/>
      <c r="AI883" s="76"/>
      <c r="AJ883" s="76"/>
      <c r="AK883" s="76"/>
      <c r="AL883" s="76"/>
      <c r="AM883" s="76"/>
      <c r="AN883" s="76"/>
      <c r="AO883" s="76"/>
      <c r="AP883" s="76"/>
      <c r="AQ883" s="76"/>
      <c r="AR883" s="76"/>
      <c r="AS883" s="76"/>
      <c r="AT883" s="76"/>
      <c r="AU883" s="76"/>
      <c r="AV883" s="76"/>
      <c r="AW883" s="76"/>
      <c r="AX883" s="76"/>
      <c r="AY883" s="76"/>
      <c r="AZ883" s="76"/>
      <c r="BA883" s="76"/>
      <c r="BB883" s="76"/>
      <c r="BC883" s="76"/>
      <c r="BD883" s="76"/>
      <c r="BE883" s="76"/>
      <c r="BF883" s="76"/>
      <c r="BG883" s="76"/>
      <c r="BH883" s="76"/>
      <c r="BI883" s="76"/>
      <c r="BJ883" s="76"/>
      <c r="BK883" s="76"/>
      <c r="BL883" s="76"/>
      <c r="BM883" s="76"/>
      <c r="BN883" s="76"/>
      <c r="BO883" s="76"/>
      <c r="BP883" s="76"/>
      <c r="BQ883" s="76"/>
      <c r="BR883" s="76"/>
      <c r="BS883" s="76"/>
      <c r="BT883" s="76"/>
      <c r="BU883" s="76"/>
      <c r="BV883" s="76"/>
      <c r="BW883" s="76"/>
      <c r="BX883" s="76"/>
      <c r="BY883" s="76"/>
      <c r="BZ883" s="76"/>
      <c r="CA883" s="76"/>
      <c r="CB883" s="76"/>
      <c r="CC883" s="76"/>
      <c r="CD883" s="76"/>
      <c r="CE883" s="76"/>
      <c r="CF883" s="76"/>
      <c r="CG883" s="76"/>
      <c r="CH883" s="76"/>
      <c r="CI883" s="76"/>
      <c r="CJ883" s="76"/>
      <c r="CK883" s="76"/>
      <c r="CL883" s="76"/>
      <c r="CN883" s="60"/>
      <c r="CO883" s="76"/>
      <c r="CP883" s="76"/>
      <c r="CQ883" s="76"/>
      <c r="CR883" s="76"/>
      <c r="CS883" s="76"/>
      <c r="CT883" s="76"/>
      <c r="CU883" s="76"/>
      <c r="CV883" s="76"/>
      <c r="CW883" s="76"/>
      <c r="CX883" s="76"/>
      <c r="CY883" s="76"/>
      <c r="CZ883" s="76"/>
      <c r="DA883" s="76"/>
      <c r="DB883" s="76"/>
      <c r="DC883" s="76"/>
      <c r="DD883" s="76"/>
      <c r="DE883" s="76"/>
      <c r="DF883" s="76"/>
      <c r="DG883" s="76"/>
      <c r="DH883" s="76"/>
      <c r="DI883" s="76"/>
      <c r="DJ883" s="76"/>
      <c r="DK883" s="76"/>
      <c r="DL883" s="76"/>
    </row>
    <row r="884" spans="5:116" x14ac:dyDescent="0.4">
      <c r="E884" s="8"/>
      <c r="H884" s="12"/>
      <c r="I884" s="60"/>
      <c r="J884" s="60"/>
      <c r="K884" s="15"/>
      <c r="L884" s="15"/>
      <c r="M884" s="15"/>
      <c r="N884" s="15"/>
      <c r="O884" s="15"/>
      <c r="P884" s="15"/>
      <c r="R884" s="15"/>
      <c r="S884" s="76"/>
      <c r="T884" s="76"/>
      <c r="U884" s="76"/>
      <c r="V884" s="76"/>
      <c r="W884" s="76"/>
      <c r="X884" s="76"/>
      <c r="Y884" s="76"/>
      <c r="Z884" s="76"/>
      <c r="AA884" s="76"/>
      <c r="AB884" s="76"/>
      <c r="AC884" s="76"/>
      <c r="AD884" s="76"/>
      <c r="AE884" s="76"/>
      <c r="AF884" s="76"/>
      <c r="AG884" s="76"/>
      <c r="AH884" s="76"/>
      <c r="AI884" s="76"/>
      <c r="AJ884" s="76"/>
      <c r="AK884" s="76"/>
      <c r="AL884" s="76"/>
      <c r="AM884" s="76"/>
      <c r="AN884" s="76"/>
      <c r="AO884" s="76"/>
      <c r="AP884" s="76"/>
      <c r="AQ884" s="76"/>
      <c r="AR884" s="76"/>
      <c r="AS884" s="76"/>
      <c r="AT884" s="76"/>
      <c r="AU884" s="76"/>
      <c r="AV884" s="76"/>
      <c r="AW884" s="76"/>
      <c r="AX884" s="76"/>
      <c r="AY884" s="76"/>
      <c r="AZ884" s="76"/>
      <c r="BA884" s="76"/>
      <c r="BB884" s="76"/>
      <c r="BC884" s="76"/>
      <c r="BD884" s="76"/>
      <c r="BE884" s="76"/>
      <c r="BF884" s="76"/>
      <c r="BG884" s="76"/>
      <c r="BH884" s="76"/>
      <c r="BI884" s="76"/>
      <c r="BJ884" s="76"/>
      <c r="BK884" s="76"/>
      <c r="BL884" s="76"/>
      <c r="BM884" s="76"/>
      <c r="BN884" s="76"/>
      <c r="BO884" s="76"/>
      <c r="BP884" s="76"/>
      <c r="BQ884" s="76"/>
      <c r="BR884" s="76"/>
      <c r="BS884" s="76"/>
      <c r="BT884" s="76"/>
      <c r="BU884" s="76"/>
      <c r="BV884" s="76"/>
      <c r="BW884" s="76"/>
      <c r="BX884" s="76"/>
      <c r="BY884" s="76"/>
      <c r="BZ884" s="76"/>
      <c r="CA884" s="76"/>
      <c r="CB884" s="76"/>
      <c r="CC884" s="76"/>
      <c r="CD884" s="76"/>
      <c r="CE884" s="76"/>
      <c r="CF884" s="76"/>
      <c r="CG884" s="76"/>
      <c r="CH884" s="76"/>
      <c r="CI884" s="76"/>
      <c r="CJ884" s="76"/>
      <c r="CK884" s="76"/>
      <c r="CL884" s="76"/>
      <c r="CN884" s="60"/>
      <c r="CO884" s="76"/>
      <c r="CP884" s="76"/>
      <c r="CQ884" s="76"/>
      <c r="CR884" s="76"/>
      <c r="CS884" s="76"/>
      <c r="CT884" s="76"/>
      <c r="CU884" s="76"/>
      <c r="CV884" s="76"/>
      <c r="CW884" s="76"/>
      <c r="CX884" s="76"/>
      <c r="CY884" s="76"/>
      <c r="CZ884" s="76"/>
      <c r="DA884" s="76"/>
      <c r="DB884" s="76"/>
      <c r="DC884" s="76"/>
      <c r="DD884" s="76"/>
      <c r="DE884" s="76"/>
      <c r="DF884" s="76"/>
      <c r="DG884" s="76"/>
      <c r="DH884" s="76"/>
      <c r="DI884" s="76"/>
      <c r="DJ884" s="76"/>
      <c r="DK884" s="76"/>
      <c r="DL884" s="76"/>
    </row>
    <row r="885" spans="5:116" x14ac:dyDescent="0.4">
      <c r="E885" s="8"/>
      <c r="H885" s="12"/>
      <c r="I885" s="60"/>
      <c r="J885" s="60"/>
      <c r="K885" s="15"/>
      <c r="L885" s="15"/>
      <c r="M885" s="15"/>
      <c r="N885" s="15"/>
      <c r="O885" s="15"/>
      <c r="P885" s="15"/>
      <c r="R885" s="15"/>
      <c r="S885" s="76"/>
      <c r="T885" s="76"/>
      <c r="U885" s="76"/>
      <c r="V885" s="76"/>
      <c r="W885" s="76"/>
      <c r="X885" s="76"/>
      <c r="Y885" s="76"/>
      <c r="Z885" s="76"/>
      <c r="AA885" s="76"/>
      <c r="AB885" s="76"/>
      <c r="AC885" s="76"/>
      <c r="AD885" s="76"/>
      <c r="AE885" s="76"/>
      <c r="AF885" s="76"/>
      <c r="AG885" s="76"/>
      <c r="AH885" s="76"/>
      <c r="AI885" s="76"/>
      <c r="AJ885" s="76"/>
      <c r="AK885" s="76"/>
      <c r="AL885" s="76"/>
      <c r="AM885" s="76"/>
      <c r="AN885" s="76"/>
      <c r="AO885" s="76"/>
      <c r="AP885" s="76"/>
      <c r="AQ885" s="76"/>
      <c r="AR885" s="76"/>
      <c r="AS885" s="76"/>
      <c r="AT885" s="76"/>
      <c r="AU885" s="76"/>
      <c r="AV885" s="76"/>
      <c r="AW885" s="76"/>
      <c r="AX885" s="76"/>
      <c r="AY885" s="76"/>
      <c r="AZ885" s="76"/>
      <c r="BA885" s="76"/>
      <c r="BB885" s="76"/>
      <c r="BC885" s="76"/>
      <c r="BD885" s="76"/>
      <c r="BE885" s="76"/>
      <c r="BF885" s="76"/>
      <c r="BG885" s="76"/>
      <c r="BH885" s="76"/>
      <c r="BI885" s="76"/>
      <c r="BJ885" s="76"/>
      <c r="BK885" s="76"/>
      <c r="BL885" s="76"/>
      <c r="BM885" s="76"/>
      <c r="BN885" s="76"/>
      <c r="BO885" s="76"/>
      <c r="BP885" s="76"/>
      <c r="BQ885" s="76"/>
      <c r="BR885" s="76"/>
      <c r="BS885" s="76"/>
      <c r="BT885" s="76"/>
      <c r="BU885" s="76"/>
      <c r="BV885" s="76"/>
      <c r="BW885" s="76"/>
      <c r="BX885" s="76"/>
      <c r="BY885" s="76"/>
      <c r="BZ885" s="76"/>
      <c r="CA885" s="76"/>
      <c r="CB885" s="76"/>
      <c r="CC885" s="76"/>
      <c r="CD885" s="76"/>
      <c r="CE885" s="76"/>
      <c r="CF885" s="76"/>
      <c r="CG885" s="76"/>
      <c r="CH885" s="76"/>
      <c r="CI885" s="76"/>
      <c r="CJ885" s="76"/>
      <c r="CK885" s="76"/>
      <c r="CL885" s="76"/>
      <c r="CN885" s="60"/>
      <c r="CO885" s="76"/>
      <c r="CP885" s="76"/>
      <c r="CQ885" s="76"/>
      <c r="CR885" s="76"/>
      <c r="CS885" s="76"/>
      <c r="CT885" s="76"/>
      <c r="CU885" s="76"/>
      <c r="CV885" s="76"/>
      <c r="CW885" s="76"/>
      <c r="CX885" s="76"/>
      <c r="CY885" s="76"/>
      <c r="CZ885" s="76"/>
      <c r="DA885" s="76"/>
      <c r="DB885" s="76"/>
      <c r="DC885" s="76"/>
      <c r="DD885" s="76"/>
      <c r="DE885" s="76"/>
      <c r="DF885" s="76"/>
      <c r="DG885" s="76"/>
      <c r="DH885" s="76"/>
      <c r="DI885" s="76"/>
      <c r="DJ885" s="76"/>
      <c r="DK885" s="76"/>
      <c r="DL885" s="76"/>
    </row>
    <row r="886" spans="5:116" x14ac:dyDescent="0.4">
      <c r="E886" s="8"/>
      <c r="H886" s="12"/>
      <c r="I886" s="60"/>
      <c r="J886" s="60"/>
      <c r="K886" s="15"/>
      <c r="L886" s="15"/>
      <c r="M886" s="15"/>
      <c r="N886" s="15"/>
      <c r="O886" s="15"/>
      <c r="P886" s="15"/>
      <c r="R886" s="15"/>
      <c r="S886" s="76"/>
      <c r="T886" s="76"/>
      <c r="U886" s="76"/>
      <c r="V886" s="76"/>
      <c r="W886" s="76"/>
      <c r="X886" s="76"/>
      <c r="Y886" s="76"/>
      <c r="Z886" s="76"/>
      <c r="AA886" s="76"/>
      <c r="AB886" s="76"/>
      <c r="AC886" s="76"/>
      <c r="AD886" s="76"/>
      <c r="AE886" s="76"/>
      <c r="AF886" s="76"/>
      <c r="AG886" s="76"/>
      <c r="AH886" s="76"/>
      <c r="AI886" s="76"/>
      <c r="AJ886" s="76"/>
      <c r="AK886" s="76"/>
      <c r="AL886" s="76"/>
      <c r="AM886" s="76"/>
      <c r="AN886" s="76"/>
      <c r="AO886" s="76"/>
      <c r="AP886" s="76"/>
      <c r="AQ886" s="76"/>
      <c r="AR886" s="76"/>
      <c r="AS886" s="76"/>
      <c r="AT886" s="76"/>
      <c r="AU886" s="76"/>
      <c r="AV886" s="76"/>
      <c r="AW886" s="76"/>
      <c r="AX886" s="76"/>
      <c r="AY886" s="76"/>
      <c r="AZ886" s="76"/>
      <c r="BA886" s="76"/>
      <c r="BB886" s="76"/>
      <c r="BC886" s="76"/>
      <c r="BD886" s="76"/>
      <c r="BE886" s="76"/>
      <c r="BF886" s="76"/>
      <c r="BG886" s="76"/>
      <c r="BH886" s="76"/>
      <c r="BI886" s="76"/>
      <c r="BJ886" s="76"/>
      <c r="BK886" s="76"/>
      <c r="BL886" s="76"/>
      <c r="BM886" s="76"/>
      <c r="BN886" s="76"/>
      <c r="BO886" s="76"/>
      <c r="BP886" s="76"/>
      <c r="BQ886" s="76"/>
      <c r="BR886" s="76"/>
      <c r="BS886" s="76"/>
      <c r="BT886" s="76"/>
      <c r="BU886" s="76"/>
      <c r="BV886" s="76"/>
      <c r="BW886" s="76"/>
      <c r="BX886" s="76"/>
      <c r="BY886" s="76"/>
      <c r="BZ886" s="76"/>
      <c r="CA886" s="76"/>
      <c r="CB886" s="76"/>
      <c r="CC886" s="76"/>
      <c r="CD886" s="76"/>
      <c r="CE886" s="76"/>
      <c r="CF886" s="76"/>
      <c r="CG886" s="76"/>
      <c r="CH886" s="76"/>
      <c r="CI886" s="76"/>
      <c r="CJ886" s="76"/>
      <c r="CK886" s="76"/>
      <c r="CL886" s="76"/>
      <c r="CN886" s="60"/>
      <c r="CO886" s="76"/>
      <c r="CP886" s="76"/>
      <c r="CQ886" s="76"/>
      <c r="CR886" s="76"/>
      <c r="CS886" s="76"/>
      <c r="CT886" s="76"/>
      <c r="CU886" s="76"/>
      <c r="CV886" s="76"/>
      <c r="CW886" s="76"/>
      <c r="CX886" s="76"/>
      <c r="CY886" s="76"/>
      <c r="CZ886" s="76"/>
      <c r="DA886" s="76"/>
      <c r="DB886" s="76"/>
      <c r="DC886" s="76"/>
      <c r="DD886" s="76"/>
      <c r="DE886" s="76"/>
      <c r="DF886" s="76"/>
      <c r="DG886" s="76"/>
      <c r="DH886" s="76"/>
      <c r="DI886" s="76"/>
      <c r="DJ886" s="76"/>
      <c r="DK886" s="76"/>
      <c r="DL886" s="76"/>
    </row>
    <row r="887" spans="5:116" x14ac:dyDescent="0.4">
      <c r="E887" s="8"/>
      <c r="H887" s="12"/>
      <c r="I887" s="60"/>
      <c r="J887" s="60"/>
      <c r="K887" s="15"/>
      <c r="L887" s="15"/>
      <c r="M887" s="15"/>
      <c r="N887" s="15"/>
      <c r="O887" s="15"/>
      <c r="P887" s="15"/>
      <c r="R887" s="15"/>
      <c r="S887" s="76"/>
      <c r="T887" s="76"/>
      <c r="U887" s="76"/>
      <c r="V887" s="76"/>
      <c r="W887" s="76"/>
      <c r="X887" s="76"/>
      <c r="Y887" s="76"/>
      <c r="Z887" s="76"/>
      <c r="AA887" s="76"/>
      <c r="AB887" s="76"/>
      <c r="AC887" s="76"/>
      <c r="AD887" s="76"/>
      <c r="AE887" s="76"/>
      <c r="AF887" s="76"/>
      <c r="AG887" s="76"/>
      <c r="AH887" s="76"/>
      <c r="AI887" s="76"/>
      <c r="AJ887" s="76"/>
      <c r="AK887" s="76"/>
      <c r="AL887" s="76"/>
      <c r="AM887" s="76"/>
      <c r="AN887" s="76"/>
      <c r="AO887" s="76"/>
      <c r="AP887" s="76"/>
      <c r="AQ887" s="76"/>
      <c r="AR887" s="76"/>
      <c r="AS887" s="76"/>
      <c r="AT887" s="76"/>
      <c r="AU887" s="76"/>
      <c r="AV887" s="76"/>
      <c r="AW887" s="76"/>
      <c r="AX887" s="76"/>
      <c r="AY887" s="76"/>
      <c r="AZ887" s="76"/>
      <c r="BA887" s="76"/>
      <c r="BB887" s="76"/>
      <c r="BC887" s="76"/>
      <c r="BD887" s="76"/>
      <c r="BE887" s="76"/>
      <c r="BF887" s="76"/>
      <c r="BG887" s="76"/>
      <c r="BH887" s="76"/>
      <c r="BI887" s="76"/>
      <c r="BJ887" s="76"/>
      <c r="BK887" s="76"/>
      <c r="BL887" s="76"/>
      <c r="BM887" s="76"/>
      <c r="BN887" s="76"/>
      <c r="BO887" s="76"/>
      <c r="BP887" s="76"/>
      <c r="BQ887" s="76"/>
      <c r="BR887" s="76"/>
      <c r="BS887" s="76"/>
      <c r="BT887" s="76"/>
      <c r="BU887" s="76"/>
      <c r="BV887" s="76"/>
      <c r="BW887" s="76"/>
      <c r="BX887" s="76"/>
      <c r="BY887" s="76"/>
      <c r="BZ887" s="76"/>
      <c r="CA887" s="76"/>
      <c r="CB887" s="76"/>
      <c r="CC887" s="76"/>
      <c r="CD887" s="76"/>
      <c r="CE887" s="76"/>
      <c r="CF887" s="76"/>
      <c r="CG887" s="76"/>
      <c r="CH887" s="76"/>
      <c r="CI887" s="76"/>
      <c r="CJ887" s="76"/>
      <c r="CK887" s="76"/>
      <c r="CL887" s="76"/>
      <c r="CN887" s="60"/>
      <c r="CO887" s="76"/>
      <c r="CP887" s="76"/>
      <c r="CQ887" s="76"/>
      <c r="CR887" s="76"/>
      <c r="CS887" s="76"/>
      <c r="CT887" s="76"/>
      <c r="CU887" s="76"/>
      <c r="CV887" s="76"/>
      <c r="CW887" s="76"/>
      <c r="CX887" s="76"/>
      <c r="CY887" s="76"/>
      <c r="CZ887" s="76"/>
      <c r="DA887" s="76"/>
      <c r="DB887" s="76"/>
      <c r="DC887" s="76"/>
      <c r="DD887" s="76"/>
      <c r="DE887" s="76"/>
      <c r="DF887" s="76"/>
      <c r="DG887" s="76"/>
      <c r="DH887" s="76"/>
      <c r="DI887" s="76"/>
      <c r="DJ887" s="76"/>
      <c r="DK887" s="76"/>
      <c r="DL887" s="76"/>
    </row>
    <row r="888" spans="5:116" x14ac:dyDescent="0.4">
      <c r="E888" s="8"/>
      <c r="H888" s="12"/>
      <c r="I888" s="60"/>
      <c r="J888" s="60"/>
      <c r="K888" s="15"/>
      <c r="L888" s="15"/>
      <c r="M888" s="15"/>
      <c r="N888" s="15"/>
      <c r="O888" s="15"/>
      <c r="P888" s="15"/>
      <c r="R888" s="15"/>
      <c r="S888" s="76"/>
      <c r="T888" s="76"/>
      <c r="U888" s="76"/>
      <c r="V888" s="76"/>
      <c r="W888" s="76"/>
      <c r="X888" s="76"/>
      <c r="Y888" s="76"/>
      <c r="Z888" s="76"/>
      <c r="AA888" s="76"/>
      <c r="AB888" s="76"/>
      <c r="AC888" s="76"/>
      <c r="AD888" s="76"/>
      <c r="AE888" s="76"/>
      <c r="AF888" s="76"/>
      <c r="AG888" s="76"/>
      <c r="AH888" s="76"/>
      <c r="AI888" s="76"/>
      <c r="AJ888" s="76"/>
      <c r="AK888" s="76"/>
      <c r="AL888" s="76"/>
      <c r="AM888" s="76"/>
      <c r="AN888" s="76"/>
      <c r="AO888" s="76"/>
      <c r="AP888" s="76"/>
      <c r="AQ888" s="76"/>
      <c r="AR888" s="76"/>
      <c r="AS888" s="76"/>
      <c r="AT888" s="76"/>
      <c r="AU888" s="76"/>
      <c r="AV888" s="76"/>
      <c r="AW888" s="76"/>
      <c r="AX888" s="76"/>
      <c r="AY888" s="76"/>
      <c r="AZ888" s="76"/>
      <c r="BA888" s="76"/>
      <c r="BB888" s="76"/>
      <c r="BC888" s="76"/>
      <c r="BD888" s="76"/>
      <c r="BE888" s="76"/>
      <c r="BF888" s="76"/>
      <c r="BG888" s="76"/>
      <c r="BH888" s="76"/>
      <c r="BI888" s="76"/>
      <c r="BJ888" s="76"/>
      <c r="BK888" s="76"/>
      <c r="BL888" s="76"/>
      <c r="BM888" s="76"/>
      <c r="BN888" s="76"/>
      <c r="BO888" s="76"/>
      <c r="BP888" s="76"/>
      <c r="BQ888" s="76"/>
      <c r="BR888" s="76"/>
      <c r="BS888" s="76"/>
      <c r="BT888" s="76"/>
      <c r="BU888" s="76"/>
      <c r="BV888" s="76"/>
      <c r="BW888" s="76"/>
      <c r="BX888" s="76"/>
      <c r="BY888" s="76"/>
      <c r="BZ888" s="76"/>
      <c r="CA888" s="76"/>
      <c r="CB888" s="76"/>
      <c r="CC888" s="76"/>
      <c r="CD888" s="76"/>
      <c r="CE888" s="76"/>
      <c r="CF888" s="76"/>
      <c r="CG888" s="76"/>
      <c r="CH888" s="76"/>
      <c r="CI888" s="76"/>
      <c r="CJ888" s="76"/>
      <c r="CK888" s="76"/>
      <c r="CL888" s="76"/>
      <c r="CN888" s="60"/>
      <c r="CO888" s="76"/>
      <c r="CP888" s="76"/>
      <c r="CQ888" s="76"/>
      <c r="CR888" s="76"/>
      <c r="CS888" s="76"/>
      <c r="CT888" s="76"/>
      <c r="CU888" s="76"/>
      <c r="CV888" s="76"/>
      <c r="CW888" s="76"/>
      <c r="CX888" s="76"/>
      <c r="CY888" s="76"/>
      <c r="CZ888" s="76"/>
      <c r="DA888" s="76"/>
      <c r="DB888" s="76"/>
      <c r="DC888" s="76"/>
      <c r="DD888" s="76"/>
      <c r="DE888" s="76"/>
      <c r="DF888" s="76"/>
      <c r="DG888" s="76"/>
      <c r="DH888" s="76"/>
      <c r="DI888" s="76"/>
      <c r="DJ888" s="76"/>
      <c r="DK888" s="76"/>
      <c r="DL888" s="76"/>
    </row>
    <row r="889" spans="5:116" x14ac:dyDescent="0.4">
      <c r="E889" s="8"/>
      <c r="H889" s="12"/>
      <c r="I889" s="60"/>
      <c r="J889" s="60"/>
      <c r="K889" s="15"/>
      <c r="L889" s="15"/>
      <c r="M889" s="15"/>
      <c r="N889" s="15"/>
      <c r="O889" s="15"/>
      <c r="P889" s="15"/>
      <c r="R889" s="15"/>
      <c r="S889" s="76"/>
      <c r="T889" s="76"/>
      <c r="U889" s="76"/>
      <c r="V889" s="76"/>
      <c r="W889" s="76"/>
      <c r="X889" s="76"/>
      <c r="Y889" s="76"/>
      <c r="Z889" s="76"/>
      <c r="AA889" s="76"/>
      <c r="AB889" s="76"/>
      <c r="AC889" s="76"/>
      <c r="AD889" s="76"/>
      <c r="AE889" s="76"/>
      <c r="AF889" s="76"/>
      <c r="AG889" s="76"/>
      <c r="AH889" s="76"/>
      <c r="AI889" s="76"/>
      <c r="AJ889" s="76"/>
      <c r="AK889" s="76"/>
      <c r="AL889" s="76"/>
      <c r="AM889" s="76"/>
      <c r="AN889" s="76"/>
      <c r="AO889" s="76"/>
      <c r="AP889" s="76"/>
      <c r="AQ889" s="76"/>
      <c r="AR889" s="76"/>
      <c r="AS889" s="76"/>
      <c r="AT889" s="76"/>
      <c r="AU889" s="76"/>
      <c r="AV889" s="76"/>
      <c r="AW889" s="76"/>
      <c r="AX889" s="76"/>
      <c r="AY889" s="76"/>
      <c r="AZ889" s="76"/>
      <c r="BA889" s="76"/>
      <c r="BB889" s="76"/>
      <c r="BC889" s="76"/>
      <c r="BD889" s="76"/>
      <c r="BE889" s="76"/>
      <c r="BF889" s="76"/>
      <c r="BG889" s="76"/>
      <c r="BH889" s="76"/>
      <c r="BI889" s="76"/>
      <c r="BJ889" s="76"/>
      <c r="BK889" s="76"/>
      <c r="BL889" s="76"/>
      <c r="BM889" s="76"/>
      <c r="BN889" s="76"/>
      <c r="BO889" s="76"/>
      <c r="BP889" s="76"/>
      <c r="BQ889" s="76"/>
      <c r="BR889" s="76"/>
      <c r="BS889" s="76"/>
      <c r="BT889" s="76"/>
      <c r="BU889" s="76"/>
      <c r="BV889" s="76"/>
      <c r="BW889" s="76"/>
      <c r="BX889" s="76"/>
      <c r="BY889" s="76"/>
      <c r="BZ889" s="76"/>
      <c r="CA889" s="76"/>
      <c r="CB889" s="76"/>
      <c r="CC889" s="76"/>
      <c r="CD889" s="76"/>
      <c r="CE889" s="76"/>
      <c r="CF889" s="76"/>
      <c r="CG889" s="76"/>
      <c r="CH889" s="76"/>
      <c r="CI889" s="76"/>
      <c r="CJ889" s="76"/>
      <c r="CK889" s="76"/>
      <c r="CL889" s="76"/>
      <c r="CN889" s="60"/>
      <c r="CO889" s="76"/>
      <c r="CP889" s="76"/>
      <c r="CQ889" s="76"/>
      <c r="CR889" s="76"/>
      <c r="CS889" s="76"/>
      <c r="CT889" s="76"/>
      <c r="CU889" s="76"/>
      <c r="CV889" s="76"/>
      <c r="CW889" s="76"/>
      <c r="CX889" s="76"/>
      <c r="CY889" s="76"/>
      <c r="CZ889" s="76"/>
      <c r="DA889" s="76"/>
      <c r="DB889" s="76"/>
      <c r="DC889" s="76"/>
      <c r="DD889" s="76"/>
      <c r="DE889" s="76"/>
      <c r="DF889" s="76"/>
      <c r="DG889" s="76"/>
      <c r="DH889" s="76"/>
      <c r="DI889" s="76"/>
      <c r="DJ889" s="76"/>
      <c r="DK889" s="76"/>
      <c r="DL889" s="76"/>
    </row>
    <row r="890" spans="5:116" x14ac:dyDescent="0.4">
      <c r="E890" s="8"/>
      <c r="H890" s="12"/>
      <c r="I890" s="60"/>
      <c r="J890" s="60"/>
      <c r="K890" s="15"/>
      <c r="L890" s="15"/>
      <c r="M890" s="15"/>
      <c r="N890" s="15"/>
      <c r="O890" s="15"/>
      <c r="P890" s="15"/>
      <c r="R890" s="15"/>
      <c r="S890" s="76"/>
      <c r="T890" s="76"/>
      <c r="U890" s="76"/>
      <c r="V890" s="76"/>
      <c r="W890" s="76"/>
      <c r="X890" s="76"/>
      <c r="Y890" s="76"/>
      <c r="Z890" s="76"/>
      <c r="AA890" s="76"/>
      <c r="AB890" s="76"/>
      <c r="AC890" s="76"/>
      <c r="AD890" s="76"/>
      <c r="AE890" s="76"/>
      <c r="AF890" s="76"/>
      <c r="AG890" s="76"/>
      <c r="AH890" s="76"/>
      <c r="AI890" s="76"/>
      <c r="AJ890" s="76"/>
      <c r="AK890" s="76"/>
      <c r="AL890" s="76"/>
      <c r="AM890" s="76"/>
      <c r="AN890" s="76"/>
      <c r="AO890" s="76"/>
      <c r="AP890" s="76"/>
      <c r="AQ890" s="76"/>
      <c r="AR890" s="76"/>
      <c r="AS890" s="76"/>
      <c r="AT890" s="76"/>
      <c r="AU890" s="76"/>
      <c r="AV890" s="76"/>
      <c r="AW890" s="76"/>
      <c r="AX890" s="76"/>
      <c r="AY890" s="76"/>
      <c r="AZ890" s="76"/>
      <c r="BA890" s="76"/>
      <c r="BB890" s="76"/>
      <c r="BC890" s="76"/>
      <c r="BD890" s="76"/>
      <c r="BE890" s="76"/>
      <c r="BF890" s="76"/>
      <c r="BG890" s="76"/>
      <c r="BH890" s="76"/>
      <c r="BI890" s="76"/>
      <c r="BJ890" s="76"/>
      <c r="BK890" s="76"/>
      <c r="BL890" s="76"/>
      <c r="BM890" s="76"/>
      <c r="BN890" s="76"/>
      <c r="BO890" s="76"/>
      <c r="BP890" s="76"/>
      <c r="BQ890" s="76"/>
      <c r="BR890" s="76"/>
      <c r="BS890" s="76"/>
      <c r="BT890" s="76"/>
      <c r="BU890" s="76"/>
      <c r="BV890" s="76"/>
      <c r="BW890" s="76"/>
      <c r="BX890" s="76"/>
      <c r="BY890" s="76"/>
      <c r="BZ890" s="76"/>
      <c r="CA890" s="76"/>
      <c r="CB890" s="76"/>
      <c r="CC890" s="76"/>
      <c r="CD890" s="76"/>
      <c r="CE890" s="76"/>
      <c r="CF890" s="76"/>
      <c r="CG890" s="76"/>
      <c r="CH890" s="76"/>
      <c r="CI890" s="76"/>
      <c r="CJ890" s="76"/>
      <c r="CK890" s="76"/>
      <c r="CL890" s="76"/>
      <c r="CN890" s="60"/>
      <c r="CO890" s="76"/>
      <c r="CP890" s="76"/>
      <c r="CQ890" s="76"/>
      <c r="CR890" s="76"/>
      <c r="CS890" s="76"/>
      <c r="CT890" s="76"/>
      <c r="CU890" s="76"/>
      <c r="CV890" s="76"/>
      <c r="CW890" s="76"/>
      <c r="CX890" s="76"/>
      <c r="CY890" s="76"/>
      <c r="CZ890" s="76"/>
      <c r="DA890" s="76"/>
      <c r="DB890" s="76"/>
      <c r="DC890" s="76"/>
      <c r="DD890" s="76"/>
      <c r="DE890" s="76"/>
      <c r="DF890" s="76"/>
      <c r="DG890" s="76"/>
      <c r="DH890" s="76"/>
      <c r="DI890" s="76"/>
      <c r="DJ890" s="76"/>
      <c r="DK890" s="76"/>
      <c r="DL890" s="76"/>
    </row>
    <row r="891" spans="5:116" x14ac:dyDescent="0.4">
      <c r="E891" s="8"/>
      <c r="H891" s="12"/>
      <c r="I891" s="60"/>
      <c r="J891" s="60"/>
      <c r="K891" s="15"/>
      <c r="L891" s="15"/>
      <c r="M891" s="15"/>
      <c r="N891" s="15"/>
      <c r="O891" s="15"/>
      <c r="P891" s="15"/>
      <c r="R891" s="15"/>
      <c r="S891" s="76"/>
      <c r="T891" s="76"/>
      <c r="U891" s="76"/>
      <c r="V891" s="76"/>
      <c r="W891" s="76"/>
      <c r="X891" s="76"/>
      <c r="Y891" s="76"/>
      <c r="Z891" s="76"/>
      <c r="AA891" s="76"/>
      <c r="AB891" s="76"/>
      <c r="AC891" s="76"/>
      <c r="AD891" s="76"/>
      <c r="AE891" s="76"/>
      <c r="AF891" s="76"/>
      <c r="AG891" s="76"/>
      <c r="AH891" s="76"/>
      <c r="AI891" s="76"/>
      <c r="AJ891" s="76"/>
      <c r="AK891" s="76"/>
      <c r="AL891" s="76"/>
      <c r="AM891" s="76"/>
      <c r="AN891" s="76"/>
      <c r="AO891" s="76"/>
      <c r="AP891" s="76"/>
      <c r="AQ891" s="76"/>
      <c r="AR891" s="76"/>
      <c r="AS891" s="76"/>
      <c r="AT891" s="76"/>
      <c r="AU891" s="76"/>
      <c r="AV891" s="76"/>
      <c r="AW891" s="76"/>
      <c r="AX891" s="76"/>
      <c r="AY891" s="76"/>
      <c r="AZ891" s="76"/>
      <c r="BA891" s="76"/>
      <c r="BB891" s="76"/>
      <c r="BC891" s="76"/>
      <c r="BD891" s="76"/>
      <c r="BE891" s="76"/>
      <c r="BF891" s="76"/>
      <c r="BG891" s="76"/>
      <c r="BH891" s="76"/>
      <c r="BI891" s="76"/>
      <c r="BJ891" s="76"/>
      <c r="BK891" s="76"/>
      <c r="BL891" s="76"/>
      <c r="BM891" s="76"/>
      <c r="BN891" s="76"/>
      <c r="BO891" s="76"/>
      <c r="BP891" s="76"/>
      <c r="BQ891" s="76"/>
      <c r="BR891" s="76"/>
      <c r="BS891" s="76"/>
      <c r="BT891" s="76"/>
      <c r="BU891" s="76"/>
      <c r="BV891" s="76"/>
      <c r="BW891" s="76"/>
      <c r="BX891" s="76"/>
      <c r="BY891" s="76"/>
      <c r="BZ891" s="76"/>
      <c r="CA891" s="76"/>
      <c r="CB891" s="76"/>
      <c r="CC891" s="76"/>
      <c r="CD891" s="76"/>
      <c r="CE891" s="76"/>
      <c r="CF891" s="76"/>
      <c r="CG891" s="76"/>
      <c r="CH891" s="76"/>
      <c r="CI891" s="76"/>
      <c r="CJ891" s="76"/>
      <c r="CK891" s="76"/>
      <c r="CL891" s="76"/>
      <c r="CN891" s="60"/>
      <c r="CO891" s="76"/>
      <c r="CP891" s="76"/>
      <c r="CQ891" s="76"/>
      <c r="CR891" s="76"/>
      <c r="CS891" s="76"/>
      <c r="CT891" s="76"/>
      <c r="CU891" s="76"/>
      <c r="CV891" s="76"/>
      <c r="CW891" s="76"/>
      <c r="CX891" s="76"/>
      <c r="CY891" s="76"/>
      <c r="CZ891" s="76"/>
      <c r="DA891" s="76"/>
      <c r="DB891" s="76"/>
      <c r="DC891" s="76"/>
      <c r="DD891" s="76"/>
      <c r="DE891" s="76"/>
      <c r="DF891" s="76"/>
      <c r="DG891" s="76"/>
      <c r="DH891" s="76"/>
      <c r="DI891" s="76"/>
      <c r="DJ891" s="76"/>
      <c r="DK891" s="76"/>
      <c r="DL891" s="76"/>
    </row>
    <row r="892" spans="5:116" x14ac:dyDescent="0.4">
      <c r="E892" s="8"/>
      <c r="H892" s="12"/>
      <c r="I892" s="60"/>
      <c r="J892" s="60"/>
      <c r="K892" s="15"/>
      <c r="L892" s="15"/>
      <c r="M892" s="15"/>
      <c r="N892" s="15"/>
      <c r="O892" s="15"/>
      <c r="P892" s="15"/>
      <c r="R892" s="15"/>
      <c r="S892" s="76"/>
      <c r="T892" s="76"/>
      <c r="U892" s="76"/>
      <c r="V892" s="76"/>
      <c r="W892" s="76"/>
      <c r="X892" s="76"/>
      <c r="Y892" s="76"/>
      <c r="Z892" s="76"/>
      <c r="AA892" s="76"/>
      <c r="AB892" s="76"/>
      <c r="AC892" s="76"/>
      <c r="AD892" s="76"/>
      <c r="AE892" s="76"/>
      <c r="AF892" s="76"/>
      <c r="AG892" s="76"/>
      <c r="AH892" s="76"/>
      <c r="AI892" s="76"/>
      <c r="AJ892" s="76"/>
      <c r="AK892" s="76"/>
      <c r="AL892" s="76"/>
      <c r="AM892" s="76"/>
      <c r="AN892" s="76"/>
      <c r="AO892" s="76"/>
      <c r="AP892" s="76"/>
      <c r="AQ892" s="76"/>
      <c r="AR892" s="76"/>
      <c r="AS892" s="76"/>
      <c r="AT892" s="76"/>
      <c r="AU892" s="76"/>
      <c r="AV892" s="76"/>
      <c r="AW892" s="76"/>
      <c r="AX892" s="76"/>
      <c r="AY892" s="76"/>
      <c r="AZ892" s="76"/>
      <c r="BA892" s="76"/>
      <c r="BB892" s="76"/>
      <c r="BC892" s="76"/>
      <c r="BD892" s="76"/>
      <c r="BE892" s="76"/>
      <c r="BF892" s="76"/>
      <c r="BG892" s="76"/>
      <c r="BH892" s="76"/>
      <c r="BI892" s="76"/>
      <c r="BJ892" s="76"/>
      <c r="BK892" s="76"/>
      <c r="BL892" s="76"/>
      <c r="BM892" s="76"/>
      <c r="BN892" s="76"/>
      <c r="BO892" s="76"/>
      <c r="BP892" s="76"/>
      <c r="BQ892" s="76"/>
      <c r="BR892" s="76"/>
      <c r="BS892" s="76"/>
      <c r="BT892" s="76"/>
      <c r="BU892" s="76"/>
      <c r="BV892" s="76"/>
      <c r="BW892" s="76"/>
      <c r="BX892" s="76"/>
      <c r="BY892" s="76"/>
      <c r="BZ892" s="76"/>
      <c r="CA892" s="76"/>
      <c r="CB892" s="76"/>
      <c r="CC892" s="76"/>
      <c r="CD892" s="76"/>
      <c r="CE892" s="76"/>
      <c r="CF892" s="76"/>
      <c r="CG892" s="76"/>
      <c r="CH892" s="76"/>
      <c r="CI892" s="76"/>
      <c r="CJ892" s="76"/>
      <c r="CK892" s="76"/>
      <c r="CL892" s="76"/>
      <c r="CN892" s="60"/>
      <c r="CO892" s="76"/>
      <c r="CP892" s="76"/>
      <c r="CQ892" s="76"/>
      <c r="CR892" s="76"/>
      <c r="CS892" s="76"/>
      <c r="CT892" s="76"/>
      <c r="CU892" s="76"/>
      <c r="CV892" s="76"/>
      <c r="CW892" s="76"/>
      <c r="CX892" s="76"/>
      <c r="CY892" s="76"/>
      <c r="CZ892" s="76"/>
      <c r="DA892" s="76"/>
      <c r="DB892" s="76"/>
      <c r="DC892" s="76"/>
      <c r="DD892" s="76"/>
      <c r="DE892" s="76"/>
      <c r="DF892" s="76"/>
      <c r="DG892" s="76"/>
      <c r="DH892" s="76"/>
      <c r="DI892" s="76"/>
      <c r="DJ892" s="76"/>
      <c r="DK892" s="76"/>
      <c r="DL892" s="76"/>
    </row>
    <row r="893" spans="5:116" x14ac:dyDescent="0.4">
      <c r="E893" s="8"/>
      <c r="H893" s="12"/>
      <c r="I893" s="60"/>
      <c r="J893" s="60"/>
      <c r="K893" s="15"/>
      <c r="L893" s="15"/>
      <c r="M893" s="15"/>
      <c r="N893" s="15"/>
      <c r="O893" s="15"/>
      <c r="P893" s="15"/>
      <c r="R893" s="15"/>
      <c r="S893" s="76"/>
      <c r="T893" s="76"/>
      <c r="U893" s="76"/>
      <c r="V893" s="76"/>
      <c r="W893" s="76"/>
      <c r="X893" s="76"/>
      <c r="Y893" s="76"/>
      <c r="Z893" s="76"/>
      <c r="AA893" s="76"/>
      <c r="AB893" s="76"/>
      <c r="AC893" s="76"/>
      <c r="AD893" s="76"/>
      <c r="AE893" s="76"/>
      <c r="AF893" s="76"/>
      <c r="AG893" s="76"/>
      <c r="AH893" s="76"/>
      <c r="AI893" s="76"/>
      <c r="AJ893" s="76"/>
      <c r="AK893" s="76"/>
      <c r="AL893" s="76"/>
      <c r="AM893" s="76"/>
      <c r="AN893" s="76"/>
      <c r="AO893" s="76"/>
      <c r="AP893" s="76"/>
      <c r="AQ893" s="76"/>
      <c r="AR893" s="76"/>
      <c r="AS893" s="76"/>
      <c r="AT893" s="76"/>
      <c r="AU893" s="76"/>
      <c r="AV893" s="76"/>
      <c r="AW893" s="76"/>
      <c r="AX893" s="76"/>
      <c r="AY893" s="76"/>
      <c r="AZ893" s="76"/>
      <c r="BA893" s="76"/>
      <c r="BB893" s="76"/>
      <c r="BC893" s="76"/>
      <c r="BD893" s="76"/>
      <c r="BE893" s="76"/>
      <c r="BF893" s="76"/>
      <c r="BG893" s="76"/>
      <c r="BH893" s="76"/>
      <c r="BI893" s="76"/>
      <c r="BJ893" s="76"/>
      <c r="BK893" s="76"/>
      <c r="BL893" s="76"/>
      <c r="BM893" s="76"/>
      <c r="BN893" s="76"/>
      <c r="BO893" s="76"/>
      <c r="BP893" s="76"/>
      <c r="BQ893" s="76"/>
      <c r="BR893" s="76"/>
      <c r="BS893" s="76"/>
      <c r="BT893" s="76"/>
      <c r="BU893" s="76"/>
      <c r="BV893" s="76"/>
      <c r="BW893" s="76"/>
      <c r="BX893" s="76"/>
      <c r="BY893" s="76"/>
      <c r="BZ893" s="76"/>
      <c r="CA893" s="76"/>
      <c r="CB893" s="76"/>
      <c r="CC893" s="76"/>
      <c r="CD893" s="76"/>
      <c r="CE893" s="76"/>
      <c r="CF893" s="76"/>
      <c r="CG893" s="76"/>
      <c r="CH893" s="76"/>
      <c r="CI893" s="76"/>
      <c r="CJ893" s="76"/>
      <c r="CK893" s="76"/>
      <c r="CL893" s="76"/>
      <c r="CN893" s="60"/>
      <c r="CO893" s="76"/>
      <c r="CP893" s="76"/>
      <c r="CQ893" s="76"/>
      <c r="CR893" s="76"/>
      <c r="CS893" s="76"/>
      <c r="CT893" s="76"/>
      <c r="CU893" s="76"/>
      <c r="CV893" s="76"/>
      <c r="CW893" s="76"/>
      <c r="CX893" s="76"/>
      <c r="CY893" s="76"/>
      <c r="CZ893" s="76"/>
      <c r="DA893" s="76"/>
      <c r="DB893" s="76"/>
      <c r="DC893" s="76"/>
      <c r="DD893" s="76"/>
      <c r="DE893" s="76"/>
      <c r="DF893" s="76"/>
      <c r="DG893" s="76"/>
      <c r="DH893" s="76"/>
      <c r="DI893" s="76"/>
      <c r="DJ893" s="76"/>
      <c r="DK893" s="76"/>
      <c r="DL893" s="76"/>
    </row>
    <row r="894" spans="5:116" x14ac:dyDescent="0.4">
      <c r="E894" s="8"/>
      <c r="H894" s="12"/>
      <c r="I894" s="60"/>
      <c r="J894" s="60"/>
      <c r="K894" s="15"/>
      <c r="L894" s="15"/>
      <c r="M894" s="15"/>
      <c r="N894" s="15"/>
      <c r="O894" s="15"/>
      <c r="P894" s="15"/>
      <c r="R894" s="15"/>
      <c r="S894" s="76"/>
      <c r="T894" s="76"/>
      <c r="U894" s="76"/>
      <c r="V894" s="76"/>
      <c r="W894" s="76"/>
      <c r="X894" s="76"/>
      <c r="Y894" s="76"/>
      <c r="Z894" s="76"/>
      <c r="AA894" s="76"/>
      <c r="AB894" s="76"/>
      <c r="AC894" s="76"/>
      <c r="AD894" s="76"/>
      <c r="AE894" s="76"/>
      <c r="AF894" s="76"/>
      <c r="AG894" s="76"/>
      <c r="AH894" s="76"/>
      <c r="AI894" s="76"/>
      <c r="AJ894" s="76"/>
      <c r="AK894" s="76"/>
      <c r="AL894" s="76"/>
      <c r="AM894" s="76"/>
      <c r="AN894" s="76"/>
      <c r="AO894" s="76"/>
      <c r="AP894" s="76"/>
      <c r="AQ894" s="76"/>
      <c r="AR894" s="76"/>
      <c r="AS894" s="76"/>
      <c r="AT894" s="76"/>
      <c r="AU894" s="76"/>
      <c r="AV894" s="76"/>
      <c r="AW894" s="76"/>
      <c r="AX894" s="76"/>
      <c r="AY894" s="76"/>
      <c r="AZ894" s="76"/>
      <c r="BA894" s="76"/>
      <c r="BB894" s="76"/>
      <c r="BC894" s="76"/>
      <c r="BD894" s="76"/>
      <c r="BE894" s="76"/>
      <c r="BF894" s="76"/>
      <c r="BG894" s="76"/>
      <c r="BH894" s="76"/>
      <c r="BI894" s="76"/>
      <c r="BJ894" s="76"/>
      <c r="BK894" s="76"/>
      <c r="BL894" s="76"/>
      <c r="BM894" s="76"/>
      <c r="BN894" s="76"/>
      <c r="BO894" s="76"/>
      <c r="BP894" s="76"/>
      <c r="BQ894" s="76"/>
      <c r="BR894" s="76"/>
      <c r="BS894" s="76"/>
      <c r="BT894" s="76"/>
      <c r="BU894" s="76"/>
      <c r="BV894" s="76"/>
      <c r="BW894" s="76"/>
      <c r="BX894" s="76"/>
      <c r="BY894" s="76"/>
      <c r="BZ894" s="76"/>
      <c r="CA894" s="76"/>
      <c r="CB894" s="76"/>
      <c r="CC894" s="76"/>
      <c r="CD894" s="76"/>
      <c r="CE894" s="76"/>
      <c r="CF894" s="76"/>
      <c r="CG894" s="76"/>
      <c r="CH894" s="76"/>
      <c r="CI894" s="76"/>
      <c r="CJ894" s="76"/>
      <c r="CK894" s="76"/>
      <c r="CL894" s="76"/>
      <c r="CN894" s="60"/>
      <c r="CO894" s="76"/>
      <c r="CP894" s="76"/>
      <c r="CQ894" s="76"/>
      <c r="CR894" s="76"/>
      <c r="CS894" s="76"/>
      <c r="CT894" s="76"/>
      <c r="CU894" s="76"/>
      <c r="CV894" s="76"/>
      <c r="CW894" s="76"/>
      <c r="CX894" s="76"/>
      <c r="CY894" s="76"/>
      <c r="CZ894" s="76"/>
      <c r="DA894" s="76"/>
      <c r="DB894" s="76"/>
      <c r="DC894" s="76"/>
      <c r="DD894" s="76"/>
      <c r="DE894" s="76"/>
      <c r="DF894" s="76"/>
      <c r="DG894" s="76"/>
      <c r="DH894" s="76"/>
      <c r="DI894" s="76"/>
      <c r="DJ894" s="76"/>
      <c r="DK894" s="76"/>
      <c r="DL894" s="76"/>
    </row>
    <row r="895" spans="5:116" x14ac:dyDescent="0.4">
      <c r="E895" s="8"/>
      <c r="H895" s="12"/>
      <c r="I895" s="60"/>
      <c r="J895" s="60"/>
      <c r="K895" s="15"/>
      <c r="L895" s="15"/>
      <c r="M895" s="15"/>
      <c r="N895" s="15"/>
      <c r="O895" s="15"/>
      <c r="P895" s="15"/>
      <c r="R895" s="15"/>
      <c r="S895" s="76"/>
      <c r="T895" s="76"/>
      <c r="U895" s="76"/>
      <c r="V895" s="76"/>
      <c r="W895" s="76"/>
      <c r="X895" s="76"/>
      <c r="Y895" s="76"/>
      <c r="Z895" s="76"/>
      <c r="AA895" s="76"/>
      <c r="AB895" s="76"/>
      <c r="AC895" s="76"/>
      <c r="AD895" s="76"/>
      <c r="AE895" s="76"/>
      <c r="AF895" s="76"/>
      <c r="AG895" s="76"/>
      <c r="AH895" s="76"/>
      <c r="AI895" s="76"/>
      <c r="AJ895" s="76"/>
      <c r="AK895" s="76"/>
      <c r="AL895" s="76"/>
      <c r="AM895" s="76"/>
      <c r="AN895" s="76"/>
      <c r="AO895" s="76"/>
      <c r="AP895" s="76"/>
      <c r="AQ895" s="76"/>
      <c r="AR895" s="76"/>
      <c r="AS895" s="76"/>
      <c r="AT895" s="76"/>
      <c r="AU895" s="76"/>
      <c r="AV895" s="76"/>
      <c r="AW895" s="76"/>
      <c r="AX895" s="76"/>
      <c r="AY895" s="76"/>
      <c r="AZ895" s="76"/>
      <c r="BA895" s="76"/>
      <c r="BB895" s="76"/>
      <c r="BC895" s="76"/>
      <c r="BD895" s="76"/>
      <c r="BE895" s="76"/>
      <c r="BF895" s="76"/>
      <c r="BG895" s="76"/>
      <c r="BH895" s="76"/>
      <c r="BI895" s="76"/>
      <c r="BJ895" s="76"/>
      <c r="BK895" s="76"/>
      <c r="BL895" s="76"/>
      <c r="BM895" s="76"/>
      <c r="BN895" s="76"/>
      <c r="BO895" s="76"/>
      <c r="BP895" s="76"/>
      <c r="BQ895" s="76"/>
      <c r="BR895" s="76"/>
      <c r="BS895" s="76"/>
      <c r="BT895" s="76"/>
      <c r="BU895" s="76"/>
      <c r="BV895" s="76"/>
      <c r="BW895" s="76"/>
      <c r="BX895" s="76"/>
      <c r="BY895" s="76"/>
      <c r="BZ895" s="76"/>
      <c r="CA895" s="76"/>
      <c r="CB895" s="76"/>
      <c r="CC895" s="76"/>
      <c r="CD895" s="76"/>
      <c r="CE895" s="76"/>
      <c r="CF895" s="76"/>
      <c r="CG895" s="76"/>
      <c r="CH895" s="76"/>
      <c r="CI895" s="76"/>
      <c r="CJ895" s="76"/>
      <c r="CK895" s="76"/>
      <c r="CL895" s="76"/>
      <c r="CN895" s="60"/>
      <c r="CO895" s="76"/>
      <c r="CP895" s="76"/>
      <c r="CQ895" s="76"/>
      <c r="CR895" s="76"/>
      <c r="CS895" s="76"/>
      <c r="CT895" s="76"/>
      <c r="CU895" s="76"/>
      <c r="CV895" s="76"/>
      <c r="CW895" s="76"/>
      <c r="CX895" s="76"/>
      <c r="CY895" s="76"/>
      <c r="CZ895" s="76"/>
      <c r="DA895" s="76"/>
      <c r="DB895" s="76"/>
      <c r="DC895" s="76"/>
      <c r="DD895" s="76"/>
      <c r="DE895" s="76"/>
      <c r="DF895" s="76"/>
      <c r="DG895" s="76"/>
      <c r="DH895" s="76"/>
      <c r="DI895" s="76"/>
      <c r="DJ895" s="76"/>
      <c r="DK895" s="76"/>
      <c r="DL895" s="76"/>
    </row>
    <row r="896" spans="5:116" x14ac:dyDescent="0.4">
      <c r="E896" s="8"/>
      <c r="H896" s="12"/>
      <c r="I896" s="60"/>
      <c r="J896" s="60"/>
      <c r="K896" s="15"/>
      <c r="L896" s="15"/>
      <c r="M896" s="15"/>
      <c r="N896" s="15"/>
      <c r="O896" s="15"/>
      <c r="P896" s="15"/>
      <c r="R896" s="15"/>
      <c r="S896" s="76"/>
      <c r="T896" s="76"/>
      <c r="U896" s="76"/>
      <c r="V896" s="76"/>
      <c r="W896" s="76"/>
      <c r="X896" s="76"/>
      <c r="Y896" s="76"/>
      <c r="Z896" s="76"/>
      <c r="AA896" s="76"/>
      <c r="AB896" s="76"/>
      <c r="AC896" s="76"/>
      <c r="AD896" s="76"/>
      <c r="AE896" s="76"/>
      <c r="AF896" s="76"/>
      <c r="AG896" s="76"/>
      <c r="AH896" s="76"/>
      <c r="AI896" s="76"/>
      <c r="AJ896" s="76"/>
      <c r="AK896" s="76"/>
      <c r="AL896" s="76"/>
      <c r="AM896" s="76"/>
      <c r="AN896" s="76"/>
      <c r="AO896" s="76"/>
      <c r="AP896" s="76"/>
      <c r="AQ896" s="76"/>
      <c r="AR896" s="76"/>
      <c r="AS896" s="76"/>
      <c r="AT896" s="76"/>
      <c r="AU896" s="76"/>
      <c r="AV896" s="76"/>
      <c r="AW896" s="76"/>
      <c r="AX896" s="76"/>
      <c r="AY896" s="76"/>
      <c r="AZ896" s="76"/>
      <c r="BA896" s="76"/>
      <c r="BB896" s="76"/>
      <c r="BC896" s="76"/>
      <c r="BD896" s="76"/>
      <c r="BE896" s="76"/>
      <c r="BF896" s="76"/>
      <c r="BG896" s="76"/>
      <c r="BH896" s="76"/>
      <c r="BI896" s="76"/>
      <c r="BJ896" s="76"/>
      <c r="BK896" s="76"/>
      <c r="BL896" s="76"/>
      <c r="BM896" s="76"/>
      <c r="BN896" s="76"/>
      <c r="BO896" s="76"/>
      <c r="BP896" s="76"/>
      <c r="BQ896" s="76"/>
      <c r="BR896" s="76"/>
      <c r="BS896" s="76"/>
      <c r="BT896" s="76"/>
      <c r="BU896" s="76"/>
      <c r="BV896" s="76"/>
      <c r="BW896" s="76"/>
      <c r="BX896" s="76"/>
      <c r="BY896" s="76"/>
      <c r="BZ896" s="76"/>
      <c r="CA896" s="76"/>
      <c r="CB896" s="76"/>
      <c r="CC896" s="76"/>
      <c r="CD896" s="76"/>
      <c r="CE896" s="76"/>
      <c r="CF896" s="76"/>
      <c r="CG896" s="76"/>
      <c r="CH896" s="76"/>
      <c r="CI896" s="76"/>
      <c r="CJ896" s="76"/>
      <c r="CK896" s="76"/>
      <c r="CL896" s="76"/>
      <c r="CN896" s="60"/>
      <c r="CO896" s="76"/>
      <c r="CP896" s="76"/>
      <c r="CQ896" s="76"/>
      <c r="CR896" s="76"/>
      <c r="CS896" s="76"/>
      <c r="CT896" s="76"/>
      <c r="CU896" s="76"/>
      <c r="CV896" s="76"/>
      <c r="CW896" s="76"/>
      <c r="CX896" s="76"/>
      <c r="CY896" s="76"/>
      <c r="CZ896" s="76"/>
      <c r="DA896" s="76"/>
      <c r="DB896" s="76"/>
      <c r="DC896" s="76"/>
      <c r="DD896" s="76"/>
      <c r="DE896" s="76"/>
      <c r="DF896" s="76"/>
      <c r="DG896" s="76"/>
      <c r="DH896" s="76"/>
      <c r="DI896" s="76"/>
      <c r="DJ896" s="76"/>
      <c r="DK896" s="76"/>
      <c r="DL896" s="76"/>
    </row>
    <row r="897" spans="5:116" x14ac:dyDescent="0.4">
      <c r="E897" s="8"/>
      <c r="H897" s="12"/>
      <c r="I897" s="60"/>
      <c r="J897" s="60"/>
      <c r="K897" s="15"/>
      <c r="L897" s="15"/>
      <c r="M897" s="15"/>
      <c r="N897" s="15"/>
      <c r="O897" s="15"/>
      <c r="P897" s="15"/>
      <c r="R897" s="15"/>
      <c r="S897" s="76"/>
      <c r="T897" s="76"/>
      <c r="U897" s="76"/>
      <c r="V897" s="76"/>
      <c r="W897" s="76"/>
      <c r="X897" s="76"/>
      <c r="Y897" s="76"/>
      <c r="Z897" s="76"/>
      <c r="AA897" s="76"/>
      <c r="AB897" s="76"/>
      <c r="AC897" s="76"/>
      <c r="AD897" s="76"/>
      <c r="AE897" s="76"/>
      <c r="AF897" s="76"/>
      <c r="AG897" s="76"/>
      <c r="AH897" s="76"/>
      <c r="AI897" s="76"/>
      <c r="AJ897" s="76"/>
      <c r="AK897" s="76"/>
      <c r="AL897" s="76"/>
      <c r="AM897" s="76"/>
      <c r="AN897" s="76"/>
      <c r="AO897" s="76"/>
      <c r="AP897" s="76"/>
      <c r="AQ897" s="76"/>
      <c r="AR897" s="76"/>
      <c r="AS897" s="76"/>
      <c r="AT897" s="76"/>
      <c r="AU897" s="76"/>
      <c r="AV897" s="76"/>
      <c r="AW897" s="76"/>
      <c r="AX897" s="76"/>
      <c r="AY897" s="76"/>
      <c r="AZ897" s="76"/>
      <c r="BA897" s="76"/>
      <c r="BB897" s="76"/>
      <c r="BC897" s="76"/>
      <c r="BD897" s="76"/>
      <c r="BE897" s="76"/>
      <c r="BF897" s="76"/>
      <c r="BG897" s="76"/>
      <c r="BH897" s="76"/>
      <c r="BI897" s="76"/>
      <c r="BJ897" s="76"/>
      <c r="BK897" s="76"/>
      <c r="BL897" s="76"/>
      <c r="BM897" s="76"/>
      <c r="BN897" s="76"/>
      <c r="BO897" s="76"/>
      <c r="BP897" s="76"/>
      <c r="BQ897" s="76"/>
      <c r="BR897" s="76"/>
      <c r="BS897" s="76"/>
      <c r="BT897" s="76"/>
      <c r="BU897" s="76"/>
      <c r="BV897" s="76"/>
      <c r="BW897" s="76"/>
      <c r="BX897" s="76"/>
      <c r="BY897" s="76"/>
      <c r="BZ897" s="76"/>
      <c r="CA897" s="76"/>
      <c r="CB897" s="76"/>
      <c r="CC897" s="76"/>
      <c r="CD897" s="76"/>
      <c r="CE897" s="76"/>
      <c r="CF897" s="76"/>
      <c r="CG897" s="76"/>
      <c r="CH897" s="76"/>
      <c r="CI897" s="76"/>
      <c r="CJ897" s="76"/>
      <c r="CK897" s="76"/>
      <c r="CL897" s="76"/>
      <c r="CN897" s="60"/>
      <c r="CO897" s="76"/>
      <c r="CP897" s="76"/>
      <c r="CQ897" s="76"/>
      <c r="CR897" s="76"/>
      <c r="CS897" s="76"/>
      <c r="CT897" s="76"/>
      <c r="CU897" s="76"/>
      <c r="CV897" s="76"/>
      <c r="CW897" s="76"/>
      <c r="CX897" s="76"/>
      <c r="CY897" s="76"/>
      <c r="CZ897" s="76"/>
      <c r="DA897" s="76"/>
      <c r="DB897" s="76"/>
      <c r="DC897" s="76"/>
      <c r="DD897" s="76"/>
      <c r="DE897" s="76"/>
      <c r="DF897" s="76"/>
      <c r="DG897" s="76"/>
      <c r="DH897" s="76"/>
      <c r="DI897" s="76"/>
      <c r="DJ897" s="76"/>
      <c r="DK897" s="76"/>
      <c r="DL897" s="76"/>
    </row>
    <row r="898" spans="5:116" x14ac:dyDescent="0.4">
      <c r="E898" s="8"/>
      <c r="H898" s="12"/>
      <c r="I898" s="60"/>
      <c r="J898" s="60"/>
      <c r="K898" s="15"/>
      <c r="L898" s="15"/>
      <c r="M898" s="15"/>
      <c r="N898" s="15"/>
      <c r="O898" s="15"/>
      <c r="P898" s="15"/>
      <c r="R898" s="15"/>
      <c r="S898" s="76"/>
      <c r="T898" s="76"/>
      <c r="U898" s="76"/>
      <c r="V898" s="76"/>
      <c r="W898" s="76"/>
      <c r="X898" s="76"/>
      <c r="Y898" s="76"/>
      <c r="Z898" s="76"/>
      <c r="AA898" s="76"/>
      <c r="AB898" s="76"/>
      <c r="AC898" s="76"/>
      <c r="AD898" s="76"/>
      <c r="AE898" s="76"/>
      <c r="AF898" s="76"/>
      <c r="AG898" s="76"/>
      <c r="AH898" s="76"/>
      <c r="AI898" s="76"/>
      <c r="AJ898" s="76"/>
      <c r="AK898" s="76"/>
      <c r="AL898" s="76"/>
      <c r="AM898" s="76"/>
      <c r="AN898" s="76"/>
      <c r="AO898" s="76"/>
      <c r="AP898" s="76"/>
      <c r="AQ898" s="76"/>
      <c r="AR898" s="76"/>
      <c r="AS898" s="76"/>
      <c r="AT898" s="76"/>
      <c r="AU898" s="76"/>
      <c r="AV898" s="76"/>
      <c r="AW898" s="76"/>
      <c r="AX898" s="76"/>
      <c r="AY898" s="76"/>
      <c r="AZ898" s="76"/>
      <c r="BA898" s="76"/>
      <c r="BB898" s="76"/>
      <c r="BC898" s="76"/>
      <c r="BD898" s="76"/>
      <c r="BE898" s="76"/>
      <c r="BF898" s="76"/>
      <c r="BG898" s="76"/>
      <c r="BH898" s="76"/>
      <c r="BI898" s="76"/>
      <c r="BJ898" s="76"/>
      <c r="BK898" s="76"/>
      <c r="BL898" s="76"/>
      <c r="BM898" s="76"/>
      <c r="BN898" s="76"/>
      <c r="BO898" s="76"/>
      <c r="BP898" s="76"/>
      <c r="BQ898" s="76"/>
      <c r="BR898" s="76"/>
      <c r="BS898" s="76"/>
      <c r="BT898" s="76"/>
      <c r="BU898" s="76"/>
      <c r="BV898" s="76"/>
      <c r="BW898" s="76"/>
      <c r="BX898" s="76"/>
      <c r="BY898" s="76"/>
      <c r="BZ898" s="76"/>
      <c r="CA898" s="76"/>
      <c r="CB898" s="76"/>
      <c r="CC898" s="76"/>
      <c r="CD898" s="76"/>
      <c r="CE898" s="76"/>
      <c r="CF898" s="76"/>
      <c r="CG898" s="76"/>
      <c r="CH898" s="76"/>
      <c r="CI898" s="76"/>
      <c r="CJ898" s="76"/>
      <c r="CK898" s="76"/>
      <c r="CL898" s="76"/>
      <c r="CN898" s="60"/>
      <c r="CO898" s="76"/>
      <c r="CP898" s="76"/>
      <c r="CQ898" s="76"/>
      <c r="CR898" s="76"/>
      <c r="CS898" s="76"/>
      <c r="CT898" s="76"/>
      <c r="CU898" s="76"/>
      <c r="CV898" s="76"/>
      <c r="CW898" s="76"/>
      <c r="CX898" s="76"/>
      <c r="CY898" s="76"/>
      <c r="CZ898" s="76"/>
      <c r="DA898" s="76"/>
      <c r="DB898" s="76"/>
      <c r="DC898" s="76"/>
      <c r="DD898" s="76"/>
      <c r="DE898" s="76"/>
      <c r="DF898" s="76"/>
      <c r="DG898" s="76"/>
      <c r="DH898" s="76"/>
      <c r="DI898" s="76"/>
      <c r="DJ898" s="76"/>
      <c r="DK898" s="76"/>
      <c r="DL898" s="76"/>
    </row>
    <row r="899" spans="5:116" x14ac:dyDescent="0.4">
      <c r="E899" s="8"/>
      <c r="H899" s="12"/>
      <c r="I899" s="60"/>
      <c r="J899" s="60"/>
      <c r="K899" s="15"/>
      <c r="L899" s="15"/>
      <c r="M899" s="15"/>
      <c r="N899" s="15"/>
      <c r="O899" s="15"/>
      <c r="P899" s="15"/>
      <c r="R899" s="15"/>
      <c r="S899" s="76"/>
      <c r="T899" s="76"/>
      <c r="U899" s="76"/>
      <c r="V899" s="76"/>
      <c r="W899" s="76"/>
      <c r="X899" s="76"/>
      <c r="Y899" s="76"/>
      <c r="Z899" s="76"/>
      <c r="AA899" s="76"/>
      <c r="AB899" s="76"/>
      <c r="AC899" s="76"/>
      <c r="AD899" s="76"/>
      <c r="AE899" s="76"/>
      <c r="AF899" s="76"/>
      <c r="AG899" s="76"/>
      <c r="AH899" s="76"/>
      <c r="AI899" s="76"/>
      <c r="AJ899" s="76"/>
      <c r="AK899" s="76"/>
      <c r="AL899" s="76"/>
      <c r="AM899" s="76"/>
      <c r="AN899" s="76"/>
      <c r="AO899" s="76"/>
      <c r="AP899" s="76"/>
      <c r="AQ899" s="76"/>
      <c r="AR899" s="76"/>
      <c r="AS899" s="76"/>
      <c r="AT899" s="76"/>
      <c r="AU899" s="76"/>
      <c r="AV899" s="76"/>
      <c r="AW899" s="76"/>
      <c r="AX899" s="76"/>
      <c r="AY899" s="76"/>
      <c r="AZ899" s="76"/>
      <c r="BA899" s="76"/>
      <c r="BB899" s="76"/>
      <c r="BC899" s="76"/>
      <c r="BD899" s="76"/>
      <c r="BE899" s="76"/>
      <c r="BF899" s="76"/>
      <c r="BG899" s="76"/>
      <c r="BH899" s="76"/>
      <c r="BI899" s="76"/>
      <c r="BJ899" s="76"/>
      <c r="BK899" s="76"/>
      <c r="BL899" s="76"/>
      <c r="BM899" s="76"/>
      <c r="BN899" s="76"/>
      <c r="BO899" s="76"/>
      <c r="BP899" s="76"/>
      <c r="BQ899" s="76"/>
      <c r="BR899" s="76"/>
      <c r="BS899" s="76"/>
      <c r="BT899" s="76"/>
      <c r="BU899" s="76"/>
      <c r="BV899" s="76"/>
      <c r="BW899" s="76"/>
      <c r="BX899" s="76"/>
      <c r="BY899" s="76"/>
      <c r="BZ899" s="76"/>
      <c r="CA899" s="76"/>
      <c r="CB899" s="76"/>
      <c r="CC899" s="76"/>
      <c r="CD899" s="76"/>
      <c r="CE899" s="76"/>
      <c r="CF899" s="76"/>
      <c r="CG899" s="76"/>
      <c r="CH899" s="76"/>
      <c r="CI899" s="76"/>
      <c r="CJ899" s="76"/>
      <c r="CK899" s="76"/>
      <c r="CL899" s="76"/>
      <c r="CN899" s="60"/>
      <c r="CO899" s="76"/>
      <c r="CP899" s="76"/>
      <c r="CQ899" s="76"/>
      <c r="CR899" s="76"/>
      <c r="CS899" s="76"/>
      <c r="CT899" s="76"/>
      <c r="CU899" s="76"/>
      <c r="CV899" s="76"/>
      <c r="CW899" s="76"/>
      <c r="CX899" s="76"/>
      <c r="CY899" s="76"/>
      <c r="CZ899" s="76"/>
      <c r="DA899" s="76"/>
      <c r="DB899" s="76"/>
      <c r="DC899" s="76"/>
      <c r="DD899" s="76"/>
      <c r="DE899" s="76"/>
      <c r="DF899" s="76"/>
      <c r="DG899" s="76"/>
      <c r="DH899" s="76"/>
      <c r="DI899" s="76"/>
      <c r="DJ899" s="76"/>
      <c r="DK899" s="76"/>
      <c r="DL899" s="76"/>
    </row>
    <row r="900" spans="5:116" x14ac:dyDescent="0.4">
      <c r="E900" s="8"/>
      <c r="H900" s="12"/>
      <c r="I900" s="60"/>
      <c r="J900" s="60"/>
      <c r="K900" s="15"/>
      <c r="L900" s="15"/>
      <c r="M900" s="15"/>
      <c r="N900" s="15"/>
      <c r="O900" s="15"/>
      <c r="P900" s="15"/>
      <c r="R900" s="15"/>
      <c r="S900" s="76"/>
      <c r="T900" s="76"/>
      <c r="U900" s="76"/>
      <c r="V900" s="76"/>
      <c r="W900" s="76"/>
      <c r="X900" s="76"/>
      <c r="Y900" s="76"/>
      <c r="Z900" s="76"/>
      <c r="AA900" s="76"/>
      <c r="AB900" s="76"/>
      <c r="AC900" s="76"/>
      <c r="AD900" s="76"/>
      <c r="AE900" s="76"/>
      <c r="AF900" s="76"/>
      <c r="AG900" s="76"/>
      <c r="AH900" s="76"/>
      <c r="AI900" s="76"/>
      <c r="AJ900" s="76"/>
      <c r="AK900" s="76"/>
      <c r="AL900" s="76"/>
      <c r="AM900" s="76"/>
      <c r="AN900" s="76"/>
      <c r="AO900" s="76"/>
      <c r="AP900" s="76"/>
      <c r="AQ900" s="76"/>
      <c r="AR900" s="76"/>
      <c r="AS900" s="76"/>
      <c r="AT900" s="76"/>
      <c r="AU900" s="76"/>
      <c r="AV900" s="76"/>
      <c r="AW900" s="76"/>
      <c r="AX900" s="76"/>
      <c r="AY900" s="76"/>
      <c r="AZ900" s="76"/>
      <c r="BA900" s="76"/>
      <c r="BB900" s="76"/>
      <c r="BC900" s="76"/>
      <c r="BD900" s="76"/>
      <c r="BE900" s="76"/>
      <c r="BF900" s="76"/>
      <c r="BG900" s="76"/>
      <c r="BH900" s="76"/>
      <c r="BI900" s="76"/>
      <c r="BJ900" s="76"/>
      <c r="BK900" s="76"/>
      <c r="BL900" s="76"/>
      <c r="BM900" s="76"/>
      <c r="BN900" s="76"/>
      <c r="BO900" s="76"/>
      <c r="BP900" s="76"/>
      <c r="BQ900" s="76"/>
      <c r="BR900" s="76"/>
      <c r="BS900" s="76"/>
      <c r="BT900" s="76"/>
      <c r="BU900" s="76"/>
      <c r="BV900" s="76"/>
      <c r="BW900" s="76"/>
      <c r="BX900" s="76"/>
      <c r="BY900" s="76"/>
      <c r="BZ900" s="76"/>
      <c r="CA900" s="76"/>
      <c r="CB900" s="76"/>
      <c r="CC900" s="76"/>
      <c r="CD900" s="76"/>
      <c r="CE900" s="76"/>
      <c r="CF900" s="76"/>
      <c r="CG900" s="76"/>
      <c r="CH900" s="76"/>
      <c r="CI900" s="76"/>
      <c r="CJ900" s="76"/>
      <c r="CK900" s="76"/>
      <c r="CL900" s="76"/>
      <c r="CN900" s="60"/>
      <c r="CO900" s="76"/>
      <c r="CP900" s="76"/>
      <c r="CQ900" s="76"/>
      <c r="CR900" s="76"/>
      <c r="CS900" s="76"/>
      <c r="CT900" s="76"/>
      <c r="CU900" s="76"/>
      <c r="CV900" s="76"/>
      <c r="CW900" s="76"/>
      <c r="CX900" s="76"/>
      <c r="CY900" s="76"/>
      <c r="CZ900" s="76"/>
      <c r="DA900" s="76"/>
      <c r="DB900" s="76"/>
      <c r="DC900" s="76"/>
      <c r="DD900" s="76"/>
      <c r="DE900" s="76"/>
      <c r="DF900" s="76"/>
      <c r="DG900" s="76"/>
      <c r="DH900" s="76"/>
      <c r="DI900" s="76"/>
      <c r="DJ900" s="76"/>
      <c r="DK900" s="76"/>
      <c r="DL900" s="76"/>
    </row>
    <row r="901" spans="5:116" x14ac:dyDescent="0.4">
      <c r="E901" s="8"/>
      <c r="H901" s="12"/>
      <c r="I901" s="60"/>
      <c r="J901" s="60"/>
      <c r="K901" s="15"/>
      <c r="L901" s="15"/>
      <c r="M901" s="15"/>
      <c r="N901" s="15"/>
      <c r="O901" s="15"/>
      <c r="P901" s="15"/>
      <c r="R901" s="15"/>
      <c r="S901" s="76"/>
      <c r="T901" s="76"/>
      <c r="U901" s="76"/>
      <c r="V901" s="76"/>
      <c r="W901" s="76"/>
      <c r="X901" s="76"/>
      <c r="Y901" s="76"/>
      <c r="Z901" s="76"/>
      <c r="AA901" s="76"/>
      <c r="AB901" s="76"/>
      <c r="AC901" s="76"/>
      <c r="AD901" s="76"/>
      <c r="AE901" s="76"/>
      <c r="AF901" s="76"/>
      <c r="AG901" s="76"/>
      <c r="AH901" s="76"/>
      <c r="AI901" s="76"/>
      <c r="AJ901" s="76"/>
      <c r="AK901" s="76"/>
      <c r="AL901" s="76"/>
      <c r="AM901" s="76"/>
      <c r="AN901" s="76"/>
      <c r="AO901" s="76"/>
      <c r="AP901" s="76"/>
      <c r="AQ901" s="76"/>
      <c r="AR901" s="76"/>
      <c r="AS901" s="76"/>
      <c r="AT901" s="76"/>
      <c r="AU901" s="76"/>
      <c r="AV901" s="76"/>
      <c r="AW901" s="76"/>
      <c r="AX901" s="76"/>
      <c r="AY901" s="76"/>
      <c r="AZ901" s="76"/>
      <c r="BA901" s="76"/>
      <c r="BB901" s="76"/>
      <c r="BC901" s="76"/>
      <c r="BD901" s="76"/>
      <c r="BE901" s="76"/>
      <c r="BF901" s="76"/>
      <c r="BG901" s="76"/>
      <c r="BH901" s="76"/>
      <c r="BI901" s="76"/>
      <c r="BJ901" s="76"/>
      <c r="BK901" s="76"/>
      <c r="BL901" s="76"/>
      <c r="BM901" s="76"/>
      <c r="BN901" s="76"/>
      <c r="BO901" s="76"/>
      <c r="BP901" s="76"/>
      <c r="BQ901" s="76"/>
      <c r="BR901" s="76"/>
      <c r="BS901" s="76"/>
      <c r="BT901" s="76"/>
      <c r="BU901" s="76"/>
      <c r="BV901" s="76"/>
      <c r="BW901" s="76"/>
      <c r="BX901" s="76"/>
      <c r="BY901" s="76"/>
      <c r="BZ901" s="76"/>
      <c r="CA901" s="76"/>
      <c r="CB901" s="76"/>
      <c r="CC901" s="76"/>
      <c r="CD901" s="76"/>
      <c r="CE901" s="76"/>
      <c r="CF901" s="76"/>
      <c r="CG901" s="76"/>
      <c r="CH901" s="76"/>
      <c r="CI901" s="76"/>
      <c r="CJ901" s="76"/>
      <c r="CK901" s="76"/>
      <c r="CL901" s="76"/>
      <c r="CN901" s="60"/>
      <c r="CO901" s="76"/>
      <c r="CP901" s="76"/>
      <c r="CQ901" s="76"/>
      <c r="CR901" s="76"/>
      <c r="CS901" s="76"/>
      <c r="CT901" s="76"/>
      <c r="CU901" s="76"/>
      <c r="CV901" s="76"/>
      <c r="CW901" s="76"/>
      <c r="CX901" s="76"/>
      <c r="CY901" s="76"/>
      <c r="CZ901" s="76"/>
      <c r="DA901" s="76"/>
      <c r="DB901" s="76"/>
      <c r="DC901" s="76"/>
      <c r="DD901" s="76"/>
      <c r="DE901" s="76"/>
      <c r="DF901" s="76"/>
      <c r="DG901" s="76"/>
      <c r="DH901" s="76"/>
      <c r="DI901" s="76"/>
      <c r="DJ901" s="76"/>
      <c r="DK901" s="76"/>
      <c r="DL901" s="76"/>
    </row>
    <row r="902" spans="5:116" x14ac:dyDescent="0.4">
      <c r="E902" s="8"/>
      <c r="H902" s="12"/>
      <c r="I902" s="60"/>
      <c r="J902" s="60"/>
      <c r="K902" s="15"/>
      <c r="L902" s="15"/>
      <c r="M902" s="15"/>
      <c r="N902" s="15"/>
      <c r="O902" s="15"/>
      <c r="P902" s="15"/>
      <c r="R902" s="15"/>
      <c r="S902" s="76"/>
      <c r="T902" s="76"/>
      <c r="U902" s="76"/>
      <c r="V902" s="76"/>
      <c r="W902" s="76"/>
      <c r="X902" s="76"/>
      <c r="Y902" s="76"/>
      <c r="Z902" s="76"/>
      <c r="AA902" s="76"/>
      <c r="AB902" s="76"/>
      <c r="AC902" s="76"/>
      <c r="AD902" s="76"/>
      <c r="AE902" s="76"/>
      <c r="AF902" s="76"/>
      <c r="AG902" s="76"/>
      <c r="AH902" s="76"/>
      <c r="AI902" s="76"/>
      <c r="AJ902" s="76"/>
      <c r="AK902" s="76"/>
      <c r="AL902" s="76"/>
      <c r="AM902" s="76"/>
      <c r="AN902" s="76"/>
      <c r="AO902" s="76"/>
      <c r="AP902" s="76"/>
      <c r="AQ902" s="76"/>
      <c r="AR902" s="76"/>
      <c r="AS902" s="76"/>
      <c r="AT902" s="76"/>
      <c r="AU902" s="76"/>
      <c r="AV902" s="76"/>
      <c r="AW902" s="76"/>
      <c r="AX902" s="76"/>
      <c r="AY902" s="76"/>
      <c r="AZ902" s="76"/>
      <c r="BA902" s="76"/>
      <c r="BB902" s="76"/>
      <c r="BC902" s="76"/>
      <c r="BD902" s="76"/>
      <c r="BE902" s="76"/>
      <c r="BF902" s="76"/>
      <c r="BG902" s="76"/>
      <c r="BH902" s="76"/>
      <c r="BI902" s="76"/>
      <c r="BJ902" s="76"/>
      <c r="BK902" s="76"/>
      <c r="BL902" s="76"/>
      <c r="BM902" s="76"/>
      <c r="BN902" s="76"/>
      <c r="BO902" s="76"/>
      <c r="BP902" s="76"/>
      <c r="BQ902" s="76"/>
      <c r="BR902" s="76"/>
      <c r="BS902" s="76"/>
      <c r="BT902" s="76"/>
      <c r="BU902" s="76"/>
      <c r="BV902" s="76"/>
      <c r="BW902" s="76"/>
      <c r="BX902" s="76"/>
      <c r="BY902" s="76"/>
      <c r="BZ902" s="76"/>
      <c r="CA902" s="76"/>
      <c r="CB902" s="76"/>
      <c r="CC902" s="76"/>
      <c r="CD902" s="76"/>
      <c r="CE902" s="76"/>
      <c r="CF902" s="76"/>
      <c r="CG902" s="76"/>
      <c r="CH902" s="76"/>
      <c r="CI902" s="76"/>
      <c r="CJ902" s="76"/>
      <c r="CK902" s="76"/>
      <c r="CL902" s="76"/>
      <c r="CN902" s="60"/>
      <c r="CO902" s="76"/>
      <c r="CP902" s="76"/>
      <c r="CQ902" s="76"/>
      <c r="CR902" s="76"/>
      <c r="CS902" s="76"/>
      <c r="CT902" s="76"/>
      <c r="CU902" s="76"/>
      <c r="CV902" s="76"/>
      <c r="CW902" s="76"/>
      <c r="CX902" s="76"/>
      <c r="CY902" s="76"/>
      <c r="CZ902" s="76"/>
      <c r="DA902" s="76"/>
      <c r="DB902" s="76"/>
      <c r="DC902" s="76"/>
      <c r="DD902" s="76"/>
      <c r="DE902" s="76"/>
      <c r="DF902" s="76"/>
      <c r="DG902" s="76"/>
      <c r="DH902" s="76"/>
      <c r="DI902" s="76"/>
      <c r="DJ902" s="76"/>
      <c r="DK902" s="76"/>
      <c r="DL902" s="76"/>
    </row>
    <row r="903" spans="5:116" x14ac:dyDescent="0.4">
      <c r="E903" s="8"/>
      <c r="H903" s="12"/>
      <c r="I903" s="60"/>
      <c r="J903" s="60"/>
      <c r="K903" s="15"/>
      <c r="L903" s="15"/>
      <c r="M903" s="15"/>
      <c r="N903" s="15"/>
      <c r="O903" s="15"/>
      <c r="P903" s="15"/>
      <c r="R903" s="15"/>
      <c r="S903" s="76"/>
      <c r="T903" s="76"/>
      <c r="U903" s="76"/>
      <c r="V903" s="76"/>
      <c r="W903" s="76"/>
      <c r="X903" s="76"/>
      <c r="Y903" s="76"/>
      <c r="Z903" s="76"/>
      <c r="AA903" s="76"/>
      <c r="AB903" s="76"/>
      <c r="AC903" s="76"/>
      <c r="AD903" s="76"/>
      <c r="AE903" s="76"/>
      <c r="AF903" s="76"/>
      <c r="AG903" s="76"/>
      <c r="AH903" s="76"/>
      <c r="AI903" s="76"/>
      <c r="AJ903" s="76"/>
      <c r="AK903" s="76"/>
      <c r="AL903" s="76"/>
      <c r="AM903" s="76"/>
      <c r="AN903" s="76"/>
      <c r="AO903" s="76"/>
      <c r="AP903" s="76"/>
      <c r="AQ903" s="76"/>
      <c r="AR903" s="76"/>
      <c r="AS903" s="76"/>
      <c r="AT903" s="76"/>
      <c r="AU903" s="76"/>
      <c r="AV903" s="76"/>
      <c r="AW903" s="76"/>
      <c r="AX903" s="76"/>
      <c r="AY903" s="76"/>
      <c r="AZ903" s="76"/>
      <c r="BA903" s="76"/>
      <c r="BB903" s="76"/>
      <c r="BC903" s="76"/>
      <c r="BD903" s="76"/>
      <c r="BE903" s="76"/>
      <c r="BF903" s="76"/>
      <c r="BG903" s="76"/>
      <c r="BH903" s="76"/>
      <c r="BI903" s="76"/>
      <c r="BJ903" s="76"/>
      <c r="BK903" s="76"/>
      <c r="BL903" s="76"/>
      <c r="BM903" s="76"/>
      <c r="BN903" s="76"/>
      <c r="BO903" s="76"/>
      <c r="BP903" s="76"/>
      <c r="BQ903" s="76"/>
      <c r="BR903" s="76"/>
      <c r="BS903" s="76"/>
      <c r="BT903" s="76"/>
      <c r="BU903" s="76"/>
      <c r="BV903" s="76"/>
      <c r="BW903" s="76"/>
      <c r="BX903" s="76"/>
      <c r="BY903" s="76"/>
      <c r="BZ903" s="76"/>
      <c r="CA903" s="76"/>
      <c r="CB903" s="76"/>
      <c r="CC903" s="76"/>
      <c r="CD903" s="76"/>
      <c r="CE903" s="76"/>
      <c r="CF903" s="76"/>
      <c r="CG903" s="76"/>
      <c r="CH903" s="76"/>
      <c r="CI903" s="76"/>
      <c r="CJ903" s="76"/>
      <c r="CK903" s="76"/>
      <c r="CL903" s="76"/>
      <c r="CN903" s="60"/>
      <c r="CO903" s="76"/>
      <c r="CP903" s="76"/>
      <c r="CQ903" s="76"/>
      <c r="CR903" s="76"/>
      <c r="CS903" s="76"/>
      <c r="CT903" s="76"/>
      <c r="CU903" s="76"/>
      <c r="CV903" s="76"/>
      <c r="CW903" s="76"/>
      <c r="CX903" s="76"/>
      <c r="CY903" s="76"/>
      <c r="CZ903" s="76"/>
      <c r="DA903" s="76"/>
      <c r="DB903" s="76"/>
      <c r="DC903" s="76"/>
      <c r="DD903" s="76"/>
      <c r="DE903" s="76"/>
      <c r="DF903" s="76"/>
      <c r="DG903" s="76"/>
      <c r="DH903" s="76"/>
      <c r="DI903" s="76"/>
      <c r="DJ903" s="76"/>
      <c r="DK903" s="76"/>
      <c r="DL903" s="76"/>
    </row>
    <row r="904" spans="5:116" x14ac:dyDescent="0.4">
      <c r="E904" s="8"/>
      <c r="H904" s="12"/>
      <c r="I904" s="60"/>
      <c r="J904" s="60"/>
      <c r="K904" s="15"/>
      <c r="L904" s="15"/>
      <c r="M904" s="15"/>
      <c r="N904" s="15"/>
      <c r="O904" s="15"/>
      <c r="P904" s="15"/>
      <c r="R904" s="15"/>
      <c r="S904" s="76"/>
      <c r="T904" s="76"/>
      <c r="U904" s="76"/>
      <c r="V904" s="76"/>
      <c r="W904" s="76"/>
      <c r="X904" s="76"/>
      <c r="Y904" s="76"/>
      <c r="Z904" s="76"/>
      <c r="AA904" s="76"/>
      <c r="AB904" s="76"/>
      <c r="AC904" s="76"/>
      <c r="AD904" s="76"/>
      <c r="AE904" s="76"/>
      <c r="AF904" s="76"/>
      <c r="AG904" s="76"/>
      <c r="AH904" s="76"/>
      <c r="AI904" s="76"/>
      <c r="AJ904" s="76"/>
      <c r="AK904" s="76"/>
      <c r="AL904" s="76"/>
      <c r="AM904" s="76"/>
      <c r="AN904" s="76"/>
      <c r="AO904" s="76"/>
      <c r="AP904" s="76"/>
      <c r="AQ904" s="76"/>
      <c r="AR904" s="76"/>
      <c r="AS904" s="76"/>
      <c r="AT904" s="76"/>
      <c r="AU904" s="76"/>
      <c r="AV904" s="76"/>
      <c r="AW904" s="76"/>
      <c r="AX904" s="76"/>
      <c r="AY904" s="76"/>
      <c r="AZ904" s="76"/>
      <c r="BA904" s="76"/>
      <c r="BB904" s="76"/>
      <c r="BC904" s="76"/>
      <c r="BD904" s="76"/>
      <c r="BE904" s="76"/>
      <c r="BF904" s="76"/>
      <c r="BG904" s="76"/>
      <c r="BH904" s="76"/>
      <c r="BI904" s="76"/>
      <c r="BJ904" s="76"/>
      <c r="BK904" s="76"/>
      <c r="BL904" s="76"/>
      <c r="BM904" s="76"/>
      <c r="BN904" s="76"/>
      <c r="BO904" s="76"/>
      <c r="BP904" s="76"/>
      <c r="BQ904" s="76"/>
      <c r="BR904" s="76"/>
      <c r="BS904" s="76"/>
      <c r="BT904" s="76"/>
      <c r="BU904" s="76"/>
      <c r="BV904" s="76"/>
      <c r="BW904" s="76"/>
      <c r="BX904" s="76"/>
      <c r="BY904" s="76"/>
      <c r="BZ904" s="76"/>
      <c r="CA904" s="76"/>
      <c r="CB904" s="76"/>
      <c r="CC904" s="76"/>
      <c r="CD904" s="76"/>
      <c r="CE904" s="76"/>
      <c r="CF904" s="76"/>
      <c r="CG904" s="76"/>
      <c r="CH904" s="76"/>
      <c r="CI904" s="76"/>
      <c r="CJ904" s="76"/>
      <c r="CK904" s="76"/>
      <c r="CL904" s="76"/>
      <c r="CN904" s="60"/>
      <c r="CO904" s="76"/>
      <c r="CP904" s="76"/>
      <c r="CQ904" s="76"/>
      <c r="CR904" s="76"/>
      <c r="CS904" s="76"/>
      <c r="CT904" s="76"/>
      <c r="CU904" s="76"/>
      <c r="CV904" s="76"/>
      <c r="CW904" s="76"/>
      <c r="CX904" s="76"/>
      <c r="CY904" s="76"/>
      <c r="CZ904" s="76"/>
      <c r="DA904" s="76"/>
      <c r="DB904" s="76"/>
      <c r="DC904" s="76"/>
      <c r="DD904" s="76"/>
      <c r="DE904" s="76"/>
      <c r="DF904" s="76"/>
      <c r="DG904" s="76"/>
      <c r="DH904" s="76"/>
      <c r="DI904" s="76"/>
      <c r="DJ904" s="76"/>
      <c r="DK904" s="76"/>
      <c r="DL904" s="76"/>
    </row>
    <row r="905" spans="5:116" x14ac:dyDescent="0.4">
      <c r="E905" s="8"/>
      <c r="H905" s="12"/>
      <c r="I905" s="60"/>
      <c r="J905" s="60"/>
      <c r="K905" s="15"/>
      <c r="L905" s="15"/>
      <c r="M905" s="15"/>
      <c r="N905" s="15"/>
      <c r="O905" s="15"/>
      <c r="P905" s="15"/>
      <c r="R905" s="15"/>
      <c r="S905" s="76"/>
      <c r="T905" s="76"/>
      <c r="U905" s="76"/>
      <c r="V905" s="76"/>
      <c r="W905" s="76"/>
      <c r="X905" s="76"/>
      <c r="Y905" s="76"/>
      <c r="Z905" s="76"/>
      <c r="AA905" s="76"/>
      <c r="AB905" s="76"/>
      <c r="AC905" s="76"/>
      <c r="AD905" s="76"/>
      <c r="AE905" s="76"/>
      <c r="AF905" s="76"/>
      <c r="AG905" s="76"/>
      <c r="AH905" s="76"/>
      <c r="AI905" s="76"/>
      <c r="AJ905" s="76"/>
      <c r="AK905" s="76"/>
      <c r="AL905" s="76"/>
      <c r="AM905" s="76"/>
      <c r="AN905" s="76"/>
      <c r="AO905" s="76"/>
      <c r="AP905" s="76"/>
      <c r="AQ905" s="76"/>
      <c r="AR905" s="76"/>
      <c r="AS905" s="76"/>
      <c r="AT905" s="76"/>
      <c r="AU905" s="76"/>
      <c r="AV905" s="76"/>
      <c r="AW905" s="76"/>
      <c r="AX905" s="76"/>
      <c r="AY905" s="76"/>
      <c r="AZ905" s="76"/>
      <c r="BA905" s="76"/>
      <c r="BB905" s="76"/>
      <c r="BC905" s="76"/>
      <c r="BD905" s="76"/>
      <c r="BE905" s="76"/>
      <c r="BF905" s="76"/>
      <c r="BG905" s="76"/>
      <c r="BH905" s="76"/>
      <c r="BI905" s="76"/>
      <c r="BJ905" s="76"/>
      <c r="BK905" s="76"/>
      <c r="BL905" s="76"/>
      <c r="BM905" s="76"/>
      <c r="BN905" s="76"/>
      <c r="BO905" s="76"/>
      <c r="BP905" s="76"/>
      <c r="BQ905" s="76"/>
      <c r="BR905" s="76"/>
      <c r="BS905" s="76"/>
      <c r="BT905" s="76"/>
      <c r="BU905" s="76"/>
      <c r="BV905" s="76"/>
      <c r="BW905" s="76"/>
      <c r="BX905" s="76"/>
      <c r="BY905" s="76"/>
      <c r="BZ905" s="76"/>
      <c r="CA905" s="76"/>
      <c r="CB905" s="76"/>
      <c r="CC905" s="76"/>
      <c r="CD905" s="76"/>
      <c r="CE905" s="76"/>
      <c r="CF905" s="76"/>
      <c r="CG905" s="76"/>
      <c r="CH905" s="76"/>
      <c r="CI905" s="76"/>
      <c r="CJ905" s="76"/>
      <c r="CK905" s="76"/>
      <c r="CL905" s="76"/>
      <c r="CN905" s="60"/>
      <c r="CO905" s="76"/>
      <c r="CP905" s="76"/>
      <c r="CQ905" s="76"/>
      <c r="CR905" s="76"/>
      <c r="CS905" s="76"/>
      <c r="CT905" s="76"/>
      <c r="CU905" s="76"/>
      <c r="CV905" s="76"/>
      <c r="CW905" s="76"/>
      <c r="CX905" s="76"/>
      <c r="CY905" s="76"/>
      <c r="CZ905" s="76"/>
      <c r="DA905" s="76"/>
      <c r="DB905" s="76"/>
      <c r="DC905" s="76"/>
      <c r="DD905" s="76"/>
      <c r="DE905" s="76"/>
      <c r="DF905" s="76"/>
      <c r="DG905" s="76"/>
      <c r="DH905" s="76"/>
      <c r="DI905" s="76"/>
      <c r="DJ905" s="76"/>
      <c r="DK905" s="76"/>
      <c r="DL905" s="76"/>
    </row>
    <row r="906" spans="5:116" x14ac:dyDescent="0.4">
      <c r="E906" s="8"/>
      <c r="H906" s="12"/>
      <c r="I906" s="60"/>
      <c r="J906" s="60"/>
      <c r="K906" s="15"/>
      <c r="L906" s="15"/>
      <c r="M906" s="15"/>
      <c r="N906" s="15"/>
      <c r="O906" s="15"/>
      <c r="P906" s="15"/>
      <c r="R906" s="15"/>
      <c r="S906" s="76"/>
      <c r="T906" s="76"/>
      <c r="U906" s="76"/>
      <c r="V906" s="76"/>
      <c r="W906" s="76"/>
      <c r="X906" s="76"/>
      <c r="Y906" s="76"/>
      <c r="Z906" s="76"/>
      <c r="AA906" s="76"/>
      <c r="AB906" s="76"/>
      <c r="AC906" s="76"/>
      <c r="AD906" s="76"/>
      <c r="AE906" s="76"/>
      <c r="AF906" s="76"/>
      <c r="AG906" s="76"/>
      <c r="AH906" s="76"/>
      <c r="AI906" s="76"/>
      <c r="AJ906" s="76"/>
      <c r="AK906" s="76"/>
      <c r="AL906" s="76"/>
      <c r="AM906" s="76"/>
      <c r="AN906" s="76"/>
      <c r="AO906" s="76"/>
      <c r="AP906" s="76"/>
      <c r="AQ906" s="76"/>
      <c r="AR906" s="76"/>
      <c r="AS906" s="76"/>
      <c r="AT906" s="76"/>
      <c r="AU906" s="76"/>
      <c r="AV906" s="76"/>
      <c r="AW906" s="76"/>
      <c r="AX906" s="76"/>
      <c r="AY906" s="76"/>
      <c r="AZ906" s="76"/>
      <c r="BA906" s="76"/>
      <c r="BB906" s="76"/>
      <c r="BC906" s="76"/>
      <c r="BD906" s="76"/>
      <c r="BE906" s="76"/>
      <c r="BF906" s="76"/>
      <c r="BG906" s="76"/>
      <c r="BH906" s="76"/>
      <c r="BI906" s="76"/>
      <c r="BJ906" s="76"/>
      <c r="BK906" s="76"/>
      <c r="BL906" s="76"/>
      <c r="BM906" s="76"/>
      <c r="BN906" s="76"/>
      <c r="BO906" s="76"/>
      <c r="BP906" s="76"/>
      <c r="BQ906" s="76"/>
      <c r="BR906" s="76"/>
      <c r="BS906" s="76"/>
      <c r="BT906" s="76"/>
      <c r="BU906" s="76"/>
      <c r="BV906" s="76"/>
      <c r="BW906" s="76"/>
      <c r="BX906" s="76"/>
      <c r="BY906" s="76"/>
      <c r="BZ906" s="76"/>
      <c r="CA906" s="76"/>
      <c r="CB906" s="76"/>
      <c r="CC906" s="76"/>
      <c r="CD906" s="76"/>
      <c r="CE906" s="76"/>
      <c r="CF906" s="76"/>
      <c r="CG906" s="76"/>
      <c r="CH906" s="76"/>
      <c r="CI906" s="76"/>
      <c r="CJ906" s="76"/>
      <c r="CK906" s="76"/>
      <c r="CL906" s="76"/>
      <c r="CN906" s="60"/>
      <c r="CO906" s="76"/>
      <c r="CP906" s="76"/>
      <c r="CQ906" s="76"/>
      <c r="CR906" s="76"/>
      <c r="CS906" s="76"/>
      <c r="CT906" s="76"/>
      <c r="CU906" s="76"/>
      <c r="CV906" s="76"/>
      <c r="CW906" s="76"/>
      <c r="CX906" s="76"/>
      <c r="CY906" s="76"/>
      <c r="CZ906" s="76"/>
      <c r="DA906" s="76"/>
      <c r="DB906" s="76"/>
      <c r="DC906" s="76"/>
      <c r="DD906" s="76"/>
      <c r="DE906" s="76"/>
      <c r="DF906" s="76"/>
      <c r="DG906" s="76"/>
      <c r="DH906" s="76"/>
      <c r="DI906" s="76"/>
      <c r="DJ906" s="76"/>
      <c r="DK906" s="76"/>
      <c r="DL906" s="76"/>
    </row>
    <row r="907" spans="5:116" x14ac:dyDescent="0.4">
      <c r="E907" s="8"/>
      <c r="H907" s="12"/>
      <c r="I907" s="60"/>
      <c r="J907" s="60"/>
      <c r="K907" s="15"/>
      <c r="L907" s="15"/>
      <c r="M907" s="15"/>
      <c r="N907" s="15"/>
      <c r="O907" s="15"/>
      <c r="P907" s="15"/>
      <c r="R907" s="15"/>
      <c r="S907" s="76"/>
      <c r="T907" s="76"/>
      <c r="U907" s="76"/>
      <c r="V907" s="76"/>
      <c r="W907" s="76"/>
      <c r="X907" s="76"/>
      <c r="Y907" s="76"/>
      <c r="Z907" s="76"/>
      <c r="AA907" s="76"/>
      <c r="AB907" s="76"/>
      <c r="AC907" s="76"/>
      <c r="AD907" s="76"/>
      <c r="AE907" s="76"/>
      <c r="AF907" s="76"/>
      <c r="AG907" s="76"/>
      <c r="AH907" s="76"/>
      <c r="AI907" s="76"/>
      <c r="AJ907" s="76"/>
      <c r="AK907" s="76"/>
      <c r="AL907" s="76"/>
      <c r="AM907" s="76"/>
      <c r="AN907" s="76"/>
      <c r="AO907" s="76"/>
      <c r="AP907" s="76"/>
      <c r="AQ907" s="76"/>
      <c r="AR907" s="76"/>
      <c r="AS907" s="76"/>
      <c r="AT907" s="76"/>
      <c r="AU907" s="76"/>
      <c r="AV907" s="76"/>
      <c r="AW907" s="76"/>
      <c r="AX907" s="76"/>
      <c r="AY907" s="76"/>
      <c r="AZ907" s="76"/>
      <c r="BA907" s="76"/>
      <c r="BB907" s="76"/>
      <c r="BC907" s="76"/>
      <c r="BD907" s="76"/>
      <c r="BE907" s="76"/>
      <c r="BF907" s="76"/>
      <c r="BG907" s="76"/>
      <c r="BH907" s="76"/>
      <c r="BI907" s="76"/>
      <c r="BJ907" s="76"/>
      <c r="BK907" s="76"/>
      <c r="BL907" s="76"/>
      <c r="BM907" s="76"/>
      <c r="BN907" s="76"/>
      <c r="BO907" s="76"/>
      <c r="BP907" s="76"/>
      <c r="BQ907" s="76"/>
      <c r="BR907" s="76"/>
      <c r="BS907" s="76"/>
      <c r="BT907" s="76"/>
      <c r="BU907" s="76"/>
      <c r="BV907" s="76"/>
      <c r="BW907" s="76"/>
      <c r="BX907" s="76"/>
      <c r="BY907" s="76"/>
      <c r="BZ907" s="76"/>
      <c r="CA907" s="76"/>
      <c r="CB907" s="76"/>
      <c r="CC907" s="76"/>
      <c r="CD907" s="76"/>
      <c r="CE907" s="76"/>
      <c r="CF907" s="76"/>
      <c r="CG907" s="76"/>
      <c r="CH907" s="76"/>
      <c r="CI907" s="76"/>
      <c r="CJ907" s="76"/>
      <c r="CK907" s="76"/>
      <c r="CL907" s="76"/>
      <c r="CN907" s="60"/>
      <c r="CO907" s="76"/>
      <c r="CP907" s="76"/>
      <c r="CQ907" s="76"/>
      <c r="CR907" s="76"/>
      <c r="CS907" s="76"/>
      <c r="CT907" s="76"/>
      <c r="CU907" s="76"/>
      <c r="CV907" s="76"/>
      <c r="CW907" s="76"/>
      <c r="CX907" s="76"/>
      <c r="CY907" s="76"/>
      <c r="CZ907" s="76"/>
      <c r="DA907" s="76"/>
      <c r="DB907" s="76"/>
      <c r="DC907" s="76"/>
      <c r="DD907" s="76"/>
      <c r="DE907" s="76"/>
      <c r="DF907" s="76"/>
      <c r="DG907" s="76"/>
      <c r="DH907" s="76"/>
      <c r="DI907" s="76"/>
      <c r="DJ907" s="76"/>
      <c r="DK907" s="76"/>
      <c r="DL907" s="76"/>
    </row>
    <row r="908" spans="5:116" x14ac:dyDescent="0.4">
      <c r="E908" s="8"/>
      <c r="H908" s="12"/>
      <c r="I908" s="60"/>
      <c r="J908" s="60"/>
      <c r="K908" s="15"/>
      <c r="L908" s="15"/>
      <c r="M908" s="15"/>
      <c r="N908" s="15"/>
      <c r="O908" s="15"/>
      <c r="P908" s="15"/>
      <c r="R908" s="15"/>
      <c r="S908" s="76"/>
      <c r="T908" s="76"/>
      <c r="U908" s="76"/>
      <c r="V908" s="76"/>
      <c r="W908" s="76"/>
      <c r="X908" s="76"/>
      <c r="Y908" s="76"/>
      <c r="Z908" s="76"/>
      <c r="AA908" s="76"/>
      <c r="AB908" s="76"/>
      <c r="AC908" s="76"/>
      <c r="AD908" s="76"/>
      <c r="AE908" s="76"/>
      <c r="AF908" s="76"/>
      <c r="AG908" s="76"/>
      <c r="AH908" s="76"/>
      <c r="AI908" s="76"/>
      <c r="AJ908" s="76"/>
      <c r="AK908" s="76"/>
      <c r="AL908" s="76"/>
      <c r="AM908" s="76"/>
      <c r="AN908" s="76"/>
      <c r="AO908" s="76"/>
      <c r="AP908" s="76"/>
      <c r="AQ908" s="76"/>
      <c r="AR908" s="76"/>
      <c r="AS908" s="76"/>
      <c r="AT908" s="76"/>
      <c r="AU908" s="76"/>
      <c r="AV908" s="76"/>
      <c r="AW908" s="76"/>
      <c r="AX908" s="76"/>
      <c r="AY908" s="76"/>
      <c r="AZ908" s="76"/>
      <c r="BA908" s="76"/>
      <c r="BB908" s="76"/>
      <c r="BC908" s="76"/>
      <c r="BD908" s="76"/>
      <c r="BE908" s="76"/>
      <c r="BF908" s="76"/>
      <c r="BG908" s="76"/>
      <c r="BH908" s="76"/>
      <c r="BI908" s="76"/>
      <c r="BJ908" s="76"/>
      <c r="BK908" s="76"/>
      <c r="BL908" s="76"/>
      <c r="BM908" s="76"/>
      <c r="BN908" s="76"/>
      <c r="BO908" s="76"/>
      <c r="BP908" s="76"/>
      <c r="BQ908" s="76"/>
      <c r="BR908" s="76"/>
      <c r="BS908" s="76"/>
      <c r="BT908" s="76"/>
      <c r="BU908" s="76"/>
      <c r="BV908" s="76"/>
      <c r="BW908" s="76"/>
      <c r="BX908" s="76"/>
      <c r="BY908" s="76"/>
      <c r="BZ908" s="76"/>
      <c r="CA908" s="76"/>
      <c r="CB908" s="76"/>
      <c r="CC908" s="76"/>
      <c r="CD908" s="76"/>
      <c r="CE908" s="76"/>
      <c r="CF908" s="76"/>
      <c r="CG908" s="76"/>
      <c r="CH908" s="76"/>
      <c r="CI908" s="76"/>
      <c r="CJ908" s="76"/>
      <c r="CK908" s="76"/>
      <c r="CL908" s="76"/>
      <c r="CN908" s="60"/>
      <c r="CO908" s="76"/>
      <c r="CP908" s="76"/>
      <c r="CQ908" s="76"/>
      <c r="CR908" s="76"/>
      <c r="CS908" s="76"/>
      <c r="CT908" s="76"/>
      <c r="CU908" s="76"/>
      <c r="CV908" s="76"/>
      <c r="CW908" s="76"/>
      <c r="CX908" s="76"/>
      <c r="CY908" s="76"/>
      <c r="CZ908" s="76"/>
      <c r="DA908" s="76"/>
      <c r="DB908" s="76"/>
      <c r="DC908" s="76"/>
      <c r="DD908" s="76"/>
      <c r="DE908" s="76"/>
      <c r="DF908" s="76"/>
      <c r="DG908" s="76"/>
      <c r="DH908" s="76"/>
      <c r="DI908" s="76"/>
      <c r="DJ908" s="76"/>
      <c r="DK908" s="76"/>
      <c r="DL908" s="76"/>
    </row>
    <row r="909" spans="5:116" x14ac:dyDescent="0.4">
      <c r="E909" s="8"/>
      <c r="H909" s="12"/>
      <c r="I909" s="60"/>
      <c r="J909" s="60"/>
      <c r="K909" s="15"/>
      <c r="L909" s="15"/>
      <c r="M909" s="15"/>
      <c r="N909" s="15"/>
      <c r="O909" s="15"/>
      <c r="P909" s="15"/>
      <c r="R909" s="15"/>
      <c r="S909" s="76"/>
      <c r="T909" s="76"/>
      <c r="U909" s="76"/>
      <c r="V909" s="76"/>
      <c r="W909" s="76"/>
      <c r="X909" s="76"/>
      <c r="Y909" s="76"/>
      <c r="Z909" s="76"/>
      <c r="AA909" s="76"/>
      <c r="AB909" s="76"/>
      <c r="AC909" s="76"/>
      <c r="AD909" s="76"/>
      <c r="AE909" s="76"/>
      <c r="AF909" s="76"/>
      <c r="AG909" s="76"/>
      <c r="AH909" s="76"/>
      <c r="AI909" s="76"/>
      <c r="AJ909" s="76"/>
      <c r="AK909" s="76"/>
      <c r="AL909" s="76"/>
      <c r="AM909" s="76"/>
      <c r="AN909" s="76"/>
      <c r="AO909" s="76"/>
      <c r="AP909" s="76"/>
      <c r="AQ909" s="76"/>
      <c r="AR909" s="76"/>
      <c r="AS909" s="76"/>
      <c r="AT909" s="76"/>
      <c r="AU909" s="76"/>
      <c r="AV909" s="76"/>
      <c r="AW909" s="76"/>
      <c r="AX909" s="76"/>
      <c r="AY909" s="76"/>
      <c r="AZ909" s="76"/>
      <c r="BA909" s="76"/>
      <c r="BB909" s="76"/>
      <c r="BC909" s="76"/>
      <c r="BD909" s="76"/>
      <c r="BE909" s="76"/>
      <c r="BF909" s="76"/>
      <c r="BG909" s="76"/>
      <c r="BH909" s="76"/>
      <c r="BI909" s="76"/>
      <c r="BJ909" s="76"/>
      <c r="BK909" s="76"/>
      <c r="BL909" s="76"/>
      <c r="BM909" s="76"/>
      <c r="BN909" s="76"/>
      <c r="BO909" s="76"/>
      <c r="BP909" s="76"/>
      <c r="BQ909" s="76"/>
      <c r="BR909" s="76"/>
      <c r="BS909" s="76"/>
      <c r="BT909" s="76"/>
      <c r="BU909" s="76"/>
      <c r="BV909" s="76"/>
      <c r="BW909" s="76"/>
      <c r="BX909" s="76"/>
      <c r="BY909" s="76"/>
      <c r="BZ909" s="76"/>
      <c r="CA909" s="76"/>
      <c r="CB909" s="76"/>
      <c r="CC909" s="76"/>
      <c r="CD909" s="76"/>
      <c r="CE909" s="76"/>
      <c r="CF909" s="76"/>
      <c r="CG909" s="76"/>
      <c r="CH909" s="76"/>
      <c r="CI909" s="76"/>
      <c r="CJ909" s="76"/>
      <c r="CK909" s="76"/>
      <c r="CL909" s="76"/>
      <c r="CN909" s="60"/>
      <c r="CO909" s="76"/>
      <c r="CP909" s="76"/>
      <c r="CQ909" s="76"/>
      <c r="CR909" s="76"/>
      <c r="CS909" s="76"/>
      <c r="CT909" s="76"/>
      <c r="CU909" s="76"/>
      <c r="CV909" s="76"/>
      <c r="CW909" s="76"/>
      <c r="CX909" s="76"/>
      <c r="CY909" s="76"/>
      <c r="CZ909" s="76"/>
      <c r="DA909" s="76"/>
      <c r="DB909" s="76"/>
      <c r="DC909" s="76"/>
      <c r="DD909" s="76"/>
      <c r="DE909" s="76"/>
      <c r="DF909" s="76"/>
      <c r="DG909" s="76"/>
      <c r="DH909" s="76"/>
      <c r="DI909" s="76"/>
      <c r="DJ909" s="76"/>
      <c r="DK909" s="76"/>
      <c r="DL909" s="76"/>
    </row>
    <row r="910" spans="5:116" x14ac:dyDescent="0.4">
      <c r="E910" s="8"/>
      <c r="H910" s="12"/>
      <c r="I910" s="60"/>
      <c r="J910" s="60"/>
      <c r="K910" s="15"/>
      <c r="L910" s="15"/>
      <c r="M910" s="15"/>
      <c r="N910" s="15"/>
      <c r="O910" s="15"/>
      <c r="P910" s="15"/>
      <c r="R910" s="15"/>
      <c r="S910" s="76"/>
      <c r="T910" s="76"/>
      <c r="U910" s="76"/>
      <c r="V910" s="76"/>
      <c r="W910" s="76"/>
      <c r="X910" s="76"/>
      <c r="Y910" s="76"/>
      <c r="Z910" s="76"/>
      <c r="AA910" s="76"/>
      <c r="AB910" s="76"/>
      <c r="AC910" s="76"/>
      <c r="AD910" s="76"/>
      <c r="AE910" s="76"/>
      <c r="AF910" s="76"/>
      <c r="AG910" s="76"/>
      <c r="AH910" s="76"/>
      <c r="AI910" s="76"/>
      <c r="AJ910" s="76"/>
      <c r="AK910" s="76"/>
      <c r="AL910" s="76"/>
      <c r="AM910" s="76"/>
      <c r="AN910" s="76"/>
      <c r="AO910" s="76"/>
      <c r="AP910" s="76"/>
      <c r="AQ910" s="76"/>
      <c r="AR910" s="76"/>
      <c r="AS910" s="76"/>
      <c r="AT910" s="76"/>
      <c r="AU910" s="76"/>
      <c r="AV910" s="76"/>
      <c r="AW910" s="76"/>
      <c r="AX910" s="76"/>
      <c r="AY910" s="76"/>
      <c r="AZ910" s="76"/>
      <c r="BA910" s="76"/>
      <c r="BB910" s="76"/>
      <c r="BC910" s="76"/>
      <c r="BD910" s="76"/>
      <c r="BE910" s="76"/>
      <c r="BF910" s="76"/>
      <c r="BG910" s="76"/>
      <c r="BH910" s="76"/>
      <c r="BI910" s="76"/>
      <c r="BJ910" s="76"/>
      <c r="BK910" s="76"/>
      <c r="BL910" s="76"/>
      <c r="BM910" s="76"/>
      <c r="BN910" s="76"/>
      <c r="BO910" s="76"/>
      <c r="BP910" s="76"/>
      <c r="BQ910" s="76"/>
      <c r="BR910" s="76"/>
      <c r="BS910" s="76"/>
      <c r="BT910" s="76"/>
      <c r="BU910" s="76"/>
      <c r="BV910" s="76"/>
      <c r="BW910" s="76"/>
      <c r="BX910" s="76"/>
      <c r="BY910" s="76"/>
      <c r="BZ910" s="76"/>
      <c r="CA910" s="76"/>
      <c r="CB910" s="76"/>
      <c r="CC910" s="76"/>
      <c r="CD910" s="76"/>
      <c r="CE910" s="76"/>
      <c r="CF910" s="76"/>
      <c r="CG910" s="76"/>
      <c r="CH910" s="76"/>
      <c r="CI910" s="76"/>
      <c r="CJ910" s="76"/>
      <c r="CK910" s="76"/>
      <c r="CL910" s="76"/>
      <c r="CN910" s="60"/>
      <c r="CO910" s="76"/>
      <c r="CP910" s="76"/>
      <c r="CQ910" s="76"/>
      <c r="CR910" s="76"/>
      <c r="CS910" s="76"/>
      <c r="CT910" s="76"/>
      <c r="CU910" s="76"/>
      <c r="CV910" s="76"/>
      <c r="CW910" s="76"/>
      <c r="CX910" s="76"/>
      <c r="CY910" s="76"/>
      <c r="CZ910" s="76"/>
      <c r="DA910" s="76"/>
      <c r="DB910" s="76"/>
      <c r="DC910" s="76"/>
      <c r="DD910" s="76"/>
      <c r="DE910" s="76"/>
      <c r="DF910" s="76"/>
      <c r="DG910" s="76"/>
      <c r="DH910" s="76"/>
      <c r="DI910" s="76"/>
      <c r="DJ910" s="76"/>
      <c r="DK910" s="76"/>
      <c r="DL910" s="76"/>
    </row>
    <row r="911" spans="5:116" x14ac:dyDescent="0.4">
      <c r="E911" s="8"/>
      <c r="H911" s="12"/>
      <c r="I911" s="60"/>
      <c r="J911" s="60"/>
      <c r="K911" s="15"/>
      <c r="L911" s="15"/>
      <c r="M911" s="15"/>
      <c r="N911" s="15"/>
      <c r="O911" s="15"/>
      <c r="P911" s="15"/>
      <c r="R911" s="15"/>
      <c r="S911" s="76"/>
      <c r="T911" s="76"/>
      <c r="U911" s="76"/>
      <c r="V911" s="76"/>
      <c r="W911" s="76"/>
      <c r="X911" s="76"/>
      <c r="Y911" s="76"/>
      <c r="Z911" s="76"/>
      <c r="AA911" s="76"/>
      <c r="AB911" s="76"/>
      <c r="AC911" s="76"/>
      <c r="AD911" s="76"/>
      <c r="AE911" s="76"/>
      <c r="AF911" s="76"/>
      <c r="AG911" s="76"/>
      <c r="AH911" s="76"/>
      <c r="AI911" s="76"/>
      <c r="AJ911" s="76"/>
      <c r="AK911" s="76"/>
      <c r="AL911" s="76"/>
      <c r="AM911" s="76"/>
      <c r="AN911" s="76"/>
      <c r="AO911" s="76"/>
      <c r="AP911" s="76"/>
      <c r="AQ911" s="76"/>
      <c r="AR911" s="76"/>
      <c r="AS911" s="76"/>
      <c r="AT911" s="76"/>
      <c r="AU911" s="76"/>
      <c r="AV911" s="76"/>
      <c r="AW911" s="76"/>
      <c r="AX911" s="76"/>
      <c r="AY911" s="76"/>
      <c r="AZ911" s="76"/>
      <c r="BA911" s="76"/>
      <c r="BB911" s="76"/>
      <c r="BC911" s="76"/>
      <c r="BD911" s="76"/>
      <c r="BE911" s="76"/>
      <c r="BF911" s="76"/>
      <c r="BG911" s="76"/>
      <c r="BH911" s="76"/>
      <c r="BI911" s="76"/>
      <c r="BJ911" s="76"/>
      <c r="BK911" s="76"/>
      <c r="BL911" s="76"/>
      <c r="BM911" s="76"/>
      <c r="BN911" s="76"/>
      <c r="BO911" s="76"/>
      <c r="BP911" s="76"/>
      <c r="BQ911" s="76"/>
      <c r="BR911" s="76"/>
      <c r="BS911" s="76"/>
      <c r="BT911" s="76"/>
      <c r="BU911" s="76"/>
      <c r="BV911" s="76"/>
      <c r="BW911" s="76"/>
      <c r="BX911" s="76"/>
      <c r="BY911" s="76"/>
      <c r="BZ911" s="76"/>
      <c r="CA911" s="76"/>
      <c r="CB911" s="76"/>
      <c r="CC911" s="76"/>
      <c r="CD911" s="76"/>
      <c r="CE911" s="76"/>
      <c r="CF911" s="76"/>
      <c r="CG911" s="76"/>
      <c r="CH911" s="76"/>
      <c r="CI911" s="76"/>
      <c r="CJ911" s="76"/>
      <c r="CK911" s="76"/>
      <c r="CL911" s="76"/>
      <c r="CN911" s="60"/>
      <c r="CO911" s="76"/>
      <c r="CP911" s="76"/>
      <c r="CQ911" s="76"/>
      <c r="CR911" s="76"/>
      <c r="CS911" s="76"/>
      <c r="CT911" s="76"/>
      <c r="CU911" s="76"/>
      <c r="CV911" s="76"/>
      <c r="CW911" s="76"/>
      <c r="CX911" s="76"/>
      <c r="CY911" s="76"/>
      <c r="CZ911" s="76"/>
      <c r="DA911" s="76"/>
      <c r="DB911" s="76"/>
      <c r="DC911" s="76"/>
      <c r="DD911" s="76"/>
      <c r="DE911" s="76"/>
      <c r="DF911" s="76"/>
      <c r="DG911" s="76"/>
      <c r="DH911" s="76"/>
      <c r="DI911" s="76"/>
      <c r="DJ911" s="76"/>
      <c r="DK911" s="76"/>
      <c r="DL911" s="76"/>
    </row>
    <row r="912" spans="5:116" x14ac:dyDescent="0.4">
      <c r="E912" s="8"/>
      <c r="H912" s="12"/>
      <c r="I912" s="60"/>
      <c r="J912" s="60"/>
      <c r="K912" s="15"/>
      <c r="L912" s="15"/>
      <c r="M912" s="15"/>
      <c r="N912" s="15"/>
      <c r="O912" s="15"/>
      <c r="P912" s="15"/>
      <c r="R912" s="15"/>
      <c r="S912" s="76"/>
      <c r="T912" s="76"/>
      <c r="U912" s="76"/>
      <c r="V912" s="76"/>
      <c r="W912" s="76"/>
      <c r="X912" s="76"/>
      <c r="Y912" s="76"/>
      <c r="Z912" s="76"/>
      <c r="AA912" s="76"/>
      <c r="AB912" s="76"/>
      <c r="AC912" s="76"/>
      <c r="AD912" s="76"/>
      <c r="AE912" s="76"/>
      <c r="AF912" s="76"/>
      <c r="AG912" s="76"/>
      <c r="AH912" s="76"/>
      <c r="AI912" s="76"/>
      <c r="AJ912" s="76"/>
      <c r="AK912" s="76"/>
      <c r="AL912" s="76"/>
      <c r="AM912" s="76"/>
      <c r="AN912" s="76"/>
      <c r="AO912" s="76"/>
      <c r="AP912" s="76"/>
      <c r="AQ912" s="76"/>
      <c r="AR912" s="76"/>
      <c r="AS912" s="76"/>
      <c r="AT912" s="76"/>
      <c r="AU912" s="76"/>
      <c r="AV912" s="76"/>
      <c r="AW912" s="76"/>
      <c r="AX912" s="76"/>
      <c r="AY912" s="76"/>
      <c r="AZ912" s="76"/>
      <c r="BA912" s="76"/>
      <c r="BB912" s="76"/>
      <c r="BC912" s="76"/>
      <c r="BD912" s="76"/>
      <c r="BE912" s="76"/>
      <c r="BF912" s="76"/>
      <c r="BG912" s="76"/>
      <c r="BH912" s="76"/>
      <c r="BI912" s="76"/>
      <c r="BJ912" s="76"/>
      <c r="BK912" s="76"/>
      <c r="BL912" s="76"/>
      <c r="BM912" s="76"/>
      <c r="BN912" s="76"/>
      <c r="BO912" s="76"/>
      <c r="BP912" s="76"/>
      <c r="BQ912" s="76"/>
      <c r="BR912" s="76"/>
      <c r="BS912" s="76"/>
      <c r="BT912" s="76"/>
      <c r="BU912" s="76"/>
      <c r="BV912" s="76"/>
      <c r="BW912" s="76"/>
      <c r="BX912" s="76"/>
      <c r="BY912" s="76"/>
      <c r="BZ912" s="76"/>
      <c r="CA912" s="76"/>
      <c r="CB912" s="76"/>
      <c r="CC912" s="76"/>
      <c r="CD912" s="76"/>
      <c r="CE912" s="76"/>
      <c r="CF912" s="76"/>
      <c r="CG912" s="76"/>
      <c r="CH912" s="76"/>
      <c r="CI912" s="76"/>
      <c r="CJ912" s="76"/>
      <c r="CK912" s="76"/>
      <c r="CL912" s="76"/>
      <c r="CN912" s="60"/>
      <c r="CO912" s="76"/>
      <c r="CP912" s="76"/>
      <c r="CQ912" s="76"/>
      <c r="CR912" s="76"/>
      <c r="CS912" s="76"/>
      <c r="CT912" s="76"/>
      <c r="CU912" s="76"/>
      <c r="CV912" s="76"/>
      <c r="CW912" s="76"/>
      <c r="CX912" s="76"/>
      <c r="CY912" s="76"/>
      <c r="CZ912" s="76"/>
      <c r="DA912" s="76"/>
      <c r="DB912" s="76"/>
      <c r="DC912" s="76"/>
      <c r="DD912" s="76"/>
      <c r="DE912" s="76"/>
      <c r="DF912" s="76"/>
      <c r="DG912" s="76"/>
      <c r="DH912" s="76"/>
      <c r="DI912" s="76"/>
      <c r="DJ912" s="76"/>
      <c r="DK912" s="76"/>
      <c r="DL912" s="76"/>
    </row>
    <row r="913" spans="1:116" x14ac:dyDescent="0.4">
      <c r="E913" s="8"/>
      <c r="H913" s="12"/>
      <c r="I913" s="60"/>
      <c r="J913" s="60"/>
      <c r="K913" s="15"/>
      <c r="L913" s="15"/>
      <c r="M913" s="15"/>
      <c r="N913" s="15"/>
      <c r="O913" s="15"/>
      <c r="P913" s="15"/>
      <c r="R913" s="15"/>
      <c r="S913" s="76"/>
      <c r="T913" s="76"/>
      <c r="U913" s="76"/>
      <c r="V913" s="76"/>
      <c r="W913" s="76"/>
      <c r="X913" s="76"/>
      <c r="Y913" s="76"/>
      <c r="Z913" s="76"/>
      <c r="AA913" s="76"/>
      <c r="AB913" s="76"/>
      <c r="AC913" s="76"/>
      <c r="AD913" s="76"/>
      <c r="AE913" s="76"/>
      <c r="AF913" s="76"/>
      <c r="AG913" s="76"/>
      <c r="AH913" s="76"/>
      <c r="AI913" s="76"/>
      <c r="AJ913" s="76"/>
      <c r="AK913" s="76"/>
      <c r="AL913" s="76"/>
      <c r="AM913" s="76"/>
      <c r="AN913" s="76"/>
      <c r="AO913" s="76"/>
      <c r="AP913" s="76"/>
      <c r="AQ913" s="76"/>
      <c r="AR913" s="76"/>
      <c r="AS913" s="76"/>
      <c r="AT913" s="76"/>
      <c r="AU913" s="76"/>
      <c r="AV913" s="76"/>
      <c r="AW913" s="76"/>
      <c r="AX913" s="76"/>
      <c r="AY913" s="76"/>
      <c r="AZ913" s="76"/>
      <c r="BA913" s="76"/>
      <c r="BB913" s="76"/>
      <c r="BC913" s="76"/>
      <c r="BD913" s="76"/>
      <c r="BE913" s="76"/>
      <c r="BF913" s="76"/>
      <c r="BG913" s="76"/>
      <c r="BH913" s="76"/>
      <c r="BI913" s="76"/>
      <c r="BJ913" s="76"/>
      <c r="BK913" s="76"/>
      <c r="BL913" s="76"/>
      <c r="BM913" s="76"/>
      <c r="BN913" s="76"/>
      <c r="BO913" s="76"/>
      <c r="BP913" s="76"/>
      <c r="BQ913" s="76"/>
      <c r="BR913" s="76"/>
      <c r="BS913" s="76"/>
      <c r="BT913" s="76"/>
      <c r="BU913" s="76"/>
      <c r="BV913" s="76"/>
      <c r="BW913" s="76"/>
      <c r="BX913" s="76"/>
      <c r="BY913" s="76"/>
      <c r="BZ913" s="76"/>
      <c r="CA913" s="76"/>
      <c r="CB913" s="76"/>
      <c r="CC913" s="76"/>
      <c r="CD913" s="76"/>
      <c r="CE913" s="76"/>
      <c r="CF913" s="76"/>
      <c r="CG913" s="76"/>
      <c r="CH913" s="76"/>
      <c r="CI913" s="76"/>
      <c r="CJ913" s="76"/>
      <c r="CK913" s="76"/>
      <c r="CL913" s="76"/>
      <c r="CN913" s="60"/>
      <c r="CO913" s="76"/>
      <c r="CP913" s="76"/>
      <c r="CQ913" s="76"/>
      <c r="CR913" s="76"/>
      <c r="CS913" s="76"/>
      <c r="CT913" s="76"/>
      <c r="CU913" s="76"/>
      <c r="CV913" s="76"/>
      <c r="CW913" s="76"/>
      <c r="CX913" s="76"/>
      <c r="CY913" s="76"/>
      <c r="CZ913" s="76"/>
      <c r="DA913" s="76"/>
      <c r="DB913" s="76"/>
      <c r="DC913" s="76"/>
      <c r="DD913" s="76"/>
      <c r="DE913" s="76"/>
      <c r="DF913" s="76"/>
      <c r="DG913" s="76"/>
      <c r="DH913" s="76"/>
      <c r="DI913" s="76"/>
      <c r="DJ913" s="76"/>
      <c r="DK913" s="76"/>
      <c r="DL913" s="76"/>
    </row>
    <row r="914" spans="1:116" x14ac:dyDescent="0.4">
      <c r="CO914" s="8"/>
      <c r="CP914" s="8"/>
      <c r="CQ914" s="8"/>
      <c r="CR914" s="8"/>
      <c r="CS914" s="8"/>
      <c r="CT914" s="8"/>
      <c r="CU914" s="8"/>
      <c r="CV914" s="8"/>
      <c r="CW914" s="8"/>
      <c r="CX914" s="8"/>
      <c r="CY914" s="8"/>
      <c r="CZ914" s="8"/>
      <c r="DA914" s="8"/>
      <c r="DB914" s="8"/>
      <c r="DC914" s="8"/>
      <c r="DD914" s="8"/>
      <c r="DE914" s="8"/>
      <c r="DF914" s="8"/>
      <c r="DG914" s="8"/>
      <c r="DH914" s="8"/>
      <c r="DI914" s="8"/>
      <c r="DJ914" s="8"/>
      <c r="DK914" s="8"/>
      <c r="DL914" s="8"/>
    </row>
    <row r="915" spans="1:116" x14ac:dyDescent="0.4">
      <c r="CO915" s="8"/>
      <c r="CP915" s="8"/>
      <c r="CQ915" s="8"/>
      <c r="CR915" s="8"/>
      <c r="CS915" s="8"/>
      <c r="CT915" s="8"/>
      <c r="CU915" s="8"/>
      <c r="CV915" s="8"/>
      <c r="CW915" s="8"/>
      <c r="CX915" s="8"/>
      <c r="CY915" s="8"/>
      <c r="CZ915" s="8"/>
      <c r="DA915" s="8"/>
      <c r="DB915" s="8"/>
      <c r="DC915" s="8"/>
      <c r="DD915" s="8"/>
      <c r="DE915" s="8"/>
      <c r="DF915" s="8"/>
      <c r="DG915" s="8"/>
      <c r="DH915" s="8"/>
      <c r="DI915" s="8"/>
      <c r="DJ915" s="8"/>
      <c r="DK915" s="8"/>
      <c r="DL915" s="8"/>
    </row>
    <row r="916" spans="1:116" x14ac:dyDescent="0.4">
      <c r="A916" s="206" t="s">
        <v>481</v>
      </c>
      <c r="B916" s="27" t="s">
        <v>481</v>
      </c>
      <c r="C916" s="27" t="s">
        <v>481</v>
      </c>
      <c r="D916" s="27"/>
      <c r="E916" s="27" t="s">
        <v>481</v>
      </c>
      <c r="F916" s="27" t="s">
        <v>481</v>
      </c>
      <c r="G916" s="206" t="s">
        <v>481</v>
      </c>
      <c r="H916" s="206" t="s">
        <v>481</v>
      </c>
      <c r="I916" s="206" t="s">
        <v>481</v>
      </c>
      <c r="J916" s="206"/>
      <c r="K916" s="206" t="s">
        <v>481</v>
      </c>
      <c r="L916" s="206" t="s">
        <v>481</v>
      </c>
      <c r="M916" s="206" t="s">
        <v>481</v>
      </c>
      <c r="N916" s="206" t="s">
        <v>481</v>
      </c>
      <c r="O916" s="206" t="s">
        <v>481</v>
      </c>
      <c r="P916" s="206" t="s">
        <v>481</v>
      </c>
      <c r="R916" s="206" t="s">
        <v>481</v>
      </c>
      <c r="S916" s="206" t="s">
        <v>481</v>
      </c>
      <c r="T916" s="206" t="s">
        <v>481</v>
      </c>
      <c r="U916" s="206" t="s">
        <v>481</v>
      </c>
      <c r="V916" s="206" t="s">
        <v>481</v>
      </c>
      <c r="W916" s="206" t="s">
        <v>481</v>
      </c>
      <c r="X916" s="206" t="s">
        <v>481</v>
      </c>
      <c r="Y916" s="206" t="s">
        <v>481</v>
      </c>
      <c r="Z916" s="206" t="s">
        <v>481</v>
      </c>
      <c r="AA916" s="206" t="s">
        <v>481</v>
      </c>
      <c r="AB916" s="206" t="s">
        <v>481</v>
      </c>
      <c r="AC916" s="206" t="s">
        <v>481</v>
      </c>
      <c r="AD916" s="206" t="s">
        <v>481</v>
      </c>
      <c r="AE916" s="206" t="s">
        <v>481</v>
      </c>
      <c r="AF916" s="206" t="s">
        <v>481</v>
      </c>
      <c r="AG916" s="206" t="s">
        <v>481</v>
      </c>
      <c r="AH916" s="206" t="s">
        <v>481</v>
      </c>
      <c r="AI916" s="206" t="s">
        <v>481</v>
      </c>
      <c r="AJ916" s="206" t="s">
        <v>481</v>
      </c>
      <c r="AK916" s="206" t="s">
        <v>481</v>
      </c>
      <c r="AL916" s="206" t="s">
        <v>481</v>
      </c>
      <c r="AM916" s="206" t="s">
        <v>481</v>
      </c>
      <c r="AN916" s="206" t="s">
        <v>481</v>
      </c>
      <c r="AO916" s="206" t="s">
        <v>481</v>
      </c>
      <c r="AP916" s="206" t="s">
        <v>481</v>
      </c>
      <c r="AQ916" s="206" t="s">
        <v>481</v>
      </c>
      <c r="AR916" s="206" t="s">
        <v>481</v>
      </c>
      <c r="AS916" s="206" t="s">
        <v>481</v>
      </c>
      <c r="AT916" s="206" t="s">
        <v>481</v>
      </c>
      <c r="AU916" s="206" t="s">
        <v>481</v>
      </c>
      <c r="AV916" s="206" t="s">
        <v>481</v>
      </c>
      <c r="AW916" s="206" t="s">
        <v>481</v>
      </c>
      <c r="AX916" s="206" t="s">
        <v>481</v>
      </c>
      <c r="AY916" s="206" t="s">
        <v>481</v>
      </c>
      <c r="AZ916" s="206" t="s">
        <v>481</v>
      </c>
      <c r="BA916" s="206" t="s">
        <v>481</v>
      </c>
      <c r="BB916" s="206" t="s">
        <v>481</v>
      </c>
      <c r="BC916" s="206" t="s">
        <v>481</v>
      </c>
      <c r="BD916" s="206" t="s">
        <v>481</v>
      </c>
      <c r="BE916" s="206" t="s">
        <v>481</v>
      </c>
      <c r="BF916" s="206" t="s">
        <v>481</v>
      </c>
      <c r="BG916" s="206" t="s">
        <v>481</v>
      </c>
      <c r="BH916" s="206" t="s">
        <v>481</v>
      </c>
      <c r="BI916" s="206" t="s">
        <v>481</v>
      </c>
      <c r="BJ916" s="206" t="s">
        <v>481</v>
      </c>
      <c r="BK916" s="206" t="s">
        <v>481</v>
      </c>
      <c r="BL916" s="206" t="s">
        <v>481</v>
      </c>
      <c r="BM916" s="206" t="s">
        <v>481</v>
      </c>
      <c r="BN916" s="206" t="s">
        <v>481</v>
      </c>
      <c r="BO916" s="206" t="s">
        <v>481</v>
      </c>
      <c r="BP916" s="206" t="s">
        <v>481</v>
      </c>
      <c r="BQ916" s="206" t="s">
        <v>481</v>
      </c>
      <c r="BR916" s="206" t="s">
        <v>481</v>
      </c>
      <c r="BS916" s="206" t="s">
        <v>481</v>
      </c>
      <c r="BT916" s="206" t="s">
        <v>481</v>
      </c>
      <c r="BU916" s="206" t="s">
        <v>481</v>
      </c>
      <c r="BV916" s="206" t="s">
        <v>481</v>
      </c>
      <c r="BW916" s="206" t="s">
        <v>481</v>
      </c>
      <c r="BX916" s="206" t="s">
        <v>481</v>
      </c>
      <c r="BY916" s="206" t="s">
        <v>481</v>
      </c>
      <c r="BZ916" s="206" t="s">
        <v>481</v>
      </c>
      <c r="CA916" s="206" t="s">
        <v>481</v>
      </c>
      <c r="CB916" s="206" t="s">
        <v>481</v>
      </c>
      <c r="CC916" s="206" t="s">
        <v>481</v>
      </c>
      <c r="CD916" s="206" t="s">
        <v>481</v>
      </c>
      <c r="CE916" s="206" t="s">
        <v>481</v>
      </c>
      <c r="CF916" s="206" t="s">
        <v>481</v>
      </c>
      <c r="CG916" s="206" t="s">
        <v>481</v>
      </c>
      <c r="CH916" s="206" t="s">
        <v>481</v>
      </c>
      <c r="CI916" s="206" t="s">
        <v>481</v>
      </c>
      <c r="CJ916" s="206" t="s">
        <v>481</v>
      </c>
      <c r="CK916" s="206" t="s">
        <v>481</v>
      </c>
      <c r="CL916" s="206" t="s">
        <v>481</v>
      </c>
      <c r="CN916" s="206" t="s">
        <v>481</v>
      </c>
      <c r="CO916" s="206" t="s">
        <v>481</v>
      </c>
      <c r="CP916" s="206" t="s">
        <v>481</v>
      </c>
      <c r="CQ916" s="206" t="s">
        <v>481</v>
      </c>
      <c r="CR916" s="206" t="s">
        <v>481</v>
      </c>
      <c r="CS916" s="206" t="s">
        <v>481</v>
      </c>
      <c r="CT916" s="206" t="s">
        <v>481</v>
      </c>
      <c r="CU916" s="206" t="s">
        <v>481</v>
      </c>
      <c r="CV916" s="206" t="s">
        <v>481</v>
      </c>
      <c r="CW916" s="206" t="s">
        <v>481</v>
      </c>
      <c r="CX916" s="206" t="s">
        <v>481</v>
      </c>
      <c r="CY916" s="206" t="s">
        <v>481</v>
      </c>
      <c r="CZ916" s="206" t="s">
        <v>481</v>
      </c>
      <c r="DA916" s="206" t="s">
        <v>481</v>
      </c>
      <c r="DB916" s="206" t="s">
        <v>481</v>
      </c>
      <c r="DC916" s="206" t="s">
        <v>481</v>
      </c>
      <c r="DD916" s="206" t="s">
        <v>481</v>
      </c>
      <c r="DE916" s="206" t="s">
        <v>481</v>
      </c>
      <c r="DF916" s="206" t="s">
        <v>481</v>
      </c>
      <c r="DG916" s="206" t="s">
        <v>481</v>
      </c>
      <c r="DH916" s="206" t="s">
        <v>481</v>
      </c>
      <c r="DI916" s="206" t="s">
        <v>481</v>
      </c>
      <c r="DJ916" s="206" t="s">
        <v>481</v>
      </c>
      <c r="DK916" s="206" t="s">
        <v>481</v>
      </c>
      <c r="DL916" s="206" t="s">
        <v>481</v>
      </c>
    </row>
    <row r="917" spans="1:116" x14ac:dyDescent="0.4">
      <c r="A917" s="206"/>
      <c r="B917" s="27"/>
      <c r="C917" s="27"/>
      <c r="D917" s="27"/>
      <c r="E917" s="27"/>
      <c r="F917" s="27"/>
      <c r="G917" s="206"/>
      <c r="H917" s="206"/>
      <c r="I917" s="206"/>
      <c r="J917" s="206"/>
      <c r="K917" s="206"/>
      <c r="L917" s="206"/>
      <c r="M917" s="206"/>
      <c r="N917" s="206"/>
      <c r="O917" s="206"/>
      <c r="P917" s="206"/>
      <c r="R917" s="206"/>
      <c r="S917" s="206"/>
      <c r="T917" s="206"/>
      <c r="U917" s="206"/>
      <c r="V917" s="206"/>
      <c r="W917" s="206"/>
      <c r="X917" s="206"/>
      <c r="Y917" s="206"/>
      <c r="Z917" s="206"/>
      <c r="AA917" s="206"/>
      <c r="AB917" s="206"/>
      <c r="AC917" s="206"/>
      <c r="AD917" s="206"/>
      <c r="AE917" s="206"/>
      <c r="AF917" s="206"/>
      <c r="AG917" s="206"/>
      <c r="AH917" s="206"/>
      <c r="AI917" s="206"/>
      <c r="AJ917" s="206"/>
      <c r="AK917" s="206"/>
      <c r="AL917" s="206"/>
      <c r="AM917" s="206"/>
      <c r="AN917" s="206"/>
      <c r="AO917" s="206"/>
      <c r="AP917" s="206"/>
      <c r="AQ917" s="206"/>
      <c r="AR917" s="206"/>
      <c r="AS917" s="206"/>
      <c r="AT917" s="206"/>
      <c r="AU917" s="206"/>
      <c r="AV917" s="206"/>
      <c r="AW917" s="206"/>
      <c r="AX917" s="206"/>
      <c r="AY917" s="206"/>
      <c r="AZ917" s="206"/>
      <c r="BA917" s="206"/>
      <c r="BB917" s="206"/>
      <c r="BC917" s="206"/>
      <c r="BD917" s="206"/>
      <c r="BE917" s="206"/>
      <c r="BF917" s="206"/>
      <c r="BG917" s="206"/>
      <c r="BH917" s="206"/>
      <c r="BI917" s="206"/>
      <c r="BJ917" s="206"/>
      <c r="BK917" s="206"/>
      <c r="BL917" s="206"/>
      <c r="BM917" s="206"/>
      <c r="BN917" s="206"/>
      <c r="BO917" s="206"/>
      <c r="BP917" s="206"/>
      <c r="BQ917" s="206"/>
      <c r="BR917" s="206"/>
      <c r="BS917" s="206"/>
      <c r="BT917" s="206"/>
      <c r="BU917" s="206"/>
      <c r="BV917" s="206"/>
      <c r="BW917" s="206"/>
      <c r="BX917" s="206"/>
      <c r="BY917" s="206"/>
      <c r="BZ917" s="206"/>
      <c r="CA917" s="206"/>
      <c r="CB917" s="206"/>
      <c r="CC917" s="206"/>
      <c r="CD917" s="206"/>
      <c r="CE917" s="206"/>
      <c r="CF917" s="206"/>
      <c r="CG917" s="206"/>
      <c r="CH917" s="206"/>
      <c r="CI917" s="206"/>
      <c r="CJ917" s="206"/>
      <c r="CK917" s="206"/>
      <c r="CL917" s="206"/>
      <c r="CN917" s="206"/>
      <c r="CO917" s="206"/>
      <c r="CP917" s="206"/>
      <c r="CQ917" s="206"/>
      <c r="CR917" s="206"/>
      <c r="CS917" s="206"/>
      <c r="CT917" s="206"/>
      <c r="CU917" s="206"/>
      <c r="CV917" s="206"/>
      <c r="CW917" s="206"/>
      <c r="CX917" s="206"/>
      <c r="CY917" s="206"/>
      <c r="CZ917" s="206"/>
      <c r="DA917" s="206"/>
      <c r="DB917" s="206"/>
      <c r="DC917" s="206"/>
      <c r="DD917" s="206"/>
      <c r="DE917" s="206"/>
      <c r="DF917" s="206"/>
      <c r="DG917" s="206"/>
      <c r="DH917" s="206"/>
      <c r="DI917" s="206"/>
      <c r="DJ917" s="206"/>
      <c r="DK917" s="206"/>
      <c r="DL917" s="206"/>
    </row>
    <row r="918" spans="1:116" x14ac:dyDescent="0.4">
      <c r="A918" s="206"/>
      <c r="B918" s="27"/>
      <c r="C918" s="27"/>
      <c r="D918" s="27"/>
      <c r="E918" s="27"/>
      <c r="F918" s="27"/>
      <c r="G918" s="206"/>
      <c r="H918" s="206"/>
      <c r="I918" s="206"/>
      <c r="J918" s="206"/>
      <c r="K918" s="206"/>
      <c r="L918" s="206"/>
      <c r="M918" s="206"/>
      <c r="N918" s="206"/>
      <c r="O918" s="206"/>
      <c r="P918" s="206"/>
      <c r="R918" s="206"/>
      <c r="S918" s="206"/>
      <c r="T918" s="206"/>
      <c r="U918" s="206"/>
      <c r="V918" s="206"/>
      <c r="W918" s="206"/>
      <c r="X918" s="206"/>
      <c r="Y918" s="206"/>
      <c r="Z918" s="206"/>
      <c r="AA918" s="206"/>
      <c r="AB918" s="206"/>
      <c r="AC918" s="206"/>
      <c r="AD918" s="206"/>
      <c r="AE918" s="206"/>
      <c r="AF918" s="206"/>
      <c r="AG918" s="206"/>
      <c r="AH918" s="206"/>
      <c r="AI918" s="206"/>
      <c r="AJ918" s="206"/>
      <c r="AK918" s="206"/>
      <c r="AL918" s="206"/>
      <c r="AM918" s="206"/>
      <c r="AN918" s="206"/>
      <c r="AO918" s="206"/>
      <c r="AP918" s="206"/>
      <c r="AQ918" s="206"/>
      <c r="AR918" s="206"/>
      <c r="AS918" s="206"/>
      <c r="AT918" s="206"/>
      <c r="AU918" s="206"/>
      <c r="AV918" s="206"/>
      <c r="AW918" s="206"/>
      <c r="AX918" s="206"/>
      <c r="AY918" s="206"/>
      <c r="AZ918" s="206"/>
      <c r="BA918" s="206"/>
      <c r="BB918" s="206"/>
      <c r="BC918" s="206"/>
      <c r="BD918" s="206"/>
      <c r="BE918" s="206"/>
      <c r="BF918" s="206"/>
      <c r="BG918" s="206"/>
      <c r="BH918" s="206"/>
      <c r="BI918" s="206"/>
      <c r="BJ918" s="206"/>
      <c r="BK918" s="206"/>
      <c r="BL918" s="206"/>
      <c r="BM918" s="206"/>
      <c r="BN918" s="206"/>
      <c r="BO918" s="206"/>
      <c r="BP918" s="206"/>
      <c r="BQ918" s="206"/>
      <c r="BR918" s="206"/>
      <c r="BS918" s="206"/>
      <c r="BT918" s="206"/>
      <c r="BU918" s="206"/>
      <c r="BV918" s="206"/>
      <c r="BW918" s="206"/>
      <c r="BX918" s="206"/>
      <c r="BY918" s="206"/>
      <c r="BZ918" s="206"/>
      <c r="CA918" s="206"/>
      <c r="CB918" s="206"/>
      <c r="CC918" s="206"/>
      <c r="CD918" s="206"/>
      <c r="CE918" s="206"/>
      <c r="CF918" s="206"/>
      <c r="CG918" s="206"/>
      <c r="CH918" s="206"/>
      <c r="CI918" s="206"/>
      <c r="CJ918" s="206"/>
      <c r="CK918" s="206"/>
      <c r="CL918" s="206"/>
      <c r="CN918" s="206"/>
      <c r="CO918" s="206"/>
      <c r="CP918" s="206"/>
      <c r="CQ918" s="206"/>
      <c r="CR918" s="206"/>
      <c r="CS918" s="206"/>
      <c r="CT918" s="206"/>
      <c r="CU918" s="206"/>
      <c r="CV918" s="206"/>
      <c r="CW918" s="206"/>
      <c r="CX918" s="206"/>
      <c r="CY918" s="206"/>
      <c r="CZ918" s="206"/>
      <c r="DA918" s="206"/>
      <c r="DB918" s="206"/>
      <c r="DC918" s="206"/>
      <c r="DD918" s="206"/>
      <c r="DE918" s="206"/>
      <c r="DF918" s="206"/>
      <c r="DG918" s="206"/>
      <c r="DH918" s="206"/>
      <c r="DI918" s="206"/>
      <c r="DJ918" s="206"/>
      <c r="DK918" s="206"/>
      <c r="DL918" s="206"/>
    </row>
    <row r="919" spans="1:116" x14ac:dyDescent="0.4">
      <c r="A919" s="206"/>
      <c r="B919" s="27"/>
      <c r="C919" s="27"/>
      <c r="D919" s="27"/>
      <c r="E919" s="27"/>
      <c r="F919" s="27"/>
      <c r="G919" s="206"/>
      <c r="H919" s="206"/>
      <c r="I919" s="206"/>
      <c r="J919" s="206"/>
      <c r="K919" s="206"/>
      <c r="L919" s="206"/>
      <c r="M919" s="206"/>
      <c r="N919" s="206"/>
      <c r="O919" s="206"/>
      <c r="P919" s="206"/>
      <c r="R919" s="206"/>
      <c r="S919" s="206"/>
      <c r="T919" s="206"/>
      <c r="U919" s="206"/>
      <c r="V919" s="206"/>
      <c r="W919" s="206"/>
      <c r="X919" s="206"/>
      <c r="Y919" s="206"/>
      <c r="Z919" s="206"/>
      <c r="AA919" s="206"/>
      <c r="AB919" s="206"/>
      <c r="AC919" s="206"/>
      <c r="AD919" s="206"/>
      <c r="AE919" s="206"/>
      <c r="AF919" s="206"/>
      <c r="AG919" s="206"/>
      <c r="AH919" s="206"/>
      <c r="AI919" s="206"/>
      <c r="AJ919" s="206"/>
      <c r="AK919" s="206"/>
      <c r="AL919" s="206"/>
      <c r="AM919" s="206"/>
      <c r="AN919" s="206"/>
      <c r="AO919" s="206"/>
      <c r="AP919" s="206"/>
      <c r="AQ919" s="206"/>
      <c r="AR919" s="206"/>
      <c r="AS919" s="206"/>
      <c r="AT919" s="206"/>
      <c r="AU919" s="206"/>
      <c r="AV919" s="206"/>
      <c r="AW919" s="206"/>
      <c r="AX919" s="206"/>
      <c r="AY919" s="206"/>
      <c r="AZ919" s="206"/>
      <c r="BA919" s="206"/>
      <c r="BB919" s="206"/>
      <c r="BC919" s="206"/>
      <c r="BD919" s="206"/>
      <c r="BE919" s="206"/>
      <c r="BF919" s="206"/>
      <c r="BG919" s="206"/>
      <c r="BH919" s="206"/>
      <c r="BI919" s="206"/>
      <c r="BJ919" s="206"/>
      <c r="BK919" s="206"/>
      <c r="BL919" s="206"/>
      <c r="BM919" s="206"/>
      <c r="BN919" s="206"/>
      <c r="BO919" s="206"/>
      <c r="BP919" s="206"/>
      <c r="BQ919" s="206"/>
      <c r="BR919" s="206"/>
      <c r="BS919" s="206"/>
      <c r="BT919" s="206"/>
      <c r="BU919" s="206"/>
      <c r="BV919" s="206"/>
      <c r="BW919" s="206"/>
      <c r="BX919" s="206"/>
      <c r="BY919" s="206"/>
      <c r="BZ919" s="206"/>
      <c r="CA919" s="206"/>
      <c r="CB919" s="206"/>
      <c r="CC919" s="206"/>
      <c r="CD919" s="206"/>
      <c r="CE919" s="206"/>
      <c r="CF919" s="206"/>
      <c r="CG919" s="206"/>
      <c r="CH919" s="206"/>
      <c r="CI919" s="206"/>
      <c r="CJ919" s="206"/>
      <c r="CK919" s="206"/>
      <c r="CL919" s="206"/>
      <c r="CN919" s="206"/>
      <c r="CO919" s="206"/>
      <c r="CP919" s="206"/>
      <c r="CQ919" s="206"/>
      <c r="CR919" s="206"/>
      <c r="CS919" s="206"/>
      <c r="CT919" s="206"/>
      <c r="CU919" s="206"/>
      <c r="CV919" s="206"/>
      <c r="CW919" s="206"/>
      <c r="CX919" s="206"/>
      <c r="CY919" s="206"/>
      <c r="CZ919" s="206"/>
      <c r="DA919" s="206"/>
      <c r="DB919" s="206"/>
      <c r="DC919" s="206"/>
      <c r="DD919" s="206"/>
      <c r="DE919" s="206"/>
      <c r="DF919" s="206"/>
      <c r="DG919" s="206"/>
      <c r="DH919" s="206"/>
      <c r="DI919" s="206"/>
      <c r="DJ919" s="206"/>
      <c r="DK919" s="206"/>
      <c r="DL919" s="206"/>
    </row>
    <row r="920" spans="1:116" x14ac:dyDescent="0.4">
      <c r="A920" s="206"/>
      <c r="B920" s="27"/>
      <c r="C920" s="27"/>
      <c r="D920" s="27"/>
      <c r="E920" s="27"/>
      <c r="F920" s="27"/>
      <c r="G920" s="206"/>
      <c r="H920" s="206"/>
      <c r="I920" s="206"/>
      <c r="J920" s="206"/>
      <c r="K920" s="206"/>
      <c r="L920" s="206"/>
      <c r="M920" s="206"/>
      <c r="N920" s="206"/>
      <c r="O920" s="206"/>
      <c r="P920" s="206"/>
      <c r="R920" s="206"/>
      <c r="S920" s="206"/>
      <c r="T920" s="206"/>
      <c r="U920" s="206"/>
      <c r="V920" s="206"/>
      <c r="W920" s="206"/>
      <c r="X920" s="206"/>
      <c r="Y920" s="206"/>
      <c r="Z920" s="206"/>
      <c r="AA920" s="206"/>
      <c r="AB920" s="206"/>
      <c r="AC920" s="206"/>
      <c r="AD920" s="206"/>
      <c r="AE920" s="206"/>
      <c r="AF920" s="206"/>
      <c r="AG920" s="206"/>
      <c r="AH920" s="206"/>
      <c r="AI920" s="206"/>
      <c r="AJ920" s="206"/>
      <c r="AK920" s="206"/>
      <c r="AL920" s="206"/>
      <c r="AM920" s="206"/>
      <c r="AN920" s="206"/>
      <c r="AO920" s="206"/>
      <c r="AP920" s="206"/>
      <c r="AQ920" s="206"/>
      <c r="AR920" s="206"/>
      <c r="AS920" s="206"/>
      <c r="AT920" s="206"/>
      <c r="AU920" s="206"/>
      <c r="AV920" s="206"/>
      <c r="AW920" s="206"/>
      <c r="AX920" s="206"/>
      <c r="AY920" s="206"/>
      <c r="AZ920" s="206"/>
      <c r="BA920" s="206"/>
      <c r="BB920" s="206"/>
      <c r="BC920" s="206"/>
      <c r="BD920" s="206"/>
      <c r="BE920" s="206"/>
      <c r="BF920" s="206"/>
      <c r="BG920" s="206"/>
      <c r="BH920" s="206"/>
      <c r="BI920" s="206"/>
      <c r="BJ920" s="206"/>
      <c r="BK920" s="206"/>
      <c r="BL920" s="206"/>
      <c r="BM920" s="206"/>
      <c r="BN920" s="206"/>
      <c r="BO920" s="206"/>
      <c r="BP920" s="206"/>
      <c r="BQ920" s="206"/>
      <c r="BR920" s="206"/>
      <c r="BS920" s="206"/>
      <c r="BT920" s="206"/>
      <c r="BU920" s="206"/>
      <c r="BV920" s="206"/>
      <c r="BW920" s="206"/>
      <c r="BX920" s="206"/>
      <c r="BY920" s="206"/>
      <c r="BZ920" s="206"/>
      <c r="CA920" s="206"/>
      <c r="CB920" s="206"/>
      <c r="CC920" s="206"/>
      <c r="CD920" s="206"/>
      <c r="CE920" s="206"/>
      <c r="CF920" s="206"/>
      <c r="CG920" s="206"/>
      <c r="CH920" s="206"/>
      <c r="CI920" s="206"/>
      <c r="CJ920" s="206"/>
      <c r="CK920" s="206"/>
      <c r="CL920" s="206"/>
      <c r="CN920" s="206"/>
      <c r="CO920" s="206"/>
      <c r="CP920" s="206"/>
      <c r="CQ920" s="206"/>
      <c r="CR920" s="206"/>
      <c r="CS920" s="206"/>
      <c r="CT920" s="206"/>
      <c r="CU920" s="206"/>
      <c r="CV920" s="206"/>
      <c r="CW920" s="206"/>
      <c r="CX920" s="206"/>
      <c r="CY920" s="206"/>
      <c r="CZ920" s="206"/>
      <c r="DA920" s="206"/>
      <c r="DB920" s="206"/>
      <c r="DC920" s="206"/>
      <c r="DD920" s="206"/>
      <c r="DE920" s="206"/>
      <c r="DF920" s="206"/>
      <c r="DG920" s="206"/>
      <c r="DH920" s="206"/>
      <c r="DI920" s="206"/>
      <c r="DJ920" s="206"/>
      <c r="DK920" s="206"/>
      <c r="DL920" s="206"/>
    </row>
    <row r="921" spans="1:116" x14ac:dyDescent="0.4">
      <c r="A921" s="206"/>
      <c r="B921" s="27"/>
      <c r="C921" s="27"/>
      <c r="D921" s="27"/>
      <c r="E921" s="27"/>
      <c r="F921" s="27"/>
      <c r="G921" s="206"/>
      <c r="H921" s="206"/>
      <c r="I921" s="206"/>
      <c r="J921" s="206"/>
      <c r="K921" s="206"/>
      <c r="L921" s="206"/>
      <c r="M921" s="206"/>
      <c r="N921" s="206"/>
      <c r="O921" s="206"/>
      <c r="P921" s="206"/>
      <c r="R921" s="206"/>
      <c r="S921" s="206"/>
      <c r="T921" s="206"/>
      <c r="U921" s="206"/>
      <c r="V921" s="206"/>
      <c r="W921" s="206"/>
      <c r="X921" s="206"/>
      <c r="Y921" s="206"/>
      <c r="Z921" s="206"/>
      <c r="AA921" s="206"/>
      <c r="AB921" s="206"/>
      <c r="AC921" s="206"/>
      <c r="AD921" s="206"/>
      <c r="AE921" s="206"/>
      <c r="AF921" s="206"/>
      <c r="AG921" s="206"/>
      <c r="AH921" s="206"/>
      <c r="AI921" s="206"/>
      <c r="AJ921" s="206"/>
      <c r="AK921" s="206"/>
      <c r="AL921" s="206"/>
      <c r="AM921" s="206"/>
      <c r="AN921" s="206"/>
      <c r="AO921" s="206"/>
      <c r="AP921" s="206"/>
      <c r="AQ921" s="206"/>
      <c r="AR921" s="206"/>
      <c r="AS921" s="206"/>
      <c r="AT921" s="206"/>
      <c r="AU921" s="206"/>
      <c r="AV921" s="206"/>
      <c r="AW921" s="206"/>
      <c r="AX921" s="206"/>
      <c r="AY921" s="206"/>
      <c r="AZ921" s="206"/>
      <c r="BA921" s="206"/>
      <c r="BB921" s="206"/>
      <c r="BC921" s="206"/>
      <c r="BD921" s="206"/>
      <c r="BE921" s="206"/>
      <c r="BF921" s="206"/>
      <c r="BG921" s="206"/>
      <c r="BH921" s="206"/>
      <c r="BI921" s="206"/>
      <c r="BJ921" s="206"/>
      <c r="BK921" s="206"/>
      <c r="BL921" s="206"/>
      <c r="BM921" s="206"/>
      <c r="BN921" s="206"/>
      <c r="BO921" s="206"/>
      <c r="BP921" s="206"/>
      <c r="BQ921" s="206"/>
      <c r="BR921" s="206"/>
      <c r="BS921" s="206"/>
      <c r="BT921" s="206"/>
      <c r="BU921" s="206"/>
      <c r="BV921" s="206"/>
      <c r="BW921" s="206"/>
      <c r="BX921" s="206"/>
      <c r="BY921" s="206"/>
      <c r="BZ921" s="206"/>
      <c r="CA921" s="206"/>
      <c r="CB921" s="206"/>
      <c r="CC921" s="206"/>
      <c r="CD921" s="206"/>
      <c r="CE921" s="206"/>
      <c r="CF921" s="206"/>
      <c r="CG921" s="206"/>
      <c r="CH921" s="206"/>
      <c r="CI921" s="206"/>
      <c r="CJ921" s="206"/>
      <c r="CK921" s="206"/>
      <c r="CL921" s="206"/>
      <c r="CN921" s="206"/>
      <c r="CO921" s="206"/>
      <c r="CP921" s="206"/>
      <c r="CQ921" s="206"/>
      <c r="CR921" s="206"/>
      <c r="CS921" s="206"/>
      <c r="CT921" s="206"/>
      <c r="CU921" s="206"/>
      <c r="CV921" s="206"/>
      <c r="CW921" s="206"/>
      <c r="CX921" s="206"/>
      <c r="CY921" s="206"/>
      <c r="CZ921" s="206"/>
      <c r="DA921" s="206"/>
      <c r="DB921" s="206"/>
      <c r="DC921" s="206"/>
      <c r="DD921" s="206"/>
      <c r="DE921" s="206"/>
      <c r="DF921" s="206"/>
      <c r="DG921" s="206"/>
      <c r="DH921" s="206"/>
      <c r="DI921" s="206"/>
      <c r="DJ921" s="206"/>
      <c r="DK921" s="206"/>
      <c r="DL921" s="206"/>
    </row>
    <row r="922" spans="1:116" x14ac:dyDescent="0.4">
      <c r="A922" s="206"/>
      <c r="B922" s="27"/>
      <c r="C922" s="27"/>
      <c r="D922" s="27"/>
      <c r="E922" s="27"/>
      <c r="F922" s="27"/>
      <c r="G922" s="206"/>
      <c r="H922" s="206"/>
      <c r="I922" s="206"/>
      <c r="J922" s="206"/>
      <c r="K922" s="206"/>
      <c r="L922" s="206"/>
      <c r="M922" s="206"/>
      <c r="N922" s="206"/>
      <c r="O922" s="206"/>
      <c r="P922" s="206"/>
      <c r="R922" s="206"/>
      <c r="S922" s="206"/>
      <c r="T922" s="206"/>
      <c r="U922" s="206"/>
      <c r="V922" s="206"/>
      <c r="W922" s="206"/>
      <c r="X922" s="206"/>
      <c r="Y922" s="206"/>
      <c r="Z922" s="206"/>
      <c r="AA922" s="206"/>
      <c r="AB922" s="206"/>
      <c r="AC922" s="206"/>
      <c r="AD922" s="206"/>
      <c r="AE922" s="206"/>
      <c r="AF922" s="206"/>
      <c r="AG922" s="206"/>
      <c r="AH922" s="206"/>
      <c r="AI922" s="206"/>
      <c r="AJ922" s="206"/>
      <c r="AK922" s="206"/>
      <c r="AL922" s="206"/>
      <c r="AM922" s="206"/>
      <c r="AN922" s="206"/>
      <c r="AO922" s="206"/>
      <c r="AP922" s="206"/>
      <c r="AQ922" s="206"/>
      <c r="AR922" s="206"/>
      <c r="AS922" s="206"/>
      <c r="AT922" s="206"/>
      <c r="AU922" s="206"/>
      <c r="AV922" s="206"/>
      <c r="AW922" s="206"/>
      <c r="AX922" s="206"/>
      <c r="AY922" s="206"/>
      <c r="AZ922" s="206"/>
      <c r="BA922" s="206"/>
      <c r="BB922" s="206"/>
      <c r="BC922" s="206"/>
      <c r="BD922" s="206"/>
      <c r="BE922" s="206"/>
      <c r="BF922" s="206"/>
      <c r="BG922" s="206"/>
      <c r="BH922" s="206"/>
      <c r="BI922" s="206"/>
      <c r="BJ922" s="206"/>
      <c r="BK922" s="206"/>
      <c r="BL922" s="206"/>
      <c r="BM922" s="206"/>
      <c r="BN922" s="206"/>
      <c r="BO922" s="206"/>
      <c r="BP922" s="206"/>
      <c r="BQ922" s="206"/>
      <c r="BR922" s="206"/>
      <c r="BS922" s="206"/>
      <c r="BT922" s="206"/>
      <c r="BU922" s="206"/>
      <c r="BV922" s="206"/>
      <c r="BW922" s="206"/>
      <c r="BX922" s="206"/>
      <c r="BY922" s="206"/>
      <c r="BZ922" s="206"/>
      <c r="CA922" s="206"/>
      <c r="CB922" s="206"/>
      <c r="CC922" s="206"/>
      <c r="CD922" s="206"/>
      <c r="CE922" s="206"/>
      <c r="CF922" s="206"/>
      <c r="CG922" s="206"/>
      <c r="CH922" s="206"/>
      <c r="CI922" s="206"/>
      <c r="CJ922" s="206"/>
      <c r="CK922" s="206"/>
      <c r="CL922" s="206"/>
      <c r="CN922" s="206"/>
      <c r="CO922" s="206"/>
      <c r="CP922" s="206"/>
      <c r="CQ922" s="206"/>
      <c r="CR922" s="206"/>
      <c r="CS922" s="206"/>
      <c r="CT922" s="206"/>
      <c r="CU922" s="206"/>
      <c r="CV922" s="206"/>
      <c r="CW922" s="206"/>
      <c r="CX922" s="206"/>
      <c r="CY922" s="206"/>
      <c r="CZ922" s="206"/>
      <c r="DA922" s="206"/>
      <c r="DB922" s="206"/>
      <c r="DC922" s="206"/>
      <c r="DD922" s="206"/>
      <c r="DE922" s="206"/>
      <c r="DF922" s="206"/>
      <c r="DG922" s="206"/>
      <c r="DH922" s="206"/>
      <c r="DI922" s="206"/>
      <c r="DJ922" s="206"/>
      <c r="DK922" s="206"/>
      <c r="DL922" s="206"/>
    </row>
    <row r="923" spans="1:116" x14ac:dyDescent="0.4">
      <c r="A923" s="206"/>
      <c r="B923" s="27"/>
      <c r="C923" s="27"/>
      <c r="D923" s="27"/>
      <c r="E923" s="27"/>
      <c r="F923" s="27"/>
      <c r="G923" s="206"/>
      <c r="H923" s="206"/>
      <c r="I923" s="206"/>
      <c r="J923" s="206"/>
      <c r="K923" s="206"/>
      <c r="L923" s="206"/>
      <c r="M923" s="206"/>
      <c r="N923" s="206"/>
      <c r="O923" s="206"/>
      <c r="P923" s="206"/>
      <c r="R923" s="206"/>
      <c r="S923" s="206"/>
      <c r="T923" s="206"/>
      <c r="U923" s="206"/>
      <c r="V923" s="206"/>
      <c r="W923" s="206"/>
      <c r="X923" s="206"/>
      <c r="Y923" s="206"/>
      <c r="Z923" s="206"/>
      <c r="AA923" s="206"/>
      <c r="AB923" s="206"/>
      <c r="AC923" s="206"/>
      <c r="AD923" s="206"/>
      <c r="AE923" s="206"/>
      <c r="AF923" s="206"/>
      <c r="AG923" s="206"/>
      <c r="AH923" s="206"/>
      <c r="AI923" s="206"/>
      <c r="AJ923" s="206"/>
      <c r="AK923" s="206"/>
      <c r="AL923" s="206"/>
      <c r="AM923" s="206"/>
      <c r="AN923" s="206"/>
      <c r="AO923" s="206"/>
      <c r="AP923" s="206"/>
      <c r="AQ923" s="206"/>
      <c r="AR923" s="206"/>
      <c r="AS923" s="206"/>
      <c r="AT923" s="206"/>
      <c r="AU923" s="206"/>
      <c r="AV923" s="206"/>
      <c r="AW923" s="206"/>
      <c r="AX923" s="206"/>
      <c r="AY923" s="206"/>
      <c r="AZ923" s="206"/>
      <c r="BA923" s="206"/>
      <c r="BB923" s="206"/>
      <c r="BC923" s="206"/>
      <c r="BD923" s="206"/>
      <c r="BE923" s="206"/>
      <c r="BF923" s="206"/>
      <c r="BG923" s="206"/>
      <c r="BH923" s="206"/>
      <c r="BI923" s="206"/>
      <c r="BJ923" s="206"/>
      <c r="BK923" s="206"/>
      <c r="BL923" s="206"/>
      <c r="BM923" s="206"/>
      <c r="BN923" s="206"/>
      <c r="BO923" s="206"/>
      <c r="BP923" s="206"/>
      <c r="BQ923" s="206"/>
      <c r="BR923" s="206"/>
      <c r="BS923" s="206"/>
      <c r="BT923" s="206"/>
      <c r="BU923" s="206"/>
      <c r="BV923" s="206"/>
      <c r="BW923" s="206"/>
      <c r="BX923" s="206"/>
      <c r="BY923" s="206"/>
      <c r="BZ923" s="206"/>
      <c r="CA923" s="206"/>
      <c r="CB923" s="206"/>
      <c r="CC923" s="206"/>
      <c r="CD923" s="206"/>
      <c r="CE923" s="206"/>
      <c r="CF923" s="206"/>
      <c r="CG923" s="206"/>
      <c r="CH923" s="206"/>
      <c r="CI923" s="206"/>
      <c r="CJ923" s="206"/>
      <c r="CK923" s="206"/>
      <c r="CL923" s="206"/>
      <c r="CN923" s="206"/>
      <c r="CO923" s="206"/>
      <c r="CP923" s="206"/>
      <c r="CQ923" s="206"/>
      <c r="CR923" s="206"/>
      <c r="CS923" s="206"/>
      <c r="CT923" s="206"/>
      <c r="CU923" s="206"/>
      <c r="CV923" s="206"/>
      <c r="CW923" s="206"/>
      <c r="CX923" s="206"/>
      <c r="CY923" s="206"/>
      <c r="CZ923" s="206"/>
      <c r="DA923" s="206"/>
      <c r="DB923" s="206"/>
      <c r="DC923" s="206"/>
      <c r="DD923" s="206"/>
      <c r="DE923" s="206"/>
      <c r="DF923" s="206"/>
      <c r="DG923" s="206"/>
      <c r="DH923" s="206"/>
      <c r="DI923" s="206"/>
      <c r="DJ923" s="206"/>
      <c r="DK923" s="206"/>
      <c r="DL923" s="206"/>
    </row>
    <row r="924" spans="1:116" x14ac:dyDescent="0.4">
      <c r="A924" s="206"/>
      <c r="B924" s="27"/>
      <c r="C924" s="27"/>
      <c r="D924" s="27"/>
      <c r="E924" s="27"/>
      <c r="F924" s="27"/>
      <c r="G924" s="206"/>
      <c r="H924" s="206"/>
      <c r="I924" s="206"/>
      <c r="J924" s="206"/>
      <c r="K924" s="206"/>
      <c r="L924" s="206"/>
      <c r="M924" s="206"/>
      <c r="N924" s="206"/>
      <c r="O924" s="206"/>
      <c r="P924" s="206"/>
      <c r="R924" s="206"/>
      <c r="S924" s="206"/>
      <c r="T924" s="206"/>
      <c r="U924" s="206"/>
      <c r="V924" s="206"/>
      <c r="W924" s="206"/>
      <c r="X924" s="206"/>
      <c r="Y924" s="206"/>
      <c r="Z924" s="206"/>
      <c r="AA924" s="206"/>
      <c r="AB924" s="206"/>
      <c r="AC924" s="206"/>
      <c r="AD924" s="206"/>
      <c r="AE924" s="206"/>
      <c r="AF924" s="206"/>
      <c r="AG924" s="206"/>
      <c r="AH924" s="206"/>
      <c r="AI924" s="206"/>
      <c r="AJ924" s="206"/>
      <c r="AK924" s="206"/>
      <c r="AL924" s="206"/>
      <c r="AM924" s="206"/>
      <c r="AN924" s="206"/>
      <c r="AO924" s="206"/>
      <c r="AP924" s="206"/>
      <c r="AQ924" s="206"/>
      <c r="AR924" s="206"/>
      <c r="AS924" s="206"/>
      <c r="AT924" s="206"/>
      <c r="AU924" s="206"/>
      <c r="AV924" s="206"/>
      <c r="AW924" s="206"/>
      <c r="AX924" s="206"/>
      <c r="AY924" s="206"/>
      <c r="AZ924" s="206"/>
      <c r="BA924" s="206"/>
      <c r="BB924" s="206"/>
      <c r="BC924" s="206"/>
      <c r="BD924" s="206"/>
      <c r="BE924" s="206"/>
      <c r="BF924" s="206"/>
      <c r="BG924" s="206"/>
      <c r="BH924" s="206"/>
      <c r="BI924" s="206"/>
      <c r="BJ924" s="206"/>
      <c r="BK924" s="206"/>
      <c r="BL924" s="206"/>
      <c r="BM924" s="206"/>
      <c r="BN924" s="206"/>
      <c r="BO924" s="206"/>
      <c r="BP924" s="206"/>
      <c r="BQ924" s="206"/>
      <c r="BR924" s="206"/>
      <c r="BS924" s="206"/>
      <c r="BT924" s="206"/>
      <c r="BU924" s="206"/>
      <c r="BV924" s="206"/>
      <c r="BW924" s="206"/>
      <c r="BX924" s="206"/>
      <c r="BY924" s="206"/>
      <c r="BZ924" s="206"/>
      <c r="CA924" s="206"/>
      <c r="CB924" s="206"/>
      <c r="CC924" s="206"/>
      <c r="CD924" s="206"/>
      <c r="CE924" s="206"/>
      <c r="CF924" s="206"/>
      <c r="CG924" s="206"/>
      <c r="CH924" s="206"/>
      <c r="CI924" s="206"/>
      <c r="CJ924" s="206"/>
      <c r="CK924" s="206"/>
      <c r="CL924" s="206"/>
      <c r="CN924" s="206"/>
      <c r="CO924" s="206"/>
      <c r="CP924" s="206"/>
      <c r="CQ924" s="206"/>
      <c r="CR924" s="206"/>
      <c r="CS924" s="206"/>
      <c r="CT924" s="206"/>
      <c r="CU924" s="206"/>
      <c r="CV924" s="206"/>
      <c r="CW924" s="206"/>
      <c r="CX924" s="206"/>
      <c r="CY924" s="206"/>
      <c r="CZ924" s="206"/>
      <c r="DA924" s="206"/>
      <c r="DB924" s="206"/>
      <c r="DC924" s="206"/>
      <c r="DD924" s="206"/>
      <c r="DE924" s="206"/>
      <c r="DF924" s="206"/>
      <c r="DG924" s="206"/>
      <c r="DH924" s="206"/>
      <c r="DI924" s="206"/>
      <c r="DJ924" s="206"/>
      <c r="DK924" s="206"/>
      <c r="DL924" s="206"/>
    </row>
    <row r="925" spans="1:116" x14ac:dyDescent="0.4">
      <c r="A925" s="164"/>
      <c r="G925" s="204"/>
      <c r="H925" s="164"/>
      <c r="I925" s="205"/>
      <c r="J925" s="205"/>
      <c r="K925" s="164"/>
      <c r="L925" s="164"/>
      <c r="M925" s="164"/>
      <c r="N925" s="164"/>
      <c r="O925" s="164"/>
      <c r="P925" s="164"/>
      <c r="R925" s="204"/>
      <c r="S925" s="204"/>
      <c r="T925" s="204"/>
      <c r="U925" s="204"/>
      <c r="V925" s="204"/>
      <c r="W925" s="204"/>
      <c r="X925" s="204"/>
      <c r="Y925" s="204"/>
      <c r="Z925" s="204"/>
      <c r="AA925" s="204"/>
      <c r="AB925" s="204"/>
      <c r="AC925" s="204"/>
      <c r="AD925" s="204"/>
      <c r="AE925" s="204"/>
      <c r="AF925" s="204"/>
      <c r="AG925" s="204"/>
      <c r="AH925" s="204"/>
      <c r="AI925" s="204"/>
      <c r="AJ925" s="204"/>
      <c r="AK925" s="204"/>
      <c r="AL925" s="204"/>
      <c r="AM925" s="204"/>
      <c r="AN925" s="204"/>
      <c r="AO925" s="204"/>
      <c r="AP925" s="204"/>
      <c r="AQ925" s="204"/>
      <c r="AR925" s="204"/>
      <c r="AS925" s="204"/>
      <c r="AT925" s="204"/>
      <c r="AU925" s="204"/>
      <c r="AV925" s="204"/>
      <c r="AW925" s="204"/>
      <c r="AX925" s="204"/>
      <c r="AY925" s="204"/>
      <c r="AZ925" s="204"/>
      <c r="BA925" s="204"/>
      <c r="BB925" s="204"/>
      <c r="BC925" s="204"/>
      <c r="BD925" s="204"/>
      <c r="BE925" s="204"/>
      <c r="BF925" s="204"/>
      <c r="BG925" s="204"/>
      <c r="BH925" s="204"/>
      <c r="BI925" s="204"/>
      <c r="BJ925" s="204"/>
      <c r="BK925" s="204"/>
      <c r="BL925" s="204"/>
      <c r="BM925" s="204"/>
      <c r="BN925" s="204"/>
      <c r="BO925" s="204"/>
      <c r="BP925" s="204"/>
      <c r="BQ925" s="204"/>
      <c r="BR925" s="204"/>
      <c r="BS925" s="204"/>
      <c r="BT925" s="204"/>
      <c r="BU925" s="204"/>
      <c r="BV925" s="204"/>
      <c r="BW925" s="204"/>
      <c r="BX925" s="204"/>
      <c r="BY925" s="204"/>
      <c r="BZ925" s="204"/>
      <c r="CA925" s="204"/>
      <c r="CB925" s="204"/>
      <c r="CC925" s="204"/>
      <c r="CD925" s="204"/>
      <c r="CE925" s="204"/>
      <c r="CF925" s="204"/>
      <c r="CG925" s="204"/>
      <c r="CH925" s="204"/>
      <c r="CI925" s="204"/>
      <c r="CJ925" s="204"/>
      <c r="CK925" s="204"/>
      <c r="CL925" s="204"/>
      <c r="CN925" s="205"/>
      <c r="CO925" s="204"/>
      <c r="CP925" s="204"/>
      <c r="CQ925" s="204"/>
      <c r="CR925" s="204"/>
      <c r="CS925" s="204"/>
      <c r="CT925" s="204"/>
      <c r="CU925" s="204"/>
      <c r="CV925" s="204"/>
      <c r="CW925" s="204"/>
      <c r="CX925" s="204"/>
      <c r="CY925" s="204"/>
      <c r="CZ925" s="204"/>
      <c r="DA925" s="204"/>
      <c r="DB925" s="204"/>
      <c r="DC925" s="204"/>
      <c r="DD925" s="204"/>
      <c r="DE925" s="204"/>
      <c r="DF925" s="204"/>
      <c r="DG925" s="204"/>
      <c r="DH925" s="204"/>
      <c r="DI925" s="204"/>
      <c r="DJ925" s="204"/>
      <c r="DK925" s="204"/>
      <c r="DL925" s="204"/>
    </row>
    <row r="926" spans="1:116" x14ac:dyDescent="0.4">
      <c r="A926" s="164"/>
      <c r="G926" s="204"/>
      <c r="H926" s="164"/>
      <c r="I926" s="205"/>
      <c r="J926" s="205"/>
      <c r="K926" s="164"/>
      <c r="L926" s="164"/>
      <c r="M926" s="164"/>
      <c r="N926" s="164"/>
      <c r="O926" s="164"/>
      <c r="P926" s="164"/>
      <c r="R926" s="204"/>
      <c r="S926" s="204"/>
      <c r="T926" s="204"/>
      <c r="U926" s="204"/>
      <c r="V926" s="204"/>
      <c r="W926" s="204"/>
      <c r="X926" s="204"/>
      <c r="Y926" s="204"/>
      <c r="Z926" s="204"/>
      <c r="AA926" s="204"/>
      <c r="AB926" s="204"/>
      <c r="AC926" s="204"/>
      <c r="AD926" s="204"/>
      <c r="AE926" s="204"/>
      <c r="AF926" s="204"/>
      <c r="AG926" s="204"/>
      <c r="AH926" s="204"/>
      <c r="AI926" s="204"/>
      <c r="AJ926" s="204"/>
      <c r="AK926" s="204"/>
      <c r="AL926" s="204"/>
      <c r="AM926" s="204"/>
      <c r="AN926" s="204"/>
      <c r="AO926" s="204"/>
      <c r="AP926" s="204"/>
      <c r="AQ926" s="204"/>
      <c r="AR926" s="204"/>
      <c r="AS926" s="204"/>
      <c r="AT926" s="204"/>
      <c r="AU926" s="204"/>
      <c r="AV926" s="204"/>
      <c r="AW926" s="204"/>
      <c r="AX926" s="204"/>
      <c r="AY926" s="204"/>
      <c r="AZ926" s="204"/>
      <c r="BA926" s="204"/>
      <c r="BB926" s="204"/>
      <c r="BC926" s="204"/>
      <c r="BD926" s="204"/>
      <c r="BE926" s="204"/>
      <c r="BF926" s="204"/>
      <c r="BG926" s="204"/>
      <c r="BH926" s="204"/>
      <c r="BI926" s="204"/>
      <c r="BJ926" s="204"/>
      <c r="BK926" s="204"/>
      <c r="BL926" s="204"/>
      <c r="BM926" s="204"/>
      <c r="BN926" s="204"/>
      <c r="BO926" s="204"/>
      <c r="BP926" s="204"/>
      <c r="BQ926" s="204"/>
      <c r="BR926" s="204"/>
      <c r="BS926" s="204"/>
      <c r="BT926" s="204"/>
      <c r="BU926" s="204"/>
      <c r="BV926" s="204"/>
      <c r="BW926" s="204"/>
      <c r="BX926" s="204"/>
      <c r="BY926" s="204"/>
      <c r="BZ926" s="204"/>
      <c r="CA926" s="204"/>
      <c r="CB926" s="204"/>
      <c r="CC926" s="204"/>
      <c r="CD926" s="204"/>
      <c r="CE926" s="204"/>
      <c r="CF926" s="204"/>
      <c r="CG926" s="204"/>
      <c r="CH926" s="204"/>
      <c r="CI926" s="204"/>
      <c r="CJ926" s="204"/>
      <c r="CK926" s="204"/>
      <c r="CL926" s="204"/>
      <c r="CN926" s="205"/>
      <c r="CO926" s="204"/>
      <c r="CP926" s="204"/>
      <c r="CQ926" s="204"/>
      <c r="CR926" s="204"/>
      <c r="CS926" s="204"/>
      <c r="CT926" s="204"/>
      <c r="CU926" s="204"/>
      <c r="CV926" s="204"/>
      <c r="CW926" s="204"/>
      <c r="CX926" s="204"/>
      <c r="CY926" s="204"/>
      <c r="CZ926" s="204"/>
      <c r="DA926" s="204"/>
      <c r="DB926" s="204"/>
      <c r="DC926" s="204"/>
      <c r="DD926" s="204"/>
      <c r="DE926" s="204"/>
      <c r="DF926" s="204"/>
      <c r="DG926" s="204"/>
      <c r="DH926" s="204"/>
      <c r="DI926" s="204"/>
      <c r="DJ926" s="204"/>
      <c r="DK926" s="204"/>
      <c r="DL926" s="204"/>
    </row>
    <row r="927" spans="1:116" x14ac:dyDescent="0.4">
      <c r="A927" s="164"/>
      <c r="G927" s="204"/>
      <c r="H927" s="164"/>
      <c r="I927" s="205"/>
      <c r="J927" s="205"/>
      <c r="K927" s="164"/>
      <c r="L927" s="164"/>
      <c r="M927" s="164"/>
      <c r="N927" s="164"/>
      <c r="O927" s="164"/>
      <c r="P927" s="164"/>
      <c r="R927" s="204"/>
      <c r="S927" s="204"/>
      <c r="T927" s="204"/>
      <c r="U927" s="204"/>
      <c r="V927" s="204"/>
      <c r="W927" s="204"/>
      <c r="X927" s="204"/>
      <c r="Y927" s="204"/>
      <c r="Z927" s="204"/>
      <c r="AA927" s="204"/>
      <c r="AB927" s="204"/>
      <c r="AC927" s="204"/>
      <c r="AD927" s="204"/>
      <c r="AE927" s="204"/>
      <c r="AF927" s="204"/>
      <c r="AG927" s="204"/>
      <c r="AH927" s="204"/>
      <c r="AI927" s="204"/>
      <c r="AJ927" s="204"/>
      <c r="AK927" s="204"/>
      <c r="AL927" s="204"/>
      <c r="AM927" s="204"/>
      <c r="AN927" s="204"/>
      <c r="AO927" s="204"/>
      <c r="AP927" s="204"/>
      <c r="AQ927" s="204"/>
      <c r="AR927" s="204"/>
      <c r="AS927" s="204"/>
      <c r="AT927" s="204"/>
      <c r="AU927" s="204"/>
      <c r="AV927" s="204"/>
      <c r="AW927" s="204"/>
      <c r="AX927" s="204"/>
      <c r="AY927" s="204"/>
      <c r="AZ927" s="204"/>
      <c r="BA927" s="204"/>
      <c r="BB927" s="204"/>
      <c r="BC927" s="204"/>
      <c r="BD927" s="204"/>
      <c r="BE927" s="204"/>
      <c r="BF927" s="204"/>
      <c r="BG927" s="204"/>
      <c r="BH927" s="204"/>
      <c r="BI927" s="204"/>
      <c r="BJ927" s="204"/>
      <c r="BK927" s="204"/>
      <c r="BL927" s="204"/>
      <c r="BM927" s="204"/>
      <c r="BN927" s="204"/>
      <c r="BO927" s="204"/>
      <c r="BP927" s="204"/>
      <c r="BQ927" s="204"/>
      <c r="BR927" s="204"/>
      <c r="BS927" s="204"/>
      <c r="BT927" s="204"/>
      <c r="BU927" s="204"/>
      <c r="BV927" s="204"/>
      <c r="BW927" s="204"/>
      <c r="BX927" s="204"/>
      <c r="BY927" s="204"/>
      <c r="BZ927" s="204"/>
      <c r="CA927" s="204"/>
      <c r="CB927" s="204"/>
      <c r="CC927" s="204"/>
      <c r="CD927" s="204"/>
      <c r="CE927" s="204"/>
      <c r="CF927" s="204"/>
      <c r="CG927" s="204"/>
      <c r="CH927" s="204"/>
      <c r="CI927" s="204"/>
      <c r="CJ927" s="204"/>
      <c r="CK927" s="204"/>
      <c r="CL927" s="204"/>
      <c r="CN927" s="205"/>
      <c r="CO927" s="204"/>
      <c r="CP927" s="204"/>
      <c r="CQ927" s="204"/>
      <c r="CR927" s="204"/>
      <c r="CS927" s="204"/>
      <c r="CT927" s="204"/>
      <c r="CU927" s="204"/>
      <c r="CV927" s="204"/>
      <c r="CW927" s="204"/>
      <c r="CX927" s="204"/>
      <c r="CY927" s="204"/>
      <c r="CZ927" s="204"/>
      <c r="DA927" s="204"/>
      <c r="DB927" s="204"/>
      <c r="DC927" s="204"/>
      <c r="DD927" s="204"/>
      <c r="DE927" s="204"/>
      <c r="DF927" s="204"/>
      <c r="DG927" s="204"/>
      <c r="DH927" s="204"/>
      <c r="DI927" s="204"/>
      <c r="DJ927" s="204"/>
      <c r="DK927" s="204"/>
      <c r="DL927" s="204"/>
    </row>
    <row r="928" spans="1:116" x14ac:dyDescent="0.4">
      <c r="A928" s="164"/>
      <c r="G928" s="204"/>
      <c r="H928" s="164"/>
      <c r="I928" s="205"/>
      <c r="J928" s="205"/>
      <c r="K928" s="164"/>
      <c r="L928" s="164"/>
      <c r="M928" s="164"/>
      <c r="N928" s="164"/>
      <c r="O928" s="164"/>
      <c r="P928" s="164"/>
      <c r="R928" s="204"/>
      <c r="S928" s="204"/>
      <c r="T928" s="204"/>
      <c r="U928" s="204"/>
      <c r="V928" s="204"/>
      <c r="W928" s="204"/>
      <c r="X928" s="204"/>
      <c r="Y928" s="204"/>
      <c r="Z928" s="204"/>
      <c r="AA928" s="204"/>
      <c r="AB928" s="204"/>
      <c r="AC928" s="204"/>
      <c r="AD928" s="204"/>
      <c r="AE928" s="204"/>
      <c r="AF928" s="204"/>
      <c r="AG928" s="204"/>
      <c r="AH928" s="204"/>
      <c r="AI928" s="204"/>
      <c r="AJ928" s="204"/>
      <c r="AK928" s="204"/>
      <c r="AL928" s="204"/>
      <c r="AM928" s="204"/>
      <c r="AN928" s="204"/>
      <c r="AO928" s="204"/>
      <c r="AP928" s="204"/>
      <c r="AQ928" s="204"/>
      <c r="AR928" s="204"/>
      <c r="AS928" s="204"/>
      <c r="AT928" s="204"/>
      <c r="AU928" s="204"/>
      <c r="AV928" s="204"/>
      <c r="AW928" s="204"/>
      <c r="AX928" s="204"/>
      <c r="AY928" s="204"/>
      <c r="AZ928" s="204"/>
      <c r="BA928" s="204"/>
      <c r="BB928" s="204"/>
      <c r="BC928" s="204"/>
      <c r="BD928" s="204"/>
      <c r="BE928" s="204"/>
      <c r="BF928" s="204"/>
      <c r="BG928" s="204"/>
      <c r="BH928" s="204"/>
      <c r="BI928" s="204"/>
      <c r="BJ928" s="204"/>
      <c r="BK928" s="204"/>
      <c r="BL928" s="204"/>
      <c r="BM928" s="204"/>
      <c r="BN928" s="204"/>
      <c r="BO928" s="204"/>
      <c r="BP928" s="204"/>
      <c r="BQ928" s="204"/>
      <c r="BR928" s="204"/>
      <c r="BS928" s="204"/>
      <c r="BT928" s="204"/>
      <c r="BU928" s="204"/>
      <c r="BV928" s="204"/>
      <c r="BW928" s="204"/>
      <c r="BX928" s="204"/>
      <c r="BY928" s="204"/>
      <c r="BZ928" s="204"/>
      <c r="CA928" s="204"/>
      <c r="CB928" s="204"/>
      <c r="CC928" s="204"/>
      <c r="CD928" s="204"/>
      <c r="CE928" s="204"/>
      <c r="CF928" s="204"/>
      <c r="CG928" s="204"/>
      <c r="CH928" s="204"/>
      <c r="CI928" s="204"/>
      <c r="CJ928" s="204"/>
      <c r="CK928" s="204"/>
      <c r="CL928" s="204"/>
      <c r="CN928" s="205"/>
      <c r="CO928" s="204"/>
      <c r="CP928" s="204"/>
      <c r="CQ928" s="204"/>
      <c r="CR928" s="204"/>
      <c r="CS928" s="204"/>
      <c r="CT928" s="204"/>
      <c r="CU928" s="204"/>
      <c r="CV928" s="204"/>
      <c r="CW928" s="204"/>
      <c r="CX928" s="204"/>
      <c r="CY928" s="204"/>
      <c r="CZ928" s="204"/>
      <c r="DA928" s="204"/>
      <c r="DB928" s="204"/>
      <c r="DC928" s="204"/>
      <c r="DD928" s="204"/>
      <c r="DE928" s="204"/>
      <c r="DF928" s="204"/>
      <c r="DG928" s="204"/>
      <c r="DH928" s="204"/>
      <c r="DI928" s="204"/>
      <c r="DJ928" s="204"/>
      <c r="DK928" s="204"/>
      <c r="DL928" s="204"/>
    </row>
    <row r="929" spans="1:116" x14ac:dyDescent="0.4">
      <c r="A929" s="164"/>
      <c r="G929" s="204"/>
      <c r="H929" s="164"/>
      <c r="I929" s="205"/>
      <c r="J929" s="205"/>
      <c r="K929" s="164"/>
      <c r="L929" s="164"/>
      <c r="M929" s="164"/>
      <c r="N929" s="164"/>
      <c r="O929" s="164"/>
      <c r="P929" s="164"/>
      <c r="R929" s="204"/>
      <c r="S929" s="204"/>
      <c r="T929" s="204"/>
      <c r="U929" s="204"/>
      <c r="V929" s="204"/>
      <c r="W929" s="204"/>
      <c r="X929" s="204"/>
      <c r="Y929" s="204"/>
      <c r="Z929" s="204"/>
      <c r="AA929" s="204"/>
      <c r="AB929" s="204"/>
      <c r="AC929" s="204"/>
      <c r="AD929" s="204"/>
      <c r="AE929" s="204"/>
      <c r="AF929" s="204"/>
      <c r="AG929" s="204"/>
      <c r="AH929" s="204"/>
      <c r="AI929" s="204"/>
      <c r="AJ929" s="204"/>
      <c r="AK929" s="204"/>
      <c r="AL929" s="204"/>
      <c r="AM929" s="204"/>
      <c r="AN929" s="204"/>
      <c r="AO929" s="204"/>
      <c r="AP929" s="204"/>
      <c r="AQ929" s="204"/>
      <c r="AR929" s="204"/>
      <c r="AS929" s="204"/>
      <c r="AT929" s="204"/>
      <c r="AU929" s="204"/>
      <c r="AV929" s="204"/>
      <c r="AW929" s="204"/>
      <c r="AX929" s="204"/>
      <c r="AY929" s="204"/>
      <c r="AZ929" s="204"/>
      <c r="BA929" s="204"/>
      <c r="BB929" s="204"/>
      <c r="BC929" s="204"/>
      <c r="BD929" s="204"/>
      <c r="BE929" s="204"/>
      <c r="BF929" s="204"/>
      <c r="BG929" s="204"/>
      <c r="BH929" s="204"/>
      <c r="BI929" s="204"/>
      <c r="BJ929" s="204"/>
      <c r="BK929" s="204"/>
      <c r="BL929" s="204"/>
      <c r="BM929" s="204"/>
      <c r="BN929" s="204"/>
      <c r="BO929" s="204"/>
      <c r="BP929" s="204"/>
      <c r="BQ929" s="204"/>
      <c r="BR929" s="204"/>
      <c r="BS929" s="204"/>
      <c r="BT929" s="204"/>
      <c r="BU929" s="204"/>
      <c r="BV929" s="204"/>
      <c r="BW929" s="204"/>
      <c r="BX929" s="204"/>
      <c r="BY929" s="204"/>
      <c r="BZ929" s="204"/>
      <c r="CA929" s="204"/>
      <c r="CB929" s="204"/>
      <c r="CC929" s="204"/>
      <c r="CD929" s="204"/>
      <c r="CE929" s="204"/>
      <c r="CF929" s="204"/>
      <c r="CG929" s="204"/>
      <c r="CH929" s="204"/>
      <c r="CI929" s="204"/>
      <c r="CJ929" s="204"/>
      <c r="CK929" s="204"/>
      <c r="CL929" s="204"/>
      <c r="CN929" s="205"/>
      <c r="CO929" s="204"/>
      <c r="CP929" s="204"/>
      <c r="CQ929" s="204"/>
      <c r="CR929" s="204"/>
      <c r="CS929" s="204"/>
      <c r="CT929" s="204"/>
      <c r="CU929" s="204"/>
      <c r="CV929" s="204"/>
      <c r="CW929" s="204"/>
      <c r="CX929" s="204"/>
      <c r="CY929" s="204"/>
      <c r="CZ929" s="204"/>
      <c r="DA929" s="204"/>
      <c r="DB929" s="204"/>
      <c r="DC929" s="204"/>
      <c r="DD929" s="204"/>
      <c r="DE929" s="204"/>
      <c r="DF929" s="204"/>
      <c r="DG929" s="204"/>
      <c r="DH929" s="204"/>
      <c r="DI929" s="204"/>
      <c r="DJ929" s="204"/>
      <c r="DK929" s="204"/>
      <c r="DL929" s="204"/>
    </row>
    <row r="930" spans="1:116" x14ac:dyDescent="0.4">
      <c r="A930" s="164"/>
      <c r="G930" s="204"/>
      <c r="H930" s="164"/>
      <c r="I930" s="205"/>
      <c r="J930" s="205"/>
      <c r="K930" s="164"/>
      <c r="L930" s="164"/>
      <c r="M930" s="164"/>
      <c r="N930" s="164"/>
      <c r="O930" s="164"/>
      <c r="P930" s="164"/>
      <c r="R930" s="204"/>
      <c r="S930" s="204"/>
      <c r="T930" s="204"/>
      <c r="U930" s="204"/>
      <c r="V930" s="204"/>
      <c r="W930" s="204"/>
      <c r="X930" s="204"/>
      <c r="Y930" s="204"/>
      <c r="Z930" s="204"/>
      <c r="AA930" s="204"/>
      <c r="AB930" s="204"/>
      <c r="AC930" s="204"/>
      <c r="AD930" s="204"/>
      <c r="AE930" s="204"/>
      <c r="AF930" s="204"/>
      <c r="AG930" s="204"/>
      <c r="AH930" s="204"/>
      <c r="AI930" s="204"/>
      <c r="AJ930" s="204"/>
      <c r="AK930" s="204"/>
      <c r="AL930" s="204"/>
      <c r="AM930" s="204"/>
      <c r="AN930" s="204"/>
      <c r="AO930" s="204"/>
      <c r="AP930" s="204"/>
      <c r="AQ930" s="204"/>
      <c r="AR930" s="204"/>
      <c r="AS930" s="204"/>
      <c r="AT930" s="204"/>
      <c r="AU930" s="204"/>
      <c r="AV930" s="204"/>
      <c r="AW930" s="204"/>
      <c r="AX930" s="204"/>
      <c r="AY930" s="204"/>
      <c r="AZ930" s="204"/>
      <c r="BA930" s="204"/>
      <c r="BB930" s="204"/>
      <c r="BC930" s="204"/>
      <c r="BD930" s="204"/>
      <c r="BE930" s="204"/>
      <c r="BF930" s="204"/>
      <c r="BG930" s="204"/>
      <c r="BH930" s="204"/>
      <c r="BI930" s="204"/>
      <c r="BJ930" s="204"/>
      <c r="BK930" s="204"/>
      <c r="BL930" s="204"/>
      <c r="BM930" s="204"/>
      <c r="BN930" s="204"/>
      <c r="BO930" s="204"/>
      <c r="BP930" s="204"/>
      <c r="BQ930" s="204"/>
      <c r="BR930" s="204"/>
      <c r="BS930" s="204"/>
      <c r="BT930" s="204"/>
      <c r="BU930" s="204"/>
      <c r="BV930" s="204"/>
      <c r="BW930" s="204"/>
      <c r="BX930" s="204"/>
      <c r="BY930" s="204"/>
      <c r="BZ930" s="204"/>
      <c r="CA930" s="204"/>
      <c r="CB930" s="204"/>
      <c r="CC930" s="204"/>
      <c r="CD930" s="204"/>
      <c r="CE930" s="204"/>
      <c r="CF930" s="204"/>
      <c r="CG930" s="204"/>
      <c r="CH930" s="204"/>
      <c r="CI930" s="204"/>
      <c r="CJ930" s="204"/>
      <c r="CK930" s="204"/>
      <c r="CL930" s="204"/>
      <c r="CN930" s="205"/>
      <c r="CO930" s="204"/>
      <c r="CP930" s="204"/>
      <c r="CQ930" s="204"/>
      <c r="CR930" s="204"/>
      <c r="CS930" s="204"/>
      <c r="CT930" s="204"/>
      <c r="CU930" s="204"/>
      <c r="CV930" s="204"/>
      <c r="CW930" s="204"/>
      <c r="CX930" s="204"/>
      <c r="CY930" s="204"/>
      <c r="CZ930" s="204"/>
      <c r="DA930" s="204"/>
      <c r="DB930" s="204"/>
      <c r="DC930" s="204"/>
      <c r="DD930" s="204"/>
      <c r="DE930" s="204"/>
      <c r="DF930" s="204"/>
      <c r="DG930" s="204"/>
      <c r="DH930" s="204"/>
      <c r="DI930" s="204"/>
      <c r="DJ930" s="204"/>
      <c r="DK930" s="204"/>
      <c r="DL930" s="204"/>
    </row>
    <row r="931" spans="1:116" x14ac:dyDescent="0.4">
      <c r="A931" s="164"/>
      <c r="G931" s="204"/>
      <c r="H931" s="164"/>
      <c r="I931" s="205"/>
      <c r="J931" s="205"/>
      <c r="K931" s="164"/>
      <c r="L931" s="164"/>
      <c r="M931" s="164"/>
      <c r="N931" s="164"/>
      <c r="O931" s="164"/>
      <c r="P931" s="164"/>
      <c r="R931" s="204"/>
      <c r="S931" s="204"/>
      <c r="T931" s="204"/>
      <c r="U931" s="204"/>
      <c r="V931" s="204"/>
      <c r="W931" s="204"/>
      <c r="X931" s="204"/>
      <c r="Y931" s="204"/>
      <c r="Z931" s="204"/>
      <c r="AA931" s="204"/>
      <c r="AB931" s="204"/>
      <c r="AC931" s="204"/>
      <c r="AD931" s="204"/>
      <c r="AE931" s="204"/>
      <c r="AF931" s="204"/>
      <c r="AG931" s="204"/>
      <c r="AH931" s="204"/>
      <c r="AI931" s="204"/>
      <c r="AJ931" s="204"/>
      <c r="AK931" s="204"/>
      <c r="AL931" s="204"/>
      <c r="AM931" s="204"/>
      <c r="AN931" s="204"/>
      <c r="AO931" s="204"/>
      <c r="AP931" s="204"/>
      <c r="AQ931" s="204"/>
      <c r="AR931" s="204"/>
      <c r="AS931" s="204"/>
      <c r="AT931" s="204"/>
      <c r="AU931" s="204"/>
      <c r="AV931" s="204"/>
      <c r="AW931" s="204"/>
      <c r="AX931" s="204"/>
      <c r="AY931" s="204"/>
      <c r="AZ931" s="204"/>
      <c r="BA931" s="204"/>
      <c r="BB931" s="204"/>
      <c r="BC931" s="204"/>
      <c r="BD931" s="204"/>
      <c r="BE931" s="204"/>
      <c r="BF931" s="204"/>
      <c r="BG931" s="204"/>
      <c r="BH931" s="204"/>
      <c r="BI931" s="204"/>
      <c r="BJ931" s="204"/>
      <c r="BK931" s="204"/>
      <c r="BL931" s="204"/>
      <c r="BM931" s="204"/>
      <c r="BN931" s="204"/>
      <c r="BO931" s="204"/>
      <c r="BP931" s="204"/>
      <c r="BQ931" s="204"/>
      <c r="BR931" s="204"/>
      <c r="BS931" s="204"/>
      <c r="BT931" s="204"/>
      <c r="BU931" s="204"/>
      <c r="BV931" s="204"/>
      <c r="BW931" s="204"/>
      <c r="BX931" s="204"/>
      <c r="BY931" s="204"/>
      <c r="BZ931" s="204"/>
      <c r="CA931" s="204"/>
      <c r="CB931" s="204"/>
      <c r="CC931" s="204"/>
      <c r="CD931" s="204"/>
      <c r="CE931" s="204"/>
      <c r="CF931" s="204"/>
      <c r="CG931" s="204"/>
      <c r="CH931" s="204"/>
      <c r="CI931" s="204"/>
      <c r="CJ931" s="204"/>
      <c r="CK931" s="204"/>
      <c r="CL931" s="204"/>
      <c r="CN931" s="205"/>
      <c r="CO931" s="204"/>
      <c r="CP931" s="204"/>
      <c r="CQ931" s="204"/>
      <c r="CR931" s="204"/>
      <c r="CS931" s="204"/>
      <c r="CT931" s="204"/>
      <c r="CU931" s="204"/>
      <c r="CV931" s="204"/>
      <c r="CW931" s="204"/>
      <c r="CX931" s="204"/>
      <c r="CY931" s="204"/>
      <c r="CZ931" s="204"/>
      <c r="DA931" s="204"/>
      <c r="DB931" s="204"/>
      <c r="DC931" s="204"/>
      <c r="DD931" s="204"/>
      <c r="DE931" s="204"/>
      <c r="DF931" s="204"/>
      <c r="DG931" s="204"/>
      <c r="DH931" s="204"/>
      <c r="DI931" s="204"/>
      <c r="DJ931" s="204"/>
      <c r="DK931" s="204"/>
      <c r="DL931" s="204"/>
    </row>
    <row r="932" spans="1:116" x14ac:dyDescent="0.4">
      <c r="A932" s="164"/>
      <c r="G932" s="204"/>
      <c r="H932" s="164"/>
      <c r="I932" s="205"/>
      <c r="J932" s="205"/>
      <c r="K932" s="164"/>
      <c r="L932" s="164"/>
      <c r="M932" s="164"/>
      <c r="N932" s="164"/>
      <c r="O932" s="164"/>
      <c r="P932" s="164"/>
      <c r="R932" s="204"/>
      <c r="S932" s="204"/>
      <c r="T932" s="204"/>
      <c r="U932" s="204"/>
      <c r="V932" s="204"/>
      <c r="W932" s="204"/>
      <c r="X932" s="204"/>
      <c r="Y932" s="204"/>
      <c r="Z932" s="204"/>
      <c r="AA932" s="204"/>
      <c r="AB932" s="204"/>
      <c r="AC932" s="204"/>
      <c r="AD932" s="204"/>
      <c r="AE932" s="204"/>
      <c r="AF932" s="204"/>
      <c r="AG932" s="204"/>
      <c r="AH932" s="204"/>
      <c r="AI932" s="204"/>
      <c r="AJ932" s="204"/>
      <c r="AK932" s="204"/>
      <c r="AL932" s="204"/>
      <c r="AM932" s="204"/>
      <c r="AN932" s="204"/>
      <c r="AO932" s="204"/>
      <c r="AP932" s="204"/>
      <c r="AQ932" s="204"/>
      <c r="AR932" s="204"/>
      <c r="AS932" s="204"/>
      <c r="AT932" s="204"/>
      <c r="AU932" s="204"/>
      <c r="AV932" s="204"/>
      <c r="AW932" s="204"/>
      <c r="AX932" s="204"/>
      <c r="AY932" s="204"/>
      <c r="AZ932" s="204"/>
      <c r="BA932" s="204"/>
      <c r="BB932" s="204"/>
      <c r="BC932" s="204"/>
      <c r="BD932" s="204"/>
      <c r="BE932" s="204"/>
      <c r="BF932" s="204"/>
      <c r="BG932" s="204"/>
      <c r="BH932" s="204"/>
      <c r="BI932" s="204"/>
      <c r="BJ932" s="204"/>
      <c r="BK932" s="204"/>
      <c r="BL932" s="204"/>
      <c r="BM932" s="204"/>
      <c r="BN932" s="204"/>
      <c r="BO932" s="204"/>
      <c r="BP932" s="204"/>
      <c r="BQ932" s="204"/>
      <c r="BR932" s="204"/>
      <c r="BS932" s="204"/>
      <c r="BT932" s="204"/>
      <c r="BU932" s="204"/>
      <c r="BV932" s="204"/>
      <c r="BW932" s="204"/>
      <c r="BX932" s="204"/>
      <c r="BY932" s="204"/>
      <c r="BZ932" s="204"/>
      <c r="CA932" s="204"/>
      <c r="CB932" s="204"/>
      <c r="CC932" s="204"/>
      <c r="CD932" s="204"/>
      <c r="CE932" s="204"/>
      <c r="CF932" s="204"/>
      <c r="CG932" s="204"/>
      <c r="CH932" s="204"/>
      <c r="CI932" s="204"/>
      <c r="CJ932" s="204"/>
      <c r="CK932" s="204"/>
      <c r="CL932" s="204"/>
      <c r="CN932" s="205"/>
      <c r="CO932" s="204"/>
      <c r="CP932" s="204"/>
      <c r="CQ932" s="204"/>
      <c r="CR932" s="204"/>
      <c r="CS932" s="204"/>
      <c r="CT932" s="204"/>
      <c r="CU932" s="204"/>
      <c r="CV932" s="204"/>
      <c r="CW932" s="204"/>
      <c r="CX932" s="204"/>
      <c r="CY932" s="204"/>
      <c r="CZ932" s="204"/>
      <c r="DA932" s="204"/>
      <c r="DB932" s="204"/>
      <c r="DC932" s="204"/>
      <c r="DD932" s="204"/>
      <c r="DE932" s="204"/>
      <c r="DF932" s="204"/>
      <c r="DG932" s="204"/>
      <c r="DH932" s="204"/>
      <c r="DI932" s="204"/>
      <c r="DJ932" s="204"/>
      <c r="DK932" s="204"/>
      <c r="DL932" s="204"/>
    </row>
    <row r="933" spans="1:116" x14ac:dyDescent="0.4">
      <c r="A933" s="164"/>
      <c r="G933" s="204"/>
      <c r="H933" s="164"/>
      <c r="I933" s="205"/>
      <c r="J933" s="205"/>
      <c r="K933" s="164"/>
      <c r="L933" s="164"/>
      <c r="M933" s="164"/>
      <c r="N933" s="164"/>
      <c r="O933" s="164"/>
      <c r="P933" s="164"/>
      <c r="R933" s="204"/>
      <c r="S933" s="204"/>
      <c r="T933" s="204"/>
      <c r="U933" s="204"/>
      <c r="V933" s="204"/>
      <c r="W933" s="204"/>
      <c r="X933" s="204"/>
      <c r="Y933" s="204"/>
      <c r="Z933" s="204"/>
      <c r="AA933" s="204"/>
      <c r="AB933" s="204"/>
      <c r="AC933" s="204"/>
      <c r="AD933" s="204"/>
      <c r="AE933" s="204"/>
      <c r="AF933" s="204"/>
      <c r="AG933" s="204"/>
      <c r="AH933" s="204"/>
      <c r="AI933" s="204"/>
      <c r="AJ933" s="204"/>
      <c r="AK933" s="204"/>
      <c r="AL933" s="204"/>
      <c r="AM933" s="204"/>
      <c r="AN933" s="204"/>
      <c r="AO933" s="204"/>
      <c r="AP933" s="204"/>
      <c r="AQ933" s="204"/>
      <c r="AR933" s="204"/>
      <c r="AS933" s="204"/>
      <c r="AT933" s="204"/>
      <c r="AU933" s="204"/>
      <c r="AV933" s="204"/>
      <c r="AW933" s="204"/>
      <c r="AX933" s="204"/>
      <c r="AY933" s="204"/>
      <c r="AZ933" s="204"/>
      <c r="BA933" s="204"/>
      <c r="BB933" s="204"/>
      <c r="BC933" s="204"/>
      <c r="BD933" s="204"/>
      <c r="BE933" s="204"/>
      <c r="BF933" s="204"/>
      <c r="BG933" s="204"/>
      <c r="BH933" s="204"/>
      <c r="BI933" s="204"/>
      <c r="BJ933" s="204"/>
      <c r="BK933" s="204"/>
      <c r="BL933" s="204"/>
      <c r="BM933" s="204"/>
      <c r="BN933" s="204"/>
      <c r="BO933" s="204"/>
      <c r="BP933" s="204"/>
      <c r="BQ933" s="204"/>
      <c r="BR933" s="204"/>
      <c r="BS933" s="204"/>
      <c r="BT933" s="204"/>
      <c r="BU933" s="204"/>
      <c r="BV933" s="204"/>
      <c r="BW933" s="204"/>
      <c r="BX933" s="204"/>
      <c r="BY933" s="204"/>
      <c r="BZ933" s="204"/>
      <c r="CA933" s="204"/>
      <c r="CB933" s="204"/>
      <c r="CC933" s="204"/>
      <c r="CD933" s="204"/>
      <c r="CE933" s="204"/>
      <c r="CF933" s="204"/>
      <c r="CG933" s="204"/>
      <c r="CH933" s="204"/>
      <c r="CI933" s="204"/>
      <c r="CJ933" s="204"/>
      <c r="CK933" s="204"/>
      <c r="CL933" s="204"/>
      <c r="CN933" s="205"/>
      <c r="CO933" s="204"/>
      <c r="CP933" s="204"/>
      <c r="CQ933" s="204"/>
      <c r="CR933" s="204"/>
      <c r="CS933" s="204"/>
      <c r="CT933" s="204"/>
      <c r="CU933" s="204"/>
      <c r="CV933" s="204"/>
      <c r="CW933" s="204"/>
      <c r="CX933" s="204"/>
      <c r="CY933" s="204"/>
      <c r="CZ933" s="204"/>
      <c r="DA933" s="204"/>
      <c r="DB933" s="204"/>
      <c r="DC933" s="204"/>
      <c r="DD933" s="204"/>
      <c r="DE933" s="204"/>
      <c r="DF933" s="204"/>
      <c r="DG933" s="204"/>
      <c r="DH933" s="204"/>
      <c r="DI933" s="204"/>
      <c r="DJ933" s="204"/>
      <c r="DK933" s="204"/>
      <c r="DL933" s="204"/>
    </row>
    <row r="934" spans="1:116" x14ac:dyDescent="0.4">
      <c r="CO934" s="8"/>
      <c r="CP934" s="8"/>
      <c r="CQ934" s="8"/>
      <c r="CR934" s="8"/>
      <c r="CS934" s="8"/>
      <c r="CT934" s="8"/>
      <c r="CU934" s="8"/>
      <c r="CV934" s="8"/>
      <c r="CW934" s="8"/>
      <c r="CX934" s="8"/>
      <c r="CY934" s="8"/>
      <c r="CZ934" s="8"/>
      <c r="DA934" s="8"/>
      <c r="DB934" s="8"/>
      <c r="DC934" s="8"/>
      <c r="DD934" s="8"/>
      <c r="DE934" s="8"/>
      <c r="DF934" s="8"/>
      <c r="DG934" s="8"/>
      <c r="DH934" s="8"/>
      <c r="DI934" s="8"/>
      <c r="DJ934" s="8"/>
      <c r="DK934" s="8"/>
      <c r="DL934" s="8"/>
    </row>
    <row r="935" spans="1:116" x14ac:dyDescent="0.4">
      <c r="A935" s="174"/>
      <c r="E935" s="8"/>
      <c r="G935" s="175" t="s">
        <v>490</v>
      </c>
      <c r="H935" s="174"/>
      <c r="I935" s="176"/>
      <c r="J935" s="176"/>
      <c r="K935" s="197"/>
      <c r="L935" s="197"/>
      <c r="M935" s="197"/>
      <c r="N935" s="197"/>
      <c r="O935" s="197"/>
      <c r="P935" s="197"/>
      <c r="R935" s="198"/>
      <c r="S935" s="174"/>
      <c r="T935" s="174"/>
      <c r="U935" s="174"/>
      <c r="V935" s="174"/>
      <c r="W935" s="174"/>
      <c r="X935" s="174"/>
      <c r="Y935" s="174"/>
      <c r="Z935" s="174"/>
      <c r="AA935" s="174"/>
      <c r="AB935" s="174"/>
      <c r="AC935" s="174"/>
      <c r="AD935" s="174"/>
      <c r="AE935" s="174"/>
      <c r="AF935" s="174"/>
      <c r="AG935" s="174"/>
      <c r="AH935" s="174"/>
      <c r="AI935" s="174"/>
      <c r="AJ935" s="174"/>
      <c r="AK935" s="174"/>
      <c r="AL935" s="174"/>
      <c r="AM935" s="174"/>
      <c r="AN935" s="174"/>
      <c r="AO935" s="174"/>
      <c r="AP935" s="174"/>
      <c r="AQ935" s="174"/>
      <c r="AR935" s="174"/>
      <c r="AS935" s="174"/>
      <c r="AT935" s="174"/>
      <c r="AU935" s="174"/>
      <c r="AV935" s="174"/>
      <c r="AW935" s="174"/>
      <c r="AX935" s="174"/>
      <c r="AY935" s="174"/>
      <c r="AZ935" s="174"/>
      <c r="BA935" s="174"/>
      <c r="BB935" s="174"/>
      <c r="BC935" s="174"/>
      <c r="BD935" s="174"/>
      <c r="BE935" s="174"/>
      <c r="BF935" s="174"/>
      <c r="BG935" s="174"/>
      <c r="BH935" s="174"/>
      <c r="BI935" s="174"/>
      <c r="BJ935" s="174"/>
      <c r="BK935" s="174"/>
      <c r="BL935" s="174"/>
      <c r="BM935" s="174"/>
      <c r="BN935" s="174"/>
      <c r="BO935" s="174"/>
      <c r="BP935" s="174"/>
      <c r="BQ935" s="174"/>
      <c r="BR935" s="174"/>
      <c r="BS935" s="174"/>
      <c r="BT935" s="174"/>
      <c r="BU935" s="174"/>
      <c r="BV935" s="174"/>
      <c r="BW935" s="174"/>
      <c r="BX935" s="174"/>
      <c r="BY935" s="174"/>
      <c r="BZ935" s="174"/>
      <c r="CA935" s="174"/>
      <c r="CB935" s="174"/>
      <c r="CC935" s="174"/>
      <c r="CD935" s="174"/>
      <c r="CE935" s="174"/>
      <c r="CF935" s="174"/>
      <c r="CG935" s="174"/>
      <c r="CH935" s="174"/>
      <c r="CI935" s="174"/>
      <c r="CJ935" s="174"/>
      <c r="CK935" s="174"/>
      <c r="CL935" s="174"/>
      <c r="CN935" s="176"/>
      <c r="CO935" s="174"/>
      <c r="CP935" s="174"/>
      <c r="CQ935" s="174"/>
      <c r="CR935" s="174"/>
      <c r="CS935" s="174"/>
      <c r="CT935" s="174"/>
      <c r="CU935" s="174"/>
      <c r="CV935" s="174"/>
      <c r="CW935" s="174"/>
      <c r="CX935" s="174"/>
      <c r="CY935" s="174"/>
      <c r="CZ935" s="174"/>
      <c r="DA935" s="174"/>
      <c r="DB935" s="174"/>
      <c r="DC935" s="174"/>
      <c r="DD935" s="174"/>
      <c r="DE935" s="174"/>
      <c r="DF935" s="174"/>
      <c r="DG935" s="174"/>
      <c r="DH935" s="174"/>
      <c r="DI935" s="174"/>
      <c r="DJ935" s="174"/>
      <c r="DK935" s="174"/>
      <c r="DL935" s="174"/>
    </row>
    <row r="936" spans="1:116" x14ac:dyDescent="0.4">
      <c r="A936" s="174"/>
      <c r="E936" s="8"/>
      <c r="G936" s="175" t="s">
        <v>492</v>
      </c>
      <c r="H936" s="174"/>
      <c r="I936" s="176"/>
      <c r="J936" s="176"/>
      <c r="K936" s="197"/>
      <c r="L936" s="197"/>
      <c r="M936" s="197"/>
      <c r="N936" s="197"/>
      <c r="O936" s="197"/>
      <c r="P936" s="197"/>
      <c r="R936" s="198"/>
      <c r="S936" s="174"/>
      <c r="T936" s="174"/>
      <c r="U936" s="174"/>
      <c r="V936" s="174"/>
      <c r="W936" s="174"/>
      <c r="X936" s="174"/>
      <c r="Y936" s="174"/>
      <c r="Z936" s="174"/>
      <c r="AA936" s="174"/>
      <c r="AB936" s="174"/>
      <c r="AC936" s="174"/>
      <c r="AD936" s="174"/>
      <c r="AE936" s="174"/>
      <c r="AF936" s="174"/>
      <c r="AG936" s="174"/>
      <c r="AH936" s="174"/>
      <c r="AI936" s="174"/>
      <c r="AJ936" s="174"/>
      <c r="AK936" s="174"/>
      <c r="AL936" s="174"/>
      <c r="AM936" s="174"/>
      <c r="AN936" s="174"/>
      <c r="AO936" s="174"/>
      <c r="AP936" s="174"/>
      <c r="AQ936" s="174"/>
      <c r="AR936" s="174"/>
      <c r="AS936" s="174"/>
      <c r="AT936" s="174"/>
      <c r="AU936" s="174"/>
      <c r="AV936" s="174"/>
      <c r="AW936" s="174"/>
      <c r="AX936" s="174"/>
      <c r="AY936" s="174"/>
      <c r="AZ936" s="174"/>
      <c r="BA936" s="174"/>
      <c r="BB936" s="174"/>
      <c r="BC936" s="174"/>
      <c r="BD936" s="174"/>
      <c r="BE936" s="174"/>
      <c r="BF936" s="174"/>
      <c r="BG936" s="174"/>
      <c r="BH936" s="174"/>
      <c r="BI936" s="174"/>
      <c r="BJ936" s="174"/>
      <c r="BK936" s="174"/>
      <c r="BL936" s="174"/>
      <c r="BM936" s="174"/>
      <c r="BN936" s="174"/>
      <c r="BO936" s="174"/>
      <c r="BP936" s="174"/>
      <c r="BQ936" s="174"/>
      <c r="BR936" s="174"/>
      <c r="BS936" s="174"/>
      <c r="BT936" s="174"/>
      <c r="BU936" s="174"/>
      <c r="BV936" s="174"/>
      <c r="BW936" s="174"/>
      <c r="BX936" s="174"/>
      <c r="BY936" s="174"/>
      <c r="BZ936" s="174"/>
      <c r="CA936" s="174"/>
      <c r="CB936" s="174"/>
      <c r="CC936" s="174"/>
      <c r="CD936" s="174"/>
      <c r="CE936" s="174"/>
      <c r="CF936" s="174"/>
      <c r="CG936" s="174"/>
      <c r="CH936" s="174"/>
      <c r="CI936" s="174"/>
      <c r="CJ936" s="174"/>
      <c r="CK936" s="174"/>
      <c r="CL936" s="174"/>
      <c r="CN936" s="176"/>
      <c r="CO936" s="174"/>
      <c r="CP936" s="174"/>
      <c r="CQ936" s="174"/>
      <c r="CR936" s="174"/>
      <c r="CS936" s="174"/>
      <c r="CT936" s="174"/>
      <c r="CU936" s="174"/>
      <c r="CV936" s="174"/>
      <c r="CW936" s="174"/>
      <c r="CX936" s="174"/>
      <c r="CY936" s="174"/>
      <c r="CZ936" s="174"/>
      <c r="DA936" s="174"/>
      <c r="DB936" s="174"/>
      <c r="DC936" s="174"/>
      <c r="DD936" s="174"/>
      <c r="DE936" s="174"/>
      <c r="DF936" s="174"/>
      <c r="DG936" s="174"/>
      <c r="DH936" s="174"/>
      <c r="DI936" s="174"/>
      <c r="DJ936" s="174"/>
      <c r="DK936" s="174"/>
      <c r="DL936" s="174"/>
    </row>
    <row r="937" spans="1:116" x14ac:dyDescent="0.4">
      <c r="A937" s="174"/>
      <c r="E937" s="8"/>
      <c r="G937" s="175" t="s">
        <v>461</v>
      </c>
      <c r="H937" s="174"/>
      <c r="I937" s="176"/>
      <c r="J937" s="176"/>
      <c r="K937" s="197"/>
      <c r="L937" s="197"/>
      <c r="M937" s="197"/>
      <c r="N937" s="197"/>
      <c r="O937" s="197"/>
      <c r="P937" s="197"/>
      <c r="R937" s="198"/>
      <c r="S937" s="199" t="str">
        <f t="shared" ref="S937:AX937" si="1120">S$20</f>
        <v>S$16</v>
      </c>
      <c r="T937" s="199" t="str">
        <f t="shared" si="1120"/>
        <v>T$16</v>
      </c>
      <c r="U937" s="199" t="str">
        <f t="shared" si="1120"/>
        <v>U$16</v>
      </c>
      <c r="V937" s="199" t="str">
        <f t="shared" si="1120"/>
        <v>V$16</v>
      </c>
      <c r="W937" s="199" t="str">
        <f t="shared" si="1120"/>
        <v>W$16</v>
      </c>
      <c r="X937" s="199" t="str">
        <f t="shared" si="1120"/>
        <v>X$16</v>
      </c>
      <c r="Y937" s="199" t="str">
        <f t="shared" si="1120"/>
        <v>Y$16</v>
      </c>
      <c r="Z937" s="199" t="str">
        <f t="shared" si="1120"/>
        <v>Z$16</v>
      </c>
      <c r="AA937" s="199" t="str">
        <f t="shared" si="1120"/>
        <v>AA$16</v>
      </c>
      <c r="AB937" s="199" t="str">
        <f t="shared" si="1120"/>
        <v>AB$16</v>
      </c>
      <c r="AC937" s="199" t="str">
        <f t="shared" si="1120"/>
        <v>AC$16</v>
      </c>
      <c r="AD937" s="199" t="str">
        <f t="shared" si="1120"/>
        <v>AD$16</v>
      </c>
      <c r="AE937" s="199" t="str">
        <f t="shared" si="1120"/>
        <v>AE$16</v>
      </c>
      <c r="AF937" s="199" t="str">
        <f t="shared" si="1120"/>
        <v>AF$16</v>
      </c>
      <c r="AG937" s="199" t="str">
        <f t="shared" si="1120"/>
        <v>AG$16</v>
      </c>
      <c r="AH937" s="199" t="str">
        <f t="shared" si="1120"/>
        <v>AH$16</v>
      </c>
      <c r="AI937" s="199" t="str">
        <f t="shared" si="1120"/>
        <v>AI$16</v>
      </c>
      <c r="AJ937" s="199" t="str">
        <f t="shared" si="1120"/>
        <v>AJ$16</v>
      </c>
      <c r="AK937" s="199" t="str">
        <f t="shared" si="1120"/>
        <v>AK$16</v>
      </c>
      <c r="AL937" s="199" t="str">
        <f t="shared" si="1120"/>
        <v>AL$16</v>
      </c>
      <c r="AM937" s="199" t="str">
        <f t="shared" si="1120"/>
        <v>AM$16</v>
      </c>
      <c r="AN937" s="199" t="str">
        <f t="shared" si="1120"/>
        <v>AN$16</v>
      </c>
      <c r="AO937" s="199" t="str">
        <f t="shared" si="1120"/>
        <v>AO$16</v>
      </c>
      <c r="AP937" s="199" t="str">
        <f t="shared" si="1120"/>
        <v>AP$16</v>
      </c>
      <c r="AQ937" s="199" t="str">
        <f t="shared" si="1120"/>
        <v>AQ$16</v>
      </c>
      <c r="AR937" s="199" t="str">
        <f t="shared" si="1120"/>
        <v>AR$16</v>
      </c>
      <c r="AS937" s="199" t="str">
        <f t="shared" si="1120"/>
        <v>AS$16</v>
      </c>
      <c r="AT937" s="199" t="str">
        <f t="shared" si="1120"/>
        <v>AT$16</v>
      </c>
      <c r="AU937" s="199" t="str">
        <f t="shared" si="1120"/>
        <v>AU$16</v>
      </c>
      <c r="AV937" s="199" t="str">
        <f t="shared" si="1120"/>
        <v>AV$16</v>
      </c>
      <c r="AW937" s="199" t="str">
        <f t="shared" si="1120"/>
        <v>AW$16</v>
      </c>
      <c r="AX937" s="199" t="str">
        <f t="shared" si="1120"/>
        <v>AX$16</v>
      </c>
      <c r="AY937" s="199" t="str">
        <f t="shared" ref="AY937:CD937" si="1121">AY$20</f>
        <v>AY$16</v>
      </c>
      <c r="AZ937" s="199" t="str">
        <f t="shared" si="1121"/>
        <v>AZ$16</v>
      </c>
      <c r="BA937" s="199" t="str">
        <f t="shared" si="1121"/>
        <v>BA$16</v>
      </c>
      <c r="BB937" s="199" t="str">
        <f t="shared" si="1121"/>
        <v>BB$16</v>
      </c>
      <c r="BC937" s="199" t="str">
        <f t="shared" si="1121"/>
        <v>BC$16</v>
      </c>
      <c r="BD937" s="199" t="str">
        <f t="shared" si="1121"/>
        <v>BD$16</v>
      </c>
      <c r="BE937" s="199" t="str">
        <f t="shared" si="1121"/>
        <v>BE$16</v>
      </c>
      <c r="BF937" s="199" t="str">
        <f t="shared" si="1121"/>
        <v>BF$16</v>
      </c>
      <c r="BG937" s="199" t="str">
        <f t="shared" si="1121"/>
        <v>BG$16</v>
      </c>
      <c r="BH937" s="199" t="str">
        <f t="shared" si="1121"/>
        <v>BH$16</v>
      </c>
      <c r="BI937" s="199" t="str">
        <f t="shared" si="1121"/>
        <v>BI$16</v>
      </c>
      <c r="BJ937" s="199" t="str">
        <f t="shared" si="1121"/>
        <v>BJ$16</v>
      </c>
      <c r="BK937" s="199" t="str">
        <f t="shared" si="1121"/>
        <v>BK$16</v>
      </c>
      <c r="BL937" s="199" t="str">
        <f t="shared" si="1121"/>
        <v>BL$16</v>
      </c>
      <c r="BM937" s="199" t="str">
        <f t="shared" si="1121"/>
        <v>BM$16</v>
      </c>
      <c r="BN937" s="199" t="str">
        <f t="shared" si="1121"/>
        <v>BN$16</v>
      </c>
      <c r="BO937" s="199" t="str">
        <f t="shared" si="1121"/>
        <v>BO$16</v>
      </c>
      <c r="BP937" s="199" t="str">
        <f t="shared" si="1121"/>
        <v>BP$16</v>
      </c>
      <c r="BQ937" s="199" t="str">
        <f t="shared" si="1121"/>
        <v>BQ$16</v>
      </c>
      <c r="BR937" s="199" t="str">
        <f t="shared" si="1121"/>
        <v>BR$16</v>
      </c>
      <c r="BS937" s="199" t="str">
        <f t="shared" si="1121"/>
        <v>BS$16</v>
      </c>
      <c r="BT937" s="199" t="str">
        <f t="shared" si="1121"/>
        <v>BT$16</v>
      </c>
      <c r="BU937" s="199" t="str">
        <f t="shared" si="1121"/>
        <v>BU$16</v>
      </c>
      <c r="BV937" s="199" t="str">
        <f t="shared" si="1121"/>
        <v>BV$16</v>
      </c>
      <c r="BW937" s="199" t="str">
        <f t="shared" si="1121"/>
        <v>BW$16</v>
      </c>
      <c r="BX937" s="199" t="str">
        <f t="shared" si="1121"/>
        <v>BX$16</v>
      </c>
      <c r="BY937" s="199" t="str">
        <f t="shared" si="1121"/>
        <v>BY$16</v>
      </c>
      <c r="BZ937" s="199" t="str">
        <f t="shared" si="1121"/>
        <v>BZ$16</v>
      </c>
      <c r="CA937" s="199" t="str">
        <f t="shared" si="1121"/>
        <v>CA$16</v>
      </c>
      <c r="CB937" s="199" t="str">
        <f t="shared" si="1121"/>
        <v>CB$16</v>
      </c>
      <c r="CC937" s="199" t="str">
        <f t="shared" si="1121"/>
        <v>CC$16</v>
      </c>
      <c r="CD937" s="199" t="str">
        <f t="shared" si="1121"/>
        <v>CD$16</v>
      </c>
      <c r="CE937" s="199" t="str">
        <f t="shared" ref="CE937:CL937" si="1122">CE$20</f>
        <v>CE$16</v>
      </c>
      <c r="CF937" s="199" t="str">
        <f t="shared" si="1122"/>
        <v>CF$16</v>
      </c>
      <c r="CG937" s="199" t="str">
        <f t="shared" si="1122"/>
        <v>CG$16</v>
      </c>
      <c r="CH937" s="199" t="str">
        <f t="shared" si="1122"/>
        <v>CH$16</v>
      </c>
      <c r="CI937" s="199" t="str">
        <f t="shared" si="1122"/>
        <v>CI$16</v>
      </c>
      <c r="CJ937" s="199" t="str">
        <f t="shared" si="1122"/>
        <v>CJ$16</v>
      </c>
      <c r="CK937" s="199" t="str">
        <f t="shared" si="1122"/>
        <v>CK$16</v>
      </c>
      <c r="CL937" s="199" t="str">
        <f t="shared" si="1122"/>
        <v>CL$16</v>
      </c>
      <c r="CN937" s="176"/>
      <c r="CO937" s="199" t="str">
        <f t="shared" ref="CO937:DL937" si="1123">CO$20</f>
        <v>CO$16</v>
      </c>
      <c r="CP937" s="199" t="str">
        <f t="shared" si="1123"/>
        <v>CP$16</v>
      </c>
      <c r="CQ937" s="199" t="str">
        <f t="shared" si="1123"/>
        <v>CQ$16</v>
      </c>
      <c r="CR937" s="199" t="str">
        <f t="shared" si="1123"/>
        <v>CR$16</v>
      </c>
      <c r="CS937" s="199" t="str">
        <f t="shared" si="1123"/>
        <v>CS$16</v>
      </c>
      <c r="CT937" s="199" t="str">
        <f t="shared" si="1123"/>
        <v>CT$16</v>
      </c>
      <c r="CU937" s="199" t="str">
        <f t="shared" si="1123"/>
        <v>CU$16</v>
      </c>
      <c r="CV937" s="199" t="str">
        <f t="shared" si="1123"/>
        <v>CV$16</v>
      </c>
      <c r="CW937" s="199" t="str">
        <f t="shared" si="1123"/>
        <v>CW$16</v>
      </c>
      <c r="CX937" s="199" t="str">
        <f t="shared" si="1123"/>
        <v>CX$16</v>
      </c>
      <c r="CY937" s="199" t="str">
        <f t="shared" si="1123"/>
        <v>CY$16</v>
      </c>
      <c r="CZ937" s="199" t="str">
        <f t="shared" si="1123"/>
        <v>CZ$16</v>
      </c>
      <c r="DA937" s="199" t="str">
        <f t="shared" si="1123"/>
        <v>DA$16</v>
      </c>
      <c r="DB937" s="199" t="str">
        <f t="shared" si="1123"/>
        <v>DB$16</v>
      </c>
      <c r="DC937" s="199" t="str">
        <f t="shared" si="1123"/>
        <v>DC$16</v>
      </c>
      <c r="DD937" s="199" t="str">
        <f t="shared" si="1123"/>
        <v>DD$16</v>
      </c>
      <c r="DE937" s="199" t="str">
        <f t="shared" si="1123"/>
        <v>DE$16</v>
      </c>
      <c r="DF937" s="199" t="str">
        <f t="shared" si="1123"/>
        <v>DF$16</v>
      </c>
      <c r="DG937" s="199" t="str">
        <f t="shared" si="1123"/>
        <v>DG$16</v>
      </c>
      <c r="DH937" s="199" t="str">
        <f t="shared" si="1123"/>
        <v>DH$16</v>
      </c>
      <c r="DI937" s="199" t="str">
        <f t="shared" si="1123"/>
        <v>DI$16</v>
      </c>
      <c r="DJ937" s="199" t="str">
        <f t="shared" si="1123"/>
        <v>DJ$16</v>
      </c>
      <c r="DK937" s="199" t="str">
        <f t="shared" si="1123"/>
        <v>DK$16</v>
      </c>
      <c r="DL937" s="199" t="str">
        <f t="shared" si="1123"/>
        <v>DL$16</v>
      </c>
    </row>
    <row r="938" spans="1:116" x14ac:dyDescent="0.4">
      <c r="A938" s="174"/>
      <c r="E938" s="8"/>
      <c r="G938" s="175" t="s">
        <v>462</v>
      </c>
      <c r="H938" s="200"/>
      <c r="I938" s="201"/>
      <c r="J938" s="201"/>
      <c r="K938" s="202"/>
      <c r="L938" s="202"/>
      <c r="M938" s="202"/>
      <c r="N938" s="202"/>
      <c r="O938" s="202"/>
      <c r="P938" s="202"/>
      <c r="R938" s="202"/>
      <c r="S938" s="199" t="str">
        <f t="shared" ref="S938:AX938" si="1124">S$21</f>
        <v>S$17</v>
      </c>
      <c r="T938" s="199" t="str">
        <f t="shared" si="1124"/>
        <v>T$17</v>
      </c>
      <c r="U938" s="199" t="str">
        <f t="shared" si="1124"/>
        <v>U$17</v>
      </c>
      <c r="V938" s="199" t="str">
        <f t="shared" si="1124"/>
        <v>V$17</v>
      </c>
      <c r="W938" s="199" t="str">
        <f t="shared" si="1124"/>
        <v>W$17</v>
      </c>
      <c r="X938" s="199" t="str">
        <f t="shared" si="1124"/>
        <v>X$17</v>
      </c>
      <c r="Y938" s="199" t="str">
        <f t="shared" si="1124"/>
        <v>Y$17</v>
      </c>
      <c r="Z938" s="199" t="str">
        <f t="shared" si="1124"/>
        <v>Z$17</v>
      </c>
      <c r="AA938" s="199" t="str">
        <f t="shared" si="1124"/>
        <v>AA$17</v>
      </c>
      <c r="AB938" s="199" t="str">
        <f t="shared" si="1124"/>
        <v>AB$17</v>
      </c>
      <c r="AC938" s="199" t="str">
        <f t="shared" si="1124"/>
        <v>AC$17</v>
      </c>
      <c r="AD938" s="199" t="str">
        <f t="shared" si="1124"/>
        <v>AD$17</v>
      </c>
      <c r="AE938" s="199" t="str">
        <f t="shared" si="1124"/>
        <v>AE$17</v>
      </c>
      <c r="AF938" s="199" t="str">
        <f t="shared" si="1124"/>
        <v>AF$17</v>
      </c>
      <c r="AG938" s="199" t="str">
        <f t="shared" si="1124"/>
        <v>AG$17</v>
      </c>
      <c r="AH938" s="199" t="str">
        <f t="shared" si="1124"/>
        <v>AH$17</v>
      </c>
      <c r="AI938" s="199" t="str">
        <f t="shared" si="1124"/>
        <v>AI$17</v>
      </c>
      <c r="AJ938" s="199" t="str">
        <f t="shared" si="1124"/>
        <v>AJ$17</v>
      </c>
      <c r="AK938" s="199" t="str">
        <f t="shared" si="1124"/>
        <v>AK$17</v>
      </c>
      <c r="AL938" s="199" t="str">
        <f t="shared" si="1124"/>
        <v>AL$17</v>
      </c>
      <c r="AM938" s="199" t="str">
        <f t="shared" si="1124"/>
        <v>AM$17</v>
      </c>
      <c r="AN938" s="199" t="str">
        <f t="shared" si="1124"/>
        <v>AN$17</v>
      </c>
      <c r="AO938" s="199" t="str">
        <f t="shared" si="1124"/>
        <v>AO$17</v>
      </c>
      <c r="AP938" s="199" t="str">
        <f t="shared" si="1124"/>
        <v>AP$17</v>
      </c>
      <c r="AQ938" s="199" t="str">
        <f t="shared" si="1124"/>
        <v>AQ$17</v>
      </c>
      <c r="AR938" s="199" t="str">
        <f t="shared" si="1124"/>
        <v>AR$17</v>
      </c>
      <c r="AS938" s="199" t="str">
        <f t="shared" si="1124"/>
        <v>AS$17</v>
      </c>
      <c r="AT938" s="199" t="str">
        <f t="shared" si="1124"/>
        <v>AT$17</v>
      </c>
      <c r="AU938" s="199" t="str">
        <f t="shared" si="1124"/>
        <v>AU$17</v>
      </c>
      <c r="AV938" s="199" t="str">
        <f t="shared" si="1124"/>
        <v>AV$17</v>
      </c>
      <c r="AW938" s="199" t="str">
        <f t="shared" si="1124"/>
        <v>AW$17</v>
      </c>
      <c r="AX938" s="199" t="str">
        <f t="shared" si="1124"/>
        <v>AX$17</v>
      </c>
      <c r="AY938" s="199" t="str">
        <f t="shared" ref="AY938:CD938" si="1125">AY$21</f>
        <v>AY$17</v>
      </c>
      <c r="AZ938" s="199" t="str">
        <f t="shared" si="1125"/>
        <v>AZ$17</v>
      </c>
      <c r="BA938" s="199" t="str">
        <f t="shared" si="1125"/>
        <v>BA$17</v>
      </c>
      <c r="BB938" s="199" t="str">
        <f t="shared" si="1125"/>
        <v>BB$17</v>
      </c>
      <c r="BC938" s="199" t="str">
        <f t="shared" si="1125"/>
        <v>BC$17</v>
      </c>
      <c r="BD938" s="199" t="str">
        <f t="shared" si="1125"/>
        <v>BD$17</v>
      </c>
      <c r="BE938" s="199" t="str">
        <f t="shared" si="1125"/>
        <v>BE$17</v>
      </c>
      <c r="BF938" s="199" t="str">
        <f t="shared" si="1125"/>
        <v>BF$17</v>
      </c>
      <c r="BG938" s="199" t="str">
        <f t="shared" si="1125"/>
        <v>BG$17</v>
      </c>
      <c r="BH938" s="199" t="str">
        <f t="shared" si="1125"/>
        <v>BH$17</v>
      </c>
      <c r="BI938" s="199" t="str">
        <f t="shared" si="1125"/>
        <v>BI$17</v>
      </c>
      <c r="BJ938" s="199" t="str">
        <f t="shared" si="1125"/>
        <v>BJ$17</v>
      </c>
      <c r="BK938" s="199" t="str">
        <f t="shared" si="1125"/>
        <v>BK$17</v>
      </c>
      <c r="BL938" s="199" t="str">
        <f t="shared" si="1125"/>
        <v>BL$17</v>
      </c>
      <c r="BM938" s="199" t="str">
        <f t="shared" si="1125"/>
        <v>BM$17</v>
      </c>
      <c r="BN938" s="199" t="str">
        <f t="shared" si="1125"/>
        <v>BN$17</v>
      </c>
      <c r="BO938" s="199" t="str">
        <f t="shared" si="1125"/>
        <v>BO$17</v>
      </c>
      <c r="BP938" s="199" t="str">
        <f t="shared" si="1125"/>
        <v>BP$17</v>
      </c>
      <c r="BQ938" s="199" t="str">
        <f t="shared" si="1125"/>
        <v>BQ$17</v>
      </c>
      <c r="BR938" s="199" t="str">
        <f t="shared" si="1125"/>
        <v>BR$17</v>
      </c>
      <c r="BS938" s="199" t="str">
        <f t="shared" si="1125"/>
        <v>BS$17</v>
      </c>
      <c r="BT938" s="199" t="str">
        <f t="shared" si="1125"/>
        <v>BT$17</v>
      </c>
      <c r="BU938" s="199" t="str">
        <f t="shared" si="1125"/>
        <v>BU$17</v>
      </c>
      <c r="BV938" s="199" t="str">
        <f t="shared" si="1125"/>
        <v>BV$17</v>
      </c>
      <c r="BW938" s="199" t="str">
        <f t="shared" si="1125"/>
        <v>BW$17</v>
      </c>
      <c r="BX938" s="199" t="str">
        <f t="shared" si="1125"/>
        <v>BX$17</v>
      </c>
      <c r="BY938" s="199" t="str">
        <f t="shared" si="1125"/>
        <v>BY$17</v>
      </c>
      <c r="BZ938" s="199" t="str">
        <f t="shared" si="1125"/>
        <v>BZ$17</v>
      </c>
      <c r="CA938" s="199" t="str">
        <f t="shared" si="1125"/>
        <v>CA$17</v>
      </c>
      <c r="CB938" s="199" t="str">
        <f t="shared" si="1125"/>
        <v>CB$17</v>
      </c>
      <c r="CC938" s="199" t="str">
        <f t="shared" si="1125"/>
        <v>CC$17</v>
      </c>
      <c r="CD938" s="199" t="str">
        <f t="shared" si="1125"/>
        <v>CD$17</v>
      </c>
      <c r="CE938" s="199" t="str">
        <f t="shared" ref="CE938:CL938" si="1126">CE$21</f>
        <v>CE$17</v>
      </c>
      <c r="CF938" s="199" t="str">
        <f t="shared" si="1126"/>
        <v>CF$17</v>
      </c>
      <c r="CG938" s="199" t="str">
        <f t="shared" si="1126"/>
        <v>CG$17</v>
      </c>
      <c r="CH938" s="199" t="str">
        <f t="shared" si="1126"/>
        <v>CH$17</v>
      </c>
      <c r="CI938" s="199" t="str">
        <f t="shared" si="1126"/>
        <v>CI$17</v>
      </c>
      <c r="CJ938" s="199" t="str">
        <f t="shared" si="1126"/>
        <v>CJ$17</v>
      </c>
      <c r="CK938" s="199" t="str">
        <f t="shared" si="1126"/>
        <v>CK$17</v>
      </c>
      <c r="CL938" s="199" t="str">
        <f t="shared" si="1126"/>
        <v>CL$17</v>
      </c>
      <c r="CN938" s="201"/>
      <c r="CO938" s="199" t="str">
        <f t="shared" ref="CO938:DL938" si="1127">CO$21</f>
        <v>CO$17</v>
      </c>
      <c r="CP938" s="199" t="str">
        <f t="shared" si="1127"/>
        <v>CP$17</v>
      </c>
      <c r="CQ938" s="199" t="str">
        <f t="shared" si="1127"/>
        <v>CQ$17</v>
      </c>
      <c r="CR938" s="199" t="str">
        <f t="shared" si="1127"/>
        <v>CR$17</v>
      </c>
      <c r="CS938" s="199" t="str">
        <f t="shared" si="1127"/>
        <v>CS$17</v>
      </c>
      <c r="CT938" s="199" t="str">
        <f t="shared" si="1127"/>
        <v>CT$17</v>
      </c>
      <c r="CU938" s="199" t="str">
        <f t="shared" si="1127"/>
        <v>CU$17</v>
      </c>
      <c r="CV938" s="199" t="str">
        <f t="shared" si="1127"/>
        <v>CV$17</v>
      </c>
      <c r="CW938" s="199" t="str">
        <f t="shared" si="1127"/>
        <v>CW$17</v>
      </c>
      <c r="CX938" s="199" t="str">
        <f t="shared" si="1127"/>
        <v>CX$17</v>
      </c>
      <c r="CY938" s="199" t="str">
        <f t="shared" si="1127"/>
        <v>CY$17</v>
      </c>
      <c r="CZ938" s="199" t="str">
        <f t="shared" si="1127"/>
        <v>CZ$17</v>
      </c>
      <c r="DA938" s="199" t="str">
        <f t="shared" si="1127"/>
        <v>DA$17</v>
      </c>
      <c r="DB938" s="199" t="str">
        <f t="shared" si="1127"/>
        <v>DB$17</v>
      </c>
      <c r="DC938" s="199" t="str">
        <f t="shared" si="1127"/>
        <v>DC$17</v>
      </c>
      <c r="DD938" s="199" t="str">
        <f t="shared" si="1127"/>
        <v>DD$17</v>
      </c>
      <c r="DE938" s="199" t="str">
        <f t="shared" si="1127"/>
        <v>DE$17</v>
      </c>
      <c r="DF938" s="199" t="str">
        <f t="shared" si="1127"/>
        <v>DF$17</v>
      </c>
      <c r="DG938" s="199" t="str">
        <f t="shared" si="1127"/>
        <v>DG$17</v>
      </c>
      <c r="DH938" s="199" t="str">
        <f t="shared" si="1127"/>
        <v>DH$17</v>
      </c>
      <c r="DI938" s="199" t="str">
        <f t="shared" si="1127"/>
        <v>DI$17</v>
      </c>
      <c r="DJ938" s="199" t="str">
        <f t="shared" si="1127"/>
        <v>DJ$17</v>
      </c>
      <c r="DK938" s="199" t="str">
        <f t="shared" si="1127"/>
        <v>DK$17</v>
      </c>
      <c r="DL938" s="199" t="str">
        <f t="shared" si="1127"/>
        <v>DL$17</v>
      </c>
    </row>
    <row r="939" spans="1:116" x14ac:dyDescent="0.4">
      <c r="A939" s="174"/>
      <c r="E939" s="8"/>
      <c r="G939" s="175" t="s">
        <v>491</v>
      </c>
      <c r="H939" s="200"/>
      <c r="I939" s="201"/>
      <c r="J939" s="201"/>
      <c r="K939" s="202"/>
      <c r="L939" s="202"/>
      <c r="M939" s="202"/>
      <c r="N939" s="202"/>
      <c r="O939" s="202"/>
      <c r="P939" s="202"/>
      <c r="R939" s="202"/>
      <c r="S939" s="190"/>
      <c r="T939" s="190"/>
      <c r="U939" s="190"/>
      <c r="V939" s="190"/>
      <c r="W939" s="190"/>
      <c r="X939" s="190"/>
      <c r="Y939" s="190"/>
      <c r="Z939" s="190"/>
      <c r="AA939" s="190"/>
      <c r="AB939" s="190"/>
      <c r="AC939" s="190"/>
      <c r="AD939" s="190"/>
      <c r="AE939" s="190"/>
      <c r="AF939" s="190"/>
      <c r="AG939" s="190"/>
      <c r="AH939" s="190"/>
      <c r="AI939" s="190"/>
      <c r="AJ939" s="190"/>
      <c r="AK939" s="190"/>
      <c r="AL939" s="190"/>
      <c r="AM939" s="190"/>
      <c r="AN939" s="190"/>
      <c r="AO939" s="190"/>
      <c r="AP939" s="190"/>
      <c r="AQ939" s="190"/>
      <c r="AR939" s="190"/>
      <c r="AS939" s="190"/>
      <c r="AT939" s="190"/>
      <c r="AU939" s="190"/>
      <c r="AV939" s="190"/>
      <c r="AW939" s="190"/>
      <c r="AX939" s="190"/>
      <c r="AY939" s="190"/>
      <c r="AZ939" s="190"/>
      <c r="BA939" s="190"/>
      <c r="BB939" s="190"/>
      <c r="BC939" s="190"/>
      <c r="BD939" s="190"/>
      <c r="BE939" s="190"/>
      <c r="BF939" s="190"/>
      <c r="BG939" s="190"/>
      <c r="BH939" s="190"/>
      <c r="BI939" s="190"/>
      <c r="BJ939" s="190"/>
      <c r="BK939" s="190"/>
      <c r="BL939" s="190"/>
      <c r="BM939" s="190"/>
      <c r="BN939" s="190"/>
      <c r="BO939" s="190"/>
      <c r="BP939" s="190"/>
      <c r="BQ939" s="190"/>
      <c r="BR939" s="190"/>
      <c r="BS939" s="190"/>
      <c r="BT939" s="190"/>
      <c r="BU939" s="190"/>
      <c r="BV939" s="190"/>
      <c r="BW939" s="190"/>
      <c r="BX939" s="190"/>
      <c r="BY939" s="190"/>
      <c r="BZ939" s="190"/>
      <c r="CA939" s="190"/>
      <c r="CB939" s="190"/>
      <c r="CC939" s="190"/>
      <c r="CD939" s="190"/>
      <c r="CE939" s="190"/>
      <c r="CF939" s="190"/>
      <c r="CG939" s="190"/>
      <c r="CH939" s="190"/>
      <c r="CI939" s="190"/>
      <c r="CJ939" s="190"/>
      <c r="CK939" s="190"/>
      <c r="CL939" s="190"/>
      <c r="CN939" s="201"/>
      <c r="CO939" s="190"/>
      <c r="CP939" s="190"/>
      <c r="CQ939" s="190"/>
      <c r="CR939" s="190"/>
      <c r="CS939" s="190"/>
      <c r="CT939" s="190"/>
      <c r="CU939" s="190"/>
      <c r="CV939" s="190"/>
      <c r="CW939" s="190"/>
      <c r="CX939" s="190"/>
      <c r="CY939" s="190"/>
      <c r="CZ939" s="190"/>
      <c r="DA939" s="190"/>
      <c r="DB939" s="190"/>
      <c r="DC939" s="190"/>
      <c r="DD939" s="190"/>
      <c r="DE939" s="190"/>
      <c r="DF939" s="190"/>
      <c r="DG939" s="190"/>
      <c r="DH939" s="190"/>
      <c r="DI939" s="190"/>
      <c r="DJ939" s="190"/>
      <c r="DK939" s="190"/>
      <c r="DL939" s="190"/>
    </row>
    <row r="940" spans="1:116" x14ac:dyDescent="0.4">
      <c r="A940" s="174"/>
      <c r="E940" s="8"/>
      <c r="G940" s="175" t="s">
        <v>505</v>
      </c>
      <c r="H940" s="200"/>
      <c r="I940" s="201"/>
      <c r="J940" s="201"/>
      <c r="K940" s="202"/>
      <c r="L940" s="202"/>
      <c r="M940" s="202"/>
      <c r="N940" s="202"/>
      <c r="O940" s="202"/>
      <c r="P940" s="202"/>
      <c r="R940" s="202"/>
      <c r="S940" s="190"/>
      <c r="T940" s="190"/>
      <c r="U940" s="190"/>
      <c r="V940" s="190"/>
      <c r="W940" s="190"/>
      <c r="X940" s="190"/>
      <c r="Y940" s="190"/>
      <c r="Z940" s="190"/>
      <c r="AA940" s="190"/>
      <c r="AB940" s="190"/>
      <c r="AC940" s="190"/>
      <c r="AD940" s="190"/>
      <c r="AE940" s="190"/>
      <c r="AF940" s="190"/>
      <c r="AG940" s="190"/>
      <c r="AH940" s="190"/>
      <c r="AI940" s="190"/>
      <c r="AJ940" s="190"/>
      <c r="AK940" s="190"/>
      <c r="AL940" s="190"/>
      <c r="AM940" s="190"/>
      <c r="AN940" s="190"/>
      <c r="AO940" s="190"/>
      <c r="AP940" s="190"/>
      <c r="AQ940" s="190"/>
      <c r="AR940" s="190"/>
      <c r="AS940" s="190"/>
      <c r="AT940" s="190"/>
      <c r="AU940" s="190"/>
      <c r="AV940" s="190"/>
      <c r="AW940" s="190"/>
      <c r="AX940" s="190"/>
      <c r="AY940" s="190"/>
      <c r="AZ940" s="190"/>
      <c r="BA940" s="190"/>
      <c r="BB940" s="190"/>
      <c r="BC940" s="190"/>
      <c r="BD940" s="190"/>
      <c r="BE940" s="190"/>
      <c r="BF940" s="190"/>
      <c r="BG940" s="190"/>
      <c r="BH940" s="190"/>
      <c r="BI940" s="190"/>
      <c r="BJ940" s="190"/>
      <c r="BK940" s="190"/>
      <c r="BL940" s="190"/>
      <c r="BM940" s="190"/>
      <c r="BN940" s="190"/>
      <c r="BO940" s="190"/>
      <c r="BP940" s="190"/>
      <c r="BQ940" s="190"/>
      <c r="BR940" s="190"/>
      <c r="BS940" s="190"/>
      <c r="BT940" s="190"/>
      <c r="BU940" s="190"/>
      <c r="BV940" s="190"/>
      <c r="BW940" s="190"/>
      <c r="BX940" s="190"/>
      <c r="BY940" s="190"/>
      <c r="BZ940" s="190"/>
      <c r="CA940" s="190"/>
      <c r="CB940" s="190"/>
      <c r="CC940" s="190"/>
      <c r="CD940" s="190"/>
      <c r="CE940" s="190"/>
      <c r="CF940" s="190"/>
      <c r="CG940" s="190"/>
      <c r="CH940" s="190"/>
      <c r="CI940" s="190"/>
      <c r="CJ940" s="190"/>
      <c r="CK940" s="190"/>
      <c r="CL940" s="190"/>
      <c r="CN940" s="201"/>
      <c r="CO940" s="190"/>
      <c r="CP940" s="190"/>
      <c r="CQ940" s="190"/>
      <c r="CR940" s="190"/>
      <c r="CS940" s="190"/>
      <c r="CT940" s="190"/>
      <c r="CU940" s="190"/>
      <c r="CV940" s="190"/>
      <c r="CW940" s="190"/>
      <c r="CX940" s="190"/>
      <c r="CY940" s="190"/>
      <c r="CZ940" s="190"/>
      <c r="DA940" s="190"/>
      <c r="DB940" s="190"/>
      <c r="DC940" s="190"/>
      <c r="DD940" s="190"/>
      <c r="DE940" s="190"/>
      <c r="DF940" s="190"/>
      <c r="DG940" s="190"/>
      <c r="DH940" s="190"/>
      <c r="DI940" s="190"/>
      <c r="DJ940" s="190"/>
      <c r="DK940" s="190"/>
      <c r="DL940" s="190"/>
    </row>
    <row r="941" spans="1:116" x14ac:dyDescent="0.4">
      <c r="A941" s="174"/>
      <c r="E941" s="8"/>
      <c r="G941" s="175" t="s">
        <v>463</v>
      </c>
      <c r="H941" s="200"/>
      <c r="I941" s="201"/>
      <c r="J941" s="201"/>
      <c r="K941" s="202"/>
      <c r="L941" s="202"/>
      <c r="M941" s="202"/>
      <c r="N941" s="202"/>
      <c r="O941" s="202"/>
      <c r="P941" s="202"/>
      <c r="R941" s="202"/>
      <c r="S941" s="190" t="str">
        <f t="shared" ref="S941:AX941" si="1128">S$22</f>
        <v>S$18</v>
      </c>
      <c r="T941" s="190" t="str">
        <f t="shared" si="1128"/>
        <v>T$18</v>
      </c>
      <c r="U941" s="190" t="str">
        <f t="shared" si="1128"/>
        <v>U$18</v>
      </c>
      <c r="V941" s="190" t="str">
        <f t="shared" si="1128"/>
        <v>V$18</v>
      </c>
      <c r="W941" s="190" t="str">
        <f t="shared" si="1128"/>
        <v>W$18</v>
      </c>
      <c r="X941" s="190" t="str">
        <f t="shared" si="1128"/>
        <v>X$18</v>
      </c>
      <c r="Y941" s="190" t="str">
        <f t="shared" si="1128"/>
        <v>Y$18</v>
      </c>
      <c r="Z941" s="190" t="str">
        <f t="shared" si="1128"/>
        <v>Z$18</v>
      </c>
      <c r="AA941" s="190" t="str">
        <f t="shared" si="1128"/>
        <v>AA$18</v>
      </c>
      <c r="AB941" s="190" t="str">
        <f t="shared" si="1128"/>
        <v>AB$18</v>
      </c>
      <c r="AC941" s="190" t="str">
        <f t="shared" si="1128"/>
        <v>AC$18</v>
      </c>
      <c r="AD941" s="190" t="str">
        <f t="shared" si="1128"/>
        <v>AD$18</v>
      </c>
      <c r="AE941" s="190" t="str">
        <f t="shared" si="1128"/>
        <v>AE$18</v>
      </c>
      <c r="AF941" s="190" t="str">
        <f t="shared" si="1128"/>
        <v>AF$18</v>
      </c>
      <c r="AG941" s="190" t="str">
        <f t="shared" si="1128"/>
        <v>AG$18</v>
      </c>
      <c r="AH941" s="190" t="str">
        <f t="shared" si="1128"/>
        <v>AH$18</v>
      </c>
      <c r="AI941" s="190" t="str">
        <f t="shared" si="1128"/>
        <v>AI$18</v>
      </c>
      <c r="AJ941" s="190" t="str">
        <f t="shared" si="1128"/>
        <v>AJ$18</v>
      </c>
      <c r="AK941" s="190" t="str">
        <f t="shared" si="1128"/>
        <v>AK$18</v>
      </c>
      <c r="AL941" s="190" t="str">
        <f t="shared" si="1128"/>
        <v>AL$18</v>
      </c>
      <c r="AM941" s="190" t="str">
        <f t="shared" si="1128"/>
        <v>AM$18</v>
      </c>
      <c r="AN941" s="190" t="str">
        <f t="shared" si="1128"/>
        <v>AN$18</v>
      </c>
      <c r="AO941" s="190" t="str">
        <f t="shared" si="1128"/>
        <v>AO$18</v>
      </c>
      <c r="AP941" s="190" t="str">
        <f t="shared" si="1128"/>
        <v>AP$18</v>
      </c>
      <c r="AQ941" s="190" t="str">
        <f t="shared" si="1128"/>
        <v>AQ$18</v>
      </c>
      <c r="AR941" s="190" t="str">
        <f t="shared" si="1128"/>
        <v>AR$18</v>
      </c>
      <c r="AS941" s="190" t="str">
        <f t="shared" si="1128"/>
        <v>AS$18</v>
      </c>
      <c r="AT941" s="190" t="str">
        <f t="shared" si="1128"/>
        <v>AT$18</v>
      </c>
      <c r="AU941" s="190" t="str">
        <f t="shared" si="1128"/>
        <v>AU$18</v>
      </c>
      <c r="AV941" s="190" t="str">
        <f t="shared" si="1128"/>
        <v>AV$18</v>
      </c>
      <c r="AW941" s="190" t="str">
        <f t="shared" si="1128"/>
        <v>AW$18</v>
      </c>
      <c r="AX941" s="190" t="str">
        <f t="shared" si="1128"/>
        <v>AX$18</v>
      </c>
      <c r="AY941" s="190" t="str">
        <f t="shared" ref="AY941:CD941" si="1129">AY$22</f>
        <v>AY$18</v>
      </c>
      <c r="AZ941" s="190" t="str">
        <f t="shared" si="1129"/>
        <v>AZ$18</v>
      </c>
      <c r="BA941" s="190" t="str">
        <f t="shared" si="1129"/>
        <v>BA$18</v>
      </c>
      <c r="BB941" s="190" t="str">
        <f t="shared" si="1129"/>
        <v>BB$18</v>
      </c>
      <c r="BC941" s="190" t="str">
        <f t="shared" si="1129"/>
        <v>BC$18</v>
      </c>
      <c r="BD941" s="190" t="str">
        <f t="shared" si="1129"/>
        <v>BD$18</v>
      </c>
      <c r="BE941" s="190" t="str">
        <f t="shared" si="1129"/>
        <v>BE$18</v>
      </c>
      <c r="BF941" s="190" t="str">
        <f t="shared" si="1129"/>
        <v>BF$18</v>
      </c>
      <c r="BG941" s="190" t="str">
        <f t="shared" si="1129"/>
        <v>BG$18</v>
      </c>
      <c r="BH941" s="190" t="str">
        <f t="shared" si="1129"/>
        <v>BH$18</v>
      </c>
      <c r="BI941" s="190" t="str">
        <f t="shared" si="1129"/>
        <v>BI$18</v>
      </c>
      <c r="BJ941" s="190" t="str">
        <f t="shared" si="1129"/>
        <v>BJ$18</v>
      </c>
      <c r="BK941" s="190" t="str">
        <f t="shared" si="1129"/>
        <v>BK$18</v>
      </c>
      <c r="BL941" s="190" t="str">
        <f t="shared" si="1129"/>
        <v>BL$18</v>
      </c>
      <c r="BM941" s="190" t="str">
        <f t="shared" si="1129"/>
        <v>BM$18</v>
      </c>
      <c r="BN941" s="190" t="str">
        <f t="shared" si="1129"/>
        <v>BN$18</v>
      </c>
      <c r="BO941" s="190" t="str">
        <f t="shared" si="1129"/>
        <v>BO$18</v>
      </c>
      <c r="BP941" s="190" t="str">
        <f t="shared" si="1129"/>
        <v>BP$18</v>
      </c>
      <c r="BQ941" s="190" t="str">
        <f t="shared" si="1129"/>
        <v>BQ$18</v>
      </c>
      <c r="BR941" s="190" t="str">
        <f t="shared" si="1129"/>
        <v>BR$18</v>
      </c>
      <c r="BS941" s="190" t="str">
        <f t="shared" si="1129"/>
        <v>BS$18</v>
      </c>
      <c r="BT941" s="190" t="str">
        <f t="shared" si="1129"/>
        <v>BT$18</v>
      </c>
      <c r="BU941" s="190" t="str">
        <f t="shared" si="1129"/>
        <v>BU$18</v>
      </c>
      <c r="BV941" s="190" t="str">
        <f t="shared" si="1129"/>
        <v>BV$18</v>
      </c>
      <c r="BW941" s="190" t="str">
        <f t="shared" si="1129"/>
        <v>BW$18</v>
      </c>
      <c r="BX941" s="190" t="str">
        <f t="shared" si="1129"/>
        <v>BX$18</v>
      </c>
      <c r="BY941" s="190" t="str">
        <f t="shared" si="1129"/>
        <v>BY$18</v>
      </c>
      <c r="BZ941" s="190" t="str">
        <f t="shared" si="1129"/>
        <v>BZ$18</v>
      </c>
      <c r="CA941" s="190" t="str">
        <f t="shared" si="1129"/>
        <v>CA$18</v>
      </c>
      <c r="CB941" s="190" t="str">
        <f t="shared" si="1129"/>
        <v>CB$18</v>
      </c>
      <c r="CC941" s="190" t="str">
        <f t="shared" si="1129"/>
        <v>CC$18</v>
      </c>
      <c r="CD941" s="190" t="str">
        <f t="shared" si="1129"/>
        <v>CD$18</v>
      </c>
      <c r="CE941" s="190" t="str">
        <f t="shared" ref="CE941:CL941" si="1130">CE$22</f>
        <v>CE$18</v>
      </c>
      <c r="CF941" s="190" t="str">
        <f t="shared" si="1130"/>
        <v>CF$18</v>
      </c>
      <c r="CG941" s="190" t="str">
        <f t="shared" si="1130"/>
        <v>CG$18</v>
      </c>
      <c r="CH941" s="190" t="str">
        <f t="shared" si="1130"/>
        <v>CH$18</v>
      </c>
      <c r="CI941" s="190" t="str">
        <f t="shared" si="1130"/>
        <v>CI$18</v>
      </c>
      <c r="CJ941" s="190" t="str">
        <f t="shared" si="1130"/>
        <v>CJ$18</v>
      </c>
      <c r="CK941" s="190" t="str">
        <f t="shared" si="1130"/>
        <v>CK$18</v>
      </c>
      <c r="CL941" s="190" t="str">
        <f t="shared" si="1130"/>
        <v>CL$18</v>
      </c>
      <c r="CN941" s="201"/>
      <c r="CO941" s="190" t="str">
        <f t="shared" ref="CO941:DL941" si="1131">CO$22</f>
        <v>CO$18</v>
      </c>
      <c r="CP941" s="190" t="str">
        <f t="shared" si="1131"/>
        <v>CP$18</v>
      </c>
      <c r="CQ941" s="190" t="str">
        <f t="shared" si="1131"/>
        <v>CQ$18</v>
      </c>
      <c r="CR941" s="190" t="str">
        <f t="shared" si="1131"/>
        <v>CR$18</v>
      </c>
      <c r="CS941" s="190" t="str">
        <f t="shared" si="1131"/>
        <v>CS$18</v>
      </c>
      <c r="CT941" s="190" t="str">
        <f t="shared" si="1131"/>
        <v>CT$18</v>
      </c>
      <c r="CU941" s="190" t="str">
        <f t="shared" si="1131"/>
        <v>CU$18</v>
      </c>
      <c r="CV941" s="190" t="str">
        <f t="shared" si="1131"/>
        <v>CV$18</v>
      </c>
      <c r="CW941" s="190" t="str">
        <f t="shared" si="1131"/>
        <v>CW$18</v>
      </c>
      <c r="CX941" s="190" t="str">
        <f t="shared" si="1131"/>
        <v>CX$18</v>
      </c>
      <c r="CY941" s="190" t="str">
        <f t="shared" si="1131"/>
        <v>CY$18</v>
      </c>
      <c r="CZ941" s="190" t="str">
        <f t="shared" si="1131"/>
        <v>CZ$18</v>
      </c>
      <c r="DA941" s="190" t="str">
        <f t="shared" si="1131"/>
        <v>DA$18</v>
      </c>
      <c r="DB941" s="190" t="str">
        <f t="shared" si="1131"/>
        <v>DB$18</v>
      </c>
      <c r="DC941" s="190" t="str">
        <f t="shared" si="1131"/>
        <v>DC$18</v>
      </c>
      <c r="DD941" s="190" t="str">
        <f t="shared" si="1131"/>
        <v>DD$18</v>
      </c>
      <c r="DE941" s="190" t="str">
        <f t="shared" si="1131"/>
        <v>DE$18</v>
      </c>
      <c r="DF941" s="190" t="str">
        <f t="shared" si="1131"/>
        <v>DF$18</v>
      </c>
      <c r="DG941" s="190" t="str">
        <f t="shared" si="1131"/>
        <v>DG$18</v>
      </c>
      <c r="DH941" s="190" t="str">
        <f t="shared" si="1131"/>
        <v>DH$18</v>
      </c>
      <c r="DI941" s="190" t="str">
        <f t="shared" si="1131"/>
        <v>DI$18</v>
      </c>
      <c r="DJ941" s="190" t="str">
        <f t="shared" si="1131"/>
        <v>DJ$18</v>
      </c>
      <c r="DK941" s="190" t="str">
        <f t="shared" si="1131"/>
        <v>DK$18</v>
      </c>
      <c r="DL941" s="190" t="str">
        <f t="shared" si="1131"/>
        <v>DL$18</v>
      </c>
    </row>
    <row r="942" spans="1:116" x14ac:dyDescent="0.4">
      <c r="A942" s="174"/>
      <c r="E942" s="8"/>
      <c r="G942" s="175" t="s">
        <v>464</v>
      </c>
      <c r="H942" s="200"/>
      <c r="I942" s="201"/>
      <c r="J942" s="201"/>
      <c r="K942" s="202"/>
      <c r="L942" s="202"/>
      <c r="M942" s="202"/>
      <c r="N942" s="202"/>
      <c r="O942" s="202"/>
      <c r="P942" s="202"/>
      <c r="R942" s="202"/>
      <c r="S942" s="190" t="str">
        <f t="shared" ref="S942:AX942" si="1132">S$23</f>
        <v>S$19</v>
      </c>
      <c r="T942" s="190" t="str">
        <f t="shared" si="1132"/>
        <v>T$19</v>
      </c>
      <c r="U942" s="190" t="str">
        <f t="shared" si="1132"/>
        <v>U$19</v>
      </c>
      <c r="V942" s="190" t="str">
        <f t="shared" si="1132"/>
        <v>V$19</v>
      </c>
      <c r="W942" s="190" t="str">
        <f t="shared" si="1132"/>
        <v>W$19</v>
      </c>
      <c r="X942" s="190" t="str">
        <f t="shared" si="1132"/>
        <v>X$19</v>
      </c>
      <c r="Y942" s="190" t="str">
        <f t="shared" si="1132"/>
        <v>Y$19</v>
      </c>
      <c r="Z942" s="190" t="str">
        <f t="shared" si="1132"/>
        <v>Z$19</v>
      </c>
      <c r="AA942" s="190" t="str">
        <f t="shared" si="1132"/>
        <v>AA$19</v>
      </c>
      <c r="AB942" s="190" t="str">
        <f t="shared" si="1132"/>
        <v>AB$19</v>
      </c>
      <c r="AC942" s="190" t="str">
        <f t="shared" si="1132"/>
        <v>AC$19</v>
      </c>
      <c r="AD942" s="190" t="str">
        <f t="shared" si="1132"/>
        <v>AD$19</v>
      </c>
      <c r="AE942" s="190" t="str">
        <f t="shared" si="1132"/>
        <v>AE$19</v>
      </c>
      <c r="AF942" s="190" t="str">
        <f t="shared" si="1132"/>
        <v>AF$19</v>
      </c>
      <c r="AG942" s="190" t="str">
        <f t="shared" si="1132"/>
        <v>AG$19</v>
      </c>
      <c r="AH942" s="190" t="str">
        <f t="shared" si="1132"/>
        <v>AH$19</v>
      </c>
      <c r="AI942" s="190" t="str">
        <f t="shared" si="1132"/>
        <v>AI$19</v>
      </c>
      <c r="AJ942" s="190" t="str">
        <f t="shared" si="1132"/>
        <v>AJ$19</v>
      </c>
      <c r="AK942" s="190" t="str">
        <f t="shared" si="1132"/>
        <v>AK$19</v>
      </c>
      <c r="AL942" s="190" t="str">
        <f t="shared" si="1132"/>
        <v>AL$19</v>
      </c>
      <c r="AM942" s="190" t="str">
        <f t="shared" si="1132"/>
        <v>AM$19</v>
      </c>
      <c r="AN942" s="190" t="str">
        <f t="shared" si="1132"/>
        <v>AN$19</v>
      </c>
      <c r="AO942" s="190" t="str">
        <f t="shared" si="1132"/>
        <v>AO$19</v>
      </c>
      <c r="AP942" s="190" t="str">
        <f t="shared" si="1132"/>
        <v>AP$19</v>
      </c>
      <c r="AQ942" s="190" t="str">
        <f t="shared" si="1132"/>
        <v>AQ$19</v>
      </c>
      <c r="AR942" s="190" t="str">
        <f t="shared" si="1132"/>
        <v>AR$19</v>
      </c>
      <c r="AS942" s="190" t="str">
        <f t="shared" si="1132"/>
        <v>AS$19</v>
      </c>
      <c r="AT942" s="190" t="str">
        <f t="shared" si="1132"/>
        <v>AT$19</v>
      </c>
      <c r="AU942" s="190" t="str">
        <f t="shared" si="1132"/>
        <v>AU$19</v>
      </c>
      <c r="AV942" s="190" t="str">
        <f t="shared" si="1132"/>
        <v>AV$19</v>
      </c>
      <c r="AW942" s="190" t="str">
        <f t="shared" si="1132"/>
        <v>AW$19</v>
      </c>
      <c r="AX942" s="190" t="str">
        <f t="shared" si="1132"/>
        <v>AX$19</v>
      </c>
      <c r="AY942" s="190" t="str">
        <f t="shared" ref="AY942:CD942" si="1133">AY$23</f>
        <v>AY$19</v>
      </c>
      <c r="AZ942" s="190" t="str">
        <f t="shared" si="1133"/>
        <v>AZ$19</v>
      </c>
      <c r="BA942" s="190" t="str">
        <f t="shared" si="1133"/>
        <v>BA$19</v>
      </c>
      <c r="BB942" s="190" t="str">
        <f t="shared" si="1133"/>
        <v>BB$19</v>
      </c>
      <c r="BC942" s="190" t="str">
        <f t="shared" si="1133"/>
        <v>BC$19</v>
      </c>
      <c r="BD942" s="190" t="str">
        <f t="shared" si="1133"/>
        <v>BD$19</v>
      </c>
      <c r="BE942" s="190" t="str">
        <f t="shared" si="1133"/>
        <v>BE$19</v>
      </c>
      <c r="BF942" s="190" t="str">
        <f t="shared" si="1133"/>
        <v>BF$19</v>
      </c>
      <c r="BG942" s="190" t="str">
        <f t="shared" si="1133"/>
        <v>BG$19</v>
      </c>
      <c r="BH942" s="190" t="str">
        <f t="shared" si="1133"/>
        <v>BH$19</v>
      </c>
      <c r="BI942" s="190" t="str">
        <f t="shared" si="1133"/>
        <v>BI$19</v>
      </c>
      <c r="BJ942" s="190" t="str">
        <f t="shared" si="1133"/>
        <v>BJ$19</v>
      </c>
      <c r="BK942" s="190" t="str">
        <f t="shared" si="1133"/>
        <v>BK$19</v>
      </c>
      <c r="BL942" s="190" t="str">
        <f t="shared" si="1133"/>
        <v>BL$19</v>
      </c>
      <c r="BM942" s="190" t="str">
        <f t="shared" si="1133"/>
        <v>BM$19</v>
      </c>
      <c r="BN942" s="190" t="str">
        <f t="shared" si="1133"/>
        <v>BN$19</v>
      </c>
      <c r="BO942" s="190" t="str">
        <f t="shared" si="1133"/>
        <v>BO$19</v>
      </c>
      <c r="BP942" s="190" t="str">
        <f t="shared" si="1133"/>
        <v>BP$19</v>
      </c>
      <c r="BQ942" s="190" t="str">
        <f t="shared" si="1133"/>
        <v>BQ$19</v>
      </c>
      <c r="BR942" s="190" t="str">
        <f t="shared" si="1133"/>
        <v>BR$19</v>
      </c>
      <c r="BS942" s="190" t="str">
        <f t="shared" si="1133"/>
        <v>BS$19</v>
      </c>
      <c r="BT942" s="190" t="str">
        <f t="shared" si="1133"/>
        <v>BT$19</v>
      </c>
      <c r="BU942" s="190" t="str">
        <f t="shared" si="1133"/>
        <v>BU$19</v>
      </c>
      <c r="BV942" s="190" t="str">
        <f t="shared" si="1133"/>
        <v>BV$19</v>
      </c>
      <c r="BW942" s="190" t="str">
        <f t="shared" si="1133"/>
        <v>BW$19</v>
      </c>
      <c r="BX942" s="190" t="str">
        <f t="shared" si="1133"/>
        <v>BX$19</v>
      </c>
      <c r="BY942" s="190" t="str">
        <f t="shared" si="1133"/>
        <v>BY$19</v>
      </c>
      <c r="BZ942" s="190" t="str">
        <f t="shared" si="1133"/>
        <v>BZ$19</v>
      </c>
      <c r="CA942" s="190" t="str">
        <f t="shared" si="1133"/>
        <v>CA$19</v>
      </c>
      <c r="CB942" s="190" t="str">
        <f t="shared" si="1133"/>
        <v>CB$19</v>
      </c>
      <c r="CC942" s="190" t="str">
        <f t="shared" si="1133"/>
        <v>CC$19</v>
      </c>
      <c r="CD942" s="190" t="str">
        <f t="shared" si="1133"/>
        <v>CD$19</v>
      </c>
      <c r="CE942" s="190" t="str">
        <f t="shared" ref="CE942:CL942" si="1134">CE$23</f>
        <v>CE$19</v>
      </c>
      <c r="CF942" s="190" t="str">
        <f t="shared" si="1134"/>
        <v>CF$19</v>
      </c>
      <c r="CG942" s="190" t="str">
        <f t="shared" si="1134"/>
        <v>CG$19</v>
      </c>
      <c r="CH942" s="190" t="str">
        <f t="shared" si="1134"/>
        <v>CH$19</v>
      </c>
      <c r="CI942" s="190" t="str">
        <f t="shared" si="1134"/>
        <v>CI$19</v>
      </c>
      <c r="CJ942" s="190" t="str">
        <f t="shared" si="1134"/>
        <v>CJ$19</v>
      </c>
      <c r="CK942" s="190" t="str">
        <f t="shared" si="1134"/>
        <v>CK$19</v>
      </c>
      <c r="CL942" s="190" t="str">
        <f t="shared" si="1134"/>
        <v>CL$19</v>
      </c>
      <c r="CN942" s="201"/>
      <c r="CO942" s="190" t="str">
        <f t="shared" ref="CO942:DL942" si="1135">CO$23</f>
        <v>CO$19</v>
      </c>
      <c r="CP942" s="190" t="str">
        <f t="shared" si="1135"/>
        <v>CP$19</v>
      </c>
      <c r="CQ942" s="190" t="str">
        <f t="shared" si="1135"/>
        <v>CQ$19</v>
      </c>
      <c r="CR942" s="190" t="str">
        <f t="shared" si="1135"/>
        <v>CR$19</v>
      </c>
      <c r="CS942" s="190" t="str">
        <f t="shared" si="1135"/>
        <v>CS$19</v>
      </c>
      <c r="CT942" s="190" t="str">
        <f t="shared" si="1135"/>
        <v>CT$19</v>
      </c>
      <c r="CU942" s="190" t="str">
        <f t="shared" si="1135"/>
        <v>CU$19</v>
      </c>
      <c r="CV942" s="190" t="str">
        <f t="shared" si="1135"/>
        <v>CV$19</v>
      </c>
      <c r="CW942" s="190" t="str">
        <f t="shared" si="1135"/>
        <v>CW$19</v>
      </c>
      <c r="CX942" s="190" t="str">
        <f t="shared" si="1135"/>
        <v>CX$19</v>
      </c>
      <c r="CY942" s="190" t="str">
        <f t="shared" si="1135"/>
        <v>CY$19</v>
      </c>
      <c r="CZ942" s="190" t="str">
        <f t="shared" si="1135"/>
        <v>CZ$19</v>
      </c>
      <c r="DA942" s="190" t="str">
        <f t="shared" si="1135"/>
        <v>DA$19</v>
      </c>
      <c r="DB942" s="190" t="str">
        <f t="shared" si="1135"/>
        <v>DB$19</v>
      </c>
      <c r="DC942" s="190" t="str">
        <f t="shared" si="1135"/>
        <v>DC$19</v>
      </c>
      <c r="DD942" s="190" t="str">
        <f t="shared" si="1135"/>
        <v>DD$19</v>
      </c>
      <c r="DE942" s="190" t="str">
        <f t="shared" si="1135"/>
        <v>DE$19</v>
      </c>
      <c r="DF942" s="190" t="str">
        <f t="shared" si="1135"/>
        <v>DF$19</v>
      </c>
      <c r="DG942" s="190" t="str">
        <f t="shared" si="1135"/>
        <v>DG$19</v>
      </c>
      <c r="DH942" s="190" t="str">
        <f t="shared" si="1135"/>
        <v>DH$19</v>
      </c>
      <c r="DI942" s="190" t="str">
        <f t="shared" si="1135"/>
        <v>DI$19</v>
      </c>
      <c r="DJ942" s="190" t="str">
        <f t="shared" si="1135"/>
        <v>DJ$19</v>
      </c>
      <c r="DK942" s="190" t="str">
        <f t="shared" si="1135"/>
        <v>DK$19</v>
      </c>
      <c r="DL942" s="190" t="str">
        <f t="shared" si="1135"/>
        <v>DL$19</v>
      </c>
    </row>
    <row r="943" spans="1:116" x14ac:dyDescent="0.4">
      <c r="A943" s="142" t="s">
        <v>218</v>
      </c>
      <c r="B943" s="31" t="s">
        <v>81</v>
      </c>
      <c r="C943" s="31"/>
      <c r="D943" t="s">
        <v>762</v>
      </c>
      <c r="E943" s="8" t="str">
        <f t="shared" ref="E943:E950" si="1136">ROW()&amp;" "&amp;D943</f>
        <v>943 WCAR-S</v>
      </c>
      <c r="F943" t="s">
        <v>223</v>
      </c>
      <c r="G943" s="143" t="s">
        <v>221</v>
      </c>
      <c r="H943" s="142"/>
      <c r="I943" s="144"/>
      <c r="J943" s="144"/>
      <c r="K943" s="142"/>
      <c r="L943" s="142"/>
      <c r="M943" s="142"/>
      <c r="N943" s="142"/>
      <c r="O943" s="142"/>
      <c r="P943" s="142"/>
      <c r="R943" s="143"/>
      <c r="S943" s="143"/>
      <c r="T943" s="143"/>
      <c r="U943" s="143"/>
      <c r="V943" s="143"/>
      <c r="W943" s="143"/>
      <c r="X943" s="143"/>
      <c r="Y943" s="143"/>
      <c r="Z943" s="143"/>
      <c r="AA943" s="143"/>
      <c r="AB943" s="143"/>
      <c r="AC943" s="143"/>
      <c r="AD943" s="143"/>
      <c r="AE943" s="143"/>
      <c r="AF943" s="143"/>
      <c r="AG943" s="143"/>
      <c r="AH943" s="143"/>
      <c r="AI943" s="143"/>
      <c r="AJ943" s="143"/>
      <c r="AK943" s="143"/>
      <c r="AL943" s="143"/>
      <c r="AM943" s="143"/>
      <c r="AN943" s="143"/>
      <c r="AO943" s="143"/>
      <c r="AP943" s="143"/>
      <c r="AQ943" s="143"/>
      <c r="AR943" s="143"/>
      <c r="AS943" s="143"/>
      <c r="AT943" s="143"/>
      <c r="AU943" s="143"/>
      <c r="AV943" s="143"/>
      <c r="AW943" s="143"/>
      <c r="AX943" s="143"/>
      <c r="AY943" s="143"/>
      <c r="AZ943" s="143"/>
      <c r="BA943" s="143"/>
      <c r="BB943" s="143"/>
      <c r="BC943" s="143"/>
      <c r="BD943" s="143"/>
      <c r="BE943" s="143"/>
      <c r="BF943" s="143"/>
      <c r="BG943" s="143"/>
      <c r="BH943" s="143"/>
      <c r="BI943" s="143"/>
      <c r="BJ943" s="143"/>
      <c r="BK943" s="143"/>
      <c r="BL943" s="143"/>
      <c r="BM943" s="143"/>
      <c r="BN943" s="143"/>
      <c r="BO943" s="143"/>
      <c r="BP943" s="143"/>
      <c r="BQ943" s="143"/>
      <c r="BR943" s="143"/>
      <c r="BS943" s="143"/>
      <c r="BT943" s="143"/>
      <c r="BU943" s="143"/>
      <c r="BV943" s="143"/>
      <c r="BW943" s="143"/>
      <c r="BX943" s="143"/>
      <c r="BY943" s="143"/>
      <c r="BZ943" s="143"/>
      <c r="CA943" s="143"/>
      <c r="CB943" s="143"/>
      <c r="CC943" s="143"/>
      <c r="CD943" s="143"/>
      <c r="CE943" s="143"/>
      <c r="CF943" s="143"/>
      <c r="CG943" s="143"/>
      <c r="CH943" s="143"/>
      <c r="CI943" s="143"/>
      <c r="CJ943" s="143"/>
      <c r="CK943" s="143"/>
      <c r="CL943" s="143"/>
      <c r="CN943" s="144"/>
      <c r="CO943" s="143"/>
      <c r="CP943" s="143"/>
      <c r="CQ943" s="143"/>
      <c r="CR943" s="143"/>
      <c r="CS943" s="143"/>
      <c r="CT943" s="143"/>
      <c r="CU943" s="143"/>
      <c r="CV943" s="143"/>
      <c r="CW943" s="143"/>
      <c r="CX943" s="143"/>
      <c r="CY943" s="143"/>
      <c r="CZ943" s="143"/>
      <c r="DA943" s="143"/>
      <c r="DB943" s="143"/>
      <c r="DC943" s="143"/>
      <c r="DD943" s="143"/>
      <c r="DE943" s="143"/>
      <c r="DF943" s="143"/>
      <c r="DG943" s="143"/>
      <c r="DH943" s="143"/>
      <c r="DI943" s="143"/>
      <c r="DJ943" s="143"/>
      <c r="DK943" s="143"/>
      <c r="DL943" s="143"/>
    </row>
    <row r="944" spans="1:116" x14ac:dyDescent="0.4">
      <c r="B944" t="str">
        <f t="shared" ref="B944:B949" si="1137">E944</f>
        <v>944 WCAR-S</v>
      </c>
      <c r="D944" t="s">
        <v>762</v>
      </c>
      <c r="E944" s="8" t="str">
        <f t="shared" si="1136"/>
        <v>944 WCAR-S</v>
      </c>
      <c r="G944" s="129" t="str">
        <f>G946&amp;":"</f>
        <v>Accounts receivable - (Primary label):</v>
      </c>
      <c r="I944"/>
      <c r="J944"/>
      <c r="R944"/>
      <c r="S944"/>
      <c r="T944"/>
      <c r="U944"/>
      <c r="V944"/>
      <c r="W944"/>
      <c r="X944"/>
      <c r="Y944"/>
      <c r="Z944"/>
      <c r="AA944"/>
      <c r="AB944"/>
      <c r="AC944"/>
      <c r="AD944"/>
      <c r="AE944"/>
      <c r="AF944"/>
      <c r="AG944"/>
      <c r="AH944"/>
      <c r="AI944"/>
      <c r="AJ944"/>
      <c r="AK944"/>
      <c r="AL944"/>
      <c r="AM944"/>
      <c r="AN944"/>
      <c r="AO944"/>
      <c r="AP944"/>
      <c r="AQ944"/>
      <c r="AR944"/>
      <c r="AS944"/>
      <c r="AT944"/>
      <c r="AU944"/>
      <c r="AV944"/>
      <c r="AW944"/>
      <c r="AX944"/>
      <c r="AY944"/>
      <c r="AZ944"/>
      <c r="BA944"/>
      <c r="BB944"/>
      <c r="BC944"/>
      <c r="BD944"/>
      <c r="BE944"/>
      <c r="BF944"/>
      <c r="BG944"/>
      <c r="BH944"/>
      <c r="BI944"/>
      <c r="BJ944"/>
      <c r="BK944"/>
      <c r="BL944"/>
      <c r="BM944"/>
      <c r="BN944"/>
      <c r="BO944"/>
      <c r="BP944"/>
      <c r="BQ944"/>
      <c r="BR944"/>
      <c r="BS944"/>
      <c r="BT944"/>
      <c r="BU944"/>
      <c r="BV944"/>
      <c r="BW944"/>
      <c r="BX944"/>
      <c r="BY944"/>
      <c r="BZ944"/>
      <c r="CA944"/>
      <c r="CB944"/>
      <c r="CC944"/>
      <c r="CD944"/>
      <c r="CE944"/>
      <c r="CF944"/>
      <c r="CG944"/>
      <c r="CH944"/>
      <c r="CI944"/>
      <c r="CJ944"/>
      <c r="CK944"/>
      <c r="CL944"/>
      <c r="CN944"/>
    </row>
    <row r="945" spans="1:116" x14ac:dyDescent="0.4">
      <c r="B945" t="str">
        <f t="shared" si="1137"/>
        <v>945 WCAR-S</v>
      </c>
      <c r="D945" t="s">
        <v>762</v>
      </c>
      <c r="E945" s="8" t="str">
        <f t="shared" si="1136"/>
        <v>945 WCAR-S</v>
      </c>
      <c r="G945" s="145" t="s">
        <v>222</v>
      </c>
      <c r="H945" s="12"/>
      <c r="I945" s="60"/>
      <c r="J945" s="60"/>
      <c r="K945" s="17">
        <v>30</v>
      </c>
      <c r="L945" s="17">
        <v>30</v>
      </c>
      <c r="M945" s="17">
        <v>30</v>
      </c>
      <c r="N945" s="17">
        <v>30</v>
      </c>
      <c r="O945" s="17">
        <v>30</v>
      </c>
      <c r="P945" s="17">
        <v>30</v>
      </c>
      <c r="R945" s="15"/>
      <c r="S945" s="15" cm="1">
        <f t="array" ref="S945">INDEX($K:$P,ROW(),MATCH(S$3,$K$2:$P$2,0))</f>
        <v>30</v>
      </c>
      <c r="T945" s="15" cm="1">
        <f t="array" ref="T945">INDEX($K:$P,ROW(),MATCH(T$3,$K$2:$P$2,0))</f>
        <v>30</v>
      </c>
      <c r="U945" s="15" cm="1">
        <f t="array" ref="U945">INDEX($K:$P,ROW(),MATCH(U$3,$K$2:$P$2,0))</f>
        <v>30</v>
      </c>
      <c r="V945" s="15" cm="1">
        <f t="array" ref="V945">INDEX($K:$P,ROW(),MATCH(V$3,$K$2:$P$2,0))</f>
        <v>30</v>
      </c>
      <c r="W945" s="15" cm="1">
        <f t="array" ref="W945">INDEX($K:$P,ROW(),MATCH(W$3,$K$2:$P$2,0))</f>
        <v>30</v>
      </c>
      <c r="X945" s="15" cm="1">
        <f t="array" ref="X945">INDEX($K:$P,ROW(),MATCH(X$3,$K$2:$P$2,0))</f>
        <v>30</v>
      </c>
      <c r="Y945" s="15" cm="1">
        <f t="array" ref="Y945">INDEX($K:$P,ROW(),MATCH(Y$3,$K$2:$P$2,0))</f>
        <v>30</v>
      </c>
      <c r="Z945" s="15" cm="1">
        <f t="array" ref="Z945">INDEX($K:$P,ROW(),MATCH(Z$3,$K$2:$P$2,0))</f>
        <v>30</v>
      </c>
      <c r="AA945" s="15" cm="1">
        <f t="array" ref="AA945">INDEX($K:$P,ROW(),MATCH(AA$3,$K$2:$P$2,0))</f>
        <v>30</v>
      </c>
      <c r="AB945" s="15" cm="1">
        <f t="array" ref="AB945">INDEX($K:$P,ROW(),MATCH(AB$3,$K$2:$P$2,0))</f>
        <v>30</v>
      </c>
      <c r="AC945" s="15" cm="1">
        <f t="array" ref="AC945">INDEX($K:$P,ROW(),MATCH(AC$3,$K$2:$P$2,0))</f>
        <v>30</v>
      </c>
      <c r="AD945" s="15" cm="1">
        <f t="array" ref="AD945">INDEX($K:$P,ROW(),MATCH(AD$3,$K$2:$P$2,0))</f>
        <v>30</v>
      </c>
      <c r="AE945" s="15" cm="1">
        <f t="array" ref="AE945">INDEX($K:$P,ROW(),MATCH(AE$3,$K$2:$P$2,0))</f>
        <v>30</v>
      </c>
      <c r="AF945" s="15" cm="1">
        <f t="array" ref="AF945">INDEX($K:$P,ROW(),MATCH(AF$3,$K$2:$P$2,0))</f>
        <v>30</v>
      </c>
      <c r="AG945" s="15" cm="1">
        <f t="array" ref="AG945">INDEX($K:$P,ROW(),MATCH(AG$3,$K$2:$P$2,0))</f>
        <v>30</v>
      </c>
      <c r="AH945" s="15" cm="1">
        <f t="array" ref="AH945">INDEX($K:$P,ROW(),MATCH(AH$3,$K$2:$P$2,0))</f>
        <v>30</v>
      </c>
      <c r="AI945" s="15" cm="1">
        <f t="array" ref="AI945">INDEX($K:$P,ROW(),MATCH(AI$3,$K$2:$P$2,0))</f>
        <v>30</v>
      </c>
      <c r="AJ945" s="15" cm="1">
        <f t="array" ref="AJ945">INDEX($K:$P,ROW(),MATCH(AJ$3,$K$2:$P$2,0))</f>
        <v>30</v>
      </c>
      <c r="AK945" s="15" cm="1">
        <f t="array" ref="AK945">INDEX($K:$P,ROW(),MATCH(AK$3,$K$2:$P$2,0))</f>
        <v>30</v>
      </c>
      <c r="AL945" s="15" cm="1">
        <f t="array" ref="AL945">INDEX($K:$P,ROW(),MATCH(AL$3,$K$2:$P$2,0))</f>
        <v>30</v>
      </c>
      <c r="AM945" s="15" cm="1">
        <f t="array" ref="AM945">INDEX($K:$P,ROW(),MATCH(AM$3,$K$2:$P$2,0))</f>
        <v>30</v>
      </c>
      <c r="AN945" s="15" cm="1">
        <f t="array" ref="AN945">INDEX($K:$P,ROW(),MATCH(AN$3,$K$2:$P$2,0))</f>
        <v>30</v>
      </c>
      <c r="AO945" s="15" cm="1">
        <f t="array" ref="AO945">INDEX($K:$P,ROW(),MATCH(AO$3,$K$2:$P$2,0))</f>
        <v>30</v>
      </c>
      <c r="AP945" s="15" cm="1">
        <f t="array" ref="AP945">INDEX($K:$P,ROW(),MATCH(AP$3,$K$2:$P$2,0))</f>
        <v>30</v>
      </c>
      <c r="AQ945" s="15" cm="1">
        <f t="array" ref="AQ945">INDEX($K:$P,ROW(),MATCH(AQ$3,$K$2:$P$2,0))</f>
        <v>30</v>
      </c>
      <c r="AR945" s="15" cm="1">
        <f t="array" ref="AR945">INDEX($K:$P,ROW(),MATCH(AR$3,$K$2:$P$2,0))</f>
        <v>30</v>
      </c>
      <c r="AS945" s="15" cm="1">
        <f t="array" ref="AS945">INDEX($K:$P,ROW(),MATCH(AS$3,$K$2:$P$2,0))</f>
        <v>30</v>
      </c>
      <c r="AT945" s="15" cm="1">
        <f t="array" ref="AT945">INDEX($K:$P,ROW(),MATCH(AT$3,$K$2:$P$2,0))</f>
        <v>30</v>
      </c>
      <c r="AU945" s="15" cm="1">
        <f t="array" ref="AU945">INDEX($K:$P,ROW(),MATCH(AU$3,$K$2:$P$2,0))</f>
        <v>30</v>
      </c>
      <c r="AV945" s="15" cm="1">
        <f t="array" ref="AV945">INDEX($K:$P,ROW(),MATCH(AV$3,$K$2:$P$2,0))</f>
        <v>30</v>
      </c>
      <c r="AW945" s="15" cm="1">
        <f t="array" ref="AW945">INDEX($K:$P,ROW(),MATCH(AW$3,$K$2:$P$2,0))</f>
        <v>30</v>
      </c>
      <c r="AX945" s="15" cm="1">
        <f t="array" ref="AX945">INDEX($K:$P,ROW(),MATCH(AX$3,$K$2:$P$2,0))</f>
        <v>30</v>
      </c>
      <c r="AY945" s="15" cm="1">
        <f t="array" ref="AY945">INDEX($K:$P,ROW(),MATCH(AY$3,$K$2:$P$2,0))</f>
        <v>30</v>
      </c>
      <c r="AZ945" s="15" cm="1">
        <f t="array" ref="AZ945">INDEX($K:$P,ROW(),MATCH(AZ$3,$K$2:$P$2,0))</f>
        <v>30</v>
      </c>
      <c r="BA945" s="15" cm="1">
        <f t="array" ref="BA945">INDEX($K:$P,ROW(),MATCH(BA$3,$K$2:$P$2,0))</f>
        <v>30</v>
      </c>
      <c r="BB945" s="15" cm="1">
        <f t="array" ref="BB945">INDEX($K:$P,ROW(),MATCH(BB$3,$K$2:$P$2,0))</f>
        <v>30</v>
      </c>
      <c r="BC945" s="15" cm="1">
        <f t="array" ref="BC945">INDEX($K:$P,ROW(),MATCH(BC$3,$K$2:$P$2,0))</f>
        <v>30</v>
      </c>
      <c r="BD945" s="15" cm="1">
        <f t="array" ref="BD945">INDEX($K:$P,ROW(),MATCH(BD$3,$K$2:$P$2,0))</f>
        <v>30</v>
      </c>
      <c r="BE945" s="15" cm="1">
        <f t="array" ref="BE945">INDEX($K:$P,ROW(),MATCH(BE$3,$K$2:$P$2,0))</f>
        <v>30</v>
      </c>
      <c r="BF945" s="15" cm="1">
        <f t="array" ref="BF945">INDEX($K:$P,ROW(),MATCH(BF$3,$K$2:$P$2,0))</f>
        <v>30</v>
      </c>
      <c r="BG945" s="15" cm="1">
        <f t="array" ref="BG945">INDEX($K:$P,ROW(),MATCH(BG$3,$K$2:$P$2,0))</f>
        <v>30</v>
      </c>
      <c r="BH945" s="15" cm="1">
        <f t="array" ref="BH945">INDEX($K:$P,ROW(),MATCH(BH$3,$K$2:$P$2,0))</f>
        <v>30</v>
      </c>
      <c r="BI945" s="15" cm="1">
        <f t="array" ref="BI945">INDEX($K:$P,ROW(),MATCH(BI$3,$K$2:$P$2,0))</f>
        <v>30</v>
      </c>
      <c r="BJ945" s="15" cm="1">
        <f t="array" ref="BJ945">INDEX($K:$P,ROW(),MATCH(BJ$3,$K$2:$P$2,0))</f>
        <v>30</v>
      </c>
      <c r="BK945" s="15" cm="1">
        <f t="array" ref="BK945">INDEX($K:$P,ROW(),MATCH(BK$3,$K$2:$P$2,0))</f>
        <v>30</v>
      </c>
      <c r="BL945" s="15" cm="1">
        <f t="array" ref="BL945">INDEX($K:$P,ROW(),MATCH(BL$3,$K$2:$P$2,0))</f>
        <v>30</v>
      </c>
      <c r="BM945" s="15" cm="1">
        <f t="array" ref="BM945">INDEX($K:$P,ROW(),MATCH(BM$3,$K$2:$P$2,0))</f>
        <v>30</v>
      </c>
      <c r="BN945" s="15" cm="1">
        <f t="array" ref="BN945">INDEX($K:$P,ROW(),MATCH(BN$3,$K$2:$P$2,0))</f>
        <v>30</v>
      </c>
      <c r="BO945" s="15" cm="1">
        <f t="array" ref="BO945">INDEX($K:$P,ROW(),MATCH(BO$3,$K$2:$P$2,0))</f>
        <v>30</v>
      </c>
      <c r="BP945" s="15" cm="1">
        <f t="array" ref="BP945">INDEX($K:$P,ROW(),MATCH(BP$3,$K$2:$P$2,0))</f>
        <v>30</v>
      </c>
      <c r="BQ945" s="15" cm="1">
        <f t="array" ref="BQ945">INDEX($K:$P,ROW(),MATCH(BQ$3,$K$2:$P$2,0))</f>
        <v>30</v>
      </c>
      <c r="BR945" s="15" cm="1">
        <f t="array" ref="BR945">INDEX($K:$P,ROW(),MATCH(BR$3,$K$2:$P$2,0))</f>
        <v>30</v>
      </c>
      <c r="BS945" s="15" cm="1">
        <f t="array" ref="BS945">INDEX($K:$P,ROW(),MATCH(BS$3,$K$2:$P$2,0))</f>
        <v>30</v>
      </c>
      <c r="BT945" s="15" cm="1">
        <f t="array" ref="BT945">INDEX($K:$P,ROW(),MATCH(BT$3,$K$2:$P$2,0))</f>
        <v>30</v>
      </c>
      <c r="BU945" s="15" cm="1">
        <f t="array" ref="BU945">INDEX($K:$P,ROW(),MATCH(BU$3,$K$2:$P$2,0))</f>
        <v>30</v>
      </c>
      <c r="BV945" s="15" cm="1">
        <f t="array" ref="BV945">INDEX($K:$P,ROW(),MATCH(BV$3,$K$2:$P$2,0))</f>
        <v>30</v>
      </c>
      <c r="BW945" s="15" cm="1">
        <f t="array" ref="BW945">INDEX($K:$P,ROW(),MATCH(BW$3,$K$2:$P$2,0))</f>
        <v>30</v>
      </c>
      <c r="BX945" s="15" cm="1">
        <f t="array" ref="BX945">INDEX($K:$P,ROW(),MATCH(BX$3,$K$2:$P$2,0))</f>
        <v>30</v>
      </c>
      <c r="BY945" s="15" cm="1">
        <f t="array" ref="BY945">INDEX($K:$P,ROW(),MATCH(BY$3,$K$2:$P$2,0))</f>
        <v>30</v>
      </c>
      <c r="BZ945" s="15" cm="1">
        <f t="array" ref="BZ945">INDEX($K:$P,ROW(),MATCH(BZ$3,$K$2:$P$2,0))</f>
        <v>30</v>
      </c>
      <c r="CA945" s="15" cm="1">
        <f t="array" ref="CA945">INDEX($K:$P,ROW(),MATCH(CA$3,$K$2:$P$2,0))</f>
        <v>30</v>
      </c>
      <c r="CB945" s="15" cm="1">
        <f t="array" ref="CB945">INDEX($K:$P,ROW(),MATCH(CB$3,$K$2:$P$2,0))</f>
        <v>30</v>
      </c>
      <c r="CC945" s="15" cm="1">
        <f t="array" ref="CC945">INDEX($K:$P,ROW(),MATCH(CC$3,$K$2:$P$2,0))</f>
        <v>30</v>
      </c>
      <c r="CD945" s="15" cm="1">
        <f t="array" ref="CD945">INDEX($K:$P,ROW(),MATCH(CD$3,$K$2:$P$2,0))</f>
        <v>30</v>
      </c>
      <c r="CE945" s="15" cm="1">
        <f t="array" ref="CE945">INDEX($K:$P,ROW(),MATCH(CE$3,$K$2:$P$2,0))</f>
        <v>30</v>
      </c>
      <c r="CF945" s="15" cm="1">
        <f t="array" ref="CF945">INDEX($K:$P,ROW(),MATCH(CF$3,$K$2:$P$2,0))</f>
        <v>30</v>
      </c>
      <c r="CG945" s="15" cm="1">
        <f t="array" ref="CG945">INDEX($K:$P,ROW(),MATCH(CG$3,$K$2:$P$2,0))</f>
        <v>30</v>
      </c>
      <c r="CH945" s="15" cm="1">
        <f t="array" ref="CH945">INDEX($K:$P,ROW(),MATCH(CH$3,$K$2:$P$2,0))</f>
        <v>30</v>
      </c>
      <c r="CI945" s="15" cm="1">
        <f t="array" ref="CI945">INDEX($K:$P,ROW(),MATCH(CI$3,$K$2:$P$2,0))</f>
        <v>30</v>
      </c>
      <c r="CJ945" s="15" cm="1">
        <f t="array" ref="CJ945">INDEX($K:$P,ROW(),MATCH(CJ$3,$K$2:$P$2,0))</f>
        <v>30</v>
      </c>
      <c r="CK945" s="15" cm="1">
        <f t="array" ref="CK945">INDEX($K:$P,ROW(),MATCH(CK$3,$K$2:$P$2,0))</f>
        <v>30</v>
      </c>
      <c r="CL945" s="15" cm="1">
        <f t="array" ref="CL945">INDEX($K:$P,ROW(),MATCH(CL$3,$K$2:$P$2,0))</f>
        <v>30</v>
      </c>
      <c r="CN945" s="60"/>
      <c r="CO945" s="15" t="e" cm="1">
        <f t="array" ref="CO945">INDEX($K:$P,ROW(),MATCH(CO$3,$K$2:$P$2,0))</f>
        <v>#N/A</v>
      </c>
      <c r="CP945" s="15" t="e" cm="1">
        <f t="array" ref="CP945">INDEX($K:$P,ROW(),MATCH(CP$3,$K$2:$P$2,0))</f>
        <v>#N/A</v>
      </c>
      <c r="CQ945" s="15" t="e" cm="1">
        <f t="array" ref="CQ945">INDEX($K:$P,ROW(),MATCH(CQ$3,$K$2:$P$2,0))</f>
        <v>#N/A</v>
      </c>
      <c r="CR945" s="15" t="e" cm="1">
        <f t="array" ref="CR945">INDEX($K:$P,ROW(),MATCH(CR$3,$K$2:$P$2,0))</f>
        <v>#N/A</v>
      </c>
      <c r="CS945" s="15" t="e" cm="1">
        <f t="array" ref="CS945">INDEX($K:$P,ROW(),MATCH(CS$3,$K$2:$P$2,0))</f>
        <v>#N/A</v>
      </c>
      <c r="CT945" s="15" t="e" cm="1">
        <f t="array" ref="CT945">INDEX($K:$P,ROW(),MATCH(CT$3,$K$2:$P$2,0))</f>
        <v>#N/A</v>
      </c>
      <c r="CU945" s="15" t="e" cm="1">
        <f t="array" ref="CU945">INDEX($K:$P,ROW(),MATCH(CU$3,$K$2:$P$2,0))</f>
        <v>#N/A</v>
      </c>
      <c r="CV945" s="15" t="e" cm="1">
        <f t="array" ref="CV945">INDEX($K:$P,ROW(),MATCH(CV$3,$K$2:$P$2,0))</f>
        <v>#N/A</v>
      </c>
      <c r="CW945" s="15" t="e" cm="1">
        <f t="array" ref="CW945">INDEX($K:$P,ROW(),MATCH(CW$3,$K$2:$P$2,0))</f>
        <v>#N/A</v>
      </c>
      <c r="CX945" s="15" t="e" cm="1">
        <f t="array" ref="CX945">INDEX($K:$P,ROW(),MATCH(CX$3,$K$2:$P$2,0))</f>
        <v>#N/A</v>
      </c>
      <c r="CY945" s="15" t="e" cm="1">
        <f t="array" ref="CY945">INDEX($K:$P,ROW(),MATCH(CY$3,$K$2:$P$2,0))</f>
        <v>#N/A</v>
      </c>
      <c r="CZ945" s="15" t="e" cm="1">
        <f t="array" ref="CZ945">INDEX($K:$P,ROW(),MATCH(CZ$3,$K$2:$P$2,0))</f>
        <v>#N/A</v>
      </c>
      <c r="DA945" s="15" t="e" cm="1">
        <f t="array" ref="DA945">INDEX($K:$P,ROW(),MATCH(DA$3,$K$2:$P$2,0))</f>
        <v>#N/A</v>
      </c>
      <c r="DB945" s="15" t="e" cm="1">
        <f t="array" ref="DB945">INDEX($K:$P,ROW(),MATCH(DB$3,$K$2:$P$2,0))</f>
        <v>#N/A</v>
      </c>
      <c r="DC945" s="15" t="e" cm="1">
        <f t="array" ref="DC945">INDEX($K:$P,ROW(),MATCH(DC$3,$K$2:$P$2,0))</f>
        <v>#N/A</v>
      </c>
      <c r="DD945" s="15" t="e" cm="1">
        <f t="array" ref="DD945">INDEX($K:$P,ROW(),MATCH(DD$3,$K$2:$P$2,0))</f>
        <v>#N/A</v>
      </c>
      <c r="DE945" s="15" t="e" cm="1">
        <f t="array" ref="DE945">INDEX($K:$P,ROW(),MATCH(DE$3,$K$2:$P$2,0))</f>
        <v>#N/A</v>
      </c>
      <c r="DF945" s="15" t="e" cm="1">
        <f t="array" ref="DF945">INDEX($K:$P,ROW(),MATCH(DF$3,$K$2:$P$2,0))</f>
        <v>#N/A</v>
      </c>
      <c r="DG945" s="15" t="e" cm="1">
        <f t="array" ref="DG945">INDEX($K:$P,ROW(),MATCH(DG$3,$K$2:$P$2,0))</f>
        <v>#N/A</v>
      </c>
      <c r="DH945" s="15" t="e" cm="1">
        <f t="array" ref="DH945">INDEX($K:$P,ROW(),MATCH(DH$3,$K$2:$P$2,0))</f>
        <v>#N/A</v>
      </c>
      <c r="DI945" s="15" t="e" cm="1">
        <f t="array" ref="DI945">INDEX($K:$P,ROW(),MATCH(DI$3,$K$2:$P$2,0))</f>
        <v>#N/A</v>
      </c>
      <c r="DJ945" s="15" t="e" cm="1">
        <f t="array" ref="DJ945">INDEX($K:$P,ROW(),MATCH(DJ$3,$K$2:$P$2,0))</f>
        <v>#N/A</v>
      </c>
      <c r="DK945" s="15" t="e" cm="1">
        <f t="array" ref="DK945">INDEX($K:$P,ROW(),MATCH(DK$3,$K$2:$P$2,0))</f>
        <v>#N/A</v>
      </c>
      <c r="DL945" s="15" t="e" cm="1">
        <f t="array" ref="DL945">INDEX($K:$P,ROW(),MATCH(DL$3,$K$2:$P$2,0))</f>
        <v>#N/A</v>
      </c>
    </row>
    <row r="946" spans="1:116" x14ac:dyDescent="0.4">
      <c r="B946" t="str">
        <f t="shared" si="1137"/>
        <v>946 WCAR-S</v>
      </c>
      <c r="C946" t="s">
        <v>224</v>
      </c>
      <c r="D946" t="s">
        <v>762</v>
      </c>
      <c r="E946" s="8" t="str">
        <f t="shared" si="1136"/>
        <v>946 WCAR-S</v>
      </c>
      <c r="G946" s="126" t="str">
        <f>"Accounts receivable"&amp;" - "&amp;G950</f>
        <v>Accounts receivable - (Primary label)</v>
      </c>
      <c r="H946" s="27"/>
      <c r="I946" s="78"/>
      <c r="J946" s="78"/>
      <c r="K946" s="118">
        <f t="shared" ref="K946:P946" ca="1" si="1138">SUMIF($4:$4,K$2,946:946)</f>
        <v>821.91780821917803</v>
      </c>
      <c r="L946" s="118">
        <f t="shared" ca="1" si="1138"/>
        <v>821.91780821917803</v>
      </c>
      <c r="M946" s="118">
        <f t="shared" ca="1" si="1138"/>
        <v>821.91780821917803</v>
      </c>
      <c r="N946" s="118">
        <f t="shared" ca="1" si="1138"/>
        <v>821.91780821917803</v>
      </c>
      <c r="O946" s="118">
        <f t="shared" ca="1" si="1138"/>
        <v>821.91780821917803</v>
      </c>
      <c r="P946" s="118">
        <f t="shared" ca="1" si="1138"/>
        <v>821.91780821917803</v>
      </c>
      <c r="R946" s="33"/>
      <c r="S946" s="118" cm="1">
        <f t="array" aca="1" ref="S946" ca="1">MIN(S945/365*INDIRECT(S937),R946+INDIRECT(S937))</f>
        <v>821.91780821917803</v>
      </c>
      <c r="T946" s="118" cm="1">
        <f t="array" aca="1" ref="T946" ca="1">MIN(T945/365*INDIRECT(T937),S946+INDIRECT(T937))</f>
        <v>821.91780821917803</v>
      </c>
      <c r="U946" s="118" cm="1">
        <f t="array" aca="1" ref="U946" ca="1">MIN(U945/365*INDIRECT(U937),T946+INDIRECT(U937))</f>
        <v>821.91780821917803</v>
      </c>
      <c r="V946" s="118" cm="1">
        <f t="array" aca="1" ref="V946" ca="1">MIN(V945/365*INDIRECT(V937),U946+INDIRECT(V937))</f>
        <v>821.91780821917803</v>
      </c>
      <c r="W946" s="118" cm="1">
        <f t="array" aca="1" ref="W946" ca="1">MIN(W945/365*INDIRECT(W937),V946+INDIRECT(W937))</f>
        <v>821.91780821917803</v>
      </c>
      <c r="X946" s="118" cm="1">
        <f t="array" aca="1" ref="X946" ca="1">MIN(X945/365*INDIRECT(X937),W946+INDIRECT(X937))</f>
        <v>821.91780821917803</v>
      </c>
      <c r="Y946" s="118" cm="1">
        <f t="array" aca="1" ref="Y946" ca="1">MIN(Y945/365*INDIRECT(Y937),X946+INDIRECT(Y937))</f>
        <v>821.91780821917803</v>
      </c>
      <c r="Z946" s="118" cm="1">
        <f t="array" aca="1" ref="Z946" ca="1">MIN(Z945/365*INDIRECT(Z937),Y946+INDIRECT(Z937))</f>
        <v>821.91780821917803</v>
      </c>
      <c r="AA946" s="118" cm="1">
        <f t="array" aca="1" ref="AA946" ca="1">MIN(AA945/365*INDIRECT(AA937),Z946+INDIRECT(AA937))</f>
        <v>821.91780821917803</v>
      </c>
      <c r="AB946" s="118" cm="1">
        <f t="array" aca="1" ref="AB946" ca="1">MIN(AB945/365*INDIRECT(AB937),AA946+INDIRECT(AB937))</f>
        <v>821.91780821917803</v>
      </c>
      <c r="AC946" s="118" cm="1">
        <f t="array" aca="1" ref="AC946" ca="1">MIN(AC945/365*INDIRECT(AC937),AB946+INDIRECT(AC937))</f>
        <v>821.91780821917803</v>
      </c>
      <c r="AD946" s="118" cm="1">
        <f t="array" aca="1" ref="AD946" ca="1">MIN(AD945/365*INDIRECT(AD937),AC946+INDIRECT(AD937))</f>
        <v>821.91780821917803</v>
      </c>
      <c r="AE946" s="118" cm="1">
        <f t="array" aca="1" ref="AE946" ca="1">MIN(AE945/365*INDIRECT(AE937),AD946+INDIRECT(AE937))</f>
        <v>821.91780821917803</v>
      </c>
      <c r="AF946" s="118" cm="1">
        <f t="array" aca="1" ref="AF946" ca="1">MIN(AF945/365*INDIRECT(AF937),AE946+INDIRECT(AF937))</f>
        <v>821.91780821917803</v>
      </c>
      <c r="AG946" s="118" cm="1">
        <f t="array" aca="1" ref="AG946" ca="1">MIN(AG945/365*INDIRECT(AG937),AF946+INDIRECT(AG937))</f>
        <v>821.91780821917803</v>
      </c>
      <c r="AH946" s="118" cm="1">
        <f t="array" aca="1" ref="AH946" ca="1">MIN(AH945/365*INDIRECT(AH937),AG946+INDIRECT(AH937))</f>
        <v>821.91780821917803</v>
      </c>
      <c r="AI946" s="118" cm="1">
        <f t="array" aca="1" ref="AI946" ca="1">MIN(AI945/365*INDIRECT(AI937),AH946+INDIRECT(AI937))</f>
        <v>821.91780821917803</v>
      </c>
      <c r="AJ946" s="118" cm="1">
        <f t="array" aca="1" ref="AJ946" ca="1">MIN(AJ945/365*INDIRECT(AJ937),AI946+INDIRECT(AJ937))</f>
        <v>821.91780821917803</v>
      </c>
      <c r="AK946" s="118" cm="1">
        <f t="array" aca="1" ref="AK946" ca="1">MIN(AK945/365*INDIRECT(AK937),AJ946+INDIRECT(AK937))</f>
        <v>821.91780821917803</v>
      </c>
      <c r="AL946" s="118" cm="1">
        <f t="array" aca="1" ref="AL946" ca="1">MIN(AL945/365*INDIRECT(AL937),AK946+INDIRECT(AL937))</f>
        <v>821.91780821917803</v>
      </c>
      <c r="AM946" s="118" cm="1">
        <f t="array" aca="1" ref="AM946" ca="1">MIN(AM945/365*INDIRECT(AM937),AL946+INDIRECT(AM937))</f>
        <v>821.91780821917803</v>
      </c>
      <c r="AN946" s="118" cm="1">
        <f t="array" aca="1" ref="AN946" ca="1">MIN(AN945/365*INDIRECT(AN937),AM946+INDIRECT(AN937))</f>
        <v>821.91780821917803</v>
      </c>
      <c r="AO946" s="118" cm="1">
        <f t="array" aca="1" ref="AO946" ca="1">MIN(AO945/365*INDIRECT(AO937),AN946+INDIRECT(AO937))</f>
        <v>821.91780821917803</v>
      </c>
      <c r="AP946" s="118" cm="1">
        <f t="array" aca="1" ref="AP946" ca="1">MIN(AP945/365*INDIRECT(AP937),AO946+INDIRECT(AP937))</f>
        <v>821.91780821917803</v>
      </c>
      <c r="AQ946" s="118" cm="1">
        <f t="array" aca="1" ref="AQ946" ca="1">MIN(AQ945/365*INDIRECT(AQ937),AP946+INDIRECT(AQ937))</f>
        <v>821.91780821917803</v>
      </c>
      <c r="AR946" s="118" cm="1">
        <f t="array" aca="1" ref="AR946" ca="1">MIN(AR945/365*INDIRECT(AR937),AQ946+INDIRECT(AR937))</f>
        <v>821.91780821917803</v>
      </c>
      <c r="AS946" s="118" cm="1">
        <f t="array" aca="1" ref="AS946" ca="1">MIN(AS945/365*INDIRECT(AS937),AR946+INDIRECT(AS937))</f>
        <v>821.91780821917803</v>
      </c>
      <c r="AT946" s="118" cm="1">
        <f t="array" aca="1" ref="AT946" ca="1">MIN(AT945/365*INDIRECT(AT937),AS946+INDIRECT(AT937))</f>
        <v>821.91780821917803</v>
      </c>
      <c r="AU946" s="118" cm="1">
        <f t="array" aca="1" ref="AU946" ca="1">MIN(AU945/365*INDIRECT(AU937),AT946+INDIRECT(AU937))</f>
        <v>821.91780821917803</v>
      </c>
      <c r="AV946" s="118" cm="1">
        <f t="array" aca="1" ref="AV946" ca="1">MIN(AV945/365*INDIRECT(AV937),AU946+INDIRECT(AV937))</f>
        <v>821.91780821917803</v>
      </c>
      <c r="AW946" s="118" cm="1">
        <f t="array" aca="1" ref="AW946" ca="1">MIN(AW945/365*INDIRECT(AW937),AV946+INDIRECT(AW937))</f>
        <v>821.91780821917803</v>
      </c>
      <c r="AX946" s="118" cm="1">
        <f t="array" aca="1" ref="AX946" ca="1">MIN(AX945/365*INDIRECT(AX937),AW946+INDIRECT(AX937))</f>
        <v>821.91780821917803</v>
      </c>
      <c r="AY946" s="118" cm="1">
        <f t="array" aca="1" ref="AY946" ca="1">MIN(AY945/365*INDIRECT(AY937),AX946+INDIRECT(AY937))</f>
        <v>821.91780821917803</v>
      </c>
      <c r="AZ946" s="118" cm="1">
        <f t="array" aca="1" ref="AZ946" ca="1">MIN(AZ945/365*INDIRECT(AZ937),AY946+INDIRECT(AZ937))</f>
        <v>821.91780821917803</v>
      </c>
      <c r="BA946" s="118" cm="1">
        <f t="array" aca="1" ref="BA946" ca="1">MIN(BA945/365*INDIRECT(BA937),AZ946+INDIRECT(BA937))</f>
        <v>821.91780821917803</v>
      </c>
      <c r="BB946" s="118" cm="1">
        <f t="array" aca="1" ref="BB946" ca="1">MIN(BB945/365*INDIRECT(BB937),BA946+INDIRECT(BB937))</f>
        <v>821.91780821917803</v>
      </c>
      <c r="BC946" s="118" cm="1">
        <f t="array" aca="1" ref="BC946" ca="1">MIN(BC945/365*INDIRECT(BC937),BB946+INDIRECT(BC937))</f>
        <v>821.91780821917803</v>
      </c>
      <c r="BD946" s="118" cm="1">
        <f t="array" aca="1" ref="BD946" ca="1">MIN(BD945/365*INDIRECT(BD937),BC946+INDIRECT(BD937))</f>
        <v>821.91780821917803</v>
      </c>
      <c r="BE946" s="118" cm="1">
        <f t="array" aca="1" ref="BE946" ca="1">MIN(BE945/365*INDIRECT(BE937),BD946+INDIRECT(BE937))</f>
        <v>821.91780821917803</v>
      </c>
      <c r="BF946" s="118" cm="1">
        <f t="array" aca="1" ref="BF946" ca="1">MIN(BF945/365*INDIRECT(BF937),BE946+INDIRECT(BF937))</f>
        <v>821.91780821917803</v>
      </c>
      <c r="BG946" s="118" cm="1">
        <f t="array" aca="1" ref="BG946" ca="1">MIN(BG945/365*INDIRECT(BG937),BF946+INDIRECT(BG937))</f>
        <v>821.91780821917803</v>
      </c>
      <c r="BH946" s="118" cm="1">
        <f t="array" aca="1" ref="BH946" ca="1">MIN(BH945/365*INDIRECT(BH937),BG946+INDIRECT(BH937))</f>
        <v>821.91780821917803</v>
      </c>
      <c r="BI946" s="118" cm="1">
        <f t="array" aca="1" ref="BI946" ca="1">MIN(BI945/365*INDIRECT(BI937),BH946+INDIRECT(BI937))</f>
        <v>821.91780821917803</v>
      </c>
      <c r="BJ946" s="118" cm="1">
        <f t="array" aca="1" ref="BJ946" ca="1">MIN(BJ945/365*INDIRECT(BJ937),BI946+INDIRECT(BJ937))</f>
        <v>821.91780821917803</v>
      </c>
      <c r="BK946" s="118" cm="1">
        <f t="array" aca="1" ref="BK946" ca="1">MIN(BK945/365*INDIRECT(BK937),BJ946+INDIRECT(BK937))</f>
        <v>821.91780821917803</v>
      </c>
      <c r="BL946" s="118" cm="1">
        <f t="array" aca="1" ref="BL946" ca="1">MIN(BL945/365*INDIRECT(BL937),BK946+INDIRECT(BL937))</f>
        <v>821.91780821917803</v>
      </c>
      <c r="BM946" s="118" cm="1">
        <f t="array" aca="1" ref="BM946" ca="1">MIN(BM945/365*INDIRECT(BM937),BL946+INDIRECT(BM937))</f>
        <v>821.91780821917803</v>
      </c>
      <c r="BN946" s="118" cm="1">
        <f t="array" aca="1" ref="BN946" ca="1">MIN(BN945/365*INDIRECT(BN937),BM946+INDIRECT(BN937))</f>
        <v>821.91780821917803</v>
      </c>
      <c r="BO946" s="118" cm="1">
        <f t="array" aca="1" ref="BO946" ca="1">MIN(BO945/365*INDIRECT(BO937),BN946+INDIRECT(BO937))</f>
        <v>821.91780821917803</v>
      </c>
      <c r="BP946" s="118" cm="1">
        <f t="array" aca="1" ref="BP946" ca="1">MIN(BP945/365*INDIRECT(BP937),BO946+INDIRECT(BP937))</f>
        <v>821.91780821917803</v>
      </c>
      <c r="BQ946" s="118" cm="1">
        <f t="array" aca="1" ref="BQ946" ca="1">MIN(BQ945/365*INDIRECT(BQ937),BP946+INDIRECT(BQ937))</f>
        <v>821.91780821917803</v>
      </c>
      <c r="BR946" s="118" cm="1">
        <f t="array" aca="1" ref="BR946" ca="1">MIN(BR945/365*INDIRECT(BR937),BQ946+INDIRECT(BR937))</f>
        <v>821.91780821917803</v>
      </c>
      <c r="BS946" s="118" cm="1">
        <f t="array" aca="1" ref="BS946" ca="1">MIN(BS945/365*INDIRECT(BS937),BR946+INDIRECT(BS937))</f>
        <v>821.91780821917803</v>
      </c>
      <c r="BT946" s="118" cm="1">
        <f t="array" aca="1" ref="BT946" ca="1">MIN(BT945/365*INDIRECT(BT937),BS946+INDIRECT(BT937))</f>
        <v>821.91780821917803</v>
      </c>
      <c r="BU946" s="118" cm="1">
        <f t="array" aca="1" ref="BU946" ca="1">MIN(BU945/365*INDIRECT(BU937),BT946+INDIRECT(BU937))</f>
        <v>821.91780821917803</v>
      </c>
      <c r="BV946" s="118" cm="1">
        <f t="array" aca="1" ref="BV946" ca="1">MIN(BV945/365*INDIRECT(BV937),BU946+INDIRECT(BV937))</f>
        <v>821.91780821917803</v>
      </c>
      <c r="BW946" s="118" cm="1">
        <f t="array" aca="1" ref="BW946" ca="1">MIN(BW945/365*INDIRECT(BW937),BV946+INDIRECT(BW937))</f>
        <v>821.91780821917803</v>
      </c>
      <c r="BX946" s="118" cm="1">
        <f t="array" aca="1" ref="BX946" ca="1">MIN(BX945/365*INDIRECT(BX937),BW946+INDIRECT(BX937))</f>
        <v>821.91780821917803</v>
      </c>
      <c r="BY946" s="118" cm="1">
        <f t="array" aca="1" ref="BY946" ca="1">MIN(BY945/365*INDIRECT(BY937),BX946+INDIRECT(BY937))</f>
        <v>821.91780821917803</v>
      </c>
      <c r="BZ946" s="118" cm="1">
        <f t="array" aca="1" ref="BZ946" ca="1">MIN(BZ945/365*INDIRECT(BZ937),BY946+INDIRECT(BZ937))</f>
        <v>821.91780821917803</v>
      </c>
      <c r="CA946" s="118" cm="1">
        <f t="array" aca="1" ref="CA946" ca="1">MIN(CA945/365*INDIRECT(CA937),BZ946+INDIRECT(CA937))</f>
        <v>821.91780821917803</v>
      </c>
      <c r="CB946" s="118" cm="1">
        <f t="array" aca="1" ref="CB946" ca="1">MIN(CB945/365*INDIRECT(CB937),CA946+INDIRECT(CB937))</f>
        <v>821.91780821917803</v>
      </c>
      <c r="CC946" s="118" cm="1">
        <f t="array" aca="1" ref="CC946" ca="1">MIN(CC945/365*INDIRECT(CC937),CB946+INDIRECT(CC937))</f>
        <v>821.91780821917803</v>
      </c>
      <c r="CD946" s="118" cm="1">
        <f t="array" aca="1" ref="CD946" ca="1">MIN(CD945/365*INDIRECT(CD937),CC946+INDIRECT(CD937))</f>
        <v>821.91780821917803</v>
      </c>
      <c r="CE946" s="118" cm="1">
        <f t="array" aca="1" ref="CE946" ca="1">MIN(CE945/365*INDIRECT(CE937),CD946+INDIRECT(CE937))</f>
        <v>821.91780821917803</v>
      </c>
      <c r="CF946" s="118" cm="1">
        <f t="array" aca="1" ref="CF946" ca="1">MIN(CF945/365*INDIRECT(CF937),CE946+INDIRECT(CF937))</f>
        <v>821.91780821917803</v>
      </c>
      <c r="CG946" s="118" cm="1">
        <f t="array" aca="1" ref="CG946" ca="1">MIN(CG945/365*INDIRECT(CG937),CF946+INDIRECT(CG937))</f>
        <v>821.91780821917803</v>
      </c>
      <c r="CH946" s="118" cm="1">
        <f t="array" aca="1" ref="CH946" ca="1">MIN(CH945/365*INDIRECT(CH937),CG946+INDIRECT(CH937))</f>
        <v>821.91780821917803</v>
      </c>
      <c r="CI946" s="118" cm="1">
        <f t="array" aca="1" ref="CI946" ca="1">MIN(CI945/365*INDIRECT(CI937),CH946+INDIRECT(CI937))</f>
        <v>821.91780821917803</v>
      </c>
      <c r="CJ946" s="118" cm="1">
        <f t="array" aca="1" ref="CJ946" ca="1">MIN(CJ945/365*INDIRECT(CJ937),CI946+INDIRECT(CJ937))</f>
        <v>821.91780821917803</v>
      </c>
      <c r="CK946" s="118" cm="1">
        <f t="array" aca="1" ref="CK946" ca="1">MIN(CK945/365*INDIRECT(CK937),CJ946+INDIRECT(CK937))</f>
        <v>821.91780821917803</v>
      </c>
      <c r="CL946" s="118" cm="1">
        <f t="array" aca="1" ref="CL946" ca="1">MIN(CL945/365*INDIRECT(CL937),CK946+INDIRECT(CL937))</f>
        <v>821.91780821917803</v>
      </c>
      <c r="CN946" s="78"/>
      <c r="CO946" s="118" t="e" cm="1">
        <f t="array" aca="1" ref="CO946" ca="1">MIN(CO945/365*INDIRECT(CO937),CN946+INDIRECT(CO937))</f>
        <v>#N/A</v>
      </c>
      <c r="CP946" s="118" t="e" cm="1">
        <f t="array" aca="1" ref="CP946" ca="1">MIN(CP945/365*INDIRECT(CP937),CO946+INDIRECT(CP937))</f>
        <v>#N/A</v>
      </c>
      <c r="CQ946" s="118" t="e" cm="1">
        <f t="array" aca="1" ref="CQ946" ca="1">MIN(CQ945/365*INDIRECT(CQ937),CP946+INDIRECT(CQ937))</f>
        <v>#N/A</v>
      </c>
      <c r="CR946" s="118" t="e" cm="1">
        <f t="array" aca="1" ref="CR946" ca="1">MIN(CR945/365*INDIRECT(CR937),CQ946+INDIRECT(CR937))</f>
        <v>#N/A</v>
      </c>
      <c r="CS946" s="118" t="e" cm="1">
        <f t="array" aca="1" ref="CS946" ca="1">MIN(CS945/365*INDIRECT(CS937),CR946+INDIRECT(CS937))</f>
        <v>#N/A</v>
      </c>
      <c r="CT946" s="118" t="e" cm="1">
        <f t="array" aca="1" ref="CT946" ca="1">MIN(CT945/365*INDIRECT(CT937),CS946+INDIRECT(CT937))</f>
        <v>#N/A</v>
      </c>
      <c r="CU946" s="118" t="e" cm="1">
        <f t="array" aca="1" ref="CU946" ca="1">MIN(CU945/365*INDIRECT(CU937),CT946+INDIRECT(CU937))</f>
        <v>#N/A</v>
      </c>
      <c r="CV946" s="118" t="e" cm="1">
        <f t="array" aca="1" ref="CV946" ca="1">MIN(CV945/365*INDIRECT(CV937),CU946+INDIRECT(CV937))</f>
        <v>#N/A</v>
      </c>
      <c r="CW946" s="118" t="e" cm="1">
        <f t="array" aca="1" ref="CW946" ca="1">MIN(CW945/365*INDIRECT(CW937),CV946+INDIRECT(CW937))</f>
        <v>#N/A</v>
      </c>
      <c r="CX946" s="118" t="e" cm="1">
        <f t="array" aca="1" ref="CX946" ca="1">MIN(CX945/365*INDIRECT(CX937),CW946+INDIRECT(CX937))</f>
        <v>#N/A</v>
      </c>
      <c r="CY946" s="118" t="e" cm="1">
        <f t="array" aca="1" ref="CY946" ca="1">MIN(CY945/365*INDIRECT(CY937),CX946+INDIRECT(CY937))</f>
        <v>#N/A</v>
      </c>
      <c r="CZ946" s="118" t="e" cm="1">
        <f t="array" aca="1" ref="CZ946" ca="1">MIN(CZ945/365*INDIRECT(CZ937),CY946+INDIRECT(CZ937))</f>
        <v>#N/A</v>
      </c>
      <c r="DA946" s="118" t="e" cm="1">
        <f t="array" aca="1" ref="DA946" ca="1">MIN(DA945/365*INDIRECT(DA937),CZ946+INDIRECT(DA937))</f>
        <v>#N/A</v>
      </c>
      <c r="DB946" s="118" t="e" cm="1">
        <f t="array" aca="1" ref="DB946" ca="1">MIN(DB945/365*INDIRECT(DB937),DA946+INDIRECT(DB937))</f>
        <v>#N/A</v>
      </c>
      <c r="DC946" s="118" t="e" cm="1">
        <f t="array" aca="1" ref="DC946" ca="1">MIN(DC945/365*INDIRECT(DC937),DB946+INDIRECT(DC937))</f>
        <v>#N/A</v>
      </c>
      <c r="DD946" s="118" t="e" cm="1">
        <f t="array" aca="1" ref="DD946" ca="1">MIN(DD945/365*INDIRECT(DD937),DC946+INDIRECT(DD937))</f>
        <v>#N/A</v>
      </c>
      <c r="DE946" s="118" t="e" cm="1">
        <f t="array" aca="1" ref="DE946" ca="1">MIN(DE945/365*INDIRECT(DE937),DD946+INDIRECT(DE937))</f>
        <v>#N/A</v>
      </c>
      <c r="DF946" s="118" t="e" cm="1">
        <f t="array" aca="1" ref="DF946" ca="1">MIN(DF945/365*INDIRECT(DF937),DE946+INDIRECT(DF937))</f>
        <v>#N/A</v>
      </c>
      <c r="DG946" s="118" t="e" cm="1">
        <f t="array" aca="1" ref="DG946" ca="1">MIN(DG945/365*INDIRECT(DG937),DF946+INDIRECT(DG937))</f>
        <v>#N/A</v>
      </c>
      <c r="DH946" s="118" t="e" cm="1">
        <f t="array" aca="1" ref="DH946" ca="1">MIN(DH945/365*INDIRECT(DH937),DG946+INDIRECT(DH937))</f>
        <v>#N/A</v>
      </c>
      <c r="DI946" s="118" t="e" cm="1">
        <f t="array" aca="1" ref="DI946" ca="1">MIN(DI945/365*INDIRECT(DI937),DH946+INDIRECT(DI937))</f>
        <v>#N/A</v>
      </c>
      <c r="DJ946" s="118" t="e" cm="1">
        <f t="array" aca="1" ref="DJ946" ca="1">MIN(DJ945/365*INDIRECT(DJ937),DI946+INDIRECT(DJ937))</f>
        <v>#N/A</v>
      </c>
      <c r="DK946" s="118" t="e" cm="1">
        <f t="array" aca="1" ref="DK946" ca="1">MIN(DK945/365*INDIRECT(DK937),DJ946+INDIRECT(DK937))</f>
        <v>#N/A</v>
      </c>
      <c r="DL946" s="118" t="e" cm="1">
        <f t="array" aca="1" ref="DL946" ca="1">MIN(DL945/365*INDIRECT(DL937),DK946+INDIRECT(DL937))</f>
        <v>#N/A</v>
      </c>
    </row>
    <row r="947" spans="1:116" x14ac:dyDescent="0.4">
      <c r="B947" t="str">
        <f t="shared" si="1137"/>
        <v>947 WCAR-S</v>
      </c>
      <c r="D947" t="s">
        <v>762</v>
      </c>
      <c r="E947" s="8" t="str">
        <f t="shared" si="1136"/>
        <v>947 WCAR-S</v>
      </c>
      <c r="G947" s="126"/>
      <c r="H947" s="27"/>
      <c r="I947" s="78"/>
      <c r="J947" s="78"/>
      <c r="K947" s="33"/>
      <c r="L947" s="33"/>
      <c r="M947" s="33"/>
      <c r="N947" s="33"/>
      <c r="O947" s="33"/>
      <c r="P947" s="33"/>
      <c r="R947" s="33"/>
      <c r="S947" s="33"/>
      <c r="T947" s="33"/>
      <c r="U947" s="33"/>
      <c r="V947" s="33"/>
      <c r="W947" s="33"/>
      <c r="X947" s="33"/>
      <c r="Y947" s="33"/>
      <c r="Z947" s="33"/>
      <c r="AA947" s="33"/>
      <c r="AB947" s="33"/>
      <c r="AC947" s="33"/>
      <c r="AD947" s="33"/>
      <c r="AE947" s="33"/>
      <c r="AF947" s="33"/>
      <c r="AG947" s="33"/>
      <c r="AH947" s="33"/>
      <c r="AI947" s="33"/>
      <c r="AJ947" s="33"/>
      <c r="AK947" s="33"/>
      <c r="AL947" s="33"/>
      <c r="AM947" s="33"/>
      <c r="AN947" s="33"/>
      <c r="AO947" s="33"/>
      <c r="AP947" s="33"/>
      <c r="AQ947" s="33"/>
      <c r="AR947" s="33"/>
      <c r="AS947" s="33"/>
      <c r="AT947" s="33"/>
      <c r="AU947" s="33"/>
      <c r="AV947" s="33"/>
      <c r="AW947" s="33"/>
      <c r="AX947" s="33"/>
      <c r="AY947" s="33"/>
      <c r="AZ947" s="33"/>
      <c r="BA947" s="33"/>
      <c r="BB947" s="33"/>
      <c r="BC947" s="33"/>
      <c r="BD947" s="33"/>
      <c r="BE947" s="33"/>
      <c r="BF947" s="33"/>
      <c r="BG947" s="33"/>
      <c r="BH947" s="33"/>
      <c r="BI947" s="33"/>
      <c r="BJ947" s="33"/>
      <c r="BK947" s="33"/>
      <c r="BL947" s="33"/>
      <c r="BM947" s="33"/>
      <c r="BN947" s="33"/>
      <c r="BO947" s="33"/>
      <c r="BP947" s="33"/>
      <c r="BQ947" s="33"/>
      <c r="BR947" s="33"/>
      <c r="BS947" s="33"/>
      <c r="BT947" s="33"/>
      <c r="BU947" s="33"/>
      <c r="BV947" s="33"/>
      <c r="BW947" s="33"/>
      <c r="BX947" s="33"/>
      <c r="BY947" s="33"/>
      <c r="BZ947" s="33"/>
      <c r="CA947" s="33"/>
      <c r="CB947" s="33"/>
      <c r="CC947" s="33"/>
      <c r="CD947" s="33"/>
      <c r="CE947" s="33"/>
      <c r="CF947" s="33"/>
      <c r="CG947" s="33"/>
      <c r="CH947" s="33"/>
      <c r="CI947" s="33"/>
      <c r="CJ947" s="33"/>
      <c r="CK947" s="33"/>
      <c r="CL947" s="33"/>
      <c r="CN947" s="78"/>
      <c r="CO947" s="33"/>
      <c r="CP947" s="33"/>
      <c r="CQ947" s="33"/>
      <c r="CR947" s="33"/>
      <c r="CS947" s="33"/>
      <c r="CT947" s="33"/>
      <c r="CU947" s="33"/>
      <c r="CV947" s="33"/>
      <c r="CW947" s="33"/>
      <c r="CX947" s="33"/>
      <c r="CY947" s="33"/>
      <c r="CZ947" s="33"/>
      <c r="DA947" s="33"/>
      <c r="DB947" s="33"/>
      <c r="DC947" s="33"/>
      <c r="DD947" s="33"/>
      <c r="DE947" s="33"/>
      <c r="DF947" s="33"/>
      <c r="DG947" s="33"/>
      <c r="DH947" s="33"/>
      <c r="DI947" s="33"/>
      <c r="DJ947" s="33"/>
      <c r="DK947" s="33"/>
      <c r="DL947" s="33"/>
    </row>
    <row r="948" spans="1:116" x14ac:dyDescent="0.4">
      <c r="B948" t="str">
        <f t="shared" si="1137"/>
        <v>948 WCAR-S</v>
      </c>
      <c r="C948" t="s">
        <v>234</v>
      </c>
      <c r="D948" t="s">
        <v>762</v>
      </c>
      <c r="E948" s="8" t="str">
        <f t="shared" si="1136"/>
        <v>948 WCAR-S</v>
      </c>
      <c r="G948" s="126" t="str">
        <f>"Change in "&amp;G946</f>
        <v>Change in Accounts receivable - (Primary label)</v>
      </c>
      <c r="K948" s="33">
        <f t="shared" ref="K948:P948" ca="1" si="1139">SUMIF($3:$3,K$2,946:946)</f>
        <v>9863.0136986301368</v>
      </c>
      <c r="L948" s="33">
        <f t="shared" ca="1" si="1139"/>
        <v>9863.0136986301368</v>
      </c>
      <c r="M948" s="33">
        <f t="shared" ca="1" si="1139"/>
        <v>9863.0136986301368</v>
      </c>
      <c r="N948" s="33">
        <f t="shared" ca="1" si="1139"/>
        <v>9863.0136986301368</v>
      </c>
      <c r="O948" s="33">
        <f t="shared" ca="1" si="1139"/>
        <v>9863.0136986301368</v>
      </c>
      <c r="P948" s="33">
        <f t="shared" ca="1" si="1139"/>
        <v>9863.0136986301368</v>
      </c>
      <c r="R948" s="33"/>
      <c r="S948" s="33">
        <f t="shared" ref="S948:AX948" ca="1" si="1140">R946-S946</f>
        <v>-821.91780821917803</v>
      </c>
      <c r="T948" s="33">
        <f t="shared" ca="1" si="1140"/>
        <v>0</v>
      </c>
      <c r="U948" s="33">
        <f t="shared" ca="1" si="1140"/>
        <v>0</v>
      </c>
      <c r="V948" s="33">
        <f t="shared" ca="1" si="1140"/>
        <v>0</v>
      </c>
      <c r="W948" s="33">
        <f t="shared" ca="1" si="1140"/>
        <v>0</v>
      </c>
      <c r="X948" s="33">
        <f t="shared" ca="1" si="1140"/>
        <v>0</v>
      </c>
      <c r="Y948" s="33">
        <f t="shared" ca="1" si="1140"/>
        <v>0</v>
      </c>
      <c r="Z948" s="33">
        <f t="shared" ca="1" si="1140"/>
        <v>0</v>
      </c>
      <c r="AA948" s="33">
        <f t="shared" ca="1" si="1140"/>
        <v>0</v>
      </c>
      <c r="AB948" s="33">
        <f t="shared" ca="1" si="1140"/>
        <v>0</v>
      </c>
      <c r="AC948" s="33">
        <f t="shared" ca="1" si="1140"/>
        <v>0</v>
      </c>
      <c r="AD948" s="33">
        <f t="shared" ca="1" si="1140"/>
        <v>0</v>
      </c>
      <c r="AE948" s="33">
        <f t="shared" ca="1" si="1140"/>
        <v>0</v>
      </c>
      <c r="AF948" s="33">
        <f t="shared" ca="1" si="1140"/>
        <v>0</v>
      </c>
      <c r="AG948" s="33">
        <f t="shared" ca="1" si="1140"/>
        <v>0</v>
      </c>
      <c r="AH948" s="33">
        <f t="shared" ca="1" si="1140"/>
        <v>0</v>
      </c>
      <c r="AI948" s="33">
        <f t="shared" ca="1" si="1140"/>
        <v>0</v>
      </c>
      <c r="AJ948" s="33">
        <f t="shared" ca="1" si="1140"/>
        <v>0</v>
      </c>
      <c r="AK948" s="33">
        <f t="shared" ca="1" si="1140"/>
        <v>0</v>
      </c>
      <c r="AL948" s="33">
        <f t="shared" ca="1" si="1140"/>
        <v>0</v>
      </c>
      <c r="AM948" s="33">
        <f t="shared" ca="1" si="1140"/>
        <v>0</v>
      </c>
      <c r="AN948" s="33">
        <f t="shared" ca="1" si="1140"/>
        <v>0</v>
      </c>
      <c r="AO948" s="33">
        <f t="shared" ca="1" si="1140"/>
        <v>0</v>
      </c>
      <c r="AP948" s="33">
        <f t="shared" ca="1" si="1140"/>
        <v>0</v>
      </c>
      <c r="AQ948" s="33">
        <f t="shared" ca="1" si="1140"/>
        <v>0</v>
      </c>
      <c r="AR948" s="33">
        <f t="shared" ca="1" si="1140"/>
        <v>0</v>
      </c>
      <c r="AS948" s="33">
        <f t="shared" ca="1" si="1140"/>
        <v>0</v>
      </c>
      <c r="AT948" s="33">
        <f t="shared" ca="1" si="1140"/>
        <v>0</v>
      </c>
      <c r="AU948" s="33">
        <f t="shared" ca="1" si="1140"/>
        <v>0</v>
      </c>
      <c r="AV948" s="33">
        <f t="shared" ca="1" si="1140"/>
        <v>0</v>
      </c>
      <c r="AW948" s="33">
        <f t="shared" ca="1" si="1140"/>
        <v>0</v>
      </c>
      <c r="AX948" s="33">
        <f t="shared" ca="1" si="1140"/>
        <v>0</v>
      </c>
      <c r="AY948" s="33">
        <f t="shared" ref="AY948:CD948" ca="1" si="1141">AX946-AY946</f>
        <v>0</v>
      </c>
      <c r="AZ948" s="33">
        <f t="shared" ca="1" si="1141"/>
        <v>0</v>
      </c>
      <c r="BA948" s="33">
        <f t="shared" ca="1" si="1141"/>
        <v>0</v>
      </c>
      <c r="BB948" s="33">
        <f t="shared" ca="1" si="1141"/>
        <v>0</v>
      </c>
      <c r="BC948" s="33">
        <f t="shared" ca="1" si="1141"/>
        <v>0</v>
      </c>
      <c r="BD948" s="33">
        <f t="shared" ca="1" si="1141"/>
        <v>0</v>
      </c>
      <c r="BE948" s="33">
        <f t="shared" ca="1" si="1141"/>
        <v>0</v>
      </c>
      <c r="BF948" s="33">
        <f t="shared" ca="1" si="1141"/>
        <v>0</v>
      </c>
      <c r="BG948" s="33">
        <f t="shared" ca="1" si="1141"/>
        <v>0</v>
      </c>
      <c r="BH948" s="33">
        <f t="shared" ca="1" si="1141"/>
        <v>0</v>
      </c>
      <c r="BI948" s="33">
        <f t="shared" ca="1" si="1141"/>
        <v>0</v>
      </c>
      <c r="BJ948" s="33">
        <f t="shared" ca="1" si="1141"/>
        <v>0</v>
      </c>
      <c r="BK948" s="33">
        <f t="shared" ca="1" si="1141"/>
        <v>0</v>
      </c>
      <c r="BL948" s="33">
        <f t="shared" ca="1" si="1141"/>
        <v>0</v>
      </c>
      <c r="BM948" s="33">
        <f t="shared" ca="1" si="1141"/>
        <v>0</v>
      </c>
      <c r="BN948" s="33">
        <f t="shared" ca="1" si="1141"/>
        <v>0</v>
      </c>
      <c r="BO948" s="33">
        <f t="shared" ca="1" si="1141"/>
        <v>0</v>
      </c>
      <c r="BP948" s="33">
        <f t="shared" ca="1" si="1141"/>
        <v>0</v>
      </c>
      <c r="BQ948" s="33">
        <f t="shared" ca="1" si="1141"/>
        <v>0</v>
      </c>
      <c r="BR948" s="33">
        <f t="shared" ca="1" si="1141"/>
        <v>0</v>
      </c>
      <c r="BS948" s="33">
        <f t="shared" ca="1" si="1141"/>
        <v>0</v>
      </c>
      <c r="BT948" s="33">
        <f t="shared" ca="1" si="1141"/>
        <v>0</v>
      </c>
      <c r="BU948" s="33">
        <f t="shared" ca="1" si="1141"/>
        <v>0</v>
      </c>
      <c r="BV948" s="33">
        <f t="shared" ca="1" si="1141"/>
        <v>0</v>
      </c>
      <c r="BW948" s="33">
        <f t="shared" ca="1" si="1141"/>
        <v>0</v>
      </c>
      <c r="BX948" s="33">
        <f t="shared" ca="1" si="1141"/>
        <v>0</v>
      </c>
      <c r="BY948" s="33">
        <f t="shared" ca="1" si="1141"/>
        <v>0</v>
      </c>
      <c r="BZ948" s="33">
        <f t="shared" ca="1" si="1141"/>
        <v>0</v>
      </c>
      <c r="CA948" s="33">
        <f t="shared" ca="1" si="1141"/>
        <v>0</v>
      </c>
      <c r="CB948" s="33">
        <f t="shared" ca="1" si="1141"/>
        <v>0</v>
      </c>
      <c r="CC948" s="33">
        <f t="shared" ca="1" si="1141"/>
        <v>0</v>
      </c>
      <c r="CD948" s="33">
        <f t="shared" ca="1" si="1141"/>
        <v>0</v>
      </c>
      <c r="CE948" s="33">
        <f t="shared" ref="CE948:CL948" ca="1" si="1142">CD946-CE946</f>
        <v>0</v>
      </c>
      <c r="CF948" s="33">
        <f t="shared" ca="1" si="1142"/>
        <v>0</v>
      </c>
      <c r="CG948" s="33">
        <f t="shared" ca="1" si="1142"/>
        <v>0</v>
      </c>
      <c r="CH948" s="33">
        <f t="shared" ca="1" si="1142"/>
        <v>0</v>
      </c>
      <c r="CI948" s="33">
        <f t="shared" ca="1" si="1142"/>
        <v>0</v>
      </c>
      <c r="CJ948" s="33">
        <f t="shared" ca="1" si="1142"/>
        <v>0</v>
      </c>
      <c r="CK948" s="33">
        <f t="shared" ca="1" si="1142"/>
        <v>0</v>
      </c>
      <c r="CL948" s="33">
        <f t="shared" ca="1" si="1142"/>
        <v>0</v>
      </c>
      <c r="CO948" s="33" t="e">
        <f t="shared" ref="CO948:DL948" ca="1" si="1143">CN946-CO946</f>
        <v>#N/A</v>
      </c>
      <c r="CP948" s="33" t="e">
        <f t="shared" ca="1" si="1143"/>
        <v>#N/A</v>
      </c>
      <c r="CQ948" s="33" t="e">
        <f t="shared" ca="1" si="1143"/>
        <v>#N/A</v>
      </c>
      <c r="CR948" s="33" t="e">
        <f t="shared" ca="1" si="1143"/>
        <v>#N/A</v>
      </c>
      <c r="CS948" s="33" t="e">
        <f t="shared" ca="1" si="1143"/>
        <v>#N/A</v>
      </c>
      <c r="CT948" s="33" t="e">
        <f t="shared" ca="1" si="1143"/>
        <v>#N/A</v>
      </c>
      <c r="CU948" s="33" t="e">
        <f t="shared" ca="1" si="1143"/>
        <v>#N/A</v>
      </c>
      <c r="CV948" s="33" t="e">
        <f t="shared" ca="1" si="1143"/>
        <v>#N/A</v>
      </c>
      <c r="CW948" s="33" t="e">
        <f t="shared" ca="1" si="1143"/>
        <v>#N/A</v>
      </c>
      <c r="CX948" s="33" t="e">
        <f t="shared" ca="1" si="1143"/>
        <v>#N/A</v>
      </c>
      <c r="CY948" s="33" t="e">
        <f t="shared" ca="1" si="1143"/>
        <v>#N/A</v>
      </c>
      <c r="CZ948" s="33" t="e">
        <f t="shared" ca="1" si="1143"/>
        <v>#N/A</v>
      </c>
      <c r="DA948" s="33" t="e">
        <f t="shared" ca="1" si="1143"/>
        <v>#N/A</v>
      </c>
      <c r="DB948" s="33" t="e">
        <f t="shared" ca="1" si="1143"/>
        <v>#N/A</v>
      </c>
      <c r="DC948" s="33" t="e">
        <f t="shared" ca="1" si="1143"/>
        <v>#N/A</v>
      </c>
      <c r="DD948" s="33" t="e">
        <f t="shared" ca="1" si="1143"/>
        <v>#N/A</v>
      </c>
      <c r="DE948" s="33" t="e">
        <f t="shared" ca="1" si="1143"/>
        <v>#N/A</v>
      </c>
      <c r="DF948" s="33" t="e">
        <f t="shared" ca="1" si="1143"/>
        <v>#N/A</v>
      </c>
      <c r="DG948" s="33" t="e">
        <f t="shared" ca="1" si="1143"/>
        <v>#N/A</v>
      </c>
      <c r="DH948" s="33" t="e">
        <f t="shared" ca="1" si="1143"/>
        <v>#N/A</v>
      </c>
      <c r="DI948" s="33" t="e">
        <f t="shared" ca="1" si="1143"/>
        <v>#N/A</v>
      </c>
      <c r="DJ948" s="33" t="e">
        <f t="shared" ca="1" si="1143"/>
        <v>#N/A</v>
      </c>
      <c r="DK948" s="33" t="e">
        <f t="shared" ca="1" si="1143"/>
        <v>#N/A</v>
      </c>
      <c r="DL948" s="33" t="e">
        <f t="shared" ca="1" si="1143"/>
        <v>#N/A</v>
      </c>
    </row>
    <row r="949" spans="1:116" x14ac:dyDescent="0.4">
      <c r="B949" t="str">
        <f t="shared" si="1137"/>
        <v>949 WCAR-S</v>
      </c>
      <c r="D949" t="s">
        <v>762</v>
      </c>
      <c r="E949" s="8" t="str">
        <f t="shared" si="1136"/>
        <v>949 WCAR-S</v>
      </c>
      <c r="G949" s="125"/>
      <c r="K949" s="53"/>
      <c r="L949" s="53"/>
      <c r="M949" s="53"/>
      <c r="N949" s="53"/>
      <c r="O949" s="53"/>
      <c r="P949" s="53"/>
      <c r="R949" s="24"/>
      <c r="S949" s="24"/>
      <c r="T949" s="24"/>
      <c r="U949" s="24"/>
      <c r="V949" s="24"/>
      <c r="W949" s="24"/>
      <c r="X949" s="24"/>
      <c r="Y949" s="24"/>
      <c r="Z949" s="24"/>
      <c r="AA949" s="24"/>
      <c r="AB949" s="24"/>
      <c r="AC949" s="24"/>
      <c r="AD949" s="24"/>
      <c r="AE949" s="24"/>
      <c r="AF949" s="24"/>
      <c r="AG949" s="24"/>
      <c r="AH949" s="24"/>
      <c r="AI949" s="24"/>
      <c r="AJ949" s="24"/>
      <c r="AK949" s="24"/>
      <c r="AL949" s="24"/>
      <c r="AM949" s="24"/>
      <c r="AN949" s="24"/>
      <c r="AO949" s="24"/>
      <c r="AP949" s="24"/>
      <c r="AQ949" s="24"/>
      <c r="AR949" s="24"/>
      <c r="AS949" s="24"/>
      <c r="AT949" s="24"/>
      <c r="AU949" s="24"/>
      <c r="AV949" s="24"/>
      <c r="AW949" s="24"/>
      <c r="AX949" s="24"/>
      <c r="AY949" s="24"/>
      <c r="AZ949" s="24"/>
      <c r="BA949" s="24"/>
      <c r="BB949" s="24"/>
      <c r="BC949" s="24"/>
      <c r="BD949" s="24"/>
      <c r="BE949" s="24"/>
      <c r="BF949" s="24"/>
      <c r="BG949" s="24"/>
      <c r="BH949" s="24"/>
      <c r="BI949" s="24"/>
      <c r="BJ949" s="24"/>
      <c r="BK949" s="24"/>
      <c r="BL949" s="24"/>
      <c r="BM949" s="24"/>
      <c r="BN949" s="24"/>
      <c r="BO949" s="24"/>
      <c r="BP949" s="24"/>
      <c r="BQ949" s="24"/>
      <c r="BR949" s="24"/>
      <c r="BS949" s="24"/>
      <c r="BT949" s="24"/>
      <c r="BU949" s="24"/>
      <c r="BV949" s="24"/>
      <c r="BW949" s="24"/>
      <c r="BX949" s="24"/>
      <c r="BY949" s="24"/>
      <c r="BZ949" s="24"/>
      <c r="CA949" s="24"/>
      <c r="CB949" s="24"/>
      <c r="CC949" s="24"/>
      <c r="CD949" s="24"/>
      <c r="CE949" s="24"/>
      <c r="CF949" s="24"/>
      <c r="CG949" s="24"/>
      <c r="CH949" s="24"/>
      <c r="CI949" s="24"/>
      <c r="CJ949" s="24"/>
      <c r="CK949" s="24"/>
      <c r="CL949" s="24"/>
      <c r="CO949" s="24"/>
      <c r="CP949" s="24"/>
      <c r="CQ949" s="24"/>
      <c r="CR949" s="24"/>
      <c r="CS949" s="24"/>
      <c r="CT949" s="24"/>
      <c r="CU949" s="24"/>
      <c r="CV949" s="24"/>
      <c r="CW949" s="24"/>
      <c r="CX949" s="24"/>
      <c r="CY949" s="24"/>
      <c r="CZ949" s="24"/>
      <c r="DA949" s="24"/>
      <c r="DB949" s="24"/>
      <c r="DC949" s="24"/>
      <c r="DD949" s="24"/>
      <c r="DE949" s="24"/>
      <c r="DF949" s="24"/>
      <c r="DG949" s="24"/>
      <c r="DH949" s="24"/>
      <c r="DI949" s="24"/>
      <c r="DJ949" s="24"/>
      <c r="DK949" s="24"/>
      <c r="DL949" s="24"/>
    </row>
    <row r="950" spans="1:116" x14ac:dyDescent="0.4">
      <c r="B950" t="s">
        <v>332</v>
      </c>
      <c r="D950" t="s">
        <v>762</v>
      </c>
      <c r="E950" s="8" t="str">
        <f t="shared" si="1136"/>
        <v>950 WCAR-S</v>
      </c>
      <c r="G950" s="136" t="str">
        <f>G935</f>
        <v>(Primary label)</v>
      </c>
      <c r="K950" s="53"/>
      <c r="L950" s="53"/>
      <c r="M950" s="53"/>
      <c r="N950" s="53"/>
      <c r="O950" s="53"/>
      <c r="P950" s="53"/>
      <c r="R950" s="24"/>
      <c r="S950" s="24"/>
      <c r="T950" s="24"/>
      <c r="U950" s="24"/>
      <c r="V950" s="24"/>
      <c r="W950" s="24"/>
      <c r="X950" s="24"/>
      <c r="Y950" s="24"/>
      <c r="Z950" s="24"/>
      <c r="AA950" s="24"/>
      <c r="AB950" s="24"/>
      <c r="AC950" s="24"/>
      <c r="AD950" s="24"/>
      <c r="AE950" s="24"/>
      <c r="AF950" s="24"/>
      <c r="AG950" s="24"/>
      <c r="AH950" s="24"/>
      <c r="AI950" s="24"/>
      <c r="AJ950" s="24"/>
      <c r="AK950" s="24"/>
      <c r="AL950" s="24"/>
      <c r="AM950" s="24"/>
      <c r="AN950" s="24"/>
      <c r="AO950" s="24"/>
      <c r="AP950" s="24"/>
      <c r="AQ950" s="24"/>
      <c r="AR950" s="24"/>
      <c r="AS950" s="24"/>
      <c r="AT950" s="24"/>
      <c r="AU950" s="24"/>
      <c r="AV950" s="24"/>
      <c r="AW950" s="24"/>
      <c r="AX950" s="24"/>
      <c r="AY950" s="24"/>
      <c r="AZ950" s="24"/>
      <c r="BA950" s="24"/>
      <c r="BB950" s="24"/>
      <c r="BC950" s="24"/>
      <c r="BD950" s="24"/>
      <c r="BE950" s="24"/>
      <c r="BF950" s="24"/>
      <c r="BG950" s="24"/>
      <c r="BH950" s="24"/>
      <c r="BI950" s="24"/>
      <c r="BJ950" s="24"/>
      <c r="BK950" s="24"/>
      <c r="BL950" s="24"/>
      <c r="BM950" s="24"/>
      <c r="BN950" s="24"/>
      <c r="BO950" s="24"/>
      <c r="BP950" s="24"/>
      <c r="BQ950" s="24"/>
      <c r="BR950" s="24"/>
      <c r="BS950" s="24"/>
      <c r="BT950" s="24"/>
      <c r="BU950" s="24"/>
      <c r="BV950" s="24"/>
      <c r="BW950" s="24"/>
      <c r="BX950" s="24"/>
      <c r="BY950" s="24"/>
      <c r="BZ950" s="24"/>
      <c r="CA950" s="24"/>
      <c r="CB950" s="24"/>
      <c r="CC950" s="24"/>
      <c r="CD950" s="24"/>
      <c r="CE950" s="24"/>
      <c r="CF950" s="24"/>
      <c r="CG950" s="24"/>
      <c r="CH950" s="24"/>
      <c r="CI950" s="24"/>
      <c r="CJ950" s="24"/>
      <c r="CK950" s="24"/>
      <c r="CL950" s="24"/>
      <c r="CO950" s="24"/>
      <c r="CP950" s="24"/>
      <c r="CQ950" s="24"/>
      <c r="CR950" s="24"/>
      <c r="CS950" s="24"/>
      <c r="CT950" s="24"/>
      <c r="CU950" s="24"/>
      <c r="CV950" s="24"/>
      <c r="CW950" s="24"/>
      <c r="CX950" s="24"/>
      <c r="CY950" s="24"/>
      <c r="CZ950" s="24"/>
      <c r="DA950" s="24"/>
      <c r="DB950" s="24"/>
      <c r="DC950" s="24"/>
      <c r="DD950" s="24"/>
      <c r="DE950" s="24"/>
      <c r="DF950" s="24"/>
      <c r="DG950" s="24"/>
      <c r="DH950" s="24"/>
      <c r="DI950" s="24"/>
      <c r="DJ950" s="24"/>
      <c r="DK950" s="24"/>
      <c r="DL950" s="24"/>
    </row>
    <row r="951" spans="1:116" x14ac:dyDescent="0.4">
      <c r="B951" t="s">
        <v>332</v>
      </c>
      <c r="D951" t="s">
        <v>762</v>
      </c>
      <c r="E951" s="8" t="str">
        <f>ROW()&amp;" "&amp;D951</f>
        <v>951 WCAR-S</v>
      </c>
      <c r="G951" s="136" t="str">
        <f>G936</f>
        <v>primary unit</v>
      </c>
      <c r="K951" s="53"/>
      <c r="L951" s="53"/>
      <c r="M951" s="53"/>
      <c r="N951" s="53"/>
      <c r="O951" s="53"/>
      <c r="P951" s="53"/>
      <c r="R951" s="24"/>
      <c r="S951" s="24"/>
      <c r="T951" s="24"/>
      <c r="U951" s="24"/>
      <c r="V951" s="24"/>
      <c r="W951" s="24"/>
      <c r="X951" s="24"/>
      <c r="Y951" s="24"/>
      <c r="Z951" s="24"/>
      <c r="AA951" s="24"/>
      <c r="AB951" s="24"/>
      <c r="AC951" s="24"/>
      <c r="AD951" s="24"/>
      <c r="AE951" s="24"/>
      <c r="AF951" s="24"/>
      <c r="AG951" s="24"/>
      <c r="AH951" s="24"/>
      <c r="AI951" s="24"/>
      <c r="AJ951" s="24"/>
      <c r="AK951" s="24"/>
      <c r="AL951" s="24"/>
      <c r="AM951" s="24"/>
      <c r="AN951" s="24"/>
      <c r="AO951" s="24"/>
      <c r="AP951" s="24"/>
      <c r="AQ951" s="24"/>
      <c r="AR951" s="24"/>
      <c r="AS951" s="24"/>
      <c r="AT951" s="24"/>
      <c r="AU951" s="24"/>
      <c r="AV951" s="24"/>
      <c r="AW951" s="24"/>
      <c r="AX951" s="24"/>
      <c r="AY951" s="24"/>
      <c r="AZ951" s="24"/>
      <c r="BA951" s="24"/>
      <c r="BB951" s="24"/>
      <c r="BC951" s="24"/>
      <c r="BD951" s="24"/>
      <c r="BE951" s="24"/>
      <c r="BF951" s="24"/>
      <c r="BG951" s="24"/>
      <c r="BH951" s="24"/>
      <c r="BI951" s="24"/>
      <c r="BJ951" s="24"/>
      <c r="BK951" s="24"/>
      <c r="BL951" s="24"/>
      <c r="BM951" s="24"/>
      <c r="BN951" s="24"/>
      <c r="BO951" s="24"/>
      <c r="BP951" s="24"/>
      <c r="BQ951" s="24"/>
      <c r="BR951" s="24"/>
      <c r="BS951" s="24"/>
      <c r="BT951" s="24"/>
      <c r="BU951" s="24"/>
      <c r="BV951" s="24"/>
      <c r="BW951" s="24"/>
      <c r="BX951" s="24"/>
      <c r="BY951" s="24"/>
      <c r="BZ951" s="24"/>
      <c r="CA951" s="24"/>
      <c r="CB951" s="24"/>
      <c r="CC951" s="24"/>
      <c r="CD951" s="24"/>
      <c r="CE951" s="24"/>
      <c r="CF951" s="24"/>
      <c r="CG951" s="24"/>
      <c r="CH951" s="24"/>
      <c r="CI951" s="24"/>
      <c r="CJ951" s="24"/>
      <c r="CK951" s="24"/>
      <c r="CL951" s="24"/>
      <c r="CO951" s="24"/>
      <c r="CP951" s="24"/>
      <c r="CQ951" s="24"/>
      <c r="CR951" s="24"/>
      <c r="CS951" s="24"/>
      <c r="CT951" s="24"/>
      <c r="CU951" s="24"/>
      <c r="CV951" s="24"/>
      <c r="CW951" s="24"/>
      <c r="CX951" s="24"/>
      <c r="CY951" s="24"/>
      <c r="CZ951" s="24"/>
      <c r="DA951" s="24"/>
      <c r="DB951" s="24"/>
      <c r="DC951" s="24"/>
      <c r="DD951" s="24"/>
      <c r="DE951" s="24"/>
      <c r="DF951" s="24"/>
      <c r="DG951" s="24"/>
      <c r="DH951" s="24"/>
      <c r="DI951" s="24"/>
      <c r="DJ951" s="24"/>
      <c r="DK951" s="24"/>
      <c r="DL951" s="24"/>
    </row>
    <row r="952" spans="1:116" x14ac:dyDescent="0.4">
      <c r="B952" t="s">
        <v>332</v>
      </c>
      <c r="D952" t="s">
        <v>762</v>
      </c>
      <c r="E952" s="8" t="str">
        <f t="shared" ref="E952:E999" si="1144">ROW()&amp;" "&amp;D952</f>
        <v>952 WCAR-S</v>
      </c>
      <c r="G952" s="136" t="str">
        <f>G937</f>
        <v>Primary revenue driver</v>
      </c>
      <c r="K952" s="53"/>
      <c r="L952" s="53"/>
      <c r="M952" s="53"/>
      <c r="N952" s="53"/>
      <c r="O952" s="53"/>
      <c r="P952" s="53"/>
      <c r="R952" s="24"/>
      <c r="S952" s="179" t="str">
        <f t="shared" ref="S952:AX952" si="1145">S937</f>
        <v>S$16</v>
      </c>
      <c r="T952" s="179" t="str">
        <f t="shared" si="1145"/>
        <v>T$16</v>
      </c>
      <c r="U952" s="179" t="str">
        <f t="shared" si="1145"/>
        <v>U$16</v>
      </c>
      <c r="V952" s="179" t="str">
        <f t="shared" si="1145"/>
        <v>V$16</v>
      </c>
      <c r="W952" s="179" t="str">
        <f t="shared" si="1145"/>
        <v>W$16</v>
      </c>
      <c r="X952" s="179" t="str">
        <f t="shared" si="1145"/>
        <v>X$16</v>
      </c>
      <c r="Y952" s="179" t="str">
        <f t="shared" si="1145"/>
        <v>Y$16</v>
      </c>
      <c r="Z952" s="179" t="str">
        <f t="shared" si="1145"/>
        <v>Z$16</v>
      </c>
      <c r="AA952" s="179" t="str">
        <f t="shared" si="1145"/>
        <v>AA$16</v>
      </c>
      <c r="AB952" s="179" t="str">
        <f t="shared" si="1145"/>
        <v>AB$16</v>
      </c>
      <c r="AC952" s="179" t="str">
        <f t="shared" si="1145"/>
        <v>AC$16</v>
      </c>
      <c r="AD952" s="179" t="str">
        <f t="shared" si="1145"/>
        <v>AD$16</v>
      </c>
      <c r="AE952" s="179" t="str">
        <f t="shared" si="1145"/>
        <v>AE$16</v>
      </c>
      <c r="AF952" s="179" t="str">
        <f t="shared" si="1145"/>
        <v>AF$16</v>
      </c>
      <c r="AG952" s="179" t="str">
        <f t="shared" si="1145"/>
        <v>AG$16</v>
      </c>
      <c r="AH952" s="179" t="str">
        <f t="shared" si="1145"/>
        <v>AH$16</v>
      </c>
      <c r="AI952" s="179" t="str">
        <f t="shared" si="1145"/>
        <v>AI$16</v>
      </c>
      <c r="AJ952" s="179" t="str">
        <f t="shared" si="1145"/>
        <v>AJ$16</v>
      </c>
      <c r="AK952" s="179" t="str">
        <f t="shared" si="1145"/>
        <v>AK$16</v>
      </c>
      <c r="AL952" s="179" t="str">
        <f t="shared" si="1145"/>
        <v>AL$16</v>
      </c>
      <c r="AM952" s="179" t="str">
        <f t="shared" si="1145"/>
        <v>AM$16</v>
      </c>
      <c r="AN952" s="179" t="str">
        <f t="shared" si="1145"/>
        <v>AN$16</v>
      </c>
      <c r="AO952" s="179" t="str">
        <f t="shared" si="1145"/>
        <v>AO$16</v>
      </c>
      <c r="AP952" s="179" t="str">
        <f t="shared" si="1145"/>
        <v>AP$16</v>
      </c>
      <c r="AQ952" s="179" t="str">
        <f t="shared" si="1145"/>
        <v>AQ$16</v>
      </c>
      <c r="AR952" s="179" t="str">
        <f t="shared" si="1145"/>
        <v>AR$16</v>
      </c>
      <c r="AS952" s="179" t="str">
        <f t="shared" si="1145"/>
        <v>AS$16</v>
      </c>
      <c r="AT952" s="179" t="str">
        <f t="shared" si="1145"/>
        <v>AT$16</v>
      </c>
      <c r="AU952" s="179" t="str">
        <f t="shared" si="1145"/>
        <v>AU$16</v>
      </c>
      <c r="AV952" s="179" t="str">
        <f t="shared" si="1145"/>
        <v>AV$16</v>
      </c>
      <c r="AW952" s="179" t="str">
        <f t="shared" si="1145"/>
        <v>AW$16</v>
      </c>
      <c r="AX952" s="179" t="str">
        <f t="shared" si="1145"/>
        <v>AX$16</v>
      </c>
      <c r="AY952" s="179" t="str">
        <f t="shared" ref="AY952:CD952" si="1146">AY937</f>
        <v>AY$16</v>
      </c>
      <c r="AZ952" s="179" t="str">
        <f t="shared" si="1146"/>
        <v>AZ$16</v>
      </c>
      <c r="BA952" s="179" t="str">
        <f t="shared" si="1146"/>
        <v>BA$16</v>
      </c>
      <c r="BB952" s="179" t="str">
        <f t="shared" si="1146"/>
        <v>BB$16</v>
      </c>
      <c r="BC952" s="179" t="str">
        <f t="shared" si="1146"/>
        <v>BC$16</v>
      </c>
      <c r="BD952" s="179" t="str">
        <f t="shared" si="1146"/>
        <v>BD$16</v>
      </c>
      <c r="BE952" s="179" t="str">
        <f t="shared" si="1146"/>
        <v>BE$16</v>
      </c>
      <c r="BF952" s="179" t="str">
        <f t="shared" si="1146"/>
        <v>BF$16</v>
      </c>
      <c r="BG952" s="179" t="str">
        <f t="shared" si="1146"/>
        <v>BG$16</v>
      </c>
      <c r="BH952" s="179" t="str">
        <f t="shared" si="1146"/>
        <v>BH$16</v>
      </c>
      <c r="BI952" s="179" t="str">
        <f t="shared" si="1146"/>
        <v>BI$16</v>
      </c>
      <c r="BJ952" s="179" t="str">
        <f t="shared" si="1146"/>
        <v>BJ$16</v>
      </c>
      <c r="BK952" s="179" t="str">
        <f t="shared" si="1146"/>
        <v>BK$16</v>
      </c>
      <c r="BL952" s="179" t="str">
        <f t="shared" si="1146"/>
        <v>BL$16</v>
      </c>
      <c r="BM952" s="179" t="str">
        <f t="shared" si="1146"/>
        <v>BM$16</v>
      </c>
      <c r="BN952" s="179" t="str">
        <f t="shared" si="1146"/>
        <v>BN$16</v>
      </c>
      <c r="BO952" s="179" t="str">
        <f t="shared" si="1146"/>
        <v>BO$16</v>
      </c>
      <c r="BP952" s="179" t="str">
        <f t="shared" si="1146"/>
        <v>BP$16</v>
      </c>
      <c r="BQ952" s="179" t="str">
        <f t="shared" si="1146"/>
        <v>BQ$16</v>
      </c>
      <c r="BR952" s="179" t="str">
        <f t="shared" si="1146"/>
        <v>BR$16</v>
      </c>
      <c r="BS952" s="179" t="str">
        <f t="shared" si="1146"/>
        <v>BS$16</v>
      </c>
      <c r="BT952" s="179" t="str">
        <f t="shared" si="1146"/>
        <v>BT$16</v>
      </c>
      <c r="BU952" s="179" t="str">
        <f t="shared" si="1146"/>
        <v>BU$16</v>
      </c>
      <c r="BV952" s="179" t="str">
        <f t="shared" si="1146"/>
        <v>BV$16</v>
      </c>
      <c r="BW952" s="179" t="str">
        <f t="shared" si="1146"/>
        <v>BW$16</v>
      </c>
      <c r="BX952" s="179" t="str">
        <f t="shared" si="1146"/>
        <v>BX$16</v>
      </c>
      <c r="BY952" s="179" t="str">
        <f t="shared" si="1146"/>
        <v>BY$16</v>
      </c>
      <c r="BZ952" s="179" t="str">
        <f t="shared" si="1146"/>
        <v>BZ$16</v>
      </c>
      <c r="CA952" s="179" t="str">
        <f t="shared" si="1146"/>
        <v>CA$16</v>
      </c>
      <c r="CB952" s="179" t="str">
        <f t="shared" si="1146"/>
        <v>CB$16</v>
      </c>
      <c r="CC952" s="179" t="str">
        <f t="shared" si="1146"/>
        <v>CC$16</v>
      </c>
      <c r="CD952" s="179" t="str">
        <f t="shared" si="1146"/>
        <v>CD$16</v>
      </c>
      <c r="CE952" s="179" t="str">
        <f t="shared" ref="CE952:CL952" si="1147">CE937</f>
        <v>CE$16</v>
      </c>
      <c r="CF952" s="179" t="str">
        <f t="shared" si="1147"/>
        <v>CF$16</v>
      </c>
      <c r="CG952" s="179" t="str">
        <f t="shared" si="1147"/>
        <v>CG$16</v>
      </c>
      <c r="CH952" s="179" t="str">
        <f t="shared" si="1147"/>
        <v>CH$16</v>
      </c>
      <c r="CI952" s="179" t="str">
        <f t="shared" si="1147"/>
        <v>CI$16</v>
      </c>
      <c r="CJ952" s="179" t="str">
        <f t="shared" si="1147"/>
        <v>CJ$16</v>
      </c>
      <c r="CK952" s="179" t="str">
        <f t="shared" si="1147"/>
        <v>CK$16</v>
      </c>
      <c r="CL952" s="179" t="str">
        <f t="shared" si="1147"/>
        <v>CL$16</v>
      </c>
      <c r="CO952" s="179" t="str">
        <f t="shared" ref="CO952:DL952" si="1148">CO937</f>
        <v>CO$16</v>
      </c>
      <c r="CP952" s="179" t="str">
        <f t="shared" si="1148"/>
        <v>CP$16</v>
      </c>
      <c r="CQ952" s="179" t="str">
        <f t="shared" si="1148"/>
        <v>CQ$16</v>
      </c>
      <c r="CR952" s="179" t="str">
        <f t="shared" si="1148"/>
        <v>CR$16</v>
      </c>
      <c r="CS952" s="179" t="str">
        <f t="shared" si="1148"/>
        <v>CS$16</v>
      </c>
      <c r="CT952" s="179" t="str">
        <f t="shared" si="1148"/>
        <v>CT$16</v>
      </c>
      <c r="CU952" s="179" t="str">
        <f t="shared" si="1148"/>
        <v>CU$16</v>
      </c>
      <c r="CV952" s="179" t="str">
        <f t="shared" si="1148"/>
        <v>CV$16</v>
      </c>
      <c r="CW952" s="179" t="str">
        <f t="shared" si="1148"/>
        <v>CW$16</v>
      </c>
      <c r="CX952" s="179" t="str">
        <f t="shared" si="1148"/>
        <v>CX$16</v>
      </c>
      <c r="CY952" s="179" t="str">
        <f t="shared" si="1148"/>
        <v>CY$16</v>
      </c>
      <c r="CZ952" s="179" t="str">
        <f t="shared" si="1148"/>
        <v>CZ$16</v>
      </c>
      <c r="DA952" s="179" t="str">
        <f t="shared" si="1148"/>
        <v>DA$16</v>
      </c>
      <c r="DB952" s="179" t="str">
        <f t="shared" si="1148"/>
        <v>DB$16</v>
      </c>
      <c r="DC952" s="179" t="str">
        <f t="shared" si="1148"/>
        <v>DC$16</v>
      </c>
      <c r="DD952" s="179" t="str">
        <f t="shared" si="1148"/>
        <v>DD$16</v>
      </c>
      <c r="DE952" s="179" t="str">
        <f t="shared" si="1148"/>
        <v>DE$16</v>
      </c>
      <c r="DF952" s="179" t="str">
        <f t="shared" si="1148"/>
        <v>DF$16</v>
      </c>
      <c r="DG952" s="179" t="str">
        <f t="shared" si="1148"/>
        <v>DG$16</v>
      </c>
      <c r="DH952" s="179" t="str">
        <f t="shared" si="1148"/>
        <v>DH$16</v>
      </c>
      <c r="DI952" s="179" t="str">
        <f t="shared" si="1148"/>
        <v>DI$16</v>
      </c>
      <c r="DJ952" s="179" t="str">
        <f t="shared" si="1148"/>
        <v>DJ$16</v>
      </c>
      <c r="DK952" s="179" t="str">
        <f t="shared" si="1148"/>
        <v>DK$16</v>
      </c>
      <c r="DL952" s="179" t="str">
        <f t="shared" si="1148"/>
        <v>DL$16</v>
      </c>
    </row>
    <row r="953" spans="1:116" x14ac:dyDescent="0.4">
      <c r="B953" t="s">
        <v>332</v>
      </c>
      <c r="D953" t="s">
        <v>762</v>
      </c>
      <c r="E953" s="8" t="str">
        <f t="shared" si="1144"/>
        <v>953 WCAR-S</v>
      </c>
      <c r="G953" s="136" t="str">
        <f>G938</f>
        <v>Primary volume driver</v>
      </c>
      <c r="H953" s="56"/>
      <c r="I953" s="79"/>
      <c r="J953" s="79"/>
      <c r="K953" s="15"/>
      <c r="L953" s="15"/>
      <c r="M953" s="15"/>
      <c r="N953" s="15"/>
      <c r="O953" s="15"/>
      <c r="P953" s="15"/>
      <c r="R953" s="15"/>
      <c r="S953" s="179" t="str">
        <f t="shared" ref="S953:AX953" si="1149">S938</f>
        <v>S$17</v>
      </c>
      <c r="T953" s="179" t="str">
        <f t="shared" si="1149"/>
        <v>T$17</v>
      </c>
      <c r="U953" s="179" t="str">
        <f t="shared" si="1149"/>
        <v>U$17</v>
      </c>
      <c r="V953" s="179" t="str">
        <f t="shared" si="1149"/>
        <v>V$17</v>
      </c>
      <c r="W953" s="179" t="str">
        <f t="shared" si="1149"/>
        <v>W$17</v>
      </c>
      <c r="X953" s="179" t="str">
        <f t="shared" si="1149"/>
        <v>X$17</v>
      </c>
      <c r="Y953" s="179" t="str">
        <f t="shared" si="1149"/>
        <v>Y$17</v>
      </c>
      <c r="Z953" s="179" t="str">
        <f t="shared" si="1149"/>
        <v>Z$17</v>
      </c>
      <c r="AA953" s="179" t="str">
        <f t="shared" si="1149"/>
        <v>AA$17</v>
      </c>
      <c r="AB953" s="179" t="str">
        <f t="shared" si="1149"/>
        <v>AB$17</v>
      </c>
      <c r="AC953" s="179" t="str">
        <f t="shared" si="1149"/>
        <v>AC$17</v>
      </c>
      <c r="AD953" s="179" t="str">
        <f t="shared" si="1149"/>
        <v>AD$17</v>
      </c>
      <c r="AE953" s="179" t="str">
        <f t="shared" si="1149"/>
        <v>AE$17</v>
      </c>
      <c r="AF953" s="179" t="str">
        <f t="shared" si="1149"/>
        <v>AF$17</v>
      </c>
      <c r="AG953" s="179" t="str">
        <f t="shared" si="1149"/>
        <v>AG$17</v>
      </c>
      <c r="AH953" s="179" t="str">
        <f t="shared" si="1149"/>
        <v>AH$17</v>
      </c>
      <c r="AI953" s="179" t="str">
        <f t="shared" si="1149"/>
        <v>AI$17</v>
      </c>
      <c r="AJ953" s="179" t="str">
        <f t="shared" si="1149"/>
        <v>AJ$17</v>
      </c>
      <c r="AK953" s="179" t="str">
        <f t="shared" si="1149"/>
        <v>AK$17</v>
      </c>
      <c r="AL953" s="179" t="str">
        <f t="shared" si="1149"/>
        <v>AL$17</v>
      </c>
      <c r="AM953" s="179" t="str">
        <f t="shared" si="1149"/>
        <v>AM$17</v>
      </c>
      <c r="AN953" s="179" t="str">
        <f t="shared" si="1149"/>
        <v>AN$17</v>
      </c>
      <c r="AO953" s="179" t="str">
        <f t="shared" si="1149"/>
        <v>AO$17</v>
      </c>
      <c r="AP953" s="179" t="str">
        <f t="shared" si="1149"/>
        <v>AP$17</v>
      </c>
      <c r="AQ953" s="179" t="str">
        <f t="shared" si="1149"/>
        <v>AQ$17</v>
      </c>
      <c r="AR953" s="179" t="str">
        <f t="shared" si="1149"/>
        <v>AR$17</v>
      </c>
      <c r="AS953" s="179" t="str">
        <f t="shared" si="1149"/>
        <v>AS$17</v>
      </c>
      <c r="AT953" s="179" t="str">
        <f t="shared" si="1149"/>
        <v>AT$17</v>
      </c>
      <c r="AU953" s="179" t="str">
        <f t="shared" si="1149"/>
        <v>AU$17</v>
      </c>
      <c r="AV953" s="179" t="str">
        <f t="shared" si="1149"/>
        <v>AV$17</v>
      </c>
      <c r="AW953" s="179" t="str">
        <f t="shared" si="1149"/>
        <v>AW$17</v>
      </c>
      <c r="AX953" s="179" t="str">
        <f t="shared" si="1149"/>
        <v>AX$17</v>
      </c>
      <c r="AY953" s="179" t="str">
        <f t="shared" ref="AY953:CD953" si="1150">AY938</f>
        <v>AY$17</v>
      </c>
      <c r="AZ953" s="179" t="str">
        <f t="shared" si="1150"/>
        <v>AZ$17</v>
      </c>
      <c r="BA953" s="179" t="str">
        <f t="shared" si="1150"/>
        <v>BA$17</v>
      </c>
      <c r="BB953" s="179" t="str">
        <f t="shared" si="1150"/>
        <v>BB$17</v>
      </c>
      <c r="BC953" s="179" t="str">
        <f t="shared" si="1150"/>
        <v>BC$17</v>
      </c>
      <c r="BD953" s="179" t="str">
        <f t="shared" si="1150"/>
        <v>BD$17</v>
      </c>
      <c r="BE953" s="179" t="str">
        <f t="shared" si="1150"/>
        <v>BE$17</v>
      </c>
      <c r="BF953" s="179" t="str">
        <f t="shared" si="1150"/>
        <v>BF$17</v>
      </c>
      <c r="BG953" s="179" t="str">
        <f t="shared" si="1150"/>
        <v>BG$17</v>
      </c>
      <c r="BH953" s="179" t="str">
        <f t="shared" si="1150"/>
        <v>BH$17</v>
      </c>
      <c r="BI953" s="179" t="str">
        <f t="shared" si="1150"/>
        <v>BI$17</v>
      </c>
      <c r="BJ953" s="179" t="str">
        <f t="shared" si="1150"/>
        <v>BJ$17</v>
      </c>
      <c r="BK953" s="179" t="str">
        <f t="shared" si="1150"/>
        <v>BK$17</v>
      </c>
      <c r="BL953" s="179" t="str">
        <f t="shared" si="1150"/>
        <v>BL$17</v>
      </c>
      <c r="BM953" s="179" t="str">
        <f t="shared" si="1150"/>
        <v>BM$17</v>
      </c>
      <c r="BN953" s="179" t="str">
        <f t="shared" si="1150"/>
        <v>BN$17</v>
      </c>
      <c r="BO953" s="179" t="str">
        <f t="shared" si="1150"/>
        <v>BO$17</v>
      </c>
      <c r="BP953" s="179" t="str">
        <f t="shared" si="1150"/>
        <v>BP$17</v>
      </c>
      <c r="BQ953" s="179" t="str">
        <f t="shared" si="1150"/>
        <v>BQ$17</v>
      </c>
      <c r="BR953" s="179" t="str">
        <f t="shared" si="1150"/>
        <v>BR$17</v>
      </c>
      <c r="BS953" s="179" t="str">
        <f t="shared" si="1150"/>
        <v>BS$17</v>
      </c>
      <c r="BT953" s="179" t="str">
        <f t="shared" si="1150"/>
        <v>BT$17</v>
      </c>
      <c r="BU953" s="179" t="str">
        <f t="shared" si="1150"/>
        <v>BU$17</v>
      </c>
      <c r="BV953" s="179" t="str">
        <f t="shared" si="1150"/>
        <v>BV$17</v>
      </c>
      <c r="BW953" s="179" t="str">
        <f t="shared" si="1150"/>
        <v>BW$17</v>
      </c>
      <c r="BX953" s="179" t="str">
        <f t="shared" si="1150"/>
        <v>BX$17</v>
      </c>
      <c r="BY953" s="179" t="str">
        <f t="shared" si="1150"/>
        <v>BY$17</v>
      </c>
      <c r="BZ953" s="179" t="str">
        <f t="shared" si="1150"/>
        <v>BZ$17</v>
      </c>
      <c r="CA953" s="179" t="str">
        <f t="shared" si="1150"/>
        <v>CA$17</v>
      </c>
      <c r="CB953" s="179" t="str">
        <f t="shared" si="1150"/>
        <v>CB$17</v>
      </c>
      <c r="CC953" s="179" t="str">
        <f t="shared" si="1150"/>
        <v>CC$17</v>
      </c>
      <c r="CD953" s="179" t="str">
        <f t="shared" si="1150"/>
        <v>CD$17</v>
      </c>
      <c r="CE953" s="179" t="str">
        <f t="shared" ref="CE953:CL953" si="1151">CE938</f>
        <v>CE$17</v>
      </c>
      <c r="CF953" s="179" t="str">
        <f t="shared" si="1151"/>
        <v>CF$17</v>
      </c>
      <c r="CG953" s="179" t="str">
        <f t="shared" si="1151"/>
        <v>CG$17</v>
      </c>
      <c r="CH953" s="179" t="str">
        <f t="shared" si="1151"/>
        <v>CH$17</v>
      </c>
      <c r="CI953" s="179" t="str">
        <f t="shared" si="1151"/>
        <v>CI$17</v>
      </c>
      <c r="CJ953" s="179" t="str">
        <f t="shared" si="1151"/>
        <v>CJ$17</v>
      </c>
      <c r="CK953" s="179" t="str">
        <f t="shared" si="1151"/>
        <v>CK$17</v>
      </c>
      <c r="CL953" s="179" t="str">
        <f t="shared" si="1151"/>
        <v>CL$17</v>
      </c>
      <c r="CN953" s="79"/>
      <c r="CO953" s="179" t="str">
        <f t="shared" ref="CO953:DL953" si="1152">CO938</f>
        <v>CO$17</v>
      </c>
      <c r="CP953" s="179" t="str">
        <f t="shared" si="1152"/>
        <v>CP$17</v>
      </c>
      <c r="CQ953" s="179" t="str">
        <f t="shared" si="1152"/>
        <v>CQ$17</v>
      </c>
      <c r="CR953" s="179" t="str">
        <f t="shared" si="1152"/>
        <v>CR$17</v>
      </c>
      <c r="CS953" s="179" t="str">
        <f t="shared" si="1152"/>
        <v>CS$17</v>
      </c>
      <c r="CT953" s="179" t="str">
        <f t="shared" si="1152"/>
        <v>CT$17</v>
      </c>
      <c r="CU953" s="179" t="str">
        <f t="shared" si="1152"/>
        <v>CU$17</v>
      </c>
      <c r="CV953" s="179" t="str">
        <f t="shared" si="1152"/>
        <v>CV$17</v>
      </c>
      <c r="CW953" s="179" t="str">
        <f t="shared" si="1152"/>
        <v>CW$17</v>
      </c>
      <c r="CX953" s="179" t="str">
        <f t="shared" si="1152"/>
        <v>CX$17</v>
      </c>
      <c r="CY953" s="179" t="str">
        <f t="shared" si="1152"/>
        <v>CY$17</v>
      </c>
      <c r="CZ953" s="179" t="str">
        <f t="shared" si="1152"/>
        <v>CZ$17</v>
      </c>
      <c r="DA953" s="179" t="str">
        <f t="shared" si="1152"/>
        <v>DA$17</v>
      </c>
      <c r="DB953" s="179" t="str">
        <f t="shared" si="1152"/>
        <v>DB$17</v>
      </c>
      <c r="DC953" s="179" t="str">
        <f t="shared" si="1152"/>
        <v>DC$17</v>
      </c>
      <c r="DD953" s="179" t="str">
        <f t="shared" si="1152"/>
        <v>DD$17</v>
      </c>
      <c r="DE953" s="179" t="str">
        <f t="shared" si="1152"/>
        <v>DE$17</v>
      </c>
      <c r="DF953" s="179" t="str">
        <f t="shared" si="1152"/>
        <v>DF$17</v>
      </c>
      <c r="DG953" s="179" t="str">
        <f t="shared" si="1152"/>
        <v>DG$17</v>
      </c>
      <c r="DH953" s="179" t="str">
        <f t="shared" si="1152"/>
        <v>DH$17</v>
      </c>
      <c r="DI953" s="179" t="str">
        <f t="shared" si="1152"/>
        <v>DI$17</v>
      </c>
      <c r="DJ953" s="179" t="str">
        <f t="shared" si="1152"/>
        <v>DJ$17</v>
      </c>
      <c r="DK953" s="179" t="str">
        <f t="shared" si="1152"/>
        <v>DK$17</v>
      </c>
      <c r="DL953" s="179" t="str">
        <f t="shared" si="1152"/>
        <v>DL$17</v>
      </c>
    </row>
    <row r="954" spans="1:116" x14ac:dyDescent="0.4">
      <c r="B954" t="s">
        <v>332</v>
      </c>
      <c r="D954" t="s">
        <v>762</v>
      </c>
      <c r="E954" s="8" t="str">
        <f t="shared" si="1144"/>
        <v>954 WCAR-S</v>
      </c>
      <c r="G954" s="136" t="str">
        <f>G939</f>
        <v>(Secondary label)</v>
      </c>
      <c r="H954" s="12"/>
      <c r="I954" s="60"/>
      <c r="J954" s="60"/>
      <c r="K954" s="15"/>
      <c r="L954" s="15"/>
      <c r="M954" s="15"/>
      <c r="N954" s="15"/>
      <c r="O954" s="15"/>
      <c r="P954" s="15"/>
      <c r="R954" s="15"/>
      <c r="S954" s="179">
        <f t="shared" ref="S954:AX954" si="1153">S939</f>
        <v>0</v>
      </c>
      <c r="T954" s="179">
        <f t="shared" si="1153"/>
        <v>0</v>
      </c>
      <c r="U954" s="179">
        <f t="shared" si="1153"/>
        <v>0</v>
      </c>
      <c r="V954" s="179">
        <f t="shared" si="1153"/>
        <v>0</v>
      </c>
      <c r="W954" s="179">
        <f t="shared" si="1153"/>
        <v>0</v>
      </c>
      <c r="X954" s="179">
        <f t="shared" si="1153"/>
        <v>0</v>
      </c>
      <c r="Y954" s="179">
        <f t="shared" si="1153"/>
        <v>0</v>
      </c>
      <c r="Z954" s="179">
        <f t="shared" si="1153"/>
        <v>0</v>
      </c>
      <c r="AA954" s="179">
        <f t="shared" si="1153"/>
        <v>0</v>
      </c>
      <c r="AB954" s="179">
        <f t="shared" si="1153"/>
        <v>0</v>
      </c>
      <c r="AC954" s="179">
        <f t="shared" si="1153"/>
        <v>0</v>
      </c>
      <c r="AD954" s="179">
        <f t="shared" si="1153"/>
        <v>0</v>
      </c>
      <c r="AE954" s="179">
        <f t="shared" si="1153"/>
        <v>0</v>
      </c>
      <c r="AF954" s="179">
        <f t="shared" si="1153"/>
        <v>0</v>
      </c>
      <c r="AG954" s="179">
        <f t="shared" si="1153"/>
        <v>0</v>
      </c>
      <c r="AH954" s="179">
        <f t="shared" si="1153"/>
        <v>0</v>
      </c>
      <c r="AI954" s="179">
        <f t="shared" si="1153"/>
        <v>0</v>
      </c>
      <c r="AJ954" s="179">
        <f t="shared" si="1153"/>
        <v>0</v>
      </c>
      <c r="AK954" s="179">
        <f t="shared" si="1153"/>
        <v>0</v>
      </c>
      <c r="AL954" s="179">
        <f t="shared" si="1153"/>
        <v>0</v>
      </c>
      <c r="AM954" s="179">
        <f t="shared" si="1153"/>
        <v>0</v>
      </c>
      <c r="AN954" s="179">
        <f t="shared" si="1153"/>
        <v>0</v>
      </c>
      <c r="AO954" s="179">
        <f t="shared" si="1153"/>
        <v>0</v>
      </c>
      <c r="AP954" s="179">
        <f t="shared" si="1153"/>
        <v>0</v>
      </c>
      <c r="AQ954" s="179">
        <f t="shared" si="1153"/>
        <v>0</v>
      </c>
      <c r="AR954" s="179">
        <f t="shared" si="1153"/>
        <v>0</v>
      </c>
      <c r="AS954" s="179">
        <f t="shared" si="1153"/>
        <v>0</v>
      </c>
      <c r="AT954" s="179">
        <f t="shared" si="1153"/>
        <v>0</v>
      </c>
      <c r="AU954" s="179">
        <f t="shared" si="1153"/>
        <v>0</v>
      </c>
      <c r="AV954" s="179">
        <f t="shared" si="1153"/>
        <v>0</v>
      </c>
      <c r="AW954" s="179">
        <f t="shared" si="1153"/>
        <v>0</v>
      </c>
      <c r="AX954" s="179">
        <f t="shared" si="1153"/>
        <v>0</v>
      </c>
      <c r="AY954" s="179">
        <f t="shared" ref="AY954:CD954" si="1154">AY939</f>
        <v>0</v>
      </c>
      <c r="AZ954" s="179">
        <f t="shared" si="1154"/>
        <v>0</v>
      </c>
      <c r="BA954" s="179">
        <f t="shared" si="1154"/>
        <v>0</v>
      </c>
      <c r="BB954" s="179">
        <f t="shared" si="1154"/>
        <v>0</v>
      </c>
      <c r="BC954" s="179">
        <f t="shared" si="1154"/>
        <v>0</v>
      </c>
      <c r="BD954" s="179">
        <f t="shared" si="1154"/>
        <v>0</v>
      </c>
      <c r="BE954" s="179">
        <f t="shared" si="1154"/>
        <v>0</v>
      </c>
      <c r="BF954" s="179">
        <f t="shared" si="1154"/>
        <v>0</v>
      </c>
      <c r="BG954" s="179">
        <f t="shared" si="1154"/>
        <v>0</v>
      </c>
      <c r="BH954" s="179">
        <f t="shared" si="1154"/>
        <v>0</v>
      </c>
      <c r="BI954" s="179">
        <f t="shared" si="1154"/>
        <v>0</v>
      </c>
      <c r="BJ954" s="179">
        <f t="shared" si="1154"/>
        <v>0</v>
      </c>
      <c r="BK954" s="179">
        <f t="shared" si="1154"/>
        <v>0</v>
      </c>
      <c r="BL954" s="179">
        <f t="shared" si="1154"/>
        <v>0</v>
      </c>
      <c r="BM954" s="179">
        <f t="shared" si="1154"/>
        <v>0</v>
      </c>
      <c r="BN954" s="179">
        <f t="shared" si="1154"/>
        <v>0</v>
      </c>
      <c r="BO954" s="179">
        <f t="shared" si="1154"/>
        <v>0</v>
      </c>
      <c r="BP954" s="179">
        <f t="shared" si="1154"/>
        <v>0</v>
      </c>
      <c r="BQ954" s="179">
        <f t="shared" si="1154"/>
        <v>0</v>
      </c>
      <c r="BR954" s="179">
        <f t="shared" si="1154"/>
        <v>0</v>
      </c>
      <c r="BS954" s="179">
        <f t="shared" si="1154"/>
        <v>0</v>
      </c>
      <c r="BT954" s="179">
        <f t="shared" si="1154"/>
        <v>0</v>
      </c>
      <c r="BU954" s="179">
        <f t="shared" si="1154"/>
        <v>0</v>
      </c>
      <c r="BV954" s="179">
        <f t="shared" si="1154"/>
        <v>0</v>
      </c>
      <c r="BW954" s="179">
        <f t="shared" si="1154"/>
        <v>0</v>
      </c>
      <c r="BX954" s="179">
        <f t="shared" si="1154"/>
        <v>0</v>
      </c>
      <c r="BY954" s="179">
        <f t="shared" si="1154"/>
        <v>0</v>
      </c>
      <c r="BZ954" s="179">
        <f t="shared" si="1154"/>
        <v>0</v>
      </c>
      <c r="CA954" s="179">
        <f t="shared" si="1154"/>
        <v>0</v>
      </c>
      <c r="CB954" s="179">
        <f t="shared" si="1154"/>
        <v>0</v>
      </c>
      <c r="CC954" s="179">
        <f t="shared" si="1154"/>
        <v>0</v>
      </c>
      <c r="CD954" s="179">
        <f t="shared" si="1154"/>
        <v>0</v>
      </c>
      <c r="CE954" s="179">
        <f t="shared" ref="CE954:CL954" si="1155">CE939</f>
        <v>0</v>
      </c>
      <c r="CF954" s="179">
        <f t="shared" si="1155"/>
        <v>0</v>
      </c>
      <c r="CG954" s="179">
        <f t="shared" si="1155"/>
        <v>0</v>
      </c>
      <c r="CH954" s="179">
        <f t="shared" si="1155"/>
        <v>0</v>
      </c>
      <c r="CI954" s="179">
        <f t="shared" si="1155"/>
        <v>0</v>
      </c>
      <c r="CJ954" s="179">
        <f t="shared" si="1155"/>
        <v>0</v>
      </c>
      <c r="CK954" s="179">
        <f t="shared" si="1155"/>
        <v>0</v>
      </c>
      <c r="CL954" s="179">
        <f t="shared" si="1155"/>
        <v>0</v>
      </c>
      <c r="CN954" s="60"/>
      <c r="CO954" s="179">
        <f t="shared" ref="CO954:DL954" si="1156">CO939</f>
        <v>0</v>
      </c>
      <c r="CP954" s="179">
        <f t="shared" si="1156"/>
        <v>0</v>
      </c>
      <c r="CQ954" s="179">
        <f t="shared" si="1156"/>
        <v>0</v>
      </c>
      <c r="CR954" s="179">
        <f t="shared" si="1156"/>
        <v>0</v>
      </c>
      <c r="CS954" s="179">
        <f t="shared" si="1156"/>
        <v>0</v>
      </c>
      <c r="CT954" s="179">
        <f t="shared" si="1156"/>
        <v>0</v>
      </c>
      <c r="CU954" s="179">
        <f t="shared" si="1156"/>
        <v>0</v>
      </c>
      <c r="CV954" s="179">
        <f t="shared" si="1156"/>
        <v>0</v>
      </c>
      <c r="CW954" s="179">
        <f t="shared" si="1156"/>
        <v>0</v>
      </c>
      <c r="CX954" s="179">
        <f t="shared" si="1156"/>
        <v>0</v>
      </c>
      <c r="CY954" s="179">
        <f t="shared" si="1156"/>
        <v>0</v>
      </c>
      <c r="CZ954" s="179">
        <f t="shared" si="1156"/>
        <v>0</v>
      </c>
      <c r="DA954" s="179">
        <f t="shared" si="1156"/>
        <v>0</v>
      </c>
      <c r="DB954" s="179">
        <f t="shared" si="1156"/>
        <v>0</v>
      </c>
      <c r="DC954" s="179">
        <f t="shared" si="1156"/>
        <v>0</v>
      </c>
      <c r="DD954" s="179">
        <f t="shared" si="1156"/>
        <v>0</v>
      </c>
      <c r="DE954" s="179">
        <f t="shared" si="1156"/>
        <v>0</v>
      </c>
      <c r="DF954" s="179">
        <f t="shared" si="1156"/>
        <v>0</v>
      </c>
      <c r="DG954" s="179">
        <f t="shared" si="1156"/>
        <v>0</v>
      </c>
      <c r="DH954" s="179">
        <f t="shared" si="1156"/>
        <v>0</v>
      </c>
      <c r="DI954" s="179">
        <f t="shared" si="1156"/>
        <v>0</v>
      </c>
      <c r="DJ954" s="179">
        <f t="shared" si="1156"/>
        <v>0</v>
      </c>
      <c r="DK954" s="179">
        <f t="shared" si="1156"/>
        <v>0</v>
      </c>
      <c r="DL954" s="179">
        <f t="shared" si="1156"/>
        <v>0</v>
      </c>
    </row>
    <row r="955" spans="1:116" x14ac:dyDescent="0.4">
      <c r="B955" t="s">
        <v>332</v>
      </c>
      <c r="D955" t="s">
        <v>762</v>
      </c>
      <c r="E955" s="8" t="str">
        <f t="shared" ref="E955" si="1157">ROW()&amp;" "&amp;D955</f>
        <v>955 WCAR-S</v>
      </c>
      <c r="G955" s="241" t="str">
        <f>IFERROR(SUBSTITUTE(TRIM(MID(G943, SEARCH("-", G943) + 1, LEN(G943))),":",""),"no unit")</f>
        <v>revenue</v>
      </c>
      <c r="H955" s="12"/>
      <c r="I955" s="60"/>
      <c r="J955" s="60"/>
      <c r="K955" s="15"/>
      <c r="L955" s="15"/>
      <c r="M955" s="15"/>
      <c r="N955" s="15"/>
      <c r="O955" s="15"/>
      <c r="P955" s="15"/>
      <c r="R955" s="15"/>
      <c r="S955" s="179"/>
      <c r="T955" s="179"/>
      <c r="U955" s="179"/>
      <c r="V955" s="179"/>
      <c r="W955" s="179"/>
      <c r="X955" s="179"/>
      <c r="Y955" s="179"/>
      <c r="Z955" s="179"/>
      <c r="AA955" s="179"/>
      <c r="AB955" s="179"/>
      <c r="AC955" s="179"/>
      <c r="AD955" s="179"/>
      <c r="AE955" s="179"/>
      <c r="AF955" s="179"/>
      <c r="AG955" s="179"/>
      <c r="AH955" s="179"/>
      <c r="AI955" s="179"/>
      <c r="AJ955" s="179"/>
      <c r="AK955" s="179"/>
      <c r="AL955" s="179"/>
      <c r="AM955" s="179"/>
      <c r="AN955" s="179"/>
      <c r="AO955" s="179"/>
      <c r="AP955" s="179"/>
      <c r="AQ955" s="179"/>
      <c r="AR955" s="179"/>
      <c r="AS955" s="179"/>
      <c r="AT955" s="179"/>
      <c r="AU955" s="179"/>
      <c r="AV955" s="179"/>
      <c r="AW955" s="179"/>
      <c r="AX955" s="179"/>
      <c r="AY955" s="179"/>
      <c r="AZ955" s="179"/>
      <c r="BA955" s="179"/>
      <c r="BB955" s="179"/>
      <c r="BC955" s="179"/>
      <c r="BD955" s="179"/>
      <c r="BE955" s="179"/>
      <c r="BF955" s="179"/>
      <c r="BG955" s="179"/>
      <c r="BH955" s="179"/>
      <c r="BI955" s="179"/>
      <c r="BJ955" s="179"/>
      <c r="BK955" s="179"/>
      <c r="BL955" s="179"/>
      <c r="BM955" s="179"/>
      <c r="BN955" s="179"/>
      <c r="BO955" s="179"/>
      <c r="BP955" s="179"/>
      <c r="BQ955" s="179"/>
      <c r="BR955" s="179"/>
      <c r="BS955" s="179"/>
      <c r="BT955" s="179"/>
      <c r="BU955" s="179"/>
      <c r="BV955" s="179"/>
      <c r="BW955" s="179"/>
      <c r="BX955" s="179"/>
      <c r="BY955" s="179"/>
      <c r="BZ955" s="179"/>
      <c r="CA955" s="179"/>
      <c r="CB955" s="179"/>
      <c r="CC955" s="179"/>
      <c r="CD955" s="179"/>
      <c r="CE955" s="179"/>
      <c r="CF955" s="179"/>
      <c r="CG955" s="179"/>
      <c r="CH955" s="179"/>
      <c r="CI955" s="179"/>
      <c r="CJ955" s="179"/>
      <c r="CK955" s="179"/>
      <c r="CL955" s="179"/>
      <c r="CN955" s="60"/>
      <c r="CO955" s="179"/>
      <c r="CP955" s="179"/>
      <c r="CQ955" s="179"/>
      <c r="CR955" s="179"/>
      <c r="CS955" s="179"/>
      <c r="CT955" s="179"/>
      <c r="CU955" s="179"/>
      <c r="CV955" s="179"/>
      <c r="CW955" s="179"/>
      <c r="CX955" s="179"/>
      <c r="CY955" s="179"/>
      <c r="CZ955" s="179"/>
      <c r="DA955" s="179"/>
      <c r="DB955" s="179"/>
      <c r="DC955" s="179"/>
      <c r="DD955" s="179"/>
      <c r="DE955" s="179"/>
      <c r="DF955" s="179"/>
      <c r="DG955" s="179"/>
      <c r="DH955" s="179"/>
      <c r="DI955" s="179"/>
      <c r="DJ955" s="179"/>
      <c r="DK955" s="179"/>
      <c r="DL955" s="179"/>
    </row>
    <row r="956" spans="1:116" x14ac:dyDescent="0.4">
      <c r="A956" s="3"/>
      <c r="B956" t="s">
        <v>332</v>
      </c>
      <c r="D956" t="s">
        <v>762</v>
      </c>
      <c r="E956" s="8" t="str">
        <f t="shared" si="1144"/>
        <v>956 WCAR-S</v>
      </c>
      <c r="G956" s="191" t="str">
        <f>G941</f>
        <v>Secondary revenue driver</v>
      </c>
      <c r="H956" s="90"/>
      <c r="I956" s="213"/>
      <c r="J956" s="213"/>
      <c r="K956" s="214"/>
      <c r="L956" s="214"/>
      <c r="M956" s="214"/>
      <c r="N956" s="214"/>
      <c r="O956" s="214"/>
      <c r="P956" s="214"/>
      <c r="R956" s="214"/>
      <c r="S956" s="4" t="str">
        <f t="shared" ref="S956:AX956" si="1158">ADDRESS(ROW(S946),COLUMN(),2)</f>
        <v>S$946</v>
      </c>
      <c r="T956" s="4" t="str">
        <f t="shared" si="1158"/>
        <v>T$946</v>
      </c>
      <c r="U956" s="4" t="str">
        <f t="shared" si="1158"/>
        <v>U$946</v>
      </c>
      <c r="V956" s="4" t="str">
        <f t="shared" si="1158"/>
        <v>V$946</v>
      </c>
      <c r="W956" s="4" t="str">
        <f t="shared" si="1158"/>
        <v>W$946</v>
      </c>
      <c r="X956" s="4" t="str">
        <f t="shared" si="1158"/>
        <v>X$946</v>
      </c>
      <c r="Y956" s="4" t="str">
        <f t="shared" si="1158"/>
        <v>Y$946</v>
      </c>
      <c r="Z956" s="4" t="str">
        <f t="shared" si="1158"/>
        <v>Z$946</v>
      </c>
      <c r="AA956" s="4" t="str">
        <f t="shared" si="1158"/>
        <v>AA$946</v>
      </c>
      <c r="AB956" s="4" t="str">
        <f t="shared" si="1158"/>
        <v>AB$946</v>
      </c>
      <c r="AC956" s="4" t="str">
        <f t="shared" si="1158"/>
        <v>AC$946</v>
      </c>
      <c r="AD956" s="4" t="str">
        <f t="shared" si="1158"/>
        <v>AD$946</v>
      </c>
      <c r="AE956" s="4" t="str">
        <f t="shared" si="1158"/>
        <v>AE$946</v>
      </c>
      <c r="AF956" s="4" t="str">
        <f t="shared" si="1158"/>
        <v>AF$946</v>
      </c>
      <c r="AG956" s="4" t="str">
        <f t="shared" si="1158"/>
        <v>AG$946</v>
      </c>
      <c r="AH956" s="4" t="str">
        <f t="shared" si="1158"/>
        <v>AH$946</v>
      </c>
      <c r="AI956" s="4" t="str">
        <f t="shared" si="1158"/>
        <v>AI$946</v>
      </c>
      <c r="AJ956" s="4" t="str">
        <f t="shared" si="1158"/>
        <v>AJ$946</v>
      </c>
      <c r="AK956" s="4" t="str">
        <f t="shared" si="1158"/>
        <v>AK$946</v>
      </c>
      <c r="AL956" s="4" t="str">
        <f t="shared" si="1158"/>
        <v>AL$946</v>
      </c>
      <c r="AM956" s="4" t="str">
        <f t="shared" si="1158"/>
        <v>AM$946</v>
      </c>
      <c r="AN956" s="4" t="str">
        <f t="shared" si="1158"/>
        <v>AN$946</v>
      </c>
      <c r="AO956" s="4" t="str">
        <f t="shared" si="1158"/>
        <v>AO$946</v>
      </c>
      <c r="AP956" s="4" t="str">
        <f t="shared" si="1158"/>
        <v>AP$946</v>
      </c>
      <c r="AQ956" s="4" t="str">
        <f t="shared" si="1158"/>
        <v>AQ$946</v>
      </c>
      <c r="AR956" s="4" t="str">
        <f t="shared" si="1158"/>
        <v>AR$946</v>
      </c>
      <c r="AS956" s="4" t="str">
        <f t="shared" si="1158"/>
        <v>AS$946</v>
      </c>
      <c r="AT956" s="4" t="str">
        <f t="shared" si="1158"/>
        <v>AT$946</v>
      </c>
      <c r="AU956" s="4" t="str">
        <f t="shared" si="1158"/>
        <v>AU$946</v>
      </c>
      <c r="AV956" s="4" t="str">
        <f t="shared" si="1158"/>
        <v>AV$946</v>
      </c>
      <c r="AW956" s="4" t="str">
        <f t="shared" si="1158"/>
        <v>AW$946</v>
      </c>
      <c r="AX956" s="4" t="str">
        <f t="shared" si="1158"/>
        <v>AX$946</v>
      </c>
      <c r="AY956" s="4" t="str">
        <f t="shared" ref="AY956:CD956" si="1159">ADDRESS(ROW(AY946),COLUMN(),2)</f>
        <v>AY$946</v>
      </c>
      <c r="AZ956" s="4" t="str">
        <f t="shared" si="1159"/>
        <v>AZ$946</v>
      </c>
      <c r="BA956" s="4" t="str">
        <f t="shared" si="1159"/>
        <v>BA$946</v>
      </c>
      <c r="BB956" s="4" t="str">
        <f t="shared" si="1159"/>
        <v>BB$946</v>
      </c>
      <c r="BC956" s="4" t="str">
        <f t="shared" si="1159"/>
        <v>BC$946</v>
      </c>
      <c r="BD956" s="4" t="str">
        <f t="shared" si="1159"/>
        <v>BD$946</v>
      </c>
      <c r="BE956" s="4" t="str">
        <f t="shared" si="1159"/>
        <v>BE$946</v>
      </c>
      <c r="BF956" s="4" t="str">
        <f t="shared" si="1159"/>
        <v>BF$946</v>
      </c>
      <c r="BG956" s="4" t="str">
        <f t="shared" si="1159"/>
        <v>BG$946</v>
      </c>
      <c r="BH956" s="4" t="str">
        <f t="shared" si="1159"/>
        <v>BH$946</v>
      </c>
      <c r="BI956" s="4" t="str">
        <f t="shared" si="1159"/>
        <v>BI$946</v>
      </c>
      <c r="BJ956" s="4" t="str">
        <f t="shared" si="1159"/>
        <v>BJ$946</v>
      </c>
      <c r="BK956" s="4" t="str">
        <f t="shared" si="1159"/>
        <v>BK$946</v>
      </c>
      <c r="BL956" s="4" t="str">
        <f t="shared" si="1159"/>
        <v>BL$946</v>
      </c>
      <c r="BM956" s="4" t="str">
        <f t="shared" si="1159"/>
        <v>BM$946</v>
      </c>
      <c r="BN956" s="4" t="str">
        <f t="shared" si="1159"/>
        <v>BN$946</v>
      </c>
      <c r="BO956" s="4" t="str">
        <f t="shared" si="1159"/>
        <v>BO$946</v>
      </c>
      <c r="BP956" s="4" t="str">
        <f t="shared" si="1159"/>
        <v>BP$946</v>
      </c>
      <c r="BQ956" s="4" t="str">
        <f t="shared" si="1159"/>
        <v>BQ$946</v>
      </c>
      <c r="BR956" s="4" t="str">
        <f t="shared" si="1159"/>
        <v>BR$946</v>
      </c>
      <c r="BS956" s="4" t="str">
        <f t="shared" si="1159"/>
        <v>BS$946</v>
      </c>
      <c r="BT956" s="4" t="str">
        <f t="shared" si="1159"/>
        <v>BT$946</v>
      </c>
      <c r="BU956" s="4" t="str">
        <f t="shared" si="1159"/>
        <v>BU$946</v>
      </c>
      <c r="BV956" s="4" t="str">
        <f t="shared" si="1159"/>
        <v>BV$946</v>
      </c>
      <c r="BW956" s="4" t="str">
        <f t="shared" si="1159"/>
        <v>BW$946</v>
      </c>
      <c r="BX956" s="4" t="str">
        <f t="shared" si="1159"/>
        <v>BX$946</v>
      </c>
      <c r="BY956" s="4" t="str">
        <f t="shared" si="1159"/>
        <v>BY$946</v>
      </c>
      <c r="BZ956" s="4" t="str">
        <f t="shared" si="1159"/>
        <v>BZ$946</v>
      </c>
      <c r="CA956" s="4" t="str">
        <f t="shared" si="1159"/>
        <v>CA$946</v>
      </c>
      <c r="CB956" s="4" t="str">
        <f t="shared" si="1159"/>
        <v>CB$946</v>
      </c>
      <c r="CC956" s="4" t="str">
        <f t="shared" si="1159"/>
        <v>CC$946</v>
      </c>
      <c r="CD956" s="4" t="str">
        <f t="shared" si="1159"/>
        <v>CD$946</v>
      </c>
      <c r="CE956" s="4" t="str">
        <f t="shared" ref="CE956:CL956" si="1160">ADDRESS(ROW(CE946),COLUMN(),2)</f>
        <v>CE$946</v>
      </c>
      <c r="CF956" s="4" t="str">
        <f t="shared" si="1160"/>
        <v>CF$946</v>
      </c>
      <c r="CG956" s="4" t="str">
        <f t="shared" si="1160"/>
        <v>CG$946</v>
      </c>
      <c r="CH956" s="4" t="str">
        <f t="shared" si="1160"/>
        <v>CH$946</v>
      </c>
      <c r="CI956" s="4" t="str">
        <f t="shared" si="1160"/>
        <v>CI$946</v>
      </c>
      <c r="CJ956" s="4" t="str">
        <f t="shared" si="1160"/>
        <v>CJ$946</v>
      </c>
      <c r="CK956" s="4" t="str">
        <f t="shared" si="1160"/>
        <v>CK$946</v>
      </c>
      <c r="CL956" s="4" t="str">
        <f t="shared" si="1160"/>
        <v>CL$946</v>
      </c>
      <c r="CN956" s="213"/>
      <c r="CO956" s="4" t="str">
        <f t="shared" ref="CO956:DL956" si="1161">ADDRESS(ROW(CO946),COLUMN(),2)</f>
        <v>CO$946</v>
      </c>
      <c r="CP956" s="4" t="str">
        <f t="shared" si="1161"/>
        <v>CP$946</v>
      </c>
      <c r="CQ956" s="4" t="str">
        <f t="shared" si="1161"/>
        <v>CQ$946</v>
      </c>
      <c r="CR956" s="4" t="str">
        <f t="shared" si="1161"/>
        <v>CR$946</v>
      </c>
      <c r="CS956" s="4" t="str">
        <f t="shared" si="1161"/>
        <v>CS$946</v>
      </c>
      <c r="CT956" s="4" t="str">
        <f t="shared" si="1161"/>
        <v>CT$946</v>
      </c>
      <c r="CU956" s="4" t="str">
        <f t="shared" si="1161"/>
        <v>CU$946</v>
      </c>
      <c r="CV956" s="4" t="str">
        <f t="shared" si="1161"/>
        <v>CV$946</v>
      </c>
      <c r="CW956" s="4" t="str">
        <f t="shared" si="1161"/>
        <v>CW$946</v>
      </c>
      <c r="CX956" s="4" t="str">
        <f t="shared" si="1161"/>
        <v>CX$946</v>
      </c>
      <c r="CY956" s="4" t="str">
        <f t="shared" si="1161"/>
        <v>CY$946</v>
      </c>
      <c r="CZ956" s="4" t="str">
        <f t="shared" si="1161"/>
        <v>CZ$946</v>
      </c>
      <c r="DA956" s="4" t="str">
        <f t="shared" si="1161"/>
        <v>DA$946</v>
      </c>
      <c r="DB956" s="4" t="str">
        <f t="shared" si="1161"/>
        <v>DB$946</v>
      </c>
      <c r="DC956" s="4" t="str">
        <f t="shared" si="1161"/>
        <v>DC$946</v>
      </c>
      <c r="DD956" s="4" t="str">
        <f t="shared" si="1161"/>
        <v>DD$946</v>
      </c>
      <c r="DE956" s="4" t="str">
        <f t="shared" si="1161"/>
        <v>DE$946</v>
      </c>
      <c r="DF956" s="4" t="str">
        <f t="shared" si="1161"/>
        <v>DF$946</v>
      </c>
      <c r="DG956" s="4" t="str">
        <f t="shared" si="1161"/>
        <v>DG$946</v>
      </c>
      <c r="DH956" s="4" t="str">
        <f t="shared" si="1161"/>
        <v>DH$946</v>
      </c>
      <c r="DI956" s="4" t="str">
        <f t="shared" si="1161"/>
        <v>DI$946</v>
      </c>
      <c r="DJ956" s="4" t="str">
        <f t="shared" si="1161"/>
        <v>DJ$946</v>
      </c>
      <c r="DK956" s="4" t="str">
        <f t="shared" si="1161"/>
        <v>DK$946</v>
      </c>
      <c r="DL956" s="4" t="str">
        <f t="shared" si="1161"/>
        <v>DL$946</v>
      </c>
    </row>
    <row r="957" spans="1:116" x14ac:dyDescent="0.4">
      <c r="B957" t="s">
        <v>332</v>
      </c>
      <c r="D957" t="s">
        <v>762</v>
      </c>
      <c r="E957" s="8" t="str">
        <f t="shared" si="1144"/>
        <v>957 WCAR-S</v>
      </c>
      <c r="G957" s="136" t="str">
        <f>G942</f>
        <v>Secondary volume driver</v>
      </c>
      <c r="H957" s="12"/>
      <c r="I957" s="60"/>
      <c r="J957" s="60"/>
      <c r="K957" s="15"/>
      <c r="L957" s="15"/>
      <c r="M957" s="15"/>
      <c r="N957" s="15"/>
      <c r="O957" s="15"/>
      <c r="P957" s="15"/>
      <c r="R957" s="15"/>
      <c r="S957" s="1"/>
      <c r="T957" s="1"/>
      <c r="U957" s="1"/>
      <c r="V957" s="1"/>
      <c r="W957" s="1"/>
      <c r="X957" s="1"/>
      <c r="Y957" s="1"/>
      <c r="Z957" s="1"/>
      <c r="AA957" s="1"/>
      <c r="AB957" s="1"/>
      <c r="AC957" s="1"/>
      <c r="AD957" s="1"/>
      <c r="AE957" s="1"/>
      <c r="AF957" s="1"/>
      <c r="AG957" s="1"/>
      <c r="AH957" s="1"/>
      <c r="AI957" s="1"/>
      <c r="AJ957" s="1"/>
      <c r="AK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c r="BM957" s="1"/>
      <c r="BN957" s="1"/>
      <c r="BO957" s="1"/>
      <c r="BP957" s="1"/>
      <c r="BQ957" s="1"/>
      <c r="BR957" s="1"/>
      <c r="BS957" s="1"/>
      <c r="BT957" s="1"/>
      <c r="BU957" s="1"/>
      <c r="BV957" s="1"/>
      <c r="BW957" s="1"/>
      <c r="BX957" s="1"/>
      <c r="BY957" s="1"/>
      <c r="BZ957" s="1"/>
      <c r="CA957" s="1"/>
      <c r="CB957" s="1"/>
      <c r="CC957" s="1"/>
      <c r="CD957" s="1"/>
      <c r="CE957" s="1"/>
      <c r="CF957" s="1"/>
      <c r="CG957" s="1"/>
      <c r="CH957" s="1"/>
      <c r="CI957" s="1"/>
      <c r="CJ957" s="1"/>
      <c r="CK957" s="1"/>
      <c r="CL957" s="1"/>
      <c r="CN957" s="60"/>
      <c r="CO957" s="1"/>
      <c r="CP957" s="1"/>
      <c r="CQ957" s="1"/>
      <c r="CR957" s="1"/>
      <c r="CS957" s="1"/>
      <c r="CT957" s="1"/>
      <c r="CU957" s="1"/>
      <c r="CV957" s="1"/>
      <c r="CW957" s="1"/>
      <c r="CX957" s="1"/>
      <c r="CY957" s="1"/>
      <c r="CZ957" s="1"/>
      <c r="DA957" s="1"/>
      <c r="DB957" s="1"/>
      <c r="DC957" s="1"/>
      <c r="DD957" s="1"/>
      <c r="DE957" s="1"/>
      <c r="DF957" s="1"/>
      <c r="DG957" s="1"/>
      <c r="DH957" s="1"/>
      <c r="DI957" s="1"/>
      <c r="DJ957" s="1"/>
      <c r="DK957" s="1"/>
      <c r="DL957" s="1"/>
    </row>
    <row r="958" spans="1:116" x14ac:dyDescent="0.4">
      <c r="E958" s="8"/>
      <c r="G958" s="136"/>
      <c r="H958" s="12"/>
      <c r="I958" s="60"/>
      <c r="J958" s="60"/>
      <c r="K958" s="15"/>
      <c r="L958" s="15"/>
      <c r="M958" s="15"/>
      <c r="N958" s="15"/>
      <c r="O958" s="15"/>
      <c r="P958" s="15"/>
      <c r="R958" s="15"/>
      <c r="S958" s="1"/>
      <c r="T958" s="1"/>
      <c r="U958" s="1"/>
      <c r="V958" s="1"/>
      <c r="W958" s="1"/>
      <c r="X958" s="1"/>
      <c r="Y958" s="1"/>
      <c r="Z958" s="1"/>
      <c r="AA958" s="1"/>
      <c r="AB958" s="1"/>
      <c r="AC958" s="1"/>
      <c r="AD958" s="1"/>
      <c r="AE958" s="1"/>
      <c r="AF958" s="1"/>
      <c r="AG958" s="1"/>
      <c r="AH958" s="1"/>
      <c r="AI958" s="1"/>
      <c r="AJ958" s="1"/>
      <c r="AK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c r="BM958" s="1"/>
      <c r="BN958" s="1"/>
      <c r="BO958" s="1"/>
      <c r="BP958" s="1"/>
      <c r="BQ958" s="1"/>
      <c r="BR958" s="1"/>
      <c r="BS958" s="1"/>
      <c r="BT958" s="1"/>
      <c r="BU958" s="1"/>
      <c r="BV958" s="1"/>
      <c r="BW958" s="1"/>
      <c r="BX958" s="1"/>
      <c r="BY958" s="1"/>
      <c r="BZ958" s="1"/>
      <c r="CA958" s="1"/>
      <c r="CB958" s="1"/>
      <c r="CC958" s="1"/>
      <c r="CD958" s="1"/>
      <c r="CE958" s="1"/>
      <c r="CF958" s="1"/>
      <c r="CG958" s="1"/>
      <c r="CH958" s="1"/>
      <c r="CI958" s="1"/>
      <c r="CJ958" s="1"/>
      <c r="CK958" s="1"/>
      <c r="CL958" s="1"/>
      <c r="CN958" s="60"/>
      <c r="CO958" s="1"/>
      <c r="CP958" s="1"/>
      <c r="CQ958" s="1"/>
      <c r="CR958" s="1"/>
      <c r="CS958" s="1"/>
      <c r="CT958" s="1"/>
      <c r="CU958" s="1"/>
      <c r="CV958" s="1"/>
      <c r="CW958" s="1"/>
      <c r="CX958" s="1"/>
      <c r="CY958" s="1"/>
      <c r="CZ958" s="1"/>
      <c r="DA958" s="1"/>
      <c r="DB958" s="1"/>
      <c r="DC958" s="1"/>
      <c r="DD958" s="1"/>
      <c r="DE958" s="1"/>
      <c r="DF958" s="1"/>
      <c r="DG958" s="1"/>
      <c r="DH958" s="1"/>
      <c r="DI958" s="1"/>
      <c r="DJ958" s="1"/>
      <c r="DK958" s="1"/>
      <c r="DL958" s="1"/>
    </row>
    <row r="959" spans="1:116" x14ac:dyDescent="0.4">
      <c r="A959" s="174"/>
      <c r="E959" s="8"/>
      <c r="G959" s="175" t="s">
        <v>490</v>
      </c>
      <c r="H959" s="136"/>
      <c r="I959" s="194"/>
      <c r="J959" s="194"/>
      <c r="K959" s="195"/>
      <c r="L959" s="195"/>
      <c r="M959" s="195"/>
      <c r="N959" s="195"/>
      <c r="O959" s="195"/>
      <c r="P959" s="195"/>
      <c r="R959" s="195"/>
      <c r="S959" s="196"/>
      <c r="T959" s="196"/>
      <c r="U959" s="196"/>
      <c r="V959" s="196"/>
      <c r="W959" s="196"/>
      <c r="X959" s="196"/>
      <c r="Y959" s="196"/>
      <c r="Z959" s="196"/>
      <c r="AA959" s="196"/>
      <c r="AB959" s="196"/>
      <c r="AC959" s="196"/>
      <c r="AD959" s="196"/>
      <c r="AE959" s="196"/>
      <c r="AF959" s="196"/>
      <c r="AG959" s="196"/>
      <c r="AH959" s="196"/>
      <c r="AI959" s="196"/>
      <c r="AJ959" s="196"/>
      <c r="AK959" s="196"/>
      <c r="AL959" s="196"/>
      <c r="AM959" s="196"/>
      <c r="AN959" s="196"/>
      <c r="AO959" s="196"/>
      <c r="AP959" s="196"/>
      <c r="AQ959" s="196"/>
      <c r="AR959" s="196"/>
      <c r="AS959" s="196"/>
      <c r="AT959" s="196"/>
      <c r="AU959" s="196"/>
      <c r="AV959" s="196"/>
      <c r="AW959" s="196"/>
      <c r="AX959" s="196"/>
      <c r="AY959" s="196"/>
      <c r="AZ959" s="196"/>
      <c r="BA959" s="196"/>
      <c r="BB959" s="196"/>
      <c r="BC959" s="196"/>
      <c r="BD959" s="196"/>
      <c r="BE959" s="196"/>
      <c r="BF959" s="196"/>
      <c r="BG959" s="196"/>
      <c r="BH959" s="196"/>
      <c r="BI959" s="196"/>
      <c r="BJ959" s="196"/>
      <c r="BK959" s="196"/>
      <c r="BL959" s="196"/>
      <c r="BM959" s="196"/>
      <c r="BN959" s="196"/>
      <c r="BO959" s="196"/>
      <c r="BP959" s="196"/>
      <c r="BQ959" s="196"/>
      <c r="BR959" s="196"/>
      <c r="BS959" s="196"/>
      <c r="BT959" s="196"/>
      <c r="BU959" s="196"/>
      <c r="BV959" s="196"/>
      <c r="BW959" s="196"/>
      <c r="BX959" s="196"/>
      <c r="BY959" s="196"/>
      <c r="BZ959" s="196"/>
      <c r="CA959" s="196"/>
      <c r="CB959" s="196"/>
      <c r="CC959" s="196"/>
      <c r="CD959" s="196"/>
      <c r="CE959" s="196"/>
      <c r="CF959" s="196"/>
      <c r="CG959" s="196"/>
      <c r="CH959" s="196"/>
      <c r="CI959" s="196"/>
      <c r="CJ959" s="196"/>
      <c r="CK959" s="196"/>
      <c r="CL959" s="196"/>
      <c r="CN959" s="194"/>
      <c r="CO959" s="196"/>
      <c r="CP959" s="196"/>
      <c r="CQ959" s="196"/>
      <c r="CR959" s="196"/>
      <c r="CS959" s="196"/>
      <c r="CT959" s="196"/>
      <c r="CU959" s="196"/>
      <c r="CV959" s="196"/>
      <c r="CW959" s="196"/>
      <c r="CX959" s="196"/>
      <c r="CY959" s="196"/>
      <c r="CZ959" s="196"/>
      <c r="DA959" s="196"/>
      <c r="DB959" s="196"/>
      <c r="DC959" s="196"/>
      <c r="DD959" s="196"/>
      <c r="DE959" s="196"/>
      <c r="DF959" s="196"/>
      <c r="DG959" s="196"/>
      <c r="DH959" s="196"/>
      <c r="DI959" s="196"/>
      <c r="DJ959" s="196"/>
      <c r="DK959" s="196"/>
      <c r="DL959" s="196"/>
    </row>
    <row r="960" spans="1:116" x14ac:dyDescent="0.4">
      <c r="A960" s="174"/>
      <c r="E960" s="8"/>
      <c r="G960" s="175" t="s">
        <v>492</v>
      </c>
      <c r="H960" s="136"/>
      <c r="I960" s="194"/>
      <c r="J960" s="194"/>
      <c r="K960" s="195"/>
      <c r="L960" s="195"/>
      <c r="M960" s="195"/>
      <c r="N960" s="195"/>
      <c r="O960" s="195"/>
      <c r="P960" s="195"/>
      <c r="R960" s="195"/>
      <c r="S960" s="196"/>
      <c r="T960" s="196"/>
      <c r="U960" s="196"/>
      <c r="V960" s="196"/>
      <c r="W960" s="196"/>
      <c r="X960" s="196"/>
      <c r="Y960" s="196"/>
      <c r="Z960" s="196"/>
      <c r="AA960" s="196"/>
      <c r="AB960" s="196"/>
      <c r="AC960" s="196"/>
      <c r="AD960" s="196"/>
      <c r="AE960" s="196"/>
      <c r="AF960" s="196"/>
      <c r="AG960" s="196"/>
      <c r="AH960" s="196"/>
      <c r="AI960" s="196"/>
      <c r="AJ960" s="196"/>
      <c r="AK960" s="196"/>
      <c r="AL960" s="196"/>
      <c r="AM960" s="196"/>
      <c r="AN960" s="196"/>
      <c r="AO960" s="196"/>
      <c r="AP960" s="196"/>
      <c r="AQ960" s="196"/>
      <c r="AR960" s="196"/>
      <c r="AS960" s="196"/>
      <c r="AT960" s="196"/>
      <c r="AU960" s="196"/>
      <c r="AV960" s="196"/>
      <c r="AW960" s="196"/>
      <c r="AX960" s="196"/>
      <c r="AY960" s="196"/>
      <c r="AZ960" s="196"/>
      <c r="BA960" s="196"/>
      <c r="BB960" s="196"/>
      <c r="BC960" s="196"/>
      <c r="BD960" s="196"/>
      <c r="BE960" s="196"/>
      <c r="BF960" s="196"/>
      <c r="BG960" s="196"/>
      <c r="BH960" s="196"/>
      <c r="BI960" s="196"/>
      <c r="BJ960" s="196"/>
      <c r="BK960" s="196"/>
      <c r="BL960" s="196"/>
      <c r="BM960" s="196"/>
      <c r="BN960" s="196"/>
      <c r="BO960" s="196"/>
      <c r="BP960" s="196"/>
      <c r="BQ960" s="196"/>
      <c r="BR960" s="196"/>
      <c r="BS960" s="196"/>
      <c r="BT960" s="196"/>
      <c r="BU960" s="196"/>
      <c r="BV960" s="196"/>
      <c r="BW960" s="196"/>
      <c r="BX960" s="196"/>
      <c r="BY960" s="196"/>
      <c r="BZ960" s="196"/>
      <c r="CA960" s="196"/>
      <c r="CB960" s="196"/>
      <c r="CC960" s="196"/>
      <c r="CD960" s="196"/>
      <c r="CE960" s="196"/>
      <c r="CF960" s="196"/>
      <c r="CG960" s="196"/>
      <c r="CH960" s="196"/>
      <c r="CI960" s="196"/>
      <c r="CJ960" s="196"/>
      <c r="CK960" s="196"/>
      <c r="CL960" s="196"/>
      <c r="CN960" s="194"/>
      <c r="CO960" s="196"/>
      <c r="CP960" s="196"/>
      <c r="CQ960" s="196"/>
      <c r="CR960" s="196"/>
      <c r="CS960" s="196"/>
      <c r="CT960" s="196"/>
      <c r="CU960" s="196"/>
      <c r="CV960" s="196"/>
      <c r="CW960" s="196"/>
      <c r="CX960" s="196"/>
      <c r="CY960" s="196"/>
      <c r="CZ960" s="196"/>
      <c r="DA960" s="196"/>
      <c r="DB960" s="196"/>
      <c r="DC960" s="196"/>
      <c r="DD960" s="196"/>
      <c r="DE960" s="196"/>
      <c r="DF960" s="196"/>
      <c r="DG960" s="196"/>
      <c r="DH960" s="196"/>
      <c r="DI960" s="196"/>
      <c r="DJ960" s="196"/>
      <c r="DK960" s="196"/>
      <c r="DL960" s="196"/>
    </row>
    <row r="961" spans="1:116" x14ac:dyDescent="0.4">
      <c r="A961" s="174"/>
      <c r="E961" s="8"/>
      <c r="G961" s="175" t="s">
        <v>461</v>
      </c>
      <c r="H961" s="136"/>
      <c r="I961" s="176"/>
      <c r="J961" s="176"/>
      <c r="K961" s="197"/>
      <c r="L961" s="197"/>
      <c r="M961" s="197"/>
      <c r="N961" s="197"/>
      <c r="O961" s="197"/>
      <c r="P961" s="197"/>
      <c r="R961" s="198"/>
      <c r="S961" s="199" t="str">
        <f t="shared" ref="S961:CD961" si="1162">S$20</f>
        <v>S$16</v>
      </c>
      <c r="T961" s="199" t="str">
        <f t="shared" si="1162"/>
        <v>T$16</v>
      </c>
      <c r="U961" s="199" t="str">
        <f t="shared" si="1162"/>
        <v>U$16</v>
      </c>
      <c r="V961" s="199" t="str">
        <f t="shared" si="1162"/>
        <v>V$16</v>
      </c>
      <c r="W961" s="199" t="str">
        <f t="shared" si="1162"/>
        <v>W$16</v>
      </c>
      <c r="X961" s="199" t="str">
        <f t="shared" si="1162"/>
        <v>X$16</v>
      </c>
      <c r="Y961" s="199" t="str">
        <f t="shared" si="1162"/>
        <v>Y$16</v>
      </c>
      <c r="Z961" s="199" t="str">
        <f t="shared" si="1162"/>
        <v>Z$16</v>
      </c>
      <c r="AA961" s="199" t="str">
        <f t="shared" si="1162"/>
        <v>AA$16</v>
      </c>
      <c r="AB961" s="199" t="str">
        <f t="shared" si="1162"/>
        <v>AB$16</v>
      </c>
      <c r="AC961" s="199" t="str">
        <f t="shared" si="1162"/>
        <v>AC$16</v>
      </c>
      <c r="AD961" s="199" t="str">
        <f t="shared" si="1162"/>
        <v>AD$16</v>
      </c>
      <c r="AE961" s="199" t="str">
        <f t="shared" si="1162"/>
        <v>AE$16</v>
      </c>
      <c r="AF961" s="199" t="str">
        <f t="shared" si="1162"/>
        <v>AF$16</v>
      </c>
      <c r="AG961" s="199" t="str">
        <f t="shared" si="1162"/>
        <v>AG$16</v>
      </c>
      <c r="AH961" s="199" t="str">
        <f t="shared" si="1162"/>
        <v>AH$16</v>
      </c>
      <c r="AI961" s="199" t="str">
        <f t="shared" si="1162"/>
        <v>AI$16</v>
      </c>
      <c r="AJ961" s="199" t="str">
        <f t="shared" si="1162"/>
        <v>AJ$16</v>
      </c>
      <c r="AK961" s="199" t="str">
        <f t="shared" si="1162"/>
        <v>AK$16</v>
      </c>
      <c r="AL961" s="199" t="str">
        <f t="shared" si="1162"/>
        <v>AL$16</v>
      </c>
      <c r="AM961" s="199" t="str">
        <f t="shared" si="1162"/>
        <v>AM$16</v>
      </c>
      <c r="AN961" s="199" t="str">
        <f t="shared" si="1162"/>
        <v>AN$16</v>
      </c>
      <c r="AO961" s="199" t="str">
        <f t="shared" si="1162"/>
        <v>AO$16</v>
      </c>
      <c r="AP961" s="199" t="str">
        <f t="shared" si="1162"/>
        <v>AP$16</v>
      </c>
      <c r="AQ961" s="199" t="str">
        <f t="shared" si="1162"/>
        <v>AQ$16</v>
      </c>
      <c r="AR961" s="199" t="str">
        <f t="shared" si="1162"/>
        <v>AR$16</v>
      </c>
      <c r="AS961" s="199" t="str">
        <f t="shared" si="1162"/>
        <v>AS$16</v>
      </c>
      <c r="AT961" s="199" t="str">
        <f t="shared" si="1162"/>
        <v>AT$16</v>
      </c>
      <c r="AU961" s="199" t="str">
        <f t="shared" si="1162"/>
        <v>AU$16</v>
      </c>
      <c r="AV961" s="199" t="str">
        <f t="shared" si="1162"/>
        <v>AV$16</v>
      </c>
      <c r="AW961" s="199" t="str">
        <f t="shared" si="1162"/>
        <v>AW$16</v>
      </c>
      <c r="AX961" s="199" t="str">
        <f t="shared" si="1162"/>
        <v>AX$16</v>
      </c>
      <c r="AY961" s="199" t="str">
        <f t="shared" si="1162"/>
        <v>AY$16</v>
      </c>
      <c r="AZ961" s="199" t="str">
        <f t="shared" si="1162"/>
        <v>AZ$16</v>
      </c>
      <c r="BA961" s="199" t="str">
        <f t="shared" si="1162"/>
        <v>BA$16</v>
      </c>
      <c r="BB961" s="199" t="str">
        <f t="shared" si="1162"/>
        <v>BB$16</v>
      </c>
      <c r="BC961" s="199" t="str">
        <f t="shared" si="1162"/>
        <v>BC$16</v>
      </c>
      <c r="BD961" s="199" t="str">
        <f t="shared" si="1162"/>
        <v>BD$16</v>
      </c>
      <c r="BE961" s="199" t="str">
        <f t="shared" si="1162"/>
        <v>BE$16</v>
      </c>
      <c r="BF961" s="199" t="str">
        <f t="shared" si="1162"/>
        <v>BF$16</v>
      </c>
      <c r="BG961" s="199" t="str">
        <f t="shared" si="1162"/>
        <v>BG$16</v>
      </c>
      <c r="BH961" s="199" t="str">
        <f t="shared" si="1162"/>
        <v>BH$16</v>
      </c>
      <c r="BI961" s="199" t="str">
        <f t="shared" si="1162"/>
        <v>BI$16</v>
      </c>
      <c r="BJ961" s="199" t="str">
        <f t="shared" si="1162"/>
        <v>BJ$16</v>
      </c>
      <c r="BK961" s="199" t="str">
        <f t="shared" si="1162"/>
        <v>BK$16</v>
      </c>
      <c r="BL961" s="199" t="str">
        <f t="shared" si="1162"/>
        <v>BL$16</v>
      </c>
      <c r="BM961" s="199" t="str">
        <f t="shared" si="1162"/>
        <v>BM$16</v>
      </c>
      <c r="BN961" s="199" t="str">
        <f t="shared" si="1162"/>
        <v>BN$16</v>
      </c>
      <c r="BO961" s="199" t="str">
        <f t="shared" si="1162"/>
        <v>BO$16</v>
      </c>
      <c r="BP961" s="199" t="str">
        <f t="shared" si="1162"/>
        <v>BP$16</v>
      </c>
      <c r="BQ961" s="199" t="str">
        <f t="shared" si="1162"/>
        <v>BQ$16</v>
      </c>
      <c r="BR961" s="199" t="str">
        <f t="shared" si="1162"/>
        <v>BR$16</v>
      </c>
      <c r="BS961" s="199" t="str">
        <f t="shared" si="1162"/>
        <v>BS$16</v>
      </c>
      <c r="BT961" s="199" t="str">
        <f t="shared" si="1162"/>
        <v>BT$16</v>
      </c>
      <c r="BU961" s="199" t="str">
        <f t="shared" si="1162"/>
        <v>BU$16</v>
      </c>
      <c r="BV961" s="199" t="str">
        <f t="shared" si="1162"/>
        <v>BV$16</v>
      </c>
      <c r="BW961" s="199" t="str">
        <f t="shared" si="1162"/>
        <v>BW$16</v>
      </c>
      <c r="BX961" s="199" t="str">
        <f t="shared" si="1162"/>
        <v>BX$16</v>
      </c>
      <c r="BY961" s="199" t="str">
        <f t="shared" si="1162"/>
        <v>BY$16</v>
      </c>
      <c r="BZ961" s="199" t="str">
        <f t="shared" si="1162"/>
        <v>BZ$16</v>
      </c>
      <c r="CA961" s="199" t="str">
        <f t="shared" si="1162"/>
        <v>CA$16</v>
      </c>
      <c r="CB961" s="199" t="str">
        <f t="shared" si="1162"/>
        <v>CB$16</v>
      </c>
      <c r="CC961" s="199" t="str">
        <f t="shared" si="1162"/>
        <v>CC$16</v>
      </c>
      <c r="CD961" s="199" t="str">
        <f t="shared" si="1162"/>
        <v>CD$16</v>
      </c>
      <c r="CE961" s="199" t="str">
        <f t="shared" ref="CE961:CL961" si="1163">CE$20</f>
        <v>CE$16</v>
      </c>
      <c r="CF961" s="199" t="str">
        <f t="shared" si="1163"/>
        <v>CF$16</v>
      </c>
      <c r="CG961" s="199" t="str">
        <f t="shared" si="1163"/>
        <v>CG$16</v>
      </c>
      <c r="CH961" s="199" t="str">
        <f t="shared" si="1163"/>
        <v>CH$16</v>
      </c>
      <c r="CI961" s="199" t="str">
        <f t="shared" si="1163"/>
        <v>CI$16</v>
      </c>
      <c r="CJ961" s="199" t="str">
        <f t="shared" si="1163"/>
        <v>CJ$16</v>
      </c>
      <c r="CK961" s="199" t="str">
        <f t="shared" si="1163"/>
        <v>CK$16</v>
      </c>
      <c r="CL961" s="199" t="str">
        <f t="shared" si="1163"/>
        <v>CL$16</v>
      </c>
      <c r="CN961" s="176"/>
      <c r="CO961" s="199" t="str">
        <f t="shared" ref="CO961:DL961" si="1164">CO$20</f>
        <v>CO$16</v>
      </c>
      <c r="CP961" s="199" t="str">
        <f t="shared" si="1164"/>
        <v>CP$16</v>
      </c>
      <c r="CQ961" s="199" t="str">
        <f t="shared" si="1164"/>
        <v>CQ$16</v>
      </c>
      <c r="CR961" s="199" t="str">
        <f t="shared" si="1164"/>
        <v>CR$16</v>
      </c>
      <c r="CS961" s="199" t="str">
        <f t="shared" si="1164"/>
        <v>CS$16</v>
      </c>
      <c r="CT961" s="199" t="str">
        <f t="shared" si="1164"/>
        <v>CT$16</v>
      </c>
      <c r="CU961" s="199" t="str">
        <f t="shared" si="1164"/>
        <v>CU$16</v>
      </c>
      <c r="CV961" s="199" t="str">
        <f t="shared" si="1164"/>
        <v>CV$16</v>
      </c>
      <c r="CW961" s="199" t="str">
        <f t="shared" si="1164"/>
        <v>CW$16</v>
      </c>
      <c r="CX961" s="199" t="str">
        <f t="shared" si="1164"/>
        <v>CX$16</v>
      </c>
      <c r="CY961" s="199" t="str">
        <f t="shared" si="1164"/>
        <v>CY$16</v>
      </c>
      <c r="CZ961" s="199" t="str">
        <f t="shared" si="1164"/>
        <v>CZ$16</v>
      </c>
      <c r="DA961" s="199" t="str">
        <f t="shared" si="1164"/>
        <v>DA$16</v>
      </c>
      <c r="DB961" s="199" t="str">
        <f t="shared" si="1164"/>
        <v>DB$16</v>
      </c>
      <c r="DC961" s="199" t="str">
        <f t="shared" si="1164"/>
        <v>DC$16</v>
      </c>
      <c r="DD961" s="199" t="str">
        <f t="shared" si="1164"/>
        <v>DD$16</v>
      </c>
      <c r="DE961" s="199" t="str">
        <f t="shared" si="1164"/>
        <v>DE$16</v>
      </c>
      <c r="DF961" s="199" t="str">
        <f t="shared" si="1164"/>
        <v>DF$16</v>
      </c>
      <c r="DG961" s="199" t="str">
        <f t="shared" si="1164"/>
        <v>DG$16</v>
      </c>
      <c r="DH961" s="199" t="str">
        <f t="shared" si="1164"/>
        <v>DH$16</v>
      </c>
      <c r="DI961" s="199" t="str">
        <f t="shared" si="1164"/>
        <v>DI$16</v>
      </c>
      <c r="DJ961" s="199" t="str">
        <f t="shared" si="1164"/>
        <v>DJ$16</v>
      </c>
      <c r="DK961" s="199" t="str">
        <f t="shared" si="1164"/>
        <v>DK$16</v>
      </c>
      <c r="DL961" s="199" t="str">
        <f t="shared" si="1164"/>
        <v>DL$16</v>
      </c>
    </row>
    <row r="962" spans="1:116" x14ac:dyDescent="0.4">
      <c r="A962" s="174"/>
      <c r="E962" s="8"/>
      <c r="G962" s="175" t="s">
        <v>462</v>
      </c>
      <c r="H962" s="136"/>
      <c r="I962" s="176"/>
      <c r="J962" s="176"/>
      <c r="K962" s="197"/>
      <c r="L962" s="197"/>
      <c r="M962" s="197"/>
      <c r="N962" s="197"/>
      <c r="O962" s="197"/>
      <c r="P962" s="197"/>
      <c r="R962" s="198"/>
      <c r="S962" s="199" t="str">
        <f t="shared" ref="S962:CD962" si="1165">S$21</f>
        <v>S$17</v>
      </c>
      <c r="T962" s="199" t="str">
        <f t="shared" si="1165"/>
        <v>T$17</v>
      </c>
      <c r="U962" s="199" t="str">
        <f t="shared" si="1165"/>
        <v>U$17</v>
      </c>
      <c r="V962" s="199" t="str">
        <f t="shared" si="1165"/>
        <v>V$17</v>
      </c>
      <c r="W962" s="199" t="str">
        <f t="shared" si="1165"/>
        <v>W$17</v>
      </c>
      <c r="X962" s="199" t="str">
        <f t="shared" si="1165"/>
        <v>X$17</v>
      </c>
      <c r="Y962" s="199" t="str">
        <f t="shared" si="1165"/>
        <v>Y$17</v>
      </c>
      <c r="Z962" s="199" t="str">
        <f t="shared" si="1165"/>
        <v>Z$17</v>
      </c>
      <c r="AA962" s="199" t="str">
        <f t="shared" si="1165"/>
        <v>AA$17</v>
      </c>
      <c r="AB962" s="199" t="str">
        <f t="shared" si="1165"/>
        <v>AB$17</v>
      </c>
      <c r="AC962" s="199" t="str">
        <f t="shared" si="1165"/>
        <v>AC$17</v>
      </c>
      <c r="AD962" s="199" t="str">
        <f t="shared" si="1165"/>
        <v>AD$17</v>
      </c>
      <c r="AE962" s="199" t="str">
        <f t="shared" si="1165"/>
        <v>AE$17</v>
      </c>
      <c r="AF962" s="199" t="str">
        <f t="shared" si="1165"/>
        <v>AF$17</v>
      </c>
      <c r="AG962" s="199" t="str">
        <f t="shared" si="1165"/>
        <v>AG$17</v>
      </c>
      <c r="AH962" s="199" t="str">
        <f t="shared" si="1165"/>
        <v>AH$17</v>
      </c>
      <c r="AI962" s="199" t="str">
        <f t="shared" si="1165"/>
        <v>AI$17</v>
      </c>
      <c r="AJ962" s="199" t="str">
        <f t="shared" si="1165"/>
        <v>AJ$17</v>
      </c>
      <c r="AK962" s="199" t="str">
        <f t="shared" si="1165"/>
        <v>AK$17</v>
      </c>
      <c r="AL962" s="199" t="str">
        <f t="shared" si="1165"/>
        <v>AL$17</v>
      </c>
      <c r="AM962" s="199" t="str">
        <f t="shared" si="1165"/>
        <v>AM$17</v>
      </c>
      <c r="AN962" s="199" t="str">
        <f t="shared" si="1165"/>
        <v>AN$17</v>
      </c>
      <c r="AO962" s="199" t="str">
        <f t="shared" si="1165"/>
        <v>AO$17</v>
      </c>
      <c r="AP962" s="199" t="str">
        <f t="shared" si="1165"/>
        <v>AP$17</v>
      </c>
      <c r="AQ962" s="199" t="str">
        <f t="shared" si="1165"/>
        <v>AQ$17</v>
      </c>
      <c r="AR962" s="199" t="str">
        <f t="shared" si="1165"/>
        <v>AR$17</v>
      </c>
      <c r="AS962" s="199" t="str">
        <f t="shared" si="1165"/>
        <v>AS$17</v>
      </c>
      <c r="AT962" s="199" t="str">
        <f t="shared" si="1165"/>
        <v>AT$17</v>
      </c>
      <c r="AU962" s="199" t="str">
        <f t="shared" si="1165"/>
        <v>AU$17</v>
      </c>
      <c r="AV962" s="199" t="str">
        <f t="shared" si="1165"/>
        <v>AV$17</v>
      </c>
      <c r="AW962" s="199" t="str">
        <f t="shared" si="1165"/>
        <v>AW$17</v>
      </c>
      <c r="AX962" s="199" t="str">
        <f t="shared" si="1165"/>
        <v>AX$17</v>
      </c>
      <c r="AY962" s="199" t="str">
        <f t="shared" si="1165"/>
        <v>AY$17</v>
      </c>
      <c r="AZ962" s="199" t="str">
        <f t="shared" si="1165"/>
        <v>AZ$17</v>
      </c>
      <c r="BA962" s="199" t="str">
        <f t="shared" si="1165"/>
        <v>BA$17</v>
      </c>
      <c r="BB962" s="199" t="str">
        <f t="shared" si="1165"/>
        <v>BB$17</v>
      </c>
      <c r="BC962" s="199" t="str">
        <f t="shared" si="1165"/>
        <v>BC$17</v>
      </c>
      <c r="BD962" s="199" t="str">
        <f t="shared" si="1165"/>
        <v>BD$17</v>
      </c>
      <c r="BE962" s="199" t="str">
        <f t="shared" si="1165"/>
        <v>BE$17</v>
      </c>
      <c r="BF962" s="199" t="str">
        <f t="shared" si="1165"/>
        <v>BF$17</v>
      </c>
      <c r="BG962" s="199" t="str">
        <f t="shared" si="1165"/>
        <v>BG$17</v>
      </c>
      <c r="BH962" s="199" t="str">
        <f t="shared" si="1165"/>
        <v>BH$17</v>
      </c>
      <c r="BI962" s="199" t="str">
        <f t="shared" si="1165"/>
        <v>BI$17</v>
      </c>
      <c r="BJ962" s="199" t="str">
        <f t="shared" si="1165"/>
        <v>BJ$17</v>
      </c>
      <c r="BK962" s="199" t="str">
        <f t="shared" si="1165"/>
        <v>BK$17</v>
      </c>
      <c r="BL962" s="199" t="str">
        <f t="shared" si="1165"/>
        <v>BL$17</v>
      </c>
      <c r="BM962" s="199" t="str">
        <f t="shared" si="1165"/>
        <v>BM$17</v>
      </c>
      <c r="BN962" s="199" t="str">
        <f t="shared" si="1165"/>
        <v>BN$17</v>
      </c>
      <c r="BO962" s="199" t="str">
        <f t="shared" si="1165"/>
        <v>BO$17</v>
      </c>
      <c r="BP962" s="199" t="str">
        <f t="shared" si="1165"/>
        <v>BP$17</v>
      </c>
      <c r="BQ962" s="199" t="str">
        <f t="shared" si="1165"/>
        <v>BQ$17</v>
      </c>
      <c r="BR962" s="199" t="str">
        <f t="shared" si="1165"/>
        <v>BR$17</v>
      </c>
      <c r="BS962" s="199" t="str">
        <f t="shared" si="1165"/>
        <v>BS$17</v>
      </c>
      <c r="BT962" s="199" t="str">
        <f t="shared" si="1165"/>
        <v>BT$17</v>
      </c>
      <c r="BU962" s="199" t="str">
        <f t="shared" si="1165"/>
        <v>BU$17</v>
      </c>
      <c r="BV962" s="199" t="str">
        <f t="shared" si="1165"/>
        <v>BV$17</v>
      </c>
      <c r="BW962" s="199" t="str">
        <f t="shared" si="1165"/>
        <v>BW$17</v>
      </c>
      <c r="BX962" s="199" t="str">
        <f t="shared" si="1165"/>
        <v>BX$17</v>
      </c>
      <c r="BY962" s="199" t="str">
        <f t="shared" si="1165"/>
        <v>BY$17</v>
      </c>
      <c r="BZ962" s="199" t="str">
        <f t="shared" si="1165"/>
        <v>BZ$17</v>
      </c>
      <c r="CA962" s="199" t="str">
        <f t="shared" si="1165"/>
        <v>CA$17</v>
      </c>
      <c r="CB962" s="199" t="str">
        <f t="shared" si="1165"/>
        <v>CB$17</v>
      </c>
      <c r="CC962" s="199" t="str">
        <f t="shared" si="1165"/>
        <v>CC$17</v>
      </c>
      <c r="CD962" s="199" t="str">
        <f t="shared" si="1165"/>
        <v>CD$17</v>
      </c>
      <c r="CE962" s="199" t="str">
        <f t="shared" ref="CE962:CL962" si="1166">CE$21</f>
        <v>CE$17</v>
      </c>
      <c r="CF962" s="199" t="str">
        <f t="shared" si="1166"/>
        <v>CF$17</v>
      </c>
      <c r="CG962" s="199" t="str">
        <f t="shared" si="1166"/>
        <v>CG$17</v>
      </c>
      <c r="CH962" s="199" t="str">
        <f t="shared" si="1166"/>
        <v>CH$17</v>
      </c>
      <c r="CI962" s="199" t="str">
        <f t="shared" si="1166"/>
        <v>CI$17</v>
      </c>
      <c r="CJ962" s="199" t="str">
        <f t="shared" si="1166"/>
        <v>CJ$17</v>
      </c>
      <c r="CK962" s="199" t="str">
        <f t="shared" si="1166"/>
        <v>CK$17</v>
      </c>
      <c r="CL962" s="199" t="str">
        <f t="shared" si="1166"/>
        <v>CL$17</v>
      </c>
      <c r="CN962" s="176"/>
      <c r="CO962" s="199" t="str">
        <f t="shared" ref="CO962:DL962" si="1167">CO$21</f>
        <v>CO$17</v>
      </c>
      <c r="CP962" s="199" t="str">
        <f t="shared" si="1167"/>
        <v>CP$17</v>
      </c>
      <c r="CQ962" s="199" t="str">
        <f t="shared" si="1167"/>
        <v>CQ$17</v>
      </c>
      <c r="CR962" s="199" t="str">
        <f t="shared" si="1167"/>
        <v>CR$17</v>
      </c>
      <c r="CS962" s="199" t="str">
        <f t="shared" si="1167"/>
        <v>CS$17</v>
      </c>
      <c r="CT962" s="199" t="str">
        <f t="shared" si="1167"/>
        <v>CT$17</v>
      </c>
      <c r="CU962" s="199" t="str">
        <f t="shared" si="1167"/>
        <v>CU$17</v>
      </c>
      <c r="CV962" s="199" t="str">
        <f t="shared" si="1167"/>
        <v>CV$17</v>
      </c>
      <c r="CW962" s="199" t="str">
        <f t="shared" si="1167"/>
        <v>CW$17</v>
      </c>
      <c r="CX962" s="199" t="str">
        <f t="shared" si="1167"/>
        <v>CX$17</v>
      </c>
      <c r="CY962" s="199" t="str">
        <f t="shared" si="1167"/>
        <v>CY$17</v>
      </c>
      <c r="CZ962" s="199" t="str">
        <f t="shared" si="1167"/>
        <v>CZ$17</v>
      </c>
      <c r="DA962" s="199" t="str">
        <f t="shared" si="1167"/>
        <v>DA$17</v>
      </c>
      <c r="DB962" s="199" t="str">
        <f t="shared" si="1167"/>
        <v>DB$17</v>
      </c>
      <c r="DC962" s="199" t="str">
        <f t="shared" si="1167"/>
        <v>DC$17</v>
      </c>
      <c r="DD962" s="199" t="str">
        <f t="shared" si="1167"/>
        <v>DD$17</v>
      </c>
      <c r="DE962" s="199" t="str">
        <f t="shared" si="1167"/>
        <v>DE$17</v>
      </c>
      <c r="DF962" s="199" t="str">
        <f t="shared" si="1167"/>
        <v>DF$17</v>
      </c>
      <c r="DG962" s="199" t="str">
        <f t="shared" si="1167"/>
        <v>DG$17</v>
      </c>
      <c r="DH962" s="199" t="str">
        <f t="shared" si="1167"/>
        <v>DH$17</v>
      </c>
      <c r="DI962" s="199" t="str">
        <f t="shared" si="1167"/>
        <v>DI$17</v>
      </c>
      <c r="DJ962" s="199" t="str">
        <f t="shared" si="1167"/>
        <v>DJ$17</v>
      </c>
      <c r="DK962" s="199" t="str">
        <f t="shared" si="1167"/>
        <v>DK$17</v>
      </c>
      <c r="DL962" s="199" t="str">
        <f t="shared" si="1167"/>
        <v>DL$17</v>
      </c>
    </row>
    <row r="963" spans="1:116" x14ac:dyDescent="0.4">
      <c r="A963" s="174"/>
      <c r="E963" s="8"/>
      <c r="G963" s="175" t="s">
        <v>491</v>
      </c>
      <c r="H963" s="8"/>
      <c r="I963" s="201"/>
      <c r="J963" s="201"/>
      <c r="K963" s="202"/>
      <c r="L963" s="202"/>
      <c r="M963" s="202"/>
      <c r="N963" s="202"/>
      <c r="O963" s="202"/>
      <c r="P963" s="202"/>
      <c r="R963" s="202"/>
      <c r="S963" s="174"/>
      <c r="T963" s="174"/>
      <c r="U963" s="174"/>
      <c r="V963" s="174"/>
      <c r="W963" s="174"/>
      <c r="X963" s="174"/>
      <c r="Y963" s="174"/>
      <c r="Z963" s="174"/>
      <c r="AA963" s="174"/>
      <c r="AB963" s="174"/>
      <c r="AC963" s="174"/>
      <c r="AD963" s="174"/>
      <c r="AE963" s="174"/>
      <c r="AF963" s="174"/>
      <c r="AG963" s="174"/>
      <c r="AH963" s="174"/>
      <c r="AI963" s="174"/>
      <c r="AJ963" s="174"/>
      <c r="AK963" s="174"/>
      <c r="AL963" s="174"/>
      <c r="AM963" s="174"/>
      <c r="AN963" s="174"/>
      <c r="AO963" s="174"/>
      <c r="AP963" s="174"/>
      <c r="AQ963" s="174"/>
      <c r="AR963" s="174"/>
      <c r="AS963" s="174"/>
      <c r="AT963" s="174"/>
      <c r="AU963" s="174"/>
      <c r="AV963" s="174"/>
      <c r="AW963" s="174"/>
      <c r="AX963" s="174"/>
      <c r="AY963" s="174"/>
      <c r="AZ963" s="174"/>
      <c r="BA963" s="174"/>
      <c r="BB963" s="174"/>
      <c r="BC963" s="174"/>
      <c r="BD963" s="174"/>
      <c r="BE963" s="174"/>
      <c r="BF963" s="174"/>
      <c r="BG963" s="174"/>
      <c r="BH963" s="174"/>
      <c r="BI963" s="174"/>
      <c r="BJ963" s="174"/>
      <c r="BK963" s="174"/>
      <c r="BL963" s="174"/>
      <c r="BM963" s="174"/>
      <c r="BN963" s="174"/>
      <c r="BO963" s="174"/>
      <c r="BP963" s="174"/>
      <c r="BQ963" s="174"/>
      <c r="BR963" s="174"/>
      <c r="BS963" s="174"/>
      <c r="BT963" s="174"/>
      <c r="BU963" s="174"/>
      <c r="BV963" s="174"/>
      <c r="BW963" s="174"/>
      <c r="BX963" s="174"/>
      <c r="BY963" s="174"/>
      <c r="BZ963" s="174"/>
      <c r="CA963" s="174"/>
      <c r="CB963" s="174"/>
      <c r="CC963" s="174"/>
      <c r="CD963" s="174"/>
      <c r="CE963" s="174"/>
      <c r="CF963" s="174"/>
      <c r="CG963" s="174"/>
      <c r="CH963" s="174"/>
      <c r="CI963" s="174"/>
      <c r="CJ963" s="174"/>
      <c r="CK963" s="174"/>
      <c r="CL963" s="174"/>
      <c r="CN963" s="201"/>
      <c r="CO963" s="174"/>
      <c r="CP963" s="174"/>
      <c r="CQ963" s="174"/>
      <c r="CR963" s="174"/>
      <c r="CS963" s="174"/>
      <c r="CT963" s="174"/>
      <c r="CU963" s="174"/>
      <c r="CV963" s="174"/>
      <c r="CW963" s="174"/>
      <c r="CX963" s="174"/>
      <c r="CY963" s="174"/>
      <c r="CZ963" s="174"/>
      <c r="DA963" s="174"/>
      <c r="DB963" s="174"/>
      <c r="DC963" s="174"/>
      <c r="DD963" s="174"/>
      <c r="DE963" s="174"/>
      <c r="DF963" s="174"/>
      <c r="DG963" s="174"/>
      <c r="DH963" s="174"/>
      <c r="DI963" s="174"/>
      <c r="DJ963" s="174"/>
      <c r="DK963" s="174"/>
      <c r="DL963" s="174"/>
    </row>
    <row r="964" spans="1:116" x14ac:dyDescent="0.4">
      <c r="A964" s="174"/>
      <c r="E964" s="8"/>
      <c r="G964" s="175" t="s">
        <v>505</v>
      </c>
      <c r="H964" s="200"/>
      <c r="I964" s="201"/>
      <c r="J964" s="201"/>
      <c r="K964" s="202"/>
      <c r="L964" s="202"/>
      <c r="M964" s="202"/>
      <c r="N964" s="202"/>
      <c r="O964" s="202"/>
      <c r="P964" s="202"/>
      <c r="R964" s="202"/>
      <c r="S964" s="190"/>
      <c r="T964" s="190"/>
      <c r="U964" s="190"/>
      <c r="V964" s="190"/>
      <c r="W964" s="190"/>
      <c r="X964" s="190"/>
      <c r="Y964" s="190"/>
      <c r="Z964" s="190"/>
      <c r="AA964" s="190"/>
      <c r="AB964" s="190"/>
      <c r="AC964" s="190"/>
      <c r="AD964" s="190"/>
      <c r="AE964" s="190"/>
      <c r="AF964" s="190"/>
      <c r="AG964" s="190"/>
      <c r="AH964" s="190"/>
      <c r="AI964" s="190"/>
      <c r="AJ964" s="190"/>
      <c r="AK964" s="190"/>
      <c r="AL964" s="190"/>
      <c r="AM964" s="190"/>
      <c r="AN964" s="190"/>
      <c r="AO964" s="190"/>
      <c r="AP964" s="190"/>
      <c r="AQ964" s="190"/>
      <c r="AR964" s="190"/>
      <c r="AS964" s="190"/>
      <c r="AT964" s="190"/>
      <c r="AU964" s="190"/>
      <c r="AV964" s="190"/>
      <c r="AW964" s="190"/>
      <c r="AX964" s="190"/>
      <c r="AY964" s="190"/>
      <c r="AZ964" s="190"/>
      <c r="BA964" s="190"/>
      <c r="BB964" s="190"/>
      <c r="BC964" s="190"/>
      <c r="BD964" s="190"/>
      <c r="BE964" s="190"/>
      <c r="BF964" s="190"/>
      <c r="BG964" s="190"/>
      <c r="BH964" s="190"/>
      <c r="BI964" s="190"/>
      <c r="BJ964" s="190"/>
      <c r="BK964" s="190"/>
      <c r="BL964" s="190"/>
      <c r="BM964" s="190"/>
      <c r="BN964" s="190"/>
      <c r="BO964" s="190"/>
      <c r="BP964" s="190"/>
      <c r="BQ964" s="190"/>
      <c r="BR964" s="190"/>
      <c r="BS964" s="190"/>
      <c r="BT964" s="190"/>
      <c r="BU964" s="190"/>
      <c r="BV964" s="190"/>
      <c r="BW964" s="190"/>
      <c r="BX964" s="190"/>
      <c r="BY964" s="190"/>
      <c r="BZ964" s="190"/>
      <c r="CA964" s="190"/>
      <c r="CB964" s="190"/>
      <c r="CC964" s="190"/>
      <c r="CD964" s="190"/>
      <c r="CE964" s="190"/>
      <c r="CF964" s="190"/>
      <c r="CG964" s="190"/>
      <c r="CH964" s="190"/>
      <c r="CI964" s="190"/>
      <c r="CJ964" s="190"/>
      <c r="CK964" s="190"/>
      <c r="CL964" s="190"/>
      <c r="CN964" s="201"/>
      <c r="CO964" s="190"/>
      <c r="CP964" s="190"/>
      <c r="CQ964" s="190"/>
      <c r="CR964" s="190"/>
      <c r="CS964" s="190"/>
      <c r="CT964" s="190"/>
      <c r="CU964" s="190"/>
      <c r="CV964" s="190"/>
      <c r="CW964" s="190"/>
      <c r="CX964" s="190"/>
      <c r="CY964" s="190"/>
      <c r="CZ964" s="190"/>
      <c r="DA964" s="190"/>
      <c r="DB964" s="190"/>
      <c r="DC964" s="190"/>
      <c r="DD964" s="190"/>
      <c r="DE964" s="190"/>
      <c r="DF964" s="190"/>
      <c r="DG964" s="190"/>
      <c r="DH964" s="190"/>
      <c r="DI964" s="190"/>
      <c r="DJ964" s="190"/>
      <c r="DK964" s="190"/>
      <c r="DL964" s="190"/>
    </row>
    <row r="965" spans="1:116" x14ac:dyDescent="0.4">
      <c r="A965" s="174"/>
      <c r="E965" s="8"/>
      <c r="G965" s="175" t="s">
        <v>463</v>
      </c>
      <c r="H965" s="8"/>
      <c r="I965" s="201"/>
      <c r="J965" s="201"/>
      <c r="K965" s="202"/>
      <c r="L965" s="202"/>
      <c r="M965" s="202"/>
      <c r="N965" s="202"/>
      <c r="O965" s="202"/>
      <c r="P965" s="202"/>
      <c r="R965" s="202"/>
      <c r="S965" s="190" t="str">
        <f t="shared" ref="S965:CD965" si="1168">S$22</f>
        <v>S$18</v>
      </c>
      <c r="T965" s="190" t="str">
        <f t="shared" si="1168"/>
        <v>T$18</v>
      </c>
      <c r="U965" s="190" t="str">
        <f t="shared" si="1168"/>
        <v>U$18</v>
      </c>
      <c r="V965" s="190" t="str">
        <f t="shared" si="1168"/>
        <v>V$18</v>
      </c>
      <c r="W965" s="190" t="str">
        <f t="shared" si="1168"/>
        <v>W$18</v>
      </c>
      <c r="X965" s="190" t="str">
        <f t="shared" si="1168"/>
        <v>X$18</v>
      </c>
      <c r="Y965" s="190" t="str">
        <f t="shared" si="1168"/>
        <v>Y$18</v>
      </c>
      <c r="Z965" s="190" t="str">
        <f t="shared" si="1168"/>
        <v>Z$18</v>
      </c>
      <c r="AA965" s="190" t="str">
        <f t="shared" si="1168"/>
        <v>AA$18</v>
      </c>
      <c r="AB965" s="190" t="str">
        <f t="shared" si="1168"/>
        <v>AB$18</v>
      </c>
      <c r="AC965" s="190" t="str">
        <f t="shared" si="1168"/>
        <v>AC$18</v>
      </c>
      <c r="AD965" s="190" t="str">
        <f t="shared" si="1168"/>
        <v>AD$18</v>
      </c>
      <c r="AE965" s="190" t="str">
        <f t="shared" si="1168"/>
        <v>AE$18</v>
      </c>
      <c r="AF965" s="190" t="str">
        <f t="shared" si="1168"/>
        <v>AF$18</v>
      </c>
      <c r="AG965" s="190" t="str">
        <f t="shared" si="1168"/>
        <v>AG$18</v>
      </c>
      <c r="AH965" s="190" t="str">
        <f t="shared" si="1168"/>
        <v>AH$18</v>
      </c>
      <c r="AI965" s="190" t="str">
        <f t="shared" si="1168"/>
        <v>AI$18</v>
      </c>
      <c r="AJ965" s="190" t="str">
        <f t="shared" si="1168"/>
        <v>AJ$18</v>
      </c>
      <c r="AK965" s="190" t="str">
        <f t="shared" si="1168"/>
        <v>AK$18</v>
      </c>
      <c r="AL965" s="190" t="str">
        <f t="shared" si="1168"/>
        <v>AL$18</v>
      </c>
      <c r="AM965" s="190" t="str">
        <f t="shared" si="1168"/>
        <v>AM$18</v>
      </c>
      <c r="AN965" s="190" t="str">
        <f t="shared" si="1168"/>
        <v>AN$18</v>
      </c>
      <c r="AO965" s="190" t="str">
        <f t="shared" si="1168"/>
        <v>AO$18</v>
      </c>
      <c r="AP965" s="190" t="str">
        <f t="shared" si="1168"/>
        <v>AP$18</v>
      </c>
      <c r="AQ965" s="190" t="str">
        <f t="shared" si="1168"/>
        <v>AQ$18</v>
      </c>
      <c r="AR965" s="190" t="str">
        <f t="shared" si="1168"/>
        <v>AR$18</v>
      </c>
      <c r="AS965" s="190" t="str">
        <f t="shared" si="1168"/>
        <v>AS$18</v>
      </c>
      <c r="AT965" s="190" t="str">
        <f t="shared" si="1168"/>
        <v>AT$18</v>
      </c>
      <c r="AU965" s="190" t="str">
        <f t="shared" si="1168"/>
        <v>AU$18</v>
      </c>
      <c r="AV965" s="190" t="str">
        <f t="shared" si="1168"/>
        <v>AV$18</v>
      </c>
      <c r="AW965" s="190" t="str">
        <f t="shared" si="1168"/>
        <v>AW$18</v>
      </c>
      <c r="AX965" s="190" t="str">
        <f t="shared" si="1168"/>
        <v>AX$18</v>
      </c>
      <c r="AY965" s="190" t="str">
        <f t="shared" si="1168"/>
        <v>AY$18</v>
      </c>
      <c r="AZ965" s="190" t="str">
        <f t="shared" si="1168"/>
        <v>AZ$18</v>
      </c>
      <c r="BA965" s="190" t="str">
        <f t="shared" si="1168"/>
        <v>BA$18</v>
      </c>
      <c r="BB965" s="190" t="str">
        <f t="shared" si="1168"/>
        <v>BB$18</v>
      </c>
      <c r="BC965" s="190" t="str">
        <f t="shared" si="1168"/>
        <v>BC$18</v>
      </c>
      <c r="BD965" s="190" t="str">
        <f t="shared" si="1168"/>
        <v>BD$18</v>
      </c>
      <c r="BE965" s="190" t="str">
        <f t="shared" si="1168"/>
        <v>BE$18</v>
      </c>
      <c r="BF965" s="190" t="str">
        <f t="shared" si="1168"/>
        <v>BF$18</v>
      </c>
      <c r="BG965" s="190" t="str">
        <f t="shared" si="1168"/>
        <v>BG$18</v>
      </c>
      <c r="BH965" s="190" t="str">
        <f t="shared" si="1168"/>
        <v>BH$18</v>
      </c>
      <c r="BI965" s="190" t="str">
        <f t="shared" si="1168"/>
        <v>BI$18</v>
      </c>
      <c r="BJ965" s="190" t="str">
        <f t="shared" si="1168"/>
        <v>BJ$18</v>
      </c>
      <c r="BK965" s="190" t="str">
        <f t="shared" si="1168"/>
        <v>BK$18</v>
      </c>
      <c r="BL965" s="190" t="str">
        <f t="shared" si="1168"/>
        <v>BL$18</v>
      </c>
      <c r="BM965" s="190" t="str">
        <f t="shared" si="1168"/>
        <v>BM$18</v>
      </c>
      <c r="BN965" s="190" t="str">
        <f t="shared" si="1168"/>
        <v>BN$18</v>
      </c>
      <c r="BO965" s="190" t="str">
        <f t="shared" si="1168"/>
        <v>BO$18</v>
      </c>
      <c r="BP965" s="190" t="str">
        <f t="shared" si="1168"/>
        <v>BP$18</v>
      </c>
      <c r="BQ965" s="190" t="str">
        <f t="shared" si="1168"/>
        <v>BQ$18</v>
      </c>
      <c r="BR965" s="190" t="str">
        <f t="shared" si="1168"/>
        <v>BR$18</v>
      </c>
      <c r="BS965" s="190" t="str">
        <f t="shared" si="1168"/>
        <v>BS$18</v>
      </c>
      <c r="BT965" s="190" t="str">
        <f t="shared" si="1168"/>
        <v>BT$18</v>
      </c>
      <c r="BU965" s="190" t="str">
        <f t="shared" si="1168"/>
        <v>BU$18</v>
      </c>
      <c r="BV965" s="190" t="str">
        <f t="shared" si="1168"/>
        <v>BV$18</v>
      </c>
      <c r="BW965" s="190" t="str">
        <f t="shared" si="1168"/>
        <v>BW$18</v>
      </c>
      <c r="BX965" s="190" t="str">
        <f t="shared" si="1168"/>
        <v>BX$18</v>
      </c>
      <c r="BY965" s="190" t="str">
        <f t="shared" si="1168"/>
        <v>BY$18</v>
      </c>
      <c r="BZ965" s="190" t="str">
        <f t="shared" si="1168"/>
        <v>BZ$18</v>
      </c>
      <c r="CA965" s="190" t="str">
        <f t="shared" si="1168"/>
        <v>CA$18</v>
      </c>
      <c r="CB965" s="190" t="str">
        <f t="shared" si="1168"/>
        <v>CB$18</v>
      </c>
      <c r="CC965" s="190" t="str">
        <f t="shared" si="1168"/>
        <v>CC$18</v>
      </c>
      <c r="CD965" s="190" t="str">
        <f t="shared" si="1168"/>
        <v>CD$18</v>
      </c>
      <c r="CE965" s="190" t="str">
        <f t="shared" ref="CE965:CL965" si="1169">CE$22</f>
        <v>CE$18</v>
      </c>
      <c r="CF965" s="190" t="str">
        <f t="shared" si="1169"/>
        <v>CF$18</v>
      </c>
      <c r="CG965" s="190" t="str">
        <f t="shared" si="1169"/>
        <v>CG$18</v>
      </c>
      <c r="CH965" s="190" t="str">
        <f t="shared" si="1169"/>
        <v>CH$18</v>
      </c>
      <c r="CI965" s="190" t="str">
        <f t="shared" si="1169"/>
        <v>CI$18</v>
      </c>
      <c r="CJ965" s="190" t="str">
        <f t="shared" si="1169"/>
        <v>CJ$18</v>
      </c>
      <c r="CK965" s="190" t="str">
        <f t="shared" si="1169"/>
        <v>CK$18</v>
      </c>
      <c r="CL965" s="190" t="str">
        <f t="shared" si="1169"/>
        <v>CL$18</v>
      </c>
      <c r="CN965" s="201"/>
      <c r="CO965" s="190" t="str">
        <f t="shared" ref="CO965:DL965" si="1170">CO$22</f>
        <v>CO$18</v>
      </c>
      <c r="CP965" s="190" t="str">
        <f t="shared" si="1170"/>
        <v>CP$18</v>
      </c>
      <c r="CQ965" s="190" t="str">
        <f t="shared" si="1170"/>
        <v>CQ$18</v>
      </c>
      <c r="CR965" s="190" t="str">
        <f t="shared" si="1170"/>
        <v>CR$18</v>
      </c>
      <c r="CS965" s="190" t="str">
        <f t="shared" si="1170"/>
        <v>CS$18</v>
      </c>
      <c r="CT965" s="190" t="str">
        <f t="shared" si="1170"/>
        <v>CT$18</v>
      </c>
      <c r="CU965" s="190" t="str">
        <f t="shared" si="1170"/>
        <v>CU$18</v>
      </c>
      <c r="CV965" s="190" t="str">
        <f t="shared" si="1170"/>
        <v>CV$18</v>
      </c>
      <c r="CW965" s="190" t="str">
        <f t="shared" si="1170"/>
        <v>CW$18</v>
      </c>
      <c r="CX965" s="190" t="str">
        <f t="shared" si="1170"/>
        <v>CX$18</v>
      </c>
      <c r="CY965" s="190" t="str">
        <f t="shared" si="1170"/>
        <v>CY$18</v>
      </c>
      <c r="CZ965" s="190" t="str">
        <f t="shared" si="1170"/>
        <v>CZ$18</v>
      </c>
      <c r="DA965" s="190" t="str">
        <f t="shared" si="1170"/>
        <v>DA$18</v>
      </c>
      <c r="DB965" s="190" t="str">
        <f t="shared" si="1170"/>
        <v>DB$18</v>
      </c>
      <c r="DC965" s="190" t="str">
        <f t="shared" si="1170"/>
        <v>DC$18</v>
      </c>
      <c r="DD965" s="190" t="str">
        <f t="shared" si="1170"/>
        <v>DD$18</v>
      </c>
      <c r="DE965" s="190" t="str">
        <f t="shared" si="1170"/>
        <v>DE$18</v>
      </c>
      <c r="DF965" s="190" t="str">
        <f t="shared" si="1170"/>
        <v>DF$18</v>
      </c>
      <c r="DG965" s="190" t="str">
        <f t="shared" si="1170"/>
        <v>DG$18</v>
      </c>
      <c r="DH965" s="190" t="str">
        <f t="shared" si="1170"/>
        <v>DH$18</v>
      </c>
      <c r="DI965" s="190" t="str">
        <f t="shared" si="1170"/>
        <v>DI$18</v>
      </c>
      <c r="DJ965" s="190" t="str">
        <f t="shared" si="1170"/>
        <v>DJ$18</v>
      </c>
      <c r="DK965" s="190" t="str">
        <f t="shared" si="1170"/>
        <v>DK$18</v>
      </c>
      <c r="DL965" s="190" t="str">
        <f t="shared" si="1170"/>
        <v>DL$18</v>
      </c>
    </row>
    <row r="966" spans="1:116" x14ac:dyDescent="0.4">
      <c r="A966" s="174"/>
      <c r="E966" s="8"/>
      <c r="G966" s="175" t="s">
        <v>464</v>
      </c>
      <c r="H966" s="200"/>
      <c r="I966" s="201"/>
      <c r="J966" s="201"/>
      <c r="K966" s="202"/>
      <c r="L966" s="202"/>
      <c r="M966" s="202"/>
      <c r="N966" s="202"/>
      <c r="O966" s="202"/>
      <c r="P966" s="202"/>
      <c r="R966" s="202"/>
      <c r="S966" s="190" t="str">
        <f t="shared" ref="S966:CD966" si="1171">S$23</f>
        <v>S$19</v>
      </c>
      <c r="T966" s="190" t="str">
        <f t="shared" si="1171"/>
        <v>T$19</v>
      </c>
      <c r="U966" s="190" t="str">
        <f t="shared" si="1171"/>
        <v>U$19</v>
      </c>
      <c r="V966" s="190" t="str">
        <f t="shared" si="1171"/>
        <v>V$19</v>
      </c>
      <c r="W966" s="190" t="str">
        <f t="shared" si="1171"/>
        <v>W$19</v>
      </c>
      <c r="X966" s="190" t="str">
        <f t="shared" si="1171"/>
        <v>X$19</v>
      </c>
      <c r="Y966" s="190" t="str">
        <f t="shared" si="1171"/>
        <v>Y$19</v>
      </c>
      <c r="Z966" s="190" t="str">
        <f t="shared" si="1171"/>
        <v>Z$19</v>
      </c>
      <c r="AA966" s="190" t="str">
        <f t="shared" si="1171"/>
        <v>AA$19</v>
      </c>
      <c r="AB966" s="190" t="str">
        <f t="shared" si="1171"/>
        <v>AB$19</v>
      </c>
      <c r="AC966" s="190" t="str">
        <f t="shared" si="1171"/>
        <v>AC$19</v>
      </c>
      <c r="AD966" s="190" t="str">
        <f t="shared" si="1171"/>
        <v>AD$19</v>
      </c>
      <c r="AE966" s="190" t="str">
        <f t="shared" si="1171"/>
        <v>AE$19</v>
      </c>
      <c r="AF966" s="190" t="str">
        <f t="shared" si="1171"/>
        <v>AF$19</v>
      </c>
      <c r="AG966" s="190" t="str">
        <f t="shared" si="1171"/>
        <v>AG$19</v>
      </c>
      <c r="AH966" s="190" t="str">
        <f t="shared" si="1171"/>
        <v>AH$19</v>
      </c>
      <c r="AI966" s="190" t="str">
        <f t="shared" si="1171"/>
        <v>AI$19</v>
      </c>
      <c r="AJ966" s="190" t="str">
        <f t="shared" si="1171"/>
        <v>AJ$19</v>
      </c>
      <c r="AK966" s="190" t="str">
        <f t="shared" si="1171"/>
        <v>AK$19</v>
      </c>
      <c r="AL966" s="190" t="str">
        <f t="shared" si="1171"/>
        <v>AL$19</v>
      </c>
      <c r="AM966" s="190" t="str">
        <f t="shared" si="1171"/>
        <v>AM$19</v>
      </c>
      <c r="AN966" s="190" t="str">
        <f t="shared" si="1171"/>
        <v>AN$19</v>
      </c>
      <c r="AO966" s="190" t="str">
        <f t="shared" si="1171"/>
        <v>AO$19</v>
      </c>
      <c r="AP966" s="190" t="str">
        <f t="shared" si="1171"/>
        <v>AP$19</v>
      </c>
      <c r="AQ966" s="190" t="str">
        <f t="shared" si="1171"/>
        <v>AQ$19</v>
      </c>
      <c r="AR966" s="190" t="str">
        <f t="shared" si="1171"/>
        <v>AR$19</v>
      </c>
      <c r="AS966" s="190" t="str">
        <f t="shared" si="1171"/>
        <v>AS$19</v>
      </c>
      <c r="AT966" s="190" t="str">
        <f t="shared" si="1171"/>
        <v>AT$19</v>
      </c>
      <c r="AU966" s="190" t="str">
        <f t="shared" si="1171"/>
        <v>AU$19</v>
      </c>
      <c r="AV966" s="190" t="str">
        <f t="shared" si="1171"/>
        <v>AV$19</v>
      </c>
      <c r="AW966" s="190" t="str">
        <f t="shared" si="1171"/>
        <v>AW$19</v>
      </c>
      <c r="AX966" s="190" t="str">
        <f t="shared" si="1171"/>
        <v>AX$19</v>
      </c>
      <c r="AY966" s="190" t="str">
        <f t="shared" si="1171"/>
        <v>AY$19</v>
      </c>
      <c r="AZ966" s="190" t="str">
        <f t="shared" si="1171"/>
        <v>AZ$19</v>
      </c>
      <c r="BA966" s="190" t="str">
        <f t="shared" si="1171"/>
        <v>BA$19</v>
      </c>
      <c r="BB966" s="190" t="str">
        <f t="shared" si="1171"/>
        <v>BB$19</v>
      </c>
      <c r="BC966" s="190" t="str">
        <f t="shared" si="1171"/>
        <v>BC$19</v>
      </c>
      <c r="BD966" s="190" t="str">
        <f t="shared" si="1171"/>
        <v>BD$19</v>
      </c>
      <c r="BE966" s="190" t="str">
        <f t="shared" si="1171"/>
        <v>BE$19</v>
      </c>
      <c r="BF966" s="190" t="str">
        <f t="shared" si="1171"/>
        <v>BF$19</v>
      </c>
      <c r="BG966" s="190" t="str">
        <f t="shared" si="1171"/>
        <v>BG$19</v>
      </c>
      <c r="BH966" s="190" t="str">
        <f t="shared" si="1171"/>
        <v>BH$19</v>
      </c>
      <c r="BI966" s="190" t="str">
        <f t="shared" si="1171"/>
        <v>BI$19</v>
      </c>
      <c r="BJ966" s="190" t="str">
        <f t="shared" si="1171"/>
        <v>BJ$19</v>
      </c>
      <c r="BK966" s="190" t="str">
        <f t="shared" si="1171"/>
        <v>BK$19</v>
      </c>
      <c r="BL966" s="190" t="str">
        <f t="shared" si="1171"/>
        <v>BL$19</v>
      </c>
      <c r="BM966" s="190" t="str">
        <f t="shared" si="1171"/>
        <v>BM$19</v>
      </c>
      <c r="BN966" s="190" t="str">
        <f t="shared" si="1171"/>
        <v>BN$19</v>
      </c>
      <c r="BO966" s="190" t="str">
        <f t="shared" si="1171"/>
        <v>BO$19</v>
      </c>
      <c r="BP966" s="190" t="str">
        <f t="shared" si="1171"/>
        <v>BP$19</v>
      </c>
      <c r="BQ966" s="190" t="str">
        <f t="shared" si="1171"/>
        <v>BQ$19</v>
      </c>
      <c r="BR966" s="190" t="str">
        <f t="shared" si="1171"/>
        <v>BR$19</v>
      </c>
      <c r="BS966" s="190" t="str">
        <f t="shared" si="1171"/>
        <v>BS$19</v>
      </c>
      <c r="BT966" s="190" t="str">
        <f t="shared" si="1171"/>
        <v>BT$19</v>
      </c>
      <c r="BU966" s="190" t="str">
        <f t="shared" si="1171"/>
        <v>BU$19</v>
      </c>
      <c r="BV966" s="190" t="str">
        <f t="shared" si="1171"/>
        <v>BV$19</v>
      </c>
      <c r="BW966" s="190" t="str">
        <f t="shared" si="1171"/>
        <v>BW$19</v>
      </c>
      <c r="BX966" s="190" t="str">
        <f t="shared" si="1171"/>
        <v>BX$19</v>
      </c>
      <c r="BY966" s="190" t="str">
        <f t="shared" si="1171"/>
        <v>BY$19</v>
      </c>
      <c r="BZ966" s="190" t="str">
        <f t="shared" si="1171"/>
        <v>BZ$19</v>
      </c>
      <c r="CA966" s="190" t="str">
        <f t="shared" si="1171"/>
        <v>CA$19</v>
      </c>
      <c r="CB966" s="190" t="str">
        <f t="shared" si="1171"/>
        <v>CB$19</v>
      </c>
      <c r="CC966" s="190" t="str">
        <f t="shared" si="1171"/>
        <v>CC$19</v>
      </c>
      <c r="CD966" s="190" t="str">
        <f t="shared" si="1171"/>
        <v>CD$19</v>
      </c>
      <c r="CE966" s="190" t="str">
        <f t="shared" ref="CE966:CL966" si="1172">CE$23</f>
        <v>CE$19</v>
      </c>
      <c r="CF966" s="190" t="str">
        <f t="shared" si="1172"/>
        <v>CF$19</v>
      </c>
      <c r="CG966" s="190" t="str">
        <f t="shared" si="1172"/>
        <v>CG$19</v>
      </c>
      <c r="CH966" s="190" t="str">
        <f t="shared" si="1172"/>
        <v>CH$19</v>
      </c>
      <c r="CI966" s="190" t="str">
        <f t="shared" si="1172"/>
        <v>CI$19</v>
      </c>
      <c r="CJ966" s="190" t="str">
        <f t="shared" si="1172"/>
        <v>CJ$19</v>
      </c>
      <c r="CK966" s="190" t="str">
        <f t="shared" si="1172"/>
        <v>CK$19</v>
      </c>
      <c r="CL966" s="190" t="str">
        <f t="shared" si="1172"/>
        <v>CL$19</v>
      </c>
      <c r="CN966" s="201"/>
      <c r="CO966" s="190" t="str">
        <f t="shared" ref="CO966:DL966" si="1173">CO$23</f>
        <v>CO$19</v>
      </c>
      <c r="CP966" s="190" t="str">
        <f t="shared" si="1173"/>
        <v>CP$19</v>
      </c>
      <c r="CQ966" s="190" t="str">
        <f t="shared" si="1173"/>
        <v>CQ$19</v>
      </c>
      <c r="CR966" s="190" t="str">
        <f t="shared" si="1173"/>
        <v>CR$19</v>
      </c>
      <c r="CS966" s="190" t="str">
        <f t="shared" si="1173"/>
        <v>CS$19</v>
      </c>
      <c r="CT966" s="190" t="str">
        <f t="shared" si="1173"/>
        <v>CT$19</v>
      </c>
      <c r="CU966" s="190" t="str">
        <f t="shared" si="1173"/>
        <v>CU$19</v>
      </c>
      <c r="CV966" s="190" t="str">
        <f t="shared" si="1173"/>
        <v>CV$19</v>
      </c>
      <c r="CW966" s="190" t="str">
        <f t="shared" si="1173"/>
        <v>CW$19</v>
      </c>
      <c r="CX966" s="190" t="str">
        <f t="shared" si="1173"/>
        <v>CX$19</v>
      </c>
      <c r="CY966" s="190" t="str">
        <f t="shared" si="1173"/>
        <v>CY$19</v>
      </c>
      <c r="CZ966" s="190" t="str">
        <f t="shared" si="1173"/>
        <v>CZ$19</v>
      </c>
      <c r="DA966" s="190" t="str">
        <f t="shared" si="1173"/>
        <v>DA$19</v>
      </c>
      <c r="DB966" s="190" t="str">
        <f t="shared" si="1173"/>
        <v>DB$19</v>
      </c>
      <c r="DC966" s="190" t="str">
        <f t="shared" si="1173"/>
        <v>DC$19</v>
      </c>
      <c r="DD966" s="190" t="str">
        <f t="shared" si="1173"/>
        <v>DD$19</v>
      </c>
      <c r="DE966" s="190" t="str">
        <f t="shared" si="1173"/>
        <v>DE$19</v>
      </c>
      <c r="DF966" s="190" t="str">
        <f t="shared" si="1173"/>
        <v>DF$19</v>
      </c>
      <c r="DG966" s="190" t="str">
        <f t="shared" si="1173"/>
        <v>DG$19</v>
      </c>
      <c r="DH966" s="190" t="str">
        <f t="shared" si="1173"/>
        <v>DH$19</v>
      </c>
      <c r="DI966" s="190" t="str">
        <f t="shared" si="1173"/>
        <v>DI$19</v>
      </c>
      <c r="DJ966" s="190" t="str">
        <f t="shared" si="1173"/>
        <v>DJ$19</v>
      </c>
      <c r="DK966" s="190" t="str">
        <f t="shared" si="1173"/>
        <v>DK$19</v>
      </c>
      <c r="DL966" s="190" t="str">
        <f t="shared" si="1173"/>
        <v>DL$19</v>
      </c>
    </row>
    <row r="967" spans="1:116" x14ac:dyDescent="0.4">
      <c r="A967" s="31" t="s">
        <v>218</v>
      </c>
      <c r="B967" s="31" t="s">
        <v>81</v>
      </c>
      <c r="C967" s="31"/>
      <c r="D967" t="s">
        <v>839</v>
      </c>
      <c r="E967" s="8" t="str">
        <f t="shared" ref="E967:E975" si="1174">ROW()&amp;" "&amp;D967</f>
        <v>967 DCSALESQUOTA-S</v>
      </c>
      <c r="F967" t="s">
        <v>847</v>
      </c>
      <c r="G967" s="66" t="s">
        <v>846</v>
      </c>
      <c r="H967" s="22"/>
      <c r="I967" s="299"/>
      <c r="J967" s="299"/>
      <c r="K967" s="22"/>
      <c r="L967" s="22"/>
      <c r="M967" s="22"/>
      <c r="N967" s="22"/>
      <c r="O967" s="22"/>
      <c r="P967" s="22"/>
      <c r="R967" s="66"/>
      <c r="S967" s="300"/>
      <c r="T967" s="300"/>
      <c r="U967" s="300"/>
      <c r="V967" s="300"/>
      <c r="W967" s="300"/>
      <c r="X967" s="300"/>
      <c r="Y967" s="300"/>
      <c r="Z967" s="300"/>
      <c r="AA967" s="300"/>
      <c r="AB967" s="300"/>
      <c r="AC967" s="300"/>
      <c r="AD967" s="300"/>
      <c r="AE967" s="300"/>
      <c r="AF967" s="300"/>
      <c r="AG967" s="300"/>
      <c r="AH967" s="300"/>
      <c r="AI967" s="300"/>
      <c r="AJ967" s="300"/>
      <c r="AK967" s="300"/>
      <c r="AL967" s="300"/>
      <c r="AM967" s="300"/>
      <c r="AN967" s="300"/>
      <c r="AO967" s="300"/>
      <c r="AP967" s="300"/>
      <c r="AQ967" s="300"/>
      <c r="AR967" s="300"/>
      <c r="AS967" s="300"/>
      <c r="AT967" s="300"/>
      <c r="AU967" s="300"/>
      <c r="AV967" s="300"/>
      <c r="AW967" s="300"/>
      <c r="AX967" s="300"/>
      <c r="AY967" s="300"/>
      <c r="AZ967" s="300"/>
      <c r="BA967" s="300"/>
      <c r="BB967" s="300"/>
      <c r="BC967" s="300"/>
      <c r="BD967" s="300"/>
      <c r="BE967" s="300"/>
      <c r="BF967" s="300"/>
      <c r="BG967" s="300"/>
      <c r="BH967" s="300"/>
      <c r="BI967" s="300"/>
      <c r="BJ967" s="300"/>
      <c r="BK967" s="300"/>
      <c r="BL967" s="300"/>
      <c r="BM967" s="300"/>
      <c r="BN967" s="300"/>
      <c r="BO967" s="300"/>
      <c r="BP967" s="300"/>
      <c r="BQ967" s="300"/>
      <c r="BR967" s="300"/>
      <c r="BS967" s="300"/>
      <c r="BT967" s="300"/>
      <c r="BU967" s="300"/>
      <c r="BV967" s="300"/>
      <c r="BW967" s="300"/>
      <c r="BX967" s="300"/>
      <c r="BY967" s="300"/>
      <c r="BZ967" s="300"/>
      <c r="CA967" s="300"/>
      <c r="CB967" s="300"/>
      <c r="CC967" s="300"/>
      <c r="CD967" s="300"/>
      <c r="CE967" s="300"/>
      <c r="CF967" s="300"/>
      <c r="CG967" s="300"/>
      <c r="CH967" s="300"/>
      <c r="CI967" s="300"/>
      <c r="CJ967" s="300"/>
      <c r="CK967" s="300"/>
      <c r="CL967" s="300"/>
      <c r="CM967" s="300"/>
      <c r="CN967" s="300"/>
      <c r="CO967" s="300"/>
      <c r="CP967" s="300"/>
      <c r="CQ967" s="300"/>
      <c r="CR967" s="300"/>
      <c r="CS967" s="300"/>
      <c r="CT967" s="300"/>
      <c r="CU967" s="300"/>
      <c r="CV967" s="300"/>
      <c r="CW967" s="300"/>
      <c r="CX967" s="300"/>
      <c r="CY967" s="300"/>
      <c r="CZ967" s="300"/>
      <c r="DA967" s="300"/>
      <c r="DB967" s="300"/>
      <c r="DC967" s="300"/>
      <c r="DD967" s="300"/>
      <c r="DE967" s="300"/>
      <c r="DF967" s="300"/>
      <c r="DG967" s="300"/>
      <c r="DH967" s="300"/>
      <c r="DI967" s="300"/>
      <c r="DJ967" s="300"/>
      <c r="DK967" s="300"/>
      <c r="DL967" s="300"/>
    </row>
    <row r="968" spans="1:116" s="363" customFormat="1" x14ac:dyDescent="0.4">
      <c r="A968" s="362"/>
      <c r="B968" t="str">
        <f t="shared" ref="B968:B970" si="1175">E968</f>
        <v>968 DCSALESQUOTA-S</v>
      </c>
      <c r="C968" s="362"/>
      <c r="D968" t="s">
        <v>839</v>
      </c>
      <c r="E968" s="8" t="str">
        <f t="shared" si="1174"/>
        <v>968 DCSALESQUOTA-S</v>
      </c>
      <c r="G968" s="364" t="s">
        <v>843</v>
      </c>
      <c r="H968" s="362"/>
      <c r="I968" s="365"/>
      <c r="J968" s="365"/>
      <c r="K968" s="362"/>
      <c r="L968" s="362"/>
      <c r="M968" s="362"/>
      <c r="N968" s="362"/>
      <c r="O968" s="362"/>
      <c r="P968" s="362"/>
      <c r="R968" s="366"/>
      <c r="S968" s="368" cm="1">
        <f t="array" aca="1" ref="S968" ca="1">+INDIRECT(S961)*12</f>
        <v>120000</v>
      </c>
      <c r="T968" s="368" cm="1">
        <f t="array" aca="1" ref="T968" ca="1">+INDIRECT(T961)*12</f>
        <v>120000</v>
      </c>
      <c r="U968" s="368" cm="1">
        <f t="array" aca="1" ref="U968" ca="1">+INDIRECT(U961)*12</f>
        <v>120000</v>
      </c>
      <c r="V968" s="368" cm="1">
        <f t="array" aca="1" ref="V968" ca="1">+INDIRECT(V961)*12</f>
        <v>120000</v>
      </c>
      <c r="W968" s="368" cm="1">
        <f t="array" aca="1" ref="W968" ca="1">+INDIRECT(W961)*12</f>
        <v>120000</v>
      </c>
      <c r="X968" s="368" cm="1">
        <f t="array" aca="1" ref="X968" ca="1">+INDIRECT(X961)*12</f>
        <v>120000</v>
      </c>
      <c r="Y968" s="368" cm="1">
        <f t="array" aca="1" ref="Y968" ca="1">+INDIRECT(Y961)*12</f>
        <v>120000</v>
      </c>
      <c r="Z968" s="368" cm="1">
        <f t="array" aca="1" ref="Z968" ca="1">+INDIRECT(Z961)*12</f>
        <v>120000</v>
      </c>
      <c r="AA968" s="368" cm="1">
        <f t="array" aca="1" ref="AA968" ca="1">+INDIRECT(AA961)*12</f>
        <v>120000</v>
      </c>
      <c r="AB968" s="368" cm="1">
        <f t="array" aca="1" ref="AB968" ca="1">+INDIRECT(AB961)*12</f>
        <v>120000</v>
      </c>
      <c r="AC968" s="368" cm="1">
        <f t="array" aca="1" ref="AC968" ca="1">+INDIRECT(AC961)*12</f>
        <v>120000</v>
      </c>
      <c r="AD968" s="368" cm="1">
        <f t="array" aca="1" ref="AD968" ca="1">+INDIRECT(AD961)*12</f>
        <v>120000</v>
      </c>
      <c r="AE968" s="368" cm="1">
        <f t="array" aca="1" ref="AE968" ca="1">+INDIRECT(AE961)*12</f>
        <v>120000</v>
      </c>
      <c r="AF968" s="368" cm="1">
        <f t="array" aca="1" ref="AF968" ca="1">+INDIRECT(AF961)*12</f>
        <v>120000</v>
      </c>
      <c r="AG968" s="368" cm="1">
        <f t="array" aca="1" ref="AG968" ca="1">+INDIRECT(AG961)*12</f>
        <v>120000</v>
      </c>
      <c r="AH968" s="368" cm="1">
        <f t="array" aca="1" ref="AH968" ca="1">+INDIRECT(AH961)*12</f>
        <v>120000</v>
      </c>
      <c r="AI968" s="368" cm="1">
        <f t="array" aca="1" ref="AI968" ca="1">+INDIRECT(AI961)*12</f>
        <v>120000</v>
      </c>
      <c r="AJ968" s="368" cm="1">
        <f t="array" aca="1" ref="AJ968" ca="1">+INDIRECT(AJ961)*12</f>
        <v>120000</v>
      </c>
      <c r="AK968" s="368" cm="1">
        <f t="array" aca="1" ref="AK968" ca="1">+INDIRECT(AK961)*12</f>
        <v>120000</v>
      </c>
      <c r="AL968" s="368" cm="1">
        <f t="array" aca="1" ref="AL968" ca="1">+INDIRECT(AL961)*12</f>
        <v>120000</v>
      </c>
      <c r="AM968" s="368" cm="1">
        <f t="array" aca="1" ref="AM968" ca="1">+INDIRECT(AM961)*12</f>
        <v>120000</v>
      </c>
      <c r="AN968" s="368" cm="1">
        <f t="array" aca="1" ref="AN968" ca="1">+INDIRECT(AN961)*12</f>
        <v>120000</v>
      </c>
      <c r="AO968" s="368" cm="1">
        <f t="array" aca="1" ref="AO968" ca="1">+INDIRECT(AO961)*12</f>
        <v>120000</v>
      </c>
      <c r="AP968" s="368" cm="1">
        <f t="array" aca="1" ref="AP968" ca="1">+INDIRECT(AP961)*12</f>
        <v>120000</v>
      </c>
      <c r="AQ968" s="368" cm="1">
        <f t="array" aca="1" ref="AQ968" ca="1">+INDIRECT(AQ961)*12</f>
        <v>120000</v>
      </c>
      <c r="AR968" s="368" cm="1">
        <f t="array" aca="1" ref="AR968" ca="1">+INDIRECT(AR961)*12</f>
        <v>120000</v>
      </c>
      <c r="AS968" s="368" cm="1">
        <f t="array" aca="1" ref="AS968" ca="1">+INDIRECT(AS961)*12</f>
        <v>120000</v>
      </c>
      <c r="AT968" s="368" cm="1">
        <f t="array" aca="1" ref="AT968" ca="1">+INDIRECT(AT961)*12</f>
        <v>120000</v>
      </c>
      <c r="AU968" s="368" cm="1">
        <f t="array" aca="1" ref="AU968" ca="1">+INDIRECT(AU961)*12</f>
        <v>120000</v>
      </c>
      <c r="AV968" s="368" cm="1">
        <f t="array" aca="1" ref="AV968" ca="1">+INDIRECT(AV961)*12</f>
        <v>120000</v>
      </c>
      <c r="AW968" s="368" cm="1">
        <f t="array" aca="1" ref="AW968" ca="1">+INDIRECT(AW961)*12</f>
        <v>120000</v>
      </c>
      <c r="AX968" s="368" cm="1">
        <f t="array" aca="1" ref="AX968" ca="1">+INDIRECT(AX961)*12</f>
        <v>120000</v>
      </c>
      <c r="AY968" s="368" cm="1">
        <f t="array" aca="1" ref="AY968" ca="1">+INDIRECT(AY961)*12</f>
        <v>120000</v>
      </c>
      <c r="AZ968" s="368" cm="1">
        <f t="array" aca="1" ref="AZ968" ca="1">+INDIRECT(AZ961)*12</f>
        <v>120000</v>
      </c>
      <c r="BA968" s="368" cm="1">
        <f t="array" aca="1" ref="BA968" ca="1">+INDIRECT(BA961)*12</f>
        <v>120000</v>
      </c>
      <c r="BB968" s="368" cm="1">
        <f t="array" aca="1" ref="BB968" ca="1">+INDIRECT(BB961)*12</f>
        <v>120000</v>
      </c>
      <c r="BC968" s="368" cm="1">
        <f t="array" aca="1" ref="BC968" ca="1">+INDIRECT(BC961)*12</f>
        <v>120000</v>
      </c>
      <c r="BD968" s="368" cm="1">
        <f t="array" aca="1" ref="BD968" ca="1">+INDIRECT(BD961)*12</f>
        <v>120000</v>
      </c>
      <c r="BE968" s="368" cm="1">
        <f t="array" aca="1" ref="BE968" ca="1">+INDIRECT(BE961)*12</f>
        <v>120000</v>
      </c>
      <c r="BF968" s="368" cm="1">
        <f t="array" aca="1" ref="BF968" ca="1">+INDIRECT(BF961)*12</f>
        <v>120000</v>
      </c>
      <c r="BG968" s="368" cm="1">
        <f t="array" aca="1" ref="BG968" ca="1">+INDIRECT(BG961)*12</f>
        <v>120000</v>
      </c>
      <c r="BH968" s="368" cm="1">
        <f t="array" aca="1" ref="BH968" ca="1">+INDIRECT(BH961)*12</f>
        <v>120000</v>
      </c>
      <c r="BI968" s="368" cm="1">
        <f t="array" aca="1" ref="BI968" ca="1">+INDIRECT(BI961)*12</f>
        <v>120000</v>
      </c>
      <c r="BJ968" s="368" cm="1">
        <f t="array" aca="1" ref="BJ968" ca="1">+INDIRECT(BJ961)*12</f>
        <v>120000</v>
      </c>
      <c r="BK968" s="368" cm="1">
        <f t="array" aca="1" ref="BK968" ca="1">+INDIRECT(BK961)*12</f>
        <v>120000</v>
      </c>
      <c r="BL968" s="368" cm="1">
        <f t="array" aca="1" ref="BL968" ca="1">+INDIRECT(BL961)*12</f>
        <v>120000</v>
      </c>
      <c r="BM968" s="368" cm="1">
        <f t="array" aca="1" ref="BM968" ca="1">+INDIRECT(BM961)*12</f>
        <v>120000</v>
      </c>
      <c r="BN968" s="368" cm="1">
        <f t="array" aca="1" ref="BN968" ca="1">+INDIRECT(BN961)*12</f>
        <v>120000</v>
      </c>
      <c r="BO968" s="368" cm="1">
        <f t="array" aca="1" ref="BO968" ca="1">+INDIRECT(BO961)*12</f>
        <v>120000</v>
      </c>
      <c r="BP968" s="368" cm="1">
        <f t="array" aca="1" ref="BP968" ca="1">+INDIRECT(BP961)*12</f>
        <v>120000</v>
      </c>
      <c r="BQ968" s="368" cm="1">
        <f t="array" aca="1" ref="BQ968" ca="1">+INDIRECT(BQ961)*12</f>
        <v>120000</v>
      </c>
      <c r="BR968" s="368" cm="1">
        <f t="array" aca="1" ref="BR968" ca="1">+INDIRECT(BR961)*12</f>
        <v>120000</v>
      </c>
      <c r="BS968" s="368" cm="1">
        <f t="array" aca="1" ref="BS968" ca="1">+INDIRECT(BS961)*12</f>
        <v>120000</v>
      </c>
      <c r="BT968" s="368" cm="1">
        <f t="array" aca="1" ref="BT968" ca="1">+INDIRECT(BT961)*12</f>
        <v>120000</v>
      </c>
      <c r="BU968" s="368" cm="1">
        <f t="array" aca="1" ref="BU968" ca="1">+INDIRECT(BU961)*12</f>
        <v>120000</v>
      </c>
      <c r="BV968" s="368" cm="1">
        <f t="array" aca="1" ref="BV968" ca="1">+INDIRECT(BV961)*12</f>
        <v>120000</v>
      </c>
      <c r="BW968" s="368" cm="1">
        <f t="array" aca="1" ref="BW968" ca="1">+INDIRECT(BW961)*12</f>
        <v>120000</v>
      </c>
      <c r="BX968" s="368" cm="1">
        <f t="array" aca="1" ref="BX968" ca="1">+INDIRECT(BX961)*12</f>
        <v>120000</v>
      </c>
      <c r="BY968" s="368" cm="1">
        <f t="array" aca="1" ref="BY968" ca="1">+INDIRECT(BY961)*12</f>
        <v>120000</v>
      </c>
      <c r="BZ968" s="368" cm="1">
        <f t="array" aca="1" ref="BZ968" ca="1">+INDIRECT(BZ961)*12</f>
        <v>120000</v>
      </c>
      <c r="CA968" s="368" cm="1">
        <f t="array" aca="1" ref="CA968" ca="1">+INDIRECT(CA961)*12</f>
        <v>120000</v>
      </c>
      <c r="CB968" s="368" cm="1">
        <f t="array" aca="1" ref="CB968" ca="1">+INDIRECT(CB961)*12</f>
        <v>120000</v>
      </c>
      <c r="CC968" s="368" cm="1">
        <f t="array" aca="1" ref="CC968" ca="1">+INDIRECT(CC961)*12</f>
        <v>120000</v>
      </c>
      <c r="CD968" s="368" cm="1">
        <f t="array" aca="1" ref="CD968" ca="1">+INDIRECT(CD961)*12</f>
        <v>120000</v>
      </c>
      <c r="CE968" s="368" cm="1">
        <f t="array" aca="1" ref="CE968" ca="1">+INDIRECT(CE961)*12</f>
        <v>120000</v>
      </c>
      <c r="CF968" s="368" cm="1">
        <f t="array" aca="1" ref="CF968" ca="1">+INDIRECT(CF961)*12</f>
        <v>120000</v>
      </c>
      <c r="CG968" s="368" cm="1">
        <f t="array" aca="1" ref="CG968" ca="1">+INDIRECT(CG961)*12</f>
        <v>120000</v>
      </c>
      <c r="CH968" s="368" cm="1">
        <f t="array" aca="1" ref="CH968" ca="1">+INDIRECT(CH961)*12</f>
        <v>120000</v>
      </c>
      <c r="CI968" s="368" cm="1">
        <f t="array" aca="1" ref="CI968" ca="1">+INDIRECT(CI961)*12</f>
        <v>120000</v>
      </c>
      <c r="CJ968" s="368" cm="1">
        <f t="array" aca="1" ref="CJ968" ca="1">+INDIRECT(CJ961)*12</f>
        <v>120000</v>
      </c>
      <c r="CK968" s="368" cm="1">
        <f t="array" aca="1" ref="CK968" ca="1">+INDIRECT(CK961)*12</f>
        <v>120000</v>
      </c>
      <c r="CL968" s="368" cm="1">
        <f t="array" aca="1" ref="CL968" ca="1">+INDIRECT(CL961)*12</f>
        <v>120000</v>
      </c>
      <c r="CM968" s="368" t="e" cm="1">
        <f t="array" aca="1" ref="CM968" ca="1">+INDIRECT(CM961)*12</f>
        <v>#REF!</v>
      </c>
      <c r="CN968" s="368" t="e" cm="1">
        <f t="array" aca="1" ref="CN968" ca="1">+INDIRECT(CN961)*12</f>
        <v>#REF!</v>
      </c>
      <c r="CO968" s="368" cm="1">
        <f t="array" aca="1" ref="CO968" ca="1">+INDIRECT(CO961)*12</f>
        <v>120000</v>
      </c>
      <c r="CP968" s="368" cm="1">
        <f t="array" aca="1" ref="CP968" ca="1">+INDIRECT(CP961)*12</f>
        <v>120000</v>
      </c>
      <c r="CQ968" s="368" cm="1">
        <f t="array" aca="1" ref="CQ968" ca="1">+INDIRECT(CQ961)*12</f>
        <v>120000</v>
      </c>
      <c r="CR968" s="368" cm="1">
        <f t="array" aca="1" ref="CR968" ca="1">+INDIRECT(CR961)*12</f>
        <v>120000</v>
      </c>
      <c r="CS968" s="368" cm="1">
        <f t="array" aca="1" ref="CS968" ca="1">+INDIRECT(CS961)*12</f>
        <v>120000</v>
      </c>
      <c r="CT968" s="368" cm="1">
        <f t="array" aca="1" ref="CT968" ca="1">+INDIRECT(CT961)*12</f>
        <v>120000</v>
      </c>
      <c r="CU968" s="368" cm="1">
        <f t="array" aca="1" ref="CU968" ca="1">+INDIRECT(CU961)*12</f>
        <v>120000</v>
      </c>
      <c r="CV968" s="368" cm="1">
        <f t="array" aca="1" ref="CV968" ca="1">+INDIRECT(CV961)*12</f>
        <v>120000</v>
      </c>
      <c r="CW968" s="368" cm="1">
        <f t="array" aca="1" ref="CW968" ca="1">+INDIRECT(CW961)*12</f>
        <v>120000</v>
      </c>
      <c r="CX968" s="368" cm="1">
        <f t="array" aca="1" ref="CX968" ca="1">+INDIRECT(CX961)*12</f>
        <v>120000</v>
      </c>
      <c r="CY968" s="368" cm="1">
        <f t="array" aca="1" ref="CY968" ca="1">+INDIRECT(CY961)*12</f>
        <v>120000</v>
      </c>
      <c r="CZ968" s="368" cm="1">
        <f t="array" aca="1" ref="CZ968" ca="1">+INDIRECT(CZ961)*12</f>
        <v>120000</v>
      </c>
      <c r="DA968" s="368" cm="1">
        <f t="array" aca="1" ref="DA968" ca="1">+INDIRECT(DA961)*12</f>
        <v>120000</v>
      </c>
      <c r="DB968" s="368" cm="1">
        <f t="array" aca="1" ref="DB968" ca="1">+INDIRECT(DB961)*12</f>
        <v>120000</v>
      </c>
      <c r="DC968" s="368" cm="1">
        <f t="array" aca="1" ref="DC968" ca="1">+INDIRECT(DC961)*12</f>
        <v>120000</v>
      </c>
      <c r="DD968" s="368" cm="1">
        <f t="array" aca="1" ref="DD968" ca="1">+INDIRECT(DD961)*12</f>
        <v>120000</v>
      </c>
      <c r="DE968" s="368" cm="1">
        <f t="array" aca="1" ref="DE968" ca="1">+INDIRECT(DE961)*12</f>
        <v>120000</v>
      </c>
      <c r="DF968" s="368" cm="1">
        <f t="array" aca="1" ref="DF968" ca="1">+INDIRECT(DF961)*12</f>
        <v>120000</v>
      </c>
      <c r="DG968" s="368" cm="1">
        <f t="array" aca="1" ref="DG968" ca="1">+INDIRECT(DG961)*12</f>
        <v>120000</v>
      </c>
      <c r="DH968" s="368" cm="1">
        <f t="array" aca="1" ref="DH968" ca="1">+INDIRECT(DH961)*12</f>
        <v>120000</v>
      </c>
      <c r="DI968" s="368" cm="1">
        <f t="array" aca="1" ref="DI968" ca="1">+INDIRECT(DI961)*12</f>
        <v>120000</v>
      </c>
      <c r="DJ968" s="368" cm="1">
        <f t="array" aca="1" ref="DJ968" ca="1">+INDIRECT(DJ961)*12</f>
        <v>120000</v>
      </c>
      <c r="DK968" s="368" cm="1">
        <f t="array" aca="1" ref="DK968" ca="1">+INDIRECT(DK961)*12</f>
        <v>120000</v>
      </c>
      <c r="DL968" s="368" cm="1">
        <f t="array" aca="1" ref="DL968" ca="1">+INDIRECT(DL961)*12</f>
        <v>120000</v>
      </c>
    </row>
    <row r="969" spans="1:116" s="363" customFormat="1" x14ac:dyDescent="0.4">
      <c r="A969" s="362"/>
      <c r="B969" t="str">
        <f t="shared" si="1175"/>
        <v>969 DCSALESQUOTA-S</v>
      </c>
      <c r="C969" s="362"/>
      <c r="D969" t="s">
        <v>839</v>
      </c>
      <c r="E969" s="8" t="str">
        <f t="shared" si="1174"/>
        <v>969 DCSALESQUOTA-S</v>
      </c>
      <c r="G969" s="366"/>
      <c r="H969" s="362"/>
      <c r="I969" s="365"/>
      <c r="J969" s="365"/>
      <c r="K969" s="362"/>
      <c r="L969" s="362"/>
      <c r="M969" s="362"/>
      <c r="N969" s="362"/>
      <c r="O969" s="362"/>
      <c r="P969" s="362"/>
      <c r="R969" s="366"/>
      <c r="S969" s="367"/>
      <c r="T969" s="367"/>
      <c r="U969" s="367"/>
      <c r="V969" s="367"/>
      <c r="W969" s="367"/>
      <c r="X969" s="367"/>
      <c r="Y969" s="367"/>
      <c r="Z969" s="367"/>
      <c r="AA969" s="367"/>
      <c r="AB969" s="367"/>
      <c r="AC969" s="367"/>
      <c r="AD969" s="367"/>
      <c r="AE969" s="367"/>
      <c r="AF969" s="367"/>
      <c r="AG969" s="367"/>
      <c r="AH969" s="367"/>
      <c r="AI969" s="367"/>
      <c r="AJ969" s="367"/>
      <c r="AK969" s="367"/>
      <c r="AL969" s="367"/>
      <c r="AM969" s="367"/>
      <c r="AN969" s="367"/>
      <c r="AO969" s="367"/>
      <c r="AP969" s="367"/>
      <c r="AQ969" s="367"/>
      <c r="AR969" s="367"/>
      <c r="AS969" s="367"/>
      <c r="AT969" s="367"/>
      <c r="AU969" s="367"/>
      <c r="AV969" s="367"/>
      <c r="AW969" s="367"/>
      <c r="AX969" s="367"/>
      <c r="AY969" s="367"/>
      <c r="AZ969" s="367"/>
      <c r="BA969" s="367"/>
      <c r="BB969" s="367"/>
      <c r="BC969" s="367"/>
      <c r="BD969" s="367"/>
      <c r="BE969" s="367"/>
      <c r="BF969" s="367"/>
      <c r="BG969" s="367"/>
      <c r="BH969" s="367"/>
      <c r="BI969" s="367"/>
      <c r="BJ969" s="367"/>
      <c r="BK969" s="367"/>
      <c r="BL969" s="367"/>
      <c r="BM969" s="367"/>
      <c r="BN969" s="367"/>
      <c r="BO969" s="367"/>
      <c r="BP969" s="367"/>
      <c r="BQ969" s="367"/>
      <c r="BR969" s="367"/>
      <c r="BS969" s="367"/>
      <c r="BT969" s="367"/>
      <c r="BU969" s="367"/>
      <c r="BV969" s="367"/>
      <c r="BW969" s="367"/>
      <c r="BX969" s="367"/>
      <c r="BY969" s="367"/>
      <c r="BZ969" s="367"/>
      <c r="CA969" s="367"/>
      <c r="CB969" s="367"/>
      <c r="CC969" s="367"/>
      <c r="CD969" s="367"/>
      <c r="CE969" s="367"/>
      <c r="CF969" s="367"/>
      <c r="CG969" s="367"/>
      <c r="CH969" s="367"/>
      <c r="CI969" s="367"/>
      <c r="CJ969" s="367"/>
      <c r="CK969" s="367"/>
      <c r="CL969" s="367"/>
      <c r="CN969" s="365"/>
      <c r="CO969" s="367"/>
      <c r="CP969" s="367"/>
      <c r="CQ969" s="367"/>
      <c r="CR969" s="367"/>
      <c r="CS969" s="367"/>
      <c r="CT969" s="367"/>
      <c r="CU969" s="367"/>
      <c r="CV969" s="367"/>
      <c r="CW969" s="367"/>
      <c r="CX969" s="367"/>
      <c r="CY969" s="367"/>
      <c r="CZ969" s="367"/>
      <c r="DA969" s="367"/>
      <c r="DB969" s="367"/>
      <c r="DC969" s="367"/>
      <c r="DD969" s="367"/>
      <c r="DE969" s="367"/>
      <c r="DF969" s="367"/>
      <c r="DG969" s="367"/>
      <c r="DH969" s="367"/>
      <c r="DI969" s="367"/>
      <c r="DJ969" s="367"/>
      <c r="DK969" s="367"/>
      <c r="DL969" s="367"/>
    </row>
    <row r="970" spans="1:116" x14ac:dyDescent="0.4">
      <c r="A970" s="31"/>
      <c r="B970" t="str">
        <f t="shared" si="1175"/>
        <v>970 DCSALESQUOTA-S</v>
      </c>
      <c r="C970" s="31"/>
      <c r="D970" t="s">
        <v>839</v>
      </c>
      <c r="E970" s="8" t="str">
        <f t="shared" si="1174"/>
        <v>970 DCSALESQUOTA-S</v>
      </c>
      <c r="G970" s="95" t="str">
        <f>G976&amp;":"</f>
        <v>SALESQUOTA Direct Cost - (Primary label):</v>
      </c>
      <c r="H970" s="31"/>
      <c r="I970" s="73"/>
      <c r="J970" s="73"/>
      <c r="K970" s="31"/>
      <c r="L970" s="31"/>
      <c r="M970" s="31"/>
      <c r="N970" s="31"/>
      <c r="O970" s="31"/>
      <c r="P970" s="31"/>
      <c r="R970" s="67"/>
      <c r="S970" s="156"/>
      <c r="T970" s="156"/>
      <c r="U970" s="156"/>
      <c r="V970" s="156"/>
      <c r="W970" s="156"/>
      <c r="X970" s="156"/>
      <c r="Y970" s="156"/>
      <c r="Z970" s="156"/>
      <c r="AA970" s="156"/>
      <c r="AB970" s="156"/>
      <c r="AC970" s="156"/>
      <c r="AD970" s="156"/>
      <c r="AE970" s="156"/>
      <c r="AF970" s="156"/>
      <c r="AG970" s="156"/>
      <c r="AH970" s="156"/>
      <c r="AI970" s="156"/>
      <c r="AJ970" s="156"/>
      <c r="AK970" s="156"/>
      <c r="AL970" s="156"/>
      <c r="AM970" s="156"/>
      <c r="AN970" s="156"/>
      <c r="AO970" s="156"/>
      <c r="AP970" s="156"/>
      <c r="AQ970" s="156"/>
      <c r="AR970" s="156"/>
      <c r="AS970" s="156"/>
      <c r="AT970" s="156"/>
      <c r="AU970" s="156"/>
      <c r="AV970" s="156"/>
      <c r="AW970" s="156"/>
      <c r="AX970" s="156"/>
      <c r="AY970" s="156"/>
      <c r="AZ970" s="156"/>
      <c r="BA970" s="156"/>
      <c r="BB970" s="156"/>
      <c r="BC970" s="156"/>
      <c r="BD970" s="156"/>
      <c r="BE970" s="156"/>
      <c r="BF970" s="156"/>
      <c r="BG970" s="156"/>
      <c r="BH970" s="156"/>
      <c r="BI970" s="156"/>
      <c r="BJ970" s="156"/>
      <c r="BK970" s="156"/>
      <c r="BL970" s="156"/>
      <c r="BM970" s="156"/>
      <c r="BN970" s="156"/>
      <c r="BO970" s="156"/>
      <c r="BP970" s="156"/>
      <c r="BQ970" s="156"/>
      <c r="BR970" s="156"/>
      <c r="BS970" s="156"/>
      <c r="BT970" s="156"/>
      <c r="BU970" s="156"/>
      <c r="BV970" s="156"/>
      <c r="BW970" s="156"/>
      <c r="BX970" s="156"/>
      <c r="BY970" s="156"/>
      <c r="BZ970" s="156"/>
      <c r="CA970" s="156"/>
      <c r="CB970" s="156"/>
      <c r="CC970" s="156"/>
      <c r="CD970" s="156"/>
      <c r="CE970" s="156"/>
      <c r="CF970" s="156"/>
      <c r="CG970" s="156"/>
      <c r="CH970" s="156"/>
      <c r="CI970" s="156"/>
      <c r="CJ970" s="156"/>
      <c r="CK970" s="156"/>
      <c r="CL970" s="156"/>
      <c r="CN970" s="73"/>
      <c r="CO970" s="156"/>
      <c r="CP970" s="156"/>
      <c r="CQ970" s="156"/>
      <c r="CR970" s="156"/>
      <c r="CS970" s="156"/>
      <c r="CT970" s="156"/>
      <c r="CU970" s="156"/>
      <c r="CV970" s="156"/>
      <c r="CW970" s="156"/>
      <c r="CX970" s="156"/>
      <c r="CY970" s="156"/>
      <c r="CZ970" s="156"/>
      <c r="DA970" s="156"/>
      <c r="DB970" s="156"/>
      <c r="DC970" s="156"/>
      <c r="DD970" s="156"/>
      <c r="DE970" s="156"/>
      <c r="DF970" s="156"/>
      <c r="DG970" s="156"/>
      <c r="DH970" s="156"/>
      <c r="DI970" s="156"/>
      <c r="DJ970" s="156"/>
      <c r="DK970" s="156"/>
      <c r="DL970" s="156"/>
    </row>
    <row r="971" spans="1:116" x14ac:dyDescent="0.4">
      <c r="B971" t="str">
        <f>E971</f>
        <v>971 DCSALESQUOTA-S</v>
      </c>
      <c r="D971" t="s">
        <v>839</v>
      </c>
      <c r="E971" s="8" t="str">
        <f t="shared" si="1174"/>
        <v>971 DCSALESQUOTA-S</v>
      </c>
      <c r="G971" s="145" t="s">
        <v>840</v>
      </c>
      <c r="H971" s="12"/>
      <c r="I971" s="60"/>
      <c r="J971" s="60"/>
      <c r="K971" s="18">
        <v>800000</v>
      </c>
      <c r="L971" s="18">
        <v>800000</v>
      </c>
      <c r="M971" s="18">
        <v>800000</v>
      </c>
      <c r="N971" s="18">
        <v>800000</v>
      </c>
      <c r="O971" s="18">
        <v>800000</v>
      </c>
      <c r="P971" s="18">
        <v>800000</v>
      </c>
      <c r="R971" s="19"/>
      <c r="S971" s="147" cm="1">
        <f t="array" ref="S971">INDEX($K:$P,ROW(),MATCH(S$3,$K$2:$P$2,0))</f>
        <v>800000</v>
      </c>
      <c r="T971" s="147" cm="1">
        <f t="array" ref="T971">INDEX($K:$P,ROW(),MATCH(T$3,$K$2:$P$2,0))</f>
        <v>800000</v>
      </c>
      <c r="U971" s="147" cm="1">
        <f t="array" ref="U971">INDEX($K:$P,ROW(),MATCH(U$3,$K$2:$P$2,0))</f>
        <v>800000</v>
      </c>
      <c r="V971" s="147" cm="1">
        <f t="array" ref="V971">INDEX($K:$P,ROW(),MATCH(V$3,$K$2:$P$2,0))</f>
        <v>800000</v>
      </c>
      <c r="W971" s="147" cm="1">
        <f t="array" ref="W971">INDEX($K:$P,ROW(),MATCH(W$3,$K$2:$P$2,0))</f>
        <v>800000</v>
      </c>
      <c r="X971" s="147" cm="1">
        <f t="array" ref="X971">INDEX($K:$P,ROW(),MATCH(X$3,$K$2:$P$2,0))</f>
        <v>800000</v>
      </c>
      <c r="Y971" s="147" cm="1">
        <f t="array" ref="Y971">INDEX($K:$P,ROW(),MATCH(Y$3,$K$2:$P$2,0))</f>
        <v>800000</v>
      </c>
      <c r="Z971" s="147" cm="1">
        <f t="array" ref="Z971">INDEX($K:$P,ROW(),MATCH(Z$3,$K$2:$P$2,0))</f>
        <v>800000</v>
      </c>
      <c r="AA971" s="147" cm="1">
        <f t="array" ref="AA971">INDEX($K:$P,ROW(),MATCH(AA$3,$K$2:$P$2,0))</f>
        <v>800000</v>
      </c>
      <c r="AB971" s="147" cm="1">
        <f t="array" ref="AB971">INDEX($K:$P,ROW(),MATCH(AB$3,$K$2:$P$2,0))</f>
        <v>800000</v>
      </c>
      <c r="AC971" s="147" cm="1">
        <f t="array" ref="AC971">INDEX($K:$P,ROW(),MATCH(AC$3,$K$2:$P$2,0))</f>
        <v>800000</v>
      </c>
      <c r="AD971" s="147" cm="1">
        <f t="array" ref="AD971">INDEX($K:$P,ROW(),MATCH(AD$3,$K$2:$P$2,0))</f>
        <v>800000</v>
      </c>
      <c r="AE971" s="147" cm="1">
        <f t="array" ref="AE971">INDEX($K:$P,ROW(),MATCH(AE$3,$K$2:$P$2,0))</f>
        <v>800000</v>
      </c>
      <c r="AF971" s="147" cm="1">
        <f t="array" ref="AF971">INDEX($K:$P,ROW(),MATCH(AF$3,$K$2:$P$2,0))</f>
        <v>800000</v>
      </c>
      <c r="AG971" s="147" cm="1">
        <f t="array" ref="AG971">INDEX($K:$P,ROW(),MATCH(AG$3,$K$2:$P$2,0))</f>
        <v>800000</v>
      </c>
      <c r="AH971" s="147" cm="1">
        <f t="array" ref="AH971">INDEX($K:$P,ROW(),MATCH(AH$3,$K$2:$P$2,0))</f>
        <v>800000</v>
      </c>
      <c r="AI971" s="147" cm="1">
        <f t="array" ref="AI971">INDEX($K:$P,ROW(),MATCH(AI$3,$K$2:$P$2,0))</f>
        <v>800000</v>
      </c>
      <c r="AJ971" s="147" cm="1">
        <f t="array" ref="AJ971">INDEX($K:$P,ROW(),MATCH(AJ$3,$K$2:$P$2,0))</f>
        <v>800000</v>
      </c>
      <c r="AK971" s="147" cm="1">
        <f t="array" ref="AK971">INDEX($K:$P,ROW(),MATCH(AK$3,$K$2:$P$2,0))</f>
        <v>800000</v>
      </c>
      <c r="AL971" s="147" cm="1">
        <f t="array" ref="AL971">INDEX($K:$P,ROW(),MATCH(AL$3,$K$2:$P$2,0))</f>
        <v>800000</v>
      </c>
      <c r="AM971" s="147" cm="1">
        <f t="array" ref="AM971">INDEX($K:$P,ROW(),MATCH(AM$3,$K$2:$P$2,0))</f>
        <v>800000</v>
      </c>
      <c r="AN971" s="147" cm="1">
        <f t="array" ref="AN971">INDEX($K:$P,ROW(),MATCH(AN$3,$K$2:$P$2,0))</f>
        <v>800000</v>
      </c>
      <c r="AO971" s="147" cm="1">
        <f t="array" ref="AO971">INDEX($K:$P,ROW(),MATCH(AO$3,$K$2:$P$2,0))</f>
        <v>800000</v>
      </c>
      <c r="AP971" s="147" cm="1">
        <f t="array" ref="AP971">INDEX($K:$P,ROW(),MATCH(AP$3,$K$2:$P$2,0))</f>
        <v>800000</v>
      </c>
      <c r="AQ971" s="147" cm="1">
        <f t="array" ref="AQ971">INDEX($K:$P,ROW(),MATCH(AQ$3,$K$2:$P$2,0))</f>
        <v>800000</v>
      </c>
      <c r="AR971" s="147" cm="1">
        <f t="array" ref="AR971">INDEX($K:$P,ROW(),MATCH(AR$3,$K$2:$P$2,0))</f>
        <v>800000</v>
      </c>
      <c r="AS971" s="147" cm="1">
        <f t="array" ref="AS971">INDEX($K:$P,ROW(),MATCH(AS$3,$K$2:$P$2,0))</f>
        <v>800000</v>
      </c>
      <c r="AT971" s="147" cm="1">
        <f t="array" ref="AT971">INDEX($K:$P,ROW(),MATCH(AT$3,$K$2:$P$2,0))</f>
        <v>800000</v>
      </c>
      <c r="AU971" s="147" cm="1">
        <f t="array" ref="AU971">INDEX($K:$P,ROW(),MATCH(AU$3,$K$2:$P$2,0))</f>
        <v>800000</v>
      </c>
      <c r="AV971" s="147" cm="1">
        <f t="array" ref="AV971">INDEX($K:$P,ROW(),MATCH(AV$3,$K$2:$P$2,0))</f>
        <v>800000</v>
      </c>
      <c r="AW971" s="147" cm="1">
        <f t="array" ref="AW971">INDEX($K:$P,ROW(),MATCH(AW$3,$K$2:$P$2,0))</f>
        <v>800000</v>
      </c>
      <c r="AX971" s="147" cm="1">
        <f t="array" ref="AX971">INDEX($K:$P,ROW(),MATCH(AX$3,$K$2:$P$2,0))</f>
        <v>800000</v>
      </c>
      <c r="AY971" s="147" cm="1">
        <f t="array" ref="AY971">INDEX($K:$P,ROW(),MATCH(AY$3,$K$2:$P$2,0))</f>
        <v>800000</v>
      </c>
      <c r="AZ971" s="147" cm="1">
        <f t="array" ref="AZ971">INDEX($K:$P,ROW(),MATCH(AZ$3,$K$2:$P$2,0))</f>
        <v>800000</v>
      </c>
      <c r="BA971" s="147" cm="1">
        <f t="array" ref="BA971">INDEX($K:$P,ROW(),MATCH(BA$3,$K$2:$P$2,0))</f>
        <v>800000</v>
      </c>
      <c r="BB971" s="147" cm="1">
        <f t="array" ref="BB971">INDEX($K:$P,ROW(),MATCH(BB$3,$K$2:$P$2,0))</f>
        <v>800000</v>
      </c>
      <c r="BC971" s="147" cm="1">
        <f t="array" ref="BC971">INDEX($K:$P,ROW(),MATCH(BC$3,$K$2:$P$2,0))</f>
        <v>800000</v>
      </c>
      <c r="BD971" s="147" cm="1">
        <f t="array" ref="BD971">INDEX($K:$P,ROW(),MATCH(BD$3,$K$2:$P$2,0))</f>
        <v>800000</v>
      </c>
      <c r="BE971" s="147" cm="1">
        <f t="array" ref="BE971">INDEX($K:$P,ROW(),MATCH(BE$3,$K$2:$P$2,0))</f>
        <v>800000</v>
      </c>
      <c r="BF971" s="147" cm="1">
        <f t="array" ref="BF971">INDEX($K:$P,ROW(),MATCH(BF$3,$K$2:$P$2,0))</f>
        <v>800000</v>
      </c>
      <c r="BG971" s="147" cm="1">
        <f t="array" ref="BG971">INDEX($K:$P,ROW(),MATCH(BG$3,$K$2:$P$2,0))</f>
        <v>800000</v>
      </c>
      <c r="BH971" s="147" cm="1">
        <f t="array" ref="BH971">INDEX($K:$P,ROW(),MATCH(BH$3,$K$2:$P$2,0))</f>
        <v>800000</v>
      </c>
      <c r="BI971" s="147" cm="1">
        <f t="array" ref="BI971">INDEX($K:$P,ROW(),MATCH(BI$3,$K$2:$P$2,0))</f>
        <v>800000</v>
      </c>
      <c r="BJ971" s="147" cm="1">
        <f t="array" ref="BJ971">INDEX($K:$P,ROW(),MATCH(BJ$3,$K$2:$P$2,0))</f>
        <v>800000</v>
      </c>
      <c r="BK971" s="147" cm="1">
        <f t="array" ref="BK971">INDEX($K:$P,ROW(),MATCH(BK$3,$K$2:$P$2,0))</f>
        <v>800000</v>
      </c>
      <c r="BL971" s="147" cm="1">
        <f t="array" ref="BL971">INDEX($K:$P,ROW(),MATCH(BL$3,$K$2:$P$2,0))</f>
        <v>800000</v>
      </c>
      <c r="BM971" s="147" cm="1">
        <f t="array" ref="BM971">INDEX($K:$P,ROW(),MATCH(BM$3,$K$2:$P$2,0))</f>
        <v>800000</v>
      </c>
      <c r="BN971" s="147" cm="1">
        <f t="array" ref="BN971">INDEX($K:$P,ROW(),MATCH(BN$3,$K$2:$P$2,0))</f>
        <v>800000</v>
      </c>
      <c r="BO971" s="147" cm="1">
        <f t="array" ref="BO971">INDEX($K:$P,ROW(),MATCH(BO$3,$K$2:$P$2,0))</f>
        <v>800000</v>
      </c>
      <c r="BP971" s="147" cm="1">
        <f t="array" ref="BP971">INDEX($K:$P,ROW(),MATCH(BP$3,$K$2:$P$2,0))</f>
        <v>800000</v>
      </c>
      <c r="BQ971" s="147" cm="1">
        <f t="array" ref="BQ971">INDEX($K:$P,ROW(),MATCH(BQ$3,$K$2:$P$2,0))</f>
        <v>800000</v>
      </c>
      <c r="BR971" s="147" cm="1">
        <f t="array" ref="BR971">INDEX($K:$P,ROW(),MATCH(BR$3,$K$2:$P$2,0))</f>
        <v>800000</v>
      </c>
      <c r="BS971" s="147" cm="1">
        <f t="array" ref="BS971">INDEX($K:$P,ROW(),MATCH(BS$3,$K$2:$P$2,0))</f>
        <v>800000</v>
      </c>
      <c r="BT971" s="147" cm="1">
        <f t="array" ref="BT971">INDEX($K:$P,ROW(),MATCH(BT$3,$K$2:$P$2,0))</f>
        <v>800000</v>
      </c>
      <c r="BU971" s="147" cm="1">
        <f t="array" ref="BU971">INDEX($K:$P,ROW(),MATCH(BU$3,$K$2:$P$2,0))</f>
        <v>800000</v>
      </c>
      <c r="BV971" s="147" cm="1">
        <f t="array" ref="BV971">INDEX($K:$P,ROW(),MATCH(BV$3,$K$2:$P$2,0))</f>
        <v>800000</v>
      </c>
      <c r="BW971" s="147" cm="1">
        <f t="array" ref="BW971">INDEX($K:$P,ROW(),MATCH(BW$3,$K$2:$P$2,0))</f>
        <v>800000</v>
      </c>
      <c r="BX971" s="147" cm="1">
        <f t="array" ref="BX971">INDEX($K:$P,ROW(),MATCH(BX$3,$K$2:$P$2,0))</f>
        <v>800000</v>
      </c>
      <c r="BY971" s="147" cm="1">
        <f t="array" ref="BY971">INDEX($K:$P,ROW(),MATCH(BY$3,$K$2:$P$2,0))</f>
        <v>800000</v>
      </c>
      <c r="BZ971" s="147" cm="1">
        <f t="array" ref="BZ971">INDEX($K:$P,ROW(),MATCH(BZ$3,$K$2:$P$2,0))</f>
        <v>800000</v>
      </c>
      <c r="CA971" s="147" cm="1">
        <f t="array" ref="CA971">INDEX($K:$P,ROW(),MATCH(CA$3,$K$2:$P$2,0))</f>
        <v>800000</v>
      </c>
      <c r="CB971" s="147" cm="1">
        <f t="array" ref="CB971">INDEX($K:$P,ROW(),MATCH(CB$3,$K$2:$P$2,0))</f>
        <v>800000</v>
      </c>
      <c r="CC971" s="147" cm="1">
        <f t="array" ref="CC971">INDEX($K:$P,ROW(),MATCH(CC$3,$K$2:$P$2,0))</f>
        <v>800000</v>
      </c>
      <c r="CD971" s="147" cm="1">
        <f t="array" ref="CD971">INDEX($K:$P,ROW(),MATCH(CD$3,$K$2:$P$2,0))</f>
        <v>800000</v>
      </c>
      <c r="CE971" s="147" cm="1">
        <f t="array" ref="CE971">INDEX($K:$P,ROW(),MATCH(CE$3,$K$2:$P$2,0))</f>
        <v>800000</v>
      </c>
      <c r="CF971" s="147" cm="1">
        <f t="array" ref="CF971">INDEX($K:$P,ROW(),MATCH(CF$3,$K$2:$P$2,0))</f>
        <v>800000</v>
      </c>
      <c r="CG971" s="147" cm="1">
        <f t="array" ref="CG971">INDEX($K:$P,ROW(),MATCH(CG$3,$K$2:$P$2,0))</f>
        <v>800000</v>
      </c>
      <c r="CH971" s="147" cm="1">
        <f t="array" ref="CH971">INDEX($K:$P,ROW(),MATCH(CH$3,$K$2:$P$2,0))</f>
        <v>800000</v>
      </c>
      <c r="CI971" s="147" cm="1">
        <f t="array" ref="CI971">INDEX($K:$P,ROW(),MATCH(CI$3,$K$2:$P$2,0))</f>
        <v>800000</v>
      </c>
      <c r="CJ971" s="147" cm="1">
        <f t="array" ref="CJ971">INDEX($K:$P,ROW(),MATCH(CJ$3,$K$2:$P$2,0))</f>
        <v>800000</v>
      </c>
      <c r="CK971" s="147" cm="1">
        <f t="array" ref="CK971">INDEX($K:$P,ROW(),MATCH(CK$3,$K$2:$P$2,0))</f>
        <v>800000</v>
      </c>
      <c r="CL971" s="147" cm="1">
        <f t="array" ref="CL971">INDEX($K:$P,ROW(),MATCH(CL$3,$K$2:$P$2,0))</f>
        <v>800000</v>
      </c>
      <c r="CN971" s="60"/>
      <c r="CO971" s="147" t="e" cm="1">
        <f t="array" ref="CO971">INDEX($K:$P,ROW(),MATCH(CO$3,$K$2:$P$2,0))</f>
        <v>#N/A</v>
      </c>
      <c r="CP971" s="147" t="e" cm="1">
        <f t="array" ref="CP971">INDEX($K:$P,ROW(),MATCH(CP$3,$K$2:$P$2,0))</f>
        <v>#N/A</v>
      </c>
      <c r="CQ971" s="147" t="e" cm="1">
        <f t="array" ref="CQ971">INDEX($K:$P,ROW(),MATCH(CQ$3,$K$2:$P$2,0))</f>
        <v>#N/A</v>
      </c>
      <c r="CR971" s="147" t="e" cm="1">
        <f t="array" ref="CR971">INDEX($K:$P,ROW(),MATCH(CR$3,$K$2:$P$2,0))</f>
        <v>#N/A</v>
      </c>
      <c r="CS971" s="147" t="e" cm="1">
        <f t="array" ref="CS971">INDEX($K:$P,ROW(),MATCH(CS$3,$K$2:$P$2,0))</f>
        <v>#N/A</v>
      </c>
      <c r="CT971" s="147" t="e" cm="1">
        <f t="array" ref="CT971">INDEX($K:$P,ROW(),MATCH(CT$3,$K$2:$P$2,0))</f>
        <v>#N/A</v>
      </c>
      <c r="CU971" s="147" t="e" cm="1">
        <f t="array" ref="CU971">INDEX($K:$P,ROW(),MATCH(CU$3,$K$2:$P$2,0))</f>
        <v>#N/A</v>
      </c>
      <c r="CV971" s="147" t="e" cm="1">
        <f t="array" ref="CV971">INDEX($K:$P,ROW(),MATCH(CV$3,$K$2:$P$2,0))</f>
        <v>#N/A</v>
      </c>
      <c r="CW971" s="147" t="e" cm="1">
        <f t="array" ref="CW971">INDEX($K:$P,ROW(),MATCH(CW$3,$K$2:$P$2,0))</f>
        <v>#N/A</v>
      </c>
      <c r="CX971" s="147" t="e" cm="1">
        <f t="array" ref="CX971">INDEX($K:$P,ROW(),MATCH(CX$3,$K$2:$P$2,0))</f>
        <v>#N/A</v>
      </c>
      <c r="CY971" s="147" t="e" cm="1">
        <f t="array" ref="CY971">INDEX($K:$P,ROW(),MATCH(CY$3,$K$2:$P$2,0))</f>
        <v>#N/A</v>
      </c>
      <c r="CZ971" s="147" t="e" cm="1">
        <f t="array" ref="CZ971">INDEX($K:$P,ROW(),MATCH(CZ$3,$K$2:$P$2,0))</f>
        <v>#N/A</v>
      </c>
      <c r="DA971" s="147" t="e" cm="1">
        <f t="array" ref="DA971">INDEX($K:$P,ROW(),MATCH(DA$3,$K$2:$P$2,0))</f>
        <v>#N/A</v>
      </c>
      <c r="DB971" s="147" t="e" cm="1">
        <f t="array" ref="DB971">INDEX($K:$P,ROW(),MATCH(DB$3,$K$2:$P$2,0))</f>
        <v>#N/A</v>
      </c>
      <c r="DC971" s="147" t="e" cm="1">
        <f t="array" ref="DC971">INDEX($K:$P,ROW(),MATCH(DC$3,$K$2:$P$2,0))</f>
        <v>#N/A</v>
      </c>
      <c r="DD971" s="147" t="e" cm="1">
        <f t="array" ref="DD971">INDEX($K:$P,ROW(),MATCH(DD$3,$K$2:$P$2,0))</f>
        <v>#N/A</v>
      </c>
      <c r="DE971" s="147" t="e" cm="1">
        <f t="array" ref="DE971">INDEX($K:$P,ROW(),MATCH(DE$3,$K$2:$P$2,0))</f>
        <v>#N/A</v>
      </c>
      <c r="DF971" s="147" t="e" cm="1">
        <f t="array" ref="DF971">INDEX($K:$P,ROW(),MATCH(DF$3,$K$2:$P$2,0))</f>
        <v>#N/A</v>
      </c>
      <c r="DG971" s="147" t="e" cm="1">
        <f t="array" ref="DG971">INDEX($K:$P,ROW(),MATCH(DG$3,$K$2:$P$2,0))</f>
        <v>#N/A</v>
      </c>
      <c r="DH971" s="147" t="e" cm="1">
        <f t="array" ref="DH971">INDEX($K:$P,ROW(),MATCH(DH$3,$K$2:$P$2,0))</f>
        <v>#N/A</v>
      </c>
      <c r="DI971" s="147" t="e" cm="1">
        <f t="array" ref="DI971">INDEX($K:$P,ROW(),MATCH(DI$3,$K$2:$P$2,0))</f>
        <v>#N/A</v>
      </c>
      <c r="DJ971" s="147" t="e" cm="1">
        <f t="array" ref="DJ971">INDEX($K:$P,ROW(),MATCH(DJ$3,$K$2:$P$2,0))</f>
        <v>#N/A</v>
      </c>
      <c r="DK971" s="147" t="e" cm="1">
        <f t="array" ref="DK971">INDEX($K:$P,ROW(),MATCH(DK$3,$K$2:$P$2,0))</f>
        <v>#N/A</v>
      </c>
      <c r="DL971" s="147" t="e" cm="1">
        <f t="array" ref="DL971">INDEX($K:$P,ROW(),MATCH(DL$3,$K$2:$P$2,0))</f>
        <v>#N/A</v>
      </c>
    </row>
    <row r="972" spans="1:116" x14ac:dyDescent="0.4">
      <c r="B972" t="str">
        <f t="shared" ref="B972:B975" si="1176">E972</f>
        <v>972 DCSALESQUOTA-S</v>
      </c>
      <c r="D972" t="s">
        <v>839</v>
      </c>
      <c r="E972" s="8" t="str">
        <f t="shared" si="1174"/>
        <v>972 DCSALESQUOTA-S</v>
      </c>
      <c r="G972" s="145" t="s">
        <v>841</v>
      </c>
      <c r="H972" s="12"/>
      <c r="I972" s="60"/>
      <c r="J972" s="60"/>
      <c r="K972" s="166">
        <v>0.8</v>
      </c>
      <c r="L972" s="166">
        <v>0.8</v>
      </c>
      <c r="M972" s="166">
        <v>0.8</v>
      </c>
      <c r="N972" s="166">
        <v>0.8</v>
      </c>
      <c r="O972" s="166">
        <v>0.8</v>
      </c>
      <c r="P972" s="166">
        <v>0.8</v>
      </c>
      <c r="R972" s="19"/>
      <c r="S972" s="150" cm="1">
        <f t="array" ref="S972">INDEX($K:$P,ROW(),MATCH(S$3,$K$2:$P$2,0))</f>
        <v>0.8</v>
      </c>
      <c r="T972" s="150" cm="1">
        <f t="array" ref="T972">INDEX($K:$P,ROW(),MATCH(T$3,$K$2:$P$2,0))</f>
        <v>0.8</v>
      </c>
      <c r="U972" s="150" cm="1">
        <f t="array" ref="U972">INDEX($K:$P,ROW(),MATCH(U$3,$K$2:$P$2,0))</f>
        <v>0.8</v>
      </c>
      <c r="V972" s="150" cm="1">
        <f t="array" ref="V972">INDEX($K:$P,ROW(),MATCH(V$3,$K$2:$P$2,0))</f>
        <v>0.8</v>
      </c>
      <c r="W972" s="150" cm="1">
        <f t="array" ref="W972">INDEX($K:$P,ROW(),MATCH(W$3,$K$2:$P$2,0))</f>
        <v>0.8</v>
      </c>
      <c r="X972" s="150" cm="1">
        <f t="array" ref="X972">INDEX($K:$P,ROW(),MATCH(X$3,$K$2:$P$2,0))</f>
        <v>0.8</v>
      </c>
      <c r="Y972" s="150" cm="1">
        <f t="array" ref="Y972">INDEX($K:$P,ROW(),MATCH(Y$3,$K$2:$P$2,0))</f>
        <v>0.8</v>
      </c>
      <c r="Z972" s="150" cm="1">
        <f t="array" ref="Z972">INDEX($K:$P,ROW(),MATCH(Z$3,$K$2:$P$2,0))</f>
        <v>0.8</v>
      </c>
      <c r="AA972" s="150" cm="1">
        <f t="array" ref="AA972">INDEX($K:$P,ROW(),MATCH(AA$3,$K$2:$P$2,0))</f>
        <v>0.8</v>
      </c>
      <c r="AB972" s="150" cm="1">
        <f t="array" ref="AB972">INDEX($K:$P,ROW(),MATCH(AB$3,$K$2:$P$2,0))</f>
        <v>0.8</v>
      </c>
      <c r="AC972" s="150" cm="1">
        <f t="array" ref="AC972">INDEX($K:$P,ROW(),MATCH(AC$3,$K$2:$P$2,0))</f>
        <v>0.8</v>
      </c>
      <c r="AD972" s="150" cm="1">
        <f t="array" ref="AD972">INDEX($K:$P,ROW(),MATCH(AD$3,$K$2:$P$2,0))</f>
        <v>0.8</v>
      </c>
      <c r="AE972" s="150" cm="1">
        <f t="array" ref="AE972">INDEX($K:$P,ROW(),MATCH(AE$3,$K$2:$P$2,0))</f>
        <v>0.8</v>
      </c>
      <c r="AF972" s="150" cm="1">
        <f t="array" ref="AF972">INDEX($K:$P,ROW(),MATCH(AF$3,$K$2:$P$2,0))</f>
        <v>0.8</v>
      </c>
      <c r="AG972" s="150" cm="1">
        <f t="array" ref="AG972">INDEX($K:$P,ROW(),MATCH(AG$3,$K$2:$P$2,0))</f>
        <v>0.8</v>
      </c>
      <c r="AH972" s="150" cm="1">
        <f t="array" ref="AH972">INDEX($K:$P,ROW(),MATCH(AH$3,$K$2:$P$2,0))</f>
        <v>0.8</v>
      </c>
      <c r="AI972" s="150" cm="1">
        <f t="array" ref="AI972">INDEX($K:$P,ROW(),MATCH(AI$3,$K$2:$P$2,0))</f>
        <v>0.8</v>
      </c>
      <c r="AJ972" s="150" cm="1">
        <f t="array" ref="AJ972">INDEX($K:$P,ROW(),MATCH(AJ$3,$K$2:$P$2,0))</f>
        <v>0.8</v>
      </c>
      <c r="AK972" s="150" cm="1">
        <f t="array" ref="AK972">INDEX($K:$P,ROW(),MATCH(AK$3,$K$2:$P$2,0))</f>
        <v>0.8</v>
      </c>
      <c r="AL972" s="150" cm="1">
        <f t="array" ref="AL972">INDEX($K:$P,ROW(),MATCH(AL$3,$K$2:$P$2,0))</f>
        <v>0.8</v>
      </c>
      <c r="AM972" s="150" cm="1">
        <f t="array" ref="AM972">INDEX($K:$P,ROW(),MATCH(AM$3,$K$2:$P$2,0))</f>
        <v>0.8</v>
      </c>
      <c r="AN972" s="150" cm="1">
        <f t="array" ref="AN972">INDEX($K:$P,ROW(),MATCH(AN$3,$K$2:$P$2,0))</f>
        <v>0.8</v>
      </c>
      <c r="AO972" s="150" cm="1">
        <f t="array" ref="AO972">INDEX($K:$P,ROW(),MATCH(AO$3,$K$2:$P$2,0))</f>
        <v>0.8</v>
      </c>
      <c r="AP972" s="150" cm="1">
        <f t="array" ref="AP972">INDEX($K:$P,ROW(),MATCH(AP$3,$K$2:$P$2,0))</f>
        <v>0.8</v>
      </c>
      <c r="AQ972" s="150" cm="1">
        <f t="array" ref="AQ972">INDEX($K:$P,ROW(),MATCH(AQ$3,$K$2:$P$2,0))</f>
        <v>0.8</v>
      </c>
      <c r="AR972" s="150" cm="1">
        <f t="array" ref="AR972">INDEX($K:$P,ROW(),MATCH(AR$3,$K$2:$P$2,0))</f>
        <v>0.8</v>
      </c>
      <c r="AS972" s="150" cm="1">
        <f t="array" ref="AS972">INDEX($K:$P,ROW(),MATCH(AS$3,$K$2:$P$2,0))</f>
        <v>0.8</v>
      </c>
      <c r="AT972" s="150" cm="1">
        <f t="array" ref="AT972">INDEX($K:$P,ROW(),MATCH(AT$3,$K$2:$P$2,0))</f>
        <v>0.8</v>
      </c>
      <c r="AU972" s="150" cm="1">
        <f t="array" ref="AU972">INDEX($K:$P,ROW(),MATCH(AU$3,$K$2:$P$2,0))</f>
        <v>0.8</v>
      </c>
      <c r="AV972" s="150" cm="1">
        <f t="array" ref="AV972">INDEX($K:$P,ROW(),MATCH(AV$3,$K$2:$P$2,0))</f>
        <v>0.8</v>
      </c>
      <c r="AW972" s="150" cm="1">
        <f t="array" ref="AW972">INDEX($K:$P,ROW(),MATCH(AW$3,$K$2:$P$2,0))</f>
        <v>0.8</v>
      </c>
      <c r="AX972" s="150" cm="1">
        <f t="array" ref="AX972">INDEX($K:$P,ROW(),MATCH(AX$3,$K$2:$P$2,0))</f>
        <v>0.8</v>
      </c>
      <c r="AY972" s="150" cm="1">
        <f t="array" ref="AY972">INDEX($K:$P,ROW(),MATCH(AY$3,$K$2:$P$2,0))</f>
        <v>0.8</v>
      </c>
      <c r="AZ972" s="150" cm="1">
        <f t="array" ref="AZ972">INDEX($K:$P,ROW(),MATCH(AZ$3,$K$2:$P$2,0))</f>
        <v>0.8</v>
      </c>
      <c r="BA972" s="150" cm="1">
        <f t="array" ref="BA972">INDEX($K:$P,ROW(),MATCH(BA$3,$K$2:$P$2,0))</f>
        <v>0.8</v>
      </c>
      <c r="BB972" s="150" cm="1">
        <f t="array" ref="BB972">INDEX($K:$P,ROW(),MATCH(BB$3,$K$2:$P$2,0))</f>
        <v>0.8</v>
      </c>
      <c r="BC972" s="150" cm="1">
        <f t="array" ref="BC972">INDEX($K:$P,ROW(),MATCH(BC$3,$K$2:$P$2,0))</f>
        <v>0.8</v>
      </c>
      <c r="BD972" s="150" cm="1">
        <f t="array" ref="BD972">INDEX($K:$P,ROW(),MATCH(BD$3,$K$2:$P$2,0))</f>
        <v>0.8</v>
      </c>
      <c r="BE972" s="150" cm="1">
        <f t="array" ref="BE972">INDEX($K:$P,ROW(),MATCH(BE$3,$K$2:$P$2,0))</f>
        <v>0.8</v>
      </c>
      <c r="BF972" s="150" cm="1">
        <f t="array" ref="BF972">INDEX($K:$P,ROW(),MATCH(BF$3,$K$2:$P$2,0))</f>
        <v>0.8</v>
      </c>
      <c r="BG972" s="150" cm="1">
        <f t="array" ref="BG972">INDEX($K:$P,ROW(),MATCH(BG$3,$K$2:$P$2,0))</f>
        <v>0.8</v>
      </c>
      <c r="BH972" s="150" cm="1">
        <f t="array" ref="BH972">INDEX($K:$P,ROW(),MATCH(BH$3,$K$2:$P$2,0))</f>
        <v>0.8</v>
      </c>
      <c r="BI972" s="150" cm="1">
        <f t="array" ref="BI972">INDEX($K:$P,ROW(),MATCH(BI$3,$K$2:$P$2,0))</f>
        <v>0.8</v>
      </c>
      <c r="BJ972" s="150" cm="1">
        <f t="array" ref="BJ972">INDEX($K:$P,ROW(),MATCH(BJ$3,$K$2:$P$2,0))</f>
        <v>0.8</v>
      </c>
      <c r="BK972" s="150" cm="1">
        <f t="array" ref="BK972">INDEX($K:$P,ROW(),MATCH(BK$3,$K$2:$P$2,0))</f>
        <v>0.8</v>
      </c>
      <c r="BL972" s="150" cm="1">
        <f t="array" ref="BL972">INDEX($K:$P,ROW(),MATCH(BL$3,$K$2:$P$2,0))</f>
        <v>0.8</v>
      </c>
      <c r="BM972" s="150" cm="1">
        <f t="array" ref="BM972">INDEX($K:$P,ROW(),MATCH(BM$3,$K$2:$P$2,0))</f>
        <v>0.8</v>
      </c>
      <c r="BN972" s="150" cm="1">
        <f t="array" ref="BN972">INDEX($K:$P,ROW(),MATCH(BN$3,$K$2:$P$2,0))</f>
        <v>0.8</v>
      </c>
      <c r="BO972" s="150" cm="1">
        <f t="array" ref="BO972">INDEX($K:$P,ROW(),MATCH(BO$3,$K$2:$P$2,0))</f>
        <v>0.8</v>
      </c>
      <c r="BP972" s="150" cm="1">
        <f t="array" ref="BP972">INDEX($K:$P,ROW(),MATCH(BP$3,$K$2:$P$2,0))</f>
        <v>0.8</v>
      </c>
      <c r="BQ972" s="150" cm="1">
        <f t="array" ref="BQ972">INDEX($K:$P,ROW(),MATCH(BQ$3,$K$2:$P$2,0))</f>
        <v>0.8</v>
      </c>
      <c r="BR972" s="150" cm="1">
        <f t="array" ref="BR972">INDEX($K:$P,ROW(),MATCH(BR$3,$K$2:$P$2,0))</f>
        <v>0.8</v>
      </c>
      <c r="BS972" s="150" cm="1">
        <f t="array" ref="BS972">INDEX($K:$P,ROW(),MATCH(BS$3,$K$2:$P$2,0))</f>
        <v>0.8</v>
      </c>
      <c r="BT972" s="150" cm="1">
        <f t="array" ref="BT972">INDEX($K:$P,ROW(),MATCH(BT$3,$K$2:$P$2,0))</f>
        <v>0.8</v>
      </c>
      <c r="BU972" s="150" cm="1">
        <f t="array" ref="BU972">INDEX($K:$P,ROW(),MATCH(BU$3,$K$2:$P$2,0))</f>
        <v>0.8</v>
      </c>
      <c r="BV972" s="150" cm="1">
        <f t="array" ref="BV972">INDEX($K:$P,ROW(),MATCH(BV$3,$K$2:$P$2,0))</f>
        <v>0.8</v>
      </c>
      <c r="BW972" s="150" cm="1">
        <f t="array" ref="BW972">INDEX($K:$P,ROW(),MATCH(BW$3,$K$2:$P$2,0))</f>
        <v>0.8</v>
      </c>
      <c r="BX972" s="150" cm="1">
        <f t="array" ref="BX972">INDEX($K:$P,ROW(),MATCH(BX$3,$K$2:$P$2,0))</f>
        <v>0.8</v>
      </c>
      <c r="BY972" s="150" cm="1">
        <f t="array" ref="BY972">INDEX($K:$P,ROW(),MATCH(BY$3,$K$2:$P$2,0))</f>
        <v>0.8</v>
      </c>
      <c r="BZ972" s="150" cm="1">
        <f t="array" ref="BZ972">INDEX($K:$P,ROW(),MATCH(BZ$3,$K$2:$P$2,0))</f>
        <v>0.8</v>
      </c>
      <c r="CA972" s="150" cm="1">
        <f t="array" ref="CA972">INDEX($K:$P,ROW(),MATCH(CA$3,$K$2:$P$2,0))</f>
        <v>0.8</v>
      </c>
      <c r="CB972" s="150" cm="1">
        <f t="array" ref="CB972">INDEX($K:$P,ROW(),MATCH(CB$3,$K$2:$P$2,0))</f>
        <v>0.8</v>
      </c>
      <c r="CC972" s="150" cm="1">
        <f t="array" ref="CC972">INDEX($K:$P,ROW(),MATCH(CC$3,$K$2:$P$2,0))</f>
        <v>0.8</v>
      </c>
      <c r="CD972" s="150" cm="1">
        <f t="array" ref="CD972">INDEX($K:$P,ROW(),MATCH(CD$3,$K$2:$P$2,0))</f>
        <v>0.8</v>
      </c>
      <c r="CE972" s="150" cm="1">
        <f t="array" ref="CE972">INDEX($K:$P,ROW(),MATCH(CE$3,$K$2:$P$2,0))</f>
        <v>0.8</v>
      </c>
      <c r="CF972" s="150" cm="1">
        <f t="array" ref="CF972">INDEX($K:$P,ROW(),MATCH(CF$3,$K$2:$P$2,0))</f>
        <v>0.8</v>
      </c>
      <c r="CG972" s="150" cm="1">
        <f t="array" ref="CG972">INDEX($K:$P,ROW(),MATCH(CG$3,$K$2:$P$2,0))</f>
        <v>0.8</v>
      </c>
      <c r="CH972" s="150" cm="1">
        <f t="array" ref="CH972">INDEX($K:$P,ROW(),MATCH(CH$3,$K$2:$P$2,0))</f>
        <v>0.8</v>
      </c>
      <c r="CI972" s="150" cm="1">
        <f t="array" ref="CI972">INDEX($K:$P,ROW(),MATCH(CI$3,$K$2:$P$2,0))</f>
        <v>0.8</v>
      </c>
      <c r="CJ972" s="150" cm="1">
        <f t="array" ref="CJ972">INDEX($K:$P,ROW(),MATCH(CJ$3,$K$2:$P$2,0))</f>
        <v>0.8</v>
      </c>
      <c r="CK972" s="150" cm="1">
        <f t="array" ref="CK972">INDEX($K:$P,ROW(),MATCH(CK$3,$K$2:$P$2,0))</f>
        <v>0.8</v>
      </c>
      <c r="CL972" s="150" cm="1">
        <f t="array" ref="CL972">INDEX($K:$P,ROW(),MATCH(CL$3,$K$2:$P$2,0))</f>
        <v>0.8</v>
      </c>
      <c r="CM972" s="361"/>
      <c r="CN972" s="255"/>
      <c r="CO972" s="150" t="e" cm="1">
        <f t="array" ref="CO972">INDEX($K:$P,ROW(),MATCH(CO$3,$K$2:$P$2,0))</f>
        <v>#N/A</v>
      </c>
      <c r="CP972" s="150" t="e" cm="1">
        <f t="array" ref="CP972">INDEX($K:$P,ROW(),MATCH(CP$3,$K$2:$P$2,0))</f>
        <v>#N/A</v>
      </c>
      <c r="CQ972" s="150" t="e" cm="1">
        <f t="array" ref="CQ972">INDEX($K:$P,ROW(),MATCH(CQ$3,$K$2:$P$2,0))</f>
        <v>#N/A</v>
      </c>
      <c r="CR972" s="150" t="e" cm="1">
        <f t="array" ref="CR972">INDEX($K:$P,ROW(),MATCH(CR$3,$K$2:$P$2,0))</f>
        <v>#N/A</v>
      </c>
      <c r="CS972" s="150" t="e" cm="1">
        <f t="array" ref="CS972">INDEX($K:$P,ROW(),MATCH(CS$3,$K$2:$P$2,0))</f>
        <v>#N/A</v>
      </c>
      <c r="CT972" s="150" t="e" cm="1">
        <f t="array" ref="CT972">INDEX($K:$P,ROW(),MATCH(CT$3,$K$2:$P$2,0))</f>
        <v>#N/A</v>
      </c>
      <c r="CU972" s="150" t="e" cm="1">
        <f t="array" ref="CU972">INDEX($K:$P,ROW(),MATCH(CU$3,$K$2:$P$2,0))</f>
        <v>#N/A</v>
      </c>
      <c r="CV972" s="150" t="e" cm="1">
        <f t="array" ref="CV972">INDEX($K:$P,ROW(),MATCH(CV$3,$K$2:$P$2,0))</f>
        <v>#N/A</v>
      </c>
      <c r="CW972" s="150" t="e" cm="1">
        <f t="array" ref="CW972">INDEX($K:$P,ROW(),MATCH(CW$3,$K$2:$P$2,0))</f>
        <v>#N/A</v>
      </c>
      <c r="CX972" s="150" t="e" cm="1">
        <f t="array" ref="CX972">INDEX($K:$P,ROW(),MATCH(CX$3,$K$2:$P$2,0))</f>
        <v>#N/A</v>
      </c>
      <c r="CY972" s="150" t="e" cm="1">
        <f t="array" ref="CY972">INDEX($K:$P,ROW(),MATCH(CY$3,$K$2:$P$2,0))</f>
        <v>#N/A</v>
      </c>
      <c r="CZ972" s="150" t="e" cm="1">
        <f t="array" ref="CZ972">INDEX($K:$P,ROW(),MATCH(CZ$3,$K$2:$P$2,0))</f>
        <v>#N/A</v>
      </c>
      <c r="DA972" s="150" t="e" cm="1">
        <f t="array" ref="DA972">INDEX($K:$P,ROW(),MATCH(DA$3,$K$2:$P$2,0))</f>
        <v>#N/A</v>
      </c>
      <c r="DB972" s="150" t="e" cm="1">
        <f t="array" ref="DB972">INDEX($K:$P,ROW(),MATCH(DB$3,$K$2:$P$2,0))</f>
        <v>#N/A</v>
      </c>
      <c r="DC972" s="150" t="e" cm="1">
        <f t="array" ref="DC972">INDEX($K:$P,ROW(),MATCH(DC$3,$K$2:$P$2,0))</f>
        <v>#N/A</v>
      </c>
      <c r="DD972" s="150" t="e" cm="1">
        <f t="array" ref="DD972">INDEX($K:$P,ROW(),MATCH(DD$3,$K$2:$P$2,0))</f>
        <v>#N/A</v>
      </c>
      <c r="DE972" s="150" t="e" cm="1">
        <f t="array" ref="DE972">INDEX($K:$P,ROW(),MATCH(DE$3,$K$2:$P$2,0))</f>
        <v>#N/A</v>
      </c>
      <c r="DF972" s="150" t="e" cm="1">
        <f t="array" ref="DF972">INDEX($K:$P,ROW(),MATCH(DF$3,$K$2:$P$2,0))</f>
        <v>#N/A</v>
      </c>
      <c r="DG972" s="150" t="e" cm="1">
        <f t="array" ref="DG972">INDEX($K:$P,ROW(),MATCH(DG$3,$K$2:$P$2,0))</f>
        <v>#N/A</v>
      </c>
      <c r="DH972" s="150" t="e" cm="1">
        <f t="array" ref="DH972">INDEX($K:$P,ROW(),MATCH(DH$3,$K$2:$P$2,0))</f>
        <v>#N/A</v>
      </c>
      <c r="DI972" s="150" t="e" cm="1">
        <f t="array" ref="DI972">INDEX($K:$P,ROW(),MATCH(DI$3,$K$2:$P$2,0))</f>
        <v>#N/A</v>
      </c>
      <c r="DJ972" s="150" t="e" cm="1">
        <f t="array" ref="DJ972">INDEX($K:$P,ROW(),MATCH(DJ$3,$K$2:$P$2,0))</f>
        <v>#N/A</v>
      </c>
      <c r="DK972" s="150" t="e" cm="1">
        <f t="array" ref="DK972">INDEX($K:$P,ROW(),MATCH(DK$3,$K$2:$P$2,0))</f>
        <v>#N/A</v>
      </c>
      <c r="DL972" s="150" t="e" cm="1">
        <f t="array" ref="DL972">INDEX($K:$P,ROW(),MATCH(DL$3,$K$2:$P$2,0))</f>
        <v>#N/A</v>
      </c>
    </row>
    <row r="973" spans="1:116" x14ac:dyDescent="0.4">
      <c r="B973" t="str">
        <f t="shared" si="1176"/>
        <v>973 DCSALESQUOTA-S</v>
      </c>
      <c r="D973" t="s">
        <v>839</v>
      </c>
      <c r="E973" s="8" t="str">
        <f t="shared" si="1174"/>
        <v>973 DCSALESQUOTA-S</v>
      </c>
      <c r="G973" s="145" t="s">
        <v>842</v>
      </c>
      <c r="H973" s="12"/>
      <c r="I973" s="60"/>
      <c r="J973" s="60"/>
      <c r="K973" s="369">
        <f>+K971*K972</f>
        <v>640000</v>
      </c>
      <c r="L973" s="369">
        <f t="shared" ref="L973:P973" si="1177">+L971*L972</f>
        <v>640000</v>
      </c>
      <c r="M973" s="369">
        <f t="shared" si="1177"/>
        <v>640000</v>
      </c>
      <c r="N973" s="369">
        <f t="shared" si="1177"/>
        <v>640000</v>
      </c>
      <c r="O973" s="369">
        <f t="shared" si="1177"/>
        <v>640000</v>
      </c>
      <c r="P973" s="369">
        <f t="shared" si="1177"/>
        <v>640000</v>
      </c>
      <c r="R973" s="19"/>
      <c r="S973" s="147">
        <f>+S971*S972</f>
        <v>640000</v>
      </c>
      <c r="T973" s="147">
        <f t="shared" ref="T973:CE973" si="1178">+T971*T972</f>
        <v>640000</v>
      </c>
      <c r="U973" s="147">
        <f t="shared" si="1178"/>
        <v>640000</v>
      </c>
      <c r="V973" s="147">
        <f t="shared" si="1178"/>
        <v>640000</v>
      </c>
      <c r="W973" s="147">
        <f t="shared" si="1178"/>
        <v>640000</v>
      </c>
      <c r="X973" s="147">
        <f t="shared" si="1178"/>
        <v>640000</v>
      </c>
      <c r="Y973" s="147">
        <f t="shared" si="1178"/>
        <v>640000</v>
      </c>
      <c r="Z973" s="147">
        <f t="shared" si="1178"/>
        <v>640000</v>
      </c>
      <c r="AA973" s="147">
        <f t="shared" si="1178"/>
        <v>640000</v>
      </c>
      <c r="AB973" s="147">
        <f t="shared" si="1178"/>
        <v>640000</v>
      </c>
      <c r="AC973" s="147">
        <f t="shared" si="1178"/>
        <v>640000</v>
      </c>
      <c r="AD973" s="147">
        <f t="shared" si="1178"/>
        <v>640000</v>
      </c>
      <c r="AE973" s="147">
        <f t="shared" si="1178"/>
        <v>640000</v>
      </c>
      <c r="AF973" s="147">
        <f t="shared" si="1178"/>
        <v>640000</v>
      </c>
      <c r="AG973" s="147">
        <f t="shared" si="1178"/>
        <v>640000</v>
      </c>
      <c r="AH973" s="147">
        <f t="shared" si="1178"/>
        <v>640000</v>
      </c>
      <c r="AI973" s="147">
        <f t="shared" si="1178"/>
        <v>640000</v>
      </c>
      <c r="AJ973" s="147">
        <f t="shared" si="1178"/>
        <v>640000</v>
      </c>
      <c r="AK973" s="147">
        <f t="shared" si="1178"/>
        <v>640000</v>
      </c>
      <c r="AL973" s="147">
        <f t="shared" si="1178"/>
        <v>640000</v>
      </c>
      <c r="AM973" s="147">
        <f t="shared" si="1178"/>
        <v>640000</v>
      </c>
      <c r="AN973" s="147">
        <f t="shared" si="1178"/>
        <v>640000</v>
      </c>
      <c r="AO973" s="147">
        <f t="shared" si="1178"/>
        <v>640000</v>
      </c>
      <c r="AP973" s="147">
        <f t="shared" si="1178"/>
        <v>640000</v>
      </c>
      <c r="AQ973" s="147">
        <f t="shared" si="1178"/>
        <v>640000</v>
      </c>
      <c r="AR973" s="147">
        <f t="shared" si="1178"/>
        <v>640000</v>
      </c>
      <c r="AS973" s="147">
        <f t="shared" si="1178"/>
        <v>640000</v>
      </c>
      <c r="AT973" s="147">
        <f t="shared" si="1178"/>
        <v>640000</v>
      </c>
      <c r="AU973" s="147">
        <f t="shared" si="1178"/>
        <v>640000</v>
      </c>
      <c r="AV973" s="147">
        <f t="shared" si="1178"/>
        <v>640000</v>
      </c>
      <c r="AW973" s="147">
        <f t="shared" si="1178"/>
        <v>640000</v>
      </c>
      <c r="AX973" s="147">
        <f t="shared" si="1178"/>
        <v>640000</v>
      </c>
      <c r="AY973" s="147">
        <f t="shared" si="1178"/>
        <v>640000</v>
      </c>
      <c r="AZ973" s="147">
        <f t="shared" si="1178"/>
        <v>640000</v>
      </c>
      <c r="BA973" s="147">
        <f t="shared" si="1178"/>
        <v>640000</v>
      </c>
      <c r="BB973" s="147">
        <f t="shared" si="1178"/>
        <v>640000</v>
      </c>
      <c r="BC973" s="147">
        <f t="shared" si="1178"/>
        <v>640000</v>
      </c>
      <c r="BD973" s="147">
        <f t="shared" si="1178"/>
        <v>640000</v>
      </c>
      <c r="BE973" s="147">
        <f t="shared" si="1178"/>
        <v>640000</v>
      </c>
      <c r="BF973" s="147">
        <f t="shared" si="1178"/>
        <v>640000</v>
      </c>
      <c r="BG973" s="147">
        <f t="shared" si="1178"/>
        <v>640000</v>
      </c>
      <c r="BH973" s="147">
        <f t="shared" si="1178"/>
        <v>640000</v>
      </c>
      <c r="BI973" s="147">
        <f t="shared" si="1178"/>
        <v>640000</v>
      </c>
      <c r="BJ973" s="147">
        <f t="shared" si="1178"/>
        <v>640000</v>
      </c>
      <c r="BK973" s="147">
        <f t="shared" si="1178"/>
        <v>640000</v>
      </c>
      <c r="BL973" s="147">
        <f t="shared" si="1178"/>
        <v>640000</v>
      </c>
      <c r="BM973" s="147">
        <f t="shared" si="1178"/>
        <v>640000</v>
      </c>
      <c r="BN973" s="147">
        <f t="shared" si="1178"/>
        <v>640000</v>
      </c>
      <c r="BO973" s="147">
        <f t="shared" si="1178"/>
        <v>640000</v>
      </c>
      <c r="BP973" s="147">
        <f t="shared" si="1178"/>
        <v>640000</v>
      </c>
      <c r="BQ973" s="147">
        <f t="shared" si="1178"/>
        <v>640000</v>
      </c>
      <c r="BR973" s="147">
        <f t="shared" si="1178"/>
        <v>640000</v>
      </c>
      <c r="BS973" s="147">
        <f t="shared" si="1178"/>
        <v>640000</v>
      </c>
      <c r="BT973" s="147">
        <f t="shared" si="1178"/>
        <v>640000</v>
      </c>
      <c r="BU973" s="147">
        <f t="shared" si="1178"/>
        <v>640000</v>
      </c>
      <c r="BV973" s="147">
        <f t="shared" si="1178"/>
        <v>640000</v>
      </c>
      <c r="BW973" s="147">
        <f t="shared" si="1178"/>
        <v>640000</v>
      </c>
      <c r="BX973" s="147">
        <f t="shared" si="1178"/>
        <v>640000</v>
      </c>
      <c r="BY973" s="147">
        <f t="shared" si="1178"/>
        <v>640000</v>
      </c>
      <c r="BZ973" s="147">
        <f t="shared" si="1178"/>
        <v>640000</v>
      </c>
      <c r="CA973" s="147">
        <f t="shared" si="1178"/>
        <v>640000</v>
      </c>
      <c r="CB973" s="147">
        <f t="shared" si="1178"/>
        <v>640000</v>
      </c>
      <c r="CC973" s="147">
        <f t="shared" si="1178"/>
        <v>640000</v>
      </c>
      <c r="CD973" s="147">
        <f t="shared" si="1178"/>
        <v>640000</v>
      </c>
      <c r="CE973" s="147">
        <f t="shared" si="1178"/>
        <v>640000</v>
      </c>
      <c r="CF973" s="147">
        <f t="shared" ref="CF973:DL973" si="1179">+CF971*CF972</f>
        <v>640000</v>
      </c>
      <c r="CG973" s="147">
        <f t="shared" si="1179"/>
        <v>640000</v>
      </c>
      <c r="CH973" s="147">
        <f t="shared" si="1179"/>
        <v>640000</v>
      </c>
      <c r="CI973" s="147">
        <f t="shared" si="1179"/>
        <v>640000</v>
      </c>
      <c r="CJ973" s="147">
        <f t="shared" si="1179"/>
        <v>640000</v>
      </c>
      <c r="CK973" s="147">
        <f t="shared" si="1179"/>
        <v>640000</v>
      </c>
      <c r="CL973" s="147">
        <f t="shared" si="1179"/>
        <v>640000</v>
      </c>
      <c r="CM973" s="147">
        <f t="shared" si="1179"/>
        <v>0</v>
      </c>
      <c r="CN973" s="147">
        <f t="shared" si="1179"/>
        <v>0</v>
      </c>
      <c r="CO973" s="147" t="e">
        <f t="shared" si="1179"/>
        <v>#N/A</v>
      </c>
      <c r="CP973" s="147" t="e">
        <f t="shared" si="1179"/>
        <v>#N/A</v>
      </c>
      <c r="CQ973" s="147" t="e">
        <f t="shared" si="1179"/>
        <v>#N/A</v>
      </c>
      <c r="CR973" s="147" t="e">
        <f t="shared" si="1179"/>
        <v>#N/A</v>
      </c>
      <c r="CS973" s="147" t="e">
        <f t="shared" si="1179"/>
        <v>#N/A</v>
      </c>
      <c r="CT973" s="147" t="e">
        <f t="shared" si="1179"/>
        <v>#N/A</v>
      </c>
      <c r="CU973" s="147" t="e">
        <f t="shared" si="1179"/>
        <v>#N/A</v>
      </c>
      <c r="CV973" s="147" t="e">
        <f t="shared" si="1179"/>
        <v>#N/A</v>
      </c>
      <c r="CW973" s="147" t="e">
        <f t="shared" si="1179"/>
        <v>#N/A</v>
      </c>
      <c r="CX973" s="147" t="e">
        <f t="shared" si="1179"/>
        <v>#N/A</v>
      </c>
      <c r="CY973" s="147" t="e">
        <f t="shared" si="1179"/>
        <v>#N/A</v>
      </c>
      <c r="CZ973" s="147" t="e">
        <f t="shared" si="1179"/>
        <v>#N/A</v>
      </c>
      <c r="DA973" s="147" t="e">
        <f t="shared" si="1179"/>
        <v>#N/A</v>
      </c>
      <c r="DB973" s="147" t="e">
        <f t="shared" si="1179"/>
        <v>#N/A</v>
      </c>
      <c r="DC973" s="147" t="e">
        <f t="shared" si="1179"/>
        <v>#N/A</v>
      </c>
      <c r="DD973" s="147" t="e">
        <f t="shared" si="1179"/>
        <v>#N/A</v>
      </c>
      <c r="DE973" s="147" t="e">
        <f t="shared" si="1179"/>
        <v>#N/A</v>
      </c>
      <c r="DF973" s="147" t="e">
        <f t="shared" si="1179"/>
        <v>#N/A</v>
      </c>
      <c r="DG973" s="147" t="e">
        <f t="shared" si="1179"/>
        <v>#N/A</v>
      </c>
      <c r="DH973" s="147" t="e">
        <f t="shared" si="1179"/>
        <v>#N/A</v>
      </c>
      <c r="DI973" s="147" t="e">
        <f t="shared" si="1179"/>
        <v>#N/A</v>
      </c>
      <c r="DJ973" s="147" t="e">
        <f t="shared" si="1179"/>
        <v>#N/A</v>
      </c>
      <c r="DK973" s="147" t="e">
        <f t="shared" si="1179"/>
        <v>#N/A</v>
      </c>
      <c r="DL973" s="147" t="e">
        <f t="shared" si="1179"/>
        <v>#N/A</v>
      </c>
    </row>
    <row r="974" spans="1:116" x14ac:dyDescent="0.4">
      <c r="B974" t="str">
        <f t="shared" si="1176"/>
        <v>974 DCSALESQUOTA-S</v>
      </c>
      <c r="D974" t="s">
        <v>839</v>
      </c>
      <c r="E974" s="8" t="str">
        <f t="shared" si="1174"/>
        <v>974 DCSALESQUOTA-S</v>
      </c>
      <c r="G974" s="145" t="s">
        <v>844</v>
      </c>
      <c r="H974" s="12"/>
      <c r="I974" s="60"/>
      <c r="J974" s="60"/>
      <c r="K974" s="370">
        <f ca="1">SUMIF($4:$4,K$2,974:974)</f>
        <v>1</v>
      </c>
      <c r="L974" s="370">
        <f ca="1">SUMIF($4:$4,L$2,974:974)</f>
        <v>1</v>
      </c>
      <c r="M974" s="370">
        <f ca="1">SUMIF($4:$4,M$2,974:974)</f>
        <v>1</v>
      </c>
      <c r="N974" s="370">
        <f ca="1">SUMIF($4:$4,N$2,974:974)</f>
        <v>1</v>
      </c>
      <c r="O974" s="370">
        <f ca="1">SUMIF($4:$4,O$2,974:974)</f>
        <v>1</v>
      </c>
      <c r="P974" s="370">
        <f ca="1">SUMIF($4:$4,P$2,974:974)</f>
        <v>1</v>
      </c>
      <c r="R974" s="19"/>
      <c r="S974" s="76">
        <f ca="1">+ROUNDUP(S968/S973,0)</f>
        <v>1</v>
      </c>
      <c r="T974" s="76">
        <f t="shared" ref="T974:CE974" ca="1" si="1180">+ROUNDUP(T968/T973,0)</f>
        <v>1</v>
      </c>
      <c r="U974" s="76">
        <f t="shared" ca="1" si="1180"/>
        <v>1</v>
      </c>
      <c r="V974" s="76">
        <f t="shared" ca="1" si="1180"/>
        <v>1</v>
      </c>
      <c r="W974" s="76">
        <f t="shared" ca="1" si="1180"/>
        <v>1</v>
      </c>
      <c r="X974" s="76">
        <f t="shared" ca="1" si="1180"/>
        <v>1</v>
      </c>
      <c r="Y974" s="76">
        <f t="shared" ca="1" si="1180"/>
        <v>1</v>
      </c>
      <c r="Z974" s="76">
        <f t="shared" ca="1" si="1180"/>
        <v>1</v>
      </c>
      <c r="AA974" s="76">
        <f t="shared" ca="1" si="1180"/>
        <v>1</v>
      </c>
      <c r="AB974" s="76">
        <f t="shared" ca="1" si="1180"/>
        <v>1</v>
      </c>
      <c r="AC974" s="76">
        <f t="shared" ca="1" si="1180"/>
        <v>1</v>
      </c>
      <c r="AD974" s="76">
        <f t="shared" ca="1" si="1180"/>
        <v>1</v>
      </c>
      <c r="AE974" s="76">
        <f t="shared" ca="1" si="1180"/>
        <v>1</v>
      </c>
      <c r="AF974" s="76">
        <f t="shared" ca="1" si="1180"/>
        <v>1</v>
      </c>
      <c r="AG974" s="76">
        <f t="shared" ca="1" si="1180"/>
        <v>1</v>
      </c>
      <c r="AH974" s="76">
        <f t="shared" ca="1" si="1180"/>
        <v>1</v>
      </c>
      <c r="AI974" s="76">
        <f t="shared" ca="1" si="1180"/>
        <v>1</v>
      </c>
      <c r="AJ974" s="76">
        <f t="shared" ca="1" si="1180"/>
        <v>1</v>
      </c>
      <c r="AK974" s="76">
        <f t="shared" ca="1" si="1180"/>
        <v>1</v>
      </c>
      <c r="AL974" s="76">
        <f t="shared" ca="1" si="1180"/>
        <v>1</v>
      </c>
      <c r="AM974" s="76">
        <f t="shared" ca="1" si="1180"/>
        <v>1</v>
      </c>
      <c r="AN974" s="76">
        <f t="shared" ca="1" si="1180"/>
        <v>1</v>
      </c>
      <c r="AO974" s="76">
        <f t="shared" ca="1" si="1180"/>
        <v>1</v>
      </c>
      <c r="AP974" s="76">
        <f t="shared" ca="1" si="1180"/>
        <v>1</v>
      </c>
      <c r="AQ974" s="76">
        <f t="shared" ca="1" si="1180"/>
        <v>1</v>
      </c>
      <c r="AR974" s="76">
        <f t="shared" ca="1" si="1180"/>
        <v>1</v>
      </c>
      <c r="AS974" s="76">
        <f t="shared" ca="1" si="1180"/>
        <v>1</v>
      </c>
      <c r="AT974" s="76">
        <f t="shared" ca="1" si="1180"/>
        <v>1</v>
      </c>
      <c r="AU974" s="76">
        <f t="shared" ca="1" si="1180"/>
        <v>1</v>
      </c>
      <c r="AV974" s="76">
        <f t="shared" ca="1" si="1180"/>
        <v>1</v>
      </c>
      <c r="AW974" s="76">
        <f t="shared" ca="1" si="1180"/>
        <v>1</v>
      </c>
      <c r="AX974" s="76">
        <f t="shared" ca="1" si="1180"/>
        <v>1</v>
      </c>
      <c r="AY974" s="76">
        <f t="shared" ca="1" si="1180"/>
        <v>1</v>
      </c>
      <c r="AZ974" s="76">
        <f t="shared" ca="1" si="1180"/>
        <v>1</v>
      </c>
      <c r="BA974" s="76">
        <f t="shared" ca="1" si="1180"/>
        <v>1</v>
      </c>
      <c r="BB974" s="76">
        <f t="shared" ca="1" si="1180"/>
        <v>1</v>
      </c>
      <c r="BC974" s="76">
        <f t="shared" ca="1" si="1180"/>
        <v>1</v>
      </c>
      <c r="BD974" s="76">
        <f t="shared" ca="1" si="1180"/>
        <v>1</v>
      </c>
      <c r="BE974" s="76">
        <f t="shared" ca="1" si="1180"/>
        <v>1</v>
      </c>
      <c r="BF974" s="76">
        <f t="shared" ca="1" si="1180"/>
        <v>1</v>
      </c>
      <c r="BG974" s="76">
        <f t="shared" ca="1" si="1180"/>
        <v>1</v>
      </c>
      <c r="BH974" s="76">
        <f t="shared" ca="1" si="1180"/>
        <v>1</v>
      </c>
      <c r="BI974" s="76">
        <f t="shared" ca="1" si="1180"/>
        <v>1</v>
      </c>
      <c r="BJ974" s="76">
        <f t="shared" ca="1" si="1180"/>
        <v>1</v>
      </c>
      <c r="BK974" s="76">
        <f t="shared" ca="1" si="1180"/>
        <v>1</v>
      </c>
      <c r="BL974" s="76">
        <f t="shared" ca="1" si="1180"/>
        <v>1</v>
      </c>
      <c r="BM974" s="76">
        <f t="shared" ca="1" si="1180"/>
        <v>1</v>
      </c>
      <c r="BN974" s="76">
        <f t="shared" ca="1" si="1180"/>
        <v>1</v>
      </c>
      <c r="BO974" s="76">
        <f t="shared" ca="1" si="1180"/>
        <v>1</v>
      </c>
      <c r="BP974" s="76">
        <f t="shared" ca="1" si="1180"/>
        <v>1</v>
      </c>
      <c r="BQ974" s="76">
        <f t="shared" ca="1" si="1180"/>
        <v>1</v>
      </c>
      <c r="BR974" s="76">
        <f t="shared" ca="1" si="1180"/>
        <v>1</v>
      </c>
      <c r="BS974" s="76">
        <f t="shared" ca="1" si="1180"/>
        <v>1</v>
      </c>
      <c r="BT974" s="76">
        <f t="shared" ca="1" si="1180"/>
        <v>1</v>
      </c>
      <c r="BU974" s="76">
        <f t="shared" ca="1" si="1180"/>
        <v>1</v>
      </c>
      <c r="BV974" s="76">
        <f t="shared" ca="1" si="1180"/>
        <v>1</v>
      </c>
      <c r="BW974" s="76">
        <f t="shared" ca="1" si="1180"/>
        <v>1</v>
      </c>
      <c r="BX974" s="76">
        <f t="shared" ca="1" si="1180"/>
        <v>1</v>
      </c>
      <c r="BY974" s="76">
        <f t="shared" ca="1" si="1180"/>
        <v>1</v>
      </c>
      <c r="BZ974" s="76">
        <f t="shared" ca="1" si="1180"/>
        <v>1</v>
      </c>
      <c r="CA974" s="76">
        <f t="shared" ca="1" si="1180"/>
        <v>1</v>
      </c>
      <c r="CB974" s="76">
        <f t="shared" ca="1" si="1180"/>
        <v>1</v>
      </c>
      <c r="CC974" s="76">
        <f t="shared" ca="1" si="1180"/>
        <v>1</v>
      </c>
      <c r="CD974" s="76">
        <f t="shared" ca="1" si="1180"/>
        <v>1</v>
      </c>
      <c r="CE974" s="76">
        <f t="shared" ca="1" si="1180"/>
        <v>1</v>
      </c>
      <c r="CF974" s="76">
        <f t="shared" ref="CF974:DL974" ca="1" si="1181">+ROUNDUP(CF968/CF973,0)</f>
        <v>1</v>
      </c>
      <c r="CG974" s="76">
        <f t="shared" ca="1" si="1181"/>
        <v>1</v>
      </c>
      <c r="CH974" s="76">
        <f t="shared" ca="1" si="1181"/>
        <v>1</v>
      </c>
      <c r="CI974" s="76">
        <f t="shared" ca="1" si="1181"/>
        <v>1</v>
      </c>
      <c r="CJ974" s="76">
        <f t="shared" ca="1" si="1181"/>
        <v>1</v>
      </c>
      <c r="CK974" s="76">
        <f t="shared" ca="1" si="1181"/>
        <v>1</v>
      </c>
      <c r="CL974" s="76">
        <f t="shared" ca="1" si="1181"/>
        <v>1</v>
      </c>
      <c r="CM974" s="76" t="e">
        <f t="shared" ca="1" si="1181"/>
        <v>#REF!</v>
      </c>
      <c r="CN974" s="76" t="e">
        <f t="shared" ca="1" si="1181"/>
        <v>#REF!</v>
      </c>
      <c r="CO974" s="76" t="e">
        <f t="shared" ca="1" si="1181"/>
        <v>#N/A</v>
      </c>
      <c r="CP974" s="76" t="e">
        <f t="shared" ca="1" si="1181"/>
        <v>#N/A</v>
      </c>
      <c r="CQ974" s="76" t="e">
        <f t="shared" ca="1" si="1181"/>
        <v>#N/A</v>
      </c>
      <c r="CR974" s="76" t="e">
        <f t="shared" ca="1" si="1181"/>
        <v>#N/A</v>
      </c>
      <c r="CS974" s="76" t="e">
        <f t="shared" ca="1" si="1181"/>
        <v>#N/A</v>
      </c>
      <c r="CT974" s="76" t="e">
        <f t="shared" ca="1" si="1181"/>
        <v>#N/A</v>
      </c>
      <c r="CU974" s="76" t="e">
        <f t="shared" ca="1" si="1181"/>
        <v>#N/A</v>
      </c>
      <c r="CV974" s="76" t="e">
        <f t="shared" ca="1" si="1181"/>
        <v>#N/A</v>
      </c>
      <c r="CW974" s="76" t="e">
        <f t="shared" ca="1" si="1181"/>
        <v>#N/A</v>
      </c>
      <c r="CX974" s="76" t="e">
        <f t="shared" ca="1" si="1181"/>
        <v>#N/A</v>
      </c>
      <c r="CY974" s="76" t="e">
        <f t="shared" ca="1" si="1181"/>
        <v>#N/A</v>
      </c>
      <c r="CZ974" s="76" t="e">
        <f t="shared" ca="1" si="1181"/>
        <v>#N/A</v>
      </c>
      <c r="DA974" s="76" t="e">
        <f t="shared" ca="1" si="1181"/>
        <v>#N/A</v>
      </c>
      <c r="DB974" s="76" t="e">
        <f t="shared" ca="1" si="1181"/>
        <v>#N/A</v>
      </c>
      <c r="DC974" s="76" t="e">
        <f t="shared" ca="1" si="1181"/>
        <v>#N/A</v>
      </c>
      <c r="DD974" s="76" t="e">
        <f t="shared" ca="1" si="1181"/>
        <v>#N/A</v>
      </c>
      <c r="DE974" s="76" t="e">
        <f t="shared" ca="1" si="1181"/>
        <v>#N/A</v>
      </c>
      <c r="DF974" s="76" t="e">
        <f t="shared" ca="1" si="1181"/>
        <v>#N/A</v>
      </c>
      <c r="DG974" s="76" t="e">
        <f t="shared" ca="1" si="1181"/>
        <v>#N/A</v>
      </c>
      <c r="DH974" s="76" t="e">
        <f t="shared" ca="1" si="1181"/>
        <v>#N/A</v>
      </c>
      <c r="DI974" s="76" t="e">
        <f t="shared" ca="1" si="1181"/>
        <v>#N/A</v>
      </c>
      <c r="DJ974" s="76" t="e">
        <f t="shared" ca="1" si="1181"/>
        <v>#N/A</v>
      </c>
      <c r="DK974" s="76" t="e">
        <f t="shared" ca="1" si="1181"/>
        <v>#N/A</v>
      </c>
      <c r="DL974" s="76" t="e">
        <f t="shared" ca="1" si="1181"/>
        <v>#N/A</v>
      </c>
    </row>
    <row r="975" spans="1:116" x14ac:dyDescent="0.4">
      <c r="B975" t="str">
        <f t="shared" si="1176"/>
        <v>975 DCSALESQUOTA-S</v>
      </c>
      <c r="D975" t="s">
        <v>839</v>
      </c>
      <c r="E975" s="8" t="str">
        <f t="shared" si="1174"/>
        <v>975 DCSALESQUOTA-S</v>
      </c>
      <c r="G975" s="145" t="s">
        <v>845</v>
      </c>
      <c r="H975" s="12"/>
      <c r="I975" s="60"/>
      <c r="J975" s="60"/>
      <c r="K975" s="139">
        <v>100000</v>
      </c>
      <c r="L975" s="139">
        <v>100000</v>
      </c>
      <c r="M975" s="139">
        <v>100000</v>
      </c>
      <c r="N975" s="139">
        <v>100000</v>
      </c>
      <c r="O975" s="139">
        <v>100000</v>
      </c>
      <c r="P975" s="139">
        <v>100000</v>
      </c>
      <c r="R975" s="19"/>
      <c r="S975" s="147" cm="1">
        <f t="array" ref="S975">INDEX($K:$P,ROW(),MATCH(S$3,$K$2:$P$2,0))</f>
        <v>100000</v>
      </c>
      <c r="T975" s="147" cm="1">
        <f t="array" ref="T975">INDEX($K:$P,ROW(),MATCH(T$3,$K$2:$P$2,0))</f>
        <v>100000</v>
      </c>
      <c r="U975" s="147" cm="1">
        <f t="array" ref="U975">INDEX($K:$P,ROW(),MATCH(U$3,$K$2:$P$2,0))</f>
        <v>100000</v>
      </c>
      <c r="V975" s="147" cm="1">
        <f t="array" ref="V975">INDEX($K:$P,ROW(),MATCH(V$3,$K$2:$P$2,0))</f>
        <v>100000</v>
      </c>
      <c r="W975" s="147" cm="1">
        <f t="array" ref="W975">INDEX($K:$P,ROW(),MATCH(W$3,$K$2:$P$2,0))</f>
        <v>100000</v>
      </c>
      <c r="X975" s="147" cm="1">
        <f t="array" ref="X975">INDEX($K:$P,ROW(),MATCH(X$3,$K$2:$P$2,0))</f>
        <v>100000</v>
      </c>
      <c r="Y975" s="147" cm="1">
        <f t="array" ref="Y975">INDEX($K:$P,ROW(),MATCH(Y$3,$K$2:$P$2,0))</f>
        <v>100000</v>
      </c>
      <c r="Z975" s="147" cm="1">
        <f t="array" ref="Z975">INDEX($K:$P,ROW(),MATCH(Z$3,$K$2:$P$2,0))</f>
        <v>100000</v>
      </c>
      <c r="AA975" s="147" cm="1">
        <f t="array" ref="AA975">INDEX($K:$P,ROW(),MATCH(AA$3,$K$2:$P$2,0))</f>
        <v>100000</v>
      </c>
      <c r="AB975" s="147" cm="1">
        <f t="array" ref="AB975">INDEX($K:$P,ROW(),MATCH(AB$3,$K$2:$P$2,0))</f>
        <v>100000</v>
      </c>
      <c r="AC975" s="147" cm="1">
        <f t="array" ref="AC975">INDEX($K:$P,ROW(),MATCH(AC$3,$K$2:$P$2,0))</f>
        <v>100000</v>
      </c>
      <c r="AD975" s="147" cm="1">
        <f t="array" ref="AD975">INDEX($K:$P,ROW(),MATCH(AD$3,$K$2:$P$2,0))</f>
        <v>100000</v>
      </c>
      <c r="AE975" s="147" cm="1">
        <f t="array" ref="AE975">INDEX($K:$P,ROW(),MATCH(AE$3,$K$2:$P$2,0))</f>
        <v>100000</v>
      </c>
      <c r="AF975" s="147" cm="1">
        <f t="array" ref="AF975">INDEX($K:$P,ROW(),MATCH(AF$3,$K$2:$P$2,0))</f>
        <v>100000</v>
      </c>
      <c r="AG975" s="147" cm="1">
        <f t="array" ref="AG975">INDEX($K:$P,ROW(),MATCH(AG$3,$K$2:$P$2,0))</f>
        <v>100000</v>
      </c>
      <c r="AH975" s="147" cm="1">
        <f t="array" ref="AH975">INDEX($K:$P,ROW(),MATCH(AH$3,$K$2:$P$2,0))</f>
        <v>100000</v>
      </c>
      <c r="AI975" s="147" cm="1">
        <f t="array" ref="AI975">INDEX($K:$P,ROW(),MATCH(AI$3,$K$2:$P$2,0))</f>
        <v>100000</v>
      </c>
      <c r="AJ975" s="147" cm="1">
        <f t="array" ref="AJ975">INDEX($K:$P,ROW(),MATCH(AJ$3,$K$2:$P$2,0))</f>
        <v>100000</v>
      </c>
      <c r="AK975" s="147" cm="1">
        <f t="array" ref="AK975">INDEX($K:$P,ROW(),MATCH(AK$3,$K$2:$P$2,0))</f>
        <v>100000</v>
      </c>
      <c r="AL975" s="147" cm="1">
        <f t="array" ref="AL975">INDEX($K:$P,ROW(),MATCH(AL$3,$K$2:$P$2,0))</f>
        <v>100000</v>
      </c>
      <c r="AM975" s="147" cm="1">
        <f t="array" ref="AM975">INDEX($K:$P,ROW(),MATCH(AM$3,$K$2:$P$2,0))</f>
        <v>100000</v>
      </c>
      <c r="AN975" s="147" cm="1">
        <f t="array" ref="AN975">INDEX($K:$P,ROW(),MATCH(AN$3,$K$2:$P$2,0))</f>
        <v>100000</v>
      </c>
      <c r="AO975" s="147" cm="1">
        <f t="array" ref="AO975">INDEX($K:$P,ROW(),MATCH(AO$3,$K$2:$P$2,0))</f>
        <v>100000</v>
      </c>
      <c r="AP975" s="147" cm="1">
        <f t="array" ref="AP975">INDEX($K:$P,ROW(),MATCH(AP$3,$K$2:$P$2,0))</f>
        <v>100000</v>
      </c>
      <c r="AQ975" s="147" cm="1">
        <f t="array" ref="AQ975">INDEX($K:$P,ROW(),MATCH(AQ$3,$K$2:$P$2,0))</f>
        <v>100000</v>
      </c>
      <c r="AR975" s="147" cm="1">
        <f t="array" ref="AR975">INDEX($K:$P,ROW(),MATCH(AR$3,$K$2:$P$2,0))</f>
        <v>100000</v>
      </c>
      <c r="AS975" s="147" cm="1">
        <f t="array" ref="AS975">INDEX($K:$P,ROW(),MATCH(AS$3,$K$2:$P$2,0))</f>
        <v>100000</v>
      </c>
      <c r="AT975" s="147" cm="1">
        <f t="array" ref="AT975">INDEX($K:$P,ROW(),MATCH(AT$3,$K$2:$P$2,0))</f>
        <v>100000</v>
      </c>
      <c r="AU975" s="147" cm="1">
        <f t="array" ref="AU975">INDEX($K:$P,ROW(),MATCH(AU$3,$K$2:$P$2,0))</f>
        <v>100000</v>
      </c>
      <c r="AV975" s="147" cm="1">
        <f t="array" ref="AV975">INDEX($K:$P,ROW(),MATCH(AV$3,$K$2:$P$2,0))</f>
        <v>100000</v>
      </c>
      <c r="AW975" s="147" cm="1">
        <f t="array" ref="AW975">INDEX($K:$P,ROW(),MATCH(AW$3,$K$2:$P$2,0))</f>
        <v>100000</v>
      </c>
      <c r="AX975" s="147" cm="1">
        <f t="array" ref="AX975">INDEX($K:$P,ROW(),MATCH(AX$3,$K$2:$P$2,0))</f>
        <v>100000</v>
      </c>
      <c r="AY975" s="147" cm="1">
        <f t="array" ref="AY975">INDEX($K:$P,ROW(),MATCH(AY$3,$K$2:$P$2,0))</f>
        <v>100000</v>
      </c>
      <c r="AZ975" s="147" cm="1">
        <f t="array" ref="AZ975">INDEX($K:$P,ROW(),MATCH(AZ$3,$K$2:$P$2,0))</f>
        <v>100000</v>
      </c>
      <c r="BA975" s="147" cm="1">
        <f t="array" ref="BA975">INDEX($K:$P,ROW(),MATCH(BA$3,$K$2:$P$2,0))</f>
        <v>100000</v>
      </c>
      <c r="BB975" s="147" cm="1">
        <f t="array" ref="BB975">INDEX($K:$P,ROW(),MATCH(BB$3,$K$2:$P$2,0))</f>
        <v>100000</v>
      </c>
      <c r="BC975" s="147" cm="1">
        <f t="array" ref="BC975">INDEX($K:$P,ROW(),MATCH(BC$3,$K$2:$P$2,0))</f>
        <v>100000</v>
      </c>
      <c r="BD975" s="147" cm="1">
        <f t="array" ref="BD975">INDEX($K:$P,ROW(),MATCH(BD$3,$K$2:$P$2,0))</f>
        <v>100000</v>
      </c>
      <c r="BE975" s="147" cm="1">
        <f t="array" ref="BE975">INDEX($K:$P,ROW(),MATCH(BE$3,$K$2:$P$2,0))</f>
        <v>100000</v>
      </c>
      <c r="BF975" s="147" cm="1">
        <f t="array" ref="BF975">INDEX($K:$P,ROW(),MATCH(BF$3,$K$2:$P$2,0))</f>
        <v>100000</v>
      </c>
      <c r="BG975" s="147" cm="1">
        <f t="array" ref="BG975">INDEX($K:$P,ROW(),MATCH(BG$3,$K$2:$P$2,0))</f>
        <v>100000</v>
      </c>
      <c r="BH975" s="147" cm="1">
        <f t="array" ref="BH975">INDEX($K:$P,ROW(),MATCH(BH$3,$K$2:$P$2,0))</f>
        <v>100000</v>
      </c>
      <c r="BI975" s="147" cm="1">
        <f t="array" ref="BI975">INDEX($K:$P,ROW(),MATCH(BI$3,$K$2:$P$2,0))</f>
        <v>100000</v>
      </c>
      <c r="BJ975" s="147" cm="1">
        <f t="array" ref="BJ975">INDEX($K:$P,ROW(),MATCH(BJ$3,$K$2:$P$2,0))</f>
        <v>100000</v>
      </c>
      <c r="BK975" s="147" cm="1">
        <f t="array" ref="BK975">INDEX($K:$P,ROW(),MATCH(BK$3,$K$2:$P$2,0))</f>
        <v>100000</v>
      </c>
      <c r="BL975" s="147" cm="1">
        <f t="array" ref="BL975">INDEX($K:$P,ROW(),MATCH(BL$3,$K$2:$P$2,0))</f>
        <v>100000</v>
      </c>
      <c r="BM975" s="147" cm="1">
        <f t="array" ref="BM975">INDEX($K:$P,ROW(),MATCH(BM$3,$K$2:$P$2,0))</f>
        <v>100000</v>
      </c>
      <c r="BN975" s="147" cm="1">
        <f t="array" ref="BN975">INDEX($K:$P,ROW(),MATCH(BN$3,$K$2:$P$2,0))</f>
        <v>100000</v>
      </c>
      <c r="BO975" s="147" cm="1">
        <f t="array" ref="BO975">INDEX($K:$P,ROW(),MATCH(BO$3,$K$2:$P$2,0))</f>
        <v>100000</v>
      </c>
      <c r="BP975" s="147" cm="1">
        <f t="array" ref="BP975">INDEX($K:$P,ROW(),MATCH(BP$3,$K$2:$P$2,0))</f>
        <v>100000</v>
      </c>
      <c r="BQ975" s="147" cm="1">
        <f t="array" ref="BQ975">INDEX($K:$P,ROW(),MATCH(BQ$3,$K$2:$P$2,0))</f>
        <v>100000</v>
      </c>
      <c r="BR975" s="147" cm="1">
        <f t="array" ref="BR975">INDEX($K:$P,ROW(),MATCH(BR$3,$K$2:$P$2,0))</f>
        <v>100000</v>
      </c>
      <c r="BS975" s="147" cm="1">
        <f t="array" ref="BS975">INDEX($K:$P,ROW(),MATCH(BS$3,$K$2:$P$2,0))</f>
        <v>100000</v>
      </c>
      <c r="BT975" s="147" cm="1">
        <f t="array" ref="BT975">INDEX($K:$P,ROW(),MATCH(BT$3,$K$2:$P$2,0))</f>
        <v>100000</v>
      </c>
      <c r="BU975" s="147" cm="1">
        <f t="array" ref="BU975">INDEX($K:$P,ROW(),MATCH(BU$3,$K$2:$P$2,0))</f>
        <v>100000</v>
      </c>
      <c r="BV975" s="147" cm="1">
        <f t="array" ref="BV975">INDEX($K:$P,ROW(),MATCH(BV$3,$K$2:$P$2,0))</f>
        <v>100000</v>
      </c>
      <c r="BW975" s="147" cm="1">
        <f t="array" ref="BW975">INDEX($K:$P,ROW(),MATCH(BW$3,$K$2:$P$2,0))</f>
        <v>100000</v>
      </c>
      <c r="BX975" s="147" cm="1">
        <f t="array" ref="BX975">INDEX($K:$P,ROW(),MATCH(BX$3,$K$2:$P$2,0))</f>
        <v>100000</v>
      </c>
      <c r="BY975" s="147" cm="1">
        <f t="array" ref="BY975">INDEX($K:$P,ROW(),MATCH(BY$3,$K$2:$P$2,0))</f>
        <v>100000</v>
      </c>
      <c r="BZ975" s="147" cm="1">
        <f t="array" ref="BZ975">INDEX($K:$P,ROW(),MATCH(BZ$3,$K$2:$P$2,0))</f>
        <v>100000</v>
      </c>
      <c r="CA975" s="147" cm="1">
        <f t="array" ref="CA975">INDEX($K:$P,ROW(),MATCH(CA$3,$K$2:$P$2,0))</f>
        <v>100000</v>
      </c>
      <c r="CB975" s="147" cm="1">
        <f t="array" ref="CB975">INDEX($K:$P,ROW(),MATCH(CB$3,$K$2:$P$2,0))</f>
        <v>100000</v>
      </c>
      <c r="CC975" s="147" cm="1">
        <f t="array" ref="CC975">INDEX($K:$P,ROW(),MATCH(CC$3,$K$2:$P$2,0))</f>
        <v>100000</v>
      </c>
      <c r="CD975" s="147" cm="1">
        <f t="array" ref="CD975">INDEX($K:$P,ROW(),MATCH(CD$3,$K$2:$P$2,0))</f>
        <v>100000</v>
      </c>
      <c r="CE975" s="147" cm="1">
        <f t="array" ref="CE975">INDEX($K:$P,ROW(),MATCH(CE$3,$K$2:$P$2,0))</f>
        <v>100000</v>
      </c>
      <c r="CF975" s="147" cm="1">
        <f t="array" ref="CF975">INDEX($K:$P,ROW(),MATCH(CF$3,$K$2:$P$2,0))</f>
        <v>100000</v>
      </c>
      <c r="CG975" s="147" cm="1">
        <f t="array" ref="CG975">INDEX($K:$P,ROW(),MATCH(CG$3,$K$2:$P$2,0))</f>
        <v>100000</v>
      </c>
      <c r="CH975" s="147" cm="1">
        <f t="array" ref="CH975">INDEX($K:$P,ROW(),MATCH(CH$3,$K$2:$P$2,0))</f>
        <v>100000</v>
      </c>
      <c r="CI975" s="147" cm="1">
        <f t="array" ref="CI975">INDEX($K:$P,ROW(),MATCH(CI$3,$K$2:$P$2,0))</f>
        <v>100000</v>
      </c>
      <c r="CJ975" s="147" cm="1">
        <f t="array" ref="CJ975">INDEX($K:$P,ROW(),MATCH(CJ$3,$K$2:$P$2,0))</f>
        <v>100000</v>
      </c>
      <c r="CK975" s="147" cm="1">
        <f t="array" ref="CK975">INDEX($K:$P,ROW(),MATCH(CK$3,$K$2:$P$2,0))</f>
        <v>100000</v>
      </c>
      <c r="CL975" s="147" cm="1">
        <f t="array" ref="CL975">INDEX($K:$P,ROW(),MATCH(CL$3,$K$2:$P$2,0))</f>
        <v>100000</v>
      </c>
      <c r="CM975" s="53"/>
      <c r="CN975" s="356"/>
      <c r="CO975" s="147" t="e" cm="1">
        <f t="array" ref="CO975">INDEX($K:$P,ROW(),MATCH(CO$3,$K$2:$P$2,0))</f>
        <v>#N/A</v>
      </c>
      <c r="CP975" s="147" t="e" cm="1">
        <f t="array" ref="CP975">INDEX($K:$P,ROW(),MATCH(CP$3,$K$2:$P$2,0))</f>
        <v>#N/A</v>
      </c>
      <c r="CQ975" s="147" t="e" cm="1">
        <f t="array" ref="CQ975">INDEX($K:$P,ROW(),MATCH(CQ$3,$K$2:$P$2,0))</f>
        <v>#N/A</v>
      </c>
      <c r="CR975" s="147" t="e" cm="1">
        <f t="array" ref="CR975">INDEX($K:$P,ROW(),MATCH(CR$3,$K$2:$P$2,0))</f>
        <v>#N/A</v>
      </c>
      <c r="CS975" s="147" t="e" cm="1">
        <f t="array" ref="CS975">INDEX($K:$P,ROW(),MATCH(CS$3,$K$2:$P$2,0))</f>
        <v>#N/A</v>
      </c>
      <c r="CT975" s="147" t="e" cm="1">
        <f t="array" ref="CT975">INDEX($K:$P,ROW(),MATCH(CT$3,$K$2:$P$2,0))</f>
        <v>#N/A</v>
      </c>
      <c r="CU975" s="147" t="e" cm="1">
        <f t="array" ref="CU975">INDEX($K:$P,ROW(),MATCH(CU$3,$K$2:$P$2,0))</f>
        <v>#N/A</v>
      </c>
      <c r="CV975" s="147" t="e" cm="1">
        <f t="array" ref="CV975">INDEX($K:$P,ROW(),MATCH(CV$3,$K$2:$P$2,0))</f>
        <v>#N/A</v>
      </c>
      <c r="CW975" s="147" t="e" cm="1">
        <f t="array" ref="CW975">INDEX($K:$P,ROW(),MATCH(CW$3,$K$2:$P$2,0))</f>
        <v>#N/A</v>
      </c>
      <c r="CX975" s="147" t="e" cm="1">
        <f t="array" ref="CX975">INDEX($K:$P,ROW(),MATCH(CX$3,$K$2:$P$2,0))</f>
        <v>#N/A</v>
      </c>
      <c r="CY975" s="147" t="e" cm="1">
        <f t="array" ref="CY975">INDEX($K:$P,ROW(),MATCH(CY$3,$K$2:$P$2,0))</f>
        <v>#N/A</v>
      </c>
      <c r="CZ975" s="147" t="e" cm="1">
        <f t="array" ref="CZ975">INDEX($K:$P,ROW(),MATCH(CZ$3,$K$2:$P$2,0))</f>
        <v>#N/A</v>
      </c>
      <c r="DA975" s="147" t="e" cm="1">
        <f t="array" ref="DA975">INDEX($K:$P,ROW(),MATCH(DA$3,$K$2:$P$2,0))</f>
        <v>#N/A</v>
      </c>
      <c r="DB975" s="147" t="e" cm="1">
        <f t="array" ref="DB975">INDEX($K:$P,ROW(),MATCH(DB$3,$K$2:$P$2,0))</f>
        <v>#N/A</v>
      </c>
      <c r="DC975" s="147" t="e" cm="1">
        <f t="array" ref="DC975">INDEX($K:$P,ROW(),MATCH(DC$3,$K$2:$P$2,0))</f>
        <v>#N/A</v>
      </c>
      <c r="DD975" s="147" t="e" cm="1">
        <f t="array" ref="DD975">INDEX($K:$P,ROW(),MATCH(DD$3,$K$2:$P$2,0))</f>
        <v>#N/A</v>
      </c>
      <c r="DE975" s="147" t="e" cm="1">
        <f t="array" ref="DE975">INDEX($K:$P,ROW(),MATCH(DE$3,$K$2:$P$2,0))</f>
        <v>#N/A</v>
      </c>
      <c r="DF975" s="147" t="e" cm="1">
        <f t="array" ref="DF975">INDEX($K:$P,ROW(),MATCH(DF$3,$K$2:$P$2,0))</f>
        <v>#N/A</v>
      </c>
      <c r="DG975" s="147" t="e" cm="1">
        <f t="array" ref="DG975">INDEX($K:$P,ROW(),MATCH(DG$3,$K$2:$P$2,0))</f>
        <v>#N/A</v>
      </c>
      <c r="DH975" s="147" t="e" cm="1">
        <f t="array" ref="DH975">INDEX($K:$P,ROW(),MATCH(DH$3,$K$2:$P$2,0))</f>
        <v>#N/A</v>
      </c>
      <c r="DI975" s="147" t="e" cm="1">
        <f t="array" ref="DI975">INDEX($K:$P,ROW(),MATCH(DI$3,$K$2:$P$2,0))</f>
        <v>#N/A</v>
      </c>
      <c r="DJ975" s="147" t="e" cm="1">
        <f t="array" ref="DJ975">INDEX($K:$P,ROW(),MATCH(DJ$3,$K$2:$P$2,0))</f>
        <v>#N/A</v>
      </c>
      <c r="DK975" s="147" t="e" cm="1">
        <f t="array" ref="DK975">INDEX($K:$P,ROW(),MATCH(DK$3,$K$2:$P$2,0))</f>
        <v>#N/A</v>
      </c>
      <c r="DL975" s="147" t="e" cm="1">
        <f t="array" ref="DL975">INDEX($K:$P,ROW(),MATCH(DL$3,$K$2:$P$2,0))</f>
        <v>#N/A</v>
      </c>
    </row>
    <row r="976" spans="1:116" x14ac:dyDescent="0.4">
      <c r="A976" s="27"/>
      <c r="B976" s="27"/>
      <c r="C976" s="27" t="s">
        <v>203</v>
      </c>
      <c r="D976" t="s">
        <v>839</v>
      </c>
      <c r="E976" s="8" t="str">
        <f t="shared" ref="E967:E977" si="1182">ROW()&amp;" "&amp;D976</f>
        <v>976 DCSALESQUOTA-S</v>
      </c>
      <c r="F976" s="27"/>
      <c r="G976" s="126" t="str">
        <f>SUBSTITUTE(G967,":","")&amp;" - "&amp;G978</f>
        <v>SALESQUOTA Direct Cost - (Primary label)</v>
      </c>
      <c r="H976" s="27"/>
      <c r="I976" s="78"/>
      <c r="J976" s="78"/>
      <c r="K976" s="371">
        <f ca="1">SUMIF($3:$3,K$2,976:976)</f>
        <v>-1200000</v>
      </c>
      <c r="L976" s="371">
        <f ca="1">SUMIF($3:$3,L$2,976:976)</f>
        <v>-1200000</v>
      </c>
      <c r="M976" s="371">
        <f ca="1">SUMIF($3:$3,M$2,976:976)</f>
        <v>-1200000</v>
      </c>
      <c r="N976" s="371">
        <f ca="1">SUMIF($3:$3,N$2,976:976)</f>
        <v>-1200000</v>
      </c>
      <c r="O976" s="371">
        <f ca="1">SUMIF($3:$3,O$2,976:976)</f>
        <v>-1200000</v>
      </c>
      <c r="P976" s="371">
        <f ca="1">SUMIF($3:$3,P$2,976:976)</f>
        <v>-1200000</v>
      </c>
      <c r="R976" s="33"/>
      <c r="S976" s="148">
        <f ca="1">-+S975*S974</f>
        <v>-100000</v>
      </c>
      <c r="T976" s="148">
        <f t="shared" ref="T976:CE976" ca="1" si="1183">-+T975*T974</f>
        <v>-100000</v>
      </c>
      <c r="U976" s="148">
        <f t="shared" ca="1" si="1183"/>
        <v>-100000</v>
      </c>
      <c r="V976" s="148">
        <f t="shared" ca="1" si="1183"/>
        <v>-100000</v>
      </c>
      <c r="W976" s="148">
        <f t="shared" ca="1" si="1183"/>
        <v>-100000</v>
      </c>
      <c r="X976" s="148">
        <f t="shared" ca="1" si="1183"/>
        <v>-100000</v>
      </c>
      <c r="Y976" s="148">
        <f t="shared" ca="1" si="1183"/>
        <v>-100000</v>
      </c>
      <c r="Z976" s="148">
        <f t="shared" ca="1" si="1183"/>
        <v>-100000</v>
      </c>
      <c r="AA976" s="148">
        <f t="shared" ca="1" si="1183"/>
        <v>-100000</v>
      </c>
      <c r="AB976" s="148">
        <f t="shared" ca="1" si="1183"/>
        <v>-100000</v>
      </c>
      <c r="AC976" s="148">
        <f t="shared" ca="1" si="1183"/>
        <v>-100000</v>
      </c>
      <c r="AD976" s="148">
        <f t="shared" ca="1" si="1183"/>
        <v>-100000</v>
      </c>
      <c r="AE976" s="148">
        <f t="shared" ca="1" si="1183"/>
        <v>-100000</v>
      </c>
      <c r="AF976" s="148">
        <f t="shared" ca="1" si="1183"/>
        <v>-100000</v>
      </c>
      <c r="AG976" s="148">
        <f t="shared" ca="1" si="1183"/>
        <v>-100000</v>
      </c>
      <c r="AH976" s="148">
        <f t="shared" ca="1" si="1183"/>
        <v>-100000</v>
      </c>
      <c r="AI976" s="148">
        <f t="shared" ca="1" si="1183"/>
        <v>-100000</v>
      </c>
      <c r="AJ976" s="148">
        <f t="shared" ca="1" si="1183"/>
        <v>-100000</v>
      </c>
      <c r="AK976" s="148">
        <f t="shared" ca="1" si="1183"/>
        <v>-100000</v>
      </c>
      <c r="AL976" s="148">
        <f t="shared" ca="1" si="1183"/>
        <v>-100000</v>
      </c>
      <c r="AM976" s="148">
        <f t="shared" ca="1" si="1183"/>
        <v>-100000</v>
      </c>
      <c r="AN976" s="148">
        <f t="shared" ca="1" si="1183"/>
        <v>-100000</v>
      </c>
      <c r="AO976" s="148">
        <f t="shared" ca="1" si="1183"/>
        <v>-100000</v>
      </c>
      <c r="AP976" s="148">
        <f t="shared" ca="1" si="1183"/>
        <v>-100000</v>
      </c>
      <c r="AQ976" s="148">
        <f t="shared" ca="1" si="1183"/>
        <v>-100000</v>
      </c>
      <c r="AR976" s="148">
        <f t="shared" ca="1" si="1183"/>
        <v>-100000</v>
      </c>
      <c r="AS976" s="148">
        <f t="shared" ca="1" si="1183"/>
        <v>-100000</v>
      </c>
      <c r="AT976" s="148">
        <f t="shared" ca="1" si="1183"/>
        <v>-100000</v>
      </c>
      <c r="AU976" s="148">
        <f t="shared" ca="1" si="1183"/>
        <v>-100000</v>
      </c>
      <c r="AV976" s="148">
        <f t="shared" ca="1" si="1183"/>
        <v>-100000</v>
      </c>
      <c r="AW976" s="148">
        <f t="shared" ca="1" si="1183"/>
        <v>-100000</v>
      </c>
      <c r="AX976" s="148">
        <f t="shared" ca="1" si="1183"/>
        <v>-100000</v>
      </c>
      <c r="AY976" s="148">
        <f t="shared" ca="1" si="1183"/>
        <v>-100000</v>
      </c>
      <c r="AZ976" s="148">
        <f t="shared" ca="1" si="1183"/>
        <v>-100000</v>
      </c>
      <c r="BA976" s="148">
        <f t="shared" ca="1" si="1183"/>
        <v>-100000</v>
      </c>
      <c r="BB976" s="148">
        <f t="shared" ca="1" si="1183"/>
        <v>-100000</v>
      </c>
      <c r="BC976" s="148">
        <f t="shared" ca="1" si="1183"/>
        <v>-100000</v>
      </c>
      <c r="BD976" s="148">
        <f t="shared" ca="1" si="1183"/>
        <v>-100000</v>
      </c>
      <c r="BE976" s="148">
        <f t="shared" ca="1" si="1183"/>
        <v>-100000</v>
      </c>
      <c r="BF976" s="148">
        <f t="shared" ca="1" si="1183"/>
        <v>-100000</v>
      </c>
      <c r="BG976" s="148">
        <f t="shared" ca="1" si="1183"/>
        <v>-100000</v>
      </c>
      <c r="BH976" s="148">
        <f t="shared" ca="1" si="1183"/>
        <v>-100000</v>
      </c>
      <c r="BI976" s="148">
        <f t="shared" ca="1" si="1183"/>
        <v>-100000</v>
      </c>
      <c r="BJ976" s="148">
        <f t="shared" ca="1" si="1183"/>
        <v>-100000</v>
      </c>
      <c r="BK976" s="148">
        <f t="shared" ca="1" si="1183"/>
        <v>-100000</v>
      </c>
      <c r="BL976" s="148">
        <f t="shared" ca="1" si="1183"/>
        <v>-100000</v>
      </c>
      <c r="BM976" s="148">
        <f t="shared" ca="1" si="1183"/>
        <v>-100000</v>
      </c>
      <c r="BN976" s="148">
        <f t="shared" ca="1" si="1183"/>
        <v>-100000</v>
      </c>
      <c r="BO976" s="148">
        <f t="shared" ca="1" si="1183"/>
        <v>-100000</v>
      </c>
      <c r="BP976" s="148">
        <f t="shared" ca="1" si="1183"/>
        <v>-100000</v>
      </c>
      <c r="BQ976" s="148">
        <f t="shared" ca="1" si="1183"/>
        <v>-100000</v>
      </c>
      <c r="BR976" s="148">
        <f t="shared" ca="1" si="1183"/>
        <v>-100000</v>
      </c>
      <c r="BS976" s="148">
        <f t="shared" ca="1" si="1183"/>
        <v>-100000</v>
      </c>
      <c r="BT976" s="148">
        <f t="shared" ca="1" si="1183"/>
        <v>-100000</v>
      </c>
      <c r="BU976" s="148">
        <f t="shared" ca="1" si="1183"/>
        <v>-100000</v>
      </c>
      <c r="BV976" s="148">
        <f t="shared" ca="1" si="1183"/>
        <v>-100000</v>
      </c>
      <c r="BW976" s="148">
        <f t="shared" ca="1" si="1183"/>
        <v>-100000</v>
      </c>
      <c r="BX976" s="148">
        <f t="shared" ca="1" si="1183"/>
        <v>-100000</v>
      </c>
      <c r="BY976" s="148">
        <f t="shared" ca="1" si="1183"/>
        <v>-100000</v>
      </c>
      <c r="BZ976" s="148">
        <f t="shared" ca="1" si="1183"/>
        <v>-100000</v>
      </c>
      <c r="CA976" s="148">
        <f t="shared" ca="1" si="1183"/>
        <v>-100000</v>
      </c>
      <c r="CB976" s="148">
        <f t="shared" ca="1" si="1183"/>
        <v>-100000</v>
      </c>
      <c r="CC976" s="148">
        <f t="shared" ca="1" si="1183"/>
        <v>-100000</v>
      </c>
      <c r="CD976" s="148">
        <f t="shared" ca="1" si="1183"/>
        <v>-100000</v>
      </c>
      <c r="CE976" s="148">
        <f t="shared" ca="1" si="1183"/>
        <v>-100000</v>
      </c>
      <c r="CF976" s="148">
        <f t="shared" ref="CF976:DL976" ca="1" si="1184">-+CF975*CF974</f>
        <v>-100000</v>
      </c>
      <c r="CG976" s="148">
        <f t="shared" ca="1" si="1184"/>
        <v>-100000</v>
      </c>
      <c r="CH976" s="148">
        <f t="shared" ca="1" si="1184"/>
        <v>-100000</v>
      </c>
      <c r="CI976" s="148">
        <f t="shared" ca="1" si="1184"/>
        <v>-100000</v>
      </c>
      <c r="CJ976" s="148">
        <f t="shared" ca="1" si="1184"/>
        <v>-100000</v>
      </c>
      <c r="CK976" s="148">
        <f t="shared" ca="1" si="1184"/>
        <v>-100000</v>
      </c>
      <c r="CL976" s="148">
        <f t="shared" ca="1" si="1184"/>
        <v>-100000</v>
      </c>
      <c r="CM976" s="148" t="e">
        <f t="shared" ca="1" si="1184"/>
        <v>#REF!</v>
      </c>
      <c r="CN976" s="148" t="e">
        <f t="shared" ca="1" si="1184"/>
        <v>#REF!</v>
      </c>
      <c r="CO976" s="148" t="e">
        <f t="shared" ca="1" si="1184"/>
        <v>#N/A</v>
      </c>
      <c r="CP976" s="148" t="e">
        <f t="shared" ca="1" si="1184"/>
        <v>#N/A</v>
      </c>
      <c r="CQ976" s="148" t="e">
        <f t="shared" ca="1" si="1184"/>
        <v>#N/A</v>
      </c>
      <c r="CR976" s="148" t="e">
        <f t="shared" ca="1" si="1184"/>
        <v>#N/A</v>
      </c>
      <c r="CS976" s="148" t="e">
        <f t="shared" ca="1" si="1184"/>
        <v>#N/A</v>
      </c>
      <c r="CT976" s="148" t="e">
        <f t="shared" ca="1" si="1184"/>
        <v>#N/A</v>
      </c>
      <c r="CU976" s="148" t="e">
        <f t="shared" ca="1" si="1184"/>
        <v>#N/A</v>
      </c>
      <c r="CV976" s="148" t="e">
        <f t="shared" ca="1" si="1184"/>
        <v>#N/A</v>
      </c>
      <c r="CW976" s="148" t="e">
        <f t="shared" ca="1" si="1184"/>
        <v>#N/A</v>
      </c>
      <c r="CX976" s="148" t="e">
        <f t="shared" ca="1" si="1184"/>
        <v>#N/A</v>
      </c>
      <c r="CY976" s="148" t="e">
        <f t="shared" ca="1" si="1184"/>
        <v>#N/A</v>
      </c>
      <c r="CZ976" s="148" t="e">
        <f t="shared" ca="1" si="1184"/>
        <v>#N/A</v>
      </c>
      <c r="DA976" s="148" t="e">
        <f t="shared" ca="1" si="1184"/>
        <v>#N/A</v>
      </c>
      <c r="DB976" s="148" t="e">
        <f t="shared" ca="1" si="1184"/>
        <v>#N/A</v>
      </c>
      <c r="DC976" s="148" t="e">
        <f t="shared" ca="1" si="1184"/>
        <v>#N/A</v>
      </c>
      <c r="DD976" s="148" t="e">
        <f t="shared" ca="1" si="1184"/>
        <v>#N/A</v>
      </c>
      <c r="DE976" s="148" t="e">
        <f t="shared" ca="1" si="1184"/>
        <v>#N/A</v>
      </c>
      <c r="DF976" s="148" t="e">
        <f t="shared" ca="1" si="1184"/>
        <v>#N/A</v>
      </c>
      <c r="DG976" s="148" t="e">
        <f t="shared" ca="1" si="1184"/>
        <v>#N/A</v>
      </c>
      <c r="DH976" s="148" t="e">
        <f t="shared" ca="1" si="1184"/>
        <v>#N/A</v>
      </c>
      <c r="DI976" s="148" t="e">
        <f t="shared" ca="1" si="1184"/>
        <v>#N/A</v>
      </c>
      <c r="DJ976" s="148" t="e">
        <f t="shared" ca="1" si="1184"/>
        <v>#N/A</v>
      </c>
      <c r="DK976" s="148" t="e">
        <f t="shared" ca="1" si="1184"/>
        <v>#N/A</v>
      </c>
      <c r="DL976" s="148" t="e">
        <f t="shared" ca="1" si="1184"/>
        <v>#N/A</v>
      </c>
    </row>
    <row r="977" spans="1:116" x14ac:dyDescent="0.4">
      <c r="B977" t="s">
        <v>244</v>
      </c>
      <c r="D977" t="s">
        <v>839</v>
      </c>
      <c r="E977" s="8" t="str">
        <f t="shared" si="1182"/>
        <v>977 DCSALESQUOTA-S</v>
      </c>
      <c r="G977" s="13"/>
      <c r="H977" s="12"/>
      <c r="I977" s="60"/>
      <c r="J977" s="60"/>
      <c r="R977" s="9"/>
      <c r="S977" s="149"/>
      <c r="T977" s="149"/>
      <c r="U977" s="149"/>
      <c r="V977" s="149"/>
      <c r="W977" s="149"/>
      <c r="X977" s="149"/>
      <c r="Y977" s="149"/>
      <c r="Z977" s="149"/>
      <c r="AA977" s="149"/>
      <c r="AB977" s="149"/>
      <c r="AC977" s="149"/>
      <c r="AD977" s="149"/>
      <c r="AE977" s="149"/>
      <c r="AF977" s="149"/>
      <c r="AG977" s="149"/>
      <c r="AH977" s="149"/>
      <c r="AI977" s="149"/>
      <c r="AJ977" s="149"/>
      <c r="AK977" s="149"/>
      <c r="AL977" s="149"/>
      <c r="AM977" s="149"/>
      <c r="AN977" s="149"/>
      <c r="AO977" s="149"/>
      <c r="AP977" s="149"/>
      <c r="AQ977" s="149"/>
      <c r="AR977" s="149"/>
      <c r="AS977" s="149"/>
      <c r="AT977" s="149"/>
      <c r="AU977" s="149"/>
      <c r="AV977" s="149"/>
      <c r="AW977" s="149"/>
      <c r="AX977" s="149"/>
      <c r="AY977" s="149"/>
      <c r="AZ977" s="149"/>
      <c r="BA977" s="149"/>
      <c r="BB977" s="149"/>
      <c r="BC977" s="149"/>
      <c r="BD977" s="149"/>
      <c r="BE977" s="149"/>
      <c r="BF977" s="149"/>
      <c r="BG977" s="149"/>
      <c r="BH977" s="149"/>
      <c r="BI977" s="149"/>
      <c r="BJ977" s="149"/>
      <c r="BK977" s="149"/>
      <c r="BL977" s="149"/>
      <c r="BM977" s="149"/>
      <c r="BN977" s="149"/>
      <c r="BO977" s="149"/>
      <c r="BP977" s="149"/>
      <c r="BQ977" s="149"/>
      <c r="BR977" s="149"/>
      <c r="BS977" s="149"/>
      <c r="BT977" s="149"/>
      <c r="BU977" s="149"/>
      <c r="BV977" s="149"/>
      <c r="BW977" s="149"/>
      <c r="BX977" s="149"/>
      <c r="BY977" s="149"/>
      <c r="BZ977" s="149"/>
      <c r="CA977" s="149"/>
      <c r="CB977" s="149"/>
      <c r="CC977" s="149"/>
      <c r="CD977" s="149"/>
      <c r="CE977" s="149"/>
      <c r="CF977" s="149"/>
      <c r="CG977" s="149"/>
      <c r="CH977" s="149"/>
      <c r="CI977" s="149"/>
      <c r="CJ977" s="149"/>
      <c r="CK977" s="149"/>
      <c r="CL977" s="149"/>
      <c r="CN977" s="60"/>
      <c r="CO977" s="149"/>
      <c r="CP977" s="149"/>
      <c r="CQ977" s="149"/>
      <c r="CR977" s="149"/>
      <c r="CS977" s="149"/>
      <c r="CT977" s="149"/>
      <c r="CU977" s="149"/>
      <c r="CV977" s="149"/>
      <c r="CW977" s="149"/>
      <c r="CX977" s="149"/>
      <c r="CY977" s="149"/>
      <c r="CZ977" s="149"/>
      <c r="DA977" s="149"/>
      <c r="DB977" s="149"/>
      <c r="DC977" s="149"/>
      <c r="DD977" s="149"/>
      <c r="DE977" s="149"/>
      <c r="DF977" s="149"/>
      <c r="DG977" s="149"/>
      <c r="DH977" s="149"/>
      <c r="DI977" s="149"/>
      <c r="DJ977" s="149"/>
      <c r="DK977" s="149"/>
      <c r="DL977" s="149"/>
    </row>
    <row r="978" spans="1:116" x14ac:dyDescent="0.4">
      <c r="B978" t="s">
        <v>332</v>
      </c>
      <c r="D978" t="s">
        <v>839</v>
      </c>
      <c r="E978" s="8" t="str">
        <f>ROW()&amp;" "&amp;D978</f>
        <v>978 DCSALESQUOTA-S</v>
      </c>
      <c r="G978" s="8" t="str">
        <f>G959</f>
        <v>(Primary label)</v>
      </c>
      <c r="H978" s="12"/>
      <c r="I978" s="60"/>
      <c r="J978" s="60"/>
      <c r="S978" s="72"/>
      <c r="T978" s="72"/>
      <c r="U978" s="72"/>
      <c r="V978" s="72"/>
      <c r="W978" s="72"/>
      <c r="X978" s="72"/>
      <c r="Y978" s="72"/>
      <c r="Z978" s="72"/>
      <c r="AA978" s="72"/>
      <c r="AB978" s="72"/>
      <c r="AC978" s="72"/>
      <c r="AD978" s="72"/>
      <c r="AE978" s="72"/>
      <c r="AF978" s="72"/>
      <c r="AG978" s="72"/>
      <c r="AH978" s="72"/>
      <c r="AI978" s="72"/>
      <c r="AJ978" s="72"/>
      <c r="AK978" s="72"/>
      <c r="AL978" s="72"/>
      <c r="AM978" s="72"/>
      <c r="AN978" s="72"/>
      <c r="AO978" s="72"/>
      <c r="AP978" s="72"/>
      <c r="AQ978" s="72"/>
      <c r="AR978" s="72"/>
      <c r="AS978" s="72"/>
      <c r="AT978" s="72"/>
      <c r="AU978" s="72"/>
      <c r="AV978" s="72"/>
      <c r="AW978" s="72"/>
      <c r="AX978" s="72"/>
      <c r="AY978" s="72"/>
      <c r="AZ978" s="72"/>
      <c r="BA978" s="72"/>
      <c r="BB978" s="72"/>
      <c r="BC978" s="72"/>
      <c r="BD978" s="72"/>
      <c r="BE978" s="72"/>
      <c r="BF978" s="72"/>
      <c r="BG978" s="72"/>
      <c r="BH978" s="72"/>
      <c r="BI978" s="72"/>
      <c r="BJ978" s="72"/>
      <c r="BK978" s="72"/>
      <c r="BL978" s="72"/>
      <c r="BM978" s="72"/>
      <c r="BN978" s="72"/>
      <c r="BO978" s="72"/>
      <c r="BP978" s="72"/>
      <c r="BQ978" s="72"/>
      <c r="BR978" s="72"/>
      <c r="BS978" s="72"/>
      <c r="BT978" s="72"/>
      <c r="BU978" s="72"/>
      <c r="BV978" s="72"/>
      <c r="BW978" s="72"/>
      <c r="BX978" s="72"/>
      <c r="BY978" s="72"/>
      <c r="BZ978" s="72"/>
      <c r="CA978" s="72"/>
      <c r="CB978" s="72"/>
      <c r="CC978" s="72"/>
      <c r="CD978" s="72"/>
      <c r="CE978" s="72"/>
      <c r="CF978" s="72"/>
      <c r="CG978" s="72"/>
      <c r="CH978" s="72"/>
      <c r="CI978" s="72"/>
      <c r="CJ978" s="72"/>
      <c r="CK978" s="72"/>
      <c r="CL978" s="72"/>
      <c r="CN978" s="60"/>
      <c r="CO978" s="72"/>
      <c r="CP978" s="72"/>
      <c r="CQ978" s="72"/>
      <c r="CR978" s="72"/>
      <c r="CS978" s="72"/>
      <c r="CT978" s="72"/>
      <c r="CU978" s="72"/>
      <c r="CV978" s="72"/>
      <c r="CW978" s="72"/>
      <c r="CX978" s="72"/>
      <c r="CY978" s="72"/>
      <c r="CZ978" s="72"/>
      <c r="DA978" s="72"/>
      <c r="DB978" s="72"/>
      <c r="DC978" s="72"/>
      <c r="DD978" s="72"/>
      <c r="DE978" s="72"/>
      <c r="DF978" s="72"/>
      <c r="DG978" s="72"/>
      <c r="DH978" s="72"/>
      <c r="DI978" s="72"/>
      <c r="DJ978" s="72"/>
      <c r="DK978" s="72"/>
      <c r="DL978" s="72"/>
    </row>
    <row r="979" spans="1:116" x14ac:dyDescent="0.4">
      <c r="B979" t="s">
        <v>332</v>
      </c>
      <c r="D979" t="s">
        <v>839</v>
      </c>
      <c r="E979" s="8" t="str">
        <f>ROW()&amp;" "&amp;D979</f>
        <v>979 DCSALESQUOTA-S</v>
      </c>
      <c r="G979" s="8" t="str">
        <f>G960</f>
        <v>primary unit</v>
      </c>
      <c r="H979" s="12"/>
      <c r="I979" s="60"/>
      <c r="J979" s="60"/>
      <c r="S979" s="72"/>
      <c r="T979" s="72"/>
      <c r="U979" s="72"/>
      <c r="V979" s="72"/>
      <c r="W979" s="72"/>
      <c r="X979" s="72"/>
      <c r="Y979" s="72"/>
      <c r="Z979" s="72"/>
      <c r="AA979" s="72"/>
      <c r="AB979" s="72"/>
      <c r="AC979" s="72"/>
      <c r="AD979" s="72"/>
      <c r="AE979" s="72"/>
      <c r="AF979" s="72"/>
      <c r="AG979" s="72"/>
      <c r="AH979" s="72"/>
      <c r="AI979" s="72"/>
      <c r="AJ979" s="72"/>
      <c r="AK979" s="72"/>
      <c r="AL979" s="72"/>
      <c r="AM979" s="72"/>
      <c r="AN979" s="72"/>
      <c r="AO979" s="72"/>
      <c r="AP979" s="72"/>
      <c r="AQ979" s="72"/>
      <c r="AR979" s="72"/>
      <c r="AS979" s="72"/>
      <c r="AT979" s="72"/>
      <c r="AU979" s="72"/>
      <c r="AV979" s="72"/>
      <c r="AW979" s="72"/>
      <c r="AX979" s="72"/>
      <c r="AY979" s="72"/>
      <c r="AZ979" s="72"/>
      <c r="BA979" s="72"/>
      <c r="BB979" s="72"/>
      <c r="BC979" s="72"/>
      <c r="BD979" s="72"/>
      <c r="BE979" s="72"/>
      <c r="BF979" s="72"/>
      <c r="BG979" s="72"/>
      <c r="BH979" s="72"/>
      <c r="BI979" s="72"/>
      <c r="BJ979" s="72"/>
      <c r="BK979" s="72"/>
      <c r="BL979" s="72"/>
      <c r="BM979" s="72"/>
      <c r="BN979" s="72"/>
      <c r="BO979" s="72"/>
      <c r="BP979" s="72"/>
      <c r="BQ979" s="72"/>
      <c r="BR979" s="72"/>
      <c r="BS979" s="72"/>
      <c r="BT979" s="72"/>
      <c r="BU979" s="72"/>
      <c r="BV979" s="72"/>
      <c r="BW979" s="72"/>
      <c r="BX979" s="72"/>
      <c r="BY979" s="72"/>
      <c r="BZ979" s="72"/>
      <c r="CA979" s="72"/>
      <c r="CB979" s="72"/>
      <c r="CC979" s="72"/>
      <c r="CD979" s="72"/>
      <c r="CE979" s="72"/>
      <c r="CF979" s="72"/>
      <c r="CG979" s="72"/>
      <c r="CH979" s="72"/>
      <c r="CI979" s="72"/>
      <c r="CJ979" s="72"/>
      <c r="CK979" s="72"/>
      <c r="CL979" s="72"/>
      <c r="CN979" s="60"/>
      <c r="CO979" s="72"/>
      <c r="CP979" s="72"/>
      <c r="CQ979" s="72"/>
      <c r="CR979" s="72"/>
      <c r="CS979" s="72"/>
      <c r="CT979" s="72"/>
      <c r="CU979" s="72"/>
      <c r="CV979" s="72"/>
      <c r="CW979" s="72"/>
      <c r="CX979" s="72"/>
      <c r="CY979" s="72"/>
      <c r="CZ979" s="72"/>
      <c r="DA979" s="72"/>
      <c r="DB979" s="72"/>
      <c r="DC979" s="72"/>
      <c r="DD979" s="72"/>
      <c r="DE979" s="72"/>
      <c r="DF979" s="72"/>
      <c r="DG979" s="72"/>
      <c r="DH979" s="72"/>
      <c r="DI979" s="72"/>
      <c r="DJ979" s="72"/>
      <c r="DK979" s="72"/>
      <c r="DL979" s="72"/>
    </row>
    <row r="980" spans="1:116" x14ac:dyDescent="0.4">
      <c r="B980" t="s">
        <v>332</v>
      </c>
      <c r="D980" t="s">
        <v>839</v>
      </c>
      <c r="E980" s="8" t="str">
        <f>ROW()&amp;" "&amp;D980</f>
        <v>980 DCSALESQUOTA-S</v>
      </c>
      <c r="G980" s="8" t="str">
        <f>G961</f>
        <v>Primary revenue driver</v>
      </c>
      <c r="K980" s="53"/>
      <c r="L980" s="53"/>
      <c r="M980" s="53"/>
      <c r="N980" s="53"/>
      <c r="O980" s="53"/>
      <c r="P980" s="53"/>
      <c r="R980" s="24"/>
      <c r="S980" s="215">
        <f>S960</f>
        <v>0</v>
      </c>
      <c r="T980" s="215">
        <f>T960</f>
        <v>0</v>
      </c>
      <c r="U980" s="215">
        <f>U960</f>
        <v>0</v>
      </c>
      <c r="V980" s="215">
        <f>V960</f>
        <v>0</v>
      </c>
      <c r="W980" s="215">
        <f>W960</f>
        <v>0</v>
      </c>
      <c r="X980" s="215">
        <f>X960</f>
        <v>0</v>
      </c>
      <c r="Y980" s="215">
        <f>Y960</f>
        <v>0</v>
      </c>
      <c r="Z980" s="215">
        <f>Z960</f>
        <v>0</v>
      </c>
      <c r="AA980" s="215">
        <f>AA960</f>
        <v>0</v>
      </c>
      <c r="AB980" s="215">
        <f>AB960</f>
        <v>0</v>
      </c>
      <c r="AC980" s="215">
        <f>AC960</f>
        <v>0</v>
      </c>
      <c r="AD980" s="215">
        <f>AD960</f>
        <v>0</v>
      </c>
      <c r="AE980" s="215">
        <f>AE960</f>
        <v>0</v>
      </c>
      <c r="AF980" s="215">
        <f>AF960</f>
        <v>0</v>
      </c>
      <c r="AG980" s="215">
        <f>AG960</f>
        <v>0</v>
      </c>
      <c r="AH980" s="215">
        <f>AH960</f>
        <v>0</v>
      </c>
      <c r="AI980" s="215">
        <f>AI960</f>
        <v>0</v>
      </c>
      <c r="AJ980" s="215">
        <f>AJ960</f>
        <v>0</v>
      </c>
      <c r="AK980" s="215">
        <f>AK960</f>
        <v>0</v>
      </c>
      <c r="AL980" s="215">
        <f>AL960</f>
        <v>0</v>
      </c>
      <c r="AM980" s="215">
        <f>AM960</f>
        <v>0</v>
      </c>
      <c r="AN980" s="215">
        <f>AN960</f>
        <v>0</v>
      </c>
      <c r="AO980" s="215">
        <f>AO960</f>
        <v>0</v>
      </c>
      <c r="AP980" s="215">
        <f>AP960</f>
        <v>0</v>
      </c>
      <c r="AQ980" s="215">
        <f>AQ960</f>
        <v>0</v>
      </c>
      <c r="AR980" s="215">
        <f>AR960</f>
        <v>0</v>
      </c>
      <c r="AS980" s="215">
        <f>AS960</f>
        <v>0</v>
      </c>
      <c r="AT980" s="215">
        <f>AT960</f>
        <v>0</v>
      </c>
      <c r="AU980" s="215">
        <f>AU960</f>
        <v>0</v>
      </c>
      <c r="AV980" s="215">
        <f>AV960</f>
        <v>0</v>
      </c>
      <c r="AW980" s="215">
        <f>AW960</f>
        <v>0</v>
      </c>
      <c r="AX980" s="215">
        <f>AX960</f>
        <v>0</v>
      </c>
      <c r="AY980" s="215">
        <f>AY960</f>
        <v>0</v>
      </c>
      <c r="AZ980" s="215">
        <f>AZ960</f>
        <v>0</v>
      </c>
      <c r="BA980" s="215">
        <f>BA960</f>
        <v>0</v>
      </c>
      <c r="BB980" s="215">
        <f>BB960</f>
        <v>0</v>
      </c>
      <c r="BC980" s="215">
        <f>BC960</f>
        <v>0</v>
      </c>
      <c r="BD980" s="215">
        <f>BD960</f>
        <v>0</v>
      </c>
      <c r="BE980" s="215">
        <f>BE960</f>
        <v>0</v>
      </c>
      <c r="BF980" s="215">
        <f>BF960</f>
        <v>0</v>
      </c>
      <c r="BG980" s="215">
        <f>BG960</f>
        <v>0</v>
      </c>
      <c r="BH980" s="215">
        <f>BH960</f>
        <v>0</v>
      </c>
      <c r="BI980" s="215">
        <f>BI960</f>
        <v>0</v>
      </c>
      <c r="BJ980" s="215">
        <f>BJ960</f>
        <v>0</v>
      </c>
      <c r="BK980" s="215">
        <f>BK960</f>
        <v>0</v>
      </c>
      <c r="BL980" s="215">
        <f>BL960</f>
        <v>0</v>
      </c>
      <c r="BM980" s="215">
        <f>BM960</f>
        <v>0</v>
      </c>
      <c r="BN980" s="215">
        <f>BN960</f>
        <v>0</v>
      </c>
      <c r="BO980" s="215">
        <f>BO960</f>
        <v>0</v>
      </c>
      <c r="BP980" s="215">
        <f>BP960</f>
        <v>0</v>
      </c>
      <c r="BQ980" s="215">
        <f>BQ960</f>
        <v>0</v>
      </c>
      <c r="BR980" s="215">
        <f>BR960</f>
        <v>0</v>
      </c>
      <c r="BS980" s="215">
        <f>BS960</f>
        <v>0</v>
      </c>
      <c r="BT980" s="215">
        <f>BT960</f>
        <v>0</v>
      </c>
      <c r="BU980" s="215">
        <f>BU960</f>
        <v>0</v>
      </c>
      <c r="BV980" s="215">
        <f>BV960</f>
        <v>0</v>
      </c>
      <c r="BW980" s="215">
        <f>BW960</f>
        <v>0</v>
      </c>
      <c r="BX980" s="215">
        <f>BX960</f>
        <v>0</v>
      </c>
      <c r="BY980" s="215">
        <f>BY960</f>
        <v>0</v>
      </c>
      <c r="BZ980" s="215">
        <f>BZ960</f>
        <v>0</v>
      </c>
      <c r="CA980" s="215">
        <f>CA960</f>
        <v>0</v>
      </c>
      <c r="CB980" s="215">
        <f>CB960</f>
        <v>0</v>
      </c>
      <c r="CC980" s="215">
        <f>CC960</f>
        <v>0</v>
      </c>
      <c r="CD980" s="215">
        <f>CD960</f>
        <v>0</v>
      </c>
      <c r="CE980" s="215">
        <f>CE960</f>
        <v>0</v>
      </c>
      <c r="CF980" s="215">
        <f>CF960</f>
        <v>0</v>
      </c>
      <c r="CG980" s="215">
        <f>CG960</f>
        <v>0</v>
      </c>
      <c r="CH980" s="215">
        <f>CH960</f>
        <v>0</v>
      </c>
      <c r="CI980" s="215">
        <f>CI960</f>
        <v>0</v>
      </c>
      <c r="CJ980" s="215">
        <f>CJ960</f>
        <v>0</v>
      </c>
      <c r="CK980" s="215">
        <f>CK960</f>
        <v>0</v>
      </c>
      <c r="CL980" s="215">
        <f>CL960</f>
        <v>0</v>
      </c>
      <c r="CO980" s="215">
        <f>CO960</f>
        <v>0</v>
      </c>
      <c r="CP980" s="215">
        <f>CP960</f>
        <v>0</v>
      </c>
      <c r="CQ980" s="215">
        <f>CQ960</f>
        <v>0</v>
      </c>
      <c r="CR980" s="215">
        <f>CR960</f>
        <v>0</v>
      </c>
      <c r="CS980" s="215">
        <f>CS960</f>
        <v>0</v>
      </c>
      <c r="CT980" s="215">
        <f>CT960</f>
        <v>0</v>
      </c>
      <c r="CU980" s="215">
        <f>CU960</f>
        <v>0</v>
      </c>
      <c r="CV980" s="215">
        <f>CV960</f>
        <v>0</v>
      </c>
      <c r="CW980" s="215">
        <f>CW960</f>
        <v>0</v>
      </c>
      <c r="CX980" s="215">
        <f>CX960</f>
        <v>0</v>
      </c>
      <c r="CY980" s="215">
        <f>CY960</f>
        <v>0</v>
      </c>
      <c r="CZ980" s="215">
        <f>CZ960</f>
        <v>0</v>
      </c>
      <c r="DA980" s="215">
        <f>DA960</f>
        <v>0</v>
      </c>
      <c r="DB980" s="215">
        <f>DB960</f>
        <v>0</v>
      </c>
      <c r="DC980" s="215">
        <f>DC960</f>
        <v>0</v>
      </c>
      <c r="DD980" s="215">
        <f>DD960</f>
        <v>0</v>
      </c>
      <c r="DE980" s="215">
        <f>DE960</f>
        <v>0</v>
      </c>
      <c r="DF980" s="215">
        <f>DF960</f>
        <v>0</v>
      </c>
      <c r="DG980" s="215">
        <f>DG960</f>
        <v>0</v>
      </c>
      <c r="DH980" s="215">
        <f>DH960</f>
        <v>0</v>
      </c>
      <c r="DI980" s="215">
        <f>DI960</f>
        <v>0</v>
      </c>
      <c r="DJ980" s="215">
        <f>DJ960</f>
        <v>0</v>
      </c>
      <c r="DK980" s="215">
        <f>DK960</f>
        <v>0</v>
      </c>
      <c r="DL980" s="215">
        <f>DL960</f>
        <v>0</v>
      </c>
    </row>
    <row r="981" spans="1:116" x14ac:dyDescent="0.4">
      <c r="B981" t="s">
        <v>332</v>
      </c>
      <c r="D981" t="s">
        <v>839</v>
      </c>
      <c r="E981" s="8" t="str">
        <f>ROW()&amp;" "&amp;D981</f>
        <v>981 DCSALESQUOTA-S</v>
      </c>
      <c r="G981" s="8" t="str">
        <f>G962</f>
        <v>Primary volume driver</v>
      </c>
      <c r="H981" s="56"/>
      <c r="I981" s="79"/>
      <c r="J981" s="79"/>
      <c r="K981" s="15"/>
      <c r="L981" s="15"/>
      <c r="M981" s="15"/>
      <c r="N981" s="15"/>
      <c r="O981" s="15"/>
      <c r="P981" s="15"/>
      <c r="R981" s="15"/>
      <c r="S981" s="215" t="str">
        <f>S961</f>
        <v>S$16</v>
      </c>
      <c r="T981" s="215" t="str">
        <f>T961</f>
        <v>T$16</v>
      </c>
      <c r="U981" s="215" t="str">
        <f>U961</f>
        <v>U$16</v>
      </c>
      <c r="V981" s="215" t="str">
        <f>V961</f>
        <v>V$16</v>
      </c>
      <c r="W981" s="215" t="str">
        <f>W961</f>
        <v>W$16</v>
      </c>
      <c r="X981" s="215" t="str">
        <f>X961</f>
        <v>X$16</v>
      </c>
      <c r="Y981" s="215" t="str">
        <f>Y961</f>
        <v>Y$16</v>
      </c>
      <c r="Z981" s="215" t="str">
        <f>Z961</f>
        <v>Z$16</v>
      </c>
      <c r="AA981" s="215" t="str">
        <f>AA961</f>
        <v>AA$16</v>
      </c>
      <c r="AB981" s="215" t="str">
        <f>AB961</f>
        <v>AB$16</v>
      </c>
      <c r="AC981" s="215" t="str">
        <f>AC961</f>
        <v>AC$16</v>
      </c>
      <c r="AD981" s="215" t="str">
        <f>AD961</f>
        <v>AD$16</v>
      </c>
      <c r="AE981" s="215" t="str">
        <f>AE961</f>
        <v>AE$16</v>
      </c>
      <c r="AF981" s="215" t="str">
        <f>AF961</f>
        <v>AF$16</v>
      </c>
      <c r="AG981" s="215" t="str">
        <f>AG961</f>
        <v>AG$16</v>
      </c>
      <c r="AH981" s="215" t="str">
        <f>AH961</f>
        <v>AH$16</v>
      </c>
      <c r="AI981" s="215" t="str">
        <f>AI961</f>
        <v>AI$16</v>
      </c>
      <c r="AJ981" s="215" t="str">
        <f>AJ961</f>
        <v>AJ$16</v>
      </c>
      <c r="AK981" s="215" t="str">
        <f>AK961</f>
        <v>AK$16</v>
      </c>
      <c r="AL981" s="215" t="str">
        <f>AL961</f>
        <v>AL$16</v>
      </c>
      <c r="AM981" s="215" t="str">
        <f>AM961</f>
        <v>AM$16</v>
      </c>
      <c r="AN981" s="215" t="str">
        <f>AN961</f>
        <v>AN$16</v>
      </c>
      <c r="AO981" s="215" t="str">
        <f>AO961</f>
        <v>AO$16</v>
      </c>
      <c r="AP981" s="215" t="str">
        <f>AP961</f>
        <v>AP$16</v>
      </c>
      <c r="AQ981" s="215" t="str">
        <f>AQ961</f>
        <v>AQ$16</v>
      </c>
      <c r="AR981" s="215" t="str">
        <f>AR961</f>
        <v>AR$16</v>
      </c>
      <c r="AS981" s="215" t="str">
        <f>AS961</f>
        <v>AS$16</v>
      </c>
      <c r="AT981" s="215" t="str">
        <f>AT961</f>
        <v>AT$16</v>
      </c>
      <c r="AU981" s="215" t="str">
        <f>AU961</f>
        <v>AU$16</v>
      </c>
      <c r="AV981" s="215" t="str">
        <f>AV961</f>
        <v>AV$16</v>
      </c>
      <c r="AW981" s="215" t="str">
        <f>AW961</f>
        <v>AW$16</v>
      </c>
      <c r="AX981" s="215" t="str">
        <f>AX961</f>
        <v>AX$16</v>
      </c>
      <c r="AY981" s="215" t="str">
        <f>AY961</f>
        <v>AY$16</v>
      </c>
      <c r="AZ981" s="215" t="str">
        <f>AZ961</f>
        <v>AZ$16</v>
      </c>
      <c r="BA981" s="215" t="str">
        <f>BA961</f>
        <v>BA$16</v>
      </c>
      <c r="BB981" s="215" t="str">
        <f>BB961</f>
        <v>BB$16</v>
      </c>
      <c r="BC981" s="215" t="str">
        <f>BC961</f>
        <v>BC$16</v>
      </c>
      <c r="BD981" s="215" t="str">
        <f>BD961</f>
        <v>BD$16</v>
      </c>
      <c r="BE981" s="215" t="str">
        <f>BE961</f>
        <v>BE$16</v>
      </c>
      <c r="BF981" s="215" t="str">
        <f>BF961</f>
        <v>BF$16</v>
      </c>
      <c r="BG981" s="215" t="str">
        <f>BG961</f>
        <v>BG$16</v>
      </c>
      <c r="BH981" s="215" t="str">
        <f>BH961</f>
        <v>BH$16</v>
      </c>
      <c r="BI981" s="215" t="str">
        <f>BI961</f>
        <v>BI$16</v>
      </c>
      <c r="BJ981" s="215" t="str">
        <f>BJ961</f>
        <v>BJ$16</v>
      </c>
      <c r="BK981" s="215" t="str">
        <f>BK961</f>
        <v>BK$16</v>
      </c>
      <c r="BL981" s="215" t="str">
        <f>BL961</f>
        <v>BL$16</v>
      </c>
      <c r="BM981" s="215" t="str">
        <f>BM961</f>
        <v>BM$16</v>
      </c>
      <c r="BN981" s="215" t="str">
        <f>BN961</f>
        <v>BN$16</v>
      </c>
      <c r="BO981" s="215" t="str">
        <f>BO961</f>
        <v>BO$16</v>
      </c>
      <c r="BP981" s="215" t="str">
        <f>BP961</f>
        <v>BP$16</v>
      </c>
      <c r="BQ981" s="215" t="str">
        <f>BQ961</f>
        <v>BQ$16</v>
      </c>
      <c r="BR981" s="215" t="str">
        <f>BR961</f>
        <v>BR$16</v>
      </c>
      <c r="BS981" s="215" t="str">
        <f>BS961</f>
        <v>BS$16</v>
      </c>
      <c r="BT981" s="215" t="str">
        <f>BT961</f>
        <v>BT$16</v>
      </c>
      <c r="BU981" s="215" t="str">
        <f>BU961</f>
        <v>BU$16</v>
      </c>
      <c r="BV981" s="215" t="str">
        <f>BV961</f>
        <v>BV$16</v>
      </c>
      <c r="BW981" s="215" t="str">
        <f>BW961</f>
        <v>BW$16</v>
      </c>
      <c r="BX981" s="215" t="str">
        <f>BX961</f>
        <v>BX$16</v>
      </c>
      <c r="BY981" s="215" t="str">
        <f>BY961</f>
        <v>BY$16</v>
      </c>
      <c r="BZ981" s="215" t="str">
        <f>BZ961</f>
        <v>BZ$16</v>
      </c>
      <c r="CA981" s="215" t="str">
        <f>CA961</f>
        <v>CA$16</v>
      </c>
      <c r="CB981" s="215" t="str">
        <f>CB961</f>
        <v>CB$16</v>
      </c>
      <c r="CC981" s="215" t="str">
        <f>CC961</f>
        <v>CC$16</v>
      </c>
      <c r="CD981" s="215" t="str">
        <f>CD961</f>
        <v>CD$16</v>
      </c>
      <c r="CE981" s="215" t="str">
        <f>CE961</f>
        <v>CE$16</v>
      </c>
      <c r="CF981" s="215" t="str">
        <f>CF961</f>
        <v>CF$16</v>
      </c>
      <c r="CG981" s="215" t="str">
        <f>CG961</f>
        <v>CG$16</v>
      </c>
      <c r="CH981" s="215" t="str">
        <f>CH961</f>
        <v>CH$16</v>
      </c>
      <c r="CI981" s="215" t="str">
        <f>CI961</f>
        <v>CI$16</v>
      </c>
      <c r="CJ981" s="215" t="str">
        <f>CJ961</f>
        <v>CJ$16</v>
      </c>
      <c r="CK981" s="215" t="str">
        <f>CK961</f>
        <v>CK$16</v>
      </c>
      <c r="CL981" s="215" t="str">
        <f>CL961</f>
        <v>CL$16</v>
      </c>
      <c r="CN981" s="79"/>
      <c r="CO981" s="215" t="str">
        <f>CO961</f>
        <v>CO$16</v>
      </c>
      <c r="CP981" s="215" t="str">
        <f>CP961</f>
        <v>CP$16</v>
      </c>
      <c r="CQ981" s="215" t="str">
        <f>CQ961</f>
        <v>CQ$16</v>
      </c>
      <c r="CR981" s="215" t="str">
        <f>CR961</f>
        <v>CR$16</v>
      </c>
      <c r="CS981" s="215" t="str">
        <f>CS961</f>
        <v>CS$16</v>
      </c>
      <c r="CT981" s="215" t="str">
        <f>CT961</f>
        <v>CT$16</v>
      </c>
      <c r="CU981" s="215" t="str">
        <f>CU961</f>
        <v>CU$16</v>
      </c>
      <c r="CV981" s="215" t="str">
        <f>CV961</f>
        <v>CV$16</v>
      </c>
      <c r="CW981" s="215" t="str">
        <f>CW961</f>
        <v>CW$16</v>
      </c>
      <c r="CX981" s="215" t="str">
        <f>CX961</f>
        <v>CX$16</v>
      </c>
      <c r="CY981" s="215" t="str">
        <f>CY961</f>
        <v>CY$16</v>
      </c>
      <c r="CZ981" s="215" t="str">
        <f>CZ961</f>
        <v>CZ$16</v>
      </c>
      <c r="DA981" s="215" t="str">
        <f>DA961</f>
        <v>DA$16</v>
      </c>
      <c r="DB981" s="215" t="str">
        <f>DB961</f>
        <v>DB$16</v>
      </c>
      <c r="DC981" s="215" t="str">
        <f>DC961</f>
        <v>DC$16</v>
      </c>
      <c r="DD981" s="215" t="str">
        <f>DD961</f>
        <v>DD$16</v>
      </c>
      <c r="DE981" s="215" t="str">
        <f>DE961</f>
        <v>DE$16</v>
      </c>
      <c r="DF981" s="215" t="str">
        <f>DF961</f>
        <v>DF$16</v>
      </c>
      <c r="DG981" s="215" t="str">
        <f>DG961</f>
        <v>DG$16</v>
      </c>
      <c r="DH981" s="215" t="str">
        <f>DH961</f>
        <v>DH$16</v>
      </c>
      <c r="DI981" s="215" t="str">
        <f>DI961</f>
        <v>DI$16</v>
      </c>
      <c r="DJ981" s="215" t="str">
        <f>DJ961</f>
        <v>DJ$16</v>
      </c>
      <c r="DK981" s="215" t="str">
        <f>DK961</f>
        <v>DK$16</v>
      </c>
      <c r="DL981" s="215" t="str">
        <f>DL961</f>
        <v>DL$16</v>
      </c>
    </row>
    <row r="982" spans="1:116" x14ac:dyDescent="0.4">
      <c r="B982" t="s">
        <v>332</v>
      </c>
      <c r="D982" t="s">
        <v>839</v>
      </c>
      <c r="E982" s="8" t="str">
        <f t="shared" ref="E982:E987" si="1185">ROW()&amp;" "&amp;D982</f>
        <v>982 DCSALESQUOTA-S</v>
      </c>
      <c r="G982" s="89" t="str">
        <f>G967</f>
        <v>SALESQUOTA Direct Cost:</v>
      </c>
      <c r="H982" s="12"/>
      <c r="I982" s="60"/>
      <c r="J982" s="60"/>
      <c r="K982" s="15"/>
      <c r="L982" s="15"/>
      <c r="M982" s="15"/>
      <c r="N982" s="15"/>
      <c r="O982" s="15"/>
      <c r="P982" s="15"/>
      <c r="R982" s="15"/>
      <c r="S982" s="215">
        <f>S963</f>
        <v>0</v>
      </c>
      <c r="T982" s="215">
        <f>T963</f>
        <v>0</v>
      </c>
      <c r="U982" s="215">
        <f>U963</f>
        <v>0</v>
      </c>
      <c r="V982" s="215">
        <f>V963</f>
        <v>0</v>
      </c>
      <c r="W982" s="215">
        <f>W963</f>
        <v>0</v>
      </c>
      <c r="X982" s="215">
        <f>X963</f>
        <v>0</v>
      </c>
      <c r="Y982" s="215">
        <f>Y963</f>
        <v>0</v>
      </c>
      <c r="Z982" s="215">
        <f>Z963</f>
        <v>0</v>
      </c>
      <c r="AA982" s="215">
        <f>AA963</f>
        <v>0</v>
      </c>
      <c r="AB982" s="215">
        <f>AB963</f>
        <v>0</v>
      </c>
      <c r="AC982" s="215">
        <f>AC963</f>
        <v>0</v>
      </c>
      <c r="AD982" s="215">
        <f>AD963</f>
        <v>0</v>
      </c>
      <c r="AE982" s="215">
        <f>AE963</f>
        <v>0</v>
      </c>
      <c r="AF982" s="215">
        <f>AF963</f>
        <v>0</v>
      </c>
      <c r="AG982" s="215">
        <f>AG963</f>
        <v>0</v>
      </c>
      <c r="AH982" s="215">
        <f>AH963</f>
        <v>0</v>
      </c>
      <c r="AI982" s="215">
        <f>AI963</f>
        <v>0</v>
      </c>
      <c r="AJ982" s="215">
        <f>AJ963</f>
        <v>0</v>
      </c>
      <c r="AK982" s="215">
        <f>AK963</f>
        <v>0</v>
      </c>
      <c r="AL982" s="215">
        <f>AL963</f>
        <v>0</v>
      </c>
      <c r="AM982" s="215">
        <f>AM963</f>
        <v>0</v>
      </c>
      <c r="AN982" s="215">
        <f>AN963</f>
        <v>0</v>
      </c>
      <c r="AO982" s="215">
        <f>AO963</f>
        <v>0</v>
      </c>
      <c r="AP982" s="215">
        <f>AP963</f>
        <v>0</v>
      </c>
      <c r="AQ982" s="215">
        <f>AQ963</f>
        <v>0</v>
      </c>
      <c r="AR982" s="215">
        <f>AR963</f>
        <v>0</v>
      </c>
      <c r="AS982" s="215">
        <f>AS963</f>
        <v>0</v>
      </c>
      <c r="AT982" s="215">
        <f>AT963</f>
        <v>0</v>
      </c>
      <c r="AU982" s="215">
        <f>AU963</f>
        <v>0</v>
      </c>
      <c r="AV982" s="215">
        <f>AV963</f>
        <v>0</v>
      </c>
      <c r="AW982" s="215">
        <f>AW963</f>
        <v>0</v>
      </c>
      <c r="AX982" s="215">
        <f>AX963</f>
        <v>0</v>
      </c>
      <c r="AY982" s="215">
        <f>AY963</f>
        <v>0</v>
      </c>
      <c r="AZ982" s="215">
        <f>AZ963</f>
        <v>0</v>
      </c>
      <c r="BA982" s="215">
        <f>BA963</f>
        <v>0</v>
      </c>
      <c r="BB982" s="215">
        <f>BB963</f>
        <v>0</v>
      </c>
      <c r="BC982" s="215">
        <f>BC963</f>
        <v>0</v>
      </c>
      <c r="BD982" s="215">
        <f>BD963</f>
        <v>0</v>
      </c>
      <c r="BE982" s="215">
        <f>BE963</f>
        <v>0</v>
      </c>
      <c r="BF982" s="215">
        <f>BF963</f>
        <v>0</v>
      </c>
      <c r="BG982" s="215">
        <f>BG963</f>
        <v>0</v>
      </c>
      <c r="BH982" s="215">
        <f>BH963</f>
        <v>0</v>
      </c>
      <c r="BI982" s="215">
        <f>BI963</f>
        <v>0</v>
      </c>
      <c r="BJ982" s="215">
        <f>BJ963</f>
        <v>0</v>
      </c>
      <c r="BK982" s="215">
        <f>BK963</f>
        <v>0</v>
      </c>
      <c r="BL982" s="215">
        <f>BL963</f>
        <v>0</v>
      </c>
      <c r="BM982" s="215">
        <f>BM963</f>
        <v>0</v>
      </c>
      <c r="BN982" s="215">
        <f>BN963</f>
        <v>0</v>
      </c>
      <c r="BO982" s="215">
        <f>BO963</f>
        <v>0</v>
      </c>
      <c r="BP982" s="215">
        <f>BP963</f>
        <v>0</v>
      </c>
      <c r="BQ982" s="215">
        <f>BQ963</f>
        <v>0</v>
      </c>
      <c r="BR982" s="215">
        <f>BR963</f>
        <v>0</v>
      </c>
      <c r="BS982" s="215">
        <f>BS963</f>
        <v>0</v>
      </c>
      <c r="BT982" s="215">
        <f>BT963</f>
        <v>0</v>
      </c>
      <c r="BU982" s="215">
        <f>BU963</f>
        <v>0</v>
      </c>
      <c r="BV982" s="215">
        <f>BV963</f>
        <v>0</v>
      </c>
      <c r="BW982" s="215">
        <f>BW963</f>
        <v>0</v>
      </c>
      <c r="BX982" s="215">
        <f>BX963</f>
        <v>0</v>
      </c>
      <c r="BY982" s="215">
        <f>BY963</f>
        <v>0</v>
      </c>
      <c r="BZ982" s="215">
        <f>BZ963</f>
        <v>0</v>
      </c>
      <c r="CA982" s="215">
        <f>CA963</f>
        <v>0</v>
      </c>
      <c r="CB982" s="215">
        <f>CB963</f>
        <v>0</v>
      </c>
      <c r="CC982" s="215">
        <f>CC963</f>
        <v>0</v>
      </c>
      <c r="CD982" s="215">
        <f>CD963</f>
        <v>0</v>
      </c>
      <c r="CE982" s="215">
        <f>CE963</f>
        <v>0</v>
      </c>
      <c r="CF982" s="215">
        <f>CF963</f>
        <v>0</v>
      </c>
      <c r="CG982" s="215">
        <f>CG963</f>
        <v>0</v>
      </c>
      <c r="CH982" s="215">
        <f>CH963</f>
        <v>0</v>
      </c>
      <c r="CI982" s="215">
        <f>CI963</f>
        <v>0</v>
      </c>
      <c r="CJ982" s="215">
        <f>CJ963</f>
        <v>0</v>
      </c>
      <c r="CK982" s="215">
        <f>CK963</f>
        <v>0</v>
      </c>
      <c r="CL982" s="215">
        <f>CL963</f>
        <v>0</v>
      </c>
      <c r="CN982" s="60"/>
      <c r="CO982" s="215">
        <f>CO963</f>
        <v>0</v>
      </c>
      <c r="CP982" s="215">
        <f>CP963</f>
        <v>0</v>
      </c>
      <c r="CQ982" s="215">
        <f>CQ963</f>
        <v>0</v>
      </c>
      <c r="CR982" s="215">
        <f>CR963</f>
        <v>0</v>
      </c>
      <c r="CS982" s="215">
        <f>CS963</f>
        <v>0</v>
      </c>
      <c r="CT982" s="215">
        <f>CT963</f>
        <v>0</v>
      </c>
      <c r="CU982" s="215">
        <f>CU963</f>
        <v>0</v>
      </c>
      <c r="CV982" s="215">
        <f>CV963</f>
        <v>0</v>
      </c>
      <c r="CW982" s="215">
        <f>CW963</f>
        <v>0</v>
      </c>
      <c r="CX982" s="215">
        <f>CX963</f>
        <v>0</v>
      </c>
      <c r="CY982" s="215">
        <f>CY963</f>
        <v>0</v>
      </c>
      <c r="CZ982" s="215">
        <f>CZ963</f>
        <v>0</v>
      </c>
      <c r="DA982" s="215">
        <f>DA963</f>
        <v>0</v>
      </c>
      <c r="DB982" s="215">
        <f>DB963</f>
        <v>0</v>
      </c>
      <c r="DC982" s="215">
        <f>DC963</f>
        <v>0</v>
      </c>
      <c r="DD982" s="215">
        <f>DD963</f>
        <v>0</v>
      </c>
      <c r="DE982" s="215">
        <f>DE963</f>
        <v>0</v>
      </c>
      <c r="DF982" s="215">
        <f>DF963</f>
        <v>0</v>
      </c>
      <c r="DG982" s="215">
        <f>DG963</f>
        <v>0</v>
      </c>
      <c r="DH982" s="215">
        <f>DH963</f>
        <v>0</v>
      </c>
      <c r="DI982" s="215">
        <f>DI963</f>
        <v>0</v>
      </c>
      <c r="DJ982" s="215">
        <f>DJ963</f>
        <v>0</v>
      </c>
      <c r="DK982" s="215">
        <f>DK963</f>
        <v>0</v>
      </c>
      <c r="DL982" s="215">
        <f>DL963</f>
        <v>0</v>
      </c>
    </row>
    <row r="983" spans="1:116" x14ac:dyDescent="0.4">
      <c r="B983" t="s">
        <v>332</v>
      </c>
      <c r="D983" t="s">
        <v>839</v>
      </c>
      <c r="E983" s="8" t="str">
        <f t="shared" si="1185"/>
        <v>983 DCSALESQUOTA-S</v>
      </c>
      <c r="G983" s="241" t="str">
        <f>IFERROR(SUBSTITUTE(TRIM(MID(G967, SEARCH("-", G967) + 1, LEN(G967))),":",""),"no unit")</f>
        <v>no unit</v>
      </c>
      <c r="H983" s="12"/>
      <c r="I983" s="60"/>
      <c r="J983" s="60"/>
      <c r="K983" s="15"/>
      <c r="L983" s="15"/>
      <c r="M983" s="15"/>
      <c r="N983" s="15"/>
      <c r="O983" s="15"/>
      <c r="P983" s="15"/>
      <c r="R983" s="15"/>
      <c r="S983" s="215"/>
      <c r="T983" s="215"/>
      <c r="U983" s="215"/>
      <c r="V983" s="215"/>
      <c r="W983" s="215"/>
      <c r="X983" s="215"/>
      <c r="Y983" s="215"/>
      <c r="Z983" s="215"/>
      <c r="AA983" s="215"/>
      <c r="AB983" s="215"/>
      <c r="AC983" s="215"/>
      <c r="AD983" s="215"/>
      <c r="AE983" s="215"/>
      <c r="AF983" s="215"/>
      <c r="AG983" s="215"/>
      <c r="AH983" s="215"/>
      <c r="AI983" s="215"/>
      <c r="AJ983" s="215"/>
      <c r="AK983" s="215"/>
      <c r="AL983" s="215"/>
      <c r="AM983" s="215"/>
      <c r="AN983" s="215"/>
      <c r="AO983" s="215"/>
      <c r="AP983" s="215"/>
      <c r="AQ983" s="215"/>
      <c r="AR983" s="215"/>
      <c r="AS983" s="215"/>
      <c r="AT983" s="215"/>
      <c r="AU983" s="215"/>
      <c r="AV983" s="215"/>
      <c r="AW983" s="215"/>
      <c r="AX983" s="215"/>
      <c r="AY983" s="215"/>
      <c r="AZ983" s="215"/>
      <c r="BA983" s="215"/>
      <c r="BB983" s="215"/>
      <c r="BC983" s="215"/>
      <c r="BD983" s="215"/>
      <c r="BE983" s="215"/>
      <c r="BF983" s="215"/>
      <c r="BG983" s="215"/>
      <c r="BH983" s="215"/>
      <c r="BI983" s="215"/>
      <c r="BJ983" s="215"/>
      <c r="BK983" s="215"/>
      <c r="BL983" s="215"/>
      <c r="BM983" s="215"/>
      <c r="BN983" s="215"/>
      <c r="BO983" s="215"/>
      <c r="BP983" s="215"/>
      <c r="BQ983" s="215"/>
      <c r="BR983" s="215"/>
      <c r="BS983" s="215"/>
      <c r="BT983" s="215"/>
      <c r="BU983" s="215"/>
      <c r="BV983" s="215"/>
      <c r="BW983" s="215"/>
      <c r="BX983" s="215"/>
      <c r="BY983" s="215"/>
      <c r="BZ983" s="215"/>
      <c r="CA983" s="215"/>
      <c r="CB983" s="215"/>
      <c r="CC983" s="215"/>
      <c r="CD983" s="215"/>
      <c r="CE983" s="215"/>
      <c r="CF983" s="215"/>
      <c r="CG983" s="215"/>
      <c r="CH983" s="215"/>
      <c r="CI983" s="215"/>
      <c r="CJ983" s="215"/>
      <c r="CK983" s="215"/>
      <c r="CL983" s="215"/>
      <c r="CN983" s="60"/>
      <c r="CO983" s="215"/>
      <c r="CP983" s="215"/>
      <c r="CQ983" s="215"/>
      <c r="CR983" s="215"/>
      <c r="CS983" s="215"/>
      <c r="CT983" s="215"/>
      <c r="CU983" s="215"/>
      <c r="CV983" s="215"/>
      <c r="CW983" s="215"/>
      <c r="CX983" s="215"/>
      <c r="CY983" s="215"/>
      <c r="CZ983" s="215"/>
      <c r="DA983" s="215"/>
      <c r="DB983" s="215"/>
      <c r="DC983" s="215"/>
      <c r="DD983" s="215"/>
      <c r="DE983" s="215"/>
      <c r="DF983" s="215"/>
      <c r="DG983" s="215"/>
      <c r="DH983" s="215"/>
      <c r="DI983" s="215"/>
      <c r="DJ983" s="215"/>
      <c r="DK983" s="215"/>
      <c r="DL983" s="215"/>
    </row>
    <row r="984" spans="1:116" x14ac:dyDescent="0.4">
      <c r="A984" s="3"/>
      <c r="B984" t="s">
        <v>332</v>
      </c>
      <c r="D984" t="s">
        <v>839</v>
      </c>
      <c r="E984" s="8" t="str">
        <f t="shared" si="1185"/>
        <v>984 DCSALESQUOTA-S</v>
      </c>
      <c r="G984" s="89" t="str">
        <f>G965</f>
        <v>Secondary revenue driver</v>
      </c>
      <c r="H984" s="90"/>
      <c r="I984" s="213"/>
      <c r="J984" s="213"/>
      <c r="K984" s="214"/>
      <c r="L984" s="214"/>
      <c r="M984" s="214"/>
      <c r="N984" s="214"/>
      <c r="O984" s="214"/>
      <c r="P984" s="214"/>
      <c r="R984" s="214"/>
      <c r="S984" s="4" t="str">
        <f t="shared" ref="S984:CD986" si="1186">ADDRESS(ROW(S976),COLUMN(S976),2)</f>
        <v>S$976</v>
      </c>
      <c r="T984" s="4" t="str">
        <f t="shared" si="1186"/>
        <v>T$976</v>
      </c>
      <c r="U984" s="4" t="str">
        <f t="shared" si="1186"/>
        <v>U$976</v>
      </c>
      <c r="V984" s="4" t="str">
        <f t="shared" si="1186"/>
        <v>V$976</v>
      </c>
      <c r="W984" s="4" t="str">
        <f t="shared" si="1186"/>
        <v>W$976</v>
      </c>
      <c r="X984" s="4" t="str">
        <f t="shared" si="1186"/>
        <v>X$976</v>
      </c>
      <c r="Y984" s="4" t="str">
        <f t="shared" si="1186"/>
        <v>Y$976</v>
      </c>
      <c r="Z984" s="4" t="str">
        <f t="shared" si="1186"/>
        <v>Z$976</v>
      </c>
      <c r="AA984" s="4" t="str">
        <f t="shared" si="1186"/>
        <v>AA$976</v>
      </c>
      <c r="AB984" s="4" t="str">
        <f t="shared" si="1186"/>
        <v>AB$976</v>
      </c>
      <c r="AC984" s="4" t="str">
        <f t="shared" si="1186"/>
        <v>AC$976</v>
      </c>
      <c r="AD984" s="4" t="str">
        <f t="shared" si="1186"/>
        <v>AD$976</v>
      </c>
      <c r="AE984" s="4" t="str">
        <f t="shared" si="1186"/>
        <v>AE$976</v>
      </c>
      <c r="AF984" s="4" t="str">
        <f t="shared" si="1186"/>
        <v>AF$976</v>
      </c>
      <c r="AG984" s="4" t="str">
        <f t="shared" si="1186"/>
        <v>AG$976</v>
      </c>
      <c r="AH984" s="4" t="str">
        <f t="shared" si="1186"/>
        <v>AH$976</v>
      </c>
      <c r="AI984" s="4" t="str">
        <f t="shared" si="1186"/>
        <v>AI$976</v>
      </c>
      <c r="AJ984" s="4" t="str">
        <f t="shared" si="1186"/>
        <v>AJ$976</v>
      </c>
      <c r="AK984" s="4" t="str">
        <f t="shared" si="1186"/>
        <v>AK$976</v>
      </c>
      <c r="AL984" s="4" t="str">
        <f t="shared" si="1186"/>
        <v>AL$976</v>
      </c>
      <c r="AM984" s="4" t="str">
        <f t="shared" si="1186"/>
        <v>AM$976</v>
      </c>
      <c r="AN984" s="4" t="str">
        <f t="shared" si="1186"/>
        <v>AN$976</v>
      </c>
      <c r="AO984" s="4" t="str">
        <f t="shared" si="1186"/>
        <v>AO$976</v>
      </c>
      <c r="AP984" s="4" t="str">
        <f t="shared" si="1186"/>
        <v>AP$976</v>
      </c>
      <c r="AQ984" s="4" t="str">
        <f t="shared" si="1186"/>
        <v>AQ$976</v>
      </c>
      <c r="AR984" s="4" t="str">
        <f t="shared" si="1186"/>
        <v>AR$976</v>
      </c>
      <c r="AS984" s="4" t="str">
        <f t="shared" si="1186"/>
        <v>AS$976</v>
      </c>
      <c r="AT984" s="4" t="str">
        <f t="shared" si="1186"/>
        <v>AT$976</v>
      </c>
      <c r="AU984" s="4" t="str">
        <f t="shared" si="1186"/>
        <v>AU$976</v>
      </c>
      <c r="AV984" s="4" t="str">
        <f t="shared" si="1186"/>
        <v>AV$976</v>
      </c>
      <c r="AW984" s="4" t="str">
        <f t="shared" si="1186"/>
        <v>AW$976</v>
      </c>
      <c r="AX984" s="4" t="str">
        <f t="shared" si="1186"/>
        <v>AX$976</v>
      </c>
      <c r="AY984" s="4" t="str">
        <f t="shared" si="1186"/>
        <v>AY$976</v>
      </c>
      <c r="AZ984" s="4" t="str">
        <f t="shared" si="1186"/>
        <v>AZ$976</v>
      </c>
      <c r="BA984" s="4" t="str">
        <f t="shared" si="1186"/>
        <v>BA$976</v>
      </c>
      <c r="BB984" s="4" t="str">
        <f t="shared" si="1186"/>
        <v>BB$976</v>
      </c>
      <c r="BC984" s="4" t="str">
        <f t="shared" si="1186"/>
        <v>BC$976</v>
      </c>
      <c r="BD984" s="4" t="str">
        <f t="shared" si="1186"/>
        <v>BD$976</v>
      </c>
      <c r="BE984" s="4" t="str">
        <f t="shared" si="1186"/>
        <v>BE$976</v>
      </c>
      <c r="BF984" s="4" t="str">
        <f t="shared" si="1186"/>
        <v>BF$976</v>
      </c>
      <c r="BG984" s="4" t="str">
        <f t="shared" si="1186"/>
        <v>BG$976</v>
      </c>
      <c r="BH984" s="4" t="str">
        <f t="shared" si="1186"/>
        <v>BH$976</v>
      </c>
      <c r="BI984" s="4" t="str">
        <f t="shared" si="1186"/>
        <v>BI$976</v>
      </c>
      <c r="BJ984" s="4" t="str">
        <f t="shared" si="1186"/>
        <v>BJ$976</v>
      </c>
      <c r="BK984" s="4" t="str">
        <f t="shared" si="1186"/>
        <v>BK$976</v>
      </c>
      <c r="BL984" s="4" t="str">
        <f t="shared" si="1186"/>
        <v>BL$976</v>
      </c>
      <c r="BM984" s="4" t="str">
        <f t="shared" si="1186"/>
        <v>BM$976</v>
      </c>
      <c r="BN984" s="4" t="str">
        <f t="shared" si="1186"/>
        <v>BN$976</v>
      </c>
      <c r="BO984" s="4" t="str">
        <f t="shared" si="1186"/>
        <v>BO$976</v>
      </c>
      <c r="BP984" s="4" t="str">
        <f t="shared" si="1186"/>
        <v>BP$976</v>
      </c>
      <c r="BQ984" s="4" t="str">
        <f t="shared" si="1186"/>
        <v>BQ$976</v>
      </c>
      <c r="BR984" s="4" t="str">
        <f t="shared" si="1186"/>
        <v>BR$976</v>
      </c>
      <c r="BS984" s="4" t="str">
        <f t="shared" si="1186"/>
        <v>BS$976</v>
      </c>
      <c r="BT984" s="4" t="str">
        <f t="shared" si="1186"/>
        <v>BT$976</v>
      </c>
      <c r="BU984" s="4" t="str">
        <f t="shared" si="1186"/>
        <v>BU$976</v>
      </c>
      <c r="BV984" s="4" t="str">
        <f t="shared" si="1186"/>
        <v>BV$976</v>
      </c>
      <c r="BW984" s="4" t="str">
        <f t="shared" si="1186"/>
        <v>BW$976</v>
      </c>
      <c r="BX984" s="4" t="str">
        <f t="shared" si="1186"/>
        <v>BX$976</v>
      </c>
      <c r="BY984" s="4" t="str">
        <f t="shared" si="1186"/>
        <v>BY$976</v>
      </c>
      <c r="BZ984" s="4" t="str">
        <f t="shared" si="1186"/>
        <v>BZ$976</v>
      </c>
      <c r="CA984" s="4" t="str">
        <f t="shared" si="1186"/>
        <v>CA$976</v>
      </c>
      <c r="CB984" s="4" t="str">
        <f t="shared" si="1186"/>
        <v>CB$976</v>
      </c>
      <c r="CC984" s="4" t="str">
        <f t="shared" si="1186"/>
        <v>CC$976</v>
      </c>
      <c r="CD984" s="4" t="str">
        <f t="shared" si="1186"/>
        <v>CD$976</v>
      </c>
      <c r="CE984" s="4" t="str">
        <f t="shared" ref="CE984:CL986" si="1187">ADDRESS(ROW(CE976),COLUMN(CE976),2)</f>
        <v>CE$976</v>
      </c>
      <c r="CF984" s="4" t="str">
        <f t="shared" si="1187"/>
        <v>CF$976</v>
      </c>
      <c r="CG984" s="4" t="str">
        <f t="shared" si="1187"/>
        <v>CG$976</v>
      </c>
      <c r="CH984" s="4" t="str">
        <f t="shared" si="1187"/>
        <v>CH$976</v>
      </c>
      <c r="CI984" s="4" t="str">
        <f t="shared" si="1187"/>
        <v>CI$976</v>
      </c>
      <c r="CJ984" s="4" t="str">
        <f t="shared" si="1187"/>
        <v>CJ$976</v>
      </c>
      <c r="CK984" s="4" t="str">
        <f t="shared" si="1187"/>
        <v>CK$976</v>
      </c>
      <c r="CL984" s="4" t="str">
        <f t="shared" si="1187"/>
        <v>CL$976</v>
      </c>
      <c r="CN984" s="213"/>
      <c r="CO984" s="4" t="str">
        <f t="shared" ref="CO984:DL986" si="1188">ADDRESS(ROW(CO976),COLUMN(CO976),2)</f>
        <v>CO$976</v>
      </c>
      <c r="CP984" s="4" t="str">
        <f t="shared" si="1188"/>
        <v>CP$976</v>
      </c>
      <c r="CQ984" s="4" t="str">
        <f t="shared" si="1188"/>
        <v>CQ$976</v>
      </c>
      <c r="CR984" s="4" t="str">
        <f t="shared" si="1188"/>
        <v>CR$976</v>
      </c>
      <c r="CS984" s="4" t="str">
        <f t="shared" si="1188"/>
        <v>CS$976</v>
      </c>
      <c r="CT984" s="4" t="str">
        <f t="shared" si="1188"/>
        <v>CT$976</v>
      </c>
      <c r="CU984" s="4" t="str">
        <f t="shared" si="1188"/>
        <v>CU$976</v>
      </c>
      <c r="CV984" s="4" t="str">
        <f t="shared" si="1188"/>
        <v>CV$976</v>
      </c>
      <c r="CW984" s="4" t="str">
        <f t="shared" si="1188"/>
        <v>CW$976</v>
      </c>
      <c r="CX984" s="4" t="str">
        <f t="shared" si="1188"/>
        <v>CX$976</v>
      </c>
      <c r="CY984" s="4" t="str">
        <f t="shared" si="1188"/>
        <v>CY$976</v>
      </c>
      <c r="CZ984" s="4" t="str">
        <f t="shared" si="1188"/>
        <v>CZ$976</v>
      </c>
      <c r="DA984" s="4" t="str">
        <f t="shared" si="1188"/>
        <v>DA$976</v>
      </c>
      <c r="DB984" s="4" t="str">
        <f t="shared" si="1188"/>
        <v>DB$976</v>
      </c>
      <c r="DC984" s="4" t="str">
        <f t="shared" si="1188"/>
        <v>DC$976</v>
      </c>
      <c r="DD984" s="4" t="str">
        <f t="shared" si="1188"/>
        <v>DD$976</v>
      </c>
      <c r="DE984" s="4" t="str">
        <f t="shared" si="1188"/>
        <v>DE$976</v>
      </c>
      <c r="DF984" s="4" t="str">
        <f t="shared" si="1188"/>
        <v>DF$976</v>
      </c>
      <c r="DG984" s="4" t="str">
        <f t="shared" si="1188"/>
        <v>DG$976</v>
      </c>
      <c r="DH984" s="4" t="str">
        <f t="shared" si="1188"/>
        <v>DH$976</v>
      </c>
      <c r="DI984" s="4" t="str">
        <f t="shared" si="1188"/>
        <v>DI$976</v>
      </c>
      <c r="DJ984" s="4" t="str">
        <f t="shared" si="1188"/>
        <v>DJ$976</v>
      </c>
      <c r="DK984" s="4" t="str">
        <f t="shared" si="1188"/>
        <v>DK$976</v>
      </c>
      <c r="DL984" s="4" t="str">
        <f t="shared" si="1188"/>
        <v>DL$976</v>
      </c>
    </row>
    <row r="985" spans="1:116" x14ac:dyDescent="0.4">
      <c r="B985" t="s">
        <v>332</v>
      </c>
      <c r="D985" t="s">
        <v>839</v>
      </c>
      <c r="E985" s="8" t="str">
        <f t="shared" si="1185"/>
        <v>985 DCSALESQUOTA-S</v>
      </c>
      <c r="G985" s="8" t="str">
        <f>G966</f>
        <v>Secondary volume driver</v>
      </c>
      <c r="H985" s="12"/>
      <c r="I985" s="60"/>
      <c r="J985" s="60"/>
      <c r="K985" s="15"/>
      <c r="L985" s="15"/>
      <c r="M985" s="15"/>
      <c r="N985" s="15"/>
      <c r="O985" s="15"/>
      <c r="P985" s="15"/>
      <c r="R985" s="15"/>
      <c r="S985" s="215" t="str">
        <f t="shared" ref="S985:CD985" si="1189">S965</f>
        <v>S$18</v>
      </c>
      <c r="T985" s="215" t="str">
        <f t="shared" si="1189"/>
        <v>T$18</v>
      </c>
      <c r="U985" s="215" t="str">
        <f t="shared" si="1189"/>
        <v>U$18</v>
      </c>
      <c r="V985" s="215" t="str">
        <f t="shared" si="1189"/>
        <v>V$18</v>
      </c>
      <c r="W985" s="215" t="str">
        <f t="shared" si="1189"/>
        <v>W$18</v>
      </c>
      <c r="X985" s="215" t="str">
        <f t="shared" si="1189"/>
        <v>X$18</v>
      </c>
      <c r="Y985" s="215" t="str">
        <f t="shared" si="1189"/>
        <v>Y$18</v>
      </c>
      <c r="Z985" s="215" t="str">
        <f t="shared" si="1189"/>
        <v>Z$18</v>
      </c>
      <c r="AA985" s="215" t="str">
        <f t="shared" si="1189"/>
        <v>AA$18</v>
      </c>
      <c r="AB985" s="215" t="str">
        <f t="shared" si="1189"/>
        <v>AB$18</v>
      </c>
      <c r="AC985" s="215" t="str">
        <f t="shared" si="1189"/>
        <v>AC$18</v>
      </c>
      <c r="AD985" s="215" t="str">
        <f t="shared" si="1189"/>
        <v>AD$18</v>
      </c>
      <c r="AE985" s="215" t="str">
        <f t="shared" si="1189"/>
        <v>AE$18</v>
      </c>
      <c r="AF985" s="215" t="str">
        <f t="shared" si="1189"/>
        <v>AF$18</v>
      </c>
      <c r="AG985" s="215" t="str">
        <f t="shared" si="1189"/>
        <v>AG$18</v>
      </c>
      <c r="AH985" s="215" t="str">
        <f t="shared" si="1189"/>
        <v>AH$18</v>
      </c>
      <c r="AI985" s="215" t="str">
        <f t="shared" si="1189"/>
        <v>AI$18</v>
      </c>
      <c r="AJ985" s="215" t="str">
        <f t="shared" si="1189"/>
        <v>AJ$18</v>
      </c>
      <c r="AK985" s="215" t="str">
        <f t="shared" si="1189"/>
        <v>AK$18</v>
      </c>
      <c r="AL985" s="215" t="str">
        <f t="shared" si="1189"/>
        <v>AL$18</v>
      </c>
      <c r="AM985" s="215" t="str">
        <f t="shared" si="1189"/>
        <v>AM$18</v>
      </c>
      <c r="AN985" s="215" t="str">
        <f t="shared" si="1189"/>
        <v>AN$18</v>
      </c>
      <c r="AO985" s="215" t="str">
        <f t="shared" si="1189"/>
        <v>AO$18</v>
      </c>
      <c r="AP985" s="215" t="str">
        <f t="shared" si="1189"/>
        <v>AP$18</v>
      </c>
      <c r="AQ985" s="215" t="str">
        <f t="shared" si="1189"/>
        <v>AQ$18</v>
      </c>
      <c r="AR985" s="215" t="str">
        <f t="shared" si="1189"/>
        <v>AR$18</v>
      </c>
      <c r="AS985" s="215" t="str">
        <f t="shared" si="1189"/>
        <v>AS$18</v>
      </c>
      <c r="AT985" s="215" t="str">
        <f t="shared" si="1189"/>
        <v>AT$18</v>
      </c>
      <c r="AU985" s="215" t="str">
        <f t="shared" si="1189"/>
        <v>AU$18</v>
      </c>
      <c r="AV985" s="215" t="str">
        <f t="shared" si="1189"/>
        <v>AV$18</v>
      </c>
      <c r="AW985" s="215" t="str">
        <f t="shared" si="1189"/>
        <v>AW$18</v>
      </c>
      <c r="AX985" s="215" t="str">
        <f t="shared" si="1189"/>
        <v>AX$18</v>
      </c>
      <c r="AY985" s="215" t="str">
        <f t="shared" si="1189"/>
        <v>AY$18</v>
      </c>
      <c r="AZ985" s="215" t="str">
        <f t="shared" si="1189"/>
        <v>AZ$18</v>
      </c>
      <c r="BA985" s="215" t="str">
        <f t="shared" si="1189"/>
        <v>BA$18</v>
      </c>
      <c r="BB985" s="215" t="str">
        <f t="shared" si="1189"/>
        <v>BB$18</v>
      </c>
      <c r="BC985" s="215" t="str">
        <f t="shared" si="1189"/>
        <v>BC$18</v>
      </c>
      <c r="BD985" s="215" t="str">
        <f t="shared" si="1189"/>
        <v>BD$18</v>
      </c>
      <c r="BE985" s="215" t="str">
        <f t="shared" si="1189"/>
        <v>BE$18</v>
      </c>
      <c r="BF985" s="215" t="str">
        <f t="shared" si="1189"/>
        <v>BF$18</v>
      </c>
      <c r="BG985" s="215" t="str">
        <f t="shared" si="1189"/>
        <v>BG$18</v>
      </c>
      <c r="BH985" s="215" t="str">
        <f t="shared" si="1189"/>
        <v>BH$18</v>
      </c>
      <c r="BI985" s="215" t="str">
        <f t="shared" si="1189"/>
        <v>BI$18</v>
      </c>
      <c r="BJ985" s="215" t="str">
        <f t="shared" si="1189"/>
        <v>BJ$18</v>
      </c>
      <c r="BK985" s="215" t="str">
        <f t="shared" si="1189"/>
        <v>BK$18</v>
      </c>
      <c r="BL985" s="215" t="str">
        <f t="shared" si="1189"/>
        <v>BL$18</v>
      </c>
      <c r="BM985" s="215" t="str">
        <f t="shared" si="1189"/>
        <v>BM$18</v>
      </c>
      <c r="BN985" s="215" t="str">
        <f t="shared" si="1189"/>
        <v>BN$18</v>
      </c>
      <c r="BO985" s="215" t="str">
        <f t="shared" si="1189"/>
        <v>BO$18</v>
      </c>
      <c r="BP985" s="215" t="str">
        <f t="shared" si="1189"/>
        <v>BP$18</v>
      </c>
      <c r="BQ985" s="215" t="str">
        <f t="shared" si="1189"/>
        <v>BQ$18</v>
      </c>
      <c r="BR985" s="215" t="str">
        <f t="shared" si="1189"/>
        <v>BR$18</v>
      </c>
      <c r="BS985" s="215" t="str">
        <f t="shared" si="1189"/>
        <v>BS$18</v>
      </c>
      <c r="BT985" s="215" t="str">
        <f t="shared" si="1189"/>
        <v>BT$18</v>
      </c>
      <c r="BU985" s="215" t="str">
        <f t="shared" si="1189"/>
        <v>BU$18</v>
      </c>
      <c r="BV985" s="215" t="str">
        <f t="shared" si="1189"/>
        <v>BV$18</v>
      </c>
      <c r="BW985" s="215" t="str">
        <f t="shared" si="1189"/>
        <v>BW$18</v>
      </c>
      <c r="BX985" s="215" t="str">
        <f t="shared" si="1189"/>
        <v>BX$18</v>
      </c>
      <c r="BY985" s="215" t="str">
        <f t="shared" si="1189"/>
        <v>BY$18</v>
      </c>
      <c r="BZ985" s="215" t="str">
        <f t="shared" si="1189"/>
        <v>BZ$18</v>
      </c>
      <c r="CA985" s="215" t="str">
        <f t="shared" si="1189"/>
        <v>CA$18</v>
      </c>
      <c r="CB985" s="215" t="str">
        <f t="shared" si="1189"/>
        <v>CB$18</v>
      </c>
      <c r="CC985" s="215" t="str">
        <f t="shared" si="1189"/>
        <v>CC$18</v>
      </c>
      <c r="CD985" s="215" t="str">
        <f t="shared" si="1189"/>
        <v>CD$18</v>
      </c>
      <c r="CE985" s="215" t="str">
        <f t="shared" ref="CE985:CL985" si="1190">CE965</f>
        <v>CE$18</v>
      </c>
      <c r="CF985" s="215" t="str">
        <f t="shared" si="1190"/>
        <v>CF$18</v>
      </c>
      <c r="CG985" s="215" t="str">
        <f t="shared" si="1190"/>
        <v>CG$18</v>
      </c>
      <c r="CH985" s="215" t="str">
        <f t="shared" si="1190"/>
        <v>CH$18</v>
      </c>
      <c r="CI985" s="215" t="str">
        <f t="shared" si="1190"/>
        <v>CI$18</v>
      </c>
      <c r="CJ985" s="215" t="str">
        <f t="shared" si="1190"/>
        <v>CJ$18</v>
      </c>
      <c r="CK985" s="215" t="str">
        <f t="shared" si="1190"/>
        <v>CK$18</v>
      </c>
      <c r="CL985" s="215" t="str">
        <f t="shared" si="1190"/>
        <v>CL$18</v>
      </c>
      <c r="CN985" s="60"/>
      <c r="CO985" s="215" t="str">
        <f t="shared" ref="CO985:DL985" si="1191">CO965</f>
        <v>CO$18</v>
      </c>
      <c r="CP985" s="215" t="str">
        <f t="shared" si="1191"/>
        <v>CP$18</v>
      </c>
      <c r="CQ985" s="215" t="str">
        <f t="shared" si="1191"/>
        <v>CQ$18</v>
      </c>
      <c r="CR985" s="215" t="str">
        <f t="shared" si="1191"/>
        <v>CR$18</v>
      </c>
      <c r="CS985" s="215" t="str">
        <f t="shared" si="1191"/>
        <v>CS$18</v>
      </c>
      <c r="CT985" s="215" t="str">
        <f t="shared" si="1191"/>
        <v>CT$18</v>
      </c>
      <c r="CU985" s="215" t="str">
        <f t="shared" si="1191"/>
        <v>CU$18</v>
      </c>
      <c r="CV985" s="215" t="str">
        <f t="shared" si="1191"/>
        <v>CV$18</v>
      </c>
      <c r="CW985" s="215" t="str">
        <f t="shared" si="1191"/>
        <v>CW$18</v>
      </c>
      <c r="CX985" s="215" t="str">
        <f t="shared" si="1191"/>
        <v>CX$18</v>
      </c>
      <c r="CY985" s="215" t="str">
        <f t="shared" si="1191"/>
        <v>CY$18</v>
      </c>
      <c r="CZ985" s="215" t="str">
        <f t="shared" si="1191"/>
        <v>CZ$18</v>
      </c>
      <c r="DA985" s="215" t="str">
        <f t="shared" si="1191"/>
        <v>DA$18</v>
      </c>
      <c r="DB985" s="215" t="str">
        <f t="shared" si="1191"/>
        <v>DB$18</v>
      </c>
      <c r="DC985" s="215" t="str">
        <f t="shared" si="1191"/>
        <v>DC$18</v>
      </c>
      <c r="DD985" s="215" t="str">
        <f t="shared" si="1191"/>
        <v>DD$18</v>
      </c>
      <c r="DE985" s="215" t="str">
        <f t="shared" si="1191"/>
        <v>DE$18</v>
      </c>
      <c r="DF985" s="215" t="str">
        <f t="shared" si="1191"/>
        <v>DF$18</v>
      </c>
      <c r="DG985" s="215" t="str">
        <f t="shared" si="1191"/>
        <v>DG$18</v>
      </c>
      <c r="DH985" s="215" t="str">
        <f t="shared" si="1191"/>
        <v>DH$18</v>
      </c>
      <c r="DI985" s="215" t="str">
        <f t="shared" si="1191"/>
        <v>DI$18</v>
      </c>
      <c r="DJ985" s="215" t="str">
        <f t="shared" si="1191"/>
        <v>DJ$18</v>
      </c>
      <c r="DK985" s="215" t="str">
        <f t="shared" si="1191"/>
        <v>DK$18</v>
      </c>
      <c r="DL985" s="215" t="str">
        <f t="shared" si="1191"/>
        <v>DL$18</v>
      </c>
    </row>
    <row r="986" spans="1:116" x14ac:dyDescent="0.4">
      <c r="E986" s="8"/>
      <c r="H986" s="12"/>
      <c r="I986" s="60"/>
      <c r="J986" s="60"/>
      <c r="K986" s="15"/>
      <c r="L986" s="15"/>
      <c r="M986" s="15"/>
      <c r="N986" s="15"/>
      <c r="O986" s="15"/>
      <c r="P986" s="15"/>
      <c r="R986" s="15"/>
      <c r="S986" s="76"/>
      <c r="T986" s="76"/>
      <c r="U986" s="76"/>
      <c r="V986" s="76"/>
      <c r="W986" s="76"/>
      <c r="X986" s="76"/>
      <c r="Y986" s="76"/>
      <c r="Z986" s="76"/>
      <c r="AA986" s="76"/>
      <c r="AB986" s="76"/>
      <c r="AC986" s="76"/>
      <c r="AD986" s="76"/>
      <c r="AE986" s="76"/>
      <c r="AF986" s="76"/>
      <c r="AG986" s="76"/>
      <c r="AH986" s="76"/>
      <c r="AI986" s="76"/>
      <c r="AJ986" s="76"/>
      <c r="AK986" s="76"/>
      <c r="AL986" s="76"/>
      <c r="AM986" s="76"/>
      <c r="AN986" s="76"/>
      <c r="AO986" s="76"/>
      <c r="AP986" s="76"/>
      <c r="AQ986" s="76"/>
      <c r="AR986" s="76"/>
      <c r="AS986" s="76"/>
      <c r="AT986" s="76"/>
      <c r="AU986" s="76"/>
      <c r="AV986" s="76"/>
      <c r="AW986" s="76"/>
      <c r="AX986" s="76"/>
      <c r="AY986" s="76"/>
      <c r="AZ986" s="76"/>
      <c r="BA986" s="76"/>
      <c r="BB986" s="76"/>
      <c r="BC986" s="76"/>
      <c r="BD986" s="76"/>
      <c r="BE986" s="76"/>
      <c r="BF986" s="76"/>
      <c r="BG986" s="76"/>
      <c r="BH986" s="76"/>
      <c r="BI986" s="76"/>
      <c r="BJ986" s="76"/>
      <c r="BK986" s="76"/>
      <c r="BL986" s="76"/>
      <c r="BM986" s="76"/>
      <c r="BN986" s="76"/>
      <c r="BO986" s="76"/>
      <c r="BP986" s="76"/>
      <c r="BQ986" s="76"/>
      <c r="BR986" s="76"/>
      <c r="BS986" s="76"/>
      <c r="BT986" s="76"/>
      <c r="BU986" s="76"/>
      <c r="BV986" s="76"/>
      <c r="BW986" s="76"/>
      <c r="BX986" s="76"/>
      <c r="BY986" s="76"/>
      <c r="BZ986" s="76"/>
      <c r="CA986" s="76"/>
      <c r="CB986" s="76"/>
      <c r="CC986" s="76"/>
      <c r="CD986" s="76"/>
      <c r="CE986" s="76"/>
      <c r="CF986" s="76"/>
      <c r="CG986" s="76"/>
      <c r="CH986" s="76"/>
      <c r="CI986" s="76"/>
      <c r="CJ986" s="76"/>
      <c r="CK986" s="76"/>
      <c r="CL986" s="76"/>
      <c r="CN986" s="60"/>
      <c r="CO986" s="76"/>
      <c r="CP986" s="76"/>
      <c r="CQ986" s="76"/>
      <c r="CR986" s="76"/>
      <c r="CS986" s="76"/>
      <c r="CT986" s="76"/>
      <c r="CU986" s="76"/>
      <c r="CV986" s="76"/>
      <c r="CW986" s="76"/>
      <c r="CX986" s="76"/>
      <c r="CY986" s="76"/>
      <c r="CZ986" s="76"/>
      <c r="DA986" s="76"/>
      <c r="DB986" s="76"/>
      <c r="DC986" s="76"/>
      <c r="DD986" s="76"/>
      <c r="DE986" s="76"/>
      <c r="DF986" s="76"/>
      <c r="DG986" s="76"/>
      <c r="DH986" s="76"/>
      <c r="DI986" s="76"/>
      <c r="DJ986" s="76"/>
      <c r="DK986" s="76"/>
      <c r="DL986" s="76"/>
    </row>
    <row r="987" spans="1:116" x14ac:dyDescent="0.4">
      <c r="A987" s="174"/>
      <c r="E987" s="8"/>
      <c r="G987" s="175" t="s">
        <v>490</v>
      </c>
      <c r="H987" s="193"/>
      <c r="I987" s="194"/>
      <c r="J987" s="194"/>
      <c r="K987" s="195"/>
      <c r="L987" s="195"/>
      <c r="M987" s="195"/>
      <c r="N987" s="195"/>
      <c r="O987" s="195"/>
      <c r="P987" s="195"/>
      <c r="R987" s="195"/>
      <c r="S987" s="196"/>
      <c r="T987" s="196"/>
      <c r="U987" s="196"/>
      <c r="V987" s="196"/>
      <c r="W987" s="196"/>
      <c r="X987" s="196"/>
      <c r="Y987" s="196"/>
      <c r="Z987" s="196"/>
      <c r="AA987" s="196"/>
      <c r="AB987" s="196"/>
      <c r="AC987" s="196"/>
      <c r="AD987" s="196"/>
      <c r="AE987" s="196"/>
      <c r="AF987" s="196"/>
      <c r="AG987" s="196"/>
      <c r="AH987" s="196"/>
      <c r="AI987" s="196"/>
      <c r="AJ987" s="196"/>
      <c r="AK987" s="196"/>
      <c r="AL987" s="196"/>
      <c r="AM987" s="196"/>
      <c r="AN987" s="196"/>
      <c r="AO987" s="196"/>
      <c r="AP987" s="196"/>
      <c r="AQ987" s="196"/>
      <c r="AR987" s="196"/>
      <c r="AS987" s="196"/>
      <c r="AT987" s="196"/>
      <c r="AU987" s="196"/>
      <c r="AV987" s="196"/>
      <c r="AW987" s="196"/>
      <c r="AX987" s="196"/>
      <c r="AY987" s="196"/>
      <c r="AZ987" s="196"/>
      <c r="BA987" s="196"/>
      <c r="BB987" s="196"/>
      <c r="BC987" s="196"/>
      <c r="BD987" s="196"/>
      <c r="BE987" s="196"/>
      <c r="BF987" s="196"/>
      <c r="BG987" s="196"/>
      <c r="BH987" s="196"/>
      <c r="BI987" s="196"/>
      <c r="BJ987" s="196"/>
      <c r="BK987" s="196"/>
      <c r="BL987" s="196"/>
      <c r="BM987" s="196"/>
      <c r="BN987" s="196"/>
      <c r="BO987" s="196"/>
      <c r="BP987" s="196"/>
      <c r="BQ987" s="196"/>
      <c r="BR987" s="196"/>
      <c r="BS987" s="196"/>
      <c r="BT987" s="196"/>
      <c r="BU987" s="196"/>
      <c r="BV987" s="196"/>
      <c r="BW987" s="196"/>
      <c r="BX987" s="196"/>
      <c r="BY987" s="196"/>
      <c r="BZ987" s="196"/>
      <c r="CA987" s="196"/>
      <c r="CB987" s="196"/>
      <c r="CC987" s="196"/>
      <c r="CD987" s="196"/>
      <c r="CE987" s="196"/>
      <c r="CF987" s="196"/>
      <c r="CG987" s="196"/>
      <c r="CH987" s="196"/>
      <c r="CI987" s="196"/>
      <c r="CJ987" s="196"/>
      <c r="CK987" s="196"/>
      <c r="CL987" s="196"/>
      <c r="CN987" s="194"/>
      <c r="CO987" s="196"/>
      <c r="CP987" s="196"/>
      <c r="CQ987" s="196"/>
      <c r="CR987" s="196"/>
      <c r="CS987" s="196"/>
      <c r="CT987" s="196"/>
      <c r="CU987" s="196"/>
      <c r="CV987" s="196"/>
      <c r="CW987" s="196"/>
      <c r="CX987" s="196"/>
      <c r="CY987" s="196"/>
      <c r="CZ987" s="196"/>
      <c r="DA987" s="196"/>
      <c r="DB987" s="196"/>
      <c r="DC987" s="196"/>
      <c r="DD987" s="196"/>
      <c r="DE987" s="196"/>
      <c r="DF987" s="196"/>
      <c r="DG987" s="196"/>
      <c r="DH987" s="196"/>
      <c r="DI987" s="196"/>
      <c r="DJ987" s="196"/>
      <c r="DK987" s="196"/>
      <c r="DL987" s="196"/>
    </row>
    <row r="988" spans="1:116" x14ac:dyDescent="0.4">
      <c r="A988" s="174"/>
      <c r="E988" s="8"/>
      <c r="G988" s="175" t="s">
        <v>492</v>
      </c>
      <c r="H988" s="193"/>
      <c r="I988" s="194"/>
      <c r="J988" s="194"/>
      <c r="K988" s="195"/>
      <c r="L988" s="195"/>
      <c r="M988" s="195"/>
      <c r="N988" s="195"/>
      <c r="O988" s="195"/>
      <c r="P988" s="195"/>
      <c r="R988" s="195"/>
      <c r="S988" s="196"/>
      <c r="T988" s="196"/>
      <c r="U988" s="196"/>
      <c r="V988" s="196"/>
      <c r="W988" s="196"/>
      <c r="X988" s="196"/>
      <c r="Y988" s="196"/>
      <c r="Z988" s="196"/>
      <c r="AA988" s="196"/>
      <c r="AB988" s="196"/>
      <c r="AC988" s="196"/>
      <c r="AD988" s="196"/>
      <c r="AE988" s="196"/>
      <c r="AF988" s="196"/>
      <c r="AG988" s="196"/>
      <c r="AH988" s="196"/>
      <c r="AI988" s="196"/>
      <c r="AJ988" s="196"/>
      <c r="AK988" s="196"/>
      <c r="AL988" s="196"/>
      <c r="AM988" s="196"/>
      <c r="AN988" s="196"/>
      <c r="AO988" s="196"/>
      <c r="AP988" s="196"/>
      <c r="AQ988" s="196"/>
      <c r="AR988" s="196"/>
      <c r="AS988" s="196"/>
      <c r="AT988" s="196"/>
      <c r="AU988" s="196"/>
      <c r="AV988" s="196"/>
      <c r="AW988" s="196"/>
      <c r="AX988" s="196"/>
      <c r="AY988" s="196"/>
      <c r="AZ988" s="196"/>
      <c r="BA988" s="196"/>
      <c r="BB988" s="196"/>
      <c r="BC988" s="196"/>
      <c r="BD988" s="196"/>
      <c r="BE988" s="196"/>
      <c r="BF988" s="196"/>
      <c r="BG988" s="196"/>
      <c r="BH988" s="196"/>
      <c r="BI988" s="196"/>
      <c r="BJ988" s="196"/>
      <c r="BK988" s="196"/>
      <c r="BL988" s="196"/>
      <c r="BM988" s="196"/>
      <c r="BN988" s="196"/>
      <c r="BO988" s="196"/>
      <c r="BP988" s="196"/>
      <c r="BQ988" s="196"/>
      <c r="BR988" s="196"/>
      <c r="BS988" s="196"/>
      <c r="BT988" s="196"/>
      <c r="BU988" s="196"/>
      <c r="BV988" s="196"/>
      <c r="BW988" s="196"/>
      <c r="BX988" s="196"/>
      <c r="BY988" s="196"/>
      <c r="BZ988" s="196"/>
      <c r="CA988" s="196"/>
      <c r="CB988" s="196"/>
      <c r="CC988" s="196"/>
      <c r="CD988" s="196"/>
      <c r="CE988" s="196"/>
      <c r="CF988" s="196"/>
      <c r="CG988" s="196"/>
      <c r="CH988" s="196"/>
      <c r="CI988" s="196"/>
      <c r="CJ988" s="196"/>
      <c r="CK988" s="196"/>
      <c r="CL988" s="196"/>
      <c r="CN988" s="194"/>
      <c r="CO988" s="196"/>
      <c r="CP988" s="196"/>
      <c r="CQ988" s="196"/>
      <c r="CR988" s="196"/>
      <c r="CS988" s="196"/>
      <c r="CT988" s="196"/>
      <c r="CU988" s="196"/>
      <c r="CV988" s="196"/>
      <c r="CW988" s="196"/>
      <c r="CX988" s="196"/>
      <c r="CY988" s="196"/>
      <c r="CZ988" s="196"/>
      <c r="DA988" s="196"/>
      <c r="DB988" s="196"/>
      <c r="DC988" s="196"/>
      <c r="DD988" s="196"/>
      <c r="DE988" s="196"/>
      <c r="DF988" s="196"/>
      <c r="DG988" s="196"/>
      <c r="DH988" s="196"/>
      <c r="DI988" s="196"/>
      <c r="DJ988" s="196"/>
      <c r="DK988" s="196"/>
      <c r="DL988" s="196"/>
    </row>
    <row r="989" spans="1:116" x14ac:dyDescent="0.4">
      <c r="A989" s="174"/>
      <c r="E989" s="8"/>
      <c r="G989" s="175" t="s">
        <v>461</v>
      </c>
      <c r="H989" s="174"/>
      <c r="I989" s="176"/>
      <c r="J989" s="176"/>
      <c r="K989" s="197"/>
      <c r="L989" s="197"/>
      <c r="M989" s="197"/>
      <c r="N989" s="197"/>
      <c r="O989" s="197"/>
      <c r="P989" s="197"/>
      <c r="R989" s="198"/>
      <c r="S989" s="199" t="str">
        <f t="shared" ref="S989:AX989" si="1192">S$20</f>
        <v>S$16</v>
      </c>
      <c r="T989" s="199" t="str">
        <f t="shared" si="1192"/>
        <v>T$16</v>
      </c>
      <c r="U989" s="199" t="str">
        <f t="shared" si="1192"/>
        <v>U$16</v>
      </c>
      <c r="V989" s="199" t="str">
        <f t="shared" si="1192"/>
        <v>V$16</v>
      </c>
      <c r="W989" s="199" t="str">
        <f t="shared" si="1192"/>
        <v>W$16</v>
      </c>
      <c r="X989" s="199" t="str">
        <f t="shared" si="1192"/>
        <v>X$16</v>
      </c>
      <c r="Y989" s="199" t="str">
        <f t="shared" si="1192"/>
        <v>Y$16</v>
      </c>
      <c r="Z989" s="199" t="str">
        <f t="shared" si="1192"/>
        <v>Z$16</v>
      </c>
      <c r="AA989" s="199" t="str">
        <f t="shared" si="1192"/>
        <v>AA$16</v>
      </c>
      <c r="AB989" s="199" t="str">
        <f t="shared" si="1192"/>
        <v>AB$16</v>
      </c>
      <c r="AC989" s="199" t="str">
        <f t="shared" si="1192"/>
        <v>AC$16</v>
      </c>
      <c r="AD989" s="199" t="str">
        <f t="shared" si="1192"/>
        <v>AD$16</v>
      </c>
      <c r="AE989" s="199" t="str">
        <f t="shared" si="1192"/>
        <v>AE$16</v>
      </c>
      <c r="AF989" s="199" t="str">
        <f t="shared" si="1192"/>
        <v>AF$16</v>
      </c>
      <c r="AG989" s="199" t="str">
        <f t="shared" si="1192"/>
        <v>AG$16</v>
      </c>
      <c r="AH989" s="199" t="str">
        <f t="shared" si="1192"/>
        <v>AH$16</v>
      </c>
      <c r="AI989" s="199" t="str">
        <f t="shared" si="1192"/>
        <v>AI$16</v>
      </c>
      <c r="AJ989" s="199" t="str">
        <f t="shared" si="1192"/>
        <v>AJ$16</v>
      </c>
      <c r="AK989" s="199" t="str">
        <f t="shared" si="1192"/>
        <v>AK$16</v>
      </c>
      <c r="AL989" s="199" t="str">
        <f t="shared" si="1192"/>
        <v>AL$16</v>
      </c>
      <c r="AM989" s="199" t="str">
        <f t="shared" si="1192"/>
        <v>AM$16</v>
      </c>
      <c r="AN989" s="199" t="str">
        <f t="shared" si="1192"/>
        <v>AN$16</v>
      </c>
      <c r="AO989" s="199" t="str">
        <f t="shared" si="1192"/>
        <v>AO$16</v>
      </c>
      <c r="AP989" s="199" t="str">
        <f t="shared" si="1192"/>
        <v>AP$16</v>
      </c>
      <c r="AQ989" s="199" t="str">
        <f t="shared" si="1192"/>
        <v>AQ$16</v>
      </c>
      <c r="AR989" s="199" t="str">
        <f t="shared" si="1192"/>
        <v>AR$16</v>
      </c>
      <c r="AS989" s="199" t="str">
        <f t="shared" si="1192"/>
        <v>AS$16</v>
      </c>
      <c r="AT989" s="199" t="str">
        <f t="shared" si="1192"/>
        <v>AT$16</v>
      </c>
      <c r="AU989" s="199" t="str">
        <f t="shared" si="1192"/>
        <v>AU$16</v>
      </c>
      <c r="AV989" s="199" t="str">
        <f t="shared" si="1192"/>
        <v>AV$16</v>
      </c>
      <c r="AW989" s="199" t="str">
        <f t="shared" si="1192"/>
        <v>AW$16</v>
      </c>
      <c r="AX989" s="199" t="str">
        <f t="shared" si="1192"/>
        <v>AX$16</v>
      </c>
      <c r="AY989" s="199" t="str">
        <f t="shared" ref="AY989:CD989" si="1193">AY$20</f>
        <v>AY$16</v>
      </c>
      <c r="AZ989" s="199" t="str">
        <f t="shared" si="1193"/>
        <v>AZ$16</v>
      </c>
      <c r="BA989" s="199" t="str">
        <f t="shared" si="1193"/>
        <v>BA$16</v>
      </c>
      <c r="BB989" s="199" t="str">
        <f t="shared" si="1193"/>
        <v>BB$16</v>
      </c>
      <c r="BC989" s="199" t="str">
        <f t="shared" si="1193"/>
        <v>BC$16</v>
      </c>
      <c r="BD989" s="199" t="str">
        <f t="shared" si="1193"/>
        <v>BD$16</v>
      </c>
      <c r="BE989" s="199" t="str">
        <f t="shared" si="1193"/>
        <v>BE$16</v>
      </c>
      <c r="BF989" s="199" t="str">
        <f t="shared" si="1193"/>
        <v>BF$16</v>
      </c>
      <c r="BG989" s="199" t="str">
        <f t="shared" si="1193"/>
        <v>BG$16</v>
      </c>
      <c r="BH989" s="199" t="str">
        <f t="shared" si="1193"/>
        <v>BH$16</v>
      </c>
      <c r="BI989" s="199" t="str">
        <f t="shared" si="1193"/>
        <v>BI$16</v>
      </c>
      <c r="BJ989" s="199" t="str">
        <f t="shared" si="1193"/>
        <v>BJ$16</v>
      </c>
      <c r="BK989" s="199" t="str">
        <f t="shared" si="1193"/>
        <v>BK$16</v>
      </c>
      <c r="BL989" s="199" t="str">
        <f t="shared" si="1193"/>
        <v>BL$16</v>
      </c>
      <c r="BM989" s="199" t="str">
        <f t="shared" si="1193"/>
        <v>BM$16</v>
      </c>
      <c r="BN989" s="199" t="str">
        <f t="shared" si="1193"/>
        <v>BN$16</v>
      </c>
      <c r="BO989" s="199" t="str">
        <f t="shared" si="1193"/>
        <v>BO$16</v>
      </c>
      <c r="BP989" s="199" t="str">
        <f t="shared" si="1193"/>
        <v>BP$16</v>
      </c>
      <c r="BQ989" s="199" t="str">
        <f t="shared" si="1193"/>
        <v>BQ$16</v>
      </c>
      <c r="BR989" s="199" t="str">
        <f t="shared" si="1193"/>
        <v>BR$16</v>
      </c>
      <c r="BS989" s="199" t="str">
        <f t="shared" si="1193"/>
        <v>BS$16</v>
      </c>
      <c r="BT989" s="199" t="str">
        <f t="shared" si="1193"/>
        <v>BT$16</v>
      </c>
      <c r="BU989" s="199" t="str">
        <f t="shared" si="1193"/>
        <v>BU$16</v>
      </c>
      <c r="BV989" s="199" t="str">
        <f t="shared" si="1193"/>
        <v>BV$16</v>
      </c>
      <c r="BW989" s="199" t="str">
        <f t="shared" si="1193"/>
        <v>BW$16</v>
      </c>
      <c r="BX989" s="199" t="str">
        <f t="shared" si="1193"/>
        <v>BX$16</v>
      </c>
      <c r="BY989" s="199" t="str">
        <f t="shared" si="1193"/>
        <v>BY$16</v>
      </c>
      <c r="BZ989" s="199" t="str">
        <f t="shared" si="1193"/>
        <v>BZ$16</v>
      </c>
      <c r="CA989" s="199" t="str">
        <f t="shared" si="1193"/>
        <v>CA$16</v>
      </c>
      <c r="CB989" s="199" t="str">
        <f t="shared" si="1193"/>
        <v>CB$16</v>
      </c>
      <c r="CC989" s="199" t="str">
        <f t="shared" si="1193"/>
        <v>CC$16</v>
      </c>
      <c r="CD989" s="199" t="str">
        <f t="shared" si="1193"/>
        <v>CD$16</v>
      </c>
      <c r="CE989" s="199" t="str">
        <f t="shared" ref="CE989:CL989" si="1194">CE$20</f>
        <v>CE$16</v>
      </c>
      <c r="CF989" s="199" t="str">
        <f t="shared" si="1194"/>
        <v>CF$16</v>
      </c>
      <c r="CG989" s="199" t="str">
        <f t="shared" si="1194"/>
        <v>CG$16</v>
      </c>
      <c r="CH989" s="199" t="str">
        <f t="shared" si="1194"/>
        <v>CH$16</v>
      </c>
      <c r="CI989" s="199" t="str">
        <f t="shared" si="1194"/>
        <v>CI$16</v>
      </c>
      <c r="CJ989" s="199" t="str">
        <f t="shared" si="1194"/>
        <v>CJ$16</v>
      </c>
      <c r="CK989" s="199" t="str">
        <f t="shared" si="1194"/>
        <v>CK$16</v>
      </c>
      <c r="CL989" s="199" t="str">
        <f t="shared" si="1194"/>
        <v>CL$16</v>
      </c>
      <c r="CN989" s="176"/>
      <c r="CO989" s="199" t="str">
        <f t="shared" ref="CO989:DL989" si="1195">CO$20</f>
        <v>CO$16</v>
      </c>
      <c r="CP989" s="199" t="str">
        <f t="shared" si="1195"/>
        <v>CP$16</v>
      </c>
      <c r="CQ989" s="199" t="str">
        <f t="shared" si="1195"/>
        <v>CQ$16</v>
      </c>
      <c r="CR989" s="199" t="str">
        <f t="shared" si="1195"/>
        <v>CR$16</v>
      </c>
      <c r="CS989" s="199" t="str">
        <f t="shared" si="1195"/>
        <v>CS$16</v>
      </c>
      <c r="CT989" s="199" t="str">
        <f t="shared" si="1195"/>
        <v>CT$16</v>
      </c>
      <c r="CU989" s="199" t="str">
        <f t="shared" si="1195"/>
        <v>CU$16</v>
      </c>
      <c r="CV989" s="199" t="str">
        <f t="shared" si="1195"/>
        <v>CV$16</v>
      </c>
      <c r="CW989" s="199" t="str">
        <f t="shared" si="1195"/>
        <v>CW$16</v>
      </c>
      <c r="CX989" s="199" t="str">
        <f t="shared" si="1195"/>
        <v>CX$16</v>
      </c>
      <c r="CY989" s="199" t="str">
        <f t="shared" si="1195"/>
        <v>CY$16</v>
      </c>
      <c r="CZ989" s="199" t="str">
        <f t="shared" si="1195"/>
        <v>CZ$16</v>
      </c>
      <c r="DA989" s="199" t="str">
        <f t="shared" si="1195"/>
        <v>DA$16</v>
      </c>
      <c r="DB989" s="199" t="str">
        <f t="shared" si="1195"/>
        <v>DB$16</v>
      </c>
      <c r="DC989" s="199" t="str">
        <f t="shared" si="1195"/>
        <v>DC$16</v>
      </c>
      <c r="DD989" s="199" t="str">
        <f t="shared" si="1195"/>
        <v>DD$16</v>
      </c>
      <c r="DE989" s="199" t="str">
        <f t="shared" si="1195"/>
        <v>DE$16</v>
      </c>
      <c r="DF989" s="199" t="str">
        <f t="shared" si="1195"/>
        <v>DF$16</v>
      </c>
      <c r="DG989" s="199" t="str">
        <f t="shared" si="1195"/>
        <v>DG$16</v>
      </c>
      <c r="DH989" s="199" t="str">
        <f t="shared" si="1195"/>
        <v>DH$16</v>
      </c>
      <c r="DI989" s="199" t="str">
        <f t="shared" si="1195"/>
        <v>DI$16</v>
      </c>
      <c r="DJ989" s="199" t="str">
        <f t="shared" si="1195"/>
        <v>DJ$16</v>
      </c>
      <c r="DK989" s="199" t="str">
        <f t="shared" si="1195"/>
        <v>DK$16</v>
      </c>
      <c r="DL989" s="199" t="str">
        <f t="shared" si="1195"/>
        <v>DL$16</v>
      </c>
    </row>
    <row r="990" spans="1:116" x14ac:dyDescent="0.4">
      <c r="A990" s="174"/>
      <c r="E990" s="8"/>
      <c r="G990" s="175" t="s">
        <v>462</v>
      </c>
      <c r="H990" s="174"/>
      <c r="I990" s="176"/>
      <c r="J990" s="176"/>
      <c r="K990" s="197"/>
      <c r="L990" s="197"/>
      <c r="M990" s="197"/>
      <c r="N990" s="197"/>
      <c r="O990" s="197"/>
      <c r="P990" s="197"/>
      <c r="R990" s="198"/>
      <c r="S990" s="199" t="str">
        <f t="shared" ref="S990:AX990" si="1196">S$21</f>
        <v>S$17</v>
      </c>
      <c r="T990" s="199" t="str">
        <f t="shared" si="1196"/>
        <v>T$17</v>
      </c>
      <c r="U990" s="199" t="str">
        <f t="shared" si="1196"/>
        <v>U$17</v>
      </c>
      <c r="V990" s="199" t="str">
        <f t="shared" si="1196"/>
        <v>V$17</v>
      </c>
      <c r="W990" s="199" t="str">
        <f t="shared" si="1196"/>
        <v>W$17</v>
      </c>
      <c r="X990" s="199" t="str">
        <f t="shared" si="1196"/>
        <v>X$17</v>
      </c>
      <c r="Y990" s="199" t="str">
        <f t="shared" si="1196"/>
        <v>Y$17</v>
      </c>
      <c r="Z990" s="199" t="str">
        <f t="shared" si="1196"/>
        <v>Z$17</v>
      </c>
      <c r="AA990" s="199" t="str">
        <f t="shared" si="1196"/>
        <v>AA$17</v>
      </c>
      <c r="AB990" s="199" t="str">
        <f t="shared" si="1196"/>
        <v>AB$17</v>
      </c>
      <c r="AC990" s="199" t="str">
        <f t="shared" si="1196"/>
        <v>AC$17</v>
      </c>
      <c r="AD990" s="199" t="str">
        <f t="shared" si="1196"/>
        <v>AD$17</v>
      </c>
      <c r="AE990" s="199" t="str">
        <f t="shared" si="1196"/>
        <v>AE$17</v>
      </c>
      <c r="AF990" s="199" t="str">
        <f t="shared" si="1196"/>
        <v>AF$17</v>
      </c>
      <c r="AG990" s="199" t="str">
        <f t="shared" si="1196"/>
        <v>AG$17</v>
      </c>
      <c r="AH990" s="199" t="str">
        <f t="shared" si="1196"/>
        <v>AH$17</v>
      </c>
      <c r="AI990" s="199" t="str">
        <f t="shared" si="1196"/>
        <v>AI$17</v>
      </c>
      <c r="AJ990" s="199" t="str">
        <f t="shared" si="1196"/>
        <v>AJ$17</v>
      </c>
      <c r="AK990" s="199" t="str">
        <f t="shared" si="1196"/>
        <v>AK$17</v>
      </c>
      <c r="AL990" s="199" t="str">
        <f t="shared" si="1196"/>
        <v>AL$17</v>
      </c>
      <c r="AM990" s="199" t="str">
        <f t="shared" si="1196"/>
        <v>AM$17</v>
      </c>
      <c r="AN990" s="199" t="str">
        <f t="shared" si="1196"/>
        <v>AN$17</v>
      </c>
      <c r="AO990" s="199" t="str">
        <f t="shared" si="1196"/>
        <v>AO$17</v>
      </c>
      <c r="AP990" s="199" t="str">
        <f t="shared" si="1196"/>
        <v>AP$17</v>
      </c>
      <c r="AQ990" s="199" t="str">
        <f t="shared" si="1196"/>
        <v>AQ$17</v>
      </c>
      <c r="AR990" s="199" t="str">
        <f t="shared" si="1196"/>
        <v>AR$17</v>
      </c>
      <c r="AS990" s="199" t="str">
        <f t="shared" si="1196"/>
        <v>AS$17</v>
      </c>
      <c r="AT990" s="199" t="str">
        <f t="shared" si="1196"/>
        <v>AT$17</v>
      </c>
      <c r="AU990" s="199" t="str">
        <f t="shared" si="1196"/>
        <v>AU$17</v>
      </c>
      <c r="AV990" s="199" t="str">
        <f t="shared" si="1196"/>
        <v>AV$17</v>
      </c>
      <c r="AW990" s="199" t="str">
        <f t="shared" si="1196"/>
        <v>AW$17</v>
      </c>
      <c r="AX990" s="199" t="str">
        <f t="shared" si="1196"/>
        <v>AX$17</v>
      </c>
      <c r="AY990" s="199" t="str">
        <f t="shared" ref="AY990:CD990" si="1197">AY$21</f>
        <v>AY$17</v>
      </c>
      <c r="AZ990" s="199" t="str">
        <f t="shared" si="1197"/>
        <v>AZ$17</v>
      </c>
      <c r="BA990" s="199" t="str">
        <f t="shared" si="1197"/>
        <v>BA$17</v>
      </c>
      <c r="BB990" s="199" t="str">
        <f t="shared" si="1197"/>
        <v>BB$17</v>
      </c>
      <c r="BC990" s="199" t="str">
        <f t="shared" si="1197"/>
        <v>BC$17</v>
      </c>
      <c r="BD990" s="199" t="str">
        <f t="shared" si="1197"/>
        <v>BD$17</v>
      </c>
      <c r="BE990" s="199" t="str">
        <f t="shared" si="1197"/>
        <v>BE$17</v>
      </c>
      <c r="BF990" s="199" t="str">
        <f t="shared" si="1197"/>
        <v>BF$17</v>
      </c>
      <c r="BG990" s="199" t="str">
        <f t="shared" si="1197"/>
        <v>BG$17</v>
      </c>
      <c r="BH990" s="199" t="str">
        <f t="shared" si="1197"/>
        <v>BH$17</v>
      </c>
      <c r="BI990" s="199" t="str">
        <f t="shared" si="1197"/>
        <v>BI$17</v>
      </c>
      <c r="BJ990" s="199" t="str">
        <f t="shared" si="1197"/>
        <v>BJ$17</v>
      </c>
      <c r="BK990" s="199" t="str">
        <f t="shared" si="1197"/>
        <v>BK$17</v>
      </c>
      <c r="BL990" s="199" t="str">
        <f t="shared" si="1197"/>
        <v>BL$17</v>
      </c>
      <c r="BM990" s="199" t="str">
        <f t="shared" si="1197"/>
        <v>BM$17</v>
      </c>
      <c r="BN990" s="199" t="str">
        <f t="shared" si="1197"/>
        <v>BN$17</v>
      </c>
      <c r="BO990" s="199" t="str">
        <f t="shared" si="1197"/>
        <v>BO$17</v>
      </c>
      <c r="BP990" s="199" t="str">
        <f t="shared" si="1197"/>
        <v>BP$17</v>
      </c>
      <c r="BQ990" s="199" t="str">
        <f t="shared" si="1197"/>
        <v>BQ$17</v>
      </c>
      <c r="BR990" s="199" t="str">
        <f t="shared" si="1197"/>
        <v>BR$17</v>
      </c>
      <c r="BS990" s="199" t="str">
        <f t="shared" si="1197"/>
        <v>BS$17</v>
      </c>
      <c r="BT990" s="199" t="str">
        <f t="shared" si="1197"/>
        <v>BT$17</v>
      </c>
      <c r="BU990" s="199" t="str">
        <f t="shared" si="1197"/>
        <v>BU$17</v>
      </c>
      <c r="BV990" s="199" t="str">
        <f t="shared" si="1197"/>
        <v>BV$17</v>
      </c>
      <c r="BW990" s="199" t="str">
        <f t="shared" si="1197"/>
        <v>BW$17</v>
      </c>
      <c r="BX990" s="199" t="str">
        <f t="shared" si="1197"/>
        <v>BX$17</v>
      </c>
      <c r="BY990" s="199" t="str">
        <f t="shared" si="1197"/>
        <v>BY$17</v>
      </c>
      <c r="BZ990" s="199" t="str">
        <f t="shared" si="1197"/>
        <v>BZ$17</v>
      </c>
      <c r="CA990" s="199" t="str">
        <f t="shared" si="1197"/>
        <v>CA$17</v>
      </c>
      <c r="CB990" s="199" t="str">
        <f t="shared" si="1197"/>
        <v>CB$17</v>
      </c>
      <c r="CC990" s="199" t="str">
        <f t="shared" si="1197"/>
        <v>CC$17</v>
      </c>
      <c r="CD990" s="199" t="str">
        <f t="shared" si="1197"/>
        <v>CD$17</v>
      </c>
      <c r="CE990" s="199" t="str">
        <f t="shared" ref="CE990:CL990" si="1198">CE$21</f>
        <v>CE$17</v>
      </c>
      <c r="CF990" s="199" t="str">
        <f t="shared" si="1198"/>
        <v>CF$17</v>
      </c>
      <c r="CG990" s="199" t="str">
        <f t="shared" si="1198"/>
        <v>CG$17</v>
      </c>
      <c r="CH990" s="199" t="str">
        <f t="shared" si="1198"/>
        <v>CH$17</v>
      </c>
      <c r="CI990" s="199" t="str">
        <f t="shared" si="1198"/>
        <v>CI$17</v>
      </c>
      <c r="CJ990" s="199" t="str">
        <f t="shared" si="1198"/>
        <v>CJ$17</v>
      </c>
      <c r="CK990" s="199" t="str">
        <f t="shared" si="1198"/>
        <v>CK$17</v>
      </c>
      <c r="CL990" s="199" t="str">
        <f t="shared" si="1198"/>
        <v>CL$17</v>
      </c>
      <c r="CN990" s="176"/>
      <c r="CO990" s="199" t="str">
        <f t="shared" ref="CO990:DL990" si="1199">CO$21</f>
        <v>CO$17</v>
      </c>
      <c r="CP990" s="199" t="str">
        <f t="shared" si="1199"/>
        <v>CP$17</v>
      </c>
      <c r="CQ990" s="199" t="str">
        <f t="shared" si="1199"/>
        <v>CQ$17</v>
      </c>
      <c r="CR990" s="199" t="str">
        <f t="shared" si="1199"/>
        <v>CR$17</v>
      </c>
      <c r="CS990" s="199" t="str">
        <f t="shared" si="1199"/>
        <v>CS$17</v>
      </c>
      <c r="CT990" s="199" t="str">
        <f t="shared" si="1199"/>
        <v>CT$17</v>
      </c>
      <c r="CU990" s="199" t="str">
        <f t="shared" si="1199"/>
        <v>CU$17</v>
      </c>
      <c r="CV990" s="199" t="str">
        <f t="shared" si="1199"/>
        <v>CV$17</v>
      </c>
      <c r="CW990" s="199" t="str">
        <f t="shared" si="1199"/>
        <v>CW$17</v>
      </c>
      <c r="CX990" s="199" t="str">
        <f t="shared" si="1199"/>
        <v>CX$17</v>
      </c>
      <c r="CY990" s="199" t="str">
        <f t="shared" si="1199"/>
        <v>CY$17</v>
      </c>
      <c r="CZ990" s="199" t="str">
        <f t="shared" si="1199"/>
        <v>CZ$17</v>
      </c>
      <c r="DA990" s="199" t="str">
        <f t="shared" si="1199"/>
        <v>DA$17</v>
      </c>
      <c r="DB990" s="199" t="str">
        <f t="shared" si="1199"/>
        <v>DB$17</v>
      </c>
      <c r="DC990" s="199" t="str">
        <f t="shared" si="1199"/>
        <v>DC$17</v>
      </c>
      <c r="DD990" s="199" t="str">
        <f t="shared" si="1199"/>
        <v>DD$17</v>
      </c>
      <c r="DE990" s="199" t="str">
        <f t="shared" si="1199"/>
        <v>DE$17</v>
      </c>
      <c r="DF990" s="199" t="str">
        <f t="shared" si="1199"/>
        <v>DF$17</v>
      </c>
      <c r="DG990" s="199" t="str">
        <f t="shared" si="1199"/>
        <v>DG$17</v>
      </c>
      <c r="DH990" s="199" t="str">
        <f t="shared" si="1199"/>
        <v>DH$17</v>
      </c>
      <c r="DI990" s="199" t="str">
        <f t="shared" si="1199"/>
        <v>DI$17</v>
      </c>
      <c r="DJ990" s="199" t="str">
        <f t="shared" si="1199"/>
        <v>DJ$17</v>
      </c>
      <c r="DK990" s="199" t="str">
        <f t="shared" si="1199"/>
        <v>DK$17</v>
      </c>
      <c r="DL990" s="199" t="str">
        <f t="shared" si="1199"/>
        <v>DL$17</v>
      </c>
    </row>
    <row r="991" spans="1:116" x14ac:dyDescent="0.4">
      <c r="A991" s="174"/>
      <c r="E991" s="8"/>
      <c r="G991" s="175" t="s">
        <v>491</v>
      </c>
      <c r="H991" s="200"/>
      <c r="I991" s="201"/>
      <c r="J991" s="201"/>
      <c r="K991" s="202"/>
      <c r="L991" s="202"/>
      <c r="M991" s="202"/>
      <c r="N991" s="202"/>
      <c r="O991" s="202"/>
      <c r="P991" s="202"/>
      <c r="R991" s="202"/>
      <c r="S991" s="174"/>
      <c r="T991" s="174"/>
      <c r="U991" s="174"/>
      <c r="V991" s="174"/>
      <c r="W991" s="174"/>
      <c r="X991" s="174"/>
      <c r="Y991" s="174"/>
      <c r="Z991" s="174"/>
      <c r="AA991" s="174"/>
      <c r="AB991" s="174"/>
      <c r="AC991" s="174"/>
      <c r="AD991" s="174"/>
      <c r="AE991" s="174"/>
      <c r="AF991" s="174"/>
      <c r="AG991" s="174"/>
      <c r="AH991" s="174"/>
      <c r="AI991" s="174"/>
      <c r="AJ991" s="174"/>
      <c r="AK991" s="174"/>
      <c r="AL991" s="174"/>
      <c r="AM991" s="174"/>
      <c r="AN991" s="174"/>
      <c r="AO991" s="174"/>
      <c r="AP991" s="174"/>
      <c r="AQ991" s="174"/>
      <c r="AR991" s="174"/>
      <c r="AS991" s="174"/>
      <c r="AT991" s="174"/>
      <c r="AU991" s="174"/>
      <c r="AV991" s="174"/>
      <c r="AW991" s="174"/>
      <c r="AX991" s="174"/>
      <c r="AY991" s="174"/>
      <c r="AZ991" s="174"/>
      <c r="BA991" s="174"/>
      <c r="BB991" s="174"/>
      <c r="BC991" s="174"/>
      <c r="BD991" s="174"/>
      <c r="BE991" s="174"/>
      <c r="BF991" s="174"/>
      <c r="BG991" s="174"/>
      <c r="BH991" s="174"/>
      <c r="BI991" s="174"/>
      <c r="BJ991" s="174"/>
      <c r="BK991" s="174"/>
      <c r="BL991" s="174"/>
      <c r="BM991" s="174"/>
      <c r="BN991" s="174"/>
      <c r="BO991" s="174"/>
      <c r="BP991" s="174"/>
      <c r="BQ991" s="174"/>
      <c r="BR991" s="174"/>
      <c r="BS991" s="174"/>
      <c r="BT991" s="174"/>
      <c r="BU991" s="174"/>
      <c r="BV991" s="174"/>
      <c r="BW991" s="174"/>
      <c r="BX991" s="174"/>
      <c r="BY991" s="174"/>
      <c r="BZ991" s="174"/>
      <c r="CA991" s="174"/>
      <c r="CB991" s="174"/>
      <c r="CC991" s="174"/>
      <c r="CD991" s="174"/>
      <c r="CE991" s="174"/>
      <c r="CF991" s="174"/>
      <c r="CG991" s="174"/>
      <c r="CH991" s="174"/>
      <c r="CI991" s="174"/>
      <c r="CJ991" s="174"/>
      <c r="CK991" s="174"/>
      <c r="CL991" s="174"/>
      <c r="CN991" s="201"/>
      <c r="CO991" s="174"/>
      <c r="CP991" s="174"/>
      <c r="CQ991" s="174"/>
      <c r="CR991" s="174"/>
      <c r="CS991" s="174"/>
      <c r="CT991" s="174"/>
      <c r="CU991" s="174"/>
      <c r="CV991" s="174"/>
      <c r="CW991" s="174"/>
      <c r="CX991" s="174"/>
      <c r="CY991" s="174"/>
      <c r="CZ991" s="174"/>
      <c r="DA991" s="174"/>
      <c r="DB991" s="174"/>
      <c r="DC991" s="174"/>
      <c r="DD991" s="174"/>
      <c r="DE991" s="174"/>
      <c r="DF991" s="174"/>
      <c r="DG991" s="174"/>
      <c r="DH991" s="174"/>
      <c r="DI991" s="174"/>
      <c r="DJ991" s="174"/>
      <c r="DK991" s="174"/>
      <c r="DL991" s="174"/>
    </row>
    <row r="992" spans="1:116" x14ac:dyDescent="0.4">
      <c r="A992" s="174"/>
      <c r="E992" s="8"/>
      <c r="G992" s="175" t="s">
        <v>505</v>
      </c>
      <c r="H992" s="200"/>
      <c r="I992" s="201"/>
      <c r="J992" s="201"/>
      <c r="K992" s="202"/>
      <c r="L992" s="202"/>
      <c r="M992" s="202"/>
      <c r="N992" s="202"/>
      <c r="O992" s="202"/>
      <c r="P992" s="202"/>
      <c r="R992" s="202"/>
      <c r="S992" s="190"/>
      <c r="T992" s="190"/>
      <c r="U992" s="190"/>
      <c r="V992" s="190"/>
      <c r="W992" s="190"/>
      <c r="X992" s="190"/>
      <c r="Y992" s="190"/>
      <c r="Z992" s="190"/>
      <c r="AA992" s="190"/>
      <c r="AB992" s="190"/>
      <c r="AC992" s="190"/>
      <c r="AD992" s="190"/>
      <c r="AE992" s="190"/>
      <c r="AF992" s="190"/>
      <c r="AG992" s="190"/>
      <c r="AH992" s="190"/>
      <c r="AI992" s="190"/>
      <c r="AJ992" s="190"/>
      <c r="AK992" s="190"/>
      <c r="AL992" s="190"/>
      <c r="AM992" s="190"/>
      <c r="AN992" s="190"/>
      <c r="AO992" s="190"/>
      <c r="AP992" s="190"/>
      <c r="AQ992" s="190"/>
      <c r="AR992" s="190"/>
      <c r="AS992" s="190"/>
      <c r="AT992" s="190"/>
      <c r="AU992" s="190"/>
      <c r="AV992" s="190"/>
      <c r="AW992" s="190"/>
      <c r="AX992" s="190"/>
      <c r="AY992" s="190"/>
      <c r="AZ992" s="190"/>
      <c r="BA992" s="190"/>
      <c r="BB992" s="190"/>
      <c r="BC992" s="190"/>
      <c r="BD992" s="190"/>
      <c r="BE992" s="190"/>
      <c r="BF992" s="190"/>
      <c r="BG992" s="190"/>
      <c r="BH992" s="190"/>
      <c r="BI992" s="190"/>
      <c r="BJ992" s="190"/>
      <c r="BK992" s="190"/>
      <c r="BL992" s="190"/>
      <c r="BM992" s="190"/>
      <c r="BN992" s="190"/>
      <c r="BO992" s="190"/>
      <c r="BP992" s="190"/>
      <c r="BQ992" s="190"/>
      <c r="BR992" s="190"/>
      <c r="BS992" s="190"/>
      <c r="BT992" s="190"/>
      <c r="BU992" s="190"/>
      <c r="BV992" s="190"/>
      <c r="BW992" s="190"/>
      <c r="BX992" s="190"/>
      <c r="BY992" s="190"/>
      <c r="BZ992" s="190"/>
      <c r="CA992" s="190"/>
      <c r="CB992" s="190"/>
      <c r="CC992" s="190"/>
      <c r="CD992" s="190"/>
      <c r="CE992" s="190"/>
      <c r="CF992" s="190"/>
      <c r="CG992" s="190"/>
      <c r="CH992" s="190"/>
      <c r="CI992" s="190"/>
      <c r="CJ992" s="190"/>
      <c r="CK992" s="190"/>
      <c r="CL992" s="190"/>
      <c r="CN992" s="201"/>
      <c r="CO992" s="190"/>
      <c r="CP992" s="190"/>
      <c r="CQ992" s="190"/>
      <c r="CR992" s="190"/>
      <c r="CS992" s="190"/>
      <c r="CT992" s="190"/>
      <c r="CU992" s="190"/>
      <c r="CV992" s="190"/>
      <c r="CW992" s="190"/>
      <c r="CX992" s="190"/>
      <c r="CY992" s="190"/>
      <c r="CZ992" s="190"/>
      <c r="DA992" s="190"/>
      <c r="DB992" s="190"/>
      <c r="DC992" s="190"/>
      <c r="DD992" s="190"/>
      <c r="DE992" s="190"/>
      <c r="DF992" s="190"/>
      <c r="DG992" s="190"/>
      <c r="DH992" s="190"/>
      <c r="DI992" s="190"/>
      <c r="DJ992" s="190"/>
      <c r="DK992" s="190"/>
      <c r="DL992" s="190"/>
    </row>
    <row r="993" spans="1:116" x14ac:dyDescent="0.4">
      <c r="A993" s="174"/>
      <c r="E993" s="8"/>
      <c r="G993" s="175" t="s">
        <v>463</v>
      </c>
      <c r="H993" s="200"/>
      <c r="I993" s="201"/>
      <c r="J993" s="201"/>
      <c r="K993" s="202"/>
      <c r="L993" s="202"/>
      <c r="M993" s="202"/>
      <c r="N993" s="202"/>
      <c r="O993" s="202"/>
      <c r="P993" s="202"/>
      <c r="R993" s="202"/>
      <c r="S993" s="190" t="str">
        <f t="shared" ref="S993:AX993" si="1200">S$22</f>
        <v>S$18</v>
      </c>
      <c r="T993" s="190" t="str">
        <f t="shared" si="1200"/>
        <v>T$18</v>
      </c>
      <c r="U993" s="190" t="str">
        <f t="shared" si="1200"/>
        <v>U$18</v>
      </c>
      <c r="V993" s="190" t="str">
        <f t="shared" si="1200"/>
        <v>V$18</v>
      </c>
      <c r="W993" s="190" t="str">
        <f t="shared" si="1200"/>
        <v>W$18</v>
      </c>
      <c r="X993" s="190" t="str">
        <f t="shared" si="1200"/>
        <v>X$18</v>
      </c>
      <c r="Y993" s="190" t="str">
        <f t="shared" si="1200"/>
        <v>Y$18</v>
      </c>
      <c r="Z993" s="190" t="str">
        <f t="shared" si="1200"/>
        <v>Z$18</v>
      </c>
      <c r="AA993" s="190" t="str">
        <f t="shared" si="1200"/>
        <v>AA$18</v>
      </c>
      <c r="AB993" s="190" t="str">
        <f t="shared" si="1200"/>
        <v>AB$18</v>
      </c>
      <c r="AC993" s="190" t="str">
        <f t="shared" si="1200"/>
        <v>AC$18</v>
      </c>
      <c r="AD993" s="190" t="str">
        <f t="shared" si="1200"/>
        <v>AD$18</v>
      </c>
      <c r="AE993" s="190" t="str">
        <f t="shared" si="1200"/>
        <v>AE$18</v>
      </c>
      <c r="AF993" s="190" t="str">
        <f t="shared" si="1200"/>
        <v>AF$18</v>
      </c>
      <c r="AG993" s="190" t="str">
        <f t="shared" si="1200"/>
        <v>AG$18</v>
      </c>
      <c r="AH993" s="190" t="str">
        <f t="shared" si="1200"/>
        <v>AH$18</v>
      </c>
      <c r="AI993" s="190" t="str">
        <f t="shared" si="1200"/>
        <v>AI$18</v>
      </c>
      <c r="AJ993" s="190" t="str">
        <f t="shared" si="1200"/>
        <v>AJ$18</v>
      </c>
      <c r="AK993" s="190" t="str">
        <f t="shared" si="1200"/>
        <v>AK$18</v>
      </c>
      <c r="AL993" s="190" t="str">
        <f t="shared" si="1200"/>
        <v>AL$18</v>
      </c>
      <c r="AM993" s="190" t="str">
        <f t="shared" si="1200"/>
        <v>AM$18</v>
      </c>
      <c r="AN993" s="190" t="str">
        <f t="shared" si="1200"/>
        <v>AN$18</v>
      </c>
      <c r="AO993" s="190" t="str">
        <f t="shared" si="1200"/>
        <v>AO$18</v>
      </c>
      <c r="AP993" s="190" t="str">
        <f t="shared" si="1200"/>
        <v>AP$18</v>
      </c>
      <c r="AQ993" s="190" t="str">
        <f t="shared" si="1200"/>
        <v>AQ$18</v>
      </c>
      <c r="AR993" s="190" t="str">
        <f t="shared" si="1200"/>
        <v>AR$18</v>
      </c>
      <c r="AS993" s="190" t="str">
        <f t="shared" si="1200"/>
        <v>AS$18</v>
      </c>
      <c r="AT993" s="190" t="str">
        <f t="shared" si="1200"/>
        <v>AT$18</v>
      </c>
      <c r="AU993" s="190" t="str">
        <f t="shared" si="1200"/>
        <v>AU$18</v>
      </c>
      <c r="AV993" s="190" t="str">
        <f t="shared" si="1200"/>
        <v>AV$18</v>
      </c>
      <c r="AW993" s="190" t="str">
        <f t="shared" si="1200"/>
        <v>AW$18</v>
      </c>
      <c r="AX993" s="190" t="str">
        <f t="shared" si="1200"/>
        <v>AX$18</v>
      </c>
      <c r="AY993" s="190" t="str">
        <f t="shared" ref="AY993:CD993" si="1201">AY$22</f>
        <v>AY$18</v>
      </c>
      <c r="AZ993" s="190" t="str">
        <f t="shared" si="1201"/>
        <v>AZ$18</v>
      </c>
      <c r="BA993" s="190" t="str">
        <f t="shared" si="1201"/>
        <v>BA$18</v>
      </c>
      <c r="BB993" s="190" t="str">
        <f t="shared" si="1201"/>
        <v>BB$18</v>
      </c>
      <c r="BC993" s="190" t="str">
        <f t="shared" si="1201"/>
        <v>BC$18</v>
      </c>
      <c r="BD993" s="190" t="str">
        <f t="shared" si="1201"/>
        <v>BD$18</v>
      </c>
      <c r="BE993" s="190" t="str">
        <f t="shared" si="1201"/>
        <v>BE$18</v>
      </c>
      <c r="BF993" s="190" t="str">
        <f t="shared" si="1201"/>
        <v>BF$18</v>
      </c>
      <c r="BG993" s="190" t="str">
        <f t="shared" si="1201"/>
        <v>BG$18</v>
      </c>
      <c r="BH993" s="190" t="str">
        <f t="shared" si="1201"/>
        <v>BH$18</v>
      </c>
      <c r="BI993" s="190" t="str">
        <f t="shared" si="1201"/>
        <v>BI$18</v>
      </c>
      <c r="BJ993" s="190" t="str">
        <f t="shared" si="1201"/>
        <v>BJ$18</v>
      </c>
      <c r="BK993" s="190" t="str">
        <f t="shared" si="1201"/>
        <v>BK$18</v>
      </c>
      <c r="BL993" s="190" t="str">
        <f t="shared" si="1201"/>
        <v>BL$18</v>
      </c>
      <c r="BM993" s="190" t="str">
        <f t="shared" si="1201"/>
        <v>BM$18</v>
      </c>
      <c r="BN993" s="190" t="str">
        <f t="shared" si="1201"/>
        <v>BN$18</v>
      </c>
      <c r="BO993" s="190" t="str">
        <f t="shared" si="1201"/>
        <v>BO$18</v>
      </c>
      <c r="BP993" s="190" t="str">
        <f t="shared" si="1201"/>
        <v>BP$18</v>
      </c>
      <c r="BQ993" s="190" t="str">
        <f t="shared" si="1201"/>
        <v>BQ$18</v>
      </c>
      <c r="BR993" s="190" t="str">
        <f t="shared" si="1201"/>
        <v>BR$18</v>
      </c>
      <c r="BS993" s="190" t="str">
        <f t="shared" si="1201"/>
        <v>BS$18</v>
      </c>
      <c r="BT993" s="190" t="str">
        <f t="shared" si="1201"/>
        <v>BT$18</v>
      </c>
      <c r="BU993" s="190" t="str">
        <f t="shared" si="1201"/>
        <v>BU$18</v>
      </c>
      <c r="BV993" s="190" t="str">
        <f t="shared" si="1201"/>
        <v>BV$18</v>
      </c>
      <c r="BW993" s="190" t="str">
        <f t="shared" si="1201"/>
        <v>BW$18</v>
      </c>
      <c r="BX993" s="190" t="str">
        <f t="shared" si="1201"/>
        <v>BX$18</v>
      </c>
      <c r="BY993" s="190" t="str">
        <f t="shared" si="1201"/>
        <v>BY$18</v>
      </c>
      <c r="BZ993" s="190" t="str">
        <f t="shared" si="1201"/>
        <v>BZ$18</v>
      </c>
      <c r="CA993" s="190" t="str">
        <f t="shared" si="1201"/>
        <v>CA$18</v>
      </c>
      <c r="CB993" s="190" t="str">
        <f t="shared" si="1201"/>
        <v>CB$18</v>
      </c>
      <c r="CC993" s="190" t="str">
        <f t="shared" si="1201"/>
        <v>CC$18</v>
      </c>
      <c r="CD993" s="190" t="str">
        <f t="shared" si="1201"/>
        <v>CD$18</v>
      </c>
      <c r="CE993" s="190" t="str">
        <f t="shared" ref="CE993:CL993" si="1202">CE$22</f>
        <v>CE$18</v>
      </c>
      <c r="CF993" s="190" t="str">
        <f t="shared" si="1202"/>
        <v>CF$18</v>
      </c>
      <c r="CG993" s="190" t="str">
        <f t="shared" si="1202"/>
        <v>CG$18</v>
      </c>
      <c r="CH993" s="190" t="str">
        <f t="shared" si="1202"/>
        <v>CH$18</v>
      </c>
      <c r="CI993" s="190" t="str">
        <f t="shared" si="1202"/>
        <v>CI$18</v>
      </c>
      <c r="CJ993" s="190" t="str">
        <f t="shared" si="1202"/>
        <v>CJ$18</v>
      </c>
      <c r="CK993" s="190" t="str">
        <f t="shared" si="1202"/>
        <v>CK$18</v>
      </c>
      <c r="CL993" s="190" t="str">
        <f t="shared" si="1202"/>
        <v>CL$18</v>
      </c>
      <c r="CN993" s="201"/>
      <c r="CO993" s="190" t="str">
        <f t="shared" ref="CO993:DL993" si="1203">CO$22</f>
        <v>CO$18</v>
      </c>
      <c r="CP993" s="190" t="str">
        <f t="shared" si="1203"/>
        <v>CP$18</v>
      </c>
      <c r="CQ993" s="190" t="str">
        <f t="shared" si="1203"/>
        <v>CQ$18</v>
      </c>
      <c r="CR993" s="190" t="str">
        <f t="shared" si="1203"/>
        <v>CR$18</v>
      </c>
      <c r="CS993" s="190" t="str">
        <f t="shared" si="1203"/>
        <v>CS$18</v>
      </c>
      <c r="CT993" s="190" t="str">
        <f t="shared" si="1203"/>
        <v>CT$18</v>
      </c>
      <c r="CU993" s="190" t="str">
        <f t="shared" si="1203"/>
        <v>CU$18</v>
      </c>
      <c r="CV993" s="190" t="str">
        <f t="shared" si="1203"/>
        <v>CV$18</v>
      </c>
      <c r="CW993" s="190" t="str">
        <f t="shared" si="1203"/>
        <v>CW$18</v>
      </c>
      <c r="CX993" s="190" t="str">
        <f t="shared" si="1203"/>
        <v>CX$18</v>
      </c>
      <c r="CY993" s="190" t="str">
        <f t="shared" si="1203"/>
        <v>CY$18</v>
      </c>
      <c r="CZ993" s="190" t="str">
        <f t="shared" si="1203"/>
        <v>CZ$18</v>
      </c>
      <c r="DA993" s="190" t="str">
        <f t="shared" si="1203"/>
        <v>DA$18</v>
      </c>
      <c r="DB993" s="190" t="str">
        <f t="shared" si="1203"/>
        <v>DB$18</v>
      </c>
      <c r="DC993" s="190" t="str">
        <f t="shared" si="1203"/>
        <v>DC$18</v>
      </c>
      <c r="DD993" s="190" t="str">
        <f t="shared" si="1203"/>
        <v>DD$18</v>
      </c>
      <c r="DE993" s="190" t="str">
        <f t="shared" si="1203"/>
        <v>DE$18</v>
      </c>
      <c r="DF993" s="190" t="str">
        <f t="shared" si="1203"/>
        <v>DF$18</v>
      </c>
      <c r="DG993" s="190" t="str">
        <f t="shared" si="1203"/>
        <v>DG$18</v>
      </c>
      <c r="DH993" s="190" t="str">
        <f t="shared" si="1203"/>
        <v>DH$18</v>
      </c>
      <c r="DI993" s="190" t="str">
        <f t="shared" si="1203"/>
        <v>DI$18</v>
      </c>
      <c r="DJ993" s="190" t="str">
        <f t="shared" si="1203"/>
        <v>DJ$18</v>
      </c>
      <c r="DK993" s="190" t="str">
        <f t="shared" si="1203"/>
        <v>DK$18</v>
      </c>
      <c r="DL993" s="190" t="str">
        <f t="shared" si="1203"/>
        <v>DL$18</v>
      </c>
    </row>
    <row r="994" spans="1:116" x14ac:dyDescent="0.4">
      <c r="A994" s="174"/>
      <c r="E994" s="8"/>
      <c r="G994" s="175" t="s">
        <v>464</v>
      </c>
      <c r="H994" s="200"/>
      <c r="I994" s="201"/>
      <c r="J994" s="201"/>
      <c r="K994" s="202"/>
      <c r="L994" s="202"/>
      <c r="M994" s="202"/>
      <c r="N994" s="202"/>
      <c r="O994" s="202"/>
      <c r="P994" s="202"/>
      <c r="R994" s="202"/>
      <c r="S994" s="190" t="str">
        <f t="shared" ref="S994:AX994" si="1204">S$23</f>
        <v>S$19</v>
      </c>
      <c r="T994" s="190" t="str">
        <f t="shared" si="1204"/>
        <v>T$19</v>
      </c>
      <c r="U994" s="190" t="str">
        <f t="shared" si="1204"/>
        <v>U$19</v>
      </c>
      <c r="V994" s="190" t="str">
        <f t="shared" si="1204"/>
        <v>V$19</v>
      </c>
      <c r="W994" s="190" t="str">
        <f t="shared" si="1204"/>
        <v>W$19</v>
      </c>
      <c r="X994" s="190" t="str">
        <f t="shared" si="1204"/>
        <v>X$19</v>
      </c>
      <c r="Y994" s="190" t="str">
        <f t="shared" si="1204"/>
        <v>Y$19</v>
      </c>
      <c r="Z994" s="190" t="str">
        <f t="shared" si="1204"/>
        <v>Z$19</v>
      </c>
      <c r="AA994" s="190" t="str">
        <f t="shared" si="1204"/>
        <v>AA$19</v>
      </c>
      <c r="AB994" s="190" t="str">
        <f t="shared" si="1204"/>
        <v>AB$19</v>
      </c>
      <c r="AC994" s="190" t="str">
        <f t="shared" si="1204"/>
        <v>AC$19</v>
      </c>
      <c r="AD994" s="190" t="str">
        <f t="shared" si="1204"/>
        <v>AD$19</v>
      </c>
      <c r="AE994" s="190" t="str">
        <f t="shared" si="1204"/>
        <v>AE$19</v>
      </c>
      <c r="AF994" s="190" t="str">
        <f t="shared" si="1204"/>
        <v>AF$19</v>
      </c>
      <c r="AG994" s="190" t="str">
        <f t="shared" si="1204"/>
        <v>AG$19</v>
      </c>
      <c r="AH994" s="190" t="str">
        <f t="shared" si="1204"/>
        <v>AH$19</v>
      </c>
      <c r="AI994" s="190" t="str">
        <f t="shared" si="1204"/>
        <v>AI$19</v>
      </c>
      <c r="AJ994" s="190" t="str">
        <f t="shared" si="1204"/>
        <v>AJ$19</v>
      </c>
      <c r="AK994" s="190" t="str">
        <f t="shared" si="1204"/>
        <v>AK$19</v>
      </c>
      <c r="AL994" s="190" t="str">
        <f t="shared" si="1204"/>
        <v>AL$19</v>
      </c>
      <c r="AM994" s="190" t="str">
        <f t="shared" si="1204"/>
        <v>AM$19</v>
      </c>
      <c r="AN994" s="190" t="str">
        <f t="shared" si="1204"/>
        <v>AN$19</v>
      </c>
      <c r="AO994" s="190" t="str">
        <f t="shared" si="1204"/>
        <v>AO$19</v>
      </c>
      <c r="AP994" s="190" t="str">
        <f t="shared" si="1204"/>
        <v>AP$19</v>
      </c>
      <c r="AQ994" s="190" t="str">
        <f t="shared" si="1204"/>
        <v>AQ$19</v>
      </c>
      <c r="AR994" s="190" t="str">
        <f t="shared" si="1204"/>
        <v>AR$19</v>
      </c>
      <c r="AS994" s="190" t="str">
        <f t="shared" si="1204"/>
        <v>AS$19</v>
      </c>
      <c r="AT994" s="190" t="str">
        <f t="shared" si="1204"/>
        <v>AT$19</v>
      </c>
      <c r="AU994" s="190" t="str">
        <f t="shared" si="1204"/>
        <v>AU$19</v>
      </c>
      <c r="AV994" s="190" t="str">
        <f t="shared" si="1204"/>
        <v>AV$19</v>
      </c>
      <c r="AW994" s="190" t="str">
        <f t="shared" si="1204"/>
        <v>AW$19</v>
      </c>
      <c r="AX994" s="190" t="str">
        <f t="shared" si="1204"/>
        <v>AX$19</v>
      </c>
      <c r="AY994" s="190" t="str">
        <f t="shared" ref="AY994:CD994" si="1205">AY$23</f>
        <v>AY$19</v>
      </c>
      <c r="AZ994" s="190" t="str">
        <f t="shared" si="1205"/>
        <v>AZ$19</v>
      </c>
      <c r="BA994" s="190" t="str">
        <f t="shared" si="1205"/>
        <v>BA$19</v>
      </c>
      <c r="BB994" s="190" t="str">
        <f t="shared" si="1205"/>
        <v>BB$19</v>
      </c>
      <c r="BC994" s="190" t="str">
        <f t="shared" si="1205"/>
        <v>BC$19</v>
      </c>
      <c r="BD994" s="190" t="str">
        <f t="shared" si="1205"/>
        <v>BD$19</v>
      </c>
      <c r="BE994" s="190" t="str">
        <f t="shared" si="1205"/>
        <v>BE$19</v>
      </c>
      <c r="BF994" s="190" t="str">
        <f t="shared" si="1205"/>
        <v>BF$19</v>
      </c>
      <c r="BG994" s="190" t="str">
        <f t="shared" si="1205"/>
        <v>BG$19</v>
      </c>
      <c r="BH994" s="190" t="str">
        <f t="shared" si="1205"/>
        <v>BH$19</v>
      </c>
      <c r="BI994" s="190" t="str">
        <f t="shared" si="1205"/>
        <v>BI$19</v>
      </c>
      <c r="BJ994" s="190" t="str">
        <f t="shared" si="1205"/>
        <v>BJ$19</v>
      </c>
      <c r="BK994" s="190" t="str">
        <f t="shared" si="1205"/>
        <v>BK$19</v>
      </c>
      <c r="BL994" s="190" t="str">
        <f t="shared" si="1205"/>
        <v>BL$19</v>
      </c>
      <c r="BM994" s="190" t="str">
        <f t="shared" si="1205"/>
        <v>BM$19</v>
      </c>
      <c r="BN994" s="190" t="str">
        <f t="shared" si="1205"/>
        <v>BN$19</v>
      </c>
      <c r="BO994" s="190" t="str">
        <f t="shared" si="1205"/>
        <v>BO$19</v>
      </c>
      <c r="BP994" s="190" t="str">
        <f t="shared" si="1205"/>
        <v>BP$19</v>
      </c>
      <c r="BQ994" s="190" t="str">
        <f t="shared" si="1205"/>
        <v>BQ$19</v>
      </c>
      <c r="BR994" s="190" t="str">
        <f t="shared" si="1205"/>
        <v>BR$19</v>
      </c>
      <c r="BS994" s="190" t="str">
        <f t="shared" si="1205"/>
        <v>BS$19</v>
      </c>
      <c r="BT994" s="190" t="str">
        <f t="shared" si="1205"/>
        <v>BT$19</v>
      </c>
      <c r="BU994" s="190" t="str">
        <f t="shared" si="1205"/>
        <v>BU$19</v>
      </c>
      <c r="BV994" s="190" t="str">
        <f t="shared" si="1205"/>
        <v>BV$19</v>
      </c>
      <c r="BW994" s="190" t="str">
        <f t="shared" si="1205"/>
        <v>BW$19</v>
      </c>
      <c r="BX994" s="190" t="str">
        <f t="shared" si="1205"/>
        <v>BX$19</v>
      </c>
      <c r="BY994" s="190" t="str">
        <f t="shared" si="1205"/>
        <v>BY$19</v>
      </c>
      <c r="BZ994" s="190" t="str">
        <f t="shared" si="1205"/>
        <v>BZ$19</v>
      </c>
      <c r="CA994" s="190" t="str">
        <f t="shared" si="1205"/>
        <v>CA$19</v>
      </c>
      <c r="CB994" s="190" t="str">
        <f t="shared" si="1205"/>
        <v>CB$19</v>
      </c>
      <c r="CC994" s="190" t="str">
        <f t="shared" si="1205"/>
        <v>CC$19</v>
      </c>
      <c r="CD994" s="190" t="str">
        <f t="shared" si="1205"/>
        <v>CD$19</v>
      </c>
      <c r="CE994" s="190" t="str">
        <f t="shared" ref="CE994:CL994" si="1206">CE$23</f>
        <v>CE$19</v>
      </c>
      <c r="CF994" s="190" t="str">
        <f t="shared" si="1206"/>
        <v>CF$19</v>
      </c>
      <c r="CG994" s="190" t="str">
        <f t="shared" si="1206"/>
        <v>CG$19</v>
      </c>
      <c r="CH994" s="190" t="str">
        <f t="shared" si="1206"/>
        <v>CH$19</v>
      </c>
      <c r="CI994" s="190" t="str">
        <f t="shared" si="1206"/>
        <v>CI$19</v>
      </c>
      <c r="CJ994" s="190" t="str">
        <f t="shared" si="1206"/>
        <v>CJ$19</v>
      </c>
      <c r="CK994" s="190" t="str">
        <f t="shared" si="1206"/>
        <v>CK$19</v>
      </c>
      <c r="CL994" s="190" t="str">
        <f t="shared" si="1206"/>
        <v>CL$19</v>
      </c>
      <c r="CN994" s="201"/>
      <c r="CO994" s="190" t="str">
        <f t="shared" ref="CO994:DL994" si="1207">CO$23</f>
        <v>CO$19</v>
      </c>
      <c r="CP994" s="190" t="str">
        <f t="shared" si="1207"/>
        <v>CP$19</v>
      </c>
      <c r="CQ994" s="190" t="str">
        <f t="shared" si="1207"/>
        <v>CQ$19</v>
      </c>
      <c r="CR994" s="190" t="str">
        <f t="shared" si="1207"/>
        <v>CR$19</v>
      </c>
      <c r="CS994" s="190" t="str">
        <f t="shared" si="1207"/>
        <v>CS$19</v>
      </c>
      <c r="CT994" s="190" t="str">
        <f t="shared" si="1207"/>
        <v>CT$19</v>
      </c>
      <c r="CU994" s="190" t="str">
        <f t="shared" si="1207"/>
        <v>CU$19</v>
      </c>
      <c r="CV994" s="190" t="str">
        <f t="shared" si="1207"/>
        <v>CV$19</v>
      </c>
      <c r="CW994" s="190" t="str">
        <f t="shared" si="1207"/>
        <v>CW$19</v>
      </c>
      <c r="CX994" s="190" t="str">
        <f t="shared" si="1207"/>
        <v>CX$19</v>
      </c>
      <c r="CY994" s="190" t="str">
        <f t="shared" si="1207"/>
        <v>CY$19</v>
      </c>
      <c r="CZ994" s="190" t="str">
        <f t="shared" si="1207"/>
        <v>CZ$19</v>
      </c>
      <c r="DA994" s="190" t="str">
        <f t="shared" si="1207"/>
        <v>DA$19</v>
      </c>
      <c r="DB994" s="190" t="str">
        <f t="shared" si="1207"/>
        <v>DB$19</v>
      </c>
      <c r="DC994" s="190" t="str">
        <f t="shared" si="1207"/>
        <v>DC$19</v>
      </c>
      <c r="DD994" s="190" t="str">
        <f t="shared" si="1207"/>
        <v>DD$19</v>
      </c>
      <c r="DE994" s="190" t="str">
        <f t="shared" si="1207"/>
        <v>DE$19</v>
      </c>
      <c r="DF994" s="190" t="str">
        <f t="shared" si="1207"/>
        <v>DF$19</v>
      </c>
      <c r="DG994" s="190" t="str">
        <f t="shared" si="1207"/>
        <v>DG$19</v>
      </c>
      <c r="DH994" s="190" t="str">
        <f t="shared" si="1207"/>
        <v>DH$19</v>
      </c>
      <c r="DI994" s="190" t="str">
        <f t="shared" si="1207"/>
        <v>DI$19</v>
      </c>
      <c r="DJ994" s="190" t="str">
        <f t="shared" si="1207"/>
        <v>DJ$19</v>
      </c>
      <c r="DK994" s="190" t="str">
        <f t="shared" si="1207"/>
        <v>DK$19</v>
      </c>
      <c r="DL994" s="190" t="str">
        <f t="shared" si="1207"/>
        <v>DL$19</v>
      </c>
    </row>
    <row r="995" spans="1:116" x14ac:dyDescent="0.4">
      <c r="A995" s="31" t="s">
        <v>218</v>
      </c>
      <c r="B995" s="31" t="s">
        <v>81</v>
      </c>
      <c r="C995" s="31"/>
      <c r="D995" t="s">
        <v>799</v>
      </c>
      <c r="E995" s="8" t="str">
        <f t="shared" si="1144"/>
        <v>995 DCV-S</v>
      </c>
      <c r="F995" t="s">
        <v>438</v>
      </c>
      <c r="G995" s="66" t="s">
        <v>800</v>
      </c>
      <c r="H995" s="22"/>
      <c r="I995" s="299"/>
      <c r="J995" s="299"/>
      <c r="K995" s="22"/>
      <c r="L995" s="22"/>
      <c r="M995" s="22"/>
      <c r="N995" s="22"/>
      <c r="O995" s="22"/>
      <c r="P995" s="22"/>
      <c r="R995" s="66"/>
      <c r="S995" s="300"/>
      <c r="T995" s="300"/>
      <c r="U995" s="300"/>
      <c r="V995" s="300"/>
      <c r="W995" s="300"/>
      <c r="X995" s="300"/>
      <c r="Y995" s="300"/>
      <c r="Z995" s="300"/>
      <c r="AA995" s="300"/>
      <c r="AB995" s="300"/>
      <c r="AC995" s="300"/>
      <c r="AD995" s="300"/>
      <c r="AE995" s="300"/>
      <c r="AF995" s="300"/>
      <c r="AG995" s="300"/>
      <c r="AH995" s="300"/>
      <c r="AI995" s="300"/>
      <c r="AJ995" s="300"/>
      <c r="AK995" s="300"/>
      <c r="AL995" s="300"/>
      <c r="AM995" s="300"/>
      <c r="AN995" s="300"/>
      <c r="AO995" s="300"/>
      <c r="AP995" s="300"/>
      <c r="AQ995" s="300"/>
      <c r="AR995" s="300"/>
      <c r="AS995" s="300"/>
      <c r="AT995" s="300"/>
      <c r="AU995" s="300"/>
      <c r="AV995" s="300"/>
      <c r="AW995" s="300"/>
      <c r="AX995" s="300"/>
      <c r="AY995" s="300"/>
      <c r="AZ995" s="300"/>
      <c r="BA995" s="300"/>
      <c r="BB995" s="300"/>
      <c r="BC995" s="300"/>
      <c r="BD995" s="300"/>
      <c r="BE995" s="300"/>
      <c r="BF995" s="300"/>
      <c r="BG995" s="300"/>
      <c r="BH995" s="300"/>
      <c r="BI995" s="300"/>
      <c r="BJ995" s="300"/>
      <c r="BK995" s="300"/>
      <c r="BL995" s="300"/>
      <c r="BM995" s="300"/>
      <c r="BN995" s="300"/>
      <c r="BO995" s="300"/>
      <c r="BP995" s="300"/>
      <c r="BQ995" s="300"/>
      <c r="BR995" s="300"/>
      <c r="BS995" s="300"/>
      <c r="BT995" s="300"/>
      <c r="BU995" s="300"/>
      <c r="BV995" s="300"/>
      <c r="BW995" s="300"/>
      <c r="BX995" s="300"/>
      <c r="BY995" s="300"/>
      <c r="BZ995" s="300"/>
      <c r="CA995" s="300"/>
      <c r="CB995" s="300"/>
      <c r="CC995" s="300"/>
      <c r="CD995" s="300"/>
      <c r="CE995" s="300"/>
      <c r="CF995" s="300"/>
      <c r="CG995" s="300"/>
      <c r="CH995" s="300"/>
      <c r="CI995" s="300"/>
      <c r="CJ995" s="300"/>
      <c r="CK995" s="300"/>
      <c r="CL995" s="300"/>
      <c r="CN995" s="299"/>
      <c r="CO995" s="300"/>
      <c r="CP995" s="300"/>
      <c r="CQ995" s="300"/>
      <c r="CR995" s="300"/>
      <c r="CS995" s="300"/>
      <c r="CT995" s="300"/>
      <c r="CU995" s="300"/>
      <c r="CV995" s="300"/>
      <c r="CW995" s="300"/>
      <c r="CX995" s="300"/>
      <c r="CY995" s="300"/>
      <c r="CZ995" s="300"/>
      <c r="DA995" s="300"/>
      <c r="DB995" s="300"/>
      <c r="DC995" s="300"/>
      <c r="DD995" s="300"/>
      <c r="DE995" s="300"/>
      <c r="DF995" s="300"/>
      <c r="DG995" s="300"/>
      <c r="DH995" s="300"/>
      <c r="DI995" s="300"/>
      <c r="DJ995" s="300"/>
      <c r="DK995" s="300"/>
      <c r="DL995" s="300"/>
    </row>
    <row r="996" spans="1:116" x14ac:dyDescent="0.4">
      <c r="A996" s="31"/>
      <c r="C996" s="31"/>
      <c r="D996" t="s">
        <v>799</v>
      </c>
      <c r="E996" s="8" t="str">
        <f t="shared" si="1144"/>
        <v>996 DCV-S</v>
      </c>
      <c r="G996" s="95" t="str">
        <f>G998&amp;":"</f>
        <v>DC volume driven  - (Primary label):</v>
      </c>
      <c r="H996" s="31"/>
      <c r="I996" s="73"/>
      <c r="J996" s="73"/>
      <c r="K996" s="31"/>
      <c r="L996" s="31"/>
      <c r="M996" s="31"/>
      <c r="N996" s="31"/>
      <c r="O996" s="31"/>
      <c r="P996" s="31"/>
      <c r="R996" s="67"/>
      <c r="S996" s="156"/>
      <c r="T996" s="156"/>
      <c r="U996" s="156"/>
      <c r="V996" s="156"/>
      <c r="W996" s="156"/>
      <c r="X996" s="156"/>
      <c r="Y996" s="156"/>
      <c r="Z996" s="156"/>
      <c r="AA996" s="156"/>
      <c r="AB996" s="156"/>
      <c r="AC996" s="156"/>
      <c r="AD996" s="156"/>
      <c r="AE996" s="156"/>
      <c r="AF996" s="156"/>
      <c r="AG996" s="156"/>
      <c r="AH996" s="156"/>
      <c r="AI996" s="156"/>
      <c r="AJ996" s="156"/>
      <c r="AK996" s="156"/>
      <c r="AL996" s="156"/>
      <c r="AM996" s="156"/>
      <c r="AN996" s="156"/>
      <c r="AO996" s="156"/>
      <c r="AP996" s="156"/>
      <c r="AQ996" s="156"/>
      <c r="AR996" s="156"/>
      <c r="AS996" s="156"/>
      <c r="AT996" s="156"/>
      <c r="AU996" s="156"/>
      <c r="AV996" s="156"/>
      <c r="AW996" s="156"/>
      <c r="AX996" s="156"/>
      <c r="AY996" s="156"/>
      <c r="AZ996" s="156"/>
      <c r="BA996" s="156"/>
      <c r="BB996" s="156"/>
      <c r="BC996" s="156"/>
      <c r="BD996" s="156"/>
      <c r="BE996" s="156"/>
      <c r="BF996" s="156"/>
      <c r="BG996" s="156"/>
      <c r="BH996" s="156"/>
      <c r="BI996" s="156"/>
      <c r="BJ996" s="156"/>
      <c r="BK996" s="156"/>
      <c r="BL996" s="156"/>
      <c r="BM996" s="156"/>
      <c r="BN996" s="156"/>
      <c r="BO996" s="156"/>
      <c r="BP996" s="156"/>
      <c r="BQ996" s="156"/>
      <c r="BR996" s="156"/>
      <c r="BS996" s="156"/>
      <c r="BT996" s="156"/>
      <c r="BU996" s="156"/>
      <c r="BV996" s="156"/>
      <c r="BW996" s="156"/>
      <c r="BX996" s="156"/>
      <c r="BY996" s="156"/>
      <c r="BZ996" s="156"/>
      <c r="CA996" s="156"/>
      <c r="CB996" s="156"/>
      <c r="CC996" s="156"/>
      <c r="CD996" s="156"/>
      <c r="CE996" s="156"/>
      <c r="CF996" s="156"/>
      <c r="CG996" s="156"/>
      <c r="CH996" s="156"/>
      <c r="CI996" s="156"/>
      <c r="CJ996" s="156"/>
      <c r="CK996" s="156"/>
      <c r="CL996" s="156"/>
      <c r="CN996" s="73"/>
      <c r="CO996" s="156"/>
      <c r="CP996" s="156"/>
      <c r="CQ996" s="156"/>
      <c r="CR996" s="156"/>
      <c r="CS996" s="156"/>
      <c r="CT996" s="156"/>
      <c r="CU996" s="156"/>
      <c r="CV996" s="156"/>
      <c r="CW996" s="156"/>
      <c r="CX996" s="156"/>
      <c r="CY996" s="156"/>
      <c r="CZ996" s="156"/>
      <c r="DA996" s="156"/>
      <c r="DB996" s="156"/>
      <c r="DC996" s="156"/>
      <c r="DD996" s="156"/>
      <c r="DE996" s="156"/>
      <c r="DF996" s="156"/>
      <c r="DG996" s="156"/>
      <c r="DH996" s="156"/>
      <c r="DI996" s="156"/>
      <c r="DJ996" s="156"/>
      <c r="DK996" s="156"/>
      <c r="DL996" s="156"/>
    </row>
    <row r="997" spans="1:116" x14ac:dyDescent="0.4">
      <c r="B997" t="str">
        <f>E997</f>
        <v>997 DCV-S</v>
      </c>
      <c r="D997" t="s">
        <v>799</v>
      </c>
      <c r="E997" s="8" t="str">
        <f t="shared" si="1144"/>
        <v>997 DCV-S</v>
      </c>
      <c r="G997" s="145" t="str">
        <f>"$ cost/"&amp;G1001</f>
        <v>$ cost/primary unit</v>
      </c>
      <c r="H997" s="12"/>
      <c r="I997" s="60"/>
      <c r="J997" s="60"/>
      <c r="K997" s="18">
        <v>5</v>
      </c>
      <c r="L997" s="18">
        <v>5</v>
      </c>
      <c r="M997" s="18">
        <v>5</v>
      </c>
      <c r="N997" s="18">
        <v>5</v>
      </c>
      <c r="O997" s="18">
        <v>5</v>
      </c>
      <c r="P997" s="18">
        <v>5</v>
      </c>
      <c r="R997" s="19"/>
      <c r="S997" s="147" cm="1">
        <f t="array" ref="S997">INDEX($K:$P,ROW(),MATCH(S$3,$K$2:$P$2,0))</f>
        <v>5</v>
      </c>
      <c r="T997" s="147" cm="1">
        <f t="array" ref="T997">INDEX($K:$P,ROW(),MATCH(T$3,$K$2:$P$2,0))</f>
        <v>5</v>
      </c>
      <c r="U997" s="147" cm="1">
        <f t="array" ref="U997">INDEX($K:$P,ROW(),MATCH(U$3,$K$2:$P$2,0))</f>
        <v>5</v>
      </c>
      <c r="V997" s="147" cm="1">
        <f t="array" ref="V997">INDEX($K:$P,ROW(),MATCH(V$3,$K$2:$P$2,0))</f>
        <v>5</v>
      </c>
      <c r="W997" s="147" cm="1">
        <f t="array" ref="W997">INDEX($K:$P,ROW(),MATCH(W$3,$K$2:$P$2,0))</f>
        <v>5</v>
      </c>
      <c r="X997" s="147" cm="1">
        <f t="array" ref="X997">INDEX($K:$P,ROW(),MATCH(X$3,$K$2:$P$2,0))</f>
        <v>5</v>
      </c>
      <c r="Y997" s="147" cm="1">
        <f t="array" ref="Y997">INDEX($K:$P,ROW(),MATCH(Y$3,$K$2:$P$2,0))</f>
        <v>5</v>
      </c>
      <c r="Z997" s="147" cm="1">
        <f t="array" ref="Z997">INDEX($K:$P,ROW(),MATCH(Z$3,$K$2:$P$2,0))</f>
        <v>5</v>
      </c>
      <c r="AA997" s="147" cm="1">
        <f t="array" ref="AA997">INDEX($K:$P,ROW(),MATCH(AA$3,$K$2:$P$2,0))</f>
        <v>5</v>
      </c>
      <c r="AB997" s="147" cm="1">
        <f t="array" ref="AB997">INDEX($K:$P,ROW(),MATCH(AB$3,$K$2:$P$2,0))</f>
        <v>5</v>
      </c>
      <c r="AC997" s="147" cm="1">
        <f t="array" ref="AC997">INDEX($K:$P,ROW(),MATCH(AC$3,$K$2:$P$2,0))</f>
        <v>5</v>
      </c>
      <c r="AD997" s="147" cm="1">
        <f t="array" ref="AD997">INDEX($K:$P,ROW(),MATCH(AD$3,$K$2:$P$2,0))</f>
        <v>5</v>
      </c>
      <c r="AE997" s="147" cm="1">
        <f t="array" ref="AE997">INDEX($K:$P,ROW(),MATCH(AE$3,$K$2:$P$2,0))</f>
        <v>5</v>
      </c>
      <c r="AF997" s="147" cm="1">
        <f t="array" ref="AF997">INDEX($K:$P,ROW(),MATCH(AF$3,$K$2:$P$2,0))</f>
        <v>5</v>
      </c>
      <c r="AG997" s="147" cm="1">
        <f t="array" ref="AG997">INDEX($K:$P,ROW(),MATCH(AG$3,$K$2:$P$2,0))</f>
        <v>5</v>
      </c>
      <c r="AH997" s="147" cm="1">
        <f t="array" ref="AH997">INDEX($K:$P,ROW(),MATCH(AH$3,$K$2:$P$2,0))</f>
        <v>5</v>
      </c>
      <c r="AI997" s="147" cm="1">
        <f t="array" ref="AI997">INDEX($K:$P,ROW(),MATCH(AI$3,$K$2:$P$2,0))</f>
        <v>5</v>
      </c>
      <c r="AJ997" s="147" cm="1">
        <f t="array" ref="AJ997">INDEX($K:$P,ROW(),MATCH(AJ$3,$K$2:$P$2,0))</f>
        <v>5</v>
      </c>
      <c r="AK997" s="147" cm="1">
        <f t="array" ref="AK997">INDEX($K:$P,ROW(),MATCH(AK$3,$K$2:$P$2,0))</f>
        <v>5</v>
      </c>
      <c r="AL997" s="147" cm="1">
        <f t="array" ref="AL997">INDEX($K:$P,ROW(),MATCH(AL$3,$K$2:$P$2,0))</f>
        <v>5</v>
      </c>
      <c r="AM997" s="147" cm="1">
        <f t="array" ref="AM997">INDEX($K:$P,ROW(),MATCH(AM$3,$K$2:$P$2,0))</f>
        <v>5</v>
      </c>
      <c r="AN997" s="147" cm="1">
        <f t="array" ref="AN997">INDEX($K:$P,ROW(),MATCH(AN$3,$K$2:$P$2,0))</f>
        <v>5</v>
      </c>
      <c r="AO997" s="147" cm="1">
        <f t="array" ref="AO997">INDEX($K:$P,ROW(),MATCH(AO$3,$K$2:$P$2,0))</f>
        <v>5</v>
      </c>
      <c r="AP997" s="147" cm="1">
        <f t="array" ref="AP997">INDEX($K:$P,ROW(),MATCH(AP$3,$K$2:$P$2,0))</f>
        <v>5</v>
      </c>
      <c r="AQ997" s="147" cm="1">
        <f t="array" ref="AQ997">INDEX($K:$P,ROW(),MATCH(AQ$3,$K$2:$P$2,0))</f>
        <v>5</v>
      </c>
      <c r="AR997" s="147" cm="1">
        <f t="array" ref="AR997">INDEX($K:$P,ROW(),MATCH(AR$3,$K$2:$P$2,0))</f>
        <v>5</v>
      </c>
      <c r="AS997" s="147" cm="1">
        <f t="array" ref="AS997">INDEX($K:$P,ROW(),MATCH(AS$3,$K$2:$P$2,0))</f>
        <v>5</v>
      </c>
      <c r="AT997" s="147" cm="1">
        <f t="array" ref="AT997">INDEX($K:$P,ROW(),MATCH(AT$3,$K$2:$P$2,0))</f>
        <v>5</v>
      </c>
      <c r="AU997" s="147" cm="1">
        <f t="array" ref="AU997">INDEX($K:$P,ROW(),MATCH(AU$3,$K$2:$P$2,0))</f>
        <v>5</v>
      </c>
      <c r="AV997" s="147" cm="1">
        <f t="array" ref="AV997">INDEX($K:$P,ROW(),MATCH(AV$3,$K$2:$P$2,0))</f>
        <v>5</v>
      </c>
      <c r="AW997" s="147" cm="1">
        <f t="array" ref="AW997">INDEX($K:$P,ROW(),MATCH(AW$3,$K$2:$P$2,0))</f>
        <v>5</v>
      </c>
      <c r="AX997" s="147" cm="1">
        <f t="array" ref="AX997">INDEX($K:$P,ROW(),MATCH(AX$3,$K$2:$P$2,0))</f>
        <v>5</v>
      </c>
      <c r="AY997" s="147" cm="1">
        <f t="array" ref="AY997">INDEX($K:$P,ROW(),MATCH(AY$3,$K$2:$P$2,0))</f>
        <v>5</v>
      </c>
      <c r="AZ997" s="147" cm="1">
        <f t="array" ref="AZ997">INDEX($K:$P,ROW(),MATCH(AZ$3,$K$2:$P$2,0))</f>
        <v>5</v>
      </c>
      <c r="BA997" s="147" cm="1">
        <f t="array" ref="BA997">INDEX($K:$P,ROW(),MATCH(BA$3,$K$2:$P$2,0))</f>
        <v>5</v>
      </c>
      <c r="BB997" s="147" cm="1">
        <f t="array" ref="BB997">INDEX($K:$P,ROW(),MATCH(BB$3,$K$2:$P$2,0))</f>
        <v>5</v>
      </c>
      <c r="BC997" s="147" cm="1">
        <f t="array" ref="BC997">INDEX($K:$P,ROW(),MATCH(BC$3,$K$2:$P$2,0))</f>
        <v>5</v>
      </c>
      <c r="BD997" s="147" cm="1">
        <f t="array" ref="BD997">INDEX($K:$P,ROW(),MATCH(BD$3,$K$2:$P$2,0))</f>
        <v>5</v>
      </c>
      <c r="BE997" s="147" cm="1">
        <f t="array" ref="BE997">INDEX($K:$P,ROW(),MATCH(BE$3,$K$2:$P$2,0))</f>
        <v>5</v>
      </c>
      <c r="BF997" s="147" cm="1">
        <f t="array" ref="BF997">INDEX($K:$P,ROW(),MATCH(BF$3,$K$2:$P$2,0))</f>
        <v>5</v>
      </c>
      <c r="BG997" s="147" cm="1">
        <f t="array" ref="BG997">INDEX($K:$P,ROW(),MATCH(BG$3,$K$2:$P$2,0))</f>
        <v>5</v>
      </c>
      <c r="BH997" s="147" cm="1">
        <f t="array" ref="BH997">INDEX($K:$P,ROW(),MATCH(BH$3,$K$2:$P$2,0))</f>
        <v>5</v>
      </c>
      <c r="BI997" s="147" cm="1">
        <f t="array" ref="BI997">INDEX($K:$P,ROW(),MATCH(BI$3,$K$2:$P$2,0))</f>
        <v>5</v>
      </c>
      <c r="BJ997" s="147" cm="1">
        <f t="array" ref="BJ997">INDEX($K:$P,ROW(),MATCH(BJ$3,$K$2:$P$2,0))</f>
        <v>5</v>
      </c>
      <c r="BK997" s="147" cm="1">
        <f t="array" ref="BK997">INDEX($K:$P,ROW(),MATCH(BK$3,$K$2:$P$2,0))</f>
        <v>5</v>
      </c>
      <c r="BL997" s="147" cm="1">
        <f t="array" ref="BL997">INDEX($K:$P,ROW(),MATCH(BL$3,$K$2:$P$2,0))</f>
        <v>5</v>
      </c>
      <c r="BM997" s="147" cm="1">
        <f t="array" ref="BM997">INDEX($K:$P,ROW(),MATCH(BM$3,$K$2:$P$2,0))</f>
        <v>5</v>
      </c>
      <c r="BN997" s="147" cm="1">
        <f t="array" ref="BN997">INDEX($K:$P,ROW(),MATCH(BN$3,$K$2:$P$2,0))</f>
        <v>5</v>
      </c>
      <c r="BO997" s="147" cm="1">
        <f t="array" ref="BO997">INDEX($K:$P,ROW(),MATCH(BO$3,$K$2:$P$2,0))</f>
        <v>5</v>
      </c>
      <c r="BP997" s="147" cm="1">
        <f t="array" ref="BP997">INDEX($K:$P,ROW(),MATCH(BP$3,$K$2:$P$2,0))</f>
        <v>5</v>
      </c>
      <c r="BQ997" s="147" cm="1">
        <f t="array" ref="BQ997">INDEX($K:$P,ROW(),MATCH(BQ$3,$K$2:$P$2,0))</f>
        <v>5</v>
      </c>
      <c r="BR997" s="147" cm="1">
        <f t="array" ref="BR997">INDEX($K:$P,ROW(),MATCH(BR$3,$K$2:$P$2,0))</f>
        <v>5</v>
      </c>
      <c r="BS997" s="147" cm="1">
        <f t="array" ref="BS997">INDEX($K:$P,ROW(),MATCH(BS$3,$K$2:$P$2,0))</f>
        <v>5</v>
      </c>
      <c r="BT997" s="147" cm="1">
        <f t="array" ref="BT997">INDEX($K:$P,ROW(),MATCH(BT$3,$K$2:$P$2,0))</f>
        <v>5</v>
      </c>
      <c r="BU997" s="147" cm="1">
        <f t="array" ref="BU997">INDEX($K:$P,ROW(),MATCH(BU$3,$K$2:$P$2,0))</f>
        <v>5</v>
      </c>
      <c r="BV997" s="147" cm="1">
        <f t="array" ref="BV997">INDEX($K:$P,ROW(),MATCH(BV$3,$K$2:$P$2,0))</f>
        <v>5</v>
      </c>
      <c r="BW997" s="147" cm="1">
        <f t="array" ref="BW997">INDEX($K:$P,ROW(),MATCH(BW$3,$K$2:$P$2,0))</f>
        <v>5</v>
      </c>
      <c r="BX997" s="147" cm="1">
        <f t="array" ref="BX997">INDEX($K:$P,ROW(),MATCH(BX$3,$K$2:$P$2,0))</f>
        <v>5</v>
      </c>
      <c r="BY997" s="147" cm="1">
        <f t="array" ref="BY997">INDEX($K:$P,ROW(),MATCH(BY$3,$K$2:$P$2,0))</f>
        <v>5</v>
      </c>
      <c r="BZ997" s="147" cm="1">
        <f t="array" ref="BZ997">INDEX($K:$P,ROW(),MATCH(BZ$3,$K$2:$P$2,0))</f>
        <v>5</v>
      </c>
      <c r="CA997" s="147" cm="1">
        <f t="array" ref="CA997">INDEX($K:$P,ROW(),MATCH(CA$3,$K$2:$P$2,0))</f>
        <v>5</v>
      </c>
      <c r="CB997" s="147" cm="1">
        <f t="array" ref="CB997">INDEX($K:$P,ROW(),MATCH(CB$3,$K$2:$P$2,0))</f>
        <v>5</v>
      </c>
      <c r="CC997" s="147" cm="1">
        <f t="array" ref="CC997">INDEX($K:$P,ROW(),MATCH(CC$3,$K$2:$P$2,0))</f>
        <v>5</v>
      </c>
      <c r="CD997" s="147" cm="1">
        <f t="array" ref="CD997">INDEX($K:$P,ROW(),MATCH(CD$3,$K$2:$P$2,0))</f>
        <v>5</v>
      </c>
      <c r="CE997" s="147" cm="1">
        <f t="array" ref="CE997">INDEX($K:$P,ROW(),MATCH(CE$3,$K$2:$P$2,0))</f>
        <v>5</v>
      </c>
      <c r="CF997" s="147" cm="1">
        <f t="array" ref="CF997">INDEX($K:$P,ROW(),MATCH(CF$3,$K$2:$P$2,0))</f>
        <v>5</v>
      </c>
      <c r="CG997" s="147" cm="1">
        <f t="array" ref="CG997">INDEX($K:$P,ROW(),MATCH(CG$3,$K$2:$P$2,0))</f>
        <v>5</v>
      </c>
      <c r="CH997" s="147" cm="1">
        <f t="array" ref="CH997">INDEX($K:$P,ROW(),MATCH(CH$3,$K$2:$P$2,0))</f>
        <v>5</v>
      </c>
      <c r="CI997" s="147" cm="1">
        <f t="array" ref="CI997">INDEX($K:$P,ROW(),MATCH(CI$3,$K$2:$P$2,0))</f>
        <v>5</v>
      </c>
      <c r="CJ997" s="147" cm="1">
        <f t="array" ref="CJ997">INDEX($K:$P,ROW(),MATCH(CJ$3,$K$2:$P$2,0))</f>
        <v>5</v>
      </c>
      <c r="CK997" s="147" cm="1">
        <f t="array" ref="CK997">INDEX($K:$P,ROW(),MATCH(CK$3,$K$2:$P$2,0))</f>
        <v>5</v>
      </c>
      <c r="CL997" s="147" cm="1">
        <f t="array" ref="CL997">INDEX($K:$P,ROW(),MATCH(CL$3,$K$2:$P$2,0))</f>
        <v>5</v>
      </c>
      <c r="CN997" s="60"/>
      <c r="CO997" s="147" t="e" cm="1">
        <f t="array" ref="CO997">INDEX($K:$P,ROW(),MATCH(CO$3,$K$2:$P$2,0))</f>
        <v>#N/A</v>
      </c>
      <c r="CP997" s="147" t="e" cm="1">
        <f t="array" ref="CP997">INDEX($K:$P,ROW(),MATCH(CP$3,$K$2:$P$2,0))</f>
        <v>#N/A</v>
      </c>
      <c r="CQ997" s="147" t="e" cm="1">
        <f t="array" ref="CQ997">INDEX($K:$P,ROW(),MATCH(CQ$3,$K$2:$P$2,0))</f>
        <v>#N/A</v>
      </c>
      <c r="CR997" s="147" t="e" cm="1">
        <f t="array" ref="CR997">INDEX($K:$P,ROW(),MATCH(CR$3,$K$2:$P$2,0))</f>
        <v>#N/A</v>
      </c>
      <c r="CS997" s="147" t="e" cm="1">
        <f t="array" ref="CS997">INDEX($K:$P,ROW(),MATCH(CS$3,$K$2:$P$2,0))</f>
        <v>#N/A</v>
      </c>
      <c r="CT997" s="147" t="e" cm="1">
        <f t="array" ref="CT997">INDEX($K:$P,ROW(),MATCH(CT$3,$K$2:$P$2,0))</f>
        <v>#N/A</v>
      </c>
      <c r="CU997" s="147" t="e" cm="1">
        <f t="array" ref="CU997">INDEX($K:$P,ROW(),MATCH(CU$3,$K$2:$P$2,0))</f>
        <v>#N/A</v>
      </c>
      <c r="CV997" s="147" t="e" cm="1">
        <f t="array" ref="CV997">INDEX($K:$P,ROW(),MATCH(CV$3,$K$2:$P$2,0))</f>
        <v>#N/A</v>
      </c>
      <c r="CW997" s="147" t="e" cm="1">
        <f t="array" ref="CW997">INDEX($K:$P,ROW(),MATCH(CW$3,$K$2:$P$2,0))</f>
        <v>#N/A</v>
      </c>
      <c r="CX997" s="147" t="e" cm="1">
        <f t="array" ref="CX997">INDEX($K:$P,ROW(),MATCH(CX$3,$K$2:$P$2,0))</f>
        <v>#N/A</v>
      </c>
      <c r="CY997" s="147" t="e" cm="1">
        <f t="array" ref="CY997">INDEX($K:$P,ROW(),MATCH(CY$3,$K$2:$P$2,0))</f>
        <v>#N/A</v>
      </c>
      <c r="CZ997" s="147" t="e" cm="1">
        <f t="array" ref="CZ997">INDEX($K:$P,ROW(),MATCH(CZ$3,$K$2:$P$2,0))</f>
        <v>#N/A</v>
      </c>
      <c r="DA997" s="147" t="e" cm="1">
        <f t="array" ref="DA997">INDEX($K:$P,ROW(),MATCH(DA$3,$K$2:$P$2,0))</f>
        <v>#N/A</v>
      </c>
      <c r="DB997" s="147" t="e" cm="1">
        <f t="array" ref="DB997">INDEX($K:$P,ROW(),MATCH(DB$3,$K$2:$P$2,0))</f>
        <v>#N/A</v>
      </c>
      <c r="DC997" s="147" t="e" cm="1">
        <f t="array" ref="DC997">INDEX($K:$P,ROW(),MATCH(DC$3,$K$2:$P$2,0))</f>
        <v>#N/A</v>
      </c>
      <c r="DD997" s="147" t="e" cm="1">
        <f t="array" ref="DD997">INDEX($K:$P,ROW(),MATCH(DD$3,$K$2:$P$2,0))</f>
        <v>#N/A</v>
      </c>
      <c r="DE997" s="147" t="e" cm="1">
        <f t="array" ref="DE997">INDEX($K:$P,ROW(),MATCH(DE$3,$K$2:$P$2,0))</f>
        <v>#N/A</v>
      </c>
      <c r="DF997" s="147" t="e" cm="1">
        <f t="array" ref="DF997">INDEX($K:$P,ROW(),MATCH(DF$3,$K$2:$P$2,0))</f>
        <v>#N/A</v>
      </c>
      <c r="DG997" s="147" t="e" cm="1">
        <f t="array" ref="DG997">INDEX($K:$P,ROW(),MATCH(DG$3,$K$2:$P$2,0))</f>
        <v>#N/A</v>
      </c>
      <c r="DH997" s="147" t="e" cm="1">
        <f t="array" ref="DH997">INDEX($K:$P,ROW(),MATCH(DH$3,$K$2:$P$2,0))</f>
        <v>#N/A</v>
      </c>
      <c r="DI997" s="147" t="e" cm="1">
        <f t="array" ref="DI997">INDEX($K:$P,ROW(),MATCH(DI$3,$K$2:$P$2,0))</f>
        <v>#N/A</v>
      </c>
      <c r="DJ997" s="147" t="e" cm="1">
        <f t="array" ref="DJ997">INDEX($K:$P,ROW(),MATCH(DJ$3,$K$2:$P$2,0))</f>
        <v>#N/A</v>
      </c>
      <c r="DK997" s="147" t="e" cm="1">
        <f t="array" ref="DK997">INDEX($K:$P,ROW(),MATCH(DK$3,$K$2:$P$2,0))</f>
        <v>#N/A</v>
      </c>
      <c r="DL997" s="147" t="e" cm="1">
        <f t="array" ref="DL997">INDEX($K:$P,ROW(),MATCH(DL$3,$K$2:$P$2,0))</f>
        <v>#N/A</v>
      </c>
    </row>
    <row r="998" spans="1:116" x14ac:dyDescent="0.4">
      <c r="A998" s="27"/>
      <c r="B998" s="27"/>
      <c r="C998" s="27" t="s">
        <v>203</v>
      </c>
      <c r="D998" t="s">
        <v>799</v>
      </c>
      <c r="E998" s="8" t="str">
        <f t="shared" si="1144"/>
        <v>998 DCV-S</v>
      </c>
      <c r="F998" s="27"/>
      <c r="G998" s="126" t="str">
        <f>SUBSTITUTE(G995,":","")&amp;" - "&amp;G1000</f>
        <v>DC volume driven  - (Primary label)</v>
      </c>
      <c r="H998" s="27"/>
      <c r="I998" s="78"/>
      <c r="J998" s="78"/>
      <c r="K998" s="118">
        <f ca="1">SUMIF($3:$3,K$2,998:998)</f>
        <v>-300000</v>
      </c>
      <c r="L998" s="118">
        <f ca="1">SUMIF($3:$3,L$2,998:998)</f>
        <v>-300000</v>
      </c>
      <c r="M998" s="118">
        <f ca="1">SUMIF($3:$3,M$2,998:998)</f>
        <v>-300000</v>
      </c>
      <c r="N998" s="118">
        <f ca="1">SUMIF($3:$3,N$2,998:998)</f>
        <v>-300000</v>
      </c>
      <c r="O998" s="118">
        <f ca="1">SUMIF($3:$3,O$2,998:998)</f>
        <v>-300000</v>
      </c>
      <c r="P998" s="118">
        <f ca="1">SUMIF($3:$3,P$2,998:998)</f>
        <v>-300000</v>
      </c>
      <c r="R998" s="33"/>
      <c r="S998" s="148" cm="1">
        <f t="array" aca="1" ref="S998" ca="1">-S997*INDIRECT(S990)</f>
        <v>-25000</v>
      </c>
      <c r="T998" s="148" cm="1">
        <f t="array" aca="1" ref="T998" ca="1">-T997*INDIRECT(T990)</f>
        <v>-25000</v>
      </c>
      <c r="U998" s="148" cm="1">
        <f t="array" aca="1" ref="U998" ca="1">-U997*INDIRECT(U990)</f>
        <v>-25000</v>
      </c>
      <c r="V998" s="148" cm="1">
        <f t="array" aca="1" ref="V998" ca="1">-V997*INDIRECT(V990)</f>
        <v>-25000</v>
      </c>
      <c r="W998" s="148" cm="1">
        <f t="array" aca="1" ref="W998" ca="1">-W997*INDIRECT(W990)</f>
        <v>-25000</v>
      </c>
      <c r="X998" s="148" cm="1">
        <f t="array" aca="1" ref="X998" ca="1">-X997*INDIRECT(X990)</f>
        <v>-25000</v>
      </c>
      <c r="Y998" s="148" cm="1">
        <f t="array" aca="1" ref="Y998" ca="1">-Y997*INDIRECT(Y990)</f>
        <v>-25000</v>
      </c>
      <c r="Z998" s="148" cm="1">
        <f t="array" aca="1" ref="Z998" ca="1">-Z997*INDIRECT(Z990)</f>
        <v>-25000</v>
      </c>
      <c r="AA998" s="148" cm="1">
        <f t="array" aca="1" ref="AA998" ca="1">-AA997*INDIRECT(AA990)</f>
        <v>-25000</v>
      </c>
      <c r="AB998" s="148" cm="1">
        <f t="array" aca="1" ref="AB998" ca="1">-AB997*INDIRECT(AB990)</f>
        <v>-25000</v>
      </c>
      <c r="AC998" s="148" cm="1">
        <f t="array" aca="1" ref="AC998" ca="1">-AC997*INDIRECT(AC990)</f>
        <v>-25000</v>
      </c>
      <c r="AD998" s="148" cm="1">
        <f t="array" aca="1" ref="AD998" ca="1">-AD997*INDIRECT(AD990)</f>
        <v>-25000</v>
      </c>
      <c r="AE998" s="148" cm="1">
        <f t="array" aca="1" ref="AE998" ca="1">-AE997*INDIRECT(AE990)</f>
        <v>-25000</v>
      </c>
      <c r="AF998" s="148" cm="1">
        <f t="array" aca="1" ref="AF998" ca="1">-AF997*INDIRECT(AF990)</f>
        <v>-25000</v>
      </c>
      <c r="AG998" s="148" cm="1">
        <f t="array" aca="1" ref="AG998" ca="1">-AG997*INDIRECT(AG990)</f>
        <v>-25000</v>
      </c>
      <c r="AH998" s="148" cm="1">
        <f t="array" aca="1" ref="AH998" ca="1">-AH997*INDIRECT(AH990)</f>
        <v>-25000</v>
      </c>
      <c r="AI998" s="148" cm="1">
        <f t="array" aca="1" ref="AI998" ca="1">-AI997*INDIRECT(AI990)</f>
        <v>-25000</v>
      </c>
      <c r="AJ998" s="148" cm="1">
        <f t="array" aca="1" ref="AJ998" ca="1">-AJ997*INDIRECT(AJ990)</f>
        <v>-25000</v>
      </c>
      <c r="AK998" s="148" cm="1">
        <f t="array" aca="1" ref="AK998" ca="1">-AK997*INDIRECT(AK990)</f>
        <v>-25000</v>
      </c>
      <c r="AL998" s="148" cm="1">
        <f t="array" aca="1" ref="AL998" ca="1">-AL997*INDIRECT(AL990)</f>
        <v>-25000</v>
      </c>
      <c r="AM998" s="148" cm="1">
        <f t="array" aca="1" ref="AM998" ca="1">-AM997*INDIRECT(AM990)</f>
        <v>-25000</v>
      </c>
      <c r="AN998" s="148" cm="1">
        <f t="array" aca="1" ref="AN998" ca="1">-AN997*INDIRECT(AN990)</f>
        <v>-25000</v>
      </c>
      <c r="AO998" s="148" cm="1">
        <f t="array" aca="1" ref="AO998" ca="1">-AO997*INDIRECT(AO990)</f>
        <v>-25000</v>
      </c>
      <c r="AP998" s="148" cm="1">
        <f t="array" aca="1" ref="AP998" ca="1">-AP997*INDIRECT(AP990)</f>
        <v>-25000</v>
      </c>
      <c r="AQ998" s="148" cm="1">
        <f t="array" aca="1" ref="AQ998" ca="1">-AQ997*INDIRECT(AQ990)</f>
        <v>-25000</v>
      </c>
      <c r="AR998" s="148" cm="1">
        <f t="array" aca="1" ref="AR998" ca="1">-AR997*INDIRECT(AR990)</f>
        <v>-25000</v>
      </c>
      <c r="AS998" s="148" cm="1">
        <f t="array" aca="1" ref="AS998" ca="1">-AS997*INDIRECT(AS990)</f>
        <v>-25000</v>
      </c>
      <c r="AT998" s="148" cm="1">
        <f t="array" aca="1" ref="AT998" ca="1">-AT997*INDIRECT(AT990)</f>
        <v>-25000</v>
      </c>
      <c r="AU998" s="148" cm="1">
        <f t="array" aca="1" ref="AU998" ca="1">-AU997*INDIRECT(AU990)</f>
        <v>-25000</v>
      </c>
      <c r="AV998" s="148" cm="1">
        <f t="array" aca="1" ref="AV998" ca="1">-AV997*INDIRECT(AV990)</f>
        <v>-25000</v>
      </c>
      <c r="AW998" s="148" cm="1">
        <f t="array" aca="1" ref="AW998" ca="1">-AW997*INDIRECT(AW990)</f>
        <v>-25000</v>
      </c>
      <c r="AX998" s="148" cm="1">
        <f t="array" aca="1" ref="AX998" ca="1">-AX997*INDIRECT(AX990)</f>
        <v>-25000</v>
      </c>
      <c r="AY998" s="148" cm="1">
        <f t="array" aca="1" ref="AY998" ca="1">-AY997*INDIRECT(AY990)</f>
        <v>-25000</v>
      </c>
      <c r="AZ998" s="148" cm="1">
        <f t="array" aca="1" ref="AZ998" ca="1">-AZ997*INDIRECT(AZ990)</f>
        <v>-25000</v>
      </c>
      <c r="BA998" s="148" cm="1">
        <f t="array" aca="1" ref="BA998" ca="1">-BA997*INDIRECT(BA990)</f>
        <v>-25000</v>
      </c>
      <c r="BB998" s="148" cm="1">
        <f t="array" aca="1" ref="BB998" ca="1">-BB997*INDIRECT(BB990)</f>
        <v>-25000</v>
      </c>
      <c r="BC998" s="148" cm="1">
        <f t="array" aca="1" ref="BC998" ca="1">-BC997*INDIRECT(BC990)</f>
        <v>-25000</v>
      </c>
      <c r="BD998" s="148" cm="1">
        <f t="array" aca="1" ref="BD998" ca="1">-BD997*INDIRECT(BD990)</f>
        <v>-25000</v>
      </c>
      <c r="BE998" s="148" cm="1">
        <f t="array" aca="1" ref="BE998" ca="1">-BE997*INDIRECT(BE990)</f>
        <v>-25000</v>
      </c>
      <c r="BF998" s="148" cm="1">
        <f t="array" aca="1" ref="BF998" ca="1">-BF997*INDIRECT(BF990)</f>
        <v>-25000</v>
      </c>
      <c r="BG998" s="148" cm="1">
        <f t="array" aca="1" ref="BG998" ca="1">-BG997*INDIRECT(BG990)</f>
        <v>-25000</v>
      </c>
      <c r="BH998" s="148" cm="1">
        <f t="array" aca="1" ref="BH998" ca="1">-BH997*INDIRECT(BH990)</f>
        <v>-25000</v>
      </c>
      <c r="BI998" s="148" cm="1">
        <f t="array" aca="1" ref="BI998" ca="1">-BI997*INDIRECT(BI990)</f>
        <v>-25000</v>
      </c>
      <c r="BJ998" s="148" cm="1">
        <f t="array" aca="1" ref="BJ998" ca="1">-BJ997*INDIRECT(BJ990)</f>
        <v>-25000</v>
      </c>
      <c r="BK998" s="148" cm="1">
        <f t="array" aca="1" ref="BK998" ca="1">-BK997*INDIRECT(BK990)</f>
        <v>-25000</v>
      </c>
      <c r="BL998" s="148" cm="1">
        <f t="array" aca="1" ref="BL998" ca="1">-BL997*INDIRECT(BL990)</f>
        <v>-25000</v>
      </c>
      <c r="BM998" s="148" cm="1">
        <f t="array" aca="1" ref="BM998" ca="1">-BM997*INDIRECT(BM990)</f>
        <v>-25000</v>
      </c>
      <c r="BN998" s="148" cm="1">
        <f t="array" aca="1" ref="BN998" ca="1">-BN997*INDIRECT(BN990)</f>
        <v>-25000</v>
      </c>
      <c r="BO998" s="148" cm="1">
        <f t="array" aca="1" ref="BO998" ca="1">-BO997*INDIRECT(BO990)</f>
        <v>-25000</v>
      </c>
      <c r="BP998" s="148" cm="1">
        <f t="array" aca="1" ref="BP998" ca="1">-BP997*INDIRECT(BP990)</f>
        <v>-25000</v>
      </c>
      <c r="BQ998" s="148" cm="1">
        <f t="array" aca="1" ref="BQ998" ca="1">-BQ997*INDIRECT(BQ990)</f>
        <v>-25000</v>
      </c>
      <c r="BR998" s="148" cm="1">
        <f t="array" aca="1" ref="BR998" ca="1">-BR997*INDIRECT(BR990)</f>
        <v>-25000</v>
      </c>
      <c r="BS998" s="148" cm="1">
        <f t="array" aca="1" ref="BS998" ca="1">-BS997*INDIRECT(BS990)</f>
        <v>-25000</v>
      </c>
      <c r="BT998" s="148" cm="1">
        <f t="array" aca="1" ref="BT998" ca="1">-BT997*INDIRECT(BT990)</f>
        <v>-25000</v>
      </c>
      <c r="BU998" s="148" cm="1">
        <f t="array" aca="1" ref="BU998" ca="1">-BU997*INDIRECT(BU990)</f>
        <v>-25000</v>
      </c>
      <c r="BV998" s="148" cm="1">
        <f t="array" aca="1" ref="BV998" ca="1">-BV997*INDIRECT(BV990)</f>
        <v>-25000</v>
      </c>
      <c r="BW998" s="148" cm="1">
        <f t="array" aca="1" ref="BW998" ca="1">-BW997*INDIRECT(BW990)</f>
        <v>-25000</v>
      </c>
      <c r="BX998" s="148" cm="1">
        <f t="array" aca="1" ref="BX998" ca="1">-BX997*INDIRECT(BX990)</f>
        <v>-25000</v>
      </c>
      <c r="BY998" s="148" cm="1">
        <f t="array" aca="1" ref="BY998" ca="1">-BY997*INDIRECT(BY990)</f>
        <v>-25000</v>
      </c>
      <c r="BZ998" s="148" cm="1">
        <f t="array" aca="1" ref="BZ998" ca="1">-BZ997*INDIRECT(BZ990)</f>
        <v>-25000</v>
      </c>
      <c r="CA998" s="148" cm="1">
        <f t="array" aca="1" ref="CA998" ca="1">-CA997*INDIRECT(CA990)</f>
        <v>-25000</v>
      </c>
      <c r="CB998" s="148" cm="1">
        <f t="array" aca="1" ref="CB998" ca="1">-CB997*INDIRECT(CB990)</f>
        <v>-25000</v>
      </c>
      <c r="CC998" s="148" cm="1">
        <f t="array" aca="1" ref="CC998" ca="1">-CC997*INDIRECT(CC990)</f>
        <v>-25000</v>
      </c>
      <c r="CD998" s="148" cm="1">
        <f t="array" aca="1" ref="CD998" ca="1">-CD997*INDIRECT(CD990)</f>
        <v>-25000</v>
      </c>
      <c r="CE998" s="148" cm="1">
        <f t="array" aca="1" ref="CE998" ca="1">-CE997*INDIRECT(CE990)</f>
        <v>-25000</v>
      </c>
      <c r="CF998" s="148" cm="1">
        <f t="array" aca="1" ref="CF998" ca="1">-CF997*INDIRECT(CF990)</f>
        <v>-25000</v>
      </c>
      <c r="CG998" s="148" cm="1">
        <f t="array" aca="1" ref="CG998" ca="1">-CG997*INDIRECT(CG990)</f>
        <v>-25000</v>
      </c>
      <c r="CH998" s="148" cm="1">
        <f t="array" aca="1" ref="CH998" ca="1">-CH997*INDIRECT(CH990)</f>
        <v>-25000</v>
      </c>
      <c r="CI998" s="148" cm="1">
        <f t="array" aca="1" ref="CI998" ca="1">-CI997*INDIRECT(CI990)</f>
        <v>-25000</v>
      </c>
      <c r="CJ998" s="148" cm="1">
        <f t="array" aca="1" ref="CJ998" ca="1">-CJ997*INDIRECT(CJ990)</f>
        <v>-25000</v>
      </c>
      <c r="CK998" s="148" cm="1">
        <f t="array" aca="1" ref="CK998" ca="1">-CK997*INDIRECT(CK990)</f>
        <v>-25000</v>
      </c>
      <c r="CL998" s="148" cm="1">
        <f t="array" aca="1" ref="CL998" ca="1">-CL997*INDIRECT(CL990)</f>
        <v>-25000</v>
      </c>
      <c r="CN998" s="78"/>
      <c r="CO998" s="148" t="e" cm="1">
        <f t="array" aca="1" ref="CO998" ca="1">-CO997*INDIRECT(CO990)</f>
        <v>#N/A</v>
      </c>
      <c r="CP998" s="148" t="e" cm="1">
        <f t="array" aca="1" ref="CP998" ca="1">-CP997*INDIRECT(CP990)</f>
        <v>#N/A</v>
      </c>
      <c r="CQ998" s="148" t="e" cm="1">
        <f t="array" aca="1" ref="CQ998" ca="1">-CQ997*INDIRECT(CQ990)</f>
        <v>#N/A</v>
      </c>
      <c r="CR998" s="148" t="e" cm="1">
        <f t="array" aca="1" ref="CR998" ca="1">-CR997*INDIRECT(CR990)</f>
        <v>#N/A</v>
      </c>
      <c r="CS998" s="148" t="e" cm="1">
        <f t="array" aca="1" ref="CS998" ca="1">-CS997*INDIRECT(CS990)</f>
        <v>#N/A</v>
      </c>
      <c r="CT998" s="148" t="e" cm="1">
        <f t="array" aca="1" ref="CT998" ca="1">-CT997*INDIRECT(CT990)</f>
        <v>#N/A</v>
      </c>
      <c r="CU998" s="148" t="e" cm="1">
        <f t="array" aca="1" ref="CU998" ca="1">-CU997*INDIRECT(CU990)</f>
        <v>#N/A</v>
      </c>
      <c r="CV998" s="148" t="e" cm="1">
        <f t="array" aca="1" ref="CV998" ca="1">-CV997*INDIRECT(CV990)</f>
        <v>#N/A</v>
      </c>
      <c r="CW998" s="148" t="e" cm="1">
        <f t="array" aca="1" ref="CW998" ca="1">-CW997*INDIRECT(CW990)</f>
        <v>#N/A</v>
      </c>
      <c r="CX998" s="148" t="e" cm="1">
        <f t="array" aca="1" ref="CX998" ca="1">-CX997*INDIRECT(CX990)</f>
        <v>#N/A</v>
      </c>
      <c r="CY998" s="148" t="e" cm="1">
        <f t="array" aca="1" ref="CY998" ca="1">-CY997*INDIRECT(CY990)</f>
        <v>#N/A</v>
      </c>
      <c r="CZ998" s="148" t="e" cm="1">
        <f t="array" aca="1" ref="CZ998" ca="1">-CZ997*INDIRECT(CZ990)</f>
        <v>#N/A</v>
      </c>
      <c r="DA998" s="148" t="e" cm="1">
        <f t="array" aca="1" ref="DA998" ca="1">-DA997*INDIRECT(DA990)</f>
        <v>#N/A</v>
      </c>
      <c r="DB998" s="148" t="e" cm="1">
        <f t="array" aca="1" ref="DB998" ca="1">-DB997*INDIRECT(DB990)</f>
        <v>#N/A</v>
      </c>
      <c r="DC998" s="148" t="e" cm="1">
        <f t="array" aca="1" ref="DC998" ca="1">-DC997*INDIRECT(DC990)</f>
        <v>#N/A</v>
      </c>
      <c r="DD998" s="148" t="e" cm="1">
        <f t="array" aca="1" ref="DD998" ca="1">-DD997*INDIRECT(DD990)</f>
        <v>#N/A</v>
      </c>
      <c r="DE998" s="148" t="e" cm="1">
        <f t="array" aca="1" ref="DE998" ca="1">-DE997*INDIRECT(DE990)</f>
        <v>#N/A</v>
      </c>
      <c r="DF998" s="148" t="e" cm="1">
        <f t="array" aca="1" ref="DF998" ca="1">-DF997*INDIRECT(DF990)</f>
        <v>#N/A</v>
      </c>
      <c r="DG998" s="148" t="e" cm="1">
        <f t="array" aca="1" ref="DG998" ca="1">-DG997*INDIRECT(DG990)</f>
        <v>#N/A</v>
      </c>
      <c r="DH998" s="148" t="e" cm="1">
        <f t="array" aca="1" ref="DH998" ca="1">-DH997*INDIRECT(DH990)</f>
        <v>#N/A</v>
      </c>
      <c r="DI998" s="148" t="e" cm="1">
        <f t="array" aca="1" ref="DI998" ca="1">-DI997*INDIRECT(DI990)</f>
        <v>#N/A</v>
      </c>
      <c r="DJ998" s="148" t="e" cm="1">
        <f t="array" aca="1" ref="DJ998" ca="1">-DJ997*INDIRECT(DJ990)</f>
        <v>#N/A</v>
      </c>
      <c r="DK998" s="148" t="e" cm="1">
        <f t="array" aca="1" ref="DK998" ca="1">-DK997*INDIRECT(DK990)</f>
        <v>#N/A</v>
      </c>
      <c r="DL998" s="148" t="e" cm="1">
        <f t="array" aca="1" ref="DL998" ca="1">-DL997*INDIRECT(DL990)</f>
        <v>#N/A</v>
      </c>
    </row>
    <row r="999" spans="1:116" x14ac:dyDescent="0.4">
      <c r="B999" t="s">
        <v>244</v>
      </c>
      <c r="D999" t="s">
        <v>799</v>
      </c>
      <c r="E999" s="8" t="str">
        <f t="shared" si="1144"/>
        <v>999 DCV-S</v>
      </c>
      <c r="G999" s="13"/>
      <c r="H999" s="12"/>
      <c r="I999" s="60"/>
      <c r="J999" s="60"/>
      <c r="R999" s="9"/>
      <c r="S999" s="149"/>
      <c r="T999" s="149"/>
      <c r="U999" s="149"/>
      <c r="V999" s="149"/>
      <c r="W999" s="149"/>
      <c r="X999" s="149"/>
      <c r="Y999" s="149"/>
      <c r="Z999" s="149"/>
      <c r="AA999" s="149"/>
      <c r="AB999" s="149"/>
      <c r="AC999" s="149"/>
      <c r="AD999" s="149"/>
      <c r="AE999" s="149"/>
      <c r="AF999" s="149"/>
      <c r="AG999" s="149"/>
      <c r="AH999" s="149"/>
      <c r="AI999" s="149"/>
      <c r="AJ999" s="149"/>
      <c r="AK999" s="149"/>
      <c r="AL999" s="149"/>
      <c r="AM999" s="149"/>
      <c r="AN999" s="149"/>
      <c r="AO999" s="149"/>
      <c r="AP999" s="149"/>
      <c r="AQ999" s="149"/>
      <c r="AR999" s="149"/>
      <c r="AS999" s="149"/>
      <c r="AT999" s="149"/>
      <c r="AU999" s="149"/>
      <c r="AV999" s="149"/>
      <c r="AW999" s="149"/>
      <c r="AX999" s="149"/>
      <c r="AY999" s="149"/>
      <c r="AZ999" s="149"/>
      <c r="BA999" s="149"/>
      <c r="BB999" s="149"/>
      <c r="BC999" s="149"/>
      <c r="BD999" s="149"/>
      <c r="BE999" s="149"/>
      <c r="BF999" s="149"/>
      <c r="BG999" s="149"/>
      <c r="BH999" s="149"/>
      <c r="BI999" s="149"/>
      <c r="BJ999" s="149"/>
      <c r="BK999" s="149"/>
      <c r="BL999" s="149"/>
      <c r="BM999" s="149"/>
      <c r="BN999" s="149"/>
      <c r="BO999" s="149"/>
      <c r="BP999" s="149"/>
      <c r="BQ999" s="149"/>
      <c r="BR999" s="149"/>
      <c r="BS999" s="149"/>
      <c r="BT999" s="149"/>
      <c r="BU999" s="149"/>
      <c r="BV999" s="149"/>
      <c r="BW999" s="149"/>
      <c r="BX999" s="149"/>
      <c r="BY999" s="149"/>
      <c r="BZ999" s="149"/>
      <c r="CA999" s="149"/>
      <c r="CB999" s="149"/>
      <c r="CC999" s="149"/>
      <c r="CD999" s="149"/>
      <c r="CE999" s="149"/>
      <c r="CF999" s="149"/>
      <c r="CG999" s="149"/>
      <c r="CH999" s="149"/>
      <c r="CI999" s="149"/>
      <c r="CJ999" s="149"/>
      <c r="CK999" s="149"/>
      <c r="CL999" s="149"/>
      <c r="CN999" s="60"/>
      <c r="CO999" s="149"/>
      <c r="CP999" s="149"/>
      <c r="CQ999" s="149"/>
      <c r="CR999" s="149"/>
      <c r="CS999" s="149"/>
      <c r="CT999" s="149"/>
      <c r="CU999" s="149"/>
      <c r="CV999" s="149"/>
      <c r="CW999" s="149"/>
      <c r="CX999" s="149"/>
      <c r="CY999" s="149"/>
      <c r="CZ999" s="149"/>
      <c r="DA999" s="149"/>
      <c r="DB999" s="149"/>
      <c r="DC999" s="149"/>
      <c r="DD999" s="149"/>
      <c r="DE999" s="149"/>
      <c r="DF999" s="149"/>
      <c r="DG999" s="149"/>
      <c r="DH999" s="149"/>
      <c r="DI999" s="149"/>
      <c r="DJ999" s="149"/>
      <c r="DK999" s="149"/>
      <c r="DL999" s="149"/>
    </row>
    <row r="1000" spans="1:116" x14ac:dyDescent="0.4">
      <c r="B1000" t="s">
        <v>332</v>
      </c>
      <c r="D1000" t="s">
        <v>799</v>
      </c>
      <c r="E1000" s="8" t="str">
        <f>ROW()&amp;" "&amp;D1000</f>
        <v>1000 DCV-S</v>
      </c>
      <c r="G1000" s="8" t="str">
        <f>G987</f>
        <v>(Primary label)</v>
      </c>
      <c r="H1000" s="12"/>
      <c r="I1000" s="60"/>
      <c r="J1000" s="60"/>
      <c r="S1000" s="72"/>
      <c r="T1000" s="72"/>
      <c r="U1000" s="72"/>
      <c r="V1000" s="72"/>
      <c r="W1000" s="72"/>
      <c r="X1000" s="72"/>
      <c r="Y1000" s="72"/>
      <c r="Z1000" s="72"/>
      <c r="AA1000" s="72"/>
      <c r="AB1000" s="72"/>
      <c r="AC1000" s="72"/>
      <c r="AD1000" s="72"/>
      <c r="AE1000" s="72"/>
      <c r="AF1000" s="72"/>
      <c r="AG1000" s="72"/>
      <c r="AH1000" s="72"/>
      <c r="AI1000" s="72"/>
      <c r="AJ1000" s="72"/>
      <c r="AK1000" s="72"/>
      <c r="AL1000" s="72"/>
      <c r="AM1000" s="72"/>
      <c r="AN1000" s="72"/>
      <c r="AO1000" s="72"/>
      <c r="AP1000" s="72"/>
      <c r="AQ1000" s="72"/>
      <c r="AR1000" s="72"/>
      <c r="AS1000" s="72"/>
      <c r="AT1000" s="72"/>
      <c r="AU1000" s="72"/>
      <c r="AV1000" s="72"/>
      <c r="AW1000" s="72"/>
      <c r="AX1000" s="72"/>
      <c r="AY1000" s="72"/>
      <c r="AZ1000" s="72"/>
      <c r="BA1000" s="72"/>
      <c r="BB1000" s="72"/>
      <c r="BC1000" s="72"/>
      <c r="BD1000" s="72"/>
      <c r="BE1000" s="72"/>
      <c r="BF1000" s="72"/>
      <c r="BG1000" s="72"/>
      <c r="BH1000" s="72"/>
      <c r="BI1000" s="72"/>
      <c r="BJ1000" s="72"/>
      <c r="BK1000" s="72"/>
      <c r="BL1000" s="72"/>
      <c r="BM1000" s="72"/>
      <c r="BN1000" s="72"/>
      <c r="BO1000" s="72"/>
      <c r="BP1000" s="72"/>
      <c r="BQ1000" s="72"/>
      <c r="BR1000" s="72"/>
      <c r="BS1000" s="72"/>
      <c r="BT1000" s="72"/>
      <c r="BU1000" s="72"/>
      <c r="BV1000" s="72"/>
      <c r="BW1000" s="72"/>
      <c r="BX1000" s="72"/>
      <c r="BY1000" s="72"/>
      <c r="BZ1000" s="72"/>
      <c r="CA1000" s="72"/>
      <c r="CB1000" s="72"/>
      <c r="CC1000" s="72"/>
      <c r="CD1000" s="72"/>
      <c r="CE1000" s="72"/>
      <c r="CF1000" s="72"/>
      <c r="CG1000" s="72"/>
      <c r="CH1000" s="72"/>
      <c r="CI1000" s="72"/>
      <c r="CJ1000" s="72"/>
      <c r="CK1000" s="72"/>
      <c r="CL1000" s="72"/>
      <c r="CN1000" s="60"/>
      <c r="CO1000" s="72"/>
      <c r="CP1000" s="72"/>
      <c r="CQ1000" s="72"/>
      <c r="CR1000" s="72"/>
      <c r="CS1000" s="72"/>
      <c r="CT1000" s="72"/>
      <c r="CU1000" s="72"/>
      <c r="CV1000" s="72"/>
      <c r="CW1000" s="72"/>
      <c r="CX1000" s="72"/>
      <c r="CY1000" s="72"/>
      <c r="CZ1000" s="72"/>
      <c r="DA1000" s="72"/>
      <c r="DB1000" s="72"/>
      <c r="DC1000" s="72"/>
      <c r="DD1000" s="72"/>
      <c r="DE1000" s="72"/>
      <c r="DF1000" s="72"/>
      <c r="DG1000" s="72"/>
      <c r="DH1000" s="72"/>
      <c r="DI1000" s="72"/>
      <c r="DJ1000" s="72"/>
      <c r="DK1000" s="72"/>
      <c r="DL1000" s="72"/>
    </row>
    <row r="1001" spans="1:116" x14ac:dyDescent="0.4">
      <c r="B1001" t="s">
        <v>332</v>
      </c>
      <c r="D1001" t="s">
        <v>799</v>
      </c>
      <c r="E1001" s="8" t="str">
        <f>ROW()&amp;" "&amp;D1001</f>
        <v>1001 DCV-S</v>
      </c>
      <c r="G1001" s="8" t="str">
        <f>G988</f>
        <v>primary unit</v>
      </c>
      <c r="H1001" s="12"/>
      <c r="I1001" s="60"/>
      <c r="J1001" s="60"/>
      <c r="S1001" s="72"/>
      <c r="T1001" s="72"/>
      <c r="U1001" s="72"/>
      <c r="V1001" s="72"/>
      <c r="W1001" s="72"/>
      <c r="X1001" s="72"/>
      <c r="Y1001" s="72"/>
      <c r="Z1001" s="72"/>
      <c r="AA1001" s="72"/>
      <c r="AB1001" s="72"/>
      <c r="AC1001" s="72"/>
      <c r="AD1001" s="72"/>
      <c r="AE1001" s="72"/>
      <c r="AF1001" s="72"/>
      <c r="AG1001" s="72"/>
      <c r="AH1001" s="72"/>
      <c r="AI1001" s="72"/>
      <c r="AJ1001" s="72"/>
      <c r="AK1001" s="72"/>
      <c r="AL1001" s="72"/>
      <c r="AM1001" s="72"/>
      <c r="AN1001" s="72"/>
      <c r="AO1001" s="72"/>
      <c r="AP1001" s="72"/>
      <c r="AQ1001" s="72"/>
      <c r="AR1001" s="72"/>
      <c r="AS1001" s="72"/>
      <c r="AT1001" s="72"/>
      <c r="AU1001" s="72"/>
      <c r="AV1001" s="72"/>
      <c r="AW1001" s="72"/>
      <c r="AX1001" s="72"/>
      <c r="AY1001" s="72"/>
      <c r="AZ1001" s="72"/>
      <c r="BA1001" s="72"/>
      <c r="BB1001" s="72"/>
      <c r="BC1001" s="72"/>
      <c r="BD1001" s="72"/>
      <c r="BE1001" s="72"/>
      <c r="BF1001" s="72"/>
      <c r="BG1001" s="72"/>
      <c r="BH1001" s="72"/>
      <c r="BI1001" s="72"/>
      <c r="BJ1001" s="72"/>
      <c r="BK1001" s="72"/>
      <c r="BL1001" s="72"/>
      <c r="BM1001" s="72"/>
      <c r="BN1001" s="72"/>
      <c r="BO1001" s="72"/>
      <c r="BP1001" s="72"/>
      <c r="BQ1001" s="72"/>
      <c r="BR1001" s="72"/>
      <c r="BS1001" s="72"/>
      <c r="BT1001" s="72"/>
      <c r="BU1001" s="72"/>
      <c r="BV1001" s="72"/>
      <c r="BW1001" s="72"/>
      <c r="BX1001" s="72"/>
      <c r="BY1001" s="72"/>
      <c r="BZ1001" s="72"/>
      <c r="CA1001" s="72"/>
      <c r="CB1001" s="72"/>
      <c r="CC1001" s="72"/>
      <c r="CD1001" s="72"/>
      <c r="CE1001" s="72"/>
      <c r="CF1001" s="72"/>
      <c r="CG1001" s="72"/>
      <c r="CH1001" s="72"/>
      <c r="CI1001" s="72"/>
      <c r="CJ1001" s="72"/>
      <c r="CK1001" s="72"/>
      <c r="CL1001" s="72"/>
      <c r="CN1001" s="60"/>
      <c r="CO1001" s="72"/>
      <c r="CP1001" s="72"/>
      <c r="CQ1001" s="72"/>
      <c r="CR1001" s="72"/>
      <c r="CS1001" s="72"/>
      <c r="CT1001" s="72"/>
      <c r="CU1001" s="72"/>
      <c r="CV1001" s="72"/>
      <c r="CW1001" s="72"/>
      <c r="CX1001" s="72"/>
      <c r="CY1001" s="72"/>
      <c r="CZ1001" s="72"/>
      <c r="DA1001" s="72"/>
      <c r="DB1001" s="72"/>
      <c r="DC1001" s="72"/>
      <c r="DD1001" s="72"/>
      <c r="DE1001" s="72"/>
      <c r="DF1001" s="72"/>
      <c r="DG1001" s="72"/>
      <c r="DH1001" s="72"/>
      <c r="DI1001" s="72"/>
      <c r="DJ1001" s="72"/>
      <c r="DK1001" s="72"/>
      <c r="DL1001" s="72"/>
    </row>
    <row r="1002" spans="1:116" x14ac:dyDescent="0.4">
      <c r="B1002" t="s">
        <v>332</v>
      </c>
      <c r="D1002" t="s">
        <v>799</v>
      </c>
      <c r="E1002" s="8" t="str">
        <f>ROW()&amp;" "&amp;D1002</f>
        <v>1002 DCV-S</v>
      </c>
      <c r="G1002" s="8" t="str">
        <f>G989</f>
        <v>Primary revenue driver</v>
      </c>
      <c r="K1002" s="53"/>
      <c r="L1002" s="53"/>
      <c r="M1002" s="53"/>
      <c r="N1002" s="53"/>
      <c r="O1002" s="53"/>
      <c r="P1002" s="53"/>
      <c r="R1002" s="24"/>
      <c r="S1002" s="215" t="str">
        <f t="shared" ref="S1002:AX1004" si="1208">S989</f>
        <v>S$16</v>
      </c>
      <c r="T1002" s="215" t="str">
        <f t="shared" si="1208"/>
        <v>T$16</v>
      </c>
      <c r="U1002" s="215" t="str">
        <f t="shared" si="1208"/>
        <v>U$16</v>
      </c>
      <c r="V1002" s="215" t="str">
        <f t="shared" si="1208"/>
        <v>V$16</v>
      </c>
      <c r="W1002" s="215" t="str">
        <f t="shared" si="1208"/>
        <v>W$16</v>
      </c>
      <c r="X1002" s="215" t="str">
        <f t="shared" si="1208"/>
        <v>X$16</v>
      </c>
      <c r="Y1002" s="215" t="str">
        <f t="shared" si="1208"/>
        <v>Y$16</v>
      </c>
      <c r="Z1002" s="215" t="str">
        <f t="shared" si="1208"/>
        <v>Z$16</v>
      </c>
      <c r="AA1002" s="215" t="str">
        <f t="shared" si="1208"/>
        <v>AA$16</v>
      </c>
      <c r="AB1002" s="215" t="str">
        <f t="shared" si="1208"/>
        <v>AB$16</v>
      </c>
      <c r="AC1002" s="215" t="str">
        <f t="shared" si="1208"/>
        <v>AC$16</v>
      </c>
      <c r="AD1002" s="215" t="str">
        <f t="shared" si="1208"/>
        <v>AD$16</v>
      </c>
      <c r="AE1002" s="215" t="str">
        <f t="shared" si="1208"/>
        <v>AE$16</v>
      </c>
      <c r="AF1002" s="215" t="str">
        <f t="shared" si="1208"/>
        <v>AF$16</v>
      </c>
      <c r="AG1002" s="215" t="str">
        <f t="shared" si="1208"/>
        <v>AG$16</v>
      </c>
      <c r="AH1002" s="215" t="str">
        <f t="shared" si="1208"/>
        <v>AH$16</v>
      </c>
      <c r="AI1002" s="215" t="str">
        <f t="shared" si="1208"/>
        <v>AI$16</v>
      </c>
      <c r="AJ1002" s="215" t="str">
        <f t="shared" si="1208"/>
        <v>AJ$16</v>
      </c>
      <c r="AK1002" s="215" t="str">
        <f t="shared" si="1208"/>
        <v>AK$16</v>
      </c>
      <c r="AL1002" s="215" t="str">
        <f t="shared" si="1208"/>
        <v>AL$16</v>
      </c>
      <c r="AM1002" s="215" t="str">
        <f t="shared" si="1208"/>
        <v>AM$16</v>
      </c>
      <c r="AN1002" s="215" t="str">
        <f t="shared" si="1208"/>
        <v>AN$16</v>
      </c>
      <c r="AO1002" s="215" t="str">
        <f t="shared" si="1208"/>
        <v>AO$16</v>
      </c>
      <c r="AP1002" s="215" t="str">
        <f t="shared" si="1208"/>
        <v>AP$16</v>
      </c>
      <c r="AQ1002" s="215" t="str">
        <f t="shared" si="1208"/>
        <v>AQ$16</v>
      </c>
      <c r="AR1002" s="215" t="str">
        <f t="shared" si="1208"/>
        <v>AR$16</v>
      </c>
      <c r="AS1002" s="215" t="str">
        <f t="shared" si="1208"/>
        <v>AS$16</v>
      </c>
      <c r="AT1002" s="215" t="str">
        <f t="shared" si="1208"/>
        <v>AT$16</v>
      </c>
      <c r="AU1002" s="215" t="str">
        <f t="shared" si="1208"/>
        <v>AU$16</v>
      </c>
      <c r="AV1002" s="215" t="str">
        <f t="shared" si="1208"/>
        <v>AV$16</v>
      </c>
      <c r="AW1002" s="215" t="str">
        <f t="shared" si="1208"/>
        <v>AW$16</v>
      </c>
      <c r="AX1002" s="215" t="str">
        <f t="shared" si="1208"/>
        <v>AX$16</v>
      </c>
      <c r="AY1002" s="215" t="str">
        <f t="shared" ref="AY1002:CD1004" si="1209">AY989</f>
        <v>AY$16</v>
      </c>
      <c r="AZ1002" s="215" t="str">
        <f t="shared" si="1209"/>
        <v>AZ$16</v>
      </c>
      <c r="BA1002" s="215" t="str">
        <f t="shared" si="1209"/>
        <v>BA$16</v>
      </c>
      <c r="BB1002" s="215" t="str">
        <f t="shared" si="1209"/>
        <v>BB$16</v>
      </c>
      <c r="BC1002" s="215" t="str">
        <f t="shared" si="1209"/>
        <v>BC$16</v>
      </c>
      <c r="BD1002" s="215" t="str">
        <f t="shared" si="1209"/>
        <v>BD$16</v>
      </c>
      <c r="BE1002" s="215" t="str">
        <f t="shared" si="1209"/>
        <v>BE$16</v>
      </c>
      <c r="BF1002" s="215" t="str">
        <f t="shared" si="1209"/>
        <v>BF$16</v>
      </c>
      <c r="BG1002" s="215" t="str">
        <f t="shared" si="1209"/>
        <v>BG$16</v>
      </c>
      <c r="BH1002" s="215" t="str">
        <f t="shared" si="1209"/>
        <v>BH$16</v>
      </c>
      <c r="BI1002" s="215" t="str">
        <f t="shared" si="1209"/>
        <v>BI$16</v>
      </c>
      <c r="BJ1002" s="215" t="str">
        <f t="shared" si="1209"/>
        <v>BJ$16</v>
      </c>
      <c r="BK1002" s="215" t="str">
        <f t="shared" si="1209"/>
        <v>BK$16</v>
      </c>
      <c r="BL1002" s="215" t="str">
        <f t="shared" si="1209"/>
        <v>BL$16</v>
      </c>
      <c r="BM1002" s="215" t="str">
        <f t="shared" si="1209"/>
        <v>BM$16</v>
      </c>
      <c r="BN1002" s="215" t="str">
        <f t="shared" si="1209"/>
        <v>BN$16</v>
      </c>
      <c r="BO1002" s="215" t="str">
        <f t="shared" si="1209"/>
        <v>BO$16</v>
      </c>
      <c r="BP1002" s="215" t="str">
        <f t="shared" si="1209"/>
        <v>BP$16</v>
      </c>
      <c r="BQ1002" s="215" t="str">
        <f t="shared" si="1209"/>
        <v>BQ$16</v>
      </c>
      <c r="BR1002" s="215" t="str">
        <f t="shared" si="1209"/>
        <v>BR$16</v>
      </c>
      <c r="BS1002" s="215" t="str">
        <f t="shared" si="1209"/>
        <v>BS$16</v>
      </c>
      <c r="BT1002" s="215" t="str">
        <f t="shared" si="1209"/>
        <v>BT$16</v>
      </c>
      <c r="BU1002" s="215" t="str">
        <f t="shared" si="1209"/>
        <v>BU$16</v>
      </c>
      <c r="BV1002" s="215" t="str">
        <f t="shared" si="1209"/>
        <v>BV$16</v>
      </c>
      <c r="BW1002" s="215" t="str">
        <f t="shared" si="1209"/>
        <v>BW$16</v>
      </c>
      <c r="BX1002" s="215" t="str">
        <f t="shared" si="1209"/>
        <v>BX$16</v>
      </c>
      <c r="BY1002" s="215" t="str">
        <f t="shared" si="1209"/>
        <v>BY$16</v>
      </c>
      <c r="BZ1002" s="215" t="str">
        <f t="shared" si="1209"/>
        <v>BZ$16</v>
      </c>
      <c r="CA1002" s="215" t="str">
        <f t="shared" si="1209"/>
        <v>CA$16</v>
      </c>
      <c r="CB1002" s="215" t="str">
        <f t="shared" si="1209"/>
        <v>CB$16</v>
      </c>
      <c r="CC1002" s="215" t="str">
        <f t="shared" si="1209"/>
        <v>CC$16</v>
      </c>
      <c r="CD1002" s="215" t="str">
        <f t="shared" si="1209"/>
        <v>CD$16</v>
      </c>
      <c r="CE1002" s="215" t="str">
        <f t="shared" ref="CE1002:CL1004" si="1210">CE989</f>
        <v>CE$16</v>
      </c>
      <c r="CF1002" s="215" t="str">
        <f t="shared" si="1210"/>
        <v>CF$16</v>
      </c>
      <c r="CG1002" s="215" t="str">
        <f t="shared" si="1210"/>
        <v>CG$16</v>
      </c>
      <c r="CH1002" s="215" t="str">
        <f t="shared" si="1210"/>
        <v>CH$16</v>
      </c>
      <c r="CI1002" s="215" t="str">
        <f t="shared" si="1210"/>
        <v>CI$16</v>
      </c>
      <c r="CJ1002" s="215" t="str">
        <f t="shared" si="1210"/>
        <v>CJ$16</v>
      </c>
      <c r="CK1002" s="215" t="str">
        <f t="shared" si="1210"/>
        <v>CK$16</v>
      </c>
      <c r="CL1002" s="215" t="str">
        <f t="shared" si="1210"/>
        <v>CL$16</v>
      </c>
      <c r="CO1002" s="215" t="str">
        <f t="shared" ref="CO1002:DL1004" si="1211">CO989</f>
        <v>CO$16</v>
      </c>
      <c r="CP1002" s="215" t="str">
        <f t="shared" si="1211"/>
        <v>CP$16</v>
      </c>
      <c r="CQ1002" s="215" t="str">
        <f t="shared" si="1211"/>
        <v>CQ$16</v>
      </c>
      <c r="CR1002" s="215" t="str">
        <f t="shared" si="1211"/>
        <v>CR$16</v>
      </c>
      <c r="CS1002" s="215" t="str">
        <f t="shared" si="1211"/>
        <v>CS$16</v>
      </c>
      <c r="CT1002" s="215" t="str">
        <f t="shared" si="1211"/>
        <v>CT$16</v>
      </c>
      <c r="CU1002" s="215" t="str">
        <f t="shared" si="1211"/>
        <v>CU$16</v>
      </c>
      <c r="CV1002" s="215" t="str">
        <f t="shared" si="1211"/>
        <v>CV$16</v>
      </c>
      <c r="CW1002" s="215" t="str">
        <f t="shared" si="1211"/>
        <v>CW$16</v>
      </c>
      <c r="CX1002" s="215" t="str">
        <f t="shared" si="1211"/>
        <v>CX$16</v>
      </c>
      <c r="CY1002" s="215" t="str">
        <f t="shared" si="1211"/>
        <v>CY$16</v>
      </c>
      <c r="CZ1002" s="215" t="str">
        <f t="shared" si="1211"/>
        <v>CZ$16</v>
      </c>
      <c r="DA1002" s="215" t="str">
        <f t="shared" si="1211"/>
        <v>DA$16</v>
      </c>
      <c r="DB1002" s="215" t="str">
        <f t="shared" si="1211"/>
        <v>DB$16</v>
      </c>
      <c r="DC1002" s="215" t="str">
        <f t="shared" si="1211"/>
        <v>DC$16</v>
      </c>
      <c r="DD1002" s="215" t="str">
        <f t="shared" si="1211"/>
        <v>DD$16</v>
      </c>
      <c r="DE1002" s="215" t="str">
        <f t="shared" si="1211"/>
        <v>DE$16</v>
      </c>
      <c r="DF1002" s="215" t="str">
        <f t="shared" si="1211"/>
        <v>DF$16</v>
      </c>
      <c r="DG1002" s="215" t="str">
        <f t="shared" si="1211"/>
        <v>DG$16</v>
      </c>
      <c r="DH1002" s="215" t="str">
        <f t="shared" si="1211"/>
        <v>DH$16</v>
      </c>
      <c r="DI1002" s="215" t="str">
        <f t="shared" si="1211"/>
        <v>DI$16</v>
      </c>
      <c r="DJ1002" s="215" t="str">
        <f t="shared" si="1211"/>
        <v>DJ$16</v>
      </c>
      <c r="DK1002" s="215" t="str">
        <f t="shared" si="1211"/>
        <v>DK$16</v>
      </c>
      <c r="DL1002" s="215" t="str">
        <f t="shared" si="1211"/>
        <v>DL$16</v>
      </c>
    </row>
    <row r="1003" spans="1:116" x14ac:dyDescent="0.4">
      <c r="B1003" t="s">
        <v>332</v>
      </c>
      <c r="D1003" t="s">
        <v>799</v>
      </c>
      <c r="E1003" s="8" t="str">
        <f>ROW()&amp;" "&amp;D1003</f>
        <v>1003 DCV-S</v>
      </c>
      <c r="G1003" s="8" t="str">
        <f>G990</f>
        <v>Primary volume driver</v>
      </c>
      <c r="H1003" s="56"/>
      <c r="I1003" s="79"/>
      <c r="J1003" s="79"/>
      <c r="K1003" s="15"/>
      <c r="L1003" s="15"/>
      <c r="M1003" s="15"/>
      <c r="N1003" s="15"/>
      <c r="O1003" s="15"/>
      <c r="P1003" s="15"/>
      <c r="R1003" s="15"/>
      <c r="S1003" s="215" t="str">
        <f t="shared" ref="S1003:AX1005" si="1212">S990</f>
        <v>S$17</v>
      </c>
      <c r="T1003" s="215" t="str">
        <f t="shared" si="1212"/>
        <v>T$17</v>
      </c>
      <c r="U1003" s="215" t="str">
        <f t="shared" si="1212"/>
        <v>U$17</v>
      </c>
      <c r="V1003" s="215" t="str">
        <f t="shared" si="1212"/>
        <v>V$17</v>
      </c>
      <c r="W1003" s="215" t="str">
        <f t="shared" si="1212"/>
        <v>W$17</v>
      </c>
      <c r="X1003" s="215" t="str">
        <f t="shared" si="1212"/>
        <v>X$17</v>
      </c>
      <c r="Y1003" s="215" t="str">
        <f t="shared" si="1212"/>
        <v>Y$17</v>
      </c>
      <c r="Z1003" s="215" t="str">
        <f t="shared" si="1212"/>
        <v>Z$17</v>
      </c>
      <c r="AA1003" s="215" t="str">
        <f t="shared" si="1212"/>
        <v>AA$17</v>
      </c>
      <c r="AB1003" s="215" t="str">
        <f t="shared" si="1212"/>
        <v>AB$17</v>
      </c>
      <c r="AC1003" s="215" t="str">
        <f t="shared" si="1212"/>
        <v>AC$17</v>
      </c>
      <c r="AD1003" s="215" t="str">
        <f t="shared" si="1212"/>
        <v>AD$17</v>
      </c>
      <c r="AE1003" s="215" t="str">
        <f t="shared" si="1212"/>
        <v>AE$17</v>
      </c>
      <c r="AF1003" s="215" t="str">
        <f t="shared" si="1212"/>
        <v>AF$17</v>
      </c>
      <c r="AG1003" s="215" t="str">
        <f t="shared" si="1212"/>
        <v>AG$17</v>
      </c>
      <c r="AH1003" s="215" t="str">
        <f t="shared" si="1212"/>
        <v>AH$17</v>
      </c>
      <c r="AI1003" s="215" t="str">
        <f t="shared" si="1212"/>
        <v>AI$17</v>
      </c>
      <c r="AJ1003" s="215" t="str">
        <f t="shared" si="1212"/>
        <v>AJ$17</v>
      </c>
      <c r="AK1003" s="215" t="str">
        <f t="shared" si="1212"/>
        <v>AK$17</v>
      </c>
      <c r="AL1003" s="215" t="str">
        <f t="shared" si="1212"/>
        <v>AL$17</v>
      </c>
      <c r="AM1003" s="215" t="str">
        <f t="shared" si="1212"/>
        <v>AM$17</v>
      </c>
      <c r="AN1003" s="215" t="str">
        <f t="shared" si="1212"/>
        <v>AN$17</v>
      </c>
      <c r="AO1003" s="215" t="str">
        <f t="shared" si="1212"/>
        <v>AO$17</v>
      </c>
      <c r="AP1003" s="215" t="str">
        <f t="shared" si="1212"/>
        <v>AP$17</v>
      </c>
      <c r="AQ1003" s="215" t="str">
        <f t="shared" si="1212"/>
        <v>AQ$17</v>
      </c>
      <c r="AR1003" s="215" t="str">
        <f t="shared" si="1212"/>
        <v>AR$17</v>
      </c>
      <c r="AS1003" s="215" t="str">
        <f t="shared" si="1212"/>
        <v>AS$17</v>
      </c>
      <c r="AT1003" s="215" t="str">
        <f t="shared" si="1212"/>
        <v>AT$17</v>
      </c>
      <c r="AU1003" s="215" t="str">
        <f t="shared" si="1212"/>
        <v>AU$17</v>
      </c>
      <c r="AV1003" s="215" t="str">
        <f t="shared" si="1212"/>
        <v>AV$17</v>
      </c>
      <c r="AW1003" s="215" t="str">
        <f t="shared" si="1212"/>
        <v>AW$17</v>
      </c>
      <c r="AX1003" s="215" t="str">
        <f t="shared" si="1212"/>
        <v>AX$17</v>
      </c>
      <c r="AY1003" s="215" t="str">
        <f t="shared" ref="AY1003:CD1005" si="1213">AY990</f>
        <v>AY$17</v>
      </c>
      <c r="AZ1003" s="215" t="str">
        <f t="shared" si="1213"/>
        <v>AZ$17</v>
      </c>
      <c r="BA1003" s="215" t="str">
        <f t="shared" si="1213"/>
        <v>BA$17</v>
      </c>
      <c r="BB1003" s="215" t="str">
        <f t="shared" si="1213"/>
        <v>BB$17</v>
      </c>
      <c r="BC1003" s="215" t="str">
        <f t="shared" si="1213"/>
        <v>BC$17</v>
      </c>
      <c r="BD1003" s="215" t="str">
        <f t="shared" si="1213"/>
        <v>BD$17</v>
      </c>
      <c r="BE1003" s="215" t="str">
        <f t="shared" si="1213"/>
        <v>BE$17</v>
      </c>
      <c r="BF1003" s="215" t="str">
        <f t="shared" si="1213"/>
        <v>BF$17</v>
      </c>
      <c r="BG1003" s="215" t="str">
        <f t="shared" si="1213"/>
        <v>BG$17</v>
      </c>
      <c r="BH1003" s="215" t="str">
        <f t="shared" si="1213"/>
        <v>BH$17</v>
      </c>
      <c r="BI1003" s="215" t="str">
        <f t="shared" si="1213"/>
        <v>BI$17</v>
      </c>
      <c r="BJ1003" s="215" t="str">
        <f t="shared" si="1213"/>
        <v>BJ$17</v>
      </c>
      <c r="BK1003" s="215" t="str">
        <f t="shared" si="1213"/>
        <v>BK$17</v>
      </c>
      <c r="BL1003" s="215" t="str">
        <f t="shared" si="1213"/>
        <v>BL$17</v>
      </c>
      <c r="BM1003" s="215" t="str">
        <f t="shared" si="1213"/>
        <v>BM$17</v>
      </c>
      <c r="BN1003" s="215" t="str">
        <f t="shared" si="1213"/>
        <v>BN$17</v>
      </c>
      <c r="BO1003" s="215" t="str">
        <f t="shared" si="1213"/>
        <v>BO$17</v>
      </c>
      <c r="BP1003" s="215" t="str">
        <f t="shared" si="1213"/>
        <v>BP$17</v>
      </c>
      <c r="BQ1003" s="215" t="str">
        <f t="shared" si="1213"/>
        <v>BQ$17</v>
      </c>
      <c r="BR1003" s="215" t="str">
        <f t="shared" si="1213"/>
        <v>BR$17</v>
      </c>
      <c r="BS1003" s="215" t="str">
        <f t="shared" si="1213"/>
        <v>BS$17</v>
      </c>
      <c r="BT1003" s="215" t="str">
        <f t="shared" si="1213"/>
        <v>BT$17</v>
      </c>
      <c r="BU1003" s="215" t="str">
        <f t="shared" si="1213"/>
        <v>BU$17</v>
      </c>
      <c r="BV1003" s="215" t="str">
        <f t="shared" si="1213"/>
        <v>BV$17</v>
      </c>
      <c r="BW1003" s="215" t="str">
        <f t="shared" si="1213"/>
        <v>BW$17</v>
      </c>
      <c r="BX1003" s="215" t="str">
        <f t="shared" si="1213"/>
        <v>BX$17</v>
      </c>
      <c r="BY1003" s="215" t="str">
        <f t="shared" si="1213"/>
        <v>BY$17</v>
      </c>
      <c r="BZ1003" s="215" t="str">
        <f t="shared" si="1213"/>
        <v>BZ$17</v>
      </c>
      <c r="CA1003" s="215" t="str">
        <f t="shared" si="1213"/>
        <v>CA$17</v>
      </c>
      <c r="CB1003" s="215" t="str">
        <f t="shared" si="1213"/>
        <v>CB$17</v>
      </c>
      <c r="CC1003" s="215" t="str">
        <f t="shared" si="1213"/>
        <v>CC$17</v>
      </c>
      <c r="CD1003" s="215" t="str">
        <f t="shared" si="1213"/>
        <v>CD$17</v>
      </c>
      <c r="CE1003" s="215" t="str">
        <f t="shared" ref="CE1003:CL1005" si="1214">CE990</f>
        <v>CE$17</v>
      </c>
      <c r="CF1003" s="215" t="str">
        <f t="shared" si="1214"/>
        <v>CF$17</v>
      </c>
      <c r="CG1003" s="215" t="str">
        <f t="shared" si="1214"/>
        <v>CG$17</v>
      </c>
      <c r="CH1003" s="215" t="str">
        <f t="shared" si="1214"/>
        <v>CH$17</v>
      </c>
      <c r="CI1003" s="215" t="str">
        <f t="shared" si="1214"/>
        <v>CI$17</v>
      </c>
      <c r="CJ1003" s="215" t="str">
        <f t="shared" si="1214"/>
        <v>CJ$17</v>
      </c>
      <c r="CK1003" s="215" t="str">
        <f t="shared" si="1214"/>
        <v>CK$17</v>
      </c>
      <c r="CL1003" s="215" t="str">
        <f t="shared" si="1214"/>
        <v>CL$17</v>
      </c>
      <c r="CN1003" s="79"/>
      <c r="CO1003" s="215" t="str">
        <f t="shared" ref="CO1003:DL1005" si="1215">CO990</f>
        <v>CO$17</v>
      </c>
      <c r="CP1003" s="215" t="str">
        <f t="shared" si="1215"/>
        <v>CP$17</v>
      </c>
      <c r="CQ1003" s="215" t="str">
        <f t="shared" si="1215"/>
        <v>CQ$17</v>
      </c>
      <c r="CR1003" s="215" t="str">
        <f t="shared" si="1215"/>
        <v>CR$17</v>
      </c>
      <c r="CS1003" s="215" t="str">
        <f t="shared" si="1215"/>
        <v>CS$17</v>
      </c>
      <c r="CT1003" s="215" t="str">
        <f t="shared" si="1215"/>
        <v>CT$17</v>
      </c>
      <c r="CU1003" s="215" t="str">
        <f t="shared" si="1215"/>
        <v>CU$17</v>
      </c>
      <c r="CV1003" s="215" t="str">
        <f t="shared" si="1215"/>
        <v>CV$17</v>
      </c>
      <c r="CW1003" s="215" t="str">
        <f t="shared" si="1215"/>
        <v>CW$17</v>
      </c>
      <c r="CX1003" s="215" t="str">
        <f t="shared" si="1215"/>
        <v>CX$17</v>
      </c>
      <c r="CY1003" s="215" t="str">
        <f t="shared" si="1215"/>
        <v>CY$17</v>
      </c>
      <c r="CZ1003" s="215" t="str">
        <f t="shared" si="1215"/>
        <v>CZ$17</v>
      </c>
      <c r="DA1003" s="215" t="str">
        <f t="shared" si="1215"/>
        <v>DA$17</v>
      </c>
      <c r="DB1003" s="215" t="str">
        <f t="shared" si="1215"/>
        <v>DB$17</v>
      </c>
      <c r="DC1003" s="215" t="str">
        <f t="shared" si="1215"/>
        <v>DC$17</v>
      </c>
      <c r="DD1003" s="215" t="str">
        <f t="shared" si="1215"/>
        <v>DD$17</v>
      </c>
      <c r="DE1003" s="215" t="str">
        <f t="shared" si="1215"/>
        <v>DE$17</v>
      </c>
      <c r="DF1003" s="215" t="str">
        <f t="shared" si="1215"/>
        <v>DF$17</v>
      </c>
      <c r="DG1003" s="215" t="str">
        <f t="shared" si="1215"/>
        <v>DG$17</v>
      </c>
      <c r="DH1003" s="215" t="str">
        <f t="shared" si="1215"/>
        <v>DH$17</v>
      </c>
      <c r="DI1003" s="215" t="str">
        <f t="shared" si="1215"/>
        <v>DI$17</v>
      </c>
      <c r="DJ1003" s="215" t="str">
        <f t="shared" si="1215"/>
        <v>DJ$17</v>
      </c>
      <c r="DK1003" s="215" t="str">
        <f t="shared" si="1215"/>
        <v>DK$17</v>
      </c>
      <c r="DL1003" s="215" t="str">
        <f t="shared" si="1215"/>
        <v>DL$17</v>
      </c>
    </row>
    <row r="1004" spans="1:116" x14ac:dyDescent="0.4">
      <c r="B1004" t="s">
        <v>332</v>
      </c>
      <c r="D1004" t="s">
        <v>799</v>
      </c>
      <c r="E1004" s="8" t="str">
        <f t="shared" ref="E1004:E1009" si="1216">ROW()&amp;" "&amp;D1004</f>
        <v>1004 DCV-S</v>
      </c>
      <c r="G1004" s="89" t="str">
        <f>G995</f>
        <v xml:space="preserve">DC volume driven: </v>
      </c>
      <c r="H1004" s="12"/>
      <c r="I1004" s="60"/>
      <c r="J1004" s="60"/>
      <c r="K1004" s="15"/>
      <c r="L1004" s="15"/>
      <c r="M1004" s="15"/>
      <c r="N1004" s="15"/>
      <c r="O1004" s="15"/>
      <c r="P1004" s="15"/>
      <c r="R1004" s="15"/>
      <c r="S1004" s="215">
        <f t="shared" ref="S1004:AX1006" si="1217">S992</f>
        <v>0</v>
      </c>
      <c r="T1004" s="215">
        <f t="shared" si="1217"/>
        <v>0</v>
      </c>
      <c r="U1004" s="215">
        <f t="shared" si="1217"/>
        <v>0</v>
      </c>
      <c r="V1004" s="215">
        <f t="shared" si="1217"/>
        <v>0</v>
      </c>
      <c r="W1004" s="215">
        <f t="shared" si="1217"/>
        <v>0</v>
      </c>
      <c r="X1004" s="215">
        <f t="shared" si="1217"/>
        <v>0</v>
      </c>
      <c r="Y1004" s="215">
        <f t="shared" si="1217"/>
        <v>0</v>
      </c>
      <c r="Z1004" s="215">
        <f t="shared" si="1217"/>
        <v>0</v>
      </c>
      <c r="AA1004" s="215">
        <f t="shared" si="1217"/>
        <v>0</v>
      </c>
      <c r="AB1004" s="215">
        <f t="shared" si="1217"/>
        <v>0</v>
      </c>
      <c r="AC1004" s="215">
        <f t="shared" si="1217"/>
        <v>0</v>
      </c>
      <c r="AD1004" s="215">
        <f t="shared" si="1217"/>
        <v>0</v>
      </c>
      <c r="AE1004" s="215">
        <f t="shared" si="1217"/>
        <v>0</v>
      </c>
      <c r="AF1004" s="215">
        <f t="shared" si="1217"/>
        <v>0</v>
      </c>
      <c r="AG1004" s="215">
        <f t="shared" si="1217"/>
        <v>0</v>
      </c>
      <c r="AH1004" s="215">
        <f t="shared" si="1217"/>
        <v>0</v>
      </c>
      <c r="AI1004" s="215">
        <f t="shared" si="1217"/>
        <v>0</v>
      </c>
      <c r="AJ1004" s="215">
        <f t="shared" si="1217"/>
        <v>0</v>
      </c>
      <c r="AK1004" s="215">
        <f t="shared" si="1217"/>
        <v>0</v>
      </c>
      <c r="AL1004" s="215">
        <f t="shared" si="1217"/>
        <v>0</v>
      </c>
      <c r="AM1004" s="215">
        <f t="shared" si="1217"/>
        <v>0</v>
      </c>
      <c r="AN1004" s="215">
        <f t="shared" si="1217"/>
        <v>0</v>
      </c>
      <c r="AO1004" s="215">
        <f t="shared" si="1217"/>
        <v>0</v>
      </c>
      <c r="AP1004" s="215">
        <f t="shared" si="1217"/>
        <v>0</v>
      </c>
      <c r="AQ1004" s="215">
        <f t="shared" si="1217"/>
        <v>0</v>
      </c>
      <c r="AR1004" s="215">
        <f t="shared" si="1217"/>
        <v>0</v>
      </c>
      <c r="AS1004" s="215">
        <f t="shared" si="1217"/>
        <v>0</v>
      </c>
      <c r="AT1004" s="215">
        <f t="shared" si="1217"/>
        <v>0</v>
      </c>
      <c r="AU1004" s="215">
        <f t="shared" si="1217"/>
        <v>0</v>
      </c>
      <c r="AV1004" s="215">
        <f t="shared" si="1217"/>
        <v>0</v>
      </c>
      <c r="AW1004" s="215">
        <f t="shared" si="1217"/>
        <v>0</v>
      </c>
      <c r="AX1004" s="215">
        <f t="shared" si="1217"/>
        <v>0</v>
      </c>
      <c r="AY1004" s="215">
        <f t="shared" ref="AY1004:CD1006" si="1218">AY992</f>
        <v>0</v>
      </c>
      <c r="AZ1004" s="215">
        <f t="shared" si="1218"/>
        <v>0</v>
      </c>
      <c r="BA1004" s="215">
        <f t="shared" si="1218"/>
        <v>0</v>
      </c>
      <c r="BB1004" s="215">
        <f t="shared" si="1218"/>
        <v>0</v>
      </c>
      <c r="BC1004" s="215">
        <f t="shared" si="1218"/>
        <v>0</v>
      </c>
      <c r="BD1004" s="215">
        <f t="shared" si="1218"/>
        <v>0</v>
      </c>
      <c r="BE1004" s="215">
        <f t="shared" si="1218"/>
        <v>0</v>
      </c>
      <c r="BF1004" s="215">
        <f t="shared" si="1218"/>
        <v>0</v>
      </c>
      <c r="BG1004" s="215">
        <f t="shared" si="1218"/>
        <v>0</v>
      </c>
      <c r="BH1004" s="215">
        <f t="shared" si="1218"/>
        <v>0</v>
      </c>
      <c r="BI1004" s="215">
        <f t="shared" si="1218"/>
        <v>0</v>
      </c>
      <c r="BJ1004" s="215">
        <f t="shared" si="1218"/>
        <v>0</v>
      </c>
      <c r="BK1004" s="215">
        <f t="shared" si="1218"/>
        <v>0</v>
      </c>
      <c r="BL1004" s="215">
        <f t="shared" si="1218"/>
        <v>0</v>
      </c>
      <c r="BM1004" s="215">
        <f t="shared" si="1218"/>
        <v>0</v>
      </c>
      <c r="BN1004" s="215">
        <f t="shared" si="1218"/>
        <v>0</v>
      </c>
      <c r="BO1004" s="215">
        <f t="shared" si="1218"/>
        <v>0</v>
      </c>
      <c r="BP1004" s="215">
        <f t="shared" si="1218"/>
        <v>0</v>
      </c>
      <c r="BQ1004" s="215">
        <f t="shared" si="1218"/>
        <v>0</v>
      </c>
      <c r="BR1004" s="215">
        <f t="shared" si="1218"/>
        <v>0</v>
      </c>
      <c r="BS1004" s="215">
        <f t="shared" si="1218"/>
        <v>0</v>
      </c>
      <c r="BT1004" s="215">
        <f t="shared" si="1218"/>
        <v>0</v>
      </c>
      <c r="BU1004" s="215">
        <f t="shared" si="1218"/>
        <v>0</v>
      </c>
      <c r="BV1004" s="215">
        <f t="shared" si="1218"/>
        <v>0</v>
      </c>
      <c r="BW1004" s="215">
        <f t="shared" si="1218"/>
        <v>0</v>
      </c>
      <c r="BX1004" s="215">
        <f t="shared" si="1218"/>
        <v>0</v>
      </c>
      <c r="BY1004" s="215">
        <f t="shared" si="1218"/>
        <v>0</v>
      </c>
      <c r="BZ1004" s="215">
        <f t="shared" si="1218"/>
        <v>0</v>
      </c>
      <c r="CA1004" s="215">
        <f t="shared" si="1218"/>
        <v>0</v>
      </c>
      <c r="CB1004" s="215">
        <f t="shared" si="1218"/>
        <v>0</v>
      </c>
      <c r="CC1004" s="215">
        <f t="shared" si="1218"/>
        <v>0</v>
      </c>
      <c r="CD1004" s="215">
        <f t="shared" si="1218"/>
        <v>0</v>
      </c>
      <c r="CE1004" s="215">
        <f t="shared" ref="CE1004:CL1006" si="1219">CE992</f>
        <v>0</v>
      </c>
      <c r="CF1004" s="215">
        <f t="shared" si="1219"/>
        <v>0</v>
      </c>
      <c r="CG1004" s="215">
        <f t="shared" si="1219"/>
        <v>0</v>
      </c>
      <c r="CH1004" s="215">
        <f t="shared" si="1219"/>
        <v>0</v>
      </c>
      <c r="CI1004" s="215">
        <f t="shared" si="1219"/>
        <v>0</v>
      </c>
      <c r="CJ1004" s="215">
        <f t="shared" si="1219"/>
        <v>0</v>
      </c>
      <c r="CK1004" s="215">
        <f t="shared" si="1219"/>
        <v>0</v>
      </c>
      <c r="CL1004" s="215">
        <f t="shared" si="1219"/>
        <v>0</v>
      </c>
      <c r="CN1004" s="60"/>
      <c r="CO1004" s="215">
        <f t="shared" ref="CO1004:DL1006" si="1220">CO992</f>
        <v>0</v>
      </c>
      <c r="CP1004" s="215">
        <f t="shared" si="1220"/>
        <v>0</v>
      </c>
      <c r="CQ1004" s="215">
        <f t="shared" si="1220"/>
        <v>0</v>
      </c>
      <c r="CR1004" s="215">
        <f t="shared" si="1220"/>
        <v>0</v>
      </c>
      <c r="CS1004" s="215">
        <f t="shared" si="1220"/>
        <v>0</v>
      </c>
      <c r="CT1004" s="215">
        <f t="shared" si="1220"/>
        <v>0</v>
      </c>
      <c r="CU1004" s="215">
        <f t="shared" si="1220"/>
        <v>0</v>
      </c>
      <c r="CV1004" s="215">
        <f t="shared" si="1220"/>
        <v>0</v>
      </c>
      <c r="CW1004" s="215">
        <f t="shared" si="1220"/>
        <v>0</v>
      </c>
      <c r="CX1004" s="215">
        <f t="shared" si="1220"/>
        <v>0</v>
      </c>
      <c r="CY1004" s="215">
        <f t="shared" si="1220"/>
        <v>0</v>
      </c>
      <c r="CZ1004" s="215">
        <f t="shared" si="1220"/>
        <v>0</v>
      </c>
      <c r="DA1004" s="215">
        <f t="shared" si="1220"/>
        <v>0</v>
      </c>
      <c r="DB1004" s="215">
        <f t="shared" si="1220"/>
        <v>0</v>
      </c>
      <c r="DC1004" s="215">
        <f t="shared" si="1220"/>
        <v>0</v>
      </c>
      <c r="DD1004" s="215">
        <f t="shared" si="1220"/>
        <v>0</v>
      </c>
      <c r="DE1004" s="215">
        <f t="shared" si="1220"/>
        <v>0</v>
      </c>
      <c r="DF1004" s="215">
        <f t="shared" si="1220"/>
        <v>0</v>
      </c>
      <c r="DG1004" s="215">
        <f t="shared" si="1220"/>
        <v>0</v>
      </c>
      <c r="DH1004" s="215">
        <f t="shared" si="1220"/>
        <v>0</v>
      </c>
      <c r="DI1004" s="215">
        <f t="shared" si="1220"/>
        <v>0</v>
      </c>
      <c r="DJ1004" s="215">
        <f t="shared" si="1220"/>
        <v>0</v>
      </c>
      <c r="DK1004" s="215">
        <f t="shared" si="1220"/>
        <v>0</v>
      </c>
      <c r="DL1004" s="215">
        <f t="shared" si="1220"/>
        <v>0</v>
      </c>
    </row>
    <row r="1005" spans="1:116" x14ac:dyDescent="0.4">
      <c r="B1005" t="s">
        <v>332</v>
      </c>
      <c r="D1005" t="s">
        <v>799</v>
      </c>
      <c r="E1005" s="8" t="str">
        <f t="shared" ref="E1005:E1007" si="1221">ROW()&amp;" "&amp;D1005</f>
        <v>1005 DCV-S</v>
      </c>
      <c r="G1005" s="241" t="str">
        <f>IFERROR(SUBSTITUTE(TRIM(MID(G995, SEARCH("-", G995) + 1, LEN(G995))),":",""),"no unit")</f>
        <v>no unit</v>
      </c>
      <c r="H1005" s="12"/>
      <c r="I1005" s="60"/>
      <c r="J1005" s="60"/>
      <c r="K1005" s="15"/>
      <c r="L1005" s="15"/>
      <c r="M1005" s="15"/>
      <c r="N1005" s="15"/>
      <c r="O1005" s="15"/>
      <c r="P1005" s="15"/>
      <c r="R1005" s="15"/>
      <c r="S1005" s="215"/>
      <c r="T1005" s="215"/>
      <c r="U1005" s="215"/>
      <c r="V1005" s="215"/>
      <c r="W1005" s="215"/>
      <c r="X1005" s="215"/>
      <c r="Y1005" s="215"/>
      <c r="Z1005" s="215"/>
      <c r="AA1005" s="215"/>
      <c r="AB1005" s="215"/>
      <c r="AC1005" s="215"/>
      <c r="AD1005" s="215"/>
      <c r="AE1005" s="215"/>
      <c r="AF1005" s="215"/>
      <c r="AG1005" s="215"/>
      <c r="AH1005" s="215"/>
      <c r="AI1005" s="215"/>
      <c r="AJ1005" s="215"/>
      <c r="AK1005" s="215"/>
      <c r="AL1005" s="215"/>
      <c r="AM1005" s="215"/>
      <c r="AN1005" s="215"/>
      <c r="AO1005" s="215"/>
      <c r="AP1005" s="215"/>
      <c r="AQ1005" s="215"/>
      <c r="AR1005" s="215"/>
      <c r="AS1005" s="215"/>
      <c r="AT1005" s="215"/>
      <c r="AU1005" s="215"/>
      <c r="AV1005" s="215"/>
      <c r="AW1005" s="215"/>
      <c r="AX1005" s="215"/>
      <c r="AY1005" s="215"/>
      <c r="AZ1005" s="215"/>
      <c r="BA1005" s="215"/>
      <c r="BB1005" s="215"/>
      <c r="BC1005" s="215"/>
      <c r="BD1005" s="215"/>
      <c r="BE1005" s="215"/>
      <c r="BF1005" s="215"/>
      <c r="BG1005" s="215"/>
      <c r="BH1005" s="215"/>
      <c r="BI1005" s="215"/>
      <c r="BJ1005" s="215"/>
      <c r="BK1005" s="215"/>
      <c r="BL1005" s="215"/>
      <c r="BM1005" s="215"/>
      <c r="BN1005" s="215"/>
      <c r="BO1005" s="215"/>
      <c r="BP1005" s="215"/>
      <c r="BQ1005" s="215"/>
      <c r="BR1005" s="215"/>
      <c r="BS1005" s="215"/>
      <c r="BT1005" s="215"/>
      <c r="BU1005" s="215"/>
      <c r="BV1005" s="215"/>
      <c r="BW1005" s="215"/>
      <c r="BX1005" s="215"/>
      <c r="BY1005" s="215"/>
      <c r="BZ1005" s="215"/>
      <c r="CA1005" s="215"/>
      <c r="CB1005" s="215"/>
      <c r="CC1005" s="215"/>
      <c r="CD1005" s="215"/>
      <c r="CE1005" s="215"/>
      <c r="CF1005" s="215"/>
      <c r="CG1005" s="215"/>
      <c r="CH1005" s="215"/>
      <c r="CI1005" s="215"/>
      <c r="CJ1005" s="215"/>
      <c r="CK1005" s="215"/>
      <c r="CL1005" s="215"/>
      <c r="CN1005" s="60"/>
      <c r="CO1005" s="215"/>
      <c r="CP1005" s="215"/>
      <c r="CQ1005" s="215"/>
      <c r="CR1005" s="215"/>
      <c r="CS1005" s="215"/>
      <c r="CT1005" s="215"/>
      <c r="CU1005" s="215"/>
      <c r="CV1005" s="215"/>
      <c r="CW1005" s="215"/>
      <c r="CX1005" s="215"/>
      <c r="CY1005" s="215"/>
      <c r="CZ1005" s="215"/>
      <c r="DA1005" s="215"/>
      <c r="DB1005" s="215"/>
      <c r="DC1005" s="215"/>
      <c r="DD1005" s="215"/>
      <c r="DE1005" s="215"/>
      <c r="DF1005" s="215"/>
      <c r="DG1005" s="215"/>
      <c r="DH1005" s="215"/>
      <c r="DI1005" s="215"/>
      <c r="DJ1005" s="215"/>
      <c r="DK1005" s="215"/>
      <c r="DL1005" s="215"/>
    </row>
    <row r="1006" spans="1:116" x14ac:dyDescent="0.4">
      <c r="A1006" s="3"/>
      <c r="B1006" t="s">
        <v>332</v>
      </c>
      <c r="D1006" t="s">
        <v>799</v>
      </c>
      <c r="E1006" s="8" t="str">
        <f t="shared" si="1216"/>
        <v>1006 DCV-S</v>
      </c>
      <c r="G1006" s="89" t="str">
        <f>G993</f>
        <v>Secondary revenue driver</v>
      </c>
      <c r="H1006" s="90"/>
      <c r="I1006" s="213"/>
      <c r="J1006" s="213"/>
      <c r="K1006" s="214"/>
      <c r="L1006" s="214"/>
      <c r="M1006" s="214"/>
      <c r="N1006" s="214"/>
      <c r="O1006" s="214"/>
      <c r="P1006" s="214"/>
      <c r="R1006" s="214"/>
      <c r="S1006" s="4" t="str">
        <f t="shared" ref="S1006:AX1008" si="1222">ADDRESS(ROW(S998),COLUMN(S998),2)</f>
        <v>S$998</v>
      </c>
      <c r="T1006" s="4" t="str">
        <f t="shared" si="1222"/>
        <v>T$998</v>
      </c>
      <c r="U1006" s="4" t="str">
        <f t="shared" si="1222"/>
        <v>U$998</v>
      </c>
      <c r="V1006" s="4" t="str">
        <f t="shared" si="1222"/>
        <v>V$998</v>
      </c>
      <c r="W1006" s="4" t="str">
        <f t="shared" si="1222"/>
        <v>W$998</v>
      </c>
      <c r="X1006" s="4" t="str">
        <f t="shared" si="1222"/>
        <v>X$998</v>
      </c>
      <c r="Y1006" s="4" t="str">
        <f t="shared" si="1222"/>
        <v>Y$998</v>
      </c>
      <c r="Z1006" s="4" t="str">
        <f t="shared" si="1222"/>
        <v>Z$998</v>
      </c>
      <c r="AA1006" s="4" t="str">
        <f t="shared" si="1222"/>
        <v>AA$998</v>
      </c>
      <c r="AB1006" s="4" t="str">
        <f t="shared" si="1222"/>
        <v>AB$998</v>
      </c>
      <c r="AC1006" s="4" t="str">
        <f t="shared" si="1222"/>
        <v>AC$998</v>
      </c>
      <c r="AD1006" s="4" t="str">
        <f t="shared" si="1222"/>
        <v>AD$998</v>
      </c>
      <c r="AE1006" s="4" t="str">
        <f t="shared" si="1222"/>
        <v>AE$998</v>
      </c>
      <c r="AF1006" s="4" t="str">
        <f t="shared" si="1222"/>
        <v>AF$998</v>
      </c>
      <c r="AG1006" s="4" t="str">
        <f t="shared" si="1222"/>
        <v>AG$998</v>
      </c>
      <c r="AH1006" s="4" t="str">
        <f t="shared" si="1222"/>
        <v>AH$998</v>
      </c>
      <c r="AI1006" s="4" t="str">
        <f t="shared" si="1222"/>
        <v>AI$998</v>
      </c>
      <c r="AJ1006" s="4" t="str">
        <f t="shared" si="1222"/>
        <v>AJ$998</v>
      </c>
      <c r="AK1006" s="4" t="str">
        <f t="shared" si="1222"/>
        <v>AK$998</v>
      </c>
      <c r="AL1006" s="4" t="str">
        <f t="shared" si="1222"/>
        <v>AL$998</v>
      </c>
      <c r="AM1006" s="4" t="str">
        <f t="shared" si="1222"/>
        <v>AM$998</v>
      </c>
      <c r="AN1006" s="4" t="str">
        <f t="shared" si="1222"/>
        <v>AN$998</v>
      </c>
      <c r="AO1006" s="4" t="str">
        <f t="shared" si="1222"/>
        <v>AO$998</v>
      </c>
      <c r="AP1006" s="4" t="str">
        <f t="shared" si="1222"/>
        <v>AP$998</v>
      </c>
      <c r="AQ1006" s="4" t="str">
        <f t="shared" si="1222"/>
        <v>AQ$998</v>
      </c>
      <c r="AR1006" s="4" t="str">
        <f t="shared" si="1222"/>
        <v>AR$998</v>
      </c>
      <c r="AS1006" s="4" t="str">
        <f t="shared" si="1222"/>
        <v>AS$998</v>
      </c>
      <c r="AT1006" s="4" t="str">
        <f t="shared" si="1222"/>
        <v>AT$998</v>
      </c>
      <c r="AU1006" s="4" t="str">
        <f t="shared" si="1222"/>
        <v>AU$998</v>
      </c>
      <c r="AV1006" s="4" t="str">
        <f t="shared" si="1222"/>
        <v>AV$998</v>
      </c>
      <c r="AW1006" s="4" t="str">
        <f t="shared" si="1222"/>
        <v>AW$998</v>
      </c>
      <c r="AX1006" s="4" t="str">
        <f t="shared" si="1222"/>
        <v>AX$998</v>
      </c>
      <c r="AY1006" s="4" t="str">
        <f t="shared" ref="AY1006:CD1008" si="1223">ADDRESS(ROW(AY998),COLUMN(AY998),2)</f>
        <v>AY$998</v>
      </c>
      <c r="AZ1006" s="4" t="str">
        <f t="shared" si="1223"/>
        <v>AZ$998</v>
      </c>
      <c r="BA1006" s="4" t="str">
        <f t="shared" si="1223"/>
        <v>BA$998</v>
      </c>
      <c r="BB1006" s="4" t="str">
        <f t="shared" si="1223"/>
        <v>BB$998</v>
      </c>
      <c r="BC1006" s="4" t="str">
        <f t="shared" si="1223"/>
        <v>BC$998</v>
      </c>
      <c r="BD1006" s="4" t="str">
        <f t="shared" si="1223"/>
        <v>BD$998</v>
      </c>
      <c r="BE1006" s="4" t="str">
        <f t="shared" si="1223"/>
        <v>BE$998</v>
      </c>
      <c r="BF1006" s="4" t="str">
        <f t="shared" si="1223"/>
        <v>BF$998</v>
      </c>
      <c r="BG1006" s="4" t="str">
        <f t="shared" si="1223"/>
        <v>BG$998</v>
      </c>
      <c r="BH1006" s="4" t="str">
        <f t="shared" si="1223"/>
        <v>BH$998</v>
      </c>
      <c r="BI1006" s="4" t="str">
        <f t="shared" si="1223"/>
        <v>BI$998</v>
      </c>
      <c r="BJ1006" s="4" t="str">
        <f t="shared" si="1223"/>
        <v>BJ$998</v>
      </c>
      <c r="BK1006" s="4" t="str">
        <f t="shared" si="1223"/>
        <v>BK$998</v>
      </c>
      <c r="BL1006" s="4" t="str">
        <f t="shared" si="1223"/>
        <v>BL$998</v>
      </c>
      <c r="BM1006" s="4" t="str">
        <f t="shared" si="1223"/>
        <v>BM$998</v>
      </c>
      <c r="BN1006" s="4" t="str">
        <f t="shared" si="1223"/>
        <v>BN$998</v>
      </c>
      <c r="BO1006" s="4" t="str">
        <f t="shared" si="1223"/>
        <v>BO$998</v>
      </c>
      <c r="BP1006" s="4" t="str">
        <f t="shared" si="1223"/>
        <v>BP$998</v>
      </c>
      <c r="BQ1006" s="4" t="str">
        <f t="shared" si="1223"/>
        <v>BQ$998</v>
      </c>
      <c r="BR1006" s="4" t="str">
        <f t="shared" si="1223"/>
        <v>BR$998</v>
      </c>
      <c r="BS1006" s="4" t="str">
        <f t="shared" si="1223"/>
        <v>BS$998</v>
      </c>
      <c r="BT1006" s="4" t="str">
        <f t="shared" si="1223"/>
        <v>BT$998</v>
      </c>
      <c r="BU1006" s="4" t="str">
        <f t="shared" si="1223"/>
        <v>BU$998</v>
      </c>
      <c r="BV1006" s="4" t="str">
        <f t="shared" si="1223"/>
        <v>BV$998</v>
      </c>
      <c r="BW1006" s="4" t="str">
        <f t="shared" si="1223"/>
        <v>BW$998</v>
      </c>
      <c r="BX1006" s="4" t="str">
        <f t="shared" si="1223"/>
        <v>BX$998</v>
      </c>
      <c r="BY1006" s="4" t="str">
        <f t="shared" si="1223"/>
        <v>BY$998</v>
      </c>
      <c r="BZ1006" s="4" t="str">
        <f t="shared" si="1223"/>
        <v>BZ$998</v>
      </c>
      <c r="CA1006" s="4" t="str">
        <f t="shared" si="1223"/>
        <v>CA$998</v>
      </c>
      <c r="CB1006" s="4" t="str">
        <f t="shared" si="1223"/>
        <v>CB$998</v>
      </c>
      <c r="CC1006" s="4" t="str">
        <f t="shared" si="1223"/>
        <v>CC$998</v>
      </c>
      <c r="CD1006" s="4" t="str">
        <f t="shared" si="1223"/>
        <v>CD$998</v>
      </c>
      <c r="CE1006" s="4" t="str">
        <f t="shared" ref="CE1006:CL1008" si="1224">ADDRESS(ROW(CE998),COLUMN(CE998),2)</f>
        <v>CE$998</v>
      </c>
      <c r="CF1006" s="4" t="str">
        <f t="shared" si="1224"/>
        <v>CF$998</v>
      </c>
      <c r="CG1006" s="4" t="str">
        <f t="shared" si="1224"/>
        <v>CG$998</v>
      </c>
      <c r="CH1006" s="4" t="str">
        <f t="shared" si="1224"/>
        <v>CH$998</v>
      </c>
      <c r="CI1006" s="4" t="str">
        <f t="shared" si="1224"/>
        <v>CI$998</v>
      </c>
      <c r="CJ1006" s="4" t="str">
        <f t="shared" si="1224"/>
        <v>CJ$998</v>
      </c>
      <c r="CK1006" s="4" t="str">
        <f t="shared" si="1224"/>
        <v>CK$998</v>
      </c>
      <c r="CL1006" s="4" t="str">
        <f t="shared" si="1224"/>
        <v>CL$998</v>
      </c>
      <c r="CN1006" s="213"/>
      <c r="CO1006" s="4" t="str">
        <f t="shared" ref="CO1006:DL1008" si="1225">ADDRESS(ROW(CO998),COLUMN(CO998),2)</f>
        <v>CO$998</v>
      </c>
      <c r="CP1006" s="4" t="str">
        <f t="shared" si="1225"/>
        <v>CP$998</v>
      </c>
      <c r="CQ1006" s="4" t="str">
        <f t="shared" si="1225"/>
        <v>CQ$998</v>
      </c>
      <c r="CR1006" s="4" t="str">
        <f t="shared" si="1225"/>
        <v>CR$998</v>
      </c>
      <c r="CS1006" s="4" t="str">
        <f t="shared" si="1225"/>
        <v>CS$998</v>
      </c>
      <c r="CT1006" s="4" t="str">
        <f t="shared" si="1225"/>
        <v>CT$998</v>
      </c>
      <c r="CU1006" s="4" t="str">
        <f t="shared" si="1225"/>
        <v>CU$998</v>
      </c>
      <c r="CV1006" s="4" t="str">
        <f t="shared" si="1225"/>
        <v>CV$998</v>
      </c>
      <c r="CW1006" s="4" t="str">
        <f t="shared" si="1225"/>
        <v>CW$998</v>
      </c>
      <c r="CX1006" s="4" t="str">
        <f t="shared" si="1225"/>
        <v>CX$998</v>
      </c>
      <c r="CY1006" s="4" t="str">
        <f t="shared" si="1225"/>
        <v>CY$998</v>
      </c>
      <c r="CZ1006" s="4" t="str">
        <f t="shared" si="1225"/>
        <v>CZ$998</v>
      </c>
      <c r="DA1006" s="4" t="str">
        <f t="shared" si="1225"/>
        <v>DA$998</v>
      </c>
      <c r="DB1006" s="4" t="str">
        <f t="shared" si="1225"/>
        <v>DB$998</v>
      </c>
      <c r="DC1006" s="4" t="str">
        <f t="shared" si="1225"/>
        <v>DC$998</v>
      </c>
      <c r="DD1006" s="4" t="str">
        <f t="shared" si="1225"/>
        <v>DD$998</v>
      </c>
      <c r="DE1006" s="4" t="str">
        <f t="shared" si="1225"/>
        <v>DE$998</v>
      </c>
      <c r="DF1006" s="4" t="str">
        <f t="shared" si="1225"/>
        <v>DF$998</v>
      </c>
      <c r="DG1006" s="4" t="str">
        <f t="shared" si="1225"/>
        <v>DG$998</v>
      </c>
      <c r="DH1006" s="4" t="str">
        <f t="shared" si="1225"/>
        <v>DH$998</v>
      </c>
      <c r="DI1006" s="4" t="str">
        <f t="shared" si="1225"/>
        <v>DI$998</v>
      </c>
      <c r="DJ1006" s="4" t="str">
        <f t="shared" si="1225"/>
        <v>DJ$998</v>
      </c>
      <c r="DK1006" s="4" t="str">
        <f t="shared" si="1225"/>
        <v>DK$998</v>
      </c>
      <c r="DL1006" s="4" t="str">
        <f t="shared" si="1225"/>
        <v>DL$998</v>
      </c>
    </row>
    <row r="1007" spans="1:116" x14ac:dyDescent="0.4">
      <c r="B1007" t="s">
        <v>332</v>
      </c>
      <c r="D1007" t="s">
        <v>799</v>
      </c>
      <c r="E1007" s="8" t="str">
        <f t="shared" si="1216"/>
        <v>1007 DCV-S</v>
      </c>
      <c r="G1007" s="8" t="str">
        <f>G994</f>
        <v>Secondary volume driver</v>
      </c>
      <c r="H1007" s="12"/>
      <c r="I1007" s="60"/>
      <c r="J1007" s="60"/>
      <c r="K1007" s="15"/>
      <c r="L1007" s="15"/>
      <c r="M1007" s="15"/>
      <c r="N1007" s="15"/>
      <c r="O1007" s="15"/>
      <c r="P1007" s="15"/>
      <c r="R1007" s="15"/>
      <c r="S1007" s="215" t="str">
        <f t="shared" ref="S1007:AX1009" si="1226">S994</f>
        <v>S$19</v>
      </c>
      <c r="T1007" s="215" t="str">
        <f t="shared" si="1226"/>
        <v>T$19</v>
      </c>
      <c r="U1007" s="215" t="str">
        <f t="shared" si="1226"/>
        <v>U$19</v>
      </c>
      <c r="V1007" s="215" t="str">
        <f t="shared" si="1226"/>
        <v>V$19</v>
      </c>
      <c r="W1007" s="215" t="str">
        <f t="shared" si="1226"/>
        <v>W$19</v>
      </c>
      <c r="X1007" s="215" t="str">
        <f t="shared" si="1226"/>
        <v>X$19</v>
      </c>
      <c r="Y1007" s="215" t="str">
        <f t="shared" si="1226"/>
        <v>Y$19</v>
      </c>
      <c r="Z1007" s="215" t="str">
        <f t="shared" si="1226"/>
        <v>Z$19</v>
      </c>
      <c r="AA1007" s="215" t="str">
        <f t="shared" si="1226"/>
        <v>AA$19</v>
      </c>
      <c r="AB1007" s="215" t="str">
        <f t="shared" si="1226"/>
        <v>AB$19</v>
      </c>
      <c r="AC1007" s="215" t="str">
        <f t="shared" si="1226"/>
        <v>AC$19</v>
      </c>
      <c r="AD1007" s="215" t="str">
        <f t="shared" si="1226"/>
        <v>AD$19</v>
      </c>
      <c r="AE1007" s="215" t="str">
        <f t="shared" si="1226"/>
        <v>AE$19</v>
      </c>
      <c r="AF1007" s="215" t="str">
        <f t="shared" si="1226"/>
        <v>AF$19</v>
      </c>
      <c r="AG1007" s="215" t="str">
        <f t="shared" si="1226"/>
        <v>AG$19</v>
      </c>
      <c r="AH1007" s="215" t="str">
        <f t="shared" si="1226"/>
        <v>AH$19</v>
      </c>
      <c r="AI1007" s="215" t="str">
        <f t="shared" si="1226"/>
        <v>AI$19</v>
      </c>
      <c r="AJ1007" s="215" t="str">
        <f t="shared" si="1226"/>
        <v>AJ$19</v>
      </c>
      <c r="AK1007" s="215" t="str">
        <f t="shared" si="1226"/>
        <v>AK$19</v>
      </c>
      <c r="AL1007" s="215" t="str">
        <f t="shared" si="1226"/>
        <v>AL$19</v>
      </c>
      <c r="AM1007" s="215" t="str">
        <f t="shared" si="1226"/>
        <v>AM$19</v>
      </c>
      <c r="AN1007" s="215" t="str">
        <f t="shared" si="1226"/>
        <v>AN$19</v>
      </c>
      <c r="AO1007" s="215" t="str">
        <f t="shared" si="1226"/>
        <v>AO$19</v>
      </c>
      <c r="AP1007" s="215" t="str">
        <f t="shared" si="1226"/>
        <v>AP$19</v>
      </c>
      <c r="AQ1007" s="215" t="str">
        <f t="shared" si="1226"/>
        <v>AQ$19</v>
      </c>
      <c r="AR1007" s="215" t="str">
        <f t="shared" si="1226"/>
        <v>AR$19</v>
      </c>
      <c r="AS1007" s="215" t="str">
        <f t="shared" si="1226"/>
        <v>AS$19</v>
      </c>
      <c r="AT1007" s="215" t="str">
        <f t="shared" si="1226"/>
        <v>AT$19</v>
      </c>
      <c r="AU1007" s="215" t="str">
        <f t="shared" si="1226"/>
        <v>AU$19</v>
      </c>
      <c r="AV1007" s="215" t="str">
        <f t="shared" si="1226"/>
        <v>AV$19</v>
      </c>
      <c r="AW1007" s="215" t="str">
        <f t="shared" si="1226"/>
        <v>AW$19</v>
      </c>
      <c r="AX1007" s="215" t="str">
        <f t="shared" si="1226"/>
        <v>AX$19</v>
      </c>
      <c r="AY1007" s="215" t="str">
        <f t="shared" ref="AY1007:CD1009" si="1227">AY994</f>
        <v>AY$19</v>
      </c>
      <c r="AZ1007" s="215" t="str">
        <f t="shared" si="1227"/>
        <v>AZ$19</v>
      </c>
      <c r="BA1007" s="215" t="str">
        <f t="shared" si="1227"/>
        <v>BA$19</v>
      </c>
      <c r="BB1007" s="215" t="str">
        <f t="shared" si="1227"/>
        <v>BB$19</v>
      </c>
      <c r="BC1007" s="215" t="str">
        <f t="shared" si="1227"/>
        <v>BC$19</v>
      </c>
      <c r="BD1007" s="215" t="str">
        <f t="shared" si="1227"/>
        <v>BD$19</v>
      </c>
      <c r="BE1007" s="215" t="str">
        <f t="shared" si="1227"/>
        <v>BE$19</v>
      </c>
      <c r="BF1007" s="215" t="str">
        <f t="shared" si="1227"/>
        <v>BF$19</v>
      </c>
      <c r="BG1007" s="215" t="str">
        <f t="shared" si="1227"/>
        <v>BG$19</v>
      </c>
      <c r="BH1007" s="215" t="str">
        <f t="shared" si="1227"/>
        <v>BH$19</v>
      </c>
      <c r="BI1007" s="215" t="str">
        <f t="shared" si="1227"/>
        <v>BI$19</v>
      </c>
      <c r="BJ1007" s="215" t="str">
        <f t="shared" si="1227"/>
        <v>BJ$19</v>
      </c>
      <c r="BK1007" s="215" t="str">
        <f t="shared" si="1227"/>
        <v>BK$19</v>
      </c>
      <c r="BL1007" s="215" t="str">
        <f t="shared" si="1227"/>
        <v>BL$19</v>
      </c>
      <c r="BM1007" s="215" t="str">
        <f t="shared" si="1227"/>
        <v>BM$19</v>
      </c>
      <c r="BN1007" s="215" t="str">
        <f t="shared" si="1227"/>
        <v>BN$19</v>
      </c>
      <c r="BO1007" s="215" t="str">
        <f t="shared" si="1227"/>
        <v>BO$19</v>
      </c>
      <c r="BP1007" s="215" t="str">
        <f t="shared" si="1227"/>
        <v>BP$19</v>
      </c>
      <c r="BQ1007" s="215" t="str">
        <f t="shared" si="1227"/>
        <v>BQ$19</v>
      </c>
      <c r="BR1007" s="215" t="str">
        <f t="shared" si="1227"/>
        <v>BR$19</v>
      </c>
      <c r="BS1007" s="215" t="str">
        <f t="shared" si="1227"/>
        <v>BS$19</v>
      </c>
      <c r="BT1007" s="215" t="str">
        <f t="shared" si="1227"/>
        <v>BT$19</v>
      </c>
      <c r="BU1007" s="215" t="str">
        <f t="shared" si="1227"/>
        <v>BU$19</v>
      </c>
      <c r="BV1007" s="215" t="str">
        <f t="shared" si="1227"/>
        <v>BV$19</v>
      </c>
      <c r="BW1007" s="215" t="str">
        <f t="shared" si="1227"/>
        <v>BW$19</v>
      </c>
      <c r="BX1007" s="215" t="str">
        <f t="shared" si="1227"/>
        <v>BX$19</v>
      </c>
      <c r="BY1007" s="215" t="str">
        <f t="shared" si="1227"/>
        <v>BY$19</v>
      </c>
      <c r="BZ1007" s="215" t="str">
        <f t="shared" si="1227"/>
        <v>BZ$19</v>
      </c>
      <c r="CA1007" s="215" t="str">
        <f t="shared" si="1227"/>
        <v>CA$19</v>
      </c>
      <c r="CB1007" s="215" t="str">
        <f t="shared" si="1227"/>
        <v>CB$19</v>
      </c>
      <c r="CC1007" s="215" t="str">
        <f t="shared" si="1227"/>
        <v>CC$19</v>
      </c>
      <c r="CD1007" s="215" t="str">
        <f t="shared" si="1227"/>
        <v>CD$19</v>
      </c>
      <c r="CE1007" s="215" t="str">
        <f t="shared" ref="CE1007:CL1009" si="1228">CE994</f>
        <v>CE$19</v>
      </c>
      <c r="CF1007" s="215" t="str">
        <f t="shared" si="1228"/>
        <v>CF$19</v>
      </c>
      <c r="CG1007" s="215" t="str">
        <f t="shared" si="1228"/>
        <v>CG$19</v>
      </c>
      <c r="CH1007" s="215" t="str">
        <f t="shared" si="1228"/>
        <v>CH$19</v>
      </c>
      <c r="CI1007" s="215" t="str">
        <f t="shared" si="1228"/>
        <v>CI$19</v>
      </c>
      <c r="CJ1007" s="215" t="str">
        <f t="shared" si="1228"/>
        <v>CJ$19</v>
      </c>
      <c r="CK1007" s="215" t="str">
        <f t="shared" si="1228"/>
        <v>CK$19</v>
      </c>
      <c r="CL1007" s="215" t="str">
        <f t="shared" si="1228"/>
        <v>CL$19</v>
      </c>
      <c r="CN1007" s="60"/>
      <c r="CO1007" s="215" t="str">
        <f t="shared" ref="CO1007:DL1009" si="1229">CO994</f>
        <v>CO$19</v>
      </c>
      <c r="CP1007" s="215" t="str">
        <f t="shared" si="1229"/>
        <v>CP$19</v>
      </c>
      <c r="CQ1007" s="215" t="str">
        <f t="shared" si="1229"/>
        <v>CQ$19</v>
      </c>
      <c r="CR1007" s="215" t="str">
        <f t="shared" si="1229"/>
        <v>CR$19</v>
      </c>
      <c r="CS1007" s="215" t="str">
        <f t="shared" si="1229"/>
        <v>CS$19</v>
      </c>
      <c r="CT1007" s="215" t="str">
        <f t="shared" si="1229"/>
        <v>CT$19</v>
      </c>
      <c r="CU1007" s="215" t="str">
        <f t="shared" si="1229"/>
        <v>CU$19</v>
      </c>
      <c r="CV1007" s="215" t="str">
        <f t="shared" si="1229"/>
        <v>CV$19</v>
      </c>
      <c r="CW1007" s="215" t="str">
        <f t="shared" si="1229"/>
        <v>CW$19</v>
      </c>
      <c r="CX1007" s="215" t="str">
        <f t="shared" si="1229"/>
        <v>CX$19</v>
      </c>
      <c r="CY1007" s="215" t="str">
        <f t="shared" si="1229"/>
        <v>CY$19</v>
      </c>
      <c r="CZ1007" s="215" t="str">
        <f t="shared" si="1229"/>
        <v>CZ$19</v>
      </c>
      <c r="DA1007" s="215" t="str">
        <f t="shared" si="1229"/>
        <v>DA$19</v>
      </c>
      <c r="DB1007" s="215" t="str">
        <f t="shared" si="1229"/>
        <v>DB$19</v>
      </c>
      <c r="DC1007" s="215" t="str">
        <f t="shared" si="1229"/>
        <v>DC$19</v>
      </c>
      <c r="DD1007" s="215" t="str">
        <f t="shared" si="1229"/>
        <v>DD$19</v>
      </c>
      <c r="DE1007" s="215" t="str">
        <f t="shared" si="1229"/>
        <v>DE$19</v>
      </c>
      <c r="DF1007" s="215" t="str">
        <f t="shared" si="1229"/>
        <v>DF$19</v>
      </c>
      <c r="DG1007" s="215" t="str">
        <f t="shared" si="1229"/>
        <v>DG$19</v>
      </c>
      <c r="DH1007" s="215" t="str">
        <f t="shared" si="1229"/>
        <v>DH$19</v>
      </c>
      <c r="DI1007" s="215" t="str">
        <f t="shared" si="1229"/>
        <v>DI$19</v>
      </c>
      <c r="DJ1007" s="215" t="str">
        <f t="shared" si="1229"/>
        <v>DJ$19</v>
      </c>
      <c r="DK1007" s="215" t="str">
        <f t="shared" si="1229"/>
        <v>DK$19</v>
      </c>
      <c r="DL1007" s="215" t="str">
        <f t="shared" si="1229"/>
        <v>DL$19</v>
      </c>
    </row>
    <row r="1008" spans="1:116" x14ac:dyDescent="0.4">
      <c r="E1008" s="8"/>
      <c r="H1008" s="12"/>
      <c r="I1008" s="60"/>
      <c r="J1008" s="60"/>
      <c r="K1008" s="15"/>
      <c r="L1008" s="15"/>
      <c r="M1008" s="15"/>
      <c r="N1008" s="15"/>
      <c r="O1008" s="15"/>
      <c r="P1008" s="15"/>
      <c r="R1008" s="15"/>
      <c r="S1008" s="76"/>
      <c r="T1008" s="76"/>
      <c r="U1008" s="76"/>
      <c r="V1008" s="76"/>
      <c r="W1008" s="76"/>
      <c r="X1008" s="76"/>
      <c r="Y1008" s="76"/>
      <c r="Z1008" s="76"/>
      <c r="AA1008" s="76"/>
      <c r="AB1008" s="76"/>
      <c r="AC1008" s="76"/>
      <c r="AD1008" s="76"/>
      <c r="AE1008" s="76"/>
      <c r="AF1008" s="76"/>
      <c r="AG1008" s="76"/>
      <c r="AH1008" s="76"/>
      <c r="AI1008" s="76"/>
      <c r="AJ1008" s="76"/>
      <c r="AK1008" s="76"/>
      <c r="AL1008" s="76"/>
      <c r="AM1008" s="76"/>
      <c r="AN1008" s="76"/>
      <c r="AO1008" s="76"/>
      <c r="AP1008" s="76"/>
      <c r="AQ1008" s="76"/>
      <c r="AR1008" s="76"/>
      <c r="AS1008" s="76"/>
      <c r="AT1008" s="76"/>
      <c r="AU1008" s="76"/>
      <c r="AV1008" s="76"/>
      <c r="AW1008" s="76"/>
      <c r="AX1008" s="76"/>
      <c r="AY1008" s="76"/>
      <c r="AZ1008" s="76"/>
      <c r="BA1008" s="76"/>
      <c r="BB1008" s="76"/>
      <c r="BC1008" s="76"/>
      <c r="BD1008" s="76"/>
      <c r="BE1008" s="76"/>
      <c r="BF1008" s="76"/>
      <c r="BG1008" s="76"/>
      <c r="BH1008" s="76"/>
      <c r="BI1008" s="76"/>
      <c r="BJ1008" s="76"/>
      <c r="BK1008" s="76"/>
      <c r="BL1008" s="76"/>
      <c r="BM1008" s="76"/>
      <c r="BN1008" s="76"/>
      <c r="BO1008" s="76"/>
      <c r="BP1008" s="76"/>
      <c r="BQ1008" s="76"/>
      <c r="BR1008" s="76"/>
      <c r="BS1008" s="76"/>
      <c r="BT1008" s="76"/>
      <c r="BU1008" s="76"/>
      <c r="BV1008" s="76"/>
      <c r="BW1008" s="76"/>
      <c r="BX1008" s="76"/>
      <c r="BY1008" s="76"/>
      <c r="BZ1008" s="76"/>
      <c r="CA1008" s="76"/>
      <c r="CB1008" s="76"/>
      <c r="CC1008" s="76"/>
      <c r="CD1008" s="76"/>
      <c r="CE1008" s="76"/>
      <c r="CF1008" s="76"/>
      <c r="CG1008" s="76"/>
      <c r="CH1008" s="76"/>
      <c r="CI1008" s="76"/>
      <c r="CJ1008" s="76"/>
      <c r="CK1008" s="76"/>
      <c r="CL1008" s="76"/>
      <c r="CN1008" s="60"/>
      <c r="CO1008" s="76"/>
      <c r="CP1008" s="76"/>
      <c r="CQ1008" s="76"/>
      <c r="CR1008" s="76"/>
      <c r="CS1008" s="76"/>
      <c r="CT1008" s="76"/>
      <c r="CU1008" s="76"/>
      <c r="CV1008" s="76"/>
      <c r="CW1008" s="76"/>
      <c r="CX1008" s="76"/>
      <c r="CY1008" s="76"/>
      <c r="CZ1008" s="76"/>
      <c r="DA1008" s="76"/>
      <c r="DB1008" s="76"/>
      <c r="DC1008" s="76"/>
      <c r="DD1008" s="76"/>
      <c r="DE1008" s="76"/>
      <c r="DF1008" s="76"/>
      <c r="DG1008" s="76"/>
      <c r="DH1008" s="76"/>
      <c r="DI1008" s="76"/>
      <c r="DJ1008" s="76"/>
      <c r="DK1008" s="76"/>
      <c r="DL1008" s="76"/>
    </row>
    <row r="1009" spans="1:116" x14ac:dyDescent="0.4">
      <c r="E1009" s="8"/>
      <c r="H1009" s="12"/>
      <c r="I1009" s="60"/>
      <c r="J1009" s="60"/>
      <c r="K1009" s="15"/>
      <c r="L1009" s="15"/>
      <c r="M1009" s="15"/>
      <c r="N1009" s="15"/>
      <c r="O1009" s="15"/>
      <c r="P1009" s="15"/>
      <c r="R1009" s="15"/>
      <c r="S1009" s="76"/>
      <c r="T1009" s="76"/>
      <c r="U1009" s="76"/>
      <c r="V1009" s="76"/>
      <c r="W1009" s="76"/>
      <c r="X1009" s="76"/>
      <c r="Y1009" s="76"/>
      <c r="Z1009" s="76"/>
      <c r="AA1009" s="76"/>
      <c r="AB1009" s="76"/>
      <c r="AC1009" s="76"/>
      <c r="AD1009" s="76"/>
      <c r="AE1009" s="76"/>
      <c r="AF1009" s="76"/>
      <c r="AG1009" s="76"/>
      <c r="AH1009" s="76"/>
      <c r="AI1009" s="76"/>
      <c r="AJ1009" s="76"/>
      <c r="AK1009" s="76"/>
      <c r="AL1009" s="76"/>
      <c r="AM1009" s="76"/>
      <c r="AN1009" s="76"/>
      <c r="AO1009" s="76"/>
      <c r="AP1009" s="76"/>
      <c r="AQ1009" s="76"/>
      <c r="AR1009" s="76"/>
      <c r="AS1009" s="76"/>
      <c r="AT1009" s="76"/>
      <c r="AU1009" s="76"/>
      <c r="AV1009" s="76"/>
      <c r="AW1009" s="76"/>
      <c r="AX1009" s="76"/>
      <c r="AY1009" s="76"/>
      <c r="AZ1009" s="76"/>
      <c r="BA1009" s="76"/>
      <c r="BB1009" s="76"/>
      <c r="BC1009" s="76"/>
      <c r="BD1009" s="76"/>
      <c r="BE1009" s="76"/>
      <c r="BF1009" s="76"/>
      <c r="BG1009" s="76"/>
      <c r="BH1009" s="76"/>
      <c r="BI1009" s="76"/>
      <c r="BJ1009" s="76"/>
      <c r="BK1009" s="76"/>
      <c r="BL1009" s="76"/>
      <c r="BM1009" s="76"/>
      <c r="BN1009" s="76"/>
      <c r="BO1009" s="76"/>
      <c r="BP1009" s="76"/>
      <c r="BQ1009" s="76"/>
      <c r="BR1009" s="76"/>
      <c r="BS1009" s="76"/>
      <c r="BT1009" s="76"/>
      <c r="BU1009" s="76"/>
      <c r="BV1009" s="76"/>
      <c r="BW1009" s="76"/>
      <c r="BX1009" s="76"/>
      <c r="BY1009" s="76"/>
      <c r="BZ1009" s="76"/>
      <c r="CA1009" s="76"/>
      <c r="CB1009" s="76"/>
      <c r="CC1009" s="76"/>
      <c r="CD1009" s="76"/>
      <c r="CE1009" s="76"/>
      <c r="CF1009" s="76"/>
      <c r="CG1009" s="76"/>
      <c r="CH1009" s="76"/>
      <c r="CI1009" s="76"/>
      <c r="CJ1009" s="76"/>
      <c r="CK1009" s="76"/>
      <c r="CL1009" s="76"/>
      <c r="CN1009" s="60"/>
      <c r="CO1009" s="76"/>
      <c r="CP1009" s="76"/>
      <c r="CQ1009" s="76"/>
      <c r="CR1009" s="76"/>
      <c r="CS1009" s="76"/>
      <c r="CT1009" s="76"/>
      <c r="CU1009" s="76"/>
      <c r="CV1009" s="76"/>
      <c r="CW1009" s="76"/>
      <c r="CX1009" s="76"/>
      <c r="CY1009" s="76"/>
      <c r="CZ1009" s="76"/>
      <c r="DA1009" s="76"/>
      <c r="DB1009" s="76"/>
      <c r="DC1009" s="76"/>
      <c r="DD1009" s="76"/>
      <c r="DE1009" s="76"/>
      <c r="DF1009" s="76"/>
      <c r="DG1009" s="76"/>
      <c r="DH1009" s="76"/>
      <c r="DI1009" s="76"/>
      <c r="DJ1009" s="76"/>
      <c r="DK1009" s="76"/>
      <c r="DL1009" s="76"/>
    </row>
    <row r="1010" spans="1:116" x14ac:dyDescent="0.4">
      <c r="A1010" s="174"/>
      <c r="E1010" s="8"/>
      <c r="G1010" s="175" t="s">
        <v>490</v>
      </c>
      <c r="H1010" s="193"/>
      <c r="I1010" s="194"/>
      <c r="J1010" s="194"/>
      <c r="K1010" s="195"/>
      <c r="L1010" s="195"/>
      <c r="M1010" s="195"/>
      <c r="N1010" s="195"/>
      <c r="O1010" s="195"/>
      <c r="P1010" s="195"/>
      <c r="R1010" s="195"/>
      <c r="S1010" s="196"/>
      <c r="T1010" s="196"/>
      <c r="U1010" s="196"/>
      <c r="V1010" s="196"/>
      <c r="W1010" s="196"/>
      <c r="X1010" s="196"/>
      <c r="Y1010" s="196"/>
      <c r="Z1010" s="196"/>
      <c r="AA1010" s="196"/>
      <c r="AB1010" s="196"/>
      <c r="AC1010" s="196"/>
      <c r="AD1010" s="196"/>
      <c r="AE1010" s="196"/>
      <c r="AF1010" s="196"/>
      <c r="AG1010" s="196"/>
      <c r="AH1010" s="196"/>
      <c r="AI1010" s="196"/>
      <c r="AJ1010" s="196"/>
      <c r="AK1010" s="196"/>
      <c r="AL1010" s="196"/>
      <c r="AM1010" s="196"/>
      <c r="AN1010" s="196"/>
      <c r="AO1010" s="196"/>
      <c r="AP1010" s="196"/>
      <c r="AQ1010" s="196"/>
      <c r="AR1010" s="196"/>
      <c r="AS1010" s="196"/>
      <c r="AT1010" s="196"/>
      <c r="AU1010" s="196"/>
      <c r="AV1010" s="196"/>
      <c r="AW1010" s="196"/>
      <c r="AX1010" s="196"/>
      <c r="AY1010" s="196"/>
      <c r="AZ1010" s="196"/>
      <c r="BA1010" s="196"/>
      <c r="BB1010" s="196"/>
      <c r="BC1010" s="196"/>
      <c r="BD1010" s="196"/>
      <c r="BE1010" s="196"/>
      <c r="BF1010" s="196"/>
      <c r="BG1010" s="196"/>
      <c r="BH1010" s="196"/>
      <c r="BI1010" s="196"/>
      <c r="BJ1010" s="196"/>
      <c r="BK1010" s="196"/>
      <c r="BL1010" s="196"/>
      <c r="BM1010" s="196"/>
      <c r="BN1010" s="196"/>
      <c r="BO1010" s="196"/>
      <c r="BP1010" s="196"/>
      <c r="BQ1010" s="196"/>
      <c r="BR1010" s="196"/>
      <c r="BS1010" s="196"/>
      <c r="BT1010" s="196"/>
      <c r="BU1010" s="196"/>
      <c r="BV1010" s="196"/>
      <c r="BW1010" s="196"/>
      <c r="BX1010" s="196"/>
      <c r="BY1010" s="196"/>
      <c r="BZ1010" s="196"/>
      <c r="CA1010" s="196"/>
      <c r="CB1010" s="196"/>
      <c r="CC1010" s="196"/>
      <c r="CD1010" s="196"/>
      <c r="CE1010" s="196"/>
      <c r="CF1010" s="196"/>
      <c r="CG1010" s="196"/>
      <c r="CH1010" s="196"/>
      <c r="CI1010" s="196"/>
      <c r="CJ1010" s="196"/>
      <c r="CK1010" s="196"/>
      <c r="CL1010" s="196"/>
      <c r="CN1010" s="194"/>
      <c r="CO1010" s="196"/>
      <c r="CP1010" s="196"/>
      <c r="CQ1010" s="196"/>
      <c r="CR1010" s="196"/>
      <c r="CS1010" s="196"/>
      <c r="CT1010" s="196"/>
      <c r="CU1010" s="196"/>
      <c r="CV1010" s="196"/>
      <c r="CW1010" s="196"/>
      <c r="CX1010" s="196"/>
      <c r="CY1010" s="196"/>
      <c r="CZ1010" s="196"/>
      <c r="DA1010" s="196"/>
      <c r="DB1010" s="196"/>
      <c r="DC1010" s="196"/>
      <c r="DD1010" s="196"/>
      <c r="DE1010" s="196"/>
      <c r="DF1010" s="196"/>
      <c r="DG1010" s="196"/>
      <c r="DH1010" s="196"/>
      <c r="DI1010" s="196"/>
      <c r="DJ1010" s="196"/>
      <c r="DK1010" s="196"/>
      <c r="DL1010" s="196"/>
    </row>
    <row r="1011" spans="1:116" x14ac:dyDescent="0.4">
      <c r="A1011" s="174"/>
      <c r="E1011" s="8"/>
      <c r="G1011" s="175" t="s">
        <v>492</v>
      </c>
      <c r="H1011" s="193"/>
      <c r="I1011" s="194"/>
      <c r="J1011" s="194"/>
      <c r="K1011" s="195"/>
      <c r="L1011" s="195"/>
      <c r="M1011" s="195"/>
      <c r="N1011" s="195"/>
      <c r="O1011" s="195"/>
      <c r="P1011" s="195"/>
      <c r="R1011" s="195"/>
      <c r="S1011" s="196"/>
      <c r="T1011" s="196"/>
      <c r="U1011" s="196"/>
      <c r="V1011" s="196"/>
      <c r="W1011" s="196"/>
      <c r="X1011" s="196"/>
      <c r="Y1011" s="196"/>
      <c r="Z1011" s="196"/>
      <c r="AA1011" s="196"/>
      <c r="AB1011" s="196"/>
      <c r="AC1011" s="196"/>
      <c r="AD1011" s="196"/>
      <c r="AE1011" s="196"/>
      <c r="AF1011" s="196"/>
      <c r="AG1011" s="196"/>
      <c r="AH1011" s="196"/>
      <c r="AI1011" s="196"/>
      <c r="AJ1011" s="196"/>
      <c r="AK1011" s="196"/>
      <c r="AL1011" s="196"/>
      <c r="AM1011" s="196"/>
      <c r="AN1011" s="196"/>
      <c r="AO1011" s="196"/>
      <c r="AP1011" s="196"/>
      <c r="AQ1011" s="196"/>
      <c r="AR1011" s="196"/>
      <c r="AS1011" s="196"/>
      <c r="AT1011" s="196"/>
      <c r="AU1011" s="196"/>
      <c r="AV1011" s="196"/>
      <c r="AW1011" s="196"/>
      <c r="AX1011" s="196"/>
      <c r="AY1011" s="196"/>
      <c r="AZ1011" s="196"/>
      <c r="BA1011" s="196"/>
      <c r="BB1011" s="196"/>
      <c r="BC1011" s="196"/>
      <c r="BD1011" s="196"/>
      <c r="BE1011" s="196"/>
      <c r="BF1011" s="196"/>
      <c r="BG1011" s="196"/>
      <c r="BH1011" s="196"/>
      <c r="BI1011" s="196"/>
      <c r="BJ1011" s="196"/>
      <c r="BK1011" s="196"/>
      <c r="BL1011" s="196"/>
      <c r="BM1011" s="196"/>
      <c r="BN1011" s="196"/>
      <c r="BO1011" s="196"/>
      <c r="BP1011" s="196"/>
      <c r="BQ1011" s="196"/>
      <c r="BR1011" s="196"/>
      <c r="BS1011" s="196"/>
      <c r="BT1011" s="196"/>
      <c r="BU1011" s="196"/>
      <c r="BV1011" s="196"/>
      <c r="BW1011" s="196"/>
      <c r="BX1011" s="196"/>
      <c r="BY1011" s="196"/>
      <c r="BZ1011" s="196"/>
      <c r="CA1011" s="196"/>
      <c r="CB1011" s="196"/>
      <c r="CC1011" s="196"/>
      <c r="CD1011" s="196"/>
      <c r="CE1011" s="196"/>
      <c r="CF1011" s="196"/>
      <c r="CG1011" s="196"/>
      <c r="CH1011" s="196"/>
      <c r="CI1011" s="196"/>
      <c r="CJ1011" s="196"/>
      <c r="CK1011" s="196"/>
      <c r="CL1011" s="196"/>
      <c r="CN1011" s="194"/>
      <c r="CO1011" s="196"/>
      <c r="CP1011" s="196"/>
      <c r="CQ1011" s="196"/>
      <c r="CR1011" s="196"/>
      <c r="CS1011" s="196"/>
      <c r="CT1011" s="196"/>
      <c r="CU1011" s="196"/>
      <c r="CV1011" s="196"/>
      <c r="CW1011" s="196"/>
      <c r="CX1011" s="196"/>
      <c r="CY1011" s="196"/>
      <c r="CZ1011" s="196"/>
      <c r="DA1011" s="196"/>
      <c r="DB1011" s="196"/>
      <c r="DC1011" s="196"/>
      <c r="DD1011" s="196"/>
      <c r="DE1011" s="196"/>
      <c r="DF1011" s="196"/>
      <c r="DG1011" s="196"/>
      <c r="DH1011" s="196"/>
      <c r="DI1011" s="196"/>
      <c r="DJ1011" s="196"/>
      <c r="DK1011" s="196"/>
      <c r="DL1011" s="196"/>
    </row>
    <row r="1012" spans="1:116" x14ac:dyDescent="0.4">
      <c r="A1012" s="174"/>
      <c r="E1012" s="8"/>
      <c r="G1012" s="175" t="s">
        <v>461</v>
      </c>
      <c r="H1012" s="174"/>
      <c r="I1012" s="176"/>
      <c r="J1012" s="176"/>
      <c r="K1012" s="197"/>
      <c r="L1012" s="197"/>
      <c r="M1012" s="197"/>
      <c r="N1012" s="197"/>
      <c r="O1012" s="197"/>
      <c r="P1012" s="197"/>
      <c r="R1012" s="198"/>
      <c r="S1012" s="199" t="str">
        <f t="shared" ref="S1012:CD1012" si="1230">S$20</f>
        <v>S$16</v>
      </c>
      <c r="T1012" s="199" t="str">
        <f t="shared" si="1230"/>
        <v>T$16</v>
      </c>
      <c r="U1012" s="199" t="str">
        <f t="shared" si="1230"/>
        <v>U$16</v>
      </c>
      <c r="V1012" s="199" t="str">
        <f t="shared" si="1230"/>
        <v>V$16</v>
      </c>
      <c r="W1012" s="199" t="str">
        <f t="shared" si="1230"/>
        <v>W$16</v>
      </c>
      <c r="X1012" s="199" t="str">
        <f t="shared" si="1230"/>
        <v>X$16</v>
      </c>
      <c r="Y1012" s="199" t="str">
        <f t="shared" si="1230"/>
        <v>Y$16</v>
      </c>
      <c r="Z1012" s="199" t="str">
        <f t="shared" si="1230"/>
        <v>Z$16</v>
      </c>
      <c r="AA1012" s="199" t="str">
        <f t="shared" si="1230"/>
        <v>AA$16</v>
      </c>
      <c r="AB1012" s="199" t="str">
        <f t="shared" si="1230"/>
        <v>AB$16</v>
      </c>
      <c r="AC1012" s="199" t="str">
        <f t="shared" si="1230"/>
        <v>AC$16</v>
      </c>
      <c r="AD1012" s="199" t="str">
        <f t="shared" si="1230"/>
        <v>AD$16</v>
      </c>
      <c r="AE1012" s="199" t="str">
        <f t="shared" si="1230"/>
        <v>AE$16</v>
      </c>
      <c r="AF1012" s="199" t="str">
        <f t="shared" si="1230"/>
        <v>AF$16</v>
      </c>
      <c r="AG1012" s="199" t="str">
        <f t="shared" si="1230"/>
        <v>AG$16</v>
      </c>
      <c r="AH1012" s="199" t="str">
        <f t="shared" si="1230"/>
        <v>AH$16</v>
      </c>
      <c r="AI1012" s="199" t="str">
        <f t="shared" si="1230"/>
        <v>AI$16</v>
      </c>
      <c r="AJ1012" s="199" t="str">
        <f t="shared" si="1230"/>
        <v>AJ$16</v>
      </c>
      <c r="AK1012" s="199" t="str">
        <f t="shared" si="1230"/>
        <v>AK$16</v>
      </c>
      <c r="AL1012" s="199" t="str">
        <f t="shared" si="1230"/>
        <v>AL$16</v>
      </c>
      <c r="AM1012" s="199" t="str">
        <f t="shared" si="1230"/>
        <v>AM$16</v>
      </c>
      <c r="AN1012" s="199" t="str">
        <f t="shared" si="1230"/>
        <v>AN$16</v>
      </c>
      <c r="AO1012" s="199" t="str">
        <f t="shared" si="1230"/>
        <v>AO$16</v>
      </c>
      <c r="AP1012" s="199" t="str">
        <f t="shared" si="1230"/>
        <v>AP$16</v>
      </c>
      <c r="AQ1012" s="199" t="str">
        <f t="shared" si="1230"/>
        <v>AQ$16</v>
      </c>
      <c r="AR1012" s="199" t="str">
        <f t="shared" si="1230"/>
        <v>AR$16</v>
      </c>
      <c r="AS1012" s="199" t="str">
        <f t="shared" si="1230"/>
        <v>AS$16</v>
      </c>
      <c r="AT1012" s="199" t="str">
        <f t="shared" si="1230"/>
        <v>AT$16</v>
      </c>
      <c r="AU1012" s="199" t="str">
        <f t="shared" si="1230"/>
        <v>AU$16</v>
      </c>
      <c r="AV1012" s="199" t="str">
        <f t="shared" si="1230"/>
        <v>AV$16</v>
      </c>
      <c r="AW1012" s="199" t="str">
        <f t="shared" si="1230"/>
        <v>AW$16</v>
      </c>
      <c r="AX1012" s="199" t="str">
        <f t="shared" si="1230"/>
        <v>AX$16</v>
      </c>
      <c r="AY1012" s="199" t="str">
        <f t="shared" si="1230"/>
        <v>AY$16</v>
      </c>
      <c r="AZ1012" s="199" t="str">
        <f t="shared" si="1230"/>
        <v>AZ$16</v>
      </c>
      <c r="BA1012" s="199" t="str">
        <f t="shared" si="1230"/>
        <v>BA$16</v>
      </c>
      <c r="BB1012" s="199" t="str">
        <f t="shared" si="1230"/>
        <v>BB$16</v>
      </c>
      <c r="BC1012" s="199" t="str">
        <f t="shared" si="1230"/>
        <v>BC$16</v>
      </c>
      <c r="BD1012" s="199" t="str">
        <f t="shared" si="1230"/>
        <v>BD$16</v>
      </c>
      <c r="BE1012" s="199" t="str">
        <f t="shared" si="1230"/>
        <v>BE$16</v>
      </c>
      <c r="BF1012" s="199" t="str">
        <f t="shared" si="1230"/>
        <v>BF$16</v>
      </c>
      <c r="BG1012" s="199" t="str">
        <f t="shared" si="1230"/>
        <v>BG$16</v>
      </c>
      <c r="BH1012" s="199" t="str">
        <f t="shared" si="1230"/>
        <v>BH$16</v>
      </c>
      <c r="BI1012" s="199" t="str">
        <f t="shared" si="1230"/>
        <v>BI$16</v>
      </c>
      <c r="BJ1012" s="199" t="str">
        <f t="shared" si="1230"/>
        <v>BJ$16</v>
      </c>
      <c r="BK1012" s="199" t="str">
        <f t="shared" si="1230"/>
        <v>BK$16</v>
      </c>
      <c r="BL1012" s="199" t="str">
        <f t="shared" si="1230"/>
        <v>BL$16</v>
      </c>
      <c r="BM1012" s="199" t="str">
        <f t="shared" si="1230"/>
        <v>BM$16</v>
      </c>
      <c r="BN1012" s="199" t="str">
        <f t="shared" si="1230"/>
        <v>BN$16</v>
      </c>
      <c r="BO1012" s="199" t="str">
        <f t="shared" si="1230"/>
        <v>BO$16</v>
      </c>
      <c r="BP1012" s="199" t="str">
        <f t="shared" si="1230"/>
        <v>BP$16</v>
      </c>
      <c r="BQ1012" s="199" t="str">
        <f t="shared" si="1230"/>
        <v>BQ$16</v>
      </c>
      <c r="BR1012" s="199" t="str">
        <f t="shared" si="1230"/>
        <v>BR$16</v>
      </c>
      <c r="BS1012" s="199" t="str">
        <f t="shared" si="1230"/>
        <v>BS$16</v>
      </c>
      <c r="BT1012" s="199" t="str">
        <f t="shared" si="1230"/>
        <v>BT$16</v>
      </c>
      <c r="BU1012" s="199" t="str">
        <f t="shared" si="1230"/>
        <v>BU$16</v>
      </c>
      <c r="BV1012" s="199" t="str">
        <f t="shared" si="1230"/>
        <v>BV$16</v>
      </c>
      <c r="BW1012" s="199" t="str">
        <f t="shared" si="1230"/>
        <v>BW$16</v>
      </c>
      <c r="BX1012" s="199" t="str">
        <f t="shared" si="1230"/>
        <v>BX$16</v>
      </c>
      <c r="BY1012" s="199" t="str">
        <f t="shared" si="1230"/>
        <v>BY$16</v>
      </c>
      <c r="BZ1012" s="199" t="str">
        <f t="shared" si="1230"/>
        <v>BZ$16</v>
      </c>
      <c r="CA1012" s="199" t="str">
        <f t="shared" si="1230"/>
        <v>CA$16</v>
      </c>
      <c r="CB1012" s="199" t="str">
        <f t="shared" si="1230"/>
        <v>CB$16</v>
      </c>
      <c r="CC1012" s="199" t="str">
        <f t="shared" si="1230"/>
        <v>CC$16</v>
      </c>
      <c r="CD1012" s="199" t="str">
        <f t="shared" si="1230"/>
        <v>CD$16</v>
      </c>
      <c r="CE1012" s="199" t="str">
        <f t="shared" ref="CE1012:CL1012" si="1231">CE$20</f>
        <v>CE$16</v>
      </c>
      <c r="CF1012" s="199" t="str">
        <f t="shared" si="1231"/>
        <v>CF$16</v>
      </c>
      <c r="CG1012" s="199" t="str">
        <f t="shared" si="1231"/>
        <v>CG$16</v>
      </c>
      <c r="CH1012" s="199" t="str">
        <f t="shared" si="1231"/>
        <v>CH$16</v>
      </c>
      <c r="CI1012" s="199" t="str">
        <f t="shared" si="1231"/>
        <v>CI$16</v>
      </c>
      <c r="CJ1012" s="199" t="str">
        <f t="shared" si="1231"/>
        <v>CJ$16</v>
      </c>
      <c r="CK1012" s="199" t="str">
        <f t="shared" si="1231"/>
        <v>CK$16</v>
      </c>
      <c r="CL1012" s="199" t="str">
        <f t="shared" si="1231"/>
        <v>CL$16</v>
      </c>
      <c r="CN1012" s="176"/>
      <c r="CO1012" s="199" t="str">
        <f t="shared" ref="CO1012:DL1012" si="1232">CO$20</f>
        <v>CO$16</v>
      </c>
      <c r="CP1012" s="199" t="str">
        <f t="shared" si="1232"/>
        <v>CP$16</v>
      </c>
      <c r="CQ1012" s="199" t="str">
        <f t="shared" si="1232"/>
        <v>CQ$16</v>
      </c>
      <c r="CR1012" s="199" t="str">
        <f t="shared" si="1232"/>
        <v>CR$16</v>
      </c>
      <c r="CS1012" s="199" t="str">
        <f t="shared" si="1232"/>
        <v>CS$16</v>
      </c>
      <c r="CT1012" s="199" t="str">
        <f t="shared" si="1232"/>
        <v>CT$16</v>
      </c>
      <c r="CU1012" s="199" t="str">
        <f t="shared" si="1232"/>
        <v>CU$16</v>
      </c>
      <c r="CV1012" s="199" t="str">
        <f t="shared" si="1232"/>
        <v>CV$16</v>
      </c>
      <c r="CW1012" s="199" t="str">
        <f t="shared" si="1232"/>
        <v>CW$16</v>
      </c>
      <c r="CX1012" s="199" t="str">
        <f t="shared" si="1232"/>
        <v>CX$16</v>
      </c>
      <c r="CY1012" s="199" t="str">
        <f t="shared" si="1232"/>
        <v>CY$16</v>
      </c>
      <c r="CZ1012" s="199" t="str">
        <f t="shared" si="1232"/>
        <v>CZ$16</v>
      </c>
      <c r="DA1012" s="199" t="str">
        <f t="shared" si="1232"/>
        <v>DA$16</v>
      </c>
      <c r="DB1012" s="199" t="str">
        <f t="shared" si="1232"/>
        <v>DB$16</v>
      </c>
      <c r="DC1012" s="199" t="str">
        <f t="shared" si="1232"/>
        <v>DC$16</v>
      </c>
      <c r="DD1012" s="199" t="str">
        <f t="shared" si="1232"/>
        <v>DD$16</v>
      </c>
      <c r="DE1012" s="199" t="str">
        <f t="shared" si="1232"/>
        <v>DE$16</v>
      </c>
      <c r="DF1012" s="199" t="str">
        <f t="shared" si="1232"/>
        <v>DF$16</v>
      </c>
      <c r="DG1012" s="199" t="str">
        <f t="shared" si="1232"/>
        <v>DG$16</v>
      </c>
      <c r="DH1012" s="199" t="str">
        <f t="shared" si="1232"/>
        <v>DH$16</v>
      </c>
      <c r="DI1012" s="199" t="str">
        <f t="shared" si="1232"/>
        <v>DI$16</v>
      </c>
      <c r="DJ1012" s="199" t="str">
        <f t="shared" si="1232"/>
        <v>DJ$16</v>
      </c>
      <c r="DK1012" s="199" t="str">
        <f t="shared" si="1232"/>
        <v>DK$16</v>
      </c>
      <c r="DL1012" s="199" t="str">
        <f t="shared" si="1232"/>
        <v>DL$16</v>
      </c>
    </row>
    <row r="1013" spans="1:116" x14ac:dyDescent="0.4">
      <c r="A1013" s="174"/>
      <c r="E1013" s="8"/>
      <c r="G1013" s="175" t="s">
        <v>462</v>
      </c>
      <c r="H1013" s="174"/>
      <c r="I1013" s="176"/>
      <c r="J1013" s="176"/>
      <c r="K1013" s="197"/>
      <c r="L1013" s="197"/>
      <c r="M1013" s="197"/>
      <c r="N1013" s="197"/>
      <c r="O1013" s="197"/>
      <c r="P1013" s="197"/>
      <c r="R1013" s="198"/>
      <c r="S1013" s="199" t="str">
        <f t="shared" ref="S1013:CD1013" si="1233">S$21</f>
        <v>S$17</v>
      </c>
      <c r="T1013" s="199" t="str">
        <f t="shared" si="1233"/>
        <v>T$17</v>
      </c>
      <c r="U1013" s="199" t="str">
        <f t="shared" si="1233"/>
        <v>U$17</v>
      </c>
      <c r="V1013" s="199" t="str">
        <f t="shared" si="1233"/>
        <v>V$17</v>
      </c>
      <c r="W1013" s="199" t="str">
        <f t="shared" si="1233"/>
        <v>W$17</v>
      </c>
      <c r="X1013" s="199" t="str">
        <f t="shared" si="1233"/>
        <v>X$17</v>
      </c>
      <c r="Y1013" s="199" t="str">
        <f t="shared" si="1233"/>
        <v>Y$17</v>
      </c>
      <c r="Z1013" s="199" t="str">
        <f t="shared" si="1233"/>
        <v>Z$17</v>
      </c>
      <c r="AA1013" s="199" t="str">
        <f t="shared" si="1233"/>
        <v>AA$17</v>
      </c>
      <c r="AB1013" s="199" t="str">
        <f t="shared" si="1233"/>
        <v>AB$17</v>
      </c>
      <c r="AC1013" s="199" t="str">
        <f t="shared" si="1233"/>
        <v>AC$17</v>
      </c>
      <c r="AD1013" s="199" t="str">
        <f t="shared" si="1233"/>
        <v>AD$17</v>
      </c>
      <c r="AE1013" s="199" t="str">
        <f t="shared" si="1233"/>
        <v>AE$17</v>
      </c>
      <c r="AF1013" s="199" t="str">
        <f t="shared" si="1233"/>
        <v>AF$17</v>
      </c>
      <c r="AG1013" s="199" t="str">
        <f t="shared" si="1233"/>
        <v>AG$17</v>
      </c>
      <c r="AH1013" s="199" t="str">
        <f t="shared" si="1233"/>
        <v>AH$17</v>
      </c>
      <c r="AI1013" s="199" t="str">
        <f t="shared" si="1233"/>
        <v>AI$17</v>
      </c>
      <c r="AJ1013" s="199" t="str">
        <f t="shared" si="1233"/>
        <v>AJ$17</v>
      </c>
      <c r="AK1013" s="199" t="str">
        <f t="shared" si="1233"/>
        <v>AK$17</v>
      </c>
      <c r="AL1013" s="199" t="str">
        <f t="shared" si="1233"/>
        <v>AL$17</v>
      </c>
      <c r="AM1013" s="199" t="str">
        <f t="shared" si="1233"/>
        <v>AM$17</v>
      </c>
      <c r="AN1013" s="199" t="str">
        <f t="shared" si="1233"/>
        <v>AN$17</v>
      </c>
      <c r="AO1013" s="199" t="str">
        <f t="shared" si="1233"/>
        <v>AO$17</v>
      </c>
      <c r="AP1013" s="199" t="str">
        <f t="shared" si="1233"/>
        <v>AP$17</v>
      </c>
      <c r="AQ1013" s="199" t="str">
        <f t="shared" si="1233"/>
        <v>AQ$17</v>
      </c>
      <c r="AR1013" s="199" t="str">
        <f t="shared" si="1233"/>
        <v>AR$17</v>
      </c>
      <c r="AS1013" s="199" t="str">
        <f t="shared" si="1233"/>
        <v>AS$17</v>
      </c>
      <c r="AT1013" s="199" t="str">
        <f t="shared" si="1233"/>
        <v>AT$17</v>
      </c>
      <c r="AU1013" s="199" t="str">
        <f t="shared" si="1233"/>
        <v>AU$17</v>
      </c>
      <c r="AV1013" s="199" t="str">
        <f t="shared" si="1233"/>
        <v>AV$17</v>
      </c>
      <c r="AW1013" s="199" t="str">
        <f t="shared" si="1233"/>
        <v>AW$17</v>
      </c>
      <c r="AX1013" s="199" t="str">
        <f t="shared" si="1233"/>
        <v>AX$17</v>
      </c>
      <c r="AY1013" s="199" t="str">
        <f t="shared" si="1233"/>
        <v>AY$17</v>
      </c>
      <c r="AZ1013" s="199" t="str">
        <f t="shared" si="1233"/>
        <v>AZ$17</v>
      </c>
      <c r="BA1013" s="199" t="str">
        <f t="shared" si="1233"/>
        <v>BA$17</v>
      </c>
      <c r="BB1013" s="199" t="str">
        <f t="shared" si="1233"/>
        <v>BB$17</v>
      </c>
      <c r="BC1013" s="199" t="str">
        <f t="shared" si="1233"/>
        <v>BC$17</v>
      </c>
      <c r="BD1013" s="199" t="str">
        <f t="shared" si="1233"/>
        <v>BD$17</v>
      </c>
      <c r="BE1013" s="199" t="str">
        <f t="shared" si="1233"/>
        <v>BE$17</v>
      </c>
      <c r="BF1013" s="199" t="str">
        <f t="shared" si="1233"/>
        <v>BF$17</v>
      </c>
      <c r="BG1013" s="199" t="str">
        <f t="shared" si="1233"/>
        <v>BG$17</v>
      </c>
      <c r="BH1013" s="199" t="str">
        <f t="shared" si="1233"/>
        <v>BH$17</v>
      </c>
      <c r="BI1013" s="199" t="str">
        <f t="shared" si="1233"/>
        <v>BI$17</v>
      </c>
      <c r="BJ1013" s="199" t="str">
        <f t="shared" si="1233"/>
        <v>BJ$17</v>
      </c>
      <c r="BK1013" s="199" t="str">
        <f t="shared" si="1233"/>
        <v>BK$17</v>
      </c>
      <c r="BL1013" s="199" t="str">
        <f t="shared" si="1233"/>
        <v>BL$17</v>
      </c>
      <c r="BM1013" s="199" t="str">
        <f t="shared" si="1233"/>
        <v>BM$17</v>
      </c>
      <c r="BN1013" s="199" t="str">
        <f t="shared" si="1233"/>
        <v>BN$17</v>
      </c>
      <c r="BO1013" s="199" t="str">
        <f t="shared" si="1233"/>
        <v>BO$17</v>
      </c>
      <c r="BP1013" s="199" t="str">
        <f t="shared" si="1233"/>
        <v>BP$17</v>
      </c>
      <c r="BQ1013" s="199" t="str">
        <f t="shared" si="1233"/>
        <v>BQ$17</v>
      </c>
      <c r="BR1013" s="199" t="str">
        <f t="shared" si="1233"/>
        <v>BR$17</v>
      </c>
      <c r="BS1013" s="199" t="str">
        <f t="shared" si="1233"/>
        <v>BS$17</v>
      </c>
      <c r="BT1013" s="199" t="str">
        <f t="shared" si="1233"/>
        <v>BT$17</v>
      </c>
      <c r="BU1013" s="199" t="str">
        <f t="shared" si="1233"/>
        <v>BU$17</v>
      </c>
      <c r="BV1013" s="199" t="str">
        <f t="shared" si="1233"/>
        <v>BV$17</v>
      </c>
      <c r="BW1013" s="199" t="str">
        <f t="shared" si="1233"/>
        <v>BW$17</v>
      </c>
      <c r="BX1013" s="199" t="str">
        <f t="shared" si="1233"/>
        <v>BX$17</v>
      </c>
      <c r="BY1013" s="199" t="str">
        <f t="shared" si="1233"/>
        <v>BY$17</v>
      </c>
      <c r="BZ1013" s="199" t="str">
        <f t="shared" si="1233"/>
        <v>BZ$17</v>
      </c>
      <c r="CA1013" s="199" t="str">
        <f t="shared" si="1233"/>
        <v>CA$17</v>
      </c>
      <c r="CB1013" s="199" t="str">
        <f t="shared" si="1233"/>
        <v>CB$17</v>
      </c>
      <c r="CC1013" s="199" t="str">
        <f t="shared" si="1233"/>
        <v>CC$17</v>
      </c>
      <c r="CD1013" s="199" t="str">
        <f t="shared" si="1233"/>
        <v>CD$17</v>
      </c>
      <c r="CE1013" s="199" t="str">
        <f t="shared" ref="CE1013:CL1013" si="1234">CE$21</f>
        <v>CE$17</v>
      </c>
      <c r="CF1013" s="199" t="str">
        <f t="shared" si="1234"/>
        <v>CF$17</v>
      </c>
      <c r="CG1013" s="199" t="str">
        <f t="shared" si="1234"/>
        <v>CG$17</v>
      </c>
      <c r="CH1013" s="199" t="str">
        <f t="shared" si="1234"/>
        <v>CH$17</v>
      </c>
      <c r="CI1013" s="199" t="str">
        <f t="shared" si="1234"/>
        <v>CI$17</v>
      </c>
      <c r="CJ1013" s="199" t="str">
        <f t="shared" si="1234"/>
        <v>CJ$17</v>
      </c>
      <c r="CK1013" s="199" t="str">
        <f t="shared" si="1234"/>
        <v>CK$17</v>
      </c>
      <c r="CL1013" s="199" t="str">
        <f t="shared" si="1234"/>
        <v>CL$17</v>
      </c>
      <c r="CN1013" s="176"/>
      <c r="CO1013" s="199" t="str">
        <f t="shared" ref="CO1013:DL1013" si="1235">CO$21</f>
        <v>CO$17</v>
      </c>
      <c r="CP1013" s="199" t="str">
        <f t="shared" si="1235"/>
        <v>CP$17</v>
      </c>
      <c r="CQ1013" s="199" t="str">
        <f t="shared" si="1235"/>
        <v>CQ$17</v>
      </c>
      <c r="CR1013" s="199" t="str">
        <f t="shared" si="1235"/>
        <v>CR$17</v>
      </c>
      <c r="CS1013" s="199" t="str">
        <f t="shared" si="1235"/>
        <v>CS$17</v>
      </c>
      <c r="CT1013" s="199" t="str">
        <f t="shared" si="1235"/>
        <v>CT$17</v>
      </c>
      <c r="CU1013" s="199" t="str">
        <f t="shared" si="1235"/>
        <v>CU$17</v>
      </c>
      <c r="CV1013" s="199" t="str">
        <f t="shared" si="1235"/>
        <v>CV$17</v>
      </c>
      <c r="CW1013" s="199" t="str">
        <f t="shared" si="1235"/>
        <v>CW$17</v>
      </c>
      <c r="CX1013" s="199" t="str">
        <f t="shared" si="1235"/>
        <v>CX$17</v>
      </c>
      <c r="CY1013" s="199" t="str">
        <f t="shared" si="1235"/>
        <v>CY$17</v>
      </c>
      <c r="CZ1013" s="199" t="str">
        <f t="shared" si="1235"/>
        <v>CZ$17</v>
      </c>
      <c r="DA1013" s="199" t="str">
        <f t="shared" si="1235"/>
        <v>DA$17</v>
      </c>
      <c r="DB1013" s="199" t="str">
        <f t="shared" si="1235"/>
        <v>DB$17</v>
      </c>
      <c r="DC1013" s="199" t="str">
        <f t="shared" si="1235"/>
        <v>DC$17</v>
      </c>
      <c r="DD1013" s="199" t="str">
        <f t="shared" si="1235"/>
        <v>DD$17</v>
      </c>
      <c r="DE1013" s="199" t="str">
        <f t="shared" si="1235"/>
        <v>DE$17</v>
      </c>
      <c r="DF1013" s="199" t="str">
        <f t="shared" si="1235"/>
        <v>DF$17</v>
      </c>
      <c r="DG1013" s="199" t="str">
        <f t="shared" si="1235"/>
        <v>DG$17</v>
      </c>
      <c r="DH1013" s="199" t="str">
        <f t="shared" si="1235"/>
        <v>DH$17</v>
      </c>
      <c r="DI1013" s="199" t="str">
        <f t="shared" si="1235"/>
        <v>DI$17</v>
      </c>
      <c r="DJ1013" s="199" t="str">
        <f t="shared" si="1235"/>
        <v>DJ$17</v>
      </c>
      <c r="DK1013" s="199" t="str">
        <f t="shared" si="1235"/>
        <v>DK$17</v>
      </c>
      <c r="DL1013" s="199" t="str">
        <f t="shared" si="1235"/>
        <v>DL$17</v>
      </c>
    </row>
    <row r="1014" spans="1:116" x14ac:dyDescent="0.4">
      <c r="A1014" s="174"/>
      <c r="E1014" s="8"/>
      <c r="G1014" s="175" t="s">
        <v>491</v>
      </c>
      <c r="H1014" s="200"/>
      <c r="I1014" s="201"/>
      <c r="J1014" s="201"/>
      <c r="K1014" s="202"/>
      <c r="L1014" s="202"/>
      <c r="M1014" s="202"/>
      <c r="N1014" s="202"/>
      <c r="O1014" s="202"/>
      <c r="P1014" s="202"/>
      <c r="R1014" s="202"/>
      <c r="S1014" s="174"/>
      <c r="T1014" s="174"/>
      <c r="U1014" s="174"/>
      <c r="V1014" s="174"/>
      <c r="W1014" s="174"/>
      <c r="X1014" s="174"/>
      <c r="Y1014" s="174"/>
      <c r="Z1014" s="174"/>
      <c r="AA1014" s="174"/>
      <c r="AB1014" s="174"/>
      <c r="AC1014" s="174"/>
      <c r="AD1014" s="174"/>
      <c r="AE1014" s="174"/>
      <c r="AF1014" s="174"/>
      <c r="AG1014" s="174"/>
      <c r="AH1014" s="174"/>
      <c r="AI1014" s="174"/>
      <c r="AJ1014" s="174"/>
      <c r="AK1014" s="174"/>
      <c r="AL1014" s="174"/>
      <c r="AM1014" s="174"/>
      <c r="AN1014" s="174"/>
      <c r="AO1014" s="174"/>
      <c r="AP1014" s="174"/>
      <c r="AQ1014" s="174"/>
      <c r="AR1014" s="174"/>
      <c r="AS1014" s="174"/>
      <c r="AT1014" s="174"/>
      <c r="AU1014" s="174"/>
      <c r="AV1014" s="174"/>
      <c r="AW1014" s="174"/>
      <c r="AX1014" s="174"/>
      <c r="AY1014" s="174"/>
      <c r="AZ1014" s="174"/>
      <c r="BA1014" s="174"/>
      <c r="BB1014" s="174"/>
      <c r="BC1014" s="174"/>
      <c r="BD1014" s="174"/>
      <c r="BE1014" s="174"/>
      <c r="BF1014" s="174"/>
      <c r="BG1014" s="174"/>
      <c r="BH1014" s="174"/>
      <c r="BI1014" s="174"/>
      <c r="BJ1014" s="174"/>
      <c r="BK1014" s="174"/>
      <c r="BL1014" s="174"/>
      <c r="BM1014" s="174"/>
      <c r="BN1014" s="174"/>
      <c r="BO1014" s="174"/>
      <c r="BP1014" s="174"/>
      <c r="BQ1014" s="174"/>
      <c r="BR1014" s="174"/>
      <c r="BS1014" s="174"/>
      <c r="BT1014" s="174"/>
      <c r="BU1014" s="174"/>
      <c r="BV1014" s="174"/>
      <c r="BW1014" s="174"/>
      <c r="BX1014" s="174"/>
      <c r="BY1014" s="174"/>
      <c r="BZ1014" s="174"/>
      <c r="CA1014" s="174"/>
      <c r="CB1014" s="174"/>
      <c r="CC1014" s="174"/>
      <c r="CD1014" s="174"/>
      <c r="CE1014" s="174"/>
      <c r="CF1014" s="174"/>
      <c r="CG1014" s="174"/>
      <c r="CH1014" s="174"/>
      <c r="CI1014" s="174"/>
      <c r="CJ1014" s="174"/>
      <c r="CK1014" s="174"/>
      <c r="CL1014" s="174"/>
      <c r="CN1014" s="201"/>
      <c r="CO1014" s="174"/>
      <c r="CP1014" s="174"/>
      <c r="CQ1014" s="174"/>
      <c r="CR1014" s="174"/>
      <c r="CS1014" s="174"/>
      <c r="CT1014" s="174"/>
      <c r="CU1014" s="174"/>
      <c r="CV1014" s="174"/>
      <c r="CW1014" s="174"/>
      <c r="CX1014" s="174"/>
      <c r="CY1014" s="174"/>
      <c r="CZ1014" s="174"/>
      <c r="DA1014" s="174"/>
      <c r="DB1014" s="174"/>
      <c r="DC1014" s="174"/>
      <c r="DD1014" s="174"/>
      <c r="DE1014" s="174"/>
      <c r="DF1014" s="174"/>
      <c r="DG1014" s="174"/>
      <c r="DH1014" s="174"/>
      <c r="DI1014" s="174"/>
      <c r="DJ1014" s="174"/>
      <c r="DK1014" s="174"/>
      <c r="DL1014" s="174"/>
    </row>
    <row r="1015" spans="1:116" x14ac:dyDescent="0.4">
      <c r="A1015" s="174"/>
      <c r="E1015" s="8"/>
      <c r="G1015" s="175" t="s">
        <v>505</v>
      </c>
      <c r="H1015" s="200"/>
      <c r="I1015" s="201"/>
      <c r="J1015" s="201"/>
      <c r="K1015" s="202"/>
      <c r="L1015" s="202"/>
      <c r="M1015" s="202"/>
      <c r="N1015" s="202"/>
      <c r="O1015" s="202"/>
      <c r="P1015" s="202"/>
      <c r="R1015" s="202"/>
      <c r="S1015" s="190"/>
      <c r="T1015" s="190"/>
      <c r="U1015" s="190"/>
      <c r="V1015" s="190"/>
      <c r="W1015" s="190"/>
      <c r="X1015" s="190"/>
      <c r="Y1015" s="190"/>
      <c r="Z1015" s="190"/>
      <c r="AA1015" s="190"/>
      <c r="AB1015" s="190"/>
      <c r="AC1015" s="190"/>
      <c r="AD1015" s="190"/>
      <c r="AE1015" s="190"/>
      <c r="AF1015" s="190"/>
      <c r="AG1015" s="190"/>
      <c r="AH1015" s="190"/>
      <c r="AI1015" s="190"/>
      <c r="AJ1015" s="190"/>
      <c r="AK1015" s="190"/>
      <c r="AL1015" s="190"/>
      <c r="AM1015" s="190"/>
      <c r="AN1015" s="190"/>
      <c r="AO1015" s="190"/>
      <c r="AP1015" s="190"/>
      <c r="AQ1015" s="190"/>
      <c r="AR1015" s="190"/>
      <c r="AS1015" s="190"/>
      <c r="AT1015" s="190"/>
      <c r="AU1015" s="190"/>
      <c r="AV1015" s="190"/>
      <c r="AW1015" s="190"/>
      <c r="AX1015" s="190"/>
      <c r="AY1015" s="190"/>
      <c r="AZ1015" s="190"/>
      <c r="BA1015" s="190"/>
      <c r="BB1015" s="190"/>
      <c r="BC1015" s="190"/>
      <c r="BD1015" s="190"/>
      <c r="BE1015" s="190"/>
      <c r="BF1015" s="190"/>
      <c r="BG1015" s="190"/>
      <c r="BH1015" s="190"/>
      <c r="BI1015" s="190"/>
      <c r="BJ1015" s="190"/>
      <c r="BK1015" s="190"/>
      <c r="BL1015" s="190"/>
      <c r="BM1015" s="190"/>
      <c r="BN1015" s="190"/>
      <c r="BO1015" s="190"/>
      <c r="BP1015" s="190"/>
      <c r="BQ1015" s="190"/>
      <c r="BR1015" s="190"/>
      <c r="BS1015" s="190"/>
      <c r="BT1015" s="190"/>
      <c r="BU1015" s="190"/>
      <c r="BV1015" s="190"/>
      <c r="BW1015" s="190"/>
      <c r="BX1015" s="190"/>
      <c r="BY1015" s="190"/>
      <c r="BZ1015" s="190"/>
      <c r="CA1015" s="190"/>
      <c r="CB1015" s="190"/>
      <c r="CC1015" s="190"/>
      <c r="CD1015" s="190"/>
      <c r="CE1015" s="190"/>
      <c r="CF1015" s="190"/>
      <c r="CG1015" s="190"/>
      <c r="CH1015" s="190"/>
      <c r="CI1015" s="190"/>
      <c r="CJ1015" s="190"/>
      <c r="CK1015" s="190"/>
      <c r="CL1015" s="190"/>
      <c r="CN1015" s="201"/>
      <c r="CO1015" s="190"/>
      <c r="CP1015" s="190"/>
      <c r="CQ1015" s="190"/>
      <c r="CR1015" s="190"/>
      <c r="CS1015" s="190"/>
      <c r="CT1015" s="190"/>
      <c r="CU1015" s="190"/>
      <c r="CV1015" s="190"/>
      <c r="CW1015" s="190"/>
      <c r="CX1015" s="190"/>
      <c r="CY1015" s="190"/>
      <c r="CZ1015" s="190"/>
      <c r="DA1015" s="190"/>
      <c r="DB1015" s="190"/>
      <c r="DC1015" s="190"/>
      <c r="DD1015" s="190"/>
      <c r="DE1015" s="190"/>
      <c r="DF1015" s="190"/>
      <c r="DG1015" s="190"/>
      <c r="DH1015" s="190"/>
      <c r="DI1015" s="190"/>
      <c r="DJ1015" s="190"/>
      <c r="DK1015" s="190"/>
      <c r="DL1015" s="190"/>
    </row>
    <row r="1016" spans="1:116" x14ac:dyDescent="0.4">
      <c r="A1016" s="174"/>
      <c r="E1016" s="8"/>
      <c r="G1016" s="175" t="s">
        <v>463</v>
      </c>
      <c r="H1016" s="200"/>
      <c r="I1016" s="201"/>
      <c r="J1016" s="201"/>
      <c r="K1016" s="202"/>
      <c r="L1016" s="202"/>
      <c r="M1016" s="202"/>
      <c r="N1016" s="202"/>
      <c r="O1016" s="202"/>
      <c r="P1016" s="202"/>
      <c r="R1016" s="202"/>
      <c r="S1016" s="190" t="str">
        <f t="shared" ref="S1016:CD1016" si="1236">S$22</f>
        <v>S$18</v>
      </c>
      <c r="T1016" s="190" t="str">
        <f t="shared" si="1236"/>
        <v>T$18</v>
      </c>
      <c r="U1016" s="190" t="str">
        <f t="shared" si="1236"/>
        <v>U$18</v>
      </c>
      <c r="V1016" s="190" t="str">
        <f t="shared" si="1236"/>
        <v>V$18</v>
      </c>
      <c r="W1016" s="190" t="str">
        <f t="shared" si="1236"/>
        <v>W$18</v>
      </c>
      <c r="X1016" s="190" t="str">
        <f t="shared" si="1236"/>
        <v>X$18</v>
      </c>
      <c r="Y1016" s="190" t="str">
        <f t="shared" si="1236"/>
        <v>Y$18</v>
      </c>
      <c r="Z1016" s="190" t="str">
        <f t="shared" si="1236"/>
        <v>Z$18</v>
      </c>
      <c r="AA1016" s="190" t="str">
        <f t="shared" si="1236"/>
        <v>AA$18</v>
      </c>
      <c r="AB1016" s="190" t="str">
        <f t="shared" si="1236"/>
        <v>AB$18</v>
      </c>
      <c r="AC1016" s="190" t="str">
        <f t="shared" si="1236"/>
        <v>AC$18</v>
      </c>
      <c r="AD1016" s="190" t="str">
        <f t="shared" si="1236"/>
        <v>AD$18</v>
      </c>
      <c r="AE1016" s="190" t="str">
        <f t="shared" si="1236"/>
        <v>AE$18</v>
      </c>
      <c r="AF1016" s="190" t="str">
        <f t="shared" si="1236"/>
        <v>AF$18</v>
      </c>
      <c r="AG1016" s="190" t="str">
        <f t="shared" si="1236"/>
        <v>AG$18</v>
      </c>
      <c r="AH1016" s="190" t="str">
        <f t="shared" si="1236"/>
        <v>AH$18</v>
      </c>
      <c r="AI1016" s="190" t="str">
        <f t="shared" si="1236"/>
        <v>AI$18</v>
      </c>
      <c r="AJ1016" s="190" t="str">
        <f t="shared" si="1236"/>
        <v>AJ$18</v>
      </c>
      <c r="AK1016" s="190" t="str">
        <f t="shared" si="1236"/>
        <v>AK$18</v>
      </c>
      <c r="AL1016" s="190" t="str">
        <f t="shared" si="1236"/>
        <v>AL$18</v>
      </c>
      <c r="AM1016" s="190" t="str">
        <f t="shared" si="1236"/>
        <v>AM$18</v>
      </c>
      <c r="AN1016" s="190" t="str">
        <f t="shared" si="1236"/>
        <v>AN$18</v>
      </c>
      <c r="AO1016" s="190" t="str">
        <f t="shared" si="1236"/>
        <v>AO$18</v>
      </c>
      <c r="AP1016" s="190" t="str">
        <f t="shared" si="1236"/>
        <v>AP$18</v>
      </c>
      <c r="AQ1016" s="190" t="str">
        <f t="shared" si="1236"/>
        <v>AQ$18</v>
      </c>
      <c r="AR1016" s="190" t="str">
        <f t="shared" si="1236"/>
        <v>AR$18</v>
      </c>
      <c r="AS1016" s="190" t="str">
        <f t="shared" si="1236"/>
        <v>AS$18</v>
      </c>
      <c r="AT1016" s="190" t="str">
        <f t="shared" si="1236"/>
        <v>AT$18</v>
      </c>
      <c r="AU1016" s="190" t="str">
        <f t="shared" si="1236"/>
        <v>AU$18</v>
      </c>
      <c r="AV1016" s="190" t="str">
        <f t="shared" si="1236"/>
        <v>AV$18</v>
      </c>
      <c r="AW1016" s="190" t="str">
        <f t="shared" si="1236"/>
        <v>AW$18</v>
      </c>
      <c r="AX1016" s="190" t="str">
        <f t="shared" si="1236"/>
        <v>AX$18</v>
      </c>
      <c r="AY1016" s="190" t="str">
        <f t="shared" si="1236"/>
        <v>AY$18</v>
      </c>
      <c r="AZ1016" s="190" t="str">
        <f t="shared" si="1236"/>
        <v>AZ$18</v>
      </c>
      <c r="BA1016" s="190" t="str">
        <f t="shared" si="1236"/>
        <v>BA$18</v>
      </c>
      <c r="BB1016" s="190" t="str">
        <f t="shared" si="1236"/>
        <v>BB$18</v>
      </c>
      <c r="BC1016" s="190" t="str">
        <f t="shared" si="1236"/>
        <v>BC$18</v>
      </c>
      <c r="BD1016" s="190" t="str">
        <f t="shared" si="1236"/>
        <v>BD$18</v>
      </c>
      <c r="BE1016" s="190" t="str">
        <f t="shared" si="1236"/>
        <v>BE$18</v>
      </c>
      <c r="BF1016" s="190" t="str">
        <f t="shared" si="1236"/>
        <v>BF$18</v>
      </c>
      <c r="BG1016" s="190" t="str">
        <f t="shared" si="1236"/>
        <v>BG$18</v>
      </c>
      <c r="BH1016" s="190" t="str">
        <f t="shared" si="1236"/>
        <v>BH$18</v>
      </c>
      <c r="BI1016" s="190" t="str">
        <f t="shared" si="1236"/>
        <v>BI$18</v>
      </c>
      <c r="BJ1016" s="190" t="str">
        <f t="shared" si="1236"/>
        <v>BJ$18</v>
      </c>
      <c r="BK1016" s="190" t="str">
        <f t="shared" si="1236"/>
        <v>BK$18</v>
      </c>
      <c r="BL1016" s="190" t="str">
        <f t="shared" si="1236"/>
        <v>BL$18</v>
      </c>
      <c r="BM1016" s="190" t="str">
        <f t="shared" si="1236"/>
        <v>BM$18</v>
      </c>
      <c r="BN1016" s="190" t="str">
        <f t="shared" si="1236"/>
        <v>BN$18</v>
      </c>
      <c r="BO1016" s="190" t="str">
        <f t="shared" si="1236"/>
        <v>BO$18</v>
      </c>
      <c r="BP1016" s="190" t="str">
        <f t="shared" si="1236"/>
        <v>BP$18</v>
      </c>
      <c r="BQ1016" s="190" t="str">
        <f t="shared" si="1236"/>
        <v>BQ$18</v>
      </c>
      <c r="BR1016" s="190" t="str">
        <f t="shared" si="1236"/>
        <v>BR$18</v>
      </c>
      <c r="BS1016" s="190" t="str">
        <f t="shared" si="1236"/>
        <v>BS$18</v>
      </c>
      <c r="BT1016" s="190" t="str">
        <f t="shared" si="1236"/>
        <v>BT$18</v>
      </c>
      <c r="BU1016" s="190" t="str">
        <f t="shared" si="1236"/>
        <v>BU$18</v>
      </c>
      <c r="BV1016" s="190" t="str">
        <f t="shared" si="1236"/>
        <v>BV$18</v>
      </c>
      <c r="BW1016" s="190" t="str">
        <f t="shared" si="1236"/>
        <v>BW$18</v>
      </c>
      <c r="BX1016" s="190" t="str">
        <f t="shared" si="1236"/>
        <v>BX$18</v>
      </c>
      <c r="BY1016" s="190" t="str">
        <f t="shared" si="1236"/>
        <v>BY$18</v>
      </c>
      <c r="BZ1016" s="190" t="str">
        <f t="shared" si="1236"/>
        <v>BZ$18</v>
      </c>
      <c r="CA1016" s="190" t="str">
        <f t="shared" si="1236"/>
        <v>CA$18</v>
      </c>
      <c r="CB1016" s="190" t="str">
        <f t="shared" si="1236"/>
        <v>CB$18</v>
      </c>
      <c r="CC1016" s="190" t="str">
        <f t="shared" si="1236"/>
        <v>CC$18</v>
      </c>
      <c r="CD1016" s="190" t="str">
        <f t="shared" si="1236"/>
        <v>CD$18</v>
      </c>
      <c r="CE1016" s="190" t="str">
        <f t="shared" ref="CE1016:CL1016" si="1237">CE$22</f>
        <v>CE$18</v>
      </c>
      <c r="CF1016" s="190" t="str">
        <f t="shared" si="1237"/>
        <v>CF$18</v>
      </c>
      <c r="CG1016" s="190" t="str">
        <f t="shared" si="1237"/>
        <v>CG$18</v>
      </c>
      <c r="CH1016" s="190" t="str">
        <f t="shared" si="1237"/>
        <v>CH$18</v>
      </c>
      <c r="CI1016" s="190" t="str">
        <f t="shared" si="1237"/>
        <v>CI$18</v>
      </c>
      <c r="CJ1016" s="190" t="str">
        <f t="shared" si="1237"/>
        <v>CJ$18</v>
      </c>
      <c r="CK1016" s="190" t="str">
        <f t="shared" si="1237"/>
        <v>CK$18</v>
      </c>
      <c r="CL1016" s="190" t="str">
        <f t="shared" si="1237"/>
        <v>CL$18</v>
      </c>
      <c r="CN1016" s="201"/>
      <c r="CO1016" s="190" t="str">
        <f t="shared" ref="CO1016:DL1016" si="1238">CO$22</f>
        <v>CO$18</v>
      </c>
      <c r="CP1016" s="190" t="str">
        <f t="shared" si="1238"/>
        <v>CP$18</v>
      </c>
      <c r="CQ1016" s="190" t="str">
        <f t="shared" si="1238"/>
        <v>CQ$18</v>
      </c>
      <c r="CR1016" s="190" t="str">
        <f t="shared" si="1238"/>
        <v>CR$18</v>
      </c>
      <c r="CS1016" s="190" t="str">
        <f t="shared" si="1238"/>
        <v>CS$18</v>
      </c>
      <c r="CT1016" s="190" t="str">
        <f t="shared" si="1238"/>
        <v>CT$18</v>
      </c>
      <c r="CU1016" s="190" t="str">
        <f t="shared" si="1238"/>
        <v>CU$18</v>
      </c>
      <c r="CV1016" s="190" t="str">
        <f t="shared" si="1238"/>
        <v>CV$18</v>
      </c>
      <c r="CW1016" s="190" t="str">
        <f t="shared" si="1238"/>
        <v>CW$18</v>
      </c>
      <c r="CX1016" s="190" t="str">
        <f t="shared" si="1238"/>
        <v>CX$18</v>
      </c>
      <c r="CY1016" s="190" t="str">
        <f t="shared" si="1238"/>
        <v>CY$18</v>
      </c>
      <c r="CZ1016" s="190" t="str">
        <f t="shared" si="1238"/>
        <v>CZ$18</v>
      </c>
      <c r="DA1016" s="190" t="str">
        <f t="shared" si="1238"/>
        <v>DA$18</v>
      </c>
      <c r="DB1016" s="190" t="str">
        <f t="shared" si="1238"/>
        <v>DB$18</v>
      </c>
      <c r="DC1016" s="190" t="str">
        <f t="shared" si="1238"/>
        <v>DC$18</v>
      </c>
      <c r="DD1016" s="190" t="str">
        <f t="shared" si="1238"/>
        <v>DD$18</v>
      </c>
      <c r="DE1016" s="190" t="str">
        <f t="shared" si="1238"/>
        <v>DE$18</v>
      </c>
      <c r="DF1016" s="190" t="str">
        <f t="shared" si="1238"/>
        <v>DF$18</v>
      </c>
      <c r="DG1016" s="190" t="str">
        <f t="shared" si="1238"/>
        <v>DG$18</v>
      </c>
      <c r="DH1016" s="190" t="str">
        <f t="shared" si="1238"/>
        <v>DH$18</v>
      </c>
      <c r="DI1016" s="190" t="str">
        <f t="shared" si="1238"/>
        <v>DI$18</v>
      </c>
      <c r="DJ1016" s="190" t="str">
        <f t="shared" si="1238"/>
        <v>DJ$18</v>
      </c>
      <c r="DK1016" s="190" t="str">
        <f t="shared" si="1238"/>
        <v>DK$18</v>
      </c>
      <c r="DL1016" s="190" t="str">
        <f t="shared" si="1238"/>
        <v>DL$18</v>
      </c>
    </row>
    <row r="1017" spans="1:116" x14ac:dyDescent="0.4">
      <c r="A1017" s="174"/>
      <c r="E1017" s="8"/>
      <c r="G1017" s="175" t="s">
        <v>464</v>
      </c>
      <c r="H1017" s="200"/>
      <c r="I1017" s="201"/>
      <c r="J1017" s="201"/>
      <c r="K1017" s="202"/>
      <c r="L1017" s="202"/>
      <c r="M1017" s="202"/>
      <c r="N1017" s="202"/>
      <c r="O1017" s="202"/>
      <c r="P1017" s="202"/>
      <c r="R1017" s="202"/>
      <c r="S1017" s="190" t="str">
        <f t="shared" ref="S1017:CD1017" si="1239">S$23</f>
        <v>S$19</v>
      </c>
      <c r="T1017" s="190" t="str">
        <f t="shared" si="1239"/>
        <v>T$19</v>
      </c>
      <c r="U1017" s="190" t="str">
        <f t="shared" si="1239"/>
        <v>U$19</v>
      </c>
      <c r="V1017" s="190" t="str">
        <f t="shared" si="1239"/>
        <v>V$19</v>
      </c>
      <c r="W1017" s="190" t="str">
        <f t="shared" si="1239"/>
        <v>W$19</v>
      </c>
      <c r="X1017" s="190" t="str">
        <f t="shared" si="1239"/>
        <v>X$19</v>
      </c>
      <c r="Y1017" s="190" t="str">
        <f t="shared" si="1239"/>
        <v>Y$19</v>
      </c>
      <c r="Z1017" s="190" t="str">
        <f t="shared" si="1239"/>
        <v>Z$19</v>
      </c>
      <c r="AA1017" s="190" t="str">
        <f t="shared" si="1239"/>
        <v>AA$19</v>
      </c>
      <c r="AB1017" s="190" t="str">
        <f t="shared" si="1239"/>
        <v>AB$19</v>
      </c>
      <c r="AC1017" s="190" t="str">
        <f t="shared" si="1239"/>
        <v>AC$19</v>
      </c>
      <c r="AD1017" s="190" t="str">
        <f t="shared" si="1239"/>
        <v>AD$19</v>
      </c>
      <c r="AE1017" s="190" t="str">
        <f t="shared" si="1239"/>
        <v>AE$19</v>
      </c>
      <c r="AF1017" s="190" t="str">
        <f t="shared" si="1239"/>
        <v>AF$19</v>
      </c>
      <c r="AG1017" s="190" t="str">
        <f t="shared" si="1239"/>
        <v>AG$19</v>
      </c>
      <c r="AH1017" s="190" t="str">
        <f t="shared" si="1239"/>
        <v>AH$19</v>
      </c>
      <c r="AI1017" s="190" t="str">
        <f t="shared" si="1239"/>
        <v>AI$19</v>
      </c>
      <c r="AJ1017" s="190" t="str">
        <f t="shared" si="1239"/>
        <v>AJ$19</v>
      </c>
      <c r="AK1017" s="190" t="str">
        <f t="shared" si="1239"/>
        <v>AK$19</v>
      </c>
      <c r="AL1017" s="190" t="str">
        <f t="shared" si="1239"/>
        <v>AL$19</v>
      </c>
      <c r="AM1017" s="190" t="str">
        <f t="shared" si="1239"/>
        <v>AM$19</v>
      </c>
      <c r="AN1017" s="190" t="str">
        <f t="shared" si="1239"/>
        <v>AN$19</v>
      </c>
      <c r="AO1017" s="190" t="str">
        <f t="shared" si="1239"/>
        <v>AO$19</v>
      </c>
      <c r="AP1017" s="190" t="str">
        <f t="shared" si="1239"/>
        <v>AP$19</v>
      </c>
      <c r="AQ1017" s="190" t="str">
        <f t="shared" si="1239"/>
        <v>AQ$19</v>
      </c>
      <c r="AR1017" s="190" t="str">
        <f t="shared" si="1239"/>
        <v>AR$19</v>
      </c>
      <c r="AS1017" s="190" t="str">
        <f t="shared" si="1239"/>
        <v>AS$19</v>
      </c>
      <c r="AT1017" s="190" t="str">
        <f t="shared" si="1239"/>
        <v>AT$19</v>
      </c>
      <c r="AU1017" s="190" t="str">
        <f t="shared" si="1239"/>
        <v>AU$19</v>
      </c>
      <c r="AV1017" s="190" t="str">
        <f t="shared" si="1239"/>
        <v>AV$19</v>
      </c>
      <c r="AW1017" s="190" t="str">
        <f t="shared" si="1239"/>
        <v>AW$19</v>
      </c>
      <c r="AX1017" s="190" t="str">
        <f t="shared" si="1239"/>
        <v>AX$19</v>
      </c>
      <c r="AY1017" s="190" t="str">
        <f t="shared" si="1239"/>
        <v>AY$19</v>
      </c>
      <c r="AZ1017" s="190" t="str">
        <f t="shared" si="1239"/>
        <v>AZ$19</v>
      </c>
      <c r="BA1017" s="190" t="str">
        <f t="shared" si="1239"/>
        <v>BA$19</v>
      </c>
      <c r="BB1017" s="190" t="str">
        <f t="shared" si="1239"/>
        <v>BB$19</v>
      </c>
      <c r="BC1017" s="190" t="str">
        <f t="shared" si="1239"/>
        <v>BC$19</v>
      </c>
      <c r="BD1017" s="190" t="str">
        <f t="shared" si="1239"/>
        <v>BD$19</v>
      </c>
      <c r="BE1017" s="190" t="str">
        <f t="shared" si="1239"/>
        <v>BE$19</v>
      </c>
      <c r="BF1017" s="190" t="str">
        <f t="shared" si="1239"/>
        <v>BF$19</v>
      </c>
      <c r="BG1017" s="190" t="str">
        <f t="shared" si="1239"/>
        <v>BG$19</v>
      </c>
      <c r="BH1017" s="190" t="str">
        <f t="shared" si="1239"/>
        <v>BH$19</v>
      </c>
      <c r="BI1017" s="190" t="str">
        <f t="shared" si="1239"/>
        <v>BI$19</v>
      </c>
      <c r="BJ1017" s="190" t="str">
        <f t="shared" si="1239"/>
        <v>BJ$19</v>
      </c>
      <c r="BK1017" s="190" t="str">
        <f t="shared" si="1239"/>
        <v>BK$19</v>
      </c>
      <c r="BL1017" s="190" t="str">
        <f t="shared" si="1239"/>
        <v>BL$19</v>
      </c>
      <c r="BM1017" s="190" t="str">
        <f t="shared" si="1239"/>
        <v>BM$19</v>
      </c>
      <c r="BN1017" s="190" t="str">
        <f t="shared" si="1239"/>
        <v>BN$19</v>
      </c>
      <c r="BO1017" s="190" t="str">
        <f t="shared" si="1239"/>
        <v>BO$19</v>
      </c>
      <c r="BP1017" s="190" t="str">
        <f t="shared" si="1239"/>
        <v>BP$19</v>
      </c>
      <c r="BQ1017" s="190" t="str">
        <f t="shared" si="1239"/>
        <v>BQ$19</v>
      </c>
      <c r="BR1017" s="190" t="str">
        <f t="shared" si="1239"/>
        <v>BR$19</v>
      </c>
      <c r="BS1017" s="190" t="str">
        <f t="shared" si="1239"/>
        <v>BS$19</v>
      </c>
      <c r="BT1017" s="190" t="str">
        <f t="shared" si="1239"/>
        <v>BT$19</v>
      </c>
      <c r="BU1017" s="190" t="str">
        <f t="shared" si="1239"/>
        <v>BU$19</v>
      </c>
      <c r="BV1017" s="190" t="str">
        <f t="shared" si="1239"/>
        <v>BV$19</v>
      </c>
      <c r="BW1017" s="190" t="str">
        <f t="shared" si="1239"/>
        <v>BW$19</v>
      </c>
      <c r="BX1017" s="190" t="str">
        <f t="shared" si="1239"/>
        <v>BX$19</v>
      </c>
      <c r="BY1017" s="190" t="str">
        <f t="shared" si="1239"/>
        <v>BY$19</v>
      </c>
      <c r="BZ1017" s="190" t="str">
        <f t="shared" si="1239"/>
        <v>BZ$19</v>
      </c>
      <c r="CA1017" s="190" t="str">
        <f t="shared" si="1239"/>
        <v>CA$19</v>
      </c>
      <c r="CB1017" s="190" t="str">
        <f t="shared" si="1239"/>
        <v>CB$19</v>
      </c>
      <c r="CC1017" s="190" t="str">
        <f t="shared" si="1239"/>
        <v>CC$19</v>
      </c>
      <c r="CD1017" s="190" t="str">
        <f t="shared" si="1239"/>
        <v>CD$19</v>
      </c>
      <c r="CE1017" s="190" t="str">
        <f t="shared" ref="CE1017:CL1017" si="1240">CE$23</f>
        <v>CE$19</v>
      </c>
      <c r="CF1017" s="190" t="str">
        <f t="shared" si="1240"/>
        <v>CF$19</v>
      </c>
      <c r="CG1017" s="190" t="str">
        <f t="shared" si="1240"/>
        <v>CG$19</v>
      </c>
      <c r="CH1017" s="190" t="str">
        <f t="shared" si="1240"/>
        <v>CH$19</v>
      </c>
      <c r="CI1017" s="190" t="str">
        <f t="shared" si="1240"/>
        <v>CI$19</v>
      </c>
      <c r="CJ1017" s="190" t="str">
        <f t="shared" si="1240"/>
        <v>CJ$19</v>
      </c>
      <c r="CK1017" s="190" t="str">
        <f t="shared" si="1240"/>
        <v>CK$19</v>
      </c>
      <c r="CL1017" s="190" t="str">
        <f t="shared" si="1240"/>
        <v>CL$19</v>
      </c>
      <c r="CN1017" s="201"/>
      <c r="CO1017" s="190" t="str">
        <f t="shared" ref="CO1017:DL1017" si="1241">CO$23</f>
        <v>CO$19</v>
      </c>
      <c r="CP1017" s="190" t="str">
        <f t="shared" si="1241"/>
        <v>CP$19</v>
      </c>
      <c r="CQ1017" s="190" t="str">
        <f t="shared" si="1241"/>
        <v>CQ$19</v>
      </c>
      <c r="CR1017" s="190" t="str">
        <f t="shared" si="1241"/>
        <v>CR$19</v>
      </c>
      <c r="CS1017" s="190" t="str">
        <f t="shared" si="1241"/>
        <v>CS$19</v>
      </c>
      <c r="CT1017" s="190" t="str">
        <f t="shared" si="1241"/>
        <v>CT$19</v>
      </c>
      <c r="CU1017" s="190" t="str">
        <f t="shared" si="1241"/>
        <v>CU$19</v>
      </c>
      <c r="CV1017" s="190" t="str">
        <f t="shared" si="1241"/>
        <v>CV$19</v>
      </c>
      <c r="CW1017" s="190" t="str">
        <f t="shared" si="1241"/>
        <v>CW$19</v>
      </c>
      <c r="CX1017" s="190" t="str">
        <f t="shared" si="1241"/>
        <v>CX$19</v>
      </c>
      <c r="CY1017" s="190" t="str">
        <f t="shared" si="1241"/>
        <v>CY$19</v>
      </c>
      <c r="CZ1017" s="190" t="str">
        <f t="shared" si="1241"/>
        <v>CZ$19</v>
      </c>
      <c r="DA1017" s="190" t="str">
        <f t="shared" si="1241"/>
        <v>DA$19</v>
      </c>
      <c r="DB1017" s="190" t="str">
        <f t="shared" si="1241"/>
        <v>DB$19</v>
      </c>
      <c r="DC1017" s="190" t="str">
        <f t="shared" si="1241"/>
        <v>DC$19</v>
      </c>
      <c r="DD1017" s="190" t="str">
        <f t="shared" si="1241"/>
        <v>DD$19</v>
      </c>
      <c r="DE1017" s="190" t="str">
        <f t="shared" si="1241"/>
        <v>DE$19</v>
      </c>
      <c r="DF1017" s="190" t="str">
        <f t="shared" si="1241"/>
        <v>DF$19</v>
      </c>
      <c r="DG1017" s="190" t="str">
        <f t="shared" si="1241"/>
        <v>DG$19</v>
      </c>
      <c r="DH1017" s="190" t="str">
        <f t="shared" si="1241"/>
        <v>DH$19</v>
      </c>
      <c r="DI1017" s="190" t="str">
        <f t="shared" si="1241"/>
        <v>DI$19</v>
      </c>
      <c r="DJ1017" s="190" t="str">
        <f t="shared" si="1241"/>
        <v>DJ$19</v>
      </c>
      <c r="DK1017" s="190" t="str">
        <f t="shared" si="1241"/>
        <v>DK$19</v>
      </c>
      <c r="DL1017" s="190" t="str">
        <f t="shared" si="1241"/>
        <v>DL$19</v>
      </c>
    </row>
    <row r="1018" spans="1:116" x14ac:dyDescent="0.4">
      <c r="A1018" s="31" t="s">
        <v>218</v>
      </c>
      <c r="B1018" s="31" t="s">
        <v>81</v>
      </c>
      <c r="C1018" s="31"/>
      <c r="D1018" t="s">
        <v>802</v>
      </c>
      <c r="E1018" s="8" t="str">
        <f t="shared" ref="E1018:E1027" si="1242">ROW()&amp;" "&amp;D1018</f>
        <v>1018 SUBCAC-S</v>
      </c>
      <c r="F1018" t="s">
        <v>438</v>
      </c>
      <c r="G1018" s="66" t="s">
        <v>801</v>
      </c>
      <c r="H1018" s="22"/>
      <c r="I1018" s="299"/>
      <c r="J1018" s="299"/>
      <c r="K1018" s="22"/>
      <c r="L1018" s="22"/>
      <c r="M1018" s="22"/>
      <c r="N1018" s="22"/>
      <c r="O1018" s="22"/>
      <c r="P1018" s="22"/>
      <c r="R1018" s="66"/>
      <c r="S1018" s="300"/>
      <c r="T1018" s="300"/>
      <c r="U1018" s="300"/>
      <c r="V1018" s="300"/>
      <c r="W1018" s="300"/>
      <c r="X1018" s="300"/>
      <c r="Y1018" s="300"/>
      <c r="Z1018" s="300"/>
      <c r="AA1018" s="300"/>
      <c r="AB1018" s="300"/>
      <c r="AC1018" s="300"/>
      <c r="AD1018" s="300"/>
      <c r="AE1018" s="300"/>
      <c r="AF1018" s="300"/>
      <c r="AG1018" s="300"/>
      <c r="AH1018" s="300"/>
      <c r="AI1018" s="300"/>
      <c r="AJ1018" s="300"/>
      <c r="AK1018" s="300"/>
      <c r="AL1018" s="300"/>
      <c r="AM1018" s="300"/>
      <c r="AN1018" s="300"/>
      <c r="AO1018" s="300"/>
      <c r="AP1018" s="300"/>
      <c r="AQ1018" s="300"/>
      <c r="AR1018" s="300"/>
      <c r="AS1018" s="300"/>
      <c r="AT1018" s="300"/>
      <c r="AU1018" s="300"/>
      <c r="AV1018" s="300"/>
      <c r="AW1018" s="300"/>
      <c r="AX1018" s="300"/>
      <c r="AY1018" s="300"/>
      <c r="AZ1018" s="300"/>
      <c r="BA1018" s="300"/>
      <c r="BB1018" s="300"/>
      <c r="BC1018" s="300"/>
      <c r="BD1018" s="300"/>
      <c r="BE1018" s="300"/>
      <c r="BF1018" s="300"/>
      <c r="BG1018" s="300"/>
      <c r="BH1018" s="300"/>
      <c r="BI1018" s="300"/>
      <c r="BJ1018" s="300"/>
      <c r="BK1018" s="300"/>
      <c r="BL1018" s="300"/>
      <c r="BM1018" s="300"/>
      <c r="BN1018" s="300"/>
      <c r="BO1018" s="300"/>
      <c r="BP1018" s="300"/>
      <c r="BQ1018" s="300"/>
      <c r="BR1018" s="300"/>
      <c r="BS1018" s="300"/>
      <c r="BT1018" s="300"/>
      <c r="BU1018" s="300"/>
      <c r="BV1018" s="300"/>
      <c r="BW1018" s="300"/>
      <c r="BX1018" s="300"/>
      <c r="BY1018" s="300"/>
      <c r="BZ1018" s="300"/>
      <c r="CA1018" s="300"/>
      <c r="CB1018" s="300"/>
      <c r="CC1018" s="300"/>
      <c r="CD1018" s="300"/>
      <c r="CE1018" s="300"/>
      <c r="CF1018" s="300"/>
      <c r="CG1018" s="300"/>
      <c r="CH1018" s="300"/>
      <c r="CI1018" s="300"/>
      <c r="CJ1018" s="300"/>
      <c r="CK1018" s="300"/>
      <c r="CL1018" s="300"/>
      <c r="CN1018" s="299"/>
      <c r="CO1018" s="300"/>
      <c r="CP1018" s="300"/>
      <c r="CQ1018" s="300"/>
      <c r="CR1018" s="300"/>
      <c r="CS1018" s="300"/>
      <c r="CT1018" s="300"/>
      <c r="CU1018" s="300"/>
      <c r="CV1018" s="300"/>
      <c r="CW1018" s="300"/>
      <c r="CX1018" s="300"/>
      <c r="CY1018" s="300"/>
      <c r="CZ1018" s="300"/>
      <c r="DA1018" s="300"/>
      <c r="DB1018" s="300"/>
      <c r="DC1018" s="300"/>
      <c r="DD1018" s="300"/>
      <c r="DE1018" s="300"/>
      <c r="DF1018" s="300"/>
      <c r="DG1018" s="300"/>
      <c r="DH1018" s="300"/>
      <c r="DI1018" s="300"/>
      <c r="DJ1018" s="300"/>
      <c r="DK1018" s="300"/>
      <c r="DL1018" s="300"/>
    </row>
    <row r="1019" spans="1:116" x14ac:dyDescent="0.4">
      <c r="A1019" s="31"/>
      <c r="C1019" s="31"/>
      <c r="D1019" t="s">
        <v>802</v>
      </c>
      <c r="E1019" s="8" t="str">
        <f t="shared" si="1242"/>
        <v>1019 SUBCAC-S</v>
      </c>
      <c r="G1019" s="95" t="str">
        <f>G1021&amp;":"</f>
        <v>New user acquisition cost - (Primary label):</v>
      </c>
      <c r="H1019" s="31"/>
      <c r="I1019" s="73"/>
      <c r="J1019" s="73"/>
      <c r="K1019" s="31"/>
      <c r="L1019" s="31"/>
      <c r="M1019" s="31"/>
      <c r="N1019" s="31"/>
      <c r="O1019" s="31"/>
      <c r="P1019" s="31"/>
      <c r="R1019" s="67"/>
      <c r="S1019" s="156"/>
      <c r="T1019" s="156"/>
      <c r="U1019" s="156"/>
      <c r="V1019" s="156"/>
      <c r="W1019" s="156"/>
      <c r="X1019" s="156"/>
      <c r="Y1019" s="156"/>
      <c r="Z1019" s="156"/>
      <c r="AA1019" s="156"/>
      <c r="AB1019" s="156"/>
      <c r="AC1019" s="156"/>
      <c r="AD1019" s="156"/>
      <c r="AE1019" s="156"/>
      <c r="AF1019" s="156"/>
      <c r="AG1019" s="156"/>
      <c r="AH1019" s="156"/>
      <c r="AI1019" s="156"/>
      <c r="AJ1019" s="156"/>
      <c r="AK1019" s="156"/>
      <c r="AL1019" s="156"/>
      <c r="AM1019" s="156"/>
      <c r="AN1019" s="156"/>
      <c r="AO1019" s="156"/>
      <c r="AP1019" s="156"/>
      <c r="AQ1019" s="156"/>
      <c r="AR1019" s="156"/>
      <c r="AS1019" s="156"/>
      <c r="AT1019" s="156"/>
      <c r="AU1019" s="156"/>
      <c r="AV1019" s="156"/>
      <c r="AW1019" s="156"/>
      <c r="AX1019" s="156"/>
      <c r="AY1019" s="156"/>
      <c r="AZ1019" s="156"/>
      <c r="BA1019" s="156"/>
      <c r="BB1019" s="156"/>
      <c r="BC1019" s="156"/>
      <c r="BD1019" s="156"/>
      <c r="BE1019" s="156"/>
      <c r="BF1019" s="156"/>
      <c r="BG1019" s="156"/>
      <c r="BH1019" s="156"/>
      <c r="BI1019" s="156"/>
      <c r="BJ1019" s="156"/>
      <c r="BK1019" s="156"/>
      <c r="BL1019" s="156"/>
      <c r="BM1019" s="156"/>
      <c r="BN1019" s="156"/>
      <c r="BO1019" s="156"/>
      <c r="BP1019" s="156"/>
      <c r="BQ1019" s="156"/>
      <c r="BR1019" s="156"/>
      <c r="BS1019" s="156"/>
      <c r="BT1019" s="156"/>
      <c r="BU1019" s="156"/>
      <c r="BV1019" s="156"/>
      <c r="BW1019" s="156"/>
      <c r="BX1019" s="156"/>
      <c r="BY1019" s="156"/>
      <c r="BZ1019" s="156"/>
      <c r="CA1019" s="156"/>
      <c r="CB1019" s="156"/>
      <c r="CC1019" s="156"/>
      <c r="CD1019" s="156"/>
      <c r="CE1019" s="156"/>
      <c r="CF1019" s="156"/>
      <c r="CG1019" s="156"/>
      <c r="CH1019" s="156"/>
      <c r="CI1019" s="156"/>
      <c r="CJ1019" s="156"/>
      <c r="CK1019" s="156"/>
      <c r="CL1019" s="156"/>
      <c r="CN1019" s="73"/>
      <c r="CO1019" s="156"/>
      <c r="CP1019" s="156"/>
      <c r="CQ1019" s="156"/>
      <c r="CR1019" s="156"/>
      <c r="CS1019" s="156"/>
      <c r="CT1019" s="156"/>
      <c r="CU1019" s="156"/>
      <c r="CV1019" s="156"/>
      <c r="CW1019" s="156"/>
      <c r="CX1019" s="156"/>
      <c r="CY1019" s="156"/>
      <c r="CZ1019" s="156"/>
      <c r="DA1019" s="156"/>
      <c r="DB1019" s="156"/>
      <c r="DC1019" s="156"/>
      <c r="DD1019" s="156"/>
      <c r="DE1019" s="156"/>
      <c r="DF1019" s="156"/>
      <c r="DG1019" s="156"/>
      <c r="DH1019" s="156"/>
      <c r="DI1019" s="156"/>
      <c r="DJ1019" s="156"/>
      <c r="DK1019" s="156"/>
      <c r="DL1019" s="156"/>
    </row>
    <row r="1020" spans="1:116" x14ac:dyDescent="0.4">
      <c r="B1020" t="str">
        <f>E1020</f>
        <v>1020 SUBCAC-S</v>
      </c>
      <c r="D1020" t="s">
        <v>802</v>
      </c>
      <c r="E1020" s="8" t="str">
        <f t="shared" si="1242"/>
        <v>1020 SUBCAC-S</v>
      </c>
      <c r="G1020" s="145" t="str">
        <f>"$ cost/new "&amp;G1027</f>
        <v>$ cost/new primary unit</v>
      </c>
      <c r="H1020" s="12"/>
      <c r="I1020" s="60"/>
      <c r="J1020" s="60"/>
      <c r="K1020" s="18">
        <v>5</v>
      </c>
      <c r="L1020" s="18">
        <v>5</v>
      </c>
      <c r="M1020" s="18">
        <v>5</v>
      </c>
      <c r="N1020" s="18">
        <v>5</v>
      </c>
      <c r="O1020" s="18">
        <v>5</v>
      </c>
      <c r="P1020" s="18">
        <v>5</v>
      </c>
      <c r="R1020" s="19"/>
      <c r="S1020" s="147" cm="1">
        <f t="array" ref="S1020">INDEX($K:$P,ROW(),MATCH(S$3,$K$2:$P$2,0))</f>
        <v>5</v>
      </c>
      <c r="T1020" s="147" cm="1">
        <f t="array" ref="T1020">INDEX($K:$P,ROW(),MATCH(T$3,$K$2:$P$2,0))</f>
        <v>5</v>
      </c>
      <c r="U1020" s="147" cm="1">
        <f t="array" ref="U1020">INDEX($K:$P,ROW(),MATCH(U$3,$K$2:$P$2,0))</f>
        <v>5</v>
      </c>
      <c r="V1020" s="147" cm="1">
        <f t="array" ref="V1020">INDEX($K:$P,ROW(),MATCH(V$3,$K$2:$P$2,0))</f>
        <v>5</v>
      </c>
      <c r="W1020" s="147" cm="1">
        <f t="array" ref="W1020">INDEX($K:$P,ROW(),MATCH(W$3,$K$2:$P$2,0))</f>
        <v>5</v>
      </c>
      <c r="X1020" s="147" cm="1">
        <f t="array" ref="X1020">INDEX($K:$P,ROW(),MATCH(X$3,$K$2:$P$2,0))</f>
        <v>5</v>
      </c>
      <c r="Y1020" s="147" cm="1">
        <f t="array" ref="Y1020">INDEX($K:$P,ROW(),MATCH(Y$3,$K$2:$P$2,0))</f>
        <v>5</v>
      </c>
      <c r="Z1020" s="147" cm="1">
        <f t="array" ref="Z1020">INDEX($K:$P,ROW(),MATCH(Z$3,$K$2:$P$2,0))</f>
        <v>5</v>
      </c>
      <c r="AA1020" s="147" cm="1">
        <f t="array" ref="AA1020">INDEX($K:$P,ROW(),MATCH(AA$3,$K$2:$P$2,0))</f>
        <v>5</v>
      </c>
      <c r="AB1020" s="147" cm="1">
        <f t="array" ref="AB1020">INDEX($K:$P,ROW(),MATCH(AB$3,$K$2:$P$2,0))</f>
        <v>5</v>
      </c>
      <c r="AC1020" s="147" cm="1">
        <f t="array" ref="AC1020">INDEX($K:$P,ROW(),MATCH(AC$3,$K$2:$P$2,0))</f>
        <v>5</v>
      </c>
      <c r="AD1020" s="147" cm="1">
        <f t="array" ref="AD1020">INDEX($K:$P,ROW(),MATCH(AD$3,$K$2:$P$2,0))</f>
        <v>5</v>
      </c>
      <c r="AE1020" s="147" cm="1">
        <f t="array" ref="AE1020">INDEX($K:$P,ROW(),MATCH(AE$3,$K$2:$P$2,0))</f>
        <v>5</v>
      </c>
      <c r="AF1020" s="147" cm="1">
        <f t="array" ref="AF1020">INDEX($K:$P,ROW(),MATCH(AF$3,$K$2:$P$2,0))</f>
        <v>5</v>
      </c>
      <c r="AG1020" s="147" cm="1">
        <f t="array" ref="AG1020">INDEX($K:$P,ROW(),MATCH(AG$3,$K$2:$P$2,0))</f>
        <v>5</v>
      </c>
      <c r="AH1020" s="147" cm="1">
        <f t="array" ref="AH1020">INDEX($K:$P,ROW(),MATCH(AH$3,$K$2:$P$2,0))</f>
        <v>5</v>
      </c>
      <c r="AI1020" s="147" cm="1">
        <f t="array" ref="AI1020">INDEX($K:$P,ROW(),MATCH(AI$3,$K$2:$P$2,0))</f>
        <v>5</v>
      </c>
      <c r="AJ1020" s="147" cm="1">
        <f t="array" ref="AJ1020">INDEX($K:$P,ROW(),MATCH(AJ$3,$K$2:$P$2,0))</f>
        <v>5</v>
      </c>
      <c r="AK1020" s="147" cm="1">
        <f t="array" ref="AK1020">INDEX($K:$P,ROW(),MATCH(AK$3,$K$2:$P$2,0))</f>
        <v>5</v>
      </c>
      <c r="AL1020" s="147" cm="1">
        <f t="array" ref="AL1020">INDEX($K:$P,ROW(),MATCH(AL$3,$K$2:$P$2,0))</f>
        <v>5</v>
      </c>
      <c r="AM1020" s="147" cm="1">
        <f t="array" ref="AM1020">INDEX($K:$P,ROW(),MATCH(AM$3,$K$2:$P$2,0))</f>
        <v>5</v>
      </c>
      <c r="AN1020" s="147" cm="1">
        <f t="array" ref="AN1020">INDEX($K:$P,ROW(),MATCH(AN$3,$K$2:$P$2,0))</f>
        <v>5</v>
      </c>
      <c r="AO1020" s="147" cm="1">
        <f t="array" ref="AO1020">INDEX($K:$P,ROW(),MATCH(AO$3,$K$2:$P$2,0))</f>
        <v>5</v>
      </c>
      <c r="AP1020" s="147" cm="1">
        <f t="array" ref="AP1020">INDEX($K:$P,ROW(),MATCH(AP$3,$K$2:$P$2,0))</f>
        <v>5</v>
      </c>
      <c r="AQ1020" s="147" cm="1">
        <f t="array" ref="AQ1020">INDEX($K:$P,ROW(),MATCH(AQ$3,$K$2:$P$2,0))</f>
        <v>5</v>
      </c>
      <c r="AR1020" s="147" cm="1">
        <f t="array" ref="AR1020">INDEX($K:$P,ROW(),MATCH(AR$3,$K$2:$P$2,0))</f>
        <v>5</v>
      </c>
      <c r="AS1020" s="147" cm="1">
        <f t="array" ref="AS1020">INDEX($K:$P,ROW(),MATCH(AS$3,$K$2:$P$2,0))</f>
        <v>5</v>
      </c>
      <c r="AT1020" s="147" cm="1">
        <f t="array" ref="AT1020">INDEX($K:$P,ROW(),MATCH(AT$3,$K$2:$P$2,0))</f>
        <v>5</v>
      </c>
      <c r="AU1020" s="147" cm="1">
        <f t="array" ref="AU1020">INDEX($K:$P,ROW(),MATCH(AU$3,$K$2:$P$2,0))</f>
        <v>5</v>
      </c>
      <c r="AV1020" s="147" cm="1">
        <f t="array" ref="AV1020">INDEX($K:$P,ROW(),MATCH(AV$3,$K$2:$P$2,0))</f>
        <v>5</v>
      </c>
      <c r="AW1020" s="147" cm="1">
        <f t="array" ref="AW1020">INDEX($K:$P,ROW(),MATCH(AW$3,$K$2:$P$2,0))</f>
        <v>5</v>
      </c>
      <c r="AX1020" s="147" cm="1">
        <f t="array" ref="AX1020">INDEX($K:$P,ROW(),MATCH(AX$3,$K$2:$P$2,0))</f>
        <v>5</v>
      </c>
      <c r="AY1020" s="147" cm="1">
        <f t="array" ref="AY1020">INDEX($K:$P,ROW(),MATCH(AY$3,$K$2:$P$2,0))</f>
        <v>5</v>
      </c>
      <c r="AZ1020" s="147" cm="1">
        <f t="array" ref="AZ1020">INDEX($K:$P,ROW(),MATCH(AZ$3,$K$2:$P$2,0))</f>
        <v>5</v>
      </c>
      <c r="BA1020" s="147" cm="1">
        <f t="array" ref="BA1020">INDEX($K:$P,ROW(),MATCH(BA$3,$K$2:$P$2,0))</f>
        <v>5</v>
      </c>
      <c r="BB1020" s="147" cm="1">
        <f t="array" ref="BB1020">INDEX($K:$P,ROW(),MATCH(BB$3,$K$2:$P$2,0))</f>
        <v>5</v>
      </c>
      <c r="BC1020" s="147" cm="1">
        <f t="array" ref="BC1020">INDEX($K:$P,ROW(),MATCH(BC$3,$K$2:$P$2,0))</f>
        <v>5</v>
      </c>
      <c r="BD1020" s="147" cm="1">
        <f t="array" ref="BD1020">INDEX($K:$P,ROW(),MATCH(BD$3,$K$2:$P$2,0))</f>
        <v>5</v>
      </c>
      <c r="BE1020" s="147" cm="1">
        <f t="array" ref="BE1020">INDEX($K:$P,ROW(),MATCH(BE$3,$K$2:$P$2,0))</f>
        <v>5</v>
      </c>
      <c r="BF1020" s="147" cm="1">
        <f t="array" ref="BF1020">INDEX($K:$P,ROW(),MATCH(BF$3,$K$2:$P$2,0))</f>
        <v>5</v>
      </c>
      <c r="BG1020" s="147" cm="1">
        <f t="array" ref="BG1020">INDEX($K:$P,ROW(),MATCH(BG$3,$K$2:$P$2,0))</f>
        <v>5</v>
      </c>
      <c r="BH1020" s="147" cm="1">
        <f t="array" ref="BH1020">INDEX($K:$P,ROW(),MATCH(BH$3,$K$2:$P$2,0))</f>
        <v>5</v>
      </c>
      <c r="BI1020" s="147" cm="1">
        <f t="array" ref="BI1020">INDEX($K:$P,ROW(),MATCH(BI$3,$K$2:$P$2,0))</f>
        <v>5</v>
      </c>
      <c r="BJ1020" s="147" cm="1">
        <f t="array" ref="BJ1020">INDEX($K:$P,ROW(),MATCH(BJ$3,$K$2:$P$2,0))</f>
        <v>5</v>
      </c>
      <c r="BK1020" s="147" cm="1">
        <f t="array" ref="BK1020">INDEX($K:$P,ROW(),MATCH(BK$3,$K$2:$P$2,0))</f>
        <v>5</v>
      </c>
      <c r="BL1020" s="147" cm="1">
        <f t="array" ref="BL1020">INDEX($K:$P,ROW(),MATCH(BL$3,$K$2:$P$2,0))</f>
        <v>5</v>
      </c>
      <c r="BM1020" s="147" cm="1">
        <f t="array" ref="BM1020">INDEX($K:$P,ROW(),MATCH(BM$3,$K$2:$P$2,0))</f>
        <v>5</v>
      </c>
      <c r="BN1020" s="147" cm="1">
        <f t="array" ref="BN1020">INDEX($K:$P,ROW(),MATCH(BN$3,$K$2:$P$2,0))</f>
        <v>5</v>
      </c>
      <c r="BO1020" s="147" cm="1">
        <f t="array" ref="BO1020">INDEX($K:$P,ROW(),MATCH(BO$3,$K$2:$P$2,0))</f>
        <v>5</v>
      </c>
      <c r="BP1020" s="147" cm="1">
        <f t="array" ref="BP1020">INDEX($K:$P,ROW(),MATCH(BP$3,$K$2:$P$2,0))</f>
        <v>5</v>
      </c>
      <c r="BQ1020" s="147" cm="1">
        <f t="array" ref="BQ1020">INDEX($K:$P,ROW(),MATCH(BQ$3,$K$2:$P$2,0))</f>
        <v>5</v>
      </c>
      <c r="BR1020" s="147" cm="1">
        <f t="array" ref="BR1020">INDEX($K:$P,ROW(),MATCH(BR$3,$K$2:$P$2,0))</f>
        <v>5</v>
      </c>
      <c r="BS1020" s="147" cm="1">
        <f t="array" ref="BS1020">INDEX($K:$P,ROW(),MATCH(BS$3,$K$2:$P$2,0))</f>
        <v>5</v>
      </c>
      <c r="BT1020" s="147" cm="1">
        <f t="array" ref="BT1020">INDEX($K:$P,ROW(),MATCH(BT$3,$K$2:$P$2,0))</f>
        <v>5</v>
      </c>
      <c r="BU1020" s="147" cm="1">
        <f t="array" ref="BU1020">INDEX($K:$P,ROW(),MATCH(BU$3,$K$2:$P$2,0))</f>
        <v>5</v>
      </c>
      <c r="BV1020" s="147" cm="1">
        <f t="array" ref="BV1020">INDEX($K:$P,ROW(),MATCH(BV$3,$K$2:$P$2,0))</f>
        <v>5</v>
      </c>
      <c r="BW1020" s="147" cm="1">
        <f t="array" ref="BW1020">INDEX($K:$P,ROW(),MATCH(BW$3,$K$2:$P$2,0))</f>
        <v>5</v>
      </c>
      <c r="BX1020" s="147" cm="1">
        <f t="array" ref="BX1020">INDEX($K:$P,ROW(),MATCH(BX$3,$K$2:$P$2,0))</f>
        <v>5</v>
      </c>
      <c r="BY1020" s="147" cm="1">
        <f t="array" ref="BY1020">INDEX($K:$P,ROW(),MATCH(BY$3,$K$2:$P$2,0))</f>
        <v>5</v>
      </c>
      <c r="BZ1020" s="147" cm="1">
        <f t="array" ref="BZ1020">INDEX($K:$P,ROW(),MATCH(BZ$3,$K$2:$P$2,0))</f>
        <v>5</v>
      </c>
      <c r="CA1020" s="147" cm="1">
        <f t="array" ref="CA1020">INDEX($K:$P,ROW(),MATCH(CA$3,$K$2:$P$2,0))</f>
        <v>5</v>
      </c>
      <c r="CB1020" s="147" cm="1">
        <f t="array" ref="CB1020">INDEX($K:$P,ROW(),MATCH(CB$3,$K$2:$P$2,0))</f>
        <v>5</v>
      </c>
      <c r="CC1020" s="147" cm="1">
        <f t="array" ref="CC1020">INDEX($K:$P,ROW(),MATCH(CC$3,$K$2:$P$2,0))</f>
        <v>5</v>
      </c>
      <c r="CD1020" s="147" cm="1">
        <f t="array" ref="CD1020">INDEX($K:$P,ROW(),MATCH(CD$3,$K$2:$P$2,0))</f>
        <v>5</v>
      </c>
      <c r="CE1020" s="147" cm="1">
        <f t="array" ref="CE1020">INDEX($K:$P,ROW(),MATCH(CE$3,$K$2:$P$2,0))</f>
        <v>5</v>
      </c>
      <c r="CF1020" s="147" cm="1">
        <f t="array" ref="CF1020">INDEX($K:$P,ROW(),MATCH(CF$3,$K$2:$P$2,0))</f>
        <v>5</v>
      </c>
      <c r="CG1020" s="147" cm="1">
        <f t="array" ref="CG1020">INDEX($K:$P,ROW(),MATCH(CG$3,$K$2:$P$2,0))</f>
        <v>5</v>
      </c>
      <c r="CH1020" s="147" cm="1">
        <f t="array" ref="CH1020">INDEX($K:$P,ROW(),MATCH(CH$3,$K$2:$P$2,0))</f>
        <v>5</v>
      </c>
      <c r="CI1020" s="147" cm="1">
        <f t="array" ref="CI1020">INDEX($K:$P,ROW(),MATCH(CI$3,$K$2:$P$2,0))</f>
        <v>5</v>
      </c>
      <c r="CJ1020" s="147" cm="1">
        <f t="array" ref="CJ1020">INDEX($K:$P,ROW(),MATCH(CJ$3,$K$2:$P$2,0))</f>
        <v>5</v>
      </c>
      <c r="CK1020" s="147" cm="1">
        <f t="array" ref="CK1020">INDEX($K:$P,ROW(),MATCH(CK$3,$K$2:$P$2,0))</f>
        <v>5</v>
      </c>
      <c r="CL1020" s="147" cm="1">
        <f t="array" ref="CL1020">INDEX($K:$P,ROW(),MATCH(CL$3,$K$2:$P$2,0))</f>
        <v>5</v>
      </c>
      <c r="CN1020" s="60"/>
      <c r="CO1020" s="147" t="e" cm="1">
        <f t="array" ref="CO1020">INDEX($K:$P,ROW(),MATCH(CO$3,$K$2:$P$2,0))</f>
        <v>#N/A</v>
      </c>
      <c r="CP1020" s="147" t="e" cm="1">
        <f t="array" ref="CP1020">INDEX($K:$P,ROW(),MATCH(CP$3,$K$2:$P$2,0))</f>
        <v>#N/A</v>
      </c>
      <c r="CQ1020" s="147" t="e" cm="1">
        <f t="array" ref="CQ1020">INDEX($K:$P,ROW(),MATCH(CQ$3,$K$2:$P$2,0))</f>
        <v>#N/A</v>
      </c>
      <c r="CR1020" s="147" t="e" cm="1">
        <f t="array" ref="CR1020">INDEX($K:$P,ROW(),MATCH(CR$3,$K$2:$P$2,0))</f>
        <v>#N/A</v>
      </c>
      <c r="CS1020" s="147" t="e" cm="1">
        <f t="array" ref="CS1020">INDEX($K:$P,ROW(),MATCH(CS$3,$K$2:$P$2,0))</f>
        <v>#N/A</v>
      </c>
      <c r="CT1020" s="147" t="e" cm="1">
        <f t="array" ref="CT1020">INDEX($K:$P,ROW(),MATCH(CT$3,$K$2:$P$2,0))</f>
        <v>#N/A</v>
      </c>
      <c r="CU1020" s="147" t="e" cm="1">
        <f t="array" ref="CU1020">INDEX($K:$P,ROW(),MATCH(CU$3,$K$2:$P$2,0))</f>
        <v>#N/A</v>
      </c>
      <c r="CV1020" s="147" t="e" cm="1">
        <f t="array" ref="CV1020">INDEX($K:$P,ROW(),MATCH(CV$3,$K$2:$P$2,0))</f>
        <v>#N/A</v>
      </c>
      <c r="CW1020" s="147" t="e" cm="1">
        <f t="array" ref="CW1020">INDEX($K:$P,ROW(),MATCH(CW$3,$K$2:$P$2,0))</f>
        <v>#N/A</v>
      </c>
      <c r="CX1020" s="147" t="e" cm="1">
        <f t="array" ref="CX1020">INDEX($K:$P,ROW(),MATCH(CX$3,$K$2:$P$2,0))</f>
        <v>#N/A</v>
      </c>
      <c r="CY1020" s="147" t="e" cm="1">
        <f t="array" ref="CY1020">INDEX($K:$P,ROW(),MATCH(CY$3,$K$2:$P$2,0))</f>
        <v>#N/A</v>
      </c>
      <c r="CZ1020" s="147" t="e" cm="1">
        <f t="array" ref="CZ1020">INDEX($K:$P,ROW(),MATCH(CZ$3,$K$2:$P$2,0))</f>
        <v>#N/A</v>
      </c>
      <c r="DA1020" s="147" t="e" cm="1">
        <f t="array" ref="DA1020">INDEX($K:$P,ROW(),MATCH(DA$3,$K$2:$P$2,0))</f>
        <v>#N/A</v>
      </c>
      <c r="DB1020" s="147" t="e" cm="1">
        <f t="array" ref="DB1020">INDEX($K:$P,ROW(),MATCH(DB$3,$K$2:$P$2,0))</f>
        <v>#N/A</v>
      </c>
      <c r="DC1020" s="147" t="e" cm="1">
        <f t="array" ref="DC1020">INDEX($K:$P,ROW(),MATCH(DC$3,$K$2:$P$2,0))</f>
        <v>#N/A</v>
      </c>
      <c r="DD1020" s="147" t="e" cm="1">
        <f t="array" ref="DD1020">INDEX($K:$P,ROW(),MATCH(DD$3,$K$2:$P$2,0))</f>
        <v>#N/A</v>
      </c>
      <c r="DE1020" s="147" t="e" cm="1">
        <f t="array" ref="DE1020">INDEX($K:$P,ROW(),MATCH(DE$3,$K$2:$P$2,0))</f>
        <v>#N/A</v>
      </c>
      <c r="DF1020" s="147" t="e" cm="1">
        <f t="array" ref="DF1020">INDEX($K:$P,ROW(),MATCH(DF$3,$K$2:$P$2,0))</f>
        <v>#N/A</v>
      </c>
      <c r="DG1020" s="147" t="e" cm="1">
        <f t="array" ref="DG1020">INDEX($K:$P,ROW(),MATCH(DG$3,$K$2:$P$2,0))</f>
        <v>#N/A</v>
      </c>
      <c r="DH1020" s="147" t="e" cm="1">
        <f t="array" ref="DH1020">INDEX($K:$P,ROW(),MATCH(DH$3,$K$2:$P$2,0))</f>
        <v>#N/A</v>
      </c>
      <c r="DI1020" s="147" t="e" cm="1">
        <f t="array" ref="DI1020">INDEX($K:$P,ROW(),MATCH(DI$3,$K$2:$P$2,0))</f>
        <v>#N/A</v>
      </c>
      <c r="DJ1020" s="147" t="e" cm="1">
        <f t="array" ref="DJ1020">INDEX($K:$P,ROW(),MATCH(DJ$3,$K$2:$P$2,0))</f>
        <v>#N/A</v>
      </c>
      <c r="DK1020" s="147" t="e" cm="1">
        <f t="array" ref="DK1020">INDEX($K:$P,ROW(),MATCH(DK$3,$K$2:$P$2,0))</f>
        <v>#N/A</v>
      </c>
      <c r="DL1020" s="147" t="e" cm="1">
        <f t="array" ref="DL1020">INDEX($K:$P,ROW(),MATCH(DL$3,$K$2:$P$2,0))</f>
        <v>#N/A</v>
      </c>
    </row>
    <row r="1021" spans="1:116" x14ac:dyDescent="0.4">
      <c r="A1021" s="27"/>
      <c r="B1021" s="27"/>
      <c r="C1021" s="27" t="s">
        <v>203</v>
      </c>
      <c r="D1021" t="s">
        <v>802</v>
      </c>
      <c r="E1021" s="8" t="str">
        <f t="shared" si="1242"/>
        <v>1021 SUBCAC-S</v>
      </c>
      <c r="F1021" s="27"/>
      <c r="G1021" s="126" t="str">
        <f>SUBSTITUTE(G1018,":","")&amp;" - "&amp;G1026</f>
        <v>New user acquisition cost - (Primary label)</v>
      </c>
      <c r="H1021" s="27"/>
      <c r="I1021" s="78"/>
      <c r="J1021" s="78"/>
      <c r="K1021" s="118">
        <f ca="1">SUMIF($3:$3,K$2,1021:1021)</f>
        <v>-25000</v>
      </c>
      <c r="L1021" s="118">
        <f ca="1">SUMIF($3:$3,L$2,1021:1021)</f>
        <v>0</v>
      </c>
      <c r="M1021" s="118">
        <f ca="1">SUMIF($3:$3,M$2,1021:1021)</f>
        <v>0</v>
      </c>
      <c r="N1021" s="118">
        <f ca="1">SUMIF($3:$3,N$2,1021:1021)</f>
        <v>0</v>
      </c>
      <c r="O1021" s="118">
        <f ca="1">SUMIF($3:$3,O$2,1021:1021)</f>
        <v>0</v>
      </c>
      <c r="P1021" s="118">
        <f ca="1">SUMIF($3:$3,P$2,1021:1021)</f>
        <v>0</v>
      </c>
      <c r="R1021" s="33"/>
      <c r="S1021" s="148" cm="1">
        <f t="array" aca="1" ref="S1021" ca="1">-S1020*INDIRECT(S1013)</f>
        <v>-25000</v>
      </c>
      <c r="T1021" s="148" cm="1">
        <f t="array" aca="1" ref="T1021" ca="1">-T1020*(INDIRECT(T1013)-INDIRECT(S1013))</f>
        <v>0</v>
      </c>
      <c r="U1021" s="148" cm="1">
        <f t="array" aca="1" ref="U1021" ca="1">-U1020*(INDIRECT(U1013)-INDIRECT(T1013))</f>
        <v>0</v>
      </c>
      <c r="V1021" s="148" cm="1">
        <f t="array" aca="1" ref="V1021" ca="1">-V1020*(INDIRECT(V1013)-INDIRECT(U1013))</f>
        <v>0</v>
      </c>
      <c r="W1021" s="148" cm="1">
        <f t="array" aca="1" ref="W1021" ca="1">-W1020*(INDIRECT(W1013)-INDIRECT(V1013))</f>
        <v>0</v>
      </c>
      <c r="X1021" s="148" cm="1">
        <f t="array" aca="1" ref="X1021" ca="1">-X1020*(INDIRECT(X1013)-INDIRECT(W1013))</f>
        <v>0</v>
      </c>
      <c r="Y1021" s="148" cm="1">
        <f t="array" aca="1" ref="Y1021" ca="1">-Y1020*(INDIRECT(Y1013)-INDIRECT(X1013))</f>
        <v>0</v>
      </c>
      <c r="Z1021" s="148" cm="1">
        <f t="array" aca="1" ref="Z1021" ca="1">-Z1020*(INDIRECT(Z1013)-INDIRECT(Y1013))</f>
        <v>0</v>
      </c>
      <c r="AA1021" s="148" cm="1">
        <f t="array" aca="1" ref="AA1021" ca="1">-AA1020*(INDIRECT(AA1013)-INDIRECT(Z1013))</f>
        <v>0</v>
      </c>
      <c r="AB1021" s="148" cm="1">
        <f t="array" aca="1" ref="AB1021" ca="1">-AB1020*(INDIRECT(AB1013)-INDIRECT(AA1013))</f>
        <v>0</v>
      </c>
      <c r="AC1021" s="148" cm="1">
        <f t="array" aca="1" ref="AC1021" ca="1">-AC1020*(INDIRECT(AC1013)-INDIRECT(AB1013))</f>
        <v>0</v>
      </c>
      <c r="AD1021" s="148" cm="1">
        <f t="array" aca="1" ref="AD1021" ca="1">-AD1020*(INDIRECT(AD1013)-INDIRECT(AC1013))</f>
        <v>0</v>
      </c>
      <c r="AE1021" s="148" cm="1">
        <f t="array" aca="1" ref="AE1021" ca="1">-AE1020*(INDIRECT(AE1013)-INDIRECT(AD1013))</f>
        <v>0</v>
      </c>
      <c r="AF1021" s="148" cm="1">
        <f t="array" aca="1" ref="AF1021" ca="1">-AF1020*(INDIRECT(AF1013)-INDIRECT(AE1013))</f>
        <v>0</v>
      </c>
      <c r="AG1021" s="148" cm="1">
        <f t="array" aca="1" ref="AG1021" ca="1">-AG1020*(INDIRECT(AG1013)-INDIRECT(AF1013))</f>
        <v>0</v>
      </c>
      <c r="AH1021" s="148" cm="1">
        <f t="array" aca="1" ref="AH1021" ca="1">-AH1020*(INDIRECT(AH1013)-INDIRECT(AG1013))</f>
        <v>0</v>
      </c>
      <c r="AI1021" s="148" cm="1">
        <f t="array" aca="1" ref="AI1021" ca="1">-AI1020*(INDIRECT(AI1013)-INDIRECT(AH1013))</f>
        <v>0</v>
      </c>
      <c r="AJ1021" s="148" cm="1">
        <f t="array" aca="1" ref="AJ1021" ca="1">-AJ1020*(INDIRECT(AJ1013)-INDIRECT(AI1013))</f>
        <v>0</v>
      </c>
      <c r="AK1021" s="148" cm="1">
        <f t="array" aca="1" ref="AK1021" ca="1">-AK1020*(INDIRECT(AK1013)-INDIRECT(AJ1013))</f>
        <v>0</v>
      </c>
      <c r="AL1021" s="148" cm="1">
        <f t="array" aca="1" ref="AL1021" ca="1">-AL1020*(INDIRECT(AL1013)-INDIRECT(AK1013))</f>
        <v>0</v>
      </c>
      <c r="AM1021" s="148" cm="1">
        <f t="array" aca="1" ref="AM1021" ca="1">-AM1020*(INDIRECT(AM1013)-INDIRECT(AL1013))</f>
        <v>0</v>
      </c>
      <c r="AN1021" s="148" cm="1">
        <f t="array" aca="1" ref="AN1021" ca="1">-AN1020*(INDIRECT(AN1013)-INDIRECT(AM1013))</f>
        <v>0</v>
      </c>
      <c r="AO1021" s="148" cm="1">
        <f t="array" aca="1" ref="AO1021" ca="1">-AO1020*(INDIRECT(AO1013)-INDIRECT(AN1013))</f>
        <v>0</v>
      </c>
      <c r="AP1021" s="148" cm="1">
        <f t="array" aca="1" ref="AP1021" ca="1">-AP1020*(INDIRECT(AP1013)-INDIRECT(AO1013))</f>
        <v>0</v>
      </c>
      <c r="AQ1021" s="148" cm="1">
        <f t="array" aca="1" ref="AQ1021" ca="1">-AQ1020*(INDIRECT(AQ1013)-INDIRECT(AP1013))</f>
        <v>0</v>
      </c>
      <c r="AR1021" s="148" cm="1">
        <f t="array" aca="1" ref="AR1021" ca="1">-AR1020*(INDIRECT(AR1013)-INDIRECT(AQ1013))</f>
        <v>0</v>
      </c>
      <c r="AS1021" s="148" cm="1">
        <f t="array" aca="1" ref="AS1021" ca="1">-AS1020*(INDIRECT(AS1013)-INDIRECT(AR1013))</f>
        <v>0</v>
      </c>
      <c r="AT1021" s="148" cm="1">
        <f t="array" aca="1" ref="AT1021" ca="1">-AT1020*(INDIRECT(AT1013)-INDIRECT(AS1013))</f>
        <v>0</v>
      </c>
      <c r="AU1021" s="148" cm="1">
        <f t="array" aca="1" ref="AU1021" ca="1">-AU1020*(INDIRECT(AU1013)-INDIRECT(AT1013))</f>
        <v>0</v>
      </c>
      <c r="AV1021" s="148" cm="1">
        <f t="array" aca="1" ref="AV1021" ca="1">-AV1020*(INDIRECT(AV1013)-INDIRECT(AU1013))</f>
        <v>0</v>
      </c>
      <c r="AW1021" s="148" cm="1">
        <f t="array" aca="1" ref="AW1021" ca="1">-AW1020*(INDIRECT(AW1013)-INDIRECT(AV1013))</f>
        <v>0</v>
      </c>
      <c r="AX1021" s="148" cm="1">
        <f t="array" aca="1" ref="AX1021" ca="1">-AX1020*(INDIRECT(AX1013)-INDIRECT(AW1013))</f>
        <v>0</v>
      </c>
      <c r="AY1021" s="148" cm="1">
        <f t="array" aca="1" ref="AY1021" ca="1">-AY1020*(INDIRECT(AY1013)-INDIRECT(AX1013))</f>
        <v>0</v>
      </c>
      <c r="AZ1021" s="148" cm="1">
        <f t="array" aca="1" ref="AZ1021" ca="1">-AZ1020*(INDIRECT(AZ1013)-INDIRECT(AY1013))</f>
        <v>0</v>
      </c>
      <c r="BA1021" s="148" cm="1">
        <f t="array" aca="1" ref="BA1021" ca="1">-BA1020*(INDIRECT(BA1013)-INDIRECT(AZ1013))</f>
        <v>0</v>
      </c>
      <c r="BB1021" s="148" cm="1">
        <f t="array" aca="1" ref="BB1021" ca="1">-BB1020*(INDIRECT(BB1013)-INDIRECT(BA1013))</f>
        <v>0</v>
      </c>
      <c r="BC1021" s="148" cm="1">
        <f t="array" aca="1" ref="BC1021" ca="1">-BC1020*(INDIRECT(BC1013)-INDIRECT(BB1013))</f>
        <v>0</v>
      </c>
      <c r="BD1021" s="148" cm="1">
        <f t="array" aca="1" ref="BD1021" ca="1">-BD1020*(INDIRECT(BD1013)-INDIRECT(BC1013))</f>
        <v>0</v>
      </c>
      <c r="BE1021" s="148" cm="1">
        <f t="array" aca="1" ref="BE1021" ca="1">-BE1020*(INDIRECT(BE1013)-INDIRECT(BD1013))</f>
        <v>0</v>
      </c>
      <c r="BF1021" s="148" cm="1">
        <f t="array" aca="1" ref="BF1021" ca="1">-BF1020*(INDIRECT(BF1013)-INDIRECT(BE1013))</f>
        <v>0</v>
      </c>
      <c r="BG1021" s="148" cm="1">
        <f t="array" aca="1" ref="BG1021" ca="1">-BG1020*(INDIRECT(BG1013)-INDIRECT(BF1013))</f>
        <v>0</v>
      </c>
      <c r="BH1021" s="148" cm="1">
        <f t="array" aca="1" ref="BH1021" ca="1">-BH1020*(INDIRECT(BH1013)-INDIRECT(BG1013))</f>
        <v>0</v>
      </c>
      <c r="BI1021" s="148" cm="1">
        <f t="array" aca="1" ref="BI1021" ca="1">-BI1020*(INDIRECT(BI1013)-INDIRECT(BH1013))</f>
        <v>0</v>
      </c>
      <c r="BJ1021" s="148" cm="1">
        <f t="array" aca="1" ref="BJ1021" ca="1">-BJ1020*(INDIRECT(BJ1013)-INDIRECT(BI1013))</f>
        <v>0</v>
      </c>
      <c r="BK1021" s="148" cm="1">
        <f t="array" aca="1" ref="BK1021" ca="1">-BK1020*(INDIRECT(BK1013)-INDIRECT(BJ1013))</f>
        <v>0</v>
      </c>
      <c r="BL1021" s="148" cm="1">
        <f t="array" aca="1" ref="BL1021" ca="1">-BL1020*(INDIRECT(BL1013)-INDIRECT(BK1013))</f>
        <v>0</v>
      </c>
      <c r="BM1021" s="148" cm="1">
        <f t="array" aca="1" ref="BM1021" ca="1">-BM1020*(INDIRECT(BM1013)-INDIRECT(BL1013))</f>
        <v>0</v>
      </c>
      <c r="BN1021" s="148" cm="1">
        <f t="array" aca="1" ref="BN1021" ca="1">-BN1020*(INDIRECT(BN1013)-INDIRECT(BM1013))</f>
        <v>0</v>
      </c>
      <c r="BO1021" s="148" cm="1">
        <f t="array" aca="1" ref="BO1021" ca="1">-BO1020*(INDIRECT(BO1013)-INDIRECT(BN1013))</f>
        <v>0</v>
      </c>
      <c r="BP1021" s="148" cm="1">
        <f t="array" aca="1" ref="BP1021" ca="1">-BP1020*(INDIRECT(BP1013)-INDIRECT(BO1013))</f>
        <v>0</v>
      </c>
      <c r="BQ1021" s="148" cm="1">
        <f t="array" aca="1" ref="BQ1021" ca="1">-BQ1020*(INDIRECT(BQ1013)-INDIRECT(BP1013))</f>
        <v>0</v>
      </c>
      <c r="BR1021" s="148" cm="1">
        <f t="array" aca="1" ref="BR1021" ca="1">-BR1020*(INDIRECT(BR1013)-INDIRECT(BQ1013))</f>
        <v>0</v>
      </c>
      <c r="BS1021" s="148" cm="1">
        <f t="array" aca="1" ref="BS1021" ca="1">-BS1020*(INDIRECT(BS1013)-INDIRECT(BR1013))</f>
        <v>0</v>
      </c>
      <c r="BT1021" s="148" cm="1">
        <f t="array" aca="1" ref="BT1021" ca="1">-BT1020*(INDIRECT(BT1013)-INDIRECT(BS1013))</f>
        <v>0</v>
      </c>
      <c r="BU1021" s="148" cm="1">
        <f t="array" aca="1" ref="BU1021" ca="1">-BU1020*(INDIRECT(BU1013)-INDIRECT(BT1013))</f>
        <v>0</v>
      </c>
      <c r="BV1021" s="148" cm="1">
        <f t="array" aca="1" ref="BV1021" ca="1">-BV1020*(INDIRECT(BV1013)-INDIRECT(BU1013))</f>
        <v>0</v>
      </c>
      <c r="BW1021" s="148" cm="1">
        <f t="array" aca="1" ref="BW1021" ca="1">-BW1020*(INDIRECT(BW1013)-INDIRECT(BV1013))</f>
        <v>0</v>
      </c>
      <c r="BX1021" s="148" cm="1">
        <f t="array" aca="1" ref="BX1021" ca="1">-BX1020*(INDIRECT(BX1013)-INDIRECT(BW1013))</f>
        <v>0</v>
      </c>
      <c r="BY1021" s="148" cm="1">
        <f t="array" aca="1" ref="BY1021" ca="1">-BY1020*(INDIRECT(BY1013)-INDIRECT(BX1013))</f>
        <v>0</v>
      </c>
      <c r="BZ1021" s="148" cm="1">
        <f t="array" aca="1" ref="BZ1021" ca="1">-BZ1020*(INDIRECT(BZ1013)-INDIRECT(BY1013))</f>
        <v>0</v>
      </c>
      <c r="CA1021" s="148" cm="1">
        <f t="array" aca="1" ref="CA1021" ca="1">-CA1020*(INDIRECT(CA1013)-INDIRECT(BZ1013))</f>
        <v>0</v>
      </c>
      <c r="CB1021" s="148" cm="1">
        <f t="array" aca="1" ref="CB1021" ca="1">-CB1020*(INDIRECT(CB1013)-INDIRECT(CA1013))</f>
        <v>0</v>
      </c>
      <c r="CC1021" s="148" cm="1">
        <f t="array" aca="1" ref="CC1021" ca="1">-CC1020*(INDIRECT(CC1013)-INDIRECT(CB1013))</f>
        <v>0</v>
      </c>
      <c r="CD1021" s="148" cm="1">
        <f t="array" aca="1" ref="CD1021" ca="1">-CD1020*(INDIRECT(CD1013)-INDIRECT(CC1013))</f>
        <v>0</v>
      </c>
      <c r="CE1021" s="148" cm="1">
        <f t="array" aca="1" ref="CE1021" ca="1">-CE1020*(INDIRECT(CE1013)-INDIRECT(CD1013))</f>
        <v>0</v>
      </c>
      <c r="CF1021" s="148" cm="1">
        <f t="array" aca="1" ref="CF1021" ca="1">-CF1020*(INDIRECT(CF1013)-INDIRECT(CE1013))</f>
        <v>0</v>
      </c>
      <c r="CG1021" s="148" cm="1">
        <f t="array" aca="1" ref="CG1021" ca="1">-CG1020*(INDIRECT(CG1013)-INDIRECT(CF1013))</f>
        <v>0</v>
      </c>
      <c r="CH1021" s="148" cm="1">
        <f t="array" aca="1" ref="CH1021" ca="1">-CH1020*(INDIRECT(CH1013)-INDIRECT(CG1013))</f>
        <v>0</v>
      </c>
      <c r="CI1021" s="148" cm="1">
        <f t="array" aca="1" ref="CI1021" ca="1">-CI1020*(INDIRECT(CI1013)-INDIRECT(CH1013))</f>
        <v>0</v>
      </c>
      <c r="CJ1021" s="148" cm="1">
        <f t="array" aca="1" ref="CJ1021" ca="1">-CJ1020*(INDIRECT(CJ1013)-INDIRECT(CI1013))</f>
        <v>0</v>
      </c>
      <c r="CK1021" s="148" cm="1">
        <f t="array" aca="1" ref="CK1021" ca="1">-CK1020*(INDIRECT(CK1013)-INDIRECT(CJ1013))</f>
        <v>0</v>
      </c>
      <c r="CL1021" s="148" cm="1">
        <f t="array" aca="1" ref="CL1021" ca="1">-CL1020*(INDIRECT(CL1013)-INDIRECT(CK1013))</f>
        <v>0</v>
      </c>
      <c r="CM1021" s="148" t="e" cm="1">
        <f t="array" aca="1" ref="CM1021" ca="1">-CM1020*(INDIRECT(CM1013)-INDIRECT(CL1013))</f>
        <v>#REF!</v>
      </c>
      <c r="CN1021" s="148" t="e" cm="1">
        <f t="array" aca="1" ref="CN1021" ca="1">-CN1020*(INDIRECT(CN1013)-INDIRECT(CM1013))</f>
        <v>#REF!</v>
      </c>
      <c r="CO1021" s="148" t="e" cm="1">
        <f t="array" aca="1" ref="CO1021" ca="1">-CO1020*(INDIRECT(CO1013)-INDIRECT(CN1013))</f>
        <v>#N/A</v>
      </c>
      <c r="CP1021" s="148" t="e" cm="1">
        <f t="array" aca="1" ref="CP1021" ca="1">-CP1020*(INDIRECT(CP1013)-INDIRECT(CO1013))</f>
        <v>#N/A</v>
      </c>
      <c r="CQ1021" s="148" t="e" cm="1">
        <f t="array" aca="1" ref="CQ1021" ca="1">-CQ1020*(INDIRECT(CQ1013)-INDIRECT(CP1013))</f>
        <v>#N/A</v>
      </c>
      <c r="CR1021" s="148" t="e" cm="1">
        <f t="array" aca="1" ref="CR1021" ca="1">-CR1020*(INDIRECT(CR1013)-INDIRECT(CQ1013))</f>
        <v>#N/A</v>
      </c>
      <c r="CS1021" s="148" t="e" cm="1">
        <f t="array" aca="1" ref="CS1021" ca="1">-CS1020*(INDIRECT(CS1013)-INDIRECT(CR1013))</f>
        <v>#N/A</v>
      </c>
      <c r="CT1021" s="148" t="e" cm="1">
        <f t="array" aca="1" ref="CT1021" ca="1">-CT1020*(INDIRECT(CT1013)-INDIRECT(CS1013))</f>
        <v>#N/A</v>
      </c>
      <c r="CU1021" s="148" t="e" cm="1">
        <f t="array" aca="1" ref="CU1021" ca="1">-CU1020*(INDIRECT(CU1013)-INDIRECT(CT1013))</f>
        <v>#N/A</v>
      </c>
      <c r="CV1021" s="148" t="e" cm="1">
        <f t="array" aca="1" ref="CV1021" ca="1">-CV1020*(INDIRECT(CV1013)-INDIRECT(CU1013))</f>
        <v>#N/A</v>
      </c>
      <c r="CW1021" s="148" t="e" cm="1">
        <f t="array" aca="1" ref="CW1021" ca="1">-CW1020*(INDIRECT(CW1013)-INDIRECT(CV1013))</f>
        <v>#N/A</v>
      </c>
      <c r="CX1021" s="148" t="e" cm="1">
        <f t="array" aca="1" ref="CX1021" ca="1">-CX1020*(INDIRECT(CX1013)-INDIRECT(CW1013))</f>
        <v>#N/A</v>
      </c>
      <c r="CY1021" s="148" t="e" cm="1">
        <f t="array" aca="1" ref="CY1021" ca="1">-CY1020*(INDIRECT(CY1013)-INDIRECT(CX1013))</f>
        <v>#N/A</v>
      </c>
      <c r="CZ1021" s="148" t="e" cm="1">
        <f t="array" aca="1" ref="CZ1021" ca="1">-CZ1020*(INDIRECT(CZ1013)-INDIRECT(CY1013))</f>
        <v>#N/A</v>
      </c>
      <c r="DA1021" s="148" t="e" cm="1">
        <f t="array" aca="1" ref="DA1021" ca="1">-DA1020*(INDIRECT(DA1013)-INDIRECT(CZ1013))</f>
        <v>#N/A</v>
      </c>
      <c r="DB1021" s="148" t="e" cm="1">
        <f t="array" aca="1" ref="DB1021" ca="1">-DB1020*(INDIRECT(DB1013)-INDIRECT(DA1013))</f>
        <v>#N/A</v>
      </c>
      <c r="DC1021" s="148" t="e" cm="1">
        <f t="array" aca="1" ref="DC1021" ca="1">-DC1020*(INDIRECT(DC1013)-INDIRECT(DB1013))</f>
        <v>#N/A</v>
      </c>
      <c r="DD1021" s="148" t="e" cm="1">
        <f t="array" aca="1" ref="DD1021" ca="1">-DD1020*(INDIRECT(DD1013)-INDIRECT(DC1013))</f>
        <v>#N/A</v>
      </c>
      <c r="DE1021" s="148" t="e" cm="1">
        <f t="array" aca="1" ref="DE1021" ca="1">-DE1020*(INDIRECT(DE1013)-INDIRECT(DD1013))</f>
        <v>#N/A</v>
      </c>
      <c r="DF1021" s="148" t="e" cm="1">
        <f t="array" aca="1" ref="DF1021" ca="1">-DF1020*(INDIRECT(DF1013)-INDIRECT(DE1013))</f>
        <v>#N/A</v>
      </c>
      <c r="DG1021" s="148" t="e" cm="1">
        <f t="array" aca="1" ref="DG1021" ca="1">-DG1020*(INDIRECT(DG1013)-INDIRECT(DF1013))</f>
        <v>#N/A</v>
      </c>
      <c r="DH1021" s="148" t="e" cm="1">
        <f t="array" aca="1" ref="DH1021" ca="1">-DH1020*(INDIRECT(DH1013)-INDIRECT(DG1013))</f>
        <v>#N/A</v>
      </c>
      <c r="DI1021" s="148" t="e" cm="1">
        <f t="array" aca="1" ref="DI1021" ca="1">-DI1020*(INDIRECT(DI1013)-INDIRECT(DH1013))</f>
        <v>#N/A</v>
      </c>
      <c r="DJ1021" s="148" t="e" cm="1">
        <f t="array" aca="1" ref="DJ1021" ca="1">-DJ1020*(INDIRECT(DJ1013)-INDIRECT(DI1013))</f>
        <v>#N/A</v>
      </c>
      <c r="DK1021" s="148" t="e" cm="1">
        <f t="array" aca="1" ref="DK1021" ca="1">-DK1020*(INDIRECT(DK1013)-INDIRECT(DJ1013))</f>
        <v>#N/A</v>
      </c>
      <c r="DL1021" s="148" t="e" cm="1">
        <f t="array" aca="1" ref="DL1021" ca="1">-DL1020*(INDIRECT(DL1013)-INDIRECT(DK1013))</f>
        <v>#N/A</v>
      </c>
    </row>
    <row r="1022" spans="1:116" x14ac:dyDescent="0.4">
      <c r="B1022" t="s">
        <v>244</v>
      </c>
      <c r="D1022" t="s">
        <v>802</v>
      </c>
      <c r="E1022" s="8" t="str">
        <f t="shared" si="1242"/>
        <v>1022 SUBCAC-S</v>
      </c>
      <c r="G1022" s="13"/>
      <c r="H1022" s="12"/>
      <c r="I1022" s="60"/>
      <c r="J1022" s="60"/>
      <c r="R1022" s="9"/>
      <c r="S1022" s="149"/>
      <c r="T1022" s="149"/>
      <c r="U1022" s="149"/>
      <c r="V1022" s="149"/>
      <c r="W1022" s="149"/>
      <c r="X1022" s="149"/>
      <c r="Y1022" s="149"/>
      <c r="Z1022" s="149"/>
      <c r="AA1022" s="149"/>
      <c r="AB1022" s="149"/>
      <c r="AC1022" s="149"/>
      <c r="AD1022" s="149"/>
      <c r="AE1022" s="149"/>
      <c r="AF1022" s="149"/>
      <c r="AG1022" s="149"/>
      <c r="AH1022" s="149"/>
      <c r="AI1022" s="149"/>
      <c r="AJ1022" s="149"/>
      <c r="AK1022" s="149"/>
      <c r="AL1022" s="149"/>
      <c r="AM1022" s="149"/>
      <c r="AN1022" s="149"/>
      <c r="AO1022" s="149"/>
      <c r="AP1022" s="149"/>
      <c r="AQ1022" s="149"/>
      <c r="AR1022" s="149"/>
      <c r="AS1022" s="149"/>
      <c r="AT1022" s="149"/>
      <c r="AU1022" s="149"/>
      <c r="AV1022" s="149"/>
      <c r="AW1022" s="149"/>
      <c r="AX1022" s="149"/>
      <c r="AY1022" s="149"/>
      <c r="AZ1022" s="149"/>
      <c r="BA1022" s="149"/>
      <c r="BB1022" s="149"/>
      <c r="BC1022" s="149"/>
      <c r="BD1022" s="149"/>
      <c r="BE1022" s="149"/>
      <c r="BF1022" s="149"/>
      <c r="BG1022" s="149"/>
      <c r="BH1022" s="149"/>
      <c r="BI1022" s="149"/>
      <c r="BJ1022" s="149"/>
      <c r="BK1022" s="149"/>
      <c r="BL1022" s="149"/>
      <c r="BM1022" s="149"/>
      <c r="BN1022" s="149"/>
      <c r="BO1022" s="149"/>
      <c r="BP1022" s="149"/>
      <c r="BQ1022" s="149"/>
      <c r="BR1022" s="149"/>
      <c r="BS1022" s="149"/>
      <c r="BT1022" s="149"/>
      <c r="BU1022" s="149"/>
      <c r="BV1022" s="149"/>
      <c r="BW1022" s="149"/>
      <c r="BX1022" s="149"/>
      <c r="BY1022" s="149"/>
      <c r="BZ1022" s="149"/>
      <c r="CA1022" s="149"/>
      <c r="CB1022" s="149"/>
      <c r="CC1022" s="149"/>
      <c r="CD1022" s="149"/>
      <c r="CE1022" s="149"/>
      <c r="CF1022" s="149"/>
      <c r="CG1022" s="149"/>
      <c r="CH1022" s="149"/>
      <c r="CI1022" s="149"/>
      <c r="CJ1022" s="149"/>
      <c r="CK1022" s="149"/>
      <c r="CL1022" s="149"/>
      <c r="CN1022" s="60"/>
      <c r="CO1022" s="149"/>
      <c r="CP1022" s="149"/>
      <c r="CQ1022" s="149"/>
      <c r="CR1022" s="149"/>
      <c r="CS1022" s="149"/>
      <c r="CT1022" s="149"/>
      <c r="CU1022" s="149"/>
      <c r="CV1022" s="149"/>
      <c r="CW1022" s="149"/>
      <c r="CX1022" s="149"/>
      <c r="CY1022" s="149"/>
      <c r="CZ1022" s="149"/>
      <c r="DA1022" s="149"/>
      <c r="DB1022" s="149"/>
      <c r="DC1022" s="149"/>
      <c r="DD1022" s="149"/>
      <c r="DE1022" s="149"/>
      <c r="DF1022" s="149"/>
      <c r="DG1022" s="149"/>
      <c r="DH1022" s="149"/>
      <c r="DI1022" s="149"/>
      <c r="DJ1022" s="149"/>
      <c r="DK1022" s="149"/>
      <c r="DL1022" s="149"/>
    </row>
    <row r="1023" spans="1:116" x14ac:dyDescent="0.4">
      <c r="D1023" t="s">
        <v>802</v>
      </c>
      <c r="E1023" s="8" t="str">
        <f t="shared" si="1242"/>
        <v>1023 SUBCAC-S</v>
      </c>
      <c r="G1023" s="126" t="s">
        <v>68</v>
      </c>
      <c r="H1023" s="12"/>
      <c r="I1023" s="60"/>
      <c r="J1023" s="60"/>
      <c r="K1023" s="33">
        <f ca="1">SUMIF($3:$3,K$2,1023:1023)</f>
        <v>95000</v>
      </c>
      <c r="L1023" s="33">
        <f ca="1">SUMIF($3:$3,L$2,1023:1023)</f>
        <v>120000</v>
      </c>
      <c r="M1023" s="33">
        <f ca="1">SUMIF($3:$3,M$2,1023:1023)</f>
        <v>120000</v>
      </c>
      <c r="N1023" s="33">
        <f ca="1">SUMIF($3:$3,N$2,1023:1023)</f>
        <v>120000</v>
      </c>
      <c r="O1023" s="33">
        <f ca="1">SUMIF($3:$3,O$2,1023:1023)</f>
        <v>120000</v>
      </c>
      <c r="P1023" s="33">
        <f ca="1">SUMIF($3:$3,P$2,1023:1023)</f>
        <v>120000</v>
      </c>
      <c r="R1023" s="33"/>
      <c r="S1023" s="77" cm="1">
        <f t="array" aca="1" ref="S1023" ca="1">INDIRECT(S1012)+S1021</f>
        <v>-15000</v>
      </c>
      <c r="T1023" s="77" cm="1">
        <f t="array" aca="1" ref="T1023" ca="1">INDIRECT(T1012)+T1021</f>
        <v>10000</v>
      </c>
      <c r="U1023" s="77" cm="1">
        <f t="array" aca="1" ref="U1023" ca="1">INDIRECT(U1012)+U1021</f>
        <v>10000</v>
      </c>
      <c r="V1023" s="77" cm="1">
        <f t="array" aca="1" ref="V1023" ca="1">INDIRECT(V1012)+V1021</f>
        <v>10000</v>
      </c>
      <c r="W1023" s="77" cm="1">
        <f t="array" aca="1" ref="W1023" ca="1">INDIRECT(W1012)+W1021</f>
        <v>10000</v>
      </c>
      <c r="X1023" s="77" cm="1">
        <f t="array" aca="1" ref="X1023" ca="1">INDIRECT(X1012)+X1021</f>
        <v>10000</v>
      </c>
      <c r="Y1023" s="77" cm="1">
        <f t="array" aca="1" ref="Y1023" ca="1">INDIRECT(Y1012)+Y1021</f>
        <v>10000</v>
      </c>
      <c r="Z1023" s="77" cm="1">
        <f t="array" aca="1" ref="Z1023" ca="1">INDIRECT(Z1012)+Z1021</f>
        <v>10000</v>
      </c>
      <c r="AA1023" s="77" cm="1">
        <f t="array" aca="1" ref="AA1023" ca="1">INDIRECT(AA1012)+AA1021</f>
        <v>10000</v>
      </c>
      <c r="AB1023" s="77" cm="1">
        <f t="array" aca="1" ref="AB1023" ca="1">INDIRECT(AB1012)+AB1021</f>
        <v>10000</v>
      </c>
      <c r="AC1023" s="77" cm="1">
        <f t="array" aca="1" ref="AC1023" ca="1">INDIRECT(AC1012)+AC1021</f>
        <v>10000</v>
      </c>
      <c r="AD1023" s="77" cm="1">
        <f t="array" aca="1" ref="AD1023" ca="1">INDIRECT(AD1012)+AD1021</f>
        <v>10000</v>
      </c>
      <c r="AE1023" s="77" cm="1">
        <f t="array" aca="1" ref="AE1023" ca="1">INDIRECT(AE1012)+AE1021</f>
        <v>10000</v>
      </c>
      <c r="AF1023" s="77" cm="1">
        <f t="array" aca="1" ref="AF1023" ca="1">INDIRECT(AF1012)+AF1021</f>
        <v>10000</v>
      </c>
      <c r="AG1023" s="77" cm="1">
        <f t="array" aca="1" ref="AG1023" ca="1">INDIRECT(AG1012)+AG1021</f>
        <v>10000</v>
      </c>
      <c r="AH1023" s="77" cm="1">
        <f t="array" aca="1" ref="AH1023" ca="1">INDIRECT(AH1012)+AH1021</f>
        <v>10000</v>
      </c>
      <c r="AI1023" s="77" cm="1">
        <f t="array" aca="1" ref="AI1023" ca="1">INDIRECT(AI1012)+AI1021</f>
        <v>10000</v>
      </c>
      <c r="AJ1023" s="77" cm="1">
        <f t="array" aca="1" ref="AJ1023" ca="1">INDIRECT(AJ1012)+AJ1021</f>
        <v>10000</v>
      </c>
      <c r="AK1023" s="77" cm="1">
        <f t="array" aca="1" ref="AK1023" ca="1">INDIRECT(AK1012)+AK1021</f>
        <v>10000</v>
      </c>
      <c r="AL1023" s="77" cm="1">
        <f t="array" aca="1" ref="AL1023" ca="1">INDIRECT(AL1012)+AL1021</f>
        <v>10000</v>
      </c>
      <c r="AM1023" s="77" cm="1">
        <f t="array" aca="1" ref="AM1023" ca="1">INDIRECT(AM1012)+AM1021</f>
        <v>10000</v>
      </c>
      <c r="AN1023" s="77" cm="1">
        <f t="array" aca="1" ref="AN1023" ca="1">INDIRECT(AN1012)+AN1021</f>
        <v>10000</v>
      </c>
      <c r="AO1023" s="77" cm="1">
        <f t="array" aca="1" ref="AO1023" ca="1">INDIRECT(AO1012)+AO1021</f>
        <v>10000</v>
      </c>
      <c r="AP1023" s="77" cm="1">
        <f t="array" aca="1" ref="AP1023" ca="1">INDIRECT(AP1012)+AP1021</f>
        <v>10000</v>
      </c>
      <c r="AQ1023" s="77" cm="1">
        <f t="array" aca="1" ref="AQ1023" ca="1">INDIRECT(AQ1012)+AQ1021</f>
        <v>10000</v>
      </c>
      <c r="AR1023" s="77" cm="1">
        <f t="array" aca="1" ref="AR1023" ca="1">INDIRECT(AR1012)+AR1021</f>
        <v>10000</v>
      </c>
      <c r="AS1023" s="77" cm="1">
        <f t="array" aca="1" ref="AS1023" ca="1">INDIRECT(AS1012)+AS1021</f>
        <v>10000</v>
      </c>
      <c r="AT1023" s="77" cm="1">
        <f t="array" aca="1" ref="AT1023" ca="1">INDIRECT(AT1012)+AT1021</f>
        <v>10000</v>
      </c>
      <c r="AU1023" s="77" cm="1">
        <f t="array" aca="1" ref="AU1023" ca="1">INDIRECT(AU1012)+AU1021</f>
        <v>10000</v>
      </c>
      <c r="AV1023" s="77" cm="1">
        <f t="array" aca="1" ref="AV1023" ca="1">INDIRECT(AV1012)+AV1021</f>
        <v>10000</v>
      </c>
      <c r="AW1023" s="77" cm="1">
        <f t="array" aca="1" ref="AW1023" ca="1">INDIRECT(AW1012)+AW1021</f>
        <v>10000</v>
      </c>
      <c r="AX1023" s="77" cm="1">
        <f t="array" aca="1" ref="AX1023" ca="1">INDIRECT(AX1012)+AX1021</f>
        <v>10000</v>
      </c>
      <c r="AY1023" s="77" cm="1">
        <f t="array" aca="1" ref="AY1023" ca="1">INDIRECT(AY1012)+AY1021</f>
        <v>10000</v>
      </c>
      <c r="AZ1023" s="77" cm="1">
        <f t="array" aca="1" ref="AZ1023" ca="1">INDIRECT(AZ1012)+AZ1021</f>
        <v>10000</v>
      </c>
      <c r="BA1023" s="77" cm="1">
        <f t="array" aca="1" ref="BA1023" ca="1">INDIRECT(BA1012)+BA1021</f>
        <v>10000</v>
      </c>
      <c r="BB1023" s="77" cm="1">
        <f t="array" aca="1" ref="BB1023" ca="1">INDIRECT(BB1012)+BB1021</f>
        <v>10000</v>
      </c>
      <c r="BC1023" s="77" cm="1">
        <f t="array" aca="1" ref="BC1023" ca="1">INDIRECT(BC1012)+BC1021</f>
        <v>10000</v>
      </c>
      <c r="BD1023" s="77" cm="1">
        <f t="array" aca="1" ref="BD1023" ca="1">INDIRECT(BD1012)+BD1021</f>
        <v>10000</v>
      </c>
      <c r="BE1023" s="77" cm="1">
        <f t="array" aca="1" ref="BE1023" ca="1">INDIRECT(BE1012)+BE1021</f>
        <v>10000</v>
      </c>
      <c r="BF1023" s="77" cm="1">
        <f t="array" aca="1" ref="BF1023" ca="1">INDIRECT(BF1012)+BF1021</f>
        <v>10000</v>
      </c>
      <c r="BG1023" s="77" cm="1">
        <f t="array" aca="1" ref="BG1023" ca="1">INDIRECT(BG1012)+BG1021</f>
        <v>10000</v>
      </c>
      <c r="BH1023" s="77" cm="1">
        <f t="array" aca="1" ref="BH1023" ca="1">INDIRECT(BH1012)+BH1021</f>
        <v>10000</v>
      </c>
      <c r="BI1023" s="77" cm="1">
        <f t="array" aca="1" ref="BI1023" ca="1">INDIRECT(BI1012)+BI1021</f>
        <v>10000</v>
      </c>
      <c r="BJ1023" s="77" cm="1">
        <f t="array" aca="1" ref="BJ1023" ca="1">INDIRECT(BJ1012)+BJ1021</f>
        <v>10000</v>
      </c>
      <c r="BK1023" s="77" cm="1">
        <f t="array" aca="1" ref="BK1023" ca="1">INDIRECT(BK1012)+BK1021</f>
        <v>10000</v>
      </c>
      <c r="BL1023" s="77" cm="1">
        <f t="array" aca="1" ref="BL1023" ca="1">INDIRECT(BL1012)+BL1021</f>
        <v>10000</v>
      </c>
      <c r="BM1023" s="77" cm="1">
        <f t="array" aca="1" ref="BM1023" ca="1">INDIRECT(BM1012)+BM1021</f>
        <v>10000</v>
      </c>
      <c r="BN1023" s="77" cm="1">
        <f t="array" aca="1" ref="BN1023" ca="1">INDIRECT(BN1012)+BN1021</f>
        <v>10000</v>
      </c>
      <c r="BO1023" s="77" cm="1">
        <f t="array" aca="1" ref="BO1023" ca="1">INDIRECT(BO1012)+BO1021</f>
        <v>10000</v>
      </c>
      <c r="BP1023" s="77" cm="1">
        <f t="array" aca="1" ref="BP1023" ca="1">INDIRECT(BP1012)+BP1021</f>
        <v>10000</v>
      </c>
      <c r="BQ1023" s="77" cm="1">
        <f t="array" aca="1" ref="BQ1023" ca="1">INDIRECT(BQ1012)+BQ1021</f>
        <v>10000</v>
      </c>
      <c r="BR1023" s="77" cm="1">
        <f t="array" aca="1" ref="BR1023" ca="1">INDIRECT(BR1012)+BR1021</f>
        <v>10000</v>
      </c>
      <c r="BS1023" s="77" cm="1">
        <f t="array" aca="1" ref="BS1023" ca="1">INDIRECT(BS1012)+BS1021</f>
        <v>10000</v>
      </c>
      <c r="BT1023" s="77" cm="1">
        <f t="array" aca="1" ref="BT1023" ca="1">INDIRECT(BT1012)+BT1021</f>
        <v>10000</v>
      </c>
      <c r="BU1023" s="77" cm="1">
        <f t="array" aca="1" ref="BU1023" ca="1">INDIRECT(BU1012)+BU1021</f>
        <v>10000</v>
      </c>
      <c r="BV1023" s="77" cm="1">
        <f t="array" aca="1" ref="BV1023" ca="1">INDIRECT(BV1012)+BV1021</f>
        <v>10000</v>
      </c>
      <c r="BW1023" s="77" cm="1">
        <f t="array" aca="1" ref="BW1023" ca="1">INDIRECT(BW1012)+BW1021</f>
        <v>10000</v>
      </c>
      <c r="BX1023" s="77" cm="1">
        <f t="array" aca="1" ref="BX1023" ca="1">INDIRECT(BX1012)+BX1021</f>
        <v>10000</v>
      </c>
      <c r="BY1023" s="77" cm="1">
        <f t="array" aca="1" ref="BY1023" ca="1">INDIRECT(BY1012)+BY1021</f>
        <v>10000</v>
      </c>
      <c r="BZ1023" s="77" cm="1">
        <f t="array" aca="1" ref="BZ1023" ca="1">INDIRECT(BZ1012)+BZ1021</f>
        <v>10000</v>
      </c>
      <c r="CA1023" s="77" cm="1">
        <f t="array" aca="1" ref="CA1023" ca="1">INDIRECT(CA1012)+CA1021</f>
        <v>10000</v>
      </c>
      <c r="CB1023" s="77" cm="1">
        <f t="array" aca="1" ref="CB1023" ca="1">INDIRECT(CB1012)+CB1021</f>
        <v>10000</v>
      </c>
      <c r="CC1023" s="77" cm="1">
        <f t="array" aca="1" ref="CC1023" ca="1">INDIRECT(CC1012)+CC1021</f>
        <v>10000</v>
      </c>
      <c r="CD1023" s="77" cm="1">
        <f t="array" aca="1" ref="CD1023" ca="1">INDIRECT(CD1012)+CD1021</f>
        <v>10000</v>
      </c>
      <c r="CE1023" s="77" cm="1">
        <f t="array" aca="1" ref="CE1023" ca="1">INDIRECT(CE1012)+CE1021</f>
        <v>10000</v>
      </c>
      <c r="CF1023" s="77" cm="1">
        <f t="array" aca="1" ref="CF1023" ca="1">INDIRECT(CF1012)+CF1021</f>
        <v>10000</v>
      </c>
      <c r="CG1023" s="77" cm="1">
        <f t="array" aca="1" ref="CG1023" ca="1">INDIRECT(CG1012)+CG1021</f>
        <v>10000</v>
      </c>
      <c r="CH1023" s="77" cm="1">
        <f t="array" aca="1" ref="CH1023" ca="1">INDIRECT(CH1012)+CH1021</f>
        <v>10000</v>
      </c>
      <c r="CI1023" s="77" cm="1">
        <f t="array" aca="1" ref="CI1023" ca="1">INDIRECT(CI1012)+CI1021</f>
        <v>10000</v>
      </c>
      <c r="CJ1023" s="77" cm="1">
        <f t="array" aca="1" ref="CJ1023" ca="1">INDIRECT(CJ1012)+CJ1021</f>
        <v>10000</v>
      </c>
      <c r="CK1023" s="77" cm="1">
        <f t="array" aca="1" ref="CK1023" ca="1">INDIRECT(CK1012)+CK1021</f>
        <v>10000</v>
      </c>
      <c r="CL1023" s="77" cm="1">
        <f t="array" aca="1" ref="CL1023" ca="1">INDIRECT(CL1012)+CL1021</f>
        <v>10000</v>
      </c>
      <c r="CN1023" s="60"/>
      <c r="CO1023" s="77" t="e" cm="1">
        <f t="array" aca="1" ref="CO1023" ca="1">INDIRECT(CO1012)+CO1021</f>
        <v>#N/A</v>
      </c>
      <c r="CP1023" s="77" t="e" cm="1">
        <f t="array" aca="1" ref="CP1023" ca="1">INDIRECT(CP1012)+CP1021</f>
        <v>#N/A</v>
      </c>
      <c r="CQ1023" s="77" t="e" cm="1">
        <f t="array" aca="1" ref="CQ1023" ca="1">INDIRECT(CQ1012)+CQ1021</f>
        <v>#N/A</v>
      </c>
      <c r="CR1023" s="77" t="e" cm="1">
        <f t="array" aca="1" ref="CR1023" ca="1">INDIRECT(CR1012)+CR1021</f>
        <v>#N/A</v>
      </c>
      <c r="CS1023" s="77" t="e" cm="1">
        <f t="array" aca="1" ref="CS1023" ca="1">INDIRECT(CS1012)+CS1021</f>
        <v>#N/A</v>
      </c>
      <c r="CT1023" s="77" t="e" cm="1">
        <f t="array" aca="1" ref="CT1023" ca="1">INDIRECT(CT1012)+CT1021</f>
        <v>#N/A</v>
      </c>
      <c r="CU1023" s="77" t="e" cm="1">
        <f t="array" aca="1" ref="CU1023" ca="1">INDIRECT(CU1012)+CU1021</f>
        <v>#N/A</v>
      </c>
      <c r="CV1023" s="77" t="e" cm="1">
        <f t="array" aca="1" ref="CV1023" ca="1">INDIRECT(CV1012)+CV1021</f>
        <v>#N/A</v>
      </c>
      <c r="CW1023" s="77" t="e" cm="1">
        <f t="array" aca="1" ref="CW1023" ca="1">INDIRECT(CW1012)+CW1021</f>
        <v>#N/A</v>
      </c>
      <c r="CX1023" s="77" t="e" cm="1">
        <f t="array" aca="1" ref="CX1023" ca="1">INDIRECT(CX1012)+CX1021</f>
        <v>#N/A</v>
      </c>
      <c r="CY1023" s="77" t="e" cm="1">
        <f t="array" aca="1" ref="CY1023" ca="1">INDIRECT(CY1012)+CY1021</f>
        <v>#N/A</v>
      </c>
      <c r="CZ1023" s="77" t="e" cm="1">
        <f t="array" aca="1" ref="CZ1023" ca="1">INDIRECT(CZ1012)+CZ1021</f>
        <v>#N/A</v>
      </c>
      <c r="DA1023" s="77" t="e" cm="1">
        <f t="array" aca="1" ref="DA1023" ca="1">INDIRECT(DA1012)+DA1021</f>
        <v>#N/A</v>
      </c>
      <c r="DB1023" s="77" t="e" cm="1">
        <f t="array" aca="1" ref="DB1023" ca="1">INDIRECT(DB1012)+DB1021</f>
        <v>#N/A</v>
      </c>
      <c r="DC1023" s="77" t="e" cm="1">
        <f t="array" aca="1" ref="DC1023" ca="1">INDIRECT(DC1012)+DC1021</f>
        <v>#N/A</v>
      </c>
      <c r="DD1023" s="77" t="e" cm="1">
        <f t="array" aca="1" ref="DD1023" ca="1">INDIRECT(DD1012)+DD1021</f>
        <v>#N/A</v>
      </c>
      <c r="DE1023" s="77" t="e" cm="1">
        <f t="array" aca="1" ref="DE1023" ca="1">INDIRECT(DE1012)+DE1021</f>
        <v>#N/A</v>
      </c>
      <c r="DF1023" s="77" t="e" cm="1">
        <f t="array" aca="1" ref="DF1023" ca="1">INDIRECT(DF1012)+DF1021</f>
        <v>#N/A</v>
      </c>
      <c r="DG1023" s="77" t="e" cm="1">
        <f t="array" aca="1" ref="DG1023" ca="1">INDIRECT(DG1012)+DG1021</f>
        <v>#N/A</v>
      </c>
      <c r="DH1023" s="77" t="e" cm="1">
        <f t="array" aca="1" ref="DH1023" ca="1">INDIRECT(DH1012)+DH1021</f>
        <v>#N/A</v>
      </c>
      <c r="DI1023" s="77" t="e" cm="1">
        <f t="array" aca="1" ref="DI1023" ca="1">INDIRECT(DI1012)+DI1021</f>
        <v>#N/A</v>
      </c>
      <c r="DJ1023" s="77" t="e" cm="1">
        <f t="array" aca="1" ref="DJ1023" ca="1">INDIRECT(DJ1012)+DJ1021</f>
        <v>#N/A</v>
      </c>
      <c r="DK1023" s="77" t="e" cm="1">
        <f t="array" aca="1" ref="DK1023" ca="1">INDIRECT(DK1012)+DK1021</f>
        <v>#N/A</v>
      </c>
      <c r="DL1023" s="77" t="e" cm="1">
        <f t="array" aca="1" ref="DL1023" ca="1">INDIRECT(DL1012)+DL1021</f>
        <v>#N/A</v>
      </c>
    </row>
    <row r="1024" spans="1:116" x14ac:dyDescent="0.4">
      <c r="D1024" t="s">
        <v>802</v>
      </c>
      <c r="E1024" s="8" t="str">
        <f t="shared" si="1242"/>
        <v>1024 SUBCAC-S</v>
      </c>
      <c r="G1024" s="145" t="s">
        <v>69</v>
      </c>
      <c r="H1024" s="12"/>
      <c r="I1024" s="60"/>
      <c r="J1024" s="60"/>
      <c r="K1024" s="20">
        <f ca="1">AVERAGEIF($3:$3,K$2,1024:1024)</f>
        <v>0.79166666666666663</v>
      </c>
      <c r="L1024" s="20">
        <f ca="1">AVERAGEIF($3:$3,L$2,1024:1024)</f>
        <v>1</v>
      </c>
      <c r="M1024" s="20">
        <f ca="1">AVERAGEIF($3:$3,M$2,1024:1024)</f>
        <v>1</v>
      </c>
      <c r="N1024" s="20">
        <f ca="1">AVERAGEIF($3:$3,N$2,1024:1024)</f>
        <v>1</v>
      </c>
      <c r="O1024" s="20">
        <f ca="1">AVERAGEIF($3:$3,O$2,1024:1024)</f>
        <v>1</v>
      </c>
      <c r="P1024" s="20">
        <f ca="1">AVERAGEIF($3:$3,P$2,1024:1024)</f>
        <v>1</v>
      </c>
      <c r="R1024" s="20"/>
      <c r="S1024" s="150" cm="1">
        <f t="array" aca="1" ref="S1024" ca="1">S1023/INDIRECT(S1012)</f>
        <v>-1.5</v>
      </c>
      <c r="T1024" s="150" cm="1">
        <f t="array" aca="1" ref="T1024" ca="1">T1023/INDIRECT(T1012)</f>
        <v>1</v>
      </c>
      <c r="U1024" s="150" cm="1">
        <f t="array" aca="1" ref="U1024" ca="1">U1023/INDIRECT(U1012)</f>
        <v>1</v>
      </c>
      <c r="V1024" s="150" cm="1">
        <f t="array" aca="1" ref="V1024" ca="1">V1023/INDIRECT(V1012)</f>
        <v>1</v>
      </c>
      <c r="W1024" s="150" cm="1">
        <f t="array" aca="1" ref="W1024" ca="1">W1023/INDIRECT(W1012)</f>
        <v>1</v>
      </c>
      <c r="X1024" s="150" cm="1">
        <f t="array" aca="1" ref="X1024" ca="1">X1023/INDIRECT(X1012)</f>
        <v>1</v>
      </c>
      <c r="Y1024" s="150" cm="1">
        <f t="array" aca="1" ref="Y1024" ca="1">Y1023/INDIRECT(Y1012)</f>
        <v>1</v>
      </c>
      <c r="Z1024" s="150" cm="1">
        <f t="array" aca="1" ref="Z1024" ca="1">Z1023/INDIRECT(Z1012)</f>
        <v>1</v>
      </c>
      <c r="AA1024" s="150" cm="1">
        <f t="array" aca="1" ref="AA1024" ca="1">AA1023/INDIRECT(AA1012)</f>
        <v>1</v>
      </c>
      <c r="AB1024" s="150" cm="1">
        <f t="array" aca="1" ref="AB1024" ca="1">AB1023/INDIRECT(AB1012)</f>
        <v>1</v>
      </c>
      <c r="AC1024" s="150" cm="1">
        <f t="array" aca="1" ref="AC1024" ca="1">AC1023/INDIRECT(AC1012)</f>
        <v>1</v>
      </c>
      <c r="AD1024" s="150" cm="1">
        <f t="array" aca="1" ref="AD1024" ca="1">AD1023/INDIRECT(AD1012)</f>
        <v>1</v>
      </c>
      <c r="AE1024" s="150" cm="1">
        <f t="array" aca="1" ref="AE1024" ca="1">AE1023/INDIRECT(AE1012)</f>
        <v>1</v>
      </c>
      <c r="AF1024" s="150" cm="1">
        <f t="array" aca="1" ref="AF1024" ca="1">AF1023/INDIRECT(AF1012)</f>
        <v>1</v>
      </c>
      <c r="AG1024" s="150" cm="1">
        <f t="array" aca="1" ref="AG1024" ca="1">AG1023/INDIRECT(AG1012)</f>
        <v>1</v>
      </c>
      <c r="AH1024" s="150" cm="1">
        <f t="array" aca="1" ref="AH1024" ca="1">AH1023/INDIRECT(AH1012)</f>
        <v>1</v>
      </c>
      <c r="AI1024" s="150" cm="1">
        <f t="array" aca="1" ref="AI1024" ca="1">AI1023/INDIRECT(AI1012)</f>
        <v>1</v>
      </c>
      <c r="AJ1024" s="150" cm="1">
        <f t="array" aca="1" ref="AJ1024" ca="1">AJ1023/INDIRECT(AJ1012)</f>
        <v>1</v>
      </c>
      <c r="AK1024" s="150" cm="1">
        <f t="array" aca="1" ref="AK1024" ca="1">AK1023/INDIRECT(AK1012)</f>
        <v>1</v>
      </c>
      <c r="AL1024" s="150" cm="1">
        <f t="array" aca="1" ref="AL1024" ca="1">AL1023/INDIRECT(AL1012)</f>
        <v>1</v>
      </c>
      <c r="AM1024" s="150" cm="1">
        <f t="array" aca="1" ref="AM1024" ca="1">AM1023/INDIRECT(AM1012)</f>
        <v>1</v>
      </c>
      <c r="AN1024" s="150" cm="1">
        <f t="array" aca="1" ref="AN1024" ca="1">AN1023/INDIRECT(AN1012)</f>
        <v>1</v>
      </c>
      <c r="AO1024" s="150" cm="1">
        <f t="array" aca="1" ref="AO1024" ca="1">AO1023/INDIRECT(AO1012)</f>
        <v>1</v>
      </c>
      <c r="AP1024" s="150" cm="1">
        <f t="array" aca="1" ref="AP1024" ca="1">AP1023/INDIRECT(AP1012)</f>
        <v>1</v>
      </c>
      <c r="AQ1024" s="150" cm="1">
        <f t="array" aca="1" ref="AQ1024" ca="1">AQ1023/INDIRECT(AQ1012)</f>
        <v>1</v>
      </c>
      <c r="AR1024" s="150" cm="1">
        <f t="array" aca="1" ref="AR1024" ca="1">AR1023/INDIRECT(AR1012)</f>
        <v>1</v>
      </c>
      <c r="AS1024" s="150" cm="1">
        <f t="array" aca="1" ref="AS1024" ca="1">AS1023/INDIRECT(AS1012)</f>
        <v>1</v>
      </c>
      <c r="AT1024" s="150" cm="1">
        <f t="array" aca="1" ref="AT1024" ca="1">AT1023/INDIRECT(AT1012)</f>
        <v>1</v>
      </c>
      <c r="AU1024" s="150" cm="1">
        <f t="array" aca="1" ref="AU1024" ca="1">AU1023/INDIRECT(AU1012)</f>
        <v>1</v>
      </c>
      <c r="AV1024" s="150" cm="1">
        <f t="array" aca="1" ref="AV1024" ca="1">AV1023/INDIRECT(AV1012)</f>
        <v>1</v>
      </c>
      <c r="AW1024" s="150" cm="1">
        <f t="array" aca="1" ref="AW1024" ca="1">AW1023/INDIRECT(AW1012)</f>
        <v>1</v>
      </c>
      <c r="AX1024" s="150" cm="1">
        <f t="array" aca="1" ref="AX1024" ca="1">AX1023/INDIRECT(AX1012)</f>
        <v>1</v>
      </c>
      <c r="AY1024" s="150" cm="1">
        <f t="array" aca="1" ref="AY1024" ca="1">AY1023/INDIRECT(AY1012)</f>
        <v>1</v>
      </c>
      <c r="AZ1024" s="150" cm="1">
        <f t="array" aca="1" ref="AZ1024" ca="1">AZ1023/INDIRECT(AZ1012)</f>
        <v>1</v>
      </c>
      <c r="BA1024" s="150" cm="1">
        <f t="array" aca="1" ref="BA1024" ca="1">BA1023/INDIRECT(BA1012)</f>
        <v>1</v>
      </c>
      <c r="BB1024" s="150" cm="1">
        <f t="array" aca="1" ref="BB1024" ca="1">BB1023/INDIRECT(BB1012)</f>
        <v>1</v>
      </c>
      <c r="BC1024" s="150" cm="1">
        <f t="array" aca="1" ref="BC1024" ca="1">BC1023/INDIRECT(BC1012)</f>
        <v>1</v>
      </c>
      <c r="BD1024" s="150" cm="1">
        <f t="array" aca="1" ref="BD1024" ca="1">BD1023/INDIRECT(BD1012)</f>
        <v>1</v>
      </c>
      <c r="BE1024" s="150" cm="1">
        <f t="array" aca="1" ref="BE1024" ca="1">BE1023/INDIRECT(BE1012)</f>
        <v>1</v>
      </c>
      <c r="BF1024" s="150" cm="1">
        <f t="array" aca="1" ref="BF1024" ca="1">BF1023/INDIRECT(BF1012)</f>
        <v>1</v>
      </c>
      <c r="BG1024" s="150" cm="1">
        <f t="array" aca="1" ref="BG1024" ca="1">BG1023/INDIRECT(BG1012)</f>
        <v>1</v>
      </c>
      <c r="BH1024" s="150" cm="1">
        <f t="array" aca="1" ref="BH1024" ca="1">BH1023/INDIRECT(BH1012)</f>
        <v>1</v>
      </c>
      <c r="BI1024" s="150" cm="1">
        <f t="array" aca="1" ref="BI1024" ca="1">BI1023/INDIRECT(BI1012)</f>
        <v>1</v>
      </c>
      <c r="BJ1024" s="150" cm="1">
        <f t="array" aca="1" ref="BJ1024" ca="1">BJ1023/INDIRECT(BJ1012)</f>
        <v>1</v>
      </c>
      <c r="BK1024" s="150" cm="1">
        <f t="array" aca="1" ref="BK1024" ca="1">BK1023/INDIRECT(BK1012)</f>
        <v>1</v>
      </c>
      <c r="BL1024" s="150" cm="1">
        <f t="array" aca="1" ref="BL1024" ca="1">BL1023/INDIRECT(BL1012)</f>
        <v>1</v>
      </c>
      <c r="BM1024" s="150" cm="1">
        <f t="array" aca="1" ref="BM1024" ca="1">BM1023/INDIRECT(BM1012)</f>
        <v>1</v>
      </c>
      <c r="BN1024" s="150" cm="1">
        <f t="array" aca="1" ref="BN1024" ca="1">BN1023/INDIRECT(BN1012)</f>
        <v>1</v>
      </c>
      <c r="BO1024" s="150" cm="1">
        <f t="array" aca="1" ref="BO1024" ca="1">BO1023/INDIRECT(BO1012)</f>
        <v>1</v>
      </c>
      <c r="BP1024" s="150" cm="1">
        <f t="array" aca="1" ref="BP1024" ca="1">BP1023/INDIRECT(BP1012)</f>
        <v>1</v>
      </c>
      <c r="BQ1024" s="150" cm="1">
        <f t="array" aca="1" ref="BQ1024" ca="1">BQ1023/INDIRECT(BQ1012)</f>
        <v>1</v>
      </c>
      <c r="BR1024" s="150" cm="1">
        <f t="array" aca="1" ref="BR1024" ca="1">BR1023/INDIRECT(BR1012)</f>
        <v>1</v>
      </c>
      <c r="BS1024" s="150" cm="1">
        <f t="array" aca="1" ref="BS1024" ca="1">BS1023/INDIRECT(BS1012)</f>
        <v>1</v>
      </c>
      <c r="BT1024" s="150" cm="1">
        <f t="array" aca="1" ref="BT1024" ca="1">BT1023/INDIRECT(BT1012)</f>
        <v>1</v>
      </c>
      <c r="BU1024" s="150" cm="1">
        <f t="array" aca="1" ref="BU1024" ca="1">BU1023/INDIRECT(BU1012)</f>
        <v>1</v>
      </c>
      <c r="BV1024" s="150" cm="1">
        <f t="array" aca="1" ref="BV1024" ca="1">BV1023/INDIRECT(BV1012)</f>
        <v>1</v>
      </c>
      <c r="BW1024" s="150" cm="1">
        <f t="array" aca="1" ref="BW1024" ca="1">BW1023/INDIRECT(BW1012)</f>
        <v>1</v>
      </c>
      <c r="BX1024" s="150" cm="1">
        <f t="array" aca="1" ref="BX1024" ca="1">BX1023/INDIRECT(BX1012)</f>
        <v>1</v>
      </c>
      <c r="BY1024" s="150" cm="1">
        <f t="array" aca="1" ref="BY1024" ca="1">BY1023/INDIRECT(BY1012)</f>
        <v>1</v>
      </c>
      <c r="BZ1024" s="150" cm="1">
        <f t="array" aca="1" ref="BZ1024" ca="1">BZ1023/INDIRECT(BZ1012)</f>
        <v>1</v>
      </c>
      <c r="CA1024" s="150" cm="1">
        <f t="array" aca="1" ref="CA1024" ca="1">CA1023/INDIRECT(CA1012)</f>
        <v>1</v>
      </c>
      <c r="CB1024" s="150" cm="1">
        <f t="array" aca="1" ref="CB1024" ca="1">CB1023/INDIRECT(CB1012)</f>
        <v>1</v>
      </c>
      <c r="CC1024" s="150" cm="1">
        <f t="array" aca="1" ref="CC1024" ca="1">CC1023/INDIRECT(CC1012)</f>
        <v>1</v>
      </c>
      <c r="CD1024" s="150" cm="1">
        <f t="array" aca="1" ref="CD1024" ca="1">CD1023/INDIRECT(CD1012)</f>
        <v>1</v>
      </c>
      <c r="CE1024" s="150" cm="1">
        <f t="array" aca="1" ref="CE1024" ca="1">CE1023/INDIRECT(CE1012)</f>
        <v>1</v>
      </c>
      <c r="CF1024" s="150" cm="1">
        <f t="array" aca="1" ref="CF1024" ca="1">CF1023/INDIRECT(CF1012)</f>
        <v>1</v>
      </c>
      <c r="CG1024" s="150" cm="1">
        <f t="array" aca="1" ref="CG1024" ca="1">CG1023/INDIRECT(CG1012)</f>
        <v>1</v>
      </c>
      <c r="CH1024" s="150" cm="1">
        <f t="array" aca="1" ref="CH1024" ca="1">CH1023/INDIRECT(CH1012)</f>
        <v>1</v>
      </c>
      <c r="CI1024" s="150" cm="1">
        <f t="array" aca="1" ref="CI1024" ca="1">CI1023/INDIRECT(CI1012)</f>
        <v>1</v>
      </c>
      <c r="CJ1024" s="150" cm="1">
        <f t="array" aca="1" ref="CJ1024" ca="1">CJ1023/INDIRECT(CJ1012)</f>
        <v>1</v>
      </c>
      <c r="CK1024" s="150" cm="1">
        <f t="array" aca="1" ref="CK1024" ca="1">CK1023/INDIRECT(CK1012)</f>
        <v>1</v>
      </c>
      <c r="CL1024" s="150" cm="1">
        <f t="array" aca="1" ref="CL1024" ca="1">CL1023/INDIRECT(CL1012)</f>
        <v>1</v>
      </c>
      <c r="CN1024" s="60"/>
      <c r="CO1024" s="150" t="e" cm="1">
        <f t="array" aca="1" ref="CO1024" ca="1">CO1023/INDIRECT(CO1012)</f>
        <v>#N/A</v>
      </c>
      <c r="CP1024" s="150" t="e" cm="1">
        <f t="array" aca="1" ref="CP1024" ca="1">CP1023/INDIRECT(CP1012)</f>
        <v>#N/A</v>
      </c>
      <c r="CQ1024" s="150" t="e" cm="1">
        <f t="array" aca="1" ref="CQ1024" ca="1">CQ1023/INDIRECT(CQ1012)</f>
        <v>#N/A</v>
      </c>
      <c r="CR1024" s="150" t="e" cm="1">
        <f t="array" aca="1" ref="CR1024" ca="1">CR1023/INDIRECT(CR1012)</f>
        <v>#N/A</v>
      </c>
      <c r="CS1024" s="150" t="e" cm="1">
        <f t="array" aca="1" ref="CS1024" ca="1">CS1023/INDIRECT(CS1012)</f>
        <v>#N/A</v>
      </c>
      <c r="CT1024" s="150" t="e" cm="1">
        <f t="array" aca="1" ref="CT1024" ca="1">CT1023/INDIRECT(CT1012)</f>
        <v>#N/A</v>
      </c>
      <c r="CU1024" s="150" t="e" cm="1">
        <f t="array" aca="1" ref="CU1024" ca="1">CU1023/INDIRECT(CU1012)</f>
        <v>#N/A</v>
      </c>
      <c r="CV1024" s="150" t="e" cm="1">
        <f t="array" aca="1" ref="CV1024" ca="1">CV1023/INDIRECT(CV1012)</f>
        <v>#N/A</v>
      </c>
      <c r="CW1024" s="150" t="e" cm="1">
        <f t="array" aca="1" ref="CW1024" ca="1">CW1023/INDIRECT(CW1012)</f>
        <v>#N/A</v>
      </c>
      <c r="CX1024" s="150" t="e" cm="1">
        <f t="array" aca="1" ref="CX1024" ca="1">CX1023/INDIRECT(CX1012)</f>
        <v>#N/A</v>
      </c>
      <c r="CY1024" s="150" t="e" cm="1">
        <f t="array" aca="1" ref="CY1024" ca="1">CY1023/INDIRECT(CY1012)</f>
        <v>#N/A</v>
      </c>
      <c r="CZ1024" s="150" t="e" cm="1">
        <f t="array" aca="1" ref="CZ1024" ca="1">CZ1023/INDIRECT(CZ1012)</f>
        <v>#N/A</v>
      </c>
      <c r="DA1024" s="150" t="e" cm="1">
        <f t="array" aca="1" ref="DA1024" ca="1">DA1023/INDIRECT(DA1012)</f>
        <v>#N/A</v>
      </c>
      <c r="DB1024" s="150" t="e" cm="1">
        <f t="array" aca="1" ref="DB1024" ca="1">DB1023/INDIRECT(DB1012)</f>
        <v>#N/A</v>
      </c>
      <c r="DC1024" s="150" t="e" cm="1">
        <f t="array" aca="1" ref="DC1024" ca="1">DC1023/INDIRECT(DC1012)</f>
        <v>#N/A</v>
      </c>
      <c r="DD1024" s="150" t="e" cm="1">
        <f t="array" aca="1" ref="DD1024" ca="1">DD1023/INDIRECT(DD1012)</f>
        <v>#N/A</v>
      </c>
      <c r="DE1024" s="150" t="e" cm="1">
        <f t="array" aca="1" ref="DE1024" ca="1">DE1023/INDIRECT(DE1012)</f>
        <v>#N/A</v>
      </c>
      <c r="DF1024" s="150" t="e" cm="1">
        <f t="array" aca="1" ref="DF1024" ca="1">DF1023/INDIRECT(DF1012)</f>
        <v>#N/A</v>
      </c>
      <c r="DG1024" s="150" t="e" cm="1">
        <f t="array" aca="1" ref="DG1024" ca="1">DG1023/INDIRECT(DG1012)</f>
        <v>#N/A</v>
      </c>
      <c r="DH1024" s="150" t="e" cm="1">
        <f t="array" aca="1" ref="DH1024" ca="1">DH1023/INDIRECT(DH1012)</f>
        <v>#N/A</v>
      </c>
      <c r="DI1024" s="150" t="e" cm="1">
        <f t="array" aca="1" ref="DI1024" ca="1">DI1023/INDIRECT(DI1012)</f>
        <v>#N/A</v>
      </c>
      <c r="DJ1024" s="150" t="e" cm="1">
        <f t="array" aca="1" ref="DJ1024" ca="1">DJ1023/INDIRECT(DJ1012)</f>
        <v>#N/A</v>
      </c>
      <c r="DK1024" s="150" t="e" cm="1">
        <f t="array" aca="1" ref="DK1024" ca="1">DK1023/INDIRECT(DK1012)</f>
        <v>#N/A</v>
      </c>
      <c r="DL1024" s="150" t="e" cm="1">
        <f t="array" aca="1" ref="DL1024" ca="1">DL1023/INDIRECT(DL1012)</f>
        <v>#N/A</v>
      </c>
    </row>
    <row r="1025" spans="1:116" x14ac:dyDescent="0.4">
      <c r="D1025" t="s">
        <v>802</v>
      </c>
      <c r="E1025" s="8" t="str">
        <f t="shared" si="1242"/>
        <v>1025 SUBCAC-S</v>
      </c>
      <c r="G1025" s="13"/>
      <c r="H1025" s="12"/>
      <c r="I1025" s="60"/>
      <c r="J1025" s="60"/>
      <c r="S1025" s="72"/>
      <c r="T1025" s="72"/>
      <c r="U1025" s="72"/>
      <c r="V1025" s="72"/>
      <c r="W1025" s="72"/>
      <c r="X1025" s="72"/>
      <c r="Y1025" s="72"/>
      <c r="Z1025" s="72"/>
      <c r="AA1025" s="72"/>
      <c r="AB1025" s="72"/>
      <c r="AC1025" s="72"/>
      <c r="AD1025" s="72"/>
      <c r="AE1025" s="72"/>
      <c r="AF1025" s="72"/>
      <c r="AG1025" s="72"/>
      <c r="AH1025" s="72"/>
      <c r="AI1025" s="72"/>
      <c r="AJ1025" s="72"/>
      <c r="AK1025" s="72"/>
      <c r="AL1025" s="72"/>
      <c r="AM1025" s="72"/>
      <c r="AN1025" s="72"/>
      <c r="AO1025" s="72"/>
      <c r="AP1025" s="72"/>
      <c r="AQ1025" s="72"/>
      <c r="AR1025" s="72"/>
      <c r="AS1025" s="72"/>
      <c r="AT1025" s="72"/>
      <c r="AU1025" s="72"/>
      <c r="AV1025" s="72"/>
      <c r="AW1025" s="72"/>
      <c r="AX1025" s="72"/>
      <c r="AY1025" s="72"/>
      <c r="AZ1025" s="72"/>
      <c r="BA1025" s="72"/>
      <c r="BB1025" s="72"/>
      <c r="BC1025" s="72"/>
      <c r="BD1025" s="72"/>
      <c r="BE1025" s="72"/>
      <c r="BF1025" s="72"/>
      <c r="BG1025" s="72"/>
      <c r="BH1025" s="72"/>
      <c r="BI1025" s="72"/>
      <c r="BJ1025" s="72"/>
      <c r="BK1025" s="72"/>
      <c r="BL1025" s="72"/>
      <c r="BM1025" s="72"/>
      <c r="BN1025" s="72"/>
      <c r="BO1025" s="72"/>
      <c r="BP1025" s="72"/>
      <c r="BQ1025" s="72"/>
      <c r="BR1025" s="72"/>
      <c r="BS1025" s="72"/>
      <c r="BT1025" s="72"/>
      <c r="BU1025" s="72"/>
      <c r="BV1025" s="72"/>
      <c r="BW1025" s="72"/>
      <c r="BX1025" s="72"/>
      <c r="BY1025" s="72"/>
      <c r="BZ1025" s="72"/>
      <c r="CA1025" s="72"/>
      <c r="CB1025" s="72"/>
      <c r="CC1025" s="72"/>
      <c r="CD1025" s="72"/>
      <c r="CE1025" s="72"/>
      <c r="CF1025" s="72"/>
      <c r="CG1025" s="72"/>
      <c r="CH1025" s="72"/>
      <c r="CI1025" s="72"/>
      <c r="CJ1025" s="72"/>
      <c r="CK1025" s="72"/>
      <c r="CL1025" s="72"/>
      <c r="CN1025" s="60"/>
      <c r="CO1025" s="72"/>
      <c r="CP1025" s="72"/>
      <c r="CQ1025" s="72"/>
      <c r="CR1025" s="72"/>
      <c r="CS1025" s="72"/>
      <c r="CT1025" s="72"/>
      <c r="CU1025" s="72"/>
      <c r="CV1025" s="72"/>
      <c r="CW1025" s="72"/>
      <c r="CX1025" s="72"/>
      <c r="CY1025" s="72"/>
      <c r="CZ1025" s="72"/>
      <c r="DA1025" s="72"/>
      <c r="DB1025" s="72"/>
      <c r="DC1025" s="72"/>
      <c r="DD1025" s="72"/>
      <c r="DE1025" s="72"/>
      <c r="DF1025" s="72"/>
      <c r="DG1025" s="72"/>
      <c r="DH1025" s="72"/>
      <c r="DI1025" s="72"/>
      <c r="DJ1025" s="72"/>
      <c r="DK1025" s="72"/>
      <c r="DL1025" s="72"/>
    </row>
    <row r="1026" spans="1:116" x14ac:dyDescent="0.4">
      <c r="B1026" t="s">
        <v>332</v>
      </c>
      <c r="D1026" t="s">
        <v>802</v>
      </c>
      <c r="E1026" s="8" t="str">
        <f>ROW()&amp;" "&amp;D1026</f>
        <v>1026 SUBCAC-S</v>
      </c>
      <c r="G1026" s="8" t="str">
        <f>G1010</f>
        <v>(Primary label)</v>
      </c>
      <c r="H1026" s="12"/>
      <c r="I1026" s="60"/>
      <c r="J1026" s="60"/>
      <c r="S1026" s="72"/>
      <c r="T1026" s="72"/>
      <c r="U1026" s="72"/>
      <c r="V1026" s="72"/>
      <c r="W1026" s="72"/>
      <c r="X1026" s="72"/>
      <c r="Y1026" s="72"/>
      <c r="Z1026" s="72"/>
      <c r="AA1026" s="72"/>
      <c r="AB1026" s="72"/>
      <c r="AC1026" s="72"/>
      <c r="AD1026" s="72"/>
      <c r="AE1026" s="72"/>
      <c r="AF1026" s="72"/>
      <c r="AG1026" s="72"/>
      <c r="AH1026" s="72"/>
      <c r="AI1026" s="72"/>
      <c r="AJ1026" s="72"/>
      <c r="AK1026" s="72"/>
      <c r="AL1026" s="72"/>
      <c r="AM1026" s="72"/>
      <c r="AN1026" s="72"/>
      <c r="AO1026" s="72"/>
      <c r="AP1026" s="72"/>
      <c r="AQ1026" s="72"/>
      <c r="AR1026" s="72"/>
      <c r="AS1026" s="72"/>
      <c r="AT1026" s="72"/>
      <c r="AU1026" s="72"/>
      <c r="AV1026" s="72"/>
      <c r="AW1026" s="72"/>
      <c r="AX1026" s="72"/>
      <c r="AY1026" s="72"/>
      <c r="AZ1026" s="72"/>
      <c r="BA1026" s="72"/>
      <c r="BB1026" s="72"/>
      <c r="BC1026" s="72"/>
      <c r="BD1026" s="72"/>
      <c r="BE1026" s="72"/>
      <c r="BF1026" s="72"/>
      <c r="BG1026" s="72"/>
      <c r="BH1026" s="72"/>
      <c r="BI1026" s="72"/>
      <c r="BJ1026" s="72"/>
      <c r="BK1026" s="72"/>
      <c r="BL1026" s="72"/>
      <c r="BM1026" s="72"/>
      <c r="BN1026" s="72"/>
      <c r="BO1026" s="72"/>
      <c r="BP1026" s="72"/>
      <c r="BQ1026" s="72"/>
      <c r="BR1026" s="72"/>
      <c r="BS1026" s="72"/>
      <c r="BT1026" s="72"/>
      <c r="BU1026" s="72"/>
      <c r="BV1026" s="72"/>
      <c r="BW1026" s="72"/>
      <c r="BX1026" s="72"/>
      <c r="BY1026" s="72"/>
      <c r="BZ1026" s="72"/>
      <c r="CA1026" s="72"/>
      <c r="CB1026" s="72"/>
      <c r="CC1026" s="72"/>
      <c r="CD1026" s="72"/>
      <c r="CE1026" s="72"/>
      <c r="CF1026" s="72"/>
      <c r="CG1026" s="72"/>
      <c r="CH1026" s="72"/>
      <c r="CI1026" s="72"/>
      <c r="CJ1026" s="72"/>
      <c r="CK1026" s="72"/>
      <c r="CL1026" s="72"/>
      <c r="CN1026" s="60"/>
      <c r="CO1026" s="72"/>
      <c r="CP1026" s="72"/>
      <c r="CQ1026" s="72"/>
      <c r="CR1026" s="72"/>
      <c r="CS1026" s="72"/>
      <c r="CT1026" s="72"/>
      <c r="CU1026" s="72"/>
      <c r="CV1026" s="72"/>
      <c r="CW1026" s="72"/>
      <c r="CX1026" s="72"/>
      <c r="CY1026" s="72"/>
      <c r="CZ1026" s="72"/>
      <c r="DA1026" s="72"/>
      <c r="DB1026" s="72"/>
      <c r="DC1026" s="72"/>
      <c r="DD1026" s="72"/>
      <c r="DE1026" s="72"/>
      <c r="DF1026" s="72"/>
      <c r="DG1026" s="72"/>
      <c r="DH1026" s="72"/>
      <c r="DI1026" s="72"/>
      <c r="DJ1026" s="72"/>
      <c r="DK1026" s="72"/>
      <c r="DL1026" s="72"/>
    </row>
    <row r="1027" spans="1:116" x14ac:dyDescent="0.4">
      <c r="B1027" t="s">
        <v>332</v>
      </c>
      <c r="D1027" t="s">
        <v>802</v>
      </c>
      <c r="E1027" s="8" t="str">
        <f>ROW()&amp;" "&amp;D1027</f>
        <v>1027 SUBCAC-S</v>
      </c>
      <c r="G1027" s="8" t="str">
        <f>G1011</f>
        <v>primary unit</v>
      </c>
      <c r="H1027" s="12"/>
      <c r="I1027" s="60"/>
      <c r="J1027" s="60"/>
      <c r="S1027" s="72"/>
      <c r="T1027" s="72"/>
      <c r="U1027" s="72"/>
      <c r="V1027" s="72"/>
      <c r="W1027" s="72"/>
      <c r="X1027" s="72"/>
      <c r="Y1027" s="72"/>
      <c r="Z1027" s="72"/>
      <c r="AA1027" s="72"/>
      <c r="AB1027" s="72"/>
      <c r="AC1027" s="72"/>
      <c r="AD1027" s="72"/>
      <c r="AE1027" s="72"/>
      <c r="AF1027" s="72"/>
      <c r="AG1027" s="72"/>
      <c r="AH1027" s="72"/>
      <c r="AI1027" s="72"/>
      <c r="AJ1027" s="72"/>
      <c r="AK1027" s="72"/>
      <c r="AL1027" s="72"/>
      <c r="AM1027" s="72"/>
      <c r="AN1027" s="72"/>
      <c r="AO1027" s="72"/>
      <c r="AP1027" s="72"/>
      <c r="AQ1027" s="72"/>
      <c r="AR1027" s="72"/>
      <c r="AS1027" s="72"/>
      <c r="AT1027" s="72"/>
      <c r="AU1027" s="72"/>
      <c r="AV1027" s="72"/>
      <c r="AW1027" s="72"/>
      <c r="AX1027" s="72"/>
      <c r="AY1027" s="72"/>
      <c r="AZ1027" s="72"/>
      <c r="BA1027" s="72"/>
      <c r="BB1027" s="72"/>
      <c r="BC1027" s="72"/>
      <c r="BD1027" s="72"/>
      <c r="BE1027" s="72"/>
      <c r="BF1027" s="72"/>
      <c r="BG1027" s="72"/>
      <c r="BH1027" s="72"/>
      <c r="BI1027" s="72"/>
      <c r="BJ1027" s="72"/>
      <c r="BK1027" s="72"/>
      <c r="BL1027" s="72"/>
      <c r="BM1027" s="72"/>
      <c r="BN1027" s="72"/>
      <c r="BO1027" s="72"/>
      <c r="BP1027" s="72"/>
      <c r="BQ1027" s="72"/>
      <c r="BR1027" s="72"/>
      <c r="BS1027" s="72"/>
      <c r="BT1027" s="72"/>
      <c r="BU1027" s="72"/>
      <c r="BV1027" s="72"/>
      <c r="BW1027" s="72"/>
      <c r="BX1027" s="72"/>
      <c r="BY1027" s="72"/>
      <c r="BZ1027" s="72"/>
      <c r="CA1027" s="72"/>
      <c r="CB1027" s="72"/>
      <c r="CC1027" s="72"/>
      <c r="CD1027" s="72"/>
      <c r="CE1027" s="72"/>
      <c r="CF1027" s="72"/>
      <c r="CG1027" s="72"/>
      <c r="CH1027" s="72"/>
      <c r="CI1027" s="72"/>
      <c r="CJ1027" s="72"/>
      <c r="CK1027" s="72"/>
      <c r="CL1027" s="72"/>
      <c r="CN1027" s="60"/>
      <c r="CO1027" s="72"/>
      <c r="CP1027" s="72"/>
      <c r="CQ1027" s="72"/>
      <c r="CR1027" s="72"/>
      <c r="CS1027" s="72"/>
      <c r="CT1027" s="72"/>
      <c r="CU1027" s="72"/>
      <c r="CV1027" s="72"/>
      <c r="CW1027" s="72"/>
      <c r="CX1027" s="72"/>
      <c r="CY1027" s="72"/>
      <c r="CZ1027" s="72"/>
      <c r="DA1027" s="72"/>
      <c r="DB1027" s="72"/>
      <c r="DC1027" s="72"/>
      <c r="DD1027" s="72"/>
      <c r="DE1027" s="72"/>
      <c r="DF1027" s="72"/>
      <c r="DG1027" s="72"/>
      <c r="DH1027" s="72"/>
      <c r="DI1027" s="72"/>
      <c r="DJ1027" s="72"/>
      <c r="DK1027" s="72"/>
      <c r="DL1027" s="72"/>
    </row>
    <row r="1028" spans="1:116" x14ac:dyDescent="0.4">
      <c r="B1028" t="s">
        <v>332</v>
      </c>
      <c r="D1028" t="s">
        <v>802</v>
      </c>
      <c r="E1028" s="8" t="str">
        <f>ROW()&amp;" "&amp;D1028</f>
        <v>1028 SUBCAC-S</v>
      </c>
      <c r="G1028" s="8" t="str">
        <f>G1012</f>
        <v>Primary revenue driver</v>
      </c>
      <c r="K1028" s="53"/>
      <c r="L1028" s="53"/>
      <c r="M1028" s="53"/>
      <c r="N1028" s="53"/>
      <c r="O1028" s="53"/>
      <c r="P1028" s="53"/>
      <c r="R1028" s="24"/>
      <c r="S1028" s="215" t="str">
        <f t="shared" ref="S1028:CD1030" si="1243">S1012</f>
        <v>S$16</v>
      </c>
      <c r="T1028" s="215" t="str">
        <f t="shared" si="1243"/>
        <v>T$16</v>
      </c>
      <c r="U1028" s="215" t="str">
        <f t="shared" si="1243"/>
        <v>U$16</v>
      </c>
      <c r="V1028" s="215" t="str">
        <f t="shared" si="1243"/>
        <v>V$16</v>
      </c>
      <c r="W1028" s="215" t="str">
        <f t="shared" si="1243"/>
        <v>W$16</v>
      </c>
      <c r="X1028" s="215" t="str">
        <f t="shared" si="1243"/>
        <v>X$16</v>
      </c>
      <c r="Y1028" s="215" t="str">
        <f t="shared" si="1243"/>
        <v>Y$16</v>
      </c>
      <c r="Z1028" s="215" t="str">
        <f t="shared" si="1243"/>
        <v>Z$16</v>
      </c>
      <c r="AA1028" s="215" t="str">
        <f t="shared" si="1243"/>
        <v>AA$16</v>
      </c>
      <c r="AB1028" s="215" t="str">
        <f t="shared" si="1243"/>
        <v>AB$16</v>
      </c>
      <c r="AC1028" s="215" t="str">
        <f t="shared" si="1243"/>
        <v>AC$16</v>
      </c>
      <c r="AD1028" s="215" t="str">
        <f t="shared" si="1243"/>
        <v>AD$16</v>
      </c>
      <c r="AE1028" s="215" t="str">
        <f t="shared" si="1243"/>
        <v>AE$16</v>
      </c>
      <c r="AF1028" s="215" t="str">
        <f t="shared" si="1243"/>
        <v>AF$16</v>
      </c>
      <c r="AG1028" s="215" t="str">
        <f t="shared" si="1243"/>
        <v>AG$16</v>
      </c>
      <c r="AH1028" s="215" t="str">
        <f t="shared" si="1243"/>
        <v>AH$16</v>
      </c>
      <c r="AI1028" s="215" t="str">
        <f t="shared" si="1243"/>
        <v>AI$16</v>
      </c>
      <c r="AJ1028" s="215" t="str">
        <f t="shared" si="1243"/>
        <v>AJ$16</v>
      </c>
      <c r="AK1028" s="215" t="str">
        <f t="shared" si="1243"/>
        <v>AK$16</v>
      </c>
      <c r="AL1028" s="215" t="str">
        <f t="shared" si="1243"/>
        <v>AL$16</v>
      </c>
      <c r="AM1028" s="215" t="str">
        <f t="shared" si="1243"/>
        <v>AM$16</v>
      </c>
      <c r="AN1028" s="215" t="str">
        <f t="shared" si="1243"/>
        <v>AN$16</v>
      </c>
      <c r="AO1028" s="215" t="str">
        <f t="shared" si="1243"/>
        <v>AO$16</v>
      </c>
      <c r="AP1028" s="215" t="str">
        <f t="shared" si="1243"/>
        <v>AP$16</v>
      </c>
      <c r="AQ1028" s="215" t="str">
        <f t="shared" si="1243"/>
        <v>AQ$16</v>
      </c>
      <c r="AR1028" s="215" t="str">
        <f t="shared" si="1243"/>
        <v>AR$16</v>
      </c>
      <c r="AS1028" s="215" t="str">
        <f t="shared" si="1243"/>
        <v>AS$16</v>
      </c>
      <c r="AT1028" s="215" t="str">
        <f t="shared" si="1243"/>
        <v>AT$16</v>
      </c>
      <c r="AU1028" s="215" t="str">
        <f t="shared" si="1243"/>
        <v>AU$16</v>
      </c>
      <c r="AV1028" s="215" t="str">
        <f t="shared" si="1243"/>
        <v>AV$16</v>
      </c>
      <c r="AW1028" s="215" t="str">
        <f t="shared" si="1243"/>
        <v>AW$16</v>
      </c>
      <c r="AX1028" s="215" t="str">
        <f t="shared" si="1243"/>
        <v>AX$16</v>
      </c>
      <c r="AY1028" s="215" t="str">
        <f t="shared" si="1243"/>
        <v>AY$16</v>
      </c>
      <c r="AZ1028" s="215" t="str">
        <f t="shared" si="1243"/>
        <v>AZ$16</v>
      </c>
      <c r="BA1028" s="215" t="str">
        <f t="shared" si="1243"/>
        <v>BA$16</v>
      </c>
      <c r="BB1028" s="215" t="str">
        <f t="shared" si="1243"/>
        <v>BB$16</v>
      </c>
      <c r="BC1028" s="215" t="str">
        <f t="shared" si="1243"/>
        <v>BC$16</v>
      </c>
      <c r="BD1028" s="215" t="str">
        <f t="shared" si="1243"/>
        <v>BD$16</v>
      </c>
      <c r="BE1028" s="215" t="str">
        <f t="shared" si="1243"/>
        <v>BE$16</v>
      </c>
      <c r="BF1028" s="215" t="str">
        <f t="shared" si="1243"/>
        <v>BF$16</v>
      </c>
      <c r="BG1028" s="215" t="str">
        <f t="shared" si="1243"/>
        <v>BG$16</v>
      </c>
      <c r="BH1028" s="215" t="str">
        <f t="shared" si="1243"/>
        <v>BH$16</v>
      </c>
      <c r="BI1028" s="215" t="str">
        <f t="shared" si="1243"/>
        <v>BI$16</v>
      </c>
      <c r="BJ1028" s="215" t="str">
        <f t="shared" si="1243"/>
        <v>BJ$16</v>
      </c>
      <c r="BK1028" s="215" t="str">
        <f t="shared" si="1243"/>
        <v>BK$16</v>
      </c>
      <c r="BL1028" s="215" t="str">
        <f t="shared" si="1243"/>
        <v>BL$16</v>
      </c>
      <c r="BM1028" s="215" t="str">
        <f t="shared" si="1243"/>
        <v>BM$16</v>
      </c>
      <c r="BN1028" s="215" t="str">
        <f t="shared" si="1243"/>
        <v>BN$16</v>
      </c>
      <c r="BO1028" s="215" t="str">
        <f t="shared" si="1243"/>
        <v>BO$16</v>
      </c>
      <c r="BP1028" s="215" t="str">
        <f t="shared" si="1243"/>
        <v>BP$16</v>
      </c>
      <c r="BQ1028" s="215" t="str">
        <f t="shared" si="1243"/>
        <v>BQ$16</v>
      </c>
      <c r="BR1028" s="215" t="str">
        <f t="shared" si="1243"/>
        <v>BR$16</v>
      </c>
      <c r="BS1028" s="215" t="str">
        <f t="shared" si="1243"/>
        <v>BS$16</v>
      </c>
      <c r="BT1028" s="215" t="str">
        <f t="shared" si="1243"/>
        <v>BT$16</v>
      </c>
      <c r="BU1028" s="215" t="str">
        <f t="shared" si="1243"/>
        <v>BU$16</v>
      </c>
      <c r="BV1028" s="215" t="str">
        <f t="shared" si="1243"/>
        <v>BV$16</v>
      </c>
      <c r="BW1028" s="215" t="str">
        <f t="shared" si="1243"/>
        <v>BW$16</v>
      </c>
      <c r="BX1028" s="215" t="str">
        <f t="shared" si="1243"/>
        <v>BX$16</v>
      </c>
      <c r="BY1028" s="215" t="str">
        <f t="shared" si="1243"/>
        <v>BY$16</v>
      </c>
      <c r="BZ1028" s="215" t="str">
        <f t="shared" si="1243"/>
        <v>BZ$16</v>
      </c>
      <c r="CA1028" s="215" t="str">
        <f t="shared" si="1243"/>
        <v>CA$16</v>
      </c>
      <c r="CB1028" s="215" t="str">
        <f t="shared" si="1243"/>
        <v>CB$16</v>
      </c>
      <c r="CC1028" s="215" t="str">
        <f t="shared" si="1243"/>
        <v>CC$16</v>
      </c>
      <c r="CD1028" s="215" t="str">
        <f t="shared" si="1243"/>
        <v>CD$16</v>
      </c>
      <c r="CE1028" s="215" t="str">
        <f t="shared" ref="CE1028:CL1030" si="1244">CE1012</f>
        <v>CE$16</v>
      </c>
      <c r="CF1028" s="215" t="str">
        <f t="shared" si="1244"/>
        <v>CF$16</v>
      </c>
      <c r="CG1028" s="215" t="str">
        <f t="shared" si="1244"/>
        <v>CG$16</v>
      </c>
      <c r="CH1028" s="215" t="str">
        <f t="shared" si="1244"/>
        <v>CH$16</v>
      </c>
      <c r="CI1028" s="215" t="str">
        <f t="shared" si="1244"/>
        <v>CI$16</v>
      </c>
      <c r="CJ1028" s="215" t="str">
        <f t="shared" si="1244"/>
        <v>CJ$16</v>
      </c>
      <c r="CK1028" s="215" t="str">
        <f t="shared" si="1244"/>
        <v>CK$16</v>
      </c>
      <c r="CL1028" s="215" t="str">
        <f t="shared" si="1244"/>
        <v>CL$16</v>
      </c>
      <c r="CO1028" s="215" t="str">
        <f t="shared" ref="CO1028:DL1030" si="1245">CO1012</f>
        <v>CO$16</v>
      </c>
      <c r="CP1028" s="215" t="str">
        <f t="shared" si="1245"/>
        <v>CP$16</v>
      </c>
      <c r="CQ1028" s="215" t="str">
        <f t="shared" si="1245"/>
        <v>CQ$16</v>
      </c>
      <c r="CR1028" s="215" t="str">
        <f t="shared" si="1245"/>
        <v>CR$16</v>
      </c>
      <c r="CS1028" s="215" t="str">
        <f t="shared" si="1245"/>
        <v>CS$16</v>
      </c>
      <c r="CT1028" s="215" t="str">
        <f t="shared" si="1245"/>
        <v>CT$16</v>
      </c>
      <c r="CU1028" s="215" t="str">
        <f t="shared" si="1245"/>
        <v>CU$16</v>
      </c>
      <c r="CV1028" s="215" t="str">
        <f t="shared" si="1245"/>
        <v>CV$16</v>
      </c>
      <c r="CW1028" s="215" t="str">
        <f t="shared" si="1245"/>
        <v>CW$16</v>
      </c>
      <c r="CX1028" s="215" t="str">
        <f t="shared" si="1245"/>
        <v>CX$16</v>
      </c>
      <c r="CY1028" s="215" t="str">
        <f t="shared" si="1245"/>
        <v>CY$16</v>
      </c>
      <c r="CZ1028" s="215" t="str">
        <f t="shared" si="1245"/>
        <v>CZ$16</v>
      </c>
      <c r="DA1028" s="215" t="str">
        <f t="shared" si="1245"/>
        <v>DA$16</v>
      </c>
      <c r="DB1028" s="215" t="str">
        <f t="shared" si="1245"/>
        <v>DB$16</v>
      </c>
      <c r="DC1028" s="215" t="str">
        <f t="shared" si="1245"/>
        <v>DC$16</v>
      </c>
      <c r="DD1028" s="215" t="str">
        <f t="shared" si="1245"/>
        <v>DD$16</v>
      </c>
      <c r="DE1028" s="215" t="str">
        <f t="shared" si="1245"/>
        <v>DE$16</v>
      </c>
      <c r="DF1028" s="215" t="str">
        <f t="shared" si="1245"/>
        <v>DF$16</v>
      </c>
      <c r="DG1028" s="215" t="str">
        <f t="shared" si="1245"/>
        <v>DG$16</v>
      </c>
      <c r="DH1028" s="215" t="str">
        <f t="shared" si="1245"/>
        <v>DH$16</v>
      </c>
      <c r="DI1028" s="215" t="str">
        <f t="shared" si="1245"/>
        <v>DI$16</v>
      </c>
      <c r="DJ1028" s="215" t="str">
        <f t="shared" si="1245"/>
        <v>DJ$16</v>
      </c>
      <c r="DK1028" s="215" t="str">
        <f t="shared" si="1245"/>
        <v>DK$16</v>
      </c>
      <c r="DL1028" s="215" t="str">
        <f t="shared" si="1245"/>
        <v>DL$16</v>
      </c>
    </row>
    <row r="1029" spans="1:116" x14ac:dyDescent="0.4">
      <c r="B1029" t="s">
        <v>332</v>
      </c>
      <c r="D1029" t="s">
        <v>802</v>
      </c>
      <c r="E1029" s="8" t="str">
        <f>ROW()&amp;" "&amp;D1029</f>
        <v>1029 SUBCAC-S</v>
      </c>
      <c r="G1029" s="8" t="str">
        <f>G1013</f>
        <v>Primary volume driver</v>
      </c>
      <c r="H1029" s="56"/>
      <c r="I1029" s="79"/>
      <c r="J1029" s="79"/>
      <c r="K1029" s="15"/>
      <c r="L1029" s="15"/>
      <c r="M1029" s="15"/>
      <c r="N1029" s="15"/>
      <c r="O1029" s="15"/>
      <c r="P1029" s="15"/>
      <c r="R1029" s="15"/>
      <c r="S1029" s="215" t="str">
        <f t="shared" ref="S1029:CD1031" si="1246">S1013</f>
        <v>S$17</v>
      </c>
      <c r="T1029" s="215" t="str">
        <f t="shared" si="1246"/>
        <v>T$17</v>
      </c>
      <c r="U1029" s="215" t="str">
        <f t="shared" si="1246"/>
        <v>U$17</v>
      </c>
      <c r="V1029" s="215" t="str">
        <f t="shared" si="1246"/>
        <v>V$17</v>
      </c>
      <c r="W1029" s="215" t="str">
        <f t="shared" si="1246"/>
        <v>W$17</v>
      </c>
      <c r="X1029" s="215" t="str">
        <f t="shared" si="1246"/>
        <v>X$17</v>
      </c>
      <c r="Y1029" s="215" t="str">
        <f t="shared" si="1246"/>
        <v>Y$17</v>
      </c>
      <c r="Z1029" s="215" t="str">
        <f t="shared" si="1246"/>
        <v>Z$17</v>
      </c>
      <c r="AA1029" s="215" t="str">
        <f t="shared" si="1246"/>
        <v>AA$17</v>
      </c>
      <c r="AB1029" s="215" t="str">
        <f t="shared" si="1246"/>
        <v>AB$17</v>
      </c>
      <c r="AC1029" s="215" t="str">
        <f t="shared" si="1246"/>
        <v>AC$17</v>
      </c>
      <c r="AD1029" s="215" t="str">
        <f t="shared" si="1246"/>
        <v>AD$17</v>
      </c>
      <c r="AE1029" s="215" t="str">
        <f t="shared" si="1246"/>
        <v>AE$17</v>
      </c>
      <c r="AF1029" s="215" t="str">
        <f t="shared" si="1246"/>
        <v>AF$17</v>
      </c>
      <c r="AG1029" s="215" t="str">
        <f t="shared" si="1246"/>
        <v>AG$17</v>
      </c>
      <c r="AH1029" s="215" t="str">
        <f t="shared" si="1246"/>
        <v>AH$17</v>
      </c>
      <c r="AI1029" s="215" t="str">
        <f t="shared" si="1246"/>
        <v>AI$17</v>
      </c>
      <c r="AJ1029" s="215" t="str">
        <f t="shared" si="1246"/>
        <v>AJ$17</v>
      </c>
      <c r="AK1029" s="215" t="str">
        <f t="shared" si="1246"/>
        <v>AK$17</v>
      </c>
      <c r="AL1029" s="215" t="str">
        <f t="shared" si="1246"/>
        <v>AL$17</v>
      </c>
      <c r="AM1029" s="215" t="str">
        <f t="shared" si="1246"/>
        <v>AM$17</v>
      </c>
      <c r="AN1029" s="215" t="str">
        <f t="shared" si="1246"/>
        <v>AN$17</v>
      </c>
      <c r="AO1029" s="215" t="str">
        <f t="shared" si="1246"/>
        <v>AO$17</v>
      </c>
      <c r="AP1029" s="215" t="str">
        <f t="shared" si="1246"/>
        <v>AP$17</v>
      </c>
      <c r="AQ1029" s="215" t="str">
        <f t="shared" si="1246"/>
        <v>AQ$17</v>
      </c>
      <c r="AR1029" s="215" t="str">
        <f t="shared" si="1246"/>
        <v>AR$17</v>
      </c>
      <c r="AS1029" s="215" t="str">
        <f t="shared" si="1246"/>
        <v>AS$17</v>
      </c>
      <c r="AT1029" s="215" t="str">
        <f t="shared" si="1246"/>
        <v>AT$17</v>
      </c>
      <c r="AU1029" s="215" t="str">
        <f t="shared" si="1246"/>
        <v>AU$17</v>
      </c>
      <c r="AV1029" s="215" t="str">
        <f t="shared" si="1246"/>
        <v>AV$17</v>
      </c>
      <c r="AW1029" s="215" t="str">
        <f t="shared" si="1246"/>
        <v>AW$17</v>
      </c>
      <c r="AX1029" s="215" t="str">
        <f t="shared" si="1246"/>
        <v>AX$17</v>
      </c>
      <c r="AY1029" s="215" t="str">
        <f t="shared" si="1246"/>
        <v>AY$17</v>
      </c>
      <c r="AZ1029" s="215" t="str">
        <f t="shared" si="1246"/>
        <v>AZ$17</v>
      </c>
      <c r="BA1029" s="215" t="str">
        <f t="shared" si="1246"/>
        <v>BA$17</v>
      </c>
      <c r="BB1029" s="215" t="str">
        <f t="shared" si="1246"/>
        <v>BB$17</v>
      </c>
      <c r="BC1029" s="215" t="str">
        <f t="shared" si="1246"/>
        <v>BC$17</v>
      </c>
      <c r="BD1029" s="215" t="str">
        <f t="shared" si="1246"/>
        <v>BD$17</v>
      </c>
      <c r="BE1029" s="215" t="str">
        <f t="shared" si="1246"/>
        <v>BE$17</v>
      </c>
      <c r="BF1029" s="215" t="str">
        <f t="shared" si="1246"/>
        <v>BF$17</v>
      </c>
      <c r="BG1029" s="215" t="str">
        <f t="shared" si="1246"/>
        <v>BG$17</v>
      </c>
      <c r="BH1029" s="215" t="str">
        <f t="shared" si="1246"/>
        <v>BH$17</v>
      </c>
      <c r="BI1029" s="215" t="str">
        <f t="shared" si="1246"/>
        <v>BI$17</v>
      </c>
      <c r="BJ1029" s="215" t="str">
        <f t="shared" si="1246"/>
        <v>BJ$17</v>
      </c>
      <c r="BK1029" s="215" t="str">
        <f t="shared" si="1246"/>
        <v>BK$17</v>
      </c>
      <c r="BL1029" s="215" t="str">
        <f t="shared" si="1246"/>
        <v>BL$17</v>
      </c>
      <c r="BM1029" s="215" t="str">
        <f t="shared" si="1246"/>
        <v>BM$17</v>
      </c>
      <c r="BN1029" s="215" t="str">
        <f t="shared" si="1246"/>
        <v>BN$17</v>
      </c>
      <c r="BO1029" s="215" t="str">
        <f t="shared" si="1246"/>
        <v>BO$17</v>
      </c>
      <c r="BP1029" s="215" t="str">
        <f t="shared" si="1246"/>
        <v>BP$17</v>
      </c>
      <c r="BQ1029" s="215" t="str">
        <f t="shared" si="1246"/>
        <v>BQ$17</v>
      </c>
      <c r="BR1029" s="215" t="str">
        <f t="shared" si="1246"/>
        <v>BR$17</v>
      </c>
      <c r="BS1029" s="215" t="str">
        <f t="shared" si="1246"/>
        <v>BS$17</v>
      </c>
      <c r="BT1029" s="215" t="str">
        <f t="shared" si="1246"/>
        <v>BT$17</v>
      </c>
      <c r="BU1029" s="215" t="str">
        <f t="shared" si="1246"/>
        <v>BU$17</v>
      </c>
      <c r="BV1029" s="215" t="str">
        <f t="shared" si="1246"/>
        <v>BV$17</v>
      </c>
      <c r="BW1029" s="215" t="str">
        <f t="shared" si="1246"/>
        <v>BW$17</v>
      </c>
      <c r="BX1029" s="215" t="str">
        <f t="shared" si="1246"/>
        <v>BX$17</v>
      </c>
      <c r="BY1029" s="215" t="str">
        <f t="shared" si="1246"/>
        <v>BY$17</v>
      </c>
      <c r="BZ1029" s="215" t="str">
        <f t="shared" si="1246"/>
        <v>BZ$17</v>
      </c>
      <c r="CA1029" s="215" t="str">
        <f t="shared" si="1246"/>
        <v>CA$17</v>
      </c>
      <c r="CB1029" s="215" t="str">
        <f t="shared" si="1246"/>
        <v>CB$17</v>
      </c>
      <c r="CC1029" s="215" t="str">
        <f t="shared" si="1246"/>
        <v>CC$17</v>
      </c>
      <c r="CD1029" s="215" t="str">
        <f t="shared" si="1246"/>
        <v>CD$17</v>
      </c>
      <c r="CE1029" s="215" t="str">
        <f t="shared" ref="CE1029:CL1031" si="1247">CE1013</f>
        <v>CE$17</v>
      </c>
      <c r="CF1029" s="215" t="str">
        <f t="shared" si="1247"/>
        <v>CF$17</v>
      </c>
      <c r="CG1029" s="215" t="str">
        <f t="shared" si="1247"/>
        <v>CG$17</v>
      </c>
      <c r="CH1029" s="215" t="str">
        <f t="shared" si="1247"/>
        <v>CH$17</v>
      </c>
      <c r="CI1029" s="215" t="str">
        <f t="shared" si="1247"/>
        <v>CI$17</v>
      </c>
      <c r="CJ1029" s="215" t="str">
        <f t="shared" si="1247"/>
        <v>CJ$17</v>
      </c>
      <c r="CK1029" s="215" t="str">
        <f t="shared" si="1247"/>
        <v>CK$17</v>
      </c>
      <c r="CL1029" s="215" t="str">
        <f t="shared" si="1247"/>
        <v>CL$17</v>
      </c>
      <c r="CN1029" s="79"/>
      <c r="CO1029" s="215" t="str">
        <f t="shared" ref="CO1029:DL1031" si="1248">CO1013</f>
        <v>CO$17</v>
      </c>
      <c r="CP1029" s="215" t="str">
        <f t="shared" si="1248"/>
        <v>CP$17</v>
      </c>
      <c r="CQ1029" s="215" t="str">
        <f t="shared" si="1248"/>
        <v>CQ$17</v>
      </c>
      <c r="CR1029" s="215" t="str">
        <f t="shared" si="1248"/>
        <v>CR$17</v>
      </c>
      <c r="CS1029" s="215" t="str">
        <f t="shared" si="1248"/>
        <v>CS$17</v>
      </c>
      <c r="CT1029" s="215" t="str">
        <f t="shared" si="1248"/>
        <v>CT$17</v>
      </c>
      <c r="CU1029" s="215" t="str">
        <f t="shared" si="1248"/>
        <v>CU$17</v>
      </c>
      <c r="CV1029" s="215" t="str">
        <f t="shared" si="1248"/>
        <v>CV$17</v>
      </c>
      <c r="CW1029" s="215" t="str">
        <f t="shared" si="1248"/>
        <v>CW$17</v>
      </c>
      <c r="CX1029" s="215" t="str">
        <f t="shared" si="1248"/>
        <v>CX$17</v>
      </c>
      <c r="CY1029" s="215" t="str">
        <f t="shared" si="1248"/>
        <v>CY$17</v>
      </c>
      <c r="CZ1029" s="215" t="str">
        <f t="shared" si="1248"/>
        <v>CZ$17</v>
      </c>
      <c r="DA1029" s="215" t="str">
        <f t="shared" si="1248"/>
        <v>DA$17</v>
      </c>
      <c r="DB1029" s="215" t="str">
        <f t="shared" si="1248"/>
        <v>DB$17</v>
      </c>
      <c r="DC1029" s="215" t="str">
        <f t="shared" si="1248"/>
        <v>DC$17</v>
      </c>
      <c r="DD1029" s="215" t="str">
        <f t="shared" si="1248"/>
        <v>DD$17</v>
      </c>
      <c r="DE1029" s="215" t="str">
        <f t="shared" si="1248"/>
        <v>DE$17</v>
      </c>
      <c r="DF1029" s="215" t="str">
        <f t="shared" si="1248"/>
        <v>DF$17</v>
      </c>
      <c r="DG1029" s="215" t="str">
        <f t="shared" si="1248"/>
        <v>DG$17</v>
      </c>
      <c r="DH1029" s="215" t="str">
        <f t="shared" si="1248"/>
        <v>DH$17</v>
      </c>
      <c r="DI1029" s="215" t="str">
        <f t="shared" si="1248"/>
        <v>DI$17</v>
      </c>
      <c r="DJ1029" s="215" t="str">
        <f t="shared" si="1248"/>
        <v>DJ$17</v>
      </c>
      <c r="DK1029" s="215" t="str">
        <f t="shared" si="1248"/>
        <v>DK$17</v>
      </c>
      <c r="DL1029" s="215" t="str">
        <f t="shared" si="1248"/>
        <v>DL$17</v>
      </c>
    </row>
    <row r="1030" spans="1:116" x14ac:dyDescent="0.4">
      <c r="B1030" t="s">
        <v>332</v>
      </c>
      <c r="D1030" t="s">
        <v>802</v>
      </c>
      <c r="E1030" s="8" t="str">
        <f t="shared" ref="E1030:E1035" si="1249">ROW()&amp;" "&amp;D1030</f>
        <v>1030 SUBCAC-S</v>
      </c>
      <c r="G1030" s="89" t="str">
        <f>G1018</f>
        <v>New user acquisition cost</v>
      </c>
      <c r="H1030" s="12"/>
      <c r="I1030" s="60"/>
      <c r="J1030" s="60"/>
      <c r="K1030" s="15"/>
      <c r="L1030" s="15"/>
      <c r="M1030" s="15"/>
      <c r="N1030" s="15"/>
      <c r="O1030" s="15"/>
      <c r="P1030" s="15"/>
      <c r="R1030" s="15"/>
      <c r="S1030" s="215">
        <f t="shared" ref="S1030:CD1032" si="1250">S1015</f>
        <v>0</v>
      </c>
      <c r="T1030" s="215">
        <f t="shared" si="1250"/>
        <v>0</v>
      </c>
      <c r="U1030" s="215">
        <f t="shared" si="1250"/>
        <v>0</v>
      </c>
      <c r="V1030" s="215">
        <f t="shared" si="1250"/>
        <v>0</v>
      </c>
      <c r="W1030" s="215">
        <f t="shared" si="1250"/>
        <v>0</v>
      </c>
      <c r="X1030" s="215">
        <f t="shared" si="1250"/>
        <v>0</v>
      </c>
      <c r="Y1030" s="215">
        <f t="shared" si="1250"/>
        <v>0</v>
      </c>
      <c r="Z1030" s="215">
        <f t="shared" si="1250"/>
        <v>0</v>
      </c>
      <c r="AA1030" s="215">
        <f t="shared" si="1250"/>
        <v>0</v>
      </c>
      <c r="AB1030" s="215">
        <f t="shared" si="1250"/>
        <v>0</v>
      </c>
      <c r="AC1030" s="215">
        <f t="shared" si="1250"/>
        <v>0</v>
      </c>
      <c r="AD1030" s="215">
        <f t="shared" si="1250"/>
        <v>0</v>
      </c>
      <c r="AE1030" s="215">
        <f t="shared" si="1250"/>
        <v>0</v>
      </c>
      <c r="AF1030" s="215">
        <f t="shared" si="1250"/>
        <v>0</v>
      </c>
      <c r="AG1030" s="215">
        <f t="shared" si="1250"/>
        <v>0</v>
      </c>
      <c r="AH1030" s="215">
        <f t="shared" si="1250"/>
        <v>0</v>
      </c>
      <c r="AI1030" s="215">
        <f t="shared" si="1250"/>
        <v>0</v>
      </c>
      <c r="AJ1030" s="215">
        <f t="shared" si="1250"/>
        <v>0</v>
      </c>
      <c r="AK1030" s="215">
        <f t="shared" si="1250"/>
        <v>0</v>
      </c>
      <c r="AL1030" s="215">
        <f t="shared" si="1250"/>
        <v>0</v>
      </c>
      <c r="AM1030" s="215">
        <f t="shared" si="1250"/>
        <v>0</v>
      </c>
      <c r="AN1030" s="215">
        <f t="shared" si="1250"/>
        <v>0</v>
      </c>
      <c r="AO1030" s="215">
        <f t="shared" si="1250"/>
        <v>0</v>
      </c>
      <c r="AP1030" s="215">
        <f t="shared" si="1250"/>
        <v>0</v>
      </c>
      <c r="AQ1030" s="215">
        <f t="shared" si="1250"/>
        <v>0</v>
      </c>
      <c r="AR1030" s="215">
        <f t="shared" si="1250"/>
        <v>0</v>
      </c>
      <c r="AS1030" s="215">
        <f t="shared" si="1250"/>
        <v>0</v>
      </c>
      <c r="AT1030" s="215">
        <f t="shared" si="1250"/>
        <v>0</v>
      </c>
      <c r="AU1030" s="215">
        <f t="shared" si="1250"/>
        <v>0</v>
      </c>
      <c r="AV1030" s="215">
        <f t="shared" si="1250"/>
        <v>0</v>
      </c>
      <c r="AW1030" s="215">
        <f t="shared" si="1250"/>
        <v>0</v>
      </c>
      <c r="AX1030" s="215">
        <f t="shared" si="1250"/>
        <v>0</v>
      </c>
      <c r="AY1030" s="215">
        <f t="shared" si="1250"/>
        <v>0</v>
      </c>
      <c r="AZ1030" s="215">
        <f t="shared" si="1250"/>
        <v>0</v>
      </c>
      <c r="BA1030" s="215">
        <f t="shared" si="1250"/>
        <v>0</v>
      </c>
      <c r="BB1030" s="215">
        <f t="shared" si="1250"/>
        <v>0</v>
      </c>
      <c r="BC1030" s="215">
        <f t="shared" si="1250"/>
        <v>0</v>
      </c>
      <c r="BD1030" s="215">
        <f t="shared" si="1250"/>
        <v>0</v>
      </c>
      <c r="BE1030" s="215">
        <f t="shared" si="1250"/>
        <v>0</v>
      </c>
      <c r="BF1030" s="215">
        <f t="shared" si="1250"/>
        <v>0</v>
      </c>
      <c r="BG1030" s="215">
        <f t="shared" si="1250"/>
        <v>0</v>
      </c>
      <c r="BH1030" s="215">
        <f t="shared" si="1250"/>
        <v>0</v>
      </c>
      <c r="BI1030" s="215">
        <f t="shared" si="1250"/>
        <v>0</v>
      </c>
      <c r="BJ1030" s="215">
        <f t="shared" si="1250"/>
        <v>0</v>
      </c>
      <c r="BK1030" s="215">
        <f t="shared" si="1250"/>
        <v>0</v>
      </c>
      <c r="BL1030" s="215">
        <f t="shared" si="1250"/>
        <v>0</v>
      </c>
      <c r="BM1030" s="215">
        <f t="shared" si="1250"/>
        <v>0</v>
      </c>
      <c r="BN1030" s="215">
        <f t="shared" si="1250"/>
        <v>0</v>
      </c>
      <c r="BO1030" s="215">
        <f t="shared" si="1250"/>
        <v>0</v>
      </c>
      <c r="BP1030" s="215">
        <f t="shared" si="1250"/>
        <v>0</v>
      </c>
      <c r="BQ1030" s="215">
        <f t="shared" si="1250"/>
        <v>0</v>
      </c>
      <c r="BR1030" s="215">
        <f t="shared" si="1250"/>
        <v>0</v>
      </c>
      <c r="BS1030" s="215">
        <f t="shared" si="1250"/>
        <v>0</v>
      </c>
      <c r="BT1030" s="215">
        <f t="shared" si="1250"/>
        <v>0</v>
      </c>
      <c r="BU1030" s="215">
        <f t="shared" si="1250"/>
        <v>0</v>
      </c>
      <c r="BV1030" s="215">
        <f t="shared" si="1250"/>
        <v>0</v>
      </c>
      <c r="BW1030" s="215">
        <f t="shared" si="1250"/>
        <v>0</v>
      </c>
      <c r="BX1030" s="215">
        <f t="shared" si="1250"/>
        <v>0</v>
      </c>
      <c r="BY1030" s="215">
        <f t="shared" si="1250"/>
        <v>0</v>
      </c>
      <c r="BZ1030" s="215">
        <f t="shared" si="1250"/>
        <v>0</v>
      </c>
      <c r="CA1030" s="215">
        <f t="shared" si="1250"/>
        <v>0</v>
      </c>
      <c r="CB1030" s="215">
        <f t="shared" si="1250"/>
        <v>0</v>
      </c>
      <c r="CC1030" s="215">
        <f t="shared" si="1250"/>
        <v>0</v>
      </c>
      <c r="CD1030" s="215">
        <f t="shared" si="1250"/>
        <v>0</v>
      </c>
      <c r="CE1030" s="215">
        <f t="shared" ref="CE1030:CL1032" si="1251">CE1015</f>
        <v>0</v>
      </c>
      <c r="CF1030" s="215">
        <f t="shared" si="1251"/>
        <v>0</v>
      </c>
      <c r="CG1030" s="215">
        <f t="shared" si="1251"/>
        <v>0</v>
      </c>
      <c r="CH1030" s="215">
        <f t="shared" si="1251"/>
        <v>0</v>
      </c>
      <c r="CI1030" s="215">
        <f t="shared" si="1251"/>
        <v>0</v>
      </c>
      <c r="CJ1030" s="215">
        <f t="shared" si="1251"/>
        <v>0</v>
      </c>
      <c r="CK1030" s="215">
        <f t="shared" si="1251"/>
        <v>0</v>
      </c>
      <c r="CL1030" s="215">
        <f t="shared" si="1251"/>
        <v>0</v>
      </c>
      <c r="CN1030" s="60"/>
      <c r="CO1030" s="215">
        <f t="shared" ref="CO1030:DL1032" si="1252">CO1015</f>
        <v>0</v>
      </c>
      <c r="CP1030" s="215">
        <f t="shared" si="1252"/>
        <v>0</v>
      </c>
      <c r="CQ1030" s="215">
        <f t="shared" si="1252"/>
        <v>0</v>
      </c>
      <c r="CR1030" s="215">
        <f t="shared" si="1252"/>
        <v>0</v>
      </c>
      <c r="CS1030" s="215">
        <f t="shared" si="1252"/>
        <v>0</v>
      </c>
      <c r="CT1030" s="215">
        <f t="shared" si="1252"/>
        <v>0</v>
      </c>
      <c r="CU1030" s="215">
        <f t="shared" si="1252"/>
        <v>0</v>
      </c>
      <c r="CV1030" s="215">
        <f t="shared" si="1252"/>
        <v>0</v>
      </c>
      <c r="CW1030" s="215">
        <f t="shared" si="1252"/>
        <v>0</v>
      </c>
      <c r="CX1030" s="215">
        <f t="shared" si="1252"/>
        <v>0</v>
      </c>
      <c r="CY1030" s="215">
        <f t="shared" si="1252"/>
        <v>0</v>
      </c>
      <c r="CZ1030" s="215">
        <f t="shared" si="1252"/>
        <v>0</v>
      </c>
      <c r="DA1030" s="215">
        <f t="shared" si="1252"/>
        <v>0</v>
      </c>
      <c r="DB1030" s="215">
        <f t="shared" si="1252"/>
        <v>0</v>
      </c>
      <c r="DC1030" s="215">
        <f t="shared" si="1252"/>
        <v>0</v>
      </c>
      <c r="DD1030" s="215">
        <f t="shared" si="1252"/>
        <v>0</v>
      </c>
      <c r="DE1030" s="215">
        <f t="shared" si="1252"/>
        <v>0</v>
      </c>
      <c r="DF1030" s="215">
        <f t="shared" si="1252"/>
        <v>0</v>
      </c>
      <c r="DG1030" s="215">
        <f t="shared" si="1252"/>
        <v>0</v>
      </c>
      <c r="DH1030" s="215">
        <f t="shared" si="1252"/>
        <v>0</v>
      </c>
      <c r="DI1030" s="215">
        <f t="shared" si="1252"/>
        <v>0</v>
      </c>
      <c r="DJ1030" s="215">
        <f t="shared" si="1252"/>
        <v>0</v>
      </c>
      <c r="DK1030" s="215">
        <f t="shared" si="1252"/>
        <v>0</v>
      </c>
      <c r="DL1030" s="215">
        <f t="shared" si="1252"/>
        <v>0</v>
      </c>
    </row>
    <row r="1031" spans="1:116" x14ac:dyDescent="0.4">
      <c r="B1031" t="s">
        <v>332</v>
      </c>
      <c r="D1031" t="s">
        <v>802</v>
      </c>
      <c r="E1031" s="8" t="str">
        <f t="shared" si="1249"/>
        <v>1031 SUBCAC-S</v>
      </c>
      <c r="G1031" s="241" t="str">
        <f>IFERROR(SUBSTITUTE(TRIM(MID(G1018, SEARCH("-", G1018) + 1, LEN(G1018))),":",""),"no unit")</f>
        <v>no unit</v>
      </c>
      <c r="H1031" s="12"/>
      <c r="I1031" s="60"/>
      <c r="J1031" s="60"/>
      <c r="K1031" s="15"/>
      <c r="L1031" s="15"/>
      <c r="M1031" s="15"/>
      <c r="N1031" s="15"/>
      <c r="O1031" s="15"/>
      <c r="P1031" s="15"/>
      <c r="R1031" s="15"/>
      <c r="S1031" s="215"/>
      <c r="T1031" s="215"/>
      <c r="U1031" s="215"/>
      <c r="V1031" s="215"/>
      <c r="W1031" s="215"/>
      <c r="X1031" s="215"/>
      <c r="Y1031" s="215"/>
      <c r="Z1031" s="215"/>
      <c r="AA1031" s="215"/>
      <c r="AB1031" s="215"/>
      <c r="AC1031" s="215"/>
      <c r="AD1031" s="215"/>
      <c r="AE1031" s="215"/>
      <c r="AF1031" s="215"/>
      <c r="AG1031" s="215"/>
      <c r="AH1031" s="215"/>
      <c r="AI1031" s="215"/>
      <c r="AJ1031" s="215"/>
      <c r="AK1031" s="215"/>
      <c r="AL1031" s="215"/>
      <c r="AM1031" s="215"/>
      <c r="AN1031" s="215"/>
      <c r="AO1031" s="215"/>
      <c r="AP1031" s="215"/>
      <c r="AQ1031" s="215"/>
      <c r="AR1031" s="215"/>
      <c r="AS1031" s="215"/>
      <c r="AT1031" s="215"/>
      <c r="AU1031" s="215"/>
      <c r="AV1031" s="215"/>
      <c r="AW1031" s="215"/>
      <c r="AX1031" s="215"/>
      <c r="AY1031" s="215"/>
      <c r="AZ1031" s="215"/>
      <c r="BA1031" s="215"/>
      <c r="BB1031" s="215"/>
      <c r="BC1031" s="215"/>
      <c r="BD1031" s="215"/>
      <c r="BE1031" s="215"/>
      <c r="BF1031" s="215"/>
      <c r="BG1031" s="215"/>
      <c r="BH1031" s="215"/>
      <c r="BI1031" s="215"/>
      <c r="BJ1031" s="215"/>
      <c r="BK1031" s="215"/>
      <c r="BL1031" s="215"/>
      <c r="BM1031" s="215"/>
      <c r="BN1031" s="215"/>
      <c r="BO1031" s="215"/>
      <c r="BP1031" s="215"/>
      <c r="BQ1031" s="215"/>
      <c r="BR1031" s="215"/>
      <c r="BS1031" s="215"/>
      <c r="BT1031" s="215"/>
      <c r="BU1031" s="215"/>
      <c r="BV1031" s="215"/>
      <c r="BW1031" s="215"/>
      <c r="BX1031" s="215"/>
      <c r="BY1031" s="215"/>
      <c r="BZ1031" s="215"/>
      <c r="CA1031" s="215"/>
      <c r="CB1031" s="215"/>
      <c r="CC1031" s="215"/>
      <c r="CD1031" s="215"/>
      <c r="CE1031" s="215"/>
      <c r="CF1031" s="215"/>
      <c r="CG1031" s="215"/>
      <c r="CH1031" s="215"/>
      <c r="CI1031" s="215"/>
      <c r="CJ1031" s="215"/>
      <c r="CK1031" s="215"/>
      <c r="CL1031" s="215"/>
      <c r="CN1031" s="60"/>
      <c r="CO1031" s="215"/>
      <c r="CP1031" s="215"/>
      <c r="CQ1031" s="215"/>
      <c r="CR1031" s="215"/>
      <c r="CS1031" s="215"/>
      <c r="CT1031" s="215"/>
      <c r="CU1031" s="215"/>
      <c r="CV1031" s="215"/>
      <c r="CW1031" s="215"/>
      <c r="CX1031" s="215"/>
      <c r="CY1031" s="215"/>
      <c r="CZ1031" s="215"/>
      <c r="DA1031" s="215"/>
      <c r="DB1031" s="215"/>
      <c r="DC1031" s="215"/>
      <c r="DD1031" s="215"/>
      <c r="DE1031" s="215"/>
      <c r="DF1031" s="215"/>
      <c r="DG1031" s="215"/>
      <c r="DH1031" s="215"/>
      <c r="DI1031" s="215"/>
      <c r="DJ1031" s="215"/>
      <c r="DK1031" s="215"/>
      <c r="DL1031" s="215"/>
    </row>
    <row r="1032" spans="1:116" x14ac:dyDescent="0.4">
      <c r="A1032" s="3"/>
      <c r="B1032" t="s">
        <v>332</v>
      </c>
      <c r="D1032" t="s">
        <v>802</v>
      </c>
      <c r="E1032" s="8" t="str">
        <f t="shared" si="1249"/>
        <v>1032 SUBCAC-S</v>
      </c>
      <c r="G1032" s="89" t="str">
        <f>G1016</f>
        <v>Secondary revenue driver</v>
      </c>
      <c r="H1032" s="90"/>
      <c r="I1032" s="213"/>
      <c r="J1032" s="213"/>
      <c r="K1032" s="214"/>
      <c r="L1032" s="214"/>
      <c r="M1032" s="214"/>
      <c r="N1032" s="214"/>
      <c r="O1032" s="214"/>
      <c r="P1032" s="214"/>
      <c r="R1032" s="214"/>
      <c r="S1032" s="4" t="str">
        <f t="shared" ref="S1032:CD1034" si="1253">ADDRESS(ROW(S1021),COLUMN(S1021),2)</f>
        <v>S$1021</v>
      </c>
      <c r="T1032" s="4" t="str">
        <f t="shared" si="1253"/>
        <v>T$1021</v>
      </c>
      <c r="U1032" s="4" t="str">
        <f t="shared" si="1253"/>
        <v>U$1021</v>
      </c>
      <c r="V1032" s="4" t="str">
        <f t="shared" si="1253"/>
        <v>V$1021</v>
      </c>
      <c r="W1032" s="4" t="str">
        <f t="shared" si="1253"/>
        <v>W$1021</v>
      </c>
      <c r="X1032" s="4" t="str">
        <f t="shared" si="1253"/>
        <v>X$1021</v>
      </c>
      <c r="Y1032" s="4" t="str">
        <f t="shared" si="1253"/>
        <v>Y$1021</v>
      </c>
      <c r="Z1032" s="4" t="str">
        <f t="shared" si="1253"/>
        <v>Z$1021</v>
      </c>
      <c r="AA1032" s="4" t="str">
        <f t="shared" si="1253"/>
        <v>AA$1021</v>
      </c>
      <c r="AB1032" s="4" t="str">
        <f t="shared" si="1253"/>
        <v>AB$1021</v>
      </c>
      <c r="AC1032" s="4" t="str">
        <f t="shared" si="1253"/>
        <v>AC$1021</v>
      </c>
      <c r="AD1032" s="4" t="str">
        <f t="shared" si="1253"/>
        <v>AD$1021</v>
      </c>
      <c r="AE1032" s="4" t="str">
        <f t="shared" si="1253"/>
        <v>AE$1021</v>
      </c>
      <c r="AF1032" s="4" t="str">
        <f t="shared" si="1253"/>
        <v>AF$1021</v>
      </c>
      <c r="AG1032" s="4" t="str">
        <f t="shared" si="1253"/>
        <v>AG$1021</v>
      </c>
      <c r="AH1032" s="4" t="str">
        <f t="shared" si="1253"/>
        <v>AH$1021</v>
      </c>
      <c r="AI1032" s="4" t="str">
        <f t="shared" si="1253"/>
        <v>AI$1021</v>
      </c>
      <c r="AJ1032" s="4" t="str">
        <f t="shared" si="1253"/>
        <v>AJ$1021</v>
      </c>
      <c r="AK1032" s="4" t="str">
        <f t="shared" si="1253"/>
        <v>AK$1021</v>
      </c>
      <c r="AL1032" s="4" t="str">
        <f t="shared" si="1253"/>
        <v>AL$1021</v>
      </c>
      <c r="AM1032" s="4" t="str">
        <f t="shared" si="1253"/>
        <v>AM$1021</v>
      </c>
      <c r="AN1032" s="4" t="str">
        <f t="shared" si="1253"/>
        <v>AN$1021</v>
      </c>
      <c r="AO1032" s="4" t="str">
        <f t="shared" si="1253"/>
        <v>AO$1021</v>
      </c>
      <c r="AP1032" s="4" t="str">
        <f t="shared" si="1253"/>
        <v>AP$1021</v>
      </c>
      <c r="AQ1032" s="4" t="str">
        <f t="shared" si="1253"/>
        <v>AQ$1021</v>
      </c>
      <c r="AR1032" s="4" t="str">
        <f t="shared" si="1253"/>
        <v>AR$1021</v>
      </c>
      <c r="AS1032" s="4" t="str">
        <f t="shared" si="1253"/>
        <v>AS$1021</v>
      </c>
      <c r="AT1032" s="4" t="str">
        <f t="shared" si="1253"/>
        <v>AT$1021</v>
      </c>
      <c r="AU1032" s="4" t="str">
        <f t="shared" si="1253"/>
        <v>AU$1021</v>
      </c>
      <c r="AV1032" s="4" t="str">
        <f t="shared" si="1253"/>
        <v>AV$1021</v>
      </c>
      <c r="AW1032" s="4" t="str">
        <f t="shared" si="1253"/>
        <v>AW$1021</v>
      </c>
      <c r="AX1032" s="4" t="str">
        <f t="shared" si="1253"/>
        <v>AX$1021</v>
      </c>
      <c r="AY1032" s="4" t="str">
        <f t="shared" si="1253"/>
        <v>AY$1021</v>
      </c>
      <c r="AZ1032" s="4" t="str">
        <f t="shared" si="1253"/>
        <v>AZ$1021</v>
      </c>
      <c r="BA1032" s="4" t="str">
        <f t="shared" si="1253"/>
        <v>BA$1021</v>
      </c>
      <c r="BB1032" s="4" t="str">
        <f t="shared" si="1253"/>
        <v>BB$1021</v>
      </c>
      <c r="BC1032" s="4" t="str">
        <f t="shared" si="1253"/>
        <v>BC$1021</v>
      </c>
      <c r="BD1032" s="4" t="str">
        <f t="shared" si="1253"/>
        <v>BD$1021</v>
      </c>
      <c r="BE1032" s="4" t="str">
        <f t="shared" si="1253"/>
        <v>BE$1021</v>
      </c>
      <c r="BF1032" s="4" t="str">
        <f t="shared" si="1253"/>
        <v>BF$1021</v>
      </c>
      <c r="BG1032" s="4" t="str">
        <f t="shared" si="1253"/>
        <v>BG$1021</v>
      </c>
      <c r="BH1032" s="4" t="str">
        <f t="shared" si="1253"/>
        <v>BH$1021</v>
      </c>
      <c r="BI1032" s="4" t="str">
        <f t="shared" si="1253"/>
        <v>BI$1021</v>
      </c>
      <c r="BJ1032" s="4" t="str">
        <f t="shared" si="1253"/>
        <v>BJ$1021</v>
      </c>
      <c r="BK1032" s="4" t="str">
        <f t="shared" si="1253"/>
        <v>BK$1021</v>
      </c>
      <c r="BL1032" s="4" t="str">
        <f t="shared" si="1253"/>
        <v>BL$1021</v>
      </c>
      <c r="BM1032" s="4" t="str">
        <f t="shared" si="1253"/>
        <v>BM$1021</v>
      </c>
      <c r="BN1032" s="4" t="str">
        <f t="shared" si="1253"/>
        <v>BN$1021</v>
      </c>
      <c r="BO1032" s="4" t="str">
        <f t="shared" si="1253"/>
        <v>BO$1021</v>
      </c>
      <c r="BP1032" s="4" t="str">
        <f t="shared" si="1253"/>
        <v>BP$1021</v>
      </c>
      <c r="BQ1032" s="4" t="str">
        <f t="shared" si="1253"/>
        <v>BQ$1021</v>
      </c>
      <c r="BR1032" s="4" t="str">
        <f t="shared" si="1253"/>
        <v>BR$1021</v>
      </c>
      <c r="BS1032" s="4" t="str">
        <f t="shared" si="1253"/>
        <v>BS$1021</v>
      </c>
      <c r="BT1032" s="4" t="str">
        <f t="shared" si="1253"/>
        <v>BT$1021</v>
      </c>
      <c r="BU1032" s="4" t="str">
        <f t="shared" si="1253"/>
        <v>BU$1021</v>
      </c>
      <c r="BV1032" s="4" t="str">
        <f t="shared" si="1253"/>
        <v>BV$1021</v>
      </c>
      <c r="BW1032" s="4" t="str">
        <f t="shared" si="1253"/>
        <v>BW$1021</v>
      </c>
      <c r="BX1032" s="4" t="str">
        <f t="shared" si="1253"/>
        <v>BX$1021</v>
      </c>
      <c r="BY1032" s="4" t="str">
        <f t="shared" si="1253"/>
        <v>BY$1021</v>
      </c>
      <c r="BZ1032" s="4" t="str">
        <f t="shared" si="1253"/>
        <v>BZ$1021</v>
      </c>
      <c r="CA1032" s="4" t="str">
        <f t="shared" si="1253"/>
        <v>CA$1021</v>
      </c>
      <c r="CB1032" s="4" t="str">
        <f t="shared" si="1253"/>
        <v>CB$1021</v>
      </c>
      <c r="CC1032" s="4" t="str">
        <f t="shared" si="1253"/>
        <v>CC$1021</v>
      </c>
      <c r="CD1032" s="4" t="str">
        <f t="shared" si="1253"/>
        <v>CD$1021</v>
      </c>
      <c r="CE1032" s="4" t="str">
        <f t="shared" ref="CE1032:CL1034" si="1254">ADDRESS(ROW(CE1021),COLUMN(CE1021),2)</f>
        <v>CE$1021</v>
      </c>
      <c r="CF1032" s="4" t="str">
        <f t="shared" si="1254"/>
        <v>CF$1021</v>
      </c>
      <c r="CG1032" s="4" t="str">
        <f t="shared" si="1254"/>
        <v>CG$1021</v>
      </c>
      <c r="CH1032" s="4" t="str">
        <f t="shared" si="1254"/>
        <v>CH$1021</v>
      </c>
      <c r="CI1032" s="4" t="str">
        <f t="shared" si="1254"/>
        <v>CI$1021</v>
      </c>
      <c r="CJ1032" s="4" t="str">
        <f t="shared" si="1254"/>
        <v>CJ$1021</v>
      </c>
      <c r="CK1032" s="4" t="str">
        <f t="shared" si="1254"/>
        <v>CK$1021</v>
      </c>
      <c r="CL1032" s="4" t="str">
        <f t="shared" si="1254"/>
        <v>CL$1021</v>
      </c>
      <c r="CN1032" s="213"/>
      <c r="CO1032" s="4" t="str">
        <f t="shared" ref="CO1032:DL1034" si="1255">ADDRESS(ROW(CO1021),COLUMN(CO1021),2)</f>
        <v>CO$1021</v>
      </c>
      <c r="CP1032" s="4" t="str">
        <f t="shared" si="1255"/>
        <v>CP$1021</v>
      </c>
      <c r="CQ1032" s="4" t="str">
        <f t="shared" si="1255"/>
        <v>CQ$1021</v>
      </c>
      <c r="CR1032" s="4" t="str">
        <f t="shared" si="1255"/>
        <v>CR$1021</v>
      </c>
      <c r="CS1032" s="4" t="str">
        <f t="shared" si="1255"/>
        <v>CS$1021</v>
      </c>
      <c r="CT1032" s="4" t="str">
        <f t="shared" si="1255"/>
        <v>CT$1021</v>
      </c>
      <c r="CU1032" s="4" t="str">
        <f t="shared" si="1255"/>
        <v>CU$1021</v>
      </c>
      <c r="CV1032" s="4" t="str">
        <f t="shared" si="1255"/>
        <v>CV$1021</v>
      </c>
      <c r="CW1032" s="4" t="str">
        <f t="shared" si="1255"/>
        <v>CW$1021</v>
      </c>
      <c r="CX1032" s="4" t="str">
        <f t="shared" si="1255"/>
        <v>CX$1021</v>
      </c>
      <c r="CY1032" s="4" t="str">
        <f t="shared" si="1255"/>
        <v>CY$1021</v>
      </c>
      <c r="CZ1032" s="4" t="str">
        <f t="shared" si="1255"/>
        <v>CZ$1021</v>
      </c>
      <c r="DA1032" s="4" t="str">
        <f t="shared" si="1255"/>
        <v>DA$1021</v>
      </c>
      <c r="DB1032" s="4" t="str">
        <f t="shared" si="1255"/>
        <v>DB$1021</v>
      </c>
      <c r="DC1032" s="4" t="str">
        <f t="shared" si="1255"/>
        <v>DC$1021</v>
      </c>
      <c r="DD1032" s="4" t="str">
        <f t="shared" si="1255"/>
        <v>DD$1021</v>
      </c>
      <c r="DE1032" s="4" t="str">
        <f t="shared" si="1255"/>
        <v>DE$1021</v>
      </c>
      <c r="DF1032" s="4" t="str">
        <f t="shared" si="1255"/>
        <v>DF$1021</v>
      </c>
      <c r="DG1032" s="4" t="str">
        <f t="shared" si="1255"/>
        <v>DG$1021</v>
      </c>
      <c r="DH1032" s="4" t="str">
        <f t="shared" si="1255"/>
        <v>DH$1021</v>
      </c>
      <c r="DI1032" s="4" t="str">
        <f t="shared" si="1255"/>
        <v>DI$1021</v>
      </c>
      <c r="DJ1032" s="4" t="str">
        <f t="shared" si="1255"/>
        <v>DJ$1021</v>
      </c>
      <c r="DK1032" s="4" t="str">
        <f t="shared" si="1255"/>
        <v>DK$1021</v>
      </c>
      <c r="DL1032" s="4" t="str">
        <f t="shared" si="1255"/>
        <v>DL$1021</v>
      </c>
    </row>
    <row r="1033" spans="1:116" x14ac:dyDescent="0.4">
      <c r="B1033" t="s">
        <v>332</v>
      </c>
      <c r="D1033" t="s">
        <v>802</v>
      </c>
      <c r="E1033" s="8" t="str">
        <f t="shared" si="1249"/>
        <v>1033 SUBCAC-S</v>
      </c>
      <c r="G1033" s="8" t="str">
        <f>G1017</f>
        <v>Secondary volume driver</v>
      </c>
      <c r="H1033" s="12"/>
      <c r="I1033" s="60"/>
      <c r="J1033" s="60"/>
      <c r="K1033" s="15"/>
      <c r="L1033" s="15"/>
      <c r="M1033" s="15"/>
      <c r="N1033" s="15"/>
      <c r="O1033" s="15"/>
      <c r="P1033" s="15"/>
      <c r="R1033" s="15"/>
      <c r="S1033" s="215" t="str">
        <f t="shared" ref="S1033:CD1035" si="1256">S1017</f>
        <v>S$19</v>
      </c>
      <c r="T1033" s="215" t="str">
        <f t="shared" si="1256"/>
        <v>T$19</v>
      </c>
      <c r="U1033" s="215" t="str">
        <f t="shared" si="1256"/>
        <v>U$19</v>
      </c>
      <c r="V1033" s="215" t="str">
        <f t="shared" si="1256"/>
        <v>V$19</v>
      </c>
      <c r="W1033" s="215" t="str">
        <f t="shared" si="1256"/>
        <v>W$19</v>
      </c>
      <c r="X1033" s="215" t="str">
        <f t="shared" si="1256"/>
        <v>X$19</v>
      </c>
      <c r="Y1033" s="215" t="str">
        <f t="shared" si="1256"/>
        <v>Y$19</v>
      </c>
      <c r="Z1033" s="215" t="str">
        <f t="shared" si="1256"/>
        <v>Z$19</v>
      </c>
      <c r="AA1033" s="215" t="str">
        <f t="shared" si="1256"/>
        <v>AA$19</v>
      </c>
      <c r="AB1033" s="215" t="str">
        <f t="shared" si="1256"/>
        <v>AB$19</v>
      </c>
      <c r="AC1033" s="215" t="str">
        <f t="shared" si="1256"/>
        <v>AC$19</v>
      </c>
      <c r="AD1033" s="215" t="str">
        <f t="shared" si="1256"/>
        <v>AD$19</v>
      </c>
      <c r="AE1033" s="215" t="str">
        <f t="shared" si="1256"/>
        <v>AE$19</v>
      </c>
      <c r="AF1033" s="215" t="str">
        <f t="shared" si="1256"/>
        <v>AF$19</v>
      </c>
      <c r="AG1033" s="215" t="str">
        <f t="shared" si="1256"/>
        <v>AG$19</v>
      </c>
      <c r="AH1033" s="215" t="str">
        <f t="shared" si="1256"/>
        <v>AH$19</v>
      </c>
      <c r="AI1033" s="215" t="str">
        <f t="shared" si="1256"/>
        <v>AI$19</v>
      </c>
      <c r="AJ1033" s="215" t="str">
        <f t="shared" si="1256"/>
        <v>AJ$19</v>
      </c>
      <c r="AK1033" s="215" t="str">
        <f t="shared" si="1256"/>
        <v>AK$19</v>
      </c>
      <c r="AL1033" s="215" t="str">
        <f t="shared" si="1256"/>
        <v>AL$19</v>
      </c>
      <c r="AM1033" s="215" t="str">
        <f t="shared" si="1256"/>
        <v>AM$19</v>
      </c>
      <c r="AN1033" s="215" t="str">
        <f t="shared" si="1256"/>
        <v>AN$19</v>
      </c>
      <c r="AO1033" s="215" t="str">
        <f t="shared" si="1256"/>
        <v>AO$19</v>
      </c>
      <c r="AP1033" s="215" t="str">
        <f t="shared" si="1256"/>
        <v>AP$19</v>
      </c>
      <c r="AQ1033" s="215" t="str">
        <f t="shared" si="1256"/>
        <v>AQ$19</v>
      </c>
      <c r="AR1033" s="215" t="str">
        <f t="shared" si="1256"/>
        <v>AR$19</v>
      </c>
      <c r="AS1033" s="215" t="str">
        <f t="shared" si="1256"/>
        <v>AS$19</v>
      </c>
      <c r="AT1033" s="215" t="str">
        <f t="shared" si="1256"/>
        <v>AT$19</v>
      </c>
      <c r="AU1033" s="215" t="str">
        <f t="shared" si="1256"/>
        <v>AU$19</v>
      </c>
      <c r="AV1033" s="215" t="str">
        <f t="shared" si="1256"/>
        <v>AV$19</v>
      </c>
      <c r="AW1033" s="215" t="str">
        <f t="shared" si="1256"/>
        <v>AW$19</v>
      </c>
      <c r="AX1033" s="215" t="str">
        <f t="shared" si="1256"/>
        <v>AX$19</v>
      </c>
      <c r="AY1033" s="215" t="str">
        <f t="shared" si="1256"/>
        <v>AY$19</v>
      </c>
      <c r="AZ1033" s="215" t="str">
        <f t="shared" si="1256"/>
        <v>AZ$19</v>
      </c>
      <c r="BA1033" s="215" t="str">
        <f t="shared" si="1256"/>
        <v>BA$19</v>
      </c>
      <c r="BB1033" s="215" t="str">
        <f t="shared" si="1256"/>
        <v>BB$19</v>
      </c>
      <c r="BC1033" s="215" t="str">
        <f t="shared" si="1256"/>
        <v>BC$19</v>
      </c>
      <c r="BD1033" s="215" t="str">
        <f t="shared" si="1256"/>
        <v>BD$19</v>
      </c>
      <c r="BE1033" s="215" t="str">
        <f t="shared" si="1256"/>
        <v>BE$19</v>
      </c>
      <c r="BF1033" s="215" t="str">
        <f t="shared" si="1256"/>
        <v>BF$19</v>
      </c>
      <c r="BG1033" s="215" t="str">
        <f t="shared" si="1256"/>
        <v>BG$19</v>
      </c>
      <c r="BH1033" s="215" t="str">
        <f t="shared" si="1256"/>
        <v>BH$19</v>
      </c>
      <c r="BI1033" s="215" t="str">
        <f t="shared" si="1256"/>
        <v>BI$19</v>
      </c>
      <c r="BJ1033" s="215" t="str">
        <f t="shared" si="1256"/>
        <v>BJ$19</v>
      </c>
      <c r="BK1033" s="215" t="str">
        <f t="shared" si="1256"/>
        <v>BK$19</v>
      </c>
      <c r="BL1033" s="215" t="str">
        <f t="shared" si="1256"/>
        <v>BL$19</v>
      </c>
      <c r="BM1033" s="215" t="str">
        <f t="shared" si="1256"/>
        <v>BM$19</v>
      </c>
      <c r="BN1033" s="215" t="str">
        <f t="shared" si="1256"/>
        <v>BN$19</v>
      </c>
      <c r="BO1033" s="215" t="str">
        <f t="shared" si="1256"/>
        <v>BO$19</v>
      </c>
      <c r="BP1033" s="215" t="str">
        <f t="shared" si="1256"/>
        <v>BP$19</v>
      </c>
      <c r="BQ1033" s="215" t="str">
        <f t="shared" si="1256"/>
        <v>BQ$19</v>
      </c>
      <c r="BR1033" s="215" t="str">
        <f t="shared" si="1256"/>
        <v>BR$19</v>
      </c>
      <c r="BS1033" s="215" t="str">
        <f t="shared" si="1256"/>
        <v>BS$19</v>
      </c>
      <c r="BT1033" s="215" t="str">
        <f t="shared" si="1256"/>
        <v>BT$19</v>
      </c>
      <c r="BU1033" s="215" t="str">
        <f t="shared" si="1256"/>
        <v>BU$19</v>
      </c>
      <c r="BV1033" s="215" t="str">
        <f t="shared" si="1256"/>
        <v>BV$19</v>
      </c>
      <c r="BW1033" s="215" t="str">
        <f t="shared" si="1256"/>
        <v>BW$19</v>
      </c>
      <c r="BX1033" s="215" t="str">
        <f t="shared" si="1256"/>
        <v>BX$19</v>
      </c>
      <c r="BY1033" s="215" t="str">
        <f t="shared" si="1256"/>
        <v>BY$19</v>
      </c>
      <c r="BZ1033" s="215" t="str">
        <f t="shared" si="1256"/>
        <v>BZ$19</v>
      </c>
      <c r="CA1033" s="215" t="str">
        <f t="shared" si="1256"/>
        <v>CA$19</v>
      </c>
      <c r="CB1033" s="215" t="str">
        <f t="shared" si="1256"/>
        <v>CB$19</v>
      </c>
      <c r="CC1033" s="215" t="str">
        <f t="shared" si="1256"/>
        <v>CC$19</v>
      </c>
      <c r="CD1033" s="215" t="str">
        <f t="shared" si="1256"/>
        <v>CD$19</v>
      </c>
      <c r="CE1033" s="215" t="str">
        <f t="shared" ref="CE1033:CL1035" si="1257">CE1017</f>
        <v>CE$19</v>
      </c>
      <c r="CF1033" s="215" t="str">
        <f t="shared" si="1257"/>
        <v>CF$19</v>
      </c>
      <c r="CG1033" s="215" t="str">
        <f t="shared" si="1257"/>
        <v>CG$19</v>
      </c>
      <c r="CH1033" s="215" t="str">
        <f t="shared" si="1257"/>
        <v>CH$19</v>
      </c>
      <c r="CI1033" s="215" t="str">
        <f t="shared" si="1257"/>
        <v>CI$19</v>
      </c>
      <c r="CJ1033" s="215" t="str">
        <f t="shared" si="1257"/>
        <v>CJ$19</v>
      </c>
      <c r="CK1033" s="215" t="str">
        <f t="shared" si="1257"/>
        <v>CK$19</v>
      </c>
      <c r="CL1033" s="215" t="str">
        <f t="shared" si="1257"/>
        <v>CL$19</v>
      </c>
      <c r="CN1033" s="60"/>
      <c r="CO1033" s="215" t="str">
        <f t="shared" ref="CO1033:DL1035" si="1258">CO1017</f>
        <v>CO$19</v>
      </c>
      <c r="CP1033" s="215" t="str">
        <f t="shared" si="1258"/>
        <v>CP$19</v>
      </c>
      <c r="CQ1033" s="215" t="str">
        <f t="shared" si="1258"/>
        <v>CQ$19</v>
      </c>
      <c r="CR1033" s="215" t="str">
        <f t="shared" si="1258"/>
        <v>CR$19</v>
      </c>
      <c r="CS1033" s="215" t="str">
        <f t="shared" si="1258"/>
        <v>CS$19</v>
      </c>
      <c r="CT1033" s="215" t="str">
        <f t="shared" si="1258"/>
        <v>CT$19</v>
      </c>
      <c r="CU1033" s="215" t="str">
        <f t="shared" si="1258"/>
        <v>CU$19</v>
      </c>
      <c r="CV1033" s="215" t="str">
        <f t="shared" si="1258"/>
        <v>CV$19</v>
      </c>
      <c r="CW1033" s="215" t="str">
        <f t="shared" si="1258"/>
        <v>CW$19</v>
      </c>
      <c r="CX1033" s="215" t="str">
        <f t="shared" si="1258"/>
        <v>CX$19</v>
      </c>
      <c r="CY1033" s="215" t="str">
        <f t="shared" si="1258"/>
        <v>CY$19</v>
      </c>
      <c r="CZ1033" s="215" t="str">
        <f t="shared" si="1258"/>
        <v>CZ$19</v>
      </c>
      <c r="DA1033" s="215" t="str">
        <f t="shared" si="1258"/>
        <v>DA$19</v>
      </c>
      <c r="DB1033" s="215" t="str">
        <f t="shared" si="1258"/>
        <v>DB$19</v>
      </c>
      <c r="DC1033" s="215" t="str">
        <f t="shared" si="1258"/>
        <v>DC$19</v>
      </c>
      <c r="DD1033" s="215" t="str">
        <f t="shared" si="1258"/>
        <v>DD$19</v>
      </c>
      <c r="DE1033" s="215" t="str">
        <f t="shared" si="1258"/>
        <v>DE$19</v>
      </c>
      <c r="DF1033" s="215" t="str">
        <f t="shared" si="1258"/>
        <v>DF$19</v>
      </c>
      <c r="DG1033" s="215" t="str">
        <f t="shared" si="1258"/>
        <v>DG$19</v>
      </c>
      <c r="DH1033" s="215" t="str">
        <f t="shared" si="1258"/>
        <v>DH$19</v>
      </c>
      <c r="DI1033" s="215" t="str">
        <f t="shared" si="1258"/>
        <v>DI$19</v>
      </c>
      <c r="DJ1033" s="215" t="str">
        <f t="shared" si="1258"/>
        <v>DJ$19</v>
      </c>
      <c r="DK1033" s="215" t="str">
        <f t="shared" si="1258"/>
        <v>DK$19</v>
      </c>
      <c r="DL1033" s="215" t="str">
        <f t="shared" si="1258"/>
        <v>DL$19</v>
      </c>
    </row>
    <row r="1034" spans="1:116" x14ac:dyDescent="0.4">
      <c r="E1034" s="8"/>
      <c r="H1034" s="12"/>
      <c r="I1034" s="60"/>
      <c r="J1034" s="60"/>
      <c r="K1034" s="15"/>
      <c r="L1034" s="15"/>
      <c r="M1034" s="15"/>
      <c r="N1034" s="15"/>
      <c r="O1034" s="15"/>
      <c r="P1034" s="15"/>
      <c r="R1034" s="15"/>
      <c r="S1034" s="76"/>
      <c r="T1034" s="76"/>
      <c r="U1034" s="76"/>
      <c r="V1034" s="76"/>
      <c r="W1034" s="76"/>
      <c r="X1034" s="76"/>
      <c r="Y1034" s="76"/>
      <c r="Z1034" s="76"/>
      <c r="AA1034" s="76"/>
      <c r="AB1034" s="76"/>
      <c r="AC1034" s="76"/>
      <c r="AD1034" s="76"/>
      <c r="AE1034" s="76"/>
      <c r="AF1034" s="76"/>
      <c r="AG1034" s="76"/>
      <c r="AH1034" s="76"/>
      <c r="AI1034" s="76"/>
      <c r="AJ1034" s="76"/>
      <c r="AK1034" s="76"/>
      <c r="AL1034" s="76"/>
      <c r="AM1034" s="76"/>
      <c r="AN1034" s="76"/>
      <c r="AO1034" s="76"/>
      <c r="AP1034" s="76"/>
      <c r="AQ1034" s="76"/>
      <c r="AR1034" s="76"/>
      <c r="AS1034" s="76"/>
      <c r="AT1034" s="76"/>
      <c r="AU1034" s="76"/>
      <c r="AV1034" s="76"/>
      <c r="AW1034" s="76"/>
      <c r="AX1034" s="76"/>
      <c r="AY1034" s="76"/>
      <c r="AZ1034" s="76"/>
      <c r="BA1034" s="76"/>
      <c r="BB1034" s="76"/>
      <c r="BC1034" s="76"/>
      <c r="BD1034" s="76"/>
      <c r="BE1034" s="76"/>
      <c r="BF1034" s="76"/>
      <c r="BG1034" s="76"/>
      <c r="BH1034" s="76"/>
      <c r="BI1034" s="76"/>
      <c r="BJ1034" s="76"/>
      <c r="BK1034" s="76"/>
      <c r="BL1034" s="76"/>
      <c r="BM1034" s="76"/>
      <c r="BN1034" s="76"/>
      <c r="BO1034" s="76"/>
      <c r="BP1034" s="76"/>
      <c r="BQ1034" s="76"/>
      <c r="BR1034" s="76"/>
      <c r="BS1034" s="76"/>
      <c r="BT1034" s="76"/>
      <c r="BU1034" s="76"/>
      <c r="BV1034" s="76"/>
      <c r="BW1034" s="76"/>
      <c r="BX1034" s="76"/>
      <c r="BY1034" s="76"/>
      <c r="BZ1034" s="76"/>
      <c r="CA1034" s="76"/>
      <c r="CB1034" s="76"/>
      <c r="CC1034" s="76"/>
      <c r="CD1034" s="76"/>
      <c r="CE1034" s="76"/>
      <c r="CF1034" s="76"/>
      <c r="CG1034" s="76"/>
      <c r="CH1034" s="76"/>
      <c r="CI1034" s="76"/>
      <c r="CJ1034" s="76"/>
      <c r="CK1034" s="76"/>
      <c r="CL1034" s="76"/>
      <c r="CN1034" s="60"/>
      <c r="CO1034" s="76"/>
      <c r="CP1034" s="76"/>
      <c r="CQ1034" s="76"/>
      <c r="CR1034" s="76"/>
      <c r="CS1034" s="76"/>
      <c r="CT1034" s="76"/>
      <c r="CU1034" s="76"/>
      <c r="CV1034" s="76"/>
      <c r="CW1034" s="76"/>
      <c r="CX1034" s="76"/>
      <c r="CY1034" s="76"/>
      <c r="CZ1034" s="76"/>
      <c r="DA1034" s="76"/>
      <c r="DB1034" s="76"/>
      <c r="DC1034" s="76"/>
      <c r="DD1034" s="76"/>
      <c r="DE1034" s="76"/>
      <c r="DF1034" s="76"/>
      <c r="DG1034" s="76"/>
      <c r="DH1034" s="76"/>
      <c r="DI1034" s="76"/>
      <c r="DJ1034" s="76"/>
      <c r="DK1034" s="76"/>
      <c r="DL1034" s="76"/>
    </row>
    <row r="1035" spans="1:116" x14ac:dyDescent="0.4">
      <c r="A1035" s="174"/>
      <c r="E1035" s="8"/>
      <c r="G1035" s="175" t="s">
        <v>490</v>
      </c>
      <c r="H1035" s="193"/>
      <c r="I1035" s="194"/>
      <c r="J1035" s="194"/>
      <c r="K1035" s="195"/>
      <c r="L1035" s="195"/>
      <c r="M1035" s="195"/>
      <c r="N1035" s="195"/>
      <c r="O1035" s="195"/>
      <c r="P1035" s="195"/>
      <c r="R1035" s="195"/>
      <c r="S1035" s="196"/>
      <c r="T1035" s="196"/>
      <c r="U1035" s="196"/>
      <c r="V1035" s="196"/>
      <c r="W1035" s="196"/>
      <c r="X1035" s="196"/>
      <c r="Y1035" s="196"/>
      <c r="Z1035" s="196"/>
      <c r="AA1035" s="196"/>
      <c r="AB1035" s="196"/>
      <c r="AC1035" s="196"/>
      <c r="AD1035" s="196"/>
      <c r="AE1035" s="196"/>
      <c r="AF1035" s="196"/>
      <c r="AG1035" s="196"/>
      <c r="AH1035" s="196"/>
      <c r="AI1035" s="196"/>
      <c r="AJ1035" s="196"/>
      <c r="AK1035" s="196"/>
      <c r="AL1035" s="196"/>
      <c r="AM1035" s="196"/>
      <c r="AN1035" s="196"/>
      <c r="AO1035" s="196"/>
      <c r="AP1035" s="196"/>
      <c r="AQ1035" s="196"/>
      <c r="AR1035" s="196"/>
      <c r="AS1035" s="196"/>
      <c r="AT1035" s="196"/>
      <c r="AU1035" s="196"/>
      <c r="AV1035" s="196"/>
      <c r="AW1035" s="196"/>
      <c r="AX1035" s="196"/>
      <c r="AY1035" s="196"/>
      <c r="AZ1035" s="196"/>
      <c r="BA1035" s="196"/>
      <c r="BB1035" s="196"/>
      <c r="BC1035" s="196"/>
      <c r="BD1035" s="196"/>
      <c r="BE1035" s="196"/>
      <c r="BF1035" s="196"/>
      <c r="BG1035" s="196"/>
      <c r="BH1035" s="196"/>
      <c r="BI1035" s="196"/>
      <c r="BJ1035" s="196"/>
      <c r="BK1035" s="196"/>
      <c r="BL1035" s="196"/>
      <c r="BM1035" s="196"/>
      <c r="BN1035" s="196"/>
      <c r="BO1035" s="196"/>
      <c r="BP1035" s="196"/>
      <c r="BQ1035" s="196"/>
      <c r="BR1035" s="196"/>
      <c r="BS1035" s="196"/>
      <c r="BT1035" s="196"/>
      <c r="BU1035" s="196"/>
      <c r="BV1035" s="196"/>
      <c r="BW1035" s="196"/>
      <c r="BX1035" s="196"/>
      <c r="BY1035" s="196"/>
      <c r="BZ1035" s="196"/>
      <c r="CA1035" s="196"/>
      <c r="CB1035" s="196"/>
      <c r="CC1035" s="196"/>
      <c r="CD1035" s="196"/>
      <c r="CE1035" s="196"/>
      <c r="CF1035" s="196"/>
      <c r="CG1035" s="196"/>
      <c r="CH1035" s="196"/>
      <c r="CI1035" s="196"/>
      <c r="CJ1035" s="196"/>
      <c r="CK1035" s="196"/>
      <c r="CL1035" s="196"/>
      <c r="CN1035" s="194"/>
      <c r="CO1035" s="196"/>
      <c r="CP1035" s="196"/>
      <c r="CQ1035" s="196"/>
      <c r="CR1035" s="196"/>
      <c r="CS1035" s="196"/>
      <c r="CT1035" s="196"/>
      <c r="CU1035" s="196"/>
      <c r="CV1035" s="196"/>
      <c r="CW1035" s="196"/>
      <c r="CX1035" s="196"/>
      <c r="CY1035" s="196"/>
      <c r="CZ1035" s="196"/>
      <c r="DA1035" s="196"/>
      <c r="DB1035" s="196"/>
      <c r="DC1035" s="196"/>
      <c r="DD1035" s="196"/>
      <c r="DE1035" s="196"/>
      <c r="DF1035" s="196"/>
      <c r="DG1035" s="196"/>
      <c r="DH1035" s="196"/>
      <c r="DI1035" s="196"/>
      <c r="DJ1035" s="196"/>
      <c r="DK1035" s="196"/>
      <c r="DL1035" s="196"/>
    </row>
    <row r="1036" spans="1:116" x14ac:dyDescent="0.4">
      <c r="A1036" s="174"/>
      <c r="E1036" s="8"/>
      <c r="G1036" s="175" t="s">
        <v>492</v>
      </c>
      <c r="H1036" s="193"/>
      <c r="I1036" s="194"/>
      <c r="J1036" s="194"/>
      <c r="K1036" s="195"/>
      <c r="L1036" s="195"/>
      <c r="M1036" s="195"/>
      <c r="N1036" s="195"/>
      <c r="O1036" s="195"/>
      <c r="P1036" s="195"/>
      <c r="R1036" s="195"/>
      <c r="S1036" s="196"/>
      <c r="T1036" s="196"/>
      <c r="U1036" s="196"/>
      <c r="V1036" s="196"/>
      <c r="W1036" s="196"/>
      <c r="X1036" s="196"/>
      <c r="Y1036" s="196"/>
      <c r="Z1036" s="196"/>
      <c r="AA1036" s="196"/>
      <c r="AB1036" s="196"/>
      <c r="AC1036" s="196"/>
      <c r="AD1036" s="196"/>
      <c r="AE1036" s="196"/>
      <c r="AF1036" s="196"/>
      <c r="AG1036" s="196"/>
      <c r="AH1036" s="196"/>
      <c r="AI1036" s="196"/>
      <c r="AJ1036" s="196"/>
      <c r="AK1036" s="196"/>
      <c r="AL1036" s="196"/>
      <c r="AM1036" s="196"/>
      <c r="AN1036" s="196"/>
      <c r="AO1036" s="196"/>
      <c r="AP1036" s="196"/>
      <c r="AQ1036" s="196"/>
      <c r="AR1036" s="196"/>
      <c r="AS1036" s="196"/>
      <c r="AT1036" s="196"/>
      <c r="AU1036" s="196"/>
      <c r="AV1036" s="196"/>
      <c r="AW1036" s="196"/>
      <c r="AX1036" s="196"/>
      <c r="AY1036" s="196"/>
      <c r="AZ1036" s="196"/>
      <c r="BA1036" s="196"/>
      <c r="BB1036" s="196"/>
      <c r="BC1036" s="196"/>
      <c r="BD1036" s="196"/>
      <c r="BE1036" s="196"/>
      <c r="BF1036" s="196"/>
      <c r="BG1036" s="196"/>
      <c r="BH1036" s="196"/>
      <c r="BI1036" s="196"/>
      <c r="BJ1036" s="196"/>
      <c r="BK1036" s="196"/>
      <c r="BL1036" s="196"/>
      <c r="BM1036" s="196"/>
      <c r="BN1036" s="196"/>
      <c r="BO1036" s="196"/>
      <c r="BP1036" s="196"/>
      <c r="BQ1036" s="196"/>
      <c r="BR1036" s="196"/>
      <c r="BS1036" s="196"/>
      <c r="BT1036" s="196"/>
      <c r="BU1036" s="196"/>
      <c r="BV1036" s="196"/>
      <c r="BW1036" s="196"/>
      <c r="BX1036" s="196"/>
      <c r="BY1036" s="196"/>
      <c r="BZ1036" s="196"/>
      <c r="CA1036" s="196"/>
      <c r="CB1036" s="196"/>
      <c r="CC1036" s="196"/>
      <c r="CD1036" s="196"/>
      <c r="CE1036" s="196"/>
      <c r="CF1036" s="196"/>
      <c r="CG1036" s="196"/>
      <c r="CH1036" s="196"/>
      <c r="CI1036" s="196"/>
      <c r="CJ1036" s="196"/>
      <c r="CK1036" s="196"/>
      <c r="CL1036" s="196"/>
      <c r="CN1036" s="194"/>
      <c r="CO1036" s="196"/>
      <c r="CP1036" s="196"/>
      <c r="CQ1036" s="196"/>
      <c r="CR1036" s="196"/>
      <c r="CS1036" s="196"/>
      <c r="CT1036" s="196"/>
      <c r="CU1036" s="196"/>
      <c r="CV1036" s="196"/>
      <c r="CW1036" s="196"/>
      <c r="CX1036" s="196"/>
      <c r="CY1036" s="196"/>
      <c r="CZ1036" s="196"/>
      <c r="DA1036" s="196"/>
      <c r="DB1036" s="196"/>
      <c r="DC1036" s="196"/>
      <c r="DD1036" s="196"/>
      <c r="DE1036" s="196"/>
      <c r="DF1036" s="196"/>
      <c r="DG1036" s="196"/>
      <c r="DH1036" s="196"/>
      <c r="DI1036" s="196"/>
      <c r="DJ1036" s="196"/>
      <c r="DK1036" s="196"/>
      <c r="DL1036" s="196"/>
    </row>
    <row r="1037" spans="1:116" x14ac:dyDescent="0.4">
      <c r="A1037" s="174"/>
      <c r="E1037" s="8"/>
      <c r="G1037" s="175" t="s">
        <v>461</v>
      </c>
      <c r="H1037" s="174"/>
      <c r="I1037" s="176"/>
      <c r="J1037" s="176"/>
      <c r="K1037" s="197"/>
      <c r="L1037" s="197"/>
      <c r="M1037" s="197"/>
      <c r="N1037" s="197"/>
      <c r="O1037" s="197"/>
      <c r="P1037" s="197"/>
      <c r="R1037" s="198"/>
      <c r="S1037" s="199" t="str">
        <f t="shared" ref="S1037:CD1037" si="1259">S$20</f>
        <v>S$16</v>
      </c>
      <c r="T1037" s="199" t="str">
        <f t="shared" si="1259"/>
        <v>T$16</v>
      </c>
      <c r="U1037" s="199" t="str">
        <f t="shared" si="1259"/>
        <v>U$16</v>
      </c>
      <c r="V1037" s="199" t="str">
        <f t="shared" si="1259"/>
        <v>V$16</v>
      </c>
      <c r="W1037" s="199" t="str">
        <f t="shared" si="1259"/>
        <v>W$16</v>
      </c>
      <c r="X1037" s="199" t="str">
        <f t="shared" si="1259"/>
        <v>X$16</v>
      </c>
      <c r="Y1037" s="199" t="str">
        <f t="shared" si="1259"/>
        <v>Y$16</v>
      </c>
      <c r="Z1037" s="199" t="str">
        <f t="shared" si="1259"/>
        <v>Z$16</v>
      </c>
      <c r="AA1037" s="199" t="str">
        <f t="shared" si="1259"/>
        <v>AA$16</v>
      </c>
      <c r="AB1037" s="199" t="str">
        <f t="shared" si="1259"/>
        <v>AB$16</v>
      </c>
      <c r="AC1037" s="199" t="str">
        <f t="shared" si="1259"/>
        <v>AC$16</v>
      </c>
      <c r="AD1037" s="199" t="str">
        <f t="shared" si="1259"/>
        <v>AD$16</v>
      </c>
      <c r="AE1037" s="199" t="str">
        <f t="shared" si="1259"/>
        <v>AE$16</v>
      </c>
      <c r="AF1037" s="199" t="str">
        <f t="shared" si="1259"/>
        <v>AF$16</v>
      </c>
      <c r="AG1037" s="199" t="str">
        <f t="shared" si="1259"/>
        <v>AG$16</v>
      </c>
      <c r="AH1037" s="199" t="str">
        <f t="shared" si="1259"/>
        <v>AH$16</v>
      </c>
      <c r="AI1037" s="199" t="str">
        <f t="shared" si="1259"/>
        <v>AI$16</v>
      </c>
      <c r="AJ1037" s="199" t="str">
        <f t="shared" si="1259"/>
        <v>AJ$16</v>
      </c>
      <c r="AK1037" s="199" t="str">
        <f t="shared" si="1259"/>
        <v>AK$16</v>
      </c>
      <c r="AL1037" s="199" t="str">
        <f t="shared" si="1259"/>
        <v>AL$16</v>
      </c>
      <c r="AM1037" s="199" t="str">
        <f t="shared" si="1259"/>
        <v>AM$16</v>
      </c>
      <c r="AN1037" s="199" t="str">
        <f t="shared" si="1259"/>
        <v>AN$16</v>
      </c>
      <c r="AO1037" s="199" t="str">
        <f t="shared" si="1259"/>
        <v>AO$16</v>
      </c>
      <c r="AP1037" s="199" t="str">
        <f t="shared" si="1259"/>
        <v>AP$16</v>
      </c>
      <c r="AQ1037" s="199" t="str">
        <f t="shared" si="1259"/>
        <v>AQ$16</v>
      </c>
      <c r="AR1037" s="199" t="str">
        <f t="shared" si="1259"/>
        <v>AR$16</v>
      </c>
      <c r="AS1037" s="199" t="str">
        <f t="shared" si="1259"/>
        <v>AS$16</v>
      </c>
      <c r="AT1037" s="199" t="str">
        <f t="shared" si="1259"/>
        <v>AT$16</v>
      </c>
      <c r="AU1037" s="199" t="str">
        <f t="shared" si="1259"/>
        <v>AU$16</v>
      </c>
      <c r="AV1037" s="199" t="str">
        <f t="shared" si="1259"/>
        <v>AV$16</v>
      </c>
      <c r="AW1037" s="199" t="str">
        <f t="shared" si="1259"/>
        <v>AW$16</v>
      </c>
      <c r="AX1037" s="199" t="str">
        <f t="shared" si="1259"/>
        <v>AX$16</v>
      </c>
      <c r="AY1037" s="199" t="str">
        <f t="shared" si="1259"/>
        <v>AY$16</v>
      </c>
      <c r="AZ1037" s="199" t="str">
        <f t="shared" si="1259"/>
        <v>AZ$16</v>
      </c>
      <c r="BA1037" s="199" t="str">
        <f t="shared" si="1259"/>
        <v>BA$16</v>
      </c>
      <c r="BB1037" s="199" t="str">
        <f t="shared" si="1259"/>
        <v>BB$16</v>
      </c>
      <c r="BC1037" s="199" t="str">
        <f t="shared" si="1259"/>
        <v>BC$16</v>
      </c>
      <c r="BD1037" s="199" t="str">
        <f t="shared" si="1259"/>
        <v>BD$16</v>
      </c>
      <c r="BE1037" s="199" t="str">
        <f t="shared" si="1259"/>
        <v>BE$16</v>
      </c>
      <c r="BF1037" s="199" t="str">
        <f t="shared" si="1259"/>
        <v>BF$16</v>
      </c>
      <c r="BG1037" s="199" t="str">
        <f t="shared" si="1259"/>
        <v>BG$16</v>
      </c>
      <c r="BH1037" s="199" t="str">
        <f t="shared" si="1259"/>
        <v>BH$16</v>
      </c>
      <c r="BI1037" s="199" t="str">
        <f t="shared" si="1259"/>
        <v>BI$16</v>
      </c>
      <c r="BJ1037" s="199" t="str">
        <f t="shared" si="1259"/>
        <v>BJ$16</v>
      </c>
      <c r="BK1037" s="199" t="str">
        <f t="shared" si="1259"/>
        <v>BK$16</v>
      </c>
      <c r="BL1037" s="199" t="str">
        <f t="shared" si="1259"/>
        <v>BL$16</v>
      </c>
      <c r="BM1037" s="199" t="str">
        <f t="shared" si="1259"/>
        <v>BM$16</v>
      </c>
      <c r="BN1037" s="199" t="str">
        <f t="shared" si="1259"/>
        <v>BN$16</v>
      </c>
      <c r="BO1037" s="199" t="str">
        <f t="shared" si="1259"/>
        <v>BO$16</v>
      </c>
      <c r="BP1037" s="199" t="str">
        <f t="shared" si="1259"/>
        <v>BP$16</v>
      </c>
      <c r="BQ1037" s="199" t="str">
        <f t="shared" si="1259"/>
        <v>BQ$16</v>
      </c>
      <c r="BR1037" s="199" t="str">
        <f t="shared" si="1259"/>
        <v>BR$16</v>
      </c>
      <c r="BS1037" s="199" t="str">
        <f t="shared" si="1259"/>
        <v>BS$16</v>
      </c>
      <c r="BT1037" s="199" t="str">
        <f t="shared" si="1259"/>
        <v>BT$16</v>
      </c>
      <c r="BU1037" s="199" t="str">
        <f t="shared" si="1259"/>
        <v>BU$16</v>
      </c>
      <c r="BV1037" s="199" t="str">
        <f t="shared" si="1259"/>
        <v>BV$16</v>
      </c>
      <c r="BW1037" s="199" t="str">
        <f t="shared" si="1259"/>
        <v>BW$16</v>
      </c>
      <c r="BX1037" s="199" t="str">
        <f t="shared" si="1259"/>
        <v>BX$16</v>
      </c>
      <c r="BY1037" s="199" t="str">
        <f t="shared" si="1259"/>
        <v>BY$16</v>
      </c>
      <c r="BZ1037" s="199" t="str">
        <f t="shared" si="1259"/>
        <v>BZ$16</v>
      </c>
      <c r="CA1037" s="199" t="str">
        <f t="shared" si="1259"/>
        <v>CA$16</v>
      </c>
      <c r="CB1037" s="199" t="str">
        <f t="shared" si="1259"/>
        <v>CB$16</v>
      </c>
      <c r="CC1037" s="199" t="str">
        <f t="shared" si="1259"/>
        <v>CC$16</v>
      </c>
      <c r="CD1037" s="199" t="str">
        <f t="shared" si="1259"/>
        <v>CD$16</v>
      </c>
      <c r="CE1037" s="199" t="str">
        <f t="shared" ref="CE1037:CL1037" si="1260">CE$20</f>
        <v>CE$16</v>
      </c>
      <c r="CF1037" s="199" t="str">
        <f t="shared" si="1260"/>
        <v>CF$16</v>
      </c>
      <c r="CG1037" s="199" t="str">
        <f t="shared" si="1260"/>
        <v>CG$16</v>
      </c>
      <c r="CH1037" s="199" t="str">
        <f t="shared" si="1260"/>
        <v>CH$16</v>
      </c>
      <c r="CI1037" s="199" t="str">
        <f t="shared" si="1260"/>
        <v>CI$16</v>
      </c>
      <c r="CJ1037" s="199" t="str">
        <f t="shared" si="1260"/>
        <v>CJ$16</v>
      </c>
      <c r="CK1037" s="199" t="str">
        <f t="shared" si="1260"/>
        <v>CK$16</v>
      </c>
      <c r="CL1037" s="199" t="str">
        <f t="shared" si="1260"/>
        <v>CL$16</v>
      </c>
      <c r="CN1037" s="176"/>
      <c r="CO1037" s="199" t="str">
        <f t="shared" ref="CO1037:DL1037" si="1261">CO$20</f>
        <v>CO$16</v>
      </c>
      <c r="CP1037" s="199" t="str">
        <f t="shared" si="1261"/>
        <v>CP$16</v>
      </c>
      <c r="CQ1037" s="199" t="str">
        <f t="shared" si="1261"/>
        <v>CQ$16</v>
      </c>
      <c r="CR1037" s="199" t="str">
        <f t="shared" si="1261"/>
        <v>CR$16</v>
      </c>
      <c r="CS1037" s="199" t="str">
        <f t="shared" si="1261"/>
        <v>CS$16</v>
      </c>
      <c r="CT1037" s="199" t="str">
        <f t="shared" si="1261"/>
        <v>CT$16</v>
      </c>
      <c r="CU1037" s="199" t="str">
        <f t="shared" si="1261"/>
        <v>CU$16</v>
      </c>
      <c r="CV1037" s="199" t="str">
        <f t="shared" si="1261"/>
        <v>CV$16</v>
      </c>
      <c r="CW1037" s="199" t="str">
        <f t="shared" si="1261"/>
        <v>CW$16</v>
      </c>
      <c r="CX1037" s="199" t="str">
        <f t="shared" si="1261"/>
        <v>CX$16</v>
      </c>
      <c r="CY1037" s="199" t="str">
        <f t="shared" si="1261"/>
        <v>CY$16</v>
      </c>
      <c r="CZ1037" s="199" t="str">
        <f t="shared" si="1261"/>
        <v>CZ$16</v>
      </c>
      <c r="DA1037" s="199" t="str">
        <f t="shared" si="1261"/>
        <v>DA$16</v>
      </c>
      <c r="DB1037" s="199" t="str">
        <f t="shared" si="1261"/>
        <v>DB$16</v>
      </c>
      <c r="DC1037" s="199" t="str">
        <f t="shared" si="1261"/>
        <v>DC$16</v>
      </c>
      <c r="DD1037" s="199" t="str">
        <f t="shared" si="1261"/>
        <v>DD$16</v>
      </c>
      <c r="DE1037" s="199" t="str">
        <f t="shared" si="1261"/>
        <v>DE$16</v>
      </c>
      <c r="DF1037" s="199" t="str">
        <f t="shared" si="1261"/>
        <v>DF$16</v>
      </c>
      <c r="DG1037" s="199" t="str">
        <f t="shared" si="1261"/>
        <v>DG$16</v>
      </c>
      <c r="DH1037" s="199" t="str">
        <f t="shared" si="1261"/>
        <v>DH$16</v>
      </c>
      <c r="DI1037" s="199" t="str">
        <f t="shared" si="1261"/>
        <v>DI$16</v>
      </c>
      <c r="DJ1037" s="199" t="str">
        <f t="shared" si="1261"/>
        <v>DJ$16</v>
      </c>
      <c r="DK1037" s="199" t="str">
        <f t="shared" si="1261"/>
        <v>DK$16</v>
      </c>
      <c r="DL1037" s="199" t="str">
        <f t="shared" si="1261"/>
        <v>DL$16</v>
      </c>
    </row>
    <row r="1038" spans="1:116" x14ac:dyDescent="0.4">
      <c r="A1038" s="174"/>
      <c r="E1038" s="8"/>
      <c r="G1038" s="175" t="s">
        <v>462</v>
      </c>
      <c r="H1038" s="174"/>
      <c r="I1038" s="176"/>
      <c r="J1038" s="176"/>
      <c r="K1038" s="197"/>
      <c r="L1038" s="197"/>
      <c r="M1038" s="197"/>
      <c r="N1038" s="197"/>
      <c r="O1038" s="197"/>
      <c r="P1038" s="197"/>
      <c r="R1038" s="198"/>
      <c r="S1038" s="199" t="str">
        <f t="shared" ref="S1038:CD1038" si="1262">S$21</f>
        <v>S$17</v>
      </c>
      <c r="T1038" s="199" t="str">
        <f t="shared" si="1262"/>
        <v>T$17</v>
      </c>
      <c r="U1038" s="199" t="str">
        <f t="shared" si="1262"/>
        <v>U$17</v>
      </c>
      <c r="V1038" s="199" t="str">
        <f t="shared" si="1262"/>
        <v>V$17</v>
      </c>
      <c r="W1038" s="199" t="str">
        <f t="shared" si="1262"/>
        <v>W$17</v>
      </c>
      <c r="X1038" s="199" t="str">
        <f t="shared" si="1262"/>
        <v>X$17</v>
      </c>
      <c r="Y1038" s="199" t="str">
        <f t="shared" si="1262"/>
        <v>Y$17</v>
      </c>
      <c r="Z1038" s="199" t="str">
        <f t="shared" si="1262"/>
        <v>Z$17</v>
      </c>
      <c r="AA1038" s="199" t="str">
        <f t="shared" si="1262"/>
        <v>AA$17</v>
      </c>
      <c r="AB1038" s="199" t="str">
        <f t="shared" si="1262"/>
        <v>AB$17</v>
      </c>
      <c r="AC1038" s="199" t="str">
        <f t="shared" si="1262"/>
        <v>AC$17</v>
      </c>
      <c r="AD1038" s="199" t="str">
        <f t="shared" si="1262"/>
        <v>AD$17</v>
      </c>
      <c r="AE1038" s="199" t="str">
        <f t="shared" si="1262"/>
        <v>AE$17</v>
      </c>
      <c r="AF1038" s="199" t="str">
        <f t="shared" si="1262"/>
        <v>AF$17</v>
      </c>
      <c r="AG1038" s="199" t="str">
        <f t="shared" si="1262"/>
        <v>AG$17</v>
      </c>
      <c r="AH1038" s="199" t="str">
        <f t="shared" si="1262"/>
        <v>AH$17</v>
      </c>
      <c r="AI1038" s="199" t="str">
        <f t="shared" si="1262"/>
        <v>AI$17</v>
      </c>
      <c r="AJ1038" s="199" t="str">
        <f t="shared" si="1262"/>
        <v>AJ$17</v>
      </c>
      <c r="AK1038" s="199" t="str">
        <f t="shared" si="1262"/>
        <v>AK$17</v>
      </c>
      <c r="AL1038" s="199" t="str">
        <f t="shared" si="1262"/>
        <v>AL$17</v>
      </c>
      <c r="AM1038" s="199" t="str">
        <f t="shared" si="1262"/>
        <v>AM$17</v>
      </c>
      <c r="AN1038" s="199" t="str">
        <f t="shared" si="1262"/>
        <v>AN$17</v>
      </c>
      <c r="AO1038" s="199" t="str">
        <f t="shared" si="1262"/>
        <v>AO$17</v>
      </c>
      <c r="AP1038" s="199" t="str">
        <f t="shared" si="1262"/>
        <v>AP$17</v>
      </c>
      <c r="AQ1038" s="199" t="str">
        <f t="shared" si="1262"/>
        <v>AQ$17</v>
      </c>
      <c r="AR1038" s="199" t="str">
        <f t="shared" si="1262"/>
        <v>AR$17</v>
      </c>
      <c r="AS1038" s="199" t="str">
        <f t="shared" si="1262"/>
        <v>AS$17</v>
      </c>
      <c r="AT1038" s="199" t="str">
        <f t="shared" si="1262"/>
        <v>AT$17</v>
      </c>
      <c r="AU1038" s="199" t="str">
        <f t="shared" si="1262"/>
        <v>AU$17</v>
      </c>
      <c r="AV1038" s="199" t="str">
        <f t="shared" si="1262"/>
        <v>AV$17</v>
      </c>
      <c r="AW1038" s="199" t="str">
        <f t="shared" si="1262"/>
        <v>AW$17</v>
      </c>
      <c r="AX1038" s="199" t="str">
        <f t="shared" si="1262"/>
        <v>AX$17</v>
      </c>
      <c r="AY1038" s="199" t="str">
        <f t="shared" si="1262"/>
        <v>AY$17</v>
      </c>
      <c r="AZ1038" s="199" t="str">
        <f t="shared" si="1262"/>
        <v>AZ$17</v>
      </c>
      <c r="BA1038" s="199" t="str">
        <f t="shared" si="1262"/>
        <v>BA$17</v>
      </c>
      <c r="BB1038" s="199" t="str">
        <f t="shared" si="1262"/>
        <v>BB$17</v>
      </c>
      <c r="BC1038" s="199" t="str">
        <f t="shared" si="1262"/>
        <v>BC$17</v>
      </c>
      <c r="BD1038" s="199" t="str">
        <f t="shared" si="1262"/>
        <v>BD$17</v>
      </c>
      <c r="BE1038" s="199" t="str">
        <f t="shared" si="1262"/>
        <v>BE$17</v>
      </c>
      <c r="BF1038" s="199" t="str">
        <f t="shared" si="1262"/>
        <v>BF$17</v>
      </c>
      <c r="BG1038" s="199" t="str">
        <f t="shared" si="1262"/>
        <v>BG$17</v>
      </c>
      <c r="BH1038" s="199" t="str">
        <f t="shared" si="1262"/>
        <v>BH$17</v>
      </c>
      <c r="BI1038" s="199" t="str">
        <f t="shared" si="1262"/>
        <v>BI$17</v>
      </c>
      <c r="BJ1038" s="199" t="str">
        <f t="shared" si="1262"/>
        <v>BJ$17</v>
      </c>
      <c r="BK1038" s="199" t="str">
        <f t="shared" si="1262"/>
        <v>BK$17</v>
      </c>
      <c r="BL1038" s="199" t="str">
        <f t="shared" si="1262"/>
        <v>BL$17</v>
      </c>
      <c r="BM1038" s="199" t="str">
        <f t="shared" si="1262"/>
        <v>BM$17</v>
      </c>
      <c r="BN1038" s="199" t="str">
        <f t="shared" si="1262"/>
        <v>BN$17</v>
      </c>
      <c r="BO1038" s="199" t="str">
        <f t="shared" si="1262"/>
        <v>BO$17</v>
      </c>
      <c r="BP1038" s="199" t="str">
        <f t="shared" si="1262"/>
        <v>BP$17</v>
      </c>
      <c r="BQ1038" s="199" t="str">
        <f t="shared" si="1262"/>
        <v>BQ$17</v>
      </c>
      <c r="BR1038" s="199" t="str">
        <f t="shared" si="1262"/>
        <v>BR$17</v>
      </c>
      <c r="BS1038" s="199" t="str">
        <f t="shared" si="1262"/>
        <v>BS$17</v>
      </c>
      <c r="BT1038" s="199" t="str">
        <f t="shared" si="1262"/>
        <v>BT$17</v>
      </c>
      <c r="BU1038" s="199" t="str">
        <f t="shared" si="1262"/>
        <v>BU$17</v>
      </c>
      <c r="BV1038" s="199" t="str">
        <f t="shared" si="1262"/>
        <v>BV$17</v>
      </c>
      <c r="BW1038" s="199" t="str">
        <f t="shared" si="1262"/>
        <v>BW$17</v>
      </c>
      <c r="BX1038" s="199" t="str">
        <f t="shared" si="1262"/>
        <v>BX$17</v>
      </c>
      <c r="BY1038" s="199" t="str">
        <f t="shared" si="1262"/>
        <v>BY$17</v>
      </c>
      <c r="BZ1038" s="199" t="str">
        <f t="shared" si="1262"/>
        <v>BZ$17</v>
      </c>
      <c r="CA1038" s="199" t="str">
        <f t="shared" si="1262"/>
        <v>CA$17</v>
      </c>
      <c r="CB1038" s="199" t="str">
        <f t="shared" si="1262"/>
        <v>CB$17</v>
      </c>
      <c r="CC1038" s="199" t="str">
        <f t="shared" si="1262"/>
        <v>CC$17</v>
      </c>
      <c r="CD1038" s="199" t="str">
        <f t="shared" si="1262"/>
        <v>CD$17</v>
      </c>
      <c r="CE1038" s="199" t="str">
        <f t="shared" ref="CE1038:CL1038" si="1263">CE$21</f>
        <v>CE$17</v>
      </c>
      <c r="CF1038" s="199" t="str">
        <f t="shared" si="1263"/>
        <v>CF$17</v>
      </c>
      <c r="CG1038" s="199" t="str">
        <f t="shared" si="1263"/>
        <v>CG$17</v>
      </c>
      <c r="CH1038" s="199" t="str">
        <f t="shared" si="1263"/>
        <v>CH$17</v>
      </c>
      <c r="CI1038" s="199" t="str">
        <f t="shared" si="1263"/>
        <v>CI$17</v>
      </c>
      <c r="CJ1038" s="199" t="str">
        <f t="shared" si="1263"/>
        <v>CJ$17</v>
      </c>
      <c r="CK1038" s="199" t="str">
        <f t="shared" si="1263"/>
        <v>CK$17</v>
      </c>
      <c r="CL1038" s="199" t="str">
        <f t="shared" si="1263"/>
        <v>CL$17</v>
      </c>
      <c r="CN1038" s="176"/>
      <c r="CO1038" s="199" t="str">
        <f t="shared" ref="CO1038:DL1038" si="1264">CO$21</f>
        <v>CO$17</v>
      </c>
      <c r="CP1038" s="199" t="str">
        <f t="shared" si="1264"/>
        <v>CP$17</v>
      </c>
      <c r="CQ1038" s="199" t="str">
        <f t="shared" si="1264"/>
        <v>CQ$17</v>
      </c>
      <c r="CR1038" s="199" t="str">
        <f t="shared" si="1264"/>
        <v>CR$17</v>
      </c>
      <c r="CS1038" s="199" t="str">
        <f t="shared" si="1264"/>
        <v>CS$17</v>
      </c>
      <c r="CT1038" s="199" t="str">
        <f t="shared" si="1264"/>
        <v>CT$17</v>
      </c>
      <c r="CU1038" s="199" t="str">
        <f t="shared" si="1264"/>
        <v>CU$17</v>
      </c>
      <c r="CV1038" s="199" t="str">
        <f t="shared" si="1264"/>
        <v>CV$17</v>
      </c>
      <c r="CW1038" s="199" t="str">
        <f t="shared" si="1264"/>
        <v>CW$17</v>
      </c>
      <c r="CX1038" s="199" t="str">
        <f t="shared" si="1264"/>
        <v>CX$17</v>
      </c>
      <c r="CY1038" s="199" t="str">
        <f t="shared" si="1264"/>
        <v>CY$17</v>
      </c>
      <c r="CZ1038" s="199" t="str">
        <f t="shared" si="1264"/>
        <v>CZ$17</v>
      </c>
      <c r="DA1038" s="199" t="str">
        <f t="shared" si="1264"/>
        <v>DA$17</v>
      </c>
      <c r="DB1038" s="199" t="str">
        <f t="shared" si="1264"/>
        <v>DB$17</v>
      </c>
      <c r="DC1038" s="199" t="str">
        <f t="shared" si="1264"/>
        <v>DC$17</v>
      </c>
      <c r="DD1038" s="199" t="str">
        <f t="shared" si="1264"/>
        <v>DD$17</v>
      </c>
      <c r="DE1038" s="199" t="str">
        <f t="shared" si="1264"/>
        <v>DE$17</v>
      </c>
      <c r="DF1038" s="199" t="str">
        <f t="shared" si="1264"/>
        <v>DF$17</v>
      </c>
      <c r="DG1038" s="199" t="str">
        <f t="shared" si="1264"/>
        <v>DG$17</v>
      </c>
      <c r="DH1038" s="199" t="str">
        <f t="shared" si="1264"/>
        <v>DH$17</v>
      </c>
      <c r="DI1038" s="199" t="str">
        <f t="shared" si="1264"/>
        <v>DI$17</v>
      </c>
      <c r="DJ1038" s="199" t="str">
        <f t="shared" si="1264"/>
        <v>DJ$17</v>
      </c>
      <c r="DK1038" s="199" t="str">
        <f t="shared" si="1264"/>
        <v>DK$17</v>
      </c>
      <c r="DL1038" s="199" t="str">
        <f t="shared" si="1264"/>
        <v>DL$17</v>
      </c>
    </row>
    <row r="1039" spans="1:116" x14ac:dyDescent="0.4">
      <c r="A1039" s="174"/>
      <c r="E1039" s="8"/>
      <c r="G1039" s="175" t="s">
        <v>491</v>
      </c>
      <c r="H1039" s="200"/>
      <c r="I1039" s="201"/>
      <c r="J1039" s="201"/>
      <c r="K1039" s="202"/>
      <c r="L1039" s="202"/>
      <c r="M1039" s="202"/>
      <c r="N1039" s="202"/>
      <c r="O1039" s="202"/>
      <c r="P1039" s="202"/>
      <c r="R1039" s="202"/>
      <c r="S1039" s="174"/>
      <c r="T1039" s="174"/>
      <c r="U1039" s="174"/>
      <c r="V1039" s="174"/>
      <c r="W1039" s="174"/>
      <c r="X1039" s="174"/>
      <c r="Y1039" s="174"/>
      <c r="Z1039" s="174"/>
      <c r="AA1039" s="174"/>
      <c r="AB1039" s="174"/>
      <c r="AC1039" s="174"/>
      <c r="AD1039" s="174"/>
      <c r="AE1039" s="174"/>
      <c r="AF1039" s="174"/>
      <c r="AG1039" s="174"/>
      <c r="AH1039" s="174"/>
      <c r="AI1039" s="174"/>
      <c r="AJ1039" s="174"/>
      <c r="AK1039" s="174"/>
      <c r="AL1039" s="174"/>
      <c r="AM1039" s="174"/>
      <c r="AN1039" s="174"/>
      <c r="AO1039" s="174"/>
      <c r="AP1039" s="174"/>
      <c r="AQ1039" s="174"/>
      <c r="AR1039" s="174"/>
      <c r="AS1039" s="174"/>
      <c r="AT1039" s="174"/>
      <c r="AU1039" s="174"/>
      <c r="AV1039" s="174"/>
      <c r="AW1039" s="174"/>
      <c r="AX1039" s="174"/>
      <c r="AY1039" s="174"/>
      <c r="AZ1039" s="174"/>
      <c r="BA1039" s="174"/>
      <c r="BB1039" s="174"/>
      <c r="BC1039" s="174"/>
      <c r="BD1039" s="174"/>
      <c r="BE1039" s="174"/>
      <c r="BF1039" s="174"/>
      <c r="BG1039" s="174"/>
      <c r="BH1039" s="174"/>
      <c r="BI1039" s="174"/>
      <c r="BJ1039" s="174"/>
      <c r="BK1039" s="174"/>
      <c r="BL1039" s="174"/>
      <c r="BM1039" s="174"/>
      <c r="BN1039" s="174"/>
      <c r="BO1039" s="174"/>
      <c r="BP1039" s="174"/>
      <c r="BQ1039" s="174"/>
      <c r="BR1039" s="174"/>
      <c r="BS1039" s="174"/>
      <c r="BT1039" s="174"/>
      <c r="BU1039" s="174"/>
      <c r="BV1039" s="174"/>
      <c r="BW1039" s="174"/>
      <c r="BX1039" s="174"/>
      <c r="BY1039" s="174"/>
      <c r="BZ1039" s="174"/>
      <c r="CA1039" s="174"/>
      <c r="CB1039" s="174"/>
      <c r="CC1039" s="174"/>
      <c r="CD1039" s="174"/>
      <c r="CE1039" s="174"/>
      <c r="CF1039" s="174"/>
      <c r="CG1039" s="174"/>
      <c r="CH1039" s="174"/>
      <c r="CI1039" s="174"/>
      <c r="CJ1039" s="174"/>
      <c r="CK1039" s="174"/>
      <c r="CL1039" s="174"/>
      <c r="CN1039" s="201"/>
      <c r="CO1039" s="174"/>
      <c r="CP1039" s="174"/>
      <c r="CQ1039" s="174"/>
      <c r="CR1039" s="174"/>
      <c r="CS1039" s="174"/>
      <c r="CT1039" s="174"/>
      <c r="CU1039" s="174"/>
      <c r="CV1039" s="174"/>
      <c r="CW1039" s="174"/>
      <c r="CX1039" s="174"/>
      <c r="CY1039" s="174"/>
      <c r="CZ1039" s="174"/>
      <c r="DA1039" s="174"/>
      <c r="DB1039" s="174"/>
      <c r="DC1039" s="174"/>
      <c r="DD1039" s="174"/>
      <c r="DE1039" s="174"/>
      <c r="DF1039" s="174"/>
      <c r="DG1039" s="174"/>
      <c r="DH1039" s="174"/>
      <c r="DI1039" s="174"/>
      <c r="DJ1039" s="174"/>
      <c r="DK1039" s="174"/>
      <c r="DL1039" s="174"/>
    </row>
    <row r="1040" spans="1:116" x14ac:dyDescent="0.4">
      <c r="A1040" s="174"/>
      <c r="E1040" s="8"/>
      <c r="G1040" s="175" t="s">
        <v>505</v>
      </c>
      <c r="H1040" s="200"/>
      <c r="I1040" s="201"/>
      <c r="J1040" s="201"/>
      <c r="K1040" s="202"/>
      <c r="L1040" s="202"/>
      <c r="M1040" s="202"/>
      <c r="N1040" s="202"/>
      <c r="O1040" s="202"/>
      <c r="P1040" s="202"/>
      <c r="R1040" s="202"/>
      <c r="S1040" s="190"/>
      <c r="T1040" s="190"/>
      <c r="U1040" s="190"/>
      <c r="V1040" s="190"/>
      <c r="W1040" s="190"/>
      <c r="X1040" s="190"/>
      <c r="Y1040" s="190"/>
      <c r="Z1040" s="190"/>
      <c r="AA1040" s="190"/>
      <c r="AB1040" s="190"/>
      <c r="AC1040" s="190"/>
      <c r="AD1040" s="190"/>
      <c r="AE1040" s="190"/>
      <c r="AF1040" s="190"/>
      <c r="AG1040" s="190"/>
      <c r="AH1040" s="190"/>
      <c r="AI1040" s="190"/>
      <c r="AJ1040" s="190"/>
      <c r="AK1040" s="190"/>
      <c r="AL1040" s="190"/>
      <c r="AM1040" s="190"/>
      <c r="AN1040" s="190"/>
      <c r="AO1040" s="190"/>
      <c r="AP1040" s="190"/>
      <c r="AQ1040" s="190"/>
      <c r="AR1040" s="190"/>
      <c r="AS1040" s="190"/>
      <c r="AT1040" s="190"/>
      <c r="AU1040" s="190"/>
      <c r="AV1040" s="190"/>
      <c r="AW1040" s="190"/>
      <c r="AX1040" s="190"/>
      <c r="AY1040" s="190"/>
      <c r="AZ1040" s="190"/>
      <c r="BA1040" s="190"/>
      <c r="BB1040" s="190"/>
      <c r="BC1040" s="190"/>
      <c r="BD1040" s="190"/>
      <c r="BE1040" s="190"/>
      <c r="BF1040" s="190"/>
      <c r="BG1040" s="190"/>
      <c r="BH1040" s="190"/>
      <c r="BI1040" s="190"/>
      <c r="BJ1040" s="190"/>
      <c r="BK1040" s="190"/>
      <c r="BL1040" s="190"/>
      <c r="BM1040" s="190"/>
      <c r="BN1040" s="190"/>
      <c r="BO1040" s="190"/>
      <c r="BP1040" s="190"/>
      <c r="BQ1040" s="190"/>
      <c r="BR1040" s="190"/>
      <c r="BS1040" s="190"/>
      <c r="BT1040" s="190"/>
      <c r="BU1040" s="190"/>
      <c r="BV1040" s="190"/>
      <c r="BW1040" s="190"/>
      <c r="BX1040" s="190"/>
      <c r="BY1040" s="190"/>
      <c r="BZ1040" s="190"/>
      <c r="CA1040" s="190"/>
      <c r="CB1040" s="190"/>
      <c r="CC1040" s="190"/>
      <c r="CD1040" s="190"/>
      <c r="CE1040" s="190"/>
      <c r="CF1040" s="190"/>
      <c r="CG1040" s="190"/>
      <c r="CH1040" s="190"/>
      <c r="CI1040" s="190"/>
      <c r="CJ1040" s="190"/>
      <c r="CK1040" s="190"/>
      <c r="CL1040" s="190"/>
      <c r="CN1040" s="201"/>
      <c r="CO1040" s="190"/>
      <c r="CP1040" s="190"/>
      <c r="CQ1040" s="190"/>
      <c r="CR1040" s="190"/>
      <c r="CS1040" s="190"/>
      <c r="CT1040" s="190"/>
      <c r="CU1040" s="190"/>
      <c r="CV1040" s="190"/>
      <c r="CW1040" s="190"/>
      <c r="CX1040" s="190"/>
      <c r="CY1040" s="190"/>
      <c r="CZ1040" s="190"/>
      <c r="DA1040" s="190"/>
      <c r="DB1040" s="190"/>
      <c r="DC1040" s="190"/>
      <c r="DD1040" s="190"/>
      <c r="DE1040" s="190"/>
      <c r="DF1040" s="190"/>
      <c r="DG1040" s="190"/>
      <c r="DH1040" s="190"/>
      <c r="DI1040" s="190"/>
      <c r="DJ1040" s="190"/>
      <c r="DK1040" s="190"/>
      <c r="DL1040" s="190"/>
    </row>
    <row r="1041" spans="1:116" x14ac:dyDescent="0.4">
      <c r="A1041" s="174"/>
      <c r="E1041" s="8"/>
      <c r="G1041" s="175" t="s">
        <v>463</v>
      </c>
      <c r="H1041" s="200"/>
      <c r="I1041" s="201"/>
      <c r="J1041" s="201"/>
      <c r="K1041" s="202"/>
      <c r="L1041" s="202"/>
      <c r="M1041" s="202"/>
      <c r="N1041" s="202"/>
      <c r="O1041" s="202"/>
      <c r="P1041" s="202"/>
      <c r="R1041" s="202"/>
      <c r="S1041" s="190" t="str">
        <f t="shared" ref="S1041:CD1041" si="1265">S$22</f>
        <v>S$18</v>
      </c>
      <c r="T1041" s="190" t="str">
        <f t="shared" si="1265"/>
        <v>T$18</v>
      </c>
      <c r="U1041" s="190" t="str">
        <f t="shared" si="1265"/>
        <v>U$18</v>
      </c>
      <c r="V1041" s="190" t="str">
        <f t="shared" si="1265"/>
        <v>V$18</v>
      </c>
      <c r="W1041" s="190" t="str">
        <f t="shared" si="1265"/>
        <v>W$18</v>
      </c>
      <c r="X1041" s="190" t="str">
        <f t="shared" si="1265"/>
        <v>X$18</v>
      </c>
      <c r="Y1041" s="190" t="str">
        <f t="shared" si="1265"/>
        <v>Y$18</v>
      </c>
      <c r="Z1041" s="190" t="str">
        <f t="shared" si="1265"/>
        <v>Z$18</v>
      </c>
      <c r="AA1041" s="190" t="str">
        <f t="shared" si="1265"/>
        <v>AA$18</v>
      </c>
      <c r="AB1041" s="190" t="str">
        <f t="shared" si="1265"/>
        <v>AB$18</v>
      </c>
      <c r="AC1041" s="190" t="str">
        <f t="shared" si="1265"/>
        <v>AC$18</v>
      </c>
      <c r="AD1041" s="190" t="str">
        <f t="shared" si="1265"/>
        <v>AD$18</v>
      </c>
      <c r="AE1041" s="190" t="str">
        <f t="shared" si="1265"/>
        <v>AE$18</v>
      </c>
      <c r="AF1041" s="190" t="str">
        <f t="shared" si="1265"/>
        <v>AF$18</v>
      </c>
      <c r="AG1041" s="190" t="str">
        <f t="shared" si="1265"/>
        <v>AG$18</v>
      </c>
      <c r="AH1041" s="190" t="str">
        <f t="shared" si="1265"/>
        <v>AH$18</v>
      </c>
      <c r="AI1041" s="190" t="str">
        <f t="shared" si="1265"/>
        <v>AI$18</v>
      </c>
      <c r="AJ1041" s="190" t="str">
        <f t="shared" si="1265"/>
        <v>AJ$18</v>
      </c>
      <c r="AK1041" s="190" t="str">
        <f t="shared" si="1265"/>
        <v>AK$18</v>
      </c>
      <c r="AL1041" s="190" t="str">
        <f t="shared" si="1265"/>
        <v>AL$18</v>
      </c>
      <c r="AM1041" s="190" t="str">
        <f t="shared" si="1265"/>
        <v>AM$18</v>
      </c>
      <c r="AN1041" s="190" t="str">
        <f t="shared" si="1265"/>
        <v>AN$18</v>
      </c>
      <c r="AO1041" s="190" t="str">
        <f t="shared" si="1265"/>
        <v>AO$18</v>
      </c>
      <c r="AP1041" s="190" t="str">
        <f t="shared" si="1265"/>
        <v>AP$18</v>
      </c>
      <c r="AQ1041" s="190" t="str">
        <f t="shared" si="1265"/>
        <v>AQ$18</v>
      </c>
      <c r="AR1041" s="190" t="str">
        <f t="shared" si="1265"/>
        <v>AR$18</v>
      </c>
      <c r="AS1041" s="190" t="str">
        <f t="shared" si="1265"/>
        <v>AS$18</v>
      </c>
      <c r="AT1041" s="190" t="str">
        <f t="shared" si="1265"/>
        <v>AT$18</v>
      </c>
      <c r="AU1041" s="190" t="str">
        <f t="shared" si="1265"/>
        <v>AU$18</v>
      </c>
      <c r="AV1041" s="190" t="str">
        <f t="shared" si="1265"/>
        <v>AV$18</v>
      </c>
      <c r="AW1041" s="190" t="str">
        <f t="shared" si="1265"/>
        <v>AW$18</v>
      </c>
      <c r="AX1041" s="190" t="str">
        <f t="shared" si="1265"/>
        <v>AX$18</v>
      </c>
      <c r="AY1041" s="190" t="str">
        <f t="shared" si="1265"/>
        <v>AY$18</v>
      </c>
      <c r="AZ1041" s="190" t="str">
        <f t="shared" si="1265"/>
        <v>AZ$18</v>
      </c>
      <c r="BA1041" s="190" t="str">
        <f t="shared" si="1265"/>
        <v>BA$18</v>
      </c>
      <c r="BB1041" s="190" t="str">
        <f t="shared" si="1265"/>
        <v>BB$18</v>
      </c>
      <c r="BC1041" s="190" t="str">
        <f t="shared" si="1265"/>
        <v>BC$18</v>
      </c>
      <c r="BD1041" s="190" t="str">
        <f t="shared" si="1265"/>
        <v>BD$18</v>
      </c>
      <c r="BE1041" s="190" t="str">
        <f t="shared" si="1265"/>
        <v>BE$18</v>
      </c>
      <c r="BF1041" s="190" t="str">
        <f t="shared" si="1265"/>
        <v>BF$18</v>
      </c>
      <c r="BG1041" s="190" t="str">
        <f t="shared" si="1265"/>
        <v>BG$18</v>
      </c>
      <c r="BH1041" s="190" t="str">
        <f t="shared" si="1265"/>
        <v>BH$18</v>
      </c>
      <c r="BI1041" s="190" t="str">
        <f t="shared" si="1265"/>
        <v>BI$18</v>
      </c>
      <c r="BJ1041" s="190" t="str">
        <f t="shared" si="1265"/>
        <v>BJ$18</v>
      </c>
      <c r="BK1041" s="190" t="str">
        <f t="shared" si="1265"/>
        <v>BK$18</v>
      </c>
      <c r="BL1041" s="190" t="str">
        <f t="shared" si="1265"/>
        <v>BL$18</v>
      </c>
      <c r="BM1041" s="190" t="str">
        <f t="shared" si="1265"/>
        <v>BM$18</v>
      </c>
      <c r="BN1041" s="190" t="str">
        <f t="shared" si="1265"/>
        <v>BN$18</v>
      </c>
      <c r="BO1041" s="190" t="str">
        <f t="shared" si="1265"/>
        <v>BO$18</v>
      </c>
      <c r="BP1041" s="190" t="str">
        <f t="shared" si="1265"/>
        <v>BP$18</v>
      </c>
      <c r="BQ1041" s="190" t="str">
        <f t="shared" si="1265"/>
        <v>BQ$18</v>
      </c>
      <c r="BR1041" s="190" t="str">
        <f t="shared" si="1265"/>
        <v>BR$18</v>
      </c>
      <c r="BS1041" s="190" t="str">
        <f t="shared" si="1265"/>
        <v>BS$18</v>
      </c>
      <c r="BT1041" s="190" t="str">
        <f t="shared" si="1265"/>
        <v>BT$18</v>
      </c>
      <c r="BU1041" s="190" t="str">
        <f t="shared" si="1265"/>
        <v>BU$18</v>
      </c>
      <c r="BV1041" s="190" t="str">
        <f t="shared" si="1265"/>
        <v>BV$18</v>
      </c>
      <c r="BW1041" s="190" t="str">
        <f t="shared" si="1265"/>
        <v>BW$18</v>
      </c>
      <c r="BX1041" s="190" t="str">
        <f t="shared" si="1265"/>
        <v>BX$18</v>
      </c>
      <c r="BY1041" s="190" t="str">
        <f t="shared" si="1265"/>
        <v>BY$18</v>
      </c>
      <c r="BZ1041" s="190" t="str">
        <f t="shared" si="1265"/>
        <v>BZ$18</v>
      </c>
      <c r="CA1041" s="190" t="str">
        <f t="shared" si="1265"/>
        <v>CA$18</v>
      </c>
      <c r="CB1041" s="190" t="str">
        <f t="shared" si="1265"/>
        <v>CB$18</v>
      </c>
      <c r="CC1041" s="190" t="str">
        <f t="shared" si="1265"/>
        <v>CC$18</v>
      </c>
      <c r="CD1041" s="190" t="str">
        <f t="shared" si="1265"/>
        <v>CD$18</v>
      </c>
      <c r="CE1041" s="190" t="str">
        <f t="shared" ref="CE1041:CL1041" si="1266">CE$22</f>
        <v>CE$18</v>
      </c>
      <c r="CF1041" s="190" t="str">
        <f t="shared" si="1266"/>
        <v>CF$18</v>
      </c>
      <c r="CG1041" s="190" t="str">
        <f t="shared" si="1266"/>
        <v>CG$18</v>
      </c>
      <c r="CH1041" s="190" t="str">
        <f t="shared" si="1266"/>
        <v>CH$18</v>
      </c>
      <c r="CI1041" s="190" t="str">
        <f t="shared" si="1266"/>
        <v>CI$18</v>
      </c>
      <c r="CJ1041" s="190" t="str">
        <f t="shared" si="1266"/>
        <v>CJ$18</v>
      </c>
      <c r="CK1041" s="190" t="str">
        <f t="shared" si="1266"/>
        <v>CK$18</v>
      </c>
      <c r="CL1041" s="190" t="str">
        <f t="shared" si="1266"/>
        <v>CL$18</v>
      </c>
      <c r="CN1041" s="201"/>
      <c r="CO1041" s="190" t="str">
        <f t="shared" ref="CO1041:DL1041" si="1267">CO$22</f>
        <v>CO$18</v>
      </c>
      <c r="CP1041" s="190" t="str">
        <f t="shared" si="1267"/>
        <v>CP$18</v>
      </c>
      <c r="CQ1041" s="190" t="str">
        <f t="shared" si="1267"/>
        <v>CQ$18</v>
      </c>
      <c r="CR1041" s="190" t="str">
        <f t="shared" si="1267"/>
        <v>CR$18</v>
      </c>
      <c r="CS1041" s="190" t="str">
        <f t="shared" si="1267"/>
        <v>CS$18</v>
      </c>
      <c r="CT1041" s="190" t="str">
        <f t="shared" si="1267"/>
        <v>CT$18</v>
      </c>
      <c r="CU1041" s="190" t="str">
        <f t="shared" si="1267"/>
        <v>CU$18</v>
      </c>
      <c r="CV1041" s="190" t="str">
        <f t="shared" si="1267"/>
        <v>CV$18</v>
      </c>
      <c r="CW1041" s="190" t="str">
        <f t="shared" si="1267"/>
        <v>CW$18</v>
      </c>
      <c r="CX1041" s="190" t="str">
        <f t="shared" si="1267"/>
        <v>CX$18</v>
      </c>
      <c r="CY1041" s="190" t="str">
        <f t="shared" si="1267"/>
        <v>CY$18</v>
      </c>
      <c r="CZ1041" s="190" t="str">
        <f t="shared" si="1267"/>
        <v>CZ$18</v>
      </c>
      <c r="DA1041" s="190" t="str">
        <f t="shared" si="1267"/>
        <v>DA$18</v>
      </c>
      <c r="DB1041" s="190" t="str">
        <f t="shared" si="1267"/>
        <v>DB$18</v>
      </c>
      <c r="DC1041" s="190" t="str">
        <f t="shared" si="1267"/>
        <v>DC$18</v>
      </c>
      <c r="DD1041" s="190" t="str">
        <f t="shared" si="1267"/>
        <v>DD$18</v>
      </c>
      <c r="DE1041" s="190" t="str">
        <f t="shared" si="1267"/>
        <v>DE$18</v>
      </c>
      <c r="DF1041" s="190" t="str">
        <f t="shared" si="1267"/>
        <v>DF$18</v>
      </c>
      <c r="DG1041" s="190" t="str">
        <f t="shared" si="1267"/>
        <v>DG$18</v>
      </c>
      <c r="DH1041" s="190" t="str">
        <f t="shared" si="1267"/>
        <v>DH$18</v>
      </c>
      <c r="DI1041" s="190" t="str">
        <f t="shared" si="1267"/>
        <v>DI$18</v>
      </c>
      <c r="DJ1041" s="190" t="str">
        <f t="shared" si="1267"/>
        <v>DJ$18</v>
      </c>
      <c r="DK1041" s="190" t="str">
        <f t="shared" si="1267"/>
        <v>DK$18</v>
      </c>
      <c r="DL1041" s="190" t="str">
        <f t="shared" si="1267"/>
        <v>DL$18</v>
      </c>
    </row>
    <row r="1042" spans="1:116" x14ac:dyDescent="0.4">
      <c r="A1042" s="174"/>
      <c r="E1042" s="8"/>
      <c r="G1042" s="175" t="s">
        <v>464</v>
      </c>
      <c r="H1042" s="200"/>
      <c r="I1042" s="201"/>
      <c r="J1042" s="201"/>
      <c r="K1042" s="202"/>
      <c r="L1042" s="202"/>
      <c r="M1042" s="202"/>
      <c r="N1042" s="202"/>
      <c r="O1042" s="202"/>
      <c r="P1042" s="202"/>
      <c r="R1042" s="202"/>
      <c r="S1042" s="190" t="str">
        <f t="shared" ref="S1042:CD1042" si="1268">S$23</f>
        <v>S$19</v>
      </c>
      <c r="T1042" s="190" t="str">
        <f t="shared" si="1268"/>
        <v>T$19</v>
      </c>
      <c r="U1042" s="190" t="str">
        <f t="shared" si="1268"/>
        <v>U$19</v>
      </c>
      <c r="V1042" s="190" t="str">
        <f t="shared" si="1268"/>
        <v>V$19</v>
      </c>
      <c r="W1042" s="190" t="str">
        <f t="shared" si="1268"/>
        <v>W$19</v>
      </c>
      <c r="X1042" s="190" t="str">
        <f t="shared" si="1268"/>
        <v>X$19</v>
      </c>
      <c r="Y1042" s="190" t="str">
        <f t="shared" si="1268"/>
        <v>Y$19</v>
      </c>
      <c r="Z1042" s="190" t="str">
        <f t="shared" si="1268"/>
        <v>Z$19</v>
      </c>
      <c r="AA1042" s="190" t="str">
        <f t="shared" si="1268"/>
        <v>AA$19</v>
      </c>
      <c r="AB1042" s="190" t="str">
        <f t="shared" si="1268"/>
        <v>AB$19</v>
      </c>
      <c r="AC1042" s="190" t="str">
        <f t="shared" si="1268"/>
        <v>AC$19</v>
      </c>
      <c r="AD1042" s="190" t="str">
        <f t="shared" si="1268"/>
        <v>AD$19</v>
      </c>
      <c r="AE1042" s="190" t="str">
        <f t="shared" si="1268"/>
        <v>AE$19</v>
      </c>
      <c r="AF1042" s="190" t="str">
        <f t="shared" si="1268"/>
        <v>AF$19</v>
      </c>
      <c r="AG1042" s="190" t="str">
        <f t="shared" si="1268"/>
        <v>AG$19</v>
      </c>
      <c r="AH1042" s="190" t="str">
        <f t="shared" si="1268"/>
        <v>AH$19</v>
      </c>
      <c r="AI1042" s="190" t="str">
        <f t="shared" si="1268"/>
        <v>AI$19</v>
      </c>
      <c r="AJ1042" s="190" t="str">
        <f t="shared" si="1268"/>
        <v>AJ$19</v>
      </c>
      <c r="AK1042" s="190" t="str">
        <f t="shared" si="1268"/>
        <v>AK$19</v>
      </c>
      <c r="AL1042" s="190" t="str">
        <f t="shared" si="1268"/>
        <v>AL$19</v>
      </c>
      <c r="AM1042" s="190" t="str">
        <f t="shared" si="1268"/>
        <v>AM$19</v>
      </c>
      <c r="AN1042" s="190" t="str">
        <f t="shared" si="1268"/>
        <v>AN$19</v>
      </c>
      <c r="AO1042" s="190" t="str">
        <f t="shared" si="1268"/>
        <v>AO$19</v>
      </c>
      <c r="AP1042" s="190" t="str">
        <f t="shared" si="1268"/>
        <v>AP$19</v>
      </c>
      <c r="AQ1042" s="190" t="str">
        <f t="shared" si="1268"/>
        <v>AQ$19</v>
      </c>
      <c r="AR1042" s="190" t="str">
        <f t="shared" si="1268"/>
        <v>AR$19</v>
      </c>
      <c r="AS1042" s="190" t="str">
        <f t="shared" si="1268"/>
        <v>AS$19</v>
      </c>
      <c r="AT1042" s="190" t="str">
        <f t="shared" si="1268"/>
        <v>AT$19</v>
      </c>
      <c r="AU1042" s="190" t="str">
        <f t="shared" si="1268"/>
        <v>AU$19</v>
      </c>
      <c r="AV1042" s="190" t="str">
        <f t="shared" si="1268"/>
        <v>AV$19</v>
      </c>
      <c r="AW1042" s="190" t="str">
        <f t="shared" si="1268"/>
        <v>AW$19</v>
      </c>
      <c r="AX1042" s="190" t="str">
        <f t="shared" si="1268"/>
        <v>AX$19</v>
      </c>
      <c r="AY1042" s="190" t="str">
        <f t="shared" si="1268"/>
        <v>AY$19</v>
      </c>
      <c r="AZ1042" s="190" t="str">
        <f t="shared" si="1268"/>
        <v>AZ$19</v>
      </c>
      <c r="BA1042" s="190" t="str">
        <f t="shared" si="1268"/>
        <v>BA$19</v>
      </c>
      <c r="BB1042" s="190" t="str">
        <f t="shared" si="1268"/>
        <v>BB$19</v>
      </c>
      <c r="BC1042" s="190" t="str">
        <f t="shared" si="1268"/>
        <v>BC$19</v>
      </c>
      <c r="BD1042" s="190" t="str">
        <f t="shared" si="1268"/>
        <v>BD$19</v>
      </c>
      <c r="BE1042" s="190" t="str">
        <f t="shared" si="1268"/>
        <v>BE$19</v>
      </c>
      <c r="BF1042" s="190" t="str">
        <f t="shared" si="1268"/>
        <v>BF$19</v>
      </c>
      <c r="BG1042" s="190" t="str">
        <f t="shared" si="1268"/>
        <v>BG$19</v>
      </c>
      <c r="BH1042" s="190" t="str">
        <f t="shared" si="1268"/>
        <v>BH$19</v>
      </c>
      <c r="BI1042" s="190" t="str">
        <f t="shared" si="1268"/>
        <v>BI$19</v>
      </c>
      <c r="BJ1042" s="190" t="str">
        <f t="shared" si="1268"/>
        <v>BJ$19</v>
      </c>
      <c r="BK1042" s="190" t="str">
        <f t="shared" si="1268"/>
        <v>BK$19</v>
      </c>
      <c r="BL1042" s="190" t="str">
        <f t="shared" si="1268"/>
        <v>BL$19</v>
      </c>
      <c r="BM1042" s="190" t="str">
        <f t="shared" si="1268"/>
        <v>BM$19</v>
      </c>
      <c r="BN1042" s="190" t="str">
        <f t="shared" si="1268"/>
        <v>BN$19</v>
      </c>
      <c r="BO1042" s="190" t="str">
        <f t="shared" si="1268"/>
        <v>BO$19</v>
      </c>
      <c r="BP1042" s="190" t="str">
        <f t="shared" si="1268"/>
        <v>BP$19</v>
      </c>
      <c r="BQ1042" s="190" t="str">
        <f t="shared" si="1268"/>
        <v>BQ$19</v>
      </c>
      <c r="BR1042" s="190" t="str">
        <f t="shared" si="1268"/>
        <v>BR$19</v>
      </c>
      <c r="BS1042" s="190" t="str">
        <f t="shared" si="1268"/>
        <v>BS$19</v>
      </c>
      <c r="BT1042" s="190" t="str">
        <f t="shared" si="1268"/>
        <v>BT$19</v>
      </c>
      <c r="BU1042" s="190" t="str">
        <f t="shared" si="1268"/>
        <v>BU$19</v>
      </c>
      <c r="BV1042" s="190" t="str">
        <f t="shared" si="1268"/>
        <v>BV$19</v>
      </c>
      <c r="BW1042" s="190" t="str">
        <f t="shared" si="1268"/>
        <v>BW$19</v>
      </c>
      <c r="BX1042" s="190" t="str">
        <f t="shared" si="1268"/>
        <v>BX$19</v>
      </c>
      <c r="BY1042" s="190" t="str">
        <f t="shared" si="1268"/>
        <v>BY$19</v>
      </c>
      <c r="BZ1042" s="190" t="str">
        <f t="shared" si="1268"/>
        <v>BZ$19</v>
      </c>
      <c r="CA1042" s="190" t="str">
        <f t="shared" si="1268"/>
        <v>CA$19</v>
      </c>
      <c r="CB1042" s="190" t="str">
        <f t="shared" si="1268"/>
        <v>CB$19</v>
      </c>
      <c r="CC1042" s="190" t="str">
        <f t="shared" si="1268"/>
        <v>CC$19</v>
      </c>
      <c r="CD1042" s="190" t="str">
        <f t="shared" si="1268"/>
        <v>CD$19</v>
      </c>
      <c r="CE1042" s="190" t="str">
        <f t="shared" ref="CE1042:CL1042" si="1269">CE$23</f>
        <v>CE$19</v>
      </c>
      <c r="CF1042" s="190" t="str">
        <f t="shared" si="1269"/>
        <v>CF$19</v>
      </c>
      <c r="CG1042" s="190" t="str">
        <f t="shared" si="1269"/>
        <v>CG$19</v>
      </c>
      <c r="CH1042" s="190" t="str">
        <f t="shared" si="1269"/>
        <v>CH$19</v>
      </c>
      <c r="CI1042" s="190" t="str">
        <f t="shared" si="1269"/>
        <v>CI$19</v>
      </c>
      <c r="CJ1042" s="190" t="str">
        <f t="shared" si="1269"/>
        <v>CJ$19</v>
      </c>
      <c r="CK1042" s="190" t="str">
        <f t="shared" si="1269"/>
        <v>CK$19</v>
      </c>
      <c r="CL1042" s="190" t="str">
        <f t="shared" si="1269"/>
        <v>CL$19</v>
      </c>
      <c r="CN1042" s="201"/>
      <c r="CO1042" s="190" t="str">
        <f t="shared" ref="CO1042:DL1042" si="1270">CO$23</f>
        <v>CO$19</v>
      </c>
      <c r="CP1042" s="190" t="str">
        <f t="shared" si="1270"/>
        <v>CP$19</v>
      </c>
      <c r="CQ1042" s="190" t="str">
        <f t="shared" si="1270"/>
        <v>CQ$19</v>
      </c>
      <c r="CR1042" s="190" t="str">
        <f t="shared" si="1270"/>
        <v>CR$19</v>
      </c>
      <c r="CS1042" s="190" t="str">
        <f t="shared" si="1270"/>
        <v>CS$19</v>
      </c>
      <c r="CT1042" s="190" t="str">
        <f t="shared" si="1270"/>
        <v>CT$19</v>
      </c>
      <c r="CU1042" s="190" t="str">
        <f t="shared" si="1270"/>
        <v>CU$19</v>
      </c>
      <c r="CV1042" s="190" t="str">
        <f t="shared" si="1270"/>
        <v>CV$19</v>
      </c>
      <c r="CW1042" s="190" t="str">
        <f t="shared" si="1270"/>
        <v>CW$19</v>
      </c>
      <c r="CX1042" s="190" t="str">
        <f t="shared" si="1270"/>
        <v>CX$19</v>
      </c>
      <c r="CY1042" s="190" t="str">
        <f t="shared" si="1270"/>
        <v>CY$19</v>
      </c>
      <c r="CZ1042" s="190" t="str">
        <f t="shared" si="1270"/>
        <v>CZ$19</v>
      </c>
      <c r="DA1042" s="190" t="str">
        <f t="shared" si="1270"/>
        <v>DA$19</v>
      </c>
      <c r="DB1042" s="190" t="str">
        <f t="shared" si="1270"/>
        <v>DB$19</v>
      </c>
      <c r="DC1042" s="190" t="str">
        <f t="shared" si="1270"/>
        <v>DC$19</v>
      </c>
      <c r="DD1042" s="190" t="str">
        <f t="shared" si="1270"/>
        <v>DD$19</v>
      </c>
      <c r="DE1042" s="190" t="str">
        <f t="shared" si="1270"/>
        <v>DE$19</v>
      </c>
      <c r="DF1042" s="190" t="str">
        <f t="shared" si="1270"/>
        <v>DF$19</v>
      </c>
      <c r="DG1042" s="190" t="str">
        <f t="shared" si="1270"/>
        <v>DG$19</v>
      </c>
      <c r="DH1042" s="190" t="str">
        <f t="shared" si="1270"/>
        <v>DH$19</v>
      </c>
      <c r="DI1042" s="190" t="str">
        <f t="shared" si="1270"/>
        <v>DI$19</v>
      </c>
      <c r="DJ1042" s="190" t="str">
        <f t="shared" si="1270"/>
        <v>DJ$19</v>
      </c>
      <c r="DK1042" s="190" t="str">
        <f t="shared" si="1270"/>
        <v>DK$19</v>
      </c>
      <c r="DL1042" s="190" t="str">
        <f t="shared" si="1270"/>
        <v>DL$19</v>
      </c>
    </row>
    <row r="1043" spans="1:116" x14ac:dyDescent="0.4">
      <c r="A1043" s="31" t="s">
        <v>218</v>
      </c>
      <c r="B1043" s="31" t="s">
        <v>81</v>
      </c>
      <c r="C1043" s="31"/>
      <c r="D1043" t="s">
        <v>815</v>
      </c>
      <c r="E1043" s="8" t="str">
        <f t="shared" ref="E1043:E1049" si="1271">ROW()&amp;" "&amp;D1043</f>
        <v>1043 SALES-S</v>
      </c>
      <c r="F1043" t="s">
        <v>438</v>
      </c>
      <c r="G1043" s="66" t="s">
        <v>816</v>
      </c>
      <c r="H1043" s="22"/>
      <c r="I1043" s="299"/>
      <c r="J1043" s="299"/>
      <c r="K1043" s="22"/>
      <c r="L1043" s="22"/>
      <c r="M1043" s="22"/>
      <c r="N1043" s="22"/>
      <c r="O1043" s="22"/>
      <c r="P1043" s="22"/>
      <c r="R1043" s="66"/>
      <c r="S1043" s="300"/>
      <c r="T1043" s="300"/>
      <c r="U1043" s="300"/>
      <c r="V1043" s="300"/>
      <c r="W1043" s="300"/>
      <c r="X1043" s="300"/>
      <c r="Y1043" s="300"/>
      <c r="Z1043" s="300"/>
      <c r="AA1043" s="300"/>
      <c r="AB1043" s="300"/>
      <c r="AC1043" s="300"/>
      <c r="AD1043" s="300"/>
      <c r="AE1043" s="300"/>
      <c r="AF1043" s="300"/>
      <c r="AG1043" s="300"/>
      <c r="AH1043" s="300"/>
      <c r="AI1043" s="300"/>
      <c r="AJ1043" s="300"/>
      <c r="AK1043" s="300"/>
      <c r="AL1043" s="300"/>
      <c r="AM1043" s="300"/>
      <c r="AN1043" s="300"/>
      <c r="AO1043" s="300"/>
      <c r="AP1043" s="300"/>
      <c r="AQ1043" s="300"/>
      <c r="AR1043" s="300"/>
      <c r="AS1043" s="300"/>
      <c r="AT1043" s="300"/>
      <c r="AU1043" s="300"/>
      <c r="AV1043" s="300"/>
      <c r="AW1043" s="300"/>
      <c r="AX1043" s="300"/>
      <c r="AY1043" s="300"/>
      <c r="AZ1043" s="300"/>
      <c r="BA1043" s="300"/>
      <c r="BB1043" s="300"/>
      <c r="BC1043" s="300"/>
      <c r="BD1043" s="300"/>
      <c r="BE1043" s="300"/>
      <c r="BF1043" s="300"/>
      <c r="BG1043" s="300"/>
      <c r="BH1043" s="300"/>
      <c r="BI1043" s="300"/>
      <c r="BJ1043" s="300"/>
      <c r="BK1043" s="300"/>
      <c r="BL1043" s="300"/>
      <c r="BM1043" s="300"/>
      <c r="BN1043" s="300"/>
      <c r="BO1043" s="300"/>
      <c r="BP1043" s="300"/>
      <c r="BQ1043" s="300"/>
      <c r="BR1043" s="300"/>
      <c r="BS1043" s="300"/>
      <c r="BT1043" s="300"/>
      <c r="BU1043" s="300"/>
      <c r="BV1043" s="300"/>
      <c r="BW1043" s="300"/>
      <c r="BX1043" s="300"/>
      <c r="BY1043" s="300"/>
      <c r="BZ1043" s="300"/>
      <c r="CA1043" s="300"/>
      <c r="CB1043" s="300"/>
      <c r="CC1043" s="300"/>
      <c r="CD1043" s="300"/>
      <c r="CE1043" s="300"/>
      <c r="CF1043" s="300"/>
      <c r="CG1043" s="300"/>
      <c r="CH1043" s="300"/>
      <c r="CI1043" s="300"/>
      <c r="CJ1043" s="300"/>
      <c r="CK1043" s="300"/>
      <c r="CL1043" s="300"/>
      <c r="CN1043" s="299"/>
      <c r="CO1043" s="300"/>
      <c r="CP1043" s="300"/>
      <c r="CQ1043" s="300"/>
      <c r="CR1043" s="300"/>
      <c r="CS1043" s="300"/>
      <c r="CT1043" s="300"/>
      <c r="CU1043" s="300"/>
      <c r="CV1043" s="300"/>
      <c r="CW1043" s="300"/>
      <c r="CX1043" s="300"/>
      <c r="CY1043" s="300"/>
      <c r="CZ1043" s="300"/>
      <c r="DA1043" s="300"/>
      <c r="DB1043" s="300"/>
      <c r="DC1043" s="300"/>
      <c r="DD1043" s="300"/>
      <c r="DE1043" s="300"/>
      <c r="DF1043" s="300"/>
      <c r="DG1043" s="300"/>
      <c r="DH1043" s="300"/>
      <c r="DI1043" s="300"/>
      <c r="DJ1043" s="300"/>
      <c r="DK1043" s="300"/>
      <c r="DL1043" s="300"/>
    </row>
    <row r="1044" spans="1:116" x14ac:dyDescent="0.4">
      <c r="A1044" s="31"/>
      <c r="C1044" s="31"/>
      <c r="D1044" t="s">
        <v>815</v>
      </c>
      <c r="E1044" s="8" t="str">
        <f t="shared" si="1271"/>
        <v>1044 SALES-S</v>
      </c>
      <c r="G1044" s="95" t="str">
        <f>G1046&amp;":"</f>
        <v>Sales - (Primary label):</v>
      </c>
      <c r="H1044" s="31"/>
      <c r="I1044" s="73"/>
      <c r="J1044" s="73"/>
      <c r="K1044" s="31"/>
      <c r="L1044" s="31"/>
      <c r="M1044" s="31"/>
      <c r="N1044" s="31"/>
      <c r="O1044" s="31"/>
      <c r="P1044" s="31"/>
      <c r="R1044" s="67"/>
      <c r="S1044" s="156"/>
      <c r="T1044" s="156"/>
      <c r="U1044" s="156"/>
      <c r="V1044" s="156"/>
      <c r="W1044" s="156"/>
      <c r="X1044" s="156"/>
      <c r="Y1044" s="156"/>
      <c r="Z1044" s="156"/>
      <c r="AA1044" s="156"/>
      <c r="AB1044" s="156"/>
      <c r="AC1044" s="156"/>
      <c r="AD1044" s="156"/>
      <c r="AE1044" s="156"/>
      <c r="AF1044" s="156"/>
      <c r="AG1044" s="156"/>
      <c r="AH1044" s="156"/>
      <c r="AI1044" s="156"/>
      <c r="AJ1044" s="156"/>
      <c r="AK1044" s="156"/>
      <c r="AL1044" s="156"/>
      <c r="AM1044" s="156"/>
      <c r="AN1044" s="156"/>
      <c r="AO1044" s="156"/>
      <c r="AP1044" s="156"/>
      <c r="AQ1044" s="156"/>
      <c r="AR1044" s="156"/>
      <c r="AS1044" s="156"/>
      <c r="AT1044" s="156"/>
      <c r="AU1044" s="156"/>
      <c r="AV1044" s="156"/>
      <c r="AW1044" s="156"/>
      <c r="AX1044" s="156"/>
      <c r="AY1044" s="156"/>
      <c r="AZ1044" s="156"/>
      <c r="BA1044" s="156"/>
      <c r="BB1044" s="156"/>
      <c r="BC1044" s="156"/>
      <c r="BD1044" s="156"/>
      <c r="BE1044" s="156"/>
      <c r="BF1044" s="156"/>
      <c r="BG1044" s="156"/>
      <c r="BH1044" s="156"/>
      <c r="BI1044" s="156"/>
      <c r="BJ1044" s="156"/>
      <c r="BK1044" s="156"/>
      <c r="BL1044" s="156"/>
      <c r="BM1044" s="156"/>
      <c r="BN1044" s="156"/>
      <c r="BO1044" s="156"/>
      <c r="BP1044" s="156"/>
      <c r="BQ1044" s="156"/>
      <c r="BR1044" s="156"/>
      <c r="BS1044" s="156"/>
      <c r="BT1044" s="156"/>
      <c r="BU1044" s="156"/>
      <c r="BV1044" s="156"/>
      <c r="BW1044" s="156"/>
      <c r="BX1044" s="156"/>
      <c r="BY1044" s="156"/>
      <c r="BZ1044" s="156"/>
      <c r="CA1044" s="156"/>
      <c r="CB1044" s="156"/>
      <c r="CC1044" s="156"/>
      <c r="CD1044" s="156"/>
      <c r="CE1044" s="156"/>
      <c r="CF1044" s="156"/>
      <c r="CG1044" s="156"/>
      <c r="CH1044" s="156"/>
      <c r="CI1044" s="156"/>
      <c r="CJ1044" s="156"/>
      <c r="CK1044" s="156"/>
      <c r="CL1044" s="156"/>
      <c r="CN1044" s="73"/>
      <c r="CO1044" s="156"/>
      <c r="CP1044" s="156"/>
      <c r="CQ1044" s="156"/>
      <c r="CR1044" s="156"/>
      <c r="CS1044" s="156"/>
      <c r="CT1044" s="156"/>
      <c r="CU1044" s="156"/>
      <c r="CV1044" s="156"/>
      <c r="CW1044" s="156"/>
      <c r="CX1044" s="156"/>
      <c r="CY1044" s="156"/>
      <c r="CZ1044" s="156"/>
      <c r="DA1044" s="156"/>
      <c r="DB1044" s="156"/>
      <c r="DC1044" s="156"/>
      <c r="DD1044" s="156"/>
      <c r="DE1044" s="156"/>
      <c r="DF1044" s="156"/>
      <c r="DG1044" s="156"/>
      <c r="DH1044" s="156"/>
      <c r="DI1044" s="156"/>
      <c r="DJ1044" s="156"/>
      <c r="DK1044" s="156"/>
      <c r="DL1044" s="156"/>
    </row>
    <row r="1045" spans="1:116" x14ac:dyDescent="0.4">
      <c r="B1045" t="str">
        <f>E1045</f>
        <v>1045 SALES-S</v>
      </c>
      <c r="D1045" t="s">
        <v>815</v>
      </c>
      <c r="E1045" s="8" t="str">
        <f t="shared" si="1271"/>
        <v>1045 SALES-S</v>
      </c>
      <c r="G1045" s="145" t="str">
        <f>"$ sales/new "&amp;G1049</f>
        <v>$ sales/new primary unit</v>
      </c>
      <c r="H1045" s="12"/>
      <c r="I1045" s="60"/>
      <c r="J1045" s="60"/>
      <c r="K1045" s="18">
        <v>5</v>
      </c>
      <c r="L1045" s="18">
        <v>5</v>
      </c>
      <c r="M1045" s="18">
        <v>5</v>
      </c>
      <c r="N1045" s="18">
        <v>5</v>
      </c>
      <c r="O1045" s="18">
        <v>5</v>
      </c>
      <c r="P1045" s="18">
        <v>5</v>
      </c>
      <c r="R1045" s="19"/>
      <c r="S1045" s="147" cm="1">
        <f t="array" ref="S1045">INDEX($K:$P,ROW(),MATCH(S$3,$K$2:$P$2,0))</f>
        <v>5</v>
      </c>
      <c r="T1045" s="147" cm="1">
        <f t="array" ref="T1045">INDEX($K:$P,ROW(),MATCH(T$3,$K$2:$P$2,0))</f>
        <v>5</v>
      </c>
      <c r="U1045" s="147" cm="1">
        <f t="array" ref="U1045">INDEX($K:$P,ROW(),MATCH(U$3,$K$2:$P$2,0))</f>
        <v>5</v>
      </c>
      <c r="V1045" s="147" cm="1">
        <f t="array" ref="V1045">INDEX($K:$P,ROW(),MATCH(V$3,$K$2:$P$2,0))</f>
        <v>5</v>
      </c>
      <c r="W1045" s="147" cm="1">
        <f t="array" ref="W1045">INDEX($K:$P,ROW(),MATCH(W$3,$K$2:$P$2,0))</f>
        <v>5</v>
      </c>
      <c r="X1045" s="147" cm="1">
        <f t="array" ref="X1045">INDEX($K:$P,ROW(),MATCH(X$3,$K$2:$P$2,0))</f>
        <v>5</v>
      </c>
      <c r="Y1045" s="147" cm="1">
        <f t="array" ref="Y1045">INDEX($K:$P,ROW(),MATCH(Y$3,$K$2:$P$2,0))</f>
        <v>5</v>
      </c>
      <c r="Z1045" s="147" cm="1">
        <f t="array" ref="Z1045">INDEX($K:$P,ROW(),MATCH(Z$3,$K$2:$P$2,0))</f>
        <v>5</v>
      </c>
      <c r="AA1045" s="147" cm="1">
        <f t="array" ref="AA1045">INDEX($K:$P,ROW(),MATCH(AA$3,$K$2:$P$2,0))</f>
        <v>5</v>
      </c>
      <c r="AB1045" s="147" cm="1">
        <f t="array" ref="AB1045">INDEX($K:$P,ROW(),MATCH(AB$3,$K$2:$P$2,0))</f>
        <v>5</v>
      </c>
      <c r="AC1045" s="147" cm="1">
        <f t="array" ref="AC1045">INDEX($K:$P,ROW(),MATCH(AC$3,$K$2:$P$2,0))</f>
        <v>5</v>
      </c>
      <c r="AD1045" s="147" cm="1">
        <f t="array" ref="AD1045">INDEX($K:$P,ROW(),MATCH(AD$3,$K$2:$P$2,0))</f>
        <v>5</v>
      </c>
      <c r="AE1045" s="147" cm="1">
        <f t="array" ref="AE1045">INDEX($K:$P,ROW(),MATCH(AE$3,$K$2:$P$2,0))</f>
        <v>5</v>
      </c>
      <c r="AF1045" s="147" cm="1">
        <f t="array" ref="AF1045">INDEX($K:$P,ROW(),MATCH(AF$3,$K$2:$P$2,0))</f>
        <v>5</v>
      </c>
      <c r="AG1045" s="147" cm="1">
        <f t="array" ref="AG1045">INDEX($K:$P,ROW(),MATCH(AG$3,$K$2:$P$2,0))</f>
        <v>5</v>
      </c>
      <c r="AH1045" s="147" cm="1">
        <f t="array" ref="AH1045">INDEX($K:$P,ROW(),MATCH(AH$3,$K$2:$P$2,0))</f>
        <v>5</v>
      </c>
      <c r="AI1045" s="147" cm="1">
        <f t="array" ref="AI1045">INDEX($K:$P,ROW(),MATCH(AI$3,$K$2:$P$2,0))</f>
        <v>5</v>
      </c>
      <c r="AJ1045" s="147" cm="1">
        <f t="array" ref="AJ1045">INDEX($K:$P,ROW(),MATCH(AJ$3,$K$2:$P$2,0))</f>
        <v>5</v>
      </c>
      <c r="AK1045" s="147" cm="1">
        <f t="array" ref="AK1045">INDEX($K:$P,ROW(),MATCH(AK$3,$K$2:$P$2,0))</f>
        <v>5</v>
      </c>
      <c r="AL1045" s="147" cm="1">
        <f t="array" ref="AL1045">INDEX($K:$P,ROW(),MATCH(AL$3,$K$2:$P$2,0))</f>
        <v>5</v>
      </c>
      <c r="AM1045" s="147" cm="1">
        <f t="array" ref="AM1045">INDEX($K:$P,ROW(),MATCH(AM$3,$K$2:$P$2,0))</f>
        <v>5</v>
      </c>
      <c r="AN1045" s="147" cm="1">
        <f t="array" ref="AN1045">INDEX($K:$P,ROW(),MATCH(AN$3,$K$2:$P$2,0))</f>
        <v>5</v>
      </c>
      <c r="AO1045" s="147" cm="1">
        <f t="array" ref="AO1045">INDEX($K:$P,ROW(),MATCH(AO$3,$K$2:$P$2,0))</f>
        <v>5</v>
      </c>
      <c r="AP1045" s="147" cm="1">
        <f t="array" ref="AP1045">INDEX($K:$P,ROW(),MATCH(AP$3,$K$2:$P$2,0))</f>
        <v>5</v>
      </c>
      <c r="AQ1045" s="147" cm="1">
        <f t="array" ref="AQ1045">INDEX($K:$P,ROW(),MATCH(AQ$3,$K$2:$P$2,0))</f>
        <v>5</v>
      </c>
      <c r="AR1045" s="147" cm="1">
        <f t="array" ref="AR1045">INDEX($K:$P,ROW(),MATCH(AR$3,$K$2:$P$2,0))</f>
        <v>5</v>
      </c>
      <c r="AS1045" s="147" cm="1">
        <f t="array" ref="AS1045">INDEX($K:$P,ROW(),MATCH(AS$3,$K$2:$P$2,0))</f>
        <v>5</v>
      </c>
      <c r="AT1045" s="147" cm="1">
        <f t="array" ref="AT1045">INDEX($K:$P,ROW(),MATCH(AT$3,$K$2:$P$2,0))</f>
        <v>5</v>
      </c>
      <c r="AU1045" s="147" cm="1">
        <f t="array" ref="AU1045">INDEX($K:$P,ROW(),MATCH(AU$3,$K$2:$P$2,0))</f>
        <v>5</v>
      </c>
      <c r="AV1045" s="147" cm="1">
        <f t="array" ref="AV1045">INDEX($K:$P,ROW(),MATCH(AV$3,$K$2:$P$2,0))</f>
        <v>5</v>
      </c>
      <c r="AW1045" s="147" cm="1">
        <f t="array" ref="AW1045">INDEX($K:$P,ROW(),MATCH(AW$3,$K$2:$P$2,0))</f>
        <v>5</v>
      </c>
      <c r="AX1045" s="147" cm="1">
        <f t="array" ref="AX1045">INDEX($K:$P,ROW(),MATCH(AX$3,$K$2:$P$2,0))</f>
        <v>5</v>
      </c>
      <c r="AY1045" s="147" cm="1">
        <f t="array" ref="AY1045">INDEX($K:$P,ROW(),MATCH(AY$3,$K$2:$P$2,0))</f>
        <v>5</v>
      </c>
      <c r="AZ1045" s="147" cm="1">
        <f t="array" ref="AZ1045">INDEX($K:$P,ROW(),MATCH(AZ$3,$K$2:$P$2,0))</f>
        <v>5</v>
      </c>
      <c r="BA1045" s="147" cm="1">
        <f t="array" ref="BA1045">INDEX($K:$P,ROW(),MATCH(BA$3,$K$2:$P$2,0))</f>
        <v>5</v>
      </c>
      <c r="BB1045" s="147" cm="1">
        <f t="array" ref="BB1045">INDEX($K:$P,ROW(),MATCH(BB$3,$K$2:$P$2,0))</f>
        <v>5</v>
      </c>
      <c r="BC1045" s="147" cm="1">
        <f t="array" ref="BC1045">INDEX($K:$P,ROW(),MATCH(BC$3,$K$2:$P$2,0))</f>
        <v>5</v>
      </c>
      <c r="BD1045" s="147" cm="1">
        <f t="array" ref="BD1045">INDEX($K:$P,ROW(),MATCH(BD$3,$K$2:$P$2,0))</f>
        <v>5</v>
      </c>
      <c r="BE1045" s="147" cm="1">
        <f t="array" ref="BE1045">INDEX($K:$P,ROW(),MATCH(BE$3,$K$2:$P$2,0))</f>
        <v>5</v>
      </c>
      <c r="BF1045" s="147" cm="1">
        <f t="array" ref="BF1045">INDEX($K:$P,ROW(),MATCH(BF$3,$K$2:$P$2,0))</f>
        <v>5</v>
      </c>
      <c r="BG1045" s="147" cm="1">
        <f t="array" ref="BG1045">INDEX($K:$P,ROW(),MATCH(BG$3,$K$2:$P$2,0))</f>
        <v>5</v>
      </c>
      <c r="BH1045" s="147" cm="1">
        <f t="array" ref="BH1045">INDEX($K:$P,ROW(),MATCH(BH$3,$K$2:$P$2,0))</f>
        <v>5</v>
      </c>
      <c r="BI1045" s="147" cm="1">
        <f t="array" ref="BI1045">INDEX($K:$P,ROW(),MATCH(BI$3,$K$2:$P$2,0))</f>
        <v>5</v>
      </c>
      <c r="BJ1045" s="147" cm="1">
        <f t="array" ref="BJ1045">INDEX($K:$P,ROW(),MATCH(BJ$3,$K$2:$P$2,0))</f>
        <v>5</v>
      </c>
      <c r="BK1045" s="147" cm="1">
        <f t="array" ref="BK1045">INDEX($K:$P,ROW(),MATCH(BK$3,$K$2:$P$2,0))</f>
        <v>5</v>
      </c>
      <c r="BL1045" s="147" cm="1">
        <f t="array" ref="BL1045">INDEX($K:$P,ROW(),MATCH(BL$3,$K$2:$P$2,0))</f>
        <v>5</v>
      </c>
      <c r="BM1045" s="147" cm="1">
        <f t="array" ref="BM1045">INDEX($K:$P,ROW(),MATCH(BM$3,$K$2:$P$2,0))</f>
        <v>5</v>
      </c>
      <c r="BN1045" s="147" cm="1">
        <f t="array" ref="BN1045">INDEX($K:$P,ROW(),MATCH(BN$3,$K$2:$P$2,0))</f>
        <v>5</v>
      </c>
      <c r="BO1045" s="147" cm="1">
        <f t="array" ref="BO1045">INDEX($K:$P,ROW(),MATCH(BO$3,$K$2:$P$2,0))</f>
        <v>5</v>
      </c>
      <c r="BP1045" s="147" cm="1">
        <f t="array" ref="BP1045">INDEX($K:$P,ROW(),MATCH(BP$3,$K$2:$P$2,0))</f>
        <v>5</v>
      </c>
      <c r="BQ1045" s="147" cm="1">
        <f t="array" ref="BQ1045">INDEX($K:$P,ROW(),MATCH(BQ$3,$K$2:$P$2,0))</f>
        <v>5</v>
      </c>
      <c r="BR1045" s="147" cm="1">
        <f t="array" ref="BR1045">INDEX($K:$P,ROW(),MATCH(BR$3,$K$2:$P$2,0))</f>
        <v>5</v>
      </c>
      <c r="BS1045" s="147" cm="1">
        <f t="array" ref="BS1045">INDEX($K:$P,ROW(),MATCH(BS$3,$K$2:$P$2,0))</f>
        <v>5</v>
      </c>
      <c r="BT1045" s="147" cm="1">
        <f t="array" ref="BT1045">INDEX($K:$P,ROW(),MATCH(BT$3,$K$2:$P$2,0))</f>
        <v>5</v>
      </c>
      <c r="BU1045" s="147" cm="1">
        <f t="array" ref="BU1045">INDEX($K:$P,ROW(),MATCH(BU$3,$K$2:$P$2,0))</f>
        <v>5</v>
      </c>
      <c r="BV1045" s="147" cm="1">
        <f t="array" ref="BV1045">INDEX($K:$P,ROW(),MATCH(BV$3,$K$2:$P$2,0))</f>
        <v>5</v>
      </c>
      <c r="BW1045" s="147" cm="1">
        <f t="array" ref="BW1045">INDEX($K:$P,ROW(),MATCH(BW$3,$K$2:$P$2,0))</f>
        <v>5</v>
      </c>
      <c r="BX1045" s="147" cm="1">
        <f t="array" ref="BX1045">INDEX($K:$P,ROW(),MATCH(BX$3,$K$2:$P$2,0))</f>
        <v>5</v>
      </c>
      <c r="BY1045" s="147" cm="1">
        <f t="array" ref="BY1045">INDEX($K:$P,ROW(),MATCH(BY$3,$K$2:$P$2,0))</f>
        <v>5</v>
      </c>
      <c r="BZ1045" s="147" cm="1">
        <f t="array" ref="BZ1045">INDEX($K:$P,ROW(),MATCH(BZ$3,$K$2:$P$2,0))</f>
        <v>5</v>
      </c>
      <c r="CA1045" s="147" cm="1">
        <f t="array" ref="CA1045">INDEX($K:$P,ROW(),MATCH(CA$3,$K$2:$P$2,0))</f>
        <v>5</v>
      </c>
      <c r="CB1045" s="147" cm="1">
        <f t="array" ref="CB1045">INDEX($K:$P,ROW(),MATCH(CB$3,$K$2:$P$2,0))</f>
        <v>5</v>
      </c>
      <c r="CC1045" s="147" cm="1">
        <f t="array" ref="CC1045">INDEX($K:$P,ROW(),MATCH(CC$3,$K$2:$P$2,0))</f>
        <v>5</v>
      </c>
      <c r="CD1045" s="147" cm="1">
        <f t="array" ref="CD1045">INDEX($K:$P,ROW(),MATCH(CD$3,$K$2:$P$2,0))</f>
        <v>5</v>
      </c>
      <c r="CE1045" s="147" cm="1">
        <f t="array" ref="CE1045">INDEX($K:$P,ROW(),MATCH(CE$3,$K$2:$P$2,0))</f>
        <v>5</v>
      </c>
      <c r="CF1045" s="147" cm="1">
        <f t="array" ref="CF1045">INDEX($K:$P,ROW(),MATCH(CF$3,$K$2:$P$2,0))</f>
        <v>5</v>
      </c>
      <c r="CG1045" s="147" cm="1">
        <f t="array" ref="CG1045">INDEX($K:$P,ROW(),MATCH(CG$3,$K$2:$P$2,0))</f>
        <v>5</v>
      </c>
      <c r="CH1045" s="147" cm="1">
        <f t="array" ref="CH1045">INDEX($K:$P,ROW(),MATCH(CH$3,$K$2:$P$2,0))</f>
        <v>5</v>
      </c>
      <c r="CI1045" s="147" cm="1">
        <f t="array" ref="CI1045">INDEX($K:$P,ROW(),MATCH(CI$3,$K$2:$P$2,0))</f>
        <v>5</v>
      </c>
      <c r="CJ1045" s="147" cm="1">
        <f t="array" ref="CJ1045">INDEX($K:$P,ROW(),MATCH(CJ$3,$K$2:$P$2,0))</f>
        <v>5</v>
      </c>
      <c r="CK1045" s="147" cm="1">
        <f t="array" ref="CK1045">INDEX($K:$P,ROW(),MATCH(CK$3,$K$2:$P$2,0))</f>
        <v>5</v>
      </c>
      <c r="CL1045" s="147" cm="1">
        <f t="array" ref="CL1045">INDEX($K:$P,ROW(),MATCH(CL$3,$K$2:$P$2,0))</f>
        <v>5</v>
      </c>
      <c r="CN1045" s="60"/>
      <c r="CO1045" s="147" t="e" cm="1">
        <f t="array" ref="CO1045">INDEX($K:$P,ROW(),MATCH(CO$3,$K$2:$P$2,0))</f>
        <v>#N/A</v>
      </c>
      <c r="CP1045" s="147" t="e" cm="1">
        <f t="array" ref="CP1045">INDEX($K:$P,ROW(),MATCH(CP$3,$K$2:$P$2,0))</f>
        <v>#N/A</v>
      </c>
      <c r="CQ1045" s="147" t="e" cm="1">
        <f t="array" ref="CQ1045">INDEX($K:$P,ROW(),MATCH(CQ$3,$K$2:$P$2,0))</f>
        <v>#N/A</v>
      </c>
      <c r="CR1045" s="147" t="e" cm="1">
        <f t="array" ref="CR1045">INDEX($K:$P,ROW(),MATCH(CR$3,$K$2:$P$2,0))</f>
        <v>#N/A</v>
      </c>
      <c r="CS1045" s="147" t="e" cm="1">
        <f t="array" ref="CS1045">INDEX($K:$P,ROW(),MATCH(CS$3,$K$2:$P$2,0))</f>
        <v>#N/A</v>
      </c>
      <c r="CT1045" s="147" t="e" cm="1">
        <f t="array" ref="CT1045">INDEX($K:$P,ROW(),MATCH(CT$3,$K$2:$P$2,0))</f>
        <v>#N/A</v>
      </c>
      <c r="CU1045" s="147" t="e" cm="1">
        <f t="array" ref="CU1045">INDEX($K:$P,ROW(),MATCH(CU$3,$K$2:$P$2,0))</f>
        <v>#N/A</v>
      </c>
      <c r="CV1045" s="147" t="e" cm="1">
        <f t="array" ref="CV1045">INDEX($K:$P,ROW(),MATCH(CV$3,$K$2:$P$2,0))</f>
        <v>#N/A</v>
      </c>
      <c r="CW1045" s="147" t="e" cm="1">
        <f t="array" ref="CW1045">INDEX($K:$P,ROW(),MATCH(CW$3,$K$2:$P$2,0))</f>
        <v>#N/A</v>
      </c>
      <c r="CX1045" s="147" t="e" cm="1">
        <f t="array" ref="CX1045">INDEX($K:$P,ROW(),MATCH(CX$3,$K$2:$P$2,0))</f>
        <v>#N/A</v>
      </c>
      <c r="CY1045" s="147" t="e" cm="1">
        <f t="array" ref="CY1045">INDEX($K:$P,ROW(),MATCH(CY$3,$K$2:$P$2,0))</f>
        <v>#N/A</v>
      </c>
      <c r="CZ1045" s="147" t="e" cm="1">
        <f t="array" ref="CZ1045">INDEX($K:$P,ROW(),MATCH(CZ$3,$K$2:$P$2,0))</f>
        <v>#N/A</v>
      </c>
      <c r="DA1045" s="147" t="e" cm="1">
        <f t="array" ref="DA1045">INDEX($K:$P,ROW(),MATCH(DA$3,$K$2:$P$2,0))</f>
        <v>#N/A</v>
      </c>
      <c r="DB1045" s="147" t="e" cm="1">
        <f t="array" ref="DB1045">INDEX($K:$P,ROW(),MATCH(DB$3,$K$2:$P$2,0))</f>
        <v>#N/A</v>
      </c>
      <c r="DC1045" s="147" t="e" cm="1">
        <f t="array" ref="DC1045">INDEX($K:$P,ROW(),MATCH(DC$3,$K$2:$P$2,0))</f>
        <v>#N/A</v>
      </c>
      <c r="DD1045" s="147" t="e" cm="1">
        <f t="array" ref="DD1045">INDEX($K:$P,ROW(),MATCH(DD$3,$K$2:$P$2,0))</f>
        <v>#N/A</v>
      </c>
      <c r="DE1045" s="147" t="e" cm="1">
        <f t="array" ref="DE1045">INDEX($K:$P,ROW(),MATCH(DE$3,$K$2:$P$2,0))</f>
        <v>#N/A</v>
      </c>
      <c r="DF1045" s="147" t="e" cm="1">
        <f t="array" ref="DF1045">INDEX($K:$P,ROW(),MATCH(DF$3,$K$2:$P$2,0))</f>
        <v>#N/A</v>
      </c>
      <c r="DG1045" s="147" t="e" cm="1">
        <f t="array" ref="DG1045">INDEX($K:$P,ROW(),MATCH(DG$3,$K$2:$P$2,0))</f>
        <v>#N/A</v>
      </c>
      <c r="DH1045" s="147" t="e" cm="1">
        <f t="array" ref="DH1045">INDEX($K:$P,ROW(),MATCH(DH$3,$K$2:$P$2,0))</f>
        <v>#N/A</v>
      </c>
      <c r="DI1045" s="147" t="e" cm="1">
        <f t="array" ref="DI1045">INDEX($K:$P,ROW(),MATCH(DI$3,$K$2:$P$2,0))</f>
        <v>#N/A</v>
      </c>
      <c r="DJ1045" s="147" t="e" cm="1">
        <f t="array" ref="DJ1045">INDEX($K:$P,ROW(),MATCH(DJ$3,$K$2:$P$2,0))</f>
        <v>#N/A</v>
      </c>
      <c r="DK1045" s="147" t="e" cm="1">
        <f t="array" ref="DK1045">INDEX($K:$P,ROW(),MATCH(DK$3,$K$2:$P$2,0))</f>
        <v>#N/A</v>
      </c>
      <c r="DL1045" s="147" t="e" cm="1">
        <f t="array" ref="DL1045">INDEX($K:$P,ROW(),MATCH(DL$3,$K$2:$P$2,0))</f>
        <v>#N/A</v>
      </c>
    </row>
    <row r="1046" spans="1:116" x14ac:dyDescent="0.4">
      <c r="A1046" s="27"/>
      <c r="B1046" s="27"/>
      <c r="C1046" s="27" t="s">
        <v>198</v>
      </c>
      <c r="D1046" t="s">
        <v>815</v>
      </c>
      <c r="E1046" s="8" t="str">
        <f t="shared" si="1271"/>
        <v>1046 SALES-S</v>
      </c>
      <c r="F1046" s="27"/>
      <c r="G1046" s="126" t="str">
        <f>SUBSTITUTE(G1043,":","")&amp;" - "&amp;G1048</f>
        <v>Sales - (Primary label)</v>
      </c>
      <c r="H1046" s="27"/>
      <c r="I1046" s="78"/>
      <c r="J1046" s="78"/>
      <c r="K1046" s="118">
        <f ca="1">SUMIF($3:$3,K$2,1046:1046)</f>
        <v>300000</v>
      </c>
      <c r="L1046" s="118">
        <f ca="1">SUMIF($3:$3,L$2,1046:1046)</f>
        <v>300000</v>
      </c>
      <c r="M1046" s="118">
        <f ca="1">SUMIF($3:$3,M$2,1046:1046)</f>
        <v>300000</v>
      </c>
      <c r="N1046" s="118">
        <f ca="1">SUMIF($3:$3,N$2,1046:1046)</f>
        <v>300000</v>
      </c>
      <c r="O1046" s="118">
        <f ca="1">SUMIF($3:$3,O$2,1046:1046)</f>
        <v>300000</v>
      </c>
      <c r="P1046" s="118">
        <f ca="1">SUMIF($3:$3,P$2,1046:1046)</f>
        <v>300000</v>
      </c>
      <c r="R1046" s="33"/>
      <c r="S1046" s="148">
        <f ca="1">S1045*INDIRECT(S1038)</f>
        <v>25000</v>
      </c>
      <c r="T1046" s="148">
        <f t="shared" ref="T1046:CE1048" ca="1" si="1272">T1045*INDIRECT(T1038)</f>
        <v>25000</v>
      </c>
      <c r="U1046" s="148">
        <f t="shared" ca="1" si="1272"/>
        <v>25000</v>
      </c>
      <c r="V1046" s="148">
        <f t="shared" ca="1" si="1272"/>
        <v>25000</v>
      </c>
      <c r="W1046" s="148">
        <f t="shared" ca="1" si="1272"/>
        <v>25000</v>
      </c>
      <c r="X1046" s="148">
        <f t="shared" ca="1" si="1272"/>
        <v>25000</v>
      </c>
      <c r="Y1046" s="148">
        <f t="shared" ca="1" si="1272"/>
        <v>25000</v>
      </c>
      <c r="Z1046" s="148">
        <f t="shared" ca="1" si="1272"/>
        <v>25000</v>
      </c>
      <c r="AA1046" s="148">
        <f t="shared" ca="1" si="1272"/>
        <v>25000</v>
      </c>
      <c r="AB1046" s="148">
        <f t="shared" ca="1" si="1272"/>
        <v>25000</v>
      </c>
      <c r="AC1046" s="148">
        <f t="shared" ca="1" si="1272"/>
        <v>25000</v>
      </c>
      <c r="AD1046" s="148">
        <f t="shared" ca="1" si="1272"/>
        <v>25000</v>
      </c>
      <c r="AE1046" s="148">
        <f t="shared" ca="1" si="1272"/>
        <v>25000</v>
      </c>
      <c r="AF1046" s="148">
        <f t="shared" ca="1" si="1272"/>
        <v>25000</v>
      </c>
      <c r="AG1046" s="148">
        <f t="shared" ca="1" si="1272"/>
        <v>25000</v>
      </c>
      <c r="AH1046" s="148">
        <f t="shared" ca="1" si="1272"/>
        <v>25000</v>
      </c>
      <c r="AI1046" s="148">
        <f t="shared" ca="1" si="1272"/>
        <v>25000</v>
      </c>
      <c r="AJ1046" s="148">
        <f t="shared" ca="1" si="1272"/>
        <v>25000</v>
      </c>
      <c r="AK1046" s="148">
        <f t="shared" ca="1" si="1272"/>
        <v>25000</v>
      </c>
      <c r="AL1046" s="148">
        <f t="shared" ca="1" si="1272"/>
        <v>25000</v>
      </c>
      <c r="AM1046" s="148">
        <f t="shared" ca="1" si="1272"/>
        <v>25000</v>
      </c>
      <c r="AN1046" s="148">
        <f t="shared" ca="1" si="1272"/>
        <v>25000</v>
      </c>
      <c r="AO1046" s="148">
        <f t="shared" ca="1" si="1272"/>
        <v>25000</v>
      </c>
      <c r="AP1046" s="148">
        <f t="shared" ca="1" si="1272"/>
        <v>25000</v>
      </c>
      <c r="AQ1046" s="148">
        <f t="shared" ca="1" si="1272"/>
        <v>25000</v>
      </c>
      <c r="AR1046" s="148">
        <f t="shared" ca="1" si="1272"/>
        <v>25000</v>
      </c>
      <c r="AS1046" s="148">
        <f t="shared" ca="1" si="1272"/>
        <v>25000</v>
      </c>
      <c r="AT1046" s="148">
        <f t="shared" ca="1" si="1272"/>
        <v>25000</v>
      </c>
      <c r="AU1046" s="148">
        <f t="shared" ca="1" si="1272"/>
        <v>25000</v>
      </c>
      <c r="AV1046" s="148">
        <f t="shared" ca="1" si="1272"/>
        <v>25000</v>
      </c>
      <c r="AW1046" s="148">
        <f t="shared" ca="1" si="1272"/>
        <v>25000</v>
      </c>
      <c r="AX1046" s="148">
        <f t="shared" ca="1" si="1272"/>
        <v>25000</v>
      </c>
      <c r="AY1046" s="148">
        <f t="shared" ca="1" si="1272"/>
        <v>25000</v>
      </c>
      <c r="AZ1046" s="148">
        <f t="shared" ca="1" si="1272"/>
        <v>25000</v>
      </c>
      <c r="BA1046" s="148">
        <f t="shared" ca="1" si="1272"/>
        <v>25000</v>
      </c>
      <c r="BB1046" s="148">
        <f t="shared" ca="1" si="1272"/>
        <v>25000</v>
      </c>
      <c r="BC1046" s="148">
        <f t="shared" ca="1" si="1272"/>
        <v>25000</v>
      </c>
      <c r="BD1046" s="148">
        <f t="shared" ca="1" si="1272"/>
        <v>25000</v>
      </c>
      <c r="BE1046" s="148">
        <f t="shared" ca="1" si="1272"/>
        <v>25000</v>
      </c>
      <c r="BF1046" s="148">
        <f t="shared" ca="1" si="1272"/>
        <v>25000</v>
      </c>
      <c r="BG1046" s="148">
        <f t="shared" ca="1" si="1272"/>
        <v>25000</v>
      </c>
      <c r="BH1046" s="148">
        <f t="shared" ca="1" si="1272"/>
        <v>25000</v>
      </c>
      <c r="BI1046" s="148">
        <f t="shared" ca="1" si="1272"/>
        <v>25000</v>
      </c>
      <c r="BJ1046" s="148">
        <f t="shared" ca="1" si="1272"/>
        <v>25000</v>
      </c>
      <c r="BK1046" s="148">
        <f t="shared" ca="1" si="1272"/>
        <v>25000</v>
      </c>
      <c r="BL1046" s="148">
        <f t="shared" ca="1" si="1272"/>
        <v>25000</v>
      </c>
      <c r="BM1046" s="148">
        <f t="shared" ca="1" si="1272"/>
        <v>25000</v>
      </c>
      <c r="BN1046" s="148">
        <f t="shared" ca="1" si="1272"/>
        <v>25000</v>
      </c>
      <c r="BO1046" s="148">
        <f t="shared" ca="1" si="1272"/>
        <v>25000</v>
      </c>
      <c r="BP1046" s="148">
        <f t="shared" ca="1" si="1272"/>
        <v>25000</v>
      </c>
      <c r="BQ1046" s="148">
        <f t="shared" ca="1" si="1272"/>
        <v>25000</v>
      </c>
      <c r="BR1046" s="148">
        <f t="shared" ca="1" si="1272"/>
        <v>25000</v>
      </c>
      <c r="BS1046" s="148">
        <f t="shared" ca="1" si="1272"/>
        <v>25000</v>
      </c>
      <c r="BT1046" s="148">
        <f t="shared" ca="1" si="1272"/>
        <v>25000</v>
      </c>
      <c r="BU1046" s="148">
        <f t="shared" ca="1" si="1272"/>
        <v>25000</v>
      </c>
      <c r="BV1046" s="148">
        <f t="shared" ca="1" si="1272"/>
        <v>25000</v>
      </c>
      <c r="BW1046" s="148">
        <f t="shared" ca="1" si="1272"/>
        <v>25000</v>
      </c>
      <c r="BX1046" s="148">
        <f t="shared" ca="1" si="1272"/>
        <v>25000</v>
      </c>
      <c r="BY1046" s="148">
        <f t="shared" ca="1" si="1272"/>
        <v>25000</v>
      </c>
      <c r="BZ1046" s="148">
        <f t="shared" ca="1" si="1272"/>
        <v>25000</v>
      </c>
      <c r="CA1046" s="148">
        <f t="shared" ca="1" si="1272"/>
        <v>25000</v>
      </c>
      <c r="CB1046" s="148">
        <f t="shared" ca="1" si="1272"/>
        <v>25000</v>
      </c>
      <c r="CC1046" s="148">
        <f t="shared" ca="1" si="1272"/>
        <v>25000</v>
      </c>
      <c r="CD1046" s="148">
        <f t="shared" ca="1" si="1272"/>
        <v>25000</v>
      </c>
      <c r="CE1046" s="148">
        <f t="shared" ca="1" si="1272"/>
        <v>25000</v>
      </c>
      <c r="CF1046" s="148">
        <f t="shared" ref="CF1046:DL1048" ca="1" si="1273">CF1045*INDIRECT(CF1038)</f>
        <v>25000</v>
      </c>
      <c r="CG1046" s="148">
        <f t="shared" ca="1" si="1273"/>
        <v>25000</v>
      </c>
      <c r="CH1046" s="148">
        <f t="shared" ca="1" si="1273"/>
        <v>25000</v>
      </c>
      <c r="CI1046" s="148">
        <f t="shared" ca="1" si="1273"/>
        <v>25000</v>
      </c>
      <c r="CJ1046" s="148">
        <f t="shared" ca="1" si="1273"/>
        <v>25000</v>
      </c>
      <c r="CK1046" s="148">
        <f t="shared" ca="1" si="1273"/>
        <v>25000</v>
      </c>
      <c r="CL1046" s="148">
        <f t="shared" ca="1" si="1273"/>
        <v>25000</v>
      </c>
      <c r="CM1046" s="148" t="e">
        <f t="shared" ca="1" si="1273"/>
        <v>#REF!</v>
      </c>
      <c r="CN1046" s="148" t="e">
        <f t="shared" ca="1" si="1273"/>
        <v>#REF!</v>
      </c>
      <c r="CO1046" s="148" t="e">
        <f t="shared" ca="1" si="1273"/>
        <v>#N/A</v>
      </c>
      <c r="CP1046" s="148" t="e">
        <f t="shared" ca="1" si="1273"/>
        <v>#N/A</v>
      </c>
      <c r="CQ1046" s="148" t="e">
        <f t="shared" ca="1" si="1273"/>
        <v>#N/A</v>
      </c>
      <c r="CR1046" s="148" t="e">
        <f t="shared" ca="1" si="1273"/>
        <v>#N/A</v>
      </c>
      <c r="CS1046" s="148" t="e">
        <f t="shared" ca="1" si="1273"/>
        <v>#N/A</v>
      </c>
      <c r="CT1046" s="148" t="e">
        <f t="shared" ca="1" si="1273"/>
        <v>#N/A</v>
      </c>
      <c r="CU1046" s="148" t="e">
        <f t="shared" ca="1" si="1273"/>
        <v>#N/A</v>
      </c>
      <c r="CV1046" s="148" t="e">
        <f t="shared" ca="1" si="1273"/>
        <v>#N/A</v>
      </c>
      <c r="CW1046" s="148" t="e">
        <f t="shared" ca="1" si="1273"/>
        <v>#N/A</v>
      </c>
      <c r="CX1046" s="148" t="e">
        <f t="shared" ca="1" si="1273"/>
        <v>#N/A</v>
      </c>
      <c r="CY1046" s="148" t="e">
        <f t="shared" ca="1" si="1273"/>
        <v>#N/A</v>
      </c>
      <c r="CZ1046" s="148" t="e">
        <f t="shared" ca="1" si="1273"/>
        <v>#N/A</v>
      </c>
      <c r="DA1046" s="148" t="e">
        <f t="shared" ca="1" si="1273"/>
        <v>#N/A</v>
      </c>
      <c r="DB1046" s="148" t="e">
        <f t="shared" ca="1" si="1273"/>
        <v>#N/A</v>
      </c>
      <c r="DC1046" s="148" t="e">
        <f t="shared" ca="1" si="1273"/>
        <v>#N/A</v>
      </c>
      <c r="DD1046" s="148" t="e">
        <f t="shared" ca="1" si="1273"/>
        <v>#N/A</v>
      </c>
      <c r="DE1046" s="148" t="e">
        <f t="shared" ca="1" si="1273"/>
        <v>#N/A</v>
      </c>
      <c r="DF1046" s="148" t="e">
        <f t="shared" ca="1" si="1273"/>
        <v>#N/A</v>
      </c>
      <c r="DG1046" s="148" t="e">
        <f t="shared" ca="1" si="1273"/>
        <v>#N/A</v>
      </c>
      <c r="DH1046" s="148" t="e">
        <f t="shared" ca="1" si="1273"/>
        <v>#N/A</v>
      </c>
      <c r="DI1046" s="148" t="e">
        <f t="shared" ca="1" si="1273"/>
        <v>#N/A</v>
      </c>
      <c r="DJ1046" s="148" t="e">
        <f t="shared" ca="1" si="1273"/>
        <v>#N/A</v>
      </c>
      <c r="DK1046" s="148" t="e">
        <f t="shared" ca="1" si="1273"/>
        <v>#N/A</v>
      </c>
      <c r="DL1046" s="148" t="e">
        <f t="shared" ca="1" si="1273"/>
        <v>#N/A</v>
      </c>
    </row>
    <row r="1047" spans="1:116" x14ac:dyDescent="0.4">
      <c r="B1047" t="s">
        <v>244</v>
      </c>
      <c r="D1047" t="s">
        <v>815</v>
      </c>
      <c r="E1047" s="8" t="str">
        <f t="shared" si="1271"/>
        <v>1047 SALES-S</v>
      </c>
      <c r="G1047" s="13"/>
      <c r="H1047" s="12"/>
      <c r="I1047" s="60"/>
      <c r="J1047" s="60"/>
      <c r="R1047" s="9"/>
      <c r="S1047" s="149"/>
      <c r="T1047" s="149"/>
      <c r="U1047" s="149"/>
      <c r="V1047" s="149"/>
      <c r="W1047" s="149"/>
      <c r="X1047" s="149"/>
      <c r="Y1047" s="149"/>
      <c r="Z1047" s="149"/>
      <c r="AA1047" s="149"/>
      <c r="AB1047" s="149"/>
      <c r="AC1047" s="149"/>
      <c r="AD1047" s="149"/>
      <c r="AE1047" s="149"/>
      <c r="AF1047" s="149"/>
      <c r="AG1047" s="149"/>
      <c r="AH1047" s="149"/>
      <c r="AI1047" s="149"/>
      <c r="AJ1047" s="149"/>
      <c r="AK1047" s="149"/>
      <c r="AL1047" s="149"/>
      <c r="AM1047" s="149"/>
      <c r="AN1047" s="149"/>
      <c r="AO1047" s="149"/>
      <c r="AP1047" s="149"/>
      <c r="AQ1047" s="149"/>
      <c r="AR1047" s="149"/>
      <c r="AS1047" s="149"/>
      <c r="AT1047" s="149"/>
      <c r="AU1047" s="149"/>
      <c r="AV1047" s="149"/>
      <c r="AW1047" s="149"/>
      <c r="AX1047" s="149"/>
      <c r="AY1047" s="149"/>
      <c r="AZ1047" s="149"/>
      <c r="BA1047" s="149"/>
      <c r="BB1047" s="149"/>
      <c r="BC1047" s="149"/>
      <c r="BD1047" s="149"/>
      <c r="BE1047" s="149"/>
      <c r="BF1047" s="149"/>
      <c r="BG1047" s="149"/>
      <c r="BH1047" s="149"/>
      <c r="BI1047" s="149"/>
      <c r="BJ1047" s="149"/>
      <c r="BK1047" s="149"/>
      <c r="BL1047" s="149"/>
      <c r="BM1047" s="149"/>
      <c r="BN1047" s="149"/>
      <c r="BO1047" s="149"/>
      <c r="BP1047" s="149"/>
      <c r="BQ1047" s="149"/>
      <c r="BR1047" s="149"/>
      <c r="BS1047" s="149"/>
      <c r="BT1047" s="149"/>
      <c r="BU1047" s="149"/>
      <c r="BV1047" s="149"/>
      <c r="BW1047" s="149"/>
      <c r="BX1047" s="149"/>
      <c r="BY1047" s="149"/>
      <c r="BZ1047" s="149"/>
      <c r="CA1047" s="149"/>
      <c r="CB1047" s="149"/>
      <c r="CC1047" s="149"/>
      <c r="CD1047" s="149"/>
      <c r="CE1047" s="149"/>
      <c r="CF1047" s="149"/>
      <c r="CG1047" s="149"/>
      <c r="CH1047" s="149"/>
      <c r="CI1047" s="149"/>
      <c r="CJ1047" s="149"/>
      <c r="CK1047" s="149"/>
      <c r="CL1047" s="149"/>
      <c r="CN1047" s="60"/>
      <c r="CO1047" s="149"/>
      <c r="CP1047" s="149"/>
      <c r="CQ1047" s="149"/>
      <c r="CR1047" s="149"/>
      <c r="CS1047" s="149"/>
      <c r="CT1047" s="149"/>
      <c r="CU1047" s="149"/>
      <c r="CV1047" s="149"/>
      <c r="CW1047" s="149"/>
      <c r="CX1047" s="149"/>
      <c r="CY1047" s="149"/>
      <c r="CZ1047" s="149"/>
      <c r="DA1047" s="149"/>
      <c r="DB1047" s="149"/>
      <c r="DC1047" s="149"/>
      <c r="DD1047" s="149"/>
      <c r="DE1047" s="149"/>
      <c r="DF1047" s="149"/>
      <c r="DG1047" s="149"/>
      <c r="DH1047" s="149"/>
      <c r="DI1047" s="149"/>
      <c r="DJ1047" s="149"/>
      <c r="DK1047" s="149"/>
      <c r="DL1047" s="149"/>
    </row>
    <row r="1048" spans="1:116" x14ac:dyDescent="0.4">
      <c r="B1048" t="s">
        <v>332</v>
      </c>
      <c r="D1048" t="s">
        <v>815</v>
      </c>
      <c r="E1048" s="8" t="str">
        <f>ROW()&amp;" "&amp;D1048</f>
        <v>1048 SALES-S</v>
      </c>
      <c r="G1048" s="8" t="str">
        <f>G1035</f>
        <v>(Primary label)</v>
      </c>
      <c r="H1048" s="12"/>
      <c r="I1048" s="60"/>
      <c r="J1048" s="60"/>
      <c r="S1048" s="72"/>
      <c r="T1048" s="72"/>
      <c r="U1048" s="72"/>
      <c r="V1048" s="72"/>
      <c r="W1048" s="72"/>
      <c r="X1048" s="72"/>
      <c r="Y1048" s="72"/>
      <c r="Z1048" s="72"/>
      <c r="AA1048" s="72"/>
      <c r="AB1048" s="72"/>
      <c r="AC1048" s="72"/>
      <c r="AD1048" s="72"/>
      <c r="AE1048" s="72"/>
      <c r="AF1048" s="72"/>
      <c r="AG1048" s="72"/>
      <c r="AH1048" s="72"/>
      <c r="AI1048" s="72"/>
      <c r="AJ1048" s="72"/>
      <c r="AK1048" s="72"/>
      <c r="AL1048" s="72"/>
      <c r="AM1048" s="72"/>
      <c r="AN1048" s="72"/>
      <c r="AO1048" s="72"/>
      <c r="AP1048" s="72"/>
      <c r="AQ1048" s="72"/>
      <c r="AR1048" s="72"/>
      <c r="AS1048" s="72"/>
      <c r="AT1048" s="72"/>
      <c r="AU1048" s="72"/>
      <c r="AV1048" s="72"/>
      <c r="AW1048" s="72"/>
      <c r="AX1048" s="72"/>
      <c r="AY1048" s="72"/>
      <c r="AZ1048" s="72"/>
      <c r="BA1048" s="72"/>
      <c r="BB1048" s="72"/>
      <c r="BC1048" s="72"/>
      <c r="BD1048" s="72"/>
      <c r="BE1048" s="72"/>
      <c r="BF1048" s="72"/>
      <c r="BG1048" s="72"/>
      <c r="BH1048" s="72"/>
      <c r="BI1048" s="72"/>
      <c r="BJ1048" s="72"/>
      <c r="BK1048" s="72"/>
      <c r="BL1048" s="72"/>
      <c r="BM1048" s="72"/>
      <c r="BN1048" s="72"/>
      <c r="BO1048" s="72"/>
      <c r="BP1048" s="72"/>
      <c r="BQ1048" s="72"/>
      <c r="BR1048" s="72"/>
      <c r="BS1048" s="72"/>
      <c r="BT1048" s="72"/>
      <c r="BU1048" s="72"/>
      <c r="BV1048" s="72"/>
      <c r="BW1048" s="72"/>
      <c r="BX1048" s="72"/>
      <c r="BY1048" s="72"/>
      <c r="BZ1048" s="72"/>
      <c r="CA1048" s="72"/>
      <c r="CB1048" s="72"/>
      <c r="CC1048" s="72"/>
      <c r="CD1048" s="72"/>
      <c r="CE1048" s="72"/>
      <c r="CF1048" s="72"/>
      <c r="CG1048" s="72"/>
      <c r="CH1048" s="72"/>
      <c r="CI1048" s="72"/>
      <c r="CJ1048" s="72"/>
      <c r="CK1048" s="72"/>
      <c r="CL1048" s="72"/>
      <c r="CN1048" s="60"/>
      <c r="CO1048" s="72"/>
      <c r="CP1048" s="72"/>
      <c r="CQ1048" s="72"/>
      <c r="CR1048" s="72"/>
      <c r="CS1048" s="72"/>
      <c r="CT1048" s="72"/>
      <c r="CU1048" s="72"/>
      <c r="CV1048" s="72"/>
      <c r="CW1048" s="72"/>
      <c r="CX1048" s="72"/>
      <c r="CY1048" s="72"/>
      <c r="CZ1048" s="72"/>
      <c r="DA1048" s="72"/>
      <c r="DB1048" s="72"/>
      <c r="DC1048" s="72"/>
      <c r="DD1048" s="72"/>
      <c r="DE1048" s="72"/>
      <c r="DF1048" s="72"/>
      <c r="DG1048" s="72"/>
      <c r="DH1048" s="72"/>
      <c r="DI1048" s="72"/>
      <c r="DJ1048" s="72"/>
      <c r="DK1048" s="72"/>
      <c r="DL1048" s="72"/>
    </row>
    <row r="1049" spans="1:116" x14ac:dyDescent="0.4">
      <c r="B1049" t="s">
        <v>332</v>
      </c>
      <c r="D1049" t="s">
        <v>815</v>
      </c>
      <c r="E1049" s="8" t="str">
        <f>ROW()&amp;" "&amp;D1049</f>
        <v>1049 SALES-S</v>
      </c>
      <c r="G1049" s="8" t="str">
        <f>G1036</f>
        <v>primary unit</v>
      </c>
      <c r="H1049" s="12"/>
      <c r="I1049" s="60"/>
      <c r="J1049" s="60"/>
      <c r="S1049" s="72"/>
      <c r="T1049" s="72"/>
      <c r="U1049" s="72"/>
      <c r="V1049" s="72"/>
      <c r="W1049" s="72"/>
      <c r="X1049" s="72"/>
      <c r="Y1049" s="72"/>
      <c r="Z1049" s="72"/>
      <c r="AA1049" s="72"/>
      <c r="AB1049" s="72"/>
      <c r="AC1049" s="72"/>
      <c r="AD1049" s="72"/>
      <c r="AE1049" s="72"/>
      <c r="AF1049" s="72"/>
      <c r="AG1049" s="72"/>
      <c r="AH1049" s="72"/>
      <c r="AI1049" s="72"/>
      <c r="AJ1049" s="72"/>
      <c r="AK1049" s="72"/>
      <c r="AL1049" s="72"/>
      <c r="AM1049" s="72"/>
      <c r="AN1049" s="72"/>
      <c r="AO1049" s="72"/>
      <c r="AP1049" s="72"/>
      <c r="AQ1049" s="72"/>
      <c r="AR1049" s="72"/>
      <c r="AS1049" s="72"/>
      <c r="AT1049" s="72"/>
      <c r="AU1049" s="72"/>
      <c r="AV1049" s="72"/>
      <c r="AW1049" s="72"/>
      <c r="AX1049" s="72"/>
      <c r="AY1049" s="72"/>
      <c r="AZ1049" s="72"/>
      <c r="BA1049" s="72"/>
      <c r="BB1049" s="72"/>
      <c r="BC1049" s="72"/>
      <c r="BD1049" s="72"/>
      <c r="BE1049" s="72"/>
      <c r="BF1049" s="72"/>
      <c r="BG1049" s="72"/>
      <c r="BH1049" s="72"/>
      <c r="BI1049" s="72"/>
      <c r="BJ1049" s="72"/>
      <c r="BK1049" s="72"/>
      <c r="BL1049" s="72"/>
      <c r="BM1049" s="72"/>
      <c r="BN1049" s="72"/>
      <c r="BO1049" s="72"/>
      <c r="BP1049" s="72"/>
      <c r="BQ1049" s="72"/>
      <c r="BR1049" s="72"/>
      <c r="BS1049" s="72"/>
      <c r="BT1049" s="72"/>
      <c r="BU1049" s="72"/>
      <c r="BV1049" s="72"/>
      <c r="BW1049" s="72"/>
      <c r="BX1049" s="72"/>
      <c r="BY1049" s="72"/>
      <c r="BZ1049" s="72"/>
      <c r="CA1049" s="72"/>
      <c r="CB1049" s="72"/>
      <c r="CC1049" s="72"/>
      <c r="CD1049" s="72"/>
      <c r="CE1049" s="72"/>
      <c r="CF1049" s="72"/>
      <c r="CG1049" s="72"/>
      <c r="CH1049" s="72"/>
      <c r="CI1049" s="72"/>
      <c r="CJ1049" s="72"/>
      <c r="CK1049" s="72"/>
      <c r="CL1049" s="72"/>
      <c r="CN1049" s="60"/>
      <c r="CO1049" s="72"/>
      <c r="CP1049" s="72"/>
      <c r="CQ1049" s="72"/>
      <c r="CR1049" s="72"/>
      <c r="CS1049" s="72"/>
      <c r="CT1049" s="72"/>
      <c r="CU1049" s="72"/>
      <c r="CV1049" s="72"/>
      <c r="CW1049" s="72"/>
      <c r="CX1049" s="72"/>
      <c r="CY1049" s="72"/>
      <c r="CZ1049" s="72"/>
      <c r="DA1049" s="72"/>
      <c r="DB1049" s="72"/>
      <c r="DC1049" s="72"/>
      <c r="DD1049" s="72"/>
      <c r="DE1049" s="72"/>
      <c r="DF1049" s="72"/>
      <c r="DG1049" s="72"/>
      <c r="DH1049" s="72"/>
      <c r="DI1049" s="72"/>
      <c r="DJ1049" s="72"/>
      <c r="DK1049" s="72"/>
      <c r="DL1049" s="72"/>
    </row>
    <row r="1050" spans="1:116" x14ac:dyDescent="0.4">
      <c r="B1050" t="s">
        <v>332</v>
      </c>
      <c r="D1050" t="s">
        <v>815</v>
      </c>
      <c r="E1050" s="8" t="str">
        <f>ROW()&amp;" "&amp;D1050</f>
        <v>1050 SALES-S</v>
      </c>
      <c r="G1050" s="8" t="str">
        <f>G1037</f>
        <v>Primary revenue driver</v>
      </c>
      <c r="K1050" s="53"/>
      <c r="L1050" s="53"/>
      <c r="M1050" s="53"/>
      <c r="N1050" s="53"/>
      <c r="O1050" s="53"/>
      <c r="P1050" s="53"/>
      <c r="R1050" s="24"/>
      <c r="S1050" s="215" t="str">
        <f t="shared" ref="S1050:AX1052" si="1274">S1037</f>
        <v>S$16</v>
      </c>
      <c r="T1050" s="215" t="str">
        <f t="shared" si="1274"/>
        <v>T$16</v>
      </c>
      <c r="U1050" s="215" t="str">
        <f t="shared" si="1274"/>
        <v>U$16</v>
      </c>
      <c r="V1050" s="215" t="str">
        <f t="shared" si="1274"/>
        <v>V$16</v>
      </c>
      <c r="W1050" s="215" t="str">
        <f t="shared" si="1274"/>
        <v>W$16</v>
      </c>
      <c r="X1050" s="215" t="str">
        <f t="shared" si="1274"/>
        <v>X$16</v>
      </c>
      <c r="Y1050" s="215" t="str">
        <f t="shared" si="1274"/>
        <v>Y$16</v>
      </c>
      <c r="Z1050" s="215" t="str">
        <f t="shared" si="1274"/>
        <v>Z$16</v>
      </c>
      <c r="AA1050" s="215" t="str">
        <f t="shared" si="1274"/>
        <v>AA$16</v>
      </c>
      <c r="AB1050" s="215" t="str">
        <f t="shared" si="1274"/>
        <v>AB$16</v>
      </c>
      <c r="AC1050" s="215" t="str">
        <f t="shared" si="1274"/>
        <v>AC$16</v>
      </c>
      <c r="AD1050" s="215" t="str">
        <f t="shared" si="1274"/>
        <v>AD$16</v>
      </c>
      <c r="AE1050" s="215" t="str">
        <f t="shared" si="1274"/>
        <v>AE$16</v>
      </c>
      <c r="AF1050" s="215" t="str">
        <f t="shared" si="1274"/>
        <v>AF$16</v>
      </c>
      <c r="AG1050" s="215" t="str">
        <f t="shared" si="1274"/>
        <v>AG$16</v>
      </c>
      <c r="AH1050" s="215" t="str">
        <f t="shared" si="1274"/>
        <v>AH$16</v>
      </c>
      <c r="AI1050" s="215" t="str">
        <f t="shared" si="1274"/>
        <v>AI$16</v>
      </c>
      <c r="AJ1050" s="215" t="str">
        <f t="shared" si="1274"/>
        <v>AJ$16</v>
      </c>
      <c r="AK1050" s="215" t="str">
        <f t="shared" si="1274"/>
        <v>AK$16</v>
      </c>
      <c r="AL1050" s="215" t="str">
        <f t="shared" si="1274"/>
        <v>AL$16</v>
      </c>
      <c r="AM1050" s="215" t="str">
        <f t="shared" si="1274"/>
        <v>AM$16</v>
      </c>
      <c r="AN1050" s="215" t="str">
        <f t="shared" si="1274"/>
        <v>AN$16</v>
      </c>
      <c r="AO1050" s="215" t="str">
        <f t="shared" si="1274"/>
        <v>AO$16</v>
      </c>
      <c r="AP1050" s="215" t="str">
        <f t="shared" si="1274"/>
        <v>AP$16</v>
      </c>
      <c r="AQ1050" s="215" t="str">
        <f t="shared" si="1274"/>
        <v>AQ$16</v>
      </c>
      <c r="AR1050" s="215" t="str">
        <f t="shared" si="1274"/>
        <v>AR$16</v>
      </c>
      <c r="AS1050" s="215" t="str">
        <f t="shared" si="1274"/>
        <v>AS$16</v>
      </c>
      <c r="AT1050" s="215" t="str">
        <f t="shared" si="1274"/>
        <v>AT$16</v>
      </c>
      <c r="AU1050" s="215" t="str">
        <f t="shared" si="1274"/>
        <v>AU$16</v>
      </c>
      <c r="AV1050" s="215" t="str">
        <f t="shared" si="1274"/>
        <v>AV$16</v>
      </c>
      <c r="AW1050" s="215" t="str">
        <f t="shared" si="1274"/>
        <v>AW$16</v>
      </c>
      <c r="AX1050" s="215" t="str">
        <f t="shared" si="1274"/>
        <v>AX$16</v>
      </c>
      <c r="AY1050" s="215" t="str">
        <f t="shared" ref="AY1050:CD1052" si="1275">AY1037</f>
        <v>AY$16</v>
      </c>
      <c r="AZ1050" s="215" t="str">
        <f t="shared" si="1275"/>
        <v>AZ$16</v>
      </c>
      <c r="BA1050" s="215" t="str">
        <f t="shared" si="1275"/>
        <v>BA$16</v>
      </c>
      <c r="BB1050" s="215" t="str">
        <f t="shared" si="1275"/>
        <v>BB$16</v>
      </c>
      <c r="BC1050" s="215" t="str">
        <f t="shared" si="1275"/>
        <v>BC$16</v>
      </c>
      <c r="BD1050" s="215" t="str">
        <f t="shared" si="1275"/>
        <v>BD$16</v>
      </c>
      <c r="BE1050" s="215" t="str">
        <f t="shared" si="1275"/>
        <v>BE$16</v>
      </c>
      <c r="BF1050" s="215" t="str">
        <f t="shared" si="1275"/>
        <v>BF$16</v>
      </c>
      <c r="BG1050" s="215" t="str">
        <f t="shared" si="1275"/>
        <v>BG$16</v>
      </c>
      <c r="BH1050" s="215" t="str">
        <f t="shared" si="1275"/>
        <v>BH$16</v>
      </c>
      <c r="BI1050" s="215" t="str">
        <f t="shared" si="1275"/>
        <v>BI$16</v>
      </c>
      <c r="BJ1050" s="215" t="str">
        <f t="shared" si="1275"/>
        <v>BJ$16</v>
      </c>
      <c r="BK1050" s="215" t="str">
        <f t="shared" si="1275"/>
        <v>BK$16</v>
      </c>
      <c r="BL1050" s="215" t="str">
        <f t="shared" si="1275"/>
        <v>BL$16</v>
      </c>
      <c r="BM1050" s="215" t="str">
        <f t="shared" si="1275"/>
        <v>BM$16</v>
      </c>
      <c r="BN1050" s="215" t="str">
        <f t="shared" si="1275"/>
        <v>BN$16</v>
      </c>
      <c r="BO1050" s="215" t="str">
        <f t="shared" si="1275"/>
        <v>BO$16</v>
      </c>
      <c r="BP1050" s="215" t="str">
        <f t="shared" si="1275"/>
        <v>BP$16</v>
      </c>
      <c r="BQ1050" s="215" t="str">
        <f t="shared" si="1275"/>
        <v>BQ$16</v>
      </c>
      <c r="BR1050" s="215" t="str">
        <f t="shared" si="1275"/>
        <v>BR$16</v>
      </c>
      <c r="BS1050" s="215" t="str">
        <f t="shared" si="1275"/>
        <v>BS$16</v>
      </c>
      <c r="BT1050" s="215" t="str">
        <f t="shared" si="1275"/>
        <v>BT$16</v>
      </c>
      <c r="BU1050" s="215" t="str">
        <f t="shared" si="1275"/>
        <v>BU$16</v>
      </c>
      <c r="BV1050" s="215" t="str">
        <f t="shared" si="1275"/>
        <v>BV$16</v>
      </c>
      <c r="BW1050" s="215" t="str">
        <f t="shared" si="1275"/>
        <v>BW$16</v>
      </c>
      <c r="BX1050" s="215" t="str">
        <f t="shared" si="1275"/>
        <v>BX$16</v>
      </c>
      <c r="BY1050" s="215" t="str">
        <f t="shared" si="1275"/>
        <v>BY$16</v>
      </c>
      <c r="BZ1050" s="215" t="str">
        <f t="shared" si="1275"/>
        <v>BZ$16</v>
      </c>
      <c r="CA1050" s="215" t="str">
        <f t="shared" si="1275"/>
        <v>CA$16</v>
      </c>
      <c r="CB1050" s="215" t="str">
        <f t="shared" si="1275"/>
        <v>CB$16</v>
      </c>
      <c r="CC1050" s="215" t="str">
        <f t="shared" si="1275"/>
        <v>CC$16</v>
      </c>
      <c r="CD1050" s="215" t="str">
        <f t="shared" si="1275"/>
        <v>CD$16</v>
      </c>
      <c r="CE1050" s="215" t="str">
        <f t="shared" ref="CE1050:CL1052" si="1276">CE1037</f>
        <v>CE$16</v>
      </c>
      <c r="CF1050" s="215" t="str">
        <f t="shared" si="1276"/>
        <v>CF$16</v>
      </c>
      <c r="CG1050" s="215" t="str">
        <f t="shared" si="1276"/>
        <v>CG$16</v>
      </c>
      <c r="CH1050" s="215" t="str">
        <f t="shared" si="1276"/>
        <v>CH$16</v>
      </c>
      <c r="CI1050" s="215" t="str">
        <f t="shared" si="1276"/>
        <v>CI$16</v>
      </c>
      <c r="CJ1050" s="215" t="str">
        <f t="shared" si="1276"/>
        <v>CJ$16</v>
      </c>
      <c r="CK1050" s="215" t="str">
        <f t="shared" si="1276"/>
        <v>CK$16</v>
      </c>
      <c r="CL1050" s="215" t="str">
        <f t="shared" si="1276"/>
        <v>CL$16</v>
      </c>
      <c r="CO1050" s="215" t="str">
        <f t="shared" ref="CO1050:DL1052" si="1277">CO1037</f>
        <v>CO$16</v>
      </c>
      <c r="CP1050" s="215" t="str">
        <f t="shared" si="1277"/>
        <v>CP$16</v>
      </c>
      <c r="CQ1050" s="215" t="str">
        <f t="shared" si="1277"/>
        <v>CQ$16</v>
      </c>
      <c r="CR1050" s="215" t="str">
        <f t="shared" si="1277"/>
        <v>CR$16</v>
      </c>
      <c r="CS1050" s="215" t="str">
        <f t="shared" si="1277"/>
        <v>CS$16</v>
      </c>
      <c r="CT1050" s="215" t="str">
        <f t="shared" si="1277"/>
        <v>CT$16</v>
      </c>
      <c r="CU1050" s="215" t="str">
        <f t="shared" si="1277"/>
        <v>CU$16</v>
      </c>
      <c r="CV1050" s="215" t="str">
        <f t="shared" si="1277"/>
        <v>CV$16</v>
      </c>
      <c r="CW1050" s="215" t="str">
        <f t="shared" si="1277"/>
        <v>CW$16</v>
      </c>
      <c r="CX1050" s="215" t="str">
        <f t="shared" si="1277"/>
        <v>CX$16</v>
      </c>
      <c r="CY1050" s="215" t="str">
        <f t="shared" si="1277"/>
        <v>CY$16</v>
      </c>
      <c r="CZ1050" s="215" t="str">
        <f t="shared" si="1277"/>
        <v>CZ$16</v>
      </c>
      <c r="DA1050" s="215" t="str">
        <f t="shared" si="1277"/>
        <v>DA$16</v>
      </c>
      <c r="DB1050" s="215" t="str">
        <f t="shared" si="1277"/>
        <v>DB$16</v>
      </c>
      <c r="DC1050" s="215" t="str">
        <f t="shared" si="1277"/>
        <v>DC$16</v>
      </c>
      <c r="DD1050" s="215" t="str">
        <f t="shared" si="1277"/>
        <v>DD$16</v>
      </c>
      <c r="DE1050" s="215" t="str">
        <f t="shared" si="1277"/>
        <v>DE$16</v>
      </c>
      <c r="DF1050" s="215" t="str">
        <f t="shared" si="1277"/>
        <v>DF$16</v>
      </c>
      <c r="DG1050" s="215" t="str">
        <f t="shared" si="1277"/>
        <v>DG$16</v>
      </c>
      <c r="DH1050" s="215" t="str">
        <f t="shared" si="1277"/>
        <v>DH$16</v>
      </c>
      <c r="DI1050" s="215" t="str">
        <f t="shared" si="1277"/>
        <v>DI$16</v>
      </c>
      <c r="DJ1050" s="215" t="str">
        <f t="shared" si="1277"/>
        <v>DJ$16</v>
      </c>
      <c r="DK1050" s="215" t="str">
        <f t="shared" si="1277"/>
        <v>DK$16</v>
      </c>
      <c r="DL1050" s="215" t="str">
        <f t="shared" si="1277"/>
        <v>DL$16</v>
      </c>
    </row>
    <row r="1051" spans="1:116" x14ac:dyDescent="0.4">
      <c r="B1051" t="s">
        <v>332</v>
      </c>
      <c r="D1051" t="s">
        <v>815</v>
      </c>
      <c r="E1051" s="8" t="str">
        <f>ROW()&amp;" "&amp;D1051</f>
        <v>1051 SALES-S</v>
      </c>
      <c r="G1051" s="8" t="str">
        <f>G1038</f>
        <v>Primary volume driver</v>
      </c>
      <c r="H1051" s="56"/>
      <c r="I1051" s="79"/>
      <c r="J1051" s="79"/>
      <c r="K1051" s="15"/>
      <c r="L1051" s="15"/>
      <c r="M1051" s="15"/>
      <c r="N1051" s="15"/>
      <c r="O1051" s="15"/>
      <c r="P1051" s="15"/>
      <c r="R1051" s="15"/>
      <c r="S1051" s="215" t="str">
        <f t="shared" ref="S1051:AX1053" si="1278">S1038</f>
        <v>S$17</v>
      </c>
      <c r="T1051" s="215" t="str">
        <f t="shared" si="1278"/>
        <v>T$17</v>
      </c>
      <c r="U1051" s="215" t="str">
        <f t="shared" si="1278"/>
        <v>U$17</v>
      </c>
      <c r="V1051" s="215" t="str">
        <f t="shared" si="1278"/>
        <v>V$17</v>
      </c>
      <c r="W1051" s="215" t="str">
        <f t="shared" si="1278"/>
        <v>W$17</v>
      </c>
      <c r="X1051" s="215" t="str">
        <f t="shared" si="1278"/>
        <v>X$17</v>
      </c>
      <c r="Y1051" s="215" t="str">
        <f t="shared" si="1278"/>
        <v>Y$17</v>
      </c>
      <c r="Z1051" s="215" t="str">
        <f t="shared" si="1278"/>
        <v>Z$17</v>
      </c>
      <c r="AA1051" s="215" t="str">
        <f t="shared" si="1278"/>
        <v>AA$17</v>
      </c>
      <c r="AB1051" s="215" t="str">
        <f t="shared" si="1278"/>
        <v>AB$17</v>
      </c>
      <c r="AC1051" s="215" t="str">
        <f t="shared" si="1278"/>
        <v>AC$17</v>
      </c>
      <c r="AD1051" s="215" t="str">
        <f t="shared" si="1278"/>
        <v>AD$17</v>
      </c>
      <c r="AE1051" s="215" t="str">
        <f t="shared" si="1278"/>
        <v>AE$17</v>
      </c>
      <c r="AF1051" s="215" t="str">
        <f t="shared" si="1278"/>
        <v>AF$17</v>
      </c>
      <c r="AG1051" s="215" t="str">
        <f t="shared" si="1278"/>
        <v>AG$17</v>
      </c>
      <c r="AH1051" s="215" t="str">
        <f t="shared" si="1278"/>
        <v>AH$17</v>
      </c>
      <c r="AI1051" s="215" t="str">
        <f t="shared" si="1278"/>
        <v>AI$17</v>
      </c>
      <c r="AJ1051" s="215" t="str">
        <f t="shared" si="1278"/>
        <v>AJ$17</v>
      </c>
      <c r="AK1051" s="215" t="str">
        <f t="shared" si="1278"/>
        <v>AK$17</v>
      </c>
      <c r="AL1051" s="215" t="str">
        <f t="shared" si="1278"/>
        <v>AL$17</v>
      </c>
      <c r="AM1051" s="215" t="str">
        <f t="shared" si="1278"/>
        <v>AM$17</v>
      </c>
      <c r="AN1051" s="215" t="str">
        <f t="shared" si="1278"/>
        <v>AN$17</v>
      </c>
      <c r="AO1051" s="215" t="str">
        <f t="shared" si="1278"/>
        <v>AO$17</v>
      </c>
      <c r="AP1051" s="215" t="str">
        <f t="shared" si="1278"/>
        <v>AP$17</v>
      </c>
      <c r="AQ1051" s="215" t="str">
        <f t="shared" si="1278"/>
        <v>AQ$17</v>
      </c>
      <c r="AR1051" s="215" t="str">
        <f t="shared" si="1278"/>
        <v>AR$17</v>
      </c>
      <c r="AS1051" s="215" t="str">
        <f t="shared" si="1278"/>
        <v>AS$17</v>
      </c>
      <c r="AT1051" s="215" t="str">
        <f t="shared" si="1278"/>
        <v>AT$17</v>
      </c>
      <c r="AU1051" s="215" t="str">
        <f t="shared" si="1278"/>
        <v>AU$17</v>
      </c>
      <c r="AV1051" s="215" t="str">
        <f t="shared" si="1278"/>
        <v>AV$17</v>
      </c>
      <c r="AW1051" s="215" t="str">
        <f t="shared" si="1278"/>
        <v>AW$17</v>
      </c>
      <c r="AX1051" s="215" t="str">
        <f t="shared" si="1278"/>
        <v>AX$17</v>
      </c>
      <c r="AY1051" s="215" t="str">
        <f t="shared" ref="AY1051:CD1053" si="1279">AY1038</f>
        <v>AY$17</v>
      </c>
      <c r="AZ1051" s="215" t="str">
        <f t="shared" si="1279"/>
        <v>AZ$17</v>
      </c>
      <c r="BA1051" s="215" t="str">
        <f t="shared" si="1279"/>
        <v>BA$17</v>
      </c>
      <c r="BB1051" s="215" t="str">
        <f t="shared" si="1279"/>
        <v>BB$17</v>
      </c>
      <c r="BC1051" s="215" t="str">
        <f t="shared" si="1279"/>
        <v>BC$17</v>
      </c>
      <c r="BD1051" s="215" t="str">
        <f t="shared" si="1279"/>
        <v>BD$17</v>
      </c>
      <c r="BE1051" s="215" t="str">
        <f t="shared" si="1279"/>
        <v>BE$17</v>
      </c>
      <c r="BF1051" s="215" t="str">
        <f t="shared" si="1279"/>
        <v>BF$17</v>
      </c>
      <c r="BG1051" s="215" t="str">
        <f t="shared" si="1279"/>
        <v>BG$17</v>
      </c>
      <c r="BH1051" s="215" t="str">
        <f t="shared" si="1279"/>
        <v>BH$17</v>
      </c>
      <c r="BI1051" s="215" t="str">
        <f t="shared" si="1279"/>
        <v>BI$17</v>
      </c>
      <c r="BJ1051" s="215" t="str">
        <f t="shared" si="1279"/>
        <v>BJ$17</v>
      </c>
      <c r="BK1051" s="215" t="str">
        <f t="shared" si="1279"/>
        <v>BK$17</v>
      </c>
      <c r="BL1051" s="215" t="str">
        <f t="shared" si="1279"/>
        <v>BL$17</v>
      </c>
      <c r="BM1051" s="215" t="str">
        <f t="shared" si="1279"/>
        <v>BM$17</v>
      </c>
      <c r="BN1051" s="215" t="str">
        <f t="shared" si="1279"/>
        <v>BN$17</v>
      </c>
      <c r="BO1051" s="215" t="str">
        <f t="shared" si="1279"/>
        <v>BO$17</v>
      </c>
      <c r="BP1051" s="215" t="str">
        <f t="shared" si="1279"/>
        <v>BP$17</v>
      </c>
      <c r="BQ1051" s="215" t="str">
        <f t="shared" si="1279"/>
        <v>BQ$17</v>
      </c>
      <c r="BR1051" s="215" t="str">
        <f t="shared" si="1279"/>
        <v>BR$17</v>
      </c>
      <c r="BS1051" s="215" t="str">
        <f t="shared" si="1279"/>
        <v>BS$17</v>
      </c>
      <c r="BT1051" s="215" t="str">
        <f t="shared" si="1279"/>
        <v>BT$17</v>
      </c>
      <c r="BU1051" s="215" t="str">
        <f t="shared" si="1279"/>
        <v>BU$17</v>
      </c>
      <c r="BV1051" s="215" t="str">
        <f t="shared" si="1279"/>
        <v>BV$17</v>
      </c>
      <c r="BW1051" s="215" t="str">
        <f t="shared" si="1279"/>
        <v>BW$17</v>
      </c>
      <c r="BX1051" s="215" t="str">
        <f t="shared" si="1279"/>
        <v>BX$17</v>
      </c>
      <c r="BY1051" s="215" t="str">
        <f t="shared" si="1279"/>
        <v>BY$17</v>
      </c>
      <c r="BZ1051" s="215" t="str">
        <f t="shared" si="1279"/>
        <v>BZ$17</v>
      </c>
      <c r="CA1051" s="215" t="str">
        <f t="shared" si="1279"/>
        <v>CA$17</v>
      </c>
      <c r="CB1051" s="215" t="str">
        <f t="shared" si="1279"/>
        <v>CB$17</v>
      </c>
      <c r="CC1051" s="215" t="str">
        <f t="shared" si="1279"/>
        <v>CC$17</v>
      </c>
      <c r="CD1051" s="215" t="str">
        <f t="shared" si="1279"/>
        <v>CD$17</v>
      </c>
      <c r="CE1051" s="215" t="str">
        <f t="shared" ref="CE1051:CL1053" si="1280">CE1038</f>
        <v>CE$17</v>
      </c>
      <c r="CF1051" s="215" t="str">
        <f t="shared" si="1280"/>
        <v>CF$17</v>
      </c>
      <c r="CG1051" s="215" t="str">
        <f t="shared" si="1280"/>
        <v>CG$17</v>
      </c>
      <c r="CH1051" s="215" t="str">
        <f t="shared" si="1280"/>
        <v>CH$17</v>
      </c>
      <c r="CI1051" s="215" t="str">
        <f t="shared" si="1280"/>
        <v>CI$17</v>
      </c>
      <c r="CJ1051" s="215" t="str">
        <f t="shared" si="1280"/>
        <v>CJ$17</v>
      </c>
      <c r="CK1051" s="215" t="str">
        <f t="shared" si="1280"/>
        <v>CK$17</v>
      </c>
      <c r="CL1051" s="215" t="str">
        <f t="shared" si="1280"/>
        <v>CL$17</v>
      </c>
      <c r="CN1051" s="79"/>
      <c r="CO1051" s="215" t="str">
        <f t="shared" ref="CO1051:DL1053" si="1281">CO1038</f>
        <v>CO$17</v>
      </c>
      <c r="CP1051" s="215" t="str">
        <f t="shared" si="1281"/>
        <v>CP$17</v>
      </c>
      <c r="CQ1051" s="215" t="str">
        <f t="shared" si="1281"/>
        <v>CQ$17</v>
      </c>
      <c r="CR1051" s="215" t="str">
        <f t="shared" si="1281"/>
        <v>CR$17</v>
      </c>
      <c r="CS1051" s="215" t="str">
        <f t="shared" si="1281"/>
        <v>CS$17</v>
      </c>
      <c r="CT1051" s="215" t="str">
        <f t="shared" si="1281"/>
        <v>CT$17</v>
      </c>
      <c r="CU1051" s="215" t="str">
        <f t="shared" si="1281"/>
        <v>CU$17</v>
      </c>
      <c r="CV1051" s="215" t="str">
        <f t="shared" si="1281"/>
        <v>CV$17</v>
      </c>
      <c r="CW1051" s="215" t="str">
        <f t="shared" si="1281"/>
        <v>CW$17</v>
      </c>
      <c r="CX1051" s="215" t="str">
        <f t="shared" si="1281"/>
        <v>CX$17</v>
      </c>
      <c r="CY1051" s="215" t="str">
        <f t="shared" si="1281"/>
        <v>CY$17</v>
      </c>
      <c r="CZ1051" s="215" t="str">
        <f t="shared" si="1281"/>
        <v>CZ$17</v>
      </c>
      <c r="DA1051" s="215" t="str">
        <f t="shared" si="1281"/>
        <v>DA$17</v>
      </c>
      <c r="DB1051" s="215" t="str">
        <f t="shared" si="1281"/>
        <v>DB$17</v>
      </c>
      <c r="DC1051" s="215" t="str">
        <f t="shared" si="1281"/>
        <v>DC$17</v>
      </c>
      <c r="DD1051" s="215" t="str">
        <f t="shared" si="1281"/>
        <v>DD$17</v>
      </c>
      <c r="DE1051" s="215" t="str">
        <f t="shared" si="1281"/>
        <v>DE$17</v>
      </c>
      <c r="DF1051" s="215" t="str">
        <f t="shared" si="1281"/>
        <v>DF$17</v>
      </c>
      <c r="DG1051" s="215" t="str">
        <f t="shared" si="1281"/>
        <v>DG$17</v>
      </c>
      <c r="DH1051" s="215" t="str">
        <f t="shared" si="1281"/>
        <v>DH$17</v>
      </c>
      <c r="DI1051" s="215" t="str">
        <f t="shared" si="1281"/>
        <v>DI$17</v>
      </c>
      <c r="DJ1051" s="215" t="str">
        <f t="shared" si="1281"/>
        <v>DJ$17</v>
      </c>
      <c r="DK1051" s="215" t="str">
        <f t="shared" si="1281"/>
        <v>DK$17</v>
      </c>
      <c r="DL1051" s="215" t="str">
        <f t="shared" si="1281"/>
        <v>DL$17</v>
      </c>
    </row>
    <row r="1052" spans="1:116" x14ac:dyDescent="0.4">
      <c r="B1052" t="s">
        <v>332</v>
      </c>
      <c r="D1052" t="s">
        <v>815</v>
      </c>
      <c r="E1052" s="8" t="str">
        <f t="shared" ref="E1052:E1057" si="1282">ROW()&amp;" "&amp;D1052</f>
        <v>1052 SALES-S</v>
      </c>
      <c r="G1052" s="89" t="str">
        <f>G1043</f>
        <v>Sales</v>
      </c>
      <c r="H1052" s="12"/>
      <c r="I1052" s="60"/>
      <c r="J1052" s="60"/>
      <c r="K1052" s="15"/>
      <c r="L1052" s="15"/>
      <c r="M1052" s="15"/>
      <c r="N1052" s="15"/>
      <c r="O1052" s="15"/>
      <c r="P1052" s="15"/>
      <c r="R1052" s="15"/>
      <c r="S1052" s="215">
        <f t="shared" ref="S1052:AX1054" si="1283">S1040</f>
        <v>0</v>
      </c>
      <c r="T1052" s="215">
        <f t="shared" si="1283"/>
        <v>0</v>
      </c>
      <c r="U1052" s="215">
        <f t="shared" si="1283"/>
        <v>0</v>
      </c>
      <c r="V1052" s="215">
        <f t="shared" si="1283"/>
        <v>0</v>
      </c>
      <c r="W1052" s="215">
        <f t="shared" si="1283"/>
        <v>0</v>
      </c>
      <c r="X1052" s="215">
        <f t="shared" si="1283"/>
        <v>0</v>
      </c>
      <c r="Y1052" s="215">
        <f t="shared" si="1283"/>
        <v>0</v>
      </c>
      <c r="Z1052" s="215">
        <f t="shared" si="1283"/>
        <v>0</v>
      </c>
      <c r="AA1052" s="215">
        <f t="shared" si="1283"/>
        <v>0</v>
      </c>
      <c r="AB1052" s="215">
        <f t="shared" si="1283"/>
        <v>0</v>
      </c>
      <c r="AC1052" s="215">
        <f t="shared" si="1283"/>
        <v>0</v>
      </c>
      <c r="AD1052" s="215">
        <f t="shared" si="1283"/>
        <v>0</v>
      </c>
      <c r="AE1052" s="215">
        <f t="shared" si="1283"/>
        <v>0</v>
      </c>
      <c r="AF1052" s="215">
        <f t="shared" si="1283"/>
        <v>0</v>
      </c>
      <c r="AG1052" s="215">
        <f t="shared" si="1283"/>
        <v>0</v>
      </c>
      <c r="AH1052" s="215">
        <f t="shared" si="1283"/>
        <v>0</v>
      </c>
      <c r="AI1052" s="215">
        <f t="shared" si="1283"/>
        <v>0</v>
      </c>
      <c r="AJ1052" s="215">
        <f t="shared" si="1283"/>
        <v>0</v>
      </c>
      <c r="AK1052" s="215">
        <f t="shared" si="1283"/>
        <v>0</v>
      </c>
      <c r="AL1052" s="215">
        <f t="shared" si="1283"/>
        <v>0</v>
      </c>
      <c r="AM1052" s="215">
        <f t="shared" si="1283"/>
        <v>0</v>
      </c>
      <c r="AN1052" s="215">
        <f t="shared" si="1283"/>
        <v>0</v>
      </c>
      <c r="AO1052" s="215">
        <f t="shared" si="1283"/>
        <v>0</v>
      </c>
      <c r="AP1052" s="215">
        <f t="shared" si="1283"/>
        <v>0</v>
      </c>
      <c r="AQ1052" s="215">
        <f t="shared" si="1283"/>
        <v>0</v>
      </c>
      <c r="AR1052" s="215">
        <f t="shared" si="1283"/>
        <v>0</v>
      </c>
      <c r="AS1052" s="215">
        <f t="shared" si="1283"/>
        <v>0</v>
      </c>
      <c r="AT1052" s="215">
        <f t="shared" si="1283"/>
        <v>0</v>
      </c>
      <c r="AU1052" s="215">
        <f t="shared" si="1283"/>
        <v>0</v>
      </c>
      <c r="AV1052" s="215">
        <f t="shared" si="1283"/>
        <v>0</v>
      </c>
      <c r="AW1052" s="215">
        <f t="shared" si="1283"/>
        <v>0</v>
      </c>
      <c r="AX1052" s="215">
        <f t="shared" si="1283"/>
        <v>0</v>
      </c>
      <c r="AY1052" s="215">
        <f t="shared" ref="AY1052:CD1054" si="1284">AY1040</f>
        <v>0</v>
      </c>
      <c r="AZ1052" s="215">
        <f t="shared" si="1284"/>
        <v>0</v>
      </c>
      <c r="BA1052" s="215">
        <f t="shared" si="1284"/>
        <v>0</v>
      </c>
      <c r="BB1052" s="215">
        <f t="shared" si="1284"/>
        <v>0</v>
      </c>
      <c r="BC1052" s="215">
        <f t="shared" si="1284"/>
        <v>0</v>
      </c>
      <c r="BD1052" s="215">
        <f t="shared" si="1284"/>
        <v>0</v>
      </c>
      <c r="BE1052" s="215">
        <f t="shared" si="1284"/>
        <v>0</v>
      </c>
      <c r="BF1052" s="215">
        <f t="shared" si="1284"/>
        <v>0</v>
      </c>
      <c r="BG1052" s="215">
        <f t="shared" si="1284"/>
        <v>0</v>
      </c>
      <c r="BH1052" s="215">
        <f t="shared" si="1284"/>
        <v>0</v>
      </c>
      <c r="BI1052" s="215">
        <f t="shared" si="1284"/>
        <v>0</v>
      </c>
      <c r="BJ1052" s="215">
        <f t="shared" si="1284"/>
        <v>0</v>
      </c>
      <c r="BK1052" s="215">
        <f t="shared" si="1284"/>
        <v>0</v>
      </c>
      <c r="BL1052" s="215">
        <f t="shared" si="1284"/>
        <v>0</v>
      </c>
      <c r="BM1052" s="215">
        <f t="shared" si="1284"/>
        <v>0</v>
      </c>
      <c r="BN1052" s="215">
        <f t="shared" si="1284"/>
        <v>0</v>
      </c>
      <c r="BO1052" s="215">
        <f t="shared" si="1284"/>
        <v>0</v>
      </c>
      <c r="BP1052" s="215">
        <f t="shared" si="1284"/>
        <v>0</v>
      </c>
      <c r="BQ1052" s="215">
        <f t="shared" si="1284"/>
        <v>0</v>
      </c>
      <c r="BR1052" s="215">
        <f t="shared" si="1284"/>
        <v>0</v>
      </c>
      <c r="BS1052" s="215">
        <f t="shared" si="1284"/>
        <v>0</v>
      </c>
      <c r="BT1052" s="215">
        <f t="shared" si="1284"/>
        <v>0</v>
      </c>
      <c r="BU1052" s="215">
        <f t="shared" si="1284"/>
        <v>0</v>
      </c>
      <c r="BV1052" s="215">
        <f t="shared" si="1284"/>
        <v>0</v>
      </c>
      <c r="BW1052" s="215">
        <f t="shared" si="1284"/>
        <v>0</v>
      </c>
      <c r="BX1052" s="215">
        <f t="shared" si="1284"/>
        <v>0</v>
      </c>
      <c r="BY1052" s="215">
        <f t="shared" si="1284"/>
        <v>0</v>
      </c>
      <c r="BZ1052" s="215">
        <f t="shared" si="1284"/>
        <v>0</v>
      </c>
      <c r="CA1052" s="215">
        <f t="shared" si="1284"/>
        <v>0</v>
      </c>
      <c r="CB1052" s="215">
        <f t="shared" si="1284"/>
        <v>0</v>
      </c>
      <c r="CC1052" s="215">
        <f t="shared" si="1284"/>
        <v>0</v>
      </c>
      <c r="CD1052" s="215">
        <f t="shared" si="1284"/>
        <v>0</v>
      </c>
      <c r="CE1052" s="215">
        <f t="shared" ref="CE1052:CL1054" si="1285">CE1040</f>
        <v>0</v>
      </c>
      <c r="CF1052" s="215">
        <f t="shared" si="1285"/>
        <v>0</v>
      </c>
      <c r="CG1052" s="215">
        <f t="shared" si="1285"/>
        <v>0</v>
      </c>
      <c r="CH1052" s="215">
        <f t="shared" si="1285"/>
        <v>0</v>
      </c>
      <c r="CI1052" s="215">
        <f t="shared" si="1285"/>
        <v>0</v>
      </c>
      <c r="CJ1052" s="215">
        <f t="shared" si="1285"/>
        <v>0</v>
      </c>
      <c r="CK1052" s="215">
        <f t="shared" si="1285"/>
        <v>0</v>
      </c>
      <c r="CL1052" s="215">
        <f t="shared" si="1285"/>
        <v>0</v>
      </c>
      <c r="CN1052" s="60"/>
      <c r="CO1052" s="215">
        <f t="shared" ref="CO1052:DL1054" si="1286">CO1040</f>
        <v>0</v>
      </c>
      <c r="CP1052" s="215">
        <f t="shared" si="1286"/>
        <v>0</v>
      </c>
      <c r="CQ1052" s="215">
        <f t="shared" si="1286"/>
        <v>0</v>
      </c>
      <c r="CR1052" s="215">
        <f t="shared" si="1286"/>
        <v>0</v>
      </c>
      <c r="CS1052" s="215">
        <f t="shared" si="1286"/>
        <v>0</v>
      </c>
      <c r="CT1052" s="215">
        <f t="shared" si="1286"/>
        <v>0</v>
      </c>
      <c r="CU1052" s="215">
        <f t="shared" si="1286"/>
        <v>0</v>
      </c>
      <c r="CV1052" s="215">
        <f t="shared" si="1286"/>
        <v>0</v>
      </c>
      <c r="CW1052" s="215">
        <f t="shared" si="1286"/>
        <v>0</v>
      </c>
      <c r="CX1052" s="215">
        <f t="shared" si="1286"/>
        <v>0</v>
      </c>
      <c r="CY1052" s="215">
        <f t="shared" si="1286"/>
        <v>0</v>
      </c>
      <c r="CZ1052" s="215">
        <f t="shared" si="1286"/>
        <v>0</v>
      </c>
      <c r="DA1052" s="215">
        <f t="shared" si="1286"/>
        <v>0</v>
      </c>
      <c r="DB1052" s="215">
        <f t="shared" si="1286"/>
        <v>0</v>
      </c>
      <c r="DC1052" s="215">
        <f t="shared" si="1286"/>
        <v>0</v>
      </c>
      <c r="DD1052" s="215">
        <f t="shared" si="1286"/>
        <v>0</v>
      </c>
      <c r="DE1052" s="215">
        <f t="shared" si="1286"/>
        <v>0</v>
      </c>
      <c r="DF1052" s="215">
        <f t="shared" si="1286"/>
        <v>0</v>
      </c>
      <c r="DG1052" s="215">
        <f t="shared" si="1286"/>
        <v>0</v>
      </c>
      <c r="DH1052" s="215">
        <f t="shared" si="1286"/>
        <v>0</v>
      </c>
      <c r="DI1052" s="215">
        <f t="shared" si="1286"/>
        <v>0</v>
      </c>
      <c r="DJ1052" s="215">
        <f t="shared" si="1286"/>
        <v>0</v>
      </c>
      <c r="DK1052" s="215">
        <f t="shared" si="1286"/>
        <v>0</v>
      </c>
      <c r="DL1052" s="215">
        <f t="shared" si="1286"/>
        <v>0</v>
      </c>
    </row>
    <row r="1053" spans="1:116" x14ac:dyDescent="0.4">
      <c r="B1053" t="s">
        <v>332</v>
      </c>
      <c r="D1053" t="s">
        <v>815</v>
      </c>
      <c r="E1053" s="8" t="str">
        <f t="shared" si="1282"/>
        <v>1053 SALES-S</v>
      </c>
      <c r="G1053" s="241" t="str">
        <f>IFERROR(SUBSTITUTE(TRIM(MID(G1043, SEARCH("-", G1043) + 1, LEN(G1043))),":",""),"no unit")</f>
        <v>no unit</v>
      </c>
      <c r="H1053" s="12"/>
      <c r="I1053" s="60"/>
      <c r="J1053" s="60"/>
      <c r="K1053" s="15"/>
      <c r="L1053" s="15"/>
      <c r="M1053" s="15"/>
      <c r="N1053" s="15"/>
      <c r="O1053" s="15"/>
      <c r="P1053" s="15"/>
      <c r="R1053" s="15"/>
      <c r="S1053" s="215"/>
      <c r="T1053" s="215"/>
      <c r="U1053" s="215"/>
      <c r="V1053" s="215"/>
      <c r="W1053" s="215"/>
      <c r="X1053" s="215"/>
      <c r="Y1053" s="215"/>
      <c r="Z1053" s="215"/>
      <c r="AA1053" s="215"/>
      <c r="AB1053" s="215"/>
      <c r="AC1053" s="215"/>
      <c r="AD1053" s="215"/>
      <c r="AE1053" s="215"/>
      <c r="AF1053" s="215"/>
      <c r="AG1053" s="215"/>
      <c r="AH1053" s="215"/>
      <c r="AI1053" s="215"/>
      <c r="AJ1053" s="215"/>
      <c r="AK1053" s="215"/>
      <c r="AL1053" s="215"/>
      <c r="AM1053" s="215"/>
      <c r="AN1053" s="215"/>
      <c r="AO1053" s="215"/>
      <c r="AP1053" s="215"/>
      <c r="AQ1053" s="215"/>
      <c r="AR1053" s="215"/>
      <c r="AS1053" s="215"/>
      <c r="AT1053" s="215"/>
      <c r="AU1053" s="215"/>
      <c r="AV1053" s="215"/>
      <c r="AW1053" s="215"/>
      <c r="AX1053" s="215"/>
      <c r="AY1053" s="215"/>
      <c r="AZ1053" s="215"/>
      <c r="BA1053" s="215"/>
      <c r="BB1053" s="215"/>
      <c r="BC1053" s="215"/>
      <c r="BD1053" s="215"/>
      <c r="BE1053" s="215"/>
      <c r="BF1053" s="215"/>
      <c r="BG1053" s="215"/>
      <c r="BH1053" s="215"/>
      <c r="BI1053" s="215"/>
      <c r="BJ1053" s="215"/>
      <c r="BK1053" s="215"/>
      <c r="BL1053" s="215"/>
      <c r="BM1053" s="215"/>
      <c r="BN1053" s="215"/>
      <c r="BO1053" s="215"/>
      <c r="BP1053" s="215"/>
      <c r="BQ1053" s="215"/>
      <c r="BR1053" s="215"/>
      <c r="BS1053" s="215"/>
      <c r="BT1053" s="215"/>
      <c r="BU1053" s="215"/>
      <c r="BV1053" s="215"/>
      <c r="BW1053" s="215"/>
      <c r="BX1053" s="215"/>
      <c r="BY1053" s="215"/>
      <c r="BZ1053" s="215"/>
      <c r="CA1053" s="215"/>
      <c r="CB1053" s="215"/>
      <c r="CC1053" s="215"/>
      <c r="CD1053" s="215"/>
      <c r="CE1053" s="215"/>
      <c r="CF1053" s="215"/>
      <c r="CG1053" s="215"/>
      <c r="CH1053" s="215"/>
      <c r="CI1053" s="215"/>
      <c r="CJ1053" s="215"/>
      <c r="CK1053" s="215"/>
      <c r="CL1053" s="215"/>
      <c r="CN1053" s="60"/>
      <c r="CO1053" s="215"/>
      <c r="CP1053" s="215"/>
      <c r="CQ1053" s="215"/>
      <c r="CR1053" s="215"/>
      <c r="CS1053" s="215"/>
      <c r="CT1053" s="215"/>
      <c r="CU1053" s="215"/>
      <c r="CV1053" s="215"/>
      <c r="CW1053" s="215"/>
      <c r="CX1053" s="215"/>
      <c r="CY1053" s="215"/>
      <c r="CZ1053" s="215"/>
      <c r="DA1053" s="215"/>
      <c r="DB1053" s="215"/>
      <c r="DC1053" s="215"/>
      <c r="DD1053" s="215"/>
      <c r="DE1053" s="215"/>
      <c r="DF1053" s="215"/>
      <c r="DG1053" s="215"/>
      <c r="DH1053" s="215"/>
      <c r="DI1053" s="215"/>
      <c r="DJ1053" s="215"/>
      <c r="DK1053" s="215"/>
      <c r="DL1053" s="215"/>
    </row>
    <row r="1054" spans="1:116" x14ac:dyDescent="0.4">
      <c r="A1054" s="3"/>
      <c r="B1054" t="s">
        <v>332</v>
      </c>
      <c r="D1054" t="s">
        <v>815</v>
      </c>
      <c r="E1054" s="8" t="str">
        <f t="shared" si="1282"/>
        <v>1054 SALES-S</v>
      </c>
      <c r="G1054" s="89" t="str">
        <f>G1041</f>
        <v>Secondary revenue driver</v>
      </c>
      <c r="H1054" s="90"/>
      <c r="I1054" s="213"/>
      <c r="J1054" s="213"/>
      <c r="K1054" s="214"/>
      <c r="L1054" s="214"/>
      <c r="M1054" s="214"/>
      <c r="N1054" s="214"/>
      <c r="O1054" s="214"/>
      <c r="P1054" s="214"/>
      <c r="R1054" s="214"/>
      <c r="S1054" s="4" t="str">
        <f t="shared" ref="S1054:AX1056" si="1287">ADDRESS(ROW(S1046),COLUMN(S1046),2)</f>
        <v>S$1046</v>
      </c>
      <c r="T1054" s="4" t="str">
        <f t="shared" si="1287"/>
        <v>T$1046</v>
      </c>
      <c r="U1054" s="4" t="str">
        <f t="shared" si="1287"/>
        <v>U$1046</v>
      </c>
      <c r="V1054" s="4" t="str">
        <f t="shared" si="1287"/>
        <v>V$1046</v>
      </c>
      <c r="W1054" s="4" t="str">
        <f t="shared" si="1287"/>
        <v>W$1046</v>
      </c>
      <c r="X1054" s="4" t="str">
        <f t="shared" si="1287"/>
        <v>X$1046</v>
      </c>
      <c r="Y1054" s="4" t="str">
        <f t="shared" si="1287"/>
        <v>Y$1046</v>
      </c>
      <c r="Z1054" s="4" t="str">
        <f t="shared" si="1287"/>
        <v>Z$1046</v>
      </c>
      <c r="AA1054" s="4" t="str">
        <f t="shared" si="1287"/>
        <v>AA$1046</v>
      </c>
      <c r="AB1054" s="4" t="str">
        <f t="shared" si="1287"/>
        <v>AB$1046</v>
      </c>
      <c r="AC1054" s="4" t="str">
        <f t="shared" si="1287"/>
        <v>AC$1046</v>
      </c>
      <c r="AD1054" s="4" t="str">
        <f t="shared" si="1287"/>
        <v>AD$1046</v>
      </c>
      <c r="AE1054" s="4" t="str">
        <f t="shared" si="1287"/>
        <v>AE$1046</v>
      </c>
      <c r="AF1054" s="4" t="str">
        <f t="shared" si="1287"/>
        <v>AF$1046</v>
      </c>
      <c r="AG1054" s="4" t="str">
        <f t="shared" si="1287"/>
        <v>AG$1046</v>
      </c>
      <c r="AH1054" s="4" t="str">
        <f t="shared" si="1287"/>
        <v>AH$1046</v>
      </c>
      <c r="AI1054" s="4" t="str">
        <f t="shared" si="1287"/>
        <v>AI$1046</v>
      </c>
      <c r="AJ1054" s="4" t="str">
        <f t="shared" si="1287"/>
        <v>AJ$1046</v>
      </c>
      <c r="AK1054" s="4" t="str">
        <f t="shared" si="1287"/>
        <v>AK$1046</v>
      </c>
      <c r="AL1054" s="4" t="str">
        <f t="shared" si="1287"/>
        <v>AL$1046</v>
      </c>
      <c r="AM1054" s="4" t="str">
        <f t="shared" si="1287"/>
        <v>AM$1046</v>
      </c>
      <c r="AN1054" s="4" t="str">
        <f t="shared" si="1287"/>
        <v>AN$1046</v>
      </c>
      <c r="AO1054" s="4" t="str">
        <f t="shared" si="1287"/>
        <v>AO$1046</v>
      </c>
      <c r="AP1054" s="4" t="str">
        <f t="shared" si="1287"/>
        <v>AP$1046</v>
      </c>
      <c r="AQ1054" s="4" t="str">
        <f t="shared" si="1287"/>
        <v>AQ$1046</v>
      </c>
      <c r="AR1054" s="4" t="str">
        <f t="shared" si="1287"/>
        <v>AR$1046</v>
      </c>
      <c r="AS1054" s="4" t="str">
        <f t="shared" si="1287"/>
        <v>AS$1046</v>
      </c>
      <c r="AT1054" s="4" t="str">
        <f t="shared" si="1287"/>
        <v>AT$1046</v>
      </c>
      <c r="AU1054" s="4" t="str">
        <f t="shared" si="1287"/>
        <v>AU$1046</v>
      </c>
      <c r="AV1054" s="4" t="str">
        <f t="shared" si="1287"/>
        <v>AV$1046</v>
      </c>
      <c r="AW1054" s="4" t="str">
        <f t="shared" si="1287"/>
        <v>AW$1046</v>
      </c>
      <c r="AX1054" s="4" t="str">
        <f t="shared" si="1287"/>
        <v>AX$1046</v>
      </c>
      <c r="AY1054" s="4" t="str">
        <f t="shared" ref="AY1054:CD1056" si="1288">ADDRESS(ROW(AY1046),COLUMN(AY1046),2)</f>
        <v>AY$1046</v>
      </c>
      <c r="AZ1054" s="4" t="str">
        <f t="shared" si="1288"/>
        <v>AZ$1046</v>
      </c>
      <c r="BA1054" s="4" t="str">
        <f t="shared" si="1288"/>
        <v>BA$1046</v>
      </c>
      <c r="BB1054" s="4" t="str">
        <f t="shared" si="1288"/>
        <v>BB$1046</v>
      </c>
      <c r="BC1054" s="4" t="str">
        <f t="shared" si="1288"/>
        <v>BC$1046</v>
      </c>
      <c r="BD1054" s="4" t="str">
        <f t="shared" si="1288"/>
        <v>BD$1046</v>
      </c>
      <c r="BE1054" s="4" t="str">
        <f t="shared" si="1288"/>
        <v>BE$1046</v>
      </c>
      <c r="BF1054" s="4" t="str">
        <f t="shared" si="1288"/>
        <v>BF$1046</v>
      </c>
      <c r="BG1054" s="4" t="str">
        <f t="shared" si="1288"/>
        <v>BG$1046</v>
      </c>
      <c r="BH1054" s="4" t="str">
        <f t="shared" si="1288"/>
        <v>BH$1046</v>
      </c>
      <c r="BI1054" s="4" t="str">
        <f t="shared" si="1288"/>
        <v>BI$1046</v>
      </c>
      <c r="BJ1054" s="4" t="str">
        <f t="shared" si="1288"/>
        <v>BJ$1046</v>
      </c>
      <c r="BK1054" s="4" t="str">
        <f t="shared" si="1288"/>
        <v>BK$1046</v>
      </c>
      <c r="BL1054" s="4" t="str">
        <f t="shared" si="1288"/>
        <v>BL$1046</v>
      </c>
      <c r="BM1054" s="4" t="str">
        <f t="shared" si="1288"/>
        <v>BM$1046</v>
      </c>
      <c r="BN1054" s="4" t="str">
        <f t="shared" si="1288"/>
        <v>BN$1046</v>
      </c>
      <c r="BO1054" s="4" t="str">
        <f t="shared" si="1288"/>
        <v>BO$1046</v>
      </c>
      <c r="BP1054" s="4" t="str">
        <f t="shared" si="1288"/>
        <v>BP$1046</v>
      </c>
      <c r="BQ1054" s="4" t="str">
        <f t="shared" si="1288"/>
        <v>BQ$1046</v>
      </c>
      <c r="BR1054" s="4" t="str">
        <f t="shared" si="1288"/>
        <v>BR$1046</v>
      </c>
      <c r="BS1054" s="4" t="str">
        <f t="shared" si="1288"/>
        <v>BS$1046</v>
      </c>
      <c r="BT1054" s="4" t="str">
        <f t="shared" si="1288"/>
        <v>BT$1046</v>
      </c>
      <c r="BU1054" s="4" t="str">
        <f t="shared" si="1288"/>
        <v>BU$1046</v>
      </c>
      <c r="BV1054" s="4" t="str">
        <f t="shared" si="1288"/>
        <v>BV$1046</v>
      </c>
      <c r="BW1054" s="4" t="str">
        <f t="shared" si="1288"/>
        <v>BW$1046</v>
      </c>
      <c r="BX1054" s="4" t="str">
        <f t="shared" si="1288"/>
        <v>BX$1046</v>
      </c>
      <c r="BY1054" s="4" t="str">
        <f t="shared" si="1288"/>
        <v>BY$1046</v>
      </c>
      <c r="BZ1054" s="4" t="str">
        <f t="shared" si="1288"/>
        <v>BZ$1046</v>
      </c>
      <c r="CA1054" s="4" t="str">
        <f t="shared" si="1288"/>
        <v>CA$1046</v>
      </c>
      <c r="CB1054" s="4" t="str">
        <f t="shared" si="1288"/>
        <v>CB$1046</v>
      </c>
      <c r="CC1054" s="4" t="str">
        <f t="shared" si="1288"/>
        <v>CC$1046</v>
      </c>
      <c r="CD1054" s="4" t="str">
        <f t="shared" si="1288"/>
        <v>CD$1046</v>
      </c>
      <c r="CE1054" s="4" t="str">
        <f t="shared" ref="CE1054:CL1056" si="1289">ADDRESS(ROW(CE1046),COLUMN(CE1046),2)</f>
        <v>CE$1046</v>
      </c>
      <c r="CF1054" s="4" t="str">
        <f t="shared" si="1289"/>
        <v>CF$1046</v>
      </c>
      <c r="CG1054" s="4" t="str">
        <f t="shared" si="1289"/>
        <v>CG$1046</v>
      </c>
      <c r="CH1054" s="4" t="str">
        <f t="shared" si="1289"/>
        <v>CH$1046</v>
      </c>
      <c r="CI1054" s="4" t="str">
        <f t="shared" si="1289"/>
        <v>CI$1046</v>
      </c>
      <c r="CJ1054" s="4" t="str">
        <f t="shared" si="1289"/>
        <v>CJ$1046</v>
      </c>
      <c r="CK1054" s="4" t="str">
        <f t="shared" si="1289"/>
        <v>CK$1046</v>
      </c>
      <c r="CL1054" s="4" t="str">
        <f t="shared" si="1289"/>
        <v>CL$1046</v>
      </c>
      <c r="CN1054" s="213"/>
      <c r="CO1054" s="4" t="str">
        <f t="shared" ref="CO1054:DL1056" si="1290">ADDRESS(ROW(CO1046),COLUMN(CO1046),2)</f>
        <v>CO$1046</v>
      </c>
      <c r="CP1054" s="4" t="str">
        <f t="shared" si="1290"/>
        <v>CP$1046</v>
      </c>
      <c r="CQ1054" s="4" t="str">
        <f t="shared" si="1290"/>
        <v>CQ$1046</v>
      </c>
      <c r="CR1054" s="4" t="str">
        <f t="shared" si="1290"/>
        <v>CR$1046</v>
      </c>
      <c r="CS1054" s="4" t="str">
        <f t="shared" si="1290"/>
        <v>CS$1046</v>
      </c>
      <c r="CT1054" s="4" t="str">
        <f t="shared" si="1290"/>
        <v>CT$1046</v>
      </c>
      <c r="CU1054" s="4" t="str">
        <f t="shared" si="1290"/>
        <v>CU$1046</v>
      </c>
      <c r="CV1054" s="4" t="str">
        <f t="shared" si="1290"/>
        <v>CV$1046</v>
      </c>
      <c r="CW1054" s="4" t="str">
        <f t="shared" si="1290"/>
        <v>CW$1046</v>
      </c>
      <c r="CX1054" s="4" t="str">
        <f t="shared" si="1290"/>
        <v>CX$1046</v>
      </c>
      <c r="CY1054" s="4" t="str">
        <f t="shared" si="1290"/>
        <v>CY$1046</v>
      </c>
      <c r="CZ1054" s="4" t="str">
        <f t="shared" si="1290"/>
        <v>CZ$1046</v>
      </c>
      <c r="DA1054" s="4" t="str">
        <f t="shared" si="1290"/>
        <v>DA$1046</v>
      </c>
      <c r="DB1054" s="4" t="str">
        <f t="shared" si="1290"/>
        <v>DB$1046</v>
      </c>
      <c r="DC1054" s="4" t="str">
        <f t="shared" si="1290"/>
        <v>DC$1046</v>
      </c>
      <c r="DD1054" s="4" t="str">
        <f t="shared" si="1290"/>
        <v>DD$1046</v>
      </c>
      <c r="DE1054" s="4" t="str">
        <f t="shared" si="1290"/>
        <v>DE$1046</v>
      </c>
      <c r="DF1054" s="4" t="str">
        <f t="shared" si="1290"/>
        <v>DF$1046</v>
      </c>
      <c r="DG1054" s="4" t="str">
        <f t="shared" si="1290"/>
        <v>DG$1046</v>
      </c>
      <c r="DH1054" s="4" t="str">
        <f t="shared" si="1290"/>
        <v>DH$1046</v>
      </c>
      <c r="DI1054" s="4" t="str">
        <f t="shared" si="1290"/>
        <v>DI$1046</v>
      </c>
      <c r="DJ1054" s="4" t="str">
        <f t="shared" si="1290"/>
        <v>DJ$1046</v>
      </c>
      <c r="DK1054" s="4" t="str">
        <f t="shared" si="1290"/>
        <v>DK$1046</v>
      </c>
      <c r="DL1054" s="4" t="str">
        <f t="shared" si="1290"/>
        <v>DL$1046</v>
      </c>
    </row>
    <row r="1055" spans="1:116" x14ac:dyDescent="0.4">
      <c r="B1055" t="s">
        <v>332</v>
      </c>
      <c r="D1055" t="s">
        <v>815</v>
      </c>
      <c r="E1055" s="8" t="str">
        <f t="shared" si="1282"/>
        <v>1055 SALES-S</v>
      </c>
      <c r="G1055" s="8" t="str">
        <f>G1042</f>
        <v>Secondary volume driver</v>
      </c>
      <c r="H1055" s="12"/>
      <c r="I1055" s="60"/>
      <c r="J1055" s="60"/>
      <c r="K1055" s="15"/>
      <c r="L1055" s="15"/>
      <c r="M1055" s="15"/>
      <c r="N1055" s="15"/>
      <c r="O1055" s="15"/>
      <c r="P1055" s="15"/>
      <c r="R1055" s="15"/>
      <c r="S1055" s="215" t="str">
        <f t="shared" ref="S1055:AX1057" si="1291">S1042</f>
        <v>S$19</v>
      </c>
      <c r="T1055" s="215" t="str">
        <f t="shared" si="1291"/>
        <v>T$19</v>
      </c>
      <c r="U1055" s="215" t="str">
        <f t="shared" si="1291"/>
        <v>U$19</v>
      </c>
      <c r="V1055" s="215" t="str">
        <f t="shared" si="1291"/>
        <v>V$19</v>
      </c>
      <c r="W1055" s="215" t="str">
        <f t="shared" si="1291"/>
        <v>W$19</v>
      </c>
      <c r="X1055" s="215" t="str">
        <f t="shared" si="1291"/>
        <v>X$19</v>
      </c>
      <c r="Y1055" s="215" t="str">
        <f t="shared" si="1291"/>
        <v>Y$19</v>
      </c>
      <c r="Z1055" s="215" t="str">
        <f t="shared" si="1291"/>
        <v>Z$19</v>
      </c>
      <c r="AA1055" s="215" t="str">
        <f t="shared" si="1291"/>
        <v>AA$19</v>
      </c>
      <c r="AB1055" s="215" t="str">
        <f t="shared" si="1291"/>
        <v>AB$19</v>
      </c>
      <c r="AC1055" s="215" t="str">
        <f t="shared" si="1291"/>
        <v>AC$19</v>
      </c>
      <c r="AD1055" s="215" t="str">
        <f t="shared" si="1291"/>
        <v>AD$19</v>
      </c>
      <c r="AE1055" s="215" t="str">
        <f t="shared" si="1291"/>
        <v>AE$19</v>
      </c>
      <c r="AF1055" s="215" t="str">
        <f t="shared" si="1291"/>
        <v>AF$19</v>
      </c>
      <c r="AG1055" s="215" t="str">
        <f t="shared" si="1291"/>
        <v>AG$19</v>
      </c>
      <c r="AH1055" s="215" t="str">
        <f t="shared" si="1291"/>
        <v>AH$19</v>
      </c>
      <c r="AI1055" s="215" t="str">
        <f t="shared" si="1291"/>
        <v>AI$19</v>
      </c>
      <c r="AJ1055" s="215" t="str">
        <f t="shared" si="1291"/>
        <v>AJ$19</v>
      </c>
      <c r="AK1055" s="215" t="str">
        <f t="shared" si="1291"/>
        <v>AK$19</v>
      </c>
      <c r="AL1055" s="215" t="str">
        <f t="shared" si="1291"/>
        <v>AL$19</v>
      </c>
      <c r="AM1055" s="215" t="str">
        <f t="shared" si="1291"/>
        <v>AM$19</v>
      </c>
      <c r="AN1055" s="215" t="str">
        <f t="shared" si="1291"/>
        <v>AN$19</v>
      </c>
      <c r="AO1055" s="215" t="str">
        <f t="shared" si="1291"/>
        <v>AO$19</v>
      </c>
      <c r="AP1055" s="215" t="str">
        <f t="shared" si="1291"/>
        <v>AP$19</v>
      </c>
      <c r="AQ1055" s="215" t="str">
        <f t="shared" si="1291"/>
        <v>AQ$19</v>
      </c>
      <c r="AR1055" s="215" t="str">
        <f t="shared" si="1291"/>
        <v>AR$19</v>
      </c>
      <c r="AS1055" s="215" t="str">
        <f t="shared" si="1291"/>
        <v>AS$19</v>
      </c>
      <c r="AT1055" s="215" t="str">
        <f t="shared" si="1291"/>
        <v>AT$19</v>
      </c>
      <c r="AU1055" s="215" t="str">
        <f t="shared" si="1291"/>
        <v>AU$19</v>
      </c>
      <c r="AV1055" s="215" t="str">
        <f t="shared" si="1291"/>
        <v>AV$19</v>
      </c>
      <c r="AW1055" s="215" t="str">
        <f t="shared" si="1291"/>
        <v>AW$19</v>
      </c>
      <c r="AX1055" s="215" t="str">
        <f t="shared" si="1291"/>
        <v>AX$19</v>
      </c>
      <c r="AY1055" s="215" t="str">
        <f t="shared" ref="AY1055:CD1057" si="1292">AY1042</f>
        <v>AY$19</v>
      </c>
      <c r="AZ1055" s="215" t="str">
        <f t="shared" si="1292"/>
        <v>AZ$19</v>
      </c>
      <c r="BA1055" s="215" t="str">
        <f t="shared" si="1292"/>
        <v>BA$19</v>
      </c>
      <c r="BB1055" s="215" t="str">
        <f t="shared" si="1292"/>
        <v>BB$19</v>
      </c>
      <c r="BC1055" s="215" t="str">
        <f t="shared" si="1292"/>
        <v>BC$19</v>
      </c>
      <c r="BD1055" s="215" t="str">
        <f t="shared" si="1292"/>
        <v>BD$19</v>
      </c>
      <c r="BE1055" s="215" t="str">
        <f t="shared" si="1292"/>
        <v>BE$19</v>
      </c>
      <c r="BF1055" s="215" t="str">
        <f t="shared" si="1292"/>
        <v>BF$19</v>
      </c>
      <c r="BG1055" s="215" t="str">
        <f t="shared" si="1292"/>
        <v>BG$19</v>
      </c>
      <c r="BH1055" s="215" t="str">
        <f t="shared" si="1292"/>
        <v>BH$19</v>
      </c>
      <c r="BI1055" s="215" t="str">
        <f t="shared" si="1292"/>
        <v>BI$19</v>
      </c>
      <c r="BJ1055" s="215" t="str">
        <f t="shared" si="1292"/>
        <v>BJ$19</v>
      </c>
      <c r="BK1055" s="215" t="str">
        <f t="shared" si="1292"/>
        <v>BK$19</v>
      </c>
      <c r="BL1055" s="215" t="str">
        <f t="shared" si="1292"/>
        <v>BL$19</v>
      </c>
      <c r="BM1055" s="215" t="str">
        <f t="shared" si="1292"/>
        <v>BM$19</v>
      </c>
      <c r="BN1055" s="215" t="str">
        <f t="shared" si="1292"/>
        <v>BN$19</v>
      </c>
      <c r="BO1055" s="215" t="str">
        <f t="shared" si="1292"/>
        <v>BO$19</v>
      </c>
      <c r="BP1055" s="215" t="str">
        <f t="shared" si="1292"/>
        <v>BP$19</v>
      </c>
      <c r="BQ1055" s="215" t="str">
        <f t="shared" si="1292"/>
        <v>BQ$19</v>
      </c>
      <c r="BR1055" s="215" t="str">
        <f t="shared" si="1292"/>
        <v>BR$19</v>
      </c>
      <c r="BS1055" s="215" t="str">
        <f t="shared" si="1292"/>
        <v>BS$19</v>
      </c>
      <c r="BT1055" s="215" t="str">
        <f t="shared" si="1292"/>
        <v>BT$19</v>
      </c>
      <c r="BU1055" s="215" t="str">
        <f t="shared" si="1292"/>
        <v>BU$19</v>
      </c>
      <c r="BV1055" s="215" t="str">
        <f t="shared" si="1292"/>
        <v>BV$19</v>
      </c>
      <c r="BW1055" s="215" t="str">
        <f t="shared" si="1292"/>
        <v>BW$19</v>
      </c>
      <c r="BX1055" s="215" t="str">
        <f t="shared" si="1292"/>
        <v>BX$19</v>
      </c>
      <c r="BY1055" s="215" t="str">
        <f t="shared" si="1292"/>
        <v>BY$19</v>
      </c>
      <c r="BZ1055" s="215" t="str">
        <f t="shared" si="1292"/>
        <v>BZ$19</v>
      </c>
      <c r="CA1055" s="215" t="str">
        <f t="shared" si="1292"/>
        <v>CA$19</v>
      </c>
      <c r="CB1055" s="215" t="str">
        <f t="shared" si="1292"/>
        <v>CB$19</v>
      </c>
      <c r="CC1055" s="215" t="str">
        <f t="shared" si="1292"/>
        <v>CC$19</v>
      </c>
      <c r="CD1055" s="215" t="str">
        <f t="shared" si="1292"/>
        <v>CD$19</v>
      </c>
      <c r="CE1055" s="215" t="str">
        <f t="shared" ref="CE1055:CL1057" si="1293">CE1042</f>
        <v>CE$19</v>
      </c>
      <c r="CF1055" s="215" t="str">
        <f t="shared" si="1293"/>
        <v>CF$19</v>
      </c>
      <c r="CG1055" s="215" t="str">
        <f t="shared" si="1293"/>
        <v>CG$19</v>
      </c>
      <c r="CH1055" s="215" t="str">
        <f t="shared" si="1293"/>
        <v>CH$19</v>
      </c>
      <c r="CI1055" s="215" t="str">
        <f t="shared" si="1293"/>
        <v>CI$19</v>
      </c>
      <c r="CJ1055" s="215" t="str">
        <f t="shared" si="1293"/>
        <v>CJ$19</v>
      </c>
      <c r="CK1055" s="215" t="str">
        <f t="shared" si="1293"/>
        <v>CK$19</v>
      </c>
      <c r="CL1055" s="215" t="str">
        <f t="shared" si="1293"/>
        <v>CL$19</v>
      </c>
      <c r="CN1055" s="60"/>
      <c r="CO1055" s="215" t="str">
        <f t="shared" ref="CO1055:DL1057" si="1294">CO1042</f>
        <v>CO$19</v>
      </c>
      <c r="CP1055" s="215" t="str">
        <f t="shared" si="1294"/>
        <v>CP$19</v>
      </c>
      <c r="CQ1055" s="215" t="str">
        <f t="shared" si="1294"/>
        <v>CQ$19</v>
      </c>
      <c r="CR1055" s="215" t="str">
        <f t="shared" si="1294"/>
        <v>CR$19</v>
      </c>
      <c r="CS1055" s="215" t="str">
        <f t="shared" si="1294"/>
        <v>CS$19</v>
      </c>
      <c r="CT1055" s="215" t="str">
        <f t="shared" si="1294"/>
        <v>CT$19</v>
      </c>
      <c r="CU1055" s="215" t="str">
        <f t="shared" si="1294"/>
        <v>CU$19</v>
      </c>
      <c r="CV1055" s="215" t="str">
        <f t="shared" si="1294"/>
        <v>CV$19</v>
      </c>
      <c r="CW1055" s="215" t="str">
        <f t="shared" si="1294"/>
        <v>CW$19</v>
      </c>
      <c r="CX1055" s="215" t="str">
        <f t="shared" si="1294"/>
        <v>CX$19</v>
      </c>
      <c r="CY1055" s="215" t="str">
        <f t="shared" si="1294"/>
        <v>CY$19</v>
      </c>
      <c r="CZ1055" s="215" t="str">
        <f t="shared" si="1294"/>
        <v>CZ$19</v>
      </c>
      <c r="DA1055" s="215" t="str">
        <f t="shared" si="1294"/>
        <v>DA$19</v>
      </c>
      <c r="DB1055" s="215" t="str">
        <f t="shared" si="1294"/>
        <v>DB$19</v>
      </c>
      <c r="DC1055" s="215" t="str">
        <f t="shared" si="1294"/>
        <v>DC$19</v>
      </c>
      <c r="DD1055" s="215" t="str">
        <f t="shared" si="1294"/>
        <v>DD$19</v>
      </c>
      <c r="DE1055" s="215" t="str">
        <f t="shared" si="1294"/>
        <v>DE$19</v>
      </c>
      <c r="DF1055" s="215" t="str">
        <f t="shared" si="1294"/>
        <v>DF$19</v>
      </c>
      <c r="DG1055" s="215" t="str">
        <f t="shared" si="1294"/>
        <v>DG$19</v>
      </c>
      <c r="DH1055" s="215" t="str">
        <f t="shared" si="1294"/>
        <v>DH$19</v>
      </c>
      <c r="DI1055" s="215" t="str">
        <f t="shared" si="1294"/>
        <v>DI$19</v>
      </c>
      <c r="DJ1055" s="215" t="str">
        <f t="shared" si="1294"/>
        <v>DJ$19</v>
      </c>
      <c r="DK1055" s="215" t="str">
        <f t="shared" si="1294"/>
        <v>DK$19</v>
      </c>
      <c r="DL1055" s="215" t="str">
        <f t="shared" si="1294"/>
        <v>DL$19</v>
      </c>
    </row>
    <row r="1056" spans="1:116" x14ac:dyDescent="0.4">
      <c r="E1056" s="8"/>
      <c r="H1056" s="12"/>
      <c r="I1056" s="60"/>
      <c r="J1056" s="60"/>
      <c r="K1056" s="15"/>
      <c r="L1056" s="15"/>
      <c r="M1056" s="15"/>
      <c r="N1056" s="15"/>
      <c r="O1056" s="15"/>
      <c r="P1056" s="15"/>
      <c r="R1056" s="15"/>
      <c r="S1056" s="76"/>
      <c r="T1056" s="76"/>
      <c r="U1056" s="76"/>
      <c r="V1056" s="76"/>
      <c r="W1056" s="76"/>
      <c r="X1056" s="76"/>
      <c r="Y1056" s="76"/>
      <c r="Z1056" s="76"/>
      <c r="AA1056" s="76"/>
      <c r="AB1056" s="76"/>
      <c r="AC1056" s="76"/>
      <c r="AD1056" s="76"/>
      <c r="AE1056" s="76"/>
      <c r="AF1056" s="76"/>
      <c r="AG1056" s="76"/>
      <c r="AH1056" s="76"/>
      <c r="AI1056" s="76"/>
      <c r="AJ1056" s="76"/>
      <c r="AK1056" s="76"/>
      <c r="AL1056" s="76"/>
      <c r="AM1056" s="76"/>
      <c r="AN1056" s="76"/>
      <c r="AO1056" s="76"/>
      <c r="AP1056" s="76"/>
      <c r="AQ1056" s="76"/>
      <c r="AR1056" s="76"/>
      <c r="AS1056" s="76"/>
      <c r="AT1056" s="76"/>
      <c r="AU1056" s="76"/>
      <c r="AV1056" s="76"/>
      <c r="AW1056" s="76"/>
      <c r="AX1056" s="76"/>
      <c r="AY1056" s="76"/>
      <c r="AZ1056" s="76"/>
      <c r="BA1056" s="76"/>
      <c r="BB1056" s="76"/>
      <c r="BC1056" s="76"/>
      <c r="BD1056" s="76"/>
      <c r="BE1056" s="76"/>
      <c r="BF1056" s="76"/>
      <c r="BG1056" s="76"/>
      <c r="BH1056" s="76"/>
      <c r="BI1056" s="76"/>
      <c r="BJ1056" s="76"/>
      <c r="BK1056" s="76"/>
      <c r="BL1056" s="76"/>
      <c r="BM1056" s="76"/>
      <c r="BN1056" s="76"/>
      <c r="BO1056" s="76"/>
      <c r="BP1056" s="76"/>
      <c r="BQ1056" s="76"/>
      <c r="BR1056" s="76"/>
      <c r="BS1056" s="76"/>
      <c r="BT1056" s="76"/>
      <c r="BU1056" s="76"/>
      <c r="BV1056" s="76"/>
      <c r="BW1056" s="76"/>
      <c r="BX1056" s="76"/>
      <c r="BY1056" s="76"/>
      <c r="BZ1056" s="76"/>
      <c r="CA1056" s="76"/>
      <c r="CB1056" s="76"/>
      <c r="CC1056" s="76"/>
      <c r="CD1056" s="76"/>
      <c r="CE1056" s="76"/>
      <c r="CF1056" s="76"/>
      <c r="CG1056" s="76"/>
      <c r="CH1056" s="76"/>
      <c r="CI1056" s="76"/>
      <c r="CJ1056" s="76"/>
      <c r="CK1056" s="76"/>
      <c r="CL1056" s="76"/>
      <c r="CN1056" s="60"/>
      <c r="CO1056" s="76"/>
      <c r="CP1056" s="76"/>
      <c r="CQ1056" s="76"/>
      <c r="CR1056" s="76"/>
      <c r="CS1056" s="76"/>
      <c r="CT1056" s="76"/>
      <c r="CU1056" s="76"/>
      <c r="CV1056" s="76"/>
      <c r="CW1056" s="76"/>
      <c r="CX1056" s="76"/>
      <c r="CY1056" s="76"/>
      <c r="CZ1056" s="76"/>
      <c r="DA1056" s="76"/>
      <c r="DB1056" s="76"/>
      <c r="DC1056" s="76"/>
      <c r="DD1056" s="76"/>
      <c r="DE1056" s="76"/>
      <c r="DF1056" s="76"/>
      <c r="DG1056" s="76"/>
      <c r="DH1056" s="76"/>
      <c r="DI1056" s="76"/>
      <c r="DJ1056" s="76"/>
      <c r="DK1056" s="76"/>
      <c r="DL1056" s="76"/>
    </row>
    <row r="1057" spans="5:116" x14ac:dyDescent="0.4">
      <c r="E1057" s="8"/>
      <c r="H1057" s="12"/>
      <c r="I1057" s="60"/>
      <c r="J1057" s="60"/>
      <c r="K1057" s="15"/>
      <c r="L1057" s="15"/>
      <c r="M1057" s="15"/>
      <c r="N1057" s="15"/>
      <c r="O1057" s="15"/>
      <c r="P1057" s="15"/>
      <c r="R1057" s="15"/>
      <c r="S1057" s="76"/>
      <c r="T1057" s="76"/>
      <c r="U1057" s="76"/>
      <c r="V1057" s="76"/>
      <c r="W1057" s="76"/>
      <c r="X1057" s="76"/>
      <c r="Y1057" s="76"/>
      <c r="Z1057" s="76"/>
      <c r="AA1057" s="76"/>
      <c r="AB1057" s="76"/>
      <c r="AC1057" s="76"/>
      <c r="AD1057" s="76"/>
      <c r="AE1057" s="76"/>
      <c r="AF1057" s="76"/>
      <c r="AG1057" s="76"/>
      <c r="AH1057" s="76"/>
      <c r="AI1057" s="76"/>
      <c r="AJ1057" s="76"/>
      <c r="AK1057" s="76"/>
      <c r="AL1057" s="76"/>
      <c r="AM1057" s="76"/>
      <c r="AN1057" s="76"/>
      <c r="AO1057" s="76"/>
      <c r="AP1057" s="76"/>
      <c r="AQ1057" s="76"/>
      <c r="AR1057" s="76"/>
      <c r="AS1057" s="76"/>
      <c r="AT1057" s="76"/>
      <c r="AU1057" s="76"/>
      <c r="AV1057" s="76"/>
      <c r="AW1057" s="76"/>
      <c r="AX1057" s="76"/>
      <c r="AY1057" s="76"/>
      <c r="AZ1057" s="76"/>
      <c r="BA1057" s="76"/>
      <c r="BB1057" s="76"/>
      <c r="BC1057" s="76"/>
      <c r="BD1057" s="76"/>
      <c r="BE1057" s="76"/>
      <c r="BF1057" s="76"/>
      <c r="BG1057" s="76"/>
      <c r="BH1057" s="76"/>
      <c r="BI1057" s="76"/>
      <c r="BJ1057" s="76"/>
      <c r="BK1057" s="76"/>
      <c r="BL1057" s="76"/>
      <c r="BM1057" s="76"/>
      <c r="BN1057" s="76"/>
      <c r="BO1057" s="76"/>
      <c r="BP1057" s="76"/>
      <c r="BQ1057" s="76"/>
      <c r="BR1057" s="76"/>
      <c r="BS1057" s="76"/>
      <c r="BT1057" s="76"/>
      <c r="BU1057" s="76"/>
      <c r="BV1057" s="76"/>
      <c r="BW1057" s="76"/>
      <c r="BX1057" s="76"/>
      <c r="BY1057" s="76"/>
      <c r="BZ1057" s="76"/>
      <c r="CA1057" s="76"/>
      <c r="CB1057" s="76"/>
      <c r="CC1057" s="76"/>
      <c r="CD1057" s="76"/>
      <c r="CE1057" s="76"/>
      <c r="CF1057" s="76"/>
      <c r="CG1057" s="76"/>
      <c r="CH1057" s="76"/>
      <c r="CI1057" s="76"/>
      <c r="CJ1057" s="76"/>
      <c r="CK1057" s="76"/>
      <c r="CL1057" s="76"/>
      <c r="CN1057" s="60"/>
      <c r="CO1057" s="76"/>
      <c r="CP1057" s="76"/>
      <c r="CQ1057" s="76"/>
      <c r="CR1057" s="76"/>
      <c r="CS1057" s="76"/>
      <c r="CT1057" s="76"/>
      <c r="CU1057" s="76"/>
      <c r="CV1057" s="76"/>
      <c r="CW1057" s="76"/>
      <c r="CX1057" s="76"/>
      <c r="CY1057" s="76"/>
      <c r="CZ1057" s="76"/>
      <c r="DA1057" s="76"/>
      <c r="DB1057" s="76"/>
      <c r="DC1057" s="76"/>
      <c r="DD1057" s="76"/>
      <c r="DE1057" s="76"/>
      <c r="DF1057" s="76"/>
      <c r="DG1057" s="76"/>
      <c r="DH1057" s="76"/>
      <c r="DI1057" s="76"/>
      <c r="DJ1057" s="76"/>
      <c r="DK1057" s="76"/>
      <c r="DL1057" s="76"/>
    </row>
    <row r="1058" spans="5:116" x14ac:dyDescent="0.4">
      <c r="E1058" s="8"/>
      <c r="H1058" s="12"/>
      <c r="I1058" s="60"/>
      <c r="J1058" s="60"/>
      <c r="K1058" s="15"/>
      <c r="L1058" s="15"/>
      <c r="M1058" s="15"/>
      <c r="N1058" s="15"/>
      <c r="O1058" s="15"/>
      <c r="P1058" s="15"/>
      <c r="R1058" s="15"/>
      <c r="S1058" s="76"/>
      <c r="T1058" s="76"/>
      <c r="U1058" s="76"/>
      <c r="V1058" s="76"/>
      <c r="W1058" s="76"/>
      <c r="X1058" s="76"/>
      <c r="Y1058" s="76"/>
      <c r="Z1058" s="76"/>
      <c r="AA1058" s="76"/>
      <c r="AB1058" s="76"/>
      <c r="AC1058" s="76"/>
      <c r="AD1058" s="76"/>
      <c r="AE1058" s="76"/>
      <c r="AF1058" s="76"/>
      <c r="AG1058" s="76"/>
      <c r="AH1058" s="76"/>
      <c r="AI1058" s="76"/>
      <c r="AJ1058" s="76"/>
      <c r="AK1058" s="76"/>
      <c r="AL1058" s="76"/>
      <c r="AM1058" s="76"/>
      <c r="AN1058" s="76"/>
      <c r="AO1058" s="76"/>
      <c r="AP1058" s="76"/>
      <c r="AQ1058" s="76"/>
      <c r="AR1058" s="76"/>
      <c r="AS1058" s="76"/>
      <c r="AT1058" s="76"/>
      <c r="AU1058" s="76"/>
      <c r="AV1058" s="76"/>
      <c r="AW1058" s="76"/>
      <c r="AX1058" s="76"/>
      <c r="AY1058" s="76"/>
      <c r="AZ1058" s="76"/>
      <c r="BA1058" s="76"/>
      <c r="BB1058" s="76"/>
      <c r="BC1058" s="76"/>
      <c r="BD1058" s="76"/>
      <c r="BE1058" s="76"/>
      <c r="BF1058" s="76"/>
      <c r="BG1058" s="76"/>
      <c r="BH1058" s="76"/>
      <c r="BI1058" s="76"/>
      <c r="BJ1058" s="76"/>
      <c r="BK1058" s="76"/>
      <c r="BL1058" s="76"/>
      <c r="BM1058" s="76"/>
      <c r="BN1058" s="76"/>
      <c r="BO1058" s="76"/>
      <c r="BP1058" s="76"/>
      <c r="BQ1058" s="76"/>
      <c r="BR1058" s="76"/>
      <c r="BS1058" s="76"/>
      <c r="BT1058" s="76"/>
      <c r="BU1058" s="76"/>
      <c r="BV1058" s="76"/>
      <c r="BW1058" s="76"/>
      <c r="BX1058" s="76"/>
      <c r="BY1058" s="76"/>
      <c r="BZ1058" s="76"/>
      <c r="CA1058" s="76"/>
      <c r="CB1058" s="76"/>
      <c r="CC1058" s="76"/>
      <c r="CD1058" s="76"/>
      <c r="CE1058" s="76"/>
      <c r="CF1058" s="76"/>
      <c r="CG1058" s="76"/>
      <c r="CH1058" s="76"/>
      <c r="CI1058" s="76"/>
      <c r="CJ1058" s="76"/>
      <c r="CK1058" s="76"/>
      <c r="CL1058" s="76"/>
      <c r="CN1058" s="60"/>
      <c r="CO1058" s="76"/>
      <c r="CP1058" s="76"/>
      <c r="CQ1058" s="76"/>
      <c r="CR1058" s="76"/>
      <c r="CS1058" s="76"/>
      <c r="CT1058" s="76"/>
      <c r="CU1058" s="76"/>
      <c r="CV1058" s="76"/>
      <c r="CW1058" s="76"/>
      <c r="CX1058" s="76"/>
      <c r="CY1058" s="76"/>
      <c r="CZ1058" s="76"/>
      <c r="DA1058" s="76"/>
      <c r="DB1058" s="76"/>
      <c r="DC1058" s="76"/>
      <c r="DD1058" s="76"/>
      <c r="DE1058" s="76"/>
      <c r="DF1058" s="76"/>
      <c r="DG1058" s="76"/>
      <c r="DH1058" s="76"/>
      <c r="DI1058" s="76"/>
      <c r="DJ1058" s="76"/>
      <c r="DK1058" s="76"/>
      <c r="DL1058" s="76"/>
    </row>
    <row r="1059" spans="5:116" x14ac:dyDescent="0.4">
      <c r="E1059" s="8"/>
      <c r="H1059" s="12"/>
      <c r="I1059" s="60"/>
      <c r="J1059" s="60"/>
      <c r="K1059" s="15"/>
      <c r="L1059" s="15"/>
      <c r="M1059" s="15"/>
      <c r="N1059" s="15"/>
      <c r="O1059" s="15"/>
      <c r="P1059" s="15"/>
      <c r="R1059" s="15"/>
      <c r="S1059" s="76"/>
      <c r="T1059" s="76"/>
      <c r="U1059" s="76"/>
      <c r="V1059" s="76"/>
      <c r="W1059" s="76"/>
      <c r="X1059" s="76"/>
      <c r="Y1059" s="76"/>
      <c r="Z1059" s="76"/>
      <c r="AA1059" s="76"/>
      <c r="AB1059" s="76"/>
      <c r="AC1059" s="76"/>
      <c r="AD1059" s="76"/>
      <c r="AE1059" s="76"/>
      <c r="AF1059" s="76"/>
      <c r="AG1059" s="76"/>
      <c r="AH1059" s="76"/>
      <c r="AI1059" s="76"/>
      <c r="AJ1059" s="76"/>
      <c r="AK1059" s="76"/>
      <c r="AL1059" s="76"/>
      <c r="AM1059" s="76"/>
      <c r="AN1059" s="76"/>
      <c r="AO1059" s="76"/>
      <c r="AP1059" s="76"/>
      <c r="AQ1059" s="76"/>
      <c r="AR1059" s="76"/>
      <c r="AS1059" s="76"/>
      <c r="AT1059" s="76"/>
      <c r="AU1059" s="76"/>
      <c r="AV1059" s="76"/>
      <c r="AW1059" s="76"/>
      <c r="AX1059" s="76"/>
      <c r="AY1059" s="76"/>
      <c r="AZ1059" s="76"/>
      <c r="BA1059" s="76"/>
      <c r="BB1059" s="76"/>
      <c r="BC1059" s="76"/>
      <c r="BD1059" s="76"/>
      <c r="BE1059" s="76"/>
      <c r="BF1059" s="76"/>
      <c r="BG1059" s="76"/>
      <c r="BH1059" s="76"/>
      <c r="BI1059" s="76"/>
      <c r="BJ1059" s="76"/>
      <c r="BK1059" s="76"/>
      <c r="BL1059" s="76"/>
      <c r="BM1059" s="76"/>
      <c r="BN1059" s="76"/>
      <c r="BO1059" s="76"/>
      <c r="BP1059" s="76"/>
      <c r="BQ1059" s="76"/>
      <c r="BR1059" s="76"/>
      <c r="BS1059" s="76"/>
      <c r="BT1059" s="76"/>
      <c r="BU1059" s="76"/>
      <c r="BV1059" s="76"/>
      <c r="BW1059" s="76"/>
      <c r="BX1059" s="76"/>
      <c r="BY1059" s="76"/>
      <c r="BZ1059" s="76"/>
      <c r="CA1059" s="76"/>
      <c r="CB1059" s="76"/>
      <c r="CC1059" s="76"/>
      <c r="CD1059" s="76"/>
      <c r="CE1059" s="76"/>
      <c r="CF1059" s="76"/>
      <c r="CG1059" s="76"/>
      <c r="CH1059" s="76"/>
      <c r="CI1059" s="76"/>
      <c r="CJ1059" s="76"/>
      <c r="CK1059" s="76"/>
      <c r="CL1059" s="76"/>
      <c r="CN1059" s="60"/>
      <c r="CO1059" s="76"/>
      <c r="CP1059" s="76"/>
      <c r="CQ1059" s="76"/>
      <c r="CR1059" s="76"/>
      <c r="CS1059" s="76"/>
      <c r="CT1059" s="76"/>
      <c r="CU1059" s="76"/>
      <c r="CV1059" s="76"/>
      <c r="CW1059" s="76"/>
      <c r="CX1059" s="76"/>
      <c r="CY1059" s="76"/>
      <c r="CZ1059" s="76"/>
      <c r="DA1059" s="76"/>
      <c r="DB1059" s="76"/>
      <c r="DC1059" s="76"/>
      <c r="DD1059" s="76"/>
      <c r="DE1059" s="76"/>
      <c r="DF1059" s="76"/>
      <c r="DG1059" s="76"/>
      <c r="DH1059" s="76"/>
      <c r="DI1059" s="76"/>
      <c r="DJ1059" s="76"/>
      <c r="DK1059" s="76"/>
      <c r="DL1059" s="76"/>
    </row>
    <row r="1060" spans="5:116" x14ac:dyDescent="0.4">
      <c r="E1060" s="8"/>
      <c r="H1060" s="12"/>
      <c r="I1060" s="60"/>
      <c r="J1060" s="60"/>
      <c r="K1060" s="15"/>
      <c r="L1060" s="15"/>
      <c r="M1060" s="15"/>
      <c r="N1060" s="15"/>
      <c r="O1060" s="15"/>
      <c r="P1060" s="15"/>
      <c r="R1060" s="15"/>
      <c r="S1060" s="76"/>
      <c r="T1060" s="76"/>
      <c r="U1060" s="76"/>
      <c r="V1060" s="76"/>
      <c r="W1060" s="76"/>
      <c r="X1060" s="76"/>
      <c r="Y1060" s="76"/>
      <c r="Z1060" s="76"/>
      <c r="AA1060" s="76"/>
      <c r="AB1060" s="76"/>
      <c r="AC1060" s="76"/>
      <c r="AD1060" s="76"/>
      <c r="AE1060" s="76"/>
      <c r="AF1060" s="76"/>
      <c r="AG1060" s="76"/>
      <c r="AH1060" s="76"/>
      <c r="AI1060" s="76"/>
      <c r="AJ1060" s="76"/>
      <c r="AK1060" s="76"/>
      <c r="AL1060" s="76"/>
      <c r="AM1060" s="76"/>
      <c r="AN1060" s="76"/>
      <c r="AO1060" s="76"/>
      <c r="AP1060" s="76"/>
      <c r="AQ1060" s="76"/>
      <c r="AR1060" s="76"/>
      <c r="AS1060" s="76"/>
      <c r="AT1060" s="76"/>
      <c r="AU1060" s="76"/>
      <c r="AV1060" s="76"/>
      <c r="AW1060" s="76"/>
      <c r="AX1060" s="76"/>
      <c r="AY1060" s="76"/>
      <c r="AZ1060" s="76"/>
      <c r="BA1060" s="76"/>
      <c r="BB1060" s="76"/>
      <c r="BC1060" s="76"/>
      <c r="BD1060" s="76"/>
      <c r="BE1060" s="76"/>
      <c r="BF1060" s="76"/>
      <c r="BG1060" s="76"/>
      <c r="BH1060" s="76"/>
      <c r="BI1060" s="76"/>
      <c r="BJ1060" s="76"/>
      <c r="BK1060" s="76"/>
      <c r="BL1060" s="76"/>
      <c r="BM1060" s="76"/>
      <c r="BN1060" s="76"/>
      <c r="BO1060" s="76"/>
      <c r="BP1060" s="76"/>
      <c r="BQ1060" s="76"/>
      <c r="BR1060" s="76"/>
      <c r="BS1060" s="76"/>
      <c r="BT1060" s="76"/>
      <c r="BU1060" s="76"/>
      <c r="BV1060" s="76"/>
      <c r="BW1060" s="76"/>
      <c r="BX1060" s="76"/>
      <c r="BY1060" s="76"/>
      <c r="BZ1060" s="76"/>
      <c r="CA1060" s="76"/>
      <c r="CB1060" s="76"/>
      <c r="CC1060" s="76"/>
      <c r="CD1060" s="76"/>
      <c r="CE1060" s="76"/>
      <c r="CF1060" s="76"/>
      <c r="CG1060" s="76"/>
      <c r="CH1060" s="76"/>
      <c r="CI1060" s="76"/>
      <c r="CJ1060" s="76"/>
      <c r="CK1060" s="76"/>
      <c r="CL1060" s="76"/>
      <c r="CN1060" s="60"/>
      <c r="CO1060" s="76"/>
      <c r="CP1060" s="76"/>
      <c r="CQ1060" s="76"/>
      <c r="CR1060" s="76"/>
      <c r="CS1060" s="76"/>
      <c r="CT1060" s="76"/>
      <c r="CU1060" s="76"/>
      <c r="CV1060" s="76"/>
      <c r="CW1060" s="76"/>
      <c r="CX1060" s="76"/>
      <c r="CY1060" s="76"/>
      <c r="CZ1060" s="76"/>
      <c r="DA1060" s="76"/>
      <c r="DB1060" s="76"/>
      <c r="DC1060" s="76"/>
      <c r="DD1060" s="76"/>
      <c r="DE1060" s="76"/>
      <c r="DF1060" s="76"/>
      <c r="DG1060" s="76"/>
      <c r="DH1060" s="76"/>
      <c r="DI1060" s="76"/>
      <c r="DJ1060" s="76"/>
      <c r="DK1060" s="76"/>
      <c r="DL1060" s="76"/>
    </row>
    <row r="1061" spans="5:116" x14ac:dyDescent="0.4">
      <c r="E1061" s="8"/>
      <c r="H1061" s="12"/>
      <c r="I1061" s="60"/>
      <c r="J1061" s="60"/>
      <c r="K1061" s="15"/>
      <c r="L1061" s="15"/>
      <c r="M1061" s="15"/>
      <c r="N1061" s="15"/>
      <c r="O1061" s="15"/>
      <c r="P1061" s="15"/>
      <c r="R1061" s="15"/>
      <c r="S1061" s="76"/>
      <c r="T1061" s="76"/>
      <c r="U1061" s="76"/>
      <c r="V1061" s="76"/>
      <c r="W1061" s="76"/>
      <c r="X1061" s="76"/>
      <c r="Y1061" s="76"/>
      <c r="Z1061" s="76"/>
      <c r="AA1061" s="76"/>
      <c r="AB1061" s="76"/>
      <c r="AC1061" s="76"/>
      <c r="AD1061" s="76"/>
      <c r="AE1061" s="76"/>
      <c r="AF1061" s="76"/>
      <c r="AG1061" s="76"/>
      <c r="AH1061" s="76"/>
      <c r="AI1061" s="76"/>
      <c r="AJ1061" s="76"/>
      <c r="AK1061" s="76"/>
      <c r="AL1061" s="76"/>
      <c r="AM1061" s="76"/>
      <c r="AN1061" s="76"/>
      <c r="AO1061" s="76"/>
      <c r="AP1061" s="76"/>
      <c r="AQ1061" s="76"/>
      <c r="AR1061" s="76"/>
      <c r="AS1061" s="76"/>
      <c r="AT1061" s="76"/>
      <c r="AU1061" s="76"/>
      <c r="AV1061" s="76"/>
      <c r="AW1061" s="76"/>
      <c r="AX1061" s="76"/>
      <c r="AY1061" s="76"/>
      <c r="AZ1061" s="76"/>
      <c r="BA1061" s="76"/>
      <c r="BB1061" s="76"/>
      <c r="BC1061" s="76"/>
      <c r="BD1061" s="76"/>
      <c r="BE1061" s="76"/>
      <c r="BF1061" s="76"/>
      <c r="BG1061" s="76"/>
      <c r="BH1061" s="76"/>
      <c r="BI1061" s="76"/>
      <c r="BJ1061" s="76"/>
      <c r="BK1061" s="76"/>
      <c r="BL1061" s="76"/>
      <c r="BM1061" s="76"/>
      <c r="BN1061" s="76"/>
      <c r="BO1061" s="76"/>
      <c r="BP1061" s="76"/>
      <c r="BQ1061" s="76"/>
      <c r="BR1061" s="76"/>
      <c r="BS1061" s="76"/>
      <c r="BT1061" s="76"/>
      <c r="BU1061" s="76"/>
      <c r="BV1061" s="76"/>
      <c r="BW1061" s="76"/>
      <c r="BX1061" s="76"/>
      <c r="BY1061" s="76"/>
      <c r="BZ1061" s="76"/>
      <c r="CA1061" s="76"/>
      <c r="CB1061" s="76"/>
      <c r="CC1061" s="76"/>
      <c r="CD1061" s="76"/>
      <c r="CE1061" s="76"/>
      <c r="CF1061" s="76"/>
      <c r="CG1061" s="76"/>
      <c r="CH1061" s="76"/>
      <c r="CI1061" s="76"/>
      <c r="CJ1061" s="76"/>
      <c r="CK1061" s="76"/>
      <c r="CL1061" s="76"/>
      <c r="CN1061" s="60"/>
      <c r="CO1061" s="76"/>
      <c r="CP1061" s="76"/>
      <c r="CQ1061" s="76"/>
      <c r="CR1061" s="76"/>
      <c r="CS1061" s="76"/>
      <c r="CT1061" s="76"/>
      <c r="CU1061" s="76"/>
      <c r="CV1061" s="76"/>
      <c r="CW1061" s="76"/>
      <c r="CX1061" s="76"/>
      <c r="CY1061" s="76"/>
      <c r="CZ1061" s="76"/>
      <c r="DA1061" s="76"/>
      <c r="DB1061" s="76"/>
      <c r="DC1061" s="76"/>
      <c r="DD1061" s="76"/>
      <c r="DE1061" s="76"/>
      <c r="DF1061" s="76"/>
      <c r="DG1061" s="76"/>
      <c r="DH1061" s="76"/>
      <c r="DI1061" s="76"/>
      <c r="DJ1061" s="76"/>
      <c r="DK1061" s="76"/>
      <c r="DL1061" s="76"/>
    </row>
    <row r="1062" spans="5:116" x14ac:dyDescent="0.4">
      <c r="E1062" s="8"/>
      <c r="H1062" s="12"/>
      <c r="I1062" s="60"/>
      <c r="J1062" s="60"/>
      <c r="K1062" s="15"/>
      <c r="L1062" s="15"/>
      <c r="M1062" s="15"/>
      <c r="N1062" s="15"/>
      <c r="O1062" s="15"/>
      <c r="P1062" s="15"/>
      <c r="R1062" s="15"/>
      <c r="S1062" s="76"/>
      <c r="T1062" s="76"/>
      <c r="U1062" s="76"/>
      <c r="V1062" s="76"/>
      <c r="W1062" s="76"/>
      <c r="X1062" s="76"/>
      <c r="Y1062" s="76"/>
      <c r="Z1062" s="76"/>
      <c r="AA1062" s="76"/>
      <c r="AB1062" s="76"/>
      <c r="AC1062" s="76"/>
      <c r="AD1062" s="76"/>
      <c r="AE1062" s="76"/>
      <c r="AF1062" s="76"/>
      <c r="AG1062" s="76"/>
      <c r="AH1062" s="76"/>
      <c r="AI1062" s="76"/>
      <c r="AJ1062" s="76"/>
      <c r="AK1062" s="76"/>
      <c r="AL1062" s="76"/>
      <c r="AM1062" s="76"/>
      <c r="AN1062" s="76"/>
      <c r="AO1062" s="76"/>
      <c r="AP1062" s="76"/>
      <c r="AQ1062" s="76"/>
      <c r="AR1062" s="76"/>
      <c r="AS1062" s="76"/>
      <c r="AT1062" s="76"/>
      <c r="AU1062" s="76"/>
      <c r="AV1062" s="76"/>
      <c r="AW1062" s="76"/>
      <c r="AX1062" s="76"/>
      <c r="AY1062" s="76"/>
      <c r="AZ1062" s="76"/>
      <c r="BA1062" s="76"/>
      <c r="BB1062" s="76"/>
      <c r="BC1062" s="76"/>
      <c r="BD1062" s="76"/>
      <c r="BE1062" s="76"/>
      <c r="BF1062" s="76"/>
      <c r="BG1062" s="76"/>
      <c r="BH1062" s="76"/>
      <c r="BI1062" s="76"/>
      <c r="BJ1062" s="76"/>
      <c r="BK1062" s="76"/>
      <c r="BL1062" s="76"/>
      <c r="BM1062" s="76"/>
      <c r="BN1062" s="76"/>
      <c r="BO1062" s="76"/>
      <c r="BP1062" s="76"/>
      <c r="BQ1062" s="76"/>
      <c r="BR1062" s="76"/>
      <c r="BS1062" s="76"/>
      <c r="BT1062" s="76"/>
      <c r="BU1062" s="76"/>
      <c r="BV1062" s="76"/>
      <c r="BW1062" s="76"/>
      <c r="BX1062" s="76"/>
      <c r="BY1062" s="76"/>
      <c r="BZ1062" s="76"/>
      <c r="CA1062" s="76"/>
      <c r="CB1062" s="76"/>
      <c r="CC1062" s="76"/>
      <c r="CD1062" s="76"/>
      <c r="CE1062" s="76"/>
      <c r="CF1062" s="76"/>
      <c r="CG1062" s="76"/>
      <c r="CH1062" s="76"/>
      <c r="CI1062" s="76"/>
      <c r="CJ1062" s="76"/>
      <c r="CK1062" s="76"/>
      <c r="CL1062" s="76"/>
      <c r="CN1062" s="60"/>
      <c r="CO1062" s="76"/>
      <c r="CP1062" s="76"/>
      <c r="CQ1062" s="76"/>
      <c r="CR1062" s="76"/>
      <c r="CS1062" s="76"/>
      <c r="CT1062" s="76"/>
      <c r="CU1062" s="76"/>
      <c r="CV1062" s="76"/>
      <c r="CW1062" s="76"/>
      <c r="CX1062" s="76"/>
      <c r="CY1062" s="76"/>
      <c r="CZ1062" s="76"/>
      <c r="DA1062" s="76"/>
      <c r="DB1062" s="76"/>
      <c r="DC1062" s="76"/>
      <c r="DD1062" s="76"/>
      <c r="DE1062" s="76"/>
      <c r="DF1062" s="76"/>
      <c r="DG1062" s="76"/>
      <c r="DH1062" s="76"/>
      <c r="DI1062" s="76"/>
      <c r="DJ1062" s="76"/>
      <c r="DK1062" s="76"/>
      <c r="DL1062" s="76"/>
    </row>
    <row r="1063" spans="5:116" x14ac:dyDescent="0.4">
      <c r="E1063" s="8"/>
      <c r="H1063" s="12"/>
      <c r="I1063" s="60"/>
      <c r="J1063" s="60"/>
      <c r="K1063" s="15"/>
      <c r="L1063" s="15"/>
      <c r="M1063" s="15"/>
      <c r="N1063" s="15"/>
      <c r="O1063" s="15"/>
      <c r="P1063" s="15"/>
      <c r="R1063" s="15"/>
      <c r="S1063" s="76"/>
      <c r="T1063" s="76"/>
      <c r="U1063" s="76"/>
      <c r="V1063" s="76"/>
      <c r="W1063" s="76"/>
      <c r="X1063" s="76"/>
      <c r="Y1063" s="76"/>
      <c r="Z1063" s="76"/>
      <c r="AA1063" s="76"/>
      <c r="AB1063" s="76"/>
      <c r="AC1063" s="76"/>
      <c r="AD1063" s="76"/>
      <c r="AE1063" s="76"/>
      <c r="AF1063" s="76"/>
      <c r="AG1063" s="76"/>
      <c r="AH1063" s="76"/>
      <c r="AI1063" s="76"/>
      <c r="AJ1063" s="76"/>
      <c r="AK1063" s="76"/>
      <c r="AL1063" s="76"/>
      <c r="AM1063" s="76"/>
      <c r="AN1063" s="76"/>
      <c r="AO1063" s="76"/>
      <c r="AP1063" s="76"/>
      <c r="AQ1063" s="76"/>
      <c r="AR1063" s="76"/>
      <c r="AS1063" s="76"/>
      <c r="AT1063" s="76"/>
      <c r="AU1063" s="76"/>
      <c r="AV1063" s="76"/>
      <c r="AW1063" s="76"/>
      <c r="AX1063" s="76"/>
      <c r="AY1063" s="76"/>
      <c r="AZ1063" s="76"/>
      <c r="BA1063" s="76"/>
      <c r="BB1063" s="76"/>
      <c r="BC1063" s="76"/>
      <c r="BD1063" s="76"/>
      <c r="BE1063" s="76"/>
      <c r="BF1063" s="76"/>
      <c r="BG1063" s="76"/>
      <c r="BH1063" s="76"/>
      <c r="BI1063" s="76"/>
      <c r="BJ1063" s="76"/>
      <c r="BK1063" s="76"/>
      <c r="BL1063" s="76"/>
      <c r="BM1063" s="76"/>
      <c r="BN1063" s="76"/>
      <c r="BO1063" s="76"/>
      <c r="BP1063" s="76"/>
      <c r="BQ1063" s="76"/>
      <c r="BR1063" s="76"/>
      <c r="BS1063" s="76"/>
      <c r="BT1063" s="76"/>
      <c r="BU1063" s="76"/>
      <c r="BV1063" s="76"/>
      <c r="BW1063" s="76"/>
      <c r="BX1063" s="76"/>
      <c r="BY1063" s="76"/>
      <c r="BZ1063" s="76"/>
      <c r="CA1063" s="76"/>
      <c r="CB1063" s="76"/>
      <c r="CC1063" s="76"/>
      <c r="CD1063" s="76"/>
      <c r="CE1063" s="76"/>
      <c r="CF1063" s="76"/>
      <c r="CG1063" s="76"/>
      <c r="CH1063" s="76"/>
      <c r="CI1063" s="76"/>
      <c r="CJ1063" s="76"/>
      <c r="CK1063" s="76"/>
      <c r="CL1063" s="76"/>
      <c r="CN1063" s="60"/>
      <c r="CO1063" s="76"/>
      <c r="CP1063" s="76"/>
      <c r="CQ1063" s="76"/>
      <c r="CR1063" s="76"/>
      <c r="CS1063" s="76"/>
      <c r="CT1063" s="76"/>
      <c r="CU1063" s="76"/>
      <c r="CV1063" s="76"/>
      <c r="CW1063" s="76"/>
      <c r="CX1063" s="76"/>
      <c r="CY1063" s="76"/>
      <c r="CZ1063" s="76"/>
      <c r="DA1063" s="76"/>
      <c r="DB1063" s="76"/>
      <c r="DC1063" s="76"/>
      <c r="DD1063" s="76"/>
      <c r="DE1063" s="76"/>
      <c r="DF1063" s="76"/>
      <c r="DG1063" s="76"/>
      <c r="DH1063" s="76"/>
      <c r="DI1063" s="76"/>
      <c r="DJ1063" s="76"/>
      <c r="DK1063" s="76"/>
      <c r="DL1063" s="76"/>
    </row>
    <row r="1064" spans="5:116" x14ac:dyDescent="0.4">
      <c r="E1064" s="8"/>
      <c r="H1064" s="12"/>
      <c r="I1064" s="60"/>
      <c r="J1064" s="60"/>
      <c r="K1064" s="15"/>
      <c r="L1064" s="15"/>
      <c r="M1064" s="15"/>
      <c r="N1064" s="15"/>
      <c r="O1064" s="15"/>
      <c r="P1064" s="15"/>
      <c r="R1064" s="15"/>
      <c r="S1064" s="76"/>
      <c r="T1064" s="76"/>
      <c r="U1064" s="76"/>
      <c r="V1064" s="76"/>
      <c r="W1064" s="76"/>
      <c r="X1064" s="76"/>
      <c r="Y1064" s="76"/>
      <c r="Z1064" s="76"/>
      <c r="AA1064" s="76"/>
      <c r="AB1064" s="76"/>
      <c r="AC1064" s="76"/>
      <c r="AD1064" s="76"/>
      <c r="AE1064" s="76"/>
      <c r="AF1064" s="76"/>
      <c r="AG1064" s="76"/>
      <c r="AH1064" s="76"/>
      <c r="AI1064" s="76"/>
      <c r="AJ1064" s="76"/>
      <c r="AK1064" s="76"/>
      <c r="AL1064" s="76"/>
      <c r="AM1064" s="76"/>
      <c r="AN1064" s="76"/>
      <c r="AO1064" s="76"/>
      <c r="AP1064" s="76"/>
      <c r="AQ1064" s="76"/>
      <c r="AR1064" s="76"/>
      <c r="AS1064" s="76"/>
      <c r="AT1064" s="76"/>
      <c r="AU1064" s="76"/>
      <c r="AV1064" s="76"/>
      <c r="AW1064" s="76"/>
      <c r="AX1064" s="76"/>
      <c r="AY1064" s="76"/>
      <c r="AZ1064" s="76"/>
      <c r="BA1064" s="76"/>
      <c r="BB1064" s="76"/>
      <c r="BC1064" s="76"/>
      <c r="BD1064" s="76"/>
      <c r="BE1064" s="76"/>
      <c r="BF1064" s="76"/>
      <c r="BG1064" s="76"/>
      <c r="BH1064" s="76"/>
      <c r="BI1064" s="76"/>
      <c r="BJ1064" s="76"/>
      <c r="BK1064" s="76"/>
      <c r="BL1064" s="76"/>
      <c r="BM1064" s="76"/>
      <c r="BN1064" s="76"/>
      <c r="BO1064" s="76"/>
      <c r="BP1064" s="76"/>
      <c r="BQ1064" s="76"/>
      <c r="BR1064" s="76"/>
      <c r="BS1064" s="76"/>
      <c r="BT1064" s="76"/>
      <c r="BU1064" s="76"/>
      <c r="BV1064" s="76"/>
      <c r="BW1064" s="76"/>
      <c r="BX1064" s="76"/>
      <c r="BY1064" s="76"/>
      <c r="BZ1064" s="76"/>
      <c r="CA1064" s="76"/>
      <c r="CB1064" s="76"/>
      <c r="CC1064" s="76"/>
      <c r="CD1064" s="76"/>
      <c r="CE1064" s="76"/>
      <c r="CF1064" s="76"/>
      <c r="CG1064" s="76"/>
      <c r="CH1064" s="76"/>
      <c r="CI1064" s="76"/>
      <c r="CJ1064" s="76"/>
      <c r="CK1064" s="76"/>
      <c r="CL1064" s="76"/>
      <c r="CN1064" s="60"/>
      <c r="CO1064" s="76"/>
      <c r="CP1064" s="76"/>
      <c r="CQ1064" s="76"/>
      <c r="CR1064" s="76"/>
      <c r="CS1064" s="76"/>
      <c r="CT1064" s="76"/>
      <c r="CU1064" s="76"/>
      <c r="CV1064" s="76"/>
      <c r="CW1064" s="76"/>
      <c r="CX1064" s="76"/>
      <c r="CY1064" s="76"/>
      <c r="CZ1064" s="76"/>
      <c r="DA1064" s="76"/>
      <c r="DB1064" s="76"/>
      <c r="DC1064" s="76"/>
      <c r="DD1064" s="76"/>
      <c r="DE1064" s="76"/>
      <c r="DF1064" s="76"/>
      <c r="DG1064" s="76"/>
      <c r="DH1064" s="76"/>
      <c r="DI1064" s="76"/>
      <c r="DJ1064" s="76"/>
      <c r="DK1064" s="76"/>
      <c r="DL1064" s="76"/>
    </row>
    <row r="1065" spans="5:116" x14ac:dyDescent="0.4">
      <c r="E1065" s="8"/>
      <c r="H1065" s="12"/>
      <c r="I1065" s="60"/>
      <c r="J1065" s="60"/>
      <c r="K1065" s="15"/>
      <c r="L1065" s="15"/>
      <c r="M1065" s="15"/>
      <c r="N1065" s="15"/>
      <c r="O1065" s="15"/>
      <c r="P1065" s="15"/>
      <c r="R1065" s="15"/>
      <c r="S1065" s="76"/>
      <c r="T1065" s="76"/>
      <c r="U1065" s="76"/>
      <c r="V1065" s="76"/>
      <c r="W1065" s="76"/>
      <c r="X1065" s="76"/>
      <c r="Y1065" s="76"/>
      <c r="Z1065" s="76"/>
      <c r="AA1065" s="76"/>
      <c r="AB1065" s="76"/>
      <c r="AC1065" s="76"/>
      <c r="AD1065" s="76"/>
      <c r="AE1065" s="76"/>
      <c r="AF1065" s="76"/>
      <c r="AG1065" s="76"/>
      <c r="AH1065" s="76"/>
      <c r="AI1065" s="76"/>
      <c r="AJ1065" s="76"/>
      <c r="AK1065" s="76"/>
      <c r="AL1065" s="76"/>
      <c r="AM1065" s="76"/>
      <c r="AN1065" s="76"/>
      <c r="AO1065" s="76"/>
      <c r="AP1065" s="76"/>
      <c r="AQ1065" s="76"/>
      <c r="AR1065" s="76"/>
      <c r="AS1065" s="76"/>
      <c r="AT1065" s="76"/>
      <c r="AU1065" s="76"/>
      <c r="AV1065" s="76"/>
      <c r="AW1065" s="76"/>
      <c r="AX1065" s="76"/>
      <c r="AY1065" s="76"/>
      <c r="AZ1065" s="76"/>
      <c r="BA1065" s="76"/>
      <c r="BB1065" s="76"/>
      <c r="BC1065" s="76"/>
      <c r="BD1065" s="76"/>
      <c r="BE1065" s="76"/>
      <c r="BF1065" s="76"/>
      <c r="BG1065" s="76"/>
      <c r="BH1065" s="76"/>
      <c r="BI1065" s="76"/>
      <c r="BJ1065" s="76"/>
      <c r="BK1065" s="76"/>
      <c r="BL1065" s="76"/>
      <c r="BM1065" s="76"/>
      <c r="BN1065" s="76"/>
      <c r="BO1065" s="76"/>
      <c r="BP1065" s="76"/>
      <c r="BQ1065" s="76"/>
      <c r="BR1065" s="76"/>
      <c r="BS1065" s="76"/>
      <c r="BT1065" s="76"/>
      <c r="BU1065" s="76"/>
      <c r="BV1065" s="76"/>
      <c r="BW1065" s="76"/>
      <c r="BX1065" s="76"/>
      <c r="BY1065" s="76"/>
      <c r="BZ1065" s="76"/>
      <c r="CA1065" s="76"/>
      <c r="CB1065" s="76"/>
      <c r="CC1065" s="76"/>
      <c r="CD1065" s="76"/>
      <c r="CE1065" s="76"/>
      <c r="CF1065" s="76"/>
      <c r="CG1065" s="76"/>
      <c r="CH1065" s="76"/>
      <c r="CI1065" s="76"/>
      <c r="CJ1065" s="76"/>
      <c r="CK1065" s="76"/>
      <c r="CL1065" s="76"/>
      <c r="CN1065" s="60"/>
      <c r="CO1065" s="76"/>
      <c r="CP1065" s="76"/>
      <c r="CQ1065" s="76"/>
      <c r="CR1065" s="76"/>
      <c r="CS1065" s="76"/>
      <c r="CT1065" s="76"/>
      <c r="CU1065" s="76"/>
      <c r="CV1065" s="76"/>
      <c r="CW1065" s="76"/>
      <c r="CX1065" s="76"/>
      <c r="CY1065" s="76"/>
      <c r="CZ1065" s="76"/>
      <c r="DA1065" s="76"/>
      <c r="DB1065" s="76"/>
      <c r="DC1065" s="76"/>
      <c r="DD1065" s="76"/>
      <c r="DE1065" s="76"/>
      <c r="DF1065" s="76"/>
      <c r="DG1065" s="76"/>
      <c r="DH1065" s="76"/>
      <c r="DI1065" s="76"/>
      <c r="DJ1065" s="76"/>
      <c r="DK1065" s="76"/>
      <c r="DL1065" s="76"/>
    </row>
    <row r="1066" spans="5:116" x14ac:dyDescent="0.4">
      <c r="E1066" s="8"/>
      <c r="H1066" s="12"/>
      <c r="I1066" s="60"/>
      <c r="J1066" s="60"/>
      <c r="K1066" s="15"/>
      <c r="L1066" s="15"/>
      <c r="M1066" s="15"/>
      <c r="N1066" s="15"/>
      <c r="O1066" s="15"/>
      <c r="P1066" s="15"/>
      <c r="R1066" s="15"/>
      <c r="S1066" s="76"/>
      <c r="T1066" s="76"/>
      <c r="U1066" s="76"/>
      <c r="V1066" s="76"/>
      <c r="W1066" s="76"/>
      <c r="X1066" s="76"/>
      <c r="Y1066" s="76"/>
      <c r="Z1066" s="76"/>
      <c r="AA1066" s="76"/>
      <c r="AB1066" s="76"/>
      <c r="AC1066" s="76"/>
      <c r="AD1066" s="76"/>
      <c r="AE1066" s="76"/>
      <c r="AF1066" s="76"/>
      <c r="AG1066" s="76"/>
      <c r="AH1066" s="76"/>
      <c r="AI1066" s="76"/>
      <c r="AJ1066" s="76"/>
      <c r="AK1066" s="76"/>
      <c r="AL1066" s="76"/>
      <c r="AM1066" s="76"/>
      <c r="AN1066" s="76"/>
      <c r="AO1066" s="76"/>
      <c r="AP1066" s="76"/>
      <c r="AQ1066" s="76"/>
      <c r="AR1066" s="76"/>
      <c r="AS1066" s="76"/>
      <c r="AT1066" s="76"/>
      <c r="AU1066" s="76"/>
      <c r="AV1066" s="76"/>
      <c r="AW1066" s="76"/>
      <c r="AX1066" s="76"/>
      <c r="AY1066" s="76"/>
      <c r="AZ1066" s="76"/>
      <c r="BA1066" s="76"/>
      <c r="BB1066" s="76"/>
      <c r="BC1066" s="76"/>
      <c r="BD1066" s="76"/>
      <c r="BE1066" s="76"/>
      <c r="BF1066" s="76"/>
      <c r="BG1066" s="76"/>
      <c r="BH1066" s="76"/>
      <c r="BI1066" s="76"/>
      <c r="BJ1066" s="76"/>
      <c r="BK1066" s="76"/>
      <c r="BL1066" s="76"/>
      <c r="BM1066" s="76"/>
      <c r="BN1066" s="76"/>
      <c r="BO1066" s="76"/>
      <c r="BP1066" s="76"/>
      <c r="BQ1066" s="76"/>
      <c r="BR1066" s="76"/>
      <c r="BS1066" s="76"/>
      <c r="BT1066" s="76"/>
      <c r="BU1066" s="76"/>
      <c r="BV1066" s="76"/>
      <c r="BW1066" s="76"/>
      <c r="BX1066" s="76"/>
      <c r="BY1066" s="76"/>
      <c r="BZ1066" s="76"/>
      <c r="CA1066" s="76"/>
      <c r="CB1066" s="76"/>
      <c r="CC1066" s="76"/>
      <c r="CD1066" s="76"/>
      <c r="CE1066" s="76"/>
      <c r="CF1066" s="76"/>
      <c r="CG1066" s="76"/>
      <c r="CH1066" s="76"/>
      <c r="CI1066" s="76"/>
      <c r="CJ1066" s="76"/>
      <c r="CK1066" s="76"/>
      <c r="CL1066" s="76"/>
      <c r="CN1066" s="60"/>
      <c r="CO1066" s="76"/>
      <c r="CP1066" s="76"/>
      <c r="CQ1066" s="76"/>
      <c r="CR1066" s="76"/>
      <c r="CS1066" s="76"/>
      <c r="CT1066" s="76"/>
      <c r="CU1066" s="76"/>
      <c r="CV1066" s="76"/>
      <c r="CW1066" s="76"/>
      <c r="CX1066" s="76"/>
      <c r="CY1066" s="76"/>
      <c r="CZ1066" s="76"/>
      <c r="DA1066" s="76"/>
      <c r="DB1066" s="76"/>
      <c r="DC1066" s="76"/>
      <c r="DD1066" s="76"/>
      <c r="DE1066" s="76"/>
      <c r="DF1066" s="76"/>
      <c r="DG1066" s="76"/>
      <c r="DH1066" s="76"/>
      <c r="DI1066" s="76"/>
      <c r="DJ1066" s="76"/>
      <c r="DK1066" s="76"/>
      <c r="DL1066" s="76"/>
    </row>
    <row r="1067" spans="5:116" x14ac:dyDescent="0.4">
      <c r="E1067" s="8"/>
      <c r="H1067" s="12"/>
      <c r="I1067" s="60"/>
      <c r="J1067" s="60"/>
      <c r="K1067" s="15"/>
      <c r="L1067" s="15"/>
      <c r="M1067" s="15"/>
      <c r="N1067" s="15"/>
      <c r="O1067" s="15"/>
      <c r="P1067" s="15"/>
      <c r="R1067" s="15"/>
      <c r="S1067" s="76"/>
      <c r="T1067" s="76"/>
      <c r="U1067" s="76"/>
      <c r="V1067" s="76"/>
      <c r="W1067" s="76"/>
      <c r="X1067" s="76"/>
      <c r="Y1067" s="76"/>
      <c r="Z1067" s="76"/>
      <c r="AA1067" s="76"/>
      <c r="AB1067" s="76"/>
      <c r="AC1067" s="76"/>
      <c r="AD1067" s="76"/>
      <c r="AE1067" s="76"/>
      <c r="AF1067" s="76"/>
      <c r="AG1067" s="76"/>
      <c r="AH1067" s="76"/>
      <c r="AI1067" s="76"/>
      <c r="AJ1067" s="76"/>
      <c r="AK1067" s="76"/>
      <c r="AL1067" s="76"/>
      <c r="AM1067" s="76"/>
      <c r="AN1067" s="76"/>
      <c r="AO1067" s="76"/>
      <c r="AP1067" s="76"/>
      <c r="AQ1067" s="76"/>
      <c r="AR1067" s="76"/>
      <c r="AS1067" s="76"/>
      <c r="AT1067" s="76"/>
      <c r="AU1067" s="76"/>
      <c r="AV1067" s="76"/>
      <c r="AW1067" s="76"/>
      <c r="AX1067" s="76"/>
      <c r="AY1067" s="76"/>
      <c r="AZ1067" s="76"/>
      <c r="BA1067" s="76"/>
      <c r="BB1067" s="76"/>
      <c r="BC1067" s="76"/>
      <c r="BD1067" s="76"/>
      <c r="BE1067" s="76"/>
      <c r="BF1067" s="76"/>
      <c r="BG1067" s="76"/>
      <c r="BH1067" s="76"/>
      <c r="BI1067" s="76"/>
      <c r="BJ1067" s="76"/>
      <c r="BK1067" s="76"/>
      <c r="BL1067" s="76"/>
      <c r="BM1067" s="76"/>
      <c r="BN1067" s="76"/>
      <c r="BO1067" s="76"/>
      <c r="BP1067" s="76"/>
      <c r="BQ1067" s="76"/>
      <c r="BR1067" s="76"/>
      <c r="BS1067" s="76"/>
      <c r="BT1067" s="76"/>
      <c r="BU1067" s="76"/>
      <c r="BV1067" s="76"/>
      <c r="BW1067" s="76"/>
      <c r="BX1067" s="76"/>
      <c r="BY1067" s="76"/>
      <c r="BZ1067" s="76"/>
      <c r="CA1067" s="76"/>
      <c r="CB1067" s="76"/>
      <c r="CC1067" s="76"/>
      <c r="CD1067" s="76"/>
      <c r="CE1067" s="76"/>
      <c r="CF1067" s="76"/>
      <c r="CG1067" s="76"/>
      <c r="CH1067" s="76"/>
      <c r="CI1067" s="76"/>
      <c r="CJ1067" s="76"/>
      <c r="CK1067" s="76"/>
      <c r="CL1067" s="76"/>
      <c r="CN1067" s="60"/>
      <c r="CO1067" s="76"/>
      <c r="CP1067" s="76"/>
      <c r="CQ1067" s="76"/>
      <c r="CR1067" s="76"/>
      <c r="CS1067" s="76"/>
      <c r="CT1067" s="76"/>
      <c r="CU1067" s="76"/>
      <c r="CV1067" s="76"/>
      <c r="CW1067" s="76"/>
      <c r="CX1067" s="76"/>
      <c r="CY1067" s="76"/>
      <c r="CZ1067" s="76"/>
      <c r="DA1067" s="76"/>
      <c r="DB1067" s="76"/>
      <c r="DC1067" s="76"/>
      <c r="DD1067" s="76"/>
      <c r="DE1067" s="76"/>
      <c r="DF1067" s="76"/>
      <c r="DG1067" s="76"/>
      <c r="DH1067" s="76"/>
      <c r="DI1067" s="76"/>
      <c r="DJ1067" s="76"/>
      <c r="DK1067" s="76"/>
      <c r="DL1067" s="76"/>
    </row>
    <row r="1068" spans="5:116" x14ac:dyDescent="0.4">
      <c r="E1068" s="8"/>
      <c r="H1068" s="12"/>
      <c r="I1068" s="60"/>
      <c r="J1068" s="60"/>
      <c r="K1068" s="15"/>
      <c r="L1068" s="15"/>
      <c r="M1068" s="15"/>
      <c r="N1068" s="15"/>
      <c r="O1068" s="15"/>
      <c r="P1068" s="15"/>
      <c r="R1068" s="15"/>
      <c r="S1068" s="76"/>
      <c r="T1068" s="76"/>
      <c r="U1068" s="76"/>
      <c r="V1068" s="76"/>
      <c r="W1068" s="76"/>
      <c r="X1068" s="76"/>
      <c r="Y1068" s="76"/>
      <c r="Z1068" s="76"/>
      <c r="AA1068" s="76"/>
      <c r="AB1068" s="76"/>
      <c r="AC1068" s="76"/>
      <c r="AD1068" s="76"/>
      <c r="AE1068" s="76"/>
      <c r="AF1068" s="76"/>
      <c r="AG1068" s="76"/>
      <c r="AH1068" s="76"/>
      <c r="AI1068" s="76"/>
      <c r="AJ1068" s="76"/>
      <c r="AK1068" s="76"/>
      <c r="AL1068" s="76"/>
      <c r="AM1068" s="76"/>
      <c r="AN1068" s="76"/>
      <c r="AO1068" s="76"/>
      <c r="AP1068" s="76"/>
      <c r="AQ1068" s="76"/>
      <c r="AR1068" s="76"/>
      <c r="AS1068" s="76"/>
      <c r="AT1068" s="76"/>
      <c r="AU1068" s="76"/>
      <c r="AV1068" s="76"/>
      <c r="AW1068" s="76"/>
      <c r="AX1068" s="76"/>
      <c r="AY1068" s="76"/>
      <c r="AZ1068" s="76"/>
      <c r="BA1068" s="76"/>
      <c r="BB1068" s="76"/>
      <c r="BC1068" s="76"/>
      <c r="BD1068" s="76"/>
      <c r="BE1068" s="76"/>
      <c r="BF1068" s="76"/>
      <c r="BG1068" s="76"/>
      <c r="BH1068" s="76"/>
      <c r="BI1068" s="76"/>
      <c r="BJ1068" s="76"/>
      <c r="BK1068" s="76"/>
      <c r="BL1068" s="76"/>
      <c r="BM1068" s="76"/>
      <c r="BN1068" s="76"/>
      <c r="BO1068" s="76"/>
      <c r="BP1068" s="76"/>
      <c r="BQ1068" s="76"/>
      <c r="BR1068" s="76"/>
      <c r="BS1068" s="76"/>
      <c r="BT1068" s="76"/>
      <c r="BU1068" s="76"/>
      <c r="BV1068" s="76"/>
      <c r="BW1068" s="76"/>
      <c r="BX1068" s="76"/>
      <c r="BY1068" s="76"/>
      <c r="BZ1068" s="76"/>
      <c r="CA1068" s="76"/>
      <c r="CB1068" s="76"/>
      <c r="CC1068" s="76"/>
      <c r="CD1068" s="76"/>
      <c r="CE1068" s="76"/>
      <c r="CF1068" s="76"/>
      <c r="CG1068" s="76"/>
      <c r="CH1068" s="76"/>
      <c r="CI1068" s="76"/>
      <c r="CJ1068" s="76"/>
      <c r="CK1068" s="76"/>
      <c r="CL1068" s="76"/>
      <c r="CN1068" s="60"/>
      <c r="CO1068" s="76"/>
      <c r="CP1068" s="76"/>
      <c r="CQ1068" s="76"/>
      <c r="CR1068" s="76"/>
      <c r="CS1068" s="76"/>
      <c r="CT1068" s="76"/>
      <c r="CU1068" s="76"/>
      <c r="CV1068" s="76"/>
      <c r="CW1068" s="76"/>
      <c r="CX1068" s="76"/>
      <c r="CY1068" s="76"/>
      <c r="CZ1068" s="76"/>
      <c r="DA1068" s="76"/>
      <c r="DB1068" s="76"/>
      <c r="DC1068" s="76"/>
      <c r="DD1068" s="76"/>
      <c r="DE1068" s="76"/>
      <c r="DF1068" s="76"/>
      <c r="DG1068" s="76"/>
      <c r="DH1068" s="76"/>
      <c r="DI1068" s="76"/>
      <c r="DJ1068" s="76"/>
      <c r="DK1068" s="76"/>
      <c r="DL1068" s="76"/>
    </row>
    <row r="1069" spans="5:116" x14ac:dyDescent="0.4">
      <c r="E1069" s="8"/>
      <c r="H1069" s="12"/>
      <c r="I1069" s="60"/>
      <c r="J1069" s="60"/>
      <c r="K1069" s="15"/>
      <c r="L1069" s="15"/>
      <c r="M1069" s="15"/>
      <c r="N1069" s="15"/>
      <c r="O1069" s="15"/>
      <c r="P1069" s="15"/>
      <c r="R1069" s="15"/>
      <c r="S1069" s="76"/>
      <c r="T1069" s="76"/>
      <c r="U1069" s="76"/>
      <c r="V1069" s="76"/>
      <c r="W1069" s="76"/>
      <c r="X1069" s="76"/>
      <c r="Y1069" s="76"/>
      <c r="Z1069" s="76"/>
      <c r="AA1069" s="76"/>
      <c r="AB1069" s="76"/>
      <c r="AC1069" s="76"/>
      <c r="AD1069" s="76"/>
      <c r="AE1069" s="76"/>
      <c r="AF1069" s="76"/>
      <c r="AG1069" s="76"/>
      <c r="AH1069" s="76"/>
      <c r="AI1069" s="76"/>
      <c r="AJ1069" s="76"/>
      <c r="AK1069" s="76"/>
      <c r="AL1069" s="76"/>
      <c r="AM1069" s="76"/>
      <c r="AN1069" s="76"/>
      <c r="AO1069" s="76"/>
      <c r="AP1069" s="76"/>
      <c r="AQ1069" s="76"/>
      <c r="AR1069" s="76"/>
      <c r="AS1069" s="76"/>
      <c r="AT1069" s="76"/>
      <c r="AU1069" s="76"/>
      <c r="AV1069" s="76"/>
      <c r="AW1069" s="76"/>
      <c r="AX1069" s="76"/>
      <c r="AY1069" s="76"/>
      <c r="AZ1069" s="76"/>
      <c r="BA1069" s="76"/>
      <c r="BB1069" s="76"/>
      <c r="BC1069" s="76"/>
      <c r="BD1069" s="76"/>
      <c r="BE1069" s="76"/>
      <c r="BF1069" s="76"/>
      <c r="BG1069" s="76"/>
      <c r="BH1069" s="76"/>
      <c r="BI1069" s="76"/>
      <c r="BJ1069" s="76"/>
      <c r="BK1069" s="76"/>
      <c r="BL1069" s="76"/>
      <c r="BM1069" s="76"/>
      <c r="BN1069" s="76"/>
      <c r="BO1069" s="76"/>
      <c r="BP1069" s="76"/>
      <c r="BQ1069" s="76"/>
      <c r="BR1069" s="76"/>
      <c r="BS1069" s="76"/>
      <c r="BT1069" s="76"/>
      <c r="BU1069" s="76"/>
      <c r="BV1069" s="76"/>
      <c r="BW1069" s="76"/>
      <c r="BX1069" s="76"/>
      <c r="BY1069" s="76"/>
      <c r="BZ1069" s="76"/>
      <c r="CA1069" s="76"/>
      <c r="CB1069" s="76"/>
      <c r="CC1069" s="76"/>
      <c r="CD1069" s="76"/>
      <c r="CE1069" s="76"/>
      <c r="CF1069" s="76"/>
      <c r="CG1069" s="76"/>
      <c r="CH1069" s="76"/>
      <c r="CI1069" s="76"/>
      <c r="CJ1069" s="76"/>
      <c r="CK1069" s="76"/>
      <c r="CL1069" s="76"/>
      <c r="CN1069" s="60"/>
      <c r="CO1069" s="76"/>
      <c r="CP1069" s="76"/>
      <c r="CQ1069" s="76"/>
      <c r="CR1069" s="76"/>
      <c r="CS1069" s="76"/>
      <c r="CT1069" s="76"/>
      <c r="CU1069" s="76"/>
      <c r="CV1069" s="76"/>
      <c r="CW1069" s="76"/>
      <c r="CX1069" s="76"/>
      <c r="CY1069" s="76"/>
      <c r="CZ1069" s="76"/>
      <c r="DA1069" s="76"/>
      <c r="DB1069" s="76"/>
      <c r="DC1069" s="76"/>
      <c r="DD1069" s="76"/>
      <c r="DE1069" s="76"/>
      <c r="DF1069" s="76"/>
      <c r="DG1069" s="76"/>
      <c r="DH1069" s="76"/>
      <c r="DI1069" s="76"/>
      <c r="DJ1069" s="76"/>
      <c r="DK1069" s="76"/>
      <c r="DL1069" s="76"/>
    </row>
    <row r="1070" spans="5:116" x14ac:dyDescent="0.4">
      <c r="E1070" s="8"/>
      <c r="H1070" s="12"/>
      <c r="I1070" s="60"/>
      <c r="J1070" s="60"/>
      <c r="K1070" s="15"/>
      <c r="L1070" s="15"/>
      <c r="M1070" s="15"/>
      <c r="N1070" s="15"/>
      <c r="O1070" s="15"/>
      <c r="P1070" s="15"/>
      <c r="R1070" s="15"/>
      <c r="S1070" s="76"/>
      <c r="T1070" s="76"/>
      <c r="U1070" s="76"/>
      <c r="V1070" s="76"/>
      <c r="W1070" s="76"/>
      <c r="X1070" s="76"/>
      <c r="Y1070" s="76"/>
      <c r="Z1070" s="76"/>
      <c r="AA1070" s="76"/>
      <c r="AB1070" s="76"/>
      <c r="AC1070" s="76"/>
      <c r="AD1070" s="76"/>
      <c r="AE1070" s="76"/>
      <c r="AF1070" s="76"/>
      <c r="AG1070" s="76"/>
      <c r="AH1070" s="76"/>
      <c r="AI1070" s="76"/>
      <c r="AJ1070" s="76"/>
      <c r="AK1070" s="76"/>
      <c r="AL1070" s="76"/>
      <c r="AM1070" s="76"/>
      <c r="AN1070" s="76"/>
      <c r="AO1070" s="76"/>
      <c r="AP1070" s="76"/>
      <c r="AQ1070" s="76"/>
      <c r="AR1070" s="76"/>
      <c r="AS1070" s="76"/>
      <c r="AT1070" s="76"/>
      <c r="AU1070" s="76"/>
      <c r="AV1070" s="76"/>
      <c r="AW1070" s="76"/>
      <c r="AX1070" s="76"/>
      <c r="AY1070" s="76"/>
      <c r="AZ1070" s="76"/>
      <c r="BA1070" s="76"/>
      <c r="BB1070" s="76"/>
      <c r="BC1070" s="76"/>
      <c r="BD1070" s="76"/>
      <c r="BE1070" s="76"/>
      <c r="BF1070" s="76"/>
      <c r="BG1070" s="76"/>
      <c r="BH1070" s="76"/>
      <c r="BI1070" s="76"/>
      <c r="BJ1070" s="76"/>
      <c r="BK1070" s="76"/>
      <c r="BL1070" s="76"/>
      <c r="BM1070" s="76"/>
      <c r="BN1070" s="76"/>
      <c r="BO1070" s="76"/>
      <c r="BP1070" s="76"/>
      <c r="BQ1070" s="76"/>
      <c r="BR1070" s="76"/>
      <c r="BS1070" s="76"/>
      <c r="BT1070" s="76"/>
      <c r="BU1070" s="76"/>
      <c r="BV1070" s="76"/>
      <c r="BW1070" s="76"/>
      <c r="BX1070" s="76"/>
      <c r="BY1070" s="76"/>
      <c r="BZ1070" s="76"/>
      <c r="CA1070" s="76"/>
      <c r="CB1070" s="76"/>
      <c r="CC1070" s="76"/>
      <c r="CD1070" s="76"/>
      <c r="CE1070" s="76"/>
      <c r="CF1070" s="76"/>
      <c r="CG1070" s="76"/>
      <c r="CH1070" s="76"/>
      <c r="CI1070" s="76"/>
      <c r="CJ1070" s="76"/>
      <c r="CK1070" s="76"/>
      <c r="CL1070" s="76"/>
      <c r="CN1070" s="60"/>
      <c r="CO1070" s="76"/>
      <c r="CP1070" s="76"/>
      <c r="CQ1070" s="76"/>
      <c r="CR1070" s="76"/>
      <c r="CS1070" s="76"/>
      <c r="CT1070" s="76"/>
      <c r="CU1070" s="76"/>
      <c r="CV1070" s="76"/>
      <c r="CW1070" s="76"/>
      <c r="CX1070" s="76"/>
      <c r="CY1070" s="76"/>
      <c r="CZ1070" s="76"/>
      <c r="DA1070" s="76"/>
      <c r="DB1070" s="76"/>
      <c r="DC1070" s="76"/>
      <c r="DD1070" s="76"/>
      <c r="DE1070" s="76"/>
      <c r="DF1070" s="76"/>
      <c r="DG1070" s="76"/>
      <c r="DH1070" s="76"/>
      <c r="DI1070" s="76"/>
      <c r="DJ1070" s="76"/>
      <c r="DK1070" s="76"/>
      <c r="DL1070" s="76"/>
    </row>
    <row r="1071" spans="5:116" x14ac:dyDescent="0.4">
      <c r="E1071" s="8"/>
      <c r="H1071" s="12"/>
      <c r="I1071" s="60"/>
      <c r="J1071" s="60"/>
      <c r="K1071" s="15"/>
      <c r="L1071" s="15"/>
      <c r="M1071" s="15"/>
      <c r="N1071" s="15"/>
      <c r="O1071" s="15"/>
      <c r="P1071" s="15"/>
      <c r="R1071" s="15"/>
      <c r="S1071" s="76"/>
      <c r="T1071" s="76"/>
      <c r="U1071" s="76"/>
      <c r="V1071" s="76"/>
      <c r="W1071" s="76"/>
      <c r="X1071" s="76"/>
      <c r="Y1071" s="76"/>
      <c r="Z1071" s="76"/>
      <c r="AA1071" s="76"/>
      <c r="AB1071" s="76"/>
      <c r="AC1071" s="76"/>
      <c r="AD1071" s="76"/>
      <c r="AE1071" s="76"/>
      <c r="AF1071" s="76"/>
      <c r="AG1071" s="76"/>
      <c r="AH1071" s="76"/>
      <c r="AI1071" s="76"/>
      <c r="AJ1071" s="76"/>
      <c r="AK1071" s="76"/>
      <c r="AL1071" s="76"/>
      <c r="AM1071" s="76"/>
      <c r="AN1071" s="76"/>
      <c r="AO1071" s="76"/>
      <c r="AP1071" s="76"/>
      <c r="AQ1071" s="76"/>
      <c r="AR1071" s="76"/>
      <c r="AS1071" s="76"/>
      <c r="AT1071" s="76"/>
      <c r="AU1071" s="76"/>
      <c r="AV1071" s="76"/>
      <c r="AW1071" s="76"/>
      <c r="AX1071" s="76"/>
      <c r="AY1071" s="76"/>
      <c r="AZ1071" s="76"/>
      <c r="BA1071" s="76"/>
      <c r="BB1071" s="76"/>
      <c r="BC1071" s="76"/>
      <c r="BD1071" s="76"/>
      <c r="BE1071" s="76"/>
      <c r="BF1071" s="76"/>
      <c r="BG1071" s="76"/>
      <c r="BH1071" s="76"/>
      <c r="BI1071" s="76"/>
      <c r="BJ1071" s="76"/>
      <c r="BK1071" s="76"/>
      <c r="BL1071" s="76"/>
      <c r="BM1071" s="76"/>
      <c r="BN1071" s="76"/>
      <c r="BO1071" s="76"/>
      <c r="BP1071" s="76"/>
      <c r="BQ1071" s="76"/>
      <c r="BR1071" s="76"/>
      <c r="BS1071" s="76"/>
      <c r="BT1071" s="76"/>
      <c r="BU1071" s="76"/>
      <c r="BV1071" s="76"/>
      <c r="BW1071" s="76"/>
      <c r="BX1071" s="76"/>
      <c r="BY1071" s="76"/>
      <c r="BZ1071" s="76"/>
      <c r="CA1071" s="76"/>
      <c r="CB1071" s="76"/>
      <c r="CC1071" s="76"/>
      <c r="CD1071" s="76"/>
      <c r="CE1071" s="76"/>
      <c r="CF1071" s="76"/>
      <c r="CG1071" s="76"/>
      <c r="CH1071" s="76"/>
      <c r="CI1071" s="76"/>
      <c r="CJ1071" s="76"/>
      <c r="CK1071" s="76"/>
      <c r="CL1071" s="76"/>
      <c r="CN1071" s="60"/>
      <c r="CO1071" s="76"/>
      <c r="CP1071" s="76"/>
      <c r="CQ1071" s="76"/>
      <c r="CR1071" s="76"/>
      <c r="CS1071" s="76"/>
      <c r="CT1071" s="76"/>
      <c r="CU1071" s="76"/>
      <c r="CV1071" s="76"/>
      <c r="CW1071" s="76"/>
      <c r="CX1071" s="76"/>
      <c r="CY1071" s="76"/>
      <c r="CZ1071" s="76"/>
      <c r="DA1071" s="76"/>
      <c r="DB1071" s="76"/>
      <c r="DC1071" s="76"/>
      <c r="DD1071" s="76"/>
      <c r="DE1071" s="76"/>
      <c r="DF1071" s="76"/>
      <c r="DG1071" s="76"/>
      <c r="DH1071" s="76"/>
      <c r="DI1071" s="76"/>
      <c r="DJ1071" s="76"/>
      <c r="DK1071" s="76"/>
      <c r="DL1071" s="76"/>
    </row>
    <row r="1072" spans="5:116" x14ac:dyDescent="0.4">
      <c r="E1072" s="8"/>
      <c r="H1072" s="12"/>
      <c r="I1072" s="60"/>
      <c r="J1072" s="60"/>
      <c r="K1072" s="15"/>
      <c r="L1072" s="15"/>
      <c r="M1072" s="15"/>
      <c r="N1072" s="15"/>
      <c r="O1072" s="15"/>
      <c r="P1072" s="15"/>
      <c r="R1072" s="15"/>
      <c r="S1072" s="76"/>
      <c r="T1072" s="76"/>
      <c r="U1072" s="76"/>
      <c r="V1072" s="76"/>
      <c r="W1072" s="76"/>
      <c r="X1072" s="76"/>
      <c r="Y1072" s="76"/>
      <c r="Z1072" s="76"/>
      <c r="AA1072" s="76"/>
      <c r="AB1072" s="76"/>
      <c r="AC1072" s="76"/>
      <c r="AD1072" s="76"/>
      <c r="AE1072" s="76"/>
      <c r="AF1072" s="76"/>
      <c r="AG1072" s="76"/>
      <c r="AH1072" s="76"/>
      <c r="AI1072" s="76"/>
      <c r="AJ1072" s="76"/>
      <c r="AK1072" s="76"/>
      <c r="AL1072" s="76"/>
      <c r="AM1072" s="76"/>
      <c r="AN1072" s="76"/>
      <c r="AO1072" s="76"/>
      <c r="AP1072" s="76"/>
      <c r="AQ1072" s="76"/>
      <c r="AR1072" s="76"/>
      <c r="AS1072" s="76"/>
      <c r="AT1072" s="76"/>
      <c r="AU1072" s="76"/>
      <c r="AV1072" s="76"/>
      <c r="AW1072" s="76"/>
      <c r="AX1072" s="76"/>
      <c r="AY1072" s="76"/>
      <c r="AZ1072" s="76"/>
      <c r="BA1072" s="76"/>
      <c r="BB1072" s="76"/>
      <c r="BC1072" s="76"/>
      <c r="BD1072" s="76"/>
      <c r="BE1072" s="76"/>
      <c r="BF1072" s="76"/>
      <c r="BG1072" s="76"/>
      <c r="BH1072" s="76"/>
      <c r="BI1072" s="76"/>
      <c r="BJ1072" s="76"/>
      <c r="BK1072" s="76"/>
      <c r="BL1072" s="76"/>
      <c r="BM1072" s="76"/>
      <c r="BN1072" s="76"/>
      <c r="BO1072" s="76"/>
      <c r="BP1072" s="76"/>
      <c r="BQ1072" s="76"/>
      <c r="BR1072" s="76"/>
      <c r="BS1072" s="76"/>
      <c r="BT1072" s="76"/>
      <c r="BU1072" s="76"/>
      <c r="BV1072" s="76"/>
      <c r="BW1072" s="76"/>
      <c r="BX1072" s="76"/>
      <c r="BY1072" s="76"/>
      <c r="BZ1072" s="76"/>
      <c r="CA1072" s="76"/>
      <c r="CB1072" s="76"/>
      <c r="CC1072" s="76"/>
      <c r="CD1072" s="76"/>
      <c r="CE1072" s="76"/>
      <c r="CF1072" s="76"/>
      <c r="CG1072" s="76"/>
      <c r="CH1072" s="76"/>
      <c r="CI1072" s="76"/>
      <c r="CJ1072" s="76"/>
      <c r="CK1072" s="76"/>
      <c r="CL1072" s="76"/>
      <c r="CN1072" s="60"/>
      <c r="CO1072" s="76"/>
      <c r="CP1072" s="76"/>
      <c r="CQ1072" s="76"/>
      <c r="CR1072" s="76"/>
      <c r="CS1072" s="76"/>
      <c r="CT1072" s="76"/>
      <c r="CU1072" s="76"/>
      <c r="CV1072" s="76"/>
      <c r="CW1072" s="76"/>
      <c r="CX1072" s="76"/>
      <c r="CY1072" s="76"/>
      <c r="CZ1072" s="76"/>
      <c r="DA1072" s="76"/>
      <c r="DB1072" s="76"/>
      <c r="DC1072" s="76"/>
      <c r="DD1072" s="76"/>
      <c r="DE1072" s="76"/>
      <c r="DF1072" s="76"/>
      <c r="DG1072" s="76"/>
      <c r="DH1072" s="76"/>
      <c r="DI1072" s="76"/>
      <c r="DJ1072" s="76"/>
      <c r="DK1072" s="76"/>
      <c r="DL1072" s="76"/>
    </row>
    <row r="1073" spans="1:116" x14ac:dyDescent="0.4">
      <c r="E1073" s="8"/>
      <c r="H1073" s="12"/>
      <c r="I1073" s="60"/>
      <c r="J1073" s="60"/>
      <c r="K1073" s="15"/>
      <c r="L1073" s="15"/>
      <c r="M1073" s="15"/>
      <c r="N1073" s="15"/>
      <c r="O1073" s="15"/>
      <c r="P1073" s="15"/>
      <c r="R1073" s="15"/>
      <c r="S1073" s="76"/>
      <c r="T1073" s="76"/>
      <c r="U1073" s="76"/>
      <c r="V1073" s="76"/>
      <c r="W1073" s="76"/>
      <c r="X1073" s="76"/>
      <c r="Y1073" s="76"/>
      <c r="Z1073" s="76"/>
      <c r="AA1073" s="76"/>
      <c r="AB1073" s="76"/>
      <c r="AC1073" s="76"/>
      <c r="AD1073" s="76"/>
      <c r="AE1073" s="76"/>
      <c r="AF1073" s="76"/>
      <c r="AG1073" s="76"/>
      <c r="AH1073" s="76"/>
      <c r="AI1073" s="76"/>
      <c r="AJ1073" s="76"/>
      <c r="AK1073" s="76"/>
      <c r="AL1073" s="76"/>
      <c r="AM1073" s="76"/>
      <c r="AN1073" s="76"/>
      <c r="AO1073" s="76"/>
      <c r="AP1073" s="76"/>
      <c r="AQ1073" s="76"/>
      <c r="AR1073" s="76"/>
      <c r="AS1073" s="76"/>
      <c r="AT1073" s="76"/>
      <c r="AU1073" s="76"/>
      <c r="AV1073" s="76"/>
      <c r="AW1073" s="76"/>
      <c r="AX1073" s="76"/>
      <c r="AY1073" s="76"/>
      <c r="AZ1073" s="76"/>
      <c r="BA1073" s="76"/>
      <c r="BB1073" s="76"/>
      <c r="BC1073" s="76"/>
      <c r="BD1073" s="76"/>
      <c r="BE1073" s="76"/>
      <c r="BF1073" s="76"/>
      <c r="BG1073" s="76"/>
      <c r="BH1073" s="76"/>
      <c r="BI1073" s="76"/>
      <c r="BJ1073" s="76"/>
      <c r="BK1073" s="76"/>
      <c r="BL1073" s="76"/>
      <c r="BM1073" s="76"/>
      <c r="BN1073" s="76"/>
      <c r="BO1073" s="76"/>
      <c r="BP1073" s="76"/>
      <c r="BQ1073" s="76"/>
      <c r="BR1073" s="76"/>
      <c r="BS1073" s="76"/>
      <c r="BT1073" s="76"/>
      <c r="BU1073" s="76"/>
      <c r="BV1073" s="76"/>
      <c r="BW1073" s="76"/>
      <c r="BX1073" s="76"/>
      <c r="BY1073" s="76"/>
      <c r="BZ1073" s="76"/>
      <c r="CA1073" s="76"/>
      <c r="CB1073" s="76"/>
      <c r="CC1073" s="76"/>
      <c r="CD1073" s="76"/>
      <c r="CE1073" s="76"/>
      <c r="CF1073" s="76"/>
      <c r="CG1073" s="76"/>
      <c r="CH1073" s="76"/>
      <c r="CI1073" s="76"/>
      <c r="CJ1073" s="76"/>
      <c r="CK1073" s="76"/>
      <c r="CL1073" s="76"/>
      <c r="CN1073" s="60"/>
      <c r="CO1073" s="76"/>
      <c r="CP1073" s="76"/>
      <c r="CQ1073" s="76"/>
      <c r="CR1073" s="76"/>
      <c r="CS1073" s="76"/>
      <c r="CT1073" s="76"/>
      <c r="CU1073" s="76"/>
      <c r="CV1073" s="76"/>
      <c r="CW1073" s="76"/>
      <c r="CX1073" s="76"/>
      <c r="CY1073" s="76"/>
      <c r="CZ1073" s="76"/>
      <c r="DA1073" s="76"/>
      <c r="DB1073" s="76"/>
      <c r="DC1073" s="76"/>
      <c r="DD1073" s="76"/>
      <c r="DE1073" s="76"/>
      <c r="DF1073" s="76"/>
      <c r="DG1073" s="76"/>
      <c r="DH1073" s="76"/>
      <c r="DI1073" s="76"/>
      <c r="DJ1073" s="76"/>
      <c r="DK1073" s="76"/>
      <c r="DL1073" s="76"/>
    </row>
    <row r="1074" spans="1:116" x14ac:dyDescent="0.4">
      <c r="E1074" s="8"/>
      <c r="H1074" s="12"/>
      <c r="I1074" s="60"/>
      <c r="J1074" s="60"/>
      <c r="K1074" s="15"/>
      <c r="L1074" s="15"/>
      <c r="M1074" s="15"/>
      <c r="N1074" s="15"/>
      <c r="O1074" s="15"/>
      <c r="P1074" s="15"/>
      <c r="R1074" s="15"/>
      <c r="S1074" s="76"/>
      <c r="T1074" s="76"/>
      <c r="U1074" s="76"/>
      <c r="V1074" s="76"/>
      <c r="W1074" s="76"/>
      <c r="X1074" s="76"/>
      <c r="Y1074" s="76"/>
      <c r="Z1074" s="76"/>
      <c r="AA1074" s="76"/>
      <c r="AB1074" s="76"/>
      <c r="AC1074" s="76"/>
      <c r="AD1074" s="76"/>
      <c r="AE1074" s="76"/>
      <c r="AF1074" s="76"/>
      <c r="AG1074" s="76"/>
      <c r="AH1074" s="76"/>
      <c r="AI1074" s="76"/>
      <c r="AJ1074" s="76"/>
      <c r="AK1074" s="76"/>
      <c r="AL1074" s="76"/>
      <c r="AM1074" s="76"/>
      <c r="AN1074" s="76"/>
      <c r="AO1074" s="76"/>
      <c r="AP1074" s="76"/>
      <c r="AQ1074" s="76"/>
      <c r="AR1074" s="76"/>
      <c r="AS1074" s="76"/>
      <c r="AT1074" s="76"/>
      <c r="AU1074" s="76"/>
      <c r="AV1074" s="76"/>
      <c r="AW1074" s="76"/>
      <c r="AX1074" s="76"/>
      <c r="AY1074" s="76"/>
      <c r="AZ1074" s="76"/>
      <c r="BA1074" s="76"/>
      <c r="BB1074" s="76"/>
      <c r="BC1074" s="76"/>
      <c r="BD1074" s="76"/>
      <c r="BE1074" s="76"/>
      <c r="BF1074" s="76"/>
      <c r="BG1074" s="76"/>
      <c r="BH1074" s="76"/>
      <c r="BI1074" s="76"/>
      <c r="BJ1074" s="76"/>
      <c r="BK1074" s="76"/>
      <c r="BL1074" s="76"/>
      <c r="BM1074" s="76"/>
      <c r="BN1074" s="76"/>
      <c r="BO1074" s="76"/>
      <c r="BP1074" s="76"/>
      <c r="BQ1074" s="76"/>
      <c r="BR1074" s="76"/>
      <c r="BS1074" s="76"/>
      <c r="BT1074" s="76"/>
      <c r="BU1074" s="76"/>
      <c r="BV1074" s="76"/>
      <c r="BW1074" s="76"/>
      <c r="BX1074" s="76"/>
      <c r="BY1074" s="76"/>
      <c r="BZ1074" s="76"/>
      <c r="CA1074" s="76"/>
      <c r="CB1074" s="76"/>
      <c r="CC1074" s="76"/>
      <c r="CD1074" s="76"/>
      <c r="CE1074" s="76"/>
      <c r="CF1074" s="76"/>
      <c r="CG1074" s="76"/>
      <c r="CH1074" s="76"/>
      <c r="CI1074" s="76"/>
      <c r="CJ1074" s="76"/>
      <c r="CK1074" s="76"/>
      <c r="CL1074" s="76"/>
      <c r="CN1074" s="60"/>
      <c r="CO1074" s="76"/>
      <c r="CP1074" s="76"/>
      <c r="CQ1074" s="76"/>
      <c r="CR1074" s="76"/>
      <c r="CS1074" s="76"/>
      <c r="CT1074" s="76"/>
      <c r="CU1074" s="76"/>
      <c r="CV1074" s="76"/>
      <c r="CW1074" s="76"/>
      <c r="CX1074" s="76"/>
      <c r="CY1074" s="76"/>
      <c r="CZ1074" s="76"/>
      <c r="DA1074" s="76"/>
      <c r="DB1074" s="76"/>
      <c r="DC1074" s="76"/>
      <c r="DD1074" s="76"/>
      <c r="DE1074" s="76"/>
      <c r="DF1074" s="76"/>
      <c r="DG1074" s="76"/>
      <c r="DH1074" s="76"/>
      <c r="DI1074" s="76"/>
      <c r="DJ1074" s="76"/>
      <c r="DK1074" s="76"/>
      <c r="DL1074" s="76"/>
    </row>
    <row r="1075" spans="1:116" x14ac:dyDescent="0.4">
      <c r="A1075" s="174"/>
      <c r="E1075" s="8"/>
      <c r="G1075" s="175"/>
      <c r="H1075" s="200"/>
      <c r="I1075" s="201"/>
      <c r="J1075" s="201"/>
      <c r="K1075" s="202"/>
      <c r="L1075" s="202"/>
      <c r="M1075" s="202"/>
      <c r="N1075" s="202"/>
      <c r="O1075" s="202"/>
      <c r="P1075" s="202"/>
      <c r="R1075" s="202"/>
      <c r="S1075" s="190">
        <v>-1000</v>
      </c>
      <c r="T1075" s="190">
        <v>-1000</v>
      </c>
      <c r="U1075" s="190">
        <v>-1000</v>
      </c>
      <c r="V1075" s="190">
        <v>-1000</v>
      </c>
      <c r="W1075" s="190">
        <v>-1000</v>
      </c>
      <c r="X1075" s="190">
        <v>-1000</v>
      </c>
      <c r="Y1075" s="190">
        <v>-1000</v>
      </c>
      <c r="Z1075" s="190">
        <v>-1000</v>
      </c>
      <c r="AA1075" s="190">
        <v>-1000</v>
      </c>
      <c r="AB1075" s="190">
        <v>-1000</v>
      </c>
      <c r="AC1075" s="190">
        <v>-1000</v>
      </c>
      <c r="AD1075" s="190">
        <v>-1000</v>
      </c>
      <c r="AE1075" s="190">
        <v>-1000</v>
      </c>
      <c r="AF1075" s="190">
        <v>-1000</v>
      </c>
      <c r="AG1075" s="190">
        <v>-1000</v>
      </c>
      <c r="AH1075" s="190">
        <v>-1000</v>
      </c>
      <c r="AI1075" s="190">
        <v>-1000</v>
      </c>
      <c r="AJ1075" s="190">
        <v>-1000</v>
      </c>
      <c r="AK1075" s="190">
        <v>-1000</v>
      </c>
      <c r="AL1075" s="190">
        <v>-1000</v>
      </c>
      <c r="AM1075" s="190">
        <v>-1000</v>
      </c>
      <c r="AN1075" s="190">
        <v>-1000</v>
      </c>
      <c r="AO1075" s="190">
        <v>-1000</v>
      </c>
      <c r="AP1075" s="190">
        <v>-1000</v>
      </c>
      <c r="AQ1075" s="190">
        <v>-1000</v>
      </c>
      <c r="AR1075" s="190">
        <v>-1000</v>
      </c>
      <c r="AS1075" s="190">
        <v>-1000</v>
      </c>
      <c r="AT1075" s="190">
        <v>-1000</v>
      </c>
      <c r="AU1075" s="190">
        <v>-1000</v>
      </c>
      <c r="AV1075" s="190">
        <v>-1000</v>
      </c>
      <c r="AW1075" s="190">
        <v>-1000</v>
      </c>
      <c r="AX1075" s="190">
        <v>-1000</v>
      </c>
      <c r="AY1075" s="190">
        <v>-1000</v>
      </c>
      <c r="AZ1075" s="190">
        <v>-1000</v>
      </c>
      <c r="BA1075" s="190">
        <v>-1000</v>
      </c>
      <c r="BB1075" s="190">
        <v>-1000</v>
      </c>
      <c r="BC1075" s="190">
        <v>-1000</v>
      </c>
      <c r="BD1075" s="190">
        <v>-1000</v>
      </c>
      <c r="BE1075" s="190">
        <v>-1000</v>
      </c>
      <c r="BF1075" s="190">
        <v>-1000</v>
      </c>
      <c r="BG1075" s="190">
        <v>-1000</v>
      </c>
      <c r="BH1075" s="190">
        <v>-1000</v>
      </c>
      <c r="BI1075" s="190">
        <v>-1000</v>
      </c>
      <c r="BJ1075" s="190">
        <v>-1000</v>
      </c>
      <c r="BK1075" s="190">
        <v>-1000</v>
      </c>
      <c r="BL1075" s="190">
        <v>-1000</v>
      </c>
      <c r="BM1075" s="190">
        <v>-1000</v>
      </c>
      <c r="BN1075" s="190">
        <v>-1000</v>
      </c>
      <c r="BO1075" s="190">
        <v>-1000</v>
      </c>
      <c r="BP1075" s="190">
        <v>-1000</v>
      </c>
      <c r="BQ1075" s="190">
        <v>-1000</v>
      </c>
      <c r="BR1075" s="190">
        <v>-1000</v>
      </c>
      <c r="BS1075" s="190">
        <v>-1000</v>
      </c>
      <c r="BT1075" s="190">
        <v>-1000</v>
      </c>
      <c r="BU1075" s="190">
        <v>-1000</v>
      </c>
      <c r="BV1075" s="190">
        <v>-1000</v>
      </c>
      <c r="BW1075" s="190">
        <v>-1000</v>
      </c>
      <c r="BX1075" s="190">
        <v>-1000</v>
      </c>
      <c r="BY1075" s="190">
        <v>-1000</v>
      </c>
      <c r="BZ1075" s="190">
        <v>-1000</v>
      </c>
      <c r="CA1075" s="190">
        <v>-1000</v>
      </c>
      <c r="CB1075" s="190">
        <v>-1000</v>
      </c>
      <c r="CC1075" s="190">
        <v>-1000</v>
      </c>
      <c r="CD1075" s="190">
        <v>-1000</v>
      </c>
      <c r="CE1075" s="190">
        <v>-1000</v>
      </c>
      <c r="CF1075" s="190">
        <v>-1000</v>
      </c>
      <c r="CG1075" s="190">
        <v>-1000</v>
      </c>
      <c r="CH1075" s="190">
        <v>-1000</v>
      </c>
      <c r="CI1075" s="190">
        <v>-1000</v>
      </c>
      <c r="CJ1075" s="190">
        <v>-1000</v>
      </c>
      <c r="CK1075" s="190">
        <v>-1000</v>
      </c>
      <c r="CL1075" s="190">
        <v>-1000</v>
      </c>
      <c r="CN1075" s="201"/>
      <c r="CO1075" s="190">
        <v>-1000</v>
      </c>
      <c r="CP1075" s="190">
        <v>-1000</v>
      </c>
      <c r="CQ1075" s="190">
        <v>-1000</v>
      </c>
      <c r="CR1075" s="190">
        <v>-1000</v>
      </c>
      <c r="CS1075" s="190">
        <v>-1000</v>
      </c>
      <c r="CT1075" s="190">
        <v>-1000</v>
      </c>
      <c r="CU1075" s="190">
        <v>-1000</v>
      </c>
      <c r="CV1075" s="190">
        <v>-1000</v>
      </c>
      <c r="CW1075" s="190">
        <v>-1000</v>
      </c>
      <c r="CX1075" s="190">
        <v>-1000</v>
      </c>
      <c r="CY1075" s="190">
        <v>-1000</v>
      </c>
      <c r="CZ1075" s="190">
        <v>-1000</v>
      </c>
      <c r="DA1075" s="190">
        <v>-1000</v>
      </c>
      <c r="DB1075" s="190">
        <v>-1000</v>
      </c>
      <c r="DC1075" s="190">
        <v>-1000</v>
      </c>
      <c r="DD1075" s="190">
        <v>-1000</v>
      </c>
      <c r="DE1075" s="190">
        <v>-1000</v>
      </c>
      <c r="DF1075" s="190">
        <v>-1000</v>
      </c>
      <c r="DG1075" s="190">
        <v>-1000</v>
      </c>
      <c r="DH1075" s="190">
        <v>-1000</v>
      </c>
      <c r="DI1075" s="190">
        <v>-1000</v>
      </c>
      <c r="DJ1075" s="190">
        <v>-1000</v>
      </c>
      <c r="DK1075" s="190">
        <v>-1000</v>
      </c>
      <c r="DL1075" s="190">
        <v>-1000</v>
      </c>
    </row>
    <row r="1076" spans="1:116" x14ac:dyDescent="0.4">
      <c r="A1076" s="174"/>
      <c r="E1076" s="8"/>
      <c r="G1076" s="175" t="s">
        <v>490</v>
      </c>
      <c r="H1076" s="174"/>
      <c r="I1076" s="176"/>
      <c r="J1076" s="176"/>
      <c r="K1076" s="197"/>
      <c r="L1076" s="197"/>
      <c r="M1076" s="197"/>
      <c r="N1076" s="197"/>
      <c r="O1076" s="197"/>
      <c r="P1076" s="197"/>
      <c r="R1076" s="198"/>
      <c r="S1076" s="174"/>
      <c r="T1076" s="174"/>
      <c r="U1076" s="174"/>
      <c r="V1076" s="174"/>
      <c r="W1076" s="174"/>
      <c r="X1076" s="174"/>
      <c r="Y1076" s="174"/>
      <c r="Z1076" s="174"/>
      <c r="AA1076" s="174"/>
      <c r="AB1076" s="174"/>
      <c r="AC1076" s="174"/>
      <c r="AD1076" s="174"/>
      <c r="AE1076" s="174"/>
      <c r="AF1076" s="174"/>
      <c r="AG1076" s="174"/>
      <c r="AH1076" s="174"/>
      <c r="AI1076" s="174"/>
      <c r="AJ1076" s="174"/>
      <c r="AK1076" s="174"/>
      <c r="AL1076" s="174"/>
      <c r="AM1076" s="174"/>
      <c r="AN1076" s="174"/>
      <c r="AO1076" s="174"/>
      <c r="AP1076" s="174"/>
      <c r="AQ1076" s="174"/>
      <c r="AR1076" s="174"/>
      <c r="AS1076" s="174"/>
      <c r="AT1076" s="174"/>
      <c r="AU1076" s="174"/>
      <c r="AV1076" s="174"/>
      <c r="AW1076" s="174"/>
      <c r="AX1076" s="174"/>
      <c r="AY1076" s="174"/>
      <c r="AZ1076" s="174"/>
      <c r="BA1076" s="174"/>
      <c r="BB1076" s="174"/>
      <c r="BC1076" s="174"/>
      <c r="BD1076" s="174"/>
      <c r="BE1076" s="174"/>
      <c r="BF1076" s="174"/>
      <c r="BG1076" s="174"/>
      <c r="BH1076" s="174"/>
      <c r="BI1076" s="174"/>
      <c r="BJ1076" s="174"/>
      <c r="BK1076" s="174"/>
      <c r="BL1076" s="174"/>
      <c r="BM1076" s="174"/>
      <c r="BN1076" s="174"/>
      <c r="BO1076" s="174"/>
      <c r="BP1076" s="174"/>
      <c r="BQ1076" s="174"/>
      <c r="BR1076" s="174"/>
      <c r="BS1076" s="174"/>
      <c r="BT1076" s="174"/>
      <c r="BU1076" s="174"/>
      <c r="BV1076" s="174"/>
      <c r="BW1076" s="174"/>
      <c r="BX1076" s="174"/>
      <c r="BY1076" s="174"/>
      <c r="BZ1076" s="174"/>
      <c r="CA1076" s="174"/>
      <c r="CB1076" s="174"/>
      <c r="CC1076" s="174"/>
      <c r="CD1076" s="174"/>
      <c r="CE1076" s="174"/>
      <c r="CF1076" s="174"/>
      <c r="CG1076" s="174"/>
      <c r="CH1076" s="174"/>
      <c r="CI1076" s="174"/>
      <c r="CJ1076" s="174"/>
      <c r="CK1076" s="174"/>
      <c r="CL1076" s="174"/>
      <c r="CN1076" s="176"/>
      <c r="CO1076" s="174"/>
      <c r="CP1076" s="174"/>
      <c r="CQ1076" s="174"/>
      <c r="CR1076" s="174"/>
      <c r="CS1076" s="174"/>
      <c r="CT1076" s="174"/>
      <c r="CU1076" s="174"/>
      <c r="CV1076" s="174"/>
      <c r="CW1076" s="174"/>
      <c r="CX1076" s="174"/>
      <c r="CY1076" s="174"/>
      <c r="CZ1076" s="174"/>
      <c r="DA1076" s="174"/>
      <c r="DB1076" s="174"/>
      <c r="DC1076" s="174"/>
      <c r="DD1076" s="174"/>
      <c r="DE1076" s="174"/>
      <c r="DF1076" s="174"/>
      <c r="DG1076" s="174"/>
      <c r="DH1076" s="174"/>
      <c r="DI1076" s="174"/>
      <c r="DJ1076" s="174"/>
      <c r="DK1076" s="174"/>
      <c r="DL1076" s="174"/>
    </row>
    <row r="1077" spans="1:116" x14ac:dyDescent="0.4">
      <c r="A1077" s="174"/>
      <c r="E1077" s="8"/>
      <c r="G1077" s="175" t="s">
        <v>492</v>
      </c>
      <c r="H1077" s="174"/>
      <c r="I1077" s="176"/>
      <c r="J1077" s="176"/>
      <c r="K1077" s="197"/>
      <c r="L1077" s="197"/>
      <c r="M1077" s="197"/>
      <c r="N1077" s="197"/>
      <c r="O1077" s="197"/>
      <c r="P1077" s="197"/>
      <c r="R1077" s="198"/>
      <c r="S1077" s="174"/>
      <c r="T1077" s="174"/>
      <c r="U1077" s="174"/>
      <c r="V1077" s="174"/>
      <c r="W1077" s="174"/>
      <c r="X1077" s="174"/>
      <c r="Y1077" s="174"/>
      <c r="Z1077" s="174"/>
      <c r="AA1077" s="174"/>
      <c r="AB1077" s="174"/>
      <c r="AC1077" s="174"/>
      <c r="AD1077" s="174"/>
      <c r="AE1077" s="174"/>
      <c r="AF1077" s="174"/>
      <c r="AG1077" s="174"/>
      <c r="AH1077" s="174"/>
      <c r="AI1077" s="174"/>
      <c r="AJ1077" s="174"/>
      <c r="AK1077" s="174"/>
      <c r="AL1077" s="174"/>
      <c r="AM1077" s="174"/>
      <c r="AN1077" s="174"/>
      <c r="AO1077" s="174"/>
      <c r="AP1077" s="174"/>
      <c r="AQ1077" s="174"/>
      <c r="AR1077" s="174"/>
      <c r="AS1077" s="174"/>
      <c r="AT1077" s="174"/>
      <c r="AU1077" s="174"/>
      <c r="AV1077" s="174"/>
      <c r="AW1077" s="174"/>
      <c r="AX1077" s="174"/>
      <c r="AY1077" s="174"/>
      <c r="AZ1077" s="174"/>
      <c r="BA1077" s="174"/>
      <c r="BB1077" s="174"/>
      <c r="BC1077" s="174"/>
      <c r="BD1077" s="174"/>
      <c r="BE1077" s="174"/>
      <c r="BF1077" s="174"/>
      <c r="BG1077" s="174"/>
      <c r="BH1077" s="174"/>
      <c r="BI1077" s="174"/>
      <c r="BJ1077" s="174"/>
      <c r="BK1077" s="174"/>
      <c r="BL1077" s="174"/>
      <c r="BM1077" s="174"/>
      <c r="BN1077" s="174"/>
      <c r="BO1077" s="174"/>
      <c r="BP1077" s="174"/>
      <c r="BQ1077" s="174"/>
      <c r="BR1077" s="174"/>
      <c r="BS1077" s="174"/>
      <c r="BT1077" s="174"/>
      <c r="BU1077" s="174"/>
      <c r="BV1077" s="174"/>
      <c r="BW1077" s="174"/>
      <c r="BX1077" s="174"/>
      <c r="BY1077" s="174"/>
      <c r="BZ1077" s="174"/>
      <c r="CA1077" s="174"/>
      <c r="CB1077" s="174"/>
      <c r="CC1077" s="174"/>
      <c r="CD1077" s="174"/>
      <c r="CE1077" s="174"/>
      <c r="CF1077" s="174"/>
      <c r="CG1077" s="174"/>
      <c r="CH1077" s="174"/>
      <c r="CI1077" s="174"/>
      <c r="CJ1077" s="174"/>
      <c r="CK1077" s="174"/>
      <c r="CL1077" s="174"/>
      <c r="CN1077" s="176"/>
      <c r="CO1077" s="174"/>
      <c r="CP1077" s="174"/>
      <c r="CQ1077" s="174"/>
      <c r="CR1077" s="174"/>
      <c r="CS1077" s="174"/>
      <c r="CT1077" s="174"/>
      <c r="CU1077" s="174"/>
      <c r="CV1077" s="174"/>
      <c r="CW1077" s="174"/>
      <c r="CX1077" s="174"/>
      <c r="CY1077" s="174"/>
      <c r="CZ1077" s="174"/>
      <c r="DA1077" s="174"/>
      <c r="DB1077" s="174"/>
      <c r="DC1077" s="174"/>
      <c r="DD1077" s="174"/>
      <c r="DE1077" s="174"/>
      <c r="DF1077" s="174"/>
      <c r="DG1077" s="174"/>
      <c r="DH1077" s="174"/>
      <c r="DI1077" s="174"/>
      <c r="DJ1077" s="174"/>
      <c r="DK1077" s="174"/>
      <c r="DL1077" s="174"/>
    </row>
    <row r="1078" spans="1:116" x14ac:dyDescent="0.4">
      <c r="A1078" s="174"/>
      <c r="E1078" s="8"/>
      <c r="G1078" s="175" t="s">
        <v>461</v>
      </c>
      <c r="H1078" s="174"/>
      <c r="I1078" s="176"/>
      <c r="J1078" s="176"/>
      <c r="K1078" s="197"/>
      <c r="L1078" s="197"/>
      <c r="M1078" s="197"/>
      <c r="N1078" s="197"/>
      <c r="O1078" s="197"/>
      <c r="P1078" s="197"/>
      <c r="R1078" s="198"/>
      <c r="S1078" s="199" t="str">
        <f t="shared" ref="S1078:AX1078" si="1295">S$20</f>
        <v>S$16</v>
      </c>
      <c r="T1078" s="199" t="str">
        <f t="shared" si="1295"/>
        <v>T$16</v>
      </c>
      <c r="U1078" s="199" t="str">
        <f t="shared" si="1295"/>
        <v>U$16</v>
      </c>
      <c r="V1078" s="199" t="str">
        <f t="shared" si="1295"/>
        <v>V$16</v>
      </c>
      <c r="W1078" s="199" t="str">
        <f t="shared" si="1295"/>
        <v>W$16</v>
      </c>
      <c r="X1078" s="199" t="str">
        <f t="shared" si="1295"/>
        <v>X$16</v>
      </c>
      <c r="Y1078" s="199" t="str">
        <f t="shared" si="1295"/>
        <v>Y$16</v>
      </c>
      <c r="Z1078" s="199" t="str">
        <f t="shared" si="1295"/>
        <v>Z$16</v>
      </c>
      <c r="AA1078" s="199" t="str">
        <f t="shared" si="1295"/>
        <v>AA$16</v>
      </c>
      <c r="AB1078" s="199" t="str">
        <f t="shared" si="1295"/>
        <v>AB$16</v>
      </c>
      <c r="AC1078" s="199" t="str">
        <f t="shared" si="1295"/>
        <v>AC$16</v>
      </c>
      <c r="AD1078" s="199" t="str">
        <f t="shared" si="1295"/>
        <v>AD$16</v>
      </c>
      <c r="AE1078" s="199" t="str">
        <f t="shared" si="1295"/>
        <v>AE$16</v>
      </c>
      <c r="AF1078" s="199" t="str">
        <f t="shared" si="1295"/>
        <v>AF$16</v>
      </c>
      <c r="AG1078" s="199" t="str">
        <f t="shared" si="1295"/>
        <v>AG$16</v>
      </c>
      <c r="AH1078" s="199" t="str">
        <f t="shared" si="1295"/>
        <v>AH$16</v>
      </c>
      <c r="AI1078" s="199" t="str">
        <f t="shared" si="1295"/>
        <v>AI$16</v>
      </c>
      <c r="AJ1078" s="199" t="str">
        <f t="shared" si="1295"/>
        <v>AJ$16</v>
      </c>
      <c r="AK1078" s="199" t="str">
        <f t="shared" si="1295"/>
        <v>AK$16</v>
      </c>
      <c r="AL1078" s="199" t="str">
        <f t="shared" si="1295"/>
        <v>AL$16</v>
      </c>
      <c r="AM1078" s="199" t="str">
        <f t="shared" si="1295"/>
        <v>AM$16</v>
      </c>
      <c r="AN1078" s="199" t="str">
        <f t="shared" si="1295"/>
        <v>AN$16</v>
      </c>
      <c r="AO1078" s="199" t="str">
        <f t="shared" si="1295"/>
        <v>AO$16</v>
      </c>
      <c r="AP1078" s="199" t="str">
        <f t="shared" si="1295"/>
        <v>AP$16</v>
      </c>
      <c r="AQ1078" s="199" t="str">
        <f t="shared" si="1295"/>
        <v>AQ$16</v>
      </c>
      <c r="AR1078" s="199" t="str">
        <f t="shared" si="1295"/>
        <v>AR$16</v>
      </c>
      <c r="AS1078" s="199" t="str">
        <f t="shared" si="1295"/>
        <v>AS$16</v>
      </c>
      <c r="AT1078" s="199" t="str">
        <f t="shared" si="1295"/>
        <v>AT$16</v>
      </c>
      <c r="AU1078" s="199" t="str">
        <f t="shared" si="1295"/>
        <v>AU$16</v>
      </c>
      <c r="AV1078" s="199" t="str">
        <f t="shared" si="1295"/>
        <v>AV$16</v>
      </c>
      <c r="AW1078" s="199" t="str">
        <f t="shared" si="1295"/>
        <v>AW$16</v>
      </c>
      <c r="AX1078" s="199" t="str">
        <f t="shared" si="1295"/>
        <v>AX$16</v>
      </c>
      <c r="AY1078" s="199" t="str">
        <f t="shared" ref="AY1078:CD1078" si="1296">AY$20</f>
        <v>AY$16</v>
      </c>
      <c r="AZ1078" s="199" t="str">
        <f t="shared" si="1296"/>
        <v>AZ$16</v>
      </c>
      <c r="BA1078" s="199" t="str">
        <f t="shared" si="1296"/>
        <v>BA$16</v>
      </c>
      <c r="BB1078" s="199" t="str">
        <f t="shared" si="1296"/>
        <v>BB$16</v>
      </c>
      <c r="BC1078" s="199" t="str">
        <f t="shared" si="1296"/>
        <v>BC$16</v>
      </c>
      <c r="BD1078" s="199" t="str">
        <f t="shared" si="1296"/>
        <v>BD$16</v>
      </c>
      <c r="BE1078" s="199" t="str">
        <f t="shared" si="1296"/>
        <v>BE$16</v>
      </c>
      <c r="BF1078" s="199" t="str">
        <f t="shared" si="1296"/>
        <v>BF$16</v>
      </c>
      <c r="BG1078" s="199" t="str">
        <f t="shared" si="1296"/>
        <v>BG$16</v>
      </c>
      <c r="BH1078" s="199" t="str">
        <f t="shared" si="1296"/>
        <v>BH$16</v>
      </c>
      <c r="BI1078" s="199" t="str">
        <f t="shared" si="1296"/>
        <v>BI$16</v>
      </c>
      <c r="BJ1078" s="199" t="str">
        <f t="shared" si="1296"/>
        <v>BJ$16</v>
      </c>
      <c r="BK1078" s="199" t="str">
        <f t="shared" si="1296"/>
        <v>BK$16</v>
      </c>
      <c r="BL1078" s="199" t="str">
        <f t="shared" si="1296"/>
        <v>BL$16</v>
      </c>
      <c r="BM1078" s="199" t="str">
        <f t="shared" si="1296"/>
        <v>BM$16</v>
      </c>
      <c r="BN1078" s="199" t="str">
        <f t="shared" si="1296"/>
        <v>BN$16</v>
      </c>
      <c r="BO1078" s="199" t="str">
        <f t="shared" si="1296"/>
        <v>BO$16</v>
      </c>
      <c r="BP1078" s="199" t="str">
        <f t="shared" si="1296"/>
        <v>BP$16</v>
      </c>
      <c r="BQ1078" s="199" t="str">
        <f t="shared" si="1296"/>
        <v>BQ$16</v>
      </c>
      <c r="BR1078" s="199" t="str">
        <f t="shared" si="1296"/>
        <v>BR$16</v>
      </c>
      <c r="BS1078" s="199" t="str">
        <f t="shared" si="1296"/>
        <v>BS$16</v>
      </c>
      <c r="BT1078" s="199" t="str">
        <f t="shared" si="1296"/>
        <v>BT$16</v>
      </c>
      <c r="BU1078" s="199" t="str">
        <f t="shared" si="1296"/>
        <v>BU$16</v>
      </c>
      <c r="BV1078" s="199" t="str">
        <f t="shared" si="1296"/>
        <v>BV$16</v>
      </c>
      <c r="BW1078" s="199" t="str">
        <f t="shared" si="1296"/>
        <v>BW$16</v>
      </c>
      <c r="BX1078" s="199" t="str">
        <f t="shared" si="1296"/>
        <v>BX$16</v>
      </c>
      <c r="BY1078" s="199" t="str">
        <f t="shared" si="1296"/>
        <v>BY$16</v>
      </c>
      <c r="BZ1078" s="199" t="str">
        <f t="shared" si="1296"/>
        <v>BZ$16</v>
      </c>
      <c r="CA1078" s="199" t="str">
        <f t="shared" si="1296"/>
        <v>CA$16</v>
      </c>
      <c r="CB1078" s="199" t="str">
        <f t="shared" si="1296"/>
        <v>CB$16</v>
      </c>
      <c r="CC1078" s="199" t="str">
        <f t="shared" si="1296"/>
        <v>CC$16</v>
      </c>
      <c r="CD1078" s="199" t="str">
        <f t="shared" si="1296"/>
        <v>CD$16</v>
      </c>
      <c r="CE1078" s="199" t="str">
        <f t="shared" ref="CE1078:CL1078" si="1297">CE$20</f>
        <v>CE$16</v>
      </c>
      <c r="CF1078" s="199" t="str">
        <f t="shared" si="1297"/>
        <v>CF$16</v>
      </c>
      <c r="CG1078" s="199" t="str">
        <f t="shared" si="1297"/>
        <v>CG$16</v>
      </c>
      <c r="CH1078" s="199" t="str">
        <f t="shared" si="1297"/>
        <v>CH$16</v>
      </c>
      <c r="CI1078" s="199" t="str">
        <f t="shared" si="1297"/>
        <v>CI$16</v>
      </c>
      <c r="CJ1078" s="199" t="str">
        <f t="shared" si="1297"/>
        <v>CJ$16</v>
      </c>
      <c r="CK1078" s="199" t="str">
        <f t="shared" si="1297"/>
        <v>CK$16</v>
      </c>
      <c r="CL1078" s="199" t="str">
        <f t="shared" si="1297"/>
        <v>CL$16</v>
      </c>
      <c r="CN1078" s="176"/>
      <c r="CO1078" s="199" t="str">
        <f t="shared" ref="CO1078:DL1078" si="1298">CO$20</f>
        <v>CO$16</v>
      </c>
      <c r="CP1078" s="199" t="str">
        <f t="shared" si="1298"/>
        <v>CP$16</v>
      </c>
      <c r="CQ1078" s="199" t="str">
        <f t="shared" si="1298"/>
        <v>CQ$16</v>
      </c>
      <c r="CR1078" s="199" t="str">
        <f t="shared" si="1298"/>
        <v>CR$16</v>
      </c>
      <c r="CS1078" s="199" t="str">
        <f t="shared" si="1298"/>
        <v>CS$16</v>
      </c>
      <c r="CT1078" s="199" t="str">
        <f t="shared" si="1298"/>
        <v>CT$16</v>
      </c>
      <c r="CU1078" s="199" t="str">
        <f t="shared" si="1298"/>
        <v>CU$16</v>
      </c>
      <c r="CV1078" s="199" t="str">
        <f t="shared" si="1298"/>
        <v>CV$16</v>
      </c>
      <c r="CW1078" s="199" t="str">
        <f t="shared" si="1298"/>
        <v>CW$16</v>
      </c>
      <c r="CX1078" s="199" t="str">
        <f t="shared" si="1298"/>
        <v>CX$16</v>
      </c>
      <c r="CY1078" s="199" t="str">
        <f t="shared" si="1298"/>
        <v>CY$16</v>
      </c>
      <c r="CZ1078" s="199" t="str">
        <f t="shared" si="1298"/>
        <v>CZ$16</v>
      </c>
      <c r="DA1078" s="199" t="str">
        <f t="shared" si="1298"/>
        <v>DA$16</v>
      </c>
      <c r="DB1078" s="199" t="str">
        <f t="shared" si="1298"/>
        <v>DB$16</v>
      </c>
      <c r="DC1078" s="199" t="str">
        <f t="shared" si="1298"/>
        <v>DC$16</v>
      </c>
      <c r="DD1078" s="199" t="str">
        <f t="shared" si="1298"/>
        <v>DD$16</v>
      </c>
      <c r="DE1078" s="199" t="str">
        <f t="shared" si="1298"/>
        <v>DE$16</v>
      </c>
      <c r="DF1078" s="199" t="str">
        <f t="shared" si="1298"/>
        <v>DF$16</v>
      </c>
      <c r="DG1078" s="199" t="str">
        <f t="shared" si="1298"/>
        <v>DG$16</v>
      </c>
      <c r="DH1078" s="199" t="str">
        <f t="shared" si="1298"/>
        <v>DH$16</v>
      </c>
      <c r="DI1078" s="199" t="str">
        <f t="shared" si="1298"/>
        <v>DI$16</v>
      </c>
      <c r="DJ1078" s="199" t="str">
        <f t="shared" si="1298"/>
        <v>DJ$16</v>
      </c>
      <c r="DK1078" s="199" t="str">
        <f t="shared" si="1298"/>
        <v>DK$16</v>
      </c>
      <c r="DL1078" s="199" t="str">
        <f t="shared" si="1298"/>
        <v>DL$16</v>
      </c>
    </row>
    <row r="1079" spans="1:116" x14ac:dyDescent="0.4">
      <c r="A1079" s="174"/>
      <c r="E1079" s="8"/>
      <c r="G1079" s="175" t="s">
        <v>462</v>
      </c>
      <c r="H1079" s="200"/>
      <c r="I1079" s="201"/>
      <c r="J1079" s="201"/>
      <c r="K1079" s="202"/>
      <c r="L1079" s="202"/>
      <c r="M1079" s="202"/>
      <c r="N1079" s="202"/>
      <c r="O1079" s="202"/>
      <c r="P1079" s="202"/>
      <c r="R1079" s="202"/>
      <c r="S1079" s="199" t="str">
        <f t="shared" ref="S1079:AX1079" si="1299">S$21</f>
        <v>S$17</v>
      </c>
      <c r="T1079" s="199" t="str">
        <f t="shared" si="1299"/>
        <v>T$17</v>
      </c>
      <c r="U1079" s="199" t="str">
        <f t="shared" si="1299"/>
        <v>U$17</v>
      </c>
      <c r="V1079" s="199" t="str">
        <f t="shared" si="1299"/>
        <v>V$17</v>
      </c>
      <c r="W1079" s="199" t="str">
        <f t="shared" si="1299"/>
        <v>W$17</v>
      </c>
      <c r="X1079" s="199" t="str">
        <f t="shared" si="1299"/>
        <v>X$17</v>
      </c>
      <c r="Y1079" s="199" t="str">
        <f t="shared" si="1299"/>
        <v>Y$17</v>
      </c>
      <c r="Z1079" s="199" t="str">
        <f t="shared" si="1299"/>
        <v>Z$17</v>
      </c>
      <c r="AA1079" s="199" t="str">
        <f t="shared" si="1299"/>
        <v>AA$17</v>
      </c>
      <c r="AB1079" s="199" t="str">
        <f t="shared" si="1299"/>
        <v>AB$17</v>
      </c>
      <c r="AC1079" s="199" t="str">
        <f t="shared" si="1299"/>
        <v>AC$17</v>
      </c>
      <c r="AD1079" s="199" t="str">
        <f t="shared" si="1299"/>
        <v>AD$17</v>
      </c>
      <c r="AE1079" s="199" t="str">
        <f t="shared" si="1299"/>
        <v>AE$17</v>
      </c>
      <c r="AF1079" s="199" t="str">
        <f t="shared" si="1299"/>
        <v>AF$17</v>
      </c>
      <c r="AG1079" s="199" t="str">
        <f t="shared" si="1299"/>
        <v>AG$17</v>
      </c>
      <c r="AH1079" s="199" t="str">
        <f t="shared" si="1299"/>
        <v>AH$17</v>
      </c>
      <c r="AI1079" s="199" t="str">
        <f t="shared" si="1299"/>
        <v>AI$17</v>
      </c>
      <c r="AJ1079" s="199" t="str">
        <f t="shared" si="1299"/>
        <v>AJ$17</v>
      </c>
      <c r="AK1079" s="199" t="str">
        <f t="shared" si="1299"/>
        <v>AK$17</v>
      </c>
      <c r="AL1079" s="199" t="str">
        <f t="shared" si="1299"/>
        <v>AL$17</v>
      </c>
      <c r="AM1079" s="199" t="str">
        <f t="shared" si="1299"/>
        <v>AM$17</v>
      </c>
      <c r="AN1079" s="199" t="str">
        <f t="shared" si="1299"/>
        <v>AN$17</v>
      </c>
      <c r="AO1079" s="199" t="str">
        <f t="shared" si="1299"/>
        <v>AO$17</v>
      </c>
      <c r="AP1079" s="199" t="str">
        <f t="shared" si="1299"/>
        <v>AP$17</v>
      </c>
      <c r="AQ1079" s="199" t="str">
        <f t="shared" si="1299"/>
        <v>AQ$17</v>
      </c>
      <c r="AR1079" s="199" t="str">
        <f t="shared" si="1299"/>
        <v>AR$17</v>
      </c>
      <c r="AS1079" s="199" t="str">
        <f t="shared" si="1299"/>
        <v>AS$17</v>
      </c>
      <c r="AT1079" s="199" t="str">
        <f t="shared" si="1299"/>
        <v>AT$17</v>
      </c>
      <c r="AU1079" s="199" t="str">
        <f t="shared" si="1299"/>
        <v>AU$17</v>
      </c>
      <c r="AV1079" s="199" t="str">
        <f t="shared" si="1299"/>
        <v>AV$17</v>
      </c>
      <c r="AW1079" s="199" t="str">
        <f t="shared" si="1299"/>
        <v>AW$17</v>
      </c>
      <c r="AX1079" s="199" t="str">
        <f t="shared" si="1299"/>
        <v>AX$17</v>
      </c>
      <c r="AY1079" s="199" t="str">
        <f t="shared" ref="AY1079:CD1079" si="1300">AY$21</f>
        <v>AY$17</v>
      </c>
      <c r="AZ1079" s="199" t="str">
        <f t="shared" si="1300"/>
        <v>AZ$17</v>
      </c>
      <c r="BA1079" s="199" t="str">
        <f t="shared" si="1300"/>
        <v>BA$17</v>
      </c>
      <c r="BB1079" s="199" t="str">
        <f t="shared" si="1300"/>
        <v>BB$17</v>
      </c>
      <c r="BC1079" s="199" t="str">
        <f t="shared" si="1300"/>
        <v>BC$17</v>
      </c>
      <c r="BD1079" s="199" t="str">
        <f t="shared" si="1300"/>
        <v>BD$17</v>
      </c>
      <c r="BE1079" s="199" t="str">
        <f t="shared" si="1300"/>
        <v>BE$17</v>
      </c>
      <c r="BF1079" s="199" t="str">
        <f t="shared" si="1300"/>
        <v>BF$17</v>
      </c>
      <c r="BG1079" s="199" t="str">
        <f t="shared" si="1300"/>
        <v>BG$17</v>
      </c>
      <c r="BH1079" s="199" t="str">
        <f t="shared" si="1300"/>
        <v>BH$17</v>
      </c>
      <c r="BI1079" s="199" t="str">
        <f t="shared" si="1300"/>
        <v>BI$17</v>
      </c>
      <c r="BJ1079" s="199" t="str">
        <f t="shared" si="1300"/>
        <v>BJ$17</v>
      </c>
      <c r="BK1079" s="199" t="str">
        <f t="shared" si="1300"/>
        <v>BK$17</v>
      </c>
      <c r="BL1079" s="199" t="str">
        <f t="shared" si="1300"/>
        <v>BL$17</v>
      </c>
      <c r="BM1079" s="199" t="str">
        <f t="shared" si="1300"/>
        <v>BM$17</v>
      </c>
      <c r="BN1079" s="199" t="str">
        <f t="shared" si="1300"/>
        <v>BN$17</v>
      </c>
      <c r="BO1079" s="199" t="str">
        <f t="shared" si="1300"/>
        <v>BO$17</v>
      </c>
      <c r="BP1079" s="199" t="str">
        <f t="shared" si="1300"/>
        <v>BP$17</v>
      </c>
      <c r="BQ1079" s="199" t="str">
        <f t="shared" si="1300"/>
        <v>BQ$17</v>
      </c>
      <c r="BR1079" s="199" t="str">
        <f t="shared" si="1300"/>
        <v>BR$17</v>
      </c>
      <c r="BS1079" s="199" t="str">
        <f t="shared" si="1300"/>
        <v>BS$17</v>
      </c>
      <c r="BT1079" s="199" t="str">
        <f t="shared" si="1300"/>
        <v>BT$17</v>
      </c>
      <c r="BU1079" s="199" t="str">
        <f t="shared" si="1300"/>
        <v>BU$17</v>
      </c>
      <c r="BV1079" s="199" t="str">
        <f t="shared" si="1300"/>
        <v>BV$17</v>
      </c>
      <c r="BW1079" s="199" t="str">
        <f t="shared" si="1300"/>
        <v>BW$17</v>
      </c>
      <c r="BX1079" s="199" t="str">
        <f t="shared" si="1300"/>
        <v>BX$17</v>
      </c>
      <c r="BY1079" s="199" t="str">
        <f t="shared" si="1300"/>
        <v>BY$17</v>
      </c>
      <c r="BZ1079" s="199" t="str">
        <f t="shared" si="1300"/>
        <v>BZ$17</v>
      </c>
      <c r="CA1079" s="199" t="str">
        <f t="shared" si="1300"/>
        <v>CA$17</v>
      </c>
      <c r="CB1079" s="199" t="str">
        <f t="shared" si="1300"/>
        <v>CB$17</v>
      </c>
      <c r="CC1079" s="199" t="str">
        <f t="shared" si="1300"/>
        <v>CC$17</v>
      </c>
      <c r="CD1079" s="199" t="str">
        <f t="shared" si="1300"/>
        <v>CD$17</v>
      </c>
      <c r="CE1079" s="199" t="str">
        <f t="shared" ref="CE1079:CL1079" si="1301">CE$21</f>
        <v>CE$17</v>
      </c>
      <c r="CF1079" s="199" t="str">
        <f t="shared" si="1301"/>
        <v>CF$17</v>
      </c>
      <c r="CG1079" s="199" t="str">
        <f t="shared" si="1301"/>
        <v>CG$17</v>
      </c>
      <c r="CH1079" s="199" t="str">
        <f t="shared" si="1301"/>
        <v>CH$17</v>
      </c>
      <c r="CI1079" s="199" t="str">
        <f t="shared" si="1301"/>
        <v>CI$17</v>
      </c>
      <c r="CJ1079" s="199" t="str">
        <f t="shared" si="1301"/>
        <v>CJ$17</v>
      </c>
      <c r="CK1079" s="199" t="str">
        <f t="shared" si="1301"/>
        <v>CK$17</v>
      </c>
      <c r="CL1079" s="199" t="str">
        <f t="shared" si="1301"/>
        <v>CL$17</v>
      </c>
      <c r="CN1079" s="201"/>
      <c r="CO1079" s="199" t="str">
        <f t="shared" ref="CO1079:DL1079" si="1302">CO$21</f>
        <v>CO$17</v>
      </c>
      <c r="CP1079" s="199" t="str">
        <f t="shared" si="1302"/>
        <v>CP$17</v>
      </c>
      <c r="CQ1079" s="199" t="str">
        <f t="shared" si="1302"/>
        <v>CQ$17</v>
      </c>
      <c r="CR1079" s="199" t="str">
        <f t="shared" si="1302"/>
        <v>CR$17</v>
      </c>
      <c r="CS1079" s="199" t="str">
        <f t="shared" si="1302"/>
        <v>CS$17</v>
      </c>
      <c r="CT1079" s="199" t="str">
        <f t="shared" si="1302"/>
        <v>CT$17</v>
      </c>
      <c r="CU1079" s="199" t="str">
        <f t="shared" si="1302"/>
        <v>CU$17</v>
      </c>
      <c r="CV1079" s="199" t="str">
        <f t="shared" si="1302"/>
        <v>CV$17</v>
      </c>
      <c r="CW1079" s="199" t="str">
        <f t="shared" si="1302"/>
        <v>CW$17</v>
      </c>
      <c r="CX1079" s="199" t="str">
        <f t="shared" si="1302"/>
        <v>CX$17</v>
      </c>
      <c r="CY1079" s="199" t="str">
        <f t="shared" si="1302"/>
        <v>CY$17</v>
      </c>
      <c r="CZ1079" s="199" t="str">
        <f t="shared" si="1302"/>
        <v>CZ$17</v>
      </c>
      <c r="DA1079" s="199" t="str">
        <f t="shared" si="1302"/>
        <v>DA$17</v>
      </c>
      <c r="DB1079" s="199" t="str">
        <f t="shared" si="1302"/>
        <v>DB$17</v>
      </c>
      <c r="DC1079" s="199" t="str">
        <f t="shared" si="1302"/>
        <v>DC$17</v>
      </c>
      <c r="DD1079" s="199" t="str">
        <f t="shared" si="1302"/>
        <v>DD$17</v>
      </c>
      <c r="DE1079" s="199" t="str">
        <f t="shared" si="1302"/>
        <v>DE$17</v>
      </c>
      <c r="DF1079" s="199" t="str">
        <f t="shared" si="1302"/>
        <v>DF$17</v>
      </c>
      <c r="DG1079" s="199" t="str">
        <f t="shared" si="1302"/>
        <v>DG$17</v>
      </c>
      <c r="DH1079" s="199" t="str">
        <f t="shared" si="1302"/>
        <v>DH$17</v>
      </c>
      <c r="DI1079" s="199" t="str">
        <f t="shared" si="1302"/>
        <v>DI$17</v>
      </c>
      <c r="DJ1079" s="199" t="str">
        <f t="shared" si="1302"/>
        <v>DJ$17</v>
      </c>
      <c r="DK1079" s="199" t="str">
        <f t="shared" si="1302"/>
        <v>DK$17</v>
      </c>
      <c r="DL1079" s="199" t="str">
        <f t="shared" si="1302"/>
        <v>DL$17</v>
      </c>
    </row>
    <row r="1080" spans="1:116" x14ac:dyDescent="0.4">
      <c r="A1080" s="174"/>
      <c r="E1080" s="8"/>
      <c r="G1080" s="175" t="s">
        <v>491</v>
      </c>
      <c r="H1080" s="200"/>
      <c r="I1080" s="201"/>
      <c r="J1080" s="201"/>
      <c r="K1080" s="202"/>
      <c r="L1080" s="202"/>
      <c r="M1080" s="202"/>
      <c r="N1080" s="202"/>
      <c r="O1080" s="202"/>
      <c r="P1080" s="202"/>
      <c r="R1080" s="202"/>
      <c r="S1080" s="190"/>
      <c r="T1080" s="190"/>
      <c r="U1080" s="190"/>
      <c r="V1080" s="190"/>
      <c r="W1080" s="190"/>
      <c r="X1080" s="190"/>
      <c r="Y1080" s="190"/>
      <c r="Z1080" s="190"/>
      <c r="AA1080" s="190"/>
      <c r="AB1080" s="190"/>
      <c r="AC1080" s="190"/>
      <c r="AD1080" s="190"/>
      <c r="AE1080" s="190"/>
      <c r="AF1080" s="190"/>
      <c r="AG1080" s="190"/>
      <c r="AH1080" s="190"/>
      <c r="AI1080" s="190"/>
      <c r="AJ1080" s="190"/>
      <c r="AK1080" s="190"/>
      <c r="AL1080" s="190"/>
      <c r="AM1080" s="190"/>
      <c r="AN1080" s="190"/>
      <c r="AO1080" s="190"/>
      <c r="AP1080" s="190"/>
      <c r="AQ1080" s="190"/>
      <c r="AR1080" s="190"/>
      <c r="AS1080" s="190"/>
      <c r="AT1080" s="190"/>
      <c r="AU1080" s="190"/>
      <c r="AV1080" s="190"/>
      <c r="AW1080" s="190"/>
      <c r="AX1080" s="190"/>
      <c r="AY1080" s="190"/>
      <c r="AZ1080" s="190"/>
      <c r="BA1080" s="190"/>
      <c r="BB1080" s="190"/>
      <c r="BC1080" s="190"/>
      <c r="BD1080" s="190"/>
      <c r="BE1080" s="190"/>
      <c r="BF1080" s="190"/>
      <c r="BG1080" s="190"/>
      <c r="BH1080" s="190"/>
      <c r="BI1080" s="190"/>
      <c r="BJ1080" s="190"/>
      <c r="BK1080" s="190"/>
      <c r="BL1080" s="190"/>
      <c r="BM1080" s="190"/>
      <c r="BN1080" s="190"/>
      <c r="BO1080" s="190"/>
      <c r="BP1080" s="190"/>
      <c r="BQ1080" s="190"/>
      <c r="BR1080" s="190"/>
      <c r="BS1080" s="190"/>
      <c r="BT1080" s="190"/>
      <c r="BU1080" s="190"/>
      <c r="BV1080" s="190"/>
      <c r="BW1080" s="190"/>
      <c r="BX1080" s="190"/>
      <c r="BY1080" s="190"/>
      <c r="BZ1080" s="190"/>
      <c r="CA1080" s="190"/>
      <c r="CB1080" s="190"/>
      <c r="CC1080" s="190"/>
      <c r="CD1080" s="190"/>
      <c r="CE1080" s="190"/>
      <c r="CF1080" s="190"/>
      <c r="CG1080" s="190"/>
      <c r="CH1080" s="190"/>
      <c r="CI1080" s="190"/>
      <c r="CJ1080" s="190"/>
      <c r="CK1080" s="190"/>
      <c r="CL1080" s="190"/>
      <c r="CN1080" s="201"/>
      <c r="CO1080" s="190"/>
      <c r="CP1080" s="190"/>
      <c r="CQ1080" s="190"/>
      <c r="CR1080" s="190"/>
      <c r="CS1080" s="190"/>
      <c r="CT1080" s="190"/>
      <c r="CU1080" s="190"/>
      <c r="CV1080" s="190"/>
      <c r="CW1080" s="190"/>
      <c r="CX1080" s="190"/>
      <c r="CY1080" s="190"/>
      <c r="CZ1080" s="190"/>
      <c r="DA1080" s="190"/>
      <c r="DB1080" s="190"/>
      <c r="DC1080" s="190"/>
      <c r="DD1080" s="190"/>
      <c r="DE1080" s="190"/>
      <c r="DF1080" s="190"/>
      <c r="DG1080" s="190"/>
      <c r="DH1080" s="190"/>
      <c r="DI1080" s="190"/>
      <c r="DJ1080" s="190"/>
      <c r="DK1080" s="190"/>
      <c r="DL1080" s="190"/>
    </row>
    <row r="1081" spans="1:116" x14ac:dyDescent="0.4">
      <c r="A1081" s="174"/>
      <c r="E1081" s="8"/>
      <c r="G1081" s="175" t="s">
        <v>505</v>
      </c>
      <c r="H1081" s="200"/>
      <c r="I1081" s="201"/>
      <c r="J1081" s="201"/>
      <c r="K1081" s="202"/>
      <c r="L1081" s="202"/>
      <c r="M1081" s="202"/>
      <c r="N1081" s="202"/>
      <c r="O1081" s="202"/>
      <c r="P1081" s="202"/>
      <c r="R1081" s="202"/>
      <c r="S1081" s="190"/>
      <c r="T1081" s="190"/>
      <c r="U1081" s="190"/>
      <c r="V1081" s="190"/>
      <c r="W1081" s="190"/>
      <c r="X1081" s="190"/>
      <c r="Y1081" s="190"/>
      <c r="Z1081" s="190"/>
      <c r="AA1081" s="190"/>
      <c r="AB1081" s="190"/>
      <c r="AC1081" s="190"/>
      <c r="AD1081" s="190"/>
      <c r="AE1081" s="190"/>
      <c r="AF1081" s="190"/>
      <c r="AG1081" s="190"/>
      <c r="AH1081" s="190"/>
      <c r="AI1081" s="190"/>
      <c r="AJ1081" s="190"/>
      <c r="AK1081" s="190"/>
      <c r="AL1081" s="190"/>
      <c r="AM1081" s="190"/>
      <c r="AN1081" s="190"/>
      <c r="AO1081" s="190"/>
      <c r="AP1081" s="190"/>
      <c r="AQ1081" s="190"/>
      <c r="AR1081" s="190"/>
      <c r="AS1081" s="190"/>
      <c r="AT1081" s="190"/>
      <c r="AU1081" s="190"/>
      <c r="AV1081" s="190"/>
      <c r="AW1081" s="190"/>
      <c r="AX1081" s="190"/>
      <c r="AY1081" s="190"/>
      <c r="AZ1081" s="190"/>
      <c r="BA1081" s="190"/>
      <c r="BB1081" s="190"/>
      <c r="BC1081" s="190"/>
      <c r="BD1081" s="190"/>
      <c r="BE1081" s="190"/>
      <c r="BF1081" s="190"/>
      <c r="BG1081" s="190"/>
      <c r="BH1081" s="190"/>
      <c r="BI1081" s="190"/>
      <c r="BJ1081" s="190"/>
      <c r="BK1081" s="190"/>
      <c r="BL1081" s="190"/>
      <c r="BM1081" s="190"/>
      <c r="BN1081" s="190"/>
      <c r="BO1081" s="190"/>
      <c r="BP1081" s="190"/>
      <c r="BQ1081" s="190"/>
      <c r="BR1081" s="190"/>
      <c r="BS1081" s="190"/>
      <c r="BT1081" s="190"/>
      <c r="BU1081" s="190"/>
      <c r="BV1081" s="190"/>
      <c r="BW1081" s="190"/>
      <c r="BX1081" s="190"/>
      <c r="BY1081" s="190"/>
      <c r="BZ1081" s="190"/>
      <c r="CA1081" s="190"/>
      <c r="CB1081" s="190"/>
      <c r="CC1081" s="190"/>
      <c r="CD1081" s="190"/>
      <c r="CE1081" s="190"/>
      <c r="CF1081" s="190"/>
      <c r="CG1081" s="190"/>
      <c r="CH1081" s="190"/>
      <c r="CI1081" s="190"/>
      <c r="CJ1081" s="190"/>
      <c r="CK1081" s="190"/>
      <c r="CL1081" s="190"/>
      <c r="CN1081" s="201"/>
      <c r="CO1081" s="190"/>
      <c r="CP1081" s="190"/>
      <c r="CQ1081" s="190"/>
      <c r="CR1081" s="190"/>
      <c r="CS1081" s="190"/>
      <c r="CT1081" s="190"/>
      <c r="CU1081" s="190"/>
      <c r="CV1081" s="190"/>
      <c r="CW1081" s="190"/>
      <c r="CX1081" s="190"/>
      <c r="CY1081" s="190"/>
      <c r="CZ1081" s="190"/>
      <c r="DA1081" s="190"/>
      <c r="DB1081" s="190"/>
      <c r="DC1081" s="190"/>
      <c r="DD1081" s="190"/>
      <c r="DE1081" s="190"/>
      <c r="DF1081" s="190"/>
      <c r="DG1081" s="190"/>
      <c r="DH1081" s="190"/>
      <c r="DI1081" s="190"/>
      <c r="DJ1081" s="190"/>
      <c r="DK1081" s="190"/>
      <c r="DL1081" s="190"/>
    </row>
    <row r="1082" spans="1:116" x14ac:dyDescent="0.4">
      <c r="A1082" s="174"/>
      <c r="E1082" s="8"/>
      <c r="G1082" s="175" t="s">
        <v>463</v>
      </c>
      <c r="H1082" s="200"/>
      <c r="I1082" s="201"/>
      <c r="J1082" s="201"/>
      <c r="K1082" s="202"/>
      <c r="L1082" s="202"/>
      <c r="M1082" s="202"/>
      <c r="N1082" s="202"/>
      <c r="O1082" s="202"/>
      <c r="P1082" s="202"/>
      <c r="R1082" s="202"/>
      <c r="S1082" s="176" t="str">
        <f>ADDRESS(ROW(S1075),COLUMN(S1075),2)</f>
        <v>S$1075</v>
      </c>
      <c r="T1082" s="176" t="str">
        <f t="shared" ref="T1082:CE1084" si="1303">ADDRESS(ROW(T1075),COLUMN(T1075),2)</f>
        <v>T$1075</v>
      </c>
      <c r="U1082" s="176" t="str">
        <f t="shared" si="1303"/>
        <v>U$1075</v>
      </c>
      <c r="V1082" s="176" t="str">
        <f t="shared" si="1303"/>
        <v>V$1075</v>
      </c>
      <c r="W1082" s="176" t="str">
        <f t="shared" si="1303"/>
        <v>W$1075</v>
      </c>
      <c r="X1082" s="176" t="str">
        <f t="shared" si="1303"/>
        <v>X$1075</v>
      </c>
      <c r="Y1082" s="176" t="str">
        <f t="shared" si="1303"/>
        <v>Y$1075</v>
      </c>
      <c r="Z1082" s="176" t="str">
        <f t="shared" si="1303"/>
        <v>Z$1075</v>
      </c>
      <c r="AA1082" s="176" t="str">
        <f t="shared" si="1303"/>
        <v>AA$1075</v>
      </c>
      <c r="AB1082" s="176" t="str">
        <f t="shared" si="1303"/>
        <v>AB$1075</v>
      </c>
      <c r="AC1082" s="176" t="str">
        <f t="shared" si="1303"/>
        <v>AC$1075</v>
      </c>
      <c r="AD1082" s="176" t="str">
        <f t="shared" si="1303"/>
        <v>AD$1075</v>
      </c>
      <c r="AE1082" s="176" t="str">
        <f t="shared" si="1303"/>
        <v>AE$1075</v>
      </c>
      <c r="AF1082" s="176" t="str">
        <f t="shared" si="1303"/>
        <v>AF$1075</v>
      </c>
      <c r="AG1082" s="176" t="str">
        <f t="shared" si="1303"/>
        <v>AG$1075</v>
      </c>
      <c r="AH1082" s="176" t="str">
        <f t="shared" si="1303"/>
        <v>AH$1075</v>
      </c>
      <c r="AI1082" s="176" t="str">
        <f t="shared" si="1303"/>
        <v>AI$1075</v>
      </c>
      <c r="AJ1082" s="176" t="str">
        <f t="shared" si="1303"/>
        <v>AJ$1075</v>
      </c>
      <c r="AK1082" s="176" t="str">
        <f t="shared" si="1303"/>
        <v>AK$1075</v>
      </c>
      <c r="AL1082" s="176" t="str">
        <f t="shared" si="1303"/>
        <v>AL$1075</v>
      </c>
      <c r="AM1082" s="176" t="str">
        <f t="shared" si="1303"/>
        <v>AM$1075</v>
      </c>
      <c r="AN1082" s="176" t="str">
        <f t="shared" si="1303"/>
        <v>AN$1075</v>
      </c>
      <c r="AO1082" s="176" t="str">
        <f t="shared" si="1303"/>
        <v>AO$1075</v>
      </c>
      <c r="AP1082" s="176" t="str">
        <f t="shared" si="1303"/>
        <v>AP$1075</v>
      </c>
      <c r="AQ1082" s="176" t="str">
        <f t="shared" si="1303"/>
        <v>AQ$1075</v>
      </c>
      <c r="AR1082" s="176" t="str">
        <f t="shared" si="1303"/>
        <v>AR$1075</v>
      </c>
      <c r="AS1082" s="176" t="str">
        <f t="shared" si="1303"/>
        <v>AS$1075</v>
      </c>
      <c r="AT1082" s="176" t="str">
        <f t="shared" si="1303"/>
        <v>AT$1075</v>
      </c>
      <c r="AU1082" s="176" t="str">
        <f t="shared" si="1303"/>
        <v>AU$1075</v>
      </c>
      <c r="AV1082" s="176" t="str">
        <f t="shared" si="1303"/>
        <v>AV$1075</v>
      </c>
      <c r="AW1082" s="176" t="str">
        <f t="shared" si="1303"/>
        <v>AW$1075</v>
      </c>
      <c r="AX1082" s="176" t="str">
        <f t="shared" si="1303"/>
        <v>AX$1075</v>
      </c>
      <c r="AY1082" s="176" t="str">
        <f t="shared" si="1303"/>
        <v>AY$1075</v>
      </c>
      <c r="AZ1082" s="176" t="str">
        <f t="shared" si="1303"/>
        <v>AZ$1075</v>
      </c>
      <c r="BA1082" s="176" t="str">
        <f t="shared" si="1303"/>
        <v>BA$1075</v>
      </c>
      <c r="BB1082" s="176" t="str">
        <f t="shared" si="1303"/>
        <v>BB$1075</v>
      </c>
      <c r="BC1082" s="176" t="str">
        <f t="shared" si="1303"/>
        <v>BC$1075</v>
      </c>
      <c r="BD1082" s="176" t="str">
        <f t="shared" si="1303"/>
        <v>BD$1075</v>
      </c>
      <c r="BE1082" s="176" t="str">
        <f t="shared" si="1303"/>
        <v>BE$1075</v>
      </c>
      <c r="BF1082" s="176" t="str">
        <f t="shared" si="1303"/>
        <v>BF$1075</v>
      </c>
      <c r="BG1082" s="176" t="str">
        <f t="shared" si="1303"/>
        <v>BG$1075</v>
      </c>
      <c r="BH1082" s="176" t="str">
        <f t="shared" si="1303"/>
        <v>BH$1075</v>
      </c>
      <c r="BI1082" s="176" t="str">
        <f t="shared" si="1303"/>
        <v>BI$1075</v>
      </c>
      <c r="BJ1082" s="176" t="str">
        <f t="shared" si="1303"/>
        <v>BJ$1075</v>
      </c>
      <c r="BK1082" s="176" t="str">
        <f t="shared" si="1303"/>
        <v>BK$1075</v>
      </c>
      <c r="BL1082" s="176" t="str">
        <f t="shared" si="1303"/>
        <v>BL$1075</v>
      </c>
      <c r="BM1082" s="176" t="str">
        <f t="shared" si="1303"/>
        <v>BM$1075</v>
      </c>
      <c r="BN1082" s="176" t="str">
        <f t="shared" si="1303"/>
        <v>BN$1075</v>
      </c>
      <c r="BO1082" s="176" t="str">
        <f t="shared" si="1303"/>
        <v>BO$1075</v>
      </c>
      <c r="BP1082" s="176" t="str">
        <f t="shared" si="1303"/>
        <v>BP$1075</v>
      </c>
      <c r="BQ1082" s="176" t="str">
        <f t="shared" si="1303"/>
        <v>BQ$1075</v>
      </c>
      <c r="BR1082" s="176" t="str">
        <f t="shared" si="1303"/>
        <v>BR$1075</v>
      </c>
      <c r="BS1082" s="176" t="str">
        <f t="shared" si="1303"/>
        <v>BS$1075</v>
      </c>
      <c r="BT1082" s="176" t="str">
        <f t="shared" si="1303"/>
        <v>BT$1075</v>
      </c>
      <c r="BU1082" s="176" t="str">
        <f t="shared" si="1303"/>
        <v>BU$1075</v>
      </c>
      <c r="BV1082" s="176" t="str">
        <f t="shared" si="1303"/>
        <v>BV$1075</v>
      </c>
      <c r="BW1082" s="176" t="str">
        <f t="shared" si="1303"/>
        <v>BW$1075</v>
      </c>
      <c r="BX1082" s="176" t="str">
        <f t="shared" si="1303"/>
        <v>BX$1075</v>
      </c>
      <c r="BY1082" s="176" t="str">
        <f t="shared" si="1303"/>
        <v>BY$1075</v>
      </c>
      <c r="BZ1082" s="176" t="str">
        <f t="shared" si="1303"/>
        <v>BZ$1075</v>
      </c>
      <c r="CA1082" s="176" t="str">
        <f t="shared" si="1303"/>
        <v>CA$1075</v>
      </c>
      <c r="CB1082" s="176" t="str">
        <f t="shared" si="1303"/>
        <v>CB$1075</v>
      </c>
      <c r="CC1082" s="176" t="str">
        <f t="shared" si="1303"/>
        <v>CC$1075</v>
      </c>
      <c r="CD1082" s="176" t="str">
        <f t="shared" si="1303"/>
        <v>CD$1075</v>
      </c>
      <c r="CE1082" s="176" t="str">
        <f t="shared" si="1303"/>
        <v>CE$1075</v>
      </c>
      <c r="CF1082" s="176" t="str">
        <f t="shared" ref="CF1082:CL1084" si="1304">ADDRESS(ROW(CF1075),COLUMN(CF1075),2)</f>
        <v>CF$1075</v>
      </c>
      <c r="CG1082" s="176" t="str">
        <f t="shared" si="1304"/>
        <v>CG$1075</v>
      </c>
      <c r="CH1082" s="176" t="str">
        <f t="shared" si="1304"/>
        <v>CH$1075</v>
      </c>
      <c r="CI1082" s="176" t="str">
        <f t="shared" si="1304"/>
        <v>CI$1075</v>
      </c>
      <c r="CJ1082" s="176" t="str">
        <f t="shared" si="1304"/>
        <v>CJ$1075</v>
      </c>
      <c r="CK1082" s="176" t="str">
        <f t="shared" si="1304"/>
        <v>CK$1075</v>
      </c>
      <c r="CL1082" s="176" t="str">
        <f t="shared" si="1304"/>
        <v>CL$1075</v>
      </c>
      <c r="CN1082" s="201"/>
      <c r="CO1082" s="176" t="str">
        <f t="shared" ref="CO1082:DK1084" si="1305">ADDRESS(ROW(CO1075),COLUMN(CO1075),2)</f>
        <v>CO$1075</v>
      </c>
      <c r="CP1082" s="176" t="str">
        <f t="shared" si="1305"/>
        <v>CP$1075</v>
      </c>
      <c r="CQ1082" s="176" t="str">
        <f t="shared" si="1305"/>
        <v>CQ$1075</v>
      </c>
      <c r="CR1082" s="176" t="str">
        <f t="shared" si="1305"/>
        <v>CR$1075</v>
      </c>
      <c r="CS1082" s="176" t="str">
        <f t="shared" si="1305"/>
        <v>CS$1075</v>
      </c>
      <c r="CT1082" s="176" t="str">
        <f t="shared" si="1305"/>
        <v>CT$1075</v>
      </c>
      <c r="CU1082" s="176" t="str">
        <f t="shared" si="1305"/>
        <v>CU$1075</v>
      </c>
      <c r="CV1082" s="176" t="str">
        <f t="shared" si="1305"/>
        <v>CV$1075</v>
      </c>
      <c r="CW1082" s="176" t="str">
        <f t="shared" si="1305"/>
        <v>CW$1075</v>
      </c>
      <c r="CX1082" s="176" t="str">
        <f t="shared" si="1305"/>
        <v>CX$1075</v>
      </c>
      <c r="CY1082" s="176" t="str">
        <f t="shared" si="1305"/>
        <v>CY$1075</v>
      </c>
      <c r="CZ1082" s="176" t="str">
        <f t="shared" si="1305"/>
        <v>CZ$1075</v>
      </c>
      <c r="DA1082" s="176" t="str">
        <f t="shared" si="1305"/>
        <v>DA$1075</v>
      </c>
      <c r="DB1082" s="176" t="str">
        <f t="shared" si="1305"/>
        <v>DB$1075</v>
      </c>
      <c r="DC1082" s="176" t="str">
        <f t="shared" si="1305"/>
        <v>DC$1075</v>
      </c>
      <c r="DD1082" s="176" t="str">
        <f t="shared" si="1305"/>
        <v>DD$1075</v>
      </c>
      <c r="DE1082" s="176" t="str">
        <f t="shared" si="1305"/>
        <v>DE$1075</v>
      </c>
      <c r="DF1082" s="176" t="str">
        <f t="shared" si="1305"/>
        <v>DF$1075</v>
      </c>
      <c r="DG1082" s="176" t="str">
        <f t="shared" si="1305"/>
        <v>DG$1075</v>
      </c>
      <c r="DH1082" s="176" t="str">
        <f t="shared" si="1305"/>
        <v>DH$1075</v>
      </c>
      <c r="DI1082" s="176" t="str">
        <f t="shared" si="1305"/>
        <v>DI$1075</v>
      </c>
      <c r="DJ1082" s="176" t="str">
        <f t="shared" si="1305"/>
        <v>DJ$1075</v>
      </c>
      <c r="DK1082" s="176" t="str">
        <f t="shared" si="1305"/>
        <v>DK$1075</v>
      </c>
      <c r="DL1082" s="176" t="str">
        <f t="shared" ref="DL1082:DL1084" si="1306">ADDRESS(ROW(DL1075),COLUMN(DL1075),2)</f>
        <v>DL$1075</v>
      </c>
    </row>
    <row r="1083" spans="1:116" x14ac:dyDescent="0.4">
      <c r="A1083" s="174"/>
      <c r="E1083" s="8"/>
      <c r="G1083" s="175" t="s">
        <v>464</v>
      </c>
      <c r="H1083" s="200"/>
      <c r="I1083" s="201"/>
      <c r="J1083" s="201"/>
      <c r="K1083" s="202"/>
      <c r="L1083" s="202"/>
      <c r="M1083" s="202"/>
      <c r="N1083" s="202"/>
      <c r="O1083" s="202"/>
      <c r="P1083" s="202"/>
      <c r="R1083" s="202"/>
      <c r="S1083" s="190" t="str">
        <f t="shared" ref="S1083:AX1083" si="1307">S$23</f>
        <v>S$19</v>
      </c>
      <c r="T1083" s="190" t="str">
        <f t="shared" si="1307"/>
        <v>T$19</v>
      </c>
      <c r="U1083" s="190" t="str">
        <f t="shared" si="1307"/>
        <v>U$19</v>
      </c>
      <c r="V1083" s="190" t="str">
        <f t="shared" si="1307"/>
        <v>V$19</v>
      </c>
      <c r="W1083" s="190" t="str">
        <f t="shared" si="1307"/>
        <v>W$19</v>
      </c>
      <c r="X1083" s="190" t="str">
        <f t="shared" si="1307"/>
        <v>X$19</v>
      </c>
      <c r="Y1083" s="190" t="str">
        <f t="shared" si="1307"/>
        <v>Y$19</v>
      </c>
      <c r="Z1083" s="190" t="str">
        <f t="shared" si="1307"/>
        <v>Z$19</v>
      </c>
      <c r="AA1083" s="190" t="str">
        <f t="shared" si="1307"/>
        <v>AA$19</v>
      </c>
      <c r="AB1083" s="190" t="str">
        <f t="shared" si="1307"/>
        <v>AB$19</v>
      </c>
      <c r="AC1083" s="190" t="str">
        <f t="shared" si="1307"/>
        <v>AC$19</v>
      </c>
      <c r="AD1083" s="190" t="str">
        <f t="shared" si="1307"/>
        <v>AD$19</v>
      </c>
      <c r="AE1083" s="190" t="str">
        <f t="shared" si="1307"/>
        <v>AE$19</v>
      </c>
      <c r="AF1083" s="190" t="str">
        <f t="shared" si="1307"/>
        <v>AF$19</v>
      </c>
      <c r="AG1083" s="190" t="str">
        <f t="shared" si="1307"/>
        <v>AG$19</v>
      </c>
      <c r="AH1083" s="190" t="str">
        <f t="shared" si="1307"/>
        <v>AH$19</v>
      </c>
      <c r="AI1083" s="190" t="str">
        <f t="shared" si="1307"/>
        <v>AI$19</v>
      </c>
      <c r="AJ1083" s="190" t="str">
        <f t="shared" si="1307"/>
        <v>AJ$19</v>
      </c>
      <c r="AK1083" s="190" t="str">
        <f t="shared" si="1307"/>
        <v>AK$19</v>
      </c>
      <c r="AL1083" s="190" t="str">
        <f t="shared" si="1307"/>
        <v>AL$19</v>
      </c>
      <c r="AM1083" s="190" t="str">
        <f t="shared" si="1307"/>
        <v>AM$19</v>
      </c>
      <c r="AN1083" s="190" t="str">
        <f t="shared" si="1307"/>
        <v>AN$19</v>
      </c>
      <c r="AO1083" s="190" t="str">
        <f t="shared" si="1307"/>
        <v>AO$19</v>
      </c>
      <c r="AP1083" s="190" t="str">
        <f t="shared" si="1307"/>
        <v>AP$19</v>
      </c>
      <c r="AQ1083" s="190" t="str">
        <f t="shared" si="1307"/>
        <v>AQ$19</v>
      </c>
      <c r="AR1083" s="190" t="str">
        <f t="shared" si="1307"/>
        <v>AR$19</v>
      </c>
      <c r="AS1083" s="190" t="str">
        <f t="shared" si="1307"/>
        <v>AS$19</v>
      </c>
      <c r="AT1083" s="190" t="str">
        <f t="shared" si="1307"/>
        <v>AT$19</v>
      </c>
      <c r="AU1083" s="190" t="str">
        <f t="shared" si="1307"/>
        <v>AU$19</v>
      </c>
      <c r="AV1083" s="190" t="str">
        <f t="shared" si="1307"/>
        <v>AV$19</v>
      </c>
      <c r="AW1083" s="190" t="str">
        <f t="shared" si="1307"/>
        <v>AW$19</v>
      </c>
      <c r="AX1083" s="190" t="str">
        <f t="shared" si="1307"/>
        <v>AX$19</v>
      </c>
      <c r="AY1083" s="190" t="str">
        <f t="shared" ref="AY1083:CD1083" si="1308">AY$23</f>
        <v>AY$19</v>
      </c>
      <c r="AZ1083" s="190" t="str">
        <f t="shared" si="1308"/>
        <v>AZ$19</v>
      </c>
      <c r="BA1083" s="190" t="str">
        <f t="shared" si="1308"/>
        <v>BA$19</v>
      </c>
      <c r="BB1083" s="190" t="str">
        <f t="shared" si="1308"/>
        <v>BB$19</v>
      </c>
      <c r="BC1083" s="190" t="str">
        <f t="shared" si="1308"/>
        <v>BC$19</v>
      </c>
      <c r="BD1083" s="190" t="str">
        <f t="shared" si="1308"/>
        <v>BD$19</v>
      </c>
      <c r="BE1083" s="190" t="str">
        <f t="shared" si="1308"/>
        <v>BE$19</v>
      </c>
      <c r="BF1083" s="190" t="str">
        <f t="shared" si="1308"/>
        <v>BF$19</v>
      </c>
      <c r="BG1083" s="190" t="str">
        <f t="shared" si="1308"/>
        <v>BG$19</v>
      </c>
      <c r="BH1083" s="190" t="str">
        <f t="shared" si="1308"/>
        <v>BH$19</v>
      </c>
      <c r="BI1083" s="190" t="str">
        <f t="shared" si="1308"/>
        <v>BI$19</v>
      </c>
      <c r="BJ1083" s="190" t="str">
        <f t="shared" si="1308"/>
        <v>BJ$19</v>
      </c>
      <c r="BK1083" s="190" t="str">
        <f t="shared" si="1308"/>
        <v>BK$19</v>
      </c>
      <c r="BL1083" s="190" t="str">
        <f t="shared" si="1308"/>
        <v>BL$19</v>
      </c>
      <c r="BM1083" s="190" t="str">
        <f t="shared" si="1308"/>
        <v>BM$19</v>
      </c>
      <c r="BN1083" s="190" t="str">
        <f t="shared" si="1308"/>
        <v>BN$19</v>
      </c>
      <c r="BO1083" s="190" t="str">
        <f t="shared" si="1308"/>
        <v>BO$19</v>
      </c>
      <c r="BP1083" s="190" t="str">
        <f t="shared" si="1308"/>
        <v>BP$19</v>
      </c>
      <c r="BQ1083" s="190" t="str">
        <f t="shared" si="1308"/>
        <v>BQ$19</v>
      </c>
      <c r="BR1083" s="190" t="str">
        <f t="shared" si="1308"/>
        <v>BR$19</v>
      </c>
      <c r="BS1083" s="190" t="str">
        <f t="shared" si="1308"/>
        <v>BS$19</v>
      </c>
      <c r="BT1083" s="190" t="str">
        <f t="shared" si="1308"/>
        <v>BT$19</v>
      </c>
      <c r="BU1083" s="190" t="str">
        <f t="shared" si="1308"/>
        <v>BU$19</v>
      </c>
      <c r="BV1083" s="190" t="str">
        <f t="shared" si="1308"/>
        <v>BV$19</v>
      </c>
      <c r="BW1083" s="190" t="str">
        <f t="shared" si="1308"/>
        <v>BW$19</v>
      </c>
      <c r="BX1083" s="190" t="str">
        <f t="shared" si="1308"/>
        <v>BX$19</v>
      </c>
      <c r="BY1083" s="190" t="str">
        <f t="shared" si="1308"/>
        <v>BY$19</v>
      </c>
      <c r="BZ1083" s="190" t="str">
        <f t="shared" si="1308"/>
        <v>BZ$19</v>
      </c>
      <c r="CA1083" s="190" t="str">
        <f t="shared" si="1308"/>
        <v>CA$19</v>
      </c>
      <c r="CB1083" s="190" t="str">
        <f t="shared" si="1308"/>
        <v>CB$19</v>
      </c>
      <c r="CC1083" s="190" t="str">
        <f t="shared" si="1308"/>
        <v>CC$19</v>
      </c>
      <c r="CD1083" s="190" t="str">
        <f t="shared" si="1308"/>
        <v>CD$19</v>
      </c>
      <c r="CE1083" s="190" t="str">
        <f t="shared" ref="CE1083:CL1083" si="1309">CE$23</f>
        <v>CE$19</v>
      </c>
      <c r="CF1083" s="190" t="str">
        <f t="shared" si="1309"/>
        <v>CF$19</v>
      </c>
      <c r="CG1083" s="190" t="str">
        <f t="shared" si="1309"/>
        <v>CG$19</v>
      </c>
      <c r="CH1083" s="190" t="str">
        <f t="shared" si="1309"/>
        <v>CH$19</v>
      </c>
      <c r="CI1083" s="190" t="str">
        <f t="shared" si="1309"/>
        <v>CI$19</v>
      </c>
      <c r="CJ1083" s="190" t="str">
        <f t="shared" si="1309"/>
        <v>CJ$19</v>
      </c>
      <c r="CK1083" s="190" t="str">
        <f t="shared" si="1309"/>
        <v>CK$19</v>
      </c>
      <c r="CL1083" s="190" t="str">
        <f t="shared" si="1309"/>
        <v>CL$19</v>
      </c>
      <c r="CN1083" s="201"/>
      <c r="CO1083" s="190" t="str">
        <f t="shared" ref="CO1083:DL1083" si="1310">CO$23</f>
        <v>CO$19</v>
      </c>
      <c r="CP1083" s="190" t="str">
        <f t="shared" si="1310"/>
        <v>CP$19</v>
      </c>
      <c r="CQ1083" s="190" t="str">
        <f t="shared" si="1310"/>
        <v>CQ$19</v>
      </c>
      <c r="CR1083" s="190" t="str">
        <f t="shared" si="1310"/>
        <v>CR$19</v>
      </c>
      <c r="CS1083" s="190" t="str">
        <f t="shared" si="1310"/>
        <v>CS$19</v>
      </c>
      <c r="CT1083" s="190" t="str">
        <f t="shared" si="1310"/>
        <v>CT$19</v>
      </c>
      <c r="CU1083" s="190" t="str">
        <f t="shared" si="1310"/>
        <v>CU$19</v>
      </c>
      <c r="CV1083" s="190" t="str">
        <f t="shared" si="1310"/>
        <v>CV$19</v>
      </c>
      <c r="CW1083" s="190" t="str">
        <f t="shared" si="1310"/>
        <v>CW$19</v>
      </c>
      <c r="CX1083" s="190" t="str">
        <f t="shared" si="1310"/>
        <v>CX$19</v>
      </c>
      <c r="CY1083" s="190" t="str">
        <f t="shared" si="1310"/>
        <v>CY$19</v>
      </c>
      <c r="CZ1083" s="190" t="str">
        <f t="shared" si="1310"/>
        <v>CZ$19</v>
      </c>
      <c r="DA1083" s="190" t="str">
        <f t="shared" si="1310"/>
        <v>DA$19</v>
      </c>
      <c r="DB1083" s="190" t="str">
        <f t="shared" si="1310"/>
        <v>DB$19</v>
      </c>
      <c r="DC1083" s="190" t="str">
        <f t="shared" si="1310"/>
        <v>DC$19</v>
      </c>
      <c r="DD1083" s="190" t="str">
        <f t="shared" si="1310"/>
        <v>DD$19</v>
      </c>
      <c r="DE1083" s="190" t="str">
        <f t="shared" si="1310"/>
        <v>DE$19</v>
      </c>
      <c r="DF1083" s="190" t="str">
        <f t="shared" si="1310"/>
        <v>DF$19</v>
      </c>
      <c r="DG1083" s="190" t="str">
        <f t="shared" si="1310"/>
        <v>DG$19</v>
      </c>
      <c r="DH1083" s="190" t="str">
        <f t="shared" si="1310"/>
        <v>DH$19</v>
      </c>
      <c r="DI1083" s="190" t="str">
        <f t="shared" si="1310"/>
        <v>DI$19</v>
      </c>
      <c r="DJ1083" s="190" t="str">
        <f t="shared" si="1310"/>
        <v>DJ$19</v>
      </c>
      <c r="DK1083" s="190" t="str">
        <f t="shared" si="1310"/>
        <v>DK$19</v>
      </c>
      <c r="DL1083" s="190" t="str">
        <f t="shared" si="1310"/>
        <v>DL$19</v>
      </c>
    </row>
    <row r="1084" spans="1:116" x14ac:dyDescent="0.4">
      <c r="A1084" s="142" t="s">
        <v>218</v>
      </c>
      <c r="B1084" s="31" t="s">
        <v>81</v>
      </c>
      <c r="C1084" s="31"/>
      <c r="D1084" t="s">
        <v>496</v>
      </c>
      <c r="E1084" s="8" t="str">
        <f t="shared" ref="E1084:E1089" si="1311">ROW()&amp;" "&amp;D1084</f>
        <v>1084 WCINV-SSV</v>
      </c>
      <c r="F1084" t="s">
        <v>439</v>
      </c>
      <c r="G1084" s="143" t="s">
        <v>265</v>
      </c>
      <c r="H1084" s="142"/>
      <c r="I1084" s="144"/>
      <c r="J1084" s="144"/>
      <c r="K1084" s="142"/>
      <c r="L1084" s="142"/>
      <c r="M1084" s="142"/>
      <c r="N1084" s="142"/>
      <c r="O1084" s="142"/>
      <c r="P1084" s="142"/>
      <c r="R1084" s="143"/>
      <c r="S1084" s="143"/>
      <c r="T1084" s="143"/>
      <c r="U1084" s="143"/>
      <c r="V1084" s="143"/>
      <c r="W1084" s="143"/>
      <c r="X1084" s="143"/>
      <c r="Y1084" s="143"/>
      <c r="Z1084" s="143"/>
      <c r="AA1084" s="143"/>
      <c r="AB1084" s="143"/>
      <c r="AC1084" s="143"/>
      <c r="AD1084" s="143"/>
      <c r="AE1084" s="143"/>
      <c r="AF1084" s="143"/>
      <c r="AG1084" s="143"/>
      <c r="AH1084" s="143"/>
      <c r="AI1084" s="143"/>
      <c r="AJ1084" s="143"/>
      <c r="AK1084" s="143"/>
      <c r="AL1084" s="143"/>
      <c r="AM1084" s="143"/>
      <c r="AN1084" s="143"/>
      <c r="AO1084" s="143"/>
      <c r="AP1084" s="143"/>
      <c r="AQ1084" s="143"/>
      <c r="AR1084" s="143"/>
      <c r="AS1084" s="143"/>
      <c r="AT1084" s="143"/>
      <c r="AU1084" s="143"/>
      <c r="AV1084" s="143"/>
      <c r="AW1084" s="143"/>
      <c r="AX1084" s="143"/>
      <c r="AY1084" s="143"/>
      <c r="AZ1084" s="143"/>
      <c r="BA1084" s="143"/>
      <c r="BB1084" s="143"/>
      <c r="BC1084" s="143"/>
      <c r="BD1084" s="143"/>
      <c r="BE1084" s="143"/>
      <c r="BF1084" s="143"/>
      <c r="BG1084" s="143"/>
      <c r="BH1084" s="143"/>
      <c r="BI1084" s="143"/>
      <c r="BJ1084" s="143"/>
      <c r="BK1084" s="143"/>
      <c r="BL1084" s="143"/>
      <c r="BM1084" s="143"/>
      <c r="BN1084" s="143"/>
      <c r="BO1084" s="143"/>
      <c r="BP1084" s="143"/>
      <c r="BQ1084" s="143"/>
      <c r="BR1084" s="143"/>
      <c r="BS1084" s="143"/>
      <c r="BT1084" s="143"/>
      <c r="BU1084" s="143"/>
      <c r="BV1084" s="143"/>
      <c r="BW1084" s="143"/>
      <c r="BX1084" s="143"/>
      <c r="BY1084" s="143"/>
      <c r="BZ1084" s="143"/>
      <c r="CA1084" s="143"/>
      <c r="CB1084" s="143"/>
      <c r="CC1084" s="143"/>
      <c r="CD1084" s="143"/>
      <c r="CE1084" s="143"/>
      <c r="CF1084" s="143"/>
      <c r="CG1084" s="143"/>
      <c r="CH1084" s="143"/>
      <c r="CI1084" s="143"/>
      <c r="CJ1084" s="143"/>
      <c r="CK1084" s="143"/>
      <c r="CL1084" s="143"/>
      <c r="CN1084" s="144"/>
      <c r="CO1084" s="143"/>
      <c r="CP1084" s="143"/>
      <c r="CQ1084" s="143"/>
      <c r="CR1084" s="143"/>
      <c r="CS1084" s="143"/>
      <c r="CT1084" s="143"/>
      <c r="CU1084" s="143"/>
      <c r="CV1084" s="143"/>
      <c r="CW1084" s="143"/>
      <c r="CX1084" s="143"/>
      <c r="CY1084" s="143"/>
      <c r="CZ1084" s="143"/>
      <c r="DA1084" s="143"/>
      <c r="DB1084" s="143"/>
      <c r="DC1084" s="143"/>
      <c r="DD1084" s="143"/>
      <c r="DE1084" s="143"/>
      <c r="DF1084" s="143"/>
      <c r="DG1084" s="143"/>
      <c r="DH1084" s="143"/>
      <c r="DI1084" s="143"/>
      <c r="DJ1084" s="143"/>
      <c r="DK1084" s="143"/>
      <c r="DL1084" s="143"/>
    </row>
    <row r="1085" spans="1:116" x14ac:dyDescent="0.4">
      <c r="B1085" t="str">
        <f>E1085</f>
        <v>1085 WCINV-SSV</v>
      </c>
      <c r="D1085" t="s">
        <v>496</v>
      </c>
      <c r="E1085" s="8" t="str">
        <f t="shared" si="1311"/>
        <v>1085 WCINV-SSV</v>
      </c>
      <c r="G1085" s="95" t="str">
        <f>G1087&amp;":"</f>
        <v>Inventory - (Secondary label):</v>
      </c>
      <c r="H1085" s="12"/>
      <c r="I1085" s="60"/>
      <c r="J1085" s="60"/>
      <c r="K1085" s="20"/>
      <c r="L1085" s="20"/>
      <c r="M1085" s="20"/>
      <c r="N1085" s="20"/>
      <c r="O1085" s="20"/>
      <c r="P1085" s="20"/>
      <c r="R1085" s="20"/>
      <c r="S1085" s="20"/>
      <c r="T1085" s="20"/>
      <c r="U1085" s="20"/>
      <c r="V1085" s="20"/>
      <c r="W1085" s="20"/>
      <c r="X1085" s="20"/>
      <c r="Y1085" s="20"/>
      <c r="Z1085" s="20"/>
      <c r="AA1085" s="20"/>
      <c r="AB1085" s="20"/>
      <c r="AC1085" s="20"/>
      <c r="AD1085" s="20"/>
      <c r="AE1085" s="20"/>
      <c r="AF1085" s="20"/>
      <c r="AG1085" s="20"/>
      <c r="AH1085" s="20"/>
      <c r="AI1085" s="20"/>
      <c r="AJ1085" s="20"/>
      <c r="AK1085" s="20"/>
      <c r="AL1085" s="20"/>
      <c r="AM1085" s="20"/>
      <c r="AN1085" s="20"/>
      <c r="AO1085" s="20"/>
      <c r="AP1085" s="20"/>
      <c r="AQ1085" s="20"/>
      <c r="AR1085" s="20"/>
      <c r="AS1085" s="20"/>
      <c r="AT1085" s="20"/>
      <c r="AU1085" s="20"/>
      <c r="AV1085" s="20"/>
      <c r="AW1085" s="20"/>
      <c r="AX1085" s="20"/>
      <c r="AY1085" s="20"/>
      <c r="AZ1085" s="20"/>
      <c r="BA1085" s="20"/>
      <c r="BB1085" s="20"/>
      <c r="BC1085" s="20"/>
      <c r="BD1085" s="20"/>
      <c r="BE1085" s="20"/>
      <c r="BF1085" s="20"/>
      <c r="BG1085" s="20"/>
      <c r="BH1085" s="20"/>
      <c r="BI1085" s="20"/>
      <c r="BJ1085" s="20"/>
      <c r="BK1085" s="20"/>
      <c r="BL1085" s="20"/>
      <c r="BM1085" s="20"/>
      <c r="BN1085" s="20"/>
      <c r="BO1085" s="20"/>
      <c r="BP1085" s="20"/>
      <c r="BQ1085" s="20"/>
      <c r="BR1085" s="20"/>
      <c r="BS1085" s="20"/>
      <c r="BT1085" s="20"/>
      <c r="BU1085" s="20"/>
      <c r="BV1085" s="20"/>
      <c r="BW1085" s="20"/>
      <c r="BX1085" s="20"/>
      <c r="BY1085" s="20"/>
      <c r="BZ1085" s="20"/>
      <c r="CA1085" s="20"/>
      <c r="CB1085" s="20"/>
      <c r="CC1085" s="20"/>
      <c r="CD1085" s="20"/>
      <c r="CE1085" s="20"/>
      <c r="CF1085" s="20"/>
      <c r="CG1085" s="20"/>
      <c r="CH1085" s="20"/>
      <c r="CI1085" s="20"/>
      <c r="CJ1085" s="20"/>
      <c r="CK1085" s="20"/>
      <c r="CL1085" s="20"/>
      <c r="CN1085" s="60"/>
      <c r="CO1085" s="20"/>
      <c r="CP1085" s="20"/>
      <c r="CQ1085" s="20"/>
      <c r="CR1085" s="20"/>
      <c r="CS1085" s="20"/>
      <c r="CT1085" s="20"/>
      <c r="CU1085" s="20"/>
      <c r="CV1085" s="20"/>
      <c r="CW1085" s="20"/>
      <c r="CX1085" s="20"/>
      <c r="CY1085" s="20"/>
      <c r="CZ1085" s="20"/>
      <c r="DA1085" s="20"/>
      <c r="DB1085" s="20"/>
      <c r="DC1085" s="20"/>
      <c r="DD1085" s="20"/>
      <c r="DE1085" s="20"/>
      <c r="DF1085" s="20"/>
      <c r="DG1085" s="20"/>
      <c r="DH1085" s="20"/>
      <c r="DI1085" s="20"/>
      <c r="DJ1085" s="20"/>
      <c r="DK1085" s="20"/>
      <c r="DL1085" s="20"/>
    </row>
    <row r="1086" spans="1:116" x14ac:dyDescent="0.4">
      <c r="B1086" t="str">
        <f>E1086</f>
        <v>1086 WCINV-SSV</v>
      </c>
      <c r="D1086" t="s">
        <v>496</v>
      </c>
      <c r="E1086" s="8" t="str">
        <f t="shared" si="1311"/>
        <v>1086 WCINV-SSV</v>
      </c>
      <c r="G1086" s="145" t="s">
        <v>238</v>
      </c>
      <c r="H1086" s="12"/>
      <c r="I1086" s="60"/>
      <c r="J1086" s="60"/>
      <c r="K1086" s="17">
        <v>30</v>
      </c>
      <c r="L1086" s="17">
        <v>30</v>
      </c>
      <c r="M1086" s="17">
        <v>30</v>
      </c>
      <c r="N1086" s="17">
        <v>30</v>
      </c>
      <c r="O1086" s="17">
        <v>30</v>
      </c>
      <c r="P1086" s="17">
        <v>30</v>
      </c>
      <c r="R1086" s="15"/>
      <c r="S1086" s="15" cm="1">
        <f t="array" ref="S1086">INDEX($K:$P,ROW(),MATCH(S$3,$K$2:$P$2,0))</f>
        <v>30</v>
      </c>
      <c r="T1086" s="15" cm="1">
        <f t="array" ref="T1086">INDEX($K:$P,ROW(),MATCH(T$3,$K$2:$P$2,0))</f>
        <v>30</v>
      </c>
      <c r="U1086" s="15" cm="1">
        <f t="array" ref="U1086">INDEX($K:$P,ROW(),MATCH(U$3,$K$2:$P$2,0))</f>
        <v>30</v>
      </c>
      <c r="V1086" s="15" cm="1">
        <f t="array" ref="V1086">INDEX($K:$P,ROW(),MATCH(V$3,$K$2:$P$2,0))</f>
        <v>30</v>
      </c>
      <c r="W1086" s="15" cm="1">
        <f t="array" ref="W1086">INDEX($K:$P,ROW(),MATCH(W$3,$K$2:$P$2,0))</f>
        <v>30</v>
      </c>
      <c r="X1086" s="15" cm="1">
        <f t="array" ref="X1086">INDEX($K:$P,ROW(),MATCH(X$3,$K$2:$P$2,0))</f>
        <v>30</v>
      </c>
      <c r="Y1086" s="15" cm="1">
        <f t="array" ref="Y1086">INDEX($K:$P,ROW(),MATCH(Y$3,$K$2:$P$2,0))</f>
        <v>30</v>
      </c>
      <c r="Z1086" s="15" cm="1">
        <f t="array" ref="Z1086">INDEX($K:$P,ROW(),MATCH(Z$3,$K$2:$P$2,0))</f>
        <v>30</v>
      </c>
      <c r="AA1086" s="15" cm="1">
        <f t="array" ref="AA1086">INDEX($K:$P,ROW(),MATCH(AA$3,$K$2:$P$2,0))</f>
        <v>30</v>
      </c>
      <c r="AB1086" s="15" cm="1">
        <f t="array" ref="AB1086">INDEX($K:$P,ROW(),MATCH(AB$3,$K$2:$P$2,0))</f>
        <v>30</v>
      </c>
      <c r="AC1086" s="15" cm="1">
        <f t="array" ref="AC1086">INDEX($K:$P,ROW(),MATCH(AC$3,$K$2:$P$2,0))</f>
        <v>30</v>
      </c>
      <c r="AD1086" s="15" cm="1">
        <f t="array" ref="AD1086">INDEX($K:$P,ROW(),MATCH(AD$3,$K$2:$P$2,0))</f>
        <v>30</v>
      </c>
      <c r="AE1086" s="15" cm="1">
        <f t="array" ref="AE1086">INDEX($K:$P,ROW(),MATCH(AE$3,$K$2:$P$2,0))</f>
        <v>30</v>
      </c>
      <c r="AF1086" s="15" cm="1">
        <f t="array" ref="AF1086">INDEX($K:$P,ROW(),MATCH(AF$3,$K$2:$P$2,0))</f>
        <v>30</v>
      </c>
      <c r="AG1086" s="15" cm="1">
        <f t="array" ref="AG1086">INDEX($K:$P,ROW(),MATCH(AG$3,$K$2:$P$2,0))</f>
        <v>30</v>
      </c>
      <c r="AH1086" s="15" cm="1">
        <f t="array" ref="AH1086">INDEX($K:$P,ROW(),MATCH(AH$3,$K$2:$P$2,0))</f>
        <v>30</v>
      </c>
      <c r="AI1086" s="15" cm="1">
        <f t="array" ref="AI1086">INDEX($K:$P,ROW(),MATCH(AI$3,$K$2:$P$2,0))</f>
        <v>30</v>
      </c>
      <c r="AJ1086" s="15" cm="1">
        <f t="array" ref="AJ1086">INDEX($K:$P,ROW(),MATCH(AJ$3,$K$2:$P$2,0))</f>
        <v>30</v>
      </c>
      <c r="AK1086" s="15" cm="1">
        <f t="array" ref="AK1086">INDEX($K:$P,ROW(),MATCH(AK$3,$K$2:$P$2,0))</f>
        <v>30</v>
      </c>
      <c r="AL1086" s="15" cm="1">
        <f t="array" ref="AL1086">INDEX($K:$P,ROW(),MATCH(AL$3,$K$2:$P$2,0))</f>
        <v>30</v>
      </c>
      <c r="AM1086" s="15" cm="1">
        <f t="array" ref="AM1086">INDEX($K:$P,ROW(),MATCH(AM$3,$K$2:$P$2,0))</f>
        <v>30</v>
      </c>
      <c r="AN1086" s="15" cm="1">
        <f t="array" ref="AN1086">INDEX($K:$P,ROW(),MATCH(AN$3,$K$2:$P$2,0))</f>
        <v>30</v>
      </c>
      <c r="AO1086" s="15" cm="1">
        <f t="array" ref="AO1086">INDEX($K:$P,ROW(),MATCH(AO$3,$K$2:$P$2,0))</f>
        <v>30</v>
      </c>
      <c r="AP1086" s="15" cm="1">
        <f t="array" ref="AP1086">INDEX($K:$P,ROW(),MATCH(AP$3,$K$2:$P$2,0))</f>
        <v>30</v>
      </c>
      <c r="AQ1086" s="15" cm="1">
        <f t="array" ref="AQ1086">INDEX($K:$P,ROW(),MATCH(AQ$3,$K$2:$P$2,0))</f>
        <v>30</v>
      </c>
      <c r="AR1086" s="15" cm="1">
        <f t="array" ref="AR1086">INDEX($K:$P,ROW(),MATCH(AR$3,$K$2:$P$2,0))</f>
        <v>30</v>
      </c>
      <c r="AS1086" s="15" cm="1">
        <f t="array" ref="AS1086">INDEX($K:$P,ROW(),MATCH(AS$3,$K$2:$P$2,0))</f>
        <v>30</v>
      </c>
      <c r="AT1086" s="15" cm="1">
        <f t="array" ref="AT1086">INDEX($K:$P,ROW(),MATCH(AT$3,$K$2:$P$2,0))</f>
        <v>30</v>
      </c>
      <c r="AU1086" s="15" cm="1">
        <f t="array" ref="AU1086">INDEX($K:$P,ROW(),MATCH(AU$3,$K$2:$P$2,0))</f>
        <v>30</v>
      </c>
      <c r="AV1086" s="15" cm="1">
        <f t="array" ref="AV1086">INDEX($K:$P,ROW(),MATCH(AV$3,$K$2:$P$2,0))</f>
        <v>30</v>
      </c>
      <c r="AW1086" s="15" cm="1">
        <f t="array" ref="AW1086">INDEX($K:$P,ROW(),MATCH(AW$3,$K$2:$P$2,0))</f>
        <v>30</v>
      </c>
      <c r="AX1086" s="15" cm="1">
        <f t="array" ref="AX1086">INDEX($K:$P,ROW(),MATCH(AX$3,$K$2:$P$2,0))</f>
        <v>30</v>
      </c>
      <c r="AY1086" s="15" cm="1">
        <f t="array" ref="AY1086">INDEX($K:$P,ROW(),MATCH(AY$3,$K$2:$P$2,0))</f>
        <v>30</v>
      </c>
      <c r="AZ1086" s="15" cm="1">
        <f t="array" ref="AZ1086">INDEX($K:$P,ROW(),MATCH(AZ$3,$K$2:$P$2,0))</f>
        <v>30</v>
      </c>
      <c r="BA1086" s="15" cm="1">
        <f t="array" ref="BA1086">INDEX($K:$P,ROW(),MATCH(BA$3,$K$2:$P$2,0))</f>
        <v>30</v>
      </c>
      <c r="BB1086" s="15" cm="1">
        <f t="array" ref="BB1086">INDEX($K:$P,ROW(),MATCH(BB$3,$K$2:$P$2,0))</f>
        <v>30</v>
      </c>
      <c r="BC1086" s="15" cm="1">
        <f t="array" ref="BC1086">INDEX($K:$P,ROW(),MATCH(BC$3,$K$2:$P$2,0))</f>
        <v>30</v>
      </c>
      <c r="BD1086" s="15" cm="1">
        <f t="array" ref="BD1086">INDEX($K:$P,ROW(),MATCH(BD$3,$K$2:$P$2,0))</f>
        <v>30</v>
      </c>
      <c r="BE1086" s="15" cm="1">
        <f t="array" ref="BE1086">INDEX($K:$P,ROW(),MATCH(BE$3,$K$2:$P$2,0))</f>
        <v>30</v>
      </c>
      <c r="BF1086" s="15" cm="1">
        <f t="array" ref="BF1086">INDEX($K:$P,ROW(),MATCH(BF$3,$K$2:$P$2,0))</f>
        <v>30</v>
      </c>
      <c r="BG1086" s="15" cm="1">
        <f t="array" ref="BG1086">INDEX($K:$P,ROW(),MATCH(BG$3,$K$2:$P$2,0))</f>
        <v>30</v>
      </c>
      <c r="BH1086" s="15" cm="1">
        <f t="array" ref="BH1086">INDEX($K:$P,ROW(),MATCH(BH$3,$K$2:$P$2,0))</f>
        <v>30</v>
      </c>
      <c r="BI1086" s="15" cm="1">
        <f t="array" ref="BI1086">INDEX($K:$P,ROW(),MATCH(BI$3,$K$2:$P$2,0))</f>
        <v>30</v>
      </c>
      <c r="BJ1086" s="15" cm="1">
        <f t="array" ref="BJ1086">INDEX($K:$P,ROW(),MATCH(BJ$3,$K$2:$P$2,0))</f>
        <v>30</v>
      </c>
      <c r="BK1086" s="15" cm="1">
        <f t="array" ref="BK1086">INDEX($K:$P,ROW(),MATCH(BK$3,$K$2:$P$2,0))</f>
        <v>30</v>
      </c>
      <c r="BL1086" s="15" cm="1">
        <f t="array" ref="BL1086">INDEX($K:$P,ROW(),MATCH(BL$3,$K$2:$P$2,0))</f>
        <v>30</v>
      </c>
      <c r="BM1086" s="15" cm="1">
        <f t="array" ref="BM1086">INDEX($K:$P,ROW(),MATCH(BM$3,$K$2:$P$2,0))</f>
        <v>30</v>
      </c>
      <c r="BN1086" s="15" cm="1">
        <f t="array" ref="BN1086">INDEX($K:$P,ROW(),MATCH(BN$3,$K$2:$P$2,0))</f>
        <v>30</v>
      </c>
      <c r="BO1086" s="15" cm="1">
        <f t="array" ref="BO1086">INDEX($K:$P,ROW(),MATCH(BO$3,$K$2:$P$2,0))</f>
        <v>30</v>
      </c>
      <c r="BP1086" s="15" cm="1">
        <f t="array" ref="BP1086">INDEX($K:$P,ROW(),MATCH(BP$3,$K$2:$P$2,0))</f>
        <v>30</v>
      </c>
      <c r="BQ1086" s="15" cm="1">
        <f t="array" ref="BQ1086">INDEX($K:$P,ROW(),MATCH(BQ$3,$K$2:$P$2,0))</f>
        <v>30</v>
      </c>
      <c r="BR1086" s="15" cm="1">
        <f t="array" ref="BR1086">INDEX($K:$P,ROW(),MATCH(BR$3,$K$2:$P$2,0))</f>
        <v>30</v>
      </c>
      <c r="BS1086" s="15" cm="1">
        <f t="array" ref="BS1086">INDEX($K:$P,ROW(),MATCH(BS$3,$K$2:$P$2,0))</f>
        <v>30</v>
      </c>
      <c r="BT1086" s="15" cm="1">
        <f t="array" ref="BT1086">INDEX($K:$P,ROW(),MATCH(BT$3,$K$2:$P$2,0))</f>
        <v>30</v>
      </c>
      <c r="BU1086" s="15" cm="1">
        <f t="array" ref="BU1086">INDEX($K:$P,ROW(),MATCH(BU$3,$K$2:$P$2,0))</f>
        <v>30</v>
      </c>
      <c r="BV1086" s="15" cm="1">
        <f t="array" ref="BV1086">INDEX($K:$P,ROW(),MATCH(BV$3,$K$2:$P$2,0))</f>
        <v>30</v>
      </c>
      <c r="BW1086" s="15" cm="1">
        <f t="array" ref="BW1086">INDEX($K:$P,ROW(),MATCH(BW$3,$K$2:$P$2,0))</f>
        <v>30</v>
      </c>
      <c r="BX1086" s="15" cm="1">
        <f t="array" ref="BX1086">INDEX($K:$P,ROW(),MATCH(BX$3,$K$2:$P$2,0))</f>
        <v>30</v>
      </c>
      <c r="BY1086" s="15" cm="1">
        <f t="array" ref="BY1086">INDEX($K:$P,ROW(),MATCH(BY$3,$K$2:$P$2,0))</f>
        <v>30</v>
      </c>
      <c r="BZ1086" s="15" cm="1">
        <f t="array" ref="BZ1086">INDEX($K:$P,ROW(),MATCH(BZ$3,$K$2:$P$2,0))</f>
        <v>30</v>
      </c>
      <c r="CA1086" s="15" cm="1">
        <f t="array" ref="CA1086">INDEX($K:$P,ROW(),MATCH(CA$3,$K$2:$P$2,0))</f>
        <v>30</v>
      </c>
      <c r="CB1086" s="15" cm="1">
        <f t="array" ref="CB1086">INDEX($K:$P,ROW(),MATCH(CB$3,$K$2:$P$2,0))</f>
        <v>30</v>
      </c>
      <c r="CC1086" s="15" cm="1">
        <f t="array" ref="CC1086">INDEX($K:$P,ROW(),MATCH(CC$3,$K$2:$P$2,0))</f>
        <v>30</v>
      </c>
      <c r="CD1086" s="15" cm="1">
        <f t="array" ref="CD1086">INDEX($K:$P,ROW(),MATCH(CD$3,$K$2:$P$2,0))</f>
        <v>30</v>
      </c>
      <c r="CE1086" s="15" cm="1">
        <f t="array" ref="CE1086">INDEX($K:$P,ROW(),MATCH(CE$3,$K$2:$P$2,0))</f>
        <v>30</v>
      </c>
      <c r="CF1086" s="15" cm="1">
        <f t="array" ref="CF1086">INDEX($K:$P,ROW(),MATCH(CF$3,$K$2:$P$2,0))</f>
        <v>30</v>
      </c>
      <c r="CG1086" s="15" cm="1">
        <f t="array" ref="CG1086">INDEX($K:$P,ROW(),MATCH(CG$3,$K$2:$P$2,0))</f>
        <v>30</v>
      </c>
      <c r="CH1086" s="15" cm="1">
        <f t="array" ref="CH1086">INDEX($K:$P,ROW(),MATCH(CH$3,$K$2:$P$2,0))</f>
        <v>30</v>
      </c>
      <c r="CI1086" s="15" cm="1">
        <f t="array" ref="CI1086">INDEX($K:$P,ROW(),MATCH(CI$3,$K$2:$P$2,0))</f>
        <v>30</v>
      </c>
      <c r="CJ1086" s="15" cm="1">
        <f t="array" ref="CJ1086">INDEX($K:$P,ROW(),MATCH(CJ$3,$K$2:$P$2,0))</f>
        <v>30</v>
      </c>
      <c r="CK1086" s="15" cm="1">
        <f t="array" ref="CK1086">INDEX($K:$P,ROW(),MATCH(CK$3,$K$2:$P$2,0))</f>
        <v>30</v>
      </c>
      <c r="CL1086" s="15" cm="1">
        <f t="array" ref="CL1086">INDEX($K:$P,ROW(),MATCH(CL$3,$K$2:$P$2,0))</f>
        <v>30</v>
      </c>
      <c r="CN1086" s="60"/>
      <c r="CO1086" s="15" t="e" cm="1">
        <f t="array" ref="CO1086">INDEX($K:$P,ROW(),MATCH(CO$3,$K$2:$P$2,0))</f>
        <v>#N/A</v>
      </c>
      <c r="CP1086" s="15" t="e" cm="1">
        <f t="array" ref="CP1086">INDEX($K:$P,ROW(),MATCH(CP$3,$K$2:$P$2,0))</f>
        <v>#N/A</v>
      </c>
      <c r="CQ1086" s="15" t="e" cm="1">
        <f t="array" ref="CQ1086">INDEX($K:$P,ROW(),MATCH(CQ$3,$K$2:$P$2,0))</f>
        <v>#N/A</v>
      </c>
      <c r="CR1086" s="15" t="e" cm="1">
        <f t="array" ref="CR1086">INDEX($K:$P,ROW(),MATCH(CR$3,$K$2:$P$2,0))</f>
        <v>#N/A</v>
      </c>
      <c r="CS1086" s="15" t="e" cm="1">
        <f t="array" ref="CS1086">INDEX($K:$P,ROW(),MATCH(CS$3,$K$2:$P$2,0))</f>
        <v>#N/A</v>
      </c>
      <c r="CT1086" s="15" t="e" cm="1">
        <f t="array" ref="CT1086">INDEX($K:$P,ROW(),MATCH(CT$3,$K$2:$P$2,0))</f>
        <v>#N/A</v>
      </c>
      <c r="CU1086" s="15" t="e" cm="1">
        <f t="array" ref="CU1086">INDEX($K:$P,ROW(),MATCH(CU$3,$K$2:$P$2,0))</f>
        <v>#N/A</v>
      </c>
      <c r="CV1086" s="15" t="e" cm="1">
        <f t="array" ref="CV1086">INDEX($K:$P,ROW(),MATCH(CV$3,$K$2:$P$2,0))</f>
        <v>#N/A</v>
      </c>
      <c r="CW1086" s="15" t="e" cm="1">
        <f t="array" ref="CW1086">INDEX($K:$P,ROW(),MATCH(CW$3,$K$2:$P$2,0))</f>
        <v>#N/A</v>
      </c>
      <c r="CX1086" s="15" t="e" cm="1">
        <f t="array" ref="CX1086">INDEX($K:$P,ROW(),MATCH(CX$3,$K$2:$P$2,0))</f>
        <v>#N/A</v>
      </c>
      <c r="CY1086" s="15" t="e" cm="1">
        <f t="array" ref="CY1086">INDEX($K:$P,ROW(),MATCH(CY$3,$K$2:$P$2,0))</f>
        <v>#N/A</v>
      </c>
      <c r="CZ1086" s="15" t="e" cm="1">
        <f t="array" ref="CZ1086">INDEX($K:$P,ROW(),MATCH(CZ$3,$K$2:$P$2,0))</f>
        <v>#N/A</v>
      </c>
      <c r="DA1086" s="15" t="e" cm="1">
        <f t="array" ref="DA1086">INDEX($K:$P,ROW(),MATCH(DA$3,$K$2:$P$2,0))</f>
        <v>#N/A</v>
      </c>
      <c r="DB1086" s="15" t="e" cm="1">
        <f t="array" ref="DB1086">INDEX($K:$P,ROW(),MATCH(DB$3,$K$2:$P$2,0))</f>
        <v>#N/A</v>
      </c>
      <c r="DC1086" s="15" t="e" cm="1">
        <f t="array" ref="DC1086">INDEX($K:$P,ROW(),MATCH(DC$3,$K$2:$P$2,0))</f>
        <v>#N/A</v>
      </c>
      <c r="DD1086" s="15" t="e" cm="1">
        <f t="array" ref="DD1086">INDEX($K:$P,ROW(),MATCH(DD$3,$K$2:$P$2,0))</f>
        <v>#N/A</v>
      </c>
      <c r="DE1086" s="15" t="e" cm="1">
        <f t="array" ref="DE1086">INDEX($K:$P,ROW(),MATCH(DE$3,$K$2:$P$2,0))</f>
        <v>#N/A</v>
      </c>
      <c r="DF1086" s="15" t="e" cm="1">
        <f t="array" ref="DF1086">INDEX($K:$P,ROW(),MATCH(DF$3,$K$2:$P$2,0))</f>
        <v>#N/A</v>
      </c>
      <c r="DG1086" s="15" t="e" cm="1">
        <f t="array" ref="DG1086">INDEX($K:$P,ROW(),MATCH(DG$3,$K$2:$P$2,0))</f>
        <v>#N/A</v>
      </c>
      <c r="DH1086" s="15" t="e" cm="1">
        <f t="array" ref="DH1086">INDEX($K:$P,ROW(),MATCH(DH$3,$K$2:$P$2,0))</f>
        <v>#N/A</v>
      </c>
      <c r="DI1086" s="15" t="e" cm="1">
        <f t="array" ref="DI1086">INDEX($K:$P,ROW(),MATCH(DI$3,$K$2:$P$2,0))</f>
        <v>#N/A</v>
      </c>
      <c r="DJ1086" s="15" t="e" cm="1">
        <f t="array" ref="DJ1086">INDEX($K:$P,ROW(),MATCH(DJ$3,$K$2:$P$2,0))</f>
        <v>#N/A</v>
      </c>
      <c r="DK1086" s="15" t="e" cm="1">
        <f t="array" ref="DK1086">INDEX($K:$P,ROW(),MATCH(DK$3,$K$2:$P$2,0))</f>
        <v>#N/A</v>
      </c>
      <c r="DL1086" s="15" t="e" cm="1">
        <f t="array" ref="DL1086">INDEX($K:$P,ROW(),MATCH(DL$3,$K$2:$P$2,0))</f>
        <v>#N/A</v>
      </c>
    </row>
    <row r="1087" spans="1:116" x14ac:dyDescent="0.4">
      <c r="C1087" t="s">
        <v>224</v>
      </c>
      <c r="D1087" t="s">
        <v>496</v>
      </c>
      <c r="E1087" s="8" t="str">
        <f t="shared" si="1311"/>
        <v>1087 WCINV-SSV</v>
      </c>
      <c r="G1087" s="126" t="str">
        <f>"Inventory - "&amp;G1080</f>
        <v>Inventory - (Secondary label)</v>
      </c>
      <c r="H1087" s="27"/>
      <c r="I1087" s="78"/>
      <c r="J1087" s="78"/>
      <c r="K1087" s="33">
        <f ca="1">SUMIF($4:$4,K$2,1087:1087)</f>
        <v>82.191780821917803</v>
      </c>
      <c r="L1087" s="33">
        <f ca="1">SUMIF($4:$4,L$2,1087:1087)</f>
        <v>82.191780821917803</v>
      </c>
      <c r="M1087" s="33">
        <f ca="1">SUMIF($4:$4,M$2,1087:1087)</f>
        <v>82.191780821917803</v>
      </c>
      <c r="N1087" s="33">
        <f ca="1">SUMIF($4:$4,N$2,1087:1087)</f>
        <v>82.191780821917803</v>
      </c>
      <c r="O1087" s="33">
        <f ca="1">SUMIF($4:$4,O$2,1087:1087)</f>
        <v>82.191780821917803</v>
      </c>
      <c r="P1087" s="33">
        <f ca="1">SUMIF($4:$4,P$2,1087:1087)</f>
        <v>82.191780821917803</v>
      </c>
      <c r="R1087" s="33"/>
      <c r="S1087" s="118" cm="1">
        <f t="array" aca="1" ref="S1087" ca="1">-MIN(S1086/365*INDIRECT(S1082),R1087-INDIRECT(S1082))</f>
        <v>82.191780821917803</v>
      </c>
      <c r="T1087" s="118" cm="1">
        <f t="array" aca="1" ref="T1087" ca="1">-MIN(T1086/365*INDIRECT(T1082),S1087-INDIRECT(T1082))</f>
        <v>82.191780821917803</v>
      </c>
      <c r="U1087" s="118" cm="1">
        <f t="array" aca="1" ref="U1087" ca="1">-MIN(U1086/365*INDIRECT(U1082),T1087-INDIRECT(U1082))</f>
        <v>82.191780821917803</v>
      </c>
      <c r="V1087" s="118" cm="1">
        <f t="array" aca="1" ref="V1087" ca="1">-MIN(V1086/365*INDIRECT(V1082),U1087-INDIRECT(V1082))</f>
        <v>82.191780821917803</v>
      </c>
      <c r="W1087" s="118" cm="1">
        <f t="array" aca="1" ref="W1087" ca="1">-MIN(W1086/365*INDIRECT(W1082),V1087-INDIRECT(W1082))</f>
        <v>82.191780821917803</v>
      </c>
      <c r="X1087" s="118" cm="1">
        <f t="array" aca="1" ref="X1087" ca="1">-MIN(X1086/365*INDIRECT(X1082),W1087-INDIRECT(X1082))</f>
        <v>82.191780821917803</v>
      </c>
      <c r="Y1087" s="118" cm="1">
        <f t="array" aca="1" ref="Y1087" ca="1">-MIN(Y1086/365*INDIRECT(Y1082),X1087-INDIRECT(Y1082))</f>
        <v>82.191780821917803</v>
      </c>
      <c r="Z1087" s="118" cm="1">
        <f t="array" aca="1" ref="Z1087" ca="1">-MIN(Z1086/365*INDIRECT(Z1082),Y1087-INDIRECT(Z1082))</f>
        <v>82.191780821917803</v>
      </c>
      <c r="AA1087" s="118" cm="1">
        <f t="array" aca="1" ref="AA1087" ca="1">-MIN(AA1086/365*INDIRECT(AA1082),Z1087-INDIRECT(AA1082))</f>
        <v>82.191780821917803</v>
      </c>
      <c r="AB1087" s="118" cm="1">
        <f t="array" aca="1" ref="AB1087" ca="1">-MIN(AB1086/365*INDIRECT(AB1082),AA1087-INDIRECT(AB1082))</f>
        <v>82.191780821917803</v>
      </c>
      <c r="AC1087" s="118" cm="1">
        <f t="array" aca="1" ref="AC1087" ca="1">-MIN(AC1086/365*INDIRECT(AC1082),AB1087-INDIRECT(AC1082))</f>
        <v>82.191780821917803</v>
      </c>
      <c r="AD1087" s="118" cm="1">
        <f t="array" aca="1" ref="AD1087" ca="1">-MIN(AD1086/365*INDIRECT(AD1082),AC1087-INDIRECT(AD1082))</f>
        <v>82.191780821917803</v>
      </c>
      <c r="AE1087" s="118" cm="1">
        <f t="array" aca="1" ref="AE1087" ca="1">-MIN(AE1086/365*INDIRECT(AE1082),AD1087-INDIRECT(AE1082))</f>
        <v>82.191780821917803</v>
      </c>
      <c r="AF1087" s="118" cm="1">
        <f t="array" aca="1" ref="AF1087" ca="1">-MIN(AF1086/365*INDIRECT(AF1082),AE1087-INDIRECT(AF1082))</f>
        <v>82.191780821917803</v>
      </c>
      <c r="AG1087" s="118" cm="1">
        <f t="array" aca="1" ref="AG1087" ca="1">-MIN(AG1086/365*INDIRECT(AG1082),AF1087-INDIRECT(AG1082))</f>
        <v>82.191780821917803</v>
      </c>
      <c r="AH1087" s="118" cm="1">
        <f t="array" aca="1" ref="AH1087" ca="1">-MIN(AH1086/365*INDIRECT(AH1082),AG1087-INDIRECT(AH1082))</f>
        <v>82.191780821917803</v>
      </c>
      <c r="AI1087" s="118" cm="1">
        <f t="array" aca="1" ref="AI1087" ca="1">-MIN(AI1086/365*INDIRECT(AI1082),AH1087-INDIRECT(AI1082))</f>
        <v>82.191780821917803</v>
      </c>
      <c r="AJ1087" s="118" cm="1">
        <f t="array" aca="1" ref="AJ1087" ca="1">-MIN(AJ1086/365*INDIRECT(AJ1082),AI1087-INDIRECT(AJ1082))</f>
        <v>82.191780821917803</v>
      </c>
      <c r="AK1087" s="118" cm="1">
        <f t="array" aca="1" ref="AK1087" ca="1">-MIN(AK1086/365*INDIRECT(AK1082),AJ1087-INDIRECT(AK1082))</f>
        <v>82.191780821917803</v>
      </c>
      <c r="AL1087" s="118" cm="1">
        <f t="array" aca="1" ref="AL1087" ca="1">-MIN(AL1086/365*INDIRECT(AL1082),AK1087-INDIRECT(AL1082))</f>
        <v>82.191780821917803</v>
      </c>
      <c r="AM1087" s="118" cm="1">
        <f t="array" aca="1" ref="AM1087" ca="1">-MIN(AM1086/365*INDIRECT(AM1082),AL1087-INDIRECT(AM1082))</f>
        <v>82.191780821917803</v>
      </c>
      <c r="AN1087" s="118" cm="1">
        <f t="array" aca="1" ref="AN1087" ca="1">-MIN(AN1086/365*INDIRECT(AN1082),AM1087-INDIRECT(AN1082))</f>
        <v>82.191780821917803</v>
      </c>
      <c r="AO1087" s="118" cm="1">
        <f t="array" aca="1" ref="AO1087" ca="1">-MIN(AO1086/365*INDIRECT(AO1082),AN1087-INDIRECT(AO1082))</f>
        <v>82.191780821917803</v>
      </c>
      <c r="AP1087" s="118" cm="1">
        <f t="array" aca="1" ref="AP1087" ca="1">-MIN(AP1086/365*INDIRECT(AP1082),AO1087-INDIRECT(AP1082))</f>
        <v>82.191780821917803</v>
      </c>
      <c r="AQ1087" s="118" cm="1">
        <f t="array" aca="1" ref="AQ1087" ca="1">-MIN(AQ1086/365*INDIRECT(AQ1082),AP1087-INDIRECT(AQ1082))</f>
        <v>82.191780821917803</v>
      </c>
      <c r="AR1087" s="118" cm="1">
        <f t="array" aca="1" ref="AR1087" ca="1">-MIN(AR1086/365*INDIRECT(AR1082),AQ1087-INDIRECT(AR1082))</f>
        <v>82.191780821917803</v>
      </c>
      <c r="AS1087" s="118" cm="1">
        <f t="array" aca="1" ref="AS1087" ca="1">-MIN(AS1086/365*INDIRECT(AS1082),AR1087-INDIRECT(AS1082))</f>
        <v>82.191780821917803</v>
      </c>
      <c r="AT1087" s="118" cm="1">
        <f t="array" aca="1" ref="AT1087" ca="1">-MIN(AT1086/365*INDIRECT(AT1082),AS1087-INDIRECT(AT1082))</f>
        <v>82.191780821917803</v>
      </c>
      <c r="AU1087" s="118" cm="1">
        <f t="array" aca="1" ref="AU1087" ca="1">-MIN(AU1086/365*INDIRECT(AU1082),AT1087-INDIRECT(AU1082))</f>
        <v>82.191780821917803</v>
      </c>
      <c r="AV1087" s="118" cm="1">
        <f t="array" aca="1" ref="AV1087" ca="1">-MIN(AV1086/365*INDIRECT(AV1082),AU1087-INDIRECT(AV1082))</f>
        <v>82.191780821917803</v>
      </c>
      <c r="AW1087" s="118" cm="1">
        <f t="array" aca="1" ref="AW1087" ca="1">-MIN(AW1086/365*INDIRECT(AW1082),AV1087-INDIRECT(AW1082))</f>
        <v>82.191780821917803</v>
      </c>
      <c r="AX1087" s="118" cm="1">
        <f t="array" aca="1" ref="AX1087" ca="1">-MIN(AX1086/365*INDIRECT(AX1082),AW1087-INDIRECT(AX1082))</f>
        <v>82.191780821917803</v>
      </c>
      <c r="AY1087" s="118" cm="1">
        <f t="array" aca="1" ref="AY1087" ca="1">-MIN(AY1086/365*INDIRECT(AY1082),AX1087-INDIRECT(AY1082))</f>
        <v>82.191780821917803</v>
      </c>
      <c r="AZ1087" s="118" cm="1">
        <f t="array" aca="1" ref="AZ1087" ca="1">-MIN(AZ1086/365*INDIRECT(AZ1082),AY1087-INDIRECT(AZ1082))</f>
        <v>82.191780821917803</v>
      </c>
      <c r="BA1087" s="118" cm="1">
        <f t="array" aca="1" ref="BA1087" ca="1">-MIN(BA1086/365*INDIRECT(BA1082),AZ1087-INDIRECT(BA1082))</f>
        <v>82.191780821917803</v>
      </c>
      <c r="BB1087" s="118" cm="1">
        <f t="array" aca="1" ref="BB1087" ca="1">-MIN(BB1086/365*INDIRECT(BB1082),BA1087-INDIRECT(BB1082))</f>
        <v>82.191780821917803</v>
      </c>
      <c r="BC1087" s="118" cm="1">
        <f t="array" aca="1" ref="BC1087" ca="1">-MIN(BC1086/365*INDIRECT(BC1082),BB1087-INDIRECT(BC1082))</f>
        <v>82.191780821917803</v>
      </c>
      <c r="BD1087" s="118" cm="1">
        <f t="array" aca="1" ref="BD1087" ca="1">-MIN(BD1086/365*INDIRECT(BD1082),BC1087-INDIRECT(BD1082))</f>
        <v>82.191780821917803</v>
      </c>
      <c r="BE1087" s="118" cm="1">
        <f t="array" aca="1" ref="BE1087" ca="1">-MIN(BE1086/365*INDIRECT(BE1082),BD1087-INDIRECT(BE1082))</f>
        <v>82.191780821917803</v>
      </c>
      <c r="BF1087" s="118" cm="1">
        <f t="array" aca="1" ref="BF1087" ca="1">-MIN(BF1086/365*INDIRECT(BF1082),BE1087-INDIRECT(BF1082))</f>
        <v>82.191780821917803</v>
      </c>
      <c r="BG1087" s="118" cm="1">
        <f t="array" aca="1" ref="BG1087" ca="1">-MIN(BG1086/365*INDIRECT(BG1082),BF1087-INDIRECT(BG1082))</f>
        <v>82.191780821917803</v>
      </c>
      <c r="BH1087" s="118" cm="1">
        <f t="array" aca="1" ref="BH1087" ca="1">-MIN(BH1086/365*INDIRECT(BH1082),BG1087-INDIRECT(BH1082))</f>
        <v>82.191780821917803</v>
      </c>
      <c r="BI1087" s="118" cm="1">
        <f t="array" aca="1" ref="BI1087" ca="1">-MIN(BI1086/365*INDIRECT(BI1082),BH1087-INDIRECT(BI1082))</f>
        <v>82.191780821917803</v>
      </c>
      <c r="BJ1087" s="118" cm="1">
        <f t="array" aca="1" ref="BJ1087" ca="1">-MIN(BJ1086/365*INDIRECT(BJ1082),BI1087-INDIRECT(BJ1082))</f>
        <v>82.191780821917803</v>
      </c>
      <c r="BK1087" s="118" cm="1">
        <f t="array" aca="1" ref="BK1087" ca="1">-MIN(BK1086/365*INDIRECT(BK1082),BJ1087-INDIRECT(BK1082))</f>
        <v>82.191780821917803</v>
      </c>
      <c r="BL1087" s="118" cm="1">
        <f t="array" aca="1" ref="BL1087" ca="1">-MIN(BL1086/365*INDIRECT(BL1082),BK1087-INDIRECT(BL1082))</f>
        <v>82.191780821917803</v>
      </c>
      <c r="BM1087" s="118" cm="1">
        <f t="array" aca="1" ref="BM1087" ca="1">-MIN(BM1086/365*INDIRECT(BM1082),BL1087-INDIRECT(BM1082))</f>
        <v>82.191780821917803</v>
      </c>
      <c r="BN1087" s="118" cm="1">
        <f t="array" aca="1" ref="BN1087" ca="1">-MIN(BN1086/365*INDIRECT(BN1082),BM1087-INDIRECT(BN1082))</f>
        <v>82.191780821917803</v>
      </c>
      <c r="BO1087" s="118" cm="1">
        <f t="array" aca="1" ref="BO1087" ca="1">-MIN(BO1086/365*INDIRECT(BO1082),BN1087-INDIRECT(BO1082))</f>
        <v>82.191780821917803</v>
      </c>
      <c r="BP1087" s="118" cm="1">
        <f t="array" aca="1" ref="BP1087" ca="1">-MIN(BP1086/365*INDIRECT(BP1082),BO1087-INDIRECT(BP1082))</f>
        <v>82.191780821917803</v>
      </c>
      <c r="BQ1087" s="118" cm="1">
        <f t="array" aca="1" ref="BQ1087" ca="1">-MIN(BQ1086/365*INDIRECT(BQ1082),BP1087-INDIRECT(BQ1082))</f>
        <v>82.191780821917803</v>
      </c>
      <c r="BR1087" s="118" cm="1">
        <f t="array" aca="1" ref="BR1087" ca="1">-MIN(BR1086/365*INDIRECT(BR1082),BQ1087-INDIRECT(BR1082))</f>
        <v>82.191780821917803</v>
      </c>
      <c r="BS1087" s="118" cm="1">
        <f t="array" aca="1" ref="BS1087" ca="1">-MIN(BS1086/365*INDIRECT(BS1082),BR1087-INDIRECT(BS1082))</f>
        <v>82.191780821917803</v>
      </c>
      <c r="BT1087" s="118" cm="1">
        <f t="array" aca="1" ref="BT1087" ca="1">-MIN(BT1086/365*INDIRECT(BT1082),BS1087-INDIRECT(BT1082))</f>
        <v>82.191780821917803</v>
      </c>
      <c r="BU1087" s="118" cm="1">
        <f t="array" aca="1" ref="BU1087" ca="1">-MIN(BU1086/365*INDIRECT(BU1082),BT1087-INDIRECT(BU1082))</f>
        <v>82.191780821917803</v>
      </c>
      <c r="BV1087" s="118" cm="1">
        <f t="array" aca="1" ref="BV1087" ca="1">-MIN(BV1086/365*INDIRECT(BV1082),BU1087-INDIRECT(BV1082))</f>
        <v>82.191780821917803</v>
      </c>
      <c r="BW1087" s="118" cm="1">
        <f t="array" aca="1" ref="BW1087" ca="1">-MIN(BW1086/365*INDIRECT(BW1082),BV1087-INDIRECT(BW1082))</f>
        <v>82.191780821917803</v>
      </c>
      <c r="BX1087" s="118" cm="1">
        <f t="array" aca="1" ref="BX1087" ca="1">-MIN(BX1086/365*INDIRECT(BX1082),BW1087-INDIRECT(BX1082))</f>
        <v>82.191780821917803</v>
      </c>
      <c r="BY1087" s="118" cm="1">
        <f t="array" aca="1" ref="BY1087" ca="1">-MIN(BY1086/365*INDIRECT(BY1082),BX1087-INDIRECT(BY1082))</f>
        <v>82.191780821917803</v>
      </c>
      <c r="BZ1087" s="118" cm="1">
        <f t="array" aca="1" ref="BZ1087" ca="1">-MIN(BZ1086/365*INDIRECT(BZ1082),BY1087-INDIRECT(BZ1082))</f>
        <v>82.191780821917803</v>
      </c>
      <c r="CA1087" s="118" cm="1">
        <f t="array" aca="1" ref="CA1087" ca="1">-MIN(CA1086/365*INDIRECT(CA1082),BZ1087-INDIRECT(CA1082))</f>
        <v>82.191780821917803</v>
      </c>
      <c r="CB1087" s="118" cm="1">
        <f t="array" aca="1" ref="CB1087" ca="1">-MIN(CB1086/365*INDIRECT(CB1082),CA1087-INDIRECT(CB1082))</f>
        <v>82.191780821917803</v>
      </c>
      <c r="CC1087" s="118" cm="1">
        <f t="array" aca="1" ref="CC1087" ca="1">-MIN(CC1086/365*INDIRECT(CC1082),CB1087-INDIRECT(CC1082))</f>
        <v>82.191780821917803</v>
      </c>
      <c r="CD1087" s="118" cm="1">
        <f t="array" aca="1" ref="CD1087" ca="1">-MIN(CD1086/365*INDIRECT(CD1082),CC1087-INDIRECT(CD1082))</f>
        <v>82.191780821917803</v>
      </c>
      <c r="CE1087" s="118" cm="1">
        <f t="array" aca="1" ref="CE1087" ca="1">-MIN(CE1086/365*INDIRECT(CE1082),CD1087-INDIRECT(CE1082))</f>
        <v>82.191780821917803</v>
      </c>
      <c r="CF1087" s="118" cm="1">
        <f t="array" aca="1" ref="CF1087" ca="1">-MIN(CF1086/365*INDIRECT(CF1082),CE1087-INDIRECT(CF1082))</f>
        <v>82.191780821917803</v>
      </c>
      <c r="CG1087" s="118" cm="1">
        <f t="array" aca="1" ref="CG1087" ca="1">-MIN(CG1086/365*INDIRECT(CG1082),CF1087-INDIRECT(CG1082))</f>
        <v>82.191780821917803</v>
      </c>
      <c r="CH1087" s="118" cm="1">
        <f t="array" aca="1" ref="CH1087" ca="1">-MIN(CH1086/365*INDIRECT(CH1082),CG1087-INDIRECT(CH1082))</f>
        <v>82.191780821917803</v>
      </c>
      <c r="CI1087" s="118" cm="1">
        <f t="array" aca="1" ref="CI1087" ca="1">-MIN(CI1086/365*INDIRECT(CI1082),CH1087-INDIRECT(CI1082))</f>
        <v>82.191780821917803</v>
      </c>
      <c r="CJ1087" s="118" cm="1">
        <f t="array" aca="1" ref="CJ1087" ca="1">-MIN(CJ1086/365*INDIRECT(CJ1082),CI1087-INDIRECT(CJ1082))</f>
        <v>82.191780821917803</v>
      </c>
      <c r="CK1087" s="118" cm="1">
        <f t="array" aca="1" ref="CK1087" ca="1">-MIN(CK1086/365*INDIRECT(CK1082),CJ1087-INDIRECT(CK1082))</f>
        <v>82.191780821917803</v>
      </c>
      <c r="CL1087" s="118" cm="1">
        <f t="array" aca="1" ref="CL1087" ca="1">-MIN(CL1086/365*INDIRECT(CL1082),CK1087-INDIRECT(CL1082))</f>
        <v>82.191780821917803</v>
      </c>
      <c r="CN1087" s="78"/>
      <c r="CO1087" s="118" t="e" cm="1">
        <f t="array" aca="1" ref="CO1087" ca="1">-MIN(CO1086/365*INDIRECT(CO1082),CN1087-INDIRECT(CO1082))</f>
        <v>#N/A</v>
      </c>
      <c r="CP1087" s="118" t="e" cm="1">
        <f t="array" aca="1" ref="CP1087" ca="1">-MIN(CP1086/365*INDIRECT(CP1082),CO1087-INDIRECT(CP1082))</f>
        <v>#N/A</v>
      </c>
      <c r="CQ1087" s="118" t="e" cm="1">
        <f t="array" aca="1" ref="CQ1087" ca="1">-MIN(CQ1086/365*INDIRECT(CQ1082),CP1087-INDIRECT(CQ1082))</f>
        <v>#N/A</v>
      </c>
      <c r="CR1087" s="118" t="e" cm="1">
        <f t="array" aca="1" ref="CR1087" ca="1">-MIN(CR1086/365*INDIRECT(CR1082),CQ1087-INDIRECT(CR1082))</f>
        <v>#N/A</v>
      </c>
      <c r="CS1087" s="118" t="e" cm="1">
        <f t="array" aca="1" ref="CS1087" ca="1">-MIN(CS1086/365*INDIRECT(CS1082),CR1087-INDIRECT(CS1082))</f>
        <v>#N/A</v>
      </c>
      <c r="CT1087" s="118" t="e" cm="1">
        <f t="array" aca="1" ref="CT1087" ca="1">-MIN(CT1086/365*INDIRECT(CT1082),CS1087-INDIRECT(CT1082))</f>
        <v>#N/A</v>
      </c>
      <c r="CU1087" s="118" t="e" cm="1">
        <f t="array" aca="1" ref="CU1087" ca="1">-MIN(CU1086/365*INDIRECT(CU1082),CT1087-INDIRECT(CU1082))</f>
        <v>#N/A</v>
      </c>
      <c r="CV1087" s="118" t="e" cm="1">
        <f t="array" aca="1" ref="CV1087" ca="1">-MIN(CV1086/365*INDIRECT(CV1082),CU1087-INDIRECT(CV1082))</f>
        <v>#N/A</v>
      </c>
      <c r="CW1087" s="118" t="e" cm="1">
        <f t="array" aca="1" ref="CW1087" ca="1">-MIN(CW1086/365*INDIRECT(CW1082),CV1087-INDIRECT(CW1082))</f>
        <v>#N/A</v>
      </c>
      <c r="CX1087" s="118" t="e" cm="1">
        <f t="array" aca="1" ref="CX1087" ca="1">-MIN(CX1086/365*INDIRECT(CX1082),CW1087-INDIRECT(CX1082))</f>
        <v>#N/A</v>
      </c>
      <c r="CY1087" s="118" t="e" cm="1">
        <f t="array" aca="1" ref="CY1087" ca="1">-MIN(CY1086/365*INDIRECT(CY1082),CX1087-INDIRECT(CY1082))</f>
        <v>#N/A</v>
      </c>
      <c r="CZ1087" s="118" t="e" cm="1">
        <f t="array" aca="1" ref="CZ1087" ca="1">-MIN(CZ1086/365*INDIRECT(CZ1082),CY1087-INDIRECT(CZ1082))</f>
        <v>#N/A</v>
      </c>
      <c r="DA1087" s="118" t="e" cm="1">
        <f t="array" aca="1" ref="DA1087" ca="1">-MIN(DA1086/365*INDIRECT(DA1082),CZ1087-INDIRECT(DA1082))</f>
        <v>#N/A</v>
      </c>
      <c r="DB1087" s="118" t="e" cm="1">
        <f t="array" aca="1" ref="DB1087" ca="1">-MIN(DB1086/365*INDIRECT(DB1082),DA1087-INDIRECT(DB1082))</f>
        <v>#N/A</v>
      </c>
      <c r="DC1087" s="118" t="e" cm="1">
        <f t="array" aca="1" ref="DC1087" ca="1">-MIN(DC1086/365*INDIRECT(DC1082),DB1087-INDIRECT(DC1082))</f>
        <v>#N/A</v>
      </c>
      <c r="DD1087" s="118" t="e" cm="1">
        <f t="array" aca="1" ref="DD1087" ca="1">-MIN(DD1086/365*INDIRECT(DD1082),DC1087-INDIRECT(DD1082))</f>
        <v>#N/A</v>
      </c>
      <c r="DE1087" s="118" t="e" cm="1">
        <f t="array" aca="1" ref="DE1087" ca="1">-MIN(DE1086/365*INDIRECT(DE1082),DD1087-INDIRECT(DE1082))</f>
        <v>#N/A</v>
      </c>
      <c r="DF1087" s="118" t="e" cm="1">
        <f t="array" aca="1" ref="DF1087" ca="1">-MIN(DF1086/365*INDIRECT(DF1082),DE1087-INDIRECT(DF1082))</f>
        <v>#N/A</v>
      </c>
      <c r="DG1087" s="118" t="e" cm="1">
        <f t="array" aca="1" ref="DG1087" ca="1">-MIN(DG1086/365*INDIRECT(DG1082),DF1087-INDIRECT(DG1082))</f>
        <v>#N/A</v>
      </c>
      <c r="DH1087" s="118" t="e" cm="1">
        <f t="array" aca="1" ref="DH1087" ca="1">-MIN(DH1086/365*INDIRECT(DH1082),DG1087-INDIRECT(DH1082))</f>
        <v>#N/A</v>
      </c>
      <c r="DI1087" s="118" t="e" cm="1">
        <f t="array" aca="1" ref="DI1087" ca="1">-MIN(DI1086/365*INDIRECT(DI1082),DH1087-INDIRECT(DI1082))</f>
        <v>#N/A</v>
      </c>
      <c r="DJ1087" s="118" t="e" cm="1">
        <f t="array" aca="1" ref="DJ1087" ca="1">-MIN(DJ1086/365*INDIRECT(DJ1082),DI1087-INDIRECT(DJ1082))</f>
        <v>#N/A</v>
      </c>
      <c r="DK1087" s="118" t="e" cm="1">
        <f t="array" aca="1" ref="DK1087" ca="1">-MIN(DK1086/365*INDIRECT(DK1082),DJ1087-INDIRECT(DK1082))</f>
        <v>#N/A</v>
      </c>
      <c r="DL1087" s="118" t="e" cm="1">
        <f t="array" aca="1" ref="DL1087" ca="1">-MIN(DL1086/365*INDIRECT(DL1082),DK1087-INDIRECT(DL1082))</f>
        <v>#N/A</v>
      </c>
    </row>
    <row r="1088" spans="1:116" x14ac:dyDescent="0.4">
      <c r="B1088" t="s">
        <v>244</v>
      </c>
      <c r="D1088" t="s">
        <v>496</v>
      </c>
      <c r="E1088" s="8" t="str">
        <f t="shared" ref="E1088:E1100" si="1312">ROW()&amp;" "&amp;D1088</f>
        <v>1088 WCINV-SSV</v>
      </c>
      <c r="G1088" s="9"/>
      <c r="H1088" s="27"/>
      <c r="I1088" s="78"/>
      <c r="J1088" s="78"/>
      <c r="K1088" s="33"/>
      <c r="L1088" s="33"/>
      <c r="M1088" s="33"/>
      <c r="N1088" s="33"/>
      <c r="O1088" s="33"/>
      <c r="P1088" s="33"/>
      <c r="R1088" s="33"/>
      <c r="S1088" s="33"/>
      <c r="T1088" s="33"/>
      <c r="U1088" s="33"/>
      <c r="V1088" s="33"/>
      <c r="W1088" s="33"/>
      <c r="X1088" s="33"/>
      <c r="Y1088" s="33"/>
      <c r="Z1088" s="33"/>
      <c r="AA1088" s="33"/>
      <c r="AB1088" s="33"/>
      <c r="AC1088" s="33"/>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c r="AY1088" s="33"/>
      <c r="AZ1088" s="33"/>
      <c r="BA1088" s="33"/>
      <c r="BB1088" s="33"/>
      <c r="BC1088" s="33"/>
      <c r="BD1088" s="33"/>
      <c r="BE1088" s="33"/>
      <c r="BF1088" s="33"/>
      <c r="BG1088" s="33"/>
      <c r="BH1088" s="33"/>
      <c r="BI1088" s="33"/>
      <c r="BJ1088" s="33"/>
      <c r="BK1088" s="33"/>
      <c r="BL1088" s="33"/>
      <c r="BM1088" s="33"/>
      <c r="BN1088" s="33"/>
      <c r="BO1088" s="33"/>
      <c r="BP1088" s="33"/>
      <c r="BQ1088" s="33"/>
      <c r="BR1088" s="33"/>
      <c r="BS1088" s="33"/>
      <c r="BT1088" s="33"/>
      <c r="BU1088" s="33"/>
      <c r="BV1088" s="33"/>
      <c r="BW1088" s="33"/>
      <c r="BX1088" s="33"/>
      <c r="BY1088" s="33"/>
      <c r="BZ1088" s="33"/>
      <c r="CA1088" s="33"/>
      <c r="CB1088" s="33"/>
      <c r="CC1088" s="33"/>
      <c r="CD1088" s="33"/>
      <c r="CE1088" s="33"/>
      <c r="CF1088" s="33"/>
      <c r="CG1088" s="33"/>
      <c r="CH1088" s="33"/>
      <c r="CI1088" s="33"/>
      <c r="CJ1088" s="33"/>
      <c r="CK1088" s="33"/>
      <c r="CL1088" s="33"/>
      <c r="CN1088" s="78"/>
      <c r="CO1088" s="33"/>
      <c r="CP1088" s="33"/>
      <c r="CQ1088" s="33"/>
      <c r="CR1088" s="33"/>
      <c r="CS1088" s="33"/>
      <c r="CT1088" s="33"/>
      <c r="CU1088" s="33"/>
      <c r="CV1088" s="33"/>
      <c r="CW1088" s="33"/>
      <c r="CX1088" s="33"/>
      <c r="CY1088" s="33"/>
      <c r="CZ1088" s="33"/>
      <c r="DA1088" s="33"/>
      <c r="DB1088" s="33"/>
      <c r="DC1088" s="33"/>
      <c r="DD1088" s="33"/>
      <c r="DE1088" s="33"/>
      <c r="DF1088" s="33"/>
      <c r="DG1088" s="33"/>
      <c r="DH1088" s="33"/>
      <c r="DI1088" s="33"/>
      <c r="DJ1088" s="33"/>
      <c r="DK1088" s="33"/>
      <c r="DL1088" s="33"/>
    </row>
    <row r="1089" spans="1:116" x14ac:dyDescent="0.4">
      <c r="C1089" t="s">
        <v>234</v>
      </c>
      <c r="D1089" t="s">
        <v>496</v>
      </c>
      <c r="E1089" s="8" t="str">
        <f t="shared" si="1312"/>
        <v>1089 WCINV-SSV</v>
      </c>
      <c r="G1089" s="126" t="str">
        <f>"Change in "&amp;G1087</f>
        <v>Change in Inventory - (Secondary label)</v>
      </c>
      <c r="K1089" s="33">
        <f ca="1">SUMIF($3:$3,K$2,1089:1089)</f>
        <v>-82.191780821917803</v>
      </c>
      <c r="L1089" s="33">
        <f ca="1">SUMIF($3:$3,L$2,1089:1089)</f>
        <v>0</v>
      </c>
      <c r="M1089" s="33">
        <f ca="1">SUMIF($3:$3,M$2,1089:1089)</f>
        <v>0</v>
      </c>
      <c r="N1089" s="33">
        <f ca="1">SUMIF($3:$3,N$2,1089:1089)</f>
        <v>0</v>
      </c>
      <c r="O1089" s="33">
        <f ca="1">SUMIF($3:$3,O$2,1089:1089)</f>
        <v>0</v>
      </c>
      <c r="P1089" s="33">
        <f ca="1">SUMIF($3:$3,P$2,1089:1089)</f>
        <v>0</v>
      </c>
      <c r="R1089" s="33"/>
      <c r="S1089" s="33">
        <f t="shared" ref="S1089:AX1091" ca="1" si="1313">R1087-S1087</f>
        <v>-82.191780821917803</v>
      </c>
      <c r="T1089" s="33">
        <f t="shared" ca="1" si="1313"/>
        <v>0</v>
      </c>
      <c r="U1089" s="33">
        <f t="shared" ca="1" si="1313"/>
        <v>0</v>
      </c>
      <c r="V1089" s="33">
        <f t="shared" ca="1" si="1313"/>
        <v>0</v>
      </c>
      <c r="W1089" s="33">
        <f t="shared" ca="1" si="1313"/>
        <v>0</v>
      </c>
      <c r="X1089" s="33">
        <f t="shared" ca="1" si="1313"/>
        <v>0</v>
      </c>
      <c r="Y1089" s="33">
        <f t="shared" ca="1" si="1313"/>
        <v>0</v>
      </c>
      <c r="Z1089" s="33">
        <f t="shared" ca="1" si="1313"/>
        <v>0</v>
      </c>
      <c r="AA1089" s="33">
        <f t="shared" ca="1" si="1313"/>
        <v>0</v>
      </c>
      <c r="AB1089" s="33">
        <f t="shared" ca="1" si="1313"/>
        <v>0</v>
      </c>
      <c r="AC1089" s="33">
        <f t="shared" ca="1" si="1313"/>
        <v>0</v>
      </c>
      <c r="AD1089" s="33">
        <f t="shared" ca="1" si="1313"/>
        <v>0</v>
      </c>
      <c r="AE1089" s="33">
        <f t="shared" ca="1" si="1313"/>
        <v>0</v>
      </c>
      <c r="AF1089" s="33">
        <f t="shared" ca="1" si="1313"/>
        <v>0</v>
      </c>
      <c r="AG1089" s="33">
        <f t="shared" ca="1" si="1313"/>
        <v>0</v>
      </c>
      <c r="AH1089" s="33">
        <f t="shared" ca="1" si="1313"/>
        <v>0</v>
      </c>
      <c r="AI1089" s="33">
        <f t="shared" ca="1" si="1313"/>
        <v>0</v>
      </c>
      <c r="AJ1089" s="33">
        <f t="shared" ca="1" si="1313"/>
        <v>0</v>
      </c>
      <c r="AK1089" s="33">
        <f t="shared" ca="1" si="1313"/>
        <v>0</v>
      </c>
      <c r="AL1089" s="33">
        <f t="shared" ca="1" si="1313"/>
        <v>0</v>
      </c>
      <c r="AM1089" s="33">
        <f t="shared" ca="1" si="1313"/>
        <v>0</v>
      </c>
      <c r="AN1089" s="33">
        <f t="shared" ca="1" si="1313"/>
        <v>0</v>
      </c>
      <c r="AO1089" s="33">
        <f t="shared" ca="1" si="1313"/>
        <v>0</v>
      </c>
      <c r="AP1089" s="33">
        <f t="shared" ca="1" si="1313"/>
        <v>0</v>
      </c>
      <c r="AQ1089" s="33">
        <f t="shared" ca="1" si="1313"/>
        <v>0</v>
      </c>
      <c r="AR1089" s="33">
        <f t="shared" ca="1" si="1313"/>
        <v>0</v>
      </c>
      <c r="AS1089" s="33">
        <f t="shared" ca="1" si="1313"/>
        <v>0</v>
      </c>
      <c r="AT1089" s="33">
        <f t="shared" ca="1" si="1313"/>
        <v>0</v>
      </c>
      <c r="AU1089" s="33">
        <f t="shared" ca="1" si="1313"/>
        <v>0</v>
      </c>
      <c r="AV1089" s="33">
        <f t="shared" ca="1" si="1313"/>
        <v>0</v>
      </c>
      <c r="AW1089" s="33">
        <f t="shared" ca="1" si="1313"/>
        <v>0</v>
      </c>
      <c r="AX1089" s="33">
        <f t="shared" ca="1" si="1313"/>
        <v>0</v>
      </c>
      <c r="AY1089" s="33">
        <f t="shared" ref="AY1089:CD1091" ca="1" si="1314">AX1087-AY1087</f>
        <v>0</v>
      </c>
      <c r="AZ1089" s="33">
        <f t="shared" ca="1" si="1314"/>
        <v>0</v>
      </c>
      <c r="BA1089" s="33">
        <f t="shared" ca="1" si="1314"/>
        <v>0</v>
      </c>
      <c r="BB1089" s="33">
        <f t="shared" ca="1" si="1314"/>
        <v>0</v>
      </c>
      <c r="BC1089" s="33">
        <f t="shared" ca="1" si="1314"/>
        <v>0</v>
      </c>
      <c r="BD1089" s="33">
        <f t="shared" ca="1" si="1314"/>
        <v>0</v>
      </c>
      <c r="BE1089" s="33">
        <f t="shared" ca="1" si="1314"/>
        <v>0</v>
      </c>
      <c r="BF1089" s="33">
        <f t="shared" ca="1" si="1314"/>
        <v>0</v>
      </c>
      <c r="BG1089" s="33">
        <f t="shared" ca="1" si="1314"/>
        <v>0</v>
      </c>
      <c r="BH1089" s="33">
        <f t="shared" ca="1" si="1314"/>
        <v>0</v>
      </c>
      <c r="BI1089" s="33">
        <f t="shared" ca="1" si="1314"/>
        <v>0</v>
      </c>
      <c r="BJ1089" s="33">
        <f t="shared" ca="1" si="1314"/>
        <v>0</v>
      </c>
      <c r="BK1089" s="33">
        <f t="shared" ca="1" si="1314"/>
        <v>0</v>
      </c>
      <c r="BL1089" s="33">
        <f t="shared" ca="1" si="1314"/>
        <v>0</v>
      </c>
      <c r="BM1089" s="33">
        <f t="shared" ca="1" si="1314"/>
        <v>0</v>
      </c>
      <c r="BN1089" s="33">
        <f t="shared" ca="1" si="1314"/>
        <v>0</v>
      </c>
      <c r="BO1089" s="33">
        <f t="shared" ca="1" si="1314"/>
        <v>0</v>
      </c>
      <c r="BP1089" s="33">
        <f t="shared" ca="1" si="1314"/>
        <v>0</v>
      </c>
      <c r="BQ1089" s="33">
        <f t="shared" ca="1" si="1314"/>
        <v>0</v>
      </c>
      <c r="BR1089" s="33">
        <f t="shared" ca="1" si="1314"/>
        <v>0</v>
      </c>
      <c r="BS1089" s="33">
        <f t="shared" ca="1" si="1314"/>
        <v>0</v>
      </c>
      <c r="BT1089" s="33">
        <f t="shared" ca="1" si="1314"/>
        <v>0</v>
      </c>
      <c r="BU1089" s="33">
        <f t="shared" ca="1" si="1314"/>
        <v>0</v>
      </c>
      <c r="BV1089" s="33">
        <f t="shared" ca="1" si="1314"/>
        <v>0</v>
      </c>
      <c r="BW1089" s="33">
        <f t="shared" ca="1" si="1314"/>
        <v>0</v>
      </c>
      <c r="BX1089" s="33">
        <f t="shared" ca="1" si="1314"/>
        <v>0</v>
      </c>
      <c r="BY1089" s="33">
        <f t="shared" ca="1" si="1314"/>
        <v>0</v>
      </c>
      <c r="BZ1089" s="33">
        <f t="shared" ca="1" si="1314"/>
        <v>0</v>
      </c>
      <c r="CA1089" s="33">
        <f t="shared" ca="1" si="1314"/>
        <v>0</v>
      </c>
      <c r="CB1089" s="33">
        <f t="shared" ca="1" si="1314"/>
        <v>0</v>
      </c>
      <c r="CC1089" s="33">
        <f t="shared" ca="1" si="1314"/>
        <v>0</v>
      </c>
      <c r="CD1089" s="33">
        <f t="shared" ca="1" si="1314"/>
        <v>0</v>
      </c>
      <c r="CE1089" s="33">
        <f t="shared" ref="CE1089:CL1091" ca="1" si="1315">CD1087-CE1087</f>
        <v>0</v>
      </c>
      <c r="CF1089" s="33">
        <f t="shared" ca="1" si="1315"/>
        <v>0</v>
      </c>
      <c r="CG1089" s="33">
        <f t="shared" ca="1" si="1315"/>
        <v>0</v>
      </c>
      <c r="CH1089" s="33">
        <f t="shared" ca="1" si="1315"/>
        <v>0</v>
      </c>
      <c r="CI1089" s="33">
        <f t="shared" ca="1" si="1315"/>
        <v>0</v>
      </c>
      <c r="CJ1089" s="33">
        <f t="shared" ca="1" si="1315"/>
        <v>0</v>
      </c>
      <c r="CK1089" s="33">
        <f t="shared" ca="1" si="1315"/>
        <v>0</v>
      </c>
      <c r="CL1089" s="33">
        <f t="shared" ca="1" si="1315"/>
        <v>0</v>
      </c>
      <c r="CO1089" s="33" t="e">
        <f t="shared" ref="CO1089:DL1091" ca="1" si="1316">CN1087-CO1087</f>
        <v>#N/A</v>
      </c>
      <c r="CP1089" s="33" t="e">
        <f t="shared" ca="1" si="1316"/>
        <v>#N/A</v>
      </c>
      <c r="CQ1089" s="33" t="e">
        <f t="shared" ca="1" si="1316"/>
        <v>#N/A</v>
      </c>
      <c r="CR1089" s="33" t="e">
        <f t="shared" ca="1" si="1316"/>
        <v>#N/A</v>
      </c>
      <c r="CS1089" s="33" t="e">
        <f t="shared" ca="1" si="1316"/>
        <v>#N/A</v>
      </c>
      <c r="CT1089" s="33" t="e">
        <f t="shared" ca="1" si="1316"/>
        <v>#N/A</v>
      </c>
      <c r="CU1089" s="33" t="e">
        <f t="shared" ca="1" si="1316"/>
        <v>#N/A</v>
      </c>
      <c r="CV1089" s="33" t="e">
        <f t="shared" ca="1" si="1316"/>
        <v>#N/A</v>
      </c>
      <c r="CW1089" s="33" t="e">
        <f t="shared" ca="1" si="1316"/>
        <v>#N/A</v>
      </c>
      <c r="CX1089" s="33" t="e">
        <f t="shared" ca="1" si="1316"/>
        <v>#N/A</v>
      </c>
      <c r="CY1089" s="33" t="e">
        <f t="shared" ca="1" si="1316"/>
        <v>#N/A</v>
      </c>
      <c r="CZ1089" s="33" t="e">
        <f t="shared" ca="1" si="1316"/>
        <v>#N/A</v>
      </c>
      <c r="DA1089" s="33" t="e">
        <f t="shared" ca="1" si="1316"/>
        <v>#N/A</v>
      </c>
      <c r="DB1089" s="33" t="e">
        <f t="shared" ca="1" si="1316"/>
        <v>#N/A</v>
      </c>
      <c r="DC1089" s="33" t="e">
        <f t="shared" ca="1" si="1316"/>
        <v>#N/A</v>
      </c>
      <c r="DD1089" s="33" t="e">
        <f t="shared" ca="1" si="1316"/>
        <v>#N/A</v>
      </c>
      <c r="DE1089" s="33" t="e">
        <f t="shared" ca="1" si="1316"/>
        <v>#N/A</v>
      </c>
      <c r="DF1089" s="33" t="e">
        <f t="shared" ca="1" si="1316"/>
        <v>#N/A</v>
      </c>
      <c r="DG1089" s="33" t="e">
        <f t="shared" ca="1" si="1316"/>
        <v>#N/A</v>
      </c>
      <c r="DH1089" s="33" t="e">
        <f t="shared" ca="1" si="1316"/>
        <v>#N/A</v>
      </c>
      <c r="DI1089" s="33" t="e">
        <f t="shared" ca="1" si="1316"/>
        <v>#N/A</v>
      </c>
      <c r="DJ1089" s="33" t="e">
        <f t="shared" ca="1" si="1316"/>
        <v>#N/A</v>
      </c>
      <c r="DK1089" s="33" t="e">
        <f t="shared" ca="1" si="1316"/>
        <v>#N/A</v>
      </c>
      <c r="DL1089" s="33" t="e">
        <f t="shared" ca="1" si="1316"/>
        <v>#N/A</v>
      </c>
    </row>
    <row r="1090" spans="1:116" x14ac:dyDescent="0.4">
      <c r="B1090" t="s">
        <v>244</v>
      </c>
      <c r="D1090" t="s">
        <v>496</v>
      </c>
      <c r="E1090" s="8" t="str">
        <f t="shared" ref="E1090:E1092" si="1317">ROW()&amp;" "&amp;D1090</f>
        <v>1090 WCINV-SSV</v>
      </c>
      <c r="G1090" s="126"/>
      <c r="K1090" s="33"/>
      <c r="L1090" s="33"/>
      <c r="M1090" s="33"/>
      <c r="N1090" s="33"/>
      <c r="O1090" s="33"/>
      <c r="P1090" s="33"/>
      <c r="R1090" s="33"/>
      <c r="S1090" s="33"/>
      <c r="T1090" s="33"/>
      <c r="U1090" s="33"/>
      <c r="V1090" s="33"/>
      <c r="W1090" s="33"/>
      <c r="X1090" s="33"/>
      <c r="Y1090" s="33"/>
      <c r="Z1090" s="33"/>
      <c r="AA1090" s="33"/>
      <c r="AB1090" s="33"/>
      <c r="AC1090" s="33"/>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c r="AY1090" s="33"/>
      <c r="AZ1090" s="33"/>
      <c r="BA1090" s="33"/>
      <c r="BB1090" s="33"/>
      <c r="BC1090" s="33"/>
      <c r="BD1090" s="33"/>
      <c r="BE1090" s="33"/>
      <c r="BF1090" s="33"/>
      <c r="BG1090" s="33"/>
      <c r="BH1090" s="33"/>
      <c r="BI1090" s="33"/>
      <c r="BJ1090" s="33"/>
      <c r="BK1090" s="33"/>
      <c r="BL1090" s="33"/>
      <c r="BM1090" s="33"/>
      <c r="BN1090" s="33"/>
      <c r="BO1090" s="33"/>
      <c r="BP1090" s="33"/>
      <c r="BQ1090" s="33"/>
      <c r="BR1090" s="33"/>
      <c r="BS1090" s="33"/>
      <c r="BT1090" s="33"/>
      <c r="BU1090" s="33"/>
      <c r="BV1090" s="33"/>
      <c r="BW1090" s="33"/>
      <c r="BX1090" s="33"/>
      <c r="BY1090" s="33"/>
      <c r="BZ1090" s="33"/>
      <c r="CA1090" s="33"/>
      <c r="CB1090" s="33"/>
      <c r="CC1090" s="33"/>
      <c r="CD1090" s="33"/>
      <c r="CE1090" s="33"/>
      <c r="CF1090" s="33"/>
      <c r="CG1090" s="33"/>
      <c r="CH1090" s="33"/>
      <c r="CI1090" s="33"/>
      <c r="CJ1090" s="33"/>
      <c r="CK1090" s="33"/>
      <c r="CL1090" s="33"/>
      <c r="CO1090" s="33"/>
      <c r="CP1090" s="33"/>
      <c r="CQ1090" s="33"/>
      <c r="CR1090" s="33"/>
      <c r="CS1090" s="33"/>
      <c r="CT1090" s="33"/>
      <c r="CU1090" s="33"/>
      <c r="CV1090" s="33"/>
      <c r="CW1090" s="33"/>
      <c r="CX1090" s="33"/>
      <c r="CY1090" s="33"/>
      <c r="CZ1090" s="33"/>
      <c r="DA1090" s="33"/>
      <c r="DB1090" s="33"/>
      <c r="DC1090" s="33"/>
      <c r="DD1090" s="33"/>
      <c r="DE1090" s="33"/>
      <c r="DF1090" s="33"/>
      <c r="DG1090" s="33"/>
      <c r="DH1090" s="33"/>
      <c r="DI1090" s="33"/>
      <c r="DJ1090" s="33"/>
      <c r="DK1090" s="33"/>
      <c r="DL1090" s="33"/>
    </row>
    <row r="1091" spans="1:116" x14ac:dyDescent="0.4">
      <c r="B1091" t="s">
        <v>332</v>
      </c>
      <c r="D1091" t="s">
        <v>496</v>
      </c>
      <c r="E1091" s="8" t="str">
        <f>ROW()&amp;" "&amp;D1091</f>
        <v>1091 WCINV-SSV</v>
      </c>
      <c r="G1091" s="8" t="str">
        <f>G1076</f>
        <v>(Primary label)</v>
      </c>
      <c r="K1091" s="53"/>
      <c r="L1091" s="53"/>
      <c r="M1091" s="53"/>
      <c r="N1091" s="53"/>
      <c r="O1091" s="53"/>
      <c r="P1091" s="53"/>
      <c r="R1091" s="24"/>
      <c r="S1091" s="24"/>
      <c r="T1091" s="24"/>
      <c r="U1091" s="24"/>
      <c r="V1091" s="24"/>
      <c r="W1091" s="24"/>
      <c r="X1091" s="24"/>
      <c r="Y1091" s="24"/>
      <c r="Z1091" s="24"/>
      <c r="AA1091" s="24"/>
      <c r="AB1091" s="24"/>
      <c r="AC1091" s="24"/>
      <c r="AD1091" s="24"/>
      <c r="AE1091" s="24"/>
      <c r="AF1091" s="24"/>
      <c r="AG1091" s="24"/>
      <c r="AH1091" s="24"/>
      <c r="AI1091" s="24"/>
      <c r="AJ1091" s="24"/>
      <c r="AK1091" s="24"/>
      <c r="AL1091" s="24"/>
      <c r="AM1091" s="24"/>
      <c r="AN1091" s="24"/>
      <c r="AO1091" s="24"/>
      <c r="AP1091" s="24"/>
      <c r="AQ1091" s="24"/>
      <c r="AR1091" s="24"/>
      <c r="AS1091" s="24"/>
      <c r="AT1091" s="24"/>
      <c r="AU1091" s="24"/>
      <c r="AV1091" s="24"/>
      <c r="AW1091" s="24"/>
      <c r="AX1091" s="24"/>
      <c r="AY1091" s="24"/>
      <c r="AZ1091" s="24"/>
      <c r="BA1091" s="24"/>
      <c r="BB1091" s="24"/>
      <c r="BC1091" s="24"/>
      <c r="BD1091" s="24"/>
      <c r="BE1091" s="24"/>
      <c r="BF1091" s="24"/>
      <c r="BG1091" s="24"/>
      <c r="BH1091" s="24"/>
      <c r="BI1091" s="24"/>
      <c r="BJ1091" s="24"/>
      <c r="BK1091" s="24"/>
      <c r="BL1091" s="24"/>
      <c r="BM1091" s="24"/>
      <c r="BN1091" s="24"/>
      <c r="BO1091" s="24"/>
      <c r="BP1091" s="24"/>
      <c r="BQ1091" s="24"/>
      <c r="BR1091" s="24"/>
      <c r="BS1091" s="24"/>
      <c r="BT1091" s="24"/>
      <c r="BU1091" s="24"/>
      <c r="BV1091" s="24"/>
      <c r="BW1091" s="24"/>
      <c r="BX1091" s="24"/>
      <c r="BY1091" s="24"/>
      <c r="BZ1091" s="24"/>
      <c r="CA1091" s="24"/>
      <c r="CB1091" s="24"/>
      <c r="CC1091" s="24"/>
      <c r="CD1091" s="24"/>
      <c r="CE1091" s="24"/>
      <c r="CF1091" s="24"/>
      <c r="CG1091" s="24"/>
      <c r="CH1091" s="24"/>
      <c r="CI1091" s="24"/>
      <c r="CJ1091" s="24"/>
      <c r="CK1091" s="24"/>
      <c r="CL1091" s="24"/>
      <c r="CO1091" s="24"/>
      <c r="CP1091" s="24"/>
      <c r="CQ1091" s="24"/>
      <c r="CR1091" s="24"/>
      <c r="CS1091" s="24"/>
      <c r="CT1091" s="24"/>
      <c r="CU1091" s="24"/>
      <c r="CV1091" s="24"/>
      <c r="CW1091" s="24"/>
      <c r="CX1091" s="24"/>
      <c r="CY1091" s="24"/>
      <c r="CZ1091" s="24"/>
      <c r="DA1091" s="24"/>
      <c r="DB1091" s="24"/>
      <c r="DC1091" s="24"/>
      <c r="DD1091" s="24"/>
      <c r="DE1091" s="24"/>
      <c r="DF1091" s="24"/>
      <c r="DG1091" s="24"/>
      <c r="DH1091" s="24"/>
      <c r="DI1091" s="24"/>
      <c r="DJ1091" s="24"/>
      <c r="DK1091" s="24"/>
      <c r="DL1091" s="24"/>
    </row>
    <row r="1092" spans="1:116" x14ac:dyDescent="0.4">
      <c r="B1092" t="s">
        <v>332</v>
      </c>
      <c r="D1092" t="s">
        <v>496</v>
      </c>
      <c r="E1092" s="8" t="str">
        <f>ROW()&amp;" "&amp;D1092</f>
        <v>1092 WCINV-SSV</v>
      </c>
      <c r="G1092" s="8" t="str">
        <f>G1077</f>
        <v>primary unit</v>
      </c>
      <c r="K1092" s="53"/>
      <c r="L1092" s="53"/>
      <c r="M1092" s="53"/>
      <c r="N1092" s="53"/>
      <c r="O1092" s="53"/>
      <c r="P1092" s="53"/>
      <c r="R1092" s="24"/>
      <c r="S1092" s="24"/>
      <c r="T1092" s="24"/>
      <c r="U1092" s="24"/>
      <c r="V1092" s="24"/>
      <c r="W1092" s="24"/>
      <c r="X1092" s="24"/>
      <c r="Y1092" s="24"/>
      <c r="Z1092" s="24"/>
      <c r="AA1092" s="24"/>
      <c r="AB1092" s="24"/>
      <c r="AC1092" s="24"/>
      <c r="AD1092" s="24"/>
      <c r="AE1092" s="24"/>
      <c r="AF1092" s="24"/>
      <c r="AG1092" s="24"/>
      <c r="AH1092" s="24"/>
      <c r="AI1092" s="24"/>
      <c r="AJ1092" s="24"/>
      <c r="AK1092" s="24"/>
      <c r="AL1092" s="24"/>
      <c r="AM1092" s="24"/>
      <c r="AN1092" s="24"/>
      <c r="AO1092" s="24"/>
      <c r="AP1092" s="24"/>
      <c r="AQ1092" s="24"/>
      <c r="AR1092" s="24"/>
      <c r="AS1092" s="24"/>
      <c r="AT1092" s="24"/>
      <c r="AU1092" s="24"/>
      <c r="AV1092" s="24"/>
      <c r="AW1092" s="24"/>
      <c r="AX1092" s="24"/>
      <c r="AY1092" s="24"/>
      <c r="AZ1092" s="24"/>
      <c r="BA1092" s="24"/>
      <c r="BB1092" s="24"/>
      <c r="BC1092" s="24"/>
      <c r="BD1092" s="24"/>
      <c r="BE1092" s="24"/>
      <c r="BF1092" s="24"/>
      <c r="BG1092" s="24"/>
      <c r="BH1092" s="24"/>
      <c r="BI1092" s="24"/>
      <c r="BJ1092" s="24"/>
      <c r="BK1092" s="24"/>
      <c r="BL1092" s="24"/>
      <c r="BM1092" s="24"/>
      <c r="BN1092" s="24"/>
      <c r="BO1092" s="24"/>
      <c r="BP1092" s="24"/>
      <c r="BQ1092" s="24"/>
      <c r="BR1092" s="24"/>
      <c r="BS1092" s="24"/>
      <c r="BT1092" s="24"/>
      <c r="BU1092" s="24"/>
      <c r="BV1092" s="24"/>
      <c r="BW1092" s="24"/>
      <c r="BX1092" s="24"/>
      <c r="BY1092" s="24"/>
      <c r="BZ1092" s="24"/>
      <c r="CA1092" s="24"/>
      <c r="CB1092" s="24"/>
      <c r="CC1092" s="24"/>
      <c r="CD1092" s="24"/>
      <c r="CE1092" s="24"/>
      <c r="CF1092" s="24"/>
      <c r="CG1092" s="24"/>
      <c r="CH1092" s="24"/>
      <c r="CI1092" s="24"/>
      <c r="CJ1092" s="24"/>
      <c r="CK1092" s="24"/>
      <c r="CL1092" s="24"/>
      <c r="CO1092" s="24"/>
      <c r="CP1092" s="24"/>
      <c r="CQ1092" s="24"/>
      <c r="CR1092" s="24"/>
      <c r="CS1092" s="24"/>
      <c r="CT1092" s="24"/>
      <c r="CU1092" s="24"/>
      <c r="CV1092" s="24"/>
      <c r="CW1092" s="24"/>
      <c r="CX1092" s="24"/>
      <c r="CY1092" s="24"/>
      <c r="CZ1092" s="24"/>
      <c r="DA1092" s="24"/>
      <c r="DB1092" s="24"/>
      <c r="DC1092" s="24"/>
      <c r="DD1092" s="24"/>
      <c r="DE1092" s="24"/>
      <c r="DF1092" s="24"/>
      <c r="DG1092" s="24"/>
      <c r="DH1092" s="24"/>
      <c r="DI1092" s="24"/>
      <c r="DJ1092" s="24"/>
      <c r="DK1092" s="24"/>
      <c r="DL1092" s="24"/>
    </row>
    <row r="1093" spans="1:116" x14ac:dyDescent="0.4">
      <c r="B1093" t="s">
        <v>332</v>
      </c>
      <c r="D1093" t="s">
        <v>496</v>
      </c>
      <c r="E1093" s="8" t="str">
        <f t="shared" si="1312"/>
        <v>1093 WCINV-SSV</v>
      </c>
      <c r="G1093" s="8" t="str">
        <f>G1078</f>
        <v>Primary revenue driver</v>
      </c>
      <c r="K1093" s="53"/>
      <c r="L1093" s="53"/>
      <c r="M1093" s="53"/>
      <c r="N1093" s="53"/>
      <c r="O1093" s="53"/>
      <c r="P1093" s="53"/>
      <c r="R1093" s="24"/>
      <c r="S1093" s="215" t="str">
        <f t="shared" ref="S1093:AX1095" si="1318">S1078</f>
        <v>S$16</v>
      </c>
      <c r="T1093" s="215" t="str">
        <f t="shared" si="1318"/>
        <v>T$16</v>
      </c>
      <c r="U1093" s="215" t="str">
        <f t="shared" si="1318"/>
        <v>U$16</v>
      </c>
      <c r="V1093" s="215" t="str">
        <f t="shared" si="1318"/>
        <v>V$16</v>
      </c>
      <c r="W1093" s="215" t="str">
        <f t="shared" si="1318"/>
        <v>W$16</v>
      </c>
      <c r="X1093" s="215" t="str">
        <f t="shared" si="1318"/>
        <v>X$16</v>
      </c>
      <c r="Y1093" s="215" t="str">
        <f t="shared" si="1318"/>
        <v>Y$16</v>
      </c>
      <c r="Z1093" s="215" t="str">
        <f t="shared" si="1318"/>
        <v>Z$16</v>
      </c>
      <c r="AA1093" s="215" t="str">
        <f t="shared" si="1318"/>
        <v>AA$16</v>
      </c>
      <c r="AB1093" s="215" t="str">
        <f t="shared" si="1318"/>
        <v>AB$16</v>
      </c>
      <c r="AC1093" s="215" t="str">
        <f t="shared" si="1318"/>
        <v>AC$16</v>
      </c>
      <c r="AD1093" s="215" t="str">
        <f t="shared" si="1318"/>
        <v>AD$16</v>
      </c>
      <c r="AE1093" s="215" t="str">
        <f t="shared" si="1318"/>
        <v>AE$16</v>
      </c>
      <c r="AF1093" s="215" t="str">
        <f t="shared" si="1318"/>
        <v>AF$16</v>
      </c>
      <c r="AG1093" s="215" t="str">
        <f t="shared" si="1318"/>
        <v>AG$16</v>
      </c>
      <c r="AH1093" s="215" t="str">
        <f t="shared" si="1318"/>
        <v>AH$16</v>
      </c>
      <c r="AI1093" s="215" t="str">
        <f t="shared" si="1318"/>
        <v>AI$16</v>
      </c>
      <c r="AJ1093" s="215" t="str">
        <f t="shared" si="1318"/>
        <v>AJ$16</v>
      </c>
      <c r="AK1093" s="215" t="str">
        <f t="shared" si="1318"/>
        <v>AK$16</v>
      </c>
      <c r="AL1093" s="215" t="str">
        <f t="shared" si="1318"/>
        <v>AL$16</v>
      </c>
      <c r="AM1093" s="215" t="str">
        <f t="shared" si="1318"/>
        <v>AM$16</v>
      </c>
      <c r="AN1093" s="215" t="str">
        <f t="shared" si="1318"/>
        <v>AN$16</v>
      </c>
      <c r="AO1093" s="215" t="str">
        <f t="shared" si="1318"/>
        <v>AO$16</v>
      </c>
      <c r="AP1093" s="215" t="str">
        <f t="shared" si="1318"/>
        <v>AP$16</v>
      </c>
      <c r="AQ1093" s="215" t="str">
        <f t="shared" si="1318"/>
        <v>AQ$16</v>
      </c>
      <c r="AR1093" s="215" t="str">
        <f t="shared" si="1318"/>
        <v>AR$16</v>
      </c>
      <c r="AS1093" s="215" t="str">
        <f t="shared" si="1318"/>
        <v>AS$16</v>
      </c>
      <c r="AT1093" s="215" t="str">
        <f t="shared" si="1318"/>
        <v>AT$16</v>
      </c>
      <c r="AU1093" s="215" t="str">
        <f t="shared" si="1318"/>
        <v>AU$16</v>
      </c>
      <c r="AV1093" s="215" t="str">
        <f t="shared" si="1318"/>
        <v>AV$16</v>
      </c>
      <c r="AW1093" s="215" t="str">
        <f t="shared" si="1318"/>
        <v>AW$16</v>
      </c>
      <c r="AX1093" s="215" t="str">
        <f t="shared" si="1318"/>
        <v>AX$16</v>
      </c>
      <c r="AY1093" s="215" t="str">
        <f t="shared" ref="AY1093:CD1095" si="1319">AY1078</f>
        <v>AY$16</v>
      </c>
      <c r="AZ1093" s="215" t="str">
        <f t="shared" si="1319"/>
        <v>AZ$16</v>
      </c>
      <c r="BA1093" s="215" t="str">
        <f t="shared" si="1319"/>
        <v>BA$16</v>
      </c>
      <c r="BB1093" s="215" t="str">
        <f t="shared" si="1319"/>
        <v>BB$16</v>
      </c>
      <c r="BC1093" s="215" t="str">
        <f t="shared" si="1319"/>
        <v>BC$16</v>
      </c>
      <c r="BD1093" s="215" t="str">
        <f t="shared" si="1319"/>
        <v>BD$16</v>
      </c>
      <c r="BE1093" s="215" t="str">
        <f t="shared" si="1319"/>
        <v>BE$16</v>
      </c>
      <c r="BF1093" s="215" t="str">
        <f t="shared" si="1319"/>
        <v>BF$16</v>
      </c>
      <c r="BG1093" s="215" t="str">
        <f t="shared" si="1319"/>
        <v>BG$16</v>
      </c>
      <c r="BH1093" s="215" t="str">
        <f t="shared" si="1319"/>
        <v>BH$16</v>
      </c>
      <c r="BI1093" s="215" t="str">
        <f t="shared" si="1319"/>
        <v>BI$16</v>
      </c>
      <c r="BJ1093" s="215" t="str">
        <f t="shared" si="1319"/>
        <v>BJ$16</v>
      </c>
      <c r="BK1093" s="215" t="str">
        <f t="shared" si="1319"/>
        <v>BK$16</v>
      </c>
      <c r="BL1093" s="215" t="str">
        <f t="shared" si="1319"/>
        <v>BL$16</v>
      </c>
      <c r="BM1093" s="215" t="str">
        <f t="shared" si="1319"/>
        <v>BM$16</v>
      </c>
      <c r="BN1093" s="215" t="str">
        <f t="shared" si="1319"/>
        <v>BN$16</v>
      </c>
      <c r="BO1093" s="215" t="str">
        <f t="shared" si="1319"/>
        <v>BO$16</v>
      </c>
      <c r="BP1093" s="215" t="str">
        <f t="shared" si="1319"/>
        <v>BP$16</v>
      </c>
      <c r="BQ1093" s="215" t="str">
        <f t="shared" si="1319"/>
        <v>BQ$16</v>
      </c>
      <c r="BR1093" s="215" t="str">
        <f t="shared" si="1319"/>
        <v>BR$16</v>
      </c>
      <c r="BS1093" s="215" t="str">
        <f t="shared" si="1319"/>
        <v>BS$16</v>
      </c>
      <c r="BT1093" s="215" t="str">
        <f t="shared" si="1319"/>
        <v>BT$16</v>
      </c>
      <c r="BU1093" s="215" t="str">
        <f t="shared" si="1319"/>
        <v>BU$16</v>
      </c>
      <c r="BV1093" s="215" t="str">
        <f t="shared" si="1319"/>
        <v>BV$16</v>
      </c>
      <c r="BW1093" s="215" t="str">
        <f t="shared" si="1319"/>
        <v>BW$16</v>
      </c>
      <c r="BX1093" s="215" t="str">
        <f t="shared" si="1319"/>
        <v>BX$16</v>
      </c>
      <c r="BY1093" s="215" t="str">
        <f t="shared" si="1319"/>
        <v>BY$16</v>
      </c>
      <c r="BZ1093" s="215" t="str">
        <f t="shared" si="1319"/>
        <v>BZ$16</v>
      </c>
      <c r="CA1093" s="215" t="str">
        <f t="shared" si="1319"/>
        <v>CA$16</v>
      </c>
      <c r="CB1093" s="215" t="str">
        <f t="shared" si="1319"/>
        <v>CB$16</v>
      </c>
      <c r="CC1093" s="215" t="str">
        <f t="shared" si="1319"/>
        <v>CC$16</v>
      </c>
      <c r="CD1093" s="215" t="str">
        <f t="shared" si="1319"/>
        <v>CD$16</v>
      </c>
      <c r="CE1093" s="215" t="str">
        <f t="shared" ref="CE1093:CL1095" si="1320">CE1078</f>
        <v>CE$16</v>
      </c>
      <c r="CF1093" s="215" t="str">
        <f t="shared" si="1320"/>
        <v>CF$16</v>
      </c>
      <c r="CG1093" s="215" t="str">
        <f t="shared" si="1320"/>
        <v>CG$16</v>
      </c>
      <c r="CH1093" s="215" t="str">
        <f t="shared" si="1320"/>
        <v>CH$16</v>
      </c>
      <c r="CI1093" s="215" t="str">
        <f t="shared" si="1320"/>
        <v>CI$16</v>
      </c>
      <c r="CJ1093" s="215" t="str">
        <f t="shared" si="1320"/>
        <v>CJ$16</v>
      </c>
      <c r="CK1093" s="215" t="str">
        <f t="shared" si="1320"/>
        <v>CK$16</v>
      </c>
      <c r="CL1093" s="215" t="str">
        <f t="shared" si="1320"/>
        <v>CL$16</v>
      </c>
      <c r="CO1093" s="215" t="str">
        <f t="shared" ref="CO1093:DL1095" si="1321">CO1078</f>
        <v>CO$16</v>
      </c>
      <c r="CP1093" s="215" t="str">
        <f t="shared" si="1321"/>
        <v>CP$16</v>
      </c>
      <c r="CQ1093" s="215" t="str">
        <f t="shared" si="1321"/>
        <v>CQ$16</v>
      </c>
      <c r="CR1093" s="215" t="str">
        <f t="shared" si="1321"/>
        <v>CR$16</v>
      </c>
      <c r="CS1093" s="215" t="str">
        <f t="shared" si="1321"/>
        <v>CS$16</v>
      </c>
      <c r="CT1093" s="215" t="str">
        <f t="shared" si="1321"/>
        <v>CT$16</v>
      </c>
      <c r="CU1093" s="215" t="str">
        <f t="shared" si="1321"/>
        <v>CU$16</v>
      </c>
      <c r="CV1093" s="215" t="str">
        <f t="shared" si="1321"/>
        <v>CV$16</v>
      </c>
      <c r="CW1093" s="215" t="str">
        <f t="shared" si="1321"/>
        <v>CW$16</v>
      </c>
      <c r="CX1093" s="215" t="str">
        <f t="shared" si="1321"/>
        <v>CX$16</v>
      </c>
      <c r="CY1093" s="215" t="str">
        <f t="shared" si="1321"/>
        <v>CY$16</v>
      </c>
      <c r="CZ1093" s="215" t="str">
        <f t="shared" si="1321"/>
        <v>CZ$16</v>
      </c>
      <c r="DA1093" s="215" t="str">
        <f t="shared" si="1321"/>
        <v>DA$16</v>
      </c>
      <c r="DB1093" s="215" t="str">
        <f t="shared" si="1321"/>
        <v>DB$16</v>
      </c>
      <c r="DC1093" s="215" t="str">
        <f t="shared" si="1321"/>
        <v>DC$16</v>
      </c>
      <c r="DD1093" s="215" t="str">
        <f t="shared" si="1321"/>
        <v>DD$16</v>
      </c>
      <c r="DE1093" s="215" t="str">
        <f t="shared" si="1321"/>
        <v>DE$16</v>
      </c>
      <c r="DF1093" s="215" t="str">
        <f t="shared" si="1321"/>
        <v>DF$16</v>
      </c>
      <c r="DG1093" s="215" t="str">
        <f t="shared" si="1321"/>
        <v>DG$16</v>
      </c>
      <c r="DH1093" s="215" t="str">
        <f t="shared" si="1321"/>
        <v>DH$16</v>
      </c>
      <c r="DI1093" s="215" t="str">
        <f t="shared" si="1321"/>
        <v>DI$16</v>
      </c>
      <c r="DJ1093" s="215" t="str">
        <f t="shared" si="1321"/>
        <v>DJ$16</v>
      </c>
      <c r="DK1093" s="215" t="str">
        <f t="shared" si="1321"/>
        <v>DK$16</v>
      </c>
      <c r="DL1093" s="215" t="str">
        <f t="shared" si="1321"/>
        <v>DL$16</v>
      </c>
    </row>
    <row r="1094" spans="1:116" x14ac:dyDescent="0.4">
      <c r="B1094" t="s">
        <v>332</v>
      </c>
      <c r="D1094" t="s">
        <v>496</v>
      </c>
      <c r="E1094" s="8" t="str">
        <f t="shared" si="1312"/>
        <v>1094 WCINV-SSV</v>
      </c>
      <c r="G1094" s="8" t="str">
        <f>G1079</f>
        <v>Primary volume driver</v>
      </c>
      <c r="H1094" s="56"/>
      <c r="I1094" s="79"/>
      <c r="J1094" s="79"/>
      <c r="K1094" s="15"/>
      <c r="L1094" s="15"/>
      <c r="M1094" s="15"/>
      <c r="N1094" s="15"/>
      <c r="O1094" s="15"/>
      <c r="P1094" s="15"/>
      <c r="R1094" s="15"/>
      <c r="S1094" s="215" t="str">
        <f t="shared" ref="S1094:AX1096" si="1322">S1079</f>
        <v>S$17</v>
      </c>
      <c r="T1094" s="215" t="str">
        <f t="shared" si="1322"/>
        <v>T$17</v>
      </c>
      <c r="U1094" s="215" t="str">
        <f t="shared" si="1322"/>
        <v>U$17</v>
      </c>
      <c r="V1094" s="215" t="str">
        <f t="shared" si="1322"/>
        <v>V$17</v>
      </c>
      <c r="W1094" s="215" t="str">
        <f t="shared" si="1322"/>
        <v>W$17</v>
      </c>
      <c r="X1094" s="215" t="str">
        <f t="shared" si="1322"/>
        <v>X$17</v>
      </c>
      <c r="Y1094" s="215" t="str">
        <f t="shared" si="1322"/>
        <v>Y$17</v>
      </c>
      <c r="Z1094" s="215" t="str">
        <f t="shared" si="1322"/>
        <v>Z$17</v>
      </c>
      <c r="AA1094" s="215" t="str">
        <f t="shared" si="1322"/>
        <v>AA$17</v>
      </c>
      <c r="AB1094" s="215" t="str">
        <f t="shared" si="1322"/>
        <v>AB$17</v>
      </c>
      <c r="AC1094" s="215" t="str">
        <f t="shared" si="1322"/>
        <v>AC$17</v>
      </c>
      <c r="AD1094" s="215" t="str">
        <f t="shared" si="1322"/>
        <v>AD$17</v>
      </c>
      <c r="AE1094" s="215" t="str">
        <f t="shared" si="1322"/>
        <v>AE$17</v>
      </c>
      <c r="AF1094" s="215" t="str">
        <f t="shared" si="1322"/>
        <v>AF$17</v>
      </c>
      <c r="AG1094" s="215" t="str">
        <f t="shared" si="1322"/>
        <v>AG$17</v>
      </c>
      <c r="AH1094" s="215" t="str">
        <f t="shared" si="1322"/>
        <v>AH$17</v>
      </c>
      <c r="AI1094" s="215" t="str">
        <f t="shared" si="1322"/>
        <v>AI$17</v>
      </c>
      <c r="AJ1094" s="215" t="str">
        <f t="shared" si="1322"/>
        <v>AJ$17</v>
      </c>
      <c r="AK1094" s="215" t="str">
        <f t="shared" si="1322"/>
        <v>AK$17</v>
      </c>
      <c r="AL1094" s="215" t="str">
        <f t="shared" si="1322"/>
        <v>AL$17</v>
      </c>
      <c r="AM1094" s="215" t="str">
        <f t="shared" si="1322"/>
        <v>AM$17</v>
      </c>
      <c r="AN1094" s="215" t="str">
        <f t="shared" si="1322"/>
        <v>AN$17</v>
      </c>
      <c r="AO1094" s="215" t="str">
        <f t="shared" si="1322"/>
        <v>AO$17</v>
      </c>
      <c r="AP1094" s="215" t="str">
        <f t="shared" si="1322"/>
        <v>AP$17</v>
      </c>
      <c r="AQ1094" s="215" t="str">
        <f t="shared" si="1322"/>
        <v>AQ$17</v>
      </c>
      <c r="AR1094" s="215" t="str">
        <f t="shared" si="1322"/>
        <v>AR$17</v>
      </c>
      <c r="AS1094" s="215" t="str">
        <f t="shared" si="1322"/>
        <v>AS$17</v>
      </c>
      <c r="AT1094" s="215" t="str">
        <f t="shared" si="1322"/>
        <v>AT$17</v>
      </c>
      <c r="AU1094" s="215" t="str">
        <f t="shared" si="1322"/>
        <v>AU$17</v>
      </c>
      <c r="AV1094" s="215" t="str">
        <f t="shared" si="1322"/>
        <v>AV$17</v>
      </c>
      <c r="AW1094" s="215" t="str">
        <f t="shared" si="1322"/>
        <v>AW$17</v>
      </c>
      <c r="AX1094" s="215" t="str">
        <f t="shared" si="1322"/>
        <v>AX$17</v>
      </c>
      <c r="AY1094" s="215" t="str">
        <f t="shared" ref="AY1094:CD1096" si="1323">AY1079</f>
        <v>AY$17</v>
      </c>
      <c r="AZ1094" s="215" t="str">
        <f t="shared" si="1323"/>
        <v>AZ$17</v>
      </c>
      <c r="BA1094" s="215" t="str">
        <f t="shared" si="1323"/>
        <v>BA$17</v>
      </c>
      <c r="BB1094" s="215" t="str">
        <f t="shared" si="1323"/>
        <v>BB$17</v>
      </c>
      <c r="BC1094" s="215" t="str">
        <f t="shared" si="1323"/>
        <v>BC$17</v>
      </c>
      <c r="BD1094" s="215" t="str">
        <f t="shared" si="1323"/>
        <v>BD$17</v>
      </c>
      <c r="BE1094" s="215" t="str">
        <f t="shared" si="1323"/>
        <v>BE$17</v>
      </c>
      <c r="BF1094" s="215" t="str">
        <f t="shared" si="1323"/>
        <v>BF$17</v>
      </c>
      <c r="BG1094" s="215" t="str">
        <f t="shared" si="1323"/>
        <v>BG$17</v>
      </c>
      <c r="BH1094" s="215" t="str">
        <f t="shared" si="1323"/>
        <v>BH$17</v>
      </c>
      <c r="BI1094" s="215" t="str">
        <f t="shared" si="1323"/>
        <v>BI$17</v>
      </c>
      <c r="BJ1094" s="215" t="str">
        <f t="shared" si="1323"/>
        <v>BJ$17</v>
      </c>
      <c r="BK1094" s="215" t="str">
        <f t="shared" si="1323"/>
        <v>BK$17</v>
      </c>
      <c r="BL1094" s="215" t="str">
        <f t="shared" si="1323"/>
        <v>BL$17</v>
      </c>
      <c r="BM1094" s="215" t="str">
        <f t="shared" si="1323"/>
        <v>BM$17</v>
      </c>
      <c r="BN1094" s="215" t="str">
        <f t="shared" si="1323"/>
        <v>BN$17</v>
      </c>
      <c r="BO1094" s="215" t="str">
        <f t="shared" si="1323"/>
        <v>BO$17</v>
      </c>
      <c r="BP1094" s="215" t="str">
        <f t="shared" si="1323"/>
        <v>BP$17</v>
      </c>
      <c r="BQ1094" s="215" t="str">
        <f t="shared" si="1323"/>
        <v>BQ$17</v>
      </c>
      <c r="BR1094" s="215" t="str">
        <f t="shared" si="1323"/>
        <v>BR$17</v>
      </c>
      <c r="BS1094" s="215" t="str">
        <f t="shared" si="1323"/>
        <v>BS$17</v>
      </c>
      <c r="BT1094" s="215" t="str">
        <f t="shared" si="1323"/>
        <v>BT$17</v>
      </c>
      <c r="BU1094" s="215" t="str">
        <f t="shared" si="1323"/>
        <v>BU$17</v>
      </c>
      <c r="BV1094" s="215" t="str">
        <f t="shared" si="1323"/>
        <v>BV$17</v>
      </c>
      <c r="BW1094" s="215" t="str">
        <f t="shared" si="1323"/>
        <v>BW$17</v>
      </c>
      <c r="BX1094" s="215" t="str">
        <f t="shared" si="1323"/>
        <v>BX$17</v>
      </c>
      <c r="BY1094" s="215" t="str">
        <f t="shared" si="1323"/>
        <v>BY$17</v>
      </c>
      <c r="BZ1094" s="215" t="str">
        <f t="shared" si="1323"/>
        <v>BZ$17</v>
      </c>
      <c r="CA1094" s="215" t="str">
        <f t="shared" si="1323"/>
        <v>CA$17</v>
      </c>
      <c r="CB1094" s="215" t="str">
        <f t="shared" si="1323"/>
        <v>CB$17</v>
      </c>
      <c r="CC1094" s="215" t="str">
        <f t="shared" si="1323"/>
        <v>CC$17</v>
      </c>
      <c r="CD1094" s="215" t="str">
        <f t="shared" si="1323"/>
        <v>CD$17</v>
      </c>
      <c r="CE1094" s="215" t="str">
        <f t="shared" ref="CE1094:CL1096" si="1324">CE1079</f>
        <v>CE$17</v>
      </c>
      <c r="CF1094" s="215" t="str">
        <f t="shared" si="1324"/>
        <v>CF$17</v>
      </c>
      <c r="CG1094" s="215" t="str">
        <f t="shared" si="1324"/>
        <v>CG$17</v>
      </c>
      <c r="CH1094" s="215" t="str">
        <f t="shared" si="1324"/>
        <v>CH$17</v>
      </c>
      <c r="CI1094" s="215" t="str">
        <f t="shared" si="1324"/>
        <v>CI$17</v>
      </c>
      <c r="CJ1094" s="215" t="str">
        <f t="shared" si="1324"/>
        <v>CJ$17</v>
      </c>
      <c r="CK1094" s="215" t="str">
        <f t="shared" si="1324"/>
        <v>CK$17</v>
      </c>
      <c r="CL1094" s="215" t="str">
        <f t="shared" si="1324"/>
        <v>CL$17</v>
      </c>
      <c r="CN1094" s="79"/>
      <c r="CO1094" s="215" t="str">
        <f t="shared" ref="CO1094:DL1096" si="1325">CO1079</f>
        <v>CO$17</v>
      </c>
      <c r="CP1094" s="215" t="str">
        <f t="shared" si="1325"/>
        <v>CP$17</v>
      </c>
      <c r="CQ1094" s="215" t="str">
        <f t="shared" si="1325"/>
        <v>CQ$17</v>
      </c>
      <c r="CR1094" s="215" t="str">
        <f t="shared" si="1325"/>
        <v>CR$17</v>
      </c>
      <c r="CS1094" s="215" t="str">
        <f t="shared" si="1325"/>
        <v>CS$17</v>
      </c>
      <c r="CT1094" s="215" t="str">
        <f t="shared" si="1325"/>
        <v>CT$17</v>
      </c>
      <c r="CU1094" s="215" t="str">
        <f t="shared" si="1325"/>
        <v>CU$17</v>
      </c>
      <c r="CV1094" s="215" t="str">
        <f t="shared" si="1325"/>
        <v>CV$17</v>
      </c>
      <c r="CW1094" s="215" t="str">
        <f t="shared" si="1325"/>
        <v>CW$17</v>
      </c>
      <c r="CX1094" s="215" t="str">
        <f t="shared" si="1325"/>
        <v>CX$17</v>
      </c>
      <c r="CY1094" s="215" t="str">
        <f t="shared" si="1325"/>
        <v>CY$17</v>
      </c>
      <c r="CZ1094" s="215" t="str">
        <f t="shared" si="1325"/>
        <v>CZ$17</v>
      </c>
      <c r="DA1094" s="215" t="str">
        <f t="shared" si="1325"/>
        <v>DA$17</v>
      </c>
      <c r="DB1094" s="215" t="str">
        <f t="shared" si="1325"/>
        <v>DB$17</v>
      </c>
      <c r="DC1094" s="215" t="str">
        <f t="shared" si="1325"/>
        <v>DC$17</v>
      </c>
      <c r="DD1094" s="215" t="str">
        <f t="shared" si="1325"/>
        <v>DD$17</v>
      </c>
      <c r="DE1094" s="215" t="str">
        <f t="shared" si="1325"/>
        <v>DE$17</v>
      </c>
      <c r="DF1094" s="215" t="str">
        <f t="shared" si="1325"/>
        <v>DF$17</v>
      </c>
      <c r="DG1094" s="215" t="str">
        <f t="shared" si="1325"/>
        <v>DG$17</v>
      </c>
      <c r="DH1094" s="215" t="str">
        <f t="shared" si="1325"/>
        <v>DH$17</v>
      </c>
      <c r="DI1094" s="215" t="str">
        <f t="shared" si="1325"/>
        <v>DI$17</v>
      </c>
      <c r="DJ1094" s="215" t="str">
        <f t="shared" si="1325"/>
        <v>DJ$17</v>
      </c>
      <c r="DK1094" s="215" t="str">
        <f t="shared" si="1325"/>
        <v>DK$17</v>
      </c>
      <c r="DL1094" s="215" t="str">
        <f t="shared" si="1325"/>
        <v>DL$17</v>
      </c>
    </row>
    <row r="1095" spans="1:116" x14ac:dyDescent="0.4">
      <c r="B1095" t="s">
        <v>332</v>
      </c>
      <c r="D1095" t="s">
        <v>496</v>
      </c>
      <c r="E1095" s="8" t="str">
        <f t="shared" si="1312"/>
        <v>1095 WCINV-SSV</v>
      </c>
      <c r="G1095" s="89" t="str">
        <f>G1084</f>
        <v xml:space="preserve">COGS w/ inventory - volume driven: </v>
      </c>
      <c r="H1095" s="12"/>
      <c r="I1095" s="60"/>
      <c r="J1095" s="60"/>
      <c r="K1095" s="15"/>
      <c r="L1095" s="15"/>
      <c r="M1095" s="15"/>
      <c r="N1095" s="15"/>
      <c r="O1095" s="15"/>
      <c r="P1095" s="15"/>
      <c r="R1095" s="15"/>
      <c r="S1095" s="215">
        <f t="shared" ref="S1095:AX1097" si="1326">S1080</f>
        <v>0</v>
      </c>
      <c r="T1095" s="215">
        <f t="shared" si="1326"/>
        <v>0</v>
      </c>
      <c r="U1095" s="215">
        <f t="shared" si="1326"/>
        <v>0</v>
      </c>
      <c r="V1095" s="215">
        <f t="shared" si="1326"/>
        <v>0</v>
      </c>
      <c r="W1095" s="215">
        <f t="shared" si="1326"/>
        <v>0</v>
      </c>
      <c r="X1095" s="215">
        <f t="shared" si="1326"/>
        <v>0</v>
      </c>
      <c r="Y1095" s="215">
        <f t="shared" si="1326"/>
        <v>0</v>
      </c>
      <c r="Z1095" s="215">
        <f t="shared" si="1326"/>
        <v>0</v>
      </c>
      <c r="AA1095" s="215">
        <f t="shared" si="1326"/>
        <v>0</v>
      </c>
      <c r="AB1095" s="215">
        <f t="shared" si="1326"/>
        <v>0</v>
      </c>
      <c r="AC1095" s="215">
        <f t="shared" si="1326"/>
        <v>0</v>
      </c>
      <c r="AD1095" s="215">
        <f t="shared" si="1326"/>
        <v>0</v>
      </c>
      <c r="AE1095" s="215">
        <f t="shared" si="1326"/>
        <v>0</v>
      </c>
      <c r="AF1095" s="215">
        <f t="shared" si="1326"/>
        <v>0</v>
      </c>
      <c r="AG1095" s="215">
        <f t="shared" si="1326"/>
        <v>0</v>
      </c>
      <c r="AH1095" s="215">
        <f t="shared" si="1326"/>
        <v>0</v>
      </c>
      <c r="AI1095" s="215">
        <f t="shared" si="1326"/>
        <v>0</v>
      </c>
      <c r="AJ1095" s="215">
        <f t="shared" si="1326"/>
        <v>0</v>
      </c>
      <c r="AK1095" s="215">
        <f t="shared" si="1326"/>
        <v>0</v>
      </c>
      <c r="AL1095" s="215">
        <f t="shared" si="1326"/>
        <v>0</v>
      </c>
      <c r="AM1095" s="215">
        <f t="shared" si="1326"/>
        <v>0</v>
      </c>
      <c r="AN1095" s="215">
        <f t="shared" si="1326"/>
        <v>0</v>
      </c>
      <c r="AO1095" s="215">
        <f t="shared" si="1326"/>
        <v>0</v>
      </c>
      <c r="AP1095" s="215">
        <f t="shared" si="1326"/>
        <v>0</v>
      </c>
      <c r="AQ1095" s="215">
        <f t="shared" si="1326"/>
        <v>0</v>
      </c>
      <c r="AR1095" s="215">
        <f t="shared" si="1326"/>
        <v>0</v>
      </c>
      <c r="AS1095" s="215">
        <f t="shared" si="1326"/>
        <v>0</v>
      </c>
      <c r="AT1095" s="215">
        <f t="shared" si="1326"/>
        <v>0</v>
      </c>
      <c r="AU1095" s="215">
        <f t="shared" si="1326"/>
        <v>0</v>
      </c>
      <c r="AV1095" s="215">
        <f t="shared" si="1326"/>
        <v>0</v>
      </c>
      <c r="AW1095" s="215">
        <f t="shared" si="1326"/>
        <v>0</v>
      </c>
      <c r="AX1095" s="215">
        <f t="shared" si="1326"/>
        <v>0</v>
      </c>
      <c r="AY1095" s="215">
        <f t="shared" ref="AY1095:CD1097" si="1327">AY1080</f>
        <v>0</v>
      </c>
      <c r="AZ1095" s="215">
        <f t="shared" si="1327"/>
        <v>0</v>
      </c>
      <c r="BA1095" s="215">
        <f t="shared" si="1327"/>
        <v>0</v>
      </c>
      <c r="BB1095" s="215">
        <f t="shared" si="1327"/>
        <v>0</v>
      </c>
      <c r="BC1095" s="215">
        <f t="shared" si="1327"/>
        <v>0</v>
      </c>
      <c r="BD1095" s="215">
        <f t="shared" si="1327"/>
        <v>0</v>
      </c>
      <c r="BE1095" s="215">
        <f t="shared" si="1327"/>
        <v>0</v>
      </c>
      <c r="BF1095" s="215">
        <f t="shared" si="1327"/>
        <v>0</v>
      </c>
      <c r="BG1095" s="215">
        <f t="shared" si="1327"/>
        <v>0</v>
      </c>
      <c r="BH1095" s="215">
        <f t="shared" si="1327"/>
        <v>0</v>
      </c>
      <c r="BI1095" s="215">
        <f t="shared" si="1327"/>
        <v>0</v>
      </c>
      <c r="BJ1095" s="215">
        <f t="shared" si="1327"/>
        <v>0</v>
      </c>
      <c r="BK1095" s="215">
        <f t="shared" si="1327"/>
        <v>0</v>
      </c>
      <c r="BL1095" s="215">
        <f t="shared" si="1327"/>
        <v>0</v>
      </c>
      <c r="BM1095" s="215">
        <f t="shared" si="1327"/>
        <v>0</v>
      </c>
      <c r="BN1095" s="215">
        <f t="shared" si="1327"/>
        <v>0</v>
      </c>
      <c r="BO1095" s="215">
        <f t="shared" si="1327"/>
        <v>0</v>
      </c>
      <c r="BP1095" s="215">
        <f t="shared" si="1327"/>
        <v>0</v>
      </c>
      <c r="BQ1095" s="215">
        <f t="shared" si="1327"/>
        <v>0</v>
      </c>
      <c r="BR1095" s="215">
        <f t="shared" si="1327"/>
        <v>0</v>
      </c>
      <c r="BS1095" s="215">
        <f t="shared" si="1327"/>
        <v>0</v>
      </c>
      <c r="BT1095" s="215">
        <f t="shared" si="1327"/>
        <v>0</v>
      </c>
      <c r="BU1095" s="215">
        <f t="shared" si="1327"/>
        <v>0</v>
      </c>
      <c r="BV1095" s="215">
        <f t="shared" si="1327"/>
        <v>0</v>
      </c>
      <c r="BW1095" s="215">
        <f t="shared" si="1327"/>
        <v>0</v>
      </c>
      <c r="BX1095" s="215">
        <f t="shared" si="1327"/>
        <v>0</v>
      </c>
      <c r="BY1095" s="215">
        <f t="shared" si="1327"/>
        <v>0</v>
      </c>
      <c r="BZ1095" s="215">
        <f t="shared" si="1327"/>
        <v>0</v>
      </c>
      <c r="CA1095" s="215">
        <f t="shared" si="1327"/>
        <v>0</v>
      </c>
      <c r="CB1095" s="215">
        <f t="shared" si="1327"/>
        <v>0</v>
      </c>
      <c r="CC1095" s="215">
        <f t="shared" si="1327"/>
        <v>0</v>
      </c>
      <c r="CD1095" s="215">
        <f t="shared" si="1327"/>
        <v>0</v>
      </c>
      <c r="CE1095" s="215">
        <f t="shared" ref="CE1095:CL1097" si="1328">CE1080</f>
        <v>0</v>
      </c>
      <c r="CF1095" s="215">
        <f t="shared" si="1328"/>
        <v>0</v>
      </c>
      <c r="CG1095" s="215">
        <f t="shared" si="1328"/>
        <v>0</v>
      </c>
      <c r="CH1095" s="215">
        <f t="shared" si="1328"/>
        <v>0</v>
      </c>
      <c r="CI1095" s="215">
        <f t="shared" si="1328"/>
        <v>0</v>
      </c>
      <c r="CJ1095" s="215">
        <f t="shared" si="1328"/>
        <v>0</v>
      </c>
      <c r="CK1095" s="215">
        <f t="shared" si="1328"/>
        <v>0</v>
      </c>
      <c r="CL1095" s="215">
        <f t="shared" si="1328"/>
        <v>0</v>
      </c>
      <c r="CN1095" s="60"/>
      <c r="CO1095" s="215">
        <f t="shared" ref="CO1095:DL1097" si="1329">CO1080</f>
        <v>0</v>
      </c>
      <c r="CP1095" s="215">
        <f t="shared" si="1329"/>
        <v>0</v>
      </c>
      <c r="CQ1095" s="215">
        <f t="shared" si="1329"/>
        <v>0</v>
      </c>
      <c r="CR1095" s="215">
        <f t="shared" si="1329"/>
        <v>0</v>
      </c>
      <c r="CS1095" s="215">
        <f t="shared" si="1329"/>
        <v>0</v>
      </c>
      <c r="CT1095" s="215">
        <f t="shared" si="1329"/>
        <v>0</v>
      </c>
      <c r="CU1095" s="215">
        <f t="shared" si="1329"/>
        <v>0</v>
      </c>
      <c r="CV1095" s="215">
        <f t="shared" si="1329"/>
        <v>0</v>
      </c>
      <c r="CW1095" s="215">
        <f t="shared" si="1329"/>
        <v>0</v>
      </c>
      <c r="CX1095" s="215">
        <f t="shared" si="1329"/>
        <v>0</v>
      </c>
      <c r="CY1095" s="215">
        <f t="shared" si="1329"/>
        <v>0</v>
      </c>
      <c r="CZ1095" s="215">
        <f t="shared" si="1329"/>
        <v>0</v>
      </c>
      <c r="DA1095" s="215">
        <f t="shared" si="1329"/>
        <v>0</v>
      </c>
      <c r="DB1095" s="215">
        <f t="shared" si="1329"/>
        <v>0</v>
      </c>
      <c r="DC1095" s="215">
        <f t="shared" si="1329"/>
        <v>0</v>
      </c>
      <c r="DD1095" s="215">
        <f t="shared" si="1329"/>
        <v>0</v>
      </c>
      <c r="DE1095" s="215">
        <f t="shared" si="1329"/>
        <v>0</v>
      </c>
      <c r="DF1095" s="215">
        <f t="shared" si="1329"/>
        <v>0</v>
      </c>
      <c r="DG1095" s="215">
        <f t="shared" si="1329"/>
        <v>0</v>
      </c>
      <c r="DH1095" s="215">
        <f t="shared" si="1329"/>
        <v>0</v>
      </c>
      <c r="DI1095" s="215">
        <f t="shared" si="1329"/>
        <v>0</v>
      </c>
      <c r="DJ1095" s="215">
        <f t="shared" si="1329"/>
        <v>0</v>
      </c>
      <c r="DK1095" s="215">
        <f t="shared" si="1329"/>
        <v>0</v>
      </c>
      <c r="DL1095" s="215">
        <f t="shared" si="1329"/>
        <v>0</v>
      </c>
    </row>
    <row r="1096" spans="1:116" x14ac:dyDescent="0.4">
      <c r="B1096" t="s">
        <v>332</v>
      </c>
      <c r="D1096" t="s">
        <v>496</v>
      </c>
      <c r="E1096" s="8" t="str">
        <f t="shared" ref="E1096:E1098" si="1330">ROW()&amp;" "&amp;D1096</f>
        <v>1096 WCINV-SSV</v>
      </c>
      <c r="G1096" s="241" t="str">
        <f>IFERROR(SUBSTITUTE(TRIM(MID(G1084, SEARCH("-", G1084) + 1, LEN(G1084))),":",""),"no unit")</f>
        <v>volume driven</v>
      </c>
      <c r="H1096" s="12"/>
      <c r="I1096" s="60"/>
      <c r="J1096" s="60"/>
      <c r="K1096" s="15"/>
      <c r="L1096" s="15"/>
      <c r="M1096" s="15"/>
      <c r="N1096" s="15"/>
      <c r="O1096" s="15"/>
      <c r="P1096" s="15"/>
      <c r="R1096" s="15"/>
      <c r="S1096" s="215"/>
      <c r="T1096" s="215"/>
      <c r="U1096" s="215"/>
      <c r="V1096" s="215"/>
      <c r="W1096" s="215"/>
      <c r="X1096" s="215"/>
      <c r="Y1096" s="215"/>
      <c r="Z1096" s="215"/>
      <c r="AA1096" s="215"/>
      <c r="AB1096" s="215"/>
      <c r="AC1096" s="215"/>
      <c r="AD1096" s="215"/>
      <c r="AE1096" s="215"/>
      <c r="AF1096" s="215"/>
      <c r="AG1096" s="215"/>
      <c r="AH1096" s="215"/>
      <c r="AI1096" s="215"/>
      <c r="AJ1096" s="215"/>
      <c r="AK1096" s="215"/>
      <c r="AL1096" s="215"/>
      <c r="AM1096" s="215"/>
      <c r="AN1096" s="215"/>
      <c r="AO1096" s="215"/>
      <c r="AP1096" s="215"/>
      <c r="AQ1096" s="215"/>
      <c r="AR1096" s="215"/>
      <c r="AS1096" s="215"/>
      <c r="AT1096" s="215"/>
      <c r="AU1096" s="215"/>
      <c r="AV1096" s="215"/>
      <c r="AW1096" s="215"/>
      <c r="AX1096" s="215"/>
      <c r="AY1096" s="215"/>
      <c r="AZ1096" s="215"/>
      <c r="BA1096" s="215"/>
      <c r="BB1096" s="215"/>
      <c r="BC1096" s="215"/>
      <c r="BD1096" s="215"/>
      <c r="BE1096" s="215"/>
      <c r="BF1096" s="215"/>
      <c r="BG1096" s="215"/>
      <c r="BH1096" s="215"/>
      <c r="BI1096" s="215"/>
      <c r="BJ1096" s="215"/>
      <c r="BK1096" s="215"/>
      <c r="BL1096" s="215"/>
      <c r="BM1096" s="215"/>
      <c r="BN1096" s="215"/>
      <c r="BO1096" s="215"/>
      <c r="BP1096" s="215"/>
      <c r="BQ1096" s="215"/>
      <c r="BR1096" s="215"/>
      <c r="BS1096" s="215"/>
      <c r="BT1096" s="215"/>
      <c r="BU1096" s="215"/>
      <c r="BV1096" s="215"/>
      <c r="BW1096" s="215"/>
      <c r="BX1096" s="215"/>
      <c r="BY1096" s="215"/>
      <c r="BZ1096" s="215"/>
      <c r="CA1096" s="215"/>
      <c r="CB1096" s="215"/>
      <c r="CC1096" s="215"/>
      <c r="CD1096" s="215"/>
      <c r="CE1096" s="215"/>
      <c r="CF1096" s="215"/>
      <c r="CG1096" s="215"/>
      <c r="CH1096" s="215"/>
      <c r="CI1096" s="215"/>
      <c r="CJ1096" s="215"/>
      <c r="CK1096" s="215"/>
      <c r="CL1096" s="215"/>
      <c r="CN1096" s="60"/>
      <c r="CO1096" s="215"/>
      <c r="CP1096" s="215"/>
      <c r="CQ1096" s="215"/>
      <c r="CR1096" s="215"/>
      <c r="CS1096" s="215"/>
      <c r="CT1096" s="215"/>
      <c r="CU1096" s="215"/>
      <c r="CV1096" s="215"/>
      <c r="CW1096" s="215"/>
      <c r="CX1096" s="215"/>
      <c r="CY1096" s="215"/>
      <c r="CZ1096" s="215"/>
      <c r="DA1096" s="215"/>
      <c r="DB1096" s="215"/>
      <c r="DC1096" s="215"/>
      <c r="DD1096" s="215"/>
      <c r="DE1096" s="215"/>
      <c r="DF1096" s="215"/>
      <c r="DG1096" s="215"/>
      <c r="DH1096" s="215"/>
      <c r="DI1096" s="215"/>
      <c r="DJ1096" s="215"/>
      <c r="DK1096" s="215"/>
      <c r="DL1096" s="215"/>
    </row>
    <row r="1097" spans="1:116" x14ac:dyDescent="0.4">
      <c r="B1097" t="s">
        <v>332</v>
      </c>
      <c r="D1097" t="s">
        <v>496</v>
      </c>
      <c r="E1097" s="8" t="str">
        <f t="shared" si="1312"/>
        <v>1097 WCINV-SSV</v>
      </c>
      <c r="G1097" s="89" t="str">
        <f>G1082</f>
        <v>Secondary revenue driver</v>
      </c>
      <c r="H1097" s="12"/>
      <c r="I1097" s="60"/>
      <c r="J1097" s="60"/>
      <c r="K1097" s="15"/>
      <c r="L1097" s="15"/>
      <c r="M1097" s="15"/>
      <c r="N1097" s="15"/>
      <c r="O1097" s="15"/>
      <c r="P1097" s="15"/>
      <c r="R1097" s="15"/>
      <c r="S1097" s="4" t="str">
        <f t="shared" ref="S1097:AX1099" si="1331">ADDRESS(ROW(S1087),COLUMN(S1087),2)</f>
        <v>S$1087</v>
      </c>
      <c r="T1097" s="4" t="str">
        <f t="shared" si="1331"/>
        <v>T$1087</v>
      </c>
      <c r="U1097" s="4" t="str">
        <f t="shared" si="1331"/>
        <v>U$1087</v>
      </c>
      <c r="V1097" s="4" t="str">
        <f t="shared" si="1331"/>
        <v>V$1087</v>
      </c>
      <c r="W1097" s="4" t="str">
        <f t="shared" si="1331"/>
        <v>W$1087</v>
      </c>
      <c r="X1097" s="4" t="str">
        <f t="shared" si="1331"/>
        <v>X$1087</v>
      </c>
      <c r="Y1097" s="4" t="str">
        <f t="shared" si="1331"/>
        <v>Y$1087</v>
      </c>
      <c r="Z1097" s="4" t="str">
        <f t="shared" si="1331"/>
        <v>Z$1087</v>
      </c>
      <c r="AA1097" s="4" t="str">
        <f t="shared" si="1331"/>
        <v>AA$1087</v>
      </c>
      <c r="AB1097" s="4" t="str">
        <f t="shared" si="1331"/>
        <v>AB$1087</v>
      </c>
      <c r="AC1097" s="4" t="str">
        <f t="shared" si="1331"/>
        <v>AC$1087</v>
      </c>
      <c r="AD1097" s="4" t="str">
        <f t="shared" si="1331"/>
        <v>AD$1087</v>
      </c>
      <c r="AE1097" s="4" t="str">
        <f t="shared" si="1331"/>
        <v>AE$1087</v>
      </c>
      <c r="AF1097" s="4" t="str">
        <f t="shared" si="1331"/>
        <v>AF$1087</v>
      </c>
      <c r="AG1097" s="4" t="str">
        <f t="shared" si="1331"/>
        <v>AG$1087</v>
      </c>
      <c r="AH1097" s="4" t="str">
        <f t="shared" si="1331"/>
        <v>AH$1087</v>
      </c>
      <c r="AI1097" s="4" t="str">
        <f t="shared" si="1331"/>
        <v>AI$1087</v>
      </c>
      <c r="AJ1097" s="4" t="str">
        <f t="shared" si="1331"/>
        <v>AJ$1087</v>
      </c>
      <c r="AK1097" s="4" t="str">
        <f t="shared" si="1331"/>
        <v>AK$1087</v>
      </c>
      <c r="AL1097" s="4" t="str">
        <f t="shared" si="1331"/>
        <v>AL$1087</v>
      </c>
      <c r="AM1097" s="4" t="str">
        <f t="shared" si="1331"/>
        <v>AM$1087</v>
      </c>
      <c r="AN1097" s="4" t="str">
        <f t="shared" si="1331"/>
        <v>AN$1087</v>
      </c>
      <c r="AO1097" s="4" t="str">
        <f t="shared" si="1331"/>
        <v>AO$1087</v>
      </c>
      <c r="AP1097" s="4" t="str">
        <f t="shared" si="1331"/>
        <v>AP$1087</v>
      </c>
      <c r="AQ1097" s="4" t="str">
        <f t="shared" si="1331"/>
        <v>AQ$1087</v>
      </c>
      <c r="AR1097" s="4" t="str">
        <f t="shared" si="1331"/>
        <v>AR$1087</v>
      </c>
      <c r="AS1097" s="4" t="str">
        <f t="shared" si="1331"/>
        <v>AS$1087</v>
      </c>
      <c r="AT1097" s="4" t="str">
        <f t="shared" si="1331"/>
        <v>AT$1087</v>
      </c>
      <c r="AU1097" s="4" t="str">
        <f t="shared" si="1331"/>
        <v>AU$1087</v>
      </c>
      <c r="AV1097" s="4" t="str">
        <f t="shared" si="1331"/>
        <v>AV$1087</v>
      </c>
      <c r="AW1097" s="4" t="str">
        <f t="shared" si="1331"/>
        <v>AW$1087</v>
      </c>
      <c r="AX1097" s="4" t="str">
        <f t="shared" si="1331"/>
        <v>AX$1087</v>
      </c>
      <c r="AY1097" s="4" t="str">
        <f t="shared" ref="AY1097:CD1099" si="1332">ADDRESS(ROW(AY1087),COLUMN(AY1087),2)</f>
        <v>AY$1087</v>
      </c>
      <c r="AZ1097" s="4" t="str">
        <f t="shared" si="1332"/>
        <v>AZ$1087</v>
      </c>
      <c r="BA1097" s="4" t="str">
        <f t="shared" si="1332"/>
        <v>BA$1087</v>
      </c>
      <c r="BB1097" s="4" t="str">
        <f t="shared" si="1332"/>
        <v>BB$1087</v>
      </c>
      <c r="BC1097" s="4" t="str">
        <f t="shared" si="1332"/>
        <v>BC$1087</v>
      </c>
      <c r="BD1097" s="4" t="str">
        <f t="shared" si="1332"/>
        <v>BD$1087</v>
      </c>
      <c r="BE1097" s="4" t="str">
        <f t="shared" si="1332"/>
        <v>BE$1087</v>
      </c>
      <c r="BF1097" s="4" t="str">
        <f t="shared" si="1332"/>
        <v>BF$1087</v>
      </c>
      <c r="BG1097" s="4" t="str">
        <f t="shared" si="1332"/>
        <v>BG$1087</v>
      </c>
      <c r="BH1097" s="4" t="str">
        <f t="shared" si="1332"/>
        <v>BH$1087</v>
      </c>
      <c r="BI1097" s="4" t="str">
        <f t="shared" si="1332"/>
        <v>BI$1087</v>
      </c>
      <c r="BJ1097" s="4" t="str">
        <f t="shared" si="1332"/>
        <v>BJ$1087</v>
      </c>
      <c r="BK1097" s="4" t="str">
        <f t="shared" si="1332"/>
        <v>BK$1087</v>
      </c>
      <c r="BL1097" s="4" t="str">
        <f t="shared" si="1332"/>
        <v>BL$1087</v>
      </c>
      <c r="BM1097" s="4" t="str">
        <f t="shared" si="1332"/>
        <v>BM$1087</v>
      </c>
      <c r="BN1097" s="4" t="str">
        <f t="shared" si="1332"/>
        <v>BN$1087</v>
      </c>
      <c r="BO1097" s="4" t="str">
        <f t="shared" si="1332"/>
        <v>BO$1087</v>
      </c>
      <c r="BP1097" s="4" t="str">
        <f t="shared" si="1332"/>
        <v>BP$1087</v>
      </c>
      <c r="BQ1097" s="4" t="str">
        <f t="shared" si="1332"/>
        <v>BQ$1087</v>
      </c>
      <c r="BR1097" s="4" t="str">
        <f t="shared" si="1332"/>
        <v>BR$1087</v>
      </c>
      <c r="BS1097" s="4" t="str">
        <f t="shared" si="1332"/>
        <v>BS$1087</v>
      </c>
      <c r="BT1097" s="4" t="str">
        <f t="shared" si="1332"/>
        <v>BT$1087</v>
      </c>
      <c r="BU1097" s="4" t="str">
        <f t="shared" si="1332"/>
        <v>BU$1087</v>
      </c>
      <c r="BV1097" s="4" t="str">
        <f t="shared" si="1332"/>
        <v>BV$1087</v>
      </c>
      <c r="BW1097" s="4" t="str">
        <f t="shared" si="1332"/>
        <v>BW$1087</v>
      </c>
      <c r="BX1097" s="4" t="str">
        <f t="shared" si="1332"/>
        <v>BX$1087</v>
      </c>
      <c r="BY1097" s="4" t="str">
        <f t="shared" si="1332"/>
        <v>BY$1087</v>
      </c>
      <c r="BZ1097" s="4" t="str">
        <f t="shared" si="1332"/>
        <v>BZ$1087</v>
      </c>
      <c r="CA1097" s="4" t="str">
        <f t="shared" si="1332"/>
        <v>CA$1087</v>
      </c>
      <c r="CB1097" s="4" t="str">
        <f t="shared" si="1332"/>
        <v>CB$1087</v>
      </c>
      <c r="CC1097" s="4" t="str">
        <f t="shared" si="1332"/>
        <v>CC$1087</v>
      </c>
      <c r="CD1097" s="4" t="str">
        <f t="shared" si="1332"/>
        <v>CD$1087</v>
      </c>
      <c r="CE1097" s="4" t="str">
        <f t="shared" ref="CE1097:CL1099" si="1333">ADDRESS(ROW(CE1087),COLUMN(CE1087),2)</f>
        <v>CE$1087</v>
      </c>
      <c r="CF1097" s="4" t="str">
        <f t="shared" si="1333"/>
        <v>CF$1087</v>
      </c>
      <c r="CG1097" s="4" t="str">
        <f t="shared" si="1333"/>
        <v>CG$1087</v>
      </c>
      <c r="CH1097" s="4" t="str">
        <f t="shared" si="1333"/>
        <v>CH$1087</v>
      </c>
      <c r="CI1097" s="4" t="str">
        <f t="shared" si="1333"/>
        <v>CI$1087</v>
      </c>
      <c r="CJ1097" s="4" t="str">
        <f t="shared" si="1333"/>
        <v>CJ$1087</v>
      </c>
      <c r="CK1097" s="4" t="str">
        <f t="shared" si="1333"/>
        <v>CK$1087</v>
      </c>
      <c r="CL1097" s="4" t="str">
        <f t="shared" si="1333"/>
        <v>CL$1087</v>
      </c>
      <c r="CN1097" s="60"/>
      <c r="CO1097" s="4" t="str">
        <f t="shared" ref="CO1097:DL1099" si="1334">ADDRESS(ROW(CO1087),COLUMN(CO1087),2)</f>
        <v>CO$1087</v>
      </c>
      <c r="CP1097" s="4" t="str">
        <f t="shared" si="1334"/>
        <v>CP$1087</v>
      </c>
      <c r="CQ1097" s="4" t="str">
        <f t="shared" si="1334"/>
        <v>CQ$1087</v>
      </c>
      <c r="CR1097" s="4" t="str">
        <f t="shared" si="1334"/>
        <v>CR$1087</v>
      </c>
      <c r="CS1097" s="4" t="str">
        <f t="shared" si="1334"/>
        <v>CS$1087</v>
      </c>
      <c r="CT1097" s="4" t="str">
        <f t="shared" si="1334"/>
        <v>CT$1087</v>
      </c>
      <c r="CU1097" s="4" t="str">
        <f t="shared" si="1334"/>
        <v>CU$1087</v>
      </c>
      <c r="CV1097" s="4" t="str">
        <f t="shared" si="1334"/>
        <v>CV$1087</v>
      </c>
      <c r="CW1097" s="4" t="str">
        <f t="shared" si="1334"/>
        <v>CW$1087</v>
      </c>
      <c r="CX1097" s="4" t="str">
        <f t="shared" si="1334"/>
        <v>CX$1087</v>
      </c>
      <c r="CY1097" s="4" t="str">
        <f t="shared" si="1334"/>
        <v>CY$1087</v>
      </c>
      <c r="CZ1097" s="4" t="str">
        <f t="shared" si="1334"/>
        <v>CZ$1087</v>
      </c>
      <c r="DA1097" s="4" t="str">
        <f t="shared" si="1334"/>
        <v>DA$1087</v>
      </c>
      <c r="DB1097" s="4" t="str">
        <f t="shared" si="1334"/>
        <v>DB$1087</v>
      </c>
      <c r="DC1097" s="4" t="str">
        <f t="shared" si="1334"/>
        <v>DC$1087</v>
      </c>
      <c r="DD1097" s="4" t="str">
        <f t="shared" si="1334"/>
        <v>DD$1087</v>
      </c>
      <c r="DE1097" s="4" t="str">
        <f t="shared" si="1334"/>
        <v>DE$1087</v>
      </c>
      <c r="DF1097" s="4" t="str">
        <f t="shared" si="1334"/>
        <v>DF$1087</v>
      </c>
      <c r="DG1097" s="4" t="str">
        <f t="shared" si="1334"/>
        <v>DG$1087</v>
      </c>
      <c r="DH1097" s="4" t="str">
        <f t="shared" si="1334"/>
        <v>DH$1087</v>
      </c>
      <c r="DI1097" s="4" t="str">
        <f t="shared" si="1334"/>
        <v>DI$1087</v>
      </c>
      <c r="DJ1097" s="4" t="str">
        <f t="shared" si="1334"/>
        <v>DJ$1087</v>
      </c>
      <c r="DK1097" s="4" t="str">
        <f t="shared" si="1334"/>
        <v>DK$1087</v>
      </c>
      <c r="DL1097" s="4" t="str">
        <f t="shared" si="1334"/>
        <v>DL$1087</v>
      </c>
    </row>
    <row r="1098" spans="1:116" x14ac:dyDescent="0.4">
      <c r="B1098" t="s">
        <v>332</v>
      </c>
      <c r="D1098" t="s">
        <v>496</v>
      </c>
      <c r="E1098" s="8" t="str">
        <f t="shared" si="1312"/>
        <v>1098 WCINV-SSV</v>
      </c>
      <c r="G1098" s="8" t="str">
        <f>G1083</f>
        <v>Secondary volume driver</v>
      </c>
      <c r="H1098" s="12"/>
      <c r="I1098" s="60"/>
      <c r="J1098" s="60"/>
      <c r="K1098" s="15"/>
      <c r="L1098" s="15"/>
      <c r="M1098" s="15"/>
      <c r="N1098" s="15"/>
      <c r="O1098" s="15"/>
      <c r="P1098" s="15"/>
      <c r="R1098" s="15"/>
      <c r="S1098" s="215" t="str">
        <f t="shared" ref="S1098:AX1100" si="1335">S1083</f>
        <v>S$19</v>
      </c>
      <c r="T1098" s="215" t="str">
        <f t="shared" si="1335"/>
        <v>T$19</v>
      </c>
      <c r="U1098" s="215" t="str">
        <f t="shared" si="1335"/>
        <v>U$19</v>
      </c>
      <c r="V1098" s="215" t="str">
        <f t="shared" si="1335"/>
        <v>V$19</v>
      </c>
      <c r="W1098" s="215" t="str">
        <f t="shared" si="1335"/>
        <v>W$19</v>
      </c>
      <c r="X1098" s="215" t="str">
        <f t="shared" si="1335"/>
        <v>X$19</v>
      </c>
      <c r="Y1098" s="215" t="str">
        <f t="shared" si="1335"/>
        <v>Y$19</v>
      </c>
      <c r="Z1098" s="215" t="str">
        <f t="shared" si="1335"/>
        <v>Z$19</v>
      </c>
      <c r="AA1098" s="215" t="str">
        <f t="shared" si="1335"/>
        <v>AA$19</v>
      </c>
      <c r="AB1098" s="215" t="str">
        <f t="shared" si="1335"/>
        <v>AB$19</v>
      </c>
      <c r="AC1098" s="215" t="str">
        <f t="shared" si="1335"/>
        <v>AC$19</v>
      </c>
      <c r="AD1098" s="215" t="str">
        <f t="shared" si="1335"/>
        <v>AD$19</v>
      </c>
      <c r="AE1098" s="215" t="str">
        <f t="shared" si="1335"/>
        <v>AE$19</v>
      </c>
      <c r="AF1098" s="215" t="str">
        <f t="shared" si="1335"/>
        <v>AF$19</v>
      </c>
      <c r="AG1098" s="215" t="str">
        <f t="shared" si="1335"/>
        <v>AG$19</v>
      </c>
      <c r="AH1098" s="215" t="str">
        <f t="shared" si="1335"/>
        <v>AH$19</v>
      </c>
      <c r="AI1098" s="215" t="str">
        <f t="shared" si="1335"/>
        <v>AI$19</v>
      </c>
      <c r="AJ1098" s="215" t="str">
        <f t="shared" si="1335"/>
        <v>AJ$19</v>
      </c>
      <c r="AK1098" s="215" t="str">
        <f t="shared" si="1335"/>
        <v>AK$19</v>
      </c>
      <c r="AL1098" s="215" t="str">
        <f t="shared" si="1335"/>
        <v>AL$19</v>
      </c>
      <c r="AM1098" s="215" t="str">
        <f t="shared" si="1335"/>
        <v>AM$19</v>
      </c>
      <c r="AN1098" s="215" t="str">
        <f t="shared" si="1335"/>
        <v>AN$19</v>
      </c>
      <c r="AO1098" s="215" t="str">
        <f t="shared" si="1335"/>
        <v>AO$19</v>
      </c>
      <c r="AP1098" s="215" t="str">
        <f t="shared" si="1335"/>
        <v>AP$19</v>
      </c>
      <c r="AQ1098" s="215" t="str">
        <f t="shared" si="1335"/>
        <v>AQ$19</v>
      </c>
      <c r="AR1098" s="215" t="str">
        <f t="shared" si="1335"/>
        <v>AR$19</v>
      </c>
      <c r="AS1098" s="215" t="str">
        <f t="shared" si="1335"/>
        <v>AS$19</v>
      </c>
      <c r="AT1098" s="215" t="str">
        <f t="shared" si="1335"/>
        <v>AT$19</v>
      </c>
      <c r="AU1098" s="215" t="str">
        <f t="shared" si="1335"/>
        <v>AU$19</v>
      </c>
      <c r="AV1098" s="215" t="str">
        <f t="shared" si="1335"/>
        <v>AV$19</v>
      </c>
      <c r="AW1098" s="215" t="str">
        <f t="shared" si="1335"/>
        <v>AW$19</v>
      </c>
      <c r="AX1098" s="215" t="str">
        <f t="shared" si="1335"/>
        <v>AX$19</v>
      </c>
      <c r="AY1098" s="215" t="str">
        <f t="shared" ref="AY1098:CD1100" si="1336">AY1083</f>
        <v>AY$19</v>
      </c>
      <c r="AZ1098" s="215" t="str">
        <f t="shared" si="1336"/>
        <v>AZ$19</v>
      </c>
      <c r="BA1098" s="215" t="str">
        <f t="shared" si="1336"/>
        <v>BA$19</v>
      </c>
      <c r="BB1098" s="215" t="str">
        <f t="shared" si="1336"/>
        <v>BB$19</v>
      </c>
      <c r="BC1098" s="215" t="str">
        <f t="shared" si="1336"/>
        <v>BC$19</v>
      </c>
      <c r="BD1098" s="215" t="str">
        <f t="shared" si="1336"/>
        <v>BD$19</v>
      </c>
      <c r="BE1098" s="215" t="str">
        <f t="shared" si="1336"/>
        <v>BE$19</v>
      </c>
      <c r="BF1098" s="215" t="str">
        <f t="shared" si="1336"/>
        <v>BF$19</v>
      </c>
      <c r="BG1098" s="215" t="str">
        <f t="shared" si="1336"/>
        <v>BG$19</v>
      </c>
      <c r="BH1098" s="215" t="str">
        <f t="shared" si="1336"/>
        <v>BH$19</v>
      </c>
      <c r="BI1098" s="215" t="str">
        <f t="shared" si="1336"/>
        <v>BI$19</v>
      </c>
      <c r="BJ1098" s="215" t="str">
        <f t="shared" si="1336"/>
        <v>BJ$19</v>
      </c>
      <c r="BK1098" s="215" t="str">
        <f t="shared" si="1336"/>
        <v>BK$19</v>
      </c>
      <c r="BL1098" s="215" t="str">
        <f t="shared" si="1336"/>
        <v>BL$19</v>
      </c>
      <c r="BM1098" s="215" t="str">
        <f t="shared" si="1336"/>
        <v>BM$19</v>
      </c>
      <c r="BN1098" s="215" t="str">
        <f t="shared" si="1336"/>
        <v>BN$19</v>
      </c>
      <c r="BO1098" s="215" t="str">
        <f t="shared" si="1336"/>
        <v>BO$19</v>
      </c>
      <c r="BP1098" s="215" t="str">
        <f t="shared" si="1336"/>
        <v>BP$19</v>
      </c>
      <c r="BQ1098" s="215" t="str">
        <f t="shared" si="1336"/>
        <v>BQ$19</v>
      </c>
      <c r="BR1098" s="215" t="str">
        <f t="shared" si="1336"/>
        <v>BR$19</v>
      </c>
      <c r="BS1098" s="215" t="str">
        <f t="shared" si="1336"/>
        <v>BS$19</v>
      </c>
      <c r="BT1098" s="215" t="str">
        <f t="shared" si="1336"/>
        <v>BT$19</v>
      </c>
      <c r="BU1098" s="215" t="str">
        <f t="shared" si="1336"/>
        <v>BU$19</v>
      </c>
      <c r="BV1098" s="215" t="str">
        <f t="shared" si="1336"/>
        <v>BV$19</v>
      </c>
      <c r="BW1098" s="215" t="str">
        <f t="shared" si="1336"/>
        <v>BW$19</v>
      </c>
      <c r="BX1098" s="215" t="str">
        <f t="shared" si="1336"/>
        <v>BX$19</v>
      </c>
      <c r="BY1098" s="215" t="str">
        <f t="shared" si="1336"/>
        <v>BY$19</v>
      </c>
      <c r="BZ1098" s="215" t="str">
        <f t="shared" si="1336"/>
        <v>BZ$19</v>
      </c>
      <c r="CA1098" s="215" t="str">
        <f t="shared" si="1336"/>
        <v>CA$19</v>
      </c>
      <c r="CB1098" s="215" t="str">
        <f t="shared" si="1336"/>
        <v>CB$19</v>
      </c>
      <c r="CC1098" s="215" t="str">
        <f t="shared" si="1336"/>
        <v>CC$19</v>
      </c>
      <c r="CD1098" s="215" t="str">
        <f t="shared" si="1336"/>
        <v>CD$19</v>
      </c>
      <c r="CE1098" s="215" t="str">
        <f t="shared" ref="CE1098:CL1100" si="1337">CE1083</f>
        <v>CE$19</v>
      </c>
      <c r="CF1098" s="215" t="str">
        <f t="shared" si="1337"/>
        <v>CF$19</v>
      </c>
      <c r="CG1098" s="215" t="str">
        <f t="shared" si="1337"/>
        <v>CG$19</v>
      </c>
      <c r="CH1098" s="215" t="str">
        <f t="shared" si="1337"/>
        <v>CH$19</v>
      </c>
      <c r="CI1098" s="215" t="str">
        <f t="shared" si="1337"/>
        <v>CI$19</v>
      </c>
      <c r="CJ1098" s="215" t="str">
        <f t="shared" si="1337"/>
        <v>CJ$19</v>
      </c>
      <c r="CK1098" s="215" t="str">
        <f t="shared" si="1337"/>
        <v>CK$19</v>
      </c>
      <c r="CL1098" s="215" t="str">
        <f t="shared" si="1337"/>
        <v>CL$19</v>
      </c>
      <c r="CN1098" s="60"/>
      <c r="CO1098" s="215" t="str">
        <f t="shared" ref="CO1098:DL1100" si="1338">CO1083</f>
        <v>CO$19</v>
      </c>
      <c r="CP1098" s="215" t="str">
        <f t="shared" si="1338"/>
        <v>CP$19</v>
      </c>
      <c r="CQ1098" s="215" t="str">
        <f t="shared" si="1338"/>
        <v>CQ$19</v>
      </c>
      <c r="CR1098" s="215" t="str">
        <f t="shared" si="1338"/>
        <v>CR$19</v>
      </c>
      <c r="CS1098" s="215" t="str">
        <f t="shared" si="1338"/>
        <v>CS$19</v>
      </c>
      <c r="CT1098" s="215" t="str">
        <f t="shared" si="1338"/>
        <v>CT$19</v>
      </c>
      <c r="CU1098" s="215" t="str">
        <f t="shared" si="1338"/>
        <v>CU$19</v>
      </c>
      <c r="CV1098" s="215" t="str">
        <f t="shared" si="1338"/>
        <v>CV$19</v>
      </c>
      <c r="CW1098" s="215" t="str">
        <f t="shared" si="1338"/>
        <v>CW$19</v>
      </c>
      <c r="CX1098" s="215" t="str">
        <f t="shared" si="1338"/>
        <v>CX$19</v>
      </c>
      <c r="CY1098" s="215" t="str">
        <f t="shared" si="1338"/>
        <v>CY$19</v>
      </c>
      <c r="CZ1098" s="215" t="str">
        <f t="shared" si="1338"/>
        <v>CZ$19</v>
      </c>
      <c r="DA1098" s="215" t="str">
        <f t="shared" si="1338"/>
        <v>DA$19</v>
      </c>
      <c r="DB1098" s="215" t="str">
        <f t="shared" si="1338"/>
        <v>DB$19</v>
      </c>
      <c r="DC1098" s="215" t="str">
        <f t="shared" si="1338"/>
        <v>DC$19</v>
      </c>
      <c r="DD1098" s="215" t="str">
        <f t="shared" si="1338"/>
        <v>DD$19</v>
      </c>
      <c r="DE1098" s="215" t="str">
        <f t="shared" si="1338"/>
        <v>DE$19</v>
      </c>
      <c r="DF1098" s="215" t="str">
        <f t="shared" si="1338"/>
        <v>DF$19</v>
      </c>
      <c r="DG1098" s="215" t="str">
        <f t="shared" si="1338"/>
        <v>DG$19</v>
      </c>
      <c r="DH1098" s="215" t="str">
        <f t="shared" si="1338"/>
        <v>DH$19</v>
      </c>
      <c r="DI1098" s="215" t="str">
        <f t="shared" si="1338"/>
        <v>DI$19</v>
      </c>
      <c r="DJ1098" s="215" t="str">
        <f t="shared" si="1338"/>
        <v>DJ$19</v>
      </c>
      <c r="DK1098" s="215" t="str">
        <f t="shared" si="1338"/>
        <v>DK$19</v>
      </c>
      <c r="DL1098" s="215" t="str">
        <f t="shared" si="1338"/>
        <v>DL$19</v>
      </c>
    </row>
    <row r="1099" spans="1:116" x14ac:dyDescent="0.4">
      <c r="E1099" s="8"/>
      <c r="H1099" s="12"/>
      <c r="I1099" s="60"/>
      <c r="J1099" s="60"/>
      <c r="K1099" s="15"/>
      <c r="L1099" s="15"/>
      <c r="M1099" s="15"/>
      <c r="N1099" s="15"/>
      <c r="O1099" s="15"/>
      <c r="P1099" s="15"/>
      <c r="R1099" s="15"/>
      <c r="S1099" s="76"/>
      <c r="T1099" s="76"/>
      <c r="U1099" s="76"/>
      <c r="V1099" s="76"/>
      <c r="W1099" s="76"/>
      <c r="X1099" s="76"/>
      <c r="Y1099" s="76"/>
      <c r="Z1099" s="76"/>
      <c r="AA1099" s="76"/>
      <c r="AB1099" s="76"/>
      <c r="AC1099" s="76"/>
      <c r="AD1099" s="76"/>
      <c r="AE1099" s="76"/>
      <c r="AF1099" s="76"/>
      <c r="AG1099" s="76"/>
      <c r="AH1099" s="76"/>
      <c r="AI1099" s="76"/>
      <c r="AJ1099" s="76"/>
      <c r="AK1099" s="76"/>
      <c r="AL1099" s="76"/>
      <c r="AM1099" s="76"/>
      <c r="AN1099" s="76"/>
      <c r="AO1099" s="76"/>
      <c r="AP1099" s="76"/>
      <c r="AQ1099" s="76"/>
      <c r="AR1099" s="76"/>
      <c r="AS1099" s="76"/>
      <c r="AT1099" s="76"/>
      <c r="AU1099" s="76"/>
      <c r="AV1099" s="76"/>
      <c r="AW1099" s="76"/>
      <c r="AX1099" s="76"/>
      <c r="AY1099" s="76"/>
      <c r="AZ1099" s="76"/>
      <c r="BA1099" s="76"/>
      <c r="BB1099" s="76"/>
      <c r="BC1099" s="76"/>
      <c r="BD1099" s="76"/>
      <c r="BE1099" s="76"/>
      <c r="BF1099" s="76"/>
      <c r="BG1099" s="76"/>
      <c r="BH1099" s="76"/>
      <c r="BI1099" s="76"/>
      <c r="BJ1099" s="76"/>
      <c r="BK1099" s="76"/>
      <c r="BL1099" s="76"/>
      <c r="BM1099" s="76"/>
      <c r="BN1099" s="76"/>
      <c r="BO1099" s="76"/>
      <c r="BP1099" s="76"/>
      <c r="BQ1099" s="76"/>
      <c r="BR1099" s="76"/>
      <c r="BS1099" s="76"/>
      <c r="BT1099" s="76"/>
      <c r="BU1099" s="76"/>
      <c r="BV1099" s="76"/>
      <c r="BW1099" s="76"/>
      <c r="BX1099" s="76"/>
      <c r="BY1099" s="76"/>
      <c r="BZ1099" s="76"/>
      <c r="CA1099" s="76"/>
      <c r="CB1099" s="76"/>
      <c r="CC1099" s="76"/>
      <c r="CD1099" s="76"/>
      <c r="CE1099" s="76"/>
      <c r="CF1099" s="76"/>
      <c r="CG1099" s="76"/>
      <c r="CH1099" s="76"/>
      <c r="CI1099" s="76"/>
      <c r="CJ1099" s="76"/>
      <c r="CK1099" s="76"/>
      <c r="CL1099" s="76"/>
      <c r="CN1099" s="60"/>
      <c r="CO1099" s="76"/>
      <c r="CP1099" s="76"/>
      <c r="CQ1099" s="76"/>
      <c r="CR1099" s="76"/>
      <c r="CS1099" s="76"/>
      <c r="CT1099" s="76"/>
      <c r="CU1099" s="76"/>
      <c r="CV1099" s="76"/>
      <c r="CW1099" s="76"/>
      <c r="CX1099" s="76"/>
      <c r="CY1099" s="76"/>
      <c r="CZ1099" s="76"/>
      <c r="DA1099" s="76"/>
      <c r="DB1099" s="76"/>
      <c r="DC1099" s="76"/>
      <c r="DD1099" s="76"/>
      <c r="DE1099" s="76"/>
      <c r="DF1099" s="76"/>
      <c r="DG1099" s="76"/>
      <c r="DH1099" s="76"/>
      <c r="DI1099" s="76"/>
      <c r="DJ1099" s="76"/>
      <c r="DK1099" s="76"/>
      <c r="DL1099" s="76"/>
    </row>
    <row r="1100" spans="1:116" x14ac:dyDescent="0.4">
      <c r="A1100" s="174"/>
      <c r="E1100" s="8"/>
      <c r="G1100" s="175" t="s">
        <v>490</v>
      </c>
      <c r="H1100" s="174"/>
      <c r="I1100" s="176"/>
      <c r="J1100" s="176"/>
      <c r="K1100" s="197"/>
      <c r="L1100" s="197"/>
      <c r="M1100" s="197"/>
      <c r="N1100" s="197"/>
      <c r="O1100" s="197"/>
      <c r="P1100" s="197"/>
      <c r="R1100" s="198"/>
      <c r="S1100" s="174"/>
      <c r="T1100" s="174"/>
      <c r="U1100" s="174"/>
      <c r="V1100" s="174"/>
      <c r="W1100" s="174"/>
      <c r="X1100" s="174"/>
      <c r="Y1100" s="174"/>
      <c r="Z1100" s="174"/>
      <c r="AA1100" s="174"/>
      <c r="AB1100" s="174"/>
      <c r="AC1100" s="174"/>
      <c r="AD1100" s="174"/>
      <c r="AE1100" s="174"/>
      <c r="AF1100" s="174"/>
      <c r="AG1100" s="174"/>
      <c r="AH1100" s="174"/>
      <c r="AI1100" s="174"/>
      <c r="AJ1100" s="174"/>
      <c r="AK1100" s="174"/>
      <c r="AL1100" s="174"/>
      <c r="AM1100" s="174"/>
      <c r="AN1100" s="174"/>
      <c r="AO1100" s="174"/>
      <c r="AP1100" s="174"/>
      <c r="AQ1100" s="174"/>
      <c r="AR1100" s="174"/>
      <c r="AS1100" s="174"/>
      <c r="AT1100" s="174"/>
      <c r="AU1100" s="174"/>
      <c r="AV1100" s="174"/>
      <c r="AW1100" s="174"/>
      <c r="AX1100" s="174"/>
      <c r="AY1100" s="174"/>
      <c r="AZ1100" s="174"/>
      <c r="BA1100" s="174"/>
      <c r="BB1100" s="174"/>
      <c r="BC1100" s="174"/>
      <c r="BD1100" s="174"/>
      <c r="BE1100" s="174"/>
      <c r="BF1100" s="174"/>
      <c r="BG1100" s="174"/>
      <c r="BH1100" s="174"/>
      <c r="BI1100" s="174"/>
      <c r="BJ1100" s="174"/>
      <c r="BK1100" s="174"/>
      <c r="BL1100" s="174"/>
      <c r="BM1100" s="174"/>
      <c r="BN1100" s="174"/>
      <c r="BO1100" s="174"/>
      <c r="BP1100" s="174"/>
      <c r="BQ1100" s="174"/>
      <c r="BR1100" s="174"/>
      <c r="BS1100" s="174"/>
      <c r="BT1100" s="174"/>
      <c r="BU1100" s="174"/>
      <c r="BV1100" s="174"/>
      <c r="BW1100" s="174"/>
      <c r="BX1100" s="174"/>
      <c r="BY1100" s="174"/>
      <c r="BZ1100" s="174"/>
      <c r="CA1100" s="174"/>
      <c r="CB1100" s="174"/>
      <c r="CC1100" s="174"/>
      <c r="CD1100" s="174"/>
      <c r="CE1100" s="174"/>
      <c r="CF1100" s="174"/>
      <c r="CG1100" s="174"/>
      <c r="CH1100" s="174"/>
      <c r="CI1100" s="174"/>
      <c r="CJ1100" s="174"/>
      <c r="CK1100" s="174"/>
      <c r="CL1100" s="174"/>
      <c r="CN1100" s="176"/>
      <c r="CO1100" s="174"/>
      <c r="CP1100" s="174"/>
      <c r="CQ1100" s="174"/>
      <c r="CR1100" s="174"/>
      <c r="CS1100" s="174"/>
      <c r="CT1100" s="174"/>
      <c r="CU1100" s="174"/>
      <c r="CV1100" s="174"/>
      <c r="CW1100" s="174"/>
      <c r="CX1100" s="174"/>
      <c r="CY1100" s="174"/>
      <c r="CZ1100" s="174"/>
      <c r="DA1100" s="174"/>
      <c r="DB1100" s="174"/>
      <c r="DC1100" s="174"/>
      <c r="DD1100" s="174"/>
      <c r="DE1100" s="174"/>
      <c r="DF1100" s="174"/>
      <c r="DG1100" s="174"/>
      <c r="DH1100" s="174"/>
      <c r="DI1100" s="174"/>
      <c r="DJ1100" s="174"/>
      <c r="DK1100" s="174"/>
      <c r="DL1100" s="174"/>
    </row>
    <row r="1101" spans="1:116" x14ac:dyDescent="0.4">
      <c r="A1101" s="174"/>
      <c r="E1101" s="8"/>
      <c r="G1101" s="175" t="s">
        <v>492</v>
      </c>
      <c r="H1101" s="174"/>
      <c r="I1101" s="176"/>
      <c r="J1101" s="176"/>
      <c r="K1101" s="197"/>
      <c r="L1101" s="197"/>
      <c r="M1101" s="197"/>
      <c r="N1101" s="197"/>
      <c r="O1101" s="197"/>
      <c r="P1101" s="197"/>
      <c r="R1101" s="198"/>
      <c r="S1101" s="174"/>
      <c r="T1101" s="174"/>
      <c r="U1101" s="174"/>
      <c r="V1101" s="174"/>
      <c r="W1101" s="174"/>
      <c r="X1101" s="174"/>
      <c r="Y1101" s="174"/>
      <c r="Z1101" s="174"/>
      <c r="AA1101" s="174"/>
      <c r="AB1101" s="174"/>
      <c r="AC1101" s="174"/>
      <c r="AD1101" s="174"/>
      <c r="AE1101" s="174"/>
      <c r="AF1101" s="174"/>
      <c r="AG1101" s="174"/>
      <c r="AH1101" s="174"/>
      <c r="AI1101" s="174"/>
      <c r="AJ1101" s="174"/>
      <c r="AK1101" s="174"/>
      <c r="AL1101" s="174"/>
      <c r="AM1101" s="174"/>
      <c r="AN1101" s="174"/>
      <c r="AO1101" s="174"/>
      <c r="AP1101" s="174"/>
      <c r="AQ1101" s="174"/>
      <c r="AR1101" s="174"/>
      <c r="AS1101" s="174"/>
      <c r="AT1101" s="174"/>
      <c r="AU1101" s="174"/>
      <c r="AV1101" s="174"/>
      <c r="AW1101" s="174"/>
      <c r="AX1101" s="174"/>
      <c r="AY1101" s="174"/>
      <c r="AZ1101" s="174"/>
      <c r="BA1101" s="174"/>
      <c r="BB1101" s="174"/>
      <c r="BC1101" s="174"/>
      <c r="BD1101" s="174"/>
      <c r="BE1101" s="174"/>
      <c r="BF1101" s="174"/>
      <c r="BG1101" s="174"/>
      <c r="BH1101" s="174"/>
      <c r="BI1101" s="174"/>
      <c r="BJ1101" s="174"/>
      <c r="BK1101" s="174"/>
      <c r="BL1101" s="174"/>
      <c r="BM1101" s="174"/>
      <c r="BN1101" s="174"/>
      <c r="BO1101" s="174"/>
      <c r="BP1101" s="174"/>
      <c r="BQ1101" s="174"/>
      <c r="BR1101" s="174"/>
      <c r="BS1101" s="174"/>
      <c r="BT1101" s="174"/>
      <c r="BU1101" s="174"/>
      <c r="BV1101" s="174"/>
      <c r="BW1101" s="174"/>
      <c r="BX1101" s="174"/>
      <c r="BY1101" s="174"/>
      <c r="BZ1101" s="174"/>
      <c r="CA1101" s="174"/>
      <c r="CB1101" s="174"/>
      <c r="CC1101" s="174"/>
      <c r="CD1101" s="174"/>
      <c r="CE1101" s="174"/>
      <c r="CF1101" s="174"/>
      <c r="CG1101" s="174"/>
      <c r="CH1101" s="174"/>
      <c r="CI1101" s="174"/>
      <c r="CJ1101" s="174"/>
      <c r="CK1101" s="174"/>
      <c r="CL1101" s="174"/>
      <c r="CN1101" s="176"/>
      <c r="CO1101" s="174"/>
      <c r="CP1101" s="174"/>
      <c r="CQ1101" s="174"/>
      <c r="CR1101" s="174"/>
      <c r="CS1101" s="174"/>
      <c r="CT1101" s="174"/>
      <c r="CU1101" s="174"/>
      <c r="CV1101" s="174"/>
      <c r="CW1101" s="174"/>
      <c r="CX1101" s="174"/>
      <c r="CY1101" s="174"/>
      <c r="CZ1101" s="174"/>
      <c r="DA1101" s="174"/>
      <c r="DB1101" s="174"/>
      <c r="DC1101" s="174"/>
      <c r="DD1101" s="174"/>
      <c r="DE1101" s="174"/>
      <c r="DF1101" s="174"/>
      <c r="DG1101" s="174"/>
      <c r="DH1101" s="174"/>
      <c r="DI1101" s="174"/>
      <c r="DJ1101" s="174"/>
      <c r="DK1101" s="174"/>
      <c r="DL1101" s="174"/>
    </row>
    <row r="1102" spans="1:116" x14ac:dyDescent="0.4">
      <c r="A1102" s="174"/>
      <c r="E1102" s="8"/>
      <c r="G1102" s="175" t="s">
        <v>461</v>
      </c>
      <c r="H1102" s="174"/>
      <c r="I1102" s="176"/>
      <c r="J1102" s="176"/>
      <c r="K1102" s="197"/>
      <c r="L1102" s="197"/>
      <c r="M1102" s="197"/>
      <c r="N1102" s="197"/>
      <c r="O1102" s="197"/>
      <c r="P1102" s="197"/>
      <c r="R1102" s="198"/>
      <c r="S1102" s="199" t="str">
        <f t="shared" ref="S1102:AX1102" si="1339">S$20</f>
        <v>S$16</v>
      </c>
      <c r="T1102" s="199" t="str">
        <f t="shared" si="1339"/>
        <v>T$16</v>
      </c>
      <c r="U1102" s="199" t="str">
        <f t="shared" si="1339"/>
        <v>U$16</v>
      </c>
      <c r="V1102" s="199" t="str">
        <f t="shared" si="1339"/>
        <v>V$16</v>
      </c>
      <c r="W1102" s="199" t="str">
        <f t="shared" si="1339"/>
        <v>W$16</v>
      </c>
      <c r="X1102" s="199" t="str">
        <f t="shared" si="1339"/>
        <v>X$16</v>
      </c>
      <c r="Y1102" s="199" t="str">
        <f t="shared" si="1339"/>
        <v>Y$16</v>
      </c>
      <c r="Z1102" s="199" t="str">
        <f t="shared" si="1339"/>
        <v>Z$16</v>
      </c>
      <c r="AA1102" s="199" t="str">
        <f t="shared" si="1339"/>
        <v>AA$16</v>
      </c>
      <c r="AB1102" s="199" t="str">
        <f t="shared" si="1339"/>
        <v>AB$16</v>
      </c>
      <c r="AC1102" s="199" t="str">
        <f t="shared" si="1339"/>
        <v>AC$16</v>
      </c>
      <c r="AD1102" s="199" t="str">
        <f t="shared" si="1339"/>
        <v>AD$16</v>
      </c>
      <c r="AE1102" s="199" t="str">
        <f t="shared" si="1339"/>
        <v>AE$16</v>
      </c>
      <c r="AF1102" s="199" t="str">
        <f t="shared" si="1339"/>
        <v>AF$16</v>
      </c>
      <c r="AG1102" s="199" t="str">
        <f t="shared" si="1339"/>
        <v>AG$16</v>
      </c>
      <c r="AH1102" s="199" t="str">
        <f t="shared" si="1339"/>
        <v>AH$16</v>
      </c>
      <c r="AI1102" s="199" t="str">
        <f t="shared" si="1339"/>
        <v>AI$16</v>
      </c>
      <c r="AJ1102" s="199" t="str">
        <f t="shared" si="1339"/>
        <v>AJ$16</v>
      </c>
      <c r="AK1102" s="199" t="str">
        <f t="shared" si="1339"/>
        <v>AK$16</v>
      </c>
      <c r="AL1102" s="199" t="str">
        <f t="shared" si="1339"/>
        <v>AL$16</v>
      </c>
      <c r="AM1102" s="199" t="str">
        <f t="shared" si="1339"/>
        <v>AM$16</v>
      </c>
      <c r="AN1102" s="199" t="str">
        <f t="shared" si="1339"/>
        <v>AN$16</v>
      </c>
      <c r="AO1102" s="199" t="str">
        <f t="shared" si="1339"/>
        <v>AO$16</v>
      </c>
      <c r="AP1102" s="199" t="str">
        <f t="shared" si="1339"/>
        <v>AP$16</v>
      </c>
      <c r="AQ1102" s="199" t="str">
        <f t="shared" si="1339"/>
        <v>AQ$16</v>
      </c>
      <c r="AR1102" s="199" t="str">
        <f t="shared" si="1339"/>
        <v>AR$16</v>
      </c>
      <c r="AS1102" s="199" t="str">
        <f t="shared" si="1339"/>
        <v>AS$16</v>
      </c>
      <c r="AT1102" s="199" t="str">
        <f t="shared" si="1339"/>
        <v>AT$16</v>
      </c>
      <c r="AU1102" s="199" t="str">
        <f t="shared" si="1339"/>
        <v>AU$16</v>
      </c>
      <c r="AV1102" s="199" t="str">
        <f t="shared" si="1339"/>
        <v>AV$16</v>
      </c>
      <c r="AW1102" s="199" t="str">
        <f t="shared" si="1339"/>
        <v>AW$16</v>
      </c>
      <c r="AX1102" s="199" t="str">
        <f t="shared" si="1339"/>
        <v>AX$16</v>
      </c>
      <c r="AY1102" s="199" t="str">
        <f t="shared" ref="AY1102:CD1102" si="1340">AY$20</f>
        <v>AY$16</v>
      </c>
      <c r="AZ1102" s="199" t="str">
        <f t="shared" si="1340"/>
        <v>AZ$16</v>
      </c>
      <c r="BA1102" s="199" t="str">
        <f t="shared" si="1340"/>
        <v>BA$16</v>
      </c>
      <c r="BB1102" s="199" t="str">
        <f t="shared" si="1340"/>
        <v>BB$16</v>
      </c>
      <c r="BC1102" s="199" t="str">
        <f t="shared" si="1340"/>
        <v>BC$16</v>
      </c>
      <c r="BD1102" s="199" t="str">
        <f t="shared" si="1340"/>
        <v>BD$16</v>
      </c>
      <c r="BE1102" s="199" t="str">
        <f t="shared" si="1340"/>
        <v>BE$16</v>
      </c>
      <c r="BF1102" s="199" t="str">
        <f t="shared" si="1340"/>
        <v>BF$16</v>
      </c>
      <c r="BG1102" s="199" t="str">
        <f t="shared" si="1340"/>
        <v>BG$16</v>
      </c>
      <c r="BH1102" s="199" t="str">
        <f t="shared" si="1340"/>
        <v>BH$16</v>
      </c>
      <c r="BI1102" s="199" t="str">
        <f t="shared" si="1340"/>
        <v>BI$16</v>
      </c>
      <c r="BJ1102" s="199" t="str">
        <f t="shared" si="1340"/>
        <v>BJ$16</v>
      </c>
      <c r="BK1102" s="199" t="str">
        <f t="shared" si="1340"/>
        <v>BK$16</v>
      </c>
      <c r="BL1102" s="199" t="str">
        <f t="shared" si="1340"/>
        <v>BL$16</v>
      </c>
      <c r="BM1102" s="199" t="str">
        <f t="shared" si="1340"/>
        <v>BM$16</v>
      </c>
      <c r="BN1102" s="199" t="str">
        <f t="shared" si="1340"/>
        <v>BN$16</v>
      </c>
      <c r="BO1102" s="199" t="str">
        <f t="shared" si="1340"/>
        <v>BO$16</v>
      </c>
      <c r="BP1102" s="199" t="str">
        <f t="shared" si="1340"/>
        <v>BP$16</v>
      </c>
      <c r="BQ1102" s="199" t="str">
        <f t="shared" si="1340"/>
        <v>BQ$16</v>
      </c>
      <c r="BR1102" s="199" t="str">
        <f t="shared" si="1340"/>
        <v>BR$16</v>
      </c>
      <c r="BS1102" s="199" t="str">
        <f t="shared" si="1340"/>
        <v>BS$16</v>
      </c>
      <c r="BT1102" s="199" t="str">
        <f t="shared" si="1340"/>
        <v>BT$16</v>
      </c>
      <c r="BU1102" s="199" t="str">
        <f t="shared" si="1340"/>
        <v>BU$16</v>
      </c>
      <c r="BV1102" s="199" t="str">
        <f t="shared" si="1340"/>
        <v>BV$16</v>
      </c>
      <c r="BW1102" s="199" t="str">
        <f t="shared" si="1340"/>
        <v>BW$16</v>
      </c>
      <c r="BX1102" s="199" t="str">
        <f t="shared" si="1340"/>
        <v>BX$16</v>
      </c>
      <c r="BY1102" s="199" t="str">
        <f t="shared" si="1340"/>
        <v>BY$16</v>
      </c>
      <c r="BZ1102" s="199" t="str">
        <f t="shared" si="1340"/>
        <v>BZ$16</v>
      </c>
      <c r="CA1102" s="199" t="str">
        <f t="shared" si="1340"/>
        <v>CA$16</v>
      </c>
      <c r="CB1102" s="199" t="str">
        <f t="shared" si="1340"/>
        <v>CB$16</v>
      </c>
      <c r="CC1102" s="199" t="str">
        <f t="shared" si="1340"/>
        <v>CC$16</v>
      </c>
      <c r="CD1102" s="199" t="str">
        <f t="shared" si="1340"/>
        <v>CD$16</v>
      </c>
      <c r="CE1102" s="199" t="str">
        <f t="shared" ref="CE1102:CL1102" si="1341">CE$20</f>
        <v>CE$16</v>
      </c>
      <c r="CF1102" s="199" t="str">
        <f t="shared" si="1341"/>
        <v>CF$16</v>
      </c>
      <c r="CG1102" s="199" t="str">
        <f t="shared" si="1341"/>
        <v>CG$16</v>
      </c>
      <c r="CH1102" s="199" t="str">
        <f t="shared" si="1341"/>
        <v>CH$16</v>
      </c>
      <c r="CI1102" s="199" t="str">
        <f t="shared" si="1341"/>
        <v>CI$16</v>
      </c>
      <c r="CJ1102" s="199" t="str">
        <f t="shared" si="1341"/>
        <v>CJ$16</v>
      </c>
      <c r="CK1102" s="199" t="str">
        <f t="shared" si="1341"/>
        <v>CK$16</v>
      </c>
      <c r="CL1102" s="199" t="str">
        <f t="shared" si="1341"/>
        <v>CL$16</v>
      </c>
      <c r="CN1102" s="176"/>
      <c r="CO1102" s="199" t="str">
        <f t="shared" ref="CO1102:DL1102" si="1342">CO$20</f>
        <v>CO$16</v>
      </c>
      <c r="CP1102" s="199" t="str">
        <f t="shared" si="1342"/>
        <v>CP$16</v>
      </c>
      <c r="CQ1102" s="199" t="str">
        <f t="shared" si="1342"/>
        <v>CQ$16</v>
      </c>
      <c r="CR1102" s="199" t="str">
        <f t="shared" si="1342"/>
        <v>CR$16</v>
      </c>
      <c r="CS1102" s="199" t="str">
        <f t="shared" si="1342"/>
        <v>CS$16</v>
      </c>
      <c r="CT1102" s="199" t="str">
        <f t="shared" si="1342"/>
        <v>CT$16</v>
      </c>
      <c r="CU1102" s="199" t="str">
        <f t="shared" si="1342"/>
        <v>CU$16</v>
      </c>
      <c r="CV1102" s="199" t="str">
        <f t="shared" si="1342"/>
        <v>CV$16</v>
      </c>
      <c r="CW1102" s="199" t="str">
        <f t="shared" si="1342"/>
        <v>CW$16</v>
      </c>
      <c r="CX1102" s="199" t="str">
        <f t="shared" si="1342"/>
        <v>CX$16</v>
      </c>
      <c r="CY1102" s="199" t="str">
        <f t="shared" si="1342"/>
        <v>CY$16</v>
      </c>
      <c r="CZ1102" s="199" t="str">
        <f t="shared" si="1342"/>
        <v>CZ$16</v>
      </c>
      <c r="DA1102" s="199" t="str">
        <f t="shared" si="1342"/>
        <v>DA$16</v>
      </c>
      <c r="DB1102" s="199" t="str">
        <f t="shared" si="1342"/>
        <v>DB$16</v>
      </c>
      <c r="DC1102" s="199" t="str">
        <f t="shared" si="1342"/>
        <v>DC$16</v>
      </c>
      <c r="DD1102" s="199" t="str">
        <f t="shared" si="1342"/>
        <v>DD$16</v>
      </c>
      <c r="DE1102" s="199" t="str">
        <f t="shared" si="1342"/>
        <v>DE$16</v>
      </c>
      <c r="DF1102" s="199" t="str">
        <f t="shared" si="1342"/>
        <v>DF$16</v>
      </c>
      <c r="DG1102" s="199" t="str">
        <f t="shared" si="1342"/>
        <v>DG$16</v>
      </c>
      <c r="DH1102" s="199" t="str">
        <f t="shared" si="1342"/>
        <v>DH$16</v>
      </c>
      <c r="DI1102" s="199" t="str">
        <f t="shared" si="1342"/>
        <v>DI$16</v>
      </c>
      <c r="DJ1102" s="199" t="str">
        <f t="shared" si="1342"/>
        <v>DJ$16</v>
      </c>
      <c r="DK1102" s="199" t="str">
        <f t="shared" si="1342"/>
        <v>DK$16</v>
      </c>
      <c r="DL1102" s="199" t="str">
        <f t="shared" si="1342"/>
        <v>DL$16</v>
      </c>
    </row>
    <row r="1103" spans="1:116" x14ac:dyDescent="0.4">
      <c r="A1103" s="174"/>
      <c r="E1103" s="8"/>
      <c r="G1103" s="175" t="s">
        <v>462</v>
      </c>
      <c r="H1103" s="200"/>
      <c r="I1103" s="201"/>
      <c r="J1103" s="201"/>
      <c r="K1103" s="202"/>
      <c r="L1103" s="202"/>
      <c r="M1103" s="202"/>
      <c r="N1103" s="202"/>
      <c r="O1103" s="202"/>
      <c r="P1103" s="202"/>
      <c r="R1103" s="202"/>
      <c r="S1103" s="199" t="str">
        <f t="shared" ref="S1103:AX1103" si="1343">S$21</f>
        <v>S$17</v>
      </c>
      <c r="T1103" s="199" t="str">
        <f t="shared" si="1343"/>
        <v>T$17</v>
      </c>
      <c r="U1103" s="199" t="str">
        <f t="shared" si="1343"/>
        <v>U$17</v>
      </c>
      <c r="V1103" s="199" t="str">
        <f t="shared" si="1343"/>
        <v>V$17</v>
      </c>
      <c r="W1103" s="199" t="str">
        <f t="shared" si="1343"/>
        <v>W$17</v>
      </c>
      <c r="X1103" s="199" t="str">
        <f t="shared" si="1343"/>
        <v>X$17</v>
      </c>
      <c r="Y1103" s="199" t="str">
        <f t="shared" si="1343"/>
        <v>Y$17</v>
      </c>
      <c r="Z1103" s="199" t="str">
        <f t="shared" si="1343"/>
        <v>Z$17</v>
      </c>
      <c r="AA1103" s="199" t="str">
        <f t="shared" si="1343"/>
        <v>AA$17</v>
      </c>
      <c r="AB1103" s="199" t="str">
        <f t="shared" si="1343"/>
        <v>AB$17</v>
      </c>
      <c r="AC1103" s="199" t="str">
        <f t="shared" si="1343"/>
        <v>AC$17</v>
      </c>
      <c r="AD1103" s="199" t="str">
        <f t="shared" si="1343"/>
        <v>AD$17</v>
      </c>
      <c r="AE1103" s="199" t="str">
        <f t="shared" si="1343"/>
        <v>AE$17</v>
      </c>
      <c r="AF1103" s="199" t="str">
        <f t="shared" si="1343"/>
        <v>AF$17</v>
      </c>
      <c r="AG1103" s="199" t="str">
        <f t="shared" si="1343"/>
        <v>AG$17</v>
      </c>
      <c r="AH1103" s="199" t="str">
        <f t="shared" si="1343"/>
        <v>AH$17</v>
      </c>
      <c r="AI1103" s="199" t="str">
        <f t="shared" si="1343"/>
        <v>AI$17</v>
      </c>
      <c r="AJ1103" s="199" t="str">
        <f t="shared" si="1343"/>
        <v>AJ$17</v>
      </c>
      <c r="AK1103" s="199" t="str">
        <f t="shared" si="1343"/>
        <v>AK$17</v>
      </c>
      <c r="AL1103" s="199" t="str">
        <f t="shared" si="1343"/>
        <v>AL$17</v>
      </c>
      <c r="AM1103" s="199" t="str">
        <f t="shared" si="1343"/>
        <v>AM$17</v>
      </c>
      <c r="AN1103" s="199" t="str">
        <f t="shared" si="1343"/>
        <v>AN$17</v>
      </c>
      <c r="AO1103" s="199" t="str">
        <f t="shared" si="1343"/>
        <v>AO$17</v>
      </c>
      <c r="AP1103" s="199" t="str">
        <f t="shared" si="1343"/>
        <v>AP$17</v>
      </c>
      <c r="AQ1103" s="199" t="str">
        <f t="shared" si="1343"/>
        <v>AQ$17</v>
      </c>
      <c r="AR1103" s="199" t="str">
        <f t="shared" si="1343"/>
        <v>AR$17</v>
      </c>
      <c r="AS1103" s="199" t="str">
        <f t="shared" si="1343"/>
        <v>AS$17</v>
      </c>
      <c r="AT1103" s="199" t="str">
        <f t="shared" si="1343"/>
        <v>AT$17</v>
      </c>
      <c r="AU1103" s="199" t="str">
        <f t="shared" si="1343"/>
        <v>AU$17</v>
      </c>
      <c r="AV1103" s="199" t="str">
        <f t="shared" si="1343"/>
        <v>AV$17</v>
      </c>
      <c r="AW1103" s="199" t="str">
        <f t="shared" si="1343"/>
        <v>AW$17</v>
      </c>
      <c r="AX1103" s="199" t="str">
        <f t="shared" si="1343"/>
        <v>AX$17</v>
      </c>
      <c r="AY1103" s="199" t="str">
        <f t="shared" ref="AY1103:CD1103" si="1344">AY$21</f>
        <v>AY$17</v>
      </c>
      <c r="AZ1103" s="199" t="str">
        <f t="shared" si="1344"/>
        <v>AZ$17</v>
      </c>
      <c r="BA1103" s="199" t="str">
        <f t="shared" si="1344"/>
        <v>BA$17</v>
      </c>
      <c r="BB1103" s="199" t="str">
        <f t="shared" si="1344"/>
        <v>BB$17</v>
      </c>
      <c r="BC1103" s="199" t="str">
        <f t="shared" si="1344"/>
        <v>BC$17</v>
      </c>
      <c r="BD1103" s="199" t="str">
        <f t="shared" si="1344"/>
        <v>BD$17</v>
      </c>
      <c r="BE1103" s="199" t="str">
        <f t="shared" si="1344"/>
        <v>BE$17</v>
      </c>
      <c r="BF1103" s="199" t="str">
        <f t="shared" si="1344"/>
        <v>BF$17</v>
      </c>
      <c r="BG1103" s="199" t="str">
        <f t="shared" si="1344"/>
        <v>BG$17</v>
      </c>
      <c r="BH1103" s="199" t="str">
        <f t="shared" si="1344"/>
        <v>BH$17</v>
      </c>
      <c r="BI1103" s="199" t="str">
        <f t="shared" si="1344"/>
        <v>BI$17</v>
      </c>
      <c r="BJ1103" s="199" t="str">
        <f t="shared" si="1344"/>
        <v>BJ$17</v>
      </c>
      <c r="BK1103" s="199" t="str">
        <f t="shared" si="1344"/>
        <v>BK$17</v>
      </c>
      <c r="BL1103" s="199" t="str">
        <f t="shared" si="1344"/>
        <v>BL$17</v>
      </c>
      <c r="BM1103" s="199" t="str">
        <f t="shared" si="1344"/>
        <v>BM$17</v>
      </c>
      <c r="BN1103" s="199" t="str">
        <f t="shared" si="1344"/>
        <v>BN$17</v>
      </c>
      <c r="BO1103" s="199" t="str">
        <f t="shared" si="1344"/>
        <v>BO$17</v>
      </c>
      <c r="BP1103" s="199" t="str">
        <f t="shared" si="1344"/>
        <v>BP$17</v>
      </c>
      <c r="BQ1103" s="199" t="str">
        <f t="shared" si="1344"/>
        <v>BQ$17</v>
      </c>
      <c r="BR1103" s="199" t="str">
        <f t="shared" si="1344"/>
        <v>BR$17</v>
      </c>
      <c r="BS1103" s="199" t="str">
        <f t="shared" si="1344"/>
        <v>BS$17</v>
      </c>
      <c r="BT1103" s="199" t="str">
        <f t="shared" si="1344"/>
        <v>BT$17</v>
      </c>
      <c r="BU1103" s="199" t="str">
        <f t="shared" si="1344"/>
        <v>BU$17</v>
      </c>
      <c r="BV1103" s="199" t="str">
        <f t="shared" si="1344"/>
        <v>BV$17</v>
      </c>
      <c r="BW1103" s="199" t="str">
        <f t="shared" si="1344"/>
        <v>BW$17</v>
      </c>
      <c r="BX1103" s="199" t="str">
        <f t="shared" si="1344"/>
        <v>BX$17</v>
      </c>
      <c r="BY1103" s="199" t="str">
        <f t="shared" si="1344"/>
        <v>BY$17</v>
      </c>
      <c r="BZ1103" s="199" t="str">
        <f t="shared" si="1344"/>
        <v>BZ$17</v>
      </c>
      <c r="CA1103" s="199" t="str">
        <f t="shared" si="1344"/>
        <v>CA$17</v>
      </c>
      <c r="CB1103" s="199" t="str">
        <f t="shared" si="1344"/>
        <v>CB$17</v>
      </c>
      <c r="CC1103" s="199" t="str">
        <f t="shared" si="1344"/>
        <v>CC$17</v>
      </c>
      <c r="CD1103" s="199" t="str">
        <f t="shared" si="1344"/>
        <v>CD$17</v>
      </c>
      <c r="CE1103" s="199" t="str">
        <f t="shared" ref="CE1103:CL1103" si="1345">CE$21</f>
        <v>CE$17</v>
      </c>
      <c r="CF1103" s="199" t="str">
        <f t="shared" si="1345"/>
        <v>CF$17</v>
      </c>
      <c r="CG1103" s="199" t="str">
        <f t="shared" si="1345"/>
        <v>CG$17</v>
      </c>
      <c r="CH1103" s="199" t="str">
        <f t="shared" si="1345"/>
        <v>CH$17</v>
      </c>
      <c r="CI1103" s="199" t="str">
        <f t="shared" si="1345"/>
        <v>CI$17</v>
      </c>
      <c r="CJ1103" s="199" t="str">
        <f t="shared" si="1345"/>
        <v>CJ$17</v>
      </c>
      <c r="CK1103" s="199" t="str">
        <f t="shared" si="1345"/>
        <v>CK$17</v>
      </c>
      <c r="CL1103" s="199" t="str">
        <f t="shared" si="1345"/>
        <v>CL$17</v>
      </c>
      <c r="CN1103" s="201"/>
      <c r="CO1103" s="199" t="str">
        <f t="shared" ref="CO1103:DL1103" si="1346">CO$21</f>
        <v>CO$17</v>
      </c>
      <c r="CP1103" s="199" t="str">
        <f t="shared" si="1346"/>
        <v>CP$17</v>
      </c>
      <c r="CQ1103" s="199" t="str">
        <f t="shared" si="1346"/>
        <v>CQ$17</v>
      </c>
      <c r="CR1103" s="199" t="str">
        <f t="shared" si="1346"/>
        <v>CR$17</v>
      </c>
      <c r="CS1103" s="199" t="str">
        <f t="shared" si="1346"/>
        <v>CS$17</v>
      </c>
      <c r="CT1103" s="199" t="str">
        <f t="shared" si="1346"/>
        <v>CT$17</v>
      </c>
      <c r="CU1103" s="199" t="str">
        <f t="shared" si="1346"/>
        <v>CU$17</v>
      </c>
      <c r="CV1103" s="199" t="str">
        <f t="shared" si="1346"/>
        <v>CV$17</v>
      </c>
      <c r="CW1103" s="199" t="str">
        <f t="shared" si="1346"/>
        <v>CW$17</v>
      </c>
      <c r="CX1103" s="199" t="str">
        <f t="shared" si="1346"/>
        <v>CX$17</v>
      </c>
      <c r="CY1103" s="199" t="str">
        <f t="shared" si="1346"/>
        <v>CY$17</v>
      </c>
      <c r="CZ1103" s="199" t="str">
        <f t="shared" si="1346"/>
        <v>CZ$17</v>
      </c>
      <c r="DA1103" s="199" t="str">
        <f t="shared" si="1346"/>
        <v>DA$17</v>
      </c>
      <c r="DB1103" s="199" t="str">
        <f t="shared" si="1346"/>
        <v>DB$17</v>
      </c>
      <c r="DC1103" s="199" t="str">
        <f t="shared" si="1346"/>
        <v>DC$17</v>
      </c>
      <c r="DD1103" s="199" t="str">
        <f t="shared" si="1346"/>
        <v>DD$17</v>
      </c>
      <c r="DE1103" s="199" t="str">
        <f t="shared" si="1346"/>
        <v>DE$17</v>
      </c>
      <c r="DF1103" s="199" t="str">
        <f t="shared" si="1346"/>
        <v>DF$17</v>
      </c>
      <c r="DG1103" s="199" t="str">
        <f t="shared" si="1346"/>
        <v>DG$17</v>
      </c>
      <c r="DH1103" s="199" t="str">
        <f t="shared" si="1346"/>
        <v>DH$17</v>
      </c>
      <c r="DI1103" s="199" t="str">
        <f t="shared" si="1346"/>
        <v>DI$17</v>
      </c>
      <c r="DJ1103" s="199" t="str">
        <f t="shared" si="1346"/>
        <v>DJ$17</v>
      </c>
      <c r="DK1103" s="199" t="str">
        <f t="shared" si="1346"/>
        <v>DK$17</v>
      </c>
      <c r="DL1103" s="199" t="str">
        <f t="shared" si="1346"/>
        <v>DL$17</v>
      </c>
    </row>
    <row r="1104" spans="1:116" x14ac:dyDescent="0.4">
      <c r="A1104" s="174"/>
      <c r="E1104" s="8"/>
      <c r="G1104" s="175" t="s">
        <v>491</v>
      </c>
      <c r="H1104" s="200"/>
      <c r="I1104" s="201"/>
      <c r="J1104" s="201"/>
      <c r="K1104" s="202"/>
      <c r="L1104" s="202"/>
      <c r="M1104" s="202"/>
      <c r="N1104" s="202"/>
      <c r="O1104" s="202"/>
      <c r="P1104" s="202"/>
      <c r="R1104" s="202"/>
      <c r="S1104" s="190"/>
      <c r="T1104" s="190"/>
      <c r="U1104" s="190"/>
      <c r="V1104" s="190"/>
      <c r="W1104" s="190"/>
      <c r="X1104" s="190"/>
      <c r="Y1104" s="190"/>
      <c r="Z1104" s="190"/>
      <c r="AA1104" s="190"/>
      <c r="AB1104" s="190"/>
      <c r="AC1104" s="190"/>
      <c r="AD1104" s="190"/>
      <c r="AE1104" s="190"/>
      <c r="AF1104" s="190"/>
      <c r="AG1104" s="190"/>
      <c r="AH1104" s="190"/>
      <c r="AI1104" s="190"/>
      <c r="AJ1104" s="190"/>
      <c r="AK1104" s="190"/>
      <c r="AL1104" s="190"/>
      <c r="AM1104" s="190"/>
      <c r="AN1104" s="190"/>
      <c r="AO1104" s="190"/>
      <c r="AP1104" s="190"/>
      <c r="AQ1104" s="190"/>
      <c r="AR1104" s="190"/>
      <c r="AS1104" s="190"/>
      <c r="AT1104" s="190"/>
      <c r="AU1104" s="190"/>
      <c r="AV1104" s="190"/>
      <c r="AW1104" s="190"/>
      <c r="AX1104" s="190"/>
      <c r="AY1104" s="190"/>
      <c r="AZ1104" s="190"/>
      <c r="BA1104" s="190"/>
      <c r="BB1104" s="190"/>
      <c r="BC1104" s="190"/>
      <c r="BD1104" s="190"/>
      <c r="BE1104" s="190"/>
      <c r="BF1104" s="190"/>
      <c r="BG1104" s="190"/>
      <c r="BH1104" s="190"/>
      <c r="BI1104" s="190"/>
      <c r="BJ1104" s="190"/>
      <c r="BK1104" s="190"/>
      <c r="BL1104" s="190"/>
      <c r="BM1104" s="190"/>
      <c r="BN1104" s="190"/>
      <c r="BO1104" s="190"/>
      <c r="BP1104" s="190"/>
      <c r="BQ1104" s="190"/>
      <c r="BR1104" s="190"/>
      <c r="BS1104" s="190"/>
      <c r="BT1104" s="190"/>
      <c r="BU1104" s="190"/>
      <c r="BV1104" s="190"/>
      <c r="BW1104" s="190"/>
      <c r="BX1104" s="190"/>
      <c r="BY1104" s="190"/>
      <c r="BZ1104" s="190"/>
      <c r="CA1104" s="190"/>
      <c r="CB1104" s="190"/>
      <c r="CC1104" s="190"/>
      <c r="CD1104" s="190"/>
      <c r="CE1104" s="190"/>
      <c r="CF1104" s="190"/>
      <c r="CG1104" s="190"/>
      <c r="CH1104" s="190"/>
      <c r="CI1104" s="190"/>
      <c r="CJ1104" s="190"/>
      <c r="CK1104" s="190"/>
      <c r="CL1104" s="190"/>
      <c r="CN1104" s="201"/>
      <c r="CO1104" s="190"/>
      <c r="CP1104" s="190"/>
      <c r="CQ1104" s="190"/>
      <c r="CR1104" s="190"/>
      <c r="CS1104" s="190"/>
      <c r="CT1104" s="190"/>
      <c r="CU1104" s="190"/>
      <c r="CV1104" s="190"/>
      <c r="CW1104" s="190"/>
      <c r="CX1104" s="190"/>
      <c r="CY1104" s="190"/>
      <c r="CZ1104" s="190"/>
      <c r="DA1104" s="190"/>
      <c r="DB1104" s="190"/>
      <c r="DC1104" s="190"/>
      <c r="DD1104" s="190"/>
      <c r="DE1104" s="190"/>
      <c r="DF1104" s="190"/>
      <c r="DG1104" s="190"/>
      <c r="DH1104" s="190"/>
      <c r="DI1104" s="190"/>
      <c r="DJ1104" s="190"/>
      <c r="DK1104" s="190"/>
      <c r="DL1104" s="190"/>
    </row>
    <row r="1105" spans="1:116" x14ac:dyDescent="0.4">
      <c r="A1105" s="174"/>
      <c r="E1105" s="8"/>
      <c r="G1105" s="175" t="s">
        <v>505</v>
      </c>
      <c r="H1105" s="200"/>
      <c r="I1105" s="201"/>
      <c r="J1105" s="201"/>
      <c r="K1105" s="202"/>
      <c r="L1105" s="202"/>
      <c r="M1105" s="202"/>
      <c r="N1105" s="202"/>
      <c r="O1105" s="202"/>
      <c r="P1105" s="202"/>
      <c r="R1105" s="202"/>
      <c r="S1105" s="190"/>
      <c r="T1105" s="190"/>
      <c r="U1105" s="190"/>
      <c r="V1105" s="190"/>
      <c r="W1105" s="190"/>
      <c r="X1105" s="190"/>
      <c r="Y1105" s="190"/>
      <c r="Z1105" s="190"/>
      <c r="AA1105" s="190"/>
      <c r="AB1105" s="190"/>
      <c r="AC1105" s="190"/>
      <c r="AD1105" s="190"/>
      <c r="AE1105" s="190"/>
      <c r="AF1105" s="190"/>
      <c r="AG1105" s="190"/>
      <c r="AH1105" s="190"/>
      <c r="AI1105" s="190"/>
      <c r="AJ1105" s="190"/>
      <c r="AK1105" s="190"/>
      <c r="AL1105" s="190"/>
      <c r="AM1105" s="190"/>
      <c r="AN1105" s="190"/>
      <c r="AO1105" s="190"/>
      <c r="AP1105" s="190"/>
      <c r="AQ1105" s="190"/>
      <c r="AR1105" s="190"/>
      <c r="AS1105" s="190"/>
      <c r="AT1105" s="190"/>
      <c r="AU1105" s="190"/>
      <c r="AV1105" s="190"/>
      <c r="AW1105" s="190"/>
      <c r="AX1105" s="190"/>
      <c r="AY1105" s="190"/>
      <c r="AZ1105" s="190"/>
      <c r="BA1105" s="190"/>
      <c r="BB1105" s="190"/>
      <c r="BC1105" s="190"/>
      <c r="BD1105" s="190"/>
      <c r="BE1105" s="190"/>
      <c r="BF1105" s="190"/>
      <c r="BG1105" s="190"/>
      <c r="BH1105" s="190"/>
      <c r="BI1105" s="190"/>
      <c r="BJ1105" s="190"/>
      <c r="BK1105" s="190"/>
      <c r="BL1105" s="190"/>
      <c r="BM1105" s="190"/>
      <c r="BN1105" s="190"/>
      <c r="BO1105" s="190"/>
      <c r="BP1105" s="190"/>
      <c r="BQ1105" s="190"/>
      <c r="BR1105" s="190"/>
      <c r="BS1105" s="190"/>
      <c r="BT1105" s="190"/>
      <c r="BU1105" s="190"/>
      <c r="BV1105" s="190"/>
      <c r="BW1105" s="190"/>
      <c r="BX1105" s="190"/>
      <c r="BY1105" s="190"/>
      <c r="BZ1105" s="190"/>
      <c r="CA1105" s="190"/>
      <c r="CB1105" s="190"/>
      <c r="CC1105" s="190"/>
      <c r="CD1105" s="190"/>
      <c r="CE1105" s="190"/>
      <c r="CF1105" s="190"/>
      <c r="CG1105" s="190"/>
      <c r="CH1105" s="190"/>
      <c r="CI1105" s="190"/>
      <c r="CJ1105" s="190"/>
      <c r="CK1105" s="190"/>
      <c r="CL1105" s="190"/>
      <c r="CN1105" s="201"/>
      <c r="CO1105" s="190"/>
      <c r="CP1105" s="190"/>
      <c r="CQ1105" s="190"/>
      <c r="CR1105" s="190"/>
      <c r="CS1105" s="190"/>
      <c r="CT1105" s="190"/>
      <c r="CU1105" s="190"/>
      <c r="CV1105" s="190"/>
      <c r="CW1105" s="190"/>
      <c r="CX1105" s="190"/>
      <c r="CY1105" s="190"/>
      <c r="CZ1105" s="190"/>
      <c r="DA1105" s="190"/>
      <c r="DB1105" s="190"/>
      <c r="DC1105" s="190"/>
      <c r="DD1105" s="190"/>
      <c r="DE1105" s="190"/>
      <c r="DF1105" s="190"/>
      <c r="DG1105" s="190"/>
      <c r="DH1105" s="190"/>
      <c r="DI1105" s="190"/>
      <c r="DJ1105" s="190"/>
      <c r="DK1105" s="190"/>
      <c r="DL1105" s="190"/>
    </row>
    <row r="1106" spans="1:116" x14ac:dyDescent="0.4">
      <c r="A1106" s="174"/>
      <c r="E1106" s="8"/>
      <c r="G1106" s="175" t="s">
        <v>463</v>
      </c>
      <c r="H1106" s="200"/>
      <c r="I1106" s="201"/>
      <c r="J1106" s="201"/>
      <c r="K1106" s="202"/>
      <c r="L1106" s="202"/>
      <c r="M1106" s="202"/>
      <c r="N1106" s="202"/>
      <c r="O1106" s="202"/>
      <c r="P1106" s="202"/>
      <c r="R1106" s="202"/>
      <c r="S1106" s="190" t="str">
        <f t="shared" ref="S1106:AX1106" si="1347">S$22</f>
        <v>S$18</v>
      </c>
      <c r="T1106" s="190" t="str">
        <f t="shared" si="1347"/>
        <v>T$18</v>
      </c>
      <c r="U1106" s="190" t="str">
        <f t="shared" si="1347"/>
        <v>U$18</v>
      </c>
      <c r="V1106" s="190" t="str">
        <f t="shared" si="1347"/>
        <v>V$18</v>
      </c>
      <c r="W1106" s="190" t="str">
        <f t="shared" si="1347"/>
        <v>W$18</v>
      </c>
      <c r="X1106" s="190" t="str">
        <f t="shared" si="1347"/>
        <v>X$18</v>
      </c>
      <c r="Y1106" s="190" t="str">
        <f t="shared" si="1347"/>
        <v>Y$18</v>
      </c>
      <c r="Z1106" s="190" t="str">
        <f t="shared" si="1347"/>
        <v>Z$18</v>
      </c>
      <c r="AA1106" s="190" t="str">
        <f t="shared" si="1347"/>
        <v>AA$18</v>
      </c>
      <c r="AB1106" s="190" t="str">
        <f t="shared" si="1347"/>
        <v>AB$18</v>
      </c>
      <c r="AC1106" s="190" t="str">
        <f t="shared" si="1347"/>
        <v>AC$18</v>
      </c>
      <c r="AD1106" s="190" t="str">
        <f t="shared" si="1347"/>
        <v>AD$18</v>
      </c>
      <c r="AE1106" s="190" t="str">
        <f t="shared" si="1347"/>
        <v>AE$18</v>
      </c>
      <c r="AF1106" s="190" t="str">
        <f t="shared" si="1347"/>
        <v>AF$18</v>
      </c>
      <c r="AG1106" s="190" t="str">
        <f t="shared" si="1347"/>
        <v>AG$18</v>
      </c>
      <c r="AH1106" s="190" t="str">
        <f t="shared" si="1347"/>
        <v>AH$18</v>
      </c>
      <c r="AI1106" s="190" t="str">
        <f t="shared" si="1347"/>
        <v>AI$18</v>
      </c>
      <c r="AJ1106" s="190" t="str">
        <f t="shared" si="1347"/>
        <v>AJ$18</v>
      </c>
      <c r="AK1106" s="190" t="str">
        <f t="shared" si="1347"/>
        <v>AK$18</v>
      </c>
      <c r="AL1106" s="190" t="str">
        <f t="shared" si="1347"/>
        <v>AL$18</v>
      </c>
      <c r="AM1106" s="190" t="str">
        <f t="shared" si="1347"/>
        <v>AM$18</v>
      </c>
      <c r="AN1106" s="190" t="str">
        <f t="shared" si="1347"/>
        <v>AN$18</v>
      </c>
      <c r="AO1106" s="190" t="str">
        <f t="shared" si="1347"/>
        <v>AO$18</v>
      </c>
      <c r="AP1106" s="190" t="str">
        <f t="shared" si="1347"/>
        <v>AP$18</v>
      </c>
      <c r="AQ1106" s="190" t="str">
        <f t="shared" si="1347"/>
        <v>AQ$18</v>
      </c>
      <c r="AR1106" s="190" t="str">
        <f t="shared" si="1347"/>
        <v>AR$18</v>
      </c>
      <c r="AS1106" s="190" t="str">
        <f t="shared" si="1347"/>
        <v>AS$18</v>
      </c>
      <c r="AT1106" s="190" t="str">
        <f t="shared" si="1347"/>
        <v>AT$18</v>
      </c>
      <c r="AU1106" s="190" t="str">
        <f t="shared" si="1347"/>
        <v>AU$18</v>
      </c>
      <c r="AV1106" s="190" t="str">
        <f t="shared" si="1347"/>
        <v>AV$18</v>
      </c>
      <c r="AW1106" s="190" t="str">
        <f t="shared" si="1347"/>
        <v>AW$18</v>
      </c>
      <c r="AX1106" s="190" t="str">
        <f t="shared" si="1347"/>
        <v>AX$18</v>
      </c>
      <c r="AY1106" s="190" t="str">
        <f t="shared" ref="AY1106:CD1106" si="1348">AY$22</f>
        <v>AY$18</v>
      </c>
      <c r="AZ1106" s="190" t="str">
        <f t="shared" si="1348"/>
        <v>AZ$18</v>
      </c>
      <c r="BA1106" s="190" t="str">
        <f t="shared" si="1348"/>
        <v>BA$18</v>
      </c>
      <c r="BB1106" s="190" t="str">
        <f t="shared" si="1348"/>
        <v>BB$18</v>
      </c>
      <c r="BC1106" s="190" t="str">
        <f t="shared" si="1348"/>
        <v>BC$18</v>
      </c>
      <c r="BD1106" s="190" t="str">
        <f t="shared" si="1348"/>
        <v>BD$18</v>
      </c>
      <c r="BE1106" s="190" t="str">
        <f t="shared" si="1348"/>
        <v>BE$18</v>
      </c>
      <c r="BF1106" s="190" t="str">
        <f t="shared" si="1348"/>
        <v>BF$18</v>
      </c>
      <c r="BG1106" s="190" t="str">
        <f t="shared" si="1348"/>
        <v>BG$18</v>
      </c>
      <c r="BH1106" s="190" t="str">
        <f t="shared" si="1348"/>
        <v>BH$18</v>
      </c>
      <c r="BI1106" s="190" t="str">
        <f t="shared" si="1348"/>
        <v>BI$18</v>
      </c>
      <c r="BJ1106" s="190" t="str">
        <f t="shared" si="1348"/>
        <v>BJ$18</v>
      </c>
      <c r="BK1106" s="190" t="str">
        <f t="shared" si="1348"/>
        <v>BK$18</v>
      </c>
      <c r="BL1106" s="190" t="str">
        <f t="shared" si="1348"/>
        <v>BL$18</v>
      </c>
      <c r="BM1106" s="190" t="str">
        <f t="shared" si="1348"/>
        <v>BM$18</v>
      </c>
      <c r="BN1106" s="190" t="str">
        <f t="shared" si="1348"/>
        <v>BN$18</v>
      </c>
      <c r="BO1106" s="190" t="str">
        <f t="shared" si="1348"/>
        <v>BO$18</v>
      </c>
      <c r="BP1106" s="190" t="str">
        <f t="shared" si="1348"/>
        <v>BP$18</v>
      </c>
      <c r="BQ1106" s="190" t="str">
        <f t="shared" si="1348"/>
        <v>BQ$18</v>
      </c>
      <c r="BR1106" s="190" t="str">
        <f t="shared" si="1348"/>
        <v>BR$18</v>
      </c>
      <c r="BS1106" s="190" t="str">
        <f t="shared" si="1348"/>
        <v>BS$18</v>
      </c>
      <c r="BT1106" s="190" t="str">
        <f t="shared" si="1348"/>
        <v>BT$18</v>
      </c>
      <c r="BU1106" s="190" t="str">
        <f t="shared" si="1348"/>
        <v>BU$18</v>
      </c>
      <c r="BV1106" s="190" t="str">
        <f t="shared" si="1348"/>
        <v>BV$18</v>
      </c>
      <c r="BW1106" s="190" t="str">
        <f t="shared" si="1348"/>
        <v>BW$18</v>
      </c>
      <c r="BX1106" s="190" t="str">
        <f t="shared" si="1348"/>
        <v>BX$18</v>
      </c>
      <c r="BY1106" s="190" t="str">
        <f t="shared" si="1348"/>
        <v>BY$18</v>
      </c>
      <c r="BZ1106" s="190" t="str">
        <f t="shared" si="1348"/>
        <v>BZ$18</v>
      </c>
      <c r="CA1106" s="190" t="str">
        <f t="shared" si="1348"/>
        <v>CA$18</v>
      </c>
      <c r="CB1106" s="190" t="str">
        <f t="shared" si="1348"/>
        <v>CB$18</v>
      </c>
      <c r="CC1106" s="190" t="str">
        <f t="shared" si="1348"/>
        <v>CC$18</v>
      </c>
      <c r="CD1106" s="190" t="str">
        <f t="shared" si="1348"/>
        <v>CD$18</v>
      </c>
      <c r="CE1106" s="190" t="str">
        <f t="shared" ref="CE1106:CL1106" si="1349">CE$22</f>
        <v>CE$18</v>
      </c>
      <c r="CF1106" s="190" t="str">
        <f t="shared" si="1349"/>
        <v>CF$18</v>
      </c>
      <c r="CG1106" s="190" t="str">
        <f t="shared" si="1349"/>
        <v>CG$18</v>
      </c>
      <c r="CH1106" s="190" t="str">
        <f t="shared" si="1349"/>
        <v>CH$18</v>
      </c>
      <c r="CI1106" s="190" t="str">
        <f t="shared" si="1349"/>
        <v>CI$18</v>
      </c>
      <c r="CJ1106" s="190" t="str">
        <f t="shared" si="1349"/>
        <v>CJ$18</v>
      </c>
      <c r="CK1106" s="190" t="str">
        <f t="shared" si="1349"/>
        <v>CK$18</v>
      </c>
      <c r="CL1106" s="190" t="str">
        <f t="shared" si="1349"/>
        <v>CL$18</v>
      </c>
      <c r="CN1106" s="201"/>
      <c r="CO1106" s="190" t="str">
        <f t="shared" ref="CO1106:DL1106" si="1350">CO$22</f>
        <v>CO$18</v>
      </c>
      <c r="CP1106" s="190" t="str">
        <f t="shared" si="1350"/>
        <v>CP$18</v>
      </c>
      <c r="CQ1106" s="190" t="str">
        <f t="shared" si="1350"/>
        <v>CQ$18</v>
      </c>
      <c r="CR1106" s="190" t="str">
        <f t="shared" si="1350"/>
        <v>CR$18</v>
      </c>
      <c r="CS1106" s="190" t="str">
        <f t="shared" si="1350"/>
        <v>CS$18</v>
      </c>
      <c r="CT1106" s="190" t="str">
        <f t="shared" si="1350"/>
        <v>CT$18</v>
      </c>
      <c r="CU1106" s="190" t="str">
        <f t="shared" si="1350"/>
        <v>CU$18</v>
      </c>
      <c r="CV1106" s="190" t="str">
        <f t="shared" si="1350"/>
        <v>CV$18</v>
      </c>
      <c r="CW1106" s="190" t="str">
        <f t="shared" si="1350"/>
        <v>CW$18</v>
      </c>
      <c r="CX1106" s="190" t="str">
        <f t="shared" si="1350"/>
        <v>CX$18</v>
      </c>
      <c r="CY1106" s="190" t="str">
        <f t="shared" si="1350"/>
        <v>CY$18</v>
      </c>
      <c r="CZ1106" s="190" t="str">
        <f t="shared" si="1350"/>
        <v>CZ$18</v>
      </c>
      <c r="DA1106" s="190" t="str">
        <f t="shared" si="1350"/>
        <v>DA$18</v>
      </c>
      <c r="DB1106" s="190" t="str">
        <f t="shared" si="1350"/>
        <v>DB$18</v>
      </c>
      <c r="DC1106" s="190" t="str">
        <f t="shared" si="1350"/>
        <v>DC$18</v>
      </c>
      <c r="DD1106" s="190" t="str">
        <f t="shared" si="1350"/>
        <v>DD$18</v>
      </c>
      <c r="DE1106" s="190" t="str">
        <f t="shared" si="1350"/>
        <v>DE$18</v>
      </c>
      <c r="DF1106" s="190" t="str">
        <f t="shared" si="1350"/>
        <v>DF$18</v>
      </c>
      <c r="DG1106" s="190" t="str">
        <f t="shared" si="1350"/>
        <v>DG$18</v>
      </c>
      <c r="DH1106" s="190" t="str">
        <f t="shared" si="1350"/>
        <v>DH$18</v>
      </c>
      <c r="DI1106" s="190" t="str">
        <f t="shared" si="1350"/>
        <v>DI$18</v>
      </c>
      <c r="DJ1106" s="190" t="str">
        <f t="shared" si="1350"/>
        <v>DJ$18</v>
      </c>
      <c r="DK1106" s="190" t="str">
        <f t="shared" si="1350"/>
        <v>DK$18</v>
      </c>
      <c r="DL1106" s="190" t="str">
        <f t="shared" si="1350"/>
        <v>DL$18</v>
      </c>
    </row>
    <row r="1107" spans="1:116" x14ac:dyDescent="0.4">
      <c r="A1107" s="174"/>
      <c r="E1107" s="8"/>
      <c r="G1107" s="175" t="s">
        <v>464</v>
      </c>
      <c r="H1107" s="200"/>
      <c r="I1107" s="201"/>
      <c r="J1107" s="201"/>
      <c r="K1107" s="202"/>
      <c r="L1107" s="202"/>
      <c r="M1107" s="202"/>
      <c r="N1107" s="202"/>
      <c r="O1107" s="202"/>
      <c r="P1107" s="202"/>
      <c r="R1107" s="202"/>
      <c r="S1107" s="190" t="str">
        <f t="shared" ref="S1107:AX1107" si="1351">S$23</f>
        <v>S$19</v>
      </c>
      <c r="T1107" s="190" t="str">
        <f t="shared" si="1351"/>
        <v>T$19</v>
      </c>
      <c r="U1107" s="190" t="str">
        <f t="shared" si="1351"/>
        <v>U$19</v>
      </c>
      <c r="V1107" s="190" t="str">
        <f t="shared" si="1351"/>
        <v>V$19</v>
      </c>
      <c r="W1107" s="190" t="str">
        <f t="shared" si="1351"/>
        <v>W$19</v>
      </c>
      <c r="X1107" s="190" t="str">
        <f t="shared" si="1351"/>
        <v>X$19</v>
      </c>
      <c r="Y1107" s="190" t="str">
        <f t="shared" si="1351"/>
        <v>Y$19</v>
      </c>
      <c r="Z1107" s="190" t="str">
        <f t="shared" si="1351"/>
        <v>Z$19</v>
      </c>
      <c r="AA1107" s="190" t="str">
        <f t="shared" si="1351"/>
        <v>AA$19</v>
      </c>
      <c r="AB1107" s="190" t="str">
        <f t="shared" si="1351"/>
        <v>AB$19</v>
      </c>
      <c r="AC1107" s="190" t="str">
        <f t="shared" si="1351"/>
        <v>AC$19</v>
      </c>
      <c r="AD1107" s="190" t="str">
        <f t="shared" si="1351"/>
        <v>AD$19</v>
      </c>
      <c r="AE1107" s="190" t="str">
        <f t="shared" si="1351"/>
        <v>AE$19</v>
      </c>
      <c r="AF1107" s="190" t="str">
        <f t="shared" si="1351"/>
        <v>AF$19</v>
      </c>
      <c r="AG1107" s="190" t="str">
        <f t="shared" si="1351"/>
        <v>AG$19</v>
      </c>
      <c r="AH1107" s="190" t="str">
        <f t="shared" si="1351"/>
        <v>AH$19</v>
      </c>
      <c r="AI1107" s="190" t="str">
        <f t="shared" si="1351"/>
        <v>AI$19</v>
      </c>
      <c r="AJ1107" s="190" t="str">
        <f t="shared" si="1351"/>
        <v>AJ$19</v>
      </c>
      <c r="AK1107" s="190" t="str">
        <f t="shared" si="1351"/>
        <v>AK$19</v>
      </c>
      <c r="AL1107" s="190" t="str">
        <f t="shared" si="1351"/>
        <v>AL$19</v>
      </c>
      <c r="AM1107" s="190" t="str">
        <f t="shared" si="1351"/>
        <v>AM$19</v>
      </c>
      <c r="AN1107" s="190" t="str">
        <f t="shared" si="1351"/>
        <v>AN$19</v>
      </c>
      <c r="AO1107" s="190" t="str">
        <f t="shared" si="1351"/>
        <v>AO$19</v>
      </c>
      <c r="AP1107" s="190" t="str">
        <f t="shared" si="1351"/>
        <v>AP$19</v>
      </c>
      <c r="AQ1107" s="190" t="str">
        <f t="shared" si="1351"/>
        <v>AQ$19</v>
      </c>
      <c r="AR1107" s="190" t="str">
        <f t="shared" si="1351"/>
        <v>AR$19</v>
      </c>
      <c r="AS1107" s="190" t="str">
        <f t="shared" si="1351"/>
        <v>AS$19</v>
      </c>
      <c r="AT1107" s="190" t="str">
        <f t="shared" si="1351"/>
        <v>AT$19</v>
      </c>
      <c r="AU1107" s="190" t="str">
        <f t="shared" si="1351"/>
        <v>AU$19</v>
      </c>
      <c r="AV1107" s="190" t="str">
        <f t="shared" si="1351"/>
        <v>AV$19</v>
      </c>
      <c r="AW1107" s="190" t="str">
        <f t="shared" si="1351"/>
        <v>AW$19</v>
      </c>
      <c r="AX1107" s="190" t="str">
        <f t="shared" si="1351"/>
        <v>AX$19</v>
      </c>
      <c r="AY1107" s="190" t="str">
        <f t="shared" ref="AY1107:CD1107" si="1352">AY$23</f>
        <v>AY$19</v>
      </c>
      <c r="AZ1107" s="190" t="str">
        <f t="shared" si="1352"/>
        <v>AZ$19</v>
      </c>
      <c r="BA1107" s="190" t="str">
        <f t="shared" si="1352"/>
        <v>BA$19</v>
      </c>
      <c r="BB1107" s="190" t="str">
        <f t="shared" si="1352"/>
        <v>BB$19</v>
      </c>
      <c r="BC1107" s="190" t="str">
        <f t="shared" si="1352"/>
        <v>BC$19</v>
      </c>
      <c r="BD1107" s="190" t="str">
        <f t="shared" si="1352"/>
        <v>BD$19</v>
      </c>
      <c r="BE1107" s="190" t="str">
        <f t="shared" si="1352"/>
        <v>BE$19</v>
      </c>
      <c r="BF1107" s="190" t="str">
        <f t="shared" si="1352"/>
        <v>BF$19</v>
      </c>
      <c r="BG1107" s="190" t="str">
        <f t="shared" si="1352"/>
        <v>BG$19</v>
      </c>
      <c r="BH1107" s="190" t="str">
        <f t="shared" si="1352"/>
        <v>BH$19</v>
      </c>
      <c r="BI1107" s="190" t="str">
        <f t="shared" si="1352"/>
        <v>BI$19</v>
      </c>
      <c r="BJ1107" s="190" t="str">
        <f t="shared" si="1352"/>
        <v>BJ$19</v>
      </c>
      <c r="BK1107" s="190" t="str">
        <f t="shared" si="1352"/>
        <v>BK$19</v>
      </c>
      <c r="BL1107" s="190" t="str">
        <f t="shared" si="1352"/>
        <v>BL$19</v>
      </c>
      <c r="BM1107" s="190" t="str">
        <f t="shared" si="1352"/>
        <v>BM$19</v>
      </c>
      <c r="BN1107" s="190" t="str">
        <f t="shared" si="1352"/>
        <v>BN$19</v>
      </c>
      <c r="BO1107" s="190" t="str">
        <f t="shared" si="1352"/>
        <v>BO$19</v>
      </c>
      <c r="BP1107" s="190" t="str">
        <f t="shared" si="1352"/>
        <v>BP$19</v>
      </c>
      <c r="BQ1107" s="190" t="str">
        <f t="shared" si="1352"/>
        <v>BQ$19</v>
      </c>
      <c r="BR1107" s="190" t="str">
        <f t="shared" si="1352"/>
        <v>BR$19</v>
      </c>
      <c r="BS1107" s="190" t="str">
        <f t="shared" si="1352"/>
        <v>BS$19</v>
      </c>
      <c r="BT1107" s="190" t="str">
        <f t="shared" si="1352"/>
        <v>BT$19</v>
      </c>
      <c r="BU1107" s="190" t="str">
        <f t="shared" si="1352"/>
        <v>BU$19</v>
      </c>
      <c r="BV1107" s="190" t="str">
        <f t="shared" si="1352"/>
        <v>BV$19</v>
      </c>
      <c r="BW1107" s="190" t="str">
        <f t="shared" si="1352"/>
        <v>BW$19</v>
      </c>
      <c r="BX1107" s="190" t="str">
        <f t="shared" si="1352"/>
        <v>BX$19</v>
      </c>
      <c r="BY1107" s="190" t="str">
        <f t="shared" si="1352"/>
        <v>BY$19</v>
      </c>
      <c r="BZ1107" s="190" t="str">
        <f t="shared" si="1352"/>
        <v>BZ$19</v>
      </c>
      <c r="CA1107" s="190" t="str">
        <f t="shared" si="1352"/>
        <v>CA$19</v>
      </c>
      <c r="CB1107" s="190" t="str">
        <f t="shared" si="1352"/>
        <v>CB$19</v>
      </c>
      <c r="CC1107" s="190" t="str">
        <f t="shared" si="1352"/>
        <v>CC$19</v>
      </c>
      <c r="CD1107" s="190" t="str">
        <f t="shared" si="1352"/>
        <v>CD$19</v>
      </c>
      <c r="CE1107" s="190" t="str">
        <f t="shared" ref="CE1107:CL1107" si="1353">CE$23</f>
        <v>CE$19</v>
      </c>
      <c r="CF1107" s="190" t="str">
        <f t="shared" si="1353"/>
        <v>CF$19</v>
      </c>
      <c r="CG1107" s="190" t="str">
        <f t="shared" si="1353"/>
        <v>CG$19</v>
      </c>
      <c r="CH1107" s="190" t="str">
        <f t="shared" si="1353"/>
        <v>CH$19</v>
      </c>
      <c r="CI1107" s="190" t="str">
        <f t="shared" si="1353"/>
        <v>CI$19</v>
      </c>
      <c r="CJ1107" s="190" t="str">
        <f t="shared" si="1353"/>
        <v>CJ$19</v>
      </c>
      <c r="CK1107" s="190" t="str">
        <f t="shared" si="1353"/>
        <v>CK$19</v>
      </c>
      <c r="CL1107" s="190" t="str">
        <f t="shared" si="1353"/>
        <v>CL$19</v>
      </c>
      <c r="CN1107" s="201"/>
      <c r="CO1107" s="190" t="str">
        <f t="shared" ref="CO1107:DL1107" si="1354">CO$23</f>
        <v>CO$19</v>
      </c>
      <c r="CP1107" s="190" t="str">
        <f t="shared" si="1354"/>
        <v>CP$19</v>
      </c>
      <c r="CQ1107" s="190" t="str">
        <f t="shared" si="1354"/>
        <v>CQ$19</v>
      </c>
      <c r="CR1107" s="190" t="str">
        <f t="shared" si="1354"/>
        <v>CR$19</v>
      </c>
      <c r="CS1107" s="190" t="str">
        <f t="shared" si="1354"/>
        <v>CS$19</v>
      </c>
      <c r="CT1107" s="190" t="str">
        <f t="shared" si="1354"/>
        <v>CT$19</v>
      </c>
      <c r="CU1107" s="190" t="str">
        <f t="shared" si="1354"/>
        <v>CU$19</v>
      </c>
      <c r="CV1107" s="190" t="str">
        <f t="shared" si="1354"/>
        <v>CV$19</v>
      </c>
      <c r="CW1107" s="190" t="str">
        <f t="shared" si="1354"/>
        <v>CW$19</v>
      </c>
      <c r="CX1107" s="190" t="str">
        <f t="shared" si="1354"/>
        <v>CX$19</v>
      </c>
      <c r="CY1107" s="190" t="str">
        <f t="shared" si="1354"/>
        <v>CY$19</v>
      </c>
      <c r="CZ1107" s="190" t="str">
        <f t="shared" si="1354"/>
        <v>CZ$19</v>
      </c>
      <c r="DA1107" s="190" t="str">
        <f t="shared" si="1354"/>
        <v>DA$19</v>
      </c>
      <c r="DB1107" s="190" t="str">
        <f t="shared" si="1354"/>
        <v>DB$19</v>
      </c>
      <c r="DC1107" s="190" t="str">
        <f t="shared" si="1354"/>
        <v>DC$19</v>
      </c>
      <c r="DD1107" s="190" t="str">
        <f t="shared" si="1354"/>
        <v>DD$19</v>
      </c>
      <c r="DE1107" s="190" t="str">
        <f t="shared" si="1354"/>
        <v>DE$19</v>
      </c>
      <c r="DF1107" s="190" t="str">
        <f t="shared" si="1354"/>
        <v>DF$19</v>
      </c>
      <c r="DG1107" s="190" t="str">
        <f t="shared" si="1354"/>
        <v>DG$19</v>
      </c>
      <c r="DH1107" s="190" t="str">
        <f t="shared" si="1354"/>
        <v>DH$19</v>
      </c>
      <c r="DI1107" s="190" t="str">
        <f t="shared" si="1354"/>
        <v>DI$19</v>
      </c>
      <c r="DJ1107" s="190" t="str">
        <f t="shared" si="1354"/>
        <v>DJ$19</v>
      </c>
      <c r="DK1107" s="190" t="str">
        <f t="shared" si="1354"/>
        <v>DK$19</v>
      </c>
      <c r="DL1107" s="190" t="str">
        <f t="shared" si="1354"/>
        <v>DL$19</v>
      </c>
    </row>
    <row r="1108" spans="1:116" x14ac:dyDescent="0.4">
      <c r="A1108" s="174"/>
      <c r="E1108" s="8"/>
      <c r="G1108" s="175"/>
      <c r="H1108" s="200"/>
      <c r="I1108" s="201"/>
      <c r="J1108" s="201"/>
      <c r="K1108" s="202"/>
      <c r="L1108" s="202"/>
      <c r="M1108" s="202"/>
      <c r="N1108" s="202"/>
      <c r="O1108" s="202"/>
      <c r="P1108" s="202"/>
      <c r="R1108" s="202"/>
      <c r="S1108" s="190"/>
      <c r="T1108" s="190"/>
      <c r="U1108" s="190"/>
      <c r="V1108" s="190"/>
      <c r="W1108" s="190"/>
      <c r="X1108" s="190"/>
      <c r="Y1108" s="190"/>
      <c r="Z1108" s="190"/>
      <c r="AA1108" s="190"/>
      <c r="AB1108" s="190"/>
      <c r="AC1108" s="190"/>
      <c r="AD1108" s="190"/>
      <c r="AE1108" s="190"/>
      <c r="AF1108" s="190"/>
      <c r="AG1108" s="190"/>
      <c r="AH1108" s="190"/>
      <c r="AI1108" s="190"/>
      <c r="AJ1108" s="190"/>
      <c r="AK1108" s="190"/>
      <c r="AL1108" s="190"/>
      <c r="AM1108" s="190"/>
      <c r="AN1108" s="190"/>
      <c r="AO1108" s="190"/>
      <c r="AP1108" s="190"/>
      <c r="AQ1108" s="190"/>
      <c r="AR1108" s="190"/>
      <c r="AS1108" s="190"/>
      <c r="AT1108" s="190"/>
      <c r="AU1108" s="190"/>
      <c r="AV1108" s="190"/>
      <c r="AW1108" s="190"/>
      <c r="AX1108" s="190"/>
      <c r="AY1108" s="190"/>
      <c r="AZ1108" s="190"/>
      <c r="BA1108" s="190"/>
      <c r="BB1108" s="190"/>
      <c r="BC1108" s="190"/>
      <c r="BD1108" s="190"/>
      <c r="BE1108" s="190"/>
      <c r="BF1108" s="190"/>
      <c r="BG1108" s="190"/>
      <c r="BH1108" s="190"/>
      <c r="BI1108" s="190"/>
      <c r="BJ1108" s="190"/>
      <c r="BK1108" s="190"/>
      <c r="BL1108" s="190"/>
      <c r="BM1108" s="190"/>
      <c r="BN1108" s="190"/>
      <c r="BO1108" s="190"/>
      <c r="BP1108" s="190"/>
      <c r="BQ1108" s="190"/>
      <c r="BR1108" s="190"/>
      <c r="BS1108" s="190"/>
      <c r="BT1108" s="190"/>
      <c r="BU1108" s="190"/>
      <c r="BV1108" s="190"/>
      <c r="BW1108" s="190"/>
      <c r="BX1108" s="190"/>
      <c r="BY1108" s="190"/>
      <c r="BZ1108" s="190"/>
      <c r="CA1108" s="190"/>
      <c r="CB1108" s="190"/>
      <c r="CC1108" s="190"/>
      <c r="CD1108" s="190"/>
      <c r="CE1108" s="190"/>
      <c r="CF1108" s="190"/>
      <c r="CG1108" s="190"/>
      <c r="CH1108" s="190"/>
      <c r="CI1108" s="190"/>
      <c r="CJ1108" s="190"/>
      <c r="CK1108" s="190"/>
      <c r="CL1108" s="190"/>
      <c r="CN1108" s="201"/>
      <c r="CO1108" s="190"/>
      <c r="CP1108" s="190"/>
      <c r="CQ1108" s="190"/>
      <c r="CR1108" s="190"/>
      <c r="CS1108" s="190"/>
      <c r="CT1108" s="190"/>
      <c r="CU1108" s="190"/>
      <c r="CV1108" s="190"/>
      <c r="CW1108" s="190"/>
      <c r="CX1108" s="190"/>
      <c r="CY1108" s="190"/>
      <c r="CZ1108" s="190"/>
      <c r="DA1108" s="190"/>
      <c r="DB1108" s="190"/>
      <c r="DC1108" s="190"/>
      <c r="DD1108" s="190"/>
      <c r="DE1108" s="190"/>
      <c r="DF1108" s="190"/>
      <c r="DG1108" s="190"/>
      <c r="DH1108" s="190"/>
      <c r="DI1108" s="190"/>
      <c r="DJ1108" s="190"/>
      <c r="DK1108" s="190"/>
      <c r="DL1108" s="190"/>
    </row>
    <row r="1109" spans="1:116" x14ac:dyDescent="0.4">
      <c r="A1109" s="174"/>
      <c r="E1109" s="8"/>
      <c r="G1109" s="175"/>
      <c r="H1109" s="200"/>
      <c r="I1109" s="201"/>
      <c r="J1109" s="201"/>
      <c r="K1109" s="202"/>
      <c r="L1109" s="202"/>
      <c r="M1109" s="202"/>
      <c r="N1109" s="202"/>
      <c r="O1109" s="202"/>
      <c r="P1109" s="202"/>
      <c r="R1109" s="202"/>
      <c r="S1109" s="190"/>
      <c r="T1109" s="190"/>
      <c r="U1109" s="190"/>
      <c r="V1109" s="190"/>
      <c r="W1109" s="190"/>
      <c r="X1109" s="190"/>
      <c r="Y1109" s="190"/>
      <c r="Z1109" s="190"/>
      <c r="AA1109" s="190"/>
      <c r="AB1109" s="190"/>
      <c r="AC1109" s="190"/>
      <c r="AD1109" s="190"/>
      <c r="AE1109" s="190"/>
      <c r="AF1109" s="190"/>
      <c r="AG1109" s="190"/>
      <c r="AH1109" s="190"/>
      <c r="AI1109" s="190"/>
      <c r="AJ1109" s="190"/>
      <c r="AK1109" s="190"/>
      <c r="AL1109" s="190"/>
      <c r="AM1109" s="190"/>
      <c r="AN1109" s="190"/>
      <c r="AO1109" s="190"/>
      <c r="AP1109" s="190"/>
      <c r="AQ1109" s="190"/>
      <c r="AR1109" s="190"/>
      <c r="AS1109" s="190"/>
      <c r="AT1109" s="190"/>
      <c r="AU1109" s="190"/>
      <c r="AV1109" s="190"/>
      <c r="AW1109" s="190"/>
      <c r="AX1109" s="190"/>
      <c r="AY1109" s="190"/>
      <c r="AZ1109" s="190"/>
      <c r="BA1109" s="190"/>
      <c r="BB1109" s="190"/>
      <c r="BC1109" s="190"/>
      <c r="BD1109" s="190"/>
      <c r="BE1109" s="190"/>
      <c r="BF1109" s="190"/>
      <c r="BG1109" s="190"/>
      <c r="BH1109" s="190"/>
      <c r="BI1109" s="190"/>
      <c r="BJ1109" s="190"/>
      <c r="BK1109" s="190"/>
      <c r="BL1109" s="190"/>
      <c r="BM1109" s="190"/>
      <c r="BN1109" s="190"/>
      <c r="BO1109" s="190"/>
      <c r="BP1109" s="190"/>
      <c r="BQ1109" s="190"/>
      <c r="BR1109" s="190"/>
      <c r="BS1109" s="190"/>
      <c r="BT1109" s="190"/>
      <c r="BU1109" s="190"/>
      <c r="BV1109" s="190"/>
      <c r="BW1109" s="190"/>
      <c r="BX1109" s="190"/>
      <c r="BY1109" s="190"/>
      <c r="BZ1109" s="190"/>
      <c r="CA1109" s="190"/>
      <c r="CB1109" s="190"/>
      <c r="CC1109" s="190"/>
      <c r="CD1109" s="190"/>
      <c r="CE1109" s="190"/>
      <c r="CF1109" s="190"/>
      <c r="CG1109" s="190"/>
      <c r="CH1109" s="190"/>
      <c r="CI1109" s="190"/>
      <c r="CJ1109" s="190"/>
      <c r="CK1109" s="190"/>
      <c r="CL1109" s="190"/>
      <c r="CN1109" s="201"/>
      <c r="CO1109" s="190"/>
      <c r="CP1109" s="190"/>
      <c r="CQ1109" s="190"/>
      <c r="CR1109" s="190"/>
      <c r="CS1109" s="190"/>
      <c r="CT1109" s="190"/>
      <c r="CU1109" s="190"/>
      <c r="CV1109" s="190"/>
      <c r="CW1109" s="190"/>
      <c r="CX1109" s="190"/>
      <c r="CY1109" s="190"/>
      <c r="CZ1109" s="190"/>
      <c r="DA1109" s="190"/>
      <c r="DB1109" s="190"/>
      <c r="DC1109" s="190"/>
      <c r="DD1109" s="190"/>
      <c r="DE1109" s="190"/>
      <c r="DF1109" s="190"/>
      <c r="DG1109" s="190"/>
      <c r="DH1109" s="190"/>
      <c r="DI1109" s="190"/>
      <c r="DJ1109" s="190"/>
      <c r="DK1109" s="190"/>
      <c r="DL1109" s="190"/>
    </row>
    <row r="1110" spans="1:116" x14ac:dyDescent="0.4">
      <c r="A1110" s="174"/>
      <c r="E1110" s="8"/>
      <c r="G1110" s="175"/>
      <c r="H1110" s="200"/>
      <c r="I1110" s="201"/>
      <c r="J1110" s="201"/>
      <c r="K1110" s="202"/>
      <c r="L1110" s="202"/>
      <c r="M1110" s="202"/>
      <c r="N1110" s="202"/>
      <c r="O1110" s="202"/>
      <c r="P1110" s="202"/>
      <c r="R1110" s="202"/>
      <c r="S1110" s="190">
        <v>-1000</v>
      </c>
      <c r="T1110" s="190">
        <v>-1000</v>
      </c>
      <c r="U1110" s="190">
        <v>-1000</v>
      </c>
      <c r="V1110" s="190">
        <v>-1000</v>
      </c>
      <c r="W1110" s="190">
        <v>-1000</v>
      </c>
      <c r="X1110" s="190">
        <v>-1000</v>
      </c>
      <c r="Y1110" s="190">
        <v>-1000</v>
      </c>
      <c r="Z1110" s="190">
        <v>-1000</v>
      </c>
      <c r="AA1110" s="190">
        <v>-1000</v>
      </c>
      <c r="AB1110" s="190">
        <v>-1000</v>
      </c>
      <c r="AC1110" s="190">
        <v>-1000</v>
      </c>
      <c r="AD1110" s="190">
        <v>-1000</v>
      </c>
      <c r="AE1110" s="190">
        <v>-1000</v>
      </c>
      <c r="AF1110" s="190">
        <v>-1000</v>
      </c>
      <c r="AG1110" s="190">
        <v>-1000</v>
      </c>
      <c r="AH1110" s="190">
        <v>-1000</v>
      </c>
      <c r="AI1110" s="190">
        <v>-1000</v>
      </c>
      <c r="AJ1110" s="190">
        <v>-1000</v>
      </c>
      <c r="AK1110" s="190">
        <v>-1000</v>
      </c>
      <c r="AL1110" s="190">
        <v>-1000</v>
      </c>
      <c r="AM1110" s="190">
        <v>-1000</v>
      </c>
      <c r="AN1110" s="190">
        <v>-1000</v>
      </c>
      <c r="AO1110" s="190">
        <v>-1000</v>
      </c>
      <c r="AP1110" s="190">
        <v>-1000</v>
      </c>
      <c r="AQ1110" s="190">
        <v>-1000</v>
      </c>
      <c r="AR1110" s="190">
        <v>-1000</v>
      </c>
      <c r="AS1110" s="190">
        <v>-1000</v>
      </c>
      <c r="AT1110" s="190">
        <v>-1000</v>
      </c>
      <c r="AU1110" s="190">
        <v>-1000</v>
      </c>
      <c r="AV1110" s="190">
        <v>-1000</v>
      </c>
      <c r="AW1110" s="190">
        <v>-1000</v>
      </c>
      <c r="AX1110" s="190">
        <v>-1000</v>
      </c>
      <c r="AY1110" s="190">
        <v>-1000</v>
      </c>
      <c r="AZ1110" s="190">
        <v>-1000</v>
      </c>
      <c r="BA1110" s="190">
        <v>-1000</v>
      </c>
      <c r="BB1110" s="190">
        <v>-1000</v>
      </c>
      <c r="BC1110" s="190">
        <v>-1000</v>
      </c>
      <c r="BD1110" s="190">
        <v>-1000</v>
      </c>
      <c r="BE1110" s="190">
        <v>-1000</v>
      </c>
      <c r="BF1110" s="190">
        <v>-1000</v>
      </c>
      <c r="BG1110" s="190">
        <v>-1000</v>
      </c>
      <c r="BH1110" s="190">
        <v>-1000</v>
      </c>
      <c r="BI1110" s="190">
        <v>-1000</v>
      </c>
      <c r="BJ1110" s="190">
        <v>-1000</v>
      </c>
      <c r="BK1110" s="190">
        <v>-1000</v>
      </c>
      <c r="BL1110" s="190">
        <v>-1000</v>
      </c>
      <c r="BM1110" s="190">
        <v>-1000</v>
      </c>
      <c r="BN1110" s="190">
        <v>-1000</v>
      </c>
      <c r="BO1110" s="190">
        <v>-1000</v>
      </c>
      <c r="BP1110" s="190">
        <v>-1000</v>
      </c>
      <c r="BQ1110" s="190">
        <v>-1000</v>
      </c>
      <c r="BR1110" s="190">
        <v>-1000</v>
      </c>
      <c r="BS1110" s="190">
        <v>-1000</v>
      </c>
      <c r="BT1110" s="190">
        <v>-1000</v>
      </c>
      <c r="BU1110" s="190">
        <v>-1000</v>
      </c>
      <c r="BV1110" s="190">
        <v>-1000</v>
      </c>
      <c r="BW1110" s="190">
        <v>-1000</v>
      </c>
      <c r="BX1110" s="190">
        <v>-1000</v>
      </c>
      <c r="BY1110" s="190">
        <v>-1000</v>
      </c>
      <c r="BZ1110" s="190">
        <v>-1000</v>
      </c>
      <c r="CA1110" s="190">
        <v>-1000</v>
      </c>
      <c r="CB1110" s="190">
        <v>-1000</v>
      </c>
      <c r="CC1110" s="190">
        <v>-1000</v>
      </c>
      <c r="CD1110" s="190">
        <v>-1000</v>
      </c>
      <c r="CE1110" s="190">
        <v>-1000</v>
      </c>
      <c r="CF1110" s="190">
        <v>-1000</v>
      </c>
      <c r="CG1110" s="190">
        <v>-1000</v>
      </c>
      <c r="CH1110" s="190">
        <v>-1000</v>
      </c>
      <c r="CI1110" s="190">
        <v>-1000</v>
      </c>
      <c r="CJ1110" s="190">
        <v>-1000</v>
      </c>
      <c r="CK1110" s="190">
        <v>-1000</v>
      </c>
      <c r="CL1110" s="190">
        <v>-1000</v>
      </c>
      <c r="CN1110" s="201"/>
      <c r="CO1110" s="190">
        <v>-1000</v>
      </c>
      <c r="CP1110" s="190">
        <v>-1000</v>
      </c>
      <c r="CQ1110" s="190">
        <v>-1000</v>
      </c>
      <c r="CR1110" s="190">
        <v>-1000</v>
      </c>
      <c r="CS1110" s="190">
        <v>-1000</v>
      </c>
      <c r="CT1110" s="190">
        <v>-1000</v>
      </c>
      <c r="CU1110" s="190">
        <v>-1000</v>
      </c>
      <c r="CV1110" s="190">
        <v>-1000</v>
      </c>
      <c r="CW1110" s="190">
        <v>-1000</v>
      </c>
      <c r="CX1110" s="190">
        <v>-1000</v>
      </c>
      <c r="CY1110" s="190">
        <v>-1000</v>
      </c>
      <c r="CZ1110" s="190">
        <v>-1000</v>
      </c>
      <c r="DA1110" s="190">
        <v>-1000</v>
      </c>
      <c r="DB1110" s="190">
        <v>-1000</v>
      </c>
      <c r="DC1110" s="190">
        <v>-1000</v>
      </c>
      <c r="DD1110" s="190">
        <v>-1000</v>
      </c>
      <c r="DE1110" s="190">
        <v>-1000</v>
      </c>
      <c r="DF1110" s="190">
        <v>-1000</v>
      </c>
      <c r="DG1110" s="190">
        <v>-1000</v>
      </c>
      <c r="DH1110" s="190">
        <v>-1000</v>
      </c>
      <c r="DI1110" s="190">
        <v>-1000</v>
      </c>
      <c r="DJ1110" s="190">
        <v>-1000</v>
      </c>
      <c r="DK1110" s="190">
        <v>-1000</v>
      </c>
      <c r="DL1110" s="190">
        <v>-1000</v>
      </c>
    </row>
    <row r="1111" spans="1:116" x14ac:dyDescent="0.4">
      <c r="A1111" s="174"/>
      <c r="E1111" s="8"/>
      <c r="G1111" s="175" t="s">
        <v>490</v>
      </c>
      <c r="H1111" s="174"/>
      <c r="I1111" s="176"/>
      <c r="J1111" s="176"/>
      <c r="K1111" s="197"/>
      <c r="L1111" s="197"/>
      <c r="M1111" s="197"/>
      <c r="N1111" s="197"/>
      <c r="O1111" s="197"/>
      <c r="P1111" s="197"/>
      <c r="R1111" s="198"/>
      <c r="S1111" s="174"/>
      <c r="T1111" s="174"/>
      <c r="U1111" s="174"/>
      <c r="V1111" s="174"/>
      <c r="W1111" s="174"/>
      <c r="X1111" s="174"/>
      <c r="Y1111" s="174"/>
      <c r="Z1111" s="174"/>
      <c r="AA1111" s="174"/>
      <c r="AB1111" s="174"/>
      <c r="AC1111" s="174"/>
      <c r="AD1111" s="174"/>
      <c r="AE1111" s="174"/>
      <c r="AF1111" s="174"/>
      <c r="AG1111" s="174"/>
      <c r="AH1111" s="174"/>
      <c r="AI1111" s="174"/>
      <c r="AJ1111" s="174"/>
      <c r="AK1111" s="174"/>
      <c r="AL1111" s="174"/>
      <c r="AM1111" s="174"/>
      <c r="AN1111" s="174"/>
      <c r="AO1111" s="174"/>
      <c r="AP1111" s="174"/>
      <c r="AQ1111" s="174"/>
      <c r="AR1111" s="174"/>
      <c r="AS1111" s="174"/>
      <c r="AT1111" s="174"/>
      <c r="AU1111" s="174"/>
      <c r="AV1111" s="174"/>
      <c r="AW1111" s="174"/>
      <c r="AX1111" s="174"/>
      <c r="AY1111" s="174"/>
      <c r="AZ1111" s="174"/>
      <c r="BA1111" s="174"/>
      <c r="BB1111" s="174"/>
      <c r="BC1111" s="174"/>
      <c r="BD1111" s="174"/>
      <c r="BE1111" s="174"/>
      <c r="BF1111" s="174"/>
      <c r="BG1111" s="174"/>
      <c r="BH1111" s="174"/>
      <c r="BI1111" s="174"/>
      <c r="BJ1111" s="174"/>
      <c r="BK1111" s="174"/>
      <c r="BL1111" s="174"/>
      <c r="BM1111" s="174"/>
      <c r="BN1111" s="174"/>
      <c r="BO1111" s="174"/>
      <c r="BP1111" s="174"/>
      <c r="BQ1111" s="174"/>
      <c r="BR1111" s="174"/>
      <c r="BS1111" s="174"/>
      <c r="BT1111" s="174"/>
      <c r="BU1111" s="174"/>
      <c r="BV1111" s="174"/>
      <c r="BW1111" s="174"/>
      <c r="BX1111" s="174"/>
      <c r="BY1111" s="174"/>
      <c r="BZ1111" s="174"/>
      <c r="CA1111" s="174"/>
      <c r="CB1111" s="174"/>
      <c r="CC1111" s="174"/>
      <c r="CD1111" s="174"/>
      <c r="CE1111" s="174"/>
      <c r="CF1111" s="174"/>
      <c r="CG1111" s="174"/>
      <c r="CH1111" s="174"/>
      <c r="CI1111" s="174"/>
      <c r="CJ1111" s="174"/>
      <c r="CK1111" s="174"/>
      <c r="CL1111" s="174"/>
      <c r="CN1111" s="176"/>
      <c r="CO1111" s="174"/>
      <c r="CP1111" s="174"/>
      <c r="CQ1111" s="174"/>
      <c r="CR1111" s="174"/>
      <c r="CS1111" s="174"/>
      <c r="CT1111" s="174"/>
      <c r="CU1111" s="174"/>
      <c r="CV1111" s="174"/>
      <c r="CW1111" s="174"/>
      <c r="CX1111" s="174"/>
      <c r="CY1111" s="174"/>
      <c r="CZ1111" s="174"/>
      <c r="DA1111" s="174"/>
      <c r="DB1111" s="174"/>
      <c r="DC1111" s="174"/>
      <c r="DD1111" s="174"/>
      <c r="DE1111" s="174"/>
      <c r="DF1111" s="174"/>
      <c r="DG1111" s="174"/>
      <c r="DH1111" s="174"/>
      <c r="DI1111" s="174"/>
      <c r="DJ1111" s="174"/>
      <c r="DK1111" s="174"/>
      <c r="DL1111" s="174"/>
    </row>
    <row r="1112" spans="1:116" x14ac:dyDescent="0.4">
      <c r="A1112" s="174"/>
      <c r="E1112" s="8"/>
      <c r="G1112" s="175" t="s">
        <v>492</v>
      </c>
      <c r="H1112" s="174"/>
      <c r="I1112" s="176"/>
      <c r="J1112" s="176"/>
      <c r="K1112" s="197"/>
      <c r="L1112" s="197"/>
      <c r="M1112" s="197"/>
      <c r="N1112" s="197"/>
      <c r="O1112" s="197"/>
      <c r="P1112" s="197"/>
      <c r="R1112" s="198"/>
      <c r="S1112" s="174"/>
      <c r="T1112" s="174"/>
      <c r="U1112" s="174"/>
      <c r="V1112" s="174"/>
      <c r="W1112" s="174"/>
      <c r="X1112" s="174"/>
      <c r="Y1112" s="174"/>
      <c r="Z1112" s="174"/>
      <c r="AA1112" s="174"/>
      <c r="AB1112" s="174"/>
      <c r="AC1112" s="174"/>
      <c r="AD1112" s="174"/>
      <c r="AE1112" s="174"/>
      <c r="AF1112" s="174"/>
      <c r="AG1112" s="174"/>
      <c r="AH1112" s="174"/>
      <c r="AI1112" s="174"/>
      <c r="AJ1112" s="174"/>
      <c r="AK1112" s="174"/>
      <c r="AL1112" s="174"/>
      <c r="AM1112" s="174"/>
      <c r="AN1112" s="174"/>
      <c r="AO1112" s="174"/>
      <c r="AP1112" s="174"/>
      <c r="AQ1112" s="174"/>
      <c r="AR1112" s="174"/>
      <c r="AS1112" s="174"/>
      <c r="AT1112" s="174"/>
      <c r="AU1112" s="174"/>
      <c r="AV1112" s="174"/>
      <c r="AW1112" s="174"/>
      <c r="AX1112" s="174"/>
      <c r="AY1112" s="174"/>
      <c r="AZ1112" s="174"/>
      <c r="BA1112" s="174"/>
      <c r="BB1112" s="174"/>
      <c r="BC1112" s="174"/>
      <c r="BD1112" s="174"/>
      <c r="BE1112" s="174"/>
      <c r="BF1112" s="174"/>
      <c r="BG1112" s="174"/>
      <c r="BH1112" s="174"/>
      <c r="BI1112" s="174"/>
      <c r="BJ1112" s="174"/>
      <c r="BK1112" s="174"/>
      <c r="BL1112" s="174"/>
      <c r="BM1112" s="174"/>
      <c r="BN1112" s="174"/>
      <c r="BO1112" s="174"/>
      <c r="BP1112" s="174"/>
      <c r="BQ1112" s="174"/>
      <c r="BR1112" s="174"/>
      <c r="BS1112" s="174"/>
      <c r="BT1112" s="174"/>
      <c r="BU1112" s="174"/>
      <c r="BV1112" s="174"/>
      <c r="BW1112" s="174"/>
      <c r="BX1112" s="174"/>
      <c r="BY1112" s="174"/>
      <c r="BZ1112" s="174"/>
      <c r="CA1112" s="174"/>
      <c r="CB1112" s="174"/>
      <c r="CC1112" s="174"/>
      <c r="CD1112" s="174"/>
      <c r="CE1112" s="174"/>
      <c r="CF1112" s="174"/>
      <c r="CG1112" s="174"/>
      <c r="CH1112" s="174"/>
      <c r="CI1112" s="174"/>
      <c r="CJ1112" s="174"/>
      <c r="CK1112" s="174"/>
      <c r="CL1112" s="174"/>
      <c r="CN1112" s="176"/>
      <c r="CO1112" s="174"/>
      <c r="CP1112" s="174"/>
      <c r="CQ1112" s="174"/>
      <c r="CR1112" s="174"/>
      <c r="CS1112" s="174"/>
      <c r="CT1112" s="174"/>
      <c r="CU1112" s="174"/>
      <c r="CV1112" s="174"/>
      <c r="CW1112" s="174"/>
      <c r="CX1112" s="174"/>
      <c r="CY1112" s="174"/>
      <c r="CZ1112" s="174"/>
      <c r="DA1112" s="174"/>
      <c r="DB1112" s="174"/>
      <c r="DC1112" s="174"/>
      <c r="DD1112" s="174"/>
      <c r="DE1112" s="174"/>
      <c r="DF1112" s="174"/>
      <c r="DG1112" s="174"/>
      <c r="DH1112" s="174"/>
      <c r="DI1112" s="174"/>
      <c r="DJ1112" s="174"/>
      <c r="DK1112" s="174"/>
      <c r="DL1112" s="174"/>
    </row>
    <row r="1113" spans="1:116" x14ac:dyDescent="0.4">
      <c r="A1113" s="174"/>
      <c r="E1113" s="8"/>
      <c r="G1113" s="175" t="s">
        <v>461</v>
      </c>
      <c r="H1113" s="174"/>
      <c r="I1113" s="176"/>
      <c r="J1113" s="176"/>
      <c r="K1113" s="197"/>
      <c r="L1113" s="197"/>
      <c r="M1113" s="197"/>
      <c r="N1113" s="197"/>
      <c r="O1113" s="197"/>
      <c r="P1113" s="197"/>
      <c r="R1113" s="198"/>
      <c r="S1113" s="199" t="str">
        <f t="shared" ref="S1113:CD1113" si="1355">S$20</f>
        <v>S$16</v>
      </c>
      <c r="T1113" s="199" t="str">
        <f t="shared" si="1355"/>
        <v>T$16</v>
      </c>
      <c r="U1113" s="199" t="str">
        <f t="shared" si="1355"/>
        <v>U$16</v>
      </c>
      <c r="V1113" s="199" t="str">
        <f t="shared" si="1355"/>
        <v>V$16</v>
      </c>
      <c r="W1113" s="199" t="str">
        <f t="shared" si="1355"/>
        <v>W$16</v>
      </c>
      <c r="X1113" s="199" t="str">
        <f t="shared" si="1355"/>
        <v>X$16</v>
      </c>
      <c r="Y1113" s="199" t="str">
        <f t="shared" si="1355"/>
        <v>Y$16</v>
      </c>
      <c r="Z1113" s="199" t="str">
        <f t="shared" si="1355"/>
        <v>Z$16</v>
      </c>
      <c r="AA1113" s="199" t="str">
        <f t="shared" si="1355"/>
        <v>AA$16</v>
      </c>
      <c r="AB1113" s="199" t="str">
        <f t="shared" si="1355"/>
        <v>AB$16</v>
      </c>
      <c r="AC1113" s="199" t="str">
        <f t="shared" si="1355"/>
        <v>AC$16</v>
      </c>
      <c r="AD1113" s="199" t="str">
        <f t="shared" si="1355"/>
        <v>AD$16</v>
      </c>
      <c r="AE1113" s="199" t="str">
        <f t="shared" si="1355"/>
        <v>AE$16</v>
      </c>
      <c r="AF1113" s="199" t="str">
        <f t="shared" si="1355"/>
        <v>AF$16</v>
      </c>
      <c r="AG1113" s="199" t="str">
        <f t="shared" si="1355"/>
        <v>AG$16</v>
      </c>
      <c r="AH1113" s="199" t="str">
        <f t="shared" si="1355"/>
        <v>AH$16</v>
      </c>
      <c r="AI1113" s="199" t="str">
        <f t="shared" si="1355"/>
        <v>AI$16</v>
      </c>
      <c r="AJ1113" s="199" t="str">
        <f t="shared" si="1355"/>
        <v>AJ$16</v>
      </c>
      <c r="AK1113" s="199" t="str">
        <f t="shared" si="1355"/>
        <v>AK$16</v>
      </c>
      <c r="AL1113" s="199" t="str">
        <f t="shared" si="1355"/>
        <v>AL$16</v>
      </c>
      <c r="AM1113" s="199" t="str">
        <f t="shared" si="1355"/>
        <v>AM$16</v>
      </c>
      <c r="AN1113" s="199" t="str">
        <f t="shared" si="1355"/>
        <v>AN$16</v>
      </c>
      <c r="AO1113" s="199" t="str">
        <f t="shared" si="1355"/>
        <v>AO$16</v>
      </c>
      <c r="AP1113" s="199" t="str">
        <f t="shared" si="1355"/>
        <v>AP$16</v>
      </c>
      <c r="AQ1113" s="199" t="str">
        <f t="shared" si="1355"/>
        <v>AQ$16</v>
      </c>
      <c r="AR1113" s="199" t="str">
        <f t="shared" si="1355"/>
        <v>AR$16</v>
      </c>
      <c r="AS1113" s="199" t="str">
        <f t="shared" si="1355"/>
        <v>AS$16</v>
      </c>
      <c r="AT1113" s="199" t="str">
        <f t="shared" si="1355"/>
        <v>AT$16</v>
      </c>
      <c r="AU1113" s="199" t="str">
        <f t="shared" si="1355"/>
        <v>AU$16</v>
      </c>
      <c r="AV1113" s="199" t="str">
        <f t="shared" si="1355"/>
        <v>AV$16</v>
      </c>
      <c r="AW1113" s="199" t="str">
        <f t="shared" si="1355"/>
        <v>AW$16</v>
      </c>
      <c r="AX1113" s="199" t="str">
        <f t="shared" si="1355"/>
        <v>AX$16</v>
      </c>
      <c r="AY1113" s="199" t="str">
        <f t="shared" si="1355"/>
        <v>AY$16</v>
      </c>
      <c r="AZ1113" s="199" t="str">
        <f t="shared" si="1355"/>
        <v>AZ$16</v>
      </c>
      <c r="BA1113" s="199" t="str">
        <f t="shared" si="1355"/>
        <v>BA$16</v>
      </c>
      <c r="BB1113" s="199" t="str">
        <f t="shared" si="1355"/>
        <v>BB$16</v>
      </c>
      <c r="BC1113" s="199" t="str">
        <f t="shared" si="1355"/>
        <v>BC$16</v>
      </c>
      <c r="BD1113" s="199" t="str">
        <f t="shared" si="1355"/>
        <v>BD$16</v>
      </c>
      <c r="BE1113" s="199" t="str">
        <f t="shared" si="1355"/>
        <v>BE$16</v>
      </c>
      <c r="BF1113" s="199" t="str">
        <f t="shared" si="1355"/>
        <v>BF$16</v>
      </c>
      <c r="BG1113" s="199" t="str">
        <f t="shared" si="1355"/>
        <v>BG$16</v>
      </c>
      <c r="BH1113" s="199" t="str">
        <f t="shared" si="1355"/>
        <v>BH$16</v>
      </c>
      <c r="BI1113" s="199" t="str">
        <f t="shared" si="1355"/>
        <v>BI$16</v>
      </c>
      <c r="BJ1113" s="199" t="str">
        <f t="shared" si="1355"/>
        <v>BJ$16</v>
      </c>
      <c r="BK1113" s="199" t="str">
        <f t="shared" si="1355"/>
        <v>BK$16</v>
      </c>
      <c r="BL1113" s="199" t="str">
        <f t="shared" si="1355"/>
        <v>BL$16</v>
      </c>
      <c r="BM1113" s="199" t="str">
        <f t="shared" si="1355"/>
        <v>BM$16</v>
      </c>
      <c r="BN1113" s="199" t="str">
        <f t="shared" si="1355"/>
        <v>BN$16</v>
      </c>
      <c r="BO1113" s="199" t="str">
        <f t="shared" si="1355"/>
        <v>BO$16</v>
      </c>
      <c r="BP1113" s="199" t="str">
        <f t="shared" si="1355"/>
        <v>BP$16</v>
      </c>
      <c r="BQ1113" s="199" t="str">
        <f t="shared" si="1355"/>
        <v>BQ$16</v>
      </c>
      <c r="BR1113" s="199" t="str">
        <f t="shared" si="1355"/>
        <v>BR$16</v>
      </c>
      <c r="BS1113" s="199" t="str">
        <f t="shared" si="1355"/>
        <v>BS$16</v>
      </c>
      <c r="BT1113" s="199" t="str">
        <f t="shared" si="1355"/>
        <v>BT$16</v>
      </c>
      <c r="BU1113" s="199" t="str">
        <f t="shared" si="1355"/>
        <v>BU$16</v>
      </c>
      <c r="BV1113" s="199" t="str">
        <f t="shared" si="1355"/>
        <v>BV$16</v>
      </c>
      <c r="BW1113" s="199" t="str">
        <f t="shared" si="1355"/>
        <v>BW$16</v>
      </c>
      <c r="BX1113" s="199" t="str">
        <f t="shared" si="1355"/>
        <v>BX$16</v>
      </c>
      <c r="BY1113" s="199" t="str">
        <f t="shared" si="1355"/>
        <v>BY$16</v>
      </c>
      <c r="BZ1113" s="199" t="str">
        <f t="shared" si="1355"/>
        <v>BZ$16</v>
      </c>
      <c r="CA1113" s="199" t="str">
        <f t="shared" si="1355"/>
        <v>CA$16</v>
      </c>
      <c r="CB1113" s="199" t="str">
        <f t="shared" si="1355"/>
        <v>CB$16</v>
      </c>
      <c r="CC1113" s="199" t="str">
        <f t="shared" si="1355"/>
        <v>CC$16</v>
      </c>
      <c r="CD1113" s="199" t="str">
        <f t="shared" si="1355"/>
        <v>CD$16</v>
      </c>
      <c r="CE1113" s="199" t="str">
        <f t="shared" ref="CE1113:CL1113" si="1356">CE$20</f>
        <v>CE$16</v>
      </c>
      <c r="CF1113" s="199" t="str">
        <f t="shared" si="1356"/>
        <v>CF$16</v>
      </c>
      <c r="CG1113" s="199" t="str">
        <f t="shared" si="1356"/>
        <v>CG$16</v>
      </c>
      <c r="CH1113" s="199" t="str">
        <f t="shared" si="1356"/>
        <v>CH$16</v>
      </c>
      <c r="CI1113" s="199" t="str">
        <f t="shared" si="1356"/>
        <v>CI$16</v>
      </c>
      <c r="CJ1113" s="199" t="str">
        <f t="shared" si="1356"/>
        <v>CJ$16</v>
      </c>
      <c r="CK1113" s="199" t="str">
        <f t="shared" si="1356"/>
        <v>CK$16</v>
      </c>
      <c r="CL1113" s="199" t="str">
        <f t="shared" si="1356"/>
        <v>CL$16</v>
      </c>
      <c r="CN1113" s="176"/>
      <c r="CO1113" s="199" t="str">
        <f t="shared" ref="CO1113:DL1113" si="1357">CO$20</f>
        <v>CO$16</v>
      </c>
      <c r="CP1113" s="199" t="str">
        <f t="shared" si="1357"/>
        <v>CP$16</v>
      </c>
      <c r="CQ1113" s="199" t="str">
        <f t="shared" si="1357"/>
        <v>CQ$16</v>
      </c>
      <c r="CR1113" s="199" t="str">
        <f t="shared" si="1357"/>
        <v>CR$16</v>
      </c>
      <c r="CS1113" s="199" t="str">
        <f t="shared" si="1357"/>
        <v>CS$16</v>
      </c>
      <c r="CT1113" s="199" t="str">
        <f t="shared" si="1357"/>
        <v>CT$16</v>
      </c>
      <c r="CU1113" s="199" t="str">
        <f t="shared" si="1357"/>
        <v>CU$16</v>
      </c>
      <c r="CV1113" s="199" t="str">
        <f t="shared" si="1357"/>
        <v>CV$16</v>
      </c>
      <c r="CW1113" s="199" t="str">
        <f t="shared" si="1357"/>
        <v>CW$16</v>
      </c>
      <c r="CX1113" s="199" t="str">
        <f t="shared" si="1357"/>
        <v>CX$16</v>
      </c>
      <c r="CY1113" s="199" t="str">
        <f t="shared" si="1357"/>
        <v>CY$16</v>
      </c>
      <c r="CZ1113" s="199" t="str">
        <f t="shared" si="1357"/>
        <v>CZ$16</v>
      </c>
      <c r="DA1113" s="199" t="str">
        <f t="shared" si="1357"/>
        <v>DA$16</v>
      </c>
      <c r="DB1113" s="199" t="str">
        <f t="shared" si="1357"/>
        <v>DB$16</v>
      </c>
      <c r="DC1113" s="199" t="str">
        <f t="shared" si="1357"/>
        <v>DC$16</v>
      </c>
      <c r="DD1113" s="199" t="str">
        <f t="shared" si="1357"/>
        <v>DD$16</v>
      </c>
      <c r="DE1113" s="199" t="str">
        <f t="shared" si="1357"/>
        <v>DE$16</v>
      </c>
      <c r="DF1113" s="199" t="str">
        <f t="shared" si="1357"/>
        <v>DF$16</v>
      </c>
      <c r="DG1113" s="199" t="str">
        <f t="shared" si="1357"/>
        <v>DG$16</v>
      </c>
      <c r="DH1113" s="199" t="str">
        <f t="shared" si="1357"/>
        <v>DH$16</v>
      </c>
      <c r="DI1113" s="199" t="str">
        <f t="shared" si="1357"/>
        <v>DI$16</v>
      </c>
      <c r="DJ1113" s="199" t="str">
        <f t="shared" si="1357"/>
        <v>DJ$16</v>
      </c>
      <c r="DK1113" s="199" t="str">
        <f t="shared" si="1357"/>
        <v>DK$16</v>
      </c>
      <c r="DL1113" s="199" t="str">
        <f t="shared" si="1357"/>
        <v>DL$16</v>
      </c>
    </row>
    <row r="1114" spans="1:116" x14ac:dyDescent="0.4">
      <c r="A1114" s="174"/>
      <c r="E1114" s="8"/>
      <c r="G1114" s="175" t="s">
        <v>462</v>
      </c>
      <c r="H1114" s="200"/>
      <c r="I1114" s="201"/>
      <c r="J1114" s="201"/>
      <c r="K1114" s="202"/>
      <c r="L1114" s="202"/>
      <c r="M1114" s="202"/>
      <c r="N1114" s="202"/>
      <c r="O1114" s="202"/>
      <c r="P1114" s="202"/>
      <c r="R1114" s="202"/>
      <c r="S1114" s="199" t="str">
        <f t="shared" ref="S1114:CD1114" si="1358">S$21</f>
        <v>S$17</v>
      </c>
      <c r="T1114" s="199" t="str">
        <f t="shared" si="1358"/>
        <v>T$17</v>
      </c>
      <c r="U1114" s="199" t="str">
        <f t="shared" si="1358"/>
        <v>U$17</v>
      </c>
      <c r="V1114" s="199" t="str">
        <f t="shared" si="1358"/>
        <v>V$17</v>
      </c>
      <c r="W1114" s="199" t="str">
        <f t="shared" si="1358"/>
        <v>W$17</v>
      </c>
      <c r="X1114" s="199" t="str">
        <f t="shared" si="1358"/>
        <v>X$17</v>
      </c>
      <c r="Y1114" s="199" t="str">
        <f t="shared" si="1358"/>
        <v>Y$17</v>
      </c>
      <c r="Z1114" s="199" t="str">
        <f t="shared" si="1358"/>
        <v>Z$17</v>
      </c>
      <c r="AA1114" s="199" t="str">
        <f t="shared" si="1358"/>
        <v>AA$17</v>
      </c>
      <c r="AB1114" s="199" t="str">
        <f t="shared" si="1358"/>
        <v>AB$17</v>
      </c>
      <c r="AC1114" s="199" t="str">
        <f t="shared" si="1358"/>
        <v>AC$17</v>
      </c>
      <c r="AD1114" s="199" t="str">
        <f t="shared" si="1358"/>
        <v>AD$17</v>
      </c>
      <c r="AE1114" s="199" t="str">
        <f t="shared" si="1358"/>
        <v>AE$17</v>
      </c>
      <c r="AF1114" s="199" t="str">
        <f t="shared" si="1358"/>
        <v>AF$17</v>
      </c>
      <c r="AG1114" s="199" t="str">
        <f t="shared" si="1358"/>
        <v>AG$17</v>
      </c>
      <c r="AH1114" s="199" t="str">
        <f t="shared" si="1358"/>
        <v>AH$17</v>
      </c>
      <c r="AI1114" s="199" t="str">
        <f t="shared" si="1358"/>
        <v>AI$17</v>
      </c>
      <c r="AJ1114" s="199" t="str">
        <f t="shared" si="1358"/>
        <v>AJ$17</v>
      </c>
      <c r="AK1114" s="199" t="str">
        <f t="shared" si="1358"/>
        <v>AK$17</v>
      </c>
      <c r="AL1114" s="199" t="str">
        <f t="shared" si="1358"/>
        <v>AL$17</v>
      </c>
      <c r="AM1114" s="199" t="str">
        <f t="shared" si="1358"/>
        <v>AM$17</v>
      </c>
      <c r="AN1114" s="199" t="str">
        <f t="shared" si="1358"/>
        <v>AN$17</v>
      </c>
      <c r="AO1114" s="199" t="str">
        <f t="shared" si="1358"/>
        <v>AO$17</v>
      </c>
      <c r="AP1114" s="199" t="str">
        <f t="shared" si="1358"/>
        <v>AP$17</v>
      </c>
      <c r="AQ1114" s="199" t="str">
        <f t="shared" si="1358"/>
        <v>AQ$17</v>
      </c>
      <c r="AR1114" s="199" t="str">
        <f t="shared" si="1358"/>
        <v>AR$17</v>
      </c>
      <c r="AS1114" s="199" t="str">
        <f t="shared" si="1358"/>
        <v>AS$17</v>
      </c>
      <c r="AT1114" s="199" t="str">
        <f t="shared" si="1358"/>
        <v>AT$17</v>
      </c>
      <c r="AU1114" s="199" t="str">
        <f t="shared" si="1358"/>
        <v>AU$17</v>
      </c>
      <c r="AV1114" s="199" t="str">
        <f t="shared" si="1358"/>
        <v>AV$17</v>
      </c>
      <c r="AW1114" s="199" t="str">
        <f t="shared" si="1358"/>
        <v>AW$17</v>
      </c>
      <c r="AX1114" s="199" t="str">
        <f t="shared" si="1358"/>
        <v>AX$17</v>
      </c>
      <c r="AY1114" s="199" t="str">
        <f t="shared" si="1358"/>
        <v>AY$17</v>
      </c>
      <c r="AZ1114" s="199" t="str">
        <f t="shared" si="1358"/>
        <v>AZ$17</v>
      </c>
      <c r="BA1114" s="199" t="str">
        <f t="shared" si="1358"/>
        <v>BA$17</v>
      </c>
      <c r="BB1114" s="199" t="str">
        <f t="shared" si="1358"/>
        <v>BB$17</v>
      </c>
      <c r="BC1114" s="199" t="str">
        <f t="shared" si="1358"/>
        <v>BC$17</v>
      </c>
      <c r="BD1114" s="199" t="str">
        <f t="shared" si="1358"/>
        <v>BD$17</v>
      </c>
      <c r="BE1114" s="199" t="str">
        <f t="shared" si="1358"/>
        <v>BE$17</v>
      </c>
      <c r="BF1114" s="199" t="str">
        <f t="shared" si="1358"/>
        <v>BF$17</v>
      </c>
      <c r="BG1114" s="199" t="str">
        <f t="shared" si="1358"/>
        <v>BG$17</v>
      </c>
      <c r="BH1114" s="199" t="str">
        <f t="shared" si="1358"/>
        <v>BH$17</v>
      </c>
      <c r="BI1114" s="199" t="str">
        <f t="shared" si="1358"/>
        <v>BI$17</v>
      </c>
      <c r="BJ1114" s="199" t="str">
        <f t="shared" si="1358"/>
        <v>BJ$17</v>
      </c>
      <c r="BK1114" s="199" t="str">
        <f t="shared" si="1358"/>
        <v>BK$17</v>
      </c>
      <c r="BL1114" s="199" t="str">
        <f t="shared" si="1358"/>
        <v>BL$17</v>
      </c>
      <c r="BM1114" s="199" t="str">
        <f t="shared" si="1358"/>
        <v>BM$17</v>
      </c>
      <c r="BN1114" s="199" t="str">
        <f t="shared" si="1358"/>
        <v>BN$17</v>
      </c>
      <c r="BO1114" s="199" t="str">
        <f t="shared" si="1358"/>
        <v>BO$17</v>
      </c>
      <c r="BP1114" s="199" t="str">
        <f t="shared" si="1358"/>
        <v>BP$17</v>
      </c>
      <c r="BQ1114" s="199" t="str">
        <f t="shared" si="1358"/>
        <v>BQ$17</v>
      </c>
      <c r="BR1114" s="199" t="str">
        <f t="shared" si="1358"/>
        <v>BR$17</v>
      </c>
      <c r="BS1114" s="199" t="str">
        <f t="shared" si="1358"/>
        <v>BS$17</v>
      </c>
      <c r="BT1114" s="199" t="str">
        <f t="shared" si="1358"/>
        <v>BT$17</v>
      </c>
      <c r="BU1114" s="199" t="str">
        <f t="shared" si="1358"/>
        <v>BU$17</v>
      </c>
      <c r="BV1114" s="199" t="str">
        <f t="shared" si="1358"/>
        <v>BV$17</v>
      </c>
      <c r="BW1114" s="199" t="str">
        <f t="shared" si="1358"/>
        <v>BW$17</v>
      </c>
      <c r="BX1114" s="199" t="str">
        <f t="shared" si="1358"/>
        <v>BX$17</v>
      </c>
      <c r="BY1114" s="199" t="str">
        <f t="shared" si="1358"/>
        <v>BY$17</v>
      </c>
      <c r="BZ1114" s="199" t="str">
        <f t="shared" si="1358"/>
        <v>BZ$17</v>
      </c>
      <c r="CA1114" s="199" t="str">
        <f t="shared" si="1358"/>
        <v>CA$17</v>
      </c>
      <c r="CB1114" s="199" t="str">
        <f t="shared" si="1358"/>
        <v>CB$17</v>
      </c>
      <c r="CC1114" s="199" t="str">
        <f t="shared" si="1358"/>
        <v>CC$17</v>
      </c>
      <c r="CD1114" s="199" t="str">
        <f t="shared" si="1358"/>
        <v>CD$17</v>
      </c>
      <c r="CE1114" s="199" t="str">
        <f t="shared" ref="CE1114:CL1114" si="1359">CE$21</f>
        <v>CE$17</v>
      </c>
      <c r="CF1114" s="199" t="str">
        <f t="shared" si="1359"/>
        <v>CF$17</v>
      </c>
      <c r="CG1114" s="199" t="str">
        <f t="shared" si="1359"/>
        <v>CG$17</v>
      </c>
      <c r="CH1114" s="199" t="str">
        <f t="shared" si="1359"/>
        <v>CH$17</v>
      </c>
      <c r="CI1114" s="199" t="str">
        <f t="shared" si="1359"/>
        <v>CI$17</v>
      </c>
      <c r="CJ1114" s="199" t="str">
        <f t="shared" si="1359"/>
        <v>CJ$17</v>
      </c>
      <c r="CK1114" s="199" t="str">
        <f t="shared" si="1359"/>
        <v>CK$17</v>
      </c>
      <c r="CL1114" s="199" t="str">
        <f t="shared" si="1359"/>
        <v>CL$17</v>
      </c>
      <c r="CN1114" s="201"/>
      <c r="CO1114" s="199" t="str">
        <f t="shared" ref="CO1114:DL1114" si="1360">CO$21</f>
        <v>CO$17</v>
      </c>
      <c r="CP1114" s="199" t="str">
        <f t="shared" si="1360"/>
        <v>CP$17</v>
      </c>
      <c r="CQ1114" s="199" t="str">
        <f t="shared" si="1360"/>
        <v>CQ$17</v>
      </c>
      <c r="CR1114" s="199" t="str">
        <f t="shared" si="1360"/>
        <v>CR$17</v>
      </c>
      <c r="CS1114" s="199" t="str">
        <f t="shared" si="1360"/>
        <v>CS$17</v>
      </c>
      <c r="CT1114" s="199" t="str">
        <f t="shared" si="1360"/>
        <v>CT$17</v>
      </c>
      <c r="CU1114" s="199" t="str">
        <f t="shared" si="1360"/>
        <v>CU$17</v>
      </c>
      <c r="CV1114" s="199" t="str">
        <f t="shared" si="1360"/>
        <v>CV$17</v>
      </c>
      <c r="CW1114" s="199" t="str">
        <f t="shared" si="1360"/>
        <v>CW$17</v>
      </c>
      <c r="CX1114" s="199" t="str">
        <f t="shared" si="1360"/>
        <v>CX$17</v>
      </c>
      <c r="CY1114" s="199" t="str">
        <f t="shared" si="1360"/>
        <v>CY$17</v>
      </c>
      <c r="CZ1114" s="199" t="str">
        <f t="shared" si="1360"/>
        <v>CZ$17</v>
      </c>
      <c r="DA1114" s="199" t="str">
        <f t="shared" si="1360"/>
        <v>DA$17</v>
      </c>
      <c r="DB1114" s="199" t="str">
        <f t="shared" si="1360"/>
        <v>DB$17</v>
      </c>
      <c r="DC1114" s="199" t="str">
        <f t="shared" si="1360"/>
        <v>DC$17</v>
      </c>
      <c r="DD1114" s="199" t="str">
        <f t="shared" si="1360"/>
        <v>DD$17</v>
      </c>
      <c r="DE1114" s="199" t="str">
        <f t="shared" si="1360"/>
        <v>DE$17</v>
      </c>
      <c r="DF1114" s="199" t="str">
        <f t="shared" si="1360"/>
        <v>DF$17</v>
      </c>
      <c r="DG1114" s="199" t="str">
        <f t="shared" si="1360"/>
        <v>DG$17</v>
      </c>
      <c r="DH1114" s="199" t="str">
        <f t="shared" si="1360"/>
        <v>DH$17</v>
      </c>
      <c r="DI1114" s="199" t="str">
        <f t="shared" si="1360"/>
        <v>DI$17</v>
      </c>
      <c r="DJ1114" s="199" t="str">
        <f t="shared" si="1360"/>
        <v>DJ$17</v>
      </c>
      <c r="DK1114" s="199" t="str">
        <f t="shared" si="1360"/>
        <v>DK$17</v>
      </c>
      <c r="DL1114" s="199" t="str">
        <f t="shared" si="1360"/>
        <v>DL$17</v>
      </c>
    </row>
    <row r="1115" spans="1:116" x14ac:dyDescent="0.4">
      <c r="A1115" s="174"/>
      <c r="E1115" s="8"/>
      <c r="G1115" s="175" t="s">
        <v>491</v>
      </c>
      <c r="H1115" s="200"/>
      <c r="I1115" s="201"/>
      <c r="J1115" s="201"/>
      <c r="K1115" s="202"/>
      <c r="L1115" s="202"/>
      <c r="M1115" s="202"/>
      <c r="N1115" s="202"/>
      <c r="O1115" s="202"/>
      <c r="P1115" s="202"/>
      <c r="R1115" s="202"/>
      <c r="S1115" s="190"/>
      <c r="T1115" s="190"/>
      <c r="U1115" s="190"/>
      <c r="V1115" s="190"/>
      <c r="W1115" s="190"/>
      <c r="X1115" s="190"/>
      <c r="Y1115" s="190"/>
      <c r="Z1115" s="190"/>
      <c r="AA1115" s="190"/>
      <c r="AB1115" s="190"/>
      <c r="AC1115" s="190"/>
      <c r="AD1115" s="190"/>
      <c r="AE1115" s="190"/>
      <c r="AF1115" s="190"/>
      <c r="AG1115" s="190"/>
      <c r="AH1115" s="190"/>
      <c r="AI1115" s="190"/>
      <c r="AJ1115" s="190"/>
      <c r="AK1115" s="190"/>
      <c r="AL1115" s="190"/>
      <c r="AM1115" s="190"/>
      <c r="AN1115" s="190"/>
      <c r="AO1115" s="190"/>
      <c r="AP1115" s="190"/>
      <c r="AQ1115" s="190"/>
      <c r="AR1115" s="190"/>
      <c r="AS1115" s="190"/>
      <c r="AT1115" s="190"/>
      <c r="AU1115" s="190"/>
      <c r="AV1115" s="190"/>
      <c r="AW1115" s="190"/>
      <c r="AX1115" s="190"/>
      <c r="AY1115" s="190"/>
      <c r="AZ1115" s="190"/>
      <c r="BA1115" s="190"/>
      <c r="BB1115" s="190"/>
      <c r="BC1115" s="190"/>
      <c r="BD1115" s="190"/>
      <c r="BE1115" s="190"/>
      <c r="BF1115" s="190"/>
      <c r="BG1115" s="190"/>
      <c r="BH1115" s="190"/>
      <c r="BI1115" s="190"/>
      <c r="BJ1115" s="190"/>
      <c r="BK1115" s="190"/>
      <c r="BL1115" s="190"/>
      <c r="BM1115" s="190"/>
      <c r="BN1115" s="190"/>
      <c r="BO1115" s="190"/>
      <c r="BP1115" s="190"/>
      <c r="BQ1115" s="190"/>
      <c r="BR1115" s="190"/>
      <c r="BS1115" s="190"/>
      <c r="BT1115" s="190"/>
      <c r="BU1115" s="190"/>
      <c r="BV1115" s="190"/>
      <c r="BW1115" s="190"/>
      <c r="BX1115" s="190"/>
      <c r="BY1115" s="190"/>
      <c r="BZ1115" s="190"/>
      <c r="CA1115" s="190"/>
      <c r="CB1115" s="190"/>
      <c r="CC1115" s="190"/>
      <c r="CD1115" s="190"/>
      <c r="CE1115" s="190"/>
      <c r="CF1115" s="190"/>
      <c r="CG1115" s="190"/>
      <c r="CH1115" s="190"/>
      <c r="CI1115" s="190"/>
      <c r="CJ1115" s="190"/>
      <c r="CK1115" s="190"/>
      <c r="CL1115" s="190"/>
      <c r="CN1115" s="201"/>
      <c r="CO1115" s="190"/>
      <c r="CP1115" s="190"/>
      <c r="CQ1115" s="190"/>
      <c r="CR1115" s="190"/>
      <c r="CS1115" s="190"/>
      <c r="CT1115" s="190"/>
      <c r="CU1115" s="190"/>
      <c r="CV1115" s="190"/>
      <c r="CW1115" s="190"/>
      <c r="CX1115" s="190"/>
      <c r="CY1115" s="190"/>
      <c r="CZ1115" s="190"/>
      <c r="DA1115" s="190"/>
      <c r="DB1115" s="190"/>
      <c r="DC1115" s="190"/>
      <c r="DD1115" s="190"/>
      <c r="DE1115" s="190"/>
      <c r="DF1115" s="190"/>
      <c r="DG1115" s="190"/>
      <c r="DH1115" s="190"/>
      <c r="DI1115" s="190"/>
      <c r="DJ1115" s="190"/>
      <c r="DK1115" s="190"/>
      <c r="DL1115" s="190"/>
    </row>
    <row r="1116" spans="1:116" x14ac:dyDescent="0.4">
      <c r="A1116" s="174"/>
      <c r="E1116" s="8"/>
      <c r="G1116" s="175" t="s">
        <v>505</v>
      </c>
      <c r="H1116" s="200"/>
      <c r="I1116" s="201"/>
      <c r="J1116" s="201"/>
      <c r="K1116" s="202"/>
      <c r="L1116" s="202"/>
      <c r="M1116" s="202"/>
      <c r="N1116" s="202"/>
      <c r="O1116" s="202"/>
      <c r="P1116" s="202"/>
      <c r="R1116" s="202"/>
      <c r="S1116" s="190"/>
      <c r="T1116" s="190"/>
      <c r="U1116" s="190"/>
      <c r="V1116" s="190"/>
      <c r="W1116" s="190"/>
      <c r="X1116" s="190"/>
      <c r="Y1116" s="190"/>
      <c r="Z1116" s="190"/>
      <c r="AA1116" s="190"/>
      <c r="AB1116" s="190"/>
      <c r="AC1116" s="190"/>
      <c r="AD1116" s="190"/>
      <c r="AE1116" s="190"/>
      <c r="AF1116" s="190"/>
      <c r="AG1116" s="190"/>
      <c r="AH1116" s="190"/>
      <c r="AI1116" s="190"/>
      <c r="AJ1116" s="190"/>
      <c r="AK1116" s="190"/>
      <c r="AL1116" s="190"/>
      <c r="AM1116" s="190"/>
      <c r="AN1116" s="190"/>
      <c r="AO1116" s="190"/>
      <c r="AP1116" s="190"/>
      <c r="AQ1116" s="190"/>
      <c r="AR1116" s="190"/>
      <c r="AS1116" s="190"/>
      <c r="AT1116" s="190"/>
      <c r="AU1116" s="190"/>
      <c r="AV1116" s="190"/>
      <c r="AW1116" s="190"/>
      <c r="AX1116" s="190"/>
      <c r="AY1116" s="190"/>
      <c r="AZ1116" s="190"/>
      <c r="BA1116" s="190"/>
      <c r="BB1116" s="190"/>
      <c r="BC1116" s="190"/>
      <c r="BD1116" s="190"/>
      <c r="BE1116" s="190"/>
      <c r="BF1116" s="190"/>
      <c r="BG1116" s="190"/>
      <c r="BH1116" s="190"/>
      <c r="BI1116" s="190"/>
      <c r="BJ1116" s="190"/>
      <c r="BK1116" s="190"/>
      <c r="BL1116" s="190"/>
      <c r="BM1116" s="190"/>
      <c r="BN1116" s="190"/>
      <c r="BO1116" s="190"/>
      <c r="BP1116" s="190"/>
      <c r="BQ1116" s="190"/>
      <c r="BR1116" s="190"/>
      <c r="BS1116" s="190"/>
      <c r="BT1116" s="190"/>
      <c r="BU1116" s="190"/>
      <c r="BV1116" s="190"/>
      <c r="BW1116" s="190"/>
      <c r="BX1116" s="190"/>
      <c r="BY1116" s="190"/>
      <c r="BZ1116" s="190"/>
      <c r="CA1116" s="190"/>
      <c r="CB1116" s="190"/>
      <c r="CC1116" s="190"/>
      <c r="CD1116" s="190"/>
      <c r="CE1116" s="190"/>
      <c r="CF1116" s="190"/>
      <c r="CG1116" s="190"/>
      <c r="CH1116" s="190"/>
      <c r="CI1116" s="190"/>
      <c r="CJ1116" s="190"/>
      <c r="CK1116" s="190"/>
      <c r="CL1116" s="190"/>
      <c r="CN1116" s="201"/>
      <c r="CO1116" s="190"/>
      <c r="CP1116" s="190"/>
      <c r="CQ1116" s="190"/>
      <c r="CR1116" s="190"/>
      <c r="CS1116" s="190"/>
      <c r="CT1116" s="190"/>
      <c r="CU1116" s="190"/>
      <c r="CV1116" s="190"/>
      <c r="CW1116" s="190"/>
      <c r="CX1116" s="190"/>
      <c r="CY1116" s="190"/>
      <c r="CZ1116" s="190"/>
      <c r="DA1116" s="190"/>
      <c r="DB1116" s="190"/>
      <c r="DC1116" s="190"/>
      <c r="DD1116" s="190"/>
      <c r="DE1116" s="190"/>
      <c r="DF1116" s="190"/>
      <c r="DG1116" s="190"/>
      <c r="DH1116" s="190"/>
      <c r="DI1116" s="190"/>
      <c r="DJ1116" s="190"/>
      <c r="DK1116" s="190"/>
      <c r="DL1116" s="190"/>
    </row>
    <row r="1117" spans="1:116" x14ac:dyDescent="0.4">
      <c r="A1117" s="174"/>
      <c r="E1117" s="8"/>
      <c r="G1117" s="175" t="s">
        <v>463</v>
      </c>
      <c r="H1117" s="200"/>
      <c r="I1117" s="201"/>
      <c r="J1117" s="201"/>
      <c r="K1117" s="202"/>
      <c r="L1117" s="202"/>
      <c r="M1117" s="202"/>
      <c r="N1117" s="202"/>
      <c r="O1117" s="202"/>
      <c r="P1117" s="202"/>
      <c r="R1117" s="202"/>
      <c r="S1117" s="176" t="str">
        <f>ADDRESS(ROW(S1110),COLUMN(S1110),2)</f>
        <v>S$1110</v>
      </c>
      <c r="T1117" s="176" t="str">
        <f t="shared" ref="T1117:CE1119" si="1361">ADDRESS(ROW(T1110),COLUMN(T1110),2)</f>
        <v>T$1110</v>
      </c>
      <c r="U1117" s="176" t="str">
        <f t="shared" si="1361"/>
        <v>U$1110</v>
      </c>
      <c r="V1117" s="176" t="str">
        <f t="shared" si="1361"/>
        <v>V$1110</v>
      </c>
      <c r="W1117" s="176" t="str">
        <f t="shared" si="1361"/>
        <v>W$1110</v>
      </c>
      <c r="X1117" s="176" t="str">
        <f t="shared" si="1361"/>
        <v>X$1110</v>
      </c>
      <c r="Y1117" s="176" t="str">
        <f t="shared" si="1361"/>
        <v>Y$1110</v>
      </c>
      <c r="Z1117" s="176" t="str">
        <f t="shared" si="1361"/>
        <v>Z$1110</v>
      </c>
      <c r="AA1117" s="176" t="str">
        <f t="shared" si="1361"/>
        <v>AA$1110</v>
      </c>
      <c r="AB1117" s="176" t="str">
        <f t="shared" si="1361"/>
        <v>AB$1110</v>
      </c>
      <c r="AC1117" s="176" t="str">
        <f t="shared" si="1361"/>
        <v>AC$1110</v>
      </c>
      <c r="AD1117" s="176" t="str">
        <f t="shared" si="1361"/>
        <v>AD$1110</v>
      </c>
      <c r="AE1117" s="176" t="str">
        <f t="shared" si="1361"/>
        <v>AE$1110</v>
      </c>
      <c r="AF1117" s="176" t="str">
        <f t="shared" si="1361"/>
        <v>AF$1110</v>
      </c>
      <c r="AG1117" s="176" t="str">
        <f t="shared" si="1361"/>
        <v>AG$1110</v>
      </c>
      <c r="AH1117" s="176" t="str">
        <f t="shared" si="1361"/>
        <v>AH$1110</v>
      </c>
      <c r="AI1117" s="176" t="str">
        <f t="shared" si="1361"/>
        <v>AI$1110</v>
      </c>
      <c r="AJ1117" s="176" t="str">
        <f t="shared" si="1361"/>
        <v>AJ$1110</v>
      </c>
      <c r="AK1117" s="176" t="str">
        <f t="shared" si="1361"/>
        <v>AK$1110</v>
      </c>
      <c r="AL1117" s="176" t="str">
        <f t="shared" si="1361"/>
        <v>AL$1110</v>
      </c>
      <c r="AM1117" s="176" t="str">
        <f t="shared" si="1361"/>
        <v>AM$1110</v>
      </c>
      <c r="AN1117" s="176" t="str">
        <f t="shared" si="1361"/>
        <v>AN$1110</v>
      </c>
      <c r="AO1117" s="176" t="str">
        <f t="shared" si="1361"/>
        <v>AO$1110</v>
      </c>
      <c r="AP1117" s="176" t="str">
        <f t="shared" si="1361"/>
        <v>AP$1110</v>
      </c>
      <c r="AQ1117" s="176" t="str">
        <f t="shared" si="1361"/>
        <v>AQ$1110</v>
      </c>
      <c r="AR1117" s="176" t="str">
        <f t="shared" si="1361"/>
        <v>AR$1110</v>
      </c>
      <c r="AS1117" s="176" t="str">
        <f t="shared" si="1361"/>
        <v>AS$1110</v>
      </c>
      <c r="AT1117" s="176" t="str">
        <f t="shared" si="1361"/>
        <v>AT$1110</v>
      </c>
      <c r="AU1117" s="176" t="str">
        <f t="shared" si="1361"/>
        <v>AU$1110</v>
      </c>
      <c r="AV1117" s="176" t="str">
        <f t="shared" si="1361"/>
        <v>AV$1110</v>
      </c>
      <c r="AW1117" s="176" t="str">
        <f t="shared" si="1361"/>
        <v>AW$1110</v>
      </c>
      <c r="AX1117" s="176" t="str">
        <f t="shared" si="1361"/>
        <v>AX$1110</v>
      </c>
      <c r="AY1117" s="176" t="str">
        <f t="shared" si="1361"/>
        <v>AY$1110</v>
      </c>
      <c r="AZ1117" s="176" t="str">
        <f t="shared" si="1361"/>
        <v>AZ$1110</v>
      </c>
      <c r="BA1117" s="176" t="str">
        <f t="shared" si="1361"/>
        <v>BA$1110</v>
      </c>
      <c r="BB1117" s="176" t="str">
        <f t="shared" si="1361"/>
        <v>BB$1110</v>
      </c>
      <c r="BC1117" s="176" t="str">
        <f t="shared" si="1361"/>
        <v>BC$1110</v>
      </c>
      <c r="BD1117" s="176" t="str">
        <f t="shared" si="1361"/>
        <v>BD$1110</v>
      </c>
      <c r="BE1117" s="176" t="str">
        <f t="shared" si="1361"/>
        <v>BE$1110</v>
      </c>
      <c r="BF1117" s="176" t="str">
        <f t="shared" si="1361"/>
        <v>BF$1110</v>
      </c>
      <c r="BG1117" s="176" t="str">
        <f t="shared" si="1361"/>
        <v>BG$1110</v>
      </c>
      <c r="BH1117" s="176" t="str">
        <f t="shared" si="1361"/>
        <v>BH$1110</v>
      </c>
      <c r="BI1117" s="176" t="str">
        <f t="shared" si="1361"/>
        <v>BI$1110</v>
      </c>
      <c r="BJ1117" s="176" t="str">
        <f t="shared" si="1361"/>
        <v>BJ$1110</v>
      </c>
      <c r="BK1117" s="176" t="str">
        <f t="shared" si="1361"/>
        <v>BK$1110</v>
      </c>
      <c r="BL1117" s="176" t="str">
        <f t="shared" si="1361"/>
        <v>BL$1110</v>
      </c>
      <c r="BM1117" s="176" t="str">
        <f t="shared" si="1361"/>
        <v>BM$1110</v>
      </c>
      <c r="BN1117" s="176" t="str">
        <f t="shared" si="1361"/>
        <v>BN$1110</v>
      </c>
      <c r="BO1117" s="176" t="str">
        <f t="shared" si="1361"/>
        <v>BO$1110</v>
      </c>
      <c r="BP1117" s="176" t="str">
        <f t="shared" si="1361"/>
        <v>BP$1110</v>
      </c>
      <c r="BQ1117" s="176" t="str">
        <f t="shared" si="1361"/>
        <v>BQ$1110</v>
      </c>
      <c r="BR1117" s="176" t="str">
        <f t="shared" si="1361"/>
        <v>BR$1110</v>
      </c>
      <c r="BS1117" s="176" t="str">
        <f t="shared" si="1361"/>
        <v>BS$1110</v>
      </c>
      <c r="BT1117" s="176" t="str">
        <f t="shared" si="1361"/>
        <v>BT$1110</v>
      </c>
      <c r="BU1117" s="176" t="str">
        <f t="shared" si="1361"/>
        <v>BU$1110</v>
      </c>
      <c r="BV1117" s="176" t="str">
        <f t="shared" si="1361"/>
        <v>BV$1110</v>
      </c>
      <c r="BW1117" s="176" t="str">
        <f t="shared" si="1361"/>
        <v>BW$1110</v>
      </c>
      <c r="BX1117" s="176" t="str">
        <f t="shared" si="1361"/>
        <v>BX$1110</v>
      </c>
      <c r="BY1117" s="176" t="str">
        <f t="shared" si="1361"/>
        <v>BY$1110</v>
      </c>
      <c r="BZ1117" s="176" t="str">
        <f t="shared" si="1361"/>
        <v>BZ$1110</v>
      </c>
      <c r="CA1117" s="176" t="str">
        <f t="shared" si="1361"/>
        <v>CA$1110</v>
      </c>
      <c r="CB1117" s="176" t="str">
        <f t="shared" si="1361"/>
        <v>CB$1110</v>
      </c>
      <c r="CC1117" s="176" t="str">
        <f t="shared" si="1361"/>
        <v>CC$1110</v>
      </c>
      <c r="CD1117" s="176" t="str">
        <f t="shared" si="1361"/>
        <v>CD$1110</v>
      </c>
      <c r="CE1117" s="176" t="str">
        <f t="shared" si="1361"/>
        <v>CE$1110</v>
      </c>
      <c r="CF1117" s="176" t="str">
        <f t="shared" ref="CF1117:CL1119" si="1362">ADDRESS(ROW(CF1110),COLUMN(CF1110),2)</f>
        <v>CF$1110</v>
      </c>
      <c r="CG1117" s="176" t="str">
        <f t="shared" si="1362"/>
        <v>CG$1110</v>
      </c>
      <c r="CH1117" s="176" t="str">
        <f t="shared" si="1362"/>
        <v>CH$1110</v>
      </c>
      <c r="CI1117" s="176" t="str">
        <f t="shared" si="1362"/>
        <v>CI$1110</v>
      </c>
      <c r="CJ1117" s="176" t="str">
        <f t="shared" si="1362"/>
        <v>CJ$1110</v>
      </c>
      <c r="CK1117" s="176" t="str">
        <f t="shared" si="1362"/>
        <v>CK$1110</v>
      </c>
      <c r="CL1117" s="176" t="str">
        <f t="shared" si="1362"/>
        <v>CL$1110</v>
      </c>
      <c r="CN1117" s="201"/>
      <c r="CO1117" s="176" t="str">
        <f t="shared" ref="CO1117:DL1119" si="1363">ADDRESS(ROW(CO1110),COLUMN(CO1110),2)</f>
        <v>CO$1110</v>
      </c>
      <c r="CP1117" s="176" t="str">
        <f t="shared" si="1363"/>
        <v>CP$1110</v>
      </c>
      <c r="CQ1117" s="176" t="str">
        <f t="shared" si="1363"/>
        <v>CQ$1110</v>
      </c>
      <c r="CR1117" s="176" t="str">
        <f t="shared" si="1363"/>
        <v>CR$1110</v>
      </c>
      <c r="CS1117" s="176" t="str">
        <f t="shared" si="1363"/>
        <v>CS$1110</v>
      </c>
      <c r="CT1117" s="176" t="str">
        <f t="shared" si="1363"/>
        <v>CT$1110</v>
      </c>
      <c r="CU1117" s="176" t="str">
        <f t="shared" si="1363"/>
        <v>CU$1110</v>
      </c>
      <c r="CV1117" s="176" t="str">
        <f t="shared" si="1363"/>
        <v>CV$1110</v>
      </c>
      <c r="CW1117" s="176" t="str">
        <f t="shared" si="1363"/>
        <v>CW$1110</v>
      </c>
      <c r="CX1117" s="176" t="str">
        <f t="shared" si="1363"/>
        <v>CX$1110</v>
      </c>
      <c r="CY1117" s="176" t="str">
        <f t="shared" si="1363"/>
        <v>CY$1110</v>
      </c>
      <c r="CZ1117" s="176" t="str">
        <f t="shared" si="1363"/>
        <v>CZ$1110</v>
      </c>
      <c r="DA1117" s="176" t="str">
        <f t="shared" si="1363"/>
        <v>DA$1110</v>
      </c>
      <c r="DB1117" s="176" t="str">
        <f t="shared" si="1363"/>
        <v>DB$1110</v>
      </c>
      <c r="DC1117" s="176" t="str">
        <f t="shared" si="1363"/>
        <v>DC$1110</v>
      </c>
      <c r="DD1117" s="176" t="str">
        <f t="shared" si="1363"/>
        <v>DD$1110</v>
      </c>
      <c r="DE1117" s="176" t="str">
        <f t="shared" si="1363"/>
        <v>DE$1110</v>
      </c>
      <c r="DF1117" s="176" t="str">
        <f t="shared" si="1363"/>
        <v>DF$1110</v>
      </c>
      <c r="DG1117" s="176" t="str">
        <f t="shared" si="1363"/>
        <v>DG$1110</v>
      </c>
      <c r="DH1117" s="176" t="str">
        <f t="shared" si="1363"/>
        <v>DH$1110</v>
      </c>
      <c r="DI1117" s="176" t="str">
        <f t="shared" si="1363"/>
        <v>DI$1110</v>
      </c>
      <c r="DJ1117" s="176" t="str">
        <f t="shared" si="1363"/>
        <v>DJ$1110</v>
      </c>
      <c r="DK1117" s="176" t="str">
        <f t="shared" si="1363"/>
        <v>DK$1110</v>
      </c>
      <c r="DL1117" s="176" t="str">
        <f t="shared" si="1363"/>
        <v>DL$1110</v>
      </c>
    </row>
    <row r="1118" spans="1:116" x14ac:dyDescent="0.4">
      <c r="A1118" s="174"/>
      <c r="E1118" s="8"/>
      <c r="G1118" s="175" t="s">
        <v>464</v>
      </c>
      <c r="H1118" s="200"/>
      <c r="I1118" s="201"/>
      <c r="J1118" s="201"/>
      <c r="K1118" s="202"/>
      <c r="L1118" s="202"/>
      <c r="M1118" s="202"/>
      <c r="N1118" s="202"/>
      <c r="O1118" s="202"/>
      <c r="P1118" s="202"/>
      <c r="R1118" s="202"/>
      <c r="S1118" s="190" t="str">
        <f t="shared" ref="S1118:CD1118" si="1364">S$23</f>
        <v>S$19</v>
      </c>
      <c r="T1118" s="190" t="str">
        <f t="shared" si="1364"/>
        <v>T$19</v>
      </c>
      <c r="U1118" s="190" t="str">
        <f t="shared" si="1364"/>
        <v>U$19</v>
      </c>
      <c r="V1118" s="190" t="str">
        <f t="shared" si="1364"/>
        <v>V$19</v>
      </c>
      <c r="W1118" s="190" t="str">
        <f t="shared" si="1364"/>
        <v>W$19</v>
      </c>
      <c r="X1118" s="190" t="str">
        <f t="shared" si="1364"/>
        <v>X$19</v>
      </c>
      <c r="Y1118" s="190" t="str">
        <f t="shared" si="1364"/>
        <v>Y$19</v>
      </c>
      <c r="Z1118" s="190" t="str">
        <f t="shared" si="1364"/>
        <v>Z$19</v>
      </c>
      <c r="AA1118" s="190" t="str">
        <f t="shared" si="1364"/>
        <v>AA$19</v>
      </c>
      <c r="AB1118" s="190" t="str">
        <f t="shared" si="1364"/>
        <v>AB$19</v>
      </c>
      <c r="AC1118" s="190" t="str">
        <f t="shared" si="1364"/>
        <v>AC$19</v>
      </c>
      <c r="AD1118" s="190" t="str">
        <f t="shared" si="1364"/>
        <v>AD$19</v>
      </c>
      <c r="AE1118" s="190" t="str">
        <f t="shared" si="1364"/>
        <v>AE$19</v>
      </c>
      <c r="AF1118" s="190" t="str">
        <f t="shared" si="1364"/>
        <v>AF$19</v>
      </c>
      <c r="AG1118" s="190" t="str">
        <f t="shared" si="1364"/>
        <v>AG$19</v>
      </c>
      <c r="AH1118" s="190" t="str">
        <f t="shared" si="1364"/>
        <v>AH$19</v>
      </c>
      <c r="AI1118" s="190" t="str">
        <f t="shared" si="1364"/>
        <v>AI$19</v>
      </c>
      <c r="AJ1118" s="190" t="str">
        <f t="shared" si="1364"/>
        <v>AJ$19</v>
      </c>
      <c r="AK1118" s="190" t="str">
        <f t="shared" si="1364"/>
        <v>AK$19</v>
      </c>
      <c r="AL1118" s="190" t="str">
        <f t="shared" si="1364"/>
        <v>AL$19</v>
      </c>
      <c r="AM1118" s="190" t="str">
        <f t="shared" si="1364"/>
        <v>AM$19</v>
      </c>
      <c r="AN1118" s="190" t="str">
        <f t="shared" si="1364"/>
        <v>AN$19</v>
      </c>
      <c r="AO1118" s="190" t="str">
        <f t="shared" si="1364"/>
        <v>AO$19</v>
      </c>
      <c r="AP1118" s="190" t="str">
        <f t="shared" si="1364"/>
        <v>AP$19</v>
      </c>
      <c r="AQ1118" s="190" t="str">
        <f t="shared" si="1364"/>
        <v>AQ$19</v>
      </c>
      <c r="AR1118" s="190" t="str">
        <f t="shared" si="1364"/>
        <v>AR$19</v>
      </c>
      <c r="AS1118" s="190" t="str">
        <f t="shared" si="1364"/>
        <v>AS$19</v>
      </c>
      <c r="AT1118" s="190" t="str">
        <f t="shared" si="1364"/>
        <v>AT$19</v>
      </c>
      <c r="AU1118" s="190" t="str">
        <f t="shared" si="1364"/>
        <v>AU$19</v>
      </c>
      <c r="AV1118" s="190" t="str">
        <f t="shared" si="1364"/>
        <v>AV$19</v>
      </c>
      <c r="AW1118" s="190" t="str">
        <f t="shared" si="1364"/>
        <v>AW$19</v>
      </c>
      <c r="AX1118" s="190" t="str">
        <f t="shared" si="1364"/>
        <v>AX$19</v>
      </c>
      <c r="AY1118" s="190" t="str">
        <f t="shared" si="1364"/>
        <v>AY$19</v>
      </c>
      <c r="AZ1118" s="190" t="str">
        <f t="shared" si="1364"/>
        <v>AZ$19</v>
      </c>
      <c r="BA1118" s="190" t="str">
        <f t="shared" si="1364"/>
        <v>BA$19</v>
      </c>
      <c r="BB1118" s="190" t="str">
        <f t="shared" si="1364"/>
        <v>BB$19</v>
      </c>
      <c r="BC1118" s="190" t="str">
        <f t="shared" si="1364"/>
        <v>BC$19</v>
      </c>
      <c r="BD1118" s="190" t="str">
        <f t="shared" si="1364"/>
        <v>BD$19</v>
      </c>
      <c r="BE1118" s="190" t="str">
        <f t="shared" si="1364"/>
        <v>BE$19</v>
      </c>
      <c r="BF1118" s="190" t="str">
        <f t="shared" si="1364"/>
        <v>BF$19</v>
      </c>
      <c r="BG1118" s="190" t="str">
        <f t="shared" si="1364"/>
        <v>BG$19</v>
      </c>
      <c r="BH1118" s="190" t="str">
        <f t="shared" si="1364"/>
        <v>BH$19</v>
      </c>
      <c r="BI1118" s="190" t="str">
        <f t="shared" si="1364"/>
        <v>BI$19</v>
      </c>
      <c r="BJ1118" s="190" t="str">
        <f t="shared" si="1364"/>
        <v>BJ$19</v>
      </c>
      <c r="BK1118" s="190" t="str">
        <f t="shared" si="1364"/>
        <v>BK$19</v>
      </c>
      <c r="BL1118" s="190" t="str">
        <f t="shared" si="1364"/>
        <v>BL$19</v>
      </c>
      <c r="BM1118" s="190" t="str">
        <f t="shared" si="1364"/>
        <v>BM$19</v>
      </c>
      <c r="BN1118" s="190" t="str">
        <f t="shared" si="1364"/>
        <v>BN$19</v>
      </c>
      <c r="BO1118" s="190" t="str">
        <f t="shared" si="1364"/>
        <v>BO$19</v>
      </c>
      <c r="BP1118" s="190" t="str">
        <f t="shared" si="1364"/>
        <v>BP$19</v>
      </c>
      <c r="BQ1118" s="190" t="str">
        <f t="shared" si="1364"/>
        <v>BQ$19</v>
      </c>
      <c r="BR1118" s="190" t="str">
        <f t="shared" si="1364"/>
        <v>BR$19</v>
      </c>
      <c r="BS1118" s="190" t="str">
        <f t="shared" si="1364"/>
        <v>BS$19</v>
      </c>
      <c r="BT1118" s="190" t="str">
        <f t="shared" si="1364"/>
        <v>BT$19</v>
      </c>
      <c r="BU1118" s="190" t="str">
        <f t="shared" si="1364"/>
        <v>BU$19</v>
      </c>
      <c r="BV1118" s="190" t="str">
        <f t="shared" si="1364"/>
        <v>BV$19</v>
      </c>
      <c r="BW1118" s="190" t="str">
        <f t="shared" si="1364"/>
        <v>BW$19</v>
      </c>
      <c r="BX1118" s="190" t="str">
        <f t="shared" si="1364"/>
        <v>BX$19</v>
      </c>
      <c r="BY1118" s="190" t="str">
        <f t="shared" si="1364"/>
        <v>BY$19</v>
      </c>
      <c r="BZ1118" s="190" t="str">
        <f t="shared" si="1364"/>
        <v>BZ$19</v>
      </c>
      <c r="CA1118" s="190" t="str">
        <f t="shared" si="1364"/>
        <v>CA$19</v>
      </c>
      <c r="CB1118" s="190" t="str">
        <f t="shared" si="1364"/>
        <v>CB$19</v>
      </c>
      <c r="CC1118" s="190" t="str">
        <f t="shared" si="1364"/>
        <v>CC$19</v>
      </c>
      <c r="CD1118" s="190" t="str">
        <f t="shared" si="1364"/>
        <v>CD$19</v>
      </c>
      <c r="CE1118" s="190" t="str">
        <f t="shared" ref="CE1118:CL1118" si="1365">CE$23</f>
        <v>CE$19</v>
      </c>
      <c r="CF1118" s="190" t="str">
        <f t="shared" si="1365"/>
        <v>CF$19</v>
      </c>
      <c r="CG1118" s="190" t="str">
        <f t="shared" si="1365"/>
        <v>CG$19</v>
      </c>
      <c r="CH1118" s="190" t="str">
        <f t="shared" si="1365"/>
        <v>CH$19</v>
      </c>
      <c r="CI1118" s="190" t="str">
        <f t="shared" si="1365"/>
        <v>CI$19</v>
      </c>
      <c r="CJ1118" s="190" t="str">
        <f t="shared" si="1365"/>
        <v>CJ$19</v>
      </c>
      <c r="CK1118" s="190" t="str">
        <f t="shared" si="1365"/>
        <v>CK$19</v>
      </c>
      <c r="CL1118" s="190" t="str">
        <f t="shared" si="1365"/>
        <v>CL$19</v>
      </c>
      <c r="CN1118" s="201"/>
      <c r="CO1118" s="190" t="str">
        <f t="shared" ref="CO1118:DL1118" si="1366">CO$23</f>
        <v>CO$19</v>
      </c>
      <c r="CP1118" s="190" t="str">
        <f t="shared" si="1366"/>
        <v>CP$19</v>
      </c>
      <c r="CQ1118" s="190" t="str">
        <f t="shared" si="1366"/>
        <v>CQ$19</v>
      </c>
      <c r="CR1118" s="190" t="str">
        <f t="shared" si="1366"/>
        <v>CR$19</v>
      </c>
      <c r="CS1118" s="190" t="str">
        <f t="shared" si="1366"/>
        <v>CS$19</v>
      </c>
      <c r="CT1118" s="190" t="str">
        <f t="shared" si="1366"/>
        <v>CT$19</v>
      </c>
      <c r="CU1118" s="190" t="str">
        <f t="shared" si="1366"/>
        <v>CU$19</v>
      </c>
      <c r="CV1118" s="190" t="str">
        <f t="shared" si="1366"/>
        <v>CV$19</v>
      </c>
      <c r="CW1118" s="190" t="str">
        <f t="shared" si="1366"/>
        <v>CW$19</v>
      </c>
      <c r="CX1118" s="190" t="str">
        <f t="shared" si="1366"/>
        <v>CX$19</v>
      </c>
      <c r="CY1118" s="190" t="str">
        <f t="shared" si="1366"/>
        <v>CY$19</v>
      </c>
      <c r="CZ1118" s="190" t="str">
        <f t="shared" si="1366"/>
        <v>CZ$19</v>
      </c>
      <c r="DA1118" s="190" t="str">
        <f t="shared" si="1366"/>
        <v>DA$19</v>
      </c>
      <c r="DB1118" s="190" t="str">
        <f t="shared" si="1366"/>
        <v>DB$19</v>
      </c>
      <c r="DC1118" s="190" t="str">
        <f t="shared" si="1366"/>
        <v>DC$19</v>
      </c>
      <c r="DD1118" s="190" t="str">
        <f t="shared" si="1366"/>
        <v>DD$19</v>
      </c>
      <c r="DE1118" s="190" t="str">
        <f t="shared" si="1366"/>
        <v>DE$19</v>
      </c>
      <c r="DF1118" s="190" t="str">
        <f t="shared" si="1366"/>
        <v>DF$19</v>
      </c>
      <c r="DG1118" s="190" t="str">
        <f t="shared" si="1366"/>
        <v>DG$19</v>
      </c>
      <c r="DH1118" s="190" t="str">
        <f t="shared" si="1366"/>
        <v>DH$19</v>
      </c>
      <c r="DI1118" s="190" t="str">
        <f t="shared" si="1366"/>
        <v>DI$19</v>
      </c>
      <c r="DJ1118" s="190" t="str">
        <f t="shared" si="1366"/>
        <v>DJ$19</v>
      </c>
      <c r="DK1118" s="190" t="str">
        <f t="shared" si="1366"/>
        <v>DK$19</v>
      </c>
      <c r="DL1118" s="190" t="str">
        <f t="shared" si="1366"/>
        <v>DL$19</v>
      </c>
    </row>
    <row r="1119" spans="1:116" x14ac:dyDescent="0.4">
      <c r="A1119" s="142" t="s">
        <v>218</v>
      </c>
      <c r="B1119" s="350" t="s">
        <v>81</v>
      </c>
      <c r="C1119" s="350"/>
      <c r="D1119" s="164" t="s">
        <v>827</v>
      </c>
      <c r="E1119" s="204" t="str">
        <f t="shared" ref="E1119:E1141" si="1367">ROW()&amp;" "&amp;D1119</f>
        <v>1119 WCINVBATCH-SV</v>
      </c>
      <c r="F1119" t="s">
        <v>439</v>
      </c>
      <c r="G1119" s="143" t="s">
        <v>265</v>
      </c>
      <c r="H1119" s="142"/>
      <c r="I1119" s="144"/>
      <c r="J1119" s="144"/>
      <c r="K1119" s="142" t="s">
        <v>829</v>
      </c>
      <c r="L1119" s="142"/>
      <c r="M1119" s="142"/>
      <c r="N1119" s="142"/>
      <c r="O1119" s="142"/>
      <c r="P1119" s="142"/>
      <c r="R1119" s="143"/>
      <c r="S1119" s="143"/>
      <c r="T1119" s="143"/>
      <c r="U1119" s="143"/>
      <c r="V1119" s="143"/>
      <c r="W1119" s="143"/>
      <c r="X1119" s="143"/>
      <c r="Y1119" s="143"/>
      <c r="Z1119" s="143"/>
      <c r="AA1119" s="143"/>
      <c r="AB1119" s="143"/>
      <c r="AC1119" s="143"/>
      <c r="AD1119" s="143"/>
      <c r="AE1119" s="143"/>
      <c r="AF1119" s="143"/>
      <c r="AG1119" s="143"/>
      <c r="AH1119" s="143"/>
      <c r="AI1119" s="143"/>
      <c r="AJ1119" s="143"/>
      <c r="AK1119" s="143"/>
      <c r="AL1119" s="143"/>
      <c r="AM1119" s="143"/>
      <c r="AN1119" s="143"/>
      <c r="AO1119" s="143"/>
      <c r="AP1119" s="143"/>
      <c r="AQ1119" s="143"/>
      <c r="AR1119" s="143"/>
      <c r="AS1119" s="143"/>
      <c r="AT1119" s="143"/>
      <c r="AU1119" s="143"/>
      <c r="AV1119" s="143"/>
      <c r="AW1119" s="143"/>
      <c r="AX1119" s="143"/>
      <c r="AY1119" s="143"/>
      <c r="AZ1119" s="143"/>
      <c r="BA1119" s="143"/>
      <c r="BB1119" s="143"/>
      <c r="BC1119" s="143"/>
      <c r="BD1119" s="143"/>
      <c r="BE1119" s="143"/>
      <c r="BF1119" s="143"/>
      <c r="BG1119" s="143"/>
      <c r="BH1119" s="143"/>
      <c r="BI1119" s="143"/>
      <c r="BJ1119" s="143"/>
      <c r="BK1119" s="143"/>
      <c r="BL1119" s="143"/>
      <c r="BM1119" s="143"/>
      <c r="BN1119" s="143"/>
      <c r="BO1119" s="143"/>
      <c r="BP1119" s="143"/>
      <c r="BQ1119" s="143"/>
      <c r="BR1119" s="143"/>
      <c r="BS1119" s="143"/>
      <c r="BT1119" s="143"/>
      <c r="BU1119" s="143"/>
      <c r="BV1119" s="143"/>
      <c r="BW1119" s="143"/>
      <c r="BX1119" s="143"/>
      <c r="BY1119" s="143"/>
      <c r="BZ1119" s="143"/>
      <c r="CA1119" s="143"/>
      <c r="CB1119" s="143"/>
      <c r="CC1119" s="143"/>
      <c r="CD1119" s="143"/>
      <c r="CE1119" s="143"/>
      <c r="CF1119" s="143"/>
      <c r="CG1119" s="143"/>
      <c r="CH1119" s="143"/>
      <c r="CI1119" s="143"/>
      <c r="CJ1119" s="143"/>
      <c r="CK1119" s="143"/>
      <c r="CL1119" s="143"/>
      <c r="CN1119" s="144"/>
      <c r="CO1119" s="143"/>
      <c r="CP1119" s="143"/>
      <c r="CQ1119" s="143"/>
      <c r="CR1119" s="143"/>
      <c r="CS1119" s="143"/>
      <c r="CT1119" s="143"/>
      <c r="CU1119" s="143"/>
      <c r="CV1119" s="143"/>
      <c r="CW1119" s="143"/>
      <c r="CX1119" s="143"/>
      <c r="CY1119" s="143"/>
      <c r="CZ1119" s="143"/>
      <c r="DA1119" s="143"/>
      <c r="DB1119" s="143"/>
      <c r="DC1119" s="143"/>
      <c r="DD1119" s="143"/>
      <c r="DE1119" s="143"/>
      <c r="DF1119" s="143"/>
      <c r="DG1119" s="143"/>
      <c r="DH1119" s="143"/>
      <c r="DI1119" s="143"/>
      <c r="DJ1119" s="143"/>
      <c r="DK1119" s="143"/>
      <c r="DL1119" s="143"/>
    </row>
    <row r="1120" spans="1:116" x14ac:dyDescent="0.4">
      <c r="B1120" s="164" t="str">
        <f>E1120</f>
        <v>1120 WCINVBATCH-SV</v>
      </c>
      <c r="C1120" s="164"/>
      <c r="D1120" s="164" t="s">
        <v>827</v>
      </c>
      <c r="E1120" s="204" t="str">
        <f t="shared" si="1367"/>
        <v>1120 WCINVBATCH-SV</v>
      </c>
      <c r="G1120" s="95" t="str">
        <f>G1136&amp;":"</f>
        <v>Inventory - (Secondary label):</v>
      </c>
      <c r="H1120" s="12"/>
      <c r="I1120" s="60"/>
      <c r="J1120" s="60"/>
      <c r="K1120" s="20"/>
      <c r="L1120" s="20"/>
      <c r="M1120" s="20"/>
      <c r="N1120" s="20"/>
      <c r="O1120" s="20"/>
      <c r="P1120" s="20"/>
      <c r="R1120" s="20"/>
      <c r="S1120" s="20"/>
      <c r="T1120" s="20"/>
      <c r="U1120" s="20"/>
      <c r="V1120" s="20"/>
      <c r="W1120" s="20"/>
      <c r="X1120" s="20"/>
      <c r="Y1120" s="20"/>
      <c r="Z1120" s="20"/>
      <c r="AA1120" s="20"/>
      <c r="AB1120" s="20"/>
      <c r="AC1120" s="20"/>
      <c r="AD1120" s="20"/>
      <c r="AE1120" s="20"/>
      <c r="AF1120" s="20"/>
      <c r="AG1120" s="20"/>
      <c r="AH1120" s="20"/>
      <c r="AI1120" s="20"/>
      <c r="AJ1120" s="20"/>
      <c r="AK1120" s="20"/>
      <c r="AL1120" s="20"/>
      <c r="AM1120" s="20"/>
      <c r="AN1120" s="20"/>
      <c r="AO1120" s="20"/>
      <c r="AP1120" s="20"/>
      <c r="AQ1120" s="20"/>
      <c r="AR1120" s="20"/>
      <c r="AS1120" s="20"/>
      <c r="AT1120" s="20"/>
      <c r="AU1120" s="20"/>
      <c r="AV1120" s="20"/>
      <c r="AW1120" s="20"/>
      <c r="AX1120" s="20"/>
      <c r="AY1120" s="20"/>
      <c r="AZ1120" s="20"/>
      <c r="BA1120" s="20"/>
      <c r="BB1120" s="20"/>
      <c r="BC1120" s="20"/>
      <c r="BD1120" s="20"/>
      <c r="BE1120" s="20"/>
      <c r="BF1120" s="20"/>
      <c r="BG1120" s="20"/>
      <c r="BH1120" s="20"/>
      <c r="BI1120" s="20"/>
      <c r="BJ1120" s="20"/>
      <c r="BK1120" s="20"/>
      <c r="BL1120" s="20"/>
      <c r="BM1120" s="20"/>
      <c r="BN1120" s="20"/>
      <c r="BO1120" s="20"/>
      <c r="BP1120" s="20"/>
      <c r="BQ1120" s="20"/>
      <c r="BR1120" s="20"/>
      <c r="BS1120" s="20"/>
      <c r="BT1120" s="20"/>
      <c r="BU1120" s="20"/>
      <c r="BV1120" s="20"/>
      <c r="BW1120" s="20"/>
      <c r="BX1120" s="20"/>
      <c r="BY1120" s="20"/>
      <c r="BZ1120" s="20"/>
      <c r="CA1120" s="20"/>
      <c r="CB1120" s="20"/>
      <c r="CC1120" s="20"/>
      <c r="CD1120" s="20"/>
      <c r="CE1120" s="20"/>
      <c r="CF1120" s="20"/>
      <c r="CG1120" s="20"/>
      <c r="CH1120" s="20"/>
      <c r="CI1120" s="20"/>
      <c r="CJ1120" s="20"/>
      <c r="CK1120" s="20"/>
      <c r="CL1120" s="20"/>
      <c r="CN1120" s="60"/>
      <c r="CO1120" s="20"/>
      <c r="CP1120" s="20"/>
      <c r="CQ1120" s="20"/>
      <c r="CR1120" s="20"/>
      <c r="CS1120" s="20"/>
      <c r="CT1120" s="20"/>
      <c r="CU1120" s="20"/>
      <c r="CV1120" s="20"/>
      <c r="CW1120" s="20"/>
      <c r="CX1120" s="20"/>
      <c r="CY1120" s="20"/>
      <c r="CZ1120" s="20"/>
      <c r="DA1120" s="20"/>
      <c r="DB1120" s="20"/>
      <c r="DC1120" s="20"/>
      <c r="DD1120" s="20"/>
      <c r="DE1120" s="20"/>
      <c r="DF1120" s="20"/>
      <c r="DG1120" s="20"/>
      <c r="DH1120" s="20"/>
      <c r="DI1120" s="20"/>
      <c r="DJ1120" s="20"/>
      <c r="DK1120" s="20"/>
      <c r="DL1120" s="20"/>
    </row>
    <row r="1121" spans="2:116" x14ac:dyDescent="0.4">
      <c r="B1121" s="164" t="str">
        <f>E1121</f>
        <v>1121 WCINVBATCH-SV</v>
      </c>
      <c r="C1121" s="164"/>
      <c r="D1121" s="164" t="s">
        <v>827</v>
      </c>
      <c r="E1121" s="204" t="str">
        <f t="shared" si="1367"/>
        <v>1121 WCINVBATCH-SV</v>
      </c>
      <c r="G1121" s="145" t="s">
        <v>828</v>
      </c>
      <c r="H1121" s="12"/>
      <c r="I1121" s="60"/>
      <c r="J1121" s="60"/>
      <c r="K1121" s="17">
        <v>5000</v>
      </c>
      <c r="L1121" s="17">
        <v>30</v>
      </c>
      <c r="M1121" s="17">
        <v>30</v>
      </c>
      <c r="N1121" s="17">
        <v>30</v>
      </c>
      <c r="O1121" s="17">
        <v>30</v>
      </c>
      <c r="P1121" s="17">
        <v>30</v>
      </c>
      <c r="R1121" s="15"/>
      <c r="S1121" s="15" cm="1">
        <f t="array" ref="S1121">INDEX($K:$P,ROW(),MATCH(S$3,$K$2:$P$2,0))</f>
        <v>5000</v>
      </c>
      <c r="T1121" s="15" cm="1">
        <f t="array" ref="T1121">INDEX($K:$P,ROW(),MATCH(T$3,$K$2:$P$2,0))</f>
        <v>5000</v>
      </c>
      <c r="U1121" s="15" cm="1">
        <f t="array" ref="U1121">INDEX($K:$P,ROW(),MATCH(U$3,$K$2:$P$2,0))</f>
        <v>5000</v>
      </c>
      <c r="V1121" s="15" cm="1">
        <f t="array" ref="V1121">INDEX($K:$P,ROW(),MATCH(V$3,$K$2:$P$2,0))</f>
        <v>5000</v>
      </c>
      <c r="W1121" s="15" cm="1">
        <f t="array" ref="W1121">INDEX($K:$P,ROW(),MATCH(W$3,$K$2:$P$2,0))</f>
        <v>5000</v>
      </c>
      <c r="X1121" s="15" cm="1">
        <f t="array" ref="X1121">INDEX($K:$P,ROW(),MATCH(X$3,$K$2:$P$2,0))</f>
        <v>5000</v>
      </c>
      <c r="Y1121" s="15" cm="1">
        <f t="array" ref="Y1121">INDEX($K:$P,ROW(),MATCH(Y$3,$K$2:$P$2,0))</f>
        <v>5000</v>
      </c>
      <c r="Z1121" s="15" cm="1">
        <f t="array" ref="Z1121">INDEX($K:$P,ROW(),MATCH(Z$3,$K$2:$P$2,0))</f>
        <v>5000</v>
      </c>
      <c r="AA1121" s="15" cm="1">
        <f t="array" ref="AA1121">INDEX($K:$P,ROW(),MATCH(AA$3,$K$2:$P$2,0))</f>
        <v>5000</v>
      </c>
      <c r="AB1121" s="15" cm="1">
        <f t="array" ref="AB1121">INDEX($K:$P,ROW(),MATCH(AB$3,$K$2:$P$2,0))</f>
        <v>5000</v>
      </c>
      <c r="AC1121" s="15" cm="1">
        <f t="array" ref="AC1121">INDEX($K:$P,ROW(),MATCH(AC$3,$K$2:$P$2,0))</f>
        <v>5000</v>
      </c>
      <c r="AD1121" s="15" cm="1">
        <f t="array" ref="AD1121">INDEX($K:$P,ROW(),MATCH(AD$3,$K$2:$P$2,0))</f>
        <v>5000</v>
      </c>
      <c r="AE1121" s="15" cm="1">
        <f t="array" ref="AE1121">INDEX($K:$P,ROW(),MATCH(AE$3,$K$2:$P$2,0))</f>
        <v>30</v>
      </c>
      <c r="AF1121" s="15" cm="1">
        <f t="array" ref="AF1121">INDEX($K:$P,ROW(),MATCH(AF$3,$K$2:$P$2,0))</f>
        <v>30</v>
      </c>
      <c r="AG1121" s="15" cm="1">
        <f t="array" ref="AG1121">INDEX($K:$P,ROW(),MATCH(AG$3,$K$2:$P$2,0))</f>
        <v>30</v>
      </c>
      <c r="AH1121" s="15" cm="1">
        <f t="array" ref="AH1121">INDEX($K:$P,ROW(),MATCH(AH$3,$K$2:$P$2,0))</f>
        <v>30</v>
      </c>
      <c r="AI1121" s="15" cm="1">
        <f t="array" ref="AI1121">INDEX($K:$P,ROW(),MATCH(AI$3,$K$2:$P$2,0))</f>
        <v>30</v>
      </c>
      <c r="AJ1121" s="15" cm="1">
        <f t="array" ref="AJ1121">INDEX($K:$P,ROW(),MATCH(AJ$3,$K$2:$P$2,0))</f>
        <v>30</v>
      </c>
      <c r="AK1121" s="15" cm="1">
        <f t="array" ref="AK1121">INDEX($K:$P,ROW(),MATCH(AK$3,$K$2:$P$2,0))</f>
        <v>30</v>
      </c>
      <c r="AL1121" s="15" cm="1">
        <f t="array" ref="AL1121">INDEX($K:$P,ROW(),MATCH(AL$3,$K$2:$P$2,0))</f>
        <v>30</v>
      </c>
      <c r="AM1121" s="15" cm="1">
        <f t="array" ref="AM1121">INDEX($K:$P,ROW(),MATCH(AM$3,$K$2:$P$2,0))</f>
        <v>30</v>
      </c>
      <c r="AN1121" s="15" cm="1">
        <f t="array" ref="AN1121">INDEX($K:$P,ROW(),MATCH(AN$3,$K$2:$P$2,0))</f>
        <v>30</v>
      </c>
      <c r="AO1121" s="15" cm="1">
        <f t="array" ref="AO1121">INDEX($K:$P,ROW(),MATCH(AO$3,$K$2:$P$2,0))</f>
        <v>30</v>
      </c>
      <c r="AP1121" s="15" cm="1">
        <f t="array" ref="AP1121">INDEX($K:$P,ROW(),MATCH(AP$3,$K$2:$P$2,0))</f>
        <v>30</v>
      </c>
      <c r="AQ1121" s="15" cm="1">
        <f t="array" ref="AQ1121">INDEX($K:$P,ROW(),MATCH(AQ$3,$K$2:$P$2,0))</f>
        <v>30</v>
      </c>
      <c r="AR1121" s="15" cm="1">
        <f t="array" ref="AR1121">INDEX($K:$P,ROW(),MATCH(AR$3,$K$2:$P$2,0))</f>
        <v>30</v>
      </c>
      <c r="AS1121" s="15" cm="1">
        <f t="array" ref="AS1121">INDEX($K:$P,ROW(),MATCH(AS$3,$K$2:$P$2,0))</f>
        <v>30</v>
      </c>
      <c r="AT1121" s="15" cm="1">
        <f t="array" ref="AT1121">INDEX($K:$P,ROW(),MATCH(AT$3,$K$2:$P$2,0))</f>
        <v>30</v>
      </c>
      <c r="AU1121" s="15" cm="1">
        <f t="array" ref="AU1121">INDEX($K:$P,ROW(),MATCH(AU$3,$K$2:$P$2,0))</f>
        <v>30</v>
      </c>
      <c r="AV1121" s="15" cm="1">
        <f t="array" ref="AV1121">INDEX($K:$P,ROW(),MATCH(AV$3,$K$2:$P$2,0))</f>
        <v>30</v>
      </c>
      <c r="AW1121" s="15" cm="1">
        <f t="array" ref="AW1121">INDEX($K:$P,ROW(),MATCH(AW$3,$K$2:$P$2,0))</f>
        <v>30</v>
      </c>
      <c r="AX1121" s="15" cm="1">
        <f t="array" ref="AX1121">INDEX($K:$P,ROW(),MATCH(AX$3,$K$2:$P$2,0))</f>
        <v>30</v>
      </c>
      <c r="AY1121" s="15" cm="1">
        <f t="array" ref="AY1121">INDEX($K:$P,ROW(),MATCH(AY$3,$K$2:$P$2,0))</f>
        <v>30</v>
      </c>
      <c r="AZ1121" s="15" cm="1">
        <f t="array" ref="AZ1121">INDEX($K:$P,ROW(),MATCH(AZ$3,$K$2:$P$2,0))</f>
        <v>30</v>
      </c>
      <c r="BA1121" s="15" cm="1">
        <f t="array" ref="BA1121">INDEX($K:$P,ROW(),MATCH(BA$3,$K$2:$P$2,0))</f>
        <v>30</v>
      </c>
      <c r="BB1121" s="15" cm="1">
        <f t="array" ref="BB1121">INDEX($K:$P,ROW(),MATCH(BB$3,$K$2:$P$2,0))</f>
        <v>30</v>
      </c>
      <c r="BC1121" s="15" cm="1">
        <f t="array" ref="BC1121">INDEX($K:$P,ROW(),MATCH(BC$3,$K$2:$P$2,0))</f>
        <v>30</v>
      </c>
      <c r="BD1121" s="15" cm="1">
        <f t="array" ref="BD1121">INDEX($K:$P,ROW(),MATCH(BD$3,$K$2:$P$2,0))</f>
        <v>30</v>
      </c>
      <c r="BE1121" s="15" cm="1">
        <f t="array" ref="BE1121">INDEX($K:$P,ROW(),MATCH(BE$3,$K$2:$P$2,0))</f>
        <v>30</v>
      </c>
      <c r="BF1121" s="15" cm="1">
        <f t="array" ref="BF1121">INDEX($K:$P,ROW(),MATCH(BF$3,$K$2:$P$2,0))</f>
        <v>30</v>
      </c>
      <c r="BG1121" s="15" cm="1">
        <f t="array" ref="BG1121">INDEX($K:$P,ROW(),MATCH(BG$3,$K$2:$P$2,0))</f>
        <v>30</v>
      </c>
      <c r="BH1121" s="15" cm="1">
        <f t="array" ref="BH1121">INDEX($K:$P,ROW(),MATCH(BH$3,$K$2:$P$2,0))</f>
        <v>30</v>
      </c>
      <c r="BI1121" s="15" cm="1">
        <f t="array" ref="BI1121">INDEX($K:$P,ROW(),MATCH(BI$3,$K$2:$P$2,0))</f>
        <v>30</v>
      </c>
      <c r="BJ1121" s="15" cm="1">
        <f t="array" ref="BJ1121">INDEX($K:$P,ROW(),MATCH(BJ$3,$K$2:$P$2,0))</f>
        <v>30</v>
      </c>
      <c r="BK1121" s="15" cm="1">
        <f t="array" ref="BK1121">INDEX($K:$P,ROW(),MATCH(BK$3,$K$2:$P$2,0))</f>
        <v>30</v>
      </c>
      <c r="BL1121" s="15" cm="1">
        <f t="array" ref="BL1121">INDEX($K:$P,ROW(),MATCH(BL$3,$K$2:$P$2,0))</f>
        <v>30</v>
      </c>
      <c r="BM1121" s="15" cm="1">
        <f t="array" ref="BM1121">INDEX($K:$P,ROW(),MATCH(BM$3,$K$2:$P$2,0))</f>
        <v>30</v>
      </c>
      <c r="BN1121" s="15" cm="1">
        <f t="array" ref="BN1121">INDEX($K:$P,ROW(),MATCH(BN$3,$K$2:$P$2,0))</f>
        <v>30</v>
      </c>
      <c r="BO1121" s="15" cm="1">
        <f t="array" ref="BO1121">INDEX($K:$P,ROW(),MATCH(BO$3,$K$2:$P$2,0))</f>
        <v>30</v>
      </c>
      <c r="BP1121" s="15" cm="1">
        <f t="array" ref="BP1121">INDEX($K:$P,ROW(),MATCH(BP$3,$K$2:$P$2,0))</f>
        <v>30</v>
      </c>
      <c r="BQ1121" s="15" cm="1">
        <f t="array" ref="BQ1121">INDEX($K:$P,ROW(),MATCH(BQ$3,$K$2:$P$2,0))</f>
        <v>30</v>
      </c>
      <c r="BR1121" s="15" cm="1">
        <f t="array" ref="BR1121">INDEX($K:$P,ROW(),MATCH(BR$3,$K$2:$P$2,0))</f>
        <v>30</v>
      </c>
      <c r="BS1121" s="15" cm="1">
        <f t="array" ref="BS1121">INDEX($K:$P,ROW(),MATCH(BS$3,$K$2:$P$2,0))</f>
        <v>30</v>
      </c>
      <c r="BT1121" s="15" cm="1">
        <f t="array" ref="BT1121">INDEX($K:$P,ROW(),MATCH(BT$3,$K$2:$P$2,0))</f>
        <v>30</v>
      </c>
      <c r="BU1121" s="15" cm="1">
        <f t="array" ref="BU1121">INDEX($K:$P,ROW(),MATCH(BU$3,$K$2:$P$2,0))</f>
        <v>30</v>
      </c>
      <c r="BV1121" s="15" cm="1">
        <f t="array" ref="BV1121">INDEX($K:$P,ROW(),MATCH(BV$3,$K$2:$P$2,0))</f>
        <v>30</v>
      </c>
      <c r="BW1121" s="15" cm="1">
        <f t="array" ref="BW1121">INDEX($K:$P,ROW(),MATCH(BW$3,$K$2:$P$2,0))</f>
        <v>30</v>
      </c>
      <c r="BX1121" s="15" cm="1">
        <f t="array" ref="BX1121">INDEX($K:$P,ROW(),MATCH(BX$3,$K$2:$P$2,0))</f>
        <v>30</v>
      </c>
      <c r="BY1121" s="15" cm="1">
        <f t="array" ref="BY1121">INDEX($K:$P,ROW(),MATCH(BY$3,$K$2:$P$2,0))</f>
        <v>30</v>
      </c>
      <c r="BZ1121" s="15" cm="1">
        <f t="array" ref="BZ1121">INDEX($K:$P,ROW(),MATCH(BZ$3,$K$2:$P$2,0))</f>
        <v>30</v>
      </c>
      <c r="CA1121" s="15" cm="1">
        <f t="array" ref="CA1121">INDEX($K:$P,ROW(),MATCH(CA$3,$K$2:$P$2,0))</f>
        <v>30</v>
      </c>
      <c r="CB1121" s="15" cm="1">
        <f t="array" ref="CB1121">INDEX($K:$P,ROW(),MATCH(CB$3,$K$2:$P$2,0))</f>
        <v>30</v>
      </c>
      <c r="CC1121" s="15" cm="1">
        <f t="array" ref="CC1121">INDEX($K:$P,ROW(),MATCH(CC$3,$K$2:$P$2,0))</f>
        <v>30</v>
      </c>
      <c r="CD1121" s="15" cm="1">
        <f t="array" ref="CD1121">INDEX($K:$P,ROW(),MATCH(CD$3,$K$2:$P$2,0))</f>
        <v>30</v>
      </c>
      <c r="CE1121" s="15" cm="1">
        <f t="array" ref="CE1121">INDEX($K:$P,ROW(),MATCH(CE$3,$K$2:$P$2,0))</f>
        <v>30</v>
      </c>
      <c r="CF1121" s="15" cm="1">
        <f t="array" ref="CF1121">INDEX($K:$P,ROW(),MATCH(CF$3,$K$2:$P$2,0))</f>
        <v>30</v>
      </c>
      <c r="CG1121" s="15" cm="1">
        <f t="array" ref="CG1121">INDEX($K:$P,ROW(),MATCH(CG$3,$K$2:$P$2,0))</f>
        <v>30</v>
      </c>
      <c r="CH1121" s="15" cm="1">
        <f t="array" ref="CH1121">INDEX($K:$P,ROW(),MATCH(CH$3,$K$2:$P$2,0))</f>
        <v>30</v>
      </c>
      <c r="CI1121" s="15" cm="1">
        <f t="array" ref="CI1121">INDEX($K:$P,ROW(),MATCH(CI$3,$K$2:$P$2,0))</f>
        <v>30</v>
      </c>
      <c r="CJ1121" s="15" cm="1">
        <f t="array" ref="CJ1121">INDEX($K:$P,ROW(),MATCH(CJ$3,$K$2:$P$2,0))</f>
        <v>30</v>
      </c>
      <c r="CK1121" s="15" cm="1">
        <f t="array" ref="CK1121">INDEX($K:$P,ROW(),MATCH(CK$3,$K$2:$P$2,0))</f>
        <v>30</v>
      </c>
      <c r="CL1121" s="15" cm="1">
        <f t="array" ref="CL1121">INDEX($K:$P,ROW(),MATCH(CL$3,$K$2:$P$2,0))</f>
        <v>30</v>
      </c>
      <c r="CN1121" s="60"/>
      <c r="CO1121" s="15" t="e" cm="1">
        <f t="array" ref="CO1121">INDEX($K:$P,ROW(),MATCH(CO$3,$K$2:$P$2,0))</f>
        <v>#N/A</v>
      </c>
      <c r="CP1121" s="15" t="e" cm="1">
        <f t="array" ref="CP1121">INDEX($K:$P,ROW(),MATCH(CP$3,$K$2:$P$2,0))</f>
        <v>#N/A</v>
      </c>
      <c r="CQ1121" s="15" t="e" cm="1">
        <f t="array" ref="CQ1121">INDEX($K:$P,ROW(),MATCH(CQ$3,$K$2:$P$2,0))</f>
        <v>#N/A</v>
      </c>
      <c r="CR1121" s="15" t="e" cm="1">
        <f t="array" ref="CR1121">INDEX($K:$P,ROW(),MATCH(CR$3,$K$2:$P$2,0))</f>
        <v>#N/A</v>
      </c>
      <c r="CS1121" s="15" t="e" cm="1">
        <f t="array" ref="CS1121">INDEX($K:$P,ROW(),MATCH(CS$3,$K$2:$P$2,0))</f>
        <v>#N/A</v>
      </c>
      <c r="CT1121" s="15" t="e" cm="1">
        <f t="array" ref="CT1121">INDEX($K:$P,ROW(),MATCH(CT$3,$K$2:$P$2,0))</f>
        <v>#N/A</v>
      </c>
      <c r="CU1121" s="15" t="e" cm="1">
        <f t="array" ref="CU1121">INDEX($K:$P,ROW(),MATCH(CU$3,$K$2:$P$2,0))</f>
        <v>#N/A</v>
      </c>
      <c r="CV1121" s="15" t="e" cm="1">
        <f t="array" ref="CV1121">INDEX($K:$P,ROW(),MATCH(CV$3,$K$2:$P$2,0))</f>
        <v>#N/A</v>
      </c>
      <c r="CW1121" s="15" t="e" cm="1">
        <f t="array" ref="CW1121">INDEX($K:$P,ROW(),MATCH(CW$3,$K$2:$P$2,0))</f>
        <v>#N/A</v>
      </c>
      <c r="CX1121" s="15" t="e" cm="1">
        <f t="array" ref="CX1121">INDEX($K:$P,ROW(),MATCH(CX$3,$K$2:$P$2,0))</f>
        <v>#N/A</v>
      </c>
      <c r="CY1121" s="15" t="e" cm="1">
        <f t="array" ref="CY1121">INDEX($K:$P,ROW(),MATCH(CY$3,$K$2:$P$2,0))</f>
        <v>#N/A</v>
      </c>
      <c r="CZ1121" s="15" t="e" cm="1">
        <f t="array" ref="CZ1121">INDEX($K:$P,ROW(),MATCH(CZ$3,$K$2:$P$2,0))</f>
        <v>#N/A</v>
      </c>
      <c r="DA1121" s="15" t="e" cm="1">
        <f t="array" ref="DA1121">INDEX($K:$P,ROW(),MATCH(DA$3,$K$2:$P$2,0))</f>
        <v>#N/A</v>
      </c>
      <c r="DB1121" s="15" t="e" cm="1">
        <f t="array" ref="DB1121">INDEX($K:$P,ROW(),MATCH(DB$3,$K$2:$P$2,0))</f>
        <v>#N/A</v>
      </c>
      <c r="DC1121" s="15" t="e" cm="1">
        <f t="array" ref="DC1121">INDEX($K:$P,ROW(),MATCH(DC$3,$K$2:$P$2,0))</f>
        <v>#N/A</v>
      </c>
      <c r="DD1121" s="15" t="e" cm="1">
        <f t="array" ref="DD1121">INDEX($K:$P,ROW(),MATCH(DD$3,$K$2:$P$2,0))</f>
        <v>#N/A</v>
      </c>
      <c r="DE1121" s="15" t="e" cm="1">
        <f t="array" ref="DE1121">INDEX($K:$P,ROW(),MATCH(DE$3,$K$2:$P$2,0))</f>
        <v>#N/A</v>
      </c>
      <c r="DF1121" s="15" t="e" cm="1">
        <f t="array" ref="DF1121">INDEX($K:$P,ROW(),MATCH(DF$3,$K$2:$P$2,0))</f>
        <v>#N/A</v>
      </c>
      <c r="DG1121" s="15" t="e" cm="1">
        <f t="array" ref="DG1121">INDEX($K:$P,ROW(),MATCH(DG$3,$K$2:$P$2,0))</f>
        <v>#N/A</v>
      </c>
      <c r="DH1121" s="15" t="e" cm="1">
        <f t="array" ref="DH1121">INDEX($K:$P,ROW(),MATCH(DH$3,$K$2:$P$2,0))</f>
        <v>#N/A</v>
      </c>
      <c r="DI1121" s="15" t="e" cm="1">
        <f t="array" ref="DI1121">INDEX($K:$P,ROW(),MATCH(DI$3,$K$2:$P$2,0))</f>
        <v>#N/A</v>
      </c>
      <c r="DJ1121" s="15" t="e" cm="1">
        <f t="array" ref="DJ1121">INDEX($K:$P,ROW(),MATCH(DJ$3,$K$2:$P$2,0))</f>
        <v>#N/A</v>
      </c>
      <c r="DK1121" s="15" t="e" cm="1">
        <f t="array" ref="DK1121">INDEX($K:$P,ROW(),MATCH(DK$3,$K$2:$P$2,0))</f>
        <v>#N/A</v>
      </c>
      <c r="DL1121" s="15" t="e" cm="1">
        <f t="array" ref="DL1121">INDEX($K:$P,ROW(),MATCH(DL$3,$K$2:$P$2,0))</f>
        <v>#N/A</v>
      </c>
    </row>
    <row r="1122" spans="2:116" x14ac:dyDescent="0.4">
      <c r="B1122" s="164"/>
      <c r="C1122" s="164"/>
      <c r="D1122" s="164"/>
      <c r="E1122" s="204"/>
      <c r="G1122" s="145"/>
      <c r="H1122" s="12"/>
      <c r="I1122" s="60"/>
      <c r="J1122" s="60"/>
      <c r="K1122" s="17"/>
      <c r="L1122" s="17"/>
      <c r="M1122" s="17"/>
      <c r="N1122" s="17"/>
      <c r="O1122" s="17"/>
      <c r="P1122" s="17"/>
      <c r="R1122" s="15"/>
      <c r="S1122" s="15"/>
      <c r="T1122" s="15"/>
      <c r="U1122" s="15"/>
      <c r="V1122" s="15"/>
      <c r="W1122" s="15"/>
      <c r="X1122" s="15"/>
      <c r="Y1122" s="15"/>
      <c r="Z1122" s="15"/>
      <c r="AA1122" s="15"/>
      <c r="AB1122" s="15"/>
      <c r="AC1122" s="15"/>
      <c r="AD1122" s="15"/>
      <c r="AE1122" s="15"/>
      <c r="AF1122" s="15"/>
      <c r="AG1122" s="15"/>
      <c r="AH1122" s="15"/>
      <c r="AI1122" s="15"/>
      <c r="AJ1122" s="15"/>
      <c r="AK1122" s="15"/>
      <c r="AL1122" s="15"/>
      <c r="AM1122" s="15"/>
      <c r="AN1122" s="15"/>
      <c r="AO1122" s="15"/>
      <c r="AP1122" s="15"/>
      <c r="AQ1122" s="15"/>
      <c r="AR1122" s="15"/>
      <c r="AS1122" s="15"/>
      <c r="AT1122" s="15"/>
      <c r="AU1122" s="15"/>
      <c r="AV1122" s="15"/>
      <c r="AW1122" s="15"/>
      <c r="AX1122" s="15"/>
      <c r="AY1122" s="15"/>
      <c r="AZ1122" s="15"/>
      <c r="BA1122" s="15"/>
      <c r="BB1122" s="15"/>
      <c r="BC1122" s="15"/>
      <c r="BD1122" s="15"/>
      <c r="BE1122" s="15"/>
      <c r="BF1122" s="15"/>
      <c r="BG1122" s="15"/>
      <c r="BH1122" s="15"/>
      <c r="BI1122" s="15"/>
      <c r="BJ1122" s="15"/>
      <c r="BK1122" s="15"/>
      <c r="BL1122" s="15"/>
      <c r="BM1122" s="15"/>
      <c r="BN1122" s="15"/>
      <c r="BO1122" s="15"/>
      <c r="BP1122" s="15"/>
      <c r="BQ1122" s="15"/>
      <c r="BR1122" s="15"/>
      <c r="BS1122" s="15"/>
      <c r="BT1122" s="15"/>
      <c r="BU1122" s="15"/>
      <c r="BV1122" s="15"/>
      <c r="BW1122" s="15"/>
      <c r="BX1122" s="15"/>
      <c r="BY1122" s="15"/>
      <c r="BZ1122" s="15"/>
      <c r="CA1122" s="15"/>
      <c r="CB1122" s="15"/>
      <c r="CC1122" s="15"/>
      <c r="CD1122" s="15"/>
      <c r="CE1122" s="15"/>
      <c r="CF1122" s="15"/>
      <c r="CG1122" s="15"/>
      <c r="CH1122" s="15"/>
      <c r="CI1122" s="15"/>
      <c r="CJ1122" s="15"/>
      <c r="CK1122" s="15"/>
      <c r="CL1122" s="15"/>
      <c r="CN1122" s="60"/>
      <c r="CO1122" s="15"/>
      <c r="CP1122" s="15"/>
      <c r="CQ1122" s="15"/>
      <c r="CR1122" s="15"/>
      <c r="CS1122" s="15"/>
      <c r="CT1122" s="15"/>
      <c r="CU1122" s="15"/>
      <c r="CV1122" s="15"/>
      <c r="CW1122" s="15"/>
      <c r="CX1122" s="15"/>
      <c r="CY1122" s="15"/>
      <c r="CZ1122" s="15"/>
      <c r="DA1122" s="15"/>
      <c r="DB1122" s="15"/>
      <c r="DC1122" s="15"/>
      <c r="DD1122" s="15"/>
      <c r="DE1122" s="15"/>
      <c r="DF1122" s="15"/>
      <c r="DG1122" s="15"/>
      <c r="DH1122" s="15"/>
      <c r="DI1122" s="15"/>
      <c r="DJ1122" s="15"/>
      <c r="DK1122" s="15"/>
      <c r="DL1122" s="15"/>
    </row>
    <row r="1123" spans="2:116" x14ac:dyDescent="0.4">
      <c r="B1123" s="164"/>
      <c r="C1123" s="164"/>
      <c r="D1123" s="164"/>
      <c r="E1123" s="204"/>
      <c r="G1123" s="145" t="s">
        <v>832</v>
      </c>
      <c r="H1123" s="12"/>
      <c r="I1123" s="60"/>
      <c r="J1123" s="60"/>
      <c r="K1123" s="17"/>
      <c r="L1123" s="17"/>
      <c r="M1123" s="17"/>
      <c r="N1123" s="17"/>
      <c r="O1123" s="17"/>
      <c r="P1123" s="17"/>
      <c r="R1123" s="15"/>
      <c r="S1123" s="15"/>
      <c r="T1123" s="15"/>
      <c r="U1123" s="15"/>
      <c r="V1123" s="15"/>
      <c r="W1123" s="15"/>
      <c r="X1123" s="15"/>
      <c r="Y1123" s="15"/>
      <c r="Z1123" s="15"/>
      <c r="AA1123" s="15"/>
      <c r="AB1123" s="15"/>
      <c r="AC1123" s="15"/>
      <c r="AD1123" s="15"/>
      <c r="AE1123" s="15"/>
      <c r="AF1123" s="15"/>
      <c r="AG1123" s="15"/>
      <c r="AH1123" s="15"/>
      <c r="AI1123" s="15"/>
      <c r="AJ1123" s="15"/>
      <c r="AK1123" s="15"/>
      <c r="AL1123" s="15"/>
      <c r="AM1123" s="15"/>
      <c r="AN1123" s="15"/>
      <c r="AO1123" s="15"/>
      <c r="AP1123" s="15"/>
      <c r="AQ1123" s="15"/>
      <c r="AR1123" s="15"/>
      <c r="AS1123" s="15"/>
      <c r="AT1123" s="15"/>
      <c r="AU1123" s="15"/>
      <c r="AV1123" s="15"/>
      <c r="AW1123" s="15"/>
      <c r="AX1123" s="15"/>
      <c r="AY1123" s="15"/>
      <c r="AZ1123" s="15"/>
      <c r="BA1123" s="15"/>
      <c r="BB1123" s="15"/>
      <c r="BC1123" s="15"/>
      <c r="BD1123" s="15"/>
      <c r="BE1123" s="15"/>
      <c r="BF1123" s="15"/>
      <c r="BG1123" s="15"/>
      <c r="BH1123" s="15"/>
      <c r="BI1123" s="15"/>
      <c r="BJ1123" s="15"/>
      <c r="BK1123" s="15"/>
      <c r="BL1123" s="15"/>
      <c r="BM1123" s="15"/>
      <c r="BN1123" s="15"/>
      <c r="BO1123" s="15"/>
      <c r="BP1123" s="15"/>
      <c r="BQ1123" s="15"/>
      <c r="BR1123" s="15"/>
      <c r="BS1123" s="15"/>
      <c r="BT1123" s="15"/>
      <c r="BU1123" s="15"/>
      <c r="BV1123" s="15"/>
      <c r="BW1123" s="15"/>
      <c r="BX1123" s="15"/>
      <c r="BY1123" s="15"/>
      <c r="BZ1123" s="15"/>
      <c r="CA1123" s="15"/>
      <c r="CB1123" s="15"/>
      <c r="CC1123" s="15"/>
      <c r="CD1123" s="15"/>
      <c r="CE1123" s="15"/>
      <c r="CF1123" s="15"/>
      <c r="CG1123" s="15"/>
      <c r="CH1123" s="15"/>
      <c r="CI1123" s="15"/>
      <c r="CJ1123" s="15"/>
      <c r="CK1123" s="15"/>
      <c r="CL1123" s="15"/>
      <c r="CN1123" s="60"/>
      <c r="CO1123" s="15"/>
      <c r="CP1123" s="15"/>
      <c r="CQ1123" s="15"/>
      <c r="CR1123" s="15"/>
      <c r="CS1123" s="15"/>
      <c r="CT1123" s="15"/>
      <c r="CU1123" s="15"/>
      <c r="CV1123" s="15"/>
      <c r="CW1123" s="15"/>
      <c r="CX1123" s="15"/>
      <c r="CY1123" s="15"/>
      <c r="CZ1123" s="15"/>
      <c r="DA1123" s="15"/>
      <c r="DB1123" s="15"/>
      <c r="DC1123" s="15"/>
      <c r="DD1123" s="15"/>
      <c r="DE1123" s="15"/>
      <c r="DF1123" s="15"/>
      <c r="DG1123" s="15"/>
      <c r="DH1123" s="15"/>
      <c r="DI1123" s="15"/>
      <c r="DJ1123" s="15"/>
      <c r="DK1123" s="15"/>
      <c r="DL1123" s="15"/>
    </row>
    <row r="1124" spans="2:116" x14ac:dyDescent="0.4">
      <c r="B1124" s="164"/>
      <c r="C1124" s="164"/>
      <c r="D1124" s="164"/>
      <c r="E1124" s="204"/>
      <c r="G1124" s="145" t="s">
        <v>71</v>
      </c>
      <c r="H1124" s="12"/>
      <c r="I1124" s="60"/>
      <c r="J1124" s="60"/>
      <c r="K1124" s="17"/>
      <c r="L1124" s="17"/>
      <c r="M1124" s="17"/>
      <c r="N1124" s="17"/>
      <c r="O1124" s="17"/>
      <c r="P1124" s="17"/>
      <c r="R1124" s="15"/>
      <c r="S1124" s="15"/>
      <c r="T1124" s="15"/>
      <c r="U1124" s="15"/>
      <c r="V1124" s="15"/>
      <c r="W1124" s="15"/>
      <c r="X1124" s="15"/>
      <c r="Y1124" s="15"/>
      <c r="Z1124" s="15"/>
      <c r="AA1124" s="15"/>
      <c r="AB1124" s="15"/>
      <c r="AC1124" s="15"/>
      <c r="AD1124" s="15"/>
      <c r="AE1124" s="15"/>
      <c r="AF1124" s="15"/>
      <c r="AG1124" s="15"/>
      <c r="AH1124" s="15"/>
      <c r="AI1124" s="15"/>
      <c r="AJ1124" s="15"/>
      <c r="AK1124" s="15"/>
      <c r="AL1124" s="15"/>
      <c r="AM1124" s="15"/>
      <c r="AN1124" s="15"/>
      <c r="AO1124" s="15"/>
      <c r="AP1124" s="15"/>
      <c r="AQ1124" s="15"/>
      <c r="AR1124" s="15"/>
      <c r="AS1124" s="15"/>
      <c r="AT1124" s="15"/>
      <c r="AU1124" s="15"/>
      <c r="AV1124" s="15"/>
      <c r="AW1124" s="15"/>
      <c r="AX1124" s="15"/>
      <c r="AY1124" s="15"/>
      <c r="AZ1124" s="15"/>
      <c r="BA1124" s="15"/>
      <c r="BB1124" s="15"/>
      <c r="BC1124" s="15"/>
      <c r="BD1124" s="15"/>
      <c r="BE1124" s="15"/>
      <c r="BF1124" s="15"/>
      <c r="BG1124" s="15"/>
      <c r="BH1124" s="15"/>
      <c r="BI1124" s="15"/>
      <c r="BJ1124" s="15"/>
      <c r="BK1124" s="15"/>
      <c r="BL1124" s="15"/>
      <c r="BM1124" s="15"/>
      <c r="BN1124" s="15"/>
      <c r="BO1124" s="15"/>
      <c r="BP1124" s="15"/>
      <c r="BQ1124" s="15"/>
      <c r="BR1124" s="15"/>
      <c r="BS1124" s="15"/>
      <c r="BT1124" s="15"/>
      <c r="BU1124" s="15"/>
      <c r="BV1124" s="15"/>
      <c r="BW1124" s="15"/>
      <c r="BX1124" s="15"/>
      <c r="BY1124" s="15"/>
      <c r="BZ1124" s="15"/>
      <c r="CA1124" s="15"/>
      <c r="CB1124" s="15"/>
      <c r="CC1124" s="15"/>
      <c r="CD1124" s="15"/>
      <c r="CE1124" s="15"/>
      <c r="CF1124" s="15"/>
      <c r="CG1124" s="15"/>
      <c r="CH1124" s="15"/>
      <c r="CI1124" s="15"/>
      <c r="CJ1124" s="15"/>
      <c r="CK1124" s="15"/>
      <c r="CL1124" s="15"/>
      <c r="CN1124" s="60"/>
      <c r="CO1124" s="15"/>
      <c r="CP1124" s="15"/>
      <c r="CQ1124" s="15"/>
      <c r="CR1124" s="15"/>
      <c r="CS1124" s="15"/>
      <c r="CT1124" s="15"/>
      <c r="CU1124" s="15"/>
      <c r="CV1124" s="15"/>
      <c r="CW1124" s="15"/>
      <c r="CX1124" s="15"/>
      <c r="CY1124" s="15"/>
      <c r="CZ1124" s="15"/>
      <c r="DA1124" s="15"/>
      <c r="DB1124" s="15"/>
      <c r="DC1124" s="15"/>
      <c r="DD1124" s="15"/>
      <c r="DE1124" s="15"/>
      <c r="DF1124" s="15"/>
      <c r="DG1124" s="15"/>
      <c r="DH1124" s="15"/>
      <c r="DI1124" s="15"/>
      <c r="DJ1124" s="15"/>
      <c r="DK1124" s="15"/>
      <c r="DL1124" s="15"/>
    </row>
    <row r="1125" spans="2:116" x14ac:dyDescent="0.4">
      <c r="B1125" s="164"/>
      <c r="C1125" s="164"/>
      <c r="D1125" s="164"/>
      <c r="E1125" s="204"/>
      <c r="G1125" s="145" t="s">
        <v>830</v>
      </c>
      <c r="H1125" s="12"/>
      <c r="I1125" s="60"/>
      <c r="J1125" s="60"/>
      <c r="K1125" s="17"/>
      <c r="L1125" s="17"/>
      <c r="M1125" s="17"/>
      <c r="N1125" s="17"/>
      <c r="O1125" s="17"/>
      <c r="P1125" s="17"/>
      <c r="R1125" s="15"/>
      <c r="S1125" s="15"/>
      <c r="T1125" s="15"/>
      <c r="U1125" s="15"/>
      <c r="V1125" s="15"/>
      <c r="W1125" s="15"/>
      <c r="X1125" s="15"/>
      <c r="Y1125" s="15"/>
      <c r="Z1125" s="15"/>
      <c r="AA1125" s="15"/>
      <c r="AB1125" s="15"/>
      <c r="AC1125" s="15"/>
      <c r="AD1125" s="15"/>
      <c r="AE1125" s="15"/>
      <c r="AF1125" s="15"/>
      <c r="AG1125" s="15"/>
      <c r="AH1125" s="15"/>
      <c r="AI1125" s="15"/>
      <c r="AJ1125" s="15"/>
      <c r="AK1125" s="15"/>
      <c r="AL1125" s="15"/>
      <c r="AM1125" s="15"/>
      <c r="AN1125" s="15"/>
      <c r="AO1125" s="15"/>
      <c r="AP1125" s="15"/>
      <c r="AQ1125" s="15"/>
      <c r="AR1125" s="15"/>
      <c r="AS1125" s="15"/>
      <c r="AT1125" s="15"/>
      <c r="AU1125" s="15"/>
      <c r="AV1125" s="15"/>
      <c r="AW1125" s="15"/>
      <c r="AX1125" s="15"/>
      <c r="AY1125" s="15"/>
      <c r="AZ1125" s="15"/>
      <c r="BA1125" s="15"/>
      <c r="BB1125" s="15"/>
      <c r="BC1125" s="15"/>
      <c r="BD1125" s="15"/>
      <c r="BE1125" s="15"/>
      <c r="BF1125" s="15"/>
      <c r="BG1125" s="15"/>
      <c r="BH1125" s="15"/>
      <c r="BI1125" s="15"/>
      <c r="BJ1125" s="15"/>
      <c r="BK1125" s="15"/>
      <c r="BL1125" s="15"/>
      <c r="BM1125" s="15"/>
      <c r="BN1125" s="15"/>
      <c r="BO1125" s="15"/>
      <c r="BP1125" s="15"/>
      <c r="BQ1125" s="15"/>
      <c r="BR1125" s="15"/>
      <c r="BS1125" s="15"/>
      <c r="BT1125" s="15"/>
      <c r="BU1125" s="15"/>
      <c r="BV1125" s="15"/>
      <c r="BW1125" s="15"/>
      <c r="BX1125" s="15"/>
      <c r="BY1125" s="15"/>
      <c r="BZ1125" s="15"/>
      <c r="CA1125" s="15"/>
      <c r="CB1125" s="15"/>
      <c r="CC1125" s="15"/>
      <c r="CD1125" s="15"/>
      <c r="CE1125" s="15"/>
      <c r="CF1125" s="15"/>
      <c r="CG1125" s="15"/>
      <c r="CH1125" s="15"/>
      <c r="CI1125" s="15"/>
      <c r="CJ1125" s="15"/>
      <c r="CK1125" s="15"/>
      <c r="CL1125" s="15"/>
      <c r="CN1125" s="60"/>
      <c r="CO1125" s="15"/>
      <c r="CP1125" s="15"/>
      <c r="CQ1125" s="15"/>
      <c r="CR1125" s="15"/>
      <c r="CS1125" s="15"/>
      <c r="CT1125" s="15"/>
      <c r="CU1125" s="15"/>
      <c r="CV1125" s="15"/>
      <c r="CW1125" s="15"/>
      <c r="CX1125" s="15"/>
      <c r="CY1125" s="15"/>
      <c r="CZ1125" s="15"/>
      <c r="DA1125" s="15"/>
      <c r="DB1125" s="15"/>
      <c r="DC1125" s="15"/>
      <c r="DD1125" s="15"/>
      <c r="DE1125" s="15"/>
      <c r="DF1125" s="15"/>
      <c r="DG1125" s="15"/>
      <c r="DH1125" s="15"/>
      <c r="DI1125" s="15"/>
      <c r="DJ1125" s="15"/>
      <c r="DK1125" s="15"/>
      <c r="DL1125" s="15"/>
    </row>
    <row r="1126" spans="2:116" x14ac:dyDescent="0.4">
      <c r="B1126" s="164"/>
      <c r="C1126" s="164"/>
      <c r="D1126" s="164"/>
      <c r="E1126" s="204"/>
      <c r="G1126" s="145" t="s">
        <v>810</v>
      </c>
      <c r="H1126" s="12"/>
      <c r="I1126" s="60"/>
      <c r="J1126" s="60"/>
      <c r="K1126" s="17"/>
      <c r="L1126" s="17"/>
      <c r="M1126" s="17"/>
      <c r="N1126" s="17"/>
      <c r="O1126" s="17"/>
      <c r="P1126" s="17"/>
      <c r="R1126" s="15"/>
      <c r="S1126" s="15"/>
      <c r="T1126" s="15"/>
      <c r="U1126" s="15"/>
      <c r="V1126" s="15"/>
      <c r="W1126" s="15"/>
      <c r="X1126" s="15"/>
      <c r="Y1126" s="15"/>
      <c r="Z1126" s="15"/>
      <c r="AA1126" s="15"/>
      <c r="AB1126" s="15"/>
      <c r="AC1126" s="15"/>
      <c r="AD1126" s="15"/>
      <c r="AE1126" s="15"/>
      <c r="AF1126" s="15"/>
      <c r="AG1126" s="15"/>
      <c r="AH1126" s="15"/>
      <c r="AI1126" s="15"/>
      <c r="AJ1126" s="15"/>
      <c r="AK1126" s="15"/>
      <c r="AL1126" s="15"/>
      <c r="AM1126" s="15"/>
      <c r="AN1126" s="15"/>
      <c r="AO1126" s="15"/>
      <c r="AP1126" s="15"/>
      <c r="AQ1126" s="15"/>
      <c r="AR1126" s="15"/>
      <c r="AS1126" s="15"/>
      <c r="AT1126" s="15"/>
      <c r="AU1126" s="15"/>
      <c r="AV1126" s="15"/>
      <c r="AW1126" s="15"/>
      <c r="AX1126" s="15"/>
      <c r="AY1126" s="15"/>
      <c r="AZ1126" s="15"/>
      <c r="BA1126" s="15"/>
      <c r="BB1126" s="15"/>
      <c r="BC1126" s="15"/>
      <c r="BD1126" s="15"/>
      <c r="BE1126" s="15"/>
      <c r="BF1126" s="15"/>
      <c r="BG1126" s="15"/>
      <c r="BH1126" s="15"/>
      <c r="BI1126" s="15"/>
      <c r="BJ1126" s="15"/>
      <c r="BK1126" s="15"/>
      <c r="BL1126" s="15"/>
      <c r="BM1126" s="15"/>
      <c r="BN1126" s="15"/>
      <c r="BO1126" s="15"/>
      <c r="BP1126" s="15"/>
      <c r="BQ1126" s="15"/>
      <c r="BR1126" s="15"/>
      <c r="BS1126" s="15"/>
      <c r="BT1126" s="15"/>
      <c r="BU1126" s="15"/>
      <c r="BV1126" s="15"/>
      <c r="BW1126" s="15"/>
      <c r="BX1126" s="15"/>
      <c r="BY1126" s="15"/>
      <c r="BZ1126" s="15"/>
      <c r="CA1126" s="15"/>
      <c r="CB1126" s="15"/>
      <c r="CC1126" s="15"/>
      <c r="CD1126" s="15"/>
      <c r="CE1126" s="15"/>
      <c r="CF1126" s="15"/>
      <c r="CG1126" s="15"/>
      <c r="CH1126" s="15"/>
      <c r="CI1126" s="15"/>
      <c r="CJ1126" s="15"/>
      <c r="CK1126" s="15"/>
      <c r="CL1126" s="15"/>
      <c r="CN1126" s="60"/>
      <c r="CO1126" s="15"/>
      <c r="CP1126" s="15"/>
      <c r="CQ1126" s="15"/>
      <c r="CR1126" s="15"/>
      <c r="CS1126" s="15"/>
      <c r="CT1126" s="15"/>
      <c r="CU1126" s="15"/>
      <c r="CV1126" s="15"/>
      <c r="CW1126" s="15"/>
      <c r="CX1126" s="15"/>
      <c r="CY1126" s="15"/>
      <c r="CZ1126" s="15"/>
      <c r="DA1126" s="15"/>
      <c r="DB1126" s="15"/>
      <c r="DC1126" s="15"/>
      <c r="DD1126" s="15"/>
      <c r="DE1126" s="15"/>
      <c r="DF1126" s="15"/>
      <c r="DG1126" s="15"/>
      <c r="DH1126" s="15"/>
      <c r="DI1126" s="15"/>
      <c r="DJ1126" s="15"/>
      <c r="DK1126" s="15"/>
      <c r="DL1126" s="15"/>
    </row>
    <row r="1127" spans="2:116" x14ac:dyDescent="0.4">
      <c r="B1127" s="164"/>
      <c r="C1127" s="164"/>
      <c r="D1127" s="164"/>
      <c r="E1127" s="204"/>
      <c r="G1127" s="349" t="s">
        <v>831</v>
      </c>
      <c r="H1127" s="12"/>
      <c r="I1127" s="60"/>
      <c r="J1127" s="60"/>
      <c r="K1127" s="17"/>
      <c r="L1127" s="17"/>
      <c r="M1127" s="17"/>
      <c r="N1127" s="17"/>
      <c r="O1127" s="17"/>
      <c r="P1127" s="17"/>
      <c r="R1127" s="15"/>
      <c r="S1127" s="15"/>
      <c r="T1127" s="15"/>
      <c r="U1127" s="15"/>
      <c r="V1127" s="15"/>
      <c r="W1127" s="15"/>
      <c r="X1127" s="15"/>
      <c r="Y1127" s="15"/>
      <c r="Z1127" s="15"/>
      <c r="AA1127" s="15"/>
      <c r="AB1127" s="15"/>
      <c r="AC1127" s="15"/>
      <c r="AD1127" s="15"/>
      <c r="AE1127" s="15"/>
      <c r="AF1127" s="15"/>
      <c r="AG1127" s="15"/>
      <c r="AH1127" s="15"/>
      <c r="AI1127" s="15"/>
      <c r="AJ1127" s="15"/>
      <c r="AK1127" s="15"/>
      <c r="AL1127" s="15"/>
      <c r="AM1127" s="15"/>
      <c r="AN1127" s="15"/>
      <c r="AO1127" s="15"/>
      <c r="AP1127" s="15"/>
      <c r="AQ1127" s="15"/>
      <c r="AR1127" s="15"/>
      <c r="AS1127" s="15"/>
      <c r="AT1127" s="15"/>
      <c r="AU1127" s="15"/>
      <c r="AV1127" s="15"/>
      <c r="AW1127" s="15"/>
      <c r="AX1127" s="15"/>
      <c r="AY1127" s="15"/>
      <c r="AZ1127" s="15"/>
      <c r="BA1127" s="15"/>
      <c r="BB1127" s="15"/>
      <c r="BC1127" s="15"/>
      <c r="BD1127" s="15"/>
      <c r="BE1127" s="15"/>
      <c r="BF1127" s="15"/>
      <c r="BG1127" s="15"/>
      <c r="BH1127" s="15"/>
      <c r="BI1127" s="15"/>
      <c r="BJ1127" s="15"/>
      <c r="BK1127" s="15"/>
      <c r="BL1127" s="15"/>
      <c r="BM1127" s="15"/>
      <c r="BN1127" s="15"/>
      <c r="BO1127" s="15"/>
      <c r="BP1127" s="15"/>
      <c r="BQ1127" s="15"/>
      <c r="BR1127" s="15"/>
      <c r="BS1127" s="15"/>
      <c r="BT1127" s="15"/>
      <c r="BU1127" s="15"/>
      <c r="BV1127" s="15"/>
      <c r="BW1127" s="15"/>
      <c r="BX1127" s="15"/>
      <c r="BY1127" s="15"/>
      <c r="BZ1127" s="15"/>
      <c r="CA1127" s="15"/>
      <c r="CB1127" s="15"/>
      <c r="CC1127" s="15"/>
      <c r="CD1127" s="15"/>
      <c r="CE1127" s="15"/>
      <c r="CF1127" s="15"/>
      <c r="CG1127" s="15"/>
      <c r="CH1127" s="15"/>
      <c r="CI1127" s="15"/>
      <c r="CJ1127" s="15"/>
      <c r="CK1127" s="15"/>
      <c r="CL1127" s="15"/>
      <c r="CN1127" s="60"/>
      <c r="CO1127" s="15"/>
      <c r="CP1127" s="15"/>
      <c r="CQ1127" s="15"/>
      <c r="CR1127" s="15"/>
      <c r="CS1127" s="15"/>
      <c r="CT1127" s="15"/>
      <c r="CU1127" s="15"/>
      <c r="CV1127" s="15"/>
      <c r="CW1127" s="15"/>
      <c r="CX1127" s="15"/>
      <c r="CY1127" s="15"/>
      <c r="CZ1127" s="15"/>
      <c r="DA1127" s="15"/>
      <c r="DB1127" s="15"/>
      <c r="DC1127" s="15"/>
      <c r="DD1127" s="15"/>
      <c r="DE1127" s="15"/>
      <c r="DF1127" s="15"/>
      <c r="DG1127" s="15"/>
      <c r="DH1127" s="15"/>
      <c r="DI1127" s="15"/>
      <c r="DJ1127" s="15"/>
      <c r="DK1127" s="15"/>
      <c r="DL1127" s="15"/>
    </row>
    <row r="1128" spans="2:116" x14ac:dyDescent="0.4">
      <c r="B1128" s="164"/>
      <c r="C1128" s="164"/>
      <c r="D1128" s="164"/>
      <c r="E1128" s="204"/>
      <c r="G1128" s="145"/>
      <c r="H1128" s="12"/>
      <c r="I1128" s="60"/>
      <c r="J1128" s="60"/>
      <c r="K1128" s="17"/>
      <c r="L1128" s="17"/>
      <c r="M1128" s="17"/>
      <c r="N1128" s="17"/>
      <c r="O1128" s="17"/>
      <c r="P1128" s="17"/>
      <c r="R1128" s="15"/>
      <c r="S1128" s="15"/>
      <c r="T1128" s="15"/>
      <c r="U1128" s="15"/>
      <c r="V1128" s="15"/>
      <c r="W1128" s="15"/>
      <c r="X1128" s="15"/>
      <c r="Y1128" s="15"/>
      <c r="Z1128" s="15"/>
      <c r="AA1128" s="15"/>
      <c r="AB1128" s="15"/>
      <c r="AC1128" s="15"/>
      <c r="AD1128" s="15"/>
      <c r="AE1128" s="15"/>
      <c r="AF1128" s="15"/>
      <c r="AG1128" s="15"/>
      <c r="AH1128" s="15"/>
      <c r="AI1128" s="15"/>
      <c r="AJ1128" s="15"/>
      <c r="AK1128" s="15"/>
      <c r="AL1128" s="15"/>
      <c r="AM1128" s="15"/>
      <c r="AN1128" s="15"/>
      <c r="AO1128" s="15"/>
      <c r="AP1128" s="15"/>
      <c r="AQ1128" s="15"/>
      <c r="AR1128" s="15"/>
      <c r="AS1128" s="15"/>
      <c r="AT1128" s="15"/>
      <c r="AU1128" s="15"/>
      <c r="AV1128" s="15"/>
      <c r="AW1128" s="15"/>
      <c r="AX1128" s="15"/>
      <c r="AY1128" s="15"/>
      <c r="AZ1128" s="15"/>
      <c r="BA1128" s="15"/>
      <c r="BB1128" s="15"/>
      <c r="BC1128" s="15"/>
      <c r="BD1128" s="15"/>
      <c r="BE1128" s="15"/>
      <c r="BF1128" s="15"/>
      <c r="BG1128" s="15"/>
      <c r="BH1128" s="15"/>
      <c r="BI1128" s="15"/>
      <c r="BJ1128" s="15"/>
      <c r="BK1128" s="15"/>
      <c r="BL1128" s="15"/>
      <c r="BM1128" s="15"/>
      <c r="BN1128" s="15"/>
      <c r="BO1128" s="15"/>
      <c r="BP1128" s="15"/>
      <c r="BQ1128" s="15"/>
      <c r="BR1128" s="15"/>
      <c r="BS1128" s="15"/>
      <c r="BT1128" s="15"/>
      <c r="BU1128" s="15"/>
      <c r="BV1128" s="15"/>
      <c r="BW1128" s="15"/>
      <c r="BX1128" s="15"/>
      <c r="BY1128" s="15"/>
      <c r="BZ1128" s="15"/>
      <c r="CA1128" s="15"/>
      <c r="CB1128" s="15"/>
      <c r="CC1128" s="15"/>
      <c r="CD1128" s="15"/>
      <c r="CE1128" s="15"/>
      <c r="CF1128" s="15"/>
      <c r="CG1128" s="15"/>
      <c r="CH1128" s="15"/>
      <c r="CI1128" s="15"/>
      <c r="CJ1128" s="15"/>
      <c r="CK1128" s="15"/>
      <c r="CL1128" s="15"/>
      <c r="CN1128" s="60"/>
      <c r="CO1128" s="15"/>
      <c r="CP1128" s="15"/>
      <c r="CQ1128" s="15"/>
      <c r="CR1128" s="15"/>
      <c r="CS1128" s="15"/>
      <c r="CT1128" s="15"/>
      <c r="CU1128" s="15"/>
      <c r="CV1128" s="15"/>
      <c r="CW1128" s="15"/>
      <c r="CX1128" s="15"/>
      <c r="CY1128" s="15"/>
      <c r="CZ1128" s="15"/>
      <c r="DA1128" s="15"/>
      <c r="DB1128" s="15"/>
      <c r="DC1128" s="15"/>
      <c r="DD1128" s="15"/>
      <c r="DE1128" s="15"/>
      <c r="DF1128" s="15"/>
      <c r="DG1128" s="15"/>
      <c r="DH1128" s="15"/>
      <c r="DI1128" s="15"/>
      <c r="DJ1128" s="15"/>
      <c r="DK1128" s="15"/>
      <c r="DL1128" s="15"/>
    </row>
    <row r="1129" spans="2:116" x14ac:dyDescent="0.4">
      <c r="B1129" s="164"/>
      <c r="C1129" s="164"/>
      <c r="D1129" s="164"/>
      <c r="E1129" s="204"/>
      <c r="G1129" s="158"/>
      <c r="H1129" s="12"/>
      <c r="I1129" s="60"/>
      <c r="J1129" s="60"/>
      <c r="K1129" s="17"/>
      <c r="L1129" s="17"/>
      <c r="M1129" s="17"/>
      <c r="N1129" s="17"/>
      <c r="O1129" s="17"/>
      <c r="P1129" s="17"/>
      <c r="R1129" s="15"/>
      <c r="S1129" s="15"/>
      <c r="T1129" s="15"/>
      <c r="U1129" s="15"/>
      <c r="V1129" s="15"/>
      <c r="W1129" s="15"/>
      <c r="X1129" s="15"/>
      <c r="Y1129" s="15"/>
      <c r="Z1129" s="15"/>
      <c r="AA1129" s="15"/>
      <c r="AB1129" s="15"/>
      <c r="AC1129" s="15"/>
      <c r="AD1129" s="15"/>
      <c r="AE1129" s="15"/>
      <c r="AF1129" s="15"/>
      <c r="AG1129" s="15"/>
      <c r="AH1129" s="15"/>
      <c r="AI1129" s="15"/>
      <c r="AJ1129" s="15"/>
      <c r="AK1129" s="15"/>
      <c r="AL1129" s="15"/>
      <c r="AM1129" s="15"/>
      <c r="AN1129" s="15"/>
      <c r="AO1129" s="15"/>
      <c r="AP1129" s="15"/>
      <c r="AQ1129" s="15"/>
      <c r="AR1129" s="15"/>
      <c r="AS1129" s="15"/>
      <c r="AT1129" s="15"/>
      <c r="AU1129" s="15"/>
      <c r="AV1129" s="15"/>
      <c r="AW1129" s="15"/>
      <c r="AX1129" s="15"/>
      <c r="AY1129" s="15"/>
      <c r="AZ1129" s="15"/>
      <c r="BA1129" s="15"/>
      <c r="BB1129" s="15"/>
      <c r="BC1129" s="15"/>
      <c r="BD1129" s="15"/>
      <c r="BE1129" s="15"/>
      <c r="BF1129" s="15"/>
      <c r="BG1129" s="15"/>
      <c r="BH1129" s="15"/>
      <c r="BI1129" s="15"/>
      <c r="BJ1129" s="15"/>
      <c r="BK1129" s="15"/>
      <c r="BL1129" s="15"/>
      <c r="BM1129" s="15"/>
      <c r="BN1129" s="15"/>
      <c r="BO1129" s="15"/>
      <c r="BP1129" s="15"/>
      <c r="BQ1129" s="15"/>
      <c r="BR1129" s="15"/>
      <c r="BS1129" s="15"/>
      <c r="BT1129" s="15"/>
      <c r="BU1129" s="15"/>
      <c r="BV1129" s="15"/>
      <c r="BW1129" s="15"/>
      <c r="BX1129" s="15"/>
      <c r="BY1129" s="15"/>
      <c r="BZ1129" s="15"/>
      <c r="CA1129" s="15"/>
      <c r="CB1129" s="15"/>
      <c r="CC1129" s="15"/>
      <c r="CD1129" s="15"/>
      <c r="CE1129" s="15"/>
      <c r="CF1129" s="15"/>
      <c r="CG1129" s="15"/>
      <c r="CH1129" s="15"/>
      <c r="CI1129" s="15"/>
      <c r="CJ1129" s="15"/>
      <c r="CK1129" s="15"/>
      <c r="CL1129" s="15"/>
      <c r="CN1129" s="60"/>
      <c r="CO1129" s="15"/>
      <c r="CP1129" s="15"/>
      <c r="CQ1129" s="15"/>
      <c r="CR1129" s="15"/>
      <c r="CS1129" s="15"/>
      <c r="CT1129" s="15"/>
      <c r="CU1129" s="15"/>
      <c r="CV1129" s="15"/>
      <c r="CW1129" s="15"/>
      <c r="CX1129" s="15"/>
      <c r="CY1129" s="15"/>
      <c r="CZ1129" s="15"/>
      <c r="DA1129" s="15"/>
      <c r="DB1129" s="15"/>
      <c r="DC1129" s="15"/>
      <c r="DD1129" s="15"/>
      <c r="DE1129" s="15"/>
      <c r="DF1129" s="15"/>
      <c r="DG1129" s="15"/>
      <c r="DH1129" s="15"/>
      <c r="DI1129" s="15"/>
      <c r="DJ1129" s="15"/>
      <c r="DK1129" s="15"/>
      <c r="DL1129" s="15"/>
    </row>
    <row r="1130" spans="2:116" x14ac:dyDescent="0.4">
      <c r="B1130" s="164"/>
      <c r="C1130" s="164"/>
      <c r="D1130" s="164"/>
      <c r="E1130" s="204"/>
      <c r="G1130" s="145"/>
      <c r="H1130" s="12"/>
      <c r="I1130" s="60"/>
      <c r="J1130" s="60"/>
      <c r="K1130" s="17"/>
      <c r="L1130" s="17"/>
      <c r="M1130" s="17"/>
      <c r="N1130" s="17"/>
      <c r="O1130" s="17"/>
      <c r="P1130" s="17"/>
      <c r="R1130" s="15"/>
      <c r="S1130" s="15"/>
      <c r="T1130" s="15"/>
      <c r="U1130" s="15"/>
      <c r="V1130" s="15"/>
      <c r="W1130" s="15"/>
      <c r="X1130" s="15"/>
      <c r="Y1130" s="15"/>
      <c r="Z1130" s="15"/>
      <c r="AA1130" s="15"/>
      <c r="AB1130" s="15"/>
      <c r="AC1130" s="15"/>
      <c r="AD1130" s="15"/>
      <c r="AE1130" s="15"/>
      <c r="AF1130" s="15"/>
      <c r="AG1130" s="15"/>
      <c r="AH1130" s="15"/>
      <c r="AI1130" s="15"/>
      <c r="AJ1130" s="15"/>
      <c r="AK1130" s="15"/>
      <c r="AL1130" s="15"/>
      <c r="AM1130" s="15"/>
      <c r="AN1130" s="15"/>
      <c r="AO1130" s="15"/>
      <c r="AP1130" s="15"/>
      <c r="AQ1130" s="15"/>
      <c r="AR1130" s="15"/>
      <c r="AS1130" s="15"/>
      <c r="AT1130" s="15"/>
      <c r="AU1130" s="15"/>
      <c r="AV1130" s="15"/>
      <c r="AW1130" s="15"/>
      <c r="AX1130" s="15"/>
      <c r="AY1130" s="15"/>
      <c r="AZ1130" s="15"/>
      <c r="BA1130" s="15"/>
      <c r="BB1130" s="15"/>
      <c r="BC1130" s="15"/>
      <c r="BD1130" s="15"/>
      <c r="BE1130" s="15"/>
      <c r="BF1130" s="15"/>
      <c r="BG1130" s="15"/>
      <c r="BH1130" s="15"/>
      <c r="BI1130" s="15"/>
      <c r="BJ1130" s="15"/>
      <c r="BK1130" s="15"/>
      <c r="BL1130" s="15"/>
      <c r="BM1130" s="15"/>
      <c r="BN1130" s="15"/>
      <c r="BO1130" s="15"/>
      <c r="BP1130" s="15"/>
      <c r="BQ1130" s="15"/>
      <c r="BR1130" s="15"/>
      <c r="BS1130" s="15"/>
      <c r="BT1130" s="15"/>
      <c r="BU1130" s="15"/>
      <c r="BV1130" s="15"/>
      <c r="BW1130" s="15"/>
      <c r="BX1130" s="15"/>
      <c r="BY1130" s="15"/>
      <c r="BZ1130" s="15"/>
      <c r="CA1130" s="15"/>
      <c r="CB1130" s="15"/>
      <c r="CC1130" s="15"/>
      <c r="CD1130" s="15"/>
      <c r="CE1130" s="15"/>
      <c r="CF1130" s="15"/>
      <c r="CG1130" s="15"/>
      <c r="CH1130" s="15"/>
      <c r="CI1130" s="15"/>
      <c r="CJ1130" s="15"/>
      <c r="CK1130" s="15"/>
      <c r="CL1130" s="15"/>
      <c r="CN1130" s="60"/>
      <c r="CO1130" s="15"/>
      <c r="CP1130" s="15"/>
      <c r="CQ1130" s="15"/>
      <c r="CR1130" s="15"/>
      <c r="CS1130" s="15"/>
      <c r="CT1130" s="15"/>
      <c r="CU1130" s="15"/>
      <c r="CV1130" s="15"/>
      <c r="CW1130" s="15"/>
      <c r="CX1130" s="15"/>
      <c r="CY1130" s="15"/>
      <c r="CZ1130" s="15"/>
      <c r="DA1130" s="15"/>
      <c r="DB1130" s="15"/>
      <c r="DC1130" s="15"/>
      <c r="DD1130" s="15"/>
      <c r="DE1130" s="15"/>
      <c r="DF1130" s="15"/>
      <c r="DG1130" s="15"/>
      <c r="DH1130" s="15"/>
      <c r="DI1130" s="15"/>
      <c r="DJ1130" s="15"/>
      <c r="DK1130" s="15"/>
      <c r="DL1130" s="15"/>
    </row>
    <row r="1131" spans="2:116" x14ac:dyDescent="0.4">
      <c r="B1131" s="164"/>
      <c r="C1131" s="164"/>
      <c r="D1131" s="164"/>
      <c r="E1131" s="204"/>
      <c r="G1131" s="145"/>
      <c r="H1131" s="12"/>
      <c r="I1131" s="60"/>
      <c r="J1131" s="60"/>
      <c r="K1131" s="17"/>
      <c r="L1131" s="17"/>
      <c r="M1131" s="17"/>
      <c r="N1131" s="17"/>
      <c r="O1131" s="17"/>
      <c r="P1131" s="17"/>
      <c r="R1131" s="15"/>
      <c r="S1131" s="15"/>
      <c r="T1131" s="15"/>
      <c r="U1131" s="15"/>
      <c r="V1131" s="15"/>
      <c r="W1131" s="15"/>
      <c r="X1131" s="15"/>
      <c r="Y1131" s="15"/>
      <c r="Z1131" s="15"/>
      <c r="AA1131" s="15"/>
      <c r="AB1131" s="15"/>
      <c r="AC1131" s="15"/>
      <c r="AD1131" s="15"/>
      <c r="AE1131" s="15"/>
      <c r="AF1131" s="15"/>
      <c r="AG1131" s="15"/>
      <c r="AH1131" s="15"/>
      <c r="AI1131" s="15"/>
      <c r="AJ1131" s="15"/>
      <c r="AK1131" s="15"/>
      <c r="AL1131" s="15"/>
      <c r="AM1131" s="15"/>
      <c r="AN1131" s="15"/>
      <c r="AO1131" s="15"/>
      <c r="AP1131" s="15"/>
      <c r="AQ1131" s="15"/>
      <c r="AR1131" s="15"/>
      <c r="AS1131" s="15"/>
      <c r="AT1131" s="15"/>
      <c r="AU1131" s="15"/>
      <c r="AV1131" s="15"/>
      <c r="AW1131" s="15"/>
      <c r="AX1131" s="15"/>
      <c r="AY1131" s="15"/>
      <c r="AZ1131" s="15"/>
      <c r="BA1131" s="15"/>
      <c r="BB1131" s="15"/>
      <c r="BC1131" s="15"/>
      <c r="BD1131" s="15"/>
      <c r="BE1131" s="15"/>
      <c r="BF1131" s="15"/>
      <c r="BG1131" s="15"/>
      <c r="BH1131" s="15"/>
      <c r="BI1131" s="15"/>
      <c r="BJ1131" s="15"/>
      <c r="BK1131" s="15"/>
      <c r="BL1131" s="15"/>
      <c r="BM1131" s="15"/>
      <c r="BN1131" s="15"/>
      <c r="BO1131" s="15"/>
      <c r="BP1131" s="15"/>
      <c r="BQ1131" s="15"/>
      <c r="BR1131" s="15"/>
      <c r="BS1131" s="15"/>
      <c r="BT1131" s="15"/>
      <c r="BU1131" s="15"/>
      <c r="BV1131" s="15"/>
      <c r="BW1131" s="15"/>
      <c r="BX1131" s="15"/>
      <c r="BY1131" s="15"/>
      <c r="BZ1131" s="15"/>
      <c r="CA1131" s="15"/>
      <c r="CB1131" s="15"/>
      <c r="CC1131" s="15"/>
      <c r="CD1131" s="15"/>
      <c r="CE1131" s="15"/>
      <c r="CF1131" s="15"/>
      <c r="CG1131" s="15"/>
      <c r="CH1131" s="15"/>
      <c r="CI1131" s="15"/>
      <c r="CJ1131" s="15"/>
      <c r="CK1131" s="15"/>
      <c r="CL1131" s="15"/>
      <c r="CN1131" s="60"/>
      <c r="CO1131" s="15"/>
      <c r="CP1131" s="15"/>
      <c r="CQ1131" s="15"/>
      <c r="CR1131" s="15"/>
      <c r="CS1131" s="15"/>
      <c r="CT1131" s="15"/>
      <c r="CU1131" s="15"/>
      <c r="CV1131" s="15"/>
      <c r="CW1131" s="15"/>
      <c r="CX1131" s="15"/>
      <c r="CY1131" s="15"/>
      <c r="CZ1131" s="15"/>
      <c r="DA1131" s="15"/>
      <c r="DB1131" s="15"/>
      <c r="DC1131" s="15"/>
      <c r="DD1131" s="15"/>
      <c r="DE1131" s="15"/>
      <c r="DF1131" s="15"/>
      <c r="DG1131" s="15"/>
      <c r="DH1131" s="15"/>
      <c r="DI1131" s="15"/>
      <c r="DJ1131" s="15"/>
      <c r="DK1131" s="15"/>
      <c r="DL1131" s="15"/>
    </row>
    <row r="1132" spans="2:116" x14ac:dyDescent="0.4">
      <c r="B1132" s="164"/>
      <c r="C1132" s="164"/>
      <c r="D1132" s="164"/>
      <c r="E1132" s="204"/>
      <c r="G1132" s="145"/>
      <c r="H1132" s="12"/>
      <c r="I1132" s="60"/>
      <c r="J1132" s="60"/>
      <c r="K1132" s="17"/>
      <c r="L1132" s="17"/>
      <c r="M1132" s="17"/>
      <c r="N1132" s="17"/>
      <c r="O1132" s="17"/>
      <c r="P1132" s="17"/>
      <c r="R1132" s="15"/>
      <c r="S1132" s="15"/>
      <c r="T1132" s="15"/>
      <c r="U1132" s="15"/>
      <c r="V1132" s="15"/>
      <c r="W1132" s="15"/>
      <c r="X1132" s="15"/>
      <c r="Y1132" s="15"/>
      <c r="Z1132" s="15"/>
      <c r="AA1132" s="15"/>
      <c r="AB1132" s="15"/>
      <c r="AC1132" s="15"/>
      <c r="AD1132" s="15"/>
      <c r="AE1132" s="15"/>
      <c r="AF1132" s="15"/>
      <c r="AG1132" s="15"/>
      <c r="AH1132" s="15"/>
      <c r="AI1132" s="15"/>
      <c r="AJ1132" s="15"/>
      <c r="AK1132" s="15"/>
      <c r="AL1132" s="15"/>
      <c r="AM1132" s="15"/>
      <c r="AN1132" s="15"/>
      <c r="AO1132" s="15"/>
      <c r="AP1132" s="15"/>
      <c r="AQ1132" s="15"/>
      <c r="AR1132" s="15"/>
      <c r="AS1132" s="15"/>
      <c r="AT1132" s="15"/>
      <c r="AU1132" s="15"/>
      <c r="AV1132" s="15"/>
      <c r="AW1132" s="15"/>
      <c r="AX1132" s="15"/>
      <c r="AY1132" s="15"/>
      <c r="AZ1132" s="15"/>
      <c r="BA1132" s="15"/>
      <c r="BB1132" s="15"/>
      <c r="BC1132" s="15"/>
      <c r="BD1132" s="15"/>
      <c r="BE1132" s="15"/>
      <c r="BF1132" s="15"/>
      <c r="BG1132" s="15"/>
      <c r="BH1132" s="15"/>
      <c r="BI1132" s="15"/>
      <c r="BJ1132" s="15"/>
      <c r="BK1132" s="15"/>
      <c r="BL1132" s="15"/>
      <c r="BM1132" s="15"/>
      <c r="BN1132" s="15"/>
      <c r="BO1132" s="15"/>
      <c r="BP1132" s="15"/>
      <c r="BQ1132" s="15"/>
      <c r="BR1132" s="15"/>
      <c r="BS1132" s="15"/>
      <c r="BT1132" s="15"/>
      <c r="BU1132" s="15"/>
      <c r="BV1132" s="15"/>
      <c r="BW1132" s="15"/>
      <c r="BX1132" s="15"/>
      <c r="BY1132" s="15"/>
      <c r="BZ1132" s="15"/>
      <c r="CA1132" s="15"/>
      <c r="CB1132" s="15"/>
      <c r="CC1132" s="15"/>
      <c r="CD1132" s="15"/>
      <c r="CE1132" s="15"/>
      <c r="CF1132" s="15"/>
      <c r="CG1132" s="15"/>
      <c r="CH1132" s="15"/>
      <c r="CI1132" s="15"/>
      <c r="CJ1132" s="15"/>
      <c r="CK1132" s="15"/>
      <c r="CL1132" s="15"/>
      <c r="CN1132" s="60"/>
      <c r="CO1132" s="15"/>
      <c r="CP1132" s="15"/>
      <c r="CQ1132" s="15"/>
      <c r="CR1132" s="15"/>
      <c r="CS1132" s="15"/>
      <c r="CT1132" s="15"/>
      <c r="CU1132" s="15"/>
      <c r="CV1132" s="15"/>
      <c r="CW1132" s="15"/>
      <c r="CX1132" s="15"/>
      <c r="CY1132" s="15"/>
      <c r="CZ1132" s="15"/>
      <c r="DA1132" s="15"/>
      <c r="DB1132" s="15"/>
      <c r="DC1132" s="15"/>
      <c r="DD1132" s="15"/>
      <c r="DE1132" s="15"/>
      <c r="DF1132" s="15"/>
      <c r="DG1132" s="15"/>
      <c r="DH1132" s="15"/>
      <c r="DI1132" s="15"/>
      <c r="DJ1132" s="15"/>
      <c r="DK1132" s="15"/>
      <c r="DL1132" s="15"/>
    </row>
    <row r="1133" spans="2:116" x14ac:dyDescent="0.4">
      <c r="B1133" s="164"/>
      <c r="C1133" s="164"/>
      <c r="D1133" s="164"/>
      <c r="E1133" s="204"/>
      <c r="G1133" s="145"/>
      <c r="H1133" s="12"/>
      <c r="I1133" s="60"/>
      <c r="J1133" s="60"/>
      <c r="K1133" s="17"/>
      <c r="L1133" s="17"/>
      <c r="M1133" s="17"/>
      <c r="N1133" s="17"/>
      <c r="O1133" s="17"/>
      <c r="P1133" s="17"/>
      <c r="R1133" s="15"/>
      <c r="S1133" s="15"/>
      <c r="T1133" s="15"/>
      <c r="U1133" s="15"/>
      <c r="V1133" s="15"/>
      <c r="W1133" s="15"/>
      <c r="X1133" s="15"/>
      <c r="Y1133" s="15"/>
      <c r="Z1133" s="15"/>
      <c r="AA1133" s="15"/>
      <c r="AB1133" s="15"/>
      <c r="AC1133" s="15"/>
      <c r="AD1133" s="15"/>
      <c r="AE1133" s="15"/>
      <c r="AF1133" s="15"/>
      <c r="AG1133" s="15"/>
      <c r="AH1133" s="15"/>
      <c r="AI1133" s="15"/>
      <c r="AJ1133" s="15"/>
      <c r="AK1133" s="15"/>
      <c r="AL1133" s="15"/>
      <c r="AM1133" s="15"/>
      <c r="AN1133" s="15"/>
      <c r="AO1133" s="15"/>
      <c r="AP1133" s="15"/>
      <c r="AQ1133" s="15"/>
      <c r="AR1133" s="15"/>
      <c r="AS1133" s="15"/>
      <c r="AT1133" s="15"/>
      <c r="AU1133" s="15"/>
      <c r="AV1133" s="15"/>
      <c r="AW1133" s="15"/>
      <c r="AX1133" s="15"/>
      <c r="AY1133" s="15"/>
      <c r="AZ1133" s="15"/>
      <c r="BA1133" s="15"/>
      <c r="BB1133" s="15"/>
      <c r="BC1133" s="15"/>
      <c r="BD1133" s="15"/>
      <c r="BE1133" s="15"/>
      <c r="BF1133" s="15"/>
      <c r="BG1133" s="15"/>
      <c r="BH1133" s="15"/>
      <c r="BI1133" s="15"/>
      <c r="BJ1133" s="15"/>
      <c r="BK1133" s="15"/>
      <c r="BL1133" s="15"/>
      <c r="BM1133" s="15"/>
      <c r="BN1133" s="15"/>
      <c r="BO1133" s="15"/>
      <c r="BP1133" s="15"/>
      <c r="BQ1133" s="15"/>
      <c r="BR1133" s="15"/>
      <c r="BS1133" s="15"/>
      <c r="BT1133" s="15"/>
      <c r="BU1133" s="15"/>
      <c r="BV1133" s="15"/>
      <c r="BW1133" s="15"/>
      <c r="BX1133" s="15"/>
      <c r="BY1133" s="15"/>
      <c r="BZ1133" s="15"/>
      <c r="CA1133" s="15"/>
      <c r="CB1133" s="15"/>
      <c r="CC1133" s="15"/>
      <c r="CD1133" s="15"/>
      <c r="CE1133" s="15"/>
      <c r="CF1133" s="15"/>
      <c r="CG1133" s="15"/>
      <c r="CH1133" s="15"/>
      <c r="CI1133" s="15"/>
      <c r="CJ1133" s="15"/>
      <c r="CK1133" s="15"/>
      <c r="CL1133" s="15"/>
      <c r="CN1133" s="60"/>
      <c r="CO1133" s="15"/>
      <c r="CP1133" s="15"/>
      <c r="CQ1133" s="15"/>
      <c r="CR1133" s="15"/>
      <c r="CS1133" s="15"/>
      <c r="CT1133" s="15"/>
      <c r="CU1133" s="15"/>
      <c r="CV1133" s="15"/>
      <c r="CW1133" s="15"/>
      <c r="CX1133" s="15"/>
      <c r="CY1133" s="15"/>
      <c r="CZ1133" s="15"/>
      <c r="DA1133" s="15"/>
      <c r="DB1133" s="15"/>
      <c r="DC1133" s="15"/>
      <c r="DD1133" s="15"/>
      <c r="DE1133" s="15"/>
      <c r="DF1133" s="15"/>
      <c r="DG1133" s="15"/>
      <c r="DH1133" s="15"/>
      <c r="DI1133" s="15"/>
      <c r="DJ1133" s="15"/>
      <c r="DK1133" s="15"/>
      <c r="DL1133" s="15"/>
    </row>
    <row r="1134" spans="2:116" x14ac:dyDescent="0.4">
      <c r="B1134" s="164"/>
      <c r="C1134" s="164"/>
      <c r="D1134" s="164"/>
      <c r="E1134" s="204"/>
      <c r="G1134" s="145"/>
      <c r="H1134" s="12"/>
      <c r="I1134" s="60"/>
      <c r="J1134" s="60"/>
      <c r="K1134" s="17"/>
      <c r="L1134" s="17"/>
      <c r="M1134" s="17"/>
      <c r="N1134" s="17"/>
      <c r="O1134" s="17"/>
      <c r="P1134" s="17"/>
      <c r="R1134" s="15"/>
      <c r="S1134" s="15"/>
      <c r="T1134" s="15"/>
      <c r="U1134" s="15"/>
      <c r="V1134" s="15"/>
      <c r="W1134" s="15"/>
      <c r="X1134" s="15"/>
      <c r="Y1134" s="15"/>
      <c r="Z1134" s="15"/>
      <c r="AA1134" s="15"/>
      <c r="AB1134" s="15"/>
      <c r="AC1134" s="15"/>
      <c r="AD1134" s="15"/>
      <c r="AE1134" s="15"/>
      <c r="AF1134" s="15"/>
      <c r="AG1134" s="15"/>
      <c r="AH1134" s="15"/>
      <c r="AI1134" s="15"/>
      <c r="AJ1134" s="15"/>
      <c r="AK1134" s="15"/>
      <c r="AL1134" s="15"/>
      <c r="AM1134" s="15"/>
      <c r="AN1134" s="15"/>
      <c r="AO1134" s="15"/>
      <c r="AP1134" s="15"/>
      <c r="AQ1134" s="15"/>
      <c r="AR1134" s="15"/>
      <c r="AS1134" s="15"/>
      <c r="AT1134" s="15"/>
      <c r="AU1134" s="15"/>
      <c r="AV1134" s="15"/>
      <c r="AW1134" s="15"/>
      <c r="AX1134" s="15"/>
      <c r="AY1134" s="15"/>
      <c r="AZ1134" s="15"/>
      <c r="BA1134" s="15"/>
      <c r="BB1134" s="15"/>
      <c r="BC1134" s="15"/>
      <c r="BD1134" s="15"/>
      <c r="BE1134" s="15"/>
      <c r="BF1134" s="15"/>
      <c r="BG1134" s="15"/>
      <c r="BH1134" s="15"/>
      <c r="BI1134" s="15"/>
      <c r="BJ1134" s="15"/>
      <c r="BK1134" s="15"/>
      <c r="BL1134" s="15"/>
      <c r="BM1134" s="15"/>
      <c r="BN1134" s="15"/>
      <c r="BO1134" s="15"/>
      <c r="BP1134" s="15"/>
      <c r="BQ1134" s="15"/>
      <c r="BR1134" s="15"/>
      <c r="BS1134" s="15"/>
      <c r="BT1134" s="15"/>
      <c r="BU1134" s="15"/>
      <c r="BV1134" s="15"/>
      <c r="BW1134" s="15"/>
      <c r="BX1134" s="15"/>
      <c r="BY1134" s="15"/>
      <c r="BZ1134" s="15"/>
      <c r="CA1134" s="15"/>
      <c r="CB1134" s="15"/>
      <c r="CC1134" s="15"/>
      <c r="CD1134" s="15"/>
      <c r="CE1134" s="15"/>
      <c r="CF1134" s="15"/>
      <c r="CG1134" s="15"/>
      <c r="CH1134" s="15"/>
      <c r="CI1134" s="15"/>
      <c r="CJ1134" s="15"/>
      <c r="CK1134" s="15"/>
      <c r="CL1134" s="15"/>
      <c r="CN1134" s="60"/>
      <c r="CO1134" s="15"/>
      <c r="CP1134" s="15"/>
      <c r="CQ1134" s="15"/>
      <c r="CR1134" s="15"/>
      <c r="CS1134" s="15"/>
      <c r="CT1134" s="15"/>
      <c r="CU1134" s="15"/>
      <c r="CV1134" s="15"/>
      <c r="CW1134" s="15"/>
      <c r="CX1134" s="15"/>
      <c r="CY1134" s="15"/>
      <c r="CZ1134" s="15"/>
      <c r="DA1134" s="15"/>
      <c r="DB1134" s="15"/>
      <c r="DC1134" s="15"/>
      <c r="DD1134" s="15"/>
      <c r="DE1134" s="15"/>
      <c r="DF1134" s="15"/>
      <c r="DG1134" s="15"/>
      <c r="DH1134" s="15"/>
      <c r="DI1134" s="15"/>
      <c r="DJ1134" s="15"/>
      <c r="DK1134" s="15"/>
      <c r="DL1134" s="15"/>
    </row>
    <row r="1135" spans="2:116" x14ac:dyDescent="0.4">
      <c r="B1135" s="164"/>
      <c r="C1135" s="164"/>
      <c r="D1135" s="164"/>
      <c r="E1135" s="204"/>
      <c r="G1135" s="145"/>
      <c r="H1135" s="12"/>
      <c r="I1135" s="60"/>
      <c r="J1135" s="60"/>
      <c r="K1135" s="17"/>
      <c r="L1135" s="17"/>
      <c r="M1135" s="17"/>
      <c r="N1135" s="17"/>
      <c r="O1135" s="17"/>
      <c r="P1135" s="17"/>
      <c r="R1135" s="15"/>
      <c r="S1135" s="15"/>
      <c r="T1135" s="15"/>
      <c r="U1135" s="15"/>
      <c r="V1135" s="15"/>
      <c r="W1135" s="15"/>
      <c r="X1135" s="15"/>
      <c r="Y1135" s="15"/>
      <c r="Z1135" s="15"/>
      <c r="AA1135" s="15"/>
      <c r="AB1135" s="15"/>
      <c r="AC1135" s="15"/>
      <c r="AD1135" s="15"/>
      <c r="AE1135" s="15"/>
      <c r="AF1135" s="15"/>
      <c r="AG1135" s="15"/>
      <c r="AH1135" s="15"/>
      <c r="AI1135" s="15"/>
      <c r="AJ1135" s="15"/>
      <c r="AK1135" s="15"/>
      <c r="AL1135" s="15"/>
      <c r="AM1135" s="15"/>
      <c r="AN1135" s="15"/>
      <c r="AO1135" s="15"/>
      <c r="AP1135" s="15"/>
      <c r="AQ1135" s="15"/>
      <c r="AR1135" s="15"/>
      <c r="AS1135" s="15"/>
      <c r="AT1135" s="15"/>
      <c r="AU1135" s="15"/>
      <c r="AV1135" s="15"/>
      <c r="AW1135" s="15"/>
      <c r="AX1135" s="15"/>
      <c r="AY1135" s="15"/>
      <c r="AZ1135" s="15"/>
      <c r="BA1135" s="15"/>
      <c r="BB1135" s="15"/>
      <c r="BC1135" s="15"/>
      <c r="BD1135" s="15"/>
      <c r="BE1135" s="15"/>
      <c r="BF1135" s="15"/>
      <c r="BG1135" s="15"/>
      <c r="BH1135" s="15"/>
      <c r="BI1135" s="15"/>
      <c r="BJ1135" s="15"/>
      <c r="BK1135" s="15"/>
      <c r="BL1135" s="15"/>
      <c r="BM1135" s="15"/>
      <c r="BN1135" s="15"/>
      <c r="BO1135" s="15"/>
      <c r="BP1135" s="15"/>
      <c r="BQ1135" s="15"/>
      <c r="BR1135" s="15"/>
      <c r="BS1135" s="15"/>
      <c r="BT1135" s="15"/>
      <c r="BU1135" s="15"/>
      <c r="BV1135" s="15"/>
      <c r="BW1135" s="15"/>
      <c r="BX1135" s="15"/>
      <c r="BY1135" s="15"/>
      <c r="BZ1135" s="15"/>
      <c r="CA1135" s="15"/>
      <c r="CB1135" s="15"/>
      <c r="CC1135" s="15"/>
      <c r="CD1135" s="15"/>
      <c r="CE1135" s="15"/>
      <c r="CF1135" s="15"/>
      <c r="CG1135" s="15"/>
      <c r="CH1135" s="15"/>
      <c r="CI1135" s="15"/>
      <c r="CJ1135" s="15"/>
      <c r="CK1135" s="15"/>
      <c r="CL1135" s="15"/>
      <c r="CN1135" s="60"/>
      <c r="CO1135" s="15"/>
      <c r="CP1135" s="15"/>
      <c r="CQ1135" s="15"/>
      <c r="CR1135" s="15"/>
      <c r="CS1135" s="15"/>
      <c r="CT1135" s="15"/>
      <c r="CU1135" s="15"/>
      <c r="CV1135" s="15"/>
      <c r="CW1135" s="15"/>
      <c r="CX1135" s="15"/>
      <c r="CY1135" s="15"/>
      <c r="CZ1135" s="15"/>
      <c r="DA1135" s="15"/>
      <c r="DB1135" s="15"/>
      <c r="DC1135" s="15"/>
      <c r="DD1135" s="15"/>
      <c r="DE1135" s="15"/>
      <c r="DF1135" s="15"/>
      <c r="DG1135" s="15"/>
      <c r="DH1135" s="15"/>
      <c r="DI1135" s="15"/>
      <c r="DJ1135" s="15"/>
      <c r="DK1135" s="15"/>
      <c r="DL1135" s="15"/>
    </row>
    <row r="1136" spans="2:116" x14ac:dyDescent="0.4">
      <c r="B1136" s="164"/>
      <c r="C1136" s="164" t="s">
        <v>224</v>
      </c>
      <c r="D1136" s="164" t="s">
        <v>827</v>
      </c>
      <c r="E1136" s="204" t="str">
        <f t="shared" si="1367"/>
        <v>1136 WCINVBATCH-SV</v>
      </c>
      <c r="G1136" s="126" t="str">
        <f>"Inventory - "&amp;G1115</f>
        <v>Inventory - (Secondary label)</v>
      </c>
      <c r="H1136" s="27"/>
      <c r="I1136" s="78"/>
      <c r="J1136" s="78"/>
      <c r="K1136" s="33">
        <f ca="1">SUMIF($4:$4,K$2,1136:1136)</f>
        <v>13698.630136986301</v>
      </c>
      <c r="L1136" s="33">
        <f ca="1">SUMIF($4:$4,L$2,1136:1136)</f>
        <v>82.191780821917803</v>
      </c>
      <c r="M1136" s="33">
        <f ca="1">SUMIF($4:$4,M$2,1136:1136)</f>
        <v>82.191780821917803</v>
      </c>
      <c r="N1136" s="33">
        <f ca="1">SUMIF($4:$4,N$2,1136:1136)</f>
        <v>82.191780821917803</v>
      </c>
      <c r="O1136" s="33">
        <f ca="1">SUMIF($4:$4,O$2,1136:1136)</f>
        <v>82.191780821917803</v>
      </c>
      <c r="P1136" s="33">
        <f ca="1">SUMIF($4:$4,P$2,1136:1136)</f>
        <v>82.191780821917803</v>
      </c>
      <c r="R1136" s="33"/>
      <c r="S1136" s="118" cm="1">
        <f t="array" aca="1" ref="S1136" ca="1">-MIN(S1121/365*INDIRECT(S1117),R1136-INDIRECT(S1117))</f>
        <v>13698.630136986301</v>
      </c>
      <c r="T1136" s="118" cm="1">
        <f t="array" aca="1" ref="T1136" ca="1">-MIN(T1121/365*INDIRECT(T1117),S1136-INDIRECT(T1117))</f>
        <v>13698.630136986301</v>
      </c>
      <c r="U1136" s="118" cm="1">
        <f t="array" aca="1" ref="U1136" ca="1">-MIN(U1121/365*INDIRECT(U1117),T1136-INDIRECT(U1117))</f>
        <v>13698.630136986301</v>
      </c>
      <c r="V1136" s="118" cm="1">
        <f t="array" aca="1" ref="V1136" ca="1">-MIN(V1121/365*INDIRECT(V1117),U1136-INDIRECT(V1117))</f>
        <v>13698.630136986301</v>
      </c>
      <c r="W1136" s="118" cm="1">
        <f t="array" aca="1" ref="W1136" ca="1">-MIN(W1121/365*INDIRECT(W1117),V1136-INDIRECT(W1117))</f>
        <v>13698.630136986301</v>
      </c>
      <c r="X1136" s="118" cm="1">
        <f t="array" aca="1" ref="X1136" ca="1">-MIN(X1121/365*INDIRECT(X1117),W1136-INDIRECT(X1117))</f>
        <v>13698.630136986301</v>
      </c>
      <c r="Y1136" s="118" cm="1">
        <f t="array" aca="1" ref="Y1136" ca="1">-MIN(Y1121/365*INDIRECT(Y1117),X1136-INDIRECT(Y1117))</f>
        <v>13698.630136986301</v>
      </c>
      <c r="Z1136" s="118" cm="1">
        <f t="array" aca="1" ref="Z1136" ca="1">-MIN(Z1121/365*INDIRECT(Z1117),Y1136-INDIRECT(Z1117))</f>
        <v>13698.630136986301</v>
      </c>
      <c r="AA1136" s="118" cm="1">
        <f t="array" aca="1" ref="AA1136" ca="1">-MIN(AA1121/365*INDIRECT(AA1117),Z1136-INDIRECT(AA1117))</f>
        <v>13698.630136986301</v>
      </c>
      <c r="AB1136" s="118" cm="1">
        <f t="array" aca="1" ref="AB1136" ca="1">-MIN(AB1121/365*INDIRECT(AB1117),AA1136-INDIRECT(AB1117))</f>
        <v>13698.630136986301</v>
      </c>
      <c r="AC1136" s="118" cm="1">
        <f t="array" aca="1" ref="AC1136" ca="1">-MIN(AC1121/365*INDIRECT(AC1117),AB1136-INDIRECT(AC1117))</f>
        <v>13698.630136986301</v>
      </c>
      <c r="AD1136" s="118" cm="1">
        <f t="array" aca="1" ref="AD1136" ca="1">-MIN(AD1121/365*INDIRECT(AD1117),AC1136-INDIRECT(AD1117))</f>
        <v>13698.630136986301</v>
      </c>
      <c r="AE1136" s="118" cm="1">
        <f t="array" aca="1" ref="AE1136" ca="1">-MIN(AE1121/365*INDIRECT(AE1117),AD1136-INDIRECT(AE1117))</f>
        <v>82.191780821917803</v>
      </c>
      <c r="AF1136" s="118" cm="1">
        <f t="array" aca="1" ref="AF1136" ca="1">-MIN(AF1121/365*INDIRECT(AF1117),AE1136-INDIRECT(AF1117))</f>
        <v>82.191780821917803</v>
      </c>
      <c r="AG1136" s="118" cm="1">
        <f t="array" aca="1" ref="AG1136" ca="1">-MIN(AG1121/365*INDIRECT(AG1117),AF1136-INDIRECT(AG1117))</f>
        <v>82.191780821917803</v>
      </c>
      <c r="AH1136" s="118" cm="1">
        <f t="array" aca="1" ref="AH1136" ca="1">-MIN(AH1121/365*INDIRECT(AH1117),AG1136-INDIRECT(AH1117))</f>
        <v>82.191780821917803</v>
      </c>
      <c r="AI1136" s="118" cm="1">
        <f t="array" aca="1" ref="AI1136" ca="1">-MIN(AI1121/365*INDIRECT(AI1117),AH1136-INDIRECT(AI1117))</f>
        <v>82.191780821917803</v>
      </c>
      <c r="AJ1136" s="118" cm="1">
        <f t="array" aca="1" ref="AJ1136" ca="1">-MIN(AJ1121/365*INDIRECT(AJ1117),AI1136-INDIRECT(AJ1117))</f>
        <v>82.191780821917803</v>
      </c>
      <c r="AK1136" s="118" cm="1">
        <f t="array" aca="1" ref="AK1136" ca="1">-MIN(AK1121/365*INDIRECT(AK1117),AJ1136-INDIRECT(AK1117))</f>
        <v>82.191780821917803</v>
      </c>
      <c r="AL1136" s="118" cm="1">
        <f t="array" aca="1" ref="AL1136" ca="1">-MIN(AL1121/365*INDIRECT(AL1117),AK1136-INDIRECT(AL1117))</f>
        <v>82.191780821917803</v>
      </c>
      <c r="AM1136" s="118" cm="1">
        <f t="array" aca="1" ref="AM1136" ca="1">-MIN(AM1121/365*INDIRECT(AM1117),AL1136-INDIRECT(AM1117))</f>
        <v>82.191780821917803</v>
      </c>
      <c r="AN1136" s="118" cm="1">
        <f t="array" aca="1" ref="AN1136" ca="1">-MIN(AN1121/365*INDIRECT(AN1117),AM1136-INDIRECT(AN1117))</f>
        <v>82.191780821917803</v>
      </c>
      <c r="AO1136" s="118" cm="1">
        <f t="array" aca="1" ref="AO1136" ca="1">-MIN(AO1121/365*INDIRECT(AO1117),AN1136-INDIRECT(AO1117))</f>
        <v>82.191780821917803</v>
      </c>
      <c r="AP1136" s="118" cm="1">
        <f t="array" aca="1" ref="AP1136" ca="1">-MIN(AP1121/365*INDIRECT(AP1117),AO1136-INDIRECT(AP1117))</f>
        <v>82.191780821917803</v>
      </c>
      <c r="AQ1136" s="118" cm="1">
        <f t="array" aca="1" ref="AQ1136" ca="1">-MIN(AQ1121/365*INDIRECT(AQ1117),AP1136-INDIRECT(AQ1117))</f>
        <v>82.191780821917803</v>
      </c>
      <c r="AR1136" s="118" cm="1">
        <f t="array" aca="1" ref="AR1136" ca="1">-MIN(AR1121/365*INDIRECT(AR1117),AQ1136-INDIRECT(AR1117))</f>
        <v>82.191780821917803</v>
      </c>
      <c r="AS1136" s="118" cm="1">
        <f t="array" aca="1" ref="AS1136" ca="1">-MIN(AS1121/365*INDIRECT(AS1117),AR1136-INDIRECT(AS1117))</f>
        <v>82.191780821917803</v>
      </c>
      <c r="AT1136" s="118" cm="1">
        <f t="array" aca="1" ref="AT1136" ca="1">-MIN(AT1121/365*INDIRECT(AT1117),AS1136-INDIRECT(AT1117))</f>
        <v>82.191780821917803</v>
      </c>
      <c r="AU1136" s="118" cm="1">
        <f t="array" aca="1" ref="AU1136" ca="1">-MIN(AU1121/365*INDIRECT(AU1117),AT1136-INDIRECT(AU1117))</f>
        <v>82.191780821917803</v>
      </c>
      <c r="AV1136" s="118" cm="1">
        <f t="array" aca="1" ref="AV1136" ca="1">-MIN(AV1121/365*INDIRECT(AV1117),AU1136-INDIRECT(AV1117))</f>
        <v>82.191780821917803</v>
      </c>
      <c r="AW1136" s="118" cm="1">
        <f t="array" aca="1" ref="AW1136" ca="1">-MIN(AW1121/365*INDIRECT(AW1117),AV1136-INDIRECT(AW1117))</f>
        <v>82.191780821917803</v>
      </c>
      <c r="AX1136" s="118" cm="1">
        <f t="array" aca="1" ref="AX1136" ca="1">-MIN(AX1121/365*INDIRECT(AX1117),AW1136-INDIRECT(AX1117))</f>
        <v>82.191780821917803</v>
      </c>
      <c r="AY1136" s="118" cm="1">
        <f t="array" aca="1" ref="AY1136" ca="1">-MIN(AY1121/365*INDIRECT(AY1117),AX1136-INDIRECT(AY1117))</f>
        <v>82.191780821917803</v>
      </c>
      <c r="AZ1136" s="118" cm="1">
        <f t="array" aca="1" ref="AZ1136" ca="1">-MIN(AZ1121/365*INDIRECT(AZ1117),AY1136-INDIRECT(AZ1117))</f>
        <v>82.191780821917803</v>
      </c>
      <c r="BA1136" s="118" cm="1">
        <f t="array" aca="1" ref="BA1136" ca="1">-MIN(BA1121/365*INDIRECT(BA1117),AZ1136-INDIRECT(BA1117))</f>
        <v>82.191780821917803</v>
      </c>
      <c r="BB1136" s="118" cm="1">
        <f t="array" aca="1" ref="BB1136" ca="1">-MIN(BB1121/365*INDIRECT(BB1117),BA1136-INDIRECT(BB1117))</f>
        <v>82.191780821917803</v>
      </c>
      <c r="BC1136" s="118" cm="1">
        <f t="array" aca="1" ref="BC1136" ca="1">-MIN(BC1121/365*INDIRECT(BC1117),BB1136-INDIRECT(BC1117))</f>
        <v>82.191780821917803</v>
      </c>
      <c r="BD1136" s="118" cm="1">
        <f t="array" aca="1" ref="BD1136" ca="1">-MIN(BD1121/365*INDIRECT(BD1117),BC1136-INDIRECT(BD1117))</f>
        <v>82.191780821917803</v>
      </c>
      <c r="BE1136" s="118" cm="1">
        <f t="array" aca="1" ref="BE1136" ca="1">-MIN(BE1121/365*INDIRECT(BE1117),BD1136-INDIRECT(BE1117))</f>
        <v>82.191780821917803</v>
      </c>
      <c r="BF1136" s="118" cm="1">
        <f t="array" aca="1" ref="BF1136" ca="1">-MIN(BF1121/365*INDIRECT(BF1117),BE1136-INDIRECT(BF1117))</f>
        <v>82.191780821917803</v>
      </c>
      <c r="BG1136" s="118" cm="1">
        <f t="array" aca="1" ref="BG1136" ca="1">-MIN(BG1121/365*INDIRECT(BG1117),BF1136-INDIRECT(BG1117))</f>
        <v>82.191780821917803</v>
      </c>
      <c r="BH1136" s="118" cm="1">
        <f t="array" aca="1" ref="BH1136" ca="1">-MIN(BH1121/365*INDIRECT(BH1117),BG1136-INDIRECT(BH1117))</f>
        <v>82.191780821917803</v>
      </c>
      <c r="BI1136" s="118" cm="1">
        <f t="array" aca="1" ref="BI1136" ca="1">-MIN(BI1121/365*INDIRECT(BI1117),BH1136-INDIRECT(BI1117))</f>
        <v>82.191780821917803</v>
      </c>
      <c r="BJ1136" s="118" cm="1">
        <f t="array" aca="1" ref="BJ1136" ca="1">-MIN(BJ1121/365*INDIRECT(BJ1117),BI1136-INDIRECT(BJ1117))</f>
        <v>82.191780821917803</v>
      </c>
      <c r="BK1136" s="118" cm="1">
        <f t="array" aca="1" ref="BK1136" ca="1">-MIN(BK1121/365*INDIRECT(BK1117),BJ1136-INDIRECT(BK1117))</f>
        <v>82.191780821917803</v>
      </c>
      <c r="BL1136" s="118" cm="1">
        <f t="array" aca="1" ref="BL1136" ca="1">-MIN(BL1121/365*INDIRECT(BL1117),BK1136-INDIRECT(BL1117))</f>
        <v>82.191780821917803</v>
      </c>
      <c r="BM1136" s="118" cm="1">
        <f t="array" aca="1" ref="BM1136" ca="1">-MIN(BM1121/365*INDIRECT(BM1117),BL1136-INDIRECT(BM1117))</f>
        <v>82.191780821917803</v>
      </c>
      <c r="BN1136" s="118" cm="1">
        <f t="array" aca="1" ref="BN1136" ca="1">-MIN(BN1121/365*INDIRECT(BN1117),BM1136-INDIRECT(BN1117))</f>
        <v>82.191780821917803</v>
      </c>
      <c r="BO1136" s="118" cm="1">
        <f t="array" aca="1" ref="BO1136" ca="1">-MIN(BO1121/365*INDIRECT(BO1117),BN1136-INDIRECT(BO1117))</f>
        <v>82.191780821917803</v>
      </c>
      <c r="BP1136" s="118" cm="1">
        <f t="array" aca="1" ref="BP1136" ca="1">-MIN(BP1121/365*INDIRECT(BP1117),BO1136-INDIRECT(BP1117))</f>
        <v>82.191780821917803</v>
      </c>
      <c r="BQ1136" s="118" cm="1">
        <f t="array" aca="1" ref="BQ1136" ca="1">-MIN(BQ1121/365*INDIRECT(BQ1117),BP1136-INDIRECT(BQ1117))</f>
        <v>82.191780821917803</v>
      </c>
      <c r="BR1136" s="118" cm="1">
        <f t="array" aca="1" ref="BR1136" ca="1">-MIN(BR1121/365*INDIRECT(BR1117),BQ1136-INDIRECT(BR1117))</f>
        <v>82.191780821917803</v>
      </c>
      <c r="BS1136" s="118" cm="1">
        <f t="array" aca="1" ref="BS1136" ca="1">-MIN(BS1121/365*INDIRECT(BS1117),BR1136-INDIRECT(BS1117))</f>
        <v>82.191780821917803</v>
      </c>
      <c r="BT1136" s="118" cm="1">
        <f t="array" aca="1" ref="BT1136" ca="1">-MIN(BT1121/365*INDIRECT(BT1117),BS1136-INDIRECT(BT1117))</f>
        <v>82.191780821917803</v>
      </c>
      <c r="BU1136" s="118" cm="1">
        <f t="array" aca="1" ref="BU1136" ca="1">-MIN(BU1121/365*INDIRECT(BU1117),BT1136-INDIRECT(BU1117))</f>
        <v>82.191780821917803</v>
      </c>
      <c r="BV1136" s="118" cm="1">
        <f t="array" aca="1" ref="BV1136" ca="1">-MIN(BV1121/365*INDIRECT(BV1117),BU1136-INDIRECT(BV1117))</f>
        <v>82.191780821917803</v>
      </c>
      <c r="BW1136" s="118" cm="1">
        <f t="array" aca="1" ref="BW1136" ca="1">-MIN(BW1121/365*INDIRECT(BW1117),BV1136-INDIRECT(BW1117))</f>
        <v>82.191780821917803</v>
      </c>
      <c r="BX1136" s="118" cm="1">
        <f t="array" aca="1" ref="BX1136" ca="1">-MIN(BX1121/365*INDIRECT(BX1117),BW1136-INDIRECT(BX1117))</f>
        <v>82.191780821917803</v>
      </c>
      <c r="BY1136" s="118" cm="1">
        <f t="array" aca="1" ref="BY1136" ca="1">-MIN(BY1121/365*INDIRECT(BY1117),BX1136-INDIRECT(BY1117))</f>
        <v>82.191780821917803</v>
      </c>
      <c r="BZ1136" s="118" cm="1">
        <f t="array" aca="1" ref="BZ1136" ca="1">-MIN(BZ1121/365*INDIRECT(BZ1117),BY1136-INDIRECT(BZ1117))</f>
        <v>82.191780821917803</v>
      </c>
      <c r="CA1136" s="118" cm="1">
        <f t="array" aca="1" ref="CA1136" ca="1">-MIN(CA1121/365*INDIRECT(CA1117),BZ1136-INDIRECT(CA1117))</f>
        <v>82.191780821917803</v>
      </c>
      <c r="CB1136" s="118" cm="1">
        <f t="array" aca="1" ref="CB1136" ca="1">-MIN(CB1121/365*INDIRECT(CB1117),CA1136-INDIRECT(CB1117))</f>
        <v>82.191780821917803</v>
      </c>
      <c r="CC1136" s="118" cm="1">
        <f t="array" aca="1" ref="CC1136" ca="1">-MIN(CC1121/365*INDIRECT(CC1117),CB1136-INDIRECT(CC1117))</f>
        <v>82.191780821917803</v>
      </c>
      <c r="CD1136" s="118" cm="1">
        <f t="array" aca="1" ref="CD1136" ca="1">-MIN(CD1121/365*INDIRECT(CD1117),CC1136-INDIRECT(CD1117))</f>
        <v>82.191780821917803</v>
      </c>
      <c r="CE1136" s="118" cm="1">
        <f t="array" aca="1" ref="CE1136" ca="1">-MIN(CE1121/365*INDIRECT(CE1117),CD1136-INDIRECT(CE1117))</f>
        <v>82.191780821917803</v>
      </c>
      <c r="CF1136" s="118" cm="1">
        <f t="array" aca="1" ref="CF1136" ca="1">-MIN(CF1121/365*INDIRECT(CF1117),CE1136-INDIRECT(CF1117))</f>
        <v>82.191780821917803</v>
      </c>
      <c r="CG1136" s="118" cm="1">
        <f t="array" aca="1" ref="CG1136" ca="1">-MIN(CG1121/365*INDIRECT(CG1117),CF1136-INDIRECT(CG1117))</f>
        <v>82.191780821917803</v>
      </c>
      <c r="CH1136" s="118" cm="1">
        <f t="array" aca="1" ref="CH1136" ca="1">-MIN(CH1121/365*INDIRECT(CH1117),CG1136-INDIRECT(CH1117))</f>
        <v>82.191780821917803</v>
      </c>
      <c r="CI1136" s="118" cm="1">
        <f t="array" aca="1" ref="CI1136" ca="1">-MIN(CI1121/365*INDIRECT(CI1117),CH1136-INDIRECT(CI1117))</f>
        <v>82.191780821917803</v>
      </c>
      <c r="CJ1136" s="118" cm="1">
        <f t="array" aca="1" ref="CJ1136" ca="1">-MIN(CJ1121/365*INDIRECT(CJ1117),CI1136-INDIRECT(CJ1117))</f>
        <v>82.191780821917803</v>
      </c>
      <c r="CK1136" s="118" cm="1">
        <f t="array" aca="1" ref="CK1136" ca="1">-MIN(CK1121/365*INDIRECT(CK1117),CJ1136-INDIRECT(CK1117))</f>
        <v>82.191780821917803</v>
      </c>
      <c r="CL1136" s="118" cm="1">
        <f t="array" aca="1" ref="CL1136" ca="1">-MIN(CL1121/365*INDIRECT(CL1117),CK1136-INDIRECT(CL1117))</f>
        <v>82.191780821917803</v>
      </c>
      <c r="CN1136" s="78"/>
      <c r="CO1136" s="118" t="e" cm="1">
        <f t="array" aca="1" ref="CO1136" ca="1">-MIN(CO1121/365*INDIRECT(CO1117),CN1136-INDIRECT(CO1117))</f>
        <v>#N/A</v>
      </c>
      <c r="CP1136" s="118" t="e" cm="1">
        <f t="array" aca="1" ref="CP1136" ca="1">-MIN(CP1121/365*INDIRECT(CP1117),CO1136-INDIRECT(CP1117))</f>
        <v>#N/A</v>
      </c>
      <c r="CQ1136" s="118" t="e" cm="1">
        <f t="array" aca="1" ref="CQ1136" ca="1">-MIN(CQ1121/365*INDIRECT(CQ1117),CP1136-INDIRECT(CQ1117))</f>
        <v>#N/A</v>
      </c>
      <c r="CR1136" s="118" t="e" cm="1">
        <f t="array" aca="1" ref="CR1136" ca="1">-MIN(CR1121/365*INDIRECT(CR1117),CQ1136-INDIRECT(CR1117))</f>
        <v>#N/A</v>
      </c>
      <c r="CS1136" s="118" t="e" cm="1">
        <f t="array" aca="1" ref="CS1136" ca="1">-MIN(CS1121/365*INDIRECT(CS1117),CR1136-INDIRECT(CS1117))</f>
        <v>#N/A</v>
      </c>
      <c r="CT1136" s="118" t="e" cm="1">
        <f t="array" aca="1" ref="CT1136" ca="1">-MIN(CT1121/365*INDIRECT(CT1117),CS1136-INDIRECT(CT1117))</f>
        <v>#N/A</v>
      </c>
      <c r="CU1136" s="118" t="e" cm="1">
        <f t="array" aca="1" ref="CU1136" ca="1">-MIN(CU1121/365*INDIRECT(CU1117),CT1136-INDIRECT(CU1117))</f>
        <v>#N/A</v>
      </c>
      <c r="CV1136" s="118" t="e" cm="1">
        <f t="array" aca="1" ref="CV1136" ca="1">-MIN(CV1121/365*INDIRECT(CV1117),CU1136-INDIRECT(CV1117))</f>
        <v>#N/A</v>
      </c>
      <c r="CW1136" s="118" t="e" cm="1">
        <f t="array" aca="1" ref="CW1136" ca="1">-MIN(CW1121/365*INDIRECT(CW1117),CV1136-INDIRECT(CW1117))</f>
        <v>#N/A</v>
      </c>
      <c r="CX1136" s="118" t="e" cm="1">
        <f t="array" aca="1" ref="CX1136" ca="1">-MIN(CX1121/365*INDIRECT(CX1117),CW1136-INDIRECT(CX1117))</f>
        <v>#N/A</v>
      </c>
      <c r="CY1136" s="118" t="e" cm="1">
        <f t="array" aca="1" ref="CY1136" ca="1">-MIN(CY1121/365*INDIRECT(CY1117),CX1136-INDIRECT(CY1117))</f>
        <v>#N/A</v>
      </c>
      <c r="CZ1136" s="118" t="e" cm="1">
        <f t="array" aca="1" ref="CZ1136" ca="1">-MIN(CZ1121/365*INDIRECT(CZ1117),CY1136-INDIRECT(CZ1117))</f>
        <v>#N/A</v>
      </c>
      <c r="DA1136" s="118" t="e" cm="1">
        <f t="array" aca="1" ref="DA1136" ca="1">-MIN(DA1121/365*INDIRECT(DA1117),CZ1136-INDIRECT(DA1117))</f>
        <v>#N/A</v>
      </c>
      <c r="DB1136" s="118" t="e" cm="1">
        <f t="array" aca="1" ref="DB1136" ca="1">-MIN(DB1121/365*INDIRECT(DB1117),DA1136-INDIRECT(DB1117))</f>
        <v>#N/A</v>
      </c>
      <c r="DC1136" s="118" t="e" cm="1">
        <f t="array" aca="1" ref="DC1136" ca="1">-MIN(DC1121/365*INDIRECT(DC1117),DB1136-INDIRECT(DC1117))</f>
        <v>#N/A</v>
      </c>
      <c r="DD1136" s="118" t="e" cm="1">
        <f t="array" aca="1" ref="DD1136" ca="1">-MIN(DD1121/365*INDIRECT(DD1117),DC1136-INDIRECT(DD1117))</f>
        <v>#N/A</v>
      </c>
      <c r="DE1136" s="118" t="e" cm="1">
        <f t="array" aca="1" ref="DE1136" ca="1">-MIN(DE1121/365*INDIRECT(DE1117),DD1136-INDIRECT(DE1117))</f>
        <v>#N/A</v>
      </c>
      <c r="DF1136" s="118" t="e" cm="1">
        <f t="array" aca="1" ref="DF1136" ca="1">-MIN(DF1121/365*INDIRECT(DF1117),DE1136-INDIRECT(DF1117))</f>
        <v>#N/A</v>
      </c>
      <c r="DG1136" s="118" t="e" cm="1">
        <f t="array" aca="1" ref="DG1136" ca="1">-MIN(DG1121/365*INDIRECT(DG1117),DF1136-INDIRECT(DG1117))</f>
        <v>#N/A</v>
      </c>
      <c r="DH1136" s="118" t="e" cm="1">
        <f t="array" aca="1" ref="DH1136" ca="1">-MIN(DH1121/365*INDIRECT(DH1117),DG1136-INDIRECT(DH1117))</f>
        <v>#N/A</v>
      </c>
      <c r="DI1136" s="118" t="e" cm="1">
        <f t="array" aca="1" ref="DI1136" ca="1">-MIN(DI1121/365*INDIRECT(DI1117),DH1136-INDIRECT(DI1117))</f>
        <v>#N/A</v>
      </c>
      <c r="DJ1136" s="118" t="e" cm="1">
        <f t="array" aca="1" ref="DJ1136" ca="1">-MIN(DJ1121/365*INDIRECT(DJ1117),DI1136-INDIRECT(DJ1117))</f>
        <v>#N/A</v>
      </c>
      <c r="DK1136" s="118" t="e" cm="1">
        <f t="array" aca="1" ref="DK1136" ca="1">-MIN(DK1121/365*INDIRECT(DK1117),DJ1136-INDIRECT(DK1117))</f>
        <v>#N/A</v>
      </c>
      <c r="DL1136" s="118" t="e" cm="1">
        <f t="array" aca="1" ref="DL1136" ca="1">-MIN(DL1121/365*INDIRECT(DL1117),DK1136-INDIRECT(DL1117))</f>
        <v>#N/A</v>
      </c>
    </row>
    <row r="1137" spans="1:116" x14ac:dyDescent="0.4">
      <c r="B1137" s="164" t="s">
        <v>244</v>
      </c>
      <c r="C1137" s="164"/>
      <c r="D1137" s="164" t="s">
        <v>827</v>
      </c>
      <c r="E1137" s="204" t="str">
        <f t="shared" si="1367"/>
        <v>1137 WCINVBATCH-SV</v>
      </c>
      <c r="G1137" s="9"/>
      <c r="H1137" s="27"/>
      <c r="I1137" s="78"/>
      <c r="J1137" s="78"/>
      <c r="K1137" s="33"/>
      <c r="L1137" s="33"/>
      <c r="M1137" s="33"/>
      <c r="N1137" s="33"/>
      <c r="O1137" s="33"/>
      <c r="P1137" s="33"/>
      <c r="R1137" s="33"/>
      <c r="S1137" s="33"/>
      <c r="T1137" s="33"/>
      <c r="U1137" s="33"/>
      <c r="V1137" s="33"/>
      <c r="W1137" s="33"/>
      <c r="X1137" s="33"/>
      <c r="Y1137" s="33"/>
      <c r="Z1137" s="33"/>
      <c r="AA1137" s="33"/>
      <c r="AB1137" s="33"/>
      <c r="AC1137" s="33"/>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c r="AY1137" s="33"/>
      <c r="AZ1137" s="33"/>
      <c r="BA1137" s="33"/>
      <c r="BB1137" s="33"/>
      <c r="BC1137" s="33"/>
      <c r="BD1137" s="33"/>
      <c r="BE1137" s="33"/>
      <c r="BF1137" s="33"/>
      <c r="BG1137" s="33"/>
      <c r="BH1137" s="33"/>
      <c r="BI1137" s="33"/>
      <c r="BJ1137" s="33"/>
      <c r="BK1137" s="33"/>
      <c r="BL1137" s="33"/>
      <c r="BM1137" s="33"/>
      <c r="BN1137" s="33"/>
      <c r="BO1137" s="33"/>
      <c r="BP1137" s="33"/>
      <c r="BQ1137" s="33"/>
      <c r="BR1137" s="33"/>
      <c r="BS1137" s="33"/>
      <c r="BT1137" s="33"/>
      <c r="BU1137" s="33"/>
      <c r="BV1137" s="33"/>
      <c r="BW1137" s="33"/>
      <c r="BX1137" s="33"/>
      <c r="BY1137" s="33"/>
      <c r="BZ1137" s="33"/>
      <c r="CA1137" s="33"/>
      <c r="CB1137" s="33"/>
      <c r="CC1137" s="33"/>
      <c r="CD1137" s="33"/>
      <c r="CE1137" s="33"/>
      <c r="CF1137" s="33"/>
      <c r="CG1137" s="33"/>
      <c r="CH1137" s="33"/>
      <c r="CI1137" s="33"/>
      <c r="CJ1137" s="33"/>
      <c r="CK1137" s="33"/>
      <c r="CL1137" s="33"/>
      <c r="CN1137" s="78"/>
      <c r="CO1137" s="33"/>
      <c r="CP1137" s="33"/>
      <c r="CQ1137" s="33"/>
      <c r="CR1137" s="33"/>
      <c r="CS1137" s="33"/>
      <c r="CT1137" s="33"/>
      <c r="CU1137" s="33"/>
      <c r="CV1137" s="33"/>
      <c r="CW1137" s="33"/>
      <c r="CX1137" s="33"/>
      <c r="CY1137" s="33"/>
      <c r="CZ1137" s="33"/>
      <c r="DA1137" s="33"/>
      <c r="DB1137" s="33"/>
      <c r="DC1137" s="33"/>
      <c r="DD1137" s="33"/>
      <c r="DE1137" s="33"/>
      <c r="DF1137" s="33"/>
      <c r="DG1137" s="33"/>
      <c r="DH1137" s="33"/>
      <c r="DI1137" s="33"/>
      <c r="DJ1137" s="33"/>
      <c r="DK1137" s="33"/>
      <c r="DL1137" s="33"/>
    </row>
    <row r="1138" spans="1:116" x14ac:dyDescent="0.4">
      <c r="B1138" s="164"/>
      <c r="C1138" s="164" t="s">
        <v>234</v>
      </c>
      <c r="D1138" s="164" t="s">
        <v>827</v>
      </c>
      <c r="E1138" s="204" t="str">
        <f t="shared" si="1367"/>
        <v>1138 WCINVBATCH-SV</v>
      </c>
      <c r="G1138" s="126" t="str">
        <f>"Change in "&amp;G1136</f>
        <v>Change in Inventory - (Secondary label)</v>
      </c>
      <c r="K1138" s="33">
        <f ca="1">SUMIF($3:$3,K$2,1138:1138)</f>
        <v>-13698.630136986301</v>
      </c>
      <c r="L1138" s="33">
        <f ca="1">SUMIF($3:$3,L$2,1138:1138)</f>
        <v>13616.438356164383</v>
      </c>
      <c r="M1138" s="33">
        <f ca="1">SUMIF($3:$3,M$2,1138:1138)</f>
        <v>0</v>
      </c>
      <c r="N1138" s="33">
        <f ca="1">SUMIF($3:$3,N$2,1138:1138)</f>
        <v>0</v>
      </c>
      <c r="O1138" s="33">
        <f ca="1">SUMIF($3:$3,O$2,1138:1138)</f>
        <v>0</v>
      </c>
      <c r="P1138" s="33">
        <f ca="1">SUMIF($3:$3,P$2,1138:1138)</f>
        <v>0</v>
      </c>
      <c r="R1138" s="33"/>
      <c r="S1138" s="33">
        <f t="shared" ref="S1138:S1140" ca="1" si="1368">R1136-S1136</f>
        <v>-13698.630136986301</v>
      </c>
      <c r="T1138" s="33">
        <f t="shared" ref="T1138:T1140" ca="1" si="1369">S1136-T1136</f>
        <v>0</v>
      </c>
      <c r="U1138" s="33">
        <f t="shared" ref="U1138:U1140" ca="1" si="1370">T1136-U1136</f>
        <v>0</v>
      </c>
      <c r="V1138" s="33">
        <f t="shared" ref="V1138:V1140" ca="1" si="1371">U1136-V1136</f>
        <v>0</v>
      </c>
      <c r="W1138" s="33">
        <f t="shared" ref="W1138:W1140" ca="1" si="1372">V1136-W1136</f>
        <v>0</v>
      </c>
      <c r="X1138" s="33">
        <f t="shared" ref="X1138:X1140" ca="1" si="1373">W1136-X1136</f>
        <v>0</v>
      </c>
      <c r="Y1138" s="33">
        <f t="shared" ref="Y1138:Y1140" ca="1" si="1374">X1136-Y1136</f>
        <v>0</v>
      </c>
      <c r="Z1138" s="33">
        <f t="shared" ref="Z1138:Z1140" ca="1" si="1375">Y1136-Z1136</f>
        <v>0</v>
      </c>
      <c r="AA1138" s="33">
        <f t="shared" ref="AA1138:AA1140" ca="1" si="1376">Z1136-AA1136</f>
        <v>0</v>
      </c>
      <c r="AB1138" s="33">
        <f t="shared" ref="AB1138:AB1140" ca="1" si="1377">AA1136-AB1136</f>
        <v>0</v>
      </c>
      <c r="AC1138" s="33">
        <f t="shared" ref="AC1138:AC1140" ca="1" si="1378">AB1136-AC1136</f>
        <v>0</v>
      </c>
      <c r="AD1138" s="33">
        <f t="shared" ref="AD1138:AD1140" ca="1" si="1379">AC1136-AD1136</f>
        <v>0</v>
      </c>
      <c r="AE1138" s="33">
        <f t="shared" ref="AE1138:AE1140" ca="1" si="1380">AD1136-AE1136</f>
        <v>13616.438356164383</v>
      </c>
      <c r="AF1138" s="33">
        <f t="shared" ref="AF1138:AF1140" ca="1" si="1381">AE1136-AF1136</f>
        <v>0</v>
      </c>
      <c r="AG1138" s="33">
        <f t="shared" ref="AG1138:AG1140" ca="1" si="1382">AF1136-AG1136</f>
        <v>0</v>
      </c>
      <c r="AH1138" s="33">
        <f t="shared" ref="AH1138:AH1140" ca="1" si="1383">AG1136-AH1136</f>
        <v>0</v>
      </c>
      <c r="AI1138" s="33">
        <f t="shared" ref="AI1138:AI1140" ca="1" si="1384">AH1136-AI1136</f>
        <v>0</v>
      </c>
      <c r="AJ1138" s="33">
        <f t="shared" ref="AJ1138:AJ1140" ca="1" si="1385">AI1136-AJ1136</f>
        <v>0</v>
      </c>
      <c r="AK1138" s="33">
        <f t="shared" ref="AK1138:AK1140" ca="1" si="1386">AJ1136-AK1136</f>
        <v>0</v>
      </c>
      <c r="AL1138" s="33">
        <f t="shared" ref="AL1138:AL1140" ca="1" si="1387">AK1136-AL1136</f>
        <v>0</v>
      </c>
      <c r="AM1138" s="33">
        <f t="shared" ref="AM1138:AM1140" ca="1" si="1388">AL1136-AM1136</f>
        <v>0</v>
      </c>
      <c r="AN1138" s="33">
        <f t="shared" ref="AN1138:AN1140" ca="1" si="1389">AM1136-AN1136</f>
        <v>0</v>
      </c>
      <c r="AO1138" s="33">
        <f t="shared" ref="AO1138:AO1140" ca="1" si="1390">AN1136-AO1136</f>
        <v>0</v>
      </c>
      <c r="AP1138" s="33">
        <f t="shared" ref="AP1138:AP1140" ca="1" si="1391">AO1136-AP1136</f>
        <v>0</v>
      </c>
      <c r="AQ1138" s="33">
        <f t="shared" ref="AQ1138:AQ1140" ca="1" si="1392">AP1136-AQ1136</f>
        <v>0</v>
      </c>
      <c r="AR1138" s="33">
        <f t="shared" ref="AR1138:AR1140" ca="1" si="1393">AQ1136-AR1136</f>
        <v>0</v>
      </c>
      <c r="AS1138" s="33">
        <f t="shared" ref="AS1138:AS1140" ca="1" si="1394">AR1136-AS1136</f>
        <v>0</v>
      </c>
      <c r="AT1138" s="33">
        <f t="shared" ref="AT1138:AT1140" ca="1" si="1395">AS1136-AT1136</f>
        <v>0</v>
      </c>
      <c r="AU1138" s="33">
        <f t="shared" ref="AU1138:AU1140" ca="1" si="1396">AT1136-AU1136</f>
        <v>0</v>
      </c>
      <c r="AV1138" s="33">
        <f t="shared" ref="AV1138:AV1140" ca="1" si="1397">AU1136-AV1136</f>
        <v>0</v>
      </c>
      <c r="AW1138" s="33">
        <f t="shared" ref="AW1138:AW1140" ca="1" si="1398">AV1136-AW1136</f>
        <v>0</v>
      </c>
      <c r="AX1138" s="33">
        <f t="shared" ref="AX1138:AX1140" ca="1" si="1399">AW1136-AX1136</f>
        <v>0</v>
      </c>
      <c r="AY1138" s="33">
        <f t="shared" ref="AY1138:AY1140" ca="1" si="1400">AX1136-AY1136</f>
        <v>0</v>
      </c>
      <c r="AZ1138" s="33">
        <f t="shared" ref="AZ1138:AZ1140" ca="1" si="1401">AY1136-AZ1136</f>
        <v>0</v>
      </c>
      <c r="BA1138" s="33">
        <f t="shared" ref="BA1138:BA1140" ca="1" si="1402">AZ1136-BA1136</f>
        <v>0</v>
      </c>
      <c r="BB1138" s="33">
        <f t="shared" ref="BB1138:BB1140" ca="1" si="1403">BA1136-BB1136</f>
        <v>0</v>
      </c>
      <c r="BC1138" s="33">
        <f t="shared" ref="BC1138:BC1140" ca="1" si="1404">BB1136-BC1136</f>
        <v>0</v>
      </c>
      <c r="BD1138" s="33">
        <f t="shared" ref="BD1138:BD1140" ca="1" si="1405">BC1136-BD1136</f>
        <v>0</v>
      </c>
      <c r="BE1138" s="33">
        <f t="shared" ref="BE1138:BE1140" ca="1" si="1406">BD1136-BE1136</f>
        <v>0</v>
      </c>
      <c r="BF1138" s="33">
        <f t="shared" ref="BF1138:BF1140" ca="1" si="1407">BE1136-BF1136</f>
        <v>0</v>
      </c>
      <c r="BG1138" s="33">
        <f t="shared" ref="BG1138:BG1140" ca="1" si="1408">BF1136-BG1136</f>
        <v>0</v>
      </c>
      <c r="BH1138" s="33">
        <f t="shared" ref="BH1138:BH1140" ca="1" si="1409">BG1136-BH1136</f>
        <v>0</v>
      </c>
      <c r="BI1138" s="33">
        <f t="shared" ref="BI1138:BI1140" ca="1" si="1410">BH1136-BI1136</f>
        <v>0</v>
      </c>
      <c r="BJ1138" s="33">
        <f t="shared" ref="BJ1138:BJ1140" ca="1" si="1411">BI1136-BJ1136</f>
        <v>0</v>
      </c>
      <c r="BK1138" s="33">
        <f t="shared" ref="BK1138:BK1140" ca="1" si="1412">BJ1136-BK1136</f>
        <v>0</v>
      </c>
      <c r="BL1138" s="33">
        <f t="shared" ref="BL1138:BL1140" ca="1" si="1413">BK1136-BL1136</f>
        <v>0</v>
      </c>
      <c r="BM1138" s="33">
        <f t="shared" ref="BM1138:BM1140" ca="1" si="1414">BL1136-BM1136</f>
        <v>0</v>
      </c>
      <c r="BN1138" s="33">
        <f t="shared" ref="BN1138:BN1140" ca="1" si="1415">BM1136-BN1136</f>
        <v>0</v>
      </c>
      <c r="BO1138" s="33">
        <f t="shared" ref="BO1138:BO1140" ca="1" si="1416">BN1136-BO1136</f>
        <v>0</v>
      </c>
      <c r="BP1138" s="33">
        <f t="shared" ref="BP1138:BP1140" ca="1" si="1417">BO1136-BP1136</f>
        <v>0</v>
      </c>
      <c r="BQ1138" s="33">
        <f t="shared" ref="BQ1138:BQ1140" ca="1" si="1418">BP1136-BQ1136</f>
        <v>0</v>
      </c>
      <c r="BR1138" s="33">
        <f t="shared" ref="BR1138:BR1140" ca="1" si="1419">BQ1136-BR1136</f>
        <v>0</v>
      </c>
      <c r="BS1138" s="33">
        <f t="shared" ref="BS1138:BS1140" ca="1" si="1420">BR1136-BS1136</f>
        <v>0</v>
      </c>
      <c r="BT1138" s="33">
        <f t="shared" ref="BT1138:BT1140" ca="1" si="1421">BS1136-BT1136</f>
        <v>0</v>
      </c>
      <c r="BU1138" s="33">
        <f t="shared" ref="BU1138:BU1140" ca="1" si="1422">BT1136-BU1136</f>
        <v>0</v>
      </c>
      <c r="BV1138" s="33">
        <f t="shared" ref="BV1138:BV1140" ca="1" si="1423">BU1136-BV1136</f>
        <v>0</v>
      </c>
      <c r="BW1138" s="33">
        <f t="shared" ref="BW1138:BW1140" ca="1" si="1424">BV1136-BW1136</f>
        <v>0</v>
      </c>
      <c r="BX1138" s="33">
        <f t="shared" ref="BX1138:BX1140" ca="1" si="1425">BW1136-BX1136</f>
        <v>0</v>
      </c>
      <c r="BY1138" s="33">
        <f t="shared" ref="BY1138:BY1140" ca="1" si="1426">BX1136-BY1136</f>
        <v>0</v>
      </c>
      <c r="BZ1138" s="33">
        <f t="shared" ref="BZ1138:BZ1140" ca="1" si="1427">BY1136-BZ1136</f>
        <v>0</v>
      </c>
      <c r="CA1138" s="33">
        <f t="shared" ref="CA1138:CA1140" ca="1" si="1428">BZ1136-CA1136</f>
        <v>0</v>
      </c>
      <c r="CB1138" s="33">
        <f t="shared" ref="CB1138:CB1140" ca="1" si="1429">CA1136-CB1136</f>
        <v>0</v>
      </c>
      <c r="CC1138" s="33">
        <f t="shared" ref="CC1138:CC1140" ca="1" si="1430">CB1136-CC1136</f>
        <v>0</v>
      </c>
      <c r="CD1138" s="33">
        <f t="shared" ref="CD1138:CD1140" ca="1" si="1431">CC1136-CD1136</f>
        <v>0</v>
      </c>
      <c r="CE1138" s="33">
        <f t="shared" ref="CE1138:CE1140" ca="1" si="1432">CD1136-CE1136</f>
        <v>0</v>
      </c>
      <c r="CF1138" s="33">
        <f t="shared" ref="CF1138:CF1140" ca="1" si="1433">CE1136-CF1136</f>
        <v>0</v>
      </c>
      <c r="CG1138" s="33">
        <f t="shared" ref="CG1138:CG1140" ca="1" si="1434">CF1136-CG1136</f>
        <v>0</v>
      </c>
      <c r="CH1138" s="33">
        <f t="shared" ref="CH1138:CH1140" ca="1" si="1435">CG1136-CH1136</f>
        <v>0</v>
      </c>
      <c r="CI1138" s="33">
        <f t="shared" ref="CI1138:CI1140" ca="1" si="1436">CH1136-CI1136</f>
        <v>0</v>
      </c>
      <c r="CJ1138" s="33">
        <f t="shared" ref="CJ1138:CJ1140" ca="1" si="1437">CI1136-CJ1136</f>
        <v>0</v>
      </c>
      <c r="CK1138" s="33">
        <f t="shared" ref="CK1138:CK1140" ca="1" si="1438">CJ1136-CK1136</f>
        <v>0</v>
      </c>
      <c r="CL1138" s="33">
        <f t="shared" ref="CL1138:CL1140" ca="1" si="1439">CK1136-CL1136</f>
        <v>0</v>
      </c>
      <c r="CO1138" s="33" t="e">
        <f t="shared" ref="CO1138:CO1140" ca="1" si="1440">CN1136-CO1136</f>
        <v>#N/A</v>
      </c>
      <c r="CP1138" s="33" t="e">
        <f t="shared" ref="CP1138:CP1140" ca="1" si="1441">CO1136-CP1136</f>
        <v>#N/A</v>
      </c>
      <c r="CQ1138" s="33" t="e">
        <f t="shared" ref="CQ1138:CQ1140" ca="1" si="1442">CP1136-CQ1136</f>
        <v>#N/A</v>
      </c>
      <c r="CR1138" s="33" t="e">
        <f t="shared" ref="CR1138:CR1140" ca="1" si="1443">CQ1136-CR1136</f>
        <v>#N/A</v>
      </c>
      <c r="CS1138" s="33" t="e">
        <f t="shared" ref="CS1138:CS1140" ca="1" si="1444">CR1136-CS1136</f>
        <v>#N/A</v>
      </c>
      <c r="CT1138" s="33" t="e">
        <f t="shared" ref="CT1138:CT1140" ca="1" si="1445">CS1136-CT1136</f>
        <v>#N/A</v>
      </c>
      <c r="CU1138" s="33" t="e">
        <f t="shared" ref="CU1138:CU1140" ca="1" si="1446">CT1136-CU1136</f>
        <v>#N/A</v>
      </c>
      <c r="CV1138" s="33" t="e">
        <f t="shared" ref="CV1138:CV1140" ca="1" si="1447">CU1136-CV1136</f>
        <v>#N/A</v>
      </c>
      <c r="CW1138" s="33" t="e">
        <f t="shared" ref="CW1138:CW1140" ca="1" si="1448">CV1136-CW1136</f>
        <v>#N/A</v>
      </c>
      <c r="CX1138" s="33" t="e">
        <f t="shared" ref="CX1138:CX1140" ca="1" si="1449">CW1136-CX1136</f>
        <v>#N/A</v>
      </c>
      <c r="CY1138" s="33" t="e">
        <f t="shared" ref="CY1138:CY1140" ca="1" si="1450">CX1136-CY1136</f>
        <v>#N/A</v>
      </c>
      <c r="CZ1138" s="33" t="e">
        <f t="shared" ref="CZ1138:CZ1140" ca="1" si="1451">CY1136-CZ1136</f>
        <v>#N/A</v>
      </c>
      <c r="DA1138" s="33" t="e">
        <f t="shared" ref="DA1138:DA1140" ca="1" si="1452">CZ1136-DA1136</f>
        <v>#N/A</v>
      </c>
      <c r="DB1138" s="33" t="e">
        <f t="shared" ref="DB1138:DB1140" ca="1" si="1453">DA1136-DB1136</f>
        <v>#N/A</v>
      </c>
      <c r="DC1138" s="33" t="e">
        <f t="shared" ref="DC1138:DC1140" ca="1" si="1454">DB1136-DC1136</f>
        <v>#N/A</v>
      </c>
      <c r="DD1138" s="33" t="e">
        <f t="shared" ref="DD1138:DD1140" ca="1" si="1455">DC1136-DD1136</f>
        <v>#N/A</v>
      </c>
      <c r="DE1138" s="33" t="e">
        <f t="shared" ref="DE1138:DE1140" ca="1" si="1456">DD1136-DE1136</f>
        <v>#N/A</v>
      </c>
      <c r="DF1138" s="33" t="e">
        <f t="shared" ref="DF1138:DF1140" ca="1" si="1457">DE1136-DF1136</f>
        <v>#N/A</v>
      </c>
      <c r="DG1138" s="33" t="e">
        <f t="shared" ref="DG1138:DG1140" ca="1" si="1458">DF1136-DG1136</f>
        <v>#N/A</v>
      </c>
      <c r="DH1138" s="33" t="e">
        <f t="shared" ref="DH1138:DH1140" ca="1" si="1459">DG1136-DH1136</f>
        <v>#N/A</v>
      </c>
      <c r="DI1138" s="33" t="e">
        <f t="shared" ref="DI1138:DI1140" ca="1" si="1460">DH1136-DI1136</f>
        <v>#N/A</v>
      </c>
      <c r="DJ1138" s="33" t="e">
        <f t="shared" ref="DJ1138:DJ1140" ca="1" si="1461">DI1136-DJ1136</f>
        <v>#N/A</v>
      </c>
      <c r="DK1138" s="33" t="e">
        <f t="shared" ref="DK1138:DK1140" ca="1" si="1462">DJ1136-DK1136</f>
        <v>#N/A</v>
      </c>
      <c r="DL1138" s="33" t="e">
        <f t="shared" ref="DL1138:DL1140" ca="1" si="1463">DK1136-DL1136</f>
        <v>#N/A</v>
      </c>
    </row>
    <row r="1139" spans="1:116" x14ac:dyDescent="0.4">
      <c r="B1139" s="164" t="s">
        <v>244</v>
      </c>
      <c r="C1139" s="164"/>
      <c r="D1139" s="164" t="s">
        <v>827</v>
      </c>
      <c r="E1139" s="204" t="str">
        <f t="shared" si="1367"/>
        <v>1139 WCINVBATCH-SV</v>
      </c>
      <c r="G1139" s="126"/>
      <c r="K1139" s="33"/>
      <c r="L1139" s="33"/>
      <c r="M1139" s="33"/>
      <c r="N1139" s="33"/>
      <c r="O1139" s="33"/>
      <c r="P1139" s="33"/>
      <c r="R1139" s="33"/>
      <c r="S1139" s="33"/>
      <c r="T1139" s="33"/>
      <c r="U1139" s="33"/>
      <c r="V1139" s="33"/>
      <c r="W1139" s="33"/>
      <c r="X1139" s="33"/>
      <c r="Y1139" s="33"/>
      <c r="Z1139" s="33"/>
      <c r="AA1139" s="33"/>
      <c r="AB1139" s="33"/>
      <c r="AC1139" s="33"/>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c r="AY1139" s="33"/>
      <c r="AZ1139" s="33"/>
      <c r="BA1139" s="33"/>
      <c r="BB1139" s="33"/>
      <c r="BC1139" s="33"/>
      <c r="BD1139" s="33"/>
      <c r="BE1139" s="33"/>
      <c r="BF1139" s="33"/>
      <c r="BG1139" s="33"/>
      <c r="BH1139" s="33"/>
      <c r="BI1139" s="33"/>
      <c r="BJ1139" s="33"/>
      <c r="BK1139" s="33"/>
      <c r="BL1139" s="33"/>
      <c r="BM1139" s="33"/>
      <c r="BN1139" s="33"/>
      <c r="BO1139" s="33"/>
      <c r="BP1139" s="33"/>
      <c r="BQ1139" s="33"/>
      <c r="BR1139" s="33"/>
      <c r="BS1139" s="33"/>
      <c r="BT1139" s="33"/>
      <c r="BU1139" s="33"/>
      <c r="BV1139" s="33"/>
      <c r="BW1139" s="33"/>
      <c r="BX1139" s="33"/>
      <c r="BY1139" s="33"/>
      <c r="BZ1139" s="33"/>
      <c r="CA1139" s="33"/>
      <c r="CB1139" s="33"/>
      <c r="CC1139" s="33"/>
      <c r="CD1139" s="33"/>
      <c r="CE1139" s="33"/>
      <c r="CF1139" s="33"/>
      <c r="CG1139" s="33"/>
      <c r="CH1139" s="33"/>
      <c r="CI1139" s="33"/>
      <c r="CJ1139" s="33"/>
      <c r="CK1139" s="33"/>
      <c r="CL1139" s="33"/>
      <c r="CO1139" s="33"/>
      <c r="CP1139" s="33"/>
      <c r="CQ1139" s="33"/>
      <c r="CR1139" s="33"/>
      <c r="CS1139" s="33"/>
      <c r="CT1139" s="33"/>
      <c r="CU1139" s="33"/>
      <c r="CV1139" s="33"/>
      <c r="CW1139" s="33"/>
      <c r="CX1139" s="33"/>
      <c r="CY1139" s="33"/>
      <c r="CZ1139" s="33"/>
      <c r="DA1139" s="33"/>
      <c r="DB1139" s="33"/>
      <c r="DC1139" s="33"/>
      <c r="DD1139" s="33"/>
      <c r="DE1139" s="33"/>
      <c r="DF1139" s="33"/>
      <c r="DG1139" s="33"/>
      <c r="DH1139" s="33"/>
      <c r="DI1139" s="33"/>
      <c r="DJ1139" s="33"/>
      <c r="DK1139" s="33"/>
      <c r="DL1139" s="33"/>
    </row>
    <row r="1140" spans="1:116" x14ac:dyDescent="0.4">
      <c r="B1140" s="164" t="s">
        <v>332</v>
      </c>
      <c r="C1140" s="164"/>
      <c r="D1140" s="164" t="s">
        <v>827</v>
      </c>
      <c r="E1140" s="204" t="str">
        <f>ROW()&amp;" "&amp;D1140</f>
        <v>1140 WCINVBATCH-SV</v>
      </c>
      <c r="G1140" s="8" t="str">
        <f>G1111</f>
        <v>(Primary label)</v>
      </c>
      <c r="K1140" s="53"/>
      <c r="L1140" s="53"/>
      <c r="M1140" s="53"/>
      <c r="N1140" s="53"/>
      <c r="O1140" s="53"/>
      <c r="P1140" s="53"/>
      <c r="R1140" s="24"/>
      <c r="S1140" s="24"/>
      <c r="T1140" s="24"/>
      <c r="U1140" s="24"/>
      <c r="V1140" s="24"/>
      <c r="W1140" s="24"/>
      <c r="X1140" s="24"/>
      <c r="Y1140" s="24"/>
      <c r="Z1140" s="24"/>
      <c r="AA1140" s="24"/>
      <c r="AB1140" s="24"/>
      <c r="AC1140" s="24"/>
      <c r="AD1140" s="24"/>
      <c r="AE1140" s="24"/>
      <c r="AF1140" s="24"/>
      <c r="AG1140" s="24"/>
      <c r="AH1140" s="24"/>
      <c r="AI1140" s="24"/>
      <c r="AJ1140" s="24"/>
      <c r="AK1140" s="24"/>
      <c r="AL1140" s="24"/>
      <c r="AM1140" s="24"/>
      <c r="AN1140" s="24"/>
      <c r="AO1140" s="24"/>
      <c r="AP1140" s="24"/>
      <c r="AQ1140" s="24"/>
      <c r="AR1140" s="24"/>
      <c r="AS1140" s="24"/>
      <c r="AT1140" s="24"/>
      <c r="AU1140" s="24"/>
      <c r="AV1140" s="24"/>
      <c r="AW1140" s="24"/>
      <c r="AX1140" s="24"/>
      <c r="AY1140" s="24"/>
      <c r="AZ1140" s="24"/>
      <c r="BA1140" s="24"/>
      <c r="BB1140" s="24"/>
      <c r="BC1140" s="24"/>
      <c r="BD1140" s="24"/>
      <c r="BE1140" s="24"/>
      <c r="BF1140" s="24"/>
      <c r="BG1140" s="24"/>
      <c r="BH1140" s="24"/>
      <c r="BI1140" s="24"/>
      <c r="BJ1140" s="24"/>
      <c r="BK1140" s="24"/>
      <c r="BL1140" s="24"/>
      <c r="BM1140" s="24"/>
      <c r="BN1140" s="24"/>
      <c r="BO1140" s="24"/>
      <c r="BP1140" s="24"/>
      <c r="BQ1140" s="24"/>
      <c r="BR1140" s="24"/>
      <c r="BS1140" s="24"/>
      <c r="BT1140" s="24"/>
      <c r="BU1140" s="24"/>
      <c r="BV1140" s="24"/>
      <c r="BW1140" s="24"/>
      <c r="BX1140" s="24"/>
      <c r="BY1140" s="24"/>
      <c r="BZ1140" s="24"/>
      <c r="CA1140" s="24"/>
      <c r="CB1140" s="24"/>
      <c r="CC1140" s="24"/>
      <c r="CD1140" s="24"/>
      <c r="CE1140" s="24"/>
      <c r="CF1140" s="24"/>
      <c r="CG1140" s="24"/>
      <c r="CH1140" s="24"/>
      <c r="CI1140" s="24"/>
      <c r="CJ1140" s="24"/>
      <c r="CK1140" s="24"/>
      <c r="CL1140" s="24"/>
      <c r="CO1140" s="24"/>
      <c r="CP1140" s="24"/>
      <c r="CQ1140" s="24"/>
      <c r="CR1140" s="24"/>
      <c r="CS1140" s="24"/>
      <c r="CT1140" s="24"/>
      <c r="CU1140" s="24"/>
      <c r="CV1140" s="24"/>
      <c r="CW1140" s="24"/>
      <c r="CX1140" s="24"/>
      <c r="CY1140" s="24"/>
      <c r="CZ1140" s="24"/>
      <c r="DA1140" s="24"/>
      <c r="DB1140" s="24"/>
      <c r="DC1140" s="24"/>
      <c r="DD1140" s="24"/>
      <c r="DE1140" s="24"/>
      <c r="DF1140" s="24"/>
      <c r="DG1140" s="24"/>
      <c r="DH1140" s="24"/>
      <c r="DI1140" s="24"/>
      <c r="DJ1140" s="24"/>
      <c r="DK1140" s="24"/>
      <c r="DL1140" s="24"/>
    </row>
    <row r="1141" spans="1:116" x14ac:dyDescent="0.4">
      <c r="B1141" s="164" t="s">
        <v>332</v>
      </c>
      <c r="C1141" s="164"/>
      <c r="D1141" s="164" t="s">
        <v>827</v>
      </c>
      <c r="E1141" s="204" t="str">
        <f>ROW()&amp;" "&amp;D1141</f>
        <v>1141 WCINVBATCH-SV</v>
      </c>
      <c r="G1141" s="8" t="str">
        <f>G1112</f>
        <v>primary unit</v>
      </c>
      <c r="K1141" s="53"/>
      <c r="L1141" s="53"/>
      <c r="M1141" s="53"/>
      <c r="N1141" s="53"/>
      <c r="O1141" s="53"/>
      <c r="P1141" s="53"/>
      <c r="R1141" s="24"/>
      <c r="S1141" s="24"/>
      <c r="T1141" s="24"/>
      <c r="U1141" s="24"/>
      <c r="V1141" s="24"/>
      <c r="W1141" s="24"/>
      <c r="X1141" s="24"/>
      <c r="Y1141" s="24"/>
      <c r="Z1141" s="24"/>
      <c r="AA1141" s="24"/>
      <c r="AB1141" s="24"/>
      <c r="AC1141" s="24"/>
      <c r="AD1141" s="24"/>
      <c r="AE1141" s="24"/>
      <c r="AF1141" s="24"/>
      <c r="AG1141" s="24"/>
      <c r="AH1141" s="24"/>
      <c r="AI1141" s="24"/>
      <c r="AJ1141" s="24"/>
      <c r="AK1141" s="24"/>
      <c r="AL1141" s="24"/>
      <c r="AM1141" s="24"/>
      <c r="AN1141" s="24"/>
      <c r="AO1141" s="24"/>
      <c r="AP1141" s="24"/>
      <c r="AQ1141" s="24"/>
      <c r="AR1141" s="24"/>
      <c r="AS1141" s="24"/>
      <c r="AT1141" s="24"/>
      <c r="AU1141" s="24"/>
      <c r="AV1141" s="24"/>
      <c r="AW1141" s="24"/>
      <c r="AX1141" s="24"/>
      <c r="AY1141" s="24"/>
      <c r="AZ1141" s="24"/>
      <c r="BA1141" s="24"/>
      <c r="BB1141" s="24"/>
      <c r="BC1141" s="24"/>
      <c r="BD1141" s="24"/>
      <c r="BE1141" s="24"/>
      <c r="BF1141" s="24"/>
      <c r="BG1141" s="24"/>
      <c r="BH1141" s="24"/>
      <c r="BI1141" s="24"/>
      <c r="BJ1141" s="24"/>
      <c r="BK1141" s="24"/>
      <c r="BL1141" s="24"/>
      <c r="BM1141" s="24"/>
      <c r="BN1141" s="24"/>
      <c r="BO1141" s="24"/>
      <c r="BP1141" s="24"/>
      <c r="BQ1141" s="24"/>
      <c r="BR1141" s="24"/>
      <c r="BS1141" s="24"/>
      <c r="BT1141" s="24"/>
      <c r="BU1141" s="24"/>
      <c r="BV1141" s="24"/>
      <c r="BW1141" s="24"/>
      <c r="BX1141" s="24"/>
      <c r="BY1141" s="24"/>
      <c r="BZ1141" s="24"/>
      <c r="CA1141" s="24"/>
      <c r="CB1141" s="24"/>
      <c r="CC1141" s="24"/>
      <c r="CD1141" s="24"/>
      <c r="CE1141" s="24"/>
      <c r="CF1141" s="24"/>
      <c r="CG1141" s="24"/>
      <c r="CH1141" s="24"/>
      <c r="CI1141" s="24"/>
      <c r="CJ1141" s="24"/>
      <c r="CK1141" s="24"/>
      <c r="CL1141" s="24"/>
      <c r="CO1141" s="24"/>
      <c r="CP1141" s="24"/>
      <c r="CQ1141" s="24"/>
      <c r="CR1141" s="24"/>
      <c r="CS1141" s="24"/>
      <c r="CT1141" s="24"/>
      <c r="CU1141" s="24"/>
      <c r="CV1141" s="24"/>
      <c r="CW1141" s="24"/>
      <c r="CX1141" s="24"/>
      <c r="CY1141" s="24"/>
      <c r="CZ1141" s="24"/>
      <c r="DA1141" s="24"/>
      <c r="DB1141" s="24"/>
      <c r="DC1141" s="24"/>
      <c r="DD1141" s="24"/>
      <c r="DE1141" s="24"/>
      <c r="DF1141" s="24"/>
      <c r="DG1141" s="24"/>
      <c r="DH1141" s="24"/>
      <c r="DI1141" s="24"/>
      <c r="DJ1141" s="24"/>
      <c r="DK1141" s="24"/>
      <c r="DL1141" s="24"/>
    </row>
    <row r="1142" spans="1:116" x14ac:dyDescent="0.4">
      <c r="B1142" s="164" t="s">
        <v>332</v>
      </c>
      <c r="C1142" s="164"/>
      <c r="D1142" s="164" t="s">
        <v>827</v>
      </c>
      <c r="E1142" s="204" t="str">
        <f t="shared" ref="E1142:E1149" si="1464">ROW()&amp;" "&amp;D1142</f>
        <v>1142 WCINVBATCH-SV</v>
      </c>
      <c r="G1142" s="8" t="str">
        <f>G1113</f>
        <v>Primary revenue driver</v>
      </c>
      <c r="K1142" s="53"/>
      <c r="L1142" s="53"/>
      <c r="M1142" s="53"/>
      <c r="N1142" s="53"/>
      <c r="O1142" s="53"/>
      <c r="P1142" s="53"/>
      <c r="R1142" s="24"/>
      <c r="S1142" s="215" t="str">
        <f t="shared" ref="S1142:AX1144" si="1465">S1102</f>
        <v>S$16</v>
      </c>
      <c r="T1142" s="215" t="str">
        <f t="shared" si="1465"/>
        <v>T$16</v>
      </c>
      <c r="U1142" s="215" t="str">
        <f t="shared" si="1465"/>
        <v>U$16</v>
      </c>
      <c r="V1142" s="215" t="str">
        <f t="shared" si="1465"/>
        <v>V$16</v>
      </c>
      <c r="W1142" s="215" t="str">
        <f t="shared" si="1465"/>
        <v>W$16</v>
      </c>
      <c r="X1142" s="215" t="str">
        <f t="shared" si="1465"/>
        <v>X$16</v>
      </c>
      <c r="Y1142" s="215" t="str">
        <f t="shared" si="1465"/>
        <v>Y$16</v>
      </c>
      <c r="Z1142" s="215" t="str">
        <f t="shared" si="1465"/>
        <v>Z$16</v>
      </c>
      <c r="AA1142" s="215" t="str">
        <f t="shared" si="1465"/>
        <v>AA$16</v>
      </c>
      <c r="AB1142" s="215" t="str">
        <f t="shared" si="1465"/>
        <v>AB$16</v>
      </c>
      <c r="AC1142" s="215" t="str">
        <f t="shared" si="1465"/>
        <v>AC$16</v>
      </c>
      <c r="AD1142" s="215" t="str">
        <f t="shared" si="1465"/>
        <v>AD$16</v>
      </c>
      <c r="AE1142" s="215" t="str">
        <f t="shared" si="1465"/>
        <v>AE$16</v>
      </c>
      <c r="AF1142" s="215" t="str">
        <f t="shared" si="1465"/>
        <v>AF$16</v>
      </c>
      <c r="AG1142" s="215" t="str">
        <f t="shared" si="1465"/>
        <v>AG$16</v>
      </c>
      <c r="AH1142" s="215" t="str">
        <f t="shared" si="1465"/>
        <v>AH$16</v>
      </c>
      <c r="AI1142" s="215" t="str">
        <f t="shared" si="1465"/>
        <v>AI$16</v>
      </c>
      <c r="AJ1142" s="215" t="str">
        <f t="shared" si="1465"/>
        <v>AJ$16</v>
      </c>
      <c r="AK1142" s="215" t="str">
        <f t="shared" si="1465"/>
        <v>AK$16</v>
      </c>
      <c r="AL1142" s="215" t="str">
        <f t="shared" si="1465"/>
        <v>AL$16</v>
      </c>
      <c r="AM1142" s="215" t="str">
        <f t="shared" si="1465"/>
        <v>AM$16</v>
      </c>
      <c r="AN1142" s="215" t="str">
        <f t="shared" si="1465"/>
        <v>AN$16</v>
      </c>
      <c r="AO1142" s="215" t="str">
        <f t="shared" si="1465"/>
        <v>AO$16</v>
      </c>
      <c r="AP1142" s="215" t="str">
        <f t="shared" si="1465"/>
        <v>AP$16</v>
      </c>
      <c r="AQ1142" s="215" t="str">
        <f t="shared" si="1465"/>
        <v>AQ$16</v>
      </c>
      <c r="AR1142" s="215" t="str">
        <f t="shared" si="1465"/>
        <v>AR$16</v>
      </c>
      <c r="AS1142" s="215" t="str">
        <f t="shared" si="1465"/>
        <v>AS$16</v>
      </c>
      <c r="AT1142" s="215" t="str">
        <f t="shared" si="1465"/>
        <v>AT$16</v>
      </c>
      <c r="AU1142" s="215" t="str">
        <f t="shared" si="1465"/>
        <v>AU$16</v>
      </c>
      <c r="AV1142" s="215" t="str">
        <f t="shared" si="1465"/>
        <v>AV$16</v>
      </c>
      <c r="AW1142" s="215" t="str">
        <f t="shared" si="1465"/>
        <v>AW$16</v>
      </c>
      <c r="AX1142" s="215" t="str">
        <f t="shared" si="1465"/>
        <v>AX$16</v>
      </c>
      <c r="AY1142" s="215" t="str">
        <f t="shared" ref="AY1142:CD1144" si="1466">AY1102</f>
        <v>AY$16</v>
      </c>
      <c r="AZ1142" s="215" t="str">
        <f t="shared" si="1466"/>
        <v>AZ$16</v>
      </c>
      <c r="BA1142" s="215" t="str">
        <f t="shared" si="1466"/>
        <v>BA$16</v>
      </c>
      <c r="BB1142" s="215" t="str">
        <f t="shared" si="1466"/>
        <v>BB$16</v>
      </c>
      <c r="BC1142" s="215" t="str">
        <f t="shared" si="1466"/>
        <v>BC$16</v>
      </c>
      <c r="BD1142" s="215" t="str">
        <f t="shared" si="1466"/>
        <v>BD$16</v>
      </c>
      <c r="BE1142" s="215" t="str">
        <f t="shared" si="1466"/>
        <v>BE$16</v>
      </c>
      <c r="BF1142" s="215" t="str">
        <f t="shared" si="1466"/>
        <v>BF$16</v>
      </c>
      <c r="BG1142" s="215" t="str">
        <f t="shared" si="1466"/>
        <v>BG$16</v>
      </c>
      <c r="BH1142" s="215" t="str">
        <f t="shared" si="1466"/>
        <v>BH$16</v>
      </c>
      <c r="BI1142" s="215" t="str">
        <f t="shared" si="1466"/>
        <v>BI$16</v>
      </c>
      <c r="BJ1142" s="215" t="str">
        <f t="shared" si="1466"/>
        <v>BJ$16</v>
      </c>
      <c r="BK1142" s="215" t="str">
        <f t="shared" si="1466"/>
        <v>BK$16</v>
      </c>
      <c r="BL1142" s="215" t="str">
        <f t="shared" si="1466"/>
        <v>BL$16</v>
      </c>
      <c r="BM1142" s="215" t="str">
        <f t="shared" si="1466"/>
        <v>BM$16</v>
      </c>
      <c r="BN1142" s="215" t="str">
        <f t="shared" si="1466"/>
        <v>BN$16</v>
      </c>
      <c r="BO1142" s="215" t="str">
        <f t="shared" si="1466"/>
        <v>BO$16</v>
      </c>
      <c r="BP1142" s="215" t="str">
        <f t="shared" si="1466"/>
        <v>BP$16</v>
      </c>
      <c r="BQ1142" s="215" t="str">
        <f t="shared" si="1466"/>
        <v>BQ$16</v>
      </c>
      <c r="BR1142" s="215" t="str">
        <f t="shared" si="1466"/>
        <v>BR$16</v>
      </c>
      <c r="BS1142" s="215" t="str">
        <f t="shared" si="1466"/>
        <v>BS$16</v>
      </c>
      <c r="BT1142" s="215" t="str">
        <f t="shared" si="1466"/>
        <v>BT$16</v>
      </c>
      <c r="BU1142" s="215" t="str">
        <f t="shared" si="1466"/>
        <v>BU$16</v>
      </c>
      <c r="BV1142" s="215" t="str">
        <f t="shared" si="1466"/>
        <v>BV$16</v>
      </c>
      <c r="BW1142" s="215" t="str">
        <f t="shared" si="1466"/>
        <v>BW$16</v>
      </c>
      <c r="BX1142" s="215" t="str">
        <f t="shared" si="1466"/>
        <v>BX$16</v>
      </c>
      <c r="BY1142" s="215" t="str">
        <f t="shared" si="1466"/>
        <v>BY$16</v>
      </c>
      <c r="BZ1142" s="215" t="str">
        <f t="shared" si="1466"/>
        <v>BZ$16</v>
      </c>
      <c r="CA1142" s="215" t="str">
        <f t="shared" si="1466"/>
        <v>CA$16</v>
      </c>
      <c r="CB1142" s="215" t="str">
        <f t="shared" si="1466"/>
        <v>CB$16</v>
      </c>
      <c r="CC1142" s="215" t="str">
        <f t="shared" si="1466"/>
        <v>CC$16</v>
      </c>
      <c r="CD1142" s="215" t="str">
        <f t="shared" si="1466"/>
        <v>CD$16</v>
      </c>
      <c r="CE1142" s="215" t="str">
        <f t="shared" ref="CE1142:CL1144" si="1467">CE1102</f>
        <v>CE$16</v>
      </c>
      <c r="CF1142" s="215" t="str">
        <f t="shared" si="1467"/>
        <v>CF$16</v>
      </c>
      <c r="CG1142" s="215" t="str">
        <f t="shared" si="1467"/>
        <v>CG$16</v>
      </c>
      <c r="CH1142" s="215" t="str">
        <f t="shared" si="1467"/>
        <v>CH$16</v>
      </c>
      <c r="CI1142" s="215" t="str">
        <f t="shared" si="1467"/>
        <v>CI$16</v>
      </c>
      <c r="CJ1142" s="215" t="str">
        <f t="shared" si="1467"/>
        <v>CJ$16</v>
      </c>
      <c r="CK1142" s="215" t="str">
        <f t="shared" si="1467"/>
        <v>CK$16</v>
      </c>
      <c r="CL1142" s="215" t="str">
        <f t="shared" si="1467"/>
        <v>CL$16</v>
      </c>
      <c r="CO1142" s="215" t="str">
        <f t="shared" ref="CO1142:DL1144" si="1468">CO1102</f>
        <v>CO$16</v>
      </c>
      <c r="CP1142" s="215" t="str">
        <f t="shared" si="1468"/>
        <v>CP$16</v>
      </c>
      <c r="CQ1142" s="215" t="str">
        <f t="shared" si="1468"/>
        <v>CQ$16</v>
      </c>
      <c r="CR1142" s="215" t="str">
        <f t="shared" si="1468"/>
        <v>CR$16</v>
      </c>
      <c r="CS1142" s="215" t="str">
        <f t="shared" si="1468"/>
        <v>CS$16</v>
      </c>
      <c r="CT1142" s="215" t="str">
        <f t="shared" si="1468"/>
        <v>CT$16</v>
      </c>
      <c r="CU1142" s="215" t="str">
        <f t="shared" si="1468"/>
        <v>CU$16</v>
      </c>
      <c r="CV1142" s="215" t="str">
        <f t="shared" si="1468"/>
        <v>CV$16</v>
      </c>
      <c r="CW1142" s="215" t="str">
        <f t="shared" si="1468"/>
        <v>CW$16</v>
      </c>
      <c r="CX1142" s="215" t="str">
        <f t="shared" si="1468"/>
        <v>CX$16</v>
      </c>
      <c r="CY1142" s="215" t="str">
        <f t="shared" si="1468"/>
        <v>CY$16</v>
      </c>
      <c r="CZ1142" s="215" t="str">
        <f t="shared" si="1468"/>
        <v>CZ$16</v>
      </c>
      <c r="DA1142" s="215" t="str">
        <f t="shared" si="1468"/>
        <v>DA$16</v>
      </c>
      <c r="DB1142" s="215" t="str">
        <f t="shared" si="1468"/>
        <v>DB$16</v>
      </c>
      <c r="DC1142" s="215" t="str">
        <f t="shared" si="1468"/>
        <v>DC$16</v>
      </c>
      <c r="DD1142" s="215" t="str">
        <f t="shared" si="1468"/>
        <v>DD$16</v>
      </c>
      <c r="DE1142" s="215" t="str">
        <f t="shared" si="1468"/>
        <v>DE$16</v>
      </c>
      <c r="DF1142" s="215" t="str">
        <f t="shared" si="1468"/>
        <v>DF$16</v>
      </c>
      <c r="DG1142" s="215" t="str">
        <f t="shared" si="1468"/>
        <v>DG$16</v>
      </c>
      <c r="DH1142" s="215" t="str">
        <f t="shared" si="1468"/>
        <v>DH$16</v>
      </c>
      <c r="DI1142" s="215" t="str">
        <f t="shared" si="1468"/>
        <v>DI$16</v>
      </c>
      <c r="DJ1142" s="215" t="str">
        <f t="shared" si="1468"/>
        <v>DJ$16</v>
      </c>
      <c r="DK1142" s="215" t="str">
        <f t="shared" si="1468"/>
        <v>DK$16</v>
      </c>
      <c r="DL1142" s="215" t="str">
        <f t="shared" si="1468"/>
        <v>DL$16</v>
      </c>
    </row>
    <row r="1143" spans="1:116" x14ac:dyDescent="0.4">
      <c r="B1143" s="164" t="s">
        <v>332</v>
      </c>
      <c r="C1143" s="164"/>
      <c r="D1143" s="164" t="s">
        <v>827</v>
      </c>
      <c r="E1143" s="204" t="str">
        <f t="shared" si="1464"/>
        <v>1143 WCINVBATCH-SV</v>
      </c>
      <c r="G1143" s="8" t="str">
        <f>G1114</f>
        <v>Primary volume driver</v>
      </c>
      <c r="H1143" s="56"/>
      <c r="I1143" s="79"/>
      <c r="J1143" s="79"/>
      <c r="K1143" s="15"/>
      <c r="L1143" s="15"/>
      <c r="M1143" s="15"/>
      <c r="N1143" s="15"/>
      <c r="O1143" s="15"/>
      <c r="P1143" s="15"/>
      <c r="R1143" s="15"/>
      <c r="S1143" s="215" t="str">
        <f t="shared" ref="S1143:AX1145" si="1469">S1103</f>
        <v>S$17</v>
      </c>
      <c r="T1143" s="215" t="str">
        <f t="shared" si="1469"/>
        <v>T$17</v>
      </c>
      <c r="U1143" s="215" t="str">
        <f t="shared" si="1469"/>
        <v>U$17</v>
      </c>
      <c r="V1143" s="215" t="str">
        <f t="shared" si="1469"/>
        <v>V$17</v>
      </c>
      <c r="W1143" s="215" t="str">
        <f t="shared" si="1469"/>
        <v>W$17</v>
      </c>
      <c r="X1143" s="215" t="str">
        <f t="shared" si="1469"/>
        <v>X$17</v>
      </c>
      <c r="Y1143" s="215" t="str">
        <f t="shared" si="1469"/>
        <v>Y$17</v>
      </c>
      <c r="Z1143" s="215" t="str">
        <f t="shared" si="1469"/>
        <v>Z$17</v>
      </c>
      <c r="AA1143" s="215" t="str">
        <f t="shared" si="1469"/>
        <v>AA$17</v>
      </c>
      <c r="AB1143" s="215" t="str">
        <f t="shared" si="1469"/>
        <v>AB$17</v>
      </c>
      <c r="AC1143" s="215" t="str">
        <f t="shared" si="1469"/>
        <v>AC$17</v>
      </c>
      <c r="AD1143" s="215" t="str">
        <f t="shared" si="1469"/>
        <v>AD$17</v>
      </c>
      <c r="AE1143" s="215" t="str">
        <f t="shared" si="1469"/>
        <v>AE$17</v>
      </c>
      <c r="AF1143" s="215" t="str">
        <f t="shared" si="1469"/>
        <v>AF$17</v>
      </c>
      <c r="AG1143" s="215" t="str">
        <f t="shared" si="1469"/>
        <v>AG$17</v>
      </c>
      <c r="AH1143" s="215" t="str">
        <f t="shared" si="1469"/>
        <v>AH$17</v>
      </c>
      <c r="AI1143" s="215" t="str">
        <f t="shared" si="1469"/>
        <v>AI$17</v>
      </c>
      <c r="AJ1143" s="215" t="str">
        <f t="shared" si="1469"/>
        <v>AJ$17</v>
      </c>
      <c r="AK1143" s="215" t="str">
        <f t="shared" si="1469"/>
        <v>AK$17</v>
      </c>
      <c r="AL1143" s="215" t="str">
        <f t="shared" si="1469"/>
        <v>AL$17</v>
      </c>
      <c r="AM1143" s="215" t="str">
        <f t="shared" si="1469"/>
        <v>AM$17</v>
      </c>
      <c r="AN1143" s="215" t="str">
        <f t="shared" si="1469"/>
        <v>AN$17</v>
      </c>
      <c r="AO1143" s="215" t="str">
        <f t="shared" si="1469"/>
        <v>AO$17</v>
      </c>
      <c r="AP1143" s="215" t="str">
        <f t="shared" si="1469"/>
        <v>AP$17</v>
      </c>
      <c r="AQ1143" s="215" t="str">
        <f t="shared" si="1469"/>
        <v>AQ$17</v>
      </c>
      <c r="AR1143" s="215" t="str">
        <f t="shared" si="1469"/>
        <v>AR$17</v>
      </c>
      <c r="AS1143" s="215" t="str">
        <f t="shared" si="1469"/>
        <v>AS$17</v>
      </c>
      <c r="AT1143" s="215" t="str">
        <f t="shared" si="1469"/>
        <v>AT$17</v>
      </c>
      <c r="AU1143" s="215" t="str">
        <f t="shared" si="1469"/>
        <v>AU$17</v>
      </c>
      <c r="AV1143" s="215" t="str">
        <f t="shared" si="1469"/>
        <v>AV$17</v>
      </c>
      <c r="AW1143" s="215" t="str">
        <f t="shared" si="1469"/>
        <v>AW$17</v>
      </c>
      <c r="AX1143" s="215" t="str">
        <f t="shared" si="1469"/>
        <v>AX$17</v>
      </c>
      <c r="AY1143" s="215" t="str">
        <f t="shared" ref="AY1143:CD1145" si="1470">AY1103</f>
        <v>AY$17</v>
      </c>
      <c r="AZ1143" s="215" t="str">
        <f t="shared" si="1470"/>
        <v>AZ$17</v>
      </c>
      <c r="BA1143" s="215" t="str">
        <f t="shared" si="1470"/>
        <v>BA$17</v>
      </c>
      <c r="BB1143" s="215" t="str">
        <f t="shared" si="1470"/>
        <v>BB$17</v>
      </c>
      <c r="BC1143" s="215" t="str">
        <f t="shared" si="1470"/>
        <v>BC$17</v>
      </c>
      <c r="BD1143" s="215" t="str">
        <f t="shared" si="1470"/>
        <v>BD$17</v>
      </c>
      <c r="BE1143" s="215" t="str">
        <f t="shared" si="1470"/>
        <v>BE$17</v>
      </c>
      <c r="BF1143" s="215" t="str">
        <f t="shared" si="1470"/>
        <v>BF$17</v>
      </c>
      <c r="BG1143" s="215" t="str">
        <f t="shared" si="1470"/>
        <v>BG$17</v>
      </c>
      <c r="BH1143" s="215" t="str">
        <f t="shared" si="1470"/>
        <v>BH$17</v>
      </c>
      <c r="BI1143" s="215" t="str">
        <f t="shared" si="1470"/>
        <v>BI$17</v>
      </c>
      <c r="BJ1143" s="215" t="str">
        <f t="shared" si="1470"/>
        <v>BJ$17</v>
      </c>
      <c r="BK1143" s="215" t="str">
        <f t="shared" si="1470"/>
        <v>BK$17</v>
      </c>
      <c r="BL1143" s="215" t="str">
        <f t="shared" si="1470"/>
        <v>BL$17</v>
      </c>
      <c r="BM1143" s="215" t="str">
        <f t="shared" si="1470"/>
        <v>BM$17</v>
      </c>
      <c r="BN1143" s="215" t="str">
        <f t="shared" si="1470"/>
        <v>BN$17</v>
      </c>
      <c r="BO1143" s="215" t="str">
        <f t="shared" si="1470"/>
        <v>BO$17</v>
      </c>
      <c r="BP1143" s="215" t="str">
        <f t="shared" si="1470"/>
        <v>BP$17</v>
      </c>
      <c r="BQ1143" s="215" t="str">
        <f t="shared" si="1470"/>
        <v>BQ$17</v>
      </c>
      <c r="BR1143" s="215" t="str">
        <f t="shared" si="1470"/>
        <v>BR$17</v>
      </c>
      <c r="BS1143" s="215" t="str">
        <f t="shared" si="1470"/>
        <v>BS$17</v>
      </c>
      <c r="BT1143" s="215" t="str">
        <f t="shared" si="1470"/>
        <v>BT$17</v>
      </c>
      <c r="BU1143" s="215" t="str">
        <f t="shared" si="1470"/>
        <v>BU$17</v>
      </c>
      <c r="BV1143" s="215" t="str">
        <f t="shared" si="1470"/>
        <v>BV$17</v>
      </c>
      <c r="BW1143" s="215" t="str">
        <f t="shared" si="1470"/>
        <v>BW$17</v>
      </c>
      <c r="BX1143" s="215" t="str">
        <f t="shared" si="1470"/>
        <v>BX$17</v>
      </c>
      <c r="BY1143" s="215" t="str">
        <f t="shared" si="1470"/>
        <v>BY$17</v>
      </c>
      <c r="BZ1143" s="215" t="str">
        <f t="shared" si="1470"/>
        <v>BZ$17</v>
      </c>
      <c r="CA1143" s="215" t="str">
        <f t="shared" si="1470"/>
        <v>CA$17</v>
      </c>
      <c r="CB1143" s="215" t="str">
        <f t="shared" si="1470"/>
        <v>CB$17</v>
      </c>
      <c r="CC1143" s="215" t="str">
        <f t="shared" si="1470"/>
        <v>CC$17</v>
      </c>
      <c r="CD1143" s="215" t="str">
        <f t="shared" si="1470"/>
        <v>CD$17</v>
      </c>
      <c r="CE1143" s="215" t="str">
        <f t="shared" ref="CE1143:CL1145" si="1471">CE1103</f>
        <v>CE$17</v>
      </c>
      <c r="CF1143" s="215" t="str">
        <f t="shared" si="1471"/>
        <v>CF$17</v>
      </c>
      <c r="CG1143" s="215" t="str">
        <f t="shared" si="1471"/>
        <v>CG$17</v>
      </c>
      <c r="CH1143" s="215" t="str">
        <f t="shared" si="1471"/>
        <v>CH$17</v>
      </c>
      <c r="CI1143" s="215" t="str">
        <f t="shared" si="1471"/>
        <v>CI$17</v>
      </c>
      <c r="CJ1143" s="215" t="str">
        <f t="shared" si="1471"/>
        <v>CJ$17</v>
      </c>
      <c r="CK1143" s="215" t="str">
        <f t="shared" si="1471"/>
        <v>CK$17</v>
      </c>
      <c r="CL1143" s="215" t="str">
        <f t="shared" si="1471"/>
        <v>CL$17</v>
      </c>
      <c r="CN1143" s="79"/>
      <c r="CO1143" s="215" t="str">
        <f t="shared" ref="CO1143:DL1145" si="1472">CO1103</f>
        <v>CO$17</v>
      </c>
      <c r="CP1143" s="215" t="str">
        <f t="shared" si="1472"/>
        <v>CP$17</v>
      </c>
      <c r="CQ1143" s="215" t="str">
        <f t="shared" si="1472"/>
        <v>CQ$17</v>
      </c>
      <c r="CR1143" s="215" t="str">
        <f t="shared" si="1472"/>
        <v>CR$17</v>
      </c>
      <c r="CS1143" s="215" t="str">
        <f t="shared" si="1472"/>
        <v>CS$17</v>
      </c>
      <c r="CT1143" s="215" t="str">
        <f t="shared" si="1472"/>
        <v>CT$17</v>
      </c>
      <c r="CU1143" s="215" t="str">
        <f t="shared" si="1472"/>
        <v>CU$17</v>
      </c>
      <c r="CV1143" s="215" t="str">
        <f t="shared" si="1472"/>
        <v>CV$17</v>
      </c>
      <c r="CW1143" s="215" t="str">
        <f t="shared" si="1472"/>
        <v>CW$17</v>
      </c>
      <c r="CX1143" s="215" t="str">
        <f t="shared" si="1472"/>
        <v>CX$17</v>
      </c>
      <c r="CY1143" s="215" t="str">
        <f t="shared" si="1472"/>
        <v>CY$17</v>
      </c>
      <c r="CZ1143" s="215" t="str">
        <f t="shared" si="1472"/>
        <v>CZ$17</v>
      </c>
      <c r="DA1143" s="215" t="str">
        <f t="shared" si="1472"/>
        <v>DA$17</v>
      </c>
      <c r="DB1143" s="215" t="str">
        <f t="shared" si="1472"/>
        <v>DB$17</v>
      </c>
      <c r="DC1143" s="215" t="str">
        <f t="shared" si="1472"/>
        <v>DC$17</v>
      </c>
      <c r="DD1143" s="215" t="str">
        <f t="shared" si="1472"/>
        <v>DD$17</v>
      </c>
      <c r="DE1143" s="215" t="str">
        <f t="shared" si="1472"/>
        <v>DE$17</v>
      </c>
      <c r="DF1143" s="215" t="str">
        <f t="shared" si="1472"/>
        <v>DF$17</v>
      </c>
      <c r="DG1143" s="215" t="str">
        <f t="shared" si="1472"/>
        <v>DG$17</v>
      </c>
      <c r="DH1143" s="215" t="str">
        <f t="shared" si="1472"/>
        <v>DH$17</v>
      </c>
      <c r="DI1143" s="215" t="str">
        <f t="shared" si="1472"/>
        <v>DI$17</v>
      </c>
      <c r="DJ1143" s="215" t="str">
        <f t="shared" si="1472"/>
        <v>DJ$17</v>
      </c>
      <c r="DK1143" s="215" t="str">
        <f t="shared" si="1472"/>
        <v>DK$17</v>
      </c>
      <c r="DL1143" s="215" t="str">
        <f t="shared" si="1472"/>
        <v>DL$17</v>
      </c>
    </row>
    <row r="1144" spans="1:116" x14ac:dyDescent="0.4">
      <c r="B1144" s="164" t="s">
        <v>332</v>
      </c>
      <c r="C1144" s="164"/>
      <c r="D1144" s="164" t="s">
        <v>827</v>
      </c>
      <c r="E1144" s="204" t="str">
        <f t="shared" si="1464"/>
        <v>1144 WCINVBATCH-SV</v>
      </c>
      <c r="G1144" s="89" t="str">
        <f>G1119</f>
        <v xml:space="preserve">COGS w/ inventory - volume driven: </v>
      </c>
      <c r="H1144" s="12"/>
      <c r="I1144" s="60"/>
      <c r="J1144" s="60"/>
      <c r="K1144" s="15"/>
      <c r="L1144" s="15"/>
      <c r="M1144" s="15"/>
      <c r="N1144" s="15"/>
      <c r="O1144" s="15"/>
      <c r="P1144" s="15"/>
      <c r="R1144" s="15"/>
      <c r="S1144" s="215">
        <f t="shared" ref="S1144:AX1146" si="1473">S1104</f>
        <v>0</v>
      </c>
      <c r="T1144" s="215">
        <f t="shared" si="1473"/>
        <v>0</v>
      </c>
      <c r="U1144" s="215">
        <f t="shared" si="1473"/>
        <v>0</v>
      </c>
      <c r="V1144" s="215">
        <f t="shared" si="1473"/>
        <v>0</v>
      </c>
      <c r="W1144" s="215">
        <f t="shared" si="1473"/>
        <v>0</v>
      </c>
      <c r="X1144" s="215">
        <f t="shared" si="1473"/>
        <v>0</v>
      </c>
      <c r="Y1144" s="215">
        <f t="shared" si="1473"/>
        <v>0</v>
      </c>
      <c r="Z1144" s="215">
        <f t="shared" si="1473"/>
        <v>0</v>
      </c>
      <c r="AA1144" s="215">
        <f t="shared" si="1473"/>
        <v>0</v>
      </c>
      <c r="AB1144" s="215">
        <f t="shared" si="1473"/>
        <v>0</v>
      </c>
      <c r="AC1144" s="215">
        <f t="shared" si="1473"/>
        <v>0</v>
      </c>
      <c r="AD1144" s="215">
        <f t="shared" si="1473"/>
        <v>0</v>
      </c>
      <c r="AE1144" s="215">
        <f t="shared" si="1473"/>
        <v>0</v>
      </c>
      <c r="AF1144" s="215">
        <f t="shared" si="1473"/>
        <v>0</v>
      </c>
      <c r="AG1144" s="215">
        <f t="shared" si="1473"/>
        <v>0</v>
      </c>
      <c r="AH1144" s="215">
        <f t="shared" si="1473"/>
        <v>0</v>
      </c>
      <c r="AI1144" s="215">
        <f t="shared" si="1473"/>
        <v>0</v>
      </c>
      <c r="AJ1144" s="215">
        <f t="shared" si="1473"/>
        <v>0</v>
      </c>
      <c r="AK1144" s="215">
        <f t="shared" si="1473"/>
        <v>0</v>
      </c>
      <c r="AL1144" s="215">
        <f t="shared" si="1473"/>
        <v>0</v>
      </c>
      <c r="AM1144" s="215">
        <f t="shared" si="1473"/>
        <v>0</v>
      </c>
      <c r="AN1144" s="215">
        <f t="shared" si="1473"/>
        <v>0</v>
      </c>
      <c r="AO1144" s="215">
        <f t="shared" si="1473"/>
        <v>0</v>
      </c>
      <c r="AP1144" s="215">
        <f t="shared" si="1473"/>
        <v>0</v>
      </c>
      <c r="AQ1144" s="215">
        <f t="shared" si="1473"/>
        <v>0</v>
      </c>
      <c r="AR1144" s="215">
        <f t="shared" si="1473"/>
        <v>0</v>
      </c>
      <c r="AS1144" s="215">
        <f t="shared" si="1473"/>
        <v>0</v>
      </c>
      <c r="AT1144" s="215">
        <f t="shared" si="1473"/>
        <v>0</v>
      </c>
      <c r="AU1144" s="215">
        <f t="shared" si="1473"/>
        <v>0</v>
      </c>
      <c r="AV1144" s="215">
        <f t="shared" si="1473"/>
        <v>0</v>
      </c>
      <c r="AW1144" s="215">
        <f t="shared" si="1473"/>
        <v>0</v>
      </c>
      <c r="AX1144" s="215">
        <f t="shared" si="1473"/>
        <v>0</v>
      </c>
      <c r="AY1144" s="215">
        <f t="shared" ref="AY1144:CD1146" si="1474">AY1104</f>
        <v>0</v>
      </c>
      <c r="AZ1144" s="215">
        <f t="shared" si="1474"/>
        <v>0</v>
      </c>
      <c r="BA1144" s="215">
        <f t="shared" si="1474"/>
        <v>0</v>
      </c>
      <c r="BB1144" s="215">
        <f t="shared" si="1474"/>
        <v>0</v>
      </c>
      <c r="BC1144" s="215">
        <f t="shared" si="1474"/>
        <v>0</v>
      </c>
      <c r="BD1144" s="215">
        <f t="shared" si="1474"/>
        <v>0</v>
      </c>
      <c r="BE1144" s="215">
        <f t="shared" si="1474"/>
        <v>0</v>
      </c>
      <c r="BF1144" s="215">
        <f t="shared" si="1474"/>
        <v>0</v>
      </c>
      <c r="BG1144" s="215">
        <f t="shared" si="1474"/>
        <v>0</v>
      </c>
      <c r="BH1144" s="215">
        <f t="shared" si="1474"/>
        <v>0</v>
      </c>
      <c r="BI1144" s="215">
        <f t="shared" si="1474"/>
        <v>0</v>
      </c>
      <c r="BJ1144" s="215">
        <f t="shared" si="1474"/>
        <v>0</v>
      </c>
      <c r="BK1144" s="215">
        <f t="shared" si="1474"/>
        <v>0</v>
      </c>
      <c r="BL1144" s="215">
        <f t="shared" si="1474"/>
        <v>0</v>
      </c>
      <c r="BM1144" s="215">
        <f t="shared" si="1474"/>
        <v>0</v>
      </c>
      <c r="BN1144" s="215">
        <f t="shared" si="1474"/>
        <v>0</v>
      </c>
      <c r="BO1144" s="215">
        <f t="shared" si="1474"/>
        <v>0</v>
      </c>
      <c r="BP1144" s="215">
        <f t="shared" si="1474"/>
        <v>0</v>
      </c>
      <c r="BQ1144" s="215">
        <f t="shared" si="1474"/>
        <v>0</v>
      </c>
      <c r="BR1144" s="215">
        <f t="shared" si="1474"/>
        <v>0</v>
      </c>
      <c r="BS1144" s="215">
        <f t="shared" si="1474"/>
        <v>0</v>
      </c>
      <c r="BT1144" s="215">
        <f t="shared" si="1474"/>
        <v>0</v>
      </c>
      <c r="BU1144" s="215">
        <f t="shared" si="1474"/>
        <v>0</v>
      </c>
      <c r="BV1144" s="215">
        <f t="shared" si="1474"/>
        <v>0</v>
      </c>
      <c r="BW1144" s="215">
        <f t="shared" si="1474"/>
        <v>0</v>
      </c>
      <c r="BX1144" s="215">
        <f t="shared" si="1474"/>
        <v>0</v>
      </c>
      <c r="BY1144" s="215">
        <f t="shared" si="1474"/>
        <v>0</v>
      </c>
      <c r="BZ1144" s="215">
        <f t="shared" si="1474"/>
        <v>0</v>
      </c>
      <c r="CA1144" s="215">
        <f t="shared" si="1474"/>
        <v>0</v>
      </c>
      <c r="CB1144" s="215">
        <f t="shared" si="1474"/>
        <v>0</v>
      </c>
      <c r="CC1144" s="215">
        <f t="shared" si="1474"/>
        <v>0</v>
      </c>
      <c r="CD1144" s="215">
        <f t="shared" si="1474"/>
        <v>0</v>
      </c>
      <c r="CE1144" s="215">
        <f t="shared" ref="CE1144:CL1146" si="1475">CE1104</f>
        <v>0</v>
      </c>
      <c r="CF1144" s="215">
        <f t="shared" si="1475"/>
        <v>0</v>
      </c>
      <c r="CG1144" s="215">
        <f t="shared" si="1475"/>
        <v>0</v>
      </c>
      <c r="CH1144" s="215">
        <f t="shared" si="1475"/>
        <v>0</v>
      </c>
      <c r="CI1144" s="215">
        <f t="shared" si="1475"/>
        <v>0</v>
      </c>
      <c r="CJ1144" s="215">
        <f t="shared" si="1475"/>
        <v>0</v>
      </c>
      <c r="CK1144" s="215">
        <f t="shared" si="1475"/>
        <v>0</v>
      </c>
      <c r="CL1144" s="215">
        <f t="shared" si="1475"/>
        <v>0</v>
      </c>
      <c r="CN1144" s="60"/>
      <c r="CO1144" s="215">
        <f t="shared" ref="CO1144:DL1146" si="1476">CO1104</f>
        <v>0</v>
      </c>
      <c r="CP1144" s="215">
        <f t="shared" si="1476"/>
        <v>0</v>
      </c>
      <c r="CQ1144" s="215">
        <f t="shared" si="1476"/>
        <v>0</v>
      </c>
      <c r="CR1144" s="215">
        <f t="shared" si="1476"/>
        <v>0</v>
      </c>
      <c r="CS1144" s="215">
        <f t="shared" si="1476"/>
        <v>0</v>
      </c>
      <c r="CT1144" s="215">
        <f t="shared" si="1476"/>
        <v>0</v>
      </c>
      <c r="CU1144" s="215">
        <f t="shared" si="1476"/>
        <v>0</v>
      </c>
      <c r="CV1144" s="215">
        <f t="shared" si="1476"/>
        <v>0</v>
      </c>
      <c r="CW1144" s="215">
        <f t="shared" si="1476"/>
        <v>0</v>
      </c>
      <c r="CX1144" s="215">
        <f t="shared" si="1476"/>
        <v>0</v>
      </c>
      <c r="CY1144" s="215">
        <f t="shared" si="1476"/>
        <v>0</v>
      </c>
      <c r="CZ1144" s="215">
        <f t="shared" si="1476"/>
        <v>0</v>
      </c>
      <c r="DA1144" s="215">
        <f t="shared" si="1476"/>
        <v>0</v>
      </c>
      <c r="DB1144" s="215">
        <f t="shared" si="1476"/>
        <v>0</v>
      </c>
      <c r="DC1144" s="215">
        <f t="shared" si="1476"/>
        <v>0</v>
      </c>
      <c r="DD1144" s="215">
        <f t="shared" si="1476"/>
        <v>0</v>
      </c>
      <c r="DE1144" s="215">
        <f t="shared" si="1476"/>
        <v>0</v>
      </c>
      <c r="DF1144" s="215">
        <f t="shared" si="1476"/>
        <v>0</v>
      </c>
      <c r="DG1144" s="215">
        <f t="shared" si="1476"/>
        <v>0</v>
      </c>
      <c r="DH1144" s="215">
        <f t="shared" si="1476"/>
        <v>0</v>
      </c>
      <c r="DI1144" s="215">
        <f t="shared" si="1476"/>
        <v>0</v>
      </c>
      <c r="DJ1144" s="215">
        <f t="shared" si="1476"/>
        <v>0</v>
      </c>
      <c r="DK1144" s="215">
        <f t="shared" si="1476"/>
        <v>0</v>
      </c>
      <c r="DL1144" s="215">
        <f t="shared" si="1476"/>
        <v>0</v>
      </c>
    </row>
    <row r="1145" spans="1:116" x14ac:dyDescent="0.4">
      <c r="B1145" s="164" t="s">
        <v>332</v>
      </c>
      <c r="C1145" s="164"/>
      <c r="D1145" s="164" t="s">
        <v>827</v>
      </c>
      <c r="E1145" s="204" t="str">
        <f t="shared" si="1464"/>
        <v>1145 WCINVBATCH-SV</v>
      </c>
      <c r="G1145" s="241" t="str">
        <f>IFERROR(SUBSTITUTE(TRIM(MID(G1119, SEARCH("-", G1119) + 1, LEN(G1119))),":",""),"no unit")</f>
        <v>volume driven</v>
      </c>
      <c r="H1145" s="12"/>
      <c r="I1145" s="60"/>
      <c r="J1145" s="60"/>
      <c r="K1145" s="15"/>
      <c r="L1145" s="15"/>
      <c r="M1145" s="15"/>
      <c r="N1145" s="15"/>
      <c r="O1145" s="15"/>
      <c r="P1145" s="15"/>
      <c r="R1145" s="15"/>
      <c r="S1145" s="215"/>
      <c r="T1145" s="215"/>
      <c r="U1145" s="215"/>
      <c r="V1145" s="215"/>
      <c r="W1145" s="215"/>
      <c r="X1145" s="215"/>
      <c r="Y1145" s="215"/>
      <c r="Z1145" s="215"/>
      <c r="AA1145" s="215"/>
      <c r="AB1145" s="215"/>
      <c r="AC1145" s="215"/>
      <c r="AD1145" s="215"/>
      <c r="AE1145" s="215"/>
      <c r="AF1145" s="215"/>
      <c r="AG1145" s="215"/>
      <c r="AH1145" s="215"/>
      <c r="AI1145" s="215"/>
      <c r="AJ1145" s="215"/>
      <c r="AK1145" s="215"/>
      <c r="AL1145" s="215"/>
      <c r="AM1145" s="215"/>
      <c r="AN1145" s="215"/>
      <c r="AO1145" s="215"/>
      <c r="AP1145" s="215"/>
      <c r="AQ1145" s="215"/>
      <c r="AR1145" s="215"/>
      <c r="AS1145" s="215"/>
      <c r="AT1145" s="215"/>
      <c r="AU1145" s="215"/>
      <c r="AV1145" s="215"/>
      <c r="AW1145" s="215"/>
      <c r="AX1145" s="215"/>
      <c r="AY1145" s="215"/>
      <c r="AZ1145" s="215"/>
      <c r="BA1145" s="215"/>
      <c r="BB1145" s="215"/>
      <c r="BC1145" s="215"/>
      <c r="BD1145" s="215"/>
      <c r="BE1145" s="215"/>
      <c r="BF1145" s="215"/>
      <c r="BG1145" s="215"/>
      <c r="BH1145" s="215"/>
      <c r="BI1145" s="215"/>
      <c r="BJ1145" s="215"/>
      <c r="BK1145" s="215"/>
      <c r="BL1145" s="215"/>
      <c r="BM1145" s="215"/>
      <c r="BN1145" s="215"/>
      <c r="BO1145" s="215"/>
      <c r="BP1145" s="215"/>
      <c r="BQ1145" s="215"/>
      <c r="BR1145" s="215"/>
      <c r="BS1145" s="215"/>
      <c r="BT1145" s="215"/>
      <c r="BU1145" s="215"/>
      <c r="BV1145" s="215"/>
      <c r="BW1145" s="215"/>
      <c r="BX1145" s="215"/>
      <c r="BY1145" s="215"/>
      <c r="BZ1145" s="215"/>
      <c r="CA1145" s="215"/>
      <c r="CB1145" s="215"/>
      <c r="CC1145" s="215"/>
      <c r="CD1145" s="215"/>
      <c r="CE1145" s="215"/>
      <c r="CF1145" s="215"/>
      <c r="CG1145" s="215"/>
      <c r="CH1145" s="215"/>
      <c r="CI1145" s="215"/>
      <c r="CJ1145" s="215"/>
      <c r="CK1145" s="215"/>
      <c r="CL1145" s="215"/>
      <c r="CN1145" s="60"/>
      <c r="CO1145" s="215"/>
      <c r="CP1145" s="215"/>
      <c r="CQ1145" s="215"/>
      <c r="CR1145" s="215"/>
      <c r="CS1145" s="215"/>
      <c r="CT1145" s="215"/>
      <c r="CU1145" s="215"/>
      <c r="CV1145" s="215"/>
      <c r="CW1145" s="215"/>
      <c r="CX1145" s="215"/>
      <c r="CY1145" s="215"/>
      <c r="CZ1145" s="215"/>
      <c r="DA1145" s="215"/>
      <c r="DB1145" s="215"/>
      <c r="DC1145" s="215"/>
      <c r="DD1145" s="215"/>
      <c r="DE1145" s="215"/>
      <c r="DF1145" s="215"/>
      <c r="DG1145" s="215"/>
      <c r="DH1145" s="215"/>
      <c r="DI1145" s="215"/>
      <c r="DJ1145" s="215"/>
      <c r="DK1145" s="215"/>
      <c r="DL1145" s="215"/>
    </row>
    <row r="1146" spans="1:116" x14ac:dyDescent="0.4">
      <c r="B1146" s="164" t="s">
        <v>332</v>
      </c>
      <c r="C1146" s="164"/>
      <c r="D1146" s="164" t="s">
        <v>827</v>
      </c>
      <c r="E1146" s="204" t="str">
        <f t="shared" si="1464"/>
        <v>1146 WCINVBATCH-SV</v>
      </c>
      <c r="G1146" s="89" t="str">
        <f>G1117</f>
        <v>Secondary revenue driver</v>
      </c>
      <c r="H1146" s="12"/>
      <c r="I1146" s="60"/>
      <c r="J1146" s="60"/>
      <c r="K1146" s="15"/>
      <c r="L1146" s="15"/>
      <c r="M1146" s="15"/>
      <c r="N1146" s="15"/>
      <c r="O1146" s="15"/>
      <c r="P1146" s="15"/>
      <c r="R1146" s="15"/>
      <c r="S1146" s="4" t="str">
        <f t="shared" ref="S1146:CD1148" si="1477">ADDRESS(ROW(S1136),COLUMN(S1136),2)</f>
        <v>S$1136</v>
      </c>
      <c r="T1146" s="4" t="str">
        <f t="shared" si="1477"/>
        <v>T$1136</v>
      </c>
      <c r="U1146" s="4" t="str">
        <f t="shared" si="1477"/>
        <v>U$1136</v>
      </c>
      <c r="V1146" s="4" t="str">
        <f t="shared" si="1477"/>
        <v>V$1136</v>
      </c>
      <c r="W1146" s="4" t="str">
        <f t="shared" si="1477"/>
        <v>W$1136</v>
      </c>
      <c r="X1146" s="4" t="str">
        <f t="shared" si="1477"/>
        <v>X$1136</v>
      </c>
      <c r="Y1146" s="4" t="str">
        <f t="shared" si="1477"/>
        <v>Y$1136</v>
      </c>
      <c r="Z1146" s="4" t="str">
        <f t="shared" si="1477"/>
        <v>Z$1136</v>
      </c>
      <c r="AA1146" s="4" t="str">
        <f t="shared" si="1477"/>
        <v>AA$1136</v>
      </c>
      <c r="AB1146" s="4" t="str">
        <f t="shared" si="1477"/>
        <v>AB$1136</v>
      </c>
      <c r="AC1146" s="4" t="str">
        <f t="shared" si="1477"/>
        <v>AC$1136</v>
      </c>
      <c r="AD1146" s="4" t="str">
        <f t="shared" si="1477"/>
        <v>AD$1136</v>
      </c>
      <c r="AE1146" s="4" t="str">
        <f t="shared" si="1477"/>
        <v>AE$1136</v>
      </c>
      <c r="AF1146" s="4" t="str">
        <f t="shared" si="1477"/>
        <v>AF$1136</v>
      </c>
      <c r="AG1146" s="4" t="str">
        <f t="shared" si="1477"/>
        <v>AG$1136</v>
      </c>
      <c r="AH1146" s="4" t="str">
        <f t="shared" si="1477"/>
        <v>AH$1136</v>
      </c>
      <c r="AI1146" s="4" t="str">
        <f t="shared" si="1477"/>
        <v>AI$1136</v>
      </c>
      <c r="AJ1146" s="4" t="str">
        <f t="shared" si="1477"/>
        <v>AJ$1136</v>
      </c>
      <c r="AK1146" s="4" t="str">
        <f t="shared" si="1477"/>
        <v>AK$1136</v>
      </c>
      <c r="AL1146" s="4" t="str">
        <f t="shared" si="1477"/>
        <v>AL$1136</v>
      </c>
      <c r="AM1146" s="4" t="str">
        <f t="shared" si="1477"/>
        <v>AM$1136</v>
      </c>
      <c r="AN1146" s="4" t="str">
        <f t="shared" si="1477"/>
        <v>AN$1136</v>
      </c>
      <c r="AO1146" s="4" t="str">
        <f t="shared" si="1477"/>
        <v>AO$1136</v>
      </c>
      <c r="AP1146" s="4" t="str">
        <f t="shared" si="1477"/>
        <v>AP$1136</v>
      </c>
      <c r="AQ1146" s="4" t="str">
        <f t="shared" si="1477"/>
        <v>AQ$1136</v>
      </c>
      <c r="AR1146" s="4" t="str">
        <f t="shared" si="1477"/>
        <v>AR$1136</v>
      </c>
      <c r="AS1146" s="4" t="str">
        <f t="shared" si="1477"/>
        <v>AS$1136</v>
      </c>
      <c r="AT1146" s="4" t="str">
        <f t="shared" si="1477"/>
        <v>AT$1136</v>
      </c>
      <c r="AU1146" s="4" t="str">
        <f t="shared" si="1477"/>
        <v>AU$1136</v>
      </c>
      <c r="AV1146" s="4" t="str">
        <f t="shared" si="1477"/>
        <v>AV$1136</v>
      </c>
      <c r="AW1146" s="4" t="str">
        <f t="shared" si="1477"/>
        <v>AW$1136</v>
      </c>
      <c r="AX1146" s="4" t="str">
        <f t="shared" si="1477"/>
        <v>AX$1136</v>
      </c>
      <c r="AY1146" s="4" t="str">
        <f t="shared" si="1477"/>
        <v>AY$1136</v>
      </c>
      <c r="AZ1146" s="4" t="str">
        <f t="shared" si="1477"/>
        <v>AZ$1136</v>
      </c>
      <c r="BA1146" s="4" t="str">
        <f t="shared" si="1477"/>
        <v>BA$1136</v>
      </c>
      <c r="BB1146" s="4" t="str">
        <f t="shared" si="1477"/>
        <v>BB$1136</v>
      </c>
      <c r="BC1146" s="4" t="str">
        <f t="shared" si="1477"/>
        <v>BC$1136</v>
      </c>
      <c r="BD1146" s="4" t="str">
        <f t="shared" si="1477"/>
        <v>BD$1136</v>
      </c>
      <c r="BE1146" s="4" t="str">
        <f t="shared" si="1477"/>
        <v>BE$1136</v>
      </c>
      <c r="BF1146" s="4" t="str">
        <f t="shared" si="1477"/>
        <v>BF$1136</v>
      </c>
      <c r="BG1146" s="4" t="str">
        <f t="shared" si="1477"/>
        <v>BG$1136</v>
      </c>
      <c r="BH1146" s="4" t="str">
        <f t="shared" si="1477"/>
        <v>BH$1136</v>
      </c>
      <c r="BI1146" s="4" t="str">
        <f t="shared" si="1477"/>
        <v>BI$1136</v>
      </c>
      <c r="BJ1146" s="4" t="str">
        <f t="shared" si="1477"/>
        <v>BJ$1136</v>
      </c>
      <c r="BK1146" s="4" t="str">
        <f t="shared" si="1477"/>
        <v>BK$1136</v>
      </c>
      <c r="BL1146" s="4" t="str">
        <f t="shared" si="1477"/>
        <v>BL$1136</v>
      </c>
      <c r="BM1146" s="4" t="str">
        <f t="shared" si="1477"/>
        <v>BM$1136</v>
      </c>
      <c r="BN1146" s="4" t="str">
        <f t="shared" si="1477"/>
        <v>BN$1136</v>
      </c>
      <c r="BO1146" s="4" t="str">
        <f t="shared" si="1477"/>
        <v>BO$1136</v>
      </c>
      <c r="BP1146" s="4" t="str">
        <f t="shared" si="1477"/>
        <v>BP$1136</v>
      </c>
      <c r="BQ1146" s="4" t="str">
        <f t="shared" si="1477"/>
        <v>BQ$1136</v>
      </c>
      <c r="BR1146" s="4" t="str">
        <f t="shared" si="1477"/>
        <v>BR$1136</v>
      </c>
      <c r="BS1146" s="4" t="str">
        <f t="shared" si="1477"/>
        <v>BS$1136</v>
      </c>
      <c r="BT1146" s="4" t="str">
        <f t="shared" si="1477"/>
        <v>BT$1136</v>
      </c>
      <c r="BU1146" s="4" t="str">
        <f t="shared" si="1477"/>
        <v>BU$1136</v>
      </c>
      <c r="BV1146" s="4" t="str">
        <f t="shared" si="1477"/>
        <v>BV$1136</v>
      </c>
      <c r="BW1146" s="4" t="str">
        <f t="shared" si="1477"/>
        <v>BW$1136</v>
      </c>
      <c r="BX1146" s="4" t="str">
        <f t="shared" si="1477"/>
        <v>BX$1136</v>
      </c>
      <c r="BY1146" s="4" t="str">
        <f t="shared" si="1477"/>
        <v>BY$1136</v>
      </c>
      <c r="BZ1146" s="4" t="str">
        <f t="shared" si="1477"/>
        <v>BZ$1136</v>
      </c>
      <c r="CA1146" s="4" t="str">
        <f t="shared" si="1477"/>
        <v>CA$1136</v>
      </c>
      <c r="CB1146" s="4" t="str">
        <f t="shared" si="1477"/>
        <v>CB$1136</v>
      </c>
      <c r="CC1146" s="4" t="str">
        <f t="shared" si="1477"/>
        <v>CC$1136</v>
      </c>
      <c r="CD1146" s="4" t="str">
        <f t="shared" si="1477"/>
        <v>CD$1136</v>
      </c>
      <c r="CE1146" s="4" t="str">
        <f t="shared" ref="CE1146:CL1148" si="1478">ADDRESS(ROW(CE1136),COLUMN(CE1136),2)</f>
        <v>CE$1136</v>
      </c>
      <c r="CF1146" s="4" t="str">
        <f t="shared" si="1478"/>
        <v>CF$1136</v>
      </c>
      <c r="CG1146" s="4" t="str">
        <f t="shared" si="1478"/>
        <v>CG$1136</v>
      </c>
      <c r="CH1146" s="4" t="str">
        <f t="shared" si="1478"/>
        <v>CH$1136</v>
      </c>
      <c r="CI1146" s="4" t="str">
        <f t="shared" si="1478"/>
        <v>CI$1136</v>
      </c>
      <c r="CJ1146" s="4" t="str">
        <f t="shared" si="1478"/>
        <v>CJ$1136</v>
      </c>
      <c r="CK1146" s="4" t="str">
        <f t="shared" si="1478"/>
        <v>CK$1136</v>
      </c>
      <c r="CL1146" s="4" t="str">
        <f t="shared" si="1478"/>
        <v>CL$1136</v>
      </c>
      <c r="CN1146" s="60"/>
      <c r="CO1146" s="4" t="str">
        <f t="shared" ref="CO1146:DL1148" si="1479">ADDRESS(ROW(CO1136),COLUMN(CO1136),2)</f>
        <v>CO$1136</v>
      </c>
      <c r="CP1146" s="4" t="str">
        <f t="shared" si="1479"/>
        <v>CP$1136</v>
      </c>
      <c r="CQ1146" s="4" t="str">
        <f t="shared" si="1479"/>
        <v>CQ$1136</v>
      </c>
      <c r="CR1146" s="4" t="str">
        <f t="shared" si="1479"/>
        <v>CR$1136</v>
      </c>
      <c r="CS1146" s="4" t="str">
        <f t="shared" si="1479"/>
        <v>CS$1136</v>
      </c>
      <c r="CT1146" s="4" t="str">
        <f t="shared" si="1479"/>
        <v>CT$1136</v>
      </c>
      <c r="CU1146" s="4" t="str">
        <f t="shared" si="1479"/>
        <v>CU$1136</v>
      </c>
      <c r="CV1146" s="4" t="str">
        <f t="shared" si="1479"/>
        <v>CV$1136</v>
      </c>
      <c r="CW1146" s="4" t="str">
        <f t="shared" si="1479"/>
        <v>CW$1136</v>
      </c>
      <c r="CX1146" s="4" t="str">
        <f t="shared" si="1479"/>
        <v>CX$1136</v>
      </c>
      <c r="CY1146" s="4" t="str">
        <f t="shared" si="1479"/>
        <v>CY$1136</v>
      </c>
      <c r="CZ1146" s="4" t="str">
        <f t="shared" si="1479"/>
        <v>CZ$1136</v>
      </c>
      <c r="DA1146" s="4" t="str">
        <f t="shared" si="1479"/>
        <v>DA$1136</v>
      </c>
      <c r="DB1146" s="4" t="str">
        <f t="shared" si="1479"/>
        <v>DB$1136</v>
      </c>
      <c r="DC1146" s="4" t="str">
        <f t="shared" si="1479"/>
        <v>DC$1136</v>
      </c>
      <c r="DD1146" s="4" t="str">
        <f t="shared" si="1479"/>
        <v>DD$1136</v>
      </c>
      <c r="DE1146" s="4" t="str">
        <f t="shared" si="1479"/>
        <v>DE$1136</v>
      </c>
      <c r="DF1146" s="4" t="str">
        <f t="shared" si="1479"/>
        <v>DF$1136</v>
      </c>
      <c r="DG1146" s="4" t="str">
        <f t="shared" si="1479"/>
        <v>DG$1136</v>
      </c>
      <c r="DH1146" s="4" t="str">
        <f t="shared" si="1479"/>
        <v>DH$1136</v>
      </c>
      <c r="DI1146" s="4" t="str">
        <f t="shared" si="1479"/>
        <v>DI$1136</v>
      </c>
      <c r="DJ1146" s="4" t="str">
        <f t="shared" si="1479"/>
        <v>DJ$1136</v>
      </c>
      <c r="DK1146" s="4" t="str">
        <f t="shared" si="1479"/>
        <v>DK$1136</v>
      </c>
      <c r="DL1146" s="4" t="str">
        <f t="shared" si="1479"/>
        <v>DL$1136</v>
      </c>
    </row>
    <row r="1147" spans="1:116" x14ac:dyDescent="0.4">
      <c r="B1147" s="164" t="s">
        <v>332</v>
      </c>
      <c r="C1147" s="164"/>
      <c r="D1147" s="164" t="s">
        <v>827</v>
      </c>
      <c r="E1147" s="204" t="str">
        <f t="shared" si="1464"/>
        <v>1147 WCINVBATCH-SV</v>
      </c>
      <c r="G1147" s="8" t="str">
        <f>G1118</f>
        <v>Secondary volume driver</v>
      </c>
      <c r="H1147" s="12"/>
      <c r="I1147" s="60"/>
      <c r="J1147" s="60"/>
      <c r="K1147" s="15"/>
      <c r="L1147" s="15"/>
      <c r="M1147" s="15"/>
      <c r="N1147" s="15"/>
      <c r="O1147" s="15"/>
      <c r="P1147" s="15"/>
      <c r="R1147" s="15"/>
      <c r="S1147" s="215" t="str">
        <f t="shared" ref="S1147:AX1149" si="1480">S1107</f>
        <v>S$19</v>
      </c>
      <c r="T1147" s="215" t="str">
        <f t="shared" si="1480"/>
        <v>T$19</v>
      </c>
      <c r="U1147" s="215" t="str">
        <f t="shared" si="1480"/>
        <v>U$19</v>
      </c>
      <c r="V1147" s="215" t="str">
        <f t="shared" si="1480"/>
        <v>V$19</v>
      </c>
      <c r="W1147" s="215" t="str">
        <f t="shared" si="1480"/>
        <v>W$19</v>
      </c>
      <c r="X1147" s="215" t="str">
        <f t="shared" si="1480"/>
        <v>X$19</v>
      </c>
      <c r="Y1147" s="215" t="str">
        <f t="shared" si="1480"/>
        <v>Y$19</v>
      </c>
      <c r="Z1147" s="215" t="str">
        <f t="shared" si="1480"/>
        <v>Z$19</v>
      </c>
      <c r="AA1147" s="215" t="str">
        <f t="shared" si="1480"/>
        <v>AA$19</v>
      </c>
      <c r="AB1147" s="215" t="str">
        <f t="shared" si="1480"/>
        <v>AB$19</v>
      </c>
      <c r="AC1147" s="215" t="str">
        <f t="shared" si="1480"/>
        <v>AC$19</v>
      </c>
      <c r="AD1147" s="215" t="str">
        <f t="shared" si="1480"/>
        <v>AD$19</v>
      </c>
      <c r="AE1147" s="215" t="str">
        <f t="shared" si="1480"/>
        <v>AE$19</v>
      </c>
      <c r="AF1147" s="215" t="str">
        <f t="shared" si="1480"/>
        <v>AF$19</v>
      </c>
      <c r="AG1147" s="215" t="str">
        <f t="shared" si="1480"/>
        <v>AG$19</v>
      </c>
      <c r="AH1147" s="215" t="str">
        <f t="shared" si="1480"/>
        <v>AH$19</v>
      </c>
      <c r="AI1147" s="215" t="str">
        <f t="shared" si="1480"/>
        <v>AI$19</v>
      </c>
      <c r="AJ1147" s="215" t="str">
        <f t="shared" si="1480"/>
        <v>AJ$19</v>
      </c>
      <c r="AK1147" s="215" t="str">
        <f t="shared" si="1480"/>
        <v>AK$19</v>
      </c>
      <c r="AL1147" s="215" t="str">
        <f t="shared" si="1480"/>
        <v>AL$19</v>
      </c>
      <c r="AM1147" s="215" t="str">
        <f t="shared" si="1480"/>
        <v>AM$19</v>
      </c>
      <c r="AN1147" s="215" t="str">
        <f t="shared" si="1480"/>
        <v>AN$19</v>
      </c>
      <c r="AO1147" s="215" t="str">
        <f t="shared" si="1480"/>
        <v>AO$19</v>
      </c>
      <c r="AP1147" s="215" t="str">
        <f t="shared" si="1480"/>
        <v>AP$19</v>
      </c>
      <c r="AQ1147" s="215" t="str">
        <f t="shared" si="1480"/>
        <v>AQ$19</v>
      </c>
      <c r="AR1147" s="215" t="str">
        <f t="shared" si="1480"/>
        <v>AR$19</v>
      </c>
      <c r="AS1147" s="215" t="str">
        <f t="shared" si="1480"/>
        <v>AS$19</v>
      </c>
      <c r="AT1147" s="215" t="str">
        <f t="shared" si="1480"/>
        <v>AT$19</v>
      </c>
      <c r="AU1147" s="215" t="str">
        <f t="shared" si="1480"/>
        <v>AU$19</v>
      </c>
      <c r="AV1147" s="215" t="str">
        <f t="shared" si="1480"/>
        <v>AV$19</v>
      </c>
      <c r="AW1147" s="215" t="str">
        <f t="shared" si="1480"/>
        <v>AW$19</v>
      </c>
      <c r="AX1147" s="215" t="str">
        <f t="shared" si="1480"/>
        <v>AX$19</v>
      </c>
      <c r="AY1147" s="215" t="str">
        <f t="shared" ref="AY1147:CD1149" si="1481">AY1107</f>
        <v>AY$19</v>
      </c>
      <c r="AZ1147" s="215" t="str">
        <f t="shared" si="1481"/>
        <v>AZ$19</v>
      </c>
      <c r="BA1147" s="215" t="str">
        <f t="shared" si="1481"/>
        <v>BA$19</v>
      </c>
      <c r="BB1147" s="215" t="str">
        <f t="shared" si="1481"/>
        <v>BB$19</v>
      </c>
      <c r="BC1147" s="215" t="str">
        <f t="shared" si="1481"/>
        <v>BC$19</v>
      </c>
      <c r="BD1147" s="215" t="str">
        <f t="shared" si="1481"/>
        <v>BD$19</v>
      </c>
      <c r="BE1147" s="215" t="str">
        <f t="shared" si="1481"/>
        <v>BE$19</v>
      </c>
      <c r="BF1147" s="215" t="str">
        <f t="shared" si="1481"/>
        <v>BF$19</v>
      </c>
      <c r="BG1147" s="215" t="str">
        <f t="shared" si="1481"/>
        <v>BG$19</v>
      </c>
      <c r="BH1147" s="215" t="str">
        <f t="shared" si="1481"/>
        <v>BH$19</v>
      </c>
      <c r="BI1147" s="215" t="str">
        <f t="shared" si="1481"/>
        <v>BI$19</v>
      </c>
      <c r="BJ1147" s="215" t="str">
        <f t="shared" si="1481"/>
        <v>BJ$19</v>
      </c>
      <c r="BK1147" s="215" t="str">
        <f t="shared" si="1481"/>
        <v>BK$19</v>
      </c>
      <c r="BL1147" s="215" t="str">
        <f t="shared" si="1481"/>
        <v>BL$19</v>
      </c>
      <c r="BM1147" s="215" t="str">
        <f t="shared" si="1481"/>
        <v>BM$19</v>
      </c>
      <c r="BN1147" s="215" t="str">
        <f t="shared" si="1481"/>
        <v>BN$19</v>
      </c>
      <c r="BO1147" s="215" t="str">
        <f t="shared" si="1481"/>
        <v>BO$19</v>
      </c>
      <c r="BP1147" s="215" t="str">
        <f t="shared" si="1481"/>
        <v>BP$19</v>
      </c>
      <c r="BQ1147" s="215" t="str">
        <f t="shared" si="1481"/>
        <v>BQ$19</v>
      </c>
      <c r="BR1147" s="215" t="str">
        <f t="shared" si="1481"/>
        <v>BR$19</v>
      </c>
      <c r="BS1147" s="215" t="str">
        <f t="shared" si="1481"/>
        <v>BS$19</v>
      </c>
      <c r="BT1147" s="215" t="str">
        <f t="shared" si="1481"/>
        <v>BT$19</v>
      </c>
      <c r="BU1147" s="215" t="str">
        <f t="shared" si="1481"/>
        <v>BU$19</v>
      </c>
      <c r="BV1147" s="215" t="str">
        <f t="shared" si="1481"/>
        <v>BV$19</v>
      </c>
      <c r="BW1147" s="215" t="str">
        <f t="shared" si="1481"/>
        <v>BW$19</v>
      </c>
      <c r="BX1147" s="215" t="str">
        <f t="shared" si="1481"/>
        <v>BX$19</v>
      </c>
      <c r="BY1147" s="215" t="str">
        <f t="shared" si="1481"/>
        <v>BY$19</v>
      </c>
      <c r="BZ1147" s="215" t="str">
        <f t="shared" si="1481"/>
        <v>BZ$19</v>
      </c>
      <c r="CA1147" s="215" t="str">
        <f t="shared" si="1481"/>
        <v>CA$19</v>
      </c>
      <c r="CB1147" s="215" t="str">
        <f t="shared" si="1481"/>
        <v>CB$19</v>
      </c>
      <c r="CC1147" s="215" t="str">
        <f t="shared" si="1481"/>
        <v>CC$19</v>
      </c>
      <c r="CD1147" s="215" t="str">
        <f t="shared" si="1481"/>
        <v>CD$19</v>
      </c>
      <c r="CE1147" s="215" t="str">
        <f t="shared" ref="CE1147:CL1149" si="1482">CE1107</f>
        <v>CE$19</v>
      </c>
      <c r="CF1147" s="215" t="str">
        <f t="shared" si="1482"/>
        <v>CF$19</v>
      </c>
      <c r="CG1147" s="215" t="str">
        <f t="shared" si="1482"/>
        <v>CG$19</v>
      </c>
      <c r="CH1147" s="215" t="str">
        <f t="shared" si="1482"/>
        <v>CH$19</v>
      </c>
      <c r="CI1147" s="215" t="str">
        <f t="shared" si="1482"/>
        <v>CI$19</v>
      </c>
      <c r="CJ1147" s="215" t="str">
        <f t="shared" si="1482"/>
        <v>CJ$19</v>
      </c>
      <c r="CK1147" s="215" t="str">
        <f t="shared" si="1482"/>
        <v>CK$19</v>
      </c>
      <c r="CL1147" s="215" t="str">
        <f t="shared" si="1482"/>
        <v>CL$19</v>
      </c>
      <c r="CN1147" s="60"/>
      <c r="CO1147" s="215" t="str">
        <f t="shared" ref="CO1147:DL1149" si="1483">CO1107</f>
        <v>CO$19</v>
      </c>
      <c r="CP1147" s="215" t="str">
        <f t="shared" si="1483"/>
        <v>CP$19</v>
      </c>
      <c r="CQ1147" s="215" t="str">
        <f t="shared" si="1483"/>
        <v>CQ$19</v>
      </c>
      <c r="CR1147" s="215" t="str">
        <f t="shared" si="1483"/>
        <v>CR$19</v>
      </c>
      <c r="CS1147" s="215" t="str">
        <f t="shared" si="1483"/>
        <v>CS$19</v>
      </c>
      <c r="CT1147" s="215" t="str">
        <f t="shared" si="1483"/>
        <v>CT$19</v>
      </c>
      <c r="CU1147" s="215" t="str">
        <f t="shared" si="1483"/>
        <v>CU$19</v>
      </c>
      <c r="CV1147" s="215" t="str">
        <f t="shared" si="1483"/>
        <v>CV$19</v>
      </c>
      <c r="CW1147" s="215" t="str">
        <f t="shared" si="1483"/>
        <v>CW$19</v>
      </c>
      <c r="CX1147" s="215" t="str">
        <f t="shared" si="1483"/>
        <v>CX$19</v>
      </c>
      <c r="CY1147" s="215" t="str">
        <f t="shared" si="1483"/>
        <v>CY$19</v>
      </c>
      <c r="CZ1147" s="215" t="str">
        <f t="shared" si="1483"/>
        <v>CZ$19</v>
      </c>
      <c r="DA1147" s="215" t="str">
        <f t="shared" si="1483"/>
        <v>DA$19</v>
      </c>
      <c r="DB1147" s="215" t="str">
        <f t="shared" si="1483"/>
        <v>DB$19</v>
      </c>
      <c r="DC1147" s="215" t="str">
        <f t="shared" si="1483"/>
        <v>DC$19</v>
      </c>
      <c r="DD1147" s="215" t="str">
        <f t="shared" si="1483"/>
        <v>DD$19</v>
      </c>
      <c r="DE1147" s="215" t="str">
        <f t="shared" si="1483"/>
        <v>DE$19</v>
      </c>
      <c r="DF1147" s="215" t="str">
        <f t="shared" si="1483"/>
        <v>DF$19</v>
      </c>
      <c r="DG1147" s="215" t="str">
        <f t="shared" si="1483"/>
        <v>DG$19</v>
      </c>
      <c r="DH1147" s="215" t="str">
        <f t="shared" si="1483"/>
        <v>DH$19</v>
      </c>
      <c r="DI1147" s="215" t="str">
        <f t="shared" si="1483"/>
        <v>DI$19</v>
      </c>
      <c r="DJ1147" s="215" t="str">
        <f t="shared" si="1483"/>
        <v>DJ$19</v>
      </c>
      <c r="DK1147" s="215" t="str">
        <f t="shared" si="1483"/>
        <v>DK$19</v>
      </c>
      <c r="DL1147" s="215" t="str">
        <f t="shared" si="1483"/>
        <v>DL$19</v>
      </c>
    </row>
    <row r="1148" spans="1:116" x14ac:dyDescent="0.4">
      <c r="E1148" s="8"/>
      <c r="H1148" s="12"/>
      <c r="I1148" s="60"/>
      <c r="J1148" s="60"/>
      <c r="K1148" s="15"/>
      <c r="L1148" s="15"/>
      <c r="M1148" s="15"/>
      <c r="N1148" s="15"/>
      <c r="O1148" s="15"/>
      <c r="P1148" s="15"/>
      <c r="R1148" s="15"/>
      <c r="S1148" s="76"/>
      <c r="T1148" s="76"/>
      <c r="U1148" s="76"/>
      <c r="V1148" s="76"/>
      <c r="W1148" s="76"/>
      <c r="X1148" s="76"/>
      <c r="Y1148" s="76"/>
      <c r="Z1148" s="76"/>
      <c r="AA1148" s="76"/>
      <c r="AB1148" s="76"/>
      <c r="AC1148" s="76"/>
      <c r="AD1148" s="76"/>
      <c r="AE1148" s="76"/>
      <c r="AF1148" s="76"/>
      <c r="AG1148" s="76"/>
      <c r="AH1148" s="76"/>
      <c r="AI1148" s="76"/>
      <c r="AJ1148" s="76"/>
      <c r="AK1148" s="76"/>
      <c r="AL1148" s="76"/>
      <c r="AM1148" s="76"/>
      <c r="AN1148" s="76"/>
      <c r="AO1148" s="76"/>
      <c r="AP1148" s="76"/>
      <c r="AQ1148" s="76"/>
      <c r="AR1148" s="76"/>
      <c r="AS1148" s="76"/>
      <c r="AT1148" s="76"/>
      <c r="AU1148" s="76"/>
      <c r="AV1148" s="76"/>
      <c r="AW1148" s="76"/>
      <c r="AX1148" s="76"/>
      <c r="AY1148" s="76"/>
      <c r="AZ1148" s="76"/>
      <c r="BA1148" s="76"/>
      <c r="BB1148" s="76"/>
      <c r="BC1148" s="76"/>
      <c r="BD1148" s="76"/>
      <c r="BE1148" s="76"/>
      <c r="BF1148" s="76"/>
      <c r="BG1148" s="76"/>
      <c r="BH1148" s="76"/>
      <c r="BI1148" s="76"/>
      <c r="BJ1148" s="76"/>
      <c r="BK1148" s="76"/>
      <c r="BL1148" s="76"/>
      <c r="BM1148" s="76"/>
      <c r="BN1148" s="76"/>
      <c r="BO1148" s="76"/>
      <c r="BP1148" s="76"/>
      <c r="BQ1148" s="76"/>
      <c r="BR1148" s="76"/>
      <c r="BS1148" s="76"/>
      <c r="BT1148" s="76"/>
      <c r="BU1148" s="76"/>
      <c r="BV1148" s="76"/>
      <c r="BW1148" s="76"/>
      <c r="BX1148" s="76"/>
      <c r="BY1148" s="76"/>
      <c r="BZ1148" s="76"/>
      <c r="CA1148" s="76"/>
      <c r="CB1148" s="76"/>
      <c r="CC1148" s="76"/>
      <c r="CD1148" s="76"/>
      <c r="CE1148" s="76"/>
      <c r="CF1148" s="76"/>
      <c r="CG1148" s="76"/>
      <c r="CH1148" s="76"/>
      <c r="CI1148" s="76"/>
      <c r="CJ1148" s="76"/>
      <c r="CK1148" s="76"/>
      <c r="CL1148" s="76"/>
      <c r="CN1148" s="60"/>
      <c r="CO1148" s="76"/>
      <c r="CP1148" s="76"/>
      <c r="CQ1148" s="76"/>
      <c r="CR1148" s="76"/>
      <c r="CS1148" s="76"/>
      <c r="CT1148" s="76"/>
      <c r="CU1148" s="76"/>
      <c r="CV1148" s="76"/>
      <c r="CW1148" s="76"/>
      <c r="CX1148" s="76"/>
      <c r="CY1148" s="76"/>
      <c r="CZ1148" s="76"/>
      <c r="DA1148" s="76"/>
      <c r="DB1148" s="76"/>
      <c r="DC1148" s="76"/>
      <c r="DD1148" s="76"/>
      <c r="DE1148" s="76"/>
      <c r="DF1148" s="76"/>
      <c r="DG1148" s="76"/>
      <c r="DH1148" s="76"/>
      <c r="DI1148" s="76"/>
      <c r="DJ1148" s="76"/>
      <c r="DK1148" s="76"/>
      <c r="DL1148" s="76"/>
    </row>
    <row r="1149" spans="1:116" x14ac:dyDescent="0.4">
      <c r="A1149" s="174"/>
      <c r="E1149" s="8"/>
      <c r="G1149" s="175" t="s">
        <v>490</v>
      </c>
      <c r="H1149" s="174"/>
      <c r="I1149" s="176"/>
      <c r="J1149" s="176"/>
      <c r="K1149" s="197"/>
      <c r="L1149" s="197"/>
      <c r="M1149" s="197"/>
      <c r="N1149" s="197"/>
      <c r="O1149" s="197"/>
      <c r="P1149" s="197"/>
      <c r="R1149" s="198"/>
      <c r="S1149" s="174"/>
      <c r="T1149" s="174"/>
      <c r="U1149" s="174"/>
      <c r="V1149" s="174"/>
      <c r="W1149" s="174"/>
      <c r="X1149" s="174"/>
      <c r="Y1149" s="174"/>
      <c r="Z1149" s="174"/>
      <c r="AA1149" s="174"/>
      <c r="AB1149" s="174"/>
      <c r="AC1149" s="174"/>
      <c r="AD1149" s="174"/>
      <c r="AE1149" s="174"/>
      <c r="AF1149" s="174"/>
      <c r="AG1149" s="174"/>
      <c r="AH1149" s="174"/>
      <c r="AI1149" s="174"/>
      <c r="AJ1149" s="174"/>
      <c r="AK1149" s="174"/>
      <c r="AL1149" s="174"/>
      <c r="AM1149" s="174"/>
      <c r="AN1149" s="174"/>
      <c r="AO1149" s="174"/>
      <c r="AP1149" s="174"/>
      <c r="AQ1149" s="174"/>
      <c r="AR1149" s="174"/>
      <c r="AS1149" s="174"/>
      <c r="AT1149" s="174"/>
      <c r="AU1149" s="174"/>
      <c r="AV1149" s="174"/>
      <c r="AW1149" s="174"/>
      <c r="AX1149" s="174"/>
      <c r="AY1149" s="174"/>
      <c r="AZ1149" s="174"/>
      <c r="BA1149" s="174"/>
      <c r="BB1149" s="174"/>
      <c r="BC1149" s="174"/>
      <c r="BD1149" s="174"/>
      <c r="BE1149" s="174"/>
      <c r="BF1149" s="174"/>
      <c r="BG1149" s="174"/>
      <c r="BH1149" s="174"/>
      <c r="BI1149" s="174"/>
      <c r="BJ1149" s="174"/>
      <c r="BK1149" s="174"/>
      <c r="BL1149" s="174"/>
      <c r="BM1149" s="174"/>
      <c r="BN1149" s="174"/>
      <c r="BO1149" s="174"/>
      <c r="BP1149" s="174"/>
      <c r="BQ1149" s="174"/>
      <c r="BR1149" s="174"/>
      <c r="BS1149" s="174"/>
      <c r="BT1149" s="174"/>
      <c r="BU1149" s="174"/>
      <c r="BV1149" s="174"/>
      <c r="BW1149" s="174"/>
      <c r="BX1149" s="174"/>
      <c r="BY1149" s="174"/>
      <c r="BZ1149" s="174"/>
      <c r="CA1149" s="174"/>
      <c r="CB1149" s="174"/>
      <c r="CC1149" s="174"/>
      <c r="CD1149" s="174"/>
      <c r="CE1149" s="174"/>
      <c r="CF1149" s="174"/>
      <c r="CG1149" s="174"/>
      <c r="CH1149" s="174"/>
      <c r="CI1149" s="174"/>
      <c r="CJ1149" s="174"/>
      <c r="CK1149" s="174"/>
      <c r="CL1149" s="174"/>
      <c r="CN1149" s="176"/>
      <c r="CO1149" s="174"/>
      <c r="CP1149" s="174"/>
      <c r="CQ1149" s="174"/>
      <c r="CR1149" s="174"/>
      <c r="CS1149" s="174"/>
      <c r="CT1149" s="174"/>
      <c r="CU1149" s="174"/>
      <c r="CV1149" s="174"/>
      <c r="CW1149" s="174"/>
      <c r="CX1149" s="174"/>
      <c r="CY1149" s="174"/>
      <c r="CZ1149" s="174"/>
      <c r="DA1149" s="174"/>
      <c r="DB1149" s="174"/>
      <c r="DC1149" s="174"/>
      <c r="DD1149" s="174"/>
      <c r="DE1149" s="174"/>
      <c r="DF1149" s="174"/>
      <c r="DG1149" s="174"/>
      <c r="DH1149" s="174"/>
      <c r="DI1149" s="174"/>
      <c r="DJ1149" s="174"/>
      <c r="DK1149" s="174"/>
      <c r="DL1149" s="174"/>
    </row>
    <row r="1150" spans="1:116" x14ac:dyDescent="0.4">
      <c r="A1150" s="174"/>
      <c r="E1150" s="8"/>
      <c r="G1150" s="175" t="s">
        <v>492</v>
      </c>
      <c r="H1150" s="174"/>
      <c r="I1150" s="176"/>
      <c r="J1150" s="176"/>
      <c r="K1150" s="197"/>
      <c r="L1150" s="197"/>
      <c r="M1150" s="197"/>
      <c r="N1150" s="197"/>
      <c r="O1150" s="197"/>
      <c r="P1150" s="197"/>
      <c r="R1150" s="198"/>
      <c r="S1150" s="174"/>
      <c r="T1150" s="174"/>
      <c r="U1150" s="174"/>
      <c r="V1150" s="174"/>
      <c r="W1150" s="174"/>
      <c r="X1150" s="174"/>
      <c r="Y1150" s="174"/>
      <c r="Z1150" s="174"/>
      <c r="AA1150" s="174"/>
      <c r="AB1150" s="174"/>
      <c r="AC1150" s="174"/>
      <c r="AD1150" s="174"/>
      <c r="AE1150" s="174"/>
      <c r="AF1150" s="174"/>
      <c r="AG1150" s="174"/>
      <c r="AH1150" s="174"/>
      <c r="AI1150" s="174"/>
      <c r="AJ1150" s="174"/>
      <c r="AK1150" s="174"/>
      <c r="AL1150" s="174"/>
      <c r="AM1150" s="174"/>
      <c r="AN1150" s="174"/>
      <c r="AO1150" s="174"/>
      <c r="AP1150" s="174"/>
      <c r="AQ1150" s="174"/>
      <c r="AR1150" s="174"/>
      <c r="AS1150" s="174"/>
      <c r="AT1150" s="174"/>
      <c r="AU1150" s="174"/>
      <c r="AV1150" s="174"/>
      <c r="AW1150" s="174"/>
      <c r="AX1150" s="174"/>
      <c r="AY1150" s="174"/>
      <c r="AZ1150" s="174"/>
      <c r="BA1150" s="174"/>
      <c r="BB1150" s="174"/>
      <c r="BC1150" s="174"/>
      <c r="BD1150" s="174"/>
      <c r="BE1150" s="174"/>
      <c r="BF1150" s="174"/>
      <c r="BG1150" s="174"/>
      <c r="BH1150" s="174"/>
      <c r="BI1150" s="174"/>
      <c r="BJ1150" s="174"/>
      <c r="BK1150" s="174"/>
      <c r="BL1150" s="174"/>
      <c r="BM1150" s="174"/>
      <c r="BN1150" s="174"/>
      <c r="BO1150" s="174"/>
      <c r="BP1150" s="174"/>
      <c r="BQ1150" s="174"/>
      <c r="BR1150" s="174"/>
      <c r="BS1150" s="174"/>
      <c r="BT1150" s="174"/>
      <c r="BU1150" s="174"/>
      <c r="BV1150" s="174"/>
      <c r="BW1150" s="174"/>
      <c r="BX1150" s="174"/>
      <c r="BY1150" s="174"/>
      <c r="BZ1150" s="174"/>
      <c r="CA1150" s="174"/>
      <c r="CB1150" s="174"/>
      <c r="CC1150" s="174"/>
      <c r="CD1150" s="174"/>
      <c r="CE1150" s="174"/>
      <c r="CF1150" s="174"/>
      <c r="CG1150" s="174"/>
      <c r="CH1150" s="174"/>
      <c r="CI1150" s="174"/>
      <c r="CJ1150" s="174"/>
      <c r="CK1150" s="174"/>
      <c r="CL1150" s="174"/>
      <c r="CN1150" s="176"/>
      <c r="CO1150" s="174"/>
      <c r="CP1150" s="174"/>
      <c r="CQ1150" s="174"/>
      <c r="CR1150" s="174"/>
      <c r="CS1150" s="174"/>
      <c r="CT1150" s="174"/>
      <c r="CU1150" s="174"/>
      <c r="CV1150" s="174"/>
      <c r="CW1150" s="174"/>
      <c r="CX1150" s="174"/>
      <c r="CY1150" s="174"/>
      <c r="CZ1150" s="174"/>
      <c r="DA1150" s="174"/>
      <c r="DB1150" s="174"/>
      <c r="DC1150" s="174"/>
      <c r="DD1150" s="174"/>
      <c r="DE1150" s="174"/>
      <c r="DF1150" s="174"/>
      <c r="DG1150" s="174"/>
      <c r="DH1150" s="174"/>
      <c r="DI1150" s="174"/>
      <c r="DJ1150" s="174"/>
      <c r="DK1150" s="174"/>
      <c r="DL1150" s="174"/>
    </row>
    <row r="1151" spans="1:116" x14ac:dyDescent="0.4">
      <c r="A1151" s="174"/>
      <c r="E1151" s="8"/>
      <c r="G1151" s="175" t="s">
        <v>461</v>
      </c>
      <c r="H1151" s="174"/>
      <c r="I1151" s="176"/>
      <c r="J1151" s="176"/>
      <c r="K1151" s="197"/>
      <c r="L1151" s="197"/>
      <c r="M1151" s="197"/>
      <c r="N1151" s="197"/>
      <c r="O1151" s="197"/>
      <c r="P1151" s="197"/>
      <c r="R1151" s="198"/>
      <c r="S1151" s="199" t="str">
        <f t="shared" ref="S1151:CD1151" si="1484">S$20</f>
        <v>S$16</v>
      </c>
      <c r="T1151" s="199" t="str">
        <f t="shared" si="1484"/>
        <v>T$16</v>
      </c>
      <c r="U1151" s="199" t="str">
        <f t="shared" si="1484"/>
        <v>U$16</v>
      </c>
      <c r="V1151" s="199" t="str">
        <f t="shared" si="1484"/>
        <v>V$16</v>
      </c>
      <c r="W1151" s="199" t="str">
        <f t="shared" si="1484"/>
        <v>W$16</v>
      </c>
      <c r="X1151" s="199" t="str">
        <f t="shared" si="1484"/>
        <v>X$16</v>
      </c>
      <c r="Y1151" s="199" t="str">
        <f t="shared" si="1484"/>
        <v>Y$16</v>
      </c>
      <c r="Z1151" s="199" t="str">
        <f t="shared" si="1484"/>
        <v>Z$16</v>
      </c>
      <c r="AA1151" s="199" t="str">
        <f t="shared" si="1484"/>
        <v>AA$16</v>
      </c>
      <c r="AB1151" s="199" t="str">
        <f t="shared" si="1484"/>
        <v>AB$16</v>
      </c>
      <c r="AC1151" s="199" t="str">
        <f t="shared" si="1484"/>
        <v>AC$16</v>
      </c>
      <c r="AD1151" s="199" t="str">
        <f t="shared" si="1484"/>
        <v>AD$16</v>
      </c>
      <c r="AE1151" s="199" t="str">
        <f t="shared" si="1484"/>
        <v>AE$16</v>
      </c>
      <c r="AF1151" s="199" t="str">
        <f t="shared" si="1484"/>
        <v>AF$16</v>
      </c>
      <c r="AG1151" s="199" t="str">
        <f t="shared" si="1484"/>
        <v>AG$16</v>
      </c>
      <c r="AH1151" s="199" t="str">
        <f t="shared" si="1484"/>
        <v>AH$16</v>
      </c>
      <c r="AI1151" s="199" t="str">
        <f t="shared" si="1484"/>
        <v>AI$16</v>
      </c>
      <c r="AJ1151" s="199" t="str">
        <f t="shared" si="1484"/>
        <v>AJ$16</v>
      </c>
      <c r="AK1151" s="199" t="str">
        <f t="shared" si="1484"/>
        <v>AK$16</v>
      </c>
      <c r="AL1151" s="199" t="str">
        <f t="shared" si="1484"/>
        <v>AL$16</v>
      </c>
      <c r="AM1151" s="199" t="str">
        <f t="shared" si="1484"/>
        <v>AM$16</v>
      </c>
      <c r="AN1151" s="199" t="str">
        <f t="shared" si="1484"/>
        <v>AN$16</v>
      </c>
      <c r="AO1151" s="199" t="str">
        <f t="shared" si="1484"/>
        <v>AO$16</v>
      </c>
      <c r="AP1151" s="199" t="str">
        <f t="shared" si="1484"/>
        <v>AP$16</v>
      </c>
      <c r="AQ1151" s="199" t="str">
        <f t="shared" si="1484"/>
        <v>AQ$16</v>
      </c>
      <c r="AR1151" s="199" t="str">
        <f t="shared" si="1484"/>
        <v>AR$16</v>
      </c>
      <c r="AS1151" s="199" t="str">
        <f t="shared" si="1484"/>
        <v>AS$16</v>
      </c>
      <c r="AT1151" s="199" t="str">
        <f t="shared" si="1484"/>
        <v>AT$16</v>
      </c>
      <c r="AU1151" s="199" t="str">
        <f t="shared" si="1484"/>
        <v>AU$16</v>
      </c>
      <c r="AV1151" s="199" t="str">
        <f t="shared" si="1484"/>
        <v>AV$16</v>
      </c>
      <c r="AW1151" s="199" t="str">
        <f t="shared" si="1484"/>
        <v>AW$16</v>
      </c>
      <c r="AX1151" s="199" t="str">
        <f t="shared" si="1484"/>
        <v>AX$16</v>
      </c>
      <c r="AY1151" s="199" t="str">
        <f t="shared" si="1484"/>
        <v>AY$16</v>
      </c>
      <c r="AZ1151" s="199" t="str">
        <f t="shared" si="1484"/>
        <v>AZ$16</v>
      </c>
      <c r="BA1151" s="199" t="str">
        <f t="shared" si="1484"/>
        <v>BA$16</v>
      </c>
      <c r="BB1151" s="199" t="str">
        <f t="shared" si="1484"/>
        <v>BB$16</v>
      </c>
      <c r="BC1151" s="199" t="str">
        <f t="shared" si="1484"/>
        <v>BC$16</v>
      </c>
      <c r="BD1151" s="199" t="str">
        <f t="shared" si="1484"/>
        <v>BD$16</v>
      </c>
      <c r="BE1151" s="199" t="str">
        <f t="shared" si="1484"/>
        <v>BE$16</v>
      </c>
      <c r="BF1151" s="199" t="str">
        <f t="shared" si="1484"/>
        <v>BF$16</v>
      </c>
      <c r="BG1151" s="199" t="str">
        <f t="shared" si="1484"/>
        <v>BG$16</v>
      </c>
      <c r="BH1151" s="199" t="str">
        <f t="shared" si="1484"/>
        <v>BH$16</v>
      </c>
      <c r="BI1151" s="199" t="str">
        <f t="shared" si="1484"/>
        <v>BI$16</v>
      </c>
      <c r="BJ1151" s="199" t="str">
        <f t="shared" si="1484"/>
        <v>BJ$16</v>
      </c>
      <c r="BK1151" s="199" t="str">
        <f t="shared" si="1484"/>
        <v>BK$16</v>
      </c>
      <c r="BL1151" s="199" t="str">
        <f t="shared" si="1484"/>
        <v>BL$16</v>
      </c>
      <c r="BM1151" s="199" t="str">
        <f t="shared" si="1484"/>
        <v>BM$16</v>
      </c>
      <c r="BN1151" s="199" t="str">
        <f t="shared" si="1484"/>
        <v>BN$16</v>
      </c>
      <c r="BO1151" s="199" t="str">
        <f t="shared" si="1484"/>
        <v>BO$16</v>
      </c>
      <c r="BP1151" s="199" t="str">
        <f t="shared" si="1484"/>
        <v>BP$16</v>
      </c>
      <c r="BQ1151" s="199" t="str">
        <f t="shared" si="1484"/>
        <v>BQ$16</v>
      </c>
      <c r="BR1151" s="199" t="str">
        <f t="shared" si="1484"/>
        <v>BR$16</v>
      </c>
      <c r="BS1151" s="199" t="str">
        <f t="shared" si="1484"/>
        <v>BS$16</v>
      </c>
      <c r="BT1151" s="199" t="str">
        <f t="shared" si="1484"/>
        <v>BT$16</v>
      </c>
      <c r="BU1151" s="199" t="str">
        <f t="shared" si="1484"/>
        <v>BU$16</v>
      </c>
      <c r="BV1151" s="199" t="str">
        <f t="shared" si="1484"/>
        <v>BV$16</v>
      </c>
      <c r="BW1151" s="199" t="str">
        <f t="shared" si="1484"/>
        <v>BW$16</v>
      </c>
      <c r="BX1151" s="199" t="str">
        <f t="shared" si="1484"/>
        <v>BX$16</v>
      </c>
      <c r="BY1151" s="199" t="str">
        <f t="shared" si="1484"/>
        <v>BY$16</v>
      </c>
      <c r="BZ1151" s="199" t="str">
        <f t="shared" si="1484"/>
        <v>BZ$16</v>
      </c>
      <c r="CA1151" s="199" t="str">
        <f t="shared" si="1484"/>
        <v>CA$16</v>
      </c>
      <c r="CB1151" s="199" t="str">
        <f t="shared" si="1484"/>
        <v>CB$16</v>
      </c>
      <c r="CC1151" s="199" t="str">
        <f t="shared" si="1484"/>
        <v>CC$16</v>
      </c>
      <c r="CD1151" s="199" t="str">
        <f t="shared" si="1484"/>
        <v>CD$16</v>
      </c>
      <c r="CE1151" s="199" t="str">
        <f t="shared" ref="CE1151:CL1151" si="1485">CE$20</f>
        <v>CE$16</v>
      </c>
      <c r="CF1151" s="199" t="str">
        <f t="shared" si="1485"/>
        <v>CF$16</v>
      </c>
      <c r="CG1151" s="199" t="str">
        <f t="shared" si="1485"/>
        <v>CG$16</v>
      </c>
      <c r="CH1151" s="199" t="str">
        <f t="shared" si="1485"/>
        <v>CH$16</v>
      </c>
      <c r="CI1151" s="199" t="str">
        <f t="shared" si="1485"/>
        <v>CI$16</v>
      </c>
      <c r="CJ1151" s="199" t="str">
        <f t="shared" si="1485"/>
        <v>CJ$16</v>
      </c>
      <c r="CK1151" s="199" t="str">
        <f t="shared" si="1485"/>
        <v>CK$16</v>
      </c>
      <c r="CL1151" s="199" t="str">
        <f t="shared" si="1485"/>
        <v>CL$16</v>
      </c>
      <c r="CN1151" s="176"/>
      <c r="CO1151" s="199" t="str">
        <f t="shared" ref="CO1151:DL1151" si="1486">CO$20</f>
        <v>CO$16</v>
      </c>
      <c r="CP1151" s="199" t="str">
        <f t="shared" si="1486"/>
        <v>CP$16</v>
      </c>
      <c r="CQ1151" s="199" t="str">
        <f t="shared" si="1486"/>
        <v>CQ$16</v>
      </c>
      <c r="CR1151" s="199" t="str">
        <f t="shared" si="1486"/>
        <v>CR$16</v>
      </c>
      <c r="CS1151" s="199" t="str">
        <f t="shared" si="1486"/>
        <v>CS$16</v>
      </c>
      <c r="CT1151" s="199" t="str">
        <f t="shared" si="1486"/>
        <v>CT$16</v>
      </c>
      <c r="CU1151" s="199" t="str">
        <f t="shared" si="1486"/>
        <v>CU$16</v>
      </c>
      <c r="CV1151" s="199" t="str">
        <f t="shared" si="1486"/>
        <v>CV$16</v>
      </c>
      <c r="CW1151" s="199" t="str">
        <f t="shared" si="1486"/>
        <v>CW$16</v>
      </c>
      <c r="CX1151" s="199" t="str">
        <f t="shared" si="1486"/>
        <v>CX$16</v>
      </c>
      <c r="CY1151" s="199" t="str">
        <f t="shared" si="1486"/>
        <v>CY$16</v>
      </c>
      <c r="CZ1151" s="199" t="str">
        <f t="shared" si="1486"/>
        <v>CZ$16</v>
      </c>
      <c r="DA1151" s="199" t="str">
        <f t="shared" si="1486"/>
        <v>DA$16</v>
      </c>
      <c r="DB1151" s="199" t="str">
        <f t="shared" si="1486"/>
        <v>DB$16</v>
      </c>
      <c r="DC1151" s="199" t="str">
        <f t="shared" si="1486"/>
        <v>DC$16</v>
      </c>
      <c r="DD1151" s="199" t="str">
        <f t="shared" si="1486"/>
        <v>DD$16</v>
      </c>
      <c r="DE1151" s="199" t="str">
        <f t="shared" si="1486"/>
        <v>DE$16</v>
      </c>
      <c r="DF1151" s="199" t="str">
        <f t="shared" si="1486"/>
        <v>DF$16</v>
      </c>
      <c r="DG1151" s="199" t="str">
        <f t="shared" si="1486"/>
        <v>DG$16</v>
      </c>
      <c r="DH1151" s="199" t="str">
        <f t="shared" si="1486"/>
        <v>DH$16</v>
      </c>
      <c r="DI1151" s="199" t="str">
        <f t="shared" si="1486"/>
        <v>DI$16</v>
      </c>
      <c r="DJ1151" s="199" t="str">
        <f t="shared" si="1486"/>
        <v>DJ$16</v>
      </c>
      <c r="DK1151" s="199" t="str">
        <f t="shared" si="1486"/>
        <v>DK$16</v>
      </c>
      <c r="DL1151" s="199" t="str">
        <f t="shared" si="1486"/>
        <v>DL$16</v>
      </c>
    </row>
    <row r="1152" spans="1:116" x14ac:dyDescent="0.4">
      <c r="A1152" s="174"/>
      <c r="E1152" s="8"/>
      <c r="G1152" s="175" t="s">
        <v>462</v>
      </c>
      <c r="H1152" s="200"/>
      <c r="I1152" s="201"/>
      <c r="J1152" s="201"/>
      <c r="K1152" s="202"/>
      <c r="L1152" s="202"/>
      <c r="M1152" s="202"/>
      <c r="N1152" s="202"/>
      <c r="O1152" s="202"/>
      <c r="P1152" s="202"/>
      <c r="R1152" s="202"/>
      <c r="S1152" s="199" t="str">
        <f t="shared" ref="S1152:CD1152" si="1487">S$21</f>
        <v>S$17</v>
      </c>
      <c r="T1152" s="199" t="str">
        <f t="shared" si="1487"/>
        <v>T$17</v>
      </c>
      <c r="U1152" s="199" t="str">
        <f t="shared" si="1487"/>
        <v>U$17</v>
      </c>
      <c r="V1152" s="199" t="str">
        <f t="shared" si="1487"/>
        <v>V$17</v>
      </c>
      <c r="W1152" s="199" t="str">
        <f t="shared" si="1487"/>
        <v>W$17</v>
      </c>
      <c r="X1152" s="199" t="str">
        <f t="shared" si="1487"/>
        <v>X$17</v>
      </c>
      <c r="Y1152" s="199" t="str">
        <f t="shared" si="1487"/>
        <v>Y$17</v>
      </c>
      <c r="Z1152" s="199" t="str">
        <f t="shared" si="1487"/>
        <v>Z$17</v>
      </c>
      <c r="AA1152" s="199" t="str">
        <f t="shared" si="1487"/>
        <v>AA$17</v>
      </c>
      <c r="AB1152" s="199" t="str">
        <f t="shared" si="1487"/>
        <v>AB$17</v>
      </c>
      <c r="AC1152" s="199" t="str">
        <f t="shared" si="1487"/>
        <v>AC$17</v>
      </c>
      <c r="AD1152" s="199" t="str">
        <f t="shared" si="1487"/>
        <v>AD$17</v>
      </c>
      <c r="AE1152" s="199" t="str">
        <f t="shared" si="1487"/>
        <v>AE$17</v>
      </c>
      <c r="AF1152" s="199" t="str">
        <f t="shared" si="1487"/>
        <v>AF$17</v>
      </c>
      <c r="AG1152" s="199" t="str">
        <f t="shared" si="1487"/>
        <v>AG$17</v>
      </c>
      <c r="AH1152" s="199" t="str">
        <f t="shared" si="1487"/>
        <v>AH$17</v>
      </c>
      <c r="AI1152" s="199" t="str">
        <f t="shared" si="1487"/>
        <v>AI$17</v>
      </c>
      <c r="AJ1152" s="199" t="str">
        <f t="shared" si="1487"/>
        <v>AJ$17</v>
      </c>
      <c r="AK1152" s="199" t="str">
        <f t="shared" si="1487"/>
        <v>AK$17</v>
      </c>
      <c r="AL1152" s="199" t="str">
        <f t="shared" si="1487"/>
        <v>AL$17</v>
      </c>
      <c r="AM1152" s="199" t="str">
        <f t="shared" si="1487"/>
        <v>AM$17</v>
      </c>
      <c r="AN1152" s="199" t="str">
        <f t="shared" si="1487"/>
        <v>AN$17</v>
      </c>
      <c r="AO1152" s="199" t="str">
        <f t="shared" si="1487"/>
        <v>AO$17</v>
      </c>
      <c r="AP1152" s="199" t="str">
        <f t="shared" si="1487"/>
        <v>AP$17</v>
      </c>
      <c r="AQ1152" s="199" t="str">
        <f t="shared" si="1487"/>
        <v>AQ$17</v>
      </c>
      <c r="AR1152" s="199" t="str">
        <f t="shared" si="1487"/>
        <v>AR$17</v>
      </c>
      <c r="AS1152" s="199" t="str">
        <f t="shared" si="1487"/>
        <v>AS$17</v>
      </c>
      <c r="AT1152" s="199" t="str">
        <f t="shared" si="1487"/>
        <v>AT$17</v>
      </c>
      <c r="AU1152" s="199" t="str">
        <f t="shared" si="1487"/>
        <v>AU$17</v>
      </c>
      <c r="AV1152" s="199" t="str">
        <f t="shared" si="1487"/>
        <v>AV$17</v>
      </c>
      <c r="AW1152" s="199" t="str">
        <f t="shared" si="1487"/>
        <v>AW$17</v>
      </c>
      <c r="AX1152" s="199" t="str">
        <f t="shared" si="1487"/>
        <v>AX$17</v>
      </c>
      <c r="AY1152" s="199" t="str">
        <f t="shared" si="1487"/>
        <v>AY$17</v>
      </c>
      <c r="AZ1152" s="199" t="str">
        <f t="shared" si="1487"/>
        <v>AZ$17</v>
      </c>
      <c r="BA1152" s="199" t="str">
        <f t="shared" si="1487"/>
        <v>BA$17</v>
      </c>
      <c r="BB1152" s="199" t="str">
        <f t="shared" si="1487"/>
        <v>BB$17</v>
      </c>
      <c r="BC1152" s="199" t="str">
        <f t="shared" si="1487"/>
        <v>BC$17</v>
      </c>
      <c r="BD1152" s="199" t="str">
        <f t="shared" si="1487"/>
        <v>BD$17</v>
      </c>
      <c r="BE1152" s="199" t="str">
        <f t="shared" si="1487"/>
        <v>BE$17</v>
      </c>
      <c r="BF1152" s="199" t="str">
        <f t="shared" si="1487"/>
        <v>BF$17</v>
      </c>
      <c r="BG1152" s="199" t="str">
        <f t="shared" si="1487"/>
        <v>BG$17</v>
      </c>
      <c r="BH1152" s="199" t="str">
        <f t="shared" si="1487"/>
        <v>BH$17</v>
      </c>
      <c r="BI1152" s="199" t="str">
        <f t="shared" si="1487"/>
        <v>BI$17</v>
      </c>
      <c r="BJ1152" s="199" t="str">
        <f t="shared" si="1487"/>
        <v>BJ$17</v>
      </c>
      <c r="BK1152" s="199" t="str">
        <f t="shared" si="1487"/>
        <v>BK$17</v>
      </c>
      <c r="BL1152" s="199" t="str">
        <f t="shared" si="1487"/>
        <v>BL$17</v>
      </c>
      <c r="BM1152" s="199" t="str">
        <f t="shared" si="1487"/>
        <v>BM$17</v>
      </c>
      <c r="BN1152" s="199" t="str">
        <f t="shared" si="1487"/>
        <v>BN$17</v>
      </c>
      <c r="BO1152" s="199" t="str">
        <f t="shared" si="1487"/>
        <v>BO$17</v>
      </c>
      <c r="BP1152" s="199" t="str">
        <f t="shared" si="1487"/>
        <v>BP$17</v>
      </c>
      <c r="BQ1152" s="199" t="str">
        <f t="shared" si="1487"/>
        <v>BQ$17</v>
      </c>
      <c r="BR1152" s="199" t="str">
        <f t="shared" si="1487"/>
        <v>BR$17</v>
      </c>
      <c r="BS1152" s="199" t="str">
        <f t="shared" si="1487"/>
        <v>BS$17</v>
      </c>
      <c r="BT1152" s="199" t="str">
        <f t="shared" si="1487"/>
        <v>BT$17</v>
      </c>
      <c r="BU1152" s="199" t="str">
        <f t="shared" si="1487"/>
        <v>BU$17</v>
      </c>
      <c r="BV1152" s="199" t="str">
        <f t="shared" si="1487"/>
        <v>BV$17</v>
      </c>
      <c r="BW1152" s="199" t="str">
        <f t="shared" si="1487"/>
        <v>BW$17</v>
      </c>
      <c r="BX1152" s="199" t="str">
        <f t="shared" si="1487"/>
        <v>BX$17</v>
      </c>
      <c r="BY1152" s="199" t="str">
        <f t="shared" si="1487"/>
        <v>BY$17</v>
      </c>
      <c r="BZ1152" s="199" t="str">
        <f t="shared" si="1487"/>
        <v>BZ$17</v>
      </c>
      <c r="CA1152" s="199" t="str">
        <f t="shared" si="1487"/>
        <v>CA$17</v>
      </c>
      <c r="CB1152" s="199" t="str">
        <f t="shared" si="1487"/>
        <v>CB$17</v>
      </c>
      <c r="CC1152" s="199" t="str">
        <f t="shared" si="1487"/>
        <v>CC$17</v>
      </c>
      <c r="CD1152" s="199" t="str">
        <f t="shared" si="1487"/>
        <v>CD$17</v>
      </c>
      <c r="CE1152" s="199" t="str">
        <f t="shared" ref="CE1152:CL1152" si="1488">CE$21</f>
        <v>CE$17</v>
      </c>
      <c r="CF1152" s="199" t="str">
        <f t="shared" si="1488"/>
        <v>CF$17</v>
      </c>
      <c r="CG1152" s="199" t="str">
        <f t="shared" si="1488"/>
        <v>CG$17</v>
      </c>
      <c r="CH1152" s="199" t="str">
        <f t="shared" si="1488"/>
        <v>CH$17</v>
      </c>
      <c r="CI1152" s="199" t="str">
        <f t="shared" si="1488"/>
        <v>CI$17</v>
      </c>
      <c r="CJ1152" s="199" t="str">
        <f t="shared" si="1488"/>
        <v>CJ$17</v>
      </c>
      <c r="CK1152" s="199" t="str">
        <f t="shared" si="1488"/>
        <v>CK$17</v>
      </c>
      <c r="CL1152" s="199" t="str">
        <f t="shared" si="1488"/>
        <v>CL$17</v>
      </c>
      <c r="CN1152" s="201"/>
      <c r="CO1152" s="199" t="str">
        <f t="shared" ref="CO1152:DL1152" si="1489">CO$21</f>
        <v>CO$17</v>
      </c>
      <c r="CP1152" s="199" t="str">
        <f t="shared" si="1489"/>
        <v>CP$17</v>
      </c>
      <c r="CQ1152" s="199" t="str">
        <f t="shared" si="1489"/>
        <v>CQ$17</v>
      </c>
      <c r="CR1152" s="199" t="str">
        <f t="shared" si="1489"/>
        <v>CR$17</v>
      </c>
      <c r="CS1152" s="199" t="str">
        <f t="shared" si="1489"/>
        <v>CS$17</v>
      </c>
      <c r="CT1152" s="199" t="str">
        <f t="shared" si="1489"/>
        <v>CT$17</v>
      </c>
      <c r="CU1152" s="199" t="str">
        <f t="shared" si="1489"/>
        <v>CU$17</v>
      </c>
      <c r="CV1152" s="199" t="str">
        <f t="shared" si="1489"/>
        <v>CV$17</v>
      </c>
      <c r="CW1152" s="199" t="str">
        <f t="shared" si="1489"/>
        <v>CW$17</v>
      </c>
      <c r="CX1152" s="199" t="str">
        <f t="shared" si="1489"/>
        <v>CX$17</v>
      </c>
      <c r="CY1152" s="199" t="str">
        <f t="shared" si="1489"/>
        <v>CY$17</v>
      </c>
      <c r="CZ1152" s="199" t="str">
        <f t="shared" si="1489"/>
        <v>CZ$17</v>
      </c>
      <c r="DA1152" s="199" t="str">
        <f t="shared" si="1489"/>
        <v>DA$17</v>
      </c>
      <c r="DB1152" s="199" t="str">
        <f t="shared" si="1489"/>
        <v>DB$17</v>
      </c>
      <c r="DC1152" s="199" t="str">
        <f t="shared" si="1489"/>
        <v>DC$17</v>
      </c>
      <c r="DD1152" s="199" t="str">
        <f t="shared" si="1489"/>
        <v>DD$17</v>
      </c>
      <c r="DE1152" s="199" t="str">
        <f t="shared" si="1489"/>
        <v>DE$17</v>
      </c>
      <c r="DF1152" s="199" t="str">
        <f t="shared" si="1489"/>
        <v>DF$17</v>
      </c>
      <c r="DG1152" s="199" t="str">
        <f t="shared" si="1489"/>
        <v>DG$17</v>
      </c>
      <c r="DH1152" s="199" t="str">
        <f t="shared" si="1489"/>
        <v>DH$17</v>
      </c>
      <c r="DI1152" s="199" t="str">
        <f t="shared" si="1489"/>
        <v>DI$17</v>
      </c>
      <c r="DJ1152" s="199" t="str">
        <f t="shared" si="1489"/>
        <v>DJ$17</v>
      </c>
      <c r="DK1152" s="199" t="str">
        <f t="shared" si="1489"/>
        <v>DK$17</v>
      </c>
      <c r="DL1152" s="199" t="str">
        <f t="shared" si="1489"/>
        <v>DL$17</v>
      </c>
    </row>
    <row r="1153" spans="1:116" x14ac:dyDescent="0.4">
      <c r="A1153" s="174"/>
      <c r="E1153" s="8"/>
      <c r="G1153" s="175" t="s">
        <v>491</v>
      </c>
      <c r="H1153" s="200"/>
      <c r="I1153" s="201"/>
      <c r="J1153" s="201"/>
      <c r="K1153" s="202"/>
      <c r="L1153" s="202"/>
      <c r="M1153" s="202"/>
      <c r="N1153" s="202"/>
      <c r="O1153" s="202"/>
      <c r="P1153" s="202"/>
      <c r="R1153" s="202"/>
      <c r="S1153" s="190"/>
      <c r="T1153" s="190"/>
      <c r="U1153" s="190"/>
      <c r="V1153" s="190"/>
      <c r="W1153" s="190"/>
      <c r="X1153" s="190"/>
      <c r="Y1153" s="190"/>
      <c r="Z1153" s="190"/>
      <c r="AA1153" s="190"/>
      <c r="AB1153" s="190"/>
      <c r="AC1153" s="190"/>
      <c r="AD1153" s="190"/>
      <c r="AE1153" s="190"/>
      <c r="AF1153" s="190"/>
      <c r="AG1153" s="190"/>
      <c r="AH1153" s="190"/>
      <c r="AI1153" s="190"/>
      <c r="AJ1153" s="190"/>
      <c r="AK1153" s="190"/>
      <c r="AL1153" s="190"/>
      <c r="AM1153" s="190"/>
      <c r="AN1153" s="190"/>
      <c r="AO1153" s="190"/>
      <c r="AP1153" s="190"/>
      <c r="AQ1153" s="190"/>
      <c r="AR1153" s="190"/>
      <c r="AS1153" s="190"/>
      <c r="AT1153" s="190"/>
      <c r="AU1153" s="190"/>
      <c r="AV1153" s="190"/>
      <c r="AW1153" s="190"/>
      <c r="AX1153" s="190"/>
      <c r="AY1153" s="190"/>
      <c r="AZ1153" s="190"/>
      <c r="BA1153" s="190"/>
      <c r="BB1153" s="190"/>
      <c r="BC1153" s="190"/>
      <c r="BD1153" s="190"/>
      <c r="BE1153" s="190"/>
      <c r="BF1153" s="190"/>
      <c r="BG1153" s="190"/>
      <c r="BH1153" s="190"/>
      <c r="BI1153" s="190"/>
      <c r="BJ1153" s="190"/>
      <c r="BK1153" s="190"/>
      <c r="BL1153" s="190"/>
      <c r="BM1153" s="190"/>
      <c r="BN1153" s="190"/>
      <c r="BO1153" s="190"/>
      <c r="BP1153" s="190"/>
      <c r="BQ1153" s="190"/>
      <c r="BR1153" s="190"/>
      <c r="BS1153" s="190"/>
      <c r="BT1153" s="190"/>
      <c r="BU1153" s="190"/>
      <c r="BV1153" s="190"/>
      <c r="BW1153" s="190"/>
      <c r="BX1153" s="190"/>
      <c r="BY1153" s="190"/>
      <c r="BZ1153" s="190"/>
      <c r="CA1153" s="190"/>
      <c r="CB1153" s="190"/>
      <c r="CC1153" s="190"/>
      <c r="CD1153" s="190"/>
      <c r="CE1153" s="190"/>
      <c r="CF1153" s="190"/>
      <c r="CG1153" s="190"/>
      <c r="CH1153" s="190"/>
      <c r="CI1153" s="190"/>
      <c r="CJ1153" s="190"/>
      <c r="CK1153" s="190"/>
      <c r="CL1153" s="190"/>
      <c r="CN1153" s="201"/>
      <c r="CO1153" s="190"/>
      <c r="CP1153" s="190"/>
      <c r="CQ1153" s="190"/>
      <c r="CR1153" s="190"/>
      <c r="CS1153" s="190"/>
      <c r="CT1153" s="190"/>
      <c r="CU1153" s="190"/>
      <c r="CV1153" s="190"/>
      <c r="CW1153" s="190"/>
      <c r="CX1153" s="190"/>
      <c r="CY1153" s="190"/>
      <c r="CZ1153" s="190"/>
      <c r="DA1153" s="190"/>
      <c r="DB1153" s="190"/>
      <c r="DC1153" s="190"/>
      <c r="DD1153" s="190"/>
      <c r="DE1153" s="190"/>
      <c r="DF1153" s="190"/>
      <c r="DG1153" s="190"/>
      <c r="DH1153" s="190"/>
      <c r="DI1153" s="190"/>
      <c r="DJ1153" s="190"/>
      <c r="DK1153" s="190"/>
      <c r="DL1153" s="190"/>
    </row>
    <row r="1154" spans="1:116" x14ac:dyDescent="0.4">
      <c r="A1154" s="174"/>
      <c r="E1154" s="8"/>
      <c r="G1154" s="175" t="s">
        <v>505</v>
      </c>
      <c r="H1154" s="200"/>
      <c r="I1154" s="201"/>
      <c r="J1154" s="201"/>
      <c r="K1154" s="202"/>
      <c r="L1154" s="202"/>
      <c r="M1154" s="202"/>
      <c r="N1154" s="202"/>
      <c r="O1154" s="202"/>
      <c r="P1154" s="202"/>
      <c r="R1154" s="202"/>
      <c r="S1154" s="190"/>
      <c r="T1154" s="190"/>
      <c r="U1154" s="190"/>
      <c r="V1154" s="190"/>
      <c r="W1154" s="190"/>
      <c r="X1154" s="190"/>
      <c r="Y1154" s="190"/>
      <c r="Z1154" s="190"/>
      <c r="AA1154" s="190"/>
      <c r="AB1154" s="190"/>
      <c r="AC1154" s="190"/>
      <c r="AD1154" s="190"/>
      <c r="AE1154" s="190"/>
      <c r="AF1154" s="190"/>
      <c r="AG1154" s="190"/>
      <c r="AH1154" s="190"/>
      <c r="AI1154" s="190"/>
      <c r="AJ1154" s="190"/>
      <c r="AK1154" s="190"/>
      <c r="AL1154" s="190"/>
      <c r="AM1154" s="190"/>
      <c r="AN1154" s="190"/>
      <c r="AO1154" s="190"/>
      <c r="AP1154" s="190"/>
      <c r="AQ1154" s="190"/>
      <c r="AR1154" s="190"/>
      <c r="AS1154" s="190"/>
      <c r="AT1154" s="190"/>
      <c r="AU1154" s="190"/>
      <c r="AV1154" s="190"/>
      <c r="AW1154" s="190"/>
      <c r="AX1154" s="190"/>
      <c r="AY1154" s="190"/>
      <c r="AZ1154" s="190"/>
      <c r="BA1154" s="190"/>
      <c r="BB1154" s="190"/>
      <c r="BC1154" s="190"/>
      <c r="BD1154" s="190"/>
      <c r="BE1154" s="190"/>
      <c r="BF1154" s="190"/>
      <c r="BG1154" s="190"/>
      <c r="BH1154" s="190"/>
      <c r="BI1154" s="190"/>
      <c r="BJ1154" s="190"/>
      <c r="BK1154" s="190"/>
      <c r="BL1154" s="190"/>
      <c r="BM1154" s="190"/>
      <c r="BN1154" s="190"/>
      <c r="BO1154" s="190"/>
      <c r="BP1154" s="190"/>
      <c r="BQ1154" s="190"/>
      <c r="BR1154" s="190"/>
      <c r="BS1154" s="190"/>
      <c r="BT1154" s="190"/>
      <c r="BU1154" s="190"/>
      <c r="BV1154" s="190"/>
      <c r="BW1154" s="190"/>
      <c r="BX1154" s="190"/>
      <c r="BY1154" s="190"/>
      <c r="BZ1154" s="190"/>
      <c r="CA1154" s="190"/>
      <c r="CB1154" s="190"/>
      <c r="CC1154" s="190"/>
      <c r="CD1154" s="190"/>
      <c r="CE1154" s="190"/>
      <c r="CF1154" s="190"/>
      <c r="CG1154" s="190"/>
      <c r="CH1154" s="190"/>
      <c r="CI1154" s="190"/>
      <c r="CJ1154" s="190"/>
      <c r="CK1154" s="190"/>
      <c r="CL1154" s="190"/>
      <c r="CN1154" s="201"/>
      <c r="CO1154" s="190"/>
      <c r="CP1154" s="190"/>
      <c r="CQ1154" s="190"/>
      <c r="CR1154" s="190"/>
      <c r="CS1154" s="190"/>
      <c r="CT1154" s="190"/>
      <c r="CU1154" s="190"/>
      <c r="CV1154" s="190"/>
      <c r="CW1154" s="190"/>
      <c r="CX1154" s="190"/>
      <c r="CY1154" s="190"/>
      <c r="CZ1154" s="190"/>
      <c r="DA1154" s="190"/>
      <c r="DB1154" s="190"/>
      <c r="DC1154" s="190"/>
      <c r="DD1154" s="190"/>
      <c r="DE1154" s="190"/>
      <c r="DF1154" s="190"/>
      <c r="DG1154" s="190"/>
      <c r="DH1154" s="190"/>
      <c r="DI1154" s="190"/>
      <c r="DJ1154" s="190"/>
      <c r="DK1154" s="190"/>
      <c r="DL1154" s="190"/>
    </row>
    <row r="1155" spans="1:116" x14ac:dyDescent="0.4">
      <c r="A1155" s="174"/>
      <c r="E1155" s="8"/>
      <c r="G1155" s="175" t="s">
        <v>463</v>
      </c>
      <c r="H1155" s="200"/>
      <c r="I1155" s="201"/>
      <c r="J1155" s="201"/>
      <c r="K1155" s="202"/>
      <c r="L1155" s="202"/>
      <c r="M1155" s="202"/>
      <c r="N1155" s="202"/>
      <c r="O1155" s="202"/>
      <c r="P1155" s="202"/>
      <c r="R1155" s="202"/>
      <c r="S1155" s="190" t="str">
        <f t="shared" ref="S1155:CD1155" si="1490">S$22</f>
        <v>S$18</v>
      </c>
      <c r="T1155" s="190" t="str">
        <f t="shared" si="1490"/>
        <v>T$18</v>
      </c>
      <c r="U1155" s="190" t="str">
        <f t="shared" si="1490"/>
        <v>U$18</v>
      </c>
      <c r="V1155" s="190" t="str">
        <f t="shared" si="1490"/>
        <v>V$18</v>
      </c>
      <c r="W1155" s="190" t="str">
        <f t="shared" si="1490"/>
        <v>W$18</v>
      </c>
      <c r="X1155" s="190" t="str">
        <f t="shared" si="1490"/>
        <v>X$18</v>
      </c>
      <c r="Y1155" s="190" t="str">
        <f t="shared" si="1490"/>
        <v>Y$18</v>
      </c>
      <c r="Z1155" s="190" t="str">
        <f t="shared" si="1490"/>
        <v>Z$18</v>
      </c>
      <c r="AA1155" s="190" t="str">
        <f t="shared" si="1490"/>
        <v>AA$18</v>
      </c>
      <c r="AB1155" s="190" t="str">
        <f t="shared" si="1490"/>
        <v>AB$18</v>
      </c>
      <c r="AC1155" s="190" t="str">
        <f t="shared" si="1490"/>
        <v>AC$18</v>
      </c>
      <c r="AD1155" s="190" t="str">
        <f t="shared" si="1490"/>
        <v>AD$18</v>
      </c>
      <c r="AE1155" s="190" t="str">
        <f t="shared" si="1490"/>
        <v>AE$18</v>
      </c>
      <c r="AF1155" s="190" t="str">
        <f t="shared" si="1490"/>
        <v>AF$18</v>
      </c>
      <c r="AG1155" s="190" t="str">
        <f t="shared" si="1490"/>
        <v>AG$18</v>
      </c>
      <c r="AH1155" s="190" t="str">
        <f t="shared" si="1490"/>
        <v>AH$18</v>
      </c>
      <c r="AI1155" s="190" t="str">
        <f t="shared" si="1490"/>
        <v>AI$18</v>
      </c>
      <c r="AJ1155" s="190" t="str">
        <f t="shared" si="1490"/>
        <v>AJ$18</v>
      </c>
      <c r="AK1155" s="190" t="str">
        <f t="shared" si="1490"/>
        <v>AK$18</v>
      </c>
      <c r="AL1155" s="190" t="str">
        <f t="shared" si="1490"/>
        <v>AL$18</v>
      </c>
      <c r="AM1155" s="190" t="str">
        <f t="shared" si="1490"/>
        <v>AM$18</v>
      </c>
      <c r="AN1155" s="190" t="str">
        <f t="shared" si="1490"/>
        <v>AN$18</v>
      </c>
      <c r="AO1155" s="190" t="str">
        <f t="shared" si="1490"/>
        <v>AO$18</v>
      </c>
      <c r="AP1155" s="190" t="str">
        <f t="shared" si="1490"/>
        <v>AP$18</v>
      </c>
      <c r="AQ1155" s="190" t="str">
        <f t="shared" si="1490"/>
        <v>AQ$18</v>
      </c>
      <c r="AR1155" s="190" t="str">
        <f t="shared" si="1490"/>
        <v>AR$18</v>
      </c>
      <c r="AS1155" s="190" t="str">
        <f t="shared" si="1490"/>
        <v>AS$18</v>
      </c>
      <c r="AT1155" s="190" t="str">
        <f t="shared" si="1490"/>
        <v>AT$18</v>
      </c>
      <c r="AU1155" s="190" t="str">
        <f t="shared" si="1490"/>
        <v>AU$18</v>
      </c>
      <c r="AV1155" s="190" t="str">
        <f t="shared" si="1490"/>
        <v>AV$18</v>
      </c>
      <c r="AW1155" s="190" t="str">
        <f t="shared" si="1490"/>
        <v>AW$18</v>
      </c>
      <c r="AX1155" s="190" t="str">
        <f t="shared" si="1490"/>
        <v>AX$18</v>
      </c>
      <c r="AY1155" s="190" t="str">
        <f t="shared" si="1490"/>
        <v>AY$18</v>
      </c>
      <c r="AZ1155" s="190" t="str">
        <f t="shared" si="1490"/>
        <v>AZ$18</v>
      </c>
      <c r="BA1155" s="190" t="str">
        <f t="shared" si="1490"/>
        <v>BA$18</v>
      </c>
      <c r="BB1155" s="190" t="str">
        <f t="shared" si="1490"/>
        <v>BB$18</v>
      </c>
      <c r="BC1155" s="190" t="str">
        <f t="shared" si="1490"/>
        <v>BC$18</v>
      </c>
      <c r="BD1155" s="190" t="str">
        <f t="shared" si="1490"/>
        <v>BD$18</v>
      </c>
      <c r="BE1155" s="190" t="str">
        <f t="shared" si="1490"/>
        <v>BE$18</v>
      </c>
      <c r="BF1155" s="190" t="str">
        <f t="shared" si="1490"/>
        <v>BF$18</v>
      </c>
      <c r="BG1155" s="190" t="str">
        <f t="shared" si="1490"/>
        <v>BG$18</v>
      </c>
      <c r="BH1155" s="190" t="str">
        <f t="shared" si="1490"/>
        <v>BH$18</v>
      </c>
      <c r="BI1155" s="190" t="str">
        <f t="shared" si="1490"/>
        <v>BI$18</v>
      </c>
      <c r="BJ1155" s="190" t="str">
        <f t="shared" si="1490"/>
        <v>BJ$18</v>
      </c>
      <c r="BK1155" s="190" t="str">
        <f t="shared" si="1490"/>
        <v>BK$18</v>
      </c>
      <c r="BL1155" s="190" t="str">
        <f t="shared" si="1490"/>
        <v>BL$18</v>
      </c>
      <c r="BM1155" s="190" t="str">
        <f t="shared" si="1490"/>
        <v>BM$18</v>
      </c>
      <c r="BN1155" s="190" t="str">
        <f t="shared" si="1490"/>
        <v>BN$18</v>
      </c>
      <c r="BO1155" s="190" t="str">
        <f t="shared" si="1490"/>
        <v>BO$18</v>
      </c>
      <c r="BP1155" s="190" t="str">
        <f t="shared" si="1490"/>
        <v>BP$18</v>
      </c>
      <c r="BQ1155" s="190" t="str">
        <f t="shared" si="1490"/>
        <v>BQ$18</v>
      </c>
      <c r="BR1155" s="190" t="str">
        <f t="shared" si="1490"/>
        <v>BR$18</v>
      </c>
      <c r="BS1155" s="190" t="str">
        <f t="shared" si="1490"/>
        <v>BS$18</v>
      </c>
      <c r="BT1155" s="190" t="str">
        <f t="shared" si="1490"/>
        <v>BT$18</v>
      </c>
      <c r="BU1155" s="190" t="str">
        <f t="shared" si="1490"/>
        <v>BU$18</v>
      </c>
      <c r="BV1155" s="190" t="str">
        <f t="shared" si="1490"/>
        <v>BV$18</v>
      </c>
      <c r="BW1155" s="190" t="str">
        <f t="shared" si="1490"/>
        <v>BW$18</v>
      </c>
      <c r="BX1155" s="190" t="str">
        <f t="shared" si="1490"/>
        <v>BX$18</v>
      </c>
      <c r="BY1155" s="190" t="str">
        <f t="shared" si="1490"/>
        <v>BY$18</v>
      </c>
      <c r="BZ1155" s="190" t="str">
        <f t="shared" si="1490"/>
        <v>BZ$18</v>
      </c>
      <c r="CA1155" s="190" t="str">
        <f t="shared" si="1490"/>
        <v>CA$18</v>
      </c>
      <c r="CB1155" s="190" t="str">
        <f t="shared" si="1490"/>
        <v>CB$18</v>
      </c>
      <c r="CC1155" s="190" t="str">
        <f t="shared" si="1490"/>
        <v>CC$18</v>
      </c>
      <c r="CD1155" s="190" t="str">
        <f t="shared" si="1490"/>
        <v>CD$18</v>
      </c>
      <c r="CE1155" s="190" t="str">
        <f t="shared" ref="CE1155:CL1155" si="1491">CE$22</f>
        <v>CE$18</v>
      </c>
      <c r="CF1155" s="190" t="str">
        <f t="shared" si="1491"/>
        <v>CF$18</v>
      </c>
      <c r="CG1155" s="190" t="str">
        <f t="shared" si="1491"/>
        <v>CG$18</v>
      </c>
      <c r="CH1155" s="190" t="str">
        <f t="shared" si="1491"/>
        <v>CH$18</v>
      </c>
      <c r="CI1155" s="190" t="str">
        <f t="shared" si="1491"/>
        <v>CI$18</v>
      </c>
      <c r="CJ1155" s="190" t="str">
        <f t="shared" si="1491"/>
        <v>CJ$18</v>
      </c>
      <c r="CK1155" s="190" t="str">
        <f t="shared" si="1491"/>
        <v>CK$18</v>
      </c>
      <c r="CL1155" s="190" t="str">
        <f t="shared" si="1491"/>
        <v>CL$18</v>
      </c>
      <c r="CN1155" s="201"/>
      <c r="CO1155" s="190" t="str">
        <f t="shared" ref="CO1155:DL1155" si="1492">CO$22</f>
        <v>CO$18</v>
      </c>
      <c r="CP1155" s="190" t="str">
        <f t="shared" si="1492"/>
        <v>CP$18</v>
      </c>
      <c r="CQ1155" s="190" t="str">
        <f t="shared" si="1492"/>
        <v>CQ$18</v>
      </c>
      <c r="CR1155" s="190" t="str">
        <f t="shared" si="1492"/>
        <v>CR$18</v>
      </c>
      <c r="CS1155" s="190" t="str">
        <f t="shared" si="1492"/>
        <v>CS$18</v>
      </c>
      <c r="CT1155" s="190" t="str">
        <f t="shared" si="1492"/>
        <v>CT$18</v>
      </c>
      <c r="CU1155" s="190" t="str">
        <f t="shared" si="1492"/>
        <v>CU$18</v>
      </c>
      <c r="CV1155" s="190" t="str">
        <f t="shared" si="1492"/>
        <v>CV$18</v>
      </c>
      <c r="CW1155" s="190" t="str">
        <f t="shared" si="1492"/>
        <v>CW$18</v>
      </c>
      <c r="CX1155" s="190" t="str">
        <f t="shared" si="1492"/>
        <v>CX$18</v>
      </c>
      <c r="CY1155" s="190" t="str">
        <f t="shared" si="1492"/>
        <v>CY$18</v>
      </c>
      <c r="CZ1155" s="190" t="str">
        <f t="shared" si="1492"/>
        <v>CZ$18</v>
      </c>
      <c r="DA1155" s="190" t="str">
        <f t="shared" si="1492"/>
        <v>DA$18</v>
      </c>
      <c r="DB1155" s="190" t="str">
        <f t="shared" si="1492"/>
        <v>DB$18</v>
      </c>
      <c r="DC1155" s="190" t="str">
        <f t="shared" si="1492"/>
        <v>DC$18</v>
      </c>
      <c r="DD1155" s="190" t="str">
        <f t="shared" si="1492"/>
        <v>DD$18</v>
      </c>
      <c r="DE1155" s="190" t="str">
        <f t="shared" si="1492"/>
        <v>DE$18</v>
      </c>
      <c r="DF1155" s="190" t="str">
        <f t="shared" si="1492"/>
        <v>DF$18</v>
      </c>
      <c r="DG1155" s="190" t="str">
        <f t="shared" si="1492"/>
        <v>DG$18</v>
      </c>
      <c r="DH1155" s="190" t="str">
        <f t="shared" si="1492"/>
        <v>DH$18</v>
      </c>
      <c r="DI1155" s="190" t="str">
        <f t="shared" si="1492"/>
        <v>DI$18</v>
      </c>
      <c r="DJ1155" s="190" t="str">
        <f t="shared" si="1492"/>
        <v>DJ$18</v>
      </c>
      <c r="DK1155" s="190" t="str">
        <f t="shared" si="1492"/>
        <v>DK$18</v>
      </c>
      <c r="DL1155" s="190" t="str">
        <f t="shared" si="1492"/>
        <v>DL$18</v>
      </c>
    </row>
    <row r="1156" spans="1:116" x14ac:dyDescent="0.4">
      <c r="A1156" s="174"/>
      <c r="E1156" s="8"/>
      <c r="G1156" s="175" t="s">
        <v>464</v>
      </c>
      <c r="H1156" s="200"/>
      <c r="I1156" s="201"/>
      <c r="J1156" s="201"/>
      <c r="K1156" s="202"/>
      <c r="L1156" s="202"/>
      <c r="M1156" s="202"/>
      <c r="N1156" s="202"/>
      <c r="O1156" s="202"/>
      <c r="P1156" s="202"/>
      <c r="R1156" s="202"/>
      <c r="S1156" s="190" t="str">
        <f t="shared" ref="S1156:CD1156" si="1493">S$23</f>
        <v>S$19</v>
      </c>
      <c r="T1156" s="190" t="str">
        <f t="shared" si="1493"/>
        <v>T$19</v>
      </c>
      <c r="U1156" s="190" t="str">
        <f t="shared" si="1493"/>
        <v>U$19</v>
      </c>
      <c r="V1156" s="190" t="str">
        <f t="shared" si="1493"/>
        <v>V$19</v>
      </c>
      <c r="W1156" s="190" t="str">
        <f t="shared" si="1493"/>
        <v>W$19</v>
      </c>
      <c r="X1156" s="190" t="str">
        <f t="shared" si="1493"/>
        <v>X$19</v>
      </c>
      <c r="Y1156" s="190" t="str">
        <f t="shared" si="1493"/>
        <v>Y$19</v>
      </c>
      <c r="Z1156" s="190" t="str">
        <f t="shared" si="1493"/>
        <v>Z$19</v>
      </c>
      <c r="AA1156" s="190" t="str">
        <f t="shared" si="1493"/>
        <v>AA$19</v>
      </c>
      <c r="AB1156" s="190" t="str">
        <f t="shared" si="1493"/>
        <v>AB$19</v>
      </c>
      <c r="AC1156" s="190" t="str">
        <f t="shared" si="1493"/>
        <v>AC$19</v>
      </c>
      <c r="AD1156" s="190" t="str">
        <f t="shared" si="1493"/>
        <v>AD$19</v>
      </c>
      <c r="AE1156" s="190" t="str">
        <f t="shared" si="1493"/>
        <v>AE$19</v>
      </c>
      <c r="AF1156" s="190" t="str">
        <f t="shared" si="1493"/>
        <v>AF$19</v>
      </c>
      <c r="AG1156" s="190" t="str">
        <f t="shared" si="1493"/>
        <v>AG$19</v>
      </c>
      <c r="AH1156" s="190" t="str">
        <f t="shared" si="1493"/>
        <v>AH$19</v>
      </c>
      <c r="AI1156" s="190" t="str">
        <f t="shared" si="1493"/>
        <v>AI$19</v>
      </c>
      <c r="AJ1156" s="190" t="str">
        <f t="shared" si="1493"/>
        <v>AJ$19</v>
      </c>
      <c r="AK1156" s="190" t="str">
        <f t="shared" si="1493"/>
        <v>AK$19</v>
      </c>
      <c r="AL1156" s="190" t="str">
        <f t="shared" si="1493"/>
        <v>AL$19</v>
      </c>
      <c r="AM1156" s="190" t="str">
        <f t="shared" si="1493"/>
        <v>AM$19</v>
      </c>
      <c r="AN1156" s="190" t="str">
        <f t="shared" si="1493"/>
        <v>AN$19</v>
      </c>
      <c r="AO1156" s="190" t="str">
        <f t="shared" si="1493"/>
        <v>AO$19</v>
      </c>
      <c r="AP1156" s="190" t="str">
        <f t="shared" si="1493"/>
        <v>AP$19</v>
      </c>
      <c r="AQ1156" s="190" t="str">
        <f t="shared" si="1493"/>
        <v>AQ$19</v>
      </c>
      <c r="AR1156" s="190" t="str">
        <f t="shared" si="1493"/>
        <v>AR$19</v>
      </c>
      <c r="AS1156" s="190" t="str">
        <f t="shared" si="1493"/>
        <v>AS$19</v>
      </c>
      <c r="AT1156" s="190" t="str">
        <f t="shared" si="1493"/>
        <v>AT$19</v>
      </c>
      <c r="AU1156" s="190" t="str">
        <f t="shared" si="1493"/>
        <v>AU$19</v>
      </c>
      <c r="AV1156" s="190" t="str">
        <f t="shared" si="1493"/>
        <v>AV$19</v>
      </c>
      <c r="AW1156" s="190" t="str">
        <f t="shared" si="1493"/>
        <v>AW$19</v>
      </c>
      <c r="AX1156" s="190" t="str">
        <f t="shared" si="1493"/>
        <v>AX$19</v>
      </c>
      <c r="AY1156" s="190" t="str">
        <f t="shared" si="1493"/>
        <v>AY$19</v>
      </c>
      <c r="AZ1156" s="190" t="str">
        <f t="shared" si="1493"/>
        <v>AZ$19</v>
      </c>
      <c r="BA1156" s="190" t="str">
        <f t="shared" si="1493"/>
        <v>BA$19</v>
      </c>
      <c r="BB1156" s="190" t="str">
        <f t="shared" si="1493"/>
        <v>BB$19</v>
      </c>
      <c r="BC1156" s="190" t="str">
        <f t="shared" si="1493"/>
        <v>BC$19</v>
      </c>
      <c r="BD1156" s="190" t="str">
        <f t="shared" si="1493"/>
        <v>BD$19</v>
      </c>
      <c r="BE1156" s="190" t="str">
        <f t="shared" si="1493"/>
        <v>BE$19</v>
      </c>
      <c r="BF1156" s="190" t="str">
        <f t="shared" si="1493"/>
        <v>BF$19</v>
      </c>
      <c r="BG1156" s="190" t="str">
        <f t="shared" si="1493"/>
        <v>BG$19</v>
      </c>
      <c r="BH1156" s="190" t="str">
        <f t="shared" si="1493"/>
        <v>BH$19</v>
      </c>
      <c r="BI1156" s="190" t="str">
        <f t="shared" si="1493"/>
        <v>BI$19</v>
      </c>
      <c r="BJ1156" s="190" t="str">
        <f t="shared" si="1493"/>
        <v>BJ$19</v>
      </c>
      <c r="BK1156" s="190" t="str">
        <f t="shared" si="1493"/>
        <v>BK$19</v>
      </c>
      <c r="BL1156" s="190" t="str">
        <f t="shared" si="1493"/>
        <v>BL$19</v>
      </c>
      <c r="BM1156" s="190" t="str">
        <f t="shared" si="1493"/>
        <v>BM$19</v>
      </c>
      <c r="BN1156" s="190" t="str">
        <f t="shared" si="1493"/>
        <v>BN$19</v>
      </c>
      <c r="BO1156" s="190" t="str">
        <f t="shared" si="1493"/>
        <v>BO$19</v>
      </c>
      <c r="BP1156" s="190" t="str">
        <f t="shared" si="1493"/>
        <v>BP$19</v>
      </c>
      <c r="BQ1156" s="190" t="str">
        <f t="shared" si="1493"/>
        <v>BQ$19</v>
      </c>
      <c r="BR1156" s="190" t="str">
        <f t="shared" si="1493"/>
        <v>BR$19</v>
      </c>
      <c r="BS1156" s="190" t="str">
        <f t="shared" si="1493"/>
        <v>BS$19</v>
      </c>
      <c r="BT1156" s="190" t="str">
        <f t="shared" si="1493"/>
        <v>BT$19</v>
      </c>
      <c r="BU1156" s="190" t="str">
        <f t="shared" si="1493"/>
        <v>BU$19</v>
      </c>
      <c r="BV1156" s="190" t="str">
        <f t="shared" si="1493"/>
        <v>BV$19</v>
      </c>
      <c r="BW1156" s="190" t="str">
        <f t="shared" si="1493"/>
        <v>BW$19</v>
      </c>
      <c r="BX1156" s="190" t="str">
        <f t="shared" si="1493"/>
        <v>BX$19</v>
      </c>
      <c r="BY1156" s="190" t="str">
        <f t="shared" si="1493"/>
        <v>BY$19</v>
      </c>
      <c r="BZ1156" s="190" t="str">
        <f t="shared" si="1493"/>
        <v>BZ$19</v>
      </c>
      <c r="CA1156" s="190" t="str">
        <f t="shared" si="1493"/>
        <v>CA$19</v>
      </c>
      <c r="CB1156" s="190" t="str">
        <f t="shared" si="1493"/>
        <v>CB$19</v>
      </c>
      <c r="CC1156" s="190" t="str">
        <f t="shared" si="1493"/>
        <v>CC$19</v>
      </c>
      <c r="CD1156" s="190" t="str">
        <f t="shared" si="1493"/>
        <v>CD$19</v>
      </c>
      <c r="CE1156" s="190" t="str">
        <f t="shared" ref="CE1156:CL1156" si="1494">CE$23</f>
        <v>CE$19</v>
      </c>
      <c r="CF1156" s="190" t="str">
        <f t="shared" si="1494"/>
        <v>CF$19</v>
      </c>
      <c r="CG1156" s="190" t="str">
        <f t="shared" si="1494"/>
        <v>CG$19</v>
      </c>
      <c r="CH1156" s="190" t="str">
        <f t="shared" si="1494"/>
        <v>CH$19</v>
      </c>
      <c r="CI1156" s="190" t="str">
        <f t="shared" si="1494"/>
        <v>CI$19</v>
      </c>
      <c r="CJ1156" s="190" t="str">
        <f t="shared" si="1494"/>
        <v>CJ$19</v>
      </c>
      <c r="CK1156" s="190" t="str">
        <f t="shared" si="1494"/>
        <v>CK$19</v>
      </c>
      <c r="CL1156" s="190" t="str">
        <f t="shared" si="1494"/>
        <v>CL$19</v>
      </c>
      <c r="CN1156" s="201"/>
      <c r="CO1156" s="190" t="str">
        <f t="shared" ref="CO1156:DL1156" si="1495">CO$23</f>
        <v>CO$19</v>
      </c>
      <c r="CP1156" s="190" t="str">
        <f t="shared" si="1495"/>
        <v>CP$19</v>
      </c>
      <c r="CQ1156" s="190" t="str">
        <f t="shared" si="1495"/>
        <v>CQ$19</v>
      </c>
      <c r="CR1156" s="190" t="str">
        <f t="shared" si="1495"/>
        <v>CR$19</v>
      </c>
      <c r="CS1156" s="190" t="str">
        <f t="shared" si="1495"/>
        <v>CS$19</v>
      </c>
      <c r="CT1156" s="190" t="str">
        <f t="shared" si="1495"/>
        <v>CT$19</v>
      </c>
      <c r="CU1156" s="190" t="str">
        <f t="shared" si="1495"/>
        <v>CU$19</v>
      </c>
      <c r="CV1156" s="190" t="str">
        <f t="shared" si="1495"/>
        <v>CV$19</v>
      </c>
      <c r="CW1156" s="190" t="str">
        <f t="shared" si="1495"/>
        <v>CW$19</v>
      </c>
      <c r="CX1156" s="190" t="str">
        <f t="shared" si="1495"/>
        <v>CX$19</v>
      </c>
      <c r="CY1156" s="190" t="str">
        <f t="shared" si="1495"/>
        <v>CY$19</v>
      </c>
      <c r="CZ1156" s="190" t="str">
        <f t="shared" si="1495"/>
        <v>CZ$19</v>
      </c>
      <c r="DA1156" s="190" t="str">
        <f t="shared" si="1495"/>
        <v>DA$19</v>
      </c>
      <c r="DB1156" s="190" t="str">
        <f t="shared" si="1495"/>
        <v>DB$19</v>
      </c>
      <c r="DC1156" s="190" t="str">
        <f t="shared" si="1495"/>
        <v>DC$19</v>
      </c>
      <c r="DD1156" s="190" t="str">
        <f t="shared" si="1495"/>
        <v>DD$19</v>
      </c>
      <c r="DE1156" s="190" t="str">
        <f t="shared" si="1495"/>
        <v>DE$19</v>
      </c>
      <c r="DF1156" s="190" t="str">
        <f t="shared" si="1495"/>
        <v>DF$19</v>
      </c>
      <c r="DG1156" s="190" t="str">
        <f t="shared" si="1495"/>
        <v>DG$19</v>
      </c>
      <c r="DH1156" s="190" t="str">
        <f t="shared" si="1495"/>
        <v>DH$19</v>
      </c>
      <c r="DI1156" s="190" t="str">
        <f t="shared" si="1495"/>
        <v>DI$19</v>
      </c>
      <c r="DJ1156" s="190" t="str">
        <f t="shared" si="1495"/>
        <v>DJ$19</v>
      </c>
      <c r="DK1156" s="190" t="str">
        <f t="shared" si="1495"/>
        <v>DK$19</v>
      </c>
      <c r="DL1156" s="190" t="str">
        <f t="shared" si="1495"/>
        <v>DL$19</v>
      </c>
    </row>
    <row r="1157" spans="1:116" x14ac:dyDescent="0.4">
      <c r="A1157" s="174"/>
      <c r="E1157" s="8"/>
      <c r="G1157" s="175"/>
      <c r="H1157" s="200"/>
      <c r="I1157" s="201"/>
      <c r="J1157" s="201"/>
      <c r="K1157" s="202"/>
      <c r="L1157" s="202"/>
      <c r="M1157" s="202"/>
      <c r="N1157" s="202"/>
      <c r="O1157" s="202"/>
      <c r="P1157" s="202"/>
      <c r="R1157" s="202"/>
      <c r="S1157" s="190"/>
      <c r="T1157" s="190"/>
      <c r="U1157" s="190"/>
      <c r="V1157" s="190"/>
      <c r="W1157" s="190"/>
      <c r="X1157" s="190"/>
      <c r="Y1157" s="190"/>
      <c r="Z1157" s="190"/>
      <c r="AA1157" s="190"/>
      <c r="AB1157" s="190"/>
      <c r="AC1157" s="190"/>
      <c r="AD1157" s="190"/>
      <c r="AE1157" s="190"/>
      <c r="AF1157" s="190"/>
      <c r="AG1157" s="190"/>
      <c r="AH1157" s="190"/>
      <c r="AI1157" s="190"/>
      <c r="AJ1157" s="190"/>
      <c r="AK1157" s="190"/>
      <c r="AL1157" s="190"/>
      <c r="AM1157" s="190"/>
      <c r="AN1157" s="190"/>
      <c r="AO1157" s="190"/>
      <c r="AP1157" s="190"/>
      <c r="AQ1157" s="190"/>
      <c r="AR1157" s="190"/>
      <c r="AS1157" s="190"/>
      <c r="AT1157" s="190"/>
      <c r="AU1157" s="190"/>
      <c r="AV1157" s="190"/>
      <c r="AW1157" s="190"/>
      <c r="AX1157" s="190"/>
      <c r="AY1157" s="190"/>
      <c r="AZ1157" s="190"/>
      <c r="BA1157" s="190"/>
      <c r="BB1157" s="190"/>
      <c r="BC1157" s="190"/>
      <c r="BD1157" s="190"/>
      <c r="BE1157" s="190"/>
      <c r="BF1157" s="190"/>
      <c r="BG1157" s="190"/>
      <c r="BH1157" s="190"/>
      <c r="BI1157" s="190"/>
      <c r="BJ1157" s="190"/>
      <c r="BK1157" s="190"/>
      <c r="BL1157" s="190"/>
      <c r="BM1157" s="190"/>
      <c r="BN1157" s="190"/>
      <c r="BO1157" s="190"/>
      <c r="BP1157" s="190"/>
      <c r="BQ1157" s="190"/>
      <c r="BR1157" s="190"/>
      <c r="BS1157" s="190"/>
      <c r="BT1157" s="190"/>
      <c r="BU1157" s="190"/>
      <c r="BV1157" s="190"/>
      <c r="BW1157" s="190"/>
      <c r="BX1157" s="190"/>
      <c r="BY1157" s="190"/>
      <c r="BZ1157" s="190"/>
      <c r="CA1157" s="190"/>
      <c r="CB1157" s="190"/>
      <c r="CC1157" s="190"/>
      <c r="CD1157" s="190"/>
      <c r="CE1157" s="190"/>
      <c r="CF1157" s="190"/>
      <c r="CG1157" s="190"/>
      <c r="CH1157" s="190"/>
      <c r="CI1157" s="190"/>
      <c r="CJ1157" s="190"/>
      <c r="CK1157" s="190"/>
      <c r="CL1157" s="190"/>
      <c r="CN1157" s="201"/>
      <c r="CO1157" s="190"/>
      <c r="CP1157" s="190"/>
      <c r="CQ1157" s="190"/>
      <c r="CR1157" s="190"/>
      <c r="CS1157" s="190"/>
      <c r="CT1157" s="190"/>
      <c r="CU1157" s="190"/>
      <c r="CV1157" s="190"/>
      <c r="CW1157" s="190"/>
      <c r="CX1157" s="190"/>
      <c r="CY1157" s="190"/>
      <c r="CZ1157" s="190"/>
      <c r="DA1157" s="190"/>
      <c r="DB1157" s="190"/>
      <c r="DC1157" s="190"/>
      <c r="DD1157" s="190"/>
      <c r="DE1157" s="190"/>
      <c r="DF1157" s="190"/>
      <c r="DG1157" s="190"/>
      <c r="DH1157" s="190"/>
      <c r="DI1157" s="190"/>
      <c r="DJ1157" s="190"/>
      <c r="DK1157" s="190"/>
      <c r="DL1157" s="190"/>
    </row>
    <row r="1158" spans="1:116" x14ac:dyDescent="0.4">
      <c r="A1158" s="174"/>
      <c r="E1158" s="8"/>
      <c r="G1158" s="175"/>
      <c r="H1158" s="200"/>
      <c r="I1158" s="201"/>
      <c r="J1158" s="201"/>
      <c r="K1158" s="202"/>
      <c r="L1158" s="202"/>
      <c r="M1158" s="202"/>
      <c r="N1158" s="202"/>
      <c r="O1158" s="202"/>
      <c r="P1158" s="202"/>
      <c r="R1158" s="202"/>
      <c r="S1158" s="190"/>
      <c r="T1158" s="190"/>
      <c r="U1158" s="190"/>
      <c r="V1158" s="190"/>
      <c r="W1158" s="190"/>
      <c r="X1158" s="190"/>
      <c r="Y1158" s="190"/>
      <c r="Z1158" s="190"/>
      <c r="AA1158" s="190"/>
      <c r="AB1158" s="190"/>
      <c r="AC1158" s="190"/>
      <c r="AD1158" s="190"/>
      <c r="AE1158" s="190"/>
      <c r="AF1158" s="190"/>
      <c r="AG1158" s="190"/>
      <c r="AH1158" s="190"/>
      <c r="AI1158" s="190"/>
      <c r="AJ1158" s="190"/>
      <c r="AK1158" s="190"/>
      <c r="AL1158" s="190"/>
      <c r="AM1158" s="190"/>
      <c r="AN1158" s="190"/>
      <c r="AO1158" s="190"/>
      <c r="AP1158" s="190"/>
      <c r="AQ1158" s="190"/>
      <c r="AR1158" s="190"/>
      <c r="AS1158" s="190"/>
      <c r="AT1158" s="190"/>
      <c r="AU1158" s="190"/>
      <c r="AV1158" s="190"/>
      <c r="AW1158" s="190"/>
      <c r="AX1158" s="190"/>
      <c r="AY1158" s="190"/>
      <c r="AZ1158" s="190"/>
      <c r="BA1158" s="190"/>
      <c r="BB1158" s="190"/>
      <c r="BC1158" s="190"/>
      <c r="BD1158" s="190"/>
      <c r="BE1158" s="190"/>
      <c r="BF1158" s="190"/>
      <c r="BG1158" s="190"/>
      <c r="BH1158" s="190"/>
      <c r="BI1158" s="190"/>
      <c r="BJ1158" s="190"/>
      <c r="BK1158" s="190"/>
      <c r="BL1158" s="190"/>
      <c r="BM1158" s="190"/>
      <c r="BN1158" s="190"/>
      <c r="BO1158" s="190"/>
      <c r="BP1158" s="190"/>
      <c r="BQ1158" s="190"/>
      <c r="BR1158" s="190"/>
      <c r="BS1158" s="190"/>
      <c r="BT1158" s="190"/>
      <c r="BU1158" s="190"/>
      <c r="BV1158" s="190"/>
      <c r="BW1158" s="190"/>
      <c r="BX1158" s="190"/>
      <c r="BY1158" s="190"/>
      <c r="BZ1158" s="190"/>
      <c r="CA1158" s="190"/>
      <c r="CB1158" s="190"/>
      <c r="CC1158" s="190"/>
      <c r="CD1158" s="190"/>
      <c r="CE1158" s="190"/>
      <c r="CF1158" s="190"/>
      <c r="CG1158" s="190"/>
      <c r="CH1158" s="190"/>
      <c r="CI1158" s="190"/>
      <c r="CJ1158" s="190"/>
      <c r="CK1158" s="190"/>
      <c r="CL1158" s="190"/>
      <c r="CN1158" s="201"/>
      <c r="CO1158" s="190"/>
      <c r="CP1158" s="190"/>
      <c r="CQ1158" s="190"/>
      <c r="CR1158" s="190"/>
      <c r="CS1158" s="190"/>
      <c r="CT1158" s="190"/>
      <c r="CU1158" s="190"/>
      <c r="CV1158" s="190"/>
      <c r="CW1158" s="190"/>
      <c r="CX1158" s="190"/>
      <c r="CY1158" s="190"/>
      <c r="CZ1158" s="190"/>
      <c r="DA1158" s="190"/>
      <c r="DB1158" s="190"/>
      <c r="DC1158" s="190"/>
      <c r="DD1158" s="190"/>
      <c r="DE1158" s="190"/>
      <c r="DF1158" s="190"/>
      <c r="DG1158" s="190"/>
      <c r="DH1158" s="190"/>
      <c r="DI1158" s="190"/>
      <c r="DJ1158" s="190"/>
      <c r="DK1158" s="190"/>
      <c r="DL1158" s="190"/>
    </row>
    <row r="1159" spans="1:116" x14ac:dyDescent="0.4">
      <c r="A1159" s="174"/>
      <c r="E1159" s="8"/>
      <c r="G1159" s="175"/>
      <c r="H1159" s="200"/>
      <c r="I1159" s="201"/>
      <c r="J1159" s="201"/>
      <c r="K1159" s="202"/>
      <c r="L1159" s="202"/>
      <c r="M1159" s="202"/>
      <c r="N1159" s="202"/>
      <c r="O1159" s="202"/>
      <c r="P1159" s="202"/>
      <c r="R1159" s="202"/>
      <c r="S1159" s="190"/>
      <c r="T1159" s="190"/>
      <c r="U1159" s="190"/>
      <c r="V1159" s="190"/>
      <c r="W1159" s="190"/>
      <c r="X1159" s="190"/>
      <c r="Y1159" s="190"/>
      <c r="Z1159" s="190"/>
      <c r="AA1159" s="190"/>
      <c r="AB1159" s="190"/>
      <c r="AC1159" s="190"/>
      <c r="AD1159" s="190"/>
      <c r="AE1159" s="190"/>
      <c r="AF1159" s="190"/>
      <c r="AG1159" s="190"/>
      <c r="AH1159" s="190"/>
      <c r="AI1159" s="190"/>
      <c r="AJ1159" s="190"/>
      <c r="AK1159" s="190"/>
      <c r="AL1159" s="190"/>
      <c r="AM1159" s="190"/>
      <c r="AN1159" s="190"/>
      <c r="AO1159" s="190"/>
      <c r="AP1159" s="190"/>
      <c r="AQ1159" s="190"/>
      <c r="AR1159" s="190"/>
      <c r="AS1159" s="190"/>
      <c r="AT1159" s="190"/>
      <c r="AU1159" s="190"/>
      <c r="AV1159" s="190"/>
      <c r="AW1159" s="190"/>
      <c r="AX1159" s="190"/>
      <c r="AY1159" s="190"/>
      <c r="AZ1159" s="190"/>
      <c r="BA1159" s="190"/>
      <c r="BB1159" s="190"/>
      <c r="BC1159" s="190"/>
      <c r="BD1159" s="190"/>
      <c r="BE1159" s="190"/>
      <c r="BF1159" s="190"/>
      <c r="BG1159" s="190"/>
      <c r="BH1159" s="190"/>
      <c r="BI1159" s="190"/>
      <c r="BJ1159" s="190"/>
      <c r="BK1159" s="190"/>
      <c r="BL1159" s="190"/>
      <c r="BM1159" s="190"/>
      <c r="BN1159" s="190"/>
      <c r="BO1159" s="190"/>
      <c r="BP1159" s="190"/>
      <c r="BQ1159" s="190"/>
      <c r="BR1159" s="190"/>
      <c r="BS1159" s="190"/>
      <c r="BT1159" s="190"/>
      <c r="BU1159" s="190"/>
      <c r="BV1159" s="190"/>
      <c r="BW1159" s="190"/>
      <c r="BX1159" s="190"/>
      <c r="BY1159" s="190"/>
      <c r="BZ1159" s="190"/>
      <c r="CA1159" s="190"/>
      <c r="CB1159" s="190"/>
      <c r="CC1159" s="190"/>
      <c r="CD1159" s="190"/>
      <c r="CE1159" s="190"/>
      <c r="CF1159" s="190"/>
      <c r="CG1159" s="190"/>
      <c r="CH1159" s="190"/>
      <c r="CI1159" s="190"/>
      <c r="CJ1159" s="190"/>
      <c r="CK1159" s="190"/>
      <c r="CL1159" s="190"/>
      <c r="CN1159" s="201"/>
      <c r="CO1159" s="190"/>
      <c r="CP1159" s="190"/>
      <c r="CQ1159" s="190"/>
      <c r="CR1159" s="190"/>
      <c r="CS1159" s="190"/>
      <c r="CT1159" s="190"/>
      <c r="CU1159" s="190"/>
      <c r="CV1159" s="190"/>
      <c r="CW1159" s="190"/>
      <c r="CX1159" s="190"/>
      <c r="CY1159" s="190"/>
      <c r="CZ1159" s="190"/>
      <c r="DA1159" s="190"/>
      <c r="DB1159" s="190"/>
      <c r="DC1159" s="190"/>
      <c r="DD1159" s="190"/>
      <c r="DE1159" s="190"/>
      <c r="DF1159" s="190"/>
      <c r="DG1159" s="190"/>
      <c r="DH1159" s="190"/>
      <c r="DI1159" s="190"/>
      <c r="DJ1159" s="190"/>
      <c r="DK1159" s="190"/>
      <c r="DL1159" s="190"/>
    </row>
    <row r="1160" spans="1:116" x14ac:dyDescent="0.4">
      <c r="A1160" s="174"/>
      <c r="E1160" s="8"/>
      <c r="G1160" s="175"/>
      <c r="H1160" s="200"/>
      <c r="I1160" s="201"/>
      <c r="J1160" s="201"/>
      <c r="K1160" s="202"/>
      <c r="L1160" s="202"/>
      <c r="M1160" s="202"/>
      <c r="N1160" s="202"/>
      <c r="O1160" s="202"/>
      <c r="P1160" s="202"/>
      <c r="R1160" s="202"/>
      <c r="S1160" s="190"/>
      <c r="T1160" s="190"/>
      <c r="U1160" s="190"/>
      <c r="V1160" s="190"/>
      <c r="W1160" s="190"/>
      <c r="X1160" s="190"/>
      <c r="Y1160" s="190"/>
      <c r="Z1160" s="190"/>
      <c r="AA1160" s="190"/>
      <c r="AB1160" s="190"/>
      <c r="AC1160" s="190"/>
      <c r="AD1160" s="190"/>
      <c r="AE1160" s="190"/>
      <c r="AF1160" s="190"/>
      <c r="AG1160" s="190"/>
      <c r="AH1160" s="190"/>
      <c r="AI1160" s="190"/>
      <c r="AJ1160" s="190"/>
      <c r="AK1160" s="190"/>
      <c r="AL1160" s="190"/>
      <c r="AM1160" s="190"/>
      <c r="AN1160" s="190"/>
      <c r="AO1160" s="190"/>
      <c r="AP1160" s="190"/>
      <c r="AQ1160" s="190"/>
      <c r="AR1160" s="190"/>
      <c r="AS1160" s="190"/>
      <c r="AT1160" s="190"/>
      <c r="AU1160" s="190"/>
      <c r="AV1160" s="190"/>
      <c r="AW1160" s="190"/>
      <c r="AX1160" s="190"/>
      <c r="AY1160" s="190"/>
      <c r="AZ1160" s="190"/>
      <c r="BA1160" s="190"/>
      <c r="BB1160" s="190"/>
      <c r="BC1160" s="190"/>
      <c r="BD1160" s="190"/>
      <c r="BE1160" s="190"/>
      <c r="BF1160" s="190"/>
      <c r="BG1160" s="190"/>
      <c r="BH1160" s="190"/>
      <c r="BI1160" s="190"/>
      <c r="BJ1160" s="190"/>
      <c r="BK1160" s="190"/>
      <c r="BL1160" s="190"/>
      <c r="BM1160" s="190"/>
      <c r="BN1160" s="190"/>
      <c r="BO1160" s="190"/>
      <c r="BP1160" s="190"/>
      <c r="BQ1160" s="190"/>
      <c r="BR1160" s="190"/>
      <c r="BS1160" s="190"/>
      <c r="BT1160" s="190"/>
      <c r="BU1160" s="190"/>
      <c r="BV1160" s="190"/>
      <c r="BW1160" s="190"/>
      <c r="BX1160" s="190"/>
      <c r="BY1160" s="190"/>
      <c r="BZ1160" s="190"/>
      <c r="CA1160" s="190"/>
      <c r="CB1160" s="190"/>
      <c r="CC1160" s="190"/>
      <c r="CD1160" s="190"/>
      <c r="CE1160" s="190"/>
      <c r="CF1160" s="190"/>
      <c r="CG1160" s="190"/>
      <c r="CH1160" s="190"/>
      <c r="CI1160" s="190"/>
      <c r="CJ1160" s="190"/>
      <c r="CK1160" s="190"/>
      <c r="CL1160" s="190"/>
      <c r="CN1160" s="201"/>
      <c r="CO1160" s="190"/>
      <c r="CP1160" s="190"/>
      <c r="CQ1160" s="190"/>
      <c r="CR1160" s="190"/>
      <c r="CS1160" s="190"/>
      <c r="CT1160" s="190"/>
      <c r="CU1160" s="190"/>
      <c r="CV1160" s="190"/>
      <c r="CW1160" s="190"/>
      <c r="CX1160" s="190"/>
      <c r="CY1160" s="190"/>
      <c r="CZ1160" s="190"/>
      <c r="DA1160" s="190"/>
      <c r="DB1160" s="190"/>
      <c r="DC1160" s="190"/>
      <c r="DD1160" s="190"/>
      <c r="DE1160" s="190"/>
      <c r="DF1160" s="190"/>
      <c r="DG1160" s="190"/>
      <c r="DH1160" s="190"/>
      <c r="DI1160" s="190"/>
      <c r="DJ1160" s="190"/>
      <c r="DK1160" s="190"/>
      <c r="DL1160" s="190"/>
    </row>
    <row r="1161" spans="1:116" x14ac:dyDescent="0.4">
      <c r="A1161" s="174"/>
      <c r="E1161" s="8"/>
      <c r="G1161" s="175"/>
      <c r="H1161" s="200"/>
      <c r="I1161" s="201"/>
      <c r="J1161" s="201"/>
      <c r="K1161" s="202"/>
      <c r="L1161" s="202"/>
      <c r="M1161" s="202"/>
      <c r="N1161" s="202"/>
      <c r="O1161" s="202"/>
      <c r="P1161" s="202"/>
      <c r="R1161" s="202"/>
      <c r="S1161" s="190"/>
      <c r="T1161" s="190"/>
      <c r="U1161" s="190"/>
      <c r="V1161" s="190"/>
      <c r="W1161" s="190"/>
      <c r="X1161" s="190"/>
      <c r="Y1161" s="190"/>
      <c r="Z1161" s="190"/>
      <c r="AA1161" s="190"/>
      <c r="AB1161" s="190"/>
      <c r="AC1161" s="190"/>
      <c r="AD1161" s="190"/>
      <c r="AE1161" s="190"/>
      <c r="AF1161" s="190"/>
      <c r="AG1161" s="190"/>
      <c r="AH1161" s="190"/>
      <c r="AI1161" s="190"/>
      <c r="AJ1161" s="190"/>
      <c r="AK1161" s="190"/>
      <c r="AL1161" s="190"/>
      <c r="AM1161" s="190"/>
      <c r="AN1161" s="190"/>
      <c r="AO1161" s="190"/>
      <c r="AP1161" s="190"/>
      <c r="AQ1161" s="190"/>
      <c r="AR1161" s="190"/>
      <c r="AS1161" s="190"/>
      <c r="AT1161" s="190"/>
      <c r="AU1161" s="190"/>
      <c r="AV1161" s="190"/>
      <c r="AW1161" s="190"/>
      <c r="AX1161" s="190"/>
      <c r="AY1161" s="190"/>
      <c r="AZ1161" s="190"/>
      <c r="BA1161" s="190"/>
      <c r="BB1161" s="190"/>
      <c r="BC1161" s="190"/>
      <c r="BD1161" s="190"/>
      <c r="BE1161" s="190"/>
      <c r="BF1161" s="190"/>
      <c r="BG1161" s="190"/>
      <c r="BH1161" s="190"/>
      <c r="BI1161" s="190"/>
      <c r="BJ1161" s="190"/>
      <c r="BK1161" s="190"/>
      <c r="BL1161" s="190"/>
      <c r="BM1161" s="190"/>
      <c r="BN1161" s="190"/>
      <c r="BO1161" s="190"/>
      <c r="BP1161" s="190"/>
      <c r="BQ1161" s="190"/>
      <c r="BR1161" s="190"/>
      <c r="BS1161" s="190"/>
      <c r="BT1161" s="190"/>
      <c r="BU1161" s="190"/>
      <c r="BV1161" s="190"/>
      <c r="BW1161" s="190"/>
      <c r="BX1161" s="190"/>
      <c r="BY1161" s="190"/>
      <c r="BZ1161" s="190"/>
      <c r="CA1161" s="190"/>
      <c r="CB1161" s="190"/>
      <c r="CC1161" s="190"/>
      <c r="CD1161" s="190"/>
      <c r="CE1161" s="190"/>
      <c r="CF1161" s="190"/>
      <c r="CG1161" s="190"/>
      <c r="CH1161" s="190"/>
      <c r="CI1161" s="190"/>
      <c r="CJ1161" s="190"/>
      <c r="CK1161" s="190"/>
      <c r="CL1161" s="190"/>
      <c r="CN1161" s="201"/>
      <c r="CO1161" s="190"/>
      <c r="CP1161" s="190"/>
      <c r="CQ1161" s="190"/>
      <c r="CR1161" s="190"/>
      <c r="CS1161" s="190"/>
      <c r="CT1161" s="190"/>
      <c r="CU1161" s="190"/>
      <c r="CV1161" s="190"/>
      <c r="CW1161" s="190"/>
      <c r="CX1161" s="190"/>
      <c r="CY1161" s="190"/>
      <c r="CZ1161" s="190"/>
      <c r="DA1161" s="190"/>
      <c r="DB1161" s="190"/>
      <c r="DC1161" s="190"/>
      <c r="DD1161" s="190"/>
      <c r="DE1161" s="190"/>
      <c r="DF1161" s="190"/>
      <c r="DG1161" s="190"/>
      <c r="DH1161" s="190"/>
      <c r="DI1161" s="190"/>
      <c r="DJ1161" s="190"/>
      <c r="DK1161" s="190"/>
      <c r="DL1161" s="190"/>
    </row>
    <row r="1162" spans="1:116" x14ac:dyDescent="0.4">
      <c r="A1162" s="174"/>
      <c r="E1162" s="8"/>
      <c r="G1162" s="175"/>
      <c r="H1162" s="200"/>
      <c r="I1162" s="201"/>
      <c r="J1162" s="201"/>
      <c r="K1162" s="202"/>
      <c r="L1162" s="202"/>
      <c r="M1162" s="202"/>
      <c r="N1162" s="202"/>
      <c r="O1162" s="202"/>
      <c r="P1162" s="202"/>
      <c r="R1162" s="202"/>
      <c r="S1162" s="190"/>
      <c r="T1162" s="190"/>
      <c r="U1162" s="190"/>
      <c r="V1162" s="190"/>
      <c r="W1162" s="190"/>
      <c r="X1162" s="190"/>
      <c r="Y1162" s="190"/>
      <c r="Z1162" s="190"/>
      <c r="AA1162" s="190"/>
      <c r="AB1162" s="190"/>
      <c r="AC1162" s="190"/>
      <c r="AD1162" s="190"/>
      <c r="AE1162" s="190"/>
      <c r="AF1162" s="190"/>
      <c r="AG1162" s="190"/>
      <c r="AH1162" s="190"/>
      <c r="AI1162" s="190"/>
      <c r="AJ1162" s="190"/>
      <c r="AK1162" s="190"/>
      <c r="AL1162" s="190"/>
      <c r="AM1162" s="190"/>
      <c r="AN1162" s="190"/>
      <c r="AO1162" s="190"/>
      <c r="AP1162" s="190"/>
      <c r="AQ1162" s="190"/>
      <c r="AR1162" s="190"/>
      <c r="AS1162" s="190"/>
      <c r="AT1162" s="190"/>
      <c r="AU1162" s="190"/>
      <c r="AV1162" s="190"/>
      <c r="AW1162" s="190"/>
      <c r="AX1162" s="190"/>
      <c r="AY1162" s="190"/>
      <c r="AZ1162" s="190"/>
      <c r="BA1162" s="190"/>
      <c r="BB1162" s="190"/>
      <c r="BC1162" s="190"/>
      <c r="BD1162" s="190"/>
      <c r="BE1162" s="190"/>
      <c r="BF1162" s="190"/>
      <c r="BG1162" s="190"/>
      <c r="BH1162" s="190"/>
      <c r="BI1162" s="190"/>
      <c r="BJ1162" s="190"/>
      <c r="BK1162" s="190"/>
      <c r="BL1162" s="190"/>
      <c r="BM1162" s="190"/>
      <c r="BN1162" s="190"/>
      <c r="BO1162" s="190"/>
      <c r="BP1162" s="190"/>
      <c r="BQ1162" s="190"/>
      <c r="BR1162" s="190"/>
      <c r="BS1162" s="190"/>
      <c r="BT1162" s="190"/>
      <c r="BU1162" s="190"/>
      <c r="BV1162" s="190"/>
      <c r="BW1162" s="190"/>
      <c r="BX1162" s="190"/>
      <c r="BY1162" s="190"/>
      <c r="BZ1162" s="190"/>
      <c r="CA1162" s="190"/>
      <c r="CB1162" s="190"/>
      <c r="CC1162" s="190"/>
      <c r="CD1162" s="190"/>
      <c r="CE1162" s="190"/>
      <c r="CF1162" s="190"/>
      <c r="CG1162" s="190"/>
      <c r="CH1162" s="190"/>
      <c r="CI1162" s="190"/>
      <c r="CJ1162" s="190"/>
      <c r="CK1162" s="190"/>
      <c r="CL1162" s="190"/>
      <c r="CN1162" s="201"/>
      <c r="CO1162" s="190"/>
      <c r="CP1162" s="190"/>
      <c r="CQ1162" s="190"/>
      <c r="CR1162" s="190"/>
      <c r="CS1162" s="190"/>
      <c r="CT1162" s="190"/>
      <c r="CU1162" s="190"/>
      <c r="CV1162" s="190"/>
      <c r="CW1162" s="190"/>
      <c r="CX1162" s="190"/>
      <c r="CY1162" s="190"/>
      <c r="CZ1162" s="190"/>
      <c r="DA1162" s="190"/>
      <c r="DB1162" s="190"/>
      <c r="DC1162" s="190"/>
      <c r="DD1162" s="190"/>
      <c r="DE1162" s="190"/>
      <c r="DF1162" s="190"/>
      <c r="DG1162" s="190"/>
      <c r="DH1162" s="190"/>
      <c r="DI1162" s="190"/>
      <c r="DJ1162" s="190"/>
      <c r="DK1162" s="190"/>
      <c r="DL1162" s="190"/>
    </row>
    <row r="1163" spans="1:116" x14ac:dyDescent="0.4">
      <c r="A1163" s="174"/>
      <c r="E1163" s="8"/>
      <c r="G1163" s="175"/>
      <c r="H1163" s="200"/>
      <c r="I1163" s="201"/>
      <c r="J1163" s="201"/>
      <c r="K1163" s="202"/>
      <c r="L1163" s="202"/>
      <c r="M1163" s="202"/>
      <c r="N1163" s="202"/>
      <c r="O1163" s="202"/>
      <c r="P1163" s="202"/>
      <c r="R1163" s="202"/>
      <c r="S1163" s="190"/>
      <c r="T1163" s="190"/>
      <c r="U1163" s="190"/>
      <c r="V1163" s="190"/>
      <c r="W1163" s="190"/>
      <c r="X1163" s="190"/>
      <c r="Y1163" s="190"/>
      <c r="Z1163" s="190"/>
      <c r="AA1163" s="190"/>
      <c r="AB1163" s="190"/>
      <c r="AC1163" s="190"/>
      <c r="AD1163" s="190"/>
      <c r="AE1163" s="190"/>
      <c r="AF1163" s="190"/>
      <c r="AG1163" s="190"/>
      <c r="AH1163" s="190"/>
      <c r="AI1163" s="190"/>
      <c r="AJ1163" s="190"/>
      <c r="AK1163" s="190"/>
      <c r="AL1163" s="190"/>
      <c r="AM1163" s="190"/>
      <c r="AN1163" s="190"/>
      <c r="AO1163" s="190"/>
      <c r="AP1163" s="190"/>
      <c r="AQ1163" s="190"/>
      <c r="AR1163" s="190"/>
      <c r="AS1163" s="190"/>
      <c r="AT1163" s="190"/>
      <c r="AU1163" s="190"/>
      <c r="AV1163" s="190"/>
      <c r="AW1163" s="190"/>
      <c r="AX1163" s="190"/>
      <c r="AY1163" s="190"/>
      <c r="AZ1163" s="190"/>
      <c r="BA1163" s="190"/>
      <c r="BB1163" s="190"/>
      <c r="BC1163" s="190"/>
      <c r="BD1163" s="190"/>
      <c r="BE1163" s="190"/>
      <c r="BF1163" s="190"/>
      <c r="BG1163" s="190"/>
      <c r="BH1163" s="190"/>
      <c r="BI1163" s="190"/>
      <c r="BJ1163" s="190"/>
      <c r="BK1163" s="190"/>
      <c r="BL1163" s="190"/>
      <c r="BM1163" s="190"/>
      <c r="BN1163" s="190"/>
      <c r="BO1163" s="190"/>
      <c r="BP1163" s="190"/>
      <c r="BQ1163" s="190"/>
      <c r="BR1163" s="190"/>
      <c r="BS1163" s="190"/>
      <c r="BT1163" s="190"/>
      <c r="BU1163" s="190"/>
      <c r="BV1163" s="190"/>
      <c r="BW1163" s="190"/>
      <c r="BX1163" s="190"/>
      <c r="BY1163" s="190"/>
      <c r="BZ1163" s="190"/>
      <c r="CA1163" s="190"/>
      <c r="CB1163" s="190"/>
      <c r="CC1163" s="190"/>
      <c r="CD1163" s="190"/>
      <c r="CE1163" s="190"/>
      <c r="CF1163" s="190"/>
      <c r="CG1163" s="190"/>
      <c r="CH1163" s="190"/>
      <c r="CI1163" s="190"/>
      <c r="CJ1163" s="190"/>
      <c r="CK1163" s="190"/>
      <c r="CL1163" s="190"/>
      <c r="CN1163" s="201"/>
      <c r="CO1163" s="190"/>
      <c r="CP1163" s="190"/>
      <c r="CQ1163" s="190"/>
      <c r="CR1163" s="190"/>
      <c r="CS1163" s="190"/>
      <c r="CT1163" s="190"/>
      <c r="CU1163" s="190"/>
      <c r="CV1163" s="190"/>
      <c r="CW1163" s="190"/>
      <c r="CX1163" s="190"/>
      <c r="CY1163" s="190"/>
      <c r="CZ1163" s="190"/>
      <c r="DA1163" s="190"/>
      <c r="DB1163" s="190"/>
      <c r="DC1163" s="190"/>
      <c r="DD1163" s="190"/>
      <c r="DE1163" s="190"/>
      <c r="DF1163" s="190"/>
      <c r="DG1163" s="190"/>
      <c r="DH1163" s="190"/>
      <c r="DI1163" s="190"/>
      <c r="DJ1163" s="190"/>
      <c r="DK1163" s="190"/>
      <c r="DL1163" s="190"/>
    </row>
    <row r="1164" spans="1:116" x14ac:dyDescent="0.4">
      <c r="A1164" s="174"/>
      <c r="E1164" s="8"/>
      <c r="G1164" s="175"/>
      <c r="H1164" s="200"/>
      <c r="I1164" s="201"/>
      <c r="J1164" s="201"/>
      <c r="K1164" s="202"/>
      <c r="L1164" s="202"/>
      <c r="M1164" s="202"/>
      <c r="N1164" s="202"/>
      <c r="O1164" s="202"/>
      <c r="P1164" s="202"/>
      <c r="R1164" s="202"/>
      <c r="S1164" s="190"/>
      <c r="T1164" s="190"/>
      <c r="U1164" s="190"/>
      <c r="V1164" s="190"/>
      <c r="W1164" s="190"/>
      <c r="X1164" s="190"/>
      <c r="Y1164" s="190"/>
      <c r="Z1164" s="190"/>
      <c r="AA1164" s="190"/>
      <c r="AB1164" s="190"/>
      <c r="AC1164" s="190"/>
      <c r="AD1164" s="190"/>
      <c r="AE1164" s="190"/>
      <c r="AF1164" s="190"/>
      <c r="AG1164" s="190"/>
      <c r="AH1164" s="190"/>
      <c r="AI1164" s="190"/>
      <c r="AJ1164" s="190"/>
      <c r="AK1164" s="190"/>
      <c r="AL1164" s="190"/>
      <c r="AM1164" s="190"/>
      <c r="AN1164" s="190"/>
      <c r="AO1164" s="190"/>
      <c r="AP1164" s="190"/>
      <c r="AQ1164" s="190"/>
      <c r="AR1164" s="190"/>
      <c r="AS1164" s="190"/>
      <c r="AT1164" s="190"/>
      <c r="AU1164" s="190"/>
      <c r="AV1164" s="190"/>
      <c r="AW1164" s="190"/>
      <c r="AX1164" s="190"/>
      <c r="AY1164" s="190"/>
      <c r="AZ1164" s="190"/>
      <c r="BA1164" s="190"/>
      <c r="BB1164" s="190"/>
      <c r="BC1164" s="190"/>
      <c r="BD1164" s="190"/>
      <c r="BE1164" s="190"/>
      <c r="BF1164" s="190"/>
      <c r="BG1164" s="190"/>
      <c r="BH1164" s="190"/>
      <c r="BI1164" s="190"/>
      <c r="BJ1164" s="190"/>
      <c r="BK1164" s="190"/>
      <c r="BL1164" s="190"/>
      <c r="BM1164" s="190"/>
      <c r="BN1164" s="190"/>
      <c r="BO1164" s="190"/>
      <c r="BP1164" s="190"/>
      <c r="BQ1164" s="190"/>
      <c r="BR1164" s="190"/>
      <c r="BS1164" s="190"/>
      <c r="BT1164" s="190"/>
      <c r="BU1164" s="190"/>
      <c r="BV1164" s="190"/>
      <c r="BW1164" s="190"/>
      <c r="BX1164" s="190"/>
      <c r="BY1164" s="190"/>
      <c r="BZ1164" s="190"/>
      <c r="CA1164" s="190"/>
      <c r="CB1164" s="190"/>
      <c r="CC1164" s="190"/>
      <c r="CD1164" s="190"/>
      <c r="CE1164" s="190"/>
      <c r="CF1164" s="190"/>
      <c r="CG1164" s="190"/>
      <c r="CH1164" s="190"/>
      <c r="CI1164" s="190"/>
      <c r="CJ1164" s="190"/>
      <c r="CK1164" s="190"/>
      <c r="CL1164" s="190"/>
      <c r="CN1164" s="201"/>
      <c r="CO1164" s="190"/>
      <c r="CP1164" s="190"/>
      <c r="CQ1164" s="190"/>
      <c r="CR1164" s="190"/>
      <c r="CS1164" s="190"/>
      <c r="CT1164" s="190"/>
      <c r="CU1164" s="190"/>
      <c r="CV1164" s="190"/>
      <c r="CW1164" s="190"/>
      <c r="CX1164" s="190"/>
      <c r="CY1164" s="190"/>
      <c r="CZ1164" s="190"/>
      <c r="DA1164" s="190"/>
      <c r="DB1164" s="190"/>
      <c r="DC1164" s="190"/>
      <c r="DD1164" s="190"/>
      <c r="DE1164" s="190"/>
      <c r="DF1164" s="190"/>
      <c r="DG1164" s="190"/>
      <c r="DH1164" s="190"/>
      <c r="DI1164" s="190"/>
      <c r="DJ1164" s="190"/>
      <c r="DK1164" s="190"/>
      <c r="DL1164" s="190"/>
    </row>
    <row r="1165" spans="1:116" x14ac:dyDescent="0.4">
      <c r="A1165" s="174"/>
      <c r="E1165" s="8"/>
      <c r="G1165" s="175"/>
      <c r="H1165" s="200"/>
      <c r="I1165" s="201"/>
      <c r="J1165" s="201"/>
      <c r="K1165" s="202"/>
      <c r="L1165" s="202"/>
      <c r="M1165" s="202"/>
      <c r="N1165" s="202"/>
      <c r="O1165" s="202"/>
      <c r="P1165" s="202"/>
      <c r="R1165" s="202"/>
      <c r="S1165" s="190"/>
      <c r="T1165" s="190"/>
      <c r="U1165" s="190"/>
      <c r="V1165" s="190"/>
      <c r="W1165" s="190"/>
      <c r="X1165" s="190"/>
      <c r="Y1165" s="190"/>
      <c r="Z1165" s="190"/>
      <c r="AA1165" s="190"/>
      <c r="AB1165" s="190"/>
      <c r="AC1165" s="190"/>
      <c r="AD1165" s="190"/>
      <c r="AE1165" s="190"/>
      <c r="AF1165" s="190"/>
      <c r="AG1165" s="190"/>
      <c r="AH1165" s="190"/>
      <c r="AI1165" s="190"/>
      <c r="AJ1165" s="190"/>
      <c r="AK1165" s="190"/>
      <c r="AL1165" s="190"/>
      <c r="AM1165" s="190"/>
      <c r="AN1165" s="190"/>
      <c r="AO1165" s="190"/>
      <c r="AP1165" s="190"/>
      <c r="AQ1165" s="190"/>
      <c r="AR1165" s="190"/>
      <c r="AS1165" s="190"/>
      <c r="AT1165" s="190"/>
      <c r="AU1165" s="190"/>
      <c r="AV1165" s="190"/>
      <c r="AW1165" s="190"/>
      <c r="AX1165" s="190"/>
      <c r="AY1165" s="190"/>
      <c r="AZ1165" s="190"/>
      <c r="BA1165" s="190"/>
      <c r="BB1165" s="190"/>
      <c r="BC1165" s="190"/>
      <c r="BD1165" s="190"/>
      <c r="BE1165" s="190"/>
      <c r="BF1165" s="190"/>
      <c r="BG1165" s="190"/>
      <c r="BH1165" s="190"/>
      <c r="BI1165" s="190"/>
      <c r="BJ1165" s="190"/>
      <c r="BK1165" s="190"/>
      <c r="BL1165" s="190"/>
      <c r="BM1165" s="190"/>
      <c r="BN1165" s="190"/>
      <c r="BO1165" s="190"/>
      <c r="BP1165" s="190"/>
      <c r="BQ1165" s="190"/>
      <c r="BR1165" s="190"/>
      <c r="BS1165" s="190"/>
      <c r="BT1165" s="190"/>
      <c r="BU1165" s="190"/>
      <c r="BV1165" s="190"/>
      <c r="BW1165" s="190"/>
      <c r="BX1165" s="190"/>
      <c r="BY1165" s="190"/>
      <c r="BZ1165" s="190"/>
      <c r="CA1165" s="190"/>
      <c r="CB1165" s="190"/>
      <c r="CC1165" s="190"/>
      <c r="CD1165" s="190"/>
      <c r="CE1165" s="190"/>
      <c r="CF1165" s="190"/>
      <c r="CG1165" s="190"/>
      <c r="CH1165" s="190"/>
      <c r="CI1165" s="190"/>
      <c r="CJ1165" s="190"/>
      <c r="CK1165" s="190"/>
      <c r="CL1165" s="190"/>
      <c r="CN1165" s="201"/>
      <c r="CO1165" s="190"/>
      <c r="CP1165" s="190"/>
      <c r="CQ1165" s="190"/>
      <c r="CR1165" s="190"/>
      <c r="CS1165" s="190"/>
      <c r="CT1165" s="190"/>
      <c r="CU1165" s="190"/>
      <c r="CV1165" s="190"/>
      <c r="CW1165" s="190"/>
      <c r="CX1165" s="190"/>
      <c r="CY1165" s="190"/>
      <c r="CZ1165" s="190"/>
      <c r="DA1165" s="190"/>
      <c r="DB1165" s="190"/>
      <c r="DC1165" s="190"/>
      <c r="DD1165" s="190"/>
      <c r="DE1165" s="190"/>
      <c r="DF1165" s="190"/>
      <c r="DG1165" s="190"/>
      <c r="DH1165" s="190"/>
      <c r="DI1165" s="190"/>
      <c r="DJ1165" s="190"/>
      <c r="DK1165" s="190"/>
      <c r="DL1165" s="190"/>
    </row>
    <row r="1166" spans="1:116" x14ac:dyDescent="0.4">
      <c r="A1166" s="174"/>
      <c r="E1166" s="8"/>
      <c r="G1166" s="175"/>
      <c r="H1166" s="200"/>
      <c r="I1166" s="201"/>
      <c r="J1166" s="201"/>
      <c r="K1166" s="202"/>
      <c r="L1166" s="202"/>
      <c r="M1166" s="202"/>
      <c r="N1166" s="202"/>
      <c r="O1166" s="202"/>
      <c r="P1166" s="202"/>
      <c r="R1166" s="202"/>
      <c r="S1166" s="190"/>
      <c r="T1166" s="190"/>
      <c r="U1166" s="190"/>
      <c r="V1166" s="190"/>
      <c r="W1166" s="190"/>
      <c r="X1166" s="190"/>
      <c r="Y1166" s="190"/>
      <c r="Z1166" s="190"/>
      <c r="AA1166" s="190"/>
      <c r="AB1166" s="190"/>
      <c r="AC1166" s="190"/>
      <c r="AD1166" s="190"/>
      <c r="AE1166" s="190"/>
      <c r="AF1166" s="190"/>
      <c r="AG1166" s="190"/>
      <c r="AH1166" s="190"/>
      <c r="AI1166" s="190"/>
      <c r="AJ1166" s="190"/>
      <c r="AK1166" s="190"/>
      <c r="AL1166" s="190"/>
      <c r="AM1166" s="190"/>
      <c r="AN1166" s="190"/>
      <c r="AO1166" s="190"/>
      <c r="AP1166" s="190"/>
      <c r="AQ1166" s="190"/>
      <c r="AR1166" s="190"/>
      <c r="AS1166" s="190"/>
      <c r="AT1166" s="190"/>
      <c r="AU1166" s="190"/>
      <c r="AV1166" s="190"/>
      <c r="AW1166" s="190"/>
      <c r="AX1166" s="190"/>
      <c r="AY1166" s="190"/>
      <c r="AZ1166" s="190"/>
      <c r="BA1166" s="190"/>
      <c r="BB1166" s="190"/>
      <c r="BC1166" s="190"/>
      <c r="BD1166" s="190"/>
      <c r="BE1166" s="190"/>
      <c r="BF1166" s="190"/>
      <c r="BG1166" s="190"/>
      <c r="BH1166" s="190"/>
      <c r="BI1166" s="190"/>
      <c r="BJ1166" s="190"/>
      <c r="BK1166" s="190"/>
      <c r="BL1166" s="190"/>
      <c r="BM1166" s="190"/>
      <c r="BN1166" s="190"/>
      <c r="BO1166" s="190"/>
      <c r="BP1166" s="190"/>
      <c r="BQ1166" s="190"/>
      <c r="BR1166" s="190"/>
      <c r="BS1166" s="190"/>
      <c r="BT1166" s="190"/>
      <c r="BU1166" s="190"/>
      <c r="BV1166" s="190"/>
      <c r="BW1166" s="190"/>
      <c r="BX1166" s="190"/>
      <c r="BY1166" s="190"/>
      <c r="BZ1166" s="190"/>
      <c r="CA1166" s="190"/>
      <c r="CB1166" s="190"/>
      <c r="CC1166" s="190"/>
      <c r="CD1166" s="190"/>
      <c r="CE1166" s="190"/>
      <c r="CF1166" s="190"/>
      <c r="CG1166" s="190"/>
      <c r="CH1166" s="190"/>
      <c r="CI1166" s="190"/>
      <c r="CJ1166" s="190"/>
      <c r="CK1166" s="190"/>
      <c r="CL1166" s="190"/>
      <c r="CN1166" s="201"/>
      <c r="CO1166" s="190"/>
      <c r="CP1166" s="190"/>
      <c r="CQ1166" s="190"/>
      <c r="CR1166" s="190"/>
      <c r="CS1166" s="190"/>
      <c r="CT1166" s="190"/>
      <c r="CU1166" s="190"/>
      <c r="CV1166" s="190"/>
      <c r="CW1166" s="190"/>
      <c r="CX1166" s="190"/>
      <c r="CY1166" s="190"/>
      <c r="CZ1166" s="190"/>
      <c r="DA1166" s="190"/>
      <c r="DB1166" s="190"/>
      <c r="DC1166" s="190"/>
      <c r="DD1166" s="190"/>
      <c r="DE1166" s="190"/>
      <c r="DF1166" s="190"/>
      <c r="DG1166" s="190"/>
      <c r="DH1166" s="190"/>
      <c r="DI1166" s="190"/>
      <c r="DJ1166" s="190"/>
      <c r="DK1166" s="190"/>
      <c r="DL1166" s="190"/>
    </row>
    <row r="1167" spans="1:116" x14ac:dyDescent="0.4">
      <c r="A1167" s="174"/>
      <c r="E1167" s="8"/>
      <c r="G1167" s="175"/>
      <c r="H1167" s="200"/>
      <c r="I1167" s="201"/>
      <c r="J1167" s="201"/>
      <c r="K1167" s="202"/>
      <c r="L1167" s="202"/>
      <c r="M1167" s="202"/>
      <c r="N1167" s="202"/>
      <c r="O1167" s="202"/>
      <c r="P1167" s="202"/>
      <c r="R1167" s="202"/>
      <c r="S1167" s="190"/>
      <c r="T1167" s="190"/>
      <c r="U1167" s="190"/>
      <c r="V1167" s="190"/>
      <c r="W1167" s="190"/>
      <c r="X1167" s="190"/>
      <c r="Y1167" s="190"/>
      <c r="Z1167" s="190"/>
      <c r="AA1167" s="190"/>
      <c r="AB1167" s="190"/>
      <c r="AC1167" s="190"/>
      <c r="AD1167" s="190"/>
      <c r="AE1167" s="190"/>
      <c r="AF1167" s="190"/>
      <c r="AG1167" s="190"/>
      <c r="AH1167" s="190"/>
      <c r="AI1167" s="190"/>
      <c r="AJ1167" s="190"/>
      <c r="AK1167" s="190"/>
      <c r="AL1167" s="190"/>
      <c r="AM1167" s="190"/>
      <c r="AN1167" s="190"/>
      <c r="AO1167" s="190"/>
      <c r="AP1167" s="190"/>
      <c r="AQ1167" s="190"/>
      <c r="AR1167" s="190"/>
      <c r="AS1167" s="190"/>
      <c r="AT1167" s="190"/>
      <c r="AU1167" s="190"/>
      <c r="AV1167" s="190"/>
      <c r="AW1167" s="190"/>
      <c r="AX1167" s="190"/>
      <c r="AY1167" s="190"/>
      <c r="AZ1167" s="190"/>
      <c r="BA1167" s="190"/>
      <c r="BB1167" s="190"/>
      <c r="BC1167" s="190"/>
      <c r="BD1167" s="190"/>
      <c r="BE1167" s="190"/>
      <c r="BF1167" s="190"/>
      <c r="BG1167" s="190"/>
      <c r="BH1167" s="190"/>
      <c r="BI1167" s="190"/>
      <c r="BJ1167" s="190"/>
      <c r="BK1167" s="190"/>
      <c r="BL1167" s="190"/>
      <c r="BM1167" s="190"/>
      <c r="BN1167" s="190"/>
      <c r="BO1167" s="190"/>
      <c r="BP1167" s="190"/>
      <c r="BQ1167" s="190"/>
      <c r="BR1167" s="190"/>
      <c r="BS1167" s="190"/>
      <c r="BT1167" s="190"/>
      <c r="BU1167" s="190"/>
      <c r="BV1167" s="190"/>
      <c r="BW1167" s="190"/>
      <c r="BX1167" s="190"/>
      <c r="BY1167" s="190"/>
      <c r="BZ1167" s="190"/>
      <c r="CA1167" s="190"/>
      <c r="CB1167" s="190"/>
      <c r="CC1167" s="190"/>
      <c r="CD1167" s="190"/>
      <c r="CE1167" s="190"/>
      <c r="CF1167" s="190"/>
      <c r="CG1167" s="190"/>
      <c r="CH1167" s="190"/>
      <c r="CI1167" s="190"/>
      <c r="CJ1167" s="190"/>
      <c r="CK1167" s="190"/>
      <c r="CL1167" s="190"/>
      <c r="CN1167" s="201"/>
      <c r="CO1167" s="190"/>
      <c r="CP1167" s="190"/>
      <c r="CQ1167" s="190"/>
      <c r="CR1167" s="190"/>
      <c r="CS1167" s="190"/>
      <c r="CT1167" s="190"/>
      <c r="CU1167" s="190"/>
      <c r="CV1167" s="190"/>
      <c r="CW1167" s="190"/>
      <c r="CX1167" s="190"/>
      <c r="CY1167" s="190"/>
      <c r="CZ1167" s="190"/>
      <c r="DA1167" s="190"/>
      <c r="DB1167" s="190"/>
      <c r="DC1167" s="190"/>
      <c r="DD1167" s="190"/>
      <c r="DE1167" s="190"/>
      <c r="DF1167" s="190"/>
      <c r="DG1167" s="190"/>
      <c r="DH1167" s="190"/>
      <c r="DI1167" s="190"/>
      <c r="DJ1167" s="190"/>
      <c r="DK1167" s="190"/>
      <c r="DL1167" s="190"/>
    </row>
    <row r="1168" spans="1:116" x14ac:dyDescent="0.4">
      <c r="A1168" s="174"/>
      <c r="E1168" s="8"/>
      <c r="G1168" s="175"/>
      <c r="H1168" s="200"/>
      <c r="I1168" s="201"/>
      <c r="J1168" s="201"/>
      <c r="K1168" s="202"/>
      <c r="L1168" s="202"/>
      <c r="M1168" s="202"/>
      <c r="N1168" s="202"/>
      <c r="O1168" s="202"/>
      <c r="P1168" s="202"/>
      <c r="R1168" s="202"/>
      <c r="S1168" s="190"/>
      <c r="T1168" s="190"/>
      <c r="U1168" s="190"/>
      <c r="V1168" s="190"/>
      <c r="W1168" s="190"/>
      <c r="X1168" s="190"/>
      <c r="Y1168" s="190"/>
      <c r="Z1168" s="190"/>
      <c r="AA1168" s="190"/>
      <c r="AB1168" s="190"/>
      <c r="AC1168" s="190"/>
      <c r="AD1168" s="190"/>
      <c r="AE1168" s="190"/>
      <c r="AF1168" s="190"/>
      <c r="AG1168" s="190"/>
      <c r="AH1168" s="190"/>
      <c r="AI1168" s="190"/>
      <c r="AJ1168" s="190"/>
      <c r="AK1168" s="190"/>
      <c r="AL1168" s="190"/>
      <c r="AM1168" s="190"/>
      <c r="AN1168" s="190"/>
      <c r="AO1168" s="190"/>
      <c r="AP1168" s="190"/>
      <c r="AQ1168" s="190"/>
      <c r="AR1168" s="190"/>
      <c r="AS1168" s="190"/>
      <c r="AT1168" s="190"/>
      <c r="AU1168" s="190"/>
      <c r="AV1168" s="190"/>
      <c r="AW1168" s="190"/>
      <c r="AX1168" s="190"/>
      <c r="AY1168" s="190"/>
      <c r="AZ1168" s="190"/>
      <c r="BA1168" s="190"/>
      <c r="BB1168" s="190"/>
      <c r="BC1168" s="190"/>
      <c r="BD1168" s="190"/>
      <c r="BE1168" s="190"/>
      <c r="BF1168" s="190"/>
      <c r="BG1168" s="190"/>
      <c r="BH1168" s="190"/>
      <c r="BI1168" s="190"/>
      <c r="BJ1168" s="190"/>
      <c r="BK1168" s="190"/>
      <c r="BL1168" s="190"/>
      <c r="BM1168" s="190"/>
      <c r="BN1168" s="190"/>
      <c r="BO1168" s="190"/>
      <c r="BP1168" s="190"/>
      <c r="BQ1168" s="190"/>
      <c r="BR1168" s="190"/>
      <c r="BS1168" s="190"/>
      <c r="BT1168" s="190"/>
      <c r="BU1168" s="190"/>
      <c r="BV1168" s="190"/>
      <c r="BW1168" s="190"/>
      <c r="BX1168" s="190"/>
      <c r="BY1168" s="190"/>
      <c r="BZ1168" s="190"/>
      <c r="CA1168" s="190"/>
      <c r="CB1168" s="190"/>
      <c r="CC1168" s="190"/>
      <c r="CD1168" s="190"/>
      <c r="CE1168" s="190"/>
      <c r="CF1168" s="190"/>
      <c r="CG1168" s="190"/>
      <c r="CH1168" s="190"/>
      <c r="CI1168" s="190"/>
      <c r="CJ1168" s="190"/>
      <c r="CK1168" s="190"/>
      <c r="CL1168" s="190"/>
      <c r="CN1168" s="201"/>
      <c r="CO1168" s="190"/>
      <c r="CP1168" s="190"/>
      <c r="CQ1168" s="190"/>
      <c r="CR1168" s="190"/>
      <c r="CS1168" s="190"/>
      <c r="CT1168" s="190"/>
      <c r="CU1168" s="190"/>
      <c r="CV1168" s="190"/>
      <c r="CW1168" s="190"/>
      <c r="CX1168" s="190"/>
      <c r="CY1168" s="190"/>
      <c r="CZ1168" s="190"/>
      <c r="DA1168" s="190"/>
      <c r="DB1168" s="190"/>
      <c r="DC1168" s="190"/>
      <c r="DD1168" s="190"/>
      <c r="DE1168" s="190"/>
      <c r="DF1168" s="190"/>
      <c r="DG1168" s="190"/>
      <c r="DH1168" s="190"/>
      <c r="DI1168" s="190"/>
      <c r="DJ1168" s="190"/>
      <c r="DK1168" s="190"/>
      <c r="DL1168" s="190"/>
    </row>
    <row r="1169" spans="1:116" x14ac:dyDescent="0.4">
      <c r="A1169" s="174"/>
      <c r="E1169" s="8"/>
      <c r="G1169" s="175"/>
      <c r="H1169" s="200"/>
      <c r="I1169" s="201"/>
      <c r="J1169" s="201"/>
      <c r="K1169" s="202"/>
      <c r="L1169" s="202"/>
      <c r="M1169" s="202"/>
      <c r="N1169" s="202"/>
      <c r="O1169" s="202"/>
      <c r="P1169" s="202"/>
      <c r="R1169" s="202"/>
      <c r="S1169" s="190"/>
      <c r="T1169" s="190"/>
      <c r="U1169" s="190"/>
      <c r="V1169" s="190"/>
      <c r="W1169" s="190"/>
      <c r="X1169" s="190"/>
      <c r="Y1169" s="190"/>
      <c r="Z1169" s="190"/>
      <c r="AA1169" s="190"/>
      <c r="AB1169" s="190"/>
      <c r="AC1169" s="190"/>
      <c r="AD1169" s="190"/>
      <c r="AE1169" s="190"/>
      <c r="AF1169" s="190"/>
      <c r="AG1169" s="190"/>
      <c r="AH1169" s="190"/>
      <c r="AI1169" s="190"/>
      <c r="AJ1169" s="190"/>
      <c r="AK1169" s="190"/>
      <c r="AL1169" s="190"/>
      <c r="AM1169" s="190"/>
      <c r="AN1169" s="190"/>
      <c r="AO1169" s="190"/>
      <c r="AP1169" s="190"/>
      <c r="AQ1169" s="190"/>
      <c r="AR1169" s="190"/>
      <c r="AS1169" s="190"/>
      <c r="AT1169" s="190"/>
      <c r="AU1169" s="190"/>
      <c r="AV1169" s="190"/>
      <c r="AW1169" s="190"/>
      <c r="AX1169" s="190"/>
      <c r="AY1169" s="190"/>
      <c r="AZ1169" s="190"/>
      <c r="BA1169" s="190"/>
      <c r="BB1169" s="190"/>
      <c r="BC1169" s="190"/>
      <c r="BD1169" s="190"/>
      <c r="BE1169" s="190"/>
      <c r="BF1169" s="190"/>
      <c r="BG1169" s="190"/>
      <c r="BH1169" s="190"/>
      <c r="BI1169" s="190"/>
      <c r="BJ1169" s="190"/>
      <c r="BK1169" s="190"/>
      <c r="BL1169" s="190"/>
      <c r="BM1169" s="190"/>
      <c r="BN1169" s="190"/>
      <c r="BO1169" s="190"/>
      <c r="BP1169" s="190"/>
      <c r="BQ1169" s="190"/>
      <c r="BR1169" s="190"/>
      <c r="BS1169" s="190"/>
      <c r="BT1169" s="190"/>
      <c r="BU1169" s="190"/>
      <c r="BV1169" s="190"/>
      <c r="BW1169" s="190"/>
      <c r="BX1169" s="190"/>
      <c r="BY1169" s="190"/>
      <c r="BZ1169" s="190"/>
      <c r="CA1169" s="190"/>
      <c r="CB1169" s="190"/>
      <c r="CC1169" s="190"/>
      <c r="CD1169" s="190"/>
      <c r="CE1169" s="190"/>
      <c r="CF1169" s="190"/>
      <c r="CG1169" s="190"/>
      <c r="CH1169" s="190"/>
      <c r="CI1169" s="190"/>
      <c r="CJ1169" s="190"/>
      <c r="CK1169" s="190"/>
      <c r="CL1169" s="190"/>
      <c r="CN1169" s="201"/>
      <c r="CO1169" s="190"/>
      <c r="CP1169" s="190"/>
      <c r="CQ1169" s="190"/>
      <c r="CR1169" s="190"/>
      <c r="CS1169" s="190"/>
      <c r="CT1169" s="190"/>
      <c r="CU1169" s="190"/>
      <c r="CV1169" s="190"/>
      <c r="CW1169" s="190"/>
      <c r="CX1169" s="190"/>
      <c r="CY1169" s="190"/>
      <c r="CZ1169" s="190"/>
      <c r="DA1169" s="190"/>
      <c r="DB1169" s="190"/>
      <c r="DC1169" s="190"/>
      <c r="DD1169" s="190"/>
      <c r="DE1169" s="190"/>
      <c r="DF1169" s="190"/>
      <c r="DG1169" s="190"/>
      <c r="DH1169" s="190"/>
      <c r="DI1169" s="190"/>
      <c r="DJ1169" s="190"/>
      <c r="DK1169" s="190"/>
      <c r="DL1169" s="190"/>
    </row>
    <row r="1170" spans="1:116" x14ac:dyDescent="0.4">
      <c r="A1170" s="174"/>
      <c r="E1170" s="8"/>
      <c r="G1170" s="175"/>
      <c r="H1170" s="200"/>
      <c r="I1170" s="201"/>
      <c r="J1170" s="201"/>
      <c r="K1170" s="202"/>
      <c r="L1170" s="202"/>
      <c r="M1170" s="202"/>
      <c r="N1170" s="202"/>
      <c r="O1170" s="202"/>
      <c r="P1170" s="202"/>
      <c r="R1170" s="202"/>
      <c r="S1170" s="190"/>
      <c r="T1170" s="190"/>
      <c r="U1170" s="190"/>
      <c r="V1170" s="190"/>
      <c r="W1170" s="190"/>
      <c r="X1170" s="190"/>
      <c r="Y1170" s="190"/>
      <c r="Z1170" s="190"/>
      <c r="AA1170" s="190"/>
      <c r="AB1170" s="190"/>
      <c r="AC1170" s="190"/>
      <c r="AD1170" s="190"/>
      <c r="AE1170" s="190"/>
      <c r="AF1170" s="190"/>
      <c r="AG1170" s="190"/>
      <c r="AH1170" s="190"/>
      <c r="AI1170" s="190"/>
      <c r="AJ1170" s="190"/>
      <c r="AK1170" s="190"/>
      <c r="AL1170" s="190"/>
      <c r="AM1170" s="190"/>
      <c r="AN1170" s="190"/>
      <c r="AO1170" s="190"/>
      <c r="AP1170" s="190"/>
      <c r="AQ1170" s="190"/>
      <c r="AR1170" s="190"/>
      <c r="AS1170" s="190"/>
      <c r="AT1170" s="190"/>
      <c r="AU1170" s="190"/>
      <c r="AV1170" s="190"/>
      <c r="AW1170" s="190"/>
      <c r="AX1170" s="190"/>
      <c r="AY1170" s="190"/>
      <c r="AZ1170" s="190"/>
      <c r="BA1170" s="190"/>
      <c r="BB1170" s="190"/>
      <c r="BC1170" s="190"/>
      <c r="BD1170" s="190"/>
      <c r="BE1170" s="190"/>
      <c r="BF1170" s="190"/>
      <c r="BG1170" s="190"/>
      <c r="BH1170" s="190"/>
      <c r="BI1170" s="190"/>
      <c r="BJ1170" s="190"/>
      <c r="BK1170" s="190"/>
      <c r="BL1170" s="190"/>
      <c r="BM1170" s="190"/>
      <c r="BN1170" s="190"/>
      <c r="BO1170" s="190"/>
      <c r="BP1170" s="190"/>
      <c r="BQ1170" s="190"/>
      <c r="BR1170" s="190"/>
      <c r="BS1170" s="190"/>
      <c r="BT1170" s="190"/>
      <c r="BU1170" s="190"/>
      <c r="BV1170" s="190"/>
      <c r="BW1170" s="190"/>
      <c r="BX1170" s="190"/>
      <c r="BY1170" s="190"/>
      <c r="BZ1170" s="190"/>
      <c r="CA1170" s="190"/>
      <c r="CB1170" s="190"/>
      <c r="CC1170" s="190"/>
      <c r="CD1170" s="190"/>
      <c r="CE1170" s="190"/>
      <c r="CF1170" s="190"/>
      <c r="CG1170" s="190"/>
      <c r="CH1170" s="190"/>
      <c r="CI1170" s="190"/>
      <c r="CJ1170" s="190"/>
      <c r="CK1170" s="190"/>
      <c r="CL1170" s="190"/>
      <c r="CN1170" s="201"/>
      <c r="CO1170" s="190"/>
      <c r="CP1170" s="190"/>
      <c r="CQ1170" s="190"/>
      <c r="CR1170" s="190"/>
      <c r="CS1170" s="190"/>
      <c r="CT1170" s="190"/>
      <c r="CU1170" s="190"/>
      <c r="CV1170" s="190"/>
      <c r="CW1170" s="190"/>
      <c r="CX1170" s="190"/>
      <c r="CY1170" s="190"/>
      <c r="CZ1170" s="190"/>
      <c r="DA1170" s="190"/>
      <c r="DB1170" s="190"/>
      <c r="DC1170" s="190"/>
      <c r="DD1170" s="190"/>
      <c r="DE1170" s="190"/>
      <c r="DF1170" s="190"/>
      <c r="DG1170" s="190"/>
      <c r="DH1170" s="190"/>
      <c r="DI1170" s="190"/>
      <c r="DJ1170" s="190"/>
      <c r="DK1170" s="190"/>
      <c r="DL1170" s="190"/>
    </row>
    <row r="1171" spans="1:116" x14ac:dyDescent="0.4">
      <c r="A1171" s="174"/>
      <c r="E1171" s="8"/>
      <c r="G1171" s="175"/>
      <c r="H1171" s="200"/>
      <c r="I1171" s="201"/>
      <c r="J1171" s="201"/>
      <c r="K1171" s="202"/>
      <c r="L1171" s="202"/>
      <c r="M1171" s="202"/>
      <c r="N1171" s="202"/>
      <c r="O1171" s="202"/>
      <c r="P1171" s="202"/>
      <c r="R1171" s="202"/>
      <c r="S1171" s="190"/>
      <c r="T1171" s="190"/>
      <c r="U1171" s="190"/>
      <c r="V1171" s="190"/>
      <c r="W1171" s="190"/>
      <c r="X1171" s="190"/>
      <c r="Y1171" s="190"/>
      <c r="Z1171" s="190"/>
      <c r="AA1171" s="190"/>
      <c r="AB1171" s="190"/>
      <c r="AC1171" s="190"/>
      <c r="AD1171" s="190"/>
      <c r="AE1171" s="190"/>
      <c r="AF1171" s="190"/>
      <c r="AG1171" s="190"/>
      <c r="AH1171" s="190"/>
      <c r="AI1171" s="190"/>
      <c r="AJ1171" s="190"/>
      <c r="AK1171" s="190"/>
      <c r="AL1171" s="190"/>
      <c r="AM1171" s="190"/>
      <c r="AN1171" s="190"/>
      <c r="AO1171" s="190"/>
      <c r="AP1171" s="190"/>
      <c r="AQ1171" s="190"/>
      <c r="AR1171" s="190"/>
      <c r="AS1171" s="190"/>
      <c r="AT1171" s="190"/>
      <c r="AU1171" s="190"/>
      <c r="AV1171" s="190"/>
      <c r="AW1171" s="190"/>
      <c r="AX1171" s="190"/>
      <c r="AY1171" s="190"/>
      <c r="AZ1171" s="190"/>
      <c r="BA1171" s="190"/>
      <c r="BB1171" s="190"/>
      <c r="BC1171" s="190"/>
      <c r="BD1171" s="190"/>
      <c r="BE1171" s="190"/>
      <c r="BF1171" s="190"/>
      <c r="BG1171" s="190"/>
      <c r="BH1171" s="190"/>
      <c r="BI1171" s="190"/>
      <c r="BJ1171" s="190"/>
      <c r="BK1171" s="190"/>
      <c r="BL1171" s="190"/>
      <c r="BM1171" s="190"/>
      <c r="BN1171" s="190"/>
      <c r="BO1171" s="190"/>
      <c r="BP1171" s="190"/>
      <c r="BQ1171" s="190"/>
      <c r="BR1171" s="190"/>
      <c r="BS1171" s="190"/>
      <c r="BT1171" s="190"/>
      <c r="BU1171" s="190"/>
      <c r="BV1171" s="190"/>
      <c r="BW1171" s="190"/>
      <c r="BX1171" s="190"/>
      <c r="BY1171" s="190"/>
      <c r="BZ1171" s="190"/>
      <c r="CA1171" s="190"/>
      <c r="CB1171" s="190"/>
      <c r="CC1171" s="190"/>
      <c r="CD1171" s="190"/>
      <c r="CE1171" s="190"/>
      <c r="CF1171" s="190"/>
      <c r="CG1171" s="190"/>
      <c r="CH1171" s="190"/>
      <c r="CI1171" s="190"/>
      <c r="CJ1171" s="190"/>
      <c r="CK1171" s="190"/>
      <c r="CL1171" s="190"/>
      <c r="CN1171" s="201"/>
      <c r="CO1171" s="190"/>
      <c r="CP1171" s="190"/>
      <c r="CQ1171" s="190"/>
      <c r="CR1171" s="190"/>
      <c r="CS1171" s="190"/>
      <c r="CT1171" s="190"/>
      <c r="CU1171" s="190"/>
      <c r="CV1171" s="190"/>
      <c r="CW1171" s="190"/>
      <c r="CX1171" s="190"/>
      <c r="CY1171" s="190"/>
      <c r="CZ1171" s="190"/>
      <c r="DA1171" s="190"/>
      <c r="DB1171" s="190"/>
      <c r="DC1171" s="190"/>
      <c r="DD1171" s="190"/>
      <c r="DE1171" s="190"/>
      <c r="DF1171" s="190"/>
      <c r="DG1171" s="190"/>
      <c r="DH1171" s="190"/>
      <c r="DI1171" s="190"/>
      <c r="DJ1171" s="190"/>
      <c r="DK1171" s="190"/>
      <c r="DL1171" s="190"/>
    </row>
    <row r="1172" spans="1:116" x14ac:dyDescent="0.4">
      <c r="A1172" s="174"/>
      <c r="E1172" s="8"/>
      <c r="G1172" s="175"/>
      <c r="H1172" s="200"/>
      <c r="I1172" s="201"/>
      <c r="J1172" s="201"/>
      <c r="K1172" s="202"/>
      <c r="L1172" s="202"/>
      <c r="M1172" s="202"/>
      <c r="N1172" s="202"/>
      <c r="O1172" s="202"/>
      <c r="P1172" s="202"/>
      <c r="R1172" s="202"/>
      <c r="S1172" s="190"/>
      <c r="T1172" s="190"/>
      <c r="U1172" s="190"/>
      <c r="V1172" s="190"/>
      <c r="W1172" s="190"/>
      <c r="X1172" s="190"/>
      <c r="Y1172" s="190"/>
      <c r="Z1172" s="190"/>
      <c r="AA1172" s="190"/>
      <c r="AB1172" s="190"/>
      <c r="AC1172" s="190"/>
      <c r="AD1172" s="190"/>
      <c r="AE1172" s="190"/>
      <c r="AF1172" s="190"/>
      <c r="AG1172" s="190"/>
      <c r="AH1172" s="190"/>
      <c r="AI1172" s="190"/>
      <c r="AJ1172" s="190"/>
      <c r="AK1172" s="190"/>
      <c r="AL1172" s="190"/>
      <c r="AM1172" s="190"/>
      <c r="AN1172" s="190"/>
      <c r="AO1172" s="190"/>
      <c r="AP1172" s="190"/>
      <c r="AQ1172" s="190"/>
      <c r="AR1172" s="190"/>
      <c r="AS1172" s="190"/>
      <c r="AT1172" s="190"/>
      <c r="AU1172" s="190"/>
      <c r="AV1172" s="190"/>
      <c r="AW1172" s="190"/>
      <c r="AX1172" s="190"/>
      <c r="AY1172" s="190"/>
      <c r="AZ1172" s="190"/>
      <c r="BA1172" s="190"/>
      <c r="BB1172" s="190"/>
      <c r="BC1172" s="190"/>
      <c r="BD1172" s="190"/>
      <c r="BE1172" s="190"/>
      <c r="BF1172" s="190"/>
      <c r="BG1172" s="190"/>
      <c r="BH1172" s="190"/>
      <c r="BI1172" s="190"/>
      <c r="BJ1172" s="190"/>
      <c r="BK1172" s="190"/>
      <c r="BL1172" s="190"/>
      <c r="BM1172" s="190"/>
      <c r="BN1172" s="190"/>
      <c r="BO1172" s="190"/>
      <c r="BP1172" s="190"/>
      <c r="BQ1172" s="190"/>
      <c r="BR1172" s="190"/>
      <c r="BS1172" s="190"/>
      <c r="BT1172" s="190"/>
      <c r="BU1172" s="190"/>
      <c r="BV1172" s="190"/>
      <c r="BW1172" s="190"/>
      <c r="BX1172" s="190"/>
      <c r="BY1172" s="190"/>
      <c r="BZ1172" s="190"/>
      <c r="CA1172" s="190"/>
      <c r="CB1172" s="190"/>
      <c r="CC1172" s="190"/>
      <c r="CD1172" s="190"/>
      <c r="CE1172" s="190"/>
      <c r="CF1172" s="190"/>
      <c r="CG1172" s="190"/>
      <c r="CH1172" s="190"/>
      <c r="CI1172" s="190"/>
      <c r="CJ1172" s="190"/>
      <c r="CK1172" s="190"/>
      <c r="CL1172" s="190"/>
      <c r="CN1172" s="201"/>
      <c r="CO1172" s="190"/>
      <c r="CP1172" s="190"/>
      <c r="CQ1172" s="190"/>
      <c r="CR1172" s="190"/>
      <c r="CS1172" s="190"/>
      <c r="CT1172" s="190"/>
      <c r="CU1172" s="190"/>
      <c r="CV1172" s="190"/>
      <c r="CW1172" s="190"/>
      <c r="CX1172" s="190"/>
      <c r="CY1172" s="190"/>
      <c r="CZ1172" s="190"/>
      <c r="DA1172" s="190"/>
      <c r="DB1172" s="190"/>
      <c r="DC1172" s="190"/>
      <c r="DD1172" s="190"/>
      <c r="DE1172" s="190"/>
      <c r="DF1172" s="190"/>
      <c r="DG1172" s="190"/>
      <c r="DH1172" s="190"/>
      <c r="DI1172" s="190"/>
      <c r="DJ1172" s="190"/>
      <c r="DK1172" s="190"/>
      <c r="DL1172" s="190"/>
    </row>
    <row r="1173" spans="1:116" x14ac:dyDescent="0.4">
      <c r="A1173" s="174"/>
      <c r="E1173" s="8"/>
      <c r="G1173" s="175"/>
      <c r="H1173" s="200"/>
      <c r="I1173" s="201"/>
      <c r="J1173" s="201"/>
      <c r="K1173" s="202"/>
      <c r="L1173" s="202"/>
      <c r="M1173" s="202"/>
      <c r="N1173" s="202"/>
      <c r="O1173" s="202"/>
      <c r="P1173" s="202"/>
      <c r="R1173" s="202"/>
      <c r="S1173" s="190"/>
      <c r="T1173" s="190"/>
      <c r="U1173" s="190"/>
      <c r="V1173" s="190"/>
      <c r="W1173" s="190"/>
      <c r="X1173" s="190"/>
      <c r="Y1173" s="190"/>
      <c r="Z1173" s="190"/>
      <c r="AA1173" s="190"/>
      <c r="AB1173" s="190"/>
      <c r="AC1173" s="190"/>
      <c r="AD1173" s="190"/>
      <c r="AE1173" s="190"/>
      <c r="AF1173" s="190"/>
      <c r="AG1173" s="190"/>
      <c r="AH1173" s="190"/>
      <c r="AI1173" s="190"/>
      <c r="AJ1173" s="190"/>
      <c r="AK1173" s="190"/>
      <c r="AL1173" s="190"/>
      <c r="AM1173" s="190"/>
      <c r="AN1173" s="190"/>
      <c r="AO1173" s="190"/>
      <c r="AP1173" s="190"/>
      <c r="AQ1173" s="190"/>
      <c r="AR1173" s="190"/>
      <c r="AS1173" s="190"/>
      <c r="AT1173" s="190"/>
      <c r="AU1173" s="190"/>
      <c r="AV1173" s="190"/>
      <c r="AW1173" s="190"/>
      <c r="AX1173" s="190"/>
      <c r="AY1173" s="190"/>
      <c r="AZ1173" s="190"/>
      <c r="BA1173" s="190"/>
      <c r="BB1173" s="190"/>
      <c r="BC1173" s="190"/>
      <c r="BD1173" s="190"/>
      <c r="BE1173" s="190"/>
      <c r="BF1173" s="190"/>
      <c r="BG1173" s="190"/>
      <c r="BH1173" s="190"/>
      <c r="BI1173" s="190"/>
      <c r="BJ1173" s="190"/>
      <c r="BK1173" s="190"/>
      <c r="BL1173" s="190"/>
      <c r="BM1173" s="190"/>
      <c r="BN1173" s="190"/>
      <c r="BO1173" s="190"/>
      <c r="BP1173" s="190"/>
      <c r="BQ1173" s="190"/>
      <c r="BR1173" s="190"/>
      <c r="BS1173" s="190"/>
      <c r="BT1173" s="190"/>
      <c r="BU1173" s="190"/>
      <c r="BV1173" s="190"/>
      <c r="BW1173" s="190"/>
      <c r="BX1173" s="190"/>
      <c r="BY1173" s="190"/>
      <c r="BZ1173" s="190"/>
      <c r="CA1173" s="190"/>
      <c r="CB1173" s="190"/>
      <c r="CC1173" s="190"/>
      <c r="CD1173" s="190"/>
      <c r="CE1173" s="190"/>
      <c r="CF1173" s="190"/>
      <c r="CG1173" s="190"/>
      <c r="CH1173" s="190"/>
      <c r="CI1173" s="190"/>
      <c r="CJ1173" s="190"/>
      <c r="CK1173" s="190"/>
      <c r="CL1173" s="190"/>
      <c r="CN1173" s="201"/>
      <c r="CO1173" s="190"/>
      <c r="CP1173" s="190"/>
      <c r="CQ1173" s="190"/>
      <c r="CR1173" s="190"/>
      <c r="CS1173" s="190"/>
      <c r="CT1173" s="190"/>
      <c r="CU1173" s="190"/>
      <c r="CV1173" s="190"/>
      <c r="CW1173" s="190"/>
      <c r="CX1173" s="190"/>
      <c r="CY1173" s="190"/>
      <c r="CZ1173" s="190"/>
      <c r="DA1173" s="190"/>
      <c r="DB1173" s="190"/>
      <c r="DC1173" s="190"/>
      <c r="DD1173" s="190"/>
      <c r="DE1173" s="190"/>
      <c r="DF1173" s="190"/>
      <c r="DG1173" s="190"/>
      <c r="DH1173" s="190"/>
      <c r="DI1173" s="190"/>
      <c r="DJ1173" s="190"/>
      <c r="DK1173" s="190"/>
      <c r="DL1173" s="190"/>
    </row>
    <row r="1174" spans="1:116" x14ac:dyDescent="0.4">
      <c r="A1174" s="174"/>
      <c r="E1174" s="8"/>
      <c r="G1174" s="175"/>
      <c r="H1174" s="200"/>
      <c r="I1174" s="201"/>
      <c r="J1174" s="201"/>
      <c r="K1174" s="202"/>
      <c r="L1174" s="202"/>
      <c r="M1174" s="202"/>
      <c r="N1174" s="202"/>
      <c r="O1174" s="202"/>
      <c r="P1174" s="202"/>
      <c r="R1174" s="202"/>
      <c r="S1174" s="190"/>
      <c r="T1174" s="190"/>
      <c r="U1174" s="190"/>
      <c r="V1174" s="190"/>
      <c r="W1174" s="190"/>
      <c r="X1174" s="190"/>
      <c r="Y1174" s="190"/>
      <c r="Z1174" s="190"/>
      <c r="AA1174" s="190"/>
      <c r="AB1174" s="190"/>
      <c r="AC1174" s="190"/>
      <c r="AD1174" s="190"/>
      <c r="AE1174" s="190"/>
      <c r="AF1174" s="190"/>
      <c r="AG1174" s="190"/>
      <c r="AH1174" s="190"/>
      <c r="AI1174" s="190"/>
      <c r="AJ1174" s="190"/>
      <c r="AK1174" s="190"/>
      <c r="AL1174" s="190"/>
      <c r="AM1174" s="190"/>
      <c r="AN1174" s="190"/>
      <c r="AO1174" s="190"/>
      <c r="AP1174" s="190"/>
      <c r="AQ1174" s="190"/>
      <c r="AR1174" s="190"/>
      <c r="AS1174" s="190"/>
      <c r="AT1174" s="190"/>
      <c r="AU1174" s="190"/>
      <c r="AV1174" s="190"/>
      <c r="AW1174" s="190"/>
      <c r="AX1174" s="190"/>
      <c r="AY1174" s="190"/>
      <c r="AZ1174" s="190"/>
      <c r="BA1174" s="190"/>
      <c r="BB1174" s="190"/>
      <c r="BC1174" s="190"/>
      <c r="BD1174" s="190"/>
      <c r="BE1174" s="190"/>
      <c r="BF1174" s="190"/>
      <c r="BG1174" s="190"/>
      <c r="BH1174" s="190"/>
      <c r="BI1174" s="190"/>
      <c r="BJ1174" s="190"/>
      <c r="BK1174" s="190"/>
      <c r="BL1174" s="190"/>
      <c r="BM1174" s="190"/>
      <c r="BN1174" s="190"/>
      <c r="BO1174" s="190"/>
      <c r="BP1174" s="190"/>
      <c r="BQ1174" s="190"/>
      <c r="BR1174" s="190"/>
      <c r="BS1174" s="190"/>
      <c r="BT1174" s="190"/>
      <c r="BU1174" s="190"/>
      <c r="BV1174" s="190"/>
      <c r="BW1174" s="190"/>
      <c r="BX1174" s="190"/>
      <c r="BY1174" s="190"/>
      <c r="BZ1174" s="190"/>
      <c r="CA1174" s="190"/>
      <c r="CB1174" s="190"/>
      <c r="CC1174" s="190"/>
      <c r="CD1174" s="190"/>
      <c r="CE1174" s="190"/>
      <c r="CF1174" s="190"/>
      <c r="CG1174" s="190"/>
      <c r="CH1174" s="190"/>
      <c r="CI1174" s="190"/>
      <c r="CJ1174" s="190"/>
      <c r="CK1174" s="190"/>
      <c r="CL1174" s="190"/>
      <c r="CN1174" s="201"/>
      <c r="CO1174" s="190"/>
      <c r="CP1174" s="190"/>
      <c r="CQ1174" s="190"/>
      <c r="CR1174" s="190"/>
      <c r="CS1174" s="190"/>
      <c r="CT1174" s="190"/>
      <c r="CU1174" s="190"/>
      <c r="CV1174" s="190"/>
      <c r="CW1174" s="190"/>
      <c r="CX1174" s="190"/>
      <c r="CY1174" s="190"/>
      <c r="CZ1174" s="190"/>
      <c r="DA1174" s="190"/>
      <c r="DB1174" s="190"/>
      <c r="DC1174" s="190"/>
      <c r="DD1174" s="190"/>
      <c r="DE1174" s="190"/>
      <c r="DF1174" s="190"/>
      <c r="DG1174" s="190"/>
      <c r="DH1174" s="190"/>
      <c r="DI1174" s="190"/>
      <c r="DJ1174" s="190"/>
      <c r="DK1174" s="190"/>
      <c r="DL1174" s="190"/>
    </row>
    <row r="1175" spans="1:116" x14ac:dyDescent="0.4">
      <c r="A1175" s="174"/>
      <c r="E1175" s="8"/>
      <c r="G1175" s="175"/>
      <c r="H1175" s="200"/>
      <c r="I1175" s="201"/>
      <c r="J1175" s="201"/>
      <c r="K1175" s="202"/>
      <c r="L1175" s="202"/>
      <c r="M1175" s="202"/>
      <c r="N1175" s="202"/>
      <c r="O1175" s="202"/>
      <c r="P1175" s="202"/>
      <c r="R1175" s="202"/>
      <c r="S1175" s="190"/>
      <c r="T1175" s="190"/>
      <c r="U1175" s="190"/>
      <c r="V1175" s="190"/>
      <c r="W1175" s="190"/>
      <c r="X1175" s="190"/>
      <c r="Y1175" s="190"/>
      <c r="Z1175" s="190"/>
      <c r="AA1175" s="190"/>
      <c r="AB1175" s="190"/>
      <c r="AC1175" s="190"/>
      <c r="AD1175" s="190"/>
      <c r="AE1175" s="190"/>
      <c r="AF1175" s="190"/>
      <c r="AG1175" s="190"/>
      <c r="AH1175" s="190"/>
      <c r="AI1175" s="190"/>
      <c r="AJ1175" s="190"/>
      <c r="AK1175" s="190"/>
      <c r="AL1175" s="190"/>
      <c r="AM1175" s="190"/>
      <c r="AN1175" s="190"/>
      <c r="AO1175" s="190"/>
      <c r="AP1175" s="190"/>
      <c r="AQ1175" s="190"/>
      <c r="AR1175" s="190"/>
      <c r="AS1175" s="190"/>
      <c r="AT1175" s="190"/>
      <c r="AU1175" s="190"/>
      <c r="AV1175" s="190"/>
      <c r="AW1175" s="190"/>
      <c r="AX1175" s="190"/>
      <c r="AY1175" s="190"/>
      <c r="AZ1175" s="190"/>
      <c r="BA1175" s="190"/>
      <c r="BB1175" s="190"/>
      <c r="BC1175" s="190"/>
      <c r="BD1175" s="190"/>
      <c r="BE1175" s="190"/>
      <c r="BF1175" s="190"/>
      <c r="BG1175" s="190"/>
      <c r="BH1175" s="190"/>
      <c r="BI1175" s="190"/>
      <c r="BJ1175" s="190"/>
      <c r="BK1175" s="190"/>
      <c r="BL1175" s="190"/>
      <c r="BM1175" s="190"/>
      <c r="BN1175" s="190"/>
      <c r="BO1175" s="190"/>
      <c r="BP1175" s="190"/>
      <c r="BQ1175" s="190"/>
      <c r="BR1175" s="190"/>
      <c r="BS1175" s="190"/>
      <c r="BT1175" s="190"/>
      <c r="BU1175" s="190"/>
      <c r="BV1175" s="190"/>
      <c r="BW1175" s="190"/>
      <c r="BX1175" s="190"/>
      <c r="BY1175" s="190"/>
      <c r="BZ1175" s="190"/>
      <c r="CA1175" s="190"/>
      <c r="CB1175" s="190"/>
      <c r="CC1175" s="190"/>
      <c r="CD1175" s="190"/>
      <c r="CE1175" s="190"/>
      <c r="CF1175" s="190"/>
      <c r="CG1175" s="190"/>
      <c r="CH1175" s="190"/>
      <c r="CI1175" s="190"/>
      <c r="CJ1175" s="190"/>
      <c r="CK1175" s="190"/>
      <c r="CL1175" s="190"/>
      <c r="CN1175" s="201"/>
      <c r="CO1175" s="190"/>
      <c r="CP1175" s="190"/>
      <c r="CQ1175" s="190"/>
      <c r="CR1175" s="190"/>
      <c r="CS1175" s="190"/>
      <c r="CT1175" s="190"/>
      <c r="CU1175" s="190"/>
      <c r="CV1175" s="190"/>
      <c r="CW1175" s="190"/>
      <c r="CX1175" s="190"/>
      <c r="CY1175" s="190"/>
      <c r="CZ1175" s="190"/>
      <c r="DA1175" s="190"/>
      <c r="DB1175" s="190"/>
      <c r="DC1175" s="190"/>
      <c r="DD1175" s="190"/>
      <c r="DE1175" s="190"/>
      <c r="DF1175" s="190"/>
      <c r="DG1175" s="190"/>
      <c r="DH1175" s="190"/>
      <c r="DI1175" s="190"/>
      <c r="DJ1175" s="190"/>
      <c r="DK1175" s="190"/>
      <c r="DL1175" s="190"/>
    </row>
    <row r="1176" spans="1:116" x14ac:dyDescent="0.4">
      <c r="A1176" s="174"/>
      <c r="E1176" s="8"/>
      <c r="G1176" s="175"/>
      <c r="H1176" s="200"/>
      <c r="I1176" s="201"/>
      <c r="J1176" s="201"/>
      <c r="K1176" s="202"/>
      <c r="L1176" s="202"/>
      <c r="M1176" s="202"/>
      <c r="N1176" s="202"/>
      <c r="O1176" s="202"/>
      <c r="P1176" s="202"/>
      <c r="R1176" s="202"/>
      <c r="S1176" s="190"/>
      <c r="T1176" s="190"/>
      <c r="U1176" s="190"/>
      <c r="V1176" s="190"/>
      <c r="W1176" s="190"/>
      <c r="X1176" s="190"/>
      <c r="Y1176" s="190"/>
      <c r="Z1176" s="190"/>
      <c r="AA1176" s="190"/>
      <c r="AB1176" s="190"/>
      <c r="AC1176" s="190"/>
      <c r="AD1176" s="190"/>
      <c r="AE1176" s="190"/>
      <c r="AF1176" s="190"/>
      <c r="AG1176" s="190"/>
      <c r="AH1176" s="190"/>
      <c r="AI1176" s="190"/>
      <c r="AJ1176" s="190"/>
      <c r="AK1176" s="190"/>
      <c r="AL1176" s="190"/>
      <c r="AM1176" s="190"/>
      <c r="AN1176" s="190"/>
      <c r="AO1176" s="190"/>
      <c r="AP1176" s="190"/>
      <c r="AQ1176" s="190"/>
      <c r="AR1176" s="190"/>
      <c r="AS1176" s="190"/>
      <c r="AT1176" s="190"/>
      <c r="AU1176" s="190"/>
      <c r="AV1176" s="190"/>
      <c r="AW1176" s="190"/>
      <c r="AX1176" s="190"/>
      <c r="AY1176" s="190"/>
      <c r="AZ1176" s="190"/>
      <c r="BA1176" s="190"/>
      <c r="BB1176" s="190"/>
      <c r="BC1176" s="190"/>
      <c r="BD1176" s="190"/>
      <c r="BE1176" s="190"/>
      <c r="BF1176" s="190"/>
      <c r="BG1176" s="190"/>
      <c r="BH1176" s="190"/>
      <c r="BI1176" s="190"/>
      <c r="BJ1176" s="190"/>
      <c r="BK1176" s="190"/>
      <c r="BL1176" s="190"/>
      <c r="BM1176" s="190"/>
      <c r="BN1176" s="190"/>
      <c r="BO1176" s="190"/>
      <c r="BP1176" s="190"/>
      <c r="BQ1176" s="190"/>
      <c r="BR1176" s="190"/>
      <c r="BS1176" s="190"/>
      <c r="BT1176" s="190"/>
      <c r="BU1176" s="190"/>
      <c r="BV1176" s="190"/>
      <c r="BW1176" s="190"/>
      <c r="BX1176" s="190"/>
      <c r="BY1176" s="190"/>
      <c r="BZ1176" s="190"/>
      <c r="CA1176" s="190"/>
      <c r="CB1176" s="190"/>
      <c r="CC1176" s="190"/>
      <c r="CD1176" s="190"/>
      <c r="CE1176" s="190"/>
      <c r="CF1176" s="190"/>
      <c r="CG1176" s="190"/>
      <c r="CH1176" s="190"/>
      <c r="CI1176" s="190"/>
      <c r="CJ1176" s="190"/>
      <c r="CK1176" s="190"/>
      <c r="CL1176" s="190"/>
      <c r="CN1176" s="201"/>
      <c r="CO1176" s="190"/>
      <c r="CP1176" s="190"/>
      <c r="CQ1176" s="190"/>
      <c r="CR1176" s="190"/>
      <c r="CS1176" s="190"/>
      <c r="CT1176" s="190"/>
      <c r="CU1176" s="190"/>
      <c r="CV1176" s="190"/>
      <c r="CW1176" s="190"/>
      <c r="CX1176" s="190"/>
      <c r="CY1176" s="190"/>
      <c r="CZ1176" s="190"/>
      <c r="DA1176" s="190"/>
      <c r="DB1176" s="190"/>
      <c r="DC1176" s="190"/>
      <c r="DD1176" s="190"/>
      <c r="DE1176" s="190"/>
      <c r="DF1176" s="190"/>
      <c r="DG1176" s="190"/>
      <c r="DH1176" s="190"/>
      <c r="DI1176" s="190"/>
      <c r="DJ1176" s="190"/>
      <c r="DK1176" s="190"/>
      <c r="DL1176" s="190"/>
    </row>
    <row r="1177" spans="1:116" x14ac:dyDescent="0.4">
      <c r="A1177" s="174"/>
      <c r="E1177" s="8"/>
      <c r="G1177" s="175"/>
      <c r="H1177" s="200"/>
      <c r="I1177" s="201"/>
      <c r="J1177" s="201"/>
      <c r="K1177" s="202"/>
      <c r="L1177" s="202"/>
      <c r="M1177" s="202"/>
      <c r="N1177" s="202"/>
      <c r="O1177" s="202"/>
      <c r="P1177" s="202"/>
      <c r="R1177" s="202"/>
      <c r="S1177" s="190"/>
      <c r="T1177" s="190"/>
      <c r="U1177" s="190"/>
      <c r="V1177" s="190"/>
      <c r="W1177" s="190"/>
      <c r="X1177" s="190"/>
      <c r="Y1177" s="190"/>
      <c r="Z1177" s="190"/>
      <c r="AA1177" s="190"/>
      <c r="AB1177" s="190"/>
      <c r="AC1177" s="190"/>
      <c r="AD1177" s="190"/>
      <c r="AE1177" s="190"/>
      <c r="AF1177" s="190"/>
      <c r="AG1177" s="190"/>
      <c r="AH1177" s="190"/>
      <c r="AI1177" s="190"/>
      <c r="AJ1177" s="190"/>
      <c r="AK1177" s="190"/>
      <c r="AL1177" s="190"/>
      <c r="AM1177" s="190"/>
      <c r="AN1177" s="190"/>
      <c r="AO1177" s="190"/>
      <c r="AP1177" s="190"/>
      <c r="AQ1177" s="190"/>
      <c r="AR1177" s="190"/>
      <c r="AS1177" s="190"/>
      <c r="AT1177" s="190"/>
      <c r="AU1177" s="190"/>
      <c r="AV1177" s="190"/>
      <c r="AW1177" s="190"/>
      <c r="AX1177" s="190"/>
      <c r="AY1177" s="190"/>
      <c r="AZ1177" s="190"/>
      <c r="BA1177" s="190"/>
      <c r="BB1177" s="190"/>
      <c r="BC1177" s="190"/>
      <c r="BD1177" s="190"/>
      <c r="BE1177" s="190"/>
      <c r="BF1177" s="190"/>
      <c r="BG1177" s="190"/>
      <c r="BH1177" s="190"/>
      <c r="BI1177" s="190"/>
      <c r="BJ1177" s="190"/>
      <c r="BK1177" s="190"/>
      <c r="BL1177" s="190"/>
      <c r="BM1177" s="190"/>
      <c r="BN1177" s="190"/>
      <c r="BO1177" s="190"/>
      <c r="BP1177" s="190"/>
      <c r="BQ1177" s="190"/>
      <c r="BR1177" s="190"/>
      <c r="BS1177" s="190"/>
      <c r="BT1177" s="190"/>
      <c r="BU1177" s="190"/>
      <c r="BV1177" s="190"/>
      <c r="BW1177" s="190"/>
      <c r="BX1177" s="190"/>
      <c r="BY1177" s="190"/>
      <c r="BZ1177" s="190"/>
      <c r="CA1177" s="190"/>
      <c r="CB1177" s="190"/>
      <c r="CC1177" s="190"/>
      <c r="CD1177" s="190"/>
      <c r="CE1177" s="190"/>
      <c r="CF1177" s="190"/>
      <c r="CG1177" s="190"/>
      <c r="CH1177" s="190"/>
      <c r="CI1177" s="190"/>
      <c r="CJ1177" s="190"/>
      <c r="CK1177" s="190"/>
      <c r="CL1177" s="190"/>
      <c r="CN1177" s="201"/>
      <c r="CO1177" s="190"/>
      <c r="CP1177" s="190"/>
      <c r="CQ1177" s="190"/>
      <c r="CR1177" s="190"/>
      <c r="CS1177" s="190"/>
      <c r="CT1177" s="190"/>
      <c r="CU1177" s="190"/>
      <c r="CV1177" s="190"/>
      <c r="CW1177" s="190"/>
      <c r="CX1177" s="190"/>
      <c r="CY1177" s="190"/>
      <c r="CZ1177" s="190"/>
      <c r="DA1177" s="190"/>
      <c r="DB1177" s="190"/>
      <c r="DC1177" s="190"/>
      <c r="DD1177" s="190"/>
      <c r="DE1177" s="190"/>
      <c r="DF1177" s="190"/>
      <c r="DG1177" s="190"/>
      <c r="DH1177" s="190"/>
      <c r="DI1177" s="190"/>
      <c r="DJ1177" s="190"/>
      <c r="DK1177" s="190"/>
      <c r="DL1177" s="190"/>
    </row>
    <row r="1178" spans="1:116" x14ac:dyDescent="0.4">
      <c r="A1178" s="174"/>
      <c r="E1178" s="8"/>
      <c r="G1178" s="175"/>
      <c r="H1178" s="200"/>
      <c r="I1178" s="201"/>
      <c r="J1178" s="201"/>
      <c r="K1178" s="202"/>
      <c r="L1178" s="202"/>
      <c r="M1178" s="202"/>
      <c r="N1178" s="202"/>
      <c r="O1178" s="202"/>
      <c r="P1178" s="202"/>
      <c r="R1178" s="202"/>
      <c r="S1178" s="190"/>
      <c r="T1178" s="190"/>
      <c r="U1178" s="190"/>
      <c r="V1178" s="190"/>
      <c r="W1178" s="190"/>
      <c r="X1178" s="190"/>
      <c r="Y1178" s="190"/>
      <c r="Z1178" s="190"/>
      <c r="AA1178" s="190"/>
      <c r="AB1178" s="190"/>
      <c r="AC1178" s="190"/>
      <c r="AD1178" s="190"/>
      <c r="AE1178" s="190"/>
      <c r="AF1178" s="190"/>
      <c r="AG1178" s="190"/>
      <c r="AH1178" s="190"/>
      <c r="AI1178" s="190"/>
      <c r="AJ1178" s="190"/>
      <c r="AK1178" s="190"/>
      <c r="AL1178" s="190"/>
      <c r="AM1178" s="190"/>
      <c r="AN1178" s="190"/>
      <c r="AO1178" s="190"/>
      <c r="AP1178" s="190"/>
      <c r="AQ1178" s="190"/>
      <c r="AR1178" s="190"/>
      <c r="AS1178" s="190"/>
      <c r="AT1178" s="190"/>
      <c r="AU1178" s="190"/>
      <c r="AV1178" s="190"/>
      <c r="AW1178" s="190"/>
      <c r="AX1178" s="190"/>
      <c r="AY1178" s="190"/>
      <c r="AZ1178" s="190"/>
      <c r="BA1178" s="190"/>
      <c r="BB1178" s="190"/>
      <c r="BC1178" s="190"/>
      <c r="BD1178" s="190"/>
      <c r="BE1178" s="190"/>
      <c r="BF1178" s="190"/>
      <c r="BG1178" s="190"/>
      <c r="BH1178" s="190"/>
      <c r="BI1178" s="190"/>
      <c r="BJ1178" s="190"/>
      <c r="BK1178" s="190"/>
      <c r="BL1178" s="190"/>
      <c r="BM1178" s="190"/>
      <c r="BN1178" s="190"/>
      <c r="BO1178" s="190"/>
      <c r="BP1178" s="190"/>
      <c r="BQ1178" s="190"/>
      <c r="BR1178" s="190"/>
      <c r="BS1178" s="190"/>
      <c r="BT1178" s="190"/>
      <c r="BU1178" s="190"/>
      <c r="BV1178" s="190"/>
      <c r="BW1178" s="190"/>
      <c r="BX1178" s="190"/>
      <c r="BY1178" s="190"/>
      <c r="BZ1178" s="190"/>
      <c r="CA1178" s="190"/>
      <c r="CB1178" s="190"/>
      <c r="CC1178" s="190"/>
      <c r="CD1178" s="190"/>
      <c r="CE1178" s="190"/>
      <c r="CF1178" s="190"/>
      <c r="CG1178" s="190"/>
      <c r="CH1178" s="190"/>
      <c r="CI1178" s="190"/>
      <c r="CJ1178" s="190"/>
      <c r="CK1178" s="190"/>
      <c r="CL1178" s="190"/>
      <c r="CN1178" s="201"/>
      <c r="CO1178" s="190"/>
      <c r="CP1178" s="190"/>
      <c r="CQ1178" s="190"/>
      <c r="CR1178" s="190"/>
      <c r="CS1178" s="190"/>
      <c r="CT1178" s="190"/>
      <c r="CU1178" s="190"/>
      <c r="CV1178" s="190"/>
      <c r="CW1178" s="190"/>
      <c r="CX1178" s="190"/>
      <c r="CY1178" s="190"/>
      <c r="CZ1178" s="190"/>
      <c r="DA1178" s="190"/>
      <c r="DB1178" s="190"/>
      <c r="DC1178" s="190"/>
      <c r="DD1178" s="190"/>
      <c r="DE1178" s="190"/>
      <c r="DF1178" s="190"/>
      <c r="DG1178" s="190"/>
      <c r="DH1178" s="190"/>
      <c r="DI1178" s="190"/>
      <c r="DJ1178" s="190"/>
      <c r="DK1178" s="190"/>
      <c r="DL1178" s="190"/>
    </row>
    <row r="1179" spans="1:116" x14ac:dyDescent="0.4">
      <c r="A1179" s="174"/>
      <c r="E1179" s="8"/>
      <c r="G1179" s="175"/>
      <c r="H1179" s="200"/>
      <c r="I1179" s="201"/>
      <c r="J1179" s="201"/>
      <c r="K1179" s="202"/>
      <c r="L1179" s="202"/>
      <c r="M1179" s="202"/>
      <c r="N1179" s="202"/>
      <c r="O1179" s="202"/>
      <c r="P1179" s="202"/>
      <c r="R1179" s="202"/>
      <c r="S1179" s="190"/>
      <c r="T1179" s="190"/>
      <c r="U1179" s="190"/>
      <c r="V1179" s="190"/>
      <c r="W1179" s="190"/>
      <c r="X1179" s="190"/>
      <c r="Y1179" s="190"/>
      <c r="Z1179" s="190"/>
      <c r="AA1179" s="190"/>
      <c r="AB1179" s="190"/>
      <c r="AC1179" s="190"/>
      <c r="AD1179" s="190"/>
      <c r="AE1179" s="190"/>
      <c r="AF1179" s="190"/>
      <c r="AG1179" s="190"/>
      <c r="AH1179" s="190"/>
      <c r="AI1179" s="190"/>
      <c r="AJ1179" s="190"/>
      <c r="AK1179" s="190"/>
      <c r="AL1179" s="190"/>
      <c r="AM1179" s="190"/>
      <c r="AN1179" s="190"/>
      <c r="AO1179" s="190"/>
      <c r="AP1179" s="190"/>
      <c r="AQ1179" s="190"/>
      <c r="AR1179" s="190"/>
      <c r="AS1179" s="190"/>
      <c r="AT1179" s="190"/>
      <c r="AU1179" s="190"/>
      <c r="AV1179" s="190"/>
      <c r="AW1179" s="190"/>
      <c r="AX1179" s="190"/>
      <c r="AY1179" s="190"/>
      <c r="AZ1179" s="190"/>
      <c r="BA1179" s="190"/>
      <c r="BB1179" s="190"/>
      <c r="BC1179" s="190"/>
      <c r="BD1179" s="190"/>
      <c r="BE1179" s="190"/>
      <c r="BF1179" s="190"/>
      <c r="BG1179" s="190"/>
      <c r="BH1179" s="190"/>
      <c r="BI1179" s="190"/>
      <c r="BJ1179" s="190"/>
      <c r="BK1179" s="190"/>
      <c r="BL1179" s="190"/>
      <c r="BM1179" s="190"/>
      <c r="BN1179" s="190"/>
      <c r="BO1179" s="190"/>
      <c r="BP1179" s="190"/>
      <c r="BQ1179" s="190"/>
      <c r="BR1179" s="190"/>
      <c r="BS1179" s="190"/>
      <c r="BT1179" s="190"/>
      <c r="BU1179" s="190"/>
      <c r="BV1179" s="190"/>
      <c r="BW1179" s="190"/>
      <c r="BX1179" s="190"/>
      <c r="BY1179" s="190"/>
      <c r="BZ1179" s="190"/>
      <c r="CA1179" s="190"/>
      <c r="CB1179" s="190"/>
      <c r="CC1179" s="190"/>
      <c r="CD1179" s="190"/>
      <c r="CE1179" s="190"/>
      <c r="CF1179" s="190"/>
      <c r="CG1179" s="190"/>
      <c r="CH1179" s="190"/>
      <c r="CI1179" s="190"/>
      <c r="CJ1179" s="190"/>
      <c r="CK1179" s="190"/>
      <c r="CL1179" s="190"/>
      <c r="CN1179" s="201"/>
      <c r="CO1179" s="190"/>
      <c r="CP1179" s="190"/>
      <c r="CQ1179" s="190"/>
      <c r="CR1179" s="190"/>
      <c r="CS1179" s="190"/>
      <c r="CT1179" s="190"/>
      <c r="CU1179" s="190"/>
      <c r="CV1179" s="190"/>
      <c r="CW1179" s="190"/>
      <c r="CX1179" s="190"/>
      <c r="CY1179" s="190"/>
      <c r="CZ1179" s="190"/>
      <c r="DA1179" s="190"/>
      <c r="DB1179" s="190"/>
      <c r="DC1179" s="190"/>
      <c r="DD1179" s="190"/>
      <c r="DE1179" s="190"/>
      <c r="DF1179" s="190"/>
      <c r="DG1179" s="190"/>
      <c r="DH1179" s="190"/>
      <c r="DI1179" s="190"/>
      <c r="DJ1179" s="190"/>
      <c r="DK1179" s="190"/>
      <c r="DL1179" s="190"/>
    </row>
    <row r="1180" spans="1:116" x14ac:dyDescent="0.4">
      <c r="A1180" s="174"/>
      <c r="E1180" s="8"/>
      <c r="G1180" s="175"/>
      <c r="H1180" s="200"/>
      <c r="I1180" s="201"/>
      <c r="J1180" s="201"/>
      <c r="K1180" s="202"/>
      <c r="L1180" s="202"/>
      <c r="M1180" s="202"/>
      <c r="N1180" s="202"/>
      <c r="O1180" s="202"/>
      <c r="P1180" s="202"/>
      <c r="R1180" s="202"/>
      <c r="S1180" s="190"/>
      <c r="T1180" s="190"/>
      <c r="U1180" s="190"/>
      <c r="V1180" s="190"/>
      <c r="W1180" s="190"/>
      <c r="X1180" s="190"/>
      <c r="Y1180" s="190"/>
      <c r="Z1180" s="190"/>
      <c r="AA1180" s="190"/>
      <c r="AB1180" s="190"/>
      <c r="AC1180" s="190"/>
      <c r="AD1180" s="190"/>
      <c r="AE1180" s="190"/>
      <c r="AF1180" s="190"/>
      <c r="AG1180" s="190"/>
      <c r="AH1180" s="190"/>
      <c r="AI1180" s="190"/>
      <c r="AJ1180" s="190"/>
      <c r="AK1180" s="190"/>
      <c r="AL1180" s="190"/>
      <c r="AM1180" s="190"/>
      <c r="AN1180" s="190"/>
      <c r="AO1180" s="190"/>
      <c r="AP1180" s="190"/>
      <c r="AQ1180" s="190"/>
      <c r="AR1180" s="190"/>
      <c r="AS1180" s="190"/>
      <c r="AT1180" s="190"/>
      <c r="AU1180" s="190"/>
      <c r="AV1180" s="190"/>
      <c r="AW1180" s="190"/>
      <c r="AX1180" s="190"/>
      <c r="AY1180" s="190"/>
      <c r="AZ1180" s="190"/>
      <c r="BA1180" s="190"/>
      <c r="BB1180" s="190"/>
      <c r="BC1180" s="190"/>
      <c r="BD1180" s="190"/>
      <c r="BE1180" s="190"/>
      <c r="BF1180" s="190"/>
      <c r="BG1180" s="190"/>
      <c r="BH1180" s="190"/>
      <c r="BI1180" s="190"/>
      <c r="BJ1180" s="190"/>
      <c r="BK1180" s="190"/>
      <c r="BL1180" s="190"/>
      <c r="BM1180" s="190"/>
      <c r="BN1180" s="190"/>
      <c r="BO1180" s="190"/>
      <c r="BP1180" s="190"/>
      <c r="BQ1180" s="190"/>
      <c r="BR1180" s="190"/>
      <c r="BS1180" s="190"/>
      <c r="BT1180" s="190"/>
      <c r="BU1180" s="190"/>
      <c r="BV1180" s="190"/>
      <c r="BW1180" s="190"/>
      <c r="BX1180" s="190"/>
      <c r="BY1180" s="190"/>
      <c r="BZ1180" s="190"/>
      <c r="CA1180" s="190"/>
      <c r="CB1180" s="190"/>
      <c r="CC1180" s="190"/>
      <c r="CD1180" s="190"/>
      <c r="CE1180" s="190"/>
      <c r="CF1180" s="190"/>
      <c r="CG1180" s="190"/>
      <c r="CH1180" s="190"/>
      <c r="CI1180" s="190"/>
      <c r="CJ1180" s="190"/>
      <c r="CK1180" s="190"/>
      <c r="CL1180" s="190"/>
      <c r="CN1180" s="201"/>
      <c r="CO1180" s="190"/>
      <c r="CP1180" s="190"/>
      <c r="CQ1180" s="190"/>
      <c r="CR1180" s="190"/>
      <c r="CS1180" s="190"/>
      <c r="CT1180" s="190"/>
      <c r="CU1180" s="190"/>
      <c r="CV1180" s="190"/>
      <c r="CW1180" s="190"/>
      <c r="CX1180" s="190"/>
      <c r="CY1180" s="190"/>
      <c r="CZ1180" s="190"/>
      <c r="DA1180" s="190"/>
      <c r="DB1180" s="190"/>
      <c r="DC1180" s="190"/>
      <c r="DD1180" s="190"/>
      <c r="DE1180" s="190"/>
      <c r="DF1180" s="190"/>
      <c r="DG1180" s="190"/>
      <c r="DH1180" s="190"/>
      <c r="DI1180" s="190"/>
      <c r="DJ1180" s="190"/>
      <c r="DK1180" s="190"/>
      <c r="DL1180" s="190"/>
    </row>
    <row r="1181" spans="1:116" x14ac:dyDescent="0.4">
      <c r="A1181" s="174"/>
      <c r="E1181" s="8"/>
      <c r="G1181" s="175"/>
      <c r="H1181" s="200"/>
      <c r="I1181" s="201"/>
      <c r="J1181" s="201"/>
      <c r="K1181" s="202"/>
      <c r="L1181" s="202"/>
      <c r="M1181" s="202"/>
      <c r="N1181" s="202"/>
      <c r="O1181" s="202"/>
      <c r="P1181" s="202"/>
      <c r="R1181" s="202"/>
      <c r="S1181" s="190"/>
      <c r="T1181" s="190"/>
      <c r="U1181" s="190"/>
      <c r="V1181" s="190"/>
      <c r="W1181" s="190"/>
      <c r="X1181" s="190"/>
      <c r="Y1181" s="190"/>
      <c r="Z1181" s="190"/>
      <c r="AA1181" s="190"/>
      <c r="AB1181" s="190"/>
      <c r="AC1181" s="190"/>
      <c r="AD1181" s="190"/>
      <c r="AE1181" s="190"/>
      <c r="AF1181" s="190"/>
      <c r="AG1181" s="190"/>
      <c r="AH1181" s="190"/>
      <c r="AI1181" s="190"/>
      <c r="AJ1181" s="190"/>
      <c r="AK1181" s="190"/>
      <c r="AL1181" s="190"/>
      <c r="AM1181" s="190"/>
      <c r="AN1181" s="190"/>
      <c r="AO1181" s="190"/>
      <c r="AP1181" s="190"/>
      <c r="AQ1181" s="190"/>
      <c r="AR1181" s="190"/>
      <c r="AS1181" s="190"/>
      <c r="AT1181" s="190"/>
      <c r="AU1181" s="190"/>
      <c r="AV1181" s="190"/>
      <c r="AW1181" s="190"/>
      <c r="AX1181" s="190"/>
      <c r="AY1181" s="190"/>
      <c r="AZ1181" s="190"/>
      <c r="BA1181" s="190"/>
      <c r="BB1181" s="190"/>
      <c r="BC1181" s="190"/>
      <c r="BD1181" s="190"/>
      <c r="BE1181" s="190"/>
      <c r="BF1181" s="190"/>
      <c r="BG1181" s="190"/>
      <c r="BH1181" s="190"/>
      <c r="BI1181" s="190"/>
      <c r="BJ1181" s="190"/>
      <c r="BK1181" s="190"/>
      <c r="BL1181" s="190"/>
      <c r="BM1181" s="190"/>
      <c r="BN1181" s="190"/>
      <c r="BO1181" s="190"/>
      <c r="BP1181" s="190"/>
      <c r="BQ1181" s="190"/>
      <c r="BR1181" s="190"/>
      <c r="BS1181" s="190"/>
      <c r="BT1181" s="190"/>
      <c r="BU1181" s="190"/>
      <c r="BV1181" s="190"/>
      <c r="BW1181" s="190"/>
      <c r="BX1181" s="190"/>
      <c r="BY1181" s="190"/>
      <c r="BZ1181" s="190"/>
      <c r="CA1181" s="190"/>
      <c r="CB1181" s="190"/>
      <c r="CC1181" s="190"/>
      <c r="CD1181" s="190"/>
      <c r="CE1181" s="190"/>
      <c r="CF1181" s="190"/>
      <c r="CG1181" s="190"/>
      <c r="CH1181" s="190"/>
      <c r="CI1181" s="190"/>
      <c r="CJ1181" s="190"/>
      <c r="CK1181" s="190"/>
      <c r="CL1181" s="190"/>
      <c r="CN1181" s="201"/>
      <c r="CO1181" s="190"/>
      <c r="CP1181" s="190"/>
      <c r="CQ1181" s="190"/>
      <c r="CR1181" s="190"/>
      <c r="CS1181" s="190"/>
      <c r="CT1181" s="190"/>
      <c r="CU1181" s="190"/>
      <c r="CV1181" s="190"/>
      <c r="CW1181" s="190"/>
      <c r="CX1181" s="190"/>
      <c r="CY1181" s="190"/>
      <c r="CZ1181" s="190"/>
      <c r="DA1181" s="190"/>
      <c r="DB1181" s="190"/>
      <c r="DC1181" s="190"/>
      <c r="DD1181" s="190"/>
      <c r="DE1181" s="190"/>
      <c r="DF1181" s="190"/>
      <c r="DG1181" s="190"/>
      <c r="DH1181" s="190"/>
      <c r="DI1181" s="190"/>
      <c r="DJ1181" s="190"/>
      <c r="DK1181" s="190"/>
      <c r="DL1181" s="190"/>
    </row>
    <row r="1182" spans="1:116" x14ac:dyDescent="0.4">
      <c r="A1182" s="174"/>
      <c r="E1182" s="8"/>
      <c r="G1182" s="175"/>
      <c r="H1182" s="200"/>
      <c r="I1182" s="201"/>
      <c r="J1182" s="201"/>
      <c r="K1182" s="202"/>
      <c r="L1182" s="202"/>
      <c r="M1182" s="202"/>
      <c r="N1182" s="202"/>
      <c r="O1182" s="202"/>
      <c r="P1182" s="202"/>
      <c r="R1182" s="202"/>
      <c r="S1182" s="190"/>
      <c r="T1182" s="190"/>
      <c r="U1182" s="190"/>
      <c r="V1182" s="190"/>
      <c r="W1182" s="190"/>
      <c r="X1182" s="190"/>
      <c r="Y1182" s="190"/>
      <c r="Z1182" s="190"/>
      <c r="AA1182" s="190"/>
      <c r="AB1182" s="190"/>
      <c r="AC1182" s="190"/>
      <c r="AD1182" s="190"/>
      <c r="AE1182" s="190"/>
      <c r="AF1182" s="190"/>
      <c r="AG1182" s="190"/>
      <c r="AH1182" s="190"/>
      <c r="AI1182" s="190"/>
      <c r="AJ1182" s="190"/>
      <c r="AK1182" s="190"/>
      <c r="AL1182" s="190"/>
      <c r="AM1182" s="190"/>
      <c r="AN1182" s="190"/>
      <c r="AO1182" s="190"/>
      <c r="AP1182" s="190"/>
      <c r="AQ1182" s="190"/>
      <c r="AR1182" s="190"/>
      <c r="AS1182" s="190"/>
      <c r="AT1182" s="190"/>
      <c r="AU1182" s="190"/>
      <c r="AV1182" s="190"/>
      <c r="AW1182" s="190"/>
      <c r="AX1182" s="190"/>
      <c r="AY1182" s="190"/>
      <c r="AZ1182" s="190"/>
      <c r="BA1182" s="190"/>
      <c r="BB1182" s="190"/>
      <c r="BC1182" s="190"/>
      <c r="BD1182" s="190"/>
      <c r="BE1182" s="190"/>
      <c r="BF1182" s="190"/>
      <c r="BG1182" s="190"/>
      <c r="BH1182" s="190"/>
      <c r="BI1182" s="190"/>
      <c r="BJ1182" s="190"/>
      <c r="BK1182" s="190"/>
      <c r="BL1182" s="190"/>
      <c r="BM1182" s="190"/>
      <c r="BN1182" s="190"/>
      <c r="BO1182" s="190"/>
      <c r="BP1182" s="190"/>
      <c r="BQ1182" s="190"/>
      <c r="BR1182" s="190"/>
      <c r="BS1182" s="190"/>
      <c r="BT1182" s="190"/>
      <c r="BU1182" s="190"/>
      <c r="BV1182" s="190"/>
      <c r="BW1182" s="190"/>
      <c r="BX1182" s="190"/>
      <c r="BY1182" s="190"/>
      <c r="BZ1182" s="190"/>
      <c r="CA1182" s="190"/>
      <c r="CB1182" s="190"/>
      <c r="CC1182" s="190"/>
      <c r="CD1182" s="190"/>
      <c r="CE1182" s="190"/>
      <c r="CF1182" s="190"/>
      <c r="CG1182" s="190"/>
      <c r="CH1182" s="190"/>
      <c r="CI1182" s="190"/>
      <c r="CJ1182" s="190"/>
      <c r="CK1182" s="190"/>
      <c r="CL1182" s="190"/>
      <c r="CN1182" s="201"/>
      <c r="CO1182" s="190"/>
      <c r="CP1182" s="190"/>
      <c r="CQ1182" s="190"/>
      <c r="CR1182" s="190"/>
      <c r="CS1182" s="190"/>
      <c r="CT1182" s="190"/>
      <c r="CU1182" s="190"/>
      <c r="CV1182" s="190"/>
      <c r="CW1182" s="190"/>
      <c r="CX1182" s="190"/>
      <c r="CY1182" s="190"/>
      <c r="CZ1182" s="190"/>
      <c r="DA1182" s="190"/>
      <c r="DB1182" s="190"/>
      <c r="DC1182" s="190"/>
      <c r="DD1182" s="190"/>
      <c r="DE1182" s="190"/>
      <c r="DF1182" s="190"/>
      <c r="DG1182" s="190"/>
      <c r="DH1182" s="190"/>
      <c r="DI1182" s="190"/>
      <c r="DJ1182" s="190"/>
      <c r="DK1182" s="190"/>
      <c r="DL1182" s="190"/>
    </row>
    <row r="1183" spans="1:116" x14ac:dyDescent="0.4">
      <c r="A1183" s="174"/>
      <c r="E1183" s="8"/>
      <c r="G1183" s="175"/>
      <c r="H1183" s="200"/>
      <c r="I1183" s="201"/>
      <c r="J1183" s="201"/>
      <c r="K1183" s="202"/>
      <c r="L1183" s="202"/>
      <c r="M1183" s="202"/>
      <c r="N1183" s="202"/>
      <c r="O1183" s="202"/>
      <c r="P1183" s="202"/>
      <c r="R1183" s="202"/>
      <c r="S1183" s="190"/>
      <c r="T1183" s="190"/>
      <c r="U1183" s="190"/>
      <c r="V1183" s="190"/>
      <c r="W1183" s="190"/>
      <c r="X1183" s="190"/>
      <c r="Y1183" s="190"/>
      <c r="Z1183" s="190"/>
      <c r="AA1183" s="190"/>
      <c r="AB1183" s="190"/>
      <c r="AC1183" s="190"/>
      <c r="AD1183" s="190"/>
      <c r="AE1183" s="190"/>
      <c r="AF1183" s="190"/>
      <c r="AG1183" s="190"/>
      <c r="AH1183" s="190"/>
      <c r="AI1183" s="190"/>
      <c r="AJ1183" s="190"/>
      <c r="AK1183" s="190"/>
      <c r="AL1183" s="190"/>
      <c r="AM1183" s="190"/>
      <c r="AN1183" s="190"/>
      <c r="AO1183" s="190"/>
      <c r="AP1183" s="190"/>
      <c r="AQ1183" s="190"/>
      <c r="AR1183" s="190"/>
      <c r="AS1183" s="190"/>
      <c r="AT1183" s="190"/>
      <c r="AU1183" s="190"/>
      <c r="AV1183" s="190"/>
      <c r="AW1183" s="190"/>
      <c r="AX1183" s="190"/>
      <c r="AY1183" s="190"/>
      <c r="AZ1183" s="190"/>
      <c r="BA1183" s="190"/>
      <c r="BB1183" s="190"/>
      <c r="BC1183" s="190"/>
      <c r="BD1183" s="190"/>
      <c r="BE1183" s="190"/>
      <c r="BF1183" s="190"/>
      <c r="BG1183" s="190"/>
      <c r="BH1183" s="190"/>
      <c r="BI1183" s="190"/>
      <c r="BJ1183" s="190"/>
      <c r="BK1183" s="190"/>
      <c r="BL1183" s="190"/>
      <c r="BM1183" s="190"/>
      <c r="BN1183" s="190"/>
      <c r="BO1183" s="190"/>
      <c r="BP1183" s="190"/>
      <c r="BQ1183" s="190"/>
      <c r="BR1183" s="190"/>
      <c r="BS1183" s="190"/>
      <c r="BT1183" s="190"/>
      <c r="BU1183" s="190"/>
      <c r="BV1183" s="190"/>
      <c r="BW1183" s="190"/>
      <c r="BX1183" s="190"/>
      <c r="BY1183" s="190"/>
      <c r="BZ1183" s="190"/>
      <c r="CA1183" s="190"/>
      <c r="CB1183" s="190"/>
      <c r="CC1183" s="190"/>
      <c r="CD1183" s="190"/>
      <c r="CE1183" s="190"/>
      <c r="CF1183" s="190"/>
      <c r="CG1183" s="190"/>
      <c r="CH1183" s="190"/>
      <c r="CI1183" s="190"/>
      <c r="CJ1183" s="190"/>
      <c r="CK1183" s="190"/>
      <c r="CL1183" s="190"/>
      <c r="CN1183" s="201"/>
      <c r="CO1183" s="190"/>
      <c r="CP1183" s="190"/>
      <c r="CQ1183" s="190"/>
      <c r="CR1183" s="190"/>
      <c r="CS1183" s="190"/>
      <c r="CT1183" s="190"/>
      <c r="CU1183" s="190"/>
      <c r="CV1183" s="190"/>
      <c r="CW1183" s="190"/>
      <c r="CX1183" s="190"/>
      <c r="CY1183" s="190"/>
      <c r="CZ1183" s="190"/>
      <c r="DA1183" s="190"/>
      <c r="DB1183" s="190"/>
      <c r="DC1183" s="190"/>
      <c r="DD1183" s="190"/>
      <c r="DE1183" s="190"/>
      <c r="DF1183" s="190"/>
      <c r="DG1183" s="190"/>
      <c r="DH1183" s="190"/>
      <c r="DI1183" s="190"/>
      <c r="DJ1183" s="190"/>
      <c r="DK1183" s="190"/>
      <c r="DL1183" s="190"/>
    </row>
    <row r="1184" spans="1:116" x14ac:dyDescent="0.4">
      <c r="A1184" s="174"/>
      <c r="E1184" s="8"/>
      <c r="G1184" s="175"/>
      <c r="H1184" s="200"/>
      <c r="I1184" s="201"/>
      <c r="J1184" s="201"/>
      <c r="K1184" s="202"/>
      <c r="L1184" s="202"/>
      <c r="M1184" s="202"/>
      <c r="N1184" s="202"/>
      <c r="O1184" s="202"/>
      <c r="P1184" s="202"/>
      <c r="R1184" s="202"/>
      <c r="S1184" s="190"/>
      <c r="T1184" s="190"/>
      <c r="U1184" s="190"/>
      <c r="V1184" s="190"/>
      <c r="W1184" s="190"/>
      <c r="X1184" s="190"/>
      <c r="Y1184" s="190"/>
      <c r="Z1184" s="190"/>
      <c r="AA1184" s="190"/>
      <c r="AB1184" s="190"/>
      <c r="AC1184" s="190"/>
      <c r="AD1184" s="190"/>
      <c r="AE1184" s="190"/>
      <c r="AF1184" s="190"/>
      <c r="AG1184" s="190"/>
      <c r="AH1184" s="190"/>
      <c r="AI1184" s="190"/>
      <c r="AJ1184" s="190"/>
      <c r="AK1184" s="190"/>
      <c r="AL1184" s="190"/>
      <c r="AM1184" s="190"/>
      <c r="AN1184" s="190"/>
      <c r="AO1184" s="190"/>
      <c r="AP1184" s="190"/>
      <c r="AQ1184" s="190"/>
      <c r="AR1184" s="190"/>
      <c r="AS1184" s="190"/>
      <c r="AT1184" s="190"/>
      <c r="AU1184" s="190"/>
      <c r="AV1184" s="190"/>
      <c r="AW1184" s="190"/>
      <c r="AX1184" s="190"/>
      <c r="AY1184" s="190"/>
      <c r="AZ1184" s="190"/>
      <c r="BA1184" s="190"/>
      <c r="BB1184" s="190"/>
      <c r="BC1184" s="190"/>
      <c r="BD1184" s="190"/>
      <c r="BE1184" s="190"/>
      <c r="BF1184" s="190"/>
      <c r="BG1184" s="190"/>
      <c r="BH1184" s="190"/>
      <c r="BI1184" s="190"/>
      <c r="BJ1184" s="190"/>
      <c r="BK1184" s="190"/>
      <c r="BL1184" s="190"/>
      <c r="BM1184" s="190"/>
      <c r="BN1184" s="190"/>
      <c r="BO1184" s="190"/>
      <c r="BP1184" s="190"/>
      <c r="BQ1184" s="190"/>
      <c r="BR1184" s="190"/>
      <c r="BS1184" s="190"/>
      <c r="BT1184" s="190"/>
      <c r="BU1184" s="190"/>
      <c r="BV1184" s="190"/>
      <c r="BW1184" s="190"/>
      <c r="BX1184" s="190"/>
      <c r="BY1184" s="190"/>
      <c r="BZ1184" s="190"/>
      <c r="CA1184" s="190"/>
      <c r="CB1184" s="190"/>
      <c r="CC1184" s="190"/>
      <c r="CD1184" s="190"/>
      <c r="CE1184" s="190"/>
      <c r="CF1184" s="190"/>
      <c r="CG1184" s="190"/>
      <c r="CH1184" s="190"/>
      <c r="CI1184" s="190"/>
      <c r="CJ1184" s="190"/>
      <c r="CK1184" s="190"/>
      <c r="CL1184" s="190"/>
      <c r="CN1184" s="201"/>
      <c r="CO1184" s="190"/>
      <c r="CP1184" s="190"/>
      <c r="CQ1184" s="190"/>
      <c r="CR1184" s="190"/>
      <c r="CS1184" s="190"/>
      <c r="CT1184" s="190"/>
      <c r="CU1184" s="190"/>
      <c r="CV1184" s="190"/>
      <c r="CW1184" s="190"/>
      <c r="CX1184" s="190"/>
      <c r="CY1184" s="190"/>
      <c r="CZ1184" s="190"/>
      <c r="DA1184" s="190"/>
      <c r="DB1184" s="190"/>
      <c r="DC1184" s="190"/>
      <c r="DD1184" s="190"/>
      <c r="DE1184" s="190"/>
      <c r="DF1184" s="190"/>
      <c r="DG1184" s="190"/>
      <c r="DH1184" s="190"/>
      <c r="DI1184" s="190"/>
      <c r="DJ1184" s="190"/>
      <c r="DK1184" s="190"/>
      <c r="DL1184" s="190"/>
    </row>
    <row r="1185" spans="1:116" x14ac:dyDescent="0.4">
      <c r="A1185" s="174"/>
      <c r="E1185" s="8"/>
      <c r="G1185" s="175"/>
      <c r="H1185" s="200"/>
      <c r="I1185" s="201"/>
      <c r="J1185" s="201"/>
      <c r="K1185" s="202"/>
      <c r="L1185" s="202"/>
      <c r="M1185" s="202"/>
      <c r="N1185" s="202"/>
      <c r="O1185" s="202"/>
      <c r="P1185" s="202"/>
      <c r="R1185" s="202"/>
      <c r="S1185" s="190"/>
      <c r="T1185" s="190"/>
      <c r="U1185" s="190"/>
      <c r="V1185" s="190"/>
      <c r="W1185" s="190"/>
      <c r="X1185" s="190"/>
      <c r="Y1185" s="190"/>
      <c r="Z1185" s="190"/>
      <c r="AA1185" s="190"/>
      <c r="AB1185" s="190"/>
      <c r="AC1185" s="190"/>
      <c r="AD1185" s="190"/>
      <c r="AE1185" s="190"/>
      <c r="AF1185" s="190"/>
      <c r="AG1185" s="190"/>
      <c r="AH1185" s="190"/>
      <c r="AI1185" s="190"/>
      <c r="AJ1185" s="190"/>
      <c r="AK1185" s="190"/>
      <c r="AL1185" s="190"/>
      <c r="AM1185" s="190"/>
      <c r="AN1185" s="190"/>
      <c r="AO1185" s="190"/>
      <c r="AP1185" s="190"/>
      <c r="AQ1185" s="190"/>
      <c r="AR1185" s="190"/>
      <c r="AS1185" s="190"/>
      <c r="AT1185" s="190"/>
      <c r="AU1185" s="190"/>
      <c r="AV1185" s="190"/>
      <c r="AW1185" s="190"/>
      <c r="AX1185" s="190"/>
      <c r="AY1185" s="190"/>
      <c r="AZ1185" s="190"/>
      <c r="BA1185" s="190"/>
      <c r="BB1185" s="190"/>
      <c r="BC1185" s="190"/>
      <c r="BD1185" s="190"/>
      <c r="BE1185" s="190"/>
      <c r="BF1185" s="190"/>
      <c r="BG1185" s="190"/>
      <c r="BH1185" s="190"/>
      <c r="BI1185" s="190"/>
      <c r="BJ1185" s="190"/>
      <c r="BK1185" s="190"/>
      <c r="BL1185" s="190"/>
      <c r="BM1185" s="190"/>
      <c r="BN1185" s="190"/>
      <c r="BO1185" s="190"/>
      <c r="BP1185" s="190"/>
      <c r="BQ1185" s="190"/>
      <c r="BR1185" s="190"/>
      <c r="BS1185" s="190"/>
      <c r="BT1185" s="190"/>
      <c r="BU1185" s="190"/>
      <c r="BV1185" s="190"/>
      <c r="BW1185" s="190"/>
      <c r="BX1185" s="190"/>
      <c r="BY1185" s="190"/>
      <c r="BZ1185" s="190"/>
      <c r="CA1185" s="190"/>
      <c r="CB1185" s="190"/>
      <c r="CC1185" s="190"/>
      <c r="CD1185" s="190"/>
      <c r="CE1185" s="190"/>
      <c r="CF1185" s="190"/>
      <c r="CG1185" s="190"/>
      <c r="CH1185" s="190"/>
      <c r="CI1185" s="190"/>
      <c r="CJ1185" s="190"/>
      <c r="CK1185" s="190"/>
      <c r="CL1185" s="190"/>
      <c r="CN1185" s="201"/>
      <c r="CO1185" s="190"/>
      <c r="CP1185" s="190"/>
      <c r="CQ1185" s="190"/>
      <c r="CR1185" s="190"/>
      <c r="CS1185" s="190"/>
      <c r="CT1185" s="190"/>
      <c r="CU1185" s="190"/>
      <c r="CV1185" s="190"/>
      <c r="CW1185" s="190"/>
      <c r="CX1185" s="190"/>
      <c r="CY1185" s="190"/>
      <c r="CZ1185" s="190"/>
      <c r="DA1185" s="190"/>
      <c r="DB1185" s="190"/>
      <c r="DC1185" s="190"/>
      <c r="DD1185" s="190"/>
      <c r="DE1185" s="190"/>
      <c r="DF1185" s="190"/>
      <c r="DG1185" s="190"/>
      <c r="DH1185" s="190"/>
      <c r="DI1185" s="190"/>
      <c r="DJ1185" s="190"/>
      <c r="DK1185" s="190"/>
      <c r="DL1185" s="190"/>
    </row>
    <row r="1186" spans="1:116" x14ac:dyDescent="0.4">
      <c r="A1186" s="174"/>
      <c r="E1186" s="8"/>
      <c r="G1186" s="175"/>
      <c r="H1186" s="200"/>
      <c r="I1186" s="201"/>
      <c r="J1186" s="201"/>
      <c r="K1186" s="202"/>
      <c r="L1186" s="202"/>
      <c r="M1186" s="202"/>
      <c r="N1186" s="202"/>
      <c r="O1186" s="202"/>
      <c r="P1186" s="202"/>
      <c r="R1186" s="202"/>
      <c r="S1186" s="190"/>
      <c r="T1186" s="190"/>
      <c r="U1186" s="190"/>
      <c r="V1186" s="190"/>
      <c r="W1186" s="190"/>
      <c r="X1186" s="190"/>
      <c r="Y1186" s="190"/>
      <c r="Z1186" s="190"/>
      <c r="AA1186" s="190"/>
      <c r="AB1186" s="190"/>
      <c r="AC1186" s="190"/>
      <c r="AD1186" s="190"/>
      <c r="AE1186" s="190"/>
      <c r="AF1186" s="190"/>
      <c r="AG1186" s="190"/>
      <c r="AH1186" s="190"/>
      <c r="AI1186" s="190"/>
      <c r="AJ1186" s="190"/>
      <c r="AK1186" s="190"/>
      <c r="AL1186" s="190"/>
      <c r="AM1186" s="190"/>
      <c r="AN1186" s="190"/>
      <c r="AO1186" s="190"/>
      <c r="AP1186" s="190"/>
      <c r="AQ1186" s="190"/>
      <c r="AR1186" s="190"/>
      <c r="AS1186" s="190"/>
      <c r="AT1186" s="190"/>
      <c r="AU1186" s="190"/>
      <c r="AV1186" s="190"/>
      <c r="AW1186" s="190"/>
      <c r="AX1186" s="190"/>
      <c r="AY1186" s="190"/>
      <c r="AZ1186" s="190"/>
      <c r="BA1186" s="190"/>
      <c r="BB1186" s="190"/>
      <c r="BC1186" s="190"/>
      <c r="BD1186" s="190"/>
      <c r="BE1186" s="190"/>
      <c r="BF1186" s="190"/>
      <c r="BG1186" s="190"/>
      <c r="BH1186" s="190"/>
      <c r="BI1186" s="190"/>
      <c r="BJ1186" s="190"/>
      <c r="BK1186" s="190"/>
      <c r="BL1186" s="190"/>
      <c r="BM1186" s="190"/>
      <c r="BN1186" s="190"/>
      <c r="BO1186" s="190"/>
      <c r="BP1186" s="190"/>
      <c r="BQ1186" s="190"/>
      <c r="BR1186" s="190"/>
      <c r="BS1186" s="190"/>
      <c r="BT1186" s="190"/>
      <c r="BU1186" s="190"/>
      <c r="BV1186" s="190"/>
      <c r="BW1186" s="190"/>
      <c r="BX1186" s="190"/>
      <c r="BY1186" s="190"/>
      <c r="BZ1186" s="190"/>
      <c r="CA1186" s="190"/>
      <c r="CB1186" s="190"/>
      <c r="CC1186" s="190"/>
      <c r="CD1186" s="190"/>
      <c r="CE1186" s="190"/>
      <c r="CF1186" s="190"/>
      <c r="CG1186" s="190"/>
      <c r="CH1186" s="190"/>
      <c r="CI1186" s="190"/>
      <c r="CJ1186" s="190"/>
      <c r="CK1186" s="190"/>
      <c r="CL1186" s="190"/>
      <c r="CN1186" s="201"/>
      <c r="CO1186" s="190"/>
      <c r="CP1186" s="190"/>
      <c r="CQ1186" s="190"/>
      <c r="CR1186" s="190"/>
      <c r="CS1186" s="190"/>
      <c r="CT1186" s="190"/>
      <c r="CU1186" s="190"/>
      <c r="CV1186" s="190"/>
      <c r="CW1186" s="190"/>
      <c r="CX1186" s="190"/>
      <c r="CY1186" s="190"/>
      <c r="CZ1186" s="190"/>
      <c r="DA1186" s="190"/>
      <c r="DB1186" s="190"/>
      <c r="DC1186" s="190"/>
      <c r="DD1186" s="190"/>
      <c r="DE1186" s="190"/>
      <c r="DF1186" s="190"/>
      <c r="DG1186" s="190"/>
      <c r="DH1186" s="190"/>
      <c r="DI1186" s="190"/>
      <c r="DJ1186" s="190"/>
      <c r="DK1186" s="190"/>
      <c r="DL1186" s="190"/>
    </row>
    <row r="1187" spans="1:116" x14ac:dyDescent="0.4">
      <c r="A1187" s="174"/>
      <c r="E1187" s="8"/>
      <c r="G1187" s="175"/>
      <c r="H1187" s="200"/>
      <c r="I1187" s="201"/>
      <c r="J1187" s="201"/>
      <c r="K1187" s="202"/>
      <c r="L1187" s="202"/>
      <c r="M1187" s="202"/>
      <c r="N1187" s="202"/>
      <c r="O1187" s="202"/>
      <c r="P1187" s="202"/>
      <c r="R1187" s="202"/>
      <c r="S1187" s="190"/>
      <c r="T1187" s="190"/>
      <c r="U1187" s="190"/>
      <c r="V1187" s="190"/>
      <c r="W1187" s="190"/>
      <c r="X1187" s="190"/>
      <c r="Y1187" s="190"/>
      <c r="Z1187" s="190"/>
      <c r="AA1187" s="190"/>
      <c r="AB1187" s="190"/>
      <c r="AC1187" s="190"/>
      <c r="AD1187" s="190"/>
      <c r="AE1187" s="190"/>
      <c r="AF1187" s="190"/>
      <c r="AG1187" s="190"/>
      <c r="AH1187" s="190"/>
      <c r="AI1187" s="190"/>
      <c r="AJ1187" s="190"/>
      <c r="AK1187" s="190"/>
      <c r="AL1187" s="190"/>
      <c r="AM1187" s="190"/>
      <c r="AN1187" s="190"/>
      <c r="AO1187" s="190"/>
      <c r="AP1187" s="190"/>
      <c r="AQ1187" s="190"/>
      <c r="AR1187" s="190"/>
      <c r="AS1187" s="190"/>
      <c r="AT1187" s="190"/>
      <c r="AU1187" s="190"/>
      <c r="AV1187" s="190"/>
      <c r="AW1187" s="190"/>
      <c r="AX1187" s="190"/>
      <c r="AY1187" s="190"/>
      <c r="AZ1187" s="190"/>
      <c r="BA1187" s="190"/>
      <c r="BB1187" s="190"/>
      <c r="BC1187" s="190"/>
      <c r="BD1187" s="190"/>
      <c r="BE1187" s="190"/>
      <c r="BF1187" s="190"/>
      <c r="BG1187" s="190"/>
      <c r="BH1187" s="190"/>
      <c r="BI1187" s="190"/>
      <c r="BJ1187" s="190"/>
      <c r="BK1187" s="190"/>
      <c r="BL1187" s="190"/>
      <c r="BM1187" s="190"/>
      <c r="BN1187" s="190"/>
      <c r="BO1187" s="190"/>
      <c r="BP1187" s="190"/>
      <c r="BQ1187" s="190"/>
      <c r="BR1187" s="190"/>
      <c r="BS1187" s="190"/>
      <c r="BT1187" s="190"/>
      <c r="BU1187" s="190"/>
      <c r="BV1187" s="190"/>
      <c r="BW1187" s="190"/>
      <c r="BX1187" s="190"/>
      <c r="BY1187" s="190"/>
      <c r="BZ1187" s="190"/>
      <c r="CA1187" s="190"/>
      <c r="CB1187" s="190"/>
      <c r="CC1187" s="190"/>
      <c r="CD1187" s="190"/>
      <c r="CE1187" s="190"/>
      <c r="CF1187" s="190"/>
      <c r="CG1187" s="190"/>
      <c r="CH1187" s="190"/>
      <c r="CI1187" s="190"/>
      <c r="CJ1187" s="190"/>
      <c r="CK1187" s="190"/>
      <c r="CL1187" s="190"/>
      <c r="CN1187" s="201"/>
      <c r="CO1187" s="190"/>
      <c r="CP1187" s="190"/>
      <c r="CQ1187" s="190"/>
      <c r="CR1187" s="190"/>
      <c r="CS1187" s="190"/>
      <c r="CT1187" s="190"/>
      <c r="CU1187" s="190"/>
      <c r="CV1187" s="190"/>
      <c r="CW1187" s="190"/>
      <c r="CX1187" s="190"/>
      <c r="CY1187" s="190"/>
      <c r="CZ1187" s="190"/>
      <c r="DA1187" s="190"/>
      <c r="DB1187" s="190"/>
      <c r="DC1187" s="190"/>
      <c r="DD1187" s="190"/>
      <c r="DE1187" s="190"/>
      <c r="DF1187" s="190"/>
      <c r="DG1187" s="190"/>
      <c r="DH1187" s="190"/>
      <c r="DI1187" s="190"/>
      <c r="DJ1187" s="190"/>
      <c r="DK1187" s="190"/>
      <c r="DL1187" s="190"/>
    </row>
    <row r="1188" spans="1:116" x14ac:dyDescent="0.4">
      <c r="A1188" s="174"/>
      <c r="E1188" s="8"/>
      <c r="G1188" s="175"/>
      <c r="H1188" s="200"/>
      <c r="I1188" s="201"/>
      <c r="J1188" s="201"/>
      <c r="K1188" s="202"/>
      <c r="L1188" s="202"/>
      <c r="M1188" s="202"/>
      <c r="N1188" s="202"/>
      <c r="O1188" s="202"/>
      <c r="P1188" s="202"/>
      <c r="R1188" s="202"/>
      <c r="S1188" s="190"/>
      <c r="T1188" s="190"/>
      <c r="U1188" s="190"/>
      <c r="V1188" s="190"/>
      <c r="W1188" s="190"/>
      <c r="X1188" s="190"/>
      <c r="Y1188" s="190"/>
      <c r="Z1188" s="190"/>
      <c r="AA1188" s="190"/>
      <c r="AB1188" s="190"/>
      <c r="AC1188" s="190"/>
      <c r="AD1188" s="190"/>
      <c r="AE1188" s="190"/>
      <c r="AF1188" s="190"/>
      <c r="AG1188" s="190"/>
      <c r="AH1188" s="190"/>
      <c r="AI1188" s="190"/>
      <c r="AJ1188" s="190"/>
      <c r="AK1188" s="190"/>
      <c r="AL1188" s="190"/>
      <c r="AM1188" s="190"/>
      <c r="AN1188" s="190"/>
      <c r="AO1188" s="190"/>
      <c r="AP1188" s="190"/>
      <c r="AQ1188" s="190"/>
      <c r="AR1188" s="190"/>
      <c r="AS1188" s="190"/>
      <c r="AT1188" s="190"/>
      <c r="AU1188" s="190"/>
      <c r="AV1188" s="190"/>
      <c r="AW1188" s="190"/>
      <c r="AX1188" s="190"/>
      <c r="AY1188" s="190"/>
      <c r="AZ1188" s="190"/>
      <c r="BA1188" s="190"/>
      <c r="BB1188" s="190"/>
      <c r="BC1188" s="190"/>
      <c r="BD1188" s="190"/>
      <c r="BE1188" s="190"/>
      <c r="BF1188" s="190"/>
      <c r="BG1188" s="190"/>
      <c r="BH1188" s="190"/>
      <c r="BI1188" s="190"/>
      <c r="BJ1188" s="190"/>
      <c r="BK1188" s="190"/>
      <c r="BL1188" s="190"/>
      <c r="BM1188" s="190"/>
      <c r="BN1188" s="190"/>
      <c r="BO1188" s="190"/>
      <c r="BP1188" s="190"/>
      <c r="BQ1188" s="190"/>
      <c r="BR1188" s="190"/>
      <c r="BS1188" s="190"/>
      <c r="BT1188" s="190"/>
      <c r="BU1188" s="190"/>
      <c r="BV1188" s="190"/>
      <c r="BW1188" s="190"/>
      <c r="BX1188" s="190"/>
      <c r="BY1188" s="190"/>
      <c r="BZ1188" s="190"/>
      <c r="CA1188" s="190"/>
      <c r="CB1188" s="190"/>
      <c r="CC1188" s="190"/>
      <c r="CD1188" s="190"/>
      <c r="CE1188" s="190"/>
      <c r="CF1188" s="190"/>
      <c r="CG1188" s="190"/>
      <c r="CH1188" s="190"/>
      <c r="CI1188" s="190"/>
      <c r="CJ1188" s="190"/>
      <c r="CK1188" s="190"/>
      <c r="CL1188" s="190"/>
      <c r="CN1188" s="201"/>
      <c r="CO1188" s="190"/>
      <c r="CP1188" s="190"/>
      <c r="CQ1188" s="190"/>
      <c r="CR1188" s="190"/>
      <c r="CS1188" s="190"/>
      <c r="CT1188" s="190"/>
      <c r="CU1188" s="190"/>
      <c r="CV1188" s="190"/>
      <c r="CW1188" s="190"/>
      <c r="CX1188" s="190"/>
      <c r="CY1188" s="190"/>
      <c r="CZ1188" s="190"/>
      <c r="DA1188" s="190"/>
      <c r="DB1188" s="190"/>
      <c r="DC1188" s="190"/>
      <c r="DD1188" s="190"/>
      <c r="DE1188" s="190"/>
      <c r="DF1188" s="190"/>
      <c r="DG1188" s="190"/>
      <c r="DH1188" s="190"/>
      <c r="DI1188" s="190"/>
      <c r="DJ1188" s="190"/>
      <c r="DK1188" s="190"/>
      <c r="DL1188" s="190"/>
    </row>
    <row r="1189" spans="1:116" x14ac:dyDescent="0.4">
      <c r="A1189" s="174"/>
      <c r="E1189" s="8"/>
      <c r="G1189" s="175"/>
      <c r="H1189" s="200"/>
      <c r="I1189" s="201"/>
      <c r="J1189" s="201"/>
      <c r="K1189" s="202"/>
      <c r="L1189" s="202"/>
      <c r="M1189" s="202"/>
      <c r="N1189" s="202"/>
      <c r="O1189" s="202"/>
      <c r="P1189" s="202"/>
      <c r="R1189" s="202"/>
      <c r="S1189" s="190"/>
      <c r="T1189" s="190"/>
      <c r="U1189" s="190"/>
      <c r="V1189" s="190"/>
      <c r="W1189" s="190"/>
      <c r="X1189" s="190"/>
      <c r="Y1189" s="190"/>
      <c r="Z1189" s="190"/>
      <c r="AA1189" s="190"/>
      <c r="AB1189" s="190"/>
      <c r="AC1189" s="190"/>
      <c r="AD1189" s="190"/>
      <c r="AE1189" s="190"/>
      <c r="AF1189" s="190"/>
      <c r="AG1189" s="190"/>
      <c r="AH1189" s="190"/>
      <c r="AI1189" s="190"/>
      <c r="AJ1189" s="190"/>
      <c r="AK1189" s="190"/>
      <c r="AL1189" s="190"/>
      <c r="AM1189" s="190"/>
      <c r="AN1189" s="190"/>
      <c r="AO1189" s="190"/>
      <c r="AP1189" s="190"/>
      <c r="AQ1189" s="190"/>
      <c r="AR1189" s="190"/>
      <c r="AS1189" s="190"/>
      <c r="AT1189" s="190"/>
      <c r="AU1189" s="190"/>
      <c r="AV1189" s="190"/>
      <c r="AW1189" s="190"/>
      <c r="AX1189" s="190"/>
      <c r="AY1189" s="190"/>
      <c r="AZ1189" s="190"/>
      <c r="BA1189" s="190"/>
      <c r="BB1189" s="190"/>
      <c r="BC1189" s="190"/>
      <c r="BD1189" s="190"/>
      <c r="BE1189" s="190"/>
      <c r="BF1189" s="190"/>
      <c r="BG1189" s="190"/>
      <c r="BH1189" s="190"/>
      <c r="BI1189" s="190"/>
      <c r="BJ1189" s="190"/>
      <c r="BK1189" s="190"/>
      <c r="BL1189" s="190"/>
      <c r="BM1189" s="190"/>
      <c r="BN1189" s="190"/>
      <c r="BO1189" s="190"/>
      <c r="BP1189" s="190"/>
      <c r="BQ1189" s="190"/>
      <c r="BR1189" s="190"/>
      <c r="BS1189" s="190"/>
      <c r="BT1189" s="190"/>
      <c r="BU1189" s="190"/>
      <c r="BV1189" s="190"/>
      <c r="BW1189" s="190"/>
      <c r="BX1189" s="190"/>
      <c r="BY1189" s="190"/>
      <c r="BZ1189" s="190"/>
      <c r="CA1189" s="190"/>
      <c r="CB1189" s="190"/>
      <c r="CC1189" s="190"/>
      <c r="CD1189" s="190"/>
      <c r="CE1189" s="190"/>
      <c r="CF1189" s="190"/>
      <c r="CG1189" s="190"/>
      <c r="CH1189" s="190"/>
      <c r="CI1189" s="190"/>
      <c r="CJ1189" s="190"/>
      <c r="CK1189" s="190"/>
      <c r="CL1189" s="190"/>
      <c r="CN1189" s="201"/>
      <c r="CO1189" s="190"/>
      <c r="CP1189" s="190"/>
      <c r="CQ1189" s="190"/>
      <c r="CR1189" s="190"/>
      <c r="CS1189" s="190"/>
      <c r="CT1189" s="190"/>
      <c r="CU1189" s="190"/>
      <c r="CV1189" s="190"/>
      <c r="CW1189" s="190"/>
      <c r="CX1189" s="190"/>
      <c r="CY1189" s="190"/>
      <c r="CZ1189" s="190"/>
      <c r="DA1189" s="190"/>
      <c r="DB1189" s="190"/>
      <c r="DC1189" s="190"/>
      <c r="DD1189" s="190"/>
      <c r="DE1189" s="190"/>
      <c r="DF1189" s="190"/>
      <c r="DG1189" s="190"/>
      <c r="DH1189" s="190"/>
      <c r="DI1189" s="190"/>
      <c r="DJ1189" s="190"/>
      <c r="DK1189" s="190"/>
      <c r="DL1189" s="190"/>
    </row>
    <row r="1190" spans="1:116" x14ac:dyDescent="0.4">
      <c r="A1190" s="174"/>
      <c r="E1190" s="8"/>
      <c r="G1190" s="175"/>
      <c r="H1190" s="200"/>
      <c r="I1190" s="201"/>
      <c r="J1190" s="201"/>
      <c r="K1190" s="202"/>
      <c r="L1190" s="202"/>
      <c r="M1190" s="202"/>
      <c r="N1190" s="202"/>
      <c r="O1190" s="202"/>
      <c r="P1190" s="202"/>
      <c r="R1190" s="202"/>
      <c r="S1190" s="190"/>
      <c r="T1190" s="190"/>
      <c r="U1190" s="190"/>
      <c r="V1190" s="190"/>
      <c r="W1190" s="190"/>
      <c r="X1190" s="190"/>
      <c r="Y1190" s="190"/>
      <c r="Z1190" s="190"/>
      <c r="AA1190" s="190"/>
      <c r="AB1190" s="190"/>
      <c r="AC1190" s="190"/>
      <c r="AD1190" s="190"/>
      <c r="AE1190" s="190"/>
      <c r="AF1190" s="190"/>
      <c r="AG1190" s="190"/>
      <c r="AH1190" s="190"/>
      <c r="AI1190" s="190"/>
      <c r="AJ1190" s="190"/>
      <c r="AK1190" s="190"/>
      <c r="AL1190" s="190"/>
      <c r="AM1190" s="190"/>
      <c r="AN1190" s="190"/>
      <c r="AO1190" s="190"/>
      <c r="AP1190" s="190"/>
      <c r="AQ1190" s="190"/>
      <c r="AR1190" s="190"/>
      <c r="AS1190" s="190"/>
      <c r="AT1190" s="190"/>
      <c r="AU1190" s="190"/>
      <c r="AV1190" s="190"/>
      <c r="AW1190" s="190"/>
      <c r="AX1190" s="190"/>
      <c r="AY1190" s="190"/>
      <c r="AZ1190" s="190"/>
      <c r="BA1190" s="190"/>
      <c r="BB1190" s="190"/>
      <c r="BC1190" s="190"/>
      <c r="BD1190" s="190"/>
      <c r="BE1190" s="190"/>
      <c r="BF1190" s="190"/>
      <c r="BG1190" s="190"/>
      <c r="BH1190" s="190"/>
      <c r="BI1190" s="190"/>
      <c r="BJ1190" s="190"/>
      <c r="BK1190" s="190"/>
      <c r="BL1190" s="190"/>
      <c r="BM1190" s="190"/>
      <c r="BN1190" s="190"/>
      <c r="BO1190" s="190"/>
      <c r="BP1190" s="190"/>
      <c r="BQ1190" s="190"/>
      <c r="BR1190" s="190"/>
      <c r="BS1190" s="190"/>
      <c r="BT1190" s="190"/>
      <c r="BU1190" s="190"/>
      <c r="BV1190" s="190"/>
      <c r="BW1190" s="190"/>
      <c r="BX1190" s="190"/>
      <c r="BY1190" s="190"/>
      <c r="BZ1190" s="190"/>
      <c r="CA1190" s="190"/>
      <c r="CB1190" s="190"/>
      <c r="CC1190" s="190"/>
      <c r="CD1190" s="190"/>
      <c r="CE1190" s="190"/>
      <c r="CF1190" s="190"/>
      <c r="CG1190" s="190"/>
      <c r="CH1190" s="190"/>
      <c r="CI1190" s="190"/>
      <c r="CJ1190" s="190"/>
      <c r="CK1190" s="190"/>
      <c r="CL1190" s="190"/>
      <c r="CN1190" s="201"/>
      <c r="CO1190" s="190"/>
      <c r="CP1190" s="190"/>
      <c r="CQ1190" s="190"/>
      <c r="CR1190" s="190"/>
      <c r="CS1190" s="190"/>
      <c r="CT1190" s="190"/>
      <c r="CU1190" s="190"/>
      <c r="CV1190" s="190"/>
      <c r="CW1190" s="190"/>
      <c r="CX1190" s="190"/>
      <c r="CY1190" s="190"/>
      <c r="CZ1190" s="190"/>
      <c r="DA1190" s="190"/>
      <c r="DB1190" s="190"/>
      <c r="DC1190" s="190"/>
      <c r="DD1190" s="190"/>
      <c r="DE1190" s="190"/>
      <c r="DF1190" s="190"/>
      <c r="DG1190" s="190"/>
      <c r="DH1190" s="190"/>
      <c r="DI1190" s="190"/>
      <c r="DJ1190" s="190"/>
      <c r="DK1190" s="190"/>
      <c r="DL1190" s="190"/>
    </row>
    <row r="1191" spans="1:116" x14ac:dyDescent="0.4">
      <c r="A1191" s="174"/>
      <c r="E1191" s="8"/>
      <c r="G1191" s="175"/>
      <c r="H1191" s="200"/>
      <c r="I1191" s="201"/>
      <c r="J1191" s="201"/>
      <c r="K1191" s="202"/>
      <c r="L1191" s="202"/>
      <c r="M1191" s="202"/>
      <c r="N1191" s="202"/>
      <c r="O1191" s="202"/>
      <c r="P1191" s="202"/>
      <c r="R1191" s="202"/>
      <c r="S1191" s="190"/>
      <c r="T1191" s="190"/>
      <c r="U1191" s="190"/>
      <c r="V1191" s="190"/>
      <c r="W1191" s="190"/>
      <c r="X1191" s="190"/>
      <c r="Y1191" s="190"/>
      <c r="Z1191" s="190"/>
      <c r="AA1191" s="190"/>
      <c r="AB1191" s="190"/>
      <c r="AC1191" s="190"/>
      <c r="AD1191" s="190"/>
      <c r="AE1191" s="190"/>
      <c r="AF1191" s="190"/>
      <c r="AG1191" s="190"/>
      <c r="AH1191" s="190"/>
      <c r="AI1191" s="190"/>
      <c r="AJ1191" s="190"/>
      <c r="AK1191" s="190"/>
      <c r="AL1191" s="190"/>
      <c r="AM1191" s="190"/>
      <c r="AN1191" s="190"/>
      <c r="AO1191" s="190"/>
      <c r="AP1191" s="190"/>
      <c r="AQ1191" s="190"/>
      <c r="AR1191" s="190"/>
      <c r="AS1191" s="190"/>
      <c r="AT1191" s="190"/>
      <c r="AU1191" s="190"/>
      <c r="AV1191" s="190"/>
      <c r="AW1191" s="190"/>
      <c r="AX1191" s="190"/>
      <c r="AY1191" s="190"/>
      <c r="AZ1191" s="190"/>
      <c r="BA1191" s="190"/>
      <c r="BB1191" s="190"/>
      <c r="BC1191" s="190"/>
      <c r="BD1191" s="190"/>
      <c r="BE1191" s="190"/>
      <c r="BF1191" s="190"/>
      <c r="BG1191" s="190"/>
      <c r="BH1191" s="190"/>
      <c r="BI1191" s="190"/>
      <c r="BJ1191" s="190"/>
      <c r="BK1191" s="190"/>
      <c r="BL1191" s="190"/>
      <c r="BM1191" s="190"/>
      <c r="BN1191" s="190"/>
      <c r="BO1191" s="190"/>
      <c r="BP1191" s="190"/>
      <c r="BQ1191" s="190"/>
      <c r="BR1191" s="190"/>
      <c r="BS1191" s="190"/>
      <c r="BT1191" s="190"/>
      <c r="BU1191" s="190"/>
      <c r="BV1191" s="190"/>
      <c r="BW1191" s="190"/>
      <c r="BX1191" s="190"/>
      <c r="BY1191" s="190"/>
      <c r="BZ1191" s="190"/>
      <c r="CA1191" s="190"/>
      <c r="CB1191" s="190"/>
      <c r="CC1191" s="190"/>
      <c r="CD1191" s="190"/>
      <c r="CE1191" s="190"/>
      <c r="CF1191" s="190"/>
      <c r="CG1191" s="190"/>
      <c r="CH1191" s="190"/>
      <c r="CI1191" s="190"/>
      <c r="CJ1191" s="190"/>
      <c r="CK1191" s="190"/>
      <c r="CL1191" s="190"/>
      <c r="CN1191" s="201"/>
      <c r="CO1191" s="190"/>
      <c r="CP1191" s="190"/>
      <c r="CQ1191" s="190"/>
      <c r="CR1191" s="190"/>
      <c r="CS1191" s="190"/>
      <c r="CT1191" s="190"/>
      <c r="CU1191" s="190"/>
      <c r="CV1191" s="190"/>
      <c r="CW1191" s="190"/>
      <c r="CX1191" s="190"/>
      <c r="CY1191" s="190"/>
      <c r="CZ1191" s="190"/>
      <c r="DA1191" s="190"/>
      <c r="DB1191" s="190"/>
      <c r="DC1191" s="190"/>
      <c r="DD1191" s="190"/>
      <c r="DE1191" s="190"/>
      <c r="DF1191" s="190"/>
      <c r="DG1191" s="190"/>
      <c r="DH1191" s="190"/>
      <c r="DI1191" s="190"/>
      <c r="DJ1191" s="190"/>
      <c r="DK1191" s="190"/>
      <c r="DL1191" s="190"/>
    </row>
    <row r="1192" spans="1:116" x14ac:dyDescent="0.4">
      <c r="A1192" s="174"/>
      <c r="E1192" s="8"/>
      <c r="G1192" s="175"/>
      <c r="H1192" s="200"/>
      <c r="I1192" s="201"/>
      <c r="J1192" s="201"/>
      <c r="K1192" s="202"/>
      <c r="L1192" s="202"/>
      <c r="M1192" s="202"/>
      <c r="N1192" s="202"/>
      <c r="O1192" s="202"/>
      <c r="P1192" s="202"/>
      <c r="R1192" s="202"/>
      <c r="S1192" s="190"/>
      <c r="T1192" s="190"/>
      <c r="U1192" s="190"/>
      <c r="V1192" s="190"/>
      <c r="W1192" s="190"/>
      <c r="X1192" s="190"/>
      <c r="Y1192" s="190"/>
      <c r="Z1192" s="190"/>
      <c r="AA1192" s="190"/>
      <c r="AB1192" s="190"/>
      <c r="AC1192" s="190"/>
      <c r="AD1192" s="190"/>
      <c r="AE1192" s="190"/>
      <c r="AF1192" s="190"/>
      <c r="AG1192" s="190"/>
      <c r="AH1192" s="190"/>
      <c r="AI1192" s="190"/>
      <c r="AJ1192" s="190"/>
      <c r="AK1192" s="190"/>
      <c r="AL1192" s="190"/>
      <c r="AM1192" s="190"/>
      <c r="AN1192" s="190"/>
      <c r="AO1192" s="190"/>
      <c r="AP1192" s="190"/>
      <c r="AQ1192" s="190"/>
      <c r="AR1192" s="190"/>
      <c r="AS1192" s="190"/>
      <c r="AT1192" s="190"/>
      <c r="AU1192" s="190"/>
      <c r="AV1192" s="190"/>
      <c r="AW1192" s="190"/>
      <c r="AX1192" s="190"/>
      <c r="AY1192" s="190"/>
      <c r="AZ1192" s="190"/>
      <c r="BA1192" s="190"/>
      <c r="BB1192" s="190"/>
      <c r="BC1192" s="190"/>
      <c r="BD1192" s="190"/>
      <c r="BE1192" s="190"/>
      <c r="BF1192" s="190"/>
      <c r="BG1192" s="190"/>
      <c r="BH1192" s="190"/>
      <c r="BI1192" s="190"/>
      <c r="BJ1192" s="190"/>
      <c r="BK1192" s="190"/>
      <c r="BL1192" s="190"/>
      <c r="BM1192" s="190"/>
      <c r="BN1192" s="190"/>
      <c r="BO1192" s="190"/>
      <c r="BP1192" s="190"/>
      <c r="BQ1192" s="190"/>
      <c r="BR1192" s="190"/>
      <c r="BS1192" s="190"/>
      <c r="BT1192" s="190"/>
      <c r="BU1192" s="190"/>
      <c r="BV1192" s="190"/>
      <c r="BW1192" s="190"/>
      <c r="BX1192" s="190"/>
      <c r="BY1192" s="190"/>
      <c r="BZ1192" s="190"/>
      <c r="CA1192" s="190"/>
      <c r="CB1192" s="190"/>
      <c r="CC1192" s="190"/>
      <c r="CD1192" s="190"/>
      <c r="CE1192" s="190"/>
      <c r="CF1192" s="190"/>
      <c r="CG1192" s="190"/>
      <c r="CH1192" s="190"/>
      <c r="CI1192" s="190"/>
      <c r="CJ1192" s="190"/>
      <c r="CK1192" s="190"/>
      <c r="CL1192" s="190"/>
      <c r="CN1192" s="201"/>
      <c r="CO1192" s="190"/>
      <c r="CP1192" s="190"/>
      <c r="CQ1192" s="190"/>
      <c r="CR1192" s="190"/>
      <c r="CS1192" s="190"/>
      <c r="CT1192" s="190"/>
      <c r="CU1192" s="190"/>
      <c r="CV1192" s="190"/>
      <c r="CW1192" s="190"/>
      <c r="CX1192" s="190"/>
      <c r="CY1192" s="190"/>
      <c r="CZ1192" s="190"/>
      <c r="DA1192" s="190"/>
      <c r="DB1192" s="190"/>
      <c r="DC1192" s="190"/>
      <c r="DD1192" s="190"/>
      <c r="DE1192" s="190"/>
      <c r="DF1192" s="190"/>
      <c r="DG1192" s="190"/>
      <c r="DH1192" s="190"/>
      <c r="DI1192" s="190"/>
      <c r="DJ1192" s="190"/>
      <c r="DK1192" s="190"/>
      <c r="DL1192" s="190"/>
    </row>
    <row r="1193" spans="1:116" x14ac:dyDescent="0.4">
      <c r="A1193" s="174"/>
      <c r="E1193" s="8"/>
      <c r="G1193" s="175"/>
      <c r="H1193" s="200"/>
      <c r="I1193" s="201"/>
      <c r="J1193" s="201"/>
      <c r="K1193" s="202"/>
      <c r="L1193" s="202"/>
      <c r="M1193" s="202"/>
      <c r="N1193" s="202"/>
      <c r="O1193" s="202"/>
      <c r="P1193" s="202"/>
      <c r="R1193" s="202"/>
      <c r="S1193" s="190"/>
      <c r="T1193" s="190"/>
      <c r="U1193" s="190"/>
      <c r="V1193" s="190"/>
      <c r="W1193" s="190"/>
      <c r="X1193" s="190"/>
      <c r="Y1193" s="190"/>
      <c r="Z1193" s="190"/>
      <c r="AA1193" s="190"/>
      <c r="AB1193" s="190"/>
      <c r="AC1193" s="190"/>
      <c r="AD1193" s="190"/>
      <c r="AE1193" s="190"/>
      <c r="AF1193" s="190"/>
      <c r="AG1193" s="190"/>
      <c r="AH1193" s="190"/>
      <c r="AI1193" s="190"/>
      <c r="AJ1193" s="190"/>
      <c r="AK1193" s="190"/>
      <c r="AL1193" s="190"/>
      <c r="AM1193" s="190"/>
      <c r="AN1193" s="190"/>
      <c r="AO1193" s="190"/>
      <c r="AP1193" s="190"/>
      <c r="AQ1193" s="190"/>
      <c r="AR1193" s="190"/>
      <c r="AS1193" s="190"/>
      <c r="AT1193" s="190"/>
      <c r="AU1193" s="190"/>
      <c r="AV1193" s="190"/>
      <c r="AW1193" s="190"/>
      <c r="AX1193" s="190"/>
      <c r="AY1193" s="190"/>
      <c r="AZ1193" s="190"/>
      <c r="BA1193" s="190"/>
      <c r="BB1193" s="190"/>
      <c r="BC1193" s="190"/>
      <c r="BD1193" s="190"/>
      <c r="BE1193" s="190"/>
      <c r="BF1193" s="190"/>
      <c r="BG1193" s="190"/>
      <c r="BH1193" s="190"/>
      <c r="BI1193" s="190"/>
      <c r="BJ1193" s="190"/>
      <c r="BK1193" s="190"/>
      <c r="BL1193" s="190"/>
      <c r="BM1193" s="190"/>
      <c r="BN1193" s="190"/>
      <c r="BO1193" s="190"/>
      <c r="BP1193" s="190"/>
      <c r="BQ1193" s="190"/>
      <c r="BR1193" s="190"/>
      <c r="BS1193" s="190"/>
      <c r="BT1193" s="190"/>
      <c r="BU1193" s="190"/>
      <c r="BV1193" s="190"/>
      <c r="BW1193" s="190"/>
      <c r="BX1193" s="190"/>
      <c r="BY1193" s="190"/>
      <c r="BZ1193" s="190"/>
      <c r="CA1193" s="190"/>
      <c r="CB1193" s="190"/>
      <c r="CC1193" s="190"/>
      <c r="CD1193" s="190"/>
      <c r="CE1193" s="190"/>
      <c r="CF1193" s="190"/>
      <c r="CG1193" s="190"/>
      <c r="CH1193" s="190"/>
      <c r="CI1193" s="190"/>
      <c r="CJ1193" s="190"/>
      <c r="CK1193" s="190"/>
      <c r="CL1193" s="190"/>
      <c r="CN1193" s="201"/>
      <c r="CO1193" s="190"/>
      <c r="CP1193" s="190"/>
      <c r="CQ1193" s="190"/>
      <c r="CR1193" s="190"/>
      <c r="CS1193" s="190"/>
      <c r="CT1193" s="190"/>
      <c r="CU1193" s="190"/>
      <c r="CV1193" s="190"/>
      <c r="CW1193" s="190"/>
      <c r="CX1193" s="190"/>
      <c r="CY1193" s="190"/>
      <c r="CZ1193" s="190"/>
      <c r="DA1193" s="190"/>
      <c r="DB1193" s="190"/>
      <c r="DC1193" s="190"/>
      <c r="DD1193" s="190"/>
      <c r="DE1193" s="190"/>
      <c r="DF1193" s="190"/>
      <c r="DG1193" s="190"/>
      <c r="DH1193" s="190"/>
      <c r="DI1193" s="190"/>
      <c r="DJ1193" s="190"/>
      <c r="DK1193" s="190"/>
      <c r="DL1193" s="190"/>
    </row>
    <row r="1194" spans="1:116" x14ac:dyDescent="0.4">
      <c r="A1194" s="174"/>
      <c r="E1194" s="8"/>
      <c r="G1194" s="175"/>
      <c r="H1194" s="200"/>
      <c r="I1194" s="201"/>
      <c r="J1194" s="201"/>
      <c r="K1194" s="202"/>
      <c r="L1194" s="202"/>
      <c r="M1194" s="202"/>
      <c r="N1194" s="202"/>
      <c r="O1194" s="202"/>
      <c r="P1194" s="202"/>
      <c r="R1194" s="202"/>
      <c r="S1194" s="190"/>
      <c r="T1194" s="190"/>
      <c r="U1194" s="190"/>
      <c r="V1194" s="190"/>
      <c r="W1194" s="190"/>
      <c r="X1194" s="190"/>
      <c r="Y1194" s="190"/>
      <c r="Z1194" s="190"/>
      <c r="AA1194" s="190"/>
      <c r="AB1194" s="190"/>
      <c r="AC1194" s="190"/>
      <c r="AD1194" s="190"/>
      <c r="AE1194" s="190"/>
      <c r="AF1194" s="190"/>
      <c r="AG1194" s="190"/>
      <c r="AH1194" s="190"/>
      <c r="AI1194" s="190"/>
      <c r="AJ1194" s="190"/>
      <c r="AK1194" s="190"/>
      <c r="AL1194" s="190"/>
      <c r="AM1194" s="190"/>
      <c r="AN1194" s="190"/>
      <c r="AO1194" s="190"/>
      <c r="AP1194" s="190"/>
      <c r="AQ1194" s="190"/>
      <c r="AR1194" s="190"/>
      <c r="AS1194" s="190"/>
      <c r="AT1194" s="190"/>
      <c r="AU1194" s="190"/>
      <c r="AV1194" s="190"/>
      <c r="AW1194" s="190"/>
      <c r="AX1194" s="190"/>
      <c r="AY1194" s="190"/>
      <c r="AZ1194" s="190"/>
      <c r="BA1194" s="190"/>
      <c r="BB1194" s="190"/>
      <c r="BC1194" s="190"/>
      <c r="BD1194" s="190"/>
      <c r="BE1194" s="190"/>
      <c r="BF1194" s="190"/>
      <c r="BG1194" s="190"/>
      <c r="BH1194" s="190"/>
      <c r="BI1194" s="190"/>
      <c r="BJ1194" s="190"/>
      <c r="BK1194" s="190"/>
      <c r="BL1194" s="190"/>
      <c r="BM1194" s="190"/>
      <c r="BN1194" s="190"/>
      <c r="BO1194" s="190"/>
      <c r="BP1194" s="190"/>
      <c r="BQ1194" s="190"/>
      <c r="BR1194" s="190"/>
      <c r="BS1194" s="190"/>
      <c r="BT1194" s="190"/>
      <c r="BU1194" s="190"/>
      <c r="BV1194" s="190"/>
      <c r="BW1194" s="190"/>
      <c r="BX1194" s="190"/>
      <c r="BY1194" s="190"/>
      <c r="BZ1194" s="190"/>
      <c r="CA1194" s="190"/>
      <c r="CB1194" s="190"/>
      <c r="CC1194" s="190"/>
      <c r="CD1194" s="190"/>
      <c r="CE1194" s="190"/>
      <c r="CF1194" s="190"/>
      <c r="CG1194" s="190"/>
      <c r="CH1194" s="190"/>
      <c r="CI1194" s="190"/>
      <c r="CJ1194" s="190"/>
      <c r="CK1194" s="190"/>
      <c r="CL1194" s="190"/>
      <c r="CN1194" s="201"/>
      <c r="CO1194" s="190"/>
      <c r="CP1194" s="190"/>
      <c r="CQ1194" s="190"/>
      <c r="CR1194" s="190"/>
      <c r="CS1194" s="190"/>
      <c r="CT1194" s="190"/>
      <c r="CU1194" s="190"/>
      <c r="CV1194" s="190"/>
      <c r="CW1194" s="190"/>
      <c r="CX1194" s="190"/>
      <c r="CY1194" s="190"/>
      <c r="CZ1194" s="190"/>
      <c r="DA1194" s="190"/>
      <c r="DB1194" s="190"/>
      <c r="DC1194" s="190"/>
      <c r="DD1194" s="190"/>
      <c r="DE1194" s="190"/>
      <c r="DF1194" s="190"/>
      <c r="DG1194" s="190"/>
      <c r="DH1194" s="190"/>
      <c r="DI1194" s="190"/>
      <c r="DJ1194" s="190"/>
      <c r="DK1194" s="190"/>
      <c r="DL1194" s="190"/>
    </row>
    <row r="1195" spans="1:116" x14ac:dyDescent="0.4">
      <c r="A1195" s="174"/>
      <c r="E1195" s="8"/>
      <c r="G1195" s="175"/>
      <c r="H1195" s="200"/>
      <c r="I1195" s="201"/>
      <c r="J1195" s="201"/>
      <c r="K1195" s="202"/>
      <c r="L1195" s="202"/>
      <c r="M1195" s="202"/>
      <c r="N1195" s="202"/>
      <c r="O1195" s="202"/>
      <c r="P1195" s="202"/>
      <c r="R1195" s="202"/>
      <c r="S1195" s="190"/>
      <c r="T1195" s="190"/>
      <c r="U1195" s="190"/>
      <c r="V1195" s="190"/>
      <c r="W1195" s="190"/>
      <c r="X1195" s="190"/>
      <c r="Y1195" s="190"/>
      <c r="Z1195" s="190"/>
      <c r="AA1195" s="190"/>
      <c r="AB1195" s="190"/>
      <c r="AC1195" s="190"/>
      <c r="AD1195" s="190"/>
      <c r="AE1195" s="190"/>
      <c r="AF1195" s="190"/>
      <c r="AG1195" s="190"/>
      <c r="AH1195" s="190"/>
      <c r="AI1195" s="190"/>
      <c r="AJ1195" s="190"/>
      <c r="AK1195" s="190"/>
      <c r="AL1195" s="190"/>
      <c r="AM1195" s="190"/>
      <c r="AN1195" s="190"/>
      <c r="AO1195" s="190"/>
      <c r="AP1195" s="190"/>
      <c r="AQ1195" s="190"/>
      <c r="AR1195" s="190"/>
      <c r="AS1195" s="190"/>
      <c r="AT1195" s="190"/>
      <c r="AU1195" s="190"/>
      <c r="AV1195" s="190"/>
      <c r="AW1195" s="190"/>
      <c r="AX1195" s="190"/>
      <c r="AY1195" s="190"/>
      <c r="AZ1195" s="190"/>
      <c r="BA1195" s="190"/>
      <c r="BB1195" s="190"/>
      <c r="BC1195" s="190"/>
      <c r="BD1195" s="190"/>
      <c r="BE1195" s="190"/>
      <c r="BF1195" s="190"/>
      <c r="BG1195" s="190"/>
      <c r="BH1195" s="190"/>
      <c r="BI1195" s="190"/>
      <c r="BJ1195" s="190"/>
      <c r="BK1195" s="190"/>
      <c r="BL1195" s="190"/>
      <c r="BM1195" s="190"/>
      <c r="BN1195" s="190"/>
      <c r="BO1195" s="190"/>
      <c r="BP1195" s="190"/>
      <c r="BQ1195" s="190"/>
      <c r="BR1195" s="190"/>
      <c r="BS1195" s="190"/>
      <c r="BT1195" s="190"/>
      <c r="BU1195" s="190"/>
      <c r="BV1195" s="190"/>
      <c r="BW1195" s="190"/>
      <c r="BX1195" s="190"/>
      <c r="BY1195" s="190"/>
      <c r="BZ1195" s="190"/>
      <c r="CA1195" s="190"/>
      <c r="CB1195" s="190"/>
      <c r="CC1195" s="190"/>
      <c r="CD1195" s="190"/>
      <c r="CE1195" s="190"/>
      <c r="CF1195" s="190"/>
      <c r="CG1195" s="190"/>
      <c r="CH1195" s="190"/>
      <c r="CI1195" s="190"/>
      <c r="CJ1195" s="190"/>
      <c r="CK1195" s="190"/>
      <c r="CL1195" s="190"/>
      <c r="CN1195" s="201"/>
      <c r="CO1195" s="190"/>
      <c r="CP1195" s="190"/>
      <c r="CQ1195" s="190"/>
      <c r="CR1195" s="190"/>
      <c r="CS1195" s="190"/>
      <c r="CT1195" s="190"/>
      <c r="CU1195" s="190"/>
      <c r="CV1195" s="190"/>
      <c r="CW1195" s="190"/>
      <c r="CX1195" s="190"/>
      <c r="CY1195" s="190"/>
      <c r="CZ1195" s="190"/>
      <c r="DA1195" s="190"/>
      <c r="DB1195" s="190"/>
      <c r="DC1195" s="190"/>
      <c r="DD1195" s="190"/>
      <c r="DE1195" s="190"/>
      <c r="DF1195" s="190"/>
      <c r="DG1195" s="190"/>
      <c r="DH1195" s="190"/>
      <c r="DI1195" s="190"/>
      <c r="DJ1195" s="190"/>
      <c r="DK1195" s="190"/>
      <c r="DL1195" s="190"/>
    </row>
    <row r="1196" spans="1:116" x14ac:dyDescent="0.4">
      <c r="A1196" s="174"/>
      <c r="E1196" s="8"/>
      <c r="G1196" s="175"/>
      <c r="H1196" s="200"/>
      <c r="I1196" s="201"/>
      <c r="J1196" s="201"/>
      <c r="K1196" s="202"/>
      <c r="L1196" s="202"/>
      <c r="M1196" s="202"/>
      <c r="N1196" s="202"/>
      <c r="O1196" s="202"/>
      <c r="P1196" s="202"/>
      <c r="R1196" s="202"/>
      <c r="S1196" s="190"/>
      <c r="T1196" s="190"/>
      <c r="U1196" s="190"/>
      <c r="V1196" s="190"/>
      <c r="W1196" s="190"/>
      <c r="X1196" s="190"/>
      <c r="Y1196" s="190"/>
      <c r="Z1196" s="190"/>
      <c r="AA1196" s="190"/>
      <c r="AB1196" s="190"/>
      <c r="AC1196" s="190"/>
      <c r="AD1196" s="190"/>
      <c r="AE1196" s="190"/>
      <c r="AF1196" s="190"/>
      <c r="AG1196" s="190"/>
      <c r="AH1196" s="190"/>
      <c r="AI1196" s="190"/>
      <c r="AJ1196" s="190"/>
      <c r="AK1196" s="190"/>
      <c r="AL1196" s="190"/>
      <c r="AM1196" s="190"/>
      <c r="AN1196" s="190"/>
      <c r="AO1196" s="190"/>
      <c r="AP1196" s="190"/>
      <c r="AQ1196" s="190"/>
      <c r="AR1196" s="190"/>
      <c r="AS1196" s="190"/>
      <c r="AT1196" s="190"/>
      <c r="AU1196" s="190"/>
      <c r="AV1196" s="190"/>
      <c r="AW1196" s="190"/>
      <c r="AX1196" s="190"/>
      <c r="AY1196" s="190"/>
      <c r="AZ1196" s="190"/>
      <c r="BA1196" s="190"/>
      <c r="BB1196" s="190"/>
      <c r="BC1196" s="190"/>
      <c r="BD1196" s="190"/>
      <c r="BE1196" s="190"/>
      <c r="BF1196" s="190"/>
      <c r="BG1196" s="190"/>
      <c r="BH1196" s="190"/>
      <c r="BI1196" s="190"/>
      <c r="BJ1196" s="190"/>
      <c r="BK1196" s="190"/>
      <c r="BL1196" s="190"/>
      <c r="BM1196" s="190"/>
      <c r="BN1196" s="190"/>
      <c r="BO1196" s="190"/>
      <c r="BP1196" s="190"/>
      <c r="BQ1196" s="190"/>
      <c r="BR1196" s="190"/>
      <c r="BS1196" s="190"/>
      <c r="BT1196" s="190"/>
      <c r="BU1196" s="190"/>
      <c r="BV1196" s="190"/>
      <c r="BW1196" s="190"/>
      <c r="BX1196" s="190"/>
      <c r="BY1196" s="190"/>
      <c r="BZ1196" s="190"/>
      <c r="CA1196" s="190"/>
      <c r="CB1196" s="190"/>
      <c r="CC1196" s="190"/>
      <c r="CD1196" s="190"/>
      <c r="CE1196" s="190"/>
      <c r="CF1196" s="190"/>
      <c r="CG1196" s="190"/>
      <c r="CH1196" s="190"/>
      <c r="CI1196" s="190"/>
      <c r="CJ1196" s="190"/>
      <c r="CK1196" s="190"/>
      <c r="CL1196" s="190"/>
      <c r="CN1196" s="201"/>
      <c r="CO1196" s="190"/>
      <c r="CP1196" s="190"/>
      <c r="CQ1196" s="190"/>
      <c r="CR1196" s="190"/>
      <c r="CS1196" s="190"/>
      <c r="CT1196" s="190"/>
      <c r="CU1196" s="190"/>
      <c r="CV1196" s="190"/>
      <c r="CW1196" s="190"/>
      <c r="CX1196" s="190"/>
      <c r="CY1196" s="190"/>
      <c r="CZ1196" s="190"/>
      <c r="DA1196" s="190"/>
      <c r="DB1196" s="190"/>
      <c r="DC1196" s="190"/>
      <c r="DD1196" s="190"/>
      <c r="DE1196" s="190"/>
      <c r="DF1196" s="190"/>
      <c r="DG1196" s="190"/>
      <c r="DH1196" s="190"/>
      <c r="DI1196" s="190"/>
      <c r="DJ1196" s="190"/>
      <c r="DK1196" s="190"/>
      <c r="DL1196" s="190"/>
    </row>
    <row r="1197" spans="1:116" x14ac:dyDescent="0.4">
      <c r="A1197" s="174"/>
      <c r="E1197" s="8"/>
      <c r="G1197" s="175"/>
      <c r="H1197" s="200"/>
      <c r="I1197" s="201"/>
      <c r="J1197" s="201"/>
      <c r="K1197" s="202"/>
      <c r="L1197" s="202"/>
      <c r="M1197" s="202"/>
      <c r="N1197" s="202"/>
      <c r="O1197" s="202"/>
      <c r="P1197" s="202"/>
      <c r="R1197" s="202"/>
      <c r="S1197" s="190"/>
      <c r="T1197" s="190"/>
      <c r="U1197" s="190"/>
      <c r="V1197" s="190"/>
      <c r="W1197" s="190"/>
      <c r="X1197" s="190"/>
      <c r="Y1197" s="190"/>
      <c r="Z1197" s="190"/>
      <c r="AA1197" s="190"/>
      <c r="AB1197" s="190"/>
      <c r="AC1197" s="190"/>
      <c r="AD1197" s="190"/>
      <c r="AE1197" s="190"/>
      <c r="AF1197" s="190"/>
      <c r="AG1197" s="190"/>
      <c r="AH1197" s="190"/>
      <c r="AI1197" s="190"/>
      <c r="AJ1197" s="190"/>
      <c r="AK1197" s="190"/>
      <c r="AL1197" s="190"/>
      <c r="AM1197" s="190"/>
      <c r="AN1197" s="190"/>
      <c r="AO1197" s="190"/>
      <c r="AP1197" s="190"/>
      <c r="AQ1197" s="190"/>
      <c r="AR1197" s="190"/>
      <c r="AS1197" s="190"/>
      <c r="AT1197" s="190"/>
      <c r="AU1197" s="190"/>
      <c r="AV1197" s="190"/>
      <c r="AW1197" s="190"/>
      <c r="AX1197" s="190"/>
      <c r="AY1197" s="190"/>
      <c r="AZ1197" s="190"/>
      <c r="BA1197" s="190"/>
      <c r="BB1197" s="190"/>
      <c r="BC1197" s="190"/>
      <c r="BD1197" s="190"/>
      <c r="BE1197" s="190"/>
      <c r="BF1197" s="190"/>
      <c r="BG1197" s="190"/>
      <c r="BH1197" s="190"/>
      <c r="BI1197" s="190"/>
      <c r="BJ1197" s="190"/>
      <c r="BK1197" s="190"/>
      <c r="BL1197" s="190"/>
      <c r="BM1197" s="190"/>
      <c r="BN1197" s="190"/>
      <c r="BO1197" s="190"/>
      <c r="BP1197" s="190"/>
      <c r="BQ1197" s="190"/>
      <c r="BR1197" s="190"/>
      <c r="BS1197" s="190"/>
      <c r="BT1197" s="190"/>
      <c r="BU1197" s="190"/>
      <c r="BV1197" s="190"/>
      <c r="BW1197" s="190"/>
      <c r="BX1197" s="190"/>
      <c r="BY1197" s="190"/>
      <c r="BZ1197" s="190"/>
      <c r="CA1197" s="190"/>
      <c r="CB1197" s="190"/>
      <c r="CC1197" s="190"/>
      <c r="CD1197" s="190"/>
      <c r="CE1197" s="190"/>
      <c r="CF1197" s="190"/>
      <c r="CG1197" s="190"/>
      <c r="CH1197" s="190"/>
      <c r="CI1197" s="190"/>
      <c r="CJ1197" s="190"/>
      <c r="CK1197" s="190"/>
      <c r="CL1197" s="190"/>
      <c r="CN1197" s="201"/>
      <c r="CO1197" s="190"/>
      <c r="CP1197" s="190"/>
      <c r="CQ1197" s="190"/>
      <c r="CR1197" s="190"/>
      <c r="CS1197" s="190"/>
      <c r="CT1197" s="190"/>
      <c r="CU1197" s="190"/>
      <c r="CV1197" s="190"/>
      <c r="CW1197" s="190"/>
      <c r="CX1197" s="190"/>
      <c r="CY1197" s="190"/>
      <c r="CZ1197" s="190"/>
      <c r="DA1197" s="190"/>
      <c r="DB1197" s="190"/>
      <c r="DC1197" s="190"/>
      <c r="DD1197" s="190"/>
      <c r="DE1197" s="190"/>
      <c r="DF1197" s="190"/>
      <c r="DG1197" s="190"/>
      <c r="DH1197" s="190"/>
      <c r="DI1197" s="190"/>
      <c r="DJ1197" s="190"/>
      <c r="DK1197" s="190"/>
      <c r="DL1197" s="190"/>
    </row>
    <row r="1198" spans="1:116" x14ac:dyDescent="0.4">
      <c r="A1198" s="174"/>
      <c r="E1198" s="8"/>
      <c r="G1198" s="175"/>
      <c r="H1198" s="200"/>
      <c r="I1198" s="201"/>
      <c r="J1198" s="201"/>
      <c r="K1198" s="202"/>
      <c r="L1198" s="202"/>
      <c r="M1198" s="202"/>
      <c r="N1198" s="202"/>
      <c r="O1198" s="202"/>
      <c r="P1198" s="202"/>
      <c r="R1198" s="202"/>
      <c r="S1198" s="190"/>
      <c r="T1198" s="190"/>
      <c r="U1198" s="190"/>
      <c r="V1198" s="190"/>
      <c r="W1198" s="190"/>
      <c r="X1198" s="190"/>
      <c r="Y1198" s="190"/>
      <c r="Z1198" s="190"/>
      <c r="AA1198" s="190"/>
      <c r="AB1198" s="190"/>
      <c r="AC1198" s="190"/>
      <c r="AD1198" s="190"/>
      <c r="AE1198" s="190"/>
      <c r="AF1198" s="190"/>
      <c r="AG1198" s="190"/>
      <c r="AH1198" s="190"/>
      <c r="AI1198" s="190"/>
      <c r="AJ1198" s="190"/>
      <c r="AK1198" s="190"/>
      <c r="AL1198" s="190"/>
      <c r="AM1198" s="190"/>
      <c r="AN1198" s="190"/>
      <c r="AO1198" s="190"/>
      <c r="AP1198" s="190"/>
      <c r="AQ1198" s="190"/>
      <c r="AR1198" s="190"/>
      <c r="AS1198" s="190"/>
      <c r="AT1198" s="190"/>
      <c r="AU1198" s="190"/>
      <c r="AV1198" s="190"/>
      <c r="AW1198" s="190"/>
      <c r="AX1198" s="190"/>
      <c r="AY1198" s="190"/>
      <c r="AZ1198" s="190"/>
      <c r="BA1198" s="190"/>
      <c r="BB1198" s="190"/>
      <c r="BC1198" s="190"/>
      <c r="BD1198" s="190"/>
      <c r="BE1198" s="190"/>
      <c r="BF1198" s="190"/>
      <c r="BG1198" s="190"/>
      <c r="BH1198" s="190"/>
      <c r="BI1198" s="190"/>
      <c r="BJ1198" s="190"/>
      <c r="BK1198" s="190"/>
      <c r="BL1198" s="190"/>
      <c r="BM1198" s="190"/>
      <c r="BN1198" s="190"/>
      <c r="BO1198" s="190"/>
      <c r="BP1198" s="190"/>
      <c r="BQ1198" s="190"/>
      <c r="BR1198" s="190"/>
      <c r="BS1198" s="190"/>
      <c r="BT1198" s="190"/>
      <c r="BU1198" s="190"/>
      <c r="BV1198" s="190"/>
      <c r="BW1198" s="190"/>
      <c r="BX1198" s="190"/>
      <c r="BY1198" s="190"/>
      <c r="BZ1198" s="190"/>
      <c r="CA1198" s="190"/>
      <c r="CB1198" s="190"/>
      <c r="CC1198" s="190"/>
      <c r="CD1198" s="190"/>
      <c r="CE1198" s="190"/>
      <c r="CF1198" s="190"/>
      <c r="CG1198" s="190"/>
      <c r="CH1198" s="190"/>
      <c r="CI1198" s="190"/>
      <c r="CJ1198" s="190"/>
      <c r="CK1198" s="190"/>
      <c r="CL1198" s="190"/>
      <c r="CN1198" s="201"/>
      <c r="CO1198" s="190"/>
      <c r="CP1198" s="190"/>
      <c r="CQ1198" s="190"/>
      <c r="CR1198" s="190"/>
      <c r="CS1198" s="190"/>
      <c r="CT1198" s="190"/>
      <c r="CU1198" s="190"/>
      <c r="CV1198" s="190"/>
      <c r="CW1198" s="190"/>
      <c r="CX1198" s="190"/>
      <c r="CY1198" s="190"/>
      <c r="CZ1198" s="190"/>
      <c r="DA1198" s="190"/>
      <c r="DB1198" s="190"/>
      <c r="DC1198" s="190"/>
      <c r="DD1198" s="190"/>
      <c r="DE1198" s="190"/>
      <c r="DF1198" s="190"/>
      <c r="DG1198" s="190"/>
      <c r="DH1198" s="190"/>
      <c r="DI1198" s="190"/>
      <c r="DJ1198" s="190"/>
      <c r="DK1198" s="190"/>
      <c r="DL1198" s="190"/>
    </row>
    <row r="1199" spans="1:116" x14ac:dyDescent="0.4">
      <c r="A1199" s="174"/>
      <c r="E1199" s="8"/>
      <c r="G1199" s="175"/>
      <c r="H1199" s="200"/>
      <c r="I1199" s="201"/>
      <c r="J1199" s="201"/>
      <c r="K1199" s="202"/>
      <c r="L1199" s="202"/>
      <c r="M1199" s="202"/>
      <c r="N1199" s="202"/>
      <c r="O1199" s="202"/>
      <c r="P1199" s="202"/>
      <c r="R1199" s="202"/>
      <c r="S1199" s="190"/>
      <c r="T1199" s="190"/>
      <c r="U1199" s="190"/>
      <c r="V1199" s="190"/>
      <c r="W1199" s="190"/>
      <c r="X1199" s="190"/>
      <c r="Y1199" s="190"/>
      <c r="Z1199" s="190"/>
      <c r="AA1199" s="190"/>
      <c r="AB1199" s="190"/>
      <c r="AC1199" s="190"/>
      <c r="AD1199" s="190"/>
      <c r="AE1199" s="190"/>
      <c r="AF1199" s="190"/>
      <c r="AG1199" s="190"/>
      <c r="AH1199" s="190"/>
      <c r="AI1199" s="190"/>
      <c r="AJ1199" s="190"/>
      <c r="AK1199" s="190"/>
      <c r="AL1199" s="190"/>
      <c r="AM1199" s="190"/>
      <c r="AN1199" s="190"/>
      <c r="AO1199" s="190"/>
      <c r="AP1199" s="190"/>
      <c r="AQ1199" s="190"/>
      <c r="AR1199" s="190"/>
      <c r="AS1199" s="190"/>
      <c r="AT1199" s="190"/>
      <c r="AU1199" s="190"/>
      <c r="AV1199" s="190"/>
      <c r="AW1199" s="190"/>
      <c r="AX1199" s="190"/>
      <c r="AY1199" s="190"/>
      <c r="AZ1199" s="190"/>
      <c r="BA1199" s="190"/>
      <c r="BB1199" s="190"/>
      <c r="BC1199" s="190"/>
      <c r="BD1199" s="190"/>
      <c r="BE1199" s="190"/>
      <c r="BF1199" s="190"/>
      <c r="BG1199" s="190"/>
      <c r="BH1199" s="190"/>
      <c r="BI1199" s="190"/>
      <c r="BJ1199" s="190"/>
      <c r="BK1199" s="190"/>
      <c r="BL1199" s="190"/>
      <c r="BM1199" s="190"/>
      <c r="BN1199" s="190"/>
      <c r="BO1199" s="190"/>
      <c r="BP1199" s="190"/>
      <c r="BQ1199" s="190"/>
      <c r="BR1199" s="190"/>
      <c r="BS1199" s="190"/>
      <c r="BT1199" s="190"/>
      <c r="BU1199" s="190"/>
      <c r="BV1199" s="190"/>
      <c r="BW1199" s="190"/>
      <c r="BX1199" s="190"/>
      <c r="BY1199" s="190"/>
      <c r="BZ1199" s="190"/>
      <c r="CA1199" s="190"/>
      <c r="CB1199" s="190"/>
      <c r="CC1199" s="190"/>
      <c r="CD1199" s="190"/>
      <c r="CE1199" s="190"/>
      <c r="CF1199" s="190"/>
      <c r="CG1199" s="190"/>
      <c r="CH1199" s="190"/>
      <c r="CI1199" s="190"/>
      <c r="CJ1199" s="190"/>
      <c r="CK1199" s="190"/>
      <c r="CL1199" s="190"/>
      <c r="CN1199" s="201"/>
      <c r="CO1199" s="190"/>
      <c r="CP1199" s="190"/>
      <c r="CQ1199" s="190"/>
      <c r="CR1199" s="190"/>
      <c r="CS1199" s="190"/>
      <c r="CT1199" s="190"/>
      <c r="CU1199" s="190"/>
      <c r="CV1199" s="190"/>
      <c r="CW1199" s="190"/>
      <c r="CX1199" s="190"/>
      <c r="CY1199" s="190"/>
      <c r="CZ1199" s="190"/>
      <c r="DA1199" s="190"/>
      <c r="DB1199" s="190"/>
      <c r="DC1199" s="190"/>
      <c r="DD1199" s="190"/>
      <c r="DE1199" s="190"/>
      <c r="DF1199" s="190"/>
      <c r="DG1199" s="190"/>
      <c r="DH1199" s="190"/>
      <c r="DI1199" s="190"/>
      <c r="DJ1199" s="190"/>
      <c r="DK1199" s="190"/>
      <c r="DL1199" s="190"/>
    </row>
    <row r="1200" spans="1:116" x14ac:dyDescent="0.4">
      <c r="A1200" s="174"/>
      <c r="E1200" s="8"/>
      <c r="G1200" s="175"/>
      <c r="H1200" s="200"/>
      <c r="I1200" s="201"/>
      <c r="J1200" s="201"/>
      <c r="K1200" s="202"/>
      <c r="L1200" s="202"/>
      <c r="M1200" s="202"/>
      <c r="N1200" s="202"/>
      <c r="O1200" s="202"/>
      <c r="P1200" s="202"/>
      <c r="R1200" s="202"/>
      <c r="S1200" s="190"/>
      <c r="T1200" s="190"/>
      <c r="U1200" s="190"/>
      <c r="V1200" s="190"/>
      <c r="W1200" s="190"/>
      <c r="X1200" s="190"/>
      <c r="Y1200" s="190"/>
      <c r="Z1200" s="190"/>
      <c r="AA1200" s="190"/>
      <c r="AB1200" s="190"/>
      <c r="AC1200" s="190"/>
      <c r="AD1200" s="190"/>
      <c r="AE1200" s="190"/>
      <c r="AF1200" s="190"/>
      <c r="AG1200" s="190"/>
      <c r="AH1200" s="190"/>
      <c r="AI1200" s="190"/>
      <c r="AJ1200" s="190"/>
      <c r="AK1200" s="190"/>
      <c r="AL1200" s="190"/>
      <c r="AM1200" s="190"/>
      <c r="AN1200" s="190"/>
      <c r="AO1200" s="190"/>
      <c r="AP1200" s="190"/>
      <c r="AQ1200" s="190"/>
      <c r="AR1200" s="190"/>
      <c r="AS1200" s="190"/>
      <c r="AT1200" s="190"/>
      <c r="AU1200" s="190"/>
      <c r="AV1200" s="190"/>
      <c r="AW1200" s="190"/>
      <c r="AX1200" s="190"/>
      <c r="AY1200" s="190"/>
      <c r="AZ1200" s="190"/>
      <c r="BA1200" s="190"/>
      <c r="BB1200" s="190"/>
      <c r="BC1200" s="190"/>
      <c r="BD1200" s="190"/>
      <c r="BE1200" s="190"/>
      <c r="BF1200" s="190"/>
      <c r="BG1200" s="190"/>
      <c r="BH1200" s="190"/>
      <c r="BI1200" s="190"/>
      <c r="BJ1200" s="190"/>
      <c r="BK1200" s="190"/>
      <c r="BL1200" s="190"/>
      <c r="BM1200" s="190"/>
      <c r="BN1200" s="190"/>
      <c r="BO1200" s="190"/>
      <c r="BP1200" s="190"/>
      <c r="BQ1200" s="190"/>
      <c r="BR1200" s="190"/>
      <c r="BS1200" s="190"/>
      <c r="BT1200" s="190"/>
      <c r="BU1200" s="190"/>
      <c r="BV1200" s="190"/>
      <c r="BW1200" s="190"/>
      <c r="BX1200" s="190"/>
      <c r="BY1200" s="190"/>
      <c r="BZ1200" s="190"/>
      <c r="CA1200" s="190"/>
      <c r="CB1200" s="190"/>
      <c r="CC1200" s="190"/>
      <c r="CD1200" s="190"/>
      <c r="CE1200" s="190"/>
      <c r="CF1200" s="190"/>
      <c r="CG1200" s="190"/>
      <c r="CH1200" s="190"/>
      <c r="CI1200" s="190"/>
      <c r="CJ1200" s="190"/>
      <c r="CK1200" s="190"/>
      <c r="CL1200" s="190"/>
      <c r="CN1200" s="201"/>
      <c r="CO1200" s="190"/>
      <c r="CP1200" s="190"/>
      <c r="CQ1200" s="190"/>
      <c r="CR1200" s="190"/>
      <c r="CS1200" s="190"/>
      <c r="CT1200" s="190"/>
      <c r="CU1200" s="190"/>
      <c r="CV1200" s="190"/>
      <c r="CW1200" s="190"/>
      <c r="CX1200" s="190"/>
      <c r="CY1200" s="190"/>
      <c r="CZ1200" s="190"/>
      <c r="DA1200" s="190"/>
      <c r="DB1200" s="190"/>
      <c r="DC1200" s="190"/>
      <c r="DD1200" s="190"/>
      <c r="DE1200" s="190"/>
      <c r="DF1200" s="190"/>
      <c r="DG1200" s="190"/>
      <c r="DH1200" s="190"/>
      <c r="DI1200" s="190"/>
      <c r="DJ1200" s="190"/>
      <c r="DK1200" s="190"/>
      <c r="DL1200" s="190"/>
    </row>
    <row r="1201" spans="1:116" x14ac:dyDescent="0.4">
      <c r="A1201" s="174"/>
      <c r="E1201" s="8"/>
      <c r="G1201" s="175"/>
      <c r="H1201" s="200"/>
      <c r="I1201" s="201"/>
      <c r="J1201" s="201"/>
      <c r="K1201" s="202"/>
      <c r="L1201" s="202"/>
      <c r="M1201" s="202"/>
      <c r="N1201" s="202"/>
      <c r="O1201" s="202"/>
      <c r="P1201" s="202"/>
      <c r="R1201" s="202"/>
      <c r="S1201" s="190"/>
      <c r="T1201" s="190"/>
      <c r="U1201" s="190"/>
      <c r="V1201" s="190"/>
      <c r="W1201" s="190"/>
      <c r="X1201" s="190"/>
      <c r="Y1201" s="190"/>
      <c r="Z1201" s="190"/>
      <c r="AA1201" s="190"/>
      <c r="AB1201" s="190"/>
      <c r="AC1201" s="190"/>
      <c r="AD1201" s="190"/>
      <c r="AE1201" s="190"/>
      <c r="AF1201" s="190"/>
      <c r="AG1201" s="190"/>
      <c r="AH1201" s="190"/>
      <c r="AI1201" s="190"/>
      <c r="AJ1201" s="190"/>
      <c r="AK1201" s="190"/>
      <c r="AL1201" s="190"/>
      <c r="AM1201" s="190"/>
      <c r="AN1201" s="190"/>
      <c r="AO1201" s="190"/>
      <c r="AP1201" s="190"/>
      <c r="AQ1201" s="190"/>
      <c r="AR1201" s="190"/>
      <c r="AS1201" s="190"/>
      <c r="AT1201" s="190"/>
      <c r="AU1201" s="190"/>
      <c r="AV1201" s="190"/>
      <c r="AW1201" s="190"/>
      <c r="AX1201" s="190"/>
      <c r="AY1201" s="190"/>
      <c r="AZ1201" s="190"/>
      <c r="BA1201" s="190"/>
      <c r="BB1201" s="190"/>
      <c r="BC1201" s="190"/>
      <c r="BD1201" s="190"/>
      <c r="BE1201" s="190"/>
      <c r="BF1201" s="190"/>
      <c r="BG1201" s="190"/>
      <c r="BH1201" s="190"/>
      <c r="BI1201" s="190"/>
      <c r="BJ1201" s="190"/>
      <c r="BK1201" s="190"/>
      <c r="BL1201" s="190"/>
      <c r="BM1201" s="190"/>
      <c r="BN1201" s="190"/>
      <c r="BO1201" s="190"/>
      <c r="BP1201" s="190"/>
      <c r="BQ1201" s="190"/>
      <c r="BR1201" s="190"/>
      <c r="BS1201" s="190"/>
      <c r="BT1201" s="190"/>
      <c r="BU1201" s="190"/>
      <c r="BV1201" s="190"/>
      <c r="BW1201" s="190"/>
      <c r="BX1201" s="190"/>
      <c r="BY1201" s="190"/>
      <c r="BZ1201" s="190"/>
      <c r="CA1201" s="190"/>
      <c r="CB1201" s="190"/>
      <c r="CC1201" s="190"/>
      <c r="CD1201" s="190"/>
      <c r="CE1201" s="190"/>
      <c r="CF1201" s="190"/>
      <c r="CG1201" s="190"/>
      <c r="CH1201" s="190"/>
      <c r="CI1201" s="190"/>
      <c r="CJ1201" s="190"/>
      <c r="CK1201" s="190"/>
      <c r="CL1201" s="190"/>
      <c r="CN1201" s="201"/>
      <c r="CO1201" s="190"/>
      <c r="CP1201" s="190"/>
      <c r="CQ1201" s="190"/>
      <c r="CR1201" s="190"/>
      <c r="CS1201" s="190"/>
      <c r="CT1201" s="190"/>
      <c r="CU1201" s="190"/>
      <c r="CV1201" s="190"/>
      <c r="CW1201" s="190"/>
      <c r="CX1201" s="190"/>
      <c r="CY1201" s="190"/>
      <c r="CZ1201" s="190"/>
      <c r="DA1201" s="190"/>
      <c r="DB1201" s="190"/>
      <c r="DC1201" s="190"/>
      <c r="DD1201" s="190"/>
      <c r="DE1201" s="190"/>
      <c r="DF1201" s="190"/>
      <c r="DG1201" s="190"/>
      <c r="DH1201" s="190"/>
      <c r="DI1201" s="190"/>
      <c r="DJ1201" s="190"/>
      <c r="DK1201" s="190"/>
      <c r="DL1201" s="190"/>
    </row>
    <row r="1202" spans="1:116" x14ac:dyDescent="0.4">
      <c r="A1202" s="174"/>
      <c r="E1202" s="8"/>
      <c r="G1202" s="175"/>
      <c r="H1202" s="200"/>
      <c r="I1202" s="201"/>
      <c r="J1202" s="201"/>
      <c r="K1202" s="202"/>
      <c r="L1202" s="202"/>
      <c r="M1202" s="202"/>
      <c r="N1202" s="202"/>
      <c r="O1202" s="202"/>
      <c r="P1202" s="202"/>
      <c r="R1202" s="202"/>
      <c r="S1202" s="190"/>
      <c r="T1202" s="190"/>
      <c r="U1202" s="190"/>
      <c r="V1202" s="190"/>
      <c r="W1202" s="190"/>
      <c r="X1202" s="190"/>
      <c r="Y1202" s="190"/>
      <c r="Z1202" s="190"/>
      <c r="AA1202" s="190"/>
      <c r="AB1202" s="190"/>
      <c r="AC1202" s="190"/>
      <c r="AD1202" s="190"/>
      <c r="AE1202" s="190"/>
      <c r="AF1202" s="190"/>
      <c r="AG1202" s="190"/>
      <c r="AH1202" s="190"/>
      <c r="AI1202" s="190"/>
      <c r="AJ1202" s="190"/>
      <c r="AK1202" s="190"/>
      <c r="AL1202" s="190"/>
      <c r="AM1202" s="190"/>
      <c r="AN1202" s="190"/>
      <c r="AO1202" s="190"/>
      <c r="AP1202" s="190"/>
      <c r="AQ1202" s="190"/>
      <c r="AR1202" s="190"/>
      <c r="AS1202" s="190"/>
      <c r="AT1202" s="190"/>
      <c r="AU1202" s="190"/>
      <c r="AV1202" s="190"/>
      <c r="AW1202" s="190"/>
      <c r="AX1202" s="190"/>
      <c r="AY1202" s="190"/>
      <c r="AZ1202" s="190"/>
      <c r="BA1202" s="190"/>
      <c r="BB1202" s="190"/>
      <c r="BC1202" s="190"/>
      <c r="BD1202" s="190"/>
      <c r="BE1202" s="190"/>
      <c r="BF1202" s="190"/>
      <c r="BG1202" s="190"/>
      <c r="BH1202" s="190"/>
      <c r="BI1202" s="190"/>
      <c r="BJ1202" s="190"/>
      <c r="BK1202" s="190"/>
      <c r="BL1202" s="190"/>
      <c r="BM1202" s="190"/>
      <c r="BN1202" s="190"/>
      <c r="BO1202" s="190"/>
      <c r="BP1202" s="190"/>
      <c r="BQ1202" s="190"/>
      <c r="BR1202" s="190"/>
      <c r="BS1202" s="190"/>
      <c r="BT1202" s="190"/>
      <c r="BU1202" s="190"/>
      <c r="BV1202" s="190"/>
      <c r="BW1202" s="190"/>
      <c r="BX1202" s="190"/>
      <c r="BY1202" s="190"/>
      <c r="BZ1202" s="190"/>
      <c r="CA1202" s="190"/>
      <c r="CB1202" s="190"/>
      <c r="CC1202" s="190"/>
      <c r="CD1202" s="190"/>
      <c r="CE1202" s="190"/>
      <c r="CF1202" s="190"/>
      <c r="CG1202" s="190"/>
      <c r="CH1202" s="190"/>
      <c r="CI1202" s="190"/>
      <c r="CJ1202" s="190"/>
      <c r="CK1202" s="190"/>
      <c r="CL1202" s="190"/>
      <c r="CN1202" s="201"/>
      <c r="CO1202" s="190"/>
      <c r="CP1202" s="190"/>
      <c r="CQ1202" s="190"/>
      <c r="CR1202" s="190"/>
      <c r="CS1202" s="190"/>
      <c r="CT1202" s="190"/>
      <c r="CU1202" s="190"/>
      <c r="CV1202" s="190"/>
      <c r="CW1202" s="190"/>
      <c r="CX1202" s="190"/>
      <c r="CY1202" s="190"/>
      <c r="CZ1202" s="190"/>
      <c r="DA1202" s="190"/>
      <c r="DB1202" s="190"/>
      <c r="DC1202" s="190"/>
      <c r="DD1202" s="190"/>
      <c r="DE1202" s="190"/>
      <c r="DF1202" s="190"/>
      <c r="DG1202" s="190"/>
      <c r="DH1202" s="190"/>
      <c r="DI1202" s="190"/>
      <c r="DJ1202" s="190"/>
      <c r="DK1202" s="190"/>
      <c r="DL1202" s="190"/>
    </row>
    <row r="1203" spans="1:116" x14ac:dyDescent="0.4">
      <c r="A1203" s="174"/>
      <c r="E1203" s="8"/>
      <c r="G1203" s="175"/>
      <c r="H1203" s="200"/>
      <c r="I1203" s="201"/>
      <c r="J1203" s="201"/>
      <c r="K1203" s="202"/>
      <c r="L1203" s="202"/>
      <c r="M1203" s="202"/>
      <c r="N1203" s="202"/>
      <c r="O1203" s="202"/>
      <c r="P1203" s="202"/>
      <c r="R1203" s="202"/>
      <c r="S1203" s="190"/>
      <c r="T1203" s="190"/>
      <c r="U1203" s="190"/>
      <c r="V1203" s="190"/>
      <c r="W1203" s="190"/>
      <c r="X1203" s="190"/>
      <c r="Y1203" s="190"/>
      <c r="Z1203" s="190"/>
      <c r="AA1203" s="190"/>
      <c r="AB1203" s="190"/>
      <c r="AC1203" s="190"/>
      <c r="AD1203" s="190"/>
      <c r="AE1203" s="190"/>
      <c r="AF1203" s="190"/>
      <c r="AG1203" s="190"/>
      <c r="AH1203" s="190"/>
      <c r="AI1203" s="190"/>
      <c r="AJ1203" s="190"/>
      <c r="AK1203" s="190"/>
      <c r="AL1203" s="190"/>
      <c r="AM1203" s="190"/>
      <c r="AN1203" s="190"/>
      <c r="AO1203" s="190"/>
      <c r="AP1203" s="190"/>
      <c r="AQ1203" s="190"/>
      <c r="AR1203" s="190"/>
      <c r="AS1203" s="190"/>
      <c r="AT1203" s="190"/>
      <c r="AU1203" s="190"/>
      <c r="AV1203" s="190"/>
      <c r="AW1203" s="190"/>
      <c r="AX1203" s="190"/>
      <c r="AY1203" s="190"/>
      <c r="AZ1203" s="190"/>
      <c r="BA1203" s="190"/>
      <c r="BB1203" s="190"/>
      <c r="BC1203" s="190"/>
      <c r="BD1203" s="190"/>
      <c r="BE1203" s="190"/>
      <c r="BF1203" s="190"/>
      <c r="BG1203" s="190"/>
      <c r="BH1203" s="190"/>
      <c r="BI1203" s="190"/>
      <c r="BJ1203" s="190"/>
      <c r="BK1203" s="190"/>
      <c r="BL1203" s="190"/>
      <c r="BM1203" s="190"/>
      <c r="BN1203" s="190"/>
      <c r="BO1203" s="190"/>
      <c r="BP1203" s="190"/>
      <c r="BQ1203" s="190"/>
      <c r="BR1203" s="190"/>
      <c r="BS1203" s="190"/>
      <c r="BT1203" s="190"/>
      <c r="BU1203" s="190"/>
      <c r="BV1203" s="190"/>
      <c r="BW1203" s="190"/>
      <c r="BX1203" s="190"/>
      <c r="BY1203" s="190"/>
      <c r="BZ1203" s="190"/>
      <c r="CA1203" s="190"/>
      <c r="CB1203" s="190"/>
      <c r="CC1203" s="190"/>
      <c r="CD1203" s="190"/>
      <c r="CE1203" s="190"/>
      <c r="CF1203" s="190"/>
      <c r="CG1203" s="190"/>
      <c r="CH1203" s="190"/>
      <c r="CI1203" s="190"/>
      <c r="CJ1203" s="190"/>
      <c r="CK1203" s="190"/>
      <c r="CL1203" s="190"/>
      <c r="CN1203" s="201"/>
      <c r="CO1203" s="190"/>
      <c r="CP1203" s="190"/>
      <c r="CQ1203" s="190"/>
      <c r="CR1203" s="190"/>
      <c r="CS1203" s="190"/>
      <c r="CT1203" s="190"/>
      <c r="CU1203" s="190"/>
      <c r="CV1203" s="190"/>
      <c r="CW1203" s="190"/>
      <c r="CX1203" s="190"/>
      <c r="CY1203" s="190"/>
      <c r="CZ1203" s="190"/>
      <c r="DA1203" s="190"/>
      <c r="DB1203" s="190"/>
      <c r="DC1203" s="190"/>
      <c r="DD1203" s="190"/>
      <c r="DE1203" s="190"/>
      <c r="DF1203" s="190"/>
      <c r="DG1203" s="190"/>
      <c r="DH1203" s="190"/>
      <c r="DI1203" s="190"/>
      <c r="DJ1203" s="190"/>
      <c r="DK1203" s="190"/>
      <c r="DL1203" s="190"/>
    </row>
    <row r="1204" spans="1:116" x14ac:dyDescent="0.4">
      <c r="A1204" s="174"/>
      <c r="E1204" s="8"/>
      <c r="G1204" s="175"/>
      <c r="H1204" s="200"/>
      <c r="I1204" s="201"/>
      <c r="J1204" s="201"/>
      <c r="K1204" s="202"/>
      <c r="L1204" s="202"/>
      <c r="M1204" s="202"/>
      <c r="N1204" s="202"/>
      <c r="O1204" s="202"/>
      <c r="P1204" s="202"/>
      <c r="R1204" s="202"/>
      <c r="S1204" s="190"/>
      <c r="T1204" s="190"/>
      <c r="U1204" s="190"/>
      <c r="V1204" s="190"/>
      <c r="W1204" s="190"/>
      <c r="X1204" s="190"/>
      <c r="Y1204" s="190"/>
      <c r="Z1204" s="190"/>
      <c r="AA1204" s="190"/>
      <c r="AB1204" s="190"/>
      <c r="AC1204" s="190"/>
      <c r="AD1204" s="190"/>
      <c r="AE1204" s="190"/>
      <c r="AF1204" s="190"/>
      <c r="AG1204" s="190"/>
      <c r="AH1204" s="190"/>
      <c r="AI1204" s="190"/>
      <c r="AJ1204" s="190"/>
      <c r="AK1204" s="190"/>
      <c r="AL1204" s="190"/>
      <c r="AM1204" s="190"/>
      <c r="AN1204" s="190"/>
      <c r="AO1204" s="190"/>
      <c r="AP1204" s="190"/>
      <c r="AQ1204" s="190"/>
      <c r="AR1204" s="190"/>
      <c r="AS1204" s="190"/>
      <c r="AT1204" s="190"/>
      <c r="AU1204" s="190"/>
      <c r="AV1204" s="190"/>
      <c r="AW1204" s="190"/>
      <c r="AX1204" s="190"/>
      <c r="AY1204" s="190"/>
      <c r="AZ1204" s="190"/>
      <c r="BA1204" s="190"/>
      <c r="BB1204" s="190"/>
      <c r="BC1204" s="190"/>
      <c r="BD1204" s="190"/>
      <c r="BE1204" s="190"/>
      <c r="BF1204" s="190"/>
      <c r="BG1204" s="190"/>
      <c r="BH1204" s="190"/>
      <c r="BI1204" s="190"/>
      <c r="BJ1204" s="190"/>
      <c r="BK1204" s="190"/>
      <c r="BL1204" s="190"/>
      <c r="BM1204" s="190"/>
      <c r="BN1204" s="190"/>
      <c r="BO1204" s="190"/>
      <c r="BP1204" s="190"/>
      <c r="BQ1204" s="190"/>
      <c r="BR1204" s="190"/>
      <c r="BS1204" s="190"/>
      <c r="BT1204" s="190"/>
      <c r="BU1204" s="190"/>
      <c r="BV1204" s="190"/>
      <c r="BW1204" s="190"/>
      <c r="BX1204" s="190"/>
      <c r="BY1204" s="190"/>
      <c r="BZ1204" s="190"/>
      <c r="CA1204" s="190"/>
      <c r="CB1204" s="190"/>
      <c r="CC1204" s="190"/>
      <c r="CD1204" s="190"/>
      <c r="CE1204" s="190"/>
      <c r="CF1204" s="190"/>
      <c r="CG1204" s="190"/>
      <c r="CH1204" s="190"/>
      <c r="CI1204" s="190"/>
      <c r="CJ1204" s="190"/>
      <c r="CK1204" s="190"/>
      <c r="CL1204" s="190"/>
      <c r="CN1204" s="201"/>
      <c r="CO1204" s="190"/>
      <c r="CP1204" s="190"/>
      <c r="CQ1204" s="190"/>
      <c r="CR1204" s="190"/>
      <c r="CS1204" s="190"/>
      <c r="CT1204" s="190"/>
      <c r="CU1204" s="190"/>
      <c r="CV1204" s="190"/>
      <c r="CW1204" s="190"/>
      <c r="CX1204" s="190"/>
      <c r="CY1204" s="190"/>
      <c r="CZ1204" s="190"/>
      <c r="DA1204" s="190"/>
      <c r="DB1204" s="190"/>
      <c r="DC1204" s="190"/>
      <c r="DD1204" s="190"/>
      <c r="DE1204" s="190"/>
      <c r="DF1204" s="190"/>
      <c r="DG1204" s="190"/>
      <c r="DH1204" s="190"/>
      <c r="DI1204" s="190"/>
      <c r="DJ1204" s="190"/>
      <c r="DK1204" s="190"/>
      <c r="DL1204" s="190"/>
    </row>
    <row r="1205" spans="1:116" x14ac:dyDescent="0.4">
      <c r="A1205" s="174"/>
      <c r="E1205" s="8"/>
      <c r="G1205" s="175"/>
      <c r="H1205" s="200"/>
      <c r="I1205" s="201"/>
      <c r="J1205" s="201"/>
      <c r="K1205" s="202"/>
      <c r="L1205" s="202"/>
      <c r="M1205" s="202"/>
      <c r="N1205" s="202"/>
      <c r="O1205" s="202"/>
      <c r="P1205" s="202"/>
      <c r="R1205" s="202"/>
      <c r="S1205" s="190"/>
      <c r="T1205" s="190"/>
      <c r="U1205" s="190"/>
      <c r="V1205" s="190"/>
      <c r="W1205" s="190"/>
      <c r="X1205" s="190"/>
      <c r="Y1205" s="190"/>
      <c r="Z1205" s="190"/>
      <c r="AA1205" s="190"/>
      <c r="AB1205" s="190"/>
      <c r="AC1205" s="190"/>
      <c r="AD1205" s="190"/>
      <c r="AE1205" s="190"/>
      <c r="AF1205" s="190"/>
      <c r="AG1205" s="190"/>
      <c r="AH1205" s="190"/>
      <c r="AI1205" s="190"/>
      <c r="AJ1205" s="190"/>
      <c r="AK1205" s="190"/>
      <c r="AL1205" s="190"/>
      <c r="AM1205" s="190"/>
      <c r="AN1205" s="190"/>
      <c r="AO1205" s="190"/>
      <c r="AP1205" s="190"/>
      <c r="AQ1205" s="190"/>
      <c r="AR1205" s="190"/>
      <c r="AS1205" s="190"/>
      <c r="AT1205" s="190"/>
      <c r="AU1205" s="190"/>
      <c r="AV1205" s="190"/>
      <c r="AW1205" s="190"/>
      <c r="AX1205" s="190"/>
      <c r="AY1205" s="190"/>
      <c r="AZ1205" s="190"/>
      <c r="BA1205" s="190"/>
      <c r="BB1205" s="190"/>
      <c r="BC1205" s="190"/>
      <c r="BD1205" s="190"/>
      <c r="BE1205" s="190"/>
      <c r="BF1205" s="190"/>
      <c r="BG1205" s="190"/>
      <c r="BH1205" s="190"/>
      <c r="BI1205" s="190"/>
      <c r="BJ1205" s="190"/>
      <c r="BK1205" s="190"/>
      <c r="BL1205" s="190"/>
      <c r="BM1205" s="190"/>
      <c r="BN1205" s="190"/>
      <c r="BO1205" s="190"/>
      <c r="BP1205" s="190"/>
      <c r="BQ1205" s="190"/>
      <c r="BR1205" s="190"/>
      <c r="BS1205" s="190"/>
      <c r="BT1205" s="190"/>
      <c r="BU1205" s="190"/>
      <c r="BV1205" s="190"/>
      <c r="BW1205" s="190"/>
      <c r="BX1205" s="190"/>
      <c r="BY1205" s="190"/>
      <c r="BZ1205" s="190"/>
      <c r="CA1205" s="190"/>
      <c r="CB1205" s="190"/>
      <c r="CC1205" s="190"/>
      <c r="CD1205" s="190"/>
      <c r="CE1205" s="190"/>
      <c r="CF1205" s="190"/>
      <c r="CG1205" s="190"/>
      <c r="CH1205" s="190"/>
      <c r="CI1205" s="190"/>
      <c r="CJ1205" s="190"/>
      <c r="CK1205" s="190"/>
      <c r="CL1205" s="190"/>
      <c r="CN1205" s="201"/>
      <c r="CO1205" s="190"/>
      <c r="CP1205" s="190"/>
      <c r="CQ1205" s="190"/>
      <c r="CR1205" s="190"/>
      <c r="CS1205" s="190"/>
      <c r="CT1205" s="190"/>
      <c r="CU1205" s="190"/>
      <c r="CV1205" s="190"/>
      <c r="CW1205" s="190"/>
      <c r="CX1205" s="190"/>
      <c r="CY1205" s="190"/>
      <c r="CZ1205" s="190"/>
      <c r="DA1205" s="190"/>
      <c r="DB1205" s="190"/>
      <c r="DC1205" s="190"/>
      <c r="DD1205" s="190"/>
      <c r="DE1205" s="190"/>
      <c r="DF1205" s="190"/>
      <c r="DG1205" s="190"/>
      <c r="DH1205" s="190"/>
      <c r="DI1205" s="190"/>
      <c r="DJ1205" s="190"/>
      <c r="DK1205" s="190"/>
      <c r="DL1205" s="190"/>
    </row>
    <row r="1206" spans="1:116" x14ac:dyDescent="0.4">
      <c r="A1206" s="174"/>
      <c r="E1206" s="8"/>
      <c r="G1206" s="175"/>
      <c r="H1206" s="200"/>
      <c r="I1206" s="201"/>
      <c r="J1206" s="201"/>
      <c r="K1206" s="202"/>
      <c r="L1206" s="202"/>
      <c r="M1206" s="202"/>
      <c r="N1206" s="202"/>
      <c r="O1206" s="202"/>
      <c r="P1206" s="202"/>
      <c r="R1206" s="202"/>
      <c r="S1206" s="190"/>
      <c r="T1206" s="190"/>
      <c r="U1206" s="190"/>
      <c r="V1206" s="190"/>
      <c r="W1206" s="190"/>
      <c r="X1206" s="190"/>
      <c r="Y1206" s="190"/>
      <c r="Z1206" s="190"/>
      <c r="AA1206" s="190"/>
      <c r="AB1206" s="190"/>
      <c r="AC1206" s="190"/>
      <c r="AD1206" s="190"/>
      <c r="AE1206" s="190"/>
      <c r="AF1206" s="190"/>
      <c r="AG1206" s="190"/>
      <c r="AH1206" s="190"/>
      <c r="AI1206" s="190"/>
      <c r="AJ1206" s="190"/>
      <c r="AK1206" s="190"/>
      <c r="AL1206" s="190"/>
      <c r="AM1206" s="190"/>
      <c r="AN1206" s="190"/>
      <c r="AO1206" s="190"/>
      <c r="AP1206" s="190"/>
      <c r="AQ1206" s="190"/>
      <c r="AR1206" s="190"/>
      <c r="AS1206" s="190"/>
      <c r="AT1206" s="190"/>
      <c r="AU1206" s="190"/>
      <c r="AV1206" s="190"/>
      <c r="AW1206" s="190"/>
      <c r="AX1206" s="190"/>
      <c r="AY1206" s="190"/>
      <c r="AZ1206" s="190"/>
      <c r="BA1206" s="190"/>
      <c r="BB1206" s="190"/>
      <c r="BC1206" s="190"/>
      <c r="BD1206" s="190"/>
      <c r="BE1206" s="190"/>
      <c r="BF1206" s="190"/>
      <c r="BG1206" s="190"/>
      <c r="BH1206" s="190"/>
      <c r="BI1206" s="190"/>
      <c r="BJ1206" s="190"/>
      <c r="BK1206" s="190"/>
      <c r="BL1206" s="190"/>
      <c r="BM1206" s="190"/>
      <c r="BN1206" s="190"/>
      <c r="BO1206" s="190"/>
      <c r="BP1206" s="190"/>
      <c r="BQ1206" s="190"/>
      <c r="BR1206" s="190"/>
      <c r="BS1206" s="190"/>
      <c r="BT1206" s="190"/>
      <c r="BU1206" s="190"/>
      <c r="BV1206" s="190"/>
      <c r="BW1206" s="190"/>
      <c r="BX1206" s="190"/>
      <c r="BY1206" s="190"/>
      <c r="BZ1206" s="190"/>
      <c r="CA1206" s="190"/>
      <c r="CB1206" s="190"/>
      <c r="CC1206" s="190"/>
      <c r="CD1206" s="190"/>
      <c r="CE1206" s="190"/>
      <c r="CF1206" s="190"/>
      <c r="CG1206" s="190"/>
      <c r="CH1206" s="190"/>
      <c r="CI1206" s="190"/>
      <c r="CJ1206" s="190"/>
      <c r="CK1206" s="190"/>
      <c r="CL1206" s="190"/>
      <c r="CN1206" s="201"/>
      <c r="CO1206" s="190"/>
      <c r="CP1206" s="190"/>
      <c r="CQ1206" s="190"/>
      <c r="CR1206" s="190"/>
      <c r="CS1206" s="190"/>
      <c r="CT1206" s="190"/>
      <c r="CU1206" s="190"/>
      <c r="CV1206" s="190"/>
      <c r="CW1206" s="190"/>
      <c r="CX1206" s="190"/>
      <c r="CY1206" s="190"/>
      <c r="CZ1206" s="190"/>
      <c r="DA1206" s="190"/>
      <c r="DB1206" s="190"/>
      <c r="DC1206" s="190"/>
      <c r="DD1206" s="190"/>
      <c r="DE1206" s="190"/>
      <c r="DF1206" s="190"/>
      <c r="DG1206" s="190"/>
      <c r="DH1206" s="190"/>
      <c r="DI1206" s="190"/>
      <c r="DJ1206" s="190"/>
      <c r="DK1206" s="190"/>
      <c r="DL1206" s="190"/>
    </row>
    <row r="1207" spans="1:116" x14ac:dyDescent="0.4">
      <c r="A1207" s="174"/>
      <c r="E1207" s="8"/>
      <c r="G1207" s="175"/>
      <c r="H1207" s="200"/>
      <c r="I1207" s="201"/>
      <c r="J1207" s="201"/>
      <c r="K1207" s="202"/>
      <c r="L1207" s="202"/>
      <c r="M1207" s="202"/>
      <c r="N1207" s="202"/>
      <c r="O1207" s="202"/>
      <c r="P1207" s="202"/>
      <c r="R1207" s="202"/>
      <c r="S1207" s="190"/>
      <c r="T1207" s="190"/>
      <c r="U1207" s="190"/>
      <c r="V1207" s="190"/>
      <c r="W1207" s="190"/>
      <c r="X1207" s="190"/>
      <c r="Y1207" s="190"/>
      <c r="Z1207" s="190"/>
      <c r="AA1207" s="190"/>
      <c r="AB1207" s="190"/>
      <c r="AC1207" s="190"/>
      <c r="AD1207" s="190"/>
      <c r="AE1207" s="190"/>
      <c r="AF1207" s="190"/>
      <c r="AG1207" s="190"/>
      <c r="AH1207" s="190"/>
      <c r="AI1207" s="190"/>
      <c r="AJ1207" s="190"/>
      <c r="AK1207" s="190"/>
      <c r="AL1207" s="190"/>
      <c r="AM1207" s="190"/>
      <c r="AN1207" s="190"/>
      <c r="AO1207" s="190"/>
      <c r="AP1207" s="190"/>
      <c r="AQ1207" s="190"/>
      <c r="AR1207" s="190"/>
      <c r="AS1207" s="190"/>
      <c r="AT1207" s="190"/>
      <c r="AU1207" s="190"/>
      <c r="AV1207" s="190"/>
      <c r="AW1207" s="190"/>
      <c r="AX1207" s="190"/>
      <c r="AY1207" s="190"/>
      <c r="AZ1207" s="190"/>
      <c r="BA1207" s="190"/>
      <c r="BB1207" s="190"/>
      <c r="BC1207" s="190"/>
      <c r="BD1207" s="190"/>
      <c r="BE1207" s="190"/>
      <c r="BF1207" s="190"/>
      <c r="BG1207" s="190"/>
      <c r="BH1207" s="190"/>
      <c r="BI1207" s="190"/>
      <c r="BJ1207" s="190"/>
      <c r="BK1207" s="190"/>
      <c r="BL1207" s="190"/>
      <c r="BM1207" s="190"/>
      <c r="BN1207" s="190"/>
      <c r="BO1207" s="190"/>
      <c r="BP1207" s="190"/>
      <c r="BQ1207" s="190"/>
      <c r="BR1207" s="190"/>
      <c r="BS1207" s="190"/>
      <c r="BT1207" s="190"/>
      <c r="BU1207" s="190"/>
      <c r="BV1207" s="190"/>
      <c r="BW1207" s="190"/>
      <c r="BX1207" s="190"/>
      <c r="BY1207" s="190"/>
      <c r="BZ1207" s="190"/>
      <c r="CA1207" s="190"/>
      <c r="CB1207" s="190"/>
      <c r="CC1207" s="190"/>
      <c r="CD1207" s="190"/>
      <c r="CE1207" s="190"/>
      <c r="CF1207" s="190"/>
      <c r="CG1207" s="190"/>
      <c r="CH1207" s="190"/>
      <c r="CI1207" s="190"/>
      <c r="CJ1207" s="190"/>
      <c r="CK1207" s="190"/>
      <c r="CL1207" s="190"/>
      <c r="CN1207" s="201"/>
      <c r="CO1207" s="190"/>
      <c r="CP1207" s="190"/>
      <c r="CQ1207" s="190"/>
      <c r="CR1207" s="190"/>
      <c r="CS1207" s="190"/>
      <c r="CT1207" s="190"/>
      <c r="CU1207" s="190"/>
      <c r="CV1207" s="190"/>
      <c r="CW1207" s="190"/>
      <c r="CX1207" s="190"/>
      <c r="CY1207" s="190"/>
      <c r="CZ1207" s="190"/>
      <c r="DA1207" s="190"/>
      <c r="DB1207" s="190"/>
      <c r="DC1207" s="190"/>
      <c r="DD1207" s="190"/>
      <c r="DE1207" s="190"/>
      <c r="DF1207" s="190"/>
      <c r="DG1207" s="190"/>
      <c r="DH1207" s="190"/>
      <c r="DI1207" s="190"/>
      <c r="DJ1207" s="190"/>
      <c r="DK1207" s="190"/>
      <c r="DL1207" s="190"/>
    </row>
    <row r="1208" spans="1:116" x14ac:dyDescent="0.4">
      <c r="A1208" s="174"/>
      <c r="E1208" s="8"/>
      <c r="G1208" s="175"/>
      <c r="H1208" s="200"/>
      <c r="I1208" s="201"/>
      <c r="J1208" s="201"/>
      <c r="K1208" s="202"/>
      <c r="L1208" s="202"/>
      <c r="M1208" s="202"/>
      <c r="N1208" s="202"/>
      <c r="O1208" s="202"/>
      <c r="P1208" s="202"/>
      <c r="R1208" s="202"/>
      <c r="S1208" s="190"/>
      <c r="T1208" s="190"/>
      <c r="U1208" s="190"/>
      <c r="V1208" s="190"/>
      <c r="W1208" s="190"/>
      <c r="X1208" s="190"/>
      <c r="Y1208" s="190"/>
      <c r="Z1208" s="190"/>
      <c r="AA1208" s="190"/>
      <c r="AB1208" s="190"/>
      <c r="AC1208" s="190"/>
      <c r="AD1208" s="190"/>
      <c r="AE1208" s="190"/>
      <c r="AF1208" s="190"/>
      <c r="AG1208" s="190"/>
      <c r="AH1208" s="190"/>
      <c r="AI1208" s="190"/>
      <c r="AJ1208" s="190"/>
      <c r="AK1208" s="190"/>
      <c r="AL1208" s="190"/>
      <c r="AM1208" s="190"/>
      <c r="AN1208" s="190"/>
      <c r="AO1208" s="190"/>
      <c r="AP1208" s="190"/>
      <c r="AQ1208" s="190"/>
      <c r="AR1208" s="190"/>
      <c r="AS1208" s="190"/>
      <c r="AT1208" s="190"/>
      <c r="AU1208" s="190"/>
      <c r="AV1208" s="190"/>
      <c r="AW1208" s="190"/>
      <c r="AX1208" s="190"/>
      <c r="AY1208" s="190"/>
      <c r="AZ1208" s="190"/>
      <c r="BA1208" s="190"/>
      <c r="BB1208" s="190"/>
      <c r="BC1208" s="190"/>
      <c r="BD1208" s="190"/>
      <c r="BE1208" s="190"/>
      <c r="BF1208" s="190"/>
      <c r="BG1208" s="190"/>
      <c r="BH1208" s="190"/>
      <c r="BI1208" s="190"/>
      <c r="BJ1208" s="190"/>
      <c r="BK1208" s="190"/>
      <c r="BL1208" s="190"/>
      <c r="BM1208" s="190"/>
      <c r="BN1208" s="190"/>
      <c r="BO1208" s="190"/>
      <c r="BP1208" s="190"/>
      <c r="BQ1208" s="190"/>
      <c r="BR1208" s="190"/>
      <c r="BS1208" s="190"/>
      <c r="BT1208" s="190"/>
      <c r="BU1208" s="190"/>
      <c r="BV1208" s="190"/>
      <c r="BW1208" s="190"/>
      <c r="BX1208" s="190"/>
      <c r="BY1208" s="190"/>
      <c r="BZ1208" s="190"/>
      <c r="CA1208" s="190"/>
      <c r="CB1208" s="190"/>
      <c r="CC1208" s="190"/>
      <c r="CD1208" s="190"/>
      <c r="CE1208" s="190"/>
      <c r="CF1208" s="190"/>
      <c r="CG1208" s="190"/>
      <c r="CH1208" s="190"/>
      <c r="CI1208" s="190"/>
      <c r="CJ1208" s="190"/>
      <c r="CK1208" s="190"/>
      <c r="CL1208" s="190"/>
      <c r="CN1208" s="201"/>
      <c r="CO1208" s="190"/>
      <c r="CP1208" s="190"/>
      <c r="CQ1208" s="190"/>
      <c r="CR1208" s="190"/>
      <c r="CS1208" s="190"/>
      <c r="CT1208" s="190"/>
      <c r="CU1208" s="190"/>
      <c r="CV1208" s="190"/>
      <c r="CW1208" s="190"/>
      <c r="CX1208" s="190"/>
      <c r="CY1208" s="190"/>
      <c r="CZ1208" s="190"/>
      <c r="DA1208" s="190"/>
      <c r="DB1208" s="190"/>
      <c r="DC1208" s="190"/>
      <c r="DD1208" s="190"/>
      <c r="DE1208" s="190"/>
      <c r="DF1208" s="190"/>
      <c r="DG1208" s="190"/>
      <c r="DH1208" s="190"/>
      <c r="DI1208" s="190"/>
      <c r="DJ1208" s="190"/>
      <c r="DK1208" s="190"/>
      <c r="DL1208" s="190"/>
    </row>
    <row r="1209" spans="1:116" x14ac:dyDescent="0.4">
      <c r="A1209" s="174"/>
      <c r="E1209" s="8"/>
      <c r="G1209" s="175"/>
      <c r="H1209" s="200"/>
      <c r="I1209" s="201"/>
      <c r="J1209" s="201"/>
      <c r="K1209" s="202"/>
      <c r="L1209" s="202"/>
      <c r="M1209" s="202"/>
      <c r="N1209" s="202"/>
      <c r="O1209" s="202"/>
      <c r="P1209" s="202"/>
      <c r="R1209" s="202"/>
      <c r="S1209" s="190"/>
      <c r="T1209" s="190"/>
      <c r="U1209" s="190"/>
      <c r="V1209" s="190"/>
      <c r="W1209" s="190"/>
      <c r="X1209" s="190"/>
      <c r="Y1209" s="190"/>
      <c r="Z1209" s="190"/>
      <c r="AA1209" s="190"/>
      <c r="AB1209" s="190"/>
      <c r="AC1209" s="190"/>
      <c r="AD1209" s="190"/>
      <c r="AE1209" s="190"/>
      <c r="AF1209" s="190"/>
      <c r="AG1209" s="190"/>
      <c r="AH1209" s="190"/>
      <c r="AI1209" s="190"/>
      <c r="AJ1209" s="190"/>
      <c r="AK1209" s="190"/>
      <c r="AL1209" s="190"/>
      <c r="AM1209" s="190"/>
      <c r="AN1209" s="190"/>
      <c r="AO1209" s="190"/>
      <c r="AP1209" s="190"/>
      <c r="AQ1209" s="190"/>
      <c r="AR1209" s="190"/>
      <c r="AS1209" s="190"/>
      <c r="AT1209" s="190"/>
      <c r="AU1209" s="190"/>
      <c r="AV1209" s="190"/>
      <c r="AW1209" s="190"/>
      <c r="AX1209" s="190"/>
      <c r="AY1209" s="190"/>
      <c r="AZ1209" s="190"/>
      <c r="BA1209" s="190"/>
      <c r="BB1209" s="190"/>
      <c r="BC1209" s="190"/>
      <c r="BD1209" s="190"/>
      <c r="BE1209" s="190"/>
      <c r="BF1209" s="190"/>
      <c r="BG1209" s="190"/>
      <c r="BH1209" s="190"/>
      <c r="BI1209" s="190"/>
      <c r="BJ1209" s="190"/>
      <c r="BK1209" s="190"/>
      <c r="BL1209" s="190"/>
      <c r="BM1209" s="190"/>
      <c r="BN1209" s="190"/>
      <c r="BO1209" s="190"/>
      <c r="BP1209" s="190"/>
      <c r="BQ1209" s="190"/>
      <c r="BR1209" s="190"/>
      <c r="BS1209" s="190"/>
      <c r="BT1209" s="190"/>
      <c r="BU1209" s="190"/>
      <c r="BV1209" s="190"/>
      <c r="BW1209" s="190"/>
      <c r="BX1209" s="190"/>
      <c r="BY1209" s="190"/>
      <c r="BZ1209" s="190"/>
      <c r="CA1209" s="190"/>
      <c r="CB1209" s="190"/>
      <c r="CC1209" s="190"/>
      <c r="CD1209" s="190"/>
      <c r="CE1209" s="190"/>
      <c r="CF1209" s="190"/>
      <c r="CG1209" s="190"/>
      <c r="CH1209" s="190"/>
      <c r="CI1209" s="190"/>
      <c r="CJ1209" s="190"/>
      <c r="CK1209" s="190"/>
      <c r="CL1209" s="190"/>
      <c r="CN1209" s="201"/>
      <c r="CO1209" s="190"/>
      <c r="CP1209" s="190"/>
      <c r="CQ1209" s="190"/>
      <c r="CR1209" s="190"/>
      <c r="CS1209" s="190"/>
      <c r="CT1209" s="190"/>
      <c r="CU1209" s="190"/>
      <c r="CV1209" s="190"/>
      <c r="CW1209" s="190"/>
      <c r="CX1209" s="190"/>
      <c r="CY1209" s="190"/>
      <c r="CZ1209" s="190"/>
      <c r="DA1209" s="190"/>
      <c r="DB1209" s="190"/>
      <c r="DC1209" s="190"/>
      <c r="DD1209" s="190"/>
      <c r="DE1209" s="190"/>
      <c r="DF1209" s="190"/>
      <c r="DG1209" s="190"/>
      <c r="DH1209" s="190"/>
      <c r="DI1209" s="190"/>
      <c r="DJ1209" s="190"/>
      <c r="DK1209" s="190"/>
      <c r="DL1209" s="190"/>
    </row>
    <row r="1210" spans="1:116" x14ac:dyDescent="0.4">
      <c r="A1210" s="174"/>
      <c r="E1210" s="8"/>
      <c r="G1210" s="175"/>
      <c r="H1210" s="200"/>
      <c r="I1210" s="201"/>
      <c r="J1210" s="201"/>
      <c r="K1210" s="202"/>
      <c r="L1210" s="202"/>
      <c r="M1210" s="202"/>
      <c r="N1210" s="202"/>
      <c r="O1210" s="202"/>
      <c r="P1210" s="202"/>
      <c r="R1210" s="202"/>
      <c r="S1210" s="190"/>
      <c r="T1210" s="190"/>
      <c r="U1210" s="190"/>
      <c r="V1210" s="190"/>
      <c r="W1210" s="190"/>
      <c r="X1210" s="190"/>
      <c r="Y1210" s="190"/>
      <c r="Z1210" s="190"/>
      <c r="AA1210" s="190"/>
      <c r="AB1210" s="190"/>
      <c r="AC1210" s="190"/>
      <c r="AD1210" s="190"/>
      <c r="AE1210" s="190"/>
      <c r="AF1210" s="190"/>
      <c r="AG1210" s="190"/>
      <c r="AH1210" s="190"/>
      <c r="AI1210" s="190"/>
      <c r="AJ1210" s="190"/>
      <c r="AK1210" s="190"/>
      <c r="AL1210" s="190"/>
      <c r="AM1210" s="190"/>
      <c r="AN1210" s="190"/>
      <c r="AO1210" s="190"/>
      <c r="AP1210" s="190"/>
      <c r="AQ1210" s="190"/>
      <c r="AR1210" s="190"/>
      <c r="AS1210" s="190"/>
      <c r="AT1210" s="190"/>
      <c r="AU1210" s="190"/>
      <c r="AV1210" s="190"/>
      <c r="AW1210" s="190"/>
      <c r="AX1210" s="190"/>
      <c r="AY1210" s="190"/>
      <c r="AZ1210" s="190"/>
      <c r="BA1210" s="190"/>
      <c r="BB1210" s="190"/>
      <c r="BC1210" s="190"/>
      <c r="BD1210" s="190"/>
      <c r="BE1210" s="190"/>
      <c r="BF1210" s="190"/>
      <c r="BG1210" s="190"/>
      <c r="BH1210" s="190"/>
      <c r="BI1210" s="190"/>
      <c r="BJ1210" s="190"/>
      <c r="BK1210" s="190"/>
      <c r="BL1210" s="190"/>
      <c r="BM1210" s="190"/>
      <c r="BN1210" s="190"/>
      <c r="BO1210" s="190"/>
      <c r="BP1210" s="190"/>
      <c r="BQ1210" s="190"/>
      <c r="BR1210" s="190"/>
      <c r="BS1210" s="190"/>
      <c r="BT1210" s="190"/>
      <c r="BU1210" s="190"/>
      <c r="BV1210" s="190"/>
      <c r="BW1210" s="190"/>
      <c r="BX1210" s="190"/>
      <c r="BY1210" s="190"/>
      <c r="BZ1210" s="190"/>
      <c r="CA1210" s="190"/>
      <c r="CB1210" s="190"/>
      <c r="CC1210" s="190"/>
      <c r="CD1210" s="190"/>
      <c r="CE1210" s="190"/>
      <c r="CF1210" s="190"/>
      <c r="CG1210" s="190"/>
      <c r="CH1210" s="190"/>
      <c r="CI1210" s="190"/>
      <c r="CJ1210" s="190"/>
      <c r="CK1210" s="190"/>
      <c r="CL1210" s="190"/>
      <c r="CN1210" s="201"/>
      <c r="CO1210" s="190"/>
      <c r="CP1210" s="190"/>
      <c r="CQ1210" s="190"/>
      <c r="CR1210" s="190"/>
      <c r="CS1210" s="190"/>
      <c r="CT1210" s="190"/>
      <c r="CU1210" s="190"/>
      <c r="CV1210" s="190"/>
      <c r="CW1210" s="190"/>
      <c r="CX1210" s="190"/>
      <c r="CY1210" s="190"/>
      <c r="CZ1210" s="190"/>
      <c r="DA1210" s="190"/>
      <c r="DB1210" s="190"/>
      <c r="DC1210" s="190"/>
      <c r="DD1210" s="190"/>
      <c r="DE1210" s="190"/>
      <c r="DF1210" s="190"/>
      <c r="DG1210" s="190"/>
      <c r="DH1210" s="190"/>
      <c r="DI1210" s="190"/>
      <c r="DJ1210" s="190"/>
      <c r="DK1210" s="190"/>
      <c r="DL1210" s="190"/>
    </row>
    <row r="1211" spans="1:116" x14ac:dyDescent="0.4">
      <c r="A1211" s="174"/>
      <c r="E1211" s="8"/>
      <c r="G1211" s="175"/>
      <c r="H1211" s="200"/>
      <c r="I1211" s="201"/>
      <c r="J1211" s="201"/>
      <c r="K1211" s="202"/>
      <c r="L1211" s="202"/>
      <c r="M1211" s="202"/>
      <c r="N1211" s="202"/>
      <c r="O1211" s="202"/>
      <c r="P1211" s="202"/>
      <c r="R1211" s="202"/>
      <c r="S1211" s="190"/>
      <c r="T1211" s="190"/>
      <c r="U1211" s="190"/>
      <c r="V1211" s="190"/>
      <c r="W1211" s="190"/>
      <c r="X1211" s="190"/>
      <c r="Y1211" s="190"/>
      <c r="Z1211" s="190"/>
      <c r="AA1211" s="190"/>
      <c r="AB1211" s="190"/>
      <c r="AC1211" s="190"/>
      <c r="AD1211" s="190"/>
      <c r="AE1211" s="190"/>
      <c r="AF1211" s="190"/>
      <c r="AG1211" s="190"/>
      <c r="AH1211" s="190"/>
      <c r="AI1211" s="190"/>
      <c r="AJ1211" s="190"/>
      <c r="AK1211" s="190"/>
      <c r="AL1211" s="190"/>
      <c r="AM1211" s="190"/>
      <c r="AN1211" s="190"/>
      <c r="AO1211" s="190"/>
      <c r="AP1211" s="190"/>
      <c r="AQ1211" s="190"/>
      <c r="AR1211" s="190"/>
      <c r="AS1211" s="190"/>
      <c r="AT1211" s="190"/>
      <c r="AU1211" s="190"/>
      <c r="AV1211" s="190"/>
      <c r="AW1211" s="190"/>
      <c r="AX1211" s="190"/>
      <c r="AY1211" s="190"/>
      <c r="AZ1211" s="190"/>
      <c r="BA1211" s="190"/>
      <c r="BB1211" s="190"/>
      <c r="BC1211" s="190"/>
      <c r="BD1211" s="190"/>
      <c r="BE1211" s="190"/>
      <c r="BF1211" s="190"/>
      <c r="BG1211" s="190"/>
      <c r="BH1211" s="190"/>
      <c r="BI1211" s="190"/>
      <c r="BJ1211" s="190"/>
      <c r="BK1211" s="190"/>
      <c r="BL1211" s="190"/>
      <c r="BM1211" s="190"/>
      <c r="BN1211" s="190"/>
      <c r="BO1211" s="190"/>
      <c r="BP1211" s="190"/>
      <c r="BQ1211" s="190"/>
      <c r="BR1211" s="190"/>
      <c r="BS1211" s="190"/>
      <c r="BT1211" s="190"/>
      <c r="BU1211" s="190"/>
      <c r="BV1211" s="190"/>
      <c r="BW1211" s="190"/>
      <c r="BX1211" s="190"/>
      <c r="BY1211" s="190"/>
      <c r="BZ1211" s="190"/>
      <c r="CA1211" s="190"/>
      <c r="CB1211" s="190"/>
      <c r="CC1211" s="190"/>
      <c r="CD1211" s="190"/>
      <c r="CE1211" s="190"/>
      <c r="CF1211" s="190"/>
      <c r="CG1211" s="190"/>
      <c r="CH1211" s="190"/>
      <c r="CI1211" s="190"/>
      <c r="CJ1211" s="190"/>
      <c r="CK1211" s="190"/>
      <c r="CL1211" s="190"/>
      <c r="CN1211" s="201"/>
      <c r="CO1211" s="190"/>
      <c r="CP1211" s="190"/>
      <c r="CQ1211" s="190"/>
      <c r="CR1211" s="190"/>
      <c r="CS1211" s="190"/>
      <c r="CT1211" s="190"/>
      <c r="CU1211" s="190"/>
      <c r="CV1211" s="190"/>
      <c r="CW1211" s="190"/>
      <c r="CX1211" s="190"/>
      <c r="CY1211" s="190"/>
      <c r="CZ1211" s="190"/>
      <c r="DA1211" s="190"/>
      <c r="DB1211" s="190"/>
      <c r="DC1211" s="190"/>
      <c r="DD1211" s="190"/>
      <c r="DE1211" s="190"/>
      <c r="DF1211" s="190"/>
      <c r="DG1211" s="190"/>
      <c r="DH1211" s="190"/>
      <c r="DI1211" s="190"/>
      <c r="DJ1211" s="190"/>
      <c r="DK1211" s="190"/>
      <c r="DL1211" s="190"/>
    </row>
    <row r="1212" spans="1:116" x14ac:dyDescent="0.4">
      <c r="A1212" s="142"/>
      <c r="B1212" s="31" t="s">
        <v>81</v>
      </c>
      <c r="C1212" s="170"/>
      <c r="D1212" t="s">
        <v>763</v>
      </c>
      <c r="E1212" s="8"/>
      <c r="F1212" t="s">
        <v>346</v>
      </c>
      <c r="G1212" s="143" t="s">
        <v>328</v>
      </c>
      <c r="H1212" s="142"/>
      <c r="I1212" s="144"/>
      <c r="J1212" s="144"/>
      <c r="K1212" s="142"/>
      <c r="L1212" s="142"/>
      <c r="M1212" s="142"/>
      <c r="N1212" s="142"/>
      <c r="O1212" s="142"/>
      <c r="P1212" s="142"/>
      <c r="R1212" s="143"/>
      <c r="S1212" s="143"/>
      <c r="T1212" s="143"/>
      <c r="U1212" s="143"/>
      <c r="V1212" s="143"/>
      <c r="W1212" s="143"/>
      <c r="X1212" s="143"/>
      <c r="Y1212" s="143"/>
      <c r="Z1212" s="143"/>
      <c r="AA1212" s="143"/>
      <c r="AB1212" s="143"/>
      <c r="AC1212" s="143"/>
      <c r="AD1212" s="143"/>
      <c r="AE1212" s="143"/>
      <c r="AF1212" s="143"/>
      <c r="AG1212" s="143"/>
      <c r="AH1212" s="143"/>
      <c r="AI1212" s="143"/>
      <c r="AJ1212" s="143"/>
      <c r="AK1212" s="143"/>
      <c r="AL1212" s="143"/>
      <c r="AM1212" s="143"/>
      <c r="AN1212" s="143"/>
      <c r="AO1212" s="143"/>
      <c r="AP1212" s="143"/>
      <c r="AQ1212" s="143"/>
      <c r="AR1212" s="143"/>
      <c r="AS1212" s="143"/>
      <c r="AT1212" s="143"/>
      <c r="AU1212" s="143"/>
      <c r="AV1212" s="143"/>
      <c r="AW1212" s="143"/>
      <c r="AX1212" s="143"/>
      <c r="AY1212" s="143"/>
      <c r="AZ1212" s="143"/>
      <c r="BA1212" s="143"/>
      <c r="BB1212" s="143"/>
      <c r="BC1212" s="143"/>
      <c r="BD1212" s="143"/>
      <c r="BE1212" s="143"/>
      <c r="BF1212" s="143"/>
      <c r="BG1212" s="143"/>
      <c r="BH1212" s="143"/>
      <c r="BI1212" s="143"/>
      <c r="BJ1212" s="143"/>
      <c r="BK1212" s="143"/>
      <c r="BL1212" s="143"/>
      <c r="BM1212" s="143"/>
      <c r="BN1212" s="143"/>
      <c r="BO1212" s="143"/>
      <c r="BP1212" s="143"/>
      <c r="BQ1212" s="143"/>
      <c r="BR1212" s="143"/>
      <c r="BS1212" s="143"/>
      <c r="BT1212" s="143"/>
      <c r="BU1212" s="143"/>
      <c r="BV1212" s="143"/>
      <c r="BW1212" s="143"/>
      <c r="BX1212" s="143"/>
      <c r="BY1212" s="143"/>
      <c r="BZ1212" s="143"/>
      <c r="CA1212" s="143"/>
      <c r="CB1212" s="143"/>
      <c r="CC1212" s="143"/>
      <c r="CD1212" s="143"/>
      <c r="CE1212" s="143"/>
      <c r="CF1212" s="143"/>
      <c r="CG1212" s="143"/>
      <c r="CH1212" s="143"/>
      <c r="CI1212" s="143"/>
      <c r="CJ1212" s="143"/>
      <c r="CK1212" s="143"/>
      <c r="CL1212" s="143"/>
      <c r="CN1212" s="144"/>
      <c r="CO1212" s="143"/>
      <c r="CP1212" s="143"/>
      <c r="CQ1212" s="143"/>
      <c r="CR1212" s="143"/>
      <c r="CS1212" s="143"/>
      <c r="CT1212" s="143"/>
      <c r="CU1212" s="143"/>
      <c r="CV1212" s="143"/>
      <c r="CW1212" s="143"/>
      <c r="CX1212" s="143"/>
      <c r="CY1212" s="143"/>
      <c r="CZ1212" s="143"/>
      <c r="DA1212" s="143"/>
      <c r="DB1212" s="143"/>
      <c r="DC1212" s="143"/>
      <c r="DD1212" s="143"/>
      <c r="DE1212" s="143"/>
      <c r="DF1212" s="143"/>
      <c r="DG1212" s="143"/>
      <c r="DH1212" s="143"/>
      <c r="DI1212" s="143"/>
      <c r="DJ1212" s="143"/>
      <c r="DK1212" s="143"/>
      <c r="DL1212" s="143"/>
    </row>
    <row r="1213" spans="1:116" x14ac:dyDescent="0.4">
      <c r="B1213" t="str">
        <f>E1213</f>
        <v>1213 ADREV-S</v>
      </c>
      <c r="C1213" s="169"/>
      <c r="D1213" t="s">
        <v>763</v>
      </c>
      <c r="E1213" s="8" t="str">
        <f>ROW()&amp;" "&amp;D1213</f>
        <v>1213 ADREV-S</v>
      </c>
      <c r="G1213" s="95" t="str">
        <f>G1217&amp;":"</f>
        <v xml:space="preserve"> Revenue - (Primary label):</v>
      </c>
      <c r="I1213"/>
      <c r="J1213"/>
      <c r="R1213"/>
      <c r="S1213"/>
      <c r="T1213"/>
      <c r="U1213"/>
      <c r="V1213"/>
      <c r="W1213"/>
      <c r="X1213"/>
      <c r="Y1213"/>
      <c r="Z1213"/>
      <c r="AA1213"/>
      <c r="AB1213"/>
      <c r="AC1213"/>
      <c r="AD1213"/>
      <c r="AE1213"/>
      <c r="AF1213"/>
      <c r="AG1213"/>
      <c r="AH1213"/>
      <c r="AI1213"/>
      <c r="AJ1213"/>
      <c r="AK1213"/>
      <c r="AL1213"/>
      <c r="AM1213"/>
      <c r="AN1213"/>
      <c r="AO1213"/>
      <c r="AP1213"/>
      <c r="AQ1213"/>
      <c r="AR1213"/>
      <c r="AS1213"/>
      <c r="AT1213"/>
      <c r="AU1213"/>
      <c r="AV1213"/>
      <c r="AW1213"/>
      <c r="AX1213"/>
      <c r="AY1213"/>
      <c r="AZ1213"/>
      <c r="BA1213"/>
      <c r="BB1213"/>
      <c r="BC1213"/>
      <c r="BD1213"/>
      <c r="BE1213"/>
      <c r="BF1213"/>
      <c r="BG1213"/>
      <c r="BH1213"/>
      <c r="BI1213"/>
      <c r="BJ1213"/>
      <c r="BK1213"/>
      <c r="BL1213"/>
      <c r="BM1213"/>
      <c r="BN1213"/>
      <c r="BO1213"/>
      <c r="BP1213"/>
      <c r="BQ1213"/>
      <c r="BR1213"/>
      <c r="BS1213"/>
      <c r="BT1213"/>
      <c r="BU1213"/>
      <c r="BV1213"/>
      <c r="BW1213"/>
      <c r="BX1213"/>
      <c r="BY1213"/>
      <c r="BZ1213"/>
      <c r="CA1213"/>
      <c r="CB1213"/>
      <c r="CC1213"/>
      <c r="CD1213"/>
      <c r="CE1213"/>
      <c r="CF1213"/>
      <c r="CG1213"/>
      <c r="CH1213"/>
      <c r="CI1213"/>
      <c r="CJ1213"/>
      <c r="CK1213"/>
      <c r="CL1213"/>
      <c r="CN1213"/>
    </row>
    <row r="1214" spans="1:116" x14ac:dyDescent="0.4">
      <c r="B1214" t="str">
        <f>E1214</f>
        <v>1214 ADREV-S</v>
      </c>
      <c r="C1214" s="169"/>
      <c r="D1214" t="s">
        <v>763</v>
      </c>
      <c r="E1214" s="8" t="str">
        <f t="shared" ref="E1214:E1228" si="1496">ROW()&amp;" "&amp;D1214</f>
        <v>1214 ADREV-S</v>
      </c>
      <c r="G1214" s="145" t="str">
        <f>"# of impressions/"&amp;G1220&amp;"/month"</f>
        <v># of impressions/primary unit/month</v>
      </c>
      <c r="H1214" s="12"/>
      <c r="I1214" s="60"/>
      <c r="J1214" s="60"/>
      <c r="K1214" s="17">
        <v>30</v>
      </c>
      <c r="L1214" s="17">
        <v>30</v>
      </c>
      <c r="M1214" s="17">
        <v>30</v>
      </c>
      <c r="N1214" s="17">
        <v>30</v>
      </c>
      <c r="O1214" s="17">
        <v>30</v>
      </c>
      <c r="P1214" s="17">
        <v>30</v>
      </c>
      <c r="R1214" s="15"/>
      <c r="S1214" s="76" cm="1">
        <f t="array" ref="S1214">INDEX($K:$P,ROW(),MATCH(S$3,$K$2:$P$2,0))</f>
        <v>30</v>
      </c>
      <c r="T1214" s="76" cm="1">
        <f t="array" ref="T1214">INDEX($K:$P,ROW(),MATCH(T$3,$K$2:$P$2,0))</f>
        <v>30</v>
      </c>
      <c r="U1214" s="76" cm="1">
        <f t="array" ref="U1214">INDEX($K:$P,ROW(),MATCH(U$3,$K$2:$P$2,0))</f>
        <v>30</v>
      </c>
      <c r="V1214" s="76" cm="1">
        <f t="array" ref="V1214">INDEX($K:$P,ROW(),MATCH(V$3,$K$2:$P$2,0))</f>
        <v>30</v>
      </c>
      <c r="W1214" s="76" cm="1">
        <f t="array" ref="W1214">INDEX($K:$P,ROW(),MATCH(W$3,$K$2:$P$2,0))</f>
        <v>30</v>
      </c>
      <c r="X1214" s="76" cm="1">
        <f t="array" ref="X1214">INDEX($K:$P,ROW(),MATCH(X$3,$K$2:$P$2,0))</f>
        <v>30</v>
      </c>
      <c r="Y1214" s="76" cm="1">
        <f t="array" ref="Y1214">INDEX($K:$P,ROW(),MATCH(Y$3,$K$2:$P$2,0))</f>
        <v>30</v>
      </c>
      <c r="Z1214" s="76" cm="1">
        <f t="array" ref="Z1214">INDEX($K:$P,ROW(),MATCH(Z$3,$K$2:$P$2,0))</f>
        <v>30</v>
      </c>
      <c r="AA1214" s="76" cm="1">
        <f t="array" ref="AA1214">INDEX($K:$P,ROW(),MATCH(AA$3,$K$2:$P$2,0))</f>
        <v>30</v>
      </c>
      <c r="AB1214" s="76" cm="1">
        <f t="array" ref="AB1214">INDEX($K:$P,ROW(),MATCH(AB$3,$K$2:$P$2,0))</f>
        <v>30</v>
      </c>
      <c r="AC1214" s="76" cm="1">
        <f t="array" ref="AC1214">INDEX($K:$P,ROW(),MATCH(AC$3,$K$2:$P$2,0))</f>
        <v>30</v>
      </c>
      <c r="AD1214" s="76" cm="1">
        <f t="array" ref="AD1214">INDEX($K:$P,ROW(),MATCH(AD$3,$K$2:$P$2,0))</f>
        <v>30</v>
      </c>
      <c r="AE1214" s="76" cm="1">
        <f t="array" ref="AE1214">INDEX($K:$P,ROW(),MATCH(AE$3,$K$2:$P$2,0))</f>
        <v>30</v>
      </c>
      <c r="AF1214" s="76" cm="1">
        <f t="array" ref="AF1214">INDEX($K:$P,ROW(),MATCH(AF$3,$K$2:$P$2,0))</f>
        <v>30</v>
      </c>
      <c r="AG1214" s="76" cm="1">
        <f t="array" ref="AG1214">INDEX($K:$P,ROW(),MATCH(AG$3,$K$2:$P$2,0))</f>
        <v>30</v>
      </c>
      <c r="AH1214" s="76" cm="1">
        <f t="array" ref="AH1214">INDEX($K:$P,ROW(),MATCH(AH$3,$K$2:$P$2,0))</f>
        <v>30</v>
      </c>
      <c r="AI1214" s="76" cm="1">
        <f t="array" ref="AI1214">INDEX($K:$P,ROW(),MATCH(AI$3,$K$2:$P$2,0))</f>
        <v>30</v>
      </c>
      <c r="AJ1214" s="76" cm="1">
        <f t="array" ref="AJ1214">INDEX($K:$P,ROW(),MATCH(AJ$3,$K$2:$P$2,0))</f>
        <v>30</v>
      </c>
      <c r="AK1214" s="76" cm="1">
        <f t="array" ref="AK1214">INDEX($K:$P,ROW(),MATCH(AK$3,$K$2:$P$2,0))</f>
        <v>30</v>
      </c>
      <c r="AL1214" s="76" cm="1">
        <f t="array" ref="AL1214">INDEX($K:$P,ROW(),MATCH(AL$3,$K$2:$P$2,0))</f>
        <v>30</v>
      </c>
      <c r="AM1214" s="76" cm="1">
        <f t="array" ref="AM1214">INDEX($K:$P,ROW(),MATCH(AM$3,$K$2:$P$2,0))</f>
        <v>30</v>
      </c>
      <c r="AN1214" s="76" cm="1">
        <f t="array" ref="AN1214">INDEX($K:$P,ROW(),MATCH(AN$3,$K$2:$P$2,0))</f>
        <v>30</v>
      </c>
      <c r="AO1214" s="76" cm="1">
        <f t="array" ref="AO1214">INDEX($K:$P,ROW(),MATCH(AO$3,$K$2:$P$2,0))</f>
        <v>30</v>
      </c>
      <c r="AP1214" s="76" cm="1">
        <f t="array" ref="AP1214">INDEX($K:$P,ROW(),MATCH(AP$3,$K$2:$P$2,0))</f>
        <v>30</v>
      </c>
      <c r="AQ1214" s="76" cm="1">
        <f t="array" ref="AQ1214">INDEX($K:$P,ROW(),MATCH(AQ$3,$K$2:$P$2,0))</f>
        <v>30</v>
      </c>
      <c r="AR1214" s="76" cm="1">
        <f t="array" ref="AR1214">INDEX($K:$P,ROW(),MATCH(AR$3,$K$2:$P$2,0))</f>
        <v>30</v>
      </c>
      <c r="AS1214" s="76" cm="1">
        <f t="array" ref="AS1214">INDEX($K:$P,ROW(),MATCH(AS$3,$K$2:$P$2,0))</f>
        <v>30</v>
      </c>
      <c r="AT1214" s="76" cm="1">
        <f t="array" ref="AT1214">INDEX($K:$P,ROW(),MATCH(AT$3,$K$2:$P$2,0))</f>
        <v>30</v>
      </c>
      <c r="AU1214" s="76" cm="1">
        <f t="array" ref="AU1214">INDEX($K:$P,ROW(),MATCH(AU$3,$K$2:$P$2,0))</f>
        <v>30</v>
      </c>
      <c r="AV1214" s="76" cm="1">
        <f t="array" ref="AV1214">INDEX($K:$P,ROW(),MATCH(AV$3,$K$2:$P$2,0))</f>
        <v>30</v>
      </c>
      <c r="AW1214" s="76" cm="1">
        <f t="array" ref="AW1214">INDEX($K:$P,ROW(),MATCH(AW$3,$K$2:$P$2,0))</f>
        <v>30</v>
      </c>
      <c r="AX1214" s="76" cm="1">
        <f t="array" ref="AX1214">INDEX($K:$P,ROW(),MATCH(AX$3,$K$2:$P$2,0))</f>
        <v>30</v>
      </c>
      <c r="AY1214" s="76" cm="1">
        <f t="array" ref="AY1214">INDEX($K:$P,ROW(),MATCH(AY$3,$K$2:$P$2,0))</f>
        <v>30</v>
      </c>
      <c r="AZ1214" s="76" cm="1">
        <f t="array" ref="AZ1214">INDEX($K:$P,ROW(),MATCH(AZ$3,$K$2:$P$2,0))</f>
        <v>30</v>
      </c>
      <c r="BA1214" s="76" cm="1">
        <f t="array" ref="BA1214">INDEX($K:$P,ROW(),MATCH(BA$3,$K$2:$P$2,0))</f>
        <v>30</v>
      </c>
      <c r="BB1214" s="76" cm="1">
        <f t="array" ref="BB1214">INDEX($K:$P,ROW(),MATCH(BB$3,$K$2:$P$2,0))</f>
        <v>30</v>
      </c>
      <c r="BC1214" s="76" cm="1">
        <f t="array" ref="BC1214">INDEX($K:$P,ROW(),MATCH(BC$3,$K$2:$P$2,0))</f>
        <v>30</v>
      </c>
      <c r="BD1214" s="76" cm="1">
        <f t="array" ref="BD1214">INDEX($K:$P,ROW(),MATCH(BD$3,$K$2:$P$2,0))</f>
        <v>30</v>
      </c>
      <c r="BE1214" s="76" cm="1">
        <f t="array" ref="BE1214">INDEX($K:$P,ROW(),MATCH(BE$3,$K$2:$P$2,0))</f>
        <v>30</v>
      </c>
      <c r="BF1214" s="76" cm="1">
        <f t="array" ref="BF1214">INDEX($K:$P,ROW(),MATCH(BF$3,$K$2:$P$2,0))</f>
        <v>30</v>
      </c>
      <c r="BG1214" s="76" cm="1">
        <f t="array" ref="BG1214">INDEX($K:$P,ROW(),MATCH(BG$3,$K$2:$P$2,0))</f>
        <v>30</v>
      </c>
      <c r="BH1214" s="76" cm="1">
        <f t="array" ref="BH1214">INDEX($K:$P,ROW(),MATCH(BH$3,$K$2:$P$2,0))</f>
        <v>30</v>
      </c>
      <c r="BI1214" s="76" cm="1">
        <f t="array" ref="BI1214">INDEX($K:$P,ROW(),MATCH(BI$3,$K$2:$P$2,0))</f>
        <v>30</v>
      </c>
      <c r="BJ1214" s="76" cm="1">
        <f t="array" ref="BJ1214">INDEX($K:$P,ROW(),MATCH(BJ$3,$K$2:$P$2,0))</f>
        <v>30</v>
      </c>
      <c r="BK1214" s="76" cm="1">
        <f t="array" ref="BK1214">INDEX($K:$P,ROW(),MATCH(BK$3,$K$2:$P$2,0))</f>
        <v>30</v>
      </c>
      <c r="BL1214" s="76" cm="1">
        <f t="array" ref="BL1214">INDEX($K:$P,ROW(),MATCH(BL$3,$K$2:$P$2,0))</f>
        <v>30</v>
      </c>
      <c r="BM1214" s="76" cm="1">
        <f t="array" ref="BM1214">INDEX($K:$P,ROW(),MATCH(BM$3,$K$2:$P$2,0))</f>
        <v>30</v>
      </c>
      <c r="BN1214" s="76" cm="1">
        <f t="array" ref="BN1214">INDEX($K:$P,ROW(),MATCH(BN$3,$K$2:$P$2,0))</f>
        <v>30</v>
      </c>
      <c r="BO1214" s="76" cm="1">
        <f t="array" ref="BO1214">INDEX($K:$P,ROW(),MATCH(BO$3,$K$2:$P$2,0))</f>
        <v>30</v>
      </c>
      <c r="BP1214" s="76" cm="1">
        <f t="array" ref="BP1214">INDEX($K:$P,ROW(),MATCH(BP$3,$K$2:$P$2,0))</f>
        <v>30</v>
      </c>
      <c r="BQ1214" s="76" cm="1">
        <f t="array" ref="BQ1214">INDEX($K:$P,ROW(),MATCH(BQ$3,$K$2:$P$2,0))</f>
        <v>30</v>
      </c>
      <c r="BR1214" s="76" cm="1">
        <f t="array" ref="BR1214">INDEX($K:$P,ROW(),MATCH(BR$3,$K$2:$P$2,0))</f>
        <v>30</v>
      </c>
      <c r="BS1214" s="76" cm="1">
        <f t="array" ref="BS1214">INDEX($K:$P,ROW(),MATCH(BS$3,$K$2:$P$2,0))</f>
        <v>30</v>
      </c>
      <c r="BT1214" s="76" cm="1">
        <f t="array" ref="BT1214">INDEX($K:$P,ROW(),MATCH(BT$3,$K$2:$P$2,0))</f>
        <v>30</v>
      </c>
      <c r="BU1214" s="76" cm="1">
        <f t="array" ref="BU1214">INDEX($K:$P,ROW(),MATCH(BU$3,$K$2:$P$2,0))</f>
        <v>30</v>
      </c>
      <c r="BV1214" s="76" cm="1">
        <f t="array" ref="BV1214">INDEX($K:$P,ROW(),MATCH(BV$3,$K$2:$P$2,0))</f>
        <v>30</v>
      </c>
      <c r="BW1214" s="76" cm="1">
        <f t="array" ref="BW1214">INDEX($K:$P,ROW(),MATCH(BW$3,$K$2:$P$2,0))</f>
        <v>30</v>
      </c>
      <c r="BX1214" s="76" cm="1">
        <f t="array" ref="BX1214">INDEX($K:$P,ROW(),MATCH(BX$3,$K$2:$P$2,0))</f>
        <v>30</v>
      </c>
      <c r="BY1214" s="76" cm="1">
        <f t="array" ref="BY1214">INDEX($K:$P,ROW(),MATCH(BY$3,$K$2:$P$2,0))</f>
        <v>30</v>
      </c>
      <c r="BZ1214" s="76" cm="1">
        <f t="array" ref="BZ1214">INDEX($K:$P,ROW(),MATCH(BZ$3,$K$2:$P$2,0))</f>
        <v>30</v>
      </c>
      <c r="CA1214" s="76" cm="1">
        <f t="array" ref="CA1214">INDEX($K:$P,ROW(),MATCH(CA$3,$K$2:$P$2,0))</f>
        <v>30</v>
      </c>
      <c r="CB1214" s="76" cm="1">
        <f t="array" ref="CB1214">INDEX($K:$P,ROW(),MATCH(CB$3,$K$2:$P$2,0))</f>
        <v>30</v>
      </c>
      <c r="CC1214" s="76" cm="1">
        <f t="array" ref="CC1214">INDEX($K:$P,ROW(),MATCH(CC$3,$K$2:$P$2,0))</f>
        <v>30</v>
      </c>
      <c r="CD1214" s="76" cm="1">
        <f t="array" ref="CD1214">INDEX($K:$P,ROW(),MATCH(CD$3,$K$2:$P$2,0))</f>
        <v>30</v>
      </c>
      <c r="CE1214" s="76" cm="1">
        <f t="array" ref="CE1214">INDEX($K:$P,ROW(),MATCH(CE$3,$K$2:$P$2,0))</f>
        <v>30</v>
      </c>
      <c r="CF1214" s="76" cm="1">
        <f t="array" ref="CF1214">INDEX($K:$P,ROW(),MATCH(CF$3,$K$2:$P$2,0))</f>
        <v>30</v>
      </c>
      <c r="CG1214" s="76" cm="1">
        <f t="array" ref="CG1214">INDEX($K:$P,ROW(),MATCH(CG$3,$K$2:$P$2,0))</f>
        <v>30</v>
      </c>
      <c r="CH1214" s="76" cm="1">
        <f t="array" ref="CH1214">INDEX($K:$P,ROW(),MATCH(CH$3,$K$2:$P$2,0))</f>
        <v>30</v>
      </c>
      <c r="CI1214" s="76" cm="1">
        <f t="array" ref="CI1214">INDEX($K:$P,ROW(),MATCH(CI$3,$K$2:$P$2,0))</f>
        <v>30</v>
      </c>
      <c r="CJ1214" s="76" cm="1">
        <f t="array" ref="CJ1214">INDEX($K:$P,ROW(),MATCH(CJ$3,$K$2:$P$2,0))</f>
        <v>30</v>
      </c>
      <c r="CK1214" s="76" cm="1">
        <f t="array" ref="CK1214">INDEX($K:$P,ROW(),MATCH(CK$3,$K$2:$P$2,0))</f>
        <v>30</v>
      </c>
      <c r="CL1214" s="76" cm="1">
        <f t="array" ref="CL1214">INDEX($K:$P,ROW(),MATCH(CL$3,$K$2:$P$2,0))</f>
        <v>30</v>
      </c>
      <c r="CN1214" s="60"/>
      <c r="CO1214" s="76" t="e" cm="1">
        <f t="array" ref="CO1214">INDEX($K:$P,ROW(),MATCH(CO$3,$K$2:$P$2,0))</f>
        <v>#N/A</v>
      </c>
      <c r="CP1214" s="76" t="e" cm="1">
        <f t="array" ref="CP1214">INDEX($K:$P,ROW(),MATCH(CP$3,$K$2:$P$2,0))</f>
        <v>#N/A</v>
      </c>
      <c r="CQ1214" s="76" t="e" cm="1">
        <f t="array" ref="CQ1214">INDEX($K:$P,ROW(),MATCH(CQ$3,$K$2:$P$2,0))</f>
        <v>#N/A</v>
      </c>
      <c r="CR1214" s="76" t="e" cm="1">
        <f t="array" ref="CR1214">INDEX($K:$P,ROW(),MATCH(CR$3,$K$2:$P$2,0))</f>
        <v>#N/A</v>
      </c>
      <c r="CS1214" s="76" t="e" cm="1">
        <f t="array" ref="CS1214">INDEX($K:$P,ROW(),MATCH(CS$3,$K$2:$P$2,0))</f>
        <v>#N/A</v>
      </c>
      <c r="CT1214" s="76" t="e" cm="1">
        <f t="array" ref="CT1214">INDEX($K:$P,ROW(),MATCH(CT$3,$K$2:$P$2,0))</f>
        <v>#N/A</v>
      </c>
      <c r="CU1214" s="76" t="e" cm="1">
        <f t="array" ref="CU1214">INDEX($K:$P,ROW(),MATCH(CU$3,$K$2:$P$2,0))</f>
        <v>#N/A</v>
      </c>
      <c r="CV1214" s="76" t="e" cm="1">
        <f t="array" ref="CV1214">INDEX($K:$P,ROW(),MATCH(CV$3,$K$2:$P$2,0))</f>
        <v>#N/A</v>
      </c>
      <c r="CW1214" s="76" t="e" cm="1">
        <f t="array" ref="CW1214">INDEX($K:$P,ROW(),MATCH(CW$3,$K$2:$P$2,0))</f>
        <v>#N/A</v>
      </c>
      <c r="CX1214" s="76" t="e" cm="1">
        <f t="array" ref="CX1214">INDEX($K:$P,ROW(),MATCH(CX$3,$K$2:$P$2,0))</f>
        <v>#N/A</v>
      </c>
      <c r="CY1214" s="76" t="e" cm="1">
        <f t="array" ref="CY1214">INDEX($K:$P,ROW(),MATCH(CY$3,$K$2:$P$2,0))</f>
        <v>#N/A</v>
      </c>
      <c r="CZ1214" s="76" t="e" cm="1">
        <f t="array" ref="CZ1214">INDEX($K:$P,ROW(),MATCH(CZ$3,$K$2:$P$2,0))</f>
        <v>#N/A</v>
      </c>
      <c r="DA1214" s="76" t="e" cm="1">
        <f t="array" ref="DA1214">INDEX($K:$P,ROW(),MATCH(DA$3,$K$2:$P$2,0))</f>
        <v>#N/A</v>
      </c>
      <c r="DB1214" s="76" t="e" cm="1">
        <f t="array" ref="DB1214">INDEX($K:$P,ROW(),MATCH(DB$3,$K$2:$P$2,0))</f>
        <v>#N/A</v>
      </c>
      <c r="DC1214" s="76" t="e" cm="1">
        <f t="array" ref="DC1214">INDEX($K:$P,ROW(),MATCH(DC$3,$K$2:$P$2,0))</f>
        <v>#N/A</v>
      </c>
      <c r="DD1214" s="76" t="e" cm="1">
        <f t="array" ref="DD1214">INDEX($K:$P,ROW(),MATCH(DD$3,$K$2:$P$2,0))</f>
        <v>#N/A</v>
      </c>
      <c r="DE1214" s="76" t="e" cm="1">
        <f t="array" ref="DE1214">INDEX($K:$P,ROW(),MATCH(DE$3,$K$2:$P$2,0))</f>
        <v>#N/A</v>
      </c>
      <c r="DF1214" s="76" t="e" cm="1">
        <f t="array" ref="DF1214">INDEX($K:$P,ROW(),MATCH(DF$3,$K$2:$P$2,0))</f>
        <v>#N/A</v>
      </c>
      <c r="DG1214" s="76" t="e" cm="1">
        <f t="array" ref="DG1214">INDEX($K:$P,ROW(),MATCH(DG$3,$K$2:$P$2,0))</f>
        <v>#N/A</v>
      </c>
      <c r="DH1214" s="76" t="e" cm="1">
        <f t="array" ref="DH1214">INDEX($K:$P,ROW(),MATCH(DH$3,$K$2:$P$2,0))</f>
        <v>#N/A</v>
      </c>
      <c r="DI1214" s="76" t="e" cm="1">
        <f t="array" ref="DI1214">INDEX($K:$P,ROW(),MATCH(DI$3,$K$2:$P$2,0))</f>
        <v>#N/A</v>
      </c>
      <c r="DJ1214" s="76" t="e" cm="1">
        <f t="array" ref="DJ1214">INDEX($K:$P,ROW(),MATCH(DJ$3,$K$2:$P$2,0))</f>
        <v>#N/A</v>
      </c>
      <c r="DK1214" s="76" t="e" cm="1">
        <f t="array" ref="DK1214">INDEX($K:$P,ROW(),MATCH(DK$3,$K$2:$P$2,0))</f>
        <v>#N/A</v>
      </c>
      <c r="DL1214" s="76" t="e" cm="1">
        <f t="array" ref="DL1214">INDEX($K:$P,ROW(),MATCH(DL$3,$K$2:$P$2,0))</f>
        <v>#N/A</v>
      </c>
    </row>
    <row r="1215" spans="1:116" x14ac:dyDescent="0.4">
      <c r="C1215" s="169" t="s">
        <v>80</v>
      </c>
      <c r="D1215" t="s">
        <v>763</v>
      </c>
      <c r="E1215" s="8" t="str">
        <f t="shared" si="1496"/>
        <v>1215 ADREV-S</v>
      </c>
      <c r="G1215" s="145" t="s">
        <v>172</v>
      </c>
      <c r="H1215" s="12"/>
      <c r="I1215" s="60"/>
      <c r="J1215" s="60"/>
      <c r="K1215" s="15">
        <f>SUMIF($3:$3,K$2,1213:1213)</f>
        <v>0</v>
      </c>
      <c r="L1215" s="15">
        <f>SUMIF($3:$3,L$2,1213:1213)</f>
        <v>0</v>
      </c>
      <c r="M1215" s="15">
        <f>SUMIF($3:$3,M$2,1213:1213)</f>
        <v>0</v>
      </c>
      <c r="N1215" s="15">
        <f>SUMIF($3:$3,N$2,1213:1213)</f>
        <v>0</v>
      </c>
      <c r="O1215" s="15">
        <f>SUMIF($3:$3,O$2,1213:1213)</f>
        <v>0</v>
      </c>
      <c r="P1215" s="15">
        <f>SUMIF($3:$3,P$2,1213:1213)</f>
        <v>0</v>
      </c>
      <c r="R1215" s="15"/>
      <c r="S1215" s="76" cm="1">
        <f t="array" aca="1" ref="S1215" ca="1">S1214*INDIRECT(S1103)</f>
        <v>150000</v>
      </c>
      <c r="T1215" s="76" cm="1">
        <f t="array" aca="1" ref="T1215" ca="1">T1214*INDIRECT(T1103)</f>
        <v>150000</v>
      </c>
      <c r="U1215" s="76" cm="1">
        <f t="array" aca="1" ref="U1215" ca="1">U1214*INDIRECT(U1103)</f>
        <v>150000</v>
      </c>
      <c r="V1215" s="76" cm="1">
        <f t="array" aca="1" ref="V1215" ca="1">V1214*INDIRECT(V1103)</f>
        <v>150000</v>
      </c>
      <c r="W1215" s="76" cm="1">
        <f t="array" aca="1" ref="W1215" ca="1">W1214*INDIRECT(W1103)</f>
        <v>150000</v>
      </c>
      <c r="X1215" s="76" cm="1">
        <f t="array" aca="1" ref="X1215" ca="1">X1214*INDIRECT(X1103)</f>
        <v>150000</v>
      </c>
      <c r="Y1215" s="76" cm="1">
        <f t="array" aca="1" ref="Y1215" ca="1">Y1214*INDIRECT(Y1103)</f>
        <v>150000</v>
      </c>
      <c r="Z1215" s="76" cm="1">
        <f t="array" aca="1" ref="Z1215" ca="1">Z1214*INDIRECT(Z1103)</f>
        <v>150000</v>
      </c>
      <c r="AA1215" s="76" cm="1">
        <f t="array" aca="1" ref="AA1215" ca="1">AA1214*INDIRECT(AA1103)</f>
        <v>150000</v>
      </c>
      <c r="AB1215" s="76" cm="1">
        <f t="array" aca="1" ref="AB1215" ca="1">AB1214*INDIRECT(AB1103)</f>
        <v>150000</v>
      </c>
      <c r="AC1215" s="76" cm="1">
        <f t="array" aca="1" ref="AC1215" ca="1">AC1214*INDIRECT(AC1103)</f>
        <v>150000</v>
      </c>
      <c r="AD1215" s="76" cm="1">
        <f t="array" aca="1" ref="AD1215" ca="1">AD1214*INDIRECT(AD1103)</f>
        <v>150000</v>
      </c>
      <c r="AE1215" s="76" cm="1">
        <f t="array" aca="1" ref="AE1215" ca="1">AE1214*INDIRECT(AE1103)</f>
        <v>150000</v>
      </c>
      <c r="AF1215" s="76" cm="1">
        <f t="array" aca="1" ref="AF1215" ca="1">AF1214*INDIRECT(AF1103)</f>
        <v>150000</v>
      </c>
      <c r="AG1215" s="76" cm="1">
        <f t="array" aca="1" ref="AG1215" ca="1">AG1214*INDIRECT(AG1103)</f>
        <v>150000</v>
      </c>
      <c r="AH1215" s="76" cm="1">
        <f t="array" aca="1" ref="AH1215" ca="1">AH1214*INDIRECT(AH1103)</f>
        <v>150000</v>
      </c>
      <c r="AI1215" s="76" cm="1">
        <f t="array" aca="1" ref="AI1215" ca="1">AI1214*INDIRECT(AI1103)</f>
        <v>150000</v>
      </c>
      <c r="AJ1215" s="76" cm="1">
        <f t="array" aca="1" ref="AJ1215" ca="1">AJ1214*INDIRECT(AJ1103)</f>
        <v>150000</v>
      </c>
      <c r="AK1215" s="76" cm="1">
        <f t="array" aca="1" ref="AK1215" ca="1">AK1214*INDIRECT(AK1103)</f>
        <v>150000</v>
      </c>
      <c r="AL1215" s="76" cm="1">
        <f t="array" aca="1" ref="AL1215" ca="1">AL1214*INDIRECT(AL1103)</f>
        <v>150000</v>
      </c>
      <c r="AM1215" s="76" cm="1">
        <f t="array" aca="1" ref="AM1215" ca="1">AM1214*INDIRECT(AM1103)</f>
        <v>150000</v>
      </c>
      <c r="AN1215" s="76" cm="1">
        <f t="array" aca="1" ref="AN1215" ca="1">AN1214*INDIRECT(AN1103)</f>
        <v>150000</v>
      </c>
      <c r="AO1215" s="76" cm="1">
        <f t="array" aca="1" ref="AO1215" ca="1">AO1214*INDIRECT(AO1103)</f>
        <v>150000</v>
      </c>
      <c r="AP1215" s="76" cm="1">
        <f t="array" aca="1" ref="AP1215" ca="1">AP1214*INDIRECT(AP1103)</f>
        <v>150000</v>
      </c>
      <c r="AQ1215" s="76" cm="1">
        <f t="array" aca="1" ref="AQ1215" ca="1">AQ1214*INDIRECT(AQ1103)</f>
        <v>150000</v>
      </c>
      <c r="AR1215" s="76" cm="1">
        <f t="array" aca="1" ref="AR1215" ca="1">AR1214*INDIRECT(AR1103)</f>
        <v>150000</v>
      </c>
      <c r="AS1215" s="76" cm="1">
        <f t="array" aca="1" ref="AS1215" ca="1">AS1214*INDIRECT(AS1103)</f>
        <v>150000</v>
      </c>
      <c r="AT1215" s="76" cm="1">
        <f t="array" aca="1" ref="AT1215" ca="1">AT1214*INDIRECT(AT1103)</f>
        <v>150000</v>
      </c>
      <c r="AU1215" s="76" cm="1">
        <f t="array" aca="1" ref="AU1215" ca="1">AU1214*INDIRECT(AU1103)</f>
        <v>150000</v>
      </c>
      <c r="AV1215" s="76" cm="1">
        <f t="array" aca="1" ref="AV1215" ca="1">AV1214*INDIRECT(AV1103)</f>
        <v>150000</v>
      </c>
      <c r="AW1215" s="76" cm="1">
        <f t="array" aca="1" ref="AW1215" ca="1">AW1214*INDIRECT(AW1103)</f>
        <v>150000</v>
      </c>
      <c r="AX1215" s="76" cm="1">
        <f t="array" aca="1" ref="AX1215" ca="1">AX1214*INDIRECT(AX1103)</f>
        <v>150000</v>
      </c>
      <c r="AY1215" s="76" cm="1">
        <f t="array" aca="1" ref="AY1215" ca="1">AY1214*INDIRECT(AY1103)</f>
        <v>150000</v>
      </c>
      <c r="AZ1215" s="76" cm="1">
        <f t="array" aca="1" ref="AZ1215" ca="1">AZ1214*INDIRECT(AZ1103)</f>
        <v>150000</v>
      </c>
      <c r="BA1215" s="76" cm="1">
        <f t="array" aca="1" ref="BA1215" ca="1">BA1214*INDIRECT(BA1103)</f>
        <v>150000</v>
      </c>
      <c r="BB1215" s="76" cm="1">
        <f t="array" aca="1" ref="BB1215" ca="1">BB1214*INDIRECT(BB1103)</f>
        <v>150000</v>
      </c>
      <c r="BC1215" s="76" cm="1">
        <f t="array" aca="1" ref="BC1215" ca="1">BC1214*INDIRECT(BC1103)</f>
        <v>150000</v>
      </c>
      <c r="BD1215" s="76" cm="1">
        <f t="array" aca="1" ref="BD1215" ca="1">BD1214*INDIRECT(BD1103)</f>
        <v>150000</v>
      </c>
      <c r="BE1215" s="76" cm="1">
        <f t="array" aca="1" ref="BE1215" ca="1">BE1214*INDIRECT(BE1103)</f>
        <v>150000</v>
      </c>
      <c r="BF1215" s="76" cm="1">
        <f t="array" aca="1" ref="BF1215" ca="1">BF1214*INDIRECT(BF1103)</f>
        <v>150000</v>
      </c>
      <c r="BG1215" s="76" cm="1">
        <f t="array" aca="1" ref="BG1215" ca="1">BG1214*INDIRECT(BG1103)</f>
        <v>150000</v>
      </c>
      <c r="BH1215" s="76" cm="1">
        <f t="array" aca="1" ref="BH1215" ca="1">BH1214*INDIRECT(BH1103)</f>
        <v>150000</v>
      </c>
      <c r="BI1215" s="76" cm="1">
        <f t="array" aca="1" ref="BI1215" ca="1">BI1214*INDIRECT(BI1103)</f>
        <v>150000</v>
      </c>
      <c r="BJ1215" s="76" cm="1">
        <f t="array" aca="1" ref="BJ1215" ca="1">BJ1214*INDIRECT(BJ1103)</f>
        <v>150000</v>
      </c>
      <c r="BK1215" s="76" cm="1">
        <f t="array" aca="1" ref="BK1215" ca="1">BK1214*INDIRECT(BK1103)</f>
        <v>150000</v>
      </c>
      <c r="BL1215" s="76" cm="1">
        <f t="array" aca="1" ref="BL1215" ca="1">BL1214*INDIRECT(BL1103)</f>
        <v>150000</v>
      </c>
      <c r="BM1215" s="76" cm="1">
        <f t="array" aca="1" ref="BM1215" ca="1">BM1214*INDIRECT(BM1103)</f>
        <v>150000</v>
      </c>
      <c r="BN1215" s="76" cm="1">
        <f t="array" aca="1" ref="BN1215" ca="1">BN1214*INDIRECT(BN1103)</f>
        <v>150000</v>
      </c>
      <c r="BO1215" s="76" cm="1">
        <f t="array" aca="1" ref="BO1215" ca="1">BO1214*INDIRECT(BO1103)</f>
        <v>150000</v>
      </c>
      <c r="BP1215" s="76" cm="1">
        <f t="array" aca="1" ref="BP1215" ca="1">BP1214*INDIRECT(BP1103)</f>
        <v>150000</v>
      </c>
      <c r="BQ1215" s="76" cm="1">
        <f t="array" aca="1" ref="BQ1215" ca="1">BQ1214*INDIRECT(BQ1103)</f>
        <v>150000</v>
      </c>
      <c r="BR1215" s="76" cm="1">
        <f t="array" aca="1" ref="BR1215" ca="1">BR1214*INDIRECT(BR1103)</f>
        <v>150000</v>
      </c>
      <c r="BS1215" s="76" cm="1">
        <f t="array" aca="1" ref="BS1215" ca="1">BS1214*INDIRECT(BS1103)</f>
        <v>150000</v>
      </c>
      <c r="BT1215" s="76" cm="1">
        <f t="array" aca="1" ref="BT1215" ca="1">BT1214*INDIRECT(BT1103)</f>
        <v>150000</v>
      </c>
      <c r="BU1215" s="76" cm="1">
        <f t="array" aca="1" ref="BU1215" ca="1">BU1214*INDIRECT(BU1103)</f>
        <v>150000</v>
      </c>
      <c r="BV1215" s="76" cm="1">
        <f t="array" aca="1" ref="BV1215" ca="1">BV1214*INDIRECT(BV1103)</f>
        <v>150000</v>
      </c>
      <c r="BW1215" s="76" cm="1">
        <f t="array" aca="1" ref="BW1215" ca="1">BW1214*INDIRECT(BW1103)</f>
        <v>150000</v>
      </c>
      <c r="BX1215" s="76" cm="1">
        <f t="array" aca="1" ref="BX1215" ca="1">BX1214*INDIRECT(BX1103)</f>
        <v>150000</v>
      </c>
      <c r="BY1215" s="76" cm="1">
        <f t="array" aca="1" ref="BY1215" ca="1">BY1214*INDIRECT(BY1103)</f>
        <v>150000</v>
      </c>
      <c r="BZ1215" s="76" cm="1">
        <f t="array" aca="1" ref="BZ1215" ca="1">BZ1214*INDIRECT(BZ1103)</f>
        <v>150000</v>
      </c>
      <c r="CA1215" s="76" cm="1">
        <f t="array" aca="1" ref="CA1215" ca="1">CA1214*INDIRECT(CA1103)</f>
        <v>150000</v>
      </c>
      <c r="CB1215" s="76" cm="1">
        <f t="array" aca="1" ref="CB1215" ca="1">CB1214*INDIRECT(CB1103)</f>
        <v>150000</v>
      </c>
      <c r="CC1215" s="76" cm="1">
        <f t="array" aca="1" ref="CC1215" ca="1">CC1214*INDIRECT(CC1103)</f>
        <v>150000</v>
      </c>
      <c r="CD1215" s="76" cm="1">
        <f t="array" aca="1" ref="CD1215" ca="1">CD1214*INDIRECT(CD1103)</f>
        <v>150000</v>
      </c>
      <c r="CE1215" s="76" cm="1">
        <f t="array" aca="1" ref="CE1215" ca="1">CE1214*INDIRECT(CE1103)</f>
        <v>150000</v>
      </c>
      <c r="CF1215" s="76" cm="1">
        <f t="array" aca="1" ref="CF1215" ca="1">CF1214*INDIRECT(CF1103)</f>
        <v>150000</v>
      </c>
      <c r="CG1215" s="76" cm="1">
        <f t="array" aca="1" ref="CG1215" ca="1">CG1214*INDIRECT(CG1103)</f>
        <v>150000</v>
      </c>
      <c r="CH1215" s="76" cm="1">
        <f t="array" aca="1" ref="CH1215" ca="1">CH1214*INDIRECT(CH1103)</f>
        <v>150000</v>
      </c>
      <c r="CI1215" s="76" cm="1">
        <f t="array" aca="1" ref="CI1215" ca="1">CI1214*INDIRECT(CI1103)</f>
        <v>150000</v>
      </c>
      <c r="CJ1215" s="76" cm="1">
        <f t="array" aca="1" ref="CJ1215" ca="1">CJ1214*INDIRECT(CJ1103)</f>
        <v>150000</v>
      </c>
      <c r="CK1215" s="76" cm="1">
        <f t="array" aca="1" ref="CK1215" ca="1">CK1214*INDIRECT(CK1103)</f>
        <v>150000</v>
      </c>
      <c r="CL1215" s="76" cm="1">
        <f t="array" aca="1" ref="CL1215" ca="1">CL1214*INDIRECT(CL1103)</f>
        <v>150000</v>
      </c>
      <c r="CN1215" s="60"/>
      <c r="CO1215" s="76" t="e" cm="1">
        <f t="array" aca="1" ref="CO1215" ca="1">CO1214*INDIRECT(CO1103)</f>
        <v>#N/A</v>
      </c>
      <c r="CP1215" s="76" t="e" cm="1">
        <f t="array" aca="1" ref="CP1215" ca="1">CP1214*INDIRECT(CP1103)</f>
        <v>#N/A</v>
      </c>
      <c r="CQ1215" s="76" t="e" cm="1">
        <f t="array" aca="1" ref="CQ1215" ca="1">CQ1214*INDIRECT(CQ1103)</f>
        <v>#N/A</v>
      </c>
      <c r="CR1215" s="76" t="e" cm="1">
        <f t="array" aca="1" ref="CR1215" ca="1">CR1214*INDIRECT(CR1103)</f>
        <v>#N/A</v>
      </c>
      <c r="CS1215" s="76" t="e" cm="1">
        <f t="array" aca="1" ref="CS1215" ca="1">CS1214*INDIRECT(CS1103)</f>
        <v>#N/A</v>
      </c>
      <c r="CT1215" s="76" t="e" cm="1">
        <f t="array" aca="1" ref="CT1215" ca="1">CT1214*INDIRECT(CT1103)</f>
        <v>#N/A</v>
      </c>
      <c r="CU1215" s="76" t="e" cm="1">
        <f t="array" aca="1" ref="CU1215" ca="1">CU1214*INDIRECT(CU1103)</f>
        <v>#N/A</v>
      </c>
      <c r="CV1215" s="76" t="e" cm="1">
        <f t="array" aca="1" ref="CV1215" ca="1">CV1214*INDIRECT(CV1103)</f>
        <v>#N/A</v>
      </c>
      <c r="CW1215" s="76" t="e" cm="1">
        <f t="array" aca="1" ref="CW1215" ca="1">CW1214*INDIRECT(CW1103)</f>
        <v>#N/A</v>
      </c>
      <c r="CX1215" s="76" t="e" cm="1">
        <f t="array" aca="1" ref="CX1215" ca="1">CX1214*INDIRECT(CX1103)</f>
        <v>#N/A</v>
      </c>
      <c r="CY1215" s="76" t="e" cm="1">
        <f t="array" aca="1" ref="CY1215" ca="1">CY1214*INDIRECT(CY1103)</f>
        <v>#N/A</v>
      </c>
      <c r="CZ1215" s="76" t="e" cm="1">
        <f t="array" aca="1" ref="CZ1215" ca="1">CZ1214*INDIRECT(CZ1103)</f>
        <v>#N/A</v>
      </c>
      <c r="DA1215" s="76" t="e" cm="1">
        <f t="array" aca="1" ref="DA1215" ca="1">DA1214*INDIRECT(DA1103)</f>
        <v>#N/A</v>
      </c>
      <c r="DB1215" s="76" t="e" cm="1">
        <f t="array" aca="1" ref="DB1215" ca="1">DB1214*INDIRECT(DB1103)</f>
        <v>#N/A</v>
      </c>
      <c r="DC1215" s="76" t="e" cm="1">
        <f t="array" aca="1" ref="DC1215" ca="1">DC1214*INDIRECT(DC1103)</f>
        <v>#N/A</v>
      </c>
      <c r="DD1215" s="76" t="e" cm="1">
        <f t="array" aca="1" ref="DD1215" ca="1">DD1214*INDIRECT(DD1103)</f>
        <v>#N/A</v>
      </c>
      <c r="DE1215" s="76" t="e" cm="1">
        <f t="array" aca="1" ref="DE1215" ca="1">DE1214*INDIRECT(DE1103)</f>
        <v>#N/A</v>
      </c>
      <c r="DF1215" s="76" t="e" cm="1">
        <f t="array" aca="1" ref="DF1215" ca="1">DF1214*INDIRECT(DF1103)</f>
        <v>#N/A</v>
      </c>
      <c r="DG1215" s="76" t="e" cm="1">
        <f t="array" aca="1" ref="DG1215" ca="1">DG1214*INDIRECT(DG1103)</f>
        <v>#N/A</v>
      </c>
      <c r="DH1215" s="76" t="e" cm="1">
        <f t="array" aca="1" ref="DH1215" ca="1">DH1214*INDIRECT(DH1103)</f>
        <v>#N/A</v>
      </c>
      <c r="DI1215" s="76" t="e" cm="1">
        <f t="array" aca="1" ref="DI1215" ca="1">DI1214*INDIRECT(DI1103)</f>
        <v>#N/A</v>
      </c>
      <c r="DJ1215" s="76" t="e" cm="1">
        <f t="array" aca="1" ref="DJ1215" ca="1">DJ1214*INDIRECT(DJ1103)</f>
        <v>#N/A</v>
      </c>
      <c r="DK1215" s="76" t="e" cm="1">
        <f t="array" aca="1" ref="DK1215" ca="1">DK1214*INDIRECT(DK1103)</f>
        <v>#N/A</v>
      </c>
      <c r="DL1215" s="76" t="e" cm="1">
        <f t="array" aca="1" ref="DL1215" ca="1">DL1214*INDIRECT(DL1103)</f>
        <v>#N/A</v>
      </c>
    </row>
    <row r="1216" spans="1:116" x14ac:dyDescent="0.4">
      <c r="B1216" t="str">
        <f>E1216</f>
        <v>1216 ADREV-S</v>
      </c>
      <c r="C1216" s="169"/>
      <c r="D1216" t="s">
        <v>763</v>
      </c>
      <c r="E1216" s="8" t="str">
        <f t="shared" si="1496"/>
        <v>1216 ADREV-S</v>
      </c>
      <c r="G1216" s="145" t="s">
        <v>173</v>
      </c>
      <c r="H1216" s="12"/>
      <c r="I1216" s="60"/>
      <c r="J1216" s="60"/>
      <c r="K1216" s="162">
        <v>0.1</v>
      </c>
      <c r="L1216" s="162">
        <v>0.1</v>
      </c>
      <c r="M1216" s="162">
        <v>0.1</v>
      </c>
      <c r="N1216" s="162">
        <v>0.1</v>
      </c>
      <c r="O1216" s="162">
        <v>0.1</v>
      </c>
      <c r="P1216" s="162">
        <v>0.1</v>
      </c>
      <c r="R1216" s="121"/>
      <c r="S1216" s="163" cm="1">
        <f t="array" ref="S1216">INDEX($K:$P,ROW(),MATCH(S$3,$K$2:$P$2,0))</f>
        <v>0.1</v>
      </c>
      <c r="T1216" s="163" cm="1">
        <f t="array" ref="T1216">INDEX($K:$P,ROW(),MATCH(T$3,$K$2:$P$2,0))</f>
        <v>0.1</v>
      </c>
      <c r="U1216" s="163" cm="1">
        <f t="array" ref="U1216">INDEX($K:$P,ROW(),MATCH(U$3,$K$2:$P$2,0))</f>
        <v>0.1</v>
      </c>
      <c r="V1216" s="163" cm="1">
        <f t="array" ref="V1216">INDEX($K:$P,ROW(),MATCH(V$3,$K$2:$P$2,0))</f>
        <v>0.1</v>
      </c>
      <c r="W1216" s="163" cm="1">
        <f t="array" ref="W1216">INDEX($K:$P,ROW(),MATCH(W$3,$K$2:$P$2,0))</f>
        <v>0.1</v>
      </c>
      <c r="X1216" s="163" cm="1">
        <f t="array" ref="X1216">INDEX($K:$P,ROW(),MATCH(X$3,$K$2:$P$2,0))</f>
        <v>0.1</v>
      </c>
      <c r="Y1216" s="163" cm="1">
        <f t="array" ref="Y1216">INDEX($K:$P,ROW(),MATCH(Y$3,$K$2:$P$2,0))</f>
        <v>0.1</v>
      </c>
      <c r="Z1216" s="163" cm="1">
        <f t="array" ref="Z1216">INDEX($K:$P,ROW(),MATCH(Z$3,$K$2:$P$2,0))</f>
        <v>0.1</v>
      </c>
      <c r="AA1216" s="163" cm="1">
        <f t="array" ref="AA1216">INDEX($K:$P,ROW(),MATCH(AA$3,$K$2:$P$2,0))</f>
        <v>0.1</v>
      </c>
      <c r="AB1216" s="163" cm="1">
        <f t="array" ref="AB1216">INDEX($K:$P,ROW(),MATCH(AB$3,$K$2:$P$2,0))</f>
        <v>0.1</v>
      </c>
      <c r="AC1216" s="163" cm="1">
        <f t="array" ref="AC1216">INDEX($K:$P,ROW(),MATCH(AC$3,$K$2:$P$2,0))</f>
        <v>0.1</v>
      </c>
      <c r="AD1216" s="163" cm="1">
        <f t="array" ref="AD1216">INDEX($K:$P,ROW(),MATCH(AD$3,$K$2:$P$2,0))</f>
        <v>0.1</v>
      </c>
      <c r="AE1216" s="163" cm="1">
        <f t="array" ref="AE1216">INDEX($K:$P,ROW(),MATCH(AE$3,$K$2:$P$2,0))</f>
        <v>0.1</v>
      </c>
      <c r="AF1216" s="163" cm="1">
        <f t="array" ref="AF1216">INDEX($K:$P,ROW(),MATCH(AF$3,$K$2:$P$2,0))</f>
        <v>0.1</v>
      </c>
      <c r="AG1216" s="163" cm="1">
        <f t="array" ref="AG1216">INDEX($K:$P,ROW(),MATCH(AG$3,$K$2:$P$2,0))</f>
        <v>0.1</v>
      </c>
      <c r="AH1216" s="163" cm="1">
        <f t="array" ref="AH1216">INDEX($K:$P,ROW(),MATCH(AH$3,$K$2:$P$2,0))</f>
        <v>0.1</v>
      </c>
      <c r="AI1216" s="163" cm="1">
        <f t="array" ref="AI1216">INDEX($K:$P,ROW(),MATCH(AI$3,$K$2:$P$2,0))</f>
        <v>0.1</v>
      </c>
      <c r="AJ1216" s="163" cm="1">
        <f t="array" ref="AJ1216">INDEX($K:$P,ROW(),MATCH(AJ$3,$K$2:$P$2,0))</f>
        <v>0.1</v>
      </c>
      <c r="AK1216" s="163" cm="1">
        <f t="array" ref="AK1216">INDEX($K:$P,ROW(),MATCH(AK$3,$K$2:$P$2,0))</f>
        <v>0.1</v>
      </c>
      <c r="AL1216" s="163" cm="1">
        <f t="array" ref="AL1216">INDEX($K:$P,ROW(),MATCH(AL$3,$K$2:$P$2,0))</f>
        <v>0.1</v>
      </c>
      <c r="AM1216" s="163" cm="1">
        <f t="array" ref="AM1216">INDEX($K:$P,ROW(),MATCH(AM$3,$K$2:$P$2,0))</f>
        <v>0.1</v>
      </c>
      <c r="AN1216" s="163" cm="1">
        <f t="array" ref="AN1216">INDEX($K:$P,ROW(),MATCH(AN$3,$K$2:$P$2,0))</f>
        <v>0.1</v>
      </c>
      <c r="AO1216" s="163" cm="1">
        <f t="array" ref="AO1216">INDEX($K:$P,ROW(),MATCH(AO$3,$K$2:$P$2,0))</f>
        <v>0.1</v>
      </c>
      <c r="AP1216" s="163" cm="1">
        <f t="array" ref="AP1216">INDEX($K:$P,ROW(),MATCH(AP$3,$K$2:$P$2,0))</f>
        <v>0.1</v>
      </c>
      <c r="AQ1216" s="163" cm="1">
        <f t="array" ref="AQ1216">INDEX($K:$P,ROW(),MATCH(AQ$3,$K$2:$P$2,0))</f>
        <v>0.1</v>
      </c>
      <c r="AR1216" s="163" cm="1">
        <f t="array" ref="AR1216">INDEX($K:$P,ROW(),MATCH(AR$3,$K$2:$P$2,0))</f>
        <v>0.1</v>
      </c>
      <c r="AS1216" s="163" cm="1">
        <f t="array" ref="AS1216">INDEX($K:$P,ROW(),MATCH(AS$3,$K$2:$P$2,0))</f>
        <v>0.1</v>
      </c>
      <c r="AT1216" s="163" cm="1">
        <f t="array" ref="AT1216">INDEX($K:$P,ROW(),MATCH(AT$3,$K$2:$P$2,0))</f>
        <v>0.1</v>
      </c>
      <c r="AU1216" s="163" cm="1">
        <f t="array" ref="AU1216">INDEX($K:$P,ROW(),MATCH(AU$3,$K$2:$P$2,0))</f>
        <v>0.1</v>
      </c>
      <c r="AV1216" s="163" cm="1">
        <f t="array" ref="AV1216">INDEX($K:$P,ROW(),MATCH(AV$3,$K$2:$P$2,0))</f>
        <v>0.1</v>
      </c>
      <c r="AW1216" s="163" cm="1">
        <f t="array" ref="AW1216">INDEX($K:$P,ROW(),MATCH(AW$3,$K$2:$P$2,0))</f>
        <v>0.1</v>
      </c>
      <c r="AX1216" s="163" cm="1">
        <f t="array" ref="AX1216">INDEX($K:$P,ROW(),MATCH(AX$3,$K$2:$P$2,0))</f>
        <v>0.1</v>
      </c>
      <c r="AY1216" s="163" cm="1">
        <f t="array" ref="AY1216">INDEX($K:$P,ROW(),MATCH(AY$3,$K$2:$P$2,0))</f>
        <v>0.1</v>
      </c>
      <c r="AZ1216" s="163" cm="1">
        <f t="array" ref="AZ1216">INDEX($K:$P,ROW(),MATCH(AZ$3,$K$2:$P$2,0))</f>
        <v>0.1</v>
      </c>
      <c r="BA1216" s="163" cm="1">
        <f t="array" ref="BA1216">INDEX($K:$P,ROW(),MATCH(BA$3,$K$2:$P$2,0))</f>
        <v>0.1</v>
      </c>
      <c r="BB1216" s="163" cm="1">
        <f t="array" ref="BB1216">INDEX($K:$P,ROW(),MATCH(BB$3,$K$2:$P$2,0))</f>
        <v>0.1</v>
      </c>
      <c r="BC1216" s="163" cm="1">
        <f t="array" ref="BC1216">INDEX($K:$P,ROW(),MATCH(BC$3,$K$2:$P$2,0))</f>
        <v>0.1</v>
      </c>
      <c r="BD1216" s="163" cm="1">
        <f t="array" ref="BD1216">INDEX($K:$P,ROW(),MATCH(BD$3,$K$2:$P$2,0))</f>
        <v>0.1</v>
      </c>
      <c r="BE1216" s="163" cm="1">
        <f t="array" ref="BE1216">INDEX($K:$P,ROW(),MATCH(BE$3,$K$2:$P$2,0))</f>
        <v>0.1</v>
      </c>
      <c r="BF1216" s="163" cm="1">
        <f t="array" ref="BF1216">INDEX($K:$P,ROW(),MATCH(BF$3,$K$2:$P$2,0))</f>
        <v>0.1</v>
      </c>
      <c r="BG1216" s="163" cm="1">
        <f t="array" ref="BG1216">INDEX($K:$P,ROW(),MATCH(BG$3,$K$2:$P$2,0))</f>
        <v>0.1</v>
      </c>
      <c r="BH1216" s="163" cm="1">
        <f t="array" ref="BH1216">INDEX($K:$P,ROW(),MATCH(BH$3,$K$2:$P$2,0))</f>
        <v>0.1</v>
      </c>
      <c r="BI1216" s="163" cm="1">
        <f t="array" ref="BI1216">INDEX($K:$P,ROW(),MATCH(BI$3,$K$2:$P$2,0))</f>
        <v>0.1</v>
      </c>
      <c r="BJ1216" s="163" cm="1">
        <f t="array" ref="BJ1216">INDEX($K:$P,ROW(),MATCH(BJ$3,$K$2:$P$2,0))</f>
        <v>0.1</v>
      </c>
      <c r="BK1216" s="163" cm="1">
        <f t="array" ref="BK1216">INDEX($K:$P,ROW(),MATCH(BK$3,$K$2:$P$2,0))</f>
        <v>0.1</v>
      </c>
      <c r="BL1216" s="163" cm="1">
        <f t="array" ref="BL1216">INDEX($K:$P,ROW(),MATCH(BL$3,$K$2:$P$2,0))</f>
        <v>0.1</v>
      </c>
      <c r="BM1216" s="163" cm="1">
        <f t="array" ref="BM1216">INDEX($K:$P,ROW(),MATCH(BM$3,$K$2:$P$2,0))</f>
        <v>0.1</v>
      </c>
      <c r="BN1216" s="163" cm="1">
        <f t="array" ref="BN1216">INDEX($K:$P,ROW(),MATCH(BN$3,$K$2:$P$2,0))</f>
        <v>0.1</v>
      </c>
      <c r="BO1216" s="163" cm="1">
        <f t="array" ref="BO1216">INDEX($K:$P,ROW(),MATCH(BO$3,$K$2:$P$2,0))</f>
        <v>0.1</v>
      </c>
      <c r="BP1216" s="163" cm="1">
        <f t="array" ref="BP1216">INDEX($K:$P,ROW(),MATCH(BP$3,$K$2:$P$2,0))</f>
        <v>0.1</v>
      </c>
      <c r="BQ1216" s="163" cm="1">
        <f t="array" ref="BQ1216">INDEX($K:$P,ROW(),MATCH(BQ$3,$K$2:$P$2,0))</f>
        <v>0.1</v>
      </c>
      <c r="BR1216" s="163" cm="1">
        <f t="array" ref="BR1216">INDEX($K:$P,ROW(),MATCH(BR$3,$K$2:$P$2,0))</f>
        <v>0.1</v>
      </c>
      <c r="BS1216" s="163" cm="1">
        <f t="array" ref="BS1216">INDEX($K:$P,ROW(),MATCH(BS$3,$K$2:$P$2,0))</f>
        <v>0.1</v>
      </c>
      <c r="BT1216" s="163" cm="1">
        <f t="array" ref="BT1216">INDEX($K:$P,ROW(),MATCH(BT$3,$K$2:$P$2,0))</f>
        <v>0.1</v>
      </c>
      <c r="BU1216" s="163" cm="1">
        <f t="array" ref="BU1216">INDEX($K:$P,ROW(),MATCH(BU$3,$K$2:$P$2,0))</f>
        <v>0.1</v>
      </c>
      <c r="BV1216" s="163" cm="1">
        <f t="array" ref="BV1216">INDEX($K:$P,ROW(),MATCH(BV$3,$K$2:$P$2,0))</f>
        <v>0.1</v>
      </c>
      <c r="BW1216" s="163" cm="1">
        <f t="array" ref="BW1216">INDEX($K:$P,ROW(),MATCH(BW$3,$K$2:$P$2,0))</f>
        <v>0.1</v>
      </c>
      <c r="BX1216" s="163" cm="1">
        <f t="array" ref="BX1216">INDEX($K:$P,ROW(),MATCH(BX$3,$K$2:$P$2,0))</f>
        <v>0.1</v>
      </c>
      <c r="BY1216" s="163" cm="1">
        <f t="array" ref="BY1216">INDEX($K:$P,ROW(),MATCH(BY$3,$K$2:$P$2,0))</f>
        <v>0.1</v>
      </c>
      <c r="BZ1216" s="163" cm="1">
        <f t="array" ref="BZ1216">INDEX($K:$P,ROW(),MATCH(BZ$3,$K$2:$P$2,0))</f>
        <v>0.1</v>
      </c>
      <c r="CA1216" s="163" cm="1">
        <f t="array" ref="CA1216">INDEX($K:$P,ROW(),MATCH(CA$3,$K$2:$P$2,0))</f>
        <v>0.1</v>
      </c>
      <c r="CB1216" s="163" cm="1">
        <f t="array" ref="CB1216">INDEX($K:$P,ROW(),MATCH(CB$3,$K$2:$P$2,0))</f>
        <v>0.1</v>
      </c>
      <c r="CC1216" s="163" cm="1">
        <f t="array" ref="CC1216">INDEX($K:$P,ROW(),MATCH(CC$3,$K$2:$P$2,0))</f>
        <v>0.1</v>
      </c>
      <c r="CD1216" s="163" cm="1">
        <f t="array" ref="CD1216">INDEX($K:$P,ROW(),MATCH(CD$3,$K$2:$P$2,0))</f>
        <v>0.1</v>
      </c>
      <c r="CE1216" s="163" cm="1">
        <f t="array" ref="CE1216">INDEX($K:$P,ROW(),MATCH(CE$3,$K$2:$P$2,0))</f>
        <v>0.1</v>
      </c>
      <c r="CF1216" s="163" cm="1">
        <f t="array" ref="CF1216">INDEX($K:$P,ROW(),MATCH(CF$3,$K$2:$P$2,0))</f>
        <v>0.1</v>
      </c>
      <c r="CG1216" s="163" cm="1">
        <f t="array" ref="CG1216">INDEX($K:$P,ROW(),MATCH(CG$3,$K$2:$P$2,0))</f>
        <v>0.1</v>
      </c>
      <c r="CH1216" s="163" cm="1">
        <f t="array" ref="CH1216">INDEX($K:$P,ROW(),MATCH(CH$3,$K$2:$P$2,0))</f>
        <v>0.1</v>
      </c>
      <c r="CI1216" s="163" cm="1">
        <f t="array" ref="CI1216">INDEX($K:$P,ROW(),MATCH(CI$3,$K$2:$P$2,0))</f>
        <v>0.1</v>
      </c>
      <c r="CJ1216" s="163" cm="1">
        <f t="array" ref="CJ1216">INDEX($K:$P,ROW(),MATCH(CJ$3,$K$2:$P$2,0))</f>
        <v>0.1</v>
      </c>
      <c r="CK1216" s="163" cm="1">
        <f t="array" ref="CK1216">INDEX($K:$P,ROW(),MATCH(CK$3,$K$2:$P$2,0))</f>
        <v>0.1</v>
      </c>
      <c r="CL1216" s="163" cm="1">
        <f t="array" ref="CL1216">INDEX($K:$P,ROW(),MATCH(CL$3,$K$2:$P$2,0))</f>
        <v>0.1</v>
      </c>
      <c r="CN1216" s="60"/>
      <c r="CO1216" s="163" t="e" cm="1">
        <f t="array" ref="CO1216">INDEX($K:$P,ROW(),MATCH(CO$3,$K$2:$P$2,0))</f>
        <v>#N/A</v>
      </c>
      <c r="CP1216" s="163" t="e" cm="1">
        <f t="array" ref="CP1216">INDEX($K:$P,ROW(),MATCH(CP$3,$K$2:$P$2,0))</f>
        <v>#N/A</v>
      </c>
      <c r="CQ1216" s="163" t="e" cm="1">
        <f t="array" ref="CQ1216">INDEX($K:$P,ROW(),MATCH(CQ$3,$K$2:$P$2,0))</f>
        <v>#N/A</v>
      </c>
      <c r="CR1216" s="163" t="e" cm="1">
        <f t="array" ref="CR1216">INDEX($K:$P,ROW(),MATCH(CR$3,$K$2:$P$2,0))</f>
        <v>#N/A</v>
      </c>
      <c r="CS1216" s="163" t="e" cm="1">
        <f t="array" ref="CS1216">INDEX($K:$P,ROW(),MATCH(CS$3,$K$2:$P$2,0))</f>
        <v>#N/A</v>
      </c>
      <c r="CT1216" s="163" t="e" cm="1">
        <f t="array" ref="CT1216">INDEX($K:$P,ROW(),MATCH(CT$3,$K$2:$P$2,0))</f>
        <v>#N/A</v>
      </c>
      <c r="CU1216" s="163" t="e" cm="1">
        <f t="array" ref="CU1216">INDEX($K:$P,ROW(),MATCH(CU$3,$K$2:$P$2,0))</f>
        <v>#N/A</v>
      </c>
      <c r="CV1216" s="163" t="e" cm="1">
        <f t="array" ref="CV1216">INDEX($K:$P,ROW(),MATCH(CV$3,$K$2:$P$2,0))</f>
        <v>#N/A</v>
      </c>
      <c r="CW1216" s="163" t="e" cm="1">
        <f t="array" ref="CW1216">INDEX($K:$P,ROW(),MATCH(CW$3,$K$2:$P$2,0))</f>
        <v>#N/A</v>
      </c>
      <c r="CX1216" s="163" t="e" cm="1">
        <f t="array" ref="CX1216">INDEX($K:$P,ROW(),MATCH(CX$3,$K$2:$P$2,0))</f>
        <v>#N/A</v>
      </c>
      <c r="CY1216" s="163" t="e" cm="1">
        <f t="array" ref="CY1216">INDEX($K:$P,ROW(),MATCH(CY$3,$K$2:$P$2,0))</f>
        <v>#N/A</v>
      </c>
      <c r="CZ1216" s="163" t="e" cm="1">
        <f t="array" ref="CZ1216">INDEX($K:$P,ROW(),MATCH(CZ$3,$K$2:$P$2,0))</f>
        <v>#N/A</v>
      </c>
      <c r="DA1216" s="163" t="e" cm="1">
        <f t="array" ref="DA1216">INDEX($K:$P,ROW(),MATCH(DA$3,$K$2:$P$2,0))</f>
        <v>#N/A</v>
      </c>
      <c r="DB1216" s="163" t="e" cm="1">
        <f t="array" ref="DB1216">INDEX($K:$P,ROW(),MATCH(DB$3,$K$2:$P$2,0))</f>
        <v>#N/A</v>
      </c>
      <c r="DC1216" s="163" t="e" cm="1">
        <f t="array" ref="DC1216">INDEX($K:$P,ROW(),MATCH(DC$3,$K$2:$P$2,0))</f>
        <v>#N/A</v>
      </c>
      <c r="DD1216" s="163" t="e" cm="1">
        <f t="array" ref="DD1216">INDEX($K:$P,ROW(),MATCH(DD$3,$K$2:$P$2,0))</f>
        <v>#N/A</v>
      </c>
      <c r="DE1216" s="163" t="e" cm="1">
        <f t="array" ref="DE1216">INDEX($K:$P,ROW(),MATCH(DE$3,$K$2:$P$2,0))</f>
        <v>#N/A</v>
      </c>
      <c r="DF1216" s="163" t="e" cm="1">
        <f t="array" ref="DF1216">INDEX($K:$P,ROW(),MATCH(DF$3,$K$2:$P$2,0))</f>
        <v>#N/A</v>
      </c>
      <c r="DG1216" s="163" t="e" cm="1">
        <f t="array" ref="DG1216">INDEX($K:$P,ROW(),MATCH(DG$3,$K$2:$P$2,0))</f>
        <v>#N/A</v>
      </c>
      <c r="DH1216" s="163" t="e" cm="1">
        <f t="array" ref="DH1216">INDEX($K:$P,ROW(),MATCH(DH$3,$K$2:$P$2,0))</f>
        <v>#N/A</v>
      </c>
      <c r="DI1216" s="163" t="e" cm="1">
        <f t="array" ref="DI1216">INDEX($K:$P,ROW(),MATCH(DI$3,$K$2:$P$2,0))</f>
        <v>#N/A</v>
      </c>
      <c r="DJ1216" s="163" t="e" cm="1">
        <f t="array" ref="DJ1216">INDEX($K:$P,ROW(),MATCH(DJ$3,$K$2:$P$2,0))</f>
        <v>#N/A</v>
      </c>
      <c r="DK1216" s="163" t="e" cm="1">
        <f t="array" ref="DK1216">INDEX($K:$P,ROW(),MATCH(DK$3,$K$2:$P$2,0))</f>
        <v>#N/A</v>
      </c>
      <c r="DL1216" s="163" t="e" cm="1">
        <f t="array" ref="DL1216">INDEX($K:$P,ROW(),MATCH(DL$3,$K$2:$P$2,0))</f>
        <v>#N/A</v>
      </c>
    </row>
    <row r="1217" spans="1:116" x14ac:dyDescent="0.4">
      <c r="C1217" s="169" t="s">
        <v>198</v>
      </c>
      <c r="D1217" t="s">
        <v>763</v>
      </c>
      <c r="E1217" s="8" t="str">
        <f t="shared" si="1496"/>
        <v>1217 ADREV-S</v>
      </c>
      <c r="G1217" s="126" t="str">
        <f>" Revenue - "&amp;G1219</f>
        <v xml:space="preserve"> Revenue - (Primary label)</v>
      </c>
      <c r="H1217" s="27"/>
      <c r="I1217" s="78"/>
      <c r="J1217" s="78"/>
      <c r="K1217" s="33">
        <f ca="1">SUMIF($3:$3,K$2,1217:1217)</f>
        <v>180000</v>
      </c>
      <c r="L1217" s="33">
        <f ca="1">SUMIF($3:$3,L$2,1217:1217)</f>
        <v>180000</v>
      </c>
      <c r="M1217" s="33">
        <f ca="1">SUMIF($3:$3,M$2,1217:1217)</f>
        <v>180000</v>
      </c>
      <c r="N1217" s="33">
        <f ca="1">SUMIF($3:$3,N$2,1217:1217)</f>
        <v>180000</v>
      </c>
      <c r="O1217" s="33">
        <f ca="1">SUMIF($3:$3,O$2,1217:1217)</f>
        <v>180000</v>
      </c>
      <c r="P1217" s="33">
        <f ca="1">SUMIF($3:$3,P$2,1217:1217)</f>
        <v>180000</v>
      </c>
      <c r="R1217" s="33"/>
      <c r="S1217" s="77">
        <f t="shared" ref="S1217:AX1219" ca="1" si="1497">S1216*S1215</f>
        <v>15000</v>
      </c>
      <c r="T1217" s="77">
        <f t="shared" ca="1" si="1497"/>
        <v>15000</v>
      </c>
      <c r="U1217" s="77">
        <f t="shared" ca="1" si="1497"/>
        <v>15000</v>
      </c>
      <c r="V1217" s="77">
        <f t="shared" ca="1" si="1497"/>
        <v>15000</v>
      </c>
      <c r="W1217" s="77">
        <f t="shared" ca="1" si="1497"/>
        <v>15000</v>
      </c>
      <c r="X1217" s="77">
        <f t="shared" ca="1" si="1497"/>
        <v>15000</v>
      </c>
      <c r="Y1217" s="77">
        <f t="shared" ca="1" si="1497"/>
        <v>15000</v>
      </c>
      <c r="Z1217" s="77">
        <f t="shared" ca="1" si="1497"/>
        <v>15000</v>
      </c>
      <c r="AA1217" s="77">
        <f t="shared" ca="1" si="1497"/>
        <v>15000</v>
      </c>
      <c r="AB1217" s="77">
        <f t="shared" ca="1" si="1497"/>
        <v>15000</v>
      </c>
      <c r="AC1217" s="77">
        <f t="shared" ca="1" si="1497"/>
        <v>15000</v>
      </c>
      <c r="AD1217" s="77">
        <f t="shared" ca="1" si="1497"/>
        <v>15000</v>
      </c>
      <c r="AE1217" s="77">
        <f t="shared" ca="1" si="1497"/>
        <v>15000</v>
      </c>
      <c r="AF1217" s="77">
        <f t="shared" ca="1" si="1497"/>
        <v>15000</v>
      </c>
      <c r="AG1217" s="77">
        <f t="shared" ca="1" si="1497"/>
        <v>15000</v>
      </c>
      <c r="AH1217" s="77">
        <f t="shared" ca="1" si="1497"/>
        <v>15000</v>
      </c>
      <c r="AI1217" s="77">
        <f t="shared" ca="1" si="1497"/>
        <v>15000</v>
      </c>
      <c r="AJ1217" s="77">
        <f t="shared" ca="1" si="1497"/>
        <v>15000</v>
      </c>
      <c r="AK1217" s="77">
        <f t="shared" ca="1" si="1497"/>
        <v>15000</v>
      </c>
      <c r="AL1217" s="77">
        <f t="shared" ca="1" si="1497"/>
        <v>15000</v>
      </c>
      <c r="AM1217" s="77">
        <f t="shared" ca="1" si="1497"/>
        <v>15000</v>
      </c>
      <c r="AN1217" s="77">
        <f t="shared" ca="1" si="1497"/>
        <v>15000</v>
      </c>
      <c r="AO1217" s="77">
        <f t="shared" ca="1" si="1497"/>
        <v>15000</v>
      </c>
      <c r="AP1217" s="77">
        <f t="shared" ca="1" si="1497"/>
        <v>15000</v>
      </c>
      <c r="AQ1217" s="77">
        <f t="shared" ca="1" si="1497"/>
        <v>15000</v>
      </c>
      <c r="AR1217" s="77">
        <f t="shared" ca="1" si="1497"/>
        <v>15000</v>
      </c>
      <c r="AS1217" s="77">
        <f t="shared" ca="1" si="1497"/>
        <v>15000</v>
      </c>
      <c r="AT1217" s="77">
        <f t="shared" ca="1" si="1497"/>
        <v>15000</v>
      </c>
      <c r="AU1217" s="77">
        <f t="shared" ca="1" si="1497"/>
        <v>15000</v>
      </c>
      <c r="AV1217" s="77">
        <f t="shared" ca="1" si="1497"/>
        <v>15000</v>
      </c>
      <c r="AW1217" s="77">
        <f t="shared" ca="1" si="1497"/>
        <v>15000</v>
      </c>
      <c r="AX1217" s="77">
        <f t="shared" ca="1" si="1497"/>
        <v>15000</v>
      </c>
      <c r="AY1217" s="77">
        <f t="shared" ref="AY1217:CD1219" ca="1" si="1498">AY1216*AY1215</f>
        <v>15000</v>
      </c>
      <c r="AZ1217" s="77">
        <f t="shared" ca="1" si="1498"/>
        <v>15000</v>
      </c>
      <c r="BA1217" s="77">
        <f t="shared" ca="1" si="1498"/>
        <v>15000</v>
      </c>
      <c r="BB1217" s="77">
        <f t="shared" ca="1" si="1498"/>
        <v>15000</v>
      </c>
      <c r="BC1217" s="77">
        <f t="shared" ca="1" si="1498"/>
        <v>15000</v>
      </c>
      <c r="BD1217" s="77">
        <f t="shared" ca="1" si="1498"/>
        <v>15000</v>
      </c>
      <c r="BE1217" s="77">
        <f t="shared" ca="1" si="1498"/>
        <v>15000</v>
      </c>
      <c r="BF1217" s="77">
        <f t="shared" ca="1" si="1498"/>
        <v>15000</v>
      </c>
      <c r="BG1217" s="77">
        <f t="shared" ca="1" si="1498"/>
        <v>15000</v>
      </c>
      <c r="BH1217" s="77">
        <f t="shared" ca="1" si="1498"/>
        <v>15000</v>
      </c>
      <c r="BI1217" s="77">
        <f t="shared" ca="1" si="1498"/>
        <v>15000</v>
      </c>
      <c r="BJ1217" s="77">
        <f t="shared" ca="1" si="1498"/>
        <v>15000</v>
      </c>
      <c r="BK1217" s="77">
        <f t="shared" ca="1" si="1498"/>
        <v>15000</v>
      </c>
      <c r="BL1217" s="77">
        <f t="shared" ca="1" si="1498"/>
        <v>15000</v>
      </c>
      <c r="BM1217" s="77">
        <f t="shared" ca="1" si="1498"/>
        <v>15000</v>
      </c>
      <c r="BN1217" s="77">
        <f t="shared" ca="1" si="1498"/>
        <v>15000</v>
      </c>
      <c r="BO1217" s="77">
        <f t="shared" ca="1" si="1498"/>
        <v>15000</v>
      </c>
      <c r="BP1217" s="77">
        <f t="shared" ca="1" si="1498"/>
        <v>15000</v>
      </c>
      <c r="BQ1217" s="77">
        <f t="shared" ca="1" si="1498"/>
        <v>15000</v>
      </c>
      <c r="BR1217" s="77">
        <f t="shared" ca="1" si="1498"/>
        <v>15000</v>
      </c>
      <c r="BS1217" s="77">
        <f t="shared" ca="1" si="1498"/>
        <v>15000</v>
      </c>
      <c r="BT1217" s="77">
        <f t="shared" ca="1" si="1498"/>
        <v>15000</v>
      </c>
      <c r="BU1217" s="77">
        <f t="shared" ca="1" si="1498"/>
        <v>15000</v>
      </c>
      <c r="BV1217" s="77">
        <f t="shared" ca="1" si="1498"/>
        <v>15000</v>
      </c>
      <c r="BW1217" s="77">
        <f t="shared" ca="1" si="1498"/>
        <v>15000</v>
      </c>
      <c r="BX1217" s="77">
        <f t="shared" ca="1" si="1498"/>
        <v>15000</v>
      </c>
      <c r="BY1217" s="77">
        <f t="shared" ca="1" si="1498"/>
        <v>15000</v>
      </c>
      <c r="BZ1217" s="77">
        <f t="shared" ca="1" si="1498"/>
        <v>15000</v>
      </c>
      <c r="CA1217" s="77">
        <f t="shared" ca="1" si="1498"/>
        <v>15000</v>
      </c>
      <c r="CB1217" s="77">
        <f t="shared" ca="1" si="1498"/>
        <v>15000</v>
      </c>
      <c r="CC1217" s="77">
        <f t="shared" ca="1" si="1498"/>
        <v>15000</v>
      </c>
      <c r="CD1217" s="77">
        <f t="shared" ca="1" si="1498"/>
        <v>15000</v>
      </c>
      <c r="CE1217" s="77">
        <f t="shared" ref="CE1217:CL1219" ca="1" si="1499">CE1216*CE1215</f>
        <v>15000</v>
      </c>
      <c r="CF1217" s="77">
        <f t="shared" ca="1" si="1499"/>
        <v>15000</v>
      </c>
      <c r="CG1217" s="77">
        <f t="shared" ca="1" si="1499"/>
        <v>15000</v>
      </c>
      <c r="CH1217" s="77">
        <f t="shared" ca="1" si="1499"/>
        <v>15000</v>
      </c>
      <c r="CI1217" s="77">
        <f t="shared" ca="1" si="1499"/>
        <v>15000</v>
      </c>
      <c r="CJ1217" s="77">
        <f t="shared" ca="1" si="1499"/>
        <v>15000</v>
      </c>
      <c r="CK1217" s="77">
        <f t="shared" ca="1" si="1499"/>
        <v>15000</v>
      </c>
      <c r="CL1217" s="77">
        <f t="shared" ca="1" si="1499"/>
        <v>15000</v>
      </c>
      <c r="CN1217" s="78"/>
      <c r="CO1217" s="77" t="e">
        <f t="shared" ref="CO1217:DK1219" ca="1" si="1500">CO1216*CO1215</f>
        <v>#N/A</v>
      </c>
      <c r="CP1217" s="77" t="e">
        <f t="shared" ca="1" si="1500"/>
        <v>#N/A</v>
      </c>
      <c r="CQ1217" s="77" t="e">
        <f t="shared" ca="1" si="1500"/>
        <v>#N/A</v>
      </c>
      <c r="CR1217" s="77" t="e">
        <f t="shared" ca="1" si="1500"/>
        <v>#N/A</v>
      </c>
      <c r="CS1217" s="77" t="e">
        <f t="shared" ca="1" si="1500"/>
        <v>#N/A</v>
      </c>
      <c r="CT1217" s="77" t="e">
        <f t="shared" ca="1" si="1500"/>
        <v>#N/A</v>
      </c>
      <c r="CU1217" s="77" t="e">
        <f t="shared" ca="1" si="1500"/>
        <v>#N/A</v>
      </c>
      <c r="CV1217" s="77" t="e">
        <f t="shared" ca="1" si="1500"/>
        <v>#N/A</v>
      </c>
      <c r="CW1217" s="77" t="e">
        <f t="shared" ca="1" si="1500"/>
        <v>#N/A</v>
      </c>
      <c r="CX1217" s="77" t="e">
        <f t="shared" ca="1" si="1500"/>
        <v>#N/A</v>
      </c>
      <c r="CY1217" s="77" t="e">
        <f t="shared" ca="1" si="1500"/>
        <v>#N/A</v>
      </c>
      <c r="CZ1217" s="77" t="e">
        <f t="shared" ca="1" si="1500"/>
        <v>#N/A</v>
      </c>
      <c r="DA1217" s="77" t="e">
        <f t="shared" ca="1" si="1500"/>
        <v>#N/A</v>
      </c>
      <c r="DB1217" s="77" t="e">
        <f t="shared" ca="1" si="1500"/>
        <v>#N/A</v>
      </c>
      <c r="DC1217" s="77" t="e">
        <f t="shared" ca="1" si="1500"/>
        <v>#N/A</v>
      </c>
      <c r="DD1217" s="77" t="e">
        <f t="shared" ca="1" si="1500"/>
        <v>#N/A</v>
      </c>
      <c r="DE1217" s="77" t="e">
        <f t="shared" ca="1" si="1500"/>
        <v>#N/A</v>
      </c>
      <c r="DF1217" s="77" t="e">
        <f t="shared" ca="1" si="1500"/>
        <v>#N/A</v>
      </c>
      <c r="DG1217" s="77" t="e">
        <f t="shared" ca="1" si="1500"/>
        <v>#N/A</v>
      </c>
      <c r="DH1217" s="77" t="e">
        <f t="shared" ca="1" si="1500"/>
        <v>#N/A</v>
      </c>
      <c r="DI1217" s="77" t="e">
        <f t="shared" ca="1" si="1500"/>
        <v>#N/A</v>
      </c>
      <c r="DJ1217" s="77" t="e">
        <f t="shared" ca="1" si="1500"/>
        <v>#N/A</v>
      </c>
      <c r="DK1217" s="77" t="e">
        <f t="shared" ca="1" si="1500"/>
        <v>#N/A</v>
      </c>
      <c r="DL1217" s="77" t="e">
        <f t="shared" ref="DL1217:DL1219" ca="1" si="1501">DL1216*DL1215</f>
        <v>#N/A</v>
      </c>
    </row>
    <row r="1218" spans="1:116" x14ac:dyDescent="0.4">
      <c r="B1218" s="169" t="s">
        <v>244</v>
      </c>
      <c r="C1218" s="169"/>
      <c r="D1218" t="s">
        <v>763</v>
      </c>
      <c r="E1218" s="8" t="str">
        <f t="shared" si="1496"/>
        <v>1218 ADREV-S</v>
      </c>
      <c r="G1218" s="13"/>
      <c r="H1218" s="12"/>
      <c r="I1218" s="60"/>
      <c r="J1218" s="60"/>
      <c r="K1218" s="21"/>
      <c r="L1218" s="21"/>
      <c r="M1218" s="21"/>
      <c r="N1218" s="21"/>
      <c r="O1218" s="21"/>
      <c r="P1218" s="21"/>
      <c r="R1218" s="20"/>
      <c r="S1218" s="150"/>
      <c r="T1218" s="150"/>
      <c r="U1218" s="150"/>
      <c r="V1218" s="150"/>
      <c r="W1218" s="150"/>
      <c r="X1218" s="150"/>
      <c r="Y1218" s="150"/>
      <c r="Z1218" s="150"/>
      <c r="AA1218" s="150"/>
      <c r="AB1218" s="150"/>
      <c r="AC1218" s="150"/>
      <c r="AD1218" s="150"/>
      <c r="AE1218" s="150"/>
      <c r="AF1218" s="150"/>
      <c r="AG1218" s="150"/>
      <c r="AH1218" s="150"/>
      <c r="AI1218" s="150"/>
      <c r="AJ1218" s="150"/>
      <c r="AK1218" s="150"/>
      <c r="AL1218" s="150"/>
      <c r="AM1218" s="150"/>
      <c r="AN1218" s="150"/>
      <c r="AO1218" s="150"/>
      <c r="AP1218" s="150"/>
      <c r="AQ1218" s="150"/>
      <c r="AR1218" s="150"/>
      <c r="AS1218" s="150"/>
      <c r="AT1218" s="150"/>
      <c r="AU1218" s="150"/>
      <c r="AV1218" s="150"/>
      <c r="AW1218" s="150"/>
      <c r="AX1218" s="150"/>
      <c r="AY1218" s="150"/>
      <c r="AZ1218" s="150"/>
      <c r="BA1218" s="150"/>
      <c r="BB1218" s="150"/>
      <c r="BC1218" s="150"/>
      <c r="BD1218" s="150"/>
      <c r="BE1218" s="150"/>
      <c r="BF1218" s="150"/>
      <c r="BG1218" s="150"/>
      <c r="BH1218" s="150"/>
      <c r="BI1218" s="150"/>
      <c r="BJ1218" s="150"/>
      <c r="BK1218" s="150"/>
      <c r="BL1218" s="150"/>
      <c r="BM1218" s="150"/>
      <c r="BN1218" s="150"/>
      <c r="BO1218" s="150"/>
      <c r="BP1218" s="150"/>
      <c r="BQ1218" s="150"/>
      <c r="BR1218" s="150"/>
      <c r="BS1218" s="150"/>
      <c r="BT1218" s="150"/>
      <c r="BU1218" s="150"/>
      <c r="BV1218" s="150"/>
      <c r="BW1218" s="150"/>
      <c r="BX1218" s="150"/>
      <c r="BY1218" s="150"/>
      <c r="BZ1218" s="150"/>
      <c r="CA1218" s="150"/>
      <c r="CB1218" s="150"/>
      <c r="CC1218" s="150"/>
      <c r="CD1218" s="150"/>
      <c r="CE1218" s="150"/>
      <c r="CF1218" s="150"/>
      <c r="CG1218" s="150"/>
      <c r="CH1218" s="150"/>
      <c r="CI1218" s="150"/>
      <c r="CJ1218" s="150"/>
      <c r="CK1218" s="150"/>
      <c r="CL1218" s="150"/>
      <c r="CN1218" s="60"/>
      <c r="CO1218" s="150"/>
      <c r="CP1218" s="150"/>
      <c r="CQ1218" s="150"/>
      <c r="CR1218" s="150"/>
      <c r="CS1218" s="150"/>
      <c r="CT1218" s="150"/>
      <c r="CU1218" s="150"/>
      <c r="CV1218" s="150"/>
      <c r="CW1218" s="150"/>
      <c r="CX1218" s="150"/>
      <c r="CY1218" s="150"/>
      <c r="CZ1218" s="150"/>
      <c r="DA1218" s="150"/>
      <c r="DB1218" s="150"/>
      <c r="DC1218" s="150"/>
      <c r="DD1218" s="150"/>
      <c r="DE1218" s="150"/>
      <c r="DF1218" s="150"/>
      <c r="DG1218" s="150"/>
      <c r="DH1218" s="150"/>
      <c r="DI1218" s="150"/>
      <c r="DJ1218" s="150"/>
      <c r="DK1218" s="150"/>
      <c r="DL1218" s="150"/>
    </row>
    <row r="1219" spans="1:116" x14ac:dyDescent="0.4">
      <c r="B1219" s="169" t="s">
        <v>332</v>
      </c>
      <c r="D1219" t="s">
        <v>763</v>
      </c>
      <c r="E1219" s="8" t="str">
        <f t="shared" si="1496"/>
        <v>1219 ADREV-S</v>
      </c>
      <c r="G1219" s="136" t="str">
        <f>G1100</f>
        <v>(Primary label)</v>
      </c>
      <c r="H1219" s="27"/>
      <c r="I1219" s="78"/>
      <c r="J1219" s="78"/>
      <c r="K1219" s="33"/>
      <c r="L1219" s="33"/>
      <c r="M1219" s="33"/>
      <c r="N1219" s="33"/>
      <c r="O1219" s="33"/>
      <c r="P1219" s="33"/>
      <c r="R1219" s="33"/>
      <c r="S1219" s="77"/>
      <c r="T1219" s="77"/>
      <c r="U1219" s="77"/>
      <c r="V1219" s="77"/>
      <c r="W1219" s="77"/>
      <c r="X1219" s="77"/>
      <c r="Y1219" s="77"/>
      <c r="Z1219" s="77"/>
      <c r="AA1219" s="77"/>
      <c r="AB1219" s="77"/>
      <c r="AC1219" s="77"/>
      <c r="AD1219" s="77"/>
      <c r="AE1219" s="77"/>
      <c r="AF1219" s="77"/>
      <c r="AG1219" s="77"/>
      <c r="AH1219" s="77"/>
      <c r="AI1219" s="77"/>
      <c r="AJ1219" s="77"/>
      <c r="AK1219" s="77"/>
      <c r="AL1219" s="77"/>
      <c r="AM1219" s="77"/>
      <c r="AN1219" s="77"/>
      <c r="AO1219" s="77"/>
      <c r="AP1219" s="77"/>
      <c r="AQ1219" s="77"/>
      <c r="AR1219" s="77"/>
      <c r="AS1219" s="77"/>
      <c r="AT1219" s="77"/>
      <c r="AU1219" s="77"/>
      <c r="AV1219" s="77"/>
      <c r="AW1219" s="77"/>
      <c r="AX1219" s="77"/>
      <c r="AY1219" s="77"/>
      <c r="AZ1219" s="77"/>
      <c r="BA1219" s="77"/>
      <c r="BB1219" s="77"/>
      <c r="BC1219" s="77"/>
      <c r="BD1219" s="77"/>
      <c r="BE1219" s="77"/>
      <c r="BF1219" s="77"/>
      <c r="BG1219" s="77"/>
      <c r="BH1219" s="77"/>
      <c r="BI1219" s="77"/>
      <c r="BJ1219" s="77"/>
      <c r="BK1219" s="77"/>
      <c r="BL1219" s="77"/>
      <c r="BM1219" s="77"/>
      <c r="BN1219" s="77"/>
      <c r="BO1219" s="77"/>
      <c r="BP1219" s="77"/>
      <c r="BQ1219" s="77"/>
      <c r="BR1219" s="77"/>
      <c r="BS1219" s="77"/>
      <c r="BT1219" s="77"/>
      <c r="BU1219" s="77"/>
      <c r="BV1219" s="77"/>
      <c r="BW1219" s="77"/>
      <c r="BX1219" s="77"/>
      <c r="BY1219" s="77"/>
      <c r="BZ1219" s="77"/>
      <c r="CA1219" s="77"/>
      <c r="CB1219" s="77"/>
      <c r="CC1219" s="77"/>
      <c r="CD1219" s="77"/>
      <c r="CE1219" s="77"/>
      <c r="CF1219" s="77"/>
      <c r="CG1219" s="77"/>
      <c r="CH1219" s="77"/>
      <c r="CI1219" s="77"/>
      <c r="CJ1219" s="77"/>
      <c r="CK1219" s="77"/>
      <c r="CL1219" s="77"/>
      <c r="CN1219" s="78"/>
      <c r="CO1219" s="77"/>
      <c r="CP1219" s="77"/>
      <c r="CQ1219" s="77"/>
      <c r="CR1219" s="77"/>
      <c r="CS1219" s="77"/>
      <c r="CT1219" s="77"/>
      <c r="CU1219" s="77"/>
      <c r="CV1219" s="77"/>
      <c r="CW1219" s="77"/>
      <c r="CX1219" s="77"/>
      <c r="CY1219" s="77"/>
      <c r="CZ1219" s="77"/>
      <c r="DA1219" s="77"/>
      <c r="DB1219" s="77"/>
      <c r="DC1219" s="77"/>
      <c r="DD1219" s="77"/>
      <c r="DE1219" s="77"/>
      <c r="DF1219" s="77"/>
      <c r="DG1219" s="77"/>
      <c r="DH1219" s="77"/>
      <c r="DI1219" s="77"/>
      <c r="DJ1219" s="77"/>
      <c r="DK1219" s="77"/>
      <c r="DL1219" s="77"/>
    </row>
    <row r="1220" spans="1:116" x14ac:dyDescent="0.4">
      <c r="B1220" s="169" t="s">
        <v>332</v>
      </c>
      <c r="D1220" t="s">
        <v>763</v>
      </c>
      <c r="E1220" s="8" t="str">
        <f>ROW()&amp;" "&amp;D1220</f>
        <v>1220 ADREV-S</v>
      </c>
      <c r="G1220" s="136" t="str">
        <f>G1101</f>
        <v>primary unit</v>
      </c>
      <c r="H1220" s="12"/>
      <c r="I1220" s="60"/>
      <c r="J1220" s="60"/>
      <c r="K1220" s="21"/>
      <c r="L1220" s="21"/>
      <c r="M1220" s="21"/>
      <c r="N1220" s="21"/>
      <c r="O1220" s="21"/>
      <c r="P1220" s="21"/>
      <c r="R1220" s="20"/>
      <c r="S1220" s="150"/>
      <c r="T1220" s="150"/>
      <c r="U1220" s="150"/>
      <c r="V1220" s="150"/>
      <c r="W1220" s="150"/>
      <c r="X1220" s="150"/>
      <c r="Y1220" s="150"/>
      <c r="Z1220" s="150"/>
      <c r="AA1220" s="150"/>
      <c r="AB1220" s="150"/>
      <c r="AC1220" s="150"/>
      <c r="AD1220" s="150"/>
      <c r="AE1220" s="150"/>
      <c r="AF1220" s="150"/>
      <c r="AG1220" s="150"/>
      <c r="AH1220" s="150"/>
      <c r="AI1220" s="150"/>
      <c r="AJ1220" s="150"/>
      <c r="AK1220" s="150"/>
      <c r="AL1220" s="150"/>
      <c r="AM1220" s="150"/>
      <c r="AN1220" s="150"/>
      <c r="AO1220" s="150"/>
      <c r="AP1220" s="150"/>
      <c r="AQ1220" s="150"/>
      <c r="AR1220" s="150"/>
      <c r="AS1220" s="150"/>
      <c r="AT1220" s="150"/>
      <c r="AU1220" s="150"/>
      <c r="AV1220" s="150"/>
      <c r="AW1220" s="150"/>
      <c r="AX1220" s="150"/>
      <c r="AY1220" s="150"/>
      <c r="AZ1220" s="150"/>
      <c r="BA1220" s="150"/>
      <c r="BB1220" s="150"/>
      <c r="BC1220" s="150"/>
      <c r="BD1220" s="150"/>
      <c r="BE1220" s="150"/>
      <c r="BF1220" s="150"/>
      <c r="BG1220" s="150"/>
      <c r="BH1220" s="150"/>
      <c r="BI1220" s="150"/>
      <c r="BJ1220" s="150"/>
      <c r="BK1220" s="150"/>
      <c r="BL1220" s="150"/>
      <c r="BM1220" s="150"/>
      <c r="BN1220" s="150"/>
      <c r="BO1220" s="150"/>
      <c r="BP1220" s="150"/>
      <c r="BQ1220" s="150"/>
      <c r="BR1220" s="150"/>
      <c r="BS1220" s="150"/>
      <c r="BT1220" s="150"/>
      <c r="BU1220" s="150"/>
      <c r="BV1220" s="150"/>
      <c r="BW1220" s="150"/>
      <c r="BX1220" s="150"/>
      <c r="BY1220" s="150"/>
      <c r="BZ1220" s="150"/>
      <c r="CA1220" s="150"/>
      <c r="CB1220" s="150"/>
      <c r="CC1220" s="150"/>
      <c r="CD1220" s="150"/>
      <c r="CE1220" s="150"/>
      <c r="CF1220" s="150"/>
      <c r="CG1220" s="150"/>
      <c r="CH1220" s="150"/>
      <c r="CI1220" s="150"/>
      <c r="CJ1220" s="150"/>
      <c r="CK1220" s="150"/>
      <c r="CL1220" s="150"/>
      <c r="CN1220" s="60"/>
      <c r="CO1220" s="150"/>
      <c r="CP1220" s="150"/>
      <c r="CQ1220" s="150"/>
      <c r="CR1220" s="150"/>
      <c r="CS1220" s="150"/>
      <c r="CT1220" s="150"/>
      <c r="CU1220" s="150"/>
      <c r="CV1220" s="150"/>
      <c r="CW1220" s="150"/>
      <c r="CX1220" s="150"/>
      <c r="CY1220" s="150"/>
      <c r="CZ1220" s="150"/>
      <c r="DA1220" s="150"/>
      <c r="DB1220" s="150"/>
      <c r="DC1220" s="150"/>
      <c r="DD1220" s="150"/>
      <c r="DE1220" s="150"/>
      <c r="DF1220" s="150"/>
      <c r="DG1220" s="150"/>
      <c r="DH1220" s="150"/>
      <c r="DI1220" s="150"/>
      <c r="DJ1220" s="150"/>
      <c r="DK1220" s="150"/>
      <c r="DL1220" s="150"/>
    </row>
    <row r="1221" spans="1:116" x14ac:dyDescent="0.4">
      <c r="B1221" s="169" t="s">
        <v>332</v>
      </c>
      <c r="D1221" t="s">
        <v>763</v>
      </c>
      <c r="E1221" s="8" t="str">
        <f t="shared" si="1496"/>
        <v>1221 ADREV-S</v>
      </c>
      <c r="G1221" s="136" t="str">
        <f>G1102</f>
        <v>Primary revenue driver</v>
      </c>
      <c r="K1221" s="53"/>
      <c r="L1221" s="53"/>
      <c r="M1221" s="53"/>
      <c r="N1221" s="53"/>
      <c r="O1221" s="53"/>
      <c r="P1221" s="53"/>
      <c r="R1221" s="24"/>
      <c r="S1221" s="179" t="str">
        <f t="shared" ref="S1221:AX1223" si="1502">S1093</f>
        <v>S$16</v>
      </c>
      <c r="T1221" s="179" t="str">
        <f t="shared" si="1502"/>
        <v>T$16</v>
      </c>
      <c r="U1221" s="179" t="str">
        <f t="shared" si="1502"/>
        <v>U$16</v>
      </c>
      <c r="V1221" s="179" t="str">
        <f t="shared" si="1502"/>
        <v>V$16</v>
      </c>
      <c r="W1221" s="179" t="str">
        <f t="shared" si="1502"/>
        <v>W$16</v>
      </c>
      <c r="X1221" s="179" t="str">
        <f t="shared" si="1502"/>
        <v>X$16</v>
      </c>
      <c r="Y1221" s="179" t="str">
        <f t="shared" si="1502"/>
        <v>Y$16</v>
      </c>
      <c r="Z1221" s="179" t="str">
        <f t="shared" si="1502"/>
        <v>Z$16</v>
      </c>
      <c r="AA1221" s="179" t="str">
        <f t="shared" si="1502"/>
        <v>AA$16</v>
      </c>
      <c r="AB1221" s="179" t="str">
        <f t="shared" si="1502"/>
        <v>AB$16</v>
      </c>
      <c r="AC1221" s="179" t="str">
        <f t="shared" si="1502"/>
        <v>AC$16</v>
      </c>
      <c r="AD1221" s="179" t="str">
        <f t="shared" si="1502"/>
        <v>AD$16</v>
      </c>
      <c r="AE1221" s="179" t="str">
        <f t="shared" si="1502"/>
        <v>AE$16</v>
      </c>
      <c r="AF1221" s="179" t="str">
        <f t="shared" si="1502"/>
        <v>AF$16</v>
      </c>
      <c r="AG1221" s="179" t="str">
        <f t="shared" si="1502"/>
        <v>AG$16</v>
      </c>
      <c r="AH1221" s="179" t="str">
        <f t="shared" si="1502"/>
        <v>AH$16</v>
      </c>
      <c r="AI1221" s="179" t="str">
        <f t="shared" si="1502"/>
        <v>AI$16</v>
      </c>
      <c r="AJ1221" s="179" t="str">
        <f t="shared" si="1502"/>
        <v>AJ$16</v>
      </c>
      <c r="AK1221" s="179" t="str">
        <f t="shared" si="1502"/>
        <v>AK$16</v>
      </c>
      <c r="AL1221" s="179" t="str">
        <f t="shared" si="1502"/>
        <v>AL$16</v>
      </c>
      <c r="AM1221" s="179" t="str">
        <f t="shared" si="1502"/>
        <v>AM$16</v>
      </c>
      <c r="AN1221" s="179" t="str">
        <f t="shared" si="1502"/>
        <v>AN$16</v>
      </c>
      <c r="AO1221" s="179" t="str">
        <f t="shared" si="1502"/>
        <v>AO$16</v>
      </c>
      <c r="AP1221" s="179" t="str">
        <f t="shared" si="1502"/>
        <v>AP$16</v>
      </c>
      <c r="AQ1221" s="179" t="str">
        <f t="shared" si="1502"/>
        <v>AQ$16</v>
      </c>
      <c r="AR1221" s="179" t="str">
        <f t="shared" si="1502"/>
        <v>AR$16</v>
      </c>
      <c r="AS1221" s="179" t="str">
        <f t="shared" si="1502"/>
        <v>AS$16</v>
      </c>
      <c r="AT1221" s="179" t="str">
        <f t="shared" si="1502"/>
        <v>AT$16</v>
      </c>
      <c r="AU1221" s="179" t="str">
        <f t="shared" si="1502"/>
        <v>AU$16</v>
      </c>
      <c r="AV1221" s="179" t="str">
        <f t="shared" si="1502"/>
        <v>AV$16</v>
      </c>
      <c r="AW1221" s="179" t="str">
        <f t="shared" si="1502"/>
        <v>AW$16</v>
      </c>
      <c r="AX1221" s="179" t="str">
        <f t="shared" si="1502"/>
        <v>AX$16</v>
      </c>
      <c r="AY1221" s="179" t="str">
        <f t="shared" ref="AY1221:CD1223" si="1503">AY1093</f>
        <v>AY$16</v>
      </c>
      <c r="AZ1221" s="179" t="str">
        <f t="shared" si="1503"/>
        <v>AZ$16</v>
      </c>
      <c r="BA1221" s="179" t="str">
        <f t="shared" si="1503"/>
        <v>BA$16</v>
      </c>
      <c r="BB1221" s="179" t="str">
        <f t="shared" si="1503"/>
        <v>BB$16</v>
      </c>
      <c r="BC1221" s="179" t="str">
        <f t="shared" si="1503"/>
        <v>BC$16</v>
      </c>
      <c r="BD1221" s="179" t="str">
        <f t="shared" si="1503"/>
        <v>BD$16</v>
      </c>
      <c r="BE1221" s="179" t="str">
        <f t="shared" si="1503"/>
        <v>BE$16</v>
      </c>
      <c r="BF1221" s="179" t="str">
        <f t="shared" si="1503"/>
        <v>BF$16</v>
      </c>
      <c r="BG1221" s="179" t="str">
        <f t="shared" si="1503"/>
        <v>BG$16</v>
      </c>
      <c r="BH1221" s="179" t="str">
        <f t="shared" si="1503"/>
        <v>BH$16</v>
      </c>
      <c r="BI1221" s="179" t="str">
        <f t="shared" si="1503"/>
        <v>BI$16</v>
      </c>
      <c r="BJ1221" s="179" t="str">
        <f t="shared" si="1503"/>
        <v>BJ$16</v>
      </c>
      <c r="BK1221" s="179" t="str">
        <f t="shared" si="1503"/>
        <v>BK$16</v>
      </c>
      <c r="BL1221" s="179" t="str">
        <f t="shared" si="1503"/>
        <v>BL$16</v>
      </c>
      <c r="BM1221" s="179" t="str">
        <f t="shared" si="1503"/>
        <v>BM$16</v>
      </c>
      <c r="BN1221" s="179" t="str">
        <f t="shared" si="1503"/>
        <v>BN$16</v>
      </c>
      <c r="BO1221" s="179" t="str">
        <f t="shared" si="1503"/>
        <v>BO$16</v>
      </c>
      <c r="BP1221" s="179" t="str">
        <f t="shared" si="1503"/>
        <v>BP$16</v>
      </c>
      <c r="BQ1221" s="179" t="str">
        <f t="shared" si="1503"/>
        <v>BQ$16</v>
      </c>
      <c r="BR1221" s="179" t="str">
        <f t="shared" si="1503"/>
        <v>BR$16</v>
      </c>
      <c r="BS1221" s="179" t="str">
        <f t="shared" si="1503"/>
        <v>BS$16</v>
      </c>
      <c r="BT1221" s="179" t="str">
        <f t="shared" si="1503"/>
        <v>BT$16</v>
      </c>
      <c r="BU1221" s="179" t="str">
        <f t="shared" si="1503"/>
        <v>BU$16</v>
      </c>
      <c r="BV1221" s="179" t="str">
        <f t="shared" si="1503"/>
        <v>BV$16</v>
      </c>
      <c r="BW1221" s="179" t="str">
        <f t="shared" si="1503"/>
        <v>BW$16</v>
      </c>
      <c r="BX1221" s="179" t="str">
        <f t="shared" si="1503"/>
        <v>BX$16</v>
      </c>
      <c r="BY1221" s="179" t="str">
        <f t="shared" si="1503"/>
        <v>BY$16</v>
      </c>
      <c r="BZ1221" s="179" t="str">
        <f t="shared" si="1503"/>
        <v>BZ$16</v>
      </c>
      <c r="CA1221" s="179" t="str">
        <f t="shared" si="1503"/>
        <v>CA$16</v>
      </c>
      <c r="CB1221" s="179" t="str">
        <f t="shared" si="1503"/>
        <v>CB$16</v>
      </c>
      <c r="CC1221" s="179" t="str">
        <f t="shared" si="1503"/>
        <v>CC$16</v>
      </c>
      <c r="CD1221" s="179" t="str">
        <f t="shared" si="1503"/>
        <v>CD$16</v>
      </c>
      <c r="CE1221" s="179" t="str">
        <f t="shared" ref="CE1221:CL1223" si="1504">CE1093</f>
        <v>CE$16</v>
      </c>
      <c r="CF1221" s="179" t="str">
        <f t="shared" si="1504"/>
        <v>CF$16</v>
      </c>
      <c r="CG1221" s="179" t="str">
        <f t="shared" si="1504"/>
        <v>CG$16</v>
      </c>
      <c r="CH1221" s="179" t="str">
        <f t="shared" si="1504"/>
        <v>CH$16</v>
      </c>
      <c r="CI1221" s="179" t="str">
        <f t="shared" si="1504"/>
        <v>CI$16</v>
      </c>
      <c r="CJ1221" s="179" t="str">
        <f t="shared" si="1504"/>
        <v>CJ$16</v>
      </c>
      <c r="CK1221" s="179" t="str">
        <f t="shared" si="1504"/>
        <v>CK$16</v>
      </c>
      <c r="CL1221" s="179" t="str">
        <f t="shared" si="1504"/>
        <v>CL$16</v>
      </c>
      <c r="CO1221" s="179" t="str">
        <f t="shared" ref="CO1221:DL1223" si="1505">CO1093</f>
        <v>CO$16</v>
      </c>
      <c r="CP1221" s="179" t="str">
        <f t="shared" si="1505"/>
        <v>CP$16</v>
      </c>
      <c r="CQ1221" s="179" t="str">
        <f t="shared" si="1505"/>
        <v>CQ$16</v>
      </c>
      <c r="CR1221" s="179" t="str">
        <f t="shared" si="1505"/>
        <v>CR$16</v>
      </c>
      <c r="CS1221" s="179" t="str">
        <f t="shared" si="1505"/>
        <v>CS$16</v>
      </c>
      <c r="CT1221" s="179" t="str">
        <f t="shared" si="1505"/>
        <v>CT$16</v>
      </c>
      <c r="CU1221" s="179" t="str">
        <f t="shared" si="1505"/>
        <v>CU$16</v>
      </c>
      <c r="CV1221" s="179" t="str">
        <f t="shared" si="1505"/>
        <v>CV$16</v>
      </c>
      <c r="CW1221" s="179" t="str">
        <f t="shared" si="1505"/>
        <v>CW$16</v>
      </c>
      <c r="CX1221" s="179" t="str">
        <f t="shared" si="1505"/>
        <v>CX$16</v>
      </c>
      <c r="CY1221" s="179" t="str">
        <f t="shared" si="1505"/>
        <v>CY$16</v>
      </c>
      <c r="CZ1221" s="179" t="str">
        <f t="shared" si="1505"/>
        <v>CZ$16</v>
      </c>
      <c r="DA1221" s="179" t="str">
        <f t="shared" si="1505"/>
        <v>DA$16</v>
      </c>
      <c r="DB1221" s="179" t="str">
        <f t="shared" si="1505"/>
        <v>DB$16</v>
      </c>
      <c r="DC1221" s="179" t="str">
        <f t="shared" si="1505"/>
        <v>DC$16</v>
      </c>
      <c r="DD1221" s="179" t="str">
        <f t="shared" si="1505"/>
        <v>DD$16</v>
      </c>
      <c r="DE1221" s="179" t="str">
        <f t="shared" si="1505"/>
        <v>DE$16</v>
      </c>
      <c r="DF1221" s="179" t="str">
        <f t="shared" si="1505"/>
        <v>DF$16</v>
      </c>
      <c r="DG1221" s="179" t="str">
        <f t="shared" si="1505"/>
        <v>DG$16</v>
      </c>
      <c r="DH1221" s="179" t="str">
        <f t="shared" si="1505"/>
        <v>DH$16</v>
      </c>
      <c r="DI1221" s="179" t="str">
        <f t="shared" si="1505"/>
        <v>DI$16</v>
      </c>
      <c r="DJ1221" s="179" t="str">
        <f t="shared" si="1505"/>
        <v>DJ$16</v>
      </c>
      <c r="DK1221" s="179" t="str">
        <f t="shared" si="1505"/>
        <v>DK$16</v>
      </c>
      <c r="DL1221" s="179" t="str">
        <f t="shared" si="1505"/>
        <v>DL$16</v>
      </c>
    </row>
    <row r="1222" spans="1:116" x14ac:dyDescent="0.4">
      <c r="B1222" s="169" t="s">
        <v>332</v>
      </c>
      <c r="D1222" t="s">
        <v>763</v>
      </c>
      <c r="E1222" s="8" t="str">
        <f t="shared" si="1496"/>
        <v>1222 ADREV-S</v>
      </c>
      <c r="G1222" s="136" t="str">
        <f>G1103</f>
        <v>Primary volume driver</v>
      </c>
      <c r="H1222" s="12"/>
      <c r="I1222" s="60"/>
      <c r="J1222" s="60"/>
      <c r="K1222" s="15"/>
      <c r="L1222" s="15"/>
      <c r="M1222" s="15"/>
      <c r="N1222" s="15"/>
      <c r="O1222" s="15"/>
      <c r="P1222" s="15"/>
      <c r="R1222" s="15"/>
      <c r="S1222" s="179" t="str">
        <f t="shared" ref="S1222:AX1224" si="1506">S1094</f>
        <v>S$17</v>
      </c>
      <c r="T1222" s="179" t="str">
        <f t="shared" si="1506"/>
        <v>T$17</v>
      </c>
      <c r="U1222" s="179" t="str">
        <f t="shared" si="1506"/>
        <v>U$17</v>
      </c>
      <c r="V1222" s="179" t="str">
        <f t="shared" si="1506"/>
        <v>V$17</v>
      </c>
      <c r="W1222" s="179" t="str">
        <f t="shared" si="1506"/>
        <v>W$17</v>
      </c>
      <c r="X1222" s="179" t="str">
        <f t="shared" si="1506"/>
        <v>X$17</v>
      </c>
      <c r="Y1222" s="179" t="str">
        <f t="shared" si="1506"/>
        <v>Y$17</v>
      </c>
      <c r="Z1222" s="179" t="str">
        <f t="shared" si="1506"/>
        <v>Z$17</v>
      </c>
      <c r="AA1222" s="179" t="str">
        <f t="shared" si="1506"/>
        <v>AA$17</v>
      </c>
      <c r="AB1222" s="179" t="str">
        <f t="shared" si="1506"/>
        <v>AB$17</v>
      </c>
      <c r="AC1222" s="179" t="str">
        <f t="shared" si="1506"/>
        <v>AC$17</v>
      </c>
      <c r="AD1222" s="179" t="str">
        <f t="shared" si="1506"/>
        <v>AD$17</v>
      </c>
      <c r="AE1222" s="179" t="str">
        <f t="shared" si="1506"/>
        <v>AE$17</v>
      </c>
      <c r="AF1222" s="179" t="str">
        <f t="shared" si="1506"/>
        <v>AF$17</v>
      </c>
      <c r="AG1222" s="179" t="str">
        <f t="shared" si="1506"/>
        <v>AG$17</v>
      </c>
      <c r="AH1222" s="179" t="str">
        <f t="shared" si="1506"/>
        <v>AH$17</v>
      </c>
      <c r="AI1222" s="179" t="str">
        <f t="shared" si="1506"/>
        <v>AI$17</v>
      </c>
      <c r="AJ1222" s="179" t="str">
        <f t="shared" si="1506"/>
        <v>AJ$17</v>
      </c>
      <c r="AK1222" s="179" t="str">
        <f t="shared" si="1506"/>
        <v>AK$17</v>
      </c>
      <c r="AL1222" s="179" t="str">
        <f t="shared" si="1506"/>
        <v>AL$17</v>
      </c>
      <c r="AM1222" s="179" t="str">
        <f t="shared" si="1506"/>
        <v>AM$17</v>
      </c>
      <c r="AN1222" s="179" t="str">
        <f t="shared" si="1506"/>
        <v>AN$17</v>
      </c>
      <c r="AO1222" s="179" t="str">
        <f t="shared" si="1506"/>
        <v>AO$17</v>
      </c>
      <c r="AP1222" s="179" t="str">
        <f t="shared" si="1506"/>
        <v>AP$17</v>
      </c>
      <c r="AQ1222" s="179" t="str">
        <f t="shared" si="1506"/>
        <v>AQ$17</v>
      </c>
      <c r="AR1222" s="179" t="str">
        <f t="shared" si="1506"/>
        <v>AR$17</v>
      </c>
      <c r="AS1222" s="179" t="str">
        <f t="shared" si="1506"/>
        <v>AS$17</v>
      </c>
      <c r="AT1222" s="179" t="str">
        <f t="shared" si="1506"/>
        <v>AT$17</v>
      </c>
      <c r="AU1222" s="179" t="str">
        <f t="shared" si="1506"/>
        <v>AU$17</v>
      </c>
      <c r="AV1222" s="179" t="str">
        <f t="shared" si="1506"/>
        <v>AV$17</v>
      </c>
      <c r="AW1222" s="179" t="str">
        <f t="shared" si="1506"/>
        <v>AW$17</v>
      </c>
      <c r="AX1222" s="179" t="str">
        <f t="shared" si="1506"/>
        <v>AX$17</v>
      </c>
      <c r="AY1222" s="179" t="str">
        <f t="shared" ref="AY1222:CD1224" si="1507">AY1094</f>
        <v>AY$17</v>
      </c>
      <c r="AZ1222" s="179" t="str">
        <f t="shared" si="1507"/>
        <v>AZ$17</v>
      </c>
      <c r="BA1222" s="179" t="str">
        <f t="shared" si="1507"/>
        <v>BA$17</v>
      </c>
      <c r="BB1222" s="179" t="str">
        <f t="shared" si="1507"/>
        <v>BB$17</v>
      </c>
      <c r="BC1222" s="179" t="str">
        <f t="shared" si="1507"/>
        <v>BC$17</v>
      </c>
      <c r="BD1222" s="179" t="str">
        <f t="shared" si="1507"/>
        <v>BD$17</v>
      </c>
      <c r="BE1222" s="179" t="str">
        <f t="shared" si="1507"/>
        <v>BE$17</v>
      </c>
      <c r="BF1222" s="179" t="str">
        <f t="shared" si="1507"/>
        <v>BF$17</v>
      </c>
      <c r="BG1222" s="179" t="str">
        <f t="shared" si="1507"/>
        <v>BG$17</v>
      </c>
      <c r="BH1222" s="179" t="str">
        <f t="shared" si="1507"/>
        <v>BH$17</v>
      </c>
      <c r="BI1222" s="179" t="str">
        <f t="shared" si="1507"/>
        <v>BI$17</v>
      </c>
      <c r="BJ1222" s="179" t="str">
        <f t="shared" si="1507"/>
        <v>BJ$17</v>
      </c>
      <c r="BK1222" s="179" t="str">
        <f t="shared" si="1507"/>
        <v>BK$17</v>
      </c>
      <c r="BL1222" s="179" t="str">
        <f t="shared" si="1507"/>
        <v>BL$17</v>
      </c>
      <c r="BM1222" s="179" t="str">
        <f t="shared" si="1507"/>
        <v>BM$17</v>
      </c>
      <c r="BN1222" s="179" t="str">
        <f t="shared" si="1507"/>
        <v>BN$17</v>
      </c>
      <c r="BO1222" s="179" t="str">
        <f t="shared" si="1507"/>
        <v>BO$17</v>
      </c>
      <c r="BP1222" s="179" t="str">
        <f t="shared" si="1507"/>
        <v>BP$17</v>
      </c>
      <c r="BQ1222" s="179" t="str">
        <f t="shared" si="1507"/>
        <v>BQ$17</v>
      </c>
      <c r="BR1222" s="179" t="str">
        <f t="shared" si="1507"/>
        <v>BR$17</v>
      </c>
      <c r="BS1222" s="179" t="str">
        <f t="shared" si="1507"/>
        <v>BS$17</v>
      </c>
      <c r="BT1222" s="179" t="str">
        <f t="shared" si="1507"/>
        <v>BT$17</v>
      </c>
      <c r="BU1222" s="179" t="str">
        <f t="shared" si="1507"/>
        <v>BU$17</v>
      </c>
      <c r="BV1222" s="179" t="str">
        <f t="shared" si="1507"/>
        <v>BV$17</v>
      </c>
      <c r="BW1222" s="179" t="str">
        <f t="shared" si="1507"/>
        <v>BW$17</v>
      </c>
      <c r="BX1222" s="179" t="str">
        <f t="shared" si="1507"/>
        <v>BX$17</v>
      </c>
      <c r="BY1222" s="179" t="str">
        <f t="shared" si="1507"/>
        <v>BY$17</v>
      </c>
      <c r="BZ1222" s="179" t="str">
        <f t="shared" si="1507"/>
        <v>BZ$17</v>
      </c>
      <c r="CA1222" s="179" t="str">
        <f t="shared" si="1507"/>
        <v>CA$17</v>
      </c>
      <c r="CB1222" s="179" t="str">
        <f t="shared" si="1507"/>
        <v>CB$17</v>
      </c>
      <c r="CC1222" s="179" t="str">
        <f t="shared" si="1507"/>
        <v>CC$17</v>
      </c>
      <c r="CD1222" s="179" t="str">
        <f t="shared" si="1507"/>
        <v>CD$17</v>
      </c>
      <c r="CE1222" s="179" t="str">
        <f t="shared" ref="CE1222:CL1224" si="1508">CE1094</f>
        <v>CE$17</v>
      </c>
      <c r="CF1222" s="179" t="str">
        <f t="shared" si="1508"/>
        <v>CF$17</v>
      </c>
      <c r="CG1222" s="179" t="str">
        <f t="shared" si="1508"/>
        <v>CG$17</v>
      </c>
      <c r="CH1222" s="179" t="str">
        <f t="shared" si="1508"/>
        <v>CH$17</v>
      </c>
      <c r="CI1222" s="179" t="str">
        <f t="shared" si="1508"/>
        <v>CI$17</v>
      </c>
      <c r="CJ1222" s="179" t="str">
        <f t="shared" si="1508"/>
        <v>CJ$17</v>
      </c>
      <c r="CK1222" s="179" t="str">
        <f t="shared" si="1508"/>
        <v>CK$17</v>
      </c>
      <c r="CL1222" s="179" t="str">
        <f t="shared" si="1508"/>
        <v>CL$17</v>
      </c>
      <c r="CN1222" s="60"/>
      <c r="CO1222" s="179" t="str">
        <f t="shared" ref="CO1222:DL1224" si="1509">CO1094</f>
        <v>CO$17</v>
      </c>
      <c r="CP1222" s="179" t="str">
        <f t="shared" si="1509"/>
        <v>CP$17</v>
      </c>
      <c r="CQ1222" s="179" t="str">
        <f t="shared" si="1509"/>
        <v>CQ$17</v>
      </c>
      <c r="CR1222" s="179" t="str">
        <f t="shared" si="1509"/>
        <v>CR$17</v>
      </c>
      <c r="CS1222" s="179" t="str">
        <f t="shared" si="1509"/>
        <v>CS$17</v>
      </c>
      <c r="CT1222" s="179" t="str">
        <f t="shared" si="1509"/>
        <v>CT$17</v>
      </c>
      <c r="CU1222" s="179" t="str">
        <f t="shared" si="1509"/>
        <v>CU$17</v>
      </c>
      <c r="CV1222" s="179" t="str">
        <f t="shared" si="1509"/>
        <v>CV$17</v>
      </c>
      <c r="CW1222" s="179" t="str">
        <f t="shared" si="1509"/>
        <v>CW$17</v>
      </c>
      <c r="CX1222" s="179" t="str">
        <f t="shared" si="1509"/>
        <v>CX$17</v>
      </c>
      <c r="CY1222" s="179" t="str">
        <f t="shared" si="1509"/>
        <v>CY$17</v>
      </c>
      <c r="CZ1222" s="179" t="str">
        <f t="shared" si="1509"/>
        <v>CZ$17</v>
      </c>
      <c r="DA1222" s="179" t="str">
        <f t="shared" si="1509"/>
        <v>DA$17</v>
      </c>
      <c r="DB1222" s="179" t="str">
        <f t="shared" si="1509"/>
        <v>DB$17</v>
      </c>
      <c r="DC1222" s="179" t="str">
        <f t="shared" si="1509"/>
        <v>DC$17</v>
      </c>
      <c r="DD1222" s="179" t="str">
        <f t="shared" si="1509"/>
        <v>DD$17</v>
      </c>
      <c r="DE1222" s="179" t="str">
        <f t="shared" si="1509"/>
        <v>DE$17</v>
      </c>
      <c r="DF1222" s="179" t="str">
        <f t="shared" si="1509"/>
        <v>DF$17</v>
      </c>
      <c r="DG1222" s="179" t="str">
        <f t="shared" si="1509"/>
        <v>DG$17</v>
      </c>
      <c r="DH1222" s="179" t="str">
        <f t="shared" si="1509"/>
        <v>DH$17</v>
      </c>
      <c r="DI1222" s="179" t="str">
        <f t="shared" si="1509"/>
        <v>DI$17</v>
      </c>
      <c r="DJ1222" s="179" t="str">
        <f t="shared" si="1509"/>
        <v>DJ$17</v>
      </c>
      <c r="DK1222" s="179" t="str">
        <f t="shared" si="1509"/>
        <v>DK$17</v>
      </c>
      <c r="DL1222" s="179" t="str">
        <f t="shared" si="1509"/>
        <v>DL$17</v>
      </c>
    </row>
    <row r="1223" spans="1:116" x14ac:dyDescent="0.4">
      <c r="B1223" t="s">
        <v>332</v>
      </c>
      <c r="D1223" t="s">
        <v>763</v>
      </c>
      <c r="E1223" s="8" t="str">
        <f t="shared" si="1496"/>
        <v>1223 ADREV-S</v>
      </c>
      <c r="G1223" s="136" t="str">
        <f>G1212</f>
        <v>Advertising revenue - secondary:</v>
      </c>
      <c r="H1223" s="12"/>
      <c r="I1223" s="60"/>
      <c r="J1223" s="60"/>
      <c r="K1223" s="15"/>
      <c r="L1223" s="15"/>
      <c r="M1223" s="15"/>
      <c r="N1223" s="15"/>
      <c r="O1223" s="15"/>
      <c r="P1223" s="15"/>
      <c r="R1223" s="15"/>
      <c r="S1223" s="179">
        <f t="shared" ref="S1223:AX1225" si="1510">S1095</f>
        <v>0</v>
      </c>
      <c r="T1223" s="179">
        <f t="shared" si="1510"/>
        <v>0</v>
      </c>
      <c r="U1223" s="179">
        <f t="shared" si="1510"/>
        <v>0</v>
      </c>
      <c r="V1223" s="179">
        <f t="shared" si="1510"/>
        <v>0</v>
      </c>
      <c r="W1223" s="179">
        <f t="shared" si="1510"/>
        <v>0</v>
      </c>
      <c r="X1223" s="179">
        <f t="shared" si="1510"/>
        <v>0</v>
      </c>
      <c r="Y1223" s="179">
        <f t="shared" si="1510"/>
        <v>0</v>
      </c>
      <c r="Z1223" s="179">
        <f t="shared" si="1510"/>
        <v>0</v>
      </c>
      <c r="AA1223" s="179">
        <f t="shared" si="1510"/>
        <v>0</v>
      </c>
      <c r="AB1223" s="179">
        <f t="shared" si="1510"/>
        <v>0</v>
      </c>
      <c r="AC1223" s="179">
        <f t="shared" si="1510"/>
        <v>0</v>
      </c>
      <c r="AD1223" s="179">
        <f t="shared" si="1510"/>
        <v>0</v>
      </c>
      <c r="AE1223" s="179">
        <f t="shared" si="1510"/>
        <v>0</v>
      </c>
      <c r="AF1223" s="179">
        <f t="shared" si="1510"/>
        <v>0</v>
      </c>
      <c r="AG1223" s="179">
        <f t="shared" si="1510"/>
        <v>0</v>
      </c>
      <c r="AH1223" s="179">
        <f t="shared" si="1510"/>
        <v>0</v>
      </c>
      <c r="AI1223" s="179">
        <f t="shared" si="1510"/>
        <v>0</v>
      </c>
      <c r="AJ1223" s="179">
        <f t="shared" si="1510"/>
        <v>0</v>
      </c>
      <c r="AK1223" s="179">
        <f t="shared" si="1510"/>
        <v>0</v>
      </c>
      <c r="AL1223" s="179">
        <f t="shared" si="1510"/>
        <v>0</v>
      </c>
      <c r="AM1223" s="179">
        <f t="shared" si="1510"/>
        <v>0</v>
      </c>
      <c r="AN1223" s="179">
        <f t="shared" si="1510"/>
        <v>0</v>
      </c>
      <c r="AO1223" s="179">
        <f t="shared" si="1510"/>
        <v>0</v>
      </c>
      <c r="AP1223" s="179">
        <f t="shared" si="1510"/>
        <v>0</v>
      </c>
      <c r="AQ1223" s="179">
        <f t="shared" si="1510"/>
        <v>0</v>
      </c>
      <c r="AR1223" s="179">
        <f t="shared" si="1510"/>
        <v>0</v>
      </c>
      <c r="AS1223" s="179">
        <f t="shared" si="1510"/>
        <v>0</v>
      </c>
      <c r="AT1223" s="179">
        <f t="shared" si="1510"/>
        <v>0</v>
      </c>
      <c r="AU1223" s="179">
        <f t="shared" si="1510"/>
        <v>0</v>
      </c>
      <c r="AV1223" s="179">
        <f t="shared" si="1510"/>
        <v>0</v>
      </c>
      <c r="AW1223" s="179">
        <f t="shared" si="1510"/>
        <v>0</v>
      </c>
      <c r="AX1223" s="179">
        <f t="shared" si="1510"/>
        <v>0</v>
      </c>
      <c r="AY1223" s="179">
        <f t="shared" ref="AY1223:CD1225" si="1511">AY1095</f>
        <v>0</v>
      </c>
      <c r="AZ1223" s="179">
        <f t="shared" si="1511"/>
        <v>0</v>
      </c>
      <c r="BA1223" s="179">
        <f t="shared" si="1511"/>
        <v>0</v>
      </c>
      <c r="BB1223" s="179">
        <f t="shared" si="1511"/>
        <v>0</v>
      </c>
      <c r="BC1223" s="179">
        <f t="shared" si="1511"/>
        <v>0</v>
      </c>
      <c r="BD1223" s="179">
        <f t="shared" si="1511"/>
        <v>0</v>
      </c>
      <c r="BE1223" s="179">
        <f t="shared" si="1511"/>
        <v>0</v>
      </c>
      <c r="BF1223" s="179">
        <f t="shared" si="1511"/>
        <v>0</v>
      </c>
      <c r="BG1223" s="179">
        <f t="shared" si="1511"/>
        <v>0</v>
      </c>
      <c r="BH1223" s="179">
        <f t="shared" si="1511"/>
        <v>0</v>
      </c>
      <c r="BI1223" s="179">
        <f t="shared" si="1511"/>
        <v>0</v>
      </c>
      <c r="BJ1223" s="179">
        <f t="shared" si="1511"/>
        <v>0</v>
      </c>
      <c r="BK1223" s="179">
        <f t="shared" si="1511"/>
        <v>0</v>
      </c>
      <c r="BL1223" s="179">
        <f t="shared" si="1511"/>
        <v>0</v>
      </c>
      <c r="BM1223" s="179">
        <f t="shared" si="1511"/>
        <v>0</v>
      </c>
      <c r="BN1223" s="179">
        <f t="shared" si="1511"/>
        <v>0</v>
      </c>
      <c r="BO1223" s="179">
        <f t="shared" si="1511"/>
        <v>0</v>
      </c>
      <c r="BP1223" s="179">
        <f t="shared" si="1511"/>
        <v>0</v>
      </c>
      <c r="BQ1223" s="179">
        <f t="shared" si="1511"/>
        <v>0</v>
      </c>
      <c r="BR1223" s="179">
        <f t="shared" si="1511"/>
        <v>0</v>
      </c>
      <c r="BS1223" s="179">
        <f t="shared" si="1511"/>
        <v>0</v>
      </c>
      <c r="BT1223" s="179">
        <f t="shared" si="1511"/>
        <v>0</v>
      </c>
      <c r="BU1223" s="179">
        <f t="shared" si="1511"/>
        <v>0</v>
      </c>
      <c r="BV1223" s="179">
        <f t="shared" si="1511"/>
        <v>0</v>
      </c>
      <c r="BW1223" s="179">
        <f t="shared" si="1511"/>
        <v>0</v>
      </c>
      <c r="BX1223" s="179">
        <f t="shared" si="1511"/>
        <v>0</v>
      </c>
      <c r="BY1223" s="179">
        <f t="shared" si="1511"/>
        <v>0</v>
      </c>
      <c r="BZ1223" s="179">
        <f t="shared" si="1511"/>
        <v>0</v>
      </c>
      <c r="CA1223" s="179">
        <f t="shared" si="1511"/>
        <v>0</v>
      </c>
      <c r="CB1223" s="179">
        <f t="shared" si="1511"/>
        <v>0</v>
      </c>
      <c r="CC1223" s="179">
        <f t="shared" si="1511"/>
        <v>0</v>
      </c>
      <c r="CD1223" s="179">
        <f t="shared" si="1511"/>
        <v>0</v>
      </c>
      <c r="CE1223" s="179">
        <f t="shared" ref="CE1223:CL1225" si="1512">CE1095</f>
        <v>0</v>
      </c>
      <c r="CF1223" s="179">
        <f t="shared" si="1512"/>
        <v>0</v>
      </c>
      <c r="CG1223" s="179">
        <f t="shared" si="1512"/>
        <v>0</v>
      </c>
      <c r="CH1223" s="179">
        <f t="shared" si="1512"/>
        <v>0</v>
      </c>
      <c r="CI1223" s="179">
        <f t="shared" si="1512"/>
        <v>0</v>
      </c>
      <c r="CJ1223" s="179">
        <f t="shared" si="1512"/>
        <v>0</v>
      </c>
      <c r="CK1223" s="179">
        <f t="shared" si="1512"/>
        <v>0</v>
      </c>
      <c r="CL1223" s="179">
        <f t="shared" si="1512"/>
        <v>0</v>
      </c>
      <c r="CN1223" s="60"/>
      <c r="CO1223" s="179">
        <f t="shared" ref="CO1223:DL1225" si="1513">CO1095</f>
        <v>0</v>
      </c>
      <c r="CP1223" s="179">
        <f t="shared" si="1513"/>
        <v>0</v>
      </c>
      <c r="CQ1223" s="179">
        <f t="shared" si="1513"/>
        <v>0</v>
      </c>
      <c r="CR1223" s="179">
        <f t="shared" si="1513"/>
        <v>0</v>
      </c>
      <c r="CS1223" s="179">
        <f t="shared" si="1513"/>
        <v>0</v>
      </c>
      <c r="CT1223" s="179">
        <f t="shared" si="1513"/>
        <v>0</v>
      </c>
      <c r="CU1223" s="179">
        <f t="shared" si="1513"/>
        <v>0</v>
      </c>
      <c r="CV1223" s="179">
        <f t="shared" si="1513"/>
        <v>0</v>
      </c>
      <c r="CW1223" s="179">
        <f t="shared" si="1513"/>
        <v>0</v>
      </c>
      <c r="CX1223" s="179">
        <f t="shared" si="1513"/>
        <v>0</v>
      </c>
      <c r="CY1223" s="179">
        <f t="shared" si="1513"/>
        <v>0</v>
      </c>
      <c r="CZ1223" s="179">
        <f t="shared" si="1513"/>
        <v>0</v>
      </c>
      <c r="DA1223" s="179">
        <f t="shared" si="1513"/>
        <v>0</v>
      </c>
      <c r="DB1223" s="179">
        <f t="shared" si="1513"/>
        <v>0</v>
      </c>
      <c r="DC1223" s="179">
        <f t="shared" si="1513"/>
        <v>0</v>
      </c>
      <c r="DD1223" s="179">
        <f t="shared" si="1513"/>
        <v>0</v>
      </c>
      <c r="DE1223" s="179">
        <f t="shared" si="1513"/>
        <v>0</v>
      </c>
      <c r="DF1223" s="179">
        <f t="shared" si="1513"/>
        <v>0</v>
      </c>
      <c r="DG1223" s="179">
        <f t="shared" si="1513"/>
        <v>0</v>
      </c>
      <c r="DH1223" s="179">
        <f t="shared" si="1513"/>
        <v>0</v>
      </c>
      <c r="DI1223" s="179">
        <f t="shared" si="1513"/>
        <v>0</v>
      </c>
      <c r="DJ1223" s="179">
        <f t="shared" si="1513"/>
        <v>0</v>
      </c>
      <c r="DK1223" s="179">
        <f t="shared" si="1513"/>
        <v>0</v>
      </c>
      <c r="DL1223" s="179">
        <f t="shared" si="1513"/>
        <v>0</v>
      </c>
    </row>
    <row r="1224" spans="1:116" x14ac:dyDescent="0.4">
      <c r="B1224" t="s">
        <v>332</v>
      </c>
      <c r="D1224" t="s">
        <v>763</v>
      </c>
      <c r="E1224" s="8" t="str">
        <f t="shared" ref="E1224:E1226" si="1514">ROW()&amp;" "&amp;D1224</f>
        <v>1224 ADREV-S</v>
      </c>
      <c r="G1224" s="241" t="str">
        <f>IFERROR(SUBSTITUTE(TRIM(MID(G1212, SEARCH("-", G1212) + 1, LEN(G1212))),":",""),"no unit")</f>
        <v>secondary</v>
      </c>
      <c r="H1224" s="12"/>
      <c r="I1224" s="60"/>
      <c r="J1224" s="60"/>
      <c r="K1224" s="15"/>
      <c r="L1224" s="15"/>
      <c r="M1224" s="15"/>
      <c r="N1224" s="15"/>
      <c r="O1224" s="15"/>
      <c r="P1224" s="15"/>
      <c r="R1224" s="15"/>
      <c r="S1224" s="179"/>
      <c r="T1224" s="179"/>
      <c r="U1224" s="179"/>
      <c r="V1224" s="179"/>
      <c r="W1224" s="179"/>
      <c r="X1224" s="179"/>
      <c r="Y1224" s="179"/>
      <c r="Z1224" s="179"/>
      <c r="AA1224" s="179"/>
      <c r="AB1224" s="179"/>
      <c r="AC1224" s="179"/>
      <c r="AD1224" s="179"/>
      <c r="AE1224" s="179"/>
      <c r="AF1224" s="179"/>
      <c r="AG1224" s="179"/>
      <c r="AH1224" s="179"/>
      <c r="AI1224" s="179"/>
      <c r="AJ1224" s="179"/>
      <c r="AK1224" s="179"/>
      <c r="AL1224" s="179"/>
      <c r="AM1224" s="179"/>
      <c r="AN1224" s="179"/>
      <c r="AO1224" s="179"/>
      <c r="AP1224" s="179"/>
      <c r="AQ1224" s="179"/>
      <c r="AR1224" s="179"/>
      <c r="AS1224" s="179"/>
      <c r="AT1224" s="179"/>
      <c r="AU1224" s="179"/>
      <c r="AV1224" s="179"/>
      <c r="AW1224" s="179"/>
      <c r="AX1224" s="179"/>
      <c r="AY1224" s="179"/>
      <c r="AZ1224" s="179"/>
      <c r="BA1224" s="179"/>
      <c r="BB1224" s="179"/>
      <c r="BC1224" s="179"/>
      <c r="BD1224" s="179"/>
      <c r="BE1224" s="179"/>
      <c r="BF1224" s="179"/>
      <c r="BG1224" s="179"/>
      <c r="BH1224" s="179"/>
      <c r="BI1224" s="179"/>
      <c r="BJ1224" s="179"/>
      <c r="BK1224" s="179"/>
      <c r="BL1224" s="179"/>
      <c r="BM1224" s="179"/>
      <c r="BN1224" s="179"/>
      <c r="BO1224" s="179"/>
      <c r="BP1224" s="179"/>
      <c r="BQ1224" s="179"/>
      <c r="BR1224" s="179"/>
      <c r="BS1224" s="179"/>
      <c r="BT1224" s="179"/>
      <c r="BU1224" s="179"/>
      <c r="BV1224" s="179"/>
      <c r="BW1224" s="179"/>
      <c r="BX1224" s="179"/>
      <c r="BY1224" s="179"/>
      <c r="BZ1224" s="179"/>
      <c r="CA1224" s="179"/>
      <c r="CB1224" s="179"/>
      <c r="CC1224" s="179"/>
      <c r="CD1224" s="179"/>
      <c r="CE1224" s="179"/>
      <c r="CF1224" s="179"/>
      <c r="CG1224" s="179"/>
      <c r="CH1224" s="179"/>
      <c r="CI1224" s="179"/>
      <c r="CJ1224" s="179"/>
      <c r="CK1224" s="179"/>
      <c r="CL1224" s="179"/>
      <c r="CN1224" s="60"/>
      <c r="CO1224" s="179"/>
      <c r="CP1224" s="179"/>
      <c r="CQ1224" s="179"/>
      <c r="CR1224" s="179"/>
      <c r="CS1224" s="179"/>
      <c r="CT1224" s="179"/>
      <c r="CU1224" s="179"/>
      <c r="CV1224" s="179"/>
      <c r="CW1224" s="179"/>
      <c r="CX1224" s="179"/>
      <c r="CY1224" s="179"/>
      <c r="CZ1224" s="179"/>
      <c r="DA1224" s="179"/>
      <c r="DB1224" s="179"/>
      <c r="DC1224" s="179"/>
      <c r="DD1224" s="179"/>
      <c r="DE1224" s="179"/>
      <c r="DF1224" s="179"/>
      <c r="DG1224" s="179"/>
      <c r="DH1224" s="179"/>
      <c r="DI1224" s="179"/>
      <c r="DJ1224" s="179"/>
      <c r="DK1224" s="179"/>
      <c r="DL1224" s="179"/>
    </row>
    <row r="1225" spans="1:116" x14ac:dyDescent="0.4">
      <c r="B1225" t="s">
        <v>332</v>
      </c>
      <c r="D1225" t="s">
        <v>763</v>
      </c>
      <c r="E1225" s="8" t="str">
        <f t="shared" si="1496"/>
        <v>1225 ADREV-S</v>
      </c>
      <c r="G1225" s="136" t="str">
        <f>G1106</f>
        <v>Secondary revenue driver</v>
      </c>
      <c r="H1225" s="12"/>
      <c r="I1225" s="60"/>
      <c r="J1225" s="60"/>
      <c r="K1225" s="15"/>
      <c r="L1225" s="15"/>
      <c r="M1225" s="15"/>
      <c r="N1225" s="15"/>
      <c r="O1225" s="15"/>
      <c r="P1225" s="15"/>
      <c r="R1225" s="15"/>
      <c r="S1225" s="179" t="str">
        <f t="shared" ref="S1225:AX1227" si="1515">S1097</f>
        <v>S$1087</v>
      </c>
      <c r="T1225" s="179" t="str">
        <f t="shared" si="1515"/>
        <v>T$1087</v>
      </c>
      <c r="U1225" s="179" t="str">
        <f t="shared" si="1515"/>
        <v>U$1087</v>
      </c>
      <c r="V1225" s="179" t="str">
        <f t="shared" si="1515"/>
        <v>V$1087</v>
      </c>
      <c r="W1225" s="179" t="str">
        <f t="shared" si="1515"/>
        <v>W$1087</v>
      </c>
      <c r="X1225" s="179" t="str">
        <f t="shared" si="1515"/>
        <v>X$1087</v>
      </c>
      <c r="Y1225" s="179" t="str">
        <f t="shared" si="1515"/>
        <v>Y$1087</v>
      </c>
      <c r="Z1225" s="179" t="str">
        <f t="shared" si="1515"/>
        <v>Z$1087</v>
      </c>
      <c r="AA1225" s="179" t="str">
        <f t="shared" si="1515"/>
        <v>AA$1087</v>
      </c>
      <c r="AB1225" s="179" t="str">
        <f t="shared" si="1515"/>
        <v>AB$1087</v>
      </c>
      <c r="AC1225" s="179" t="str">
        <f t="shared" si="1515"/>
        <v>AC$1087</v>
      </c>
      <c r="AD1225" s="179" t="str">
        <f t="shared" si="1515"/>
        <v>AD$1087</v>
      </c>
      <c r="AE1225" s="179" t="str">
        <f t="shared" si="1515"/>
        <v>AE$1087</v>
      </c>
      <c r="AF1225" s="179" t="str">
        <f t="shared" si="1515"/>
        <v>AF$1087</v>
      </c>
      <c r="AG1225" s="179" t="str">
        <f t="shared" si="1515"/>
        <v>AG$1087</v>
      </c>
      <c r="AH1225" s="179" t="str">
        <f t="shared" si="1515"/>
        <v>AH$1087</v>
      </c>
      <c r="AI1225" s="179" t="str">
        <f t="shared" si="1515"/>
        <v>AI$1087</v>
      </c>
      <c r="AJ1225" s="179" t="str">
        <f t="shared" si="1515"/>
        <v>AJ$1087</v>
      </c>
      <c r="AK1225" s="179" t="str">
        <f t="shared" si="1515"/>
        <v>AK$1087</v>
      </c>
      <c r="AL1225" s="179" t="str">
        <f t="shared" si="1515"/>
        <v>AL$1087</v>
      </c>
      <c r="AM1225" s="179" t="str">
        <f t="shared" si="1515"/>
        <v>AM$1087</v>
      </c>
      <c r="AN1225" s="179" t="str">
        <f t="shared" si="1515"/>
        <v>AN$1087</v>
      </c>
      <c r="AO1225" s="179" t="str">
        <f t="shared" si="1515"/>
        <v>AO$1087</v>
      </c>
      <c r="AP1225" s="179" t="str">
        <f t="shared" si="1515"/>
        <v>AP$1087</v>
      </c>
      <c r="AQ1225" s="179" t="str">
        <f t="shared" si="1515"/>
        <v>AQ$1087</v>
      </c>
      <c r="AR1225" s="179" t="str">
        <f t="shared" si="1515"/>
        <v>AR$1087</v>
      </c>
      <c r="AS1225" s="179" t="str">
        <f t="shared" si="1515"/>
        <v>AS$1087</v>
      </c>
      <c r="AT1225" s="179" t="str">
        <f t="shared" si="1515"/>
        <v>AT$1087</v>
      </c>
      <c r="AU1225" s="179" t="str">
        <f t="shared" si="1515"/>
        <v>AU$1087</v>
      </c>
      <c r="AV1225" s="179" t="str">
        <f t="shared" si="1515"/>
        <v>AV$1087</v>
      </c>
      <c r="AW1225" s="179" t="str">
        <f t="shared" si="1515"/>
        <v>AW$1087</v>
      </c>
      <c r="AX1225" s="179" t="str">
        <f t="shared" si="1515"/>
        <v>AX$1087</v>
      </c>
      <c r="AY1225" s="179" t="str">
        <f t="shared" ref="AY1225:CD1227" si="1516">AY1097</f>
        <v>AY$1087</v>
      </c>
      <c r="AZ1225" s="179" t="str">
        <f t="shared" si="1516"/>
        <v>AZ$1087</v>
      </c>
      <c r="BA1225" s="179" t="str">
        <f t="shared" si="1516"/>
        <v>BA$1087</v>
      </c>
      <c r="BB1225" s="179" t="str">
        <f t="shared" si="1516"/>
        <v>BB$1087</v>
      </c>
      <c r="BC1225" s="179" t="str">
        <f t="shared" si="1516"/>
        <v>BC$1087</v>
      </c>
      <c r="BD1225" s="179" t="str">
        <f t="shared" si="1516"/>
        <v>BD$1087</v>
      </c>
      <c r="BE1225" s="179" t="str">
        <f t="shared" si="1516"/>
        <v>BE$1087</v>
      </c>
      <c r="BF1225" s="179" t="str">
        <f t="shared" si="1516"/>
        <v>BF$1087</v>
      </c>
      <c r="BG1225" s="179" t="str">
        <f t="shared" si="1516"/>
        <v>BG$1087</v>
      </c>
      <c r="BH1225" s="179" t="str">
        <f t="shared" si="1516"/>
        <v>BH$1087</v>
      </c>
      <c r="BI1225" s="179" t="str">
        <f t="shared" si="1516"/>
        <v>BI$1087</v>
      </c>
      <c r="BJ1225" s="179" t="str">
        <f t="shared" si="1516"/>
        <v>BJ$1087</v>
      </c>
      <c r="BK1225" s="179" t="str">
        <f t="shared" si="1516"/>
        <v>BK$1087</v>
      </c>
      <c r="BL1225" s="179" t="str">
        <f t="shared" si="1516"/>
        <v>BL$1087</v>
      </c>
      <c r="BM1225" s="179" t="str">
        <f t="shared" si="1516"/>
        <v>BM$1087</v>
      </c>
      <c r="BN1225" s="179" t="str">
        <f t="shared" si="1516"/>
        <v>BN$1087</v>
      </c>
      <c r="BO1225" s="179" t="str">
        <f t="shared" si="1516"/>
        <v>BO$1087</v>
      </c>
      <c r="BP1225" s="179" t="str">
        <f t="shared" si="1516"/>
        <v>BP$1087</v>
      </c>
      <c r="BQ1225" s="179" t="str">
        <f t="shared" si="1516"/>
        <v>BQ$1087</v>
      </c>
      <c r="BR1225" s="179" t="str">
        <f t="shared" si="1516"/>
        <v>BR$1087</v>
      </c>
      <c r="BS1225" s="179" t="str">
        <f t="shared" si="1516"/>
        <v>BS$1087</v>
      </c>
      <c r="BT1225" s="179" t="str">
        <f t="shared" si="1516"/>
        <v>BT$1087</v>
      </c>
      <c r="BU1225" s="179" t="str">
        <f t="shared" si="1516"/>
        <v>BU$1087</v>
      </c>
      <c r="BV1225" s="179" t="str">
        <f t="shared" si="1516"/>
        <v>BV$1087</v>
      </c>
      <c r="BW1225" s="179" t="str">
        <f t="shared" si="1516"/>
        <v>BW$1087</v>
      </c>
      <c r="BX1225" s="179" t="str">
        <f t="shared" si="1516"/>
        <v>BX$1087</v>
      </c>
      <c r="BY1225" s="179" t="str">
        <f t="shared" si="1516"/>
        <v>BY$1087</v>
      </c>
      <c r="BZ1225" s="179" t="str">
        <f t="shared" si="1516"/>
        <v>BZ$1087</v>
      </c>
      <c r="CA1225" s="179" t="str">
        <f t="shared" si="1516"/>
        <v>CA$1087</v>
      </c>
      <c r="CB1225" s="179" t="str">
        <f t="shared" si="1516"/>
        <v>CB$1087</v>
      </c>
      <c r="CC1225" s="179" t="str">
        <f t="shared" si="1516"/>
        <v>CC$1087</v>
      </c>
      <c r="CD1225" s="179" t="str">
        <f t="shared" si="1516"/>
        <v>CD$1087</v>
      </c>
      <c r="CE1225" s="179" t="str">
        <f t="shared" ref="CE1225:CL1227" si="1517">CE1097</f>
        <v>CE$1087</v>
      </c>
      <c r="CF1225" s="179" t="str">
        <f t="shared" si="1517"/>
        <v>CF$1087</v>
      </c>
      <c r="CG1225" s="179" t="str">
        <f t="shared" si="1517"/>
        <v>CG$1087</v>
      </c>
      <c r="CH1225" s="179" t="str">
        <f t="shared" si="1517"/>
        <v>CH$1087</v>
      </c>
      <c r="CI1225" s="179" t="str">
        <f t="shared" si="1517"/>
        <v>CI$1087</v>
      </c>
      <c r="CJ1225" s="179" t="str">
        <f t="shared" si="1517"/>
        <v>CJ$1087</v>
      </c>
      <c r="CK1225" s="179" t="str">
        <f t="shared" si="1517"/>
        <v>CK$1087</v>
      </c>
      <c r="CL1225" s="179" t="str">
        <f t="shared" si="1517"/>
        <v>CL$1087</v>
      </c>
      <c r="CN1225" s="60"/>
      <c r="CO1225" s="179" t="str">
        <f t="shared" ref="CO1225:DL1227" si="1518">CO1097</f>
        <v>CO$1087</v>
      </c>
      <c r="CP1225" s="179" t="str">
        <f t="shared" si="1518"/>
        <v>CP$1087</v>
      </c>
      <c r="CQ1225" s="179" t="str">
        <f t="shared" si="1518"/>
        <v>CQ$1087</v>
      </c>
      <c r="CR1225" s="179" t="str">
        <f t="shared" si="1518"/>
        <v>CR$1087</v>
      </c>
      <c r="CS1225" s="179" t="str">
        <f t="shared" si="1518"/>
        <v>CS$1087</v>
      </c>
      <c r="CT1225" s="179" t="str">
        <f t="shared" si="1518"/>
        <v>CT$1087</v>
      </c>
      <c r="CU1225" s="179" t="str">
        <f t="shared" si="1518"/>
        <v>CU$1087</v>
      </c>
      <c r="CV1225" s="179" t="str">
        <f t="shared" si="1518"/>
        <v>CV$1087</v>
      </c>
      <c r="CW1225" s="179" t="str">
        <f t="shared" si="1518"/>
        <v>CW$1087</v>
      </c>
      <c r="CX1225" s="179" t="str">
        <f t="shared" si="1518"/>
        <v>CX$1087</v>
      </c>
      <c r="CY1225" s="179" t="str">
        <f t="shared" si="1518"/>
        <v>CY$1087</v>
      </c>
      <c r="CZ1225" s="179" t="str">
        <f t="shared" si="1518"/>
        <v>CZ$1087</v>
      </c>
      <c r="DA1225" s="179" t="str">
        <f t="shared" si="1518"/>
        <v>DA$1087</v>
      </c>
      <c r="DB1225" s="179" t="str">
        <f t="shared" si="1518"/>
        <v>DB$1087</v>
      </c>
      <c r="DC1225" s="179" t="str">
        <f t="shared" si="1518"/>
        <v>DC$1087</v>
      </c>
      <c r="DD1225" s="179" t="str">
        <f t="shared" si="1518"/>
        <v>DD$1087</v>
      </c>
      <c r="DE1225" s="179" t="str">
        <f t="shared" si="1518"/>
        <v>DE$1087</v>
      </c>
      <c r="DF1225" s="179" t="str">
        <f t="shared" si="1518"/>
        <v>DF$1087</v>
      </c>
      <c r="DG1225" s="179" t="str">
        <f t="shared" si="1518"/>
        <v>DG$1087</v>
      </c>
      <c r="DH1225" s="179" t="str">
        <f t="shared" si="1518"/>
        <v>DH$1087</v>
      </c>
      <c r="DI1225" s="179" t="str">
        <f t="shared" si="1518"/>
        <v>DI$1087</v>
      </c>
      <c r="DJ1225" s="179" t="str">
        <f t="shared" si="1518"/>
        <v>DJ$1087</v>
      </c>
      <c r="DK1225" s="179" t="str">
        <f t="shared" si="1518"/>
        <v>DK$1087</v>
      </c>
      <c r="DL1225" s="179" t="str">
        <f t="shared" si="1518"/>
        <v>DL$1087</v>
      </c>
    </row>
    <row r="1226" spans="1:116" x14ac:dyDescent="0.4">
      <c r="B1226" t="s">
        <v>332</v>
      </c>
      <c r="D1226" t="s">
        <v>763</v>
      </c>
      <c r="E1226" s="8" t="str">
        <f t="shared" si="1496"/>
        <v>1226 ADREV-S</v>
      </c>
      <c r="G1226" s="136" t="str">
        <f>G1107</f>
        <v>Secondary volume driver</v>
      </c>
      <c r="H1226" s="12"/>
      <c r="I1226" s="60"/>
      <c r="J1226" s="60"/>
      <c r="K1226" s="15"/>
      <c r="L1226" s="15"/>
      <c r="M1226" s="15"/>
      <c r="N1226" s="15"/>
      <c r="O1226" s="15"/>
      <c r="P1226" s="15"/>
      <c r="R1226" s="15"/>
      <c r="S1226" s="179" t="str">
        <f t="shared" ref="S1226:AX1228" si="1519">S1098</f>
        <v>S$19</v>
      </c>
      <c r="T1226" s="179" t="str">
        <f t="shared" si="1519"/>
        <v>T$19</v>
      </c>
      <c r="U1226" s="179" t="str">
        <f t="shared" si="1519"/>
        <v>U$19</v>
      </c>
      <c r="V1226" s="179" t="str">
        <f t="shared" si="1519"/>
        <v>V$19</v>
      </c>
      <c r="W1226" s="179" t="str">
        <f t="shared" si="1519"/>
        <v>W$19</v>
      </c>
      <c r="X1226" s="179" t="str">
        <f t="shared" si="1519"/>
        <v>X$19</v>
      </c>
      <c r="Y1226" s="179" t="str">
        <f t="shared" si="1519"/>
        <v>Y$19</v>
      </c>
      <c r="Z1226" s="179" t="str">
        <f t="shared" si="1519"/>
        <v>Z$19</v>
      </c>
      <c r="AA1226" s="179" t="str">
        <f t="shared" si="1519"/>
        <v>AA$19</v>
      </c>
      <c r="AB1226" s="179" t="str">
        <f t="shared" si="1519"/>
        <v>AB$19</v>
      </c>
      <c r="AC1226" s="179" t="str">
        <f t="shared" si="1519"/>
        <v>AC$19</v>
      </c>
      <c r="AD1226" s="179" t="str">
        <f t="shared" si="1519"/>
        <v>AD$19</v>
      </c>
      <c r="AE1226" s="179" t="str">
        <f t="shared" si="1519"/>
        <v>AE$19</v>
      </c>
      <c r="AF1226" s="179" t="str">
        <f t="shared" si="1519"/>
        <v>AF$19</v>
      </c>
      <c r="AG1226" s="179" t="str">
        <f t="shared" si="1519"/>
        <v>AG$19</v>
      </c>
      <c r="AH1226" s="179" t="str">
        <f t="shared" si="1519"/>
        <v>AH$19</v>
      </c>
      <c r="AI1226" s="179" t="str">
        <f t="shared" si="1519"/>
        <v>AI$19</v>
      </c>
      <c r="AJ1226" s="179" t="str">
        <f t="shared" si="1519"/>
        <v>AJ$19</v>
      </c>
      <c r="AK1226" s="179" t="str">
        <f t="shared" si="1519"/>
        <v>AK$19</v>
      </c>
      <c r="AL1226" s="179" t="str">
        <f t="shared" si="1519"/>
        <v>AL$19</v>
      </c>
      <c r="AM1226" s="179" t="str">
        <f t="shared" si="1519"/>
        <v>AM$19</v>
      </c>
      <c r="AN1226" s="179" t="str">
        <f t="shared" si="1519"/>
        <v>AN$19</v>
      </c>
      <c r="AO1226" s="179" t="str">
        <f t="shared" si="1519"/>
        <v>AO$19</v>
      </c>
      <c r="AP1226" s="179" t="str">
        <f t="shared" si="1519"/>
        <v>AP$19</v>
      </c>
      <c r="AQ1226" s="179" t="str">
        <f t="shared" si="1519"/>
        <v>AQ$19</v>
      </c>
      <c r="AR1226" s="179" t="str">
        <f t="shared" si="1519"/>
        <v>AR$19</v>
      </c>
      <c r="AS1226" s="179" t="str">
        <f t="shared" si="1519"/>
        <v>AS$19</v>
      </c>
      <c r="AT1226" s="179" t="str">
        <f t="shared" si="1519"/>
        <v>AT$19</v>
      </c>
      <c r="AU1226" s="179" t="str">
        <f t="shared" si="1519"/>
        <v>AU$19</v>
      </c>
      <c r="AV1226" s="179" t="str">
        <f t="shared" si="1519"/>
        <v>AV$19</v>
      </c>
      <c r="AW1226" s="179" t="str">
        <f t="shared" si="1519"/>
        <v>AW$19</v>
      </c>
      <c r="AX1226" s="179" t="str">
        <f t="shared" si="1519"/>
        <v>AX$19</v>
      </c>
      <c r="AY1226" s="179" t="str">
        <f t="shared" ref="AY1226:CD1228" si="1520">AY1098</f>
        <v>AY$19</v>
      </c>
      <c r="AZ1226" s="179" t="str">
        <f t="shared" si="1520"/>
        <v>AZ$19</v>
      </c>
      <c r="BA1226" s="179" t="str">
        <f t="shared" si="1520"/>
        <v>BA$19</v>
      </c>
      <c r="BB1226" s="179" t="str">
        <f t="shared" si="1520"/>
        <v>BB$19</v>
      </c>
      <c r="BC1226" s="179" t="str">
        <f t="shared" si="1520"/>
        <v>BC$19</v>
      </c>
      <c r="BD1226" s="179" t="str">
        <f t="shared" si="1520"/>
        <v>BD$19</v>
      </c>
      <c r="BE1226" s="179" t="str">
        <f t="shared" si="1520"/>
        <v>BE$19</v>
      </c>
      <c r="BF1226" s="179" t="str">
        <f t="shared" si="1520"/>
        <v>BF$19</v>
      </c>
      <c r="BG1226" s="179" t="str">
        <f t="shared" si="1520"/>
        <v>BG$19</v>
      </c>
      <c r="BH1226" s="179" t="str">
        <f t="shared" si="1520"/>
        <v>BH$19</v>
      </c>
      <c r="BI1226" s="179" t="str">
        <f t="shared" si="1520"/>
        <v>BI$19</v>
      </c>
      <c r="BJ1226" s="179" t="str">
        <f t="shared" si="1520"/>
        <v>BJ$19</v>
      </c>
      <c r="BK1226" s="179" t="str">
        <f t="shared" si="1520"/>
        <v>BK$19</v>
      </c>
      <c r="BL1226" s="179" t="str">
        <f t="shared" si="1520"/>
        <v>BL$19</v>
      </c>
      <c r="BM1226" s="179" t="str">
        <f t="shared" si="1520"/>
        <v>BM$19</v>
      </c>
      <c r="BN1226" s="179" t="str">
        <f t="shared" si="1520"/>
        <v>BN$19</v>
      </c>
      <c r="BO1226" s="179" t="str">
        <f t="shared" si="1520"/>
        <v>BO$19</v>
      </c>
      <c r="BP1226" s="179" t="str">
        <f t="shared" si="1520"/>
        <v>BP$19</v>
      </c>
      <c r="BQ1226" s="179" t="str">
        <f t="shared" si="1520"/>
        <v>BQ$19</v>
      </c>
      <c r="BR1226" s="179" t="str">
        <f t="shared" si="1520"/>
        <v>BR$19</v>
      </c>
      <c r="BS1226" s="179" t="str">
        <f t="shared" si="1520"/>
        <v>BS$19</v>
      </c>
      <c r="BT1226" s="179" t="str">
        <f t="shared" si="1520"/>
        <v>BT$19</v>
      </c>
      <c r="BU1226" s="179" t="str">
        <f t="shared" si="1520"/>
        <v>BU$19</v>
      </c>
      <c r="BV1226" s="179" t="str">
        <f t="shared" si="1520"/>
        <v>BV$19</v>
      </c>
      <c r="BW1226" s="179" t="str">
        <f t="shared" si="1520"/>
        <v>BW$19</v>
      </c>
      <c r="BX1226" s="179" t="str">
        <f t="shared" si="1520"/>
        <v>BX$19</v>
      </c>
      <c r="BY1226" s="179" t="str">
        <f t="shared" si="1520"/>
        <v>BY$19</v>
      </c>
      <c r="BZ1226" s="179" t="str">
        <f t="shared" si="1520"/>
        <v>BZ$19</v>
      </c>
      <c r="CA1226" s="179" t="str">
        <f t="shared" si="1520"/>
        <v>CA$19</v>
      </c>
      <c r="CB1226" s="179" t="str">
        <f t="shared" si="1520"/>
        <v>CB$19</v>
      </c>
      <c r="CC1226" s="179" t="str">
        <f t="shared" si="1520"/>
        <v>CC$19</v>
      </c>
      <c r="CD1226" s="179" t="str">
        <f t="shared" si="1520"/>
        <v>CD$19</v>
      </c>
      <c r="CE1226" s="179" t="str">
        <f t="shared" ref="CE1226:CL1228" si="1521">CE1098</f>
        <v>CE$19</v>
      </c>
      <c r="CF1226" s="179" t="str">
        <f t="shared" si="1521"/>
        <v>CF$19</v>
      </c>
      <c r="CG1226" s="179" t="str">
        <f t="shared" si="1521"/>
        <v>CG$19</v>
      </c>
      <c r="CH1226" s="179" t="str">
        <f t="shared" si="1521"/>
        <v>CH$19</v>
      </c>
      <c r="CI1226" s="179" t="str">
        <f t="shared" si="1521"/>
        <v>CI$19</v>
      </c>
      <c r="CJ1226" s="179" t="str">
        <f t="shared" si="1521"/>
        <v>CJ$19</v>
      </c>
      <c r="CK1226" s="179" t="str">
        <f t="shared" si="1521"/>
        <v>CK$19</v>
      </c>
      <c r="CL1226" s="179" t="str">
        <f t="shared" si="1521"/>
        <v>CL$19</v>
      </c>
      <c r="CN1226" s="60"/>
      <c r="CO1226" s="179" t="str">
        <f t="shared" ref="CO1226:DL1228" si="1522">CO1098</f>
        <v>CO$19</v>
      </c>
      <c r="CP1226" s="179" t="str">
        <f t="shared" si="1522"/>
        <v>CP$19</v>
      </c>
      <c r="CQ1226" s="179" t="str">
        <f t="shared" si="1522"/>
        <v>CQ$19</v>
      </c>
      <c r="CR1226" s="179" t="str">
        <f t="shared" si="1522"/>
        <v>CR$19</v>
      </c>
      <c r="CS1226" s="179" t="str">
        <f t="shared" si="1522"/>
        <v>CS$19</v>
      </c>
      <c r="CT1226" s="179" t="str">
        <f t="shared" si="1522"/>
        <v>CT$19</v>
      </c>
      <c r="CU1226" s="179" t="str">
        <f t="shared" si="1522"/>
        <v>CU$19</v>
      </c>
      <c r="CV1226" s="179" t="str">
        <f t="shared" si="1522"/>
        <v>CV$19</v>
      </c>
      <c r="CW1226" s="179" t="str">
        <f t="shared" si="1522"/>
        <v>CW$19</v>
      </c>
      <c r="CX1226" s="179" t="str">
        <f t="shared" si="1522"/>
        <v>CX$19</v>
      </c>
      <c r="CY1226" s="179" t="str">
        <f t="shared" si="1522"/>
        <v>CY$19</v>
      </c>
      <c r="CZ1226" s="179" t="str">
        <f t="shared" si="1522"/>
        <v>CZ$19</v>
      </c>
      <c r="DA1226" s="179" t="str">
        <f t="shared" si="1522"/>
        <v>DA$19</v>
      </c>
      <c r="DB1226" s="179" t="str">
        <f t="shared" si="1522"/>
        <v>DB$19</v>
      </c>
      <c r="DC1226" s="179" t="str">
        <f t="shared" si="1522"/>
        <v>DC$19</v>
      </c>
      <c r="DD1226" s="179" t="str">
        <f t="shared" si="1522"/>
        <v>DD$19</v>
      </c>
      <c r="DE1226" s="179" t="str">
        <f t="shared" si="1522"/>
        <v>DE$19</v>
      </c>
      <c r="DF1226" s="179" t="str">
        <f t="shared" si="1522"/>
        <v>DF$19</v>
      </c>
      <c r="DG1226" s="179" t="str">
        <f t="shared" si="1522"/>
        <v>DG$19</v>
      </c>
      <c r="DH1226" s="179" t="str">
        <f t="shared" si="1522"/>
        <v>DH$19</v>
      </c>
      <c r="DI1226" s="179" t="str">
        <f t="shared" si="1522"/>
        <v>DI$19</v>
      </c>
      <c r="DJ1226" s="179" t="str">
        <f t="shared" si="1522"/>
        <v>DJ$19</v>
      </c>
      <c r="DK1226" s="179" t="str">
        <f t="shared" si="1522"/>
        <v>DK$19</v>
      </c>
      <c r="DL1226" s="179" t="str">
        <f t="shared" si="1522"/>
        <v>DL$19</v>
      </c>
    </row>
    <row r="1227" spans="1:116" x14ac:dyDescent="0.4">
      <c r="E1227" s="8"/>
      <c r="H1227" s="12"/>
      <c r="I1227" s="60"/>
      <c r="J1227" s="60"/>
      <c r="K1227" s="15"/>
      <c r="L1227" s="15"/>
      <c r="M1227" s="15"/>
      <c r="N1227" s="15"/>
      <c r="O1227" s="15"/>
      <c r="P1227" s="15"/>
      <c r="R1227" s="15"/>
      <c r="S1227" s="76"/>
      <c r="T1227" s="76"/>
      <c r="U1227" s="76"/>
      <c r="V1227" s="76"/>
      <c r="W1227" s="76"/>
      <c r="X1227" s="76"/>
      <c r="Y1227" s="76"/>
      <c r="Z1227" s="76"/>
      <c r="AA1227" s="76"/>
      <c r="AB1227" s="76"/>
      <c r="AC1227" s="76"/>
      <c r="AD1227" s="76"/>
      <c r="AE1227" s="76"/>
      <c r="AF1227" s="76"/>
      <c r="AG1227" s="76"/>
      <c r="AH1227" s="76"/>
      <c r="AI1227" s="76"/>
      <c r="AJ1227" s="76"/>
      <c r="AK1227" s="76"/>
      <c r="AL1227" s="76"/>
      <c r="AM1227" s="76"/>
      <c r="AN1227" s="76"/>
      <c r="AO1227" s="76"/>
      <c r="AP1227" s="76"/>
      <c r="AQ1227" s="76"/>
      <c r="AR1227" s="76"/>
      <c r="AS1227" s="76"/>
      <c r="AT1227" s="76"/>
      <c r="AU1227" s="76"/>
      <c r="AV1227" s="76"/>
      <c r="AW1227" s="76"/>
      <c r="AX1227" s="76"/>
      <c r="AY1227" s="76"/>
      <c r="AZ1227" s="76"/>
      <c r="BA1227" s="76"/>
      <c r="BB1227" s="76"/>
      <c r="BC1227" s="76"/>
      <c r="BD1227" s="76"/>
      <c r="BE1227" s="76"/>
      <c r="BF1227" s="76"/>
      <c r="BG1227" s="76"/>
      <c r="BH1227" s="76"/>
      <c r="BI1227" s="76"/>
      <c r="BJ1227" s="76"/>
      <c r="BK1227" s="76"/>
      <c r="BL1227" s="76"/>
      <c r="BM1227" s="76"/>
      <c r="BN1227" s="76"/>
      <c r="BO1227" s="76"/>
      <c r="BP1227" s="76"/>
      <c r="BQ1227" s="76"/>
      <c r="BR1227" s="76"/>
      <c r="BS1227" s="76"/>
      <c r="BT1227" s="76"/>
      <c r="BU1227" s="76"/>
      <c r="BV1227" s="76"/>
      <c r="BW1227" s="76"/>
      <c r="BX1227" s="76"/>
      <c r="BY1227" s="76"/>
      <c r="BZ1227" s="76"/>
      <c r="CA1227" s="76"/>
      <c r="CB1227" s="76"/>
      <c r="CC1227" s="76"/>
      <c r="CD1227" s="76"/>
      <c r="CE1227" s="76"/>
      <c r="CF1227" s="76"/>
      <c r="CG1227" s="76"/>
      <c r="CH1227" s="76"/>
      <c r="CI1227" s="76"/>
      <c r="CJ1227" s="76"/>
      <c r="CK1227" s="76"/>
      <c r="CL1227" s="76"/>
      <c r="CN1227" s="60"/>
      <c r="CO1227" s="76"/>
      <c r="CP1227" s="76"/>
      <c r="CQ1227" s="76"/>
      <c r="CR1227" s="76"/>
      <c r="CS1227" s="76"/>
      <c r="CT1227" s="76"/>
      <c r="CU1227" s="76"/>
      <c r="CV1227" s="76"/>
      <c r="CW1227" s="76"/>
      <c r="CX1227" s="76"/>
      <c r="CY1227" s="76"/>
      <c r="CZ1227" s="76"/>
      <c r="DA1227" s="76"/>
      <c r="DB1227" s="76"/>
      <c r="DC1227" s="76"/>
      <c r="DD1227" s="76"/>
      <c r="DE1227" s="76"/>
      <c r="DF1227" s="76"/>
      <c r="DG1227" s="76"/>
      <c r="DH1227" s="76"/>
      <c r="DI1227" s="76"/>
      <c r="DJ1227" s="76"/>
      <c r="DK1227" s="76"/>
      <c r="DL1227" s="76"/>
    </row>
    <row r="1228" spans="1:116" x14ac:dyDescent="0.4">
      <c r="A1228" s="174"/>
      <c r="E1228" s="8"/>
      <c r="G1228" s="175" t="s">
        <v>490</v>
      </c>
      <c r="H1228" s="174"/>
      <c r="I1228" s="176"/>
      <c r="J1228" s="176"/>
      <c r="K1228" s="197"/>
      <c r="L1228" s="197"/>
      <c r="M1228" s="197"/>
      <c r="N1228" s="197"/>
      <c r="O1228" s="197"/>
      <c r="P1228" s="197"/>
      <c r="R1228" s="198"/>
      <c r="S1228" s="174"/>
      <c r="T1228" s="174"/>
      <c r="U1228" s="174"/>
      <c r="V1228" s="174"/>
      <c r="W1228" s="174"/>
      <c r="X1228" s="174"/>
      <c r="Y1228" s="174"/>
      <c r="Z1228" s="174"/>
      <c r="AA1228" s="174"/>
      <c r="AB1228" s="174"/>
      <c r="AC1228" s="174"/>
      <c r="AD1228" s="174"/>
      <c r="AE1228" s="174"/>
      <c r="AF1228" s="174"/>
      <c r="AG1228" s="174"/>
      <c r="AH1228" s="174"/>
      <c r="AI1228" s="174"/>
      <c r="AJ1228" s="174"/>
      <c r="AK1228" s="174"/>
      <c r="AL1228" s="174"/>
      <c r="AM1228" s="174"/>
      <c r="AN1228" s="174"/>
      <c r="AO1228" s="174"/>
      <c r="AP1228" s="174"/>
      <c r="AQ1228" s="174"/>
      <c r="AR1228" s="174"/>
      <c r="AS1228" s="174"/>
      <c r="AT1228" s="174"/>
      <c r="AU1228" s="174"/>
      <c r="AV1228" s="174"/>
      <c r="AW1228" s="174"/>
      <c r="AX1228" s="174"/>
      <c r="AY1228" s="174"/>
      <c r="AZ1228" s="174"/>
      <c r="BA1228" s="174"/>
      <c r="BB1228" s="174"/>
      <c r="BC1228" s="174"/>
      <c r="BD1228" s="174"/>
      <c r="BE1228" s="174"/>
      <c r="BF1228" s="174"/>
      <c r="BG1228" s="174"/>
      <c r="BH1228" s="174"/>
      <c r="BI1228" s="174"/>
      <c r="BJ1228" s="174"/>
      <c r="BK1228" s="174"/>
      <c r="BL1228" s="174"/>
      <c r="BM1228" s="174"/>
      <c r="BN1228" s="174"/>
      <c r="BO1228" s="174"/>
      <c r="BP1228" s="174"/>
      <c r="BQ1228" s="174"/>
      <c r="BR1228" s="174"/>
      <c r="BS1228" s="174"/>
      <c r="BT1228" s="174"/>
      <c r="BU1228" s="174"/>
      <c r="BV1228" s="174"/>
      <c r="BW1228" s="174"/>
      <c r="BX1228" s="174"/>
      <c r="BY1228" s="174"/>
      <c r="BZ1228" s="174"/>
      <c r="CA1228" s="174"/>
      <c r="CB1228" s="174"/>
      <c r="CC1228" s="174"/>
      <c r="CD1228" s="174"/>
      <c r="CE1228" s="174"/>
      <c r="CF1228" s="174"/>
      <c r="CG1228" s="174"/>
      <c r="CH1228" s="174"/>
      <c r="CI1228" s="174"/>
      <c r="CJ1228" s="174"/>
      <c r="CK1228" s="174"/>
      <c r="CL1228" s="174"/>
      <c r="CN1228" s="176"/>
      <c r="CO1228" s="174"/>
      <c r="CP1228" s="174"/>
      <c r="CQ1228" s="174"/>
      <c r="CR1228" s="174"/>
      <c r="CS1228" s="174"/>
      <c r="CT1228" s="174"/>
      <c r="CU1228" s="174"/>
      <c r="CV1228" s="174"/>
      <c r="CW1228" s="174"/>
      <c r="CX1228" s="174"/>
      <c r="CY1228" s="174"/>
      <c r="CZ1228" s="174"/>
      <c r="DA1228" s="174"/>
      <c r="DB1228" s="174"/>
      <c r="DC1228" s="174"/>
      <c r="DD1228" s="174"/>
      <c r="DE1228" s="174"/>
      <c r="DF1228" s="174"/>
      <c r="DG1228" s="174"/>
      <c r="DH1228" s="174"/>
      <c r="DI1228" s="174"/>
      <c r="DJ1228" s="174"/>
      <c r="DK1228" s="174"/>
      <c r="DL1228" s="174"/>
    </row>
    <row r="1229" spans="1:116" x14ac:dyDescent="0.4">
      <c r="A1229" s="174"/>
      <c r="E1229" s="8"/>
      <c r="G1229" s="175" t="s">
        <v>492</v>
      </c>
      <c r="H1229" s="174"/>
      <c r="I1229" s="176"/>
      <c r="J1229" s="176"/>
      <c r="K1229" s="197"/>
      <c r="L1229" s="197"/>
      <c r="M1229" s="197"/>
      <c r="N1229" s="197"/>
      <c r="O1229" s="197"/>
      <c r="P1229" s="197"/>
      <c r="R1229" s="198"/>
      <c r="S1229" s="174"/>
      <c r="T1229" s="174"/>
      <c r="U1229" s="174"/>
      <c r="V1229" s="174"/>
      <c r="W1229" s="174"/>
      <c r="X1229" s="174"/>
      <c r="Y1229" s="174"/>
      <c r="Z1229" s="174"/>
      <c r="AA1229" s="174"/>
      <c r="AB1229" s="174"/>
      <c r="AC1229" s="174"/>
      <c r="AD1229" s="174"/>
      <c r="AE1229" s="174"/>
      <c r="AF1229" s="174"/>
      <c r="AG1229" s="174"/>
      <c r="AH1229" s="174"/>
      <c r="AI1229" s="174"/>
      <c r="AJ1229" s="174"/>
      <c r="AK1229" s="174"/>
      <c r="AL1229" s="174"/>
      <c r="AM1229" s="174"/>
      <c r="AN1229" s="174"/>
      <c r="AO1229" s="174"/>
      <c r="AP1229" s="174"/>
      <c r="AQ1229" s="174"/>
      <c r="AR1229" s="174"/>
      <c r="AS1229" s="174"/>
      <c r="AT1229" s="174"/>
      <c r="AU1229" s="174"/>
      <c r="AV1229" s="174"/>
      <c r="AW1229" s="174"/>
      <c r="AX1229" s="174"/>
      <c r="AY1229" s="174"/>
      <c r="AZ1229" s="174"/>
      <c r="BA1229" s="174"/>
      <c r="BB1229" s="174"/>
      <c r="BC1229" s="174"/>
      <c r="BD1229" s="174"/>
      <c r="BE1229" s="174"/>
      <c r="BF1229" s="174"/>
      <c r="BG1229" s="174"/>
      <c r="BH1229" s="174"/>
      <c r="BI1229" s="174"/>
      <c r="BJ1229" s="174"/>
      <c r="BK1229" s="174"/>
      <c r="BL1229" s="174"/>
      <c r="BM1229" s="174"/>
      <c r="BN1229" s="174"/>
      <c r="BO1229" s="174"/>
      <c r="BP1229" s="174"/>
      <c r="BQ1229" s="174"/>
      <c r="BR1229" s="174"/>
      <c r="BS1229" s="174"/>
      <c r="BT1229" s="174"/>
      <c r="BU1229" s="174"/>
      <c r="BV1229" s="174"/>
      <c r="BW1229" s="174"/>
      <c r="BX1229" s="174"/>
      <c r="BY1229" s="174"/>
      <c r="BZ1229" s="174"/>
      <c r="CA1229" s="174"/>
      <c r="CB1229" s="174"/>
      <c r="CC1229" s="174"/>
      <c r="CD1229" s="174"/>
      <c r="CE1229" s="174"/>
      <c r="CF1229" s="174"/>
      <c r="CG1229" s="174"/>
      <c r="CH1229" s="174"/>
      <c r="CI1229" s="174"/>
      <c r="CJ1229" s="174"/>
      <c r="CK1229" s="174"/>
      <c r="CL1229" s="174"/>
      <c r="CN1229" s="176"/>
      <c r="CO1229" s="174"/>
      <c r="CP1229" s="174"/>
      <c r="CQ1229" s="174"/>
      <c r="CR1229" s="174"/>
      <c r="CS1229" s="174"/>
      <c r="CT1229" s="174"/>
      <c r="CU1229" s="174"/>
      <c r="CV1229" s="174"/>
      <c r="CW1229" s="174"/>
      <c r="CX1229" s="174"/>
      <c r="CY1229" s="174"/>
      <c r="CZ1229" s="174"/>
      <c r="DA1229" s="174"/>
      <c r="DB1229" s="174"/>
      <c r="DC1229" s="174"/>
      <c r="DD1229" s="174"/>
      <c r="DE1229" s="174"/>
      <c r="DF1229" s="174"/>
      <c r="DG1229" s="174"/>
      <c r="DH1229" s="174"/>
      <c r="DI1229" s="174"/>
      <c r="DJ1229" s="174"/>
      <c r="DK1229" s="174"/>
      <c r="DL1229" s="174"/>
    </row>
    <row r="1230" spans="1:116" x14ac:dyDescent="0.4">
      <c r="A1230" s="174"/>
      <c r="E1230" s="8"/>
      <c r="G1230" s="175" t="s">
        <v>461</v>
      </c>
      <c r="H1230" s="174"/>
      <c r="I1230" s="176"/>
      <c r="J1230" s="176"/>
      <c r="K1230" s="197"/>
      <c r="L1230" s="197"/>
      <c r="M1230" s="197"/>
      <c r="N1230" s="197"/>
      <c r="O1230" s="197"/>
      <c r="P1230" s="197"/>
      <c r="R1230" s="198"/>
      <c r="S1230" s="199" t="str">
        <f t="shared" ref="S1230:AX1230" si="1523">S$20</f>
        <v>S$16</v>
      </c>
      <c r="T1230" s="199" t="str">
        <f t="shared" si="1523"/>
        <v>T$16</v>
      </c>
      <c r="U1230" s="199" t="str">
        <f t="shared" si="1523"/>
        <v>U$16</v>
      </c>
      <c r="V1230" s="199" t="str">
        <f t="shared" si="1523"/>
        <v>V$16</v>
      </c>
      <c r="W1230" s="199" t="str">
        <f t="shared" si="1523"/>
        <v>W$16</v>
      </c>
      <c r="X1230" s="199" t="str">
        <f t="shared" si="1523"/>
        <v>X$16</v>
      </c>
      <c r="Y1230" s="199" t="str">
        <f t="shared" si="1523"/>
        <v>Y$16</v>
      </c>
      <c r="Z1230" s="199" t="str">
        <f t="shared" si="1523"/>
        <v>Z$16</v>
      </c>
      <c r="AA1230" s="199" t="str">
        <f t="shared" si="1523"/>
        <v>AA$16</v>
      </c>
      <c r="AB1230" s="199" t="str">
        <f t="shared" si="1523"/>
        <v>AB$16</v>
      </c>
      <c r="AC1230" s="199" t="str">
        <f t="shared" si="1523"/>
        <v>AC$16</v>
      </c>
      <c r="AD1230" s="199" t="str">
        <f t="shared" si="1523"/>
        <v>AD$16</v>
      </c>
      <c r="AE1230" s="199" t="str">
        <f t="shared" si="1523"/>
        <v>AE$16</v>
      </c>
      <c r="AF1230" s="199" t="str">
        <f t="shared" si="1523"/>
        <v>AF$16</v>
      </c>
      <c r="AG1230" s="199" t="str">
        <f t="shared" si="1523"/>
        <v>AG$16</v>
      </c>
      <c r="AH1230" s="199" t="str">
        <f t="shared" si="1523"/>
        <v>AH$16</v>
      </c>
      <c r="AI1230" s="199" t="str">
        <f t="shared" si="1523"/>
        <v>AI$16</v>
      </c>
      <c r="AJ1230" s="199" t="str">
        <f t="shared" si="1523"/>
        <v>AJ$16</v>
      </c>
      <c r="AK1230" s="199" t="str">
        <f t="shared" si="1523"/>
        <v>AK$16</v>
      </c>
      <c r="AL1230" s="199" t="str">
        <f t="shared" si="1523"/>
        <v>AL$16</v>
      </c>
      <c r="AM1230" s="199" t="str">
        <f t="shared" si="1523"/>
        <v>AM$16</v>
      </c>
      <c r="AN1230" s="199" t="str">
        <f t="shared" si="1523"/>
        <v>AN$16</v>
      </c>
      <c r="AO1230" s="199" t="str">
        <f t="shared" si="1523"/>
        <v>AO$16</v>
      </c>
      <c r="AP1230" s="199" t="str">
        <f t="shared" si="1523"/>
        <v>AP$16</v>
      </c>
      <c r="AQ1230" s="199" t="str">
        <f t="shared" si="1523"/>
        <v>AQ$16</v>
      </c>
      <c r="AR1230" s="199" t="str">
        <f t="shared" si="1523"/>
        <v>AR$16</v>
      </c>
      <c r="AS1230" s="199" t="str">
        <f t="shared" si="1523"/>
        <v>AS$16</v>
      </c>
      <c r="AT1230" s="199" t="str">
        <f t="shared" si="1523"/>
        <v>AT$16</v>
      </c>
      <c r="AU1230" s="199" t="str">
        <f t="shared" si="1523"/>
        <v>AU$16</v>
      </c>
      <c r="AV1230" s="199" t="str">
        <f t="shared" si="1523"/>
        <v>AV$16</v>
      </c>
      <c r="AW1230" s="199" t="str">
        <f t="shared" si="1523"/>
        <v>AW$16</v>
      </c>
      <c r="AX1230" s="199" t="str">
        <f t="shared" si="1523"/>
        <v>AX$16</v>
      </c>
      <c r="AY1230" s="199" t="str">
        <f t="shared" ref="AY1230:CD1230" si="1524">AY$20</f>
        <v>AY$16</v>
      </c>
      <c r="AZ1230" s="199" t="str">
        <f t="shared" si="1524"/>
        <v>AZ$16</v>
      </c>
      <c r="BA1230" s="199" t="str">
        <f t="shared" si="1524"/>
        <v>BA$16</v>
      </c>
      <c r="BB1230" s="199" t="str">
        <f t="shared" si="1524"/>
        <v>BB$16</v>
      </c>
      <c r="BC1230" s="199" t="str">
        <f t="shared" si="1524"/>
        <v>BC$16</v>
      </c>
      <c r="BD1230" s="199" t="str">
        <f t="shared" si="1524"/>
        <v>BD$16</v>
      </c>
      <c r="BE1230" s="199" t="str">
        <f t="shared" si="1524"/>
        <v>BE$16</v>
      </c>
      <c r="BF1230" s="199" t="str">
        <f t="shared" si="1524"/>
        <v>BF$16</v>
      </c>
      <c r="BG1230" s="199" t="str">
        <f t="shared" si="1524"/>
        <v>BG$16</v>
      </c>
      <c r="BH1230" s="199" t="str">
        <f t="shared" si="1524"/>
        <v>BH$16</v>
      </c>
      <c r="BI1230" s="199" t="str">
        <f t="shared" si="1524"/>
        <v>BI$16</v>
      </c>
      <c r="BJ1230" s="199" t="str">
        <f t="shared" si="1524"/>
        <v>BJ$16</v>
      </c>
      <c r="BK1230" s="199" t="str">
        <f t="shared" si="1524"/>
        <v>BK$16</v>
      </c>
      <c r="BL1230" s="199" t="str">
        <f t="shared" si="1524"/>
        <v>BL$16</v>
      </c>
      <c r="BM1230" s="199" t="str">
        <f t="shared" si="1524"/>
        <v>BM$16</v>
      </c>
      <c r="BN1230" s="199" t="str">
        <f t="shared" si="1524"/>
        <v>BN$16</v>
      </c>
      <c r="BO1230" s="199" t="str">
        <f t="shared" si="1524"/>
        <v>BO$16</v>
      </c>
      <c r="BP1230" s="199" t="str">
        <f t="shared" si="1524"/>
        <v>BP$16</v>
      </c>
      <c r="BQ1230" s="199" t="str">
        <f t="shared" si="1524"/>
        <v>BQ$16</v>
      </c>
      <c r="BR1230" s="199" t="str">
        <f t="shared" si="1524"/>
        <v>BR$16</v>
      </c>
      <c r="BS1230" s="199" t="str">
        <f t="shared" si="1524"/>
        <v>BS$16</v>
      </c>
      <c r="BT1230" s="199" t="str">
        <f t="shared" si="1524"/>
        <v>BT$16</v>
      </c>
      <c r="BU1230" s="199" t="str">
        <f t="shared" si="1524"/>
        <v>BU$16</v>
      </c>
      <c r="BV1230" s="199" t="str">
        <f t="shared" si="1524"/>
        <v>BV$16</v>
      </c>
      <c r="BW1230" s="199" t="str">
        <f t="shared" si="1524"/>
        <v>BW$16</v>
      </c>
      <c r="BX1230" s="199" t="str">
        <f t="shared" si="1524"/>
        <v>BX$16</v>
      </c>
      <c r="BY1230" s="199" t="str">
        <f t="shared" si="1524"/>
        <v>BY$16</v>
      </c>
      <c r="BZ1230" s="199" t="str">
        <f t="shared" si="1524"/>
        <v>BZ$16</v>
      </c>
      <c r="CA1230" s="199" t="str">
        <f t="shared" si="1524"/>
        <v>CA$16</v>
      </c>
      <c r="CB1230" s="199" t="str">
        <f t="shared" si="1524"/>
        <v>CB$16</v>
      </c>
      <c r="CC1230" s="199" t="str">
        <f t="shared" si="1524"/>
        <v>CC$16</v>
      </c>
      <c r="CD1230" s="199" t="str">
        <f t="shared" si="1524"/>
        <v>CD$16</v>
      </c>
      <c r="CE1230" s="199" t="str">
        <f t="shared" ref="CE1230:CL1230" si="1525">CE$20</f>
        <v>CE$16</v>
      </c>
      <c r="CF1230" s="199" t="str">
        <f t="shared" si="1525"/>
        <v>CF$16</v>
      </c>
      <c r="CG1230" s="199" t="str">
        <f t="shared" si="1525"/>
        <v>CG$16</v>
      </c>
      <c r="CH1230" s="199" t="str">
        <f t="shared" si="1525"/>
        <v>CH$16</v>
      </c>
      <c r="CI1230" s="199" t="str">
        <f t="shared" si="1525"/>
        <v>CI$16</v>
      </c>
      <c r="CJ1230" s="199" t="str">
        <f t="shared" si="1525"/>
        <v>CJ$16</v>
      </c>
      <c r="CK1230" s="199" t="str">
        <f t="shared" si="1525"/>
        <v>CK$16</v>
      </c>
      <c r="CL1230" s="199" t="str">
        <f t="shared" si="1525"/>
        <v>CL$16</v>
      </c>
      <c r="CN1230" s="176"/>
      <c r="CO1230" s="199" t="str">
        <f t="shared" ref="CO1230:DL1230" si="1526">CO$20</f>
        <v>CO$16</v>
      </c>
      <c r="CP1230" s="199" t="str">
        <f t="shared" si="1526"/>
        <v>CP$16</v>
      </c>
      <c r="CQ1230" s="199" t="str">
        <f t="shared" si="1526"/>
        <v>CQ$16</v>
      </c>
      <c r="CR1230" s="199" t="str">
        <f t="shared" si="1526"/>
        <v>CR$16</v>
      </c>
      <c r="CS1230" s="199" t="str">
        <f t="shared" si="1526"/>
        <v>CS$16</v>
      </c>
      <c r="CT1230" s="199" t="str">
        <f t="shared" si="1526"/>
        <v>CT$16</v>
      </c>
      <c r="CU1230" s="199" t="str">
        <f t="shared" si="1526"/>
        <v>CU$16</v>
      </c>
      <c r="CV1230" s="199" t="str">
        <f t="shared" si="1526"/>
        <v>CV$16</v>
      </c>
      <c r="CW1230" s="199" t="str">
        <f t="shared" si="1526"/>
        <v>CW$16</v>
      </c>
      <c r="CX1230" s="199" t="str">
        <f t="shared" si="1526"/>
        <v>CX$16</v>
      </c>
      <c r="CY1230" s="199" t="str">
        <f t="shared" si="1526"/>
        <v>CY$16</v>
      </c>
      <c r="CZ1230" s="199" t="str">
        <f t="shared" si="1526"/>
        <v>CZ$16</v>
      </c>
      <c r="DA1230" s="199" t="str">
        <f t="shared" si="1526"/>
        <v>DA$16</v>
      </c>
      <c r="DB1230" s="199" t="str">
        <f t="shared" si="1526"/>
        <v>DB$16</v>
      </c>
      <c r="DC1230" s="199" t="str">
        <f t="shared" si="1526"/>
        <v>DC$16</v>
      </c>
      <c r="DD1230" s="199" t="str">
        <f t="shared" si="1526"/>
        <v>DD$16</v>
      </c>
      <c r="DE1230" s="199" t="str">
        <f t="shared" si="1526"/>
        <v>DE$16</v>
      </c>
      <c r="DF1230" s="199" t="str">
        <f t="shared" si="1526"/>
        <v>DF$16</v>
      </c>
      <c r="DG1230" s="199" t="str">
        <f t="shared" si="1526"/>
        <v>DG$16</v>
      </c>
      <c r="DH1230" s="199" t="str">
        <f t="shared" si="1526"/>
        <v>DH$16</v>
      </c>
      <c r="DI1230" s="199" t="str">
        <f t="shared" si="1526"/>
        <v>DI$16</v>
      </c>
      <c r="DJ1230" s="199" t="str">
        <f t="shared" si="1526"/>
        <v>DJ$16</v>
      </c>
      <c r="DK1230" s="199" t="str">
        <f t="shared" si="1526"/>
        <v>DK$16</v>
      </c>
      <c r="DL1230" s="199" t="str">
        <f t="shared" si="1526"/>
        <v>DL$16</v>
      </c>
    </row>
    <row r="1231" spans="1:116" x14ac:dyDescent="0.4">
      <c r="A1231" s="174"/>
      <c r="E1231" s="8"/>
      <c r="G1231" s="175" t="s">
        <v>462</v>
      </c>
      <c r="H1231" s="200"/>
      <c r="I1231" s="201"/>
      <c r="J1231" s="201"/>
      <c r="K1231" s="202"/>
      <c r="L1231" s="202"/>
      <c r="M1231" s="202"/>
      <c r="N1231" s="202"/>
      <c r="O1231" s="202"/>
      <c r="P1231" s="202"/>
      <c r="R1231" s="202"/>
      <c r="S1231" s="199" t="str">
        <f t="shared" ref="S1231:AX1231" si="1527">S$21</f>
        <v>S$17</v>
      </c>
      <c r="T1231" s="199" t="str">
        <f t="shared" si="1527"/>
        <v>T$17</v>
      </c>
      <c r="U1231" s="199" t="str">
        <f t="shared" si="1527"/>
        <v>U$17</v>
      </c>
      <c r="V1231" s="199" t="str">
        <f t="shared" si="1527"/>
        <v>V$17</v>
      </c>
      <c r="W1231" s="199" t="str">
        <f t="shared" si="1527"/>
        <v>W$17</v>
      </c>
      <c r="X1231" s="199" t="str">
        <f t="shared" si="1527"/>
        <v>X$17</v>
      </c>
      <c r="Y1231" s="199" t="str">
        <f t="shared" si="1527"/>
        <v>Y$17</v>
      </c>
      <c r="Z1231" s="199" t="str">
        <f t="shared" si="1527"/>
        <v>Z$17</v>
      </c>
      <c r="AA1231" s="199" t="str">
        <f t="shared" si="1527"/>
        <v>AA$17</v>
      </c>
      <c r="AB1231" s="199" t="str">
        <f t="shared" si="1527"/>
        <v>AB$17</v>
      </c>
      <c r="AC1231" s="199" t="str">
        <f t="shared" si="1527"/>
        <v>AC$17</v>
      </c>
      <c r="AD1231" s="199" t="str">
        <f t="shared" si="1527"/>
        <v>AD$17</v>
      </c>
      <c r="AE1231" s="199" t="str">
        <f t="shared" si="1527"/>
        <v>AE$17</v>
      </c>
      <c r="AF1231" s="199" t="str">
        <f t="shared" si="1527"/>
        <v>AF$17</v>
      </c>
      <c r="AG1231" s="199" t="str">
        <f t="shared" si="1527"/>
        <v>AG$17</v>
      </c>
      <c r="AH1231" s="199" t="str">
        <f t="shared" si="1527"/>
        <v>AH$17</v>
      </c>
      <c r="AI1231" s="199" t="str">
        <f t="shared" si="1527"/>
        <v>AI$17</v>
      </c>
      <c r="AJ1231" s="199" t="str">
        <f t="shared" si="1527"/>
        <v>AJ$17</v>
      </c>
      <c r="AK1231" s="199" t="str">
        <f t="shared" si="1527"/>
        <v>AK$17</v>
      </c>
      <c r="AL1231" s="199" t="str">
        <f t="shared" si="1527"/>
        <v>AL$17</v>
      </c>
      <c r="AM1231" s="199" t="str">
        <f t="shared" si="1527"/>
        <v>AM$17</v>
      </c>
      <c r="AN1231" s="199" t="str">
        <f t="shared" si="1527"/>
        <v>AN$17</v>
      </c>
      <c r="AO1231" s="199" t="str">
        <f t="shared" si="1527"/>
        <v>AO$17</v>
      </c>
      <c r="AP1231" s="199" t="str">
        <f t="shared" si="1527"/>
        <v>AP$17</v>
      </c>
      <c r="AQ1231" s="199" t="str">
        <f t="shared" si="1527"/>
        <v>AQ$17</v>
      </c>
      <c r="AR1231" s="199" t="str">
        <f t="shared" si="1527"/>
        <v>AR$17</v>
      </c>
      <c r="AS1231" s="199" t="str">
        <f t="shared" si="1527"/>
        <v>AS$17</v>
      </c>
      <c r="AT1231" s="199" t="str">
        <f t="shared" si="1527"/>
        <v>AT$17</v>
      </c>
      <c r="AU1231" s="199" t="str">
        <f t="shared" si="1527"/>
        <v>AU$17</v>
      </c>
      <c r="AV1231" s="199" t="str">
        <f t="shared" si="1527"/>
        <v>AV$17</v>
      </c>
      <c r="AW1231" s="199" t="str">
        <f t="shared" si="1527"/>
        <v>AW$17</v>
      </c>
      <c r="AX1231" s="199" t="str">
        <f t="shared" si="1527"/>
        <v>AX$17</v>
      </c>
      <c r="AY1231" s="199" t="str">
        <f t="shared" ref="AY1231:CD1231" si="1528">AY$21</f>
        <v>AY$17</v>
      </c>
      <c r="AZ1231" s="199" t="str">
        <f t="shared" si="1528"/>
        <v>AZ$17</v>
      </c>
      <c r="BA1231" s="199" t="str">
        <f t="shared" si="1528"/>
        <v>BA$17</v>
      </c>
      <c r="BB1231" s="199" t="str">
        <f t="shared" si="1528"/>
        <v>BB$17</v>
      </c>
      <c r="BC1231" s="199" t="str">
        <f t="shared" si="1528"/>
        <v>BC$17</v>
      </c>
      <c r="BD1231" s="199" t="str">
        <f t="shared" si="1528"/>
        <v>BD$17</v>
      </c>
      <c r="BE1231" s="199" t="str">
        <f t="shared" si="1528"/>
        <v>BE$17</v>
      </c>
      <c r="BF1231" s="199" t="str">
        <f t="shared" si="1528"/>
        <v>BF$17</v>
      </c>
      <c r="BG1231" s="199" t="str">
        <f t="shared" si="1528"/>
        <v>BG$17</v>
      </c>
      <c r="BH1231" s="199" t="str">
        <f t="shared" si="1528"/>
        <v>BH$17</v>
      </c>
      <c r="BI1231" s="199" t="str">
        <f t="shared" si="1528"/>
        <v>BI$17</v>
      </c>
      <c r="BJ1231" s="199" t="str">
        <f t="shared" si="1528"/>
        <v>BJ$17</v>
      </c>
      <c r="BK1231" s="199" t="str">
        <f t="shared" si="1528"/>
        <v>BK$17</v>
      </c>
      <c r="BL1231" s="199" t="str">
        <f t="shared" si="1528"/>
        <v>BL$17</v>
      </c>
      <c r="BM1231" s="199" t="str">
        <f t="shared" si="1528"/>
        <v>BM$17</v>
      </c>
      <c r="BN1231" s="199" t="str">
        <f t="shared" si="1528"/>
        <v>BN$17</v>
      </c>
      <c r="BO1231" s="199" t="str">
        <f t="shared" si="1528"/>
        <v>BO$17</v>
      </c>
      <c r="BP1231" s="199" t="str">
        <f t="shared" si="1528"/>
        <v>BP$17</v>
      </c>
      <c r="BQ1231" s="199" t="str">
        <f t="shared" si="1528"/>
        <v>BQ$17</v>
      </c>
      <c r="BR1231" s="199" t="str">
        <f t="shared" si="1528"/>
        <v>BR$17</v>
      </c>
      <c r="BS1231" s="199" t="str">
        <f t="shared" si="1528"/>
        <v>BS$17</v>
      </c>
      <c r="BT1231" s="199" t="str">
        <f t="shared" si="1528"/>
        <v>BT$17</v>
      </c>
      <c r="BU1231" s="199" t="str">
        <f t="shared" si="1528"/>
        <v>BU$17</v>
      </c>
      <c r="BV1231" s="199" t="str">
        <f t="shared" si="1528"/>
        <v>BV$17</v>
      </c>
      <c r="BW1231" s="199" t="str">
        <f t="shared" si="1528"/>
        <v>BW$17</v>
      </c>
      <c r="BX1231" s="199" t="str">
        <f t="shared" si="1528"/>
        <v>BX$17</v>
      </c>
      <c r="BY1231" s="199" t="str">
        <f t="shared" si="1528"/>
        <v>BY$17</v>
      </c>
      <c r="BZ1231" s="199" t="str">
        <f t="shared" si="1528"/>
        <v>BZ$17</v>
      </c>
      <c r="CA1231" s="199" t="str">
        <f t="shared" si="1528"/>
        <v>CA$17</v>
      </c>
      <c r="CB1231" s="199" t="str">
        <f t="shared" si="1528"/>
        <v>CB$17</v>
      </c>
      <c r="CC1231" s="199" t="str">
        <f t="shared" si="1528"/>
        <v>CC$17</v>
      </c>
      <c r="CD1231" s="199" t="str">
        <f t="shared" si="1528"/>
        <v>CD$17</v>
      </c>
      <c r="CE1231" s="199" t="str">
        <f t="shared" ref="CE1231:CL1231" si="1529">CE$21</f>
        <v>CE$17</v>
      </c>
      <c r="CF1231" s="199" t="str">
        <f t="shared" si="1529"/>
        <v>CF$17</v>
      </c>
      <c r="CG1231" s="199" t="str">
        <f t="shared" si="1529"/>
        <v>CG$17</v>
      </c>
      <c r="CH1231" s="199" t="str">
        <f t="shared" si="1529"/>
        <v>CH$17</v>
      </c>
      <c r="CI1231" s="199" t="str">
        <f t="shared" si="1529"/>
        <v>CI$17</v>
      </c>
      <c r="CJ1231" s="199" t="str">
        <f t="shared" si="1529"/>
        <v>CJ$17</v>
      </c>
      <c r="CK1231" s="199" t="str">
        <f t="shared" si="1529"/>
        <v>CK$17</v>
      </c>
      <c r="CL1231" s="199" t="str">
        <f t="shared" si="1529"/>
        <v>CL$17</v>
      </c>
      <c r="CN1231" s="201"/>
      <c r="CO1231" s="199" t="str">
        <f t="shared" ref="CO1231:DL1231" si="1530">CO$21</f>
        <v>CO$17</v>
      </c>
      <c r="CP1231" s="199" t="str">
        <f t="shared" si="1530"/>
        <v>CP$17</v>
      </c>
      <c r="CQ1231" s="199" t="str">
        <f t="shared" si="1530"/>
        <v>CQ$17</v>
      </c>
      <c r="CR1231" s="199" t="str">
        <f t="shared" si="1530"/>
        <v>CR$17</v>
      </c>
      <c r="CS1231" s="199" t="str">
        <f t="shared" si="1530"/>
        <v>CS$17</v>
      </c>
      <c r="CT1231" s="199" t="str">
        <f t="shared" si="1530"/>
        <v>CT$17</v>
      </c>
      <c r="CU1231" s="199" t="str">
        <f t="shared" si="1530"/>
        <v>CU$17</v>
      </c>
      <c r="CV1231" s="199" t="str">
        <f t="shared" si="1530"/>
        <v>CV$17</v>
      </c>
      <c r="CW1231" s="199" t="str">
        <f t="shared" si="1530"/>
        <v>CW$17</v>
      </c>
      <c r="CX1231" s="199" t="str">
        <f t="shared" si="1530"/>
        <v>CX$17</v>
      </c>
      <c r="CY1231" s="199" t="str">
        <f t="shared" si="1530"/>
        <v>CY$17</v>
      </c>
      <c r="CZ1231" s="199" t="str">
        <f t="shared" si="1530"/>
        <v>CZ$17</v>
      </c>
      <c r="DA1231" s="199" t="str">
        <f t="shared" si="1530"/>
        <v>DA$17</v>
      </c>
      <c r="DB1231" s="199" t="str">
        <f t="shared" si="1530"/>
        <v>DB$17</v>
      </c>
      <c r="DC1231" s="199" t="str">
        <f t="shared" si="1530"/>
        <v>DC$17</v>
      </c>
      <c r="DD1231" s="199" t="str">
        <f t="shared" si="1530"/>
        <v>DD$17</v>
      </c>
      <c r="DE1231" s="199" t="str">
        <f t="shared" si="1530"/>
        <v>DE$17</v>
      </c>
      <c r="DF1231" s="199" t="str">
        <f t="shared" si="1530"/>
        <v>DF$17</v>
      </c>
      <c r="DG1231" s="199" t="str">
        <f t="shared" si="1530"/>
        <v>DG$17</v>
      </c>
      <c r="DH1231" s="199" t="str">
        <f t="shared" si="1530"/>
        <v>DH$17</v>
      </c>
      <c r="DI1231" s="199" t="str">
        <f t="shared" si="1530"/>
        <v>DI$17</v>
      </c>
      <c r="DJ1231" s="199" t="str">
        <f t="shared" si="1530"/>
        <v>DJ$17</v>
      </c>
      <c r="DK1231" s="199" t="str">
        <f t="shared" si="1530"/>
        <v>DK$17</v>
      </c>
      <c r="DL1231" s="199" t="str">
        <f t="shared" si="1530"/>
        <v>DL$17</v>
      </c>
    </row>
    <row r="1232" spans="1:116" x14ac:dyDescent="0.4">
      <c r="A1232" s="174"/>
      <c r="E1232" s="8"/>
      <c r="G1232" s="175" t="s">
        <v>491</v>
      </c>
      <c r="H1232" s="200"/>
      <c r="I1232" s="201"/>
      <c r="J1232" s="201"/>
      <c r="K1232" s="202"/>
      <c r="L1232" s="202"/>
      <c r="M1232" s="202"/>
      <c r="N1232" s="202"/>
      <c r="O1232" s="202"/>
      <c r="P1232" s="202"/>
      <c r="R1232" s="202"/>
      <c r="S1232" s="190"/>
      <c r="T1232" s="190"/>
      <c r="U1232" s="190"/>
      <c r="V1232" s="190"/>
      <c r="W1232" s="190"/>
      <c r="X1232" s="190"/>
      <c r="Y1232" s="190"/>
      <c r="Z1232" s="190"/>
      <c r="AA1232" s="190"/>
      <c r="AB1232" s="190"/>
      <c r="AC1232" s="190"/>
      <c r="AD1232" s="190"/>
      <c r="AE1232" s="190"/>
      <c r="AF1232" s="190"/>
      <c r="AG1232" s="190"/>
      <c r="AH1232" s="190"/>
      <c r="AI1232" s="190"/>
      <c r="AJ1232" s="190"/>
      <c r="AK1232" s="190"/>
      <c r="AL1232" s="190"/>
      <c r="AM1232" s="190"/>
      <c r="AN1232" s="190"/>
      <c r="AO1232" s="190"/>
      <c r="AP1232" s="190"/>
      <c r="AQ1232" s="190"/>
      <c r="AR1232" s="190"/>
      <c r="AS1232" s="190"/>
      <c r="AT1232" s="190"/>
      <c r="AU1232" s="190"/>
      <c r="AV1232" s="190"/>
      <c r="AW1232" s="190"/>
      <c r="AX1232" s="190"/>
      <c r="AY1232" s="190"/>
      <c r="AZ1232" s="190"/>
      <c r="BA1232" s="190"/>
      <c r="BB1232" s="190"/>
      <c r="BC1232" s="190"/>
      <c r="BD1232" s="190"/>
      <c r="BE1232" s="190"/>
      <c r="BF1232" s="190"/>
      <c r="BG1232" s="190"/>
      <c r="BH1232" s="190"/>
      <c r="BI1232" s="190"/>
      <c r="BJ1232" s="190"/>
      <c r="BK1232" s="190"/>
      <c r="BL1232" s="190"/>
      <c r="BM1232" s="190"/>
      <c r="BN1232" s="190"/>
      <c r="BO1232" s="190"/>
      <c r="BP1232" s="190"/>
      <c r="BQ1232" s="190"/>
      <c r="BR1232" s="190"/>
      <c r="BS1232" s="190"/>
      <c r="BT1232" s="190"/>
      <c r="BU1232" s="190"/>
      <c r="BV1232" s="190"/>
      <c r="BW1232" s="190"/>
      <c r="BX1232" s="190"/>
      <c r="BY1232" s="190"/>
      <c r="BZ1232" s="190"/>
      <c r="CA1232" s="190"/>
      <c r="CB1232" s="190"/>
      <c r="CC1232" s="190"/>
      <c r="CD1232" s="190"/>
      <c r="CE1232" s="190"/>
      <c r="CF1232" s="190"/>
      <c r="CG1232" s="190"/>
      <c r="CH1232" s="190"/>
      <c r="CI1232" s="190"/>
      <c r="CJ1232" s="190"/>
      <c r="CK1232" s="190"/>
      <c r="CL1232" s="190"/>
      <c r="CN1232" s="201"/>
      <c r="CO1232" s="190"/>
      <c r="CP1232" s="190"/>
      <c r="CQ1232" s="190"/>
      <c r="CR1232" s="190"/>
      <c r="CS1232" s="190"/>
      <c r="CT1232" s="190"/>
      <c r="CU1232" s="190"/>
      <c r="CV1232" s="190"/>
      <c r="CW1232" s="190"/>
      <c r="CX1232" s="190"/>
      <c r="CY1232" s="190"/>
      <c r="CZ1232" s="190"/>
      <c r="DA1232" s="190"/>
      <c r="DB1232" s="190"/>
      <c r="DC1232" s="190"/>
      <c r="DD1232" s="190"/>
      <c r="DE1232" s="190"/>
      <c r="DF1232" s="190"/>
      <c r="DG1232" s="190"/>
      <c r="DH1232" s="190"/>
      <c r="DI1232" s="190"/>
      <c r="DJ1232" s="190"/>
      <c r="DK1232" s="190"/>
      <c r="DL1232" s="190"/>
    </row>
    <row r="1233" spans="1:116" x14ac:dyDescent="0.4">
      <c r="A1233" s="174"/>
      <c r="E1233" s="8"/>
      <c r="G1233" s="175" t="s">
        <v>505</v>
      </c>
      <c r="H1233" s="200"/>
      <c r="I1233" s="201"/>
      <c r="J1233" s="201"/>
      <c r="K1233" s="202"/>
      <c r="L1233" s="202"/>
      <c r="M1233" s="202"/>
      <c r="N1233" s="202"/>
      <c r="O1233" s="202"/>
      <c r="P1233" s="202"/>
      <c r="R1233" s="202"/>
      <c r="S1233" s="190"/>
      <c r="T1233" s="190"/>
      <c r="U1233" s="190"/>
      <c r="V1233" s="190"/>
      <c r="W1233" s="190"/>
      <c r="X1233" s="190"/>
      <c r="Y1233" s="190"/>
      <c r="Z1233" s="190"/>
      <c r="AA1233" s="190"/>
      <c r="AB1233" s="190"/>
      <c r="AC1233" s="190"/>
      <c r="AD1233" s="190"/>
      <c r="AE1233" s="190"/>
      <c r="AF1233" s="190"/>
      <c r="AG1233" s="190"/>
      <c r="AH1233" s="190"/>
      <c r="AI1233" s="190"/>
      <c r="AJ1233" s="190"/>
      <c r="AK1233" s="190"/>
      <c r="AL1233" s="190"/>
      <c r="AM1233" s="190"/>
      <c r="AN1233" s="190"/>
      <c r="AO1233" s="190"/>
      <c r="AP1233" s="190"/>
      <c r="AQ1233" s="190"/>
      <c r="AR1233" s="190"/>
      <c r="AS1233" s="190"/>
      <c r="AT1233" s="190"/>
      <c r="AU1233" s="190"/>
      <c r="AV1233" s="190"/>
      <c r="AW1233" s="190"/>
      <c r="AX1233" s="190"/>
      <c r="AY1233" s="190"/>
      <c r="AZ1233" s="190"/>
      <c r="BA1233" s="190"/>
      <c r="BB1233" s="190"/>
      <c r="BC1233" s="190"/>
      <c r="BD1233" s="190"/>
      <c r="BE1233" s="190"/>
      <c r="BF1233" s="190"/>
      <c r="BG1233" s="190"/>
      <c r="BH1233" s="190"/>
      <c r="BI1233" s="190"/>
      <c r="BJ1233" s="190"/>
      <c r="BK1233" s="190"/>
      <c r="BL1233" s="190"/>
      <c r="BM1233" s="190"/>
      <c r="BN1233" s="190"/>
      <c r="BO1233" s="190"/>
      <c r="BP1233" s="190"/>
      <c r="BQ1233" s="190"/>
      <c r="BR1233" s="190"/>
      <c r="BS1233" s="190"/>
      <c r="BT1233" s="190"/>
      <c r="BU1233" s="190"/>
      <c r="BV1233" s="190"/>
      <c r="BW1233" s="190"/>
      <c r="BX1233" s="190"/>
      <c r="BY1233" s="190"/>
      <c r="BZ1233" s="190"/>
      <c r="CA1233" s="190"/>
      <c r="CB1233" s="190"/>
      <c r="CC1233" s="190"/>
      <c r="CD1233" s="190"/>
      <c r="CE1233" s="190"/>
      <c r="CF1233" s="190"/>
      <c r="CG1233" s="190"/>
      <c r="CH1233" s="190"/>
      <c r="CI1233" s="190"/>
      <c r="CJ1233" s="190"/>
      <c r="CK1233" s="190"/>
      <c r="CL1233" s="190"/>
      <c r="CN1233" s="201"/>
      <c r="CO1233" s="190"/>
      <c r="CP1233" s="190"/>
      <c r="CQ1233" s="190"/>
      <c r="CR1233" s="190"/>
      <c r="CS1233" s="190"/>
      <c r="CT1233" s="190"/>
      <c r="CU1233" s="190"/>
      <c r="CV1233" s="190"/>
      <c r="CW1233" s="190"/>
      <c r="CX1233" s="190"/>
      <c r="CY1233" s="190"/>
      <c r="CZ1233" s="190"/>
      <c r="DA1233" s="190"/>
      <c r="DB1233" s="190"/>
      <c r="DC1233" s="190"/>
      <c r="DD1233" s="190"/>
      <c r="DE1233" s="190"/>
      <c r="DF1233" s="190"/>
      <c r="DG1233" s="190"/>
      <c r="DH1233" s="190"/>
      <c r="DI1233" s="190"/>
      <c r="DJ1233" s="190"/>
      <c r="DK1233" s="190"/>
      <c r="DL1233" s="190"/>
    </row>
    <row r="1234" spans="1:116" x14ac:dyDescent="0.4">
      <c r="A1234" s="174"/>
      <c r="E1234" s="8"/>
      <c r="G1234" s="175" t="s">
        <v>463</v>
      </c>
      <c r="H1234" s="200"/>
      <c r="I1234" s="201"/>
      <c r="J1234" s="201"/>
      <c r="K1234" s="202"/>
      <c r="L1234" s="202"/>
      <c r="M1234" s="202"/>
      <c r="N1234" s="202"/>
      <c r="O1234" s="202"/>
      <c r="P1234" s="202"/>
      <c r="R1234" s="202"/>
      <c r="S1234" s="190" t="str">
        <f t="shared" ref="S1234:AX1234" si="1531">S$22</f>
        <v>S$18</v>
      </c>
      <c r="T1234" s="190" t="str">
        <f t="shared" si="1531"/>
        <v>T$18</v>
      </c>
      <c r="U1234" s="190" t="str">
        <f t="shared" si="1531"/>
        <v>U$18</v>
      </c>
      <c r="V1234" s="190" t="str">
        <f t="shared" si="1531"/>
        <v>V$18</v>
      </c>
      <c r="W1234" s="190" t="str">
        <f t="shared" si="1531"/>
        <v>W$18</v>
      </c>
      <c r="X1234" s="190" t="str">
        <f t="shared" si="1531"/>
        <v>X$18</v>
      </c>
      <c r="Y1234" s="190" t="str">
        <f t="shared" si="1531"/>
        <v>Y$18</v>
      </c>
      <c r="Z1234" s="190" t="str">
        <f t="shared" si="1531"/>
        <v>Z$18</v>
      </c>
      <c r="AA1234" s="190" t="str">
        <f t="shared" si="1531"/>
        <v>AA$18</v>
      </c>
      <c r="AB1234" s="190" t="str">
        <f t="shared" si="1531"/>
        <v>AB$18</v>
      </c>
      <c r="AC1234" s="190" t="str">
        <f t="shared" si="1531"/>
        <v>AC$18</v>
      </c>
      <c r="AD1234" s="190" t="str">
        <f t="shared" si="1531"/>
        <v>AD$18</v>
      </c>
      <c r="AE1234" s="190" t="str">
        <f t="shared" si="1531"/>
        <v>AE$18</v>
      </c>
      <c r="AF1234" s="190" t="str">
        <f t="shared" si="1531"/>
        <v>AF$18</v>
      </c>
      <c r="AG1234" s="190" t="str">
        <f t="shared" si="1531"/>
        <v>AG$18</v>
      </c>
      <c r="AH1234" s="190" t="str">
        <f t="shared" si="1531"/>
        <v>AH$18</v>
      </c>
      <c r="AI1234" s="190" t="str">
        <f t="shared" si="1531"/>
        <v>AI$18</v>
      </c>
      <c r="AJ1234" s="190" t="str">
        <f t="shared" si="1531"/>
        <v>AJ$18</v>
      </c>
      <c r="AK1234" s="190" t="str">
        <f t="shared" si="1531"/>
        <v>AK$18</v>
      </c>
      <c r="AL1234" s="190" t="str">
        <f t="shared" si="1531"/>
        <v>AL$18</v>
      </c>
      <c r="AM1234" s="190" t="str">
        <f t="shared" si="1531"/>
        <v>AM$18</v>
      </c>
      <c r="AN1234" s="190" t="str">
        <f t="shared" si="1531"/>
        <v>AN$18</v>
      </c>
      <c r="AO1234" s="190" t="str">
        <f t="shared" si="1531"/>
        <v>AO$18</v>
      </c>
      <c r="AP1234" s="190" t="str">
        <f t="shared" si="1531"/>
        <v>AP$18</v>
      </c>
      <c r="AQ1234" s="190" t="str">
        <f t="shared" si="1531"/>
        <v>AQ$18</v>
      </c>
      <c r="AR1234" s="190" t="str">
        <f t="shared" si="1531"/>
        <v>AR$18</v>
      </c>
      <c r="AS1234" s="190" t="str">
        <f t="shared" si="1531"/>
        <v>AS$18</v>
      </c>
      <c r="AT1234" s="190" t="str">
        <f t="shared" si="1531"/>
        <v>AT$18</v>
      </c>
      <c r="AU1234" s="190" t="str">
        <f t="shared" si="1531"/>
        <v>AU$18</v>
      </c>
      <c r="AV1234" s="190" t="str">
        <f t="shared" si="1531"/>
        <v>AV$18</v>
      </c>
      <c r="AW1234" s="190" t="str">
        <f t="shared" si="1531"/>
        <v>AW$18</v>
      </c>
      <c r="AX1234" s="190" t="str">
        <f t="shared" si="1531"/>
        <v>AX$18</v>
      </c>
      <c r="AY1234" s="190" t="str">
        <f t="shared" ref="AY1234:CD1234" si="1532">AY$22</f>
        <v>AY$18</v>
      </c>
      <c r="AZ1234" s="190" t="str">
        <f t="shared" si="1532"/>
        <v>AZ$18</v>
      </c>
      <c r="BA1234" s="190" t="str">
        <f t="shared" si="1532"/>
        <v>BA$18</v>
      </c>
      <c r="BB1234" s="190" t="str">
        <f t="shared" si="1532"/>
        <v>BB$18</v>
      </c>
      <c r="BC1234" s="190" t="str">
        <f t="shared" si="1532"/>
        <v>BC$18</v>
      </c>
      <c r="BD1234" s="190" t="str">
        <f t="shared" si="1532"/>
        <v>BD$18</v>
      </c>
      <c r="BE1234" s="190" t="str">
        <f t="shared" si="1532"/>
        <v>BE$18</v>
      </c>
      <c r="BF1234" s="190" t="str">
        <f t="shared" si="1532"/>
        <v>BF$18</v>
      </c>
      <c r="BG1234" s="190" t="str">
        <f t="shared" si="1532"/>
        <v>BG$18</v>
      </c>
      <c r="BH1234" s="190" t="str">
        <f t="shared" si="1532"/>
        <v>BH$18</v>
      </c>
      <c r="BI1234" s="190" t="str">
        <f t="shared" si="1532"/>
        <v>BI$18</v>
      </c>
      <c r="BJ1234" s="190" t="str">
        <f t="shared" si="1532"/>
        <v>BJ$18</v>
      </c>
      <c r="BK1234" s="190" t="str">
        <f t="shared" si="1532"/>
        <v>BK$18</v>
      </c>
      <c r="BL1234" s="190" t="str">
        <f t="shared" si="1532"/>
        <v>BL$18</v>
      </c>
      <c r="BM1234" s="190" t="str">
        <f t="shared" si="1532"/>
        <v>BM$18</v>
      </c>
      <c r="BN1234" s="190" t="str">
        <f t="shared" si="1532"/>
        <v>BN$18</v>
      </c>
      <c r="BO1234" s="190" t="str">
        <f t="shared" si="1532"/>
        <v>BO$18</v>
      </c>
      <c r="BP1234" s="190" t="str">
        <f t="shared" si="1532"/>
        <v>BP$18</v>
      </c>
      <c r="BQ1234" s="190" t="str">
        <f t="shared" si="1532"/>
        <v>BQ$18</v>
      </c>
      <c r="BR1234" s="190" t="str">
        <f t="shared" si="1532"/>
        <v>BR$18</v>
      </c>
      <c r="BS1234" s="190" t="str">
        <f t="shared" si="1532"/>
        <v>BS$18</v>
      </c>
      <c r="BT1234" s="190" t="str">
        <f t="shared" si="1532"/>
        <v>BT$18</v>
      </c>
      <c r="BU1234" s="190" t="str">
        <f t="shared" si="1532"/>
        <v>BU$18</v>
      </c>
      <c r="BV1234" s="190" t="str">
        <f t="shared" si="1532"/>
        <v>BV$18</v>
      </c>
      <c r="BW1234" s="190" t="str">
        <f t="shared" si="1532"/>
        <v>BW$18</v>
      </c>
      <c r="BX1234" s="190" t="str">
        <f t="shared" si="1532"/>
        <v>BX$18</v>
      </c>
      <c r="BY1234" s="190" t="str">
        <f t="shared" si="1532"/>
        <v>BY$18</v>
      </c>
      <c r="BZ1234" s="190" t="str">
        <f t="shared" si="1532"/>
        <v>BZ$18</v>
      </c>
      <c r="CA1234" s="190" t="str">
        <f t="shared" si="1532"/>
        <v>CA$18</v>
      </c>
      <c r="CB1234" s="190" t="str">
        <f t="shared" si="1532"/>
        <v>CB$18</v>
      </c>
      <c r="CC1234" s="190" t="str">
        <f t="shared" si="1532"/>
        <v>CC$18</v>
      </c>
      <c r="CD1234" s="190" t="str">
        <f t="shared" si="1532"/>
        <v>CD$18</v>
      </c>
      <c r="CE1234" s="190" t="str">
        <f t="shared" ref="CE1234:CL1234" si="1533">CE$22</f>
        <v>CE$18</v>
      </c>
      <c r="CF1234" s="190" t="str">
        <f t="shared" si="1533"/>
        <v>CF$18</v>
      </c>
      <c r="CG1234" s="190" t="str">
        <f t="shared" si="1533"/>
        <v>CG$18</v>
      </c>
      <c r="CH1234" s="190" t="str">
        <f t="shared" si="1533"/>
        <v>CH$18</v>
      </c>
      <c r="CI1234" s="190" t="str">
        <f t="shared" si="1533"/>
        <v>CI$18</v>
      </c>
      <c r="CJ1234" s="190" t="str">
        <f t="shared" si="1533"/>
        <v>CJ$18</v>
      </c>
      <c r="CK1234" s="190" t="str">
        <f t="shared" si="1533"/>
        <v>CK$18</v>
      </c>
      <c r="CL1234" s="190" t="str">
        <f t="shared" si="1533"/>
        <v>CL$18</v>
      </c>
      <c r="CN1234" s="201"/>
      <c r="CO1234" s="190" t="str">
        <f t="shared" ref="CO1234:DL1234" si="1534">CO$22</f>
        <v>CO$18</v>
      </c>
      <c r="CP1234" s="190" t="str">
        <f t="shared" si="1534"/>
        <v>CP$18</v>
      </c>
      <c r="CQ1234" s="190" t="str">
        <f t="shared" si="1534"/>
        <v>CQ$18</v>
      </c>
      <c r="CR1234" s="190" t="str">
        <f t="shared" si="1534"/>
        <v>CR$18</v>
      </c>
      <c r="CS1234" s="190" t="str">
        <f t="shared" si="1534"/>
        <v>CS$18</v>
      </c>
      <c r="CT1234" s="190" t="str">
        <f t="shared" si="1534"/>
        <v>CT$18</v>
      </c>
      <c r="CU1234" s="190" t="str">
        <f t="shared" si="1534"/>
        <v>CU$18</v>
      </c>
      <c r="CV1234" s="190" t="str">
        <f t="shared" si="1534"/>
        <v>CV$18</v>
      </c>
      <c r="CW1234" s="190" t="str">
        <f t="shared" si="1534"/>
        <v>CW$18</v>
      </c>
      <c r="CX1234" s="190" t="str">
        <f t="shared" si="1534"/>
        <v>CX$18</v>
      </c>
      <c r="CY1234" s="190" t="str">
        <f t="shared" si="1534"/>
        <v>CY$18</v>
      </c>
      <c r="CZ1234" s="190" t="str">
        <f t="shared" si="1534"/>
        <v>CZ$18</v>
      </c>
      <c r="DA1234" s="190" t="str">
        <f t="shared" si="1534"/>
        <v>DA$18</v>
      </c>
      <c r="DB1234" s="190" t="str">
        <f t="shared" si="1534"/>
        <v>DB$18</v>
      </c>
      <c r="DC1234" s="190" t="str">
        <f t="shared" si="1534"/>
        <v>DC$18</v>
      </c>
      <c r="DD1234" s="190" t="str">
        <f t="shared" si="1534"/>
        <v>DD$18</v>
      </c>
      <c r="DE1234" s="190" t="str">
        <f t="shared" si="1534"/>
        <v>DE$18</v>
      </c>
      <c r="DF1234" s="190" t="str">
        <f t="shared" si="1534"/>
        <v>DF$18</v>
      </c>
      <c r="DG1234" s="190" t="str">
        <f t="shared" si="1534"/>
        <v>DG$18</v>
      </c>
      <c r="DH1234" s="190" t="str">
        <f t="shared" si="1534"/>
        <v>DH$18</v>
      </c>
      <c r="DI1234" s="190" t="str">
        <f t="shared" si="1534"/>
        <v>DI$18</v>
      </c>
      <c r="DJ1234" s="190" t="str">
        <f t="shared" si="1534"/>
        <v>DJ$18</v>
      </c>
      <c r="DK1234" s="190" t="str">
        <f t="shared" si="1534"/>
        <v>DK$18</v>
      </c>
      <c r="DL1234" s="190" t="str">
        <f t="shared" si="1534"/>
        <v>DL$18</v>
      </c>
    </row>
    <row r="1235" spans="1:116" x14ac:dyDescent="0.4">
      <c r="A1235" s="174"/>
      <c r="E1235" s="8"/>
      <c r="G1235" s="175" t="s">
        <v>464</v>
      </c>
      <c r="H1235" s="200"/>
      <c r="I1235" s="201"/>
      <c r="J1235" s="201"/>
      <c r="K1235" s="202"/>
      <c r="L1235" s="202"/>
      <c r="M1235" s="202"/>
      <c r="N1235" s="202"/>
      <c r="O1235" s="202"/>
      <c r="P1235" s="202"/>
      <c r="R1235" s="202"/>
      <c r="S1235" s="190" t="str">
        <f t="shared" ref="S1235:AX1235" si="1535">S$23</f>
        <v>S$19</v>
      </c>
      <c r="T1235" s="190" t="str">
        <f t="shared" si="1535"/>
        <v>T$19</v>
      </c>
      <c r="U1235" s="190" t="str">
        <f t="shared" si="1535"/>
        <v>U$19</v>
      </c>
      <c r="V1235" s="190" t="str">
        <f t="shared" si="1535"/>
        <v>V$19</v>
      </c>
      <c r="W1235" s="190" t="str">
        <f t="shared" si="1535"/>
        <v>W$19</v>
      </c>
      <c r="X1235" s="190" t="str">
        <f t="shared" si="1535"/>
        <v>X$19</v>
      </c>
      <c r="Y1235" s="190" t="str">
        <f t="shared" si="1535"/>
        <v>Y$19</v>
      </c>
      <c r="Z1235" s="190" t="str">
        <f t="shared" si="1535"/>
        <v>Z$19</v>
      </c>
      <c r="AA1235" s="190" t="str">
        <f t="shared" si="1535"/>
        <v>AA$19</v>
      </c>
      <c r="AB1235" s="190" t="str">
        <f t="shared" si="1535"/>
        <v>AB$19</v>
      </c>
      <c r="AC1235" s="190" t="str">
        <f t="shared" si="1535"/>
        <v>AC$19</v>
      </c>
      <c r="AD1235" s="190" t="str">
        <f t="shared" si="1535"/>
        <v>AD$19</v>
      </c>
      <c r="AE1235" s="190" t="str">
        <f t="shared" si="1535"/>
        <v>AE$19</v>
      </c>
      <c r="AF1235" s="190" t="str">
        <f t="shared" si="1535"/>
        <v>AF$19</v>
      </c>
      <c r="AG1235" s="190" t="str">
        <f t="shared" si="1535"/>
        <v>AG$19</v>
      </c>
      <c r="AH1235" s="190" t="str">
        <f t="shared" si="1535"/>
        <v>AH$19</v>
      </c>
      <c r="AI1235" s="190" t="str">
        <f t="shared" si="1535"/>
        <v>AI$19</v>
      </c>
      <c r="AJ1235" s="190" t="str">
        <f t="shared" si="1535"/>
        <v>AJ$19</v>
      </c>
      <c r="AK1235" s="190" t="str">
        <f t="shared" si="1535"/>
        <v>AK$19</v>
      </c>
      <c r="AL1235" s="190" t="str">
        <f t="shared" si="1535"/>
        <v>AL$19</v>
      </c>
      <c r="AM1235" s="190" t="str">
        <f t="shared" si="1535"/>
        <v>AM$19</v>
      </c>
      <c r="AN1235" s="190" t="str">
        <f t="shared" si="1535"/>
        <v>AN$19</v>
      </c>
      <c r="AO1235" s="190" t="str">
        <f t="shared" si="1535"/>
        <v>AO$19</v>
      </c>
      <c r="AP1235" s="190" t="str">
        <f t="shared" si="1535"/>
        <v>AP$19</v>
      </c>
      <c r="AQ1235" s="190" t="str">
        <f t="shared" si="1535"/>
        <v>AQ$19</v>
      </c>
      <c r="AR1235" s="190" t="str">
        <f t="shared" si="1535"/>
        <v>AR$19</v>
      </c>
      <c r="AS1235" s="190" t="str">
        <f t="shared" si="1535"/>
        <v>AS$19</v>
      </c>
      <c r="AT1235" s="190" t="str">
        <f t="shared" si="1535"/>
        <v>AT$19</v>
      </c>
      <c r="AU1235" s="190" t="str">
        <f t="shared" si="1535"/>
        <v>AU$19</v>
      </c>
      <c r="AV1235" s="190" t="str">
        <f t="shared" si="1535"/>
        <v>AV$19</v>
      </c>
      <c r="AW1235" s="190" t="str">
        <f t="shared" si="1535"/>
        <v>AW$19</v>
      </c>
      <c r="AX1235" s="190" t="str">
        <f t="shared" si="1535"/>
        <v>AX$19</v>
      </c>
      <c r="AY1235" s="190" t="str">
        <f t="shared" ref="AY1235:CD1235" si="1536">AY$23</f>
        <v>AY$19</v>
      </c>
      <c r="AZ1235" s="190" t="str">
        <f t="shared" si="1536"/>
        <v>AZ$19</v>
      </c>
      <c r="BA1235" s="190" t="str">
        <f t="shared" si="1536"/>
        <v>BA$19</v>
      </c>
      <c r="BB1235" s="190" t="str">
        <f t="shared" si="1536"/>
        <v>BB$19</v>
      </c>
      <c r="BC1235" s="190" t="str">
        <f t="shared" si="1536"/>
        <v>BC$19</v>
      </c>
      <c r="BD1235" s="190" t="str">
        <f t="shared" si="1536"/>
        <v>BD$19</v>
      </c>
      <c r="BE1235" s="190" t="str">
        <f t="shared" si="1536"/>
        <v>BE$19</v>
      </c>
      <c r="BF1235" s="190" t="str">
        <f t="shared" si="1536"/>
        <v>BF$19</v>
      </c>
      <c r="BG1235" s="190" t="str">
        <f t="shared" si="1536"/>
        <v>BG$19</v>
      </c>
      <c r="BH1235" s="190" t="str">
        <f t="shared" si="1536"/>
        <v>BH$19</v>
      </c>
      <c r="BI1235" s="190" t="str">
        <f t="shared" si="1536"/>
        <v>BI$19</v>
      </c>
      <c r="BJ1235" s="190" t="str">
        <f t="shared" si="1536"/>
        <v>BJ$19</v>
      </c>
      <c r="BK1235" s="190" t="str">
        <f t="shared" si="1536"/>
        <v>BK$19</v>
      </c>
      <c r="BL1235" s="190" t="str">
        <f t="shared" si="1536"/>
        <v>BL$19</v>
      </c>
      <c r="BM1235" s="190" t="str">
        <f t="shared" si="1536"/>
        <v>BM$19</v>
      </c>
      <c r="BN1235" s="190" t="str">
        <f t="shared" si="1536"/>
        <v>BN$19</v>
      </c>
      <c r="BO1235" s="190" t="str">
        <f t="shared" si="1536"/>
        <v>BO$19</v>
      </c>
      <c r="BP1235" s="190" t="str">
        <f t="shared" si="1536"/>
        <v>BP$19</v>
      </c>
      <c r="BQ1235" s="190" t="str">
        <f t="shared" si="1536"/>
        <v>BQ$19</v>
      </c>
      <c r="BR1235" s="190" t="str">
        <f t="shared" si="1536"/>
        <v>BR$19</v>
      </c>
      <c r="BS1235" s="190" t="str">
        <f t="shared" si="1536"/>
        <v>BS$19</v>
      </c>
      <c r="BT1235" s="190" t="str">
        <f t="shared" si="1536"/>
        <v>BT$19</v>
      </c>
      <c r="BU1235" s="190" t="str">
        <f t="shared" si="1536"/>
        <v>BU$19</v>
      </c>
      <c r="BV1235" s="190" t="str">
        <f t="shared" si="1536"/>
        <v>BV$19</v>
      </c>
      <c r="BW1235" s="190" t="str">
        <f t="shared" si="1536"/>
        <v>BW$19</v>
      </c>
      <c r="BX1235" s="190" t="str">
        <f t="shared" si="1536"/>
        <v>BX$19</v>
      </c>
      <c r="BY1235" s="190" t="str">
        <f t="shared" si="1536"/>
        <v>BY$19</v>
      </c>
      <c r="BZ1235" s="190" t="str">
        <f t="shared" si="1536"/>
        <v>BZ$19</v>
      </c>
      <c r="CA1235" s="190" t="str">
        <f t="shared" si="1536"/>
        <v>CA$19</v>
      </c>
      <c r="CB1235" s="190" t="str">
        <f t="shared" si="1536"/>
        <v>CB$19</v>
      </c>
      <c r="CC1235" s="190" t="str">
        <f t="shared" si="1536"/>
        <v>CC$19</v>
      </c>
      <c r="CD1235" s="190" t="str">
        <f t="shared" si="1536"/>
        <v>CD$19</v>
      </c>
      <c r="CE1235" s="190" t="str">
        <f t="shared" ref="CE1235:CL1235" si="1537">CE$23</f>
        <v>CE$19</v>
      </c>
      <c r="CF1235" s="190" t="str">
        <f t="shared" si="1537"/>
        <v>CF$19</v>
      </c>
      <c r="CG1235" s="190" t="str">
        <f t="shared" si="1537"/>
        <v>CG$19</v>
      </c>
      <c r="CH1235" s="190" t="str">
        <f t="shared" si="1537"/>
        <v>CH$19</v>
      </c>
      <c r="CI1235" s="190" t="str">
        <f t="shared" si="1537"/>
        <v>CI$19</v>
      </c>
      <c r="CJ1235" s="190" t="str">
        <f t="shared" si="1537"/>
        <v>CJ$19</v>
      </c>
      <c r="CK1235" s="190" t="str">
        <f t="shared" si="1537"/>
        <v>CK$19</v>
      </c>
      <c r="CL1235" s="190" t="str">
        <f t="shared" si="1537"/>
        <v>CL$19</v>
      </c>
      <c r="CN1235" s="201"/>
      <c r="CO1235" s="190" t="str">
        <f t="shared" ref="CO1235:DL1235" si="1538">CO$23</f>
        <v>CO$19</v>
      </c>
      <c r="CP1235" s="190" t="str">
        <f t="shared" si="1538"/>
        <v>CP$19</v>
      </c>
      <c r="CQ1235" s="190" t="str">
        <f t="shared" si="1538"/>
        <v>CQ$19</v>
      </c>
      <c r="CR1235" s="190" t="str">
        <f t="shared" si="1538"/>
        <v>CR$19</v>
      </c>
      <c r="CS1235" s="190" t="str">
        <f t="shared" si="1538"/>
        <v>CS$19</v>
      </c>
      <c r="CT1235" s="190" t="str">
        <f t="shared" si="1538"/>
        <v>CT$19</v>
      </c>
      <c r="CU1235" s="190" t="str">
        <f t="shared" si="1538"/>
        <v>CU$19</v>
      </c>
      <c r="CV1235" s="190" t="str">
        <f t="shared" si="1538"/>
        <v>CV$19</v>
      </c>
      <c r="CW1235" s="190" t="str">
        <f t="shared" si="1538"/>
        <v>CW$19</v>
      </c>
      <c r="CX1235" s="190" t="str">
        <f t="shared" si="1538"/>
        <v>CX$19</v>
      </c>
      <c r="CY1235" s="190" t="str">
        <f t="shared" si="1538"/>
        <v>CY$19</v>
      </c>
      <c r="CZ1235" s="190" t="str">
        <f t="shared" si="1538"/>
        <v>CZ$19</v>
      </c>
      <c r="DA1235" s="190" t="str">
        <f t="shared" si="1538"/>
        <v>DA$19</v>
      </c>
      <c r="DB1235" s="190" t="str">
        <f t="shared" si="1538"/>
        <v>DB$19</v>
      </c>
      <c r="DC1235" s="190" t="str">
        <f t="shared" si="1538"/>
        <v>DC$19</v>
      </c>
      <c r="DD1235" s="190" t="str">
        <f t="shared" si="1538"/>
        <v>DD$19</v>
      </c>
      <c r="DE1235" s="190" t="str">
        <f t="shared" si="1538"/>
        <v>DE$19</v>
      </c>
      <c r="DF1235" s="190" t="str">
        <f t="shared" si="1538"/>
        <v>DF$19</v>
      </c>
      <c r="DG1235" s="190" t="str">
        <f t="shared" si="1538"/>
        <v>DG$19</v>
      </c>
      <c r="DH1235" s="190" t="str">
        <f t="shared" si="1538"/>
        <v>DH$19</v>
      </c>
      <c r="DI1235" s="190" t="str">
        <f t="shared" si="1538"/>
        <v>DI$19</v>
      </c>
      <c r="DJ1235" s="190" t="str">
        <f t="shared" si="1538"/>
        <v>DJ$19</v>
      </c>
      <c r="DK1235" s="190" t="str">
        <f t="shared" si="1538"/>
        <v>DK$19</v>
      </c>
      <c r="DL1235" s="190" t="str">
        <f t="shared" si="1538"/>
        <v>DL$19</v>
      </c>
    </row>
    <row r="1236" spans="1:116" x14ac:dyDescent="0.4">
      <c r="A1236" s="142" t="s">
        <v>218</v>
      </c>
      <c r="B1236" s="31" t="s">
        <v>81</v>
      </c>
      <c r="C1236" s="31"/>
      <c r="D1236" t="s">
        <v>764</v>
      </c>
      <c r="E1236" s="8" t="str">
        <f t="shared" ref="E1236:E1252" si="1539">ROW()&amp;" "&amp;D1236</f>
        <v>1236 DCHC-S</v>
      </c>
      <c r="F1236" t="s">
        <v>153</v>
      </c>
      <c r="G1236" s="143" t="s">
        <v>188</v>
      </c>
      <c r="H1236" s="142"/>
      <c r="I1236" s="144"/>
      <c r="J1236" s="144"/>
      <c r="K1236" s="142"/>
      <c r="L1236" s="142"/>
      <c r="M1236" s="142"/>
      <c r="N1236" s="142"/>
      <c r="O1236" s="142"/>
      <c r="P1236" s="142"/>
      <c r="R1236" s="143"/>
      <c r="S1236" s="143"/>
      <c r="T1236" s="143"/>
      <c r="U1236" s="143"/>
      <c r="V1236" s="143"/>
      <c r="W1236" s="143"/>
      <c r="X1236" s="143"/>
      <c r="Y1236" s="143"/>
      <c r="Z1236" s="143"/>
      <c r="AA1236" s="143"/>
      <c r="AB1236" s="143"/>
      <c r="AC1236" s="143"/>
      <c r="AD1236" s="143"/>
      <c r="AE1236" s="143"/>
      <c r="AF1236" s="143"/>
      <c r="AG1236" s="143"/>
      <c r="AH1236" s="143"/>
      <c r="AI1236" s="143"/>
      <c r="AJ1236" s="143"/>
      <c r="AK1236" s="143"/>
      <c r="AL1236" s="143"/>
      <c r="AM1236" s="143"/>
      <c r="AN1236" s="143"/>
      <c r="AO1236" s="143"/>
      <c r="AP1236" s="143"/>
      <c r="AQ1236" s="143"/>
      <c r="AR1236" s="143"/>
      <c r="AS1236" s="143"/>
      <c r="AT1236" s="143"/>
      <c r="AU1236" s="143"/>
      <c r="AV1236" s="143"/>
      <c r="AW1236" s="143"/>
      <c r="AX1236" s="143"/>
      <c r="AY1236" s="143"/>
      <c r="AZ1236" s="143"/>
      <c r="BA1236" s="143"/>
      <c r="BB1236" s="143"/>
      <c r="BC1236" s="143"/>
      <c r="BD1236" s="143"/>
      <c r="BE1236" s="143"/>
      <c r="BF1236" s="143"/>
      <c r="BG1236" s="143"/>
      <c r="BH1236" s="143"/>
      <c r="BI1236" s="143"/>
      <c r="BJ1236" s="143"/>
      <c r="BK1236" s="143"/>
      <c r="BL1236" s="143"/>
      <c r="BM1236" s="143"/>
      <c r="BN1236" s="143"/>
      <c r="BO1236" s="143"/>
      <c r="BP1236" s="143"/>
      <c r="BQ1236" s="143"/>
      <c r="BR1236" s="143"/>
      <c r="BS1236" s="143"/>
      <c r="BT1236" s="143"/>
      <c r="BU1236" s="143"/>
      <c r="BV1236" s="143"/>
      <c r="BW1236" s="143"/>
      <c r="BX1236" s="143"/>
      <c r="BY1236" s="143"/>
      <c r="BZ1236" s="143"/>
      <c r="CA1236" s="143"/>
      <c r="CB1236" s="143"/>
      <c r="CC1236" s="143"/>
      <c r="CD1236" s="143"/>
      <c r="CE1236" s="143"/>
      <c r="CF1236" s="143"/>
      <c r="CG1236" s="143"/>
      <c r="CH1236" s="143"/>
      <c r="CI1236" s="143"/>
      <c r="CJ1236" s="143"/>
      <c r="CK1236" s="143"/>
      <c r="CL1236" s="143"/>
      <c r="CN1236" s="144"/>
      <c r="CO1236" s="143"/>
      <c r="CP1236" s="143"/>
      <c r="CQ1236" s="143"/>
      <c r="CR1236" s="143"/>
      <c r="CS1236" s="143"/>
      <c r="CT1236" s="143"/>
      <c r="CU1236" s="143"/>
      <c r="CV1236" s="143"/>
      <c r="CW1236" s="143"/>
      <c r="CX1236" s="143"/>
      <c r="CY1236" s="143"/>
      <c r="CZ1236" s="143"/>
      <c r="DA1236" s="143"/>
      <c r="DB1236" s="143"/>
      <c r="DC1236" s="143"/>
      <c r="DD1236" s="143"/>
      <c r="DE1236" s="143"/>
      <c r="DF1236" s="143"/>
      <c r="DG1236" s="143"/>
      <c r="DH1236" s="143"/>
      <c r="DI1236" s="143"/>
      <c r="DJ1236" s="143"/>
      <c r="DK1236" s="143"/>
      <c r="DL1236" s="143"/>
    </row>
    <row r="1237" spans="1:116" x14ac:dyDescent="0.4">
      <c r="A1237" s="31"/>
      <c r="B1237" t="str">
        <f>E1237</f>
        <v>1237 DCHC-S</v>
      </c>
      <c r="D1237" t="s">
        <v>764</v>
      </c>
      <c r="E1237" s="8" t="str">
        <f>ROW()&amp;" "&amp;D1237</f>
        <v>1237 DCHC-S</v>
      </c>
      <c r="G1237" s="95" t="str">
        <f>G1241&amp;":"</f>
        <v>Expense - Headcount - revenue driven:</v>
      </c>
      <c r="H1237" s="31"/>
      <c r="I1237" s="73"/>
      <c r="J1237" s="73"/>
      <c r="K1237" s="31"/>
      <c r="L1237" s="31"/>
      <c r="M1237" s="31"/>
      <c r="N1237" s="31"/>
      <c r="O1237" s="31"/>
      <c r="P1237" s="31"/>
      <c r="R1237" s="67"/>
      <c r="S1237" s="67"/>
      <c r="T1237" s="67"/>
      <c r="U1237" s="67"/>
      <c r="V1237" s="67"/>
      <c r="W1237" s="67"/>
      <c r="X1237" s="67"/>
      <c r="Y1237" s="67"/>
      <c r="Z1237" s="67"/>
      <c r="AA1237" s="67"/>
      <c r="AB1237" s="67"/>
      <c r="AC1237" s="67"/>
      <c r="AD1237" s="67"/>
      <c r="AE1237" s="67"/>
      <c r="AF1237" s="67"/>
      <c r="AG1237" s="67"/>
      <c r="AH1237" s="67"/>
      <c r="AI1237" s="67"/>
      <c r="AJ1237" s="67"/>
      <c r="AK1237" s="67"/>
      <c r="AL1237" s="67"/>
      <c r="AM1237" s="67"/>
      <c r="AN1237" s="67"/>
      <c r="AO1237" s="67"/>
      <c r="AP1237" s="67"/>
      <c r="AQ1237" s="67"/>
      <c r="AR1237" s="67"/>
      <c r="AS1237" s="67"/>
      <c r="AT1237" s="67"/>
      <c r="AU1237" s="67"/>
      <c r="AV1237" s="67"/>
      <c r="AW1237" s="67"/>
      <c r="AX1237" s="67"/>
      <c r="AY1237" s="67"/>
      <c r="AZ1237" s="67"/>
      <c r="BA1237" s="67"/>
      <c r="BB1237" s="67"/>
      <c r="BC1237" s="67"/>
      <c r="BD1237" s="67"/>
      <c r="BE1237" s="67"/>
      <c r="BF1237" s="67"/>
      <c r="BG1237" s="67"/>
      <c r="BH1237" s="67"/>
      <c r="BI1237" s="67"/>
      <c r="BJ1237" s="67"/>
      <c r="BK1237" s="67"/>
      <c r="BL1237" s="67"/>
      <c r="BM1237" s="67"/>
      <c r="BN1237" s="67"/>
      <c r="BO1237" s="67"/>
      <c r="BP1237" s="67"/>
      <c r="BQ1237" s="67"/>
      <c r="BR1237" s="67"/>
      <c r="BS1237" s="67"/>
      <c r="BT1237" s="67"/>
      <c r="BU1237" s="67"/>
      <c r="BV1237" s="67"/>
      <c r="BW1237" s="67"/>
      <c r="BX1237" s="67"/>
      <c r="BY1237" s="67"/>
      <c r="BZ1237" s="67"/>
      <c r="CA1237" s="67"/>
      <c r="CB1237" s="67"/>
      <c r="CC1237" s="67"/>
      <c r="CD1237" s="67"/>
      <c r="CE1237" s="67"/>
      <c r="CF1237" s="67"/>
      <c r="CG1237" s="67"/>
      <c r="CH1237" s="67"/>
      <c r="CI1237" s="67"/>
      <c r="CJ1237" s="67"/>
      <c r="CK1237" s="67"/>
      <c r="CL1237" s="67"/>
      <c r="CN1237" s="73"/>
      <c r="CO1237" s="67"/>
      <c r="CP1237" s="67"/>
      <c r="CQ1237" s="67"/>
      <c r="CR1237" s="67"/>
      <c r="CS1237" s="67"/>
      <c r="CT1237" s="67"/>
      <c r="CU1237" s="67"/>
      <c r="CV1237" s="67"/>
      <c r="CW1237" s="67"/>
      <c r="CX1237" s="67"/>
      <c r="CY1237" s="67"/>
      <c r="CZ1237" s="67"/>
      <c r="DA1237" s="67"/>
      <c r="DB1237" s="67"/>
      <c r="DC1237" s="67"/>
      <c r="DD1237" s="67"/>
      <c r="DE1237" s="67"/>
      <c r="DF1237" s="67"/>
      <c r="DG1237" s="67"/>
      <c r="DH1237" s="67"/>
      <c r="DI1237" s="67"/>
      <c r="DJ1237" s="67"/>
      <c r="DK1237" s="67"/>
      <c r="DL1237" s="67"/>
    </row>
    <row r="1238" spans="1:116" x14ac:dyDescent="0.4">
      <c r="B1238" t="str">
        <f>E1238</f>
        <v>1238 DCHC-S</v>
      </c>
      <c r="D1238" t="s">
        <v>764</v>
      </c>
      <c r="E1238" s="8" t="str">
        <f t="shared" si="1539"/>
        <v>1238 DCHC-S</v>
      </c>
      <c r="G1238" s="145" t="s">
        <v>189</v>
      </c>
      <c r="H1238" s="12"/>
      <c r="I1238" s="60"/>
      <c r="J1238" s="60"/>
      <c r="K1238" s="18">
        <v>500000</v>
      </c>
      <c r="L1238" s="18">
        <v>500000</v>
      </c>
      <c r="M1238" s="18">
        <v>500000</v>
      </c>
      <c r="N1238" s="18">
        <v>500000</v>
      </c>
      <c r="O1238" s="18">
        <v>500000</v>
      </c>
      <c r="P1238" s="18">
        <v>500000</v>
      </c>
      <c r="R1238" s="19"/>
      <c r="S1238" s="147" cm="1">
        <f t="array" ref="S1238">INDEX($K:$P,ROW(),MATCH(S$3,$K$2:$P$2,0))/12</f>
        <v>41666.666666666664</v>
      </c>
      <c r="T1238" s="147" cm="1">
        <f t="array" ref="T1238">INDEX($K:$P,ROW(),MATCH(T$3,$K$2:$P$2,0))/12</f>
        <v>41666.666666666664</v>
      </c>
      <c r="U1238" s="147" cm="1">
        <f t="array" ref="U1238">INDEX($K:$P,ROW(),MATCH(U$3,$K$2:$P$2,0))/12</f>
        <v>41666.666666666664</v>
      </c>
      <c r="V1238" s="147" cm="1">
        <f t="array" ref="V1238">INDEX($K:$P,ROW(),MATCH(V$3,$K$2:$P$2,0))/12</f>
        <v>41666.666666666664</v>
      </c>
      <c r="W1238" s="147" cm="1">
        <f t="array" ref="W1238">INDEX($K:$P,ROW(),MATCH(W$3,$K$2:$P$2,0))/12</f>
        <v>41666.666666666664</v>
      </c>
      <c r="X1238" s="147" cm="1">
        <f t="array" ref="X1238">INDEX($K:$P,ROW(),MATCH(X$3,$K$2:$P$2,0))/12</f>
        <v>41666.666666666664</v>
      </c>
      <c r="Y1238" s="147" cm="1">
        <f t="array" ref="Y1238">INDEX($K:$P,ROW(),MATCH(Y$3,$K$2:$P$2,0))/12</f>
        <v>41666.666666666664</v>
      </c>
      <c r="Z1238" s="147" cm="1">
        <f t="array" ref="Z1238">INDEX($K:$P,ROW(),MATCH(Z$3,$K$2:$P$2,0))/12</f>
        <v>41666.666666666664</v>
      </c>
      <c r="AA1238" s="147" cm="1">
        <f t="array" ref="AA1238">INDEX($K:$P,ROW(),MATCH(AA$3,$K$2:$P$2,0))/12</f>
        <v>41666.666666666664</v>
      </c>
      <c r="AB1238" s="147" cm="1">
        <f t="array" ref="AB1238">INDEX($K:$P,ROW(),MATCH(AB$3,$K$2:$P$2,0))/12</f>
        <v>41666.666666666664</v>
      </c>
      <c r="AC1238" s="147" cm="1">
        <f t="array" ref="AC1238">INDEX($K:$P,ROW(),MATCH(AC$3,$K$2:$P$2,0))/12</f>
        <v>41666.666666666664</v>
      </c>
      <c r="AD1238" s="147" cm="1">
        <f t="array" ref="AD1238">INDEX($K:$P,ROW(),MATCH(AD$3,$K$2:$P$2,0))/12</f>
        <v>41666.666666666664</v>
      </c>
      <c r="AE1238" s="147" cm="1">
        <f t="array" ref="AE1238">INDEX($K:$P,ROW(),MATCH(AE$3,$K$2:$P$2,0))/12</f>
        <v>41666.666666666664</v>
      </c>
      <c r="AF1238" s="147" cm="1">
        <f t="array" ref="AF1238">INDEX($K:$P,ROW(),MATCH(AF$3,$K$2:$P$2,0))/12</f>
        <v>41666.666666666664</v>
      </c>
      <c r="AG1238" s="147" cm="1">
        <f t="array" ref="AG1238">INDEX($K:$P,ROW(),MATCH(AG$3,$K$2:$P$2,0))/12</f>
        <v>41666.666666666664</v>
      </c>
      <c r="AH1238" s="147" cm="1">
        <f t="array" ref="AH1238">INDEX($K:$P,ROW(),MATCH(AH$3,$K$2:$P$2,0))/12</f>
        <v>41666.666666666664</v>
      </c>
      <c r="AI1238" s="147" cm="1">
        <f t="array" ref="AI1238">INDEX($K:$P,ROW(),MATCH(AI$3,$K$2:$P$2,0))/12</f>
        <v>41666.666666666664</v>
      </c>
      <c r="AJ1238" s="147" cm="1">
        <f t="array" ref="AJ1238">INDEX($K:$P,ROW(),MATCH(AJ$3,$K$2:$P$2,0))/12</f>
        <v>41666.666666666664</v>
      </c>
      <c r="AK1238" s="147" cm="1">
        <f t="array" ref="AK1238">INDEX($K:$P,ROW(),MATCH(AK$3,$K$2:$P$2,0))/12</f>
        <v>41666.666666666664</v>
      </c>
      <c r="AL1238" s="147" cm="1">
        <f t="array" ref="AL1238">INDEX($K:$P,ROW(),MATCH(AL$3,$K$2:$P$2,0))/12</f>
        <v>41666.666666666664</v>
      </c>
      <c r="AM1238" s="147" cm="1">
        <f t="array" ref="AM1238">INDEX($K:$P,ROW(),MATCH(AM$3,$K$2:$P$2,0))/12</f>
        <v>41666.666666666664</v>
      </c>
      <c r="AN1238" s="147" cm="1">
        <f t="array" ref="AN1238">INDEX($K:$P,ROW(),MATCH(AN$3,$K$2:$P$2,0))/12</f>
        <v>41666.666666666664</v>
      </c>
      <c r="AO1238" s="147" cm="1">
        <f t="array" ref="AO1238">INDEX($K:$P,ROW(),MATCH(AO$3,$K$2:$P$2,0))/12</f>
        <v>41666.666666666664</v>
      </c>
      <c r="AP1238" s="147" cm="1">
        <f t="array" ref="AP1238">INDEX($K:$P,ROW(),MATCH(AP$3,$K$2:$P$2,0))/12</f>
        <v>41666.666666666664</v>
      </c>
      <c r="AQ1238" s="147" cm="1">
        <f t="array" ref="AQ1238">INDEX($K:$P,ROW(),MATCH(AQ$3,$K$2:$P$2,0))/12</f>
        <v>41666.666666666664</v>
      </c>
      <c r="AR1238" s="147" cm="1">
        <f t="array" ref="AR1238">INDEX($K:$P,ROW(),MATCH(AR$3,$K$2:$P$2,0))/12</f>
        <v>41666.666666666664</v>
      </c>
      <c r="AS1238" s="147" cm="1">
        <f t="array" ref="AS1238">INDEX($K:$P,ROW(),MATCH(AS$3,$K$2:$P$2,0))/12</f>
        <v>41666.666666666664</v>
      </c>
      <c r="AT1238" s="147" cm="1">
        <f t="array" ref="AT1238">INDEX($K:$P,ROW(),MATCH(AT$3,$K$2:$P$2,0))/12</f>
        <v>41666.666666666664</v>
      </c>
      <c r="AU1238" s="147" cm="1">
        <f t="array" ref="AU1238">INDEX($K:$P,ROW(),MATCH(AU$3,$K$2:$P$2,0))/12</f>
        <v>41666.666666666664</v>
      </c>
      <c r="AV1238" s="147" cm="1">
        <f t="array" ref="AV1238">INDEX($K:$P,ROW(),MATCH(AV$3,$K$2:$P$2,0))/12</f>
        <v>41666.666666666664</v>
      </c>
      <c r="AW1238" s="147" cm="1">
        <f t="array" ref="AW1238">INDEX($K:$P,ROW(),MATCH(AW$3,$K$2:$P$2,0))/12</f>
        <v>41666.666666666664</v>
      </c>
      <c r="AX1238" s="147" cm="1">
        <f t="array" ref="AX1238">INDEX($K:$P,ROW(),MATCH(AX$3,$K$2:$P$2,0))/12</f>
        <v>41666.666666666664</v>
      </c>
      <c r="AY1238" s="147" cm="1">
        <f t="array" ref="AY1238">INDEX($K:$P,ROW(),MATCH(AY$3,$K$2:$P$2,0))/12</f>
        <v>41666.666666666664</v>
      </c>
      <c r="AZ1238" s="147" cm="1">
        <f t="array" ref="AZ1238">INDEX($K:$P,ROW(),MATCH(AZ$3,$K$2:$P$2,0))/12</f>
        <v>41666.666666666664</v>
      </c>
      <c r="BA1238" s="147" cm="1">
        <f t="array" ref="BA1238">INDEX($K:$P,ROW(),MATCH(BA$3,$K$2:$P$2,0))/12</f>
        <v>41666.666666666664</v>
      </c>
      <c r="BB1238" s="147" cm="1">
        <f t="array" ref="BB1238">INDEX($K:$P,ROW(),MATCH(BB$3,$K$2:$P$2,0))/12</f>
        <v>41666.666666666664</v>
      </c>
      <c r="BC1238" s="147" cm="1">
        <f t="array" ref="BC1238">INDEX($K:$P,ROW(),MATCH(BC$3,$K$2:$P$2,0))/12</f>
        <v>41666.666666666664</v>
      </c>
      <c r="BD1238" s="147" cm="1">
        <f t="array" ref="BD1238">INDEX($K:$P,ROW(),MATCH(BD$3,$K$2:$P$2,0))/12</f>
        <v>41666.666666666664</v>
      </c>
      <c r="BE1238" s="147" cm="1">
        <f t="array" ref="BE1238">INDEX($K:$P,ROW(),MATCH(BE$3,$K$2:$P$2,0))/12</f>
        <v>41666.666666666664</v>
      </c>
      <c r="BF1238" s="147" cm="1">
        <f t="array" ref="BF1238">INDEX($K:$P,ROW(),MATCH(BF$3,$K$2:$P$2,0))/12</f>
        <v>41666.666666666664</v>
      </c>
      <c r="BG1238" s="147" cm="1">
        <f t="array" ref="BG1238">INDEX($K:$P,ROW(),MATCH(BG$3,$K$2:$P$2,0))/12</f>
        <v>41666.666666666664</v>
      </c>
      <c r="BH1238" s="147" cm="1">
        <f t="array" ref="BH1238">INDEX($K:$P,ROW(),MATCH(BH$3,$K$2:$P$2,0))/12</f>
        <v>41666.666666666664</v>
      </c>
      <c r="BI1238" s="147" cm="1">
        <f t="array" ref="BI1238">INDEX($K:$P,ROW(),MATCH(BI$3,$K$2:$P$2,0))/12</f>
        <v>41666.666666666664</v>
      </c>
      <c r="BJ1238" s="147" cm="1">
        <f t="array" ref="BJ1238">INDEX($K:$P,ROW(),MATCH(BJ$3,$K$2:$P$2,0))/12</f>
        <v>41666.666666666664</v>
      </c>
      <c r="BK1238" s="147" cm="1">
        <f t="array" ref="BK1238">INDEX($K:$P,ROW(),MATCH(BK$3,$K$2:$P$2,0))/12</f>
        <v>41666.666666666664</v>
      </c>
      <c r="BL1238" s="147" cm="1">
        <f t="array" ref="BL1238">INDEX($K:$P,ROW(),MATCH(BL$3,$K$2:$P$2,0))/12</f>
        <v>41666.666666666664</v>
      </c>
      <c r="BM1238" s="147" cm="1">
        <f t="array" ref="BM1238">INDEX($K:$P,ROW(),MATCH(BM$3,$K$2:$P$2,0))/12</f>
        <v>41666.666666666664</v>
      </c>
      <c r="BN1238" s="147" cm="1">
        <f t="array" ref="BN1238">INDEX($K:$P,ROW(),MATCH(BN$3,$K$2:$P$2,0))/12</f>
        <v>41666.666666666664</v>
      </c>
      <c r="BO1238" s="147" cm="1">
        <f t="array" ref="BO1238">INDEX($K:$P,ROW(),MATCH(BO$3,$K$2:$P$2,0))/12</f>
        <v>41666.666666666664</v>
      </c>
      <c r="BP1238" s="147" cm="1">
        <f t="array" ref="BP1238">INDEX($K:$P,ROW(),MATCH(BP$3,$K$2:$P$2,0))/12</f>
        <v>41666.666666666664</v>
      </c>
      <c r="BQ1238" s="147" cm="1">
        <f t="array" ref="BQ1238">INDEX($K:$P,ROW(),MATCH(BQ$3,$K$2:$P$2,0))/12</f>
        <v>41666.666666666664</v>
      </c>
      <c r="BR1238" s="147" cm="1">
        <f t="array" ref="BR1238">INDEX($K:$P,ROW(),MATCH(BR$3,$K$2:$P$2,0))/12</f>
        <v>41666.666666666664</v>
      </c>
      <c r="BS1238" s="147" cm="1">
        <f t="array" ref="BS1238">INDEX($K:$P,ROW(),MATCH(BS$3,$K$2:$P$2,0))/12</f>
        <v>41666.666666666664</v>
      </c>
      <c r="BT1238" s="147" cm="1">
        <f t="array" ref="BT1238">INDEX($K:$P,ROW(),MATCH(BT$3,$K$2:$P$2,0))/12</f>
        <v>41666.666666666664</v>
      </c>
      <c r="BU1238" s="147" cm="1">
        <f t="array" ref="BU1238">INDEX($K:$P,ROW(),MATCH(BU$3,$K$2:$P$2,0))/12</f>
        <v>41666.666666666664</v>
      </c>
      <c r="BV1238" s="147" cm="1">
        <f t="array" ref="BV1238">INDEX($K:$P,ROW(),MATCH(BV$3,$K$2:$P$2,0))/12</f>
        <v>41666.666666666664</v>
      </c>
      <c r="BW1238" s="147" cm="1">
        <f t="array" ref="BW1238">INDEX($K:$P,ROW(),MATCH(BW$3,$K$2:$P$2,0))/12</f>
        <v>41666.666666666664</v>
      </c>
      <c r="BX1238" s="147" cm="1">
        <f t="array" ref="BX1238">INDEX($K:$P,ROW(),MATCH(BX$3,$K$2:$P$2,0))/12</f>
        <v>41666.666666666664</v>
      </c>
      <c r="BY1238" s="147" cm="1">
        <f t="array" ref="BY1238">INDEX($K:$P,ROW(),MATCH(BY$3,$K$2:$P$2,0))/12</f>
        <v>41666.666666666664</v>
      </c>
      <c r="BZ1238" s="147" cm="1">
        <f t="array" ref="BZ1238">INDEX($K:$P,ROW(),MATCH(BZ$3,$K$2:$P$2,0))/12</f>
        <v>41666.666666666664</v>
      </c>
      <c r="CA1238" s="147" cm="1">
        <f t="array" ref="CA1238">INDEX($K:$P,ROW(),MATCH(CA$3,$K$2:$P$2,0))/12</f>
        <v>41666.666666666664</v>
      </c>
      <c r="CB1238" s="147" cm="1">
        <f t="array" ref="CB1238">INDEX($K:$P,ROW(),MATCH(CB$3,$K$2:$P$2,0))/12</f>
        <v>41666.666666666664</v>
      </c>
      <c r="CC1238" s="147" cm="1">
        <f t="array" ref="CC1238">INDEX($K:$P,ROW(),MATCH(CC$3,$K$2:$P$2,0))/12</f>
        <v>41666.666666666664</v>
      </c>
      <c r="CD1238" s="147" cm="1">
        <f t="array" ref="CD1238">INDEX($K:$P,ROW(),MATCH(CD$3,$K$2:$P$2,0))/12</f>
        <v>41666.666666666664</v>
      </c>
      <c r="CE1238" s="147" cm="1">
        <f t="array" ref="CE1238">INDEX($K:$P,ROW(),MATCH(CE$3,$K$2:$P$2,0))/12</f>
        <v>41666.666666666664</v>
      </c>
      <c r="CF1238" s="147" cm="1">
        <f t="array" ref="CF1238">INDEX($K:$P,ROW(),MATCH(CF$3,$K$2:$P$2,0))/12</f>
        <v>41666.666666666664</v>
      </c>
      <c r="CG1238" s="147" cm="1">
        <f t="array" ref="CG1238">INDEX($K:$P,ROW(),MATCH(CG$3,$K$2:$P$2,0))/12</f>
        <v>41666.666666666664</v>
      </c>
      <c r="CH1238" s="147" cm="1">
        <f t="array" ref="CH1238">INDEX($K:$P,ROW(),MATCH(CH$3,$K$2:$P$2,0))/12</f>
        <v>41666.666666666664</v>
      </c>
      <c r="CI1238" s="147" cm="1">
        <f t="array" ref="CI1238">INDEX($K:$P,ROW(),MATCH(CI$3,$K$2:$P$2,0))/12</f>
        <v>41666.666666666664</v>
      </c>
      <c r="CJ1238" s="147" cm="1">
        <f t="array" ref="CJ1238">INDEX($K:$P,ROW(),MATCH(CJ$3,$K$2:$P$2,0))/12</f>
        <v>41666.666666666664</v>
      </c>
      <c r="CK1238" s="147" cm="1">
        <f t="array" ref="CK1238">INDEX($K:$P,ROW(),MATCH(CK$3,$K$2:$P$2,0))/12</f>
        <v>41666.666666666664</v>
      </c>
      <c r="CL1238" s="147" cm="1">
        <f t="array" ref="CL1238">INDEX($K:$P,ROW(),MATCH(CL$3,$K$2:$P$2,0))/12</f>
        <v>41666.666666666664</v>
      </c>
      <c r="CN1238" s="60"/>
      <c r="CO1238" s="147" t="e" cm="1">
        <f t="array" ref="CO1238">INDEX($K:$P,ROW(),MATCH(CO$3,$K$2:$P$2,0))/CO$5</f>
        <v>#N/A</v>
      </c>
      <c r="CP1238" s="147" t="e" cm="1">
        <f t="array" ref="CP1238">INDEX($K:$P,ROW(),MATCH(CP$3,$K$2:$P$2,0))/CP$5</f>
        <v>#N/A</v>
      </c>
      <c r="CQ1238" s="147" t="e" cm="1">
        <f t="array" ref="CQ1238">INDEX($K:$P,ROW(),MATCH(CQ$3,$K$2:$P$2,0))/CQ$5</f>
        <v>#N/A</v>
      </c>
      <c r="CR1238" s="147" t="e" cm="1">
        <f t="array" ref="CR1238">INDEX($K:$P,ROW(),MATCH(CR$3,$K$2:$P$2,0))/CR$5</f>
        <v>#N/A</v>
      </c>
      <c r="CS1238" s="147" t="e" cm="1">
        <f t="array" ref="CS1238">INDEX($K:$P,ROW(),MATCH(CS$3,$K$2:$P$2,0))/CS$5</f>
        <v>#N/A</v>
      </c>
      <c r="CT1238" s="147" t="e" cm="1">
        <f t="array" ref="CT1238">INDEX($K:$P,ROW(),MATCH(CT$3,$K$2:$P$2,0))/CT$5</f>
        <v>#N/A</v>
      </c>
      <c r="CU1238" s="147" t="e" cm="1">
        <f t="array" ref="CU1238">INDEX($K:$P,ROW(),MATCH(CU$3,$K$2:$P$2,0))/CU$5</f>
        <v>#N/A</v>
      </c>
      <c r="CV1238" s="147" t="e" cm="1">
        <f t="array" ref="CV1238">INDEX($K:$P,ROW(),MATCH(CV$3,$K$2:$P$2,0))/CV$5</f>
        <v>#N/A</v>
      </c>
      <c r="CW1238" s="147" t="e" cm="1">
        <f t="array" ref="CW1238">INDEX($K:$P,ROW(),MATCH(CW$3,$K$2:$P$2,0))/CW$5</f>
        <v>#N/A</v>
      </c>
      <c r="CX1238" s="147" t="e" cm="1">
        <f t="array" ref="CX1238">INDEX($K:$P,ROW(),MATCH(CX$3,$K$2:$P$2,0))/CX$5</f>
        <v>#N/A</v>
      </c>
      <c r="CY1238" s="147" t="e" cm="1">
        <f t="array" ref="CY1238">INDEX($K:$P,ROW(),MATCH(CY$3,$K$2:$P$2,0))/CL$5</f>
        <v>#N/A</v>
      </c>
      <c r="CZ1238" s="147" t="e" cm="1">
        <f t="array" ref="CZ1238">INDEX($K:$P,ROW(),MATCH(CZ$3,$K$2:$P$2,0))/CZ$5</f>
        <v>#N/A</v>
      </c>
      <c r="DA1238" s="147" t="e" cm="1">
        <f t="array" ref="DA1238">INDEX($K:$P,ROW(),MATCH(DA$3,$K$2:$P$2,0))/DA$5</f>
        <v>#N/A</v>
      </c>
      <c r="DB1238" s="147" t="e" cm="1">
        <f t="array" ref="DB1238">INDEX($K:$P,ROW(),MATCH(DB$3,$K$2:$P$2,0))/DB$5</f>
        <v>#N/A</v>
      </c>
      <c r="DC1238" s="147" t="e" cm="1">
        <f t="array" ref="DC1238">INDEX($K:$P,ROW(),MATCH(DC$3,$K$2:$P$2,0))/DC$5</f>
        <v>#N/A</v>
      </c>
      <c r="DD1238" s="147" t="e" cm="1">
        <f t="array" ref="DD1238">INDEX($K:$P,ROW(),MATCH(DD$3,$K$2:$P$2,0))/DD$5</f>
        <v>#N/A</v>
      </c>
      <c r="DE1238" s="147" t="e" cm="1">
        <f t="array" ref="DE1238">INDEX($K:$P,ROW(),MATCH(DE$3,$K$2:$P$2,0))/DE$5</f>
        <v>#N/A</v>
      </c>
      <c r="DF1238" s="147" t="e" cm="1">
        <f t="array" ref="DF1238">INDEX($K:$P,ROW(),MATCH(DF$3,$K$2:$P$2,0))/DF$5</f>
        <v>#N/A</v>
      </c>
      <c r="DG1238" s="147" t="e" cm="1">
        <f t="array" ref="DG1238">INDEX($K:$P,ROW(),MATCH(DG$3,$K$2:$P$2,0))/DG$5</f>
        <v>#N/A</v>
      </c>
      <c r="DH1238" s="147" t="e" cm="1">
        <f t="array" ref="DH1238">INDEX($K:$P,ROW(),MATCH(DH$3,$K$2:$P$2,0))/DH$5</f>
        <v>#N/A</v>
      </c>
      <c r="DI1238" s="147" t="e" cm="1">
        <f t="array" ref="DI1238">INDEX($K:$P,ROW(),MATCH(DI$3,$K$2:$P$2,0))/DI$5</f>
        <v>#N/A</v>
      </c>
      <c r="DJ1238" s="147" t="e" cm="1">
        <f t="array" ref="DJ1238">INDEX($K:$P,ROW(),MATCH(DJ$3,$K$2:$P$2,0))/DJ$5</f>
        <v>#N/A</v>
      </c>
      <c r="DK1238" s="147" t="e" cm="1">
        <f t="array" ref="DK1238">INDEX($K:$P,ROW(),MATCH(DK$3,$K$2:$P$2,0))/DK$5</f>
        <v>#N/A</v>
      </c>
      <c r="DL1238" s="147" t="e" cm="1">
        <f t="array" ref="DL1238">INDEX($K:$P,ROW(),MATCH(DL$3,$K$2:$P$2,0))/DL$5</f>
        <v>#N/A</v>
      </c>
    </row>
    <row r="1239" spans="1:116" x14ac:dyDescent="0.4">
      <c r="C1239" t="s">
        <v>80</v>
      </c>
      <c r="D1239" t="s">
        <v>764</v>
      </c>
      <c r="E1239" s="8" t="str">
        <f t="shared" si="1539"/>
        <v>1239 DCHC-S</v>
      </c>
      <c r="G1239" s="145" t="str">
        <f>"# of FTE's - "&amp;SUBSTITUTE(G1236,":","")</f>
        <v># of FTE's - Headcount - revenue driven</v>
      </c>
      <c r="H1239" s="12"/>
      <c r="I1239" s="60"/>
      <c r="J1239" s="60"/>
      <c r="K1239" s="34">
        <f>SUMIF($4:$4,K$2,1237:1237)</f>
        <v>0</v>
      </c>
      <c r="L1239" s="34">
        <f>SUMIF($4:$4,L$2,1237:1237)</f>
        <v>0</v>
      </c>
      <c r="M1239" s="34">
        <f>SUMIF($4:$4,M$2,1237:1237)</f>
        <v>0</v>
      </c>
      <c r="N1239" s="34">
        <f>SUMIF($4:$4,N$2,1237:1237)</f>
        <v>0</v>
      </c>
      <c r="O1239" s="34">
        <f>SUMIF($4:$4,O$2,1237:1237)</f>
        <v>0</v>
      </c>
      <c r="P1239" s="34">
        <f>SUMIF($4:$4,P$2,1237:1237)</f>
        <v>0</v>
      </c>
      <c r="R1239" s="15"/>
      <c r="S1239" s="76" cm="1">
        <f t="array" aca="1" ref="S1239" ca="1">ROUNDUP(INDIRECT(S1230)/S1238,0)</f>
        <v>1</v>
      </c>
      <c r="T1239" s="76" cm="1">
        <f t="array" aca="1" ref="T1239" ca="1">ROUNDUP(INDIRECT(T1230)/T1238,0)</f>
        <v>1</v>
      </c>
      <c r="U1239" s="76" cm="1">
        <f t="array" aca="1" ref="U1239" ca="1">ROUNDUP(INDIRECT(U1230)/U1238,0)</f>
        <v>1</v>
      </c>
      <c r="V1239" s="76" cm="1">
        <f t="array" aca="1" ref="V1239" ca="1">ROUNDUP(INDIRECT(V1230)/V1238,0)</f>
        <v>1</v>
      </c>
      <c r="W1239" s="76" cm="1">
        <f t="array" aca="1" ref="W1239" ca="1">ROUNDUP(INDIRECT(W1230)/W1238,0)</f>
        <v>1</v>
      </c>
      <c r="X1239" s="76" cm="1">
        <f t="array" aca="1" ref="X1239" ca="1">ROUNDUP(INDIRECT(X1230)/X1238,0)</f>
        <v>1</v>
      </c>
      <c r="Y1239" s="76" cm="1">
        <f t="array" aca="1" ref="Y1239" ca="1">ROUNDUP(INDIRECT(Y1230)/Y1238,0)</f>
        <v>1</v>
      </c>
      <c r="Z1239" s="76" cm="1">
        <f t="array" aca="1" ref="Z1239" ca="1">ROUNDUP(INDIRECT(Z1230)/Z1238,0)</f>
        <v>1</v>
      </c>
      <c r="AA1239" s="76" cm="1">
        <f t="array" aca="1" ref="AA1239" ca="1">ROUNDUP(INDIRECT(AA1230)/AA1238,0)</f>
        <v>1</v>
      </c>
      <c r="AB1239" s="76" cm="1">
        <f t="array" aca="1" ref="AB1239" ca="1">ROUNDUP(INDIRECT(AB1230)/AB1238,0)</f>
        <v>1</v>
      </c>
      <c r="AC1239" s="76" cm="1">
        <f t="array" aca="1" ref="AC1239" ca="1">ROUNDUP(INDIRECT(AC1230)/AC1238,0)</f>
        <v>1</v>
      </c>
      <c r="AD1239" s="76" cm="1">
        <f t="array" aca="1" ref="AD1239" ca="1">ROUNDUP(INDIRECT(AD1230)/AD1238,0)</f>
        <v>1</v>
      </c>
      <c r="AE1239" s="76" cm="1">
        <f t="array" aca="1" ref="AE1239" ca="1">ROUNDUP(INDIRECT(AE1230)/AE1238,0)</f>
        <v>1</v>
      </c>
      <c r="AF1239" s="76" cm="1">
        <f t="array" aca="1" ref="AF1239" ca="1">ROUNDUP(INDIRECT(AF1230)/AF1238,0)</f>
        <v>1</v>
      </c>
      <c r="AG1239" s="76" cm="1">
        <f t="array" aca="1" ref="AG1239" ca="1">ROUNDUP(INDIRECT(AG1230)/AG1238,0)</f>
        <v>1</v>
      </c>
      <c r="AH1239" s="76" cm="1">
        <f t="array" aca="1" ref="AH1239" ca="1">ROUNDUP(INDIRECT(AH1230)/AH1238,0)</f>
        <v>1</v>
      </c>
      <c r="AI1239" s="76" cm="1">
        <f t="array" aca="1" ref="AI1239" ca="1">ROUNDUP(INDIRECT(AI1230)/AI1238,0)</f>
        <v>1</v>
      </c>
      <c r="AJ1239" s="76" cm="1">
        <f t="array" aca="1" ref="AJ1239" ca="1">ROUNDUP(INDIRECT(AJ1230)/AJ1238,0)</f>
        <v>1</v>
      </c>
      <c r="AK1239" s="76" cm="1">
        <f t="array" aca="1" ref="AK1239" ca="1">ROUNDUP(INDIRECT(AK1230)/AK1238,0)</f>
        <v>1</v>
      </c>
      <c r="AL1239" s="76" cm="1">
        <f t="array" aca="1" ref="AL1239" ca="1">ROUNDUP(INDIRECT(AL1230)/AL1238,0)</f>
        <v>1</v>
      </c>
      <c r="AM1239" s="76" cm="1">
        <f t="array" aca="1" ref="AM1239" ca="1">ROUNDUP(INDIRECT(AM1230)/AM1238,0)</f>
        <v>1</v>
      </c>
      <c r="AN1239" s="76" cm="1">
        <f t="array" aca="1" ref="AN1239" ca="1">ROUNDUP(INDIRECT(AN1230)/AN1238,0)</f>
        <v>1</v>
      </c>
      <c r="AO1239" s="76" cm="1">
        <f t="array" aca="1" ref="AO1239" ca="1">ROUNDUP(INDIRECT(AO1230)/AO1238,0)</f>
        <v>1</v>
      </c>
      <c r="AP1239" s="76" cm="1">
        <f t="array" aca="1" ref="AP1239" ca="1">ROUNDUP(INDIRECT(AP1230)/AP1238,0)</f>
        <v>1</v>
      </c>
      <c r="AQ1239" s="76" cm="1">
        <f t="array" aca="1" ref="AQ1239" ca="1">ROUNDUP(INDIRECT(AQ1230)/AQ1238,0)</f>
        <v>1</v>
      </c>
      <c r="AR1239" s="76" cm="1">
        <f t="array" aca="1" ref="AR1239" ca="1">ROUNDUP(INDIRECT(AR1230)/AR1238,0)</f>
        <v>1</v>
      </c>
      <c r="AS1239" s="76" cm="1">
        <f t="array" aca="1" ref="AS1239" ca="1">ROUNDUP(INDIRECT(AS1230)/AS1238,0)</f>
        <v>1</v>
      </c>
      <c r="AT1239" s="76" cm="1">
        <f t="array" aca="1" ref="AT1239" ca="1">ROUNDUP(INDIRECT(AT1230)/AT1238,0)</f>
        <v>1</v>
      </c>
      <c r="AU1239" s="76" cm="1">
        <f t="array" aca="1" ref="AU1239" ca="1">ROUNDUP(INDIRECT(AU1230)/AU1238,0)</f>
        <v>1</v>
      </c>
      <c r="AV1239" s="76" cm="1">
        <f t="array" aca="1" ref="AV1239" ca="1">ROUNDUP(INDIRECT(AV1230)/AV1238,0)</f>
        <v>1</v>
      </c>
      <c r="AW1239" s="76" cm="1">
        <f t="array" aca="1" ref="AW1239" ca="1">ROUNDUP(INDIRECT(AW1230)/AW1238,0)</f>
        <v>1</v>
      </c>
      <c r="AX1239" s="76" cm="1">
        <f t="array" aca="1" ref="AX1239" ca="1">ROUNDUP(INDIRECT(AX1230)/AX1238,0)</f>
        <v>1</v>
      </c>
      <c r="AY1239" s="76" cm="1">
        <f t="array" aca="1" ref="AY1239" ca="1">ROUNDUP(INDIRECT(AY1230)/AY1238,0)</f>
        <v>1</v>
      </c>
      <c r="AZ1239" s="76" cm="1">
        <f t="array" aca="1" ref="AZ1239" ca="1">ROUNDUP(INDIRECT(AZ1230)/AZ1238,0)</f>
        <v>1</v>
      </c>
      <c r="BA1239" s="76" cm="1">
        <f t="array" aca="1" ref="BA1239" ca="1">ROUNDUP(INDIRECT(BA1230)/BA1238,0)</f>
        <v>1</v>
      </c>
      <c r="BB1239" s="76" cm="1">
        <f t="array" aca="1" ref="BB1239" ca="1">ROUNDUP(INDIRECT(BB1230)/BB1238,0)</f>
        <v>1</v>
      </c>
      <c r="BC1239" s="76" cm="1">
        <f t="array" aca="1" ref="BC1239" ca="1">ROUNDUP(INDIRECT(BC1230)/BC1238,0)</f>
        <v>1</v>
      </c>
      <c r="BD1239" s="76" cm="1">
        <f t="array" aca="1" ref="BD1239" ca="1">ROUNDUP(INDIRECT(BD1230)/BD1238,0)</f>
        <v>1</v>
      </c>
      <c r="BE1239" s="76" cm="1">
        <f t="array" aca="1" ref="BE1239" ca="1">ROUNDUP(INDIRECT(BE1230)/BE1238,0)</f>
        <v>1</v>
      </c>
      <c r="BF1239" s="76" cm="1">
        <f t="array" aca="1" ref="BF1239" ca="1">ROUNDUP(INDIRECT(BF1230)/BF1238,0)</f>
        <v>1</v>
      </c>
      <c r="BG1239" s="76" cm="1">
        <f t="array" aca="1" ref="BG1239" ca="1">ROUNDUP(INDIRECT(BG1230)/BG1238,0)</f>
        <v>1</v>
      </c>
      <c r="BH1239" s="76" cm="1">
        <f t="array" aca="1" ref="BH1239" ca="1">ROUNDUP(INDIRECT(BH1230)/BH1238,0)</f>
        <v>1</v>
      </c>
      <c r="BI1239" s="76" cm="1">
        <f t="array" aca="1" ref="BI1239" ca="1">ROUNDUP(INDIRECT(BI1230)/BI1238,0)</f>
        <v>1</v>
      </c>
      <c r="BJ1239" s="76" cm="1">
        <f t="array" aca="1" ref="BJ1239" ca="1">ROUNDUP(INDIRECT(BJ1230)/BJ1238,0)</f>
        <v>1</v>
      </c>
      <c r="BK1239" s="76" cm="1">
        <f t="array" aca="1" ref="BK1239" ca="1">ROUNDUP(INDIRECT(BK1230)/BK1238,0)</f>
        <v>1</v>
      </c>
      <c r="BL1239" s="76" cm="1">
        <f t="array" aca="1" ref="BL1239" ca="1">ROUNDUP(INDIRECT(BL1230)/BL1238,0)</f>
        <v>1</v>
      </c>
      <c r="BM1239" s="76" cm="1">
        <f t="array" aca="1" ref="BM1239" ca="1">ROUNDUP(INDIRECT(BM1230)/BM1238,0)</f>
        <v>1</v>
      </c>
      <c r="BN1239" s="76" cm="1">
        <f t="array" aca="1" ref="BN1239" ca="1">ROUNDUP(INDIRECT(BN1230)/BN1238,0)</f>
        <v>1</v>
      </c>
      <c r="BO1239" s="76" cm="1">
        <f t="array" aca="1" ref="BO1239" ca="1">ROUNDUP(INDIRECT(BO1230)/BO1238,0)</f>
        <v>1</v>
      </c>
      <c r="BP1239" s="76" cm="1">
        <f t="array" aca="1" ref="BP1239" ca="1">ROUNDUP(INDIRECT(BP1230)/BP1238,0)</f>
        <v>1</v>
      </c>
      <c r="BQ1239" s="76" cm="1">
        <f t="array" aca="1" ref="BQ1239" ca="1">ROUNDUP(INDIRECT(BQ1230)/BQ1238,0)</f>
        <v>1</v>
      </c>
      <c r="BR1239" s="76" cm="1">
        <f t="array" aca="1" ref="BR1239" ca="1">ROUNDUP(INDIRECT(BR1230)/BR1238,0)</f>
        <v>1</v>
      </c>
      <c r="BS1239" s="76" cm="1">
        <f t="array" aca="1" ref="BS1239" ca="1">ROUNDUP(INDIRECT(BS1230)/BS1238,0)</f>
        <v>1</v>
      </c>
      <c r="BT1239" s="76" cm="1">
        <f t="array" aca="1" ref="BT1239" ca="1">ROUNDUP(INDIRECT(BT1230)/BT1238,0)</f>
        <v>1</v>
      </c>
      <c r="BU1239" s="76" cm="1">
        <f t="array" aca="1" ref="BU1239" ca="1">ROUNDUP(INDIRECT(BU1230)/BU1238,0)</f>
        <v>1</v>
      </c>
      <c r="BV1239" s="76" cm="1">
        <f t="array" aca="1" ref="BV1239" ca="1">ROUNDUP(INDIRECT(BV1230)/BV1238,0)</f>
        <v>1</v>
      </c>
      <c r="BW1239" s="76" cm="1">
        <f t="array" aca="1" ref="BW1239" ca="1">ROUNDUP(INDIRECT(BW1230)/BW1238,0)</f>
        <v>1</v>
      </c>
      <c r="BX1239" s="76" cm="1">
        <f t="array" aca="1" ref="BX1239" ca="1">ROUNDUP(INDIRECT(BX1230)/BX1238,0)</f>
        <v>1</v>
      </c>
      <c r="BY1239" s="76" cm="1">
        <f t="array" aca="1" ref="BY1239" ca="1">ROUNDUP(INDIRECT(BY1230)/BY1238,0)</f>
        <v>1</v>
      </c>
      <c r="BZ1239" s="76" cm="1">
        <f t="array" aca="1" ref="BZ1239" ca="1">ROUNDUP(INDIRECT(BZ1230)/BZ1238,0)</f>
        <v>1</v>
      </c>
      <c r="CA1239" s="76" cm="1">
        <f t="array" aca="1" ref="CA1239" ca="1">ROUNDUP(INDIRECT(CA1230)/CA1238,0)</f>
        <v>1</v>
      </c>
      <c r="CB1239" s="76" cm="1">
        <f t="array" aca="1" ref="CB1239" ca="1">ROUNDUP(INDIRECT(CB1230)/CB1238,0)</f>
        <v>1</v>
      </c>
      <c r="CC1239" s="76" cm="1">
        <f t="array" aca="1" ref="CC1239" ca="1">ROUNDUP(INDIRECT(CC1230)/CC1238,0)</f>
        <v>1</v>
      </c>
      <c r="CD1239" s="76" cm="1">
        <f t="array" aca="1" ref="CD1239" ca="1">ROUNDUP(INDIRECT(CD1230)/CD1238,0)</f>
        <v>1</v>
      </c>
      <c r="CE1239" s="76" cm="1">
        <f t="array" aca="1" ref="CE1239" ca="1">ROUNDUP(INDIRECT(CE1230)/CE1238,0)</f>
        <v>1</v>
      </c>
      <c r="CF1239" s="76" cm="1">
        <f t="array" aca="1" ref="CF1239" ca="1">ROUNDUP(INDIRECT(CF1230)/CF1238,0)</f>
        <v>1</v>
      </c>
      <c r="CG1239" s="76" cm="1">
        <f t="array" aca="1" ref="CG1239" ca="1">ROUNDUP(INDIRECT(CG1230)/CG1238,0)</f>
        <v>1</v>
      </c>
      <c r="CH1239" s="76" cm="1">
        <f t="array" aca="1" ref="CH1239" ca="1">ROUNDUP(INDIRECT(CH1230)/CH1238,0)</f>
        <v>1</v>
      </c>
      <c r="CI1239" s="76" cm="1">
        <f t="array" aca="1" ref="CI1239" ca="1">ROUNDUP(INDIRECT(CI1230)/CI1238,0)</f>
        <v>1</v>
      </c>
      <c r="CJ1239" s="76" cm="1">
        <f t="array" aca="1" ref="CJ1239" ca="1">ROUNDUP(INDIRECT(CJ1230)/CJ1238,0)</f>
        <v>1</v>
      </c>
      <c r="CK1239" s="76" cm="1">
        <f t="array" aca="1" ref="CK1239" ca="1">ROUNDUP(INDIRECT(CK1230)/CK1238,0)</f>
        <v>1</v>
      </c>
      <c r="CL1239" s="76" cm="1">
        <f t="array" aca="1" ref="CL1239" ca="1">ROUNDUP(INDIRECT(CL1230)/CL1238,0)</f>
        <v>1</v>
      </c>
      <c r="CN1239" s="60"/>
      <c r="CO1239" s="76" t="e" cm="1">
        <f t="array" aca="1" ref="CO1239" ca="1">ROUNDUP(INDIRECT(CO1230)/CO1238,0)</f>
        <v>#N/A</v>
      </c>
      <c r="CP1239" s="76" t="e" cm="1">
        <f t="array" aca="1" ref="CP1239" ca="1">ROUNDUP(INDIRECT(CP1230)/CP1238,0)</f>
        <v>#N/A</v>
      </c>
      <c r="CQ1239" s="76" t="e" cm="1">
        <f t="array" aca="1" ref="CQ1239" ca="1">ROUNDUP(INDIRECT(CQ1230)/CQ1238,0)</f>
        <v>#N/A</v>
      </c>
      <c r="CR1239" s="76" t="e" cm="1">
        <f t="array" aca="1" ref="CR1239" ca="1">ROUNDUP(INDIRECT(CR1230)/CR1238,0)</f>
        <v>#N/A</v>
      </c>
      <c r="CS1239" s="76" t="e" cm="1">
        <f t="array" aca="1" ref="CS1239" ca="1">ROUNDUP(INDIRECT(CS1230)/CS1238,0)</f>
        <v>#N/A</v>
      </c>
      <c r="CT1239" s="76" t="e" cm="1">
        <f t="array" aca="1" ref="CT1239" ca="1">ROUNDUP(INDIRECT(CT1230)/CT1238,0)</f>
        <v>#N/A</v>
      </c>
      <c r="CU1239" s="76" t="e" cm="1">
        <f t="array" aca="1" ref="CU1239" ca="1">ROUNDUP(INDIRECT(CU1230)/CU1238,0)</f>
        <v>#N/A</v>
      </c>
      <c r="CV1239" s="76" t="e" cm="1">
        <f t="array" aca="1" ref="CV1239" ca="1">ROUNDUP(INDIRECT(CV1230)/CV1238,0)</f>
        <v>#N/A</v>
      </c>
      <c r="CW1239" s="76" t="e" cm="1">
        <f t="array" aca="1" ref="CW1239" ca="1">ROUNDUP(INDIRECT(CW1230)/CW1238,0)</f>
        <v>#N/A</v>
      </c>
      <c r="CX1239" s="76" t="e" cm="1">
        <f t="array" aca="1" ref="CX1239" ca="1">ROUNDUP(INDIRECT(CX1230)/CX1238,0)</f>
        <v>#N/A</v>
      </c>
      <c r="CY1239" s="76" t="e" cm="1">
        <f t="array" aca="1" ref="CY1239" ca="1">ROUNDUP(INDIRECT(CY1230)/CY1238,0)</f>
        <v>#N/A</v>
      </c>
      <c r="CZ1239" s="76" t="e" cm="1">
        <f t="array" aca="1" ref="CZ1239" ca="1">ROUNDUP(INDIRECT(CZ1230)/CZ1238,0)</f>
        <v>#N/A</v>
      </c>
      <c r="DA1239" s="76" t="e" cm="1">
        <f t="array" aca="1" ref="DA1239" ca="1">ROUNDUP(INDIRECT(DA1230)/DA1238,0)</f>
        <v>#N/A</v>
      </c>
      <c r="DB1239" s="76" t="e" cm="1">
        <f t="array" aca="1" ref="DB1239" ca="1">ROUNDUP(INDIRECT(DB1230)/DB1238,0)</f>
        <v>#N/A</v>
      </c>
      <c r="DC1239" s="76" t="e" cm="1">
        <f t="array" aca="1" ref="DC1239" ca="1">ROUNDUP(INDIRECT(DC1230)/DC1238,0)</f>
        <v>#N/A</v>
      </c>
      <c r="DD1239" s="76" t="e" cm="1">
        <f t="array" aca="1" ref="DD1239" ca="1">ROUNDUP(INDIRECT(DD1230)/DD1238,0)</f>
        <v>#N/A</v>
      </c>
      <c r="DE1239" s="76" t="e" cm="1">
        <f t="array" aca="1" ref="DE1239" ca="1">ROUNDUP(INDIRECT(DE1230)/DE1238,0)</f>
        <v>#N/A</v>
      </c>
      <c r="DF1239" s="76" t="e" cm="1">
        <f t="array" aca="1" ref="DF1239" ca="1">ROUNDUP(INDIRECT(DF1230)/DF1238,0)</f>
        <v>#N/A</v>
      </c>
      <c r="DG1239" s="76" t="e" cm="1">
        <f t="array" aca="1" ref="DG1239" ca="1">ROUNDUP(INDIRECT(DG1230)/DG1238,0)</f>
        <v>#N/A</v>
      </c>
      <c r="DH1239" s="76" t="e" cm="1">
        <f t="array" aca="1" ref="DH1239" ca="1">ROUNDUP(INDIRECT(DH1230)/DH1238,0)</f>
        <v>#N/A</v>
      </c>
      <c r="DI1239" s="76" t="e" cm="1">
        <f t="array" aca="1" ref="DI1239" ca="1">ROUNDUP(INDIRECT(DI1230)/DI1238,0)</f>
        <v>#N/A</v>
      </c>
      <c r="DJ1239" s="76" t="e" cm="1">
        <f t="array" aca="1" ref="DJ1239" ca="1">ROUNDUP(INDIRECT(DJ1230)/DJ1238,0)</f>
        <v>#N/A</v>
      </c>
      <c r="DK1239" s="76" t="e" cm="1">
        <f t="array" aca="1" ref="DK1239" ca="1">ROUNDUP(INDIRECT(DK1230)/DK1238,0)</f>
        <v>#N/A</v>
      </c>
      <c r="DL1239" s="76" t="e" cm="1">
        <f t="array" aca="1" ref="DL1239" ca="1">ROUNDUP(INDIRECT(DL1230)/DL1238,0)</f>
        <v>#N/A</v>
      </c>
    </row>
    <row r="1240" spans="1:116" x14ac:dyDescent="0.4">
      <c r="B1240" t="str">
        <f>E1240</f>
        <v>1240 DCHC-S</v>
      </c>
      <c r="D1240" t="s">
        <v>764</v>
      </c>
      <c r="E1240" s="8" t="str">
        <f t="shared" si="1539"/>
        <v>1240 DCHC-S</v>
      </c>
      <c r="G1240" s="145" t="s">
        <v>185</v>
      </c>
      <c r="H1240" s="12"/>
      <c r="I1240" s="60"/>
      <c r="J1240" s="60"/>
      <c r="K1240" s="18">
        <v>50000</v>
      </c>
      <c r="L1240" s="18">
        <v>50000</v>
      </c>
      <c r="M1240" s="18">
        <v>50000</v>
      </c>
      <c r="N1240" s="18">
        <v>50000</v>
      </c>
      <c r="O1240" s="18">
        <v>50000</v>
      </c>
      <c r="P1240" s="18">
        <v>50000</v>
      </c>
      <c r="R1240" s="19"/>
      <c r="S1240" s="147" cm="1">
        <f t="array" ref="S1240">INDEX($K:$P,ROW(),MATCH(S$3,$K$2:$P$2,0))/12</f>
        <v>4166.666666666667</v>
      </c>
      <c r="T1240" s="147" cm="1">
        <f t="array" ref="T1240">INDEX($K:$P,ROW(),MATCH(T$3,$K$2:$P$2,0))/12</f>
        <v>4166.666666666667</v>
      </c>
      <c r="U1240" s="147" cm="1">
        <f t="array" ref="U1240">INDEX($K:$P,ROW(),MATCH(U$3,$K$2:$P$2,0))/12</f>
        <v>4166.666666666667</v>
      </c>
      <c r="V1240" s="147" cm="1">
        <f t="array" ref="V1240">INDEX($K:$P,ROW(),MATCH(V$3,$K$2:$P$2,0))/12</f>
        <v>4166.666666666667</v>
      </c>
      <c r="W1240" s="147" cm="1">
        <f t="array" ref="W1240">INDEX($K:$P,ROW(),MATCH(W$3,$K$2:$P$2,0))/12</f>
        <v>4166.666666666667</v>
      </c>
      <c r="X1240" s="147" cm="1">
        <f t="array" ref="X1240">INDEX($K:$P,ROW(),MATCH(X$3,$K$2:$P$2,0))/12</f>
        <v>4166.666666666667</v>
      </c>
      <c r="Y1240" s="147" cm="1">
        <f t="array" ref="Y1240">INDEX($K:$P,ROW(),MATCH(Y$3,$K$2:$P$2,0))/12</f>
        <v>4166.666666666667</v>
      </c>
      <c r="Z1240" s="147" cm="1">
        <f t="array" ref="Z1240">INDEX($K:$P,ROW(),MATCH(Z$3,$K$2:$P$2,0))/12</f>
        <v>4166.666666666667</v>
      </c>
      <c r="AA1240" s="147" cm="1">
        <f t="array" ref="AA1240">INDEX($K:$P,ROW(),MATCH(AA$3,$K$2:$P$2,0))/12</f>
        <v>4166.666666666667</v>
      </c>
      <c r="AB1240" s="147" cm="1">
        <f t="array" ref="AB1240">INDEX($K:$P,ROW(),MATCH(AB$3,$K$2:$P$2,0))/12</f>
        <v>4166.666666666667</v>
      </c>
      <c r="AC1240" s="147" cm="1">
        <f t="array" ref="AC1240">INDEX($K:$P,ROW(),MATCH(AC$3,$K$2:$P$2,0))/12</f>
        <v>4166.666666666667</v>
      </c>
      <c r="AD1240" s="147" cm="1">
        <f t="array" ref="AD1240">INDEX($K:$P,ROW(),MATCH(AD$3,$K$2:$P$2,0))/12</f>
        <v>4166.666666666667</v>
      </c>
      <c r="AE1240" s="147" cm="1">
        <f t="array" ref="AE1240">INDEX($K:$P,ROW(),MATCH(AE$3,$K$2:$P$2,0))/12</f>
        <v>4166.666666666667</v>
      </c>
      <c r="AF1240" s="147" cm="1">
        <f t="array" ref="AF1240">INDEX($K:$P,ROW(),MATCH(AF$3,$K$2:$P$2,0))/12</f>
        <v>4166.666666666667</v>
      </c>
      <c r="AG1240" s="147" cm="1">
        <f t="array" ref="AG1240">INDEX($K:$P,ROW(),MATCH(AG$3,$K$2:$P$2,0))/12</f>
        <v>4166.666666666667</v>
      </c>
      <c r="AH1240" s="147" cm="1">
        <f t="array" ref="AH1240">INDEX($K:$P,ROW(),MATCH(AH$3,$K$2:$P$2,0))/12</f>
        <v>4166.666666666667</v>
      </c>
      <c r="AI1240" s="147" cm="1">
        <f t="array" ref="AI1240">INDEX($K:$P,ROW(),MATCH(AI$3,$K$2:$P$2,0))/12</f>
        <v>4166.666666666667</v>
      </c>
      <c r="AJ1240" s="147" cm="1">
        <f t="array" ref="AJ1240">INDEX($K:$P,ROW(),MATCH(AJ$3,$K$2:$P$2,0))/12</f>
        <v>4166.666666666667</v>
      </c>
      <c r="AK1240" s="147" cm="1">
        <f t="array" ref="AK1240">INDEX($K:$P,ROW(),MATCH(AK$3,$K$2:$P$2,0))/12</f>
        <v>4166.666666666667</v>
      </c>
      <c r="AL1240" s="147" cm="1">
        <f t="array" ref="AL1240">INDEX($K:$P,ROW(),MATCH(AL$3,$K$2:$P$2,0))/12</f>
        <v>4166.666666666667</v>
      </c>
      <c r="AM1240" s="147" cm="1">
        <f t="array" ref="AM1240">INDEX($K:$P,ROW(),MATCH(AM$3,$K$2:$P$2,0))/12</f>
        <v>4166.666666666667</v>
      </c>
      <c r="AN1240" s="147" cm="1">
        <f t="array" ref="AN1240">INDEX($K:$P,ROW(),MATCH(AN$3,$K$2:$P$2,0))/12</f>
        <v>4166.666666666667</v>
      </c>
      <c r="AO1240" s="147" cm="1">
        <f t="array" ref="AO1240">INDEX($K:$P,ROW(),MATCH(AO$3,$K$2:$P$2,0))/12</f>
        <v>4166.666666666667</v>
      </c>
      <c r="AP1240" s="147" cm="1">
        <f t="array" ref="AP1240">INDEX($K:$P,ROW(),MATCH(AP$3,$K$2:$P$2,0))/12</f>
        <v>4166.666666666667</v>
      </c>
      <c r="AQ1240" s="147" cm="1">
        <f t="array" ref="AQ1240">INDEX($K:$P,ROW(),MATCH(AQ$3,$K$2:$P$2,0))/12</f>
        <v>4166.666666666667</v>
      </c>
      <c r="AR1240" s="147" cm="1">
        <f t="array" ref="AR1240">INDEX($K:$P,ROW(),MATCH(AR$3,$K$2:$P$2,0))/12</f>
        <v>4166.666666666667</v>
      </c>
      <c r="AS1240" s="147" cm="1">
        <f t="array" ref="AS1240">INDEX($K:$P,ROW(),MATCH(AS$3,$K$2:$P$2,0))/12</f>
        <v>4166.666666666667</v>
      </c>
      <c r="AT1240" s="147" cm="1">
        <f t="array" ref="AT1240">INDEX($K:$P,ROW(),MATCH(AT$3,$K$2:$P$2,0))/12</f>
        <v>4166.666666666667</v>
      </c>
      <c r="AU1240" s="147" cm="1">
        <f t="array" ref="AU1240">INDEX($K:$P,ROW(),MATCH(AU$3,$K$2:$P$2,0))/12</f>
        <v>4166.666666666667</v>
      </c>
      <c r="AV1240" s="147" cm="1">
        <f t="array" ref="AV1240">INDEX($K:$P,ROW(),MATCH(AV$3,$K$2:$P$2,0))/12</f>
        <v>4166.666666666667</v>
      </c>
      <c r="AW1240" s="147" cm="1">
        <f t="array" ref="AW1240">INDEX($K:$P,ROW(),MATCH(AW$3,$K$2:$P$2,0))/12</f>
        <v>4166.666666666667</v>
      </c>
      <c r="AX1240" s="147" cm="1">
        <f t="array" ref="AX1240">INDEX($K:$P,ROW(),MATCH(AX$3,$K$2:$P$2,0))/12</f>
        <v>4166.666666666667</v>
      </c>
      <c r="AY1240" s="147" cm="1">
        <f t="array" ref="AY1240">INDEX($K:$P,ROW(),MATCH(AY$3,$K$2:$P$2,0))/12</f>
        <v>4166.666666666667</v>
      </c>
      <c r="AZ1240" s="147" cm="1">
        <f t="array" ref="AZ1240">INDEX($K:$P,ROW(),MATCH(AZ$3,$K$2:$P$2,0))/12</f>
        <v>4166.666666666667</v>
      </c>
      <c r="BA1240" s="147" cm="1">
        <f t="array" ref="BA1240">INDEX($K:$P,ROW(),MATCH(BA$3,$K$2:$P$2,0))/12</f>
        <v>4166.666666666667</v>
      </c>
      <c r="BB1240" s="147" cm="1">
        <f t="array" ref="BB1240">INDEX($K:$P,ROW(),MATCH(BB$3,$K$2:$P$2,0))/12</f>
        <v>4166.666666666667</v>
      </c>
      <c r="BC1240" s="147" cm="1">
        <f t="array" ref="BC1240">INDEX($K:$P,ROW(),MATCH(BC$3,$K$2:$P$2,0))/12</f>
        <v>4166.666666666667</v>
      </c>
      <c r="BD1240" s="147" cm="1">
        <f t="array" ref="BD1240">INDEX($K:$P,ROW(),MATCH(BD$3,$K$2:$P$2,0))/12</f>
        <v>4166.666666666667</v>
      </c>
      <c r="BE1240" s="147" cm="1">
        <f t="array" ref="BE1240">INDEX($K:$P,ROW(),MATCH(BE$3,$K$2:$P$2,0))/12</f>
        <v>4166.666666666667</v>
      </c>
      <c r="BF1240" s="147" cm="1">
        <f t="array" ref="BF1240">INDEX($K:$P,ROW(),MATCH(BF$3,$K$2:$P$2,0))/12</f>
        <v>4166.666666666667</v>
      </c>
      <c r="BG1240" s="147" cm="1">
        <f t="array" ref="BG1240">INDEX($K:$P,ROW(),MATCH(BG$3,$K$2:$P$2,0))/12</f>
        <v>4166.666666666667</v>
      </c>
      <c r="BH1240" s="147" cm="1">
        <f t="array" ref="BH1240">INDEX($K:$P,ROW(),MATCH(BH$3,$K$2:$P$2,0))/12</f>
        <v>4166.666666666667</v>
      </c>
      <c r="BI1240" s="147" cm="1">
        <f t="array" ref="BI1240">INDEX($K:$P,ROW(),MATCH(BI$3,$K$2:$P$2,0))/12</f>
        <v>4166.666666666667</v>
      </c>
      <c r="BJ1240" s="147" cm="1">
        <f t="array" ref="BJ1240">INDEX($K:$P,ROW(),MATCH(BJ$3,$K$2:$P$2,0))/12</f>
        <v>4166.666666666667</v>
      </c>
      <c r="BK1240" s="147" cm="1">
        <f t="array" ref="BK1240">INDEX($K:$P,ROW(),MATCH(BK$3,$K$2:$P$2,0))/12</f>
        <v>4166.666666666667</v>
      </c>
      <c r="BL1240" s="147" cm="1">
        <f t="array" ref="BL1240">INDEX($K:$P,ROW(),MATCH(BL$3,$K$2:$P$2,0))/12</f>
        <v>4166.666666666667</v>
      </c>
      <c r="BM1240" s="147" cm="1">
        <f t="array" ref="BM1240">INDEX($K:$P,ROW(),MATCH(BM$3,$K$2:$P$2,0))/12</f>
        <v>4166.666666666667</v>
      </c>
      <c r="BN1240" s="147" cm="1">
        <f t="array" ref="BN1240">INDEX($K:$P,ROW(),MATCH(BN$3,$K$2:$P$2,0))/12</f>
        <v>4166.666666666667</v>
      </c>
      <c r="BO1240" s="147" cm="1">
        <f t="array" ref="BO1240">INDEX($K:$P,ROW(),MATCH(BO$3,$K$2:$P$2,0))/12</f>
        <v>4166.666666666667</v>
      </c>
      <c r="BP1240" s="147" cm="1">
        <f t="array" ref="BP1240">INDEX($K:$P,ROW(),MATCH(BP$3,$K$2:$P$2,0))/12</f>
        <v>4166.666666666667</v>
      </c>
      <c r="BQ1240" s="147" cm="1">
        <f t="array" ref="BQ1240">INDEX($K:$P,ROW(),MATCH(BQ$3,$K$2:$P$2,0))/12</f>
        <v>4166.666666666667</v>
      </c>
      <c r="BR1240" s="147" cm="1">
        <f t="array" ref="BR1240">INDEX($K:$P,ROW(),MATCH(BR$3,$K$2:$P$2,0))/12</f>
        <v>4166.666666666667</v>
      </c>
      <c r="BS1240" s="147" cm="1">
        <f t="array" ref="BS1240">INDEX($K:$P,ROW(),MATCH(BS$3,$K$2:$P$2,0))/12</f>
        <v>4166.666666666667</v>
      </c>
      <c r="BT1240" s="147" cm="1">
        <f t="array" ref="BT1240">INDEX($K:$P,ROW(),MATCH(BT$3,$K$2:$P$2,0))/12</f>
        <v>4166.666666666667</v>
      </c>
      <c r="BU1240" s="147" cm="1">
        <f t="array" ref="BU1240">INDEX($K:$P,ROW(),MATCH(BU$3,$K$2:$P$2,0))/12</f>
        <v>4166.666666666667</v>
      </c>
      <c r="BV1240" s="147" cm="1">
        <f t="array" ref="BV1240">INDEX($K:$P,ROW(),MATCH(BV$3,$K$2:$P$2,0))/12</f>
        <v>4166.666666666667</v>
      </c>
      <c r="BW1240" s="147" cm="1">
        <f t="array" ref="BW1240">INDEX($K:$P,ROW(),MATCH(BW$3,$K$2:$P$2,0))/12</f>
        <v>4166.666666666667</v>
      </c>
      <c r="BX1240" s="147" cm="1">
        <f t="array" ref="BX1240">INDEX($K:$P,ROW(),MATCH(BX$3,$K$2:$P$2,0))/12</f>
        <v>4166.666666666667</v>
      </c>
      <c r="BY1240" s="147" cm="1">
        <f t="array" ref="BY1240">INDEX($K:$P,ROW(),MATCH(BY$3,$K$2:$P$2,0))/12</f>
        <v>4166.666666666667</v>
      </c>
      <c r="BZ1240" s="147" cm="1">
        <f t="array" ref="BZ1240">INDEX($K:$P,ROW(),MATCH(BZ$3,$K$2:$P$2,0))/12</f>
        <v>4166.666666666667</v>
      </c>
      <c r="CA1240" s="147" cm="1">
        <f t="array" ref="CA1240">INDEX($K:$P,ROW(),MATCH(CA$3,$K$2:$P$2,0))/12</f>
        <v>4166.666666666667</v>
      </c>
      <c r="CB1240" s="147" cm="1">
        <f t="array" ref="CB1240">INDEX($K:$P,ROW(),MATCH(CB$3,$K$2:$P$2,0))/12</f>
        <v>4166.666666666667</v>
      </c>
      <c r="CC1240" s="147" cm="1">
        <f t="array" ref="CC1240">INDEX($K:$P,ROW(),MATCH(CC$3,$K$2:$P$2,0))/12</f>
        <v>4166.666666666667</v>
      </c>
      <c r="CD1240" s="147" cm="1">
        <f t="array" ref="CD1240">INDEX($K:$P,ROW(),MATCH(CD$3,$K$2:$P$2,0))/12</f>
        <v>4166.666666666667</v>
      </c>
      <c r="CE1240" s="147" cm="1">
        <f t="array" ref="CE1240">INDEX($K:$P,ROW(),MATCH(CE$3,$K$2:$P$2,0))/12</f>
        <v>4166.666666666667</v>
      </c>
      <c r="CF1240" s="147" cm="1">
        <f t="array" ref="CF1240">INDEX($K:$P,ROW(),MATCH(CF$3,$K$2:$P$2,0))/12</f>
        <v>4166.666666666667</v>
      </c>
      <c r="CG1240" s="147" cm="1">
        <f t="array" ref="CG1240">INDEX($K:$P,ROW(),MATCH(CG$3,$K$2:$P$2,0))/12</f>
        <v>4166.666666666667</v>
      </c>
      <c r="CH1240" s="147" cm="1">
        <f t="array" ref="CH1240">INDEX($K:$P,ROW(),MATCH(CH$3,$K$2:$P$2,0))/12</f>
        <v>4166.666666666667</v>
      </c>
      <c r="CI1240" s="147" cm="1">
        <f t="array" ref="CI1240">INDEX($K:$P,ROW(),MATCH(CI$3,$K$2:$P$2,0))/12</f>
        <v>4166.666666666667</v>
      </c>
      <c r="CJ1240" s="147" cm="1">
        <f t="array" ref="CJ1240">INDEX($K:$P,ROW(),MATCH(CJ$3,$K$2:$P$2,0))/12</f>
        <v>4166.666666666667</v>
      </c>
      <c r="CK1240" s="147" cm="1">
        <f t="array" ref="CK1240">INDEX($K:$P,ROW(),MATCH(CK$3,$K$2:$P$2,0))/12</f>
        <v>4166.666666666667</v>
      </c>
      <c r="CL1240" s="147" cm="1">
        <f t="array" ref="CL1240">INDEX($K:$P,ROW(),MATCH(CL$3,$K$2:$P$2,0))/12</f>
        <v>4166.666666666667</v>
      </c>
      <c r="CN1240" s="60"/>
      <c r="CO1240" s="147" t="e" cm="1">
        <f t="array" ref="CO1240">INDEX($K:$P,ROW(),MATCH(CO$3,$K$2:$P$2,0))/CO$5</f>
        <v>#N/A</v>
      </c>
      <c r="CP1240" s="147" t="e" cm="1">
        <f t="array" ref="CP1240">INDEX($K:$P,ROW(),MATCH(CP$3,$K$2:$P$2,0))/CP$5</f>
        <v>#N/A</v>
      </c>
      <c r="CQ1240" s="147" t="e" cm="1">
        <f t="array" ref="CQ1240">INDEX($K:$P,ROW(),MATCH(CQ$3,$K$2:$P$2,0))/CQ$5</f>
        <v>#N/A</v>
      </c>
      <c r="CR1240" s="147" t="e" cm="1">
        <f t="array" ref="CR1240">INDEX($K:$P,ROW(),MATCH(CR$3,$K$2:$P$2,0))/CR$5</f>
        <v>#N/A</v>
      </c>
      <c r="CS1240" s="147" t="e" cm="1">
        <f t="array" ref="CS1240">INDEX($K:$P,ROW(),MATCH(CS$3,$K$2:$P$2,0))/CS$5</f>
        <v>#N/A</v>
      </c>
      <c r="CT1240" s="147" t="e" cm="1">
        <f t="array" ref="CT1240">INDEX($K:$P,ROW(),MATCH(CT$3,$K$2:$P$2,0))/CT$5</f>
        <v>#N/A</v>
      </c>
      <c r="CU1240" s="147" t="e" cm="1">
        <f t="array" ref="CU1240">INDEX($K:$P,ROW(),MATCH(CU$3,$K$2:$P$2,0))/CU$5</f>
        <v>#N/A</v>
      </c>
      <c r="CV1240" s="147" t="e" cm="1">
        <f t="array" ref="CV1240">INDEX($K:$P,ROW(),MATCH(CV$3,$K$2:$P$2,0))/CV$5</f>
        <v>#N/A</v>
      </c>
      <c r="CW1240" s="147" t="e" cm="1">
        <f t="array" ref="CW1240">INDEX($K:$P,ROW(),MATCH(CW$3,$K$2:$P$2,0))/CW$5</f>
        <v>#N/A</v>
      </c>
      <c r="CX1240" s="147" t="e" cm="1">
        <f t="array" ref="CX1240">INDEX($K:$P,ROW(),MATCH(CX$3,$K$2:$P$2,0))/CX$5</f>
        <v>#N/A</v>
      </c>
      <c r="CY1240" s="147" t="e" cm="1">
        <f t="array" ref="CY1240">INDEX($K:$P,ROW(),MATCH(CY$3,$K$2:$P$2,0))/CL$5</f>
        <v>#N/A</v>
      </c>
      <c r="CZ1240" s="147" t="e" cm="1">
        <f t="array" ref="CZ1240">INDEX($K:$P,ROW(),MATCH(CZ$3,$K$2:$P$2,0))/CZ$5</f>
        <v>#N/A</v>
      </c>
      <c r="DA1240" s="147" t="e" cm="1">
        <f t="array" ref="DA1240">INDEX($K:$P,ROW(),MATCH(DA$3,$K$2:$P$2,0))/DA$5</f>
        <v>#N/A</v>
      </c>
      <c r="DB1240" s="147" t="e" cm="1">
        <f t="array" ref="DB1240">INDEX($K:$P,ROW(),MATCH(DB$3,$K$2:$P$2,0))/DB$5</f>
        <v>#N/A</v>
      </c>
      <c r="DC1240" s="147" t="e" cm="1">
        <f t="array" ref="DC1240">INDEX($K:$P,ROW(),MATCH(DC$3,$K$2:$P$2,0))/DC$5</f>
        <v>#N/A</v>
      </c>
      <c r="DD1240" s="147" t="e" cm="1">
        <f t="array" ref="DD1240">INDEX($K:$P,ROW(),MATCH(DD$3,$K$2:$P$2,0))/DD$5</f>
        <v>#N/A</v>
      </c>
      <c r="DE1240" s="147" t="e" cm="1">
        <f t="array" ref="DE1240">INDEX($K:$P,ROW(),MATCH(DE$3,$K$2:$P$2,0))/DE$5</f>
        <v>#N/A</v>
      </c>
      <c r="DF1240" s="147" t="e" cm="1">
        <f t="array" ref="DF1240">INDEX($K:$P,ROW(),MATCH(DF$3,$K$2:$P$2,0))/DF$5</f>
        <v>#N/A</v>
      </c>
      <c r="DG1240" s="147" t="e" cm="1">
        <f t="array" ref="DG1240">INDEX($K:$P,ROW(),MATCH(DG$3,$K$2:$P$2,0))/DG$5</f>
        <v>#N/A</v>
      </c>
      <c r="DH1240" s="147" t="e" cm="1">
        <f t="array" ref="DH1240">INDEX($K:$P,ROW(),MATCH(DH$3,$K$2:$P$2,0))/DH$5</f>
        <v>#N/A</v>
      </c>
      <c r="DI1240" s="147" t="e" cm="1">
        <f t="array" ref="DI1240">INDEX($K:$P,ROW(),MATCH(DI$3,$K$2:$P$2,0))/DI$5</f>
        <v>#N/A</v>
      </c>
      <c r="DJ1240" s="147" t="e" cm="1">
        <f t="array" ref="DJ1240">INDEX($K:$P,ROW(),MATCH(DJ$3,$K$2:$P$2,0))/DJ$5</f>
        <v>#N/A</v>
      </c>
      <c r="DK1240" s="147" t="e" cm="1">
        <f t="array" ref="DK1240">INDEX($K:$P,ROW(),MATCH(DK$3,$K$2:$P$2,0))/DK$5</f>
        <v>#N/A</v>
      </c>
      <c r="DL1240" s="147" t="e" cm="1">
        <f t="array" ref="DL1240">INDEX($K:$P,ROW(),MATCH(DL$3,$K$2:$P$2,0))/DL$5</f>
        <v>#N/A</v>
      </c>
    </row>
    <row r="1241" spans="1:116" x14ac:dyDescent="0.4">
      <c r="C1241" t="s">
        <v>203</v>
      </c>
      <c r="D1241" t="s">
        <v>764</v>
      </c>
      <c r="E1241" s="8" t="str">
        <f t="shared" si="1539"/>
        <v>1241 DCHC-S</v>
      </c>
      <c r="G1241" s="126" t="str">
        <f>"Expense - "&amp;SUBSTITUTE(G1236,":","")</f>
        <v>Expense - Headcount - revenue driven</v>
      </c>
      <c r="H1241" s="27"/>
      <c r="I1241" s="78"/>
      <c r="J1241" s="78"/>
      <c r="K1241" s="63">
        <f ca="1">SUMIF($3:$3,K$2,1241:1241)</f>
        <v>-49999.999999999993</v>
      </c>
      <c r="L1241" s="63">
        <f ca="1">SUMIF($3:$3,L$2,1241:1241)</f>
        <v>-49999.999999999993</v>
      </c>
      <c r="M1241" s="63">
        <f ca="1">SUMIF($3:$3,M$2,1241:1241)</f>
        <v>-49999.999999999993</v>
      </c>
      <c r="N1241" s="63">
        <f ca="1">SUMIF($3:$3,N$2,1241:1241)</f>
        <v>-49999.999999999993</v>
      </c>
      <c r="O1241" s="63">
        <f ca="1">SUMIF($3:$3,O$2,1241:1241)</f>
        <v>-49999.999999999993</v>
      </c>
      <c r="P1241" s="63">
        <f ca="1">SUMIF($3:$3,P$2,1241:1241)</f>
        <v>-49999.999999999993</v>
      </c>
      <c r="R1241" s="33"/>
      <c r="S1241" s="148">
        <f t="shared" ref="S1241:AX1243" ca="1" si="1540">-S1240*S1239</f>
        <v>-4166.666666666667</v>
      </c>
      <c r="T1241" s="148">
        <f t="shared" ca="1" si="1540"/>
        <v>-4166.666666666667</v>
      </c>
      <c r="U1241" s="148">
        <f t="shared" ca="1" si="1540"/>
        <v>-4166.666666666667</v>
      </c>
      <c r="V1241" s="148">
        <f t="shared" ca="1" si="1540"/>
        <v>-4166.666666666667</v>
      </c>
      <c r="W1241" s="148">
        <f t="shared" ca="1" si="1540"/>
        <v>-4166.666666666667</v>
      </c>
      <c r="X1241" s="148">
        <f t="shared" ca="1" si="1540"/>
        <v>-4166.666666666667</v>
      </c>
      <c r="Y1241" s="148">
        <f t="shared" ca="1" si="1540"/>
        <v>-4166.666666666667</v>
      </c>
      <c r="Z1241" s="148">
        <f t="shared" ca="1" si="1540"/>
        <v>-4166.666666666667</v>
      </c>
      <c r="AA1241" s="148">
        <f t="shared" ca="1" si="1540"/>
        <v>-4166.666666666667</v>
      </c>
      <c r="AB1241" s="148">
        <f t="shared" ca="1" si="1540"/>
        <v>-4166.666666666667</v>
      </c>
      <c r="AC1241" s="148">
        <f t="shared" ca="1" si="1540"/>
        <v>-4166.666666666667</v>
      </c>
      <c r="AD1241" s="148">
        <f t="shared" ca="1" si="1540"/>
        <v>-4166.666666666667</v>
      </c>
      <c r="AE1241" s="148">
        <f t="shared" ca="1" si="1540"/>
        <v>-4166.666666666667</v>
      </c>
      <c r="AF1241" s="148">
        <f t="shared" ca="1" si="1540"/>
        <v>-4166.666666666667</v>
      </c>
      <c r="AG1241" s="148">
        <f t="shared" ca="1" si="1540"/>
        <v>-4166.666666666667</v>
      </c>
      <c r="AH1241" s="148">
        <f t="shared" ca="1" si="1540"/>
        <v>-4166.666666666667</v>
      </c>
      <c r="AI1241" s="148">
        <f t="shared" ca="1" si="1540"/>
        <v>-4166.666666666667</v>
      </c>
      <c r="AJ1241" s="148">
        <f t="shared" ca="1" si="1540"/>
        <v>-4166.666666666667</v>
      </c>
      <c r="AK1241" s="148">
        <f t="shared" ca="1" si="1540"/>
        <v>-4166.666666666667</v>
      </c>
      <c r="AL1241" s="148">
        <f t="shared" ca="1" si="1540"/>
        <v>-4166.666666666667</v>
      </c>
      <c r="AM1241" s="148">
        <f t="shared" ca="1" si="1540"/>
        <v>-4166.666666666667</v>
      </c>
      <c r="AN1241" s="148">
        <f t="shared" ca="1" si="1540"/>
        <v>-4166.666666666667</v>
      </c>
      <c r="AO1241" s="148">
        <f t="shared" ca="1" si="1540"/>
        <v>-4166.666666666667</v>
      </c>
      <c r="AP1241" s="148">
        <f t="shared" ca="1" si="1540"/>
        <v>-4166.666666666667</v>
      </c>
      <c r="AQ1241" s="148">
        <f t="shared" ca="1" si="1540"/>
        <v>-4166.666666666667</v>
      </c>
      <c r="AR1241" s="148">
        <f t="shared" ca="1" si="1540"/>
        <v>-4166.666666666667</v>
      </c>
      <c r="AS1241" s="148">
        <f t="shared" ca="1" si="1540"/>
        <v>-4166.666666666667</v>
      </c>
      <c r="AT1241" s="148">
        <f t="shared" ca="1" si="1540"/>
        <v>-4166.666666666667</v>
      </c>
      <c r="AU1241" s="148">
        <f t="shared" ca="1" si="1540"/>
        <v>-4166.666666666667</v>
      </c>
      <c r="AV1241" s="148">
        <f t="shared" ca="1" si="1540"/>
        <v>-4166.666666666667</v>
      </c>
      <c r="AW1241" s="148">
        <f t="shared" ca="1" si="1540"/>
        <v>-4166.666666666667</v>
      </c>
      <c r="AX1241" s="148">
        <f t="shared" ca="1" si="1540"/>
        <v>-4166.666666666667</v>
      </c>
      <c r="AY1241" s="148">
        <f t="shared" ref="AY1241:CD1243" ca="1" si="1541">-AY1240*AY1239</f>
        <v>-4166.666666666667</v>
      </c>
      <c r="AZ1241" s="148">
        <f t="shared" ca="1" si="1541"/>
        <v>-4166.666666666667</v>
      </c>
      <c r="BA1241" s="148">
        <f t="shared" ca="1" si="1541"/>
        <v>-4166.666666666667</v>
      </c>
      <c r="BB1241" s="148">
        <f t="shared" ca="1" si="1541"/>
        <v>-4166.666666666667</v>
      </c>
      <c r="BC1241" s="148">
        <f t="shared" ca="1" si="1541"/>
        <v>-4166.666666666667</v>
      </c>
      <c r="BD1241" s="148">
        <f t="shared" ca="1" si="1541"/>
        <v>-4166.666666666667</v>
      </c>
      <c r="BE1241" s="148">
        <f t="shared" ca="1" si="1541"/>
        <v>-4166.666666666667</v>
      </c>
      <c r="BF1241" s="148">
        <f t="shared" ca="1" si="1541"/>
        <v>-4166.666666666667</v>
      </c>
      <c r="BG1241" s="148">
        <f t="shared" ca="1" si="1541"/>
        <v>-4166.666666666667</v>
      </c>
      <c r="BH1241" s="148">
        <f t="shared" ca="1" si="1541"/>
        <v>-4166.666666666667</v>
      </c>
      <c r="BI1241" s="148">
        <f t="shared" ca="1" si="1541"/>
        <v>-4166.666666666667</v>
      </c>
      <c r="BJ1241" s="148">
        <f t="shared" ca="1" si="1541"/>
        <v>-4166.666666666667</v>
      </c>
      <c r="BK1241" s="148">
        <f t="shared" ca="1" si="1541"/>
        <v>-4166.666666666667</v>
      </c>
      <c r="BL1241" s="148">
        <f t="shared" ca="1" si="1541"/>
        <v>-4166.666666666667</v>
      </c>
      <c r="BM1241" s="148">
        <f t="shared" ca="1" si="1541"/>
        <v>-4166.666666666667</v>
      </c>
      <c r="BN1241" s="148">
        <f t="shared" ca="1" si="1541"/>
        <v>-4166.666666666667</v>
      </c>
      <c r="BO1241" s="148">
        <f t="shared" ca="1" si="1541"/>
        <v>-4166.666666666667</v>
      </c>
      <c r="BP1241" s="148">
        <f t="shared" ca="1" si="1541"/>
        <v>-4166.666666666667</v>
      </c>
      <c r="BQ1241" s="148">
        <f t="shared" ca="1" si="1541"/>
        <v>-4166.666666666667</v>
      </c>
      <c r="BR1241" s="148">
        <f t="shared" ca="1" si="1541"/>
        <v>-4166.666666666667</v>
      </c>
      <c r="BS1241" s="148">
        <f t="shared" ca="1" si="1541"/>
        <v>-4166.666666666667</v>
      </c>
      <c r="BT1241" s="148">
        <f t="shared" ca="1" si="1541"/>
        <v>-4166.666666666667</v>
      </c>
      <c r="BU1241" s="148">
        <f t="shared" ca="1" si="1541"/>
        <v>-4166.666666666667</v>
      </c>
      <c r="BV1241" s="148">
        <f t="shared" ca="1" si="1541"/>
        <v>-4166.666666666667</v>
      </c>
      <c r="BW1241" s="148">
        <f t="shared" ca="1" si="1541"/>
        <v>-4166.666666666667</v>
      </c>
      <c r="BX1241" s="148">
        <f t="shared" ca="1" si="1541"/>
        <v>-4166.666666666667</v>
      </c>
      <c r="BY1241" s="148">
        <f t="shared" ca="1" si="1541"/>
        <v>-4166.666666666667</v>
      </c>
      <c r="BZ1241" s="148">
        <f t="shared" ca="1" si="1541"/>
        <v>-4166.666666666667</v>
      </c>
      <c r="CA1241" s="148">
        <f t="shared" ca="1" si="1541"/>
        <v>-4166.666666666667</v>
      </c>
      <c r="CB1241" s="148">
        <f t="shared" ca="1" si="1541"/>
        <v>-4166.666666666667</v>
      </c>
      <c r="CC1241" s="148">
        <f t="shared" ca="1" si="1541"/>
        <v>-4166.666666666667</v>
      </c>
      <c r="CD1241" s="148">
        <f t="shared" ca="1" si="1541"/>
        <v>-4166.666666666667</v>
      </c>
      <c r="CE1241" s="148">
        <f t="shared" ref="CE1241:CL1243" ca="1" si="1542">-CE1240*CE1239</f>
        <v>-4166.666666666667</v>
      </c>
      <c r="CF1241" s="148">
        <f t="shared" ca="1" si="1542"/>
        <v>-4166.666666666667</v>
      </c>
      <c r="CG1241" s="148">
        <f t="shared" ca="1" si="1542"/>
        <v>-4166.666666666667</v>
      </c>
      <c r="CH1241" s="148">
        <f t="shared" ca="1" si="1542"/>
        <v>-4166.666666666667</v>
      </c>
      <c r="CI1241" s="148">
        <f t="shared" ca="1" si="1542"/>
        <v>-4166.666666666667</v>
      </c>
      <c r="CJ1241" s="148">
        <f t="shared" ca="1" si="1542"/>
        <v>-4166.666666666667</v>
      </c>
      <c r="CK1241" s="148">
        <f t="shared" ca="1" si="1542"/>
        <v>-4166.666666666667</v>
      </c>
      <c r="CL1241" s="148">
        <f t="shared" ca="1" si="1542"/>
        <v>-4166.666666666667</v>
      </c>
      <c r="CN1241" s="78"/>
      <c r="CO1241" s="148" t="e">
        <f ca="1">-CO45*CO1239</f>
        <v>#N/A</v>
      </c>
      <c r="CP1241" s="148" t="e">
        <f ca="1">-CP45*CP1239</f>
        <v>#N/A</v>
      </c>
      <c r="CQ1241" s="148" t="e">
        <f ca="1">-CQ45*CQ1239</f>
        <v>#N/A</v>
      </c>
      <c r="CR1241" s="148" t="e">
        <f ca="1">-CR45*CR1239</f>
        <v>#N/A</v>
      </c>
      <c r="CS1241" s="148" t="e">
        <f ca="1">-CS45*CS1239</f>
        <v>#N/A</v>
      </c>
      <c r="CT1241" s="148" t="e">
        <f ca="1">-CT45*CT1239</f>
        <v>#N/A</v>
      </c>
      <c r="CU1241" s="148" t="e">
        <f ca="1">-CU45*CU1239</f>
        <v>#N/A</v>
      </c>
      <c r="CV1241" s="148" t="e">
        <f ca="1">-CV45*CV1239</f>
        <v>#N/A</v>
      </c>
      <c r="CW1241" s="148" t="e">
        <f ca="1">-CW45*CW1239</f>
        <v>#N/A</v>
      </c>
      <c r="CX1241" s="148" t="e">
        <f ca="1">-CX45*CX1239</f>
        <v>#N/A</v>
      </c>
      <c r="CY1241" s="148" t="e">
        <f ca="1">-CY45*CY1239</f>
        <v>#N/A</v>
      </c>
      <c r="CZ1241" s="148" t="e">
        <f ca="1">-CZ45*CZ1239</f>
        <v>#N/A</v>
      </c>
      <c r="DA1241" s="148" t="e">
        <f ca="1">-DA45*DA1239</f>
        <v>#N/A</v>
      </c>
      <c r="DB1241" s="148" t="e">
        <f ca="1">-DB45*DB1239</f>
        <v>#N/A</v>
      </c>
      <c r="DC1241" s="148" t="e">
        <f ca="1">-DC45*DC1239</f>
        <v>#N/A</v>
      </c>
      <c r="DD1241" s="148" t="e">
        <f ca="1">-DD45*DD1239</f>
        <v>#N/A</v>
      </c>
      <c r="DE1241" s="148" t="e">
        <f ca="1">-DE45*DE1239</f>
        <v>#N/A</v>
      </c>
      <c r="DF1241" s="148" t="e">
        <f ca="1">-DF45*DF1239</f>
        <v>#N/A</v>
      </c>
      <c r="DG1241" s="148" t="e">
        <f ca="1">-DG45*DG1239</f>
        <v>#N/A</v>
      </c>
      <c r="DH1241" s="148" t="e">
        <f ca="1">-DH45*DH1239</f>
        <v>#N/A</v>
      </c>
      <c r="DI1241" s="148" t="e">
        <f ca="1">-DI45*DI1239</f>
        <v>#N/A</v>
      </c>
      <c r="DJ1241" s="148" t="e">
        <f ca="1">-DJ45*DJ1239</f>
        <v>#N/A</v>
      </c>
      <c r="DK1241" s="148" t="e">
        <f ca="1">-DK45*DK1239</f>
        <v>#N/A</v>
      </c>
      <c r="DL1241" s="148" t="e">
        <f ca="1">-DL45*DL1239</f>
        <v>#N/A</v>
      </c>
    </row>
    <row r="1242" spans="1:116" x14ac:dyDescent="0.4">
      <c r="B1242" t="s">
        <v>244</v>
      </c>
      <c r="D1242" t="s">
        <v>764</v>
      </c>
      <c r="E1242" s="8" t="str">
        <f t="shared" si="1539"/>
        <v>1242 DCHC-S</v>
      </c>
      <c r="S1242" s="72"/>
      <c r="T1242" s="72"/>
      <c r="U1242" s="72"/>
      <c r="V1242" s="72"/>
      <c r="W1242" s="72"/>
      <c r="X1242" s="72"/>
      <c r="Y1242" s="72"/>
      <c r="Z1242" s="72"/>
      <c r="AA1242" s="72"/>
      <c r="AB1242" s="72"/>
      <c r="AC1242" s="72"/>
      <c r="AD1242" s="72"/>
      <c r="AE1242" s="72"/>
      <c r="AF1242" s="72"/>
      <c r="AG1242" s="72"/>
      <c r="AH1242" s="72"/>
      <c r="AI1242" s="72"/>
      <c r="AJ1242" s="72"/>
      <c r="AK1242" s="72"/>
      <c r="AL1242" s="72"/>
      <c r="AM1242" s="72"/>
      <c r="AN1242" s="72"/>
      <c r="AO1242" s="72"/>
      <c r="AP1242" s="72"/>
      <c r="AQ1242" s="72"/>
      <c r="AR1242" s="72"/>
      <c r="AS1242" s="72"/>
      <c r="AT1242" s="72"/>
      <c r="AU1242" s="72"/>
      <c r="AV1242" s="72"/>
      <c r="AW1242" s="72"/>
      <c r="AX1242" s="72"/>
      <c r="AY1242" s="72"/>
      <c r="AZ1242" s="72"/>
      <c r="BA1242" s="72"/>
      <c r="BB1242" s="72"/>
      <c r="BC1242" s="72"/>
      <c r="BD1242" s="72"/>
      <c r="BE1242" s="72"/>
      <c r="BF1242" s="72"/>
      <c r="BG1242" s="72"/>
      <c r="BH1242" s="72"/>
      <c r="BI1242" s="72"/>
      <c r="BJ1242" s="72"/>
      <c r="BK1242" s="72"/>
      <c r="BL1242" s="72"/>
      <c r="BM1242" s="72"/>
      <c r="BN1242" s="72"/>
      <c r="BO1242" s="72"/>
      <c r="BP1242" s="72"/>
      <c r="BQ1242" s="72"/>
      <c r="BR1242" s="72"/>
      <c r="BS1242" s="72"/>
      <c r="BT1242" s="72"/>
      <c r="BU1242" s="72"/>
      <c r="BV1242" s="72"/>
      <c r="BW1242" s="72"/>
      <c r="BX1242" s="72"/>
      <c r="BY1242" s="72"/>
      <c r="BZ1242" s="72"/>
      <c r="CA1242" s="72"/>
      <c r="CB1242" s="72"/>
      <c r="CC1242" s="72"/>
      <c r="CD1242" s="72"/>
      <c r="CE1242" s="72"/>
      <c r="CF1242" s="72"/>
      <c r="CG1242" s="72"/>
      <c r="CH1242" s="72"/>
      <c r="CI1242" s="72"/>
      <c r="CJ1242" s="72"/>
      <c r="CK1242" s="72"/>
      <c r="CL1242" s="72"/>
      <c r="CO1242" s="72"/>
      <c r="CP1242" s="72"/>
      <c r="CQ1242" s="72"/>
      <c r="CR1242" s="72"/>
      <c r="CS1242" s="72"/>
      <c r="CT1242" s="72"/>
      <c r="CU1242" s="72"/>
      <c r="CV1242" s="72"/>
      <c r="CW1242" s="72"/>
      <c r="CX1242" s="72"/>
      <c r="CY1242" s="72"/>
      <c r="CZ1242" s="72"/>
      <c r="DA1242" s="72"/>
      <c r="DB1242" s="72"/>
      <c r="DC1242" s="72"/>
      <c r="DD1242" s="72"/>
      <c r="DE1242" s="72"/>
      <c r="DF1242" s="72"/>
      <c r="DG1242" s="72"/>
      <c r="DH1242" s="72"/>
      <c r="DI1242" s="72"/>
      <c r="DJ1242" s="72"/>
      <c r="DK1242" s="72"/>
      <c r="DL1242" s="72"/>
    </row>
    <row r="1243" spans="1:116" x14ac:dyDescent="0.4">
      <c r="B1243" t="s">
        <v>332</v>
      </c>
      <c r="D1243" t="s">
        <v>764</v>
      </c>
      <c r="E1243" s="8" t="str">
        <f t="shared" si="1539"/>
        <v>1243 DCHC-S</v>
      </c>
      <c r="G1243" s="136" t="str">
        <f>G1228</f>
        <v>(Primary label)</v>
      </c>
      <c r="H1243" s="27"/>
      <c r="I1243" s="78"/>
      <c r="J1243" s="78"/>
      <c r="K1243" s="33"/>
      <c r="L1243" s="33"/>
      <c r="M1243" s="33"/>
      <c r="N1243" s="33"/>
      <c r="O1243" s="33"/>
      <c r="P1243" s="33"/>
      <c r="R1243" s="33"/>
      <c r="S1243" s="77"/>
      <c r="T1243" s="77"/>
      <c r="U1243" s="77"/>
      <c r="V1243" s="77"/>
      <c r="W1243" s="77"/>
      <c r="X1243" s="77"/>
      <c r="Y1243" s="77"/>
      <c r="Z1243" s="77"/>
      <c r="AA1243" s="77"/>
      <c r="AB1243" s="77"/>
      <c r="AC1243" s="77"/>
      <c r="AD1243" s="77"/>
      <c r="AE1243" s="77"/>
      <c r="AF1243" s="77"/>
      <c r="AG1243" s="77"/>
      <c r="AH1243" s="77"/>
      <c r="AI1243" s="77"/>
      <c r="AJ1243" s="77"/>
      <c r="AK1243" s="77"/>
      <c r="AL1243" s="77"/>
      <c r="AM1243" s="77"/>
      <c r="AN1243" s="77"/>
      <c r="AO1243" s="77"/>
      <c r="AP1243" s="77"/>
      <c r="AQ1243" s="77"/>
      <c r="AR1243" s="77"/>
      <c r="AS1243" s="77"/>
      <c r="AT1243" s="77"/>
      <c r="AU1243" s="77"/>
      <c r="AV1243" s="77"/>
      <c r="AW1243" s="77"/>
      <c r="AX1243" s="77"/>
      <c r="AY1243" s="77"/>
      <c r="AZ1243" s="77"/>
      <c r="BA1243" s="77"/>
      <c r="BB1243" s="77"/>
      <c r="BC1243" s="77"/>
      <c r="BD1243" s="77"/>
      <c r="BE1243" s="77"/>
      <c r="BF1243" s="77"/>
      <c r="BG1243" s="77"/>
      <c r="BH1243" s="77"/>
      <c r="BI1243" s="77"/>
      <c r="BJ1243" s="77"/>
      <c r="BK1243" s="77"/>
      <c r="BL1243" s="77"/>
      <c r="BM1243" s="77"/>
      <c r="BN1243" s="77"/>
      <c r="BO1243" s="77"/>
      <c r="BP1243" s="77"/>
      <c r="BQ1243" s="77"/>
      <c r="BR1243" s="77"/>
      <c r="BS1243" s="77"/>
      <c r="BT1243" s="77"/>
      <c r="BU1243" s="77"/>
      <c r="BV1243" s="77"/>
      <c r="BW1243" s="77"/>
      <c r="BX1243" s="77"/>
      <c r="BY1243" s="77"/>
      <c r="BZ1243" s="77"/>
      <c r="CA1243" s="77"/>
      <c r="CB1243" s="77"/>
      <c r="CC1243" s="77"/>
      <c r="CD1243" s="77"/>
      <c r="CE1243" s="77"/>
      <c r="CF1243" s="77"/>
      <c r="CG1243" s="77"/>
      <c r="CH1243" s="77"/>
      <c r="CI1243" s="77"/>
      <c r="CJ1243" s="77"/>
      <c r="CK1243" s="77"/>
      <c r="CL1243" s="77"/>
      <c r="CN1243" s="78"/>
      <c r="CO1243" s="77"/>
      <c r="CP1243" s="77"/>
      <c r="CQ1243" s="77"/>
      <c r="CR1243" s="77"/>
      <c r="CS1243" s="77"/>
      <c r="CT1243" s="77"/>
      <c r="CU1243" s="77"/>
      <c r="CV1243" s="77"/>
      <c r="CW1243" s="77"/>
      <c r="CX1243" s="77"/>
      <c r="CY1243" s="77"/>
      <c r="CZ1243" s="77"/>
      <c r="DA1243" s="77"/>
      <c r="DB1243" s="77"/>
      <c r="DC1243" s="77"/>
      <c r="DD1243" s="77"/>
      <c r="DE1243" s="77"/>
      <c r="DF1243" s="77"/>
      <c r="DG1243" s="77"/>
      <c r="DH1243" s="77"/>
      <c r="DI1243" s="77"/>
      <c r="DJ1243" s="77"/>
      <c r="DK1243" s="77"/>
      <c r="DL1243" s="77"/>
    </row>
    <row r="1244" spans="1:116" x14ac:dyDescent="0.4">
      <c r="B1244" t="s">
        <v>332</v>
      </c>
      <c r="D1244" t="s">
        <v>764</v>
      </c>
      <c r="E1244" s="8" t="str">
        <f>ROW()&amp;" "&amp;D1244</f>
        <v>1244 DCHC-S</v>
      </c>
      <c r="G1244" s="136" t="str">
        <f>G1229</f>
        <v>primary unit</v>
      </c>
      <c r="H1244" s="12"/>
      <c r="I1244" s="60"/>
      <c r="J1244" s="60"/>
      <c r="K1244" s="21"/>
      <c r="L1244" s="21"/>
      <c r="M1244" s="21"/>
      <c r="N1244" s="21"/>
      <c r="O1244" s="21"/>
      <c r="P1244" s="21"/>
      <c r="R1244" s="20"/>
      <c r="S1244" s="150"/>
      <c r="T1244" s="150"/>
      <c r="U1244" s="150"/>
      <c r="V1244" s="150"/>
      <c r="W1244" s="150"/>
      <c r="X1244" s="150"/>
      <c r="Y1244" s="150"/>
      <c r="Z1244" s="150"/>
      <c r="AA1244" s="150"/>
      <c r="AB1244" s="150"/>
      <c r="AC1244" s="150"/>
      <c r="AD1244" s="150"/>
      <c r="AE1244" s="150"/>
      <c r="AF1244" s="150"/>
      <c r="AG1244" s="150"/>
      <c r="AH1244" s="150"/>
      <c r="AI1244" s="150"/>
      <c r="AJ1244" s="150"/>
      <c r="AK1244" s="150"/>
      <c r="AL1244" s="150"/>
      <c r="AM1244" s="150"/>
      <c r="AN1244" s="150"/>
      <c r="AO1244" s="150"/>
      <c r="AP1244" s="150"/>
      <c r="AQ1244" s="150"/>
      <c r="AR1244" s="150"/>
      <c r="AS1244" s="150"/>
      <c r="AT1244" s="150"/>
      <c r="AU1244" s="150"/>
      <c r="AV1244" s="150"/>
      <c r="AW1244" s="150"/>
      <c r="AX1244" s="150"/>
      <c r="AY1244" s="150"/>
      <c r="AZ1244" s="150"/>
      <c r="BA1244" s="150"/>
      <c r="BB1244" s="150"/>
      <c r="BC1244" s="150"/>
      <c r="BD1244" s="150"/>
      <c r="BE1244" s="150"/>
      <c r="BF1244" s="150"/>
      <c r="BG1244" s="150"/>
      <c r="BH1244" s="150"/>
      <c r="BI1244" s="150"/>
      <c r="BJ1244" s="150"/>
      <c r="BK1244" s="150"/>
      <c r="BL1244" s="150"/>
      <c r="BM1244" s="150"/>
      <c r="BN1244" s="150"/>
      <c r="BO1244" s="150"/>
      <c r="BP1244" s="150"/>
      <c r="BQ1244" s="150"/>
      <c r="BR1244" s="150"/>
      <c r="BS1244" s="150"/>
      <c r="BT1244" s="150"/>
      <c r="BU1244" s="150"/>
      <c r="BV1244" s="150"/>
      <c r="BW1244" s="150"/>
      <c r="BX1244" s="150"/>
      <c r="BY1244" s="150"/>
      <c r="BZ1244" s="150"/>
      <c r="CA1244" s="150"/>
      <c r="CB1244" s="150"/>
      <c r="CC1244" s="150"/>
      <c r="CD1244" s="150"/>
      <c r="CE1244" s="150"/>
      <c r="CF1244" s="150"/>
      <c r="CG1244" s="150"/>
      <c r="CH1244" s="150"/>
      <c r="CI1244" s="150"/>
      <c r="CJ1244" s="150"/>
      <c r="CK1244" s="150"/>
      <c r="CL1244" s="150"/>
      <c r="CN1244" s="60"/>
      <c r="CO1244" s="150"/>
      <c r="CP1244" s="150"/>
      <c r="CQ1244" s="150"/>
      <c r="CR1244" s="150"/>
      <c r="CS1244" s="150"/>
      <c r="CT1244" s="150"/>
      <c r="CU1244" s="150"/>
      <c r="CV1244" s="150"/>
      <c r="CW1244" s="150"/>
      <c r="CX1244" s="150"/>
      <c r="CY1244" s="150"/>
      <c r="CZ1244" s="150"/>
      <c r="DA1244" s="150"/>
      <c r="DB1244" s="150"/>
      <c r="DC1244" s="150"/>
      <c r="DD1244" s="150"/>
      <c r="DE1244" s="150"/>
      <c r="DF1244" s="150"/>
      <c r="DG1244" s="150"/>
      <c r="DH1244" s="150"/>
      <c r="DI1244" s="150"/>
      <c r="DJ1244" s="150"/>
      <c r="DK1244" s="150"/>
      <c r="DL1244" s="150"/>
    </row>
    <row r="1245" spans="1:116" x14ac:dyDescent="0.4">
      <c r="B1245" t="s">
        <v>332</v>
      </c>
      <c r="D1245" t="s">
        <v>764</v>
      </c>
      <c r="E1245" s="8" t="str">
        <f t="shared" si="1539"/>
        <v>1245 DCHC-S</v>
      </c>
      <c r="G1245" s="136" t="str">
        <f>G1230</f>
        <v>Primary revenue driver</v>
      </c>
      <c r="K1245" s="53"/>
      <c r="L1245" s="53"/>
      <c r="M1245" s="53"/>
      <c r="N1245" s="53"/>
      <c r="O1245" s="53"/>
      <c r="P1245" s="53"/>
      <c r="R1245" s="24"/>
      <c r="S1245" s="179" t="str">
        <f t="shared" ref="S1245:AX1247" si="1543">S1230</f>
        <v>S$16</v>
      </c>
      <c r="T1245" s="179" t="str">
        <f t="shared" si="1543"/>
        <v>T$16</v>
      </c>
      <c r="U1245" s="179" t="str">
        <f t="shared" si="1543"/>
        <v>U$16</v>
      </c>
      <c r="V1245" s="179" t="str">
        <f t="shared" si="1543"/>
        <v>V$16</v>
      </c>
      <c r="W1245" s="179" t="str">
        <f t="shared" si="1543"/>
        <v>W$16</v>
      </c>
      <c r="X1245" s="179" t="str">
        <f t="shared" si="1543"/>
        <v>X$16</v>
      </c>
      <c r="Y1245" s="179" t="str">
        <f t="shared" si="1543"/>
        <v>Y$16</v>
      </c>
      <c r="Z1245" s="179" t="str">
        <f t="shared" si="1543"/>
        <v>Z$16</v>
      </c>
      <c r="AA1245" s="179" t="str">
        <f t="shared" si="1543"/>
        <v>AA$16</v>
      </c>
      <c r="AB1245" s="179" t="str">
        <f t="shared" si="1543"/>
        <v>AB$16</v>
      </c>
      <c r="AC1245" s="179" t="str">
        <f t="shared" si="1543"/>
        <v>AC$16</v>
      </c>
      <c r="AD1245" s="179" t="str">
        <f t="shared" si="1543"/>
        <v>AD$16</v>
      </c>
      <c r="AE1245" s="179" t="str">
        <f t="shared" si="1543"/>
        <v>AE$16</v>
      </c>
      <c r="AF1245" s="179" t="str">
        <f t="shared" si="1543"/>
        <v>AF$16</v>
      </c>
      <c r="AG1245" s="179" t="str">
        <f t="shared" si="1543"/>
        <v>AG$16</v>
      </c>
      <c r="AH1245" s="179" t="str">
        <f t="shared" si="1543"/>
        <v>AH$16</v>
      </c>
      <c r="AI1245" s="179" t="str">
        <f t="shared" si="1543"/>
        <v>AI$16</v>
      </c>
      <c r="AJ1245" s="179" t="str">
        <f t="shared" si="1543"/>
        <v>AJ$16</v>
      </c>
      <c r="AK1245" s="179" t="str">
        <f t="shared" si="1543"/>
        <v>AK$16</v>
      </c>
      <c r="AL1245" s="179" t="str">
        <f t="shared" si="1543"/>
        <v>AL$16</v>
      </c>
      <c r="AM1245" s="179" t="str">
        <f t="shared" si="1543"/>
        <v>AM$16</v>
      </c>
      <c r="AN1245" s="179" t="str">
        <f t="shared" si="1543"/>
        <v>AN$16</v>
      </c>
      <c r="AO1245" s="179" t="str">
        <f t="shared" si="1543"/>
        <v>AO$16</v>
      </c>
      <c r="AP1245" s="179" t="str">
        <f t="shared" si="1543"/>
        <v>AP$16</v>
      </c>
      <c r="AQ1245" s="179" t="str">
        <f t="shared" si="1543"/>
        <v>AQ$16</v>
      </c>
      <c r="AR1245" s="179" t="str">
        <f t="shared" si="1543"/>
        <v>AR$16</v>
      </c>
      <c r="AS1245" s="179" t="str">
        <f t="shared" si="1543"/>
        <v>AS$16</v>
      </c>
      <c r="AT1245" s="179" t="str">
        <f t="shared" si="1543"/>
        <v>AT$16</v>
      </c>
      <c r="AU1245" s="179" t="str">
        <f t="shared" si="1543"/>
        <v>AU$16</v>
      </c>
      <c r="AV1245" s="179" t="str">
        <f t="shared" si="1543"/>
        <v>AV$16</v>
      </c>
      <c r="AW1245" s="179" t="str">
        <f t="shared" si="1543"/>
        <v>AW$16</v>
      </c>
      <c r="AX1245" s="179" t="str">
        <f t="shared" si="1543"/>
        <v>AX$16</v>
      </c>
      <c r="AY1245" s="179" t="str">
        <f t="shared" ref="AY1245:CD1247" si="1544">AY1230</f>
        <v>AY$16</v>
      </c>
      <c r="AZ1245" s="179" t="str">
        <f t="shared" si="1544"/>
        <v>AZ$16</v>
      </c>
      <c r="BA1245" s="179" t="str">
        <f t="shared" si="1544"/>
        <v>BA$16</v>
      </c>
      <c r="BB1245" s="179" t="str">
        <f t="shared" si="1544"/>
        <v>BB$16</v>
      </c>
      <c r="BC1245" s="179" t="str">
        <f t="shared" si="1544"/>
        <v>BC$16</v>
      </c>
      <c r="BD1245" s="179" t="str">
        <f t="shared" si="1544"/>
        <v>BD$16</v>
      </c>
      <c r="BE1245" s="179" t="str">
        <f t="shared" si="1544"/>
        <v>BE$16</v>
      </c>
      <c r="BF1245" s="179" t="str">
        <f t="shared" si="1544"/>
        <v>BF$16</v>
      </c>
      <c r="BG1245" s="179" t="str">
        <f t="shared" si="1544"/>
        <v>BG$16</v>
      </c>
      <c r="BH1245" s="179" t="str">
        <f t="shared" si="1544"/>
        <v>BH$16</v>
      </c>
      <c r="BI1245" s="179" t="str">
        <f t="shared" si="1544"/>
        <v>BI$16</v>
      </c>
      <c r="BJ1245" s="179" t="str">
        <f t="shared" si="1544"/>
        <v>BJ$16</v>
      </c>
      <c r="BK1245" s="179" t="str">
        <f t="shared" si="1544"/>
        <v>BK$16</v>
      </c>
      <c r="BL1245" s="179" t="str">
        <f t="shared" si="1544"/>
        <v>BL$16</v>
      </c>
      <c r="BM1245" s="179" t="str">
        <f t="shared" si="1544"/>
        <v>BM$16</v>
      </c>
      <c r="BN1245" s="179" t="str">
        <f t="shared" si="1544"/>
        <v>BN$16</v>
      </c>
      <c r="BO1245" s="179" t="str">
        <f t="shared" si="1544"/>
        <v>BO$16</v>
      </c>
      <c r="BP1245" s="179" t="str">
        <f t="shared" si="1544"/>
        <v>BP$16</v>
      </c>
      <c r="BQ1245" s="179" t="str">
        <f t="shared" si="1544"/>
        <v>BQ$16</v>
      </c>
      <c r="BR1245" s="179" t="str">
        <f t="shared" si="1544"/>
        <v>BR$16</v>
      </c>
      <c r="BS1245" s="179" t="str">
        <f t="shared" si="1544"/>
        <v>BS$16</v>
      </c>
      <c r="BT1245" s="179" t="str">
        <f t="shared" si="1544"/>
        <v>BT$16</v>
      </c>
      <c r="BU1245" s="179" t="str">
        <f t="shared" si="1544"/>
        <v>BU$16</v>
      </c>
      <c r="BV1245" s="179" t="str">
        <f t="shared" si="1544"/>
        <v>BV$16</v>
      </c>
      <c r="BW1245" s="179" t="str">
        <f t="shared" si="1544"/>
        <v>BW$16</v>
      </c>
      <c r="BX1245" s="179" t="str">
        <f t="shared" si="1544"/>
        <v>BX$16</v>
      </c>
      <c r="BY1245" s="179" t="str">
        <f t="shared" si="1544"/>
        <v>BY$16</v>
      </c>
      <c r="BZ1245" s="179" t="str">
        <f t="shared" si="1544"/>
        <v>BZ$16</v>
      </c>
      <c r="CA1245" s="179" t="str">
        <f t="shared" si="1544"/>
        <v>CA$16</v>
      </c>
      <c r="CB1245" s="179" t="str">
        <f t="shared" si="1544"/>
        <v>CB$16</v>
      </c>
      <c r="CC1245" s="179" t="str">
        <f t="shared" si="1544"/>
        <v>CC$16</v>
      </c>
      <c r="CD1245" s="179" t="str">
        <f t="shared" si="1544"/>
        <v>CD$16</v>
      </c>
      <c r="CE1245" s="179" t="str">
        <f t="shared" ref="CE1245:CL1247" si="1545">CE1230</f>
        <v>CE$16</v>
      </c>
      <c r="CF1245" s="179" t="str">
        <f t="shared" si="1545"/>
        <v>CF$16</v>
      </c>
      <c r="CG1245" s="179" t="str">
        <f t="shared" si="1545"/>
        <v>CG$16</v>
      </c>
      <c r="CH1245" s="179" t="str">
        <f t="shared" si="1545"/>
        <v>CH$16</v>
      </c>
      <c r="CI1245" s="179" t="str">
        <f t="shared" si="1545"/>
        <v>CI$16</v>
      </c>
      <c r="CJ1245" s="179" t="str">
        <f t="shared" si="1545"/>
        <v>CJ$16</v>
      </c>
      <c r="CK1245" s="179" t="str">
        <f t="shared" si="1545"/>
        <v>CK$16</v>
      </c>
      <c r="CL1245" s="179" t="str">
        <f t="shared" si="1545"/>
        <v>CL$16</v>
      </c>
      <c r="CO1245" s="179" t="str">
        <f t="shared" ref="CO1245:DL1247" si="1546">CO1230</f>
        <v>CO$16</v>
      </c>
      <c r="CP1245" s="179" t="str">
        <f t="shared" si="1546"/>
        <v>CP$16</v>
      </c>
      <c r="CQ1245" s="179" t="str">
        <f t="shared" si="1546"/>
        <v>CQ$16</v>
      </c>
      <c r="CR1245" s="179" t="str">
        <f t="shared" si="1546"/>
        <v>CR$16</v>
      </c>
      <c r="CS1245" s="179" t="str">
        <f t="shared" si="1546"/>
        <v>CS$16</v>
      </c>
      <c r="CT1245" s="179" t="str">
        <f t="shared" si="1546"/>
        <v>CT$16</v>
      </c>
      <c r="CU1245" s="179" t="str">
        <f t="shared" si="1546"/>
        <v>CU$16</v>
      </c>
      <c r="CV1245" s="179" t="str">
        <f t="shared" si="1546"/>
        <v>CV$16</v>
      </c>
      <c r="CW1245" s="179" t="str">
        <f t="shared" si="1546"/>
        <v>CW$16</v>
      </c>
      <c r="CX1245" s="179" t="str">
        <f t="shared" si="1546"/>
        <v>CX$16</v>
      </c>
      <c r="CY1245" s="179" t="str">
        <f t="shared" si="1546"/>
        <v>CY$16</v>
      </c>
      <c r="CZ1245" s="179" t="str">
        <f t="shared" si="1546"/>
        <v>CZ$16</v>
      </c>
      <c r="DA1245" s="179" t="str">
        <f t="shared" si="1546"/>
        <v>DA$16</v>
      </c>
      <c r="DB1245" s="179" t="str">
        <f t="shared" si="1546"/>
        <v>DB$16</v>
      </c>
      <c r="DC1245" s="179" t="str">
        <f t="shared" si="1546"/>
        <v>DC$16</v>
      </c>
      <c r="DD1245" s="179" t="str">
        <f t="shared" si="1546"/>
        <v>DD$16</v>
      </c>
      <c r="DE1245" s="179" t="str">
        <f t="shared" si="1546"/>
        <v>DE$16</v>
      </c>
      <c r="DF1245" s="179" t="str">
        <f t="shared" si="1546"/>
        <v>DF$16</v>
      </c>
      <c r="DG1245" s="179" t="str">
        <f t="shared" si="1546"/>
        <v>DG$16</v>
      </c>
      <c r="DH1245" s="179" t="str">
        <f t="shared" si="1546"/>
        <v>DH$16</v>
      </c>
      <c r="DI1245" s="179" t="str">
        <f t="shared" si="1546"/>
        <v>DI$16</v>
      </c>
      <c r="DJ1245" s="179" t="str">
        <f t="shared" si="1546"/>
        <v>DJ$16</v>
      </c>
      <c r="DK1245" s="179" t="str">
        <f t="shared" si="1546"/>
        <v>DK$16</v>
      </c>
      <c r="DL1245" s="179" t="str">
        <f t="shared" si="1546"/>
        <v>DL$16</v>
      </c>
    </row>
    <row r="1246" spans="1:116" x14ac:dyDescent="0.4">
      <c r="B1246" t="s">
        <v>332</v>
      </c>
      <c r="D1246" t="s">
        <v>764</v>
      </c>
      <c r="E1246" s="8" t="str">
        <f t="shared" si="1539"/>
        <v>1246 DCHC-S</v>
      </c>
      <c r="G1246" s="136" t="str">
        <f>G1231</f>
        <v>Primary volume driver</v>
      </c>
      <c r="H1246" s="12"/>
      <c r="I1246" s="60"/>
      <c r="J1246" s="60"/>
      <c r="K1246" s="15"/>
      <c r="L1246" s="15"/>
      <c r="M1246" s="15"/>
      <c r="N1246" s="15"/>
      <c r="O1246" s="15"/>
      <c r="P1246" s="15"/>
      <c r="R1246" s="15"/>
      <c r="S1246" s="179" t="str">
        <f t="shared" ref="S1246:AX1248" si="1547">S1231</f>
        <v>S$17</v>
      </c>
      <c r="T1246" s="179" t="str">
        <f t="shared" si="1547"/>
        <v>T$17</v>
      </c>
      <c r="U1246" s="179" t="str">
        <f t="shared" si="1547"/>
        <v>U$17</v>
      </c>
      <c r="V1246" s="179" t="str">
        <f t="shared" si="1547"/>
        <v>V$17</v>
      </c>
      <c r="W1246" s="179" t="str">
        <f t="shared" si="1547"/>
        <v>W$17</v>
      </c>
      <c r="X1246" s="179" t="str">
        <f t="shared" si="1547"/>
        <v>X$17</v>
      </c>
      <c r="Y1246" s="179" t="str">
        <f t="shared" si="1547"/>
        <v>Y$17</v>
      </c>
      <c r="Z1246" s="179" t="str">
        <f t="shared" si="1547"/>
        <v>Z$17</v>
      </c>
      <c r="AA1246" s="179" t="str">
        <f t="shared" si="1547"/>
        <v>AA$17</v>
      </c>
      <c r="AB1246" s="179" t="str">
        <f t="shared" si="1547"/>
        <v>AB$17</v>
      </c>
      <c r="AC1246" s="179" t="str">
        <f t="shared" si="1547"/>
        <v>AC$17</v>
      </c>
      <c r="AD1246" s="179" t="str">
        <f t="shared" si="1547"/>
        <v>AD$17</v>
      </c>
      <c r="AE1246" s="179" t="str">
        <f t="shared" si="1547"/>
        <v>AE$17</v>
      </c>
      <c r="AF1246" s="179" t="str">
        <f t="shared" si="1547"/>
        <v>AF$17</v>
      </c>
      <c r="AG1246" s="179" t="str">
        <f t="shared" si="1547"/>
        <v>AG$17</v>
      </c>
      <c r="AH1246" s="179" t="str">
        <f t="shared" si="1547"/>
        <v>AH$17</v>
      </c>
      <c r="AI1246" s="179" t="str">
        <f t="shared" si="1547"/>
        <v>AI$17</v>
      </c>
      <c r="AJ1246" s="179" t="str">
        <f t="shared" si="1547"/>
        <v>AJ$17</v>
      </c>
      <c r="AK1246" s="179" t="str">
        <f t="shared" si="1547"/>
        <v>AK$17</v>
      </c>
      <c r="AL1246" s="179" t="str">
        <f t="shared" si="1547"/>
        <v>AL$17</v>
      </c>
      <c r="AM1246" s="179" t="str">
        <f t="shared" si="1547"/>
        <v>AM$17</v>
      </c>
      <c r="AN1246" s="179" t="str">
        <f t="shared" si="1547"/>
        <v>AN$17</v>
      </c>
      <c r="AO1246" s="179" t="str">
        <f t="shared" si="1547"/>
        <v>AO$17</v>
      </c>
      <c r="AP1246" s="179" t="str">
        <f t="shared" si="1547"/>
        <v>AP$17</v>
      </c>
      <c r="AQ1246" s="179" t="str">
        <f t="shared" si="1547"/>
        <v>AQ$17</v>
      </c>
      <c r="AR1246" s="179" t="str">
        <f t="shared" si="1547"/>
        <v>AR$17</v>
      </c>
      <c r="AS1246" s="179" t="str">
        <f t="shared" si="1547"/>
        <v>AS$17</v>
      </c>
      <c r="AT1246" s="179" t="str">
        <f t="shared" si="1547"/>
        <v>AT$17</v>
      </c>
      <c r="AU1246" s="179" t="str">
        <f t="shared" si="1547"/>
        <v>AU$17</v>
      </c>
      <c r="AV1246" s="179" t="str">
        <f t="shared" si="1547"/>
        <v>AV$17</v>
      </c>
      <c r="AW1246" s="179" t="str">
        <f t="shared" si="1547"/>
        <v>AW$17</v>
      </c>
      <c r="AX1246" s="179" t="str">
        <f t="shared" si="1547"/>
        <v>AX$17</v>
      </c>
      <c r="AY1246" s="179" t="str">
        <f t="shared" ref="AY1246:CD1248" si="1548">AY1231</f>
        <v>AY$17</v>
      </c>
      <c r="AZ1246" s="179" t="str">
        <f t="shared" si="1548"/>
        <v>AZ$17</v>
      </c>
      <c r="BA1246" s="179" t="str">
        <f t="shared" si="1548"/>
        <v>BA$17</v>
      </c>
      <c r="BB1246" s="179" t="str">
        <f t="shared" si="1548"/>
        <v>BB$17</v>
      </c>
      <c r="BC1246" s="179" t="str">
        <f t="shared" si="1548"/>
        <v>BC$17</v>
      </c>
      <c r="BD1246" s="179" t="str">
        <f t="shared" si="1548"/>
        <v>BD$17</v>
      </c>
      <c r="BE1246" s="179" t="str">
        <f t="shared" si="1548"/>
        <v>BE$17</v>
      </c>
      <c r="BF1246" s="179" t="str">
        <f t="shared" si="1548"/>
        <v>BF$17</v>
      </c>
      <c r="BG1246" s="179" t="str">
        <f t="shared" si="1548"/>
        <v>BG$17</v>
      </c>
      <c r="BH1246" s="179" t="str">
        <f t="shared" si="1548"/>
        <v>BH$17</v>
      </c>
      <c r="BI1246" s="179" t="str">
        <f t="shared" si="1548"/>
        <v>BI$17</v>
      </c>
      <c r="BJ1246" s="179" t="str">
        <f t="shared" si="1548"/>
        <v>BJ$17</v>
      </c>
      <c r="BK1246" s="179" t="str">
        <f t="shared" si="1548"/>
        <v>BK$17</v>
      </c>
      <c r="BL1246" s="179" t="str">
        <f t="shared" si="1548"/>
        <v>BL$17</v>
      </c>
      <c r="BM1246" s="179" t="str">
        <f t="shared" si="1548"/>
        <v>BM$17</v>
      </c>
      <c r="BN1246" s="179" t="str">
        <f t="shared" si="1548"/>
        <v>BN$17</v>
      </c>
      <c r="BO1246" s="179" t="str">
        <f t="shared" si="1548"/>
        <v>BO$17</v>
      </c>
      <c r="BP1246" s="179" t="str">
        <f t="shared" si="1548"/>
        <v>BP$17</v>
      </c>
      <c r="BQ1246" s="179" t="str">
        <f t="shared" si="1548"/>
        <v>BQ$17</v>
      </c>
      <c r="BR1246" s="179" t="str">
        <f t="shared" si="1548"/>
        <v>BR$17</v>
      </c>
      <c r="BS1246" s="179" t="str">
        <f t="shared" si="1548"/>
        <v>BS$17</v>
      </c>
      <c r="BT1246" s="179" t="str">
        <f t="shared" si="1548"/>
        <v>BT$17</v>
      </c>
      <c r="BU1246" s="179" t="str">
        <f t="shared" si="1548"/>
        <v>BU$17</v>
      </c>
      <c r="BV1246" s="179" t="str">
        <f t="shared" si="1548"/>
        <v>BV$17</v>
      </c>
      <c r="BW1246" s="179" t="str">
        <f t="shared" si="1548"/>
        <v>BW$17</v>
      </c>
      <c r="BX1246" s="179" t="str">
        <f t="shared" si="1548"/>
        <v>BX$17</v>
      </c>
      <c r="BY1246" s="179" t="str">
        <f t="shared" si="1548"/>
        <v>BY$17</v>
      </c>
      <c r="BZ1246" s="179" t="str">
        <f t="shared" si="1548"/>
        <v>BZ$17</v>
      </c>
      <c r="CA1246" s="179" t="str">
        <f t="shared" si="1548"/>
        <v>CA$17</v>
      </c>
      <c r="CB1246" s="179" t="str">
        <f t="shared" si="1548"/>
        <v>CB$17</v>
      </c>
      <c r="CC1246" s="179" t="str">
        <f t="shared" si="1548"/>
        <v>CC$17</v>
      </c>
      <c r="CD1246" s="179" t="str">
        <f t="shared" si="1548"/>
        <v>CD$17</v>
      </c>
      <c r="CE1246" s="179" t="str">
        <f t="shared" ref="CE1246:CL1248" si="1549">CE1231</f>
        <v>CE$17</v>
      </c>
      <c r="CF1246" s="179" t="str">
        <f t="shared" si="1549"/>
        <v>CF$17</v>
      </c>
      <c r="CG1246" s="179" t="str">
        <f t="shared" si="1549"/>
        <v>CG$17</v>
      </c>
      <c r="CH1246" s="179" t="str">
        <f t="shared" si="1549"/>
        <v>CH$17</v>
      </c>
      <c r="CI1246" s="179" t="str">
        <f t="shared" si="1549"/>
        <v>CI$17</v>
      </c>
      <c r="CJ1246" s="179" t="str">
        <f t="shared" si="1549"/>
        <v>CJ$17</v>
      </c>
      <c r="CK1246" s="179" t="str">
        <f t="shared" si="1549"/>
        <v>CK$17</v>
      </c>
      <c r="CL1246" s="179" t="str">
        <f t="shared" si="1549"/>
        <v>CL$17</v>
      </c>
      <c r="CN1246" s="60"/>
      <c r="CO1246" s="179" t="str">
        <f t="shared" ref="CO1246:DL1248" si="1550">CO1231</f>
        <v>CO$17</v>
      </c>
      <c r="CP1246" s="179" t="str">
        <f t="shared" si="1550"/>
        <v>CP$17</v>
      </c>
      <c r="CQ1246" s="179" t="str">
        <f t="shared" si="1550"/>
        <v>CQ$17</v>
      </c>
      <c r="CR1246" s="179" t="str">
        <f t="shared" si="1550"/>
        <v>CR$17</v>
      </c>
      <c r="CS1246" s="179" t="str">
        <f t="shared" si="1550"/>
        <v>CS$17</v>
      </c>
      <c r="CT1246" s="179" t="str">
        <f t="shared" si="1550"/>
        <v>CT$17</v>
      </c>
      <c r="CU1246" s="179" t="str">
        <f t="shared" si="1550"/>
        <v>CU$17</v>
      </c>
      <c r="CV1246" s="179" t="str">
        <f t="shared" si="1550"/>
        <v>CV$17</v>
      </c>
      <c r="CW1246" s="179" t="str">
        <f t="shared" si="1550"/>
        <v>CW$17</v>
      </c>
      <c r="CX1246" s="179" t="str">
        <f t="shared" si="1550"/>
        <v>CX$17</v>
      </c>
      <c r="CY1246" s="179" t="str">
        <f t="shared" si="1550"/>
        <v>CY$17</v>
      </c>
      <c r="CZ1246" s="179" t="str">
        <f t="shared" si="1550"/>
        <v>CZ$17</v>
      </c>
      <c r="DA1246" s="179" t="str">
        <f t="shared" si="1550"/>
        <v>DA$17</v>
      </c>
      <c r="DB1246" s="179" t="str">
        <f t="shared" si="1550"/>
        <v>DB$17</v>
      </c>
      <c r="DC1246" s="179" t="str">
        <f t="shared" si="1550"/>
        <v>DC$17</v>
      </c>
      <c r="DD1246" s="179" t="str">
        <f t="shared" si="1550"/>
        <v>DD$17</v>
      </c>
      <c r="DE1246" s="179" t="str">
        <f t="shared" si="1550"/>
        <v>DE$17</v>
      </c>
      <c r="DF1246" s="179" t="str">
        <f t="shared" si="1550"/>
        <v>DF$17</v>
      </c>
      <c r="DG1246" s="179" t="str">
        <f t="shared" si="1550"/>
        <v>DG$17</v>
      </c>
      <c r="DH1246" s="179" t="str">
        <f t="shared" si="1550"/>
        <v>DH$17</v>
      </c>
      <c r="DI1246" s="179" t="str">
        <f t="shared" si="1550"/>
        <v>DI$17</v>
      </c>
      <c r="DJ1246" s="179" t="str">
        <f t="shared" si="1550"/>
        <v>DJ$17</v>
      </c>
      <c r="DK1246" s="179" t="str">
        <f t="shared" si="1550"/>
        <v>DK$17</v>
      </c>
      <c r="DL1246" s="179" t="str">
        <f t="shared" si="1550"/>
        <v>DL$17</v>
      </c>
    </row>
    <row r="1247" spans="1:116" x14ac:dyDescent="0.4">
      <c r="B1247" t="s">
        <v>332</v>
      </c>
      <c r="D1247" t="s">
        <v>764</v>
      </c>
      <c r="E1247" s="8" t="str">
        <f t="shared" si="1539"/>
        <v>1247 DCHC-S</v>
      </c>
      <c r="G1247" s="191" t="str">
        <f>G1236</f>
        <v>Headcount - revenue driven:</v>
      </c>
      <c r="H1247" s="12"/>
      <c r="I1247" s="60"/>
      <c r="J1247" s="60"/>
      <c r="K1247" s="15"/>
      <c r="L1247" s="15"/>
      <c r="M1247" s="15"/>
      <c r="N1247" s="15"/>
      <c r="O1247" s="15"/>
      <c r="P1247" s="15"/>
      <c r="R1247" s="15"/>
      <c r="S1247" s="179">
        <f t="shared" ref="S1247:AX1249" si="1551">S1232</f>
        <v>0</v>
      </c>
      <c r="T1247" s="179">
        <f t="shared" si="1551"/>
        <v>0</v>
      </c>
      <c r="U1247" s="179">
        <f t="shared" si="1551"/>
        <v>0</v>
      </c>
      <c r="V1247" s="179">
        <f t="shared" si="1551"/>
        <v>0</v>
      </c>
      <c r="W1247" s="179">
        <f t="shared" si="1551"/>
        <v>0</v>
      </c>
      <c r="X1247" s="179">
        <f t="shared" si="1551"/>
        <v>0</v>
      </c>
      <c r="Y1247" s="179">
        <f t="shared" si="1551"/>
        <v>0</v>
      </c>
      <c r="Z1247" s="179">
        <f t="shared" si="1551"/>
        <v>0</v>
      </c>
      <c r="AA1247" s="179">
        <f t="shared" si="1551"/>
        <v>0</v>
      </c>
      <c r="AB1247" s="179">
        <f t="shared" si="1551"/>
        <v>0</v>
      </c>
      <c r="AC1247" s="179">
        <f t="shared" si="1551"/>
        <v>0</v>
      </c>
      <c r="AD1247" s="179">
        <f t="shared" si="1551"/>
        <v>0</v>
      </c>
      <c r="AE1247" s="179">
        <f t="shared" si="1551"/>
        <v>0</v>
      </c>
      <c r="AF1247" s="179">
        <f t="shared" si="1551"/>
        <v>0</v>
      </c>
      <c r="AG1247" s="179">
        <f t="shared" si="1551"/>
        <v>0</v>
      </c>
      <c r="AH1247" s="179">
        <f t="shared" si="1551"/>
        <v>0</v>
      </c>
      <c r="AI1247" s="179">
        <f t="shared" si="1551"/>
        <v>0</v>
      </c>
      <c r="AJ1247" s="179">
        <f t="shared" si="1551"/>
        <v>0</v>
      </c>
      <c r="AK1247" s="179">
        <f t="shared" si="1551"/>
        <v>0</v>
      </c>
      <c r="AL1247" s="179">
        <f t="shared" si="1551"/>
        <v>0</v>
      </c>
      <c r="AM1247" s="179">
        <f t="shared" si="1551"/>
        <v>0</v>
      </c>
      <c r="AN1247" s="179">
        <f t="shared" si="1551"/>
        <v>0</v>
      </c>
      <c r="AO1247" s="179">
        <f t="shared" si="1551"/>
        <v>0</v>
      </c>
      <c r="AP1247" s="179">
        <f t="shared" si="1551"/>
        <v>0</v>
      </c>
      <c r="AQ1247" s="179">
        <f t="shared" si="1551"/>
        <v>0</v>
      </c>
      <c r="AR1247" s="179">
        <f t="shared" si="1551"/>
        <v>0</v>
      </c>
      <c r="AS1247" s="179">
        <f t="shared" si="1551"/>
        <v>0</v>
      </c>
      <c r="AT1247" s="179">
        <f t="shared" si="1551"/>
        <v>0</v>
      </c>
      <c r="AU1247" s="179">
        <f t="shared" si="1551"/>
        <v>0</v>
      </c>
      <c r="AV1247" s="179">
        <f t="shared" si="1551"/>
        <v>0</v>
      </c>
      <c r="AW1247" s="179">
        <f t="shared" si="1551"/>
        <v>0</v>
      </c>
      <c r="AX1247" s="179">
        <f t="shared" si="1551"/>
        <v>0</v>
      </c>
      <c r="AY1247" s="179">
        <f t="shared" ref="AY1247:CD1249" si="1552">AY1232</f>
        <v>0</v>
      </c>
      <c r="AZ1247" s="179">
        <f t="shared" si="1552"/>
        <v>0</v>
      </c>
      <c r="BA1247" s="179">
        <f t="shared" si="1552"/>
        <v>0</v>
      </c>
      <c r="BB1247" s="179">
        <f t="shared" si="1552"/>
        <v>0</v>
      </c>
      <c r="BC1247" s="179">
        <f t="shared" si="1552"/>
        <v>0</v>
      </c>
      <c r="BD1247" s="179">
        <f t="shared" si="1552"/>
        <v>0</v>
      </c>
      <c r="BE1247" s="179">
        <f t="shared" si="1552"/>
        <v>0</v>
      </c>
      <c r="BF1247" s="179">
        <f t="shared" si="1552"/>
        <v>0</v>
      </c>
      <c r="BG1247" s="179">
        <f t="shared" si="1552"/>
        <v>0</v>
      </c>
      <c r="BH1247" s="179">
        <f t="shared" si="1552"/>
        <v>0</v>
      </c>
      <c r="BI1247" s="179">
        <f t="shared" si="1552"/>
        <v>0</v>
      </c>
      <c r="BJ1247" s="179">
        <f t="shared" si="1552"/>
        <v>0</v>
      </c>
      <c r="BK1247" s="179">
        <f t="shared" si="1552"/>
        <v>0</v>
      </c>
      <c r="BL1247" s="179">
        <f t="shared" si="1552"/>
        <v>0</v>
      </c>
      <c r="BM1247" s="179">
        <f t="shared" si="1552"/>
        <v>0</v>
      </c>
      <c r="BN1247" s="179">
        <f t="shared" si="1552"/>
        <v>0</v>
      </c>
      <c r="BO1247" s="179">
        <f t="shared" si="1552"/>
        <v>0</v>
      </c>
      <c r="BP1247" s="179">
        <f t="shared" si="1552"/>
        <v>0</v>
      </c>
      <c r="BQ1247" s="179">
        <f t="shared" si="1552"/>
        <v>0</v>
      </c>
      <c r="BR1247" s="179">
        <f t="shared" si="1552"/>
        <v>0</v>
      </c>
      <c r="BS1247" s="179">
        <f t="shared" si="1552"/>
        <v>0</v>
      </c>
      <c r="BT1247" s="179">
        <f t="shared" si="1552"/>
        <v>0</v>
      </c>
      <c r="BU1247" s="179">
        <f t="shared" si="1552"/>
        <v>0</v>
      </c>
      <c r="BV1247" s="179">
        <f t="shared" si="1552"/>
        <v>0</v>
      </c>
      <c r="BW1247" s="179">
        <f t="shared" si="1552"/>
        <v>0</v>
      </c>
      <c r="BX1247" s="179">
        <f t="shared" si="1552"/>
        <v>0</v>
      </c>
      <c r="BY1247" s="179">
        <f t="shared" si="1552"/>
        <v>0</v>
      </c>
      <c r="BZ1247" s="179">
        <f t="shared" si="1552"/>
        <v>0</v>
      </c>
      <c r="CA1247" s="179">
        <f t="shared" si="1552"/>
        <v>0</v>
      </c>
      <c r="CB1247" s="179">
        <f t="shared" si="1552"/>
        <v>0</v>
      </c>
      <c r="CC1247" s="179">
        <f t="shared" si="1552"/>
        <v>0</v>
      </c>
      <c r="CD1247" s="179">
        <f t="shared" si="1552"/>
        <v>0</v>
      </c>
      <c r="CE1247" s="179">
        <f t="shared" ref="CE1247:CL1249" si="1553">CE1232</f>
        <v>0</v>
      </c>
      <c r="CF1247" s="179">
        <f t="shared" si="1553"/>
        <v>0</v>
      </c>
      <c r="CG1247" s="179">
        <f t="shared" si="1553"/>
        <v>0</v>
      </c>
      <c r="CH1247" s="179">
        <f t="shared" si="1553"/>
        <v>0</v>
      </c>
      <c r="CI1247" s="179">
        <f t="shared" si="1553"/>
        <v>0</v>
      </c>
      <c r="CJ1247" s="179">
        <f t="shared" si="1553"/>
        <v>0</v>
      </c>
      <c r="CK1247" s="179">
        <f t="shared" si="1553"/>
        <v>0</v>
      </c>
      <c r="CL1247" s="179">
        <f t="shared" si="1553"/>
        <v>0</v>
      </c>
      <c r="CN1247" s="60"/>
      <c r="CO1247" s="179">
        <f t="shared" ref="CO1247:DL1249" si="1554">CO1232</f>
        <v>0</v>
      </c>
      <c r="CP1247" s="179">
        <f t="shared" si="1554"/>
        <v>0</v>
      </c>
      <c r="CQ1247" s="179">
        <f t="shared" si="1554"/>
        <v>0</v>
      </c>
      <c r="CR1247" s="179">
        <f t="shared" si="1554"/>
        <v>0</v>
      </c>
      <c r="CS1247" s="179">
        <f t="shared" si="1554"/>
        <v>0</v>
      </c>
      <c r="CT1247" s="179">
        <f t="shared" si="1554"/>
        <v>0</v>
      </c>
      <c r="CU1247" s="179">
        <f t="shared" si="1554"/>
        <v>0</v>
      </c>
      <c r="CV1247" s="179">
        <f t="shared" si="1554"/>
        <v>0</v>
      </c>
      <c r="CW1247" s="179">
        <f t="shared" si="1554"/>
        <v>0</v>
      </c>
      <c r="CX1247" s="179">
        <f t="shared" si="1554"/>
        <v>0</v>
      </c>
      <c r="CY1247" s="179">
        <f t="shared" si="1554"/>
        <v>0</v>
      </c>
      <c r="CZ1247" s="179">
        <f t="shared" si="1554"/>
        <v>0</v>
      </c>
      <c r="DA1247" s="179">
        <f t="shared" si="1554"/>
        <v>0</v>
      </c>
      <c r="DB1247" s="179">
        <f t="shared" si="1554"/>
        <v>0</v>
      </c>
      <c r="DC1247" s="179">
        <f t="shared" si="1554"/>
        <v>0</v>
      </c>
      <c r="DD1247" s="179">
        <f t="shared" si="1554"/>
        <v>0</v>
      </c>
      <c r="DE1247" s="179">
        <f t="shared" si="1554"/>
        <v>0</v>
      </c>
      <c r="DF1247" s="179">
        <f t="shared" si="1554"/>
        <v>0</v>
      </c>
      <c r="DG1247" s="179">
        <f t="shared" si="1554"/>
        <v>0</v>
      </c>
      <c r="DH1247" s="179">
        <f t="shared" si="1554"/>
        <v>0</v>
      </c>
      <c r="DI1247" s="179">
        <f t="shared" si="1554"/>
        <v>0</v>
      </c>
      <c r="DJ1247" s="179">
        <f t="shared" si="1554"/>
        <v>0</v>
      </c>
      <c r="DK1247" s="179">
        <f t="shared" si="1554"/>
        <v>0</v>
      </c>
      <c r="DL1247" s="179">
        <f t="shared" si="1554"/>
        <v>0</v>
      </c>
    </row>
    <row r="1248" spans="1:116" x14ac:dyDescent="0.4">
      <c r="B1248" t="s">
        <v>332</v>
      </c>
      <c r="D1248" t="s">
        <v>764</v>
      </c>
      <c r="E1248" s="8" t="str">
        <f t="shared" ref="E1248:E1250" si="1555">ROW()&amp;" "&amp;D1248</f>
        <v>1248 DCHC-S</v>
      </c>
      <c r="G1248" s="241" t="str">
        <f>IFERROR(SUBSTITUTE(TRIM(MID(G1236, SEARCH("-", G1236) + 1, LEN(G1236))),":",""),"no unit")</f>
        <v>revenue driven</v>
      </c>
      <c r="H1248" s="12"/>
      <c r="I1248" s="60"/>
      <c r="J1248" s="60"/>
      <c r="K1248" s="15"/>
      <c r="L1248" s="15"/>
      <c r="M1248" s="15"/>
      <c r="N1248" s="15"/>
      <c r="O1248" s="15"/>
      <c r="P1248" s="15"/>
      <c r="R1248" s="15"/>
      <c r="S1248" s="179"/>
      <c r="T1248" s="179"/>
      <c r="U1248" s="179"/>
      <c r="V1248" s="179"/>
      <c r="W1248" s="179"/>
      <c r="X1248" s="179"/>
      <c r="Y1248" s="179"/>
      <c r="Z1248" s="179"/>
      <c r="AA1248" s="179"/>
      <c r="AB1248" s="179"/>
      <c r="AC1248" s="179"/>
      <c r="AD1248" s="179"/>
      <c r="AE1248" s="179"/>
      <c r="AF1248" s="179"/>
      <c r="AG1248" s="179"/>
      <c r="AH1248" s="179"/>
      <c r="AI1248" s="179"/>
      <c r="AJ1248" s="179"/>
      <c r="AK1248" s="179"/>
      <c r="AL1248" s="179"/>
      <c r="AM1248" s="179"/>
      <c r="AN1248" s="179"/>
      <c r="AO1248" s="179"/>
      <c r="AP1248" s="179"/>
      <c r="AQ1248" s="179"/>
      <c r="AR1248" s="179"/>
      <c r="AS1248" s="179"/>
      <c r="AT1248" s="179"/>
      <c r="AU1248" s="179"/>
      <c r="AV1248" s="179"/>
      <c r="AW1248" s="179"/>
      <c r="AX1248" s="179"/>
      <c r="AY1248" s="179"/>
      <c r="AZ1248" s="179"/>
      <c r="BA1248" s="179"/>
      <c r="BB1248" s="179"/>
      <c r="BC1248" s="179"/>
      <c r="BD1248" s="179"/>
      <c r="BE1248" s="179"/>
      <c r="BF1248" s="179"/>
      <c r="BG1248" s="179"/>
      <c r="BH1248" s="179"/>
      <c r="BI1248" s="179"/>
      <c r="BJ1248" s="179"/>
      <c r="BK1248" s="179"/>
      <c r="BL1248" s="179"/>
      <c r="BM1248" s="179"/>
      <c r="BN1248" s="179"/>
      <c r="BO1248" s="179"/>
      <c r="BP1248" s="179"/>
      <c r="BQ1248" s="179"/>
      <c r="BR1248" s="179"/>
      <c r="BS1248" s="179"/>
      <c r="BT1248" s="179"/>
      <c r="BU1248" s="179"/>
      <c r="BV1248" s="179"/>
      <c r="BW1248" s="179"/>
      <c r="BX1248" s="179"/>
      <c r="BY1248" s="179"/>
      <c r="BZ1248" s="179"/>
      <c r="CA1248" s="179"/>
      <c r="CB1248" s="179"/>
      <c r="CC1248" s="179"/>
      <c r="CD1248" s="179"/>
      <c r="CE1248" s="179"/>
      <c r="CF1248" s="179"/>
      <c r="CG1248" s="179"/>
      <c r="CH1248" s="179"/>
      <c r="CI1248" s="179"/>
      <c r="CJ1248" s="179"/>
      <c r="CK1248" s="179"/>
      <c r="CL1248" s="179"/>
      <c r="CN1248" s="60"/>
      <c r="CO1248" s="179"/>
      <c r="CP1248" s="179"/>
      <c r="CQ1248" s="179"/>
      <c r="CR1248" s="179"/>
      <c r="CS1248" s="179"/>
      <c r="CT1248" s="179"/>
      <c r="CU1248" s="179"/>
      <c r="CV1248" s="179"/>
      <c r="CW1248" s="179"/>
      <c r="CX1248" s="179"/>
      <c r="CY1248" s="179"/>
      <c r="CZ1248" s="179"/>
      <c r="DA1248" s="179"/>
      <c r="DB1248" s="179"/>
      <c r="DC1248" s="179"/>
      <c r="DD1248" s="179"/>
      <c r="DE1248" s="179"/>
      <c r="DF1248" s="179"/>
      <c r="DG1248" s="179"/>
      <c r="DH1248" s="179"/>
      <c r="DI1248" s="179"/>
      <c r="DJ1248" s="179"/>
      <c r="DK1248" s="179"/>
      <c r="DL1248" s="179"/>
    </row>
    <row r="1249" spans="1:116" x14ac:dyDescent="0.4">
      <c r="A1249" s="3"/>
      <c r="B1249" t="s">
        <v>332</v>
      </c>
      <c r="D1249" t="s">
        <v>764</v>
      </c>
      <c r="E1249" s="8" t="str">
        <f t="shared" si="1539"/>
        <v>1249 DCHC-S</v>
      </c>
      <c r="G1249" s="191" t="str">
        <f>G1234</f>
        <v>Secondary revenue driver</v>
      </c>
      <c r="H1249" s="90"/>
      <c r="I1249" s="213"/>
      <c r="J1249" s="213"/>
      <c r="K1249" s="214"/>
      <c r="L1249" s="214"/>
      <c r="M1249" s="214"/>
      <c r="N1249" s="214"/>
      <c r="O1249" s="214"/>
      <c r="P1249" s="214"/>
      <c r="R1249" s="214"/>
      <c r="S1249" s="4" t="str">
        <f>ADDRESS(ROW(S1241),COLUMN(S1241),2)</f>
        <v>S$1241</v>
      </c>
      <c r="T1249" s="212" t="str">
        <f t="shared" ref="T1249:AY1251" si="1556">T1234</f>
        <v>T$18</v>
      </c>
      <c r="U1249" s="212" t="str">
        <f t="shared" si="1556"/>
        <v>U$18</v>
      </c>
      <c r="V1249" s="212" t="str">
        <f t="shared" si="1556"/>
        <v>V$18</v>
      </c>
      <c r="W1249" s="212" t="str">
        <f t="shared" si="1556"/>
        <v>W$18</v>
      </c>
      <c r="X1249" s="212" t="str">
        <f t="shared" si="1556"/>
        <v>X$18</v>
      </c>
      <c r="Y1249" s="212" t="str">
        <f t="shared" si="1556"/>
        <v>Y$18</v>
      </c>
      <c r="Z1249" s="212" t="str">
        <f t="shared" si="1556"/>
        <v>Z$18</v>
      </c>
      <c r="AA1249" s="212" t="str">
        <f t="shared" si="1556"/>
        <v>AA$18</v>
      </c>
      <c r="AB1249" s="212" t="str">
        <f t="shared" si="1556"/>
        <v>AB$18</v>
      </c>
      <c r="AC1249" s="212" t="str">
        <f t="shared" si="1556"/>
        <v>AC$18</v>
      </c>
      <c r="AD1249" s="212" t="str">
        <f t="shared" si="1556"/>
        <v>AD$18</v>
      </c>
      <c r="AE1249" s="212" t="str">
        <f t="shared" si="1556"/>
        <v>AE$18</v>
      </c>
      <c r="AF1249" s="212" t="str">
        <f t="shared" si="1556"/>
        <v>AF$18</v>
      </c>
      <c r="AG1249" s="212" t="str">
        <f t="shared" si="1556"/>
        <v>AG$18</v>
      </c>
      <c r="AH1249" s="212" t="str">
        <f t="shared" si="1556"/>
        <v>AH$18</v>
      </c>
      <c r="AI1249" s="212" t="str">
        <f t="shared" si="1556"/>
        <v>AI$18</v>
      </c>
      <c r="AJ1249" s="212" t="str">
        <f t="shared" si="1556"/>
        <v>AJ$18</v>
      </c>
      <c r="AK1249" s="212" t="str">
        <f t="shared" si="1556"/>
        <v>AK$18</v>
      </c>
      <c r="AL1249" s="212" t="str">
        <f t="shared" si="1556"/>
        <v>AL$18</v>
      </c>
      <c r="AM1249" s="212" t="str">
        <f t="shared" si="1556"/>
        <v>AM$18</v>
      </c>
      <c r="AN1249" s="212" t="str">
        <f t="shared" si="1556"/>
        <v>AN$18</v>
      </c>
      <c r="AO1249" s="212" t="str">
        <f t="shared" si="1556"/>
        <v>AO$18</v>
      </c>
      <c r="AP1249" s="212" t="str">
        <f t="shared" si="1556"/>
        <v>AP$18</v>
      </c>
      <c r="AQ1249" s="212" t="str">
        <f t="shared" si="1556"/>
        <v>AQ$18</v>
      </c>
      <c r="AR1249" s="212" t="str">
        <f t="shared" si="1556"/>
        <v>AR$18</v>
      </c>
      <c r="AS1249" s="212" t="str">
        <f t="shared" si="1556"/>
        <v>AS$18</v>
      </c>
      <c r="AT1249" s="212" t="str">
        <f t="shared" si="1556"/>
        <v>AT$18</v>
      </c>
      <c r="AU1249" s="212" t="str">
        <f t="shared" si="1556"/>
        <v>AU$18</v>
      </c>
      <c r="AV1249" s="212" t="str">
        <f t="shared" si="1556"/>
        <v>AV$18</v>
      </c>
      <c r="AW1249" s="212" t="str">
        <f t="shared" si="1556"/>
        <v>AW$18</v>
      </c>
      <c r="AX1249" s="212" t="str">
        <f t="shared" si="1556"/>
        <v>AX$18</v>
      </c>
      <c r="AY1249" s="212" t="str">
        <f t="shared" si="1556"/>
        <v>AY$18</v>
      </c>
      <c r="AZ1249" s="212" t="str">
        <f t="shared" ref="AZ1249:CE1251" si="1557">AZ1234</f>
        <v>AZ$18</v>
      </c>
      <c r="BA1249" s="212" t="str">
        <f t="shared" si="1557"/>
        <v>BA$18</v>
      </c>
      <c r="BB1249" s="212" t="str">
        <f t="shared" si="1557"/>
        <v>BB$18</v>
      </c>
      <c r="BC1249" s="212" t="str">
        <f t="shared" si="1557"/>
        <v>BC$18</v>
      </c>
      <c r="BD1249" s="212" t="str">
        <f t="shared" si="1557"/>
        <v>BD$18</v>
      </c>
      <c r="BE1249" s="212" t="str">
        <f t="shared" si="1557"/>
        <v>BE$18</v>
      </c>
      <c r="BF1249" s="212" t="str">
        <f t="shared" si="1557"/>
        <v>BF$18</v>
      </c>
      <c r="BG1249" s="212" t="str">
        <f t="shared" si="1557"/>
        <v>BG$18</v>
      </c>
      <c r="BH1249" s="212" t="str">
        <f t="shared" si="1557"/>
        <v>BH$18</v>
      </c>
      <c r="BI1249" s="212" t="str">
        <f t="shared" si="1557"/>
        <v>BI$18</v>
      </c>
      <c r="BJ1249" s="212" t="str">
        <f t="shared" si="1557"/>
        <v>BJ$18</v>
      </c>
      <c r="BK1249" s="212" t="str">
        <f t="shared" si="1557"/>
        <v>BK$18</v>
      </c>
      <c r="BL1249" s="212" t="str">
        <f t="shared" si="1557"/>
        <v>BL$18</v>
      </c>
      <c r="BM1249" s="212" t="str">
        <f t="shared" si="1557"/>
        <v>BM$18</v>
      </c>
      <c r="BN1249" s="212" t="str">
        <f t="shared" si="1557"/>
        <v>BN$18</v>
      </c>
      <c r="BO1249" s="212" t="str">
        <f t="shared" si="1557"/>
        <v>BO$18</v>
      </c>
      <c r="BP1249" s="212" t="str">
        <f t="shared" si="1557"/>
        <v>BP$18</v>
      </c>
      <c r="BQ1249" s="212" t="str">
        <f t="shared" si="1557"/>
        <v>BQ$18</v>
      </c>
      <c r="BR1249" s="212" t="str">
        <f t="shared" si="1557"/>
        <v>BR$18</v>
      </c>
      <c r="BS1249" s="212" t="str">
        <f t="shared" si="1557"/>
        <v>BS$18</v>
      </c>
      <c r="BT1249" s="212" t="str">
        <f t="shared" si="1557"/>
        <v>BT$18</v>
      </c>
      <c r="BU1249" s="212" t="str">
        <f t="shared" si="1557"/>
        <v>BU$18</v>
      </c>
      <c r="BV1249" s="212" t="str">
        <f t="shared" si="1557"/>
        <v>BV$18</v>
      </c>
      <c r="BW1249" s="212" t="str">
        <f t="shared" si="1557"/>
        <v>BW$18</v>
      </c>
      <c r="BX1249" s="212" t="str">
        <f t="shared" si="1557"/>
        <v>BX$18</v>
      </c>
      <c r="BY1249" s="212" t="str">
        <f t="shared" si="1557"/>
        <v>BY$18</v>
      </c>
      <c r="BZ1249" s="212" t="str">
        <f t="shared" si="1557"/>
        <v>BZ$18</v>
      </c>
      <c r="CA1249" s="212" t="str">
        <f t="shared" si="1557"/>
        <v>CA$18</v>
      </c>
      <c r="CB1249" s="212" t="str">
        <f t="shared" si="1557"/>
        <v>CB$18</v>
      </c>
      <c r="CC1249" s="212" t="str">
        <f t="shared" si="1557"/>
        <v>CC$18</v>
      </c>
      <c r="CD1249" s="212" t="str">
        <f t="shared" si="1557"/>
        <v>CD$18</v>
      </c>
      <c r="CE1249" s="212" t="str">
        <f t="shared" si="1557"/>
        <v>CE$18</v>
      </c>
      <c r="CF1249" s="212" t="str">
        <f t="shared" ref="CF1249:CL1251" si="1558">CF1234</f>
        <v>CF$18</v>
      </c>
      <c r="CG1249" s="212" t="str">
        <f t="shared" si="1558"/>
        <v>CG$18</v>
      </c>
      <c r="CH1249" s="212" t="str">
        <f t="shared" si="1558"/>
        <v>CH$18</v>
      </c>
      <c r="CI1249" s="212" t="str">
        <f t="shared" si="1558"/>
        <v>CI$18</v>
      </c>
      <c r="CJ1249" s="212" t="str">
        <f t="shared" si="1558"/>
        <v>CJ$18</v>
      </c>
      <c r="CK1249" s="212" t="str">
        <f t="shared" si="1558"/>
        <v>CK$18</v>
      </c>
      <c r="CL1249" s="212" t="str">
        <f t="shared" si="1558"/>
        <v>CL$18</v>
      </c>
      <c r="CN1249" s="213"/>
      <c r="CO1249" s="212" t="str">
        <f t="shared" ref="CO1249:DL1251" si="1559">CO1234</f>
        <v>CO$18</v>
      </c>
      <c r="CP1249" s="212" t="str">
        <f t="shared" si="1559"/>
        <v>CP$18</v>
      </c>
      <c r="CQ1249" s="212" t="str">
        <f t="shared" si="1559"/>
        <v>CQ$18</v>
      </c>
      <c r="CR1249" s="212" t="str">
        <f t="shared" si="1559"/>
        <v>CR$18</v>
      </c>
      <c r="CS1249" s="212" t="str">
        <f t="shared" si="1559"/>
        <v>CS$18</v>
      </c>
      <c r="CT1249" s="212" t="str">
        <f t="shared" si="1559"/>
        <v>CT$18</v>
      </c>
      <c r="CU1249" s="212" t="str">
        <f t="shared" si="1559"/>
        <v>CU$18</v>
      </c>
      <c r="CV1249" s="212" t="str">
        <f t="shared" si="1559"/>
        <v>CV$18</v>
      </c>
      <c r="CW1249" s="212" t="str">
        <f t="shared" si="1559"/>
        <v>CW$18</v>
      </c>
      <c r="CX1249" s="212" t="str">
        <f t="shared" si="1559"/>
        <v>CX$18</v>
      </c>
      <c r="CY1249" s="212" t="str">
        <f t="shared" si="1559"/>
        <v>CY$18</v>
      </c>
      <c r="CZ1249" s="212" t="str">
        <f t="shared" si="1559"/>
        <v>CZ$18</v>
      </c>
      <c r="DA1249" s="212" t="str">
        <f t="shared" si="1559"/>
        <v>DA$18</v>
      </c>
      <c r="DB1249" s="212" t="str">
        <f t="shared" si="1559"/>
        <v>DB$18</v>
      </c>
      <c r="DC1249" s="212" t="str">
        <f t="shared" si="1559"/>
        <v>DC$18</v>
      </c>
      <c r="DD1249" s="212" t="str">
        <f t="shared" si="1559"/>
        <v>DD$18</v>
      </c>
      <c r="DE1249" s="212" t="str">
        <f t="shared" si="1559"/>
        <v>DE$18</v>
      </c>
      <c r="DF1249" s="212" t="str">
        <f t="shared" si="1559"/>
        <v>DF$18</v>
      </c>
      <c r="DG1249" s="212" t="str">
        <f t="shared" si="1559"/>
        <v>DG$18</v>
      </c>
      <c r="DH1249" s="212" t="str">
        <f t="shared" si="1559"/>
        <v>DH$18</v>
      </c>
      <c r="DI1249" s="212" t="str">
        <f t="shared" si="1559"/>
        <v>DI$18</v>
      </c>
      <c r="DJ1249" s="212" t="str">
        <f t="shared" si="1559"/>
        <v>DJ$18</v>
      </c>
      <c r="DK1249" s="212" t="str">
        <f t="shared" si="1559"/>
        <v>DK$18</v>
      </c>
      <c r="DL1249" s="212" t="str">
        <f t="shared" si="1559"/>
        <v>DL$18</v>
      </c>
    </row>
    <row r="1250" spans="1:116" x14ac:dyDescent="0.4">
      <c r="A1250" s="3"/>
      <c r="B1250" t="s">
        <v>332</v>
      </c>
      <c r="D1250" t="s">
        <v>764</v>
      </c>
      <c r="E1250" s="8" t="str">
        <f t="shared" si="1539"/>
        <v>1250 DCHC-S</v>
      </c>
      <c r="G1250" s="191" t="str">
        <f>G1235</f>
        <v>Secondary volume driver</v>
      </c>
      <c r="H1250" s="90"/>
      <c r="I1250" s="213"/>
      <c r="J1250" s="213"/>
      <c r="K1250" s="214"/>
      <c r="L1250" s="214"/>
      <c r="M1250" s="214"/>
      <c r="N1250" s="214"/>
      <c r="O1250" s="214"/>
      <c r="P1250" s="214"/>
      <c r="R1250" s="214"/>
      <c r="S1250" s="4" t="str">
        <f t="shared" ref="S1250:AX1252" si="1560">ADDRESS(ROW(S1239),COLUMN(S1239),2)</f>
        <v>S$1239</v>
      </c>
      <c r="T1250" s="4" t="str">
        <f t="shared" si="1560"/>
        <v>T$1239</v>
      </c>
      <c r="U1250" s="4" t="str">
        <f t="shared" si="1560"/>
        <v>U$1239</v>
      </c>
      <c r="V1250" s="4" t="str">
        <f t="shared" si="1560"/>
        <v>V$1239</v>
      </c>
      <c r="W1250" s="4" t="str">
        <f t="shared" si="1560"/>
        <v>W$1239</v>
      </c>
      <c r="X1250" s="4" t="str">
        <f t="shared" si="1560"/>
        <v>X$1239</v>
      </c>
      <c r="Y1250" s="4" t="str">
        <f t="shared" si="1560"/>
        <v>Y$1239</v>
      </c>
      <c r="Z1250" s="4" t="str">
        <f t="shared" si="1560"/>
        <v>Z$1239</v>
      </c>
      <c r="AA1250" s="4" t="str">
        <f t="shared" si="1560"/>
        <v>AA$1239</v>
      </c>
      <c r="AB1250" s="4" t="str">
        <f t="shared" si="1560"/>
        <v>AB$1239</v>
      </c>
      <c r="AC1250" s="4" t="str">
        <f t="shared" si="1560"/>
        <v>AC$1239</v>
      </c>
      <c r="AD1250" s="4" t="str">
        <f t="shared" si="1560"/>
        <v>AD$1239</v>
      </c>
      <c r="AE1250" s="4" t="str">
        <f t="shared" si="1560"/>
        <v>AE$1239</v>
      </c>
      <c r="AF1250" s="4" t="str">
        <f t="shared" si="1560"/>
        <v>AF$1239</v>
      </c>
      <c r="AG1250" s="4" t="str">
        <f t="shared" si="1560"/>
        <v>AG$1239</v>
      </c>
      <c r="AH1250" s="4" t="str">
        <f t="shared" si="1560"/>
        <v>AH$1239</v>
      </c>
      <c r="AI1250" s="4" t="str">
        <f t="shared" si="1560"/>
        <v>AI$1239</v>
      </c>
      <c r="AJ1250" s="4" t="str">
        <f t="shared" si="1560"/>
        <v>AJ$1239</v>
      </c>
      <c r="AK1250" s="4" t="str">
        <f t="shared" si="1560"/>
        <v>AK$1239</v>
      </c>
      <c r="AL1250" s="4" t="str">
        <f t="shared" si="1560"/>
        <v>AL$1239</v>
      </c>
      <c r="AM1250" s="4" t="str">
        <f t="shared" si="1560"/>
        <v>AM$1239</v>
      </c>
      <c r="AN1250" s="4" t="str">
        <f t="shared" si="1560"/>
        <v>AN$1239</v>
      </c>
      <c r="AO1250" s="4" t="str">
        <f t="shared" si="1560"/>
        <v>AO$1239</v>
      </c>
      <c r="AP1250" s="4" t="str">
        <f t="shared" si="1560"/>
        <v>AP$1239</v>
      </c>
      <c r="AQ1250" s="4" t="str">
        <f t="shared" si="1560"/>
        <v>AQ$1239</v>
      </c>
      <c r="AR1250" s="4" t="str">
        <f t="shared" si="1560"/>
        <v>AR$1239</v>
      </c>
      <c r="AS1250" s="4" t="str">
        <f t="shared" si="1560"/>
        <v>AS$1239</v>
      </c>
      <c r="AT1250" s="4" t="str">
        <f t="shared" si="1560"/>
        <v>AT$1239</v>
      </c>
      <c r="AU1250" s="4" t="str">
        <f t="shared" si="1560"/>
        <v>AU$1239</v>
      </c>
      <c r="AV1250" s="4" t="str">
        <f t="shared" si="1560"/>
        <v>AV$1239</v>
      </c>
      <c r="AW1250" s="4" t="str">
        <f t="shared" si="1560"/>
        <v>AW$1239</v>
      </c>
      <c r="AX1250" s="4" t="str">
        <f t="shared" si="1560"/>
        <v>AX$1239</v>
      </c>
      <c r="AY1250" s="4" t="str">
        <f t="shared" ref="AY1250:CD1252" si="1561">ADDRESS(ROW(AY1239),COLUMN(AY1239),2)</f>
        <v>AY$1239</v>
      </c>
      <c r="AZ1250" s="4" t="str">
        <f t="shared" si="1561"/>
        <v>AZ$1239</v>
      </c>
      <c r="BA1250" s="4" t="str">
        <f t="shared" si="1561"/>
        <v>BA$1239</v>
      </c>
      <c r="BB1250" s="4" t="str">
        <f t="shared" si="1561"/>
        <v>BB$1239</v>
      </c>
      <c r="BC1250" s="4" t="str">
        <f t="shared" si="1561"/>
        <v>BC$1239</v>
      </c>
      <c r="BD1250" s="4" t="str">
        <f t="shared" si="1561"/>
        <v>BD$1239</v>
      </c>
      <c r="BE1250" s="4" t="str">
        <f t="shared" si="1561"/>
        <v>BE$1239</v>
      </c>
      <c r="BF1250" s="4" t="str">
        <f t="shared" si="1561"/>
        <v>BF$1239</v>
      </c>
      <c r="BG1250" s="4" t="str">
        <f t="shared" si="1561"/>
        <v>BG$1239</v>
      </c>
      <c r="BH1250" s="4" t="str">
        <f t="shared" si="1561"/>
        <v>BH$1239</v>
      </c>
      <c r="BI1250" s="4" t="str">
        <f t="shared" si="1561"/>
        <v>BI$1239</v>
      </c>
      <c r="BJ1250" s="4" t="str">
        <f t="shared" si="1561"/>
        <v>BJ$1239</v>
      </c>
      <c r="BK1250" s="4" t="str">
        <f t="shared" si="1561"/>
        <v>BK$1239</v>
      </c>
      <c r="BL1250" s="4" t="str">
        <f t="shared" si="1561"/>
        <v>BL$1239</v>
      </c>
      <c r="BM1250" s="4" t="str">
        <f t="shared" si="1561"/>
        <v>BM$1239</v>
      </c>
      <c r="BN1250" s="4" t="str">
        <f t="shared" si="1561"/>
        <v>BN$1239</v>
      </c>
      <c r="BO1250" s="4" t="str">
        <f t="shared" si="1561"/>
        <v>BO$1239</v>
      </c>
      <c r="BP1250" s="4" t="str">
        <f t="shared" si="1561"/>
        <v>BP$1239</v>
      </c>
      <c r="BQ1250" s="4" t="str">
        <f t="shared" si="1561"/>
        <v>BQ$1239</v>
      </c>
      <c r="BR1250" s="4" t="str">
        <f t="shared" si="1561"/>
        <v>BR$1239</v>
      </c>
      <c r="BS1250" s="4" t="str">
        <f t="shared" si="1561"/>
        <v>BS$1239</v>
      </c>
      <c r="BT1250" s="4" t="str">
        <f t="shared" si="1561"/>
        <v>BT$1239</v>
      </c>
      <c r="BU1250" s="4" t="str">
        <f t="shared" si="1561"/>
        <v>BU$1239</v>
      </c>
      <c r="BV1250" s="4" t="str">
        <f t="shared" si="1561"/>
        <v>BV$1239</v>
      </c>
      <c r="BW1250" s="4" t="str">
        <f t="shared" si="1561"/>
        <v>BW$1239</v>
      </c>
      <c r="BX1250" s="4" t="str">
        <f t="shared" si="1561"/>
        <v>BX$1239</v>
      </c>
      <c r="BY1250" s="4" t="str">
        <f t="shared" si="1561"/>
        <v>BY$1239</v>
      </c>
      <c r="BZ1250" s="4" t="str">
        <f t="shared" si="1561"/>
        <v>BZ$1239</v>
      </c>
      <c r="CA1250" s="4" t="str">
        <f t="shared" si="1561"/>
        <v>CA$1239</v>
      </c>
      <c r="CB1250" s="4" t="str">
        <f t="shared" si="1561"/>
        <v>CB$1239</v>
      </c>
      <c r="CC1250" s="4" t="str">
        <f t="shared" si="1561"/>
        <v>CC$1239</v>
      </c>
      <c r="CD1250" s="4" t="str">
        <f t="shared" si="1561"/>
        <v>CD$1239</v>
      </c>
      <c r="CE1250" s="4" t="str">
        <f t="shared" ref="CE1250:CL1252" si="1562">ADDRESS(ROW(CE1239),COLUMN(CE1239),2)</f>
        <v>CE$1239</v>
      </c>
      <c r="CF1250" s="4" t="str">
        <f t="shared" si="1562"/>
        <v>CF$1239</v>
      </c>
      <c r="CG1250" s="4" t="str">
        <f t="shared" si="1562"/>
        <v>CG$1239</v>
      </c>
      <c r="CH1250" s="4" t="str">
        <f t="shared" si="1562"/>
        <v>CH$1239</v>
      </c>
      <c r="CI1250" s="4" t="str">
        <f t="shared" si="1562"/>
        <v>CI$1239</v>
      </c>
      <c r="CJ1250" s="4" t="str">
        <f t="shared" si="1562"/>
        <v>CJ$1239</v>
      </c>
      <c r="CK1250" s="4" t="str">
        <f t="shared" si="1562"/>
        <v>CK$1239</v>
      </c>
      <c r="CL1250" s="4" t="str">
        <f t="shared" si="1562"/>
        <v>CL$1239</v>
      </c>
      <c r="CN1250" s="213"/>
      <c r="CO1250" s="4" t="str">
        <f t="shared" ref="CO1250:DL1252" si="1563">ADDRESS(ROW(CO1239),COLUMN(CO1239),2)</f>
        <v>CO$1239</v>
      </c>
      <c r="CP1250" s="4" t="str">
        <f t="shared" si="1563"/>
        <v>CP$1239</v>
      </c>
      <c r="CQ1250" s="4" t="str">
        <f t="shared" si="1563"/>
        <v>CQ$1239</v>
      </c>
      <c r="CR1250" s="4" t="str">
        <f t="shared" si="1563"/>
        <v>CR$1239</v>
      </c>
      <c r="CS1250" s="4" t="str">
        <f t="shared" si="1563"/>
        <v>CS$1239</v>
      </c>
      <c r="CT1250" s="4" t="str">
        <f t="shared" si="1563"/>
        <v>CT$1239</v>
      </c>
      <c r="CU1250" s="4" t="str">
        <f t="shared" si="1563"/>
        <v>CU$1239</v>
      </c>
      <c r="CV1250" s="4" t="str">
        <f t="shared" si="1563"/>
        <v>CV$1239</v>
      </c>
      <c r="CW1250" s="4" t="str">
        <f t="shared" si="1563"/>
        <v>CW$1239</v>
      </c>
      <c r="CX1250" s="4" t="str">
        <f t="shared" si="1563"/>
        <v>CX$1239</v>
      </c>
      <c r="CY1250" s="4" t="str">
        <f t="shared" si="1563"/>
        <v>CY$1239</v>
      </c>
      <c r="CZ1250" s="4" t="str">
        <f t="shared" si="1563"/>
        <v>CZ$1239</v>
      </c>
      <c r="DA1250" s="4" t="str">
        <f t="shared" si="1563"/>
        <v>DA$1239</v>
      </c>
      <c r="DB1250" s="4" t="str">
        <f t="shared" si="1563"/>
        <v>DB$1239</v>
      </c>
      <c r="DC1250" s="4" t="str">
        <f t="shared" si="1563"/>
        <v>DC$1239</v>
      </c>
      <c r="DD1250" s="4" t="str">
        <f t="shared" si="1563"/>
        <v>DD$1239</v>
      </c>
      <c r="DE1250" s="4" t="str">
        <f t="shared" si="1563"/>
        <v>DE$1239</v>
      </c>
      <c r="DF1250" s="4" t="str">
        <f t="shared" si="1563"/>
        <v>DF$1239</v>
      </c>
      <c r="DG1250" s="4" t="str">
        <f t="shared" si="1563"/>
        <v>DG$1239</v>
      </c>
      <c r="DH1250" s="4" t="str">
        <f t="shared" si="1563"/>
        <v>DH$1239</v>
      </c>
      <c r="DI1250" s="4" t="str">
        <f t="shared" si="1563"/>
        <v>DI$1239</v>
      </c>
      <c r="DJ1250" s="4" t="str">
        <f t="shared" si="1563"/>
        <v>DJ$1239</v>
      </c>
      <c r="DK1250" s="4" t="str">
        <f t="shared" si="1563"/>
        <v>DK$1239</v>
      </c>
      <c r="DL1250" s="4" t="str">
        <f t="shared" si="1563"/>
        <v>DL$1239</v>
      </c>
    </row>
    <row r="1251" spans="1:116" x14ac:dyDescent="0.4">
      <c r="E1251" s="8"/>
      <c r="H1251" s="12"/>
      <c r="I1251" s="60"/>
      <c r="J1251" s="60"/>
      <c r="K1251" s="15"/>
      <c r="L1251" s="15"/>
      <c r="M1251" s="15"/>
      <c r="N1251" s="15"/>
      <c r="O1251" s="15"/>
      <c r="P1251" s="15"/>
      <c r="R1251" s="15"/>
      <c r="S1251" s="76"/>
      <c r="T1251" s="76"/>
      <c r="U1251" s="76"/>
      <c r="V1251" s="76"/>
      <c r="W1251" s="76"/>
      <c r="X1251" s="76"/>
      <c r="Y1251" s="76"/>
      <c r="Z1251" s="76"/>
      <c r="AA1251" s="76"/>
      <c r="AB1251" s="76"/>
      <c r="AC1251" s="76"/>
      <c r="AD1251" s="76"/>
      <c r="AE1251" s="76"/>
      <c r="AF1251" s="76"/>
      <c r="AG1251" s="76"/>
      <c r="AH1251" s="76"/>
      <c r="AI1251" s="76"/>
      <c r="AJ1251" s="76"/>
      <c r="AK1251" s="76"/>
      <c r="AL1251" s="76"/>
      <c r="AM1251" s="76"/>
      <c r="AN1251" s="76"/>
      <c r="AO1251" s="76"/>
      <c r="AP1251" s="76"/>
      <c r="AQ1251" s="76"/>
      <c r="AR1251" s="76"/>
      <c r="AS1251" s="76"/>
      <c r="AT1251" s="76"/>
      <c r="AU1251" s="76"/>
      <c r="AV1251" s="76"/>
      <c r="AW1251" s="76"/>
      <c r="AX1251" s="76"/>
      <c r="AY1251" s="76"/>
      <c r="AZ1251" s="76"/>
      <c r="BA1251" s="76"/>
      <c r="BB1251" s="76"/>
      <c r="BC1251" s="76"/>
      <c r="BD1251" s="76"/>
      <c r="BE1251" s="76"/>
      <c r="BF1251" s="76"/>
      <c r="BG1251" s="76"/>
      <c r="BH1251" s="76"/>
      <c r="BI1251" s="76"/>
      <c r="BJ1251" s="76"/>
      <c r="BK1251" s="76"/>
      <c r="BL1251" s="76"/>
      <c r="BM1251" s="76"/>
      <c r="BN1251" s="76"/>
      <c r="BO1251" s="76"/>
      <c r="BP1251" s="76"/>
      <c r="BQ1251" s="76"/>
      <c r="BR1251" s="76"/>
      <c r="BS1251" s="76"/>
      <c r="BT1251" s="76"/>
      <c r="BU1251" s="76"/>
      <c r="BV1251" s="76"/>
      <c r="BW1251" s="76"/>
      <c r="BX1251" s="76"/>
      <c r="BY1251" s="76"/>
      <c r="BZ1251" s="76"/>
      <c r="CA1251" s="76"/>
      <c r="CB1251" s="76"/>
      <c r="CC1251" s="76"/>
      <c r="CD1251" s="76"/>
      <c r="CE1251" s="76"/>
      <c r="CF1251" s="76"/>
      <c r="CG1251" s="76"/>
      <c r="CH1251" s="76"/>
      <c r="CI1251" s="76"/>
      <c r="CJ1251" s="76"/>
      <c r="CK1251" s="76"/>
      <c r="CL1251" s="76"/>
      <c r="CN1251" s="60"/>
      <c r="CO1251" s="76"/>
      <c r="CP1251" s="76"/>
      <c r="CQ1251" s="76"/>
      <c r="CR1251" s="76"/>
      <c r="CS1251" s="76"/>
      <c r="CT1251" s="76"/>
      <c r="CU1251" s="76"/>
      <c r="CV1251" s="76"/>
      <c r="CW1251" s="76"/>
      <c r="CX1251" s="76"/>
      <c r="CY1251" s="76"/>
      <c r="CZ1251" s="76"/>
      <c r="DA1251" s="76"/>
      <c r="DB1251" s="76"/>
      <c r="DC1251" s="76"/>
      <c r="DD1251" s="76"/>
      <c r="DE1251" s="76"/>
      <c r="DF1251" s="76"/>
      <c r="DG1251" s="76"/>
      <c r="DH1251" s="76"/>
      <c r="DI1251" s="76"/>
      <c r="DJ1251" s="76"/>
      <c r="DK1251" s="76"/>
      <c r="DL1251" s="76"/>
    </row>
    <row r="1252" spans="1:116" x14ac:dyDescent="0.4">
      <c r="A1252" s="174"/>
      <c r="E1252" s="8"/>
      <c r="G1252" s="175" t="s">
        <v>490</v>
      </c>
      <c r="H1252" s="174"/>
      <c r="I1252" s="176"/>
      <c r="J1252" s="176"/>
      <c r="K1252" s="197"/>
      <c r="L1252" s="197"/>
      <c r="M1252" s="197"/>
      <c r="N1252" s="197"/>
      <c r="O1252" s="197"/>
      <c r="P1252" s="197"/>
      <c r="R1252" s="198"/>
      <c r="S1252" s="174"/>
      <c r="T1252" s="174"/>
      <c r="U1252" s="174"/>
      <c r="V1252" s="174"/>
      <c r="W1252" s="174"/>
      <c r="X1252" s="174"/>
      <c r="Y1252" s="174"/>
      <c r="Z1252" s="174"/>
      <c r="AA1252" s="174"/>
      <c r="AB1252" s="174"/>
      <c r="AC1252" s="174"/>
      <c r="AD1252" s="174"/>
      <c r="AE1252" s="174"/>
      <c r="AF1252" s="174"/>
      <c r="AG1252" s="174"/>
      <c r="AH1252" s="174"/>
      <c r="AI1252" s="174"/>
      <c r="AJ1252" s="174"/>
      <c r="AK1252" s="174"/>
      <c r="AL1252" s="174"/>
      <c r="AM1252" s="174"/>
      <c r="AN1252" s="174"/>
      <c r="AO1252" s="174"/>
      <c r="AP1252" s="174"/>
      <c r="AQ1252" s="174"/>
      <c r="AR1252" s="174"/>
      <c r="AS1252" s="174"/>
      <c r="AT1252" s="174"/>
      <c r="AU1252" s="174"/>
      <c r="AV1252" s="174"/>
      <c r="AW1252" s="174"/>
      <c r="AX1252" s="174"/>
      <c r="AY1252" s="174"/>
      <c r="AZ1252" s="174"/>
      <c r="BA1252" s="174"/>
      <c r="BB1252" s="174"/>
      <c r="BC1252" s="174"/>
      <c r="BD1252" s="174"/>
      <c r="BE1252" s="174"/>
      <c r="BF1252" s="174"/>
      <c r="BG1252" s="174"/>
      <c r="BH1252" s="174"/>
      <c r="BI1252" s="174"/>
      <c r="BJ1252" s="174"/>
      <c r="BK1252" s="174"/>
      <c r="BL1252" s="174"/>
      <c r="BM1252" s="174"/>
      <c r="BN1252" s="174"/>
      <c r="BO1252" s="174"/>
      <c r="BP1252" s="174"/>
      <c r="BQ1252" s="174"/>
      <c r="BR1252" s="174"/>
      <c r="BS1252" s="174"/>
      <c r="BT1252" s="174"/>
      <c r="BU1252" s="174"/>
      <c r="BV1252" s="174"/>
      <c r="BW1252" s="174"/>
      <c r="BX1252" s="174"/>
      <c r="BY1252" s="174"/>
      <c r="BZ1252" s="174"/>
      <c r="CA1252" s="174"/>
      <c r="CB1252" s="174"/>
      <c r="CC1252" s="174"/>
      <c r="CD1252" s="174"/>
      <c r="CE1252" s="174"/>
      <c r="CF1252" s="174"/>
      <c r="CG1252" s="174"/>
      <c r="CH1252" s="174"/>
      <c r="CI1252" s="174"/>
      <c r="CJ1252" s="174"/>
      <c r="CK1252" s="174"/>
      <c r="CL1252" s="174"/>
      <c r="CN1252" s="176"/>
      <c r="CO1252" s="174"/>
      <c r="CP1252" s="174"/>
      <c r="CQ1252" s="174"/>
      <c r="CR1252" s="174"/>
      <c r="CS1252" s="174"/>
      <c r="CT1252" s="174"/>
      <c r="CU1252" s="174"/>
      <c r="CV1252" s="174"/>
      <c r="CW1252" s="174"/>
      <c r="CX1252" s="174"/>
      <c r="CY1252" s="174"/>
      <c r="CZ1252" s="174"/>
      <c r="DA1252" s="174"/>
      <c r="DB1252" s="174"/>
      <c r="DC1252" s="174"/>
      <c r="DD1252" s="174"/>
      <c r="DE1252" s="174"/>
      <c r="DF1252" s="174"/>
      <c r="DG1252" s="174"/>
      <c r="DH1252" s="174"/>
      <c r="DI1252" s="174"/>
      <c r="DJ1252" s="174"/>
      <c r="DK1252" s="174"/>
      <c r="DL1252" s="174"/>
    </row>
    <row r="1253" spans="1:116" x14ac:dyDescent="0.4">
      <c r="A1253" s="174"/>
      <c r="E1253" s="8"/>
      <c r="G1253" s="175" t="s">
        <v>492</v>
      </c>
      <c r="H1253" s="174"/>
      <c r="I1253" s="176"/>
      <c r="J1253" s="176"/>
      <c r="K1253" s="197"/>
      <c r="L1253" s="197"/>
      <c r="M1253" s="197"/>
      <c r="N1253" s="197"/>
      <c r="O1253" s="197"/>
      <c r="P1253" s="197"/>
      <c r="R1253" s="198"/>
      <c r="S1253" s="174"/>
      <c r="T1253" s="174"/>
      <c r="U1253" s="174"/>
      <c r="V1253" s="174"/>
      <c r="W1253" s="174"/>
      <c r="X1253" s="174"/>
      <c r="Y1253" s="174"/>
      <c r="Z1253" s="174"/>
      <c r="AA1253" s="174"/>
      <c r="AB1253" s="174"/>
      <c r="AC1253" s="174"/>
      <c r="AD1253" s="174"/>
      <c r="AE1253" s="174"/>
      <c r="AF1253" s="174"/>
      <c r="AG1253" s="174"/>
      <c r="AH1253" s="174"/>
      <c r="AI1253" s="174"/>
      <c r="AJ1253" s="174"/>
      <c r="AK1253" s="174"/>
      <c r="AL1253" s="174"/>
      <c r="AM1253" s="174"/>
      <c r="AN1253" s="174"/>
      <c r="AO1253" s="174"/>
      <c r="AP1253" s="174"/>
      <c r="AQ1253" s="174"/>
      <c r="AR1253" s="174"/>
      <c r="AS1253" s="174"/>
      <c r="AT1253" s="174"/>
      <c r="AU1253" s="174"/>
      <c r="AV1253" s="174"/>
      <c r="AW1253" s="174"/>
      <c r="AX1253" s="174"/>
      <c r="AY1253" s="174"/>
      <c r="AZ1253" s="174"/>
      <c r="BA1253" s="174"/>
      <c r="BB1253" s="174"/>
      <c r="BC1253" s="174"/>
      <c r="BD1253" s="174"/>
      <c r="BE1253" s="174"/>
      <c r="BF1253" s="174"/>
      <c r="BG1253" s="174"/>
      <c r="BH1253" s="174"/>
      <c r="BI1253" s="174"/>
      <c r="BJ1253" s="174"/>
      <c r="BK1253" s="174"/>
      <c r="BL1253" s="174"/>
      <c r="BM1253" s="174"/>
      <c r="BN1253" s="174"/>
      <c r="BO1253" s="174"/>
      <c r="BP1253" s="174"/>
      <c r="BQ1253" s="174"/>
      <c r="BR1253" s="174"/>
      <c r="BS1253" s="174"/>
      <c r="BT1253" s="174"/>
      <c r="BU1253" s="174"/>
      <c r="BV1253" s="174"/>
      <c r="BW1253" s="174"/>
      <c r="BX1253" s="174"/>
      <c r="BY1253" s="174"/>
      <c r="BZ1253" s="174"/>
      <c r="CA1253" s="174"/>
      <c r="CB1253" s="174"/>
      <c r="CC1253" s="174"/>
      <c r="CD1253" s="174"/>
      <c r="CE1253" s="174"/>
      <c r="CF1253" s="174"/>
      <c r="CG1253" s="174"/>
      <c r="CH1253" s="174"/>
      <c r="CI1253" s="174"/>
      <c r="CJ1253" s="174"/>
      <c r="CK1253" s="174"/>
      <c r="CL1253" s="174"/>
      <c r="CN1253" s="176"/>
      <c r="CO1253" s="174"/>
      <c r="CP1253" s="174"/>
      <c r="CQ1253" s="174"/>
      <c r="CR1253" s="174"/>
      <c r="CS1253" s="174"/>
      <c r="CT1253" s="174"/>
      <c r="CU1253" s="174"/>
      <c r="CV1253" s="174"/>
      <c r="CW1253" s="174"/>
      <c r="CX1253" s="174"/>
      <c r="CY1253" s="174"/>
      <c r="CZ1253" s="174"/>
      <c r="DA1253" s="174"/>
      <c r="DB1253" s="174"/>
      <c r="DC1253" s="174"/>
      <c r="DD1253" s="174"/>
      <c r="DE1253" s="174"/>
      <c r="DF1253" s="174"/>
      <c r="DG1253" s="174"/>
      <c r="DH1253" s="174"/>
      <c r="DI1253" s="174"/>
      <c r="DJ1253" s="174"/>
      <c r="DK1253" s="174"/>
      <c r="DL1253" s="174"/>
    </row>
    <row r="1254" spans="1:116" x14ac:dyDescent="0.4">
      <c r="A1254" s="174"/>
      <c r="E1254" s="8"/>
      <c r="G1254" s="175" t="s">
        <v>461</v>
      </c>
      <c r="H1254" s="174"/>
      <c r="I1254" s="176"/>
      <c r="J1254" s="176"/>
      <c r="K1254" s="197"/>
      <c r="L1254" s="197"/>
      <c r="M1254" s="197"/>
      <c r="N1254" s="197"/>
      <c r="O1254" s="197"/>
      <c r="P1254" s="197"/>
      <c r="R1254" s="198"/>
      <c r="S1254" s="199" t="str">
        <f t="shared" ref="S1254:AX1254" si="1564">S$20</f>
        <v>S$16</v>
      </c>
      <c r="T1254" s="199" t="str">
        <f t="shared" si="1564"/>
        <v>T$16</v>
      </c>
      <c r="U1254" s="199" t="str">
        <f t="shared" si="1564"/>
        <v>U$16</v>
      </c>
      <c r="V1254" s="199" t="str">
        <f t="shared" si="1564"/>
        <v>V$16</v>
      </c>
      <c r="W1254" s="199" t="str">
        <f t="shared" si="1564"/>
        <v>W$16</v>
      </c>
      <c r="X1254" s="199" t="str">
        <f t="shared" si="1564"/>
        <v>X$16</v>
      </c>
      <c r="Y1254" s="199" t="str">
        <f t="shared" si="1564"/>
        <v>Y$16</v>
      </c>
      <c r="Z1254" s="199" t="str">
        <f t="shared" si="1564"/>
        <v>Z$16</v>
      </c>
      <c r="AA1254" s="199" t="str">
        <f t="shared" si="1564"/>
        <v>AA$16</v>
      </c>
      <c r="AB1254" s="199" t="str">
        <f t="shared" si="1564"/>
        <v>AB$16</v>
      </c>
      <c r="AC1254" s="199" t="str">
        <f t="shared" si="1564"/>
        <v>AC$16</v>
      </c>
      <c r="AD1254" s="199" t="str">
        <f t="shared" si="1564"/>
        <v>AD$16</v>
      </c>
      <c r="AE1254" s="199" t="str">
        <f t="shared" si="1564"/>
        <v>AE$16</v>
      </c>
      <c r="AF1254" s="199" t="str">
        <f t="shared" si="1564"/>
        <v>AF$16</v>
      </c>
      <c r="AG1254" s="199" t="str">
        <f t="shared" si="1564"/>
        <v>AG$16</v>
      </c>
      <c r="AH1254" s="199" t="str">
        <f t="shared" si="1564"/>
        <v>AH$16</v>
      </c>
      <c r="AI1254" s="199" t="str">
        <f t="shared" si="1564"/>
        <v>AI$16</v>
      </c>
      <c r="AJ1254" s="199" t="str">
        <f t="shared" si="1564"/>
        <v>AJ$16</v>
      </c>
      <c r="AK1254" s="199" t="str">
        <f t="shared" si="1564"/>
        <v>AK$16</v>
      </c>
      <c r="AL1254" s="199" t="str">
        <f t="shared" si="1564"/>
        <v>AL$16</v>
      </c>
      <c r="AM1254" s="199" t="str">
        <f t="shared" si="1564"/>
        <v>AM$16</v>
      </c>
      <c r="AN1254" s="199" t="str">
        <f t="shared" si="1564"/>
        <v>AN$16</v>
      </c>
      <c r="AO1254" s="199" t="str">
        <f t="shared" si="1564"/>
        <v>AO$16</v>
      </c>
      <c r="AP1254" s="199" t="str">
        <f t="shared" si="1564"/>
        <v>AP$16</v>
      </c>
      <c r="AQ1254" s="199" t="str">
        <f t="shared" si="1564"/>
        <v>AQ$16</v>
      </c>
      <c r="AR1254" s="199" t="str">
        <f t="shared" si="1564"/>
        <v>AR$16</v>
      </c>
      <c r="AS1254" s="199" t="str">
        <f t="shared" si="1564"/>
        <v>AS$16</v>
      </c>
      <c r="AT1254" s="199" t="str">
        <f t="shared" si="1564"/>
        <v>AT$16</v>
      </c>
      <c r="AU1254" s="199" t="str">
        <f t="shared" si="1564"/>
        <v>AU$16</v>
      </c>
      <c r="AV1254" s="199" t="str">
        <f t="shared" si="1564"/>
        <v>AV$16</v>
      </c>
      <c r="AW1254" s="199" t="str">
        <f t="shared" si="1564"/>
        <v>AW$16</v>
      </c>
      <c r="AX1254" s="199" t="str">
        <f t="shared" si="1564"/>
        <v>AX$16</v>
      </c>
      <c r="AY1254" s="199" t="str">
        <f t="shared" ref="AY1254:CD1254" si="1565">AY$20</f>
        <v>AY$16</v>
      </c>
      <c r="AZ1254" s="199" t="str">
        <f t="shared" si="1565"/>
        <v>AZ$16</v>
      </c>
      <c r="BA1254" s="199" t="str">
        <f t="shared" si="1565"/>
        <v>BA$16</v>
      </c>
      <c r="BB1254" s="199" t="str">
        <f t="shared" si="1565"/>
        <v>BB$16</v>
      </c>
      <c r="BC1254" s="199" t="str">
        <f t="shared" si="1565"/>
        <v>BC$16</v>
      </c>
      <c r="BD1254" s="199" t="str">
        <f t="shared" si="1565"/>
        <v>BD$16</v>
      </c>
      <c r="BE1254" s="199" t="str">
        <f t="shared" si="1565"/>
        <v>BE$16</v>
      </c>
      <c r="BF1254" s="199" t="str">
        <f t="shared" si="1565"/>
        <v>BF$16</v>
      </c>
      <c r="BG1254" s="199" t="str">
        <f t="shared" si="1565"/>
        <v>BG$16</v>
      </c>
      <c r="BH1254" s="199" t="str">
        <f t="shared" si="1565"/>
        <v>BH$16</v>
      </c>
      <c r="BI1254" s="199" t="str">
        <f t="shared" si="1565"/>
        <v>BI$16</v>
      </c>
      <c r="BJ1254" s="199" t="str">
        <f t="shared" si="1565"/>
        <v>BJ$16</v>
      </c>
      <c r="BK1254" s="199" t="str">
        <f t="shared" si="1565"/>
        <v>BK$16</v>
      </c>
      <c r="BL1254" s="199" t="str">
        <f t="shared" si="1565"/>
        <v>BL$16</v>
      </c>
      <c r="BM1254" s="199" t="str">
        <f t="shared" si="1565"/>
        <v>BM$16</v>
      </c>
      <c r="BN1254" s="199" t="str">
        <f t="shared" si="1565"/>
        <v>BN$16</v>
      </c>
      <c r="BO1254" s="199" t="str">
        <f t="shared" si="1565"/>
        <v>BO$16</v>
      </c>
      <c r="BP1254" s="199" t="str">
        <f t="shared" si="1565"/>
        <v>BP$16</v>
      </c>
      <c r="BQ1254" s="199" t="str">
        <f t="shared" si="1565"/>
        <v>BQ$16</v>
      </c>
      <c r="BR1254" s="199" t="str">
        <f t="shared" si="1565"/>
        <v>BR$16</v>
      </c>
      <c r="BS1254" s="199" t="str">
        <f t="shared" si="1565"/>
        <v>BS$16</v>
      </c>
      <c r="BT1254" s="199" t="str">
        <f t="shared" si="1565"/>
        <v>BT$16</v>
      </c>
      <c r="BU1254" s="199" t="str">
        <f t="shared" si="1565"/>
        <v>BU$16</v>
      </c>
      <c r="BV1254" s="199" t="str">
        <f t="shared" si="1565"/>
        <v>BV$16</v>
      </c>
      <c r="BW1254" s="199" t="str">
        <f t="shared" si="1565"/>
        <v>BW$16</v>
      </c>
      <c r="BX1254" s="199" t="str">
        <f t="shared" si="1565"/>
        <v>BX$16</v>
      </c>
      <c r="BY1254" s="199" t="str">
        <f t="shared" si="1565"/>
        <v>BY$16</v>
      </c>
      <c r="BZ1254" s="199" t="str">
        <f t="shared" si="1565"/>
        <v>BZ$16</v>
      </c>
      <c r="CA1254" s="199" t="str">
        <f t="shared" si="1565"/>
        <v>CA$16</v>
      </c>
      <c r="CB1254" s="199" t="str">
        <f t="shared" si="1565"/>
        <v>CB$16</v>
      </c>
      <c r="CC1254" s="199" t="str">
        <f t="shared" si="1565"/>
        <v>CC$16</v>
      </c>
      <c r="CD1254" s="199" t="str">
        <f t="shared" si="1565"/>
        <v>CD$16</v>
      </c>
      <c r="CE1254" s="199" t="str">
        <f t="shared" ref="CE1254:CL1254" si="1566">CE$20</f>
        <v>CE$16</v>
      </c>
      <c r="CF1254" s="199" t="str">
        <f t="shared" si="1566"/>
        <v>CF$16</v>
      </c>
      <c r="CG1254" s="199" t="str">
        <f t="shared" si="1566"/>
        <v>CG$16</v>
      </c>
      <c r="CH1254" s="199" t="str">
        <f t="shared" si="1566"/>
        <v>CH$16</v>
      </c>
      <c r="CI1254" s="199" t="str">
        <f t="shared" si="1566"/>
        <v>CI$16</v>
      </c>
      <c r="CJ1254" s="199" t="str">
        <f t="shared" si="1566"/>
        <v>CJ$16</v>
      </c>
      <c r="CK1254" s="199" t="str">
        <f t="shared" si="1566"/>
        <v>CK$16</v>
      </c>
      <c r="CL1254" s="199" t="str">
        <f t="shared" si="1566"/>
        <v>CL$16</v>
      </c>
      <c r="CN1254" s="176"/>
      <c r="CO1254" s="199" t="str">
        <f t="shared" ref="CO1254:DL1254" si="1567">CO$20</f>
        <v>CO$16</v>
      </c>
      <c r="CP1254" s="199" t="str">
        <f t="shared" si="1567"/>
        <v>CP$16</v>
      </c>
      <c r="CQ1254" s="199" t="str">
        <f t="shared" si="1567"/>
        <v>CQ$16</v>
      </c>
      <c r="CR1254" s="199" t="str">
        <f t="shared" si="1567"/>
        <v>CR$16</v>
      </c>
      <c r="CS1254" s="199" t="str">
        <f t="shared" si="1567"/>
        <v>CS$16</v>
      </c>
      <c r="CT1254" s="199" t="str">
        <f t="shared" si="1567"/>
        <v>CT$16</v>
      </c>
      <c r="CU1254" s="199" t="str">
        <f t="shared" si="1567"/>
        <v>CU$16</v>
      </c>
      <c r="CV1254" s="199" t="str">
        <f t="shared" si="1567"/>
        <v>CV$16</v>
      </c>
      <c r="CW1254" s="199" t="str">
        <f t="shared" si="1567"/>
        <v>CW$16</v>
      </c>
      <c r="CX1254" s="199" t="str">
        <f t="shared" si="1567"/>
        <v>CX$16</v>
      </c>
      <c r="CY1254" s="199" t="str">
        <f t="shared" si="1567"/>
        <v>CY$16</v>
      </c>
      <c r="CZ1254" s="199" t="str">
        <f t="shared" si="1567"/>
        <v>CZ$16</v>
      </c>
      <c r="DA1254" s="199" t="str">
        <f t="shared" si="1567"/>
        <v>DA$16</v>
      </c>
      <c r="DB1254" s="199" t="str">
        <f t="shared" si="1567"/>
        <v>DB$16</v>
      </c>
      <c r="DC1254" s="199" t="str">
        <f t="shared" si="1567"/>
        <v>DC$16</v>
      </c>
      <c r="DD1254" s="199" t="str">
        <f t="shared" si="1567"/>
        <v>DD$16</v>
      </c>
      <c r="DE1254" s="199" t="str">
        <f t="shared" si="1567"/>
        <v>DE$16</v>
      </c>
      <c r="DF1254" s="199" t="str">
        <f t="shared" si="1567"/>
        <v>DF$16</v>
      </c>
      <c r="DG1254" s="199" t="str">
        <f t="shared" si="1567"/>
        <v>DG$16</v>
      </c>
      <c r="DH1254" s="199" t="str">
        <f t="shared" si="1567"/>
        <v>DH$16</v>
      </c>
      <c r="DI1254" s="199" t="str">
        <f t="shared" si="1567"/>
        <v>DI$16</v>
      </c>
      <c r="DJ1254" s="199" t="str">
        <f t="shared" si="1567"/>
        <v>DJ$16</v>
      </c>
      <c r="DK1254" s="199" t="str">
        <f t="shared" si="1567"/>
        <v>DK$16</v>
      </c>
      <c r="DL1254" s="199" t="str">
        <f t="shared" si="1567"/>
        <v>DL$16</v>
      </c>
    </row>
    <row r="1255" spans="1:116" x14ac:dyDescent="0.4">
      <c r="A1255" s="174"/>
      <c r="E1255" s="8"/>
      <c r="G1255" s="175" t="s">
        <v>462</v>
      </c>
      <c r="H1255" s="200"/>
      <c r="I1255" s="201"/>
      <c r="J1255" s="201"/>
      <c r="K1255" s="202"/>
      <c r="L1255" s="202"/>
      <c r="M1255" s="202"/>
      <c r="N1255" s="202"/>
      <c r="O1255" s="202"/>
      <c r="P1255" s="202"/>
      <c r="R1255" s="202"/>
      <c r="S1255" s="199" t="str">
        <f t="shared" ref="S1255:AX1255" si="1568">S$21</f>
        <v>S$17</v>
      </c>
      <c r="T1255" s="199" t="str">
        <f t="shared" si="1568"/>
        <v>T$17</v>
      </c>
      <c r="U1255" s="199" t="str">
        <f t="shared" si="1568"/>
        <v>U$17</v>
      </c>
      <c r="V1255" s="199" t="str">
        <f t="shared" si="1568"/>
        <v>V$17</v>
      </c>
      <c r="W1255" s="199" t="str">
        <f t="shared" si="1568"/>
        <v>W$17</v>
      </c>
      <c r="X1255" s="199" t="str">
        <f t="shared" si="1568"/>
        <v>X$17</v>
      </c>
      <c r="Y1255" s="199" t="str">
        <f t="shared" si="1568"/>
        <v>Y$17</v>
      </c>
      <c r="Z1255" s="199" t="str">
        <f t="shared" si="1568"/>
        <v>Z$17</v>
      </c>
      <c r="AA1255" s="199" t="str">
        <f t="shared" si="1568"/>
        <v>AA$17</v>
      </c>
      <c r="AB1255" s="199" t="str">
        <f t="shared" si="1568"/>
        <v>AB$17</v>
      </c>
      <c r="AC1255" s="199" t="str">
        <f t="shared" si="1568"/>
        <v>AC$17</v>
      </c>
      <c r="AD1255" s="199" t="str">
        <f t="shared" si="1568"/>
        <v>AD$17</v>
      </c>
      <c r="AE1255" s="199" t="str">
        <f t="shared" si="1568"/>
        <v>AE$17</v>
      </c>
      <c r="AF1255" s="199" t="str">
        <f t="shared" si="1568"/>
        <v>AF$17</v>
      </c>
      <c r="AG1255" s="199" t="str">
        <f t="shared" si="1568"/>
        <v>AG$17</v>
      </c>
      <c r="AH1255" s="199" t="str">
        <f t="shared" si="1568"/>
        <v>AH$17</v>
      </c>
      <c r="AI1255" s="199" t="str">
        <f t="shared" si="1568"/>
        <v>AI$17</v>
      </c>
      <c r="AJ1255" s="199" t="str">
        <f t="shared" si="1568"/>
        <v>AJ$17</v>
      </c>
      <c r="AK1255" s="199" t="str">
        <f t="shared" si="1568"/>
        <v>AK$17</v>
      </c>
      <c r="AL1255" s="199" t="str">
        <f t="shared" si="1568"/>
        <v>AL$17</v>
      </c>
      <c r="AM1255" s="199" t="str">
        <f t="shared" si="1568"/>
        <v>AM$17</v>
      </c>
      <c r="AN1255" s="199" t="str">
        <f t="shared" si="1568"/>
        <v>AN$17</v>
      </c>
      <c r="AO1255" s="199" t="str">
        <f t="shared" si="1568"/>
        <v>AO$17</v>
      </c>
      <c r="AP1255" s="199" t="str">
        <f t="shared" si="1568"/>
        <v>AP$17</v>
      </c>
      <c r="AQ1255" s="199" t="str">
        <f t="shared" si="1568"/>
        <v>AQ$17</v>
      </c>
      <c r="AR1255" s="199" t="str">
        <f t="shared" si="1568"/>
        <v>AR$17</v>
      </c>
      <c r="AS1255" s="199" t="str">
        <f t="shared" si="1568"/>
        <v>AS$17</v>
      </c>
      <c r="AT1255" s="199" t="str">
        <f t="shared" si="1568"/>
        <v>AT$17</v>
      </c>
      <c r="AU1255" s="199" t="str">
        <f t="shared" si="1568"/>
        <v>AU$17</v>
      </c>
      <c r="AV1255" s="199" t="str">
        <f t="shared" si="1568"/>
        <v>AV$17</v>
      </c>
      <c r="AW1255" s="199" t="str">
        <f t="shared" si="1568"/>
        <v>AW$17</v>
      </c>
      <c r="AX1255" s="199" t="str">
        <f t="shared" si="1568"/>
        <v>AX$17</v>
      </c>
      <c r="AY1255" s="199" t="str">
        <f t="shared" ref="AY1255:CD1255" si="1569">AY$21</f>
        <v>AY$17</v>
      </c>
      <c r="AZ1255" s="199" t="str">
        <f t="shared" si="1569"/>
        <v>AZ$17</v>
      </c>
      <c r="BA1255" s="199" t="str">
        <f t="shared" si="1569"/>
        <v>BA$17</v>
      </c>
      <c r="BB1255" s="199" t="str">
        <f t="shared" si="1569"/>
        <v>BB$17</v>
      </c>
      <c r="BC1255" s="199" t="str">
        <f t="shared" si="1569"/>
        <v>BC$17</v>
      </c>
      <c r="BD1255" s="199" t="str">
        <f t="shared" si="1569"/>
        <v>BD$17</v>
      </c>
      <c r="BE1255" s="199" t="str">
        <f t="shared" si="1569"/>
        <v>BE$17</v>
      </c>
      <c r="BF1255" s="199" t="str">
        <f t="shared" si="1569"/>
        <v>BF$17</v>
      </c>
      <c r="BG1255" s="199" t="str">
        <f t="shared" si="1569"/>
        <v>BG$17</v>
      </c>
      <c r="BH1255" s="199" t="str">
        <f t="shared" si="1569"/>
        <v>BH$17</v>
      </c>
      <c r="BI1255" s="199" t="str">
        <f t="shared" si="1569"/>
        <v>BI$17</v>
      </c>
      <c r="BJ1255" s="199" t="str">
        <f t="shared" si="1569"/>
        <v>BJ$17</v>
      </c>
      <c r="BK1255" s="199" t="str">
        <f t="shared" si="1569"/>
        <v>BK$17</v>
      </c>
      <c r="BL1255" s="199" t="str">
        <f t="shared" si="1569"/>
        <v>BL$17</v>
      </c>
      <c r="BM1255" s="199" t="str">
        <f t="shared" si="1569"/>
        <v>BM$17</v>
      </c>
      <c r="BN1255" s="199" t="str">
        <f t="shared" si="1569"/>
        <v>BN$17</v>
      </c>
      <c r="BO1255" s="199" t="str">
        <f t="shared" si="1569"/>
        <v>BO$17</v>
      </c>
      <c r="BP1255" s="199" t="str">
        <f t="shared" si="1569"/>
        <v>BP$17</v>
      </c>
      <c r="BQ1255" s="199" t="str">
        <f t="shared" si="1569"/>
        <v>BQ$17</v>
      </c>
      <c r="BR1255" s="199" t="str">
        <f t="shared" si="1569"/>
        <v>BR$17</v>
      </c>
      <c r="BS1255" s="199" t="str">
        <f t="shared" si="1569"/>
        <v>BS$17</v>
      </c>
      <c r="BT1255" s="199" t="str">
        <f t="shared" si="1569"/>
        <v>BT$17</v>
      </c>
      <c r="BU1255" s="199" t="str">
        <f t="shared" si="1569"/>
        <v>BU$17</v>
      </c>
      <c r="BV1255" s="199" t="str">
        <f t="shared" si="1569"/>
        <v>BV$17</v>
      </c>
      <c r="BW1255" s="199" t="str">
        <f t="shared" si="1569"/>
        <v>BW$17</v>
      </c>
      <c r="BX1255" s="199" t="str">
        <f t="shared" si="1569"/>
        <v>BX$17</v>
      </c>
      <c r="BY1255" s="199" t="str">
        <f t="shared" si="1569"/>
        <v>BY$17</v>
      </c>
      <c r="BZ1255" s="199" t="str">
        <f t="shared" si="1569"/>
        <v>BZ$17</v>
      </c>
      <c r="CA1255" s="199" t="str">
        <f t="shared" si="1569"/>
        <v>CA$17</v>
      </c>
      <c r="CB1255" s="199" t="str">
        <f t="shared" si="1569"/>
        <v>CB$17</v>
      </c>
      <c r="CC1255" s="199" t="str">
        <f t="shared" si="1569"/>
        <v>CC$17</v>
      </c>
      <c r="CD1255" s="199" t="str">
        <f t="shared" si="1569"/>
        <v>CD$17</v>
      </c>
      <c r="CE1255" s="199" t="str">
        <f t="shared" ref="CE1255:CL1255" si="1570">CE$21</f>
        <v>CE$17</v>
      </c>
      <c r="CF1255" s="199" t="str">
        <f t="shared" si="1570"/>
        <v>CF$17</v>
      </c>
      <c r="CG1255" s="199" t="str">
        <f t="shared" si="1570"/>
        <v>CG$17</v>
      </c>
      <c r="CH1255" s="199" t="str">
        <f t="shared" si="1570"/>
        <v>CH$17</v>
      </c>
      <c r="CI1255" s="199" t="str">
        <f t="shared" si="1570"/>
        <v>CI$17</v>
      </c>
      <c r="CJ1255" s="199" t="str">
        <f t="shared" si="1570"/>
        <v>CJ$17</v>
      </c>
      <c r="CK1255" s="199" t="str">
        <f t="shared" si="1570"/>
        <v>CK$17</v>
      </c>
      <c r="CL1255" s="199" t="str">
        <f t="shared" si="1570"/>
        <v>CL$17</v>
      </c>
      <c r="CN1255" s="201"/>
      <c r="CO1255" s="199" t="str">
        <f t="shared" ref="CO1255:DL1255" si="1571">CO$21</f>
        <v>CO$17</v>
      </c>
      <c r="CP1255" s="199" t="str">
        <f t="shared" si="1571"/>
        <v>CP$17</v>
      </c>
      <c r="CQ1255" s="199" t="str">
        <f t="shared" si="1571"/>
        <v>CQ$17</v>
      </c>
      <c r="CR1255" s="199" t="str">
        <f t="shared" si="1571"/>
        <v>CR$17</v>
      </c>
      <c r="CS1255" s="199" t="str">
        <f t="shared" si="1571"/>
        <v>CS$17</v>
      </c>
      <c r="CT1255" s="199" t="str">
        <f t="shared" si="1571"/>
        <v>CT$17</v>
      </c>
      <c r="CU1255" s="199" t="str">
        <f t="shared" si="1571"/>
        <v>CU$17</v>
      </c>
      <c r="CV1255" s="199" t="str">
        <f t="shared" si="1571"/>
        <v>CV$17</v>
      </c>
      <c r="CW1255" s="199" t="str">
        <f t="shared" si="1571"/>
        <v>CW$17</v>
      </c>
      <c r="CX1255" s="199" t="str">
        <f t="shared" si="1571"/>
        <v>CX$17</v>
      </c>
      <c r="CY1255" s="199" t="str">
        <f t="shared" si="1571"/>
        <v>CY$17</v>
      </c>
      <c r="CZ1255" s="199" t="str">
        <f t="shared" si="1571"/>
        <v>CZ$17</v>
      </c>
      <c r="DA1255" s="199" t="str">
        <f t="shared" si="1571"/>
        <v>DA$17</v>
      </c>
      <c r="DB1255" s="199" t="str">
        <f t="shared" si="1571"/>
        <v>DB$17</v>
      </c>
      <c r="DC1255" s="199" t="str">
        <f t="shared" si="1571"/>
        <v>DC$17</v>
      </c>
      <c r="DD1255" s="199" t="str">
        <f t="shared" si="1571"/>
        <v>DD$17</v>
      </c>
      <c r="DE1255" s="199" t="str">
        <f t="shared" si="1571"/>
        <v>DE$17</v>
      </c>
      <c r="DF1255" s="199" t="str">
        <f t="shared" si="1571"/>
        <v>DF$17</v>
      </c>
      <c r="DG1255" s="199" t="str">
        <f t="shared" si="1571"/>
        <v>DG$17</v>
      </c>
      <c r="DH1255" s="199" t="str">
        <f t="shared" si="1571"/>
        <v>DH$17</v>
      </c>
      <c r="DI1255" s="199" t="str">
        <f t="shared" si="1571"/>
        <v>DI$17</v>
      </c>
      <c r="DJ1255" s="199" t="str">
        <f t="shared" si="1571"/>
        <v>DJ$17</v>
      </c>
      <c r="DK1255" s="199" t="str">
        <f t="shared" si="1571"/>
        <v>DK$17</v>
      </c>
      <c r="DL1255" s="199" t="str">
        <f t="shared" si="1571"/>
        <v>DL$17</v>
      </c>
    </row>
    <row r="1256" spans="1:116" x14ac:dyDescent="0.4">
      <c r="A1256" s="174"/>
      <c r="E1256" s="8"/>
      <c r="G1256" s="175" t="s">
        <v>491</v>
      </c>
      <c r="H1256" s="200"/>
      <c r="I1256" s="201"/>
      <c r="J1256" s="201"/>
      <c r="K1256" s="202"/>
      <c r="L1256" s="202"/>
      <c r="M1256" s="202"/>
      <c r="N1256" s="202"/>
      <c r="O1256" s="202"/>
      <c r="P1256" s="202"/>
      <c r="R1256" s="202"/>
      <c r="S1256" s="190"/>
      <c r="T1256" s="190"/>
      <c r="U1256" s="190"/>
      <c r="V1256" s="190"/>
      <c r="W1256" s="190"/>
      <c r="X1256" s="190"/>
      <c r="Y1256" s="190"/>
      <c r="Z1256" s="190"/>
      <c r="AA1256" s="190"/>
      <c r="AB1256" s="190"/>
      <c r="AC1256" s="190"/>
      <c r="AD1256" s="190"/>
      <c r="AE1256" s="190"/>
      <c r="AF1256" s="190"/>
      <c r="AG1256" s="190"/>
      <c r="AH1256" s="190"/>
      <c r="AI1256" s="190"/>
      <c r="AJ1256" s="190"/>
      <c r="AK1256" s="190"/>
      <c r="AL1256" s="190"/>
      <c r="AM1256" s="190"/>
      <c r="AN1256" s="190"/>
      <c r="AO1256" s="190"/>
      <c r="AP1256" s="190"/>
      <c r="AQ1256" s="190"/>
      <c r="AR1256" s="190"/>
      <c r="AS1256" s="190"/>
      <c r="AT1256" s="190"/>
      <c r="AU1256" s="190"/>
      <c r="AV1256" s="190"/>
      <c r="AW1256" s="190"/>
      <c r="AX1256" s="190"/>
      <c r="AY1256" s="190"/>
      <c r="AZ1256" s="190"/>
      <c r="BA1256" s="190"/>
      <c r="BB1256" s="190"/>
      <c r="BC1256" s="190"/>
      <c r="BD1256" s="190"/>
      <c r="BE1256" s="190"/>
      <c r="BF1256" s="190"/>
      <c r="BG1256" s="190"/>
      <c r="BH1256" s="190"/>
      <c r="BI1256" s="190"/>
      <c r="BJ1256" s="190"/>
      <c r="BK1256" s="190"/>
      <c r="BL1256" s="190"/>
      <c r="BM1256" s="190"/>
      <c r="BN1256" s="190"/>
      <c r="BO1256" s="190"/>
      <c r="BP1256" s="190"/>
      <c r="BQ1256" s="190"/>
      <c r="BR1256" s="190"/>
      <c r="BS1256" s="190"/>
      <c r="BT1256" s="190"/>
      <c r="BU1256" s="190"/>
      <c r="BV1256" s="190"/>
      <c r="BW1256" s="190"/>
      <c r="BX1256" s="190"/>
      <c r="BY1256" s="190"/>
      <c r="BZ1256" s="190"/>
      <c r="CA1256" s="190"/>
      <c r="CB1256" s="190"/>
      <c r="CC1256" s="190"/>
      <c r="CD1256" s="190"/>
      <c r="CE1256" s="190"/>
      <c r="CF1256" s="190"/>
      <c r="CG1256" s="190"/>
      <c r="CH1256" s="190"/>
      <c r="CI1256" s="190"/>
      <c r="CJ1256" s="190"/>
      <c r="CK1256" s="190"/>
      <c r="CL1256" s="190"/>
      <c r="CN1256" s="201"/>
      <c r="CO1256" s="190"/>
      <c r="CP1256" s="190"/>
      <c r="CQ1256" s="190"/>
      <c r="CR1256" s="190"/>
      <c r="CS1256" s="190"/>
      <c r="CT1256" s="190"/>
      <c r="CU1256" s="190"/>
      <c r="CV1256" s="190"/>
      <c r="CW1256" s="190"/>
      <c r="CX1256" s="190"/>
      <c r="CY1256" s="190"/>
      <c r="CZ1256" s="190"/>
      <c r="DA1256" s="190"/>
      <c r="DB1256" s="190"/>
      <c r="DC1256" s="190"/>
      <c r="DD1256" s="190"/>
      <c r="DE1256" s="190"/>
      <c r="DF1256" s="190"/>
      <c r="DG1256" s="190"/>
      <c r="DH1256" s="190"/>
      <c r="DI1256" s="190"/>
      <c r="DJ1256" s="190"/>
      <c r="DK1256" s="190"/>
      <c r="DL1256" s="190"/>
    </row>
    <row r="1257" spans="1:116" x14ac:dyDescent="0.4">
      <c r="A1257" s="174"/>
      <c r="E1257" s="8"/>
      <c r="G1257" s="175" t="s">
        <v>505</v>
      </c>
      <c r="H1257" s="200"/>
      <c r="I1257" s="201"/>
      <c r="J1257" s="201"/>
      <c r="K1257" s="202"/>
      <c r="L1257" s="202"/>
      <c r="M1257" s="202"/>
      <c r="N1257" s="202"/>
      <c r="O1257" s="202"/>
      <c r="P1257" s="202"/>
      <c r="R1257" s="202"/>
      <c r="S1257" s="190"/>
      <c r="T1257" s="190"/>
      <c r="U1257" s="190"/>
      <c r="V1257" s="190"/>
      <c r="W1257" s="190"/>
      <c r="X1257" s="190"/>
      <c r="Y1257" s="190"/>
      <c r="Z1257" s="190"/>
      <c r="AA1257" s="190"/>
      <c r="AB1257" s="190"/>
      <c r="AC1257" s="190"/>
      <c r="AD1257" s="190"/>
      <c r="AE1257" s="190"/>
      <c r="AF1257" s="190"/>
      <c r="AG1257" s="190"/>
      <c r="AH1257" s="190"/>
      <c r="AI1257" s="190"/>
      <c r="AJ1257" s="190"/>
      <c r="AK1257" s="190"/>
      <c r="AL1257" s="190"/>
      <c r="AM1257" s="190"/>
      <c r="AN1257" s="190"/>
      <c r="AO1257" s="190"/>
      <c r="AP1257" s="190"/>
      <c r="AQ1257" s="190"/>
      <c r="AR1257" s="190"/>
      <c r="AS1257" s="190"/>
      <c r="AT1257" s="190"/>
      <c r="AU1257" s="190"/>
      <c r="AV1257" s="190"/>
      <c r="AW1257" s="190"/>
      <c r="AX1257" s="190"/>
      <c r="AY1257" s="190"/>
      <c r="AZ1257" s="190"/>
      <c r="BA1257" s="190"/>
      <c r="BB1257" s="190"/>
      <c r="BC1257" s="190"/>
      <c r="BD1257" s="190"/>
      <c r="BE1257" s="190"/>
      <c r="BF1257" s="190"/>
      <c r="BG1257" s="190"/>
      <c r="BH1257" s="190"/>
      <c r="BI1257" s="190"/>
      <c r="BJ1257" s="190"/>
      <c r="BK1257" s="190"/>
      <c r="BL1257" s="190"/>
      <c r="BM1257" s="190"/>
      <c r="BN1257" s="190"/>
      <c r="BO1257" s="190"/>
      <c r="BP1257" s="190"/>
      <c r="BQ1257" s="190"/>
      <c r="BR1257" s="190"/>
      <c r="BS1257" s="190"/>
      <c r="BT1257" s="190"/>
      <c r="BU1257" s="190"/>
      <c r="BV1257" s="190"/>
      <c r="BW1257" s="190"/>
      <c r="BX1257" s="190"/>
      <c r="BY1257" s="190"/>
      <c r="BZ1257" s="190"/>
      <c r="CA1257" s="190"/>
      <c r="CB1257" s="190"/>
      <c r="CC1257" s="190"/>
      <c r="CD1257" s="190"/>
      <c r="CE1257" s="190"/>
      <c r="CF1257" s="190"/>
      <c r="CG1257" s="190"/>
      <c r="CH1257" s="190"/>
      <c r="CI1257" s="190"/>
      <c r="CJ1257" s="190"/>
      <c r="CK1257" s="190"/>
      <c r="CL1257" s="190"/>
      <c r="CN1257" s="201"/>
      <c r="CO1257" s="190"/>
      <c r="CP1257" s="190"/>
      <c r="CQ1257" s="190"/>
      <c r="CR1257" s="190"/>
      <c r="CS1257" s="190"/>
      <c r="CT1257" s="190"/>
      <c r="CU1257" s="190"/>
      <c r="CV1257" s="190"/>
      <c r="CW1257" s="190"/>
      <c r="CX1257" s="190"/>
      <c r="CY1257" s="190"/>
      <c r="CZ1257" s="190"/>
      <c r="DA1257" s="190"/>
      <c r="DB1257" s="190"/>
      <c r="DC1257" s="190"/>
      <c r="DD1257" s="190"/>
      <c r="DE1257" s="190"/>
      <c r="DF1257" s="190"/>
      <c r="DG1257" s="190"/>
      <c r="DH1257" s="190"/>
      <c r="DI1257" s="190"/>
      <c r="DJ1257" s="190"/>
      <c r="DK1257" s="190"/>
      <c r="DL1257" s="190"/>
    </row>
    <row r="1258" spans="1:116" x14ac:dyDescent="0.4">
      <c r="A1258" s="174"/>
      <c r="E1258" s="8"/>
      <c r="G1258" s="175" t="s">
        <v>463</v>
      </c>
      <c r="H1258" s="200"/>
      <c r="I1258" s="201"/>
      <c r="J1258" s="201"/>
      <c r="K1258" s="202"/>
      <c r="L1258" s="202"/>
      <c r="M1258" s="202"/>
      <c r="N1258" s="202"/>
      <c r="O1258" s="202"/>
      <c r="P1258" s="202"/>
      <c r="R1258" s="202"/>
      <c r="S1258" s="190" t="str">
        <f t="shared" ref="S1258:AX1258" si="1572">S$22</f>
        <v>S$18</v>
      </c>
      <c r="T1258" s="190" t="str">
        <f t="shared" si="1572"/>
        <v>T$18</v>
      </c>
      <c r="U1258" s="190" t="str">
        <f t="shared" si="1572"/>
        <v>U$18</v>
      </c>
      <c r="V1258" s="190" t="str">
        <f t="shared" si="1572"/>
        <v>V$18</v>
      </c>
      <c r="W1258" s="190" t="str">
        <f t="shared" si="1572"/>
        <v>W$18</v>
      </c>
      <c r="X1258" s="190" t="str">
        <f t="shared" si="1572"/>
        <v>X$18</v>
      </c>
      <c r="Y1258" s="190" t="str">
        <f t="shared" si="1572"/>
        <v>Y$18</v>
      </c>
      <c r="Z1258" s="190" t="str">
        <f t="shared" si="1572"/>
        <v>Z$18</v>
      </c>
      <c r="AA1258" s="190" t="str">
        <f t="shared" si="1572"/>
        <v>AA$18</v>
      </c>
      <c r="AB1258" s="190" t="str">
        <f t="shared" si="1572"/>
        <v>AB$18</v>
      </c>
      <c r="AC1258" s="190" t="str">
        <f t="shared" si="1572"/>
        <v>AC$18</v>
      </c>
      <c r="AD1258" s="190" t="str">
        <f t="shared" si="1572"/>
        <v>AD$18</v>
      </c>
      <c r="AE1258" s="190" t="str">
        <f t="shared" si="1572"/>
        <v>AE$18</v>
      </c>
      <c r="AF1258" s="190" t="str">
        <f t="shared" si="1572"/>
        <v>AF$18</v>
      </c>
      <c r="AG1258" s="190" t="str">
        <f t="shared" si="1572"/>
        <v>AG$18</v>
      </c>
      <c r="AH1258" s="190" t="str">
        <f t="shared" si="1572"/>
        <v>AH$18</v>
      </c>
      <c r="AI1258" s="190" t="str">
        <f t="shared" si="1572"/>
        <v>AI$18</v>
      </c>
      <c r="AJ1258" s="190" t="str">
        <f t="shared" si="1572"/>
        <v>AJ$18</v>
      </c>
      <c r="AK1258" s="190" t="str">
        <f t="shared" si="1572"/>
        <v>AK$18</v>
      </c>
      <c r="AL1258" s="190" t="str">
        <f t="shared" si="1572"/>
        <v>AL$18</v>
      </c>
      <c r="AM1258" s="190" t="str">
        <f t="shared" si="1572"/>
        <v>AM$18</v>
      </c>
      <c r="AN1258" s="190" t="str">
        <f t="shared" si="1572"/>
        <v>AN$18</v>
      </c>
      <c r="AO1258" s="190" t="str">
        <f t="shared" si="1572"/>
        <v>AO$18</v>
      </c>
      <c r="AP1258" s="190" t="str">
        <f t="shared" si="1572"/>
        <v>AP$18</v>
      </c>
      <c r="AQ1258" s="190" t="str">
        <f t="shared" si="1572"/>
        <v>AQ$18</v>
      </c>
      <c r="AR1258" s="190" t="str">
        <f t="shared" si="1572"/>
        <v>AR$18</v>
      </c>
      <c r="AS1258" s="190" t="str">
        <f t="shared" si="1572"/>
        <v>AS$18</v>
      </c>
      <c r="AT1258" s="190" t="str">
        <f t="shared" si="1572"/>
        <v>AT$18</v>
      </c>
      <c r="AU1258" s="190" t="str">
        <f t="shared" si="1572"/>
        <v>AU$18</v>
      </c>
      <c r="AV1258" s="190" t="str">
        <f t="shared" si="1572"/>
        <v>AV$18</v>
      </c>
      <c r="AW1258" s="190" t="str">
        <f t="shared" si="1572"/>
        <v>AW$18</v>
      </c>
      <c r="AX1258" s="190" t="str">
        <f t="shared" si="1572"/>
        <v>AX$18</v>
      </c>
      <c r="AY1258" s="190" t="str">
        <f t="shared" ref="AY1258:CD1258" si="1573">AY$22</f>
        <v>AY$18</v>
      </c>
      <c r="AZ1258" s="190" t="str">
        <f t="shared" si="1573"/>
        <v>AZ$18</v>
      </c>
      <c r="BA1258" s="190" t="str">
        <f t="shared" si="1573"/>
        <v>BA$18</v>
      </c>
      <c r="BB1258" s="190" t="str">
        <f t="shared" si="1573"/>
        <v>BB$18</v>
      </c>
      <c r="BC1258" s="190" t="str">
        <f t="shared" si="1573"/>
        <v>BC$18</v>
      </c>
      <c r="BD1258" s="190" t="str">
        <f t="shared" si="1573"/>
        <v>BD$18</v>
      </c>
      <c r="BE1258" s="190" t="str">
        <f t="shared" si="1573"/>
        <v>BE$18</v>
      </c>
      <c r="BF1258" s="190" t="str">
        <f t="shared" si="1573"/>
        <v>BF$18</v>
      </c>
      <c r="BG1258" s="190" t="str">
        <f t="shared" si="1573"/>
        <v>BG$18</v>
      </c>
      <c r="BH1258" s="190" t="str">
        <f t="shared" si="1573"/>
        <v>BH$18</v>
      </c>
      <c r="BI1258" s="190" t="str">
        <f t="shared" si="1573"/>
        <v>BI$18</v>
      </c>
      <c r="BJ1258" s="190" t="str">
        <f t="shared" si="1573"/>
        <v>BJ$18</v>
      </c>
      <c r="BK1258" s="190" t="str">
        <f t="shared" si="1573"/>
        <v>BK$18</v>
      </c>
      <c r="BL1258" s="190" t="str">
        <f t="shared" si="1573"/>
        <v>BL$18</v>
      </c>
      <c r="BM1258" s="190" t="str">
        <f t="shared" si="1573"/>
        <v>BM$18</v>
      </c>
      <c r="BN1258" s="190" t="str">
        <f t="shared" si="1573"/>
        <v>BN$18</v>
      </c>
      <c r="BO1258" s="190" t="str">
        <f t="shared" si="1573"/>
        <v>BO$18</v>
      </c>
      <c r="BP1258" s="190" t="str">
        <f t="shared" si="1573"/>
        <v>BP$18</v>
      </c>
      <c r="BQ1258" s="190" t="str">
        <f t="shared" si="1573"/>
        <v>BQ$18</v>
      </c>
      <c r="BR1258" s="190" t="str">
        <f t="shared" si="1573"/>
        <v>BR$18</v>
      </c>
      <c r="BS1258" s="190" t="str">
        <f t="shared" si="1573"/>
        <v>BS$18</v>
      </c>
      <c r="BT1258" s="190" t="str">
        <f t="shared" si="1573"/>
        <v>BT$18</v>
      </c>
      <c r="BU1258" s="190" t="str">
        <f t="shared" si="1573"/>
        <v>BU$18</v>
      </c>
      <c r="BV1258" s="190" t="str">
        <f t="shared" si="1573"/>
        <v>BV$18</v>
      </c>
      <c r="BW1258" s="190" t="str">
        <f t="shared" si="1573"/>
        <v>BW$18</v>
      </c>
      <c r="BX1258" s="190" t="str">
        <f t="shared" si="1573"/>
        <v>BX$18</v>
      </c>
      <c r="BY1258" s="190" t="str">
        <f t="shared" si="1573"/>
        <v>BY$18</v>
      </c>
      <c r="BZ1258" s="190" t="str">
        <f t="shared" si="1573"/>
        <v>BZ$18</v>
      </c>
      <c r="CA1258" s="190" t="str">
        <f t="shared" si="1573"/>
        <v>CA$18</v>
      </c>
      <c r="CB1258" s="190" t="str">
        <f t="shared" si="1573"/>
        <v>CB$18</v>
      </c>
      <c r="CC1258" s="190" t="str">
        <f t="shared" si="1573"/>
        <v>CC$18</v>
      </c>
      <c r="CD1258" s="190" t="str">
        <f t="shared" si="1573"/>
        <v>CD$18</v>
      </c>
      <c r="CE1258" s="190" t="str">
        <f t="shared" ref="CE1258:CL1258" si="1574">CE$22</f>
        <v>CE$18</v>
      </c>
      <c r="CF1258" s="190" t="str">
        <f t="shared" si="1574"/>
        <v>CF$18</v>
      </c>
      <c r="CG1258" s="190" t="str">
        <f t="shared" si="1574"/>
        <v>CG$18</v>
      </c>
      <c r="CH1258" s="190" t="str">
        <f t="shared" si="1574"/>
        <v>CH$18</v>
      </c>
      <c r="CI1258" s="190" t="str">
        <f t="shared" si="1574"/>
        <v>CI$18</v>
      </c>
      <c r="CJ1258" s="190" t="str">
        <f t="shared" si="1574"/>
        <v>CJ$18</v>
      </c>
      <c r="CK1258" s="190" t="str">
        <f t="shared" si="1574"/>
        <v>CK$18</v>
      </c>
      <c r="CL1258" s="190" t="str">
        <f t="shared" si="1574"/>
        <v>CL$18</v>
      </c>
      <c r="CN1258" s="201"/>
      <c r="CO1258" s="190" t="str">
        <f t="shared" ref="CO1258:DL1258" si="1575">CO$22</f>
        <v>CO$18</v>
      </c>
      <c r="CP1258" s="190" t="str">
        <f t="shared" si="1575"/>
        <v>CP$18</v>
      </c>
      <c r="CQ1258" s="190" t="str">
        <f t="shared" si="1575"/>
        <v>CQ$18</v>
      </c>
      <c r="CR1258" s="190" t="str">
        <f t="shared" si="1575"/>
        <v>CR$18</v>
      </c>
      <c r="CS1258" s="190" t="str">
        <f t="shared" si="1575"/>
        <v>CS$18</v>
      </c>
      <c r="CT1258" s="190" t="str">
        <f t="shared" si="1575"/>
        <v>CT$18</v>
      </c>
      <c r="CU1258" s="190" t="str">
        <f t="shared" si="1575"/>
        <v>CU$18</v>
      </c>
      <c r="CV1258" s="190" t="str">
        <f t="shared" si="1575"/>
        <v>CV$18</v>
      </c>
      <c r="CW1258" s="190" t="str">
        <f t="shared" si="1575"/>
        <v>CW$18</v>
      </c>
      <c r="CX1258" s="190" t="str">
        <f t="shared" si="1575"/>
        <v>CX$18</v>
      </c>
      <c r="CY1258" s="190" t="str">
        <f t="shared" si="1575"/>
        <v>CY$18</v>
      </c>
      <c r="CZ1258" s="190" t="str">
        <f t="shared" si="1575"/>
        <v>CZ$18</v>
      </c>
      <c r="DA1258" s="190" t="str">
        <f t="shared" si="1575"/>
        <v>DA$18</v>
      </c>
      <c r="DB1258" s="190" t="str">
        <f t="shared" si="1575"/>
        <v>DB$18</v>
      </c>
      <c r="DC1258" s="190" t="str">
        <f t="shared" si="1575"/>
        <v>DC$18</v>
      </c>
      <c r="DD1258" s="190" t="str">
        <f t="shared" si="1575"/>
        <v>DD$18</v>
      </c>
      <c r="DE1258" s="190" t="str">
        <f t="shared" si="1575"/>
        <v>DE$18</v>
      </c>
      <c r="DF1258" s="190" t="str">
        <f t="shared" si="1575"/>
        <v>DF$18</v>
      </c>
      <c r="DG1258" s="190" t="str">
        <f t="shared" si="1575"/>
        <v>DG$18</v>
      </c>
      <c r="DH1258" s="190" t="str">
        <f t="shared" si="1575"/>
        <v>DH$18</v>
      </c>
      <c r="DI1258" s="190" t="str">
        <f t="shared" si="1575"/>
        <v>DI$18</v>
      </c>
      <c r="DJ1258" s="190" t="str">
        <f t="shared" si="1575"/>
        <v>DJ$18</v>
      </c>
      <c r="DK1258" s="190" t="str">
        <f t="shared" si="1575"/>
        <v>DK$18</v>
      </c>
      <c r="DL1258" s="190" t="str">
        <f t="shared" si="1575"/>
        <v>DL$18</v>
      </c>
    </row>
    <row r="1259" spans="1:116" x14ac:dyDescent="0.4">
      <c r="A1259" s="174"/>
      <c r="E1259" s="8"/>
      <c r="G1259" s="175" t="s">
        <v>464</v>
      </c>
      <c r="H1259" s="200"/>
      <c r="I1259" s="201"/>
      <c r="J1259" s="201"/>
      <c r="K1259" s="202"/>
      <c r="L1259" s="202"/>
      <c r="M1259" s="202"/>
      <c r="N1259" s="202"/>
      <c r="O1259" s="202"/>
      <c r="P1259" s="202"/>
      <c r="R1259" s="202"/>
      <c r="S1259" s="190" t="str">
        <f t="shared" ref="S1259:AX1259" si="1576">S$23</f>
        <v>S$19</v>
      </c>
      <c r="T1259" s="190" t="str">
        <f t="shared" si="1576"/>
        <v>T$19</v>
      </c>
      <c r="U1259" s="190" t="str">
        <f t="shared" si="1576"/>
        <v>U$19</v>
      </c>
      <c r="V1259" s="190" t="str">
        <f t="shared" si="1576"/>
        <v>V$19</v>
      </c>
      <c r="W1259" s="190" t="str">
        <f t="shared" si="1576"/>
        <v>W$19</v>
      </c>
      <c r="X1259" s="190" t="str">
        <f t="shared" si="1576"/>
        <v>X$19</v>
      </c>
      <c r="Y1259" s="190" t="str">
        <f t="shared" si="1576"/>
        <v>Y$19</v>
      </c>
      <c r="Z1259" s="190" t="str">
        <f t="shared" si="1576"/>
        <v>Z$19</v>
      </c>
      <c r="AA1259" s="190" t="str">
        <f t="shared" si="1576"/>
        <v>AA$19</v>
      </c>
      <c r="AB1259" s="190" t="str">
        <f t="shared" si="1576"/>
        <v>AB$19</v>
      </c>
      <c r="AC1259" s="190" t="str">
        <f t="shared" si="1576"/>
        <v>AC$19</v>
      </c>
      <c r="AD1259" s="190" t="str">
        <f t="shared" si="1576"/>
        <v>AD$19</v>
      </c>
      <c r="AE1259" s="190" t="str">
        <f t="shared" si="1576"/>
        <v>AE$19</v>
      </c>
      <c r="AF1259" s="190" t="str">
        <f t="shared" si="1576"/>
        <v>AF$19</v>
      </c>
      <c r="AG1259" s="190" t="str">
        <f t="shared" si="1576"/>
        <v>AG$19</v>
      </c>
      <c r="AH1259" s="190" t="str">
        <f t="shared" si="1576"/>
        <v>AH$19</v>
      </c>
      <c r="AI1259" s="190" t="str">
        <f t="shared" si="1576"/>
        <v>AI$19</v>
      </c>
      <c r="AJ1259" s="190" t="str">
        <f t="shared" si="1576"/>
        <v>AJ$19</v>
      </c>
      <c r="AK1259" s="190" t="str">
        <f t="shared" si="1576"/>
        <v>AK$19</v>
      </c>
      <c r="AL1259" s="190" t="str">
        <f t="shared" si="1576"/>
        <v>AL$19</v>
      </c>
      <c r="AM1259" s="190" t="str">
        <f t="shared" si="1576"/>
        <v>AM$19</v>
      </c>
      <c r="AN1259" s="190" t="str">
        <f t="shared" si="1576"/>
        <v>AN$19</v>
      </c>
      <c r="AO1259" s="190" t="str">
        <f t="shared" si="1576"/>
        <v>AO$19</v>
      </c>
      <c r="AP1259" s="190" t="str">
        <f t="shared" si="1576"/>
        <v>AP$19</v>
      </c>
      <c r="AQ1259" s="190" t="str">
        <f t="shared" si="1576"/>
        <v>AQ$19</v>
      </c>
      <c r="AR1259" s="190" t="str">
        <f t="shared" si="1576"/>
        <v>AR$19</v>
      </c>
      <c r="AS1259" s="190" t="str">
        <f t="shared" si="1576"/>
        <v>AS$19</v>
      </c>
      <c r="AT1259" s="190" t="str">
        <f t="shared" si="1576"/>
        <v>AT$19</v>
      </c>
      <c r="AU1259" s="190" t="str">
        <f t="shared" si="1576"/>
        <v>AU$19</v>
      </c>
      <c r="AV1259" s="190" t="str">
        <f t="shared" si="1576"/>
        <v>AV$19</v>
      </c>
      <c r="AW1259" s="190" t="str">
        <f t="shared" si="1576"/>
        <v>AW$19</v>
      </c>
      <c r="AX1259" s="190" t="str">
        <f t="shared" si="1576"/>
        <v>AX$19</v>
      </c>
      <c r="AY1259" s="190" t="str">
        <f t="shared" ref="AY1259:CD1259" si="1577">AY$23</f>
        <v>AY$19</v>
      </c>
      <c r="AZ1259" s="190" t="str">
        <f t="shared" si="1577"/>
        <v>AZ$19</v>
      </c>
      <c r="BA1259" s="190" t="str">
        <f t="shared" si="1577"/>
        <v>BA$19</v>
      </c>
      <c r="BB1259" s="190" t="str">
        <f t="shared" si="1577"/>
        <v>BB$19</v>
      </c>
      <c r="BC1259" s="190" t="str">
        <f t="shared" si="1577"/>
        <v>BC$19</v>
      </c>
      <c r="BD1259" s="190" t="str">
        <f t="shared" si="1577"/>
        <v>BD$19</v>
      </c>
      <c r="BE1259" s="190" t="str">
        <f t="shared" si="1577"/>
        <v>BE$19</v>
      </c>
      <c r="BF1259" s="190" t="str">
        <f t="shared" si="1577"/>
        <v>BF$19</v>
      </c>
      <c r="BG1259" s="190" t="str">
        <f t="shared" si="1577"/>
        <v>BG$19</v>
      </c>
      <c r="BH1259" s="190" t="str">
        <f t="shared" si="1577"/>
        <v>BH$19</v>
      </c>
      <c r="BI1259" s="190" t="str">
        <f t="shared" si="1577"/>
        <v>BI$19</v>
      </c>
      <c r="BJ1259" s="190" t="str">
        <f t="shared" si="1577"/>
        <v>BJ$19</v>
      </c>
      <c r="BK1259" s="190" t="str">
        <f t="shared" si="1577"/>
        <v>BK$19</v>
      </c>
      <c r="BL1259" s="190" t="str">
        <f t="shared" si="1577"/>
        <v>BL$19</v>
      </c>
      <c r="BM1259" s="190" t="str">
        <f t="shared" si="1577"/>
        <v>BM$19</v>
      </c>
      <c r="BN1259" s="190" t="str">
        <f t="shared" si="1577"/>
        <v>BN$19</v>
      </c>
      <c r="BO1259" s="190" t="str">
        <f t="shared" si="1577"/>
        <v>BO$19</v>
      </c>
      <c r="BP1259" s="190" t="str">
        <f t="shared" si="1577"/>
        <v>BP$19</v>
      </c>
      <c r="BQ1259" s="190" t="str">
        <f t="shared" si="1577"/>
        <v>BQ$19</v>
      </c>
      <c r="BR1259" s="190" t="str">
        <f t="shared" si="1577"/>
        <v>BR$19</v>
      </c>
      <c r="BS1259" s="190" t="str">
        <f t="shared" si="1577"/>
        <v>BS$19</v>
      </c>
      <c r="BT1259" s="190" t="str">
        <f t="shared" si="1577"/>
        <v>BT$19</v>
      </c>
      <c r="BU1259" s="190" t="str">
        <f t="shared" si="1577"/>
        <v>BU$19</v>
      </c>
      <c r="BV1259" s="190" t="str">
        <f t="shared" si="1577"/>
        <v>BV$19</v>
      </c>
      <c r="BW1259" s="190" t="str">
        <f t="shared" si="1577"/>
        <v>BW$19</v>
      </c>
      <c r="BX1259" s="190" t="str">
        <f t="shared" si="1577"/>
        <v>BX$19</v>
      </c>
      <c r="BY1259" s="190" t="str">
        <f t="shared" si="1577"/>
        <v>BY$19</v>
      </c>
      <c r="BZ1259" s="190" t="str">
        <f t="shared" si="1577"/>
        <v>BZ$19</v>
      </c>
      <c r="CA1259" s="190" t="str">
        <f t="shared" si="1577"/>
        <v>CA$19</v>
      </c>
      <c r="CB1259" s="190" t="str">
        <f t="shared" si="1577"/>
        <v>CB$19</v>
      </c>
      <c r="CC1259" s="190" t="str">
        <f t="shared" si="1577"/>
        <v>CC$19</v>
      </c>
      <c r="CD1259" s="190" t="str">
        <f t="shared" si="1577"/>
        <v>CD$19</v>
      </c>
      <c r="CE1259" s="190" t="str">
        <f t="shared" ref="CE1259:CL1259" si="1578">CE$23</f>
        <v>CE$19</v>
      </c>
      <c r="CF1259" s="190" t="str">
        <f t="shared" si="1578"/>
        <v>CF$19</v>
      </c>
      <c r="CG1259" s="190" t="str">
        <f t="shared" si="1578"/>
        <v>CG$19</v>
      </c>
      <c r="CH1259" s="190" t="str">
        <f t="shared" si="1578"/>
        <v>CH$19</v>
      </c>
      <c r="CI1259" s="190" t="str">
        <f t="shared" si="1578"/>
        <v>CI$19</v>
      </c>
      <c r="CJ1259" s="190" t="str">
        <f t="shared" si="1578"/>
        <v>CJ$19</v>
      </c>
      <c r="CK1259" s="190" t="str">
        <f t="shared" si="1578"/>
        <v>CK$19</v>
      </c>
      <c r="CL1259" s="190" t="str">
        <f t="shared" si="1578"/>
        <v>CL$19</v>
      </c>
      <c r="CN1259" s="201"/>
      <c r="CO1259" s="190" t="str">
        <f t="shared" ref="CO1259:DL1259" si="1579">CO$23</f>
        <v>CO$19</v>
      </c>
      <c r="CP1259" s="190" t="str">
        <f t="shared" si="1579"/>
        <v>CP$19</v>
      </c>
      <c r="CQ1259" s="190" t="str">
        <f t="shared" si="1579"/>
        <v>CQ$19</v>
      </c>
      <c r="CR1259" s="190" t="str">
        <f t="shared" si="1579"/>
        <v>CR$19</v>
      </c>
      <c r="CS1259" s="190" t="str">
        <f t="shared" si="1579"/>
        <v>CS$19</v>
      </c>
      <c r="CT1259" s="190" t="str">
        <f t="shared" si="1579"/>
        <v>CT$19</v>
      </c>
      <c r="CU1259" s="190" t="str">
        <f t="shared" si="1579"/>
        <v>CU$19</v>
      </c>
      <c r="CV1259" s="190" t="str">
        <f t="shared" si="1579"/>
        <v>CV$19</v>
      </c>
      <c r="CW1259" s="190" t="str">
        <f t="shared" si="1579"/>
        <v>CW$19</v>
      </c>
      <c r="CX1259" s="190" t="str">
        <f t="shared" si="1579"/>
        <v>CX$19</v>
      </c>
      <c r="CY1259" s="190" t="str">
        <f t="shared" si="1579"/>
        <v>CY$19</v>
      </c>
      <c r="CZ1259" s="190" t="str">
        <f t="shared" si="1579"/>
        <v>CZ$19</v>
      </c>
      <c r="DA1259" s="190" t="str">
        <f t="shared" si="1579"/>
        <v>DA$19</v>
      </c>
      <c r="DB1259" s="190" t="str">
        <f t="shared" si="1579"/>
        <v>DB$19</v>
      </c>
      <c r="DC1259" s="190" t="str">
        <f t="shared" si="1579"/>
        <v>DC$19</v>
      </c>
      <c r="DD1259" s="190" t="str">
        <f t="shared" si="1579"/>
        <v>DD$19</v>
      </c>
      <c r="DE1259" s="190" t="str">
        <f t="shared" si="1579"/>
        <v>DE$19</v>
      </c>
      <c r="DF1259" s="190" t="str">
        <f t="shared" si="1579"/>
        <v>DF$19</v>
      </c>
      <c r="DG1259" s="190" t="str">
        <f t="shared" si="1579"/>
        <v>DG$19</v>
      </c>
      <c r="DH1259" s="190" t="str">
        <f t="shared" si="1579"/>
        <v>DH$19</v>
      </c>
      <c r="DI1259" s="190" t="str">
        <f t="shared" si="1579"/>
        <v>DI$19</v>
      </c>
      <c r="DJ1259" s="190" t="str">
        <f t="shared" si="1579"/>
        <v>DJ$19</v>
      </c>
      <c r="DK1259" s="190" t="str">
        <f t="shared" si="1579"/>
        <v>DK$19</v>
      </c>
      <c r="DL1259" s="190" t="str">
        <f t="shared" si="1579"/>
        <v>DL$19</v>
      </c>
    </row>
    <row r="1260" spans="1:116" x14ac:dyDescent="0.4">
      <c r="A1260" s="142" t="s">
        <v>218</v>
      </c>
      <c r="B1260" s="31" t="s">
        <v>81</v>
      </c>
      <c r="C1260" s="31"/>
      <c r="D1260" t="s">
        <v>765</v>
      </c>
      <c r="E1260" s="8" t="str">
        <f t="shared" ref="E1260:E1273" si="1580">ROW()&amp;" "&amp;D1260</f>
        <v>1260 DC-S</v>
      </c>
      <c r="F1260" t="s">
        <v>155</v>
      </c>
      <c r="G1260" s="143" t="s">
        <v>192</v>
      </c>
      <c r="H1260" s="142"/>
      <c r="I1260" s="144"/>
      <c r="J1260" s="144"/>
      <c r="K1260" s="142"/>
      <c r="L1260" s="142"/>
      <c r="M1260" s="142"/>
      <c r="N1260" s="142"/>
      <c r="O1260" s="142"/>
      <c r="P1260" s="142"/>
      <c r="R1260" s="143"/>
      <c r="S1260" s="143"/>
      <c r="T1260" s="143"/>
      <c r="U1260" s="143"/>
      <c r="V1260" s="143"/>
      <c r="W1260" s="143"/>
      <c r="X1260" s="143"/>
      <c r="Y1260" s="143"/>
      <c r="Z1260" s="143"/>
      <c r="AA1260" s="143"/>
      <c r="AB1260" s="143"/>
      <c r="AC1260" s="143"/>
      <c r="AD1260" s="143"/>
      <c r="AE1260" s="143"/>
      <c r="AF1260" s="143"/>
      <c r="AG1260" s="143"/>
      <c r="AH1260" s="143"/>
      <c r="AI1260" s="143"/>
      <c r="AJ1260" s="143"/>
      <c r="AK1260" s="143"/>
      <c r="AL1260" s="143"/>
      <c r="AM1260" s="143"/>
      <c r="AN1260" s="143"/>
      <c r="AO1260" s="143"/>
      <c r="AP1260" s="143"/>
      <c r="AQ1260" s="143"/>
      <c r="AR1260" s="143"/>
      <c r="AS1260" s="143"/>
      <c r="AT1260" s="143"/>
      <c r="AU1260" s="143"/>
      <c r="AV1260" s="143"/>
      <c r="AW1260" s="143"/>
      <c r="AX1260" s="143"/>
      <c r="AY1260" s="143"/>
      <c r="AZ1260" s="143"/>
      <c r="BA1260" s="143"/>
      <c r="BB1260" s="143"/>
      <c r="BC1260" s="143"/>
      <c r="BD1260" s="143"/>
      <c r="BE1260" s="143"/>
      <c r="BF1260" s="143"/>
      <c r="BG1260" s="143"/>
      <c r="BH1260" s="143"/>
      <c r="BI1260" s="143"/>
      <c r="BJ1260" s="143"/>
      <c r="BK1260" s="143"/>
      <c r="BL1260" s="143"/>
      <c r="BM1260" s="143"/>
      <c r="BN1260" s="143"/>
      <c r="BO1260" s="143"/>
      <c r="BP1260" s="143"/>
      <c r="BQ1260" s="143"/>
      <c r="BR1260" s="143"/>
      <c r="BS1260" s="143"/>
      <c r="BT1260" s="143"/>
      <c r="BU1260" s="143"/>
      <c r="BV1260" s="143"/>
      <c r="BW1260" s="143"/>
      <c r="BX1260" s="143"/>
      <c r="BY1260" s="143"/>
      <c r="BZ1260" s="143"/>
      <c r="CA1260" s="143"/>
      <c r="CB1260" s="143"/>
      <c r="CC1260" s="143"/>
      <c r="CD1260" s="143"/>
      <c r="CE1260" s="143"/>
      <c r="CF1260" s="143"/>
      <c r="CG1260" s="143"/>
      <c r="CH1260" s="143"/>
      <c r="CI1260" s="143"/>
      <c r="CJ1260" s="143"/>
      <c r="CK1260" s="143"/>
      <c r="CL1260" s="143"/>
      <c r="CN1260" s="144"/>
      <c r="CO1260" s="143"/>
      <c r="CP1260" s="143"/>
      <c r="CQ1260" s="143"/>
      <c r="CR1260" s="143"/>
      <c r="CS1260" s="143"/>
      <c r="CT1260" s="143"/>
      <c r="CU1260" s="143"/>
      <c r="CV1260" s="143"/>
      <c r="CW1260" s="143"/>
      <c r="CX1260" s="143"/>
      <c r="CY1260" s="143"/>
      <c r="CZ1260" s="143"/>
      <c r="DA1260" s="143"/>
      <c r="DB1260" s="143"/>
      <c r="DC1260" s="143"/>
      <c r="DD1260" s="143"/>
      <c r="DE1260" s="143"/>
      <c r="DF1260" s="143"/>
      <c r="DG1260" s="143"/>
      <c r="DH1260" s="143"/>
      <c r="DI1260" s="143"/>
      <c r="DJ1260" s="143"/>
      <c r="DK1260" s="143"/>
      <c r="DL1260" s="143"/>
    </row>
    <row r="1261" spans="1:116" x14ac:dyDescent="0.4">
      <c r="A1261" s="31"/>
      <c r="B1261" t="str">
        <f>E1261</f>
        <v>1261 DC-S</v>
      </c>
      <c r="D1261" t="s">
        <v>765</v>
      </c>
      <c r="E1261" s="8" t="str">
        <f t="shared" si="1580"/>
        <v>1261 DC-S</v>
      </c>
      <c r="G1261" s="95" t="str">
        <f>G1263&amp;":"</f>
        <v>Expense - % of revenue direct cost:</v>
      </c>
      <c r="H1261" s="31"/>
      <c r="I1261" s="73"/>
      <c r="J1261" s="73"/>
      <c r="K1261" s="31"/>
      <c r="L1261" s="31"/>
      <c r="M1261" s="31"/>
      <c r="N1261" s="31"/>
      <c r="O1261" s="31"/>
      <c r="P1261" s="31"/>
      <c r="R1261" s="67"/>
      <c r="S1261" s="67"/>
      <c r="T1261" s="67"/>
      <c r="U1261" s="67"/>
      <c r="V1261" s="67"/>
      <c r="W1261" s="67"/>
      <c r="X1261" s="67"/>
      <c r="Y1261" s="67"/>
      <c r="Z1261" s="67"/>
      <c r="AA1261" s="67"/>
      <c r="AB1261" s="67"/>
      <c r="AC1261" s="67"/>
      <c r="AD1261" s="67"/>
      <c r="AE1261" s="67"/>
      <c r="AF1261" s="67"/>
      <c r="AG1261" s="67"/>
      <c r="AH1261" s="67"/>
      <c r="AI1261" s="67"/>
      <c r="AJ1261" s="67"/>
      <c r="AK1261" s="67"/>
      <c r="AL1261" s="67"/>
      <c r="AM1261" s="67"/>
      <c r="AN1261" s="67"/>
      <c r="AO1261" s="67"/>
      <c r="AP1261" s="67"/>
      <c r="AQ1261" s="67"/>
      <c r="AR1261" s="67"/>
      <c r="AS1261" s="67"/>
      <c r="AT1261" s="67"/>
      <c r="AU1261" s="67"/>
      <c r="AV1261" s="67"/>
      <c r="AW1261" s="67"/>
      <c r="AX1261" s="67"/>
      <c r="AY1261" s="67"/>
      <c r="AZ1261" s="67"/>
      <c r="BA1261" s="67"/>
      <c r="BB1261" s="67"/>
      <c r="BC1261" s="67"/>
      <c r="BD1261" s="67"/>
      <c r="BE1261" s="67"/>
      <c r="BF1261" s="67"/>
      <c r="BG1261" s="67"/>
      <c r="BH1261" s="67"/>
      <c r="BI1261" s="67"/>
      <c r="BJ1261" s="67"/>
      <c r="BK1261" s="67"/>
      <c r="BL1261" s="67"/>
      <c r="BM1261" s="67"/>
      <c r="BN1261" s="67"/>
      <c r="BO1261" s="67"/>
      <c r="BP1261" s="67"/>
      <c r="BQ1261" s="67"/>
      <c r="BR1261" s="67"/>
      <c r="BS1261" s="67"/>
      <c r="BT1261" s="67"/>
      <c r="BU1261" s="67"/>
      <c r="BV1261" s="67"/>
      <c r="BW1261" s="67"/>
      <c r="BX1261" s="67"/>
      <c r="BY1261" s="67"/>
      <c r="BZ1261" s="67"/>
      <c r="CA1261" s="67"/>
      <c r="CB1261" s="67"/>
      <c r="CC1261" s="67"/>
      <c r="CD1261" s="67"/>
      <c r="CE1261" s="67"/>
      <c r="CF1261" s="67"/>
      <c r="CG1261" s="67"/>
      <c r="CH1261" s="67"/>
      <c r="CI1261" s="67"/>
      <c r="CJ1261" s="67"/>
      <c r="CK1261" s="67"/>
      <c r="CL1261" s="67"/>
      <c r="CN1261" s="73"/>
      <c r="CO1261" s="67"/>
      <c r="CP1261" s="67"/>
      <c r="CQ1261" s="67"/>
      <c r="CR1261" s="67"/>
      <c r="CS1261" s="67"/>
      <c r="CT1261" s="67"/>
      <c r="CU1261" s="67"/>
      <c r="CV1261" s="67"/>
      <c r="CW1261" s="67"/>
      <c r="CX1261" s="67"/>
      <c r="CY1261" s="67"/>
      <c r="CZ1261" s="67"/>
      <c r="DA1261" s="67"/>
      <c r="DB1261" s="67"/>
      <c r="DC1261" s="67"/>
      <c r="DD1261" s="67"/>
      <c r="DE1261" s="67"/>
      <c r="DF1261" s="67"/>
      <c r="DG1261" s="67"/>
      <c r="DH1261" s="67"/>
      <c r="DI1261" s="67"/>
      <c r="DJ1261" s="67"/>
      <c r="DK1261" s="67"/>
      <c r="DL1261" s="67"/>
    </row>
    <row r="1262" spans="1:116" x14ac:dyDescent="0.4">
      <c r="B1262" t="str">
        <f>E1262</f>
        <v>1262 DC-S</v>
      </c>
      <c r="D1262" t="s">
        <v>765</v>
      </c>
      <c r="E1262" s="8" t="str">
        <f t="shared" si="1580"/>
        <v>1262 DC-S</v>
      </c>
      <c r="G1262" s="145" t="s">
        <v>53</v>
      </c>
      <c r="H1262" s="12"/>
      <c r="I1262" s="60"/>
      <c r="J1262" s="60"/>
      <c r="K1262" s="16">
        <v>0.1</v>
      </c>
      <c r="L1262" s="16">
        <v>0.1</v>
      </c>
      <c r="M1262" s="16">
        <v>0.1</v>
      </c>
      <c r="N1262" s="16">
        <v>0.1</v>
      </c>
      <c r="O1262" s="16">
        <v>0.1</v>
      </c>
      <c r="P1262" s="16">
        <v>0.1</v>
      </c>
      <c r="R1262" s="20"/>
      <c r="S1262" s="150" cm="1">
        <f t="array" ref="S1262">INDEX($K:$P,ROW(),MATCH(S$3,$K$2:$P$2,0))</f>
        <v>0.1</v>
      </c>
      <c r="T1262" s="150" cm="1">
        <f t="array" ref="T1262">INDEX($K:$P,ROW(),MATCH(T$3,$K$2:$P$2,0))</f>
        <v>0.1</v>
      </c>
      <c r="U1262" s="150" cm="1">
        <f t="array" ref="U1262">INDEX($K:$P,ROW(),MATCH(U$3,$K$2:$P$2,0))</f>
        <v>0.1</v>
      </c>
      <c r="V1262" s="150" cm="1">
        <f t="array" ref="V1262">INDEX($K:$P,ROW(),MATCH(V$3,$K$2:$P$2,0))</f>
        <v>0.1</v>
      </c>
      <c r="W1262" s="150" cm="1">
        <f t="array" ref="W1262">INDEX($K:$P,ROW(),MATCH(W$3,$K$2:$P$2,0))</f>
        <v>0.1</v>
      </c>
      <c r="X1262" s="150" cm="1">
        <f t="array" ref="X1262">INDEX($K:$P,ROW(),MATCH(X$3,$K$2:$P$2,0))</f>
        <v>0.1</v>
      </c>
      <c r="Y1262" s="150" cm="1">
        <f t="array" ref="Y1262">INDEX($K:$P,ROW(),MATCH(Y$3,$K$2:$P$2,0))</f>
        <v>0.1</v>
      </c>
      <c r="Z1262" s="150" cm="1">
        <f t="array" ref="Z1262">INDEX($K:$P,ROW(),MATCH(Z$3,$K$2:$P$2,0))</f>
        <v>0.1</v>
      </c>
      <c r="AA1262" s="150" cm="1">
        <f t="array" ref="AA1262">INDEX($K:$P,ROW(),MATCH(AA$3,$K$2:$P$2,0))</f>
        <v>0.1</v>
      </c>
      <c r="AB1262" s="150" cm="1">
        <f t="array" ref="AB1262">INDEX($K:$P,ROW(),MATCH(AB$3,$K$2:$P$2,0))</f>
        <v>0.1</v>
      </c>
      <c r="AC1262" s="150" cm="1">
        <f t="array" ref="AC1262">INDEX($K:$P,ROW(),MATCH(AC$3,$K$2:$P$2,0))</f>
        <v>0.1</v>
      </c>
      <c r="AD1262" s="150" cm="1">
        <f t="array" ref="AD1262">INDEX($K:$P,ROW(),MATCH(AD$3,$K$2:$P$2,0))</f>
        <v>0.1</v>
      </c>
      <c r="AE1262" s="150" cm="1">
        <f t="array" ref="AE1262">INDEX($K:$P,ROW(),MATCH(AE$3,$K$2:$P$2,0))</f>
        <v>0.1</v>
      </c>
      <c r="AF1262" s="150" cm="1">
        <f t="array" ref="AF1262">INDEX($K:$P,ROW(),MATCH(AF$3,$K$2:$P$2,0))</f>
        <v>0.1</v>
      </c>
      <c r="AG1262" s="150" cm="1">
        <f t="array" ref="AG1262">INDEX($K:$P,ROW(),MATCH(AG$3,$K$2:$P$2,0))</f>
        <v>0.1</v>
      </c>
      <c r="AH1262" s="150" cm="1">
        <f t="array" ref="AH1262">INDEX($K:$P,ROW(),MATCH(AH$3,$K$2:$P$2,0))</f>
        <v>0.1</v>
      </c>
      <c r="AI1262" s="150" cm="1">
        <f t="array" ref="AI1262">INDEX($K:$P,ROW(),MATCH(AI$3,$K$2:$P$2,0))</f>
        <v>0.1</v>
      </c>
      <c r="AJ1262" s="150" cm="1">
        <f t="array" ref="AJ1262">INDEX($K:$P,ROW(),MATCH(AJ$3,$K$2:$P$2,0))</f>
        <v>0.1</v>
      </c>
      <c r="AK1262" s="150" cm="1">
        <f t="array" ref="AK1262">INDEX($K:$P,ROW(),MATCH(AK$3,$K$2:$P$2,0))</f>
        <v>0.1</v>
      </c>
      <c r="AL1262" s="150" cm="1">
        <f t="array" ref="AL1262">INDEX($K:$P,ROW(),MATCH(AL$3,$K$2:$P$2,0))</f>
        <v>0.1</v>
      </c>
      <c r="AM1262" s="150" cm="1">
        <f t="array" ref="AM1262">INDEX($K:$P,ROW(),MATCH(AM$3,$K$2:$P$2,0))</f>
        <v>0.1</v>
      </c>
      <c r="AN1262" s="150" cm="1">
        <f t="array" ref="AN1262">INDEX($K:$P,ROW(),MATCH(AN$3,$K$2:$P$2,0))</f>
        <v>0.1</v>
      </c>
      <c r="AO1262" s="150" cm="1">
        <f t="array" ref="AO1262">INDEX($K:$P,ROW(),MATCH(AO$3,$K$2:$P$2,0))</f>
        <v>0.1</v>
      </c>
      <c r="AP1262" s="150" cm="1">
        <f t="array" ref="AP1262">INDEX($K:$P,ROW(),MATCH(AP$3,$K$2:$P$2,0))</f>
        <v>0.1</v>
      </c>
      <c r="AQ1262" s="150" cm="1">
        <f t="array" ref="AQ1262">INDEX($K:$P,ROW(),MATCH(AQ$3,$K$2:$P$2,0))</f>
        <v>0.1</v>
      </c>
      <c r="AR1262" s="150" cm="1">
        <f t="array" ref="AR1262">INDEX($K:$P,ROW(),MATCH(AR$3,$K$2:$P$2,0))</f>
        <v>0.1</v>
      </c>
      <c r="AS1262" s="150" cm="1">
        <f t="array" ref="AS1262">INDEX($K:$P,ROW(),MATCH(AS$3,$K$2:$P$2,0))</f>
        <v>0.1</v>
      </c>
      <c r="AT1262" s="150" cm="1">
        <f t="array" ref="AT1262">INDEX($K:$P,ROW(),MATCH(AT$3,$K$2:$P$2,0))</f>
        <v>0.1</v>
      </c>
      <c r="AU1262" s="150" cm="1">
        <f t="array" ref="AU1262">INDEX($K:$P,ROW(),MATCH(AU$3,$K$2:$P$2,0))</f>
        <v>0.1</v>
      </c>
      <c r="AV1262" s="150" cm="1">
        <f t="array" ref="AV1262">INDEX($K:$P,ROW(),MATCH(AV$3,$K$2:$P$2,0))</f>
        <v>0.1</v>
      </c>
      <c r="AW1262" s="150" cm="1">
        <f t="array" ref="AW1262">INDEX($K:$P,ROW(),MATCH(AW$3,$K$2:$P$2,0))</f>
        <v>0.1</v>
      </c>
      <c r="AX1262" s="150" cm="1">
        <f t="array" ref="AX1262">INDEX($K:$P,ROW(),MATCH(AX$3,$K$2:$P$2,0))</f>
        <v>0.1</v>
      </c>
      <c r="AY1262" s="150" cm="1">
        <f t="array" ref="AY1262">INDEX($K:$P,ROW(),MATCH(AY$3,$K$2:$P$2,0))</f>
        <v>0.1</v>
      </c>
      <c r="AZ1262" s="150" cm="1">
        <f t="array" ref="AZ1262">INDEX($K:$P,ROW(),MATCH(AZ$3,$K$2:$P$2,0))</f>
        <v>0.1</v>
      </c>
      <c r="BA1262" s="150" cm="1">
        <f t="array" ref="BA1262">INDEX($K:$P,ROW(),MATCH(BA$3,$K$2:$P$2,0))</f>
        <v>0.1</v>
      </c>
      <c r="BB1262" s="150" cm="1">
        <f t="array" ref="BB1262">INDEX($K:$P,ROW(),MATCH(BB$3,$K$2:$P$2,0))</f>
        <v>0.1</v>
      </c>
      <c r="BC1262" s="150" cm="1">
        <f t="array" ref="BC1262">INDEX($K:$P,ROW(),MATCH(BC$3,$K$2:$P$2,0))</f>
        <v>0.1</v>
      </c>
      <c r="BD1262" s="150" cm="1">
        <f t="array" ref="BD1262">INDEX($K:$P,ROW(),MATCH(BD$3,$K$2:$P$2,0))</f>
        <v>0.1</v>
      </c>
      <c r="BE1262" s="150" cm="1">
        <f t="array" ref="BE1262">INDEX($K:$P,ROW(),MATCH(BE$3,$K$2:$P$2,0))</f>
        <v>0.1</v>
      </c>
      <c r="BF1262" s="150" cm="1">
        <f t="array" ref="BF1262">INDEX($K:$P,ROW(),MATCH(BF$3,$K$2:$P$2,0))</f>
        <v>0.1</v>
      </c>
      <c r="BG1262" s="150" cm="1">
        <f t="array" ref="BG1262">INDEX($K:$P,ROW(),MATCH(BG$3,$K$2:$P$2,0))</f>
        <v>0.1</v>
      </c>
      <c r="BH1262" s="150" cm="1">
        <f t="array" ref="BH1262">INDEX($K:$P,ROW(),MATCH(BH$3,$K$2:$P$2,0))</f>
        <v>0.1</v>
      </c>
      <c r="BI1262" s="150" cm="1">
        <f t="array" ref="BI1262">INDEX($K:$P,ROW(),MATCH(BI$3,$K$2:$P$2,0))</f>
        <v>0.1</v>
      </c>
      <c r="BJ1262" s="150" cm="1">
        <f t="array" ref="BJ1262">INDEX($K:$P,ROW(),MATCH(BJ$3,$K$2:$P$2,0))</f>
        <v>0.1</v>
      </c>
      <c r="BK1262" s="150" cm="1">
        <f t="array" ref="BK1262">INDEX($K:$P,ROW(),MATCH(BK$3,$K$2:$P$2,0))</f>
        <v>0.1</v>
      </c>
      <c r="BL1262" s="150" cm="1">
        <f t="array" ref="BL1262">INDEX($K:$P,ROW(),MATCH(BL$3,$K$2:$P$2,0))</f>
        <v>0.1</v>
      </c>
      <c r="BM1262" s="150" cm="1">
        <f t="array" ref="BM1262">INDEX($K:$P,ROW(),MATCH(BM$3,$K$2:$P$2,0))</f>
        <v>0.1</v>
      </c>
      <c r="BN1262" s="150" cm="1">
        <f t="array" ref="BN1262">INDEX($K:$P,ROW(),MATCH(BN$3,$K$2:$P$2,0))</f>
        <v>0.1</v>
      </c>
      <c r="BO1262" s="150" cm="1">
        <f t="array" ref="BO1262">INDEX($K:$P,ROW(),MATCH(BO$3,$K$2:$P$2,0))</f>
        <v>0.1</v>
      </c>
      <c r="BP1262" s="150" cm="1">
        <f t="array" ref="BP1262">INDEX($K:$P,ROW(),MATCH(BP$3,$K$2:$P$2,0))</f>
        <v>0.1</v>
      </c>
      <c r="BQ1262" s="150" cm="1">
        <f t="array" ref="BQ1262">INDEX($K:$P,ROW(),MATCH(BQ$3,$K$2:$P$2,0))</f>
        <v>0.1</v>
      </c>
      <c r="BR1262" s="150" cm="1">
        <f t="array" ref="BR1262">INDEX($K:$P,ROW(),MATCH(BR$3,$K$2:$P$2,0))</f>
        <v>0.1</v>
      </c>
      <c r="BS1262" s="150" cm="1">
        <f t="array" ref="BS1262">INDEX($K:$P,ROW(),MATCH(BS$3,$K$2:$P$2,0))</f>
        <v>0.1</v>
      </c>
      <c r="BT1262" s="150" cm="1">
        <f t="array" ref="BT1262">INDEX($K:$P,ROW(),MATCH(BT$3,$K$2:$P$2,0))</f>
        <v>0.1</v>
      </c>
      <c r="BU1262" s="150" cm="1">
        <f t="array" ref="BU1262">INDEX($K:$P,ROW(),MATCH(BU$3,$K$2:$P$2,0))</f>
        <v>0.1</v>
      </c>
      <c r="BV1262" s="150" cm="1">
        <f t="array" ref="BV1262">INDEX($K:$P,ROW(),MATCH(BV$3,$K$2:$P$2,0))</f>
        <v>0.1</v>
      </c>
      <c r="BW1262" s="150" cm="1">
        <f t="array" ref="BW1262">INDEX($K:$P,ROW(),MATCH(BW$3,$K$2:$P$2,0))</f>
        <v>0.1</v>
      </c>
      <c r="BX1262" s="150" cm="1">
        <f t="array" ref="BX1262">INDEX($K:$P,ROW(),MATCH(BX$3,$K$2:$P$2,0))</f>
        <v>0.1</v>
      </c>
      <c r="BY1262" s="150" cm="1">
        <f t="array" ref="BY1262">INDEX($K:$P,ROW(),MATCH(BY$3,$K$2:$P$2,0))</f>
        <v>0.1</v>
      </c>
      <c r="BZ1262" s="150" cm="1">
        <f t="array" ref="BZ1262">INDEX($K:$P,ROW(),MATCH(BZ$3,$K$2:$P$2,0))</f>
        <v>0.1</v>
      </c>
      <c r="CA1262" s="150" cm="1">
        <f t="array" ref="CA1262">INDEX($K:$P,ROW(),MATCH(CA$3,$K$2:$P$2,0))</f>
        <v>0.1</v>
      </c>
      <c r="CB1262" s="150" cm="1">
        <f t="array" ref="CB1262">INDEX($K:$P,ROW(),MATCH(CB$3,$K$2:$P$2,0))</f>
        <v>0.1</v>
      </c>
      <c r="CC1262" s="150" cm="1">
        <f t="array" ref="CC1262">INDEX($K:$P,ROW(),MATCH(CC$3,$K$2:$P$2,0))</f>
        <v>0.1</v>
      </c>
      <c r="CD1262" s="150" cm="1">
        <f t="array" ref="CD1262">INDEX($K:$P,ROW(),MATCH(CD$3,$K$2:$P$2,0))</f>
        <v>0.1</v>
      </c>
      <c r="CE1262" s="150" cm="1">
        <f t="array" ref="CE1262">INDEX($K:$P,ROW(),MATCH(CE$3,$K$2:$P$2,0))</f>
        <v>0.1</v>
      </c>
      <c r="CF1262" s="150" cm="1">
        <f t="array" ref="CF1262">INDEX($K:$P,ROW(),MATCH(CF$3,$K$2:$P$2,0))</f>
        <v>0.1</v>
      </c>
      <c r="CG1262" s="150" cm="1">
        <f t="array" ref="CG1262">INDEX($K:$P,ROW(),MATCH(CG$3,$K$2:$P$2,0))</f>
        <v>0.1</v>
      </c>
      <c r="CH1262" s="150" cm="1">
        <f t="array" ref="CH1262">INDEX($K:$P,ROW(),MATCH(CH$3,$K$2:$P$2,0))</f>
        <v>0.1</v>
      </c>
      <c r="CI1262" s="150" cm="1">
        <f t="array" ref="CI1262">INDEX($K:$P,ROW(),MATCH(CI$3,$K$2:$P$2,0))</f>
        <v>0.1</v>
      </c>
      <c r="CJ1262" s="150" cm="1">
        <f t="array" ref="CJ1262">INDEX($K:$P,ROW(),MATCH(CJ$3,$K$2:$P$2,0))</f>
        <v>0.1</v>
      </c>
      <c r="CK1262" s="150" cm="1">
        <f t="array" ref="CK1262">INDEX($K:$P,ROW(),MATCH(CK$3,$K$2:$P$2,0))</f>
        <v>0.1</v>
      </c>
      <c r="CL1262" s="150" cm="1">
        <f t="array" ref="CL1262">INDEX($K:$P,ROW(),MATCH(CL$3,$K$2:$P$2,0))</f>
        <v>0.1</v>
      </c>
      <c r="CN1262" s="60"/>
      <c r="CO1262" s="150" t="e" cm="1">
        <f t="array" ref="CO1262">INDEX($K:$P,ROW(),MATCH(CO$3,$K$2:$P$2,0))</f>
        <v>#N/A</v>
      </c>
      <c r="CP1262" s="150" t="e" cm="1">
        <f t="array" ref="CP1262">INDEX($K:$P,ROW(),MATCH(CP$3,$K$2:$P$2,0))</f>
        <v>#N/A</v>
      </c>
      <c r="CQ1262" s="150" t="e" cm="1">
        <f t="array" ref="CQ1262">INDEX($K:$P,ROW(),MATCH(CQ$3,$K$2:$P$2,0))</f>
        <v>#N/A</v>
      </c>
      <c r="CR1262" s="150" t="e" cm="1">
        <f t="array" ref="CR1262">INDEX($K:$P,ROW(),MATCH(CR$3,$K$2:$P$2,0))</f>
        <v>#N/A</v>
      </c>
      <c r="CS1262" s="150" t="e" cm="1">
        <f t="array" ref="CS1262">INDEX($K:$P,ROW(),MATCH(CS$3,$K$2:$P$2,0))</f>
        <v>#N/A</v>
      </c>
      <c r="CT1262" s="150" t="e" cm="1">
        <f t="array" ref="CT1262">INDEX($K:$P,ROW(),MATCH(CT$3,$K$2:$P$2,0))</f>
        <v>#N/A</v>
      </c>
      <c r="CU1262" s="150" t="e" cm="1">
        <f t="array" ref="CU1262">INDEX($K:$P,ROW(),MATCH(CU$3,$K$2:$P$2,0))</f>
        <v>#N/A</v>
      </c>
      <c r="CV1262" s="150" t="e" cm="1">
        <f t="array" ref="CV1262">INDEX($K:$P,ROW(),MATCH(CV$3,$K$2:$P$2,0))</f>
        <v>#N/A</v>
      </c>
      <c r="CW1262" s="150" t="e" cm="1">
        <f t="array" ref="CW1262">INDEX($K:$P,ROW(),MATCH(CW$3,$K$2:$P$2,0))</f>
        <v>#N/A</v>
      </c>
      <c r="CX1262" s="150" t="e" cm="1">
        <f t="array" ref="CX1262">INDEX($K:$P,ROW(),MATCH(CX$3,$K$2:$P$2,0))</f>
        <v>#N/A</v>
      </c>
      <c r="CY1262" s="150" t="e" cm="1">
        <f t="array" ref="CY1262">INDEX($K:$P,ROW(),MATCH(CY$3,$K$2:$P$2,0))</f>
        <v>#N/A</v>
      </c>
      <c r="CZ1262" s="150" t="e" cm="1">
        <f t="array" ref="CZ1262">INDEX($K:$P,ROW(),MATCH(CZ$3,$K$2:$P$2,0))</f>
        <v>#N/A</v>
      </c>
      <c r="DA1262" s="150" t="e" cm="1">
        <f t="array" ref="DA1262">INDEX($K:$P,ROW(),MATCH(DA$3,$K$2:$P$2,0))</f>
        <v>#N/A</v>
      </c>
      <c r="DB1262" s="150" t="e" cm="1">
        <f t="array" ref="DB1262">INDEX($K:$P,ROW(),MATCH(DB$3,$K$2:$P$2,0))</f>
        <v>#N/A</v>
      </c>
      <c r="DC1262" s="150" t="e" cm="1">
        <f t="array" ref="DC1262">INDEX($K:$P,ROW(),MATCH(DC$3,$K$2:$P$2,0))</f>
        <v>#N/A</v>
      </c>
      <c r="DD1262" s="150" t="e" cm="1">
        <f t="array" ref="DD1262">INDEX($K:$P,ROW(),MATCH(DD$3,$K$2:$P$2,0))</f>
        <v>#N/A</v>
      </c>
      <c r="DE1262" s="150" t="e" cm="1">
        <f t="array" ref="DE1262">INDEX($K:$P,ROW(),MATCH(DE$3,$K$2:$P$2,0))</f>
        <v>#N/A</v>
      </c>
      <c r="DF1262" s="150" t="e" cm="1">
        <f t="array" ref="DF1262">INDEX($K:$P,ROW(),MATCH(DF$3,$K$2:$P$2,0))</f>
        <v>#N/A</v>
      </c>
      <c r="DG1262" s="150" t="e" cm="1">
        <f t="array" ref="DG1262">INDEX($K:$P,ROW(),MATCH(DG$3,$K$2:$P$2,0))</f>
        <v>#N/A</v>
      </c>
      <c r="DH1262" s="150" t="e" cm="1">
        <f t="array" ref="DH1262">INDEX($K:$P,ROW(),MATCH(DH$3,$K$2:$P$2,0))</f>
        <v>#N/A</v>
      </c>
      <c r="DI1262" s="150" t="e" cm="1">
        <f t="array" ref="DI1262">INDEX($K:$P,ROW(),MATCH(DI$3,$K$2:$P$2,0))</f>
        <v>#N/A</v>
      </c>
      <c r="DJ1262" s="150" t="e" cm="1">
        <f t="array" ref="DJ1262">INDEX($K:$P,ROW(),MATCH(DJ$3,$K$2:$P$2,0))</f>
        <v>#N/A</v>
      </c>
      <c r="DK1262" s="150" t="e" cm="1">
        <f t="array" ref="DK1262">INDEX($K:$P,ROW(),MATCH(DK$3,$K$2:$P$2,0))</f>
        <v>#N/A</v>
      </c>
      <c r="DL1262" s="150" t="e" cm="1">
        <f t="array" ref="DL1262">INDEX($K:$P,ROW(),MATCH(DL$3,$K$2:$P$2,0))</f>
        <v>#N/A</v>
      </c>
    </row>
    <row r="1263" spans="1:116" x14ac:dyDescent="0.4">
      <c r="C1263" t="s">
        <v>203</v>
      </c>
      <c r="D1263" t="s">
        <v>765</v>
      </c>
      <c r="E1263" s="8" t="str">
        <f t="shared" si="1580"/>
        <v>1263 DC-S</v>
      </c>
      <c r="G1263" s="126" t="str">
        <f>"Expense - "&amp;SUBSTITUTE(G1260,":","")</f>
        <v>Expense - % of revenue direct cost</v>
      </c>
      <c r="H1263" s="27"/>
      <c r="I1263" s="78"/>
      <c r="J1263" s="78"/>
      <c r="K1263" s="63">
        <f ca="1">SUMIF($3:$3,K$2,1263:1263)</f>
        <v>-12000</v>
      </c>
      <c r="L1263" s="63">
        <f ca="1">SUMIF($3:$3,L$2,1263:1263)</f>
        <v>-12000</v>
      </c>
      <c r="M1263" s="63">
        <f ca="1">SUMIF($3:$3,M$2,1263:1263)</f>
        <v>-12000</v>
      </c>
      <c r="N1263" s="63">
        <f ca="1">SUMIF($3:$3,N$2,1263:1263)</f>
        <v>-12000</v>
      </c>
      <c r="O1263" s="63">
        <f ca="1">SUMIF($3:$3,O$2,1263:1263)</f>
        <v>-12000</v>
      </c>
      <c r="P1263" s="63">
        <f ca="1">SUMIF($3:$3,P$2,1263:1263)</f>
        <v>-12000</v>
      </c>
      <c r="R1263" s="33"/>
      <c r="S1263" s="148" cm="1">
        <f t="array" aca="1" ref="S1263" ca="1">-S1262*INDIRECT(S1254)</f>
        <v>-1000</v>
      </c>
      <c r="T1263" s="148" cm="1">
        <f t="array" aca="1" ref="T1263" ca="1">-T1262*INDIRECT(T1254)</f>
        <v>-1000</v>
      </c>
      <c r="U1263" s="148" cm="1">
        <f t="array" aca="1" ref="U1263" ca="1">-U1262*INDIRECT(U1254)</f>
        <v>-1000</v>
      </c>
      <c r="V1263" s="148" cm="1">
        <f t="array" aca="1" ref="V1263" ca="1">-V1262*INDIRECT(V1254)</f>
        <v>-1000</v>
      </c>
      <c r="W1263" s="148" cm="1">
        <f t="array" aca="1" ref="W1263" ca="1">-W1262*INDIRECT(W1254)</f>
        <v>-1000</v>
      </c>
      <c r="X1263" s="148" cm="1">
        <f t="array" aca="1" ref="X1263" ca="1">-X1262*INDIRECT(X1254)</f>
        <v>-1000</v>
      </c>
      <c r="Y1263" s="148" cm="1">
        <f t="array" aca="1" ref="Y1263" ca="1">-Y1262*INDIRECT(Y1254)</f>
        <v>-1000</v>
      </c>
      <c r="Z1263" s="148" cm="1">
        <f t="array" aca="1" ref="Z1263" ca="1">-Z1262*INDIRECT(Z1254)</f>
        <v>-1000</v>
      </c>
      <c r="AA1263" s="148" cm="1">
        <f t="array" aca="1" ref="AA1263" ca="1">-AA1262*INDIRECT(AA1254)</f>
        <v>-1000</v>
      </c>
      <c r="AB1263" s="148" cm="1">
        <f t="array" aca="1" ref="AB1263" ca="1">-AB1262*INDIRECT(AB1254)</f>
        <v>-1000</v>
      </c>
      <c r="AC1263" s="148" cm="1">
        <f t="array" aca="1" ref="AC1263" ca="1">-AC1262*INDIRECT(AC1254)</f>
        <v>-1000</v>
      </c>
      <c r="AD1263" s="148" cm="1">
        <f t="array" aca="1" ref="AD1263" ca="1">-AD1262*INDIRECT(AD1254)</f>
        <v>-1000</v>
      </c>
      <c r="AE1263" s="148" cm="1">
        <f t="array" aca="1" ref="AE1263" ca="1">-AE1262*INDIRECT(AE1254)</f>
        <v>-1000</v>
      </c>
      <c r="AF1263" s="148" cm="1">
        <f t="array" aca="1" ref="AF1263" ca="1">-AF1262*INDIRECT(AF1254)</f>
        <v>-1000</v>
      </c>
      <c r="AG1263" s="148" cm="1">
        <f t="array" aca="1" ref="AG1263" ca="1">-AG1262*INDIRECT(AG1254)</f>
        <v>-1000</v>
      </c>
      <c r="AH1263" s="148" cm="1">
        <f t="array" aca="1" ref="AH1263" ca="1">-AH1262*INDIRECT(AH1254)</f>
        <v>-1000</v>
      </c>
      <c r="AI1263" s="148" cm="1">
        <f t="array" aca="1" ref="AI1263" ca="1">-AI1262*INDIRECT(AI1254)</f>
        <v>-1000</v>
      </c>
      <c r="AJ1263" s="148" cm="1">
        <f t="array" aca="1" ref="AJ1263" ca="1">-AJ1262*INDIRECT(AJ1254)</f>
        <v>-1000</v>
      </c>
      <c r="AK1263" s="148" cm="1">
        <f t="array" aca="1" ref="AK1263" ca="1">-AK1262*INDIRECT(AK1254)</f>
        <v>-1000</v>
      </c>
      <c r="AL1263" s="148" cm="1">
        <f t="array" aca="1" ref="AL1263" ca="1">-AL1262*INDIRECT(AL1254)</f>
        <v>-1000</v>
      </c>
      <c r="AM1263" s="148" cm="1">
        <f t="array" aca="1" ref="AM1263" ca="1">-AM1262*INDIRECT(AM1254)</f>
        <v>-1000</v>
      </c>
      <c r="AN1263" s="148" cm="1">
        <f t="array" aca="1" ref="AN1263" ca="1">-AN1262*INDIRECT(AN1254)</f>
        <v>-1000</v>
      </c>
      <c r="AO1263" s="148" cm="1">
        <f t="array" aca="1" ref="AO1263" ca="1">-AO1262*INDIRECT(AO1254)</f>
        <v>-1000</v>
      </c>
      <c r="AP1263" s="148" cm="1">
        <f t="array" aca="1" ref="AP1263" ca="1">-AP1262*INDIRECT(AP1254)</f>
        <v>-1000</v>
      </c>
      <c r="AQ1263" s="148" cm="1">
        <f t="array" aca="1" ref="AQ1263" ca="1">-AQ1262*INDIRECT(AQ1254)</f>
        <v>-1000</v>
      </c>
      <c r="AR1263" s="148" cm="1">
        <f t="array" aca="1" ref="AR1263" ca="1">-AR1262*INDIRECT(AR1254)</f>
        <v>-1000</v>
      </c>
      <c r="AS1263" s="148" cm="1">
        <f t="array" aca="1" ref="AS1263" ca="1">-AS1262*INDIRECT(AS1254)</f>
        <v>-1000</v>
      </c>
      <c r="AT1263" s="148" cm="1">
        <f t="array" aca="1" ref="AT1263" ca="1">-AT1262*INDIRECT(AT1254)</f>
        <v>-1000</v>
      </c>
      <c r="AU1263" s="148" cm="1">
        <f t="array" aca="1" ref="AU1263" ca="1">-AU1262*INDIRECT(AU1254)</f>
        <v>-1000</v>
      </c>
      <c r="AV1263" s="148" cm="1">
        <f t="array" aca="1" ref="AV1263" ca="1">-AV1262*INDIRECT(AV1254)</f>
        <v>-1000</v>
      </c>
      <c r="AW1263" s="148" cm="1">
        <f t="array" aca="1" ref="AW1263" ca="1">-AW1262*INDIRECT(AW1254)</f>
        <v>-1000</v>
      </c>
      <c r="AX1263" s="148" cm="1">
        <f t="array" aca="1" ref="AX1263" ca="1">-AX1262*INDIRECT(AX1254)</f>
        <v>-1000</v>
      </c>
      <c r="AY1263" s="148" cm="1">
        <f t="array" aca="1" ref="AY1263" ca="1">-AY1262*INDIRECT(AY1254)</f>
        <v>-1000</v>
      </c>
      <c r="AZ1263" s="148" cm="1">
        <f t="array" aca="1" ref="AZ1263" ca="1">-AZ1262*INDIRECT(AZ1254)</f>
        <v>-1000</v>
      </c>
      <c r="BA1263" s="148" cm="1">
        <f t="array" aca="1" ref="BA1263" ca="1">-BA1262*INDIRECT(BA1254)</f>
        <v>-1000</v>
      </c>
      <c r="BB1263" s="148" cm="1">
        <f t="array" aca="1" ref="BB1263" ca="1">-BB1262*INDIRECT(BB1254)</f>
        <v>-1000</v>
      </c>
      <c r="BC1263" s="148" cm="1">
        <f t="array" aca="1" ref="BC1263" ca="1">-BC1262*INDIRECT(BC1254)</f>
        <v>-1000</v>
      </c>
      <c r="BD1263" s="148" cm="1">
        <f t="array" aca="1" ref="BD1263" ca="1">-BD1262*INDIRECT(BD1254)</f>
        <v>-1000</v>
      </c>
      <c r="BE1263" s="148" cm="1">
        <f t="array" aca="1" ref="BE1263" ca="1">-BE1262*INDIRECT(BE1254)</f>
        <v>-1000</v>
      </c>
      <c r="BF1263" s="148" cm="1">
        <f t="array" aca="1" ref="BF1263" ca="1">-BF1262*INDIRECT(BF1254)</f>
        <v>-1000</v>
      </c>
      <c r="BG1263" s="148" cm="1">
        <f t="array" aca="1" ref="BG1263" ca="1">-BG1262*INDIRECT(BG1254)</f>
        <v>-1000</v>
      </c>
      <c r="BH1263" s="148" cm="1">
        <f t="array" aca="1" ref="BH1263" ca="1">-BH1262*INDIRECT(BH1254)</f>
        <v>-1000</v>
      </c>
      <c r="BI1263" s="148" cm="1">
        <f t="array" aca="1" ref="BI1263" ca="1">-BI1262*INDIRECT(BI1254)</f>
        <v>-1000</v>
      </c>
      <c r="BJ1263" s="148" cm="1">
        <f t="array" aca="1" ref="BJ1263" ca="1">-BJ1262*INDIRECT(BJ1254)</f>
        <v>-1000</v>
      </c>
      <c r="BK1263" s="148" cm="1">
        <f t="array" aca="1" ref="BK1263" ca="1">-BK1262*INDIRECT(BK1254)</f>
        <v>-1000</v>
      </c>
      <c r="BL1263" s="148" cm="1">
        <f t="array" aca="1" ref="BL1263" ca="1">-BL1262*INDIRECT(BL1254)</f>
        <v>-1000</v>
      </c>
      <c r="BM1263" s="148" cm="1">
        <f t="array" aca="1" ref="BM1263" ca="1">-BM1262*INDIRECT(BM1254)</f>
        <v>-1000</v>
      </c>
      <c r="BN1263" s="148" cm="1">
        <f t="array" aca="1" ref="BN1263" ca="1">-BN1262*INDIRECT(BN1254)</f>
        <v>-1000</v>
      </c>
      <c r="BO1263" s="148" cm="1">
        <f t="array" aca="1" ref="BO1263" ca="1">-BO1262*INDIRECT(BO1254)</f>
        <v>-1000</v>
      </c>
      <c r="BP1263" s="148" cm="1">
        <f t="array" aca="1" ref="BP1263" ca="1">-BP1262*INDIRECT(BP1254)</f>
        <v>-1000</v>
      </c>
      <c r="BQ1263" s="148" cm="1">
        <f t="array" aca="1" ref="BQ1263" ca="1">-BQ1262*INDIRECT(BQ1254)</f>
        <v>-1000</v>
      </c>
      <c r="BR1263" s="148" cm="1">
        <f t="array" aca="1" ref="BR1263" ca="1">-BR1262*INDIRECT(BR1254)</f>
        <v>-1000</v>
      </c>
      <c r="BS1263" s="148" cm="1">
        <f t="array" aca="1" ref="BS1263" ca="1">-BS1262*INDIRECT(BS1254)</f>
        <v>-1000</v>
      </c>
      <c r="BT1263" s="148" cm="1">
        <f t="array" aca="1" ref="BT1263" ca="1">-BT1262*INDIRECT(BT1254)</f>
        <v>-1000</v>
      </c>
      <c r="BU1263" s="148" cm="1">
        <f t="array" aca="1" ref="BU1263" ca="1">-BU1262*INDIRECT(BU1254)</f>
        <v>-1000</v>
      </c>
      <c r="BV1263" s="148" cm="1">
        <f t="array" aca="1" ref="BV1263" ca="1">-BV1262*INDIRECT(BV1254)</f>
        <v>-1000</v>
      </c>
      <c r="BW1263" s="148" cm="1">
        <f t="array" aca="1" ref="BW1263" ca="1">-BW1262*INDIRECT(BW1254)</f>
        <v>-1000</v>
      </c>
      <c r="BX1263" s="148" cm="1">
        <f t="array" aca="1" ref="BX1263" ca="1">-BX1262*INDIRECT(BX1254)</f>
        <v>-1000</v>
      </c>
      <c r="BY1263" s="148" cm="1">
        <f t="array" aca="1" ref="BY1263" ca="1">-BY1262*INDIRECT(BY1254)</f>
        <v>-1000</v>
      </c>
      <c r="BZ1263" s="148" cm="1">
        <f t="array" aca="1" ref="BZ1263" ca="1">-BZ1262*INDIRECT(BZ1254)</f>
        <v>-1000</v>
      </c>
      <c r="CA1263" s="148" cm="1">
        <f t="array" aca="1" ref="CA1263" ca="1">-CA1262*INDIRECT(CA1254)</f>
        <v>-1000</v>
      </c>
      <c r="CB1263" s="148" cm="1">
        <f t="array" aca="1" ref="CB1263" ca="1">-CB1262*INDIRECT(CB1254)</f>
        <v>-1000</v>
      </c>
      <c r="CC1263" s="148" cm="1">
        <f t="array" aca="1" ref="CC1263" ca="1">-CC1262*INDIRECT(CC1254)</f>
        <v>-1000</v>
      </c>
      <c r="CD1263" s="148" cm="1">
        <f t="array" aca="1" ref="CD1263" ca="1">-CD1262*INDIRECT(CD1254)</f>
        <v>-1000</v>
      </c>
      <c r="CE1263" s="148" cm="1">
        <f t="array" aca="1" ref="CE1263" ca="1">-CE1262*INDIRECT(CE1254)</f>
        <v>-1000</v>
      </c>
      <c r="CF1263" s="148" cm="1">
        <f t="array" aca="1" ref="CF1263" ca="1">-CF1262*INDIRECT(CF1254)</f>
        <v>-1000</v>
      </c>
      <c r="CG1263" s="148" cm="1">
        <f t="array" aca="1" ref="CG1263" ca="1">-CG1262*INDIRECT(CG1254)</f>
        <v>-1000</v>
      </c>
      <c r="CH1263" s="148" cm="1">
        <f t="array" aca="1" ref="CH1263" ca="1">-CH1262*INDIRECT(CH1254)</f>
        <v>-1000</v>
      </c>
      <c r="CI1263" s="148" cm="1">
        <f t="array" aca="1" ref="CI1263" ca="1">-CI1262*INDIRECT(CI1254)</f>
        <v>-1000</v>
      </c>
      <c r="CJ1263" s="148" cm="1">
        <f t="array" aca="1" ref="CJ1263" ca="1">-CJ1262*INDIRECT(CJ1254)</f>
        <v>-1000</v>
      </c>
      <c r="CK1263" s="148" cm="1">
        <f t="array" aca="1" ref="CK1263" ca="1">-CK1262*INDIRECT(CK1254)</f>
        <v>-1000</v>
      </c>
      <c r="CL1263" s="148" cm="1">
        <f t="array" aca="1" ref="CL1263" ca="1">-CL1262*INDIRECT(CL1254)</f>
        <v>-1000</v>
      </c>
      <c r="CN1263" s="78"/>
      <c r="CO1263" s="148" t="e" cm="1">
        <f t="array" aca="1" ref="CO1263" ca="1">-CO1262*INDIRECT(CO1254)</f>
        <v>#N/A</v>
      </c>
      <c r="CP1263" s="148" t="e" cm="1">
        <f t="array" aca="1" ref="CP1263" ca="1">-CP1262*INDIRECT(CP1254)</f>
        <v>#N/A</v>
      </c>
      <c r="CQ1263" s="148" t="e" cm="1">
        <f t="array" aca="1" ref="CQ1263" ca="1">-CQ1262*INDIRECT(CQ1254)</f>
        <v>#N/A</v>
      </c>
      <c r="CR1263" s="148" t="e" cm="1">
        <f t="array" aca="1" ref="CR1263" ca="1">-CR1262*INDIRECT(CR1254)</f>
        <v>#N/A</v>
      </c>
      <c r="CS1263" s="148" t="e" cm="1">
        <f t="array" aca="1" ref="CS1263" ca="1">-CS1262*INDIRECT(CS1254)</f>
        <v>#N/A</v>
      </c>
      <c r="CT1263" s="148" t="e" cm="1">
        <f t="array" aca="1" ref="CT1263" ca="1">-CT1262*INDIRECT(CT1254)</f>
        <v>#N/A</v>
      </c>
      <c r="CU1263" s="148" t="e" cm="1">
        <f t="array" aca="1" ref="CU1263" ca="1">-CU1262*INDIRECT(CU1254)</f>
        <v>#N/A</v>
      </c>
      <c r="CV1263" s="148" t="e" cm="1">
        <f t="array" aca="1" ref="CV1263" ca="1">-CV1262*INDIRECT(CV1254)</f>
        <v>#N/A</v>
      </c>
      <c r="CW1263" s="148" t="e" cm="1">
        <f t="array" aca="1" ref="CW1263" ca="1">-CW1262*INDIRECT(CW1254)</f>
        <v>#N/A</v>
      </c>
      <c r="CX1263" s="148" t="e" cm="1">
        <f t="array" aca="1" ref="CX1263" ca="1">-CX1262*INDIRECT(CX1254)</f>
        <v>#N/A</v>
      </c>
      <c r="CY1263" s="148" t="e" cm="1">
        <f t="array" aca="1" ref="CY1263" ca="1">-CY1262*INDIRECT(CY1254)</f>
        <v>#N/A</v>
      </c>
      <c r="CZ1263" s="148" t="e" cm="1">
        <f t="array" aca="1" ref="CZ1263" ca="1">-CZ1262*INDIRECT(CZ1254)</f>
        <v>#N/A</v>
      </c>
      <c r="DA1263" s="148" t="e" cm="1">
        <f t="array" aca="1" ref="DA1263" ca="1">-DA1262*INDIRECT(DA1254)</f>
        <v>#N/A</v>
      </c>
      <c r="DB1263" s="148" t="e" cm="1">
        <f t="array" aca="1" ref="DB1263" ca="1">-DB1262*INDIRECT(DB1254)</f>
        <v>#N/A</v>
      </c>
      <c r="DC1263" s="148" t="e" cm="1">
        <f t="array" aca="1" ref="DC1263" ca="1">-DC1262*INDIRECT(DC1254)</f>
        <v>#N/A</v>
      </c>
      <c r="DD1263" s="148" t="e" cm="1">
        <f t="array" aca="1" ref="DD1263" ca="1">-DD1262*INDIRECT(DD1254)</f>
        <v>#N/A</v>
      </c>
      <c r="DE1263" s="148" t="e" cm="1">
        <f t="array" aca="1" ref="DE1263" ca="1">-DE1262*INDIRECT(DE1254)</f>
        <v>#N/A</v>
      </c>
      <c r="DF1263" s="148" t="e" cm="1">
        <f t="array" aca="1" ref="DF1263" ca="1">-DF1262*INDIRECT(DF1254)</f>
        <v>#N/A</v>
      </c>
      <c r="DG1263" s="148" t="e" cm="1">
        <f t="array" aca="1" ref="DG1263" ca="1">-DG1262*INDIRECT(DG1254)</f>
        <v>#N/A</v>
      </c>
      <c r="DH1263" s="148" t="e" cm="1">
        <f t="array" aca="1" ref="DH1263" ca="1">-DH1262*INDIRECT(DH1254)</f>
        <v>#N/A</v>
      </c>
      <c r="DI1263" s="148" t="e" cm="1">
        <f t="array" aca="1" ref="DI1263" ca="1">-DI1262*INDIRECT(DI1254)</f>
        <v>#N/A</v>
      </c>
      <c r="DJ1263" s="148" t="e" cm="1">
        <f t="array" aca="1" ref="DJ1263" ca="1">-DJ1262*INDIRECT(DJ1254)</f>
        <v>#N/A</v>
      </c>
      <c r="DK1263" s="148" t="e" cm="1">
        <f t="array" aca="1" ref="DK1263" ca="1">-DK1262*INDIRECT(DK1254)</f>
        <v>#N/A</v>
      </c>
      <c r="DL1263" s="148" t="e" cm="1">
        <f t="array" aca="1" ref="DL1263" ca="1">-DL1262*INDIRECT(DL1254)</f>
        <v>#N/A</v>
      </c>
    </row>
    <row r="1264" spans="1:116" x14ac:dyDescent="0.4">
      <c r="B1264" t="s">
        <v>244</v>
      </c>
      <c r="D1264" t="s">
        <v>765</v>
      </c>
      <c r="E1264" s="8" t="str">
        <f t="shared" si="1580"/>
        <v>1264 DC-S</v>
      </c>
      <c r="S1264" s="72"/>
      <c r="T1264" s="72"/>
      <c r="U1264" s="72"/>
      <c r="V1264" s="72"/>
      <c r="W1264" s="72"/>
      <c r="X1264" s="72"/>
      <c r="Y1264" s="72"/>
      <c r="Z1264" s="72"/>
      <c r="AA1264" s="72"/>
      <c r="AB1264" s="72"/>
      <c r="AC1264" s="72"/>
      <c r="AD1264" s="72"/>
      <c r="AE1264" s="72"/>
      <c r="AF1264" s="72"/>
      <c r="AG1264" s="72"/>
      <c r="AH1264" s="72"/>
      <c r="AI1264" s="72"/>
      <c r="AJ1264" s="72"/>
      <c r="AK1264" s="72"/>
      <c r="AL1264" s="72"/>
      <c r="AM1264" s="72"/>
      <c r="AN1264" s="72"/>
      <c r="AO1264" s="72"/>
      <c r="AP1264" s="72"/>
      <c r="AQ1264" s="72"/>
      <c r="AR1264" s="72"/>
      <c r="AS1264" s="72"/>
      <c r="AT1264" s="72"/>
      <c r="AU1264" s="72"/>
      <c r="AV1264" s="72"/>
      <c r="AW1264" s="72"/>
      <c r="AX1264" s="72"/>
      <c r="AY1264" s="72"/>
      <c r="AZ1264" s="72"/>
      <c r="BA1264" s="72"/>
      <c r="BB1264" s="72"/>
      <c r="BC1264" s="72"/>
      <c r="BD1264" s="72"/>
      <c r="BE1264" s="72"/>
      <c r="BF1264" s="72"/>
      <c r="BG1264" s="72"/>
      <c r="BH1264" s="72"/>
      <c r="BI1264" s="72"/>
      <c r="BJ1264" s="72"/>
      <c r="BK1264" s="72"/>
      <c r="BL1264" s="72"/>
      <c r="BM1264" s="72"/>
      <c r="BN1264" s="72"/>
      <c r="BO1264" s="72"/>
      <c r="BP1264" s="72"/>
      <c r="BQ1264" s="72"/>
      <c r="BR1264" s="72"/>
      <c r="BS1264" s="72"/>
      <c r="BT1264" s="72"/>
      <c r="BU1264" s="72"/>
      <c r="BV1264" s="72"/>
      <c r="BW1264" s="72"/>
      <c r="BX1264" s="72"/>
      <c r="BY1264" s="72"/>
      <c r="BZ1264" s="72"/>
      <c r="CA1264" s="72"/>
      <c r="CB1264" s="72"/>
      <c r="CC1264" s="72"/>
      <c r="CD1264" s="72"/>
      <c r="CE1264" s="72"/>
      <c r="CF1264" s="72"/>
      <c r="CG1264" s="72"/>
      <c r="CH1264" s="72"/>
      <c r="CI1264" s="72"/>
      <c r="CJ1264" s="72"/>
      <c r="CK1264" s="72"/>
      <c r="CL1264" s="72"/>
      <c r="CO1264" s="72"/>
      <c r="CP1264" s="72"/>
      <c r="CQ1264" s="72"/>
      <c r="CR1264" s="72"/>
      <c r="CS1264" s="72"/>
      <c r="CT1264" s="72"/>
      <c r="CU1264" s="72"/>
      <c r="CV1264" s="72"/>
      <c r="CW1264" s="72"/>
      <c r="CX1264" s="72"/>
      <c r="CY1264" s="72"/>
      <c r="CZ1264" s="72"/>
      <c r="DA1264" s="72"/>
      <c r="DB1264" s="72"/>
      <c r="DC1264" s="72"/>
      <c r="DD1264" s="72"/>
      <c r="DE1264" s="72"/>
      <c r="DF1264" s="72"/>
      <c r="DG1264" s="72"/>
      <c r="DH1264" s="72"/>
      <c r="DI1264" s="72"/>
      <c r="DJ1264" s="72"/>
      <c r="DK1264" s="72"/>
      <c r="DL1264" s="72"/>
    </row>
    <row r="1265" spans="1:116" x14ac:dyDescent="0.4">
      <c r="B1265" t="s">
        <v>332</v>
      </c>
      <c r="D1265" t="s">
        <v>765</v>
      </c>
      <c r="E1265" s="8" t="str">
        <f t="shared" si="1580"/>
        <v>1265 DC-S</v>
      </c>
      <c r="G1265" s="136" t="str">
        <f>G1252</f>
        <v>(Primary label)</v>
      </c>
      <c r="H1265" s="27"/>
      <c r="I1265" s="78"/>
      <c r="J1265" s="78"/>
      <c r="K1265" s="33"/>
      <c r="L1265" s="33"/>
      <c r="M1265" s="33"/>
      <c r="N1265" s="33"/>
      <c r="O1265" s="33"/>
      <c r="P1265" s="33"/>
      <c r="R1265" s="33"/>
      <c r="S1265" s="77"/>
      <c r="T1265" s="77"/>
      <c r="U1265" s="77"/>
      <c r="V1265" s="77"/>
      <c r="W1265" s="77"/>
      <c r="X1265" s="77"/>
      <c r="Y1265" s="77"/>
      <c r="Z1265" s="77"/>
      <c r="AA1265" s="77"/>
      <c r="AB1265" s="77"/>
      <c r="AC1265" s="77"/>
      <c r="AD1265" s="77"/>
      <c r="AE1265" s="77"/>
      <c r="AF1265" s="77"/>
      <c r="AG1265" s="77"/>
      <c r="AH1265" s="77"/>
      <c r="AI1265" s="77"/>
      <c r="AJ1265" s="77"/>
      <c r="AK1265" s="77"/>
      <c r="AL1265" s="77"/>
      <c r="AM1265" s="77"/>
      <c r="AN1265" s="77"/>
      <c r="AO1265" s="77"/>
      <c r="AP1265" s="77"/>
      <c r="AQ1265" s="77"/>
      <c r="AR1265" s="77"/>
      <c r="AS1265" s="77"/>
      <c r="AT1265" s="77"/>
      <c r="AU1265" s="77"/>
      <c r="AV1265" s="77"/>
      <c r="AW1265" s="77"/>
      <c r="AX1265" s="77"/>
      <c r="AY1265" s="77"/>
      <c r="AZ1265" s="77"/>
      <c r="BA1265" s="77"/>
      <c r="BB1265" s="77"/>
      <c r="BC1265" s="77"/>
      <c r="BD1265" s="77"/>
      <c r="BE1265" s="77"/>
      <c r="BF1265" s="77"/>
      <c r="BG1265" s="77"/>
      <c r="BH1265" s="77"/>
      <c r="BI1265" s="77"/>
      <c r="BJ1265" s="77"/>
      <c r="BK1265" s="77"/>
      <c r="BL1265" s="77"/>
      <c r="BM1265" s="77"/>
      <c r="BN1265" s="77"/>
      <c r="BO1265" s="77"/>
      <c r="BP1265" s="77"/>
      <c r="BQ1265" s="77"/>
      <c r="BR1265" s="77"/>
      <c r="BS1265" s="77"/>
      <c r="BT1265" s="77"/>
      <c r="BU1265" s="77"/>
      <c r="BV1265" s="77"/>
      <c r="BW1265" s="77"/>
      <c r="BX1265" s="77"/>
      <c r="BY1265" s="77"/>
      <c r="BZ1265" s="77"/>
      <c r="CA1265" s="77"/>
      <c r="CB1265" s="77"/>
      <c r="CC1265" s="77"/>
      <c r="CD1265" s="77"/>
      <c r="CE1265" s="77"/>
      <c r="CF1265" s="77"/>
      <c r="CG1265" s="77"/>
      <c r="CH1265" s="77"/>
      <c r="CI1265" s="77"/>
      <c r="CJ1265" s="77"/>
      <c r="CK1265" s="77"/>
      <c r="CL1265" s="77"/>
      <c r="CN1265" s="78"/>
      <c r="CO1265" s="77"/>
      <c r="CP1265" s="77"/>
      <c r="CQ1265" s="77"/>
      <c r="CR1265" s="77"/>
      <c r="CS1265" s="77"/>
      <c r="CT1265" s="77"/>
      <c r="CU1265" s="77"/>
      <c r="CV1265" s="77"/>
      <c r="CW1265" s="77"/>
      <c r="CX1265" s="77"/>
      <c r="CY1265" s="77"/>
      <c r="CZ1265" s="77"/>
      <c r="DA1265" s="77"/>
      <c r="DB1265" s="77"/>
      <c r="DC1265" s="77"/>
      <c r="DD1265" s="77"/>
      <c r="DE1265" s="77"/>
      <c r="DF1265" s="77"/>
      <c r="DG1265" s="77"/>
      <c r="DH1265" s="77"/>
      <c r="DI1265" s="77"/>
      <c r="DJ1265" s="77"/>
      <c r="DK1265" s="77"/>
      <c r="DL1265" s="77"/>
    </row>
    <row r="1266" spans="1:116" x14ac:dyDescent="0.4">
      <c r="B1266" t="s">
        <v>332</v>
      </c>
      <c r="D1266" t="s">
        <v>765</v>
      </c>
      <c r="E1266" s="8" t="str">
        <f>ROW()&amp;" "&amp;D1266</f>
        <v>1266 DC-S</v>
      </c>
      <c r="G1266" s="136" t="str">
        <f>G1253</f>
        <v>primary unit</v>
      </c>
      <c r="S1266" s="72"/>
      <c r="T1266" s="72"/>
      <c r="U1266" s="72"/>
      <c r="V1266" s="72"/>
      <c r="W1266" s="72"/>
      <c r="X1266" s="72"/>
      <c r="Y1266" s="72"/>
      <c r="Z1266" s="72"/>
      <c r="AA1266" s="72"/>
      <c r="AB1266" s="72"/>
      <c r="AC1266" s="72"/>
      <c r="AD1266" s="72"/>
      <c r="AE1266" s="72"/>
      <c r="AF1266" s="72"/>
      <c r="AG1266" s="72"/>
      <c r="AH1266" s="72"/>
      <c r="AI1266" s="72"/>
      <c r="AJ1266" s="72"/>
      <c r="AK1266" s="72"/>
      <c r="AL1266" s="72"/>
      <c r="AM1266" s="72"/>
      <c r="AN1266" s="72"/>
      <c r="AO1266" s="72"/>
      <c r="AP1266" s="72"/>
      <c r="AQ1266" s="72"/>
      <c r="AR1266" s="72"/>
      <c r="AS1266" s="72"/>
      <c r="AT1266" s="72"/>
      <c r="AU1266" s="72"/>
      <c r="AV1266" s="72"/>
      <c r="AW1266" s="72"/>
      <c r="AX1266" s="72"/>
      <c r="AY1266" s="72"/>
      <c r="AZ1266" s="72"/>
      <c r="BA1266" s="72"/>
      <c r="BB1266" s="72"/>
      <c r="BC1266" s="72"/>
      <c r="BD1266" s="72"/>
      <c r="BE1266" s="72"/>
      <c r="BF1266" s="72"/>
      <c r="BG1266" s="72"/>
      <c r="BH1266" s="72"/>
      <c r="BI1266" s="72"/>
      <c r="BJ1266" s="72"/>
      <c r="BK1266" s="72"/>
      <c r="BL1266" s="72"/>
      <c r="BM1266" s="72"/>
      <c r="BN1266" s="72"/>
      <c r="BO1266" s="72"/>
      <c r="BP1266" s="72"/>
      <c r="BQ1266" s="72"/>
      <c r="BR1266" s="72"/>
      <c r="BS1266" s="72"/>
      <c r="BT1266" s="72"/>
      <c r="BU1266" s="72"/>
      <c r="BV1266" s="72"/>
      <c r="BW1266" s="72"/>
      <c r="BX1266" s="72"/>
      <c r="BY1266" s="72"/>
      <c r="BZ1266" s="72"/>
      <c r="CA1266" s="72"/>
      <c r="CB1266" s="72"/>
      <c r="CC1266" s="72"/>
      <c r="CD1266" s="72"/>
      <c r="CE1266" s="72"/>
      <c r="CF1266" s="72"/>
      <c r="CG1266" s="72"/>
      <c r="CH1266" s="72"/>
      <c r="CI1266" s="72"/>
      <c r="CJ1266" s="72"/>
      <c r="CK1266" s="72"/>
      <c r="CL1266" s="72"/>
      <c r="CO1266" s="72"/>
      <c r="CP1266" s="72"/>
      <c r="CQ1266" s="72"/>
      <c r="CR1266" s="72"/>
      <c r="CS1266" s="72"/>
      <c r="CT1266" s="72"/>
      <c r="CU1266" s="72"/>
      <c r="CV1266" s="72"/>
      <c r="CW1266" s="72"/>
      <c r="CX1266" s="72"/>
      <c r="CY1266" s="72"/>
      <c r="CZ1266" s="72"/>
      <c r="DA1266" s="72"/>
      <c r="DB1266" s="72"/>
      <c r="DC1266" s="72"/>
      <c r="DD1266" s="72"/>
      <c r="DE1266" s="72"/>
      <c r="DF1266" s="72"/>
      <c r="DG1266" s="72"/>
      <c r="DH1266" s="72"/>
      <c r="DI1266" s="72"/>
      <c r="DJ1266" s="72"/>
      <c r="DK1266" s="72"/>
      <c r="DL1266" s="72"/>
    </row>
    <row r="1267" spans="1:116" x14ac:dyDescent="0.4">
      <c r="B1267" t="s">
        <v>332</v>
      </c>
      <c r="D1267" t="s">
        <v>765</v>
      </c>
      <c r="E1267" s="8" t="str">
        <f t="shared" si="1580"/>
        <v>1267 DC-S</v>
      </c>
      <c r="G1267" s="136" t="str">
        <f>G1254</f>
        <v>Primary revenue driver</v>
      </c>
      <c r="K1267" s="53"/>
      <c r="L1267" s="53"/>
      <c r="M1267" s="53"/>
      <c r="N1267" s="53"/>
      <c r="O1267" s="53"/>
      <c r="P1267" s="53"/>
      <c r="R1267" s="24"/>
      <c r="S1267" s="179" t="str">
        <f t="shared" ref="S1267:AX1269" si="1581">S1254</f>
        <v>S$16</v>
      </c>
      <c r="T1267" s="179" t="str">
        <f t="shared" si="1581"/>
        <v>T$16</v>
      </c>
      <c r="U1267" s="179" t="str">
        <f t="shared" si="1581"/>
        <v>U$16</v>
      </c>
      <c r="V1267" s="179" t="str">
        <f t="shared" si="1581"/>
        <v>V$16</v>
      </c>
      <c r="W1267" s="179" t="str">
        <f t="shared" si="1581"/>
        <v>W$16</v>
      </c>
      <c r="X1267" s="179" t="str">
        <f t="shared" si="1581"/>
        <v>X$16</v>
      </c>
      <c r="Y1267" s="179" t="str">
        <f t="shared" si="1581"/>
        <v>Y$16</v>
      </c>
      <c r="Z1267" s="179" t="str">
        <f t="shared" si="1581"/>
        <v>Z$16</v>
      </c>
      <c r="AA1267" s="179" t="str">
        <f t="shared" si="1581"/>
        <v>AA$16</v>
      </c>
      <c r="AB1267" s="179" t="str">
        <f t="shared" si="1581"/>
        <v>AB$16</v>
      </c>
      <c r="AC1267" s="179" t="str">
        <f t="shared" si="1581"/>
        <v>AC$16</v>
      </c>
      <c r="AD1267" s="179" t="str">
        <f t="shared" si="1581"/>
        <v>AD$16</v>
      </c>
      <c r="AE1267" s="179" t="str">
        <f t="shared" si="1581"/>
        <v>AE$16</v>
      </c>
      <c r="AF1267" s="179" t="str">
        <f t="shared" si="1581"/>
        <v>AF$16</v>
      </c>
      <c r="AG1267" s="179" t="str">
        <f t="shared" si="1581"/>
        <v>AG$16</v>
      </c>
      <c r="AH1267" s="179" t="str">
        <f t="shared" si="1581"/>
        <v>AH$16</v>
      </c>
      <c r="AI1267" s="179" t="str">
        <f t="shared" si="1581"/>
        <v>AI$16</v>
      </c>
      <c r="AJ1267" s="179" t="str">
        <f t="shared" si="1581"/>
        <v>AJ$16</v>
      </c>
      <c r="AK1267" s="179" t="str">
        <f t="shared" si="1581"/>
        <v>AK$16</v>
      </c>
      <c r="AL1267" s="179" t="str">
        <f t="shared" si="1581"/>
        <v>AL$16</v>
      </c>
      <c r="AM1267" s="179" t="str">
        <f t="shared" si="1581"/>
        <v>AM$16</v>
      </c>
      <c r="AN1267" s="179" t="str">
        <f t="shared" si="1581"/>
        <v>AN$16</v>
      </c>
      <c r="AO1267" s="179" t="str">
        <f t="shared" si="1581"/>
        <v>AO$16</v>
      </c>
      <c r="AP1267" s="179" t="str">
        <f t="shared" si="1581"/>
        <v>AP$16</v>
      </c>
      <c r="AQ1267" s="179" t="str">
        <f t="shared" si="1581"/>
        <v>AQ$16</v>
      </c>
      <c r="AR1267" s="179" t="str">
        <f t="shared" si="1581"/>
        <v>AR$16</v>
      </c>
      <c r="AS1267" s="179" t="str">
        <f t="shared" si="1581"/>
        <v>AS$16</v>
      </c>
      <c r="AT1267" s="179" t="str">
        <f t="shared" si="1581"/>
        <v>AT$16</v>
      </c>
      <c r="AU1267" s="179" t="str">
        <f t="shared" si="1581"/>
        <v>AU$16</v>
      </c>
      <c r="AV1267" s="179" t="str">
        <f t="shared" si="1581"/>
        <v>AV$16</v>
      </c>
      <c r="AW1267" s="179" t="str">
        <f t="shared" si="1581"/>
        <v>AW$16</v>
      </c>
      <c r="AX1267" s="179" t="str">
        <f t="shared" si="1581"/>
        <v>AX$16</v>
      </c>
      <c r="AY1267" s="179" t="str">
        <f t="shared" ref="AY1267:CD1269" si="1582">AY1254</f>
        <v>AY$16</v>
      </c>
      <c r="AZ1267" s="179" t="str">
        <f t="shared" si="1582"/>
        <v>AZ$16</v>
      </c>
      <c r="BA1267" s="179" t="str">
        <f t="shared" si="1582"/>
        <v>BA$16</v>
      </c>
      <c r="BB1267" s="179" t="str">
        <f t="shared" si="1582"/>
        <v>BB$16</v>
      </c>
      <c r="BC1267" s="179" t="str">
        <f t="shared" si="1582"/>
        <v>BC$16</v>
      </c>
      <c r="BD1267" s="179" t="str">
        <f t="shared" si="1582"/>
        <v>BD$16</v>
      </c>
      <c r="BE1267" s="179" t="str">
        <f t="shared" si="1582"/>
        <v>BE$16</v>
      </c>
      <c r="BF1267" s="179" t="str">
        <f t="shared" si="1582"/>
        <v>BF$16</v>
      </c>
      <c r="BG1267" s="179" t="str">
        <f t="shared" si="1582"/>
        <v>BG$16</v>
      </c>
      <c r="BH1267" s="179" t="str">
        <f t="shared" si="1582"/>
        <v>BH$16</v>
      </c>
      <c r="BI1267" s="179" t="str">
        <f t="shared" si="1582"/>
        <v>BI$16</v>
      </c>
      <c r="BJ1267" s="179" t="str">
        <f t="shared" si="1582"/>
        <v>BJ$16</v>
      </c>
      <c r="BK1267" s="179" t="str">
        <f t="shared" si="1582"/>
        <v>BK$16</v>
      </c>
      <c r="BL1267" s="179" t="str">
        <f t="shared" si="1582"/>
        <v>BL$16</v>
      </c>
      <c r="BM1267" s="179" t="str">
        <f t="shared" si="1582"/>
        <v>BM$16</v>
      </c>
      <c r="BN1267" s="179" t="str">
        <f t="shared" si="1582"/>
        <v>BN$16</v>
      </c>
      <c r="BO1267" s="179" t="str">
        <f t="shared" si="1582"/>
        <v>BO$16</v>
      </c>
      <c r="BP1267" s="179" t="str">
        <f t="shared" si="1582"/>
        <v>BP$16</v>
      </c>
      <c r="BQ1267" s="179" t="str">
        <f t="shared" si="1582"/>
        <v>BQ$16</v>
      </c>
      <c r="BR1267" s="179" t="str">
        <f t="shared" si="1582"/>
        <v>BR$16</v>
      </c>
      <c r="BS1267" s="179" t="str">
        <f t="shared" si="1582"/>
        <v>BS$16</v>
      </c>
      <c r="BT1267" s="179" t="str">
        <f t="shared" si="1582"/>
        <v>BT$16</v>
      </c>
      <c r="BU1267" s="179" t="str">
        <f t="shared" si="1582"/>
        <v>BU$16</v>
      </c>
      <c r="BV1267" s="179" t="str">
        <f t="shared" si="1582"/>
        <v>BV$16</v>
      </c>
      <c r="BW1267" s="179" t="str">
        <f t="shared" si="1582"/>
        <v>BW$16</v>
      </c>
      <c r="BX1267" s="179" t="str">
        <f t="shared" si="1582"/>
        <v>BX$16</v>
      </c>
      <c r="BY1267" s="179" t="str">
        <f t="shared" si="1582"/>
        <v>BY$16</v>
      </c>
      <c r="BZ1267" s="179" t="str">
        <f t="shared" si="1582"/>
        <v>BZ$16</v>
      </c>
      <c r="CA1267" s="179" t="str">
        <f t="shared" si="1582"/>
        <v>CA$16</v>
      </c>
      <c r="CB1267" s="179" t="str">
        <f t="shared" si="1582"/>
        <v>CB$16</v>
      </c>
      <c r="CC1267" s="179" t="str">
        <f t="shared" si="1582"/>
        <v>CC$16</v>
      </c>
      <c r="CD1267" s="179" t="str">
        <f t="shared" si="1582"/>
        <v>CD$16</v>
      </c>
      <c r="CE1267" s="179" t="str">
        <f t="shared" ref="CE1267:CL1269" si="1583">CE1254</f>
        <v>CE$16</v>
      </c>
      <c r="CF1267" s="179" t="str">
        <f t="shared" si="1583"/>
        <v>CF$16</v>
      </c>
      <c r="CG1267" s="179" t="str">
        <f t="shared" si="1583"/>
        <v>CG$16</v>
      </c>
      <c r="CH1267" s="179" t="str">
        <f t="shared" si="1583"/>
        <v>CH$16</v>
      </c>
      <c r="CI1267" s="179" t="str">
        <f t="shared" si="1583"/>
        <v>CI$16</v>
      </c>
      <c r="CJ1267" s="179" t="str">
        <f t="shared" si="1583"/>
        <v>CJ$16</v>
      </c>
      <c r="CK1267" s="179" t="str">
        <f t="shared" si="1583"/>
        <v>CK$16</v>
      </c>
      <c r="CL1267" s="179" t="str">
        <f t="shared" si="1583"/>
        <v>CL$16</v>
      </c>
      <c r="CO1267" s="179" t="str">
        <f t="shared" ref="CO1267:DL1269" si="1584">CO1254</f>
        <v>CO$16</v>
      </c>
      <c r="CP1267" s="179" t="str">
        <f t="shared" si="1584"/>
        <v>CP$16</v>
      </c>
      <c r="CQ1267" s="179" t="str">
        <f t="shared" si="1584"/>
        <v>CQ$16</v>
      </c>
      <c r="CR1267" s="179" t="str">
        <f t="shared" si="1584"/>
        <v>CR$16</v>
      </c>
      <c r="CS1267" s="179" t="str">
        <f t="shared" si="1584"/>
        <v>CS$16</v>
      </c>
      <c r="CT1267" s="179" t="str">
        <f t="shared" si="1584"/>
        <v>CT$16</v>
      </c>
      <c r="CU1267" s="179" t="str">
        <f t="shared" si="1584"/>
        <v>CU$16</v>
      </c>
      <c r="CV1267" s="179" t="str">
        <f t="shared" si="1584"/>
        <v>CV$16</v>
      </c>
      <c r="CW1267" s="179" t="str">
        <f t="shared" si="1584"/>
        <v>CW$16</v>
      </c>
      <c r="CX1267" s="179" t="str">
        <f t="shared" si="1584"/>
        <v>CX$16</v>
      </c>
      <c r="CY1267" s="179" t="str">
        <f t="shared" si="1584"/>
        <v>CY$16</v>
      </c>
      <c r="CZ1267" s="179" t="str">
        <f t="shared" si="1584"/>
        <v>CZ$16</v>
      </c>
      <c r="DA1267" s="179" t="str">
        <f t="shared" si="1584"/>
        <v>DA$16</v>
      </c>
      <c r="DB1267" s="179" t="str">
        <f t="shared" si="1584"/>
        <v>DB$16</v>
      </c>
      <c r="DC1267" s="179" t="str">
        <f t="shared" si="1584"/>
        <v>DC$16</v>
      </c>
      <c r="DD1267" s="179" t="str">
        <f t="shared" si="1584"/>
        <v>DD$16</v>
      </c>
      <c r="DE1267" s="179" t="str">
        <f t="shared" si="1584"/>
        <v>DE$16</v>
      </c>
      <c r="DF1267" s="179" t="str">
        <f t="shared" si="1584"/>
        <v>DF$16</v>
      </c>
      <c r="DG1267" s="179" t="str">
        <f t="shared" si="1584"/>
        <v>DG$16</v>
      </c>
      <c r="DH1267" s="179" t="str">
        <f t="shared" si="1584"/>
        <v>DH$16</v>
      </c>
      <c r="DI1267" s="179" t="str">
        <f t="shared" si="1584"/>
        <v>DI$16</v>
      </c>
      <c r="DJ1267" s="179" t="str">
        <f t="shared" si="1584"/>
        <v>DJ$16</v>
      </c>
      <c r="DK1267" s="179" t="str">
        <f t="shared" si="1584"/>
        <v>DK$16</v>
      </c>
      <c r="DL1267" s="179" t="str">
        <f t="shared" si="1584"/>
        <v>DL$16</v>
      </c>
    </row>
    <row r="1268" spans="1:116" x14ac:dyDescent="0.4">
      <c r="B1268" t="s">
        <v>332</v>
      </c>
      <c r="D1268" t="s">
        <v>765</v>
      </c>
      <c r="E1268" s="8" t="str">
        <f t="shared" si="1580"/>
        <v>1268 DC-S</v>
      </c>
      <c r="G1268" s="136" t="str">
        <f>G1255</f>
        <v>Primary volume driver</v>
      </c>
      <c r="H1268" s="12"/>
      <c r="I1268" s="60"/>
      <c r="J1268" s="60"/>
      <c r="K1268" s="15"/>
      <c r="L1268" s="15"/>
      <c r="M1268" s="15"/>
      <c r="N1268" s="15"/>
      <c r="O1268" s="15"/>
      <c r="P1268" s="15"/>
      <c r="R1268" s="15"/>
      <c r="S1268" s="179" t="str">
        <f t="shared" ref="S1268:AX1270" si="1585">S1255</f>
        <v>S$17</v>
      </c>
      <c r="T1268" s="179" t="str">
        <f t="shared" si="1585"/>
        <v>T$17</v>
      </c>
      <c r="U1268" s="179" t="str">
        <f t="shared" si="1585"/>
        <v>U$17</v>
      </c>
      <c r="V1268" s="179" t="str">
        <f t="shared" si="1585"/>
        <v>V$17</v>
      </c>
      <c r="W1268" s="179" t="str">
        <f t="shared" si="1585"/>
        <v>W$17</v>
      </c>
      <c r="X1268" s="179" t="str">
        <f t="shared" si="1585"/>
        <v>X$17</v>
      </c>
      <c r="Y1268" s="179" t="str">
        <f t="shared" si="1585"/>
        <v>Y$17</v>
      </c>
      <c r="Z1268" s="179" t="str">
        <f t="shared" si="1585"/>
        <v>Z$17</v>
      </c>
      <c r="AA1268" s="179" t="str">
        <f t="shared" si="1585"/>
        <v>AA$17</v>
      </c>
      <c r="AB1268" s="179" t="str">
        <f t="shared" si="1585"/>
        <v>AB$17</v>
      </c>
      <c r="AC1268" s="179" t="str">
        <f t="shared" si="1585"/>
        <v>AC$17</v>
      </c>
      <c r="AD1268" s="179" t="str">
        <f t="shared" si="1585"/>
        <v>AD$17</v>
      </c>
      <c r="AE1268" s="179" t="str">
        <f t="shared" si="1585"/>
        <v>AE$17</v>
      </c>
      <c r="AF1268" s="179" t="str">
        <f t="shared" si="1585"/>
        <v>AF$17</v>
      </c>
      <c r="AG1268" s="179" t="str">
        <f t="shared" si="1585"/>
        <v>AG$17</v>
      </c>
      <c r="AH1268" s="179" t="str">
        <f t="shared" si="1585"/>
        <v>AH$17</v>
      </c>
      <c r="AI1268" s="179" t="str">
        <f t="shared" si="1585"/>
        <v>AI$17</v>
      </c>
      <c r="AJ1268" s="179" t="str">
        <f t="shared" si="1585"/>
        <v>AJ$17</v>
      </c>
      <c r="AK1268" s="179" t="str">
        <f t="shared" si="1585"/>
        <v>AK$17</v>
      </c>
      <c r="AL1268" s="179" t="str">
        <f t="shared" si="1585"/>
        <v>AL$17</v>
      </c>
      <c r="AM1268" s="179" t="str">
        <f t="shared" si="1585"/>
        <v>AM$17</v>
      </c>
      <c r="AN1268" s="179" t="str">
        <f t="shared" si="1585"/>
        <v>AN$17</v>
      </c>
      <c r="AO1268" s="179" t="str">
        <f t="shared" si="1585"/>
        <v>AO$17</v>
      </c>
      <c r="AP1268" s="179" t="str">
        <f t="shared" si="1585"/>
        <v>AP$17</v>
      </c>
      <c r="AQ1268" s="179" t="str">
        <f t="shared" si="1585"/>
        <v>AQ$17</v>
      </c>
      <c r="AR1268" s="179" t="str">
        <f t="shared" si="1585"/>
        <v>AR$17</v>
      </c>
      <c r="AS1268" s="179" t="str">
        <f t="shared" si="1585"/>
        <v>AS$17</v>
      </c>
      <c r="AT1268" s="179" t="str">
        <f t="shared" si="1585"/>
        <v>AT$17</v>
      </c>
      <c r="AU1268" s="179" t="str">
        <f t="shared" si="1585"/>
        <v>AU$17</v>
      </c>
      <c r="AV1268" s="179" t="str">
        <f t="shared" si="1585"/>
        <v>AV$17</v>
      </c>
      <c r="AW1268" s="179" t="str">
        <f t="shared" si="1585"/>
        <v>AW$17</v>
      </c>
      <c r="AX1268" s="179" t="str">
        <f t="shared" si="1585"/>
        <v>AX$17</v>
      </c>
      <c r="AY1268" s="179" t="str">
        <f t="shared" ref="AY1268:CD1270" si="1586">AY1255</f>
        <v>AY$17</v>
      </c>
      <c r="AZ1268" s="179" t="str">
        <f t="shared" si="1586"/>
        <v>AZ$17</v>
      </c>
      <c r="BA1268" s="179" t="str">
        <f t="shared" si="1586"/>
        <v>BA$17</v>
      </c>
      <c r="BB1268" s="179" t="str">
        <f t="shared" si="1586"/>
        <v>BB$17</v>
      </c>
      <c r="BC1268" s="179" t="str">
        <f t="shared" si="1586"/>
        <v>BC$17</v>
      </c>
      <c r="BD1268" s="179" t="str">
        <f t="shared" si="1586"/>
        <v>BD$17</v>
      </c>
      <c r="BE1268" s="179" t="str">
        <f t="shared" si="1586"/>
        <v>BE$17</v>
      </c>
      <c r="BF1268" s="179" t="str">
        <f t="shared" si="1586"/>
        <v>BF$17</v>
      </c>
      <c r="BG1268" s="179" t="str">
        <f t="shared" si="1586"/>
        <v>BG$17</v>
      </c>
      <c r="BH1268" s="179" t="str">
        <f t="shared" si="1586"/>
        <v>BH$17</v>
      </c>
      <c r="BI1268" s="179" t="str">
        <f t="shared" si="1586"/>
        <v>BI$17</v>
      </c>
      <c r="BJ1268" s="179" t="str">
        <f t="shared" si="1586"/>
        <v>BJ$17</v>
      </c>
      <c r="BK1268" s="179" t="str">
        <f t="shared" si="1586"/>
        <v>BK$17</v>
      </c>
      <c r="BL1268" s="179" t="str">
        <f t="shared" si="1586"/>
        <v>BL$17</v>
      </c>
      <c r="BM1268" s="179" t="str">
        <f t="shared" si="1586"/>
        <v>BM$17</v>
      </c>
      <c r="BN1268" s="179" t="str">
        <f t="shared" si="1586"/>
        <v>BN$17</v>
      </c>
      <c r="BO1268" s="179" t="str">
        <f t="shared" si="1586"/>
        <v>BO$17</v>
      </c>
      <c r="BP1268" s="179" t="str">
        <f t="shared" si="1586"/>
        <v>BP$17</v>
      </c>
      <c r="BQ1268" s="179" t="str">
        <f t="shared" si="1586"/>
        <v>BQ$17</v>
      </c>
      <c r="BR1268" s="179" t="str">
        <f t="shared" si="1586"/>
        <v>BR$17</v>
      </c>
      <c r="BS1268" s="179" t="str">
        <f t="shared" si="1586"/>
        <v>BS$17</v>
      </c>
      <c r="BT1268" s="179" t="str">
        <f t="shared" si="1586"/>
        <v>BT$17</v>
      </c>
      <c r="BU1268" s="179" t="str">
        <f t="shared" si="1586"/>
        <v>BU$17</v>
      </c>
      <c r="BV1268" s="179" t="str">
        <f t="shared" si="1586"/>
        <v>BV$17</v>
      </c>
      <c r="BW1268" s="179" t="str">
        <f t="shared" si="1586"/>
        <v>BW$17</v>
      </c>
      <c r="BX1268" s="179" t="str">
        <f t="shared" si="1586"/>
        <v>BX$17</v>
      </c>
      <c r="BY1268" s="179" t="str">
        <f t="shared" si="1586"/>
        <v>BY$17</v>
      </c>
      <c r="BZ1268" s="179" t="str">
        <f t="shared" si="1586"/>
        <v>BZ$17</v>
      </c>
      <c r="CA1268" s="179" t="str">
        <f t="shared" si="1586"/>
        <v>CA$17</v>
      </c>
      <c r="CB1268" s="179" t="str">
        <f t="shared" si="1586"/>
        <v>CB$17</v>
      </c>
      <c r="CC1268" s="179" t="str">
        <f t="shared" si="1586"/>
        <v>CC$17</v>
      </c>
      <c r="CD1268" s="179" t="str">
        <f t="shared" si="1586"/>
        <v>CD$17</v>
      </c>
      <c r="CE1268" s="179" t="str">
        <f t="shared" ref="CE1268:CL1270" si="1587">CE1255</f>
        <v>CE$17</v>
      </c>
      <c r="CF1268" s="179" t="str">
        <f t="shared" si="1587"/>
        <v>CF$17</v>
      </c>
      <c r="CG1268" s="179" t="str">
        <f t="shared" si="1587"/>
        <v>CG$17</v>
      </c>
      <c r="CH1268" s="179" t="str">
        <f t="shared" si="1587"/>
        <v>CH$17</v>
      </c>
      <c r="CI1268" s="179" t="str">
        <f t="shared" si="1587"/>
        <v>CI$17</v>
      </c>
      <c r="CJ1268" s="179" t="str">
        <f t="shared" si="1587"/>
        <v>CJ$17</v>
      </c>
      <c r="CK1268" s="179" t="str">
        <f t="shared" si="1587"/>
        <v>CK$17</v>
      </c>
      <c r="CL1268" s="179" t="str">
        <f t="shared" si="1587"/>
        <v>CL$17</v>
      </c>
      <c r="CN1268" s="60"/>
      <c r="CO1268" s="179" t="str">
        <f t="shared" ref="CO1268:DL1270" si="1588">CO1255</f>
        <v>CO$17</v>
      </c>
      <c r="CP1268" s="179" t="str">
        <f t="shared" si="1588"/>
        <v>CP$17</v>
      </c>
      <c r="CQ1268" s="179" t="str">
        <f t="shared" si="1588"/>
        <v>CQ$17</v>
      </c>
      <c r="CR1268" s="179" t="str">
        <f t="shared" si="1588"/>
        <v>CR$17</v>
      </c>
      <c r="CS1268" s="179" t="str">
        <f t="shared" si="1588"/>
        <v>CS$17</v>
      </c>
      <c r="CT1268" s="179" t="str">
        <f t="shared" si="1588"/>
        <v>CT$17</v>
      </c>
      <c r="CU1268" s="179" t="str">
        <f t="shared" si="1588"/>
        <v>CU$17</v>
      </c>
      <c r="CV1268" s="179" t="str">
        <f t="shared" si="1588"/>
        <v>CV$17</v>
      </c>
      <c r="CW1268" s="179" t="str">
        <f t="shared" si="1588"/>
        <v>CW$17</v>
      </c>
      <c r="CX1268" s="179" t="str">
        <f t="shared" si="1588"/>
        <v>CX$17</v>
      </c>
      <c r="CY1268" s="179" t="str">
        <f t="shared" si="1588"/>
        <v>CY$17</v>
      </c>
      <c r="CZ1268" s="179" t="str">
        <f t="shared" si="1588"/>
        <v>CZ$17</v>
      </c>
      <c r="DA1268" s="179" t="str">
        <f t="shared" si="1588"/>
        <v>DA$17</v>
      </c>
      <c r="DB1268" s="179" t="str">
        <f t="shared" si="1588"/>
        <v>DB$17</v>
      </c>
      <c r="DC1268" s="179" t="str">
        <f t="shared" si="1588"/>
        <v>DC$17</v>
      </c>
      <c r="DD1268" s="179" t="str">
        <f t="shared" si="1588"/>
        <v>DD$17</v>
      </c>
      <c r="DE1268" s="179" t="str">
        <f t="shared" si="1588"/>
        <v>DE$17</v>
      </c>
      <c r="DF1268" s="179" t="str">
        <f t="shared" si="1588"/>
        <v>DF$17</v>
      </c>
      <c r="DG1268" s="179" t="str">
        <f t="shared" si="1588"/>
        <v>DG$17</v>
      </c>
      <c r="DH1268" s="179" t="str">
        <f t="shared" si="1588"/>
        <v>DH$17</v>
      </c>
      <c r="DI1268" s="179" t="str">
        <f t="shared" si="1588"/>
        <v>DI$17</v>
      </c>
      <c r="DJ1268" s="179" t="str">
        <f t="shared" si="1588"/>
        <v>DJ$17</v>
      </c>
      <c r="DK1268" s="179" t="str">
        <f t="shared" si="1588"/>
        <v>DK$17</v>
      </c>
      <c r="DL1268" s="179" t="str">
        <f t="shared" si="1588"/>
        <v>DL$17</v>
      </c>
    </row>
    <row r="1269" spans="1:116" x14ac:dyDescent="0.4">
      <c r="B1269" t="s">
        <v>332</v>
      </c>
      <c r="D1269" t="s">
        <v>765</v>
      </c>
      <c r="E1269" s="8" t="str">
        <f t="shared" si="1580"/>
        <v>1269 DC-S</v>
      </c>
      <c r="G1269" s="191" t="str">
        <f>G1260</f>
        <v>% of revenue direct cost:</v>
      </c>
      <c r="H1269" s="12"/>
      <c r="I1269" s="60"/>
      <c r="J1269" s="60"/>
      <c r="K1269" s="15"/>
      <c r="L1269" s="15"/>
      <c r="M1269" s="15"/>
      <c r="N1269" s="15"/>
      <c r="O1269" s="15"/>
      <c r="P1269" s="15"/>
      <c r="R1269" s="15"/>
      <c r="S1269" s="179">
        <f t="shared" ref="S1269:AX1271" si="1589">S1256</f>
        <v>0</v>
      </c>
      <c r="T1269" s="179">
        <f t="shared" si="1589"/>
        <v>0</v>
      </c>
      <c r="U1269" s="179">
        <f t="shared" si="1589"/>
        <v>0</v>
      </c>
      <c r="V1269" s="179">
        <f t="shared" si="1589"/>
        <v>0</v>
      </c>
      <c r="W1269" s="179">
        <f t="shared" si="1589"/>
        <v>0</v>
      </c>
      <c r="X1269" s="179">
        <f t="shared" si="1589"/>
        <v>0</v>
      </c>
      <c r="Y1269" s="179">
        <f t="shared" si="1589"/>
        <v>0</v>
      </c>
      <c r="Z1269" s="179">
        <f t="shared" si="1589"/>
        <v>0</v>
      </c>
      <c r="AA1269" s="179">
        <f t="shared" si="1589"/>
        <v>0</v>
      </c>
      <c r="AB1269" s="179">
        <f t="shared" si="1589"/>
        <v>0</v>
      </c>
      <c r="AC1269" s="179">
        <f t="shared" si="1589"/>
        <v>0</v>
      </c>
      <c r="AD1269" s="179">
        <f t="shared" si="1589"/>
        <v>0</v>
      </c>
      <c r="AE1269" s="179">
        <f t="shared" si="1589"/>
        <v>0</v>
      </c>
      <c r="AF1269" s="179">
        <f t="shared" si="1589"/>
        <v>0</v>
      </c>
      <c r="AG1269" s="179">
        <f t="shared" si="1589"/>
        <v>0</v>
      </c>
      <c r="AH1269" s="179">
        <f t="shared" si="1589"/>
        <v>0</v>
      </c>
      <c r="AI1269" s="179">
        <f t="shared" si="1589"/>
        <v>0</v>
      </c>
      <c r="AJ1269" s="179">
        <f t="shared" si="1589"/>
        <v>0</v>
      </c>
      <c r="AK1269" s="179">
        <f t="shared" si="1589"/>
        <v>0</v>
      </c>
      <c r="AL1269" s="179">
        <f t="shared" si="1589"/>
        <v>0</v>
      </c>
      <c r="AM1269" s="179">
        <f t="shared" si="1589"/>
        <v>0</v>
      </c>
      <c r="AN1269" s="179">
        <f t="shared" si="1589"/>
        <v>0</v>
      </c>
      <c r="AO1269" s="179">
        <f t="shared" si="1589"/>
        <v>0</v>
      </c>
      <c r="AP1269" s="179">
        <f t="shared" si="1589"/>
        <v>0</v>
      </c>
      <c r="AQ1269" s="179">
        <f t="shared" si="1589"/>
        <v>0</v>
      </c>
      <c r="AR1269" s="179">
        <f t="shared" si="1589"/>
        <v>0</v>
      </c>
      <c r="AS1269" s="179">
        <f t="shared" si="1589"/>
        <v>0</v>
      </c>
      <c r="AT1269" s="179">
        <f t="shared" si="1589"/>
        <v>0</v>
      </c>
      <c r="AU1269" s="179">
        <f t="shared" si="1589"/>
        <v>0</v>
      </c>
      <c r="AV1269" s="179">
        <f t="shared" si="1589"/>
        <v>0</v>
      </c>
      <c r="AW1269" s="179">
        <f t="shared" si="1589"/>
        <v>0</v>
      </c>
      <c r="AX1269" s="179">
        <f t="shared" si="1589"/>
        <v>0</v>
      </c>
      <c r="AY1269" s="179">
        <f t="shared" ref="AY1269:CD1271" si="1590">AY1256</f>
        <v>0</v>
      </c>
      <c r="AZ1269" s="179">
        <f t="shared" si="1590"/>
        <v>0</v>
      </c>
      <c r="BA1269" s="179">
        <f t="shared" si="1590"/>
        <v>0</v>
      </c>
      <c r="BB1269" s="179">
        <f t="shared" si="1590"/>
        <v>0</v>
      </c>
      <c r="BC1269" s="179">
        <f t="shared" si="1590"/>
        <v>0</v>
      </c>
      <c r="BD1269" s="179">
        <f t="shared" si="1590"/>
        <v>0</v>
      </c>
      <c r="BE1269" s="179">
        <f t="shared" si="1590"/>
        <v>0</v>
      </c>
      <c r="BF1269" s="179">
        <f t="shared" si="1590"/>
        <v>0</v>
      </c>
      <c r="BG1269" s="179">
        <f t="shared" si="1590"/>
        <v>0</v>
      </c>
      <c r="BH1269" s="179">
        <f t="shared" si="1590"/>
        <v>0</v>
      </c>
      <c r="BI1269" s="179">
        <f t="shared" si="1590"/>
        <v>0</v>
      </c>
      <c r="BJ1269" s="179">
        <f t="shared" si="1590"/>
        <v>0</v>
      </c>
      <c r="BK1269" s="179">
        <f t="shared" si="1590"/>
        <v>0</v>
      </c>
      <c r="BL1269" s="179">
        <f t="shared" si="1590"/>
        <v>0</v>
      </c>
      <c r="BM1269" s="179">
        <f t="shared" si="1590"/>
        <v>0</v>
      </c>
      <c r="BN1269" s="179">
        <f t="shared" si="1590"/>
        <v>0</v>
      </c>
      <c r="BO1269" s="179">
        <f t="shared" si="1590"/>
        <v>0</v>
      </c>
      <c r="BP1269" s="179">
        <f t="shared" si="1590"/>
        <v>0</v>
      </c>
      <c r="BQ1269" s="179">
        <f t="shared" si="1590"/>
        <v>0</v>
      </c>
      <c r="BR1269" s="179">
        <f t="shared" si="1590"/>
        <v>0</v>
      </c>
      <c r="BS1269" s="179">
        <f t="shared" si="1590"/>
        <v>0</v>
      </c>
      <c r="BT1269" s="179">
        <f t="shared" si="1590"/>
        <v>0</v>
      </c>
      <c r="BU1269" s="179">
        <f t="shared" si="1590"/>
        <v>0</v>
      </c>
      <c r="BV1269" s="179">
        <f t="shared" si="1590"/>
        <v>0</v>
      </c>
      <c r="BW1269" s="179">
        <f t="shared" si="1590"/>
        <v>0</v>
      </c>
      <c r="BX1269" s="179">
        <f t="shared" si="1590"/>
        <v>0</v>
      </c>
      <c r="BY1269" s="179">
        <f t="shared" si="1590"/>
        <v>0</v>
      </c>
      <c r="BZ1269" s="179">
        <f t="shared" si="1590"/>
        <v>0</v>
      </c>
      <c r="CA1269" s="179">
        <f t="shared" si="1590"/>
        <v>0</v>
      </c>
      <c r="CB1269" s="179">
        <f t="shared" si="1590"/>
        <v>0</v>
      </c>
      <c r="CC1269" s="179">
        <f t="shared" si="1590"/>
        <v>0</v>
      </c>
      <c r="CD1269" s="179">
        <f t="shared" si="1590"/>
        <v>0</v>
      </c>
      <c r="CE1269" s="179">
        <f t="shared" ref="CE1269:CL1271" si="1591">CE1256</f>
        <v>0</v>
      </c>
      <c r="CF1269" s="179">
        <f t="shared" si="1591"/>
        <v>0</v>
      </c>
      <c r="CG1269" s="179">
        <f t="shared" si="1591"/>
        <v>0</v>
      </c>
      <c r="CH1269" s="179">
        <f t="shared" si="1591"/>
        <v>0</v>
      </c>
      <c r="CI1269" s="179">
        <f t="shared" si="1591"/>
        <v>0</v>
      </c>
      <c r="CJ1269" s="179">
        <f t="shared" si="1591"/>
        <v>0</v>
      </c>
      <c r="CK1269" s="179">
        <f t="shared" si="1591"/>
        <v>0</v>
      </c>
      <c r="CL1269" s="179">
        <f t="shared" si="1591"/>
        <v>0</v>
      </c>
      <c r="CN1269" s="60"/>
      <c r="CO1269" s="179">
        <f t="shared" ref="CO1269:DL1271" si="1592">CO1256</f>
        <v>0</v>
      </c>
      <c r="CP1269" s="179">
        <f t="shared" si="1592"/>
        <v>0</v>
      </c>
      <c r="CQ1269" s="179">
        <f t="shared" si="1592"/>
        <v>0</v>
      </c>
      <c r="CR1269" s="179">
        <f t="shared" si="1592"/>
        <v>0</v>
      </c>
      <c r="CS1269" s="179">
        <f t="shared" si="1592"/>
        <v>0</v>
      </c>
      <c r="CT1269" s="179">
        <f t="shared" si="1592"/>
        <v>0</v>
      </c>
      <c r="CU1269" s="179">
        <f t="shared" si="1592"/>
        <v>0</v>
      </c>
      <c r="CV1269" s="179">
        <f t="shared" si="1592"/>
        <v>0</v>
      </c>
      <c r="CW1269" s="179">
        <f t="shared" si="1592"/>
        <v>0</v>
      </c>
      <c r="CX1269" s="179">
        <f t="shared" si="1592"/>
        <v>0</v>
      </c>
      <c r="CY1269" s="179">
        <f t="shared" si="1592"/>
        <v>0</v>
      </c>
      <c r="CZ1269" s="179">
        <f t="shared" si="1592"/>
        <v>0</v>
      </c>
      <c r="DA1269" s="179">
        <f t="shared" si="1592"/>
        <v>0</v>
      </c>
      <c r="DB1269" s="179">
        <f t="shared" si="1592"/>
        <v>0</v>
      </c>
      <c r="DC1269" s="179">
        <f t="shared" si="1592"/>
        <v>0</v>
      </c>
      <c r="DD1269" s="179">
        <f t="shared" si="1592"/>
        <v>0</v>
      </c>
      <c r="DE1269" s="179">
        <f t="shared" si="1592"/>
        <v>0</v>
      </c>
      <c r="DF1269" s="179">
        <f t="shared" si="1592"/>
        <v>0</v>
      </c>
      <c r="DG1269" s="179">
        <f t="shared" si="1592"/>
        <v>0</v>
      </c>
      <c r="DH1269" s="179">
        <f t="shared" si="1592"/>
        <v>0</v>
      </c>
      <c r="DI1269" s="179">
        <f t="shared" si="1592"/>
        <v>0</v>
      </c>
      <c r="DJ1269" s="179">
        <f t="shared" si="1592"/>
        <v>0</v>
      </c>
      <c r="DK1269" s="179">
        <f t="shared" si="1592"/>
        <v>0</v>
      </c>
      <c r="DL1269" s="179">
        <f t="shared" si="1592"/>
        <v>0</v>
      </c>
    </row>
    <row r="1270" spans="1:116" x14ac:dyDescent="0.4">
      <c r="B1270" t="s">
        <v>332</v>
      </c>
      <c r="D1270" t="s">
        <v>765</v>
      </c>
      <c r="E1270" s="8" t="str">
        <f t="shared" ref="E1270:E1272" si="1593">ROW()&amp;" "&amp;D1270</f>
        <v>1270 DC-S</v>
      </c>
      <c r="G1270" s="241" t="str">
        <f>IFERROR(SUBSTITUTE(TRIM(MID(G1260, SEARCH("-", G1260) + 1, LEN(G1260))),":",""),"no unit")</f>
        <v>no unit</v>
      </c>
      <c r="H1270" s="12"/>
      <c r="I1270" s="60"/>
      <c r="J1270" s="60"/>
      <c r="K1270" s="15"/>
      <c r="L1270" s="15"/>
      <c r="M1270" s="15"/>
      <c r="N1270" s="15"/>
      <c r="O1270" s="15"/>
      <c r="P1270" s="15"/>
      <c r="R1270" s="15"/>
      <c r="S1270" s="179"/>
      <c r="T1270" s="179"/>
      <c r="U1270" s="179"/>
      <c r="V1270" s="179"/>
      <c r="W1270" s="179"/>
      <c r="X1270" s="179"/>
      <c r="Y1270" s="179"/>
      <c r="Z1270" s="179"/>
      <c r="AA1270" s="179"/>
      <c r="AB1270" s="179"/>
      <c r="AC1270" s="179"/>
      <c r="AD1270" s="179"/>
      <c r="AE1270" s="179"/>
      <c r="AF1270" s="179"/>
      <c r="AG1270" s="179"/>
      <c r="AH1270" s="179"/>
      <c r="AI1270" s="179"/>
      <c r="AJ1270" s="179"/>
      <c r="AK1270" s="179"/>
      <c r="AL1270" s="179"/>
      <c r="AM1270" s="179"/>
      <c r="AN1270" s="179"/>
      <c r="AO1270" s="179"/>
      <c r="AP1270" s="179"/>
      <c r="AQ1270" s="179"/>
      <c r="AR1270" s="179"/>
      <c r="AS1270" s="179"/>
      <c r="AT1270" s="179"/>
      <c r="AU1270" s="179"/>
      <c r="AV1270" s="179"/>
      <c r="AW1270" s="179"/>
      <c r="AX1270" s="179"/>
      <c r="AY1270" s="179"/>
      <c r="AZ1270" s="179"/>
      <c r="BA1270" s="179"/>
      <c r="BB1270" s="179"/>
      <c r="BC1270" s="179"/>
      <c r="BD1270" s="179"/>
      <c r="BE1270" s="179"/>
      <c r="BF1270" s="179"/>
      <c r="BG1270" s="179"/>
      <c r="BH1270" s="179"/>
      <c r="BI1270" s="179"/>
      <c r="BJ1270" s="179"/>
      <c r="BK1270" s="179"/>
      <c r="BL1270" s="179"/>
      <c r="BM1270" s="179"/>
      <c r="BN1270" s="179"/>
      <c r="BO1270" s="179"/>
      <c r="BP1270" s="179"/>
      <c r="BQ1270" s="179"/>
      <c r="BR1270" s="179"/>
      <c r="BS1270" s="179"/>
      <c r="BT1270" s="179"/>
      <c r="BU1270" s="179"/>
      <c r="BV1270" s="179"/>
      <c r="BW1270" s="179"/>
      <c r="BX1270" s="179"/>
      <c r="BY1270" s="179"/>
      <c r="BZ1270" s="179"/>
      <c r="CA1270" s="179"/>
      <c r="CB1270" s="179"/>
      <c r="CC1270" s="179"/>
      <c r="CD1270" s="179"/>
      <c r="CE1270" s="179"/>
      <c r="CF1270" s="179"/>
      <c r="CG1270" s="179"/>
      <c r="CH1270" s="179"/>
      <c r="CI1270" s="179"/>
      <c r="CJ1270" s="179"/>
      <c r="CK1270" s="179"/>
      <c r="CL1270" s="179"/>
      <c r="CN1270" s="60"/>
      <c r="CO1270" s="179"/>
      <c r="CP1270" s="179"/>
      <c r="CQ1270" s="179"/>
      <c r="CR1270" s="179"/>
      <c r="CS1270" s="179"/>
      <c r="CT1270" s="179"/>
      <c r="CU1270" s="179"/>
      <c r="CV1270" s="179"/>
      <c r="CW1270" s="179"/>
      <c r="CX1270" s="179"/>
      <c r="CY1270" s="179"/>
      <c r="CZ1270" s="179"/>
      <c r="DA1270" s="179"/>
      <c r="DB1270" s="179"/>
      <c r="DC1270" s="179"/>
      <c r="DD1270" s="179"/>
      <c r="DE1270" s="179"/>
      <c r="DF1270" s="179"/>
      <c r="DG1270" s="179"/>
      <c r="DH1270" s="179"/>
      <c r="DI1270" s="179"/>
      <c r="DJ1270" s="179"/>
      <c r="DK1270" s="179"/>
      <c r="DL1270" s="179"/>
    </row>
    <row r="1271" spans="1:116" x14ac:dyDescent="0.4">
      <c r="A1271" s="3"/>
      <c r="B1271" t="s">
        <v>332</v>
      </c>
      <c r="D1271" t="s">
        <v>765</v>
      </c>
      <c r="E1271" s="8" t="str">
        <f t="shared" si="1580"/>
        <v>1271 DC-S</v>
      </c>
      <c r="G1271" s="191" t="str">
        <f>G1258</f>
        <v>Secondary revenue driver</v>
      </c>
      <c r="H1271" s="90"/>
      <c r="I1271" s="213"/>
      <c r="J1271" s="213"/>
      <c r="K1271" s="214"/>
      <c r="L1271" s="214"/>
      <c r="M1271" s="214"/>
      <c r="N1271" s="214"/>
      <c r="O1271" s="214"/>
      <c r="P1271" s="214"/>
      <c r="R1271" s="214"/>
      <c r="S1271" s="4" t="str">
        <f>ADDRESS(ROW(S1263),COLUMN(S1263),2)</f>
        <v>S$1263</v>
      </c>
      <c r="T1271" s="4" t="str">
        <f t="shared" ref="T1271:CE1273" si="1594">ADDRESS(ROW(T1263),COLUMN(T1263),2)</f>
        <v>T$1263</v>
      </c>
      <c r="U1271" s="4" t="str">
        <f t="shared" si="1594"/>
        <v>U$1263</v>
      </c>
      <c r="V1271" s="4" t="str">
        <f t="shared" si="1594"/>
        <v>V$1263</v>
      </c>
      <c r="W1271" s="4" t="str">
        <f t="shared" si="1594"/>
        <v>W$1263</v>
      </c>
      <c r="X1271" s="4" t="str">
        <f t="shared" si="1594"/>
        <v>X$1263</v>
      </c>
      <c r="Y1271" s="4" t="str">
        <f t="shared" si="1594"/>
        <v>Y$1263</v>
      </c>
      <c r="Z1271" s="4" t="str">
        <f t="shared" si="1594"/>
        <v>Z$1263</v>
      </c>
      <c r="AA1271" s="4" t="str">
        <f t="shared" si="1594"/>
        <v>AA$1263</v>
      </c>
      <c r="AB1271" s="4" t="str">
        <f t="shared" si="1594"/>
        <v>AB$1263</v>
      </c>
      <c r="AC1271" s="4" t="str">
        <f t="shared" si="1594"/>
        <v>AC$1263</v>
      </c>
      <c r="AD1271" s="4" t="str">
        <f t="shared" si="1594"/>
        <v>AD$1263</v>
      </c>
      <c r="AE1271" s="4" t="str">
        <f t="shared" si="1594"/>
        <v>AE$1263</v>
      </c>
      <c r="AF1271" s="4" t="str">
        <f t="shared" si="1594"/>
        <v>AF$1263</v>
      </c>
      <c r="AG1271" s="4" t="str">
        <f t="shared" si="1594"/>
        <v>AG$1263</v>
      </c>
      <c r="AH1271" s="4" t="str">
        <f t="shared" si="1594"/>
        <v>AH$1263</v>
      </c>
      <c r="AI1271" s="4" t="str">
        <f t="shared" si="1594"/>
        <v>AI$1263</v>
      </c>
      <c r="AJ1271" s="4" t="str">
        <f t="shared" si="1594"/>
        <v>AJ$1263</v>
      </c>
      <c r="AK1271" s="4" t="str">
        <f t="shared" si="1594"/>
        <v>AK$1263</v>
      </c>
      <c r="AL1271" s="4" t="str">
        <f t="shared" si="1594"/>
        <v>AL$1263</v>
      </c>
      <c r="AM1271" s="4" t="str">
        <f t="shared" si="1594"/>
        <v>AM$1263</v>
      </c>
      <c r="AN1271" s="4" t="str">
        <f t="shared" si="1594"/>
        <v>AN$1263</v>
      </c>
      <c r="AO1271" s="4" t="str">
        <f t="shared" si="1594"/>
        <v>AO$1263</v>
      </c>
      <c r="AP1271" s="4" t="str">
        <f t="shared" si="1594"/>
        <v>AP$1263</v>
      </c>
      <c r="AQ1271" s="4" t="str">
        <f t="shared" si="1594"/>
        <v>AQ$1263</v>
      </c>
      <c r="AR1271" s="4" t="str">
        <f t="shared" si="1594"/>
        <v>AR$1263</v>
      </c>
      <c r="AS1271" s="4" t="str">
        <f t="shared" si="1594"/>
        <v>AS$1263</v>
      </c>
      <c r="AT1271" s="4" t="str">
        <f t="shared" si="1594"/>
        <v>AT$1263</v>
      </c>
      <c r="AU1271" s="4" t="str">
        <f t="shared" si="1594"/>
        <v>AU$1263</v>
      </c>
      <c r="AV1271" s="4" t="str">
        <f t="shared" si="1594"/>
        <v>AV$1263</v>
      </c>
      <c r="AW1271" s="4" t="str">
        <f t="shared" si="1594"/>
        <v>AW$1263</v>
      </c>
      <c r="AX1271" s="4" t="str">
        <f t="shared" si="1594"/>
        <v>AX$1263</v>
      </c>
      <c r="AY1271" s="4" t="str">
        <f t="shared" si="1594"/>
        <v>AY$1263</v>
      </c>
      <c r="AZ1271" s="4" t="str">
        <f t="shared" si="1594"/>
        <v>AZ$1263</v>
      </c>
      <c r="BA1271" s="4" t="str">
        <f t="shared" si="1594"/>
        <v>BA$1263</v>
      </c>
      <c r="BB1271" s="4" t="str">
        <f t="shared" si="1594"/>
        <v>BB$1263</v>
      </c>
      <c r="BC1271" s="4" t="str">
        <f t="shared" si="1594"/>
        <v>BC$1263</v>
      </c>
      <c r="BD1271" s="4" t="str">
        <f t="shared" si="1594"/>
        <v>BD$1263</v>
      </c>
      <c r="BE1271" s="4" t="str">
        <f t="shared" si="1594"/>
        <v>BE$1263</v>
      </c>
      <c r="BF1271" s="4" t="str">
        <f t="shared" si="1594"/>
        <v>BF$1263</v>
      </c>
      <c r="BG1271" s="4" t="str">
        <f t="shared" si="1594"/>
        <v>BG$1263</v>
      </c>
      <c r="BH1271" s="4" t="str">
        <f t="shared" si="1594"/>
        <v>BH$1263</v>
      </c>
      <c r="BI1271" s="4" t="str">
        <f t="shared" si="1594"/>
        <v>BI$1263</v>
      </c>
      <c r="BJ1271" s="4" t="str">
        <f t="shared" si="1594"/>
        <v>BJ$1263</v>
      </c>
      <c r="BK1271" s="4" t="str">
        <f t="shared" si="1594"/>
        <v>BK$1263</v>
      </c>
      <c r="BL1271" s="4" t="str">
        <f t="shared" si="1594"/>
        <v>BL$1263</v>
      </c>
      <c r="BM1271" s="4" t="str">
        <f t="shared" si="1594"/>
        <v>BM$1263</v>
      </c>
      <c r="BN1271" s="4" t="str">
        <f t="shared" si="1594"/>
        <v>BN$1263</v>
      </c>
      <c r="BO1271" s="4" t="str">
        <f t="shared" si="1594"/>
        <v>BO$1263</v>
      </c>
      <c r="BP1271" s="4" t="str">
        <f t="shared" si="1594"/>
        <v>BP$1263</v>
      </c>
      <c r="BQ1271" s="4" t="str">
        <f t="shared" si="1594"/>
        <v>BQ$1263</v>
      </c>
      <c r="BR1271" s="4" t="str">
        <f t="shared" si="1594"/>
        <v>BR$1263</v>
      </c>
      <c r="BS1271" s="4" t="str">
        <f t="shared" si="1594"/>
        <v>BS$1263</v>
      </c>
      <c r="BT1271" s="4" t="str">
        <f t="shared" si="1594"/>
        <v>BT$1263</v>
      </c>
      <c r="BU1271" s="4" t="str">
        <f t="shared" si="1594"/>
        <v>BU$1263</v>
      </c>
      <c r="BV1271" s="4" t="str">
        <f t="shared" si="1594"/>
        <v>BV$1263</v>
      </c>
      <c r="BW1271" s="4" t="str">
        <f t="shared" si="1594"/>
        <v>BW$1263</v>
      </c>
      <c r="BX1271" s="4" t="str">
        <f t="shared" si="1594"/>
        <v>BX$1263</v>
      </c>
      <c r="BY1271" s="4" t="str">
        <f t="shared" si="1594"/>
        <v>BY$1263</v>
      </c>
      <c r="BZ1271" s="4" t="str">
        <f t="shared" si="1594"/>
        <v>BZ$1263</v>
      </c>
      <c r="CA1271" s="4" t="str">
        <f t="shared" si="1594"/>
        <v>CA$1263</v>
      </c>
      <c r="CB1271" s="4" t="str">
        <f t="shared" si="1594"/>
        <v>CB$1263</v>
      </c>
      <c r="CC1271" s="4" t="str">
        <f t="shared" si="1594"/>
        <v>CC$1263</v>
      </c>
      <c r="CD1271" s="4" t="str">
        <f t="shared" si="1594"/>
        <v>CD$1263</v>
      </c>
      <c r="CE1271" s="4" t="str">
        <f t="shared" si="1594"/>
        <v>CE$1263</v>
      </c>
      <c r="CF1271" s="4" t="str">
        <f t="shared" ref="CF1271:CL1273" si="1595">ADDRESS(ROW(CF1263),COLUMN(CF1263),2)</f>
        <v>CF$1263</v>
      </c>
      <c r="CG1271" s="4" t="str">
        <f t="shared" si="1595"/>
        <v>CG$1263</v>
      </c>
      <c r="CH1271" s="4" t="str">
        <f t="shared" si="1595"/>
        <v>CH$1263</v>
      </c>
      <c r="CI1271" s="4" t="str">
        <f t="shared" si="1595"/>
        <v>CI$1263</v>
      </c>
      <c r="CJ1271" s="4" t="str">
        <f t="shared" si="1595"/>
        <v>CJ$1263</v>
      </c>
      <c r="CK1271" s="4" t="str">
        <f t="shared" si="1595"/>
        <v>CK$1263</v>
      </c>
      <c r="CL1271" s="4" t="str">
        <f t="shared" si="1595"/>
        <v>CL$1263</v>
      </c>
      <c r="CN1271" s="213"/>
      <c r="CO1271" s="4" t="str">
        <f t="shared" ref="CO1271:DK1273" si="1596">ADDRESS(ROW(CO1263),COLUMN(CO1263),2)</f>
        <v>CO$1263</v>
      </c>
      <c r="CP1271" s="4" t="str">
        <f t="shared" si="1596"/>
        <v>CP$1263</v>
      </c>
      <c r="CQ1271" s="4" t="str">
        <f t="shared" si="1596"/>
        <v>CQ$1263</v>
      </c>
      <c r="CR1271" s="4" t="str">
        <f t="shared" si="1596"/>
        <v>CR$1263</v>
      </c>
      <c r="CS1271" s="4" t="str">
        <f t="shared" si="1596"/>
        <v>CS$1263</v>
      </c>
      <c r="CT1271" s="4" t="str">
        <f t="shared" si="1596"/>
        <v>CT$1263</v>
      </c>
      <c r="CU1271" s="4" t="str">
        <f t="shared" si="1596"/>
        <v>CU$1263</v>
      </c>
      <c r="CV1271" s="4" t="str">
        <f t="shared" si="1596"/>
        <v>CV$1263</v>
      </c>
      <c r="CW1271" s="4" t="str">
        <f t="shared" si="1596"/>
        <v>CW$1263</v>
      </c>
      <c r="CX1271" s="4" t="str">
        <f t="shared" si="1596"/>
        <v>CX$1263</v>
      </c>
      <c r="CY1271" s="4" t="str">
        <f t="shared" si="1596"/>
        <v>CY$1263</v>
      </c>
      <c r="CZ1271" s="4" t="str">
        <f t="shared" si="1596"/>
        <v>CZ$1263</v>
      </c>
      <c r="DA1271" s="4" t="str">
        <f t="shared" si="1596"/>
        <v>DA$1263</v>
      </c>
      <c r="DB1271" s="4" t="str">
        <f t="shared" si="1596"/>
        <v>DB$1263</v>
      </c>
      <c r="DC1271" s="4" t="str">
        <f t="shared" si="1596"/>
        <v>DC$1263</v>
      </c>
      <c r="DD1271" s="4" t="str">
        <f t="shared" si="1596"/>
        <v>DD$1263</v>
      </c>
      <c r="DE1271" s="4" t="str">
        <f t="shared" si="1596"/>
        <v>DE$1263</v>
      </c>
      <c r="DF1271" s="4" t="str">
        <f t="shared" si="1596"/>
        <v>DF$1263</v>
      </c>
      <c r="DG1271" s="4" t="str">
        <f t="shared" si="1596"/>
        <v>DG$1263</v>
      </c>
      <c r="DH1271" s="4" t="str">
        <f t="shared" si="1596"/>
        <v>DH$1263</v>
      </c>
      <c r="DI1271" s="4" t="str">
        <f t="shared" si="1596"/>
        <v>DI$1263</v>
      </c>
      <c r="DJ1271" s="4" t="str">
        <f t="shared" si="1596"/>
        <v>DJ$1263</v>
      </c>
      <c r="DK1271" s="4" t="str">
        <f t="shared" si="1596"/>
        <v>DK$1263</v>
      </c>
      <c r="DL1271" s="4" t="str">
        <f t="shared" ref="DL1271:DL1273" si="1597">ADDRESS(ROW(DL1263),COLUMN(DL1263),2)</f>
        <v>DL$1263</v>
      </c>
    </row>
    <row r="1272" spans="1:116" x14ac:dyDescent="0.4">
      <c r="B1272" t="s">
        <v>332</v>
      </c>
      <c r="D1272" t="s">
        <v>765</v>
      </c>
      <c r="E1272" s="8" t="str">
        <f t="shared" ref="E1272:E1276" si="1598">ROW()&amp;" "&amp;D1272</f>
        <v>1272 DC-S</v>
      </c>
      <c r="G1272" s="136" t="str">
        <f>G1259</f>
        <v>Secondary volume driver</v>
      </c>
      <c r="H1272" s="12"/>
      <c r="I1272" s="60"/>
      <c r="J1272" s="60"/>
      <c r="K1272" s="15"/>
      <c r="L1272" s="15"/>
      <c r="M1272" s="15"/>
      <c r="N1272" s="15"/>
      <c r="O1272" s="15"/>
      <c r="P1272" s="15"/>
      <c r="R1272" s="15"/>
      <c r="S1272" s="179" t="str">
        <f t="shared" ref="S1272:AX1274" si="1599">S1259</f>
        <v>S$19</v>
      </c>
      <c r="T1272" s="179" t="str">
        <f t="shared" si="1599"/>
        <v>T$19</v>
      </c>
      <c r="U1272" s="179" t="str">
        <f t="shared" si="1599"/>
        <v>U$19</v>
      </c>
      <c r="V1272" s="179" t="str">
        <f t="shared" si="1599"/>
        <v>V$19</v>
      </c>
      <c r="W1272" s="179" t="str">
        <f t="shared" si="1599"/>
        <v>W$19</v>
      </c>
      <c r="X1272" s="179" t="str">
        <f t="shared" si="1599"/>
        <v>X$19</v>
      </c>
      <c r="Y1272" s="179" t="str">
        <f t="shared" si="1599"/>
        <v>Y$19</v>
      </c>
      <c r="Z1272" s="179" t="str">
        <f t="shared" si="1599"/>
        <v>Z$19</v>
      </c>
      <c r="AA1272" s="179" t="str">
        <f t="shared" si="1599"/>
        <v>AA$19</v>
      </c>
      <c r="AB1272" s="179" t="str">
        <f t="shared" si="1599"/>
        <v>AB$19</v>
      </c>
      <c r="AC1272" s="179" t="str">
        <f t="shared" si="1599"/>
        <v>AC$19</v>
      </c>
      <c r="AD1272" s="179" t="str">
        <f t="shared" si="1599"/>
        <v>AD$19</v>
      </c>
      <c r="AE1272" s="179" t="str">
        <f t="shared" si="1599"/>
        <v>AE$19</v>
      </c>
      <c r="AF1272" s="179" t="str">
        <f t="shared" si="1599"/>
        <v>AF$19</v>
      </c>
      <c r="AG1272" s="179" t="str">
        <f t="shared" si="1599"/>
        <v>AG$19</v>
      </c>
      <c r="AH1272" s="179" t="str">
        <f t="shared" si="1599"/>
        <v>AH$19</v>
      </c>
      <c r="AI1272" s="179" t="str">
        <f t="shared" si="1599"/>
        <v>AI$19</v>
      </c>
      <c r="AJ1272" s="179" t="str">
        <f t="shared" si="1599"/>
        <v>AJ$19</v>
      </c>
      <c r="AK1272" s="179" t="str">
        <f t="shared" si="1599"/>
        <v>AK$19</v>
      </c>
      <c r="AL1272" s="179" t="str">
        <f t="shared" si="1599"/>
        <v>AL$19</v>
      </c>
      <c r="AM1272" s="179" t="str">
        <f t="shared" si="1599"/>
        <v>AM$19</v>
      </c>
      <c r="AN1272" s="179" t="str">
        <f t="shared" si="1599"/>
        <v>AN$19</v>
      </c>
      <c r="AO1272" s="179" t="str">
        <f t="shared" si="1599"/>
        <v>AO$19</v>
      </c>
      <c r="AP1272" s="179" t="str">
        <f t="shared" si="1599"/>
        <v>AP$19</v>
      </c>
      <c r="AQ1272" s="179" t="str">
        <f t="shared" si="1599"/>
        <v>AQ$19</v>
      </c>
      <c r="AR1272" s="179" t="str">
        <f t="shared" si="1599"/>
        <v>AR$19</v>
      </c>
      <c r="AS1272" s="179" t="str">
        <f t="shared" si="1599"/>
        <v>AS$19</v>
      </c>
      <c r="AT1272" s="179" t="str">
        <f t="shared" si="1599"/>
        <v>AT$19</v>
      </c>
      <c r="AU1272" s="179" t="str">
        <f t="shared" si="1599"/>
        <v>AU$19</v>
      </c>
      <c r="AV1272" s="179" t="str">
        <f t="shared" si="1599"/>
        <v>AV$19</v>
      </c>
      <c r="AW1272" s="179" t="str">
        <f t="shared" si="1599"/>
        <v>AW$19</v>
      </c>
      <c r="AX1272" s="179" t="str">
        <f t="shared" si="1599"/>
        <v>AX$19</v>
      </c>
      <c r="AY1272" s="179" t="str">
        <f t="shared" ref="AY1272:CD1274" si="1600">AY1259</f>
        <v>AY$19</v>
      </c>
      <c r="AZ1272" s="179" t="str">
        <f t="shared" si="1600"/>
        <v>AZ$19</v>
      </c>
      <c r="BA1272" s="179" t="str">
        <f t="shared" si="1600"/>
        <v>BA$19</v>
      </c>
      <c r="BB1272" s="179" t="str">
        <f t="shared" si="1600"/>
        <v>BB$19</v>
      </c>
      <c r="BC1272" s="179" t="str">
        <f t="shared" si="1600"/>
        <v>BC$19</v>
      </c>
      <c r="BD1272" s="179" t="str">
        <f t="shared" si="1600"/>
        <v>BD$19</v>
      </c>
      <c r="BE1272" s="179" t="str">
        <f t="shared" si="1600"/>
        <v>BE$19</v>
      </c>
      <c r="BF1272" s="179" t="str">
        <f t="shared" si="1600"/>
        <v>BF$19</v>
      </c>
      <c r="BG1272" s="179" t="str">
        <f t="shared" si="1600"/>
        <v>BG$19</v>
      </c>
      <c r="BH1272" s="179" t="str">
        <f t="shared" si="1600"/>
        <v>BH$19</v>
      </c>
      <c r="BI1272" s="179" t="str">
        <f t="shared" si="1600"/>
        <v>BI$19</v>
      </c>
      <c r="BJ1272" s="179" t="str">
        <f t="shared" si="1600"/>
        <v>BJ$19</v>
      </c>
      <c r="BK1272" s="179" t="str">
        <f t="shared" si="1600"/>
        <v>BK$19</v>
      </c>
      <c r="BL1272" s="179" t="str">
        <f t="shared" si="1600"/>
        <v>BL$19</v>
      </c>
      <c r="BM1272" s="179" t="str">
        <f t="shared" si="1600"/>
        <v>BM$19</v>
      </c>
      <c r="BN1272" s="179" t="str">
        <f t="shared" si="1600"/>
        <v>BN$19</v>
      </c>
      <c r="BO1272" s="179" t="str">
        <f t="shared" si="1600"/>
        <v>BO$19</v>
      </c>
      <c r="BP1272" s="179" t="str">
        <f t="shared" si="1600"/>
        <v>BP$19</v>
      </c>
      <c r="BQ1272" s="179" t="str">
        <f t="shared" si="1600"/>
        <v>BQ$19</v>
      </c>
      <c r="BR1272" s="179" t="str">
        <f t="shared" si="1600"/>
        <v>BR$19</v>
      </c>
      <c r="BS1272" s="179" t="str">
        <f t="shared" si="1600"/>
        <v>BS$19</v>
      </c>
      <c r="BT1272" s="179" t="str">
        <f t="shared" si="1600"/>
        <v>BT$19</v>
      </c>
      <c r="BU1272" s="179" t="str">
        <f t="shared" si="1600"/>
        <v>BU$19</v>
      </c>
      <c r="BV1272" s="179" t="str">
        <f t="shared" si="1600"/>
        <v>BV$19</v>
      </c>
      <c r="BW1272" s="179" t="str">
        <f t="shared" si="1600"/>
        <v>BW$19</v>
      </c>
      <c r="BX1272" s="179" t="str">
        <f t="shared" si="1600"/>
        <v>BX$19</v>
      </c>
      <c r="BY1272" s="179" t="str">
        <f t="shared" si="1600"/>
        <v>BY$19</v>
      </c>
      <c r="BZ1272" s="179" t="str">
        <f t="shared" si="1600"/>
        <v>BZ$19</v>
      </c>
      <c r="CA1272" s="179" t="str">
        <f t="shared" si="1600"/>
        <v>CA$19</v>
      </c>
      <c r="CB1272" s="179" t="str">
        <f t="shared" si="1600"/>
        <v>CB$19</v>
      </c>
      <c r="CC1272" s="179" t="str">
        <f t="shared" si="1600"/>
        <v>CC$19</v>
      </c>
      <c r="CD1272" s="179" t="str">
        <f t="shared" si="1600"/>
        <v>CD$19</v>
      </c>
      <c r="CE1272" s="179" t="str">
        <f t="shared" ref="CE1272:CL1274" si="1601">CE1259</f>
        <v>CE$19</v>
      </c>
      <c r="CF1272" s="179" t="str">
        <f t="shared" si="1601"/>
        <v>CF$19</v>
      </c>
      <c r="CG1272" s="179" t="str">
        <f t="shared" si="1601"/>
        <v>CG$19</v>
      </c>
      <c r="CH1272" s="179" t="str">
        <f t="shared" si="1601"/>
        <v>CH$19</v>
      </c>
      <c r="CI1272" s="179" t="str">
        <f t="shared" si="1601"/>
        <v>CI$19</v>
      </c>
      <c r="CJ1272" s="179" t="str">
        <f t="shared" si="1601"/>
        <v>CJ$19</v>
      </c>
      <c r="CK1272" s="179" t="str">
        <f t="shared" si="1601"/>
        <v>CK$19</v>
      </c>
      <c r="CL1272" s="179" t="str">
        <f t="shared" si="1601"/>
        <v>CL$19</v>
      </c>
      <c r="CN1272" s="60"/>
      <c r="CO1272" s="179" t="str">
        <f t="shared" ref="CO1272:DL1274" si="1602">CO1259</f>
        <v>CO$19</v>
      </c>
      <c r="CP1272" s="179" t="str">
        <f t="shared" si="1602"/>
        <v>CP$19</v>
      </c>
      <c r="CQ1272" s="179" t="str">
        <f t="shared" si="1602"/>
        <v>CQ$19</v>
      </c>
      <c r="CR1272" s="179" t="str">
        <f t="shared" si="1602"/>
        <v>CR$19</v>
      </c>
      <c r="CS1272" s="179" t="str">
        <f t="shared" si="1602"/>
        <v>CS$19</v>
      </c>
      <c r="CT1272" s="179" t="str">
        <f t="shared" si="1602"/>
        <v>CT$19</v>
      </c>
      <c r="CU1272" s="179" t="str">
        <f t="shared" si="1602"/>
        <v>CU$19</v>
      </c>
      <c r="CV1272" s="179" t="str">
        <f t="shared" si="1602"/>
        <v>CV$19</v>
      </c>
      <c r="CW1272" s="179" t="str">
        <f t="shared" si="1602"/>
        <v>CW$19</v>
      </c>
      <c r="CX1272" s="179" t="str">
        <f t="shared" si="1602"/>
        <v>CX$19</v>
      </c>
      <c r="CY1272" s="179" t="str">
        <f t="shared" si="1602"/>
        <v>CY$19</v>
      </c>
      <c r="CZ1272" s="179" t="str">
        <f t="shared" si="1602"/>
        <v>CZ$19</v>
      </c>
      <c r="DA1272" s="179" t="str">
        <f t="shared" si="1602"/>
        <v>DA$19</v>
      </c>
      <c r="DB1272" s="179" t="str">
        <f t="shared" si="1602"/>
        <v>DB$19</v>
      </c>
      <c r="DC1272" s="179" t="str">
        <f t="shared" si="1602"/>
        <v>DC$19</v>
      </c>
      <c r="DD1272" s="179" t="str">
        <f t="shared" si="1602"/>
        <v>DD$19</v>
      </c>
      <c r="DE1272" s="179" t="str">
        <f t="shared" si="1602"/>
        <v>DE$19</v>
      </c>
      <c r="DF1272" s="179" t="str">
        <f t="shared" si="1602"/>
        <v>DF$19</v>
      </c>
      <c r="DG1272" s="179" t="str">
        <f t="shared" si="1602"/>
        <v>DG$19</v>
      </c>
      <c r="DH1272" s="179" t="str">
        <f t="shared" si="1602"/>
        <v>DH$19</v>
      </c>
      <c r="DI1272" s="179" t="str">
        <f t="shared" si="1602"/>
        <v>DI$19</v>
      </c>
      <c r="DJ1272" s="179" t="str">
        <f t="shared" si="1602"/>
        <v>DJ$19</v>
      </c>
      <c r="DK1272" s="179" t="str">
        <f t="shared" si="1602"/>
        <v>DK$19</v>
      </c>
      <c r="DL1272" s="179" t="str">
        <f t="shared" si="1602"/>
        <v>DL$19</v>
      </c>
    </row>
    <row r="1273" spans="1:116" x14ac:dyDescent="0.4">
      <c r="B1273" t="s">
        <v>332</v>
      </c>
      <c r="D1273" t="s">
        <v>765</v>
      </c>
      <c r="E1273" s="8" t="str">
        <f t="shared" si="1598"/>
        <v>1273 DC-S</v>
      </c>
      <c r="CO1273" s="8"/>
      <c r="CP1273" s="8"/>
      <c r="CQ1273" s="8"/>
      <c r="CR1273" s="8"/>
      <c r="CS1273" s="8"/>
      <c r="CT1273" s="8"/>
      <c r="CU1273" s="8"/>
      <c r="CV1273" s="8"/>
      <c r="CW1273" s="8"/>
      <c r="CX1273" s="8"/>
      <c r="CY1273" s="8"/>
      <c r="CZ1273" s="8"/>
      <c r="DA1273" s="8"/>
      <c r="DB1273" s="8"/>
      <c r="DC1273" s="8"/>
      <c r="DD1273" s="8"/>
      <c r="DE1273" s="8"/>
      <c r="DF1273" s="8"/>
      <c r="DG1273" s="8"/>
      <c r="DH1273" s="8"/>
      <c r="DI1273" s="8"/>
      <c r="DJ1273" s="8"/>
      <c r="DK1273" s="8"/>
      <c r="DL1273" s="8"/>
    </row>
    <row r="1274" spans="1:116" x14ac:dyDescent="0.4">
      <c r="A1274" s="174"/>
      <c r="B1274" t="s">
        <v>332</v>
      </c>
      <c r="D1274" t="s">
        <v>765</v>
      </c>
      <c r="E1274" s="8" t="str">
        <f t="shared" si="1598"/>
        <v>1274 DC-S</v>
      </c>
      <c r="H1274" s="174"/>
      <c r="I1274" s="176"/>
      <c r="J1274" s="176"/>
      <c r="K1274" s="197"/>
      <c r="L1274" s="197"/>
      <c r="M1274" s="197"/>
      <c r="N1274" s="197"/>
      <c r="O1274" s="197"/>
      <c r="P1274" s="197"/>
      <c r="R1274" s="198"/>
      <c r="S1274" s="174"/>
      <c r="T1274" s="174"/>
      <c r="U1274" s="174"/>
      <c r="V1274" s="174"/>
      <c r="W1274" s="174"/>
      <c r="X1274" s="174"/>
      <c r="Y1274" s="174"/>
      <c r="Z1274" s="174"/>
      <c r="AA1274" s="174"/>
      <c r="AB1274" s="174"/>
      <c r="AC1274" s="174"/>
      <c r="AD1274" s="174"/>
      <c r="AE1274" s="174"/>
      <c r="AF1274" s="174"/>
      <c r="AG1274" s="174"/>
      <c r="AH1274" s="174"/>
      <c r="AI1274" s="174"/>
      <c r="AJ1274" s="174"/>
      <c r="AK1274" s="174"/>
      <c r="AL1274" s="174"/>
      <c r="AM1274" s="174"/>
      <c r="AN1274" s="174"/>
      <c r="AO1274" s="174"/>
      <c r="AP1274" s="174"/>
      <c r="AQ1274" s="174"/>
      <c r="AR1274" s="174"/>
      <c r="AS1274" s="174"/>
      <c r="AT1274" s="174"/>
      <c r="AU1274" s="174"/>
      <c r="AV1274" s="174"/>
      <c r="AW1274" s="174"/>
      <c r="AX1274" s="174"/>
      <c r="AY1274" s="174"/>
      <c r="AZ1274" s="174"/>
      <c r="BA1274" s="174"/>
      <c r="BB1274" s="174"/>
      <c r="BC1274" s="174"/>
      <c r="BD1274" s="174"/>
      <c r="BE1274" s="174"/>
      <c r="BF1274" s="174"/>
      <c r="BG1274" s="174"/>
      <c r="BH1274" s="174"/>
      <c r="BI1274" s="174"/>
      <c r="BJ1274" s="174"/>
      <c r="BK1274" s="174"/>
      <c r="BL1274" s="174"/>
      <c r="BM1274" s="174"/>
      <c r="BN1274" s="174"/>
      <c r="BO1274" s="174"/>
      <c r="BP1274" s="174"/>
      <c r="BQ1274" s="174"/>
      <c r="BR1274" s="174"/>
      <c r="BS1274" s="174"/>
      <c r="BT1274" s="174"/>
      <c r="BU1274" s="174"/>
      <c r="BV1274" s="174"/>
      <c r="BW1274" s="174"/>
      <c r="BX1274" s="174"/>
      <c r="BY1274" s="174"/>
      <c r="BZ1274" s="174"/>
      <c r="CA1274" s="174"/>
      <c r="CB1274" s="174"/>
      <c r="CC1274" s="174"/>
      <c r="CD1274" s="174"/>
      <c r="CE1274" s="174"/>
      <c r="CF1274" s="174"/>
      <c r="CG1274" s="174"/>
      <c r="CH1274" s="174"/>
      <c r="CI1274" s="174"/>
      <c r="CJ1274" s="174"/>
      <c r="CK1274" s="174"/>
      <c r="CL1274" s="174"/>
      <c r="CN1274" s="176"/>
      <c r="CO1274" s="174"/>
      <c r="CP1274" s="174"/>
      <c r="CQ1274" s="174"/>
      <c r="CR1274" s="174"/>
      <c r="CS1274" s="174"/>
      <c r="CT1274" s="174"/>
      <c r="CU1274" s="174"/>
      <c r="CV1274" s="174"/>
      <c r="CW1274" s="174"/>
      <c r="CX1274" s="174"/>
      <c r="CY1274" s="174"/>
      <c r="CZ1274" s="174"/>
      <c r="DA1274" s="174"/>
      <c r="DB1274" s="174"/>
      <c r="DC1274" s="174"/>
      <c r="DD1274" s="174"/>
      <c r="DE1274" s="174"/>
      <c r="DF1274" s="174"/>
      <c r="DG1274" s="174"/>
      <c r="DH1274" s="174"/>
      <c r="DI1274" s="174"/>
      <c r="DJ1274" s="174"/>
      <c r="DK1274" s="174"/>
      <c r="DL1274" s="174"/>
    </row>
    <row r="1275" spans="1:116" x14ac:dyDescent="0.4">
      <c r="E1275" s="8"/>
      <c r="K1275" s="53"/>
      <c r="L1275" s="53"/>
      <c r="M1275" s="53"/>
      <c r="N1275" s="53"/>
      <c r="O1275" s="53"/>
      <c r="P1275" s="53"/>
      <c r="R1275" s="24"/>
      <c r="S1275"/>
      <c r="T1275"/>
      <c r="U1275"/>
      <c r="V1275"/>
      <c r="W1275"/>
      <c r="X1275"/>
      <c r="Y1275"/>
      <c r="Z1275"/>
      <c r="AA1275"/>
      <c r="AB1275"/>
      <c r="AC1275"/>
      <c r="AD1275"/>
      <c r="AE1275"/>
      <c r="AF1275"/>
      <c r="AG1275"/>
      <c r="AH1275"/>
      <c r="AI1275"/>
      <c r="AJ1275"/>
      <c r="AK1275"/>
      <c r="AL1275"/>
      <c r="AM1275"/>
      <c r="AN1275"/>
      <c r="AO1275"/>
      <c r="AP1275"/>
      <c r="AQ1275"/>
      <c r="AR1275"/>
      <c r="AS1275"/>
      <c r="AT1275"/>
      <c r="AU1275"/>
      <c r="AV1275"/>
      <c r="AW1275"/>
      <c r="AX1275"/>
      <c r="AY1275"/>
      <c r="AZ1275"/>
      <c r="BA1275"/>
      <c r="BB1275"/>
      <c r="BC1275"/>
      <c r="BD1275"/>
      <c r="BE1275"/>
      <c r="BF1275"/>
      <c r="BG1275"/>
      <c r="BH1275"/>
      <c r="BI1275"/>
      <c r="BJ1275"/>
      <c r="BK1275"/>
      <c r="BL1275"/>
      <c r="BM1275"/>
      <c r="BN1275"/>
      <c r="BO1275"/>
      <c r="BP1275"/>
      <c r="BQ1275"/>
      <c r="BR1275"/>
      <c r="BS1275"/>
      <c r="BT1275"/>
      <c r="BU1275"/>
      <c r="BV1275"/>
      <c r="BW1275"/>
      <c r="BX1275"/>
      <c r="BY1275"/>
      <c r="BZ1275"/>
      <c r="CA1275"/>
      <c r="CB1275"/>
      <c r="CC1275"/>
      <c r="CD1275"/>
      <c r="CE1275"/>
      <c r="CF1275"/>
      <c r="CG1275"/>
      <c r="CH1275"/>
      <c r="CI1275"/>
      <c r="CJ1275"/>
      <c r="CK1275"/>
      <c r="CL1275"/>
    </row>
    <row r="1276" spans="1:116" x14ac:dyDescent="0.4">
      <c r="E1276" s="8"/>
      <c r="K1276" s="53"/>
      <c r="L1276" s="53"/>
      <c r="M1276" s="53"/>
      <c r="N1276" s="53"/>
      <c r="O1276" s="53"/>
      <c r="P1276" s="53"/>
      <c r="R1276" s="24"/>
      <c r="S1276"/>
      <c r="T1276"/>
      <c r="U1276"/>
      <c r="V1276"/>
      <c r="W1276"/>
      <c r="X1276"/>
      <c r="Y1276"/>
      <c r="Z1276"/>
      <c r="AA1276"/>
      <c r="AB1276"/>
      <c r="AC1276"/>
      <c r="AD1276"/>
      <c r="AE1276"/>
      <c r="AF1276"/>
      <c r="AG1276"/>
      <c r="AH1276"/>
      <c r="AI1276"/>
      <c r="AJ1276"/>
      <c r="AK1276"/>
      <c r="AL1276"/>
      <c r="AM1276"/>
      <c r="AN1276"/>
      <c r="AO1276"/>
      <c r="AP1276"/>
      <c r="AQ1276"/>
      <c r="AR1276"/>
      <c r="AS1276"/>
      <c r="AT1276"/>
      <c r="AU1276"/>
      <c r="AV1276"/>
      <c r="AW1276"/>
      <c r="AX1276"/>
      <c r="AY1276"/>
      <c r="AZ1276"/>
      <c r="BA1276"/>
      <c r="BB1276"/>
      <c r="BC1276"/>
      <c r="BD1276"/>
      <c r="BE1276"/>
      <c r="BF1276"/>
      <c r="BG1276"/>
      <c r="BH1276"/>
      <c r="BI1276"/>
      <c r="BJ1276"/>
      <c r="BK1276"/>
      <c r="BL1276"/>
      <c r="BM1276"/>
      <c r="BN1276"/>
      <c r="BO1276"/>
      <c r="BP1276"/>
      <c r="BQ1276"/>
      <c r="BR1276"/>
      <c r="BS1276"/>
      <c r="BT1276"/>
      <c r="BU1276"/>
      <c r="BV1276"/>
      <c r="BW1276"/>
      <c r="BX1276"/>
      <c r="BY1276"/>
      <c r="BZ1276"/>
      <c r="CA1276"/>
      <c r="CB1276"/>
      <c r="CC1276"/>
      <c r="CD1276"/>
      <c r="CE1276"/>
      <c r="CF1276"/>
      <c r="CG1276"/>
      <c r="CH1276"/>
      <c r="CI1276"/>
      <c r="CJ1276"/>
      <c r="CK1276"/>
      <c r="CL1276"/>
    </row>
    <row r="1277" spans="1:116" x14ac:dyDescent="0.4">
      <c r="E1277" s="8"/>
      <c r="K1277" s="53"/>
      <c r="L1277" s="53"/>
      <c r="M1277" s="53"/>
      <c r="N1277" s="53"/>
      <c r="O1277" s="53"/>
      <c r="P1277" s="53"/>
      <c r="R1277" s="24"/>
      <c r="S1277"/>
      <c r="T1277"/>
      <c r="U1277"/>
      <c r="V1277"/>
      <c r="W1277"/>
      <c r="X1277"/>
      <c r="Y1277"/>
      <c r="Z1277"/>
      <c r="AA1277"/>
      <c r="AB1277"/>
      <c r="AC1277"/>
      <c r="AD1277"/>
      <c r="AE1277"/>
      <c r="AF1277"/>
      <c r="AG1277"/>
      <c r="AH1277"/>
      <c r="AI1277"/>
      <c r="AJ1277"/>
      <c r="AK1277"/>
      <c r="AL1277"/>
      <c r="AM1277"/>
      <c r="AN1277"/>
      <c r="AO1277"/>
      <c r="AP1277"/>
      <c r="AQ1277"/>
      <c r="AR1277"/>
      <c r="AS1277"/>
      <c r="AT1277"/>
      <c r="AU1277"/>
      <c r="AV1277"/>
      <c r="AW1277"/>
      <c r="AX1277"/>
      <c r="AY1277"/>
      <c r="AZ1277"/>
      <c r="BA1277"/>
      <c r="BB1277"/>
      <c r="BC1277"/>
      <c r="BD1277"/>
      <c r="BE1277"/>
      <c r="BF1277"/>
      <c r="BG1277"/>
      <c r="BH1277"/>
      <c r="BI1277"/>
      <c r="BJ1277"/>
      <c r="BK1277"/>
      <c r="BL1277"/>
      <c r="BM1277"/>
      <c r="BN1277"/>
      <c r="BO1277"/>
      <c r="BP1277"/>
      <c r="BQ1277"/>
      <c r="BR1277"/>
      <c r="BS1277"/>
      <c r="BT1277"/>
      <c r="BU1277"/>
      <c r="BV1277"/>
      <c r="BW1277"/>
      <c r="BX1277"/>
      <c r="BY1277"/>
      <c r="BZ1277"/>
      <c r="CA1277"/>
      <c r="CB1277"/>
      <c r="CC1277"/>
      <c r="CD1277"/>
      <c r="CE1277"/>
      <c r="CF1277"/>
      <c r="CG1277"/>
      <c r="CH1277"/>
      <c r="CI1277"/>
      <c r="CJ1277"/>
      <c r="CK1277"/>
      <c r="CL1277"/>
    </row>
    <row r="1278" spans="1:116" x14ac:dyDescent="0.4">
      <c r="E1278" s="8"/>
      <c r="K1278" s="53"/>
      <c r="L1278" s="53"/>
      <c r="M1278" s="53"/>
      <c r="N1278" s="53"/>
      <c r="O1278" s="53"/>
      <c r="P1278" s="53"/>
      <c r="R1278" s="24"/>
      <c r="S1278"/>
      <c r="T1278"/>
      <c r="U1278"/>
      <c r="V1278"/>
      <c r="W1278"/>
      <c r="X1278"/>
      <c r="Y1278"/>
      <c r="Z1278"/>
      <c r="AA1278"/>
      <c r="AB1278"/>
      <c r="AC1278"/>
      <c r="AD1278"/>
      <c r="AE1278"/>
      <c r="AF1278"/>
      <c r="AG1278"/>
      <c r="AH1278"/>
      <c r="AI1278"/>
      <c r="AJ1278"/>
      <c r="AK1278"/>
      <c r="AL1278"/>
      <c r="AM1278"/>
      <c r="AN1278"/>
      <c r="AO1278"/>
      <c r="AP1278"/>
      <c r="AQ1278"/>
      <c r="AR1278"/>
      <c r="AS1278"/>
      <c r="AT1278"/>
      <c r="AU1278"/>
      <c r="AV1278"/>
      <c r="AW1278"/>
      <c r="AX1278"/>
      <c r="AY1278"/>
      <c r="AZ1278"/>
      <c r="BA1278"/>
      <c r="BB1278"/>
      <c r="BC1278"/>
      <c r="BD1278"/>
      <c r="BE1278"/>
      <c r="BF1278"/>
      <c r="BG1278"/>
      <c r="BH1278"/>
      <c r="BI1278"/>
      <c r="BJ1278"/>
      <c r="BK1278"/>
      <c r="BL1278"/>
      <c r="BM1278"/>
      <c r="BN1278"/>
      <c r="BO1278"/>
      <c r="BP1278"/>
      <c r="BQ1278"/>
      <c r="BR1278"/>
      <c r="BS1278"/>
      <c r="BT1278"/>
      <c r="BU1278"/>
      <c r="BV1278"/>
      <c r="BW1278"/>
      <c r="BX1278"/>
      <c r="BY1278"/>
      <c r="BZ1278"/>
      <c r="CA1278"/>
      <c r="CB1278"/>
      <c r="CC1278"/>
      <c r="CD1278"/>
      <c r="CE1278"/>
      <c r="CF1278"/>
      <c r="CG1278"/>
      <c r="CH1278"/>
      <c r="CI1278"/>
      <c r="CJ1278"/>
      <c r="CK1278"/>
      <c r="CL1278"/>
    </row>
    <row r="1279" spans="1:116" x14ac:dyDescent="0.4">
      <c r="E1279" s="8"/>
      <c r="K1279" s="53"/>
      <c r="L1279" s="53"/>
      <c r="M1279" s="53"/>
      <c r="N1279" s="53"/>
      <c r="O1279" s="53"/>
      <c r="P1279" s="53"/>
      <c r="R1279" s="24"/>
      <c r="S1279"/>
      <c r="T1279"/>
      <c r="U1279"/>
      <c r="V1279"/>
      <c r="W1279"/>
      <c r="X1279"/>
      <c r="Y1279"/>
      <c r="Z1279"/>
      <c r="AA1279"/>
      <c r="AB1279"/>
      <c r="AC1279"/>
      <c r="AD1279"/>
      <c r="AE1279"/>
      <c r="AF1279"/>
      <c r="AG1279"/>
      <c r="AH1279"/>
      <c r="AI1279"/>
      <c r="AJ1279"/>
      <c r="AK1279"/>
      <c r="AL1279"/>
      <c r="AM1279"/>
      <c r="AN1279"/>
      <c r="AO1279"/>
      <c r="AP1279"/>
      <c r="AQ1279"/>
      <c r="AR1279"/>
      <c r="AS1279"/>
      <c r="AT1279"/>
      <c r="AU1279"/>
      <c r="AV1279"/>
      <c r="AW1279"/>
      <c r="AX1279"/>
      <c r="AY1279"/>
      <c r="AZ1279"/>
      <c r="BA1279"/>
      <c r="BB1279"/>
      <c r="BC1279"/>
      <c r="BD1279"/>
      <c r="BE1279"/>
      <c r="BF1279"/>
      <c r="BG1279"/>
      <c r="BH1279"/>
      <c r="BI1279"/>
      <c r="BJ1279"/>
      <c r="BK1279"/>
      <c r="BL1279"/>
      <c r="BM1279"/>
      <c r="BN1279"/>
      <c r="BO1279"/>
      <c r="BP1279"/>
      <c r="BQ1279"/>
      <c r="BR1279"/>
      <c r="BS1279"/>
      <c r="BT1279"/>
      <c r="BU1279"/>
      <c r="BV1279"/>
      <c r="BW1279"/>
      <c r="BX1279"/>
      <c r="BY1279"/>
      <c r="BZ1279"/>
      <c r="CA1279"/>
      <c r="CB1279"/>
      <c r="CC1279"/>
      <c r="CD1279"/>
      <c r="CE1279"/>
      <c r="CF1279"/>
      <c r="CG1279"/>
      <c r="CH1279"/>
      <c r="CI1279"/>
      <c r="CJ1279"/>
      <c r="CK1279"/>
      <c r="CL1279"/>
    </row>
    <row r="1280" spans="1:116" x14ac:dyDescent="0.4">
      <c r="E1280" s="8"/>
      <c r="K1280" s="53"/>
      <c r="L1280" s="53"/>
      <c r="M1280" s="53"/>
      <c r="N1280" s="53"/>
      <c r="O1280" s="53"/>
      <c r="P1280" s="53"/>
      <c r="R1280" s="24"/>
      <c r="S1280"/>
      <c r="T1280"/>
      <c r="U1280"/>
      <c r="V1280"/>
      <c r="W1280"/>
      <c r="X1280"/>
      <c r="Y1280"/>
      <c r="Z1280"/>
      <c r="AA1280"/>
      <c r="AB1280"/>
      <c r="AC1280"/>
      <c r="AD1280"/>
      <c r="AE1280"/>
      <c r="AF1280"/>
      <c r="AG1280"/>
      <c r="AH1280"/>
      <c r="AI1280"/>
      <c r="AJ1280"/>
      <c r="AK1280"/>
      <c r="AL1280"/>
      <c r="AM1280"/>
      <c r="AN1280"/>
      <c r="AO1280"/>
      <c r="AP1280"/>
      <c r="AQ1280"/>
      <c r="AR1280"/>
      <c r="AS1280"/>
      <c r="AT1280"/>
      <c r="AU1280"/>
      <c r="AV1280"/>
      <c r="AW1280"/>
      <c r="AX1280"/>
      <c r="AY1280"/>
      <c r="AZ1280"/>
      <c r="BA1280"/>
      <c r="BB1280"/>
      <c r="BC1280"/>
      <c r="BD1280"/>
      <c r="BE1280"/>
      <c r="BF1280"/>
      <c r="BG1280"/>
      <c r="BH1280"/>
      <c r="BI1280"/>
      <c r="BJ1280"/>
      <c r="BK1280"/>
      <c r="BL1280"/>
      <c r="BM1280"/>
      <c r="BN1280"/>
      <c r="BO1280"/>
      <c r="BP1280"/>
      <c r="BQ1280"/>
      <c r="BR1280"/>
      <c r="BS1280"/>
      <c r="BT1280"/>
      <c r="BU1280"/>
      <c r="BV1280"/>
      <c r="BW1280"/>
      <c r="BX1280"/>
      <c r="BY1280"/>
      <c r="BZ1280"/>
      <c r="CA1280"/>
      <c r="CB1280"/>
      <c r="CC1280"/>
      <c r="CD1280"/>
      <c r="CE1280"/>
      <c r="CF1280"/>
      <c r="CG1280"/>
      <c r="CH1280"/>
      <c r="CI1280"/>
      <c r="CJ1280"/>
      <c r="CK1280"/>
      <c r="CL1280"/>
    </row>
    <row r="1281" spans="5:90" x14ac:dyDescent="0.4">
      <c r="E1281" s="8"/>
      <c r="K1281" s="53"/>
      <c r="L1281" s="53"/>
      <c r="M1281" s="53"/>
      <c r="N1281" s="53"/>
      <c r="O1281" s="53"/>
      <c r="P1281" s="53"/>
      <c r="R1281" s="24"/>
      <c r="S1281"/>
      <c r="T1281"/>
      <c r="U1281"/>
      <c r="V1281"/>
      <c r="W1281"/>
      <c r="X1281"/>
      <c r="Y1281"/>
      <c r="Z1281"/>
      <c r="AA1281"/>
      <c r="AB1281"/>
      <c r="AC1281"/>
      <c r="AD1281"/>
      <c r="AE1281"/>
      <c r="AF1281"/>
      <c r="AG1281"/>
      <c r="AH1281"/>
      <c r="AI1281"/>
      <c r="AJ1281"/>
      <c r="AK1281"/>
      <c r="AL1281"/>
      <c r="AM1281"/>
      <c r="AN1281"/>
      <c r="AO1281"/>
      <c r="AP1281"/>
      <c r="AQ1281"/>
      <c r="AR1281"/>
      <c r="AS1281"/>
      <c r="AT1281"/>
      <c r="AU1281"/>
      <c r="AV1281"/>
      <c r="AW1281"/>
      <c r="AX1281"/>
      <c r="AY1281"/>
      <c r="AZ1281"/>
      <c r="BA1281"/>
      <c r="BB1281"/>
      <c r="BC1281"/>
      <c r="BD1281"/>
      <c r="BE1281"/>
      <c r="BF1281"/>
      <c r="BG1281"/>
      <c r="BH1281"/>
      <c r="BI1281"/>
      <c r="BJ1281"/>
      <c r="BK1281"/>
      <c r="BL1281"/>
      <c r="BM1281"/>
      <c r="BN1281"/>
      <c r="BO1281"/>
      <c r="BP1281"/>
      <c r="BQ1281"/>
      <c r="BR1281"/>
      <c r="BS1281"/>
      <c r="BT1281"/>
      <c r="BU1281"/>
      <c r="BV1281"/>
      <c r="BW1281"/>
      <c r="BX1281"/>
      <c r="BY1281"/>
      <c r="BZ1281"/>
      <c r="CA1281"/>
      <c r="CB1281"/>
      <c r="CC1281"/>
      <c r="CD1281"/>
      <c r="CE1281"/>
      <c r="CF1281"/>
      <c r="CG1281"/>
      <c r="CH1281"/>
      <c r="CI1281"/>
      <c r="CJ1281"/>
      <c r="CK1281"/>
      <c r="CL1281"/>
    </row>
    <row r="1282" spans="5:90" x14ac:dyDescent="0.4">
      <c r="E1282" s="8"/>
      <c r="K1282" s="53"/>
      <c r="L1282" s="53"/>
      <c r="M1282" s="53"/>
      <c r="N1282" s="53"/>
      <c r="O1282" s="53"/>
      <c r="P1282" s="53"/>
      <c r="R1282" s="24"/>
      <c r="S1282"/>
      <c r="T1282"/>
      <c r="U1282"/>
      <c r="V1282"/>
      <c r="W1282"/>
      <c r="X1282"/>
      <c r="Y1282"/>
      <c r="Z1282"/>
      <c r="AA1282"/>
      <c r="AB1282"/>
      <c r="AC1282"/>
      <c r="AD1282"/>
      <c r="AE1282"/>
      <c r="AF1282"/>
      <c r="AG1282"/>
      <c r="AH1282"/>
      <c r="AI1282"/>
      <c r="AJ1282"/>
      <c r="AK1282"/>
      <c r="AL1282"/>
      <c r="AM1282"/>
      <c r="AN1282"/>
      <c r="AO1282"/>
      <c r="AP1282"/>
      <c r="AQ1282"/>
      <c r="AR1282"/>
      <c r="AS1282"/>
      <c r="AT1282"/>
      <c r="AU1282"/>
      <c r="AV1282"/>
      <c r="AW1282"/>
      <c r="AX1282"/>
      <c r="AY1282"/>
      <c r="AZ1282"/>
      <c r="BA1282"/>
      <c r="BB1282"/>
      <c r="BC1282"/>
      <c r="BD1282"/>
      <c r="BE1282"/>
      <c r="BF1282"/>
      <c r="BG1282"/>
      <c r="BH1282"/>
      <c r="BI1282"/>
      <c r="BJ1282"/>
      <c r="BK1282"/>
      <c r="BL1282"/>
      <c r="BM1282"/>
      <c r="BN1282"/>
      <c r="BO1282"/>
      <c r="BP1282"/>
      <c r="BQ1282"/>
      <c r="BR1282"/>
      <c r="BS1282"/>
      <c r="BT1282"/>
      <c r="BU1282"/>
      <c r="BV1282"/>
      <c r="BW1282"/>
      <c r="BX1282"/>
      <c r="BY1282"/>
      <c r="BZ1282"/>
      <c r="CA1282"/>
      <c r="CB1282"/>
      <c r="CC1282"/>
      <c r="CD1282"/>
      <c r="CE1282"/>
      <c r="CF1282"/>
      <c r="CG1282"/>
      <c r="CH1282"/>
      <c r="CI1282"/>
      <c r="CJ1282"/>
      <c r="CK1282"/>
      <c r="CL1282"/>
    </row>
    <row r="1283" spans="5:90" x14ac:dyDescent="0.4">
      <c r="E1283" s="8"/>
      <c r="K1283" s="53"/>
      <c r="L1283" s="53"/>
      <c r="M1283" s="53"/>
      <c r="N1283" s="53"/>
      <c r="O1283" s="53"/>
      <c r="P1283" s="53"/>
      <c r="R1283" s="24"/>
      <c r="S1283"/>
      <c r="T1283"/>
      <c r="U1283"/>
      <c r="V1283"/>
      <c r="W1283"/>
      <c r="X1283"/>
      <c r="Y1283"/>
      <c r="Z1283"/>
      <c r="AA1283"/>
      <c r="AB1283"/>
      <c r="AC1283"/>
      <c r="AD1283"/>
      <c r="AE1283"/>
      <c r="AF1283"/>
      <c r="AG1283"/>
      <c r="AH1283"/>
      <c r="AI1283"/>
      <c r="AJ1283"/>
      <c r="AK1283"/>
      <c r="AL1283"/>
      <c r="AM1283"/>
      <c r="AN1283"/>
      <c r="AO1283"/>
      <c r="AP1283"/>
      <c r="AQ1283"/>
      <c r="AR1283"/>
      <c r="AS1283"/>
      <c r="AT1283"/>
      <c r="AU1283"/>
      <c r="AV1283"/>
      <c r="AW1283"/>
      <c r="AX1283"/>
      <c r="AY1283"/>
      <c r="AZ1283"/>
      <c r="BA1283"/>
      <c r="BB1283"/>
      <c r="BC1283"/>
      <c r="BD1283"/>
      <c r="BE1283"/>
      <c r="BF1283"/>
      <c r="BG1283"/>
      <c r="BH1283"/>
      <c r="BI1283"/>
      <c r="BJ1283"/>
      <c r="BK1283"/>
      <c r="BL1283"/>
      <c r="BM1283"/>
      <c r="BN1283"/>
      <c r="BO1283"/>
      <c r="BP1283"/>
      <c r="BQ1283"/>
      <c r="BR1283"/>
      <c r="BS1283"/>
      <c r="BT1283"/>
      <c r="BU1283"/>
      <c r="BV1283"/>
      <c r="BW1283"/>
      <c r="BX1283"/>
      <c r="BY1283"/>
      <c r="BZ1283"/>
      <c r="CA1283"/>
      <c r="CB1283"/>
      <c r="CC1283"/>
      <c r="CD1283"/>
      <c r="CE1283"/>
      <c r="CF1283"/>
      <c r="CG1283"/>
      <c r="CH1283"/>
      <c r="CI1283"/>
      <c r="CJ1283"/>
      <c r="CK1283"/>
      <c r="CL1283"/>
    </row>
    <row r="1284" spans="5:90" x14ac:dyDescent="0.4">
      <c r="E1284" s="8"/>
      <c r="K1284" s="53"/>
      <c r="L1284" s="53"/>
      <c r="M1284" s="53"/>
      <c r="N1284" s="53"/>
      <c r="O1284" s="53"/>
      <c r="P1284" s="53"/>
      <c r="R1284" s="24"/>
      <c r="S1284"/>
      <c r="T1284"/>
      <c r="U1284"/>
      <c r="V1284"/>
      <c r="W1284"/>
      <c r="X1284"/>
      <c r="Y1284"/>
      <c r="Z1284"/>
      <c r="AA1284"/>
      <c r="AB1284"/>
      <c r="AC1284"/>
      <c r="AD1284"/>
      <c r="AE1284"/>
      <c r="AF1284"/>
      <c r="AG1284"/>
      <c r="AH1284"/>
      <c r="AI1284"/>
      <c r="AJ1284"/>
      <c r="AK1284"/>
      <c r="AL1284"/>
      <c r="AM1284"/>
      <c r="AN1284"/>
      <c r="AO1284"/>
      <c r="AP1284"/>
      <c r="AQ1284"/>
      <c r="AR1284"/>
      <c r="AS1284"/>
      <c r="AT1284"/>
      <c r="AU1284"/>
      <c r="AV1284"/>
      <c r="AW1284"/>
      <c r="AX1284"/>
      <c r="AY1284"/>
      <c r="AZ1284"/>
      <c r="BA1284"/>
      <c r="BB1284"/>
      <c r="BC1284"/>
      <c r="BD1284"/>
      <c r="BE1284"/>
      <c r="BF1284"/>
      <c r="BG1284"/>
      <c r="BH1284"/>
      <c r="BI1284"/>
      <c r="BJ1284"/>
      <c r="BK1284"/>
      <c r="BL1284"/>
      <c r="BM1284"/>
      <c r="BN1284"/>
      <c r="BO1284"/>
      <c r="BP1284"/>
      <c r="BQ1284"/>
      <c r="BR1284"/>
      <c r="BS1284"/>
      <c r="BT1284"/>
      <c r="BU1284"/>
      <c r="BV1284"/>
      <c r="BW1284"/>
      <c r="BX1284"/>
      <c r="BY1284"/>
      <c r="BZ1284"/>
      <c r="CA1284"/>
      <c r="CB1284"/>
      <c r="CC1284"/>
      <c r="CD1284"/>
      <c r="CE1284"/>
      <c r="CF1284"/>
      <c r="CG1284"/>
      <c r="CH1284"/>
      <c r="CI1284"/>
      <c r="CJ1284"/>
      <c r="CK1284"/>
      <c r="CL1284"/>
    </row>
    <row r="1285" spans="5:90" x14ac:dyDescent="0.4">
      <c r="E1285" s="8"/>
      <c r="K1285" s="53"/>
      <c r="L1285" s="53"/>
      <c r="M1285" s="53"/>
      <c r="N1285" s="53"/>
      <c r="O1285" s="53"/>
      <c r="P1285" s="53"/>
      <c r="R1285" s="24"/>
      <c r="S1285"/>
      <c r="T1285"/>
      <c r="U1285"/>
      <c r="V1285"/>
      <c r="W1285"/>
      <c r="X1285"/>
      <c r="Y1285"/>
      <c r="Z1285"/>
      <c r="AA1285"/>
      <c r="AB1285"/>
      <c r="AC1285"/>
      <c r="AD1285"/>
      <c r="AE1285"/>
      <c r="AF1285"/>
      <c r="AG1285"/>
      <c r="AH1285"/>
      <c r="AI1285"/>
      <c r="AJ1285"/>
      <c r="AK1285"/>
      <c r="AL1285"/>
      <c r="AM1285"/>
      <c r="AN1285"/>
      <c r="AO1285"/>
      <c r="AP1285"/>
      <c r="AQ1285"/>
      <c r="AR1285"/>
      <c r="AS1285"/>
      <c r="AT1285"/>
      <c r="AU1285"/>
      <c r="AV1285"/>
      <c r="AW1285"/>
      <c r="AX1285"/>
      <c r="AY1285"/>
      <c r="AZ1285"/>
      <c r="BA1285"/>
      <c r="BB1285"/>
      <c r="BC1285"/>
      <c r="BD1285"/>
      <c r="BE1285"/>
      <c r="BF1285"/>
      <c r="BG1285"/>
      <c r="BH1285"/>
      <c r="BI1285"/>
      <c r="BJ1285"/>
      <c r="BK1285"/>
      <c r="BL1285"/>
      <c r="BM1285"/>
      <c r="BN1285"/>
      <c r="BO1285"/>
      <c r="BP1285"/>
      <c r="BQ1285"/>
      <c r="BR1285"/>
      <c r="BS1285"/>
      <c r="BT1285"/>
      <c r="BU1285"/>
      <c r="BV1285"/>
      <c r="BW1285"/>
      <c r="BX1285"/>
      <c r="BY1285"/>
      <c r="BZ1285"/>
      <c r="CA1285"/>
      <c r="CB1285"/>
      <c r="CC1285"/>
      <c r="CD1285"/>
      <c r="CE1285"/>
      <c r="CF1285"/>
      <c r="CG1285"/>
      <c r="CH1285"/>
      <c r="CI1285"/>
      <c r="CJ1285"/>
      <c r="CK1285"/>
      <c r="CL1285"/>
    </row>
    <row r="1286" spans="5:90" x14ac:dyDescent="0.4">
      <c r="E1286" s="8"/>
      <c r="K1286" s="53"/>
      <c r="L1286" s="53"/>
      <c r="M1286" s="53"/>
      <c r="N1286" s="53"/>
      <c r="O1286" s="53"/>
      <c r="P1286" s="53"/>
      <c r="R1286" s="24"/>
      <c r="S1286"/>
      <c r="T1286"/>
      <c r="U1286"/>
      <c r="V1286"/>
      <c r="W1286"/>
      <c r="X1286"/>
      <c r="Y1286"/>
      <c r="Z1286"/>
      <c r="AA1286"/>
      <c r="AB1286"/>
      <c r="AC1286"/>
      <c r="AD1286"/>
      <c r="AE1286"/>
      <c r="AF1286"/>
      <c r="AG1286"/>
      <c r="AH1286"/>
      <c r="AI1286"/>
      <c r="AJ1286"/>
      <c r="AK1286"/>
      <c r="AL1286"/>
      <c r="AM1286"/>
      <c r="AN1286"/>
      <c r="AO1286"/>
      <c r="AP1286"/>
      <c r="AQ1286"/>
      <c r="AR1286"/>
      <c r="AS1286"/>
      <c r="AT1286"/>
      <c r="AU1286"/>
      <c r="AV1286"/>
      <c r="AW1286"/>
      <c r="AX1286"/>
      <c r="AY1286"/>
      <c r="AZ1286"/>
      <c r="BA1286"/>
      <c r="BB1286"/>
      <c r="BC1286"/>
      <c r="BD1286"/>
      <c r="BE1286"/>
      <c r="BF1286"/>
      <c r="BG1286"/>
      <c r="BH1286"/>
      <c r="BI1286"/>
      <c r="BJ1286"/>
      <c r="BK1286"/>
      <c r="BL1286"/>
      <c r="BM1286"/>
      <c r="BN1286"/>
      <c r="BO1286"/>
      <c r="BP1286"/>
      <c r="BQ1286"/>
      <c r="BR1286"/>
      <c r="BS1286"/>
      <c r="BT1286"/>
      <c r="BU1286"/>
      <c r="BV1286"/>
      <c r="BW1286"/>
      <c r="BX1286"/>
      <c r="BY1286"/>
      <c r="BZ1286"/>
      <c r="CA1286"/>
      <c r="CB1286"/>
      <c r="CC1286"/>
      <c r="CD1286"/>
      <c r="CE1286"/>
      <c r="CF1286"/>
      <c r="CG1286"/>
      <c r="CH1286"/>
      <c r="CI1286"/>
      <c r="CJ1286"/>
      <c r="CK1286"/>
      <c r="CL1286"/>
    </row>
    <row r="1287" spans="5:90" x14ac:dyDescent="0.4">
      <c r="E1287" s="8"/>
      <c r="K1287" s="53"/>
      <c r="L1287" s="53"/>
      <c r="M1287" s="53"/>
      <c r="N1287" s="53"/>
      <c r="O1287" s="53"/>
      <c r="P1287" s="53"/>
      <c r="R1287" s="24"/>
      <c r="S1287"/>
      <c r="T1287"/>
      <c r="U1287"/>
      <c r="V1287"/>
      <c r="W1287"/>
      <c r="X1287"/>
      <c r="Y1287"/>
      <c r="Z1287"/>
      <c r="AA1287"/>
      <c r="AB1287"/>
      <c r="AC1287"/>
      <c r="AD1287"/>
      <c r="AE1287"/>
      <c r="AF1287"/>
      <c r="AG1287"/>
      <c r="AH1287"/>
      <c r="AI1287"/>
      <c r="AJ1287"/>
      <c r="AK1287"/>
      <c r="AL1287"/>
      <c r="AM1287"/>
      <c r="AN1287"/>
      <c r="AO1287"/>
      <c r="AP1287"/>
      <c r="AQ1287"/>
      <c r="AR1287"/>
      <c r="AS1287"/>
      <c r="AT1287"/>
      <c r="AU1287"/>
      <c r="AV1287"/>
      <c r="AW1287"/>
      <c r="AX1287"/>
      <c r="AY1287"/>
      <c r="AZ1287"/>
      <c r="BA1287"/>
      <c r="BB1287"/>
      <c r="BC1287"/>
      <c r="BD1287"/>
      <c r="BE1287"/>
      <c r="BF1287"/>
      <c r="BG1287"/>
      <c r="BH1287"/>
      <c r="BI1287"/>
      <c r="BJ1287"/>
      <c r="BK1287"/>
      <c r="BL1287"/>
      <c r="BM1287"/>
      <c r="BN1287"/>
      <c r="BO1287"/>
      <c r="BP1287"/>
      <c r="BQ1287"/>
      <c r="BR1287"/>
      <c r="BS1287"/>
      <c r="BT1287"/>
      <c r="BU1287"/>
      <c r="BV1287"/>
      <c r="BW1287"/>
      <c r="BX1287"/>
      <c r="BY1287"/>
      <c r="BZ1287"/>
      <c r="CA1287"/>
      <c r="CB1287"/>
      <c r="CC1287"/>
      <c r="CD1287"/>
      <c r="CE1287"/>
      <c r="CF1287"/>
      <c r="CG1287"/>
      <c r="CH1287"/>
      <c r="CI1287"/>
      <c r="CJ1287"/>
      <c r="CK1287"/>
      <c r="CL1287"/>
    </row>
    <row r="1288" spans="5:90" x14ac:dyDescent="0.4">
      <c r="E1288" s="8"/>
      <c r="K1288" s="53"/>
      <c r="L1288" s="53"/>
      <c r="M1288" s="53"/>
      <c r="N1288" s="53"/>
      <c r="O1288" s="53"/>
      <c r="P1288" s="53"/>
      <c r="R1288" s="24"/>
      <c r="S1288"/>
      <c r="T1288"/>
      <c r="U1288"/>
      <c r="V1288"/>
      <c r="W1288"/>
      <c r="X1288"/>
      <c r="Y1288"/>
      <c r="Z1288"/>
      <c r="AA1288"/>
      <c r="AB1288"/>
      <c r="AC1288"/>
      <c r="AD1288"/>
      <c r="AE1288"/>
      <c r="AF1288"/>
      <c r="AG1288"/>
      <c r="AH1288"/>
      <c r="AI1288"/>
      <c r="AJ1288"/>
      <c r="AK1288"/>
      <c r="AL1288"/>
      <c r="AM1288"/>
      <c r="AN1288"/>
      <c r="AO1288"/>
      <c r="AP1288"/>
      <c r="AQ1288"/>
      <c r="AR1288"/>
      <c r="AS1288"/>
      <c r="AT1288"/>
      <c r="AU1288"/>
      <c r="AV1288"/>
      <c r="AW1288"/>
      <c r="AX1288"/>
      <c r="AY1288"/>
      <c r="AZ1288"/>
      <c r="BA1288"/>
      <c r="BB1288"/>
      <c r="BC1288"/>
      <c r="BD1288"/>
      <c r="BE1288"/>
      <c r="BF1288"/>
      <c r="BG1288"/>
      <c r="BH1288"/>
      <c r="BI1288"/>
      <c r="BJ1288"/>
      <c r="BK1288"/>
      <c r="BL1288"/>
      <c r="BM1288"/>
      <c r="BN1288"/>
      <c r="BO1288"/>
      <c r="BP1288"/>
      <c r="BQ1288"/>
      <c r="BR1288"/>
      <c r="BS1288"/>
      <c r="BT1288"/>
      <c r="BU1288"/>
      <c r="BV1288"/>
      <c r="BW1288"/>
      <c r="BX1288"/>
      <c r="BY1288"/>
      <c r="BZ1288"/>
      <c r="CA1288"/>
      <c r="CB1288"/>
      <c r="CC1288"/>
      <c r="CD1288"/>
      <c r="CE1288"/>
      <c r="CF1288"/>
      <c r="CG1288"/>
      <c r="CH1288"/>
      <c r="CI1288"/>
      <c r="CJ1288"/>
      <c r="CK1288"/>
      <c r="CL1288"/>
    </row>
    <row r="1289" spans="5:90" x14ac:dyDescent="0.4">
      <c r="E1289" s="8"/>
      <c r="K1289" s="53"/>
      <c r="L1289" s="53"/>
      <c r="M1289" s="53"/>
      <c r="N1289" s="53"/>
      <c r="O1289" s="53"/>
      <c r="P1289" s="53"/>
      <c r="R1289" s="24"/>
      <c r="S1289"/>
      <c r="T1289"/>
      <c r="U1289"/>
      <c r="V1289"/>
      <c r="W1289"/>
      <c r="X1289"/>
      <c r="Y1289"/>
      <c r="Z1289"/>
      <c r="AA1289"/>
      <c r="AB1289"/>
      <c r="AC1289"/>
      <c r="AD1289"/>
      <c r="AE1289"/>
      <c r="AF1289"/>
      <c r="AG1289"/>
      <c r="AH1289"/>
      <c r="AI1289"/>
      <c r="AJ1289"/>
      <c r="AK1289"/>
      <c r="AL1289"/>
      <c r="AM1289"/>
      <c r="AN1289"/>
      <c r="AO1289"/>
      <c r="AP1289"/>
      <c r="AQ1289"/>
      <c r="AR1289"/>
      <c r="AS1289"/>
      <c r="AT1289"/>
      <c r="AU1289"/>
      <c r="AV1289"/>
      <c r="AW1289"/>
      <c r="AX1289"/>
      <c r="AY1289"/>
      <c r="AZ1289"/>
      <c r="BA1289"/>
      <c r="BB1289"/>
      <c r="BC1289"/>
      <c r="BD1289"/>
      <c r="BE1289"/>
      <c r="BF1289"/>
      <c r="BG1289"/>
      <c r="BH1289"/>
      <c r="BI1289"/>
      <c r="BJ1289"/>
      <c r="BK1289"/>
      <c r="BL1289"/>
      <c r="BM1289"/>
      <c r="BN1289"/>
      <c r="BO1289"/>
      <c r="BP1289"/>
      <c r="BQ1289"/>
      <c r="BR1289"/>
      <c r="BS1289"/>
      <c r="BT1289"/>
      <c r="BU1289"/>
      <c r="BV1289"/>
      <c r="BW1289"/>
      <c r="BX1289"/>
      <c r="BY1289"/>
      <c r="BZ1289"/>
      <c r="CA1289"/>
      <c r="CB1289"/>
      <c r="CC1289"/>
      <c r="CD1289"/>
      <c r="CE1289"/>
      <c r="CF1289"/>
      <c r="CG1289"/>
      <c r="CH1289"/>
      <c r="CI1289"/>
      <c r="CJ1289"/>
      <c r="CK1289"/>
      <c r="CL1289"/>
    </row>
    <row r="1290" spans="5:90" x14ac:dyDescent="0.4">
      <c r="E1290" s="8"/>
      <c r="K1290" s="53"/>
      <c r="L1290" s="53"/>
      <c r="M1290" s="53"/>
      <c r="N1290" s="53"/>
      <c r="O1290" s="53"/>
      <c r="P1290" s="53"/>
      <c r="R1290" s="24"/>
      <c r="S1290"/>
      <c r="T1290"/>
      <c r="U1290"/>
      <c r="V1290"/>
      <c r="W1290"/>
      <c r="X1290"/>
      <c r="Y1290"/>
      <c r="Z1290"/>
      <c r="AA1290"/>
      <c r="AB1290"/>
      <c r="AC1290"/>
      <c r="AD1290"/>
      <c r="AE1290"/>
      <c r="AF1290"/>
      <c r="AG1290"/>
      <c r="AH1290"/>
      <c r="AI1290"/>
      <c r="AJ1290"/>
      <c r="AK1290"/>
      <c r="AL1290"/>
      <c r="AM1290"/>
      <c r="AN1290"/>
      <c r="AO1290"/>
      <c r="AP1290"/>
      <c r="AQ1290"/>
      <c r="AR1290"/>
      <c r="AS1290"/>
      <c r="AT1290"/>
      <c r="AU1290"/>
      <c r="AV1290"/>
      <c r="AW1290"/>
      <c r="AX1290"/>
      <c r="AY1290"/>
      <c r="AZ1290"/>
      <c r="BA1290"/>
      <c r="BB1290"/>
      <c r="BC1290"/>
      <c r="BD1290"/>
      <c r="BE1290"/>
      <c r="BF1290"/>
      <c r="BG1290"/>
      <c r="BH1290"/>
      <c r="BI1290"/>
      <c r="BJ1290"/>
      <c r="BK1290"/>
      <c r="BL1290"/>
      <c r="BM1290"/>
      <c r="BN1290"/>
      <c r="BO1290"/>
      <c r="BP1290"/>
      <c r="BQ1290"/>
      <c r="BR1290"/>
      <c r="BS1290"/>
      <c r="BT1290"/>
      <c r="BU1290"/>
      <c r="BV1290"/>
      <c r="BW1290"/>
      <c r="BX1290"/>
      <c r="BY1290"/>
      <c r="BZ1290"/>
      <c r="CA1290"/>
      <c r="CB1290"/>
      <c r="CC1290"/>
      <c r="CD1290"/>
      <c r="CE1290"/>
      <c r="CF1290"/>
      <c r="CG1290"/>
      <c r="CH1290"/>
      <c r="CI1290"/>
      <c r="CJ1290"/>
      <c r="CK1290"/>
      <c r="CL1290"/>
    </row>
    <row r="1291" spans="5:90" x14ac:dyDescent="0.4">
      <c r="E1291" s="8"/>
      <c r="K1291" s="53"/>
      <c r="L1291" s="53"/>
      <c r="M1291" s="53"/>
      <c r="N1291" s="53"/>
      <c r="O1291" s="53"/>
      <c r="P1291" s="53"/>
      <c r="R1291" s="24"/>
      <c r="S1291"/>
      <c r="T1291"/>
      <c r="U1291"/>
      <c r="V1291"/>
      <c r="W1291"/>
      <c r="X1291"/>
      <c r="Y1291"/>
      <c r="Z1291"/>
      <c r="AA1291"/>
      <c r="AB1291"/>
      <c r="AC1291"/>
      <c r="AD1291"/>
      <c r="AE1291"/>
      <c r="AF1291"/>
      <c r="AG1291"/>
      <c r="AH1291"/>
      <c r="AI1291"/>
      <c r="AJ1291"/>
      <c r="AK1291"/>
      <c r="AL1291"/>
      <c r="AM1291"/>
      <c r="AN1291"/>
      <c r="AO1291"/>
      <c r="AP1291"/>
      <c r="AQ1291"/>
      <c r="AR1291"/>
      <c r="AS1291"/>
      <c r="AT1291"/>
      <c r="AU1291"/>
      <c r="AV1291"/>
      <c r="AW1291"/>
      <c r="AX1291"/>
      <c r="AY1291"/>
      <c r="AZ1291"/>
      <c r="BA1291"/>
      <c r="BB1291"/>
      <c r="BC1291"/>
      <c r="BD1291"/>
      <c r="BE1291"/>
      <c r="BF1291"/>
      <c r="BG1291"/>
      <c r="BH1291"/>
      <c r="BI1291"/>
      <c r="BJ1291"/>
      <c r="BK1291"/>
      <c r="BL1291"/>
      <c r="BM1291"/>
      <c r="BN1291"/>
      <c r="BO1291"/>
      <c r="BP1291"/>
      <c r="BQ1291"/>
      <c r="BR1291"/>
      <c r="BS1291"/>
      <c r="BT1291"/>
      <c r="BU1291"/>
      <c r="BV1291"/>
      <c r="BW1291"/>
      <c r="BX1291"/>
      <c r="BY1291"/>
      <c r="BZ1291"/>
      <c r="CA1291"/>
      <c r="CB1291"/>
      <c r="CC1291"/>
      <c r="CD1291"/>
      <c r="CE1291"/>
      <c r="CF1291"/>
      <c r="CG1291"/>
      <c r="CH1291"/>
      <c r="CI1291"/>
      <c r="CJ1291"/>
      <c r="CK1291"/>
      <c r="CL1291"/>
    </row>
    <row r="1292" spans="5:90" x14ac:dyDescent="0.4">
      <c r="E1292" s="8"/>
      <c r="K1292" s="53"/>
      <c r="L1292" s="53"/>
      <c r="M1292" s="53"/>
      <c r="N1292" s="53"/>
      <c r="O1292" s="53"/>
      <c r="P1292" s="53"/>
      <c r="R1292" s="24"/>
      <c r="S1292"/>
      <c r="T1292"/>
      <c r="U1292"/>
      <c r="V1292"/>
      <c r="W1292"/>
      <c r="X1292"/>
      <c r="Y1292"/>
      <c r="Z1292"/>
      <c r="AA1292"/>
      <c r="AB1292"/>
      <c r="AC1292"/>
      <c r="AD1292"/>
      <c r="AE1292"/>
      <c r="AF1292"/>
      <c r="AG1292"/>
      <c r="AH1292"/>
      <c r="AI1292"/>
      <c r="AJ1292"/>
      <c r="AK1292"/>
      <c r="AL1292"/>
      <c r="AM1292"/>
      <c r="AN1292"/>
      <c r="AO1292"/>
      <c r="AP1292"/>
      <c r="AQ1292"/>
      <c r="AR1292"/>
      <c r="AS1292"/>
      <c r="AT1292"/>
      <c r="AU1292"/>
      <c r="AV1292"/>
      <c r="AW1292"/>
      <c r="AX1292"/>
      <c r="AY1292"/>
      <c r="AZ1292"/>
      <c r="BA1292"/>
      <c r="BB1292"/>
      <c r="BC1292"/>
      <c r="BD1292"/>
      <c r="BE1292"/>
      <c r="BF1292"/>
      <c r="BG1292"/>
      <c r="BH1292"/>
      <c r="BI1292"/>
      <c r="BJ1292"/>
      <c r="BK1292"/>
      <c r="BL1292"/>
      <c r="BM1292"/>
      <c r="BN1292"/>
      <c r="BO1292"/>
      <c r="BP1292"/>
      <c r="BQ1292"/>
      <c r="BR1292"/>
      <c r="BS1292"/>
      <c r="BT1292"/>
      <c r="BU1292"/>
      <c r="BV1292"/>
      <c r="BW1292"/>
      <c r="BX1292"/>
      <c r="BY1292"/>
      <c r="BZ1292"/>
      <c r="CA1292"/>
      <c r="CB1292"/>
      <c r="CC1292"/>
      <c r="CD1292"/>
      <c r="CE1292"/>
      <c r="CF1292"/>
      <c r="CG1292"/>
      <c r="CH1292"/>
      <c r="CI1292"/>
      <c r="CJ1292"/>
      <c r="CK1292"/>
      <c r="CL1292"/>
    </row>
    <row r="1293" spans="5:90" x14ac:dyDescent="0.4">
      <c r="E1293" s="8"/>
      <c r="K1293" s="53"/>
      <c r="L1293" s="53"/>
      <c r="M1293" s="53"/>
      <c r="N1293" s="53"/>
      <c r="O1293" s="53"/>
      <c r="P1293" s="53"/>
      <c r="R1293" s="24"/>
      <c r="S1293"/>
      <c r="T1293"/>
      <c r="U1293"/>
      <c r="V1293"/>
      <c r="W1293"/>
      <c r="X1293"/>
      <c r="Y1293"/>
      <c r="Z1293"/>
      <c r="AA1293"/>
      <c r="AB1293"/>
      <c r="AC1293"/>
      <c r="AD1293"/>
      <c r="AE1293"/>
      <c r="AF1293"/>
      <c r="AG1293"/>
      <c r="AH1293"/>
      <c r="AI1293"/>
      <c r="AJ1293"/>
      <c r="AK1293"/>
      <c r="AL1293"/>
      <c r="AM1293"/>
      <c r="AN1293"/>
      <c r="AO1293"/>
      <c r="AP1293"/>
      <c r="AQ1293"/>
      <c r="AR1293"/>
      <c r="AS1293"/>
      <c r="AT1293"/>
      <c r="AU1293"/>
      <c r="AV1293"/>
      <c r="AW1293"/>
      <c r="AX1293"/>
      <c r="AY1293"/>
      <c r="AZ1293"/>
      <c r="BA1293"/>
      <c r="BB1293"/>
      <c r="BC1293"/>
      <c r="BD1293"/>
      <c r="BE1293"/>
      <c r="BF1293"/>
      <c r="BG1293"/>
      <c r="BH1293"/>
      <c r="BI1293"/>
      <c r="BJ1293"/>
      <c r="BK1293"/>
      <c r="BL1293"/>
      <c r="BM1293"/>
      <c r="BN1293"/>
      <c r="BO1293"/>
      <c r="BP1293"/>
      <c r="BQ1293"/>
      <c r="BR1293"/>
      <c r="BS1293"/>
      <c r="BT1293"/>
      <c r="BU1293"/>
      <c r="BV1293"/>
      <c r="BW1293"/>
      <c r="BX1293"/>
      <c r="BY1293"/>
      <c r="BZ1293"/>
      <c r="CA1293"/>
      <c r="CB1293"/>
      <c r="CC1293"/>
      <c r="CD1293"/>
      <c r="CE1293"/>
      <c r="CF1293"/>
      <c r="CG1293"/>
      <c r="CH1293"/>
      <c r="CI1293"/>
      <c r="CJ1293"/>
      <c r="CK1293"/>
      <c r="CL1293"/>
    </row>
    <row r="1294" spans="5:90" x14ac:dyDescent="0.4">
      <c r="E1294" s="8"/>
      <c r="K1294" s="53"/>
      <c r="L1294" s="53"/>
      <c r="M1294" s="53"/>
      <c r="N1294" s="53"/>
      <c r="O1294" s="53"/>
      <c r="P1294" s="53"/>
      <c r="R1294" s="24"/>
      <c r="S1294"/>
      <c r="T1294"/>
      <c r="U1294"/>
      <c r="V1294"/>
      <c r="W1294"/>
      <c r="X1294"/>
      <c r="Y1294"/>
      <c r="Z1294"/>
      <c r="AA1294"/>
      <c r="AB1294"/>
      <c r="AC1294"/>
      <c r="AD1294"/>
      <c r="AE1294"/>
      <c r="AF1294"/>
      <c r="AG1294"/>
      <c r="AH1294"/>
      <c r="AI1294"/>
      <c r="AJ1294"/>
      <c r="AK1294"/>
      <c r="AL1294"/>
      <c r="AM1294"/>
      <c r="AN1294"/>
      <c r="AO1294"/>
      <c r="AP1294"/>
      <c r="AQ1294"/>
      <c r="AR1294"/>
      <c r="AS1294"/>
      <c r="AT1294"/>
      <c r="AU1294"/>
      <c r="AV1294"/>
      <c r="AW1294"/>
      <c r="AX1294"/>
      <c r="AY1294"/>
      <c r="AZ1294"/>
      <c r="BA1294"/>
      <c r="BB1294"/>
      <c r="BC1294"/>
      <c r="BD1294"/>
      <c r="BE1294"/>
      <c r="BF1294"/>
      <c r="BG1294"/>
      <c r="BH1294"/>
      <c r="BI1294"/>
      <c r="BJ1294"/>
      <c r="BK1294"/>
      <c r="BL1294"/>
      <c r="BM1294"/>
      <c r="BN1294"/>
      <c r="BO1294"/>
      <c r="BP1294"/>
      <c r="BQ1294"/>
      <c r="BR1294"/>
      <c r="BS1294"/>
      <c r="BT1294"/>
      <c r="BU1294"/>
      <c r="BV1294"/>
      <c r="BW1294"/>
      <c r="BX1294"/>
      <c r="BY1294"/>
      <c r="BZ1294"/>
      <c r="CA1294"/>
      <c r="CB1294"/>
      <c r="CC1294"/>
      <c r="CD1294"/>
      <c r="CE1294"/>
      <c r="CF1294"/>
      <c r="CG1294"/>
      <c r="CH1294"/>
      <c r="CI1294"/>
      <c r="CJ1294"/>
      <c r="CK1294"/>
      <c r="CL1294"/>
    </row>
    <row r="1295" spans="5:90" x14ac:dyDescent="0.4">
      <c r="E1295" s="8"/>
      <c r="K1295" s="53"/>
      <c r="L1295" s="53"/>
      <c r="M1295" s="53"/>
      <c r="N1295" s="53"/>
      <c r="O1295" s="53"/>
      <c r="P1295" s="53"/>
      <c r="R1295" s="24"/>
      <c r="S1295"/>
      <c r="T1295"/>
      <c r="U1295"/>
      <c r="V1295"/>
      <c r="W1295"/>
      <c r="X1295"/>
      <c r="Y1295"/>
      <c r="Z1295"/>
      <c r="AA1295"/>
      <c r="AB1295"/>
      <c r="AC1295"/>
      <c r="AD1295"/>
      <c r="AE1295"/>
      <c r="AF1295"/>
      <c r="AG1295"/>
      <c r="AH1295"/>
      <c r="AI1295"/>
      <c r="AJ1295"/>
      <c r="AK1295"/>
      <c r="AL1295"/>
      <c r="AM1295"/>
      <c r="AN1295"/>
      <c r="AO1295"/>
      <c r="AP1295"/>
      <c r="AQ1295"/>
      <c r="AR1295"/>
      <c r="AS1295"/>
      <c r="AT1295"/>
      <c r="AU1295"/>
      <c r="AV1295"/>
      <c r="AW1295"/>
      <c r="AX1295"/>
      <c r="AY1295"/>
      <c r="AZ1295"/>
      <c r="BA1295"/>
      <c r="BB1295"/>
      <c r="BC1295"/>
      <c r="BD1295"/>
      <c r="BE1295"/>
      <c r="BF1295"/>
      <c r="BG1295"/>
      <c r="BH1295"/>
      <c r="BI1295"/>
      <c r="BJ1295"/>
      <c r="BK1295"/>
      <c r="BL1295"/>
      <c r="BM1295"/>
      <c r="BN1295"/>
      <c r="BO1295"/>
      <c r="BP1295"/>
      <c r="BQ1295"/>
      <c r="BR1295"/>
      <c r="BS1295"/>
      <c r="BT1295"/>
      <c r="BU1295"/>
      <c r="BV1295"/>
      <c r="BW1295"/>
      <c r="BX1295"/>
      <c r="BY1295"/>
      <c r="BZ1295"/>
      <c r="CA1295"/>
      <c r="CB1295"/>
      <c r="CC1295"/>
      <c r="CD1295"/>
      <c r="CE1295"/>
      <c r="CF1295"/>
      <c r="CG1295"/>
      <c r="CH1295"/>
      <c r="CI1295"/>
      <c r="CJ1295"/>
      <c r="CK1295"/>
      <c r="CL1295"/>
    </row>
    <row r="1296" spans="5:90" x14ac:dyDescent="0.4">
      <c r="E1296" s="8"/>
      <c r="K1296" s="53"/>
      <c r="L1296" s="53"/>
      <c r="M1296" s="53"/>
      <c r="N1296" s="53"/>
      <c r="O1296" s="53"/>
      <c r="P1296" s="53"/>
      <c r="R1296" s="24"/>
      <c r="S1296"/>
      <c r="T1296"/>
      <c r="U1296"/>
      <c r="V1296"/>
      <c r="W1296"/>
      <c r="X1296"/>
      <c r="Y1296"/>
      <c r="Z1296"/>
      <c r="AA1296"/>
      <c r="AB1296"/>
      <c r="AC1296"/>
      <c r="AD1296"/>
      <c r="AE1296"/>
      <c r="AF1296"/>
      <c r="AG1296"/>
      <c r="AH1296"/>
      <c r="AI1296"/>
      <c r="AJ1296"/>
      <c r="AK1296"/>
      <c r="AL1296"/>
      <c r="AM1296"/>
      <c r="AN1296"/>
      <c r="AO1296"/>
      <c r="AP1296"/>
      <c r="AQ1296"/>
      <c r="AR1296"/>
      <c r="AS1296"/>
      <c r="AT1296"/>
      <c r="AU1296"/>
      <c r="AV1296"/>
      <c r="AW1296"/>
      <c r="AX1296"/>
      <c r="AY1296"/>
      <c r="AZ1296"/>
      <c r="BA1296"/>
      <c r="BB1296"/>
      <c r="BC1296"/>
      <c r="BD1296"/>
      <c r="BE1296"/>
      <c r="BF1296"/>
      <c r="BG1296"/>
      <c r="BH1296"/>
      <c r="BI1296"/>
      <c r="BJ1296"/>
      <c r="BK1296"/>
      <c r="BL1296"/>
      <c r="BM1296"/>
      <c r="BN1296"/>
      <c r="BO1296"/>
      <c r="BP1296"/>
      <c r="BQ1296"/>
      <c r="BR1296"/>
      <c r="BS1296"/>
      <c r="BT1296"/>
      <c r="BU1296"/>
      <c r="BV1296"/>
      <c r="BW1296"/>
      <c r="BX1296"/>
      <c r="BY1296"/>
      <c r="BZ1296"/>
      <c r="CA1296"/>
      <c r="CB1296"/>
      <c r="CC1296"/>
      <c r="CD1296"/>
      <c r="CE1296"/>
      <c r="CF1296"/>
      <c r="CG1296"/>
      <c r="CH1296"/>
      <c r="CI1296"/>
      <c r="CJ1296"/>
      <c r="CK1296"/>
      <c r="CL1296"/>
    </row>
    <row r="1297" spans="5:90" x14ac:dyDescent="0.4">
      <c r="E1297" s="8"/>
      <c r="K1297" s="53"/>
      <c r="L1297" s="53"/>
      <c r="M1297" s="53"/>
      <c r="N1297" s="53"/>
      <c r="O1297" s="53"/>
      <c r="P1297" s="53"/>
      <c r="R1297" s="24"/>
      <c r="S1297"/>
      <c r="T1297"/>
      <c r="U1297"/>
      <c r="V1297"/>
      <c r="W1297"/>
      <c r="X1297"/>
      <c r="Y1297"/>
      <c r="Z1297"/>
      <c r="AA1297"/>
      <c r="AB1297"/>
      <c r="AC1297"/>
      <c r="AD1297"/>
      <c r="AE1297"/>
      <c r="AF1297"/>
      <c r="AG1297"/>
      <c r="AH1297"/>
      <c r="AI1297"/>
      <c r="AJ1297"/>
      <c r="AK1297"/>
      <c r="AL1297"/>
      <c r="AM1297"/>
      <c r="AN1297"/>
      <c r="AO1297"/>
      <c r="AP1297"/>
      <c r="AQ1297"/>
      <c r="AR1297"/>
      <c r="AS1297"/>
      <c r="AT1297"/>
      <c r="AU1297"/>
      <c r="AV1297"/>
      <c r="AW1297"/>
      <c r="AX1297"/>
      <c r="AY1297"/>
      <c r="AZ1297"/>
      <c r="BA1297"/>
      <c r="BB1297"/>
      <c r="BC1297"/>
      <c r="BD1297"/>
      <c r="BE1297"/>
      <c r="BF1297"/>
      <c r="BG1297"/>
      <c r="BH1297"/>
      <c r="BI1297"/>
      <c r="BJ1297"/>
      <c r="BK1297"/>
      <c r="BL1297"/>
      <c r="BM1297"/>
      <c r="BN1297"/>
      <c r="BO1297"/>
      <c r="BP1297"/>
      <c r="BQ1297"/>
      <c r="BR1297"/>
      <c r="BS1297"/>
      <c r="BT1297"/>
      <c r="BU1297"/>
      <c r="BV1297"/>
      <c r="BW1297"/>
      <c r="BX1297"/>
      <c r="BY1297"/>
      <c r="BZ1297"/>
      <c r="CA1297"/>
      <c r="CB1297"/>
      <c r="CC1297"/>
      <c r="CD1297"/>
      <c r="CE1297"/>
      <c r="CF1297"/>
      <c r="CG1297"/>
      <c r="CH1297"/>
      <c r="CI1297"/>
      <c r="CJ1297"/>
      <c r="CK1297"/>
      <c r="CL1297"/>
    </row>
    <row r="1298" spans="5:90" x14ac:dyDescent="0.4">
      <c r="E1298" s="8"/>
      <c r="K1298" s="53"/>
      <c r="L1298" s="53"/>
      <c r="M1298" s="53"/>
      <c r="N1298" s="53"/>
      <c r="O1298" s="53"/>
      <c r="P1298" s="53"/>
      <c r="R1298" s="24"/>
      <c r="S1298"/>
      <c r="T1298"/>
      <c r="U1298"/>
      <c r="V1298"/>
      <c r="W1298"/>
      <c r="X1298"/>
      <c r="Y1298"/>
      <c r="Z1298"/>
      <c r="AA1298"/>
      <c r="AB1298"/>
      <c r="AC1298"/>
      <c r="AD1298"/>
      <c r="AE1298"/>
      <c r="AF1298"/>
      <c r="AG1298"/>
      <c r="AH1298"/>
      <c r="AI1298"/>
      <c r="AJ1298"/>
      <c r="AK1298"/>
      <c r="AL1298"/>
      <c r="AM1298"/>
      <c r="AN1298"/>
      <c r="AO1298"/>
      <c r="AP1298"/>
      <c r="AQ1298"/>
      <c r="AR1298"/>
      <c r="AS1298"/>
      <c r="AT1298"/>
      <c r="AU1298"/>
      <c r="AV1298"/>
      <c r="AW1298"/>
      <c r="AX1298"/>
      <c r="AY1298"/>
      <c r="AZ1298"/>
      <c r="BA1298"/>
      <c r="BB1298"/>
      <c r="BC1298"/>
      <c r="BD1298"/>
      <c r="BE1298"/>
      <c r="BF1298"/>
      <c r="BG1298"/>
      <c r="BH1298"/>
      <c r="BI1298"/>
      <c r="BJ1298"/>
      <c r="BK1298"/>
      <c r="BL1298"/>
      <c r="BM1298"/>
      <c r="BN1298"/>
      <c r="BO1298"/>
      <c r="BP1298"/>
      <c r="BQ1298"/>
      <c r="BR1298"/>
      <c r="BS1298"/>
      <c r="BT1298"/>
      <c r="BU1298"/>
      <c r="BV1298"/>
      <c r="BW1298"/>
      <c r="BX1298"/>
      <c r="BY1298"/>
      <c r="BZ1298"/>
      <c r="CA1298"/>
      <c r="CB1298"/>
      <c r="CC1298"/>
      <c r="CD1298"/>
      <c r="CE1298"/>
      <c r="CF1298"/>
      <c r="CG1298"/>
      <c r="CH1298"/>
      <c r="CI1298"/>
      <c r="CJ1298"/>
      <c r="CK1298"/>
      <c r="CL1298"/>
    </row>
    <row r="1299" spans="5:90" x14ac:dyDescent="0.4">
      <c r="E1299" s="8"/>
      <c r="K1299" s="53"/>
      <c r="L1299" s="53"/>
      <c r="M1299" s="53"/>
      <c r="N1299" s="53"/>
      <c r="O1299" s="53"/>
      <c r="P1299" s="53"/>
      <c r="R1299" s="24"/>
      <c r="S1299"/>
      <c r="T1299"/>
      <c r="U1299"/>
      <c r="V1299"/>
      <c r="W1299"/>
      <c r="X1299"/>
      <c r="Y1299"/>
      <c r="Z1299"/>
      <c r="AA1299"/>
      <c r="AB1299"/>
      <c r="AC1299"/>
      <c r="AD1299"/>
      <c r="AE1299"/>
      <c r="AF1299"/>
      <c r="AG1299"/>
      <c r="AH1299"/>
      <c r="AI1299"/>
      <c r="AJ1299"/>
      <c r="AK1299"/>
      <c r="AL1299"/>
      <c r="AM1299"/>
      <c r="AN1299"/>
      <c r="AO1299"/>
      <c r="AP1299"/>
      <c r="AQ1299"/>
      <c r="AR1299"/>
      <c r="AS1299"/>
      <c r="AT1299"/>
      <c r="AU1299"/>
      <c r="AV1299"/>
      <c r="AW1299"/>
      <c r="AX1299"/>
      <c r="AY1299"/>
      <c r="AZ1299"/>
      <c r="BA1299"/>
      <c r="BB1299"/>
      <c r="BC1299"/>
      <c r="BD1299"/>
      <c r="BE1299"/>
      <c r="BF1299"/>
      <c r="BG1299"/>
      <c r="BH1299"/>
      <c r="BI1299"/>
      <c r="BJ1299"/>
      <c r="BK1299"/>
      <c r="BL1299"/>
      <c r="BM1299"/>
      <c r="BN1299"/>
      <c r="BO1299"/>
      <c r="BP1299"/>
      <c r="BQ1299"/>
      <c r="BR1299"/>
      <c r="BS1299"/>
      <c r="BT1299"/>
      <c r="BU1299"/>
      <c r="BV1299"/>
      <c r="BW1299"/>
      <c r="BX1299"/>
      <c r="BY1299"/>
      <c r="BZ1299"/>
      <c r="CA1299"/>
      <c r="CB1299"/>
      <c r="CC1299"/>
      <c r="CD1299"/>
      <c r="CE1299"/>
      <c r="CF1299"/>
      <c r="CG1299"/>
      <c r="CH1299"/>
      <c r="CI1299"/>
      <c r="CJ1299"/>
      <c r="CK1299"/>
      <c r="CL1299"/>
    </row>
    <row r="1300" spans="5:90" x14ac:dyDescent="0.4">
      <c r="E1300" s="8"/>
      <c r="K1300" s="53"/>
      <c r="L1300" s="53"/>
      <c r="M1300" s="53"/>
      <c r="N1300" s="53"/>
      <c r="O1300" s="53"/>
      <c r="P1300" s="53"/>
      <c r="R1300" s="24"/>
      <c r="S1300"/>
      <c r="T1300"/>
      <c r="U1300"/>
      <c r="V1300"/>
      <c r="W1300"/>
      <c r="X1300"/>
      <c r="Y1300"/>
      <c r="Z1300"/>
      <c r="AA1300"/>
      <c r="AB1300"/>
      <c r="AC1300"/>
      <c r="AD1300"/>
      <c r="AE1300"/>
      <c r="AF1300"/>
      <c r="AG1300"/>
      <c r="AH1300"/>
      <c r="AI1300"/>
      <c r="AJ1300"/>
      <c r="AK1300"/>
      <c r="AL1300"/>
      <c r="AM1300"/>
      <c r="AN1300"/>
      <c r="AO1300"/>
      <c r="AP1300"/>
      <c r="AQ1300"/>
      <c r="AR1300"/>
      <c r="AS1300"/>
      <c r="AT1300"/>
      <c r="AU1300"/>
      <c r="AV1300"/>
      <c r="AW1300"/>
      <c r="AX1300"/>
      <c r="AY1300"/>
      <c r="AZ1300"/>
      <c r="BA1300"/>
      <c r="BB1300"/>
      <c r="BC1300"/>
      <c r="BD1300"/>
      <c r="BE1300"/>
      <c r="BF1300"/>
      <c r="BG1300"/>
      <c r="BH1300"/>
      <c r="BI1300"/>
      <c r="BJ1300"/>
      <c r="BK1300"/>
      <c r="BL1300"/>
      <c r="BM1300"/>
      <c r="BN1300"/>
      <c r="BO1300"/>
      <c r="BP1300"/>
      <c r="BQ1300"/>
      <c r="BR1300"/>
      <c r="BS1300"/>
      <c r="BT1300"/>
      <c r="BU1300"/>
      <c r="BV1300"/>
      <c r="BW1300"/>
      <c r="BX1300"/>
      <c r="BY1300"/>
      <c r="BZ1300"/>
      <c r="CA1300"/>
      <c r="CB1300"/>
      <c r="CC1300"/>
      <c r="CD1300"/>
      <c r="CE1300"/>
      <c r="CF1300"/>
      <c r="CG1300"/>
      <c r="CH1300"/>
      <c r="CI1300"/>
      <c r="CJ1300"/>
      <c r="CK1300"/>
      <c r="CL1300"/>
    </row>
    <row r="1301" spans="5:90" x14ac:dyDescent="0.4">
      <c r="E1301" s="8"/>
      <c r="K1301" s="53"/>
      <c r="L1301" s="53"/>
      <c r="M1301" s="53"/>
      <c r="N1301" s="53"/>
      <c r="O1301" s="53"/>
      <c r="P1301" s="53"/>
      <c r="R1301" s="24"/>
      <c r="S1301"/>
      <c r="T1301"/>
      <c r="U1301"/>
      <c r="V1301"/>
      <c r="W1301"/>
      <c r="X1301"/>
      <c r="Y1301"/>
      <c r="Z1301"/>
      <c r="AA1301"/>
      <c r="AB1301"/>
      <c r="AC1301"/>
      <c r="AD1301"/>
      <c r="AE1301"/>
      <c r="AF1301"/>
      <c r="AG1301"/>
      <c r="AH1301"/>
      <c r="AI1301"/>
      <c r="AJ1301"/>
      <c r="AK1301"/>
      <c r="AL1301"/>
      <c r="AM1301"/>
      <c r="AN1301"/>
      <c r="AO1301"/>
      <c r="AP1301"/>
      <c r="AQ1301"/>
      <c r="AR1301"/>
      <c r="AS1301"/>
      <c r="AT1301"/>
      <c r="AU1301"/>
      <c r="AV1301"/>
      <c r="AW1301"/>
      <c r="AX1301"/>
      <c r="AY1301"/>
      <c r="AZ1301"/>
      <c r="BA1301"/>
      <c r="BB1301"/>
      <c r="BC1301"/>
      <c r="BD1301"/>
      <c r="BE1301"/>
      <c r="BF1301"/>
      <c r="BG1301"/>
      <c r="BH1301"/>
      <c r="BI1301"/>
      <c r="BJ1301"/>
      <c r="BK1301"/>
      <c r="BL1301"/>
      <c r="BM1301"/>
      <c r="BN1301"/>
      <c r="BO1301"/>
      <c r="BP1301"/>
      <c r="BQ1301"/>
      <c r="BR1301"/>
      <c r="BS1301"/>
      <c r="BT1301"/>
      <c r="BU1301"/>
      <c r="BV1301"/>
      <c r="BW1301"/>
      <c r="BX1301"/>
      <c r="BY1301"/>
      <c r="BZ1301"/>
      <c r="CA1301"/>
      <c r="CB1301"/>
      <c r="CC1301"/>
      <c r="CD1301"/>
      <c r="CE1301"/>
      <c r="CF1301"/>
      <c r="CG1301"/>
      <c r="CH1301"/>
      <c r="CI1301"/>
      <c r="CJ1301"/>
      <c r="CK1301"/>
      <c r="CL1301"/>
    </row>
    <row r="1302" spans="5:90" x14ac:dyDescent="0.4">
      <c r="E1302" s="8"/>
      <c r="K1302" s="53"/>
      <c r="L1302" s="53"/>
      <c r="M1302" s="53"/>
      <c r="N1302" s="53"/>
      <c r="O1302" s="53"/>
      <c r="P1302" s="53"/>
      <c r="R1302" s="24"/>
      <c r="S1302"/>
      <c r="T1302"/>
      <c r="U1302"/>
      <c r="V1302"/>
      <c r="W1302"/>
      <c r="X1302"/>
      <c r="Y1302"/>
      <c r="Z1302"/>
      <c r="AA1302"/>
      <c r="AB1302"/>
      <c r="AC1302"/>
      <c r="AD1302"/>
      <c r="AE1302"/>
      <c r="AF1302"/>
      <c r="AG1302"/>
      <c r="AH1302"/>
      <c r="AI1302"/>
      <c r="AJ1302"/>
      <c r="AK1302"/>
      <c r="AL1302"/>
      <c r="AM1302"/>
      <c r="AN1302"/>
      <c r="AO1302"/>
      <c r="AP1302"/>
      <c r="AQ1302"/>
      <c r="AR1302"/>
      <c r="AS1302"/>
      <c r="AT1302"/>
      <c r="AU1302"/>
      <c r="AV1302"/>
      <c r="AW1302"/>
      <c r="AX1302"/>
      <c r="AY1302"/>
      <c r="AZ1302"/>
      <c r="BA1302"/>
      <c r="BB1302"/>
      <c r="BC1302"/>
      <c r="BD1302"/>
      <c r="BE1302"/>
      <c r="BF1302"/>
      <c r="BG1302"/>
      <c r="BH1302"/>
      <c r="BI1302"/>
      <c r="BJ1302"/>
      <c r="BK1302"/>
      <c r="BL1302"/>
      <c r="BM1302"/>
      <c r="BN1302"/>
      <c r="BO1302"/>
      <c r="BP1302"/>
      <c r="BQ1302"/>
      <c r="BR1302"/>
      <c r="BS1302"/>
      <c r="BT1302"/>
      <c r="BU1302"/>
      <c r="BV1302"/>
      <c r="BW1302"/>
      <c r="BX1302"/>
      <c r="BY1302"/>
      <c r="BZ1302"/>
      <c r="CA1302"/>
      <c r="CB1302"/>
      <c r="CC1302"/>
      <c r="CD1302"/>
      <c r="CE1302"/>
      <c r="CF1302"/>
      <c r="CG1302"/>
      <c r="CH1302"/>
      <c r="CI1302"/>
      <c r="CJ1302"/>
      <c r="CK1302"/>
      <c r="CL1302"/>
    </row>
    <row r="1303" spans="5:90" x14ac:dyDescent="0.4">
      <c r="E1303" s="8"/>
      <c r="K1303" s="53"/>
      <c r="L1303" s="53"/>
      <c r="M1303" s="53"/>
      <c r="N1303" s="53"/>
      <c r="O1303" s="53"/>
      <c r="P1303" s="53"/>
      <c r="R1303" s="24"/>
      <c r="S1303"/>
      <c r="T1303"/>
      <c r="U1303"/>
      <c r="V1303"/>
      <c r="W1303"/>
      <c r="X1303"/>
      <c r="Y1303"/>
      <c r="Z1303"/>
      <c r="AA1303"/>
      <c r="AB1303"/>
      <c r="AC1303"/>
      <c r="AD1303"/>
      <c r="AE1303"/>
      <c r="AF1303"/>
      <c r="AG1303"/>
      <c r="AH1303"/>
      <c r="AI1303"/>
      <c r="AJ1303"/>
      <c r="AK1303"/>
      <c r="AL1303"/>
      <c r="AM1303"/>
      <c r="AN1303"/>
      <c r="AO1303"/>
      <c r="AP1303"/>
      <c r="AQ1303"/>
      <c r="AR1303"/>
      <c r="AS1303"/>
      <c r="AT1303"/>
      <c r="AU1303"/>
      <c r="AV1303"/>
      <c r="AW1303"/>
      <c r="AX1303"/>
      <c r="AY1303"/>
      <c r="AZ1303"/>
      <c r="BA1303"/>
      <c r="BB1303"/>
      <c r="BC1303"/>
      <c r="BD1303"/>
      <c r="BE1303"/>
      <c r="BF1303"/>
      <c r="BG1303"/>
      <c r="BH1303"/>
      <c r="BI1303"/>
      <c r="BJ1303"/>
      <c r="BK1303"/>
      <c r="BL1303"/>
      <c r="BM1303"/>
      <c r="BN1303"/>
      <c r="BO1303"/>
      <c r="BP1303"/>
      <c r="BQ1303"/>
      <c r="BR1303"/>
      <c r="BS1303"/>
      <c r="BT1303"/>
      <c r="BU1303"/>
      <c r="BV1303"/>
      <c r="BW1303"/>
      <c r="BX1303"/>
      <c r="BY1303"/>
      <c r="BZ1303"/>
      <c r="CA1303"/>
      <c r="CB1303"/>
      <c r="CC1303"/>
      <c r="CD1303"/>
      <c r="CE1303"/>
      <c r="CF1303"/>
      <c r="CG1303"/>
      <c r="CH1303"/>
      <c r="CI1303"/>
      <c r="CJ1303"/>
      <c r="CK1303"/>
      <c r="CL1303"/>
    </row>
    <row r="1304" spans="5:90" x14ac:dyDescent="0.4">
      <c r="E1304" s="8"/>
      <c r="K1304" s="53"/>
      <c r="L1304" s="53"/>
      <c r="M1304" s="53"/>
      <c r="N1304" s="53"/>
      <c r="O1304" s="53"/>
      <c r="P1304" s="53"/>
      <c r="R1304" s="24"/>
      <c r="S1304"/>
      <c r="T1304"/>
      <c r="U1304"/>
      <c r="V1304"/>
      <c r="W1304"/>
      <c r="X1304"/>
      <c r="Y1304"/>
      <c r="Z1304"/>
      <c r="AA1304"/>
      <c r="AB1304"/>
      <c r="AC1304"/>
      <c r="AD1304"/>
      <c r="AE1304"/>
      <c r="AF1304"/>
      <c r="AG1304"/>
      <c r="AH1304"/>
      <c r="AI1304"/>
      <c r="AJ1304"/>
      <c r="AK1304"/>
      <c r="AL1304"/>
      <c r="AM1304"/>
      <c r="AN1304"/>
      <c r="AO1304"/>
      <c r="AP1304"/>
      <c r="AQ1304"/>
      <c r="AR1304"/>
      <c r="AS1304"/>
      <c r="AT1304"/>
      <c r="AU1304"/>
      <c r="AV1304"/>
      <c r="AW1304"/>
      <c r="AX1304"/>
      <c r="AY1304"/>
      <c r="AZ1304"/>
      <c r="BA1304"/>
      <c r="BB1304"/>
      <c r="BC1304"/>
      <c r="BD1304"/>
      <c r="BE1304"/>
      <c r="BF1304"/>
      <c r="BG1304"/>
      <c r="BH1304"/>
      <c r="BI1304"/>
      <c r="BJ1304"/>
      <c r="BK1304"/>
      <c r="BL1304"/>
      <c r="BM1304"/>
      <c r="BN1304"/>
      <c r="BO1304"/>
      <c r="BP1304"/>
      <c r="BQ1304"/>
      <c r="BR1304"/>
      <c r="BS1304"/>
      <c r="BT1304"/>
      <c r="BU1304"/>
      <c r="BV1304"/>
      <c r="BW1304"/>
      <c r="BX1304"/>
      <c r="BY1304"/>
      <c r="BZ1304"/>
      <c r="CA1304"/>
      <c r="CB1304"/>
      <c r="CC1304"/>
      <c r="CD1304"/>
      <c r="CE1304"/>
      <c r="CF1304"/>
      <c r="CG1304"/>
      <c r="CH1304"/>
      <c r="CI1304"/>
      <c r="CJ1304"/>
      <c r="CK1304"/>
      <c r="CL1304"/>
    </row>
    <row r="1305" spans="5:90" x14ac:dyDescent="0.4">
      <c r="E1305" s="8"/>
      <c r="K1305" s="53"/>
      <c r="L1305" s="53"/>
      <c r="M1305" s="53"/>
      <c r="N1305" s="53"/>
      <c r="O1305" s="53"/>
      <c r="P1305" s="53"/>
      <c r="R1305" s="24"/>
      <c r="S1305"/>
      <c r="T1305"/>
      <c r="U1305"/>
      <c r="V1305"/>
      <c r="W1305"/>
      <c r="X1305"/>
      <c r="Y1305"/>
      <c r="Z1305"/>
      <c r="AA1305"/>
      <c r="AB1305"/>
      <c r="AC1305"/>
      <c r="AD1305"/>
      <c r="AE1305"/>
      <c r="AF1305"/>
      <c r="AG1305"/>
      <c r="AH1305"/>
      <c r="AI1305"/>
      <c r="AJ1305"/>
      <c r="AK1305"/>
      <c r="AL1305"/>
      <c r="AM1305"/>
      <c r="AN1305"/>
      <c r="AO1305"/>
      <c r="AP1305"/>
      <c r="AQ1305"/>
      <c r="AR1305"/>
      <c r="AS1305"/>
      <c r="AT1305"/>
      <c r="AU1305"/>
      <c r="AV1305"/>
      <c r="AW1305"/>
      <c r="AX1305"/>
      <c r="AY1305"/>
      <c r="AZ1305"/>
      <c r="BA1305"/>
      <c r="BB1305"/>
      <c r="BC1305"/>
      <c r="BD1305"/>
      <c r="BE1305"/>
      <c r="BF1305"/>
      <c r="BG1305"/>
      <c r="BH1305"/>
      <c r="BI1305"/>
      <c r="BJ1305"/>
      <c r="BK1305"/>
      <c r="BL1305"/>
      <c r="BM1305"/>
      <c r="BN1305"/>
      <c r="BO1305"/>
      <c r="BP1305"/>
      <c r="BQ1305"/>
      <c r="BR1305"/>
      <c r="BS1305"/>
      <c r="BT1305"/>
      <c r="BU1305"/>
      <c r="BV1305"/>
      <c r="BW1305"/>
      <c r="BX1305"/>
      <c r="BY1305"/>
      <c r="BZ1305"/>
      <c r="CA1305"/>
      <c r="CB1305"/>
      <c r="CC1305"/>
      <c r="CD1305"/>
      <c r="CE1305"/>
      <c r="CF1305"/>
      <c r="CG1305"/>
      <c r="CH1305"/>
      <c r="CI1305"/>
      <c r="CJ1305"/>
      <c r="CK1305"/>
      <c r="CL1305"/>
    </row>
    <row r="1306" spans="5:90" x14ac:dyDescent="0.4">
      <c r="E1306" s="8"/>
      <c r="K1306" s="53"/>
      <c r="L1306" s="53"/>
      <c r="M1306" s="53"/>
      <c r="N1306" s="53"/>
      <c r="O1306" s="53"/>
      <c r="P1306" s="53"/>
      <c r="R1306" s="24"/>
      <c r="S1306"/>
      <c r="T1306"/>
      <c r="U1306"/>
      <c r="V1306"/>
      <c r="W1306"/>
      <c r="X1306"/>
      <c r="Y1306"/>
      <c r="Z1306"/>
      <c r="AA1306"/>
      <c r="AB1306"/>
      <c r="AC1306"/>
      <c r="AD1306"/>
      <c r="AE1306"/>
      <c r="AF1306"/>
      <c r="AG1306"/>
      <c r="AH1306"/>
      <c r="AI1306"/>
      <c r="AJ1306"/>
      <c r="AK1306"/>
      <c r="AL1306"/>
      <c r="AM1306"/>
      <c r="AN1306"/>
      <c r="AO1306"/>
      <c r="AP1306"/>
      <c r="AQ1306"/>
      <c r="AR1306"/>
      <c r="AS1306"/>
      <c r="AT1306"/>
      <c r="AU1306"/>
      <c r="AV1306"/>
      <c r="AW1306"/>
      <c r="AX1306"/>
      <c r="AY1306"/>
      <c r="AZ1306"/>
      <c r="BA1306"/>
      <c r="BB1306"/>
      <c r="BC1306"/>
      <c r="BD1306"/>
      <c r="BE1306"/>
      <c r="BF1306"/>
      <c r="BG1306"/>
      <c r="BH1306"/>
      <c r="BI1306"/>
      <c r="BJ1306"/>
      <c r="BK1306"/>
      <c r="BL1306"/>
      <c r="BM1306"/>
      <c r="BN1306"/>
      <c r="BO1306"/>
      <c r="BP1306"/>
      <c r="BQ1306"/>
      <c r="BR1306"/>
      <c r="BS1306"/>
      <c r="BT1306"/>
      <c r="BU1306"/>
      <c r="BV1306"/>
      <c r="BW1306"/>
      <c r="BX1306"/>
      <c r="BY1306"/>
      <c r="BZ1306"/>
      <c r="CA1306"/>
      <c r="CB1306"/>
      <c r="CC1306"/>
      <c r="CD1306"/>
      <c r="CE1306"/>
      <c r="CF1306"/>
      <c r="CG1306"/>
      <c r="CH1306"/>
      <c r="CI1306"/>
      <c r="CJ1306"/>
      <c r="CK1306"/>
      <c r="CL1306"/>
    </row>
    <row r="1307" spans="5:90" x14ac:dyDescent="0.4">
      <c r="E1307" s="8"/>
      <c r="K1307" s="53"/>
      <c r="L1307" s="53"/>
      <c r="M1307" s="53"/>
      <c r="N1307" s="53"/>
      <c r="O1307" s="53"/>
      <c r="P1307" s="53"/>
      <c r="R1307" s="24"/>
      <c r="S1307"/>
      <c r="T1307"/>
      <c r="U1307"/>
      <c r="V1307"/>
      <c r="W1307"/>
      <c r="X1307"/>
      <c r="Y1307"/>
      <c r="Z1307"/>
      <c r="AA1307"/>
      <c r="AB1307"/>
      <c r="AC1307"/>
      <c r="AD1307"/>
      <c r="AE1307"/>
      <c r="AF1307"/>
      <c r="AG1307"/>
      <c r="AH1307"/>
      <c r="AI1307"/>
      <c r="AJ1307"/>
      <c r="AK1307"/>
      <c r="AL1307"/>
      <c r="AM1307"/>
      <c r="AN1307"/>
      <c r="AO1307"/>
      <c r="AP1307"/>
      <c r="AQ1307"/>
      <c r="AR1307"/>
      <c r="AS1307"/>
      <c r="AT1307"/>
      <c r="AU1307"/>
      <c r="AV1307"/>
      <c r="AW1307"/>
      <c r="AX1307"/>
      <c r="AY1307"/>
      <c r="AZ1307"/>
      <c r="BA1307"/>
      <c r="BB1307"/>
      <c r="BC1307"/>
      <c r="BD1307"/>
      <c r="BE1307"/>
      <c r="BF1307"/>
      <c r="BG1307"/>
      <c r="BH1307"/>
      <c r="BI1307"/>
      <c r="BJ1307"/>
      <c r="BK1307"/>
      <c r="BL1307"/>
      <c r="BM1307"/>
      <c r="BN1307"/>
      <c r="BO1307"/>
      <c r="BP1307"/>
      <c r="BQ1307"/>
      <c r="BR1307"/>
      <c r="BS1307"/>
      <c r="BT1307"/>
      <c r="BU1307"/>
      <c r="BV1307"/>
      <c r="BW1307"/>
      <c r="BX1307"/>
      <c r="BY1307"/>
      <c r="BZ1307"/>
      <c r="CA1307"/>
      <c r="CB1307"/>
      <c r="CC1307"/>
      <c r="CD1307"/>
      <c r="CE1307"/>
      <c r="CF1307"/>
      <c r="CG1307"/>
      <c r="CH1307"/>
      <c r="CI1307"/>
      <c r="CJ1307"/>
      <c r="CK1307"/>
      <c r="CL1307"/>
    </row>
    <row r="1308" spans="5:90" x14ac:dyDescent="0.4">
      <c r="E1308" s="8"/>
      <c r="K1308" s="53"/>
      <c r="L1308" s="53"/>
      <c r="M1308" s="53"/>
      <c r="N1308" s="53"/>
      <c r="O1308" s="53"/>
      <c r="P1308" s="53"/>
      <c r="R1308" s="24"/>
      <c r="S1308"/>
      <c r="T1308"/>
      <c r="U1308"/>
      <c r="V1308"/>
      <c r="W1308"/>
      <c r="X1308"/>
      <c r="Y1308"/>
      <c r="Z1308"/>
      <c r="AA1308"/>
      <c r="AB1308"/>
      <c r="AC1308"/>
      <c r="AD1308"/>
      <c r="AE1308"/>
      <c r="AF1308"/>
      <c r="AG1308"/>
      <c r="AH1308"/>
      <c r="AI1308"/>
      <c r="AJ1308"/>
      <c r="AK1308"/>
      <c r="AL1308"/>
      <c r="AM1308"/>
      <c r="AN1308"/>
      <c r="AO1308"/>
      <c r="AP1308"/>
      <c r="AQ1308"/>
      <c r="AR1308"/>
      <c r="AS1308"/>
      <c r="AT1308"/>
      <c r="AU1308"/>
      <c r="AV1308"/>
      <c r="AW1308"/>
      <c r="AX1308"/>
      <c r="AY1308"/>
      <c r="AZ1308"/>
      <c r="BA1308"/>
      <c r="BB1308"/>
      <c r="BC1308"/>
      <c r="BD1308"/>
      <c r="BE1308"/>
      <c r="BF1308"/>
      <c r="BG1308"/>
      <c r="BH1308"/>
      <c r="BI1308"/>
      <c r="BJ1308"/>
      <c r="BK1308"/>
      <c r="BL1308"/>
      <c r="BM1308"/>
      <c r="BN1308"/>
      <c r="BO1308"/>
      <c r="BP1308"/>
      <c r="BQ1308"/>
      <c r="BR1308"/>
      <c r="BS1308"/>
      <c r="BT1308"/>
      <c r="BU1308"/>
      <c r="BV1308"/>
      <c r="BW1308"/>
      <c r="BX1308"/>
      <c r="BY1308"/>
      <c r="BZ1308"/>
      <c r="CA1308"/>
      <c r="CB1308"/>
      <c r="CC1308"/>
      <c r="CD1308"/>
      <c r="CE1308"/>
      <c r="CF1308"/>
      <c r="CG1308"/>
      <c r="CH1308"/>
      <c r="CI1308"/>
      <c r="CJ1308"/>
      <c r="CK1308"/>
      <c r="CL1308"/>
    </row>
    <row r="1309" spans="5:90" x14ac:dyDescent="0.4">
      <c r="E1309" s="8"/>
      <c r="K1309" s="53"/>
      <c r="L1309" s="53"/>
      <c r="M1309" s="53"/>
      <c r="N1309" s="53"/>
      <c r="O1309" s="53"/>
      <c r="P1309" s="53"/>
      <c r="R1309" s="24"/>
      <c r="S1309"/>
      <c r="T1309"/>
      <c r="U1309"/>
      <c r="V1309"/>
      <c r="W1309"/>
      <c r="X1309"/>
      <c r="Y1309"/>
      <c r="Z1309"/>
      <c r="AA1309"/>
      <c r="AB1309"/>
      <c r="AC1309"/>
      <c r="AD1309"/>
      <c r="AE1309"/>
      <c r="AF1309"/>
      <c r="AG1309"/>
      <c r="AH1309"/>
      <c r="AI1309"/>
      <c r="AJ1309"/>
      <c r="AK1309"/>
      <c r="AL1309"/>
      <c r="AM1309"/>
      <c r="AN1309"/>
      <c r="AO1309"/>
      <c r="AP1309"/>
      <c r="AQ1309"/>
      <c r="AR1309"/>
      <c r="AS1309"/>
      <c r="AT1309"/>
      <c r="AU1309"/>
      <c r="AV1309"/>
      <c r="AW1309"/>
      <c r="AX1309"/>
      <c r="AY1309"/>
      <c r="AZ1309"/>
      <c r="BA1309"/>
      <c r="BB1309"/>
      <c r="BC1309"/>
      <c r="BD1309"/>
      <c r="BE1309"/>
      <c r="BF1309"/>
      <c r="BG1309"/>
      <c r="BH1309"/>
      <c r="BI1309"/>
      <c r="BJ1309"/>
      <c r="BK1309"/>
      <c r="BL1309"/>
      <c r="BM1309"/>
      <c r="BN1309"/>
      <c r="BO1309"/>
      <c r="BP1309"/>
      <c r="BQ1309"/>
      <c r="BR1309"/>
      <c r="BS1309"/>
      <c r="BT1309"/>
      <c r="BU1309"/>
      <c r="BV1309"/>
      <c r="BW1309"/>
      <c r="BX1309"/>
      <c r="BY1309"/>
      <c r="BZ1309"/>
      <c r="CA1309"/>
      <c r="CB1309"/>
      <c r="CC1309"/>
      <c r="CD1309"/>
      <c r="CE1309"/>
      <c r="CF1309"/>
      <c r="CG1309"/>
      <c r="CH1309"/>
      <c r="CI1309"/>
      <c r="CJ1309"/>
      <c r="CK1309"/>
      <c r="CL1309"/>
    </row>
    <row r="1310" spans="5:90" x14ac:dyDescent="0.4">
      <c r="E1310" s="8"/>
      <c r="K1310" s="53"/>
      <c r="L1310" s="53"/>
      <c r="M1310" s="53"/>
      <c r="N1310" s="53"/>
      <c r="O1310" s="53"/>
      <c r="P1310" s="53"/>
      <c r="R1310" s="24"/>
      <c r="S1310"/>
      <c r="T1310"/>
      <c r="U1310"/>
      <c r="V1310"/>
      <c r="W1310"/>
      <c r="X1310"/>
      <c r="Y1310"/>
      <c r="Z1310"/>
      <c r="AA1310"/>
      <c r="AB1310"/>
      <c r="AC1310"/>
      <c r="AD1310"/>
      <c r="AE1310"/>
      <c r="AF1310"/>
      <c r="AG1310"/>
      <c r="AH1310"/>
      <c r="AI1310"/>
      <c r="AJ1310"/>
      <c r="AK1310"/>
      <c r="AL1310"/>
      <c r="AM1310"/>
      <c r="AN1310"/>
      <c r="AO1310"/>
      <c r="AP1310"/>
      <c r="AQ1310"/>
      <c r="AR1310"/>
      <c r="AS1310"/>
      <c r="AT1310"/>
      <c r="AU1310"/>
      <c r="AV1310"/>
      <c r="AW1310"/>
      <c r="AX1310"/>
      <c r="AY1310"/>
      <c r="AZ1310"/>
      <c r="BA1310"/>
      <c r="BB1310"/>
      <c r="BC1310"/>
      <c r="BD1310"/>
      <c r="BE1310"/>
      <c r="BF1310"/>
      <c r="BG1310"/>
      <c r="BH1310"/>
      <c r="BI1310"/>
      <c r="BJ1310"/>
      <c r="BK1310"/>
      <c r="BL1310"/>
      <c r="BM1310"/>
      <c r="BN1310"/>
      <c r="BO1310"/>
      <c r="BP1310"/>
      <c r="BQ1310"/>
      <c r="BR1310"/>
      <c r="BS1310"/>
      <c r="BT1310"/>
      <c r="BU1310"/>
      <c r="BV1310"/>
      <c r="BW1310"/>
      <c r="BX1310"/>
      <c r="BY1310"/>
      <c r="BZ1310"/>
      <c r="CA1310"/>
      <c r="CB1310"/>
      <c r="CC1310"/>
      <c r="CD1310"/>
      <c r="CE1310"/>
      <c r="CF1310"/>
      <c r="CG1310"/>
      <c r="CH1310"/>
      <c r="CI1310"/>
      <c r="CJ1310"/>
      <c r="CK1310"/>
      <c r="CL1310"/>
    </row>
    <row r="1311" spans="5:90" x14ac:dyDescent="0.4">
      <c r="E1311" s="8"/>
      <c r="K1311" s="53"/>
      <c r="L1311" s="53"/>
      <c r="M1311" s="53"/>
      <c r="N1311" s="53"/>
      <c r="O1311" s="53"/>
      <c r="P1311" s="53"/>
      <c r="R1311" s="24"/>
      <c r="S1311"/>
      <c r="T1311"/>
      <c r="U1311"/>
      <c r="V1311"/>
      <c r="W1311"/>
      <c r="X1311"/>
      <c r="Y1311"/>
      <c r="Z1311"/>
      <c r="AA1311"/>
      <c r="AB1311"/>
      <c r="AC1311"/>
      <c r="AD1311"/>
      <c r="AE1311"/>
      <c r="AF1311"/>
      <c r="AG1311"/>
      <c r="AH1311"/>
      <c r="AI1311"/>
      <c r="AJ1311"/>
      <c r="AK1311"/>
      <c r="AL1311"/>
      <c r="AM1311"/>
      <c r="AN1311"/>
      <c r="AO1311"/>
      <c r="AP1311"/>
      <c r="AQ1311"/>
      <c r="AR1311"/>
      <c r="AS1311"/>
      <c r="AT1311"/>
      <c r="AU1311"/>
      <c r="AV1311"/>
      <c r="AW1311"/>
      <c r="AX1311"/>
      <c r="AY1311"/>
      <c r="AZ1311"/>
      <c r="BA1311"/>
      <c r="BB1311"/>
      <c r="BC1311"/>
      <c r="BD1311"/>
      <c r="BE1311"/>
      <c r="BF1311"/>
      <c r="BG1311"/>
      <c r="BH1311"/>
      <c r="BI1311"/>
      <c r="BJ1311"/>
      <c r="BK1311"/>
      <c r="BL1311"/>
      <c r="BM1311"/>
      <c r="BN1311"/>
      <c r="BO1311"/>
      <c r="BP1311"/>
      <c r="BQ1311"/>
      <c r="BR1311"/>
      <c r="BS1311"/>
      <c r="BT1311"/>
      <c r="BU1311"/>
      <c r="BV1311"/>
      <c r="BW1311"/>
      <c r="BX1311"/>
      <c r="BY1311"/>
      <c r="BZ1311"/>
      <c r="CA1311"/>
      <c r="CB1311"/>
      <c r="CC1311"/>
      <c r="CD1311"/>
      <c r="CE1311"/>
      <c r="CF1311"/>
      <c r="CG1311"/>
      <c r="CH1311"/>
      <c r="CI1311"/>
      <c r="CJ1311"/>
      <c r="CK1311"/>
      <c r="CL1311"/>
    </row>
    <row r="1312" spans="5:90" x14ac:dyDescent="0.4">
      <c r="E1312" s="8"/>
      <c r="K1312" s="53"/>
      <c r="L1312" s="53"/>
      <c r="M1312" s="53"/>
      <c r="N1312" s="53"/>
      <c r="O1312" s="53"/>
      <c r="P1312" s="53"/>
      <c r="R1312" s="24"/>
      <c r="S1312"/>
      <c r="T1312"/>
      <c r="U1312"/>
      <c r="V1312"/>
      <c r="W1312"/>
      <c r="X1312"/>
      <c r="Y1312"/>
      <c r="Z1312"/>
      <c r="AA1312"/>
      <c r="AB1312"/>
      <c r="AC1312"/>
      <c r="AD1312"/>
      <c r="AE1312"/>
      <c r="AF1312"/>
      <c r="AG1312"/>
      <c r="AH1312"/>
      <c r="AI1312"/>
      <c r="AJ1312"/>
      <c r="AK1312"/>
      <c r="AL1312"/>
      <c r="AM1312"/>
      <c r="AN1312"/>
      <c r="AO1312"/>
      <c r="AP1312"/>
      <c r="AQ1312"/>
      <c r="AR1312"/>
      <c r="AS1312"/>
      <c r="AT1312"/>
      <c r="AU1312"/>
      <c r="AV1312"/>
      <c r="AW1312"/>
      <c r="AX1312"/>
      <c r="AY1312"/>
      <c r="AZ1312"/>
      <c r="BA1312"/>
      <c r="BB1312"/>
      <c r="BC1312"/>
      <c r="BD1312"/>
      <c r="BE1312"/>
      <c r="BF1312"/>
      <c r="BG1312"/>
      <c r="BH1312"/>
      <c r="BI1312"/>
      <c r="BJ1312"/>
      <c r="BK1312"/>
      <c r="BL1312"/>
      <c r="BM1312"/>
      <c r="BN1312"/>
      <c r="BO1312"/>
      <c r="BP1312"/>
      <c r="BQ1312"/>
      <c r="BR1312"/>
      <c r="BS1312"/>
      <c r="BT1312"/>
      <c r="BU1312"/>
      <c r="BV1312"/>
      <c r="BW1312"/>
      <c r="BX1312"/>
      <c r="BY1312"/>
      <c r="BZ1312"/>
      <c r="CA1312"/>
      <c r="CB1312"/>
      <c r="CC1312"/>
      <c r="CD1312"/>
      <c r="CE1312"/>
      <c r="CF1312"/>
      <c r="CG1312"/>
      <c r="CH1312"/>
      <c r="CI1312"/>
      <c r="CJ1312"/>
      <c r="CK1312"/>
      <c r="CL1312"/>
    </row>
    <row r="1313" spans="1:116" x14ac:dyDescent="0.4">
      <c r="E1313" s="8"/>
      <c r="K1313" s="53"/>
      <c r="L1313" s="53"/>
      <c r="M1313" s="53"/>
      <c r="N1313" s="53"/>
      <c r="O1313" s="53"/>
      <c r="P1313" s="53"/>
      <c r="R1313" s="24"/>
      <c r="S1313"/>
      <c r="T1313"/>
      <c r="U1313"/>
      <c r="V1313"/>
      <c r="W1313"/>
      <c r="X1313"/>
      <c r="Y1313"/>
      <c r="Z1313"/>
      <c r="AA1313"/>
      <c r="AB1313"/>
      <c r="AC1313"/>
      <c r="AD1313"/>
      <c r="AE1313"/>
      <c r="AF1313"/>
      <c r="AG1313"/>
      <c r="AH1313"/>
      <c r="AI1313"/>
      <c r="AJ1313"/>
      <c r="AK1313"/>
      <c r="AL1313"/>
      <c r="AM1313"/>
      <c r="AN1313"/>
      <c r="AO1313"/>
      <c r="AP1313"/>
      <c r="AQ1313"/>
      <c r="AR1313"/>
      <c r="AS1313"/>
      <c r="AT1313"/>
      <c r="AU1313"/>
      <c r="AV1313"/>
      <c r="AW1313"/>
      <c r="AX1313"/>
      <c r="AY1313"/>
      <c r="AZ1313"/>
      <c r="BA1313"/>
      <c r="BB1313"/>
      <c r="BC1313"/>
      <c r="BD1313"/>
      <c r="BE1313"/>
      <c r="BF1313"/>
      <c r="BG1313"/>
      <c r="BH1313"/>
      <c r="BI1313"/>
      <c r="BJ1313"/>
      <c r="BK1313"/>
      <c r="BL1313"/>
      <c r="BM1313"/>
      <c r="BN1313"/>
      <c r="BO1313"/>
      <c r="BP1313"/>
      <c r="BQ1313"/>
      <c r="BR1313"/>
      <c r="BS1313"/>
      <c r="BT1313"/>
      <c r="BU1313"/>
      <c r="BV1313"/>
      <c r="BW1313"/>
      <c r="BX1313"/>
      <c r="BY1313"/>
      <c r="BZ1313"/>
      <c r="CA1313"/>
      <c r="CB1313"/>
      <c r="CC1313"/>
      <c r="CD1313"/>
      <c r="CE1313"/>
      <c r="CF1313"/>
      <c r="CG1313"/>
      <c r="CH1313"/>
      <c r="CI1313"/>
      <c r="CJ1313"/>
      <c r="CK1313"/>
      <c r="CL1313"/>
    </row>
    <row r="1314" spans="1:116" x14ac:dyDescent="0.4">
      <c r="E1314" s="8"/>
      <c r="K1314" s="53"/>
      <c r="L1314" s="53"/>
      <c r="M1314" s="53"/>
      <c r="N1314" s="53"/>
      <c r="O1314" s="53"/>
      <c r="P1314" s="53"/>
      <c r="R1314" s="24"/>
      <c r="S1314"/>
      <c r="T1314"/>
      <c r="U1314"/>
      <c r="V1314"/>
      <c r="W1314"/>
      <c r="X1314"/>
      <c r="Y1314"/>
      <c r="Z1314"/>
      <c r="AA1314"/>
      <c r="AB1314"/>
      <c r="AC1314"/>
      <c r="AD1314"/>
      <c r="AE1314"/>
      <c r="AF1314"/>
      <c r="AG1314"/>
      <c r="AH1314"/>
      <c r="AI1314"/>
      <c r="AJ1314"/>
      <c r="AK1314"/>
      <c r="AL1314"/>
      <c r="AM1314"/>
      <c r="AN1314"/>
      <c r="AO1314"/>
      <c r="AP1314"/>
      <c r="AQ1314"/>
      <c r="AR1314"/>
      <c r="AS1314"/>
      <c r="AT1314"/>
      <c r="AU1314"/>
      <c r="AV1314"/>
      <c r="AW1314"/>
      <c r="AX1314"/>
      <c r="AY1314"/>
      <c r="AZ1314"/>
      <c r="BA1314"/>
      <c r="BB1314"/>
      <c r="BC1314"/>
      <c r="BD1314"/>
      <c r="BE1314"/>
      <c r="BF1314"/>
      <c r="BG1314"/>
      <c r="BH1314"/>
      <c r="BI1314"/>
      <c r="BJ1314"/>
      <c r="BK1314"/>
      <c r="BL1314"/>
      <c r="BM1314"/>
      <c r="BN1314"/>
      <c r="BO1314"/>
      <c r="BP1314"/>
      <c r="BQ1314"/>
      <c r="BR1314"/>
      <c r="BS1314"/>
      <c r="BT1314"/>
      <c r="BU1314"/>
      <c r="BV1314"/>
      <c r="BW1314"/>
      <c r="BX1314"/>
      <c r="BY1314"/>
      <c r="BZ1314"/>
      <c r="CA1314"/>
      <c r="CB1314"/>
      <c r="CC1314"/>
      <c r="CD1314"/>
      <c r="CE1314"/>
      <c r="CF1314"/>
      <c r="CG1314"/>
      <c r="CH1314"/>
      <c r="CI1314"/>
      <c r="CJ1314"/>
      <c r="CK1314"/>
      <c r="CL1314"/>
    </row>
    <row r="1315" spans="1:116" x14ac:dyDescent="0.4">
      <c r="E1315" s="8"/>
      <c r="K1315" s="53"/>
      <c r="L1315" s="53"/>
      <c r="M1315" s="53"/>
      <c r="N1315" s="53"/>
      <c r="O1315" s="53"/>
      <c r="P1315" s="53"/>
      <c r="R1315" s="24"/>
      <c r="S1315"/>
      <c r="T1315"/>
      <c r="U1315"/>
      <c r="V1315"/>
      <c r="W1315"/>
      <c r="X1315"/>
      <c r="Y1315"/>
      <c r="Z1315"/>
      <c r="AA1315"/>
      <c r="AB1315"/>
      <c r="AC1315"/>
      <c r="AD1315"/>
      <c r="AE1315"/>
      <c r="AF1315"/>
      <c r="AG1315"/>
      <c r="AH1315"/>
      <c r="AI1315"/>
      <c r="AJ1315"/>
      <c r="AK1315"/>
      <c r="AL1315"/>
      <c r="AM1315"/>
      <c r="AN1315"/>
      <c r="AO1315"/>
      <c r="AP1315"/>
      <c r="AQ1315"/>
      <c r="AR1315"/>
      <c r="AS1315"/>
      <c r="AT1315"/>
      <c r="AU1315"/>
      <c r="AV1315"/>
      <c r="AW1315"/>
      <c r="AX1315"/>
      <c r="AY1315"/>
      <c r="AZ1315"/>
      <c r="BA1315"/>
      <c r="BB1315"/>
      <c r="BC1315"/>
      <c r="BD1315"/>
      <c r="BE1315"/>
      <c r="BF1315"/>
      <c r="BG1315"/>
      <c r="BH1315"/>
      <c r="BI1315"/>
      <c r="BJ1315"/>
      <c r="BK1315"/>
      <c r="BL1315"/>
      <c r="BM1315"/>
      <c r="BN1315"/>
      <c r="BO1315"/>
      <c r="BP1315"/>
      <c r="BQ1315"/>
      <c r="BR1315"/>
      <c r="BS1315"/>
      <c r="BT1315"/>
      <c r="BU1315"/>
      <c r="BV1315"/>
      <c r="BW1315"/>
      <c r="BX1315"/>
      <c r="BY1315"/>
      <c r="BZ1315"/>
      <c r="CA1315"/>
      <c r="CB1315"/>
      <c r="CC1315"/>
      <c r="CD1315"/>
      <c r="CE1315"/>
      <c r="CF1315"/>
      <c r="CG1315"/>
      <c r="CH1315"/>
      <c r="CI1315"/>
      <c r="CJ1315"/>
      <c r="CK1315"/>
      <c r="CL1315"/>
    </row>
    <row r="1316" spans="1:116" x14ac:dyDescent="0.4">
      <c r="E1316" s="8"/>
      <c r="K1316" s="53"/>
      <c r="L1316" s="53"/>
      <c r="M1316" s="53"/>
      <c r="N1316" s="53"/>
      <c r="O1316" s="53"/>
      <c r="P1316" s="53"/>
      <c r="R1316" s="24"/>
      <c r="S1316"/>
      <c r="T1316"/>
      <c r="U1316"/>
      <c r="V1316"/>
      <c r="W1316"/>
      <c r="X1316"/>
      <c r="Y1316"/>
      <c r="Z1316"/>
      <c r="AA1316"/>
      <c r="AB1316"/>
      <c r="AC1316"/>
      <c r="AD1316"/>
      <c r="AE1316"/>
      <c r="AF1316"/>
      <c r="AG1316"/>
      <c r="AH1316"/>
      <c r="AI1316"/>
      <c r="AJ1316"/>
      <c r="AK1316"/>
      <c r="AL1316"/>
      <c r="AM1316"/>
      <c r="AN1316"/>
      <c r="AO1316"/>
      <c r="AP1316"/>
      <c r="AQ1316"/>
      <c r="AR1316"/>
      <c r="AS1316"/>
      <c r="AT1316"/>
      <c r="AU1316"/>
      <c r="AV1316"/>
      <c r="AW1316"/>
      <c r="AX1316"/>
      <c r="AY1316"/>
      <c r="AZ1316"/>
      <c r="BA1316"/>
      <c r="BB1316"/>
      <c r="BC1316"/>
      <c r="BD1316"/>
      <c r="BE1316"/>
      <c r="BF1316"/>
      <c r="BG1316"/>
      <c r="BH1316"/>
      <c r="BI1316"/>
      <c r="BJ1316"/>
      <c r="BK1316"/>
      <c r="BL1316"/>
      <c r="BM1316"/>
      <c r="BN1316"/>
      <c r="BO1316"/>
      <c r="BP1316"/>
      <c r="BQ1316"/>
      <c r="BR1316"/>
      <c r="BS1316"/>
      <c r="BT1316"/>
      <c r="BU1316"/>
      <c r="BV1316"/>
      <c r="BW1316"/>
      <c r="BX1316"/>
      <c r="BY1316"/>
      <c r="BZ1316"/>
      <c r="CA1316"/>
      <c r="CB1316"/>
      <c r="CC1316"/>
      <c r="CD1316"/>
      <c r="CE1316"/>
      <c r="CF1316"/>
      <c r="CG1316"/>
      <c r="CH1316"/>
      <c r="CI1316"/>
      <c r="CJ1316"/>
      <c r="CK1316"/>
      <c r="CL1316"/>
    </row>
    <row r="1317" spans="1:116" x14ac:dyDescent="0.4">
      <c r="E1317" s="8"/>
      <c r="K1317" s="53"/>
      <c r="L1317" s="53"/>
      <c r="M1317" s="53"/>
      <c r="N1317" s="53"/>
      <c r="O1317" s="53"/>
      <c r="P1317" s="53"/>
      <c r="R1317" s="24"/>
      <c r="S1317"/>
      <c r="T1317"/>
      <c r="U1317"/>
      <c r="V1317"/>
      <c r="W1317"/>
      <c r="X1317"/>
      <c r="Y1317"/>
      <c r="Z1317"/>
      <c r="AA1317"/>
      <c r="AB1317"/>
      <c r="AC1317"/>
      <c r="AD1317"/>
      <c r="AE1317"/>
      <c r="AF1317"/>
      <c r="AG1317"/>
      <c r="AH1317"/>
      <c r="AI1317"/>
      <c r="AJ1317"/>
      <c r="AK1317"/>
      <c r="AL1317"/>
      <c r="AM1317"/>
      <c r="AN1317"/>
      <c r="AO1317"/>
      <c r="AP1317"/>
      <c r="AQ1317"/>
      <c r="AR1317"/>
      <c r="AS1317"/>
      <c r="AT1317"/>
      <c r="AU1317"/>
      <c r="AV1317"/>
      <c r="AW1317"/>
      <c r="AX1317"/>
      <c r="AY1317"/>
      <c r="AZ1317"/>
      <c r="BA1317"/>
      <c r="BB1317"/>
      <c r="BC1317"/>
      <c r="BD1317"/>
      <c r="BE1317"/>
      <c r="BF1317"/>
      <c r="BG1317"/>
      <c r="BH1317"/>
      <c r="BI1317"/>
      <c r="BJ1317"/>
      <c r="BK1317"/>
      <c r="BL1317"/>
      <c r="BM1317"/>
      <c r="BN1317"/>
      <c r="BO1317"/>
      <c r="BP1317"/>
      <c r="BQ1317"/>
      <c r="BR1317"/>
      <c r="BS1317"/>
      <c r="BT1317"/>
      <c r="BU1317"/>
      <c r="BV1317"/>
      <c r="BW1317"/>
      <c r="BX1317"/>
      <c r="BY1317"/>
      <c r="BZ1317"/>
      <c r="CA1317"/>
      <c r="CB1317"/>
      <c r="CC1317"/>
      <c r="CD1317"/>
      <c r="CE1317"/>
      <c r="CF1317"/>
      <c r="CG1317"/>
      <c r="CH1317"/>
      <c r="CI1317"/>
      <c r="CJ1317"/>
      <c r="CK1317"/>
      <c r="CL1317"/>
    </row>
    <row r="1318" spans="1:116" x14ac:dyDescent="0.4">
      <c r="E1318" s="8"/>
      <c r="K1318" s="53"/>
      <c r="L1318" s="53"/>
      <c r="M1318" s="53"/>
      <c r="N1318" s="53"/>
      <c r="O1318" s="53"/>
      <c r="P1318" s="53"/>
      <c r="R1318" s="24"/>
      <c r="S1318"/>
      <c r="T1318"/>
      <c r="U1318"/>
      <c r="V1318"/>
      <c r="W1318"/>
      <c r="X1318"/>
      <c r="Y1318"/>
      <c r="Z1318"/>
      <c r="AA1318"/>
      <c r="AB1318"/>
      <c r="AC1318"/>
      <c r="AD1318"/>
      <c r="AE1318"/>
      <c r="AF1318"/>
      <c r="AG1318"/>
      <c r="AH1318"/>
      <c r="AI1318"/>
      <c r="AJ1318"/>
      <c r="AK1318"/>
      <c r="AL1318"/>
      <c r="AM1318"/>
      <c r="AN1318"/>
      <c r="AO1318"/>
      <c r="AP1318"/>
      <c r="AQ1318"/>
      <c r="AR1318"/>
      <c r="AS1318"/>
      <c r="AT1318"/>
      <c r="AU1318"/>
      <c r="AV1318"/>
      <c r="AW1318"/>
      <c r="AX1318"/>
      <c r="AY1318"/>
      <c r="AZ1318"/>
      <c r="BA1318"/>
      <c r="BB1318"/>
      <c r="BC1318"/>
      <c r="BD1318"/>
      <c r="BE1318"/>
      <c r="BF1318"/>
      <c r="BG1318"/>
      <c r="BH1318"/>
      <c r="BI1318"/>
      <c r="BJ1318"/>
      <c r="BK1318"/>
      <c r="BL1318"/>
      <c r="BM1318"/>
      <c r="BN1318"/>
      <c r="BO1318"/>
      <c r="BP1318"/>
      <c r="BQ1318"/>
      <c r="BR1318"/>
      <c r="BS1318"/>
      <c r="BT1318"/>
      <c r="BU1318"/>
      <c r="BV1318"/>
      <c r="BW1318"/>
      <c r="BX1318"/>
      <c r="BY1318"/>
      <c r="BZ1318"/>
      <c r="CA1318"/>
      <c r="CB1318"/>
      <c r="CC1318"/>
      <c r="CD1318"/>
      <c r="CE1318"/>
      <c r="CF1318"/>
      <c r="CG1318"/>
      <c r="CH1318"/>
      <c r="CI1318"/>
      <c r="CJ1318"/>
      <c r="CK1318"/>
      <c r="CL1318"/>
    </row>
    <row r="1319" spans="1:116" x14ac:dyDescent="0.4">
      <c r="E1319" s="8"/>
      <c r="K1319" s="53"/>
      <c r="L1319" s="53"/>
      <c r="M1319" s="53"/>
      <c r="N1319" s="53"/>
      <c r="O1319" s="53"/>
      <c r="P1319" s="53"/>
      <c r="R1319" s="24"/>
      <c r="S1319"/>
      <c r="T1319"/>
      <c r="U1319"/>
      <c r="V1319"/>
      <c r="W1319"/>
      <c r="X1319"/>
      <c r="Y1319"/>
      <c r="Z1319"/>
      <c r="AA1319"/>
      <c r="AB1319"/>
      <c r="AC1319"/>
      <c r="AD1319"/>
      <c r="AE1319"/>
      <c r="AF1319"/>
      <c r="AG1319"/>
      <c r="AH1319"/>
      <c r="AI1319"/>
      <c r="AJ1319"/>
      <c r="AK1319"/>
      <c r="AL1319"/>
      <c r="AM1319"/>
      <c r="AN1319"/>
      <c r="AO1319"/>
      <c r="AP1319"/>
      <c r="AQ1319"/>
      <c r="AR1319"/>
      <c r="AS1319"/>
      <c r="AT1319"/>
      <c r="AU1319"/>
      <c r="AV1319"/>
      <c r="AW1319"/>
      <c r="AX1319"/>
      <c r="AY1319"/>
      <c r="AZ1319"/>
      <c r="BA1319"/>
      <c r="BB1319"/>
      <c r="BC1319"/>
      <c r="BD1319"/>
      <c r="BE1319"/>
      <c r="BF1319"/>
      <c r="BG1319"/>
      <c r="BH1319"/>
      <c r="BI1319"/>
      <c r="BJ1319"/>
      <c r="BK1319"/>
      <c r="BL1319"/>
      <c r="BM1319"/>
      <c r="BN1319"/>
      <c r="BO1319"/>
      <c r="BP1319"/>
      <c r="BQ1319"/>
      <c r="BR1319"/>
      <c r="BS1319"/>
      <c r="BT1319"/>
      <c r="BU1319"/>
      <c r="BV1319"/>
      <c r="BW1319"/>
      <c r="BX1319"/>
      <c r="BY1319"/>
      <c r="BZ1319"/>
      <c r="CA1319"/>
      <c r="CB1319"/>
      <c r="CC1319"/>
      <c r="CD1319"/>
      <c r="CE1319"/>
      <c r="CF1319"/>
      <c r="CG1319"/>
      <c r="CH1319"/>
      <c r="CI1319"/>
      <c r="CJ1319"/>
      <c r="CK1319"/>
      <c r="CL1319"/>
    </row>
    <row r="1320" spans="1:116" x14ac:dyDescent="0.4">
      <c r="E1320" s="8"/>
      <c r="K1320" s="53"/>
      <c r="L1320" s="53"/>
      <c r="M1320" s="53"/>
      <c r="N1320" s="53"/>
      <c r="O1320" s="53"/>
      <c r="P1320" s="53"/>
      <c r="R1320" s="24"/>
      <c r="S1320"/>
      <c r="T1320"/>
      <c r="U1320"/>
      <c r="V1320"/>
      <c r="W1320"/>
      <c r="X1320"/>
      <c r="Y1320"/>
      <c r="Z1320"/>
      <c r="AA1320"/>
      <c r="AB1320"/>
      <c r="AC1320"/>
      <c r="AD1320"/>
      <c r="AE1320"/>
      <c r="AF1320"/>
      <c r="AG1320"/>
      <c r="AH1320"/>
      <c r="AI1320"/>
      <c r="AJ1320"/>
      <c r="AK1320"/>
      <c r="AL1320"/>
      <c r="AM1320"/>
      <c r="AN1320"/>
      <c r="AO1320"/>
      <c r="AP1320"/>
      <c r="AQ1320"/>
      <c r="AR1320"/>
      <c r="AS1320"/>
      <c r="AT1320"/>
      <c r="AU1320"/>
      <c r="AV1320"/>
      <c r="AW1320"/>
      <c r="AX1320"/>
      <c r="AY1320"/>
      <c r="AZ1320"/>
      <c r="BA1320"/>
      <c r="BB1320"/>
      <c r="BC1320"/>
      <c r="BD1320"/>
      <c r="BE1320"/>
      <c r="BF1320"/>
      <c r="BG1320"/>
      <c r="BH1320"/>
      <c r="BI1320"/>
      <c r="BJ1320"/>
      <c r="BK1320"/>
      <c r="BL1320"/>
      <c r="BM1320"/>
      <c r="BN1320"/>
      <c r="BO1320"/>
      <c r="BP1320"/>
      <c r="BQ1320"/>
      <c r="BR1320"/>
      <c r="BS1320"/>
      <c r="BT1320"/>
      <c r="BU1320"/>
      <c r="BV1320"/>
      <c r="BW1320"/>
      <c r="BX1320"/>
      <c r="BY1320"/>
      <c r="BZ1320"/>
      <c r="CA1320"/>
      <c r="CB1320"/>
      <c r="CC1320"/>
      <c r="CD1320"/>
      <c r="CE1320"/>
      <c r="CF1320"/>
      <c r="CG1320"/>
      <c r="CH1320"/>
      <c r="CI1320"/>
      <c r="CJ1320"/>
      <c r="CK1320"/>
      <c r="CL1320"/>
    </row>
    <row r="1321" spans="1:116" x14ac:dyDescent="0.4">
      <c r="E1321" s="8"/>
      <c r="K1321" s="53"/>
      <c r="L1321" s="53"/>
      <c r="M1321" s="53"/>
      <c r="N1321" s="53"/>
      <c r="O1321" s="53"/>
      <c r="P1321" s="53"/>
      <c r="R1321" s="24"/>
      <c r="S1321"/>
      <c r="T1321"/>
      <c r="U1321"/>
      <c r="V1321"/>
      <c r="W1321"/>
      <c r="X1321"/>
      <c r="Y1321"/>
      <c r="Z1321"/>
      <c r="AA1321"/>
      <c r="AB1321"/>
      <c r="AC1321"/>
      <c r="AD1321"/>
      <c r="AE1321"/>
      <c r="AF1321"/>
      <c r="AG1321"/>
      <c r="AH1321"/>
      <c r="AI1321"/>
      <c r="AJ1321"/>
      <c r="AK1321"/>
      <c r="AL1321"/>
      <c r="AM1321"/>
      <c r="AN1321"/>
      <c r="AO1321"/>
      <c r="AP1321"/>
      <c r="AQ1321"/>
      <c r="AR1321"/>
      <c r="AS1321"/>
      <c r="AT1321"/>
      <c r="AU1321"/>
      <c r="AV1321"/>
      <c r="AW1321"/>
      <c r="AX1321"/>
      <c r="AY1321"/>
      <c r="AZ1321"/>
      <c r="BA1321"/>
      <c r="BB1321"/>
      <c r="BC1321"/>
      <c r="BD1321"/>
      <c r="BE1321"/>
      <c r="BF1321"/>
      <c r="BG1321"/>
      <c r="BH1321"/>
      <c r="BI1321"/>
      <c r="BJ1321"/>
      <c r="BK1321"/>
      <c r="BL1321"/>
      <c r="BM1321"/>
      <c r="BN1321"/>
      <c r="BO1321"/>
      <c r="BP1321"/>
      <c r="BQ1321"/>
      <c r="BR1321"/>
      <c r="BS1321"/>
      <c r="BT1321"/>
      <c r="BU1321"/>
      <c r="BV1321"/>
      <c r="BW1321"/>
      <c r="BX1321"/>
      <c r="BY1321"/>
      <c r="BZ1321"/>
      <c r="CA1321"/>
      <c r="CB1321"/>
      <c r="CC1321"/>
      <c r="CD1321"/>
      <c r="CE1321"/>
      <c r="CF1321"/>
      <c r="CG1321"/>
      <c r="CH1321"/>
      <c r="CI1321"/>
      <c r="CJ1321"/>
      <c r="CK1321"/>
      <c r="CL1321"/>
    </row>
    <row r="1322" spans="1:116" x14ac:dyDescent="0.4">
      <c r="E1322" s="8"/>
      <c r="G1322" s="175" t="s">
        <v>490</v>
      </c>
      <c r="K1322" s="53"/>
      <c r="L1322" s="53"/>
      <c r="M1322" s="53"/>
      <c r="N1322" s="53"/>
      <c r="O1322" s="53"/>
      <c r="P1322" s="53"/>
      <c r="R1322" s="24"/>
      <c r="S1322"/>
      <c r="T1322"/>
      <c r="U1322"/>
      <c r="V1322"/>
      <c r="W1322"/>
      <c r="X1322"/>
      <c r="Y1322"/>
      <c r="Z1322"/>
      <c r="AA1322"/>
      <c r="AB1322"/>
      <c r="AC1322"/>
      <c r="AD1322"/>
      <c r="AE1322"/>
      <c r="AF1322"/>
      <c r="AG1322"/>
      <c r="AH1322"/>
      <c r="AI1322"/>
      <c r="AJ1322"/>
      <c r="AK1322"/>
      <c r="AL1322"/>
      <c r="AM1322"/>
      <c r="AN1322"/>
      <c r="AO1322"/>
      <c r="AP1322"/>
      <c r="AQ1322"/>
      <c r="AR1322"/>
      <c r="AS1322"/>
      <c r="AT1322"/>
      <c r="AU1322"/>
      <c r="AV1322"/>
      <c r="AW1322"/>
      <c r="AX1322"/>
      <c r="AY1322"/>
      <c r="AZ1322"/>
      <c r="BA1322"/>
      <c r="BB1322"/>
      <c r="BC1322"/>
      <c r="BD1322"/>
      <c r="BE1322"/>
      <c r="BF1322"/>
      <c r="BG1322"/>
      <c r="BH1322"/>
      <c r="BI1322"/>
      <c r="BJ1322"/>
      <c r="BK1322"/>
      <c r="BL1322"/>
      <c r="BM1322"/>
      <c r="BN1322"/>
      <c r="BO1322"/>
      <c r="BP1322"/>
      <c r="BQ1322"/>
      <c r="BR1322"/>
      <c r="BS1322"/>
      <c r="BT1322"/>
      <c r="BU1322"/>
      <c r="BV1322"/>
      <c r="BW1322"/>
      <c r="BX1322"/>
      <c r="BY1322"/>
      <c r="BZ1322"/>
      <c r="CA1322"/>
      <c r="CB1322"/>
      <c r="CC1322"/>
      <c r="CD1322"/>
      <c r="CE1322"/>
      <c r="CF1322"/>
      <c r="CG1322"/>
      <c r="CH1322"/>
      <c r="CI1322"/>
      <c r="CJ1322"/>
      <c r="CK1322"/>
      <c r="CL1322"/>
    </row>
    <row r="1323" spans="1:116" x14ac:dyDescent="0.4">
      <c r="E1323" s="8"/>
      <c r="G1323" s="175" t="s">
        <v>492</v>
      </c>
      <c r="K1323" s="53"/>
      <c r="L1323" s="53"/>
      <c r="M1323" s="53"/>
      <c r="N1323" s="53"/>
      <c r="O1323" s="53"/>
      <c r="P1323" s="53"/>
      <c r="R1323" s="24"/>
      <c r="S1323"/>
      <c r="T1323"/>
      <c r="U1323"/>
      <c r="V1323"/>
      <c r="W1323"/>
      <c r="X1323"/>
      <c r="Y1323"/>
      <c r="Z1323"/>
      <c r="AA1323"/>
      <c r="AB1323"/>
      <c r="AC1323"/>
      <c r="AD1323"/>
      <c r="AE1323"/>
      <c r="AF1323"/>
      <c r="AG1323"/>
      <c r="AH1323"/>
      <c r="AI1323"/>
      <c r="AJ1323"/>
      <c r="AK1323"/>
      <c r="AL1323"/>
      <c r="AM1323"/>
      <c r="AN1323"/>
      <c r="AO1323"/>
      <c r="AP1323"/>
      <c r="AQ1323"/>
      <c r="AR1323"/>
      <c r="AS1323"/>
      <c r="AT1323"/>
      <c r="AU1323"/>
      <c r="AV1323"/>
      <c r="AW1323"/>
      <c r="AX1323"/>
      <c r="AY1323"/>
      <c r="AZ1323"/>
      <c r="BA1323"/>
      <c r="BB1323"/>
      <c r="BC1323"/>
      <c r="BD1323"/>
      <c r="BE1323"/>
      <c r="BF1323"/>
      <c r="BG1323"/>
      <c r="BH1323"/>
      <c r="BI1323"/>
      <c r="BJ1323"/>
      <c r="BK1323"/>
      <c r="BL1323"/>
      <c r="BM1323"/>
      <c r="BN1323"/>
      <c r="BO1323"/>
      <c r="BP1323"/>
      <c r="BQ1323"/>
      <c r="BR1323"/>
      <c r="BS1323"/>
      <c r="BT1323"/>
      <c r="BU1323"/>
      <c r="BV1323"/>
      <c r="BW1323"/>
      <c r="BX1323"/>
      <c r="BY1323"/>
      <c r="BZ1323"/>
      <c r="CA1323"/>
      <c r="CB1323"/>
      <c r="CC1323"/>
      <c r="CD1323"/>
      <c r="CE1323"/>
      <c r="CF1323"/>
      <c r="CG1323"/>
      <c r="CH1323"/>
      <c r="CI1323"/>
      <c r="CJ1323"/>
      <c r="CK1323"/>
      <c r="CL1323"/>
    </row>
    <row r="1324" spans="1:116" x14ac:dyDescent="0.4">
      <c r="A1324" s="174"/>
      <c r="E1324" s="8"/>
      <c r="G1324" s="175" t="s">
        <v>461</v>
      </c>
      <c r="H1324" s="174"/>
      <c r="I1324" s="176"/>
      <c r="J1324" s="176"/>
      <c r="K1324" s="197"/>
      <c r="L1324" s="197"/>
      <c r="M1324" s="197"/>
      <c r="N1324" s="197"/>
      <c r="O1324" s="197"/>
      <c r="P1324" s="197"/>
      <c r="R1324" s="198"/>
      <c r="S1324" s="199" t="str">
        <f t="shared" ref="S1324:AX1324" si="1603">S$20</f>
        <v>S$16</v>
      </c>
      <c r="T1324" s="199" t="str">
        <f t="shared" si="1603"/>
        <v>T$16</v>
      </c>
      <c r="U1324" s="199" t="str">
        <f t="shared" si="1603"/>
        <v>U$16</v>
      </c>
      <c r="V1324" s="199" t="str">
        <f t="shared" si="1603"/>
        <v>V$16</v>
      </c>
      <c r="W1324" s="199" t="str">
        <f t="shared" si="1603"/>
        <v>W$16</v>
      </c>
      <c r="X1324" s="199" t="str">
        <f t="shared" si="1603"/>
        <v>X$16</v>
      </c>
      <c r="Y1324" s="199" t="str">
        <f t="shared" si="1603"/>
        <v>Y$16</v>
      </c>
      <c r="Z1324" s="199" t="str">
        <f t="shared" si="1603"/>
        <v>Z$16</v>
      </c>
      <c r="AA1324" s="199" t="str">
        <f t="shared" si="1603"/>
        <v>AA$16</v>
      </c>
      <c r="AB1324" s="199" t="str">
        <f t="shared" si="1603"/>
        <v>AB$16</v>
      </c>
      <c r="AC1324" s="199" t="str">
        <f t="shared" si="1603"/>
        <v>AC$16</v>
      </c>
      <c r="AD1324" s="199" t="str">
        <f t="shared" si="1603"/>
        <v>AD$16</v>
      </c>
      <c r="AE1324" s="199" t="str">
        <f t="shared" si="1603"/>
        <v>AE$16</v>
      </c>
      <c r="AF1324" s="199" t="str">
        <f t="shared" si="1603"/>
        <v>AF$16</v>
      </c>
      <c r="AG1324" s="199" t="str">
        <f t="shared" si="1603"/>
        <v>AG$16</v>
      </c>
      <c r="AH1324" s="199" t="str">
        <f t="shared" si="1603"/>
        <v>AH$16</v>
      </c>
      <c r="AI1324" s="199" t="str">
        <f t="shared" si="1603"/>
        <v>AI$16</v>
      </c>
      <c r="AJ1324" s="199" t="str">
        <f t="shared" si="1603"/>
        <v>AJ$16</v>
      </c>
      <c r="AK1324" s="199" t="str">
        <f t="shared" si="1603"/>
        <v>AK$16</v>
      </c>
      <c r="AL1324" s="199" t="str">
        <f t="shared" si="1603"/>
        <v>AL$16</v>
      </c>
      <c r="AM1324" s="199" t="str">
        <f t="shared" si="1603"/>
        <v>AM$16</v>
      </c>
      <c r="AN1324" s="199" t="str">
        <f t="shared" si="1603"/>
        <v>AN$16</v>
      </c>
      <c r="AO1324" s="199" t="str">
        <f t="shared" si="1603"/>
        <v>AO$16</v>
      </c>
      <c r="AP1324" s="199" t="str">
        <f t="shared" si="1603"/>
        <v>AP$16</v>
      </c>
      <c r="AQ1324" s="199" t="str">
        <f t="shared" si="1603"/>
        <v>AQ$16</v>
      </c>
      <c r="AR1324" s="199" t="str">
        <f t="shared" si="1603"/>
        <v>AR$16</v>
      </c>
      <c r="AS1324" s="199" t="str">
        <f t="shared" si="1603"/>
        <v>AS$16</v>
      </c>
      <c r="AT1324" s="199" t="str">
        <f t="shared" si="1603"/>
        <v>AT$16</v>
      </c>
      <c r="AU1324" s="199" t="str">
        <f t="shared" si="1603"/>
        <v>AU$16</v>
      </c>
      <c r="AV1324" s="199" t="str">
        <f t="shared" si="1603"/>
        <v>AV$16</v>
      </c>
      <c r="AW1324" s="199" t="str">
        <f t="shared" si="1603"/>
        <v>AW$16</v>
      </c>
      <c r="AX1324" s="199" t="str">
        <f t="shared" si="1603"/>
        <v>AX$16</v>
      </c>
      <c r="AY1324" s="199" t="str">
        <f t="shared" ref="AY1324:CD1324" si="1604">AY$20</f>
        <v>AY$16</v>
      </c>
      <c r="AZ1324" s="199" t="str">
        <f t="shared" si="1604"/>
        <v>AZ$16</v>
      </c>
      <c r="BA1324" s="199" t="str">
        <f t="shared" si="1604"/>
        <v>BA$16</v>
      </c>
      <c r="BB1324" s="199" t="str">
        <f t="shared" si="1604"/>
        <v>BB$16</v>
      </c>
      <c r="BC1324" s="199" t="str">
        <f t="shared" si="1604"/>
        <v>BC$16</v>
      </c>
      <c r="BD1324" s="199" t="str">
        <f t="shared" si="1604"/>
        <v>BD$16</v>
      </c>
      <c r="BE1324" s="199" t="str">
        <f t="shared" si="1604"/>
        <v>BE$16</v>
      </c>
      <c r="BF1324" s="199" t="str">
        <f t="shared" si="1604"/>
        <v>BF$16</v>
      </c>
      <c r="BG1324" s="199" t="str">
        <f t="shared" si="1604"/>
        <v>BG$16</v>
      </c>
      <c r="BH1324" s="199" t="str">
        <f t="shared" si="1604"/>
        <v>BH$16</v>
      </c>
      <c r="BI1324" s="199" t="str">
        <f t="shared" si="1604"/>
        <v>BI$16</v>
      </c>
      <c r="BJ1324" s="199" t="str">
        <f t="shared" si="1604"/>
        <v>BJ$16</v>
      </c>
      <c r="BK1324" s="199" t="str">
        <f t="shared" si="1604"/>
        <v>BK$16</v>
      </c>
      <c r="BL1324" s="199" t="str">
        <f t="shared" si="1604"/>
        <v>BL$16</v>
      </c>
      <c r="BM1324" s="199" t="str">
        <f t="shared" si="1604"/>
        <v>BM$16</v>
      </c>
      <c r="BN1324" s="199" t="str">
        <f t="shared" si="1604"/>
        <v>BN$16</v>
      </c>
      <c r="BO1324" s="199" t="str">
        <f t="shared" si="1604"/>
        <v>BO$16</v>
      </c>
      <c r="BP1324" s="199" t="str">
        <f t="shared" si="1604"/>
        <v>BP$16</v>
      </c>
      <c r="BQ1324" s="199" t="str">
        <f t="shared" si="1604"/>
        <v>BQ$16</v>
      </c>
      <c r="BR1324" s="199" t="str">
        <f t="shared" si="1604"/>
        <v>BR$16</v>
      </c>
      <c r="BS1324" s="199" t="str">
        <f t="shared" si="1604"/>
        <v>BS$16</v>
      </c>
      <c r="BT1324" s="199" t="str">
        <f t="shared" si="1604"/>
        <v>BT$16</v>
      </c>
      <c r="BU1324" s="199" t="str">
        <f t="shared" si="1604"/>
        <v>BU$16</v>
      </c>
      <c r="BV1324" s="199" t="str">
        <f t="shared" si="1604"/>
        <v>BV$16</v>
      </c>
      <c r="BW1324" s="199" t="str">
        <f t="shared" si="1604"/>
        <v>BW$16</v>
      </c>
      <c r="BX1324" s="199" t="str">
        <f t="shared" si="1604"/>
        <v>BX$16</v>
      </c>
      <c r="BY1324" s="199" t="str">
        <f t="shared" si="1604"/>
        <v>BY$16</v>
      </c>
      <c r="BZ1324" s="199" t="str">
        <f t="shared" si="1604"/>
        <v>BZ$16</v>
      </c>
      <c r="CA1324" s="199" t="str">
        <f t="shared" si="1604"/>
        <v>CA$16</v>
      </c>
      <c r="CB1324" s="199" t="str">
        <f t="shared" si="1604"/>
        <v>CB$16</v>
      </c>
      <c r="CC1324" s="199" t="str">
        <f t="shared" si="1604"/>
        <v>CC$16</v>
      </c>
      <c r="CD1324" s="199" t="str">
        <f t="shared" si="1604"/>
        <v>CD$16</v>
      </c>
      <c r="CE1324" s="199" t="str">
        <f t="shared" ref="CE1324:CL1324" si="1605">CE$20</f>
        <v>CE$16</v>
      </c>
      <c r="CF1324" s="199" t="str">
        <f t="shared" si="1605"/>
        <v>CF$16</v>
      </c>
      <c r="CG1324" s="199" t="str">
        <f t="shared" si="1605"/>
        <v>CG$16</v>
      </c>
      <c r="CH1324" s="199" t="str">
        <f t="shared" si="1605"/>
        <v>CH$16</v>
      </c>
      <c r="CI1324" s="199" t="str">
        <f t="shared" si="1605"/>
        <v>CI$16</v>
      </c>
      <c r="CJ1324" s="199" t="str">
        <f t="shared" si="1605"/>
        <v>CJ$16</v>
      </c>
      <c r="CK1324" s="199" t="str">
        <f t="shared" si="1605"/>
        <v>CK$16</v>
      </c>
      <c r="CL1324" s="199" t="str">
        <f t="shared" si="1605"/>
        <v>CL$16</v>
      </c>
      <c r="CN1324" s="176"/>
      <c r="CO1324" s="199" t="str">
        <f t="shared" ref="CO1324:DL1324" si="1606">CO$20</f>
        <v>CO$16</v>
      </c>
      <c r="CP1324" s="199" t="str">
        <f t="shared" si="1606"/>
        <v>CP$16</v>
      </c>
      <c r="CQ1324" s="199" t="str">
        <f t="shared" si="1606"/>
        <v>CQ$16</v>
      </c>
      <c r="CR1324" s="199" t="str">
        <f t="shared" si="1606"/>
        <v>CR$16</v>
      </c>
      <c r="CS1324" s="199" t="str">
        <f t="shared" si="1606"/>
        <v>CS$16</v>
      </c>
      <c r="CT1324" s="199" t="str">
        <f t="shared" si="1606"/>
        <v>CT$16</v>
      </c>
      <c r="CU1324" s="199" t="str">
        <f t="shared" si="1606"/>
        <v>CU$16</v>
      </c>
      <c r="CV1324" s="199" t="str">
        <f t="shared" si="1606"/>
        <v>CV$16</v>
      </c>
      <c r="CW1324" s="199" t="str">
        <f t="shared" si="1606"/>
        <v>CW$16</v>
      </c>
      <c r="CX1324" s="199" t="str">
        <f t="shared" si="1606"/>
        <v>CX$16</v>
      </c>
      <c r="CY1324" s="199" t="str">
        <f t="shared" si="1606"/>
        <v>CY$16</v>
      </c>
      <c r="CZ1324" s="199" t="str">
        <f t="shared" si="1606"/>
        <v>CZ$16</v>
      </c>
      <c r="DA1324" s="199" t="str">
        <f t="shared" si="1606"/>
        <v>DA$16</v>
      </c>
      <c r="DB1324" s="199" t="str">
        <f t="shared" si="1606"/>
        <v>DB$16</v>
      </c>
      <c r="DC1324" s="199" t="str">
        <f t="shared" si="1606"/>
        <v>DC$16</v>
      </c>
      <c r="DD1324" s="199" t="str">
        <f t="shared" si="1606"/>
        <v>DD$16</v>
      </c>
      <c r="DE1324" s="199" t="str">
        <f t="shared" si="1606"/>
        <v>DE$16</v>
      </c>
      <c r="DF1324" s="199" t="str">
        <f t="shared" si="1606"/>
        <v>DF$16</v>
      </c>
      <c r="DG1324" s="199" t="str">
        <f t="shared" si="1606"/>
        <v>DG$16</v>
      </c>
      <c r="DH1324" s="199" t="str">
        <f t="shared" si="1606"/>
        <v>DH$16</v>
      </c>
      <c r="DI1324" s="199" t="str">
        <f t="shared" si="1606"/>
        <v>DI$16</v>
      </c>
      <c r="DJ1324" s="199" t="str">
        <f t="shared" si="1606"/>
        <v>DJ$16</v>
      </c>
      <c r="DK1324" s="199" t="str">
        <f t="shared" si="1606"/>
        <v>DK$16</v>
      </c>
      <c r="DL1324" s="199" t="str">
        <f t="shared" si="1606"/>
        <v>DL$16</v>
      </c>
    </row>
    <row r="1325" spans="1:116" x14ac:dyDescent="0.4">
      <c r="A1325" s="174"/>
      <c r="E1325" s="8"/>
      <c r="G1325" s="175" t="s">
        <v>462</v>
      </c>
      <c r="H1325" s="200"/>
      <c r="I1325" s="201"/>
      <c r="J1325" s="201"/>
      <c r="K1325" s="202"/>
      <c r="L1325" s="202"/>
      <c r="M1325" s="202"/>
      <c r="N1325" s="202"/>
      <c r="O1325" s="202"/>
      <c r="P1325" s="202"/>
      <c r="R1325" s="202"/>
      <c r="S1325" s="199" t="str">
        <f t="shared" ref="S1325:AX1325" si="1607">S$21</f>
        <v>S$17</v>
      </c>
      <c r="T1325" s="199" t="str">
        <f t="shared" si="1607"/>
        <v>T$17</v>
      </c>
      <c r="U1325" s="199" t="str">
        <f t="shared" si="1607"/>
        <v>U$17</v>
      </c>
      <c r="V1325" s="199" t="str">
        <f t="shared" si="1607"/>
        <v>V$17</v>
      </c>
      <c r="W1325" s="199" t="str">
        <f t="shared" si="1607"/>
        <v>W$17</v>
      </c>
      <c r="X1325" s="199" t="str">
        <f t="shared" si="1607"/>
        <v>X$17</v>
      </c>
      <c r="Y1325" s="199" t="str">
        <f t="shared" si="1607"/>
        <v>Y$17</v>
      </c>
      <c r="Z1325" s="199" t="str">
        <f t="shared" si="1607"/>
        <v>Z$17</v>
      </c>
      <c r="AA1325" s="199" t="str">
        <f t="shared" si="1607"/>
        <v>AA$17</v>
      </c>
      <c r="AB1325" s="199" t="str">
        <f t="shared" si="1607"/>
        <v>AB$17</v>
      </c>
      <c r="AC1325" s="199" t="str">
        <f t="shared" si="1607"/>
        <v>AC$17</v>
      </c>
      <c r="AD1325" s="199" t="str">
        <f t="shared" si="1607"/>
        <v>AD$17</v>
      </c>
      <c r="AE1325" s="199" t="str">
        <f t="shared" si="1607"/>
        <v>AE$17</v>
      </c>
      <c r="AF1325" s="199" t="str">
        <f t="shared" si="1607"/>
        <v>AF$17</v>
      </c>
      <c r="AG1325" s="199" t="str">
        <f t="shared" si="1607"/>
        <v>AG$17</v>
      </c>
      <c r="AH1325" s="199" t="str">
        <f t="shared" si="1607"/>
        <v>AH$17</v>
      </c>
      <c r="AI1325" s="199" t="str">
        <f t="shared" si="1607"/>
        <v>AI$17</v>
      </c>
      <c r="AJ1325" s="199" t="str">
        <f t="shared" si="1607"/>
        <v>AJ$17</v>
      </c>
      <c r="AK1325" s="199" t="str">
        <f t="shared" si="1607"/>
        <v>AK$17</v>
      </c>
      <c r="AL1325" s="199" t="str">
        <f t="shared" si="1607"/>
        <v>AL$17</v>
      </c>
      <c r="AM1325" s="199" t="str">
        <f t="shared" si="1607"/>
        <v>AM$17</v>
      </c>
      <c r="AN1325" s="199" t="str">
        <f t="shared" si="1607"/>
        <v>AN$17</v>
      </c>
      <c r="AO1325" s="199" t="str">
        <f t="shared" si="1607"/>
        <v>AO$17</v>
      </c>
      <c r="AP1325" s="199" t="str">
        <f t="shared" si="1607"/>
        <v>AP$17</v>
      </c>
      <c r="AQ1325" s="199" t="str">
        <f t="shared" si="1607"/>
        <v>AQ$17</v>
      </c>
      <c r="AR1325" s="199" t="str">
        <f t="shared" si="1607"/>
        <v>AR$17</v>
      </c>
      <c r="AS1325" s="199" t="str">
        <f t="shared" si="1607"/>
        <v>AS$17</v>
      </c>
      <c r="AT1325" s="199" t="str">
        <f t="shared" si="1607"/>
        <v>AT$17</v>
      </c>
      <c r="AU1325" s="199" t="str">
        <f t="shared" si="1607"/>
        <v>AU$17</v>
      </c>
      <c r="AV1325" s="199" t="str">
        <f t="shared" si="1607"/>
        <v>AV$17</v>
      </c>
      <c r="AW1325" s="199" t="str">
        <f t="shared" si="1607"/>
        <v>AW$17</v>
      </c>
      <c r="AX1325" s="199" t="str">
        <f t="shared" si="1607"/>
        <v>AX$17</v>
      </c>
      <c r="AY1325" s="199" t="str">
        <f t="shared" ref="AY1325:CD1325" si="1608">AY$21</f>
        <v>AY$17</v>
      </c>
      <c r="AZ1325" s="199" t="str">
        <f t="shared" si="1608"/>
        <v>AZ$17</v>
      </c>
      <c r="BA1325" s="199" t="str">
        <f t="shared" si="1608"/>
        <v>BA$17</v>
      </c>
      <c r="BB1325" s="199" t="str">
        <f t="shared" si="1608"/>
        <v>BB$17</v>
      </c>
      <c r="BC1325" s="199" t="str">
        <f t="shared" si="1608"/>
        <v>BC$17</v>
      </c>
      <c r="BD1325" s="199" t="str">
        <f t="shared" si="1608"/>
        <v>BD$17</v>
      </c>
      <c r="BE1325" s="199" t="str">
        <f t="shared" si="1608"/>
        <v>BE$17</v>
      </c>
      <c r="BF1325" s="199" t="str">
        <f t="shared" si="1608"/>
        <v>BF$17</v>
      </c>
      <c r="BG1325" s="199" t="str">
        <f t="shared" si="1608"/>
        <v>BG$17</v>
      </c>
      <c r="BH1325" s="199" t="str">
        <f t="shared" si="1608"/>
        <v>BH$17</v>
      </c>
      <c r="BI1325" s="199" t="str">
        <f t="shared" si="1608"/>
        <v>BI$17</v>
      </c>
      <c r="BJ1325" s="199" t="str">
        <f t="shared" si="1608"/>
        <v>BJ$17</v>
      </c>
      <c r="BK1325" s="199" t="str">
        <f t="shared" si="1608"/>
        <v>BK$17</v>
      </c>
      <c r="BL1325" s="199" t="str">
        <f t="shared" si="1608"/>
        <v>BL$17</v>
      </c>
      <c r="BM1325" s="199" t="str">
        <f t="shared" si="1608"/>
        <v>BM$17</v>
      </c>
      <c r="BN1325" s="199" t="str">
        <f t="shared" si="1608"/>
        <v>BN$17</v>
      </c>
      <c r="BO1325" s="199" t="str">
        <f t="shared" si="1608"/>
        <v>BO$17</v>
      </c>
      <c r="BP1325" s="199" t="str">
        <f t="shared" si="1608"/>
        <v>BP$17</v>
      </c>
      <c r="BQ1325" s="199" t="str">
        <f t="shared" si="1608"/>
        <v>BQ$17</v>
      </c>
      <c r="BR1325" s="199" t="str">
        <f t="shared" si="1608"/>
        <v>BR$17</v>
      </c>
      <c r="BS1325" s="199" t="str">
        <f t="shared" si="1608"/>
        <v>BS$17</v>
      </c>
      <c r="BT1325" s="199" t="str">
        <f t="shared" si="1608"/>
        <v>BT$17</v>
      </c>
      <c r="BU1325" s="199" t="str">
        <f t="shared" si="1608"/>
        <v>BU$17</v>
      </c>
      <c r="BV1325" s="199" t="str">
        <f t="shared" si="1608"/>
        <v>BV$17</v>
      </c>
      <c r="BW1325" s="199" t="str">
        <f t="shared" si="1608"/>
        <v>BW$17</v>
      </c>
      <c r="BX1325" s="199" t="str">
        <f t="shared" si="1608"/>
        <v>BX$17</v>
      </c>
      <c r="BY1325" s="199" t="str">
        <f t="shared" si="1608"/>
        <v>BY$17</v>
      </c>
      <c r="BZ1325" s="199" t="str">
        <f t="shared" si="1608"/>
        <v>BZ$17</v>
      </c>
      <c r="CA1325" s="199" t="str">
        <f t="shared" si="1608"/>
        <v>CA$17</v>
      </c>
      <c r="CB1325" s="199" t="str">
        <f t="shared" si="1608"/>
        <v>CB$17</v>
      </c>
      <c r="CC1325" s="199" t="str">
        <f t="shared" si="1608"/>
        <v>CC$17</v>
      </c>
      <c r="CD1325" s="199" t="str">
        <f t="shared" si="1608"/>
        <v>CD$17</v>
      </c>
      <c r="CE1325" s="199" t="str">
        <f t="shared" ref="CE1325:CL1325" si="1609">CE$21</f>
        <v>CE$17</v>
      </c>
      <c r="CF1325" s="199" t="str">
        <f t="shared" si="1609"/>
        <v>CF$17</v>
      </c>
      <c r="CG1325" s="199" t="str">
        <f t="shared" si="1609"/>
        <v>CG$17</v>
      </c>
      <c r="CH1325" s="199" t="str">
        <f t="shared" si="1609"/>
        <v>CH$17</v>
      </c>
      <c r="CI1325" s="199" t="str">
        <f t="shared" si="1609"/>
        <v>CI$17</v>
      </c>
      <c r="CJ1325" s="199" t="str">
        <f t="shared" si="1609"/>
        <v>CJ$17</v>
      </c>
      <c r="CK1325" s="199" t="str">
        <f t="shared" si="1609"/>
        <v>CK$17</v>
      </c>
      <c r="CL1325" s="199" t="str">
        <f t="shared" si="1609"/>
        <v>CL$17</v>
      </c>
      <c r="CN1325" s="201"/>
      <c r="CO1325" s="199" t="str">
        <f t="shared" ref="CO1325:DL1325" si="1610">CO$21</f>
        <v>CO$17</v>
      </c>
      <c r="CP1325" s="199" t="str">
        <f t="shared" si="1610"/>
        <v>CP$17</v>
      </c>
      <c r="CQ1325" s="199" t="str">
        <f t="shared" si="1610"/>
        <v>CQ$17</v>
      </c>
      <c r="CR1325" s="199" t="str">
        <f t="shared" si="1610"/>
        <v>CR$17</v>
      </c>
      <c r="CS1325" s="199" t="str">
        <f t="shared" si="1610"/>
        <v>CS$17</v>
      </c>
      <c r="CT1325" s="199" t="str">
        <f t="shared" si="1610"/>
        <v>CT$17</v>
      </c>
      <c r="CU1325" s="199" t="str">
        <f t="shared" si="1610"/>
        <v>CU$17</v>
      </c>
      <c r="CV1325" s="199" t="str">
        <f t="shared" si="1610"/>
        <v>CV$17</v>
      </c>
      <c r="CW1325" s="199" t="str">
        <f t="shared" si="1610"/>
        <v>CW$17</v>
      </c>
      <c r="CX1325" s="199" t="str">
        <f t="shared" si="1610"/>
        <v>CX$17</v>
      </c>
      <c r="CY1325" s="199" t="str">
        <f t="shared" si="1610"/>
        <v>CY$17</v>
      </c>
      <c r="CZ1325" s="199" t="str">
        <f t="shared" si="1610"/>
        <v>CZ$17</v>
      </c>
      <c r="DA1325" s="199" t="str">
        <f t="shared" si="1610"/>
        <v>DA$17</v>
      </c>
      <c r="DB1325" s="199" t="str">
        <f t="shared" si="1610"/>
        <v>DB$17</v>
      </c>
      <c r="DC1325" s="199" t="str">
        <f t="shared" si="1610"/>
        <v>DC$17</v>
      </c>
      <c r="DD1325" s="199" t="str">
        <f t="shared" si="1610"/>
        <v>DD$17</v>
      </c>
      <c r="DE1325" s="199" t="str">
        <f t="shared" si="1610"/>
        <v>DE$17</v>
      </c>
      <c r="DF1325" s="199" t="str">
        <f t="shared" si="1610"/>
        <v>DF$17</v>
      </c>
      <c r="DG1325" s="199" t="str">
        <f t="shared" si="1610"/>
        <v>DG$17</v>
      </c>
      <c r="DH1325" s="199" t="str">
        <f t="shared" si="1610"/>
        <v>DH$17</v>
      </c>
      <c r="DI1325" s="199" t="str">
        <f t="shared" si="1610"/>
        <v>DI$17</v>
      </c>
      <c r="DJ1325" s="199" t="str">
        <f t="shared" si="1610"/>
        <v>DJ$17</v>
      </c>
      <c r="DK1325" s="199" t="str">
        <f t="shared" si="1610"/>
        <v>DK$17</v>
      </c>
      <c r="DL1325" s="199" t="str">
        <f t="shared" si="1610"/>
        <v>DL$17</v>
      </c>
    </row>
    <row r="1326" spans="1:116" x14ac:dyDescent="0.4">
      <c r="A1326" s="174"/>
      <c r="E1326" s="8"/>
      <c r="G1326" s="175" t="s">
        <v>491</v>
      </c>
      <c r="H1326" s="200"/>
      <c r="I1326" s="201"/>
      <c r="J1326" s="201"/>
      <c r="K1326" s="202"/>
      <c r="L1326" s="202"/>
      <c r="M1326" s="202"/>
      <c r="N1326" s="202"/>
      <c r="O1326" s="202"/>
      <c r="P1326" s="202"/>
      <c r="R1326" s="202"/>
      <c r="S1326" s="190"/>
      <c r="T1326" s="190"/>
      <c r="U1326" s="190"/>
      <c r="V1326" s="190"/>
      <c r="W1326" s="190"/>
      <c r="X1326" s="190"/>
      <c r="Y1326" s="190"/>
      <c r="Z1326" s="190"/>
      <c r="AA1326" s="190"/>
      <c r="AB1326" s="190"/>
      <c r="AC1326" s="190"/>
      <c r="AD1326" s="190"/>
      <c r="AE1326" s="190"/>
      <c r="AF1326" s="190"/>
      <c r="AG1326" s="190"/>
      <c r="AH1326" s="190"/>
      <c r="AI1326" s="190"/>
      <c r="AJ1326" s="190"/>
      <c r="AK1326" s="190"/>
      <c r="AL1326" s="190"/>
      <c r="AM1326" s="190"/>
      <c r="AN1326" s="190"/>
      <c r="AO1326" s="190"/>
      <c r="AP1326" s="190"/>
      <c r="AQ1326" s="190"/>
      <c r="AR1326" s="190"/>
      <c r="AS1326" s="190"/>
      <c r="AT1326" s="190"/>
      <c r="AU1326" s="190"/>
      <c r="AV1326" s="190"/>
      <c r="AW1326" s="190"/>
      <c r="AX1326" s="190"/>
      <c r="AY1326" s="190"/>
      <c r="AZ1326" s="190"/>
      <c r="BA1326" s="190"/>
      <c r="BB1326" s="190"/>
      <c r="BC1326" s="190"/>
      <c r="BD1326" s="190"/>
      <c r="BE1326" s="190"/>
      <c r="BF1326" s="190"/>
      <c r="BG1326" s="190"/>
      <c r="BH1326" s="190"/>
      <c r="BI1326" s="190"/>
      <c r="BJ1326" s="190"/>
      <c r="BK1326" s="190"/>
      <c r="BL1326" s="190"/>
      <c r="BM1326" s="190"/>
      <c r="BN1326" s="190"/>
      <c r="BO1326" s="190"/>
      <c r="BP1326" s="190"/>
      <c r="BQ1326" s="190"/>
      <c r="BR1326" s="190"/>
      <c r="BS1326" s="190"/>
      <c r="BT1326" s="190"/>
      <c r="BU1326" s="190"/>
      <c r="BV1326" s="190"/>
      <c r="BW1326" s="190"/>
      <c r="BX1326" s="190"/>
      <c r="BY1326" s="190"/>
      <c r="BZ1326" s="190"/>
      <c r="CA1326" s="190"/>
      <c r="CB1326" s="190"/>
      <c r="CC1326" s="190"/>
      <c r="CD1326" s="190"/>
      <c r="CE1326" s="190"/>
      <c r="CF1326" s="190"/>
      <c r="CG1326" s="190"/>
      <c r="CH1326" s="190"/>
      <c r="CI1326" s="190"/>
      <c r="CJ1326" s="190"/>
      <c r="CK1326" s="190"/>
      <c r="CL1326" s="190"/>
      <c r="CN1326" s="201"/>
      <c r="CO1326" s="190"/>
      <c r="CP1326" s="190"/>
      <c r="CQ1326" s="190"/>
      <c r="CR1326" s="190"/>
      <c r="CS1326" s="190"/>
      <c r="CT1326" s="190"/>
      <c r="CU1326" s="190"/>
      <c r="CV1326" s="190"/>
      <c r="CW1326" s="190"/>
      <c r="CX1326" s="190"/>
      <c r="CY1326" s="190"/>
      <c r="CZ1326" s="190"/>
      <c r="DA1326" s="190"/>
      <c r="DB1326" s="190"/>
      <c r="DC1326" s="190"/>
      <c r="DD1326" s="190"/>
      <c r="DE1326" s="190"/>
      <c r="DF1326" s="190"/>
      <c r="DG1326" s="190"/>
      <c r="DH1326" s="190"/>
      <c r="DI1326" s="190"/>
      <c r="DJ1326" s="190"/>
      <c r="DK1326" s="190"/>
      <c r="DL1326" s="190"/>
    </row>
    <row r="1327" spans="1:116" x14ac:dyDescent="0.4">
      <c r="A1327" s="174"/>
      <c r="E1327" s="8"/>
      <c r="G1327" s="175" t="s">
        <v>505</v>
      </c>
      <c r="H1327" s="200"/>
      <c r="I1327" s="201"/>
      <c r="J1327" s="201"/>
      <c r="K1327" s="202"/>
      <c r="L1327" s="202"/>
      <c r="M1327" s="202"/>
      <c r="N1327" s="202"/>
      <c r="O1327" s="202"/>
      <c r="P1327" s="202"/>
      <c r="R1327" s="202"/>
      <c r="S1327" s="190"/>
      <c r="T1327" s="190"/>
      <c r="U1327" s="190"/>
      <c r="V1327" s="190"/>
      <c r="W1327" s="190"/>
      <c r="X1327" s="190"/>
      <c r="Y1327" s="190"/>
      <c r="Z1327" s="190"/>
      <c r="AA1327" s="190"/>
      <c r="AB1327" s="190"/>
      <c r="AC1327" s="190"/>
      <c r="AD1327" s="190"/>
      <c r="AE1327" s="190"/>
      <c r="AF1327" s="190"/>
      <c r="AG1327" s="190"/>
      <c r="AH1327" s="190"/>
      <c r="AI1327" s="190"/>
      <c r="AJ1327" s="190"/>
      <c r="AK1327" s="190"/>
      <c r="AL1327" s="190"/>
      <c r="AM1327" s="190"/>
      <c r="AN1327" s="190"/>
      <c r="AO1327" s="190"/>
      <c r="AP1327" s="190"/>
      <c r="AQ1327" s="190"/>
      <c r="AR1327" s="190"/>
      <c r="AS1327" s="190"/>
      <c r="AT1327" s="190"/>
      <c r="AU1327" s="190"/>
      <c r="AV1327" s="190"/>
      <c r="AW1327" s="190"/>
      <c r="AX1327" s="190"/>
      <c r="AY1327" s="190"/>
      <c r="AZ1327" s="190"/>
      <c r="BA1327" s="190"/>
      <c r="BB1327" s="190"/>
      <c r="BC1327" s="190"/>
      <c r="BD1327" s="190"/>
      <c r="BE1327" s="190"/>
      <c r="BF1327" s="190"/>
      <c r="BG1327" s="190"/>
      <c r="BH1327" s="190"/>
      <c r="BI1327" s="190"/>
      <c r="BJ1327" s="190"/>
      <c r="BK1327" s="190"/>
      <c r="BL1327" s="190"/>
      <c r="BM1327" s="190"/>
      <c r="BN1327" s="190"/>
      <c r="BO1327" s="190"/>
      <c r="BP1327" s="190"/>
      <c r="BQ1327" s="190"/>
      <c r="BR1327" s="190"/>
      <c r="BS1327" s="190"/>
      <c r="BT1327" s="190"/>
      <c r="BU1327" s="190"/>
      <c r="BV1327" s="190"/>
      <c r="BW1327" s="190"/>
      <c r="BX1327" s="190"/>
      <c r="BY1327" s="190"/>
      <c r="BZ1327" s="190"/>
      <c r="CA1327" s="190"/>
      <c r="CB1327" s="190"/>
      <c r="CC1327" s="190"/>
      <c r="CD1327" s="190"/>
      <c r="CE1327" s="190"/>
      <c r="CF1327" s="190"/>
      <c r="CG1327" s="190"/>
      <c r="CH1327" s="190"/>
      <c r="CI1327" s="190"/>
      <c r="CJ1327" s="190"/>
      <c r="CK1327" s="190"/>
      <c r="CL1327" s="190"/>
      <c r="CN1327" s="201"/>
      <c r="CO1327" s="190"/>
      <c r="CP1327" s="190"/>
      <c r="CQ1327" s="190"/>
      <c r="CR1327" s="190"/>
      <c r="CS1327" s="190"/>
      <c r="CT1327" s="190"/>
      <c r="CU1327" s="190"/>
      <c r="CV1327" s="190"/>
      <c r="CW1327" s="190"/>
      <c r="CX1327" s="190"/>
      <c r="CY1327" s="190"/>
      <c r="CZ1327" s="190"/>
      <c r="DA1327" s="190"/>
      <c r="DB1327" s="190"/>
      <c r="DC1327" s="190"/>
      <c r="DD1327" s="190"/>
      <c r="DE1327" s="190"/>
      <c r="DF1327" s="190"/>
      <c r="DG1327" s="190"/>
      <c r="DH1327" s="190"/>
      <c r="DI1327" s="190"/>
      <c r="DJ1327" s="190"/>
      <c r="DK1327" s="190"/>
      <c r="DL1327" s="190"/>
    </row>
    <row r="1328" spans="1:116" x14ac:dyDescent="0.4">
      <c r="A1328" s="174"/>
      <c r="E1328" s="8"/>
      <c r="G1328" s="175" t="s">
        <v>463</v>
      </c>
      <c r="H1328" s="200"/>
      <c r="I1328" s="201"/>
      <c r="J1328" s="201"/>
      <c r="K1328" s="202"/>
      <c r="L1328" s="202"/>
      <c r="M1328" s="202"/>
      <c r="N1328" s="202"/>
      <c r="O1328" s="202"/>
      <c r="P1328" s="202"/>
      <c r="R1328" s="202"/>
      <c r="S1328" s="190" t="str">
        <f t="shared" ref="S1328:AX1328" si="1611">S$22</f>
        <v>S$18</v>
      </c>
      <c r="T1328" s="190" t="str">
        <f t="shared" si="1611"/>
        <v>T$18</v>
      </c>
      <c r="U1328" s="190" t="str">
        <f t="shared" si="1611"/>
        <v>U$18</v>
      </c>
      <c r="V1328" s="190" t="str">
        <f t="shared" si="1611"/>
        <v>V$18</v>
      </c>
      <c r="W1328" s="190" t="str">
        <f t="shared" si="1611"/>
        <v>W$18</v>
      </c>
      <c r="X1328" s="190" t="str">
        <f t="shared" si="1611"/>
        <v>X$18</v>
      </c>
      <c r="Y1328" s="190" t="str">
        <f t="shared" si="1611"/>
        <v>Y$18</v>
      </c>
      <c r="Z1328" s="190" t="str">
        <f t="shared" si="1611"/>
        <v>Z$18</v>
      </c>
      <c r="AA1328" s="190" t="str">
        <f t="shared" si="1611"/>
        <v>AA$18</v>
      </c>
      <c r="AB1328" s="190" t="str">
        <f t="shared" si="1611"/>
        <v>AB$18</v>
      </c>
      <c r="AC1328" s="190" t="str">
        <f t="shared" si="1611"/>
        <v>AC$18</v>
      </c>
      <c r="AD1328" s="190" t="str">
        <f t="shared" si="1611"/>
        <v>AD$18</v>
      </c>
      <c r="AE1328" s="190" t="str">
        <f t="shared" si="1611"/>
        <v>AE$18</v>
      </c>
      <c r="AF1328" s="190" t="str">
        <f t="shared" si="1611"/>
        <v>AF$18</v>
      </c>
      <c r="AG1328" s="190" t="str">
        <f t="shared" si="1611"/>
        <v>AG$18</v>
      </c>
      <c r="AH1328" s="190" t="str">
        <f t="shared" si="1611"/>
        <v>AH$18</v>
      </c>
      <c r="AI1328" s="190" t="str">
        <f t="shared" si="1611"/>
        <v>AI$18</v>
      </c>
      <c r="AJ1328" s="190" t="str">
        <f t="shared" si="1611"/>
        <v>AJ$18</v>
      </c>
      <c r="AK1328" s="190" t="str">
        <f t="shared" si="1611"/>
        <v>AK$18</v>
      </c>
      <c r="AL1328" s="190" t="str">
        <f t="shared" si="1611"/>
        <v>AL$18</v>
      </c>
      <c r="AM1328" s="190" t="str">
        <f t="shared" si="1611"/>
        <v>AM$18</v>
      </c>
      <c r="AN1328" s="190" t="str">
        <f t="shared" si="1611"/>
        <v>AN$18</v>
      </c>
      <c r="AO1328" s="190" t="str">
        <f t="shared" si="1611"/>
        <v>AO$18</v>
      </c>
      <c r="AP1328" s="190" t="str">
        <f t="shared" si="1611"/>
        <v>AP$18</v>
      </c>
      <c r="AQ1328" s="190" t="str">
        <f t="shared" si="1611"/>
        <v>AQ$18</v>
      </c>
      <c r="AR1328" s="190" t="str">
        <f t="shared" si="1611"/>
        <v>AR$18</v>
      </c>
      <c r="AS1328" s="190" t="str">
        <f t="shared" si="1611"/>
        <v>AS$18</v>
      </c>
      <c r="AT1328" s="190" t="str">
        <f t="shared" si="1611"/>
        <v>AT$18</v>
      </c>
      <c r="AU1328" s="190" t="str">
        <f t="shared" si="1611"/>
        <v>AU$18</v>
      </c>
      <c r="AV1328" s="190" t="str">
        <f t="shared" si="1611"/>
        <v>AV$18</v>
      </c>
      <c r="AW1328" s="190" t="str">
        <f t="shared" si="1611"/>
        <v>AW$18</v>
      </c>
      <c r="AX1328" s="190" t="str">
        <f t="shared" si="1611"/>
        <v>AX$18</v>
      </c>
      <c r="AY1328" s="190" t="str">
        <f t="shared" ref="AY1328:CD1328" si="1612">AY$22</f>
        <v>AY$18</v>
      </c>
      <c r="AZ1328" s="190" t="str">
        <f t="shared" si="1612"/>
        <v>AZ$18</v>
      </c>
      <c r="BA1328" s="190" t="str">
        <f t="shared" si="1612"/>
        <v>BA$18</v>
      </c>
      <c r="BB1328" s="190" t="str">
        <f t="shared" si="1612"/>
        <v>BB$18</v>
      </c>
      <c r="BC1328" s="190" t="str">
        <f t="shared" si="1612"/>
        <v>BC$18</v>
      </c>
      <c r="BD1328" s="190" t="str">
        <f t="shared" si="1612"/>
        <v>BD$18</v>
      </c>
      <c r="BE1328" s="190" t="str">
        <f t="shared" si="1612"/>
        <v>BE$18</v>
      </c>
      <c r="BF1328" s="190" t="str">
        <f t="shared" si="1612"/>
        <v>BF$18</v>
      </c>
      <c r="BG1328" s="190" t="str">
        <f t="shared" si="1612"/>
        <v>BG$18</v>
      </c>
      <c r="BH1328" s="190" t="str">
        <f t="shared" si="1612"/>
        <v>BH$18</v>
      </c>
      <c r="BI1328" s="190" t="str">
        <f t="shared" si="1612"/>
        <v>BI$18</v>
      </c>
      <c r="BJ1328" s="190" t="str">
        <f t="shared" si="1612"/>
        <v>BJ$18</v>
      </c>
      <c r="BK1328" s="190" t="str">
        <f t="shared" si="1612"/>
        <v>BK$18</v>
      </c>
      <c r="BL1328" s="190" t="str">
        <f t="shared" si="1612"/>
        <v>BL$18</v>
      </c>
      <c r="BM1328" s="190" t="str">
        <f t="shared" si="1612"/>
        <v>BM$18</v>
      </c>
      <c r="BN1328" s="190" t="str">
        <f t="shared" si="1612"/>
        <v>BN$18</v>
      </c>
      <c r="BO1328" s="190" t="str">
        <f t="shared" si="1612"/>
        <v>BO$18</v>
      </c>
      <c r="BP1328" s="190" t="str">
        <f t="shared" si="1612"/>
        <v>BP$18</v>
      </c>
      <c r="BQ1328" s="190" t="str">
        <f t="shared" si="1612"/>
        <v>BQ$18</v>
      </c>
      <c r="BR1328" s="190" t="str">
        <f t="shared" si="1612"/>
        <v>BR$18</v>
      </c>
      <c r="BS1328" s="190" t="str">
        <f t="shared" si="1612"/>
        <v>BS$18</v>
      </c>
      <c r="BT1328" s="190" t="str">
        <f t="shared" si="1612"/>
        <v>BT$18</v>
      </c>
      <c r="BU1328" s="190" t="str">
        <f t="shared" si="1612"/>
        <v>BU$18</v>
      </c>
      <c r="BV1328" s="190" t="str">
        <f t="shared" si="1612"/>
        <v>BV$18</v>
      </c>
      <c r="BW1328" s="190" t="str">
        <f t="shared" si="1612"/>
        <v>BW$18</v>
      </c>
      <c r="BX1328" s="190" t="str">
        <f t="shared" si="1612"/>
        <v>BX$18</v>
      </c>
      <c r="BY1328" s="190" t="str">
        <f t="shared" si="1612"/>
        <v>BY$18</v>
      </c>
      <c r="BZ1328" s="190" t="str">
        <f t="shared" si="1612"/>
        <v>BZ$18</v>
      </c>
      <c r="CA1328" s="190" t="str">
        <f t="shared" si="1612"/>
        <v>CA$18</v>
      </c>
      <c r="CB1328" s="190" t="str">
        <f t="shared" si="1612"/>
        <v>CB$18</v>
      </c>
      <c r="CC1328" s="190" t="str">
        <f t="shared" si="1612"/>
        <v>CC$18</v>
      </c>
      <c r="CD1328" s="190" t="str">
        <f t="shared" si="1612"/>
        <v>CD$18</v>
      </c>
      <c r="CE1328" s="190" t="str">
        <f t="shared" ref="CE1328:CL1328" si="1613">CE$22</f>
        <v>CE$18</v>
      </c>
      <c r="CF1328" s="190" t="str">
        <f t="shared" si="1613"/>
        <v>CF$18</v>
      </c>
      <c r="CG1328" s="190" t="str">
        <f t="shared" si="1613"/>
        <v>CG$18</v>
      </c>
      <c r="CH1328" s="190" t="str">
        <f t="shared" si="1613"/>
        <v>CH$18</v>
      </c>
      <c r="CI1328" s="190" t="str">
        <f t="shared" si="1613"/>
        <v>CI$18</v>
      </c>
      <c r="CJ1328" s="190" t="str">
        <f t="shared" si="1613"/>
        <v>CJ$18</v>
      </c>
      <c r="CK1328" s="190" t="str">
        <f t="shared" si="1613"/>
        <v>CK$18</v>
      </c>
      <c r="CL1328" s="190" t="str">
        <f t="shared" si="1613"/>
        <v>CL$18</v>
      </c>
      <c r="CN1328" s="201"/>
      <c r="CO1328" s="190" t="str">
        <f t="shared" ref="CO1328:DL1328" si="1614">CO$22</f>
        <v>CO$18</v>
      </c>
      <c r="CP1328" s="190" t="str">
        <f t="shared" si="1614"/>
        <v>CP$18</v>
      </c>
      <c r="CQ1328" s="190" t="str">
        <f t="shared" si="1614"/>
        <v>CQ$18</v>
      </c>
      <c r="CR1328" s="190" t="str">
        <f t="shared" si="1614"/>
        <v>CR$18</v>
      </c>
      <c r="CS1328" s="190" t="str">
        <f t="shared" si="1614"/>
        <v>CS$18</v>
      </c>
      <c r="CT1328" s="190" t="str">
        <f t="shared" si="1614"/>
        <v>CT$18</v>
      </c>
      <c r="CU1328" s="190" t="str">
        <f t="shared" si="1614"/>
        <v>CU$18</v>
      </c>
      <c r="CV1328" s="190" t="str">
        <f t="shared" si="1614"/>
        <v>CV$18</v>
      </c>
      <c r="CW1328" s="190" t="str">
        <f t="shared" si="1614"/>
        <v>CW$18</v>
      </c>
      <c r="CX1328" s="190" t="str">
        <f t="shared" si="1614"/>
        <v>CX$18</v>
      </c>
      <c r="CY1328" s="190" t="str">
        <f t="shared" si="1614"/>
        <v>CY$18</v>
      </c>
      <c r="CZ1328" s="190" t="str">
        <f t="shared" si="1614"/>
        <v>CZ$18</v>
      </c>
      <c r="DA1328" s="190" t="str">
        <f t="shared" si="1614"/>
        <v>DA$18</v>
      </c>
      <c r="DB1328" s="190" t="str">
        <f t="shared" si="1614"/>
        <v>DB$18</v>
      </c>
      <c r="DC1328" s="190" t="str">
        <f t="shared" si="1614"/>
        <v>DC$18</v>
      </c>
      <c r="DD1328" s="190" t="str">
        <f t="shared" si="1614"/>
        <v>DD$18</v>
      </c>
      <c r="DE1328" s="190" t="str">
        <f t="shared" si="1614"/>
        <v>DE$18</v>
      </c>
      <c r="DF1328" s="190" t="str">
        <f t="shared" si="1614"/>
        <v>DF$18</v>
      </c>
      <c r="DG1328" s="190" t="str">
        <f t="shared" si="1614"/>
        <v>DG$18</v>
      </c>
      <c r="DH1328" s="190" t="str">
        <f t="shared" si="1614"/>
        <v>DH$18</v>
      </c>
      <c r="DI1328" s="190" t="str">
        <f t="shared" si="1614"/>
        <v>DI$18</v>
      </c>
      <c r="DJ1328" s="190" t="str">
        <f t="shared" si="1614"/>
        <v>DJ$18</v>
      </c>
      <c r="DK1328" s="190" t="str">
        <f t="shared" si="1614"/>
        <v>DK$18</v>
      </c>
      <c r="DL1328" s="190" t="str">
        <f t="shared" si="1614"/>
        <v>DL$18</v>
      </c>
    </row>
    <row r="1329" spans="1:116" x14ac:dyDescent="0.4">
      <c r="A1329" s="174"/>
      <c r="E1329" s="8"/>
      <c r="G1329" s="175" t="s">
        <v>464</v>
      </c>
      <c r="H1329" s="200"/>
      <c r="I1329" s="201"/>
      <c r="J1329" s="201"/>
      <c r="K1329" s="202"/>
      <c r="L1329" s="202"/>
      <c r="M1329" s="202"/>
      <c r="N1329" s="202"/>
      <c r="O1329" s="202"/>
      <c r="P1329" s="202"/>
      <c r="R1329" s="202"/>
      <c r="S1329" s="190" t="str">
        <f t="shared" ref="S1329:AX1329" si="1615">S$23</f>
        <v>S$19</v>
      </c>
      <c r="T1329" s="190" t="str">
        <f t="shared" si="1615"/>
        <v>T$19</v>
      </c>
      <c r="U1329" s="190" t="str">
        <f t="shared" si="1615"/>
        <v>U$19</v>
      </c>
      <c r="V1329" s="190" t="str">
        <f t="shared" si="1615"/>
        <v>V$19</v>
      </c>
      <c r="W1329" s="190" t="str">
        <f t="shared" si="1615"/>
        <v>W$19</v>
      </c>
      <c r="X1329" s="190" t="str">
        <f t="shared" si="1615"/>
        <v>X$19</v>
      </c>
      <c r="Y1329" s="190" t="str">
        <f t="shared" si="1615"/>
        <v>Y$19</v>
      </c>
      <c r="Z1329" s="190" t="str">
        <f t="shared" si="1615"/>
        <v>Z$19</v>
      </c>
      <c r="AA1329" s="190" t="str">
        <f t="shared" si="1615"/>
        <v>AA$19</v>
      </c>
      <c r="AB1329" s="190" t="str">
        <f t="shared" si="1615"/>
        <v>AB$19</v>
      </c>
      <c r="AC1329" s="190" t="str">
        <f t="shared" si="1615"/>
        <v>AC$19</v>
      </c>
      <c r="AD1329" s="190" t="str">
        <f t="shared" si="1615"/>
        <v>AD$19</v>
      </c>
      <c r="AE1329" s="190" t="str">
        <f t="shared" si="1615"/>
        <v>AE$19</v>
      </c>
      <c r="AF1329" s="190" t="str">
        <f t="shared" si="1615"/>
        <v>AF$19</v>
      </c>
      <c r="AG1329" s="190" t="str">
        <f t="shared" si="1615"/>
        <v>AG$19</v>
      </c>
      <c r="AH1329" s="190" t="str">
        <f t="shared" si="1615"/>
        <v>AH$19</v>
      </c>
      <c r="AI1329" s="190" t="str">
        <f t="shared" si="1615"/>
        <v>AI$19</v>
      </c>
      <c r="AJ1329" s="190" t="str">
        <f t="shared" si="1615"/>
        <v>AJ$19</v>
      </c>
      <c r="AK1329" s="190" t="str">
        <f t="shared" si="1615"/>
        <v>AK$19</v>
      </c>
      <c r="AL1329" s="190" t="str">
        <f t="shared" si="1615"/>
        <v>AL$19</v>
      </c>
      <c r="AM1329" s="190" t="str">
        <f t="shared" si="1615"/>
        <v>AM$19</v>
      </c>
      <c r="AN1329" s="190" t="str">
        <f t="shared" si="1615"/>
        <v>AN$19</v>
      </c>
      <c r="AO1329" s="190" t="str">
        <f t="shared" si="1615"/>
        <v>AO$19</v>
      </c>
      <c r="AP1329" s="190" t="str">
        <f t="shared" si="1615"/>
        <v>AP$19</v>
      </c>
      <c r="AQ1329" s="190" t="str">
        <f t="shared" si="1615"/>
        <v>AQ$19</v>
      </c>
      <c r="AR1329" s="190" t="str">
        <f t="shared" si="1615"/>
        <v>AR$19</v>
      </c>
      <c r="AS1329" s="190" t="str">
        <f t="shared" si="1615"/>
        <v>AS$19</v>
      </c>
      <c r="AT1329" s="190" t="str">
        <f t="shared" si="1615"/>
        <v>AT$19</v>
      </c>
      <c r="AU1329" s="190" t="str">
        <f t="shared" si="1615"/>
        <v>AU$19</v>
      </c>
      <c r="AV1329" s="190" t="str">
        <f t="shared" si="1615"/>
        <v>AV$19</v>
      </c>
      <c r="AW1329" s="190" t="str">
        <f t="shared" si="1615"/>
        <v>AW$19</v>
      </c>
      <c r="AX1329" s="190" t="str">
        <f t="shared" si="1615"/>
        <v>AX$19</v>
      </c>
      <c r="AY1329" s="190" t="str">
        <f t="shared" ref="AY1329:CD1329" si="1616">AY$23</f>
        <v>AY$19</v>
      </c>
      <c r="AZ1329" s="190" t="str">
        <f t="shared" si="1616"/>
        <v>AZ$19</v>
      </c>
      <c r="BA1329" s="190" t="str">
        <f t="shared" si="1616"/>
        <v>BA$19</v>
      </c>
      <c r="BB1329" s="190" t="str">
        <f t="shared" si="1616"/>
        <v>BB$19</v>
      </c>
      <c r="BC1329" s="190" t="str">
        <f t="shared" si="1616"/>
        <v>BC$19</v>
      </c>
      <c r="BD1329" s="190" t="str">
        <f t="shared" si="1616"/>
        <v>BD$19</v>
      </c>
      <c r="BE1329" s="190" t="str">
        <f t="shared" si="1616"/>
        <v>BE$19</v>
      </c>
      <c r="BF1329" s="190" t="str">
        <f t="shared" si="1616"/>
        <v>BF$19</v>
      </c>
      <c r="BG1329" s="190" t="str">
        <f t="shared" si="1616"/>
        <v>BG$19</v>
      </c>
      <c r="BH1329" s="190" t="str">
        <f t="shared" si="1616"/>
        <v>BH$19</v>
      </c>
      <c r="BI1329" s="190" t="str">
        <f t="shared" si="1616"/>
        <v>BI$19</v>
      </c>
      <c r="BJ1329" s="190" t="str">
        <f t="shared" si="1616"/>
        <v>BJ$19</v>
      </c>
      <c r="BK1329" s="190" t="str">
        <f t="shared" si="1616"/>
        <v>BK$19</v>
      </c>
      <c r="BL1329" s="190" t="str">
        <f t="shared" si="1616"/>
        <v>BL$19</v>
      </c>
      <c r="BM1329" s="190" t="str">
        <f t="shared" si="1616"/>
        <v>BM$19</v>
      </c>
      <c r="BN1329" s="190" t="str">
        <f t="shared" si="1616"/>
        <v>BN$19</v>
      </c>
      <c r="BO1329" s="190" t="str">
        <f t="shared" si="1616"/>
        <v>BO$19</v>
      </c>
      <c r="BP1329" s="190" t="str">
        <f t="shared" si="1616"/>
        <v>BP$19</v>
      </c>
      <c r="BQ1329" s="190" t="str">
        <f t="shared" si="1616"/>
        <v>BQ$19</v>
      </c>
      <c r="BR1329" s="190" t="str">
        <f t="shared" si="1616"/>
        <v>BR$19</v>
      </c>
      <c r="BS1329" s="190" t="str">
        <f t="shared" si="1616"/>
        <v>BS$19</v>
      </c>
      <c r="BT1329" s="190" t="str">
        <f t="shared" si="1616"/>
        <v>BT$19</v>
      </c>
      <c r="BU1329" s="190" t="str">
        <f t="shared" si="1616"/>
        <v>BU$19</v>
      </c>
      <c r="BV1329" s="190" t="str">
        <f t="shared" si="1616"/>
        <v>BV$19</v>
      </c>
      <c r="BW1329" s="190" t="str">
        <f t="shared" si="1616"/>
        <v>BW$19</v>
      </c>
      <c r="BX1329" s="190" t="str">
        <f t="shared" si="1616"/>
        <v>BX$19</v>
      </c>
      <c r="BY1329" s="190" t="str">
        <f t="shared" si="1616"/>
        <v>BY$19</v>
      </c>
      <c r="BZ1329" s="190" t="str">
        <f t="shared" si="1616"/>
        <v>BZ$19</v>
      </c>
      <c r="CA1329" s="190" t="str">
        <f t="shared" si="1616"/>
        <v>CA$19</v>
      </c>
      <c r="CB1329" s="190" t="str">
        <f t="shared" si="1616"/>
        <v>CB$19</v>
      </c>
      <c r="CC1329" s="190" t="str">
        <f t="shared" si="1616"/>
        <v>CC$19</v>
      </c>
      <c r="CD1329" s="190" t="str">
        <f t="shared" si="1616"/>
        <v>CD$19</v>
      </c>
      <c r="CE1329" s="190" t="str">
        <f t="shared" ref="CE1329:CL1329" si="1617">CE$23</f>
        <v>CE$19</v>
      </c>
      <c r="CF1329" s="190" t="str">
        <f t="shared" si="1617"/>
        <v>CF$19</v>
      </c>
      <c r="CG1329" s="190" t="str">
        <f t="shared" si="1617"/>
        <v>CG$19</v>
      </c>
      <c r="CH1329" s="190" t="str">
        <f t="shared" si="1617"/>
        <v>CH$19</v>
      </c>
      <c r="CI1329" s="190" t="str">
        <f t="shared" si="1617"/>
        <v>CI$19</v>
      </c>
      <c r="CJ1329" s="190" t="str">
        <f t="shared" si="1617"/>
        <v>CJ$19</v>
      </c>
      <c r="CK1329" s="190" t="str">
        <f t="shared" si="1617"/>
        <v>CK$19</v>
      </c>
      <c r="CL1329" s="190" t="str">
        <f t="shared" si="1617"/>
        <v>CL$19</v>
      </c>
      <c r="CN1329" s="201"/>
      <c r="CO1329" s="190" t="str">
        <f t="shared" ref="CO1329:DL1329" si="1618">CO$23</f>
        <v>CO$19</v>
      </c>
      <c r="CP1329" s="190" t="str">
        <f t="shared" si="1618"/>
        <v>CP$19</v>
      </c>
      <c r="CQ1329" s="190" t="str">
        <f t="shared" si="1618"/>
        <v>CQ$19</v>
      </c>
      <c r="CR1329" s="190" t="str">
        <f t="shared" si="1618"/>
        <v>CR$19</v>
      </c>
      <c r="CS1329" s="190" t="str">
        <f t="shared" si="1618"/>
        <v>CS$19</v>
      </c>
      <c r="CT1329" s="190" t="str">
        <f t="shared" si="1618"/>
        <v>CT$19</v>
      </c>
      <c r="CU1329" s="190" t="str">
        <f t="shared" si="1618"/>
        <v>CU$19</v>
      </c>
      <c r="CV1329" s="190" t="str">
        <f t="shared" si="1618"/>
        <v>CV$19</v>
      </c>
      <c r="CW1329" s="190" t="str">
        <f t="shared" si="1618"/>
        <v>CW$19</v>
      </c>
      <c r="CX1329" s="190" t="str">
        <f t="shared" si="1618"/>
        <v>CX$19</v>
      </c>
      <c r="CY1329" s="190" t="str">
        <f t="shared" si="1618"/>
        <v>CY$19</v>
      </c>
      <c r="CZ1329" s="190" t="str">
        <f t="shared" si="1618"/>
        <v>CZ$19</v>
      </c>
      <c r="DA1329" s="190" t="str">
        <f t="shared" si="1618"/>
        <v>DA$19</v>
      </c>
      <c r="DB1329" s="190" t="str">
        <f t="shared" si="1618"/>
        <v>DB$19</v>
      </c>
      <c r="DC1329" s="190" t="str">
        <f t="shared" si="1618"/>
        <v>DC$19</v>
      </c>
      <c r="DD1329" s="190" t="str">
        <f t="shared" si="1618"/>
        <v>DD$19</v>
      </c>
      <c r="DE1329" s="190" t="str">
        <f t="shared" si="1618"/>
        <v>DE$19</v>
      </c>
      <c r="DF1329" s="190" t="str">
        <f t="shared" si="1618"/>
        <v>DF$19</v>
      </c>
      <c r="DG1329" s="190" t="str">
        <f t="shared" si="1618"/>
        <v>DG$19</v>
      </c>
      <c r="DH1329" s="190" t="str">
        <f t="shared" si="1618"/>
        <v>DH$19</v>
      </c>
      <c r="DI1329" s="190" t="str">
        <f t="shared" si="1618"/>
        <v>DI$19</v>
      </c>
      <c r="DJ1329" s="190" t="str">
        <f t="shared" si="1618"/>
        <v>DJ$19</v>
      </c>
      <c r="DK1329" s="190" t="str">
        <f t="shared" si="1618"/>
        <v>DK$19</v>
      </c>
      <c r="DL1329" s="190" t="str">
        <f t="shared" si="1618"/>
        <v>DL$19</v>
      </c>
    </row>
    <row r="1330" spans="1:116" x14ac:dyDescent="0.4">
      <c r="A1330" s="31" t="s">
        <v>218</v>
      </c>
      <c r="B1330" s="31" t="s">
        <v>81</v>
      </c>
      <c r="C1330" s="31"/>
      <c r="D1330" t="s">
        <v>158</v>
      </c>
      <c r="E1330" s="8" t="str">
        <f t="shared" ref="E1330:E1346" si="1619">ROW()&amp;" "&amp;D1330</f>
        <v>1330 DCSCAC-S</v>
      </c>
      <c r="F1330" t="s">
        <v>431</v>
      </c>
      <c r="G1330" s="66" t="s">
        <v>194</v>
      </c>
      <c r="H1330" s="22"/>
      <c r="I1330" s="299"/>
      <c r="J1330" s="299"/>
      <c r="K1330" s="22"/>
      <c r="L1330" s="22"/>
      <c r="M1330" s="22"/>
      <c r="N1330" s="22"/>
      <c r="O1330" s="22"/>
      <c r="P1330" s="22"/>
      <c r="R1330" s="66"/>
      <c r="S1330" s="300"/>
      <c r="T1330" s="300"/>
      <c r="U1330" s="300"/>
      <c r="V1330" s="300"/>
      <c r="W1330" s="300"/>
      <c r="X1330" s="300"/>
      <c r="Y1330" s="300"/>
      <c r="Z1330" s="300"/>
      <c r="AA1330" s="300"/>
      <c r="AB1330" s="300"/>
      <c r="AC1330" s="300"/>
      <c r="AD1330" s="300"/>
      <c r="AE1330" s="300"/>
      <c r="AF1330" s="300"/>
      <c r="AG1330" s="300"/>
      <c r="AH1330" s="300"/>
      <c r="AI1330" s="300"/>
      <c r="AJ1330" s="300"/>
      <c r="AK1330" s="300"/>
      <c r="AL1330" s="300"/>
      <c r="AM1330" s="300"/>
      <c r="AN1330" s="300"/>
      <c r="AO1330" s="300"/>
      <c r="AP1330" s="300"/>
      <c r="AQ1330" s="300"/>
      <c r="AR1330" s="300"/>
      <c r="AS1330" s="300"/>
      <c r="AT1330" s="300"/>
      <c r="AU1330" s="300"/>
      <c r="AV1330" s="300"/>
      <c r="AW1330" s="300"/>
      <c r="AX1330" s="300"/>
      <c r="AY1330" s="300"/>
      <c r="AZ1330" s="300"/>
      <c r="BA1330" s="300"/>
      <c r="BB1330" s="300"/>
      <c r="BC1330" s="300"/>
      <c r="BD1330" s="300"/>
      <c r="BE1330" s="300"/>
      <c r="BF1330" s="300"/>
      <c r="BG1330" s="300"/>
      <c r="BH1330" s="300"/>
      <c r="BI1330" s="300"/>
      <c r="BJ1330" s="300"/>
      <c r="BK1330" s="300"/>
      <c r="BL1330" s="300"/>
      <c r="BM1330" s="300"/>
      <c r="BN1330" s="300"/>
      <c r="BO1330" s="300"/>
      <c r="BP1330" s="300"/>
      <c r="BQ1330" s="300"/>
      <c r="BR1330" s="300"/>
      <c r="BS1330" s="300"/>
      <c r="BT1330" s="300"/>
      <c r="BU1330" s="300"/>
      <c r="BV1330" s="300"/>
      <c r="BW1330" s="300"/>
      <c r="BX1330" s="300"/>
      <c r="BY1330" s="300"/>
      <c r="BZ1330" s="300"/>
      <c r="CA1330" s="300"/>
      <c r="CB1330" s="300"/>
      <c r="CC1330" s="300"/>
      <c r="CD1330" s="300"/>
      <c r="CE1330" s="300"/>
      <c r="CF1330" s="300"/>
      <c r="CG1330" s="300"/>
      <c r="CH1330" s="300"/>
      <c r="CI1330" s="300"/>
      <c r="CJ1330" s="300"/>
      <c r="CK1330" s="300"/>
      <c r="CL1330" s="300"/>
      <c r="CN1330" s="299"/>
      <c r="CO1330" s="300"/>
      <c r="CP1330" s="300"/>
      <c r="CQ1330" s="300"/>
      <c r="CR1330" s="300"/>
      <c r="CS1330" s="300"/>
      <c r="CT1330" s="300"/>
      <c r="CU1330" s="300"/>
      <c r="CV1330" s="300"/>
      <c r="CW1330" s="300"/>
      <c r="CX1330" s="300"/>
      <c r="CY1330" s="300"/>
      <c r="CZ1330" s="300"/>
      <c r="DA1330" s="300"/>
      <c r="DB1330" s="300"/>
      <c r="DC1330" s="300"/>
      <c r="DD1330" s="300"/>
      <c r="DE1330" s="300"/>
      <c r="DF1330" s="300"/>
      <c r="DG1330" s="300"/>
      <c r="DH1330" s="300"/>
      <c r="DI1330" s="300"/>
      <c r="DJ1330" s="300"/>
      <c r="DK1330" s="300"/>
      <c r="DL1330" s="300"/>
    </row>
    <row r="1331" spans="1:116" x14ac:dyDescent="0.4">
      <c r="B1331" t="str">
        <f>E1331</f>
        <v>1331 DCSCAC-S</v>
      </c>
      <c r="D1331" t="s">
        <v>158</v>
      </c>
      <c r="E1331" s="8" t="str">
        <f>ROW()&amp;" "&amp;D1331</f>
        <v>1331 DCSCAC-S</v>
      </c>
      <c r="G1331" s="95" t="str">
        <f>G1335&amp;":"</f>
        <v>Expense - Seller acquisition cost:</v>
      </c>
      <c r="I1331"/>
      <c r="J1331"/>
      <c r="R1331"/>
      <c r="S1331"/>
      <c r="T1331"/>
      <c r="U1331"/>
      <c r="V1331"/>
      <c r="W1331"/>
      <c r="X1331"/>
      <c r="Y1331"/>
      <c r="Z1331"/>
      <c r="AA1331"/>
      <c r="AB1331"/>
      <c r="AC1331"/>
      <c r="AD1331"/>
      <c r="AE1331"/>
      <c r="AF1331"/>
      <c r="AG1331"/>
      <c r="AH1331"/>
      <c r="AI1331"/>
      <c r="AJ1331"/>
      <c r="AK1331"/>
      <c r="AL1331"/>
      <c r="AM1331"/>
      <c r="AN1331"/>
      <c r="AO1331"/>
      <c r="AP1331"/>
      <c r="AQ1331"/>
      <c r="AR1331"/>
      <c r="AS1331"/>
      <c r="AT1331"/>
      <c r="AU1331"/>
      <c r="AV1331"/>
      <c r="AW1331"/>
      <c r="AX1331"/>
      <c r="AY1331"/>
      <c r="AZ1331"/>
      <c r="BA1331"/>
      <c r="BB1331"/>
      <c r="BC1331"/>
      <c r="BD1331"/>
      <c r="BE1331"/>
      <c r="BF1331"/>
      <c r="BG1331"/>
      <c r="BH1331"/>
      <c r="BI1331"/>
      <c r="BJ1331"/>
      <c r="BK1331"/>
      <c r="BL1331"/>
      <c r="BM1331"/>
      <c r="BN1331"/>
      <c r="BO1331"/>
      <c r="BP1331"/>
      <c r="BQ1331"/>
      <c r="BR1331"/>
      <c r="BS1331"/>
      <c r="BT1331"/>
      <c r="BU1331"/>
      <c r="BV1331"/>
      <c r="BW1331"/>
      <c r="BX1331"/>
      <c r="BY1331"/>
      <c r="BZ1331"/>
      <c r="CA1331"/>
      <c r="CB1331"/>
      <c r="CC1331"/>
      <c r="CD1331"/>
      <c r="CE1331"/>
      <c r="CF1331"/>
      <c r="CG1331"/>
      <c r="CH1331"/>
      <c r="CI1331"/>
      <c r="CJ1331"/>
      <c r="CK1331"/>
      <c r="CL1331"/>
      <c r="CN1331"/>
    </row>
    <row r="1332" spans="1:116" x14ac:dyDescent="0.4">
      <c r="B1332" t="str">
        <f>E1332</f>
        <v>1332 DCSCAC-S</v>
      </c>
      <c r="D1332" t="s">
        <v>158</v>
      </c>
      <c r="E1332" s="8" t="str">
        <f t="shared" si="1619"/>
        <v>1332 DCSCAC-S</v>
      </c>
      <c r="G1332" s="145" t="str">
        <f>"# of "&amp;G1338&amp;"s"&amp;"/seller/month"</f>
        <v># of primary units/seller/month</v>
      </c>
      <c r="H1332" s="12"/>
      <c r="I1332" s="60"/>
      <c r="J1332" s="60"/>
      <c r="K1332" s="14">
        <v>10</v>
      </c>
      <c r="L1332" s="14">
        <v>10</v>
      </c>
      <c r="M1332" s="14">
        <v>10</v>
      </c>
      <c r="N1332" s="14">
        <v>10</v>
      </c>
      <c r="O1332" s="14">
        <v>10</v>
      </c>
      <c r="P1332" s="14">
        <v>10</v>
      </c>
      <c r="R1332" s="15"/>
      <c r="S1332" s="76" cm="1">
        <f t="array" ref="S1332">INDEX($K:$P,ROW(),MATCH(S$3,$K$2:$P$2,0))</f>
        <v>10</v>
      </c>
      <c r="T1332" s="76" cm="1">
        <f t="array" ref="T1332">INDEX($K:$P,ROW(),MATCH(T$3,$K$2:$P$2,0))</f>
        <v>10</v>
      </c>
      <c r="U1332" s="76" cm="1">
        <f t="array" ref="U1332">INDEX($K:$P,ROW(),MATCH(U$3,$K$2:$P$2,0))</f>
        <v>10</v>
      </c>
      <c r="V1332" s="76" cm="1">
        <f t="array" ref="V1332">INDEX($K:$P,ROW(),MATCH(V$3,$K$2:$P$2,0))</f>
        <v>10</v>
      </c>
      <c r="W1332" s="76" cm="1">
        <f t="array" ref="W1332">INDEX($K:$P,ROW(),MATCH(W$3,$K$2:$P$2,0))</f>
        <v>10</v>
      </c>
      <c r="X1332" s="76" cm="1">
        <f t="array" ref="X1332">INDEX($K:$P,ROW(),MATCH(X$3,$K$2:$P$2,0))</f>
        <v>10</v>
      </c>
      <c r="Y1332" s="76" cm="1">
        <f t="array" ref="Y1332">INDEX($K:$P,ROW(),MATCH(Y$3,$K$2:$P$2,0))</f>
        <v>10</v>
      </c>
      <c r="Z1332" s="76" cm="1">
        <f t="array" ref="Z1332">INDEX($K:$P,ROW(),MATCH(Z$3,$K$2:$P$2,0))</f>
        <v>10</v>
      </c>
      <c r="AA1332" s="76" cm="1">
        <f t="array" ref="AA1332">INDEX($K:$P,ROW(),MATCH(AA$3,$K$2:$P$2,0))</f>
        <v>10</v>
      </c>
      <c r="AB1332" s="76" cm="1">
        <f t="array" ref="AB1332">INDEX($K:$P,ROW(),MATCH(AB$3,$K$2:$P$2,0))</f>
        <v>10</v>
      </c>
      <c r="AC1332" s="76" cm="1">
        <f t="array" ref="AC1332">INDEX($K:$P,ROW(),MATCH(AC$3,$K$2:$P$2,0))</f>
        <v>10</v>
      </c>
      <c r="AD1332" s="76" cm="1">
        <f t="array" ref="AD1332">INDEX($K:$P,ROW(),MATCH(AD$3,$K$2:$P$2,0))</f>
        <v>10</v>
      </c>
      <c r="AE1332" s="76" cm="1">
        <f t="array" ref="AE1332">INDEX($K:$P,ROW(),MATCH(AE$3,$K$2:$P$2,0))</f>
        <v>10</v>
      </c>
      <c r="AF1332" s="76" cm="1">
        <f t="array" ref="AF1332">INDEX($K:$P,ROW(),MATCH(AF$3,$K$2:$P$2,0))</f>
        <v>10</v>
      </c>
      <c r="AG1332" s="76" cm="1">
        <f t="array" ref="AG1332">INDEX($K:$P,ROW(),MATCH(AG$3,$K$2:$P$2,0))</f>
        <v>10</v>
      </c>
      <c r="AH1332" s="76" cm="1">
        <f t="array" ref="AH1332">INDEX($K:$P,ROW(),MATCH(AH$3,$K$2:$P$2,0))</f>
        <v>10</v>
      </c>
      <c r="AI1332" s="76" cm="1">
        <f t="array" ref="AI1332">INDEX($K:$P,ROW(),MATCH(AI$3,$K$2:$P$2,0))</f>
        <v>10</v>
      </c>
      <c r="AJ1332" s="76" cm="1">
        <f t="array" ref="AJ1332">INDEX($K:$P,ROW(),MATCH(AJ$3,$K$2:$P$2,0))</f>
        <v>10</v>
      </c>
      <c r="AK1332" s="76" cm="1">
        <f t="array" ref="AK1332">INDEX($K:$P,ROW(),MATCH(AK$3,$K$2:$P$2,0))</f>
        <v>10</v>
      </c>
      <c r="AL1332" s="76" cm="1">
        <f t="array" ref="AL1332">INDEX($K:$P,ROW(),MATCH(AL$3,$K$2:$P$2,0))</f>
        <v>10</v>
      </c>
      <c r="AM1332" s="76" cm="1">
        <f t="array" ref="AM1332">INDEX($K:$P,ROW(),MATCH(AM$3,$K$2:$P$2,0))</f>
        <v>10</v>
      </c>
      <c r="AN1332" s="76" cm="1">
        <f t="array" ref="AN1332">INDEX($K:$P,ROW(),MATCH(AN$3,$K$2:$P$2,0))</f>
        <v>10</v>
      </c>
      <c r="AO1332" s="76" cm="1">
        <f t="array" ref="AO1332">INDEX($K:$P,ROW(),MATCH(AO$3,$K$2:$P$2,0))</f>
        <v>10</v>
      </c>
      <c r="AP1332" s="76" cm="1">
        <f t="array" ref="AP1332">INDEX($K:$P,ROW(),MATCH(AP$3,$K$2:$P$2,0))</f>
        <v>10</v>
      </c>
      <c r="AQ1332" s="76" cm="1">
        <f t="array" ref="AQ1332">INDEX($K:$P,ROW(),MATCH(AQ$3,$K$2:$P$2,0))</f>
        <v>10</v>
      </c>
      <c r="AR1332" s="76" cm="1">
        <f t="array" ref="AR1332">INDEX($K:$P,ROW(),MATCH(AR$3,$K$2:$P$2,0))</f>
        <v>10</v>
      </c>
      <c r="AS1332" s="76" cm="1">
        <f t="array" ref="AS1332">INDEX($K:$P,ROW(),MATCH(AS$3,$K$2:$P$2,0))</f>
        <v>10</v>
      </c>
      <c r="AT1332" s="76" cm="1">
        <f t="array" ref="AT1332">INDEX($K:$P,ROW(),MATCH(AT$3,$K$2:$P$2,0))</f>
        <v>10</v>
      </c>
      <c r="AU1332" s="76" cm="1">
        <f t="array" ref="AU1332">INDEX($K:$P,ROW(),MATCH(AU$3,$K$2:$P$2,0))</f>
        <v>10</v>
      </c>
      <c r="AV1332" s="76" cm="1">
        <f t="array" ref="AV1332">INDEX($K:$P,ROW(),MATCH(AV$3,$K$2:$P$2,0))</f>
        <v>10</v>
      </c>
      <c r="AW1332" s="76" cm="1">
        <f t="array" ref="AW1332">INDEX($K:$P,ROW(),MATCH(AW$3,$K$2:$P$2,0))</f>
        <v>10</v>
      </c>
      <c r="AX1332" s="76" cm="1">
        <f t="array" ref="AX1332">INDEX($K:$P,ROW(),MATCH(AX$3,$K$2:$P$2,0))</f>
        <v>10</v>
      </c>
      <c r="AY1332" s="76" cm="1">
        <f t="array" ref="AY1332">INDEX($K:$P,ROW(),MATCH(AY$3,$K$2:$P$2,0))</f>
        <v>10</v>
      </c>
      <c r="AZ1332" s="76" cm="1">
        <f t="array" ref="AZ1332">INDEX($K:$P,ROW(),MATCH(AZ$3,$K$2:$P$2,0))</f>
        <v>10</v>
      </c>
      <c r="BA1332" s="76" cm="1">
        <f t="array" ref="BA1332">INDEX($K:$P,ROW(),MATCH(BA$3,$K$2:$P$2,0))</f>
        <v>10</v>
      </c>
      <c r="BB1332" s="76" cm="1">
        <f t="array" ref="BB1332">INDEX($K:$P,ROW(),MATCH(BB$3,$K$2:$P$2,0))</f>
        <v>10</v>
      </c>
      <c r="BC1332" s="76" cm="1">
        <f t="array" ref="BC1332">INDEX($K:$P,ROW(),MATCH(BC$3,$K$2:$P$2,0))</f>
        <v>10</v>
      </c>
      <c r="BD1332" s="76" cm="1">
        <f t="array" ref="BD1332">INDEX($K:$P,ROW(),MATCH(BD$3,$K$2:$P$2,0))</f>
        <v>10</v>
      </c>
      <c r="BE1332" s="76" cm="1">
        <f t="array" ref="BE1332">INDEX($K:$P,ROW(),MATCH(BE$3,$K$2:$P$2,0))</f>
        <v>10</v>
      </c>
      <c r="BF1332" s="76" cm="1">
        <f t="array" ref="BF1332">INDEX($K:$P,ROW(),MATCH(BF$3,$K$2:$P$2,0))</f>
        <v>10</v>
      </c>
      <c r="BG1332" s="76" cm="1">
        <f t="array" ref="BG1332">INDEX($K:$P,ROW(),MATCH(BG$3,$K$2:$P$2,0))</f>
        <v>10</v>
      </c>
      <c r="BH1332" s="76" cm="1">
        <f t="array" ref="BH1332">INDEX($K:$P,ROW(),MATCH(BH$3,$K$2:$P$2,0))</f>
        <v>10</v>
      </c>
      <c r="BI1332" s="76" cm="1">
        <f t="array" ref="BI1332">INDEX($K:$P,ROW(),MATCH(BI$3,$K$2:$P$2,0))</f>
        <v>10</v>
      </c>
      <c r="BJ1332" s="76" cm="1">
        <f t="array" ref="BJ1332">INDEX($K:$P,ROW(),MATCH(BJ$3,$K$2:$P$2,0))</f>
        <v>10</v>
      </c>
      <c r="BK1332" s="76" cm="1">
        <f t="array" ref="BK1332">INDEX($K:$P,ROW(),MATCH(BK$3,$K$2:$P$2,0))</f>
        <v>10</v>
      </c>
      <c r="BL1332" s="76" cm="1">
        <f t="array" ref="BL1332">INDEX($K:$P,ROW(),MATCH(BL$3,$K$2:$P$2,0))</f>
        <v>10</v>
      </c>
      <c r="BM1332" s="76" cm="1">
        <f t="array" ref="BM1332">INDEX($K:$P,ROW(),MATCH(BM$3,$K$2:$P$2,0))</f>
        <v>10</v>
      </c>
      <c r="BN1332" s="76" cm="1">
        <f t="array" ref="BN1332">INDEX($K:$P,ROW(),MATCH(BN$3,$K$2:$P$2,0))</f>
        <v>10</v>
      </c>
      <c r="BO1332" s="76" cm="1">
        <f t="array" ref="BO1332">INDEX($K:$P,ROW(),MATCH(BO$3,$K$2:$P$2,0))</f>
        <v>10</v>
      </c>
      <c r="BP1332" s="76" cm="1">
        <f t="array" ref="BP1332">INDEX($K:$P,ROW(),MATCH(BP$3,$K$2:$P$2,0))</f>
        <v>10</v>
      </c>
      <c r="BQ1332" s="76" cm="1">
        <f t="array" ref="BQ1332">INDEX($K:$P,ROW(),MATCH(BQ$3,$K$2:$P$2,0))</f>
        <v>10</v>
      </c>
      <c r="BR1332" s="76" cm="1">
        <f t="array" ref="BR1332">INDEX($K:$P,ROW(),MATCH(BR$3,$K$2:$P$2,0))</f>
        <v>10</v>
      </c>
      <c r="BS1332" s="76" cm="1">
        <f t="array" ref="BS1332">INDEX($K:$P,ROW(),MATCH(BS$3,$K$2:$P$2,0))</f>
        <v>10</v>
      </c>
      <c r="BT1332" s="76" cm="1">
        <f t="array" ref="BT1332">INDEX($K:$P,ROW(),MATCH(BT$3,$K$2:$P$2,0))</f>
        <v>10</v>
      </c>
      <c r="BU1332" s="76" cm="1">
        <f t="array" ref="BU1332">INDEX($K:$P,ROW(),MATCH(BU$3,$K$2:$P$2,0))</f>
        <v>10</v>
      </c>
      <c r="BV1332" s="76" cm="1">
        <f t="array" ref="BV1332">INDEX($K:$P,ROW(),MATCH(BV$3,$K$2:$P$2,0))</f>
        <v>10</v>
      </c>
      <c r="BW1332" s="76" cm="1">
        <f t="array" ref="BW1332">INDEX($K:$P,ROW(),MATCH(BW$3,$K$2:$P$2,0))</f>
        <v>10</v>
      </c>
      <c r="BX1332" s="76" cm="1">
        <f t="array" ref="BX1332">INDEX($K:$P,ROW(),MATCH(BX$3,$K$2:$P$2,0))</f>
        <v>10</v>
      </c>
      <c r="BY1332" s="76" cm="1">
        <f t="array" ref="BY1332">INDEX($K:$P,ROW(),MATCH(BY$3,$K$2:$P$2,0))</f>
        <v>10</v>
      </c>
      <c r="BZ1332" s="76" cm="1">
        <f t="array" ref="BZ1332">INDEX($K:$P,ROW(),MATCH(BZ$3,$K$2:$P$2,0))</f>
        <v>10</v>
      </c>
      <c r="CA1332" s="76" cm="1">
        <f t="array" ref="CA1332">INDEX($K:$P,ROW(),MATCH(CA$3,$K$2:$P$2,0))</f>
        <v>10</v>
      </c>
      <c r="CB1332" s="76" cm="1">
        <f t="array" ref="CB1332">INDEX($K:$P,ROW(),MATCH(CB$3,$K$2:$P$2,0))</f>
        <v>10</v>
      </c>
      <c r="CC1332" s="76" cm="1">
        <f t="array" ref="CC1332">INDEX($K:$P,ROW(),MATCH(CC$3,$K$2:$P$2,0))</f>
        <v>10</v>
      </c>
      <c r="CD1332" s="76" cm="1">
        <f t="array" ref="CD1332">INDEX($K:$P,ROW(),MATCH(CD$3,$K$2:$P$2,0))</f>
        <v>10</v>
      </c>
      <c r="CE1332" s="76" cm="1">
        <f t="array" ref="CE1332">INDEX($K:$P,ROW(),MATCH(CE$3,$K$2:$P$2,0))</f>
        <v>10</v>
      </c>
      <c r="CF1332" s="76" cm="1">
        <f t="array" ref="CF1332">INDEX($K:$P,ROW(),MATCH(CF$3,$K$2:$P$2,0))</f>
        <v>10</v>
      </c>
      <c r="CG1332" s="76" cm="1">
        <f t="array" ref="CG1332">INDEX($K:$P,ROW(),MATCH(CG$3,$K$2:$P$2,0))</f>
        <v>10</v>
      </c>
      <c r="CH1332" s="76" cm="1">
        <f t="array" ref="CH1332">INDEX($K:$P,ROW(),MATCH(CH$3,$K$2:$P$2,0))</f>
        <v>10</v>
      </c>
      <c r="CI1332" s="76" cm="1">
        <f t="array" ref="CI1332">INDEX($K:$P,ROW(),MATCH(CI$3,$K$2:$P$2,0))</f>
        <v>10</v>
      </c>
      <c r="CJ1332" s="76" cm="1">
        <f t="array" ref="CJ1332">INDEX($K:$P,ROW(),MATCH(CJ$3,$K$2:$P$2,0))</f>
        <v>10</v>
      </c>
      <c r="CK1332" s="76" cm="1">
        <f t="array" ref="CK1332">INDEX($K:$P,ROW(),MATCH(CK$3,$K$2:$P$2,0))</f>
        <v>10</v>
      </c>
      <c r="CL1332" s="76" cm="1">
        <f t="array" ref="CL1332">INDEX($K:$P,ROW(),MATCH(CL$3,$K$2:$P$2,0))</f>
        <v>10</v>
      </c>
      <c r="CN1332" s="60"/>
      <c r="CO1332" s="76" t="e" cm="1">
        <f t="array" ref="CO1332">INDEX($K:$P,ROW(),MATCH(CO$3,$K$2:$P$2,0))</f>
        <v>#N/A</v>
      </c>
      <c r="CP1332" s="76" t="e" cm="1">
        <f t="array" ref="CP1332">INDEX($K:$P,ROW(),MATCH(CP$3,$K$2:$P$2,0))</f>
        <v>#N/A</v>
      </c>
      <c r="CQ1332" s="76" t="e" cm="1">
        <f t="array" ref="CQ1332">INDEX($K:$P,ROW(),MATCH(CQ$3,$K$2:$P$2,0))</f>
        <v>#N/A</v>
      </c>
      <c r="CR1332" s="76" t="e" cm="1">
        <f t="array" ref="CR1332">INDEX($K:$P,ROW(),MATCH(CR$3,$K$2:$P$2,0))</f>
        <v>#N/A</v>
      </c>
      <c r="CS1332" s="76" t="e" cm="1">
        <f t="array" ref="CS1332">INDEX($K:$P,ROW(),MATCH(CS$3,$K$2:$P$2,0))</f>
        <v>#N/A</v>
      </c>
      <c r="CT1332" s="76" t="e" cm="1">
        <f t="array" ref="CT1332">INDEX($K:$P,ROW(),MATCH(CT$3,$K$2:$P$2,0))</f>
        <v>#N/A</v>
      </c>
      <c r="CU1332" s="76" t="e" cm="1">
        <f t="array" ref="CU1332">INDEX($K:$P,ROW(),MATCH(CU$3,$K$2:$P$2,0))</f>
        <v>#N/A</v>
      </c>
      <c r="CV1332" s="76" t="e" cm="1">
        <f t="array" ref="CV1332">INDEX($K:$P,ROW(),MATCH(CV$3,$K$2:$P$2,0))</f>
        <v>#N/A</v>
      </c>
      <c r="CW1332" s="76" t="e" cm="1">
        <f t="array" ref="CW1332">INDEX($K:$P,ROW(),MATCH(CW$3,$K$2:$P$2,0))</f>
        <v>#N/A</v>
      </c>
      <c r="CX1332" s="76" t="e" cm="1">
        <f t="array" ref="CX1332">INDEX($K:$P,ROW(),MATCH(CX$3,$K$2:$P$2,0))</f>
        <v>#N/A</v>
      </c>
      <c r="CY1332" s="76" t="e" cm="1">
        <f t="array" ref="CY1332">INDEX($K:$P,ROW(),MATCH(CY$3,$K$2:$P$2,0))</f>
        <v>#N/A</v>
      </c>
      <c r="CZ1332" s="76" t="e" cm="1">
        <f t="array" ref="CZ1332">INDEX($K:$P,ROW(),MATCH(CZ$3,$K$2:$P$2,0))</f>
        <v>#N/A</v>
      </c>
      <c r="DA1332" s="76" t="e" cm="1">
        <f t="array" ref="DA1332">INDEX($K:$P,ROW(),MATCH(DA$3,$K$2:$P$2,0))</f>
        <v>#N/A</v>
      </c>
      <c r="DB1332" s="76" t="e" cm="1">
        <f t="array" ref="DB1332">INDEX($K:$P,ROW(),MATCH(DB$3,$K$2:$P$2,0))</f>
        <v>#N/A</v>
      </c>
      <c r="DC1332" s="76" t="e" cm="1">
        <f t="array" ref="DC1332">INDEX($K:$P,ROW(),MATCH(DC$3,$K$2:$P$2,0))</f>
        <v>#N/A</v>
      </c>
      <c r="DD1332" s="76" t="e" cm="1">
        <f t="array" ref="DD1332">INDEX($K:$P,ROW(),MATCH(DD$3,$K$2:$P$2,0))</f>
        <v>#N/A</v>
      </c>
      <c r="DE1332" s="76" t="e" cm="1">
        <f t="array" ref="DE1332">INDEX($K:$P,ROW(),MATCH(DE$3,$K$2:$P$2,0))</f>
        <v>#N/A</v>
      </c>
      <c r="DF1332" s="76" t="e" cm="1">
        <f t="array" ref="DF1332">INDEX($K:$P,ROW(),MATCH(DF$3,$K$2:$P$2,0))</f>
        <v>#N/A</v>
      </c>
      <c r="DG1332" s="76" t="e" cm="1">
        <f t="array" ref="DG1332">INDEX($K:$P,ROW(),MATCH(DG$3,$K$2:$P$2,0))</f>
        <v>#N/A</v>
      </c>
      <c r="DH1332" s="76" t="e" cm="1">
        <f t="array" ref="DH1332">INDEX($K:$P,ROW(),MATCH(DH$3,$K$2:$P$2,0))</f>
        <v>#N/A</v>
      </c>
      <c r="DI1332" s="76" t="e" cm="1">
        <f t="array" ref="DI1332">INDEX($K:$P,ROW(),MATCH(DI$3,$K$2:$P$2,0))</f>
        <v>#N/A</v>
      </c>
      <c r="DJ1332" s="76" t="e" cm="1">
        <f t="array" ref="DJ1332">INDEX($K:$P,ROW(),MATCH(DJ$3,$K$2:$P$2,0))</f>
        <v>#N/A</v>
      </c>
      <c r="DK1332" s="76" t="e" cm="1">
        <f t="array" ref="DK1332">INDEX($K:$P,ROW(),MATCH(DK$3,$K$2:$P$2,0))</f>
        <v>#N/A</v>
      </c>
      <c r="DL1332" s="76" t="e" cm="1">
        <f t="array" ref="DL1332">INDEX($K:$P,ROW(),MATCH(DL$3,$K$2:$P$2,0))</f>
        <v>#N/A</v>
      </c>
    </row>
    <row r="1333" spans="1:116" x14ac:dyDescent="0.4">
      <c r="C1333" t="s">
        <v>80</v>
      </c>
      <c r="D1333" t="s">
        <v>158</v>
      </c>
      <c r="E1333" s="8" t="str">
        <f t="shared" si="1619"/>
        <v>1333 DCSCAC-S</v>
      </c>
      <c r="G1333" s="145" t="s">
        <v>495</v>
      </c>
      <c r="H1333" s="12"/>
      <c r="I1333" s="60"/>
      <c r="J1333" s="60"/>
      <c r="K1333" s="15">
        <f>SUMIF($3:$3,K$2,1331:1331)</f>
        <v>0</v>
      </c>
      <c r="L1333" s="15">
        <f>SUMIF($3:$3,L$2,1331:1331)</f>
        <v>0</v>
      </c>
      <c r="M1333" s="15">
        <f>SUMIF($3:$3,M$2,1331:1331)</f>
        <v>0</v>
      </c>
      <c r="N1333" s="15">
        <f>SUMIF($3:$3,N$2,1331:1331)</f>
        <v>0</v>
      </c>
      <c r="O1333" s="15">
        <f>SUMIF($3:$3,O$2,1331:1331)</f>
        <v>0</v>
      </c>
      <c r="P1333" s="15">
        <f>SUMIF($3:$3,P$2,1331:1331)</f>
        <v>0</v>
      </c>
      <c r="R1333" s="15"/>
      <c r="S1333" s="76" cm="1">
        <f t="array" aca="1" ref="S1333" ca="1">INDIRECT(S1325)/S1332</f>
        <v>500</v>
      </c>
      <c r="T1333" s="76" cm="1">
        <f t="array" aca="1" ref="T1333" ca="1">INDIRECT(T1325)/T1332</f>
        <v>500</v>
      </c>
      <c r="U1333" s="76" cm="1">
        <f t="array" aca="1" ref="U1333" ca="1">INDIRECT(U1325)/U1332</f>
        <v>500</v>
      </c>
      <c r="V1333" s="76" cm="1">
        <f t="array" aca="1" ref="V1333" ca="1">INDIRECT(V1325)/V1332</f>
        <v>500</v>
      </c>
      <c r="W1333" s="76" cm="1">
        <f t="array" aca="1" ref="W1333" ca="1">INDIRECT(W1325)/W1332</f>
        <v>500</v>
      </c>
      <c r="X1333" s="76" cm="1">
        <f t="array" aca="1" ref="X1333" ca="1">INDIRECT(X1325)/X1332</f>
        <v>500</v>
      </c>
      <c r="Y1333" s="76" cm="1">
        <f t="array" aca="1" ref="Y1333" ca="1">INDIRECT(Y1325)/Y1332</f>
        <v>500</v>
      </c>
      <c r="Z1333" s="76" cm="1">
        <f t="array" aca="1" ref="Z1333" ca="1">INDIRECT(Z1325)/Z1332</f>
        <v>500</v>
      </c>
      <c r="AA1333" s="76" cm="1">
        <f t="array" aca="1" ref="AA1333" ca="1">INDIRECT(AA1325)/AA1332</f>
        <v>500</v>
      </c>
      <c r="AB1333" s="76" cm="1">
        <f t="array" aca="1" ref="AB1333" ca="1">INDIRECT(AB1325)/AB1332</f>
        <v>500</v>
      </c>
      <c r="AC1333" s="76" cm="1">
        <f t="array" aca="1" ref="AC1333" ca="1">INDIRECT(AC1325)/AC1332</f>
        <v>500</v>
      </c>
      <c r="AD1333" s="76" cm="1">
        <f t="array" aca="1" ref="AD1333" ca="1">INDIRECT(AD1325)/AD1332</f>
        <v>500</v>
      </c>
      <c r="AE1333" s="76" cm="1">
        <f t="array" aca="1" ref="AE1333" ca="1">INDIRECT(AE1325)/AE1332</f>
        <v>500</v>
      </c>
      <c r="AF1333" s="76" cm="1">
        <f t="array" aca="1" ref="AF1333" ca="1">INDIRECT(AF1325)/AF1332</f>
        <v>500</v>
      </c>
      <c r="AG1333" s="76" cm="1">
        <f t="array" aca="1" ref="AG1333" ca="1">INDIRECT(AG1325)/AG1332</f>
        <v>500</v>
      </c>
      <c r="AH1333" s="76" cm="1">
        <f t="array" aca="1" ref="AH1333" ca="1">INDIRECT(AH1325)/AH1332</f>
        <v>500</v>
      </c>
      <c r="AI1333" s="76" cm="1">
        <f t="array" aca="1" ref="AI1333" ca="1">INDIRECT(AI1325)/AI1332</f>
        <v>500</v>
      </c>
      <c r="AJ1333" s="76" cm="1">
        <f t="array" aca="1" ref="AJ1333" ca="1">INDIRECT(AJ1325)/AJ1332</f>
        <v>500</v>
      </c>
      <c r="AK1333" s="76" cm="1">
        <f t="array" aca="1" ref="AK1333" ca="1">INDIRECT(AK1325)/AK1332</f>
        <v>500</v>
      </c>
      <c r="AL1333" s="76" cm="1">
        <f t="array" aca="1" ref="AL1333" ca="1">INDIRECT(AL1325)/AL1332</f>
        <v>500</v>
      </c>
      <c r="AM1333" s="76" cm="1">
        <f t="array" aca="1" ref="AM1333" ca="1">INDIRECT(AM1325)/AM1332</f>
        <v>500</v>
      </c>
      <c r="AN1333" s="76" cm="1">
        <f t="array" aca="1" ref="AN1333" ca="1">INDIRECT(AN1325)/AN1332</f>
        <v>500</v>
      </c>
      <c r="AO1333" s="76" cm="1">
        <f t="array" aca="1" ref="AO1333" ca="1">INDIRECT(AO1325)/AO1332</f>
        <v>500</v>
      </c>
      <c r="AP1333" s="76" cm="1">
        <f t="array" aca="1" ref="AP1333" ca="1">INDIRECT(AP1325)/AP1332</f>
        <v>500</v>
      </c>
      <c r="AQ1333" s="76" cm="1">
        <f t="array" aca="1" ref="AQ1333" ca="1">INDIRECT(AQ1325)/AQ1332</f>
        <v>500</v>
      </c>
      <c r="AR1333" s="76" cm="1">
        <f t="array" aca="1" ref="AR1333" ca="1">INDIRECT(AR1325)/AR1332</f>
        <v>500</v>
      </c>
      <c r="AS1333" s="76" cm="1">
        <f t="array" aca="1" ref="AS1333" ca="1">INDIRECT(AS1325)/AS1332</f>
        <v>500</v>
      </c>
      <c r="AT1333" s="76" cm="1">
        <f t="array" aca="1" ref="AT1333" ca="1">INDIRECT(AT1325)/AT1332</f>
        <v>500</v>
      </c>
      <c r="AU1333" s="76" cm="1">
        <f t="array" aca="1" ref="AU1333" ca="1">INDIRECT(AU1325)/AU1332</f>
        <v>500</v>
      </c>
      <c r="AV1333" s="76" cm="1">
        <f t="array" aca="1" ref="AV1333" ca="1">INDIRECT(AV1325)/AV1332</f>
        <v>500</v>
      </c>
      <c r="AW1333" s="76" cm="1">
        <f t="array" aca="1" ref="AW1333" ca="1">INDIRECT(AW1325)/AW1332</f>
        <v>500</v>
      </c>
      <c r="AX1333" s="76" cm="1">
        <f t="array" aca="1" ref="AX1333" ca="1">INDIRECT(AX1325)/AX1332</f>
        <v>500</v>
      </c>
      <c r="AY1333" s="76" cm="1">
        <f t="array" aca="1" ref="AY1333" ca="1">INDIRECT(AY1325)/AY1332</f>
        <v>500</v>
      </c>
      <c r="AZ1333" s="76" cm="1">
        <f t="array" aca="1" ref="AZ1333" ca="1">INDIRECT(AZ1325)/AZ1332</f>
        <v>500</v>
      </c>
      <c r="BA1333" s="76" cm="1">
        <f t="array" aca="1" ref="BA1333" ca="1">INDIRECT(BA1325)/BA1332</f>
        <v>500</v>
      </c>
      <c r="BB1333" s="76" cm="1">
        <f t="array" aca="1" ref="BB1333" ca="1">INDIRECT(BB1325)/BB1332</f>
        <v>500</v>
      </c>
      <c r="BC1333" s="76" cm="1">
        <f t="array" aca="1" ref="BC1333" ca="1">INDIRECT(BC1325)/BC1332</f>
        <v>500</v>
      </c>
      <c r="BD1333" s="76" cm="1">
        <f t="array" aca="1" ref="BD1333" ca="1">INDIRECT(BD1325)/BD1332</f>
        <v>500</v>
      </c>
      <c r="BE1333" s="76" cm="1">
        <f t="array" aca="1" ref="BE1333" ca="1">INDIRECT(BE1325)/BE1332</f>
        <v>500</v>
      </c>
      <c r="BF1333" s="76" cm="1">
        <f t="array" aca="1" ref="BF1333" ca="1">INDIRECT(BF1325)/BF1332</f>
        <v>500</v>
      </c>
      <c r="BG1333" s="76" cm="1">
        <f t="array" aca="1" ref="BG1333" ca="1">INDIRECT(BG1325)/BG1332</f>
        <v>500</v>
      </c>
      <c r="BH1333" s="76" cm="1">
        <f t="array" aca="1" ref="BH1333" ca="1">INDIRECT(BH1325)/BH1332</f>
        <v>500</v>
      </c>
      <c r="BI1333" s="76" cm="1">
        <f t="array" aca="1" ref="BI1333" ca="1">INDIRECT(BI1325)/BI1332</f>
        <v>500</v>
      </c>
      <c r="BJ1333" s="76" cm="1">
        <f t="array" aca="1" ref="BJ1333" ca="1">INDIRECT(BJ1325)/BJ1332</f>
        <v>500</v>
      </c>
      <c r="BK1333" s="76" cm="1">
        <f t="array" aca="1" ref="BK1333" ca="1">INDIRECT(BK1325)/BK1332</f>
        <v>500</v>
      </c>
      <c r="BL1333" s="76" cm="1">
        <f t="array" aca="1" ref="BL1333" ca="1">INDIRECT(BL1325)/BL1332</f>
        <v>500</v>
      </c>
      <c r="BM1333" s="76" cm="1">
        <f t="array" aca="1" ref="BM1333" ca="1">INDIRECT(BM1325)/BM1332</f>
        <v>500</v>
      </c>
      <c r="BN1333" s="76" cm="1">
        <f t="array" aca="1" ref="BN1333" ca="1">INDIRECT(BN1325)/BN1332</f>
        <v>500</v>
      </c>
      <c r="BO1333" s="76" cm="1">
        <f t="array" aca="1" ref="BO1333" ca="1">INDIRECT(BO1325)/BO1332</f>
        <v>500</v>
      </c>
      <c r="BP1333" s="76" cm="1">
        <f t="array" aca="1" ref="BP1333" ca="1">INDIRECT(BP1325)/BP1332</f>
        <v>500</v>
      </c>
      <c r="BQ1333" s="76" cm="1">
        <f t="array" aca="1" ref="BQ1333" ca="1">INDIRECT(BQ1325)/BQ1332</f>
        <v>500</v>
      </c>
      <c r="BR1333" s="76" cm="1">
        <f t="array" aca="1" ref="BR1333" ca="1">INDIRECT(BR1325)/BR1332</f>
        <v>500</v>
      </c>
      <c r="BS1333" s="76" cm="1">
        <f t="array" aca="1" ref="BS1333" ca="1">INDIRECT(BS1325)/BS1332</f>
        <v>500</v>
      </c>
      <c r="BT1333" s="76" cm="1">
        <f t="array" aca="1" ref="BT1333" ca="1">INDIRECT(BT1325)/BT1332</f>
        <v>500</v>
      </c>
      <c r="BU1333" s="76" cm="1">
        <f t="array" aca="1" ref="BU1333" ca="1">INDIRECT(BU1325)/BU1332</f>
        <v>500</v>
      </c>
      <c r="BV1333" s="76" cm="1">
        <f t="array" aca="1" ref="BV1333" ca="1">INDIRECT(BV1325)/BV1332</f>
        <v>500</v>
      </c>
      <c r="BW1333" s="76" cm="1">
        <f t="array" aca="1" ref="BW1333" ca="1">INDIRECT(BW1325)/BW1332</f>
        <v>500</v>
      </c>
      <c r="BX1333" s="76" cm="1">
        <f t="array" aca="1" ref="BX1333" ca="1">INDIRECT(BX1325)/BX1332</f>
        <v>500</v>
      </c>
      <c r="BY1333" s="76" cm="1">
        <f t="array" aca="1" ref="BY1333" ca="1">INDIRECT(BY1325)/BY1332</f>
        <v>500</v>
      </c>
      <c r="BZ1333" s="76" cm="1">
        <f t="array" aca="1" ref="BZ1333" ca="1">INDIRECT(BZ1325)/BZ1332</f>
        <v>500</v>
      </c>
      <c r="CA1333" s="76" cm="1">
        <f t="array" aca="1" ref="CA1333" ca="1">INDIRECT(CA1325)/CA1332</f>
        <v>500</v>
      </c>
      <c r="CB1333" s="76" cm="1">
        <f t="array" aca="1" ref="CB1333" ca="1">INDIRECT(CB1325)/CB1332</f>
        <v>500</v>
      </c>
      <c r="CC1333" s="76" cm="1">
        <f t="array" aca="1" ref="CC1333" ca="1">INDIRECT(CC1325)/CC1332</f>
        <v>500</v>
      </c>
      <c r="CD1333" s="76" cm="1">
        <f t="array" aca="1" ref="CD1333" ca="1">INDIRECT(CD1325)/CD1332</f>
        <v>500</v>
      </c>
      <c r="CE1333" s="76" cm="1">
        <f t="array" aca="1" ref="CE1333" ca="1">INDIRECT(CE1325)/CE1332</f>
        <v>500</v>
      </c>
      <c r="CF1333" s="76" cm="1">
        <f t="array" aca="1" ref="CF1333" ca="1">INDIRECT(CF1325)/CF1332</f>
        <v>500</v>
      </c>
      <c r="CG1333" s="76" cm="1">
        <f t="array" aca="1" ref="CG1333" ca="1">INDIRECT(CG1325)/CG1332</f>
        <v>500</v>
      </c>
      <c r="CH1333" s="76" cm="1">
        <f t="array" aca="1" ref="CH1333" ca="1">INDIRECT(CH1325)/CH1332</f>
        <v>500</v>
      </c>
      <c r="CI1333" s="76" cm="1">
        <f t="array" aca="1" ref="CI1333" ca="1">INDIRECT(CI1325)/CI1332</f>
        <v>500</v>
      </c>
      <c r="CJ1333" s="76" cm="1">
        <f t="array" aca="1" ref="CJ1333" ca="1">INDIRECT(CJ1325)/CJ1332</f>
        <v>500</v>
      </c>
      <c r="CK1333" s="76" cm="1">
        <f t="array" aca="1" ref="CK1333" ca="1">INDIRECT(CK1325)/CK1332</f>
        <v>500</v>
      </c>
      <c r="CL1333" s="76" cm="1">
        <f t="array" aca="1" ref="CL1333" ca="1">INDIRECT(CL1325)/CL1332</f>
        <v>500</v>
      </c>
      <c r="CN1333" s="60"/>
      <c r="CO1333" s="76" t="e" cm="1">
        <f t="array" aca="1" ref="CO1333" ca="1">INDIRECT(CO1325)/CO1332</f>
        <v>#N/A</v>
      </c>
      <c r="CP1333" s="76" t="e" cm="1">
        <f t="array" aca="1" ref="CP1333" ca="1">INDIRECT(CP1325)/CP1332</f>
        <v>#N/A</v>
      </c>
      <c r="CQ1333" s="76" t="e" cm="1">
        <f t="array" aca="1" ref="CQ1333" ca="1">INDIRECT(CQ1325)/CQ1332</f>
        <v>#N/A</v>
      </c>
      <c r="CR1333" s="76" t="e" cm="1">
        <f t="array" aca="1" ref="CR1333" ca="1">INDIRECT(CR1325)/CR1332</f>
        <v>#N/A</v>
      </c>
      <c r="CS1333" s="76" t="e" cm="1">
        <f t="array" aca="1" ref="CS1333" ca="1">INDIRECT(CS1325)/CS1332</f>
        <v>#N/A</v>
      </c>
      <c r="CT1333" s="76" t="e" cm="1">
        <f t="array" aca="1" ref="CT1333" ca="1">INDIRECT(CT1325)/CT1332</f>
        <v>#N/A</v>
      </c>
      <c r="CU1333" s="76" t="e" cm="1">
        <f t="array" aca="1" ref="CU1333" ca="1">INDIRECT(CU1325)/CU1332</f>
        <v>#N/A</v>
      </c>
      <c r="CV1333" s="76" t="e" cm="1">
        <f t="array" aca="1" ref="CV1333" ca="1">INDIRECT(CV1325)/CV1332</f>
        <v>#N/A</v>
      </c>
      <c r="CW1333" s="76" t="e" cm="1">
        <f t="array" aca="1" ref="CW1333" ca="1">INDIRECT(CW1325)/CW1332</f>
        <v>#N/A</v>
      </c>
      <c r="CX1333" s="76" t="e" cm="1">
        <f t="array" aca="1" ref="CX1333" ca="1">INDIRECT(CX1325)/CX1332</f>
        <v>#N/A</v>
      </c>
      <c r="CY1333" s="76" t="e" cm="1">
        <f t="array" aca="1" ref="CY1333" ca="1">INDIRECT(CY1325)/CY1332</f>
        <v>#N/A</v>
      </c>
      <c r="CZ1333" s="76" t="e" cm="1">
        <f t="array" aca="1" ref="CZ1333" ca="1">INDIRECT(CZ1325)/CZ1332</f>
        <v>#N/A</v>
      </c>
      <c r="DA1333" s="76" t="e" cm="1">
        <f t="array" aca="1" ref="DA1333" ca="1">INDIRECT(DA1325)/DA1332</f>
        <v>#N/A</v>
      </c>
      <c r="DB1333" s="76" t="e" cm="1">
        <f t="array" aca="1" ref="DB1333" ca="1">INDIRECT(DB1325)/DB1332</f>
        <v>#N/A</v>
      </c>
      <c r="DC1333" s="76" t="e" cm="1">
        <f t="array" aca="1" ref="DC1333" ca="1">INDIRECT(DC1325)/DC1332</f>
        <v>#N/A</v>
      </c>
      <c r="DD1333" s="76" t="e" cm="1">
        <f t="array" aca="1" ref="DD1333" ca="1">INDIRECT(DD1325)/DD1332</f>
        <v>#N/A</v>
      </c>
      <c r="DE1333" s="76" t="e" cm="1">
        <f t="array" aca="1" ref="DE1333" ca="1">INDIRECT(DE1325)/DE1332</f>
        <v>#N/A</v>
      </c>
      <c r="DF1333" s="76" t="e" cm="1">
        <f t="array" aca="1" ref="DF1333" ca="1">INDIRECT(DF1325)/DF1332</f>
        <v>#N/A</v>
      </c>
      <c r="DG1333" s="76" t="e" cm="1">
        <f t="array" aca="1" ref="DG1333" ca="1">INDIRECT(DG1325)/DG1332</f>
        <v>#N/A</v>
      </c>
      <c r="DH1333" s="76" t="e" cm="1">
        <f t="array" aca="1" ref="DH1333" ca="1">INDIRECT(DH1325)/DH1332</f>
        <v>#N/A</v>
      </c>
      <c r="DI1333" s="76" t="e" cm="1">
        <f t="array" aca="1" ref="DI1333" ca="1">INDIRECT(DI1325)/DI1332</f>
        <v>#N/A</v>
      </c>
      <c r="DJ1333" s="76" t="e" cm="1">
        <f t="array" aca="1" ref="DJ1333" ca="1">INDIRECT(DJ1325)/DJ1332</f>
        <v>#N/A</v>
      </c>
      <c r="DK1333" s="76" t="e" cm="1">
        <f t="array" aca="1" ref="DK1333" ca="1">INDIRECT(DK1325)/DK1332</f>
        <v>#N/A</v>
      </c>
      <c r="DL1333" s="76" t="e" cm="1">
        <f t="array" aca="1" ref="DL1333" ca="1">INDIRECT(DL1325)/DL1332</f>
        <v>#N/A</v>
      </c>
    </row>
    <row r="1334" spans="1:116" x14ac:dyDescent="0.4">
      <c r="B1334" t="str">
        <f>E1334</f>
        <v>1334 DCSCAC-S</v>
      </c>
      <c r="D1334" t="s">
        <v>158</v>
      </c>
      <c r="E1334" s="8" t="str">
        <f t="shared" si="1619"/>
        <v>1334 DCSCAC-S</v>
      </c>
      <c r="G1334" s="145" t="s">
        <v>197</v>
      </c>
      <c r="H1334" s="12"/>
      <c r="I1334" s="60"/>
      <c r="J1334" s="60"/>
      <c r="K1334" s="18">
        <v>20</v>
      </c>
      <c r="L1334" s="18">
        <v>20</v>
      </c>
      <c r="M1334" s="18">
        <v>20</v>
      </c>
      <c r="N1334" s="18">
        <v>20</v>
      </c>
      <c r="O1334" s="18">
        <v>20</v>
      </c>
      <c r="P1334" s="18">
        <v>20</v>
      </c>
      <c r="R1334" s="19"/>
      <c r="S1334" s="147" cm="1">
        <f t="array" ref="S1334">INDEX($K:$P,ROW(),MATCH(S$3,$K$2:$P$2,0))</f>
        <v>20</v>
      </c>
      <c r="T1334" s="147" cm="1">
        <f t="array" ref="T1334">INDEX($K:$P,ROW(),MATCH(T$3,$K$2:$P$2,0))</f>
        <v>20</v>
      </c>
      <c r="U1334" s="147" cm="1">
        <f t="array" ref="U1334">INDEX($K:$P,ROW(),MATCH(U$3,$K$2:$P$2,0))</f>
        <v>20</v>
      </c>
      <c r="V1334" s="147" cm="1">
        <f t="array" ref="V1334">INDEX($K:$P,ROW(),MATCH(V$3,$K$2:$P$2,0))</f>
        <v>20</v>
      </c>
      <c r="W1334" s="147" cm="1">
        <f t="array" ref="W1334">INDEX($K:$P,ROW(),MATCH(W$3,$K$2:$P$2,0))</f>
        <v>20</v>
      </c>
      <c r="X1334" s="147" cm="1">
        <f t="array" ref="X1334">INDEX($K:$P,ROW(),MATCH(X$3,$K$2:$P$2,0))</f>
        <v>20</v>
      </c>
      <c r="Y1334" s="147" cm="1">
        <f t="array" ref="Y1334">INDEX($K:$P,ROW(),MATCH(Y$3,$K$2:$P$2,0))</f>
        <v>20</v>
      </c>
      <c r="Z1334" s="147" cm="1">
        <f t="array" ref="Z1334">INDEX($K:$P,ROW(),MATCH(Z$3,$K$2:$P$2,0))</f>
        <v>20</v>
      </c>
      <c r="AA1334" s="147" cm="1">
        <f t="array" ref="AA1334">INDEX($K:$P,ROW(),MATCH(AA$3,$K$2:$P$2,0))</f>
        <v>20</v>
      </c>
      <c r="AB1334" s="147" cm="1">
        <f t="array" ref="AB1334">INDEX($K:$P,ROW(),MATCH(AB$3,$K$2:$P$2,0))</f>
        <v>20</v>
      </c>
      <c r="AC1334" s="147" cm="1">
        <f t="array" ref="AC1334">INDEX($K:$P,ROW(),MATCH(AC$3,$K$2:$P$2,0))</f>
        <v>20</v>
      </c>
      <c r="AD1334" s="147" cm="1">
        <f t="array" ref="AD1334">INDEX($K:$P,ROW(),MATCH(AD$3,$K$2:$P$2,0))</f>
        <v>20</v>
      </c>
      <c r="AE1334" s="147" cm="1">
        <f t="array" ref="AE1334">INDEX($K:$P,ROW(),MATCH(AE$3,$K$2:$P$2,0))</f>
        <v>20</v>
      </c>
      <c r="AF1334" s="147" cm="1">
        <f t="array" ref="AF1334">INDEX($K:$P,ROW(),MATCH(AF$3,$K$2:$P$2,0))</f>
        <v>20</v>
      </c>
      <c r="AG1334" s="147" cm="1">
        <f t="array" ref="AG1334">INDEX($K:$P,ROW(),MATCH(AG$3,$K$2:$P$2,0))</f>
        <v>20</v>
      </c>
      <c r="AH1334" s="147" cm="1">
        <f t="array" ref="AH1334">INDEX($K:$P,ROW(),MATCH(AH$3,$K$2:$P$2,0))</f>
        <v>20</v>
      </c>
      <c r="AI1334" s="147" cm="1">
        <f t="array" ref="AI1334">INDEX($K:$P,ROW(),MATCH(AI$3,$K$2:$P$2,0))</f>
        <v>20</v>
      </c>
      <c r="AJ1334" s="147" cm="1">
        <f t="array" ref="AJ1334">INDEX($K:$P,ROW(),MATCH(AJ$3,$K$2:$P$2,0))</f>
        <v>20</v>
      </c>
      <c r="AK1334" s="147" cm="1">
        <f t="array" ref="AK1334">INDEX($K:$P,ROW(),MATCH(AK$3,$K$2:$P$2,0))</f>
        <v>20</v>
      </c>
      <c r="AL1334" s="147" cm="1">
        <f t="array" ref="AL1334">INDEX($K:$P,ROW(),MATCH(AL$3,$K$2:$P$2,0))</f>
        <v>20</v>
      </c>
      <c r="AM1334" s="147" cm="1">
        <f t="array" ref="AM1334">INDEX($K:$P,ROW(),MATCH(AM$3,$K$2:$P$2,0))</f>
        <v>20</v>
      </c>
      <c r="AN1334" s="147" cm="1">
        <f t="array" ref="AN1334">INDEX($K:$P,ROW(),MATCH(AN$3,$K$2:$P$2,0))</f>
        <v>20</v>
      </c>
      <c r="AO1334" s="147" cm="1">
        <f t="array" ref="AO1334">INDEX($K:$P,ROW(),MATCH(AO$3,$K$2:$P$2,0))</f>
        <v>20</v>
      </c>
      <c r="AP1334" s="147" cm="1">
        <f t="array" ref="AP1334">INDEX($K:$P,ROW(),MATCH(AP$3,$K$2:$P$2,0))</f>
        <v>20</v>
      </c>
      <c r="AQ1334" s="147" cm="1">
        <f t="array" ref="AQ1334">INDEX($K:$P,ROW(),MATCH(AQ$3,$K$2:$P$2,0))</f>
        <v>20</v>
      </c>
      <c r="AR1334" s="147" cm="1">
        <f t="array" ref="AR1334">INDEX($K:$P,ROW(),MATCH(AR$3,$K$2:$P$2,0))</f>
        <v>20</v>
      </c>
      <c r="AS1334" s="147" cm="1">
        <f t="array" ref="AS1334">INDEX($K:$P,ROW(),MATCH(AS$3,$K$2:$P$2,0))</f>
        <v>20</v>
      </c>
      <c r="AT1334" s="147" cm="1">
        <f t="array" ref="AT1334">INDEX($K:$P,ROW(),MATCH(AT$3,$K$2:$P$2,0))</f>
        <v>20</v>
      </c>
      <c r="AU1334" s="147" cm="1">
        <f t="array" ref="AU1334">INDEX($K:$P,ROW(),MATCH(AU$3,$K$2:$P$2,0))</f>
        <v>20</v>
      </c>
      <c r="AV1334" s="147" cm="1">
        <f t="array" ref="AV1334">INDEX($K:$P,ROW(),MATCH(AV$3,$K$2:$P$2,0))</f>
        <v>20</v>
      </c>
      <c r="AW1334" s="147" cm="1">
        <f t="array" ref="AW1334">INDEX($K:$P,ROW(),MATCH(AW$3,$K$2:$P$2,0))</f>
        <v>20</v>
      </c>
      <c r="AX1334" s="147" cm="1">
        <f t="array" ref="AX1334">INDEX($K:$P,ROW(),MATCH(AX$3,$K$2:$P$2,0))</f>
        <v>20</v>
      </c>
      <c r="AY1334" s="147" cm="1">
        <f t="array" ref="AY1334">INDEX($K:$P,ROW(),MATCH(AY$3,$K$2:$P$2,0))</f>
        <v>20</v>
      </c>
      <c r="AZ1334" s="147" cm="1">
        <f t="array" ref="AZ1334">INDEX($K:$P,ROW(),MATCH(AZ$3,$K$2:$P$2,0))</f>
        <v>20</v>
      </c>
      <c r="BA1334" s="147" cm="1">
        <f t="array" ref="BA1334">INDEX($K:$P,ROW(),MATCH(BA$3,$K$2:$P$2,0))</f>
        <v>20</v>
      </c>
      <c r="BB1334" s="147" cm="1">
        <f t="array" ref="BB1334">INDEX($K:$P,ROW(),MATCH(BB$3,$K$2:$P$2,0))</f>
        <v>20</v>
      </c>
      <c r="BC1334" s="147" cm="1">
        <f t="array" ref="BC1334">INDEX($K:$P,ROW(),MATCH(BC$3,$K$2:$P$2,0))</f>
        <v>20</v>
      </c>
      <c r="BD1334" s="147" cm="1">
        <f t="array" ref="BD1334">INDEX($K:$P,ROW(),MATCH(BD$3,$K$2:$P$2,0))</f>
        <v>20</v>
      </c>
      <c r="BE1334" s="147" cm="1">
        <f t="array" ref="BE1334">INDEX($K:$P,ROW(),MATCH(BE$3,$K$2:$P$2,0))</f>
        <v>20</v>
      </c>
      <c r="BF1334" s="147" cm="1">
        <f t="array" ref="BF1334">INDEX($K:$P,ROW(),MATCH(BF$3,$K$2:$P$2,0))</f>
        <v>20</v>
      </c>
      <c r="BG1334" s="147" cm="1">
        <f t="array" ref="BG1334">INDEX($K:$P,ROW(),MATCH(BG$3,$K$2:$P$2,0))</f>
        <v>20</v>
      </c>
      <c r="BH1334" s="147" cm="1">
        <f t="array" ref="BH1334">INDEX($K:$P,ROW(),MATCH(BH$3,$K$2:$P$2,0))</f>
        <v>20</v>
      </c>
      <c r="BI1334" s="147" cm="1">
        <f t="array" ref="BI1334">INDEX($K:$P,ROW(),MATCH(BI$3,$K$2:$P$2,0))</f>
        <v>20</v>
      </c>
      <c r="BJ1334" s="147" cm="1">
        <f t="array" ref="BJ1334">INDEX($K:$P,ROW(),MATCH(BJ$3,$K$2:$P$2,0))</f>
        <v>20</v>
      </c>
      <c r="BK1334" s="147" cm="1">
        <f t="array" ref="BK1334">INDEX($K:$P,ROW(),MATCH(BK$3,$K$2:$P$2,0))</f>
        <v>20</v>
      </c>
      <c r="BL1334" s="147" cm="1">
        <f t="array" ref="BL1334">INDEX($K:$P,ROW(),MATCH(BL$3,$K$2:$P$2,0))</f>
        <v>20</v>
      </c>
      <c r="BM1334" s="147" cm="1">
        <f t="array" ref="BM1334">INDEX($K:$P,ROW(),MATCH(BM$3,$K$2:$P$2,0))</f>
        <v>20</v>
      </c>
      <c r="BN1334" s="147" cm="1">
        <f t="array" ref="BN1334">INDEX($K:$P,ROW(),MATCH(BN$3,$K$2:$P$2,0))</f>
        <v>20</v>
      </c>
      <c r="BO1334" s="147" cm="1">
        <f t="array" ref="BO1334">INDEX($K:$P,ROW(),MATCH(BO$3,$K$2:$P$2,0))</f>
        <v>20</v>
      </c>
      <c r="BP1334" s="147" cm="1">
        <f t="array" ref="BP1334">INDEX($K:$P,ROW(),MATCH(BP$3,$K$2:$P$2,0))</f>
        <v>20</v>
      </c>
      <c r="BQ1334" s="147" cm="1">
        <f t="array" ref="BQ1334">INDEX($K:$P,ROW(),MATCH(BQ$3,$K$2:$P$2,0))</f>
        <v>20</v>
      </c>
      <c r="BR1334" s="147" cm="1">
        <f t="array" ref="BR1334">INDEX($K:$P,ROW(),MATCH(BR$3,$K$2:$P$2,0))</f>
        <v>20</v>
      </c>
      <c r="BS1334" s="147" cm="1">
        <f t="array" ref="BS1334">INDEX($K:$P,ROW(),MATCH(BS$3,$K$2:$P$2,0))</f>
        <v>20</v>
      </c>
      <c r="BT1334" s="147" cm="1">
        <f t="array" ref="BT1334">INDEX($K:$P,ROW(),MATCH(BT$3,$K$2:$P$2,0))</f>
        <v>20</v>
      </c>
      <c r="BU1334" s="147" cm="1">
        <f t="array" ref="BU1334">INDEX($K:$P,ROW(),MATCH(BU$3,$K$2:$P$2,0))</f>
        <v>20</v>
      </c>
      <c r="BV1334" s="147" cm="1">
        <f t="array" ref="BV1334">INDEX($K:$P,ROW(),MATCH(BV$3,$K$2:$P$2,0))</f>
        <v>20</v>
      </c>
      <c r="BW1334" s="147" cm="1">
        <f t="array" ref="BW1334">INDEX($K:$P,ROW(),MATCH(BW$3,$K$2:$P$2,0))</f>
        <v>20</v>
      </c>
      <c r="BX1334" s="147" cm="1">
        <f t="array" ref="BX1334">INDEX($K:$P,ROW(),MATCH(BX$3,$K$2:$P$2,0))</f>
        <v>20</v>
      </c>
      <c r="BY1334" s="147" cm="1">
        <f t="array" ref="BY1334">INDEX($K:$P,ROW(),MATCH(BY$3,$K$2:$P$2,0))</f>
        <v>20</v>
      </c>
      <c r="BZ1334" s="147" cm="1">
        <f t="array" ref="BZ1334">INDEX($K:$P,ROW(),MATCH(BZ$3,$K$2:$P$2,0))</f>
        <v>20</v>
      </c>
      <c r="CA1334" s="147" cm="1">
        <f t="array" ref="CA1334">INDEX($K:$P,ROW(),MATCH(CA$3,$K$2:$P$2,0))</f>
        <v>20</v>
      </c>
      <c r="CB1334" s="147" cm="1">
        <f t="array" ref="CB1334">INDEX($K:$P,ROW(),MATCH(CB$3,$K$2:$P$2,0))</f>
        <v>20</v>
      </c>
      <c r="CC1334" s="147" cm="1">
        <f t="array" ref="CC1334">INDEX($K:$P,ROW(),MATCH(CC$3,$K$2:$P$2,0))</f>
        <v>20</v>
      </c>
      <c r="CD1334" s="147" cm="1">
        <f t="array" ref="CD1334">INDEX($K:$P,ROW(),MATCH(CD$3,$K$2:$P$2,0))</f>
        <v>20</v>
      </c>
      <c r="CE1334" s="147" cm="1">
        <f t="array" ref="CE1334">INDEX($K:$P,ROW(),MATCH(CE$3,$K$2:$P$2,0))</f>
        <v>20</v>
      </c>
      <c r="CF1334" s="147" cm="1">
        <f t="array" ref="CF1334">INDEX($K:$P,ROW(),MATCH(CF$3,$K$2:$P$2,0))</f>
        <v>20</v>
      </c>
      <c r="CG1334" s="147" cm="1">
        <f t="array" ref="CG1334">INDEX($K:$P,ROW(),MATCH(CG$3,$K$2:$P$2,0))</f>
        <v>20</v>
      </c>
      <c r="CH1334" s="147" cm="1">
        <f t="array" ref="CH1334">INDEX($K:$P,ROW(),MATCH(CH$3,$K$2:$P$2,0))</f>
        <v>20</v>
      </c>
      <c r="CI1334" s="147" cm="1">
        <f t="array" ref="CI1334">INDEX($K:$P,ROW(),MATCH(CI$3,$K$2:$P$2,0))</f>
        <v>20</v>
      </c>
      <c r="CJ1334" s="147" cm="1">
        <f t="array" ref="CJ1334">INDEX($K:$P,ROW(),MATCH(CJ$3,$K$2:$P$2,0))</f>
        <v>20</v>
      </c>
      <c r="CK1334" s="147" cm="1">
        <f t="array" ref="CK1334">INDEX($K:$P,ROW(),MATCH(CK$3,$K$2:$P$2,0))</f>
        <v>20</v>
      </c>
      <c r="CL1334" s="147" cm="1">
        <f t="array" ref="CL1334">INDEX($K:$P,ROW(),MATCH(CL$3,$K$2:$P$2,0))</f>
        <v>20</v>
      </c>
      <c r="CN1334" s="60"/>
      <c r="CO1334" s="147" t="e" cm="1">
        <f t="array" ref="CO1334">INDEX($K:$P,ROW(),MATCH(CO$3,$K$2:$P$2,0))</f>
        <v>#N/A</v>
      </c>
      <c r="CP1334" s="147" t="e" cm="1">
        <f t="array" ref="CP1334">INDEX($K:$P,ROW(),MATCH(CP$3,$K$2:$P$2,0))</f>
        <v>#N/A</v>
      </c>
      <c r="CQ1334" s="147" t="e" cm="1">
        <f t="array" ref="CQ1334">INDEX($K:$P,ROW(),MATCH(CQ$3,$K$2:$P$2,0))</f>
        <v>#N/A</v>
      </c>
      <c r="CR1334" s="147" t="e" cm="1">
        <f t="array" ref="CR1334">INDEX($K:$P,ROW(),MATCH(CR$3,$K$2:$P$2,0))</f>
        <v>#N/A</v>
      </c>
      <c r="CS1334" s="147" t="e" cm="1">
        <f t="array" ref="CS1334">INDEX($K:$P,ROW(),MATCH(CS$3,$K$2:$P$2,0))</f>
        <v>#N/A</v>
      </c>
      <c r="CT1334" s="147" t="e" cm="1">
        <f t="array" ref="CT1334">INDEX($K:$P,ROW(),MATCH(CT$3,$K$2:$P$2,0))</f>
        <v>#N/A</v>
      </c>
      <c r="CU1334" s="147" t="e" cm="1">
        <f t="array" ref="CU1334">INDEX($K:$P,ROW(),MATCH(CU$3,$K$2:$P$2,0))</f>
        <v>#N/A</v>
      </c>
      <c r="CV1334" s="147" t="e" cm="1">
        <f t="array" ref="CV1334">INDEX($K:$P,ROW(),MATCH(CV$3,$K$2:$P$2,0))</f>
        <v>#N/A</v>
      </c>
      <c r="CW1334" s="147" t="e" cm="1">
        <f t="array" ref="CW1334">INDEX($K:$P,ROW(),MATCH(CW$3,$K$2:$P$2,0))</f>
        <v>#N/A</v>
      </c>
      <c r="CX1334" s="147" t="e" cm="1">
        <f t="array" ref="CX1334">INDEX($K:$P,ROW(),MATCH(CX$3,$K$2:$P$2,0))</f>
        <v>#N/A</v>
      </c>
      <c r="CY1334" s="147" t="e" cm="1">
        <f t="array" ref="CY1334">INDEX($K:$P,ROW(),MATCH(CY$3,$K$2:$P$2,0))</f>
        <v>#N/A</v>
      </c>
      <c r="CZ1334" s="147" t="e" cm="1">
        <f t="array" ref="CZ1334">INDEX($K:$P,ROW(),MATCH(CZ$3,$K$2:$P$2,0))</f>
        <v>#N/A</v>
      </c>
      <c r="DA1334" s="147" t="e" cm="1">
        <f t="array" ref="DA1334">INDEX($K:$P,ROW(),MATCH(DA$3,$K$2:$P$2,0))</f>
        <v>#N/A</v>
      </c>
      <c r="DB1334" s="147" t="e" cm="1">
        <f t="array" ref="DB1334">INDEX($K:$P,ROW(),MATCH(DB$3,$K$2:$P$2,0))</f>
        <v>#N/A</v>
      </c>
      <c r="DC1334" s="147" t="e" cm="1">
        <f t="array" ref="DC1334">INDEX($K:$P,ROW(),MATCH(DC$3,$K$2:$P$2,0))</f>
        <v>#N/A</v>
      </c>
      <c r="DD1334" s="147" t="e" cm="1">
        <f t="array" ref="DD1334">INDEX($K:$P,ROW(),MATCH(DD$3,$K$2:$P$2,0))</f>
        <v>#N/A</v>
      </c>
      <c r="DE1334" s="147" t="e" cm="1">
        <f t="array" ref="DE1334">INDEX($K:$P,ROW(),MATCH(DE$3,$K$2:$P$2,0))</f>
        <v>#N/A</v>
      </c>
      <c r="DF1334" s="147" t="e" cm="1">
        <f t="array" ref="DF1334">INDEX($K:$P,ROW(),MATCH(DF$3,$K$2:$P$2,0))</f>
        <v>#N/A</v>
      </c>
      <c r="DG1334" s="147" t="e" cm="1">
        <f t="array" ref="DG1334">INDEX($K:$P,ROW(),MATCH(DG$3,$K$2:$P$2,0))</f>
        <v>#N/A</v>
      </c>
      <c r="DH1334" s="147" t="e" cm="1">
        <f t="array" ref="DH1334">INDEX($K:$P,ROW(),MATCH(DH$3,$K$2:$P$2,0))</f>
        <v>#N/A</v>
      </c>
      <c r="DI1334" s="147" t="e" cm="1">
        <f t="array" ref="DI1334">INDEX($K:$P,ROW(),MATCH(DI$3,$K$2:$P$2,0))</f>
        <v>#N/A</v>
      </c>
      <c r="DJ1334" s="147" t="e" cm="1">
        <f t="array" ref="DJ1334">INDEX($K:$P,ROW(),MATCH(DJ$3,$K$2:$P$2,0))</f>
        <v>#N/A</v>
      </c>
      <c r="DK1334" s="147" t="e" cm="1">
        <f t="array" ref="DK1334">INDEX($K:$P,ROW(),MATCH(DK$3,$K$2:$P$2,0))</f>
        <v>#N/A</v>
      </c>
      <c r="DL1334" s="147" t="e" cm="1">
        <f t="array" ref="DL1334">INDEX($K:$P,ROW(),MATCH(DL$3,$K$2:$P$2,0))</f>
        <v>#N/A</v>
      </c>
    </row>
    <row r="1335" spans="1:116" x14ac:dyDescent="0.4">
      <c r="C1335" t="s">
        <v>203</v>
      </c>
      <c r="D1335" t="s">
        <v>158</v>
      </c>
      <c r="E1335" s="8" t="str">
        <f t="shared" si="1619"/>
        <v>1335 DCSCAC-S</v>
      </c>
      <c r="G1335" s="126" t="str">
        <f>"Expense - "&amp;SUBSTITUTE(G1330,":","")</f>
        <v>Expense - Seller acquisition cost</v>
      </c>
      <c r="H1335" s="27"/>
      <c r="I1335" s="78"/>
      <c r="J1335" s="78"/>
      <c r="K1335" s="63">
        <f ca="1">SUMIF($3:$3,K$2,1335:1335)</f>
        <v>-120000</v>
      </c>
      <c r="L1335" s="63">
        <f ca="1">SUMIF($3:$3,L$2,1335:1335)</f>
        <v>-120000</v>
      </c>
      <c r="M1335" s="63">
        <f ca="1">SUMIF($3:$3,M$2,1335:1335)</f>
        <v>-120000</v>
      </c>
      <c r="N1335" s="63">
        <f ca="1">SUMIF($3:$3,N$2,1335:1335)</f>
        <v>-120000</v>
      </c>
      <c r="O1335" s="63">
        <f ca="1">SUMIF($3:$3,O$2,1335:1335)</f>
        <v>-120000</v>
      </c>
      <c r="P1335" s="63">
        <f ca="1">SUMIF($3:$3,P$2,1335:1335)</f>
        <v>-120000</v>
      </c>
      <c r="R1335" s="33"/>
      <c r="S1335" s="148">
        <f t="shared" ref="S1335:AX1337" ca="1" si="1620">-S1334*S1333</f>
        <v>-10000</v>
      </c>
      <c r="T1335" s="148">
        <f t="shared" ca="1" si="1620"/>
        <v>-10000</v>
      </c>
      <c r="U1335" s="148">
        <f t="shared" ca="1" si="1620"/>
        <v>-10000</v>
      </c>
      <c r="V1335" s="148">
        <f t="shared" ca="1" si="1620"/>
        <v>-10000</v>
      </c>
      <c r="W1335" s="148">
        <f t="shared" ca="1" si="1620"/>
        <v>-10000</v>
      </c>
      <c r="X1335" s="148">
        <f t="shared" ca="1" si="1620"/>
        <v>-10000</v>
      </c>
      <c r="Y1335" s="148">
        <f t="shared" ca="1" si="1620"/>
        <v>-10000</v>
      </c>
      <c r="Z1335" s="148">
        <f t="shared" ca="1" si="1620"/>
        <v>-10000</v>
      </c>
      <c r="AA1335" s="148">
        <f t="shared" ca="1" si="1620"/>
        <v>-10000</v>
      </c>
      <c r="AB1335" s="148">
        <f t="shared" ca="1" si="1620"/>
        <v>-10000</v>
      </c>
      <c r="AC1335" s="148">
        <f t="shared" ca="1" si="1620"/>
        <v>-10000</v>
      </c>
      <c r="AD1335" s="148">
        <f t="shared" ca="1" si="1620"/>
        <v>-10000</v>
      </c>
      <c r="AE1335" s="148">
        <f t="shared" ca="1" si="1620"/>
        <v>-10000</v>
      </c>
      <c r="AF1335" s="148">
        <f t="shared" ca="1" si="1620"/>
        <v>-10000</v>
      </c>
      <c r="AG1335" s="148">
        <f t="shared" ca="1" si="1620"/>
        <v>-10000</v>
      </c>
      <c r="AH1335" s="148">
        <f t="shared" ca="1" si="1620"/>
        <v>-10000</v>
      </c>
      <c r="AI1335" s="148">
        <f t="shared" ca="1" si="1620"/>
        <v>-10000</v>
      </c>
      <c r="AJ1335" s="148">
        <f t="shared" ca="1" si="1620"/>
        <v>-10000</v>
      </c>
      <c r="AK1335" s="148">
        <f t="shared" ca="1" si="1620"/>
        <v>-10000</v>
      </c>
      <c r="AL1335" s="148">
        <f t="shared" ca="1" si="1620"/>
        <v>-10000</v>
      </c>
      <c r="AM1335" s="148">
        <f t="shared" ca="1" si="1620"/>
        <v>-10000</v>
      </c>
      <c r="AN1335" s="148">
        <f t="shared" ca="1" si="1620"/>
        <v>-10000</v>
      </c>
      <c r="AO1335" s="148">
        <f t="shared" ca="1" si="1620"/>
        <v>-10000</v>
      </c>
      <c r="AP1335" s="148">
        <f t="shared" ca="1" si="1620"/>
        <v>-10000</v>
      </c>
      <c r="AQ1335" s="148">
        <f t="shared" ca="1" si="1620"/>
        <v>-10000</v>
      </c>
      <c r="AR1335" s="148">
        <f t="shared" ca="1" si="1620"/>
        <v>-10000</v>
      </c>
      <c r="AS1335" s="148">
        <f t="shared" ca="1" si="1620"/>
        <v>-10000</v>
      </c>
      <c r="AT1335" s="148">
        <f t="shared" ca="1" si="1620"/>
        <v>-10000</v>
      </c>
      <c r="AU1335" s="148">
        <f t="shared" ca="1" si="1620"/>
        <v>-10000</v>
      </c>
      <c r="AV1335" s="148">
        <f t="shared" ca="1" si="1620"/>
        <v>-10000</v>
      </c>
      <c r="AW1335" s="148">
        <f t="shared" ca="1" si="1620"/>
        <v>-10000</v>
      </c>
      <c r="AX1335" s="148">
        <f t="shared" ca="1" si="1620"/>
        <v>-10000</v>
      </c>
      <c r="AY1335" s="148">
        <f t="shared" ref="AY1335:CD1337" ca="1" si="1621">-AY1334*AY1333</f>
        <v>-10000</v>
      </c>
      <c r="AZ1335" s="148">
        <f t="shared" ca="1" si="1621"/>
        <v>-10000</v>
      </c>
      <c r="BA1335" s="148">
        <f t="shared" ca="1" si="1621"/>
        <v>-10000</v>
      </c>
      <c r="BB1335" s="148">
        <f t="shared" ca="1" si="1621"/>
        <v>-10000</v>
      </c>
      <c r="BC1335" s="148">
        <f t="shared" ca="1" si="1621"/>
        <v>-10000</v>
      </c>
      <c r="BD1335" s="148">
        <f t="shared" ca="1" si="1621"/>
        <v>-10000</v>
      </c>
      <c r="BE1335" s="148">
        <f t="shared" ca="1" si="1621"/>
        <v>-10000</v>
      </c>
      <c r="BF1335" s="148">
        <f t="shared" ca="1" si="1621"/>
        <v>-10000</v>
      </c>
      <c r="BG1335" s="148">
        <f t="shared" ca="1" si="1621"/>
        <v>-10000</v>
      </c>
      <c r="BH1335" s="148">
        <f t="shared" ca="1" si="1621"/>
        <v>-10000</v>
      </c>
      <c r="BI1335" s="148">
        <f t="shared" ca="1" si="1621"/>
        <v>-10000</v>
      </c>
      <c r="BJ1335" s="148">
        <f t="shared" ca="1" si="1621"/>
        <v>-10000</v>
      </c>
      <c r="BK1335" s="148">
        <f t="shared" ca="1" si="1621"/>
        <v>-10000</v>
      </c>
      <c r="BL1335" s="148">
        <f t="shared" ca="1" si="1621"/>
        <v>-10000</v>
      </c>
      <c r="BM1335" s="148">
        <f t="shared" ca="1" si="1621"/>
        <v>-10000</v>
      </c>
      <c r="BN1335" s="148">
        <f t="shared" ca="1" si="1621"/>
        <v>-10000</v>
      </c>
      <c r="BO1335" s="148">
        <f t="shared" ca="1" si="1621"/>
        <v>-10000</v>
      </c>
      <c r="BP1335" s="148">
        <f t="shared" ca="1" si="1621"/>
        <v>-10000</v>
      </c>
      <c r="BQ1335" s="148">
        <f t="shared" ca="1" si="1621"/>
        <v>-10000</v>
      </c>
      <c r="BR1335" s="148">
        <f t="shared" ca="1" si="1621"/>
        <v>-10000</v>
      </c>
      <c r="BS1335" s="148">
        <f t="shared" ca="1" si="1621"/>
        <v>-10000</v>
      </c>
      <c r="BT1335" s="148">
        <f t="shared" ca="1" si="1621"/>
        <v>-10000</v>
      </c>
      <c r="BU1335" s="148">
        <f t="shared" ca="1" si="1621"/>
        <v>-10000</v>
      </c>
      <c r="BV1335" s="148">
        <f t="shared" ca="1" si="1621"/>
        <v>-10000</v>
      </c>
      <c r="BW1335" s="148">
        <f t="shared" ca="1" si="1621"/>
        <v>-10000</v>
      </c>
      <c r="BX1335" s="148">
        <f t="shared" ca="1" si="1621"/>
        <v>-10000</v>
      </c>
      <c r="BY1335" s="148">
        <f t="shared" ca="1" si="1621"/>
        <v>-10000</v>
      </c>
      <c r="BZ1335" s="148">
        <f t="shared" ca="1" si="1621"/>
        <v>-10000</v>
      </c>
      <c r="CA1335" s="148">
        <f t="shared" ca="1" si="1621"/>
        <v>-10000</v>
      </c>
      <c r="CB1335" s="148">
        <f t="shared" ca="1" si="1621"/>
        <v>-10000</v>
      </c>
      <c r="CC1335" s="148">
        <f t="shared" ca="1" si="1621"/>
        <v>-10000</v>
      </c>
      <c r="CD1335" s="148">
        <f t="shared" ca="1" si="1621"/>
        <v>-10000</v>
      </c>
      <c r="CE1335" s="148">
        <f t="shared" ref="CE1335:CL1337" ca="1" si="1622">-CE1334*CE1333</f>
        <v>-10000</v>
      </c>
      <c r="CF1335" s="148">
        <f t="shared" ca="1" si="1622"/>
        <v>-10000</v>
      </c>
      <c r="CG1335" s="148">
        <f t="shared" ca="1" si="1622"/>
        <v>-10000</v>
      </c>
      <c r="CH1335" s="148">
        <f t="shared" ca="1" si="1622"/>
        <v>-10000</v>
      </c>
      <c r="CI1335" s="148">
        <f t="shared" ca="1" si="1622"/>
        <v>-10000</v>
      </c>
      <c r="CJ1335" s="148">
        <f t="shared" ca="1" si="1622"/>
        <v>-10000</v>
      </c>
      <c r="CK1335" s="148">
        <f t="shared" ca="1" si="1622"/>
        <v>-10000</v>
      </c>
      <c r="CL1335" s="148">
        <f t="shared" ca="1" si="1622"/>
        <v>-10000</v>
      </c>
      <c r="CN1335" s="78"/>
      <c r="CO1335" s="148" t="e">
        <f t="shared" ref="CO1335:DK1337" ca="1" si="1623">-CO1334*CO1333</f>
        <v>#N/A</v>
      </c>
      <c r="CP1335" s="148" t="e">
        <f t="shared" ca="1" si="1623"/>
        <v>#N/A</v>
      </c>
      <c r="CQ1335" s="148" t="e">
        <f t="shared" ca="1" si="1623"/>
        <v>#N/A</v>
      </c>
      <c r="CR1335" s="148" t="e">
        <f t="shared" ca="1" si="1623"/>
        <v>#N/A</v>
      </c>
      <c r="CS1335" s="148" t="e">
        <f t="shared" ca="1" si="1623"/>
        <v>#N/A</v>
      </c>
      <c r="CT1335" s="148" t="e">
        <f t="shared" ca="1" si="1623"/>
        <v>#N/A</v>
      </c>
      <c r="CU1335" s="148" t="e">
        <f t="shared" ca="1" si="1623"/>
        <v>#N/A</v>
      </c>
      <c r="CV1335" s="148" t="e">
        <f t="shared" ca="1" si="1623"/>
        <v>#N/A</v>
      </c>
      <c r="CW1335" s="148" t="e">
        <f t="shared" ca="1" si="1623"/>
        <v>#N/A</v>
      </c>
      <c r="CX1335" s="148" t="e">
        <f t="shared" ca="1" si="1623"/>
        <v>#N/A</v>
      </c>
      <c r="CY1335" s="148" t="e">
        <f t="shared" ca="1" si="1623"/>
        <v>#N/A</v>
      </c>
      <c r="CZ1335" s="148" t="e">
        <f t="shared" ca="1" si="1623"/>
        <v>#N/A</v>
      </c>
      <c r="DA1335" s="148" t="e">
        <f t="shared" ca="1" si="1623"/>
        <v>#N/A</v>
      </c>
      <c r="DB1335" s="148" t="e">
        <f t="shared" ca="1" si="1623"/>
        <v>#N/A</v>
      </c>
      <c r="DC1335" s="148" t="e">
        <f t="shared" ca="1" si="1623"/>
        <v>#N/A</v>
      </c>
      <c r="DD1335" s="148" t="e">
        <f t="shared" ca="1" si="1623"/>
        <v>#N/A</v>
      </c>
      <c r="DE1335" s="148" t="e">
        <f t="shared" ca="1" si="1623"/>
        <v>#N/A</v>
      </c>
      <c r="DF1335" s="148" t="e">
        <f t="shared" ca="1" si="1623"/>
        <v>#N/A</v>
      </c>
      <c r="DG1335" s="148" t="e">
        <f t="shared" ca="1" si="1623"/>
        <v>#N/A</v>
      </c>
      <c r="DH1335" s="148" t="e">
        <f t="shared" ca="1" si="1623"/>
        <v>#N/A</v>
      </c>
      <c r="DI1335" s="148" t="e">
        <f t="shared" ca="1" si="1623"/>
        <v>#N/A</v>
      </c>
      <c r="DJ1335" s="148" t="e">
        <f t="shared" ca="1" si="1623"/>
        <v>#N/A</v>
      </c>
      <c r="DK1335" s="148" t="e">
        <f t="shared" ca="1" si="1623"/>
        <v>#N/A</v>
      </c>
      <c r="DL1335" s="148" t="e">
        <f t="shared" ref="DL1335:DL1337" ca="1" si="1624">-DL1334*DL1333</f>
        <v>#N/A</v>
      </c>
    </row>
    <row r="1336" spans="1:116" x14ac:dyDescent="0.4">
      <c r="B1336" t="s">
        <v>244</v>
      </c>
      <c r="D1336" t="s">
        <v>158</v>
      </c>
      <c r="E1336" s="8" t="str">
        <f t="shared" si="1619"/>
        <v>1336 DCSCAC-S</v>
      </c>
      <c r="S1336" s="72"/>
      <c r="T1336" s="72"/>
      <c r="U1336" s="72"/>
      <c r="V1336" s="72"/>
      <c r="W1336" s="72"/>
      <c r="X1336" s="72"/>
      <c r="Y1336" s="72"/>
      <c r="Z1336" s="72"/>
      <c r="AA1336" s="72"/>
      <c r="AB1336" s="72"/>
      <c r="AC1336" s="72"/>
      <c r="AD1336" s="72"/>
      <c r="AE1336" s="72"/>
      <c r="AF1336" s="72"/>
      <c r="AG1336" s="72"/>
      <c r="AH1336" s="72"/>
      <c r="AI1336" s="72"/>
      <c r="AJ1336" s="72"/>
      <c r="AK1336" s="72"/>
      <c r="AL1336" s="72"/>
      <c r="AM1336" s="72"/>
      <c r="AN1336" s="72"/>
      <c r="AO1336" s="72"/>
      <c r="AP1336" s="72"/>
      <c r="AQ1336" s="72"/>
      <c r="AR1336" s="72"/>
      <c r="AS1336" s="72"/>
      <c r="AT1336" s="72"/>
      <c r="AU1336" s="72"/>
      <c r="AV1336" s="72"/>
      <c r="AW1336" s="72"/>
      <c r="AX1336" s="72"/>
      <c r="AY1336" s="72"/>
      <c r="AZ1336" s="72"/>
      <c r="BA1336" s="72"/>
      <c r="BB1336" s="72"/>
      <c r="BC1336" s="72"/>
      <c r="BD1336" s="72"/>
      <c r="BE1336" s="72"/>
      <c r="BF1336" s="72"/>
      <c r="BG1336" s="72"/>
      <c r="BH1336" s="72"/>
      <c r="BI1336" s="72"/>
      <c r="BJ1336" s="72"/>
      <c r="BK1336" s="72"/>
      <c r="BL1336" s="72"/>
      <c r="BM1336" s="72"/>
      <c r="BN1336" s="72"/>
      <c r="BO1336" s="72"/>
      <c r="BP1336" s="72"/>
      <c r="BQ1336" s="72"/>
      <c r="BR1336" s="72"/>
      <c r="BS1336" s="72"/>
      <c r="BT1336" s="72"/>
      <c r="BU1336" s="72"/>
      <c r="BV1336" s="72"/>
      <c r="BW1336" s="72"/>
      <c r="BX1336" s="72"/>
      <c r="BY1336" s="72"/>
      <c r="BZ1336" s="72"/>
      <c r="CA1336" s="72"/>
      <c r="CB1336" s="72"/>
      <c r="CC1336" s="72"/>
      <c r="CD1336" s="72"/>
      <c r="CE1336" s="72"/>
      <c r="CF1336" s="72"/>
      <c r="CG1336" s="72"/>
      <c r="CH1336" s="72"/>
      <c r="CI1336" s="72"/>
      <c r="CJ1336" s="72"/>
      <c r="CK1336" s="72"/>
      <c r="CL1336" s="72"/>
      <c r="CO1336" s="72"/>
      <c r="CP1336" s="72"/>
      <c r="CQ1336" s="72"/>
      <c r="CR1336" s="72"/>
      <c r="CS1336" s="72"/>
      <c r="CT1336" s="72"/>
      <c r="CU1336" s="72"/>
      <c r="CV1336" s="72"/>
      <c r="CW1336" s="72"/>
      <c r="CX1336" s="72"/>
      <c r="CY1336" s="72"/>
      <c r="CZ1336" s="72"/>
      <c r="DA1336" s="72"/>
      <c r="DB1336" s="72"/>
      <c r="DC1336" s="72"/>
      <c r="DD1336" s="72"/>
      <c r="DE1336" s="72"/>
      <c r="DF1336" s="72"/>
      <c r="DG1336" s="72"/>
      <c r="DH1336" s="72"/>
      <c r="DI1336" s="72"/>
      <c r="DJ1336" s="72"/>
      <c r="DK1336" s="72"/>
      <c r="DL1336" s="72"/>
    </row>
    <row r="1337" spans="1:116" x14ac:dyDescent="0.4">
      <c r="B1337" t="s">
        <v>332</v>
      </c>
      <c r="D1337" t="s">
        <v>158</v>
      </c>
      <c r="E1337" s="8" t="str">
        <f t="shared" si="1619"/>
        <v>1337 DCSCAC-S</v>
      </c>
      <c r="G1337" s="136" t="str">
        <f>G1322</f>
        <v>(Primary label)</v>
      </c>
      <c r="H1337" s="27"/>
      <c r="I1337" s="78"/>
      <c r="J1337" s="78"/>
      <c r="K1337" s="33"/>
      <c r="L1337" s="33"/>
      <c r="M1337" s="33"/>
      <c r="N1337" s="33"/>
      <c r="O1337" s="33"/>
      <c r="P1337" s="33"/>
      <c r="R1337" s="33"/>
      <c r="S1337" s="77"/>
      <c r="T1337" s="77"/>
      <c r="U1337" s="77"/>
      <c r="V1337" s="77"/>
      <c r="W1337" s="77"/>
      <c r="X1337" s="77"/>
      <c r="Y1337" s="77"/>
      <c r="Z1337" s="77"/>
      <c r="AA1337" s="77"/>
      <c r="AB1337" s="77"/>
      <c r="AC1337" s="77"/>
      <c r="AD1337" s="77"/>
      <c r="AE1337" s="77"/>
      <c r="AF1337" s="77"/>
      <c r="AG1337" s="77"/>
      <c r="AH1337" s="77"/>
      <c r="AI1337" s="77"/>
      <c r="AJ1337" s="77"/>
      <c r="AK1337" s="77"/>
      <c r="AL1337" s="77"/>
      <c r="AM1337" s="77"/>
      <c r="AN1337" s="77"/>
      <c r="AO1337" s="77"/>
      <c r="AP1337" s="77"/>
      <c r="AQ1337" s="77"/>
      <c r="AR1337" s="77"/>
      <c r="AS1337" s="77"/>
      <c r="AT1337" s="77"/>
      <c r="AU1337" s="77"/>
      <c r="AV1337" s="77"/>
      <c r="AW1337" s="77"/>
      <c r="AX1337" s="77"/>
      <c r="AY1337" s="77"/>
      <c r="AZ1337" s="77"/>
      <c r="BA1337" s="77"/>
      <c r="BB1337" s="77"/>
      <c r="BC1337" s="77"/>
      <c r="BD1337" s="77"/>
      <c r="BE1337" s="77"/>
      <c r="BF1337" s="77"/>
      <c r="BG1337" s="77"/>
      <c r="BH1337" s="77"/>
      <c r="BI1337" s="77"/>
      <c r="BJ1337" s="77"/>
      <c r="BK1337" s="77"/>
      <c r="BL1337" s="77"/>
      <c r="BM1337" s="77"/>
      <c r="BN1337" s="77"/>
      <c r="BO1337" s="77"/>
      <c r="BP1337" s="77"/>
      <c r="BQ1337" s="77"/>
      <c r="BR1337" s="77"/>
      <c r="BS1337" s="77"/>
      <c r="BT1337" s="77"/>
      <c r="BU1337" s="77"/>
      <c r="BV1337" s="77"/>
      <c r="BW1337" s="77"/>
      <c r="BX1337" s="77"/>
      <c r="BY1337" s="77"/>
      <c r="BZ1337" s="77"/>
      <c r="CA1337" s="77"/>
      <c r="CB1337" s="77"/>
      <c r="CC1337" s="77"/>
      <c r="CD1337" s="77"/>
      <c r="CE1337" s="77"/>
      <c r="CF1337" s="77"/>
      <c r="CG1337" s="77"/>
      <c r="CH1337" s="77"/>
      <c r="CI1337" s="77"/>
      <c r="CJ1337" s="77"/>
      <c r="CK1337" s="77"/>
      <c r="CL1337" s="77"/>
      <c r="CN1337" s="78"/>
      <c r="CO1337" s="77"/>
      <c r="CP1337" s="77"/>
      <c r="CQ1337" s="77"/>
      <c r="CR1337" s="77"/>
      <c r="CS1337" s="77"/>
      <c r="CT1337" s="77"/>
      <c r="CU1337" s="77"/>
      <c r="CV1337" s="77"/>
      <c r="CW1337" s="77"/>
      <c r="CX1337" s="77"/>
      <c r="CY1337" s="77"/>
      <c r="CZ1337" s="77"/>
      <c r="DA1337" s="77"/>
      <c r="DB1337" s="77"/>
      <c r="DC1337" s="77"/>
      <c r="DD1337" s="77"/>
      <c r="DE1337" s="77"/>
      <c r="DF1337" s="77"/>
      <c r="DG1337" s="77"/>
      <c r="DH1337" s="77"/>
      <c r="DI1337" s="77"/>
      <c r="DJ1337" s="77"/>
      <c r="DK1337" s="77"/>
      <c r="DL1337" s="77"/>
    </row>
    <row r="1338" spans="1:116" x14ac:dyDescent="0.4">
      <c r="B1338" t="s">
        <v>332</v>
      </c>
      <c r="D1338" t="s">
        <v>158</v>
      </c>
      <c r="E1338" s="8" t="str">
        <f>ROW()&amp;" "&amp;D1338</f>
        <v>1338 DCSCAC-S</v>
      </c>
      <c r="G1338" s="136" t="str">
        <f>G1323</f>
        <v>primary unit</v>
      </c>
      <c r="S1338" s="72"/>
      <c r="T1338" s="72"/>
      <c r="U1338" s="72"/>
      <c r="V1338" s="72"/>
      <c r="W1338" s="72"/>
      <c r="X1338" s="72"/>
      <c r="Y1338" s="72"/>
      <c r="Z1338" s="72"/>
      <c r="AA1338" s="72"/>
      <c r="AB1338" s="72"/>
      <c r="AC1338" s="72"/>
      <c r="AD1338" s="72"/>
      <c r="AE1338" s="72"/>
      <c r="AF1338" s="72"/>
      <c r="AG1338" s="72"/>
      <c r="AH1338" s="72"/>
      <c r="AI1338" s="72"/>
      <c r="AJ1338" s="72"/>
      <c r="AK1338" s="72"/>
      <c r="AL1338" s="72"/>
      <c r="AM1338" s="72"/>
      <c r="AN1338" s="72"/>
      <c r="AO1338" s="72"/>
      <c r="AP1338" s="72"/>
      <c r="AQ1338" s="72"/>
      <c r="AR1338" s="72"/>
      <c r="AS1338" s="72"/>
      <c r="AT1338" s="72"/>
      <c r="AU1338" s="72"/>
      <c r="AV1338" s="72"/>
      <c r="AW1338" s="72"/>
      <c r="AX1338" s="72"/>
      <c r="AY1338" s="72"/>
      <c r="AZ1338" s="72"/>
      <c r="BA1338" s="72"/>
      <c r="BB1338" s="72"/>
      <c r="BC1338" s="72"/>
      <c r="BD1338" s="72"/>
      <c r="BE1338" s="72"/>
      <c r="BF1338" s="72"/>
      <c r="BG1338" s="72"/>
      <c r="BH1338" s="72"/>
      <c r="BI1338" s="72"/>
      <c r="BJ1338" s="72"/>
      <c r="BK1338" s="72"/>
      <c r="BL1338" s="72"/>
      <c r="BM1338" s="72"/>
      <c r="BN1338" s="72"/>
      <c r="BO1338" s="72"/>
      <c r="BP1338" s="72"/>
      <c r="BQ1338" s="72"/>
      <c r="BR1338" s="72"/>
      <c r="BS1338" s="72"/>
      <c r="BT1338" s="72"/>
      <c r="BU1338" s="72"/>
      <c r="BV1338" s="72"/>
      <c r="BW1338" s="72"/>
      <c r="BX1338" s="72"/>
      <c r="BY1338" s="72"/>
      <c r="BZ1338" s="72"/>
      <c r="CA1338" s="72"/>
      <c r="CB1338" s="72"/>
      <c r="CC1338" s="72"/>
      <c r="CD1338" s="72"/>
      <c r="CE1338" s="72"/>
      <c r="CF1338" s="72"/>
      <c r="CG1338" s="72"/>
      <c r="CH1338" s="72"/>
      <c r="CI1338" s="72"/>
      <c r="CJ1338" s="72"/>
      <c r="CK1338" s="72"/>
      <c r="CL1338" s="72"/>
      <c r="CO1338" s="72"/>
      <c r="CP1338" s="72"/>
      <c r="CQ1338" s="72"/>
      <c r="CR1338" s="72"/>
      <c r="CS1338" s="72"/>
      <c r="CT1338" s="72"/>
      <c r="CU1338" s="72"/>
      <c r="CV1338" s="72"/>
      <c r="CW1338" s="72"/>
      <c r="CX1338" s="72"/>
      <c r="CY1338" s="72"/>
      <c r="CZ1338" s="72"/>
      <c r="DA1338" s="72"/>
      <c r="DB1338" s="72"/>
      <c r="DC1338" s="72"/>
      <c r="DD1338" s="72"/>
      <c r="DE1338" s="72"/>
      <c r="DF1338" s="72"/>
      <c r="DG1338" s="72"/>
      <c r="DH1338" s="72"/>
      <c r="DI1338" s="72"/>
      <c r="DJ1338" s="72"/>
      <c r="DK1338" s="72"/>
      <c r="DL1338" s="72"/>
    </row>
    <row r="1339" spans="1:116" x14ac:dyDescent="0.4">
      <c r="B1339" t="s">
        <v>332</v>
      </c>
      <c r="D1339" t="s">
        <v>158</v>
      </c>
      <c r="E1339" s="8" t="str">
        <f t="shared" si="1619"/>
        <v>1339 DCSCAC-S</v>
      </c>
      <c r="G1339" s="136" t="str">
        <f>G1324</f>
        <v>Primary revenue driver</v>
      </c>
      <c r="K1339" s="53"/>
      <c r="L1339" s="53"/>
      <c r="M1339" s="53"/>
      <c r="N1339" s="53"/>
      <c r="O1339" s="53"/>
      <c r="P1339" s="53"/>
      <c r="R1339" s="24"/>
      <c r="S1339" s="179" t="str">
        <f t="shared" ref="S1339:AX1341" si="1625">S1324</f>
        <v>S$16</v>
      </c>
      <c r="T1339" s="179" t="str">
        <f t="shared" si="1625"/>
        <v>T$16</v>
      </c>
      <c r="U1339" s="179" t="str">
        <f t="shared" si="1625"/>
        <v>U$16</v>
      </c>
      <c r="V1339" s="179" t="str">
        <f t="shared" si="1625"/>
        <v>V$16</v>
      </c>
      <c r="W1339" s="179" t="str">
        <f t="shared" si="1625"/>
        <v>W$16</v>
      </c>
      <c r="X1339" s="179" t="str">
        <f t="shared" si="1625"/>
        <v>X$16</v>
      </c>
      <c r="Y1339" s="179" t="str">
        <f t="shared" si="1625"/>
        <v>Y$16</v>
      </c>
      <c r="Z1339" s="179" t="str">
        <f t="shared" si="1625"/>
        <v>Z$16</v>
      </c>
      <c r="AA1339" s="179" t="str">
        <f t="shared" si="1625"/>
        <v>AA$16</v>
      </c>
      <c r="AB1339" s="179" t="str">
        <f t="shared" si="1625"/>
        <v>AB$16</v>
      </c>
      <c r="AC1339" s="179" t="str">
        <f t="shared" si="1625"/>
        <v>AC$16</v>
      </c>
      <c r="AD1339" s="179" t="str">
        <f t="shared" si="1625"/>
        <v>AD$16</v>
      </c>
      <c r="AE1339" s="179" t="str">
        <f t="shared" si="1625"/>
        <v>AE$16</v>
      </c>
      <c r="AF1339" s="179" t="str">
        <f t="shared" si="1625"/>
        <v>AF$16</v>
      </c>
      <c r="AG1339" s="179" t="str">
        <f t="shared" si="1625"/>
        <v>AG$16</v>
      </c>
      <c r="AH1339" s="179" t="str">
        <f t="shared" si="1625"/>
        <v>AH$16</v>
      </c>
      <c r="AI1339" s="179" t="str">
        <f t="shared" si="1625"/>
        <v>AI$16</v>
      </c>
      <c r="AJ1339" s="179" t="str">
        <f t="shared" si="1625"/>
        <v>AJ$16</v>
      </c>
      <c r="AK1339" s="179" t="str">
        <f t="shared" si="1625"/>
        <v>AK$16</v>
      </c>
      <c r="AL1339" s="179" t="str">
        <f t="shared" si="1625"/>
        <v>AL$16</v>
      </c>
      <c r="AM1339" s="179" t="str">
        <f t="shared" si="1625"/>
        <v>AM$16</v>
      </c>
      <c r="AN1339" s="179" t="str">
        <f t="shared" si="1625"/>
        <v>AN$16</v>
      </c>
      <c r="AO1339" s="179" t="str">
        <f t="shared" si="1625"/>
        <v>AO$16</v>
      </c>
      <c r="AP1339" s="179" t="str">
        <f t="shared" si="1625"/>
        <v>AP$16</v>
      </c>
      <c r="AQ1339" s="179" t="str">
        <f t="shared" si="1625"/>
        <v>AQ$16</v>
      </c>
      <c r="AR1339" s="179" t="str">
        <f t="shared" si="1625"/>
        <v>AR$16</v>
      </c>
      <c r="AS1339" s="179" t="str">
        <f t="shared" si="1625"/>
        <v>AS$16</v>
      </c>
      <c r="AT1339" s="179" t="str">
        <f t="shared" si="1625"/>
        <v>AT$16</v>
      </c>
      <c r="AU1339" s="179" t="str">
        <f t="shared" si="1625"/>
        <v>AU$16</v>
      </c>
      <c r="AV1339" s="179" t="str">
        <f t="shared" si="1625"/>
        <v>AV$16</v>
      </c>
      <c r="AW1339" s="179" t="str">
        <f t="shared" si="1625"/>
        <v>AW$16</v>
      </c>
      <c r="AX1339" s="179" t="str">
        <f t="shared" si="1625"/>
        <v>AX$16</v>
      </c>
      <c r="AY1339" s="179" t="str">
        <f t="shared" ref="AY1339:CD1341" si="1626">AY1324</f>
        <v>AY$16</v>
      </c>
      <c r="AZ1339" s="179" t="str">
        <f t="shared" si="1626"/>
        <v>AZ$16</v>
      </c>
      <c r="BA1339" s="179" t="str">
        <f t="shared" si="1626"/>
        <v>BA$16</v>
      </c>
      <c r="BB1339" s="179" t="str">
        <f t="shared" si="1626"/>
        <v>BB$16</v>
      </c>
      <c r="BC1339" s="179" t="str">
        <f t="shared" si="1626"/>
        <v>BC$16</v>
      </c>
      <c r="BD1339" s="179" t="str">
        <f t="shared" si="1626"/>
        <v>BD$16</v>
      </c>
      <c r="BE1339" s="179" t="str">
        <f t="shared" si="1626"/>
        <v>BE$16</v>
      </c>
      <c r="BF1339" s="179" t="str">
        <f t="shared" si="1626"/>
        <v>BF$16</v>
      </c>
      <c r="BG1339" s="179" t="str">
        <f t="shared" si="1626"/>
        <v>BG$16</v>
      </c>
      <c r="BH1339" s="179" t="str">
        <f t="shared" si="1626"/>
        <v>BH$16</v>
      </c>
      <c r="BI1339" s="179" t="str">
        <f t="shared" si="1626"/>
        <v>BI$16</v>
      </c>
      <c r="BJ1339" s="179" t="str">
        <f t="shared" si="1626"/>
        <v>BJ$16</v>
      </c>
      <c r="BK1339" s="179" t="str">
        <f t="shared" si="1626"/>
        <v>BK$16</v>
      </c>
      <c r="BL1339" s="179" t="str">
        <f t="shared" si="1626"/>
        <v>BL$16</v>
      </c>
      <c r="BM1339" s="179" t="str">
        <f t="shared" si="1626"/>
        <v>BM$16</v>
      </c>
      <c r="BN1339" s="179" t="str">
        <f t="shared" si="1626"/>
        <v>BN$16</v>
      </c>
      <c r="BO1339" s="179" t="str">
        <f t="shared" si="1626"/>
        <v>BO$16</v>
      </c>
      <c r="BP1339" s="179" t="str">
        <f t="shared" si="1626"/>
        <v>BP$16</v>
      </c>
      <c r="BQ1339" s="179" t="str">
        <f t="shared" si="1626"/>
        <v>BQ$16</v>
      </c>
      <c r="BR1339" s="179" t="str">
        <f t="shared" si="1626"/>
        <v>BR$16</v>
      </c>
      <c r="BS1339" s="179" t="str">
        <f t="shared" si="1626"/>
        <v>BS$16</v>
      </c>
      <c r="BT1339" s="179" t="str">
        <f t="shared" si="1626"/>
        <v>BT$16</v>
      </c>
      <c r="BU1339" s="179" t="str">
        <f t="shared" si="1626"/>
        <v>BU$16</v>
      </c>
      <c r="BV1339" s="179" t="str">
        <f t="shared" si="1626"/>
        <v>BV$16</v>
      </c>
      <c r="BW1339" s="179" t="str">
        <f t="shared" si="1626"/>
        <v>BW$16</v>
      </c>
      <c r="BX1339" s="179" t="str">
        <f t="shared" si="1626"/>
        <v>BX$16</v>
      </c>
      <c r="BY1339" s="179" t="str">
        <f t="shared" si="1626"/>
        <v>BY$16</v>
      </c>
      <c r="BZ1339" s="179" t="str">
        <f t="shared" si="1626"/>
        <v>BZ$16</v>
      </c>
      <c r="CA1339" s="179" t="str">
        <f t="shared" si="1626"/>
        <v>CA$16</v>
      </c>
      <c r="CB1339" s="179" t="str">
        <f t="shared" si="1626"/>
        <v>CB$16</v>
      </c>
      <c r="CC1339" s="179" t="str">
        <f t="shared" si="1626"/>
        <v>CC$16</v>
      </c>
      <c r="CD1339" s="179" t="str">
        <f t="shared" si="1626"/>
        <v>CD$16</v>
      </c>
      <c r="CE1339" s="179" t="str">
        <f t="shared" ref="CE1339:CL1341" si="1627">CE1324</f>
        <v>CE$16</v>
      </c>
      <c r="CF1339" s="179" t="str">
        <f t="shared" si="1627"/>
        <v>CF$16</v>
      </c>
      <c r="CG1339" s="179" t="str">
        <f t="shared" si="1627"/>
        <v>CG$16</v>
      </c>
      <c r="CH1339" s="179" t="str">
        <f t="shared" si="1627"/>
        <v>CH$16</v>
      </c>
      <c r="CI1339" s="179" t="str">
        <f t="shared" si="1627"/>
        <v>CI$16</v>
      </c>
      <c r="CJ1339" s="179" t="str">
        <f t="shared" si="1627"/>
        <v>CJ$16</v>
      </c>
      <c r="CK1339" s="179" t="str">
        <f t="shared" si="1627"/>
        <v>CK$16</v>
      </c>
      <c r="CL1339" s="179" t="str">
        <f t="shared" si="1627"/>
        <v>CL$16</v>
      </c>
      <c r="CO1339" s="179" t="str">
        <f t="shared" ref="CO1339:DL1341" si="1628">CO1324</f>
        <v>CO$16</v>
      </c>
      <c r="CP1339" s="179" t="str">
        <f t="shared" si="1628"/>
        <v>CP$16</v>
      </c>
      <c r="CQ1339" s="179" t="str">
        <f t="shared" si="1628"/>
        <v>CQ$16</v>
      </c>
      <c r="CR1339" s="179" t="str">
        <f t="shared" si="1628"/>
        <v>CR$16</v>
      </c>
      <c r="CS1339" s="179" t="str">
        <f t="shared" si="1628"/>
        <v>CS$16</v>
      </c>
      <c r="CT1339" s="179" t="str">
        <f t="shared" si="1628"/>
        <v>CT$16</v>
      </c>
      <c r="CU1339" s="179" t="str">
        <f t="shared" si="1628"/>
        <v>CU$16</v>
      </c>
      <c r="CV1339" s="179" t="str">
        <f t="shared" si="1628"/>
        <v>CV$16</v>
      </c>
      <c r="CW1339" s="179" t="str">
        <f t="shared" si="1628"/>
        <v>CW$16</v>
      </c>
      <c r="CX1339" s="179" t="str">
        <f t="shared" si="1628"/>
        <v>CX$16</v>
      </c>
      <c r="CY1339" s="179" t="str">
        <f t="shared" si="1628"/>
        <v>CY$16</v>
      </c>
      <c r="CZ1339" s="179" t="str">
        <f t="shared" si="1628"/>
        <v>CZ$16</v>
      </c>
      <c r="DA1339" s="179" t="str">
        <f t="shared" si="1628"/>
        <v>DA$16</v>
      </c>
      <c r="DB1339" s="179" t="str">
        <f t="shared" si="1628"/>
        <v>DB$16</v>
      </c>
      <c r="DC1339" s="179" t="str">
        <f t="shared" si="1628"/>
        <v>DC$16</v>
      </c>
      <c r="DD1339" s="179" t="str">
        <f t="shared" si="1628"/>
        <v>DD$16</v>
      </c>
      <c r="DE1339" s="179" t="str">
        <f t="shared" si="1628"/>
        <v>DE$16</v>
      </c>
      <c r="DF1339" s="179" t="str">
        <f t="shared" si="1628"/>
        <v>DF$16</v>
      </c>
      <c r="DG1339" s="179" t="str">
        <f t="shared" si="1628"/>
        <v>DG$16</v>
      </c>
      <c r="DH1339" s="179" t="str">
        <f t="shared" si="1628"/>
        <v>DH$16</v>
      </c>
      <c r="DI1339" s="179" t="str">
        <f t="shared" si="1628"/>
        <v>DI$16</v>
      </c>
      <c r="DJ1339" s="179" t="str">
        <f t="shared" si="1628"/>
        <v>DJ$16</v>
      </c>
      <c r="DK1339" s="179" t="str">
        <f t="shared" si="1628"/>
        <v>DK$16</v>
      </c>
      <c r="DL1339" s="179" t="str">
        <f t="shared" si="1628"/>
        <v>DL$16</v>
      </c>
    </row>
    <row r="1340" spans="1:116" x14ac:dyDescent="0.4">
      <c r="B1340" t="s">
        <v>332</v>
      </c>
      <c r="D1340" t="s">
        <v>158</v>
      </c>
      <c r="E1340" s="8" t="str">
        <f t="shared" si="1619"/>
        <v>1340 DCSCAC-S</v>
      </c>
      <c r="G1340" s="136" t="str">
        <f>G1325</f>
        <v>Primary volume driver</v>
      </c>
      <c r="H1340" s="12"/>
      <c r="I1340" s="60"/>
      <c r="J1340" s="60"/>
      <c r="K1340" s="15"/>
      <c r="L1340" s="15"/>
      <c r="M1340" s="15"/>
      <c r="N1340" s="15"/>
      <c r="O1340" s="15"/>
      <c r="P1340" s="15"/>
      <c r="R1340" s="15"/>
      <c r="S1340" s="179" t="str">
        <f t="shared" ref="S1340:AX1342" si="1629">S1325</f>
        <v>S$17</v>
      </c>
      <c r="T1340" s="179" t="str">
        <f t="shared" si="1629"/>
        <v>T$17</v>
      </c>
      <c r="U1340" s="179" t="str">
        <f t="shared" si="1629"/>
        <v>U$17</v>
      </c>
      <c r="V1340" s="179" t="str">
        <f t="shared" si="1629"/>
        <v>V$17</v>
      </c>
      <c r="W1340" s="179" t="str">
        <f t="shared" si="1629"/>
        <v>W$17</v>
      </c>
      <c r="X1340" s="179" t="str">
        <f t="shared" si="1629"/>
        <v>X$17</v>
      </c>
      <c r="Y1340" s="179" t="str">
        <f t="shared" si="1629"/>
        <v>Y$17</v>
      </c>
      <c r="Z1340" s="179" t="str">
        <f t="shared" si="1629"/>
        <v>Z$17</v>
      </c>
      <c r="AA1340" s="179" t="str">
        <f t="shared" si="1629"/>
        <v>AA$17</v>
      </c>
      <c r="AB1340" s="179" t="str">
        <f t="shared" si="1629"/>
        <v>AB$17</v>
      </c>
      <c r="AC1340" s="179" t="str">
        <f t="shared" si="1629"/>
        <v>AC$17</v>
      </c>
      <c r="AD1340" s="179" t="str">
        <f t="shared" si="1629"/>
        <v>AD$17</v>
      </c>
      <c r="AE1340" s="179" t="str">
        <f t="shared" si="1629"/>
        <v>AE$17</v>
      </c>
      <c r="AF1340" s="179" t="str">
        <f t="shared" si="1629"/>
        <v>AF$17</v>
      </c>
      <c r="AG1340" s="179" t="str">
        <f t="shared" si="1629"/>
        <v>AG$17</v>
      </c>
      <c r="AH1340" s="179" t="str">
        <f t="shared" si="1629"/>
        <v>AH$17</v>
      </c>
      <c r="AI1340" s="179" t="str">
        <f t="shared" si="1629"/>
        <v>AI$17</v>
      </c>
      <c r="AJ1340" s="179" t="str">
        <f t="shared" si="1629"/>
        <v>AJ$17</v>
      </c>
      <c r="AK1340" s="179" t="str">
        <f t="shared" si="1629"/>
        <v>AK$17</v>
      </c>
      <c r="AL1340" s="179" t="str">
        <f t="shared" si="1629"/>
        <v>AL$17</v>
      </c>
      <c r="AM1340" s="179" t="str">
        <f t="shared" si="1629"/>
        <v>AM$17</v>
      </c>
      <c r="AN1340" s="179" t="str">
        <f t="shared" si="1629"/>
        <v>AN$17</v>
      </c>
      <c r="AO1340" s="179" t="str">
        <f t="shared" si="1629"/>
        <v>AO$17</v>
      </c>
      <c r="AP1340" s="179" t="str">
        <f t="shared" si="1629"/>
        <v>AP$17</v>
      </c>
      <c r="AQ1340" s="179" t="str">
        <f t="shared" si="1629"/>
        <v>AQ$17</v>
      </c>
      <c r="AR1340" s="179" t="str">
        <f t="shared" si="1629"/>
        <v>AR$17</v>
      </c>
      <c r="AS1340" s="179" t="str">
        <f t="shared" si="1629"/>
        <v>AS$17</v>
      </c>
      <c r="AT1340" s="179" t="str">
        <f t="shared" si="1629"/>
        <v>AT$17</v>
      </c>
      <c r="AU1340" s="179" t="str">
        <f t="shared" si="1629"/>
        <v>AU$17</v>
      </c>
      <c r="AV1340" s="179" t="str">
        <f t="shared" si="1629"/>
        <v>AV$17</v>
      </c>
      <c r="AW1340" s="179" t="str">
        <f t="shared" si="1629"/>
        <v>AW$17</v>
      </c>
      <c r="AX1340" s="179" t="str">
        <f t="shared" si="1629"/>
        <v>AX$17</v>
      </c>
      <c r="AY1340" s="179" t="str">
        <f t="shared" ref="AY1340:CD1342" si="1630">AY1325</f>
        <v>AY$17</v>
      </c>
      <c r="AZ1340" s="179" t="str">
        <f t="shared" si="1630"/>
        <v>AZ$17</v>
      </c>
      <c r="BA1340" s="179" t="str">
        <f t="shared" si="1630"/>
        <v>BA$17</v>
      </c>
      <c r="BB1340" s="179" t="str">
        <f t="shared" si="1630"/>
        <v>BB$17</v>
      </c>
      <c r="BC1340" s="179" t="str">
        <f t="shared" si="1630"/>
        <v>BC$17</v>
      </c>
      <c r="BD1340" s="179" t="str">
        <f t="shared" si="1630"/>
        <v>BD$17</v>
      </c>
      <c r="BE1340" s="179" t="str">
        <f t="shared" si="1630"/>
        <v>BE$17</v>
      </c>
      <c r="BF1340" s="179" t="str">
        <f t="shared" si="1630"/>
        <v>BF$17</v>
      </c>
      <c r="BG1340" s="179" t="str">
        <f t="shared" si="1630"/>
        <v>BG$17</v>
      </c>
      <c r="BH1340" s="179" t="str">
        <f t="shared" si="1630"/>
        <v>BH$17</v>
      </c>
      <c r="BI1340" s="179" t="str">
        <f t="shared" si="1630"/>
        <v>BI$17</v>
      </c>
      <c r="BJ1340" s="179" t="str">
        <f t="shared" si="1630"/>
        <v>BJ$17</v>
      </c>
      <c r="BK1340" s="179" t="str">
        <f t="shared" si="1630"/>
        <v>BK$17</v>
      </c>
      <c r="BL1340" s="179" t="str">
        <f t="shared" si="1630"/>
        <v>BL$17</v>
      </c>
      <c r="BM1340" s="179" t="str">
        <f t="shared" si="1630"/>
        <v>BM$17</v>
      </c>
      <c r="BN1340" s="179" t="str">
        <f t="shared" si="1630"/>
        <v>BN$17</v>
      </c>
      <c r="BO1340" s="179" t="str">
        <f t="shared" si="1630"/>
        <v>BO$17</v>
      </c>
      <c r="BP1340" s="179" t="str">
        <f t="shared" si="1630"/>
        <v>BP$17</v>
      </c>
      <c r="BQ1340" s="179" t="str">
        <f t="shared" si="1630"/>
        <v>BQ$17</v>
      </c>
      <c r="BR1340" s="179" t="str">
        <f t="shared" si="1630"/>
        <v>BR$17</v>
      </c>
      <c r="BS1340" s="179" t="str">
        <f t="shared" si="1630"/>
        <v>BS$17</v>
      </c>
      <c r="BT1340" s="179" t="str">
        <f t="shared" si="1630"/>
        <v>BT$17</v>
      </c>
      <c r="BU1340" s="179" t="str">
        <f t="shared" si="1630"/>
        <v>BU$17</v>
      </c>
      <c r="BV1340" s="179" t="str">
        <f t="shared" si="1630"/>
        <v>BV$17</v>
      </c>
      <c r="BW1340" s="179" t="str">
        <f t="shared" si="1630"/>
        <v>BW$17</v>
      </c>
      <c r="BX1340" s="179" t="str">
        <f t="shared" si="1630"/>
        <v>BX$17</v>
      </c>
      <c r="BY1340" s="179" t="str">
        <f t="shared" si="1630"/>
        <v>BY$17</v>
      </c>
      <c r="BZ1340" s="179" t="str">
        <f t="shared" si="1630"/>
        <v>BZ$17</v>
      </c>
      <c r="CA1340" s="179" t="str">
        <f t="shared" si="1630"/>
        <v>CA$17</v>
      </c>
      <c r="CB1340" s="179" t="str">
        <f t="shared" si="1630"/>
        <v>CB$17</v>
      </c>
      <c r="CC1340" s="179" t="str">
        <f t="shared" si="1630"/>
        <v>CC$17</v>
      </c>
      <c r="CD1340" s="179" t="str">
        <f t="shared" si="1630"/>
        <v>CD$17</v>
      </c>
      <c r="CE1340" s="179" t="str">
        <f t="shared" ref="CE1340:CL1342" si="1631">CE1325</f>
        <v>CE$17</v>
      </c>
      <c r="CF1340" s="179" t="str">
        <f t="shared" si="1631"/>
        <v>CF$17</v>
      </c>
      <c r="CG1340" s="179" t="str">
        <f t="shared" si="1631"/>
        <v>CG$17</v>
      </c>
      <c r="CH1340" s="179" t="str">
        <f t="shared" si="1631"/>
        <v>CH$17</v>
      </c>
      <c r="CI1340" s="179" t="str">
        <f t="shared" si="1631"/>
        <v>CI$17</v>
      </c>
      <c r="CJ1340" s="179" t="str">
        <f t="shared" si="1631"/>
        <v>CJ$17</v>
      </c>
      <c r="CK1340" s="179" t="str">
        <f t="shared" si="1631"/>
        <v>CK$17</v>
      </c>
      <c r="CL1340" s="179" t="str">
        <f t="shared" si="1631"/>
        <v>CL$17</v>
      </c>
      <c r="CN1340" s="60"/>
      <c r="CO1340" s="179" t="str">
        <f t="shared" ref="CO1340:DL1342" si="1632">CO1325</f>
        <v>CO$17</v>
      </c>
      <c r="CP1340" s="179" t="str">
        <f t="shared" si="1632"/>
        <v>CP$17</v>
      </c>
      <c r="CQ1340" s="179" t="str">
        <f t="shared" si="1632"/>
        <v>CQ$17</v>
      </c>
      <c r="CR1340" s="179" t="str">
        <f t="shared" si="1632"/>
        <v>CR$17</v>
      </c>
      <c r="CS1340" s="179" t="str">
        <f t="shared" si="1632"/>
        <v>CS$17</v>
      </c>
      <c r="CT1340" s="179" t="str">
        <f t="shared" si="1632"/>
        <v>CT$17</v>
      </c>
      <c r="CU1340" s="179" t="str">
        <f t="shared" si="1632"/>
        <v>CU$17</v>
      </c>
      <c r="CV1340" s="179" t="str">
        <f t="shared" si="1632"/>
        <v>CV$17</v>
      </c>
      <c r="CW1340" s="179" t="str">
        <f t="shared" si="1632"/>
        <v>CW$17</v>
      </c>
      <c r="CX1340" s="179" t="str">
        <f t="shared" si="1632"/>
        <v>CX$17</v>
      </c>
      <c r="CY1340" s="179" t="str">
        <f t="shared" si="1632"/>
        <v>CY$17</v>
      </c>
      <c r="CZ1340" s="179" t="str">
        <f t="shared" si="1632"/>
        <v>CZ$17</v>
      </c>
      <c r="DA1340" s="179" t="str">
        <f t="shared" si="1632"/>
        <v>DA$17</v>
      </c>
      <c r="DB1340" s="179" t="str">
        <f t="shared" si="1632"/>
        <v>DB$17</v>
      </c>
      <c r="DC1340" s="179" t="str">
        <f t="shared" si="1632"/>
        <v>DC$17</v>
      </c>
      <c r="DD1340" s="179" t="str">
        <f t="shared" si="1632"/>
        <v>DD$17</v>
      </c>
      <c r="DE1340" s="179" t="str">
        <f t="shared" si="1632"/>
        <v>DE$17</v>
      </c>
      <c r="DF1340" s="179" t="str">
        <f t="shared" si="1632"/>
        <v>DF$17</v>
      </c>
      <c r="DG1340" s="179" t="str">
        <f t="shared" si="1632"/>
        <v>DG$17</v>
      </c>
      <c r="DH1340" s="179" t="str">
        <f t="shared" si="1632"/>
        <v>DH$17</v>
      </c>
      <c r="DI1340" s="179" t="str">
        <f t="shared" si="1632"/>
        <v>DI$17</v>
      </c>
      <c r="DJ1340" s="179" t="str">
        <f t="shared" si="1632"/>
        <v>DJ$17</v>
      </c>
      <c r="DK1340" s="179" t="str">
        <f t="shared" si="1632"/>
        <v>DK$17</v>
      </c>
      <c r="DL1340" s="179" t="str">
        <f t="shared" si="1632"/>
        <v>DL$17</v>
      </c>
    </row>
    <row r="1341" spans="1:116" x14ac:dyDescent="0.4">
      <c r="B1341" t="s">
        <v>332</v>
      </c>
      <c r="D1341" t="s">
        <v>158</v>
      </c>
      <c r="E1341" s="8" t="str">
        <f t="shared" si="1619"/>
        <v>1341 DCSCAC-S</v>
      </c>
      <c r="G1341" s="136" t="str">
        <f>G1330</f>
        <v>Seller acquisition cost:</v>
      </c>
      <c r="H1341" s="12"/>
      <c r="I1341" s="60"/>
      <c r="J1341" s="60"/>
      <c r="K1341" s="15"/>
      <c r="L1341" s="15"/>
      <c r="M1341" s="15"/>
      <c r="N1341" s="15"/>
      <c r="O1341" s="15"/>
      <c r="P1341" s="15"/>
      <c r="R1341" s="15"/>
      <c r="S1341" s="179">
        <f t="shared" ref="S1341:AX1343" si="1633">S1326</f>
        <v>0</v>
      </c>
      <c r="T1341" s="179">
        <f t="shared" si="1633"/>
        <v>0</v>
      </c>
      <c r="U1341" s="179">
        <f t="shared" si="1633"/>
        <v>0</v>
      </c>
      <c r="V1341" s="179">
        <f t="shared" si="1633"/>
        <v>0</v>
      </c>
      <c r="W1341" s="179">
        <f t="shared" si="1633"/>
        <v>0</v>
      </c>
      <c r="X1341" s="179">
        <f t="shared" si="1633"/>
        <v>0</v>
      </c>
      <c r="Y1341" s="179">
        <f t="shared" si="1633"/>
        <v>0</v>
      </c>
      <c r="Z1341" s="179">
        <f t="shared" si="1633"/>
        <v>0</v>
      </c>
      <c r="AA1341" s="179">
        <f t="shared" si="1633"/>
        <v>0</v>
      </c>
      <c r="AB1341" s="179">
        <f t="shared" si="1633"/>
        <v>0</v>
      </c>
      <c r="AC1341" s="179">
        <f t="shared" si="1633"/>
        <v>0</v>
      </c>
      <c r="AD1341" s="179">
        <f t="shared" si="1633"/>
        <v>0</v>
      </c>
      <c r="AE1341" s="179">
        <f t="shared" si="1633"/>
        <v>0</v>
      </c>
      <c r="AF1341" s="179">
        <f t="shared" si="1633"/>
        <v>0</v>
      </c>
      <c r="AG1341" s="179">
        <f t="shared" si="1633"/>
        <v>0</v>
      </c>
      <c r="AH1341" s="179">
        <f t="shared" si="1633"/>
        <v>0</v>
      </c>
      <c r="AI1341" s="179">
        <f t="shared" si="1633"/>
        <v>0</v>
      </c>
      <c r="AJ1341" s="179">
        <f t="shared" si="1633"/>
        <v>0</v>
      </c>
      <c r="AK1341" s="179">
        <f t="shared" si="1633"/>
        <v>0</v>
      </c>
      <c r="AL1341" s="179">
        <f t="shared" si="1633"/>
        <v>0</v>
      </c>
      <c r="AM1341" s="179">
        <f t="shared" si="1633"/>
        <v>0</v>
      </c>
      <c r="AN1341" s="179">
        <f t="shared" si="1633"/>
        <v>0</v>
      </c>
      <c r="AO1341" s="179">
        <f t="shared" si="1633"/>
        <v>0</v>
      </c>
      <c r="AP1341" s="179">
        <f t="shared" si="1633"/>
        <v>0</v>
      </c>
      <c r="AQ1341" s="179">
        <f t="shared" si="1633"/>
        <v>0</v>
      </c>
      <c r="AR1341" s="179">
        <f t="shared" si="1633"/>
        <v>0</v>
      </c>
      <c r="AS1341" s="179">
        <f t="shared" si="1633"/>
        <v>0</v>
      </c>
      <c r="AT1341" s="179">
        <f t="shared" si="1633"/>
        <v>0</v>
      </c>
      <c r="AU1341" s="179">
        <f t="shared" si="1633"/>
        <v>0</v>
      </c>
      <c r="AV1341" s="179">
        <f t="shared" si="1633"/>
        <v>0</v>
      </c>
      <c r="AW1341" s="179">
        <f t="shared" si="1633"/>
        <v>0</v>
      </c>
      <c r="AX1341" s="179">
        <f t="shared" si="1633"/>
        <v>0</v>
      </c>
      <c r="AY1341" s="179">
        <f t="shared" ref="AY1341:CD1343" si="1634">AY1326</f>
        <v>0</v>
      </c>
      <c r="AZ1341" s="179">
        <f t="shared" si="1634"/>
        <v>0</v>
      </c>
      <c r="BA1341" s="179">
        <f t="shared" si="1634"/>
        <v>0</v>
      </c>
      <c r="BB1341" s="179">
        <f t="shared" si="1634"/>
        <v>0</v>
      </c>
      <c r="BC1341" s="179">
        <f t="shared" si="1634"/>
        <v>0</v>
      </c>
      <c r="BD1341" s="179">
        <f t="shared" si="1634"/>
        <v>0</v>
      </c>
      <c r="BE1341" s="179">
        <f t="shared" si="1634"/>
        <v>0</v>
      </c>
      <c r="BF1341" s="179">
        <f t="shared" si="1634"/>
        <v>0</v>
      </c>
      <c r="BG1341" s="179">
        <f t="shared" si="1634"/>
        <v>0</v>
      </c>
      <c r="BH1341" s="179">
        <f t="shared" si="1634"/>
        <v>0</v>
      </c>
      <c r="BI1341" s="179">
        <f t="shared" si="1634"/>
        <v>0</v>
      </c>
      <c r="BJ1341" s="179">
        <f t="shared" si="1634"/>
        <v>0</v>
      </c>
      <c r="BK1341" s="179">
        <f t="shared" si="1634"/>
        <v>0</v>
      </c>
      <c r="BL1341" s="179">
        <f t="shared" si="1634"/>
        <v>0</v>
      </c>
      <c r="BM1341" s="179">
        <f t="shared" si="1634"/>
        <v>0</v>
      </c>
      <c r="BN1341" s="179">
        <f t="shared" si="1634"/>
        <v>0</v>
      </c>
      <c r="BO1341" s="179">
        <f t="shared" si="1634"/>
        <v>0</v>
      </c>
      <c r="BP1341" s="179">
        <f t="shared" si="1634"/>
        <v>0</v>
      </c>
      <c r="BQ1341" s="179">
        <f t="shared" si="1634"/>
        <v>0</v>
      </c>
      <c r="BR1341" s="179">
        <f t="shared" si="1634"/>
        <v>0</v>
      </c>
      <c r="BS1341" s="179">
        <f t="shared" si="1634"/>
        <v>0</v>
      </c>
      <c r="BT1341" s="179">
        <f t="shared" si="1634"/>
        <v>0</v>
      </c>
      <c r="BU1341" s="179">
        <f t="shared" si="1634"/>
        <v>0</v>
      </c>
      <c r="BV1341" s="179">
        <f t="shared" si="1634"/>
        <v>0</v>
      </c>
      <c r="BW1341" s="179">
        <f t="shared" si="1634"/>
        <v>0</v>
      </c>
      <c r="BX1341" s="179">
        <f t="shared" si="1634"/>
        <v>0</v>
      </c>
      <c r="BY1341" s="179">
        <f t="shared" si="1634"/>
        <v>0</v>
      </c>
      <c r="BZ1341" s="179">
        <f t="shared" si="1634"/>
        <v>0</v>
      </c>
      <c r="CA1341" s="179">
        <f t="shared" si="1634"/>
        <v>0</v>
      </c>
      <c r="CB1341" s="179">
        <f t="shared" si="1634"/>
        <v>0</v>
      </c>
      <c r="CC1341" s="179">
        <f t="shared" si="1634"/>
        <v>0</v>
      </c>
      <c r="CD1341" s="179">
        <f t="shared" si="1634"/>
        <v>0</v>
      </c>
      <c r="CE1341" s="179">
        <f t="shared" ref="CE1341:CL1343" si="1635">CE1326</f>
        <v>0</v>
      </c>
      <c r="CF1341" s="179">
        <f t="shared" si="1635"/>
        <v>0</v>
      </c>
      <c r="CG1341" s="179">
        <f t="shared" si="1635"/>
        <v>0</v>
      </c>
      <c r="CH1341" s="179">
        <f t="shared" si="1635"/>
        <v>0</v>
      </c>
      <c r="CI1341" s="179">
        <f t="shared" si="1635"/>
        <v>0</v>
      </c>
      <c r="CJ1341" s="179">
        <f t="shared" si="1635"/>
        <v>0</v>
      </c>
      <c r="CK1341" s="179">
        <f t="shared" si="1635"/>
        <v>0</v>
      </c>
      <c r="CL1341" s="179">
        <f t="shared" si="1635"/>
        <v>0</v>
      </c>
      <c r="CN1341" s="60"/>
      <c r="CO1341" s="179">
        <f t="shared" ref="CO1341:DL1343" si="1636">CO1326</f>
        <v>0</v>
      </c>
      <c r="CP1341" s="179">
        <f t="shared" si="1636"/>
        <v>0</v>
      </c>
      <c r="CQ1341" s="179">
        <f t="shared" si="1636"/>
        <v>0</v>
      </c>
      <c r="CR1341" s="179">
        <f t="shared" si="1636"/>
        <v>0</v>
      </c>
      <c r="CS1341" s="179">
        <f t="shared" si="1636"/>
        <v>0</v>
      </c>
      <c r="CT1341" s="179">
        <f t="shared" si="1636"/>
        <v>0</v>
      </c>
      <c r="CU1341" s="179">
        <f t="shared" si="1636"/>
        <v>0</v>
      </c>
      <c r="CV1341" s="179">
        <f t="shared" si="1636"/>
        <v>0</v>
      </c>
      <c r="CW1341" s="179">
        <f t="shared" si="1636"/>
        <v>0</v>
      </c>
      <c r="CX1341" s="179">
        <f t="shared" si="1636"/>
        <v>0</v>
      </c>
      <c r="CY1341" s="179">
        <f t="shared" si="1636"/>
        <v>0</v>
      </c>
      <c r="CZ1341" s="179">
        <f t="shared" si="1636"/>
        <v>0</v>
      </c>
      <c r="DA1341" s="179">
        <f t="shared" si="1636"/>
        <v>0</v>
      </c>
      <c r="DB1341" s="179">
        <f t="shared" si="1636"/>
        <v>0</v>
      </c>
      <c r="DC1341" s="179">
        <f t="shared" si="1636"/>
        <v>0</v>
      </c>
      <c r="DD1341" s="179">
        <f t="shared" si="1636"/>
        <v>0</v>
      </c>
      <c r="DE1341" s="179">
        <f t="shared" si="1636"/>
        <v>0</v>
      </c>
      <c r="DF1341" s="179">
        <f t="shared" si="1636"/>
        <v>0</v>
      </c>
      <c r="DG1341" s="179">
        <f t="shared" si="1636"/>
        <v>0</v>
      </c>
      <c r="DH1341" s="179">
        <f t="shared" si="1636"/>
        <v>0</v>
      </c>
      <c r="DI1341" s="179">
        <f t="shared" si="1636"/>
        <v>0</v>
      </c>
      <c r="DJ1341" s="179">
        <f t="shared" si="1636"/>
        <v>0</v>
      </c>
      <c r="DK1341" s="179">
        <f t="shared" si="1636"/>
        <v>0</v>
      </c>
      <c r="DL1341" s="179">
        <f t="shared" si="1636"/>
        <v>0</v>
      </c>
    </row>
    <row r="1342" spans="1:116" x14ac:dyDescent="0.4">
      <c r="B1342" t="s">
        <v>332</v>
      </c>
      <c r="D1342" t="s">
        <v>158</v>
      </c>
      <c r="E1342" s="8" t="str">
        <f t="shared" ref="E1342:E1344" si="1637">ROW()&amp;" "&amp;D1342</f>
        <v>1342 DCSCAC-S</v>
      </c>
      <c r="G1342" s="241" t="str">
        <f>IFERROR(SUBSTITUTE(TRIM(MID(G1330, SEARCH("-", G1330) + 1, LEN(G1330))),":",""),"no unit")</f>
        <v>no unit</v>
      </c>
      <c r="H1342" s="12"/>
      <c r="I1342" s="60"/>
      <c r="J1342" s="60"/>
      <c r="K1342" s="15"/>
      <c r="L1342" s="15"/>
      <c r="M1342" s="15"/>
      <c r="N1342" s="15"/>
      <c r="O1342" s="15"/>
      <c r="P1342" s="15"/>
      <c r="R1342" s="15"/>
      <c r="S1342" s="179"/>
      <c r="T1342" s="179"/>
      <c r="U1342" s="179"/>
      <c r="V1342" s="179"/>
      <c r="W1342" s="179"/>
      <c r="X1342" s="179"/>
      <c r="Y1342" s="179"/>
      <c r="Z1342" s="179"/>
      <c r="AA1342" s="179"/>
      <c r="AB1342" s="179"/>
      <c r="AC1342" s="179"/>
      <c r="AD1342" s="179"/>
      <c r="AE1342" s="179"/>
      <c r="AF1342" s="179"/>
      <c r="AG1342" s="179"/>
      <c r="AH1342" s="179"/>
      <c r="AI1342" s="179"/>
      <c r="AJ1342" s="179"/>
      <c r="AK1342" s="179"/>
      <c r="AL1342" s="179"/>
      <c r="AM1342" s="179"/>
      <c r="AN1342" s="179"/>
      <c r="AO1342" s="179"/>
      <c r="AP1342" s="179"/>
      <c r="AQ1342" s="179"/>
      <c r="AR1342" s="179"/>
      <c r="AS1342" s="179"/>
      <c r="AT1342" s="179"/>
      <c r="AU1342" s="179"/>
      <c r="AV1342" s="179"/>
      <c r="AW1342" s="179"/>
      <c r="AX1342" s="179"/>
      <c r="AY1342" s="179"/>
      <c r="AZ1342" s="179"/>
      <c r="BA1342" s="179"/>
      <c r="BB1342" s="179"/>
      <c r="BC1342" s="179"/>
      <c r="BD1342" s="179"/>
      <c r="BE1342" s="179"/>
      <c r="BF1342" s="179"/>
      <c r="BG1342" s="179"/>
      <c r="BH1342" s="179"/>
      <c r="BI1342" s="179"/>
      <c r="BJ1342" s="179"/>
      <c r="BK1342" s="179"/>
      <c r="BL1342" s="179"/>
      <c r="BM1342" s="179"/>
      <c r="BN1342" s="179"/>
      <c r="BO1342" s="179"/>
      <c r="BP1342" s="179"/>
      <c r="BQ1342" s="179"/>
      <c r="BR1342" s="179"/>
      <c r="BS1342" s="179"/>
      <c r="BT1342" s="179"/>
      <c r="BU1342" s="179"/>
      <c r="BV1342" s="179"/>
      <c r="BW1342" s="179"/>
      <c r="BX1342" s="179"/>
      <c r="BY1342" s="179"/>
      <c r="BZ1342" s="179"/>
      <c r="CA1342" s="179"/>
      <c r="CB1342" s="179"/>
      <c r="CC1342" s="179"/>
      <c r="CD1342" s="179"/>
      <c r="CE1342" s="179"/>
      <c r="CF1342" s="179"/>
      <c r="CG1342" s="179"/>
      <c r="CH1342" s="179"/>
      <c r="CI1342" s="179"/>
      <c r="CJ1342" s="179"/>
      <c r="CK1342" s="179"/>
      <c r="CL1342" s="179"/>
      <c r="CN1342" s="60"/>
      <c r="CO1342" s="179"/>
      <c r="CP1342" s="179"/>
      <c r="CQ1342" s="179"/>
      <c r="CR1342" s="179"/>
      <c r="CS1342" s="179"/>
      <c r="CT1342" s="179"/>
      <c r="CU1342" s="179"/>
      <c r="CV1342" s="179"/>
      <c r="CW1342" s="179"/>
      <c r="CX1342" s="179"/>
      <c r="CY1342" s="179"/>
      <c r="CZ1342" s="179"/>
      <c r="DA1342" s="179"/>
      <c r="DB1342" s="179"/>
      <c r="DC1342" s="179"/>
      <c r="DD1342" s="179"/>
      <c r="DE1342" s="179"/>
      <c r="DF1342" s="179"/>
      <c r="DG1342" s="179"/>
      <c r="DH1342" s="179"/>
      <c r="DI1342" s="179"/>
      <c r="DJ1342" s="179"/>
      <c r="DK1342" s="179"/>
      <c r="DL1342" s="179"/>
    </row>
    <row r="1343" spans="1:116" x14ac:dyDescent="0.4">
      <c r="A1343" s="3"/>
      <c r="B1343" t="s">
        <v>332</v>
      </c>
      <c r="D1343" t="s">
        <v>158</v>
      </c>
      <c r="E1343" s="8" t="str">
        <f t="shared" si="1619"/>
        <v>1343 DCSCAC-S</v>
      </c>
      <c r="G1343" s="191" t="str">
        <f>G1328</f>
        <v>Secondary revenue driver</v>
      </c>
      <c r="H1343" s="90"/>
      <c r="I1343" s="213"/>
      <c r="J1343" s="213"/>
      <c r="K1343" s="214"/>
      <c r="L1343" s="214"/>
      <c r="M1343" s="214"/>
      <c r="N1343" s="214"/>
      <c r="O1343" s="214"/>
      <c r="P1343" s="214"/>
      <c r="R1343" s="214"/>
      <c r="S1343" s="4" t="str">
        <f>ADDRESS(ROW(S1335),COLUMN(S1335),2)</f>
        <v>S$1335</v>
      </c>
      <c r="T1343" s="4" t="str">
        <f t="shared" ref="T1343:CE1345" si="1638">ADDRESS(ROW(T1335),COLUMN(T1335),2)</f>
        <v>T$1335</v>
      </c>
      <c r="U1343" s="4" t="str">
        <f t="shared" si="1638"/>
        <v>U$1335</v>
      </c>
      <c r="V1343" s="4" t="str">
        <f t="shared" si="1638"/>
        <v>V$1335</v>
      </c>
      <c r="W1343" s="4" t="str">
        <f t="shared" si="1638"/>
        <v>W$1335</v>
      </c>
      <c r="X1343" s="4" t="str">
        <f t="shared" si="1638"/>
        <v>X$1335</v>
      </c>
      <c r="Y1343" s="4" t="str">
        <f t="shared" si="1638"/>
        <v>Y$1335</v>
      </c>
      <c r="Z1343" s="4" t="str">
        <f t="shared" si="1638"/>
        <v>Z$1335</v>
      </c>
      <c r="AA1343" s="4" t="str">
        <f t="shared" si="1638"/>
        <v>AA$1335</v>
      </c>
      <c r="AB1343" s="4" t="str">
        <f t="shared" si="1638"/>
        <v>AB$1335</v>
      </c>
      <c r="AC1343" s="4" t="str">
        <f t="shared" si="1638"/>
        <v>AC$1335</v>
      </c>
      <c r="AD1343" s="4" t="str">
        <f t="shared" si="1638"/>
        <v>AD$1335</v>
      </c>
      <c r="AE1343" s="4" t="str">
        <f t="shared" si="1638"/>
        <v>AE$1335</v>
      </c>
      <c r="AF1343" s="4" t="str">
        <f t="shared" si="1638"/>
        <v>AF$1335</v>
      </c>
      <c r="AG1343" s="4" t="str">
        <f t="shared" si="1638"/>
        <v>AG$1335</v>
      </c>
      <c r="AH1343" s="4" t="str">
        <f t="shared" si="1638"/>
        <v>AH$1335</v>
      </c>
      <c r="AI1343" s="4" t="str">
        <f t="shared" si="1638"/>
        <v>AI$1335</v>
      </c>
      <c r="AJ1343" s="4" t="str">
        <f t="shared" si="1638"/>
        <v>AJ$1335</v>
      </c>
      <c r="AK1343" s="4" t="str">
        <f t="shared" si="1638"/>
        <v>AK$1335</v>
      </c>
      <c r="AL1343" s="4" t="str">
        <f t="shared" si="1638"/>
        <v>AL$1335</v>
      </c>
      <c r="AM1343" s="4" t="str">
        <f t="shared" si="1638"/>
        <v>AM$1335</v>
      </c>
      <c r="AN1343" s="4" t="str">
        <f t="shared" si="1638"/>
        <v>AN$1335</v>
      </c>
      <c r="AO1343" s="4" t="str">
        <f t="shared" si="1638"/>
        <v>AO$1335</v>
      </c>
      <c r="AP1343" s="4" t="str">
        <f t="shared" si="1638"/>
        <v>AP$1335</v>
      </c>
      <c r="AQ1343" s="4" t="str">
        <f t="shared" si="1638"/>
        <v>AQ$1335</v>
      </c>
      <c r="AR1343" s="4" t="str">
        <f t="shared" si="1638"/>
        <v>AR$1335</v>
      </c>
      <c r="AS1343" s="4" t="str">
        <f t="shared" si="1638"/>
        <v>AS$1335</v>
      </c>
      <c r="AT1343" s="4" t="str">
        <f t="shared" si="1638"/>
        <v>AT$1335</v>
      </c>
      <c r="AU1343" s="4" t="str">
        <f t="shared" si="1638"/>
        <v>AU$1335</v>
      </c>
      <c r="AV1343" s="4" t="str">
        <f t="shared" si="1638"/>
        <v>AV$1335</v>
      </c>
      <c r="AW1343" s="4" t="str">
        <f t="shared" si="1638"/>
        <v>AW$1335</v>
      </c>
      <c r="AX1343" s="4" t="str">
        <f t="shared" si="1638"/>
        <v>AX$1335</v>
      </c>
      <c r="AY1343" s="4" t="str">
        <f t="shared" si="1638"/>
        <v>AY$1335</v>
      </c>
      <c r="AZ1343" s="4" t="str">
        <f t="shared" si="1638"/>
        <v>AZ$1335</v>
      </c>
      <c r="BA1343" s="4" t="str">
        <f t="shared" si="1638"/>
        <v>BA$1335</v>
      </c>
      <c r="BB1343" s="4" t="str">
        <f t="shared" si="1638"/>
        <v>BB$1335</v>
      </c>
      <c r="BC1343" s="4" t="str">
        <f t="shared" si="1638"/>
        <v>BC$1335</v>
      </c>
      <c r="BD1343" s="4" t="str">
        <f t="shared" si="1638"/>
        <v>BD$1335</v>
      </c>
      <c r="BE1343" s="4" t="str">
        <f t="shared" si="1638"/>
        <v>BE$1335</v>
      </c>
      <c r="BF1343" s="4" t="str">
        <f t="shared" si="1638"/>
        <v>BF$1335</v>
      </c>
      <c r="BG1343" s="4" t="str">
        <f t="shared" si="1638"/>
        <v>BG$1335</v>
      </c>
      <c r="BH1343" s="4" t="str">
        <f t="shared" si="1638"/>
        <v>BH$1335</v>
      </c>
      <c r="BI1343" s="4" t="str">
        <f t="shared" si="1638"/>
        <v>BI$1335</v>
      </c>
      <c r="BJ1343" s="4" t="str">
        <f t="shared" si="1638"/>
        <v>BJ$1335</v>
      </c>
      <c r="BK1343" s="4" t="str">
        <f t="shared" si="1638"/>
        <v>BK$1335</v>
      </c>
      <c r="BL1343" s="4" t="str">
        <f t="shared" si="1638"/>
        <v>BL$1335</v>
      </c>
      <c r="BM1343" s="4" t="str">
        <f t="shared" si="1638"/>
        <v>BM$1335</v>
      </c>
      <c r="BN1343" s="4" t="str">
        <f t="shared" si="1638"/>
        <v>BN$1335</v>
      </c>
      <c r="BO1343" s="4" t="str">
        <f t="shared" si="1638"/>
        <v>BO$1335</v>
      </c>
      <c r="BP1343" s="4" t="str">
        <f t="shared" si="1638"/>
        <v>BP$1335</v>
      </c>
      <c r="BQ1343" s="4" t="str">
        <f t="shared" si="1638"/>
        <v>BQ$1335</v>
      </c>
      <c r="BR1343" s="4" t="str">
        <f t="shared" si="1638"/>
        <v>BR$1335</v>
      </c>
      <c r="BS1343" s="4" t="str">
        <f t="shared" si="1638"/>
        <v>BS$1335</v>
      </c>
      <c r="BT1343" s="4" t="str">
        <f t="shared" si="1638"/>
        <v>BT$1335</v>
      </c>
      <c r="BU1343" s="4" t="str">
        <f t="shared" si="1638"/>
        <v>BU$1335</v>
      </c>
      <c r="BV1343" s="4" t="str">
        <f t="shared" si="1638"/>
        <v>BV$1335</v>
      </c>
      <c r="BW1343" s="4" t="str">
        <f t="shared" si="1638"/>
        <v>BW$1335</v>
      </c>
      <c r="BX1343" s="4" t="str">
        <f t="shared" si="1638"/>
        <v>BX$1335</v>
      </c>
      <c r="BY1343" s="4" t="str">
        <f t="shared" si="1638"/>
        <v>BY$1335</v>
      </c>
      <c r="BZ1343" s="4" t="str">
        <f t="shared" si="1638"/>
        <v>BZ$1335</v>
      </c>
      <c r="CA1343" s="4" t="str">
        <f t="shared" si="1638"/>
        <v>CA$1335</v>
      </c>
      <c r="CB1343" s="4" t="str">
        <f t="shared" si="1638"/>
        <v>CB$1335</v>
      </c>
      <c r="CC1343" s="4" t="str">
        <f t="shared" si="1638"/>
        <v>CC$1335</v>
      </c>
      <c r="CD1343" s="4" t="str">
        <f t="shared" si="1638"/>
        <v>CD$1335</v>
      </c>
      <c r="CE1343" s="4" t="str">
        <f t="shared" si="1638"/>
        <v>CE$1335</v>
      </c>
      <c r="CF1343" s="4" t="str">
        <f t="shared" ref="CF1343:CL1345" si="1639">ADDRESS(ROW(CF1335),COLUMN(CF1335),2)</f>
        <v>CF$1335</v>
      </c>
      <c r="CG1343" s="4" t="str">
        <f t="shared" si="1639"/>
        <v>CG$1335</v>
      </c>
      <c r="CH1343" s="4" t="str">
        <f t="shared" si="1639"/>
        <v>CH$1335</v>
      </c>
      <c r="CI1343" s="4" t="str">
        <f t="shared" si="1639"/>
        <v>CI$1335</v>
      </c>
      <c r="CJ1343" s="4" t="str">
        <f t="shared" si="1639"/>
        <v>CJ$1335</v>
      </c>
      <c r="CK1343" s="4" t="str">
        <f t="shared" si="1639"/>
        <v>CK$1335</v>
      </c>
      <c r="CL1343" s="4" t="str">
        <f t="shared" si="1639"/>
        <v>CL$1335</v>
      </c>
      <c r="CN1343" s="213"/>
      <c r="CO1343" s="4" t="str">
        <f t="shared" ref="CO1343:DK1345" si="1640">ADDRESS(ROW(CO1335),COLUMN(CO1335),2)</f>
        <v>CO$1335</v>
      </c>
      <c r="CP1343" s="4" t="str">
        <f t="shared" si="1640"/>
        <v>CP$1335</v>
      </c>
      <c r="CQ1343" s="4" t="str">
        <f t="shared" si="1640"/>
        <v>CQ$1335</v>
      </c>
      <c r="CR1343" s="4" t="str">
        <f t="shared" si="1640"/>
        <v>CR$1335</v>
      </c>
      <c r="CS1343" s="4" t="str">
        <f t="shared" si="1640"/>
        <v>CS$1335</v>
      </c>
      <c r="CT1343" s="4" t="str">
        <f t="shared" si="1640"/>
        <v>CT$1335</v>
      </c>
      <c r="CU1343" s="4" t="str">
        <f t="shared" si="1640"/>
        <v>CU$1335</v>
      </c>
      <c r="CV1343" s="4" t="str">
        <f t="shared" si="1640"/>
        <v>CV$1335</v>
      </c>
      <c r="CW1343" s="4" t="str">
        <f t="shared" si="1640"/>
        <v>CW$1335</v>
      </c>
      <c r="CX1343" s="4" t="str">
        <f t="shared" si="1640"/>
        <v>CX$1335</v>
      </c>
      <c r="CY1343" s="4" t="str">
        <f t="shared" si="1640"/>
        <v>CY$1335</v>
      </c>
      <c r="CZ1343" s="4" t="str">
        <f t="shared" si="1640"/>
        <v>CZ$1335</v>
      </c>
      <c r="DA1343" s="4" t="str">
        <f t="shared" si="1640"/>
        <v>DA$1335</v>
      </c>
      <c r="DB1343" s="4" t="str">
        <f t="shared" si="1640"/>
        <v>DB$1335</v>
      </c>
      <c r="DC1343" s="4" t="str">
        <f t="shared" si="1640"/>
        <v>DC$1335</v>
      </c>
      <c r="DD1343" s="4" t="str">
        <f t="shared" si="1640"/>
        <v>DD$1335</v>
      </c>
      <c r="DE1343" s="4" t="str">
        <f t="shared" si="1640"/>
        <v>DE$1335</v>
      </c>
      <c r="DF1343" s="4" t="str">
        <f t="shared" si="1640"/>
        <v>DF$1335</v>
      </c>
      <c r="DG1343" s="4" t="str">
        <f t="shared" si="1640"/>
        <v>DG$1335</v>
      </c>
      <c r="DH1343" s="4" t="str">
        <f t="shared" si="1640"/>
        <v>DH$1335</v>
      </c>
      <c r="DI1343" s="4" t="str">
        <f t="shared" si="1640"/>
        <v>DI$1335</v>
      </c>
      <c r="DJ1343" s="4" t="str">
        <f t="shared" si="1640"/>
        <v>DJ$1335</v>
      </c>
      <c r="DK1343" s="4" t="str">
        <f t="shared" si="1640"/>
        <v>DK$1335</v>
      </c>
      <c r="DL1343" s="4" t="str">
        <f t="shared" ref="DL1343:DL1345" si="1641">ADDRESS(ROW(DL1335),COLUMN(DL1335),2)</f>
        <v>DL$1335</v>
      </c>
    </row>
    <row r="1344" spans="1:116" x14ac:dyDescent="0.4">
      <c r="A1344" s="3"/>
      <c r="B1344" t="s">
        <v>332</v>
      </c>
      <c r="D1344" t="s">
        <v>158</v>
      </c>
      <c r="E1344" s="8" t="str">
        <f t="shared" si="1619"/>
        <v>1344 DCSCAC-S</v>
      </c>
      <c r="G1344" s="191" t="str">
        <f>G1329</f>
        <v>Secondary volume driver</v>
      </c>
      <c r="H1344" s="90"/>
      <c r="I1344" s="213"/>
      <c r="J1344" s="213"/>
      <c r="K1344" s="214"/>
      <c r="L1344" s="214"/>
      <c r="M1344" s="214"/>
      <c r="N1344" s="214"/>
      <c r="O1344" s="214"/>
      <c r="P1344" s="214"/>
      <c r="R1344" s="214"/>
      <c r="S1344" s="4" t="str">
        <f>ADDRESS(ROW(S1333),COLUMN(S1333),2)</f>
        <v>S$1333</v>
      </c>
      <c r="T1344" s="4" t="str">
        <f t="shared" ref="T1344:CE1346" si="1642">ADDRESS(ROW(T1333),COLUMN(T1333),2)</f>
        <v>T$1333</v>
      </c>
      <c r="U1344" s="4" t="str">
        <f t="shared" si="1642"/>
        <v>U$1333</v>
      </c>
      <c r="V1344" s="4" t="str">
        <f t="shared" si="1642"/>
        <v>V$1333</v>
      </c>
      <c r="W1344" s="4" t="str">
        <f t="shared" si="1642"/>
        <v>W$1333</v>
      </c>
      <c r="X1344" s="4" t="str">
        <f t="shared" si="1642"/>
        <v>X$1333</v>
      </c>
      <c r="Y1344" s="4" t="str">
        <f t="shared" si="1642"/>
        <v>Y$1333</v>
      </c>
      <c r="Z1344" s="4" t="str">
        <f t="shared" si="1642"/>
        <v>Z$1333</v>
      </c>
      <c r="AA1344" s="4" t="str">
        <f t="shared" si="1642"/>
        <v>AA$1333</v>
      </c>
      <c r="AB1344" s="4" t="str">
        <f t="shared" si="1642"/>
        <v>AB$1333</v>
      </c>
      <c r="AC1344" s="4" t="str">
        <f t="shared" si="1642"/>
        <v>AC$1333</v>
      </c>
      <c r="AD1344" s="4" t="str">
        <f t="shared" si="1642"/>
        <v>AD$1333</v>
      </c>
      <c r="AE1344" s="4" t="str">
        <f t="shared" si="1642"/>
        <v>AE$1333</v>
      </c>
      <c r="AF1344" s="4" t="str">
        <f t="shared" si="1642"/>
        <v>AF$1333</v>
      </c>
      <c r="AG1344" s="4" t="str">
        <f t="shared" si="1642"/>
        <v>AG$1333</v>
      </c>
      <c r="AH1344" s="4" t="str">
        <f t="shared" si="1642"/>
        <v>AH$1333</v>
      </c>
      <c r="AI1344" s="4" t="str">
        <f t="shared" si="1642"/>
        <v>AI$1333</v>
      </c>
      <c r="AJ1344" s="4" t="str">
        <f t="shared" si="1642"/>
        <v>AJ$1333</v>
      </c>
      <c r="AK1344" s="4" t="str">
        <f t="shared" si="1642"/>
        <v>AK$1333</v>
      </c>
      <c r="AL1344" s="4" t="str">
        <f t="shared" si="1642"/>
        <v>AL$1333</v>
      </c>
      <c r="AM1344" s="4" t="str">
        <f t="shared" si="1642"/>
        <v>AM$1333</v>
      </c>
      <c r="AN1344" s="4" t="str">
        <f t="shared" si="1642"/>
        <v>AN$1333</v>
      </c>
      <c r="AO1344" s="4" t="str">
        <f t="shared" si="1642"/>
        <v>AO$1333</v>
      </c>
      <c r="AP1344" s="4" t="str">
        <f t="shared" si="1642"/>
        <v>AP$1333</v>
      </c>
      <c r="AQ1344" s="4" t="str">
        <f t="shared" si="1642"/>
        <v>AQ$1333</v>
      </c>
      <c r="AR1344" s="4" t="str">
        <f t="shared" si="1642"/>
        <v>AR$1333</v>
      </c>
      <c r="AS1344" s="4" t="str">
        <f t="shared" si="1642"/>
        <v>AS$1333</v>
      </c>
      <c r="AT1344" s="4" t="str">
        <f t="shared" si="1642"/>
        <v>AT$1333</v>
      </c>
      <c r="AU1344" s="4" t="str">
        <f t="shared" si="1642"/>
        <v>AU$1333</v>
      </c>
      <c r="AV1344" s="4" t="str">
        <f t="shared" si="1642"/>
        <v>AV$1333</v>
      </c>
      <c r="AW1344" s="4" t="str">
        <f t="shared" si="1642"/>
        <v>AW$1333</v>
      </c>
      <c r="AX1344" s="4" t="str">
        <f t="shared" si="1642"/>
        <v>AX$1333</v>
      </c>
      <c r="AY1344" s="4" t="str">
        <f t="shared" si="1642"/>
        <v>AY$1333</v>
      </c>
      <c r="AZ1344" s="4" t="str">
        <f t="shared" si="1642"/>
        <v>AZ$1333</v>
      </c>
      <c r="BA1344" s="4" t="str">
        <f t="shared" si="1642"/>
        <v>BA$1333</v>
      </c>
      <c r="BB1344" s="4" t="str">
        <f t="shared" si="1642"/>
        <v>BB$1333</v>
      </c>
      <c r="BC1344" s="4" t="str">
        <f t="shared" si="1642"/>
        <v>BC$1333</v>
      </c>
      <c r="BD1344" s="4" t="str">
        <f t="shared" si="1642"/>
        <v>BD$1333</v>
      </c>
      <c r="BE1344" s="4" t="str">
        <f t="shared" si="1642"/>
        <v>BE$1333</v>
      </c>
      <c r="BF1344" s="4" t="str">
        <f t="shared" si="1642"/>
        <v>BF$1333</v>
      </c>
      <c r="BG1344" s="4" t="str">
        <f t="shared" si="1642"/>
        <v>BG$1333</v>
      </c>
      <c r="BH1344" s="4" t="str">
        <f t="shared" si="1642"/>
        <v>BH$1333</v>
      </c>
      <c r="BI1344" s="4" t="str">
        <f t="shared" si="1642"/>
        <v>BI$1333</v>
      </c>
      <c r="BJ1344" s="4" t="str">
        <f t="shared" si="1642"/>
        <v>BJ$1333</v>
      </c>
      <c r="BK1344" s="4" t="str">
        <f t="shared" si="1642"/>
        <v>BK$1333</v>
      </c>
      <c r="BL1344" s="4" t="str">
        <f t="shared" si="1642"/>
        <v>BL$1333</v>
      </c>
      <c r="BM1344" s="4" t="str">
        <f t="shared" si="1642"/>
        <v>BM$1333</v>
      </c>
      <c r="BN1344" s="4" t="str">
        <f t="shared" si="1642"/>
        <v>BN$1333</v>
      </c>
      <c r="BO1344" s="4" t="str">
        <f t="shared" si="1642"/>
        <v>BO$1333</v>
      </c>
      <c r="BP1344" s="4" t="str">
        <f t="shared" si="1642"/>
        <v>BP$1333</v>
      </c>
      <c r="BQ1344" s="4" t="str">
        <f t="shared" si="1642"/>
        <v>BQ$1333</v>
      </c>
      <c r="BR1344" s="4" t="str">
        <f t="shared" si="1642"/>
        <v>BR$1333</v>
      </c>
      <c r="BS1344" s="4" t="str">
        <f t="shared" si="1642"/>
        <v>BS$1333</v>
      </c>
      <c r="BT1344" s="4" t="str">
        <f t="shared" si="1642"/>
        <v>BT$1333</v>
      </c>
      <c r="BU1344" s="4" t="str">
        <f t="shared" si="1642"/>
        <v>BU$1333</v>
      </c>
      <c r="BV1344" s="4" t="str">
        <f t="shared" si="1642"/>
        <v>BV$1333</v>
      </c>
      <c r="BW1344" s="4" t="str">
        <f t="shared" si="1642"/>
        <v>BW$1333</v>
      </c>
      <c r="BX1344" s="4" t="str">
        <f t="shared" si="1642"/>
        <v>BX$1333</v>
      </c>
      <c r="BY1344" s="4" t="str">
        <f t="shared" si="1642"/>
        <v>BY$1333</v>
      </c>
      <c r="BZ1344" s="4" t="str">
        <f t="shared" si="1642"/>
        <v>BZ$1333</v>
      </c>
      <c r="CA1344" s="4" t="str">
        <f t="shared" si="1642"/>
        <v>CA$1333</v>
      </c>
      <c r="CB1344" s="4" t="str">
        <f t="shared" si="1642"/>
        <v>CB$1333</v>
      </c>
      <c r="CC1344" s="4" t="str">
        <f t="shared" si="1642"/>
        <v>CC$1333</v>
      </c>
      <c r="CD1344" s="4" t="str">
        <f t="shared" si="1642"/>
        <v>CD$1333</v>
      </c>
      <c r="CE1344" s="4" t="str">
        <f t="shared" si="1642"/>
        <v>CE$1333</v>
      </c>
      <c r="CF1344" s="4" t="str">
        <f t="shared" ref="CF1344:CL1346" si="1643">ADDRESS(ROW(CF1333),COLUMN(CF1333),2)</f>
        <v>CF$1333</v>
      </c>
      <c r="CG1344" s="4" t="str">
        <f t="shared" si="1643"/>
        <v>CG$1333</v>
      </c>
      <c r="CH1344" s="4" t="str">
        <f t="shared" si="1643"/>
        <v>CH$1333</v>
      </c>
      <c r="CI1344" s="4" t="str">
        <f t="shared" si="1643"/>
        <v>CI$1333</v>
      </c>
      <c r="CJ1344" s="4" t="str">
        <f t="shared" si="1643"/>
        <v>CJ$1333</v>
      </c>
      <c r="CK1344" s="4" t="str">
        <f t="shared" si="1643"/>
        <v>CK$1333</v>
      </c>
      <c r="CL1344" s="4" t="str">
        <f t="shared" si="1643"/>
        <v>CL$1333</v>
      </c>
      <c r="CN1344" s="213"/>
      <c r="CO1344" s="4" t="str">
        <f t="shared" ref="CO1344:DK1346" si="1644">ADDRESS(ROW(CO1333),COLUMN(CO1333),2)</f>
        <v>CO$1333</v>
      </c>
      <c r="CP1344" s="4" t="str">
        <f t="shared" si="1644"/>
        <v>CP$1333</v>
      </c>
      <c r="CQ1344" s="4" t="str">
        <f t="shared" si="1644"/>
        <v>CQ$1333</v>
      </c>
      <c r="CR1344" s="4" t="str">
        <f t="shared" si="1644"/>
        <v>CR$1333</v>
      </c>
      <c r="CS1344" s="4" t="str">
        <f t="shared" si="1644"/>
        <v>CS$1333</v>
      </c>
      <c r="CT1344" s="4" t="str">
        <f t="shared" si="1644"/>
        <v>CT$1333</v>
      </c>
      <c r="CU1344" s="4" t="str">
        <f t="shared" si="1644"/>
        <v>CU$1333</v>
      </c>
      <c r="CV1344" s="4" t="str">
        <f t="shared" si="1644"/>
        <v>CV$1333</v>
      </c>
      <c r="CW1344" s="4" t="str">
        <f t="shared" si="1644"/>
        <v>CW$1333</v>
      </c>
      <c r="CX1344" s="4" t="str">
        <f t="shared" si="1644"/>
        <v>CX$1333</v>
      </c>
      <c r="CY1344" s="4" t="str">
        <f t="shared" si="1644"/>
        <v>CY$1333</v>
      </c>
      <c r="CZ1344" s="4" t="str">
        <f t="shared" si="1644"/>
        <v>CZ$1333</v>
      </c>
      <c r="DA1344" s="4" t="str">
        <f t="shared" si="1644"/>
        <v>DA$1333</v>
      </c>
      <c r="DB1344" s="4" t="str">
        <f t="shared" si="1644"/>
        <v>DB$1333</v>
      </c>
      <c r="DC1344" s="4" t="str">
        <f t="shared" si="1644"/>
        <v>DC$1333</v>
      </c>
      <c r="DD1344" s="4" t="str">
        <f t="shared" si="1644"/>
        <v>DD$1333</v>
      </c>
      <c r="DE1344" s="4" t="str">
        <f t="shared" si="1644"/>
        <v>DE$1333</v>
      </c>
      <c r="DF1344" s="4" t="str">
        <f t="shared" si="1644"/>
        <v>DF$1333</v>
      </c>
      <c r="DG1344" s="4" t="str">
        <f t="shared" si="1644"/>
        <v>DG$1333</v>
      </c>
      <c r="DH1344" s="4" t="str">
        <f t="shared" si="1644"/>
        <v>DH$1333</v>
      </c>
      <c r="DI1344" s="4" t="str">
        <f t="shared" si="1644"/>
        <v>DI$1333</v>
      </c>
      <c r="DJ1344" s="4" t="str">
        <f t="shared" si="1644"/>
        <v>DJ$1333</v>
      </c>
      <c r="DK1344" s="4" t="str">
        <f t="shared" si="1644"/>
        <v>DK$1333</v>
      </c>
      <c r="DL1344" s="4" t="str">
        <f t="shared" ref="DL1344:DL1346" si="1645">ADDRESS(ROW(DL1333),COLUMN(DL1333),2)</f>
        <v>DL$1333</v>
      </c>
    </row>
    <row r="1345" spans="1:116" x14ac:dyDescent="0.4">
      <c r="E1345" s="8"/>
      <c r="H1345" s="12"/>
      <c r="I1345" s="60"/>
      <c r="J1345" s="60"/>
      <c r="K1345" s="15"/>
      <c r="L1345" s="15"/>
      <c r="M1345" s="15"/>
      <c r="N1345" s="15"/>
      <c r="O1345" s="15"/>
      <c r="P1345" s="15"/>
      <c r="R1345" s="15"/>
      <c r="S1345" s="76"/>
      <c r="T1345" s="76"/>
      <c r="U1345" s="76"/>
      <c r="V1345" s="76"/>
      <c r="W1345" s="76"/>
      <c r="X1345" s="76"/>
      <c r="Y1345" s="76"/>
      <c r="Z1345" s="76"/>
      <c r="AA1345" s="76"/>
      <c r="AB1345" s="76"/>
      <c r="AC1345" s="76"/>
      <c r="AD1345" s="76"/>
      <c r="AE1345" s="76"/>
      <c r="AF1345" s="76"/>
      <c r="AG1345" s="76"/>
      <c r="AH1345" s="76"/>
      <c r="AI1345" s="76"/>
      <c r="AJ1345" s="76"/>
      <c r="AK1345" s="76"/>
      <c r="AL1345" s="76"/>
      <c r="AM1345" s="76"/>
      <c r="AN1345" s="76"/>
      <c r="AO1345" s="76"/>
      <c r="AP1345" s="76"/>
      <c r="AQ1345" s="76"/>
      <c r="AR1345" s="76"/>
      <c r="AS1345" s="76"/>
      <c r="AT1345" s="76"/>
      <c r="AU1345" s="76"/>
      <c r="AV1345" s="76"/>
      <c r="AW1345" s="76"/>
      <c r="AX1345" s="76"/>
      <c r="AY1345" s="76"/>
      <c r="AZ1345" s="76"/>
      <c r="BA1345" s="76"/>
      <c r="BB1345" s="76"/>
      <c r="BC1345" s="76"/>
      <c r="BD1345" s="76"/>
      <c r="BE1345" s="76"/>
      <c r="BF1345" s="76"/>
      <c r="BG1345" s="76"/>
      <c r="BH1345" s="76"/>
      <c r="BI1345" s="76"/>
      <c r="BJ1345" s="76"/>
      <c r="BK1345" s="76"/>
      <c r="BL1345" s="76"/>
      <c r="BM1345" s="76"/>
      <c r="BN1345" s="76"/>
      <c r="BO1345" s="76"/>
      <c r="BP1345" s="76"/>
      <c r="BQ1345" s="76"/>
      <c r="BR1345" s="76"/>
      <c r="BS1345" s="76"/>
      <c r="BT1345" s="76"/>
      <c r="BU1345" s="76"/>
      <c r="BV1345" s="76"/>
      <c r="BW1345" s="76"/>
      <c r="BX1345" s="76"/>
      <c r="BY1345" s="76"/>
      <c r="BZ1345" s="76"/>
      <c r="CA1345" s="76"/>
      <c r="CB1345" s="76"/>
      <c r="CC1345" s="76"/>
      <c r="CD1345" s="76"/>
      <c r="CE1345" s="76"/>
      <c r="CF1345" s="76"/>
      <c r="CG1345" s="76"/>
      <c r="CH1345" s="76"/>
      <c r="CI1345" s="76"/>
      <c r="CJ1345" s="76"/>
      <c r="CK1345" s="76"/>
      <c r="CL1345" s="76"/>
      <c r="CN1345" s="60"/>
      <c r="CO1345" s="76"/>
      <c r="CP1345" s="76"/>
      <c r="CQ1345" s="76"/>
      <c r="CR1345" s="76"/>
      <c r="CS1345" s="76"/>
      <c r="CT1345" s="76"/>
      <c r="CU1345" s="76"/>
      <c r="CV1345" s="76"/>
      <c r="CW1345" s="76"/>
      <c r="CX1345" s="76"/>
      <c r="CY1345" s="76"/>
      <c r="CZ1345" s="76"/>
      <c r="DA1345" s="76"/>
      <c r="DB1345" s="76"/>
      <c r="DC1345" s="76"/>
      <c r="DD1345" s="76"/>
      <c r="DE1345" s="76"/>
      <c r="DF1345" s="76"/>
      <c r="DG1345" s="76"/>
      <c r="DH1345" s="76"/>
      <c r="DI1345" s="76"/>
      <c r="DJ1345" s="76"/>
      <c r="DK1345" s="76"/>
      <c r="DL1345" s="76"/>
    </row>
    <row r="1346" spans="1:116" x14ac:dyDescent="0.4">
      <c r="A1346" s="174"/>
      <c r="E1346" s="8"/>
      <c r="G1346" s="175" t="s">
        <v>490</v>
      </c>
      <c r="H1346" s="174"/>
      <c r="I1346" s="176"/>
      <c r="J1346" s="176"/>
      <c r="K1346" s="197"/>
      <c r="L1346" s="197"/>
      <c r="M1346" s="197"/>
      <c r="N1346" s="197"/>
      <c r="O1346" s="197"/>
      <c r="P1346" s="197"/>
      <c r="R1346" s="198"/>
      <c r="S1346" s="174"/>
      <c r="T1346" s="174"/>
      <c r="U1346" s="174"/>
      <c r="V1346" s="174"/>
      <c r="W1346" s="174"/>
      <c r="X1346" s="174"/>
      <c r="Y1346" s="174"/>
      <c r="Z1346" s="174"/>
      <c r="AA1346" s="174"/>
      <c r="AB1346" s="174"/>
      <c r="AC1346" s="174"/>
      <c r="AD1346" s="174"/>
      <c r="AE1346" s="174"/>
      <c r="AF1346" s="174"/>
      <c r="AG1346" s="174"/>
      <c r="AH1346" s="174"/>
      <c r="AI1346" s="174"/>
      <c r="AJ1346" s="174"/>
      <c r="AK1346" s="174"/>
      <c r="AL1346" s="174"/>
      <c r="AM1346" s="174"/>
      <c r="AN1346" s="174"/>
      <c r="AO1346" s="174"/>
      <c r="AP1346" s="174"/>
      <c r="AQ1346" s="174"/>
      <c r="AR1346" s="174"/>
      <c r="AS1346" s="174"/>
      <c r="AT1346" s="174"/>
      <c r="AU1346" s="174"/>
      <c r="AV1346" s="174"/>
      <c r="AW1346" s="174"/>
      <c r="AX1346" s="174"/>
      <c r="AY1346" s="174"/>
      <c r="AZ1346" s="174"/>
      <c r="BA1346" s="174"/>
      <c r="BB1346" s="174"/>
      <c r="BC1346" s="174"/>
      <c r="BD1346" s="174"/>
      <c r="BE1346" s="174"/>
      <c r="BF1346" s="174"/>
      <c r="BG1346" s="174"/>
      <c r="BH1346" s="174"/>
      <c r="BI1346" s="174"/>
      <c r="BJ1346" s="174"/>
      <c r="BK1346" s="174"/>
      <c r="BL1346" s="174"/>
      <c r="BM1346" s="174"/>
      <c r="BN1346" s="174"/>
      <c r="BO1346" s="174"/>
      <c r="BP1346" s="174"/>
      <c r="BQ1346" s="174"/>
      <c r="BR1346" s="174"/>
      <c r="BS1346" s="174"/>
      <c r="BT1346" s="174"/>
      <c r="BU1346" s="174"/>
      <c r="BV1346" s="174"/>
      <c r="BW1346" s="174"/>
      <c r="BX1346" s="174"/>
      <c r="BY1346" s="174"/>
      <c r="BZ1346" s="174"/>
      <c r="CA1346" s="174"/>
      <c r="CB1346" s="174"/>
      <c r="CC1346" s="174"/>
      <c r="CD1346" s="174"/>
      <c r="CE1346" s="174"/>
      <c r="CF1346" s="174"/>
      <c r="CG1346" s="174"/>
      <c r="CH1346" s="174"/>
      <c r="CI1346" s="174"/>
      <c r="CJ1346" s="174"/>
      <c r="CK1346" s="174"/>
      <c r="CL1346" s="174"/>
      <c r="CN1346" s="176"/>
      <c r="CO1346" s="174"/>
      <c r="CP1346" s="174"/>
      <c r="CQ1346" s="174"/>
      <c r="CR1346" s="174"/>
      <c r="CS1346" s="174"/>
      <c r="CT1346" s="174"/>
      <c r="CU1346" s="174"/>
      <c r="CV1346" s="174"/>
      <c r="CW1346" s="174"/>
      <c r="CX1346" s="174"/>
      <c r="CY1346" s="174"/>
      <c r="CZ1346" s="174"/>
      <c r="DA1346" s="174"/>
      <c r="DB1346" s="174"/>
      <c r="DC1346" s="174"/>
      <c r="DD1346" s="174"/>
      <c r="DE1346" s="174"/>
      <c r="DF1346" s="174"/>
      <c r="DG1346" s="174"/>
      <c r="DH1346" s="174"/>
      <c r="DI1346" s="174"/>
      <c r="DJ1346" s="174"/>
      <c r="DK1346" s="174"/>
      <c r="DL1346" s="174"/>
    </row>
    <row r="1347" spans="1:116" x14ac:dyDescent="0.4">
      <c r="A1347" s="174"/>
      <c r="E1347" s="8"/>
      <c r="G1347" s="175" t="s">
        <v>492</v>
      </c>
      <c r="H1347" s="174"/>
      <c r="I1347" s="176"/>
      <c r="J1347" s="176"/>
      <c r="K1347" s="197"/>
      <c r="L1347" s="197"/>
      <c r="M1347" s="197"/>
      <c r="N1347" s="197"/>
      <c r="O1347" s="197"/>
      <c r="P1347" s="197"/>
      <c r="R1347" s="198"/>
      <c r="S1347" s="174"/>
      <c r="T1347" s="174"/>
      <c r="U1347" s="174"/>
      <c r="V1347" s="174"/>
      <c r="W1347" s="174"/>
      <c r="X1347" s="174"/>
      <c r="Y1347" s="174"/>
      <c r="Z1347" s="174"/>
      <c r="AA1347" s="174"/>
      <c r="AB1347" s="174"/>
      <c r="AC1347" s="174"/>
      <c r="AD1347" s="174"/>
      <c r="AE1347" s="174"/>
      <c r="AF1347" s="174"/>
      <c r="AG1347" s="174"/>
      <c r="AH1347" s="174"/>
      <c r="AI1347" s="174"/>
      <c r="AJ1347" s="174"/>
      <c r="AK1347" s="174"/>
      <c r="AL1347" s="174"/>
      <c r="AM1347" s="174"/>
      <c r="AN1347" s="174"/>
      <c r="AO1347" s="174"/>
      <c r="AP1347" s="174"/>
      <c r="AQ1347" s="174"/>
      <c r="AR1347" s="174"/>
      <c r="AS1347" s="174"/>
      <c r="AT1347" s="174"/>
      <c r="AU1347" s="174"/>
      <c r="AV1347" s="174"/>
      <c r="AW1347" s="174"/>
      <c r="AX1347" s="174"/>
      <c r="AY1347" s="174"/>
      <c r="AZ1347" s="174"/>
      <c r="BA1347" s="174"/>
      <c r="BB1347" s="174"/>
      <c r="BC1347" s="174"/>
      <c r="BD1347" s="174"/>
      <c r="BE1347" s="174"/>
      <c r="BF1347" s="174"/>
      <c r="BG1347" s="174"/>
      <c r="BH1347" s="174"/>
      <c r="BI1347" s="174"/>
      <c r="BJ1347" s="174"/>
      <c r="BK1347" s="174"/>
      <c r="BL1347" s="174"/>
      <c r="BM1347" s="174"/>
      <c r="BN1347" s="174"/>
      <c r="BO1347" s="174"/>
      <c r="BP1347" s="174"/>
      <c r="BQ1347" s="174"/>
      <c r="BR1347" s="174"/>
      <c r="BS1347" s="174"/>
      <c r="BT1347" s="174"/>
      <c r="BU1347" s="174"/>
      <c r="BV1347" s="174"/>
      <c r="BW1347" s="174"/>
      <c r="BX1347" s="174"/>
      <c r="BY1347" s="174"/>
      <c r="BZ1347" s="174"/>
      <c r="CA1347" s="174"/>
      <c r="CB1347" s="174"/>
      <c r="CC1347" s="174"/>
      <c r="CD1347" s="174"/>
      <c r="CE1347" s="174"/>
      <c r="CF1347" s="174"/>
      <c r="CG1347" s="174"/>
      <c r="CH1347" s="174"/>
      <c r="CI1347" s="174"/>
      <c r="CJ1347" s="174"/>
      <c r="CK1347" s="174"/>
      <c r="CL1347" s="174"/>
      <c r="CN1347" s="176"/>
      <c r="CO1347" s="174"/>
      <c r="CP1347" s="174"/>
      <c r="CQ1347" s="174"/>
      <c r="CR1347" s="174"/>
      <c r="CS1347" s="174"/>
      <c r="CT1347" s="174"/>
      <c r="CU1347" s="174"/>
      <c r="CV1347" s="174"/>
      <c r="CW1347" s="174"/>
      <c r="CX1347" s="174"/>
      <c r="CY1347" s="174"/>
      <c r="CZ1347" s="174"/>
      <c r="DA1347" s="174"/>
      <c r="DB1347" s="174"/>
      <c r="DC1347" s="174"/>
      <c r="DD1347" s="174"/>
      <c r="DE1347" s="174"/>
      <c r="DF1347" s="174"/>
      <c r="DG1347" s="174"/>
      <c r="DH1347" s="174"/>
      <c r="DI1347" s="174"/>
      <c r="DJ1347" s="174"/>
      <c r="DK1347" s="174"/>
      <c r="DL1347" s="174"/>
    </row>
    <row r="1348" spans="1:116" x14ac:dyDescent="0.4">
      <c r="A1348" s="174"/>
      <c r="E1348" s="8"/>
      <c r="G1348" s="175" t="s">
        <v>461</v>
      </c>
      <c r="H1348" s="174"/>
      <c r="I1348" s="176"/>
      <c r="J1348" s="176"/>
      <c r="K1348" s="197"/>
      <c r="L1348" s="197"/>
      <c r="M1348" s="197"/>
      <c r="N1348" s="197"/>
      <c r="O1348" s="197"/>
      <c r="P1348" s="197"/>
      <c r="R1348" s="198"/>
      <c r="S1348" s="199" t="str">
        <f t="shared" ref="S1348:AX1348" si="1646">S$20</f>
        <v>S$16</v>
      </c>
      <c r="T1348" s="199" t="str">
        <f t="shared" si="1646"/>
        <v>T$16</v>
      </c>
      <c r="U1348" s="199" t="str">
        <f t="shared" si="1646"/>
        <v>U$16</v>
      </c>
      <c r="V1348" s="199" t="str">
        <f t="shared" si="1646"/>
        <v>V$16</v>
      </c>
      <c r="W1348" s="199" t="str">
        <f t="shared" si="1646"/>
        <v>W$16</v>
      </c>
      <c r="X1348" s="199" t="str">
        <f t="shared" si="1646"/>
        <v>X$16</v>
      </c>
      <c r="Y1348" s="199" t="str">
        <f t="shared" si="1646"/>
        <v>Y$16</v>
      </c>
      <c r="Z1348" s="199" t="str">
        <f t="shared" si="1646"/>
        <v>Z$16</v>
      </c>
      <c r="AA1348" s="199" t="str">
        <f t="shared" si="1646"/>
        <v>AA$16</v>
      </c>
      <c r="AB1348" s="199" t="str">
        <f t="shared" si="1646"/>
        <v>AB$16</v>
      </c>
      <c r="AC1348" s="199" t="str">
        <f t="shared" si="1646"/>
        <v>AC$16</v>
      </c>
      <c r="AD1348" s="199" t="str">
        <f t="shared" si="1646"/>
        <v>AD$16</v>
      </c>
      <c r="AE1348" s="199" t="str">
        <f t="shared" si="1646"/>
        <v>AE$16</v>
      </c>
      <c r="AF1348" s="199" t="str">
        <f t="shared" si="1646"/>
        <v>AF$16</v>
      </c>
      <c r="AG1348" s="199" t="str">
        <f t="shared" si="1646"/>
        <v>AG$16</v>
      </c>
      <c r="AH1348" s="199" t="str">
        <f t="shared" si="1646"/>
        <v>AH$16</v>
      </c>
      <c r="AI1348" s="199" t="str">
        <f t="shared" si="1646"/>
        <v>AI$16</v>
      </c>
      <c r="AJ1348" s="199" t="str">
        <f t="shared" si="1646"/>
        <v>AJ$16</v>
      </c>
      <c r="AK1348" s="199" t="str">
        <f t="shared" si="1646"/>
        <v>AK$16</v>
      </c>
      <c r="AL1348" s="199" t="str">
        <f t="shared" si="1646"/>
        <v>AL$16</v>
      </c>
      <c r="AM1348" s="199" t="str">
        <f t="shared" si="1646"/>
        <v>AM$16</v>
      </c>
      <c r="AN1348" s="199" t="str">
        <f t="shared" si="1646"/>
        <v>AN$16</v>
      </c>
      <c r="AO1348" s="199" t="str">
        <f t="shared" si="1646"/>
        <v>AO$16</v>
      </c>
      <c r="AP1348" s="199" t="str">
        <f t="shared" si="1646"/>
        <v>AP$16</v>
      </c>
      <c r="AQ1348" s="199" t="str">
        <f t="shared" si="1646"/>
        <v>AQ$16</v>
      </c>
      <c r="AR1348" s="199" t="str">
        <f t="shared" si="1646"/>
        <v>AR$16</v>
      </c>
      <c r="AS1348" s="199" t="str">
        <f t="shared" si="1646"/>
        <v>AS$16</v>
      </c>
      <c r="AT1348" s="199" t="str">
        <f t="shared" si="1646"/>
        <v>AT$16</v>
      </c>
      <c r="AU1348" s="199" t="str">
        <f t="shared" si="1646"/>
        <v>AU$16</v>
      </c>
      <c r="AV1348" s="199" t="str">
        <f t="shared" si="1646"/>
        <v>AV$16</v>
      </c>
      <c r="AW1348" s="199" t="str">
        <f t="shared" si="1646"/>
        <v>AW$16</v>
      </c>
      <c r="AX1348" s="199" t="str">
        <f t="shared" si="1646"/>
        <v>AX$16</v>
      </c>
      <c r="AY1348" s="199" t="str">
        <f t="shared" ref="AY1348:CD1348" si="1647">AY$20</f>
        <v>AY$16</v>
      </c>
      <c r="AZ1348" s="199" t="str">
        <f t="shared" si="1647"/>
        <v>AZ$16</v>
      </c>
      <c r="BA1348" s="199" t="str">
        <f t="shared" si="1647"/>
        <v>BA$16</v>
      </c>
      <c r="BB1348" s="199" t="str">
        <f t="shared" si="1647"/>
        <v>BB$16</v>
      </c>
      <c r="BC1348" s="199" t="str">
        <f t="shared" si="1647"/>
        <v>BC$16</v>
      </c>
      <c r="BD1348" s="199" t="str">
        <f t="shared" si="1647"/>
        <v>BD$16</v>
      </c>
      <c r="BE1348" s="199" t="str">
        <f t="shared" si="1647"/>
        <v>BE$16</v>
      </c>
      <c r="BF1348" s="199" t="str">
        <f t="shared" si="1647"/>
        <v>BF$16</v>
      </c>
      <c r="BG1348" s="199" t="str">
        <f t="shared" si="1647"/>
        <v>BG$16</v>
      </c>
      <c r="BH1348" s="199" t="str">
        <f t="shared" si="1647"/>
        <v>BH$16</v>
      </c>
      <c r="BI1348" s="199" t="str">
        <f t="shared" si="1647"/>
        <v>BI$16</v>
      </c>
      <c r="BJ1348" s="199" t="str">
        <f t="shared" si="1647"/>
        <v>BJ$16</v>
      </c>
      <c r="BK1348" s="199" t="str">
        <f t="shared" si="1647"/>
        <v>BK$16</v>
      </c>
      <c r="BL1348" s="199" t="str">
        <f t="shared" si="1647"/>
        <v>BL$16</v>
      </c>
      <c r="BM1348" s="199" t="str">
        <f t="shared" si="1647"/>
        <v>BM$16</v>
      </c>
      <c r="BN1348" s="199" t="str">
        <f t="shared" si="1647"/>
        <v>BN$16</v>
      </c>
      <c r="BO1348" s="199" t="str">
        <f t="shared" si="1647"/>
        <v>BO$16</v>
      </c>
      <c r="BP1348" s="199" t="str">
        <f t="shared" si="1647"/>
        <v>BP$16</v>
      </c>
      <c r="BQ1348" s="199" t="str">
        <f t="shared" si="1647"/>
        <v>BQ$16</v>
      </c>
      <c r="BR1348" s="199" t="str">
        <f t="shared" si="1647"/>
        <v>BR$16</v>
      </c>
      <c r="BS1348" s="199" t="str">
        <f t="shared" si="1647"/>
        <v>BS$16</v>
      </c>
      <c r="BT1348" s="199" t="str">
        <f t="shared" si="1647"/>
        <v>BT$16</v>
      </c>
      <c r="BU1348" s="199" t="str">
        <f t="shared" si="1647"/>
        <v>BU$16</v>
      </c>
      <c r="BV1348" s="199" t="str">
        <f t="shared" si="1647"/>
        <v>BV$16</v>
      </c>
      <c r="BW1348" s="199" t="str">
        <f t="shared" si="1647"/>
        <v>BW$16</v>
      </c>
      <c r="BX1348" s="199" t="str">
        <f t="shared" si="1647"/>
        <v>BX$16</v>
      </c>
      <c r="BY1348" s="199" t="str">
        <f t="shared" si="1647"/>
        <v>BY$16</v>
      </c>
      <c r="BZ1348" s="199" t="str">
        <f t="shared" si="1647"/>
        <v>BZ$16</v>
      </c>
      <c r="CA1348" s="199" t="str">
        <f t="shared" si="1647"/>
        <v>CA$16</v>
      </c>
      <c r="CB1348" s="199" t="str">
        <f t="shared" si="1647"/>
        <v>CB$16</v>
      </c>
      <c r="CC1348" s="199" t="str">
        <f t="shared" si="1647"/>
        <v>CC$16</v>
      </c>
      <c r="CD1348" s="199" t="str">
        <f t="shared" si="1647"/>
        <v>CD$16</v>
      </c>
      <c r="CE1348" s="199" t="str">
        <f t="shared" ref="CE1348:CL1348" si="1648">CE$20</f>
        <v>CE$16</v>
      </c>
      <c r="CF1348" s="199" t="str">
        <f t="shared" si="1648"/>
        <v>CF$16</v>
      </c>
      <c r="CG1348" s="199" t="str">
        <f t="shared" si="1648"/>
        <v>CG$16</v>
      </c>
      <c r="CH1348" s="199" t="str">
        <f t="shared" si="1648"/>
        <v>CH$16</v>
      </c>
      <c r="CI1348" s="199" t="str">
        <f t="shared" si="1648"/>
        <v>CI$16</v>
      </c>
      <c r="CJ1348" s="199" t="str">
        <f t="shared" si="1648"/>
        <v>CJ$16</v>
      </c>
      <c r="CK1348" s="199" t="str">
        <f t="shared" si="1648"/>
        <v>CK$16</v>
      </c>
      <c r="CL1348" s="199" t="str">
        <f t="shared" si="1648"/>
        <v>CL$16</v>
      </c>
      <c r="CN1348" s="176"/>
      <c r="CO1348" s="199" t="str">
        <f t="shared" ref="CO1348:DL1348" si="1649">CO$20</f>
        <v>CO$16</v>
      </c>
      <c r="CP1348" s="199" t="str">
        <f t="shared" si="1649"/>
        <v>CP$16</v>
      </c>
      <c r="CQ1348" s="199" t="str">
        <f t="shared" si="1649"/>
        <v>CQ$16</v>
      </c>
      <c r="CR1348" s="199" t="str">
        <f t="shared" si="1649"/>
        <v>CR$16</v>
      </c>
      <c r="CS1348" s="199" t="str">
        <f t="shared" si="1649"/>
        <v>CS$16</v>
      </c>
      <c r="CT1348" s="199" t="str">
        <f t="shared" si="1649"/>
        <v>CT$16</v>
      </c>
      <c r="CU1348" s="199" t="str">
        <f t="shared" si="1649"/>
        <v>CU$16</v>
      </c>
      <c r="CV1348" s="199" t="str">
        <f t="shared" si="1649"/>
        <v>CV$16</v>
      </c>
      <c r="CW1348" s="199" t="str">
        <f t="shared" si="1649"/>
        <v>CW$16</v>
      </c>
      <c r="CX1348" s="199" t="str">
        <f t="shared" si="1649"/>
        <v>CX$16</v>
      </c>
      <c r="CY1348" s="199" t="str">
        <f t="shared" si="1649"/>
        <v>CY$16</v>
      </c>
      <c r="CZ1348" s="199" t="str">
        <f t="shared" si="1649"/>
        <v>CZ$16</v>
      </c>
      <c r="DA1348" s="199" t="str">
        <f t="shared" si="1649"/>
        <v>DA$16</v>
      </c>
      <c r="DB1348" s="199" t="str">
        <f t="shared" si="1649"/>
        <v>DB$16</v>
      </c>
      <c r="DC1348" s="199" t="str">
        <f t="shared" si="1649"/>
        <v>DC$16</v>
      </c>
      <c r="DD1348" s="199" t="str">
        <f t="shared" si="1649"/>
        <v>DD$16</v>
      </c>
      <c r="DE1348" s="199" t="str">
        <f t="shared" si="1649"/>
        <v>DE$16</v>
      </c>
      <c r="DF1348" s="199" t="str">
        <f t="shared" si="1649"/>
        <v>DF$16</v>
      </c>
      <c r="DG1348" s="199" t="str">
        <f t="shared" si="1649"/>
        <v>DG$16</v>
      </c>
      <c r="DH1348" s="199" t="str">
        <f t="shared" si="1649"/>
        <v>DH$16</v>
      </c>
      <c r="DI1348" s="199" t="str">
        <f t="shared" si="1649"/>
        <v>DI$16</v>
      </c>
      <c r="DJ1348" s="199" t="str">
        <f t="shared" si="1649"/>
        <v>DJ$16</v>
      </c>
      <c r="DK1348" s="199" t="str">
        <f t="shared" si="1649"/>
        <v>DK$16</v>
      </c>
      <c r="DL1348" s="199" t="str">
        <f t="shared" si="1649"/>
        <v>DL$16</v>
      </c>
    </row>
    <row r="1349" spans="1:116" x14ac:dyDescent="0.4">
      <c r="A1349" s="174"/>
      <c r="E1349" s="8"/>
      <c r="G1349" s="175" t="s">
        <v>462</v>
      </c>
      <c r="H1349" s="200"/>
      <c r="I1349" s="201"/>
      <c r="J1349" s="201"/>
      <c r="K1349" s="202"/>
      <c r="L1349" s="202"/>
      <c r="M1349" s="202"/>
      <c r="N1349" s="202"/>
      <c r="O1349" s="202"/>
      <c r="P1349" s="202"/>
      <c r="R1349" s="202"/>
      <c r="S1349" s="199" t="str">
        <f t="shared" ref="S1349:AX1349" si="1650">S$21</f>
        <v>S$17</v>
      </c>
      <c r="T1349" s="199" t="str">
        <f t="shared" si="1650"/>
        <v>T$17</v>
      </c>
      <c r="U1349" s="199" t="str">
        <f t="shared" si="1650"/>
        <v>U$17</v>
      </c>
      <c r="V1349" s="199" t="str">
        <f t="shared" si="1650"/>
        <v>V$17</v>
      </c>
      <c r="W1349" s="199" t="str">
        <f t="shared" si="1650"/>
        <v>W$17</v>
      </c>
      <c r="X1349" s="199" t="str">
        <f t="shared" si="1650"/>
        <v>X$17</v>
      </c>
      <c r="Y1349" s="199" t="str">
        <f t="shared" si="1650"/>
        <v>Y$17</v>
      </c>
      <c r="Z1349" s="199" t="str">
        <f t="shared" si="1650"/>
        <v>Z$17</v>
      </c>
      <c r="AA1349" s="199" t="str">
        <f t="shared" si="1650"/>
        <v>AA$17</v>
      </c>
      <c r="AB1349" s="199" t="str">
        <f t="shared" si="1650"/>
        <v>AB$17</v>
      </c>
      <c r="AC1349" s="199" t="str">
        <f t="shared" si="1650"/>
        <v>AC$17</v>
      </c>
      <c r="AD1349" s="199" t="str">
        <f t="shared" si="1650"/>
        <v>AD$17</v>
      </c>
      <c r="AE1349" s="199" t="str">
        <f t="shared" si="1650"/>
        <v>AE$17</v>
      </c>
      <c r="AF1349" s="199" t="str">
        <f t="shared" si="1650"/>
        <v>AF$17</v>
      </c>
      <c r="AG1349" s="199" t="str">
        <f t="shared" si="1650"/>
        <v>AG$17</v>
      </c>
      <c r="AH1349" s="199" t="str">
        <f t="shared" si="1650"/>
        <v>AH$17</v>
      </c>
      <c r="AI1349" s="199" t="str">
        <f t="shared" si="1650"/>
        <v>AI$17</v>
      </c>
      <c r="AJ1349" s="199" t="str">
        <f t="shared" si="1650"/>
        <v>AJ$17</v>
      </c>
      <c r="AK1349" s="199" t="str">
        <f t="shared" si="1650"/>
        <v>AK$17</v>
      </c>
      <c r="AL1349" s="199" t="str">
        <f t="shared" si="1650"/>
        <v>AL$17</v>
      </c>
      <c r="AM1349" s="199" t="str">
        <f t="shared" si="1650"/>
        <v>AM$17</v>
      </c>
      <c r="AN1349" s="199" t="str">
        <f t="shared" si="1650"/>
        <v>AN$17</v>
      </c>
      <c r="AO1349" s="199" t="str">
        <f t="shared" si="1650"/>
        <v>AO$17</v>
      </c>
      <c r="AP1349" s="199" t="str">
        <f t="shared" si="1650"/>
        <v>AP$17</v>
      </c>
      <c r="AQ1349" s="199" t="str">
        <f t="shared" si="1650"/>
        <v>AQ$17</v>
      </c>
      <c r="AR1349" s="199" t="str">
        <f t="shared" si="1650"/>
        <v>AR$17</v>
      </c>
      <c r="AS1349" s="199" t="str">
        <f t="shared" si="1650"/>
        <v>AS$17</v>
      </c>
      <c r="AT1349" s="199" t="str">
        <f t="shared" si="1650"/>
        <v>AT$17</v>
      </c>
      <c r="AU1349" s="199" t="str">
        <f t="shared" si="1650"/>
        <v>AU$17</v>
      </c>
      <c r="AV1349" s="199" t="str">
        <f t="shared" si="1650"/>
        <v>AV$17</v>
      </c>
      <c r="AW1349" s="199" t="str">
        <f t="shared" si="1650"/>
        <v>AW$17</v>
      </c>
      <c r="AX1349" s="199" t="str">
        <f t="shared" si="1650"/>
        <v>AX$17</v>
      </c>
      <c r="AY1349" s="199" t="str">
        <f t="shared" ref="AY1349:CD1349" si="1651">AY$21</f>
        <v>AY$17</v>
      </c>
      <c r="AZ1349" s="199" t="str">
        <f t="shared" si="1651"/>
        <v>AZ$17</v>
      </c>
      <c r="BA1349" s="199" t="str">
        <f t="shared" si="1651"/>
        <v>BA$17</v>
      </c>
      <c r="BB1349" s="199" t="str">
        <f t="shared" si="1651"/>
        <v>BB$17</v>
      </c>
      <c r="BC1349" s="199" t="str">
        <f t="shared" si="1651"/>
        <v>BC$17</v>
      </c>
      <c r="BD1349" s="199" t="str">
        <f t="shared" si="1651"/>
        <v>BD$17</v>
      </c>
      <c r="BE1349" s="199" t="str">
        <f t="shared" si="1651"/>
        <v>BE$17</v>
      </c>
      <c r="BF1349" s="199" t="str">
        <f t="shared" si="1651"/>
        <v>BF$17</v>
      </c>
      <c r="BG1349" s="199" t="str">
        <f t="shared" si="1651"/>
        <v>BG$17</v>
      </c>
      <c r="BH1349" s="199" t="str">
        <f t="shared" si="1651"/>
        <v>BH$17</v>
      </c>
      <c r="BI1349" s="199" t="str">
        <f t="shared" si="1651"/>
        <v>BI$17</v>
      </c>
      <c r="BJ1349" s="199" t="str">
        <f t="shared" si="1651"/>
        <v>BJ$17</v>
      </c>
      <c r="BK1349" s="199" t="str">
        <f t="shared" si="1651"/>
        <v>BK$17</v>
      </c>
      <c r="BL1349" s="199" t="str">
        <f t="shared" si="1651"/>
        <v>BL$17</v>
      </c>
      <c r="BM1349" s="199" t="str">
        <f t="shared" si="1651"/>
        <v>BM$17</v>
      </c>
      <c r="BN1349" s="199" t="str">
        <f t="shared" si="1651"/>
        <v>BN$17</v>
      </c>
      <c r="BO1349" s="199" t="str">
        <f t="shared" si="1651"/>
        <v>BO$17</v>
      </c>
      <c r="BP1349" s="199" t="str">
        <f t="shared" si="1651"/>
        <v>BP$17</v>
      </c>
      <c r="BQ1349" s="199" t="str">
        <f t="shared" si="1651"/>
        <v>BQ$17</v>
      </c>
      <c r="BR1349" s="199" t="str">
        <f t="shared" si="1651"/>
        <v>BR$17</v>
      </c>
      <c r="BS1349" s="199" t="str">
        <f t="shared" si="1651"/>
        <v>BS$17</v>
      </c>
      <c r="BT1349" s="199" t="str">
        <f t="shared" si="1651"/>
        <v>BT$17</v>
      </c>
      <c r="BU1349" s="199" t="str">
        <f t="shared" si="1651"/>
        <v>BU$17</v>
      </c>
      <c r="BV1349" s="199" t="str">
        <f t="shared" si="1651"/>
        <v>BV$17</v>
      </c>
      <c r="BW1349" s="199" t="str">
        <f t="shared" si="1651"/>
        <v>BW$17</v>
      </c>
      <c r="BX1349" s="199" t="str">
        <f t="shared" si="1651"/>
        <v>BX$17</v>
      </c>
      <c r="BY1349" s="199" t="str">
        <f t="shared" si="1651"/>
        <v>BY$17</v>
      </c>
      <c r="BZ1349" s="199" t="str">
        <f t="shared" si="1651"/>
        <v>BZ$17</v>
      </c>
      <c r="CA1349" s="199" t="str">
        <f t="shared" si="1651"/>
        <v>CA$17</v>
      </c>
      <c r="CB1349" s="199" t="str">
        <f t="shared" si="1651"/>
        <v>CB$17</v>
      </c>
      <c r="CC1349" s="199" t="str">
        <f t="shared" si="1651"/>
        <v>CC$17</v>
      </c>
      <c r="CD1349" s="199" t="str">
        <f t="shared" si="1651"/>
        <v>CD$17</v>
      </c>
      <c r="CE1349" s="199" t="str">
        <f t="shared" ref="CE1349:CL1349" si="1652">CE$21</f>
        <v>CE$17</v>
      </c>
      <c r="CF1349" s="199" t="str">
        <f t="shared" si="1652"/>
        <v>CF$17</v>
      </c>
      <c r="CG1349" s="199" t="str">
        <f t="shared" si="1652"/>
        <v>CG$17</v>
      </c>
      <c r="CH1349" s="199" t="str">
        <f t="shared" si="1652"/>
        <v>CH$17</v>
      </c>
      <c r="CI1349" s="199" t="str">
        <f t="shared" si="1652"/>
        <v>CI$17</v>
      </c>
      <c r="CJ1349" s="199" t="str">
        <f t="shared" si="1652"/>
        <v>CJ$17</v>
      </c>
      <c r="CK1349" s="199" t="str">
        <f t="shared" si="1652"/>
        <v>CK$17</v>
      </c>
      <c r="CL1349" s="199" t="str">
        <f t="shared" si="1652"/>
        <v>CL$17</v>
      </c>
      <c r="CN1349" s="201"/>
      <c r="CO1349" s="199" t="str">
        <f t="shared" ref="CO1349:DL1349" si="1653">CO$21</f>
        <v>CO$17</v>
      </c>
      <c r="CP1349" s="199" t="str">
        <f t="shared" si="1653"/>
        <v>CP$17</v>
      </c>
      <c r="CQ1349" s="199" t="str">
        <f t="shared" si="1653"/>
        <v>CQ$17</v>
      </c>
      <c r="CR1349" s="199" t="str">
        <f t="shared" si="1653"/>
        <v>CR$17</v>
      </c>
      <c r="CS1349" s="199" t="str">
        <f t="shared" si="1653"/>
        <v>CS$17</v>
      </c>
      <c r="CT1349" s="199" t="str">
        <f t="shared" si="1653"/>
        <v>CT$17</v>
      </c>
      <c r="CU1349" s="199" t="str">
        <f t="shared" si="1653"/>
        <v>CU$17</v>
      </c>
      <c r="CV1349" s="199" t="str">
        <f t="shared" si="1653"/>
        <v>CV$17</v>
      </c>
      <c r="CW1349" s="199" t="str">
        <f t="shared" si="1653"/>
        <v>CW$17</v>
      </c>
      <c r="CX1349" s="199" t="str">
        <f t="shared" si="1653"/>
        <v>CX$17</v>
      </c>
      <c r="CY1349" s="199" t="str">
        <f t="shared" si="1653"/>
        <v>CY$17</v>
      </c>
      <c r="CZ1349" s="199" t="str">
        <f t="shared" si="1653"/>
        <v>CZ$17</v>
      </c>
      <c r="DA1349" s="199" t="str">
        <f t="shared" si="1653"/>
        <v>DA$17</v>
      </c>
      <c r="DB1349" s="199" t="str">
        <f t="shared" si="1653"/>
        <v>DB$17</v>
      </c>
      <c r="DC1349" s="199" t="str">
        <f t="shared" si="1653"/>
        <v>DC$17</v>
      </c>
      <c r="DD1349" s="199" t="str">
        <f t="shared" si="1653"/>
        <v>DD$17</v>
      </c>
      <c r="DE1349" s="199" t="str">
        <f t="shared" si="1653"/>
        <v>DE$17</v>
      </c>
      <c r="DF1349" s="199" t="str">
        <f t="shared" si="1653"/>
        <v>DF$17</v>
      </c>
      <c r="DG1349" s="199" t="str">
        <f t="shared" si="1653"/>
        <v>DG$17</v>
      </c>
      <c r="DH1349" s="199" t="str">
        <f t="shared" si="1653"/>
        <v>DH$17</v>
      </c>
      <c r="DI1349" s="199" t="str">
        <f t="shared" si="1653"/>
        <v>DI$17</v>
      </c>
      <c r="DJ1349" s="199" t="str">
        <f t="shared" si="1653"/>
        <v>DJ$17</v>
      </c>
      <c r="DK1349" s="199" t="str">
        <f t="shared" si="1653"/>
        <v>DK$17</v>
      </c>
      <c r="DL1349" s="199" t="str">
        <f t="shared" si="1653"/>
        <v>DL$17</v>
      </c>
    </row>
    <row r="1350" spans="1:116" x14ac:dyDescent="0.4">
      <c r="A1350" s="174"/>
      <c r="E1350" s="8"/>
      <c r="G1350" s="175" t="s">
        <v>491</v>
      </c>
      <c r="H1350" s="200"/>
      <c r="I1350" s="201"/>
      <c r="J1350" s="201"/>
      <c r="K1350" s="202"/>
      <c r="L1350" s="202"/>
      <c r="M1350" s="202"/>
      <c r="N1350" s="202"/>
      <c r="O1350" s="202"/>
      <c r="P1350" s="202"/>
      <c r="R1350" s="202"/>
      <c r="S1350" s="190"/>
      <c r="T1350" s="190"/>
      <c r="U1350" s="190"/>
      <c r="V1350" s="190"/>
      <c r="W1350" s="190"/>
      <c r="X1350" s="190"/>
      <c r="Y1350" s="190"/>
      <c r="Z1350" s="190"/>
      <c r="AA1350" s="190"/>
      <c r="AB1350" s="190"/>
      <c r="AC1350" s="190"/>
      <c r="AD1350" s="190"/>
      <c r="AE1350" s="190"/>
      <c r="AF1350" s="190"/>
      <c r="AG1350" s="190"/>
      <c r="AH1350" s="190"/>
      <c r="AI1350" s="190"/>
      <c r="AJ1350" s="190"/>
      <c r="AK1350" s="190"/>
      <c r="AL1350" s="190"/>
      <c r="AM1350" s="190"/>
      <c r="AN1350" s="190"/>
      <c r="AO1350" s="190"/>
      <c r="AP1350" s="190"/>
      <c r="AQ1350" s="190"/>
      <c r="AR1350" s="190"/>
      <c r="AS1350" s="190"/>
      <c r="AT1350" s="190"/>
      <c r="AU1350" s="190"/>
      <c r="AV1350" s="190"/>
      <c r="AW1350" s="190"/>
      <c r="AX1350" s="190"/>
      <c r="AY1350" s="190"/>
      <c r="AZ1350" s="190"/>
      <c r="BA1350" s="190"/>
      <c r="BB1350" s="190"/>
      <c r="BC1350" s="190"/>
      <c r="BD1350" s="190"/>
      <c r="BE1350" s="190"/>
      <c r="BF1350" s="190"/>
      <c r="BG1350" s="190"/>
      <c r="BH1350" s="190"/>
      <c r="BI1350" s="190"/>
      <c r="BJ1350" s="190"/>
      <c r="BK1350" s="190"/>
      <c r="BL1350" s="190"/>
      <c r="BM1350" s="190"/>
      <c r="BN1350" s="190"/>
      <c r="BO1350" s="190"/>
      <c r="BP1350" s="190"/>
      <c r="BQ1350" s="190"/>
      <c r="BR1350" s="190"/>
      <c r="BS1350" s="190"/>
      <c r="BT1350" s="190"/>
      <c r="BU1350" s="190"/>
      <c r="BV1350" s="190"/>
      <c r="BW1350" s="190"/>
      <c r="BX1350" s="190"/>
      <c r="BY1350" s="190"/>
      <c r="BZ1350" s="190"/>
      <c r="CA1350" s="190"/>
      <c r="CB1350" s="190"/>
      <c r="CC1350" s="190"/>
      <c r="CD1350" s="190"/>
      <c r="CE1350" s="190"/>
      <c r="CF1350" s="190"/>
      <c r="CG1350" s="190"/>
      <c r="CH1350" s="190"/>
      <c r="CI1350" s="190"/>
      <c r="CJ1350" s="190"/>
      <c r="CK1350" s="190"/>
      <c r="CL1350" s="190"/>
      <c r="CN1350" s="201"/>
      <c r="CO1350" s="190"/>
      <c r="CP1350" s="190"/>
      <c r="CQ1350" s="190"/>
      <c r="CR1350" s="190"/>
      <c r="CS1350" s="190"/>
      <c r="CT1350" s="190"/>
      <c r="CU1350" s="190"/>
      <c r="CV1350" s="190"/>
      <c r="CW1350" s="190"/>
      <c r="CX1350" s="190"/>
      <c r="CY1350" s="190"/>
      <c r="CZ1350" s="190"/>
      <c r="DA1350" s="190"/>
      <c r="DB1350" s="190"/>
      <c r="DC1350" s="190"/>
      <c r="DD1350" s="190"/>
      <c r="DE1350" s="190"/>
      <c r="DF1350" s="190"/>
      <c r="DG1350" s="190"/>
      <c r="DH1350" s="190"/>
      <c r="DI1350" s="190"/>
      <c r="DJ1350" s="190"/>
      <c r="DK1350" s="190"/>
      <c r="DL1350" s="190"/>
    </row>
    <row r="1351" spans="1:116" x14ac:dyDescent="0.4">
      <c r="A1351" s="174"/>
      <c r="E1351" s="8"/>
      <c r="G1351" s="175" t="s">
        <v>505</v>
      </c>
      <c r="H1351" s="200"/>
      <c r="I1351" s="201"/>
      <c r="J1351" s="201"/>
      <c r="K1351" s="202"/>
      <c r="L1351" s="202"/>
      <c r="M1351" s="202"/>
      <c r="N1351" s="202"/>
      <c r="O1351" s="202"/>
      <c r="P1351" s="202"/>
      <c r="R1351" s="202"/>
      <c r="S1351" s="190"/>
      <c r="T1351" s="190"/>
      <c r="U1351" s="190"/>
      <c r="V1351" s="190"/>
      <c r="W1351" s="190"/>
      <c r="X1351" s="190"/>
      <c r="Y1351" s="190"/>
      <c r="Z1351" s="190"/>
      <c r="AA1351" s="190"/>
      <c r="AB1351" s="190"/>
      <c r="AC1351" s="190"/>
      <c r="AD1351" s="190"/>
      <c r="AE1351" s="190"/>
      <c r="AF1351" s="190"/>
      <c r="AG1351" s="190"/>
      <c r="AH1351" s="190"/>
      <c r="AI1351" s="190"/>
      <c r="AJ1351" s="190"/>
      <c r="AK1351" s="190"/>
      <c r="AL1351" s="190"/>
      <c r="AM1351" s="190"/>
      <c r="AN1351" s="190"/>
      <c r="AO1351" s="190"/>
      <c r="AP1351" s="190"/>
      <c r="AQ1351" s="190"/>
      <c r="AR1351" s="190"/>
      <c r="AS1351" s="190"/>
      <c r="AT1351" s="190"/>
      <c r="AU1351" s="190"/>
      <c r="AV1351" s="190"/>
      <c r="AW1351" s="190"/>
      <c r="AX1351" s="190"/>
      <c r="AY1351" s="190"/>
      <c r="AZ1351" s="190"/>
      <c r="BA1351" s="190"/>
      <c r="BB1351" s="190"/>
      <c r="BC1351" s="190"/>
      <c r="BD1351" s="190"/>
      <c r="BE1351" s="190"/>
      <c r="BF1351" s="190"/>
      <c r="BG1351" s="190"/>
      <c r="BH1351" s="190"/>
      <c r="BI1351" s="190"/>
      <c r="BJ1351" s="190"/>
      <c r="BK1351" s="190"/>
      <c r="BL1351" s="190"/>
      <c r="BM1351" s="190"/>
      <c r="BN1351" s="190"/>
      <c r="BO1351" s="190"/>
      <c r="BP1351" s="190"/>
      <c r="BQ1351" s="190"/>
      <c r="BR1351" s="190"/>
      <c r="BS1351" s="190"/>
      <c r="BT1351" s="190"/>
      <c r="BU1351" s="190"/>
      <c r="BV1351" s="190"/>
      <c r="BW1351" s="190"/>
      <c r="BX1351" s="190"/>
      <c r="BY1351" s="190"/>
      <c r="BZ1351" s="190"/>
      <c r="CA1351" s="190"/>
      <c r="CB1351" s="190"/>
      <c r="CC1351" s="190"/>
      <c r="CD1351" s="190"/>
      <c r="CE1351" s="190"/>
      <c r="CF1351" s="190"/>
      <c r="CG1351" s="190"/>
      <c r="CH1351" s="190"/>
      <c r="CI1351" s="190"/>
      <c r="CJ1351" s="190"/>
      <c r="CK1351" s="190"/>
      <c r="CL1351" s="190"/>
      <c r="CN1351" s="201"/>
      <c r="CO1351" s="190"/>
      <c r="CP1351" s="190"/>
      <c r="CQ1351" s="190"/>
      <c r="CR1351" s="190"/>
      <c r="CS1351" s="190"/>
      <c r="CT1351" s="190"/>
      <c r="CU1351" s="190"/>
      <c r="CV1351" s="190"/>
      <c r="CW1351" s="190"/>
      <c r="CX1351" s="190"/>
      <c r="CY1351" s="190"/>
      <c r="CZ1351" s="190"/>
      <c r="DA1351" s="190"/>
      <c r="DB1351" s="190"/>
      <c r="DC1351" s="190"/>
      <c r="DD1351" s="190"/>
      <c r="DE1351" s="190"/>
      <c r="DF1351" s="190"/>
      <c r="DG1351" s="190"/>
      <c r="DH1351" s="190"/>
      <c r="DI1351" s="190"/>
      <c r="DJ1351" s="190"/>
      <c r="DK1351" s="190"/>
      <c r="DL1351" s="190"/>
    </row>
    <row r="1352" spans="1:116" x14ac:dyDescent="0.4">
      <c r="A1352" s="174"/>
      <c r="E1352" s="8"/>
      <c r="G1352" s="175" t="s">
        <v>463</v>
      </c>
      <c r="H1352" s="200"/>
      <c r="I1352" s="201"/>
      <c r="J1352" s="201"/>
      <c r="K1352" s="202"/>
      <c r="L1352" s="202"/>
      <c r="M1352" s="202"/>
      <c r="N1352" s="202"/>
      <c r="O1352" s="202"/>
      <c r="P1352" s="202"/>
      <c r="R1352" s="202"/>
      <c r="S1352" s="190" t="str">
        <f t="shared" ref="S1352:AX1352" si="1654">S$22</f>
        <v>S$18</v>
      </c>
      <c r="T1352" s="190" t="str">
        <f t="shared" si="1654"/>
        <v>T$18</v>
      </c>
      <c r="U1352" s="190" t="str">
        <f t="shared" si="1654"/>
        <v>U$18</v>
      </c>
      <c r="V1352" s="190" t="str">
        <f t="shared" si="1654"/>
        <v>V$18</v>
      </c>
      <c r="W1352" s="190" t="str">
        <f t="shared" si="1654"/>
        <v>W$18</v>
      </c>
      <c r="X1352" s="190" t="str">
        <f t="shared" si="1654"/>
        <v>X$18</v>
      </c>
      <c r="Y1352" s="190" t="str">
        <f t="shared" si="1654"/>
        <v>Y$18</v>
      </c>
      <c r="Z1352" s="190" t="str">
        <f t="shared" si="1654"/>
        <v>Z$18</v>
      </c>
      <c r="AA1352" s="190" t="str">
        <f t="shared" si="1654"/>
        <v>AA$18</v>
      </c>
      <c r="AB1352" s="190" t="str">
        <f t="shared" si="1654"/>
        <v>AB$18</v>
      </c>
      <c r="AC1352" s="190" t="str">
        <f t="shared" si="1654"/>
        <v>AC$18</v>
      </c>
      <c r="AD1352" s="190" t="str">
        <f t="shared" si="1654"/>
        <v>AD$18</v>
      </c>
      <c r="AE1352" s="190" t="str">
        <f t="shared" si="1654"/>
        <v>AE$18</v>
      </c>
      <c r="AF1352" s="190" t="str">
        <f t="shared" si="1654"/>
        <v>AF$18</v>
      </c>
      <c r="AG1352" s="190" t="str">
        <f t="shared" si="1654"/>
        <v>AG$18</v>
      </c>
      <c r="AH1352" s="190" t="str">
        <f t="shared" si="1654"/>
        <v>AH$18</v>
      </c>
      <c r="AI1352" s="190" t="str">
        <f t="shared" si="1654"/>
        <v>AI$18</v>
      </c>
      <c r="AJ1352" s="190" t="str">
        <f t="shared" si="1654"/>
        <v>AJ$18</v>
      </c>
      <c r="AK1352" s="190" t="str">
        <f t="shared" si="1654"/>
        <v>AK$18</v>
      </c>
      <c r="AL1352" s="190" t="str">
        <f t="shared" si="1654"/>
        <v>AL$18</v>
      </c>
      <c r="AM1352" s="190" t="str">
        <f t="shared" si="1654"/>
        <v>AM$18</v>
      </c>
      <c r="AN1352" s="190" t="str">
        <f t="shared" si="1654"/>
        <v>AN$18</v>
      </c>
      <c r="AO1352" s="190" t="str">
        <f t="shared" si="1654"/>
        <v>AO$18</v>
      </c>
      <c r="AP1352" s="190" t="str">
        <f t="shared" si="1654"/>
        <v>AP$18</v>
      </c>
      <c r="AQ1352" s="190" t="str">
        <f t="shared" si="1654"/>
        <v>AQ$18</v>
      </c>
      <c r="AR1352" s="190" t="str">
        <f t="shared" si="1654"/>
        <v>AR$18</v>
      </c>
      <c r="AS1352" s="190" t="str">
        <f t="shared" si="1654"/>
        <v>AS$18</v>
      </c>
      <c r="AT1352" s="190" t="str">
        <f t="shared" si="1654"/>
        <v>AT$18</v>
      </c>
      <c r="AU1352" s="190" t="str">
        <f t="shared" si="1654"/>
        <v>AU$18</v>
      </c>
      <c r="AV1352" s="190" t="str">
        <f t="shared" si="1654"/>
        <v>AV$18</v>
      </c>
      <c r="AW1352" s="190" t="str">
        <f t="shared" si="1654"/>
        <v>AW$18</v>
      </c>
      <c r="AX1352" s="190" t="str">
        <f t="shared" si="1654"/>
        <v>AX$18</v>
      </c>
      <c r="AY1352" s="190" t="str">
        <f t="shared" ref="AY1352:CD1352" si="1655">AY$22</f>
        <v>AY$18</v>
      </c>
      <c r="AZ1352" s="190" t="str">
        <f t="shared" si="1655"/>
        <v>AZ$18</v>
      </c>
      <c r="BA1352" s="190" t="str">
        <f t="shared" si="1655"/>
        <v>BA$18</v>
      </c>
      <c r="BB1352" s="190" t="str">
        <f t="shared" si="1655"/>
        <v>BB$18</v>
      </c>
      <c r="BC1352" s="190" t="str">
        <f t="shared" si="1655"/>
        <v>BC$18</v>
      </c>
      <c r="BD1352" s="190" t="str">
        <f t="shared" si="1655"/>
        <v>BD$18</v>
      </c>
      <c r="BE1352" s="190" t="str">
        <f t="shared" si="1655"/>
        <v>BE$18</v>
      </c>
      <c r="BF1352" s="190" t="str">
        <f t="shared" si="1655"/>
        <v>BF$18</v>
      </c>
      <c r="BG1352" s="190" t="str">
        <f t="shared" si="1655"/>
        <v>BG$18</v>
      </c>
      <c r="BH1352" s="190" t="str">
        <f t="shared" si="1655"/>
        <v>BH$18</v>
      </c>
      <c r="BI1352" s="190" t="str">
        <f t="shared" si="1655"/>
        <v>BI$18</v>
      </c>
      <c r="BJ1352" s="190" t="str">
        <f t="shared" si="1655"/>
        <v>BJ$18</v>
      </c>
      <c r="BK1352" s="190" t="str">
        <f t="shared" si="1655"/>
        <v>BK$18</v>
      </c>
      <c r="BL1352" s="190" t="str">
        <f t="shared" si="1655"/>
        <v>BL$18</v>
      </c>
      <c r="BM1352" s="190" t="str">
        <f t="shared" si="1655"/>
        <v>BM$18</v>
      </c>
      <c r="BN1352" s="190" t="str">
        <f t="shared" si="1655"/>
        <v>BN$18</v>
      </c>
      <c r="BO1352" s="190" t="str">
        <f t="shared" si="1655"/>
        <v>BO$18</v>
      </c>
      <c r="BP1352" s="190" t="str">
        <f t="shared" si="1655"/>
        <v>BP$18</v>
      </c>
      <c r="BQ1352" s="190" t="str">
        <f t="shared" si="1655"/>
        <v>BQ$18</v>
      </c>
      <c r="BR1352" s="190" t="str">
        <f t="shared" si="1655"/>
        <v>BR$18</v>
      </c>
      <c r="BS1352" s="190" t="str">
        <f t="shared" si="1655"/>
        <v>BS$18</v>
      </c>
      <c r="BT1352" s="190" t="str">
        <f t="shared" si="1655"/>
        <v>BT$18</v>
      </c>
      <c r="BU1352" s="190" t="str">
        <f t="shared" si="1655"/>
        <v>BU$18</v>
      </c>
      <c r="BV1352" s="190" t="str">
        <f t="shared" si="1655"/>
        <v>BV$18</v>
      </c>
      <c r="BW1352" s="190" t="str">
        <f t="shared" si="1655"/>
        <v>BW$18</v>
      </c>
      <c r="BX1352" s="190" t="str">
        <f t="shared" si="1655"/>
        <v>BX$18</v>
      </c>
      <c r="BY1352" s="190" t="str">
        <f t="shared" si="1655"/>
        <v>BY$18</v>
      </c>
      <c r="BZ1352" s="190" t="str">
        <f t="shared" si="1655"/>
        <v>BZ$18</v>
      </c>
      <c r="CA1352" s="190" t="str">
        <f t="shared" si="1655"/>
        <v>CA$18</v>
      </c>
      <c r="CB1352" s="190" t="str">
        <f t="shared" si="1655"/>
        <v>CB$18</v>
      </c>
      <c r="CC1352" s="190" t="str">
        <f t="shared" si="1655"/>
        <v>CC$18</v>
      </c>
      <c r="CD1352" s="190" t="str">
        <f t="shared" si="1655"/>
        <v>CD$18</v>
      </c>
      <c r="CE1352" s="190" t="str">
        <f t="shared" ref="CE1352:CL1352" si="1656">CE$22</f>
        <v>CE$18</v>
      </c>
      <c r="CF1352" s="190" t="str">
        <f t="shared" si="1656"/>
        <v>CF$18</v>
      </c>
      <c r="CG1352" s="190" t="str">
        <f t="shared" si="1656"/>
        <v>CG$18</v>
      </c>
      <c r="CH1352" s="190" t="str">
        <f t="shared" si="1656"/>
        <v>CH$18</v>
      </c>
      <c r="CI1352" s="190" t="str">
        <f t="shared" si="1656"/>
        <v>CI$18</v>
      </c>
      <c r="CJ1352" s="190" t="str">
        <f t="shared" si="1656"/>
        <v>CJ$18</v>
      </c>
      <c r="CK1352" s="190" t="str">
        <f t="shared" si="1656"/>
        <v>CK$18</v>
      </c>
      <c r="CL1352" s="190" t="str">
        <f t="shared" si="1656"/>
        <v>CL$18</v>
      </c>
      <c r="CN1352" s="201"/>
      <c r="CO1352" s="190" t="str">
        <f t="shared" ref="CO1352:DL1352" si="1657">CO$22</f>
        <v>CO$18</v>
      </c>
      <c r="CP1352" s="190" t="str">
        <f t="shared" si="1657"/>
        <v>CP$18</v>
      </c>
      <c r="CQ1352" s="190" t="str">
        <f t="shared" si="1657"/>
        <v>CQ$18</v>
      </c>
      <c r="CR1352" s="190" t="str">
        <f t="shared" si="1657"/>
        <v>CR$18</v>
      </c>
      <c r="CS1352" s="190" t="str">
        <f t="shared" si="1657"/>
        <v>CS$18</v>
      </c>
      <c r="CT1352" s="190" t="str">
        <f t="shared" si="1657"/>
        <v>CT$18</v>
      </c>
      <c r="CU1352" s="190" t="str">
        <f t="shared" si="1657"/>
        <v>CU$18</v>
      </c>
      <c r="CV1352" s="190" t="str">
        <f t="shared" si="1657"/>
        <v>CV$18</v>
      </c>
      <c r="CW1352" s="190" t="str">
        <f t="shared" si="1657"/>
        <v>CW$18</v>
      </c>
      <c r="CX1352" s="190" t="str">
        <f t="shared" si="1657"/>
        <v>CX$18</v>
      </c>
      <c r="CY1352" s="190" t="str">
        <f t="shared" si="1657"/>
        <v>CY$18</v>
      </c>
      <c r="CZ1352" s="190" t="str">
        <f t="shared" si="1657"/>
        <v>CZ$18</v>
      </c>
      <c r="DA1352" s="190" t="str">
        <f t="shared" si="1657"/>
        <v>DA$18</v>
      </c>
      <c r="DB1352" s="190" t="str">
        <f t="shared" si="1657"/>
        <v>DB$18</v>
      </c>
      <c r="DC1352" s="190" t="str">
        <f t="shared" si="1657"/>
        <v>DC$18</v>
      </c>
      <c r="DD1352" s="190" t="str">
        <f t="shared" si="1657"/>
        <v>DD$18</v>
      </c>
      <c r="DE1352" s="190" t="str">
        <f t="shared" si="1657"/>
        <v>DE$18</v>
      </c>
      <c r="DF1352" s="190" t="str">
        <f t="shared" si="1657"/>
        <v>DF$18</v>
      </c>
      <c r="DG1352" s="190" t="str">
        <f t="shared" si="1657"/>
        <v>DG$18</v>
      </c>
      <c r="DH1352" s="190" t="str">
        <f t="shared" si="1657"/>
        <v>DH$18</v>
      </c>
      <c r="DI1352" s="190" t="str">
        <f t="shared" si="1657"/>
        <v>DI$18</v>
      </c>
      <c r="DJ1352" s="190" t="str">
        <f t="shared" si="1657"/>
        <v>DJ$18</v>
      </c>
      <c r="DK1352" s="190" t="str">
        <f t="shared" si="1657"/>
        <v>DK$18</v>
      </c>
      <c r="DL1352" s="190" t="str">
        <f t="shared" si="1657"/>
        <v>DL$18</v>
      </c>
    </row>
    <row r="1353" spans="1:116" x14ac:dyDescent="0.4">
      <c r="A1353" s="174"/>
      <c r="E1353" s="8"/>
      <c r="G1353" s="175" t="s">
        <v>464</v>
      </c>
      <c r="H1353" s="200"/>
      <c r="I1353" s="201"/>
      <c r="J1353" s="201"/>
      <c r="K1353" s="202"/>
      <c r="L1353" s="202"/>
      <c r="M1353" s="202"/>
      <c r="N1353" s="202"/>
      <c r="O1353" s="202"/>
      <c r="P1353" s="202"/>
      <c r="R1353" s="202"/>
      <c r="S1353" s="190" t="str">
        <f t="shared" ref="S1353:AX1353" si="1658">S$23</f>
        <v>S$19</v>
      </c>
      <c r="T1353" s="190" t="str">
        <f t="shared" si="1658"/>
        <v>T$19</v>
      </c>
      <c r="U1353" s="190" t="str">
        <f t="shared" si="1658"/>
        <v>U$19</v>
      </c>
      <c r="V1353" s="190" t="str">
        <f t="shared" si="1658"/>
        <v>V$19</v>
      </c>
      <c r="W1353" s="190" t="str">
        <f t="shared" si="1658"/>
        <v>W$19</v>
      </c>
      <c r="X1353" s="190" t="str">
        <f t="shared" si="1658"/>
        <v>X$19</v>
      </c>
      <c r="Y1353" s="190" t="str">
        <f t="shared" si="1658"/>
        <v>Y$19</v>
      </c>
      <c r="Z1353" s="190" t="str">
        <f t="shared" si="1658"/>
        <v>Z$19</v>
      </c>
      <c r="AA1353" s="190" t="str">
        <f t="shared" si="1658"/>
        <v>AA$19</v>
      </c>
      <c r="AB1353" s="190" t="str">
        <f t="shared" si="1658"/>
        <v>AB$19</v>
      </c>
      <c r="AC1353" s="190" t="str">
        <f t="shared" si="1658"/>
        <v>AC$19</v>
      </c>
      <c r="AD1353" s="190" t="str">
        <f t="shared" si="1658"/>
        <v>AD$19</v>
      </c>
      <c r="AE1353" s="190" t="str">
        <f t="shared" si="1658"/>
        <v>AE$19</v>
      </c>
      <c r="AF1353" s="190" t="str">
        <f t="shared" si="1658"/>
        <v>AF$19</v>
      </c>
      <c r="AG1353" s="190" t="str">
        <f t="shared" si="1658"/>
        <v>AG$19</v>
      </c>
      <c r="AH1353" s="190" t="str">
        <f t="shared" si="1658"/>
        <v>AH$19</v>
      </c>
      <c r="AI1353" s="190" t="str">
        <f t="shared" si="1658"/>
        <v>AI$19</v>
      </c>
      <c r="AJ1353" s="190" t="str">
        <f t="shared" si="1658"/>
        <v>AJ$19</v>
      </c>
      <c r="AK1353" s="190" t="str">
        <f t="shared" si="1658"/>
        <v>AK$19</v>
      </c>
      <c r="AL1353" s="190" t="str">
        <f t="shared" si="1658"/>
        <v>AL$19</v>
      </c>
      <c r="AM1353" s="190" t="str">
        <f t="shared" si="1658"/>
        <v>AM$19</v>
      </c>
      <c r="AN1353" s="190" t="str">
        <f t="shared" si="1658"/>
        <v>AN$19</v>
      </c>
      <c r="AO1353" s="190" t="str">
        <f t="shared" si="1658"/>
        <v>AO$19</v>
      </c>
      <c r="AP1353" s="190" t="str">
        <f t="shared" si="1658"/>
        <v>AP$19</v>
      </c>
      <c r="AQ1353" s="190" t="str">
        <f t="shared" si="1658"/>
        <v>AQ$19</v>
      </c>
      <c r="AR1353" s="190" t="str">
        <f t="shared" si="1658"/>
        <v>AR$19</v>
      </c>
      <c r="AS1353" s="190" t="str">
        <f t="shared" si="1658"/>
        <v>AS$19</v>
      </c>
      <c r="AT1353" s="190" t="str">
        <f t="shared" si="1658"/>
        <v>AT$19</v>
      </c>
      <c r="AU1353" s="190" t="str">
        <f t="shared" si="1658"/>
        <v>AU$19</v>
      </c>
      <c r="AV1353" s="190" t="str">
        <f t="shared" si="1658"/>
        <v>AV$19</v>
      </c>
      <c r="AW1353" s="190" t="str">
        <f t="shared" si="1658"/>
        <v>AW$19</v>
      </c>
      <c r="AX1353" s="190" t="str">
        <f t="shared" si="1658"/>
        <v>AX$19</v>
      </c>
      <c r="AY1353" s="190" t="str">
        <f t="shared" ref="AY1353:CD1353" si="1659">AY$23</f>
        <v>AY$19</v>
      </c>
      <c r="AZ1353" s="190" t="str">
        <f t="shared" si="1659"/>
        <v>AZ$19</v>
      </c>
      <c r="BA1353" s="190" t="str">
        <f t="shared" si="1659"/>
        <v>BA$19</v>
      </c>
      <c r="BB1353" s="190" t="str">
        <f t="shared" si="1659"/>
        <v>BB$19</v>
      </c>
      <c r="BC1353" s="190" t="str">
        <f t="shared" si="1659"/>
        <v>BC$19</v>
      </c>
      <c r="BD1353" s="190" t="str">
        <f t="shared" si="1659"/>
        <v>BD$19</v>
      </c>
      <c r="BE1353" s="190" t="str">
        <f t="shared" si="1659"/>
        <v>BE$19</v>
      </c>
      <c r="BF1353" s="190" t="str">
        <f t="shared" si="1659"/>
        <v>BF$19</v>
      </c>
      <c r="BG1353" s="190" t="str">
        <f t="shared" si="1659"/>
        <v>BG$19</v>
      </c>
      <c r="BH1353" s="190" t="str">
        <f t="shared" si="1659"/>
        <v>BH$19</v>
      </c>
      <c r="BI1353" s="190" t="str">
        <f t="shared" si="1659"/>
        <v>BI$19</v>
      </c>
      <c r="BJ1353" s="190" t="str">
        <f t="shared" si="1659"/>
        <v>BJ$19</v>
      </c>
      <c r="BK1353" s="190" t="str">
        <f t="shared" si="1659"/>
        <v>BK$19</v>
      </c>
      <c r="BL1353" s="190" t="str">
        <f t="shared" si="1659"/>
        <v>BL$19</v>
      </c>
      <c r="BM1353" s="190" t="str">
        <f t="shared" si="1659"/>
        <v>BM$19</v>
      </c>
      <c r="BN1353" s="190" t="str">
        <f t="shared" si="1659"/>
        <v>BN$19</v>
      </c>
      <c r="BO1353" s="190" t="str">
        <f t="shared" si="1659"/>
        <v>BO$19</v>
      </c>
      <c r="BP1353" s="190" t="str">
        <f t="shared" si="1659"/>
        <v>BP$19</v>
      </c>
      <c r="BQ1353" s="190" t="str">
        <f t="shared" si="1659"/>
        <v>BQ$19</v>
      </c>
      <c r="BR1353" s="190" t="str">
        <f t="shared" si="1659"/>
        <v>BR$19</v>
      </c>
      <c r="BS1353" s="190" t="str">
        <f t="shared" si="1659"/>
        <v>BS$19</v>
      </c>
      <c r="BT1353" s="190" t="str">
        <f t="shared" si="1659"/>
        <v>BT$19</v>
      </c>
      <c r="BU1353" s="190" t="str">
        <f t="shared" si="1659"/>
        <v>BU$19</v>
      </c>
      <c r="BV1353" s="190" t="str">
        <f t="shared" si="1659"/>
        <v>BV$19</v>
      </c>
      <c r="BW1353" s="190" t="str">
        <f t="shared" si="1659"/>
        <v>BW$19</v>
      </c>
      <c r="BX1353" s="190" t="str">
        <f t="shared" si="1659"/>
        <v>BX$19</v>
      </c>
      <c r="BY1353" s="190" t="str">
        <f t="shared" si="1659"/>
        <v>BY$19</v>
      </c>
      <c r="BZ1353" s="190" t="str">
        <f t="shared" si="1659"/>
        <v>BZ$19</v>
      </c>
      <c r="CA1353" s="190" t="str">
        <f t="shared" si="1659"/>
        <v>CA$19</v>
      </c>
      <c r="CB1353" s="190" t="str">
        <f t="shared" si="1659"/>
        <v>CB$19</v>
      </c>
      <c r="CC1353" s="190" t="str">
        <f t="shared" si="1659"/>
        <v>CC$19</v>
      </c>
      <c r="CD1353" s="190" t="str">
        <f t="shared" si="1659"/>
        <v>CD$19</v>
      </c>
      <c r="CE1353" s="190" t="str">
        <f t="shared" ref="CE1353:CL1353" si="1660">CE$23</f>
        <v>CE$19</v>
      </c>
      <c r="CF1353" s="190" t="str">
        <f t="shared" si="1660"/>
        <v>CF$19</v>
      </c>
      <c r="CG1353" s="190" t="str">
        <f t="shared" si="1660"/>
        <v>CG$19</v>
      </c>
      <c r="CH1353" s="190" t="str">
        <f t="shared" si="1660"/>
        <v>CH$19</v>
      </c>
      <c r="CI1353" s="190" t="str">
        <f t="shared" si="1660"/>
        <v>CI$19</v>
      </c>
      <c r="CJ1353" s="190" t="str">
        <f t="shared" si="1660"/>
        <v>CJ$19</v>
      </c>
      <c r="CK1353" s="190" t="str">
        <f t="shared" si="1660"/>
        <v>CK$19</v>
      </c>
      <c r="CL1353" s="190" t="str">
        <f t="shared" si="1660"/>
        <v>CL$19</v>
      </c>
      <c r="CN1353" s="201"/>
      <c r="CO1353" s="190" t="str">
        <f t="shared" ref="CO1353:DL1353" si="1661">CO$23</f>
        <v>CO$19</v>
      </c>
      <c r="CP1353" s="190" t="str">
        <f t="shared" si="1661"/>
        <v>CP$19</v>
      </c>
      <c r="CQ1353" s="190" t="str">
        <f t="shared" si="1661"/>
        <v>CQ$19</v>
      </c>
      <c r="CR1353" s="190" t="str">
        <f t="shared" si="1661"/>
        <v>CR$19</v>
      </c>
      <c r="CS1353" s="190" t="str">
        <f t="shared" si="1661"/>
        <v>CS$19</v>
      </c>
      <c r="CT1353" s="190" t="str">
        <f t="shared" si="1661"/>
        <v>CT$19</v>
      </c>
      <c r="CU1353" s="190" t="str">
        <f t="shared" si="1661"/>
        <v>CU$19</v>
      </c>
      <c r="CV1353" s="190" t="str">
        <f t="shared" si="1661"/>
        <v>CV$19</v>
      </c>
      <c r="CW1353" s="190" t="str">
        <f t="shared" si="1661"/>
        <v>CW$19</v>
      </c>
      <c r="CX1353" s="190" t="str">
        <f t="shared" si="1661"/>
        <v>CX$19</v>
      </c>
      <c r="CY1353" s="190" t="str">
        <f t="shared" si="1661"/>
        <v>CY$19</v>
      </c>
      <c r="CZ1353" s="190" t="str">
        <f t="shared" si="1661"/>
        <v>CZ$19</v>
      </c>
      <c r="DA1353" s="190" t="str">
        <f t="shared" si="1661"/>
        <v>DA$19</v>
      </c>
      <c r="DB1353" s="190" t="str">
        <f t="shared" si="1661"/>
        <v>DB$19</v>
      </c>
      <c r="DC1353" s="190" t="str">
        <f t="shared" si="1661"/>
        <v>DC$19</v>
      </c>
      <c r="DD1353" s="190" t="str">
        <f t="shared" si="1661"/>
        <v>DD$19</v>
      </c>
      <c r="DE1353" s="190" t="str">
        <f t="shared" si="1661"/>
        <v>DE$19</v>
      </c>
      <c r="DF1353" s="190" t="str">
        <f t="shared" si="1661"/>
        <v>DF$19</v>
      </c>
      <c r="DG1353" s="190" t="str">
        <f t="shared" si="1661"/>
        <v>DG$19</v>
      </c>
      <c r="DH1353" s="190" t="str">
        <f t="shared" si="1661"/>
        <v>DH$19</v>
      </c>
      <c r="DI1353" s="190" t="str">
        <f t="shared" si="1661"/>
        <v>DI$19</v>
      </c>
      <c r="DJ1353" s="190" t="str">
        <f t="shared" si="1661"/>
        <v>DJ$19</v>
      </c>
      <c r="DK1353" s="190" t="str">
        <f t="shared" si="1661"/>
        <v>DK$19</v>
      </c>
      <c r="DL1353" s="190" t="str">
        <f t="shared" si="1661"/>
        <v>DL$19</v>
      </c>
    </row>
    <row r="1354" spans="1:116" x14ac:dyDescent="0.4">
      <c r="A1354" s="31" t="s">
        <v>218</v>
      </c>
      <c r="B1354" s="31" t="s">
        <v>81</v>
      </c>
      <c r="C1354" s="31"/>
      <c r="D1354" t="s">
        <v>766</v>
      </c>
      <c r="E1354" s="8" t="str">
        <f t="shared" ref="E1354:E1413" si="1662">ROW()&amp;" "&amp;D1354</f>
        <v>1354 FAINT-S</v>
      </c>
      <c r="F1354" t="s">
        <v>446</v>
      </c>
      <c r="G1354" s="66" t="s">
        <v>284</v>
      </c>
      <c r="H1354" s="22"/>
      <c r="I1354" s="299"/>
      <c r="J1354" s="299"/>
      <c r="K1354" s="22"/>
      <c r="L1354" s="22"/>
      <c r="M1354" s="22"/>
      <c r="N1354" s="22"/>
      <c r="O1354" s="22"/>
      <c r="P1354" s="22"/>
      <c r="R1354" s="66"/>
      <c r="S1354" s="300"/>
      <c r="T1354" s="300"/>
      <c r="U1354" s="300"/>
      <c r="V1354" s="300"/>
      <c r="W1354" s="300"/>
      <c r="X1354" s="300"/>
      <c r="Y1354" s="300"/>
      <c r="Z1354" s="300"/>
      <c r="AA1354" s="300"/>
      <c r="AB1354" s="300"/>
      <c r="AC1354" s="300"/>
      <c r="AD1354" s="300"/>
      <c r="AE1354" s="300"/>
      <c r="AF1354" s="300"/>
      <c r="AG1354" s="300"/>
      <c r="AH1354" s="300"/>
      <c r="AI1354" s="300"/>
      <c r="AJ1354" s="300"/>
      <c r="AK1354" s="300"/>
      <c r="AL1354" s="300"/>
      <c r="AM1354" s="300"/>
      <c r="AN1354" s="300"/>
      <c r="AO1354" s="300"/>
      <c r="AP1354" s="300"/>
      <c r="AQ1354" s="300"/>
      <c r="AR1354" s="300"/>
      <c r="AS1354" s="300"/>
      <c r="AT1354" s="300"/>
      <c r="AU1354" s="300"/>
      <c r="AV1354" s="300"/>
      <c r="AW1354" s="300"/>
      <c r="AX1354" s="300"/>
      <c r="AY1354" s="300"/>
      <c r="AZ1354" s="300"/>
      <c r="BA1354" s="300"/>
      <c r="BB1354" s="300"/>
      <c r="BC1354" s="300"/>
      <c r="BD1354" s="300"/>
      <c r="BE1354" s="300"/>
      <c r="BF1354" s="300"/>
      <c r="BG1354" s="300"/>
      <c r="BH1354" s="300"/>
      <c r="BI1354" s="300"/>
      <c r="BJ1354" s="300"/>
      <c r="BK1354" s="300"/>
      <c r="BL1354" s="300"/>
      <c r="BM1354" s="300"/>
      <c r="BN1354" s="300"/>
      <c r="BO1354" s="300"/>
      <c r="BP1354" s="300"/>
      <c r="BQ1354" s="300"/>
      <c r="BR1354" s="300"/>
      <c r="BS1354" s="300"/>
      <c r="BT1354" s="300"/>
      <c r="BU1354" s="300"/>
      <c r="BV1354" s="300"/>
      <c r="BW1354" s="300"/>
      <c r="BX1354" s="300"/>
      <c r="BY1354" s="300"/>
      <c r="BZ1354" s="300"/>
      <c r="CA1354" s="300"/>
      <c r="CB1354" s="300"/>
      <c r="CC1354" s="300"/>
      <c r="CD1354" s="300"/>
      <c r="CE1354" s="300"/>
      <c r="CF1354" s="300"/>
      <c r="CG1354" s="300"/>
      <c r="CH1354" s="300"/>
      <c r="CI1354" s="300"/>
      <c r="CJ1354" s="300"/>
      <c r="CK1354" s="300"/>
      <c r="CL1354" s="300"/>
      <c r="CN1354" s="299"/>
      <c r="CO1354" s="300"/>
      <c r="CP1354" s="300"/>
      <c r="CQ1354" s="300"/>
      <c r="CR1354" s="300"/>
      <c r="CS1354" s="300"/>
      <c r="CT1354" s="300"/>
      <c r="CU1354" s="300"/>
      <c r="CV1354" s="300"/>
      <c r="CW1354" s="300"/>
      <c r="CX1354" s="300"/>
      <c r="CY1354" s="300"/>
      <c r="CZ1354" s="300"/>
      <c r="DA1354" s="300"/>
      <c r="DB1354" s="300"/>
      <c r="DC1354" s="300"/>
      <c r="DD1354" s="300"/>
      <c r="DE1354" s="300"/>
      <c r="DF1354" s="300"/>
      <c r="DG1354" s="300"/>
      <c r="DH1354" s="300"/>
      <c r="DI1354" s="300"/>
      <c r="DJ1354" s="300"/>
      <c r="DK1354" s="300"/>
      <c r="DL1354" s="300"/>
    </row>
    <row r="1355" spans="1:116" x14ac:dyDescent="0.4">
      <c r="B1355" s="8" t="str">
        <f t="shared" ref="B1355:B1357" si="1663">E1355</f>
        <v>1355 FAINT-S</v>
      </c>
      <c r="C1355" s="8"/>
      <c r="D1355" t="s">
        <v>766</v>
      </c>
      <c r="E1355" s="8" t="str">
        <f t="shared" ref="E1355:E1357" si="1664">ROW()&amp;" "&amp;D1355</f>
        <v>1355 FAINT-S</v>
      </c>
      <c r="G1355" s="95" t="str">
        <f>"Assumptions - "&amp;G1354</f>
        <v>Assumptions - Volume driven secondary intangible assets:</v>
      </c>
      <c r="I1355"/>
      <c r="J1355"/>
      <c r="R1355"/>
      <c r="S1355"/>
      <c r="T1355"/>
      <c r="U1355"/>
      <c r="V1355"/>
      <c r="W1355"/>
      <c r="X1355"/>
      <c r="Y1355"/>
      <c r="Z1355"/>
      <c r="AA1355"/>
      <c r="AB1355"/>
      <c r="AC1355"/>
      <c r="AD1355"/>
      <c r="AE1355"/>
      <c r="AF1355"/>
      <c r="AG1355"/>
      <c r="AH1355"/>
      <c r="AI1355"/>
      <c r="AJ1355"/>
      <c r="AK1355"/>
      <c r="AL1355"/>
      <c r="AM1355"/>
      <c r="AN1355"/>
      <c r="AO1355"/>
      <c r="AP1355"/>
      <c r="AQ1355"/>
      <c r="AR1355"/>
      <c r="AS1355"/>
      <c r="AT1355"/>
      <c r="AU1355"/>
      <c r="AV1355"/>
      <c r="AW1355"/>
      <c r="AX1355"/>
      <c r="AY1355"/>
      <c r="AZ1355"/>
      <c r="BA1355"/>
      <c r="BB1355"/>
      <c r="BC1355"/>
      <c r="BD1355"/>
      <c r="BE1355"/>
      <c r="BF1355"/>
      <c r="BG1355"/>
      <c r="BH1355"/>
      <c r="BI1355"/>
      <c r="BJ1355"/>
      <c r="BK1355"/>
      <c r="BL1355"/>
      <c r="BM1355"/>
      <c r="BN1355"/>
      <c r="BO1355"/>
      <c r="BP1355"/>
      <c r="BQ1355"/>
      <c r="BR1355"/>
      <c r="BS1355"/>
      <c r="BT1355"/>
      <c r="BU1355"/>
      <c r="BV1355"/>
      <c r="BW1355"/>
      <c r="BX1355"/>
      <c r="BY1355"/>
      <c r="BZ1355"/>
      <c r="CA1355"/>
      <c r="CB1355"/>
      <c r="CC1355"/>
      <c r="CD1355"/>
      <c r="CE1355"/>
      <c r="CF1355"/>
      <c r="CG1355"/>
      <c r="CH1355"/>
      <c r="CI1355"/>
      <c r="CJ1355"/>
      <c r="CK1355"/>
      <c r="CL1355"/>
      <c r="CN1355"/>
    </row>
    <row r="1356" spans="1:116" x14ac:dyDescent="0.4">
      <c r="B1356" s="8" t="str">
        <f>E1356</f>
        <v>1356 FAINT-S</v>
      </c>
      <c r="C1356" s="8"/>
      <c r="D1356" t="s">
        <v>766</v>
      </c>
      <c r="E1356" s="8" t="str">
        <f t="shared" si="1662"/>
        <v>1356 FAINT-S</v>
      </c>
      <c r="G1356" s="145" t="s">
        <v>206</v>
      </c>
      <c r="H1356" s="57">
        <v>5</v>
      </c>
      <c r="S1356" s="72"/>
      <c r="T1356" s="72"/>
      <c r="U1356" s="72"/>
      <c r="V1356" s="72"/>
      <c r="W1356" s="72"/>
      <c r="X1356" s="72"/>
      <c r="Y1356" s="72"/>
      <c r="Z1356" s="72"/>
      <c r="AA1356" s="72"/>
      <c r="AB1356" s="72"/>
      <c r="AC1356" s="72"/>
      <c r="AD1356" s="72"/>
      <c r="AE1356" s="72"/>
      <c r="AF1356" s="72"/>
      <c r="AG1356" s="72"/>
      <c r="AH1356" s="72"/>
      <c r="AI1356" s="72"/>
      <c r="AJ1356" s="72"/>
      <c r="AK1356" s="72"/>
      <c r="AL1356" s="72"/>
      <c r="AM1356" s="72"/>
      <c r="AN1356" s="72"/>
      <c r="AO1356" s="72"/>
      <c r="AP1356" s="72"/>
      <c r="AQ1356" s="72"/>
      <c r="AR1356" s="72"/>
      <c r="AS1356" s="72"/>
      <c r="AT1356" s="72"/>
      <c r="AU1356" s="72"/>
      <c r="AV1356" s="72"/>
      <c r="AW1356" s="72"/>
      <c r="AX1356" s="72"/>
      <c r="AY1356" s="72"/>
      <c r="AZ1356" s="72"/>
      <c r="BA1356" s="72"/>
      <c r="BB1356" s="72"/>
      <c r="BC1356" s="72"/>
      <c r="BD1356" s="72"/>
      <c r="BE1356" s="72"/>
      <c r="BF1356" s="72"/>
      <c r="BG1356" s="72"/>
      <c r="BH1356" s="72"/>
      <c r="BI1356" s="72"/>
      <c r="BJ1356" s="72"/>
      <c r="BK1356" s="72"/>
      <c r="BL1356" s="72"/>
      <c r="BM1356" s="72"/>
      <c r="BN1356" s="72"/>
      <c r="BO1356" s="72"/>
      <c r="BP1356" s="72"/>
      <c r="BQ1356" s="72"/>
      <c r="BR1356" s="72"/>
      <c r="BS1356" s="72"/>
      <c r="BT1356" s="72"/>
      <c r="BU1356" s="72"/>
      <c r="BV1356" s="72"/>
      <c r="BW1356" s="72"/>
      <c r="BX1356" s="72"/>
      <c r="BY1356" s="72"/>
      <c r="BZ1356" s="72"/>
      <c r="CA1356" s="72"/>
      <c r="CB1356" s="72"/>
      <c r="CC1356" s="72"/>
      <c r="CD1356" s="72"/>
      <c r="CE1356" s="72"/>
      <c r="CF1356" s="72"/>
      <c r="CG1356" s="72"/>
      <c r="CH1356" s="72"/>
      <c r="CI1356" s="72"/>
      <c r="CJ1356" s="72"/>
      <c r="CK1356" s="72"/>
      <c r="CL1356" s="72"/>
      <c r="CO1356" s="72"/>
      <c r="CP1356" s="72"/>
      <c r="CQ1356" s="72"/>
      <c r="CR1356" s="72"/>
      <c r="CS1356" s="72"/>
      <c r="CT1356" s="72"/>
      <c r="CU1356" s="72"/>
      <c r="CV1356" s="72"/>
      <c r="CW1356" s="72"/>
      <c r="CX1356" s="72"/>
      <c r="CY1356" s="72"/>
      <c r="CZ1356" s="72"/>
      <c r="DA1356" s="72"/>
      <c r="DB1356" s="72"/>
      <c r="DC1356" s="72"/>
      <c r="DD1356" s="72"/>
      <c r="DE1356" s="72"/>
      <c r="DF1356" s="72"/>
      <c r="DG1356" s="72"/>
      <c r="DH1356" s="72"/>
      <c r="DI1356" s="72"/>
      <c r="DJ1356" s="72"/>
      <c r="DK1356" s="72"/>
      <c r="DL1356" s="72"/>
    </row>
    <row r="1357" spans="1:116" x14ac:dyDescent="0.4">
      <c r="B1357" s="8" t="str">
        <f>E1357</f>
        <v>1357 FAINT-S</v>
      </c>
      <c r="C1357" s="8"/>
      <c r="D1357" t="s">
        <v>766</v>
      </c>
      <c r="E1357" s="8" t="str">
        <f t="shared" si="1662"/>
        <v>1357 FAINT-S</v>
      </c>
      <c r="G1357" s="145" t="s">
        <v>207</v>
      </c>
      <c r="H1357" s="57">
        <v>0</v>
      </c>
      <c r="S1357" s="72"/>
      <c r="T1357" s="72"/>
      <c r="U1357" s="72"/>
      <c r="V1357" s="72"/>
      <c r="W1357" s="72"/>
      <c r="X1357" s="72"/>
      <c r="Y1357" s="72"/>
      <c r="Z1357" s="72"/>
      <c r="AA1357" s="72"/>
      <c r="AB1357" s="72"/>
      <c r="AC1357" s="72"/>
      <c r="AD1357" s="72"/>
      <c r="AE1357" s="72"/>
      <c r="AF1357" s="72"/>
      <c r="AG1357" s="72"/>
      <c r="AH1357" s="72"/>
      <c r="AI1357" s="72"/>
      <c r="AJ1357" s="72"/>
      <c r="AK1357" s="72"/>
      <c r="AL1357" s="72"/>
      <c r="AM1357" s="72"/>
      <c r="AN1357" s="72"/>
      <c r="AO1357" s="72"/>
      <c r="AP1357" s="72"/>
      <c r="AQ1357" s="72"/>
      <c r="AR1357" s="72"/>
      <c r="AS1357" s="72"/>
      <c r="AT1357" s="72"/>
      <c r="AU1357" s="72"/>
      <c r="AV1357" s="72"/>
      <c r="AW1357" s="72"/>
      <c r="AX1357" s="72"/>
      <c r="AY1357" s="72"/>
      <c r="AZ1357" s="72"/>
      <c r="BA1357" s="72"/>
      <c r="BB1357" s="72"/>
      <c r="BC1357" s="72"/>
      <c r="BD1357" s="72"/>
      <c r="BE1357" s="72"/>
      <c r="BF1357" s="72"/>
      <c r="BG1357" s="72"/>
      <c r="BH1357" s="72"/>
      <c r="BI1357" s="72"/>
      <c r="BJ1357" s="72"/>
      <c r="BK1357" s="72"/>
      <c r="BL1357" s="72"/>
      <c r="BM1357" s="72"/>
      <c r="BN1357" s="72"/>
      <c r="BO1357" s="72"/>
      <c r="BP1357" s="72"/>
      <c r="BQ1357" s="72"/>
      <c r="BR1357" s="72"/>
      <c r="BS1357" s="72"/>
      <c r="BT1357" s="72"/>
      <c r="BU1357" s="72"/>
      <c r="BV1357" s="72"/>
      <c r="BW1357" s="72"/>
      <c r="BX1357" s="72"/>
      <c r="BY1357" s="72"/>
      <c r="BZ1357" s="72"/>
      <c r="CA1357" s="72"/>
      <c r="CB1357" s="72"/>
      <c r="CC1357" s="72"/>
      <c r="CD1357" s="72"/>
      <c r="CE1357" s="72"/>
      <c r="CF1357" s="72"/>
      <c r="CG1357" s="72"/>
      <c r="CH1357" s="72"/>
      <c r="CI1357" s="72"/>
      <c r="CJ1357" s="72"/>
      <c r="CK1357" s="72"/>
      <c r="CL1357" s="72"/>
      <c r="CO1357" s="72"/>
      <c r="CP1357" s="72"/>
      <c r="CQ1357" s="72"/>
      <c r="CR1357" s="72"/>
      <c r="CS1357" s="72"/>
      <c r="CT1357" s="72"/>
      <c r="CU1357" s="72"/>
      <c r="CV1357" s="72"/>
      <c r="CW1357" s="72"/>
      <c r="CX1357" s="72"/>
      <c r="CY1357" s="72"/>
      <c r="CZ1357" s="72"/>
      <c r="DA1357" s="72"/>
      <c r="DB1357" s="72"/>
      <c r="DC1357" s="72"/>
      <c r="DD1357" s="72"/>
      <c r="DE1357" s="72"/>
      <c r="DF1357" s="72"/>
      <c r="DG1357" s="72"/>
      <c r="DH1357" s="72"/>
      <c r="DI1357" s="72"/>
      <c r="DJ1357" s="72"/>
      <c r="DK1357" s="72"/>
      <c r="DL1357" s="72"/>
    </row>
    <row r="1358" spans="1:116" x14ac:dyDescent="0.4">
      <c r="B1358" s="8" t="str">
        <f t="shared" ref="B1358:B1361" si="1665">E1358</f>
        <v>1358 FAINT-S</v>
      </c>
      <c r="C1358" s="8"/>
      <c r="D1358" t="s">
        <v>766</v>
      </c>
      <c r="E1358" s="8" t="str">
        <f t="shared" si="1662"/>
        <v>1358 FAINT-S</v>
      </c>
      <c r="S1358" s="72"/>
      <c r="T1358" s="72"/>
      <c r="U1358" s="72"/>
      <c r="V1358" s="72"/>
      <c r="W1358" s="72"/>
      <c r="X1358" s="72"/>
      <c r="Y1358" s="72"/>
      <c r="Z1358" s="72"/>
      <c r="AA1358" s="72"/>
      <c r="AB1358" s="72"/>
      <c r="AC1358" s="72"/>
      <c r="AD1358" s="72"/>
      <c r="AE1358" s="72"/>
      <c r="AF1358" s="72"/>
      <c r="AG1358" s="72"/>
      <c r="AH1358" s="72"/>
      <c r="AI1358" s="72"/>
      <c r="AJ1358" s="72"/>
      <c r="AK1358" s="72"/>
      <c r="AL1358" s="72"/>
      <c r="AM1358" s="72"/>
      <c r="AN1358" s="72"/>
      <c r="AO1358" s="72"/>
      <c r="AP1358" s="72"/>
      <c r="AQ1358" s="72"/>
      <c r="AR1358" s="72"/>
      <c r="AS1358" s="72"/>
      <c r="AT1358" s="72"/>
      <c r="AU1358" s="72"/>
      <c r="AV1358" s="72"/>
      <c r="AW1358" s="72"/>
      <c r="AX1358" s="72"/>
      <c r="AY1358" s="72"/>
      <c r="AZ1358" s="72"/>
      <c r="BA1358" s="72"/>
      <c r="BB1358" s="72"/>
      <c r="BC1358" s="72"/>
      <c r="BD1358" s="72"/>
      <c r="BE1358" s="72"/>
      <c r="BF1358" s="72"/>
      <c r="BG1358" s="72"/>
      <c r="BH1358" s="72"/>
      <c r="BI1358" s="72"/>
      <c r="BJ1358" s="72"/>
      <c r="BK1358" s="72"/>
      <c r="BL1358" s="72"/>
      <c r="BM1358" s="72"/>
      <c r="BN1358" s="72"/>
      <c r="BO1358" s="72"/>
      <c r="BP1358" s="72"/>
      <c r="BQ1358" s="72"/>
      <c r="BR1358" s="72"/>
      <c r="BS1358" s="72"/>
      <c r="BT1358" s="72"/>
      <c r="BU1358" s="72"/>
      <c r="BV1358" s="72"/>
      <c r="BW1358" s="72"/>
      <c r="BX1358" s="72"/>
      <c r="BY1358" s="72"/>
      <c r="BZ1358" s="72"/>
      <c r="CA1358" s="72"/>
      <c r="CB1358" s="72"/>
      <c r="CC1358" s="72"/>
      <c r="CD1358" s="72"/>
      <c r="CE1358" s="72"/>
      <c r="CF1358" s="72"/>
      <c r="CG1358" s="72"/>
      <c r="CH1358" s="72"/>
      <c r="CI1358" s="72"/>
      <c r="CJ1358" s="72"/>
      <c r="CK1358" s="72"/>
      <c r="CL1358" s="72"/>
      <c r="CO1358" s="72"/>
      <c r="CP1358" s="72"/>
      <c r="CQ1358" s="72"/>
      <c r="CR1358" s="72"/>
      <c r="CS1358" s="72"/>
      <c r="CT1358" s="72"/>
      <c r="CU1358" s="72"/>
      <c r="CV1358" s="72"/>
      <c r="CW1358" s="72"/>
      <c r="CX1358" s="72"/>
      <c r="CY1358" s="72"/>
      <c r="CZ1358" s="72"/>
      <c r="DA1358" s="72"/>
      <c r="DB1358" s="72"/>
      <c r="DC1358" s="72"/>
      <c r="DD1358" s="72"/>
      <c r="DE1358" s="72"/>
      <c r="DF1358" s="72"/>
      <c r="DG1358" s="72"/>
      <c r="DH1358" s="72"/>
      <c r="DI1358" s="72"/>
      <c r="DJ1358" s="72"/>
      <c r="DK1358" s="72"/>
      <c r="DL1358" s="72"/>
    </row>
    <row r="1359" spans="1:116" x14ac:dyDescent="0.4">
      <c r="B1359" s="8" t="str">
        <f t="shared" si="1665"/>
        <v>1359 FAINT-S</v>
      </c>
      <c r="C1359" s="8"/>
      <c r="D1359" t="s">
        <v>766</v>
      </c>
      <c r="E1359" s="8" t="str">
        <f t="shared" ref="E1359:E1361" si="1666">ROW()&amp;" "&amp;D1359</f>
        <v>1359 FAINT-S</v>
      </c>
      <c r="G1359" s="95" t="str">
        <f>G1361&amp;":"</f>
        <v>Investment in intangibles - Volume driven secondary intangible assets:</v>
      </c>
      <c r="S1359" s="72"/>
      <c r="T1359" s="72"/>
      <c r="U1359" s="72"/>
      <c r="V1359" s="72"/>
      <c r="W1359" s="72"/>
      <c r="X1359" s="72"/>
      <c r="Y1359" s="72"/>
      <c r="Z1359" s="72"/>
      <c r="AA1359" s="72"/>
      <c r="AB1359" s="72"/>
      <c r="AC1359" s="72"/>
      <c r="AD1359" s="72"/>
      <c r="AE1359" s="72"/>
      <c r="AF1359" s="72"/>
      <c r="AG1359" s="72"/>
      <c r="AH1359" s="72"/>
      <c r="AI1359" s="72"/>
      <c r="AJ1359" s="72"/>
      <c r="AK1359" s="72"/>
      <c r="AL1359" s="72"/>
      <c r="AM1359" s="72"/>
      <c r="AN1359" s="72"/>
      <c r="AO1359" s="72"/>
      <c r="AP1359" s="72"/>
      <c r="AQ1359" s="72"/>
      <c r="AR1359" s="72"/>
      <c r="AS1359" s="72"/>
      <c r="AT1359" s="72"/>
      <c r="AU1359" s="72"/>
      <c r="AV1359" s="72"/>
      <c r="AW1359" s="72"/>
      <c r="AX1359" s="72"/>
      <c r="AY1359" s="72"/>
      <c r="AZ1359" s="72"/>
      <c r="BA1359" s="72"/>
      <c r="BB1359" s="72"/>
      <c r="BC1359" s="72"/>
      <c r="BD1359" s="72"/>
      <c r="BE1359" s="72"/>
      <c r="BF1359" s="72"/>
      <c r="BG1359" s="72"/>
      <c r="BH1359" s="72"/>
      <c r="BI1359" s="72"/>
      <c r="BJ1359" s="72"/>
      <c r="BK1359" s="72"/>
      <c r="BL1359" s="72"/>
      <c r="BM1359" s="72"/>
      <c r="BN1359" s="72"/>
      <c r="BO1359" s="72"/>
      <c r="BP1359" s="72"/>
      <c r="BQ1359" s="72"/>
      <c r="BR1359" s="72"/>
      <c r="BS1359" s="72"/>
      <c r="BT1359" s="72"/>
      <c r="BU1359" s="72"/>
      <c r="BV1359" s="72"/>
      <c r="BW1359" s="72"/>
      <c r="BX1359" s="72"/>
      <c r="BY1359" s="72"/>
      <c r="BZ1359" s="72"/>
      <c r="CA1359" s="72"/>
      <c r="CB1359" s="72"/>
      <c r="CC1359" s="72"/>
      <c r="CD1359" s="72"/>
      <c r="CE1359" s="72"/>
      <c r="CF1359" s="72"/>
      <c r="CG1359" s="72"/>
      <c r="CH1359" s="72"/>
      <c r="CI1359" s="72"/>
      <c r="CJ1359" s="72"/>
      <c r="CK1359" s="72"/>
      <c r="CL1359" s="72"/>
      <c r="CO1359" s="72"/>
      <c r="CP1359" s="72"/>
      <c r="CQ1359" s="72"/>
      <c r="CR1359" s="72"/>
      <c r="CS1359" s="72"/>
      <c r="CT1359" s="72"/>
      <c r="CU1359" s="72"/>
      <c r="CV1359" s="72"/>
      <c r="CW1359" s="72"/>
      <c r="CX1359" s="72"/>
      <c r="CY1359" s="72"/>
      <c r="CZ1359" s="72"/>
      <c r="DA1359" s="72"/>
      <c r="DB1359" s="72"/>
      <c r="DC1359" s="72"/>
      <c r="DD1359" s="72"/>
      <c r="DE1359" s="72"/>
      <c r="DF1359" s="72"/>
      <c r="DG1359" s="72"/>
      <c r="DH1359" s="72"/>
      <c r="DI1359" s="72"/>
      <c r="DJ1359" s="72"/>
      <c r="DK1359" s="72"/>
      <c r="DL1359" s="72"/>
    </row>
    <row r="1360" spans="1:116" x14ac:dyDescent="0.4">
      <c r="B1360" s="8" t="str">
        <f>E1360</f>
        <v>1360 FAINT-S</v>
      </c>
      <c r="C1360" s="8"/>
      <c r="D1360" t="s">
        <v>766</v>
      </c>
      <c r="E1360" s="8" t="str">
        <f t="shared" si="1662"/>
        <v>1360 FAINT-S</v>
      </c>
      <c r="G1360" s="145" t="str">
        <f>"$ investment per "&amp;G1378</f>
        <v>$ investment per no unit</v>
      </c>
      <c r="K1360" s="139">
        <v>10</v>
      </c>
      <c r="L1360" s="139">
        <v>10</v>
      </c>
      <c r="M1360" s="139">
        <v>10</v>
      </c>
      <c r="N1360" s="139">
        <v>10</v>
      </c>
      <c r="O1360" s="139">
        <v>10</v>
      </c>
      <c r="P1360" s="139">
        <v>10</v>
      </c>
      <c r="R1360" s="343"/>
      <c r="S1360" s="157" cm="1">
        <f t="array" ref="S1360">INDEX($K:$Q,ROW(),MATCH(S$3,$K$2:$Q$2,0))</f>
        <v>10</v>
      </c>
      <c r="T1360" s="157" cm="1">
        <f t="array" ref="T1360">INDEX($K:$Q,ROW(),MATCH(T$3,$K$2:$Q$2,0))</f>
        <v>10</v>
      </c>
      <c r="U1360" s="157" cm="1">
        <f t="array" ref="U1360">INDEX($K:$Q,ROW(),MATCH(U$3,$K$2:$Q$2,0))</f>
        <v>10</v>
      </c>
      <c r="V1360" s="157" cm="1">
        <f t="array" ref="V1360">INDEX($K:$Q,ROW(),MATCH(V$3,$K$2:$Q$2,0))</f>
        <v>10</v>
      </c>
      <c r="W1360" s="157" cm="1">
        <f t="array" ref="W1360">INDEX($K:$Q,ROW(),MATCH(W$3,$K$2:$Q$2,0))</f>
        <v>10</v>
      </c>
      <c r="X1360" s="157" cm="1">
        <f t="array" ref="X1360">INDEX($K:$Q,ROW(),MATCH(X$3,$K$2:$Q$2,0))</f>
        <v>10</v>
      </c>
      <c r="Y1360" s="157" cm="1">
        <f t="array" ref="Y1360">INDEX($K:$Q,ROW(),MATCH(Y$3,$K$2:$Q$2,0))</f>
        <v>10</v>
      </c>
      <c r="Z1360" s="157" cm="1">
        <f t="array" ref="Z1360">INDEX($K:$Q,ROW(),MATCH(Z$3,$K$2:$Q$2,0))</f>
        <v>10</v>
      </c>
      <c r="AA1360" s="157" cm="1">
        <f t="array" ref="AA1360">INDEX($K:$Q,ROW(),MATCH(AA$3,$K$2:$Q$2,0))</f>
        <v>10</v>
      </c>
      <c r="AB1360" s="157" cm="1">
        <f t="array" ref="AB1360">INDEX($K:$Q,ROW(),MATCH(AB$3,$K$2:$Q$2,0))</f>
        <v>10</v>
      </c>
      <c r="AC1360" s="157" cm="1">
        <f t="array" ref="AC1360">INDEX($K:$Q,ROW(),MATCH(AC$3,$K$2:$Q$2,0))</f>
        <v>10</v>
      </c>
      <c r="AD1360" s="157" cm="1">
        <f t="array" ref="AD1360">INDEX($K:$Q,ROW(),MATCH(AD$3,$K$2:$Q$2,0))</f>
        <v>10</v>
      </c>
      <c r="AE1360" s="157" cm="1">
        <f t="array" ref="AE1360">INDEX($K:$Q,ROW(),MATCH(AE$3,$K$2:$Q$2,0))</f>
        <v>10</v>
      </c>
      <c r="AF1360" s="157" cm="1">
        <f t="array" ref="AF1360">INDEX($K:$Q,ROW(),MATCH(AF$3,$K$2:$Q$2,0))</f>
        <v>10</v>
      </c>
      <c r="AG1360" s="157" cm="1">
        <f t="array" ref="AG1360">INDEX($K:$Q,ROW(),MATCH(AG$3,$K$2:$Q$2,0))</f>
        <v>10</v>
      </c>
      <c r="AH1360" s="157" cm="1">
        <f t="array" ref="AH1360">INDEX($K:$Q,ROW(),MATCH(AH$3,$K$2:$Q$2,0))</f>
        <v>10</v>
      </c>
      <c r="AI1360" s="157" cm="1">
        <f t="array" ref="AI1360">INDEX($K:$Q,ROW(),MATCH(AI$3,$K$2:$Q$2,0))</f>
        <v>10</v>
      </c>
      <c r="AJ1360" s="157" cm="1">
        <f t="array" ref="AJ1360">INDEX($K:$Q,ROW(),MATCH(AJ$3,$K$2:$Q$2,0))</f>
        <v>10</v>
      </c>
      <c r="AK1360" s="157" cm="1">
        <f t="array" ref="AK1360">INDEX($K:$Q,ROW(),MATCH(AK$3,$K$2:$Q$2,0))</f>
        <v>10</v>
      </c>
      <c r="AL1360" s="157" cm="1">
        <f t="array" ref="AL1360">INDEX($K:$Q,ROW(),MATCH(AL$3,$K$2:$Q$2,0))</f>
        <v>10</v>
      </c>
      <c r="AM1360" s="157" cm="1">
        <f t="array" ref="AM1360">INDEX($K:$Q,ROW(),MATCH(AM$3,$K$2:$Q$2,0))</f>
        <v>10</v>
      </c>
      <c r="AN1360" s="157" cm="1">
        <f t="array" ref="AN1360">INDEX($K:$Q,ROW(),MATCH(AN$3,$K$2:$Q$2,0))</f>
        <v>10</v>
      </c>
      <c r="AO1360" s="157" cm="1">
        <f t="array" ref="AO1360">INDEX($K:$Q,ROW(),MATCH(AO$3,$K$2:$Q$2,0))</f>
        <v>10</v>
      </c>
      <c r="AP1360" s="157" cm="1">
        <f t="array" ref="AP1360">INDEX($K:$Q,ROW(),MATCH(AP$3,$K$2:$Q$2,0))</f>
        <v>10</v>
      </c>
      <c r="AQ1360" s="157" cm="1">
        <f t="array" ref="AQ1360">INDEX($K:$Q,ROW(),MATCH(AQ$3,$K$2:$Q$2,0))</f>
        <v>10</v>
      </c>
      <c r="AR1360" s="157" cm="1">
        <f t="array" ref="AR1360">INDEX($K:$Q,ROW(),MATCH(AR$3,$K$2:$Q$2,0))</f>
        <v>10</v>
      </c>
      <c r="AS1360" s="157" cm="1">
        <f t="array" ref="AS1360">INDEX($K:$Q,ROW(),MATCH(AS$3,$K$2:$Q$2,0))</f>
        <v>10</v>
      </c>
      <c r="AT1360" s="157" cm="1">
        <f t="array" ref="AT1360">INDEX($K:$Q,ROW(),MATCH(AT$3,$K$2:$Q$2,0))</f>
        <v>10</v>
      </c>
      <c r="AU1360" s="157" cm="1">
        <f t="array" ref="AU1360">INDEX($K:$Q,ROW(),MATCH(AU$3,$K$2:$Q$2,0))</f>
        <v>10</v>
      </c>
      <c r="AV1360" s="157" cm="1">
        <f t="array" ref="AV1360">INDEX($K:$Q,ROW(),MATCH(AV$3,$K$2:$Q$2,0))</f>
        <v>10</v>
      </c>
      <c r="AW1360" s="157" cm="1">
        <f t="array" ref="AW1360">INDEX($K:$Q,ROW(),MATCH(AW$3,$K$2:$Q$2,0))</f>
        <v>10</v>
      </c>
      <c r="AX1360" s="157" cm="1">
        <f t="array" ref="AX1360">INDEX($K:$Q,ROW(),MATCH(AX$3,$K$2:$Q$2,0))</f>
        <v>10</v>
      </c>
      <c r="AY1360" s="157" cm="1">
        <f t="array" ref="AY1360">INDEX($K:$Q,ROW(),MATCH(AY$3,$K$2:$Q$2,0))</f>
        <v>10</v>
      </c>
      <c r="AZ1360" s="157" cm="1">
        <f t="array" ref="AZ1360">INDEX($K:$Q,ROW(),MATCH(AZ$3,$K$2:$Q$2,0))</f>
        <v>10</v>
      </c>
      <c r="BA1360" s="157" cm="1">
        <f t="array" ref="BA1360">INDEX($K:$Q,ROW(),MATCH(BA$3,$K$2:$Q$2,0))</f>
        <v>10</v>
      </c>
      <c r="BB1360" s="157" cm="1">
        <f t="array" ref="BB1360">INDEX($K:$Q,ROW(),MATCH(BB$3,$K$2:$Q$2,0))</f>
        <v>10</v>
      </c>
      <c r="BC1360" s="157" cm="1">
        <f t="array" ref="BC1360">INDEX($K:$Q,ROW(),MATCH(BC$3,$K$2:$Q$2,0))</f>
        <v>10</v>
      </c>
      <c r="BD1360" s="157" cm="1">
        <f t="array" ref="BD1360">INDEX($K:$Q,ROW(),MATCH(BD$3,$K$2:$Q$2,0))</f>
        <v>10</v>
      </c>
      <c r="BE1360" s="157" cm="1">
        <f t="array" ref="BE1360">INDEX($K:$Q,ROW(),MATCH(BE$3,$K$2:$Q$2,0))</f>
        <v>10</v>
      </c>
      <c r="BF1360" s="157" cm="1">
        <f t="array" ref="BF1360">INDEX($K:$Q,ROW(),MATCH(BF$3,$K$2:$Q$2,0))</f>
        <v>10</v>
      </c>
      <c r="BG1360" s="157" cm="1">
        <f t="array" ref="BG1360">INDEX($K:$Q,ROW(),MATCH(BG$3,$K$2:$Q$2,0))</f>
        <v>10</v>
      </c>
      <c r="BH1360" s="157" cm="1">
        <f t="array" ref="BH1360">INDEX($K:$Q,ROW(),MATCH(BH$3,$K$2:$Q$2,0))</f>
        <v>10</v>
      </c>
      <c r="BI1360" s="157" cm="1">
        <f t="array" ref="BI1360">INDEX($K:$Q,ROW(),MATCH(BI$3,$K$2:$Q$2,0))</f>
        <v>10</v>
      </c>
      <c r="BJ1360" s="157" cm="1">
        <f t="array" ref="BJ1360">INDEX($K:$Q,ROW(),MATCH(BJ$3,$K$2:$Q$2,0))</f>
        <v>10</v>
      </c>
      <c r="BK1360" s="157" cm="1">
        <f t="array" ref="BK1360">INDEX($K:$Q,ROW(),MATCH(BK$3,$K$2:$Q$2,0))</f>
        <v>10</v>
      </c>
      <c r="BL1360" s="157" cm="1">
        <f t="array" ref="BL1360">INDEX($K:$Q,ROW(),MATCH(BL$3,$K$2:$Q$2,0))</f>
        <v>10</v>
      </c>
      <c r="BM1360" s="157" cm="1">
        <f t="array" ref="BM1360">INDEX($K:$Q,ROW(),MATCH(BM$3,$K$2:$Q$2,0))</f>
        <v>10</v>
      </c>
      <c r="BN1360" s="157" cm="1">
        <f t="array" ref="BN1360">INDEX($K:$Q,ROW(),MATCH(BN$3,$K$2:$Q$2,0))</f>
        <v>10</v>
      </c>
      <c r="BO1360" s="157" cm="1">
        <f t="array" ref="BO1360">INDEX($K:$Q,ROW(),MATCH(BO$3,$K$2:$Q$2,0))</f>
        <v>10</v>
      </c>
      <c r="BP1360" s="157" cm="1">
        <f t="array" ref="BP1360">INDEX($K:$Q,ROW(),MATCH(BP$3,$K$2:$Q$2,0))</f>
        <v>10</v>
      </c>
      <c r="BQ1360" s="157" cm="1">
        <f t="array" ref="BQ1360">INDEX($K:$Q,ROW(),MATCH(BQ$3,$K$2:$Q$2,0))</f>
        <v>10</v>
      </c>
      <c r="BR1360" s="157" cm="1">
        <f t="array" ref="BR1360">INDEX($K:$Q,ROW(),MATCH(BR$3,$K$2:$Q$2,0))</f>
        <v>10</v>
      </c>
      <c r="BS1360" s="157" cm="1">
        <f t="array" ref="BS1360">INDEX($K:$Q,ROW(),MATCH(BS$3,$K$2:$Q$2,0))</f>
        <v>10</v>
      </c>
      <c r="BT1360" s="157" cm="1">
        <f t="array" ref="BT1360">INDEX($K:$Q,ROW(),MATCH(BT$3,$K$2:$Q$2,0))</f>
        <v>10</v>
      </c>
      <c r="BU1360" s="157" cm="1">
        <f t="array" ref="BU1360">INDEX($K:$Q,ROW(),MATCH(BU$3,$K$2:$Q$2,0))</f>
        <v>10</v>
      </c>
      <c r="BV1360" s="157" cm="1">
        <f t="array" ref="BV1360">INDEX($K:$Q,ROW(),MATCH(BV$3,$K$2:$Q$2,0))</f>
        <v>10</v>
      </c>
      <c r="BW1360" s="157" cm="1">
        <f t="array" ref="BW1360">INDEX($K:$Q,ROW(),MATCH(BW$3,$K$2:$Q$2,0))</f>
        <v>10</v>
      </c>
      <c r="BX1360" s="157" cm="1">
        <f t="array" ref="BX1360">INDEX($K:$Q,ROW(),MATCH(BX$3,$K$2:$Q$2,0))</f>
        <v>10</v>
      </c>
      <c r="BY1360" s="157" cm="1">
        <f t="array" ref="BY1360">INDEX($K:$Q,ROW(),MATCH(BY$3,$K$2:$Q$2,0))</f>
        <v>10</v>
      </c>
      <c r="BZ1360" s="157" cm="1">
        <f t="array" ref="BZ1360">INDEX($K:$Q,ROW(),MATCH(BZ$3,$K$2:$Q$2,0))</f>
        <v>10</v>
      </c>
      <c r="CA1360" s="157" cm="1">
        <f t="array" ref="CA1360">INDEX($K:$Q,ROW(),MATCH(CA$3,$K$2:$Q$2,0))</f>
        <v>10</v>
      </c>
      <c r="CB1360" s="157" cm="1">
        <f t="array" ref="CB1360">INDEX($K:$Q,ROW(),MATCH(CB$3,$K$2:$Q$2,0))</f>
        <v>10</v>
      </c>
      <c r="CC1360" s="157" cm="1">
        <f t="array" ref="CC1360">INDEX($K:$Q,ROW(),MATCH(CC$3,$K$2:$Q$2,0))</f>
        <v>10</v>
      </c>
      <c r="CD1360" s="157" cm="1">
        <f t="array" ref="CD1360">INDEX($K:$Q,ROW(),MATCH(CD$3,$K$2:$Q$2,0))</f>
        <v>10</v>
      </c>
      <c r="CE1360" s="157" cm="1">
        <f t="array" ref="CE1360">INDEX($K:$Q,ROW(),MATCH(CE$3,$K$2:$Q$2,0))</f>
        <v>10</v>
      </c>
      <c r="CF1360" s="157" cm="1">
        <f t="array" ref="CF1360">INDEX($K:$Q,ROW(),MATCH(CF$3,$K$2:$Q$2,0))</f>
        <v>10</v>
      </c>
      <c r="CG1360" s="157" cm="1">
        <f t="array" ref="CG1360">INDEX($K:$Q,ROW(),MATCH(CG$3,$K$2:$Q$2,0))</f>
        <v>10</v>
      </c>
      <c r="CH1360" s="157" cm="1">
        <f t="array" ref="CH1360">INDEX($K:$Q,ROW(),MATCH(CH$3,$K$2:$Q$2,0))</f>
        <v>10</v>
      </c>
      <c r="CI1360" s="157" cm="1">
        <f t="array" ref="CI1360">INDEX($K:$Q,ROW(),MATCH(CI$3,$K$2:$Q$2,0))</f>
        <v>10</v>
      </c>
      <c r="CJ1360" s="157" cm="1">
        <f t="array" ref="CJ1360">INDEX($K:$Q,ROW(),MATCH(CJ$3,$K$2:$Q$2,0))</f>
        <v>10</v>
      </c>
      <c r="CK1360" s="157" cm="1">
        <f t="array" ref="CK1360">INDEX($K:$Q,ROW(),MATCH(CK$3,$K$2:$Q$2,0))</f>
        <v>10</v>
      </c>
      <c r="CL1360" s="157" cm="1">
        <f t="array" ref="CL1360">INDEX($K:$Q,ROW(),MATCH(CL$3,$K$2:$Q$2,0))</f>
        <v>10</v>
      </c>
      <c r="CM1360" s="225"/>
      <c r="CN1360" s="321"/>
      <c r="CO1360" s="157" t="e" cm="1">
        <f t="array" ref="CO1360">INDEX($K:$Q,ROW(),MATCH(CO$3,$K$2:$Q$2,0))</f>
        <v>#N/A</v>
      </c>
      <c r="CP1360" s="157" t="e" cm="1">
        <f t="array" ref="CP1360">INDEX($K:$Q,ROW(),MATCH(CP$3,$K$2:$Q$2,0))</f>
        <v>#N/A</v>
      </c>
      <c r="CQ1360" s="157" t="e" cm="1">
        <f t="array" ref="CQ1360">INDEX($K:$Q,ROW(),MATCH(CQ$3,$K$2:$Q$2,0))</f>
        <v>#N/A</v>
      </c>
      <c r="CR1360" s="157" t="e" cm="1">
        <f t="array" ref="CR1360">INDEX($K:$Q,ROW(),MATCH(CR$3,$K$2:$Q$2,0))</f>
        <v>#N/A</v>
      </c>
      <c r="CS1360" s="157" t="e" cm="1">
        <f t="array" ref="CS1360">INDEX($K:$Q,ROW(),MATCH(CS$3,$K$2:$Q$2,0))</f>
        <v>#N/A</v>
      </c>
      <c r="CT1360" s="157" t="e" cm="1">
        <f t="array" ref="CT1360">INDEX($K:$Q,ROW(),MATCH(CT$3,$K$2:$Q$2,0))</f>
        <v>#N/A</v>
      </c>
      <c r="CU1360" s="157" t="e" cm="1">
        <f t="array" ref="CU1360">INDEX($K:$Q,ROW(),MATCH(CU$3,$K$2:$Q$2,0))</f>
        <v>#N/A</v>
      </c>
      <c r="CV1360" s="157" t="e" cm="1">
        <f t="array" ref="CV1360">INDEX($K:$Q,ROW(),MATCH(CV$3,$K$2:$Q$2,0))</f>
        <v>#N/A</v>
      </c>
      <c r="CW1360" s="157" t="e" cm="1">
        <f t="array" ref="CW1360">INDEX($K:$Q,ROW(),MATCH(CW$3,$K$2:$Q$2,0))</f>
        <v>#N/A</v>
      </c>
      <c r="CX1360" s="157" t="e" cm="1">
        <f t="array" ref="CX1360">INDEX($K:$Q,ROW(),MATCH(CX$3,$K$2:$Q$2,0))</f>
        <v>#N/A</v>
      </c>
      <c r="CY1360" s="157" t="e" cm="1">
        <f t="array" ref="CY1360">INDEX($K:$Q,ROW(),MATCH(CY$3,$K$2:$Q$2,0))</f>
        <v>#N/A</v>
      </c>
      <c r="CZ1360" s="157" t="e" cm="1">
        <f t="array" ref="CZ1360">INDEX($K:$Q,ROW(),MATCH(CZ$3,$K$2:$Q$2,0))</f>
        <v>#N/A</v>
      </c>
      <c r="DA1360" s="157" t="e" cm="1">
        <f t="array" ref="DA1360">INDEX($K:$Q,ROW(),MATCH(DA$3,$K$2:$Q$2,0))</f>
        <v>#N/A</v>
      </c>
      <c r="DB1360" s="157" t="e" cm="1">
        <f t="array" ref="DB1360">INDEX($K:$Q,ROW(),MATCH(DB$3,$K$2:$Q$2,0))</f>
        <v>#N/A</v>
      </c>
      <c r="DC1360" s="157" t="e" cm="1">
        <f t="array" ref="DC1360">INDEX($K:$Q,ROW(),MATCH(DC$3,$K$2:$Q$2,0))</f>
        <v>#N/A</v>
      </c>
      <c r="DD1360" s="157" t="e" cm="1">
        <f t="array" ref="DD1360">INDEX($K:$Q,ROW(),MATCH(DD$3,$K$2:$Q$2,0))</f>
        <v>#N/A</v>
      </c>
      <c r="DE1360" s="157" t="e" cm="1">
        <f t="array" ref="DE1360">INDEX($K:$Q,ROW(),MATCH(DE$3,$K$2:$Q$2,0))</f>
        <v>#N/A</v>
      </c>
      <c r="DF1360" s="157" t="e" cm="1">
        <f t="array" ref="DF1360">INDEX($K:$Q,ROW(),MATCH(DF$3,$K$2:$Q$2,0))</f>
        <v>#N/A</v>
      </c>
      <c r="DG1360" s="157" t="e" cm="1">
        <f t="array" ref="DG1360">INDEX($K:$Q,ROW(),MATCH(DG$3,$K$2:$Q$2,0))</f>
        <v>#N/A</v>
      </c>
      <c r="DH1360" s="157" t="e" cm="1">
        <f t="array" ref="DH1360">INDEX($K:$Q,ROW(),MATCH(DH$3,$K$2:$Q$2,0))</f>
        <v>#N/A</v>
      </c>
      <c r="DI1360" s="157" t="e" cm="1">
        <f t="array" ref="DI1360">INDEX($K:$Q,ROW(),MATCH(DI$3,$K$2:$Q$2,0))</f>
        <v>#N/A</v>
      </c>
      <c r="DJ1360" s="157" t="e" cm="1">
        <f t="array" ref="DJ1360">INDEX($K:$Q,ROW(),MATCH(DJ$3,$K$2:$Q$2,0))</f>
        <v>#N/A</v>
      </c>
      <c r="DK1360" s="157" t="e" cm="1">
        <f t="array" ref="DK1360">INDEX($K:$Q,ROW(),MATCH(DK$3,$K$2:$Q$2,0))</f>
        <v>#N/A</v>
      </c>
      <c r="DL1360" s="157" t="e" cm="1">
        <f t="array" ref="DL1360">INDEX($K:$Q,ROW(),MATCH(DL$3,$K$2:$Q$2,0))</f>
        <v>#N/A</v>
      </c>
    </row>
    <row r="1361" spans="2:116" x14ac:dyDescent="0.4">
      <c r="B1361" s="8" t="str">
        <f t="shared" ref="B1361:B1367" si="1667">E1361</f>
        <v>1361 FAINT-S</v>
      </c>
      <c r="C1361" s="8" t="s">
        <v>235</v>
      </c>
      <c r="D1361" t="s">
        <v>766</v>
      </c>
      <c r="E1361" s="8" t="str">
        <f t="shared" si="1662"/>
        <v>1361 FAINT-S</v>
      </c>
      <c r="G1361" s="126" t="str">
        <f>"Investment in intangibles - "&amp;SUBSTITUTE(G1354,":","")</f>
        <v>Investment in intangibles - Volume driven secondary intangible assets</v>
      </c>
      <c r="I1361" s="74"/>
      <c r="J1361" s="74"/>
      <c r="K1361" s="33">
        <f ca="1">SUMIF($4:$4,K$2,1361:1361)</f>
        <v>-50000</v>
      </c>
      <c r="L1361" s="33">
        <f ca="1">SUMIF($4:$4,L$2,1361:1361)</f>
        <v>-50000</v>
      </c>
      <c r="M1361" s="33">
        <f ca="1">SUMIF($4:$4,M$2,1361:1361)</f>
        <v>-50000</v>
      </c>
      <c r="N1361" s="33">
        <f ca="1">SUMIF($4:$4,N$2,1361:1361)</f>
        <v>-50000</v>
      </c>
      <c r="O1361" s="33">
        <f ca="1">SUMIF($4:$4,O$2,1361:1361)</f>
        <v>-50000</v>
      </c>
      <c r="P1361" s="33">
        <f ca="1">SUMIF($4:$4,P$2,1361:1361)</f>
        <v>-50000</v>
      </c>
      <c r="Q1361" s="27"/>
      <c r="R1361" s="33"/>
      <c r="S1361" s="77" cm="1">
        <f t="array" aca="1" ref="S1361" ca="1">-S1360*INDIRECT(S1349)</f>
        <v>-50000</v>
      </c>
      <c r="T1361" s="77" cm="1">
        <f t="array" aca="1" ref="T1361" ca="1">-T1360*INDIRECT(T1349)</f>
        <v>-50000</v>
      </c>
      <c r="U1361" s="77" cm="1">
        <f t="array" aca="1" ref="U1361" ca="1">-U1360*INDIRECT(U1349)</f>
        <v>-50000</v>
      </c>
      <c r="V1361" s="77" cm="1">
        <f t="array" aca="1" ref="V1361" ca="1">-V1360*INDIRECT(V1349)</f>
        <v>-50000</v>
      </c>
      <c r="W1361" s="77" cm="1">
        <f t="array" aca="1" ref="W1361" ca="1">-W1360*INDIRECT(W1349)</f>
        <v>-50000</v>
      </c>
      <c r="X1361" s="77" cm="1">
        <f t="array" aca="1" ref="X1361" ca="1">-X1360*INDIRECT(X1349)</f>
        <v>-50000</v>
      </c>
      <c r="Y1361" s="77" cm="1">
        <f t="array" aca="1" ref="Y1361" ca="1">-Y1360*INDIRECT(Y1349)</f>
        <v>-50000</v>
      </c>
      <c r="Z1361" s="77" cm="1">
        <f t="array" aca="1" ref="Z1361" ca="1">-Z1360*INDIRECT(Z1349)</f>
        <v>-50000</v>
      </c>
      <c r="AA1361" s="77" cm="1">
        <f t="array" aca="1" ref="AA1361" ca="1">-AA1360*INDIRECT(AA1349)</f>
        <v>-50000</v>
      </c>
      <c r="AB1361" s="77" cm="1">
        <f t="array" aca="1" ref="AB1361" ca="1">-AB1360*INDIRECT(AB1349)</f>
        <v>-50000</v>
      </c>
      <c r="AC1361" s="77" cm="1">
        <f t="array" aca="1" ref="AC1361" ca="1">-AC1360*INDIRECT(AC1349)</f>
        <v>-50000</v>
      </c>
      <c r="AD1361" s="77" cm="1">
        <f t="array" aca="1" ref="AD1361" ca="1">-AD1360*INDIRECT(AD1349)</f>
        <v>-50000</v>
      </c>
      <c r="AE1361" s="77" cm="1">
        <f t="array" aca="1" ref="AE1361" ca="1">-AE1360*INDIRECT(AE1349)</f>
        <v>-50000</v>
      </c>
      <c r="AF1361" s="77" cm="1">
        <f t="array" aca="1" ref="AF1361" ca="1">-AF1360*INDIRECT(AF1349)</f>
        <v>-50000</v>
      </c>
      <c r="AG1361" s="77" cm="1">
        <f t="array" aca="1" ref="AG1361" ca="1">-AG1360*INDIRECT(AG1349)</f>
        <v>-50000</v>
      </c>
      <c r="AH1361" s="77" cm="1">
        <f t="array" aca="1" ref="AH1361" ca="1">-AH1360*INDIRECT(AH1349)</f>
        <v>-50000</v>
      </c>
      <c r="AI1361" s="77" cm="1">
        <f t="array" aca="1" ref="AI1361" ca="1">-AI1360*INDIRECT(AI1349)</f>
        <v>-50000</v>
      </c>
      <c r="AJ1361" s="77" cm="1">
        <f t="array" aca="1" ref="AJ1361" ca="1">-AJ1360*INDIRECT(AJ1349)</f>
        <v>-50000</v>
      </c>
      <c r="AK1361" s="77" cm="1">
        <f t="array" aca="1" ref="AK1361" ca="1">-AK1360*INDIRECT(AK1349)</f>
        <v>-50000</v>
      </c>
      <c r="AL1361" s="77" cm="1">
        <f t="array" aca="1" ref="AL1361" ca="1">-AL1360*INDIRECT(AL1349)</f>
        <v>-50000</v>
      </c>
      <c r="AM1361" s="77" cm="1">
        <f t="array" aca="1" ref="AM1361" ca="1">-AM1360*INDIRECT(AM1349)</f>
        <v>-50000</v>
      </c>
      <c r="AN1361" s="77" cm="1">
        <f t="array" aca="1" ref="AN1361" ca="1">-AN1360*INDIRECT(AN1349)</f>
        <v>-50000</v>
      </c>
      <c r="AO1361" s="77" cm="1">
        <f t="array" aca="1" ref="AO1361" ca="1">-AO1360*INDIRECT(AO1349)</f>
        <v>-50000</v>
      </c>
      <c r="AP1361" s="77" cm="1">
        <f t="array" aca="1" ref="AP1361" ca="1">-AP1360*INDIRECT(AP1349)</f>
        <v>-50000</v>
      </c>
      <c r="AQ1361" s="77" cm="1">
        <f t="array" aca="1" ref="AQ1361" ca="1">-AQ1360*INDIRECT(AQ1349)</f>
        <v>-50000</v>
      </c>
      <c r="AR1361" s="77" cm="1">
        <f t="array" aca="1" ref="AR1361" ca="1">-AR1360*INDIRECT(AR1349)</f>
        <v>-50000</v>
      </c>
      <c r="AS1361" s="77" cm="1">
        <f t="array" aca="1" ref="AS1361" ca="1">-AS1360*INDIRECT(AS1349)</f>
        <v>-50000</v>
      </c>
      <c r="AT1361" s="77" cm="1">
        <f t="array" aca="1" ref="AT1361" ca="1">-AT1360*INDIRECT(AT1349)</f>
        <v>-50000</v>
      </c>
      <c r="AU1361" s="77" cm="1">
        <f t="array" aca="1" ref="AU1361" ca="1">-AU1360*INDIRECT(AU1349)</f>
        <v>-50000</v>
      </c>
      <c r="AV1361" s="77" cm="1">
        <f t="array" aca="1" ref="AV1361" ca="1">-AV1360*INDIRECT(AV1349)</f>
        <v>-50000</v>
      </c>
      <c r="AW1361" s="77" cm="1">
        <f t="array" aca="1" ref="AW1361" ca="1">-AW1360*INDIRECT(AW1349)</f>
        <v>-50000</v>
      </c>
      <c r="AX1361" s="77" cm="1">
        <f t="array" aca="1" ref="AX1361" ca="1">-AX1360*INDIRECT(AX1349)</f>
        <v>-50000</v>
      </c>
      <c r="AY1361" s="77" cm="1">
        <f t="array" aca="1" ref="AY1361" ca="1">-AY1360*INDIRECT(AY1349)</f>
        <v>-50000</v>
      </c>
      <c r="AZ1361" s="77" cm="1">
        <f t="array" aca="1" ref="AZ1361" ca="1">-AZ1360*INDIRECT(AZ1349)</f>
        <v>-50000</v>
      </c>
      <c r="BA1361" s="77" cm="1">
        <f t="array" aca="1" ref="BA1361" ca="1">-BA1360*INDIRECT(BA1349)</f>
        <v>-50000</v>
      </c>
      <c r="BB1361" s="77" cm="1">
        <f t="array" aca="1" ref="BB1361" ca="1">-BB1360*INDIRECT(BB1349)</f>
        <v>-50000</v>
      </c>
      <c r="BC1361" s="77" cm="1">
        <f t="array" aca="1" ref="BC1361" ca="1">-BC1360*INDIRECT(BC1349)</f>
        <v>-50000</v>
      </c>
      <c r="BD1361" s="77" cm="1">
        <f t="array" aca="1" ref="BD1361" ca="1">-BD1360*INDIRECT(BD1349)</f>
        <v>-50000</v>
      </c>
      <c r="BE1361" s="77" cm="1">
        <f t="array" aca="1" ref="BE1361" ca="1">-BE1360*INDIRECT(BE1349)</f>
        <v>-50000</v>
      </c>
      <c r="BF1361" s="77" cm="1">
        <f t="array" aca="1" ref="BF1361" ca="1">-BF1360*INDIRECT(BF1349)</f>
        <v>-50000</v>
      </c>
      <c r="BG1361" s="77" cm="1">
        <f t="array" aca="1" ref="BG1361" ca="1">-BG1360*INDIRECT(BG1349)</f>
        <v>-50000</v>
      </c>
      <c r="BH1361" s="77" cm="1">
        <f t="array" aca="1" ref="BH1361" ca="1">-BH1360*INDIRECT(BH1349)</f>
        <v>-50000</v>
      </c>
      <c r="BI1361" s="77" cm="1">
        <f t="array" aca="1" ref="BI1361" ca="1">-BI1360*INDIRECT(BI1349)</f>
        <v>-50000</v>
      </c>
      <c r="BJ1361" s="77" cm="1">
        <f t="array" aca="1" ref="BJ1361" ca="1">-BJ1360*INDIRECT(BJ1349)</f>
        <v>-50000</v>
      </c>
      <c r="BK1361" s="77" cm="1">
        <f t="array" aca="1" ref="BK1361" ca="1">-BK1360*INDIRECT(BK1349)</f>
        <v>-50000</v>
      </c>
      <c r="BL1361" s="77" cm="1">
        <f t="array" aca="1" ref="BL1361" ca="1">-BL1360*INDIRECT(BL1349)</f>
        <v>-50000</v>
      </c>
      <c r="BM1361" s="77" cm="1">
        <f t="array" aca="1" ref="BM1361" ca="1">-BM1360*INDIRECT(BM1349)</f>
        <v>-50000</v>
      </c>
      <c r="BN1361" s="77" cm="1">
        <f t="array" aca="1" ref="BN1361" ca="1">-BN1360*INDIRECT(BN1349)</f>
        <v>-50000</v>
      </c>
      <c r="BO1361" s="77" cm="1">
        <f t="array" aca="1" ref="BO1361" ca="1">-BO1360*INDIRECT(BO1349)</f>
        <v>-50000</v>
      </c>
      <c r="BP1361" s="77" cm="1">
        <f t="array" aca="1" ref="BP1361" ca="1">-BP1360*INDIRECT(BP1349)</f>
        <v>-50000</v>
      </c>
      <c r="BQ1361" s="77" cm="1">
        <f t="array" aca="1" ref="BQ1361" ca="1">-BQ1360*INDIRECT(BQ1349)</f>
        <v>-50000</v>
      </c>
      <c r="BR1361" s="77" cm="1">
        <f t="array" aca="1" ref="BR1361" ca="1">-BR1360*INDIRECT(BR1349)</f>
        <v>-50000</v>
      </c>
      <c r="BS1361" s="77" cm="1">
        <f t="array" aca="1" ref="BS1361" ca="1">-BS1360*INDIRECT(BS1349)</f>
        <v>-50000</v>
      </c>
      <c r="BT1361" s="77" cm="1">
        <f t="array" aca="1" ref="BT1361" ca="1">-BT1360*INDIRECT(BT1349)</f>
        <v>-50000</v>
      </c>
      <c r="BU1361" s="77" cm="1">
        <f t="array" aca="1" ref="BU1361" ca="1">-BU1360*INDIRECT(BU1349)</f>
        <v>-50000</v>
      </c>
      <c r="BV1361" s="77" cm="1">
        <f t="array" aca="1" ref="BV1361" ca="1">-BV1360*INDIRECT(BV1349)</f>
        <v>-50000</v>
      </c>
      <c r="BW1361" s="77" cm="1">
        <f t="array" aca="1" ref="BW1361" ca="1">-BW1360*INDIRECT(BW1349)</f>
        <v>-50000</v>
      </c>
      <c r="BX1361" s="77" cm="1">
        <f t="array" aca="1" ref="BX1361" ca="1">-BX1360*INDIRECT(BX1349)</f>
        <v>-50000</v>
      </c>
      <c r="BY1361" s="77" cm="1">
        <f t="array" aca="1" ref="BY1361" ca="1">-BY1360*INDIRECT(BY1349)</f>
        <v>-50000</v>
      </c>
      <c r="BZ1361" s="77" cm="1">
        <f t="array" aca="1" ref="BZ1361" ca="1">-BZ1360*INDIRECT(BZ1349)</f>
        <v>-50000</v>
      </c>
      <c r="CA1361" s="77" cm="1">
        <f t="array" aca="1" ref="CA1361" ca="1">-CA1360*INDIRECT(CA1349)</f>
        <v>-50000</v>
      </c>
      <c r="CB1361" s="77" cm="1">
        <f t="array" aca="1" ref="CB1361" ca="1">-CB1360*INDIRECT(CB1349)</f>
        <v>-50000</v>
      </c>
      <c r="CC1361" s="77" cm="1">
        <f t="array" aca="1" ref="CC1361" ca="1">-CC1360*INDIRECT(CC1349)</f>
        <v>-50000</v>
      </c>
      <c r="CD1361" s="77" cm="1">
        <f t="array" aca="1" ref="CD1361" ca="1">-CD1360*INDIRECT(CD1349)</f>
        <v>-50000</v>
      </c>
      <c r="CE1361" s="77" cm="1">
        <f t="array" aca="1" ref="CE1361" ca="1">-CE1360*INDIRECT(CE1349)</f>
        <v>-50000</v>
      </c>
      <c r="CF1361" s="77" cm="1">
        <f t="array" aca="1" ref="CF1361" ca="1">-CF1360*INDIRECT(CF1349)</f>
        <v>-50000</v>
      </c>
      <c r="CG1361" s="77" cm="1">
        <f t="array" aca="1" ref="CG1361" ca="1">-CG1360*INDIRECT(CG1349)</f>
        <v>-50000</v>
      </c>
      <c r="CH1361" s="77" cm="1">
        <f t="array" aca="1" ref="CH1361" ca="1">-CH1360*INDIRECT(CH1349)</f>
        <v>-50000</v>
      </c>
      <c r="CI1361" s="77" cm="1">
        <f t="array" aca="1" ref="CI1361" ca="1">-CI1360*INDIRECT(CI1349)</f>
        <v>-50000</v>
      </c>
      <c r="CJ1361" s="77" cm="1">
        <f t="array" aca="1" ref="CJ1361" ca="1">-CJ1360*INDIRECT(CJ1349)</f>
        <v>-50000</v>
      </c>
      <c r="CK1361" s="77" cm="1">
        <f t="array" aca="1" ref="CK1361" ca="1">-CK1360*INDIRECT(CK1349)</f>
        <v>-50000</v>
      </c>
      <c r="CL1361" s="77" cm="1">
        <f t="array" aca="1" ref="CL1361" ca="1">-CL1360*INDIRECT(CL1349)</f>
        <v>-50000</v>
      </c>
      <c r="CM1361" s="27"/>
      <c r="CN1361" s="180"/>
      <c r="CO1361" s="77" t="e" cm="1">
        <f t="array" aca="1" ref="CO1361" ca="1">-CO1360*INDIRECT(CO1349)</f>
        <v>#N/A</v>
      </c>
      <c r="CP1361" s="77" t="e" cm="1">
        <f t="array" aca="1" ref="CP1361" ca="1">-CP1360*INDIRECT(CP1349)</f>
        <v>#N/A</v>
      </c>
      <c r="CQ1361" s="77" t="e" cm="1">
        <f t="array" aca="1" ref="CQ1361" ca="1">-CQ1360*INDIRECT(CQ1349)</f>
        <v>#N/A</v>
      </c>
      <c r="CR1361" s="77" t="e" cm="1">
        <f t="array" aca="1" ref="CR1361" ca="1">-CR1360*INDIRECT(CR1349)</f>
        <v>#N/A</v>
      </c>
      <c r="CS1361" s="77" t="e" cm="1">
        <f t="array" aca="1" ref="CS1361" ca="1">-CS1360*INDIRECT(CS1349)</f>
        <v>#N/A</v>
      </c>
      <c r="CT1361" s="77" t="e" cm="1">
        <f t="array" aca="1" ref="CT1361" ca="1">-CT1360*INDIRECT(CT1349)</f>
        <v>#N/A</v>
      </c>
      <c r="CU1361" s="77" t="e" cm="1">
        <f t="array" aca="1" ref="CU1361" ca="1">-CU1360*INDIRECT(CU1349)</f>
        <v>#N/A</v>
      </c>
      <c r="CV1361" s="77" t="e" cm="1">
        <f t="array" aca="1" ref="CV1361" ca="1">-CV1360*INDIRECT(CV1349)</f>
        <v>#N/A</v>
      </c>
      <c r="CW1361" s="77" t="e" cm="1">
        <f t="array" aca="1" ref="CW1361" ca="1">-CW1360*INDIRECT(CW1349)</f>
        <v>#N/A</v>
      </c>
      <c r="CX1361" s="77" t="e" cm="1">
        <f t="array" aca="1" ref="CX1361" ca="1">-CX1360*INDIRECT(CX1349)</f>
        <v>#N/A</v>
      </c>
      <c r="CY1361" s="77" t="e" cm="1">
        <f t="array" aca="1" ref="CY1361" ca="1">-CY1360*INDIRECT(CY1349)</f>
        <v>#N/A</v>
      </c>
      <c r="CZ1361" s="77" t="e" cm="1">
        <f t="array" aca="1" ref="CZ1361" ca="1">-CZ1360*INDIRECT(CZ1349)</f>
        <v>#N/A</v>
      </c>
      <c r="DA1361" s="77" t="e" cm="1">
        <f t="array" aca="1" ref="DA1361" ca="1">-DA1360*INDIRECT(DA1349)</f>
        <v>#N/A</v>
      </c>
      <c r="DB1361" s="77" t="e" cm="1">
        <f t="array" aca="1" ref="DB1361" ca="1">-DB1360*INDIRECT(DB1349)</f>
        <v>#N/A</v>
      </c>
      <c r="DC1361" s="77" t="e" cm="1">
        <f t="array" aca="1" ref="DC1361" ca="1">-DC1360*INDIRECT(DC1349)</f>
        <v>#N/A</v>
      </c>
      <c r="DD1361" s="77" t="e" cm="1">
        <f t="array" aca="1" ref="DD1361" ca="1">-DD1360*INDIRECT(DD1349)</f>
        <v>#N/A</v>
      </c>
      <c r="DE1361" s="77" t="e" cm="1">
        <f t="array" aca="1" ref="DE1361" ca="1">-DE1360*INDIRECT(DE1349)</f>
        <v>#N/A</v>
      </c>
      <c r="DF1361" s="77" t="e" cm="1">
        <f t="array" aca="1" ref="DF1361" ca="1">-DF1360*INDIRECT(DF1349)</f>
        <v>#N/A</v>
      </c>
      <c r="DG1361" s="77" t="e" cm="1">
        <f t="array" aca="1" ref="DG1361" ca="1">-DG1360*INDIRECT(DG1349)</f>
        <v>#N/A</v>
      </c>
      <c r="DH1361" s="77" t="e" cm="1">
        <f t="array" aca="1" ref="DH1361" ca="1">-DH1360*INDIRECT(DH1349)</f>
        <v>#N/A</v>
      </c>
      <c r="DI1361" s="77" t="e" cm="1">
        <f t="array" aca="1" ref="DI1361" ca="1">-DI1360*INDIRECT(DI1349)</f>
        <v>#N/A</v>
      </c>
      <c r="DJ1361" s="77" t="e" cm="1">
        <f t="array" aca="1" ref="DJ1361" ca="1">-DJ1360*INDIRECT(DJ1349)</f>
        <v>#N/A</v>
      </c>
      <c r="DK1361" s="77" t="e" cm="1">
        <f t="array" aca="1" ref="DK1361" ca="1">-DK1360*INDIRECT(DK1349)</f>
        <v>#N/A</v>
      </c>
      <c r="DL1361" s="77" t="e" cm="1">
        <f t="array" aca="1" ref="DL1361" ca="1">-DL1360*INDIRECT(DL1349)</f>
        <v>#N/A</v>
      </c>
    </row>
    <row r="1362" spans="2:116" x14ac:dyDescent="0.4">
      <c r="B1362" s="8" t="str">
        <f t="shared" si="1667"/>
        <v>1362 FAINT-S</v>
      </c>
      <c r="C1362" s="8"/>
      <c r="D1362" t="s">
        <v>766</v>
      </c>
      <c r="E1362" s="8" t="str">
        <f t="shared" si="1662"/>
        <v>1362 FAINT-S</v>
      </c>
      <c r="G1362" s="125"/>
      <c r="S1362" s="80"/>
      <c r="T1362" s="72"/>
      <c r="U1362" s="72"/>
      <c r="V1362" s="72"/>
      <c r="W1362" s="72"/>
      <c r="X1362" s="72"/>
      <c r="Y1362" s="72"/>
      <c r="Z1362" s="72"/>
      <c r="AA1362" s="72"/>
      <c r="AB1362" s="72"/>
      <c r="AC1362" s="72"/>
      <c r="AD1362" s="72"/>
      <c r="AE1362" s="72"/>
      <c r="AF1362" s="72"/>
      <c r="AG1362" s="72"/>
      <c r="AH1362" s="72"/>
      <c r="AI1362" s="72"/>
      <c r="AJ1362" s="72"/>
      <c r="AK1362" s="72"/>
      <c r="AL1362" s="72"/>
      <c r="AM1362" s="72"/>
      <c r="AN1362" s="72"/>
      <c r="AO1362" s="72"/>
      <c r="AP1362" s="72"/>
      <c r="AQ1362" s="72"/>
      <c r="AR1362" s="72"/>
      <c r="AS1362" s="72"/>
      <c r="AT1362" s="72"/>
      <c r="AU1362" s="72"/>
      <c r="AV1362" s="72"/>
      <c r="AW1362" s="72"/>
      <c r="AX1362" s="72"/>
      <c r="AY1362" s="72"/>
      <c r="AZ1362" s="72"/>
      <c r="BA1362" s="72"/>
      <c r="BB1362" s="72"/>
      <c r="BC1362" s="72"/>
      <c r="BD1362" s="72"/>
      <c r="BE1362" s="72"/>
      <c r="BF1362" s="72"/>
      <c r="BG1362" s="72"/>
      <c r="BH1362" s="72"/>
      <c r="BI1362" s="72"/>
      <c r="BJ1362" s="72"/>
      <c r="BK1362" s="72"/>
      <c r="BL1362" s="72"/>
      <c r="BM1362" s="72"/>
      <c r="BN1362" s="72"/>
      <c r="BO1362" s="72"/>
      <c r="BP1362" s="72"/>
      <c r="BQ1362" s="72"/>
      <c r="BR1362" s="72"/>
      <c r="BS1362" s="72"/>
      <c r="BT1362" s="72"/>
      <c r="BU1362" s="72"/>
      <c r="BV1362" s="72"/>
      <c r="BW1362" s="72"/>
      <c r="BX1362" s="72"/>
      <c r="BY1362" s="72"/>
      <c r="BZ1362" s="72"/>
      <c r="CA1362" s="72"/>
      <c r="CB1362" s="72"/>
      <c r="CC1362" s="72"/>
      <c r="CD1362" s="72"/>
      <c r="CE1362" s="72"/>
      <c r="CF1362" s="72"/>
      <c r="CG1362" s="72"/>
      <c r="CH1362" s="72"/>
      <c r="CI1362" s="72"/>
      <c r="CJ1362" s="72"/>
      <c r="CK1362" s="72"/>
      <c r="CL1362" s="72"/>
      <c r="CO1362" s="72"/>
      <c r="CP1362" s="72"/>
      <c r="CQ1362" s="72"/>
      <c r="CR1362" s="72"/>
      <c r="CS1362" s="72"/>
      <c r="CT1362" s="72"/>
      <c r="CU1362" s="72"/>
      <c r="CV1362" s="72"/>
      <c r="CW1362" s="72"/>
      <c r="CX1362" s="72"/>
      <c r="CY1362" s="72"/>
      <c r="CZ1362" s="72"/>
      <c r="DA1362" s="72"/>
      <c r="DB1362" s="72"/>
      <c r="DC1362" s="72"/>
      <c r="DD1362" s="72"/>
      <c r="DE1362" s="72"/>
      <c r="DF1362" s="72"/>
      <c r="DG1362" s="72"/>
      <c r="DH1362" s="72"/>
      <c r="DI1362" s="72"/>
      <c r="DJ1362" s="72"/>
      <c r="DK1362" s="72"/>
      <c r="DL1362" s="72"/>
    </row>
    <row r="1363" spans="2:116" x14ac:dyDescent="0.4">
      <c r="B1363" s="8" t="str">
        <f t="shared" si="1667"/>
        <v>1363 FAINT-S</v>
      </c>
      <c r="C1363" s="8"/>
      <c r="D1363" t="s">
        <v>766</v>
      </c>
      <c r="E1363" s="8" t="str">
        <f t="shared" si="1662"/>
        <v>1363 FAINT-S</v>
      </c>
      <c r="G1363" s="95" t="s">
        <v>204</v>
      </c>
      <c r="S1363" s="72"/>
      <c r="T1363" s="72"/>
      <c r="U1363" s="72"/>
      <c r="V1363" s="72"/>
      <c r="W1363" s="72"/>
      <c r="X1363" s="72"/>
      <c r="Y1363" s="72"/>
      <c r="Z1363" s="72"/>
      <c r="AA1363" s="72"/>
      <c r="AB1363" s="72"/>
      <c r="AC1363" s="72"/>
      <c r="AD1363" s="72"/>
      <c r="AE1363" s="72"/>
      <c r="AF1363" s="72"/>
      <c r="AG1363" s="72"/>
      <c r="AH1363" s="72"/>
      <c r="AI1363" s="72"/>
      <c r="AJ1363" s="72"/>
      <c r="AK1363" s="72"/>
      <c r="AL1363" s="72"/>
      <c r="AM1363" s="72"/>
      <c r="AN1363" s="72"/>
      <c r="AO1363" s="72"/>
      <c r="AP1363" s="72"/>
      <c r="AQ1363" s="72"/>
      <c r="AR1363" s="72"/>
      <c r="AS1363" s="72"/>
      <c r="AT1363" s="72"/>
      <c r="AU1363" s="72"/>
      <c r="AV1363" s="72"/>
      <c r="AW1363" s="72"/>
      <c r="AX1363" s="72"/>
      <c r="AY1363" s="72"/>
      <c r="AZ1363" s="72"/>
      <c r="BA1363" s="72"/>
      <c r="BB1363" s="72"/>
      <c r="BC1363" s="72"/>
      <c r="BD1363" s="72"/>
      <c r="BE1363" s="72"/>
      <c r="BF1363" s="72"/>
      <c r="BG1363" s="72"/>
      <c r="BH1363" s="72"/>
      <c r="BI1363" s="72"/>
      <c r="BJ1363" s="72"/>
      <c r="BK1363" s="72"/>
      <c r="BL1363" s="72"/>
      <c r="BM1363" s="72"/>
      <c r="BN1363" s="72"/>
      <c r="BO1363" s="72"/>
      <c r="BP1363" s="72"/>
      <c r="BQ1363" s="72"/>
      <c r="BR1363" s="72"/>
      <c r="BS1363" s="72"/>
      <c r="BT1363" s="72"/>
      <c r="BU1363" s="72"/>
      <c r="BV1363" s="72"/>
      <c r="BW1363" s="72"/>
      <c r="BX1363" s="72"/>
      <c r="BY1363" s="72"/>
      <c r="BZ1363" s="72"/>
      <c r="CA1363" s="72"/>
      <c r="CB1363" s="72"/>
      <c r="CC1363" s="72"/>
      <c r="CD1363" s="72"/>
      <c r="CE1363" s="72"/>
      <c r="CF1363" s="72"/>
      <c r="CG1363" s="72"/>
      <c r="CH1363" s="72"/>
      <c r="CI1363" s="72"/>
      <c r="CJ1363" s="72"/>
      <c r="CK1363" s="72"/>
      <c r="CL1363" s="72"/>
      <c r="CO1363" s="72"/>
      <c r="CP1363" s="72"/>
      <c r="CQ1363" s="72"/>
      <c r="CR1363" s="72"/>
      <c r="CS1363" s="72"/>
      <c r="CT1363" s="72"/>
      <c r="CU1363" s="72"/>
      <c r="CV1363" s="72"/>
      <c r="CW1363" s="72"/>
      <c r="CX1363" s="72"/>
      <c r="CY1363" s="72"/>
      <c r="CZ1363" s="72"/>
      <c r="DA1363" s="72"/>
      <c r="DB1363" s="72"/>
      <c r="DC1363" s="72"/>
      <c r="DD1363" s="72"/>
      <c r="DE1363" s="72"/>
      <c r="DF1363" s="72"/>
      <c r="DG1363" s="72"/>
      <c r="DH1363" s="72"/>
      <c r="DI1363" s="72"/>
      <c r="DJ1363" s="72"/>
      <c r="DK1363" s="72"/>
      <c r="DL1363" s="72"/>
    </row>
    <row r="1364" spans="2:116" x14ac:dyDescent="0.4">
      <c r="B1364" s="8" t="str">
        <f t="shared" si="1667"/>
        <v>1364 FAINT-S</v>
      </c>
      <c r="C1364" s="8" t="s">
        <v>233</v>
      </c>
      <c r="D1364" t="s">
        <v>766</v>
      </c>
      <c r="E1364" s="8" t="str">
        <f t="shared" si="1662"/>
        <v>1364 FAINT-S</v>
      </c>
      <c r="G1364" s="158" t="str">
        <f>"Amortization - "&amp;SUBSTITUTE(G1354,":","")</f>
        <v>Amortization - Volume driven secondary intangible assets</v>
      </c>
      <c r="J1364" s="80">
        <f>SUMIF($5:$5,I$2,1362:1362)</f>
        <v>0</v>
      </c>
      <c r="K1364" s="24">
        <f ca="1">SUMIF($3:$3,K$2,1364:1364)</f>
        <v>-70397.479383104757</v>
      </c>
      <c r="L1364" s="24">
        <f ca="1">SUMIF($3:$3,L$2,1364:1364)</f>
        <v>-220179.74288307759</v>
      </c>
      <c r="M1364" s="24">
        <f ca="1">SUMIF($3:$3,M$2,1364:1364)</f>
        <v>-403432.81086214958</v>
      </c>
      <c r="N1364" s="24">
        <f ca="1">SUMIF($3:$3,N$2,1364:1364)</f>
        <v>-627636.17205483466</v>
      </c>
      <c r="O1364" s="24">
        <f ca="1">SUMIF($3:$3,O$2,1364:1364)</f>
        <v>-901940.7047125817</v>
      </c>
      <c r="P1364" s="24">
        <f ca="1">SUMIF($3:$3,P$2,1364:1364)</f>
        <v>-1162670.8887517571</v>
      </c>
      <c r="R1364" s="24"/>
      <c r="S1364" s="80" cm="1">
        <f t="array" aca="1" ref="S1364" ca="1">(SUM(INDEX(1359:1359,1,MAX(COLUMN($R:$R),COLUMN()-($H1356*12-1))):S1361)/($H1356*12)+IF($R1366=0,0,SUM(INDEX(1364:1364,1,MAX(COLUMN($R:$R),COLUMN()-(($H1356-$H1357)*12))):S1366)/(($H1356)*12)))</f>
        <v>-848.98305084745755</v>
      </c>
      <c r="T1364" s="80" cm="1">
        <f t="array" aca="1" ref="T1364" ca="1">(SUM(INDEX(1359:1359,1,MAX(COLUMN($R:$R),COLUMN()-($H1356*12-1))):T1361)/($H1356*12)+IF($R1366=0,0,SUM(INDEX(1364:1364,1,MAX(COLUMN($R:$R),COLUMN()-(($H1356-$H1357)*12))):T1366)/(($H1356)*12)))</f>
        <v>-1710.6607296753805</v>
      </c>
      <c r="U1364" s="80" cm="1">
        <f t="array" aca="1" ref="U1364" ca="1">(SUM(INDEX(1359:1359,1,MAX(COLUMN($R:$R),COLUMN()-($H1356*12-1))):U1361)/($H1356*12)+IF($R1366=0,0,SUM(INDEX(1364:1364,1,MAX(COLUMN($R:$R),COLUMN()-(($H1356-$H1357)*12))):U1366)/(($H1356)*12)))</f>
        <v>-2586.9431149241159</v>
      </c>
      <c r="V1364" s="80" cm="1">
        <f t="array" aca="1" ref="V1364" ca="1">(SUM(INDEX(1359:1359,1,MAX(COLUMN($R:$R),COLUMN()-($H1356*12-1))):V1361)/($H1356*12)+IF($R1366=0,0,SUM(INDEX(1364:1364,1,MAX(COLUMN($R:$R),COLUMN()-(($H1356-$H1357)*12))):V1366)/(($H1356)*12)))</f>
        <v>-3478.077743990626</v>
      </c>
      <c r="W1364" s="80" cm="1">
        <f t="array" aca="1" ref="W1364" ca="1">(SUM(INDEX(1359:1359,1,MAX(COLUMN($R:$R),COLUMN()-($H1356*12-1))):W1361)/($H1356*12)+IF($R1366=0,0,SUM(INDEX(1364:1364,1,MAX(COLUMN($R:$R),COLUMN()-(($H1356-$H1357)*12))):W1366)/(($H1356)*12)))</f>
        <v>-4384.316349820976</v>
      </c>
      <c r="X1364" s="80" cm="1">
        <f t="array" aca="1" ref="X1364" ca="1">(SUM(INDEX(1359:1359,1,MAX(COLUMN($R:$R),COLUMN()-($H1356*12-1))):X1361)/($H1356*12)+IF($R1366=0,0,SUM(INDEX(1364:1364,1,MAX(COLUMN($R:$R),COLUMN()-(($H1356-$H1357)*12))):X1366)/(($H1356)*12)))</f>
        <v>-5305.9149320213319</v>
      </c>
      <c r="Y1364" s="80" cm="1">
        <f t="array" aca="1" ref="Y1364" ca="1">(SUM(INDEX(1359:1359,1,MAX(COLUMN($R:$R),COLUMN()-($H1356*12-1))):Y1361)/($H1356*12)+IF($R1366=0,0,SUM(INDEX(1364:1364,1,MAX(COLUMN($R:$R),COLUMN()-(($H1356-$H1357)*12))):Y1366)/(($H1356)*12)))</f>
        <v>-6243.1338291742359</v>
      </c>
      <c r="Z1364" s="80" cm="1">
        <f t="array" aca="1" ref="Z1364" ca="1">(SUM(INDEX(1359:1359,1,MAX(COLUMN($R:$R),COLUMN()-($H1356*12-1))):Z1361)/($H1356*12)+IF($R1366=0,0,SUM(INDEX(1364:1364,1,MAX(COLUMN($R:$R),COLUMN()-(($H1356-$H1357)*12))):Z1366)/(($H1356)*12)))</f>
        <v>-7196.237792380578</v>
      </c>
      <c r="AA1364" s="80" cm="1">
        <f t="array" aca="1" ref="AA1364" ca="1">(SUM(INDEX(1359:1359,1,MAX(COLUMN($R:$R),COLUMN()-($H1356*12-1))):AA1361)/($H1356*12)+IF($R1366=0,0,SUM(INDEX(1364:1364,1,MAX(COLUMN($R:$R),COLUMN()-(($H1356-$H1357)*12))):AA1366)/(($H1356)*12)))</f>
        <v>-8165.4960600480463</v>
      </c>
      <c r="AB1364" s="80" cm="1">
        <f t="array" aca="1" ref="AB1364" ca="1">(SUM(INDEX(1359:1359,1,MAX(COLUMN($R:$R),COLUMN()-($H1356*12-1))):AB1361)/($H1356*12)+IF($R1366=0,0,SUM(INDEX(1364:1364,1,MAX(COLUMN($R:$R),COLUMN()-(($H1356-$H1357)*12))):AB1366)/(($H1356)*12)))</f>
        <v>-9151.1824339471641</v>
      </c>
      <c r="AC1364" s="80" cm="1">
        <f t="array" aca="1" ref="AC1364" ca="1">(SUM(INDEX(1359:1359,1,MAX(COLUMN($R:$R),COLUMN()-($H1356*12-1))):AC1361)/($H1356*12)+IF($R1366=0,0,SUM(INDEX(1364:1364,1,MAX(COLUMN($R:$R),COLUMN()-(($H1356-$H1357)*12))):AC1366)/(($H1356)*12)))</f>
        <v>-10153.575356556439</v>
      </c>
      <c r="AD1364" s="80" cm="1">
        <f t="array" aca="1" ref="AD1364" ca="1">(SUM(INDEX(1359:1359,1,MAX(COLUMN($R:$R),COLUMN()-($H1356*12-1))):AD1361)/($H1356*12)+IF($R1366=0,0,SUM(INDEX(1364:1364,1,MAX(COLUMN($R:$R),COLUMN()-(($H1356-$H1357)*12))):AD1366)/(($H1356)*12)))</f>
        <v>-11172.957989718412</v>
      </c>
      <c r="AE1364" s="80" cm="1">
        <f t="array" aca="1" ref="AE1364" ca="1">(SUM(INDEX(1359:1359,1,MAX(COLUMN($R:$R),COLUMN()-($H1356*12-1))):AE1361)/($H1356*12)+IF($R1366=0,0,SUM(INDEX(1364:1364,1,MAX(COLUMN($R:$R),COLUMN()-(($H1356-$H1357)*12))):AE1366)/(($H1356)*12)))</f>
        <v>-12209.618294628894</v>
      </c>
      <c r="AF1364" s="80" cm="1">
        <f t="array" aca="1" ref="AF1364" ca="1">(SUM(INDEX(1359:1359,1,MAX(COLUMN($R:$R),COLUMN()-($H1356*12-1))):AF1361)/($H1356*12)+IF($R1366=0,0,SUM(INDEX(1364:1364,1,MAX(COLUMN($R:$R),COLUMN()-(($H1356-$H1357)*12))):AF1366)/(($H1356)*12)))</f>
        <v>-13263.849113181926</v>
      </c>
      <c r="AG1364" s="80" cm="1">
        <f t="array" aca="1" ref="AG1364" ca="1">(SUM(INDEX(1359:1359,1,MAX(COLUMN($R:$R),COLUMN()-($H1356*12-1))):AG1361)/($H1356*12)+IF($R1366=0,0,SUM(INDEX(1364:1364,1,MAX(COLUMN($R:$R),COLUMN()-(($H1356-$H1357)*12))):AG1366)/(($H1356)*12)))</f>
        <v>-14335.948250693484</v>
      </c>
      <c r="AH1364" s="80" cm="1">
        <f t="array" aca="1" ref="AH1364" ca="1">(SUM(INDEX(1359:1359,1,MAX(COLUMN($R:$R),COLUMN()-($H1356*12-1))):AH1361)/($H1356*12)+IF($R1366=0,0,SUM(INDEX(1364:1364,1,MAX(COLUMN($R:$R),COLUMN()-(($H1356-$H1357)*12))):AH1366)/(($H1356)*12)))</f>
        <v>-15426.218560027271</v>
      </c>
      <c r="AI1364" s="80" cm="1">
        <f t="array" aca="1" ref="AI1364" ca="1">(SUM(INDEX(1359:1359,1,MAX(COLUMN($R:$R),COLUMN()-($H1356*12-1))):AI1361)/($H1356*12)+IF($R1366=0,0,SUM(INDEX(1364:1364,1,MAX(COLUMN($R:$R),COLUMN()-(($H1356-$H1357)*12))):AI1366)/(($H1356)*12)))</f>
        <v>-16534.96802714638</v>
      </c>
      <c r="AJ1364" s="80" cm="1">
        <f t="array" aca="1" ref="AJ1364" ca="1">(SUM(INDEX(1359:1359,1,MAX(COLUMN($R:$R),COLUMN()-($H1356*12-1))):AJ1361)/($H1356*12)+IF($R1366=0,0,SUM(INDEX(1364:1364,1,MAX(COLUMN($R:$R),COLUMN()-(($H1356-$H1357)*12))):AJ1366)/(($H1356)*12)))</f>
        <v>-17662.509858114961</v>
      </c>
      <c r="AK1364" s="80" cm="1">
        <f t="array" aca="1" ref="AK1364" ca="1">(SUM(INDEX(1359:1359,1,MAX(COLUMN($R:$R),COLUMN()-($H1356*12-1))):AK1361)/($H1356*12)+IF($R1366=0,0,SUM(INDEX(1364:1364,1,MAX(COLUMN($R:$R),COLUMN()-(($H1356-$H1357)*12))):AK1366)/(($H1356)*12)))</f>
        <v>-18809.162567574538</v>
      </c>
      <c r="AL1364" s="80" cm="1">
        <f t="array" aca="1" ref="AL1364" ca="1">(SUM(INDEX(1359:1359,1,MAX(COLUMN($R:$R),COLUMN()-($H1356*12-1))):AL1361)/($H1356*12)+IF($R1366=0,0,SUM(INDEX(1364:1364,1,MAX(COLUMN($R:$R),COLUMN()-(($H1356-$H1357)*12))):AL1366)/(($H1356)*12)))</f>
        <v>-19975.250068719866</v>
      </c>
      <c r="AM1364" s="80" cm="1">
        <f t="array" aca="1" ref="AM1364" ca="1">(SUM(INDEX(1359:1359,1,MAX(COLUMN($R:$R),COLUMN()-($H1356*12-1))):AM1361)/($H1356*12)+IF($R1366=0,0,SUM(INDEX(1364:1364,1,MAX(COLUMN($R:$R),COLUMN()-(($H1356-$H1357)*12))):AM1366)/(($H1356)*12)))</f>
        <v>-21161.101764799867</v>
      </c>
      <c r="AN1364" s="80" cm="1">
        <f t="array" aca="1" ref="AN1364" ca="1">(SUM(INDEX(1359:1359,1,MAX(COLUMN($R:$R),COLUMN()-($H1356*12-1))):AN1361)/($H1356*12)+IF($R1366=0,0,SUM(INDEX(1364:1364,1,MAX(COLUMN($R:$R),COLUMN()-(($H1356-$H1357)*12))):AN1366)/(($H1356)*12)))</f>
        <v>-22367.052642169358</v>
      </c>
      <c r="AO1364" s="80" cm="1">
        <f t="array" aca="1" ref="AO1364" ca="1">(SUM(INDEX(1359:1359,1,MAX(COLUMN($R:$R),COLUMN()-($H1356*12-1))):AO1361)/($H1356*12)+IF($R1366=0,0,SUM(INDEX(1364:1364,1,MAX(COLUMN($R:$R),COLUMN()-(($H1356-$H1357)*12))):AO1366)/(($H1356)*12)))</f>
        <v>-23593.443364917988</v>
      </c>
      <c r="AP1364" s="80" cm="1">
        <f t="array" aca="1" ref="AP1364" ca="1">(SUM(INDEX(1359:1359,1,MAX(COLUMN($R:$R),COLUMN()-($H1356*12-1))):AP1361)/($H1356*12)+IF($R1366=0,0,SUM(INDEX(1364:1364,1,MAX(COLUMN($R:$R),COLUMN()-(($H1356-$H1357)*12))):AP1366)/(($H1356)*12)))</f>
        <v>-24840.620371103039</v>
      </c>
      <c r="AQ1364" s="80" cm="1">
        <f t="array" aca="1" ref="AQ1364" ca="1">(SUM(INDEX(1359:1359,1,MAX(COLUMN($R:$R),COLUMN()-($H1356*12-1))):AQ1361)/($H1356*12)+IF($R1366=0,0,SUM(INDEX(1364:1364,1,MAX(COLUMN($R:$R),COLUMN()-(($H1356-$H1357)*12))):AQ1366)/(($H1356)*12)))</f>
        <v>-26108.93597061326</v>
      </c>
      <c r="AR1364" s="80" cm="1">
        <f t="array" aca="1" ref="AR1364" ca="1">(SUM(INDEX(1359:1359,1,MAX(COLUMN($R:$R),COLUMN()-($H1356*12-1))):AR1361)/($H1356*12)+IF($R1366=0,0,SUM(INDEX(1364:1364,1,MAX(COLUMN($R:$R),COLUMN()-(($H1356-$H1357)*12))):AR1366)/(($H1356)*12)))</f>
        <v>-27398.74844469145</v>
      </c>
      <c r="AS1364" s="80" cm="1">
        <f t="array" aca="1" ref="AS1364" ca="1">(SUM(INDEX(1359:1359,1,MAX(COLUMN($R:$R),COLUMN()-($H1356*12-1))):AS1361)/($H1356*12)+IF($R1366=0,0,SUM(INDEX(1364:1364,1,MAX(COLUMN($R:$R),COLUMN()-(($H1356-$H1357)*12))):AS1366)/(($H1356)*12)))</f>
        <v>-28710.42214714385</v>
      </c>
      <c r="AT1364" s="80" cm="1">
        <f t="array" aca="1" ref="AT1364" ca="1">(SUM(INDEX(1359:1359,1,MAX(COLUMN($R:$R),COLUMN()-($H1356*12-1))):AT1361)/($H1356*12)+IF($R1366=0,0,SUM(INDEX(1364:1364,1,MAX(COLUMN($R:$R),COLUMN()-(($H1356-$H1357)*12))):AT1366)/(($H1356)*12)))</f>
        <v>-30044.327607264931</v>
      </c>
      <c r="AU1364" s="80" cm="1">
        <f t="array" aca="1" ref="AU1364" ca="1">(SUM(INDEX(1359:1359,1,MAX(COLUMN($R:$R),COLUMN()-($H1356*12-1))):AU1361)/($H1356*12)+IF($R1366=0,0,SUM(INDEX(1364:1364,1,MAX(COLUMN($R:$R),COLUMN()-(($H1356-$H1357)*12))):AU1366)/(($H1356)*12)))</f>
        <v>-31400.841634506709</v>
      </c>
      <c r="AV1364" s="80" cm="1">
        <f t="array" aca="1" ref="AV1364" ca="1">(SUM(INDEX(1359:1359,1,MAX(COLUMN($R:$R),COLUMN()-($H1356*12-1))):AV1361)/($H1356*12)+IF($R1366=0,0,SUM(INDEX(1364:1364,1,MAX(COLUMN($R:$R),COLUMN()-(($H1356-$H1357)*12))):AV1366)/(($H1356)*12)))</f>
        <v>-32780.347424922074</v>
      </c>
      <c r="AW1364" s="80" cm="1">
        <f t="array" aca="1" ref="AW1364" ca="1">(SUM(INDEX(1359:1359,1,MAX(COLUMN($R:$R),COLUMN()-($H1356*12-1))):AW1361)/($H1356*12)+IF($R1366=0,0,SUM(INDEX(1364:1364,1,MAX(COLUMN($R:$R),COLUMN()-(($H1356-$H1357)*12))):AW1366)/(($H1356)*12)))</f>
        <v>-34183.234669412283</v>
      </c>
      <c r="AX1364" s="80" cm="1">
        <f t="array" aca="1" ref="AX1364" ca="1">(SUM(INDEX(1359:1359,1,MAX(COLUMN($R:$R),COLUMN()-($H1356*12-1))):AX1361)/($H1356*12)+IF($R1366=0,0,SUM(INDEX(1364:1364,1,MAX(COLUMN($R:$R),COLUMN()-(($H1356-$H1357)*12))):AX1366)/(($H1356)*12)))</f>
        <v>-35609.899663809098</v>
      </c>
      <c r="AY1364" s="80" cm="1">
        <f t="array" aca="1" ref="AY1364" ca="1">(SUM(INDEX(1359:1359,1,MAX(COLUMN($R:$R),COLUMN()-($H1356*12-1))):AY1361)/($H1356*12)+IF($R1366=0,0,SUM(INDEX(1364:1364,1,MAX(COLUMN($R:$R),COLUMN()-(($H1356-$H1357)*12))):AY1366)/(($H1356)*12)))</f>
        <v>-37060.745420822816</v>
      </c>
      <c r="AZ1364" s="80" cm="1">
        <f t="array" aca="1" ref="AZ1364" ca="1">(SUM(INDEX(1359:1359,1,MAX(COLUMN($R:$R),COLUMN()-($H1356*12-1))):AZ1361)/($H1356*12)+IF($R1366=0,0,SUM(INDEX(1364:1364,1,MAX(COLUMN($R:$R),COLUMN()-(($H1356-$H1357)*12))):AZ1366)/(($H1356)*12)))</f>
        <v>-38536.181783887609</v>
      </c>
      <c r="BA1364" s="80" cm="1">
        <f t="array" aca="1" ref="BA1364" ca="1">(SUM(INDEX(1359:1359,1,MAX(COLUMN($R:$R),COLUMN()-($H1356*12-1))):BA1361)/($H1356*12)+IF($R1366=0,0,SUM(INDEX(1364:1364,1,MAX(COLUMN($R:$R),COLUMN()-(($H1356-$H1357)*12))):BA1366)/(($H1356)*12)))</f>
        <v>-40036.625542936548</v>
      </c>
      <c r="BB1364" s="80" cm="1">
        <f t="array" aca="1" ref="BB1364" ca="1">(SUM(INDEX(1359:1359,1,MAX(COLUMN($R:$R),COLUMN()-($H1356*12-1))):BB1361)/($H1356*12)+IF($R1366=0,0,SUM(INDEX(1364:1364,1,MAX(COLUMN($R:$R),COLUMN()-(($H1356-$H1357)*12))):BB1366)/(($H1356)*12)))</f>
        <v>-41562.500552138867</v>
      </c>
      <c r="BC1364" s="80" cm="1">
        <f t="array" aca="1" ref="BC1364" ca="1">(SUM(INDEX(1359:1359,1,MAX(COLUMN($R:$R),COLUMN()-($H1356*12-1))):BC1361)/($H1356*12)+IF($R1366=0,0,SUM(INDEX(1364:1364,1,MAX(COLUMN($R:$R),COLUMN()-(($H1356-$H1357)*12))):BC1366)/(($H1356)*12)))</f>
        <v>-43114.237849632744</v>
      </c>
      <c r="BD1364" s="80" cm="1">
        <f t="array" aca="1" ref="BD1364" ca="1">(SUM(INDEX(1359:1359,1,MAX(COLUMN($R:$R),COLUMN()-($H1356*12-1))):BD1361)/($H1356*12)+IF($R1366=0,0,SUM(INDEX(1364:1364,1,MAX(COLUMN($R:$R),COLUMN()-(($H1356-$H1357)*12))):BD1366)/(($H1356)*12)))</f>
        <v>-44692.275779287535</v>
      </c>
      <c r="BE1364" s="80" cm="1">
        <f t="array" aca="1" ref="BE1364" ca="1">(SUM(INDEX(1359:1359,1,MAX(COLUMN($R:$R),COLUMN()-($H1356*12-1))):BE1361)/($H1356*12)+IF($R1366=0,0,SUM(INDEX(1364:1364,1,MAX(COLUMN($R:$R),COLUMN()-(($H1356-$H1357)*12))):BE1366)/(($H1356)*12)))</f>
        <v>-46297.060114529697</v>
      </c>
      <c r="BF1364" s="80" cm="1">
        <f t="array" aca="1" ref="BF1364" ca="1">(SUM(INDEX(1359:1359,1,MAX(COLUMN($R:$R),COLUMN()-($H1356*12-1))):BF1361)/($H1356*12)+IF($R1366=0,0,SUM(INDEX(1364:1364,1,MAX(COLUMN($R:$R),COLUMN()-(($H1356-$H1357)*12))):BF1366)/(($H1356)*12)))</f>
        <v>-47929.044184267492</v>
      </c>
      <c r="BG1364" s="80" cm="1">
        <f t="array" aca="1" ref="BG1364" ca="1">(SUM(INDEX(1359:1359,1,MAX(COLUMN($R:$R),COLUMN()-($H1356*12-1))):BG1361)/($H1356*12)+IF($R1366=0,0,SUM(INDEX(1364:1364,1,MAX(COLUMN($R:$R),COLUMN()-(($H1356-$H1357)*12))):BG1366)/(($H1356)*12)))</f>
        <v>-49588.689000949991</v>
      </c>
      <c r="BH1364" s="80" cm="1">
        <f t="array" aca="1" ref="BH1364" ca="1">(SUM(INDEX(1359:1359,1,MAX(COLUMN($R:$R),COLUMN()-($H1356*12-1))):BH1361)/($H1356*12)+IF($R1366=0,0,SUM(INDEX(1364:1364,1,MAX(COLUMN($R:$R),COLUMN()-(($H1356-$H1357)*12))):BH1366)/(($H1356)*12)))</f>
        <v>-51276.463390796598</v>
      </c>
      <c r="BI1364" s="80" cm="1">
        <f t="array" aca="1" ref="BI1364" ca="1">(SUM(INDEX(1359:1359,1,MAX(COLUMN($R:$R),COLUMN()-($H1356*12-1))):BI1361)/($H1356*12)+IF($R1366=0,0,SUM(INDEX(1364:1364,1,MAX(COLUMN($R:$R),COLUMN()-(($H1356-$H1357)*12))):BI1366)/(($H1356)*12)))</f>
        <v>-52992.844126233831</v>
      </c>
      <c r="BJ1364" s="80" cm="1">
        <f t="array" aca="1" ref="BJ1364" ca="1">(SUM(INDEX(1359:1359,1,MAX(COLUMN($R:$R),COLUMN()-($H1356*12-1))):BJ1361)/($H1356*12)+IF($R1366=0,0,SUM(INDEX(1364:1364,1,MAX(COLUMN($R:$R),COLUMN()-(($H1356-$H1357)*12))):BJ1366)/(($H1356)*12)))</f>
        <v>-54738.316060576777</v>
      </c>
      <c r="BK1364" s="80" cm="1">
        <f t="array" aca="1" ref="BK1364" ca="1">(SUM(INDEX(1359:1359,1,MAX(COLUMN($R:$R),COLUMN()-($H1356*12-1))):BK1361)/($H1356*12)+IF($R1366=0,0,SUM(INDEX(1364:1364,1,MAX(COLUMN($R:$R),COLUMN()-(($H1356-$H1357)*12))):BK1366)/(($H1356)*12)))</f>
        <v>-56513.372264993333</v>
      </c>
      <c r="BL1364" s="80" cm="1">
        <f t="array" aca="1" ref="BL1364" ca="1">(SUM(INDEX(1359:1359,1,MAX(COLUMN($R:$R),COLUMN()-($H1356*12-1))):BL1361)/($H1356*12)+IF($R1366=0,0,SUM(INDEX(1364:1364,1,MAX(COLUMN($R:$R),COLUMN()-(($H1356-$H1357)*12))):BL1366)/(($H1356)*12)))</f>
        <v>-58318.514167789821</v>
      </c>
      <c r="BM1364" s="80" cm="1">
        <f t="array" aca="1" ref="BM1364" ca="1">(SUM(INDEX(1359:1359,1,MAX(COLUMN($R:$R),COLUMN()-($H1356*12-1))):BM1361)/($H1356*12)+IF($R1366=0,0,SUM(INDEX(1364:1364,1,MAX(COLUMN($R:$R),COLUMN()-(($H1356-$H1357)*12))):BM1366)/(($H1356)*12)))</f>
        <v>-60154.251696057458</v>
      </c>
      <c r="BN1364" s="80" cm="1">
        <f t="array" aca="1" ref="BN1364" ca="1">(SUM(INDEX(1359:1359,1,MAX(COLUMN($R:$R),COLUMN()-($H1356*12-1))):BN1361)/($H1356*12)+IF($R1366=0,0,SUM(INDEX(1364:1364,1,MAX(COLUMN($R:$R),COLUMN()-(($H1356-$H1357)*12))):BN1366)/(($H1356)*12)))</f>
        <v>-62021.103419719439</v>
      </c>
      <c r="BO1364" s="80" cm="1">
        <f t="array" aca="1" ref="BO1364" ca="1">(SUM(INDEX(1359:1359,1,MAX(COLUMN($R:$R),COLUMN()-($H1356*12-1))):BO1361)/($H1356*12)+IF($R1366=0,0,SUM(INDEX(1364:1364,1,MAX(COLUMN($R:$R),COLUMN()-(($H1356-$H1357)*12))):BO1366)/(($H1356)*12)))</f>
        <v>-63919.59669801977</v>
      </c>
      <c r="BP1364" s="80" cm="1">
        <f t="array" aca="1" ref="BP1364" ca="1">(SUM(INDEX(1359:1359,1,MAX(COLUMN($R:$R),COLUMN()-($H1356*12-1))):BP1361)/($H1356*12)+IF($R1366=0,0,SUM(INDEX(1364:1364,1,MAX(COLUMN($R:$R),COLUMN()-(($H1356-$H1357)*12))):BP1366)/(($H1356)*12)))</f>
        <v>-65850.267828494689</v>
      </c>
      <c r="BQ1364" s="80" cm="1">
        <f t="array" aca="1" ref="BQ1364" ca="1">(SUM(INDEX(1359:1359,1,MAX(COLUMN($R:$R),COLUMN()-($H1356*12-1))):BQ1361)/($H1356*12)+IF($R1366=0,0,SUM(INDEX(1364:1364,1,MAX(COLUMN($R:$R),COLUMN()-(($H1356-$H1357)*12))):BQ1366)/(($H1356)*12)))</f>
        <v>-67813.662198469159</v>
      </c>
      <c r="BR1364" s="80" cm="1">
        <f t="array" aca="1" ref="BR1364" ca="1">(SUM(INDEX(1359:1359,1,MAX(COLUMN($R:$R),COLUMN()-($H1356*12-1))):BR1361)/($H1356*12)+IF($R1366=0,0,SUM(INDEX(1364:1364,1,MAX(COLUMN($R:$R),COLUMN()-(($H1356-$H1357)*12))):BR1366)/(($H1356)*12)))</f>
        <v>-69810.334439121187</v>
      </c>
      <c r="BS1364" s="80" cm="1">
        <f t="array" aca="1" ref="BS1364" ca="1">(SUM(INDEX(1359:1359,1,MAX(COLUMN($R:$R),COLUMN()-($H1356*12-1))):BS1361)/($H1356*12)+IF($R1366=0,0,SUM(INDEX(1364:1364,1,MAX(COLUMN($R:$R),COLUMN()-(($H1356-$H1357)*12))):BS1366)/(($H1356)*12)))</f>
        <v>-71840.848582157138</v>
      </c>
      <c r="BT1364" s="80" cm="1">
        <f t="array" aca="1" ref="BT1364" ca="1">(SUM(INDEX(1359:1359,1,MAX(COLUMN($R:$R),COLUMN()-($H1356*12-1))):BT1361)/($H1356*12)+IF($R1366=0,0,SUM(INDEX(1364:1364,1,MAX(COLUMN($R:$R),COLUMN()-(($H1356-$H1357)*12))):BT1366)/(($H1356)*12)))</f>
        <v>-73905.778219142856</v>
      </c>
      <c r="BU1364" s="80" cm="1">
        <f t="array" aca="1" ref="BU1364" ca="1">(SUM(INDEX(1359:1359,1,MAX(COLUMN($R:$R),COLUMN()-($H1356*12-1))):BU1361)/($H1356*12)+IF($R1366=0,0,SUM(INDEX(1364:1364,1,MAX(COLUMN($R:$R),COLUMN()-(($H1356-$H1357)*12))):BU1366)/(($H1356)*12)))</f>
        <v>-76005.706663535108</v>
      </c>
      <c r="BV1364" s="80" cm="1">
        <f t="array" aca="1" ref="BV1364" ca="1">(SUM(INDEX(1359:1359,1,MAX(COLUMN($R:$R),COLUMN()-($H1356*12-1))):BV1361)/($H1356*12)+IF($R1366=0,0,SUM(INDEX(1364:1364,1,MAX(COLUMN($R:$R),COLUMN()-(($H1356-$H1357)*12))):BV1366)/(($H1356)*12)))</f>
        <v>-78141.227115459435</v>
      </c>
      <c r="BW1364" s="80" cm="1">
        <f t="array" aca="1" ref="BW1364" ca="1">(SUM(INDEX(1359:1359,1,MAX(COLUMN($R:$R),COLUMN()-($H1356*12-1))):BW1361)/($H1356*12)+IF($R1366=0,0,SUM(INDEX(1364:1364,1,MAX(COLUMN($R:$R),COLUMN()-(($H1356-$H1357)*12))):BW1366)/(($H1356)*12)))</f>
        <v>-80312.942829280772</v>
      </c>
      <c r="BX1364" s="80" cm="1">
        <f t="array" aca="1" ref="BX1364" ca="1">(SUM(INDEX(1359:1359,1,MAX(COLUMN($R:$R),COLUMN()-($H1356*12-1))):BX1361)/($H1356*12)+IF($R1366=0,0,SUM(INDEX(1364:1364,1,MAX(COLUMN($R:$R),COLUMN()-(($H1356-$H1357)*12))):BX1366)/(($H1356)*12)))</f>
        <v>-82521.467284014361</v>
      </c>
      <c r="BY1364" s="80" cm="1">
        <f t="array" aca="1" ref="BY1364" ca="1">(SUM(INDEX(1359:1359,1,MAX(COLUMN($R:$R),COLUMN()-($H1356*12-1))):BY1361)/($H1356*12)+IF($R1366=0,0,SUM(INDEX(1364:1364,1,MAX(COLUMN($R:$R),COLUMN()-(($H1356-$H1357)*12))):BY1366)/(($H1356)*12)))</f>
        <v>-84767.424356624775</v>
      </c>
      <c r="BZ1364" s="80" cm="1">
        <f t="array" aca="1" ref="BZ1364" ca="1">(SUM(INDEX(1359:1359,1,MAX(COLUMN($R:$R),COLUMN()-($H1356*12-1))):BZ1361)/($H1356*12)+IF($R1366=0,0,SUM(INDEX(1364:1364,1,MAX(COLUMN($R:$R),COLUMN()-(($H1356-$H1357)*12))):BZ1366)/(($H1356)*12)))</f>
        <v>-87051.448498262471</v>
      </c>
      <c r="CA1364" s="80" cm="1">
        <f t="array" aca="1" ref="CA1364" ca="1">(SUM(INDEX(1359:1359,1,MAX(COLUMN($R:$R),COLUMN()-($H1356*12-1))):CA1361)/($H1356*12)+IF($R1366=0,0,SUM(INDEX(1364:1364,1,MAX(COLUMN($R:$R),COLUMN()-(($H1356-$H1357)*12))):CA1366)/(($H1356)*12)))</f>
        <v>-88525.201862639806</v>
      </c>
      <c r="CB1364" s="80" cm="1">
        <f t="array" aca="1" ref="CB1364" ca="1">(SUM(INDEX(1359:1359,1,MAX(COLUMN($R:$R),COLUMN()-($H1356*12-1))):CB1361)/($H1356*12)+IF($R1366=0,0,SUM(INDEX(1364:1364,1,MAX(COLUMN($R:$R),COLUMN()-(($H1356-$H1357)*12))):CB1366)/(($H1356)*12)))</f>
        <v>-90011.239469619351</v>
      </c>
      <c r="CC1364" s="80" cm="1">
        <f t="array" aca="1" ref="CC1364" ca="1">(SUM(INDEX(1359:1359,1,MAX(COLUMN($R:$R),COLUMN()-($H1356*12-1))):CC1361)/($H1356*12)+IF($R1366=0,0,SUM(INDEX(1364:1364,1,MAX(COLUMN($R:$R),COLUMN()-(($H1356-$H1357)*12))):CC1366)/(($H1356)*12)))</f>
        <v>-91507.859448262461</v>
      </c>
      <c r="CD1364" s="80" cm="1">
        <f t="array" aca="1" ref="CD1364" ca="1">(SUM(INDEX(1359:1359,1,MAX(COLUMN($R:$R),COLUMN()-($H1356*12-1))):CD1361)/($H1356*12)+IF($R1366=0,0,SUM(INDEX(1364:1364,1,MAX(COLUMN($R:$R),COLUMN()-(($H1356-$H1357)*12))):CD1366)/(($H1356)*12)))</f>
        <v>-93014.993623403803</v>
      </c>
      <c r="CE1364" s="80" cm="1">
        <f t="array" aca="1" ref="CE1364" ca="1">(SUM(INDEX(1359:1359,1,MAX(COLUMN($R:$R),COLUMN()-($H1356*12-1))):CE1361)/($H1356*12)+IF($R1366=0,0,SUM(INDEX(1364:1364,1,MAX(COLUMN($R:$R),COLUMN()-(($H1356-$H1357)*12))):CE1366)/(($H1356)*12)))</f>
        <v>-94532.568468817568</v>
      </c>
      <c r="CF1364" s="80" cm="1">
        <f t="array" aca="1" ref="CF1364" ca="1">(SUM(INDEX(1359:1359,1,MAX(COLUMN($R:$R),COLUMN()-($H1356*12-1))):CF1361)/($H1356*12)+IF($R1366=0,0,SUM(INDEX(1364:1364,1,MAX(COLUMN($R:$R),COLUMN()-(($H1356-$H1357)*12))):CF1366)/(($H1356)*12)))</f>
        <v>-96060.504945410736</v>
      </c>
      <c r="CG1364" s="80" cm="1">
        <f t="array" aca="1" ref="CG1364" ca="1">(SUM(INDEX(1359:1359,1,MAX(COLUMN($R:$R),COLUMN()-($H1356*12-1))):CG1361)/($H1356*12)+IF($R1366=0,0,SUM(INDEX(1364:1364,1,MAX(COLUMN($R:$R),COLUMN()-(($H1356-$H1357)*12))):CG1366)/(($H1356)*12)))</f>
        <v>-97598.718335468191</v>
      </c>
      <c r="CH1364" s="80" cm="1">
        <f t="array" aca="1" ref="CH1364" ca="1">(SUM(INDEX(1359:1359,1,MAX(COLUMN($R:$R),COLUMN()-($H1356*12-1))):CH1361)/($H1356*12)+IF($R1366=0,0,SUM(INDEX(1364:1364,1,MAX(COLUMN($R:$R),COLUMN()-(($H1356-$H1357)*12))):CH1366)/(($H1356)*12)))</f>
        <v>-99147.118072862999</v>
      </c>
      <c r="CI1364" s="80" cm="1">
        <f t="array" aca="1" ref="CI1364" ca="1">(SUM(INDEX(1359:1359,1,MAX(COLUMN($R:$R),COLUMN()-($H1356*12-1))):CI1361)/($H1356*12)+IF($R1366=0,0,SUM(INDEX(1364:1364,1,MAX(COLUMN($R:$R),COLUMN()-(($H1356-$H1357)*12))):CI1366)/(($H1356)*12)))</f>
        <v>-100705.60756914236</v>
      </c>
      <c r="CJ1364" s="80" cm="1">
        <f t="array" aca="1" ref="CJ1364" ca="1">(SUM(INDEX(1359:1359,1,MAX(COLUMN($R:$R),COLUMN()-($H1356*12-1))):CJ1361)/($H1356*12)+IF($R1366=0,0,SUM(INDEX(1364:1364,1,MAX(COLUMN($R:$R),COLUMN()-(($H1356-$H1357)*12))):CJ1366)/(($H1356)*12)))</f>
        <v>-102274.08403539819</v>
      </c>
      <c r="CK1364" s="80" cm="1">
        <f t="array" aca="1" ref="CK1364" ca="1">(SUM(INDEX(1359:1359,1,MAX(COLUMN($R:$R),COLUMN()-($H1356*12-1))):CK1361)/($H1356*12)+IF($R1366=0,0,SUM(INDEX(1364:1364,1,MAX(COLUMN($R:$R),COLUMN()-(($H1356-$H1357)*12))):CK1366)/(($H1356)*12)))</f>
        <v>-103852.43829982956</v>
      </c>
      <c r="CL1364" s="80" cm="1">
        <f t="array" aca="1" ref="CL1364" ca="1">(SUM(INDEX(1359:1359,1,MAX(COLUMN($R:$R),COLUMN()-($H1356*12-1))):CL1361)/($H1356*12)+IF($R1366=0,0,SUM(INDEX(1364:1364,1,MAX(COLUMN($R:$R),COLUMN()-(($H1356-$H1357)*12))):CL1366)/(($H1356)*12)))</f>
        <v>-105440.554620902</v>
      </c>
      <c r="CN1364" s="80">
        <f>SUMIF($5:$5,CN$2,1362:1362)</f>
        <v>0</v>
      </c>
      <c r="CO1364" s="80" t="e" cm="1">
        <f t="array" aca="1" ref="CO1364" ca="1">(SUM(INDEX(1359:1359,1,MAX(COLUMN($CN:$CN),COLUMN()-($H1356*4-1))):CO1361)/($H1356*4)-IF($CN1366=0,0,SUM(INDEX(1364:1364,1,MAX(COLUMN($CN:$CN),COLUMN()-(($H1356-$H1357)*4))):CO1366)/(($H1356)*4)))</f>
        <v>#N/A</v>
      </c>
      <c r="CP1364" s="80" t="e" cm="1">
        <f t="array" aca="1" ref="CP1364" ca="1">(SUM(INDEX(1359:1359,1,MAX(COLUMN($CN:$CN),COLUMN()-($H1356*4-1))):CP1361)/($H1356*4)-IF($CN1366=0,0,SUM(INDEX(1364:1364,1,MAX(COLUMN($CN:$CN),COLUMN()-(($H1356-$H1357)*4))):CP1366)/(($H1356)*4)))</f>
        <v>#N/A</v>
      </c>
      <c r="CQ1364" s="80" t="e" cm="1">
        <f t="array" aca="1" ref="CQ1364" ca="1">(SUM(INDEX(1359:1359,1,MAX(COLUMN($CN:$CN),COLUMN()-($H1356*4-1))):CQ1361)/($H1356*4)-IF($CN1366=0,0,SUM(INDEX(1364:1364,1,MAX(COLUMN($CN:$CN),COLUMN()-(($H1356-$H1357)*4))):CQ1366)/(($H1356)*4)))</f>
        <v>#N/A</v>
      </c>
      <c r="CR1364" s="80" t="e" cm="1">
        <f t="array" aca="1" ref="CR1364" ca="1">(SUM(INDEX(1359:1359,1,MAX(COLUMN($CN:$CN),COLUMN()-($H1356*4-1))):CR1361)/($H1356*4)-IF($CN1366=0,0,SUM(INDEX(1364:1364,1,MAX(COLUMN($CN:$CN),COLUMN()-(($H1356-$H1357)*4))):CR1366)/(($H1356)*4)))</f>
        <v>#N/A</v>
      </c>
      <c r="CS1364" s="80" t="e" cm="1">
        <f t="array" aca="1" ref="CS1364" ca="1">(SUM(INDEX(1359:1359,1,MAX(COLUMN($CN:$CN),COLUMN()-($H1356*4-1))):CS1361)/($H1356*4)-IF($CN1366=0,0,SUM(INDEX(1364:1364,1,MAX(COLUMN($CN:$CN),COLUMN()-(($H1356-$H1357)*4))):CS1366)/(($H1356)*4)))</f>
        <v>#N/A</v>
      </c>
      <c r="CT1364" s="80" t="e" cm="1">
        <f t="array" aca="1" ref="CT1364" ca="1">(SUM(INDEX(1359:1359,1,MAX(COLUMN($CN:$CN),COLUMN()-($H1356*4-1))):CT1361)/($H1356*4)-IF($CN1366=0,0,SUM(INDEX(1364:1364,1,MAX(COLUMN($CN:$CN),COLUMN()-(($H1356-$H1357)*4))):CT1366)/(($H1356)*4)))</f>
        <v>#N/A</v>
      </c>
      <c r="CU1364" s="80" t="e" cm="1">
        <f t="array" aca="1" ref="CU1364" ca="1">(SUM(INDEX(1359:1359,1,MAX(COLUMN($CN:$CN),COLUMN()-($H1356*4-1))):CU1361)/($H1356*4)-IF($CN1366=0,0,SUM(INDEX(1364:1364,1,MAX(COLUMN($CN:$CN),COLUMN()-(($H1356-$H1357)*4))):CU1366)/(($H1356)*4)))</f>
        <v>#N/A</v>
      </c>
      <c r="CV1364" s="80" t="e" cm="1">
        <f t="array" aca="1" ref="CV1364" ca="1">(SUM(INDEX(1359:1359,1,MAX(COLUMN($CN:$CN),COLUMN()-($H1356*4-1))):CV1361)/($H1356*4)-IF($CN1366=0,0,SUM(INDEX(1364:1364,1,MAX(COLUMN($CN:$CN),COLUMN()-(($H1356-$H1357)*4))):CV1366)/(($H1356)*4)))</f>
        <v>#N/A</v>
      </c>
      <c r="CW1364" s="80" t="e" cm="1">
        <f t="array" aca="1" ref="CW1364" ca="1">(SUM(INDEX(1359:1359,1,MAX(COLUMN($CN:$CN),COLUMN()-($H1356*4-1))):CW1361)/($H1356*4)-IF($CN1366=0,0,SUM(INDEX(1364:1364,1,MAX(COLUMN($CN:$CN),COLUMN()-(($H1356-$H1357)*4))):CW1366)/(($H1356)*4)))</f>
        <v>#N/A</v>
      </c>
      <c r="CX1364" s="80" t="e" cm="1">
        <f t="array" aca="1" ref="CX1364" ca="1">(SUM(INDEX(1359:1359,1,MAX(COLUMN($CN:$CN),COLUMN()-($H1356*4-1))):CX1361)/($H1356*4)-IF($CN1366=0,0,SUM(INDEX(1364:1364,1,MAX(COLUMN($CN:$CN),COLUMN()-(($H1356-$H1357)*4))):CX1366)/(($H1356)*4)))</f>
        <v>#N/A</v>
      </c>
      <c r="CY1364" s="80" t="e" cm="1">
        <f t="array" aca="1" ref="CY1364" ca="1">(SUM(INDEX(1359:1359,1,MAX(COLUMN($CN:$CN),COLUMN()-($H1356*4-1))):CY1361)/($H1356*4)-IF($CN1366=0,0,SUM(INDEX(1364:1364,1,MAX(COLUMN($CN:$CN),COLUMN()-(($H1356-$H1357)*4))):CY1366)/(($H1356)*4)))</f>
        <v>#N/A</v>
      </c>
      <c r="CZ1364" s="80" t="e" cm="1">
        <f t="array" aca="1" ref="CZ1364" ca="1">(SUM(INDEX(1359:1359,1,MAX(COLUMN($CN:$CN),COLUMN()-($H1356*4-1))):CZ1361)/($H1356*4)-IF($CN1366=0,0,SUM(INDEX(1364:1364,1,MAX(COLUMN($CN:$CN),COLUMN()-(($H1356-$H1357)*4))):CZ1366)/(($H1356)*4)))</f>
        <v>#N/A</v>
      </c>
      <c r="DA1364" s="80" t="e" cm="1">
        <f t="array" aca="1" ref="DA1364" ca="1">(SUM(INDEX(1359:1359,1,MAX(COLUMN($CN:$CN),COLUMN()-($H1356*4-1))):DA1361)/($H1356*4)-IF($CN1366=0,0,SUM(INDEX(1364:1364,1,MAX(COLUMN($CN:$CN),COLUMN()-(($H1356-$H1357)*4))):DA1366)/(($H1356)*4)))</f>
        <v>#N/A</v>
      </c>
      <c r="DB1364" s="80" t="e" cm="1">
        <f t="array" aca="1" ref="DB1364" ca="1">(SUM(INDEX(1359:1359,1,MAX(COLUMN($CN:$CN),COLUMN()-($H1356*4-1))):DB1361)/($H1356*4)-IF($CN1366=0,0,SUM(INDEX(1364:1364,1,MAX(COLUMN($CN:$CN),COLUMN()-(($H1356-$H1357)*4))):DB1366)/(($H1356)*4)))</f>
        <v>#N/A</v>
      </c>
      <c r="DC1364" s="80" t="e" cm="1">
        <f t="array" aca="1" ref="DC1364" ca="1">(SUM(INDEX(1359:1359,1,MAX(COLUMN($CN:$CN),COLUMN()-($H1356*4-1))):DC1361)/($H1356*4)-IF($CN1366=0,0,SUM(INDEX(1364:1364,1,MAX(COLUMN($CN:$CN),COLUMN()-(($H1356-$H1357)*4))):DC1366)/(($H1356)*4)))</f>
        <v>#N/A</v>
      </c>
      <c r="DD1364" s="80" t="e" cm="1">
        <f t="array" aca="1" ref="DD1364" ca="1">(SUM(INDEX(1359:1359,1,MAX(COLUMN($CN:$CN),COLUMN()-($H1356*4-1))):DD1361)/($H1356*4)-IF($CN1366=0,0,SUM(INDEX(1364:1364,1,MAX(COLUMN($CN:$CN),COLUMN()-(($H1356-$H1357)*4))):DD1366)/(($H1356)*4)))</f>
        <v>#N/A</v>
      </c>
      <c r="DE1364" s="80" t="e" cm="1">
        <f t="array" aca="1" ref="DE1364" ca="1">(SUM(INDEX(1359:1359,1,MAX(COLUMN($CN:$CN),COLUMN()-($H1356*4-1))):DE1361)/($H1356*4)-IF($CN1366=0,0,SUM(INDEX(1364:1364,1,MAX(COLUMN($CN:$CN),COLUMN()-(($H1356-$H1357)*4))):DE1366)/(($H1356)*4)))</f>
        <v>#N/A</v>
      </c>
      <c r="DF1364" s="80" t="e" cm="1">
        <f t="array" aca="1" ref="DF1364" ca="1">(SUM(INDEX(1359:1359,1,MAX(COLUMN($CN:$CN),COLUMN()-($H1356*4-1))):DF1361)/($H1356*4)-IF($CN1366=0,0,SUM(INDEX(1364:1364,1,MAX(COLUMN($CN:$CN),COLUMN()-(($H1356-$H1357)*4))):DF1366)/(($H1356)*4)))</f>
        <v>#N/A</v>
      </c>
      <c r="DG1364" s="80" t="e" cm="1">
        <f t="array" aca="1" ref="DG1364" ca="1">(SUM(INDEX(1359:1359,1,MAX(COLUMN($CN:$CN),COLUMN()-($H1356*4-1))):DG1361)/($H1356*4)-IF($CN1366=0,0,SUM(INDEX(1364:1364,1,MAX(COLUMN($CN:$CN),COLUMN()-(($H1356-$H1357)*4))):DG1366)/(($H1356)*4)))</f>
        <v>#N/A</v>
      </c>
      <c r="DH1364" s="80" t="e" cm="1">
        <f t="array" aca="1" ref="DH1364" ca="1">(SUM(INDEX(1359:1359,1,MAX(COLUMN($CN:$CN),COLUMN()-($H1356*4-1))):DH1361)/($H1356*4)-IF($CN1366=0,0,SUM(INDEX(1364:1364,1,MAX(COLUMN($CN:$CN),COLUMN()-(($H1356-$H1357)*4))):DH1366)/(($H1356)*4)))</f>
        <v>#N/A</v>
      </c>
      <c r="DI1364" s="80" t="e" cm="1">
        <f t="array" aca="1" ref="DI1364" ca="1">(SUM(INDEX(1359:1359,1,MAX(COLUMN($CN:$CN),COLUMN()-($H1356*4-1))):DI1361)/($H1356*4)-IF($CN1366=0,0,SUM(INDEX(1364:1364,1,MAX(COLUMN($CN:$CN),COLUMN()-(($H1356-$H1357)*4))):DI1366)/(($H1356)*4)))</f>
        <v>#N/A</v>
      </c>
      <c r="DJ1364" s="80" t="e" cm="1">
        <f t="array" aca="1" ref="DJ1364" ca="1">(SUM(INDEX(1359:1359,1,MAX(COLUMN($CN:$CN),COLUMN()-($H1356*4-1))):DJ1361)/($H1356*4)-IF($CN1366=0,0,SUM(INDEX(1364:1364,1,MAX(COLUMN($CN:$CN),COLUMN()-(($H1356-$H1357)*4))):DJ1366)/(($H1356)*4)))</f>
        <v>#N/A</v>
      </c>
      <c r="DK1364" s="80" t="e" cm="1">
        <f t="array" aca="1" ref="DK1364" ca="1">(SUM(INDEX(1359:1359,1,MAX(COLUMN($CN:$CN),COLUMN()-($H1356*4-1))):DK1361)/($H1356*4)-IF($CN1366=0,0,SUM(INDEX(1364:1364,1,MAX(COLUMN($CN:$CN),COLUMN()-(($H1356-$H1357)*4))):DK1366)/(($H1356)*4)))</f>
        <v>#N/A</v>
      </c>
      <c r="DL1364" s="80" t="e" cm="1">
        <f t="array" aca="1" ref="DL1364" ca="1">(SUM(INDEX(1359:1359,1,MAX(COLUMN($CN:$CN),COLUMN()-($H1356*4-1))):DL1361)/($H1356*4)-IF($CN1366=0,0,SUM(INDEX(1364:1364,1,MAX(COLUMN($CN:$CN),COLUMN()-(($H1356-$H1357)*4))):DL1366)/(($H1356)*4)))</f>
        <v>#N/A</v>
      </c>
    </row>
    <row r="1365" spans="2:116" x14ac:dyDescent="0.4">
      <c r="B1365" s="8" t="str">
        <f t="shared" si="1667"/>
        <v>1365 FAINT-S</v>
      </c>
      <c r="C1365" s="8"/>
      <c r="D1365" t="s">
        <v>766</v>
      </c>
      <c r="E1365" s="8" t="str">
        <f t="shared" si="1662"/>
        <v>1365 FAINT-S</v>
      </c>
      <c r="G1365" s="158"/>
      <c r="J1365" s="62"/>
      <c r="K1365" s="53"/>
      <c r="L1365" s="53"/>
      <c r="M1365" s="53"/>
      <c r="N1365" s="53"/>
      <c r="O1365" s="53"/>
      <c r="P1365" s="53"/>
      <c r="R1365" s="82"/>
      <c r="S1365" s="153"/>
      <c r="T1365" s="153"/>
      <c r="U1365" s="153"/>
      <c r="V1365" s="153"/>
      <c r="W1365" s="153"/>
      <c r="X1365" s="153"/>
      <c r="Y1365" s="153"/>
      <c r="Z1365" s="153"/>
      <c r="AA1365" s="153"/>
      <c r="AB1365" s="153"/>
      <c r="AC1365" s="153"/>
      <c r="AD1365" s="153"/>
      <c r="AE1365" s="153"/>
      <c r="AF1365" s="153"/>
      <c r="AG1365" s="153"/>
      <c r="AH1365" s="153"/>
      <c r="AI1365" s="153"/>
      <c r="AJ1365" s="153"/>
      <c r="AK1365" s="153"/>
      <c r="AL1365" s="153"/>
      <c r="AM1365" s="153"/>
      <c r="AN1365" s="153"/>
      <c r="AO1365" s="153"/>
      <c r="AP1365" s="153"/>
      <c r="AQ1365" s="153"/>
      <c r="AR1365" s="153"/>
      <c r="AS1365" s="153"/>
      <c r="AT1365" s="153"/>
      <c r="AU1365" s="153"/>
      <c r="AV1365" s="153"/>
      <c r="AW1365" s="153"/>
      <c r="AX1365" s="153"/>
      <c r="AY1365" s="153"/>
      <c r="AZ1365" s="153"/>
      <c r="BA1365" s="153"/>
      <c r="BB1365" s="153"/>
      <c r="BC1365" s="153"/>
      <c r="BD1365" s="153"/>
      <c r="BE1365" s="153"/>
      <c r="BF1365" s="153"/>
      <c r="BG1365" s="153"/>
      <c r="BH1365" s="153"/>
      <c r="BI1365" s="153"/>
      <c r="BJ1365" s="153"/>
      <c r="BK1365" s="153"/>
      <c r="BL1365" s="153"/>
      <c r="BM1365" s="153"/>
      <c r="BN1365" s="153"/>
      <c r="BO1365" s="153"/>
      <c r="BP1365" s="153"/>
      <c r="BQ1365" s="153"/>
      <c r="BR1365" s="153"/>
      <c r="BS1365" s="153"/>
      <c r="BT1365" s="153"/>
      <c r="BU1365" s="153"/>
      <c r="BV1365" s="153"/>
      <c r="BW1365" s="153"/>
      <c r="BX1365" s="153"/>
      <c r="BY1365" s="153"/>
      <c r="BZ1365" s="153"/>
      <c r="CA1365" s="153"/>
      <c r="CB1365" s="153"/>
      <c r="CC1365" s="153"/>
      <c r="CD1365" s="153"/>
      <c r="CE1365" s="153"/>
      <c r="CF1365" s="153"/>
      <c r="CG1365" s="153"/>
      <c r="CH1365" s="153"/>
      <c r="CI1365" s="153"/>
      <c r="CJ1365" s="153"/>
      <c r="CK1365" s="153"/>
      <c r="CL1365" s="153"/>
      <c r="CN1365" s="62"/>
      <c r="CO1365" s="153"/>
      <c r="CP1365" s="153"/>
      <c r="CQ1365" s="153"/>
      <c r="CR1365" s="153"/>
      <c r="CS1365" s="153"/>
      <c r="CT1365" s="153"/>
      <c r="CU1365" s="153"/>
      <c r="CV1365" s="153"/>
      <c r="CW1365" s="153"/>
      <c r="CX1365" s="153"/>
      <c r="CY1365" s="153"/>
      <c r="CZ1365" s="153"/>
      <c r="DA1365" s="153"/>
      <c r="DB1365" s="153"/>
      <c r="DC1365" s="153"/>
      <c r="DD1365" s="153"/>
      <c r="DE1365" s="153"/>
      <c r="DF1365" s="153"/>
      <c r="DG1365" s="153"/>
      <c r="DH1365" s="153"/>
      <c r="DI1365" s="153"/>
      <c r="DJ1365" s="153"/>
      <c r="DK1365" s="153"/>
      <c r="DL1365" s="153"/>
    </row>
    <row r="1366" spans="2:116" x14ac:dyDescent="0.4">
      <c r="B1366" s="8" t="str">
        <f>E1366</f>
        <v>1366 FAINT-S</v>
      </c>
      <c r="C1366" s="8"/>
      <c r="D1366" t="s">
        <v>766</v>
      </c>
      <c r="E1366" s="8" t="str">
        <f t="shared" si="1662"/>
        <v>1366 FAINT-S</v>
      </c>
      <c r="G1366" s="158" t="s">
        <v>280</v>
      </c>
      <c r="J1366" s="74">
        <v>100</v>
      </c>
      <c r="K1366" s="53"/>
      <c r="L1366" s="53"/>
      <c r="M1366" s="53"/>
      <c r="N1366" s="53"/>
      <c r="O1366" s="53"/>
      <c r="P1366" s="53"/>
      <c r="R1366" s="24">
        <f>-$J1366</f>
        <v>-100</v>
      </c>
      <c r="S1366" s="153"/>
      <c r="T1366" s="153"/>
      <c r="U1366" s="153"/>
      <c r="V1366" s="153"/>
      <c r="W1366" s="153"/>
      <c r="X1366" s="153"/>
      <c r="Y1366" s="153"/>
      <c r="Z1366" s="153"/>
      <c r="AA1366" s="153"/>
      <c r="AB1366" s="153"/>
      <c r="AC1366" s="153"/>
      <c r="AD1366" s="153"/>
      <c r="AE1366" s="153"/>
      <c r="AF1366" s="153"/>
      <c r="AG1366" s="153"/>
      <c r="AH1366" s="153"/>
      <c r="AI1366" s="153"/>
      <c r="AJ1366" s="153"/>
      <c r="AK1366" s="153"/>
      <c r="AL1366" s="153"/>
      <c r="AM1366" s="153"/>
      <c r="AN1366" s="153"/>
      <c r="AO1366" s="153"/>
      <c r="AP1366" s="153"/>
      <c r="AQ1366" s="153"/>
      <c r="AR1366" s="153"/>
      <c r="AS1366" s="153"/>
      <c r="AT1366" s="153"/>
      <c r="AU1366" s="153"/>
      <c r="AV1366" s="153"/>
      <c r="AW1366" s="153"/>
      <c r="AX1366" s="153"/>
      <c r="AY1366" s="153"/>
      <c r="AZ1366" s="153"/>
      <c r="BA1366" s="153"/>
      <c r="BB1366" s="153"/>
      <c r="BC1366" s="153"/>
      <c r="BD1366" s="153"/>
      <c r="BE1366" s="153"/>
      <c r="BF1366" s="153"/>
      <c r="BG1366" s="153"/>
      <c r="BH1366" s="153"/>
      <c r="BI1366" s="153"/>
      <c r="BJ1366" s="153"/>
      <c r="BK1366" s="153"/>
      <c r="BL1366" s="153"/>
      <c r="BM1366" s="153"/>
      <c r="BN1366" s="153"/>
      <c r="BO1366" s="153"/>
      <c r="BP1366" s="153"/>
      <c r="BQ1366" s="153"/>
      <c r="BR1366" s="153"/>
      <c r="BS1366" s="153"/>
      <c r="BT1366" s="153"/>
      <c r="BU1366" s="153"/>
      <c r="BV1366" s="153"/>
      <c r="BW1366" s="153"/>
      <c r="BX1366" s="153"/>
      <c r="BY1366" s="153"/>
      <c r="BZ1366" s="153"/>
      <c r="CA1366" s="153"/>
      <c r="CB1366" s="153"/>
      <c r="CC1366" s="153"/>
      <c r="CD1366" s="153"/>
      <c r="CE1366" s="153"/>
      <c r="CF1366" s="153"/>
      <c r="CG1366" s="153"/>
      <c r="CH1366" s="153"/>
      <c r="CI1366" s="153"/>
      <c r="CJ1366" s="153"/>
      <c r="CK1366" s="153"/>
      <c r="CL1366" s="153"/>
      <c r="CN1366" s="74">
        <f>J1366</f>
        <v>100</v>
      </c>
      <c r="CO1366" s="153"/>
      <c r="CP1366" s="153"/>
      <c r="CQ1366" s="153"/>
      <c r="CR1366" s="153"/>
      <c r="CS1366" s="153"/>
      <c r="CT1366" s="153"/>
      <c r="CU1366" s="153"/>
      <c r="CV1366" s="153"/>
      <c r="CW1366" s="153"/>
      <c r="CX1366" s="153"/>
      <c r="CY1366" s="153"/>
      <c r="CZ1366" s="153"/>
      <c r="DA1366" s="153"/>
      <c r="DB1366" s="153"/>
      <c r="DC1366" s="153"/>
      <c r="DD1366" s="153"/>
      <c r="DE1366" s="153"/>
      <c r="DF1366" s="153"/>
      <c r="DG1366" s="153"/>
      <c r="DH1366" s="153"/>
      <c r="DI1366" s="153"/>
      <c r="DJ1366" s="153"/>
      <c r="DK1366" s="153"/>
      <c r="DL1366" s="153"/>
    </row>
    <row r="1367" spans="2:116" x14ac:dyDescent="0.4">
      <c r="B1367" s="8" t="str">
        <f t="shared" ref="B1367:B1373" si="1668">E1367</f>
        <v>1367 FAINT-S</v>
      </c>
      <c r="D1367" t="s">
        <v>766</v>
      </c>
      <c r="E1367" s="8" t="str">
        <f t="shared" si="1662"/>
        <v>1367 FAINT-S</v>
      </c>
      <c r="G1367" s="125"/>
      <c r="S1367" s="72"/>
      <c r="T1367" s="72"/>
      <c r="U1367" s="72"/>
      <c r="V1367" s="72"/>
      <c r="W1367" s="72"/>
      <c r="X1367" s="72"/>
      <c r="Y1367" s="72"/>
      <c r="Z1367" s="72"/>
      <c r="AA1367" s="72"/>
      <c r="AB1367" s="72"/>
      <c r="AC1367" s="72"/>
      <c r="AD1367" s="72"/>
      <c r="AE1367" s="72"/>
      <c r="AF1367" s="72"/>
      <c r="AG1367" s="72"/>
      <c r="AH1367" s="72"/>
      <c r="AI1367" s="72"/>
      <c r="AJ1367" s="72"/>
      <c r="AK1367" s="72"/>
      <c r="AL1367" s="72"/>
      <c r="AM1367" s="72"/>
      <c r="AN1367" s="72"/>
      <c r="AO1367" s="72"/>
      <c r="AP1367" s="72"/>
      <c r="AQ1367" s="72"/>
      <c r="AR1367" s="72"/>
      <c r="AS1367" s="72"/>
      <c r="AT1367" s="72"/>
      <c r="AU1367" s="72"/>
      <c r="AV1367" s="72"/>
      <c r="AW1367" s="72"/>
      <c r="AX1367" s="72"/>
      <c r="AY1367" s="72"/>
      <c r="AZ1367" s="72"/>
      <c r="BA1367" s="72"/>
      <c r="BB1367" s="72"/>
      <c r="BC1367" s="72"/>
      <c r="BD1367" s="72"/>
      <c r="BE1367" s="72"/>
      <c r="BF1367" s="72"/>
      <c r="BG1367" s="72"/>
      <c r="BH1367" s="72"/>
      <c r="BI1367" s="72"/>
      <c r="BJ1367" s="72"/>
      <c r="BK1367" s="72"/>
      <c r="BL1367" s="72"/>
      <c r="BM1367" s="72"/>
      <c r="BN1367" s="72"/>
      <c r="BO1367" s="72"/>
      <c r="BP1367" s="72"/>
      <c r="BQ1367" s="72"/>
      <c r="BR1367" s="72"/>
      <c r="BS1367" s="72"/>
      <c r="BT1367" s="72"/>
      <c r="BU1367" s="72"/>
      <c r="BV1367" s="72"/>
      <c r="BW1367" s="72"/>
      <c r="BX1367" s="72"/>
      <c r="BY1367" s="72"/>
      <c r="BZ1367" s="72"/>
      <c r="CA1367" s="72"/>
      <c r="CB1367" s="72"/>
      <c r="CC1367" s="72"/>
      <c r="CD1367" s="72"/>
      <c r="CE1367" s="72"/>
      <c r="CF1367" s="72"/>
      <c r="CG1367" s="72"/>
      <c r="CH1367" s="72"/>
      <c r="CI1367" s="72"/>
      <c r="CJ1367" s="72"/>
      <c r="CK1367" s="72"/>
      <c r="CL1367" s="72"/>
      <c r="CO1367" s="72"/>
      <c r="CP1367" s="72"/>
      <c r="CQ1367" s="72"/>
      <c r="CR1367" s="72"/>
      <c r="CS1367" s="72"/>
      <c r="CT1367" s="72"/>
      <c r="CU1367" s="72"/>
      <c r="CV1367" s="72"/>
      <c r="CW1367" s="72"/>
      <c r="CX1367" s="72"/>
      <c r="CY1367" s="72"/>
      <c r="CZ1367" s="72"/>
      <c r="DA1367" s="72"/>
      <c r="DB1367" s="72"/>
      <c r="DC1367" s="72"/>
      <c r="DD1367" s="72"/>
      <c r="DE1367" s="72"/>
      <c r="DF1367" s="72"/>
      <c r="DG1367" s="72"/>
      <c r="DH1367" s="72"/>
      <c r="DI1367" s="72"/>
      <c r="DJ1367" s="72"/>
      <c r="DK1367" s="72"/>
      <c r="DL1367" s="72"/>
    </row>
    <row r="1368" spans="2:116" x14ac:dyDescent="0.4">
      <c r="B1368" s="8" t="str">
        <f t="shared" si="1668"/>
        <v>1368 FAINT-S</v>
      </c>
      <c r="D1368" t="s">
        <v>766</v>
      </c>
      <c r="E1368" s="8" t="str">
        <f t="shared" si="1662"/>
        <v>1368 FAINT-S</v>
      </c>
      <c r="G1368" s="95" t="s">
        <v>205</v>
      </c>
      <c r="H1368" s="12"/>
      <c r="S1368" s="72"/>
      <c r="T1368" s="72"/>
      <c r="U1368" s="72"/>
      <c r="V1368" s="72"/>
      <c r="W1368" s="72"/>
      <c r="X1368" s="72"/>
      <c r="Y1368" s="72"/>
      <c r="Z1368" s="72"/>
      <c r="AA1368" s="72"/>
      <c r="AB1368" s="72"/>
      <c r="AC1368" s="72"/>
      <c r="AD1368" s="72"/>
      <c r="AE1368" s="72"/>
      <c r="AF1368" s="72"/>
      <c r="AG1368" s="72"/>
      <c r="AH1368" s="72"/>
      <c r="AI1368" s="72"/>
      <c r="AJ1368" s="72"/>
      <c r="AK1368" s="72"/>
      <c r="AL1368" s="72"/>
      <c r="AM1368" s="72"/>
      <c r="AN1368" s="72"/>
      <c r="AO1368" s="72"/>
      <c r="AP1368" s="72"/>
      <c r="AQ1368" s="72"/>
      <c r="AR1368" s="72"/>
      <c r="AS1368" s="72"/>
      <c r="AT1368" s="72"/>
      <c r="AU1368" s="72"/>
      <c r="AV1368" s="72"/>
      <c r="AW1368" s="72"/>
      <c r="AX1368" s="72"/>
      <c r="AY1368" s="72"/>
      <c r="AZ1368" s="72"/>
      <c r="BA1368" s="72"/>
      <c r="BB1368" s="72"/>
      <c r="BC1368" s="72"/>
      <c r="BD1368" s="72"/>
      <c r="BE1368" s="72"/>
      <c r="BF1368" s="72"/>
      <c r="BG1368" s="72"/>
      <c r="BH1368" s="72"/>
      <c r="BI1368" s="72"/>
      <c r="BJ1368" s="72"/>
      <c r="BK1368" s="72"/>
      <c r="BL1368" s="72"/>
      <c r="BM1368" s="72"/>
      <c r="BN1368" s="72"/>
      <c r="BO1368" s="72"/>
      <c r="BP1368" s="72"/>
      <c r="BQ1368" s="72"/>
      <c r="BR1368" s="72"/>
      <c r="BS1368" s="72"/>
      <c r="BT1368" s="72"/>
      <c r="BU1368" s="72"/>
      <c r="BV1368" s="72"/>
      <c r="BW1368" s="72"/>
      <c r="BX1368" s="72"/>
      <c r="BY1368" s="72"/>
      <c r="BZ1368" s="72"/>
      <c r="CA1368" s="72"/>
      <c r="CB1368" s="72"/>
      <c r="CC1368" s="72"/>
      <c r="CD1368" s="72"/>
      <c r="CE1368" s="72"/>
      <c r="CF1368" s="72"/>
      <c r="CG1368" s="72"/>
      <c r="CH1368" s="72"/>
      <c r="CI1368" s="72"/>
      <c r="CJ1368" s="72"/>
      <c r="CK1368" s="72"/>
      <c r="CL1368" s="72"/>
      <c r="CO1368" s="72"/>
      <c r="CP1368" s="72"/>
      <c r="CQ1368" s="72"/>
      <c r="CR1368" s="72"/>
      <c r="CS1368" s="72"/>
      <c r="CT1368" s="72"/>
      <c r="CU1368" s="72"/>
      <c r="CV1368" s="72"/>
      <c r="CW1368" s="72"/>
      <c r="CX1368" s="72"/>
      <c r="CY1368" s="72"/>
      <c r="CZ1368" s="72"/>
      <c r="DA1368" s="72"/>
      <c r="DB1368" s="72"/>
      <c r="DC1368" s="72"/>
      <c r="DD1368" s="72"/>
      <c r="DE1368" s="72"/>
      <c r="DF1368" s="72"/>
      <c r="DG1368" s="72"/>
      <c r="DH1368" s="72"/>
      <c r="DI1368" s="72"/>
      <c r="DJ1368" s="72"/>
      <c r="DK1368" s="72"/>
      <c r="DL1368" s="72"/>
    </row>
    <row r="1369" spans="2:116" x14ac:dyDescent="0.4">
      <c r="B1369" s="8" t="str">
        <f t="shared" si="1668"/>
        <v>1369 FAINT-S</v>
      </c>
      <c r="D1369" t="s">
        <v>766</v>
      </c>
      <c r="E1369" s="8" t="str">
        <f t="shared" si="1662"/>
        <v>1369 FAINT-S</v>
      </c>
      <c r="G1369" s="158" t="str">
        <f>"Gross intangibles - "&amp;SUBSTITUTE(G1354,":","")</f>
        <v>Gross intangibles - Volume driven secondary intangible assets</v>
      </c>
      <c r="J1369" s="80">
        <f>J1366</f>
        <v>100</v>
      </c>
      <c r="K1369" s="24">
        <f ca="1">SUMIF($4:$4,K$2,1369:1369)</f>
        <v>600100</v>
      </c>
      <c r="L1369" s="24">
        <f ca="1">SUMIF($4:$4,L$2,1369:1369)</f>
        <v>1200100</v>
      </c>
      <c r="M1369" s="24">
        <f ca="1">SUMIF($4:$4,M$2,1369:1369)</f>
        <v>1800100</v>
      </c>
      <c r="N1369" s="24">
        <f ca="1">SUMIF($4:$4,N$2,1369:1369)</f>
        <v>2400100</v>
      </c>
      <c r="O1369" s="24">
        <f ca="1">SUMIF($4:$4,O$2,1369:1369)</f>
        <v>3000100</v>
      </c>
      <c r="P1369" s="24">
        <f ca="1">SUMIF($4:$4,P$2,1369:1369)</f>
        <v>3600100</v>
      </c>
      <c r="R1369" s="24">
        <f>$J1369</f>
        <v>100</v>
      </c>
      <c r="S1369" s="80">
        <f t="shared" ref="S1369:AX1371" ca="1" si="1669">-S1361+R1369</f>
        <v>50100</v>
      </c>
      <c r="T1369" s="80">
        <f t="shared" ca="1" si="1669"/>
        <v>100100</v>
      </c>
      <c r="U1369" s="80">
        <f t="shared" ca="1" si="1669"/>
        <v>150100</v>
      </c>
      <c r="V1369" s="80">
        <f t="shared" ca="1" si="1669"/>
        <v>200100</v>
      </c>
      <c r="W1369" s="80">
        <f t="shared" ca="1" si="1669"/>
        <v>250100</v>
      </c>
      <c r="X1369" s="80">
        <f t="shared" ca="1" si="1669"/>
        <v>300100</v>
      </c>
      <c r="Y1369" s="80">
        <f t="shared" ca="1" si="1669"/>
        <v>350100</v>
      </c>
      <c r="Z1369" s="80">
        <f t="shared" ca="1" si="1669"/>
        <v>400100</v>
      </c>
      <c r="AA1369" s="80">
        <f t="shared" ca="1" si="1669"/>
        <v>450100</v>
      </c>
      <c r="AB1369" s="80">
        <f t="shared" ca="1" si="1669"/>
        <v>500100</v>
      </c>
      <c r="AC1369" s="80">
        <f t="shared" ca="1" si="1669"/>
        <v>550100</v>
      </c>
      <c r="AD1369" s="80">
        <f t="shared" ca="1" si="1669"/>
        <v>600100</v>
      </c>
      <c r="AE1369" s="80">
        <f t="shared" ca="1" si="1669"/>
        <v>650100</v>
      </c>
      <c r="AF1369" s="80">
        <f t="shared" ca="1" si="1669"/>
        <v>700100</v>
      </c>
      <c r="AG1369" s="80">
        <f t="shared" ca="1" si="1669"/>
        <v>750100</v>
      </c>
      <c r="AH1369" s="80">
        <f t="shared" ca="1" si="1669"/>
        <v>800100</v>
      </c>
      <c r="AI1369" s="80">
        <f t="shared" ca="1" si="1669"/>
        <v>850100</v>
      </c>
      <c r="AJ1369" s="80">
        <f t="shared" ca="1" si="1669"/>
        <v>900100</v>
      </c>
      <c r="AK1369" s="80">
        <f t="shared" ca="1" si="1669"/>
        <v>950100</v>
      </c>
      <c r="AL1369" s="80">
        <f t="shared" ca="1" si="1669"/>
        <v>1000100</v>
      </c>
      <c r="AM1369" s="80">
        <f t="shared" ca="1" si="1669"/>
        <v>1050100</v>
      </c>
      <c r="AN1369" s="80">
        <f t="shared" ca="1" si="1669"/>
        <v>1100100</v>
      </c>
      <c r="AO1369" s="80">
        <f t="shared" ca="1" si="1669"/>
        <v>1150100</v>
      </c>
      <c r="AP1369" s="80">
        <f t="shared" ca="1" si="1669"/>
        <v>1200100</v>
      </c>
      <c r="AQ1369" s="80">
        <f t="shared" ca="1" si="1669"/>
        <v>1250100</v>
      </c>
      <c r="AR1369" s="80">
        <f t="shared" ca="1" si="1669"/>
        <v>1300100</v>
      </c>
      <c r="AS1369" s="80">
        <f t="shared" ca="1" si="1669"/>
        <v>1350100</v>
      </c>
      <c r="AT1369" s="80">
        <f t="shared" ca="1" si="1669"/>
        <v>1400100</v>
      </c>
      <c r="AU1369" s="80">
        <f t="shared" ca="1" si="1669"/>
        <v>1450100</v>
      </c>
      <c r="AV1369" s="80">
        <f t="shared" ca="1" si="1669"/>
        <v>1500100</v>
      </c>
      <c r="AW1369" s="80">
        <f t="shared" ca="1" si="1669"/>
        <v>1550100</v>
      </c>
      <c r="AX1369" s="80">
        <f t="shared" ca="1" si="1669"/>
        <v>1600100</v>
      </c>
      <c r="AY1369" s="80">
        <f t="shared" ref="AY1369:CD1371" ca="1" si="1670">-AY1361+AX1369</f>
        <v>1650100</v>
      </c>
      <c r="AZ1369" s="80">
        <f t="shared" ca="1" si="1670"/>
        <v>1700100</v>
      </c>
      <c r="BA1369" s="80">
        <f t="shared" ca="1" si="1670"/>
        <v>1750100</v>
      </c>
      <c r="BB1369" s="80">
        <f t="shared" ca="1" si="1670"/>
        <v>1800100</v>
      </c>
      <c r="BC1369" s="80">
        <f t="shared" ca="1" si="1670"/>
        <v>1850100</v>
      </c>
      <c r="BD1369" s="80">
        <f t="shared" ca="1" si="1670"/>
        <v>1900100</v>
      </c>
      <c r="BE1369" s="80">
        <f t="shared" ca="1" si="1670"/>
        <v>1950100</v>
      </c>
      <c r="BF1369" s="80">
        <f t="shared" ca="1" si="1670"/>
        <v>2000100</v>
      </c>
      <c r="BG1369" s="80">
        <f t="shared" ca="1" si="1670"/>
        <v>2050100</v>
      </c>
      <c r="BH1369" s="80">
        <f t="shared" ca="1" si="1670"/>
        <v>2100100</v>
      </c>
      <c r="BI1369" s="80">
        <f t="shared" ca="1" si="1670"/>
        <v>2150100</v>
      </c>
      <c r="BJ1369" s="80">
        <f t="shared" ca="1" si="1670"/>
        <v>2200100</v>
      </c>
      <c r="BK1369" s="80">
        <f t="shared" ca="1" si="1670"/>
        <v>2250100</v>
      </c>
      <c r="BL1369" s="80">
        <f t="shared" ca="1" si="1670"/>
        <v>2300100</v>
      </c>
      <c r="BM1369" s="80">
        <f t="shared" ca="1" si="1670"/>
        <v>2350100</v>
      </c>
      <c r="BN1369" s="80">
        <f t="shared" ca="1" si="1670"/>
        <v>2400100</v>
      </c>
      <c r="BO1369" s="80">
        <f t="shared" ca="1" si="1670"/>
        <v>2450100</v>
      </c>
      <c r="BP1369" s="80">
        <f t="shared" ca="1" si="1670"/>
        <v>2500100</v>
      </c>
      <c r="BQ1369" s="80">
        <f t="shared" ca="1" si="1670"/>
        <v>2550100</v>
      </c>
      <c r="BR1369" s="80">
        <f t="shared" ca="1" si="1670"/>
        <v>2600100</v>
      </c>
      <c r="BS1369" s="80">
        <f t="shared" ca="1" si="1670"/>
        <v>2650100</v>
      </c>
      <c r="BT1369" s="80">
        <f t="shared" ca="1" si="1670"/>
        <v>2700100</v>
      </c>
      <c r="BU1369" s="80">
        <f t="shared" ca="1" si="1670"/>
        <v>2750100</v>
      </c>
      <c r="BV1369" s="80">
        <f t="shared" ca="1" si="1670"/>
        <v>2800100</v>
      </c>
      <c r="BW1369" s="80">
        <f t="shared" ca="1" si="1670"/>
        <v>2850100</v>
      </c>
      <c r="BX1369" s="80">
        <f t="shared" ca="1" si="1670"/>
        <v>2900100</v>
      </c>
      <c r="BY1369" s="80">
        <f t="shared" ca="1" si="1670"/>
        <v>2950100</v>
      </c>
      <c r="BZ1369" s="80">
        <f t="shared" ca="1" si="1670"/>
        <v>3000100</v>
      </c>
      <c r="CA1369" s="80">
        <f t="shared" ca="1" si="1670"/>
        <v>3050100</v>
      </c>
      <c r="CB1369" s="80">
        <f t="shared" ca="1" si="1670"/>
        <v>3100100</v>
      </c>
      <c r="CC1369" s="80">
        <f t="shared" ca="1" si="1670"/>
        <v>3150100</v>
      </c>
      <c r="CD1369" s="80">
        <f t="shared" ca="1" si="1670"/>
        <v>3200100</v>
      </c>
      <c r="CE1369" s="80">
        <f t="shared" ref="CE1369:CL1371" ca="1" si="1671">-CE1361+CD1369</f>
        <v>3250100</v>
      </c>
      <c r="CF1369" s="80">
        <f t="shared" ca="1" si="1671"/>
        <v>3300100</v>
      </c>
      <c r="CG1369" s="80">
        <f t="shared" ca="1" si="1671"/>
        <v>3350100</v>
      </c>
      <c r="CH1369" s="80">
        <f t="shared" ca="1" si="1671"/>
        <v>3400100</v>
      </c>
      <c r="CI1369" s="80">
        <f t="shared" ca="1" si="1671"/>
        <v>3450100</v>
      </c>
      <c r="CJ1369" s="80">
        <f t="shared" ca="1" si="1671"/>
        <v>3500100</v>
      </c>
      <c r="CK1369" s="80">
        <f t="shared" ca="1" si="1671"/>
        <v>3550100</v>
      </c>
      <c r="CL1369" s="80">
        <f t="shared" ca="1" si="1671"/>
        <v>3600100</v>
      </c>
      <c r="CN1369" s="80">
        <f>CN1366</f>
        <v>100</v>
      </c>
      <c r="CO1369" s="80" t="e">
        <f t="shared" ref="CO1369:CO1371" ca="1" si="1672">-CO1361+CN1369</f>
        <v>#N/A</v>
      </c>
      <c r="CP1369" s="80" t="e">
        <f t="shared" ref="CP1369:DL1371" ca="1" si="1673">-CP1361+CO1369</f>
        <v>#N/A</v>
      </c>
      <c r="CQ1369" s="80" t="e">
        <f t="shared" ca="1" si="1673"/>
        <v>#N/A</v>
      </c>
      <c r="CR1369" s="80" t="e">
        <f t="shared" ca="1" si="1673"/>
        <v>#N/A</v>
      </c>
      <c r="CS1369" s="80" t="e">
        <f t="shared" ca="1" si="1673"/>
        <v>#N/A</v>
      </c>
      <c r="CT1369" s="80" t="e">
        <f t="shared" ca="1" si="1673"/>
        <v>#N/A</v>
      </c>
      <c r="CU1369" s="80" t="e">
        <f t="shared" ca="1" si="1673"/>
        <v>#N/A</v>
      </c>
      <c r="CV1369" s="80" t="e">
        <f t="shared" ca="1" si="1673"/>
        <v>#N/A</v>
      </c>
      <c r="CW1369" s="80" t="e">
        <f t="shared" ca="1" si="1673"/>
        <v>#N/A</v>
      </c>
      <c r="CX1369" s="80" t="e">
        <f t="shared" ca="1" si="1673"/>
        <v>#N/A</v>
      </c>
      <c r="CY1369" s="80" t="e">
        <f t="shared" ca="1" si="1673"/>
        <v>#N/A</v>
      </c>
      <c r="CZ1369" s="80" t="e">
        <f t="shared" ca="1" si="1673"/>
        <v>#N/A</v>
      </c>
      <c r="DA1369" s="80" t="e">
        <f t="shared" ca="1" si="1673"/>
        <v>#N/A</v>
      </c>
      <c r="DB1369" s="80" t="e">
        <f t="shared" ca="1" si="1673"/>
        <v>#N/A</v>
      </c>
      <c r="DC1369" s="80" t="e">
        <f t="shared" ca="1" si="1673"/>
        <v>#N/A</v>
      </c>
      <c r="DD1369" s="80" t="e">
        <f t="shared" ca="1" si="1673"/>
        <v>#N/A</v>
      </c>
      <c r="DE1369" s="80" t="e">
        <f t="shared" ca="1" si="1673"/>
        <v>#N/A</v>
      </c>
      <c r="DF1369" s="80" t="e">
        <f t="shared" ca="1" si="1673"/>
        <v>#N/A</v>
      </c>
      <c r="DG1369" s="80" t="e">
        <f t="shared" ca="1" si="1673"/>
        <v>#N/A</v>
      </c>
      <c r="DH1369" s="80" t="e">
        <f t="shared" ca="1" si="1673"/>
        <v>#N/A</v>
      </c>
      <c r="DI1369" s="80" t="e">
        <f t="shared" ca="1" si="1673"/>
        <v>#N/A</v>
      </c>
      <c r="DJ1369" s="80" t="e">
        <f t="shared" ca="1" si="1673"/>
        <v>#N/A</v>
      </c>
      <c r="DK1369" s="80" t="e">
        <f t="shared" ca="1" si="1673"/>
        <v>#N/A</v>
      </c>
      <c r="DL1369" s="80" t="e">
        <f t="shared" ca="1" si="1673"/>
        <v>#N/A</v>
      </c>
    </row>
    <row r="1370" spans="2:116" x14ac:dyDescent="0.4">
      <c r="B1370" s="8" t="str">
        <f t="shared" si="1668"/>
        <v>1370 FAINT-S</v>
      </c>
      <c r="D1370" t="s">
        <v>766</v>
      </c>
      <c r="E1370" s="8" t="str">
        <f t="shared" si="1662"/>
        <v>1370 FAINT-S</v>
      </c>
      <c r="G1370" s="158" t="str">
        <f>"Accumulated amortization - "&amp;SUBSTITUTE(G1354,":","")</f>
        <v>Accumulated amortization - Volume driven secondary intangible assets</v>
      </c>
      <c r="J1370" s="81">
        <f>-H1357/H1356*J1369</f>
        <v>0</v>
      </c>
      <c r="K1370" s="37">
        <f ca="1">SUMIF($4:$4,K$2,1370:1370)</f>
        <v>-70397.479383104757</v>
      </c>
      <c r="L1370" s="37">
        <f ca="1">SUMIF($4:$4,L$2,1370:1370)</f>
        <v>-290577.22226618236</v>
      </c>
      <c r="M1370" s="37">
        <f ca="1">SUMIF($4:$4,M$2,1370:1370)</f>
        <v>-694010.03312833188</v>
      </c>
      <c r="N1370" s="37">
        <f ca="1">SUMIF($4:$4,N$2,1370:1370)</f>
        <v>-1321646.2051831665</v>
      </c>
      <c r="O1370" s="37">
        <f ca="1">SUMIF($4:$4,O$2,1370:1370)</f>
        <v>-2223586.9098957488</v>
      </c>
      <c r="P1370" s="37">
        <f ca="1">SUMIF($4:$4,P$2,1370:1370)</f>
        <v>-3386257.7986475062</v>
      </c>
      <c r="R1370" s="37">
        <f>$J1370</f>
        <v>0</v>
      </c>
      <c r="S1370" s="81">
        <f t="shared" ref="S1370:AX1372" ca="1" si="1674">R1370+S1364</f>
        <v>-848.98305084745755</v>
      </c>
      <c r="T1370" s="81">
        <f t="shared" ca="1" si="1674"/>
        <v>-2559.6437805228379</v>
      </c>
      <c r="U1370" s="81">
        <f t="shared" ca="1" si="1674"/>
        <v>-5146.5868954469533</v>
      </c>
      <c r="V1370" s="81">
        <f t="shared" ca="1" si="1674"/>
        <v>-8624.6646394375784</v>
      </c>
      <c r="W1370" s="81">
        <f t="shared" ca="1" si="1674"/>
        <v>-13008.980989258554</v>
      </c>
      <c r="X1370" s="81">
        <f t="shared" ca="1" si="1674"/>
        <v>-18314.895921279887</v>
      </c>
      <c r="Y1370" s="81">
        <f t="shared" ca="1" si="1674"/>
        <v>-24558.029750454123</v>
      </c>
      <c r="Z1370" s="81">
        <f t="shared" ca="1" si="1674"/>
        <v>-31754.267542834699</v>
      </c>
      <c r="AA1370" s="81">
        <f t="shared" ca="1" si="1674"/>
        <v>-39919.763602882747</v>
      </c>
      <c r="AB1370" s="81">
        <f t="shared" ca="1" si="1674"/>
        <v>-49070.946036829911</v>
      </c>
      <c r="AC1370" s="81">
        <f t="shared" ca="1" si="1674"/>
        <v>-59224.521393386349</v>
      </c>
      <c r="AD1370" s="81">
        <f t="shared" ca="1" si="1674"/>
        <v>-70397.479383104757</v>
      </c>
      <c r="AE1370" s="81">
        <f t="shared" ca="1" si="1674"/>
        <v>-82607.097677733647</v>
      </c>
      <c r="AF1370" s="81">
        <f t="shared" ca="1" si="1674"/>
        <v>-95870.946790915579</v>
      </c>
      <c r="AG1370" s="81">
        <f t="shared" ca="1" si="1674"/>
        <v>-110206.89504160907</v>
      </c>
      <c r="AH1370" s="81">
        <f t="shared" ca="1" si="1674"/>
        <v>-125633.11360163635</v>
      </c>
      <c r="AI1370" s="81">
        <f t="shared" ca="1" si="1674"/>
        <v>-142168.08162878273</v>
      </c>
      <c r="AJ1370" s="81">
        <f t="shared" ca="1" si="1674"/>
        <v>-159830.5914868977</v>
      </c>
      <c r="AK1370" s="81">
        <f t="shared" ca="1" si="1674"/>
        <v>-178639.75405447223</v>
      </c>
      <c r="AL1370" s="81">
        <f t="shared" ca="1" si="1674"/>
        <v>-198615.00412319211</v>
      </c>
      <c r="AM1370" s="81">
        <f t="shared" ca="1" si="1674"/>
        <v>-219776.10588799196</v>
      </c>
      <c r="AN1370" s="81">
        <f t="shared" ca="1" si="1674"/>
        <v>-242143.15853016131</v>
      </c>
      <c r="AO1370" s="81">
        <f t="shared" ca="1" si="1674"/>
        <v>-265736.60189507931</v>
      </c>
      <c r="AP1370" s="81">
        <f t="shared" ca="1" si="1674"/>
        <v>-290577.22226618236</v>
      </c>
      <c r="AQ1370" s="81">
        <f t="shared" ca="1" si="1674"/>
        <v>-316686.15823679563</v>
      </c>
      <c r="AR1370" s="81">
        <f t="shared" ca="1" si="1674"/>
        <v>-344084.9066814871</v>
      </c>
      <c r="AS1370" s="81">
        <f t="shared" ca="1" si="1674"/>
        <v>-372795.32882863097</v>
      </c>
      <c r="AT1370" s="81">
        <f t="shared" ca="1" si="1674"/>
        <v>-402839.65643589589</v>
      </c>
      <c r="AU1370" s="81">
        <f t="shared" ca="1" si="1674"/>
        <v>-434240.49807040259</v>
      </c>
      <c r="AV1370" s="81">
        <f t="shared" ca="1" si="1674"/>
        <v>-467020.8454953247</v>
      </c>
      <c r="AW1370" s="81">
        <f t="shared" ca="1" si="1674"/>
        <v>-501204.08016473695</v>
      </c>
      <c r="AX1370" s="81">
        <f t="shared" ca="1" si="1674"/>
        <v>-536813.97982854606</v>
      </c>
      <c r="AY1370" s="81">
        <f t="shared" ref="AY1370:CD1372" ca="1" si="1675">AX1370+AY1364</f>
        <v>-573874.72524936893</v>
      </c>
      <c r="AZ1370" s="81">
        <f t="shared" ca="1" si="1675"/>
        <v>-612410.90703325649</v>
      </c>
      <c r="BA1370" s="81">
        <f t="shared" ca="1" si="1675"/>
        <v>-652447.53257619299</v>
      </c>
      <c r="BB1370" s="81">
        <f t="shared" ca="1" si="1675"/>
        <v>-694010.03312833188</v>
      </c>
      <c r="BC1370" s="81">
        <f t="shared" ca="1" si="1675"/>
        <v>-737124.27097796462</v>
      </c>
      <c r="BD1370" s="81">
        <f t="shared" ca="1" si="1675"/>
        <v>-781816.54675725219</v>
      </c>
      <c r="BE1370" s="81">
        <f t="shared" ca="1" si="1675"/>
        <v>-828113.60687178187</v>
      </c>
      <c r="BF1370" s="81">
        <f t="shared" ca="1" si="1675"/>
        <v>-876042.65105604939</v>
      </c>
      <c r="BG1370" s="81">
        <f t="shared" ca="1" si="1675"/>
        <v>-925631.34005699935</v>
      </c>
      <c r="BH1370" s="81">
        <f t="shared" ca="1" si="1675"/>
        <v>-976907.80344779592</v>
      </c>
      <c r="BI1370" s="81">
        <f t="shared" ca="1" si="1675"/>
        <v>-1029900.6475740297</v>
      </c>
      <c r="BJ1370" s="81">
        <f t="shared" ca="1" si="1675"/>
        <v>-1084638.9636346065</v>
      </c>
      <c r="BK1370" s="81">
        <f t="shared" ca="1" si="1675"/>
        <v>-1141152.3358995998</v>
      </c>
      <c r="BL1370" s="81">
        <f t="shared" ca="1" si="1675"/>
        <v>-1199470.8500673897</v>
      </c>
      <c r="BM1370" s="81">
        <f t="shared" ca="1" si="1675"/>
        <v>-1259625.101763447</v>
      </c>
      <c r="BN1370" s="81">
        <f t="shared" ca="1" si="1675"/>
        <v>-1321646.2051831665</v>
      </c>
      <c r="BO1370" s="81">
        <f t="shared" ca="1" si="1675"/>
        <v>-1385565.8018811862</v>
      </c>
      <c r="BP1370" s="81">
        <f t="shared" ca="1" si="1675"/>
        <v>-1451416.069709681</v>
      </c>
      <c r="BQ1370" s="81">
        <f t="shared" ca="1" si="1675"/>
        <v>-1519229.73190815</v>
      </c>
      <c r="BR1370" s="81">
        <f t="shared" ca="1" si="1675"/>
        <v>-1589040.0663472712</v>
      </c>
      <c r="BS1370" s="81">
        <f t="shared" ca="1" si="1675"/>
        <v>-1660880.9149294284</v>
      </c>
      <c r="BT1370" s="81">
        <f t="shared" ca="1" si="1675"/>
        <v>-1734786.6931485713</v>
      </c>
      <c r="BU1370" s="81">
        <f t="shared" ca="1" si="1675"/>
        <v>-1810792.3998121065</v>
      </c>
      <c r="BV1370" s="81">
        <f t="shared" ca="1" si="1675"/>
        <v>-1888933.626927566</v>
      </c>
      <c r="BW1370" s="81">
        <f t="shared" ca="1" si="1675"/>
        <v>-1969246.5697568469</v>
      </c>
      <c r="BX1370" s="81">
        <f t="shared" ca="1" si="1675"/>
        <v>-2051768.0370408613</v>
      </c>
      <c r="BY1370" s="81">
        <f t="shared" ca="1" si="1675"/>
        <v>-2136535.4613974863</v>
      </c>
      <c r="BZ1370" s="81">
        <f t="shared" ca="1" si="1675"/>
        <v>-2223586.9098957488</v>
      </c>
      <c r="CA1370" s="81">
        <f t="shared" ca="1" si="1675"/>
        <v>-2312112.1117583886</v>
      </c>
      <c r="CB1370" s="81">
        <f t="shared" ca="1" si="1675"/>
        <v>-2402123.351228008</v>
      </c>
      <c r="CC1370" s="81">
        <f t="shared" ca="1" si="1675"/>
        <v>-2493631.2106762705</v>
      </c>
      <c r="CD1370" s="81">
        <f t="shared" ca="1" si="1675"/>
        <v>-2586646.2042996744</v>
      </c>
      <c r="CE1370" s="81">
        <f t="shared" ref="CE1370:CL1372" ca="1" si="1676">CD1370+CE1364</f>
        <v>-2681178.7727684919</v>
      </c>
      <c r="CF1370" s="81">
        <f t="shared" ca="1" si="1676"/>
        <v>-2777239.2777139028</v>
      </c>
      <c r="CG1370" s="81">
        <f t="shared" ca="1" si="1676"/>
        <v>-2874837.9960493711</v>
      </c>
      <c r="CH1370" s="81">
        <f t="shared" ca="1" si="1676"/>
        <v>-2973985.1141222343</v>
      </c>
      <c r="CI1370" s="81">
        <f t="shared" ca="1" si="1676"/>
        <v>-3074690.7216913765</v>
      </c>
      <c r="CJ1370" s="81">
        <f t="shared" ca="1" si="1676"/>
        <v>-3176964.8057267745</v>
      </c>
      <c r="CK1370" s="81">
        <f t="shared" ca="1" si="1676"/>
        <v>-3280817.2440266041</v>
      </c>
      <c r="CL1370" s="81">
        <f t="shared" ca="1" si="1676"/>
        <v>-3386257.7986475062</v>
      </c>
      <c r="CN1370" s="81">
        <f>-H1357/H1356*CN1369</f>
        <v>0</v>
      </c>
      <c r="CO1370" s="81" t="e">
        <f t="shared" ref="CO1370:CO1372" ca="1" si="1677">CN1370+CO1364</f>
        <v>#N/A</v>
      </c>
      <c r="CP1370" s="81" t="e">
        <f t="shared" ref="CP1370:DL1372" ca="1" si="1678">CO1370+CP1364</f>
        <v>#N/A</v>
      </c>
      <c r="CQ1370" s="81" t="e">
        <f t="shared" ca="1" si="1678"/>
        <v>#N/A</v>
      </c>
      <c r="CR1370" s="81" t="e">
        <f t="shared" ca="1" si="1678"/>
        <v>#N/A</v>
      </c>
      <c r="CS1370" s="81" t="e">
        <f t="shared" ca="1" si="1678"/>
        <v>#N/A</v>
      </c>
      <c r="CT1370" s="81" t="e">
        <f t="shared" ca="1" si="1678"/>
        <v>#N/A</v>
      </c>
      <c r="CU1370" s="81" t="e">
        <f t="shared" ca="1" si="1678"/>
        <v>#N/A</v>
      </c>
      <c r="CV1370" s="81" t="e">
        <f t="shared" ca="1" si="1678"/>
        <v>#N/A</v>
      </c>
      <c r="CW1370" s="81" t="e">
        <f t="shared" ca="1" si="1678"/>
        <v>#N/A</v>
      </c>
      <c r="CX1370" s="81" t="e">
        <f t="shared" ca="1" si="1678"/>
        <v>#N/A</v>
      </c>
      <c r="CY1370" s="81" t="e">
        <f t="shared" ca="1" si="1678"/>
        <v>#N/A</v>
      </c>
      <c r="CZ1370" s="81" t="e">
        <f t="shared" ca="1" si="1678"/>
        <v>#N/A</v>
      </c>
      <c r="DA1370" s="81" t="e">
        <f t="shared" ca="1" si="1678"/>
        <v>#N/A</v>
      </c>
      <c r="DB1370" s="81" t="e">
        <f t="shared" ca="1" si="1678"/>
        <v>#N/A</v>
      </c>
      <c r="DC1370" s="81" t="e">
        <f t="shared" ca="1" si="1678"/>
        <v>#N/A</v>
      </c>
      <c r="DD1370" s="81" t="e">
        <f t="shared" ca="1" si="1678"/>
        <v>#N/A</v>
      </c>
      <c r="DE1370" s="81" t="e">
        <f t="shared" ca="1" si="1678"/>
        <v>#N/A</v>
      </c>
      <c r="DF1370" s="81" t="e">
        <f t="shared" ca="1" si="1678"/>
        <v>#N/A</v>
      </c>
      <c r="DG1370" s="81" t="e">
        <f t="shared" ca="1" si="1678"/>
        <v>#N/A</v>
      </c>
      <c r="DH1370" s="81" t="e">
        <f t="shared" ca="1" si="1678"/>
        <v>#N/A</v>
      </c>
      <c r="DI1370" s="81" t="e">
        <f t="shared" ca="1" si="1678"/>
        <v>#N/A</v>
      </c>
      <c r="DJ1370" s="81" t="e">
        <f t="shared" ca="1" si="1678"/>
        <v>#N/A</v>
      </c>
      <c r="DK1370" s="81" t="e">
        <f t="shared" ca="1" si="1678"/>
        <v>#N/A</v>
      </c>
      <c r="DL1370" s="81" t="e">
        <f t="shared" ca="1" si="1678"/>
        <v>#N/A</v>
      </c>
    </row>
    <row r="1371" spans="2:116" x14ac:dyDescent="0.4">
      <c r="B1371" s="8" t="str">
        <f t="shared" si="1668"/>
        <v>1371 FAINT-S</v>
      </c>
      <c r="C1371" t="s">
        <v>240</v>
      </c>
      <c r="D1371" t="s">
        <v>766</v>
      </c>
      <c r="E1371" s="8" t="str">
        <f t="shared" si="1662"/>
        <v>1371 FAINT-S</v>
      </c>
      <c r="G1371" s="126" t="str">
        <f>"Net Intangibles - "&amp;SUBSTITUTE(G1354,":","")</f>
        <v>Net Intangibles - Volume driven secondary intangible assets</v>
      </c>
      <c r="H1371" s="27"/>
      <c r="J1371" s="33">
        <f ca="1">SUMIF($4:$4,J$2,1371:1371)</f>
        <v>100</v>
      </c>
      <c r="K1371" s="33">
        <f ca="1">SUMIF($4:$4,K$2,1371:1371)</f>
        <v>529702.52061689529</v>
      </c>
      <c r="L1371" s="33">
        <f ca="1">SUMIF($4:$4,L$2,1371:1371)</f>
        <v>909522.7777338177</v>
      </c>
      <c r="M1371" s="33">
        <f ca="1">SUMIF($4:$4,M$2,1371:1371)</f>
        <v>1106089.9668716681</v>
      </c>
      <c r="N1371" s="33">
        <f ca="1">SUMIF($4:$4,N$2,1371:1371)</f>
        <v>1078453.7948168335</v>
      </c>
      <c r="O1371" s="33">
        <f ca="1">SUMIF($4:$4,O$2,1371:1371)</f>
        <v>776513.09010425117</v>
      </c>
      <c r="P1371" s="33">
        <f ca="1">SUMIF($4:$4,P$2,1371:1371)</f>
        <v>213842.20135249384</v>
      </c>
      <c r="R1371" s="33">
        <f ca="1">$J1371</f>
        <v>100</v>
      </c>
      <c r="S1371" s="77">
        <f t="shared" ref="S1371:AX1373" ca="1" si="1679">SUM(S1369:S1370)</f>
        <v>49251.016949152545</v>
      </c>
      <c r="T1371" s="77">
        <f t="shared" ca="1" si="1679"/>
        <v>97540.356219477166</v>
      </c>
      <c r="U1371" s="77">
        <f t="shared" ca="1" si="1679"/>
        <v>144953.41310455304</v>
      </c>
      <c r="V1371" s="77">
        <f t="shared" ca="1" si="1679"/>
        <v>191475.33536056243</v>
      </c>
      <c r="W1371" s="77">
        <f t="shared" ca="1" si="1679"/>
        <v>237091.01901074144</v>
      </c>
      <c r="X1371" s="77">
        <f t="shared" ca="1" si="1679"/>
        <v>281785.10407872009</v>
      </c>
      <c r="Y1371" s="77">
        <f t="shared" ca="1" si="1679"/>
        <v>325541.97024954588</v>
      </c>
      <c r="Z1371" s="77">
        <f t="shared" ca="1" si="1679"/>
        <v>368345.73245716532</v>
      </c>
      <c r="AA1371" s="77">
        <f t="shared" ca="1" si="1679"/>
        <v>410180.23639711726</v>
      </c>
      <c r="AB1371" s="77">
        <f t="shared" ca="1" si="1679"/>
        <v>451029.0539631701</v>
      </c>
      <c r="AC1371" s="77">
        <f t="shared" ca="1" si="1679"/>
        <v>490875.47860661364</v>
      </c>
      <c r="AD1371" s="77">
        <f t="shared" ca="1" si="1679"/>
        <v>529702.52061689529</v>
      </c>
      <c r="AE1371" s="77">
        <f t="shared" ca="1" si="1679"/>
        <v>567492.90232226637</v>
      </c>
      <c r="AF1371" s="77">
        <f t="shared" ca="1" si="1679"/>
        <v>604229.05320908444</v>
      </c>
      <c r="AG1371" s="77">
        <f t="shared" ca="1" si="1679"/>
        <v>639893.10495839093</v>
      </c>
      <c r="AH1371" s="77">
        <f t="shared" ca="1" si="1679"/>
        <v>674466.88639836363</v>
      </c>
      <c r="AI1371" s="77">
        <f t="shared" ca="1" si="1679"/>
        <v>707931.91837121733</v>
      </c>
      <c r="AJ1371" s="77">
        <f t="shared" ca="1" si="1679"/>
        <v>740269.40851310233</v>
      </c>
      <c r="AK1371" s="77">
        <f t="shared" ca="1" si="1679"/>
        <v>771460.2459455278</v>
      </c>
      <c r="AL1371" s="77">
        <f t="shared" ca="1" si="1679"/>
        <v>801484.99587680795</v>
      </c>
      <c r="AM1371" s="77">
        <f t="shared" ca="1" si="1679"/>
        <v>830323.89411200804</v>
      </c>
      <c r="AN1371" s="77">
        <f t="shared" ca="1" si="1679"/>
        <v>857956.84146983875</v>
      </c>
      <c r="AO1371" s="77">
        <f t="shared" ca="1" si="1679"/>
        <v>884363.39810492075</v>
      </c>
      <c r="AP1371" s="77">
        <f t="shared" ca="1" si="1679"/>
        <v>909522.7777338177</v>
      </c>
      <c r="AQ1371" s="77">
        <f t="shared" ca="1" si="1679"/>
        <v>933413.84176320443</v>
      </c>
      <c r="AR1371" s="77">
        <f t="shared" ca="1" si="1679"/>
        <v>956015.0933185129</v>
      </c>
      <c r="AS1371" s="77">
        <f t="shared" ca="1" si="1679"/>
        <v>977304.67117136903</v>
      </c>
      <c r="AT1371" s="77">
        <f t="shared" ca="1" si="1679"/>
        <v>997260.34356410406</v>
      </c>
      <c r="AU1371" s="77">
        <f t="shared" ca="1" si="1679"/>
        <v>1015859.5019295975</v>
      </c>
      <c r="AV1371" s="77">
        <f t="shared" ca="1" si="1679"/>
        <v>1033079.1545046753</v>
      </c>
      <c r="AW1371" s="77">
        <f t="shared" ca="1" si="1679"/>
        <v>1048895.9198352629</v>
      </c>
      <c r="AX1371" s="77">
        <f t="shared" ca="1" si="1679"/>
        <v>1063286.0201714539</v>
      </c>
      <c r="AY1371" s="77">
        <f t="shared" ref="AY1371:CD1373" ca="1" si="1680">SUM(AY1369:AY1370)</f>
        <v>1076225.2747506311</v>
      </c>
      <c r="AZ1371" s="77">
        <f t="shared" ca="1" si="1680"/>
        <v>1087689.0929667435</v>
      </c>
      <c r="BA1371" s="77">
        <f t="shared" ca="1" si="1680"/>
        <v>1097652.4674238069</v>
      </c>
      <c r="BB1371" s="77">
        <f t="shared" ca="1" si="1680"/>
        <v>1106089.9668716681</v>
      </c>
      <c r="BC1371" s="77">
        <f t="shared" ca="1" si="1680"/>
        <v>1112975.7290220354</v>
      </c>
      <c r="BD1371" s="77">
        <f t="shared" ca="1" si="1680"/>
        <v>1118283.4532427478</v>
      </c>
      <c r="BE1371" s="77">
        <f t="shared" ca="1" si="1680"/>
        <v>1121986.3931282181</v>
      </c>
      <c r="BF1371" s="77">
        <f t="shared" ca="1" si="1680"/>
        <v>1124057.3489439506</v>
      </c>
      <c r="BG1371" s="77">
        <f t="shared" ca="1" si="1680"/>
        <v>1124468.6599430006</v>
      </c>
      <c r="BH1371" s="77">
        <f t="shared" ca="1" si="1680"/>
        <v>1123192.196552204</v>
      </c>
      <c r="BI1371" s="77">
        <f t="shared" ca="1" si="1680"/>
        <v>1120199.3524259701</v>
      </c>
      <c r="BJ1371" s="77">
        <f t="shared" ca="1" si="1680"/>
        <v>1115461.0363653935</v>
      </c>
      <c r="BK1371" s="77">
        <f t="shared" ca="1" si="1680"/>
        <v>1108947.6641004002</v>
      </c>
      <c r="BL1371" s="77">
        <f t="shared" ca="1" si="1680"/>
        <v>1100629.1499326103</v>
      </c>
      <c r="BM1371" s="77">
        <f t="shared" ca="1" si="1680"/>
        <v>1090474.898236553</v>
      </c>
      <c r="BN1371" s="77">
        <f t="shared" ca="1" si="1680"/>
        <v>1078453.7948168335</v>
      </c>
      <c r="BO1371" s="77">
        <f t="shared" ca="1" si="1680"/>
        <v>1064534.1981188138</v>
      </c>
      <c r="BP1371" s="77">
        <f t="shared" ca="1" si="1680"/>
        <v>1048683.930290319</v>
      </c>
      <c r="BQ1371" s="77">
        <f t="shared" ca="1" si="1680"/>
        <v>1030870.26809185</v>
      </c>
      <c r="BR1371" s="77">
        <f t="shared" ca="1" si="1680"/>
        <v>1011059.9336527288</v>
      </c>
      <c r="BS1371" s="77">
        <f t="shared" ca="1" si="1680"/>
        <v>989219.08507057163</v>
      </c>
      <c r="BT1371" s="77">
        <f t="shared" ca="1" si="1680"/>
        <v>965313.3068514287</v>
      </c>
      <c r="BU1371" s="77">
        <f t="shared" ca="1" si="1680"/>
        <v>939307.60018789349</v>
      </c>
      <c r="BV1371" s="77">
        <f t="shared" ca="1" si="1680"/>
        <v>911166.37307243398</v>
      </c>
      <c r="BW1371" s="77">
        <f t="shared" ca="1" si="1680"/>
        <v>880853.43024315313</v>
      </c>
      <c r="BX1371" s="77">
        <f t="shared" ca="1" si="1680"/>
        <v>848331.96295913868</v>
      </c>
      <c r="BY1371" s="77">
        <f t="shared" ca="1" si="1680"/>
        <v>813564.53860251373</v>
      </c>
      <c r="BZ1371" s="77">
        <f t="shared" ca="1" si="1680"/>
        <v>776513.09010425117</v>
      </c>
      <c r="CA1371" s="77">
        <f t="shared" ca="1" si="1680"/>
        <v>737987.88824161142</v>
      </c>
      <c r="CB1371" s="77">
        <f t="shared" ca="1" si="1680"/>
        <v>697976.64877199195</v>
      </c>
      <c r="CC1371" s="77">
        <f t="shared" ca="1" si="1680"/>
        <v>656468.78932372946</v>
      </c>
      <c r="CD1371" s="77">
        <f t="shared" ca="1" si="1680"/>
        <v>613453.79570032563</v>
      </c>
      <c r="CE1371" s="77">
        <f t="shared" ref="CE1371:CL1373" ca="1" si="1681">SUM(CE1369:CE1370)</f>
        <v>568921.22723150812</v>
      </c>
      <c r="CF1371" s="77">
        <f t="shared" ca="1" si="1681"/>
        <v>522860.72228609724</v>
      </c>
      <c r="CG1371" s="77">
        <f t="shared" ca="1" si="1681"/>
        <v>475262.00395062892</v>
      </c>
      <c r="CH1371" s="77">
        <f t="shared" ca="1" si="1681"/>
        <v>426114.88587776572</v>
      </c>
      <c r="CI1371" s="77">
        <f t="shared" ca="1" si="1681"/>
        <v>375409.27830862347</v>
      </c>
      <c r="CJ1371" s="77">
        <f t="shared" ca="1" si="1681"/>
        <v>323135.1942732255</v>
      </c>
      <c r="CK1371" s="77">
        <f t="shared" ca="1" si="1681"/>
        <v>269282.75597339589</v>
      </c>
      <c r="CL1371" s="77">
        <f t="shared" ca="1" si="1681"/>
        <v>213842.20135249384</v>
      </c>
      <c r="CN1371" s="77">
        <f>SUM(CN1369:CN1370)</f>
        <v>100</v>
      </c>
      <c r="CO1371" s="77" t="e">
        <f t="shared" ref="CO1371:CO1373" ca="1" si="1682">SUM(CO1369:CO1370)</f>
        <v>#N/A</v>
      </c>
      <c r="CP1371" s="77" t="e">
        <f t="shared" ref="CP1371:DK1373" ca="1" si="1683">SUM(CP1369:CP1370)</f>
        <v>#N/A</v>
      </c>
      <c r="CQ1371" s="77" t="e">
        <f t="shared" ca="1" si="1683"/>
        <v>#N/A</v>
      </c>
      <c r="CR1371" s="77" t="e">
        <f t="shared" ca="1" si="1683"/>
        <v>#N/A</v>
      </c>
      <c r="CS1371" s="77" t="e">
        <f t="shared" ca="1" si="1683"/>
        <v>#N/A</v>
      </c>
      <c r="CT1371" s="77" t="e">
        <f t="shared" ca="1" si="1683"/>
        <v>#N/A</v>
      </c>
      <c r="CU1371" s="77" t="e">
        <f t="shared" ca="1" si="1683"/>
        <v>#N/A</v>
      </c>
      <c r="CV1371" s="77" t="e">
        <f t="shared" ca="1" si="1683"/>
        <v>#N/A</v>
      </c>
      <c r="CW1371" s="77" t="e">
        <f t="shared" ca="1" si="1683"/>
        <v>#N/A</v>
      </c>
      <c r="CX1371" s="77" t="e">
        <f t="shared" ca="1" si="1683"/>
        <v>#N/A</v>
      </c>
      <c r="CY1371" s="77" t="e">
        <f t="shared" ca="1" si="1683"/>
        <v>#N/A</v>
      </c>
      <c r="CZ1371" s="77" t="e">
        <f t="shared" ca="1" si="1683"/>
        <v>#N/A</v>
      </c>
      <c r="DA1371" s="77" t="e">
        <f t="shared" ca="1" si="1683"/>
        <v>#N/A</v>
      </c>
      <c r="DB1371" s="77" t="e">
        <f t="shared" ca="1" si="1683"/>
        <v>#N/A</v>
      </c>
      <c r="DC1371" s="77" t="e">
        <f t="shared" ca="1" si="1683"/>
        <v>#N/A</v>
      </c>
      <c r="DD1371" s="77" t="e">
        <f t="shared" ca="1" si="1683"/>
        <v>#N/A</v>
      </c>
      <c r="DE1371" s="77" t="e">
        <f t="shared" ca="1" si="1683"/>
        <v>#N/A</v>
      </c>
      <c r="DF1371" s="77" t="e">
        <f t="shared" ca="1" si="1683"/>
        <v>#N/A</v>
      </c>
      <c r="DG1371" s="77" t="e">
        <f t="shared" ca="1" si="1683"/>
        <v>#N/A</v>
      </c>
      <c r="DH1371" s="77" t="e">
        <f t="shared" ca="1" si="1683"/>
        <v>#N/A</v>
      </c>
      <c r="DI1371" s="77" t="e">
        <f t="shared" ca="1" si="1683"/>
        <v>#N/A</v>
      </c>
      <c r="DJ1371" s="77" t="e">
        <f t="shared" ca="1" si="1683"/>
        <v>#N/A</v>
      </c>
      <c r="DK1371" s="77" t="e">
        <f t="shared" ca="1" si="1683"/>
        <v>#N/A</v>
      </c>
      <c r="DL1371" s="77" t="e">
        <f t="shared" ref="DL1371:DL1373" ca="1" si="1684">SUM(DL1369:DL1370)</f>
        <v>#N/A</v>
      </c>
    </row>
    <row r="1372" spans="2:116" x14ac:dyDescent="0.4">
      <c r="B1372" s="8" t="s">
        <v>244</v>
      </c>
      <c r="D1372" t="s">
        <v>766</v>
      </c>
      <c r="E1372" s="8" t="str">
        <f>ROW()&amp;" "&amp;D1372</f>
        <v>1372 FAINT-S</v>
      </c>
      <c r="G1372" s="126"/>
      <c r="H1372" s="27"/>
      <c r="J1372" s="77"/>
      <c r="K1372" s="33"/>
      <c r="L1372" s="33"/>
      <c r="M1372" s="33"/>
      <c r="N1372" s="33"/>
      <c r="O1372" s="33"/>
      <c r="P1372" s="33"/>
      <c r="R1372" s="33"/>
      <c r="S1372" s="77"/>
      <c r="T1372" s="77"/>
      <c r="U1372" s="77"/>
      <c r="V1372" s="77"/>
      <c r="W1372" s="77"/>
      <c r="X1372" s="77"/>
      <c r="Y1372" s="77"/>
      <c r="Z1372" s="77"/>
      <c r="AA1372" s="77"/>
      <c r="AB1372" s="77"/>
      <c r="AC1372" s="77"/>
      <c r="AD1372" s="77"/>
      <c r="AE1372" s="77"/>
      <c r="AF1372" s="77"/>
      <c r="AG1372" s="77"/>
      <c r="AH1372" s="77"/>
      <c r="AI1372" s="77"/>
      <c r="AJ1372" s="77"/>
      <c r="AK1372" s="77"/>
      <c r="AL1372" s="77"/>
      <c r="AM1372" s="77"/>
      <c r="AN1372" s="77"/>
      <c r="AO1372" s="77"/>
      <c r="AP1372" s="77"/>
      <c r="AQ1372" s="77"/>
      <c r="AR1372" s="77"/>
      <c r="AS1372" s="77"/>
      <c r="AT1372" s="77"/>
      <c r="AU1372" s="77"/>
      <c r="AV1372" s="77"/>
      <c r="AW1372" s="77"/>
      <c r="AX1372" s="77"/>
      <c r="AY1372" s="77"/>
      <c r="AZ1372" s="77"/>
      <c r="BA1372" s="77"/>
      <c r="BB1372" s="77"/>
      <c r="BC1372" s="77"/>
      <c r="BD1372" s="77"/>
      <c r="BE1372" s="77"/>
      <c r="BF1372" s="77"/>
      <c r="BG1372" s="77"/>
      <c r="BH1372" s="77"/>
      <c r="BI1372" s="77"/>
      <c r="BJ1372" s="77"/>
      <c r="BK1372" s="77"/>
      <c r="BL1372" s="77"/>
      <c r="BM1372" s="77"/>
      <c r="BN1372" s="77"/>
      <c r="BO1372" s="77"/>
      <c r="BP1372" s="77"/>
      <c r="BQ1372" s="77"/>
      <c r="BR1372" s="77"/>
      <c r="BS1372" s="77"/>
      <c r="BT1372" s="77"/>
      <c r="BU1372" s="77"/>
      <c r="BV1372" s="77"/>
      <c r="BW1372" s="77"/>
      <c r="BX1372" s="77"/>
      <c r="BY1372" s="77"/>
      <c r="BZ1372" s="77"/>
      <c r="CA1372" s="77"/>
      <c r="CB1372" s="77"/>
      <c r="CC1372" s="77"/>
      <c r="CD1372" s="77"/>
      <c r="CE1372" s="77"/>
      <c r="CF1372" s="77"/>
      <c r="CG1372" s="77"/>
      <c r="CH1372" s="77"/>
      <c r="CI1372" s="77"/>
      <c r="CJ1372" s="77"/>
      <c r="CK1372" s="77"/>
      <c r="CL1372" s="77"/>
      <c r="CN1372" s="77"/>
      <c r="CO1372" s="77"/>
      <c r="CP1372" s="77"/>
      <c r="CQ1372" s="77"/>
      <c r="CR1372" s="77"/>
      <c r="CS1372" s="77"/>
      <c r="CT1372" s="77"/>
      <c r="CU1372" s="77"/>
      <c r="CV1372" s="77"/>
      <c r="CW1372" s="77"/>
      <c r="CX1372" s="77"/>
      <c r="CY1372" s="77"/>
      <c r="CZ1372" s="77"/>
      <c r="DA1372" s="77"/>
      <c r="DB1372" s="77"/>
      <c r="DC1372" s="77"/>
      <c r="DD1372" s="77"/>
      <c r="DE1372" s="77"/>
      <c r="DF1372" s="77"/>
      <c r="DG1372" s="77"/>
      <c r="DH1372" s="77"/>
      <c r="DI1372" s="77"/>
      <c r="DJ1372" s="77"/>
      <c r="DK1372" s="77"/>
      <c r="DL1372" s="77"/>
    </row>
    <row r="1373" spans="2:116" x14ac:dyDescent="0.4">
      <c r="B1373" t="s">
        <v>332</v>
      </c>
      <c r="D1373" t="s">
        <v>766</v>
      </c>
      <c r="E1373" s="8" t="str">
        <f>ROW()&amp;" "&amp;D1373</f>
        <v>1373 FAINT-S</v>
      </c>
      <c r="G1373" s="136" t="str">
        <f>G1346</f>
        <v>(Primary label)</v>
      </c>
      <c r="H1373" s="27"/>
      <c r="I1373" s="78"/>
      <c r="J1373" s="78"/>
      <c r="K1373" s="33"/>
      <c r="L1373" s="33"/>
      <c r="M1373" s="33"/>
      <c r="N1373" s="33"/>
      <c r="O1373" s="33"/>
      <c r="P1373" s="33"/>
      <c r="R1373" s="33"/>
      <c r="S1373" s="77"/>
      <c r="T1373" s="77"/>
      <c r="U1373" s="77"/>
      <c r="V1373" s="77"/>
      <c r="W1373" s="77"/>
      <c r="X1373" s="77"/>
      <c r="Y1373" s="77"/>
      <c r="Z1373" s="77"/>
      <c r="AA1373" s="77"/>
      <c r="AB1373" s="77"/>
      <c r="AC1373" s="77"/>
      <c r="AD1373" s="77"/>
      <c r="AE1373" s="77"/>
      <c r="AF1373" s="77"/>
      <c r="AG1373" s="77"/>
      <c r="AH1373" s="77"/>
      <c r="AI1373" s="77"/>
      <c r="AJ1373" s="77"/>
      <c r="AK1373" s="77"/>
      <c r="AL1373" s="77"/>
      <c r="AM1373" s="77"/>
      <c r="AN1373" s="77"/>
      <c r="AO1373" s="77"/>
      <c r="AP1373" s="77"/>
      <c r="AQ1373" s="77"/>
      <c r="AR1373" s="77"/>
      <c r="AS1373" s="77"/>
      <c r="AT1373" s="77"/>
      <c r="AU1373" s="77"/>
      <c r="AV1373" s="77"/>
      <c r="AW1373" s="77"/>
      <c r="AX1373" s="77"/>
      <c r="AY1373" s="77"/>
      <c r="AZ1373" s="77"/>
      <c r="BA1373" s="77"/>
      <c r="BB1373" s="77"/>
      <c r="BC1373" s="77"/>
      <c r="BD1373" s="77"/>
      <c r="BE1373" s="77"/>
      <c r="BF1373" s="77"/>
      <c r="BG1373" s="77"/>
      <c r="BH1373" s="77"/>
      <c r="BI1373" s="77"/>
      <c r="BJ1373" s="77"/>
      <c r="BK1373" s="77"/>
      <c r="BL1373" s="77"/>
      <c r="BM1373" s="77"/>
      <c r="BN1373" s="77"/>
      <c r="BO1373" s="77"/>
      <c r="BP1373" s="77"/>
      <c r="BQ1373" s="77"/>
      <c r="BR1373" s="77"/>
      <c r="BS1373" s="77"/>
      <c r="BT1373" s="77"/>
      <c r="BU1373" s="77"/>
      <c r="BV1373" s="77"/>
      <c r="BW1373" s="77"/>
      <c r="BX1373" s="77"/>
      <c r="BY1373" s="77"/>
      <c r="BZ1373" s="77"/>
      <c r="CA1373" s="77"/>
      <c r="CB1373" s="77"/>
      <c r="CC1373" s="77"/>
      <c r="CD1373" s="77"/>
      <c r="CE1373" s="77"/>
      <c r="CF1373" s="77"/>
      <c r="CG1373" s="77"/>
      <c r="CH1373" s="77"/>
      <c r="CI1373" s="77"/>
      <c r="CJ1373" s="77"/>
      <c r="CK1373" s="77"/>
      <c r="CL1373" s="77"/>
      <c r="CN1373" s="78"/>
      <c r="CO1373" s="77"/>
      <c r="CP1373" s="77"/>
      <c r="CQ1373" s="77"/>
      <c r="CR1373" s="77"/>
      <c r="CS1373" s="77"/>
      <c r="CT1373" s="77"/>
      <c r="CU1373" s="77"/>
      <c r="CV1373" s="77"/>
      <c r="CW1373" s="77"/>
      <c r="CX1373" s="77"/>
      <c r="CY1373" s="77"/>
      <c r="CZ1373" s="77"/>
      <c r="DA1373" s="77"/>
      <c r="DB1373" s="77"/>
      <c r="DC1373" s="77"/>
      <c r="DD1373" s="77"/>
      <c r="DE1373" s="77"/>
      <c r="DF1373" s="77"/>
      <c r="DG1373" s="77"/>
      <c r="DH1373" s="77"/>
      <c r="DI1373" s="77"/>
      <c r="DJ1373" s="77"/>
      <c r="DK1373" s="77"/>
      <c r="DL1373" s="77"/>
    </row>
    <row r="1374" spans="2:116" x14ac:dyDescent="0.4">
      <c r="B1374" t="s">
        <v>332</v>
      </c>
      <c r="D1374" t="s">
        <v>766</v>
      </c>
      <c r="E1374" s="8" t="str">
        <f>ROW()&amp;" "&amp;D1374</f>
        <v>1374 FAINT-S</v>
      </c>
      <c r="G1374" s="136" t="str">
        <f>G1347</f>
        <v>primary unit</v>
      </c>
      <c r="H1374" s="27"/>
      <c r="I1374" s="78"/>
      <c r="J1374" s="78"/>
      <c r="K1374" s="33"/>
      <c r="L1374" s="33"/>
      <c r="M1374" s="33"/>
      <c r="N1374" s="33"/>
      <c r="O1374" s="33"/>
      <c r="P1374" s="33"/>
      <c r="R1374" s="33"/>
      <c r="S1374" s="77"/>
      <c r="T1374" s="77"/>
      <c r="U1374" s="77"/>
      <c r="V1374" s="77"/>
      <c r="W1374" s="77"/>
      <c r="X1374" s="77"/>
      <c r="Y1374" s="77"/>
      <c r="Z1374" s="77"/>
      <c r="AA1374" s="77"/>
      <c r="AB1374" s="77"/>
      <c r="AC1374" s="77"/>
      <c r="AD1374" s="77"/>
      <c r="AE1374" s="77"/>
      <c r="AF1374" s="77"/>
      <c r="AG1374" s="77"/>
      <c r="AH1374" s="77"/>
      <c r="AI1374" s="77"/>
      <c r="AJ1374" s="77"/>
      <c r="AK1374" s="77"/>
      <c r="AL1374" s="77"/>
      <c r="AM1374" s="77"/>
      <c r="AN1374" s="77"/>
      <c r="AO1374" s="77"/>
      <c r="AP1374" s="77"/>
      <c r="AQ1374" s="77"/>
      <c r="AR1374" s="77"/>
      <c r="AS1374" s="77"/>
      <c r="AT1374" s="77"/>
      <c r="AU1374" s="77"/>
      <c r="AV1374" s="77"/>
      <c r="AW1374" s="77"/>
      <c r="AX1374" s="77"/>
      <c r="AY1374" s="77"/>
      <c r="AZ1374" s="77"/>
      <c r="BA1374" s="77"/>
      <c r="BB1374" s="77"/>
      <c r="BC1374" s="77"/>
      <c r="BD1374" s="77"/>
      <c r="BE1374" s="77"/>
      <c r="BF1374" s="77"/>
      <c r="BG1374" s="77"/>
      <c r="BH1374" s="77"/>
      <c r="BI1374" s="77"/>
      <c r="BJ1374" s="77"/>
      <c r="BK1374" s="77"/>
      <c r="BL1374" s="77"/>
      <c r="BM1374" s="77"/>
      <c r="BN1374" s="77"/>
      <c r="BO1374" s="77"/>
      <c r="BP1374" s="77"/>
      <c r="BQ1374" s="77"/>
      <c r="BR1374" s="77"/>
      <c r="BS1374" s="77"/>
      <c r="BT1374" s="77"/>
      <c r="BU1374" s="77"/>
      <c r="BV1374" s="77"/>
      <c r="BW1374" s="77"/>
      <c r="BX1374" s="77"/>
      <c r="BY1374" s="77"/>
      <c r="BZ1374" s="77"/>
      <c r="CA1374" s="77"/>
      <c r="CB1374" s="77"/>
      <c r="CC1374" s="77"/>
      <c r="CD1374" s="77"/>
      <c r="CE1374" s="77"/>
      <c r="CF1374" s="77"/>
      <c r="CG1374" s="77"/>
      <c r="CH1374" s="77"/>
      <c r="CI1374" s="77"/>
      <c r="CJ1374" s="77"/>
      <c r="CK1374" s="77"/>
      <c r="CL1374" s="77"/>
      <c r="CN1374" s="78"/>
      <c r="CO1374" s="77"/>
      <c r="CP1374" s="77"/>
      <c r="CQ1374" s="77"/>
      <c r="CR1374" s="77"/>
      <c r="CS1374" s="77"/>
      <c r="CT1374" s="77"/>
      <c r="CU1374" s="77"/>
      <c r="CV1374" s="77"/>
      <c r="CW1374" s="77"/>
      <c r="CX1374" s="77"/>
      <c r="CY1374" s="77"/>
      <c r="CZ1374" s="77"/>
      <c r="DA1374" s="77"/>
      <c r="DB1374" s="77"/>
      <c r="DC1374" s="77"/>
      <c r="DD1374" s="77"/>
      <c r="DE1374" s="77"/>
      <c r="DF1374" s="77"/>
      <c r="DG1374" s="77"/>
      <c r="DH1374" s="77"/>
      <c r="DI1374" s="77"/>
      <c r="DJ1374" s="77"/>
      <c r="DK1374" s="77"/>
      <c r="DL1374" s="77"/>
    </row>
    <row r="1375" spans="2:116" x14ac:dyDescent="0.4">
      <c r="B1375" t="s">
        <v>332</v>
      </c>
      <c r="D1375" t="s">
        <v>766</v>
      </c>
      <c r="E1375" s="8" t="str">
        <f>ROW()&amp;" "&amp;D1375</f>
        <v>1375 FAINT-S</v>
      </c>
      <c r="G1375" s="136" t="str">
        <f>G1348</f>
        <v>Primary revenue driver</v>
      </c>
      <c r="K1375" s="53"/>
      <c r="L1375" s="53"/>
      <c r="M1375" s="53"/>
      <c r="N1375" s="53"/>
      <c r="O1375" s="53"/>
      <c r="P1375" s="53"/>
      <c r="R1375" s="24"/>
      <c r="S1375" s="179" t="str">
        <f t="shared" ref="S1375:AX1377" si="1685">S1348</f>
        <v>S$16</v>
      </c>
      <c r="T1375" s="179" t="str">
        <f t="shared" si="1685"/>
        <v>T$16</v>
      </c>
      <c r="U1375" s="179" t="str">
        <f t="shared" si="1685"/>
        <v>U$16</v>
      </c>
      <c r="V1375" s="179" t="str">
        <f t="shared" si="1685"/>
        <v>V$16</v>
      </c>
      <c r="W1375" s="179" t="str">
        <f t="shared" si="1685"/>
        <v>W$16</v>
      </c>
      <c r="X1375" s="179" t="str">
        <f t="shared" si="1685"/>
        <v>X$16</v>
      </c>
      <c r="Y1375" s="179" t="str">
        <f t="shared" si="1685"/>
        <v>Y$16</v>
      </c>
      <c r="Z1375" s="179" t="str">
        <f t="shared" si="1685"/>
        <v>Z$16</v>
      </c>
      <c r="AA1375" s="179" t="str">
        <f t="shared" si="1685"/>
        <v>AA$16</v>
      </c>
      <c r="AB1375" s="179" t="str">
        <f t="shared" si="1685"/>
        <v>AB$16</v>
      </c>
      <c r="AC1375" s="179" t="str">
        <f t="shared" si="1685"/>
        <v>AC$16</v>
      </c>
      <c r="AD1375" s="179" t="str">
        <f t="shared" si="1685"/>
        <v>AD$16</v>
      </c>
      <c r="AE1375" s="179" t="str">
        <f t="shared" si="1685"/>
        <v>AE$16</v>
      </c>
      <c r="AF1375" s="179" t="str">
        <f t="shared" si="1685"/>
        <v>AF$16</v>
      </c>
      <c r="AG1375" s="179" t="str">
        <f t="shared" si="1685"/>
        <v>AG$16</v>
      </c>
      <c r="AH1375" s="179" t="str">
        <f t="shared" si="1685"/>
        <v>AH$16</v>
      </c>
      <c r="AI1375" s="179" t="str">
        <f t="shared" si="1685"/>
        <v>AI$16</v>
      </c>
      <c r="AJ1375" s="179" t="str">
        <f t="shared" si="1685"/>
        <v>AJ$16</v>
      </c>
      <c r="AK1375" s="179" t="str">
        <f t="shared" si="1685"/>
        <v>AK$16</v>
      </c>
      <c r="AL1375" s="179" t="str">
        <f t="shared" si="1685"/>
        <v>AL$16</v>
      </c>
      <c r="AM1375" s="179" t="str">
        <f t="shared" si="1685"/>
        <v>AM$16</v>
      </c>
      <c r="AN1375" s="179" t="str">
        <f t="shared" si="1685"/>
        <v>AN$16</v>
      </c>
      <c r="AO1375" s="179" t="str">
        <f t="shared" si="1685"/>
        <v>AO$16</v>
      </c>
      <c r="AP1375" s="179" t="str">
        <f t="shared" si="1685"/>
        <v>AP$16</v>
      </c>
      <c r="AQ1375" s="179" t="str">
        <f t="shared" si="1685"/>
        <v>AQ$16</v>
      </c>
      <c r="AR1375" s="179" t="str">
        <f t="shared" si="1685"/>
        <v>AR$16</v>
      </c>
      <c r="AS1375" s="179" t="str">
        <f t="shared" si="1685"/>
        <v>AS$16</v>
      </c>
      <c r="AT1375" s="179" t="str">
        <f t="shared" si="1685"/>
        <v>AT$16</v>
      </c>
      <c r="AU1375" s="179" t="str">
        <f t="shared" si="1685"/>
        <v>AU$16</v>
      </c>
      <c r="AV1375" s="179" t="str">
        <f t="shared" si="1685"/>
        <v>AV$16</v>
      </c>
      <c r="AW1375" s="179" t="str">
        <f t="shared" si="1685"/>
        <v>AW$16</v>
      </c>
      <c r="AX1375" s="179" t="str">
        <f t="shared" si="1685"/>
        <v>AX$16</v>
      </c>
      <c r="AY1375" s="179" t="str">
        <f t="shared" ref="AY1375:CD1377" si="1686">AY1348</f>
        <v>AY$16</v>
      </c>
      <c r="AZ1375" s="179" t="str">
        <f t="shared" si="1686"/>
        <v>AZ$16</v>
      </c>
      <c r="BA1375" s="179" t="str">
        <f t="shared" si="1686"/>
        <v>BA$16</v>
      </c>
      <c r="BB1375" s="179" t="str">
        <f t="shared" si="1686"/>
        <v>BB$16</v>
      </c>
      <c r="BC1375" s="179" t="str">
        <f t="shared" si="1686"/>
        <v>BC$16</v>
      </c>
      <c r="BD1375" s="179" t="str">
        <f t="shared" si="1686"/>
        <v>BD$16</v>
      </c>
      <c r="BE1375" s="179" t="str">
        <f t="shared" si="1686"/>
        <v>BE$16</v>
      </c>
      <c r="BF1375" s="179" t="str">
        <f t="shared" si="1686"/>
        <v>BF$16</v>
      </c>
      <c r="BG1375" s="179" t="str">
        <f t="shared" si="1686"/>
        <v>BG$16</v>
      </c>
      <c r="BH1375" s="179" t="str">
        <f t="shared" si="1686"/>
        <v>BH$16</v>
      </c>
      <c r="BI1375" s="179" t="str">
        <f t="shared" si="1686"/>
        <v>BI$16</v>
      </c>
      <c r="BJ1375" s="179" t="str">
        <f t="shared" si="1686"/>
        <v>BJ$16</v>
      </c>
      <c r="BK1375" s="179" t="str">
        <f t="shared" si="1686"/>
        <v>BK$16</v>
      </c>
      <c r="BL1375" s="179" t="str">
        <f t="shared" si="1686"/>
        <v>BL$16</v>
      </c>
      <c r="BM1375" s="179" t="str">
        <f t="shared" si="1686"/>
        <v>BM$16</v>
      </c>
      <c r="BN1375" s="179" t="str">
        <f t="shared" si="1686"/>
        <v>BN$16</v>
      </c>
      <c r="BO1375" s="179" t="str">
        <f t="shared" si="1686"/>
        <v>BO$16</v>
      </c>
      <c r="BP1375" s="179" t="str">
        <f t="shared" si="1686"/>
        <v>BP$16</v>
      </c>
      <c r="BQ1375" s="179" t="str">
        <f t="shared" si="1686"/>
        <v>BQ$16</v>
      </c>
      <c r="BR1375" s="179" t="str">
        <f t="shared" si="1686"/>
        <v>BR$16</v>
      </c>
      <c r="BS1375" s="179" t="str">
        <f t="shared" si="1686"/>
        <v>BS$16</v>
      </c>
      <c r="BT1375" s="179" t="str">
        <f t="shared" si="1686"/>
        <v>BT$16</v>
      </c>
      <c r="BU1375" s="179" t="str">
        <f t="shared" si="1686"/>
        <v>BU$16</v>
      </c>
      <c r="BV1375" s="179" t="str">
        <f t="shared" si="1686"/>
        <v>BV$16</v>
      </c>
      <c r="BW1375" s="179" t="str">
        <f t="shared" si="1686"/>
        <v>BW$16</v>
      </c>
      <c r="BX1375" s="179" t="str">
        <f t="shared" si="1686"/>
        <v>BX$16</v>
      </c>
      <c r="BY1375" s="179" t="str">
        <f t="shared" si="1686"/>
        <v>BY$16</v>
      </c>
      <c r="BZ1375" s="179" t="str">
        <f t="shared" si="1686"/>
        <v>BZ$16</v>
      </c>
      <c r="CA1375" s="179" t="str">
        <f t="shared" si="1686"/>
        <v>CA$16</v>
      </c>
      <c r="CB1375" s="179" t="str">
        <f t="shared" si="1686"/>
        <v>CB$16</v>
      </c>
      <c r="CC1375" s="179" t="str">
        <f t="shared" si="1686"/>
        <v>CC$16</v>
      </c>
      <c r="CD1375" s="179" t="str">
        <f t="shared" si="1686"/>
        <v>CD$16</v>
      </c>
      <c r="CE1375" s="179" t="str">
        <f t="shared" ref="CE1375:CL1377" si="1687">CE1348</f>
        <v>CE$16</v>
      </c>
      <c r="CF1375" s="179" t="str">
        <f t="shared" si="1687"/>
        <v>CF$16</v>
      </c>
      <c r="CG1375" s="179" t="str">
        <f t="shared" si="1687"/>
        <v>CG$16</v>
      </c>
      <c r="CH1375" s="179" t="str">
        <f t="shared" si="1687"/>
        <v>CH$16</v>
      </c>
      <c r="CI1375" s="179" t="str">
        <f t="shared" si="1687"/>
        <v>CI$16</v>
      </c>
      <c r="CJ1375" s="179" t="str">
        <f t="shared" si="1687"/>
        <v>CJ$16</v>
      </c>
      <c r="CK1375" s="179" t="str">
        <f t="shared" si="1687"/>
        <v>CK$16</v>
      </c>
      <c r="CL1375" s="179" t="str">
        <f t="shared" si="1687"/>
        <v>CL$16</v>
      </c>
      <c r="CO1375" s="179" t="str">
        <f t="shared" ref="CO1375:DL1377" si="1688">CO1348</f>
        <v>CO$16</v>
      </c>
      <c r="CP1375" s="179" t="str">
        <f t="shared" si="1688"/>
        <v>CP$16</v>
      </c>
      <c r="CQ1375" s="179" t="str">
        <f t="shared" si="1688"/>
        <v>CQ$16</v>
      </c>
      <c r="CR1375" s="179" t="str">
        <f t="shared" si="1688"/>
        <v>CR$16</v>
      </c>
      <c r="CS1375" s="179" t="str">
        <f t="shared" si="1688"/>
        <v>CS$16</v>
      </c>
      <c r="CT1375" s="179" t="str">
        <f t="shared" si="1688"/>
        <v>CT$16</v>
      </c>
      <c r="CU1375" s="179" t="str">
        <f t="shared" si="1688"/>
        <v>CU$16</v>
      </c>
      <c r="CV1375" s="179" t="str">
        <f t="shared" si="1688"/>
        <v>CV$16</v>
      </c>
      <c r="CW1375" s="179" t="str">
        <f t="shared" si="1688"/>
        <v>CW$16</v>
      </c>
      <c r="CX1375" s="179" t="str">
        <f t="shared" si="1688"/>
        <v>CX$16</v>
      </c>
      <c r="CY1375" s="179" t="str">
        <f t="shared" si="1688"/>
        <v>CY$16</v>
      </c>
      <c r="CZ1375" s="179" t="str">
        <f t="shared" si="1688"/>
        <v>CZ$16</v>
      </c>
      <c r="DA1375" s="179" t="str">
        <f t="shared" si="1688"/>
        <v>DA$16</v>
      </c>
      <c r="DB1375" s="179" t="str">
        <f t="shared" si="1688"/>
        <v>DB$16</v>
      </c>
      <c r="DC1375" s="179" t="str">
        <f t="shared" si="1688"/>
        <v>DC$16</v>
      </c>
      <c r="DD1375" s="179" t="str">
        <f t="shared" si="1688"/>
        <v>DD$16</v>
      </c>
      <c r="DE1375" s="179" t="str">
        <f t="shared" si="1688"/>
        <v>DE$16</v>
      </c>
      <c r="DF1375" s="179" t="str">
        <f t="shared" si="1688"/>
        <v>DF$16</v>
      </c>
      <c r="DG1375" s="179" t="str">
        <f t="shared" si="1688"/>
        <v>DG$16</v>
      </c>
      <c r="DH1375" s="179" t="str">
        <f t="shared" si="1688"/>
        <v>DH$16</v>
      </c>
      <c r="DI1375" s="179" t="str">
        <f t="shared" si="1688"/>
        <v>DI$16</v>
      </c>
      <c r="DJ1375" s="179" t="str">
        <f t="shared" si="1688"/>
        <v>DJ$16</v>
      </c>
      <c r="DK1375" s="179" t="str">
        <f t="shared" si="1688"/>
        <v>DK$16</v>
      </c>
      <c r="DL1375" s="179" t="str">
        <f t="shared" si="1688"/>
        <v>DL$16</v>
      </c>
    </row>
    <row r="1376" spans="2:116" x14ac:dyDescent="0.4">
      <c r="B1376" t="s">
        <v>332</v>
      </c>
      <c r="D1376" t="s">
        <v>766</v>
      </c>
      <c r="E1376" s="8" t="str">
        <f>ROW()&amp;" "&amp;D1376</f>
        <v>1376 FAINT-S</v>
      </c>
      <c r="G1376" s="136" t="str">
        <f>G1349</f>
        <v>Primary volume driver</v>
      </c>
      <c r="H1376" s="12"/>
      <c r="I1376" s="60"/>
      <c r="J1376" s="60"/>
      <c r="K1376" s="15"/>
      <c r="L1376" s="15"/>
      <c r="M1376" s="15"/>
      <c r="N1376" s="15"/>
      <c r="O1376" s="15"/>
      <c r="P1376" s="15"/>
      <c r="R1376" s="15"/>
      <c r="S1376" s="179" t="str">
        <f t="shared" ref="S1376:AX1378" si="1689">S1349</f>
        <v>S$17</v>
      </c>
      <c r="T1376" s="179" t="str">
        <f t="shared" si="1689"/>
        <v>T$17</v>
      </c>
      <c r="U1376" s="179" t="str">
        <f t="shared" si="1689"/>
        <v>U$17</v>
      </c>
      <c r="V1376" s="179" t="str">
        <f t="shared" si="1689"/>
        <v>V$17</v>
      </c>
      <c r="W1376" s="179" t="str">
        <f t="shared" si="1689"/>
        <v>W$17</v>
      </c>
      <c r="X1376" s="179" t="str">
        <f t="shared" si="1689"/>
        <v>X$17</v>
      </c>
      <c r="Y1376" s="179" t="str">
        <f t="shared" si="1689"/>
        <v>Y$17</v>
      </c>
      <c r="Z1376" s="179" t="str">
        <f t="shared" si="1689"/>
        <v>Z$17</v>
      </c>
      <c r="AA1376" s="179" t="str">
        <f t="shared" si="1689"/>
        <v>AA$17</v>
      </c>
      <c r="AB1376" s="179" t="str">
        <f t="shared" si="1689"/>
        <v>AB$17</v>
      </c>
      <c r="AC1376" s="179" t="str">
        <f t="shared" si="1689"/>
        <v>AC$17</v>
      </c>
      <c r="AD1376" s="179" t="str">
        <f t="shared" si="1689"/>
        <v>AD$17</v>
      </c>
      <c r="AE1376" s="179" t="str">
        <f t="shared" si="1689"/>
        <v>AE$17</v>
      </c>
      <c r="AF1376" s="179" t="str">
        <f t="shared" si="1689"/>
        <v>AF$17</v>
      </c>
      <c r="AG1376" s="179" t="str">
        <f t="shared" si="1689"/>
        <v>AG$17</v>
      </c>
      <c r="AH1376" s="179" t="str">
        <f t="shared" si="1689"/>
        <v>AH$17</v>
      </c>
      <c r="AI1376" s="179" t="str">
        <f t="shared" si="1689"/>
        <v>AI$17</v>
      </c>
      <c r="AJ1376" s="179" t="str">
        <f t="shared" si="1689"/>
        <v>AJ$17</v>
      </c>
      <c r="AK1376" s="179" t="str">
        <f t="shared" si="1689"/>
        <v>AK$17</v>
      </c>
      <c r="AL1376" s="179" t="str">
        <f t="shared" si="1689"/>
        <v>AL$17</v>
      </c>
      <c r="AM1376" s="179" t="str">
        <f t="shared" si="1689"/>
        <v>AM$17</v>
      </c>
      <c r="AN1376" s="179" t="str">
        <f t="shared" si="1689"/>
        <v>AN$17</v>
      </c>
      <c r="AO1376" s="179" t="str">
        <f t="shared" si="1689"/>
        <v>AO$17</v>
      </c>
      <c r="AP1376" s="179" t="str">
        <f t="shared" si="1689"/>
        <v>AP$17</v>
      </c>
      <c r="AQ1376" s="179" t="str">
        <f t="shared" si="1689"/>
        <v>AQ$17</v>
      </c>
      <c r="AR1376" s="179" t="str">
        <f t="shared" si="1689"/>
        <v>AR$17</v>
      </c>
      <c r="AS1376" s="179" t="str">
        <f t="shared" si="1689"/>
        <v>AS$17</v>
      </c>
      <c r="AT1376" s="179" t="str">
        <f t="shared" si="1689"/>
        <v>AT$17</v>
      </c>
      <c r="AU1376" s="179" t="str">
        <f t="shared" si="1689"/>
        <v>AU$17</v>
      </c>
      <c r="AV1376" s="179" t="str">
        <f t="shared" si="1689"/>
        <v>AV$17</v>
      </c>
      <c r="AW1376" s="179" t="str">
        <f t="shared" si="1689"/>
        <v>AW$17</v>
      </c>
      <c r="AX1376" s="179" t="str">
        <f t="shared" si="1689"/>
        <v>AX$17</v>
      </c>
      <c r="AY1376" s="179" t="str">
        <f t="shared" ref="AY1376:CD1378" si="1690">AY1349</f>
        <v>AY$17</v>
      </c>
      <c r="AZ1376" s="179" t="str">
        <f t="shared" si="1690"/>
        <v>AZ$17</v>
      </c>
      <c r="BA1376" s="179" t="str">
        <f t="shared" si="1690"/>
        <v>BA$17</v>
      </c>
      <c r="BB1376" s="179" t="str">
        <f t="shared" si="1690"/>
        <v>BB$17</v>
      </c>
      <c r="BC1376" s="179" t="str">
        <f t="shared" si="1690"/>
        <v>BC$17</v>
      </c>
      <c r="BD1376" s="179" t="str">
        <f t="shared" si="1690"/>
        <v>BD$17</v>
      </c>
      <c r="BE1376" s="179" t="str">
        <f t="shared" si="1690"/>
        <v>BE$17</v>
      </c>
      <c r="BF1376" s="179" t="str">
        <f t="shared" si="1690"/>
        <v>BF$17</v>
      </c>
      <c r="BG1376" s="179" t="str">
        <f t="shared" si="1690"/>
        <v>BG$17</v>
      </c>
      <c r="BH1376" s="179" t="str">
        <f t="shared" si="1690"/>
        <v>BH$17</v>
      </c>
      <c r="BI1376" s="179" t="str">
        <f t="shared" si="1690"/>
        <v>BI$17</v>
      </c>
      <c r="BJ1376" s="179" t="str">
        <f t="shared" si="1690"/>
        <v>BJ$17</v>
      </c>
      <c r="BK1376" s="179" t="str">
        <f t="shared" si="1690"/>
        <v>BK$17</v>
      </c>
      <c r="BL1376" s="179" t="str">
        <f t="shared" si="1690"/>
        <v>BL$17</v>
      </c>
      <c r="BM1376" s="179" t="str">
        <f t="shared" si="1690"/>
        <v>BM$17</v>
      </c>
      <c r="BN1376" s="179" t="str">
        <f t="shared" si="1690"/>
        <v>BN$17</v>
      </c>
      <c r="BO1376" s="179" t="str">
        <f t="shared" si="1690"/>
        <v>BO$17</v>
      </c>
      <c r="BP1376" s="179" t="str">
        <f t="shared" si="1690"/>
        <v>BP$17</v>
      </c>
      <c r="BQ1376" s="179" t="str">
        <f t="shared" si="1690"/>
        <v>BQ$17</v>
      </c>
      <c r="BR1376" s="179" t="str">
        <f t="shared" si="1690"/>
        <v>BR$17</v>
      </c>
      <c r="BS1376" s="179" t="str">
        <f t="shared" si="1690"/>
        <v>BS$17</v>
      </c>
      <c r="BT1376" s="179" t="str">
        <f t="shared" si="1690"/>
        <v>BT$17</v>
      </c>
      <c r="BU1376" s="179" t="str">
        <f t="shared" si="1690"/>
        <v>BU$17</v>
      </c>
      <c r="BV1376" s="179" t="str">
        <f t="shared" si="1690"/>
        <v>BV$17</v>
      </c>
      <c r="BW1376" s="179" t="str">
        <f t="shared" si="1690"/>
        <v>BW$17</v>
      </c>
      <c r="BX1376" s="179" t="str">
        <f t="shared" si="1690"/>
        <v>BX$17</v>
      </c>
      <c r="BY1376" s="179" t="str">
        <f t="shared" si="1690"/>
        <v>BY$17</v>
      </c>
      <c r="BZ1376" s="179" t="str">
        <f t="shared" si="1690"/>
        <v>BZ$17</v>
      </c>
      <c r="CA1376" s="179" t="str">
        <f t="shared" si="1690"/>
        <v>CA$17</v>
      </c>
      <c r="CB1376" s="179" t="str">
        <f t="shared" si="1690"/>
        <v>CB$17</v>
      </c>
      <c r="CC1376" s="179" t="str">
        <f t="shared" si="1690"/>
        <v>CC$17</v>
      </c>
      <c r="CD1376" s="179" t="str">
        <f t="shared" si="1690"/>
        <v>CD$17</v>
      </c>
      <c r="CE1376" s="179" t="str">
        <f t="shared" ref="CE1376:CL1378" si="1691">CE1349</f>
        <v>CE$17</v>
      </c>
      <c r="CF1376" s="179" t="str">
        <f t="shared" si="1691"/>
        <v>CF$17</v>
      </c>
      <c r="CG1376" s="179" t="str">
        <f t="shared" si="1691"/>
        <v>CG$17</v>
      </c>
      <c r="CH1376" s="179" t="str">
        <f t="shared" si="1691"/>
        <v>CH$17</v>
      </c>
      <c r="CI1376" s="179" t="str">
        <f t="shared" si="1691"/>
        <v>CI$17</v>
      </c>
      <c r="CJ1376" s="179" t="str">
        <f t="shared" si="1691"/>
        <v>CJ$17</v>
      </c>
      <c r="CK1376" s="179" t="str">
        <f t="shared" si="1691"/>
        <v>CK$17</v>
      </c>
      <c r="CL1376" s="179" t="str">
        <f t="shared" si="1691"/>
        <v>CL$17</v>
      </c>
      <c r="CN1376" s="60"/>
      <c r="CO1376" s="179" t="str">
        <f t="shared" ref="CO1376:DL1378" si="1692">CO1349</f>
        <v>CO$17</v>
      </c>
      <c r="CP1376" s="179" t="str">
        <f t="shared" si="1692"/>
        <v>CP$17</v>
      </c>
      <c r="CQ1376" s="179" t="str">
        <f t="shared" si="1692"/>
        <v>CQ$17</v>
      </c>
      <c r="CR1376" s="179" t="str">
        <f t="shared" si="1692"/>
        <v>CR$17</v>
      </c>
      <c r="CS1376" s="179" t="str">
        <f t="shared" si="1692"/>
        <v>CS$17</v>
      </c>
      <c r="CT1376" s="179" t="str">
        <f t="shared" si="1692"/>
        <v>CT$17</v>
      </c>
      <c r="CU1376" s="179" t="str">
        <f t="shared" si="1692"/>
        <v>CU$17</v>
      </c>
      <c r="CV1376" s="179" t="str">
        <f t="shared" si="1692"/>
        <v>CV$17</v>
      </c>
      <c r="CW1376" s="179" t="str">
        <f t="shared" si="1692"/>
        <v>CW$17</v>
      </c>
      <c r="CX1376" s="179" t="str">
        <f t="shared" si="1692"/>
        <v>CX$17</v>
      </c>
      <c r="CY1376" s="179" t="str">
        <f t="shared" si="1692"/>
        <v>CY$17</v>
      </c>
      <c r="CZ1376" s="179" t="str">
        <f t="shared" si="1692"/>
        <v>CZ$17</v>
      </c>
      <c r="DA1376" s="179" t="str">
        <f t="shared" si="1692"/>
        <v>DA$17</v>
      </c>
      <c r="DB1376" s="179" t="str">
        <f t="shared" si="1692"/>
        <v>DB$17</v>
      </c>
      <c r="DC1376" s="179" t="str">
        <f t="shared" si="1692"/>
        <v>DC$17</v>
      </c>
      <c r="DD1376" s="179" t="str">
        <f t="shared" si="1692"/>
        <v>DD$17</v>
      </c>
      <c r="DE1376" s="179" t="str">
        <f t="shared" si="1692"/>
        <v>DE$17</v>
      </c>
      <c r="DF1376" s="179" t="str">
        <f t="shared" si="1692"/>
        <v>DF$17</v>
      </c>
      <c r="DG1376" s="179" t="str">
        <f t="shared" si="1692"/>
        <v>DG$17</v>
      </c>
      <c r="DH1376" s="179" t="str">
        <f t="shared" si="1692"/>
        <v>DH$17</v>
      </c>
      <c r="DI1376" s="179" t="str">
        <f t="shared" si="1692"/>
        <v>DI$17</v>
      </c>
      <c r="DJ1376" s="179" t="str">
        <f t="shared" si="1692"/>
        <v>DJ$17</v>
      </c>
      <c r="DK1376" s="179" t="str">
        <f t="shared" si="1692"/>
        <v>DK$17</v>
      </c>
      <c r="DL1376" s="179" t="str">
        <f t="shared" si="1692"/>
        <v>DL$17</v>
      </c>
    </row>
    <row r="1377" spans="1:116" x14ac:dyDescent="0.4">
      <c r="B1377" t="s">
        <v>332</v>
      </c>
      <c r="D1377" t="s">
        <v>766</v>
      </c>
      <c r="E1377" s="8" t="str">
        <f t="shared" ref="E1377:E1382" si="1693">ROW()&amp;" "&amp;D1377</f>
        <v>1377 FAINT-S</v>
      </c>
      <c r="G1377" s="136" t="str">
        <f>G1354</f>
        <v>Volume driven secondary intangible assets:</v>
      </c>
      <c r="H1377" s="12"/>
      <c r="I1377" s="60"/>
      <c r="J1377" s="60"/>
      <c r="K1377" s="15"/>
      <c r="L1377" s="15"/>
      <c r="M1377" s="15"/>
      <c r="N1377" s="15"/>
      <c r="O1377" s="15"/>
      <c r="P1377" s="15"/>
      <c r="R1377" s="15"/>
      <c r="S1377" s="179">
        <f t="shared" ref="S1377:AX1379" si="1694">S1350</f>
        <v>0</v>
      </c>
      <c r="T1377" s="179">
        <f t="shared" si="1694"/>
        <v>0</v>
      </c>
      <c r="U1377" s="179">
        <f t="shared" si="1694"/>
        <v>0</v>
      </c>
      <c r="V1377" s="179">
        <f t="shared" si="1694"/>
        <v>0</v>
      </c>
      <c r="W1377" s="179">
        <f t="shared" si="1694"/>
        <v>0</v>
      </c>
      <c r="X1377" s="179">
        <f t="shared" si="1694"/>
        <v>0</v>
      </c>
      <c r="Y1377" s="179">
        <f t="shared" si="1694"/>
        <v>0</v>
      </c>
      <c r="Z1377" s="179">
        <f t="shared" si="1694"/>
        <v>0</v>
      </c>
      <c r="AA1377" s="179">
        <f t="shared" si="1694"/>
        <v>0</v>
      </c>
      <c r="AB1377" s="179">
        <f t="shared" si="1694"/>
        <v>0</v>
      </c>
      <c r="AC1377" s="179">
        <f t="shared" si="1694"/>
        <v>0</v>
      </c>
      <c r="AD1377" s="179">
        <f t="shared" si="1694"/>
        <v>0</v>
      </c>
      <c r="AE1377" s="179">
        <f t="shared" si="1694"/>
        <v>0</v>
      </c>
      <c r="AF1377" s="179">
        <f t="shared" si="1694"/>
        <v>0</v>
      </c>
      <c r="AG1377" s="179">
        <f t="shared" si="1694"/>
        <v>0</v>
      </c>
      <c r="AH1377" s="179">
        <f t="shared" si="1694"/>
        <v>0</v>
      </c>
      <c r="AI1377" s="179">
        <f t="shared" si="1694"/>
        <v>0</v>
      </c>
      <c r="AJ1377" s="179">
        <f t="shared" si="1694"/>
        <v>0</v>
      </c>
      <c r="AK1377" s="179">
        <f t="shared" si="1694"/>
        <v>0</v>
      </c>
      <c r="AL1377" s="179">
        <f t="shared" si="1694"/>
        <v>0</v>
      </c>
      <c r="AM1377" s="179">
        <f t="shared" si="1694"/>
        <v>0</v>
      </c>
      <c r="AN1377" s="179">
        <f t="shared" si="1694"/>
        <v>0</v>
      </c>
      <c r="AO1377" s="179">
        <f t="shared" si="1694"/>
        <v>0</v>
      </c>
      <c r="AP1377" s="179">
        <f t="shared" si="1694"/>
        <v>0</v>
      </c>
      <c r="AQ1377" s="179">
        <f t="shared" si="1694"/>
        <v>0</v>
      </c>
      <c r="AR1377" s="179">
        <f t="shared" si="1694"/>
        <v>0</v>
      </c>
      <c r="AS1377" s="179">
        <f t="shared" si="1694"/>
        <v>0</v>
      </c>
      <c r="AT1377" s="179">
        <f t="shared" si="1694"/>
        <v>0</v>
      </c>
      <c r="AU1377" s="179">
        <f t="shared" si="1694"/>
        <v>0</v>
      </c>
      <c r="AV1377" s="179">
        <f t="shared" si="1694"/>
        <v>0</v>
      </c>
      <c r="AW1377" s="179">
        <f t="shared" si="1694"/>
        <v>0</v>
      </c>
      <c r="AX1377" s="179">
        <f t="shared" si="1694"/>
        <v>0</v>
      </c>
      <c r="AY1377" s="179">
        <f t="shared" ref="AY1377:CD1379" si="1695">AY1350</f>
        <v>0</v>
      </c>
      <c r="AZ1377" s="179">
        <f t="shared" si="1695"/>
        <v>0</v>
      </c>
      <c r="BA1377" s="179">
        <f t="shared" si="1695"/>
        <v>0</v>
      </c>
      <c r="BB1377" s="179">
        <f t="shared" si="1695"/>
        <v>0</v>
      </c>
      <c r="BC1377" s="179">
        <f t="shared" si="1695"/>
        <v>0</v>
      </c>
      <c r="BD1377" s="179">
        <f t="shared" si="1695"/>
        <v>0</v>
      </c>
      <c r="BE1377" s="179">
        <f t="shared" si="1695"/>
        <v>0</v>
      </c>
      <c r="BF1377" s="179">
        <f t="shared" si="1695"/>
        <v>0</v>
      </c>
      <c r="BG1377" s="179">
        <f t="shared" si="1695"/>
        <v>0</v>
      </c>
      <c r="BH1377" s="179">
        <f t="shared" si="1695"/>
        <v>0</v>
      </c>
      <c r="BI1377" s="179">
        <f t="shared" si="1695"/>
        <v>0</v>
      </c>
      <c r="BJ1377" s="179">
        <f t="shared" si="1695"/>
        <v>0</v>
      </c>
      <c r="BK1377" s="179">
        <f t="shared" si="1695"/>
        <v>0</v>
      </c>
      <c r="BL1377" s="179">
        <f t="shared" si="1695"/>
        <v>0</v>
      </c>
      <c r="BM1377" s="179">
        <f t="shared" si="1695"/>
        <v>0</v>
      </c>
      <c r="BN1377" s="179">
        <f t="shared" si="1695"/>
        <v>0</v>
      </c>
      <c r="BO1377" s="179">
        <f t="shared" si="1695"/>
        <v>0</v>
      </c>
      <c r="BP1377" s="179">
        <f t="shared" si="1695"/>
        <v>0</v>
      </c>
      <c r="BQ1377" s="179">
        <f t="shared" si="1695"/>
        <v>0</v>
      </c>
      <c r="BR1377" s="179">
        <f t="shared" si="1695"/>
        <v>0</v>
      </c>
      <c r="BS1377" s="179">
        <f t="shared" si="1695"/>
        <v>0</v>
      </c>
      <c r="BT1377" s="179">
        <f t="shared" si="1695"/>
        <v>0</v>
      </c>
      <c r="BU1377" s="179">
        <f t="shared" si="1695"/>
        <v>0</v>
      </c>
      <c r="BV1377" s="179">
        <f t="shared" si="1695"/>
        <v>0</v>
      </c>
      <c r="BW1377" s="179">
        <f t="shared" si="1695"/>
        <v>0</v>
      </c>
      <c r="BX1377" s="179">
        <f t="shared" si="1695"/>
        <v>0</v>
      </c>
      <c r="BY1377" s="179">
        <f t="shared" si="1695"/>
        <v>0</v>
      </c>
      <c r="BZ1377" s="179">
        <f t="shared" si="1695"/>
        <v>0</v>
      </c>
      <c r="CA1377" s="179">
        <f t="shared" si="1695"/>
        <v>0</v>
      </c>
      <c r="CB1377" s="179">
        <f t="shared" si="1695"/>
        <v>0</v>
      </c>
      <c r="CC1377" s="179">
        <f t="shared" si="1695"/>
        <v>0</v>
      </c>
      <c r="CD1377" s="179">
        <f t="shared" si="1695"/>
        <v>0</v>
      </c>
      <c r="CE1377" s="179">
        <f t="shared" ref="CE1377:CL1379" si="1696">CE1350</f>
        <v>0</v>
      </c>
      <c r="CF1377" s="179">
        <f t="shared" si="1696"/>
        <v>0</v>
      </c>
      <c r="CG1377" s="179">
        <f t="shared" si="1696"/>
        <v>0</v>
      </c>
      <c r="CH1377" s="179">
        <f t="shared" si="1696"/>
        <v>0</v>
      </c>
      <c r="CI1377" s="179">
        <f t="shared" si="1696"/>
        <v>0</v>
      </c>
      <c r="CJ1377" s="179">
        <f t="shared" si="1696"/>
        <v>0</v>
      </c>
      <c r="CK1377" s="179">
        <f t="shared" si="1696"/>
        <v>0</v>
      </c>
      <c r="CL1377" s="179">
        <f t="shared" si="1696"/>
        <v>0</v>
      </c>
      <c r="CN1377" s="60"/>
      <c r="CO1377" s="179">
        <f t="shared" ref="CO1377:DL1379" si="1697">CO1350</f>
        <v>0</v>
      </c>
      <c r="CP1377" s="179">
        <f t="shared" si="1697"/>
        <v>0</v>
      </c>
      <c r="CQ1377" s="179">
        <f t="shared" si="1697"/>
        <v>0</v>
      </c>
      <c r="CR1377" s="179">
        <f t="shared" si="1697"/>
        <v>0</v>
      </c>
      <c r="CS1377" s="179">
        <f t="shared" si="1697"/>
        <v>0</v>
      </c>
      <c r="CT1377" s="179">
        <f t="shared" si="1697"/>
        <v>0</v>
      </c>
      <c r="CU1377" s="179">
        <f t="shared" si="1697"/>
        <v>0</v>
      </c>
      <c r="CV1377" s="179">
        <f t="shared" si="1697"/>
        <v>0</v>
      </c>
      <c r="CW1377" s="179">
        <f t="shared" si="1697"/>
        <v>0</v>
      </c>
      <c r="CX1377" s="179">
        <f t="shared" si="1697"/>
        <v>0</v>
      </c>
      <c r="CY1377" s="179">
        <f t="shared" si="1697"/>
        <v>0</v>
      </c>
      <c r="CZ1377" s="179">
        <f t="shared" si="1697"/>
        <v>0</v>
      </c>
      <c r="DA1377" s="179">
        <f t="shared" si="1697"/>
        <v>0</v>
      </c>
      <c r="DB1377" s="179">
        <f t="shared" si="1697"/>
        <v>0</v>
      </c>
      <c r="DC1377" s="179">
        <f t="shared" si="1697"/>
        <v>0</v>
      </c>
      <c r="DD1377" s="179">
        <f t="shared" si="1697"/>
        <v>0</v>
      </c>
      <c r="DE1377" s="179">
        <f t="shared" si="1697"/>
        <v>0</v>
      </c>
      <c r="DF1377" s="179">
        <f t="shared" si="1697"/>
        <v>0</v>
      </c>
      <c r="DG1377" s="179">
        <f t="shared" si="1697"/>
        <v>0</v>
      </c>
      <c r="DH1377" s="179">
        <f t="shared" si="1697"/>
        <v>0</v>
      </c>
      <c r="DI1377" s="179">
        <f t="shared" si="1697"/>
        <v>0</v>
      </c>
      <c r="DJ1377" s="179">
        <f t="shared" si="1697"/>
        <v>0</v>
      </c>
      <c r="DK1377" s="179">
        <f t="shared" si="1697"/>
        <v>0</v>
      </c>
      <c r="DL1377" s="179">
        <f t="shared" si="1697"/>
        <v>0</v>
      </c>
    </row>
    <row r="1378" spans="1:116" x14ac:dyDescent="0.4">
      <c r="B1378" t="s">
        <v>332</v>
      </c>
      <c r="D1378" t="s">
        <v>766</v>
      </c>
      <c r="E1378" s="8" t="str">
        <f t="shared" ref="E1378:E1380" si="1698">ROW()&amp;" "&amp;D1378</f>
        <v>1378 FAINT-S</v>
      </c>
      <c r="G1378" s="241" t="str">
        <f>IFERROR(SUBSTITUTE(TRIM(MID(G1354, SEARCH("-", G1354) + 1, LEN(G1354))),":",""),"no unit")</f>
        <v>no unit</v>
      </c>
      <c r="H1378" s="12"/>
      <c r="I1378" s="60"/>
      <c r="J1378" s="60"/>
      <c r="K1378" s="15"/>
      <c r="L1378" s="15"/>
      <c r="M1378" s="15"/>
      <c r="N1378" s="15"/>
      <c r="O1378" s="15"/>
      <c r="P1378" s="15"/>
      <c r="R1378" s="15"/>
      <c r="S1378" s="179"/>
      <c r="T1378" s="179"/>
      <c r="U1378" s="179"/>
      <c r="V1378" s="179"/>
      <c r="W1378" s="179"/>
      <c r="X1378" s="179"/>
      <c r="Y1378" s="179"/>
      <c r="Z1378" s="179"/>
      <c r="AA1378" s="179"/>
      <c r="AB1378" s="179"/>
      <c r="AC1378" s="179"/>
      <c r="AD1378" s="179"/>
      <c r="AE1378" s="179"/>
      <c r="AF1378" s="179"/>
      <c r="AG1378" s="179"/>
      <c r="AH1378" s="179"/>
      <c r="AI1378" s="179"/>
      <c r="AJ1378" s="179"/>
      <c r="AK1378" s="179"/>
      <c r="AL1378" s="179"/>
      <c r="AM1378" s="179"/>
      <c r="AN1378" s="179"/>
      <c r="AO1378" s="179"/>
      <c r="AP1378" s="179"/>
      <c r="AQ1378" s="179"/>
      <c r="AR1378" s="179"/>
      <c r="AS1378" s="179"/>
      <c r="AT1378" s="179"/>
      <c r="AU1378" s="179"/>
      <c r="AV1378" s="179"/>
      <c r="AW1378" s="179"/>
      <c r="AX1378" s="179"/>
      <c r="AY1378" s="179"/>
      <c r="AZ1378" s="179"/>
      <c r="BA1378" s="179"/>
      <c r="BB1378" s="179"/>
      <c r="BC1378" s="179"/>
      <c r="BD1378" s="179"/>
      <c r="BE1378" s="179"/>
      <c r="BF1378" s="179"/>
      <c r="BG1378" s="179"/>
      <c r="BH1378" s="179"/>
      <c r="BI1378" s="179"/>
      <c r="BJ1378" s="179"/>
      <c r="BK1378" s="179"/>
      <c r="BL1378" s="179"/>
      <c r="BM1378" s="179"/>
      <c r="BN1378" s="179"/>
      <c r="BO1378" s="179"/>
      <c r="BP1378" s="179"/>
      <c r="BQ1378" s="179"/>
      <c r="BR1378" s="179"/>
      <c r="BS1378" s="179"/>
      <c r="BT1378" s="179"/>
      <c r="BU1378" s="179"/>
      <c r="BV1378" s="179"/>
      <c r="BW1378" s="179"/>
      <c r="BX1378" s="179"/>
      <c r="BY1378" s="179"/>
      <c r="BZ1378" s="179"/>
      <c r="CA1378" s="179"/>
      <c r="CB1378" s="179"/>
      <c r="CC1378" s="179"/>
      <c r="CD1378" s="179"/>
      <c r="CE1378" s="179"/>
      <c r="CF1378" s="179"/>
      <c r="CG1378" s="179"/>
      <c r="CH1378" s="179"/>
      <c r="CI1378" s="179"/>
      <c r="CJ1378" s="179"/>
      <c r="CK1378" s="179"/>
      <c r="CL1378" s="179"/>
      <c r="CN1378" s="60"/>
      <c r="CO1378" s="179"/>
      <c r="CP1378" s="179"/>
      <c r="CQ1378" s="179"/>
      <c r="CR1378" s="179"/>
      <c r="CS1378" s="179"/>
      <c r="CT1378" s="179"/>
      <c r="CU1378" s="179"/>
      <c r="CV1378" s="179"/>
      <c r="CW1378" s="179"/>
      <c r="CX1378" s="179"/>
      <c r="CY1378" s="179"/>
      <c r="CZ1378" s="179"/>
      <c r="DA1378" s="179"/>
      <c r="DB1378" s="179"/>
      <c r="DC1378" s="179"/>
      <c r="DD1378" s="179"/>
      <c r="DE1378" s="179"/>
      <c r="DF1378" s="179"/>
      <c r="DG1378" s="179"/>
      <c r="DH1378" s="179"/>
      <c r="DI1378" s="179"/>
      <c r="DJ1378" s="179"/>
      <c r="DK1378" s="179"/>
      <c r="DL1378" s="179"/>
    </row>
    <row r="1379" spans="1:116" x14ac:dyDescent="0.4">
      <c r="A1379" s="3"/>
      <c r="B1379" t="s">
        <v>332</v>
      </c>
      <c r="D1379" t="s">
        <v>766</v>
      </c>
      <c r="E1379" s="8" t="str">
        <f t="shared" si="1693"/>
        <v>1379 FAINT-S</v>
      </c>
      <c r="G1379" s="191" t="str">
        <f>G1352</f>
        <v>Secondary revenue driver</v>
      </c>
      <c r="H1379" s="90"/>
      <c r="I1379" s="213"/>
      <c r="J1379" s="213"/>
      <c r="K1379" s="214"/>
      <c r="L1379" s="214"/>
      <c r="M1379" s="214"/>
      <c r="N1379" s="214"/>
      <c r="O1379" s="214"/>
      <c r="P1379" s="214"/>
      <c r="R1379" s="214"/>
      <c r="S1379" s="4" t="str">
        <f t="shared" ref="S1379:AX1381" si="1699">ADDRESS(ROW(S1371),COLUMN(S1371),2)</f>
        <v>S$1371</v>
      </c>
      <c r="T1379" s="4" t="str">
        <f t="shared" si="1699"/>
        <v>T$1371</v>
      </c>
      <c r="U1379" s="4" t="str">
        <f t="shared" si="1699"/>
        <v>U$1371</v>
      </c>
      <c r="V1379" s="4" t="str">
        <f t="shared" si="1699"/>
        <v>V$1371</v>
      </c>
      <c r="W1379" s="4" t="str">
        <f t="shared" si="1699"/>
        <v>W$1371</v>
      </c>
      <c r="X1379" s="4" t="str">
        <f t="shared" si="1699"/>
        <v>X$1371</v>
      </c>
      <c r="Y1379" s="4" t="str">
        <f t="shared" si="1699"/>
        <v>Y$1371</v>
      </c>
      <c r="Z1379" s="4" t="str">
        <f t="shared" si="1699"/>
        <v>Z$1371</v>
      </c>
      <c r="AA1379" s="4" t="str">
        <f t="shared" si="1699"/>
        <v>AA$1371</v>
      </c>
      <c r="AB1379" s="4" t="str">
        <f t="shared" si="1699"/>
        <v>AB$1371</v>
      </c>
      <c r="AC1379" s="4" t="str">
        <f t="shared" si="1699"/>
        <v>AC$1371</v>
      </c>
      <c r="AD1379" s="4" t="str">
        <f t="shared" si="1699"/>
        <v>AD$1371</v>
      </c>
      <c r="AE1379" s="4" t="str">
        <f t="shared" si="1699"/>
        <v>AE$1371</v>
      </c>
      <c r="AF1379" s="4" t="str">
        <f t="shared" si="1699"/>
        <v>AF$1371</v>
      </c>
      <c r="AG1379" s="4" t="str">
        <f t="shared" si="1699"/>
        <v>AG$1371</v>
      </c>
      <c r="AH1379" s="4" t="str">
        <f t="shared" si="1699"/>
        <v>AH$1371</v>
      </c>
      <c r="AI1379" s="4" t="str">
        <f t="shared" si="1699"/>
        <v>AI$1371</v>
      </c>
      <c r="AJ1379" s="4" t="str">
        <f t="shared" si="1699"/>
        <v>AJ$1371</v>
      </c>
      <c r="AK1379" s="4" t="str">
        <f t="shared" si="1699"/>
        <v>AK$1371</v>
      </c>
      <c r="AL1379" s="4" t="str">
        <f t="shared" si="1699"/>
        <v>AL$1371</v>
      </c>
      <c r="AM1379" s="4" t="str">
        <f t="shared" si="1699"/>
        <v>AM$1371</v>
      </c>
      <c r="AN1379" s="4" t="str">
        <f t="shared" si="1699"/>
        <v>AN$1371</v>
      </c>
      <c r="AO1379" s="4" t="str">
        <f t="shared" si="1699"/>
        <v>AO$1371</v>
      </c>
      <c r="AP1379" s="4" t="str">
        <f t="shared" si="1699"/>
        <v>AP$1371</v>
      </c>
      <c r="AQ1379" s="4" t="str">
        <f t="shared" si="1699"/>
        <v>AQ$1371</v>
      </c>
      <c r="AR1379" s="4" t="str">
        <f t="shared" si="1699"/>
        <v>AR$1371</v>
      </c>
      <c r="AS1379" s="4" t="str">
        <f t="shared" si="1699"/>
        <v>AS$1371</v>
      </c>
      <c r="AT1379" s="4" t="str">
        <f t="shared" si="1699"/>
        <v>AT$1371</v>
      </c>
      <c r="AU1379" s="4" t="str">
        <f t="shared" si="1699"/>
        <v>AU$1371</v>
      </c>
      <c r="AV1379" s="4" t="str">
        <f t="shared" si="1699"/>
        <v>AV$1371</v>
      </c>
      <c r="AW1379" s="4" t="str">
        <f t="shared" si="1699"/>
        <v>AW$1371</v>
      </c>
      <c r="AX1379" s="4" t="str">
        <f t="shared" si="1699"/>
        <v>AX$1371</v>
      </c>
      <c r="AY1379" s="4" t="str">
        <f t="shared" ref="AY1379:CD1381" si="1700">ADDRESS(ROW(AY1371),COLUMN(AY1371),2)</f>
        <v>AY$1371</v>
      </c>
      <c r="AZ1379" s="4" t="str">
        <f t="shared" si="1700"/>
        <v>AZ$1371</v>
      </c>
      <c r="BA1379" s="4" t="str">
        <f t="shared" si="1700"/>
        <v>BA$1371</v>
      </c>
      <c r="BB1379" s="4" t="str">
        <f t="shared" si="1700"/>
        <v>BB$1371</v>
      </c>
      <c r="BC1379" s="4" t="str">
        <f t="shared" si="1700"/>
        <v>BC$1371</v>
      </c>
      <c r="BD1379" s="4" t="str">
        <f t="shared" si="1700"/>
        <v>BD$1371</v>
      </c>
      <c r="BE1379" s="4" t="str">
        <f t="shared" si="1700"/>
        <v>BE$1371</v>
      </c>
      <c r="BF1379" s="4" t="str">
        <f t="shared" si="1700"/>
        <v>BF$1371</v>
      </c>
      <c r="BG1379" s="4" t="str">
        <f t="shared" si="1700"/>
        <v>BG$1371</v>
      </c>
      <c r="BH1379" s="4" t="str">
        <f t="shared" si="1700"/>
        <v>BH$1371</v>
      </c>
      <c r="BI1379" s="4" t="str">
        <f t="shared" si="1700"/>
        <v>BI$1371</v>
      </c>
      <c r="BJ1379" s="4" t="str">
        <f t="shared" si="1700"/>
        <v>BJ$1371</v>
      </c>
      <c r="BK1379" s="4" t="str">
        <f t="shared" si="1700"/>
        <v>BK$1371</v>
      </c>
      <c r="BL1379" s="4" t="str">
        <f t="shared" si="1700"/>
        <v>BL$1371</v>
      </c>
      <c r="BM1379" s="4" t="str">
        <f t="shared" si="1700"/>
        <v>BM$1371</v>
      </c>
      <c r="BN1379" s="4" t="str">
        <f t="shared" si="1700"/>
        <v>BN$1371</v>
      </c>
      <c r="BO1379" s="4" t="str">
        <f t="shared" si="1700"/>
        <v>BO$1371</v>
      </c>
      <c r="BP1379" s="4" t="str">
        <f t="shared" si="1700"/>
        <v>BP$1371</v>
      </c>
      <c r="BQ1379" s="4" t="str">
        <f t="shared" si="1700"/>
        <v>BQ$1371</v>
      </c>
      <c r="BR1379" s="4" t="str">
        <f t="shared" si="1700"/>
        <v>BR$1371</v>
      </c>
      <c r="BS1379" s="4" t="str">
        <f t="shared" si="1700"/>
        <v>BS$1371</v>
      </c>
      <c r="BT1379" s="4" t="str">
        <f t="shared" si="1700"/>
        <v>BT$1371</v>
      </c>
      <c r="BU1379" s="4" t="str">
        <f t="shared" si="1700"/>
        <v>BU$1371</v>
      </c>
      <c r="BV1379" s="4" t="str">
        <f t="shared" si="1700"/>
        <v>BV$1371</v>
      </c>
      <c r="BW1379" s="4" t="str">
        <f t="shared" si="1700"/>
        <v>BW$1371</v>
      </c>
      <c r="BX1379" s="4" t="str">
        <f t="shared" si="1700"/>
        <v>BX$1371</v>
      </c>
      <c r="BY1379" s="4" t="str">
        <f t="shared" si="1700"/>
        <v>BY$1371</v>
      </c>
      <c r="BZ1379" s="4" t="str">
        <f t="shared" si="1700"/>
        <v>BZ$1371</v>
      </c>
      <c r="CA1379" s="4" t="str">
        <f t="shared" si="1700"/>
        <v>CA$1371</v>
      </c>
      <c r="CB1379" s="4" t="str">
        <f t="shared" si="1700"/>
        <v>CB$1371</v>
      </c>
      <c r="CC1379" s="4" t="str">
        <f t="shared" si="1700"/>
        <v>CC$1371</v>
      </c>
      <c r="CD1379" s="4" t="str">
        <f t="shared" si="1700"/>
        <v>CD$1371</v>
      </c>
      <c r="CE1379" s="4" t="str">
        <f t="shared" ref="CE1379:CL1381" si="1701">ADDRESS(ROW(CE1371),COLUMN(CE1371),2)</f>
        <v>CE$1371</v>
      </c>
      <c r="CF1379" s="4" t="str">
        <f t="shared" si="1701"/>
        <v>CF$1371</v>
      </c>
      <c r="CG1379" s="4" t="str">
        <f t="shared" si="1701"/>
        <v>CG$1371</v>
      </c>
      <c r="CH1379" s="4" t="str">
        <f t="shared" si="1701"/>
        <v>CH$1371</v>
      </c>
      <c r="CI1379" s="4" t="str">
        <f t="shared" si="1701"/>
        <v>CI$1371</v>
      </c>
      <c r="CJ1379" s="4" t="str">
        <f t="shared" si="1701"/>
        <v>CJ$1371</v>
      </c>
      <c r="CK1379" s="4" t="str">
        <f t="shared" si="1701"/>
        <v>CK$1371</v>
      </c>
      <c r="CL1379" s="4" t="str">
        <f t="shared" si="1701"/>
        <v>CL$1371</v>
      </c>
      <c r="CN1379" s="213"/>
      <c r="CO1379" s="4" t="str">
        <f t="shared" ref="CO1379:DL1381" si="1702">ADDRESS(ROW(CO1371),COLUMN(CO1371),2)</f>
        <v>CO$1371</v>
      </c>
      <c r="CP1379" s="4" t="str">
        <f t="shared" si="1702"/>
        <v>CP$1371</v>
      </c>
      <c r="CQ1379" s="4" t="str">
        <f t="shared" si="1702"/>
        <v>CQ$1371</v>
      </c>
      <c r="CR1379" s="4" t="str">
        <f t="shared" si="1702"/>
        <v>CR$1371</v>
      </c>
      <c r="CS1379" s="4" t="str">
        <f t="shared" si="1702"/>
        <v>CS$1371</v>
      </c>
      <c r="CT1379" s="4" t="str">
        <f t="shared" si="1702"/>
        <v>CT$1371</v>
      </c>
      <c r="CU1379" s="4" t="str">
        <f t="shared" si="1702"/>
        <v>CU$1371</v>
      </c>
      <c r="CV1379" s="4" t="str">
        <f t="shared" si="1702"/>
        <v>CV$1371</v>
      </c>
      <c r="CW1379" s="4" t="str">
        <f t="shared" si="1702"/>
        <v>CW$1371</v>
      </c>
      <c r="CX1379" s="4" t="str">
        <f t="shared" si="1702"/>
        <v>CX$1371</v>
      </c>
      <c r="CY1379" s="4" t="str">
        <f t="shared" si="1702"/>
        <v>CY$1371</v>
      </c>
      <c r="CZ1379" s="4" t="str">
        <f t="shared" si="1702"/>
        <v>CZ$1371</v>
      </c>
      <c r="DA1379" s="4" t="str">
        <f t="shared" si="1702"/>
        <v>DA$1371</v>
      </c>
      <c r="DB1379" s="4" t="str">
        <f t="shared" si="1702"/>
        <v>DB$1371</v>
      </c>
      <c r="DC1379" s="4" t="str">
        <f t="shared" si="1702"/>
        <v>DC$1371</v>
      </c>
      <c r="DD1379" s="4" t="str">
        <f t="shared" si="1702"/>
        <v>DD$1371</v>
      </c>
      <c r="DE1379" s="4" t="str">
        <f t="shared" si="1702"/>
        <v>DE$1371</v>
      </c>
      <c r="DF1379" s="4" t="str">
        <f t="shared" si="1702"/>
        <v>DF$1371</v>
      </c>
      <c r="DG1379" s="4" t="str">
        <f t="shared" si="1702"/>
        <v>DG$1371</v>
      </c>
      <c r="DH1379" s="4" t="str">
        <f t="shared" si="1702"/>
        <v>DH$1371</v>
      </c>
      <c r="DI1379" s="4" t="str">
        <f t="shared" si="1702"/>
        <v>DI$1371</v>
      </c>
      <c r="DJ1379" s="4" t="str">
        <f t="shared" si="1702"/>
        <v>DJ$1371</v>
      </c>
      <c r="DK1379" s="4" t="str">
        <f t="shared" si="1702"/>
        <v>DK$1371</v>
      </c>
      <c r="DL1379" s="4" t="str">
        <f t="shared" si="1702"/>
        <v>DL$1371</v>
      </c>
    </row>
    <row r="1380" spans="1:116" x14ac:dyDescent="0.4">
      <c r="B1380" t="s">
        <v>332</v>
      </c>
      <c r="D1380" t="s">
        <v>766</v>
      </c>
      <c r="E1380" s="8" t="str">
        <f t="shared" si="1693"/>
        <v>1380 FAINT-S</v>
      </c>
      <c r="G1380" s="136" t="str">
        <f>G1353</f>
        <v>Secondary volume driver</v>
      </c>
      <c r="H1380" s="12"/>
      <c r="I1380" s="60"/>
      <c r="J1380" s="60"/>
      <c r="K1380" s="15"/>
      <c r="L1380" s="15"/>
      <c r="M1380" s="15"/>
      <c r="N1380" s="15"/>
      <c r="O1380" s="15"/>
      <c r="P1380" s="15"/>
      <c r="R1380" s="15"/>
      <c r="S1380" s="179" t="str">
        <f t="shared" ref="S1380:AX1382" si="1703">S1353</f>
        <v>S$19</v>
      </c>
      <c r="T1380" s="179" t="str">
        <f t="shared" si="1703"/>
        <v>T$19</v>
      </c>
      <c r="U1380" s="179" t="str">
        <f t="shared" si="1703"/>
        <v>U$19</v>
      </c>
      <c r="V1380" s="179" t="str">
        <f t="shared" si="1703"/>
        <v>V$19</v>
      </c>
      <c r="W1380" s="179" t="str">
        <f t="shared" si="1703"/>
        <v>W$19</v>
      </c>
      <c r="X1380" s="179" t="str">
        <f t="shared" si="1703"/>
        <v>X$19</v>
      </c>
      <c r="Y1380" s="179" t="str">
        <f t="shared" si="1703"/>
        <v>Y$19</v>
      </c>
      <c r="Z1380" s="179" t="str">
        <f t="shared" si="1703"/>
        <v>Z$19</v>
      </c>
      <c r="AA1380" s="179" t="str">
        <f t="shared" si="1703"/>
        <v>AA$19</v>
      </c>
      <c r="AB1380" s="179" t="str">
        <f t="shared" si="1703"/>
        <v>AB$19</v>
      </c>
      <c r="AC1380" s="179" t="str">
        <f t="shared" si="1703"/>
        <v>AC$19</v>
      </c>
      <c r="AD1380" s="179" t="str">
        <f t="shared" si="1703"/>
        <v>AD$19</v>
      </c>
      <c r="AE1380" s="179" t="str">
        <f t="shared" si="1703"/>
        <v>AE$19</v>
      </c>
      <c r="AF1380" s="179" t="str">
        <f t="shared" si="1703"/>
        <v>AF$19</v>
      </c>
      <c r="AG1380" s="179" t="str">
        <f t="shared" si="1703"/>
        <v>AG$19</v>
      </c>
      <c r="AH1380" s="179" t="str">
        <f t="shared" si="1703"/>
        <v>AH$19</v>
      </c>
      <c r="AI1380" s="179" t="str">
        <f t="shared" si="1703"/>
        <v>AI$19</v>
      </c>
      <c r="AJ1380" s="179" t="str">
        <f t="shared" si="1703"/>
        <v>AJ$19</v>
      </c>
      <c r="AK1380" s="179" t="str">
        <f t="shared" si="1703"/>
        <v>AK$19</v>
      </c>
      <c r="AL1380" s="179" t="str">
        <f t="shared" si="1703"/>
        <v>AL$19</v>
      </c>
      <c r="AM1380" s="179" t="str">
        <f t="shared" si="1703"/>
        <v>AM$19</v>
      </c>
      <c r="AN1380" s="179" t="str">
        <f t="shared" si="1703"/>
        <v>AN$19</v>
      </c>
      <c r="AO1380" s="179" t="str">
        <f t="shared" si="1703"/>
        <v>AO$19</v>
      </c>
      <c r="AP1380" s="179" t="str">
        <f t="shared" si="1703"/>
        <v>AP$19</v>
      </c>
      <c r="AQ1380" s="179" t="str">
        <f t="shared" si="1703"/>
        <v>AQ$19</v>
      </c>
      <c r="AR1380" s="179" t="str">
        <f t="shared" si="1703"/>
        <v>AR$19</v>
      </c>
      <c r="AS1380" s="179" t="str">
        <f t="shared" si="1703"/>
        <v>AS$19</v>
      </c>
      <c r="AT1380" s="179" t="str">
        <f t="shared" si="1703"/>
        <v>AT$19</v>
      </c>
      <c r="AU1380" s="179" t="str">
        <f t="shared" si="1703"/>
        <v>AU$19</v>
      </c>
      <c r="AV1380" s="179" t="str">
        <f t="shared" si="1703"/>
        <v>AV$19</v>
      </c>
      <c r="AW1380" s="179" t="str">
        <f t="shared" si="1703"/>
        <v>AW$19</v>
      </c>
      <c r="AX1380" s="179" t="str">
        <f t="shared" si="1703"/>
        <v>AX$19</v>
      </c>
      <c r="AY1380" s="179" t="str">
        <f t="shared" ref="AY1380:CD1382" si="1704">AY1353</f>
        <v>AY$19</v>
      </c>
      <c r="AZ1380" s="179" t="str">
        <f t="shared" si="1704"/>
        <v>AZ$19</v>
      </c>
      <c r="BA1380" s="179" t="str">
        <f t="shared" si="1704"/>
        <v>BA$19</v>
      </c>
      <c r="BB1380" s="179" t="str">
        <f t="shared" si="1704"/>
        <v>BB$19</v>
      </c>
      <c r="BC1380" s="179" t="str">
        <f t="shared" si="1704"/>
        <v>BC$19</v>
      </c>
      <c r="BD1380" s="179" t="str">
        <f t="shared" si="1704"/>
        <v>BD$19</v>
      </c>
      <c r="BE1380" s="179" t="str">
        <f t="shared" si="1704"/>
        <v>BE$19</v>
      </c>
      <c r="BF1380" s="179" t="str">
        <f t="shared" si="1704"/>
        <v>BF$19</v>
      </c>
      <c r="BG1380" s="179" t="str">
        <f t="shared" si="1704"/>
        <v>BG$19</v>
      </c>
      <c r="BH1380" s="179" t="str">
        <f t="shared" si="1704"/>
        <v>BH$19</v>
      </c>
      <c r="BI1380" s="179" t="str">
        <f t="shared" si="1704"/>
        <v>BI$19</v>
      </c>
      <c r="BJ1380" s="179" t="str">
        <f t="shared" si="1704"/>
        <v>BJ$19</v>
      </c>
      <c r="BK1380" s="179" t="str">
        <f t="shared" si="1704"/>
        <v>BK$19</v>
      </c>
      <c r="BL1380" s="179" t="str">
        <f t="shared" si="1704"/>
        <v>BL$19</v>
      </c>
      <c r="BM1380" s="179" t="str">
        <f t="shared" si="1704"/>
        <v>BM$19</v>
      </c>
      <c r="BN1380" s="179" t="str">
        <f t="shared" si="1704"/>
        <v>BN$19</v>
      </c>
      <c r="BO1380" s="179" t="str">
        <f t="shared" si="1704"/>
        <v>BO$19</v>
      </c>
      <c r="BP1380" s="179" t="str">
        <f t="shared" si="1704"/>
        <v>BP$19</v>
      </c>
      <c r="BQ1380" s="179" t="str">
        <f t="shared" si="1704"/>
        <v>BQ$19</v>
      </c>
      <c r="BR1380" s="179" t="str">
        <f t="shared" si="1704"/>
        <v>BR$19</v>
      </c>
      <c r="BS1380" s="179" t="str">
        <f t="shared" si="1704"/>
        <v>BS$19</v>
      </c>
      <c r="BT1380" s="179" t="str">
        <f t="shared" si="1704"/>
        <v>BT$19</v>
      </c>
      <c r="BU1380" s="179" t="str">
        <f t="shared" si="1704"/>
        <v>BU$19</v>
      </c>
      <c r="BV1380" s="179" t="str">
        <f t="shared" si="1704"/>
        <v>BV$19</v>
      </c>
      <c r="BW1380" s="179" t="str">
        <f t="shared" si="1704"/>
        <v>BW$19</v>
      </c>
      <c r="BX1380" s="179" t="str">
        <f t="shared" si="1704"/>
        <v>BX$19</v>
      </c>
      <c r="BY1380" s="179" t="str">
        <f t="shared" si="1704"/>
        <v>BY$19</v>
      </c>
      <c r="BZ1380" s="179" t="str">
        <f t="shared" si="1704"/>
        <v>BZ$19</v>
      </c>
      <c r="CA1380" s="179" t="str">
        <f t="shared" si="1704"/>
        <v>CA$19</v>
      </c>
      <c r="CB1380" s="179" t="str">
        <f t="shared" si="1704"/>
        <v>CB$19</v>
      </c>
      <c r="CC1380" s="179" t="str">
        <f t="shared" si="1704"/>
        <v>CC$19</v>
      </c>
      <c r="CD1380" s="179" t="str">
        <f t="shared" si="1704"/>
        <v>CD$19</v>
      </c>
      <c r="CE1380" s="179" t="str">
        <f t="shared" ref="CE1380:CL1382" si="1705">CE1353</f>
        <v>CE$19</v>
      </c>
      <c r="CF1380" s="179" t="str">
        <f t="shared" si="1705"/>
        <v>CF$19</v>
      </c>
      <c r="CG1380" s="179" t="str">
        <f t="shared" si="1705"/>
        <v>CG$19</v>
      </c>
      <c r="CH1380" s="179" t="str">
        <f t="shared" si="1705"/>
        <v>CH$19</v>
      </c>
      <c r="CI1380" s="179" t="str">
        <f t="shared" si="1705"/>
        <v>CI$19</v>
      </c>
      <c r="CJ1380" s="179" t="str">
        <f t="shared" si="1705"/>
        <v>CJ$19</v>
      </c>
      <c r="CK1380" s="179" t="str">
        <f t="shared" si="1705"/>
        <v>CK$19</v>
      </c>
      <c r="CL1380" s="179" t="str">
        <f t="shared" si="1705"/>
        <v>CL$19</v>
      </c>
      <c r="CN1380" s="60"/>
      <c r="CO1380" s="179" t="str">
        <f t="shared" ref="CO1380:DL1382" si="1706">CO1353</f>
        <v>CO$19</v>
      </c>
      <c r="CP1380" s="179" t="str">
        <f t="shared" si="1706"/>
        <v>CP$19</v>
      </c>
      <c r="CQ1380" s="179" t="str">
        <f t="shared" si="1706"/>
        <v>CQ$19</v>
      </c>
      <c r="CR1380" s="179" t="str">
        <f t="shared" si="1706"/>
        <v>CR$19</v>
      </c>
      <c r="CS1380" s="179" t="str">
        <f t="shared" si="1706"/>
        <v>CS$19</v>
      </c>
      <c r="CT1380" s="179" t="str">
        <f t="shared" si="1706"/>
        <v>CT$19</v>
      </c>
      <c r="CU1380" s="179" t="str">
        <f t="shared" si="1706"/>
        <v>CU$19</v>
      </c>
      <c r="CV1380" s="179" t="str">
        <f t="shared" si="1706"/>
        <v>CV$19</v>
      </c>
      <c r="CW1380" s="179" t="str">
        <f t="shared" si="1706"/>
        <v>CW$19</v>
      </c>
      <c r="CX1380" s="179" t="str">
        <f t="shared" si="1706"/>
        <v>CX$19</v>
      </c>
      <c r="CY1380" s="179" t="str">
        <f t="shared" si="1706"/>
        <v>CY$19</v>
      </c>
      <c r="CZ1380" s="179" t="str">
        <f t="shared" si="1706"/>
        <v>CZ$19</v>
      </c>
      <c r="DA1380" s="179" t="str">
        <f t="shared" si="1706"/>
        <v>DA$19</v>
      </c>
      <c r="DB1380" s="179" t="str">
        <f t="shared" si="1706"/>
        <v>DB$19</v>
      </c>
      <c r="DC1380" s="179" t="str">
        <f t="shared" si="1706"/>
        <v>DC$19</v>
      </c>
      <c r="DD1380" s="179" t="str">
        <f t="shared" si="1706"/>
        <v>DD$19</v>
      </c>
      <c r="DE1380" s="179" t="str">
        <f t="shared" si="1706"/>
        <v>DE$19</v>
      </c>
      <c r="DF1380" s="179" t="str">
        <f t="shared" si="1706"/>
        <v>DF$19</v>
      </c>
      <c r="DG1380" s="179" t="str">
        <f t="shared" si="1706"/>
        <v>DG$19</v>
      </c>
      <c r="DH1380" s="179" t="str">
        <f t="shared" si="1706"/>
        <v>DH$19</v>
      </c>
      <c r="DI1380" s="179" t="str">
        <f t="shared" si="1706"/>
        <v>DI$19</v>
      </c>
      <c r="DJ1380" s="179" t="str">
        <f t="shared" si="1706"/>
        <v>DJ$19</v>
      </c>
      <c r="DK1380" s="179" t="str">
        <f t="shared" si="1706"/>
        <v>DK$19</v>
      </c>
      <c r="DL1380" s="179" t="str">
        <f t="shared" si="1706"/>
        <v>DL$19</v>
      </c>
    </row>
    <row r="1381" spans="1:116" x14ac:dyDescent="0.4">
      <c r="A1381" s="174"/>
      <c r="E1381" s="8"/>
      <c r="G1381" s="175" t="s">
        <v>490</v>
      </c>
      <c r="H1381" s="174"/>
      <c r="I1381" s="176"/>
      <c r="J1381" s="176"/>
      <c r="K1381" s="197"/>
      <c r="L1381" s="197"/>
      <c r="M1381" s="197"/>
      <c r="N1381" s="197"/>
      <c r="O1381" s="197"/>
      <c r="P1381" s="197"/>
      <c r="R1381" s="198"/>
      <c r="S1381" s="174"/>
      <c r="T1381" s="174"/>
      <c r="U1381" s="174"/>
      <c r="V1381" s="174"/>
      <c r="W1381" s="174"/>
      <c r="X1381" s="174"/>
      <c r="Y1381" s="174"/>
      <c r="Z1381" s="174"/>
      <c r="AA1381" s="174"/>
      <c r="AB1381" s="174"/>
      <c r="AC1381" s="174"/>
      <c r="AD1381" s="174"/>
      <c r="AE1381" s="174"/>
      <c r="AF1381" s="174"/>
      <c r="AG1381" s="174"/>
      <c r="AH1381" s="174"/>
      <c r="AI1381" s="174"/>
      <c r="AJ1381" s="174"/>
      <c r="AK1381" s="174"/>
      <c r="AL1381" s="174"/>
      <c r="AM1381" s="174"/>
      <c r="AN1381" s="174"/>
      <c r="AO1381" s="174"/>
      <c r="AP1381" s="174"/>
      <c r="AQ1381" s="174"/>
      <c r="AR1381" s="174"/>
      <c r="AS1381" s="174"/>
      <c r="AT1381" s="174"/>
      <c r="AU1381" s="174"/>
      <c r="AV1381" s="174"/>
      <c r="AW1381" s="174"/>
      <c r="AX1381" s="174"/>
      <c r="AY1381" s="174"/>
      <c r="AZ1381" s="174"/>
      <c r="BA1381" s="174"/>
      <c r="BB1381" s="174"/>
      <c r="BC1381" s="174"/>
      <c r="BD1381" s="174"/>
      <c r="BE1381" s="174"/>
      <c r="BF1381" s="174"/>
      <c r="BG1381" s="174"/>
      <c r="BH1381" s="174"/>
      <c r="BI1381" s="174"/>
      <c r="BJ1381" s="174"/>
      <c r="BK1381" s="174"/>
      <c r="BL1381" s="174"/>
      <c r="BM1381" s="174"/>
      <c r="BN1381" s="174"/>
      <c r="BO1381" s="174"/>
      <c r="BP1381" s="174"/>
      <c r="BQ1381" s="174"/>
      <c r="BR1381" s="174"/>
      <c r="BS1381" s="174"/>
      <c r="BT1381" s="174"/>
      <c r="BU1381" s="174"/>
      <c r="BV1381" s="174"/>
      <c r="BW1381" s="174"/>
      <c r="BX1381" s="174"/>
      <c r="BY1381" s="174"/>
      <c r="BZ1381" s="174"/>
      <c r="CA1381" s="174"/>
      <c r="CB1381" s="174"/>
      <c r="CC1381" s="174"/>
      <c r="CD1381" s="174"/>
      <c r="CE1381" s="174"/>
      <c r="CF1381" s="174"/>
      <c r="CG1381" s="174"/>
      <c r="CH1381" s="174"/>
      <c r="CI1381" s="174"/>
      <c r="CJ1381" s="174"/>
      <c r="CK1381" s="174"/>
      <c r="CL1381" s="174"/>
      <c r="CN1381" s="176"/>
      <c r="CO1381" s="174"/>
      <c r="CP1381" s="174"/>
      <c r="CQ1381" s="174"/>
      <c r="CR1381" s="174"/>
      <c r="CS1381" s="174"/>
      <c r="CT1381" s="174"/>
      <c r="CU1381" s="174"/>
      <c r="CV1381" s="174"/>
      <c r="CW1381" s="174"/>
      <c r="CX1381" s="174"/>
      <c r="CY1381" s="174"/>
      <c r="CZ1381" s="174"/>
      <c r="DA1381" s="174"/>
      <c r="DB1381" s="174"/>
      <c r="DC1381" s="174"/>
      <c r="DD1381" s="174"/>
      <c r="DE1381" s="174"/>
      <c r="DF1381" s="174"/>
      <c r="DG1381" s="174"/>
      <c r="DH1381" s="174"/>
      <c r="DI1381" s="174"/>
      <c r="DJ1381" s="174"/>
      <c r="DK1381" s="174"/>
      <c r="DL1381" s="174"/>
    </row>
    <row r="1382" spans="1:116" x14ac:dyDescent="0.4">
      <c r="A1382" s="174"/>
      <c r="E1382" s="8"/>
      <c r="G1382" s="175" t="s">
        <v>492</v>
      </c>
      <c r="H1382" s="174"/>
      <c r="I1382" s="176"/>
      <c r="J1382" s="176"/>
      <c r="K1382" s="197"/>
      <c r="L1382" s="197"/>
      <c r="M1382" s="197"/>
      <c r="N1382" s="197"/>
      <c r="O1382" s="197"/>
      <c r="P1382" s="197"/>
      <c r="R1382" s="198"/>
      <c r="S1382" s="174"/>
      <c r="T1382" s="174"/>
      <c r="U1382" s="174"/>
      <c r="V1382" s="174"/>
      <c r="W1382" s="174"/>
      <c r="X1382" s="174"/>
      <c r="Y1382" s="174"/>
      <c r="Z1382" s="174"/>
      <c r="AA1382" s="174"/>
      <c r="AB1382" s="174"/>
      <c r="AC1382" s="174"/>
      <c r="AD1382" s="174"/>
      <c r="AE1382" s="174"/>
      <c r="AF1382" s="174"/>
      <c r="AG1382" s="174"/>
      <c r="AH1382" s="174"/>
      <c r="AI1382" s="174"/>
      <c r="AJ1382" s="174"/>
      <c r="AK1382" s="174"/>
      <c r="AL1382" s="174"/>
      <c r="AM1382" s="174"/>
      <c r="AN1382" s="174"/>
      <c r="AO1382" s="174"/>
      <c r="AP1382" s="174"/>
      <c r="AQ1382" s="174"/>
      <c r="AR1382" s="174"/>
      <c r="AS1382" s="174"/>
      <c r="AT1382" s="174"/>
      <c r="AU1382" s="174"/>
      <c r="AV1382" s="174"/>
      <c r="AW1382" s="174"/>
      <c r="AX1382" s="174"/>
      <c r="AY1382" s="174"/>
      <c r="AZ1382" s="174"/>
      <c r="BA1382" s="174"/>
      <c r="BB1382" s="174"/>
      <c r="BC1382" s="174"/>
      <c r="BD1382" s="174"/>
      <c r="BE1382" s="174"/>
      <c r="BF1382" s="174"/>
      <c r="BG1382" s="174"/>
      <c r="BH1382" s="174"/>
      <c r="BI1382" s="174"/>
      <c r="BJ1382" s="174"/>
      <c r="BK1382" s="174"/>
      <c r="BL1382" s="174"/>
      <c r="BM1382" s="174"/>
      <c r="BN1382" s="174"/>
      <c r="BO1382" s="174"/>
      <c r="BP1382" s="174"/>
      <c r="BQ1382" s="174"/>
      <c r="BR1382" s="174"/>
      <c r="BS1382" s="174"/>
      <c r="BT1382" s="174"/>
      <c r="BU1382" s="174"/>
      <c r="BV1382" s="174"/>
      <c r="BW1382" s="174"/>
      <c r="BX1382" s="174"/>
      <c r="BY1382" s="174"/>
      <c r="BZ1382" s="174"/>
      <c r="CA1382" s="174"/>
      <c r="CB1382" s="174"/>
      <c r="CC1382" s="174"/>
      <c r="CD1382" s="174"/>
      <c r="CE1382" s="174"/>
      <c r="CF1382" s="174"/>
      <c r="CG1382" s="174"/>
      <c r="CH1382" s="174"/>
      <c r="CI1382" s="174"/>
      <c r="CJ1382" s="174"/>
      <c r="CK1382" s="174"/>
      <c r="CL1382" s="174"/>
      <c r="CN1382" s="176"/>
      <c r="CO1382" s="174"/>
      <c r="CP1382" s="174"/>
      <c r="CQ1382" s="174"/>
      <c r="CR1382" s="174"/>
      <c r="CS1382" s="174"/>
      <c r="CT1382" s="174"/>
      <c r="CU1382" s="174"/>
      <c r="CV1382" s="174"/>
      <c r="CW1382" s="174"/>
      <c r="CX1382" s="174"/>
      <c r="CY1382" s="174"/>
      <c r="CZ1382" s="174"/>
      <c r="DA1382" s="174"/>
      <c r="DB1382" s="174"/>
      <c r="DC1382" s="174"/>
      <c r="DD1382" s="174"/>
      <c r="DE1382" s="174"/>
      <c r="DF1382" s="174"/>
      <c r="DG1382" s="174"/>
      <c r="DH1382" s="174"/>
      <c r="DI1382" s="174"/>
      <c r="DJ1382" s="174"/>
      <c r="DK1382" s="174"/>
      <c r="DL1382" s="174"/>
    </row>
    <row r="1383" spans="1:116" x14ac:dyDescent="0.4">
      <c r="A1383" s="174"/>
      <c r="E1383" s="8"/>
      <c r="G1383" s="175" t="s">
        <v>461</v>
      </c>
      <c r="H1383" s="174"/>
      <c r="I1383" s="176"/>
      <c r="J1383" s="176"/>
      <c r="K1383" s="197"/>
      <c r="L1383" s="197"/>
      <c r="M1383" s="197"/>
      <c r="N1383" s="197"/>
      <c r="O1383" s="197"/>
      <c r="P1383" s="197"/>
      <c r="R1383" s="198"/>
      <c r="S1383" s="199" t="str">
        <f t="shared" ref="S1383:AX1383" si="1707">S$20</f>
        <v>S$16</v>
      </c>
      <c r="T1383" s="199" t="str">
        <f t="shared" si="1707"/>
        <v>T$16</v>
      </c>
      <c r="U1383" s="199" t="str">
        <f t="shared" si="1707"/>
        <v>U$16</v>
      </c>
      <c r="V1383" s="199" t="str">
        <f t="shared" si="1707"/>
        <v>V$16</v>
      </c>
      <c r="W1383" s="199" t="str">
        <f t="shared" si="1707"/>
        <v>W$16</v>
      </c>
      <c r="X1383" s="199" t="str">
        <f t="shared" si="1707"/>
        <v>X$16</v>
      </c>
      <c r="Y1383" s="199" t="str">
        <f t="shared" si="1707"/>
        <v>Y$16</v>
      </c>
      <c r="Z1383" s="199" t="str">
        <f t="shared" si="1707"/>
        <v>Z$16</v>
      </c>
      <c r="AA1383" s="199" t="str">
        <f t="shared" si="1707"/>
        <v>AA$16</v>
      </c>
      <c r="AB1383" s="199" t="str">
        <f t="shared" si="1707"/>
        <v>AB$16</v>
      </c>
      <c r="AC1383" s="199" t="str">
        <f t="shared" si="1707"/>
        <v>AC$16</v>
      </c>
      <c r="AD1383" s="199" t="str">
        <f t="shared" si="1707"/>
        <v>AD$16</v>
      </c>
      <c r="AE1383" s="199" t="str">
        <f t="shared" si="1707"/>
        <v>AE$16</v>
      </c>
      <c r="AF1383" s="199" t="str">
        <f t="shared" si="1707"/>
        <v>AF$16</v>
      </c>
      <c r="AG1383" s="199" t="str">
        <f t="shared" si="1707"/>
        <v>AG$16</v>
      </c>
      <c r="AH1383" s="199" t="str">
        <f t="shared" si="1707"/>
        <v>AH$16</v>
      </c>
      <c r="AI1383" s="199" t="str">
        <f t="shared" si="1707"/>
        <v>AI$16</v>
      </c>
      <c r="AJ1383" s="199" t="str">
        <f t="shared" si="1707"/>
        <v>AJ$16</v>
      </c>
      <c r="AK1383" s="199" t="str">
        <f t="shared" si="1707"/>
        <v>AK$16</v>
      </c>
      <c r="AL1383" s="199" t="str">
        <f t="shared" si="1707"/>
        <v>AL$16</v>
      </c>
      <c r="AM1383" s="199" t="str">
        <f t="shared" si="1707"/>
        <v>AM$16</v>
      </c>
      <c r="AN1383" s="199" t="str">
        <f t="shared" si="1707"/>
        <v>AN$16</v>
      </c>
      <c r="AO1383" s="199" t="str">
        <f t="shared" si="1707"/>
        <v>AO$16</v>
      </c>
      <c r="AP1383" s="199" t="str">
        <f t="shared" si="1707"/>
        <v>AP$16</v>
      </c>
      <c r="AQ1383" s="199" t="str">
        <f t="shared" si="1707"/>
        <v>AQ$16</v>
      </c>
      <c r="AR1383" s="199" t="str">
        <f t="shared" si="1707"/>
        <v>AR$16</v>
      </c>
      <c r="AS1383" s="199" t="str">
        <f t="shared" si="1707"/>
        <v>AS$16</v>
      </c>
      <c r="AT1383" s="199" t="str">
        <f t="shared" si="1707"/>
        <v>AT$16</v>
      </c>
      <c r="AU1383" s="199" t="str">
        <f t="shared" si="1707"/>
        <v>AU$16</v>
      </c>
      <c r="AV1383" s="199" t="str">
        <f t="shared" si="1707"/>
        <v>AV$16</v>
      </c>
      <c r="AW1383" s="199" t="str">
        <f t="shared" si="1707"/>
        <v>AW$16</v>
      </c>
      <c r="AX1383" s="199" t="str">
        <f t="shared" si="1707"/>
        <v>AX$16</v>
      </c>
      <c r="AY1383" s="199" t="str">
        <f t="shared" ref="AY1383:CD1383" si="1708">AY$20</f>
        <v>AY$16</v>
      </c>
      <c r="AZ1383" s="199" t="str">
        <f t="shared" si="1708"/>
        <v>AZ$16</v>
      </c>
      <c r="BA1383" s="199" t="str">
        <f t="shared" si="1708"/>
        <v>BA$16</v>
      </c>
      <c r="BB1383" s="199" t="str">
        <f t="shared" si="1708"/>
        <v>BB$16</v>
      </c>
      <c r="BC1383" s="199" t="str">
        <f t="shared" si="1708"/>
        <v>BC$16</v>
      </c>
      <c r="BD1383" s="199" t="str">
        <f t="shared" si="1708"/>
        <v>BD$16</v>
      </c>
      <c r="BE1383" s="199" t="str">
        <f t="shared" si="1708"/>
        <v>BE$16</v>
      </c>
      <c r="BF1383" s="199" t="str">
        <f t="shared" si="1708"/>
        <v>BF$16</v>
      </c>
      <c r="BG1383" s="199" t="str">
        <f t="shared" si="1708"/>
        <v>BG$16</v>
      </c>
      <c r="BH1383" s="199" t="str">
        <f t="shared" si="1708"/>
        <v>BH$16</v>
      </c>
      <c r="BI1383" s="199" t="str">
        <f t="shared" si="1708"/>
        <v>BI$16</v>
      </c>
      <c r="BJ1383" s="199" t="str">
        <f t="shared" si="1708"/>
        <v>BJ$16</v>
      </c>
      <c r="BK1383" s="199" t="str">
        <f t="shared" si="1708"/>
        <v>BK$16</v>
      </c>
      <c r="BL1383" s="199" t="str">
        <f t="shared" si="1708"/>
        <v>BL$16</v>
      </c>
      <c r="BM1383" s="199" t="str">
        <f t="shared" si="1708"/>
        <v>BM$16</v>
      </c>
      <c r="BN1383" s="199" t="str">
        <f t="shared" si="1708"/>
        <v>BN$16</v>
      </c>
      <c r="BO1383" s="199" t="str">
        <f t="shared" si="1708"/>
        <v>BO$16</v>
      </c>
      <c r="BP1383" s="199" t="str">
        <f t="shared" si="1708"/>
        <v>BP$16</v>
      </c>
      <c r="BQ1383" s="199" t="str">
        <f t="shared" si="1708"/>
        <v>BQ$16</v>
      </c>
      <c r="BR1383" s="199" t="str">
        <f t="shared" si="1708"/>
        <v>BR$16</v>
      </c>
      <c r="BS1383" s="199" t="str">
        <f t="shared" si="1708"/>
        <v>BS$16</v>
      </c>
      <c r="BT1383" s="199" t="str">
        <f t="shared" si="1708"/>
        <v>BT$16</v>
      </c>
      <c r="BU1383" s="199" t="str">
        <f t="shared" si="1708"/>
        <v>BU$16</v>
      </c>
      <c r="BV1383" s="199" t="str">
        <f t="shared" si="1708"/>
        <v>BV$16</v>
      </c>
      <c r="BW1383" s="199" t="str">
        <f t="shared" si="1708"/>
        <v>BW$16</v>
      </c>
      <c r="BX1383" s="199" t="str">
        <f t="shared" si="1708"/>
        <v>BX$16</v>
      </c>
      <c r="BY1383" s="199" t="str">
        <f t="shared" si="1708"/>
        <v>BY$16</v>
      </c>
      <c r="BZ1383" s="199" t="str">
        <f t="shared" si="1708"/>
        <v>BZ$16</v>
      </c>
      <c r="CA1383" s="199" t="str">
        <f t="shared" si="1708"/>
        <v>CA$16</v>
      </c>
      <c r="CB1383" s="199" t="str">
        <f t="shared" si="1708"/>
        <v>CB$16</v>
      </c>
      <c r="CC1383" s="199" t="str">
        <f t="shared" si="1708"/>
        <v>CC$16</v>
      </c>
      <c r="CD1383" s="199" t="str">
        <f t="shared" si="1708"/>
        <v>CD$16</v>
      </c>
      <c r="CE1383" s="199" t="str">
        <f t="shared" ref="CE1383:CL1383" si="1709">CE$20</f>
        <v>CE$16</v>
      </c>
      <c r="CF1383" s="199" t="str">
        <f t="shared" si="1709"/>
        <v>CF$16</v>
      </c>
      <c r="CG1383" s="199" t="str">
        <f t="shared" si="1709"/>
        <v>CG$16</v>
      </c>
      <c r="CH1383" s="199" t="str">
        <f t="shared" si="1709"/>
        <v>CH$16</v>
      </c>
      <c r="CI1383" s="199" t="str">
        <f t="shared" si="1709"/>
        <v>CI$16</v>
      </c>
      <c r="CJ1383" s="199" t="str">
        <f t="shared" si="1709"/>
        <v>CJ$16</v>
      </c>
      <c r="CK1383" s="199" t="str">
        <f t="shared" si="1709"/>
        <v>CK$16</v>
      </c>
      <c r="CL1383" s="199" t="str">
        <f t="shared" si="1709"/>
        <v>CL$16</v>
      </c>
      <c r="CN1383" s="176"/>
      <c r="CO1383" s="199" t="str">
        <f t="shared" ref="CO1383:DL1383" si="1710">CO$20</f>
        <v>CO$16</v>
      </c>
      <c r="CP1383" s="199" t="str">
        <f t="shared" si="1710"/>
        <v>CP$16</v>
      </c>
      <c r="CQ1383" s="199" t="str">
        <f t="shared" si="1710"/>
        <v>CQ$16</v>
      </c>
      <c r="CR1383" s="199" t="str">
        <f t="shared" si="1710"/>
        <v>CR$16</v>
      </c>
      <c r="CS1383" s="199" t="str">
        <f t="shared" si="1710"/>
        <v>CS$16</v>
      </c>
      <c r="CT1383" s="199" t="str">
        <f t="shared" si="1710"/>
        <v>CT$16</v>
      </c>
      <c r="CU1383" s="199" t="str">
        <f t="shared" si="1710"/>
        <v>CU$16</v>
      </c>
      <c r="CV1383" s="199" t="str">
        <f t="shared" si="1710"/>
        <v>CV$16</v>
      </c>
      <c r="CW1383" s="199" t="str">
        <f t="shared" si="1710"/>
        <v>CW$16</v>
      </c>
      <c r="CX1383" s="199" t="str">
        <f t="shared" si="1710"/>
        <v>CX$16</v>
      </c>
      <c r="CY1383" s="199" t="str">
        <f t="shared" si="1710"/>
        <v>CY$16</v>
      </c>
      <c r="CZ1383" s="199" t="str">
        <f t="shared" si="1710"/>
        <v>CZ$16</v>
      </c>
      <c r="DA1383" s="199" t="str">
        <f t="shared" si="1710"/>
        <v>DA$16</v>
      </c>
      <c r="DB1383" s="199" t="str">
        <f t="shared" si="1710"/>
        <v>DB$16</v>
      </c>
      <c r="DC1383" s="199" t="str">
        <f t="shared" si="1710"/>
        <v>DC$16</v>
      </c>
      <c r="DD1383" s="199" t="str">
        <f t="shared" si="1710"/>
        <v>DD$16</v>
      </c>
      <c r="DE1383" s="199" t="str">
        <f t="shared" si="1710"/>
        <v>DE$16</v>
      </c>
      <c r="DF1383" s="199" t="str">
        <f t="shared" si="1710"/>
        <v>DF$16</v>
      </c>
      <c r="DG1383" s="199" t="str">
        <f t="shared" si="1710"/>
        <v>DG$16</v>
      </c>
      <c r="DH1383" s="199" t="str">
        <f t="shared" si="1710"/>
        <v>DH$16</v>
      </c>
      <c r="DI1383" s="199" t="str">
        <f t="shared" si="1710"/>
        <v>DI$16</v>
      </c>
      <c r="DJ1383" s="199" t="str">
        <f t="shared" si="1710"/>
        <v>DJ$16</v>
      </c>
      <c r="DK1383" s="199" t="str">
        <f t="shared" si="1710"/>
        <v>DK$16</v>
      </c>
      <c r="DL1383" s="199" t="str">
        <f t="shared" si="1710"/>
        <v>DL$16</v>
      </c>
    </row>
    <row r="1384" spans="1:116" x14ac:dyDescent="0.4">
      <c r="A1384" s="174"/>
      <c r="E1384" s="8"/>
      <c r="G1384" s="175" t="s">
        <v>462</v>
      </c>
      <c r="H1384" s="200"/>
      <c r="I1384" s="201"/>
      <c r="J1384" s="201"/>
      <c r="K1384" s="202"/>
      <c r="L1384" s="202"/>
      <c r="M1384" s="202"/>
      <c r="N1384" s="202"/>
      <c r="O1384" s="202"/>
      <c r="P1384" s="202"/>
      <c r="R1384" s="202"/>
      <c r="S1384" s="199" t="str">
        <f t="shared" ref="S1384:AX1384" si="1711">S$21</f>
        <v>S$17</v>
      </c>
      <c r="T1384" s="199" t="str">
        <f t="shared" si="1711"/>
        <v>T$17</v>
      </c>
      <c r="U1384" s="199" t="str">
        <f t="shared" si="1711"/>
        <v>U$17</v>
      </c>
      <c r="V1384" s="199" t="str">
        <f t="shared" si="1711"/>
        <v>V$17</v>
      </c>
      <c r="W1384" s="199" t="str">
        <f t="shared" si="1711"/>
        <v>W$17</v>
      </c>
      <c r="X1384" s="199" t="str">
        <f t="shared" si="1711"/>
        <v>X$17</v>
      </c>
      <c r="Y1384" s="199" t="str">
        <f t="shared" si="1711"/>
        <v>Y$17</v>
      </c>
      <c r="Z1384" s="199" t="str">
        <f t="shared" si="1711"/>
        <v>Z$17</v>
      </c>
      <c r="AA1384" s="199" t="str">
        <f t="shared" si="1711"/>
        <v>AA$17</v>
      </c>
      <c r="AB1384" s="199" t="str">
        <f t="shared" si="1711"/>
        <v>AB$17</v>
      </c>
      <c r="AC1384" s="199" t="str">
        <f t="shared" si="1711"/>
        <v>AC$17</v>
      </c>
      <c r="AD1384" s="199" t="str">
        <f t="shared" si="1711"/>
        <v>AD$17</v>
      </c>
      <c r="AE1384" s="199" t="str">
        <f t="shared" si="1711"/>
        <v>AE$17</v>
      </c>
      <c r="AF1384" s="199" t="str">
        <f t="shared" si="1711"/>
        <v>AF$17</v>
      </c>
      <c r="AG1384" s="199" t="str">
        <f t="shared" si="1711"/>
        <v>AG$17</v>
      </c>
      <c r="AH1384" s="199" t="str">
        <f t="shared" si="1711"/>
        <v>AH$17</v>
      </c>
      <c r="AI1384" s="199" t="str">
        <f t="shared" si="1711"/>
        <v>AI$17</v>
      </c>
      <c r="AJ1384" s="199" t="str">
        <f t="shared" si="1711"/>
        <v>AJ$17</v>
      </c>
      <c r="AK1384" s="199" t="str">
        <f t="shared" si="1711"/>
        <v>AK$17</v>
      </c>
      <c r="AL1384" s="199" t="str">
        <f t="shared" si="1711"/>
        <v>AL$17</v>
      </c>
      <c r="AM1384" s="199" t="str">
        <f t="shared" si="1711"/>
        <v>AM$17</v>
      </c>
      <c r="AN1384" s="199" t="str">
        <f t="shared" si="1711"/>
        <v>AN$17</v>
      </c>
      <c r="AO1384" s="199" t="str">
        <f t="shared" si="1711"/>
        <v>AO$17</v>
      </c>
      <c r="AP1384" s="199" t="str">
        <f t="shared" si="1711"/>
        <v>AP$17</v>
      </c>
      <c r="AQ1384" s="199" t="str">
        <f t="shared" si="1711"/>
        <v>AQ$17</v>
      </c>
      <c r="AR1384" s="199" t="str">
        <f t="shared" si="1711"/>
        <v>AR$17</v>
      </c>
      <c r="AS1384" s="199" t="str">
        <f t="shared" si="1711"/>
        <v>AS$17</v>
      </c>
      <c r="AT1384" s="199" t="str">
        <f t="shared" si="1711"/>
        <v>AT$17</v>
      </c>
      <c r="AU1384" s="199" t="str">
        <f t="shared" si="1711"/>
        <v>AU$17</v>
      </c>
      <c r="AV1384" s="199" t="str">
        <f t="shared" si="1711"/>
        <v>AV$17</v>
      </c>
      <c r="AW1384" s="199" t="str">
        <f t="shared" si="1711"/>
        <v>AW$17</v>
      </c>
      <c r="AX1384" s="199" t="str">
        <f t="shared" si="1711"/>
        <v>AX$17</v>
      </c>
      <c r="AY1384" s="199" t="str">
        <f t="shared" ref="AY1384:CD1384" si="1712">AY$21</f>
        <v>AY$17</v>
      </c>
      <c r="AZ1384" s="199" t="str">
        <f t="shared" si="1712"/>
        <v>AZ$17</v>
      </c>
      <c r="BA1384" s="199" t="str">
        <f t="shared" si="1712"/>
        <v>BA$17</v>
      </c>
      <c r="BB1384" s="199" t="str">
        <f t="shared" si="1712"/>
        <v>BB$17</v>
      </c>
      <c r="BC1384" s="199" t="str">
        <f t="shared" si="1712"/>
        <v>BC$17</v>
      </c>
      <c r="BD1384" s="199" t="str">
        <f t="shared" si="1712"/>
        <v>BD$17</v>
      </c>
      <c r="BE1384" s="199" t="str">
        <f t="shared" si="1712"/>
        <v>BE$17</v>
      </c>
      <c r="BF1384" s="199" t="str">
        <f t="shared" si="1712"/>
        <v>BF$17</v>
      </c>
      <c r="BG1384" s="199" t="str">
        <f t="shared" si="1712"/>
        <v>BG$17</v>
      </c>
      <c r="BH1384" s="199" t="str">
        <f t="shared" si="1712"/>
        <v>BH$17</v>
      </c>
      <c r="BI1384" s="199" t="str">
        <f t="shared" si="1712"/>
        <v>BI$17</v>
      </c>
      <c r="BJ1384" s="199" t="str">
        <f t="shared" si="1712"/>
        <v>BJ$17</v>
      </c>
      <c r="BK1384" s="199" t="str">
        <f t="shared" si="1712"/>
        <v>BK$17</v>
      </c>
      <c r="BL1384" s="199" t="str">
        <f t="shared" si="1712"/>
        <v>BL$17</v>
      </c>
      <c r="BM1384" s="199" t="str">
        <f t="shared" si="1712"/>
        <v>BM$17</v>
      </c>
      <c r="BN1384" s="199" t="str">
        <f t="shared" si="1712"/>
        <v>BN$17</v>
      </c>
      <c r="BO1384" s="199" t="str">
        <f t="shared" si="1712"/>
        <v>BO$17</v>
      </c>
      <c r="BP1384" s="199" t="str">
        <f t="shared" si="1712"/>
        <v>BP$17</v>
      </c>
      <c r="BQ1384" s="199" t="str">
        <f t="shared" si="1712"/>
        <v>BQ$17</v>
      </c>
      <c r="BR1384" s="199" t="str">
        <f t="shared" si="1712"/>
        <v>BR$17</v>
      </c>
      <c r="BS1384" s="199" t="str">
        <f t="shared" si="1712"/>
        <v>BS$17</v>
      </c>
      <c r="BT1384" s="199" t="str">
        <f t="shared" si="1712"/>
        <v>BT$17</v>
      </c>
      <c r="BU1384" s="199" t="str">
        <f t="shared" si="1712"/>
        <v>BU$17</v>
      </c>
      <c r="BV1384" s="199" t="str">
        <f t="shared" si="1712"/>
        <v>BV$17</v>
      </c>
      <c r="BW1384" s="199" t="str">
        <f t="shared" si="1712"/>
        <v>BW$17</v>
      </c>
      <c r="BX1384" s="199" t="str">
        <f t="shared" si="1712"/>
        <v>BX$17</v>
      </c>
      <c r="BY1384" s="199" t="str">
        <f t="shared" si="1712"/>
        <v>BY$17</v>
      </c>
      <c r="BZ1384" s="199" t="str">
        <f t="shared" si="1712"/>
        <v>BZ$17</v>
      </c>
      <c r="CA1384" s="199" t="str">
        <f t="shared" si="1712"/>
        <v>CA$17</v>
      </c>
      <c r="CB1384" s="199" t="str">
        <f t="shared" si="1712"/>
        <v>CB$17</v>
      </c>
      <c r="CC1384" s="199" t="str">
        <f t="shared" si="1712"/>
        <v>CC$17</v>
      </c>
      <c r="CD1384" s="199" t="str">
        <f t="shared" si="1712"/>
        <v>CD$17</v>
      </c>
      <c r="CE1384" s="199" t="str">
        <f t="shared" ref="CE1384:CL1384" si="1713">CE$21</f>
        <v>CE$17</v>
      </c>
      <c r="CF1384" s="199" t="str">
        <f t="shared" si="1713"/>
        <v>CF$17</v>
      </c>
      <c r="CG1384" s="199" t="str">
        <f t="shared" si="1713"/>
        <v>CG$17</v>
      </c>
      <c r="CH1384" s="199" t="str">
        <f t="shared" si="1713"/>
        <v>CH$17</v>
      </c>
      <c r="CI1384" s="199" t="str">
        <f t="shared" si="1713"/>
        <v>CI$17</v>
      </c>
      <c r="CJ1384" s="199" t="str">
        <f t="shared" si="1713"/>
        <v>CJ$17</v>
      </c>
      <c r="CK1384" s="199" t="str">
        <f t="shared" si="1713"/>
        <v>CK$17</v>
      </c>
      <c r="CL1384" s="199" t="str">
        <f t="shared" si="1713"/>
        <v>CL$17</v>
      </c>
      <c r="CN1384" s="201"/>
      <c r="CO1384" s="199" t="str">
        <f t="shared" ref="CO1384:DL1384" si="1714">CO$21</f>
        <v>CO$17</v>
      </c>
      <c r="CP1384" s="199" t="str">
        <f t="shared" si="1714"/>
        <v>CP$17</v>
      </c>
      <c r="CQ1384" s="199" t="str">
        <f t="shared" si="1714"/>
        <v>CQ$17</v>
      </c>
      <c r="CR1384" s="199" t="str">
        <f t="shared" si="1714"/>
        <v>CR$17</v>
      </c>
      <c r="CS1384" s="199" t="str">
        <f t="shared" si="1714"/>
        <v>CS$17</v>
      </c>
      <c r="CT1384" s="199" t="str">
        <f t="shared" si="1714"/>
        <v>CT$17</v>
      </c>
      <c r="CU1384" s="199" t="str">
        <f t="shared" si="1714"/>
        <v>CU$17</v>
      </c>
      <c r="CV1384" s="199" t="str">
        <f t="shared" si="1714"/>
        <v>CV$17</v>
      </c>
      <c r="CW1384" s="199" t="str">
        <f t="shared" si="1714"/>
        <v>CW$17</v>
      </c>
      <c r="CX1384" s="199" t="str">
        <f t="shared" si="1714"/>
        <v>CX$17</v>
      </c>
      <c r="CY1384" s="199" t="str">
        <f t="shared" si="1714"/>
        <v>CY$17</v>
      </c>
      <c r="CZ1384" s="199" t="str">
        <f t="shared" si="1714"/>
        <v>CZ$17</v>
      </c>
      <c r="DA1384" s="199" t="str">
        <f t="shared" si="1714"/>
        <v>DA$17</v>
      </c>
      <c r="DB1384" s="199" t="str">
        <f t="shared" si="1714"/>
        <v>DB$17</v>
      </c>
      <c r="DC1384" s="199" t="str">
        <f t="shared" si="1714"/>
        <v>DC$17</v>
      </c>
      <c r="DD1384" s="199" t="str">
        <f t="shared" si="1714"/>
        <v>DD$17</v>
      </c>
      <c r="DE1384" s="199" t="str">
        <f t="shared" si="1714"/>
        <v>DE$17</v>
      </c>
      <c r="DF1384" s="199" t="str">
        <f t="shared" si="1714"/>
        <v>DF$17</v>
      </c>
      <c r="DG1384" s="199" t="str">
        <f t="shared" si="1714"/>
        <v>DG$17</v>
      </c>
      <c r="DH1384" s="199" t="str">
        <f t="shared" si="1714"/>
        <v>DH$17</v>
      </c>
      <c r="DI1384" s="199" t="str">
        <f t="shared" si="1714"/>
        <v>DI$17</v>
      </c>
      <c r="DJ1384" s="199" t="str">
        <f t="shared" si="1714"/>
        <v>DJ$17</v>
      </c>
      <c r="DK1384" s="199" t="str">
        <f t="shared" si="1714"/>
        <v>DK$17</v>
      </c>
      <c r="DL1384" s="199" t="str">
        <f t="shared" si="1714"/>
        <v>DL$17</v>
      </c>
    </row>
    <row r="1385" spans="1:116" x14ac:dyDescent="0.4">
      <c r="A1385" s="174"/>
      <c r="E1385" s="8"/>
      <c r="G1385" s="175" t="s">
        <v>491</v>
      </c>
      <c r="H1385" s="200"/>
      <c r="I1385" s="201"/>
      <c r="J1385" s="201"/>
      <c r="K1385" s="202"/>
      <c r="L1385" s="202"/>
      <c r="M1385" s="202"/>
      <c r="N1385" s="202"/>
      <c r="O1385" s="202"/>
      <c r="P1385" s="202"/>
      <c r="R1385" s="202"/>
      <c r="S1385" s="190"/>
      <c r="T1385" s="190"/>
      <c r="U1385" s="190"/>
      <c r="V1385" s="190"/>
      <c r="W1385" s="190"/>
      <c r="X1385" s="190"/>
      <c r="Y1385" s="190"/>
      <c r="Z1385" s="190"/>
      <c r="AA1385" s="190"/>
      <c r="AB1385" s="190"/>
      <c r="AC1385" s="190"/>
      <c r="AD1385" s="190"/>
      <c r="AE1385" s="190"/>
      <c r="AF1385" s="190"/>
      <c r="AG1385" s="190"/>
      <c r="AH1385" s="190"/>
      <c r="AI1385" s="190"/>
      <c r="AJ1385" s="190"/>
      <c r="AK1385" s="190"/>
      <c r="AL1385" s="190"/>
      <c r="AM1385" s="190"/>
      <c r="AN1385" s="190"/>
      <c r="AO1385" s="190"/>
      <c r="AP1385" s="190"/>
      <c r="AQ1385" s="190"/>
      <c r="AR1385" s="190"/>
      <c r="AS1385" s="190"/>
      <c r="AT1385" s="190"/>
      <c r="AU1385" s="190"/>
      <c r="AV1385" s="190"/>
      <c r="AW1385" s="190"/>
      <c r="AX1385" s="190"/>
      <c r="AY1385" s="190"/>
      <c r="AZ1385" s="190"/>
      <c r="BA1385" s="190"/>
      <c r="BB1385" s="190"/>
      <c r="BC1385" s="190"/>
      <c r="BD1385" s="190"/>
      <c r="BE1385" s="190"/>
      <c r="BF1385" s="190"/>
      <c r="BG1385" s="190"/>
      <c r="BH1385" s="190"/>
      <c r="BI1385" s="190"/>
      <c r="BJ1385" s="190"/>
      <c r="BK1385" s="190"/>
      <c r="BL1385" s="190"/>
      <c r="BM1385" s="190"/>
      <c r="BN1385" s="190"/>
      <c r="BO1385" s="190"/>
      <c r="BP1385" s="190"/>
      <c r="BQ1385" s="190"/>
      <c r="BR1385" s="190"/>
      <c r="BS1385" s="190"/>
      <c r="BT1385" s="190"/>
      <c r="BU1385" s="190"/>
      <c r="BV1385" s="190"/>
      <c r="BW1385" s="190"/>
      <c r="BX1385" s="190"/>
      <c r="BY1385" s="190"/>
      <c r="BZ1385" s="190"/>
      <c r="CA1385" s="190"/>
      <c r="CB1385" s="190"/>
      <c r="CC1385" s="190"/>
      <c r="CD1385" s="190"/>
      <c r="CE1385" s="190"/>
      <c r="CF1385" s="190"/>
      <c r="CG1385" s="190"/>
      <c r="CH1385" s="190"/>
      <c r="CI1385" s="190"/>
      <c r="CJ1385" s="190"/>
      <c r="CK1385" s="190"/>
      <c r="CL1385" s="190"/>
      <c r="CN1385" s="201"/>
      <c r="CO1385" s="190"/>
      <c r="CP1385" s="190"/>
      <c r="CQ1385" s="190"/>
      <c r="CR1385" s="190"/>
      <c r="CS1385" s="190"/>
      <c r="CT1385" s="190"/>
      <c r="CU1385" s="190"/>
      <c r="CV1385" s="190"/>
      <c r="CW1385" s="190"/>
      <c r="CX1385" s="190"/>
      <c r="CY1385" s="190"/>
      <c r="CZ1385" s="190"/>
      <c r="DA1385" s="190"/>
      <c r="DB1385" s="190"/>
      <c r="DC1385" s="190"/>
      <c r="DD1385" s="190"/>
      <c r="DE1385" s="190"/>
      <c r="DF1385" s="190"/>
      <c r="DG1385" s="190"/>
      <c r="DH1385" s="190"/>
      <c r="DI1385" s="190"/>
      <c r="DJ1385" s="190"/>
      <c r="DK1385" s="190"/>
      <c r="DL1385" s="190"/>
    </row>
    <row r="1386" spans="1:116" x14ac:dyDescent="0.4">
      <c r="A1386" s="174"/>
      <c r="E1386" s="8"/>
      <c r="G1386" s="175" t="s">
        <v>505</v>
      </c>
      <c r="H1386" s="200"/>
      <c r="I1386" s="201"/>
      <c r="J1386" s="201"/>
      <c r="K1386" s="202"/>
      <c r="L1386" s="202"/>
      <c r="M1386" s="202"/>
      <c r="N1386" s="202"/>
      <c r="O1386" s="202"/>
      <c r="P1386" s="202"/>
      <c r="R1386" s="202"/>
      <c r="S1386" s="190"/>
      <c r="T1386" s="190"/>
      <c r="U1386" s="190"/>
      <c r="V1386" s="190"/>
      <c r="W1386" s="190"/>
      <c r="X1386" s="190"/>
      <c r="Y1386" s="190"/>
      <c r="Z1386" s="190"/>
      <c r="AA1386" s="190"/>
      <c r="AB1386" s="190"/>
      <c r="AC1386" s="190"/>
      <c r="AD1386" s="190"/>
      <c r="AE1386" s="190"/>
      <c r="AF1386" s="190"/>
      <c r="AG1386" s="190"/>
      <c r="AH1386" s="190"/>
      <c r="AI1386" s="190"/>
      <c r="AJ1386" s="190"/>
      <c r="AK1386" s="190"/>
      <c r="AL1386" s="190"/>
      <c r="AM1386" s="190"/>
      <c r="AN1386" s="190"/>
      <c r="AO1386" s="190"/>
      <c r="AP1386" s="190"/>
      <c r="AQ1386" s="190"/>
      <c r="AR1386" s="190"/>
      <c r="AS1386" s="190"/>
      <c r="AT1386" s="190"/>
      <c r="AU1386" s="190"/>
      <c r="AV1386" s="190"/>
      <c r="AW1386" s="190"/>
      <c r="AX1386" s="190"/>
      <c r="AY1386" s="190"/>
      <c r="AZ1386" s="190"/>
      <c r="BA1386" s="190"/>
      <c r="BB1386" s="190"/>
      <c r="BC1386" s="190"/>
      <c r="BD1386" s="190"/>
      <c r="BE1386" s="190"/>
      <c r="BF1386" s="190"/>
      <c r="BG1386" s="190"/>
      <c r="BH1386" s="190"/>
      <c r="BI1386" s="190"/>
      <c r="BJ1386" s="190"/>
      <c r="BK1386" s="190"/>
      <c r="BL1386" s="190"/>
      <c r="BM1386" s="190"/>
      <c r="BN1386" s="190"/>
      <c r="BO1386" s="190"/>
      <c r="BP1386" s="190"/>
      <c r="BQ1386" s="190"/>
      <c r="BR1386" s="190"/>
      <c r="BS1386" s="190"/>
      <c r="BT1386" s="190"/>
      <c r="BU1386" s="190"/>
      <c r="BV1386" s="190"/>
      <c r="BW1386" s="190"/>
      <c r="BX1386" s="190"/>
      <c r="BY1386" s="190"/>
      <c r="BZ1386" s="190"/>
      <c r="CA1386" s="190"/>
      <c r="CB1386" s="190"/>
      <c r="CC1386" s="190"/>
      <c r="CD1386" s="190"/>
      <c r="CE1386" s="190"/>
      <c r="CF1386" s="190"/>
      <c r="CG1386" s="190"/>
      <c r="CH1386" s="190"/>
      <c r="CI1386" s="190"/>
      <c r="CJ1386" s="190"/>
      <c r="CK1386" s="190"/>
      <c r="CL1386" s="190"/>
      <c r="CN1386" s="201"/>
      <c r="CO1386" s="190"/>
      <c r="CP1386" s="190"/>
      <c r="CQ1386" s="190"/>
      <c r="CR1386" s="190"/>
      <c r="CS1386" s="190"/>
      <c r="CT1386" s="190"/>
      <c r="CU1386" s="190"/>
      <c r="CV1386" s="190"/>
      <c r="CW1386" s="190"/>
      <c r="CX1386" s="190"/>
      <c r="CY1386" s="190"/>
      <c r="CZ1386" s="190"/>
      <c r="DA1386" s="190"/>
      <c r="DB1386" s="190"/>
      <c r="DC1386" s="190"/>
      <c r="DD1386" s="190"/>
      <c r="DE1386" s="190"/>
      <c r="DF1386" s="190"/>
      <c r="DG1386" s="190"/>
      <c r="DH1386" s="190"/>
      <c r="DI1386" s="190"/>
      <c r="DJ1386" s="190"/>
      <c r="DK1386" s="190"/>
      <c r="DL1386" s="190"/>
    </row>
    <row r="1387" spans="1:116" x14ac:dyDescent="0.4">
      <c r="A1387" s="174"/>
      <c r="E1387" s="8"/>
      <c r="G1387" s="175" t="s">
        <v>463</v>
      </c>
      <c r="H1387" s="200"/>
      <c r="I1387" s="201"/>
      <c r="J1387" s="201"/>
      <c r="K1387" s="202"/>
      <c r="L1387" s="202"/>
      <c r="M1387" s="202"/>
      <c r="N1387" s="202"/>
      <c r="O1387" s="202"/>
      <c r="P1387" s="202"/>
      <c r="R1387" s="202"/>
      <c r="S1387" s="190" t="str">
        <f t="shared" ref="S1387:AX1387" si="1715">S$22</f>
        <v>S$18</v>
      </c>
      <c r="T1387" s="190" t="str">
        <f t="shared" si="1715"/>
        <v>T$18</v>
      </c>
      <c r="U1387" s="190" t="str">
        <f t="shared" si="1715"/>
        <v>U$18</v>
      </c>
      <c r="V1387" s="190" t="str">
        <f t="shared" si="1715"/>
        <v>V$18</v>
      </c>
      <c r="W1387" s="190" t="str">
        <f t="shared" si="1715"/>
        <v>W$18</v>
      </c>
      <c r="X1387" s="190" t="str">
        <f t="shared" si="1715"/>
        <v>X$18</v>
      </c>
      <c r="Y1387" s="190" t="str">
        <f t="shared" si="1715"/>
        <v>Y$18</v>
      </c>
      <c r="Z1387" s="190" t="str">
        <f t="shared" si="1715"/>
        <v>Z$18</v>
      </c>
      <c r="AA1387" s="190" t="str">
        <f t="shared" si="1715"/>
        <v>AA$18</v>
      </c>
      <c r="AB1387" s="190" t="str">
        <f t="shared" si="1715"/>
        <v>AB$18</v>
      </c>
      <c r="AC1387" s="190" t="str">
        <f t="shared" si="1715"/>
        <v>AC$18</v>
      </c>
      <c r="AD1387" s="190" t="str">
        <f t="shared" si="1715"/>
        <v>AD$18</v>
      </c>
      <c r="AE1387" s="190" t="str">
        <f t="shared" si="1715"/>
        <v>AE$18</v>
      </c>
      <c r="AF1387" s="190" t="str">
        <f t="shared" si="1715"/>
        <v>AF$18</v>
      </c>
      <c r="AG1387" s="190" t="str">
        <f t="shared" si="1715"/>
        <v>AG$18</v>
      </c>
      <c r="AH1387" s="190" t="str">
        <f t="shared" si="1715"/>
        <v>AH$18</v>
      </c>
      <c r="AI1387" s="190" t="str">
        <f t="shared" si="1715"/>
        <v>AI$18</v>
      </c>
      <c r="AJ1387" s="190" t="str">
        <f t="shared" si="1715"/>
        <v>AJ$18</v>
      </c>
      <c r="AK1387" s="190" t="str">
        <f t="shared" si="1715"/>
        <v>AK$18</v>
      </c>
      <c r="AL1387" s="190" t="str">
        <f t="shared" si="1715"/>
        <v>AL$18</v>
      </c>
      <c r="AM1387" s="190" t="str">
        <f t="shared" si="1715"/>
        <v>AM$18</v>
      </c>
      <c r="AN1387" s="190" t="str">
        <f t="shared" si="1715"/>
        <v>AN$18</v>
      </c>
      <c r="AO1387" s="190" t="str">
        <f t="shared" si="1715"/>
        <v>AO$18</v>
      </c>
      <c r="AP1387" s="190" t="str">
        <f t="shared" si="1715"/>
        <v>AP$18</v>
      </c>
      <c r="AQ1387" s="190" t="str">
        <f t="shared" si="1715"/>
        <v>AQ$18</v>
      </c>
      <c r="AR1387" s="190" t="str">
        <f t="shared" si="1715"/>
        <v>AR$18</v>
      </c>
      <c r="AS1387" s="190" t="str">
        <f t="shared" si="1715"/>
        <v>AS$18</v>
      </c>
      <c r="AT1387" s="190" t="str">
        <f t="shared" si="1715"/>
        <v>AT$18</v>
      </c>
      <c r="AU1387" s="190" t="str">
        <f t="shared" si="1715"/>
        <v>AU$18</v>
      </c>
      <c r="AV1387" s="190" t="str">
        <f t="shared" si="1715"/>
        <v>AV$18</v>
      </c>
      <c r="AW1387" s="190" t="str">
        <f t="shared" si="1715"/>
        <v>AW$18</v>
      </c>
      <c r="AX1387" s="190" t="str">
        <f t="shared" si="1715"/>
        <v>AX$18</v>
      </c>
      <c r="AY1387" s="190" t="str">
        <f t="shared" ref="AY1387:CD1387" si="1716">AY$22</f>
        <v>AY$18</v>
      </c>
      <c r="AZ1387" s="190" t="str">
        <f t="shared" si="1716"/>
        <v>AZ$18</v>
      </c>
      <c r="BA1387" s="190" t="str">
        <f t="shared" si="1716"/>
        <v>BA$18</v>
      </c>
      <c r="BB1387" s="190" t="str">
        <f t="shared" si="1716"/>
        <v>BB$18</v>
      </c>
      <c r="BC1387" s="190" t="str">
        <f t="shared" si="1716"/>
        <v>BC$18</v>
      </c>
      <c r="BD1387" s="190" t="str">
        <f t="shared" si="1716"/>
        <v>BD$18</v>
      </c>
      <c r="BE1387" s="190" t="str">
        <f t="shared" si="1716"/>
        <v>BE$18</v>
      </c>
      <c r="BF1387" s="190" t="str">
        <f t="shared" si="1716"/>
        <v>BF$18</v>
      </c>
      <c r="BG1387" s="190" t="str">
        <f t="shared" si="1716"/>
        <v>BG$18</v>
      </c>
      <c r="BH1387" s="190" t="str">
        <f t="shared" si="1716"/>
        <v>BH$18</v>
      </c>
      <c r="BI1387" s="190" t="str">
        <f t="shared" si="1716"/>
        <v>BI$18</v>
      </c>
      <c r="BJ1387" s="190" t="str">
        <f t="shared" si="1716"/>
        <v>BJ$18</v>
      </c>
      <c r="BK1387" s="190" t="str">
        <f t="shared" si="1716"/>
        <v>BK$18</v>
      </c>
      <c r="BL1387" s="190" t="str">
        <f t="shared" si="1716"/>
        <v>BL$18</v>
      </c>
      <c r="BM1387" s="190" t="str">
        <f t="shared" si="1716"/>
        <v>BM$18</v>
      </c>
      <c r="BN1387" s="190" t="str">
        <f t="shared" si="1716"/>
        <v>BN$18</v>
      </c>
      <c r="BO1387" s="190" t="str">
        <f t="shared" si="1716"/>
        <v>BO$18</v>
      </c>
      <c r="BP1387" s="190" t="str">
        <f t="shared" si="1716"/>
        <v>BP$18</v>
      </c>
      <c r="BQ1387" s="190" t="str">
        <f t="shared" si="1716"/>
        <v>BQ$18</v>
      </c>
      <c r="BR1387" s="190" t="str">
        <f t="shared" si="1716"/>
        <v>BR$18</v>
      </c>
      <c r="BS1387" s="190" t="str">
        <f t="shared" si="1716"/>
        <v>BS$18</v>
      </c>
      <c r="BT1387" s="190" t="str">
        <f t="shared" si="1716"/>
        <v>BT$18</v>
      </c>
      <c r="BU1387" s="190" t="str">
        <f t="shared" si="1716"/>
        <v>BU$18</v>
      </c>
      <c r="BV1387" s="190" t="str">
        <f t="shared" si="1716"/>
        <v>BV$18</v>
      </c>
      <c r="BW1387" s="190" t="str">
        <f t="shared" si="1716"/>
        <v>BW$18</v>
      </c>
      <c r="BX1387" s="190" t="str">
        <f t="shared" si="1716"/>
        <v>BX$18</v>
      </c>
      <c r="BY1387" s="190" t="str">
        <f t="shared" si="1716"/>
        <v>BY$18</v>
      </c>
      <c r="BZ1387" s="190" t="str">
        <f t="shared" si="1716"/>
        <v>BZ$18</v>
      </c>
      <c r="CA1387" s="190" t="str">
        <f t="shared" si="1716"/>
        <v>CA$18</v>
      </c>
      <c r="CB1387" s="190" t="str">
        <f t="shared" si="1716"/>
        <v>CB$18</v>
      </c>
      <c r="CC1387" s="190" t="str">
        <f t="shared" si="1716"/>
        <v>CC$18</v>
      </c>
      <c r="CD1387" s="190" t="str">
        <f t="shared" si="1716"/>
        <v>CD$18</v>
      </c>
      <c r="CE1387" s="190" t="str">
        <f t="shared" ref="CE1387:CL1387" si="1717">CE$22</f>
        <v>CE$18</v>
      </c>
      <c r="CF1387" s="190" t="str">
        <f t="shared" si="1717"/>
        <v>CF$18</v>
      </c>
      <c r="CG1387" s="190" t="str">
        <f t="shared" si="1717"/>
        <v>CG$18</v>
      </c>
      <c r="CH1387" s="190" t="str">
        <f t="shared" si="1717"/>
        <v>CH$18</v>
      </c>
      <c r="CI1387" s="190" t="str">
        <f t="shared" si="1717"/>
        <v>CI$18</v>
      </c>
      <c r="CJ1387" s="190" t="str">
        <f t="shared" si="1717"/>
        <v>CJ$18</v>
      </c>
      <c r="CK1387" s="190" t="str">
        <f t="shared" si="1717"/>
        <v>CK$18</v>
      </c>
      <c r="CL1387" s="190" t="str">
        <f t="shared" si="1717"/>
        <v>CL$18</v>
      </c>
      <c r="CN1387" s="201"/>
      <c r="CO1387" s="190" t="str">
        <f t="shared" ref="CO1387:DL1387" si="1718">CO$22</f>
        <v>CO$18</v>
      </c>
      <c r="CP1387" s="190" t="str">
        <f t="shared" si="1718"/>
        <v>CP$18</v>
      </c>
      <c r="CQ1387" s="190" t="str">
        <f t="shared" si="1718"/>
        <v>CQ$18</v>
      </c>
      <c r="CR1387" s="190" t="str">
        <f t="shared" si="1718"/>
        <v>CR$18</v>
      </c>
      <c r="CS1387" s="190" t="str">
        <f t="shared" si="1718"/>
        <v>CS$18</v>
      </c>
      <c r="CT1387" s="190" t="str">
        <f t="shared" si="1718"/>
        <v>CT$18</v>
      </c>
      <c r="CU1387" s="190" t="str">
        <f t="shared" si="1718"/>
        <v>CU$18</v>
      </c>
      <c r="CV1387" s="190" t="str">
        <f t="shared" si="1718"/>
        <v>CV$18</v>
      </c>
      <c r="CW1387" s="190" t="str">
        <f t="shared" si="1718"/>
        <v>CW$18</v>
      </c>
      <c r="CX1387" s="190" t="str">
        <f t="shared" si="1718"/>
        <v>CX$18</v>
      </c>
      <c r="CY1387" s="190" t="str">
        <f t="shared" si="1718"/>
        <v>CY$18</v>
      </c>
      <c r="CZ1387" s="190" t="str">
        <f t="shared" si="1718"/>
        <v>CZ$18</v>
      </c>
      <c r="DA1387" s="190" t="str">
        <f t="shared" si="1718"/>
        <v>DA$18</v>
      </c>
      <c r="DB1387" s="190" t="str">
        <f t="shared" si="1718"/>
        <v>DB$18</v>
      </c>
      <c r="DC1387" s="190" t="str">
        <f t="shared" si="1718"/>
        <v>DC$18</v>
      </c>
      <c r="DD1387" s="190" t="str">
        <f t="shared" si="1718"/>
        <v>DD$18</v>
      </c>
      <c r="DE1387" s="190" t="str">
        <f t="shared" si="1718"/>
        <v>DE$18</v>
      </c>
      <c r="DF1387" s="190" t="str">
        <f t="shared" si="1718"/>
        <v>DF$18</v>
      </c>
      <c r="DG1387" s="190" t="str">
        <f t="shared" si="1718"/>
        <v>DG$18</v>
      </c>
      <c r="DH1387" s="190" t="str">
        <f t="shared" si="1718"/>
        <v>DH$18</v>
      </c>
      <c r="DI1387" s="190" t="str">
        <f t="shared" si="1718"/>
        <v>DI$18</v>
      </c>
      <c r="DJ1387" s="190" t="str">
        <f t="shared" si="1718"/>
        <v>DJ$18</v>
      </c>
      <c r="DK1387" s="190" t="str">
        <f t="shared" si="1718"/>
        <v>DK$18</v>
      </c>
      <c r="DL1387" s="190" t="str">
        <f t="shared" si="1718"/>
        <v>DL$18</v>
      </c>
    </row>
    <row r="1388" spans="1:116" x14ac:dyDescent="0.4">
      <c r="A1388" s="174"/>
      <c r="E1388" s="8"/>
      <c r="G1388" s="175" t="s">
        <v>464</v>
      </c>
      <c r="H1388" s="200"/>
      <c r="I1388" s="201"/>
      <c r="J1388" s="201"/>
      <c r="K1388" s="202"/>
      <c r="L1388" s="202"/>
      <c r="M1388" s="202"/>
      <c r="N1388" s="202"/>
      <c r="O1388" s="202"/>
      <c r="P1388" s="202"/>
      <c r="R1388" s="202"/>
      <c r="S1388" s="190" t="str">
        <f t="shared" ref="S1388:AX1388" si="1719">S$23</f>
        <v>S$19</v>
      </c>
      <c r="T1388" s="190" t="str">
        <f t="shared" si="1719"/>
        <v>T$19</v>
      </c>
      <c r="U1388" s="190" t="str">
        <f t="shared" si="1719"/>
        <v>U$19</v>
      </c>
      <c r="V1388" s="190" t="str">
        <f t="shared" si="1719"/>
        <v>V$19</v>
      </c>
      <c r="W1388" s="190" t="str">
        <f t="shared" si="1719"/>
        <v>W$19</v>
      </c>
      <c r="X1388" s="190" t="str">
        <f t="shared" si="1719"/>
        <v>X$19</v>
      </c>
      <c r="Y1388" s="190" t="str">
        <f t="shared" si="1719"/>
        <v>Y$19</v>
      </c>
      <c r="Z1388" s="190" t="str">
        <f t="shared" si="1719"/>
        <v>Z$19</v>
      </c>
      <c r="AA1388" s="190" t="str">
        <f t="shared" si="1719"/>
        <v>AA$19</v>
      </c>
      <c r="AB1388" s="190" t="str">
        <f t="shared" si="1719"/>
        <v>AB$19</v>
      </c>
      <c r="AC1388" s="190" t="str">
        <f t="shared" si="1719"/>
        <v>AC$19</v>
      </c>
      <c r="AD1388" s="190" t="str">
        <f t="shared" si="1719"/>
        <v>AD$19</v>
      </c>
      <c r="AE1388" s="190" t="str">
        <f t="shared" si="1719"/>
        <v>AE$19</v>
      </c>
      <c r="AF1388" s="190" t="str">
        <f t="shared" si="1719"/>
        <v>AF$19</v>
      </c>
      <c r="AG1388" s="190" t="str">
        <f t="shared" si="1719"/>
        <v>AG$19</v>
      </c>
      <c r="AH1388" s="190" t="str">
        <f t="shared" si="1719"/>
        <v>AH$19</v>
      </c>
      <c r="AI1388" s="190" t="str">
        <f t="shared" si="1719"/>
        <v>AI$19</v>
      </c>
      <c r="AJ1388" s="190" t="str">
        <f t="shared" si="1719"/>
        <v>AJ$19</v>
      </c>
      <c r="AK1388" s="190" t="str">
        <f t="shared" si="1719"/>
        <v>AK$19</v>
      </c>
      <c r="AL1388" s="190" t="str">
        <f t="shared" si="1719"/>
        <v>AL$19</v>
      </c>
      <c r="AM1388" s="190" t="str">
        <f t="shared" si="1719"/>
        <v>AM$19</v>
      </c>
      <c r="AN1388" s="190" t="str">
        <f t="shared" si="1719"/>
        <v>AN$19</v>
      </c>
      <c r="AO1388" s="190" t="str">
        <f t="shared" si="1719"/>
        <v>AO$19</v>
      </c>
      <c r="AP1388" s="190" t="str">
        <f t="shared" si="1719"/>
        <v>AP$19</v>
      </c>
      <c r="AQ1388" s="190" t="str">
        <f t="shared" si="1719"/>
        <v>AQ$19</v>
      </c>
      <c r="AR1388" s="190" t="str">
        <f t="shared" si="1719"/>
        <v>AR$19</v>
      </c>
      <c r="AS1388" s="190" t="str">
        <f t="shared" si="1719"/>
        <v>AS$19</v>
      </c>
      <c r="AT1388" s="190" t="str">
        <f t="shared" si="1719"/>
        <v>AT$19</v>
      </c>
      <c r="AU1388" s="190" t="str">
        <f t="shared" si="1719"/>
        <v>AU$19</v>
      </c>
      <c r="AV1388" s="190" t="str">
        <f t="shared" si="1719"/>
        <v>AV$19</v>
      </c>
      <c r="AW1388" s="190" t="str">
        <f t="shared" si="1719"/>
        <v>AW$19</v>
      </c>
      <c r="AX1388" s="190" t="str">
        <f t="shared" si="1719"/>
        <v>AX$19</v>
      </c>
      <c r="AY1388" s="190" t="str">
        <f t="shared" ref="AY1388:CD1388" si="1720">AY$23</f>
        <v>AY$19</v>
      </c>
      <c r="AZ1388" s="190" t="str">
        <f t="shared" si="1720"/>
        <v>AZ$19</v>
      </c>
      <c r="BA1388" s="190" t="str">
        <f t="shared" si="1720"/>
        <v>BA$19</v>
      </c>
      <c r="BB1388" s="190" t="str">
        <f t="shared" si="1720"/>
        <v>BB$19</v>
      </c>
      <c r="BC1388" s="190" t="str">
        <f t="shared" si="1720"/>
        <v>BC$19</v>
      </c>
      <c r="BD1388" s="190" t="str">
        <f t="shared" si="1720"/>
        <v>BD$19</v>
      </c>
      <c r="BE1388" s="190" t="str">
        <f t="shared" si="1720"/>
        <v>BE$19</v>
      </c>
      <c r="BF1388" s="190" t="str">
        <f t="shared" si="1720"/>
        <v>BF$19</v>
      </c>
      <c r="BG1388" s="190" t="str">
        <f t="shared" si="1720"/>
        <v>BG$19</v>
      </c>
      <c r="BH1388" s="190" t="str">
        <f t="shared" si="1720"/>
        <v>BH$19</v>
      </c>
      <c r="BI1388" s="190" t="str">
        <f t="shared" si="1720"/>
        <v>BI$19</v>
      </c>
      <c r="BJ1388" s="190" t="str">
        <f t="shared" si="1720"/>
        <v>BJ$19</v>
      </c>
      <c r="BK1388" s="190" t="str">
        <f t="shared" si="1720"/>
        <v>BK$19</v>
      </c>
      <c r="BL1388" s="190" t="str">
        <f t="shared" si="1720"/>
        <v>BL$19</v>
      </c>
      <c r="BM1388" s="190" t="str">
        <f t="shared" si="1720"/>
        <v>BM$19</v>
      </c>
      <c r="BN1388" s="190" t="str">
        <f t="shared" si="1720"/>
        <v>BN$19</v>
      </c>
      <c r="BO1388" s="190" t="str">
        <f t="shared" si="1720"/>
        <v>BO$19</v>
      </c>
      <c r="BP1388" s="190" t="str">
        <f t="shared" si="1720"/>
        <v>BP$19</v>
      </c>
      <c r="BQ1388" s="190" t="str">
        <f t="shared" si="1720"/>
        <v>BQ$19</v>
      </c>
      <c r="BR1388" s="190" t="str">
        <f t="shared" si="1720"/>
        <v>BR$19</v>
      </c>
      <c r="BS1388" s="190" t="str">
        <f t="shared" si="1720"/>
        <v>BS$19</v>
      </c>
      <c r="BT1388" s="190" t="str">
        <f t="shared" si="1720"/>
        <v>BT$19</v>
      </c>
      <c r="BU1388" s="190" t="str">
        <f t="shared" si="1720"/>
        <v>BU$19</v>
      </c>
      <c r="BV1388" s="190" t="str">
        <f t="shared" si="1720"/>
        <v>BV$19</v>
      </c>
      <c r="BW1388" s="190" t="str">
        <f t="shared" si="1720"/>
        <v>BW$19</v>
      </c>
      <c r="BX1388" s="190" t="str">
        <f t="shared" si="1720"/>
        <v>BX$19</v>
      </c>
      <c r="BY1388" s="190" t="str">
        <f t="shared" si="1720"/>
        <v>BY$19</v>
      </c>
      <c r="BZ1388" s="190" t="str">
        <f t="shared" si="1720"/>
        <v>BZ$19</v>
      </c>
      <c r="CA1388" s="190" t="str">
        <f t="shared" si="1720"/>
        <v>CA$19</v>
      </c>
      <c r="CB1388" s="190" t="str">
        <f t="shared" si="1720"/>
        <v>CB$19</v>
      </c>
      <c r="CC1388" s="190" t="str">
        <f t="shared" si="1720"/>
        <v>CC$19</v>
      </c>
      <c r="CD1388" s="190" t="str">
        <f t="shared" si="1720"/>
        <v>CD$19</v>
      </c>
      <c r="CE1388" s="190" t="str">
        <f t="shared" ref="CE1388:CL1388" si="1721">CE$23</f>
        <v>CE$19</v>
      </c>
      <c r="CF1388" s="190" t="str">
        <f t="shared" si="1721"/>
        <v>CF$19</v>
      </c>
      <c r="CG1388" s="190" t="str">
        <f t="shared" si="1721"/>
        <v>CG$19</v>
      </c>
      <c r="CH1388" s="190" t="str">
        <f t="shared" si="1721"/>
        <v>CH$19</v>
      </c>
      <c r="CI1388" s="190" t="str">
        <f t="shared" si="1721"/>
        <v>CI$19</v>
      </c>
      <c r="CJ1388" s="190" t="str">
        <f t="shared" si="1721"/>
        <v>CJ$19</v>
      </c>
      <c r="CK1388" s="190" t="str">
        <f t="shared" si="1721"/>
        <v>CK$19</v>
      </c>
      <c r="CL1388" s="190" t="str">
        <f t="shared" si="1721"/>
        <v>CL$19</v>
      </c>
      <c r="CN1388" s="201"/>
      <c r="CO1388" s="190" t="str">
        <f t="shared" ref="CO1388:DL1388" si="1722">CO$23</f>
        <v>CO$19</v>
      </c>
      <c r="CP1388" s="190" t="str">
        <f t="shared" si="1722"/>
        <v>CP$19</v>
      </c>
      <c r="CQ1388" s="190" t="str">
        <f t="shared" si="1722"/>
        <v>CQ$19</v>
      </c>
      <c r="CR1388" s="190" t="str">
        <f t="shared" si="1722"/>
        <v>CR$19</v>
      </c>
      <c r="CS1388" s="190" t="str">
        <f t="shared" si="1722"/>
        <v>CS$19</v>
      </c>
      <c r="CT1388" s="190" t="str">
        <f t="shared" si="1722"/>
        <v>CT$19</v>
      </c>
      <c r="CU1388" s="190" t="str">
        <f t="shared" si="1722"/>
        <v>CU$19</v>
      </c>
      <c r="CV1388" s="190" t="str">
        <f t="shared" si="1722"/>
        <v>CV$19</v>
      </c>
      <c r="CW1388" s="190" t="str">
        <f t="shared" si="1722"/>
        <v>CW$19</v>
      </c>
      <c r="CX1388" s="190" t="str">
        <f t="shared" si="1722"/>
        <v>CX$19</v>
      </c>
      <c r="CY1388" s="190" t="str">
        <f t="shared" si="1722"/>
        <v>CY$19</v>
      </c>
      <c r="CZ1388" s="190" t="str">
        <f t="shared" si="1722"/>
        <v>CZ$19</v>
      </c>
      <c r="DA1388" s="190" t="str">
        <f t="shared" si="1722"/>
        <v>DA$19</v>
      </c>
      <c r="DB1388" s="190" t="str">
        <f t="shared" si="1722"/>
        <v>DB$19</v>
      </c>
      <c r="DC1388" s="190" t="str">
        <f t="shared" si="1722"/>
        <v>DC$19</v>
      </c>
      <c r="DD1388" s="190" t="str">
        <f t="shared" si="1722"/>
        <v>DD$19</v>
      </c>
      <c r="DE1388" s="190" t="str">
        <f t="shared" si="1722"/>
        <v>DE$19</v>
      </c>
      <c r="DF1388" s="190" t="str">
        <f t="shared" si="1722"/>
        <v>DF$19</v>
      </c>
      <c r="DG1388" s="190" t="str">
        <f t="shared" si="1722"/>
        <v>DG$19</v>
      </c>
      <c r="DH1388" s="190" t="str">
        <f t="shared" si="1722"/>
        <v>DH$19</v>
      </c>
      <c r="DI1388" s="190" t="str">
        <f t="shared" si="1722"/>
        <v>DI$19</v>
      </c>
      <c r="DJ1388" s="190" t="str">
        <f t="shared" si="1722"/>
        <v>DJ$19</v>
      </c>
      <c r="DK1388" s="190" t="str">
        <f t="shared" si="1722"/>
        <v>DK$19</v>
      </c>
      <c r="DL1388" s="190" t="str">
        <f t="shared" si="1722"/>
        <v>DL$19</v>
      </c>
    </row>
    <row r="1389" spans="1:116" x14ac:dyDescent="0.4">
      <c r="A1389" s="31" t="s">
        <v>218</v>
      </c>
      <c r="B1389" s="31" t="s">
        <v>332</v>
      </c>
      <c r="C1389" s="31"/>
      <c r="D1389" t="s">
        <v>767</v>
      </c>
      <c r="E1389" s="8" t="str">
        <f t="shared" ref="E1389:E1391" si="1723">ROW()&amp;" "&amp;D1389</f>
        <v>1389 FAPPE-S</v>
      </c>
      <c r="F1389" t="s">
        <v>446</v>
      </c>
      <c r="G1389" s="66" t="s">
        <v>283</v>
      </c>
      <c r="H1389" s="22"/>
      <c r="I1389" s="299"/>
      <c r="J1389" s="299"/>
      <c r="K1389" s="22"/>
      <c r="L1389" s="22"/>
      <c r="M1389" s="22"/>
      <c r="N1389" s="22"/>
      <c r="O1389" s="22"/>
      <c r="P1389" s="22"/>
      <c r="R1389" s="66"/>
      <c r="S1389" s="300"/>
      <c r="T1389" s="300"/>
      <c r="U1389" s="300"/>
      <c r="V1389" s="300"/>
      <c r="W1389" s="300"/>
      <c r="X1389" s="300"/>
      <c r="Y1389" s="300"/>
      <c r="Z1389" s="300"/>
      <c r="AA1389" s="300"/>
      <c r="AB1389" s="300"/>
      <c r="AC1389" s="300"/>
      <c r="AD1389" s="300"/>
      <c r="AE1389" s="300"/>
      <c r="AF1389" s="300"/>
      <c r="AG1389" s="300"/>
      <c r="AH1389" s="300"/>
      <c r="AI1389" s="300"/>
      <c r="AJ1389" s="300"/>
      <c r="AK1389" s="300"/>
      <c r="AL1389" s="300"/>
      <c r="AM1389" s="300"/>
      <c r="AN1389" s="300"/>
      <c r="AO1389" s="300"/>
      <c r="AP1389" s="300"/>
      <c r="AQ1389" s="300"/>
      <c r="AR1389" s="300"/>
      <c r="AS1389" s="300"/>
      <c r="AT1389" s="300"/>
      <c r="AU1389" s="300"/>
      <c r="AV1389" s="300"/>
      <c r="AW1389" s="300"/>
      <c r="AX1389" s="300"/>
      <c r="AY1389" s="300"/>
      <c r="AZ1389" s="300"/>
      <c r="BA1389" s="300"/>
      <c r="BB1389" s="300"/>
      <c r="BC1389" s="300"/>
      <c r="BD1389" s="300"/>
      <c r="BE1389" s="300"/>
      <c r="BF1389" s="300"/>
      <c r="BG1389" s="300"/>
      <c r="BH1389" s="300"/>
      <c r="BI1389" s="300"/>
      <c r="BJ1389" s="300"/>
      <c r="BK1389" s="300"/>
      <c r="BL1389" s="300"/>
      <c r="BM1389" s="300"/>
      <c r="BN1389" s="300"/>
      <c r="BO1389" s="300"/>
      <c r="BP1389" s="300"/>
      <c r="BQ1389" s="300"/>
      <c r="BR1389" s="300"/>
      <c r="BS1389" s="300"/>
      <c r="BT1389" s="300"/>
      <c r="BU1389" s="300"/>
      <c r="BV1389" s="300"/>
      <c r="BW1389" s="300"/>
      <c r="BX1389" s="300"/>
      <c r="BY1389" s="300"/>
      <c r="BZ1389" s="300"/>
      <c r="CA1389" s="300"/>
      <c r="CB1389" s="300"/>
      <c r="CC1389" s="300"/>
      <c r="CD1389" s="300"/>
      <c r="CE1389" s="300"/>
      <c r="CF1389" s="300"/>
      <c r="CG1389" s="300"/>
      <c r="CH1389" s="300"/>
      <c r="CI1389" s="300"/>
      <c r="CJ1389" s="300"/>
      <c r="CK1389" s="300"/>
      <c r="CL1389" s="300"/>
      <c r="CN1389" s="299"/>
      <c r="CO1389" s="300"/>
      <c r="CP1389" s="300"/>
      <c r="CQ1389" s="300"/>
      <c r="CR1389" s="300"/>
      <c r="CS1389" s="300"/>
      <c r="CT1389" s="300"/>
      <c r="CU1389" s="300"/>
      <c r="CV1389" s="300"/>
      <c r="CW1389" s="300"/>
      <c r="CX1389" s="300"/>
      <c r="CY1389" s="300"/>
      <c r="CZ1389" s="300"/>
      <c r="DA1389" s="300"/>
      <c r="DB1389" s="300"/>
      <c r="DC1389" s="300"/>
      <c r="DD1389" s="300"/>
      <c r="DE1389" s="300"/>
      <c r="DF1389" s="300"/>
      <c r="DG1389" s="300"/>
      <c r="DH1389" s="300"/>
      <c r="DI1389" s="300"/>
      <c r="DJ1389" s="300"/>
      <c r="DK1389" s="300"/>
      <c r="DL1389" s="300"/>
    </row>
    <row r="1390" spans="1:116" x14ac:dyDescent="0.4">
      <c r="A1390" s="31"/>
      <c r="B1390" s="8" t="str">
        <f>E1390</f>
        <v>1390 FAPPE-S</v>
      </c>
      <c r="C1390" s="31"/>
      <c r="D1390" t="s">
        <v>767</v>
      </c>
      <c r="E1390" s="8" t="str">
        <f t="shared" ref="E1390:E1392" si="1724">ROW()&amp;" "&amp;D1390</f>
        <v>1390 FAPPE-S</v>
      </c>
      <c r="G1390" s="95" t="str">
        <f>"Assumptions - "&amp;G1389</f>
        <v>Assumptions - Volume driven secondary PP&amp;E:</v>
      </c>
      <c r="H1390" s="31"/>
      <c r="I1390" s="73"/>
      <c r="J1390" s="73"/>
      <c r="K1390" s="31"/>
      <c r="L1390" s="31"/>
      <c r="M1390" s="31"/>
      <c r="N1390" s="31"/>
      <c r="O1390" s="31"/>
      <c r="P1390" s="31"/>
      <c r="R1390" s="67"/>
      <c r="S1390" s="156"/>
      <c r="T1390" s="156"/>
      <c r="U1390" s="156"/>
      <c r="V1390" s="156"/>
      <c r="W1390" s="156"/>
      <c r="X1390" s="156"/>
      <c r="Y1390" s="156"/>
      <c r="Z1390" s="156"/>
      <c r="AA1390" s="156"/>
      <c r="AB1390" s="156"/>
      <c r="AC1390" s="156"/>
      <c r="AD1390" s="156"/>
      <c r="AE1390" s="156"/>
      <c r="AF1390" s="156"/>
      <c r="AG1390" s="156"/>
      <c r="AH1390" s="156"/>
      <c r="AI1390" s="156"/>
      <c r="AJ1390" s="156"/>
      <c r="AK1390" s="156"/>
      <c r="AL1390" s="156"/>
      <c r="AM1390" s="156"/>
      <c r="AN1390" s="156"/>
      <c r="AO1390" s="156"/>
      <c r="AP1390" s="156"/>
      <c r="AQ1390" s="156"/>
      <c r="AR1390" s="156"/>
      <c r="AS1390" s="156"/>
      <c r="AT1390" s="156"/>
      <c r="AU1390" s="156"/>
      <c r="AV1390" s="156"/>
      <c r="AW1390" s="156"/>
      <c r="AX1390" s="156"/>
      <c r="AY1390" s="156"/>
      <c r="AZ1390" s="156"/>
      <c r="BA1390" s="156"/>
      <c r="BB1390" s="156"/>
      <c r="BC1390" s="156"/>
      <c r="BD1390" s="156"/>
      <c r="BE1390" s="156"/>
      <c r="BF1390" s="156"/>
      <c r="BG1390" s="156"/>
      <c r="BH1390" s="156"/>
      <c r="BI1390" s="156"/>
      <c r="BJ1390" s="156"/>
      <c r="BK1390" s="156"/>
      <c r="BL1390" s="156"/>
      <c r="BM1390" s="156"/>
      <c r="BN1390" s="156"/>
      <c r="BO1390" s="156"/>
      <c r="BP1390" s="156"/>
      <c r="BQ1390" s="156"/>
      <c r="BR1390" s="156"/>
      <c r="BS1390" s="156"/>
      <c r="BT1390" s="156"/>
      <c r="BU1390" s="156"/>
      <c r="BV1390" s="156"/>
      <c r="BW1390" s="156"/>
      <c r="BX1390" s="156"/>
      <c r="BY1390" s="156"/>
      <c r="BZ1390" s="156"/>
      <c r="CA1390" s="156"/>
      <c r="CB1390" s="156"/>
      <c r="CC1390" s="156"/>
      <c r="CD1390" s="156"/>
      <c r="CE1390" s="156"/>
      <c r="CF1390" s="156"/>
      <c r="CG1390" s="156"/>
      <c r="CH1390" s="156"/>
      <c r="CI1390" s="156"/>
      <c r="CJ1390" s="156"/>
      <c r="CK1390" s="156"/>
      <c r="CL1390" s="156"/>
      <c r="CN1390" s="73"/>
      <c r="CO1390" s="156"/>
      <c r="CP1390" s="156"/>
      <c r="CQ1390" s="156"/>
      <c r="CR1390" s="156"/>
      <c r="CS1390" s="156"/>
      <c r="CT1390" s="156"/>
      <c r="CU1390" s="156"/>
      <c r="CV1390" s="156"/>
      <c r="CW1390" s="156"/>
      <c r="CX1390" s="156"/>
      <c r="CY1390" s="156"/>
      <c r="CZ1390" s="156"/>
      <c r="DA1390" s="156"/>
      <c r="DB1390" s="156"/>
      <c r="DC1390" s="156"/>
      <c r="DD1390" s="156"/>
      <c r="DE1390" s="156"/>
      <c r="DF1390" s="156"/>
      <c r="DG1390" s="156"/>
      <c r="DH1390" s="156"/>
      <c r="DI1390" s="156"/>
      <c r="DJ1390" s="156"/>
      <c r="DK1390" s="156"/>
      <c r="DL1390" s="156"/>
    </row>
    <row r="1391" spans="1:116" x14ac:dyDescent="0.4">
      <c r="B1391" s="8" t="str">
        <f>E1391</f>
        <v>1391 FAPPE-S</v>
      </c>
      <c r="C1391" s="8"/>
      <c r="D1391" t="s">
        <v>767</v>
      </c>
      <c r="E1391" s="8" t="str">
        <f t="shared" si="1662"/>
        <v>1391 FAPPE-S</v>
      </c>
      <c r="G1391" s="145" t="s">
        <v>206</v>
      </c>
      <c r="H1391" s="57">
        <v>5</v>
      </c>
      <c r="S1391" s="72"/>
      <c r="T1391" s="72"/>
      <c r="U1391" s="72"/>
      <c r="V1391" s="72"/>
      <c r="W1391" s="72"/>
      <c r="X1391" s="72"/>
      <c r="Y1391" s="72"/>
      <c r="Z1391" s="72"/>
      <c r="AA1391" s="72"/>
      <c r="AB1391" s="72"/>
      <c r="AC1391" s="72"/>
      <c r="AD1391" s="72"/>
      <c r="AE1391" s="72"/>
      <c r="AF1391" s="72"/>
      <c r="AG1391" s="72"/>
      <c r="AH1391" s="72"/>
      <c r="AI1391" s="72"/>
      <c r="AJ1391" s="72"/>
      <c r="AK1391" s="72"/>
      <c r="AL1391" s="72"/>
      <c r="AM1391" s="72"/>
      <c r="AN1391" s="72"/>
      <c r="AO1391" s="72"/>
      <c r="AP1391" s="72"/>
      <c r="AQ1391" s="72"/>
      <c r="AR1391" s="72"/>
      <c r="AS1391" s="72"/>
      <c r="AT1391" s="72"/>
      <c r="AU1391" s="72"/>
      <c r="AV1391" s="72"/>
      <c r="AW1391" s="72"/>
      <c r="AX1391" s="72"/>
      <c r="AY1391" s="72"/>
      <c r="AZ1391" s="72"/>
      <c r="BA1391" s="72"/>
      <c r="BB1391" s="72"/>
      <c r="BC1391" s="72"/>
      <c r="BD1391" s="72"/>
      <c r="BE1391" s="72"/>
      <c r="BF1391" s="72"/>
      <c r="BG1391" s="72"/>
      <c r="BH1391" s="72"/>
      <c r="BI1391" s="72"/>
      <c r="BJ1391" s="72"/>
      <c r="BK1391" s="72"/>
      <c r="BL1391" s="72"/>
      <c r="BM1391" s="72"/>
      <c r="BN1391" s="72"/>
      <c r="BO1391" s="72"/>
      <c r="BP1391" s="72"/>
      <c r="BQ1391" s="72"/>
      <c r="BR1391" s="72"/>
      <c r="BS1391" s="72"/>
      <c r="BT1391" s="72"/>
      <c r="BU1391" s="72"/>
      <c r="BV1391" s="72"/>
      <c r="BW1391" s="72"/>
      <c r="BX1391" s="72"/>
      <c r="BY1391" s="72"/>
      <c r="BZ1391" s="72"/>
      <c r="CA1391" s="72"/>
      <c r="CB1391" s="72"/>
      <c r="CC1391" s="72"/>
      <c r="CD1391" s="72"/>
      <c r="CE1391" s="72"/>
      <c r="CF1391" s="72"/>
      <c r="CG1391" s="72"/>
      <c r="CH1391" s="72"/>
      <c r="CI1391" s="72"/>
      <c r="CJ1391" s="72"/>
      <c r="CK1391" s="72"/>
      <c r="CL1391" s="72"/>
      <c r="CO1391" s="72"/>
      <c r="CP1391" s="72"/>
      <c r="CQ1391" s="72"/>
      <c r="CR1391" s="72"/>
      <c r="CS1391" s="72"/>
      <c r="CT1391" s="72"/>
      <c r="CU1391" s="72"/>
      <c r="CV1391" s="72"/>
      <c r="CW1391" s="72"/>
      <c r="CX1391" s="72"/>
      <c r="CY1391" s="72"/>
      <c r="CZ1391" s="72"/>
      <c r="DA1391" s="72"/>
      <c r="DB1391" s="72"/>
      <c r="DC1391" s="72"/>
      <c r="DD1391" s="72"/>
      <c r="DE1391" s="72"/>
      <c r="DF1391" s="72"/>
      <c r="DG1391" s="72"/>
      <c r="DH1391" s="72"/>
      <c r="DI1391" s="72"/>
      <c r="DJ1391" s="72"/>
      <c r="DK1391" s="72"/>
      <c r="DL1391" s="72"/>
    </row>
    <row r="1392" spans="1:116" x14ac:dyDescent="0.4">
      <c r="B1392" s="8" t="str">
        <f>E1392</f>
        <v>1392 FAPPE-S</v>
      </c>
      <c r="C1392" s="8"/>
      <c r="D1392" t="s">
        <v>767</v>
      </c>
      <c r="E1392" s="8" t="str">
        <f t="shared" si="1662"/>
        <v>1392 FAPPE-S</v>
      </c>
      <c r="G1392" s="145" t="s">
        <v>207</v>
      </c>
      <c r="H1392" s="57">
        <v>0</v>
      </c>
      <c r="S1392" s="72"/>
      <c r="T1392" s="72"/>
      <c r="U1392" s="72"/>
      <c r="V1392" s="72"/>
      <c r="W1392" s="72"/>
      <c r="X1392" s="72"/>
      <c r="Y1392" s="72"/>
      <c r="Z1392" s="72"/>
      <c r="AA1392" s="72"/>
      <c r="AB1392" s="72"/>
      <c r="AC1392" s="72"/>
      <c r="AD1392" s="72"/>
      <c r="AE1392" s="72"/>
      <c r="AF1392" s="72"/>
      <c r="AG1392" s="72"/>
      <c r="AH1392" s="72"/>
      <c r="AI1392" s="72"/>
      <c r="AJ1392" s="72"/>
      <c r="AK1392" s="72"/>
      <c r="AL1392" s="72"/>
      <c r="AM1392" s="72"/>
      <c r="AN1392" s="72"/>
      <c r="AO1392" s="72"/>
      <c r="AP1392" s="72"/>
      <c r="AQ1392" s="72"/>
      <c r="AR1392" s="72"/>
      <c r="AS1392" s="72"/>
      <c r="AT1392" s="72"/>
      <c r="AU1392" s="72"/>
      <c r="AV1392" s="72"/>
      <c r="AW1392" s="72"/>
      <c r="AX1392" s="72"/>
      <c r="AY1392" s="72"/>
      <c r="AZ1392" s="72"/>
      <c r="BA1392" s="72"/>
      <c r="BB1392" s="72"/>
      <c r="BC1392" s="72"/>
      <c r="BD1392" s="72"/>
      <c r="BE1392" s="72"/>
      <c r="BF1392" s="72"/>
      <c r="BG1392" s="72"/>
      <c r="BH1392" s="72"/>
      <c r="BI1392" s="72"/>
      <c r="BJ1392" s="72"/>
      <c r="BK1392" s="72"/>
      <c r="BL1392" s="72"/>
      <c r="BM1392" s="72"/>
      <c r="BN1392" s="72"/>
      <c r="BO1392" s="72"/>
      <c r="BP1392" s="72"/>
      <c r="BQ1392" s="72"/>
      <c r="BR1392" s="72"/>
      <c r="BS1392" s="72"/>
      <c r="BT1392" s="72"/>
      <c r="BU1392" s="72"/>
      <c r="BV1392" s="72"/>
      <c r="BW1392" s="72"/>
      <c r="BX1392" s="72"/>
      <c r="BY1392" s="72"/>
      <c r="BZ1392" s="72"/>
      <c r="CA1392" s="72"/>
      <c r="CB1392" s="72"/>
      <c r="CC1392" s="72"/>
      <c r="CD1392" s="72"/>
      <c r="CE1392" s="72"/>
      <c r="CF1392" s="72"/>
      <c r="CG1392" s="72"/>
      <c r="CH1392" s="72"/>
      <c r="CI1392" s="72"/>
      <c r="CJ1392" s="72"/>
      <c r="CK1392" s="72"/>
      <c r="CL1392" s="72"/>
      <c r="CO1392" s="72"/>
      <c r="CP1392" s="72"/>
      <c r="CQ1392" s="72"/>
      <c r="CR1392" s="72"/>
      <c r="CS1392" s="72"/>
      <c r="CT1392" s="72"/>
      <c r="CU1392" s="72"/>
      <c r="CV1392" s="72"/>
      <c r="CW1392" s="72"/>
      <c r="CX1392" s="72"/>
      <c r="CY1392" s="72"/>
      <c r="CZ1392" s="72"/>
      <c r="DA1392" s="72"/>
      <c r="DB1392" s="72"/>
      <c r="DC1392" s="72"/>
      <c r="DD1392" s="72"/>
      <c r="DE1392" s="72"/>
      <c r="DF1392" s="72"/>
      <c r="DG1392" s="72"/>
      <c r="DH1392" s="72"/>
      <c r="DI1392" s="72"/>
      <c r="DJ1392" s="72"/>
      <c r="DK1392" s="72"/>
      <c r="DL1392" s="72"/>
    </row>
    <row r="1393" spans="2:116" x14ac:dyDescent="0.4">
      <c r="B1393" s="8"/>
      <c r="C1393" s="8"/>
      <c r="D1393" t="s">
        <v>767</v>
      </c>
      <c r="E1393" s="8" t="str">
        <f t="shared" si="1662"/>
        <v>1393 FAPPE-S</v>
      </c>
      <c r="S1393" s="72"/>
      <c r="T1393" s="72"/>
      <c r="U1393" s="72"/>
      <c r="V1393" s="72"/>
      <c r="W1393" s="72"/>
      <c r="X1393" s="72"/>
      <c r="Y1393" s="72"/>
      <c r="Z1393" s="72"/>
      <c r="AA1393" s="72"/>
      <c r="AB1393" s="72"/>
      <c r="AC1393" s="72"/>
      <c r="AD1393" s="72"/>
      <c r="AE1393" s="72"/>
      <c r="AF1393" s="72"/>
      <c r="AG1393" s="72"/>
      <c r="AH1393" s="72"/>
      <c r="AI1393" s="72"/>
      <c r="AJ1393" s="72"/>
      <c r="AK1393" s="72"/>
      <c r="AL1393" s="72"/>
      <c r="AM1393" s="72"/>
      <c r="AN1393" s="72"/>
      <c r="AO1393" s="72"/>
      <c r="AP1393" s="72"/>
      <c r="AQ1393" s="72"/>
      <c r="AR1393" s="72"/>
      <c r="AS1393" s="72"/>
      <c r="AT1393" s="72"/>
      <c r="AU1393" s="72"/>
      <c r="AV1393" s="72"/>
      <c r="AW1393" s="72"/>
      <c r="AX1393" s="72"/>
      <c r="AY1393" s="72"/>
      <c r="AZ1393" s="72"/>
      <c r="BA1393" s="72"/>
      <c r="BB1393" s="72"/>
      <c r="BC1393" s="72"/>
      <c r="BD1393" s="72"/>
      <c r="BE1393" s="72"/>
      <c r="BF1393" s="72"/>
      <c r="BG1393" s="72"/>
      <c r="BH1393" s="72"/>
      <c r="BI1393" s="72"/>
      <c r="BJ1393" s="72"/>
      <c r="BK1393" s="72"/>
      <c r="BL1393" s="72"/>
      <c r="BM1393" s="72"/>
      <c r="BN1393" s="72"/>
      <c r="BO1393" s="72"/>
      <c r="BP1393" s="72"/>
      <c r="BQ1393" s="72"/>
      <c r="BR1393" s="72"/>
      <c r="BS1393" s="72"/>
      <c r="BT1393" s="72"/>
      <c r="BU1393" s="72"/>
      <c r="BV1393" s="72"/>
      <c r="BW1393" s="72"/>
      <c r="BX1393" s="72"/>
      <c r="BY1393" s="72"/>
      <c r="BZ1393" s="72"/>
      <c r="CA1393" s="72"/>
      <c r="CB1393" s="72"/>
      <c r="CC1393" s="72"/>
      <c r="CD1393" s="72"/>
      <c r="CE1393" s="72"/>
      <c r="CF1393" s="72"/>
      <c r="CG1393" s="72"/>
      <c r="CH1393" s="72"/>
      <c r="CI1393" s="72"/>
      <c r="CJ1393" s="72"/>
      <c r="CK1393" s="72"/>
      <c r="CL1393" s="72"/>
      <c r="CO1393" s="72"/>
      <c r="CP1393" s="72"/>
      <c r="CQ1393" s="72"/>
      <c r="CR1393" s="72"/>
      <c r="CS1393" s="72"/>
      <c r="CT1393" s="72"/>
      <c r="CU1393" s="72"/>
      <c r="CV1393" s="72"/>
      <c r="CW1393" s="72"/>
      <c r="CX1393" s="72"/>
      <c r="CY1393" s="72"/>
      <c r="CZ1393" s="72"/>
      <c r="DA1393" s="72"/>
      <c r="DB1393" s="72"/>
      <c r="DC1393" s="72"/>
      <c r="DD1393" s="72"/>
      <c r="DE1393" s="72"/>
      <c r="DF1393" s="72"/>
      <c r="DG1393" s="72"/>
      <c r="DH1393" s="72"/>
      <c r="DI1393" s="72"/>
      <c r="DJ1393" s="72"/>
      <c r="DK1393" s="72"/>
      <c r="DL1393" s="72"/>
    </row>
    <row r="1394" spans="2:116" x14ac:dyDescent="0.4">
      <c r="B1394" s="8"/>
      <c r="C1394" s="8"/>
      <c r="D1394" t="s">
        <v>767</v>
      </c>
      <c r="E1394" s="8" t="str">
        <f t="shared" ref="E1394:E1396" si="1725">ROW()&amp;" "&amp;D1394</f>
        <v>1394 FAPPE-S</v>
      </c>
      <c r="G1394" s="95" t="str">
        <f>G1396&amp;":"</f>
        <v>Capital expenditures - Volume driven secondary PP&amp;E:</v>
      </c>
      <c r="S1394" s="72"/>
      <c r="T1394" s="72"/>
      <c r="U1394" s="72"/>
      <c r="V1394" s="72"/>
      <c r="W1394" s="72"/>
      <c r="X1394" s="72"/>
      <c r="Y1394" s="72"/>
      <c r="Z1394" s="72"/>
      <c r="AA1394" s="72"/>
      <c r="AB1394" s="72"/>
      <c r="AC1394" s="72"/>
      <c r="AD1394" s="72"/>
      <c r="AE1394" s="72"/>
      <c r="AF1394" s="72"/>
      <c r="AG1394" s="72"/>
      <c r="AH1394" s="72"/>
      <c r="AI1394" s="72"/>
      <c r="AJ1394" s="72"/>
      <c r="AK1394" s="72"/>
      <c r="AL1394" s="72"/>
      <c r="AM1394" s="72"/>
      <c r="AN1394" s="72"/>
      <c r="AO1394" s="72"/>
      <c r="AP1394" s="72"/>
      <c r="AQ1394" s="72"/>
      <c r="AR1394" s="72"/>
      <c r="AS1394" s="72"/>
      <c r="AT1394" s="72"/>
      <c r="AU1394" s="72"/>
      <c r="AV1394" s="72"/>
      <c r="AW1394" s="72"/>
      <c r="AX1394" s="72"/>
      <c r="AY1394" s="72"/>
      <c r="AZ1394" s="72"/>
      <c r="BA1394" s="72"/>
      <c r="BB1394" s="72"/>
      <c r="BC1394" s="72"/>
      <c r="BD1394" s="72"/>
      <c r="BE1394" s="72"/>
      <c r="BF1394" s="72"/>
      <c r="BG1394" s="72"/>
      <c r="BH1394" s="72"/>
      <c r="BI1394" s="72"/>
      <c r="BJ1394" s="72"/>
      <c r="BK1394" s="72"/>
      <c r="BL1394" s="72"/>
      <c r="BM1394" s="72"/>
      <c r="BN1394" s="72"/>
      <c r="BO1394" s="72"/>
      <c r="BP1394" s="72"/>
      <c r="BQ1394" s="72"/>
      <c r="BR1394" s="72"/>
      <c r="BS1394" s="72"/>
      <c r="BT1394" s="72"/>
      <c r="BU1394" s="72"/>
      <c r="BV1394" s="72"/>
      <c r="BW1394" s="72"/>
      <c r="BX1394" s="72"/>
      <c r="BY1394" s="72"/>
      <c r="BZ1394" s="72"/>
      <c r="CA1394" s="72"/>
      <c r="CB1394" s="72"/>
      <c r="CC1394" s="72"/>
      <c r="CD1394" s="72"/>
      <c r="CE1394" s="72"/>
      <c r="CF1394" s="72"/>
      <c r="CG1394" s="72"/>
      <c r="CH1394" s="72"/>
      <c r="CI1394" s="72"/>
      <c r="CJ1394" s="72"/>
      <c r="CK1394" s="72"/>
      <c r="CL1394" s="72"/>
      <c r="CO1394" s="72"/>
      <c r="CP1394" s="72"/>
      <c r="CQ1394" s="72"/>
      <c r="CR1394" s="72"/>
      <c r="CS1394" s="72"/>
      <c r="CT1394" s="72"/>
      <c r="CU1394" s="72"/>
      <c r="CV1394" s="72"/>
      <c r="CW1394" s="72"/>
      <c r="CX1394" s="72"/>
      <c r="CY1394" s="72"/>
      <c r="CZ1394" s="72"/>
      <c r="DA1394" s="72"/>
      <c r="DB1394" s="72"/>
      <c r="DC1394" s="72"/>
      <c r="DD1394" s="72"/>
      <c r="DE1394" s="72"/>
      <c r="DF1394" s="72"/>
      <c r="DG1394" s="72"/>
      <c r="DH1394" s="72"/>
      <c r="DI1394" s="72"/>
      <c r="DJ1394" s="72"/>
      <c r="DK1394" s="72"/>
      <c r="DL1394" s="72"/>
    </row>
    <row r="1395" spans="2:116" x14ac:dyDescent="0.4">
      <c r="B1395" s="8" t="str">
        <f>E1395</f>
        <v>1395 FAPPE-S</v>
      </c>
      <c r="C1395" s="8"/>
      <c r="D1395" t="s">
        <v>767</v>
      </c>
      <c r="E1395" s="8" t="str">
        <f t="shared" si="1662"/>
        <v>1395 FAPPE-S</v>
      </c>
      <c r="G1395" s="145" t="str">
        <f>"$ capital expenditures/"&amp;G1374</f>
        <v>$ capital expenditures/primary unit</v>
      </c>
      <c r="K1395" s="18">
        <v>10</v>
      </c>
      <c r="L1395" s="18">
        <v>10</v>
      </c>
      <c r="M1395" s="18">
        <v>10</v>
      </c>
      <c r="N1395" s="18">
        <v>10</v>
      </c>
      <c r="O1395" s="18">
        <v>10</v>
      </c>
      <c r="P1395" s="18">
        <v>10</v>
      </c>
      <c r="S1395" s="147" cm="1">
        <f t="array" ref="S1395">INDEX($K:$Q,ROW(),MATCH(S$3,$K$2:$Q$2,0))</f>
        <v>10</v>
      </c>
      <c r="T1395" s="147" cm="1">
        <f t="array" ref="T1395">INDEX($K:$Q,ROW(),MATCH(T$3,$K$2:$Q$2,0))</f>
        <v>10</v>
      </c>
      <c r="U1395" s="147" cm="1">
        <f t="array" ref="U1395">INDEX($K:$Q,ROW(),MATCH(U$3,$K$2:$Q$2,0))</f>
        <v>10</v>
      </c>
      <c r="V1395" s="147" cm="1">
        <f t="array" ref="V1395">INDEX($K:$Q,ROW(),MATCH(V$3,$K$2:$Q$2,0))</f>
        <v>10</v>
      </c>
      <c r="W1395" s="147" cm="1">
        <f t="array" ref="W1395">INDEX($K:$Q,ROW(),MATCH(W$3,$K$2:$Q$2,0))</f>
        <v>10</v>
      </c>
      <c r="X1395" s="147" cm="1">
        <f t="array" ref="X1395">INDEX($K:$Q,ROW(),MATCH(X$3,$K$2:$Q$2,0))</f>
        <v>10</v>
      </c>
      <c r="Y1395" s="147" cm="1">
        <f t="array" ref="Y1395">INDEX($K:$Q,ROW(),MATCH(Y$3,$K$2:$Q$2,0))</f>
        <v>10</v>
      </c>
      <c r="Z1395" s="147" cm="1">
        <f t="array" ref="Z1395">INDEX($K:$Q,ROW(),MATCH(Z$3,$K$2:$Q$2,0))</f>
        <v>10</v>
      </c>
      <c r="AA1395" s="147" cm="1">
        <f t="array" ref="AA1395">INDEX($K:$Q,ROW(),MATCH(AA$3,$K$2:$Q$2,0))</f>
        <v>10</v>
      </c>
      <c r="AB1395" s="147" cm="1">
        <f t="array" ref="AB1395">INDEX($K:$Q,ROW(),MATCH(AB$3,$K$2:$Q$2,0))</f>
        <v>10</v>
      </c>
      <c r="AC1395" s="147" cm="1">
        <f t="array" ref="AC1395">INDEX($K:$Q,ROW(),MATCH(AC$3,$K$2:$Q$2,0))</f>
        <v>10</v>
      </c>
      <c r="AD1395" s="147" cm="1">
        <f t="array" ref="AD1395">INDEX($K:$Q,ROW(),MATCH(AD$3,$K$2:$Q$2,0))</f>
        <v>10</v>
      </c>
      <c r="AE1395" s="147" cm="1">
        <f t="array" ref="AE1395">INDEX($K:$Q,ROW(),MATCH(AE$3,$K$2:$Q$2,0))</f>
        <v>10</v>
      </c>
      <c r="AF1395" s="147" cm="1">
        <f t="array" ref="AF1395">INDEX($K:$Q,ROW(),MATCH(AF$3,$K$2:$Q$2,0))</f>
        <v>10</v>
      </c>
      <c r="AG1395" s="147" cm="1">
        <f t="array" ref="AG1395">INDEX($K:$Q,ROW(),MATCH(AG$3,$K$2:$Q$2,0))</f>
        <v>10</v>
      </c>
      <c r="AH1395" s="147" cm="1">
        <f t="array" ref="AH1395">INDEX($K:$Q,ROW(),MATCH(AH$3,$K$2:$Q$2,0))</f>
        <v>10</v>
      </c>
      <c r="AI1395" s="147" cm="1">
        <f t="array" ref="AI1395">INDEX($K:$Q,ROW(),MATCH(AI$3,$K$2:$Q$2,0))</f>
        <v>10</v>
      </c>
      <c r="AJ1395" s="147" cm="1">
        <f t="array" ref="AJ1395">INDEX($K:$Q,ROW(),MATCH(AJ$3,$K$2:$Q$2,0))</f>
        <v>10</v>
      </c>
      <c r="AK1395" s="147" cm="1">
        <f t="array" ref="AK1395">INDEX($K:$Q,ROW(),MATCH(AK$3,$K$2:$Q$2,0))</f>
        <v>10</v>
      </c>
      <c r="AL1395" s="147" cm="1">
        <f t="array" ref="AL1395">INDEX($K:$Q,ROW(),MATCH(AL$3,$K$2:$Q$2,0))</f>
        <v>10</v>
      </c>
      <c r="AM1395" s="147" cm="1">
        <f t="array" ref="AM1395">INDEX($K:$Q,ROW(),MATCH(AM$3,$K$2:$Q$2,0))</f>
        <v>10</v>
      </c>
      <c r="AN1395" s="147" cm="1">
        <f t="array" ref="AN1395">INDEX($K:$Q,ROW(),MATCH(AN$3,$K$2:$Q$2,0))</f>
        <v>10</v>
      </c>
      <c r="AO1395" s="147" cm="1">
        <f t="array" ref="AO1395">INDEX($K:$Q,ROW(),MATCH(AO$3,$K$2:$Q$2,0))</f>
        <v>10</v>
      </c>
      <c r="AP1395" s="147" cm="1">
        <f t="array" ref="AP1395">INDEX($K:$Q,ROW(),MATCH(AP$3,$K$2:$Q$2,0))</f>
        <v>10</v>
      </c>
      <c r="AQ1395" s="147" cm="1">
        <f t="array" ref="AQ1395">INDEX($K:$Q,ROW(),MATCH(AQ$3,$K$2:$Q$2,0))</f>
        <v>10</v>
      </c>
      <c r="AR1395" s="147" cm="1">
        <f t="array" ref="AR1395">INDEX($K:$Q,ROW(),MATCH(AR$3,$K$2:$Q$2,0))</f>
        <v>10</v>
      </c>
      <c r="AS1395" s="147" cm="1">
        <f t="array" ref="AS1395">INDEX($K:$Q,ROW(),MATCH(AS$3,$K$2:$Q$2,0))</f>
        <v>10</v>
      </c>
      <c r="AT1395" s="147" cm="1">
        <f t="array" ref="AT1395">INDEX($K:$Q,ROW(),MATCH(AT$3,$K$2:$Q$2,0))</f>
        <v>10</v>
      </c>
      <c r="AU1395" s="147" cm="1">
        <f t="array" ref="AU1395">INDEX($K:$Q,ROW(),MATCH(AU$3,$K$2:$Q$2,0))</f>
        <v>10</v>
      </c>
      <c r="AV1395" s="147" cm="1">
        <f t="array" ref="AV1395">INDEX($K:$Q,ROW(),MATCH(AV$3,$K$2:$Q$2,0))</f>
        <v>10</v>
      </c>
      <c r="AW1395" s="147" cm="1">
        <f t="array" ref="AW1395">INDEX($K:$Q,ROW(),MATCH(AW$3,$K$2:$Q$2,0))</f>
        <v>10</v>
      </c>
      <c r="AX1395" s="147" cm="1">
        <f t="array" ref="AX1395">INDEX($K:$Q,ROW(),MATCH(AX$3,$K$2:$Q$2,0))</f>
        <v>10</v>
      </c>
      <c r="AY1395" s="147" cm="1">
        <f t="array" ref="AY1395">INDEX($K:$Q,ROW(),MATCH(AY$3,$K$2:$Q$2,0))</f>
        <v>10</v>
      </c>
      <c r="AZ1395" s="147" cm="1">
        <f t="array" ref="AZ1395">INDEX($K:$Q,ROW(),MATCH(AZ$3,$K$2:$Q$2,0))</f>
        <v>10</v>
      </c>
      <c r="BA1395" s="147" cm="1">
        <f t="array" ref="BA1395">INDEX($K:$Q,ROW(),MATCH(BA$3,$K$2:$Q$2,0))</f>
        <v>10</v>
      </c>
      <c r="BB1395" s="147" cm="1">
        <f t="array" ref="BB1395">INDEX($K:$Q,ROW(),MATCH(BB$3,$K$2:$Q$2,0))</f>
        <v>10</v>
      </c>
      <c r="BC1395" s="147" cm="1">
        <f t="array" ref="BC1395">INDEX($K:$Q,ROW(),MATCH(BC$3,$K$2:$Q$2,0))</f>
        <v>10</v>
      </c>
      <c r="BD1395" s="147" cm="1">
        <f t="array" ref="BD1395">INDEX($K:$Q,ROW(),MATCH(BD$3,$K$2:$Q$2,0))</f>
        <v>10</v>
      </c>
      <c r="BE1395" s="147" cm="1">
        <f t="array" ref="BE1395">INDEX($K:$Q,ROW(),MATCH(BE$3,$K$2:$Q$2,0))</f>
        <v>10</v>
      </c>
      <c r="BF1395" s="147" cm="1">
        <f t="array" ref="BF1395">INDEX($K:$Q,ROW(),MATCH(BF$3,$K$2:$Q$2,0))</f>
        <v>10</v>
      </c>
      <c r="BG1395" s="147" cm="1">
        <f t="array" ref="BG1395">INDEX($K:$Q,ROW(),MATCH(BG$3,$K$2:$Q$2,0))</f>
        <v>10</v>
      </c>
      <c r="BH1395" s="147" cm="1">
        <f t="array" ref="BH1395">INDEX($K:$Q,ROW(),MATCH(BH$3,$K$2:$Q$2,0))</f>
        <v>10</v>
      </c>
      <c r="BI1395" s="147" cm="1">
        <f t="array" ref="BI1395">INDEX($K:$Q,ROW(),MATCH(BI$3,$K$2:$Q$2,0))</f>
        <v>10</v>
      </c>
      <c r="BJ1395" s="147" cm="1">
        <f t="array" ref="BJ1395">INDEX($K:$Q,ROW(),MATCH(BJ$3,$K$2:$Q$2,0))</f>
        <v>10</v>
      </c>
      <c r="BK1395" s="147" cm="1">
        <f t="array" ref="BK1395">INDEX($K:$Q,ROW(),MATCH(BK$3,$K$2:$Q$2,0))</f>
        <v>10</v>
      </c>
      <c r="BL1395" s="147" cm="1">
        <f t="array" ref="BL1395">INDEX($K:$Q,ROW(),MATCH(BL$3,$K$2:$Q$2,0))</f>
        <v>10</v>
      </c>
      <c r="BM1395" s="147" cm="1">
        <f t="array" ref="BM1395">INDEX($K:$Q,ROW(),MATCH(BM$3,$K$2:$Q$2,0))</f>
        <v>10</v>
      </c>
      <c r="BN1395" s="147" cm="1">
        <f t="array" ref="BN1395">INDEX($K:$Q,ROW(),MATCH(BN$3,$K$2:$Q$2,0))</f>
        <v>10</v>
      </c>
      <c r="BO1395" s="147" cm="1">
        <f t="array" ref="BO1395">INDEX($K:$Q,ROW(),MATCH(BO$3,$K$2:$Q$2,0))</f>
        <v>10</v>
      </c>
      <c r="BP1395" s="147" cm="1">
        <f t="array" ref="BP1395">INDEX($K:$Q,ROW(),MATCH(BP$3,$K$2:$Q$2,0))</f>
        <v>10</v>
      </c>
      <c r="BQ1395" s="147" cm="1">
        <f t="array" ref="BQ1395">INDEX($K:$Q,ROW(),MATCH(BQ$3,$K$2:$Q$2,0))</f>
        <v>10</v>
      </c>
      <c r="BR1395" s="147" cm="1">
        <f t="array" ref="BR1395">INDEX($K:$Q,ROW(),MATCH(BR$3,$K$2:$Q$2,0))</f>
        <v>10</v>
      </c>
      <c r="BS1395" s="147" cm="1">
        <f t="array" ref="BS1395">INDEX($K:$Q,ROW(),MATCH(BS$3,$K$2:$Q$2,0))</f>
        <v>10</v>
      </c>
      <c r="BT1395" s="147" cm="1">
        <f t="array" ref="BT1395">INDEX($K:$Q,ROW(),MATCH(BT$3,$K$2:$Q$2,0))</f>
        <v>10</v>
      </c>
      <c r="BU1395" s="147" cm="1">
        <f t="array" ref="BU1395">INDEX($K:$Q,ROW(),MATCH(BU$3,$K$2:$Q$2,0))</f>
        <v>10</v>
      </c>
      <c r="BV1395" s="147" cm="1">
        <f t="array" ref="BV1395">INDEX($K:$Q,ROW(),MATCH(BV$3,$K$2:$Q$2,0))</f>
        <v>10</v>
      </c>
      <c r="BW1395" s="147" cm="1">
        <f t="array" ref="BW1395">INDEX($K:$Q,ROW(),MATCH(BW$3,$K$2:$Q$2,0))</f>
        <v>10</v>
      </c>
      <c r="BX1395" s="147" cm="1">
        <f t="array" ref="BX1395">INDEX($K:$Q,ROW(),MATCH(BX$3,$K$2:$Q$2,0))</f>
        <v>10</v>
      </c>
      <c r="BY1395" s="147" cm="1">
        <f t="array" ref="BY1395">INDEX($K:$Q,ROW(),MATCH(BY$3,$K$2:$Q$2,0))</f>
        <v>10</v>
      </c>
      <c r="BZ1395" s="147" cm="1">
        <f t="array" ref="BZ1395">INDEX($K:$Q,ROW(),MATCH(BZ$3,$K$2:$Q$2,0))</f>
        <v>10</v>
      </c>
      <c r="CA1395" s="147" cm="1">
        <f t="array" ref="CA1395">INDEX($K:$Q,ROW(),MATCH(CA$3,$K$2:$Q$2,0))</f>
        <v>10</v>
      </c>
      <c r="CB1395" s="147" cm="1">
        <f t="array" ref="CB1395">INDEX($K:$Q,ROW(),MATCH(CB$3,$K$2:$Q$2,0))</f>
        <v>10</v>
      </c>
      <c r="CC1395" s="147" cm="1">
        <f t="array" ref="CC1395">INDEX($K:$Q,ROW(),MATCH(CC$3,$K$2:$Q$2,0))</f>
        <v>10</v>
      </c>
      <c r="CD1395" s="147" cm="1">
        <f t="array" ref="CD1395">INDEX($K:$Q,ROW(),MATCH(CD$3,$K$2:$Q$2,0))</f>
        <v>10</v>
      </c>
      <c r="CE1395" s="147" cm="1">
        <f t="array" ref="CE1395">INDEX($K:$Q,ROW(),MATCH(CE$3,$K$2:$Q$2,0))</f>
        <v>10</v>
      </c>
      <c r="CF1395" s="147" cm="1">
        <f t="array" ref="CF1395">INDEX($K:$Q,ROW(),MATCH(CF$3,$K$2:$Q$2,0))</f>
        <v>10</v>
      </c>
      <c r="CG1395" s="147" cm="1">
        <f t="array" ref="CG1395">INDEX($K:$Q,ROW(),MATCH(CG$3,$K$2:$Q$2,0))</f>
        <v>10</v>
      </c>
      <c r="CH1395" s="147" cm="1">
        <f t="array" ref="CH1395">INDEX($K:$Q,ROW(),MATCH(CH$3,$K$2:$Q$2,0))</f>
        <v>10</v>
      </c>
      <c r="CI1395" s="147" cm="1">
        <f t="array" ref="CI1395">INDEX($K:$Q,ROW(),MATCH(CI$3,$K$2:$Q$2,0))</f>
        <v>10</v>
      </c>
      <c r="CJ1395" s="147" cm="1">
        <f t="array" ref="CJ1395">INDEX($K:$Q,ROW(),MATCH(CJ$3,$K$2:$Q$2,0))</f>
        <v>10</v>
      </c>
      <c r="CK1395" s="147" cm="1">
        <f t="array" ref="CK1395">INDEX($K:$Q,ROW(),MATCH(CK$3,$K$2:$Q$2,0))</f>
        <v>10</v>
      </c>
      <c r="CL1395" s="147" cm="1">
        <f t="array" ref="CL1395">INDEX($K:$Q,ROW(),MATCH(CL$3,$K$2:$Q$2,0))</f>
        <v>10</v>
      </c>
      <c r="CO1395" s="147" t="e" cm="1">
        <f t="array" ref="CO1395">INDEX($K:$Q,ROW(),MATCH(CO$3,$K$2:$Q$2,0))</f>
        <v>#N/A</v>
      </c>
      <c r="CP1395" s="147" t="e" cm="1">
        <f t="array" ref="CP1395">INDEX($K:$Q,ROW(),MATCH(CP$3,$K$2:$Q$2,0))</f>
        <v>#N/A</v>
      </c>
      <c r="CQ1395" s="147" t="e" cm="1">
        <f t="array" ref="CQ1395">INDEX($K:$Q,ROW(),MATCH(CQ$3,$K$2:$Q$2,0))</f>
        <v>#N/A</v>
      </c>
      <c r="CR1395" s="147" t="e" cm="1">
        <f t="array" ref="CR1395">INDEX($K:$Q,ROW(),MATCH(CR$3,$K$2:$Q$2,0))</f>
        <v>#N/A</v>
      </c>
      <c r="CS1395" s="147" t="e" cm="1">
        <f t="array" ref="CS1395">INDEX($K:$Q,ROW(),MATCH(CS$3,$K$2:$Q$2,0))</f>
        <v>#N/A</v>
      </c>
      <c r="CT1395" s="147" t="e" cm="1">
        <f t="array" ref="CT1395">INDEX($K:$Q,ROW(),MATCH(CT$3,$K$2:$Q$2,0))</f>
        <v>#N/A</v>
      </c>
      <c r="CU1395" s="147" t="e" cm="1">
        <f t="array" ref="CU1395">INDEX($K:$Q,ROW(),MATCH(CU$3,$K$2:$Q$2,0))</f>
        <v>#N/A</v>
      </c>
      <c r="CV1395" s="147" t="e" cm="1">
        <f t="array" ref="CV1395">INDEX($K:$Q,ROW(),MATCH(CV$3,$K$2:$Q$2,0))</f>
        <v>#N/A</v>
      </c>
      <c r="CW1395" s="147" t="e" cm="1">
        <f t="array" ref="CW1395">INDEX($K:$Q,ROW(),MATCH(CW$3,$K$2:$Q$2,0))</f>
        <v>#N/A</v>
      </c>
      <c r="CX1395" s="147" t="e" cm="1">
        <f t="array" ref="CX1395">INDEX($K:$Q,ROW(),MATCH(CX$3,$K$2:$Q$2,0))</f>
        <v>#N/A</v>
      </c>
      <c r="CY1395" s="147" t="e" cm="1">
        <f t="array" ref="CY1395">INDEX($K:$Q,ROW(),MATCH(CY$3,$K$2:$Q$2,0))</f>
        <v>#N/A</v>
      </c>
      <c r="CZ1395" s="147" t="e" cm="1">
        <f t="array" ref="CZ1395">INDEX($K:$Q,ROW(),MATCH(CZ$3,$K$2:$Q$2,0))</f>
        <v>#N/A</v>
      </c>
      <c r="DA1395" s="147" t="e" cm="1">
        <f t="array" ref="DA1395">INDEX($K:$Q,ROW(),MATCH(DA$3,$K$2:$Q$2,0))</f>
        <v>#N/A</v>
      </c>
      <c r="DB1395" s="147" t="e" cm="1">
        <f t="array" ref="DB1395">INDEX($K:$Q,ROW(),MATCH(DB$3,$K$2:$Q$2,0))</f>
        <v>#N/A</v>
      </c>
      <c r="DC1395" s="147" t="e" cm="1">
        <f t="array" ref="DC1395">INDEX($K:$Q,ROW(),MATCH(DC$3,$K$2:$Q$2,0))</f>
        <v>#N/A</v>
      </c>
      <c r="DD1395" s="147" t="e" cm="1">
        <f t="array" ref="DD1395">INDEX($K:$Q,ROW(),MATCH(DD$3,$K$2:$Q$2,0))</f>
        <v>#N/A</v>
      </c>
      <c r="DE1395" s="147" t="e" cm="1">
        <f t="array" ref="DE1395">INDEX($K:$Q,ROW(),MATCH(DE$3,$K$2:$Q$2,0))</f>
        <v>#N/A</v>
      </c>
      <c r="DF1395" s="147" t="e" cm="1">
        <f t="array" ref="DF1395">INDEX($K:$Q,ROW(),MATCH(DF$3,$K$2:$Q$2,0))</f>
        <v>#N/A</v>
      </c>
      <c r="DG1395" s="147" t="e" cm="1">
        <f t="array" ref="DG1395">INDEX($K:$Q,ROW(),MATCH(DG$3,$K$2:$Q$2,0))</f>
        <v>#N/A</v>
      </c>
      <c r="DH1395" s="147" t="e" cm="1">
        <f t="array" ref="DH1395">INDEX($K:$Q,ROW(),MATCH(DH$3,$K$2:$Q$2,0))</f>
        <v>#N/A</v>
      </c>
      <c r="DI1395" s="147" t="e" cm="1">
        <f t="array" ref="DI1395">INDEX($K:$Q,ROW(),MATCH(DI$3,$K$2:$Q$2,0))</f>
        <v>#N/A</v>
      </c>
      <c r="DJ1395" s="147" t="e" cm="1">
        <f t="array" ref="DJ1395">INDEX($K:$Q,ROW(),MATCH(DJ$3,$K$2:$Q$2,0))</f>
        <v>#N/A</v>
      </c>
      <c r="DK1395" s="147" t="e" cm="1">
        <f t="array" ref="DK1395">INDEX($K:$Q,ROW(),MATCH(DK$3,$K$2:$Q$2,0))</f>
        <v>#N/A</v>
      </c>
      <c r="DL1395" s="147" t="e" cm="1">
        <f t="array" ref="DL1395">INDEX($K:$Q,ROW(),MATCH(DL$3,$K$2:$Q$2,0))</f>
        <v>#N/A</v>
      </c>
    </row>
    <row r="1396" spans="2:116" x14ac:dyDescent="0.4">
      <c r="B1396" s="8"/>
      <c r="C1396" s="8" t="s">
        <v>235</v>
      </c>
      <c r="D1396" t="s">
        <v>767</v>
      </c>
      <c r="E1396" s="8" t="str">
        <f t="shared" si="1662"/>
        <v>1396 FAPPE-S</v>
      </c>
      <c r="G1396" s="126" t="str">
        <f>"Capital expenditures - "&amp;SUBSTITUTE(G1389,":","")</f>
        <v>Capital expenditures - Volume driven secondary PP&amp;E</v>
      </c>
      <c r="H1396" s="27"/>
      <c r="I1396" s="180"/>
      <c r="J1396" s="180"/>
      <c r="K1396" s="252">
        <f ca="1">SUMIF($3:$3,K$2,1396:1396)</f>
        <v>-600000</v>
      </c>
      <c r="L1396" s="252">
        <f ca="1">SUMIF($3:$3,L$2,1396:1396)</f>
        <v>-600000</v>
      </c>
      <c r="M1396" s="252">
        <f ca="1">SUMIF($3:$3,M$2,1396:1396)</f>
        <v>-600000</v>
      </c>
      <c r="N1396" s="252">
        <f ca="1">SUMIF($3:$3,N$2,1396:1396)</f>
        <v>-600000</v>
      </c>
      <c r="O1396" s="252">
        <f ca="1">SUMIF($3:$3,O$2,1396:1396)</f>
        <v>-600000</v>
      </c>
      <c r="P1396" s="252">
        <f ca="1">SUMIF($3:$3,P$2,1396:1396)</f>
        <v>-600000</v>
      </c>
      <c r="R1396" s="58"/>
      <c r="S1396" s="253" cm="1">
        <f t="array" aca="1" ref="S1396" ca="1">-S1395*INDIRECT(S1384)</f>
        <v>-50000</v>
      </c>
      <c r="T1396" s="253" cm="1">
        <f t="array" aca="1" ref="T1396" ca="1">-T1395*INDIRECT(T1384)</f>
        <v>-50000</v>
      </c>
      <c r="U1396" s="253" cm="1">
        <f t="array" aca="1" ref="U1396" ca="1">-U1395*INDIRECT(U1384)</f>
        <v>-50000</v>
      </c>
      <c r="V1396" s="253" cm="1">
        <f t="array" aca="1" ref="V1396" ca="1">-V1395*INDIRECT(V1384)</f>
        <v>-50000</v>
      </c>
      <c r="W1396" s="253" cm="1">
        <f t="array" aca="1" ref="W1396" ca="1">-W1395*INDIRECT(W1384)</f>
        <v>-50000</v>
      </c>
      <c r="X1396" s="253" cm="1">
        <f t="array" aca="1" ref="X1396" ca="1">-X1395*INDIRECT(X1384)</f>
        <v>-50000</v>
      </c>
      <c r="Y1396" s="253" cm="1">
        <f t="array" aca="1" ref="Y1396" ca="1">-Y1395*INDIRECT(Y1384)</f>
        <v>-50000</v>
      </c>
      <c r="Z1396" s="253" cm="1">
        <f t="array" aca="1" ref="Z1396" ca="1">-Z1395*INDIRECT(Z1384)</f>
        <v>-50000</v>
      </c>
      <c r="AA1396" s="253" cm="1">
        <f t="array" aca="1" ref="AA1396" ca="1">-AA1395*INDIRECT(AA1384)</f>
        <v>-50000</v>
      </c>
      <c r="AB1396" s="253" cm="1">
        <f t="array" aca="1" ref="AB1396" ca="1">-AB1395*INDIRECT(AB1384)</f>
        <v>-50000</v>
      </c>
      <c r="AC1396" s="253" cm="1">
        <f t="array" aca="1" ref="AC1396" ca="1">-AC1395*INDIRECT(AC1384)</f>
        <v>-50000</v>
      </c>
      <c r="AD1396" s="253" cm="1">
        <f t="array" aca="1" ref="AD1396" ca="1">-AD1395*INDIRECT(AD1384)</f>
        <v>-50000</v>
      </c>
      <c r="AE1396" s="253" cm="1">
        <f t="array" aca="1" ref="AE1396" ca="1">-AE1395*INDIRECT(AE1384)</f>
        <v>-50000</v>
      </c>
      <c r="AF1396" s="253" cm="1">
        <f t="array" aca="1" ref="AF1396" ca="1">-AF1395*INDIRECT(AF1384)</f>
        <v>-50000</v>
      </c>
      <c r="AG1396" s="253" cm="1">
        <f t="array" aca="1" ref="AG1396" ca="1">-AG1395*INDIRECT(AG1384)</f>
        <v>-50000</v>
      </c>
      <c r="AH1396" s="253" cm="1">
        <f t="array" aca="1" ref="AH1396" ca="1">-AH1395*INDIRECT(AH1384)</f>
        <v>-50000</v>
      </c>
      <c r="AI1396" s="253" cm="1">
        <f t="array" aca="1" ref="AI1396" ca="1">-AI1395*INDIRECT(AI1384)</f>
        <v>-50000</v>
      </c>
      <c r="AJ1396" s="253" cm="1">
        <f t="array" aca="1" ref="AJ1396" ca="1">-AJ1395*INDIRECT(AJ1384)</f>
        <v>-50000</v>
      </c>
      <c r="AK1396" s="253" cm="1">
        <f t="array" aca="1" ref="AK1396" ca="1">-AK1395*INDIRECT(AK1384)</f>
        <v>-50000</v>
      </c>
      <c r="AL1396" s="253" cm="1">
        <f t="array" aca="1" ref="AL1396" ca="1">-AL1395*INDIRECT(AL1384)</f>
        <v>-50000</v>
      </c>
      <c r="AM1396" s="253" cm="1">
        <f t="array" aca="1" ref="AM1396" ca="1">-AM1395*INDIRECT(AM1384)</f>
        <v>-50000</v>
      </c>
      <c r="AN1396" s="253" cm="1">
        <f t="array" aca="1" ref="AN1396" ca="1">-AN1395*INDIRECT(AN1384)</f>
        <v>-50000</v>
      </c>
      <c r="AO1396" s="253" cm="1">
        <f t="array" aca="1" ref="AO1396" ca="1">-AO1395*INDIRECT(AO1384)</f>
        <v>-50000</v>
      </c>
      <c r="AP1396" s="253" cm="1">
        <f t="array" aca="1" ref="AP1396" ca="1">-AP1395*INDIRECT(AP1384)</f>
        <v>-50000</v>
      </c>
      <c r="AQ1396" s="253" cm="1">
        <f t="array" aca="1" ref="AQ1396" ca="1">-AQ1395*INDIRECT(AQ1384)</f>
        <v>-50000</v>
      </c>
      <c r="AR1396" s="253" cm="1">
        <f t="array" aca="1" ref="AR1396" ca="1">-AR1395*INDIRECT(AR1384)</f>
        <v>-50000</v>
      </c>
      <c r="AS1396" s="253" cm="1">
        <f t="array" aca="1" ref="AS1396" ca="1">-AS1395*INDIRECT(AS1384)</f>
        <v>-50000</v>
      </c>
      <c r="AT1396" s="253" cm="1">
        <f t="array" aca="1" ref="AT1396" ca="1">-AT1395*INDIRECT(AT1384)</f>
        <v>-50000</v>
      </c>
      <c r="AU1396" s="253" cm="1">
        <f t="array" aca="1" ref="AU1396" ca="1">-AU1395*INDIRECT(AU1384)</f>
        <v>-50000</v>
      </c>
      <c r="AV1396" s="253" cm="1">
        <f t="array" aca="1" ref="AV1396" ca="1">-AV1395*INDIRECT(AV1384)</f>
        <v>-50000</v>
      </c>
      <c r="AW1396" s="253" cm="1">
        <f t="array" aca="1" ref="AW1396" ca="1">-AW1395*INDIRECT(AW1384)</f>
        <v>-50000</v>
      </c>
      <c r="AX1396" s="253" cm="1">
        <f t="array" aca="1" ref="AX1396" ca="1">-AX1395*INDIRECT(AX1384)</f>
        <v>-50000</v>
      </c>
      <c r="AY1396" s="253" cm="1">
        <f t="array" aca="1" ref="AY1396" ca="1">-AY1395*INDIRECT(AY1384)</f>
        <v>-50000</v>
      </c>
      <c r="AZ1396" s="253" cm="1">
        <f t="array" aca="1" ref="AZ1396" ca="1">-AZ1395*INDIRECT(AZ1384)</f>
        <v>-50000</v>
      </c>
      <c r="BA1396" s="253" cm="1">
        <f t="array" aca="1" ref="BA1396" ca="1">-BA1395*INDIRECT(BA1384)</f>
        <v>-50000</v>
      </c>
      <c r="BB1396" s="253" cm="1">
        <f t="array" aca="1" ref="BB1396" ca="1">-BB1395*INDIRECT(BB1384)</f>
        <v>-50000</v>
      </c>
      <c r="BC1396" s="253" cm="1">
        <f t="array" aca="1" ref="BC1396" ca="1">-BC1395*INDIRECT(BC1384)</f>
        <v>-50000</v>
      </c>
      <c r="BD1396" s="253" cm="1">
        <f t="array" aca="1" ref="BD1396" ca="1">-BD1395*INDIRECT(BD1384)</f>
        <v>-50000</v>
      </c>
      <c r="BE1396" s="253" cm="1">
        <f t="array" aca="1" ref="BE1396" ca="1">-BE1395*INDIRECT(BE1384)</f>
        <v>-50000</v>
      </c>
      <c r="BF1396" s="253" cm="1">
        <f t="array" aca="1" ref="BF1396" ca="1">-BF1395*INDIRECT(BF1384)</f>
        <v>-50000</v>
      </c>
      <c r="BG1396" s="253" cm="1">
        <f t="array" aca="1" ref="BG1396" ca="1">-BG1395*INDIRECT(BG1384)</f>
        <v>-50000</v>
      </c>
      <c r="BH1396" s="253" cm="1">
        <f t="array" aca="1" ref="BH1396" ca="1">-BH1395*INDIRECT(BH1384)</f>
        <v>-50000</v>
      </c>
      <c r="BI1396" s="253" cm="1">
        <f t="array" aca="1" ref="BI1396" ca="1">-BI1395*INDIRECT(BI1384)</f>
        <v>-50000</v>
      </c>
      <c r="BJ1396" s="253" cm="1">
        <f t="array" aca="1" ref="BJ1396" ca="1">-BJ1395*INDIRECT(BJ1384)</f>
        <v>-50000</v>
      </c>
      <c r="BK1396" s="253" cm="1">
        <f t="array" aca="1" ref="BK1396" ca="1">-BK1395*INDIRECT(BK1384)</f>
        <v>-50000</v>
      </c>
      <c r="BL1396" s="253" cm="1">
        <f t="array" aca="1" ref="BL1396" ca="1">-BL1395*INDIRECT(BL1384)</f>
        <v>-50000</v>
      </c>
      <c r="BM1396" s="253" cm="1">
        <f t="array" aca="1" ref="BM1396" ca="1">-BM1395*INDIRECT(BM1384)</f>
        <v>-50000</v>
      </c>
      <c r="BN1396" s="253" cm="1">
        <f t="array" aca="1" ref="BN1396" ca="1">-BN1395*INDIRECT(BN1384)</f>
        <v>-50000</v>
      </c>
      <c r="BO1396" s="253" cm="1">
        <f t="array" aca="1" ref="BO1396" ca="1">-BO1395*INDIRECT(BO1384)</f>
        <v>-50000</v>
      </c>
      <c r="BP1396" s="253" cm="1">
        <f t="array" aca="1" ref="BP1396" ca="1">-BP1395*INDIRECT(BP1384)</f>
        <v>-50000</v>
      </c>
      <c r="BQ1396" s="253" cm="1">
        <f t="array" aca="1" ref="BQ1396" ca="1">-BQ1395*INDIRECT(BQ1384)</f>
        <v>-50000</v>
      </c>
      <c r="BR1396" s="253" cm="1">
        <f t="array" aca="1" ref="BR1396" ca="1">-BR1395*INDIRECT(BR1384)</f>
        <v>-50000</v>
      </c>
      <c r="BS1396" s="253" cm="1">
        <f t="array" aca="1" ref="BS1396" ca="1">-BS1395*INDIRECT(BS1384)</f>
        <v>-50000</v>
      </c>
      <c r="BT1396" s="253" cm="1">
        <f t="array" aca="1" ref="BT1396" ca="1">-BT1395*INDIRECT(BT1384)</f>
        <v>-50000</v>
      </c>
      <c r="BU1396" s="253" cm="1">
        <f t="array" aca="1" ref="BU1396" ca="1">-BU1395*INDIRECT(BU1384)</f>
        <v>-50000</v>
      </c>
      <c r="BV1396" s="253" cm="1">
        <f t="array" aca="1" ref="BV1396" ca="1">-BV1395*INDIRECT(BV1384)</f>
        <v>-50000</v>
      </c>
      <c r="BW1396" s="253" cm="1">
        <f t="array" aca="1" ref="BW1396" ca="1">-BW1395*INDIRECT(BW1384)</f>
        <v>-50000</v>
      </c>
      <c r="BX1396" s="253" cm="1">
        <f t="array" aca="1" ref="BX1396" ca="1">-BX1395*INDIRECT(BX1384)</f>
        <v>-50000</v>
      </c>
      <c r="BY1396" s="253" cm="1">
        <f t="array" aca="1" ref="BY1396" ca="1">-BY1395*INDIRECT(BY1384)</f>
        <v>-50000</v>
      </c>
      <c r="BZ1396" s="253" cm="1">
        <f t="array" aca="1" ref="BZ1396" ca="1">-BZ1395*INDIRECT(BZ1384)</f>
        <v>-50000</v>
      </c>
      <c r="CA1396" s="253" cm="1">
        <f t="array" aca="1" ref="CA1396" ca="1">-CA1395*INDIRECT(CA1384)</f>
        <v>-50000</v>
      </c>
      <c r="CB1396" s="253" cm="1">
        <f t="array" aca="1" ref="CB1396" ca="1">-CB1395*INDIRECT(CB1384)</f>
        <v>-50000</v>
      </c>
      <c r="CC1396" s="253" cm="1">
        <f t="array" aca="1" ref="CC1396" ca="1">-CC1395*INDIRECT(CC1384)</f>
        <v>-50000</v>
      </c>
      <c r="CD1396" s="253" cm="1">
        <f t="array" aca="1" ref="CD1396" ca="1">-CD1395*INDIRECT(CD1384)</f>
        <v>-50000</v>
      </c>
      <c r="CE1396" s="253" cm="1">
        <f t="array" aca="1" ref="CE1396" ca="1">-CE1395*INDIRECT(CE1384)</f>
        <v>-50000</v>
      </c>
      <c r="CF1396" s="253" cm="1">
        <f t="array" aca="1" ref="CF1396" ca="1">-CF1395*INDIRECT(CF1384)</f>
        <v>-50000</v>
      </c>
      <c r="CG1396" s="253" cm="1">
        <f t="array" aca="1" ref="CG1396" ca="1">-CG1395*INDIRECT(CG1384)</f>
        <v>-50000</v>
      </c>
      <c r="CH1396" s="253" cm="1">
        <f t="array" aca="1" ref="CH1396" ca="1">-CH1395*INDIRECT(CH1384)</f>
        <v>-50000</v>
      </c>
      <c r="CI1396" s="253" cm="1">
        <f t="array" aca="1" ref="CI1396" ca="1">-CI1395*INDIRECT(CI1384)</f>
        <v>-50000</v>
      </c>
      <c r="CJ1396" s="253" cm="1">
        <f t="array" aca="1" ref="CJ1396" ca="1">-CJ1395*INDIRECT(CJ1384)</f>
        <v>-50000</v>
      </c>
      <c r="CK1396" s="253" cm="1">
        <f t="array" aca="1" ref="CK1396" ca="1">-CK1395*INDIRECT(CK1384)</f>
        <v>-50000</v>
      </c>
      <c r="CL1396" s="253" cm="1">
        <f t="array" aca="1" ref="CL1396" ca="1">-CL1395*INDIRECT(CL1384)</f>
        <v>-50000</v>
      </c>
      <c r="CN1396" s="253"/>
      <c r="CO1396" s="253" t="e" cm="1">
        <f t="array" aca="1" ref="CO1396" ca="1">-CO1395*INDIRECT(CO1384)</f>
        <v>#N/A</v>
      </c>
      <c r="CP1396" s="253" t="e" cm="1">
        <f t="array" aca="1" ref="CP1396" ca="1">-CP1395*INDIRECT(CP1384)</f>
        <v>#N/A</v>
      </c>
      <c r="CQ1396" s="253" t="e" cm="1">
        <f t="array" aca="1" ref="CQ1396" ca="1">-CQ1395*INDIRECT(CQ1384)</f>
        <v>#N/A</v>
      </c>
      <c r="CR1396" s="253" t="e" cm="1">
        <f t="array" aca="1" ref="CR1396" ca="1">-CR1395*INDIRECT(CR1384)</f>
        <v>#N/A</v>
      </c>
      <c r="CS1396" s="253" t="e" cm="1">
        <f t="array" aca="1" ref="CS1396" ca="1">-CS1395*INDIRECT(CS1384)</f>
        <v>#N/A</v>
      </c>
      <c r="CT1396" s="253" t="e" cm="1">
        <f t="array" aca="1" ref="CT1396" ca="1">-CT1395*INDIRECT(CT1384)</f>
        <v>#N/A</v>
      </c>
      <c r="CU1396" s="253" t="e" cm="1">
        <f t="array" aca="1" ref="CU1396" ca="1">-CU1395*INDIRECT(CU1384)</f>
        <v>#N/A</v>
      </c>
      <c r="CV1396" s="253" t="e" cm="1">
        <f t="array" aca="1" ref="CV1396" ca="1">-CV1395*INDIRECT(CV1384)</f>
        <v>#N/A</v>
      </c>
      <c r="CW1396" s="253" t="e" cm="1">
        <f t="array" aca="1" ref="CW1396" ca="1">-CW1395*INDIRECT(CW1384)</f>
        <v>#N/A</v>
      </c>
      <c r="CX1396" s="253" t="e" cm="1">
        <f t="array" aca="1" ref="CX1396" ca="1">-CX1395*INDIRECT(CX1384)</f>
        <v>#N/A</v>
      </c>
      <c r="CY1396" s="253" t="e" cm="1">
        <f t="array" aca="1" ref="CY1396" ca="1">-CY1395*INDIRECT(CY1384)</f>
        <v>#N/A</v>
      </c>
      <c r="CZ1396" s="253" t="e" cm="1">
        <f t="array" aca="1" ref="CZ1396" ca="1">-CZ1395*INDIRECT(CZ1384)</f>
        <v>#N/A</v>
      </c>
      <c r="DA1396" s="253" t="e" cm="1">
        <f t="array" aca="1" ref="DA1396" ca="1">-DA1395*INDIRECT(DA1384)</f>
        <v>#N/A</v>
      </c>
      <c r="DB1396" s="253" t="e" cm="1">
        <f t="array" aca="1" ref="DB1396" ca="1">-DB1395*INDIRECT(DB1384)</f>
        <v>#N/A</v>
      </c>
      <c r="DC1396" s="253" t="e" cm="1">
        <f t="array" aca="1" ref="DC1396" ca="1">-DC1395*INDIRECT(DC1384)</f>
        <v>#N/A</v>
      </c>
      <c r="DD1396" s="253" t="e" cm="1">
        <f t="array" aca="1" ref="DD1396" ca="1">-DD1395*INDIRECT(DD1384)</f>
        <v>#N/A</v>
      </c>
      <c r="DE1396" s="253" t="e" cm="1">
        <f t="array" aca="1" ref="DE1396" ca="1">-DE1395*INDIRECT(DE1384)</f>
        <v>#N/A</v>
      </c>
      <c r="DF1396" s="253" t="e" cm="1">
        <f t="array" aca="1" ref="DF1396" ca="1">-DF1395*INDIRECT(DF1384)</f>
        <v>#N/A</v>
      </c>
      <c r="DG1396" s="253" t="e" cm="1">
        <f t="array" aca="1" ref="DG1396" ca="1">-DG1395*INDIRECT(DG1384)</f>
        <v>#N/A</v>
      </c>
      <c r="DH1396" s="253" t="e" cm="1">
        <f t="array" aca="1" ref="DH1396" ca="1">-DH1395*INDIRECT(DH1384)</f>
        <v>#N/A</v>
      </c>
      <c r="DI1396" s="253" t="e" cm="1">
        <f t="array" aca="1" ref="DI1396" ca="1">-DI1395*INDIRECT(DI1384)</f>
        <v>#N/A</v>
      </c>
      <c r="DJ1396" s="253" t="e" cm="1">
        <f t="array" aca="1" ref="DJ1396" ca="1">-DJ1395*INDIRECT(DJ1384)</f>
        <v>#N/A</v>
      </c>
      <c r="DK1396" s="253" t="e" cm="1">
        <f t="array" aca="1" ref="DK1396" ca="1">-DK1395*INDIRECT(DK1384)</f>
        <v>#N/A</v>
      </c>
      <c r="DL1396" s="253" t="e" cm="1">
        <f t="array" aca="1" ref="DL1396" ca="1">-DL1395*INDIRECT(DL1384)</f>
        <v>#N/A</v>
      </c>
    </row>
    <row r="1397" spans="2:116" x14ac:dyDescent="0.4">
      <c r="B1397" s="8"/>
      <c r="C1397" s="8"/>
      <c r="D1397" t="s">
        <v>767</v>
      </c>
      <c r="E1397" s="8" t="str">
        <f t="shared" si="1662"/>
        <v>1397 FAPPE-S</v>
      </c>
      <c r="G1397" s="125"/>
      <c r="S1397" s="80"/>
      <c r="T1397" s="72"/>
      <c r="U1397" s="72"/>
      <c r="V1397" s="72"/>
      <c r="W1397" s="72"/>
      <c r="X1397" s="72"/>
      <c r="Y1397" s="72"/>
      <c r="Z1397" s="72"/>
      <c r="AA1397" s="72"/>
      <c r="AB1397" s="72"/>
      <c r="AC1397" s="72"/>
      <c r="AD1397" s="72"/>
      <c r="AE1397" s="72"/>
      <c r="AF1397" s="72"/>
      <c r="AG1397" s="72"/>
      <c r="AH1397" s="72"/>
      <c r="AI1397" s="72"/>
      <c r="AJ1397" s="72"/>
      <c r="AK1397" s="72"/>
      <c r="AL1397" s="72"/>
      <c r="AM1397" s="72"/>
      <c r="AN1397" s="72"/>
      <c r="AO1397" s="72"/>
      <c r="AP1397" s="72"/>
      <c r="AQ1397" s="72"/>
      <c r="AR1397" s="72"/>
      <c r="AS1397" s="72"/>
      <c r="AT1397" s="72"/>
      <c r="AU1397" s="72"/>
      <c r="AV1397" s="72"/>
      <c r="AW1397" s="72"/>
      <c r="AX1397" s="72"/>
      <c r="AY1397" s="72"/>
      <c r="AZ1397" s="72"/>
      <c r="BA1397" s="72"/>
      <c r="BB1397" s="72"/>
      <c r="BC1397" s="72"/>
      <c r="BD1397" s="72"/>
      <c r="BE1397" s="72"/>
      <c r="BF1397" s="72"/>
      <c r="BG1397" s="72"/>
      <c r="BH1397" s="72"/>
      <c r="BI1397" s="72"/>
      <c r="BJ1397" s="72"/>
      <c r="BK1397" s="72"/>
      <c r="BL1397" s="72"/>
      <c r="BM1397" s="72"/>
      <c r="BN1397" s="72"/>
      <c r="BO1397" s="72"/>
      <c r="BP1397" s="72"/>
      <c r="BQ1397" s="72"/>
      <c r="BR1397" s="72"/>
      <c r="BS1397" s="72"/>
      <c r="BT1397" s="72"/>
      <c r="BU1397" s="72"/>
      <c r="BV1397" s="72"/>
      <c r="BW1397" s="72"/>
      <c r="BX1397" s="72"/>
      <c r="BY1397" s="72"/>
      <c r="BZ1397" s="72"/>
      <c r="CA1397" s="72"/>
      <c r="CB1397" s="72"/>
      <c r="CC1397" s="72"/>
      <c r="CD1397" s="72"/>
      <c r="CE1397" s="72"/>
      <c r="CF1397" s="72"/>
      <c r="CG1397" s="72"/>
      <c r="CH1397" s="72"/>
      <c r="CI1397" s="72"/>
      <c r="CJ1397" s="72"/>
      <c r="CK1397" s="72"/>
      <c r="CL1397" s="72"/>
      <c r="CO1397" s="72"/>
      <c r="CP1397" s="72"/>
      <c r="CQ1397" s="72"/>
      <c r="CR1397" s="72"/>
      <c r="CS1397" s="72"/>
      <c r="CT1397" s="72"/>
      <c r="CU1397" s="72"/>
      <c r="CV1397" s="72"/>
      <c r="CW1397" s="72"/>
      <c r="CX1397" s="72"/>
      <c r="CY1397" s="72"/>
      <c r="CZ1397" s="72"/>
      <c r="DA1397" s="72"/>
      <c r="DB1397" s="72"/>
      <c r="DC1397" s="72"/>
      <c r="DD1397" s="72"/>
      <c r="DE1397" s="72"/>
      <c r="DF1397" s="72"/>
      <c r="DG1397" s="72"/>
      <c r="DH1397" s="72"/>
      <c r="DI1397" s="72"/>
      <c r="DJ1397" s="72"/>
      <c r="DK1397" s="72"/>
      <c r="DL1397" s="72"/>
    </row>
    <row r="1398" spans="2:116" x14ac:dyDescent="0.4">
      <c r="B1398" s="8"/>
      <c r="C1398" s="8"/>
      <c r="D1398" t="s">
        <v>767</v>
      </c>
      <c r="E1398" s="8" t="str">
        <f t="shared" si="1662"/>
        <v>1398 FAPPE-S</v>
      </c>
      <c r="G1398" s="95" t="s">
        <v>204</v>
      </c>
      <c r="H1398" s="12"/>
      <c r="S1398" s="72"/>
      <c r="T1398" s="72"/>
      <c r="U1398" s="72"/>
      <c r="V1398" s="72"/>
      <c r="W1398" s="72"/>
      <c r="X1398" s="72"/>
      <c r="Y1398" s="72"/>
      <c r="Z1398" s="72"/>
      <c r="AA1398" s="72"/>
      <c r="AB1398" s="72"/>
      <c r="AC1398" s="72"/>
      <c r="AD1398" s="72"/>
      <c r="AE1398" s="72"/>
      <c r="AF1398" s="72"/>
      <c r="AG1398" s="72"/>
      <c r="AH1398" s="72"/>
      <c r="AI1398" s="72"/>
      <c r="AJ1398" s="72"/>
      <c r="AK1398" s="72"/>
      <c r="AL1398" s="72"/>
      <c r="AM1398" s="72"/>
      <c r="AN1398" s="72"/>
      <c r="AO1398" s="72"/>
      <c r="AP1398" s="72"/>
      <c r="AQ1398" s="72"/>
      <c r="AR1398" s="72"/>
      <c r="AS1398" s="72"/>
      <c r="AT1398" s="72"/>
      <c r="AU1398" s="72"/>
      <c r="AV1398" s="72"/>
      <c r="AW1398" s="72"/>
      <c r="AX1398" s="72"/>
      <c r="AY1398" s="72"/>
      <c r="AZ1398" s="72"/>
      <c r="BA1398" s="72"/>
      <c r="BB1398" s="72"/>
      <c r="BC1398" s="72"/>
      <c r="BD1398" s="72"/>
      <c r="BE1398" s="72"/>
      <c r="BF1398" s="72"/>
      <c r="BG1398" s="72"/>
      <c r="BH1398" s="72"/>
      <c r="BI1398" s="72"/>
      <c r="BJ1398" s="72"/>
      <c r="BK1398" s="72"/>
      <c r="BL1398" s="72"/>
      <c r="BM1398" s="72"/>
      <c r="BN1398" s="72"/>
      <c r="BO1398" s="72"/>
      <c r="BP1398" s="72"/>
      <c r="BQ1398" s="72"/>
      <c r="BR1398" s="72"/>
      <c r="BS1398" s="72"/>
      <c r="BT1398" s="72"/>
      <c r="BU1398" s="72"/>
      <c r="BV1398" s="72"/>
      <c r="BW1398" s="72"/>
      <c r="BX1398" s="72"/>
      <c r="BY1398" s="72"/>
      <c r="BZ1398" s="72"/>
      <c r="CA1398" s="72"/>
      <c r="CB1398" s="72"/>
      <c r="CC1398" s="72"/>
      <c r="CD1398" s="72"/>
      <c r="CE1398" s="72"/>
      <c r="CF1398" s="72"/>
      <c r="CG1398" s="72"/>
      <c r="CH1398" s="72"/>
      <c r="CI1398" s="72"/>
      <c r="CJ1398" s="72"/>
      <c r="CK1398" s="72"/>
      <c r="CL1398" s="72"/>
      <c r="CO1398" s="72"/>
      <c r="CP1398" s="72"/>
      <c r="CQ1398" s="72"/>
      <c r="CR1398" s="72"/>
      <c r="CS1398" s="72"/>
      <c r="CT1398" s="72"/>
      <c r="CU1398" s="72"/>
      <c r="CV1398" s="72"/>
      <c r="CW1398" s="72"/>
      <c r="CX1398" s="72"/>
      <c r="CY1398" s="72"/>
      <c r="CZ1398" s="72"/>
      <c r="DA1398" s="72"/>
      <c r="DB1398" s="72"/>
      <c r="DC1398" s="72"/>
      <c r="DD1398" s="72"/>
      <c r="DE1398" s="72"/>
      <c r="DF1398" s="72"/>
      <c r="DG1398" s="72"/>
      <c r="DH1398" s="72"/>
      <c r="DI1398" s="72"/>
      <c r="DJ1398" s="72"/>
      <c r="DK1398" s="72"/>
      <c r="DL1398" s="72"/>
    </row>
    <row r="1399" spans="2:116" x14ac:dyDescent="0.4">
      <c r="B1399" s="8"/>
      <c r="C1399" s="8" t="s">
        <v>233</v>
      </c>
      <c r="D1399" t="s">
        <v>767</v>
      </c>
      <c r="E1399" s="8" t="str">
        <f t="shared" si="1662"/>
        <v>1399 FAPPE-S</v>
      </c>
      <c r="G1399" s="158" t="str">
        <f>"Depreciation - "&amp;SUBSTITUTE(G1389,":","")</f>
        <v>Depreciation - Volume driven secondary PP&amp;E</v>
      </c>
      <c r="I1399" s="80">
        <f>SUMIF($5:$5,I$2,1397:1397)</f>
        <v>0</v>
      </c>
      <c r="J1399" s="80"/>
      <c r="K1399" s="24">
        <f ca="1">SUMIF($3:$3,K$2,1399:1399)</f>
        <v>-64987</v>
      </c>
      <c r="L1399" s="24">
        <f ca="1">SUMIF($3:$3,L$2,1399:1399)</f>
        <v>-184963</v>
      </c>
      <c r="M1399" s="24">
        <f ca="1">SUMIF($3:$3,M$2,1399:1399)</f>
        <v>-304939</v>
      </c>
      <c r="N1399" s="24">
        <f ca="1">SUMIF($3:$3,N$2,1399:1399)</f>
        <v>-424915</v>
      </c>
      <c r="O1399" s="24">
        <f ca="1">SUMIF($3:$3,O$2,1399:1399)</f>
        <v>-544891</v>
      </c>
      <c r="P1399" s="24">
        <f ca="1">SUMIF($3:$3,P$2,1399:1399)</f>
        <v>-599880</v>
      </c>
      <c r="R1399" s="24"/>
      <c r="S1399" s="80" cm="1">
        <f t="array" aca="1" ref="S1399" ca="1">(SUM(INDEX(1394:1394,1,MAX(COLUMN($R:$R),COLUMN()-($H1391*12-1))):S1396)/($H1391*12)+IF($R1401=0,0,SUM(INDEX(1399:1399,1,MAX(COLUMN($R:$R),COLUMN()-(($H1391-$H1392)*12))):S1401)/(($H1391)*12)))</f>
        <v>-833.16666666666663</v>
      </c>
      <c r="T1399" s="80" cm="1">
        <f t="array" aca="1" ref="T1399" ca="1">(SUM(INDEX(1394:1394,1,MAX(COLUMN($R:$R),COLUMN()-($H1391*12-1))):T1396)/($H1391*12)+IF($R1401=0,0,SUM(INDEX(1399:1399,1,MAX(COLUMN($R:$R),COLUMN()-(($H1391-$H1392)*12))):T1401)/(($H1391)*12)))</f>
        <v>-1666.3333333333333</v>
      </c>
      <c r="U1399" s="80" cm="1">
        <f t="array" aca="1" ref="U1399" ca="1">(SUM(INDEX(1394:1394,1,MAX(COLUMN($R:$R),COLUMN()-($H1391*12-1))):U1396)/($H1391*12)+IF($R1401=0,0,SUM(INDEX(1399:1399,1,MAX(COLUMN($R:$R),COLUMN()-(($H1391-$H1392)*12))):U1401)/(($H1391)*12)))</f>
        <v>-2499.5</v>
      </c>
      <c r="V1399" s="80" cm="1">
        <f t="array" aca="1" ref="V1399" ca="1">(SUM(INDEX(1394:1394,1,MAX(COLUMN($R:$R),COLUMN()-($H1391*12-1))):V1396)/($H1391*12)+IF($R1401=0,0,SUM(INDEX(1399:1399,1,MAX(COLUMN($R:$R),COLUMN()-(($H1391-$H1392)*12))):V1401)/(($H1391)*12)))</f>
        <v>-3332.6666666666665</v>
      </c>
      <c r="W1399" s="80" cm="1">
        <f t="array" aca="1" ref="W1399" ca="1">(SUM(INDEX(1394:1394,1,MAX(COLUMN($R:$R),COLUMN()-($H1391*12-1))):W1396)/($H1391*12)+IF($R1401=0,0,SUM(INDEX(1399:1399,1,MAX(COLUMN($R:$R),COLUMN()-(($H1391-$H1392)*12))):W1401)/(($H1391)*12)))</f>
        <v>-4165.833333333333</v>
      </c>
      <c r="X1399" s="80" cm="1">
        <f t="array" aca="1" ref="X1399" ca="1">(SUM(INDEX(1394:1394,1,MAX(COLUMN($R:$R),COLUMN()-($H1391*12-1))):X1396)/($H1391*12)+IF($R1401=0,0,SUM(INDEX(1399:1399,1,MAX(COLUMN($R:$R),COLUMN()-(($H1391-$H1392)*12))):X1401)/(($H1391)*12)))</f>
        <v>-4999</v>
      </c>
      <c r="Y1399" s="80" cm="1">
        <f t="array" aca="1" ref="Y1399" ca="1">(SUM(INDEX(1394:1394,1,MAX(COLUMN($R:$R),COLUMN()-($H1391*12-1))):Y1396)/($H1391*12)+IF($R1401=0,0,SUM(INDEX(1399:1399,1,MAX(COLUMN($R:$R),COLUMN()-(($H1391-$H1392)*12))):Y1401)/(($H1391)*12)))</f>
        <v>-5832.166666666667</v>
      </c>
      <c r="Z1399" s="80" cm="1">
        <f t="array" aca="1" ref="Z1399" ca="1">(SUM(INDEX(1394:1394,1,MAX(COLUMN($R:$R),COLUMN()-($H1391*12-1))):Z1396)/($H1391*12)+IF($R1401=0,0,SUM(INDEX(1399:1399,1,MAX(COLUMN($R:$R),COLUMN()-(($H1391-$H1392)*12))):Z1401)/(($H1391)*12)))</f>
        <v>-6665.333333333333</v>
      </c>
      <c r="AA1399" s="80" cm="1">
        <f t="array" aca="1" ref="AA1399" ca="1">(SUM(INDEX(1394:1394,1,MAX(COLUMN($R:$R),COLUMN()-($H1391*12-1))):AA1396)/($H1391*12)+IF($R1401=0,0,SUM(INDEX(1399:1399,1,MAX(COLUMN($R:$R),COLUMN()-(($H1391-$H1392)*12))):AA1401)/(($H1391)*12)))</f>
        <v>-7498.5</v>
      </c>
      <c r="AB1399" s="80" cm="1">
        <f t="array" aca="1" ref="AB1399" ca="1">(SUM(INDEX(1394:1394,1,MAX(COLUMN($R:$R),COLUMN()-($H1391*12-1))):AB1396)/($H1391*12)+IF($R1401=0,0,SUM(INDEX(1399:1399,1,MAX(COLUMN($R:$R),COLUMN()-(($H1391-$H1392)*12))):AB1401)/(($H1391)*12)))</f>
        <v>-8331.6666666666661</v>
      </c>
      <c r="AC1399" s="80" cm="1">
        <f t="array" aca="1" ref="AC1399" ca="1">(SUM(INDEX(1394:1394,1,MAX(COLUMN($R:$R),COLUMN()-($H1391*12-1))):AC1396)/($H1391*12)+IF($R1401=0,0,SUM(INDEX(1399:1399,1,MAX(COLUMN($R:$R),COLUMN()-(($H1391-$H1392)*12))):AC1401)/(($H1391)*12)))</f>
        <v>-9164.8333333333339</v>
      </c>
      <c r="AD1399" s="80" cm="1">
        <f t="array" aca="1" ref="AD1399" ca="1">(SUM(INDEX(1394:1394,1,MAX(COLUMN($R:$R),COLUMN()-($H1391*12-1))):AD1396)/($H1391*12)+IF($R1401=0,0,SUM(INDEX(1399:1399,1,MAX(COLUMN($R:$R),COLUMN()-(($H1391-$H1392)*12))):AD1401)/(($H1391)*12)))</f>
        <v>-9998</v>
      </c>
      <c r="AE1399" s="80" cm="1">
        <f t="array" aca="1" ref="AE1399" ca="1">(SUM(INDEX(1394:1394,1,MAX(COLUMN($R:$R),COLUMN()-($H1391*12-1))):AE1396)/($H1391*12)+IF($R1401=0,0,SUM(INDEX(1399:1399,1,MAX(COLUMN($R:$R),COLUMN()-(($H1391-$H1392)*12))):AE1401)/(($H1391)*12)))</f>
        <v>-10831.166666666666</v>
      </c>
      <c r="AF1399" s="80" cm="1">
        <f t="array" aca="1" ref="AF1399" ca="1">(SUM(INDEX(1394:1394,1,MAX(COLUMN($R:$R),COLUMN()-($H1391*12-1))):AF1396)/($H1391*12)+IF($R1401=0,0,SUM(INDEX(1399:1399,1,MAX(COLUMN($R:$R),COLUMN()-(($H1391-$H1392)*12))):AF1401)/(($H1391)*12)))</f>
        <v>-11664.333333333334</v>
      </c>
      <c r="AG1399" s="80" cm="1">
        <f t="array" aca="1" ref="AG1399" ca="1">(SUM(INDEX(1394:1394,1,MAX(COLUMN($R:$R),COLUMN()-($H1391*12-1))):AG1396)/($H1391*12)+IF($R1401=0,0,SUM(INDEX(1399:1399,1,MAX(COLUMN($R:$R),COLUMN()-(($H1391-$H1392)*12))):AG1401)/(($H1391)*12)))</f>
        <v>-12497.5</v>
      </c>
      <c r="AH1399" s="80" cm="1">
        <f t="array" aca="1" ref="AH1399" ca="1">(SUM(INDEX(1394:1394,1,MAX(COLUMN($R:$R),COLUMN()-($H1391*12-1))):AH1396)/($H1391*12)+IF($R1401=0,0,SUM(INDEX(1399:1399,1,MAX(COLUMN($R:$R),COLUMN()-(($H1391-$H1392)*12))):AH1401)/(($H1391)*12)))</f>
        <v>-13330.666666666666</v>
      </c>
      <c r="AI1399" s="80" cm="1">
        <f t="array" aca="1" ref="AI1399" ca="1">(SUM(INDEX(1394:1394,1,MAX(COLUMN($R:$R),COLUMN()-($H1391*12-1))):AI1396)/($H1391*12)+IF($R1401=0,0,SUM(INDEX(1399:1399,1,MAX(COLUMN($R:$R),COLUMN()-(($H1391-$H1392)*12))):AI1401)/(($H1391)*12)))</f>
        <v>-14163.833333333334</v>
      </c>
      <c r="AJ1399" s="80" cm="1">
        <f t="array" aca="1" ref="AJ1399" ca="1">(SUM(INDEX(1394:1394,1,MAX(COLUMN($R:$R),COLUMN()-($H1391*12-1))):AJ1396)/($H1391*12)+IF($R1401=0,0,SUM(INDEX(1399:1399,1,MAX(COLUMN($R:$R),COLUMN()-(($H1391-$H1392)*12))):AJ1401)/(($H1391)*12)))</f>
        <v>-14997</v>
      </c>
      <c r="AK1399" s="80" cm="1">
        <f t="array" aca="1" ref="AK1399" ca="1">(SUM(INDEX(1394:1394,1,MAX(COLUMN($R:$R),COLUMN()-($H1391*12-1))):AK1396)/($H1391*12)+IF($R1401=0,0,SUM(INDEX(1399:1399,1,MAX(COLUMN($R:$R),COLUMN()-(($H1391-$H1392)*12))):AK1401)/(($H1391)*12)))</f>
        <v>-15830.166666666666</v>
      </c>
      <c r="AL1399" s="80" cm="1">
        <f t="array" aca="1" ref="AL1399" ca="1">(SUM(INDEX(1394:1394,1,MAX(COLUMN($R:$R),COLUMN()-($H1391*12-1))):AL1396)/($H1391*12)+IF($R1401=0,0,SUM(INDEX(1399:1399,1,MAX(COLUMN($R:$R),COLUMN()-(($H1391-$H1392)*12))):AL1401)/(($H1391)*12)))</f>
        <v>-16663.333333333332</v>
      </c>
      <c r="AM1399" s="80" cm="1">
        <f t="array" aca="1" ref="AM1399" ca="1">(SUM(INDEX(1394:1394,1,MAX(COLUMN($R:$R),COLUMN()-($H1391*12-1))):AM1396)/($H1391*12)+IF($R1401=0,0,SUM(INDEX(1399:1399,1,MAX(COLUMN($R:$R),COLUMN()-(($H1391-$H1392)*12))):AM1401)/(($H1391)*12)))</f>
        <v>-17496.5</v>
      </c>
      <c r="AN1399" s="80" cm="1">
        <f t="array" aca="1" ref="AN1399" ca="1">(SUM(INDEX(1394:1394,1,MAX(COLUMN($R:$R),COLUMN()-($H1391*12-1))):AN1396)/($H1391*12)+IF($R1401=0,0,SUM(INDEX(1399:1399,1,MAX(COLUMN($R:$R),COLUMN()-(($H1391-$H1392)*12))):AN1401)/(($H1391)*12)))</f>
        <v>-18329.666666666668</v>
      </c>
      <c r="AO1399" s="80" cm="1">
        <f t="array" aca="1" ref="AO1399" ca="1">(SUM(INDEX(1394:1394,1,MAX(COLUMN($R:$R),COLUMN()-($H1391*12-1))):AO1396)/($H1391*12)+IF($R1401=0,0,SUM(INDEX(1399:1399,1,MAX(COLUMN($R:$R),COLUMN()-(($H1391-$H1392)*12))):AO1401)/(($H1391)*12)))</f>
        <v>-19162.833333333332</v>
      </c>
      <c r="AP1399" s="80" cm="1">
        <f t="array" aca="1" ref="AP1399" ca="1">(SUM(INDEX(1394:1394,1,MAX(COLUMN($R:$R),COLUMN()-($H1391*12-1))):AP1396)/($H1391*12)+IF($R1401=0,0,SUM(INDEX(1399:1399,1,MAX(COLUMN($R:$R),COLUMN()-(($H1391-$H1392)*12))):AP1401)/(($H1391)*12)))</f>
        <v>-19996</v>
      </c>
      <c r="AQ1399" s="80" cm="1">
        <f t="array" aca="1" ref="AQ1399" ca="1">(SUM(INDEX(1394:1394,1,MAX(COLUMN($R:$R),COLUMN()-($H1391*12-1))):AQ1396)/($H1391*12)+IF($R1401=0,0,SUM(INDEX(1399:1399,1,MAX(COLUMN($R:$R),COLUMN()-(($H1391-$H1392)*12))):AQ1401)/(($H1391)*12)))</f>
        <v>-20829.166666666668</v>
      </c>
      <c r="AR1399" s="80" cm="1">
        <f t="array" aca="1" ref="AR1399" ca="1">(SUM(INDEX(1394:1394,1,MAX(COLUMN($R:$R),COLUMN()-($H1391*12-1))):AR1396)/($H1391*12)+IF($R1401=0,0,SUM(INDEX(1399:1399,1,MAX(COLUMN($R:$R),COLUMN()-(($H1391-$H1392)*12))):AR1401)/(($H1391)*12)))</f>
        <v>-21662.333333333332</v>
      </c>
      <c r="AS1399" s="80" cm="1">
        <f t="array" aca="1" ref="AS1399" ca="1">(SUM(INDEX(1394:1394,1,MAX(COLUMN($R:$R),COLUMN()-($H1391*12-1))):AS1396)/($H1391*12)+IF($R1401=0,0,SUM(INDEX(1399:1399,1,MAX(COLUMN($R:$R),COLUMN()-(($H1391-$H1392)*12))):AS1401)/(($H1391)*12)))</f>
        <v>-22495.5</v>
      </c>
      <c r="AT1399" s="80" cm="1">
        <f t="array" aca="1" ref="AT1399" ca="1">(SUM(INDEX(1394:1394,1,MAX(COLUMN($R:$R),COLUMN()-($H1391*12-1))):AT1396)/($H1391*12)+IF($R1401=0,0,SUM(INDEX(1399:1399,1,MAX(COLUMN($R:$R),COLUMN()-(($H1391-$H1392)*12))):AT1401)/(($H1391)*12)))</f>
        <v>-23328.666666666668</v>
      </c>
      <c r="AU1399" s="80" cm="1">
        <f t="array" aca="1" ref="AU1399" ca="1">(SUM(INDEX(1394:1394,1,MAX(COLUMN($R:$R),COLUMN()-($H1391*12-1))):AU1396)/($H1391*12)+IF($R1401=0,0,SUM(INDEX(1399:1399,1,MAX(COLUMN($R:$R),COLUMN()-(($H1391-$H1392)*12))):AU1401)/(($H1391)*12)))</f>
        <v>-24161.833333333332</v>
      </c>
      <c r="AV1399" s="80" cm="1">
        <f t="array" aca="1" ref="AV1399" ca="1">(SUM(INDEX(1394:1394,1,MAX(COLUMN($R:$R),COLUMN()-($H1391*12-1))):AV1396)/($H1391*12)+IF($R1401=0,0,SUM(INDEX(1399:1399,1,MAX(COLUMN($R:$R),COLUMN()-(($H1391-$H1392)*12))):AV1401)/(($H1391)*12)))</f>
        <v>-24995</v>
      </c>
      <c r="AW1399" s="80" cm="1">
        <f t="array" aca="1" ref="AW1399" ca="1">(SUM(INDEX(1394:1394,1,MAX(COLUMN($R:$R),COLUMN()-($H1391*12-1))):AW1396)/($H1391*12)+IF($R1401=0,0,SUM(INDEX(1399:1399,1,MAX(COLUMN($R:$R),COLUMN()-(($H1391-$H1392)*12))):AW1401)/(($H1391)*12)))</f>
        <v>-25828.166666666668</v>
      </c>
      <c r="AX1399" s="80" cm="1">
        <f t="array" aca="1" ref="AX1399" ca="1">(SUM(INDEX(1394:1394,1,MAX(COLUMN($R:$R),COLUMN()-($H1391*12-1))):AX1396)/($H1391*12)+IF($R1401=0,0,SUM(INDEX(1399:1399,1,MAX(COLUMN($R:$R),COLUMN()-(($H1391-$H1392)*12))):AX1401)/(($H1391)*12)))</f>
        <v>-26661.333333333332</v>
      </c>
      <c r="AY1399" s="80" cm="1">
        <f t="array" aca="1" ref="AY1399" ca="1">(SUM(INDEX(1394:1394,1,MAX(COLUMN($R:$R),COLUMN()-($H1391*12-1))):AY1396)/($H1391*12)+IF($R1401=0,0,SUM(INDEX(1399:1399,1,MAX(COLUMN($R:$R),COLUMN()-(($H1391-$H1392)*12))):AY1401)/(($H1391)*12)))</f>
        <v>-27494.5</v>
      </c>
      <c r="AZ1399" s="80" cm="1">
        <f t="array" aca="1" ref="AZ1399" ca="1">(SUM(INDEX(1394:1394,1,MAX(COLUMN($R:$R),COLUMN()-($H1391*12-1))):AZ1396)/($H1391*12)+IF($R1401=0,0,SUM(INDEX(1399:1399,1,MAX(COLUMN($R:$R),COLUMN()-(($H1391-$H1392)*12))):AZ1401)/(($H1391)*12)))</f>
        <v>-28327.666666666668</v>
      </c>
      <c r="BA1399" s="80" cm="1">
        <f t="array" aca="1" ref="BA1399" ca="1">(SUM(INDEX(1394:1394,1,MAX(COLUMN($R:$R),COLUMN()-($H1391*12-1))):BA1396)/($H1391*12)+IF($R1401=0,0,SUM(INDEX(1399:1399,1,MAX(COLUMN($R:$R),COLUMN()-(($H1391-$H1392)*12))):BA1401)/(($H1391)*12)))</f>
        <v>-29160.833333333332</v>
      </c>
      <c r="BB1399" s="80" cm="1">
        <f t="array" aca="1" ref="BB1399" ca="1">(SUM(INDEX(1394:1394,1,MAX(COLUMN($R:$R),COLUMN()-($H1391*12-1))):BB1396)/($H1391*12)+IF($R1401=0,0,SUM(INDEX(1399:1399,1,MAX(COLUMN($R:$R),COLUMN()-(($H1391-$H1392)*12))):BB1401)/(($H1391)*12)))</f>
        <v>-29994</v>
      </c>
      <c r="BC1399" s="80" cm="1">
        <f t="array" aca="1" ref="BC1399" ca="1">(SUM(INDEX(1394:1394,1,MAX(COLUMN($R:$R),COLUMN()-($H1391*12-1))):BC1396)/($H1391*12)+IF($R1401=0,0,SUM(INDEX(1399:1399,1,MAX(COLUMN($R:$R),COLUMN()-(($H1391-$H1392)*12))):BC1401)/(($H1391)*12)))</f>
        <v>-30827.166666666668</v>
      </c>
      <c r="BD1399" s="80" cm="1">
        <f t="array" aca="1" ref="BD1399" ca="1">(SUM(INDEX(1394:1394,1,MAX(COLUMN($R:$R),COLUMN()-($H1391*12-1))):BD1396)/($H1391*12)+IF($R1401=0,0,SUM(INDEX(1399:1399,1,MAX(COLUMN($R:$R),COLUMN()-(($H1391-$H1392)*12))):BD1401)/(($H1391)*12)))</f>
        <v>-31660.333333333332</v>
      </c>
      <c r="BE1399" s="80" cm="1">
        <f t="array" aca="1" ref="BE1399" ca="1">(SUM(INDEX(1394:1394,1,MAX(COLUMN($R:$R),COLUMN()-($H1391*12-1))):BE1396)/($H1391*12)+IF($R1401=0,0,SUM(INDEX(1399:1399,1,MAX(COLUMN($R:$R),COLUMN()-(($H1391-$H1392)*12))):BE1401)/(($H1391)*12)))</f>
        <v>-32493.5</v>
      </c>
      <c r="BF1399" s="80" cm="1">
        <f t="array" aca="1" ref="BF1399" ca="1">(SUM(INDEX(1394:1394,1,MAX(COLUMN($R:$R),COLUMN()-($H1391*12-1))):BF1396)/($H1391*12)+IF($R1401=0,0,SUM(INDEX(1399:1399,1,MAX(COLUMN($R:$R),COLUMN()-(($H1391-$H1392)*12))):BF1401)/(($H1391)*12)))</f>
        <v>-33326.666666666664</v>
      </c>
      <c r="BG1399" s="80" cm="1">
        <f t="array" aca="1" ref="BG1399" ca="1">(SUM(INDEX(1394:1394,1,MAX(COLUMN($R:$R),COLUMN()-($H1391*12-1))):BG1396)/($H1391*12)+IF($R1401=0,0,SUM(INDEX(1399:1399,1,MAX(COLUMN($R:$R),COLUMN()-(($H1391-$H1392)*12))):BG1401)/(($H1391)*12)))</f>
        <v>-34159.833333333336</v>
      </c>
      <c r="BH1399" s="80" cm="1">
        <f t="array" aca="1" ref="BH1399" ca="1">(SUM(INDEX(1394:1394,1,MAX(COLUMN($R:$R),COLUMN()-($H1391*12-1))):BH1396)/($H1391*12)+IF($R1401=0,0,SUM(INDEX(1399:1399,1,MAX(COLUMN($R:$R),COLUMN()-(($H1391-$H1392)*12))):BH1401)/(($H1391)*12)))</f>
        <v>-34993</v>
      </c>
      <c r="BI1399" s="80" cm="1">
        <f t="array" aca="1" ref="BI1399" ca="1">(SUM(INDEX(1394:1394,1,MAX(COLUMN($R:$R),COLUMN()-($H1391*12-1))):BI1396)/($H1391*12)+IF($R1401=0,0,SUM(INDEX(1399:1399,1,MAX(COLUMN($R:$R),COLUMN()-(($H1391-$H1392)*12))):BI1401)/(($H1391)*12)))</f>
        <v>-35826.166666666664</v>
      </c>
      <c r="BJ1399" s="80" cm="1">
        <f t="array" aca="1" ref="BJ1399" ca="1">(SUM(INDEX(1394:1394,1,MAX(COLUMN($R:$R),COLUMN()-($H1391*12-1))):BJ1396)/($H1391*12)+IF($R1401=0,0,SUM(INDEX(1399:1399,1,MAX(COLUMN($R:$R),COLUMN()-(($H1391-$H1392)*12))):BJ1401)/(($H1391)*12)))</f>
        <v>-36659.333333333336</v>
      </c>
      <c r="BK1399" s="80" cm="1">
        <f t="array" aca="1" ref="BK1399" ca="1">(SUM(INDEX(1394:1394,1,MAX(COLUMN($R:$R),COLUMN()-($H1391*12-1))):BK1396)/($H1391*12)+IF($R1401=0,0,SUM(INDEX(1399:1399,1,MAX(COLUMN($R:$R),COLUMN()-(($H1391-$H1392)*12))):BK1401)/(($H1391)*12)))</f>
        <v>-37492.5</v>
      </c>
      <c r="BL1399" s="80" cm="1">
        <f t="array" aca="1" ref="BL1399" ca="1">(SUM(INDEX(1394:1394,1,MAX(COLUMN($R:$R),COLUMN()-($H1391*12-1))):BL1396)/($H1391*12)+IF($R1401=0,0,SUM(INDEX(1399:1399,1,MAX(COLUMN($R:$R),COLUMN()-(($H1391-$H1392)*12))):BL1401)/(($H1391)*12)))</f>
        <v>-38325.666666666664</v>
      </c>
      <c r="BM1399" s="80" cm="1">
        <f t="array" aca="1" ref="BM1399" ca="1">(SUM(INDEX(1394:1394,1,MAX(COLUMN($R:$R),COLUMN()-($H1391*12-1))):BM1396)/($H1391*12)+IF($R1401=0,0,SUM(INDEX(1399:1399,1,MAX(COLUMN($R:$R),COLUMN()-(($H1391-$H1392)*12))):BM1401)/(($H1391)*12)))</f>
        <v>-39158.833333333336</v>
      </c>
      <c r="BN1399" s="80" cm="1">
        <f t="array" aca="1" ref="BN1399" ca="1">(SUM(INDEX(1394:1394,1,MAX(COLUMN($R:$R),COLUMN()-($H1391*12-1))):BN1396)/($H1391*12)+IF($R1401=0,0,SUM(INDEX(1399:1399,1,MAX(COLUMN($R:$R),COLUMN()-(($H1391-$H1392)*12))):BN1401)/(($H1391)*12)))</f>
        <v>-39992</v>
      </c>
      <c r="BO1399" s="80" cm="1">
        <f t="array" aca="1" ref="BO1399" ca="1">(SUM(INDEX(1394:1394,1,MAX(COLUMN($R:$R),COLUMN()-($H1391*12-1))):BO1396)/($H1391*12)+IF($R1401=0,0,SUM(INDEX(1399:1399,1,MAX(COLUMN($R:$R),COLUMN()-(($H1391-$H1392)*12))):BO1401)/(($H1391)*12)))</f>
        <v>-40825.166666666664</v>
      </c>
      <c r="BP1399" s="80" cm="1">
        <f t="array" aca="1" ref="BP1399" ca="1">(SUM(INDEX(1394:1394,1,MAX(COLUMN($R:$R),COLUMN()-($H1391*12-1))):BP1396)/($H1391*12)+IF($R1401=0,0,SUM(INDEX(1399:1399,1,MAX(COLUMN($R:$R),COLUMN()-(($H1391-$H1392)*12))):BP1401)/(($H1391)*12)))</f>
        <v>-41658.333333333336</v>
      </c>
      <c r="BQ1399" s="80" cm="1">
        <f t="array" aca="1" ref="BQ1399" ca="1">(SUM(INDEX(1394:1394,1,MAX(COLUMN($R:$R),COLUMN()-($H1391*12-1))):BQ1396)/($H1391*12)+IF($R1401=0,0,SUM(INDEX(1399:1399,1,MAX(COLUMN($R:$R),COLUMN()-(($H1391-$H1392)*12))):BQ1401)/(($H1391)*12)))</f>
        <v>-42491.5</v>
      </c>
      <c r="BR1399" s="80" cm="1">
        <f t="array" aca="1" ref="BR1399" ca="1">(SUM(INDEX(1394:1394,1,MAX(COLUMN($R:$R),COLUMN()-($H1391*12-1))):BR1396)/($H1391*12)+IF($R1401=0,0,SUM(INDEX(1399:1399,1,MAX(COLUMN($R:$R),COLUMN()-(($H1391-$H1392)*12))):BR1401)/(($H1391)*12)))</f>
        <v>-43324.666666666664</v>
      </c>
      <c r="BS1399" s="80" cm="1">
        <f t="array" aca="1" ref="BS1399" ca="1">(SUM(INDEX(1394:1394,1,MAX(COLUMN($R:$R),COLUMN()-($H1391*12-1))):BS1396)/($H1391*12)+IF($R1401=0,0,SUM(INDEX(1399:1399,1,MAX(COLUMN($R:$R),COLUMN()-(($H1391-$H1392)*12))):BS1401)/(($H1391)*12)))</f>
        <v>-44157.833333333336</v>
      </c>
      <c r="BT1399" s="80" cm="1">
        <f t="array" aca="1" ref="BT1399" ca="1">(SUM(INDEX(1394:1394,1,MAX(COLUMN($R:$R),COLUMN()-($H1391*12-1))):BT1396)/($H1391*12)+IF($R1401=0,0,SUM(INDEX(1399:1399,1,MAX(COLUMN($R:$R),COLUMN()-(($H1391-$H1392)*12))):BT1401)/(($H1391)*12)))</f>
        <v>-44991</v>
      </c>
      <c r="BU1399" s="80" cm="1">
        <f t="array" aca="1" ref="BU1399" ca="1">(SUM(INDEX(1394:1394,1,MAX(COLUMN($R:$R),COLUMN()-($H1391*12-1))):BU1396)/($H1391*12)+IF($R1401=0,0,SUM(INDEX(1399:1399,1,MAX(COLUMN($R:$R),COLUMN()-(($H1391-$H1392)*12))):BU1401)/(($H1391)*12)))</f>
        <v>-45824.166666666664</v>
      </c>
      <c r="BV1399" s="80" cm="1">
        <f t="array" aca="1" ref="BV1399" ca="1">(SUM(INDEX(1394:1394,1,MAX(COLUMN($R:$R),COLUMN()-($H1391*12-1))):BV1396)/($H1391*12)+IF($R1401=0,0,SUM(INDEX(1399:1399,1,MAX(COLUMN($R:$R),COLUMN()-(($H1391-$H1392)*12))):BV1401)/(($H1391)*12)))</f>
        <v>-46657.333333333336</v>
      </c>
      <c r="BW1399" s="80" cm="1">
        <f t="array" aca="1" ref="BW1399" ca="1">(SUM(INDEX(1394:1394,1,MAX(COLUMN($R:$R),COLUMN()-($H1391*12-1))):BW1396)/($H1391*12)+IF($R1401=0,0,SUM(INDEX(1399:1399,1,MAX(COLUMN($R:$R),COLUMN()-(($H1391-$H1392)*12))):BW1401)/(($H1391)*12)))</f>
        <v>-47490.5</v>
      </c>
      <c r="BX1399" s="80" cm="1">
        <f t="array" aca="1" ref="BX1399" ca="1">(SUM(INDEX(1394:1394,1,MAX(COLUMN($R:$R),COLUMN()-($H1391*12-1))):BX1396)/($H1391*12)+IF($R1401=0,0,SUM(INDEX(1399:1399,1,MAX(COLUMN($R:$R),COLUMN()-(($H1391-$H1392)*12))):BX1401)/(($H1391)*12)))</f>
        <v>-48323.666666666664</v>
      </c>
      <c r="BY1399" s="80" cm="1">
        <f t="array" aca="1" ref="BY1399" ca="1">(SUM(INDEX(1394:1394,1,MAX(COLUMN($R:$R),COLUMN()-($H1391*12-1))):BY1396)/($H1391*12)+IF($R1401=0,0,SUM(INDEX(1399:1399,1,MAX(COLUMN($R:$R),COLUMN()-(($H1391-$H1392)*12))):BY1401)/(($H1391)*12)))</f>
        <v>-49156.833333333336</v>
      </c>
      <c r="BZ1399" s="80" cm="1">
        <f t="array" aca="1" ref="BZ1399" ca="1">(SUM(INDEX(1394:1394,1,MAX(COLUMN($R:$R),COLUMN()-($H1391*12-1))):BZ1396)/($H1391*12)+IF($R1401=0,0,SUM(INDEX(1399:1399,1,MAX(COLUMN($R:$R),COLUMN()-(($H1391-$H1392)*12))):BZ1401)/(($H1391)*12)))</f>
        <v>-49990</v>
      </c>
      <c r="CA1399" s="80" cm="1">
        <f t="array" aca="1" ref="CA1399" ca="1">(SUM(INDEX(1394:1394,1,MAX(COLUMN($R:$R),COLUMN()-($H1391*12-1))):CA1396)/($H1391*12)+IF($R1401=0,0,SUM(INDEX(1399:1399,1,MAX(COLUMN($R:$R),COLUMN()-(($H1391-$H1392)*12))):CA1401)/(($H1391)*12)))</f>
        <v>-49990</v>
      </c>
      <c r="CB1399" s="80" cm="1">
        <f t="array" aca="1" ref="CB1399" ca="1">(SUM(INDEX(1394:1394,1,MAX(COLUMN($R:$R),COLUMN()-($H1391*12-1))):CB1396)/($H1391*12)+IF($R1401=0,0,SUM(INDEX(1399:1399,1,MAX(COLUMN($R:$R),COLUMN()-(($H1391-$H1392)*12))):CB1401)/(($H1391)*12)))</f>
        <v>-49990</v>
      </c>
      <c r="CC1399" s="80" cm="1">
        <f t="array" aca="1" ref="CC1399" ca="1">(SUM(INDEX(1394:1394,1,MAX(COLUMN($R:$R),COLUMN()-($H1391*12-1))):CC1396)/($H1391*12)+IF($R1401=0,0,SUM(INDEX(1399:1399,1,MAX(COLUMN($R:$R),COLUMN()-(($H1391-$H1392)*12))):CC1401)/(($H1391)*12)))</f>
        <v>-49990</v>
      </c>
      <c r="CD1399" s="80" cm="1">
        <f t="array" aca="1" ref="CD1399" ca="1">(SUM(INDEX(1394:1394,1,MAX(COLUMN($R:$R),COLUMN()-($H1391*12-1))):CD1396)/($H1391*12)+IF($R1401=0,0,SUM(INDEX(1399:1399,1,MAX(COLUMN($R:$R),COLUMN()-(($H1391-$H1392)*12))):CD1401)/(($H1391)*12)))</f>
        <v>-49990</v>
      </c>
      <c r="CE1399" s="80" cm="1">
        <f t="array" aca="1" ref="CE1399" ca="1">(SUM(INDEX(1394:1394,1,MAX(COLUMN($R:$R),COLUMN()-($H1391*12-1))):CE1396)/($H1391*12)+IF($R1401=0,0,SUM(INDEX(1399:1399,1,MAX(COLUMN($R:$R),COLUMN()-(($H1391-$H1392)*12))):CE1401)/(($H1391)*12)))</f>
        <v>-49990</v>
      </c>
      <c r="CF1399" s="80" cm="1">
        <f t="array" aca="1" ref="CF1399" ca="1">(SUM(INDEX(1394:1394,1,MAX(COLUMN($R:$R),COLUMN()-($H1391*12-1))):CF1396)/($H1391*12)+IF($R1401=0,0,SUM(INDEX(1399:1399,1,MAX(COLUMN($R:$R),COLUMN()-(($H1391-$H1392)*12))):CF1401)/(($H1391)*12)))</f>
        <v>-49990</v>
      </c>
      <c r="CG1399" s="80" cm="1">
        <f t="array" aca="1" ref="CG1399" ca="1">(SUM(INDEX(1394:1394,1,MAX(COLUMN($R:$R),COLUMN()-($H1391*12-1))):CG1396)/($H1391*12)+IF($R1401=0,0,SUM(INDEX(1399:1399,1,MAX(COLUMN($R:$R),COLUMN()-(($H1391-$H1392)*12))):CG1401)/(($H1391)*12)))</f>
        <v>-49990</v>
      </c>
      <c r="CH1399" s="80" cm="1">
        <f t="array" aca="1" ref="CH1399" ca="1">(SUM(INDEX(1394:1394,1,MAX(COLUMN($R:$R),COLUMN()-($H1391*12-1))):CH1396)/($H1391*12)+IF($R1401=0,0,SUM(INDEX(1399:1399,1,MAX(COLUMN($R:$R),COLUMN()-(($H1391-$H1392)*12))):CH1401)/(($H1391)*12)))</f>
        <v>-49990</v>
      </c>
      <c r="CI1399" s="80" cm="1">
        <f t="array" aca="1" ref="CI1399" ca="1">(SUM(INDEX(1394:1394,1,MAX(COLUMN($R:$R),COLUMN()-($H1391*12-1))):CI1396)/($H1391*12)+IF($R1401=0,0,SUM(INDEX(1399:1399,1,MAX(COLUMN($R:$R),COLUMN()-(($H1391-$H1392)*12))):CI1401)/(($H1391)*12)))</f>
        <v>-49990</v>
      </c>
      <c r="CJ1399" s="80" cm="1">
        <f t="array" aca="1" ref="CJ1399" ca="1">(SUM(INDEX(1394:1394,1,MAX(COLUMN($R:$R),COLUMN()-($H1391*12-1))):CJ1396)/($H1391*12)+IF($R1401=0,0,SUM(INDEX(1399:1399,1,MAX(COLUMN($R:$R),COLUMN()-(($H1391-$H1392)*12))):CJ1401)/(($H1391)*12)))</f>
        <v>-49990</v>
      </c>
      <c r="CK1399" s="80" cm="1">
        <f t="array" aca="1" ref="CK1399" ca="1">(SUM(INDEX(1394:1394,1,MAX(COLUMN($R:$R),COLUMN()-($H1391*12-1))):CK1396)/($H1391*12)+IF($R1401=0,0,SUM(INDEX(1399:1399,1,MAX(COLUMN($R:$R),COLUMN()-(($H1391-$H1392)*12))):CK1401)/(($H1391)*12)))</f>
        <v>-49990</v>
      </c>
      <c r="CL1399" s="80" cm="1">
        <f t="array" aca="1" ref="CL1399" ca="1">(SUM(INDEX(1394:1394,1,MAX(COLUMN($R:$R),COLUMN()-($H1391*12-1))):CL1396)/($H1391*12)+IF($R1401=0,0,SUM(INDEX(1399:1399,1,MAX(COLUMN($R:$R),COLUMN()-(($H1391-$H1392)*12))):CL1401)/(($H1391)*12)))</f>
        <v>-49990</v>
      </c>
      <c r="CN1399" s="80">
        <f>SUMIF($5:$5,CN$2,1397:1397)</f>
        <v>0</v>
      </c>
      <c r="CO1399" s="80" t="e" cm="1">
        <f t="array" ref="CO1399">(SUM(INDEX(1394:1394,1,MAX(COLUMN($CN:$CN),COLUMN()-($H1391*4-1))):CO1396)/($H1391*4)-IF($CN1401=0,0,SUM(INDEX(1399:1399,1,MAX(COLUMN($CN:$CN),COLUMN()-(($H1391-$H1392)*4))):CO1401)/(($H1391)*4)))</f>
        <v>#N/A</v>
      </c>
      <c r="CP1399" s="80" t="e" cm="1">
        <f t="array" ref="CP1399">(SUM(INDEX(1394:1394,1,MAX(COLUMN($CN:$CN),COLUMN()-($H1391*4-1))):CP1396)/($H1391*4)-IF($CN1401=0,0,SUM(INDEX(1399:1399,1,MAX(COLUMN($CN:$CN),COLUMN()-(($H1391-$H1392)*4))):CP1401)/(($H1391)*4)))</f>
        <v>#N/A</v>
      </c>
      <c r="CQ1399" s="80" t="e" cm="1">
        <f t="array" ref="CQ1399">(SUM(INDEX(1394:1394,1,MAX(COLUMN($CN:$CN),COLUMN()-($H1391*4-1))):CQ1396)/($H1391*4)-IF($CN1401=0,0,SUM(INDEX(1399:1399,1,MAX(COLUMN($CN:$CN),COLUMN()-(($H1391-$H1392)*4))):CQ1401)/(($H1391)*4)))</f>
        <v>#N/A</v>
      </c>
      <c r="CR1399" s="80" t="e" cm="1">
        <f t="array" ref="CR1399">(SUM(INDEX(1394:1394,1,MAX(COLUMN($CN:$CN),COLUMN()-($H1391*4-1))):CR1396)/($H1391*4)-IF($CN1401=0,0,SUM(INDEX(1399:1399,1,MAX(COLUMN($CN:$CN),COLUMN()-(($H1391-$H1392)*4))):CR1401)/(($H1391)*4)))</f>
        <v>#N/A</v>
      </c>
      <c r="CS1399" s="80" t="e" cm="1">
        <f t="array" ref="CS1399">(SUM(INDEX(1394:1394,1,MAX(COLUMN($CN:$CN),COLUMN()-($H1391*4-1))):CS1396)/($H1391*4)-IF($CN1401=0,0,SUM(INDEX(1399:1399,1,MAX(COLUMN($CN:$CN),COLUMN()-(($H1391-$H1392)*4))):CS1401)/(($H1391)*4)))</f>
        <v>#N/A</v>
      </c>
      <c r="CT1399" s="80" t="e" cm="1">
        <f t="array" ref="CT1399">(SUM(INDEX(1394:1394,1,MAX(COLUMN($CN:$CN),COLUMN()-($H1391*4-1))):CT1396)/($H1391*4)-IF($CN1401=0,0,SUM(INDEX(1399:1399,1,MAX(COLUMN($CN:$CN),COLUMN()-(($H1391-$H1392)*4))):CT1401)/(($H1391)*4)))</f>
        <v>#N/A</v>
      </c>
      <c r="CU1399" s="80" t="e" cm="1">
        <f t="array" ref="CU1399">(SUM(INDEX(1394:1394,1,MAX(COLUMN($CN:$CN),COLUMN()-($H1391*4-1))):CU1396)/($H1391*4)-IF($CN1401=0,0,SUM(INDEX(1399:1399,1,MAX(COLUMN($CN:$CN),COLUMN()-(($H1391-$H1392)*4))):CU1401)/(($H1391)*4)))</f>
        <v>#N/A</v>
      </c>
      <c r="CV1399" s="80" t="e" cm="1">
        <f t="array" ref="CV1399">(SUM(INDEX(1394:1394,1,MAX(COLUMN($CN:$CN),COLUMN()-($H1391*4-1))):CV1396)/($H1391*4)-IF($CN1401=0,0,SUM(INDEX(1399:1399,1,MAX(COLUMN($CN:$CN),COLUMN()-(($H1391-$H1392)*4))):CV1401)/(($H1391)*4)))</f>
        <v>#N/A</v>
      </c>
      <c r="CW1399" s="80" t="e" cm="1">
        <f t="array" ref="CW1399">(SUM(INDEX(1394:1394,1,MAX(COLUMN($CN:$CN),COLUMN()-($H1391*4-1))):CW1396)/($H1391*4)-IF($CN1401=0,0,SUM(INDEX(1399:1399,1,MAX(COLUMN($CN:$CN),COLUMN()-(($H1391-$H1392)*4))):CW1401)/(($H1391)*4)))</f>
        <v>#N/A</v>
      </c>
      <c r="CX1399" s="80" t="e" cm="1">
        <f t="array" ref="CX1399">(SUM(INDEX(1394:1394,1,MAX(COLUMN($CN:$CN),COLUMN()-($H1391*4-1))):CX1396)/($H1391*4)-IF($CN1401=0,0,SUM(INDEX(1399:1399,1,MAX(COLUMN($CN:$CN),COLUMN()-(($H1391-$H1392)*4))):CX1401)/(($H1391)*4)))</f>
        <v>#N/A</v>
      </c>
      <c r="CY1399" s="80" t="e" cm="1">
        <f t="array" ref="CY1399">(SUM(INDEX(1394:1394,1,MAX(COLUMN($CN:$CN),COLUMN()-($H1391*4-1))):CY1396)/($H1391*4)-IF($CN1401=0,0,SUM(INDEX(1399:1399,1,MAX(COLUMN($CN:$CN),COLUMN()-(($H1391-$H1392)*4))):CY1401)/(($H1391)*4)))</f>
        <v>#N/A</v>
      </c>
      <c r="CZ1399" s="80" t="e" cm="1">
        <f t="array" ref="CZ1399">(SUM(INDEX(1394:1394,1,MAX(COLUMN($CN:$CN),COLUMN()-($H1391*4-1))):CZ1396)/($H1391*4)-IF($CN1401=0,0,SUM(INDEX(1399:1399,1,MAX(COLUMN($CN:$CN),COLUMN()-(($H1391-$H1392)*4))):CZ1401)/(($H1391)*4)))</f>
        <v>#N/A</v>
      </c>
      <c r="DA1399" s="80" t="e" cm="1">
        <f t="array" ref="DA1399">(SUM(INDEX(1394:1394,1,MAX(COLUMN($CN:$CN),COLUMN()-($H1391*4-1))):DA1396)/($H1391*4)-IF($CN1401=0,0,SUM(INDEX(1399:1399,1,MAX(COLUMN($CN:$CN),COLUMN()-(($H1391-$H1392)*4))):DA1401)/(($H1391)*4)))</f>
        <v>#N/A</v>
      </c>
      <c r="DB1399" s="80" t="e" cm="1">
        <f t="array" ref="DB1399">(SUM(INDEX(1394:1394,1,MAX(COLUMN($CN:$CN),COLUMN()-($H1391*4-1))):DB1396)/($H1391*4)-IF($CN1401=0,0,SUM(INDEX(1399:1399,1,MAX(COLUMN($CN:$CN),COLUMN()-(($H1391-$H1392)*4))):DB1401)/(($H1391)*4)))</f>
        <v>#N/A</v>
      </c>
      <c r="DC1399" s="80" t="e" cm="1">
        <f t="array" ref="DC1399">(SUM(INDEX(1394:1394,1,MAX(COLUMN($CN:$CN),COLUMN()-($H1391*4-1))):DC1396)/($H1391*4)-IF($CN1401=0,0,SUM(INDEX(1399:1399,1,MAX(COLUMN($CN:$CN),COLUMN()-(($H1391-$H1392)*4))):DC1401)/(($H1391)*4)))</f>
        <v>#N/A</v>
      </c>
      <c r="DD1399" s="80" t="e" cm="1">
        <f t="array" ref="DD1399">(SUM(INDEX(1394:1394,1,MAX(COLUMN($CN:$CN),COLUMN()-($H1391*4-1))):DD1396)/($H1391*4)-IF($CN1401=0,0,SUM(INDEX(1399:1399,1,MAX(COLUMN($CN:$CN),COLUMN()-(($H1391-$H1392)*4))):DD1401)/(($H1391)*4)))</f>
        <v>#N/A</v>
      </c>
      <c r="DE1399" s="80" t="e" cm="1">
        <f t="array" ref="DE1399">(SUM(INDEX(1394:1394,1,MAX(COLUMN($CN:$CN),COLUMN()-($H1391*4-1))):DE1396)/($H1391*4)-IF($CN1401=0,0,SUM(INDEX(1399:1399,1,MAX(COLUMN($CN:$CN),COLUMN()-(($H1391-$H1392)*4))):DE1401)/(($H1391)*4)))</f>
        <v>#N/A</v>
      </c>
      <c r="DF1399" s="80" t="e" cm="1">
        <f t="array" ref="DF1399">(SUM(INDEX(1394:1394,1,MAX(COLUMN($CN:$CN),COLUMN()-($H1391*4-1))):DF1396)/($H1391*4)-IF($CN1401=0,0,SUM(INDEX(1399:1399,1,MAX(COLUMN($CN:$CN),COLUMN()-(($H1391-$H1392)*4))):DF1401)/(($H1391)*4)))</f>
        <v>#N/A</v>
      </c>
      <c r="DG1399" s="80" t="e" cm="1">
        <f t="array" ref="DG1399">(SUM(INDEX(1394:1394,1,MAX(COLUMN($CN:$CN),COLUMN()-($H1391*4-1))):DG1396)/($H1391*4)-IF($CN1401=0,0,SUM(INDEX(1399:1399,1,MAX(COLUMN($CN:$CN),COLUMN()-(($H1391-$H1392)*4))):DG1401)/(($H1391)*4)))</f>
        <v>#N/A</v>
      </c>
      <c r="DH1399" s="80" t="e" cm="1">
        <f t="array" ref="DH1399">(SUM(INDEX(1394:1394,1,MAX(COLUMN($CN:$CN),COLUMN()-($H1391*4-1))):DH1396)/($H1391*4)-IF($CN1401=0,0,SUM(INDEX(1399:1399,1,MAX(COLUMN($CN:$CN),COLUMN()-(($H1391-$H1392)*4))):DH1401)/(($H1391)*4)))</f>
        <v>#N/A</v>
      </c>
      <c r="DI1399" s="80" t="e" cm="1">
        <f t="array" ref="DI1399">(SUM(INDEX(1394:1394,1,MAX(COLUMN($CN:$CN),COLUMN()-($H1391*4-1))):DI1396)/($H1391*4)-IF($CN1401=0,0,SUM(INDEX(1399:1399,1,MAX(COLUMN($CN:$CN),COLUMN()-(($H1391-$H1392)*4))):DI1401)/(($H1391)*4)))</f>
        <v>#N/A</v>
      </c>
      <c r="DJ1399" s="80" t="e" cm="1">
        <f t="array" ref="DJ1399">(SUM(INDEX(1394:1394,1,MAX(COLUMN($CN:$CN),COLUMN()-($H1391*4-1))):DJ1396)/($H1391*4)-IF($CN1401=0,0,SUM(INDEX(1399:1399,1,MAX(COLUMN($CN:$CN),COLUMN()-(($H1391-$H1392)*4))):DJ1401)/(($H1391)*4)))</f>
        <v>#N/A</v>
      </c>
      <c r="DK1399" s="80" t="e" cm="1">
        <f t="array" ref="DK1399">(SUM(INDEX(1394:1394,1,MAX(COLUMN($CN:$CN),COLUMN()-($H1391*4-1))):DK1396)/($H1391*4)-IF($CN1401=0,0,SUM(INDEX(1399:1399,1,MAX(COLUMN($CN:$CN),COLUMN()-(($H1391-$H1392)*4))):DK1401)/(($H1391)*4)))</f>
        <v>#N/A</v>
      </c>
      <c r="DL1399" s="80" t="e" cm="1">
        <f t="array" ref="DL1399">(SUM(INDEX(1394:1394,1,MAX(COLUMN($CN:$CN),COLUMN()-($H1391*4-1))):DL1396)/($H1391*4)-IF($CN1401=0,0,SUM(INDEX(1399:1399,1,MAX(COLUMN($CN:$CN),COLUMN()-(($H1391-$H1392)*4))):DL1401)/(($H1391)*4)))</f>
        <v>#N/A</v>
      </c>
    </row>
    <row r="1400" spans="2:116" x14ac:dyDescent="0.4">
      <c r="B1400" s="8"/>
      <c r="C1400" s="8"/>
      <c r="D1400" t="s">
        <v>767</v>
      </c>
      <c r="E1400" s="8" t="str">
        <f t="shared" si="1662"/>
        <v>1400 FAPPE-S</v>
      </c>
      <c r="G1400" s="125"/>
      <c r="I1400" s="62"/>
      <c r="J1400" s="62"/>
      <c r="K1400" s="53"/>
      <c r="L1400" s="53"/>
      <c r="M1400" s="53"/>
      <c r="N1400" s="53"/>
      <c r="O1400" s="53"/>
      <c r="P1400" s="53"/>
      <c r="R1400" s="82"/>
      <c r="S1400" s="153"/>
      <c r="T1400" s="153"/>
      <c r="U1400" s="153"/>
      <c r="V1400" s="153"/>
      <c r="W1400" s="153"/>
      <c r="X1400" s="153"/>
      <c r="Y1400" s="153"/>
      <c r="Z1400" s="153"/>
      <c r="AA1400" s="153"/>
      <c r="AB1400" s="153"/>
      <c r="AC1400" s="153"/>
      <c r="AD1400" s="153"/>
      <c r="AE1400" s="153"/>
      <c r="AF1400" s="153"/>
      <c r="AG1400" s="153"/>
      <c r="AH1400" s="153"/>
      <c r="AI1400" s="153"/>
      <c r="AJ1400" s="153"/>
      <c r="AK1400" s="153"/>
      <c r="AL1400" s="153"/>
      <c r="AM1400" s="153"/>
      <c r="AN1400" s="153"/>
      <c r="AO1400" s="153"/>
      <c r="AP1400" s="153"/>
      <c r="AQ1400" s="153"/>
      <c r="AR1400" s="153"/>
      <c r="AS1400" s="153"/>
      <c r="AT1400" s="153"/>
      <c r="AU1400" s="153"/>
      <c r="AV1400" s="153"/>
      <c r="AW1400" s="153"/>
      <c r="AX1400" s="153"/>
      <c r="AY1400" s="153"/>
      <c r="AZ1400" s="153"/>
      <c r="BA1400" s="153"/>
      <c r="BB1400" s="153"/>
      <c r="BC1400" s="153"/>
      <c r="BD1400" s="153"/>
      <c r="BE1400" s="153"/>
      <c r="BF1400" s="153"/>
      <c r="BG1400" s="153"/>
      <c r="BH1400" s="153"/>
      <c r="BI1400" s="153"/>
      <c r="BJ1400" s="153"/>
      <c r="BK1400" s="153"/>
      <c r="BL1400" s="153"/>
      <c r="BM1400" s="153"/>
      <c r="BN1400" s="153"/>
      <c r="BO1400" s="153"/>
      <c r="BP1400" s="153"/>
      <c r="BQ1400" s="153"/>
      <c r="BR1400" s="153"/>
      <c r="BS1400" s="153"/>
      <c r="BT1400" s="153"/>
      <c r="BU1400" s="153"/>
      <c r="BV1400" s="153"/>
      <c r="BW1400" s="153"/>
      <c r="BX1400" s="153"/>
      <c r="BY1400" s="153"/>
      <c r="BZ1400" s="153"/>
      <c r="CA1400" s="153"/>
      <c r="CB1400" s="153"/>
      <c r="CC1400" s="153"/>
      <c r="CD1400" s="153"/>
      <c r="CE1400" s="153"/>
      <c r="CF1400" s="153"/>
      <c r="CG1400" s="153"/>
      <c r="CH1400" s="153"/>
      <c r="CI1400" s="153"/>
      <c r="CJ1400" s="153"/>
      <c r="CK1400" s="153"/>
      <c r="CL1400" s="153"/>
      <c r="CN1400" s="62"/>
      <c r="CO1400" s="153"/>
      <c r="CP1400" s="153"/>
      <c r="CQ1400" s="153"/>
      <c r="CR1400" s="153"/>
      <c r="CS1400" s="153"/>
      <c r="CT1400" s="153"/>
      <c r="CU1400" s="153"/>
      <c r="CV1400" s="153"/>
      <c r="CW1400" s="153"/>
      <c r="CX1400" s="153"/>
      <c r="CY1400" s="153"/>
      <c r="CZ1400" s="153"/>
      <c r="DA1400" s="153"/>
      <c r="DB1400" s="153"/>
      <c r="DC1400" s="153"/>
      <c r="DD1400" s="153"/>
      <c r="DE1400" s="153"/>
      <c r="DF1400" s="153"/>
      <c r="DG1400" s="153"/>
      <c r="DH1400" s="153"/>
      <c r="DI1400" s="153"/>
      <c r="DJ1400" s="153"/>
      <c r="DK1400" s="153"/>
      <c r="DL1400" s="153"/>
    </row>
    <row r="1401" spans="2:116" x14ac:dyDescent="0.4">
      <c r="B1401" s="8" t="str">
        <f>E1401</f>
        <v>1401 FAPPE-S</v>
      </c>
      <c r="C1401" s="8"/>
      <c r="D1401" t="s">
        <v>767</v>
      </c>
      <c r="E1401" s="8" t="str">
        <f t="shared" si="1662"/>
        <v>1401 FAPPE-S</v>
      </c>
      <c r="G1401" s="158" t="s">
        <v>251</v>
      </c>
      <c r="I1401" s="74">
        <v>0</v>
      </c>
      <c r="J1401" s="74"/>
      <c r="K1401" s="53"/>
      <c r="L1401" s="53"/>
      <c r="M1401" s="53"/>
      <c r="N1401" s="53"/>
      <c r="O1401" s="53"/>
      <c r="P1401" s="53"/>
      <c r="R1401" s="24">
        <f>-$I1401</f>
        <v>0</v>
      </c>
      <c r="S1401" s="153"/>
      <c r="T1401" s="153"/>
      <c r="U1401" s="153"/>
      <c r="V1401" s="153"/>
      <c r="W1401" s="153"/>
      <c r="X1401" s="153"/>
      <c r="Y1401" s="153"/>
      <c r="Z1401" s="153"/>
      <c r="AA1401" s="153"/>
      <c r="AB1401" s="153"/>
      <c r="AC1401" s="153"/>
      <c r="AD1401" s="153"/>
      <c r="AE1401" s="153"/>
      <c r="AF1401" s="153"/>
      <c r="AG1401" s="153"/>
      <c r="AH1401" s="153"/>
      <c r="AI1401" s="153"/>
      <c r="AJ1401" s="153"/>
      <c r="AK1401" s="153"/>
      <c r="AL1401" s="153"/>
      <c r="AM1401" s="153"/>
      <c r="AN1401" s="153"/>
      <c r="AO1401" s="153"/>
      <c r="AP1401" s="153"/>
      <c r="AQ1401" s="153"/>
      <c r="AR1401" s="153"/>
      <c r="AS1401" s="153"/>
      <c r="AT1401" s="153"/>
      <c r="AU1401" s="153"/>
      <c r="AV1401" s="153"/>
      <c r="AW1401" s="153"/>
      <c r="AX1401" s="153"/>
      <c r="AY1401" s="153"/>
      <c r="AZ1401" s="153"/>
      <c r="BA1401" s="153"/>
      <c r="BB1401" s="153"/>
      <c r="BC1401" s="153"/>
      <c r="BD1401" s="153"/>
      <c r="BE1401" s="153"/>
      <c r="BF1401" s="153"/>
      <c r="BG1401" s="153"/>
      <c r="BH1401" s="153"/>
      <c r="BI1401" s="153"/>
      <c r="BJ1401" s="153"/>
      <c r="BK1401" s="153"/>
      <c r="BL1401" s="153"/>
      <c r="BM1401" s="153"/>
      <c r="BN1401" s="153"/>
      <c r="BO1401" s="153"/>
      <c r="BP1401" s="153"/>
      <c r="BQ1401" s="153"/>
      <c r="BR1401" s="153"/>
      <c r="BS1401" s="153"/>
      <c r="BT1401" s="153"/>
      <c r="BU1401" s="153"/>
      <c r="BV1401" s="153"/>
      <c r="BW1401" s="153"/>
      <c r="BX1401" s="153"/>
      <c r="BY1401" s="153"/>
      <c r="BZ1401" s="153"/>
      <c r="CA1401" s="153"/>
      <c r="CB1401" s="153"/>
      <c r="CC1401" s="153"/>
      <c r="CD1401" s="153"/>
      <c r="CE1401" s="153"/>
      <c r="CF1401" s="153"/>
      <c r="CG1401" s="153"/>
      <c r="CH1401" s="153"/>
      <c r="CI1401" s="153"/>
      <c r="CJ1401" s="153"/>
      <c r="CK1401" s="153"/>
      <c r="CL1401" s="153"/>
      <c r="CN1401" s="74">
        <f>I1401</f>
        <v>0</v>
      </c>
      <c r="CO1401" s="153"/>
      <c r="CP1401" s="153"/>
      <c r="CQ1401" s="153"/>
      <c r="CR1401" s="153"/>
      <c r="CS1401" s="153"/>
      <c r="CT1401" s="153"/>
      <c r="CU1401" s="153"/>
      <c r="CV1401" s="153"/>
      <c r="CW1401" s="153"/>
      <c r="CX1401" s="153"/>
      <c r="CY1401" s="153"/>
      <c r="CZ1401" s="153"/>
      <c r="DA1401" s="153"/>
      <c r="DB1401" s="153"/>
      <c r="DC1401" s="153"/>
      <c r="DD1401" s="153"/>
      <c r="DE1401" s="153"/>
      <c r="DF1401" s="153"/>
      <c r="DG1401" s="153"/>
      <c r="DH1401" s="153"/>
      <c r="DI1401" s="153"/>
      <c r="DJ1401" s="153"/>
      <c r="DK1401" s="153"/>
      <c r="DL1401" s="153"/>
    </row>
    <row r="1402" spans="2:116" x14ac:dyDescent="0.4">
      <c r="D1402" t="s">
        <v>767</v>
      </c>
      <c r="E1402" s="8" t="str">
        <f t="shared" si="1662"/>
        <v>1402 FAPPE-S</v>
      </c>
      <c r="G1402" s="125"/>
      <c r="S1402" s="72"/>
      <c r="T1402" s="72"/>
      <c r="U1402" s="72"/>
      <c r="V1402" s="72"/>
      <c r="W1402" s="72"/>
      <c r="X1402" s="72"/>
      <c r="Y1402" s="72"/>
      <c r="Z1402" s="72"/>
      <c r="AA1402" s="72"/>
      <c r="AB1402" s="72"/>
      <c r="AC1402" s="72"/>
      <c r="AD1402" s="72"/>
      <c r="AE1402" s="72"/>
      <c r="AF1402" s="72"/>
      <c r="AG1402" s="72"/>
      <c r="AH1402" s="72"/>
      <c r="AI1402" s="72"/>
      <c r="AJ1402" s="72"/>
      <c r="AK1402" s="72"/>
      <c r="AL1402" s="72"/>
      <c r="AM1402" s="72"/>
      <c r="AN1402" s="72"/>
      <c r="AO1402" s="72"/>
      <c r="AP1402" s="72"/>
      <c r="AQ1402" s="72"/>
      <c r="AR1402" s="72"/>
      <c r="AS1402" s="72"/>
      <c r="AT1402" s="72"/>
      <c r="AU1402" s="72"/>
      <c r="AV1402" s="72"/>
      <c r="AW1402" s="72"/>
      <c r="AX1402" s="72"/>
      <c r="AY1402" s="72"/>
      <c r="AZ1402" s="72"/>
      <c r="BA1402" s="72"/>
      <c r="BB1402" s="72"/>
      <c r="BC1402" s="72"/>
      <c r="BD1402" s="72"/>
      <c r="BE1402" s="72"/>
      <c r="BF1402" s="72"/>
      <c r="BG1402" s="72"/>
      <c r="BH1402" s="72"/>
      <c r="BI1402" s="72"/>
      <c r="BJ1402" s="72"/>
      <c r="BK1402" s="72"/>
      <c r="BL1402" s="72"/>
      <c r="BM1402" s="72"/>
      <c r="BN1402" s="72"/>
      <c r="BO1402" s="72"/>
      <c r="BP1402" s="72"/>
      <c r="BQ1402" s="72"/>
      <c r="BR1402" s="72"/>
      <c r="BS1402" s="72"/>
      <c r="BT1402" s="72"/>
      <c r="BU1402" s="72"/>
      <c r="BV1402" s="72"/>
      <c r="BW1402" s="72"/>
      <c r="BX1402" s="72"/>
      <c r="BY1402" s="72"/>
      <c r="BZ1402" s="72"/>
      <c r="CA1402" s="72"/>
      <c r="CB1402" s="72"/>
      <c r="CC1402" s="72"/>
      <c r="CD1402" s="72"/>
      <c r="CE1402" s="72"/>
      <c r="CF1402" s="72"/>
      <c r="CG1402" s="72"/>
      <c r="CH1402" s="72"/>
      <c r="CI1402" s="72"/>
      <c r="CJ1402" s="72"/>
      <c r="CK1402" s="72"/>
      <c r="CL1402" s="72"/>
      <c r="CO1402" s="72"/>
      <c r="CP1402" s="72"/>
      <c r="CQ1402" s="72"/>
      <c r="CR1402" s="72"/>
      <c r="CS1402" s="72"/>
      <c r="CT1402" s="72"/>
      <c r="CU1402" s="72"/>
      <c r="CV1402" s="72"/>
      <c r="CW1402" s="72"/>
      <c r="CX1402" s="72"/>
      <c r="CY1402" s="72"/>
      <c r="CZ1402" s="72"/>
      <c r="DA1402" s="72"/>
      <c r="DB1402" s="72"/>
      <c r="DC1402" s="72"/>
      <c r="DD1402" s="72"/>
      <c r="DE1402" s="72"/>
      <c r="DF1402" s="72"/>
      <c r="DG1402" s="72"/>
      <c r="DH1402" s="72"/>
      <c r="DI1402" s="72"/>
      <c r="DJ1402" s="72"/>
      <c r="DK1402" s="72"/>
      <c r="DL1402" s="72"/>
    </row>
    <row r="1403" spans="2:116" x14ac:dyDescent="0.4">
      <c r="D1403" t="s">
        <v>767</v>
      </c>
      <c r="E1403" s="8" t="str">
        <f t="shared" ref="E1403:E1408" si="1726">ROW()&amp;" "&amp;D1403</f>
        <v>1403 FAPPE-S</v>
      </c>
      <c r="G1403" s="95" t="s">
        <v>205</v>
      </c>
      <c r="H1403" s="12"/>
      <c r="S1403" s="72"/>
      <c r="T1403" s="72"/>
      <c r="U1403" s="72"/>
      <c r="V1403" s="72"/>
      <c r="W1403" s="72"/>
      <c r="X1403" s="72"/>
      <c r="Y1403" s="72"/>
      <c r="Z1403" s="72"/>
      <c r="AA1403" s="72"/>
      <c r="AB1403" s="72"/>
      <c r="AC1403" s="72"/>
      <c r="AD1403" s="72"/>
      <c r="AE1403" s="72"/>
      <c r="AF1403" s="72"/>
      <c r="AG1403" s="72"/>
      <c r="AH1403" s="72"/>
      <c r="AI1403" s="72"/>
      <c r="AJ1403" s="72"/>
      <c r="AK1403" s="72"/>
      <c r="AL1403" s="72"/>
      <c r="AM1403" s="72"/>
      <c r="AN1403" s="72"/>
      <c r="AO1403" s="72"/>
      <c r="AP1403" s="72"/>
      <c r="AQ1403" s="72"/>
      <c r="AR1403" s="72"/>
      <c r="AS1403" s="72"/>
      <c r="AT1403" s="72"/>
      <c r="AU1403" s="72"/>
      <c r="AV1403" s="72"/>
      <c r="AW1403" s="72"/>
      <c r="AX1403" s="72"/>
      <c r="AY1403" s="72"/>
      <c r="AZ1403" s="72"/>
      <c r="BA1403" s="72"/>
      <c r="BB1403" s="72"/>
      <c r="BC1403" s="72"/>
      <c r="BD1403" s="72"/>
      <c r="BE1403" s="72"/>
      <c r="BF1403" s="72"/>
      <c r="BG1403" s="72"/>
      <c r="BH1403" s="72"/>
      <c r="BI1403" s="72"/>
      <c r="BJ1403" s="72"/>
      <c r="BK1403" s="72"/>
      <c r="BL1403" s="72"/>
      <c r="BM1403" s="72"/>
      <c r="BN1403" s="72"/>
      <c r="BO1403" s="72"/>
      <c r="BP1403" s="72"/>
      <c r="BQ1403" s="72"/>
      <c r="BR1403" s="72"/>
      <c r="BS1403" s="72"/>
      <c r="BT1403" s="72"/>
      <c r="BU1403" s="72"/>
      <c r="BV1403" s="72"/>
      <c r="BW1403" s="72"/>
      <c r="BX1403" s="72"/>
      <c r="BY1403" s="72"/>
      <c r="BZ1403" s="72"/>
      <c r="CA1403" s="72"/>
      <c r="CB1403" s="72"/>
      <c r="CC1403" s="72"/>
      <c r="CD1403" s="72"/>
      <c r="CE1403" s="72"/>
      <c r="CF1403" s="72"/>
      <c r="CG1403" s="72"/>
      <c r="CH1403" s="72"/>
      <c r="CI1403" s="72"/>
      <c r="CJ1403" s="72"/>
      <c r="CK1403" s="72"/>
      <c r="CL1403" s="72"/>
      <c r="CO1403" s="72"/>
      <c r="CP1403" s="72"/>
      <c r="CQ1403" s="72"/>
      <c r="CR1403" s="72"/>
      <c r="CS1403" s="72"/>
      <c r="CT1403" s="72"/>
      <c r="CU1403" s="72"/>
      <c r="CV1403" s="72"/>
      <c r="CW1403" s="72"/>
      <c r="CX1403" s="72"/>
      <c r="CY1403" s="72"/>
      <c r="CZ1403" s="72"/>
      <c r="DA1403" s="72"/>
      <c r="DB1403" s="72"/>
      <c r="DC1403" s="72"/>
      <c r="DD1403" s="72"/>
      <c r="DE1403" s="72"/>
      <c r="DF1403" s="72"/>
      <c r="DG1403" s="72"/>
      <c r="DH1403" s="72"/>
      <c r="DI1403" s="72"/>
      <c r="DJ1403" s="72"/>
      <c r="DK1403" s="72"/>
      <c r="DL1403" s="72"/>
    </row>
    <row r="1404" spans="2:116" x14ac:dyDescent="0.4">
      <c r="D1404" t="s">
        <v>767</v>
      </c>
      <c r="E1404" s="8" t="str">
        <f t="shared" si="1726"/>
        <v>1404 FAPPE-S</v>
      </c>
      <c r="G1404" s="158" t="str">
        <f>"Gross PP&amp;E - "&amp;SUBSTITUTE(G1389,":","")</f>
        <v>Gross PP&amp;E - Volume driven secondary PP&amp;E</v>
      </c>
      <c r="I1404" s="80">
        <f>I1401</f>
        <v>0</v>
      </c>
      <c r="J1404" s="80"/>
      <c r="K1404" s="24">
        <f ca="1">SUMIF($4:$4,K$2,1404:1404)</f>
        <v>600000</v>
      </c>
      <c r="L1404" s="24">
        <f ca="1">SUMIF($4:$4,L$2,1404:1404)</f>
        <v>1200000</v>
      </c>
      <c r="M1404" s="24">
        <f ca="1">SUMIF($4:$4,M$2,1404:1404)</f>
        <v>1800000</v>
      </c>
      <c r="N1404" s="24">
        <f ca="1">SUMIF($4:$4,N$2,1404:1404)</f>
        <v>2400000</v>
      </c>
      <c r="O1404" s="24">
        <f ca="1">SUMIF($4:$4,O$2,1404:1404)</f>
        <v>3000000</v>
      </c>
      <c r="P1404" s="24">
        <f ca="1">SUMIF($4:$4,P$2,1404:1404)</f>
        <v>3600000</v>
      </c>
      <c r="R1404" s="24">
        <f>$I1404</f>
        <v>0</v>
      </c>
      <c r="S1404" s="80">
        <f t="shared" ref="S1404:AX1406" ca="1" si="1727">-S1396+R1404</f>
        <v>50000</v>
      </c>
      <c r="T1404" s="80">
        <f t="shared" ca="1" si="1727"/>
        <v>100000</v>
      </c>
      <c r="U1404" s="80">
        <f t="shared" ca="1" si="1727"/>
        <v>150000</v>
      </c>
      <c r="V1404" s="80">
        <f t="shared" ca="1" si="1727"/>
        <v>200000</v>
      </c>
      <c r="W1404" s="80">
        <f t="shared" ca="1" si="1727"/>
        <v>250000</v>
      </c>
      <c r="X1404" s="80">
        <f t="shared" ca="1" si="1727"/>
        <v>300000</v>
      </c>
      <c r="Y1404" s="80">
        <f t="shared" ca="1" si="1727"/>
        <v>350000</v>
      </c>
      <c r="Z1404" s="80">
        <f t="shared" ca="1" si="1727"/>
        <v>400000</v>
      </c>
      <c r="AA1404" s="80">
        <f t="shared" ca="1" si="1727"/>
        <v>450000</v>
      </c>
      <c r="AB1404" s="80">
        <f t="shared" ca="1" si="1727"/>
        <v>500000</v>
      </c>
      <c r="AC1404" s="80">
        <f t="shared" ca="1" si="1727"/>
        <v>550000</v>
      </c>
      <c r="AD1404" s="80">
        <f t="shared" ca="1" si="1727"/>
        <v>600000</v>
      </c>
      <c r="AE1404" s="80">
        <f t="shared" ca="1" si="1727"/>
        <v>650000</v>
      </c>
      <c r="AF1404" s="80">
        <f t="shared" ca="1" si="1727"/>
        <v>700000</v>
      </c>
      <c r="AG1404" s="80">
        <f t="shared" ca="1" si="1727"/>
        <v>750000</v>
      </c>
      <c r="AH1404" s="80">
        <f t="shared" ca="1" si="1727"/>
        <v>800000</v>
      </c>
      <c r="AI1404" s="80">
        <f t="shared" ca="1" si="1727"/>
        <v>850000</v>
      </c>
      <c r="AJ1404" s="80">
        <f t="shared" ca="1" si="1727"/>
        <v>900000</v>
      </c>
      <c r="AK1404" s="80">
        <f t="shared" ca="1" si="1727"/>
        <v>950000</v>
      </c>
      <c r="AL1404" s="80">
        <f t="shared" ca="1" si="1727"/>
        <v>1000000</v>
      </c>
      <c r="AM1404" s="80">
        <f t="shared" ca="1" si="1727"/>
        <v>1050000</v>
      </c>
      <c r="AN1404" s="80">
        <f t="shared" ca="1" si="1727"/>
        <v>1100000</v>
      </c>
      <c r="AO1404" s="80">
        <f t="shared" ca="1" si="1727"/>
        <v>1150000</v>
      </c>
      <c r="AP1404" s="80">
        <f t="shared" ca="1" si="1727"/>
        <v>1200000</v>
      </c>
      <c r="AQ1404" s="80">
        <f t="shared" ca="1" si="1727"/>
        <v>1250000</v>
      </c>
      <c r="AR1404" s="80">
        <f t="shared" ca="1" si="1727"/>
        <v>1300000</v>
      </c>
      <c r="AS1404" s="80">
        <f t="shared" ca="1" si="1727"/>
        <v>1350000</v>
      </c>
      <c r="AT1404" s="80">
        <f t="shared" ca="1" si="1727"/>
        <v>1400000</v>
      </c>
      <c r="AU1404" s="80">
        <f t="shared" ca="1" si="1727"/>
        <v>1450000</v>
      </c>
      <c r="AV1404" s="80">
        <f t="shared" ca="1" si="1727"/>
        <v>1500000</v>
      </c>
      <c r="AW1404" s="80">
        <f t="shared" ca="1" si="1727"/>
        <v>1550000</v>
      </c>
      <c r="AX1404" s="80">
        <f t="shared" ca="1" si="1727"/>
        <v>1600000</v>
      </c>
      <c r="AY1404" s="80">
        <f t="shared" ref="AY1404:CD1406" ca="1" si="1728">-AY1396+AX1404</f>
        <v>1650000</v>
      </c>
      <c r="AZ1404" s="80">
        <f t="shared" ca="1" si="1728"/>
        <v>1700000</v>
      </c>
      <c r="BA1404" s="80">
        <f t="shared" ca="1" si="1728"/>
        <v>1750000</v>
      </c>
      <c r="BB1404" s="80">
        <f t="shared" ca="1" si="1728"/>
        <v>1800000</v>
      </c>
      <c r="BC1404" s="80">
        <f t="shared" ca="1" si="1728"/>
        <v>1850000</v>
      </c>
      <c r="BD1404" s="80">
        <f t="shared" ca="1" si="1728"/>
        <v>1900000</v>
      </c>
      <c r="BE1404" s="80">
        <f t="shared" ca="1" si="1728"/>
        <v>1950000</v>
      </c>
      <c r="BF1404" s="80">
        <f t="shared" ca="1" si="1728"/>
        <v>2000000</v>
      </c>
      <c r="BG1404" s="80">
        <f t="shared" ca="1" si="1728"/>
        <v>2050000</v>
      </c>
      <c r="BH1404" s="80">
        <f t="shared" ca="1" si="1728"/>
        <v>2100000</v>
      </c>
      <c r="BI1404" s="80">
        <f t="shared" ca="1" si="1728"/>
        <v>2150000</v>
      </c>
      <c r="BJ1404" s="80">
        <f t="shared" ca="1" si="1728"/>
        <v>2200000</v>
      </c>
      <c r="BK1404" s="80">
        <f t="shared" ca="1" si="1728"/>
        <v>2250000</v>
      </c>
      <c r="BL1404" s="80">
        <f t="shared" ca="1" si="1728"/>
        <v>2300000</v>
      </c>
      <c r="BM1404" s="80">
        <f t="shared" ca="1" si="1728"/>
        <v>2350000</v>
      </c>
      <c r="BN1404" s="80">
        <f t="shared" ca="1" si="1728"/>
        <v>2400000</v>
      </c>
      <c r="BO1404" s="80">
        <f t="shared" ca="1" si="1728"/>
        <v>2450000</v>
      </c>
      <c r="BP1404" s="80">
        <f t="shared" ca="1" si="1728"/>
        <v>2500000</v>
      </c>
      <c r="BQ1404" s="80">
        <f t="shared" ca="1" si="1728"/>
        <v>2550000</v>
      </c>
      <c r="BR1404" s="80">
        <f t="shared" ca="1" si="1728"/>
        <v>2600000</v>
      </c>
      <c r="BS1404" s="80">
        <f t="shared" ca="1" si="1728"/>
        <v>2650000</v>
      </c>
      <c r="BT1404" s="80">
        <f t="shared" ca="1" si="1728"/>
        <v>2700000</v>
      </c>
      <c r="BU1404" s="80">
        <f t="shared" ca="1" si="1728"/>
        <v>2750000</v>
      </c>
      <c r="BV1404" s="80">
        <f t="shared" ca="1" si="1728"/>
        <v>2800000</v>
      </c>
      <c r="BW1404" s="80">
        <f t="shared" ca="1" si="1728"/>
        <v>2850000</v>
      </c>
      <c r="BX1404" s="80">
        <f t="shared" ca="1" si="1728"/>
        <v>2900000</v>
      </c>
      <c r="BY1404" s="80">
        <f t="shared" ca="1" si="1728"/>
        <v>2950000</v>
      </c>
      <c r="BZ1404" s="80">
        <f t="shared" ca="1" si="1728"/>
        <v>3000000</v>
      </c>
      <c r="CA1404" s="80">
        <f t="shared" ca="1" si="1728"/>
        <v>3050000</v>
      </c>
      <c r="CB1404" s="80">
        <f t="shared" ca="1" si="1728"/>
        <v>3100000</v>
      </c>
      <c r="CC1404" s="80">
        <f t="shared" ca="1" si="1728"/>
        <v>3150000</v>
      </c>
      <c r="CD1404" s="80">
        <f t="shared" ca="1" si="1728"/>
        <v>3200000</v>
      </c>
      <c r="CE1404" s="80">
        <f t="shared" ref="CE1404:CL1406" ca="1" si="1729">-CE1396+CD1404</f>
        <v>3250000</v>
      </c>
      <c r="CF1404" s="80">
        <f t="shared" ca="1" si="1729"/>
        <v>3300000</v>
      </c>
      <c r="CG1404" s="80">
        <f t="shared" ca="1" si="1729"/>
        <v>3350000</v>
      </c>
      <c r="CH1404" s="80">
        <f t="shared" ca="1" si="1729"/>
        <v>3400000</v>
      </c>
      <c r="CI1404" s="80">
        <f t="shared" ca="1" si="1729"/>
        <v>3450000</v>
      </c>
      <c r="CJ1404" s="80">
        <f t="shared" ca="1" si="1729"/>
        <v>3500000</v>
      </c>
      <c r="CK1404" s="80">
        <f t="shared" ca="1" si="1729"/>
        <v>3550000</v>
      </c>
      <c r="CL1404" s="80">
        <f t="shared" ca="1" si="1729"/>
        <v>3600000</v>
      </c>
      <c r="CN1404" s="80">
        <f>CN1401</f>
        <v>0</v>
      </c>
      <c r="CO1404" s="80" t="e">
        <f t="shared" ref="CO1404:CO1406" ca="1" si="1730">-CO1396+CN1404</f>
        <v>#N/A</v>
      </c>
      <c r="CP1404" s="80" t="e">
        <f t="shared" ref="CP1404:DL1406" ca="1" si="1731">-CP1396+CO1404</f>
        <v>#N/A</v>
      </c>
      <c r="CQ1404" s="80" t="e">
        <f t="shared" ca="1" si="1731"/>
        <v>#N/A</v>
      </c>
      <c r="CR1404" s="80" t="e">
        <f t="shared" ca="1" si="1731"/>
        <v>#N/A</v>
      </c>
      <c r="CS1404" s="80" t="e">
        <f t="shared" ca="1" si="1731"/>
        <v>#N/A</v>
      </c>
      <c r="CT1404" s="80" t="e">
        <f t="shared" ca="1" si="1731"/>
        <v>#N/A</v>
      </c>
      <c r="CU1404" s="80" t="e">
        <f t="shared" ca="1" si="1731"/>
        <v>#N/A</v>
      </c>
      <c r="CV1404" s="80" t="e">
        <f t="shared" ca="1" si="1731"/>
        <v>#N/A</v>
      </c>
      <c r="CW1404" s="80" t="e">
        <f t="shared" ca="1" si="1731"/>
        <v>#N/A</v>
      </c>
      <c r="CX1404" s="80" t="e">
        <f t="shared" ca="1" si="1731"/>
        <v>#N/A</v>
      </c>
      <c r="CY1404" s="80" t="e">
        <f t="shared" ca="1" si="1731"/>
        <v>#N/A</v>
      </c>
      <c r="CZ1404" s="80" t="e">
        <f t="shared" ca="1" si="1731"/>
        <v>#N/A</v>
      </c>
      <c r="DA1404" s="80" t="e">
        <f t="shared" ca="1" si="1731"/>
        <v>#N/A</v>
      </c>
      <c r="DB1404" s="80" t="e">
        <f t="shared" ca="1" si="1731"/>
        <v>#N/A</v>
      </c>
      <c r="DC1404" s="80" t="e">
        <f t="shared" ca="1" si="1731"/>
        <v>#N/A</v>
      </c>
      <c r="DD1404" s="80" t="e">
        <f t="shared" ca="1" si="1731"/>
        <v>#N/A</v>
      </c>
      <c r="DE1404" s="80" t="e">
        <f t="shared" ca="1" si="1731"/>
        <v>#N/A</v>
      </c>
      <c r="DF1404" s="80" t="e">
        <f t="shared" ca="1" si="1731"/>
        <v>#N/A</v>
      </c>
      <c r="DG1404" s="80" t="e">
        <f t="shared" ca="1" si="1731"/>
        <v>#N/A</v>
      </c>
      <c r="DH1404" s="80" t="e">
        <f t="shared" ca="1" si="1731"/>
        <v>#N/A</v>
      </c>
      <c r="DI1404" s="80" t="e">
        <f t="shared" ca="1" si="1731"/>
        <v>#N/A</v>
      </c>
      <c r="DJ1404" s="80" t="e">
        <f t="shared" ca="1" si="1731"/>
        <v>#N/A</v>
      </c>
      <c r="DK1404" s="80" t="e">
        <f t="shared" ca="1" si="1731"/>
        <v>#N/A</v>
      </c>
      <c r="DL1404" s="80" t="e">
        <f t="shared" ca="1" si="1731"/>
        <v>#N/A</v>
      </c>
    </row>
    <row r="1405" spans="2:116" x14ac:dyDescent="0.4">
      <c r="D1405" t="s">
        <v>767</v>
      </c>
      <c r="E1405" s="8" t="str">
        <f t="shared" si="1726"/>
        <v>1405 FAPPE-S</v>
      </c>
      <c r="G1405" s="158" t="str">
        <f>"Accumulated depreciation - "&amp;SUBSTITUTE(G1389,":","")</f>
        <v>Accumulated depreciation - Volume driven secondary PP&amp;E</v>
      </c>
      <c r="I1405" s="81">
        <f>-H1392/H1391*I1404</f>
        <v>0</v>
      </c>
      <c r="J1405" s="243"/>
      <c r="K1405" s="37">
        <f ca="1">SUMIF($4:$4,K$2,1405:1405)</f>
        <v>-64987</v>
      </c>
      <c r="L1405" s="37">
        <f ca="1">SUMIF($4:$4,L$2,1405:1405)</f>
        <v>-249950</v>
      </c>
      <c r="M1405" s="37">
        <f ca="1">SUMIF($4:$4,M$2,1405:1405)</f>
        <v>-554889</v>
      </c>
      <c r="N1405" s="37">
        <f ca="1">SUMIF($4:$4,N$2,1405:1405)</f>
        <v>-979804</v>
      </c>
      <c r="O1405" s="37">
        <f ca="1">SUMIF($4:$4,O$2,1405:1405)</f>
        <v>-1524695</v>
      </c>
      <c r="P1405" s="37">
        <f ca="1">SUMIF($4:$4,P$2,1405:1405)</f>
        <v>-2124575</v>
      </c>
      <c r="R1405" s="37">
        <f>$I1405</f>
        <v>0</v>
      </c>
      <c r="S1405" s="81">
        <f t="shared" ref="S1405:AX1407" ca="1" si="1732">R1405+S1399</f>
        <v>-833.16666666666663</v>
      </c>
      <c r="T1405" s="81">
        <f t="shared" ca="1" si="1732"/>
        <v>-2499.5</v>
      </c>
      <c r="U1405" s="81">
        <f t="shared" ca="1" si="1732"/>
        <v>-4999</v>
      </c>
      <c r="V1405" s="81">
        <f t="shared" ca="1" si="1732"/>
        <v>-8331.6666666666661</v>
      </c>
      <c r="W1405" s="81">
        <f t="shared" ca="1" si="1732"/>
        <v>-12497.5</v>
      </c>
      <c r="X1405" s="81">
        <f t="shared" ca="1" si="1732"/>
        <v>-17496.5</v>
      </c>
      <c r="Y1405" s="81">
        <f t="shared" ca="1" si="1732"/>
        <v>-23328.666666666668</v>
      </c>
      <c r="Z1405" s="81">
        <f t="shared" ca="1" si="1732"/>
        <v>-29994</v>
      </c>
      <c r="AA1405" s="81">
        <f t="shared" ca="1" si="1732"/>
        <v>-37492.5</v>
      </c>
      <c r="AB1405" s="81">
        <f t="shared" ca="1" si="1732"/>
        <v>-45824.166666666664</v>
      </c>
      <c r="AC1405" s="81">
        <f t="shared" ca="1" si="1732"/>
        <v>-54989</v>
      </c>
      <c r="AD1405" s="81">
        <f t="shared" ca="1" si="1732"/>
        <v>-64987</v>
      </c>
      <c r="AE1405" s="81">
        <f t="shared" ca="1" si="1732"/>
        <v>-75818.166666666672</v>
      </c>
      <c r="AF1405" s="81">
        <f t="shared" ca="1" si="1732"/>
        <v>-87482.5</v>
      </c>
      <c r="AG1405" s="81">
        <f t="shared" ca="1" si="1732"/>
        <v>-99980</v>
      </c>
      <c r="AH1405" s="81">
        <f t="shared" ca="1" si="1732"/>
        <v>-113310.66666666667</v>
      </c>
      <c r="AI1405" s="81">
        <f t="shared" ca="1" si="1732"/>
        <v>-127474.5</v>
      </c>
      <c r="AJ1405" s="81">
        <f t="shared" ca="1" si="1732"/>
        <v>-142471.5</v>
      </c>
      <c r="AK1405" s="81">
        <f t="shared" ca="1" si="1732"/>
        <v>-158301.66666666666</v>
      </c>
      <c r="AL1405" s="81">
        <f t="shared" ca="1" si="1732"/>
        <v>-174965</v>
      </c>
      <c r="AM1405" s="81">
        <f t="shared" ca="1" si="1732"/>
        <v>-192461.5</v>
      </c>
      <c r="AN1405" s="81">
        <f t="shared" ca="1" si="1732"/>
        <v>-210791.16666666666</v>
      </c>
      <c r="AO1405" s="81">
        <f t="shared" ca="1" si="1732"/>
        <v>-229954</v>
      </c>
      <c r="AP1405" s="81">
        <f t="shared" ca="1" si="1732"/>
        <v>-249950</v>
      </c>
      <c r="AQ1405" s="81">
        <f t="shared" ca="1" si="1732"/>
        <v>-270779.16666666669</v>
      </c>
      <c r="AR1405" s="81">
        <f t="shared" ca="1" si="1732"/>
        <v>-292441.5</v>
      </c>
      <c r="AS1405" s="81">
        <f t="shared" ca="1" si="1732"/>
        <v>-314937</v>
      </c>
      <c r="AT1405" s="81">
        <f t="shared" ca="1" si="1732"/>
        <v>-338265.66666666669</v>
      </c>
      <c r="AU1405" s="81">
        <f t="shared" ca="1" si="1732"/>
        <v>-362427.5</v>
      </c>
      <c r="AV1405" s="81">
        <f t="shared" ca="1" si="1732"/>
        <v>-387422.5</v>
      </c>
      <c r="AW1405" s="81">
        <f t="shared" ca="1" si="1732"/>
        <v>-413250.66666666669</v>
      </c>
      <c r="AX1405" s="81">
        <f t="shared" ca="1" si="1732"/>
        <v>-439912</v>
      </c>
      <c r="AY1405" s="81">
        <f t="shared" ref="AY1405:CD1407" ca="1" si="1733">AX1405+AY1399</f>
        <v>-467406.5</v>
      </c>
      <c r="AZ1405" s="81">
        <f t="shared" ca="1" si="1733"/>
        <v>-495734.16666666669</v>
      </c>
      <c r="BA1405" s="81">
        <f t="shared" ca="1" si="1733"/>
        <v>-524895</v>
      </c>
      <c r="BB1405" s="81">
        <f t="shared" ca="1" si="1733"/>
        <v>-554889</v>
      </c>
      <c r="BC1405" s="81">
        <f t="shared" ca="1" si="1733"/>
        <v>-585716.16666666663</v>
      </c>
      <c r="BD1405" s="81">
        <f t="shared" ca="1" si="1733"/>
        <v>-617376.5</v>
      </c>
      <c r="BE1405" s="81">
        <f t="shared" ca="1" si="1733"/>
        <v>-649870</v>
      </c>
      <c r="BF1405" s="81">
        <f t="shared" ca="1" si="1733"/>
        <v>-683196.66666666663</v>
      </c>
      <c r="BG1405" s="81">
        <f t="shared" ca="1" si="1733"/>
        <v>-717356.5</v>
      </c>
      <c r="BH1405" s="81">
        <f t="shared" ca="1" si="1733"/>
        <v>-752349.5</v>
      </c>
      <c r="BI1405" s="81">
        <f t="shared" ca="1" si="1733"/>
        <v>-788175.66666666663</v>
      </c>
      <c r="BJ1405" s="81">
        <f t="shared" ca="1" si="1733"/>
        <v>-824835</v>
      </c>
      <c r="BK1405" s="81">
        <f t="shared" ca="1" si="1733"/>
        <v>-862327.5</v>
      </c>
      <c r="BL1405" s="81">
        <f t="shared" ca="1" si="1733"/>
        <v>-900653.16666666663</v>
      </c>
      <c r="BM1405" s="81">
        <f t="shared" ca="1" si="1733"/>
        <v>-939812</v>
      </c>
      <c r="BN1405" s="81">
        <f t="shared" ca="1" si="1733"/>
        <v>-979804</v>
      </c>
      <c r="BO1405" s="81">
        <f t="shared" ca="1" si="1733"/>
        <v>-1020629.1666666666</v>
      </c>
      <c r="BP1405" s="81">
        <f t="shared" ca="1" si="1733"/>
        <v>-1062287.5</v>
      </c>
      <c r="BQ1405" s="81">
        <f t="shared" ca="1" si="1733"/>
        <v>-1104779</v>
      </c>
      <c r="BR1405" s="81">
        <f t="shared" ca="1" si="1733"/>
        <v>-1148103.6666666667</v>
      </c>
      <c r="BS1405" s="81">
        <f t="shared" ca="1" si="1733"/>
        <v>-1192261.5</v>
      </c>
      <c r="BT1405" s="81">
        <f t="shared" ca="1" si="1733"/>
        <v>-1237252.5</v>
      </c>
      <c r="BU1405" s="81">
        <f t="shared" ca="1" si="1733"/>
        <v>-1283076.6666666667</v>
      </c>
      <c r="BV1405" s="81">
        <f t="shared" ca="1" si="1733"/>
        <v>-1329734</v>
      </c>
      <c r="BW1405" s="81">
        <f t="shared" ca="1" si="1733"/>
        <v>-1377224.5</v>
      </c>
      <c r="BX1405" s="81">
        <f t="shared" ca="1" si="1733"/>
        <v>-1425548.1666666667</v>
      </c>
      <c r="BY1405" s="81">
        <f t="shared" ca="1" si="1733"/>
        <v>-1474705</v>
      </c>
      <c r="BZ1405" s="81">
        <f t="shared" ca="1" si="1733"/>
        <v>-1524695</v>
      </c>
      <c r="CA1405" s="81">
        <f t="shared" ca="1" si="1733"/>
        <v>-1574685</v>
      </c>
      <c r="CB1405" s="81">
        <f t="shared" ca="1" si="1733"/>
        <v>-1624675</v>
      </c>
      <c r="CC1405" s="81">
        <f t="shared" ca="1" si="1733"/>
        <v>-1674665</v>
      </c>
      <c r="CD1405" s="81">
        <f t="shared" ca="1" si="1733"/>
        <v>-1724655</v>
      </c>
      <c r="CE1405" s="81">
        <f t="shared" ref="CE1405:CL1407" ca="1" si="1734">CD1405+CE1399</f>
        <v>-1774645</v>
      </c>
      <c r="CF1405" s="81">
        <f t="shared" ca="1" si="1734"/>
        <v>-1824635</v>
      </c>
      <c r="CG1405" s="81">
        <f t="shared" ca="1" si="1734"/>
        <v>-1874625</v>
      </c>
      <c r="CH1405" s="81">
        <f t="shared" ca="1" si="1734"/>
        <v>-1924615</v>
      </c>
      <c r="CI1405" s="81">
        <f t="shared" ca="1" si="1734"/>
        <v>-1974605</v>
      </c>
      <c r="CJ1405" s="81">
        <f t="shared" ca="1" si="1734"/>
        <v>-2024595</v>
      </c>
      <c r="CK1405" s="81">
        <f t="shared" ca="1" si="1734"/>
        <v>-2074585</v>
      </c>
      <c r="CL1405" s="81">
        <f t="shared" ca="1" si="1734"/>
        <v>-2124575</v>
      </c>
      <c r="CN1405" s="81">
        <f>-H1392/H1391*CN1404</f>
        <v>0</v>
      </c>
      <c r="CO1405" s="81" t="e">
        <f t="shared" ref="CO1405:CO1407" si="1735">CN1405+CO1399</f>
        <v>#N/A</v>
      </c>
      <c r="CP1405" s="81" t="e">
        <f t="shared" ref="CP1405:DL1407" si="1736">CO1405+CP1399</f>
        <v>#N/A</v>
      </c>
      <c r="CQ1405" s="81" t="e">
        <f t="shared" si="1736"/>
        <v>#N/A</v>
      </c>
      <c r="CR1405" s="81" t="e">
        <f t="shared" si="1736"/>
        <v>#N/A</v>
      </c>
      <c r="CS1405" s="81" t="e">
        <f t="shared" si="1736"/>
        <v>#N/A</v>
      </c>
      <c r="CT1405" s="81" t="e">
        <f t="shared" si="1736"/>
        <v>#N/A</v>
      </c>
      <c r="CU1405" s="81" t="e">
        <f t="shared" si="1736"/>
        <v>#N/A</v>
      </c>
      <c r="CV1405" s="81" t="e">
        <f t="shared" si="1736"/>
        <v>#N/A</v>
      </c>
      <c r="CW1405" s="81" t="e">
        <f t="shared" si="1736"/>
        <v>#N/A</v>
      </c>
      <c r="CX1405" s="81" t="e">
        <f t="shared" si="1736"/>
        <v>#N/A</v>
      </c>
      <c r="CY1405" s="81" t="e">
        <f t="shared" si="1736"/>
        <v>#N/A</v>
      </c>
      <c r="CZ1405" s="81" t="e">
        <f t="shared" si="1736"/>
        <v>#N/A</v>
      </c>
      <c r="DA1405" s="81" t="e">
        <f t="shared" si="1736"/>
        <v>#N/A</v>
      </c>
      <c r="DB1405" s="81" t="e">
        <f t="shared" si="1736"/>
        <v>#N/A</v>
      </c>
      <c r="DC1405" s="81" t="e">
        <f t="shared" si="1736"/>
        <v>#N/A</v>
      </c>
      <c r="DD1405" s="81" t="e">
        <f t="shared" si="1736"/>
        <v>#N/A</v>
      </c>
      <c r="DE1405" s="81" t="e">
        <f t="shared" si="1736"/>
        <v>#N/A</v>
      </c>
      <c r="DF1405" s="81" t="e">
        <f t="shared" si="1736"/>
        <v>#N/A</v>
      </c>
      <c r="DG1405" s="81" t="e">
        <f t="shared" si="1736"/>
        <v>#N/A</v>
      </c>
      <c r="DH1405" s="81" t="e">
        <f t="shared" si="1736"/>
        <v>#N/A</v>
      </c>
      <c r="DI1405" s="81" t="e">
        <f t="shared" si="1736"/>
        <v>#N/A</v>
      </c>
      <c r="DJ1405" s="81" t="e">
        <f t="shared" si="1736"/>
        <v>#N/A</v>
      </c>
      <c r="DK1405" s="81" t="e">
        <f t="shared" si="1736"/>
        <v>#N/A</v>
      </c>
      <c r="DL1405" s="81" t="e">
        <f t="shared" si="1736"/>
        <v>#N/A</v>
      </c>
    </row>
    <row r="1406" spans="2:116" x14ac:dyDescent="0.4">
      <c r="C1406" t="s">
        <v>240</v>
      </c>
      <c r="D1406" t="s">
        <v>767</v>
      </c>
      <c r="E1406" s="8" t="str">
        <f t="shared" si="1726"/>
        <v>1406 FAPPE-S</v>
      </c>
      <c r="G1406" s="126" t="str">
        <f>"Net PP&amp;E - "&amp;SUBSTITUTE(G1389,":","")</f>
        <v>Net PP&amp;E - Volume driven secondary PP&amp;E</v>
      </c>
      <c r="H1406" s="27"/>
      <c r="I1406" s="77">
        <f>SUM(I1404:I1405)</f>
        <v>0</v>
      </c>
      <c r="J1406" s="77"/>
      <c r="K1406" s="33">
        <f ca="1">SUMIF($4:$4,K$2,1406:1406)</f>
        <v>535013</v>
      </c>
      <c r="L1406" s="33">
        <f ca="1">SUMIF($4:$4,L$2,1406:1406)</f>
        <v>950050</v>
      </c>
      <c r="M1406" s="33">
        <f ca="1">SUMIF($4:$4,M$2,1406:1406)</f>
        <v>1245111</v>
      </c>
      <c r="N1406" s="33">
        <f ca="1">SUMIF($4:$4,N$2,1406:1406)</f>
        <v>1420196</v>
      </c>
      <c r="O1406" s="33">
        <f ca="1">SUMIF($4:$4,O$2,1406:1406)</f>
        <v>1475305</v>
      </c>
      <c r="P1406" s="33">
        <f ca="1">SUMIF($4:$4,P$2,1406:1406)</f>
        <v>1475425</v>
      </c>
      <c r="Q1406" s="33"/>
      <c r="R1406" s="33">
        <f>$I1406</f>
        <v>0</v>
      </c>
      <c r="S1406" s="77">
        <f t="shared" ref="S1406:AX1408" ca="1" si="1737">SUM(S1404:S1405)</f>
        <v>49166.833333333336</v>
      </c>
      <c r="T1406" s="77">
        <f t="shared" ca="1" si="1737"/>
        <v>97500.5</v>
      </c>
      <c r="U1406" s="77">
        <f t="shared" ca="1" si="1737"/>
        <v>145001</v>
      </c>
      <c r="V1406" s="77">
        <f t="shared" ca="1" si="1737"/>
        <v>191668.33333333334</v>
      </c>
      <c r="W1406" s="77">
        <f t="shared" ca="1" si="1737"/>
        <v>237502.5</v>
      </c>
      <c r="X1406" s="77">
        <f t="shared" ca="1" si="1737"/>
        <v>282503.5</v>
      </c>
      <c r="Y1406" s="77">
        <f t="shared" ca="1" si="1737"/>
        <v>326671.33333333331</v>
      </c>
      <c r="Z1406" s="77">
        <f t="shared" ca="1" si="1737"/>
        <v>370006</v>
      </c>
      <c r="AA1406" s="77">
        <f t="shared" ca="1" si="1737"/>
        <v>412507.5</v>
      </c>
      <c r="AB1406" s="77">
        <f t="shared" ca="1" si="1737"/>
        <v>454175.83333333331</v>
      </c>
      <c r="AC1406" s="77">
        <f t="shared" ca="1" si="1737"/>
        <v>495011</v>
      </c>
      <c r="AD1406" s="77">
        <f t="shared" ca="1" si="1737"/>
        <v>535013</v>
      </c>
      <c r="AE1406" s="77">
        <f t="shared" ca="1" si="1737"/>
        <v>574181.83333333337</v>
      </c>
      <c r="AF1406" s="77">
        <f t="shared" ca="1" si="1737"/>
        <v>612517.5</v>
      </c>
      <c r="AG1406" s="77">
        <f t="shared" ca="1" si="1737"/>
        <v>650020</v>
      </c>
      <c r="AH1406" s="77">
        <f t="shared" ca="1" si="1737"/>
        <v>686689.33333333337</v>
      </c>
      <c r="AI1406" s="77">
        <f t="shared" ca="1" si="1737"/>
        <v>722525.5</v>
      </c>
      <c r="AJ1406" s="77">
        <f t="shared" ca="1" si="1737"/>
        <v>757528.5</v>
      </c>
      <c r="AK1406" s="77">
        <f t="shared" ca="1" si="1737"/>
        <v>791698.33333333337</v>
      </c>
      <c r="AL1406" s="77">
        <f t="shared" ca="1" si="1737"/>
        <v>825035</v>
      </c>
      <c r="AM1406" s="77">
        <f t="shared" ca="1" si="1737"/>
        <v>857538.5</v>
      </c>
      <c r="AN1406" s="77">
        <f t="shared" ca="1" si="1737"/>
        <v>889208.83333333337</v>
      </c>
      <c r="AO1406" s="77">
        <f t="shared" ca="1" si="1737"/>
        <v>920046</v>
      </c>
      <c r="AP1406" s="77">
        <f t="shared" ca="1" si="1737"/>
        <v>950050</v>
      </c>
      <c r="AQ1406" s="77">
        <f t="shared" ca="1" si="1737"/>
        <v>979220.83333333326</v>
      </c>
      <c r="AR1406" s="77">
        <f t="shared" ca="1" si="1737"/>
        <v>1007558.5</v>
      </c>
      <c r="AS1406" s="77">
        <f t="shared" ca="1" si="1737"/>
        <v>1035063</v>
      </c>
      <c r="AT1406" s="77">
        <f t="shared" ca="1" si="1737"/>
        <v>1061734.3333333333</v>
      </c>
      <c r="AU1406" s="77">
        <f t="shared" ca="1" si="1737"/>
        <v>1087572.5</v>
      </c>
      <c r="AV1406" s="77">
        <f t="shared" ca="1" si="1737"/>
        <v>1112577.5</v>
      </c>
      <c r="AW1406" s="77">
        <f t="shared" ca="1" si="1737"/>
        <v>1136749.3333333333</v>
      </c>
      <c r="AX1406" s="77">
        <f t="shared" ca="1" si="1737"/>
        <v>1160088</v>
      </c>
      <c r="AY1406" s="77">
        <f t="shared" ref="AY1406:CD1408" ca="1" si="1738">SUM(AY1404:AY1405)</f>
        <v>1182593.5</v>
      </c>
      <c r="AZ1406" s="77">
        <f t="shared" ca="1" si="1738"/>
        <v>1204265.8333333333</v>
      </c>
      <c r="BA1406" s="77">
        <f t="shared" ca="1" si="1738"/>
        <v>1225105</v>
      </c>
      <c r="BB1406" s="77">
        <f t="shared" ca="1" si="1738"/>
        <v>1245111</v>
      </c>
      <c r="BC1406" s="77">
        <f t="shared" ca="1" si="1738"/>
        <v>1264283.8333333335</v>
      </c>
      <c r="BD1406" s="77">
        <f t="shared" ca="1" si="1738"/>
        <v>1282623.5</v>
      </c>
      <c r="BE1406" s="77">
        <f t="shared" ca="1" si="1738"/>
        <v>1300130</v>
      </c>
      <c r="BF1406" s="77">
        <f t="shared" ca="1" si="1738"/>
        <v>1316803.3333333335</v>
      </c>
      <c r="BG1406" s="77">
        <f t="shared" ca="1" si="1738"/>
        <v>1332643.5</v>
      </c>
      <c r="BH1406" s="77">
        <f t="shared" ca="1" si="1738"/>
        <v>1347650.5</v>
      </c>
      <c r="BI1406" s="77">
        <f t="shared" ca="1" si="1738"/>
        <v>1361824.3333333335</v>
      </c>
      <c r="BJ1406" s="77">
        <f t="shared" ca="1" si="1738"/>
        <v>1375165</v>
      </c>
      <c r="BK1406" s="77">
        <f t="shared" ca="1" si="1738"/>
        <v>1387672.5</v>
      </c>
      <c r="BL1406" s="77">
        <f t="shared" ca="1" si="1738"/>
        <v>1399346.8333333335</v>
      </c>
      <c r="BM1406" s="77">
        <f t="shared" ca="1" si="1738"/>
        <v>1410188</v>
      </c>
      <c r="BN1406" s="77">
        <f t="shared" ca="1" si="1738"/>
        <v>1420196</v>
      </c>
      <c r="BO1406" s="77">
        <f t="shared" ca="1" si="1738"/>
        <v>1429370.8333333335</v>
      </c>
      <c r="BP1406" s="77">
        <f t="shared" ca="1" si="1738"/>
        <v>1437712.5</v>
      </c>
      <c r="BQ1406" s="77">
        <f t="shared" ca="1" si="1738"/>
        <v>1445221</v>
      </c>
      <c r="BR1406" s="77">
        <f t="shared" ca="1" si="1738"/>
        <v>1451896.3333333333</v>
      </c>
      <c r="BS1406" s="77">
        <f t="shared" ca="1" si="1738"/>
        <v>1457738.5</v>
      </c>
      <c r="BT1406" s="77">
        <f t="shared" ca="1" si="1738"/>
        <v>1462747.5</v>
      </c>
      <c r="BU1406" s="77">
        <f t="shared" ca="1" si="1738"/>
        <v>1466923.3333333333</v>
      </c>
      <c r="BV1406" s="77">
        <f t="shared" ca="1" si="1738"/>
        <v>1470266</v>
      </c>
      <c r="BW1406" s="77">
        <f t="shared" ca="1" si="1738"/>
        <v>1472775.5</v>
      </c>
      <c r="BX1406" s="77">
        <f t="shared" ca="1" si="1738"/>
        <v>1474451.8333333333</v>
      </c>
      <c r="BY1406" s="77">
        <f t="shared" ca="1" si="1738"/>
        <v>1475295</v>
      </c>
      <c r="BZ1406" s="77">
        <f t="shared" ca="1" si="1738"/>
        <v>1475305</v>
      </c>
      <c r="CA1406" s="77">
        <f t="shared" ca="1" si="1738"/>
        <v>1475315</v>
      </c>
      <c r="CB1406" s="77">
        <f t="shared" ca="1" si="1738"/>
        <v>1475325</v>
      </c>
      <c r="CC1406" s="77">
        <f t="shared" ca="1" si="1738"/>
        <v>1475335</v>
      </c>
      <c r="CD1406" s="77">
        <f t="shared" ca="1" si="1738"/>
        <v>1475345</v>
      </c>
      <c r="CE1406" s="77">
        <f t="shared" ref="CE1406:CL1408" ca="1" si="1739">SUM(CE1404:CE1405)</f>
        <v>1475355</v>
      </c>
      <c r="CF1406" s="77">
        <f t="shared" ca="1" si="1739"/>
        <v>1475365</v>
      </c>
      <c r="CG1406" s="77">
        <f t="shared" ca="1" si="1739"/>
        <v>1475375</v>
      </c>
      <c r="CH1406" s="77">
        <f t="shared" ca="1" si="1739"/>
        <v>1475385</v>
      </c>
      <c r="CI1406" s="77">
        <f t="shared" ca="1" si="1739"/>
        <v>1475395</v>
      </c>
      <c r="CJ1406" s="77">
        <f t="shared" ca="1" si="1739"/>
        <v>1475405</v>
      </c>
      <c r="CK1406" s="77">
        <f t="shared" ca="1" si="1739"/>
        <v>1475415</v>
      </c>
      <c r="CL1406" s="77">
        <f t="shared" ca="1" si="1739"/>
        <v>1475425</v>
      </c>
      <c r="CN1406" s="77">
        <f>SUM(CN1404:CN1405)</f>
        <v>0</v>
      </c>
      <c r="CO1406" s="77" t="e">
        <f t="shared" ref="CO1406:CO1408" ca="1" si="1740">SUM(CO1404:CO1405)</f>
        <v>#N/A</v>
      </c>
      <c r="CP1406" s="77" t="e">
        <f t="shared" ref="CP1406:DK1408" ca="1" si="1741">SUM(CP1404:CP1405)</f>
        <v>#N/A</v>
      </c>
      <c r="CQ1406" s="77" t="e">
        <f t="shared" ca="1" si="1741"/>
        <v>#N/A</v>
      </c>
      <c r="CR1406" s="77" t="e">
        <f t="shared" ca="1" si="1741"/>
        <v>#N/A</v>
      </c>
      <c r="CS1406" s="77" t="e">
        <f t="shared" ca="1" si="1741"/>
        <v>#N/A</v>
      </c>
      <c r="CT1406" s="77" t="e">
        <f t="shared" ca="1" si="1741"/>
        <v>#N/A</v>
      </c>
      <c r="CU1406" s="77" t="e">
        <f t="shared" ca="1" si="1741"/>
        <v>#N/A</v>
      </c>
      <c r="CV1406" s="77" t="e">
        <f t="shared" ca="1" si="1741"/>
        <v>#N/A</v>
      </c>
      <c r="CW1406" s="77" t="e">
        <f t="shared" ca="1" si="1741"/>
        <v>#N/A</v>
      </c>
      <c r="CX1406" s="77" t="e">
        <f t="shared" ca="1" si="1741"/>
        <v>#N/A</v>
      </c>
      <c r="CY1406" s="77" t="e">
        <f t="shared" ca="1" si="1741"/>
        <v>#N/A</v>
      </c>
      <c r="CZ1406" s="77" t="e">
        <f t="shared" ca="1" si="1741"/>
        <v>#N/A</v>
      </c>
      <c r="DA1406" s="77" t="e">
        <f t="shared" ca="1" si="1741"/>
        <v>#N/A</v>
      </c>
      <c r="DB1406" s="77" t="e">
        <f t="shared" ca="1" si="1741"/>
        <v>#N/A</v>
      </c>
      <c r="DC1406" s="77" t="e">
        <f t="shared" ca="1" si="1741"/>
        <v>#N/A</v>
      </c>
      <c r="DD1406" s="77" t="e">
        <f t="shared" ca="1" si="1741"/>
        <v>#N/A</v>
      </c>
      <c r="DE1406" s="77" t="e">
        <f t="shared" ca="1" si="1741"/>
        <v>#N/A</v>
      </c>
      <c r="DF1406" s="77" t="e">
        <f t="shared" ca="1" si="1741"/>
        <v>#N/A</v>
      </c>
      <c r="DG1406" s="77" t="e">
        <f t="shared" ca="1" si="1741"/>
        <v>#N/A</v>
      </c>
      <c r="DH1406" s="77" t="e">
        <f t="shared" ca="1" si="1741"/>
        <v>#N/A</v>
      </c>
      <c r="DI1406" s="77" t="e">
        <f t="shared" ca="1" si="1741"/>
        <v>#N/A</v>
      </c>
      <c r="DJ1406" s="77" t="e">
        <f t="shared" ca="1" si="1741"/>
        <v>#N/A</v>
      </c>
      <c r="DK1406" s="77" t="e">
        <f t="shared" ca="1" si="1741"/>
        <v>#N/A</v>
      </c>
      <c r="DL1406" s="77" t="e">
        <f t="shared" ref="DL1406:DL1408" ca="1" si="1742">SUM(DL1404:DL1405)</f>
        <v>#N/A</v>
      </c>
    </row>
    <row r="1407" spans="2:116" x14ac:dyDescent="0.4">
      <c r="B1407" t="s">
        <v>244</v>
      </c>
      <c r="D1407" t="s">
        <v>767</v>
      </c>
      <c r="E1407" s="8" t="str">
        <f t="shared" ref="E1407:E1409" si="1743">ROW()&amp;" "&amp;D1407</f>
        <v>1407 FAPPE-S</v>
      </c>
      <c r="G1407" s="126"/>
      <c r="H1407" s="27"/>
      <c r="I1407" s="77"/>
      <c r="J1407" s="77"/>
      <c r="K1407" s="33"/>
      <c r="L1407" s="33"/>
      <c r="M1407" s="33"/>
      <c r="N1407" s="33"/>
      <c r="O1407" s="33"/>
      <c r="P1407" s="33"/>
      <c r="R1407" s="33"/>
      <c r="S1407" s="77"/>
      <c r="T1407" s="77"/>
      <c r="U1407" s="77"/>
      <c r="V1407" s="77"/>
      <c r="W1407" s="77"/>
      <c r="X1407" s="77"/>
      <c r="Y1407" s="77"/>
      <c r="Z1407" s="77"/>
      <c r="AA1407" s="77"/>
      <c r="AB1407" s="77"/>
      <c r="AC1407" s="77"/>
      <c r="AD1407" s="77"/>
      <c r="AE1407" s="77"/>
      <c r="AF1407" s="77"/>
      <c r="AG1407" s="77"/>
      <c r="AH1407" s="77"/>
      <c r="AI1407" s="77"/>
      <c r="AJ1407" s="77"/>
      <c r="AK1407" s="77"/>
      <c r="AL1407" s="77"/>
      <c r="AM1407" s="77"/>
      <c r="AN1407" s="77"/>
      <c r="AO1407" s="77"/>
      <c r="AP1407" s="77"/>
      <c r="AQ1407" s="77"/>
      <c r="AR1407" s="77"/>
      <c r="AS1407" s="77"/>
      <c r="AT1407" s="77"/>
      <c r="AU1407" s="77"/>
      <c r="AV1407" s="77"/>
      <c r="AW1407" s="77"/>
      <c r="AX1407" s="77"/>
      <c r="AY1407" s="77"/>
      <c r="AZ1407" s="77"/>
      <c r="BA1407" s="77"/>
      <c r="BB1407" s="77"/>
      <c r="BC1407" s="77"/>
      <c r="BD1407" s="77"/>
      <c r="BE1407" s="77"/>
      <c r="BF1407" s="77"/>
      <c r="BG1407" s="77"/>
      <c r="BH1407" s="77"/>
      <c r="BI1407" s="77"/>
      <c r="BJ1407" s="77"/>
      <c r="BK1407" s="77"/>
      <c r="BL1407" s="77"/>
      <c r="BM1407" s="77"/>
      <c r="BN1407" s="77"/>
      <c r="BO1407" s="77"/>
      <c r="BP1407" s="77"/>
      <c r="BQ1407" s="77"/>
      <c r="BR1407" s="77"/>
      <c r="BS1407" s="77"/>
      <c r="BT1407" s="77"/>
      <c r="BU1407" s="77"/>
      <c r="BV1407" s="77"/>
      <c r="BW1407" s="77"/>
      <c r="BX1407" s="77"/>
      <c r="BY1407" s="77"/>
      <c r="BZ1407" s="77"/>
      <c r="CA1407" s="77"/>
      <c r="CB1407" s="77"/>
      <c r="CC1407" s="77"/>
      <c r="CD1407" s="77"/>
      <c r="CE1407" s="77"/>
      <c r="CF1407" s="77"/>
      <c r="CG1407" s="77"/>
      <c r="CH1407" s="77"/>
      <c r="CI1407" s="77"/>
      <c r="CJ1407" s="77"/>
      <c r="CK1407" s="77"/>
      <c r="CL1407" s="77"/>
      <c r="CN1407" s="77"/>
      <c r="CO1407" s="77"/>
      <c r="CP1407" s="77"/>
      <c r="CQ1407" s="77"/>
      <c r="CR1407" s="77"/>
      <c r="CS1407" s="77"/>
      <c r="CT1407" s="77"/>
      <c r="CU1407" s="77"/>
      <c r="CV1407" s="77"/>
      <c r="CW1407" s="77"/>
      <c r="CX1407" s="77"/>
      <c r="CY1407" s="77"/>
      <c r="CZ1407" s="77"/>
      <c r="DA1407" s="77"/>
      <c r="DB1407" s="77"/>
      <c r="DC1407" s="77"/>
      <c r="DD1407" s="77"/>
      <c r="DE1407" s="77"/>
      <c r="DF1407" s="77"/>
      <c r="DG1407" s="77"/>
      <c r="DH1407" s="77"/>
      <c r="DI1407" s="77"/>
      <c r="DJ1407" s="77"/>
      <c r="DK1407" s="77"/>
      <c r="DL1407" s="77"/>
    </row>
    <row r="1408" spans="2:116" x14ac:dyDescent="0.4">
      <c r="B1408" t="s">
        <v>332</v>
      </c>
      <c r="D1408" t="s">
        <v>767</v>
      </c>
      <c r="E1408" s="8" t="str">
        <f t="shared" si="1662"/>
        <v>1408 FAPPE-S</v>
      </c>
      <c r="G1408" s="136" t="str">
        <f>G1381</f>
        <v>(Primary label)</v>
      </c>
      <c r="H1408" s="27"/>
      <c r="I1408" s="78"/>
      <c r="J1408" s="78"/>
      <c r="K1408" s="33"/>
      <c r="L1408" s="33"/>
      <c r="M1408" s="33"/>
      <c r="N1408" s="33"/>
      <c r="O1408" s="33"/>
      <c r="P1408" s="33"/>
      <c r="R1408" s="33"/>
      <c r="S1408" s="77"/>
      <c r="T1408" s="77"/>
      <c r="U1408" s="77"/>
      <c r="V1408" s="77"/>
      <c r="W1408" s="77"/>
      <c r="X1408" s="77"/>
      <c r="Y1408" s="77"/>
      <c r="Z1408" s="77"/>
      <c r="AA1408" s="77"/>
      <c r="AB1408" s="77"/>
      <c r="AC1408" s="77"/>
      <c r="AD1408" s="77"/>
      <c r="AE1408" s="77"/>
      <c r="AF1408" s="77"/>
      <c r="AG1408" s="77"/>
      <c r="AH1408" s="77"/>
      <c r="AI1408" s="77"/>
      <c r="AJ1408" s="77"/>
      <c r="AK1408" s="77"/>
      <c r="AL1408" s="77"/>
      <c r="AM1408" s="77"/>
      <c r="AN1408" s="77"/>
      <c r="AO1408" s="77"/>
      <c r="AP1408" s="77"/>
      <c r="AQ1408" s="77"/>
      <c r="AR1408" s="77"/>
      <c r="AS1408" s="77"/>
      <c r="AT1408" s="77"/>
      <c r="AU1408" s="77"/>
      <c r="AV1408" s="77"/>
      <c r="AW1408" s="77"/>
      <c r="AX1408" s="77"/>
      <c r="AY1408" s="77"/>
      <c r="AZ1408" s="77"/>
      <c r="BA1408" s="77"/>
      <c r="BB1408" s="77"/>
      <c r="BC1408" s="77"/>
      <c r="BD1408" s="77"/>
      <c r="BE1408" s="77"/>
      <c r="BF1408" s="77"/>
      <c r="BG1408" s="77"/>
      <c r="BH1408" s="77"/>
      <c r="BI1408" s="77"/>
      <c r="BJ1408" s="77"/>
      <c r="BK1408" s="77"/>
      <c r="BL1408" s="77"/>
      <c r="BM1408" s="77"/>
      <c r="BN1408" s="77"/>
      <c r="BO1408" s="77"/>
      <c r="BP1408" s="77"/>
      <c r="BQ1408" s="77"/>
      <c r="BR1408" s="77"/>
      <c r="BS1408" s="77"/>
      <c r="BT1408" s="77"/>
      <c r="BU1408" s="77"/>
      <c r="BV1408" s="77"/>
      <c r="BW1408" s="77"/>
      <c r="BX1408" s="77"/>
      <c r="BY1408" s="77"/>
      <c r="BZ1408" s="77"/>
      <c r="CA1408" s="77"/>
      <c r="CB1408" s="77"/>
      <c r="CC1408" s="77"/>
      <c r="CD1408" s="77"/>
      <c r="CE1408" s="77"/>
      <c r="CF1408" s="77"/>
      <c r="CG1408" s="77"/>
      <c r="CH1408" s="77"/>
      <c r="CI1408" s="77"/>
      <c r="CJ1408" s="77"/>
      <c r="CK1408" s="77"/>
      <c r="CL1408" s="77"/>
      <c r="CN1408" s="78"/>
      <c r="CO1408" s="77"/>
      <c r="CP1408" s="77"/>
      <c r="CQ1408" s="77"/>
      <c r="CR1408" s="77"/>
      <c r="CS1408" s="77"/>
      <c r="CT1408" s="77"/>
      <c r="CU1408" s="77"/>
      <c r="CV1408" s="77"/>
      <c r="CW1408" s="77"/>
      <c r="CX1408" s="77"/>
      <c r="CY1408" s="77"/>
      <c r="CZ1408" s="77"/>
      <c r="DA1408" s="77"/>
      <c r="DB1408" s="77"/>
      <c r="DC1408" s="77"/>
      <c r="DD1408" s="77"/>
      <c r="DE1408" s="77"/>
      <c r="DF1408" s="77"/>
      <c r="DG1408" s="77"/>
      <c r="DH1408" s="77"/>
      <c r="DI1408" s="77"/>
      <c r="DJ1408" s="77"/>
      <c r="DK1408" s="77"/>
      <c r="DL1408" s="77"/>
    </row>
    <row r="1409" spans="1:116" x14ac:dyDescent="0.4">
      <c r="B1409" t="s">
        <v>332</v>
      </c>
      <c r="D1409" t="s">
        <v>767</v>
      </c>
      <c r="E1409" s="8" t="str">
        <f>ROW()&amp;" "&amp;D1409</f>
        <v>1409 FAPPE-S</v>
      </c>
      <c r="G1409" s="136" t="str">
        <f>G1382</f>
        <v>primary unit</v>
      </c>
      <c r="H1409" s="27"/>
      <c r="I1409" s="78"/>
      <c r="J1409" s="78"/>
      <c r="K1409" s="33"/>
      <c r="L1409" s="33"/>
      <c r="M1409" s="33"/>
      <c r="N1409" s="33"/>
      <c r="O1409" s="33"/>
      <c r="P1409" s="33"/>
      <c r="R1409" s="33"/>
      <c r="S1409" s="77"/>
      <c r="T1409" s="77"/>
      <c r="U1409" s="77"/>
      <c r="V1409" s="77"/>
      <c r="W1409" s="77"/>
      <c r="X1409" s="77"/>
      <c r="Y1409" s="77"/>
      <c r="Z1409" s="77"/>
      <c r="AA1409" s="77"/>
      <c r="AB1409" s="77"/>
      <c r="AC1409" s="77"/>
      <c r="AD1409" s="77"/>
      <c r="AE1409" s="77"/>
      <c r="AF1409" s="77"/>
      <c r="AG1409" s="77"/>
      <c r="AH1409" s="77"/>
      <c r="AI1409" s="77"/>
      <c r="AJ1409" s="77"/>
      <c r="AK1409" s="77"/>
      <c r="AL1409" s="77"/>
      <c r="AM1409" s="77"/>
      <c r="AN1409" s="77"/>
      <c r="AO1409" s="77"/>
      <c r="AP1409" s="77"/>
      <c r="AQ1409" s="77"/>
      <c r="AR1409" s="77"/>
      <c r="AS1409" s="77"/>
      <c r="AT1409" s="77"/>
      <c r="AU1409" s="77"/>
      <c r="AV1409" s="77"/>
      <c r="AW1409" s="77"/>
      <c r="AX1409" s="77"/>
      <c r="AY1409" s="77"/>
      <c r="AZ1409" s="77"/>
      <c r="BA1409" s="77"/>
      <c r="BB1409" s="77"/>
      <c r="BC1409" s="77"/>
      <c r="BD1409" s="77"/>
      <c r="BE1409" s="77"/>
      <c r="BF1409" s="77"/>
      <c r="BG1409" s="77"/>
      <c r="BH1409" s="77"/>
      <c r="BI1409" s="77"/>
      <c r="BJ1409" s="77"/>
      <c r="BK1409" s="77"/>
      <c r="BL1409" s="77"/>
      <c r="BM1409" s="77"/>
      <c r="BN1409" s="77"/>
      <c r="BO1409" s="77"/>
      <c r="BP1409" s="77"/>
      <c r="BQ1409" s="77"/>
      <c r="BR1409" s="77"/>
      <c r="BS1409" s="77"/>
      <c r="BT1409" s="77"/>
      <c r="BU1409" s="77"/>
      <c r="BV1409" s="77"/>
      <c r="BW1409" s="77"/>
      <c r="BX1409" s="77"/>
      <c r="BY1409" s="77"/>
      <c r="BZ1409" s="77"/>
      <c r="CA1409" s="77"/>
      <c r="CB1409" s="77"/>
      <c r="CC1409" s="77"/>
      <c r="CD1409" s="77"/>
      <c r="CE1409" s="77"/>
      <c r="CF1409" s="77"/>
      <c r="CG1409" s="77"/>
      <c r="CH1409" s="77"/>
      <c r="CI1409" s="77"/>
      <c r="CJ1409" s="77"/>
      <c r="CK1409" s="77"/>
      <c r="CL1409" s="77"/>
      <c r="CN1409" s="78"/>
      <c r="CO1409" s="77"/>
      <c r="CP1409" s="77"/>
      <c r="CQ1409" s="77"/>
      <c r="CR1409" s="77"/>
      <c r="CS1409" s="77"/>
      <c r="CT1409" s="77"/>
      <c r="CU1409" s="77"/>
      <c r="CV1409" s="77"/>
      <c r="CW1409" s="77"/>
      <c r="CX1409" s="77"/>
      <c r="CY1409" s="77"/>
      <c r="CZ1409" s="77"/>
      <c r="DA1409" s="77"/>
      <c r="DB1409" s="77"/>
      <c r="DC1409" s="77"/>
      <c r="DD1409" s="77"/>
      <c r="DE1409" s="77"/>
      <c r="DF1409" s="77"/>
      <c r="DG1409" s="77"/>
      <c r="DH1409" s="77"/>
      <c r="DI1409" s="77"/>
      <c r="DJ1409" s="77"/>
      <c r="DK1409" s="77"/>
      <c r="DL1409" s="77"/>
    </row>
    <row r="1410" spans="1:116" x14ac:dyDescent="0.4">
      <c r="B1410" t="s">
        <v>332</v>
      </c>
      <c r="D1410" t="s">
        <v>767</v>
      </c>
      <c r="E1410" s="8" t="str">
        <f t="shared" si="1662"/>
        <v>1410 FAPPE-S</v>
      </c>
      <c r="G1410" s="136" t="str">
        <f>G1383</f>
        <v>Primary revenue driver</v>
      </c>
      <c r="K1410" s="53"/>
      <c r="L1410" s="53"/>
      <c r="M1410" s="53"/>
      <c r="N1410" s="53"/>
      <c r="O1410" s="53"/>
      <c r="P1410" s="53"/>
      <c r="R1410" s="24"/>
      <c r="S1410" s="179" t="str">
        <f t="shared" ref="S1410:AX1412" si="1744">S1383</f>
        <v>S$16</v>
      </c>
      <c r="T1410" s="179" t="str">
        <f t="shared" si="1744"/>
        <v>T$16</v>
      </c>
      <c r="U1410" s="179" t="str">
        <f t="shared" si="1744"/>
        <v>U$16</v>
      </c>
      <c r="V1410" s="179" t="str">
        <f t="shared" si="1744"/>
        <v>V$16</v>
      </c>
      <c r="W1410" s="179" t="str">
        <f t="shared" si="1744"/>
        <v>W$16</v>
      </c>
      <c r="X1410" s="179" t="str">
        <f t="shared" si="1744"/>
        <v>X$16</v>
      </c>
      <c r="Y1410" s="179" t="str">
        <f t="shared" si="1744"/>
        <v>Y$16</v>
      </c>
      <c r="Z1410" s="179" t="str">
        <f t="shared" si="1744"/>
        <v>Z$16</v>
      </c>
      <c r="AA1410" s="179" t="str">
        <f t="shared" si="1744"/>
        <v>AA$16</v>
      </c>
      <c r="AB1410" s="179" t="str">
        <f t="shared" si="1744"/>
        <v>AB$16</v>
      </c>
      <c r="AC1410" s="179" t="str">
        <f t="shared" si="1744"/>
        <v>AC$16</v>
      </c>
      <c r="AD1410" s="179" t="str">
        <f t="shared" si="1744"/>
        <v>AD$16</v>
      </c>
      <c r="AE1410" s="179" t="str">
        <f t="shared" si="1744"/>
        <v>AE$16</v>
      </c>
      <c r="AF1410" s="179" t="str">
        <f t="shared" si="1744"/>
        <v>AF$16</v>
      </c>
      <c r="AG1410" s="179" t="str">
        <f t="shared" si="1744"/>
        <v>AG$16</v>
      </c>
      <c r="AH1410" s="179" t="str">
        <f t="shared" si="1744"/>
        <v>AH$16</v>
      </c>
      <c r="AI1410" s="179" t="str">
        <f t="shared" si="1744"/>
        <v>AI$16</v>
      </c>
      <c r="AJ1410" s="179" t="str">
        <f t="shared" si="1744"/>
        <v>AJ$16</v>
      </c>
      <c r="AK1410" s="179" t="str">
        <f t="shared" si="1744"/>
        <v>AK$16</v>
      </c>
      <c r="AL1410" s="179" t="str">
        <f t="shared" si="1744"/>
        <v>AL$16</v>
      </c>
      <c r="AM1410" s="179" t="str">
        <f t="shared" si="1744"/>
        <v>AM$16</v>
      </c>
      <c r="AN1410" s="179" t="str">
        <f t="shared" si="1744"/>
        <v>AN$16</v>
      </c>
      <c r="AO1410" s="179" t="str">
        <f t="shared" si="1744"/>
        <v>AO$16</v>
      </c>
      <c r="AP1410" s="179" t="str">
        <f t="shared" si="1744"/>
        <v>AP$16</v>
      </c>
      <c r="AQ1410" s="179" t="str">
        <f t="shared" si="1744"/>
        <v>AQ$16</v>
      </c>
      <c r="AR1410" s="179" t="str">
        <f t="shared" si="1744"/>
        <v>AR$16</v>
      </c>
      <c r="AS1410" s="179" t="str">
        <f t="shared" si="1744"/>
        <v>AS$16</v>
      </c>
      <c r="AT1410" s="179" t="str">
        <f t="shared" si="1744"/>
        <v>AT$16</v>
      </c>
      <c r="AU1410" s="179" t="str">
        <f t="shared" si="1744"/>
        <v>AU$16</v>
      </c>
      <c r="AV1410" s="179" t="str">
        <f t="shared" si="1744"/>
        <v>AV$16</v>
      </c>
      <c r="AW1410" s="179" t="str">
        <f t="shared" si="1744"/>
        <v>AW$16</v>
      </c>
      <c r="AX1410" s="179" t="str">
        <f t="shared" si="1744"/>
        <v>AX$16</v>
      </c>
      <c r="AY1410" s="179" t="str">
        <f t="shared" ref="AY1410:CD1412" si="1745">AY1383</f>
        <v>AY$16</v>
      </c>
      <c r="AZ1410" s="179" t="str">
        <f t="shared" si="1745"/>
        <v>AZ$16</v>
      </c>
      <c r="BA1410" s="179" t="str">
        <f t="shared" si="1745"/>
        <v>BA$16</v>
      </c>
      <c r="BB1410" s="179" t="str">
        <f t="shared" si="1745"/>
        <v>BB$16</v>
      </c>
      <c r="BC1410" s="179" t="str">
        <f t="shared" si="1745"/>
        <v>BC$16</v>
      </c>
      <c r="BD1410" s="179" t="str">
        <f t="shared" si="1745"/>
        <v>BD$16</v>
      </c>
      <c r="BE1410" s="179" t="str">
        <f t="shared" si="1745"/>
        <v>BE$16</v>
      </c>
      <c r="BF1410" s="179" t="str">
        <f t="shared" si="1745"/>
        <v>BF$16</v>
      </c>
      <c r="BG1410" s="179" t="str">
        <f t="shared" si="1745"/>
        <v>BG$16</v>
      </c>
      <c r="BH1410" s="179" t="str">
        <f t="shared" si="1745"/>
        <v>BH$16</v>
      </c>
      <c r="BI1410" s="179" t="str">
        <f t="shared" si="1745"/>
        <v>BI$16</v>
      </c>
      <c r="BJ1410" s="179" t="str">
        <f t="shared" si="1745"/>
        <v>BJ$16</v>
      </c>
      <c r="BK1410" s="179" t="str">
        <f t="shared" si="1745"/>
        <v>BK$16</v>
      </c>
      <c r="BL1410" s="179" t="str">
        <f t="shared" si="1745"/>
        <v>BL$16</v>
      </c>
      <c r="BM1410" s="179" t="str">
        <f t="shared" si="1745"/>
        <v>BM$16</v>
      </c>
      <c r="BN1410" s="179" t="str">
        <f t="shared" si="1745"/>
        <v>BN$16</v>
      </c>
      <c r="BO1410" s="179" t="str">
        <f t="shared" si="1745"/>
        <v>BO$16</v>
      </c>
      <c r="BP1410" s="179" t="str">
        <f t="shared" si="1745"/>
        <v>BP$16</v>
      </c>
      <c r="BQ1410" s="179" t="str">
        <f t="shared" si="1745"/>
        <v>BQ$16</v>
      </c>
      <c r="BR1410" s="179" t="str">
        <f t="shared" si="1745"/>
        <v>BR$16</v>
      </c>
      <c r="BS1410" s="179" t="str">
        <f t="shared" si="1745"/>
        <v>BS$16</v>
      </c>
      <c r="BT1410" s="179" t="str">
        <f t="shared" si="1745"/>
        <v>BT$16</v>
      </c>
      <c r="BU1410" s="179" t="str">
        <f t="shared" si="1745"/>
        <v>BU$16</v>
      </c>
      <c r="BV1410" s="179" t="str">
        <f t="shared" si="1745"/>
        <v>BV$16</v>
      </c>
      <c r="BW1410" s="179" t="str">
        <f t="shared" si="1745"/>
        <v>BW$16</v>
      </c>
      <c r="BX1410" s="179" t="str">
        <f t="shared" si="1745"/>
        <v>BX$16</v>
      </c>
      <c r="BY1410" s="179" t="str">
        <f t="shared" si="1745"/>
        <v>BY$16</v>
      </c>
      <c r="BZ1410" s="179" t="str">
        <f t="shared" si="1745"/>
        <v>BZ$16</v>
      </c>
      <c r="CA1410" s="179" t="str">
        <f t="shared" si="1745"/>
        <v>CA$16</v>
      </c>
      <c r="CB1410" s="179" t="str">
        <f t="shared" si="1745"/>
        <v>CB$16</v>
      </c>
      <c r="CC1410" s="179" t="str">
        <f t="shared" si="1745"/>
        <v>CC$16</v>
      </c>
      <c r="CD1410" s="179" t="str">
        <f t="shared" si="1745"/>
        <v>CD$16</v>
      </c>
      <c r="CE1410" s="179" t="str">
        <f t="shared" ref="CE1410:CL1412" si="1746">CE1383</f>
        <v>CE$16</v>
      </c>
      <c r="CF1410" s="179" t="str">
        <f t="shared" si="1746"/>
        <v>CF$16</v>
      </c>
      <c r="CG1410" s="179" t="str">
        <f t="shared" si="1746"/>
        <v>CG$16</v>
      </c>
      <c r="CH1410" s="179" t="str">
        <f t="shared" si="1746"/>
        <v>CH$16</v>
      </c>
      <c r="CI1410" s="179" t="str">
        <f t="shared" si="1746"/>
        <v>CI$16</v>
      </c>
      <c r="CJ1410" s="179" t="str">
        <f t="shared" si="1746"/>
        <v>CJ$16</v>
      </c>
      <c r="CK1410" s="179" t="str">
        <f t="shared" si="1746"/>
        <v>CK$16</v>
      </c>
      <c r="CL1410" s="179" t="str">
        <f t="shared" si="1746"/>
        <v>CL$16</v>
      </c>
      <c r="CO1410" s="179" t="str">
        <f t="shared" ref="CO1410:DL1412" si="1747">CO1383</f>
        <v>CO$16</v>
      </c>
      <c r="CP1410" s="179" t="str">
        <f t="shared" si="1747"/>
        <v>CP$16</v>
      </c>
      <c r="CQ1410" s="179" t="str">
        <f t="shared" si="1747"/>
        <v>CQ$16</v>
      </c>
      <c r="CR1410" s="179" t="str">
        <f t="shared" si="1747"/>
        <v>CR$16</v>
      </c>
      <c r="CS1410" s="179" t="str">
        <f t="shared" si="1747"/>
        <v>CS$16</v>
      </c>
      <c r="CT1410" s="179" t="str">
        <f t="shared" si="1747"/>
        <v>CT$16</v>
      </c>
      <c r="CU1410" s="179" t="str">
        <f t="shared" si="1747"/>
        <v>CU$16</v>
      </c>
      <c r="CV1410" s="179" t="str">
        <f t="shared" si="1747"/>
        <v>CV$16</v>
      </c>
      <c r="CW1410" s="179" t="str">
        <f t="shared" si="1747"/>
        <v>CW$16</v>
      </c>
      <c r="CX1410" s="179" t="str">
        <f t="shared" si="1747"/>
        <v>CX$16</v>
      </c>
      <c r="CY1410" s="179" t="str">
        <f t="shared" si="1747"/>
        <v>CY$16</v>
      </c>
      <c r="CZ1410" s="179" t="str">
        <f t="shared" si="1747"/>
        <v>CZ$16</v>
      </c>
      <c r="DA1410" s="179" t="str">
        <f t="shared" si="1747"/>
        <v>DA$16</v>
      </c>
      <c r="DB1410" s="179" t="str">
        <f t="shared" si="1747"/>
        <v>DB$16</v>
      </c>
      <c r="DC1410" s="179" t="str">
        <f t="shared" si="1747"/>
        <v>DC$16</v>
      </c>
      <c r="DD1410" s="179" t="str">
        <f t="shared" si="1747"/>
        <v>DD$16</v>
      </c>
      <c r="DE1410" s="179" t="str">
        <f t="shared" si="1747"/>
        <v>DE$16</v>
      </c>
      <c r="DF1410" s="179" t="str">
        <f t="shared" si="1747"/>
        <v>DF$16</v>
      </c>
      <c r="DG1410" s="179" t="str">
        <f t="shared" si="1747"/>
        <v>DG$16</v>
      </c>
      <c r="DH1410" s="179" t="str">
        <f t="shared" si="1747"/>
        <v>DH$16</v>
      </c>
      <c r="DI1410" s="179" t="str">
        <f t="shared" si="1747"/>
        <v>DI$16</v>
      </c>
      <c r="DJ1410" s="179" t="str">
        <f t="shared" si="1747"/>
        <v>DJ$16</v>
      </c>
      <c r="DK1410" s="179" t="str">
        <f t="shared" si="1747"/>
        <v>DK$16</v>
      </c>
      <c r="DL1410" s="179" t="str">
        <f t="shared" si="1747"/>
        <v>DL$16</v>
      </c>
    </row>
    <row r="1411" spans="1:116" x14ac:dyDescent="0.4">
      <c r="B1411" t="s">
        <v>332</v>
      </c>
      <c r="D1411" t="s">
        <v>767</v>
      </c>
      <c r="E1411" s="8" t="str">
        <f t="shared" si="1662"/>
        <v>1411 FAPPE-S</v>
      </c>
      <c r="G1411" s="136" t="str">
        <f>G1384</f>
        <v>Primary volume driver</v>
      </c>
      <c r="H1411" s="12"/>
      <c r="I1411" s="60"/>
      <c r="J1411" s="60"/>
      <c r="K1411" s="15"/>
      <c r="L1411" s="15"/>
      <c r="M1411" s="15"/>
      <c r="N1411" s="15"/>
      <c r="O1411" s="15"/>
      <c r="P1411" s="15"/>
      <c r="R1411" s="15"/>
      <c r="S1411" s="179" t="str">
        <f t="shared" ref="S1411:AX1413" si="1748">S1384</f>
        <v>S$17</v>
      </c>
      <c r="T1411" s="179" t="str">
        <f t="shared" si="1748"/>
        <v>T$17</v>
      </c>
      <c r="U1411" s="179" t="str">
        <f t="shared" si="1748"/>
        <v>U$17</v>
      </c>
      <c r="V1411" s="179" t="str">
        <f t="shared" si="1748"/>
        <v>V$17</v>
      </c>
      <c r="W1411" s="179" t="str">
        <f t="shared" si="1748"/>
        <v>W$17</v>
      </c>
      <c r="X1411" s="179" t="str">
        <f t="shared" si="1748"/>
        <v>X$17</v>
      </c>
      <c r="Y1411" s="179" t="str">
        <f t="shared" si="1748"/>
        <v>Y$17</v>
      </c>
      <c r="Z1411" s="179" t="str">
        <f t="shared" si="1748"/>
        <v>Z$17</v>
      </c>
      <c r="AA1411" s="179" t="str">
        <f t="shared" si="1748"/>
        <v>AA$17</v>
      </c>
      <c r="AB1411" s="179" t="str">
        <f t="shared" si="1748"/>
        <v>AB$17</v>
      </c>
      <c r="AC1411" s="179" t="str">
        <f t="shared" si="1748"/>
        <v>AC$17</v>
      </c>
      <c r="AD1411" s="179" t="str">
        <f t="shared" si="1748"/>
        <v>AD$17</v>
      </c>
      <c r="AE1411" s="179" t="str">
        <f t="shared" si="1748"/>
        <v>AE$17</v>
      </c>
      <c r="AF1411" s="179" t="str">
        <f t="shared" si="1748"/>
        <v>AF$17</v>
      </c>
      <c r="AG1411" s="179" t="str">
        <f t="shared" si="1748"/>
        <v>AG$17</v>
      </c>
      <c r="AH1411" s="179" t="str">
        <f t="shared" si="1748"/>
        <v>AH$17</v>
      </c>
      <c r="AI1411" s="179" t="str">
        <f t="shared" si="1748"/>
        <v>AI$17</v>
      </c>
      <c r="AJ1411" s="179" t="str">
        <f t="shared" si="1748"/>
        <v>AJ$17</v>
      </c>
      <c r="AK1411" s="179" t="str">
        <f t="shared" si="1748"/>
        <v>AK$17</v>
      </c>
      <c r="AL1411" s="179" t="str">
        <f t="shared" si="1748"/>
        <v>AL$17</v>
      </c>
      <c r="AM1411" s="179" t="str">
        <f t="shared" si="1748"/>
        <v>AM$17</v>
      </c>
      <c r="AN1411" s="179" t="str">
        <f t="shared" si="1748"/>
        <v>AN$17</v>
      </c>
      <c r="AO1411" s="179" t="str">
        <f t="shared" si="1748"/>
        <v>AO$17</v>
      </c>
      <c r="AP1411" s="179" t="str">
        <f t="shared" si="1748"/>
        <v>AP$17</v>
      </c>
      <c r="AQ1411" s="179" t="str">
        <f t="shared" si="1748"/>
        <v>AQ$17</v>
      </c>
      <c r="AR1411" s="179" t="str">
        <f t="shared" si="1748"/>
        <v>AR$17</v>
      </c>
      <c r="AS1411" s="179" t="str">
        <f t="shared" si="1748"/>
        <v>AS$17</v>
      </c>
      <c r="AT1411" s="179" t="str">
        <f t="shared" si="1748"/>
        <v>AT$17</v>
      </c>
      <c r="AU1411" s="179" t="str">
        <f t="shared" si="1748"/>
        <v>AU$17</v>
      </c>
      <c r="AV1411" s="179" t="str">
        <f t="shared" si="1748"/>
        <v>AV$17</v>
      </c>
      <c r="AW1411" s="179" t="str">
        <f t="shared" si="1748"/>
        <v>AW$17</v>
      </c>
      <c r="AX1411" s="179" t="str">
        <f t="shared" si="1748"/>
        <v>AX$17</v>
      </c>
      <c r="AY1411" s="179" t="str">
        <f t="shared" ref="AY1411:CD1413" si="1749">AY1384</f>
        <v>AY$17</v>
      </c>
      <c r="AZ1411" s="179" t="str">
        <f t="shared" si="1749"/>
        <v>AZ$17</v>
      </c>
      <c r="BA1411" s="179" t="str">
        <f t="shared" si="1749"/>
        <v>BA$17</v>
      </c>
      <c r="BB1411" s="179" t="str">
        <f t="shared" si="1749"/>
        <v>BB$17</v>
      </c>
      <c r="BC1411" s="179" t="str">
        <f t="shared" si="1749"/>
        <v>BC$17</v>
      </c>
      <c r="BD1411" s="179" t="str">
        <f t="shared" si="1749"/>
        <v>BD$17</v>
      </c>
      <c r="BE1411" s="179" t="str">
        <f t="shared" si="1749"/>
        <v>BE$17</v>
      </c>
      <c r="BF1411" s="179" t="str">
        <f t="shared" si="1749"/>
        <v>BF$17</v>
      </c>
      <c r="BG1411" s="179" t="str">
        <f t="shared" si="1749"/>
        <v>BG$17</v>
      </c>
      <c r="BH1411" s="179" t="str">
        <f t="shared" si="1749"/>
        <v>BH$17</v>
      </c>
      <c r="BI1411" s="179" t="str">
        <f t="shared" si="1749"/>
        <v>BI$17</v>
      </c>
      <c r="BJ1411" s="179" t="str">
        <f t="shared" si="1749"/>
        <v>BJ$17</v>
      </c>
      <c r="BK1411" s="179" t="str">
        <f t="shared" si="1749"/>
        <v>BK$17</v>
      </c>
      <c r="BL1411" s="179" t="str">
        <f t="shared" si="1749"/>
        <v>BL$17</v>
      </c>
      <c r="BM1411" s="179" t="str">
        <f t="shared" si="1749"/>
        <v>BM$17</v>
      </c>
      <c r="BN1411" s="179" t="str">
        <f t="shared" si="1749"/>
        <v>BN$17</v>
      </c>
      <c r="BO1411" s="179" t="str">
        <f t="shared" si="1749"/>
        <v>BO$17</v>
      </c>
      <c r="BP1411" s="179" t="str">
        <f t="shared" si="1749"/>
        <v>BP$17</v>
      </c>
      <c r="BQ1411" s="179" t="str">
        <f t="shared" si="1749"/>
        <v>BQ$17</v>
      </c>
      <c r="BR1411" s="179" t="str">
        <f t="shared" si="1749"/>
        <v>BR$17</v>
      </c>
      <c r="BS1411" s="179" t="str">
        <f t="shared" si="1749"/>
        <v>BS$17</v>
      </c>
      <c r="BT1411" s="179" t="str">
        <f t="shared" si="1749"/>
        <v>BT$17</v>
      </c>
      <c r="BU1411" s="179" t="str">
        <f t="shared" si="1749"/>
        <v>BU$17</v>
      </c>
      <c r="BV1411" s="179" t="str">
        <f t="shared" si="1749"/>
        <v>BV$17</v>
      </c>
      <c r="BW1411" s="179" t="str">
        <f t="shared" si="1749"/>
        <v>BW$17</v>
      </c>
      <c r="BX1411" s="179" t="str">
        <f t="shared" si="1749"/>
        <v>BX$17</v>
      </c>
      <c r="BY1411" s="179" t="str">
        <f t="shared" si="1749"/>
        <v>BY$17</v>
      </c>
      <c r="BZ1411" s="179" t="str">
        <f t="shared" si="1749"/>
        <v>BZ$17</v>
      </c>
      <c r="CA1411" s="179" t="str">
        <f t="shared" si="1749"/>
        <v>CA$17</v>
      </c>
      <c r="CB1411" s="179" t="str">
        <f t="shared" si="1749"/>
        <v>CB$17</v>
      </c>
      <c r="CC1411" s="179" t="str">
        <f t="shared" si="1749"/>
        <v>CC$17</v>
      </c>
      <c r="CD1411" s="179" t="str">
        <f t="shared" si="1749"/>
        <v>CD$17</v>
      </c>
      <c r="CE1411" s="179" t="str">
        <f t="shared" ref="CE1411:CL1413" si="1750">CE1384</f>
        <v>CE$17</v>
      </c>
      <c r="CF1411" s="179" t="str">
        <f t="shared" si="1750"/>
        <v>CF$17</v>
      </c>
      <c r="CG1411" s="179" t="str">
        <f t="shared" si="1750"/>
        <v>CG$17</v>
      </c>
      <c r="CH1411" s="179" t="str">
        <f t="shared" si="1750"/>
        <v>CH$17</v>
      </c>
      <c r="CI1411" s="179" t="str">
        <f t="shared" si="1750"/>
        <v>CI$17</v>
      </c>
      <c r="CJ1411" s="179" t="str">
        <f t="shared" si="1750"/>
        <v>CJ$17</v>
      </c>
      <c r="CK1411" s="179" t="str">
        <f t="shared" si="1750"/>
        <v>CK$17</v>
      </c>
      <c r="CL1411" s="179" t="str">
        <f t="shared" si="1750"/>
        <v>CL$17</v>
      </c>
      <c r="CN1411" s="60"/>
      <c r="CO1411" s="179" t="str">
        <f t="shared" ref="CO1411:DL1413" si="1751">CO1384</f>
        <v>CO$17</v>
      </c>
      <c r="CP1411" s="179" t="str">
        <f t="shared" si="1751"/>
        <v>CP$17</v>
      </c>
      <c r="CQ1411" s="179" t="str">
        <f t="shared" si="1751"/>
        <v>CQ$17</v>
      </c>
      <c r="CR1411" s="179" t="str">
        <f t="shared" si="1751"/>
        <v>CR$17</v>
      </c>
      <c r="CS1411" s="179" t="str">
        <f t="shared" si="1751"/>
        <v>CS$17</v>
      </c>
      <c r="CT1411" s="179" t="str">
        <f t="shared" si="1751"/>
        <v>CT$17</v>
      </c>
      <c r="CU1411" s="179" t="str">
        <f t="shared" si="1751"/>
        <v>CU$17</v>
      </c>
      <c r="CV1411" s="179" t="str">
        <f t="shared" si="1751"/>
        <v>CV$17</v>
      </c>
      <c r="CW1411" s="179" t="str">
        <f t="shared" si="1751"/>
        <v>CW$17</v>
      </c>
      <c r="CX1411" s="179" t="str">
        <f t="shared" si="1751"/>
        <v>CX$17</v>
      </c>
      <c r="CY1411" s="179" t="str">
        <f t="shared" si="1751"/>
        <v>CY$17</v>
      </c>
      <c r="CZ1411" s="179" t="str">
        <f t="shared" si="1751"/>
        <v>CZ$17</v>
      </c>
      <c r="DA1411" s="179" t="str">
        <f t="shared" si="1751"/>
        <v>DA$17</v>
      </c>
      <c r="DB1411" s="179" t="str">
        <f t="shared" si="1751"/>
        <v>DB$17</v>
      </c>
      <c r="DC1411" s="179" t="str">
        <f t="shared" si="1751"/>
        <v>DC$17</v>
      </c>
      <c r="DD1411" s="179" t="str">
        <f t="shared" si="1751"/>
        <v>DD$17</v>
      </c>
      <c r="DE1411" s="179" t="str">
        <f t="shared" si="1751"/>
        <v>DE$17</v>
      </c>
      <c r="DF1411" s="179" t="str">
        <f t="shared" si="1751"/>
        <v>DF$17</v>
      </c>
      <c r="DG1411" s="179" t="str">
        <f t="shared" si="1751"/>
        <v>DG$17</v>
      </c>
      <c r="DH1411" s="179" t="str">
        <f t="shared" si="1751"/>
        <v>DH$17</v>
      </c>
      <c r="DI1411" s="179" t="str">
        <f t="shared" si="1751"/>
        <v>DI$17</v>
      </c>
      <c r="DJ1411" s="179" t="str">
        <f t="shared" si="1751"/>
        <v>DJ$17</v>
      </c>
      <c r="DK1411" s="179" t="str">
        <f t="shared" si="1751"/>
        <v>DK$17</v>
      </c>
      <c r="DL1411" s="179" t="str">
        <f t="shared" si="1751"/>
        <v>DL$17</v>
      </c>
    </row>
    <row r="1412" spans="1:116" x14ac:dyDescent="0.4">
      <c r="B1412" t="s">
        <v>332</v>
      </c>
      <c r="D1412" t="s">
        <v>767</v>
      </c>
      <c r="E1412" s="8" t="str">
        <f t="shared" ref="E1412:E1417" si="1752">ROW()&amp;" "&amp;D1412</f>
        <v>1412 FAPPE-S</v>
      </c>
      <c r="G1412" s="191" t="str">
        <f>G1389</f>
        <v>Volume driven secondary PP&amp;E:</v>
      </c>
      <c r="H1412" s="12"/>
      <c r="I1412" s="60"/>
      <c r="J1412" s="60"/>
      <c r="K1412" s="15"/>
      <c r="L1412" s="15"/>
      <c r="M1412" s="15"/>
      <c r="N1412" s="15"/>
      <c r="O1412" s="15"/>
      <c r="P1412" s="15"/>
      <c r="R1412" s="15"/>
      <c r="S1412" s="179">
        <f t="shared" ref="S1412:AX1414" si="1753">S1385</f>
        <v>0</v>
      </c>
      <c r="T1412" s="179">
        <f t="shared" si="1753"/>
        <v>0</v>
      </c>
      <c r="U1412" s="179">
        <f t="shared" si="1753"/>
        <v>0</v>
      </c>
      <c r="V1412" s="179">
        <f t="shared" si="1753"/>
        <v>0</v>
      </c>
      <c r="W1412" s="179">
        <f t="shared" si="1753"/>
        <v>0</v>
      </c>
      <c r="X1412" s="179">
        <f t="shared" si="1753"/>
        <v>0</v>
      </c>
      <c r="Y1412" s="179">
        <f t="shared" si="1753"/>
        <v>0</v>
      </c>
      <c r="Z1412" s="179">
        <f t="shared" si="1753"/>
        <v>0</v>
      </c>
      <c r="AA1412" s="179">
        <f t="shared" si="1753"/>
        <v>0</v>
      </c>
      <c r="AB1412" s="179">
        <f t="shared" si="1753"/>
        <v>0</v>
      </c>
      <c r="AC1412" s="179">
        <f t="shared" si="1753"/>
        <v>0</v>
      </c>
      <c r="AD1412" s="179">
        <f t="shared" si="1753"/>
        <v>0</v>
      </c>
      <c r="AE1412" s="179">
        <f t="shared" si="1753"/>
        <v>0</v>
      </c>
      <c r="AF1412" s="179">
        <f t="shared" si="1753"/>
        <v>0</v>
      </c>
      <c r="AG1412" s="179">
        <f t="shared" si="1753"/>
        <v>0</v>
      </c>
      <c r="AH1412" s="179">
        <f t="shared" si="1753"/>
        <v>0</v>
      </c>
      <c r="AI1412" s="179">
        <f t="shared" si="1753"/>
        <v>0</v>
      </c>
      <c r="AJ1412" s="179">
        <f t="shared" si="1753"/>
        <v>0</v>
      </c>
      <c r="AK1412" s="179">
        <f t="shared" si="1753"/>
        <v>0</v>
      </c>
      <c r="AL1412" s="179">
        <f t="shared" si="1753"/>
        <v>0</v>
      </c>
      <c r="AM1412" s="179">
        <f t="shared" si="1753"/>
        <v>0</v>
      </c>
      <c r="AN1412" s="179">
        <f t="shared" si="1753"/>
        <v>0</v>
      </c>
      <c r="AO1412" s="179">
        <f t="shared" si="1753"/>
        <v>0</v>
      </c>
      <c r="AP1412" s="179">
        <f t="shared" si="1753"/>
        <v>0</v>
      </c>
      <c r="AQ1412" s="179">
        <f t="shared" si="1753"/>
        <v>0</v>
      </c>
      <c r="AR1412" s="179">
        <f t="shared" si="1753"/>
        <v>0</v>
      </c>
      <c r="AS1412" s="179">
        <f t="shared" si="1753"/>
        <v>0</v>
      </c>
      <c r="AT1412" s="179">
        <f t="shared" si="1753"/>
        <v>0</v>
      </c>
      <c r="AU1412" s="179">
        <f t="shared" si="1753"/>
        <v>0</v>
      </c>
      <c r="AV1412" s="179">
        <f t="shared" si="1753"/>
        <v>0</v>
      </c>
      <c r="AW1412" s="179">
        <f t="shared" si="1753"/>
        <v>0</v>
      </c>
      <c r="AX1412" s="179">
        <f t="shared" si="1753"/>
        <v>0</v>
      </c>
      <c r="AY1412" s="179">
        <f t="shared" ref="AY1412:CD1414" si="1754">AY1385</f>
        <v>0</v>
      </c>
      <c r="AZ1412" s="179">
        <f t="shared" si="1754"/>
        <v>0</v>
      </c>
      <c r="BA1412" s="179">
        <f t="shared" si="1754"/>
        <v>0</v>
      </c>
      <c r="BB1412" s="179">
        <f t="shared" si="1754"/>
        <v>0</v>
      </c>
      <c r="BC1412" s="179">
        <f t="shared" si="1754"/>
        <v>0</v>
      </c>
      <c r="BD1412" s="179">
        <f t="shared" si="1754"/>
        <v>0</v>
      </c>
      <c r="BE1412" s="179">
        <f t="shared" si="1754"/>
        <v>0</v>
      </c>
      <c r="BF1412" s="179">
        <f t="shared" si="1754"/>
        <v>0</v>
      </c>
      <c r="BG1412" s="179">
        <f t="shared" si="1754"/>
        <v>0</v>
      </c>
      <c r="BH1412" s="179">
        <f t="shared" si="1754"/>
        <v>0</v>
      </c>
      <c r="BI1412" s="179">
        <f t="shared" si="1754"/>
        <v>0</v>
      </c>
      <c r="BJ1412" s="179">
        <f t="shared" si="1754"/>
        <v>0</v>
      </c>
      <c r="BK1412" s="179">
        <f t="shared" si="1754"/>
        <v>0</v>
      </c>
      <c r="BL1412" s="179">
        <f t="shared" si="1754"/>
        <v>0</v>
      </c>
      <c r="BM1412" s="179">
        <f t="shared" si="1754"/>
        <v>0</v>
      </c>
      <c r="BN1412" s="179">
        <f t="shared" si="1754"/>
        <v>0</v>
      </c>
      <c r="BO1412" s="179">
        <f t="shared" si="1754"/>
        <v>0</v>
      </c>
      <c r="BP1412" s="179">
        <f t="shared" si="1754"/>
        <v>0</v>
      </c>
      <c r="BQ1412" s="179">
        <f t="shared" si="1754"/>
        <v>0</v>
      </c>
      <c r="BR1412" s="179">
        <f t="shared" si="1754"/>
        <v>0</v>
      </c>
      <c r="BS1412" s="179">
        <f t="shared" si="1754"/>
        <v>0</v>
      </c>
      <c r="BT1412" s="179">
        <f t="shared" si="1754"/>
        <v>0</v>
      </c>
      <c r="BU1412" s="179">
        <f t="shared" si="1754"/>
        <v>0</v>
      </c>
      <c r="BV1412" s="179">
        <f t="shared" si="1754"/>
        <v>0</v>
      </c>
      <c r="BW1412" s="179">
        <f t="shared" si="1754"/>
        <v>0</v>
      </c>
      <c r="BX1412" s="179">
        <f t="shared" si="1754"/>
        <v>0</v>
      </c>
      <c r="BY1412" s="179">
        <f t="shared" si="1754"/>
        <v>0</v>
      </c>
      <c r="BZ1412" s="179">
        <f t="shared" si="1754"/>
        <v>0</v>
      </c>
      <c r="CA1412" s="179">
        <f t="shared" si="1754"/>
        <v>0</v>
      </c>
      <c r="CB1412" s="179">
        <f t="shared" si="1754"/>
        <v>0</v>
      </c>
      <c r="CC1412" s="179">
        <f t="shared" si="1754"/>
        <v>0</v>
      </c>
      <c r="CD1412" s="179">
        <f t="shared" si="1754"/>
        <v>0</v>
      </c>
      <c r="CE1412" s="179">
        <f t="shared" ref="CE1412:CL1414" si="1755">CE1385</f>
        <v>0</v>
      </c>
      <c r="CF1412" s="179">
        <f t="shared" si="1755"/>
        <v>0</v>
      </c>
      <c r="CG1412" s="179">
        <f t="shared" si="1755"/>
        <v>0</v>
      </c>
      <c r="CH1412" s="179">
        <f t="shared" si="1755"/>
        <v>0</v>
      </c>
      <c r="CI1412" s="179">
        <f t="shared" si="1755"/>
        <v>0</v>
      </c>
      <c r="CJ1412" s="179">
        <f t="shared" si="1755"/>
        <v>0</v>
      </c>
      <c r="CK1412" s="179">
        <f t="shared" si="1755"/>
        <v>0</v>
      </c>
      <c r="CL1412" s="179">
        <f t="shared" si="1755"/>
        <v>0</v>
      </c>
      <c r="CN1412" s="60"/>
      <c r="CO1412" s="179">
        <f t="shared" ref="CO1412:DL1414" si="1756">CO1385</f>
        <v>0</v>
      </c>
      <c r="CP1412" s="179">
        <f t="shared" si="1756"/>
        <v>0</v>
      </c>
      <c r="CQ1412" s="179">
        <f t="shared" si="1756"/>
        <v>0</v>
      </c>
      <c r="CR1412" s="179">
        <f t="shared" si="1756"/>
        <v>0</v>
      </c>
      <c r="CS1412" s="179">
        <f t="shared" si="1756"/>
        <v>0</v>
      </c>
      <c r="CT1412" s="179">
        <f t="shared" si="1756"/>
        <v>0</v>
      </c>
      <c r="CU1412" s="179">
        <f t="shared" si="1756"/>
        <v>0</v>
      </c>
      <c r="CV1412" s="179">
        <f t="shared" si="1756"/>
        <v>0</v>
      </c>
      <c r="CW1412" s="179">
        <f t="shared" si="1756"/>
        <v>0</v>
      </c>
      <c r="CX1412" s="179">
        <f t="shared" si="1756"/>
        <v>0</v>
      </c>
      <c r="CY1412" s="179">
        <f t="shared" si="1756"/>
        <v>0</v>
      </c>
      <c r="CZ1412" s="179">
        <f t="shared" si="1756"/>
        <v>0</v>
      </c>
      <c r="DA1412" s="179">
        <f t="shared" si="1756"/>
        <v>0</v>
      </c>
      <c r="DB1412" s="179">
        <f t="shared" si="1756"/>
        <v>0</v>
      </c>
      <c r="DC1412" s="179">
        <f t="shared" si="1756"/>
        <v>0</v>
      </c>
      <c r="DD1412" s="179">
        <f t="shared" si="1756"/>
        <v>0</v>
      </c>
      <c r="DE1412" s="179">
        <f t="shared" si="1756"/>
        <v>0</v>
      </c>
      <c r="DF1412" s="179">
        <f t="shared" si="1756"/>
        <v>0</v>
      </c>
      <c r="DG1412" s="179">
        <f t="shared" si="1756"/>
        <v>0</v>
      </c>
      <c r="DH1412" s="179">
        <f t="shared" si="1756"/>
        <v>0</v>
      </c>
      <c r="DI1412" s="179">
        <f t="shared" si="1756"/>
        <v>0</v>
      </c>
      <c r="DJ1412" s="179">
        <f t="shared" si="1756"/>
        <v>0</v>
      </c>
      <c r="DK1412" s="179">
        <f t="shared" si="1756"/>
        <v>0</v>
      </c>
      <c r="DL1412" s="179">
        <f t="shared" si="1756"/>
        <v>0</v>
      </c>
    </row>
    <row r="1413" spans="1:116" x14ac:dyDescent="0.4">
      <c r="B1413" t="s">
        <v>332</v>
      </c>
      <c r="D1413" t="s">
        <v>767</v>
      </c>
      <c r="E1413" s="8" t="str">
        <f t="shared" ref="E1413:E1415" si="1757">ROW()&amp;" "&amp;D1413</f>
        <v>1413 FAPPE-S</v>
      </c>
      <c r="G1413" s="241" t="str">
        <f>IFERROR(SUBSTITUTE(TRIM(MID(G1389, SEARCH("-", G1389) + 1, LEN(G1389))),":",""),"no unit")</f>
        <v>no unit</v>
      </c>
      <c r="H1413" s="12"/>
      <c r="I1413" s="60"/>
      <c r="J1413" s="60"/>
      <c r="K1413" s="15"/>
      <c r="L1413" s="15"/>
      <c r="M1413" s="15"/>
      <c r="N1413" s="15"/>
      <c r="O1413" s="15"/>
      <c r="P1413" s="15"/>
      <c r="R1413" s="15"/>
      <c r="S1413" s="179"/>
      <c r="T1413" s="179"/>
      <c r="U1413" s="179"/>
      <c r="V1413" s="179"/>
      <c r="W1413" s="179"/>
      <c r="X1413" s="179"/>
      <c r="Y1413" s="179"/>
      <c r="Z1413" s="179"/>
      <c r="AA1413" s="179"/>
      <c r="AB1413" s="179"/>
      <c r="AC1413" s="179"/>
      <c r="AD1413" s="179"/>
      <c r="AE1413" s="179"/>
      <c r="AF1413" s="179"/>
      <c r="AG1413" s="179"/>
      <c r="AH1413" s="179"/>
      <c r="AI1413" s="179"/>
      <c r="AJ1413" s="179"/>
      <c r="AK1413" s="179"/>
      <c r="AL1413" s="179"/>
      <c r="AM1413" s="179"/>
      <c r="AN1413" s="179"/>
      <c r="AO1413" s="179"/>
      <c r="AP1413" s="179"/>
      <c r="AQ1413" s="179"/>
      <c r="AR1413" s="179"/>
      <c r="AS1413" s="179"/>
      <c r="AT1413" s="179"/>
      <c r="AU1413" s="179"/>
      <c r="AV1413" s="179"/>
      <c r="AW1413" s="179"/>
      <c r="AX1413" s="179"/>
      <c r="AY1413" s="179"/>
      <c r="AZ1413" s="179"/>
      <c r="BA1413" s="179"/>
      <c r="BB1413" s="179"/>
      <c r="BC1413" s="179"/>
      <c r="BD1413" s="179"/>
      <c r="BE1413" s="179"/>
      <c r="BF1413" s="179"/>
      <c r="BG1413" s="179"/>
      <c r="BH1413" s="179"/>
      <c r="BI1413" s="179"/>
      <c r="BJ1413" s="179"/>
      <c r="BK1413" s="179"/>
      <c r="BL1413" s="179"/>
      <c r="BM1413" s="179"/>
      <c r="BN1413" s="179"/>
      <c r="BO1413" s="179"/>
      <c r="BP1413" s="179"/>
      <c r="BQ1413" s="179"/>
      <c r="BR1413" s="179"/>
      <c r="BS1413" s="179"/>
      <c r="BT1413" s="179"/>
      <c r="BU1413" s="179"/>
      <c r="BV1413" s="179"/>
      <c r="BW1413" s="179"/>
      <c r="BX1413" s="179"/>
      <c r="BY1413" s="179"/>
      <c r="BZ1413" s="179"/>
      <c r="CA1413" s="179"/>
      <c r="CB1413" s="179"/>
      <c r="CC1413" s="179"/>
      <c r="CD1413" s="179"/>
      <c r="CE1413" s="179"/>
      <c r="CF1413" s="179"/>
      <c r="CG1413" s="179"/>
      <c r="CH1413" s="179"/>
      <c r="CI1413" s="179"/>
      <c r="CJ1413" s="179"/>
      <c r="CK1413" s="179"/>
      <c r="CL1413" s="179"/>
      <c r="CN1413" s="60"/>
      <c r="CO1413" s="179"/>
      <c r="CP1413" s="179"/>
      <c r="CQ1413" s="179"/>
      <c r="CR1413" s="179"/>
      <c r="CS1413" s="179"/>
      <c r="CT1413" s="179"/>
      <c r="CU1413" s="179"/>
      <c r="CV1413" s="179"/>
      <c r="CW1413" s="179"/>
      <c r="CX1413" s="179"/>
      <c r="CY1413" s="179"/>
      <c r="CZ1413" s="179"/>
      <c r="DA1413" s="179"/>
      <c r="DB1413" s="179"/>
      <c r="DC1413" s="179"/>
      <c r="DD1413" s="179"/>
      <c r="DE1413" s="179"/>
      <c r="DF1413" s="179"/>
      <c r="DG1413" s="179"/>
      <c r="DH1413" s="179"/>
      <c r="DI1413" s="179"/>
      <c r="DJ1413" s="179"/>
      <c r="DK1413" s="179"/>
      <c r="DL1413" s="179"/>
    </row>
    <row r="1414" spans="1:116" x14ac:dyDescent="0.4">
      <c r="A1414" s="3"/>
      <c r="B1414" t="s">
        <v>332</v>
      </c>
      <c r="D1414" t="s">
        <v>767</v>
      </c>
      <c r="E1414" s="8" t="str">
        <f t="shared" si="1752"/>
        <v>1414 FAPPE-S</v>
      </c>
      <c r="G1414" s="191" t="str">
        <f>G1387</f>
        <v>Secondary revenue driver</v>
      </c>
      <c r="H1414" s="90"/>
      <c r="I1414" s="213"/>
      <c r="J1414" s="213"/>
      <c r="K1414" s="214"/>
      <c r="L1414" s="214"/>
      <c r="M1414" s="214"/>
      <c r="N1414" s="214"/>
      <c r="O1414" s="214"/>
      <c r="P1414" s="214"/>
      <c r="R1414" s="214"/>
      <c r="S1414" s="4" t="str">
        <f t="shared" ref="S1414:AX1416" si="1758">ADDRESS(ROW(S1406),COLUMN(S1406),2)</f>
        <v>S$1406</v>
      </c>
      <c r="T1414" s="4" t="str">
        <f t="shared" si="1758"/>
        <v>T$1406</v>
      </c>
      <c r="U1414" s="4" t="str">
        <f t="shared" si="1758"/>
        <v>U$1406</v>
      </c>
      <c r="V1414" s="4" t="str">
        <f t="shared" si="1758"/>
        <v>V$1406</v>
      </c>
      <c r="W1414" s="4" t="str">
        <f t="shared" si="1758"/>
        <v>W$1406</v>
      </c>
      <c r="X1414" s="4" t="str">
        <f t="shared" si="1758"/>
        <v>X$1406</v>
      </c>
      <c r="Y1414" s="4" t="str">
        <f t="shared" si="1758"/>
        <v>Y$1406</v>
      </c>
      <c r="Z1414" s="4" t="str">
        <f t="shared" si="1758"/>
        <v>Z$1406</v>
      </c>
      <c r="AA1414" s="4" t="str">
        <f t="shared" si="1758"/>
        <v>AA$1406</v>
      </c>
      <c r="AB1414" s="4" t="str">
        <f t="shared" si="1758"/>
        <v>AB$1406</v>
      </c>
      <c r="AC1414" s="4" t="str">
        <f t="shared" si="1758"/>
        <v>AC$1406</v>
      </c>
      <c r="AD1414" s="4" t="str">
        <f t="shared" si="1758"/>
        <v>AD$1406</v>
      </c>
      <c r="AE1414" s="4" t="str">
        <f t="shared" si="1758"/>
        <v>AE$1406</v>
      </c>
      <c r="AF1414" s="4" t="str">
        <f t="shared" si="1758"/>
        <v>AF$1406</v>
      </c>
      <c r="AG1414" s="4" t="str">
        <f t="shared" si="1758"/>
        <v>AG$1406</v>
      </c>
      <c r="AH1414" s="4" t="str">
        <f t="shared" si="1758"/>
        <v>AH$1406</v>
      </c>
      <c r="AI1414" s="4" t="str">
        <f t="shared" si="1758"/>
        <v>AI$1406</v>
      </c>
      <c r="AJ1414" s="4" t="str">
        <f t="shared" si="1758"/>
        <v>AJ$1406</v>
      </c>
      <c r="AK1414" s="4" t="str">
        <f t="shared" si="1758"/>
        <v>AK$1406</v>
      </c>
      <c r="AL1414" s="4" t="str">
        <f t="shared" si="1758"/>
        <v>AL$1406</v>
      </c>
      <c r="AM1414" s="4" t="str">
        <f t="shared" si="1758"/>
        <v>AM$1406</v>
      </c>
      <c r="AN1414" s="4" t="str">
        <f t="shared" si="1758"/>
        <v>AN$1406</v>
      </c>
      <c r="AO1414" s="4" t="str">
        <f t="shared" si="1758"/>
        <v>AO$1406</v>
      </c>
      <c r="AP1414" s="4" t="str">
        <f t="shared" si="1758"/>
        <v>AP$1406</v>
      </c>
      <c r="AQ1414" s="4" t="str">
        <f t="shared" si="1758"/>
        <v>AQ$1406</v>
      </c>
      <c r="AR1414" s="4" t="str">
        <f t="shared" si="1758"/>
        <v>AR$1406</v>
      </c>
      <c r="AS1414" s="4" t="str">
        <f t="shared" si="1758"/>
        <v>AS$1406</v>
      </c>
      <c r="AT1414" s="4" t="str">
        <f t="shared" si="1758"/>
        <v>AT$1406</v>
      </c>
      <c r="AU1414" s="4" t="str">
        <f t="shared" si="1758"/>
        <v>AU$1406</v>
      </c>
      <c r="AV1414" s="4" t="str">
        <f t="shared" si="1758"/>
        <v>AV$1406</v>
      </c>
      <c r="AW1414" s="4" t="str">
        <f t="shared" si="1758"/>
        <v>AW$1406</v>
      </c>
      <c r="AX1414" s="4" t="str">
        <f t="shared" si="1758"/>
        <v>AX$1406</v>
      </c>
      <c r="AY1414" s="4" t="str">
        <f t="shared" ref="AY1414:CD1416" si="1759">ADDRESS(ROW(AY1406),COLUMN(AY1406),2)</f>
        <v>AY$1406</v>
      </c>
      <c r="AZ1414" s="4" t="str">
        <f t="shared" si="1759"/>
        <v>AZ$1406</v>
      </c>
      <c r="BA1414" s="4" t="str">
        <f t="shared" si="1759"/>
        <v>BA$1406</v>
      </c>
      <c r="BB1414" s="4" t="str">
        <f t="shared" si="1759"/>
        <v>BB$1406</v>
      </c>
      <c r="BC1414" s="4" t="str">
        <f t="shared" si="1759"/>
        <v>BC$1406</v>
      </c>
      <c r="BD1414" s="4" t="str">
        <f t="shared" si="1759"/>
        <v>BD$1406</v>
      </c>
      <c r="BE1414" s="4" t="str">
        <f t="shared" si="1759"/>
        <v>BE$1406</v>
      </c>
      <c r="BF1414" s="4" t="str">
        <f t="shared" si="1759"/>
        <v>BF$1406</v>
      </c>
      <c r="BG1414" s="4" t="str">
        <f t="shared" si="1759"/>
        <v>BG$1406</v>
      </c>
      <c r="BH1414" s="4" t="str">
        <f t="shared" si="1759"/>
        <v>BH$1406</v>
      </c>
      <c r="BI1414" s="4" t="str">
        <f t="shared" si="1759"/>
        <v>BI$1406</v>
      </c>
      <c r="BJ1414" s="4" t="str">
        <f t="shared" si="1759"/>
        <v>BJ$1406</v>
      </c>
      <c r="BK1414" s="4" t="str">
        <f t="shared" si="1759"/>
        <v>BK$1406</v>
      </c>
      <c r="BL1414" s="4" t="str">
        <f t="shared" si="1759"/>
        <v>BL$1406</v>
      </c>
      <c r="BM1414" s="4" t="str">
        <f t="shared" si="1759"/>
        <v>BM$1406</v>
      </c>
      <c r="BN1414" s="4" t="str">
        <f t="shared" si="1759"/>
        <v>BN$1406</v>
      </c>
      <c r="BO1414" s="4" t="str">
        <f t="shared" si="1759"/>
        <v>BO$1406</v>
      </c>
      <c r="BP1414" s="4" t="str">
        <f t="shared" si="1759"/>
        <v>BP$1406</v>
      </c>
      <c r="BQ1414" s="4" t="str">
        <f t="shared" si="1759"/>
        <v>BQ$1406</v>
      </c>
      <c r="BR1414" s="4" t="str">
        <f t="shared" si="1759"/>
        <v>BR$1406</v>
      </c>
      <c r="BS1414" s="4" t="str">
        <f t="shared" si="1759"/>
        <v>BS$1406</v>
      </c>
      <c r="BT1414" s="4" t="str">
        <f t="shared" si="1759"/>
        <v>BT$1406</v>
      </c>
      <c r="BU1414" s="4" t="str">
        <f t="shared" si="1759"/>
        <v>BU$1406</v>
      </c>
      <c r="BV1414" s="4" t="str">
        <f t="shared" si="1759"/>
        <v>BV$1406</v>
      </c>
      <c r="BW1414" s="4" t="str">
        <f t="shared" si="1759"/>
        <v>BW$1406</v>
      </c>
      <c r="BX1414" s="4" t="str">
        <f t="shared" si="1759"/>
        <v>BX$1406</v>
      </c>
      <c r="BY1414" s="4" t="str">
        <f t="shared" si="1759"/>
        <v>BY$1406</v>
      </c>
      <c r="BZ1414" s="4" t="str">
        <f t="shared" si="1759"/>
        <v>BZ$1406</v>
      </c>
      <c r="CA1414" s="4" t="str">
        <f t="shared" si="1759"/>
        <v>CA$1406</v>
      </c>
      <c r="CB1414" s="4" t="str">
        <f t="shared" si="1759"/>
        <v>CB$1406</v>
      </c>
      <c r="CC1414" s="4" t="str">
        <f t="shared" si="1759"/>
        <v>CC$1406</v>
      </c>
      <c r="CD1414" s="4" t="str">
        <f t="shared" si="1759"/>
        <v>CD$1406</v>
      </c>
      <c r="CE1414" s="4" t="str">
        <f t="shared" ref="CE1414:CL1416" si="1760">ADDRESS(ROW(CE1406),COLUMN(CE1406),2)</f>
        <v>CE$1406</v>
      </c>
      <c r="CF1414" s="4" t="str">
        <f t="shared" si="1760"/>
        <v>CF$1406</v>
      </c>
      <c r="CG1414" s="4" t="str">
        <f t="shared" si="1760"/>
        <v>CG$1406</v>
      </c>
      <c r="CH1414" s="4" t="str">
        <f t="shared" si="1760"/>
        <v>CH$1406</v>
      </c>
      <c r="CI1414" s="4" t="str">
        <f t="shared" si="1760"/>
        <v>CI$1406</v>
      </c>
      <c r="CJ1414" s="4" t="str">
        <f t="shared" si="1760"/>
        <v>CJ$1406</v>
      </c>
      <c r="CK1414" s="4" t="str">
        <f t="shared" si="1760"/>
        <v>CK$1406</v>
      </c>
      <c r="CL1414" s="4" t="str">
        <f t="shared" si="1760"/>
        <v>CL$1406</v>
      </c>
      <c r="CN1414" s="213"/>
      <c r="CO1414" s="4" t="str">
        <f t="shared" ref="CO1414:DL1416" si="1761">ADDRESS(ROW(CO1406),COLUMN(CO1406),2)</f>
        <v>CO$1406</v>
      </c>
      <c r="CP1414" s="4" t="str">
        <f t="shared" si="1761"/>
        <v>CP$1406</v>
      </c>
      <c r="CQ1414" s="4" t="str">
        <f t="shared" si="1761"/>
        <v>CQ$1406</v>
      </c>
      <c r="CR1414" s="4" t="str">
        <f t="shared" si="1761"/>
        <v>CR$1406</v>
      </c>
      <c r="CS1414" s="4" t="str">
        <f t="shared" si="1761"/>
        <v>CS$1406</v>
      </c>
      <c r="CT1414" s="4" t="str">
        <f t="shared" si="1761"/>
        <v>CT$1406</v>
      </c>
      <c r="CU1414" s="4" t="str">
        <f t="shared" si="1761"/>
        <v>CU$1406</v>
      </c>
      <c r="CV1414" s="4" t="str">
        <f t="shared" si="1761"/>
        <v>CV$1406</v>
      </c>
      <c r="CW1414" s="4" t="str">
        <f t="shared" si="1761"/>
        <v>CW$1406</v>
      </c>
      <c r="CX1414" s="4" t="str">
        <f t="shared" si="1761"/>
        <v>CX$1406</v>
      </c>
      <c r="CY1414" s="4" t="str">
        <f t="shared" si="1761"/>
        <v>CY$1406</v>
      </c>
      <c r="CZ1414" s="4" t="str">
        <f t="shared" si="1761"/>
        <v>CZ$1406</v>
      </c>
      <c r="DA1414" s="4" t="str">
        <f t="shared" si="1761"/>
        <v>DA$1406</v>
      </c>
      <c r="DB1414" s="4" t="str">
        <f t="shared" si="1761"/>
        <v>DB$1406</v>
      </c>
      <c r="DC1414" s="4" t="str">
        <f t="shared" si="1761"/>
        <v>DC$1406</v>
      </c>
      <c r="DD1414" s="4" t="str">
        <f t="shared" si="1761"/>
        <v>DD$1406</v>
      </c>
      <c r="DE1414" s="4" t="str">
        <f t="shared" si="1761"/>
        <v>DE$1406</v>
      </c>
      <c r="DF1414" s="4" t="str">
        <f t="shared" si="1761"/>
        <v>DF$1406</v>
      </c>
      <c r="DG1414" s="4" t="str">
        <f t="shared" si="1761"/>
        <v>DG$1406</v>
      </c>
      <c r="DH1414" s="4" t="str">
        <f t="shared" si="1761"/>
        <v>DH$1406</v>
      </c>
      <c r="DI1414" s="4" t="str">
        <f t="shared" si="1761"/>
        <v>DI$1406</v>
      </c>
      <c r="DJ1414" s="4" t="str">
        <f t="shared" si="1761"/>
        <v>DJ$1406</v>
      </c>
      <c r="DK1414" s="4" t="str">
        <f t="shared" si="1761"/>
        <v>DK$1406</v>
      </c>
      <c r="DL1414" s="4" t="str">
        <f t="shared" si="1761"/>
        <v>DL$1406</v>
      </c>
    </row>
    <row r="1415" spans="1:116" x14ac:dyDescent="0.4">
      <c r="B1415" t="s">
        <v>332</v>
      </c>
      <c r="D1415" t="s">
        <v>767</v>
      </c>
      <c r="E1415" s="8" t="str">
        <f t="shared" si="1752"/>
        <v>1415 FAPPE-S</v>
      </c>
      <c r="G1415" s="136" t="str">
        <f>G1388</f>
        <v>Secondary volume driver</v>
      </c>
      <c r="H1415" s="12"/>
      <c r="I1415" s="60"/>
      <c r="J1415" s="60"/>
      <c r="K1415" s="15"/>
      <c r="L1415" s="15"/>
      <c r="M1415" s="15"/>
      <c r="N1415" s="15"/>
      <c r="O1415" s="15"/>
      <c r="P1415" s="15"/>
      <c r="R1415" s="15"/>
      <c r="S1415" s="179" t="str">
        <f t="shared" ref="S1415:AX1417" si="1762">S1388</f>
        <v>S$19</v>
      </c>
      <c r="T1415" s="179" t="str">
        <f t="shared" si="1762"/>
        <v>T$19</v>
      </c>
      <c r="U1415" s="179" t="str">
        <f t="shared" si="1762"/>
        <v>U$19</v>
      </c>
      <c r="V1415" s="179" t="str">
        <f t="shared" si="1762"/>
        <v>V$19</v>
      </c>
      <c r="W1415" s="179" t="str">
        <f t="shared" si="1762"/>
        <v>W$19</v>
      </c>
      <c r="X1415" s="179" t="str">
        <f t="shared" si="1762"/>
        <v>X$19</v>
      </c>
      <c r="Y1415" s="179" t="str">
        <f t="shared" si="1762"/>
        <v>Y$19</v>
      </c>
      <c r="Z1415" s="179" t="str">
        <f t="shared" si="1762"/>
        <v>Z$19</v>
      </c>
      <c r="AA1415" s="179" t="str">
        <f t="shared" si="1762"/>
        <v>AA$19</v>
      </c>
      <c r="AB1415" s="179" t="str">
        <f t="shared" si="1762"/>
        <v>AB$19</v>
      </c>
      <c r="AC1415" s="179" t="str">
        <f t="shared" si="1762"/>
        <v>AC$19</v>
      </c>
      <c r="AD1415" s="179" t="str">
        <f t="shared" si="1762"/>
        <v>AD$19</v>
      </c>
      <c r="AE1415" s="179" t="str">
        <f t="shared" si="1762"/>
        <v>AE$19</v>
      </c>
      <c r="AF1415" s="179" t="str">
        <f t="shared" si="1762"/>
        <v>AF$19</v>
      </c>
      <c r="AG1415" s="179" t="str">
        <f t="shared" si="1762"/>
        <v>AG$19</v>
      </c>
      <c r="AH1415" s="179" t="str">
        <f t="shared" si="1762"/>
        <v>AH$19</v>
      </c>
      <c r="AI1415" s="179" t="str">
        <f t="shared" si="1762"/>
        <v>AI$19</v>
      </c>
      <c r="AJ1415" s="179" t="str">
        <f t="shared" si="1762"/>
        <v>AJ$19</v>
      </c>
      <c r="AK1415" s="179" t="str">
        <f t="shared" si="1762"/>
        <v>AK$19</v>
      </c>
      <c r="AL1415" s="179" t="str">
        <f t="shared" si="1762"/>
        <v>AL$19</v>
      </c>
      <c r="AM1415" s="179" t="str">
        <f t="shared" si="1762"/>
        <v>AM$19</v>
      </c>
      <c r="AN1415" s="179" t="str">
        <f t="shared" si="1762"/>
        <v>AN$19</v>
      </c>
      <c r="AO1415" s="179" t="str">
        <f t="shared" si="1762"/>
        <v>AO$19</v>
      </c>
      <c r="AP1415" s="179" t="str">
        <f t="shared" si="1762"/>
        <v>AP$19</v>
      </c>
      <c r="AQ1415" s="179" t="str">
        <f t="shared" si="1762"/>
        <v>AQ$19</v>
      </c>
      <c r="AR1415" s="179" t="str">
        <f t="shared" si="1762"/>
        <v>AR$19</v>
      </c>
      <c r="AS1415" s="179" t="str">
        <f t="shared" si="1762"/>
        <v>AS$19</v>
      </c>
      <c r="AT1415" s="179" t="str">
        <f t="shared" si="1762"/>
        <v>AT$19</v>
      </c>
      <c r="AU1415" s="179" t="str">
        <f t="shared" si="1762"/>
        <v>AU$19</v>
      </c>
      <c r="AV1415" s="179" t="str">
        <f t="shared" si="1762"/>
        <v>AV$19</v>
      </c>
      <c r="AW1415" s="179" t="str">
        <f t="shared" si="1762"/>
        <v>AW$19</v>
      </c>
      <c r="AX1415" s="179" t="str">
        <f t="shared" si="1762"/>
        <v>AX$19</v>
      </c>
      <c r="AY1415" s="179" t="str">
        <f t="shared" ref="AY1415:CD1417" si="1763">AY1388</f>
        <v>AY$19</v>
      </c>
      <c r="AZ1415" s="179" t="str">
        <f t="shared" si="1763"/>
        <v>AZ$19</v>
      </c>
      <c r="BA1415" s="179" t="str">
        <f t="shared" si="1763"/>
        <v>BA$19</v>
      </c>
      <c r="BB1415" s="179" t="str">
        <f t="shared" si="1763"/>
        <v>BB$19</v>
      </c>
      <c r="BC1415" s="179" t="str">
        <f t="shared" si="1763"/>
        <v>BC$19</v>
      </c>
      <c r="BD1415" s="179" t="str">
        <f t="shared" si="1763"/>
        <v>BD$19</v>
      </c>
      <c r="BE1415" s="179" t="str">
        <f t="shared" si="1763"/>
        <v>BE$19</v>
      </c>
      <c r="BF1415" s="179" t="str">
        <f t="shared" si="1763"/>
        <v>BF$19</v>
      </c>
      <c r="BG1415" s="179" t="str">
        <f t="shared" si="1763"/>
        <v>BG$19</v>
      </c>
      <c r="BH1415" s="179" t="str">
        <f t="shared" si="1763"/>
        <v>BH$19</v>
      </c>
      <c r="BI1415" s="179" t="str">
        <f t="shared" si="1763"/>
        <v>BI$19</v>
      </c>
      <c r="BJ1415" s="179" t="str">
        <f t="shared" si="1763"/>
        <v>BJ$19</v>
      </c>
      <c r="BK1415" s="179" t="str">
        <f t="shared" si="1763"/>
        <v>BK$19</v>
      </c>
      <c r="BL1415" s="179" t="str">
        <f t="shared" si="1763"/>
        <v>BL$19</v>
      </c>
      <c r="BM1415" s="179" t="str">
        <f t="shared" si="1763"/>
        <v>BM$19</v>
      </c>
      <c r="BN1415" s="179" t="str">
        <f t="shared" si="1763"/>
        <v>BN$19</v>
      </c>
      <c r="BO1415" s="179" t="str">
        <f t="shared" si="1763"/>
        <v>BO$19</v>
      </c>
      <c r="BP1415" s="179" t="str">
        <f t="shared" si="1763"/>
        <v>BP$19</v>
      </c>
      <c r="BQ1415" s="179" t="str">
        <f t="shared" si="1763"/>
        <v>BQ$19</v>
      </c>
      <c r="BR1415" s="179" t="str">
        <f t="shared" si="1763"/>
        <v>BR$19</v>
      </c>
      <c r="BS1415" s="179" t="str">
        <f t="shared" si="1763"/>
        <v>BS$19</v>
      </c>
      <c r="BT1415" s="179" t="str">
        <f t="shared" si="1763"/>
        <v>BT$19</v>
      </c>
      <c r="BU1415" s="179" t="str">
        <f t="shared" si="1763"/>
        <v>BU$19</v>
      </c>
      <c r="BV1415" s="179" t="str">
        <f t="shared" si="1763"/>
        <v>BV$19</v>
      </c>
      <c r="BW1415" s="179" t="str">
        <f t="shared" si="1763"/>
        <v>BW$19</v>
      </c>
      <c r="BX1415" s="179" t="str">
        <f t="shared" si="1763"/>
        <v>BX$19</v>
      </c>
      <c r="BY1415" s="179" t="str">
        <f t="shared" si="1763"/>
        <v>BY$19</v>
      </c>
      <c r="BZ1415" s="179" t="str">
        <f t="shared" si="1763"/>
        <v>BZ$19</v>
      </c>
      <c r="CA1415" s="179" t="str">
        <f t="shared" si="1763"/>
        <v>CA$19</v>
      </c>
      <c r="CB1415" s="179" t="str">
        <f t="shared" si="1763"/>
        <v>CB$19</v>
      </c>
      <c r="CC1415" s="179" t="str">
        <f t="shared" si="1763"/>
        <v>CC$19</v>
      </c>
      <c r="CD1415" s="179" t="str">
        <f t="shared" si="1763"/>
        <v>CD$19</v>
      </c>
      <c r="CE1415" s="179" t="str">
        <f t="shared" ref="CE1415:CL1417" si="1764">CE1388</f>
        <v>CE$19</v>
      </c>
      <c r="CF1415" s="179" t="str">
        <f t="shared" si="1764"/>
        <v>CF$19</v>
      </c>
      <c r="CG1415" s="179" t="str">
        <f t="shared" si="1764"/>
        <v>CG$19</v>
      </c>
      <c r="CH1415" s="179" t="str">
        <f t="shared" si="1764"/>
        <v>CH$19</v>
      </c>
      <c r="CI1415" s="179" t="str">
        <f t="shared" si="1764"/>
        <v>CI$19</v>
      </c>
      <c r="CJ1415" s="179" t="str">
        <f t="shared" si="1764"/>
        <v>CJ$19</v>
      </c>
      <c r="CK1415" s="179" t="str">
        <f t="shared" si="1764"/>
        <v>CK$19</v>
      </c>
      <c r="CL1415" s="179" t="str">
        <f t="shared" si="1764"/>
        <v>CL$19</v>
      </c>
      <c r="CN1415" s="60"/>
      <c r="CO1415" s="179" t="str">
        <f t="shared" ref="CO1415:DL1417" si="1765">CO1388</f>
        <v>CO$19</v>
      </c>
      <c r="CP1415" s="179" t="str">
        <f t="shared" si="1765"/>
        <v>CP$19</v>
      </c>
      <c r="CQ1415" s="179" t="str">
        <f t="shared" si="1765"/>
        <v>CQ$19</v>
      </c>
      <c r="CR1415" s="179" t="str">
        <f t="shared" si="1765"/>
        <v>CR$19</v>
      </c>
      <c r="CS1415" s="179" t="str">
        <f t="shared" si="1765"/>
        <v>CS$19</v>
      </c>
      <c r="CT1415" s="179" t="str">
        <f t="shared" si="1765"/>
        <v>CT$19</v>
      </c>
      <c r="CU1415" s="179" t="str">
        <f t="shared" si="1765"/>
        <v>CU$19</v>
      </c>
      <c r="CV1415" s="179" t="str">
        <f t="shared" si="1765"/>
        <v>CV$19</v>
      </c>
      <c r="CW1415" s="179" t="str">
        <f t="shared" si="1765"/>
        <v>CW$19</v>
      </c>
      <c r="CX1415" s="179" t="str">
        <f t="shared" si="1765"/>
        <v>CX$19</v>
      </c>
      <c r="CY1415" s="179" t="str">
        <f t="shared" si="1765"/>
        <v>CY$19</v>
      </c>
      <c r="CZ1415" s="179" t="str">
        <f t="shared" si="1765"/>
        <v>CZ$19</v>
      </c>
      <c r="DA1415" s="179" t="str">
        <f t="shared" si="1765"/>
        <v>DA$19</v>
      </c>
      <c r="DB1415" s="179" t="str">
        <f t="shared" si="1765"/>
        <v>DB$19</v>
      </c>
      <c r="DC1415" s="179" t="str">
        <f t="shared" si="1765"/>
        <v>DC$19</v>
      </c>
      <c r="DD1415" s="179" t="str">
        <f t="shared" si="1765"/>
        <v>DD$19</v>
      </c>
      <c r="DE1415" s="179" t="str">
        <f t="shared" si="1765"/>
        <v>DE$19</v>
      </c>
      <c r="DF1415" s="179" t="str">
        <f t="shared" si="1765"/>
        <v>DF$19</v>
      </c>
      <c r="DG1415" s="179" t="str">
        <f t="shared" si="1765"/>
        <v>DG$19</v>
      </c>
      <c r="DH1415" s="179" t="str">
        <f t="shared" si="1765"/>
        <v>DH$19</v>
      </c>
      <c r="DI1415" s="179" t="str">
        <f t="shared" si="1765"/>
        <v>DI$19</v>
      </c>
      <c r="DJ1415" s="179" t="str">
        <f t="shared" si="1765"/>
        <v>DJ$19</v>
      </c>
      <c r="DK1415" s="179" t="str">
        <f t="shared" si="1765"/>
        <v>DK$19</v>
      </c>
      <c r="DL1415" s="179" t="str">
        <f t="shared" si="1765"/>
        <v>DL$19</v>
      </c>
    </row>
    <row r="1416" spans="1:116" x14ac:dyDescent="0.4">
      <c r="A1416" s="174"/>
      <c r="E1416" s="8"/>
      <c r="G1416" s="175" t="s">
        <v>490</v>
      </c>
      <c r="H1416" s="174"/>
      <c r="I1416" s="176"/>
      <c r="J1416" s="176"/>
      <c r="K1416" s="197"/>
      <c r="L1416" s="197"/>
      <c r="M1416" s="197"/>
      <c r="N1416" s="197"/>
      <c r="O1416" s="197"/>
      <c r="P1416" s="197"/>
      <c r="R1416" s="198"/>
      <c r="S1416" s="174"/>
      <c r="T1416" s="174"/>
      <c r="U1416" s="174"/>
      <c r="V1416" s="174"/>
      <c r="W1416" s="174"/>
      <c r="X1416" s="174"/>
      <c r="Y1416" s="174"/>
      <c r="Z1416" s="174"/>
      <c r="AA1416" s="174"/>
      <c r="AB1416" s="174"/>
      <c r="AC1416" s="174"/>
      <c r="AD1416" s="174"/>
      <c r="AE1416" s="174"/>
      <c r="AF1416" s="174"/>
      <c r="AG1416" s="174"/>
      <c r="AH1416" s="174"/>
      <c r="AI1416" s="174"/>
      <c r="AJ1416" s="174"/>
      <c r="AK1416" s="174"/>
      <c r="AL1416" s="174"/>
      <c r="AM1416" s="174"/>
      <c r="AN1416" s="174"/>
      <c r="AO1416" s="174"/>
      <c r="AP1416" s="174"/>
      <c r="AQ1416" s="174"/>
      <c r="AR1416" s="174"/>
      <c r="AS1416" s="174"/>
      <c r="AT1416" s="174"/>
      <c r="AU1416" s="174"/>
      <c r="AV1416" s="174"/>
      <c r="AW1416" s="174"/>
      <c r="AX1416" s="174"/>
      <c r="AY1416" s="174"/>
      <c r="AZ1416" s="174"/>
      <c r="BA1416" s="174"/>
      <c r="BB1416" s="174"/>
      <c r="BC1416" s="174"/>
      <c r="BD1416" s="174"/>
      <c r="BE1416" s="174"/>
      <c r="BF1416" s="174"/>
      <c r="BG1416" s="174"/>
      <c r="BH1416" s="174"/>
      <c r="BI1416" s="174"/>
      <c r="BJ1416" s="174"/>
      <c r="BK1416" s="174"/>
      <c r="BL1416" s="174"/>
      <c r="BM1416" s="174"/>
      <c r="BN1416" s="174"/>
      <c r="BO1416" s="174"/>
      <c r="BP1416" s="174"/>
      <c r="BQ1416" s="174"/>
      <c r="BR1416" s="174"/>
      <c r="BS1416" s="174"/>
      <c r="BT1416" s="174"/>
      <c r="BU1416" s="174"/>
      <c r="BV1416" s="174"/>
      <c r="BW1416" s="174"/>
      <c r="BX1416" s="174"/>
      <c r="BY1416" s="174"/>
      <c r="BZ1416" s="174"/>
      <c r="CA1416" s="174"/>
      <c r="CB1416" s="174"/>
      <c r="CC1416" s="174"/>
      <c r="CD1416" s="174"/>
      <c r="CE1416" s="174"/>
      <c r="CF1416" s="174"/>
      <c r="CG1416" s="174"/>
      <c r="CH1416" s="174"/>
      <c r="CI1416" s="174"/>
      <c r="CJ1416" s="174"/>
      <c r="CK1416" s="174"/>
      <c r="CL1416" s="174"/>
      <c r="CN1416" s="176"/>
      <c r="CO1416" s="174"/>
      <c r="CP1416" s="174"/>
      <c r="CQ1416" s="174"/>
      <c r="CR1416" s="174"/>
      <c r="CS1416" s="174"/>
      <c r="CT1416" s="174"/>
      <c r="CU1416" s="174"/>
      <c r="CV1416" s="174"/>
      <c r="CW1416" s="174"/>
      <c r="CX1416" s="174"/>
      <c r="CY1416" s="174"/>
      <c r="CZ1416" s="174"/>
      <c r="DA1416" s="174"/>
      <c r="DB1416" s="174"/>
      <c r="DC1416" s="174"/>
      <c r="DD1416" s="174"/>
      <c r="DE1416" s="174"/>
      <c r="DF1416" s="174"/>
      <c r="DG1416" s="174"/>
      <c r="DH1416" s="174"/>
      <c r="DI1416" s="174"/>
      <c r="DJ1416" s="174"/>
      <c r="DK1416" s="174"/>
      <c r="DL1416" s="174"/>
    </row>
    <row r="1417" spans="1:116" x14ac:dyDescent="0.4">
      <c r="A1417" s="174"/>
      <c r="E1417" s="8"/>
      <c r="G1417" s="175" t="s">
        <v>492</v>
      </c>
      <c r="H1417" s="174"/>
      <c r="I1417" s="176"/>
      <c r="J1417" s="176"/>
      <c r="K1417" s="197"/>
      <c r="L1417" s="197"/>
      <c r="M1417" s="197"/>
      <c r="N1417" s="197"/>
      <c r="O1417" s="197"/>
      <c r="P1417" s="197"/>
      <c r="R1417" s="198"/>
      <c r="S1417" s="174"/>
      <c r="T1417" s="174"/>
      <c r="U1417" s="174"/>
      <c r="V1417" s="174"/>
      <c r="W1417" s="174"/>
      <c r="X1417" s="174"/>
      <c r="Y1417" s="174"/>
      <c r="Z1417" s="174"/>
      <c r="AA1417" s="174"/>
      <c r="AB1417" s="174"/>
      <c r="AC1417" s="174"/>
      <c r="AD1417" s="174"/>
      <c r="AE1417" s="174"/>
      <c r="AF1417" s="174"/>
      <c r="AG1417" s="174"/>
      <c r="AH1417" s="174"/>
      <c r="AI1417" s="174"/>
      <c r="AJ1417" s="174"/>
      <c r="AK1417" s="174"/>
      <c r="AL1417" s="174"/>
      <c r="AM1417" s="174"/>
      <c r="AN1417" s="174"/>
      <c r="AO1417" s="174"/>
      <c r="AP1417" s="174"/>
      <c r="AQ1417" s="174"/>
      <c r="AR1417" s="174"/>
      <c r="AS1417" s="174"/>
      <c r="AT1417" s="174"/>
      <c r="AU1417" s="174"/>
      <c r="AV1417" s="174"/>
      <c r="AW1417" s="174"/>
      <c r="AX1417" s="174"/>
      <c r="AY1417" s="174"/>
      <c r="AZ1417" s="174"/>
      <c r="BA1417" s="174"/>
      <c r="BB1417" s="174"/>
      <c r="BC1417" s="174"/>
      <c r="BD1417" s="174"/>
      <c r="BE1417" s="174"/>
      <c r="BF1417" s="174"/>
      <c r="BG1417" s="174"/>
      <c r="BH1417" s="174"/>
      <c r="BI1417" s="174"/>
      <c r="BJ1417" s="174"/>
      <c r="BK1417" s="174"/>
      <c r="BL1417" s="174"/>
      <c r="BM1417" s="174"/>
      <c r="BN1417" s="174"/>
      <c r="BO1417" s="174"/>
      <c r="BP1417" s="174"/>
      <c r="BQ1417" s="174"/>
      <c r="BR1417" s="174"/>
      <c r="BS1417" s="174"/>
      <c r="BT1417" s="174"/>
      <c r="BU1417" s="174"/>
      <c r="BV1417" s="174"/>
      <c r="BW1417" s="174"/>
      <c r="BX1417" s="174"/>
      <c r="BY1417" s="174"/>
      <c r="BZ1417" s="174"/>
      <c r="CA1417" s="174"/>
      <c r="CB1417" s="174"/>
      <c r="CC1417" s="174"/>
      <c r="CD1417" s="174"/>
      <c r="CE1417" s="174"/>
      <c r="CF1417" s="174"/>
      <c r="CG1417" s="174"/>
      <c r="CH1417" s="174"/>
      <c r="CI1417" s="174"/>
      <c r="CJ1417" s="174"/>
      <c r="CK1417" s="174"/>
      <c r="CL1417" s="174"/>
      <c r="CN1417" s="176"/>
      <c r="CO1417" s="174"/>
      <c r="CP1417" s="174"/>
      <c r="CQ1417" s="174"/>
      <c r="CR1417" s="174"/>
      <c r="CS1417" s="174"/>
      <c r="CT1417" s="174"/>
      <c r="CU1417" s="174"/>
      <c r="CV1417" s="174"/>
      <c r="CW1417" s="174"/>
      <c r="CX1417" s="174"/>
      <c r="CY1417" s="174"/>
      <c r="CZ1417" s="174"/>
      <c r="DA1417" s="174"/>
      <c r="DB1417" s="174"/>
      <c r="DC1417" s="174"/>
      <c r="DD1417" s="174"/>
      <c r="DE1417" s="174"/>
      <c r="DF1417" s="174"/>
      <c r="DG1417" s="174"/>
      <c r="DH1417" s="174"/>
      <c r="DI1417" s="174"/>
      <c r="DJ1417" s="174"/>
      <c r="DK1417" s="174"/>
      <c r="DL1417" s="174"/>
    </row>
    <row r="1418" spans="1:116" x14ac:dyDescent="0.4">
      <c r="A1418" s="174"/>
      <c r="E1418" s="8"/>
      <c r="G1418" s="175" t="s">
        <v>461</v>
      </c>
      <c r="H1418" s="174"/>
      <c r="I1418" s="176"/>
      <c r="J1418" s="176"/>
      <c r="K1418" s="197"/>
      <c r="L1418" s="197"/>
      <c r="M1418" s="197"/>
      <c r="N1418" s="197"/>
      <c r="O1418" s="197"/>
      <c r="P1418" s="197"/>
      <c r="R1418" s="198"/>
      <c r="S1418" s="199" t="str">
        <f t="shared" ref="S1418:AX1418" si="1766">S$20</f>
        <v>S$16</v>
      </c>
      <c r="T1418" s="199" t="str">
        <f t="shared" si="1766"/>
        <v>T$16</v>
      </c>
      <c r="U1418" s="199" t="str">
        <f t="shared" si="1766"/>
        <v>U$16</v>
      </c>
      <c r="V1418" s="199" t="str">
        <f t="shared" si="1766"/>
        <v>V$16</v>
      </c>
      <c r="W1418" s="199" t="str">
        <f t="shared" si="1766"/>
        <v>W$16</v>
      </c>
      <c r="X1418" s="199" t="str">
        <f t="shared" si="1766"/>
        <v>X$16</v>
      </c>
      <c r="Y1418" s="199" t="str">
        <f t="shared" si="1766"/>
        <v>Y$16</v>
      </c>
      <c r="Z1418" s="199" t="str">
        <f t="shared" si="1766"/>
        <v>Z$16</v>
      </c>
      <c r="AA1418" s="199" t="str">
        <f t="shared" si="1766"/>
        <v>AA$16</v>
      </c>
      <c r="AB1418" s="199" t="str">
        <f t="shared" si="1766"/>
        <v>AB$16</v>
      </c>
      <c r="AC1418" s="199" t="str">
        <f t="shared" si="1766"/>
        <v>AC$16</v>
      </c>
      <c r="AD1418" s="199" t="str">
        <f t="shared" si="1766"/>
        <v>AD$16</v>
      </c>
      <c r="AE1418" s="199" t="str">
        <f t="shared" si="1766"/>
        <v>AE$16</v>
      </c>
      <c r="AF1418" s="199" t="str">
        <f t="shared" si="1766"/>
        <v>AF$16</v>
      </c>
      <c r="AG1418" s="199" t="str">
        <f t="shared" si="1766"/>
        <v>AG$16</v>
      </c>
      <c r="AH1418" s="199" t="str">
        <f t="shared" si="1766"/>
        <v>AH$16</v>
      </c>
      <c r="AI1418" s="199" t="str">
        <f t="shared" si="1766"/>
        <v>AI$16</v>
      </c>
      <c r="AJ1418" s="199" t="str">
        <f t="shared" si="1766"/>
        <v>AJ$16</v>
      </c>
      <c r="AK1418" s="199" t="str">
        <f t="shared" si="1766"/>
        <v>AK$16</v>
      </c>
      <c r="AL1418" s="199" t="str">
        <f t="shared" si="1766"/>
        <v>AL$16</v>
      </c>
      <c r="AM1418" s="199" t="str">
        <f t="shared" si="1766"/>
        <v>AM$16</v>
      </c>
      <c r="AN1418" s="199" t="str">
        <f t="shared" si="1766"/>
        <v>AN$16</v>
      </c>
      <c r="AO1418" s="199" t="str">
        <f t="shared" si="1766"/>
        <v>AO$16</v>
      </c>
      <c r="AP1418" s="199" t="str">
        <f t="shared" si="1766"/>
        <v>AP$16</v>
      </c>
      <c r="AQ1418" s="199" t="str">
        <f t="shared" si="1766"/>
        <v>AQ$16</v>
      </c>
      <c r="AR1418" s="199" t="str">
        <f t="shared" si="1766"/>
        <v>AR$16</v>
      </c>
      <c r="AS1418" s="199" t="str">
        <f t="shared" si="1766"/>
        <v>AS$16</v>
      </c>
      <c r="AT1418" s="199" t="str">
        <f t="shared" si="1766"/>
        <v>AT$16</v>
      </c>
      <c r="AU1418" s="199" t="str">
        <f t="shared" si="1766"/>
        <v>AU$16</v>
      </c>
      <c r="AV1418" s="199" t="str">
        <f t="shared" si="1766"/>
        <v>AV$16</v>
      </c>
      <c r="AW1418" s="199" t="str">
        <f t="shared" si="1766"/>
        <v>AW$16</v>
      </c>
      <c r="AX1418" s="199" t="str">
        <f t="shared" si="1766"/>
        <v>AX$16</v>
      </c>
      <c r="AY1418" s="199" t="str">
        <f t="shared" ref="AY1418:CD1418" si="1767">AY$20</f>
        <v>AY$16</v>
      </c>
      <c r="AZ1418" s="199" t="str">
        <f t="shared" si="1767"/>
        <v>AZ$16</v>
      </c>
      <c r="BA1418" s="199" t="str">
        <f t="shared" si="1767"/>
        <v>BA$16</v>
      </c>
      <c r="BB1418" s="199" t="str">
        <f t="shared" si="1767"/>
        <v>BB$16</v>
      </c>
      <c r="BC1418" s="199" t="str">
        <f t="shared" si="1767"/>
        <v>BC$16</v>
      </c>
      <c r="BD1418" s="199" t="str">
        <f t="shared" si="1767"/>
        <v>BD$16</v>
      </c>
      <c r="BE1418" s="199" t="str">
        <f t="shared" si="1767"/>
        <v>BE$16</v>
      </c>
      <c r="BF1418" s="199" t="str">
        <f t="shared" si="1767"/>
        <v>BF$16</v>
      </c>
      <c r="BG1418" s="199" t="str">
        <f t="shared" si="1767"/>
        <v>BG$16</v>
      </c>
      <c r="BH1418" s="199" t="str">
        <f t="shared" si="1767"/>
        <v>BH$16</v>
      </c>
      <c r="BI1418" s="199" t="str">
        <f t="shared" si="1767"/>
        <v>BI$16</v>
      </c>
      <c r="BJ1418" s="199" t="str">
        <f t="shared" si="1767"/>
        <v>BJ$16</v>
      </c>
      <c r="BK1418" s="199" t="str">
        <f t="shared" si="1767"/>
        <v>BK$16</v>
      </c>
      <c r="BL1418" s="199" t="str">
        <f t="shared" si="1767"/>
        <v>BL$16</v>
      </c>
      <c r="BM1418" s="199" t="str">
        <f t="shared" si="1767"/>
        <v>BM$16</v>
      </c>
      <c r="BN1418" s="199" t="str">
        <f t="shared" si="1767"/>
        <v>BN$16</v>
      </c>
      <c r="BO1418" s="199" t="str">
        <f t="shared" si="1767"/>
        <v>BO$16</v>
      </c>
      <c r="BP1418" s="199" t="str">
        <f t="shared" si="1767"/>
        <v>BP$16</v>
      </c>
      <c r="BQ1418" s="199" t="str">
        <f t="shared" si="1767"/>
        <v>BQ$16</v>
      </c>
      <c r="BR1418" s="199" t="str">
        <f t="shared" si="1767"/>
        <v>BR$16</v>
      </c>
      <c r="BS1418" s="199" t="str">
        <f t="shared" si="1767"/>
        <v>BS$16</v>
      </c>
      <c r="BT1418" s="199" t="str">
        <f t="shared" si="1767"/>
        <v>BT$16</v>
      </c>
      <c r="BU1418" s="199" t="str">
        <f t="shared" si="1767"/>
        <v>BU$16</v>
      </c>
      <c r="BV1418" s="199" t="str">
        <f t="shared" si="1767"/>
        <v>BV$16</v>
      </c>
      <c r="BW1418" s="199" t="str">
        <f t="shared" si="1767"/>
        <v>BW$16</v>
      </c>
      <c r="BX1418" s="199" t="str">
        <f t="shared" si="1767"/>
        <v>BX$16</v>
      </c>
      <c r="BY1418" s="199" t="str">
        <f t="shared" si="1767"/>
        <v>BY$16</v>
      </c>
      <c r="BZ1418" s="199" t="str">
        <f t="shared" si="1767"/>
        <v>BZ$16</v>
      </c>
      <c r="CA1418" s="199" t="str">
        <f t="shared" si="1767"/>
        <v>CA$16</v>
      </c>
      <c r="CB1418" s="199" t="str">
        <f t="shared" si="1767"/>
        <v>CB$16</v>
      </c>
      <c r="CC1418" s="199" t="str">
        <f t="shared" si="1767"/>
        <v>CC$16</v>
      </c>
      <c r="CD1418" s="199" t="str">
        <f t="shared" si="1767"/>
        <v>CD$16</v>
      </c>
      <c r="CE1418" s="199" t="str">
        <f t="shared" ref="CE1418:CL1418" si="1768">CE$20</f>
        <v>CE$16</v>
      </c>
      <c r="CF1418" s="199" t="str">
        <f t="shared" si="1768"/>
        <v>CF$16</v>
      </c>
      <c r="CG1418" s="199" t="str">
        <f t="shared" si="1768"/>
        <v>CG$16</v>
      </c>
      <c r="CH1418" s="199" t="str">
        <f t="shared" si="1768"/>
        <v>CH$16</v>
      </c>
      <c r="CI1418" s="199" t="str">
        <f t="shared" si="1768"/>
        <v>CI$16</v>
      </c>
      <c r="CJ1418" s="199" t="str">
        <f t="shared" si="1768"/>
        <v>CJ$16</v>
      </c>
      <c r="CK1418" s="199" t="str">
        <f t="shared" si="1768"/>
        <v>CK$16</v>
      </c>
      <c r="CL1418" s="199" t="str">
        <f t="shared" si="1768"/>
        <v>CL$16</v>
      </c>
      <c r="CN1418" s="176"/>
      <c r="CO1418" s="199" t="str">
        <f t="shared" ref="CO1418:DL1418" si="1769">CO$20</f>
        <v>CO$16</v>
      </c>
      <c r="CP1418" s="199" t="str">
        <f t="shared" si="1769"/>
        <v>CP$16</v>
      </c>
      <c r="CQ1418" s="199" t="str">
        <f t="shared" si="1769"/>
        <v>CQ$16</v>
      </c>
      <c r="CR1418" s="199" t="str">
        <f t="shared" si="1769"/>
        <v>CR$16</v>
      </c>
      <c r="CS1418" s="199" t="str">
        <f t="shared" si="1769"/>
        <v>CS$16</v>
      </c>
      <c r="CT1418" s="199" t="str">
        <f t="shared" si="1769"/>
        <v>CT$16</v>
      </c>
      <c r="CU1418" s="199" t="str">
        <f t="shared" si="1769"/>
        <v>CU$16</v>
      </c>
      <c r="CV1418" s="199" t="str">
        <f t="shared" si="1769"/>
        <v>CV$16</v>
      </c>
      <c r="CW1418" s="199" t="str">
        <f t="shared" si="1769"/>
        <v>CW$16</v>
      </c>
      <c r="CX1418" s="199" t="str">
        <f t="shared" si="1769"/>
        <v>CX$16</v>
      </c>
      <c r="CY1418" s="199" t="str">
        <f t="shared" si="1769"/>
        <v>CY$16</v>
      </c>
      <c r="CZ1418" s="199" t="str">
        <f t="shared" si="1769"/>
        <v>CZ$16</v>
      </c>
      <c r="DA1418" s="199" t="str">
        <f t="shared" si="1769"/>
        <v>DA$16</v>
      </c>
      <c r="DB1418" s="199" t="str">
        <f t="shared" si="1769"/>
        <v>DB$16</v>
      </c>
      <c r="DC1418" s="199" t="str">
        <f t="shared" si="1769"/>
        <v>DC$16</v>
      </c>
      <c r="DD1418" s="199" t="str">
        <f t="shared" si="1769"/>
        <v>DD$16</v>
      </c>
      <c r="DE1418" s="199" t="str">
        <f t="shared" si="1769"/>
        <v>DE$16</v>
      </c>
      <c r="DF1418" s="199" t="str">
        <f t="shared" si="1769"/>
        <v>DF$16</v>
      </c>
      <c r="DG1418" s="199" t="str">
        <f t="shared" si="1769"/>
        <v>DG$16</v>
      </c>
      <c r="DH1418" s="199" t="str">
        <f t="shared" si="1769"/>
        <v>DH$16</v>
      </c>
      <c r="DI1418" s="199" t="str">
        <f t="shared" si="1769"/>
        <v>DI$16</v>
      </c>
      <c r="DJ1418" s="199" t="str">
        <f t="shared" si="1769"/>
        <v>DJ$16</v>
      </c>
      <c r="DK1418" s="199" t="str">
        <f t="shared" si="1769"/>
        <v>DK$16</v>
      </c>
      <c r="DL1418" s="199" t="str">
        <f t="shared" si="1769"/>
        <v>DL$16</v>
      </c>
    </row>
    <row r="1419" spans="1:116" x14ac:dyDescent="0.4">
      <c r="A1419" s="174"/>
      <c r="E1419" s="8"/>
      <c r="G1419" s="175" t="s">
        <v>462</v>
      </c>
      <c r="H1419" s="200"/>
      <c r="I1419" s="201"/>
      <c r="J1419" s="201"/>
      <c r="K1419" s="202"/>
      <c r="L1419" s="202"/>
      <c r="M1419" s="202"/>
      <c r="N1419" s="202"/>
      <c r="O1419" s="202"/>
      <c r="P1419" s="202"/>
      <c r="R1419" s="202"/>
      <c r="S1419" s="199" t="str">
        <f t="shared" ref="S1419:AX1419" si="1770">S$21</f>
        <v>S$17</v>
      </c>
      <c r="T1419" s="199" t="str">
        <f t="shared" si="1770"/>
        <v>T$17</v>
      </c>
      <c r="U1419" s="199" t="str">
        <f t="shared" si="1770"/>
        <v>U$17</v>
      </c>
      <c r="V1419" s="199" t="str">
        <f t="shared" si="1770"/>
        <v>V$17</v>
      </c>
      <c r="W1419" s="199" t="str">
        <f t="shared" si="1770"/>
        <v>W$17</v>
      </c>
      <c r="X1419" s="199" t="str">
        <f t="shared" si="1770"/>
        <v>X$17</v>
      </c>
      <c r="Y1419" s="199" t="str">
        <f t="shared" si="1770"/>
        <v>Y$17</v>
      </c>
      <c r="Z1419" s="199" t="str">
        <f t="shared" si="1770"/>
        <v>Z$17</v>
      </c>
      <c r="AA1419" s="199" t="str">
        <f t="shared" si="1770"/>
        <v>AA$17</v>
      </c>
      <c r="AB1419" s="199" t="str">
        <f t="shared" si="1770"/>
        <v>AB$17</v>
      </c>
      <c r="AC1419" s="199" t="str">
        <f t="shared" si="1770"/>
        <v>AC$17</v>
      </c>
      <c r="AD1419" s="199" t="str">
        <f t="shared" si="1770"/>
        <v>AD$17</v>
      </c>
      <c r="AE1419" s="199" t="str">
        <f t="shared" si="1770"/>
        <v>AE$17</v>
      </c>
      <c r="AF1419" s="199" t="str">
        <f t="shared" si="1770"/>
        <v>AF$17</v>
      </c>
      <c r="AG1419" s="199" t="str">
        <f t="shared" si="1770"/>
        <v>AG$17</v>
      </c>
      <c r="AH1419" s="199" t="str">
        <f t="shared" si="1770"/>
        <v>AH$17</v>
      </c>
      <c r="AI1419" s="199" t="str">
        <f t="shared" si="1770"/>
        <v>AI$17</v>
      </c>
      <c r="AJ1419" s="199" t="str">
        <f t="shared" si="1770"/>
        <v>AJ$17</v>
      </c>
      <c r="AK1419" s="199" t="str">
        <f t="shared" si="1770"/>
        <v>AK$17</v>
      </c>
      <c r="AL1419" s="199" t="str">
        <f t="shared" si="1770"/>
        <v>AL$17</v>
      </c>
      <c r="AM1419" s="199" t="str">
        <f t="shared" si="1770"/>
        <v>AM$17</v>
      </c>
      <c r="AN1419" s="199" t="str">
        <f t="shared" si="1770"/>
        <v>AN$17</v>
      </c>
      <c r="AO1419" s="199" t="str">
        <f t="shared" si="1770"/>
        <v>AO$17</v>
      </c>
      <c r="AP1419" s="199" t="str">
        <f t="shared" si="1770"/>
        <v>AP$17</v>
      </c>
      <c r="AQ1419" s="199" t="str">
        <f t="shared" si="1770"/>
        <v>AQ$17</v>
      </c>
      <c r="AR1419" s="199" t="str">
        <f t="shared" si="1770"/>
        <v>AR$17</v>
      </c>
      <c r="AS1419" s="199" t="str">
        <f t="shared" si="1770"/>
        <v>AS$17</v>
      </c>
      <c r="AT1419" s="199" t="str">
        <f t="shared" si="1770"/>
        <v>AT$17</v>
      </c>
      <c r="AU1419" s="199" t="str">
        <f t="shared" si="1770"/>
        <v>AU$17</v>
      </c>
      <c r="AV1419" s="199" t="str">
        <f t="shared" si="1770"/>
        <v>AV$17</v>
      </c>
      <c r="AW1419" s="199" t="str">
        <f t="shared" si="1770"/>
        <v>AW$17</v>
      </c>
      <c r="AX1419" s="199" t="str">
        <f t="shared" si="1770"/>
        <v>AX$17</v>
      </c>
      <c r="AY1419" s="199" t="str">
        <f t="shared" ref="AY1419:CD1419" si="1771">AY$21</f>
        <v>AY$17</v>
      </c>
      <c r="AZ1419" s="199" t="str">
        <f t="shared" si="1771"/>
        <v>AZ$17</v>
      </c>
      <c r="BA1419" s="199" t="str">
        <f t="shared" si="1771"/>
        <v>BA$17</v>
      </c>
      <c r="BB1419" s="199" t="str">
        <f t="shared" si="1771"/>
        <v>BB$17</v>
      </c>
      <c r="BC1419" s="199" t="str">
        <f t="shared" si="1771"/>
        <v>BC$17</v>
      </c>
      <c r="BD1419" s="199" t="str">
        <f t="shared" si="1771"/>
        <v>BD$17</v>
      </c>
      <c r="BE1419" s="199" t="str">
        <f t="shared" si="1771"/>
        <v>BE$17</v>
      </c>
      <c r="BF1419" s="199" t="str">
        <f t="shared" si="1771"/>
        <v>BF$17</v>
      </c>
      <c r="BG1419" s="199" t="str">
        <f t="shared" si="1771"/>
        <v>BG$17</v>
      </c>
      <c r="BH1419" s="199" t="str">
        <f t="shared" si="1771"/>
        <v>BH$17</v>
      </c>
      <c r="BI1419" s="199" t="str">
        <f t="shared" si="1771"/>
        <v>BI$17</v>
      </c>
      <c r="BJ1419" s="199" t="str">
        <f t="shared" si="1771"/>
        <v>BJ$17</v>
      </c>
      <c r="BK1419" s="199" t="str">
        <f t="shared" si="1771"/>
        <v>BK$17</v>
      </c>
      <c r="BL1419" s="199" t="str">
        <f t="shared" si="1771"/>
        <v>BL$17</v>
      </c>
      <c r="BM1419" s="199" t="str">
        <f t="shared" si="1771"/>
        <v>BM$17</v>
      </c>
      <c r="BN1419" s="199" t="str">
        <f t="shared" si="1771"/>
        <v>BN$17</v>
      </c>
      <c r="BO1419" s="199" t="str">
        <f t="shared" si="1771"/>
        <v>BO$17</v>
      </c>
      <c r="BP1419" s="199" t="str">
        <f t="shared" si="1771"/>
        <v>BP$17</v>
      </c>
      <c r="BQ1419" s="199" t="str">
        <f t="shared" si="1771"/>
        <v>BQ$17</v>
      </c>
      <c r="BR1419" s="199" t="str">
        <f t="shared" si="1771"/>
        <v>BR$17</v>
      </c>
      <c r="BS1419" s="199" t="str">
        <f t="shared" si="1771"/>
        <v>BS$17</v>
      </c>
      <c r="BT1419" s="199" t="str">
        <f t="shared" si="1771"/>
        <v>BT$17</v>
      </c>
      <c r="BU1419" s="199" t="str">
        <f t="shared" si="1771"/>
        <v>BU$17</v>
      </c>
      <c r="BV1419" s="199" t="str">
        <f t="shared" si="1771"/>
        <v>BV$17</v>
      </c>
      <c r="BW1419" s="199" t="str">
        <f t="shared" si="1771"/>
        <v>BW$17</v>
      </c>
      <c r="BX1419" s="199" t="str">
        <f t="shared" si="1771"/>
        <v>BX$17</v>
      </c>
      <c r="BY1419" s="199" t="str">
        <f t="shared" si="1771"/>
        <v>BY$17</v>
      </c>
      <c r="BZ1419" s="199" t="str">
        <f t="shared" si="1771"/>
        <v>BZ$17</v>
      </c>
      <c r="CA1419" s="199" t="str">
        <f t="shared" si="1771"/>
        <v>CA$17</v>
      </c>
      <c r="CB1419" s="199" t="str">
        <f t="shared" si="1771"/>
        <v>CB$17</v>
      </c>
      <c r="CC1419" s="199" t="str">
        <f t="shared" si="1771"/>
        <v>CC$17</v>
      </c>
      <c r="CD1419" s="199" t="str">
        <f t="shared" si="1771"/>
        <v>CD$17</v>
      </c>
      <c r="CE1419" s="199" t="str">
        <f t="shared" ref="CE1419:CL1419" si="1772">CE$21</f>
        <v>CE$17</v>
      </c>
      <c r="CF1419" s="199" t="str">
        <f t="shared" si="1772"/>
        <v>CF$17</v>
      </c>
      <c r="CG1419" s="199" t="str">
        <f t="shared" si="1772"/>
        <v>CG$17</v>
      </c>
      <c r="CH1419" s="199" t="str">
        <f t="shared" si="1772"/>
        <v>CH$17</v>
      </c>
      <c r="CI1419" s="199" t="str">
        <f t="shared" si="1772"/>
        <v>CI$17</v>
      </c>
      <c r="CJ1419" s="199" t="str">
        <f t="shared" si="1772"/>
        <v>CJ$17</v>
      </c>
      <c r="CK1419" s="199" t="str">
        <f t="shared" si="1772"/>
        <v>CK$17</v>
      </c>
      <c r="CL1419" s="199" t="str">
        <f t="shared" si="1772"/>
        <v>CL$17</v>
      </c>
      <c r="CN1419" s="201"/>
      <c r="CO1419" s="199" t="str">
        <f t="shared" ref="CO1419:DL1419" si="1773">CO$21</f>
        <v>CO$17</v>
      </c>
      <c r="CP1419" s="199" t="str">
        <f t="shared" si="1773"/>
        <v>CP$17</v>
      </c>
      <c r="CQ1419" s="199" t="str">
        <f t="shared" si="1773"/>
        <v>CQ$17</v>
      </c>
      <c r="CR1419" s="199" t="str">
        <f t="shared" si="1773"/>
        <v>CR$17</v>
      </c>
      <c r="CS1419" s="199" t="str">
        <f t="shared" si="1773"/>
        <v>CS$17</v>
      </c>
      <c r="CT1419" s="199" t="str">
        <f t="shared" si="1773"/>
        <v>CT$17</v>
      </c>
      <c r="CU1419" s="199" t="str">
        <f t="shared" si="1773"/>
        <v>CU$17</v>
      </c>
      <c r="CV1419" s="199" t="str">
        <f t="shared" si="1773"/>
        <v>CV$17</v>
      </c>
      <c r="CW1419" s="199" t="str">
        <f t="shared" si="1773"/>
        <v>CW$17</v>
      </c>
      <c r="CX1419" s="199" t="str">
        <f t="shared" si="1773"/>
        <v>CX$17</v>
      </c>
      <c r="CY1419" s="199" t="str">
        <f t="shared" si="1773"/>
        <v>CY$17</v>
      </c>
      <c r="CZ1419" s="199" t="str">
        <f t="shared" si="1773"/>
        <v>CZ$17</v>
      </c>
      <c r="DA1419" s="199" t="str">
        <f t="shared" si="1773"/>
        <v>DA$17</v>
      </c>
      <c r="DB1419" s="199" t="str">
        <f t="shared" si="1773"/>
        <v>DB$17</v>
      </c>
      <c r="DC1419" s="199" t="str">
        <f t="shared" si="1773"/>
        <v>DC$17</v>
      </c>
      <c r="DD1419" s="199" t="str">
        <f t="shared" si="1773"/>
        <v>DD$17</v>
      </c>
      <c r="DE1419" s="199" t="str">
        <f t="shared" si="1773"/>
        <v>DE$17</v>
      </c>
      <c r="DF1419" s="199" t="str">
        <f t="shared" si="1773"/>
        <v>DF$17</v>
      </c>
      <c r="DG1419" s="199" t="str">
        <f t="shared" si="1773"/>
        <v>DG$17</v>
      </c>
      <c r="DH1419" s="199" t="str">
        <f t="shared" si="1773"/>
        <v>DH$17</v>
      </c>
      <c r="DI1419" s="199" t="str">
        <f t="shared" si="1773"/>
        <v>DI$17</v>
      </c>
      <c r="DJ1419" s="199" t="str">
        <f t="shared" si="1773"/>
        <v>DJ$17</v>
      </c>
      <c r="DK1419" s="199" t="str">
        <f t="shared" si="1773"/>
        <v>DK$17</v>
      </c>
      <c r="DL1419" s="199" t="str">
        <f t="shared" si="1773"/>
        <v>DL$17</v>
      </c>
    </row>
    <row r="1420" spans="1:116" x14ac:dyDescent="0.4">
      <c r="A1420" s="174"/>
      <c r="E1420" s="8"/>
      <c r="G1420" s="175" t="s">
        <v>491</v>
      </c>
      <c r="H1420" s="200"/>
      <c r="I1420" s="201"/>
      <c r="J1420" s="201"/>
      <c r="K1420" s="202"/>
      <c r="L1420" s="202"/>
      <c r="M1420" s="202"/>
      <c r="N1420" s="202"/>
      <c r="O1420" s="202"/>
      <c r="P1420" s="202"/>
      <c r="R1420" s="202"/>
      <c r="S1420" s="190"/>
      <c r="T1420" s="190"/>
      <c r="U1420" s="190"/>
      <c r="V1420" s="190"/>
      <c r="W1420" s="190"/>
      <c r="X1420" s="190"/>
      <c r="Y1420" s="190"/>
      <c r="Z1420" s="190"/>
      <c r="AA1420" s="190"/>
      <c r="AB1420" s="190"/>
      <c r="AC1420" s="190"/>
      <c r="AD1420" s="190"/>
      <c r="AE1420" s="190"/>
      <c r="AF1420" s="190"/>
      <c r="AG1420" s="190"/>
      <c r="AH1420" s="190"/>
      <c r="AI1420" s="190"/>
      <c r="AJ1420" s="190"/>
      <c r="AK1420" s="190"/>
      <c r="AL1420" s="190"/>
      <c r="AM1420" s="190"/>
      <c r="AN1420" s="190"/>
      <c r="AO1420" s="190"/>
      <c r="AP1420" s="190"/>
      <c r="AQ1420" s="190"/>
      <c r="AR1420" s="190"/>
      <c r="AS1420" s="190"/>
      <c r="AT1420" s="190"/>
      <c r="AU1420" s="190"/>
      <c r="AV1420" s="190"/>
      <c r="AW1420" s="190"/>
      <c r="AX1420" s="190"/>
      <c r="AY1420" s="190"/>
      <c r="AZ1420" s="190"/>
      <c r="BA1420" s="190"/>
      <c r="BB1420" s="190"/>
      <c r="BC1420" s="190"/>
      <c r="BD1420" s="190"/>
      <c r="BE1420" s="190"/>
      <c r="BF1420" s="190"/>
      <c r="BG1420" s="190"/>
      <c r="BH1420" s="190"/>
      <c r="BI1420" s="190"/>
      <c r="BJ1420" s="190"/>
      <c r="BK1420" s="190"/>
      <c r="BL1420" s="190"/>
      <c r="BM1420" s="190"/>
      <c r="BN1420" s="190"/>
      <c r="BO1420" s="190"/>
      <c r="BP1420" s="190"/>
      <c r="BQ1420" s="190"/>
      <c r="BR1420" s="190"/>
      <c r="BS1420" s="190"/>
      <c r="BT1420" s="190"/>
      <c r="BU1420" s="190"/>
      <c r="BV1420" s="190"/>
      <c r="BW1420" s="190"/>
      <c r="BX1420" s="190"/>
      <c r="BY1420" s="190"/>
      <c r="BZ1420" s="190"/>
      <c r="CA1420" s="190"/>
      <c r="CB1420" s="190"/>
      <c r="CC1420" s="190"/>
      <c r="CD1420" s="190"/>
      <c r="CE1420" s="190"/>
      <c r="CF1420" s="190"/>
      <c r="CG1420" s="190"/>
      <c r="CH1420" s="190"/>
      <c r="CI1420" s="190"/>
      <c r="CJ1420" s="190"/>
      <c r="CK1420" s="190"/>
      <c r="CL1420" s="190"/>
      <c r="CN1420" s="201"/>
      <c r="CO1420" s="190"/>
      <c r="CP1420" s="190"/>
      <c r="CQ1420" s="190"/>
      <c r="CR1420" s="190"/>
      <c r="CS1420" s="190"/>
      <c r="CT1420" s="190"/>
      <c r="CU1420" s="190"/>
      <c r="CV1420" s="190"/>
      <c r="CW1420" s="190"/>
      <c r="CX1420" s="190"/>
      <c r="CY1420" s="190"/>
      <c r="CZ1420" s="190"/>
      <c r="DA1420" s="190"/>
      <c r="DB1420" s="190"/>
      <c r="DC1420" s="190"/>
      <c r="DD1420" s="190"/>
      <c r="DE1420" s="190"/>
      <c r="DF1420" s="190"/>
      <c r="DG1420" s="190"/>
      <c r="DH1420" s="190"/>
      <c r="DI1420" s="190"/>
      <c r="DJ1420" s="190"/>
      <c r="DK1420" s="190"/>
      <c r="DL1420" s="190"/>
    </row>
    <row r="1421" spans="1:116" x14ac:dyDescent="0.4">
      <c r="A1421" s="174"/>
      <c r="E1421" s="8"/>
      <c r="G1421" s="175" t="s">
        <v>505</v>
      </c>
      <c r="H1421" s="200"/>
      <c r="I1421" s="201"/>
      <c r="J1421" s="201"/>
      <c r="K1421" s="202"/>
      <c r="L1421" s="202"/>
      <c r="M1421" s="202"/>
      <c r="N1421" s="202"/>
      <c r="O1421" s="202"/>
      <c r="P1421" s="202"/>
      <c r="R1421" s="202"/>
      <c r="S1421" s="190"/>
      <c r="T1421" s="190"/>
      <c r="U1421" s="190"/>
      <c r="V1421" s="190"/>
      <c r="W1421" s="190"/>
      <c r="X1421" s="190"/>
      <c r="Y1421" s="190"/>
      <c r="Z1421" s="190"/>
      <c r="AA1421" s="190"/>
      <c r="AB1421" s="190"/>
      <c r="AC1421" s="190"/>
      <c r="AD1421" s="190"/>
      <c r="AE1421" s="190"/>
      <c r="AF1421" s="190"/>
      <c r="AG1421" s="190"/>
      <c r="AH1421" s="190"/>
      <c r="AI1421" s="190"/>
      <c r="AJ1421" s="190"/>
      <c r="AK1421" s="190"/>
      <c r="AL1421" s="190"/>
      <c r="AM1421" s="190"/>
      <c r="AN1421" s="190"/>
      <c r="AO1421" s="190"/>
      <c r="AP1421" s="190"/>
      <c r="AQ1421" s="190"/>
      <c r="AR1421" s="190"/>
      <c r="AS1421" s="190"/>
      <c r="AT1421" s="190"/>
      <c r="AU1421" s="190"/>
      <c r="AV1421" s="190"/>
      <c r="AW1421" s="190"/>
      <c r="AX1421" s="190"/>
      <c r="AY1421" s="190"/>
      <c r="AZ1421" s="190"/>
      <c r="BA1421" s="190"/>
      <c r="BB1421" s="190"/>
      <c r="BC1421" s="190"/>
      <c r="BD1421" s="190"/>
      <c r="BE1421" s="190"/>
      <c r="BF1421" s="190"/>
      <c r="BG1421" s="190"/>
      <c r="BH1421" s="190"/>
      <c r="BI1421" s="190"/>
      <c r="BJ1421" s="190"/>
      <c r="BK1421" s="190"/>
      <c r="BL1421" s="190"/>
      <c r="BM1421" s="190"/>
      <c r="BN1421" s="190"/>
      <c r="BO1421" s="190"/>
      <c r="BP1421" s="190"/>
      <c r="BQ1421" s="190"/>
      <c r="BR1421" s="190"/>
      <c r="BS1421" s="190"/>
      <c r="BT1421" s="190"/>
      <c r="BU1421" s="190"/>
      <c r="BV1421" s="190"/>
      <c r="BW1421" s="190"/>
      <c r="BX1421" s="190"/>
      <c r="BY1421" s="190"/>
      <c r="BZ1421" s="190"/>
      <c r="CA1421" s="190"/>
      <c r="CB1421" s="190"/>
      <c r="CC1421" s="190"/>
      <c r="CD1421" s="190"/>
      <c r="CE1421" s="190"/>
      <c r="CF1421" s="190"/>
      <c r="CG1421" s="190"/>
      <c r="CH1421" s="190"/>
      <c r="CI1421" s="190"/>
      <c r="CJ1421" s="190"/>
      <c r="CK1421" s="190"/>
      <c r="CL1421" s="190"/>
      <c r="CN1421" s="201"/>
      <c r="CO1421" s="190"/>
      <c r="CP1421" s="190"/>
      <c r="CQ1421" s="190"/>
      <c r="CR1421" s="190"/>
      <c r="CS1421" s="190"/>
      <c r="CT1421" s="190"/>
      <c r="CU1421" s="190"/>
      <c r="CV1421" s="190"/>
      <c r="CW1421" s="190"/>
      <c r="CX1421" s="190"/>
      <c r="CY1421" s="190"/>
      <c r="CZ1421" s="190"/>
      <c r="DA1421" s="190"/>
      <c r="DB1421" s="190"/>
      <c r="DC1421" s="190"/>
      <c r="DD1421" s="190"/>
      <c r="DE1421" s="190"/>
      <c r="DF1421" s="190"/>
      <c r="DG1421" s="190"/>
      <c r="DH1421" s="190"/>
      <c r="DI1421" s="190"/>
      <c r="DJ1421" s="190"/>
      <c r="DK1421" s="190"/>
      <c r="DL1421" s="190"/>
    </row>
    <row r="1422" spans="1:116" x14ac:dyDescent="0.4">
      <c r="A1422" s="174"/>
      <c r="E1422" s="8"/>
      <c r="G1422" s="175" t="s">
        <v>463</v>
      </c>
      <c r="H1422" s="200"/>
      <c r="I1422" s="201"/>
      <c r="J1422" s="201"/>
      <c r="K1422" s="202"/>
      <c r="L1422" s="202"/>
      <c r="M1422" s="202"/>
      <c r="N1422" s="202"/>
      <c r="O1422" s="202"/>
      <c r="P1422" s="202"/>
      <c r="R1422" s="202"/>
      <c r="S1422" s="190" t="str">
        <f t="shared" ref="S1422:AX1422" si="1774">S$22</f>
        <v>S$18</v>
      </c>
      <c r="T1422" s="190" t="str">
        <f t="shared" si="1774"/>
        <v>T$18</v>
      </c>
      <c r="U1422" s="190" t="str">
        <f t="shared" si="1774"/>
        <v>U$18</v>
      </c>
      <c r="V1422" s="190" t="str">
        <f t="shared" si="1774"/>
        <v>V$18</v>
      </c>
      <c r="W1422" s="190" t="str">
        <f t="shared" si="1774"/>
        <v>W$18</v>
      </c>
      <c r="X1422" s="190" t="str">
        <f t="shared" si="1774"/>
        <v>X$18</v>
      </c>
      <c r="Y1422" s="190" t="str">
        <f t="shared" si="1774"/>
        <v>Y$18</v>
      </c>
      <c r="Z1422" s="190" t="str">
        <f t="shared" si="1774"/>
        <v>Z$18</v>
      </c>
      <c r="AA1422" s="190" t="str">
        <f t="shared" si="1774"/>
        <v>AA$18</v>
      </c>
      <c r="AB1422" s="190" t="str">
        <f t="shared" si="1774"/>
        <v>AB$18</v>
      </c>
      <c r="AC1422" s="190" t="str">
        <f t="shared" si="1774"/>
        <v>AC$18</v>
      </c>
      <c r="AD1422" s="190" t="str">
        <f t="shared" si="1774"/>
        <v>AD$18</v>
      </c>
      <c r="AE1422" s="190" t="str">
        <f t="shared" si="1774"/>
        <v>AE$18</v>
      </c>
      <c r="AF1422" s="190" t="str">
        <f t="shared" si="1774"/>
        <v>AF$18</v>
      </c>
      <c r="AG1422" s="190" t="str">
        <f t="shared" si="1774"/>
        <v>AG$18</v>
      </c>
      <c r="AH1422" s="190" t="str">
        <f t="shared" si="1774"/>
        <v>AH$18</v>
      </c>
      <c r="AI1422" s="190" t="str">
        <f t="shared" si="1774"/>
        <v>AI$18</v>
      </c>
      <c r="AJ1422" s="190" t="str">
        <f t="shared" si="1774"/>
        <v>AJ$18</v>
      </c>
      <c r="AK1422" s="190" t="str">
        <f t="shared" si="1774"/>
        <v>AK$18</v>
      </c>
      <c r="AL1422" s="190" t="str">
        <f t="shared" si="1774"/>
        <v>AL$18</v>
      </c>
      <c r="AM1422" s="190" t="str">
        <f t="shared" si="1774"/>
        <v>AM$18</v>
      </c>
      <c r="AN1422" s="190" t="str">
        <f t="shared" si="1774"/>
        <v>AN$18</v>
      </c>
      <c r="AO1422" s="190" t="str">
        <f t="shared" si="1774"/>
        <v>AO$18</v>
      </c>
      <c r="AP1422" s="190" t="str">
        <f t="shared" si="1774"/>
        <v>AP$18</v>
      </c>
      <c r="AQ1422" s="190" t="str">
        <f t="shared" si="1774"/>
        <v>AQ$18</v>
      </c>
      <c r="AR1422" s="190" t="str">
        <f t="shared" si="1774"/>
        <v>AR$18</v>
      </c>
      <c r="AS1422" s="190" t="str">
        <f t="shared" si="1774"/>
        <v>AS$18</v>
      </c>
      <c r="AT1422" s="190" t="str">
        <f t="shared" si="1774"/>
        <v>AT$18</v>
      </c>
      <c r="AU1422" s="190" t="str">
        <f t="shared" si="1774"/>
        <v>AU$18</v>
      </c>
      <c r="AV1422" s="190" t="str">
        <f t="shared" si="1774"/>
        <v>AV$18</v>
      </c>
      <c r="AW1422" s="190" t="str">
        <f t="shared" si="1774"/>
        <v>AW$18</v>
      </c>
      <c r="AX1422" s="190" t="str">
        <f t="shared" si="1774"/>
        <v>AX$18</v>
      </c>
      <c r="AY1422" s="190" t="str">
        <f t="shared" ref="AY1422:CD1422" si="1775">AY$22</f>
        <v>AY$18</v>
      </c>
      <c r="AZ1422" s="190" t="str">
        <f t="shared" si="1775"/>
        <v>AZ$18</v>
      </c>
      <c r="BA1422" s="190" t="str">
        <f t="shared" si="1775"/>
        <v>BA$18</v>
      </c>
      <c r="BB1422" s="190" t="str">
        <f t="shared" si="1775"/>
        <v>BB$18</v>
      </c>
      <c r="BC1422" s="190" t="str">
        <f t="shared" si="1775"/>
        <v>BC$18</v>
      </c>
      <c r="BD1422" s="190" t="str">
        <f t="shared" si="1775"/>
        <v>BD$18</v>
      </c>
      <c r="BE1422" s="190" t="str">
        <f t="shared" si="1775"/>
        <v>BE$18</v>
      </c>
      <c r="BF1422" s="190" t="str">
        <f t="shared" si="1775"/>
        <v>BF$18</v>
      </c>
      <c r="BG1422" s="190" t="str">
        <f t="shared" si="1775"/>
        <v>BG$18</v>
      </c>
      <c r="BH1422" s="190" t="str">
        <f t="shared" si="1775"/>
        <v>BH$18</v>
      </c>
      <c r="BI1422" s="190" t="str">
        <f t="shared" si="1775"/>
        <v>BI$18</v>
      </c>
      <c r="BJ1422" s="190" t="str">
        <f t="shared" si="1775"/>
        <v>BJ$18</v>
      </c>
      <c r="BK1422" s="190" t="str">
        <f t="shared" si="1775"/>
        <v>BK$18</v>
      </c>
      <c r="BL1422" s="190" t="str">
        <f t="shared" si="1775"/>
        <v>BL$18</v>
      </c>
      <c r="BM1422" s="190" t="str">
        <f t="shared" si="1775"/>
        <v>BM$18</v>
      </c>
      <c r="BN1422" s="190" t="str">
        <f t="shared" si="1775"/>
        <v>BN$18</v>
      </c>
      <c r="BO1422" s="190" t="str">
        <f t="shared" si="1775"/>
        <v>BO$18</v>
      </c>
      <c r="BP1422" s="190" t="str">
        <f t="shared" si="1775"/>
        <v>BP$18</v>
      </c>
      <c r="BQ1422" s="190" t="str">
        <f t="shared" si="1775"/>
        <v>BQ$18</v>
      </c>
      <c r="BR1422" s="190" t="str">
        <f t="shared" si="1775"/>
        <v>BR$18</v>
      </c>
      <c r="BS1422" s="190" t="str">
        <f t="shared" si="1775"/>
        <v>BS$18</v>
      </c>
      <c r="BT1422" s="190" t="str">
        <f t="shared" si="1775"/>
        <v>BT$18</v>
      </c>
      <c r="BU1422" s="190" t="str">
        <f t="shared" si="1775"/>
        <v>BU$18</v>
      </c>
      <c r="BV1422" s="190" t="str">
        <f t="shared" si="1775"/>
        <v>BV$18</v>
      </c>
      <c r="BW1422" s="190" t="str">
        <f t="shared" si="1775"/>
        <v>BW$18</v>
      </c>
      <c r="BX1422" s="190" t="str">
        <f t="shared" si="1775"/>
        <v>BX$18</v>
      </c>
      <c r="BY1422" s="190" t="str">
        <f t="shared" si="1775"/>
        <v>BY$18</v>
      </c>
      <c r="BZ1422" s="190" t="str">
        <f t="shared" si="1775"/>
        <v>BZ$18</v>
      </c>
      <c r="CA1422" s="190" t="str">
        <f t="shared" si="1775"/>
        <v>CA$18</v>
      </c>
      <c r="CB1422" s="190" t="str">
        <f t="shared" si="1775"/>
        <v>CB$18</v>
      </c>
      <c r="CC1422" s="190" t="str">
        <f t="shared" si="1775"/>
        <v>CC$18</v>
      </c>
      <c r="CD1422" s="190" t="str">
        <f t="shared" si="1775"/>
        <v>CD$18</v>
      </c>
      <c r="CE1422" s="190" t="str">
        <f t="shared" ref="CE1422:CL1422" si="1776">CE$22</f>
        <v>CE$18</v>
      </c>
      <c r="CF1422" s="190" t="str">
        <f t="shared" si="1776"/>
        <v>CF$18</v>
      </c>
      <c r="CG1422" s="190" t="str">
        <f t="shared" si="1776"/>
        <v>CG$18</v>
      </c>
      <c r="CH1422" s="190" t="str">
        <f t="shared" si="1776"/>
        <v>CH$18</v>
      </c>
      <c r="CI1422" s="190" t="str">
        <f t="shared" si="1776"/>
        <v>CI$18</v>
      </c>
      <c r="CJ1422" s="190" t="str">
        <f t="shared" si="1776"/>
        <v>CJ$18</v>
      </c>
      <c r="CK1422" s="190" t="str">
        <f t="shared" si="1776"/>
        <v>CK$18</v>
      </c>
      <c r="CL1422" s="190" t="str">
        <f t="shared" si="1776"/>
        <v>CL$18</v>
      </c>
      <c r="CN1422" s="201"/>
      <c r="CO1422" s="190" t="str">
        <f t="shared" ref="CO1422:DL1422" si="1777">CO$22</f>
        <v>CO$18</v>
      </c>
      <c r="CP1422" s="190" t="str">
        <f t="shared" si="1777"/>
        <v>CP$18</v>
      </c>
      <c r="CQ1422" s="190" t="str">
        <f t="shared" si="1777"/>
        <v>CQ$18</v>
      </c>
      <c r="CR1422" s="190" t="str">
        <f t="shared" si="1777"/>
        <v>CR$18</v>
      </c>
      <c r="CS1422" s="190" t="str">
        <f t="shared" si="1777"/>
        <v>CS$18</v>
      </c>
      <c r="CT1422" s="190" t="str">
        <f t="shared" si="1777"/>
        <v>CT$18</v>
      </c>
      <c r="CU1422" s="190" t="str">
        <f t="shared" si="1777"/>
        <v>CU$18</v>
      </c>
      <c r="CV1422" s="190" t="str">
        <f t="shared" si="1777"/>
        <v>CV$18</v>
      </c>
      <c r="CW1422" s="190" t="str">
        <f t="shared" si="1777"/>
        <v>CW$18</v>
      </c>
      <c r="CX1422" s="190" t="str">
        <f t="shared" si="1777"/>
        <v>CX$18</v>
      </c>
      <c r="CY1422" s="190" t="str">
        <f t="shared" si="1777"/>
        <v>CY$18</v>
      </c>
      <c r="CZ1422" s="190" t="str">
        <f t="shared" si="1777"/>
        <v>CZ$18</v>
      </c>
      <c r="DA1422" s="190" t="str">
        <f t="shared" si="1777"/>
        <v>DA$18</v>
      </c>
      <c r="DB1422" s="190" t="str">
        <f t="shared" si="1777"/>
        <v>DB$18</v>
      </c>
      <c r="DC1422" s="190" t="str">
        <f t="shared" si="1777"/>
        <v>DC$18</v>
      </c>
      <c r="DD1422" s="190" t="str">
        <f t="shared" si="1777"/>
        <v>DD$18</v>
      </c>
      <c r="DE1422" s="190" t="str">
        <f t="shared" si="1777"/>
        <v>DE$18</v>
      </c>
      <c r="DF1422" s="190" t="str">
        <f t="shared" si="1777"/>
        <v>DF$18</v>
      </c>
      <c r="DG1422" s="190" t="str">
        <f t="shared" si="1777"/>
        <v>DG$18</v>
      </c>
      <c r="DH1422" s="190" t="str">
        <f t="shared" si="1777"/>
        <v>DH$18</v>
      </c>
      <c r="DI1422" s="190" t="str">
        <f t="shared" si="1777"/>
        <v>DI$18</v>
      </c>
      <c r="DJ1422" s="190" t="str">
        <f t="shared" si="1777"/>
        <v>DJ$18</v>
      </c>
      <c r="DK1422" s="190" t="str">
        <f t="shared" si="1777"/>
        <v>DK$18</v>
      </c>
      <c r="DL1422" s="190" t="str">
        <f t="shared" si="1777"/>
        <v>DL$18</v>
      </c>
    </row>
    <row r="1423" spans="1:116" x14ac:dyDescent="0.4">
      <c r="A1423" s="174"/>
      <c r="E1423" s="8"/>
      <c r="G1423" s="175" t="s">
        <v>464</v>
      </c>
      <c r="H1423" s="200"/>
      <c r="I1423" s="201"/>
      <c r="J1423" s="201"/>
      <c r="K1423" s="202"/>
      <c r="L1423" s="202"/>
      <c r="M1423" s="202"/>
      <c r="N1423" s="202"/>
      <c r="O1423" s="202"/>
      <c r="P1423" s="202"/>
      <c r="R1423" s="202"/>
      <c r="S1423" s="190" t="str">
        <f t="shared" ref="S1423:AX1423" si="1778">S$23</f>
        <v>S$19</v>
      </c>
      <c r="T1423" s="190" t="str">
        <f t="shared" si="1778"/>
        <v>T$19</v>
      </c>
      <c r="U1423" s="190" t="str">
        <f t="shared" si="1778"/>
        <v>U$19</v>
      </c>
      <c r="V1423" s="190" t="str">
        <f t="shared" si="1778"/>
        <v>V$19</v>
      </c>
      <c r="W1423" s="190" t="str">
        <f t="shared" si="1778"/>
        <v>W$19</v>
      </c>
      <c r="X1423" s="190" t="str">
        <f t="shared" si="1778"/>
        <v>X$19</v>
      </c>
      <c r="Y1423" s="190" t="str">
        <f t="shared" si="1778"/>
        <v>Y$19</v>
      </c>
      <c r="Z1423" s="190" t="str">
        <f t="shared" si="1778"/>
        <v>Z$19</v>
      </c>
      <c r="AA1423" s="190" t="str">
        <f t="shared" si="1778"/>
        <v>AA$19</v>
      </c>
      <c r="AB1423" s="190" t="str">
        <f t="shared" si="1778"/>
        <v>AB$19</v>
      </c>
      <c r="AC1423" s="190" t="str">
        <f t="shared" si="1778"/>
        <v>AC$19</v>
      </c>
      <c r="AD1423" s="190" t="str">
        <f t="shared" si="1778"/>
        <v>AD$19</v>
      </c>
      <c r="AE1423" s="190" t="str">
        <f t="shared" si="1778"/>
        <v>AE$19</v>
      </c>
      <c r="AF1423" s="190" t="str">
        <f t="shared" si="1778"/>
        <v>AF$19</v>
      </c>
      <c r="AG1423" s="190" t="str">
        <f t="shared" si="1778"/>
        <v>AG$19</v>
      </c>
      <c r="AH1423" s="190" t="str">
        <f t="shared" si="1778"/>
        <v>AH$19</v>
      </c>
      <c r="AI1423" s="190" t="str">
        <f t="shared" si="1778"/>
        <v>AI$19</v>
      </c>
      <c r="AJ1423" s="190" t="str">
        <f t="shared" si="1778"/>
        <v>AJ$19</v>
      </c>
      <c r="AK1423" s="190" t="str">
        <f t="shared" si="1778"/>
        <v>AK$19</v>
      </c>
      <c r="AL1423" s="190" t="str">
        <f t="shared" si="1778"/>
        <v>AL$19</v>
      </c>
      <c r="AM1423" s="190" t="str">
        <f t="shared" si="1778"/>
        <v>AM$19</v>
      </c>
      <c r="AN1423" s="190" t="str">
        <f t="shared" si="1778"/>
        <v>AN$19</v>
      </c>
      <c r="AO1423" s="190" t="str">
        <f t="shared" si="1778"/>
        <v>AO$19</v>
      </c>
      <c r="AP1423" s="190" t="str">
        <f t="shared" si="1778"/>
        <v>AP$19</v>
      </c>
      <c r="AQ1423" s="190" t="str">
        <f t="shared" si="1778"/>
        <v>AQ$19</v>
      </c>
      <c r="AR1423" s="190" t="str">
        <f t="shared" si="1778"/>
        <v>AR$19</v>
      </c>
      <c r="AS1423" s="190" t="str">
        <f t="shared" si="1778"/>
        <v>AS$19</v>
      </c>
      <c r="AT1423" s="190" t="str">
        <f t="shared" si="1778"/>
        <v>AT$19</v>
      </c>
      <c r="AU1423" s="190" t="str">
        <f t="shared" si="1778"/>
        <v>AU$19</v>
      </c>
      <c r="AV1423" s="190" t="str">
        <f t="shared" si="1778"/>
        <v>AV$19</v>
      </c>
      <c r="AW1423" s="190" t="str">
        <f t="shared" si="1778"/>
        <v>AW$19</v>
      </c>
      <c r="AX1423" s="190" t="str">
        <f t="shared" si="1778"/>
        <v>AX$19</v>
      </c>
      <c r="AY1423" s="190" t="str">
        <f t="shared" ref="AY1423:CD1423" si="1779">AY$23</f>
        <v>AY$19</v>
      </c>
      <c r="AZ1423" s="190" t="str">
        <f t="shared" si="1779"/>
        <v>AZ$19</v>
      </c>
      <c r="BA1423" s="190" t="str">
        <f t="shared" si="1779"/>
        <v>BA$19</v>
      </c>
      <c r="BB1423" s="190" t="str">
        <f t="shared" si="1779"/>
        <v>BB$19</v>
      </c>
      <c r="BC1423" s="190" t="str">
        <f t="shared" si="1779"/>
        <v>BC$19</v>
      </c>
      <c r="BD1423" s="190" t="str">
        <f t="shared" si="1779"/>
        <v>BD$19</v>
      </c>
      <c r="BE1423" s="190" t="str">
        <f t="shared" si="1779"/>
        <v>BE$19</v>
      </c>
      <c r="BF1423" s="190" t="str">
        <f t="shared" si="1779"/>
        <v>BF$19</v>
      </c>
      <c r="BG1423" s="190" t="str">
        <f t="shared" si="1779"/>
        <v>BG$19</v>
      </c>
      <c r="BH1423" s="190" t="str">
        <f t="shared" si="1779"/>
        <v>BH$19</v>
      </c>
      <c r="BI1423" s="190" t="str">
        <f t="shared" si="1779"/>
        <v>BI$19</v>
      </c>
      <c r="BJ1423" s="190" t="str">
        <f t="shared" si="1779"/>
        <v>BJ$19</v>
      </c>
      <c r="BK1423" s="190" t="str">
        <f t="shared" si="1779"/>
        <v>BK$19</v>
      </c>
      <c r="BL1423" s="190" t="str">
        <f t="shared" si="1779"/>
        <v>BL$19</v>
      </c>
      <c r="BM1423" s="190" t="str">
        <f t="shared" si="1779"/>
        <v>BM$19</v>
      </c>
      <c r="BN1423" s="190" t="str">
        <f t="shared" si="1779"/>
        <v>BN$19</v>
      </c>
      <c r="BO1423" s="190" t="str">
        <f t="shared" si="1779"/>
        <v>BO$19</v>
      </c>
      <c r="BP1423" s="190" t="str">
        <f t="shared" si="1779"/>
        <v>BP$19</v>
      </c>
      <c r="BQ1423" s="190" t="str">
        <f t="shared" si="1779"/>
        <v>BQ$19</v>
      </c>
      <c r="BR1423" s="190" t="str">
        <f t="shared" si="1779"/>
        <v>BR$19</v>
      </c>
      <c r="BS1423" s="190" t="str">
        <f t="shared" si="1779"/>
        <v>BS$19</v>
      </c>
      <c r="BT1423" s="190" t="str">
        <f t="shared" si="1779"/>
        <v>BT$19</v>
      </c>
      <c r="BU1423" s="190" t="str">
        <f t="shared" si="1779"/>
        <v>BU$19</v>
      </c>
      <c r="BV1423" s="190" t="str">
        <f t="shared" si="1779"/>
        <v>BV$19</v>
      </c>
      <c r="BW1423" s="190" t="str">
        <f t="shared" si="1779"/>
        <v>BW$19</v>
      </c>
      <c r="BX1423" s="190" t="str">
        <f t="shared" si="1779"/>
        <v>BX$19</v>
      </c>
      <c r="BY1423" s="190" t="str">
        <f t="shared" si="1779"/>
        <v>BY$19</v>
      </c>
      <c r="BZ1423" s="190" t="str">
        <f t="shared" si="1779"/>
        <v>BZ$19</v>
      </c>
      <c r="CA1423" s="190" t="str">
        <f t="shared" si="1779"/>
        <v>CA$19</v>
      </c>
      <c r="CB1423" s="190" t="str">
        <f t="shared" si="1779"/>
        <v>CB$19</v>
      </c>
      <c r="CC1423" s="190" t="str">
        <f t="shared" si="1779"/>
        <v>CC$19</v>
      </c>
      <c r="CD1423" s="190" t="str">
        <f t="shared" si="1779"/>
        <v>CD$19</v>
      </c>
      <c r="CE1423" s="190" t="str">
        <f t="shared" ref="CE1423:CL1423" si="1780">CE$23</f>
        <v>CE$19</v>
      </c>
      <c r="CF1423" s="190" t="str">
        <f t="shared" si="1780"/>
        <v>CF$19</v>
      </c>
      <c r="CG1423" s="190" t="str">
        <f t="shared" si="1780"/>
        <v>CG$19</v>
      </c>
      <c r="CH1423" s="190" t="str">
        <f t="shared" si="1780"/>
        <v>CH$19</v>
      </c>
      <c r="CI1423" s="190" t="str">
        <f t="shared" si="1780"/>
        <v>CI$19</v>
      </c>
      <c r="CJ1423" s="190" t="str">
        <f t="shared" si="1780"/>
        <v>CJ$19</v>
      </c>
      <c r="CK1423" s="190" t="str">
        <f t="shared" si="1780"/>
        <v>CK$19</v>
      </c>
      <c r="CL1423" s="190" t="str">
        <f t="shared" si="1780"/>
        <v>CL$19</v>
      </c>
      <c r="CN1423" s="201"/>
      <c r="CO1423" s="190" t="str">
        <f t="shared" ref="CO1423:DL1423" si="1781">CO$23</f>
        <v>CO$19</v>
      </c>
      <c r="CP1423" s="190" t="str">
        <f t="shared" si="1781"/>
        <v>CP$19</v>
      </c>
      <c r="CQ1423" s="190" t="str">
        <f t="shared" si="1781"/>
        <v>CQ$19</v>
      </c>
      <c r="CR1423" s="190" t="str">
        <f t="shared" si="1781"/>
        <v>CR$19</v>
      </c>
      <c r="CS1423" s="190" t="str">
        <f t="shared" si="1781"/>
        <v>CS$19</v>
      </c>
      <c r="CT1423" s="190" t="str">
        <f t="shared" si="1781"/>
        <v>CT$19</v>
      </c>
      <c r="CU1423" s="190" t="str">
        <f t="shared" si="1781"/>
        <v>CU$19</v>
      </c>
      <c r="CV1423" s="190" t="str">
        <f t="shared" si="1781"/>
        <v>CV$19</v>
      </c>
      <c r="CW1423" s="190" t="str">
        <f t="shared" si="1781"/>
        <v>CW$19</v>
      </c>
      <c r="CX1423" s="190" t="str">
        <f t="shared" si="1781"/>
        <v>CX$19</v>
      </c>
      <c r="CY1423" s="190" t="str">
        <f t="shared" si="1781"/>
        <v>CY$19</v>
      </c>
      <c r="CZ1423" s="190" t="str">
        <f t="shared" si="1781"/>
        <v>CZ$19</v>
      </c>
      <c r="DA1423" s="190" t="str">
        <f t="shared" si="1781"/>
        <v>DA$19</v>
      </c>
      <c r="DB1423" s="190" t="str">
        <f t="shared" si="1781"/>
        <v>DB$19</v>
      </c>
      <c r="DC1423" s="190" t="str">
        <f t="shared" si="1781"/>
        <v>DC$19</v>
      </c>
      <c r="DD1423" s="190" t="str">
        <f t="shared" si="1781"/>
        <v>DD$19</v>
      </c>
      <c r="DE1423" s="190" t="str">
        <f t="shared" si="1781"/>
        <v>DE$19</v>
      </c>
      <c r="DF1423" s="190" t="str">
        <f t="shared" si="1781"/>
        <v>DF$19</v>
      </c>
      <c r="DG1423" s="190" t="str">
        <f t="shared" si="1781"/>
        <v>DG$19</v>
      </c>
      <c r="DH1423" s="190" t="str">
        <f t="shared" si="1781"/>
        <v>DH$19</v>
      </c>
      <c r="DI1423" s="190" t="str">
        <f t="shared" si="1781"/>
        <v>DI$19</v>
      </c>
      <c r="DJ1423" s="190" t="str">
        <f t="shared" si="1781"/>
        <v>DJ$19</v>
      </c>
      <c r="DK1423" s="190" t="str">
        <f t="shared" si="1781"/>
        <v>DK$19</v>
      </c>
      <c r="DL1423" s="190" t="str">
        <f t="shared" si="1781"/>
        <v>DL$19</v>
      </c>
    </row>
    <row r="1424" spans="1:116" x14ac:dyDescent="0.4">
      <c r="A1424" s="31" t="s">
        <v>218</v>
      </c>
      <c r="B1424" s="31" t="s">
        <v>81</v>
      </c>
      <c r="C1424" s="31"/>
      <c r="D1424" t="s">
        <v>768</v>
      </c>
      <c r="E1424" s="8" t="str">
        <f t="shared" ref="E1424:E1479" si="1782">ROW()&amp;" "&amp;D1424</f>
        <v>1424 FAINTR-S</v>
      </c>
      <c r="F1424" t="s">
        <v>446</v>
      </c>
      <c r="G1424" s="66" t="s">
        <v>253</v>
      </c>
      <c r="H1424" s="22"/>
      <c r="I1424" s="299"/>
      <c r="J1424" s="299"/>
      <c r="K1424" s="22"/>
      <c r="L1424" s="22"/>
      <c r="M1424" s="22"/>
      <c r="N1424" s="22"/>
      <c r="O1424" s="22"/>
      <c r="P1424" s="22"/>
      <c r="R1424" s="66"/>
      <c r="S1424" s="300"/>
      <c r="T1424" s="300"/>
      <c r="U1424" s="300"/>
      <c r="V1424" s="300"/>
      <c r="W1424" s="300"/>
      <c r="X1424" s="300"/>
      <c r="Y1424" s="300"/>
      <c r="Z1424" s="300"/>
      <c r="AA1424" s="300"/>
      <c r="AB1424" s="300"/>
      <c r="AC1424" s="300"/>
      <c r="AD1424" s="300"/>
      <c r="AE1424" s="300"/>
      <c r="AF1424" s="300"/>
      <c r="AG1424" s="300"/>
      <c r="AH1424" s="300"/>
      <c r="AI1424" s="300"/>
      <c r="AJ1424" s="300"/>
      <c r="AK1424" s="300"/>
      <c r="AL1424" s="300"/>
      <c r="AM1424" s="300"/>
      <c r="AN1424" s="300"/>
      <c r="AO1424" s="300"/>
      <c r="AP1424" s="300"/>
      <c r="AQ1424" s="300"/>
      <c r="AR1424" s="300"/>
      <c r="AS1424" s="300"/>
      <c r="AT1424" s="300"/>
      <c r="AU1424" s="300"/>
      <c r="AV1424" s="300"/>
      <c r="AW1424" s="300"/>
      <c r="AX1424" s="300"/>
      <c r="AY1424" s="300"/>
      <c r="AZ1424" s="300"/>
      <c r="BA1424" s="300"/>
      <c r="BB1424" s="300"/>
      <c r="BC1424" s="300"/>
      <c r="BD1424" s="300"/>
      <c r="BE1424" s="300"/>
      <c r="BF1424" s="300"/>
      <c r="BG1424" s="300"/>
      <c r="BH1424" s="300"/>
      <c r="BI1424" s="300"/>
      <c r="BJ1424" s="300"/>
      <c r="BK1424" s="300"/>
      <c r="BL1424" s="300"/>
      <c r="BM1424" s="300"/>
      <c r="BN1424" s="300"/>
      <c r="BO1424" s="300"/>
      <c r="BP1424" s="300"/>
      <c r="BQ1424" s="300"/>
      <c r="BR1424" s="300"/>
      <c r="BS1424" s="300"/>
      <c r="BT1424" s="300"/>
      <c r="BU1424" s="300"/>
      <c r="BV1424" s="300"/>
      <c r="BW1424" s="300"/>
      <c r="BX1424" s="300"/>
      <c r="BY1424" s="300"/>
      <c r="BZ1424" s="300"/>
      <c r="CA1424" s="300"/>
      <c r="CB1424" s="300"/>
      <c r="CC1424" s="300"/>
      <c r="CD1424" s="300"/>
      <c r="CE1424" s="300"/>
      <c r="CF1424" s="300"/>
      <c r="CG1424" s="300"/>
      <c r="CH1424" s="300"/>
      <c r="CI1424" s="300"/>
      <c r="CJ1424" s="300"/>
      <c r="CK1424" s="300"/>
      <c r="CL1424" s="300"/>
      <c r="CN1424" s="299"/>
      <c r="CO1424" s="300"/>
      <c r="CP1424" s="300"/>
      <c r="CQ1424" s="300"/>
      <c r="CR1424" s="300"/>
      <c r="CS1424" s="300"/>
      <c r="CT1424" s="300"/>
      <c r="CU1424" s="300"/>
      <c r="CV1424" s="300"/>
      <c r="CW1424" s="300"/>
      <c r="CX1424" s="300"/>
      <c r="CY1424" s="300"/>
      <c r="CZ1424" s="300"/>
      <c r="DA1424" s="300"/>
      <c r="DB1424" s="300"/>
      <c r="DC1424" s="300"/>
      <c r="DD1424" s="300"/>
      <c r="DE1424" s="300"/>
      <c r="DF1424" s="300"/>
      <c r="DG1424" s="300"/>
      <c r="DH1424" s="300"/>
      <c r="DI1424" s="300"/>
      <c r="DJ1424" s="300"/>
      <c r="DK1424" s="300"/>
      <c r="DL1424" s="300"/>
    </row>
    <row r="1425" spans="2:116" x14ac:dyDescent="0.4">
      <c r="B1425" s="8" t="str">
        <f>E1425</f>
        <v>1425 FAINTR-S</v>
      </c>
      <c r="D1425" t="s">
        <v>768</v>
      </c>
      <c r="E1425" s="8" t="str">
        <f t="shared" ref="E1425:E1427" si="1783">ROW()&amp;" "&amp;D1425</f>
        <v>1425 FAINTR-S</v>
      </c>
      <c r="G1425" s="129" t="str">
        <f>"Assumptions - "&amp;G1424</f>
        <v>Assumptions - Revenue driven intangible assets:</v>
      </c>
      <c r="I1425"/>
      <c r="J1425"/>
      <c r="R1425"/>
      <c r="S1425"/>
      <c r="T1425"/>
      <c r="U1425"/>
      <c r="V1425"/>
      <c r="W1425"/>
      <c r="X1425"/>
      <c r="Y1425"/>
      <c r="Z1425"/>
      <c r="AA1425"/>
      <c r="AB1425"/>
      <c r="AC1425"/>
      <c r="AD1425"/>
      <c r="AE1425"/>
      <c r="AF1425"/>
      <c r="AG1425"/>
      <c r="AH1425"/>
      <c r="AI1425"/>
      <c r="AJ1425"/>
      <c r="AK1425"/>
      <c r="AL1425"/>
      <c r="AM1425"/>
      <c r="AN1425"/>
      <c r="AO1425"/>
      <c r="AP1425"/>
      <c r="AQ1425"/>
      <c r="AR1425"/>
      <c r="AS1425"/>
      <c r="AT1425"/>
      <c r="AU1425"/>
      <c r="AV1425"/>
      <c r="AW1425"/>
      <c r="AX1425"/>
      <c r="AY1425"/>
      <c r="AZ1425"/>
      <c r="BA1425"/>
      <c r="BB1425"/>
      <c r="BC1425"/>
      <c r="BD1425"/>
      <c r="BE1425"/>
      <c r="BF1425"/>
      <c r="BG1425"/>
      <c r="BH1425"/>
      <c r="BI1425"/>
      <c r="BJ1425"/>
      <c r="BK1425"/>
      <c r="BL1425"/>
      <c r="BM1425"/>
      <c r="BN1425"/>
      <c r="BO1425"/>
      <c r="BP1425"/>
      <c r="BQ1425"/>
      <c r="BR1425"/>
      <c r="BS1425"/>
      <c r="BT1425"/>
      <c r="BU1425"/>
      <c r="BV1425"/>
      <c r="BW1425"/>
      <c r="BX1425"/>
      <c r="BY1425"/>
      <c r="BZ1425"/>
      <c r="CA1425"/>
      <c r="CB1425"/>
      <c r="CC1425"/>
      <c r="CD1425"/>
      <c r="CE1425"/>
      <c r="CF1425"/>
      <c r="CG1425"/>
      <c r="CH1425"/>
      <c r="CI1425"/>
      <c r="CJ1425"/>
      <c r="CK1425"/>
      <c r="CL1425"/>
      <c r="CN1425"/>
    </row>
    <row r="1426" spans="2:116" x14ac:dyDescent="0.4">
      <c r="B1426" s="8" t="str">
        <f>E1426</f>
        <v>1426 FAINTR-S</v>
      </c>
      <c r="C1426" s="8"/>
      <c r="D1426" t="s">
        <v>768</v>
      </c>
      <c r="E1426" s="8" t="str">
        <f t="shared" si="1782"/>
        <v>1426 FAINTR-S</v>
      </c>
      <c r="G1426" s="145" t="s">
        <v>206</v>
      </c>
      <c r="H1426" s="57">
        <v>5</v>
      </c>
      <c r="S1426" s="72"/>
      <c r="T1426" s="72"/>
      <c r="U1426" s="72"/>
      <c r="V1426" s="72"/>
      <c r="W1426" s="72"/>
      <c r="X1426" s="72"/>
      <c r="Y1426" s="72"/>
      <c r="Z1426" s="72"/>
      <c r="AA1426" s="72"/>
      <c r="AB1426" s="72"/>
      <c r="AC1426" s="72"/>
      <c r="AD1426" s="72"/>
      <c r="AE1426" s="72"/>
      <c r="AF1426" s="72"/>
      <c r="AG1426" s="72"/>
      <c r="AH1426" s="72"/>
      <c r="AI1426" s="72"/>
      <c r="AJ1426" s="72"/>
      <c r="AK1426" s="72"/>
      <c r="AL1426" s="72"/>
      <c r="AM1426" s="72"/>
      <c r="AN1426" s="72"/>
      <c r="AO1426" s="72"/>
      <c r="AP1426" s="72"/>
      <c r="AQ1426" s="72"/>
      <c r="AR1426" s="72"/>
      <c r="AS1426" s="72"/>
      <c r="AT1426" s="72"/>
      <c r="AU1426" s="72"/>
      <c r="AV1426" s="72"/>
      <c r="AW1426" s="72"/>
      <c r="AX1426" s="72"/>
      <c r="AY1426" s="72"/>
      <c r="AZ1426" s="72"/>
      <c r="BA1426" s="72"/>
      <c r="BB1426" s="72"/>
      <c r="BC1426" s="72"/>
      <c r="BD1426" s="72"/>
      <c r="BE1426" s="72"/>
      <c r="BF1426" s="72"/>
      <c r="BG1426" s="72"/>
      <c r="BH1426" s="72"/>
      <c r="BI1426" s="72"/>
      <c r="BJ1426" s="72"/>
      <c r="BK1426" s="72"/>
      <c r="BL1426" s="72"/>
      <c r="BM1426" s="72"/>
      <c r="BN1426" s="72"/>
      <c r="BO1426" s="72"/>
      <c r="BP1426" s="72"/>
      <c r="BQ1426" s="72"/>
      <c r="BR1426" s="72"/>
      <c r="BS1426" s="72"/>
      <c r="BT1426" s="72"/>
      <c r="BU1426" s="72"/>
      <c r="BV1426" s="72"/>
      <c r="BW1426" s="72"/>
      <c r="BX1426" s="72"/>
      <c r="BY1426" s="72"/>
      <c r="BZ1426" s="72"/>
      <c r="CA1426" s="72"/>
      <c r="CB1426" s="72"/>
      <c r="CC1426" s="72"/>
      <c r="CD1426" s="72"/>
      <c r="CE1426" s="72"/>
      <c r="CF1426" s="72"/>
      <c r="CG1426" s="72"/>
      <c r="CH1426" s="72"/>
      <c r="CI1426" s="72"/>
      <c r="CJ1426" s="72"/>
      <c r="CK1426" s="72"/>
      <c r="CL1426" s="72"/>
      <c r="CO1426" s="72"/>
      <c r="CP1426" s="72"/>
      <c r="CQ1426" s="72"/>
      <c r="CR1426" s="72"/>
      <c r="CS1426" s="72"/>
      <c r="CT1426" s="72"/>
      <c r="CU1426" s="72"/>
      <c r="CV1426" s="72"/>
      <c r="CW1426" s="72"/>
      <c r="CX1426" s="72"/>
      <c r="CY1426" s="72"/>
      <c r="CZ1426" s="72"/>
      <c r="DA1426" s="72"/>
      <c r="DB1426" s="72"/>
      <c r="DC1426" s="72"/>
      <c r="DD1426" s="72"/>
      <c r="DE1426" s="72"/>
      <c r="DF1426" s="72"/>
      <c r="DG1426" s="72"/>
      <c r="DH1426" s="72"/>
      <c r="DI1426" s="72"/>
      <c r="DJ1426" s="72"/>
      <c r="DK1426" s="72"/>
      <c r="DL1426" s="72"/>
    </row>
    <row r="1427" spans="2:116" x14ac:dyDescent="0.4">
      <c r="B1427" s="8" t="str">
        <f>E1427</f>
        <v>1427 FAINTR-S</v>
      </c>
      <c r="C1427" s="8"/>
      <c r="D1427" t="s">
        <v>768</v>
      </c>
      <c r="E1427" s="8" t="str">
        <f t="shared" si="1782"/>
        <v>1427 FAINTR-S</v>
      </c>
      <c r="G1427" s="145" t="s">
        <v>207</v>
      </c>
      <c r="H1427" s="57">
        <v>0</v>
      </c>
      <c r="S1427" s="72"/>
      <c r="T1427" s="72"/>
      <c r="U1427" s="72"/>
      <c r="V1427" s="72"/>
      <c r="W1427" s="72"/>
      <c r="X1427" s="72"/>
      <c r="Y1427" s="72"/>
      <c r="Z1427" s="72"/>
      <c r="AA1427" s="72"/>
      <c r="AB1427" s="72"/>
      <c r="AC1427" s="72"/>
      <c r="AD1427" s="72"/>
      <c r="AE1427" s="72"/>
      <c r="AF1427" s="72"/>
      <c r="AG1427" s="72"/>
      <c r="AH1427" s="72"/>
      <c r="AI1427" s="72"/>
      <c r="AJ1427" s="72"/>
      <c r="AK1427" s="72"/>
      <c r="AL1427" s="72"/>
      <c r="AM1427" s="72"/>
      <c r="AN1427" s="72"/>
      <c r="AO1427" s="72"/>
      <c r="AP1427" s="72"/>
      <c r="AQ1427" s="72"/>
      <c r="AR1427" s="72"/>
      <c r="AS1427" s="72"/>
      <c r="AT1427" s="72"/>
      <c r="AU1427" s="72"/>
      <c r="AV1427" s="72"/>
      <c r="AW1427" s="72"/>
      <c r="AX1427" s="72"/>
      <c r="AY1427" s="72"/>
      <c r="AZ1427" s="72"/>
      <c r="BA1427" s="72"/>
      <c r="BB1427" s="72"/>
      <c r="BC1427" s="72"/>
      <c r="BD1427" s="72"/>
      <c r="BE1427" s="72"/>
      <c r="BF1427" s="72"/>
      <c r="BG1427" s="72"/>
      <c r="BH1427" s="72"/>
      <c r="BI1427" s="72"/>
      <c r="BJ1427" s="72"/>
      <c r="BK1427" s="72"/>
      <c r="BL1427" s="72"/>
      <c r="BM1427" s="72"/>
      <c r="BN1427" s="72"/>
      <c r="BO1427" s="72"/>
      <c r="BP1427" s="72"/>
      <c r="BQ1427" s="72"/>
      <c r="BR1427" s="72"/>
      <c r="BS1427" s="72"/>
      <c r="BT1427" s="72"/>
      <c r="BU1427" s="72"/>
      <c r="BV1427" s="72"/>
      <c r="BW1427" s="72"/>
      <c r="BX1427" s="72"/>
      <c r="BY1427" s="72"/>
      <c r="BZ1427" s="72"/>
      <c r="CA1427" s="72"/>
      <c r="CB1427" s="72"/>
      <c r="CC1427" s="72"/>
      <c r="CD1427" s="72"/>
      <c r="CE1427" s="72"/>
      <c r="CF1427" s="72"/>
      <c r="CG1427" s="72"/>
      <c r="CH1427" s="72"/>
      <c r="CI1427" s="72"/>
      <c r="CJ1427" s="72"/>
      <c r="CK1427" s="72"/>
      <c r="CL1427" s="72"/>
      <c r="CO1427" s="72"/>
      <c r="CP1427" s="72"/>
      <c r="CQ1427" s="72"/>
      <c r="CR1427" s="72"/>
      <c r="CS1427" s="72"/>
      <c r="CT1427" s="72"/>
      <c r="CU1427" s="72"/>
      <c r="CV1427" s="72"/>
      <c r="CW1427" s="72"/>
      <c r="CX1427" s="72"/>
      <c r="CY1427" s="72"/>
      <c r="CZ1427" s="72"/>
      <c r="DA1427" s="72"/>
      <c r="DB1427" s="72"/>
      <c r="DC1427" s="72"/>
      <c r="DD1427" s="72"/>
      <c r="DE1427" s="72"/>
      <c r="DF1427" s="72"/>
      <c r="DG1427" s="72"/>
      <c r="DH1427" s="72"/>
      <c r="DI1427" s="72"/>
      <c r="DJ1427" s="72"/>
      <c r="DK1427" s="72"/>
      <c r="DL1427" s="72"/>
    </row>
    <row r="1428" spans="2:116" x14ac:dyDescent="0.4">
      <c r="B1428" s="8"/>
      <c r="C1428" s="8"/>
      <c r="D1428" t="s">
        <v>768</v>
      </c>
      <c r="E1428" s="8" t="str">
        <f t="shared" si="1782"/>
        <v>1428 FAINTR-S</v>
      </c>
      <c r="S1428" s="72"/>
      <c r="T1428" s="72"/>
      <c r="U1428" s="72"/>
      <c r="V1428" s="72"/>
      <c r="W1428" s="72"/>
      <c r="X1428" s="72"/>
      <c r="Y1428" s="72"/>
      <c r="Z1428" s="72"/>
      <c r="AA1428" s="72"/>
      <c r="AB1428" s="72"/>
      <c r="AC1428" s="72"/>
      <c r="AD1428" s="72"/>
      <c r="AE1428" s="72"/>
      <c r="AF1428" s="72"/>
      <c r="AG1428" s="72"/>
      <c r="AH1428" s="72"/>
      <c r="AI1428" s="72"/>
      <c r="AJ1428" s="72"/>
      <c r="AK1428" s="72"/>
      <c r="AL1428" s="72"/>
      <c r="AM1428" s="72"/>
      <c r="AN1428" s="72"/>
      <c r="AO1428" s="72"/>
      <c r="AP1428" s="72"/>
      <c r="AQ1428" s="72"/>
      <c r="AR1428" s="72"/>
      <c r="AS1428" s="72"/>
      <c r="AT1428" s="72"/>
      <c r="AU1428" s="72"/>
      <c r="AV1428" s="72"/>
      <c r="AW1428" s="72"/>
      <c r="AX1428" s="72"/>
      <c r="AY1428" s="72"/>
      <c r="AZ1428" s="72"/>
      <c r="BA1428" s="72"/>
      <c r="BB1428" s="72"/>
      <c r="BC1428" s="72"/>
      <c r="BD1428" s="72"/>
      <c r="BE1428" s="72"/>
      <c r="BF1428" s="72"/>
      <c r="BG1428" s="72"/>
      <c r="BH1428" s="72"/>
      <c r="BI1428" s="72"/>
      <c r="BJ1428" s="72"/>
      <c r="BK1428" s="72"/>
      <c r="BL1428" s="72"/>
      <c r="BM1428" s="72"/>
      <c r="BN1428" s="72"/>
      <c r="BO1428" s="72"/>
      <c r="BP1428" s="72"/>
      <c r="BQ1428" s="72"/>
      <c r="BR1428" s="72"/>
      <c r="BS1428" s="72"/>
      <c r="BT1428" s="72"/>
      <c r="BU1428" s="72"/>
      <c r="BV1428" s="72"/>
      <c r="BW1428" s="72"/>
      <c r="BX1428" s="72"/>
      <c r="BY1428" s="72"/>
      <c r="BZ1428" s="72"/>
      <c r="CA1428" s="72"/>
      <c r="CB1428" s="72"/>
      <c r="CC1428" s="72"/>
      <c r="CD1428" s="72"/>
      <c r="CE1428" s="72"/>
      <c r="CF1428" s="72"/>
      <c r="CG1428" s="72"/>
      <c r="CH1428" s="72"/>
      <c r="CI1428" s="72"/>
      <c r="CJ1428" s="72"/>
      <c r="CK1428" s="72"/>
      <c r="CL1428" s="72"/>
      <c r="CO1428" s="72"/>
      <c r="CP1428" s="72"/>
      <c r="CQ1428" s="72"/>
      <c r="CR1428" s="72"/>
      <c r="CS1428" s="72"/>
      <c r="CT1428" s="72"/>
      <c r="CU1428" s="72"/>
      <c r="CV1428" s="72"/>
      <c r="CW1428" s="72"/>
      <c r="CX1428" s="72"/>
      <c r="CY1428" s="72"/>
      <c r="CZ1428" s="72"/>
      <c r="DA1428" s="72"/>
      <c r="DB1428" s="72"/>
      <c r="DC1428" s="72"/>
      <c r="DD1428" s="72"/>
      <c r="DE1428" s="72"/>
      <c r="DF1428" s="72"/>
      <c r="DG1428" s="72"/>
      <c r="DH1428" s="72"/>
      <c r="DI1428" s="72"/>
      <c r="DJ1428" s="72"/>
      <c r="DK1428" s="72"/>
      <c r="DL1428" s="72"/>
    </row>
    <row r="1429" spans="2:116" x14ac:dyDescent="0.4">
      <c r="B1429" s="8"/>
      <c r="C1429" s="8"/>
      <c r="D1429" t="s">
        <v>768</v>
      </c>
      <c r="E1429" s="8" t="str">
        <f t="shared" ref="E1429:E1431" si="1784">ROW()&amp;" "&amp;D1429</f>
        <v>1429 FAINTR-S</v>
      </c>
      <c r="G1429" s="95" t="str">
        <f>G1431&amp;":"</f>
        <v>Investment in intangibles - Revenue driven intangible assets:</v>
      </c>
      <c r="S1429" s="72"/>
      <c r="T1429" s="72"/>
      <c r="U1429" s="72"/>
      <c r="V1429" s="72"/>
      <c r="W1429" s="72"/>
      <c r="X1429" s="72"/>
      <c r="Y1429" s="72"/>
      <c r="Z1429" s="72"/>
      <c r="AA1429" s="72"/>
      <c r="AB1429" s="72"/>
      <c r="AC1429" s="72"/>
      <c r="AD1429" s="72"/>
      <c r="AE1429" s="72"/>
      <c r="AF1429" s="72"/>
      <c r="AG1429" s="72"/>
      <c r="AH1429" s="72"/>
      <c r="AI1429" s="72"/>
      <c r="AJ1429" s="72"/>
      <c r="AK1429" s="72"/>
      <c r="AL1429" s="72"/>
      <c r="AM1429" s="72"/>
      <c r="AN1429" s="72"/>
      <c r="AO1429" s="72"/>
      <c r="AP1429" s="72"/>
      <c r="AQ1429" s="72"/>
      <c r="AR1429" s="72"/>
      <c r="AS1429" s="72"/>
      <c r="AT1429" s="72"/>
      <c r="AU1429" s="72"/>
      <c r="AV1429" s="72"/>
      <c r="AW1429" s="72"/>
      <c r="AX1429" s="72"/>
      <c r="AY1429" s="72"/>
      <c r="AZ1429" s="72"/>
      <c r="BA1429" s="72"/>
      <c r="BB1429" s="72"/>
      <c r="BC1429" s="72"/>
      <c r="BD1429" s="72"/>
      <c r="BE1429" s="72"/>
      <c r="BF1429" s="72"/>
      <c r="BG1429" s="72"/>
      <c r="BH1429" s="72"/>
      <c r="BI1429" s="72"/>
      <c r="BJ1429" s="72"/>
      <c r="BK1429" s="72"/>
      <c r="BL1429" s="72"/>
      <c r="BM1429" s="72"/>
      <c r="BN1429" s="72"/>
      <c r="BO1429" s="72"/>
      <c r="BP1429" s="72"/>
      <c r="BQ1429" s="72"/>
      <c r="BR1429" s="72"/>
      <c r="BS1429" s="72"/>
      <c r="BT1429" s="72"/>
      <c r="BU1429" s="72"/>
      <c r="BV1429" s="72"/>
      <c r="BW1429" s="72"/>
      <c r="BX1429" s="72"/>
      <c r="BY1429" s="72"/>
      <c r="BZ1429" s="72"/>
      <c r="CA1429" s="72"/>
      <c r="CB1429" s="72"/>
      <c r="CC1429" s="72"/>
      <c r="CD1429" s="72"/>
      <c r="CE1429" s="72"/>
      <c r="CF1429" s="72"/>
      <c r="CG1429" s="72"/>
      <c r="CH1429" s="72"/>
      <c r="CI1429" s="72"/>
      <c r="CJ1429" s="72"/>
      <c r="CK1429" s="72"/>
      <c r="CL1429" s="72"/>
      <c r="CO1429" s="72"/>
      <c r="CP1429" s="72"/>
      <c r="CQ1429" s="72"/>
      <c r="CR1429" s="72"/>
      <c r="CS1429" s="72"/>
      <c r="CT1429" s="72"/>
      <c r="CU1429" s="72"/>
      <c r="CV1429" s="72"/>
      <c r="CW1429" s="72"/>
      <c r="CX1429" s="72"/>
      <c r="CY1429" s="72"/>
      <c r="CZ1429" s="72"/>
      <c r="DA1429" s="72"/>
      <c r="DB1429" s="72"/>
      <c r="DC1429" s="72"/>
      <c r="DD1429" s="72"/>
      <c r="DE1429" s="72"/>
      <c r="DF1429" s="72"/>
      <c r="DG1429" s="72"/>
      <c r="DH1429" s="72"/>
      <c r="DI1429" s="72"/>
      <c r="DJ1429" s="72"/>
      <c r="DK1429" s="72"/>
      <c r="DL1429" s="72"/>
    </row>
    <row r="1430" spans="2:116" x14ac:dyDescent="0.4">
      <c r="B1430" s="8" t="str">
        <f>E1430</f>
        <v>1430 FAINTR-S</v>
      </c>
      <c r="C1430" s="8"/>
      <c r="D1430" t="s">
        <v>768</v>
      </c>
      <c r="E1430" s="8" t="str">
        <f t="shared" si="1782"/>
        <v>1430 FAINTR-S</v>
      </c>
      <c r="G1430" s="145" t="s">
        <v>735</v>
      </c>
      <c r="K1430" s="18">
        <v>10</v>
      </c>
      <c r="L1430" s="18">
        <v>10</v>
      </c>
      <c r="M1430" s="18">
        <v>10</v>
      </c>
      <c r="N1430" s="18">
        <v>10</v>
      </c>
      <c r="O1430" s="18">
        <v>10</v>
      </c>
      <c r="P1430" s="18">
        <v>10</v>
      </c>
      <c r="S1430" s="147" cm="1">
        <f t="array" ref="S1430">INDEX($K:$Q,ROW(),MATCH(S$3,$K$2:$Q$2,0))</f>
        <v>10</v>
      </c>
      <c r="T1430" s="147" cm="1">
        <f t="array" ref="T1430">INDEX($K:$Q,ROW(),MATCH(T$3,$K$2:$Q$2,0))</f>
        <v>10</v>
      </c>
      <c r="U1430" s="147" cm="1">
        <f t="array" ref="U1430">INDEX($K:$Q,ROW(),MATCH(U$3,$K$2:$Q$2,0))</f>
        <v>10</v>
      </c>
      <c r="V1430" s="147" cm="1">
        <f t="array" ref="V1430">INDEX($K:$Q,ROW(),MATCH(V$3,$K$2:$Q$2,0))</f>
        <v>10</v>
      </c>
      <c r="W1430" s="147" cm="1">
        <f t="array" ref="W1430">INDEX($K:$Q,ROW(),MATCH(W$3,$K$2:$Q$2,0))</f>
        <v>10</v>
      </c>
      <c r="X1430" s="147" cm="1">
        <f t="array" ref="X1430">INDEX($K:$Q,ROW(),MATCH(X$3,$K$2:$Q$2,0))</f>
        <v>10</v>
      </c>
      <c r="Y1430" s="147" cm="1">
        <f t="array" ref="Y1430">INDEX($K:$Q,ROW(),MATCH(Y$3,$K$2:$Q$2,0))</f>
        <v>10</v>
      </c>
      <c r="Z1430" s="147" cm="1">
        <f t="array" ref="Z1430">INDEX($K:$Q,ROW(),MATCH(Z$3,$K$2:$Q$2,0))</f>
        <v>10</v>
      </c>
      <c r="AA1430" s="147" cm="1">
        <f t="array" ref="AA1430">INDEX($K:$Q,ROW(),MATCH(AA$3,$K$2:$Q$2,0))</f>
        <v>10</v>
      </c>
      <c r="AB1430" s="147" cm="1">
        <f t="array" ref="AB1430">INDEX($K:$Q,ROW(),MATCH(AB$3,$K$2:$Q$2,0))</f>
        <v>10</v>
      </c>
      <c r="AC1430" s="147" cm="1">
        <f t="array" ref="AC1430">INDEX($K:$Q,ROW(),MATCH(AC$3,$K$2:$Q$2,0))</f>
        <v>10</v>
      </c>
      <c r="AD1430" s="147" cm="1">
        <f t="array" ref="AD1430">INDEX($K:$Q,ROW(),MATCH(AD$3,$K$2:$Q$2,0))</f>
        <v>10</v>
      </c>
      <c r="AE1430" s="147" cm="1">
        <f t="array" ref="AE1430">INDEX($K:$Q,ROW(),MATCH(AE$3,$K$2:$Q$2,0))</f>
        <v>10</v>
      </c>
      <c r="AF1430" s="147" cm="1">
        <f t="array" ref="AF1430">INDEX($K:$Q,ROW(),MATCH(AF$3,$K$2:$Q$2,0))</f>
        <v>10</v>
      </c>
      <c r="AG1430" s="147" cm="1">
        <f t="array" ref="AG1430">INDEX($K:$Q,ROW(),MATCH(AG$3,$K$2:$Q$2,0))</f>
        <v>10</v>
      </c>
      <c r="AH1430" s="147" cm="1">
        <f t="array" ref="AH1430">INDEX($K:$Q,ROW(),MATCH(AH$3,$K$2:$Q$2,0))</f>
        <v>10</v>
      </c>
      <c r="AI1430" s="147" cm="1">
        <f t="array" ref="AI1430">INDEX($K:$Q,ROW(),MATCH(AI$3,$K$2:$Q$2,0))</f>
        <v>10</v>
      </c>
      <c r="AJ1430" s="147" cm="1">
        <f t="array" ref="AJ1430">INDEX($K:$Q,ROW(),MATCH(AJ$3,$K$2:$Q$2,0))</f>
        <v>10</v>
      </c>
      <c r="AK1430" s="147" cm="1">
        <f t="array" ref="AK1430">INDEX($K:$Q,ROW(),MATCH(AK$3,$K$2:$Q$2,0))</f>
        <v>10</v>
      </c>
      <c r="AL1430" s="147" cm="1">
        <f t="array" ref="AL1430">INDEX($K:$Q,ROW(),MATCH(AL$3,$K$2:$Q$2,0))</f>
        <v>10</v>
      </c>
      <c r="AM1430" s="147" cm="1">
        <f t="array" ref="AM1430">INDEX($K:$Q,ROW(),MATCH(AM$3,$K$2:$Q$2,0))</f>
        <v>10</v>
      </c>
      <c r="AN1430" s="147" cm="1">
        <f t="array" ref="AN1430">INDEX($K:$Q,ROW(),MATCH(AN$3,$K$2:$Q$2,0))</f>
        <v>10</v>
      </c>
      <c r="AO1430" s="147" cm="1">
        <f t="array" ref="AO1430">INDEX($K:$Q,ROW(),MATCH(AO$3,$K$2:$Q$2,0))</f>
        <v>10</v>
      </c>
      <c r="AP1430" s="147" cm="1">
        <f t="array" ref="AP1430">INDEX($K:$Q,ROW(),MATCH(AP$3,$K$2:$Q$2,0))</f>
        <v>10</v>
      </c>
      <c r="AQ1430" s="147" cm="1">
        <f t="array" ref="AQ1430">INDEX($K:$Q,ROW(),MATCH(AQ$3,$K$2:$Q$2,0))</f>
        <v>10</v>
      </c>
      <c r="AR1430" s="147" cm="1">
        <f t="array" ref="AR1430">INDEX($K:$Q,ROW(),MATCH(AR$3,$K$2:$Q$2,0))</f>
        <v>10</v>
      </c>
      <c r="AS1430" s="147" cm="1">
        <f t="array" ref="AS1430">INDEX($K:$Q,ROW(),MATCH(AS$3,$K$2:$Q$2,0))</f>
        <v>10</v>
      </c>
      <c r="AT1430" s="147" cm="1">
        <f t="array" ref="AT1430">INDEX($K:$Q,ROW(),MATCH(AT$3,$K$2:$Q$2,0))</f>
        <v>10</v>
      </c>
      <c r="AU1430" s="147" cm="1">
        <f t="array" ref="AU1430">INDEX($K:$Q,ROW(),MATCH(AU$3,$K$2:$Q$2,0))</f>
        <v>10</v>
      </c>
      <c r="AV1430" s="147" cm="1">
        <f t="array" ref="AV1430">INDEX($K:$Q,ROW(),MATCH(AV$3,$K$2:$Q$2,0))</f>
        <v>10</v>
      </c>
      <c r="AW1430" s="147" cm="1">
        <f t="array" ref="AW1430">INDEX($K:$Q,ROW(),MATCH(AW$3,$K$2:$Q$2,0))</f>
        <v>10</v>
      </c>
      <c r="AX1430" s="147" cm="1">
        <f t="array" ref="AX1430">INDEX($K:$Q,ROW(),MATCH(AX$3,$K$2:$Q$2,0))</f>
        <v>10</v>
      </c>
      <c r="AY1430" s="147" cm="1">
        <f t="array" ref="AY1430">INDEX($K:$Q,ROW(),MATCH(AY$3,$K$2:$Q$2,0))</f>
        <v>10</v>
      </c>
      <c r="AZ1430" s="147" cm="1">
        <f t="array" ref="AZ1430">INDEX($K:$Q,ROW(),MATCH(AZ$3,$K$2:$Q$2,0))</f>
        <v>10</v>
      </c>
      <c r="BA1430" s="147" cm="1">
        <f t="array" ref="BA1430">INDEX($K:$Q,ROW(),MATCH(BA$3,$K$2:$Q$2,0))</f>
        <v>10</v>
      </c>
      <c r="BB1430" s="147" cm="1">
        <f t="array" ref="BB1430">INDEX($K:$Q,ROW(),MATCH(BB$3,$K$2:$Q$2,0))</f>
        <v>10</v>
      </c>
      <c r="BC1430" s="147" cm="1">
        <f t="array" ref="BC1430">INDEX($K:$Q,ROW(),MATCH(BC$3,$K$2:$Q$2,0))</f>
        <v>10</v>
      </c>
      <c r="BD1430" s="147" cm="1">
        <f t="array" ref="BD1430">INDEX($K:$Q,ROW(),MATCH(BD$3,$K$2:$Q$2,0))</f>
        <v>10</v>
      </c>
      <c r="BE1430" s="147" cm="1">
        <f t="array" ref="BE1430">INDEX($K:$Q,ROW(),MATCH(BE$3,$K$2:$Q$2,0))</f>
        <v>10</v>
      </c>
      <c r="BF1430" s="147" cm="1">
        <f t="array" ref="BF1430">INDEX($K:$Q,ROW(),MATCH(BF$3,$K$2:$Q$2,0))</f>
        <v>10</v>
      </c>
      <c r="BG1430" s="147" cm="1">
        <f t="array" ref="BG1430">INDEX($K:$Q,ROW(),MATCH(BG$3,$K$2:$Q$2,0))</f>
        <v>10</v>
      </c>
      <c r="BH1430" s="147" cm="1">
        <f t="array" ref="BH1430">INDEX($K:$Q,ROW(),MATCH(BH$3,$K$2:$Q$2,0))</f>
        <v>10</v>
      </c>
      <c r="BI1430" s="147" cm="1">
        <f t="array" ref="BI1430">INDEX($K:$Q,ROW(),MATCH(BI$3,$K$2:$Q$2,0))</f>
        <v>10</v>
      </c>
      <c r="BJ1430" s="147" cm="1">
        <f t="array" ref="BJ1430">INDEX($K:$Q,ROW(),MATCH(BJ$3,$K$2:$Q$2,0))</f>
        <v>10</v>
      </c>
      <c r="BK1430" s="147" cm="1">
        <f t="array" ref="BK1430">INDEX($K:$Q,ROW(),MATCH(BK$3,$K$2:$Q$2,0))</f>
        <v>10</v>
      </c>
      <c r="BL1430" s="147" cm="1">
        <f t="array" ref="BL1430">INDEX($K:$Q,ROW(),MATCH(BL$3,$K$2:$Q$2,0))</f>
        <v>10</v>
      </c>
      <c r="BM1430" s="147" cm="1">
        <f t="array" ref="BM1430">INDEX($K:$Q,ROW(),MATCH(BM$3,$K$2:$Q$2,0))</f>
        <v>10</v>
      </c>
      <c r="BN1430" s="147" cm="1">
        <f t="array" ref="BN1430">INDEX($K:$Q,ROW(),MATCH(BN$3,$K$2:$Q$2,0))</f>
        <v>10</v>
      </c>
      <c r="BO1430" s="147" cm="1">
        <f t="array" ref="BO1430">INDEX($K:$Q,ROW(),MATCH(BO$3,$K$2:$Q$2,0))</f>
        <v>10</v>
      </c>
      <c r="BP1430" s="147" cm="1">
        <f t="array" ref="BP1430">INDEX($K:$Q,ROW(),MATCH(BP$3,$K$2:$Q$2,0))</f>
        <v>10</v>
      </c>
      <c r="BQ1430" s="147" cm="1">
        <f t="array" ref="BQ1430">INDEX($K:$Q,ROW(),MATCH(BQ$3,$K$2:$Q$2,0))</f>
        <v>10</v>
      </c>
      <c r="BR1430" s="147" cm="1">
        <f t="array" ref="BR1430">INDEX($K:$Q,ROW(),MATCH(BR$3,$K$2:$Q$2,0))</f>
        <v>10</v>
      </c>
      <c r="BS1430" s="147" cm="1">
        <f t="array" ref="BS1430">INDEX($K:$Q,ROW(),MATCH(BS$3,$K$2:$Q$2,0))</f>
        <v>10</v>
      </c>
      <c r="BT1430" s="147" cm="1">
        <f t="array" ref="BT1430">INDEX($K:$Q,ROW(),MATCH(BT$3,$K$2:$Q$2,0))</f>
        <v>10</v>
      </c>
      <c r="BU1430" s="147" cm="1">
        <f t="array" ref="BU1430">INDEX($K:$Q,ROW(),MATCH(BU$3,$K$2:$Q$2,0))</f>
        <v>10</v>
      </c>
      <c r="BV1430" s="147" cm="1">
        <f t="array" ref="BV1430">INDEX($K:$Q,ROW(),MATCH(BV$3,$K$2:$Q$2,0))</f>
        <v>10</v>
      </c>
      <c r="BW1430" s="147" cm="1">
        <f t="array" ref="BW1430">INDEX($K:$Q,ROW(),MATCH(BW$3,$K$2:$Q$2,0))</f>
        <v>10</v>
      </c>
      <c r="BX1430" s="147" cm="1">
        <f t="array" ref="BX1430">INDEX($K:$Q,ROW(),MATCH(BX$3,$K$2:$Q$2,0))</f>
        <v>10</v>
      </c>
      <c r="BY1430" s="147" cm="1">
        <f t="array" ref="BY1430">INDEX($K:$Q,ROW(),MATCH(BY$3,$K$2:$Q$2,0))</f>
        <v>10</v>
      </c>
      <c r="BZ1430" s="147" cm="1">
        <f t="array" ref="BZ1430">INDEX($K:$Q,ROW(),MATCH(BZ$3,$K$2:$Q$2,0))</f>
        <v>10</v>
      </c>
      <c r="CA1430" s="147" cm="1">
        <f t="array" ref="CA1430">INDEX($K:$Q,ROW(),MATCH(CA$3,$K$2:$Q$2,0))</f>
        <v>10</v>
      </c>
      <c r="CB1430" s="147" cm="1">
        <f t="array" ref="CB1430">INDEX($K:$Q,ROW(),MATCH(CB$3,$K$2:$Q$2,0))</f>
        <v>10</v>
      </c>
      <c r="CC1430" s="147" cm="1">
        <f t="array" ref="CC1430">INDEX($K:$Q,ROW(),MATCH(CC$3,$K$2:$Q$2,0))</f>
        <v>10</v>
      </c>
      <c r="CD1430" s="147" cm="1">
        <f t="array" ref="CD1430">INDEX($K:$Q,ROW(),MATCH(CD$3,$K$2:$Q$2,0))</f>
        <v>10</v>
      </c>
      <c r="CE1430" s="147" cm="1">
        <f t="array" ref="CE1430">INDEX($K:$Q,ROW(),MATCH(CE$3,$K$2:$Q$2,0))</f>
        <v>10</v>
      </c>
      <c r="CF1430" s="147" cm="1">
        <f t="array" ref="CF1430">INDEX($K:$Q,ROW(),MATCH(CF$3,$K$2:$Q$2,0))</f>
        <v>10</v>
      </c>
      <c r="CG1430" s="147" cm="1">
        <f t="array" ref="CG1430">INDEX($K:$Q,ROW(),MATCH(CG$3,$K$2:$Q$2,0))</f>
        <v>10</v>
      </c>
      <c r="CH1430" s="147" cm="1">
        <f t="array" ref="CH1430">INDEX($K:$Q,ROW(),MATCH(CH$3,$K$2:$Q$2,0))</f>
        <v>10</v>
      </c>
      <c r="CI1430" s="147" cm="1">
        <f t="array" ref="CI1430">INDEX($K:$Q,ROW(),MATCH(CI$3,$K$2:$Q$2,0))</f>
        <v>10</v>
      </c>
      <c r="CJ1430" s="147" cm="1">
        <f t="array" ref="CJ1430">INDEX($K:$Q,ROW(),MATCH(CJ$3,$K$2:$Q$2,0))</f>
        <v>10</v>
      </c>
      <c r="CK1430" s="147" cm="1">
        <f t="array" ref="CK1430">INDEX($K:$Q,ROW(),MATCH(CK$3,$K$2:$Q$2,0))</f>
        <v>10</v>
      </c>
      <c r="CL1430" s="147" cm="1">
        <f t="array" ref="CL1430">INDEX($K:$Q,ROW(),MATCH(CL$3,$K$2:$Q$2,0))</f>
        <v>10</v>
      </c>
      <c r="CO1430" s="147" t="e" cm="1">
        <f t="array" ref="CO1430">INDEX($K:$Q,ROW(),MATCH(CO$3,$K$2:$Q$2,0))</f>
        <v>#N/A</v>
      </c>
      <c r="CP1430" s="147" t="e" cm="1">
        <f t="array" ref="CP1430">INDEX($K:$Q,ROW(),MATCH(CP$3,$K$2:$Q$2,0))</f>
        <v>#N/A</v>
      </c>
      <c r="CQ1430" s="147" t="e" cm="1">
        <f t="array" ref="CQ1430">INDEX($K:$Q,ROW(),MATCH(CQ$3,$K$2:$Q$2,0))</f>
        <v>#N/A</v>
      </c>
      <c r="CR1430" s="147" t="e" cm="1">
        <f t="array" ref="CR1430">INDEX($K:$Q,ROW(),MATCH(CR$3,$K$2:$Q$2,0))</f>
        <v>#N/A</v>
      </c>
      <c r="CS1430" s="147" t="e" cm="1">
        <f t="array" ref="CS1430">INDEX($K:$Q,ROW(),MATCH(CS$3,$K$2:$Q$2,0))</f>
        <v>#N/A</v>
      </c>
      <c r="CT1430" s="147" t="e" cm="1">
        <f t="array" ref="CT1430">INDEX($K:$Q,ROW(),MATCH(CT$3,$K$2:$Q$2,0))</f>
        <v>#N/A</v>
      </c>
      <c r="CU1430" s="147" t="e" cm="1">
        <f t="array" ref="CU1430">INDEX($K:$Q,ROW(),MATCH(CU$3,$K$2:$Q$2,0))</f>
        <v>#N/A</v>
      </c>
      <c r="CV1430" s="147" t="e" cm="1">
        <f t="array" ref="CV1430">INDEX($K:$Q,ROW(),MATCH(CV$3,$K$2:$Q$2,0))</f>
        <v>#N/A</v>
      </c>
      <c r="CW1430" s="147" t="e" cm="1">
        <f t="array" ref="CW1430">INDEX($K:$Q,ROW(),MATCH(CW$3,$K$2:$Q$2,0))</f>
        <v>#N/A</v>
      </c>
      <c r="CX1430" s="147" t="e" cm="1">
        <f t="array" ref="CX1430">INDEX($K:$Q,ROW(),MATCH(CX$3,$K$2:$Q$2,0))</f>
        <v>#N/A</v>
      </c>
      <c r="CY1430" s="147" t="e" cm="1">
        <f t="array" ref="CY1430">INDEX($K:$Q,ROW(),MATCH(CY$3,$K$2:$Q$2,0))</f>
        <v>#N/A</v>
      </c>
      <c r="CZ1430" s="147" t="e" cm="1">
        <f t="array" ref="CZ1430">INDEX($K:$Q,ROW(),MATCH(CZ$3,$K$2:$Q$2,0))</f>
        <v>#N/A</v>
      </c>
      <c r="DA1430" s="147" t="e" cm="1">
        <f t="array" ref="DA1430">INDEX($K:$Q,ROW(),MATCH(DA$3,$K$2:$Q$2,0))</f>
        <v>#N/A</v>
      </c>
      <c r="DB1430" s="147" t="e" cm="1">
        <f t="array" ref="DB1430">INDEX($K:$Q,ROW(),MATCH(DB$3,$K$2:$Q$2,0))</f>
        <v>#N/A</v>
      </c>
      <c r="DC1430" s="147" t="e" cm="1">
        <f t="array" ref="DC1430">INDEX($K:$Q,ROW(),MATCH(DC$3,$K$2:$Q$2,0))</f>
        <v>#N/A</v>
      </c>
      <c r="DD1430" s="147" t="e" cm="1">
        <f t="array" ref="DD1430">INDEX($K:$Q,ROW(),MATCH(DD$3,$K$2:$Q$2,0))</f>
        <v>#N/A</v>
      </c>
      <c r="DE1430" s="147" t="e" cm="1">
        <f t="array" ref="DE1430">INDEX($K:$Q,ROW(),MATCH(DE$3,$K$2:$Q$2,0))</f>
        <v>#N/A</v>
      </c>
      <c r="DF1430" s="147" t="e" cm="1">
        <f t="array" ref="DF1430">INDEX($K:$Q,ROW(),MATCH(DF$3,$K$2:$Q$2,0))</f>
        <v>#N/A</v>
      </c>
      <c r="DG1430" s="147" t="e" cm="1">
        <f t="array" ref="DG1430">INDEX($K:$Q,ROW(),MATCH(DG$3,$K$2:$Q$2,0))</f>
        <v>#N/A</v>
      </c>
      <c r="DH1430" s="147" t="e" cm="1">
        <f t="array" ref="DH1430">INDEX($K:$Q,ROW(),MATCH(DH$3,$K$2:$Q$2,0))</f>
        <v>#N/A</v>
      </c>
      <c r="DI1430" s="147" t="e" cm="1">
        <f t="array" ref="DI1430">INDEX($K:$Q,ROW(),MATCH(DI$3,$K$2:$Q$2,0))</f>
        <v>#N/A</v>
      </c>
      <c r="DJ1430" s="147" t="e" cm="1">
        <f t="array" ref="DJ1430">INDEX($K:$Q,ROW(),MATCH(DJ$3,$K$2:$Q$2,0))</f>
        <v>#N/A</v>
      </c>
      <c r="DK1430" s="147" t="e" cm="1">
        <f t="array" ref="DK1430">INDEX($K:$Q,ROW(),MATCH(DK$3,$K$2:$Q$2,0))</f>
        <v>#N/A</v>
      </c>
      <c r="DL1430" s="147" t="e" cm="1">
        <f t="array" ref="DL1430">INDEX($K:$Q,ROW(),MATCH(DL$3,$K$2:$Q$2,0))</f>
        <v>#N/A</v>
      </c>
    </row>
    <row r="1431" spans="2:116" x14ac:dyDescent="0.4">
      <c r="B1431" s="8"/>
      <c r="C1431" s="8" t="s">
        <v>235</v>
      </c>
      <c r="D1431" t="s">
        <v>768</v>
      </c>
      <c r="E1431" s="8" t="str">
        <f t="shared" si="1782"/>
        <v>1431 FAINTR-S</v>
      </c>
      <c r="G1431" s="126" t="str">
        <f>"Investment in intangibles - "&amp;SUBSTITUTE(G1424,":","")</f>
        <v>Investment in intangibles - Revenue driven intangible assets</v>
      </c>
      <c r="I1431" s="74"/>
      <c r="J1431" s="74"/>
      <c r="K1431" s="118">
        <f ca="1">SUMIF($4:$4,K$2,1431:1431)</f>
        <v>-100</v>
      </c>
      <c r="L1431" s="118">
        <f ca="1">SUMIF($4:$4,L$2,1431:1431)</f>
        <v>-100</v>
      </c>
      <c r="M1431" s="118">
        <f ca="1">SUMIF($4:$4,M$2,1431:1431)</f>
        <v>-100</v>
      </c>
      <c r="N1431" s="118">
        <f ca="1">SUMIF($4:$4,N$2,1431:1431)</f>
        <v>-100</v>
      </c>
      <c r="O1431" s="118">
        <f ca="1">SUMIF($4:$4,O$2,1431:1431)</f>
        <v>-100</v>
      </c>
      <c r="P1431" s="118">
        <f ca="1">SUMIF($4:$4,P$2,1431:1431)</f>
        <v>-100</v>
      </c>
      <c r="R1431" s="33"/>
      <c r="S1431" s="148" cm="1">
        <f t="array" aca="1" ref="S1431" ca="1">-S1430*INDIRECT(S1418)/1000</f>
        <v>-100</v>
      </c>
      <c r="T1431" s="148" cm="1">
        <f t="array" aca="1" ref="T1431" ca="1">-T1430*INDIRECT(T1418)/1000</f>
        <v>-100</v>
      </c>
      <c r="U1431" s="148" cm="1">
        <f t="array" aca="1" ref="U1431" ca="1">-U1430*INDIRECT(U1418)/1000</f>
        <v>-100</v>
      </c>
      <c r="V1431" s="148" cm="1">
        <f t="array" aca="1" ref="V1431" ca="1">-V1430*INDIRECT(V1418)/1000</f>
        <v>-100</v>
      </c>
      <c r="W1431" s="148" cm="1">
        <f t="array" aca="1" ref="W1431" ca="1">-W1430*INDIRECT(W1418)/1000</f>
        <v>-100</v>
      </c>
      <c r="X1431" s="148" cm="1">
        <f t="array" aca="1" ref="X1431" ca="1">-X1430*INDIRECT(X1418)/1000</f>
        <v>-100</v>
      </c>
      <c r="Y1431" s="148" cm="1">
        <f t="array" aca="1" ref="Y1431" ca="1">-Y1430*INDIRECT(Y1418)/1000</f>
        <v>-100</v>
      </c>
      <c r="Z1431" s="148" cm="1">
        <f t="array" aca="1" ref="Z1431" ca="1">-Z1430*INDIRECT(Z1418)/1000</f>
        <v>-100</v>
      </c>
      <c r="AA1431" s="148" cm="1">
        <f t="array" aca="1" ref="AA1431" ca="1">-AA1430*INDIRECT(AA1418)/1000</f>
        <v>-100</v>
      </c>
      <c r="AB1431" s="148" cm="1">
        <f t="array" aca="1" ref="AB1431" ca="1">-AB1430*INDIRECT(AB1418)/1000</f>
        <v>-100</v>
      </c>
      <c r="AC1431" s="148" cm="1">
        <f t="array" aca="1" ref="AC1431" ca="1">-AC1430*INDIRECT(AC1418)/1000</f>
        <v>-100</v>
      </c>
      <c r="AD1431" s="148" cm="1">
        <f t="array" aca="1" ref="AD1431" ca="1">-AD1430*INDIRECT(AD1418)/1000</f>
        <v>-100</v>
      </c>
      <c r="AE1431" s="148" cm="1">
        <f t="array" aca="1" ref="AE1431" ca="1">-AE1430*INDIRECT(AE1418)/1000</f>
        <v>-100</v>
      </c>
      <c r="AF1431" s="148" cm="1">
        <f t="array" aca="1" ref="AF1431" ca="1">-AF1430*INDIRECT(AF1418)/1000</f>
        <v>-100</v>
      </c>
      <c r="AG1431" s="148" cm="1">
        <f t="array" aca="1" ref="AG1431" ca="1">-AG1430*INDIRECT(AG1418)/1000</f>
        <v>-100</v>
      </c>
      <c r="AH1431" s="148" cm="1">
        <f t="array" aca="1" ref="AH1431" ca="1">-AH1430*INDIRECT(AH1418)/1000</f>
        <v>-100</v>
      </c>
      <c r="AI1431" s="148" cm="1">
        <f t="array" aca="1" ref="AI1431" ca="1">-AI1430*INDIRECT(AI1418)/1000</f>
        <v>-100</v>
      </c>
      <c r="AJ1431" s="148" cm="1">
        <f t="array" aca="1" ref="AJ1431" ca="1">-AJ1430*INDIRECT(AJ1418)/1000</f>
        <v>-100</v>
      </c>
      <c r="AK1431" s="148" cm="1">
        <f t="array" aca="1" ref="AK1431" ca="1">-AK1430*INDIRECT(AK1418)/1000</f>
        <v>-100</v>
      </c>
      <c r="AL1431" s="148" cm="1">
        <f t="array" aca="1" ref="AL1431" ca="1">-AL1430*INDIRECT(AL1418)/1000</f>
        <v>-100</v>
      </c>
      <c r="AM1431" s="148" cm="1">
        <f t="array" aca="1" ref="AM1431" ca="1">-AM1430*INDIRECT(AM1418)/1000</f>
        <v>-100</v>
      </c>
      <c r="AN1431" s="148" cm="1">
        <f t="array" aca="1" ref="AN1431" ca="1">-AN1430*INDIRECT(AN1418)/1000</f>
        <v>-100</v>
      </c>
      <c r="AO1431" s="148" cm="1">
        <f t="array" aca="1" ref="AO1431" ca="1">-AO1430*INDIRECT(AO1418)/1000</f>
        <v>-100</v>
      </c>
      <c r="AP1431" s="148" cm="1">
        <f t="array" aca="1" ref="AP1431" ca="1">-AP1430*INDIRECT(AP1418)/1000</f>
        <v>-100</v>
      </c>
      <c r="AQ1431" s="148" cm="1">
        <f t="array" aca="1" ref="AQ1431" ca="1">-AQ1430*INDIRECT(AQ1418)/1000</f>
        <v>-100</v>
      </c>
      <c r="AR1431" s="148" cm="1">
        <f t="array" aca="1" ref="AR1431" ca="1">-AR1430*INDIRECT(AR1418)/1000</f>
        <v>-100</v>
      </c>
      <c r="AS1431" s="148" cm="1">
        <f t="array" aca="1" ref="AS1431" ca="1">-AS1430*INDIRECT(AS1418)/1000</f>
        <v>-100</v>
      </c>
      <c r="AT1431" s="148" cm="1">
        <f t="array" aca="1" ref="AT1431" ca="1">-AT1430*INDIRECT(AT1418)/1000</f>
        <v>-100</v>
      </c>
      <c r="AU1431" s="148" cm="1">
        <f t="array" aca="1" ref="AU1431" ca="1">-AU1430*INDIRECT(AU1418)/1000</f>
        <v>-100</v>
      </c>
      <c r="AV1431" s="148" cm="1">
        <f t="array" aca="1" ref="AV1431" ca="1">-AV1430*INDIRECT(AV1418)/1000</f>
        <v>-100</v>
      </c>
      <c r="AW1431" s="148" cm="1">
        <f t="array" aca="1" ref="AW1431" ca="1">-AW1430*INDIRECT(AW1418)/1000</f>
        <v>-100</v>
      </c>
      <c r="AX1431" s="148" cm="1">
        <f t="array" aca="1" ref="AX1431" ca="1">-AX1430*INDIRECT(AX1418)/1000</f>
        <v>-100</v>
      </c>
      <c r="AY1431" s="148" cm="1">
        <f t="array" aca="1" ref="AY1431" ca="1">-AY1430*INDIRECT(AY1418)/1000</f>
        <v>-100</v>
      </c>
      <c r="AZ1431" s="148" cm="1">
        <f t="array" aca="1" ref="AZ1431" ca="1">-AZ1430*INDIRECT(AZ1418)/1000</f>
        <v>-100</v>
      </c>
      <c r="BA1431" s="148" cm="1">
        <f t="array" aca="1" ref="BA1431" ca="1">-BA1430*INDIRECT(BA1418)/1000</f>
        <v>-100</v>
      </c>
      <c r="BB1431" s="148" cm="1">
        <f t="array" aca="1" ref="BB1431" ca="1">-BB1430*INDIRECT(BB1418)/1000</f>
        <v>-100</v>
      </c>
      <c r="BC1431" s="148" cm="1">
        <f t="array" aca="1" ref="BC1431" ca="1">-BC1430*INDIRECT(BC1418)/1000</f>
        <v>-100</v>
      </c>
      <c r="BD1431" s="148" cm="1">
        <f t="array" aca="1" ref="BD1431" ca="1">-BD1430*INDIRECT(BD1418)/1000</f>
        <v>-100</v>
      </c>
      <c r="BE1431" s="148" cm="1">
        <f t="array" aca="1" ref="BE1431" ca="1">-BE1430*INDIRECT(BE1418)/1000</f>
        <v>-100</v>
      </c>
      <c r="BF1431" s="148" cm="1">
        <f t="array" aca="1" ref="BF1431" ca="1">-BF1430*INDIRECT(BF1418)/1000</f>
        <v>-100</v>
      </c>
      <c r="BG1431" s="148" cm="1">
        <f t="array" aca="1" ref="BG1431" ca="1">-BG1430*INDIRECT(BG1418)/1000</f>
        <v>-100</v>
      </c>
      <c r="BH1431" s="148" cm="1">
        <f t="array" aca="1" ref="BH1431" ca="1">-BH1430*INDIRECT(BH1418)/1000</f>
        <v>-100</v>
      </c>
      <c r="BI1431" s="148" cm="1">
        <f t="array" aca="1" ref="BI1431" ca="1">-BI1430*INDIRECT(BI1418)/1000</f>
        <v>-100</v>
      </c>
      <c r="BJ1431" s="148" cm="1">
        <f t="array" aca="1" ref="BJ1431" ca="1">-BJ1430*INDIRECT(BJ1418)/1000</f>
        <v>-100</v>
      </c>
      <c r="BK1431" s="148" cm="1">
        <f t="array" aca="1" ref="BK1431" ca="1">-BK1430*INDIRECT(BK1418)/1000</f>
        <v>-100</v>
      </c>
      <c r="BL1431" s="148" cm="1">
        <f t="array" aca="1" ref="BL1431" ca="1">-BL1430*INDIRECT(BL1418)/1000</f>
        <v>-100</v>
      </c>
      <c r="BM1431" s="148" cm="1">
        <f t="array" aca="1" ref="BM1431" ca="1">-BM1430*INDIRECT(BM1418)/1000</f>
        <v>-100</v>
      </c>
      <c r="BN1431" s="148" cm="1">
        <f t="array" aca="1" ref="BN1431" ca="1">-BN1430*INDIRECT(BN1418)/1000</f>
        <v>-100</v>
      </c>
      <c r="BO1431" s="148" cm="1">
        <f t="array" aca="1" ref="BO1431" ca="1">-BO1430*INDIRECT(BO1418)/1000</f>
        <v>-100</v>
      </c>
      <c r="BP1431" s="148" cm="1">
        <f t="array" aca="1" ref="BP1431" ca="1">-BP1430*INDIRECT(BP1418)/1000</f>
        <v>-100</v>
      </c>
      <c r="BQ1431" s="148" cm="1">
        <f t="array" aca="1" ref="BQ1431" ca="1">-BQ1430*INDIRECT(BQ1418)/1000</f>
        <v>-100</v>
      </c>
      <c r="BR1431" s="148" cm="1">
        <f t="array" aca="1" ref="BR1431" ca="1">-BR1430*INDIRECT(BR1418)/1000</f>
        <v>-100</v>
      </c>
      <c r="BS1431" s="148" cm="1">
        <f t="array" aca="1" ref="BS1431" ca="1">-BS1430*INDIRECT(BS1418)/1000</f>
        <v>-100</v>
      </c>
      <c r="BT1431" s="148" cm="1">
        <f t="array" aca="1" ref="BT1431" ca="1">-BT1430*INDIRECT(BT1418)/1000</f>
        <v>-100</v>
      </c>
      <c r="BU1431" s="148" cm="1">
        <f t="array" aca="1" ref="BU1431" ca="1">-BU1430*INDIRECT(BU1418)/1000</f>
        <v>-100</v>
      </c>
      <c r="BV1431" s="148" cm="1">
        <f t="array" aca="1" ref="BV1431" ca="1">-BV1430*INDIRECT(BV1418)/1000</f>
        <v>-100</v>
      </c>
      <c r="BW1431" s="148" cm="1">
        <f t="array" aca="1" ref="BW1431" ca="1">-BW1430*INDIRECT(BW1418)/1000</f>
        <v>-100</v>
      </c>
      <c r="BX1431" s="148" cm="1">
        <f t="array" aca="1" ref="BX1431" ca="1">-BX1430*INDIRECT(BX1418)/1000</f>
        <v>-100</v>
      </c>
      <c r="BY1431" s="148" cm="1">
        <f t="array" aca="1" ref="BY1431" ca="1">-BY1430*INDIRECT(BY1418)/1000</f>
        <v>-100</v>
      </c>
      <c r="BZ1431" s="148" cm="1">
        <f t="array" aca="1" ref="BZ1431" ca="1">-BZ1430*INDIRECT(BZ1418)/1000</f>
        <v>-100</v>
      </c>
      <c r="CA1431" s="148" cm="1">
        <f t="array" aca="1" ref="CA1431" ca="1">-CA1430*INDIRECT(CA1418)/1000</f>
        <v>-100</v>
      </c>
      <c r="CB1431" s="148" cm="1">
        <f t="array" aca="1" ref="CB1431" ca="1">-CB1430*INDIRECT(CB1418)/1000</f>
        <v>-100</v>
      </c>
      <c r="CC1431" s="148" cm="1">
        <f t="array" aca="1" ref="CC1431" ca="1">-CC1430*INDIRECT(CC1418)/1000</f>
        <v>-100</v>
      </c>
      <c r="CD1431" s="148" cm="1">
        <f t="array" aca="1" ref="CD1431" ca="1">-CD1430*INDIRECT(CD1418)/1000</f>
        <v>-100</v>
      </c>
      <c r="CE1431" s="148" cm="1">
        <f t="array" aca="1" ref="CE1431" ca="1">-CE1430*INDIRECT(CE1418)/1000</f>
        <v>-100</v>
      </c>
      <c r="CF1431" s="148" cm="1">
        <f t="array" aca="1" ref="CF1431" ca="1">-CF1430*INDIRECT(CF1418)/1000</f>
        <v>-100</v>
      </c>
      <c r="CG1431" s="148" cm="1">
        <f t="array" aca="1" ref="CG1431" ca="1">-CG1430*INDIRECT(CG1418)/1000</f>
        <v>-100</v>
      </c>
      <c r="CH1431" s="148" cm="1">
        <f t="array" aca="1" ref="CH1431" ca="1">-CH1430*INDIRECT(CH1418)/1000</f>
        <v>-100</v>
      </c>
      <c r="CI1431" s="148" cm="1">
        <f t="array" aca="1" ref="CI1431" ca="1">-CI1430*INDIRECT(CI1418)/1000</f>
        <v>-100</v>
      </c>
      <c r="CJ1431" s="148" cm="1">
        <f t="array" aca="1" ref="CJ1431" ca="1">-CJ1430*INDIRECT(CJ1418)/1000</f>
        <v>-100</v>
      </c>
      <c r="CK1431" s="148" cm="1">
        <f t="array" aca="1" ref="CK1431" ca="1">-CK1430*INDIRECT(CK1418)/1000</f>
        <v>-100</v>
      </c>
      <c r="CL1431" s="148" cm="1">
        <f t="array" aca="1" ref="CL1431" ca="1">-CL1430*INDIRECT(CL1418)/1000</f>
        <v>-100</v>
      </c>
      <c r="CN1431" s="253"/>
      <c r="CO1431" s="148" t="e" cm="1">
        <f t="array" aca="1" ref="CO1431" ca="1">-CO1430*INDIRECT(CO1418)/1000</f>
        <v>#N/A</v>
      </c>
      <c r="CP1431" s="148" t="e" cm="1">
        <f t="array" aca="1" ref="CP1431" ca="1">-CP1430*INDIRECT(CP1418)/1000</f>
        <v>#N/A</v>
      </c>
      <c r="CQ1431" s="148" t="e" cm="1">
        <f t="array" aca="1" ref="CQ1431" ca="1">-CQ1430*INDIRECT(CQ1418)/1000</f>
        <v>#N/A</v>
      </c>
      <c r="CR1431" s="148" t="e" cm="1">
        <f t="array" aca="1" ref="CR1431" ca="1">-CR1430*INDIRECT(CR1418)/1000</f>
        <v>#N/A</v>
      </c>
      <c r="CS1431" s="148" t="e" cm="1">
        <f t="array" aca="1" ref="CS1431" ca="1">-CS1430*INDIRECT(CS1418)/1000</f>
        <v>#N/A</v>
      </c>
      <c r="CT1431" s="148" t="e" cm="1">
        <f t="array" aca="1" ref="CT1431" ca="1">-CT1430*INDIRECT(CT1418)/1000</f>
        <v>#N/A</v>
      </c>
      <c r="CU1431" s="148" t="e" cm="1">
        <f t="array" aca="1" ref="CU1431" ca="1">-CU1430*INDIRECT(CU1418)/1000</f>
        <v>#N/A</v>
      </c>
      <c r="CV1431" s="148" t="e" cm="1">
        <f t="array" aca="1" ref="CV1431" ca="1">-CV1430*INDIRECT(CV1418)/1000</f>
        <v>#N/A</v>
      </c>
      <c r="CW1431" s="148" t="e" cm="1">
        <f t="array" aca="1" ref="CW1431" ca="1">-CW1430*INDIRECT(CW1418)/1000</f>
        <v>#N/A</v>
      </c>
      <c r="CX1431" s="148" t="e" cm="1">
        <f t="array" aca="1" ref="CX1431" ca="1">-CX1430*INDIRECT(CX1418)/1000</f>
        <v>#N/A</v>
      </c>
      <c r="CY1431" s="148" t="e" cm="1">
        <f t="array" aca="1" ref="CY1431" ca="1">-CY1430*INDIRECT(CY1418)/1000</f>
        <v>#N/A</v>
      </c>
      <c r="CZ1431" s="148" t="e" cm="1">
        <f t="array" aca="1" ref="CZ1431" ca="1">-CZ1430*INDIRECT(CZ1418)/1000</f>
        <v>#N/A</v>
      </c>
      <c r="DA1431" s="148" t="e" cm="1">
        <f t="array" aca="1" ref="DA1431" ca="1">-DA1430*INDIRECT(DA1418)/1000</f>
        <v>#N/A</v>
      </c>
      <c r="DB1431" s="148" t="e" cm="1">
        <f t="array" aca="1" ref="DB1431" ca="1">-DB1430*INDIRECT(DB1418)/1000</f>
        <v>#N/A</v>
      </c>
      <c r="DC1431" s="148" t="e" cm="1">
        <f t="array" aca="1" ref="DC1431" ca="1">-DC1430*INDIRECT(DC1418)/1000</f>
        <v>#N/A</v>
      </c>
      <c r="DD1431" s="148" t="e" cm="1">
        <f t="array" aca="1" ref="DD1431" ca="1">-DD1430*INDIRECT(DD1418)/1000</f>
        <v>#N/A</v>
      </c>
      <c r="DE1431" s="148" t="e" cm="1">
        <f t="array" aca="1" ref="DE1431" ca="1">-DE1430*INDIRECT(DE1418)/1000</f>
        <v>#N/A</v>
      </c>
      <c r="DF1431" s="148" t="e" cm="1">
        <f t="array" aca="1" ref="DF1431" ca="1">-DF1430*INDIRECT(DF1418)/1000</f>
        <v>#N/A</v>
      </c>
      <c r="DG1431" s="148" t="e" cm="1">
        <f t="array" aca="1" ref="DG1431" ca="1">-DG1430*INDIRECT(DG1418)/1000</f>
        <v>#N/A</v>
      </c>
      <c r="DH1431" s="148" t="e" cm="1">
        <f t="array" aca="1" ref="DH1431" ca="1">-DH1430*INDIRECT(DH1418)/1000</f>
        <v>#N/A</v>
      </c>
      <c r="DI1431" s="148" t="e" cm="1">
        <f t="array" aca="1" ref="DI1431" ca="1">-DI1430*INDIRECT(DI1418)/1000</f>
        <v>#N/A</v>
      </c>
      <c r="DJ1431" s="148" t="e" cm="1">
        <f t="array" aca="1" ref="DJ1431" ca="1">-DJ1430*INDIRECT(DJ1418)/1000</f>
        <v>#N/A</v>
      </c>
      <c r="DK1431" s="148" t="e" cm="1">
        <f t="array" aca="1" ref="DK1431" ca="1">-DK1430*INDIRECT(DK1418)/1000</f>
        <v>#N/A</v>
      </c>
      <c r="DL1431" s="148" t="e" cm="1">
        <f t="array" aca="1" ref="DL1431" ca="1">-DL1430*INDIRECT(DL1418)/1000</f>
        <v>#N/A</v>
      </c>
    </row>
    <row r="1432" spans="2:116" x14ac:dyDescent="0.4">
      <c r="B1432" s="8"/>
      <c r="C1432" s="8"/>
      <c r="D1432" t="s">
        <v>768</v>
      </c>
      <c r="E1432" s="8" t="str">
        <f t="shared" si="1782"/>
        <v>1432 FAINTR-S</v>
      </c>
      <c r="G1432" s="125"/>
      <c r="S1432" s="80"/>
      <c r="T1432" s="72"/>
      <c r="U1432" s="72"/>
      <c r="V1432" s="72"/>
      <c r="W1432" s="72"/>
      <c r="X1432" s="72"/>
      <c r="Y1432" s="72"/>
      <c r="Z1432" s="72"/>
      <c r="AA1432" s="72"/>
      <c r="AB1432" s="72"/>
      <c r="AC1432" s="72"/>
      <c r="AD1432" s="72"/>
      <c r="AE1432" s="72"/>
      <c r="AF1432" s="72"/>
      <c r="AG1432" s="72"/>
      <c r="AH1432" s="72"/>
      <c r="AI1432" s="72"/>
      <c r="AJ1432" s="72"/>
      <c r="AK1432" s="72"/>
      <c r="AL1432" s="72"/>
      <c r="AM1432" s="72"/>
      <c r="AN1432" s="72"/>
      <c r="AO1432" s="72"/>
      <c r="AP1432" s="72"/>
      <c r="AQ1432" s="72"/>
      <c r="AR1432" s="72"/>
      <c r="AS1432" s="72"/>
      <c r="AT1432" s="72"/>
      <c r="AU1432" s="72"/>
      <c r="AV1432" s="72"/>
      <c r="AW1432" s="72"/>
      <c r="AX1432" s="72"/>
      <c r="AY1432" s="72"/>
      <c r="AZ1432" s="72"/>
      <c r="BA1432" s="72"/>
      <c r="BB1432" s="72"/>
      <c r="BC1432" s="72"/>
      <c r="BD1432" s="72"/>
      <c r="BE1432" s="72"/>
      <c r="BF1432" s="72"/>
      <c r="BG1432" s="72"/>
      <c r="BH1432" s="72"/>
      <c r="BI1432" s="72"/>
      <c r="BJ1432" s="72"/>
      <c r="BK1432" s="72"/>
      <c r="BL1432" s="72"/>
      <c r="BM1432" s="72"/>
      <c r="BN1432" s="72"/>
      <c r="BO1432" s="72"/>
      <c r="BP1432" s="72"/>
      <c r="BQ1432" s="72"/>
      <c r="BR1432" s="72"/>
      <c r="BS1432" s="72"/>
      <c r="BT1432" s="72"/>
      <c r="BU1432" s="72"/>
      <c r="BV1432" s="72"/>
      <c r="BW1432" s="72"/>
      <c r="BX1432" s="72"/>
      <c r="BY1432" s="72"/>
      <c r="BZ1432" s="72"/>
      <c r="CA1432" s="72"/>
      <c r="CB1432" s="72"/>
      <c r="CC1432" s="72"/>
      <c r="CD1432" s="72"/>
      <c r="CE1432" s="72"/>
      <c r="CF1432" s="72"/>
      <c r="CG1432" s="72"/>
      <c r="CH1432" s="72"/>
      <c r="CI1432" s="72"/>
      <c r="CJ1432" s="72"/>
      <c r="CK1432" s="72"/>
      <c r="CL1432" s="72"/>
      <c r="CO1432" s="72"/>
      <c r="CP1432" s="72"/>
      <c r="CQ1432" s="72"/>
      <c r="CR1432" s="72"/>
      <c r="CS1432" s="72"/>
      <c r="CT1432" s="72"/>
      <c r="CU1432" s="72"/>
      <c r="CV1432" s="72"/>
      <c r="CW1432" s="72"/>
      <c r="CX1432" s="72"/>
      <c r="CY1432" s="72"/>
      <c r="CZ1432" s="72"/>
      <c r="DA1432" s="72"/>
      <c r="DB1432" s="72"/>
      <c r="DC1432" s="72"/>
      <c r="DD1432" s="72"/>
      <c r="DE1432" s="72"/>
      <c r="DF1432" s="72"/>
      <c r="DG1432" s="72"/>
      <c r="DH1432" s="72"/>
      <c r="DI1432" s="72"/>
      <c r="DJ1432" s="72"/>
      <c r="DK1432" s="72"/>
      <c r="DL1432" s="72"/>
    </row>
    <row r="1433" spans="2:116" x14ac:dyDescent="0.4">
      <c r="B1433" s="8"/>
      <c r="C1433" s="8"/>
      <c r="D1433" t="s">
        <v>768</v>
      </c>
      <c r="E1433" s="8" t="str">
        <f t="shared" si="1782"/>
        <v>1433 FAINTR-S</v>
      </c>
      <c r="G1433" s="95" t="s">
        <v>204</v>
      </c>
      <c r="H1433" s="12"/>
      <c r="S1433" s="72"/>
      <c r="T1433" s="72"/>
      <c r="U1433" s="72"/>
      <c r="V1433" s="72"/>
      <c r="W1433" s="72"/>
      <c r="X1433" s="72"/>
      <c r="Y1433" s="72"/>
      <c r="Z1433" s="72"/>
      <c r="AA1433" s="72"/>
      <c r="AB1433" s="72"/>
      <c r="AC1433" s="72"/>
      <c r="AD1433" s="72"/>
      <c r="AE1433" s="72"/>
      <c r="AF1433" s="72"/>
      <c r="AG1433" s="72"/>
      <c r="AH1433" s="72"/>
      <c r="AI1433" s="72"/>
      <c r="AJ1433" s="72"/>
      <c r="AK1433" s="72"/>
      <c r="AL1433" s="72"/>
      <c r="AM1433" s="72"/>
      <c r="AN1433" s="72"/>
      <c r="AO1433" s="72"/>
      <c r="AP1433" s="72"/>
      <c r="AQ1433" s="72"/>
      <c r="AR1433" s="72"/>
      <c r="AS1433" s="72"/>
      <c r="AT1433" s="72"/>
      <c r="AU1433" s="72"/>
      <c r="AV1433" s="72"/>
      <c r="AW1433" s="72"/>
      <c r="AX1433" s="72"/>
      <c r="AY1433" s="72"/>
      <c r="AZ1433" s="72"/>
      <c r="BA1433" s="72"/>
      <c r="BB1433" s="72"/>
      <c r="BC1433" s="72"/>
      <c r="BD1433" s="72"/>
      <c r="BE1433" s="72"/>
      <c r="BF1433" s="72"/>
      <c r="BG1433" s="72"/>
      <c r="BH1433" s="72"/>
      <c r="BI1433" s="72"/>
      <c r="BJ1433" s="72"/>
      <c r="BK1433" s="72"/>
      <c r="BL1433" s="72"/>
      <c r="BM1433" s="72"/>
      <c r="BN1433" s="72"/>
      <c r="BO1433" s="72"/>
      <c r="BP1433" s="72"/>
      <c r="BQ1433" s="72"/>
      <c r="BR1433" s="72"/>
      <c r="BS1433" s="72"/>
      <c r="BT1433" s="72"/>
      <c r="BU1433" s="72"/>
      <c r="BV1433" s="72"/>
      <c r="BW1433" s="72"/>
      <c r="BX1433" s="72"/>
      <c r="BY1433" s="72"/>
      <c r="BZ1433" s="72"/>
      <c r="CA1433" s="72"/>
      <c r="CB1433" s="72"/>
      <c r="CC1433" s="72"/>
      <c r="CD1433" s="72"/>
      <c r="CE1433" s="72"/>
      <c r="CF1433" s="72"/>
      <c r="CG1433" s="72"/>
      <c r="CH1433" s="72"/>
      <c r="CI1433" s="72"/>
      <c r="CJ1433" s="72"/>
      <c r="CK1433" s="72"/>
      <c r="CL1433" s="72"/>
      <c r="CO1433" s="72"/>
      <c r="CP1433" s="72"/>
      <c r="CQ1433" s="72"/>
      <c r="CR1433" s="72"/>
      <c r="CS1433" s="72"/>
      <c r="CT1433" s="72"/>
      <c r="CU1433" s="72"/>
      <c r="CV1433" s="72"/>
      <c r="CW1433" s="72"/>
      <c r="CX1433" s="72"/>
      <c r="CY1433" s="72"/>
      <c r="CZ1433" s="72"/>
      <c r="DA1433" s="72"/>
      <c r="DB1433" s="72"/>
      <c r="DC1433" s="72"/>
      <c r="DD1433" s="72"/>
      <c r="DE1433" s="72"/>
      <c r="DF1433" s="72"/>
      <c r="DG1433" s="72"/>
      <c r="DH1433" s="72"/>
      <c r="DI1433" s="72"/>
      <c r="DJ1433" s="72"/>
      <c r="DK1433" s="72"/>
      <c r="DL1433" s="72"/>
    </row>
    <row r="1434" spans="2:116" x14ac:dyDescent="0.4">
      <c r="B1434" s="8"/>
      <c r="C1434" s="8" t="s">
        <v>233</v>
      </c>
      <c r="D1434" t="s">
        <v>768</v>
      </c>
      <c r="E1434" s="8" t="str">
        <f t="shared" si="1782"/>
        <v>1434 FAINTR-S</v>
      </c>
      <c r="G1434" s="158" t="str">
        <f>"Amortization - "&amp;SUBSTITUTE(G1424,":","")</f>
        <v>Amortization - Revenue driven intangible assets</v>
      </c>
      <c r="I1434" s="80">
        <f>SUMIF($5:$5,I$2,1432:1432)</f>
        <v>0</v>
      </c>
      <c r="J1434" s="80"/>
      <c r="K1434" s="24">
        <f ca="1">SUMIF($3:$3,K$2,1434:1434)</f>
        <v>-149.04688668347262</v>
      </c>
      <c r="L1434" s="24">
        <f ca="1">SUMIF($3:$3,L$2,1434:1434)</f>
        <v>-423.69347753189749</v>
      </c>
      <c r="M1434" s="24">
        <f ca="1">SUMIF($3:$3,M$2,1434:1434)</f>
        <v>-759.7134388204106</v>
      </c>
      <c r="N1434" s="24">
        <f ca="1">SUMIF($3:$3,N$2,1434:1434)</f>
        <v>-1170.8214523425875</v>
      </c>
      <c r="O1434" s="24">
        <f ca="1">SUMIF($3:$3,O$2,1434:1434)</f>
        <v>-1673.7969247938656</v>
      </c>
      <c r="P1434" s="24">
        <f ca="1">SUMIF($3:$3,P$2,1434:1434)</f>
        <v>-2129.9483665963821</v>
      </c>
      <c r="R1434" s="24"/>
      <c r="S1434" s="80" cm="1">
        <f t="array" aca="1" ref="S1434" ca="1">(SUM(INDEX(1429:1429,1,MAX(COLUMN($R:$R),COLUMN()-($H1426*12-1))):S1431)/($H1426*12)+IF($R1436=0,0,SUM(INDEX(1434:1434,1,MAX(COLUMN($R:$R),COLUMN()-(($H1426-$H1427)*12))):S1436)/(($H1426)*12)))</f>
        <v>-3.2203389830508478</v>
      </c>
      <c r="T1434" s="80" cm="1">
        <f t="array" aca="1" ref="T1434" ca="1">(SUM(INDEX(1429:1429,1,MAX(COLUMN($R:$R),COLUMN()-($H1426*12-1))):T1431)/($H1426*12)+IF($R1436=0,0,SUM(INDEX(1434:1434,1,MAX(COLUMN($R:$R),COLUMN()-(($H1426-$H1427)*12))):T1436)/(($H1426)*12)))</f>
        <v>-4.8003447285262855</v>
      </c>
      <c r="U1434" s="80" cm="1">
        <f t="array" aca="1" ref="U1434" ca="1">(SUM(INDEX(1429:1429,1,MAX(COLUMN($R:$R),COLUMN()-($H1426*12-1))):U1431)/($H1426*12)+IF($R1436=0,0,SUM(INDEX(1434:1434,1,MAX(COLUMN($R:$R),COLUMN()-(($H1426-$H1427)*12))):U1436)/(($H1426)*12)))</f>
        <v>-6.4071302323996129</v>
      </c>
      <c r="V1434" s="80" cm="1">
        <f t="array" aca="1" ref="V1434" ca="1">(SUM(INDEX(1429:1429,1,MAX(COLUMN($R:$R),COLUMN()-($H1426*12-1))):V1431)/($H1426*12)+IF($R1436=0,0,SUM(INDEX(1434:1434,1,MAX(COLUMN($R:$R),COLUMN()-(($H1426-$H1427)*12))):V1436)/(($H1426)*12)))</f>
        <v>-8.041149388880962</v>
      </c>
      <c r="W1434" s="80" cm="1">
        <f t="array" aca="1" ref="W1434" ca="1">(SUM(INDEX(1429:1429,1,MAX(COLUMN($R:$R),COLUMN()-($H1426*12-1))):W1431)/($H1426*12)+IF($R1436=0,0,SUM(INDEX(1434:1434,1,MAX(COLUMN($R:$R),COLUMN()-(($H1426-$H1427)*12))):W1436)/(($H1426)*12)))</f>
        <v>-9.7028637853026733</v>
      </c>
      <c r="X1434" s="80" cm="1">
        <f t="array" aca="1" ref="X1434" ca="1">(SUM(INDEX(1429:1429,1,MAX(COLUMN($R:$R),COLUMN()-($H1426*12-1))):X1431)/($H1426*12)+IF($R1436=0,0,SUM(INDEX(1434:1434,1,MAX(COLUMN($R:$R),COLUMN()-(($H1426-$H1427)*12))):X1436)/(($H1426)*12)))</f>
        <v>-11.392742832511193</v>
      </c>
      <c r="Y1434" s="80" cm="1">
        <f t="array" aca="1" ref="Y1434" ca="1">(SUM(INDEX(1429:1429,1,MAX(COLUMN($R:$R),COLUMN()-($H1426*12-1))):Y1431)/($H1426*12)+IF($R1436=0,0,SUM(INDEX(1434:1434,1,MAX(COLUMN($R:$R),COLUMN()-(($H1426-$H1427)*12))):Y1436)/(($H1426)*12)))</f>
        <v>-13.111263897469009</v>
      </c>
      <c r="Z1434" s="80" cm="1">
        <f t="array" aca="1" ref="Z1434" ca="1">(SUM(INDEX(1429:1429,1,MAX(COLUMN($R:$R),COLUMN()-($H1426*12-1))):Z1431)/($H1426*12)+IF($R1436=0,0,SUM(INDEX(1434:1434,1,MAX(COLUMN($R:$R),COLUMN()-(($H1426-$H1427)*12))):Z1436)/(($H1426)*12)))</f>
        <v>-14.858912438104078</v>
      </c>
      <c r="AA1434" s="80" cm="1">
        <f t="array" aca="1" ref="AA1434" ca="1">(SUM(INDEX(1429:1429,1,MAX(COLUMN($R:$R),COLUMN()-($H1426*12-1))):AA1431)/($H1426*12)+IF($R1436=0,0,SUM(INDEX(1434:1434,1,MAX(COLUMN($R:$R),COLUMN()-(($H1426-$H1427)*12))):AA1436)/(($H1426)*12)))</f>
        <v>-16.636182140444824</v>
      </c>
      <c r="AB1434" s="80" cm="1">
        <f t="array" aca="1" ref="AB1434" ca="1">(SUM(INDEX(1429:1429,1,MAX(COLUMN($R:$R),COLUMN()-($H1426*12-1))):AB1431)/($H1426*12)+IF($R1436=0,0,SUM(INDEX(1434:1434,1,MAX(COLUMN($R:$R),COLUMN()-(($H1426-$H1427)*12))):AB1436)/(($H1426)*12)))</f>
        <v>-18.443575058079482</v>
      </c>
      <c r="AC1434" s="80" cm="1">
        <f t="array" aca="1" ref="AC1434" ca="1">(SUM(INDEX(1429:1429,1,MAX(COLUMN($R:$R),COLUMN()-($H1426*12-1))):AC1431)/($H1426*12)+IF($R1436=0,0,SUM(INDEX(1434:1434,1,MAX(COLUMN($R:$R),COLUMN()-(($H1426-$H1427)*12))):AC1436)/(($H1426)*12)))</f>
        <v>-20.281601753979135</v>
      </c>
      <c r="AD1434" s="80" cm="1">
        <f t="array" aca="1" ref="AD1434" ca="1">(SUM(INDEX(1429:1429,1,MAX(COLUMN($R:$R),COLUMN()-($H1426*12-1))):AD1431)/($H1426*12)+IF($R1436=0,0,SUM(INDEX(1434:1434,1,MAX(COLUMN($R:$R),COLUMN()-(($H1426-$H1427)*12))):AD1436)/(($H1426)*12)))</f>
        <v>-22.150781444724544</v>
      </c>
      <c r="AE1434" s="80" cm="1">
        <f t="array" aca="1" ref="AE1434" ca="1">(SUM(INDEX(1429:1429,1,MAX(COLUMN($R:$R),COLUMN()-($H1426*12-1))):AE1431)/($H1426*12)+IF($R1436=0,0,SUM(INDEX(1434:1434,1,MAX(COLUMN($R:$R),COLUMN()-(($H1426-$H1427)*12))):AE1436)/(($H1426)*12)))</f>
        <v>-24.051642147177503</v>
      </c>
      <c r="AF1434" s="80" cm="1">
        <f t="array" aca="1" ref="AF1434" ca="1">(SUM(INDEX(1429:1429,1,MAX(COLUMN($R:$R),COLUMN()-($H1426*12-1))):AF1431)/($H1426*12)+IF($R1436=0,0,SUM(INDEX(1434:1434,1,MAX(COLUMN($R:$R),COLUMN()-(($H1426-$H1427)*12))):AF1436)/(($H1426)*12)))</f>
        <v>-25.984720827638139</v>
      </c>
      <c r="AG1434" s="80" cm="1">
        <f t="array" aca="1" ref="AG1434" ca="1">(SUM(INDEX(1429:1429,1,MAX(COLUMN($R:$R),COLUMN()-($H1426*12-1))):AG1431)/($H1426*12)+IF($R1436=0,0,SUM(INDEX(1434:1434,1,MAX(COLUMN($R:$R),COLUMN()-(($H1426-$H1427)*12))):AG1436)/(($H1426)*12)))</f>
        <v>-27.950563553530309</v>
      </c>
      <c r="AH1434" s="80" cm="1">
        <f t="array" aca="1" ref="AH1434" ca="1">(SUM(INDEX(1429:1429,1,MAX(COLUMN($R:$R),COLUMN()-($H1426*12-1))):AH1431)/($H1426*12)+IF($R1436=0,0,SUM(INDEX(1434:1434,1,MAX(COLUMN($R:$R),COLUMN()-(($H1426-$H1427)*12))):AH1436)/(($H1426)*12)))</f>
        <v>-29.949725647657942</v>
      </c>
      <c r="AI1434" s="80" cm="1">
        <f t="array" aca="1" ref="AI1434" ca="1">(SUM(INDEX(1429:1429,1,MAX(COLUMN($R:$R),COLUMN()-($H1426*12-1))):AI1431)/($H1426*12)+IF($R1436=0,0,SUM(INDEX(1434:1434,1,MAX(COLUMN($R:$R),COLUMN()-(($H1426-$H1427)*12))):AI1436)/(($H1426)*12)))</f>
        <v>-31.982771845075874</v>
      </c>
      <c r="AJ1434" s="80" cm="1">
        <f t="array" aca="1" ref="AJ1434" ca="1">(SUM(INDEX(1429:1429,1,MAX(COLUMN($R:$R),COLUMN()-($H1426*12-1))):AJ1431)/($H1426*12)+IF($R1436=0,0,SUM(INDEX(1434:1434,1,MAX(COLUMN($R:$R),COLUMN()-(($H1426-$H1427)*12))):AJ1436)/(($H1426)*12)))</f>
        <v>-34.050276452619535</v>
      </c>
      <c r="AK1434" s="80" cm="1">
        <f t="array" aca="1" ref="AK1434" ca="1">(SUM(INDEX(1429:1429,1,MAX(COLUMN($R:$R),COLUMN()-($H1426*12-1))):AK1431)/($H1426*12)+IF($R1436=0,0,SUM(INDEX(1434:1434,1,MAX(COLUMN($R:$R),COLUMN()-(($H1426-$H1427)*12))):AK1436)/(($H1426)*12)))</f>
        <v>-36.152823511138507</v>
      </c>
      <c r="AL1434" s="80" cm="1">
        <f t="array" aca="1" ref="AL1434" ca="1">(SUM(INDEX(1429:1429,1,MAX(COLUMN($R:$R),COLUMN()-($H1426*12-1))):AL1431)/($H1426*12)+IF($R1436=0,0,SUM(INDEX(1434:1434,1,MAX(COLUMN($R:$R),COLUMN()-(($H1426-$H1427)*12))):AL1436)/(($H1426)*12)))</f>
        <v>-38.291006960479834</v>
      </c>
      <c r="AM1434" s="80" cm="1">
        <f t="array" aca="1" ref="AM1434" ca="1">(SUM(INDEX(1429:1429,1,MAX(COLUMN($R:$R),COLUMN()-($H1426*12-1))):AM1431)/($H1426*12)+IF($R1436=0,0,SUM(INDEX(1434:1434,1,MAX(COLUMN($R:$R),COLUMN()-(($H1426-$H1427)*12))):AM1436)/(($H1426)*12)))</f>
        <v>-40.46543080726763</v>
      </c>
      <c r="AN1434" s="80" cm="1">
        <f t="array" aca="1" ref="AN1434" ca="1">(SUM(INDEX(1429:1429,1,MAX(COLUMN($R:$R),COLUMN()-($H1426*12-1))):AN1431)/($H1426*12)+IF($R1436=0,0,SUM(INDEX(1434:1434,1,MAX(COLUMN($R:$R),COLUMN()-(($H1426-$H1427)*12))):AN1436)/(($H1426)*12)))</f>
        <v>-42.676709295526408</v>
      </c>
      <c r="AO1434" s="80" cm="1">
        <f t="array" aca="1" ref="AO1434" ca="1">(SUM(INDEX(1429:1429,1,MAX(COLUMN($R:$R),COLUMN()-($H1426*12-1))):AO1431)/($H1426*12)+IF($R1436=0,0,SUM(INDEX(1434:1434,1,MAX(COLUMN($R:$R),COLUMN()-(($H1426-$H1427)*12))):AO1436)/(($H1426)*12)))</f>
        <v>-44.925467080196341</v>
      </c>
      <c r="AP1434" s="80" cm="1">
        <f t="array" aca="1" ref="AP1434" ca="1">(SUM(INDEX(1429:1429,1,MAX(COLUMN($R:$R),COLUMN()-($H1426*12-1))):AP1431)/($H1426*12)+IF($R1436=0,0,SUM(INDEX(1434:1434,1,MAX(COLUMN($R:$R),COLUMN()-(($H1426-$H1427)*12))):AP1436)/(($H1426)*12)))</f>
        <v>-47.212339403589503</v>
      </c>
      <c r="AQ1434" s="80" cm="1">
        <f t="array" aca="1" ref="AQ1434" ca="1">(SUM(INDEX(1429:1429,1,MAX(COLUMN($R:$R),COLUMN()-($H1426*12-1))):AQ1431)/($H1426*12)+IF($R1436=0,0,SUM(INDEX(1434:1434,1,MAX(COLUMN($R:$R),COLUMN()-(($H1426-$H1427)*12))):AQ1436)/(($H1426)*12)))</f>
        <v>-49.537972274836783</v>
      </c>
      <c r="AR1434" s="80" cm="1">
        <f t="array" aca="1" ref="AR1434" ca="1">(SUM(INDEX(1429:1429,1,MAX(COLUMN($R:$R),COLUMN()-($H1426*12-1))):AR1431)/($H1426*12)+IF($R1436=0,0,SUM(INDEX(1434:1434,1,MAX(COLUMN($R:$R),COLUMN()-(($H1426-$H1427)*12))):AR1436)/(($H1426)*12)))</f>
        <v>-51.903022652376386</v>
      </c>
      <c r="AS1434" s="80" cm="1">
        <f t="array" aca="1" ref="AS1434" ca="1">(SUM(INDEX(1429:1429,1,MAX(COLUMN($R:$R),COLUMN()-($H1426*12-1))):AS1431)/($H1426*12)+IF($R1436=0,0,SUM(INDEX(1434:1434,1,MAX(COLUMN($R:$R),COLUMN()-(($H1426-$H1427)*12))):AS1436)/(($H1426)*12)))</f>
        <v>-54.308158629535313</v>
      </c>
      <c r="AT1434" s="80" cm="1">
        <f t="array" aca="1" ref="AT1434" ca="1">(SUM(INDEX(1429:1429,1,MAX(COLUMN($R:$R),COLUMN()-($H1426*12-1))):AT1431)/($H1426*12)+IF($R1436=0,0,SUM(INDEX(1434:1434,1,MAX(COLUMN($R:$R),COLUMN()-(($H1426-$H1427)*12))):AT1436)/(($H1426)*12)))</f>
        <v>-56.754059623256246</v>
      </c>
      <c r="AU1434" s="80" cm="1">
        <f t="array" aca="1" ref="AU1434" ca="1">(SUM(INDEX(1429:1429,1,MAX(COLUMN($R:$R),COLUMN()-($H1426*12-1))):AU1431)/($H1426*12)+IF($R1436=0,0,SUM(INDEX(1434:1434,1,MAX(COLUMN($R:$R),COLUMN()-(($H1426-$H1427)*12))):AU1436)/(($H1426)*12)))</f>
        <v>-59.241416566023304</v>
      </c>
      <c r="AV1434" s="80" cm="1">
        <f t="array" aca="1" ref="AV1434" ca="1">(SUM(INDEX(1429:1429,1,MAX(COLUMN($R:$R),COLUMN()-($H1426*12-1))):AV1431)/($H1426*12)+IF($R1436=0,0,SUM(INDEX(1434:1434,1,MAX(COLUMN($R:$R),COLUMN()-(($H1426-$H1427)*12))):AV1436)/(($H1426)*12)))</f>
        <v>-61.770932101040643</v>
      </c>
      <c r="AW1434" s="80" cm="1">
        <f t="array" aca="1" ref="AW1434" ca="1">(SUM(INDEX(1429:1429,1,MAX(COLUMN($R:$R),COLUMN()-($H1426*12-1))):AW1431)/($H1426*12)+IF($R1436=0,0,SUM(INDEX(1434:1434,1,MAX(COLUMN($R:$R),COLUMN()-(($H1426-$H1427)*12))):AW1436)/(($H1426)*12)))</f>
        <v>-64.343320780719296</v>
      </c>
      <c r="AX1434" s="80" cm="1">
        <f t="array" aca="1" ref="AX1434" ca="1">(SUM(INDEX(1429:1429,1,MAX(COLUMN($R:$R),COLUMN()-($H1426*12-1))):AX1431)/($H1426*12)+IF($R1436=0,0,SUM(INDEX(1434:1434,1,MAX(COLUMN($R:$R),COLUMN()-(($H1426-$H1427)*12))):AX1436)/(($H1426)*12)))</f>
        <v>-66.959309268528102</v>
      </c>
      <c r="AY1434" s="80" cm="1">
        <f t="array" aca="1" ref="AY1434" ca="1">(SUM(INDEX(1429:1429,1,MAX(COLUMN($R:$R),COLUMN()-($H1426*12-1))):AY1431)/($H1426*12)+IF($R1436=0,0,SUM(INDEX(1434:1434,1,MAX(COLUMN($R:$R),COLUMN()-(($H1426-$H1427)*12))):AY1436)/(($H1426)*12)))</f>
        <v>-69.619636544265859</v>
      </c>
      <c r="AZ1434" s="80" cm="1">
        <f t="array" aca="1" ref="AZ1434" ca="1">(SUM(INDEX(1429:1429,1,MAX(COLUMN($R:$R),COLUMN()-($H1426*12-1))):AZ1431)/($H1426*12)+IF($R1436=0,0,SUM(INDEX(1434:1434,1,MAX(COLUMN($R:$R),COLUMN()-(($H1426-$H1427)*12))):AZ1436)/(($H1426)*12)))</f>
        <v>-72.325054112812751</v>
      </c>
      <c r="BA1434" s="80" cm="1">
        <f t="array" aca="1" ref="BA1434" ca="1">(SUM(INDEX(1429:1429,1,MAX(COLUMN($R:$R),COLUMN()-($H1426*12-1))):BA1431)/($H1426*12)+IF($R1436=0,0,SUM(INDEX(1434:1434,1,MAX(COLUMN($R:$R),COLUMN()-(($H1426-$H1427)*12))):BA1436)/(($H1426)*12)))</f>
        <v>-75.076326216419744</v>
      </c>
      <c r="BB1434" s="80" cm="1">
        <f t="array" aca="1" ref="BB1434" ca="1">(SUM(INDEX(1429:1429,1,MAX(COLUMN($R:$R),COLUMN()-($H1426*12-1))):BB1431)/($H1426*12)+IF($R1436=0,0,SUM(INDEX(1434:1434,1,MAX(COLUMN($R:$R),COLUMN()-(($H1426-$H1427)*12))):BB1436)/(($H1426)*12)))</f>
        <v>-77.874230050596339</v>
      </c>
      <c r="BC1434" s="80" cm="1">
        <f t="array" aca="1" ref="BC1434" ca="1">(SUM(INDEX(1429:1429,1,MAX(COLUMN($R:$R),COLUMN()-($H1426*12-1))):BC1431)/($H1426*12)+IF($R1436=0,0,SUM(INDEX(1434:1434,1,MAX(COLUMN($R:$R),COLUMN()-(($H1426-$H1427)*12))):BC1436)/(($H1426)*12)))</f>
        <v>-80.719555983657301</v>
      </c>
      <c r="BD1434" s="80" cm="1">
        <f t="array" aca="1" ref="BD1434" ca="1">(SUM(INDEX(1429:1429,1,MAX(COLUMN($R:$R),COLUMN()-($H1426*12-1))):BD1431)/($H1426*12)+IF($R1436=0,0,SUM(INDEX(1434:1434,1,MAX(COLUMN($R:$R),COLUMN()-(($H1426-$H1427)*12))):BD1436)/(($H1426)*12)))</f>
        <v>-83.613107779990472</v>
      </c>
      <c r="BE1434" s="80" cm="1">
        <f t="array" aca="1" ref="BE1434" ca="1">(SUM(INDEX(1429:1429,1,MAX(COLUMN($R:$R),COLUMN()-($H1426*12-1))):BE1431)/($H1426*12)+IF($R1436=0,0,SUM(INDEX(1434:1434,1,MAX(COLUMN($R:$R),COLUMN()-(($H1426-$H1427)*12))):BE1436)/(($H1426)*12)))</f>
        <v>-86.555702827108959</v>
      </c>
      <c r="BF1434" s="80" cm="1">
        <f t="array" aca="1" ref="BF1434" ca="1">(SUM(INDEX(1429:1429,1,MAX(COLUMN($R:$R),COLUMN()-($H1426*12-1))):BF1431)/($H1426*12)+IF($R1436=0,0,SUM(INDEX(1434:1434,1,MAX(COLUMN($R:$R),COLUMN()-(($H1426-$H1427)*12))):BF1436)/(($H1426)*12)))</f>
        <v>-89.548172366551483</v>
      </c>
      <c r="BG1434" s="80" cm="1">
        <f t="array" aca="1" ref="BG1434" ca="1">(SUM(INDEX(1429:1429,1,MAX(COLUMN($R:$R),COLUMN()-($H1426*12-1))):BG1431)/($H1426*12)+IF($R1436=0,0,SUM(INDEX(1434:1434,1,MAX(COLUMN($R:$R),COLUMN()-(($H1426-$H1427)*12))):BG1436)/(($H1426)*12)))</f>
        <v>-92.591361728696427</v>
      </c>
      <c r="BH1434" s="80" cm="1">
        <f t="array" aca="1" ref="BH1434" ca="1">(SUM(INDEX(1429:1429,1,MAX(COLUMN($R:$R),COLUMN()-($H1426*12-1))):BH1431)/($H1426*12)+IF($R1436=0,0,SUM(INDEX(1434:1434,1,MAX(COLUMN($R:$R),COLUMN()-(($H1426-$H1427)*12))):BH1436)/(($H1426)*12)))</f>
        <v>-95.68613057155568</v>
      </c>
      <c r="BI1434" s="80" cm="1">
        <f t="array" aca="1" ref="BI1434" ca="1">(SUM(INDEX(1429:1429,1,MAX(COLUMN($R:$R),COLUMN()-($H1426*12-1))):BI1431)/($H1426*12)+IF($R1436=0,0,SUM(INDEX(1434:1434,1,MAX(COLUMN($R:$R),COLUMN()-(($H1426-$H1427)*12))):BI1436)/(($H1426)*12)))</f>
        <v>-98.83335312361595</v>
      </c>
      <c r="BJ1434" s="80" cm="1">
        <f t="array" aca="1" ref="BJ1434" ca="1">(SUM(INDEX(1429:1429,1,MAX(COLUMN($R:$R),COLUMN()-($H1426*12-1))):BJ1431)/($H1426*12)+IF($R1436=0,0,SUM(INDEX(1434:1434,1,MAX(COLUMN($R:$R),COLUMN()-(($H1426-$H1427)*12))):BJ1436)/(($H1426)*12)))</f>
        <v>-102.03391843079588</v>
      </c>
      <c r="BK1434" s="80" cm="1">
        <f t="array" aca="1" ref="BK1434" ca="1">(SUM(INDEX(1429:1429,1,MAX(COLUMN($R:$R),COLUMN()-($H1426*12-1))):BK1431)/($H1426*12)+IF($R1436=0,0,SUM(INDEX(1434:1434,1,MAX(COLUMN($R:$R),COLUMN()-(($H1426-$H1427)*12))):BK1436)/(($H1426)*12)))</f>
        <v>-105.28873060758903</v>
      </c>
      <c r="BL1434" s="80" cm="1">
        <f t="array" aca="1" ref="BL1434" ca="1">(SUM(INDEX(1429:1429,1,MAX(COLUMN($R:$R),COLUMN()-($H1426*12-1))):BL1431)/($H1426*12)+IF($R1436=0,0,SUM(INDEX(1434:1434,1,MAX(COLUMN($R:$R),COLUMN()-(($H1426-$H1427)*12))):BL1436)/(($H1426)*12)))</f>
        <v>-108.59870909246342</v>
      </c>
      <c r="BM1434" s="80" cm="1">
        <f t="array" aca="1" ref="BM1434" ca="1">(SUM(INDEX(1429:1429,1,MAX(COLUMN($R:$R),COLUMN()-($H1426*12-1))):BM1431)/($H1426*12)+IF($R1436=0,0,SUM(INDEX(1434:1434,1,MAX(COLUMN($R:$R),COLUMN()-(($H1426-$H1427)*12))):BM1436)/(($H1426)*12)))</f>
        <v>-111.96478890758992</v>
      </c>
      <c r="BN1434" s="80" cm="1">
        <f t="array" aca="1" ref="BN1434" ca="1">(SUM(INDEX(1429:1429,1,MAX(COLUMN($R:$R),COLUMN()-($H1426*12-1))):BN1431)/($H1426*12)+IF($R1436=0,0,SUM(INDEX(1434:1434,1,MAX(COLUMN($R:$R),COLUMN()-(($H1426-$H1427)*12))):BN1436)/(($H1426)*12)))</f>
        <v>-115.3879209229728</v>
      </c>
      <c r="BO1434" s="80" cm="1">
        <f t="array" aca="1" ref="BO1434" ca="1">(SUM(INDEX(1429:1429,1,MAX(COLUMN($R:$R),COLUMN()-($H1426*12-1))):BO1431)/($H1426*12)+IF($R1436=0,0,SUM(INDEX(1434:1434,1,MAX(COLUMN($R:$R),COLUMN()-(($H1426-$H1427)*12))):BO1436)/(($H1426)*12)))</f>
        <v>-118.86907212505709</v>
      </c>
      <c r="BP1434" s="80" cm="1">
        <f t="array" aca="1" ref="BP1434" ca="1">(SUM(INDEX(1429:1429,1,MAX(COLUMN($R:$R),COLUMN()-($H1426*12-1))):BP1431)/($H1426*12)+IF($R1436=0,0,SUM(INDEX(1434:1434,1,MAX(COLUMN($R:$R),COLUMN()-(($H1426-$H1427)*12))):BP1436)/(($H1426)*12)))</f>
        <v>-122.40922588988857</v>
      </c>
      <c r="BQ1434" s="80" cm="1">
        <f t="array" aca="1" ref="BQ1434" ca="1">(SUM(INDEX(1429:1429,1,MAX(COLUMN($R:$R),COLUMN()-($H1426*12-1))):BQ1431)/($H1426*12)+IF($R1436=0,0,SUM(INDEX(1434:1434,1,MAX(COLUMN($R:$R),COLUMN()-(($H1426-$H1427)*12))):BQ1436)/(($H1426)*12)))</f>
        <v>-126.00938226090364</v>
      </c>
      <c r="BR1434" s="80" cm="1">
        <f t="array" aca="1" ref="BR1434" ca="1">(SUM(INDEX(1429:1429,1,MAX(COLUMN($R:$R),COLUMN()-($H1426*12-1))):BR1431)/($H1426*12)+IF($R1436=0,0,SUM(INDEX(1434:1434,1,MAX(COLUMN($R:$R),COLUMN()-(($H1426-$H1427)*12))):BR1436)/(($H1426)*12)))</f>
        <v>-129.67055823142744</v>
      </c>
      <c r="BS1434" s="80" cm="1">
        <f t="array" aca="1" ref="BS1434" ca="1">(SUM(INDEX(1429:1429,1,MAX(COLUMN($R:$R),COLUMN()-($H1426*12-1))):BS1431)/($H1426*12)+IF($R1436=0,0,SUM(INDEX(1434:1434,1,MAX(COLUMN($R:$R),COLUMN()-(($H1426-$H1427)*12))):BS1436)/(($H1426)*12)))</f>
        <v>-133.39378803196007</v>
      </c>
      <c r="BT1434" s="80" cm="1">
        <f t="array" aca="1" ref="BT1434" ca="1">(SUM(INDEX(1429:1429,1,MAX(COLUMN($R:$R),COLUMN()-($H1426*12-1))):BT1431)/($H1426*12)+IF($R1436=0,0,SUM(INDEX(1434:1434,1,MAX(COLUMN($R:$R),COLUMN()-(($H1426-$H1427)*12))):BT1436)/(($H1426)*12)))</f>
        <v>-137.18012342233229</v>
      </c>
      <c r="BU1434" s="80" cm="1">
        <f t="array" aca="1" ref="BU1434" ca="1">(SUM(INDEX(1429:1429,1,MAX(COLUMN($R:$R),COLUMN()-($H1426*12-1))):BU1431)/($H1426*12)+IF($R1436=0,0,SUM(INDEX(1434:1434,1,MAX(COLUMN($R:$R),COLUMN()-(($H1426-$H1427)*12))):BU1436)/(($H1426)*12)))</f>
        <v>-141.0306339888125</v>
      </c>
      <c r="BV1434" s="80" cm="1">
        <f t="array" aca="1" ref="BV1434" ca="1">(SUM(INDEX(1429:1429,1,MAX(COLUMN($R:$R),COLUMN()-($H1426*12-1))):BV1431)/($H1426*12)+IF($R1436=0,0,SUM(INDEX(1434:1434,1,MAX(COLUMN($R:$R),COLUMN()-(($H1426-$H1427)*12))):BV1436)/(($H1426)*12)))</f>
        <v>-144.94640744624999</v>
      </c>
      <c r="BW1434" s="80" cm="1">
        <f t="array" aca="1" ref="BW1434" ca="1">(SUM(INDEX(1429:1429,1,MAX(COLUMN($R:$R),COLUMN()-($H1426*12-1))):BW1431)/($H1426*12)+IF($R1436=0,0,SUM(INDEX(1434:1434,1,MAX(COLUMN($R:$R),COLUMN()-(($H1426-$H1427)*12))):BW1436)/(($H1426)*12)))</f>
        <v>-148.92854994533897</v>
      </c>
      <c r="BX1434" s="80" cm="1">
        <f t="array" aca="1" ref="BX1434" ca="1">(SUM(INDEX(1429:1429,1,MAX(COLUMN($R:$R),COLUMN()-($H1426*12-1))):BX1431)/($H1426*12)+IF($R1436=0,0,SUM(INDEX(1434:1434,1,MAX(COLUMN($R:$R),COLUMN()-(($H1426-$H1427)*12))):BX1436)/(($H1426)*12)))</f>
        <v>-152.97818638509048</v>
      </c>
      <c r="BY1434" s="80" cm="1">
        <f t="array" aca="1" ref="BY1434" ca="1">(SUM(INDEX(1429:1429,1,MAX(COLUMN($R:$R),COLUMN()-($H1426*12-1))):BY1431)/($H1426*12)+IF($R1436=0,0,SUM(INDEX(1434:1434,1,MAX(COLUMN($R:$R),COLUMN()-(($H1426-$H1427)*12))):BY1436)/(($H1426)*12)))</f>
        <v>-157.09646073060048</v>
      </c>
      <c r="BZ1434" s="80" cm="1">
        <f t="array" aca="1" ref="BZ1434" ca="1">(SUM(INDEX(1429:1429,1,MAX(COLUMN($R:$R),COLUMN()-($H1426*12-1))):BZ1431)/($H1426*12)+IF($R1436=0,0,SUM(INDEX(1434:1434,1,MAX(COLUMN($R:$R),COLUMN()-(($H1426-$H1427)*12))):BZ1436)/(($H1426)*12)))</f>
        <v>-161.28453633620387</v>
      </c>
      <c r="CA1434" s="80" cm="1">
        <f t="array" aca="1" ref="CA1434" ca="1">(SUM(INDEX(1429:1429,1,MAX(COLUMN($R:$R),COLUMN()-($H1426*12-1))):CA1431)/($H1426*12)+IF($R1436=0,0,SUM(INDEX(1434:1434,1,MAX(COLUMN($R:$R),COLUMN()-(($H1426-$H1427)*12))):CA1436)/(($H1426)*12)))</f>
        <v>-162.3232572910548</v>
      </c>
      <c r="CB1434" s="80" cm="1">
        <f t="array" aca="1" ref="CB1434" ca="1">(SUM(INDEX(1429:1429,1,MAX(COLUMN($R:$R),COLUMN()-($H1426*12-1))):CB1431)/($H1426*12)+IF($R1436=0,0,SUM(INDEX(1434:1434,1,MAX(COLUMN($R:$R),COLUMN()-(($H1426-$H1427)*12))):CB1436)/(($H1426)*12)))</f>
        <v>-165.01991692339385</v>
      </c>
      <c r="CC1434" s="80" cm="1">
        <f t="array" aca="1" ref="CC1434" ca="1">(SUM(INDEX(1429:1429,1,MAX(COLUMN($R:$R),COLUMN()-($H1426*12-1))):CC1431)/($H1426*12)+IF($R1436=0,0,SUM(INDEX(1434:1434,1,MAX(COLUMN($R:$R),COLUMN()-(($H1426-$H1427)*12))):CC1436)/(($H1426)*12)))</f>
        <v>-167.73550289279837</v>
      </c>
      <c r="CD1434" s="80" cm="1">
        <f t="array" aca="1" ref="CD1434" ca="1">(SUM(INDEX(1429:1429,1,MAX(COLUMN($R:$R),COLUMN()-($H1426*12-1))):CD1431)/($H1426*12)+IF($R1436=0,0,SUM(INDEX(1434:1434,1,MAX(COLUMN($R:$R),COLUMN()-(($H1426-$H1427)*12))):CD1436)/(($H1426)*12)))</f>
        <v>-170.46988209043226</v>
      </c>
      <c r="CE1434" s="80" cm="1">
        <f t="array" aca="1" ref="CE1434" ca="1">(SUM(INDEX(1429:1429,1,MAX(COLUMN($R:$R),COLUMN()-($H1426*12-1))):CE1431)/($H1426*12)+IF($R1436=0,0,SUM(INDEX(1434:1434,1,MAX(COLUMN($R:$R),COLUMN()-(($H1426-$H1427)*12))):CE1436)/(($H1426)*12)))</f>
        <v>-173.22291145825517</v>
      </c>
      <c r="CF1434" s="80" cm="1">
        <f t="array" aca="1" ref="CF1434" ca="1">(SUM(INDEX(1429:1429,1,MAX(COLUMN($R:$R),COLUMN()-($H1426*12-1))):CF1431)/($H1426*12)+IF($R1436=0,0,SUM(INDEX(1434:1434,1,MAX(COLUMN($R:$R),COLUMN()-(($H1426-$H1427)*12))):CF1436)/(($H1426)*12)))</f>
        <v>-175.9944376900001</v>
      </c>
      <c r="CG1434" s="80" cm="1">
        <f t="array" aca="1" ref="CG1434" ca="1">(SUM(INDEX(1429:1429,1,MAX(COLUMN($R:$R),COLUMN()-($H1426*12-1))):CG1431)/($H1426*12)+IF($R1436=0,0,SUM(INDEX(1434:1434,1,MAX(COLUMN($R:$R),COLUMN()-(($H1426-$H1427)*12))):CG1436)/(($H1426)*12)))</f>
        <v>-178.78429692487282</v>
      </c>
      <c r="CH1434" s="80" cm="1">
        <f t="array" aca="1" ref="CH1434" ca="1">(SUM(INDEX(1429:1429,1,MAX(COLUMN($R:$R),COLUMN()-($H1426*12-1))):CH1431)/($H1426*12)+IF($R1436=0,0,SUM(INDEX(1434:1434,1,MAX(COLUMN($R:$R),COLUMN()-(($H1426-$H1427)*12))):CH1436)/(($H1426)*12)))</f>
        <v>-181.59231443381188</v>
      </c>
      <c r="CI1434" s="80" cm="1">
        <f t="array" aca="1" ref="CI1434" ca="1">(SUM(INDEX(1429:1429,1,MAX(COLUMN($R:$R),COLUMN()-($H1426*12-1))):CI1431)/($H1426*12)+IF($R1436=0,0,SUM(INDEX(1434:1434,1,MAX(COLUMN($R:$R),COLUMN()-(($H1426-$H1427)*12))):CI1436)/(($H1426)*12)))</f>
        <v>-184.4183042981459</v>
      </c>
      <c r="CJ1434" s="80" cm="1">
        <f t="array" aca="1" ref="CJ1434" ca="1">(SUM(INDEX(1429:1429,1,MAX(COLUMN($R:$R),COLUMN()-($H1426*12-1))):CJ1431)/($H1426*12)+IF($R1436=0,0,SUM(INDEX(1434:1434,1,MAX(COLUMN($R:$R),COLUMN()-(($H1426-$H1427)*12))):CJ1436)/(($H1426)*12)))</f>
        <v>-187.26206908047985</v>
      </c>
      <c r="CK1434" s="80" cm="1">
        <f t="array" aca="1" ref="CK1434" ca="1">(SUM(INDEX(1429:1429,1,MAX(COLUMN($R:$R),COLUMN()-($H1426*12-1))):CK1431)/($H1426*12)+IF($R1436=0,0,SUM(INDEX(1434:1434,1,MAX(COLUMN($R:$R),COLUMN()-(($H1426-$H1427)*12))):CK1436)/(($H1426)*12)))</f>
        <v>-190.12339948763918</v>
      </c>
      <c r="CL1434" s="80" cm="1">
        <f t="array" aca="1" ref="CL1434" ca="1">(SUM(INDEX(1429:1429,1,MAX(COLUMN($R:$R),COLUMN()-($H1426*12-1))):CL1431)/($H1426*12)+IF($R1436=0,0,SUM(INDEX(1434:1434,1,MAX(COLUMN($R:$R),COLUMN()-(($H1426-$H1427)*12))):CL1436)/(($H1426)*12)))</f>
        <v>-193.00207402549779</v>
      </c>
      <c r="CN1434" s="80"/>
      <c r="CO1434" s="80" t="e" cm="1">
        <f t="array" aca="1" ref="CO1434" ca="1">(SUM(INDEX(1429:1429,1,MAX(COLUMN($CN:$CN),COLUMN()-($H1426*4-1))):CO1431)/($H1426*4)-IF($CN1436=0,0,SUM(INDEX(1434:1434,1,MAX(COLUMN($CN:$CN),COLUMN()-(($H1426-$H1427)*4))):CO1436)/(($H1426)*4)))</f>
        <v>#N/A</v>
      </c>
      <c r="CP1434" s="80" t="e" cm="1">
        <f t="array" aca="1" ref="CP1434" ca="1">(SUM(INDEX(1429:1429,1,MAX(COLUMN($CN:$CN),COLUMN()-($H1426*4-1))):CP1431)/($H1426*4)-IF($CN1436=0,0,SUM(INDEX(1434:1434,1,MAX(COLUMN($CN:$CN),COLUMN()-(($H1426-$H1427)*4))):CP1436)/(($H1426)*4)))</f>
        <v>#N/A</v>
      </c>
      <c r="CQ1434" s="80" t="e" cm="1">
        <f t="array" aca="1" ref="CQ1434" ca="1">(SUM(INDEX(1429:1429,1,MAX(COLUMN($CN:$CN),COLUMN()-($H1426*4-1))):CQ1431)/($H1426*4)-IF($CN1436=0,0,SUM(INDEX(1434:1434,1,MAX(COLUMN($CN:$CN),COLUMN()-(($H1426-$H1427)*4))):CQ1436)/(($H1426)*4)))</f>
        <v>#N/A</v>
      </c>
      <c r="CR1434" s="80" t="e" cm="1">
        <f t="array" aca="1" ref="CR1434" ca="1">(SUM(INDEX(1429:1429,1,MAX(COLUMN($CN:$CN),COLUMN()-($H1426*4-1))):CR1431)/($H1426*4)-IF($CN1436=0,0,SUM(INDEX(1434:1434,1,MAX(COLUMN($CN:$CN),COLUMN()-(($H1426-$H1427)*4))):CR1436)/(($H1426)*4)))</f>
        <v>#N/A</v>
      </c>
      <c r="CS1434" s="80" t="e" cm="1">
        <f t="array" aca="1" ref="CS1434" ca="1">(SUM(INDEX(1429:1429,1,MAX(COLUMN($CN:$CN),COLUMN()-($H1426*4-1))):CS1431)/($H1426*4)-IF($CN1436=0,0,SUM(INDEX(1434:1434,1,MAX(COLUMN($CN:$CN),COLUMN()-(($H1426-$H1427)*4))):CS1436)/(($H1426)*4)))</f>
        <v>#N/A</v>
      </c>
      <c r="CT1434" s="80" t="e" cm="1">
        <f t="array" aca="1" ref="CT1434" ca="1">(SUM(INDEX(1429:1429,1,MAX(COLUMN($CN:$CN),COLUMN()-($H1426*4-1))):CT1431)/($H1426*4)-IF($CN1436=0,0,SUM(INDEX(1434:1434,1,MAX(COLUMN($CN:$CN),COLUMN()-(($H1426-$H1427)*4))):CT1436)/(($H1426)*4)))</f>
        <v>#N/A</v>
      </c>
      <c r="CU1434" s="80" t="e" cm="1">
        <f t="array" aca="1" ref="CU1434" ca="1">(SUM(INDEX(1429:1429,1,MAX(COLUMN($CN:$CN),COLUMN()-($H1426*4-1))):CU1431)/($H1426*4)-IF($CN1436=0,0,SUM(INDEX(1434:1434,1,MAX(COLUMN($CN:$CN),COLUMN()-(($H1426-$H1427)*4))):CU1436)/(($H1426)*4)))</f>
        <v>#N/A</v>
      </c>
      <c r="CV1434" s="80" t="e" cm="1">
        <f t="array" aca="1" ref="CV1434" ca="1">(SUM(INDEX(1429:1429,1,MAX(COLUMN($CN:$CN),COLUMN()-($H1426*4-1))):CV1431)/($H1426*4)-IF($CN1436=0,0,SUM(INDEX(1434:1434,1,MAX(COLUMN($CN:$CN),COLUMN()-(($H1426-$H1427)*4))):CV1436)/(($H1426)*4)))</f>
        <v>#N/A</v>
      </c>
      <c r="CW1434" s="80" t="e" cm="1">
        <f t="array" aca="1" ref="CW1434" ca="1">(SUM(INDEX(1429:1429,1,MAX(COLUMN($CN:$CN),COLUMN()-($H1426*4-1))):CW1431)/($H1426*4)-IF($CN1436=0,0,SUM(INDEX(1434:1434,1,MAX(COLUMN($CN:$CN),COLUMN()-(($H1426-$H1427)*4))):CW1436)/(($H1426)*4)))</f>
        <v>#N/A</v>
      </c>
      <c r="CX1434" s="80" t="e" cm="1">
        <f t="array" aca="1" ref="CX1434" ca="1">(SUM(INDEX(1429:1429,1,MAX(COLUMN($CN:$CN),COLUMN()-($H1426*4-1))):CX1431)/($H1426*4)-IF($CN1436=0,0,SUM(INDEX(1434:1434,1,MAX(COLUMN($CN:$CN),COLUMN()-(($H1426-$H1427)*4))):CX1436)/(($H1426)*4)))</f>
        <v>#N/A</v>
      </c>
      <c r="CY1434" s="80" t="e" cm="1">
        <f t="array" aca="1" ref="CY1434" ca="1">(SUM(INDEX(1429:1429,1,MAX(COLUMN($CN:$CN),COLUMN()-($H1426*4-1))):CY1431)/($H1426*4)-IF($CN1436=0,0,SUM(INDEX(1434:1434,1,MAX(COLUMN($CN:$CN),COLUMN()-(($H1426-$H1427)*4))):CY1436)/(($H1426)*4)))</f>
        <v>#N/A</v>
      </c>
      <c r="CZ1434" s="80" t="e" cm="1">
        <f t="array" aca="1" ref="CZ1434" ca="1">(SUM(INDEX(1429:1429,1,MAX(COLUMN($CN:$CN),COLUMN()-($H1426*4-1))):CZ1431)/($H1426*4)-IF($CN1436=0,0,SUM(INDEX(1434:1434,1,MAX(COLUMN($CN:$CN),COLUMN()-(($H1426-$H1427)*4))):CZ1436)/(($H1426)*4)))</f>
        <v>#N/A</v>
      </c>
      <c r="DA1434" s="80" t="e" cm="1">
        <f t="array" aca="1" ref="DA1434" ca="1">(SUM(INDEX(1429:1429,1,MAX(COLUMN($CN:$CN),COLUMN()-($H1426*4-1))):DA1431)/($H1426*4)-IF($CN1436=0,0,SUM(INDEX(1434:1434,1,MAX(COLUMN($CN:$CN),COLUMN()-(($H1426-$H1427)*4))):DA1436)/(($H1426)*4)))</f>
        <v>#N/A</v>
      </c>
      <c r="DB1434" s="80" t="e" cm="1">
        <f t="array" aca="1" ref="DB1434" ca="1">(SUM(INDEX(1429:1429,1,MAX(COLUMN($CN:$CN),COLUMN()-($H1426*4-1))):DB1431)/($H1426*4)-IF($CN1436=0,0,SUM(INDEX(1434:1434,1,MAX(COLUMN($CN:$CN),COLUMN()-(($H1426-$H1427)*4))):DB1436)/(($H1426)*4)))</f>
        <v>#N/A</v>
      </c>
      <c r="DC1434" s="80" t="e" cm="1">
        <f t="array" aca="1" ref="DC1434" ca="1">(SUM(INDEX(1429:1429,1,MAX(COLUMN($CN:$CN),COLUMN()-($H1426*4-1))):DC1431)/($H1426*4)-IF($CN1436=0,0,SUM(INDEX(1434:1434,1,MAX(COLUMN($CN:$CN),COLUMN()-(($H1426-$H1427)*4))):DC1436)/(($H1426)*4)))</f>
        <v>#N/A</v>
      </c>
      <c r="DD1434" s="80" t="e" cm="1">
        <f t="array" aca="1" ref="DD1434" ca="1">(SUM(INDEX(1429:1429,1,MAX(COLUMN($CN:$CN),COLUMN()-($H1426*4-1))):DD1431)/($H1426*4)-IF($CN1436=0,0,SUM(INDEX(1434:1434,1,MAX(COLUMN($CN:$CN),COLUMN()-(($H1426-$H1427)*4))):DD1436)/(($H1426)*4)))</f>
        <v>#N/A</v>
      </c>
      <c r="DE1434" s="80" t="e" cm="1">
        <f t="array" aca="1" ref="DE1434" ca="1">(SUM(INDEX(1429:1429,1,MAX(COLUMN($CN:$CN),COLUMN()-($H1426*4-1))):DE1431)/($H1426*4)-IF($CN1436=0,0,SUM(INDEX(1434:1434,1,MAX(COLUMN($CN:$CN),COLUMN()-(($H1426-$H1427)*4))):DE1436)/(($H1426)*4)))</f>
        <v>#N/A</v>
      </c>
      <c r="DF1434" s="80" t="e" cm="1">
        <f t="array" aca="1" ref="DF1434" ca="1">(SUM(INDEX(1429:1429,1,MAX(COLUMN($CN:$CN),COLUMN()-($H1426*4-1))):DF1431)/($H1426*4)-IF($CN1436=0,0,SUM(INDEX(1434:1434,1,MAX(COLUMN($CN:$CN),COLUMN()-(($H1426-$H1427)*4))):DF1436)/(($H1426)*4)))</f>
        <v>#N/A</v>
      </c>
      <c r="DG1434" s="80" t="e" cm="1">
        <f t="array" aca="1" ref="DG1434" ca="1">(SUM(INDEX(1429:1429,1,MAX(COLUMN($CN:$CN),COLUMN()-($H1426*4-1))):DG1431)/($H1426*4)-IF($CN1436=0,0,SUM(INDEX(1434:1434,1,MAX(COLUMN($CN:$CN),COLUMN()-(($H1426-$H1427)*4))):DG1436)/(($H1426)*4)))</f>
        <v>#N/A</v>
      </c>
      <c r="DH1434" s="80" t="e" cm="1">
        <f t="array" aca="1" ref="DH1434" ca="1">(SUM(INDEX(1429:1429,1,MAX(COLUMN($CN:$CN),COLUMN()-($H1426*4-1))):DH1431)/($H1426*4)-IF($CN1436=0,0,SUM(INDEX(1434:1434,1,MAX(COLUMN($CN:$CN),COLUMN()-(($H1426-$H1427)*4))):DH1436)/(($H1426)*4)))</f>
        <v>#N/A</v>
      </c>
      <c r="DI1434" s="80" t="e" cm="1">
        <f t="array" aca="1" ref="DI1434" ca="1">(SUM(INDEX(1429:1429,1,MAX(COLUMN($CN:$CN),COLUMN()-($H1426*4-1))):DI1431)/($H1426*4)-IF($CN1436=0,0,SUM(INDEX(1434:1434,1,MAX(COLUMN($CN:$CN),COLUMN()-(($H1426-$H1427)*4))):DI1436)/(($H1426)*4)))</f>
        <v>#N/A</v>
      </c>
      <c r="DJ1434" s="80" t="e" cm="1">
        <f t="array" aca="1" ref="DJ1434" ca="1">(SUM(INDEX(1429:1429,1,MAX(COLUMN($CN:$CN),COLUMN()-($H1426*4-1))):DJ1431)/($H1426*4)-IF($CN1436=0,0,SUM(INDEX(1434:1434,1,MAX(COLUMN($CN:$CN),COLUMN()-(($H1426-$H1427)*4))):DJ1436)/(($H1426)*4)))</f>
        <v>#N/A</v>
      </c>
      <c r="DK1434" s="80" t="e" cm="1">
        <f t="array" aca="1" ref="DK1434" ca="1">(SUM(INDEX(1429:1429,1,MAX(COLUMN($CN:$CN),COLUMN()-($H1426*4-1))):DK1431)/($H1426*4)-IF($CN1436=0,0,SUM(INDEX(1434:1434,1,MAX(COLUMN($CN:$CN),COLUMN()-(($H1426-$H1427)*4))):DK1436)/(($H1426)*4)))</f>
        <v>#N/A</v>
      </c>
      <c r="DL1434" s="80" t="e" cm="1">
        <f t="array" aca="1" ref="DL1434" ca="1">(SUM(INDEX(1429:1429,1,MAX(COLUMN($CN:$CN),COLUMN()-($H1426*4-1))):DL1431)/($H1426*4)-IF($CN1436=0,0,SUM(INDEX(1434:1434,1,MAX(COLUMN($CN:$CN),COLUMN()-(($H1426-$H1427)*4))):DL1436)/(($H1426)*4)))</f>
        <v>#N/A</v>
      </c>
    </row>
    <row r="1435" spans="2:116" x14ac:dyDescent="0.4">
      <c r="B1435" s="8"/>
      <c r="C1435" s="8"/>
      <c r="D1435" t="s">
        <v>768</v>
      </c>
      <c r="E1435" s="8" t="str">
        <f t="shared" si="1782"/>
        <v>1435 FAINTR-S</v>
      </c>
      <c r="G1435" s="125"/>
      <c r="I1435" s="62"/>
      <c r="J1435" s="62"/>
      <c r="K1435" s="53"/>
      <c r="L1435" s="53"/>
      <c r="M1435" s="53"/>
      <c r="N1435" s="53"/>
      <c r="O1435" s="53"/>
      <c r="P1435" s="53"/>
      <c r="R1435" s="82"/>
      <c r="S1435" s="153"/>
      <c r="T1435" s="153"/>
      <c r="U1435" s="153"/>
      <c r="V1435" s="153"/>
      <c r="W1435" s="153"/>
      <c r="X1435" s="153"/>
      <c r="Y1435" s="153"/>
      <c r="Z1435" s="153"/>
      <c r="AA1435" s="153"/>
      <c r="AB1435" s="153"/>
      <c r="AC1435" s="153"/>
      <c r="AD1435" s="153"/>
      <c r="AE1435" s="153"/>
      <c r="AF1435" s="153"/>
      <c r="AG1435" s="153"/>
      <c r="AH1435" s="153"/>
      <c r="AI1435" s="153"/>
      <c r="AJ1435" s="153"/>
      <c r="AK1435" s="153"/>
      <c r="AL1435" s="153"/>
      <c r="AM1435" s="153"/>
      <c r="AN1435" s="153"/>
      <c r="AO1435" s="153"/>
      <c r="AP1435" s="153"/>
      <c r="AQ1435" s="153"/>
      <c r="AR1435" s="153"/>
      <c r="AS1435" s="153"/>
      <c r="AT1435" s="153"/>
      <c r="AU1435" s="153"/>
      <c r="AV1435" s="153"/>
      <c r="AW1435" s="153"/>
      <c r="AX1435" s="153"/>
      <c r="AY1435" s="153"/>
      <c r="AZ1435" s="153"/>
      <c r="BA1435" s="153"/>
      <c r="BB1435" s="153"/>
      <c r="BC1435" s="153"/>
      <c r="BD1435" s="153"/>
      <c r="BE1435" s="153"/>
      <c r="BF1435" s="153"/>
      <c r="BG1435" s="153"/>
      <c r="BH1435" s="153"/>
      <c r="BI1435" s="153"/>
      <c r="BJ1435" s="153"/>
      <c r="BK1435" s="153"/>
      <c r="BL1435" s="153"/>
      <c r="BM1435" s="153"/>
      <c r="BN1435" s="153"/>
      <c r="BO1435" s="153"/>
      <c r="BP1435" s="153"/>
      <c r="BQ1435" s="153"/>
      <c r="BR1435" s="153"/>
      <c r="BS1435" s="153"/>
      <c r="BT1435" s="153"/>
      <c r="BU1435" s="153"/>
      <c r="BV1435" s="153"/>
      <c r="BW1435" s="153"/>
      <c r="BX1435" s="153"/>
      <c r="BY1435" s="153"/>
      <c r="BZ1435" s="153"/>
      <c r="CA1435" s="153"/>
      <c r="CB1435" s="153"/>
      <c r="CC1435" s="153"/>
      <c r="CD1435" s="153"/>
      <c r="CE1435" s="153"/>
      <c r="CF1435" s="153"/>
      <c r="CG1435" s="153"/>
      <c r="CH1435" s="153"/>
      <c r="CI1435" s="153"/>
      <c r="CJ1435" s="153"/>
      <c r="CK1435" s="153"/>
      <c r="CL1435" s="153"/>
      <c r="CN1435" s="62"/>
      <c r="CO1435" s="153"/>
      <c r="CP1435" s="153"/>
      <c r="CQ1435" s="153"/>
      <c r="CR1435" s="153"/>
      <c r="CS1435" s="153"/>
      <c r="CT1435" s="153"/>
      <c r="CU1435" s="153"/>
      <c r="CV1435" s="153"/>
      <c r="CW1435" s="153"/>
      <c r="CX1435" s="153"/>
      <c r="CY1435" s="153"/>
      <c r="CZ1435" s="153"/>
      <c r="DA1435" s="153"/>
      <c r="DB1435" s="153"/>
      <c r="DC1435" s="153"/>
      <c r="DD1435" s="153"/>
      <c r="DE1435" s="153"/>
      <c r="DF1435" s="153"/>
      <c r="DG1435" s="153"/>
      <c r="DH1435" s="153"/>
      <c r="DI1435" s="153"/>
      <c r="DJ1435" s="153"/>
      <c r="DK1435" s="153"/>
      <c r="DL1435" s="153"/>
    </row>
    <row r="1436" spans="2:116" x14ac:dyDescent="0.4">
      <c r="B1436" s="8" t="str">
        <f>E1436</f>
        <v>1436 FAINTR-S</v>
      </c>
      <c r="C1436" s="8"/>
      <c r="D1436" t="s">
        <v>768</v>
      </c>
      <c r="E1436" s="8" t="str">
        <f t="shared" si="1782"/>
        <v>1436 FAINTR-S</v>
      </c>
      <c r="G1436" s="125" t="s">
        <v>219</v>
      </c>
      <c r="I1436" s="74">
        <v>100</v>
      </c>
      <c r="J1436" s="74"/>
      <c r="K1436" s="53"/>
      <c r="L1436" s="53"/>
      <c r="M1436" s="53"/>
      <c r="N1436" s="53"/>
      <c r="O1436" s="53"/>
      <c r="P1436" s="53"/>
      <c r="R1436" s="24">
        <f>-$I1436</f>
        <v>-100</v>
      </c>
      <c r="S1436" s="153"/>
      <c r="T1436" s="153"/>
      <c r="U1436" s="153"/>
      <c r="V1436" s="153"/>
      <c r="W1436" s="153"/>
      <c r="X1436" s="153"/>
      <c r="Y1436" s="153"/>
      <c r="Z1436" s="153"/>
      <c r="AA1436" s="153"/>
      <c r="AB1436" s="153"/>
      <c r="AC1436" s="153"/>
      <c r="AD1436" s="153"/>
      <c r="AE1436" s="153"/>
      <c r="AF1436" s="153"/>
      <c r="AG1436" s="153"/>
      <c r="AH1436" s="153"/>
      <c r="AI1436" s="153"/>
      <c r="AJ1436" s="153"/>
      <c r="AK1436" s="153"/>
      <c r="AL1436" s="153"/>
      <c r="AM1436" s="153"/>
      <c r="AN1436" s="153"/>
      <c r="AO1436" s="153"/>
      <c r="AP1436" s="153"/>
      <c r="AQ1436" s="153"/>
      <c r="AR1436" s="153"/>
      <c r="AS1436" s="153"/>
      <c r="AT1436" s="153"/>
      <c r="AU1436" s="153"/>
      <c r="AV1436" s="153"/>
      <c r="AW1436" s="153"/>
      <c r="AX1436" s="153"/>
      <c r="AY1436" s="153"/>
      <c r="AZ1436" s="153"/>
      <c r="BA1436" s="153"/>
      <c r="BB1436" s="153"/>
      <c r="BC1436" s="153"/>
      <c r="BD1436" s="153"/>
      <c r="BE1436" s="153"/>
      <c r="BF1436" s="153"/>
      <c r="BG1436" s="153"/>
      <c r="BH1436" s="153"/>
      <c r="BI1436" s="153"/>
      <c r="BJ1436" s="153"/>
      <c r="BK1436" s="153"/>
      <c r="BL1436" s="153"/>
      <c r="BM1436" s="153"/>
      <c r="BN1436" s="153"/>
      <c r="BO1436" s="153"/>
      <c r="BP1436" s="153"/>
      <c r="BQ1436" s="153"/>
      <c r="BR1436" s="153"/>
      <c r="BS1436" s="153"/>
      <c r="BT1436" s="153"/>
      <c r="BU1436" s="153"/>
      <c r="BV1436" s="153"/>
      <c r="BW1436" s="153"/>
      <c r="BX1436" s="153"/>
      <c r="BY1436" s="153"/>
      <c r="BZ1436" s="153"/>
      <c r="CA1436" s="153"/>
      <c r="CB1436" s="153"/>
      <c r="CC1436" s="153"/>
      <c r="CD1436" s="153"/>
      <c r="CE1436" s="153"/>
      <c r="CF1436" s="153"/>
      <c r="CG1436" s="153"/>
      <c r="CH1436" s="153"/>
      <c r="CI1436" s="153"/>
      <c r="CJ1436" s="153"/>
      <c r="CK1436" s="153"/>
      <c r="CL1436" s="153"/>
      <c r="CN1436" s="74">
        <f>I1436</f>
        <v>100</v>
      </c>
      <c r="CO1436" s="153"/>
      <c r="CP1436" s="153"/>
      <c r="CQ1436" s="153"/>
      <c r="CR1436" s="153"/>
      <c r="CS1436" s="153"/>
      <c r="CT1436" s="153"/>
      <c r="CU1436" s="153"/>
      <c r="CV1436" s="153"/>
      <c r="CW1436" s="153"/>
      <c r="CX1436" s="153"/>
      <c r="CY1436" s="153"/>
      <c r="CZ1436" s="153"/>
      <c r="DA1436" s="153"/>
      <c r="DB1436" s="153"/>
      <c r="DC1436" s="153"/>
      <c r="DD1436" s="153"/>
      <c r="DE1436" s="153"/>
      <c r="DF1436" s="153"/>
      <c r="DG1436" s="153"/>
      <c r="DH1436" s="153"/>
      <c r="DI1436" s="153"/>
      <c r="DJ1436" s="153"/>
      <c r="DK1436" s="153"/>
      <c r="DL1436" s="153"/>
    </row>
    <row r="1437" spans="2:116" x14ac:dyDescent="0.4">
      <c r="D1437" t="s">
        <v>768</v>
      </c>
      <c r="E1437" s="8" t="str">
        <f t="shared" si="1782"/>
        <v>1437 FAINTR-S</v>
      </c>
      <c r="G1437" s="125"/>
      <c r="S1437" s="72"/>
      <c r="T1437" s="72"/>
      <c r="U1437" s="72"/>
      <c r="V1437" s="72"/>
      <c r="W1437" s="72"/>
      <c r="X1437" s="72"/>
      <c r="Y1437" s="72"/>
      <c r="Z1437" s="72"/>
      <c r="AA1437" s="72"/>
      <c r="AB1437" s="72"/>
      <c r="AC1437" s="72"/>
      <c r="AD1437" s="72"/>
      <c r="AE1437" s="72"/>
      <c r="AF1437" s="72"/>
      <c r="AG1437" s="72"/>
      <c r="AH1437" s="72"/>
      <c r="AI1437" s="72"/>
      <c r="AJ1437" s="72"/>
      <c r="AK1437" s="72"/>
      <c r="AL1437" s="72"/>
      <c r="AM1437" s="72"/>
      <c r="AN1437" s="72"/>
      <c r="AO1437" s="72"/>
      <c r="AP1437" s="72"/>
      <c r="AQ1437" s="72"/>
      <c r="AR1437" s="72"/>
      <c r="AS1437" s="72"/>
      <c r="AT1437" s="72"/>
      <c r="AU1437" s="72"/>
      <c r="AV1437" s="72"/>
      <c r="AW1437" s="72"/>
      <c r="AX1437" s="72"/>
      <c r="AY1437" s="72"/>
      <c r="AZ1437" s="72"/>
      <c r="BA1437" s="72"/>
      <c r="BB1437" s="72"/>
      <c r="BC1437" s="72"/>
      <c r="BD1437" s="72"/>
      <c r="BE1437" s="72"/>
      <c r="BF1437" s="72"/>
      <c r="BG1437" s="72"/>
      <c r="BH1437" s="72"/>
      <c r="BI1437" s="72"/>
      <c r="BJ1437" s="72"/>
      <c r="BK1437" s="72"/>
      <c r="BL1437" s="72"/>
      <c r="BM1437" s="72"/>
      <c r="BN1437" s="72"/>
      <c r="BO1437" s="72"/>
      <c r="BP1437" s="72"/>
      <c r="BQ1437" s="72"/>
      <c r="BR1437" s="72"/>
      <c r="BS1437" s="72"/>
      <c r="BT1437" s="72"/>
      <c r="BU1437" s="72"/>
      <c r="BV1437" s="72"/>
      <c r="BW1437" s="72"/>
      <c r="BX1437" s="72"/>
      <c r="BY1437" s="72"/>
      <c r="BZ1437" s="72"/>
      <c r="CA1437" s="72"/>
      <c r="CB1437" s="72"/>
      <c r="CC1437" s="72"/>
      <c r="CD1437" s="72"/>
      <c r="CE1437" s="72"/>
      <c r="CF1437" s="72"/>
      <c r="CG1437" s="72"/>
      <c r="CH1437" s="72"/>
      <c r="CI1437" s="72"/>
      <c r="CJ1437" s="72"/>
      <c r="CK1437" s="72"/>
      <c r="CL1437" s="72"/>
      <c r="CO1437" s="72"/>
      <c r="CP1437" s="72"/>
      <c r="CQ1437" s="72"/>
      <c r="CR1437" s="72"/>
      <c r="CS1437" s="72"/>
      <c r="CT1437" s="72"/>
      <c r="CU1437" s="72"/>
      <c r="CV1437" s="72"/>
      <c r="CW1437" s="72"/>
      <c r="CX1437" s="72"/>
      <c r="CY1437" s="72"/>
      <c r="CZ1437" s="72"/>
      <c r="DA1437" s="72"/>
      <c r="DB1437" s="72"/>
      <c r="DC1437" s="72"/>
      <c r="DD1437" s="72"/>
      <c r="DE1437" s="72"/>
      <c r="DF1437" s="72"/>
      <c r="DG1437" s="72"/>
      <c r="DH1437" s="72"/>
      <c r="DI1437" s="72"/>
      <c r="DJ1437" s="72"/>
      <c r="DK1437" s="72"/>
      <c r="DL1437" s="72"/>
    </row>
    <row r="1438" spans="2:116" x14ac:dyDescent="0.4">
      <c r="D1438" t="s">
        <v>768</v>
      </c>
      <c r="E1438" s="8" t="str">
        <f t="shared" si="1782"/>
        <v>1438 FAINTR-S</v>
      </c>
      <c r="G1438" s="95" t="s">
        <v>205</v>
      </c>
      <c r="H1438" s="12"/>
      <c r="S1438" s="72"/>
      <c r="T1438" s="72"/>
      <c r="U1438" s="72"/>
      <c r="V1438" s="72"/>
      <c r="W1438" s="72"/>
      <c r="X1438" s="72"/>
      <c r="Y1438" s="72"/>
      <c r="Z1438" s="72"/>
      <c r="AA1438" s="72"/>
      <c r="AB1438" s="72"/>
      <c r="AC1438" s="72"/>
      <c r="AD1438" s="72"/>
      <c r="AE1438" s="72"/>
      <c r="AF1438" s="72"/>
      <c r="AG1438" s="72"/>
      <c r="AH1438" s="72"/>
      <c r="AI1438" s="72"/>
      <c r="AJ1438" s="72"/>
      <c r="AK1438" s="72"/>
      <c r="AL1438" s="72"/>
      <c r="AM1438" s="72"/>
      <c r="AN1438" s="72"/>
      <c r="AO1438" s="72"/>
      <c r="AP1438" s="72"/>
      <c r="AQ1438" s="72"/>
      <c r="AR1438" s="72"/>
      <c r="AS1438" s="72"/>
      <c r="AT1438" s="72"/>
      <c r="AU1438" s="72"/>
      <c r="AV1438" s="72"/>
      <c r="AW1438" s="72"/>
      <c r="AX1438" s="72"/>
      <c r="AY1438" s="72"/>
      <c r="AZ1438" s="72"/>
      <c r="BA1438" s="72"/>
      <c r="BB1438" s="72"/>
      <c r="BC1438" s="72"/>
      <c r="BD1438" s="72"/>
      <c r="BE1438" s="72"/>
      <c r="BF1438" s="72"/>
      <c r="BG1438" s="72"/>
      <c r="BH1438" s="72"/>
      <c r="BI1438" s="72"/>
      <c r="BJ1438" s="72"/>
      <c r="BK1438" s="72"/>
      <c r="BL1438" s="72"/>
      <c r="BM1438" s="72"/>
      <c r="BN1438" s="72"/>
      <c r="BO1438" s="72"/>
      <c r="BP1438" s="72"/>
      <c r="BQ1438" s="72"/>
      <c r="BR1438" s="72"/>
      <c r="BS1438" s="72"/>
      <c r="BT1438" s="72"/>
      <c r="BU1438" s="72"/>
      <c r="BV1438" s="72"/>
      <c r="BW1438" s="72"/>
      <c r="BX1438" s="72"/>
      <c r="BY1438" s="72"/>
      <c r="BZ1438" s="72"/>
      <c r="CA1438" s="72"/>
      <c r="CB1438" s="72"/>
      <c r="CC1438" s="72"/>
      <c r="CD1438" s="72"/>
      <c r="CE1438" s="72"/>
      <c r="CF1438" s="72"/>
      <c r="CG1438" s="72"/>
      <c r="CH1438" s="72"/>
      <c r="CI1438" s="72"/>
      <c r="CJ1438" s="72"/>
      <c r="CK1438" s="72"/>
      <c r="CL1438" s="72"/>
      <c r="CO1438" s="72"/>
      <c r="CP1438" s="72"/>
      <c r="CQ1438" s="72"/>
      <c r="CR1438" s="72"/>
      <c r="CS1438" s="72"/>
      <c r="CT1438" s="72"/>
      <c r="CU1438" s="72"/>
      <c r="CV1438" s="72"/>
      <c r="CW1438" s="72"/>
      <c r="CX1438" s="72"/>
      <c r="CY1438" s="72"/>
      <c r="CZ1438" s="72"/>
      <c r="DA1438" s="72"/>
      <c r="DB1438" s="72"/>
      <c r="DC1438" s="72"/>
      <c r="DD1438" s="72"/>
      <c r="DE1438" s="72"/>
      <c r="DF1438" s="72"/>
      <c r="DG1438" s="72"/>
      <c r="DH1438" s="72"/>
      <c r="DI1438" s="72"/>
      <c r="DJ1438" s="72"/>
      <c r="DK1438" s="72"/>
      <c r="DL1438" s="72"/>
    </row>
    <row r="1439" spans="2:116" x14ac:dyDescent="0.4">
      <c r="D1439" t="s">
        <v>768</v>
      </c>
      <c r="E1439" s="8" t="str">
        <f t="shared" si="1782"/>
        <v>1439 FAINTR-S</v>
      </c>
      <c r="G1439" s="158" t="str">
        <f>"Gross PP&amp;E - "&amp;SUBSTITUTE(G1424,":","")</f>
        <v>Gross PP&amp;E - Revenue driven intangible assets</v>
      </c>
      <c r="I1439" s="80">
        <f>I1436</f>
        <v>100</v>
      </c>
      <c r="J1439" s="80"/>
      <c r="K1439" s="24">
        <f ca="1">SUMIF($4:$4,K$2,1439:1439)</f>
        <v>1300</v>
      </c>
      <c r="L1439" s="24">
        <f ca="1">SUMIF($4:$4,L$2,1439:1439)</f>
        <v>2500</v>
      </c>
      <c r="M1439" s="24">
        <f ca="1">SUMIF($4:$4,M$2,1439:1439)</f>
        <v>3700</v>
      </c>
      <c r="N1439" s="24">
        <f ca="1">SUMIF($4:$4,N$2,1439:1439)</f>
        <v>4900</v>
      </c>
      <c r="O1439" s="24">
        <f ca="1">SUMIF($4:$4,O$2,1439:1439)</f>
        <v>6100</v>
      </c>
      <c r="P1439" s="24">
        <f ca="1">SUMIF($4:$4,P$2,1439:1439)</f>
        <v>7300</v>
      </c>
      <c r="R1439" s="24">
        <f>$I1439</f>
        <v>100</v>
      </c>
      <c r="S1439" s="80">
        <f t="shared" ref="S1439:AX1441" ca="1" si="1785">-S1431+R1439</f>
        <v>200</v>
      </c>
      <c r="T1439" s="80">
        <f t="shared" ca="1" si="1785"/>
        <v>300</v>
      </c>
      <c r="U1439" s="80">
        <f t="shared" ca="1" si="1785"/>
        <v>400</v>
      </c>
      <c r="V1439" s="80">
        <f t="shared" ca="1" si="1785"/>
        <v>500</v>
      </c>
      <c r="W1439" s="80">
        <f t="shared" ca="1" si="1785"/>
        <v>600</v>
      </c>
      <c r="X1439" s="80">
        <f t="shared" ca="1" si="1785"/>
        <v>700</v>
      </c>
      <c r="Y1439" s="80">
        <f t="shared" ca="1" si="1785"/>
        <v>800</v>
      </c>
      <c r="Z1439" s="80">
        <f t="shared" ca="1" si="1785"/>
        <v>900</v>
      </c>
      <c r="AA1439" s="80">
        <f t="shared" ca="1" si="1785"/>
        <v>1000</v>
      </c>
      <c r="AB1439" s="80">
        <f t="shared" ca="1" si="1785"/>
        <v>1100</v>
      </c>
      <c r="AC1439" s="80">
        <f t="shared" ca="1" si="1785"/>
        <v>1200</v>
      </c>
      <c r="AD1439" s="80">
        <f t="shared" ca="1" si="1785"/>
        <v>1300</v>
      </c>
      <c r="AE1439" s="80">
        <f t="shared" ca="1" si="1785"/>
        <v>1400</v>
      </c>
      <c r="AF1439" s="80">
        <f t="shared" ca="1" si="1785"/>
        <v>1500</v>
      </c>
      <c r="AG1439" s="80">
        <f t="shared" ca="1" si="1785"/>
        <v>1600</v>
      </c>
      <c r="AH1439" s="80">
        <f t="shared" ca="1" si="1785"/>
        <v>1700</v>
      </c>
      <c r="AI1439" s="80">
        <f t="shared" ca="1" si="1785"/>
        <v>1800</v>
      </c>
      <c r="AJ1439" s="80">
        <f t="shared" ca="1" si="1785"/>
        <v>1900</v>
      </c>
      <c r="AK1439" s="80">
        <f t="shared" ca="1" si="1785"/>
        <v>2000</v>
      </c>
      <c r="AL1439" s="80">
        <f t="shared" ca="1" si="1785"/>
        <v>2100</v>
      </c>
      <c r="AM1439" s="80">
        <f t="shared" ca="1" si="1785"/>
        <v>2200</v>
      </c>
      <c r="AN1439" s="80">
        <f t="shared" ca="1" si="1785"/>
        <v>2300</v>
      </c>
      <c r="AO1439" s="80">
        <f t="shared" ca="1" si="1785"/>
        <v>2400</v>
      </c>
      <c r="AP1439" s="80">
        <f t="shared" ca="1" si="1785"/>
        <v>2500</v>
      </c>
      <c r="AQ1439" s="80">
        <f t="shared" ca="1" si="1785"/>
        <v>2600</v>
      </c>
      <c r="AR1439" s="80">
        <f t="shared" ca="1" si="1785"/>
        <v>2700</v>
      </c>
      <c r="AS1439" s="80">
        <f t="shared" ca="1" si="1785"/>
        <v>2800</v>
      </c>
      <c r="AT1439" s="80">
        <f t="shared" ca="1" si="1785"/>
        <v>2900</v>
      </c>
      <c r="AU1439" s="80">
        <f t="shared" ca="1" si="1785"/>
        <v>3000</v>
      </c>
      <c r="AV1439" s="80">
        <f t="shared" ca="1" si="1785"/>
        <v>3100</v>
      </c>
      <c r="AW1439" s="80">
        <f t="shared" ca="1" si="1785"/>
        <v>3200</v>
      </c>
      <c r="AX1439" s="80">
        <f t="shared" ca="1" si="1785"/>
        <v>3300</v>
      </c>
      <c r="AY1439" s="80">
        <f t="shared" ref="AY1439:CD1441" ca="1" si="1786">-AY1431+AX1439</f>
        <v>3400</v>
      </c>
      <c r="AZ1439" s="80">
        <f t="shared" ca="1" si="1786"/>
        <v>3500</v>
      </c>
      <c r="BA1439" s="80">
        <f t="shared" ca="1" si="1786"/>
        <v>3600</v>
      </c>
      <c r="BB1439" s="80">
        <f t="shared" ca="1" si="1786"/>
        <v>3700</v>
      </c>
      <c r="BC1439" s="80">
        <f t="shared" ca="1" si="1786"/>
        <v>3800</v>
      </c>
      <c r="BD1439" s="80">
        <f t="shared" ca="1" si="1786"/>
        <v>3900</v>
      </c>
      <c r="BE1439" s="80">
        <f t="shared" ca="1" si="1786"/>
        <v>4000</v>
      </c>
      <c r="BF1439" s="80">
        <f t="shared" ca="1" si="1786"/>
        <v>4100</v>
      </c>
      <c r="BG1439" s="80">
        <f t="shared" ca="1" si="1786"/>
        <v>4200</v>
      </c>
      <c r="BH1439" s="80">
        <f t="shared" ca="1" si="1786"/>
        <v>4300</v>
      </c>
      <c r="BI1439" s="80">
        <f t="shared" ca="1" si="1786"/>
        <v>4400</v>
      </c>
      <c r="BJ1439" s="80">
        <f t="shared" ca="1" si="1786"/>
        <v>4500</v>
      </c>
      <c r="BK1439" s="80">
        <f t="shared" ca="1" si="1786"/>
        <v>4600</v>
      </c>
      <c r="BL1439" s="80">
        <f t="shared" ca="1" si="1786"/>
        <v>4700</v>
      </c>
      <c r="BM1439" s="80">
        <f t="shared" ca="1" si="1786"/>
        <v>4800</v>
      </c>
      <c r="BN1439" s="80">
        <f t="shared" ca="1" si="1786"/>
        <v>4900</v>
      </c>
      <c r="BO1439" s="80">
        <f t="shared" ca="1" si="1786"/>
        <v>5000</v>
      </c>
      <c r="BP1439" s="80">
        <f t="shared" ca="1" si="1786"/>
        <v>5100</v>
      </c>
      <c r="BQ1439" s="80">
        <f t="shared" ca="1" si="1786"/>
        <v>5200</v>
      </c>
      <c r="BR1439" s="80">
        <f t="shared" ca="1" si="1786"/>
        <v>5300</v>
      </c>
      <c r="BS1439" s="80">
        <f t="shared" ca="1" si="1786"/>
        <v>5400</v>
      </c>
      <c r="BT1439" s="80">
        <f t="shared" ca="1" si="1786"/>
        <v>5500</v>
      </c>
      <c r="BU1439" s="80">
        <f t="shared" ca="1" si="1786"/>
        <v>5600</v>
      </c>
      <c r="BV1439" s="80">
        <f t="shared" ca="1" si="1786"/>
        <v>5700</v>
      </c>
      <c r="BW1439" s="80">
        <f t="shared" ca="1" si="1786"/>
        <v>5800</v>
      </c>
      <c r="BX1439" s="80">
        <f t="shared" ca="1" si="1786"/>
        <v>5900</v>
      </c>
      <c r="BY1439" s="80">
        <f t="shared" ca="1" si="1786"/>
        <v>6000</v>
      </c>
      <c r="BZ1439" s="80">
        <f t="shared" ca="1" si="1786"/>
        <v>6100</v>
      </c>
      <c r="CA1439" s="80">
        <f t="shared" ca="1" si="1786"/>
        <v>6200</v>
      </c>
      <c r="CB1439" s="80">
        <f t="shared" ca="1" si="1786"/>
        <v>6300</v>
      </c>
      <c r="CC1439" s="80">
        <f t="shared" ca="1" si="1786"/>
        <v>6400</v>
      </c>
      <c r="CD1439" s="80">
        <f t="shared" ca="1" si="1786"/>
        <v>6500</v>
      </c>
      <c r="CE1439" s="80">
        <f t="shared" ref="CE1439:CL1441" ca="1" si="1787">-CE1431+CD1439</f>
        <v>6600</v>
      </c>
      <c r="CF1439" s="80">
        <f t="shared" ca="1" si="1787"/>
        <v>6700</v>
      </c>
      <c r="CG1439" s="80">
        <f t="shared" ca="1" si="1787"/>
        <v>6800</v>
      </c>
      <c r="CH1439" s="80">
        <f t="shared" ca="1" si="1787"/>
        <v>6900</v>
      </c>
      <c r="CI1439" s="80">
        <f t="shared" ca="1" si="1787"/>
        <v>7000</v>
      </c>
      <c r="CJ1439" s="80">
        <f t="shared" ca="1" si="1787"/>
        <v>7100</v>
      </c>
      <c r="CK1439" s="80">
        <f t="shared" ca="1" si="1787"/>
        <v>7200</v>
      </c>
      <c r="CL1439" s="80">
        <f t="shared" ca="1" si="1787"/>
        <v>7300</v>
      </c>
      <c r="CN1439" s="80">
        <f>CN1436</f>
        <v>100</v>
      </c>
      <c r="CO1439" s="80" t="e">
        <f t="shared" ref="CO1439:CO1441" ca="1" si="1788">-CO1431+CN1439</f>
        <v>#N/A</v>
      </c>
      <c r="CP1439" s="80" t="e">
        <f t="shared" ref="CP1439:DL1441" ca="1" si="1789">-CP1431+CO1439</f>
        <v>#N/A</v>
      </c>
      <c r="CQ1439" s="80" t="e">
        <f t="shared" ca="1" si="1789"/>
        <v>#N/A</v>
      </c>
      <c r="CR1439" s="80" t="e">
        <f t="shared" ca="1" si="1789"/>
        <v>#N/A</v>
      </c>
      <c r="CS1439" s="80" t="e">
        <f t="shared" ca="1" si="1789"/>
        <v>#N/A</v>
      </c>
      <c r="CT1439" s="80" t="e">
        <f t="shared" ca="1" si="1789"/>
        <v>#N/A</v>
      </c>
      <c r="CU1439" s="80" t="e">
        <f t="shared" ca="1" si="1789"/>
        <v>#N/A</v>
      </c>
      <c r="CV1439" s="80" t="e">
        <f t="shared" ca="1" si="1789"/>
        <v>#N/A</v>
      </c>
      <c r="CW1439" s="80" t="e">
        <f t="shared" ca="1" si="1789"/>
        <v>#N/A</v>
      </c>
      <c r="CX1439" s="80" t="e">
        <f t="shared" ca="1" si="1789"/>
        <v>#N/A</v>
      </c>
      <c r="CY1439" s="80" t="e">
        <f t="shared" ca="1" si="1789"/>
        <v>#N/A</v>
      </c>
      <c r="CZ1439" s="80" t="e">
        <f t="shared" ca="1" si="1789"/>
        <v>#N/A</v>
      </c>
      <c r="DA1439" s="80" t="e">
        <f t="shared" ca="1" si="1789"/>
        <v>#N/A</v>
      </c>
      <c r="DB1439" s="80" t="e">
        <f t="shared" ca="1" si="1789"/>
        <v>#N/A</v>
      </c>
      <c r="DC1439" s="80" t="e">
        <f t="shared" ca="1" si="1789"/>
        <v>#N/A</v>
      </c>
      <c r="DD1439" s="80" t="e">
        <f t="shared" ca="1" si="1789"/>
        <v>#N/A</v>
      </c>
      <c r="DE1439" s="80" t="e">
        <f t="shared" ca="1" si="1789"/>
        <v>#N/A</v>
      </c>
      <c r="DF1439" s="80" t="e">
        <f t="shared" ca="1" si="1789"/>
        <v>#N/A</v>
      </c>
      <c r="DG1439" s="80" t="e">
        <f t="shared" ca="1" si="1789"/>
        <v>#N/A</v>
      </c>
      <c r="DH1439" s="80" t="e">
        <f t="shared" ca="1" si="1789"/>
        <v>#N/A</v>
      </c>
      <c r="DI1439" s="80" t="e">
        <f t="shared" ca="1" si="1789"/>
        <v>#N/A</v>
      </c>
      <c r="DJ1439" s="80" t="e">
        <f t="shared" ca="1" si="1789"/>
        <v>#N/A</v>
      </c>
      <c r="DK1439" s="80" t="e">
        <f t="shared" ca="1" si="1789"/>
        <v>#N/A</v>
      </c>
      <c r="DL1439" s="80" t="e">
        <f t="shared" ca="1" si="1789"/>
        <v>#N/A</v>
      </c>
    </row>
    <row r="1440" spans="2:116" x14ac:dyDescent="0.4">
      <c r="D1440" t="s">
        <v>768</v>
      </c>
      <c r="E1440" s="8" t="str">
        <f t="shared" si="1782"/>
        <v>1440 FAINTR-S</v>
      </c>
      <c r="G1440" s="158" t="str">
        <f>"Accumulated amortization - "&amp;SUBSTITUTE(G1424,":","")</f>
        <v>Accumulated amortization - Revenue driven intangible assets</v>
      </c>
      <c r="I1440" s="81">
        <f>-H1427/H1426*I1439</f>
        <v>0</v>
      </c>
      <c r="J1440" s="243"/>
      <c r="K1440" s="37">
        <f ca="1">SUMIF($4:$4,K$2,1440:1440)</f>
        <v>-149.04688668347262</v>
      </c>
      <c r="L1440" s="37">
        <f ca="1">SUMIF($4:$4,L$2,1440:1440)</f>
        <v>-572.74036421537005</v>
      </c>
      <c r="M1440" s="37">
        <f ca="1">SUMIF($4:$4,M$2,1440:1440)</f>
        <v>-1332.4538030357808</v>
      </c>
      <c r="N1440" s="37">
        <f ca="1">SUMIF($4:$4,N$2,1440:1440)</f>
        <v>-2503.275255378368</v>
      </c>
      <c r="O1440" s="37">
        <f ca="1">SUMIF($4:$4,O$2,1440:1440)</f>
        <v>-4177.0721801722329</v>
      </c>
      <c r="P1440" s="37">
        <f ca="1">SUMIF($4:$4,P$2,1440:1440)</f>
        <v>-6307.0205467686155</v>
      </c>
      <c r="R1440" s="37">
        <f>$I1440</f>
        <v>0</v>
      </c>
      <c r="S1440" s="81">
        <f t="shared" ref="S1440:AX1442" ca="1" si="1790">R1440+S1434</f>
        <v>-3.2203389830508478</v>
      </c>
      <c r="T1440" s="81">
        <f t="shared" ca="1" si="1790"/>
        <v>-8.0206837115771332</v>
      </c>
      <c r="U1440" s="81">
        <f t="shared" ca="1" si="1790"/>
        <v>-14.427813943976746</v>
      </c>
      <c r="V1440" s="81">
        <f t="shared" ca="1" si="1790"/>
        <v>-22.468963332857708</v>
      </c>
      <c r="W1440" s="81">
        <f t="shared" ca="1" si="1790"/>
        <v>-32.17182711816038</v>
      </c>
      <c r="X1440" s="81">
        <f t="shared" ca="1" si="1790"/>
        <v>-43.564569950671569</v>
      </c>
      <c r="Y1440" s="81">
        <f t="shared" ca="1" si="1790"/>
        <v>-56.675833848140577</v>
      </c>
      <c r="Z1440" s="81">
        <f t="shared" ca="1" si="1790"/>
        <v>-71.534746286244655</v>
      </c>
      <c r="AA1440" s="81">
        <f t="shared" ca="1" si="1790"/>
        <v>-88.170928426689471</v>
      </c>
      <c r="AB1440" s="81">
        <f t="shared" ca="1" si="1790"/>
        <v>-106.61450348476896</v>
      </c>
      <c r="AC1440" s="81">
        <f t="shared" ca="1" si="1790"/>
        <v>-126.89610523874809</v>
      </c>
      <c r="AD1440" s="81">
        <f t="shared" ca="1" si="1790"/>
        <v>-149.04688668347262</v>
      </c>
      <c r="AE1440" s="81">
        <f t="shared" ca="1" si="1790"/>
        <v>-173.09852883065014</v>
      </c>
      <c r="AF1440" s="81">
        <f t="shared" ca="1" si="1790"/>
        <v>-199.08324965828828</v>
      </c>
      <c r="AG1440" s="81">
        <f t="shared" ca="1" si="1790"/>
        <v>-227.0338132118186</v>
      </c>
      <c r="AH1440" s="81">
        <f t="shared" ca="1" si="1790"/>
        <v>-256.98353885947654</v>
      </c>
      <c r="AI1440" s="81">
        <f t="shared" ca="1" si="1790"/>
        <v>-288.96631070455243</v>
      </c>
      <c r="AJ1440" s="81">
        <f t="shared" ca="1" si="1790"/>
        <v>-323.01658715717195</v>
      </c>
      <c r="AK1440" s="81">
        <f t="shared" ca="1" si="1790"/>
        <v>-359.16941066831043</v>
      </c>
      <c r="AL1440" s="81">
        <f t="shared" ca="1" si="1790"/>
        <v>-397.46041762879025</v>
      </c>
      <c r="AM1440" s="81">
        <f t="shared" ca="1" si="1790"/>
        <v>-437.92584843605789</v>
      </c>
      <c r="AN1440" s="81">
        <f t="shared" ca="1" si="1790"/>
        <v>-480.60255773158428</v>
      </c>
      <c r="AO1440" s="81">
        <f t="shared" ca="1" si="1790"/>
        <v>-525.5280248117806</v>
      </c>
      <c r="AP1440" s="81">
        <f t="shared" ca="1" si="1790"/>
        <v>-572.74036421537005</v>
      </c>
      <c r="AQ1440" s="81">
        <f t="shared" ca="1" si="1790"/>
        <v>-622.27833649020681</v>
      </c>
      <c r="AR1440" s="81">
        <f t="shared" ca="1" si="1790"/>
        <v>-674.18135914258323</v>
      </c>
      <c r="AS1440" s="81">
        <f t="shared" ca="1" si="1790"/>
        <v>-728.48951777211857</v>
      </c>
      <c r="AT1440" s="81">
        <f t="shared" ca="1" si="1790"/>
        <v>-785.24357739537481</v>
      </c>
      <c r="AU1440" s="81">
        <f t="shared" ca="1" si="1790"/>
        <v>-844.48499396139812</v>
      </c>
      <c r="AV1440" s="81">
        <f t="shared" ca="1" si="1790"/>
        <v>-906.25592606243879</v>
      </c>
      <c r="AW1440" s="81">
        <f t="shared" ca="1" si="1790"/>
        <v>-970.59924684315808</v>
      </c>
      <c r="AX1440" s="81">
        <f t="shared" ca="1" si="1790"/>
        <v>-1037.5585561116861</v>
      </c>
      <c r="AY1440" s="81">
        <f t="shared" ref="AY1440:CD1442" ca="1" si="1791">AX1440+AY1434</f>
        <v>-1107.178192655952</v>
      </c>
      <c r="AZ1440" s="81">
        <f t="shared" ca="1" si="1791"/>
        <v>-1179.5032467687647</v>
      </c>
      <c r="BA1440" s="81">
        <f t="shared" ca="1" si="1791"/>
        <v>-1254.5795729851845</v>
      </c>
      <c r="BB1440" s="81">
        <f t="shared" ca="1" si="1791"/>
        <v>-1332.4538030357808</v>
      </c>
      <c r="BC1440" s="81">
        <f t="shared" ca="1" si="1791"/>
        <v>-1413.1733590194381</v>
      </c>
      <c r="BD1440" s="81">
        <f t="shared" ca="1" si="1791"/>
        <v>-1496.7864667994286</v>
      </c>
      <c r="BE1440" s="81">
        <f t="shared" ca="1" si="1791"/>
        <v>-1583.3421696265375</v>
      </c>
      <c r="BF1440" s="81">
        <f t="shared" ca="1" si="1791"/>
        <v>-1672.8903419930889</v>
      </c>
      <c r="BG1440" s="81">
        <f t="shared" ca="1" si="1791"/>
        <v>-1765.4817037217854</v>
      </c>
      <c r="BH1440" s="81">
        <f t="shared" ca="1" si="1791"/>
        <v>-1861.167834293341</v>
      </c>
      <c r="BI1440" s="81">
        <f t="shared" ca="1" si="1791"/>
        <v>-1960.001187416957</v>
      </c>
      <c r="BJ1440" s="81">
        <f t="shared" ca="1" si="1791"/>
        <v>-2062.0351058477527</v>
      </c>
      <c r="BK1440" s="81">
        <f t="shared" ca="1" si="1791"/>
        <v>-2167.3238364553417</v>
      </c>
      <c r="BL1440" s="81">
        <f t="shared" ca="1" si="1791"/>
        <v>-2275.9225455478054</v>
      </c>
      <c r="BM1440" s="81">
        <f t="shared" ca="1" si="1791"/>
        <v>-2387.8873344553954</v>
      </c>
      <c r="BN1440" s="81">
        <f t="shared" ca="1" si="1791"/>
        <v>-2503.275255378368</v>
      </c>
      <c r="BO1440" s="81">
        <f t="shared" ca="1" si="1791"/>
        <v>-2622.1443275034253</v>
      </c>
      <c r="BP1440" s="81">
        <f t="shared" ca="1" si="1791"/>
        <v>-2744.5535533933139</v>
      </c>
      <c r="BQ1440" s="81">
        <f t="shared" ca="1" si="1791"/>
        <v>-2870.5629356542177</v>
      </c>
      <c r="BR1440" s="81">
        <f t="shared" ca="1" si="1791"/>
        <v>-3000.2334938856452</v>
      </c>
      <c r="BS1440" s="81">
        <f t="shared" ca="1" si="1791"/>
        <v>-3133.6272819176052</v>
      </c>
      <c r="BT1440" s="81">
        <f t="shared" ca="1" si="1791"/>
        <v>-3270.8074053399373</v>
      </c>
      <c r="BU1440" s="81">
        <f t="shared" ca="1" si="1791"/>
        <v>-3411.8380393287498</v>
      </c>
      <c r="BV1440" s="81">
        <f t="shared" ca="1" si="1791"/>
        <v>-3556.7844467749997</v>
      </c>
      <c r="BW1440" s="81">
        <f t="shared" ca="1" si="1791"/>
        <v>-3705.7129967203387</v>
      </c>
      <c r="BX1440" s="81">
        <f t="shared" ca="1" si="1791"/>
        <v>-3858.691183105429</v>
      </c>
      <c r="BY1440" s="81">
        <f t="shared" ca="1" si="1791"/>
        <v>-4015.7876438360295</v>
      </c>
      <c r="BZ1440" s="81">
        <f t="shared" ca="1" si="1791"/>
        <v>-4177.0721801722329</v>
      </c>
      <c r="CA1440" s="81">
        <f t="shared" ca="1" si="1791"/>
        <v>-4339.3954374632876</v>
      </c>
      <c r="CB1440" s="81">
        <f t="shared" ca="1" si="1791"/>
        <v>-4504.4153543866814</v>
      </c>
      <c r="CC1440" s="81">
        <f t="shared" ca="1" si="1791"/>
        <v>-4672.1508572794801</v>
      </c>
      <c r="CD1440" s="81">
        <f t="shared" ca="1" si="1791"/>
        <v>-4842.6207393699124</v>
      </c>
      <c r="CE1440" s="81">
        <f t="shared" ref="CE1440:CL1442" ca="1" si="1792">CD1440+CE1434</f>
        <v>-5015.8436508281675</v>
      </c>
      <c r="CF1440" s="81">
        <f t="shared" ca="1" si="1792"/>
        <v>-5191.8380885181678</v>
      </c>
      <c r="CG1440" s="81">
        <f t="shared" ca="1" si="1792"/>
        <v>-5370.6223854430409</v>
      </c>
      <c r="CH1440" s="81">
        <f t="shared" ca="1" si="1792"/>
        <v>-5552.214699876853</v>
      </c>
      <c r="CI1440" s="81">
        <f t="shared" ca="1" si="1792"/>
        <v>-5736.6330041749989</v>
      </c>
      <c r="CJ1440" s="81">
        <f t="shared" ca="1" si="1792"/>
        <v>-5923.8950732554786</v>
      </c>
      <c r="CK1440" s="81">
        <f t="shared" ca="1" si="1792"/>
        <v>-6114.0184727431179</v>
      </c>
      <c r="CL1440" s="81">
        <f t="shared" ca="1" si="1792"/>
        <v>-6307.0205467686155</v>
      </c>
      <c r="CN1440" s="81">
        <f>-H1427/H1426*CN1439</f>
        <v>0</v>
      </c>
      <c r="CO1440" s="81" t="e">
        <f t="shared" ref="CO1440:CO1442" ca="1" si="1793">CN1440+CO1434</f>
        <v>#N/A</v>
      </c>
      <c r="CP1440" s="81" t="e">
        <f t="shared" ref="CP1440:DL1442" ca="1" si="1794">CO1440+CP1434</f>
        <v>#N/A</v>
      </c>
      <c r="CQ1440" s="81" t="e">
        <f t="shared" ca="1" si="1794"/>
        <v>#N/A</v>
      </c>
      <c r="CR1440" s="81" t="e">
        <f t="shared" ca="1" si="1794"/>
        <v>#N/A</v>
      </c>
      <c r="CS1440" s="81" t="e">
        <f t="shared" ca="1" si="1794"/>
        <v>#N/A</v>
      </c>
      <c r="CT1440" s="81" t="e">
        <f t="shared" ca="1" si="1794"/>
        <v>#N/A</v>
      </c>
      <c r="CU1440" s="81" t="e">
        <f t="shared" ca="1" si="1794"/>
        <v>#N/A</v>
      </c>
      <c r="CV1440" s="81" t="e">
        <f t="shared" ca="1" si="1794"/>
        <v>#N/A</v>
      </c>
      <c r="CW1440" s="81" t="e">
        <f t="shared" ca="1" si="1794"/>
        <v>#N/A</v>
      </c>
      <c r="CX1440" s="81" t="e">
        <f t="shared" ca="1" si="1794"/>
        <v>#N/A</v>
      </c>
      <c r="CY1440" s="81" t="e">
        <f t="shared" ca="1" si="1794"/>
        <v>#N/A</v>
      </c>
      <c r="CZ1440" s="81" t="e">
        <f t="shared" ca="1" si="1794"/>
        <v>#N/A</v>
      </c>
      <c r="DA1440" s="81" t="e">
        <f t="shared" ca="1" si="1794"/>
        <v>#N/A</v>
      </c>
      <c r="DB1440" s="81" t="e">
        <f t="shared" ca="1" si="1794"/>
        <v>#N/A</v>
      </c>
      <c r="DC1440" s="81" t="e">
        <f t="shared" ca="1" si="1794"/>
        <v>#N/A</v>
      </c>
      <c r="DD1440" s="81" t="e">
        <f t="shared" ca="1" si="1794"/>
        <v>#N/A</v>
      </c>
      <c r="DE1440" s="81" t="e">
        <f t="shared" ca="1" si="1794"/>
        <v>#N/A</v>
      </c>
      <c r="DF1440" s="81" t="e">
        <f t="shared" ca="1" si="1794"/>
        <v>#N/A</v>
      </c>
      <c r="DG1440" s="81" t="e">
        <f t="shared" ca="1" si="1794"/>
        <v>#N/A</v>
      </c>
      <c r="DH1440" s="81" t="e">
        <f t="shared" ca="1" si="1794"/>
        <v>#N/A</v>
      </c>
      <c r="DI1440" s="81" t="e">
        <f t="shared" ca="1" si="1794"/>
        <v>#N/A</v>
      </c>
      <c r="DJ1440" s="81" t="e">
        <f t="shared" ca="1" si="1794"/>
        <v>#N/A</v>
      </c>
      <c r="DK1440" s="81" t="e">
        <f t="shared" ca="1" si="1794"/>
        <v>#N/A</v>
      </c>
      <c r="DL1440" s="81" t="e">
        <f t="shared" ca="1" si="1794"/>
        <v>#N/A</v>
      </c>
    </row>
    <row r="1441" spans="1:116" x14ac:dyDescent="0.4">
      <c r="C1441" t="s">
        <v>240</v>
      </c>
      <c r="D1441" t="s">
        <v>768</v>
      </c>
      <c r="E1441" s="8" t="str">
        <f t="shared" si="1782"/>
        <v>1441 FAINTR-S</v>
      </c>
      <c r="G1441" s="126" t="str">
        <f>"Net PP&amp;E - "&amp;SUBSTITUTE(G1424,":","")</f>
        <v>Net PP&amp;E - Revenue driven intangible assets</v>
      </c>
      <c r="H1441" s="27"/>
      <c r="I1441" s="77">
        <f>SUM(I1439:I1440)</f>
        <v>100</v>
      </c>
      <c r="J1441" s="77"/>
      <c r="K1441" s="33">
        <f ca="1">SUMIF($4:$4,K$2,1441:1441)</f>
        <v>1150.9531133165274</v>
      </c>
      <c r="L1441" s="33">
        <f ca="1">SUMIF($4:$4,L$2,1441:1441)</f>
        <v>1927.2596357846301</v>
      </c>
      <c r="M1441" s="33">
        <f ca="1">SUMIF($4:$4,M$2,1441:1441)</f>
        <v>2367.5461969642192</v>
      </c>
      <c r="N1441" s="33">
        <f ca="1">SUMIF($4:$4,N$2,1441:1441)</f>
        <v>2396.724744621632</v>
      </c>
      <c r="O1441" s="33">
        <f ca="1">SUMIF($4:$4,O$2,1441:1441)</f>
        <v>1922.9278198277671</v>
      </c>
      <c r="P1441" s="33">
        <f ca="1">SUMIF($4:$4,P$2,1441:1441)</f>
        <v>992.97945323138447</v>
      </c>
      <c r="Q1441" s="33"/>
      <c r="R1441" s="33">
        <f>$I1441</f>
        <v>100</v>
      </c>
      <c r="S1441" s="77">
        <f t="shared" ref="S1441:AX1443" ca="1" si="1795">SUM(S1439:S1440)</f>
        <v>196.77966101694915</v>
      </c>
      <c r="T1441" s="77">
        <f t="shared" ca="1" si="1795"/>
        <v>291.97931628842287</v>
      </c>
      <c r="U1441" s="77">
        <f t="shared" ca="1" si="1795"/>
        <v>385.57218605602327</v>
      </c>
      <c r="V1441" s="77">
        <f t="shared" ca="1" si="1795"/>
        <v>477.5310366671423</v>
      </c>
      <c r="W1441" s="77">
        <f t="shared" ca="1" si="1795"/>
        <v>567.82817288183958</v>
      </c>
      <c r="X1441" s="77">
        <f t="shared" ca="1" si="1795"/>
        <v>656.43543004932849</v>
      </c>
      <c r="Y1441" s="77">
        <f t="shared" ca="1" si="1795"/>
        <v>743.32416615185946</v>
      </c>
      <c r="Z1441" s="77">
        <f t="shared" ca="1" si="1795"/>
        <v>828.46525371375537</v>
      </c>
      <c r="AA1441" s="77">
        <f t="shared" ca="1" si="1795"/>
        <v>911.82907157331056</v>
      </c>
      <c r="AB1441" s="77">
        <f t="shared" ca="1" si="1795"/>
        <v>993.38549651523101</v>
      </c>
      <c r="AC1441" s="77">
        <f t="shared" ca="1" si="1795"/>
        <v>1073.1038947612519</v>
      </c>
      <c r="AD1441" s="77">
        <f t="shared" ca="1" si="1795"/>
        <v>1150.9531133165274</v>
      </c>
      <c r="AE1441" s="77">
        <f t="shared" ca="1" si="1795"/>
        <v>1226.9014711693499</v>
      </c>
      <c r="AF1441" s="77">
        <f t="shared" ca="1" si="1795"/>
        <v>1300.9167503417118</v>
      </c>
      <c r="AG1441" s="77">
        <f t="shared" ca="1" si="1795"/>
        <v>1372.9661867881814</v>
      </c>
      <c r="AH1441" s="77">
        <f t="shared" ca="1" si="1795"/>
        <v>1443.0164611405235</v>
      </c>
      <c r="AI1441" s="77">
        <f t="shared" ca="1" si="1795"/>
        <v>1511.0336892954476</v>
      </c>
      <c r="AJ1441" s="77">
        <f t="shared" ca="1" si="1795"/>
        <v>1576.9834128428281</v>
      </c>
      <c r="AK1441" s="77">
        <f t="shared" ca="1" si="1795"/>
        <v>1640.8305893316897</v>
      </c>
      <c r="AL1441" s="77">
        <f t="shared" ca="1" si="1795"/>
        <v>1702.5395823712097</v>
      </c>
      <c r="AM1441" s="77">
        <f t="shared" ca="1" si="1795"/>
        <v>1762.074151563942</v>
      </c>
      <c r="AN1441" s="77">
        <f t="shared" ca="1" si="1795"/>
        <v>1819.3974422684157</v>
      </c>
      <c r="AO1441" s="77">
        <f t="shared" ca="1" si="1795"/>
        <v>1874.4719751882194</v>
      </c>
      <c r="AP1441" s="77">
        <f t="shared" ca="1" si="1795"/>
        <v>1927.2596357846301</v>
      </c>
      <c r="AQ1441" s="77">
        <f t="shared" ca="1" si="1795"/>
        <v>1977.7216635097932</v>
      </c>
      <c r="AR1441" s="77">
        <f t="shared" ca="1" si="1795"/>
        <v>2025.8186408574168</v>
      </c>
      <c r="AS1441" s="77">
        <f t="shared" ca="1" si="1795"/>
        <v>2071.5104822278813</v>
      </c>
      <c r="AT1441" s="77">
        <f t="shared" ca="1" si="1795"/>
        <v>2114.7564226046252</v>
      </c>
      <c r="AU1441" s="77">
        <f t="shared" ca="1" si="1795"/>
        <v>2155.5150060386018</v>
      </c>
      <c r="AV1441" s="77">
        <f t="shared" ca="1" si="1795"/>
        <v>2193.7440739375611</v>
      </c>
      <c r="AW1441" s="77">
        <f t="shared" ca="1" si="1795"/>
        <v>2229.4007531568418</v>
      </c>
      <c r="AX1441" s="77">
        <f t="shared" ca="1" si="1795"/>
        <v>2262.4414438883141</v>
      </c>
      <c r="AY1441" s="77">
        <f t="shared" ref="AY1441:CD1443" ca="1" si="1796">SUM(AY1439:AY1440)</f>
        <v>2292.821807344048</v>
      </c>
      <c r="AZ1441" s="77">
        <f t="shared" ca="1" si="1796"/>
        <v>2320.4967532312353</v>
      </c>
      <c r="BA1441" s="77">
        <f t="shared" ca="1" si="1796"/>
        <v>2345.4204270148157</v>
      </c>
      <c r="BB1441" s="77">
        <f t="shared" ca="1" si="1796"/>
        <v>2367.5461969642192</v>
      </c>
      <c r="BC1441" s="77">
        <f t="shared" ca="1" si="1796"/>
        <v>2386.8266409805619</v>
      </c>
      <c r="BD1441" s="77">
        <f t="shared" ca="1" si="1796"/>
        <v>2403.2135332005714</v>
      </c>
      <c r="BE1441" s="77">
        <f t="shared" ca="1" si="1796"/>
        <v>2416.6578303734623</v>
      </c>
      <c r="BF1441" s="77">
        <f t="shared" ca="1" si="1796"/>
        <v>2427.1096580069111</v>
      </c>
      <c r="BG1441" s="77">
        <f t="shared" ca="1" si="1796"/>
        <v>2434.5182962782146</v>
      </c>
      <c r="BH1441" s="77">
        <f t="shared" ca="1" si="1796"/>
        <v>2438.832165706659</v>
      </c>
      <c r="BI1441" s="77">
        <f t="shared" ca="1" si="1796"/>
        <v>2439.9988125830432</v>
      </c>
      <c r="BJ1441" s="77">
        <f t="shared" ca="1" si="1796"/>
        <v>2437.9648941522473</v>
      </c>
      <c r="BK1441" s="77">
        <f t="shared" ca="1" si="1796"/>
        <v>2432.6761635446583</v>
      </c>
      <c r="BL1441" s="77">
        <f t="shared" ca="1" si="1796"/>
        <v>2424.0774544521946</v>
      </c>
      <c r="BM1441" s="77">
        <f t="shared" ca="1" si="1796"/>
        <v>2412.1126655446046</v>
      </c>
      <c r="BN1441" s="77">
        <f t="shared" ca="1" si="1796"/>
        <v>2396.724744621632</v>
      </c>
      <c r="BO1441" s="77">
        <f t="shared" ca="1" si="1796"/>
        <v>2377.8556724965747</v>
      </c>
      <c r="BP1441" s="77">
        <f t="shared" ca="1" si="1796"/>
        <v>2355.4464466066861</v>
      </c>
      <c r="BQ1441" s="77">
        <f t="shared" ca="1" si="1796"/>
        <v>2329.4370643457823</v>
      </c>
      <c r="BR1441" s="77">
        <f t="shared" ca="1" si="1796"/>
        <v>2299.7665061143548</v>
      </c>
      <c r="BS1441" s="77">
        <f t="shared" ca="1" si="1796"/>
        <v>2266.3727180823948</v>
      </c>
      <c r="BT1441" s="77">
        <f t="shared" ca="1" si="1796"/>
        <v>2229.1925946600627</v>
      </c>
      <c r="BU1441" s="77">
        <f t="shared" ca="1" si="1796"/>
        <v>2188.1619606712502</v>
      </c>
      <c r="BV1441" s="77">
        <f t="shared" ca="1" si="1796"/>
        <v>2143.2155532250003</v>
      </c>
      <c r="BW1441" s="77">
        <f t="shared" ca="1" si="1796"/>
        <v>2094.2870032796613</v>
      </c>
      <c r="BX1441" s="77">
        <f t="shared" ca="1" si="1796"/>
        <v>2041.308816894571</v>
      </c>
      <c r="BY1441" s="77">
        <f t="shared" ca="1" si="1796"/>
        <v>1984.2123561639705</v>
      </c>
      <c r="BZ1441" s="77">
        <f t="shared" ca="1" si="1796"/>
        <v>1922.9278198277671</v>
      </c>
      <c r="CA1441" s="77">
        <f t="shared" ca="1" si="1796"/>
        <v>1860.6045625367124</v>
      </c>
      <c r="CB1441" s="77">
        <f t="shared" ca="1" si="1796"/>
        <v>1795.5846456133186</v>
      </c>
      <c r="CC1441" s="77">
        <f t="shared" ca="1" si="1796"/>
        <v>1727.8491427205199</v>
      </c>
      <c r="CD1441" s="77">
        <f t="shared" ca="1" si="1796"/>
        <v>1657.3792606300876</v>
      </c>
      <c r="CE1441" s="77">
        <f t="shared" ref="CE1441:CL1443" ca="1" si="1797">SUM(CE1439:CE1440)</f>
        <v>1584.1563491718325</v>
      </c>
      <c r="CF1441" s="77">
        <f t="shared" ca="1" si="1797"/>
        <v>1508.1619114818322</v>
      </c>
      <c r="CG1441" s="77">
        <f t="shared" ca="1" si="1797"/>
        <v>1429.3776145569591</v>
      </c>
      <c r="CH1441" s="77">
        <f t="shared" ca="1" si="1797"/>
        <v>1347.785300123147</v>
      </c>
      <c r="CI1441" s="77">
        <f t="shared" ca="1" si="1797"/>
        <v>1263.3669958250011</v>
      </c>
      <c r="CJ1441" s="77">
        <f t="shared" ca="1" si="1797"/>
        <v>1176.1049267445214</v>
      </c>
      <c r="CK1441" s="77">
        <f t="shared" ca="1" si="1797"/>
        <v>1085.9815272568821</v>
      </c>
      <c r="CL1441" s="77">
        <f t="shared" ca="1" si="1797"/>
        <v>992.97945323138447</v>
      </c>
      <c r="CN1441" s="77">
        <f>SUM(CN1439:CN1440)</f>
        <v>100</v>
      </c>
      <c r="CO1441" s="77" t="e">
        <f t="shared" ref="CO1441:CO1443" ca="1" si="1798">SUM(CO1439:CO1440)</f>
        <v>#N/A</v>
      </c>
      <c r="CP1441" s="77" t="e">
        <f t="shared" ref="CP1441:DK1443" ca="1" si="1799">SUM(CP1439:CP1440)</f>
        <v>#N/A</v>
      </c>
      <c r="CQ1441" s="77" t="e">
        <f t="shared" ca="1" si="1799"/>
        <v>#N/A</v>
      </c>
      <c r="CR1441" s="77" t="e">
        <f t="shared" ca="1" si="1799"/>
        <v>#N/A</v>
      </c>
      <c r="CS1441" s="77" t="e">
        <f t="shared" ca="1" si="1799"/>
        <v>#N/A</v>
      </c>
      <c r="CT1441" s="77" t="e">
        <f t="shared" ca="1" si="1799"/>
        <v>#N/A</v>
      </c>
      <c r="CU1441" s="77" t="e">
        <f t="shared" ca="1" si="1799"/>
        <v>#N/A</v>
      </c>
      <c r="CV1441" s="77" t="e">
        <f t="shared" ca="1" si="1799"/>
        <v>#N/A</v>
      </c>
      <c r="CW1441" s="77" t="e">
        <f t="shared" ca="1" si="1799"/>
        <v>#N/A</v>
      </c>
      <c r="CX1441" s="77" t="e">
        <f t="shared" ca="1" si="1799"/>
        <v>#N/A</v>
      </c>
      <c r="CY1441" s="77" t="e">
        <f t="shared" ca="1" si="1799"/>
        <v>#N/A</v>
      </c>
      <c r="CZ1441" s="77" t="e">
        <f t="shared" ca="1" si="1799"/>
        <v>#N/A</v>
      </c>
      <c r="DA1441" s="77" t="e">
        <f t="shared" ca="1" si="1799"/>
        <v>#N/A</v>
      </c>
      <c r="DB1441" s="77" t="e">
        <f t="shared" ca="1" si="1799"/>
        <v>#N/A</v>
      </c>
      <c r="DC1441" s="77" t="e">
        <f t="shared" ca="1" si="1799"/>
        <v>#N/A</v>
      </c>
      <c r="DD1441" s="77" t="e">
        <f t="shared" ca="1" si="1799"/>
        <v>#N/A</v>
      </c>
      <c r="DE1441" s="77" t="e">
        <f t="shared" ca="1" si="1799"/>
        <v>#N/A</v>
      </c>
      <c r="DF1441" s="77" t="e">
        <f t="shared" ca="1" si="1799"/>
        <v>#N/A</v>
      </c>
      <c r="DG1441" s="77" t="e">
        <f t="shared" ca="1" si="1799"/>
        <v>#N/A</v>
      </c>
      <c r="DH1441" s="77" t="e">
        <f t="shared" ca="1" si="1799"/>
        <v>#N/A</v>
      </c>
      <c r="DI1441" s="77" t="e">
        <f t="shared" ca="1" si="1799"/>
        <v>#N/A</v>
      </c>
      <c r="DJ1441" s="77" t="e">
        <f t="shared" ca="1" si="1799"/>
        <v>#N/A</v>
      </c>
      <c r="DK1441" s="77" t="e">
        <f t="shared" ca="1" si="1799"/>
        <v>#N/A</v>
      </c>
      <c r="DL1441" s="77" t="e">
        <f t="shared" ref="DL1441:DL1443" ca="1" si="1800">SUM(DL1439:DL1440)</f>
        <v>#N/A</v>
      </c>
    </row>
    <row r="1442" spans="1:116" x14ac:dyDescent="0.4">
      <c r="B1442" t="s">
        <v>244</v>
      </c>
      <c r="D1442" t="s">
        <v>768</v>
      </c>
      <c r="E1442" s="8" t="str">
        <f t="shared" ref="E1442:E1444" si="1801">ROW()&amp;" "&amp;D1442</f>
        <v>1442 FAINTR-S</v>
      </c>
      <c r="G1442" s="126"/>
      <c r="H1442" s="27"/>
      <c r="I1442" s="77"/>
      <c r="J1442" s="77"/>
      <c r="K1442" s="33"/>
      <c r="L1442" s="33"/>
      <c r="M1442" s="33"/>
      <c r="N1442" s="33"/>
      <c r="O1442" s="33"/>
      <c r="P1442" s="33"/>
      <c r="R1442" s="33"/>
      <c r="S1442" s="77"/>
      <c r="T1442" s="77"/>
      <c r="U1442" s="77"/>
      <c r="V1442" s="77"/>
      <c r="W1442" s="77"/>
      <c r="X1442" s="77"/>
      <c r="Y1442" s="77"/>
      <c r="Z1442" s="77"/>
      <c r="AA1442" s="77"/>
      <c r="AB1442" s="77"/>
      <c r="AC1442" s="77"/>
      <c r="AD1442" s="77"/>
      <c r="AE1442" s="77"/>
      <c r="AF1442" s="77"/>
      <c r="AG1442" s="77"/>
      <c r="AH1442" s="77"/>
      <c r="AI1442" s="77"/>
      <c r="AJ1442" s="77"/>
      <c r="AK1442" s="77"/>
      <c r="AL1442" s="77"/>
      <c r="AM1442" s="77"/>
      <c r="AN1442" s="77"/>
      <c r="AO1442" s="77"/>
      <c r="AP1442" s="77"/>
      <c r="AQ1442" s="77"/>
      <c r="AR1442" s="77"/>
      <c r="AS1442" s="77"/>
      <c r="AT1442" s="77"/>
      <c r="AU1442" s="77"/>
      <c r="AV1442" s="77"/>
      <c r="AW1442" s="77"/>
      <c r="AX1442" s="77"/>
      <c r="AY1442" s="77"/>
      <c r="AZ1442" s="77"/>
      <c r="BA1442" s="77"/>
      <c r="BB1442" s="77"/>
      <c r="BC1442" s="77"/>
      <c r="BD1442" s="77"/>
      <c r="BE1442" s="77"/>
      <c r="BF1442" s="77"/>
      <c r="BG1442" s="77"/>
      <c r="BH1442" s="77"/>
      <c r="BI1442" s="77"/>
      <c r="BJ1442" s="77"/>
      <c r="BK1442" s="77"/>
      <c r="BL1442" s="77"/>
      <c r="BM1442" s="77"/>
      <c r="BN1442" s="77"/>
      <c r="BO1442" s="77"/>
      <c r="BP1442" s="77"/>
      <c r="BQ1442" s="77"/>
      <c r="BR1442" s="77"/>
      <c r="BS1442" s="77"/>
      <c r="BT1442" s="77"/>
      <c r="BU1442" s="77"/>
      <c r="BV1442" s="77"/>
      <c r="BW1442" s="77"/>
      <c r="BX1442" s="77"/>
      <c r="BY1442" s="77"/>
      <c r="BZ1442" s="77"/>
      <c r="CA1442" s="77"/>
      <c r="CB1442" s="77"/>
      <c r="CC1442" s="77"/>
      <c r="CD1442" s="77"/>
      <c r="CE1442" s="77"/>
      <c r="CF1442" s="77"/>
      <c r="CG1442" s="77"/>
      <c r="CH1442" s="77"/>
      <c r="CI1442" s="77"/>
      <c r="CJ1442" s="77"/>
      <c r="CK1442" s="77"/>
      <c r="CL1442" s="77"/>
      <c r="CN1442" s="77"/>
      <c r="CO1442" s="77"/>
      <c r="CP1442" s="77"/>
      <c r="CQ1442" s="77"/>
      <c r="CR1442" s="77"/>
      <c r="CS1442" s="77"/>
      <c r="CT1442" s="77"/>
      <c r="CU1442" s="77"/>
      <c r="CV1442" s="77"/>
      <c r="CW1442" s="77"/>
      <c r="CX1442" s="77"/>
      <c r="CY1442" s="77"/>
      <c r="CZ1442" s="77"/>
      <c r="DA1442" s="77"/>
      <c r="DB1442" s="77"/>
      <c r="DC1442" s="77"/>
      <c r="DD1442" s="77"/>
      <c r="DE1442" s="77"/>
      <c r="DF1442" s="77"/>
      <c r="DG1442" s="77"/>
      <c r="DH1442" s="77"/>
      <c r="DI1442" s="77"/>
      <c r="DJ1442" s="77"/>
      <c r="DK1442" s="77"/>
      <c r="DL1442" s="77"/>
    </row>
    <row r="1443" spans="1:116" x14ac:dyDescent="0.4">
      <c r="B1443" t="s">
        <v>332</v>
      </c>
      <c r="D1443" t="s">
        <v>768</v>
      </c>
      <c r="E1443" s="8" t="str">
        <f t="shared" si="1782"/>
        <v>1443 FAINTR-S</v>
      </c>
      <c r="G1443" s="136" t="str">
        <f>G1416</f>
        <v>(Primary label)</v>
      </c>
      <c r="H1443" s="27"/>
      <c r="I1443" s="78"/>
      <c r="J1443" s="78"/>
      <c r="K1443" s="33"/>
      <c r="L1443" s="33"/>
      <c r="M1443" s="33"/>
      <c r="N1443" s="33"/>
      <c r="O1443" s="33"/>
      <c r="P1443" s="33"/>
      <c r="R1443" s="33"/>
      <c r="S1443" s="77"/>
      <c r="T1443" s="77"/>
      <c r="U1443" s="77"/>
      <c r="V1443" s="77"/>
      <c r="W1443" s="77"/>
      <c r="X1443" s="77"/>
      <c r="Y1443" s="77"/>
      <c r="Z1443" s="77"/>
      <c r="AA1443" s="77"/>
      <c r="AB1443" s="77"/>
      <c r="AC1443" s="77"/>
      <c r="AD1443" s="77"/>
      <c r="AE1443" s="77"/>
      <c r="AF1443" s="77"/>
      <c r="AG1443" s="77"/>
      <c r="AH1443" s="77"/>
      <c r="AI1443" s="77"/>
      <c r="AJ1443" s="77"/>
      <c r="AK1443" s="77"/>
      <c r="AL1443" s="77"/>
      <c r="AM1443" s="77"/>
      <c r="AN1443" s="77"/>
      <c r="AO1443" s="77"/>
      <c r="AP1443" s="77"/>
      <c r="AQ1443" s="77"/>
      <c r="AR1443" s="77"/>
      <c r="AS1443" s="77"/>
      <c r="AT1443" s="77"/>
      <c r="AU1443" s="77"/>
      <c r="AV1443" s="77"/>
      <c r="AW1443" s="77"/>
      <c r="AX1443" s="77"/>
      <c r="AY1443" s="77"/>
      <c r="AZ1443" s="77"/>
      <c r="BA1443" s="77"/>
      <c r="BB1443" s="77"/>
      <c r="BC1443" s="77"/>
      <c r="BD1443" s="77"/>
      <c r="BE1443" s="77"/>
      <c r="BF1443" s="77"/>
      <c r="BG1443" s="77"/>
      <c r="BH1443" s="77"/>
      <c r="BI1443" s="77"/>
      <c r="BJ1443" s="77"/>
      <c r="BK1443" s="77"/>
      <c r="BL1443" s="77"/>
      <c r="BM1443" s="77"/>
      <c r="BN1443" s="77"/>
      <c r="BO1443" s="77"/>
      <c r="BP1443" s="77"/>
      <c r="BQ1443" s="77"/>
      <c r="BR1443" s="77"/>
      <c r="BS1443" s="77"/>
      <c r="BT1443" s="77"/>
      <c r="BU1443" s="77"/>
      <c r="BV1443" s="77"/>
      <c r="BW1443" s="77"/>
      <c r="BX1443" s="77"/>
      <c r="BY1443" s="77"/>
      <c r="BZ1443" s="77"/>
      <c r="CA1443" s="77"/>
      <c r="CB1443" s="77"/>
      <c r="CC1443" s="77"/>
      <c r="CD1443" s="77"/>
      <c r="CE1443" s="77"/>
      <c r="CF1443" s="77"/>
      <c r="CG1443" s="77"/>
      <c r="CH1443" s="77"/>
      <c r="CI1443" s="77"/>
      <c r="CJ1443" s="77"/>
      <c r="CK1443" s="77"/>
      <c r="CL1443" s="77"/>
      <c r="CN1443" s="78"/>
      <c r="CO1443" s="77"/>
      <c r="CP1443" s="77"/>
      <c r="CQ1443" s="77"/>
      <c r="CR1443" s="77"/>
      <c r="CS1443" s="77"/>
      <c r="CT1443" s="77"/>
      <c r="CU1443" s="77"/>
      <c r="CV1443" s="77"/>
      <c r="CW1443" s="77"/>
      <c r="CX1443" s="77"/>
      <c r="CY1443" s="77"/>
      <c r="CZ1443" s="77"/>
      <c r="DA1443" s="77"/>
      <c r="DB1443" s="77"/>
      <c r="DC1443" s="77"/>
      <c r="DD1443" s="77"/>
      <c r="DE1443" s="77"/>
      <c r="DF1443" s="77"/>
      <c r="DG1443" s="77"/>
      <c r="DH1443" s="77"/>
      <c r="DI1443" s="77"/>
      <c r="DJ1443" s="77"/>
      <c r="DK1443" s="77"/>
      <c r="DL1443" s="77"/>
    </row>
    <row r="1444" spans="1:116" x14ac:dyDescent="0.4">
      <c r="B1444" t="s">
        <v>332</v>
      </c>
      <c r="D1444" t="s">
        <v>768</v>
      </c>
      <c r="E1444" s="8" t="str">
        <f>ROW()&amp;" "&amp;D1444</f>
        <v>1444 FAINTR-S</v>
      </c>
      <c r="G1444" s="136" t="str">
        <f>G1417</f>
        <v>primary unit</v>
      </c>
      <c r="H1444" s="27"/>
      <c r="I1444" s="78"/>
      <c r="J1444" s="78"/>
      <c r="K1444" s="33"/>
      <c r="L1444" s="33"/>
      <c r="M1444" s="33"/>
      <c r="N1444" s="33"/>
      <c r="O1444" s="33"/>
      <c r="P1444" s="33"/>
      <c r="R1444" s="33"/>
      <c r="S1444" s="77"/>
      <c r="T1444" s="77"/>
      <c r="U1444" s="77"/>
      <c r="V1444" s="77"/>
      <c r="W1444" s="77"/>
      <c r="X1444" s="77"/>
      <c r="Y1444" s="77"/>
      <c r="Z1444" s="77"/>
      <c r="AA1444" s="77"/>
      <c r="AB1444" s="77"/>
      <c r="AC1444" s="77"/>
      <c r="AD1444" s="77"/>
      <c r="AE1444" s="77"/>
      <c r="AF1444" s="77"/>
      <c r="AG1444" s="77"/>
      <c r="AH1444" s="77"/>
      <c r="AI1444" s="77"/>
      <c r="AJ1444" s="77"/>
      <c r="AK1444" s="77"/>
      <c r="AL1444" s="77"/>
      <c r="AM1444" s="77"/>
      <c r="AN1444" s="77"/>
      <c r="AO1444" s="77"/>
      <c r="AP1444" s="77"/>
      <c r="AQ1444" s="77"/>
      <c r="AR1444" s="77"/>
      <c r="AS1444" s="77"/>
      <c r="AT1444" s="77"/>
      <c r="AU1444" s="77"/>
      <c r="AV1444" s="77"/>
      <c r="AW1444" s="77"/>
      <c r="AX1444" s="77"/>
      <c r="AY1444" s="77"/>
      <c r="AZ1444" s="77"/>
      <c r="BA1444" s="77"/>
      <c r="BB1444" s="77"/>
      <c r="BC1444" s="77"/>
      <c r="BD1444" s="77"/>
      <c r="BE1444" s="77"/>
      <c r="BF1444" s="77"/>
      <c r="BG1444" s="77"/>
      <c r="BH1444" s="77"/>
      <c r="BI1444" s="77"/>
      <c r="BJ1444" s="77"/>
      <c r="BK1444" s="77"/>
      <c r="BL1444" s="77"/>
      <c r="BM1444" s="77"/>
      <c r="BN1444" s="77"/>
      <c r="BO1444" s="77"/>
      <c r="BP1444" s="77"/>
      <c r="BQ1444" s="77"/>
      <c r="BR1444" s="77"/>
      <c r="BS1444" s="77"/>
      <c r="BT1444" s="77"/>
      <c r="BU1444" s="77"/>
      <c r="BV1444" s="77"/>
      <c r="BW1444" s="77"/>
      <c r="BX1444" s="77"/>
      <c r="BY1444" s="77"/>
      <c r="BZ1444" s="77"/>
      <c r="CA1444" s="77"/>
      <c r="CB1444" s="77"/>
      <c r="CC1444" s="77"/>
      <c r="CD1444" s="77"/>
      <c r="CE1444" s="77"/>
      <c r="CF1444" s="77"/>
      <c r="CG1444" s="77"/>
      <c r="CH1444" s="77"/>
      <c r="CI1444" s="77"/>
      <c r="CJ1444" s="77"/>
      <c r="CK1444" s="77"/>
      <c r="CL1444" s="77"/>
      <c r="CN1444" s="78"/>
      <c r="CO1444" s="77"/>
      <c r="CP1444" s="77"/>
      <c r="CQ1444" s="77"/>
      <c r="CR1444" s="77"/>
      <c r="CS1444" s="77"/>
      <c r="CT1444" s="77"/>
      <c r="CU1444" s="77"/>
      <c r="CV1444" s="77"/>
      <c r="CW1444" s="77"/>
      <c r="CX1444" s="77"/>
      <c r="CY1444" s="77"/>
      <c r="CZ1444" s="77"/>
      <c r="DA1444" s="77"/>
      <c r="DB1444" s="77"/>
      <c r="DC1444" s="77"/>
      <c r="DD1444" s="77"/>
      <c r="DE1444" s="77"/>
      <c r="DF1444" s="77"/>
      <c r="DG1444" s="77"/>
      <c r="DH1444" s="77"/>
      <c r="DI1444" s="77"/>
      <c r="DJ1444" s="77"/>
      <c r="DK1444" s="77"/>
      <c r="DL1444" s="77"/>
    </row>
    <row r="1445" spans="1:116" x14ac:dyDescent="0.4">
      <c r="B1445" t="s">
        <v>332</v>
      </c>
      <c r="D1445" t="s">
        <v>768</v>
      </c>
      <c r="E1445" s="8" t="str">
        <f t="shared" si="1782"/>
        <v>1445 FAINTR-S</v>
      </c>
      <c r="G1445" s="136" t="str">
        <f>G1418</f>
        <v>Primary revenue driver</v>
      </c>
      <c r="K1445" s="53"/>
      <c r="L1445" s="53"/>
      <c r="M1445" s="53"/>
      <c r="N1445" s="53"/>
      <c r="O1445" s="53"/>
      <c r="P1445" s="53"/>
      <c r="R1445" s="24"/>
      <c r="S1445" s="179" t="str">
        <f t="shared" ref="S1445:AX1447" si="1802">S1418</f>
        <v>S$16</v>
      </c>
      <c r="T1445" s="179" t="str">
        <f t="shared" si="1802"/>
        <v>T$16</v>
      </c>
      <c r="U1445" s="179" t="str">
        <f t="shared" si="1802"/>
        <v>U$16</v>
      </c>
      <c r="V1445" s="179" t="str">
        <f t="shared" si="1802"/>
        <v>V$16</v>
      </c>
      <c r="W1445" s="179" t="str">
        <f t="shared" si="1802"/>
        <v>W$16</v>
      </c>
      <c r="X1445" s="179" t="str">
        <f t="shared" si="1802"/>
        <v>X$16</v>
      </c>
      <c r="Y1445" s="179" t="str">
        <f t="shared" si="1802"/>
        <v>Y$16</v>
      </c>
      <c r="Z1445" s="179" t="str">
        <f t="shared" si="1802"/>
        <v>Z$16</v>
      </c>
      <c r="AA1445" s="179" t="str">
        <f t="shared" si="1802"/>
        <v>AA$16</v>
      </c>
      <c r="AB1445" s="179" t="str">
        <f t="shared" si="1802"/>
        <v>AB$16</v>
      </c>
      <c r="AC1445" s="179" t="str">
        <f t="shared" si="1802"/>
        <v>AC$16</v>
      </c>
      <c r="AD1445" s="179" t="str">
        <f t="shared" si="1802"/>
        <v>AD$16</v>
      </c>
      <c r="AE1445" s="179" t="str">
        <f t="shared" si="1802"/>
        <v>AE$16</v>
      </c>
      <c r="AF1445" s="179" t="str">
        <f t="shared" si="1802"/>
        <v>AF$16</v>
      </c>
      <c r="AG1445" s="179" t="str">
        <f t="shared" si="1802"/>
        <v>AG$16</v>
      </c>
      <c r="AH1445" s="179" t="str">
        <f t="shared" si="1802"/>
        <v>AH$16</v>
      </c>
      <c r="AI1445" s="179" t="str">
        <f t="shared" si="1802"/>
        <v>AI$16</v>
      </c>
      <c r="AJ1445" s="179" t="str">
        <f t="shared" si="1802"/>
        <v>AJ$16</v>
      </c>
      <c r="AK1445" s="179" t="str">
        <f t="shared" si="1802"/>
        <v>AK$16</v>
      </c>
      <c r="AL1445" s="179" t="str">
        <f t="shared" si="1802"/>
        <v>AL$16</v>
      </c>
      <c r="AM1445" s="179" t="str">
        <f t="shared" si="1802"/>
        <v>AM$16</v>
      </c>
      <c r="AN1445" s="179" t="str">
        <f t="shared" si="1802"/>
        <v>AN$16</v>
      </c>
      <c r="AO1445" s="179" t="str">
        <f t="shared" si="1802"/>
        <v>AO$16</v>
      </c>
      <c r="AP1445" s="179" t="str">
        <f t="shared" si="1802"/>
        <v>AP$16</v>
      </c>
      <c r="AQ1445" s="179" t="str">
        <f t="shared" si="1802"/>
        <v>AQ$16</v>
      </c>
      <c r="AR1445" s="179" t="str">
        <f t="shared" si="1802"/>
        <v>AR$16</v>
      </c>
      <c r="AS1445" s="179" t="str">
        <f t="shared" si="1802"/>
        <v>AS$16</v>
      </c>
      <c r="AT1445" s="179" t="str">
        <f t="shared" si="1802"/>
        <v>AT$16</v>
      </c>
      <c r="AU1445" s="179" t="str">
        <f t="shared" si="1802"/>
        <v>AU$16</v>
      </c>
      <c r="AV1445" s="179" t="str">
        <f t="shared" si="1802"/>
        <v>AV$16</v>
      </c>
      <c r="AW1445" s="179" t="str">
        <f t="shared" si="1802"/>
        <v>AW$16</v>
      </c>
      <c r="AX1445" s="179" t="str">
        <f t="shared" si="1802"/>
        <v>AX$16</v>
      </c>
      <c r="AY1445" s="179" t="str">
        <f t="shared" ref="AY1445:CD1447" si="1803">AY1418</f>
        <v>AY$16</v>
      </c>
      <c r="AZ1445" s="179" t="str">
        <f t="shared" si="1803"/>
        <v>AZ$16</v>
      </c>
      <c r="BA1445" s="179" t="str">
        <f t="shared" si="1803"/>
        <v>BA$16</v>
      </c>
      <c r="BB1445" s="179" t="str">
        <f t="shared" si="1803"/>
        <v>BB$16</v>
      </c>
      <c r="BC1445" s="179" t="str">
        <f t="shared" si="1803"/>
        <v>BC$16</v>
      </c>
      <c r="BD1445" s="179" t="str">
        <f t="shared" si="1803"/>
        <v>BD$16</v>
      </c>
      <c r="BE1445" s="179" t="str">
        <f t="shared" si="1803"/>
        <v>BE$16</v>
      </c>
      <c r="BF1445" s="179" t="str">
        <f t="shared" si="1803"/>
        <v>BF$16</v>
      </c>
      <c r="BG1445" s="179" t="str">
        <f t="shared" si="1803"/>
        <v>BG$16</v>
      </c>
      <c r="BH1445" s="179" t="str">
        <f t="shared" si="1803"/>
        <v>BH$16</v>
      </c>
      <c r="BI1445" s="179" t="str">
        <f t="shared" si="1803"/>
        <v>BI$16</v>
      </c>
      <c r="BJ1445" s="179" t="str">
        <f t="shared" si="1803"/>
        <v>BJ$16</v>
      </c>
      <c r="BK1445" s="179" t="str">
        <f t="shared" si="1803"/>
        <v>BK$16</v>
      </c>
      <c r="BL1445" s="179" t="str">
        <f t="shared" si="1803"/>
        <v>BL$16</v>
      </c>
      <c r="BM1445" s="179" t="str">
        <f t="shared" si="1803"/>
        <v>BM$16</v>
      </c>
      <c r="BN1445" s="179" t="str">
        <f t="shared" si="1803"/>
        <v>BN$16</v>
      </c>
      <c r="BO1445" s="179" t="str">
        <f t="shared" si="1803"/>
        <v>BO$16</v>
      </c>
      <c r="BP1445" s="179" t="str">
        <f t="shared" si="1803"/>
        <v>BP$16</v>
      </c>
      <c r="BQ1445" s="179" t="str">
        <f t="shared" si="1803"/>
        <v>BQ$16</v>
      </c>
      <c r="BR1445" s="179" t="str">
        <f t="shared" si="1803"/>
        <v>BR$16</v>
      </c>
      <c r="BS1445" s="179" t="str">
        <f t="shared" si="1803"/>
        <v>BS$16</v>
      </c>
      <c r="BT1445" s="179" t="str">
        <f t="shared" si="1803"/>
        <v>BT$16</v>
      </c>
      <c r="BU1445" s="179" t="str">
        <f t="shared" si="1803"/>
        <v>BU$16</v>
      </c>
      <c r="BV1445" s="179" t="str">
        <f t="shared" si="1803"/>
        <v>BV$16</v>
      </c>
      <c r="BW1445" s="179" t="str">
        <f t="shared" si="1803"/>
        <v>BW$16</v>
      </c>
      <c r="BX1445" s="179" t="str">
        <f t="shared" si="1803"/>
        <v>BX$16</v>
      </c>
      <c r="BY1445" s="179" t="str">
        <f t="shared" si="1803"/>
        <v>BY$16</v>
      </c>
      <c r="BZ1445" s="179" t="str">
        <f t="shared" si="1803"/>
        <v>BZ$16</v>
      </c>
      <c r="CA1445" s="179" t="str">
        <f t="shared" si="1803"/>
        <v>CA$16</v>
      </c>
      <c r="CB1445" s="179" t="str">
        <f t="shared" si="1803"/>
        <v>CB$16</v>
      </c>
      <c r="CC1445" s="179" t="str">
        <f t="shared" si="1803"/>
        <v>CC$16</v>
      </c>
      <c r="CD1445" s="179" t="str">
        <f t="shared" si="1803"/>
        <v>CD$16</v>
      </c>
      <c r="CE1445" s="179" t="str">
        <f t="shared" ref="CE1445:CL1447" si="1804">CE1418</f>
        <v>CE$16</v>
      </c>
      <c r="CF1445" s="179" t="str">
        <f t="shared" si="1804"/>
        <v>CF$16</v>
      </c>
      <c r="CG1445" s="179" t="str">
        <f t="shared" si="1804"/>
        <v>CG$16</v>
      </c>
      <c r="CH1445" s="179" t="str">
        <f t="shared" si="1804"/>
        <v>CH$16</v>
      </c>
      <c r="CI1445" s="179" t="str">
        <f t="shared" si="1804"/>
        <v>CI$16</v>
      </c>
      <c r="CJ1445" s="179" t="str">
        <f t="shared" si="1804"/>
        <v>CJ$16</v>
      </c>
      <c r="CK1445" s="179" t="str">
        <f t="shared" si="1804"/>
        <v>CK$16</v>
      </c>
      <c r="CL1445" s="179" t="str">
        <f t="shared" si="1804"/>
        <v>CL$16</v>
      </c>
      <c r="CO1445" s="179" t="str">
        <f t="shared" ref="CO1445:DL1447" si="1805">CO1418</f>
        <v>CO$16</v>
      </c>
      <c r="CP1445" s="179" t="str">
        <f t="shared" si="1805"/>
        <v>CP$16</v>
      </c>
      <c r="CQ1445" s="179" t="str">
        <f t="shared" si="1805"/>
        <v>CQ$16</v>
      </c>
      <c r="CR1445" s="179" t="str">
        <f t="shared" si="1805"/>
        <v>CR$16</v>
      </c>
      <c r="CS1445" s="179" t="str">
        <f t="shared" si="1805"/>
        <v>CS$16</v>
      </c>
      <c r="CT1445" s="179" t="str">
        <f t="shared" si="1805"/>
        <v>CT$16</v>
      </c>
      <c r="CU1445" s="179" t="str">
        <f t="shared" si="1805"/>
        <v>CU$16</v>
      </c>
      <c r="CV1445" s="179" t="str">
        <f t="shared" si="1805"/>
        <v>CV$16</v>
      </c>
      <c r="CW1445" s="179" t="str">
        <f t="shared" si="1805"/>
        <v>CW$16</v>
      </c>
      <c r="CX1445" s="179" t="str">
        <f t="shared" si="1805"/>
        <v>CX$16</v>
      </c>
      <c r="CY1445" s="179" t="str">
        <f t="shared" si="1805"/>
        <v>CY$16</v>
      </c>
      <c r="CZ1445" s="179" t="str">
        <f t="shared" si="1805"/>
        <v>CZ$16</v>
      </c>
      <c r="DA1445" s="179" t="str">
        <f t="shared" si="1805"/>
        <v>DA$16</v>
      </c>
      <c r="DB1445" s="179" t="str">
        <f t="shared" si="1805"/>
        <v>DB$16</v>
      </c>
      <c r="DC1445" s="179" t="str">
        <f t="shared" si="1805"/>
        <v>DC$16</v>
      </c>
      <c r="DD1445" s="179" t="str">
        <f t="shared" si="1805"/>
        <v>DD$16</v>
      </c>
      <c r="DE1445" s="179" t="str">
        <f t="shared" si="1805"/>
        <v>DE$16</v>
      </c>
      <c r="DF1445" s="179" t="str">
        <f t="shared" si="1805"/>
        <v>DF$16</v>
      </c>
      <c r="DG1445" s="179" t="str">
        <f t="shared" si="1805"/>
        <v>DG$16</v>
      </c>
      <c r="DH1445" s="179" t="str">
        <f t="shared" si="1805"/>
        <v>DH$16</v>
      </c>
      <c r="DI1445" s="179" t="str">
        <f t="shared" si="1805"/>
        <v>DI$16</v>
      </c>
      <c r="DJ1445" s="179" t="str">
        <f t="shared" si="1805"/>
        <v>DJ$16</v>
      </c>
      <c r="DK1445" s="179" t="str">
        <f t="shared" si="1805"/>
        <v>DK$16</v>
      </c>
      <c r="DL1445" s="179" t="str">
        <f t="shared" si="1805"/>
        <v>DL$16</v>
      </c>
    </row>
    <row r="1446" spans="1:116" x14ac:dyDescent="0.4">
      <c r="B1446" t="s">
        <v>332</v>
      </c>
      <c r="D1446" t="s">
        <v>768</v>
      </c>
      <c r="E1446" s="8" t="str">
        <f t="shared" si="1782"/>
        <v>1446 FAINTR-S</v>
      </c>
      <c r="G1446" s="136" t="str">
        <f>G1419</f>
        <v>Primary volume driver</v>
      </c>
      <c r="H1446" s="12"/>
      <c r="I1446" s="60"/>
      <c r="J1446" s="60"/>
      <c r="K1446" s="15"/>
      <c r="L1446" s="15"/>
      <c r="M1446" s="15"/>
      <c r="N1446" s="15"/>
      <c r="O1446" s="15"/>
      <c r="P1446" s="15"/>
      <c r="R1446" s="15"/>
      <c r="S1446" s="179" t="str">
        <f t="shared" ref="S1446:AX1448" si="1806">S1419</f>
        <v>S$17</v>
      </c>
      <c r="T1446" s="179" t="str">
        <f t="shared" si="1806"/>
        <v>T$17</v>
      </c>
      <c r="U1446" s="179" t="str">
        <f t="shared" si="1806"/>
        <v>U$17</v>
      </c>
      <c r="V1446" s="179" t="str">
        <f t="shared" si="1806"/>
        <v>V$17</v>
      </c>
      <c r="W1446" s="179" t="str">
        <f t="shared" si="1806"/>
        <v>W$17</v>
      </c>
      <c r="X1446" s="179" t="str">
        <f t="shared" si="1806"/>
        <v>X$17</v>
      </c>
      <c r="Y1446" s="179" t="str">
        <f t="shared" si="1806"/>
        <v>Y$17</v>
      </c>
      <c r="Z1446" s="179" t="str">
        <f t="shared" si="1806"/>
        <v>Z$17</v>
      </c>
      <c r="AA1446" s="179" t="str">
        <f t="shared" si="1806"/>
        <v>AA$17</v>
      </c>
      <c r="AB1446" s="179" t="str">
        <f t="shared" si="1806"/>
        <v>AB$17</v>
      </c>
      <c r="AC1446" s="179" t="str">
        <f t="shared" si="1806"/>
        <v>AC$17</v>
      </c>
      <c r="AD1446" s="179" t="str">
        <f t="shared" si="1806"/>
        <v>AD$17</v>
      </c>
      <c r="AE1446" s="179" t="str">
        <f t="shared" si="1806"/>
        <v>AE$17</v>
      </c>
      <c r="AF1446" s="179" t="str">
        <f t="shared" si="1806"/>
        <v>AF$17</v>
      </c>
      <c r="AG1446" s="179" t="str">
        <f t="shared" si="1806"/>
        <v>AG$17</v>
      </c>
      <c r="AH1446" s="179" t="str">
        <f t="shared" si="1806"/>
        <v>AH$17</v>
      </c>
      <c r="AI1446" s="179" t="str">
        <f t="shared" si="1806"/>
        <v>AI$17</v>
      </c>
      <c r="AJ1446" s="179" t="str">
        <f t="shared" si="1806"/>
        <v>AJ$17</v>
      </c>
      <c r="AK1446" s="179" t="str">
        <f t="shared" si="1806"/>
        <v>AK$17</v>
      </c>
      <c r="AL1446" s="179" t="str">
        <f t="shared" si="1806"/>
        <v>AL$17</v>
      </c>
      <c r="AM1446" s="179" t="str">
        <f t="shared" si="1806"/>
        <v>AM$17</v>
      </c>
      <c r="AN1446" s="179" t="str">
        <f t="shared" si="1806"/>
        <v>AN$17</v>
      </c>
      <c r="AO1446" s="179" t="str">
        <f t="shared" si="1806"/>
        <v>AO$17</v>
      </c>
      <c r="AP1446" s="179" t="str">
        <f t="shared" si="1806"/>
        <v>AP$17</v>
      </c>
      <c r="AQ1446" s="179" t="str">
        <f t="shared" si="1806"/>
        <v>AQ$17</v>
      </c>
      <c r="AR1446" s="179" t="str">
        <f t="shared" si="1806"/>
        <v>AR$17</v>
      </c>
      <c r="AS1446" s="179" t="str">
        <f t="shared" si="1806"/>
        <v>AS$17</v>
      </c>
      <c r="AT1446" s="179" t="str">
        <f t="shared" si="1806"/>
        <v>AT$17</v>
      </c>
      <c r="AU1446" s="179" t="str">
        <f t="shared" si="1806"/>
        <v>AU$17</v>
      </c>
      <c r="AV1446" s="179" t="str">
        <f t="shared" si="1806"/>
        <v>AV$17</v>
      </c>
      <c r="AW1446" s="179" t="str">
        <f t="shared" si="1806"/>
        <v>AW$17</v>
      </c>
      <c r="AX1446" s="179" t="str">
        <f t="shared" si="1806"/>
        <v>AX$17</v>
      </c>
      <c r="AY1446" s="179" t="str">
        <f t="shared" ref="AY1446:CD1448" si="1807">AY1419</f>
        <v>AY$17</v>
      </c>
      <c r="AZ1446" s="179" t="str">
        <f t="shared" si="1807"/>
        <v>AZ$17</v>
      </c>
      <c r="BA1446" s="179" t="str">
        <f t="shared" si="1807"/>
        <v>BA$17</v>
      </c>
      <c r="BB1446" s="179" t="str">
        <f t="shared" si="1807"/>
        <v>BB$17</v>
      </c>
      <c r="BC1446" s="179" t="str">
        <f t="shared" si="1807"/>
        <v>BC$17</v>
      </c>
      <c r="BD1446" s="179" t="str">
        <f t="shared" si="1807"/>
        <v>BD$17</v>
      </c>
      <c r="BE1446" s="179" t="str">
        <f t="shared" si="1807"/>
        <v>BE$17</v>
      </c>
      <c r="BF1446" s="179" t="str">
        <f t="shared" si="1807"/>
        <v>BF$17</v>
      </c>
      <c r="BG1446" s="179" t="str">
        <f t="shared" si="1807"/>
        <v>BG$17</v>
      </c>
      <c r="BH1446" s="179" t="str">
        <f t="shared" si="1807"/>
        <v>BH$17</v>
      </c>
      <c r="BI1446" s="179" t="str">
        <f t="shared" si="1807"/>
        <v>BI$17</v>
      </c>
      <c r="BJ1446" s="179" t="str">
        <f t="shared" si="1807"/>
        <v>BJ$17</v>
      </c>
      <c r="BK1446" s="179" t="str">
        <f t="shared" si="1807"/>
        <v>BK$17</v>
      </c>
      <c r="BL1446" s="179" t="str">
        <f t="shared" si="1807"/>
        <v>BL$17</v>
      </c>
      <c r="BM1446" s="179" t="str">
        <f t="shared" si="1807"/>
        <v>BM$17</v>
      </c>
      <c r="BN1446" s="179" t="str">
        <f t="shared" si="1807"/>
        <v>BN$17</v>
      </c>
      <c r="BO1446" s="179" t="str">
        <f t="shared" si="1807"/>
        <v>BO$17</v>
      </c>
      <c r="BP1446" s="179" t="str">
        <f t="shared" si="1807"/>
        <v>BP$17</v>
      </c>
      <c r="BQ1446" s="179" t="str">
        <f t="shared" si="1807"/>
        <v>BQ$17</v>
      </c>
      <c r="BR1446" s="179" t="str">
        <f t="shared" si="1807"/>
        <v>BR$17</v>
      </c>
      <c r="BS1446" s="179" t="str">
        <f t="shared" si="1807"/>
        <v>BS$17</v>
      </c>
      <c r="BT1446" s="179" t="str">
        <f t="shared" si="1807"/>
        <v>BT$17</v>
      </c>
      <c r="BU1446" s="179" t="str">
        <f t="shared" si="1807"/>
        <v>BU$17</v>
      </c>
      <c r="BV1446" s="179" t="str">
        <f t="shared" si="1807"/>
        <v>BV$17</v>
      </c>
      <c r="BW1446" s="179" t="str">
        <f t="shared" si="1807"/>
        <v>BW$17</v>
      </c>
      <c r="BX1446" s="179" t="str">
        <f t="shared" si="1807"/>
        <v>BX$17</v>
      </c>
      <c r="BY1446" s="179" t="str">
        <f t="shared" si="1807"/>
        <v>BY$17</v>
      </c>
      <c r="BZ1446" s="179" t="str">
        <f t="shared" si="1807"/>
        <v>BZ$17</v>
      </c>
      <c r="CA1446" s="179" t="str">
        <f t="shared" si="1807"/>
        <v>CA$17</v>
      </c>
      <c r="CB1446" s="179" t="str">
        <f t="shared" si="1807"/>
        <v>CB$17</v>
      </c>
      <c r="CC1446" s="179" t="str">
        <f t="shared" si="1807"/>
        <v>CC$17</v>
      </c>
      <c r="CD1446" s="179" t="str">
        <f t="shared" si="1807"/>
        <v>CD$17</v>
      </c>
      <c r="CE1446" s="179" t="str">
        <f t="shared" ref="CE1446:CL1448" si="1808">CE1419</f>
        <v>CE$17</v>
      </c>
      <c r="CF1446" s="179" t="str">
        <f t="shared" si="1808"/>
        <v>CF$17</v>
      </c>
      <c r="CG1446" s="179" t="str">
        <f t="shared" si="1808"/>
        <v>CG$17</v>
      </c>
      <c r="CH1446" s="179" t="str">
        <f t="shared" si="1808"/>
        <v>CH$17</v>
      </c>
      <c r="CI1446" s="179" t="str">
        <f t="shared" si="1808"/>
        <v>CI$17</v>
      </c>
      <c r="CJ1446" s="179" t="str">
        <f t="shared" si="1808"/>
        <v>CJ$17</v>
      </c>
      <c r="CK1446" s="179" t="str">
        <f t="shared" si="1808"/>
        <v>CK$17</v>
      </c>
      <c r="CL1446" s="179" t="str">
        <f t="shared" si="1808"/>
        <v>CL$17</v>
      </c>
      <c r="CN1446" s="60"/>
      <c r="CO1446" s="179" t="str">
        <f t="shared" ref="CO1446:DL1448" si="1809">CO1419</f>
        <v>CO$17</v>
      </c>
      <c r="CP1446" s="179" t="str">
        <f t="shared" si="1809"/>
        <v>CP$17</v>
      </c>
      <c r="CQ1446" s="179" t="str">
        <f t="shared" si="1809"/>
        <v>CQ$17</v>
      </c>
      <c r="CR1446" s="179" t="str">
        <f t="shared" si="1809"/>
        <v>CR$17</v>
      </c>
      <c r="CS1446" s="179" t="str">
        <f t="shared" si="1809"/>
        <v>CS$17</v>
      </c>
      <c r="CT1446" s="179" t="str">
        <f t="shared" si="1809"/>
        <v>CT$17</v>
      </c>
      <c r="CU1446" s="179" t="str">
        <f t="shared" si="1809"/>
        <v>CU$17</v>
      </c>
      <c r="CV1446" s="179" t="str">
        <f t="shared" si="1809"/>
        <v>CV$17</v>
      </c>
      <c r="CW1446" s="179" t="str">
        <f t="shared" si="1809"/>
        <v>CW$17</v>
      </c>
      <c r="CX1446" s="179" t="str">
        <f t="shared" si="1809"/>
        <v>CX$17</v>
      </c>
      <c r="CY1446" s="179" t="str">
        <f t="shared" si="1809"/>
        <v>CY$17</v>
      </c>
      <c r="CZ1446" s="179" t="str">
        <f t="shared" si="1809"/>
        <v>CZ$17</v>
      </c>
      <c r="DA1446" s="179" t="str">
        <f t="shared" si="1809"/>
        <v>DA$17</v>
      </c>
      <c r="DB1446" s="179" t="str">
        <f t="shared" si="1809"/>
        <v>DB$17</v>
      </c>
      <c r="DC1446" s="179" t="str">
        <f t="shared" si="1809"/>
        <v>DC$17</v>
      </c>
      <c r="DD1446" s="179" t="str">
        <f t="shared" si="1809"/>
        <v>DD$17</v>
      </c>
      <c r="DE1446" s="179" t="str">
        <f t="shared" si="1809"/>
        <v>DE$17</v>
      </c>
      <c r="DF1446" s="179" t="str">
        <f t="shared" si="1809"/>
        <v>DF$17</v>
      </c>
      <c r="DG1446" s="179" t="str">
        <f t="shared" si="1809"/>
        <v>DG$17</v>
      </c>
      <c r="DH1446" s="179" t="str">
        <f t="shared" si="1809"/>
        <v>DH$17</v>
      </c>
      <c r="DI1446" s="179" t="str">
        <f t="shared" si="1809"/>
        <v>DI$17</v>
      </c>
      <c r="DJ1446" s="179" t="str">
        <f t="shared" si="1809"/>
        <v>DJ$17</v>
      </c>
      <c r="DK1446" s="179" t="str">
        <f t="shared" si="1809"/>
        <v>DK$17</v>
      </c>
      <c r="DL1446" s="179" t="str">
        <f t="shared" si="1809"/>
        <v>DL$17</v>
      </c>
    </row>
    <row r="1447" spans="1:116" x14ac:dyDescent="0.4">
      <c r="B1447" t="s">
        <v>332</v>
      </c>
      <c r="D1447" t="s">
        <v>768</v>
      </c>
      <c r="E1447" s="8" t="str">
        <f t="shared" si="1782"/>
        <v>1447 FAINTR-S</v>
      </c>
      <c r="G1447" s="191" t="str">
        <f>G1424</f>
        <v>Revenue driven intangible assets:</v>
      </c>
      <c r="H1447" s="12"/>
      <c r="I1447" s="60"/>
      <c r="J1447" s="60"/>
      <c r="K1447" s="15"/>
      <c r="L1447" s="15"/>
      <c r="M1447" s="15"/>
      <c r="N1447" s="15"/>
      <c r="O1447" s="15"/>
      <c r="P1447" s="15"/>
      <c r="R1447" s="15"/>
      <c r="S1447" s="179">
        <f t="shared" ref="S1447:AX1449" si="1810">S1420</f>
        <v>0</v>
      </c>
      <c r="T1447" s="179">
        <f t="shared" si="1810"/>
        <v>0</v>
      </c>
      <c r="U1447" s="179">
        <f t="shared" si="1810"/>
        <v>0</v>
      </c>
      <c r="V1447" s="179">
        <f t="shared" si="1810"/>
        <v>0</v>
      </c>
      <c r="W1447" s="179">
        <f t="shared" si="1810"/>
        <v>0</v>
      </c>
      <c r="X1447" s="179">
        <f t="shared" si="1810"/>
        <v>0</v>
      </c>
      <c r="Y1447" s="179">
        <f t="shared" si="1810"/>
        <v>0</v>
      </c>
      <c r="Z1447" s="179">
        <f t="shared" si="1810"/>
        <v>0</v>
      </c>
      <c r="AA1447" s="179">
        <f t="shared" si="1810"/>
        <v>0</v>
      </c>
      <c r="AB1447" s="179">
        <f t="shared" si="1810"/>
        <v>0</v>
      </c>
      <c r="AC1447" s="179">
        <f t="shared" si="1810"/>
        <v>0</v>
      </c>
      <c r="AD1447" s="179">
        <f t="shared" si="1810"/>
        <v>0</v>
      </c>
      <c r="AE1447" s="179">
        <f t="shared" si="1810"/>
        <v>0</v>
      </c>
      <c r="AF1447" s="179">
        <f t="shared" si="1810"/>
        <v>0</v>
      </c>
      <c r="AG1447" s="179">
        <f t="shared" si="1810"/>
        <v>0</v>
      </c>
      <c r="AH1447" s="179">
        <f t="shared" si="1810"/>
        <v>0</v>
      </c>
      <c r="AI1447" s="179">
        <f t="shared" si="1810"/>
        <v>0</v>
      </c>
      <c r="AJ1447" s="179">
        <f t="shared" si="1810"/>
        <v>0</v>
      </c>
      <c r="AK1447" s="179">
        <f t="shared" si="1810"/>
        <v>0</v>
      </c>
      <c r="AL1447" s="179">
        <f t="shared" si="1810"/>
        <v>0</v>
      </c>
      <c r="AM1447" s="179">
        <f t="shared" si="1810"/>
        <v>0</v>
      </c>
      <c r="AN1447" s="179">
        <f t="shared" si="1810"/>
        <v>0</v>
      </c>
      <c r="AO1447" s="179">
        <f t="shared" si="1810"/>
        <v>0</v>
      </c>
      <c r="AP1447" s="179">
        <f t="shared" si="1810"/>
        <v>0</v>
      </c>
      <c r="AQ1447" s="179">
        <f t="shared" si="1810"/>
        <v>0</v>
      </c>
      <c r="AR1447" s="179">
        <f t="shared" si="1810"/>
        <v>0</v>
      </c>
      <c r="AS1447" s="179">
        <f t="shared" si="1810"/>
        <v>0</v>
      </c>
      <c r="AT1447" s="179">
        <f t="shared" si="1810"/>
        <v>0</v>
      </c>
      <c r="AU1447" s="179">
        <f t="shared" si="1810"/>
        <v>0</v>
      </c>
      <c r="AV1447" s="179">
        <f t="shared" si="1810"/>
        <v>0</v>
      </c>
      <c r="AW1447" s="179">
        <f t="shared" si="1810"/>
        <v>0</v>
      </c>
      <c r="AX1447" s="179">
        <f t="shared" si="1810"/>
        <v>0</v>
      </c>
      <c r="AY1447" s="179">
        <f t="shared" ref="AY1447:CD1449" si="1811">AY1420</f>
        <v>0</v>
      </c>
      <c r="AZ1447" s="179">
        <f t="shared" si="1811"/>
        <v>0</v>
      </c>
      <c r="BA1447" s="179">
        <f t="shared" si="1811"/>
        <v>0</v>
      </c>
      <c r="BB1447" s="179">
        <f t="shared" si="1811"/>
        <v>0</v>
      </c>
      <c r="BC1447" s="179">
        <f t="shared" si="1811"/>
        <v>0</v>
      </c>
      <c r="BD1447" s="179">
        <f t="shared" si="1811"/>
        <v>0</v>
      </c>
      <c r="BE1447" s="179">
        <f t="shared" si="1811"/>
        <v>0</v>
      </c>
      <c r="BF1447" s="179">
        <f t="shared" si="1811"/>
        <v>0</v>
      </c>
      <c r="BG1447" s="179">
        <f t="shared" si="1811"/>
        <v>0</v>
      </c>
      <c r="BH1447" s="179">
        <f t="shared" si="1811"/>
        <v>0</v>
      </c>
      <c r="BI1447" s="179">
        <f t="shared" si="1811"/>
        <v>0</v>
      </c>
      <c r="BJ1447" s="179">
        <f t="shared" si="1811"/>
        <v>0</v>
      </c>
      <c r="BK1447" s="179">
        <f t="shared" si="1811"/>
        <v>0</v>
      </c>
      <c r="BL1447" s="179">
        <f t="shared" si="1811"/>
        <v>0</v>
      </c>
      <c r="BM1447" s="179">
        <f t="shared" si="1811"/>
        <v>0</v>
      </c>
      <c r="BN1447" s="179">
        <f t="shared" si="1811"/>
        <v>0</v>
      </c>
      <c r="BO1447" s="179">
        <f t="shared" si="1811"/>
        <v>0</v>
      </c>
      <c r="BP1447" s="179">
        <f t="shared" si="1811"/>
        <v>0</v>
      </c>
      <c r="BQ1447" s="179">
        <f t="shared" si="1811"/>
        <v>0</v>
      </c>
      <c r="BR1447" s="179">
        <f t="shared" si="1811"/>
        <v>0</v>
      </c>
      <c r="BS1447" s="179">
        <f t="shared" si="1811"/>
        <v>0</v>
      </c>
      <c r="BT1447" s="179">
        <f t="shared" si="1811"/>
        <v>0</v>
      </c>
      <c r="BU1447" s="179">
        <f t="shared" si="1811"/>
        <v>0</v>
      </c>
      <c r="BV1447" s="179">
        <f t="shared" si="1811"/>
        <v>0</v>
      </c>
      <c r="BW1447" s="179">
        <f t="shared" si="1811"/>
        <v>0</v>
      </c>
      <c r="BX1447" s="179">
        <f t="shared" si="1811"/>
        <v>0</v>
      </c>
      <c r="BY1447" s="179">
        <f t="shared" si="1811"/>
        <v>0</v>
      </c>
      <c r="BZ1447" s="179">
        <f t="shared" si="1811"/>
        <v>0</v>
      </c>
      <c r="CA1447" s="179">
        <f t="shared" si="1811"/>
        <v>0</v>
      </c>
      <c r="CB1447" s="179">
        <f t="shared" si="1811"/>
        <v>0</v>
      </c>
      <c r="CC1447" s="179">
        <f t="shared" si="1811"/>
        <v>0</v>
      </c>
      <c r="CD1447" s="179">
        <f t="shared" si="1811"/>
        <v>0</v>
      </c>
      <c r="CE1447" s="179">
        <f t="shared" ref="CE1447:CL1449" si="1812">CE1420</f>
        <v>0</v>
      </c>
      <c r="CF1447" s="179">
        <f t="shared" si="1812"/>
        <v>0</v>
      </c>
      <c r="CG1447" s="179">
        <f t="shared" si="1812"/>
        <v>0</v>
      </c>
      <c r="CH1447" s="179">
        <f t="shared" si="1812"/>
        <v>0</v>
      </c>
      <c r="CI1447" s="179">
        <f t="shared" si="1812"/>
        <v>0</v>
      </c>
      <c r="CJ1447" s="179">
        <f t="shared" si="1812"/>
        <v>0</v>
      </c>
      <c r="CK1447" s="179">
        <f t="shared" si="1812"/>
        <v>0</v>
      </c>
      <c r="CL1447" s="179">
        <f t="shared" si="1812"/>
        <v>0</v>
      </c>
      <c r="CN1447" s="60"/>
      <c r="CO1447" s="179">
        <f t="shared" ref="CO1447:DL1449" si="1813">CO1420</f>
        <v>0</v>
      </c>
      <c r="CP1447" s="179">
        <f t="shared" si="1813"/>
        <v>0</v>
      </c>
      <c r="CQ1447" s="179">
        <f t="shared" si="1813"/>
        <v>0</v>
      </c>
      <c r="CR1447" s="179">
        <f t="shared" si="1813"/>
        <v>0</v>
      </c>
      <c r="CS1447" s="179">
        <f t="shared" si="1813"/>
        <v>0</v>
      </c>
      <c r="CT1447" s="179">
        <f t="shared" si="1813"/>
        <v>0</v>
      </c>
      <c r="CU1447" s="179">
        <f t="shared" si="1813"/>
        <v>0</v>
      </c>
      <c r="CV1447" s="179">
        <f t="shared" si="1813"/>
        <v>0</v>
      </c>
      <c r="CW1447" s="179">
        <f t="shared" si="1813"/>
        <v>0</v>
      </c>
      <c r="CX1447" s="179">
        <f t="shared" si="1813"/>
        <v>0</v>
      </c>
      <c r="CY1447" s="179">
        <f t="shared" si="1813"/>
        <v>0</v>
      </c>
      <c r="CZ1447" s="179">
        <f t="shared" si="1813"/>
        <v>0</v>
      </c>
      <c r="DA1447" s="179">
        <f t="shared" si="1813"/>
        <v>0</v>
      </c>
      <c r="DB1447" s="179">
        <f t="shared" si="1813"/>
        <v>0</v>
      </c>
      <c r="DC1447" s="179">
        <f t="shared" si="1813"/>
        <v>0</v>
      </c>
      <c r="DD1447" s="179">
        <f t="shared" si="1813"/>
        <v>0</v>
      </c>
      <c r="DE1447" s="179">
        <f t="shared" si="1813"/>
        <v>0</v>
      </c>
      <c r="DF1447" s="179">
        <f t="shared" si="1813"/>
        <v>0</v>
      </c>
      <c r="DG1447" s="179">
        <f t="shared" si="1813"/>
        <v>0</v>
      </c>
      <c r="DH1447" s="179">
        <f t="shared" si="1813"/>
        <v>0</v>
      </c>
      <c r="DI1447" s="179">
        <f t="shared" si="1813"/>
        <v>0</v>
      </c>
      <c r="DJ1447" s="179">
        <f t="shared" si="1813"/>
        <v>0</v>
      </c>
      <c r="DK1447" s="179">
        <f t="shared" si="1813"/>
        <v>0</v>
      </c>
      <c r="DL1447" s="179">
        <f t="shared" si="1813"/>
        <v>0</v>
      </c>
    </row>
    <row r="1448" spans="1:116" x14ac:dyDescent="0.4">
      <c r="B1448" t="s">
        <v>332</v>
      </c>
      <c r="D1448" t="s">
        <v>768</v>
      </c>
      <c r="E1448" s="8" t="str">
        <f t="shared" ref="E1448:E1450" si="1814">ROW()&amp;" "&amp;D1448</f>
        <v>1448 FAINTR-S</v>
      </c>
      <c r="G1448" s="241" t="str">
        <f>IFERROR(SUBSTITUTE(TRIM(MID(G1424, SEARCH("-", G1424) + 1, LEN(G1424))),":",""),"no unit")</f>
        <v>no unit</v>
      </c>
      <c r="H1448" s="12"/>
      <c r="I1448" s="60"/>
      <c r="J1448" s="60"/>
      <c r="K1448" s="15"/>
      <c r="L1448" s="15"/>
      <c r="M1448" s="15"/>
      <c r="N1448" s="15"/>
      <c r="O1448" s="15"/>
      <c r="P1448" s="15"/>
      <c r="R1448" s="15"/>
      <c r="S1448" s="179"/>
      <c r="T1448" s="179"/>
      <c r="U1448" s="179"/>
      <c r="V1448" s="179"/>
      <c r="W1448" s="179"/>
      <c r="X1448" s="179"/>
      <c r="Y1448" s="179"/>
      <c r="Z1448" s="179"/>
      <c r="AA1448" s="179"/>
      <c r="AB1448" s="179"/>
      <c r="AC1448" s="179"/>
      <c r="AD1448" s="179"/>
      <c r="AE1448" s="179"/>
      <c r="AF1448" s="179"/>
      <c r="AG1448" s="179"/>
      <c r="AH1448" s="179"/>
      <c r="AI1448" s="179"/>
      <c r="AJ1448" s="179"/>
      <c r="AK1448" s="179"/>
      <c r="AL1448" s="179"/>
      <c r="AM1448" s="179"/>
      <c r="AN1448" s="179"/>
      <c r="AO1448" s="179"/>
      <c r="AP1448" s="179"/>
      <c r="AQ1448" s="179"/>
      <c r="AR1448" s="179"/>
      <c r="AS1448" s="179"/>
      <c r="AT1448" s="179"/>
      <c r="AU1448" s="179"/>
      <c r="AV1448" s="179"/>
      <c r="AW1448" s="179"/>
      <c r="AX1448" s="179"/>
      <c r="AY1448" s="179"/>
      <c r="AZ1448" s="179"/>
      <c r="BA1448" s="179"/>
      <c r="BB1448" s="179"/>
      <c r="BC1448" s="179"/>
      <c r="BD1448" s="179"/>
      <c r="BE1448" s="179"/>
      <c r="BF1448" s="179"/>
      <c r="BG1448" s="179"/>
      <c r="BH1448" s="179"/>
      <c r="BI1448" s="179"/>
      <c r="BJ1448" s="179"/>
      <c r="BK1448" s="179"/>
      <c r="BL1448" s="179"/>
      <c r="BM1448" s="179"/>
      <c r="BN1448" s="179"/>
      <c r="BO1448" s="179"/>
      <c r="BP1448" s="179"/>
      <c r="BQ1448" s="179"/>
      <c r="BR1448" s="179"/>
      <c r="BS1448" s="179"/>
      <c r="BT1448" s="179"/>
      <c r="BU1448" s="179"/>
      <c r="BV1448" s="179"/>
      <c r="BW1448" s="179"/>
      <c r="BX1448" s="179"/>
      <c r="BY1448" s="179"/>
      <c r="BZ1448" s="179"/>
      <c r="CA1448" s="179"/>
      <c r="CB1448" s="179"/>
      <c r="CC1448" s="179"/>
      <c r="CD1448" s="179"/>
      <c r="CE1448" s="179"/>
      <c r="CF1448" s="179"/>
      <c r="CG1448" s="179"/>
      <c r="CH1448" s="179"/>
      <c r="CI1448" s="179"/>
      <c r="CJ1448" s="179"/>
      <c r="CK1448" s="179"/>
      <c r="CL1448" s="179"/>
      <c r="CN1448" s="60"/>
      <c r="CO1448" s="179"/>
      <c r="CP1448" s="179"/>
      <c r="CQ1448" s="179"/>
      <c r="CR1448" s="179"/>
      <c r="CS1448" s="179"/>
      <c r="CT1448" s="179"/>
      <c r="CU1448" s="179"/>
      <c r="CV1448" s="179"/>
      <c r="CW1448" s="179"/>
      <c r="CX1448" s="179"/>
      <c r="CY1448" s="179"/>
      <c r="CZ1448" s="179"/>
      <c r="DA1448" s="179"/>
      <c r="DB1448" s="179"/>
      <c r="DC1448" s="179"/>
      <c r="DD1448" s="179"/>
      <c r="DE1448" s="179"/>
      <c r="DF1448" s="179"/>
      <c r="DG1448" s="179"/>
      <c r="DH1448" s="179"/>
      <c r="DI1448" s="179"/>
      <c r="DJ1448" s="179"/>
      <c r="DK1448" s="179"/>
      <c r="DL1448" s="179"/>
    </row>
    <row r="1449" spans="1:116" x14ac:dyDescent="0.4">
      <c r="A1449" s="3"/>
      <c r="B1449" t="s">
        <v>332</v>
      </c>
      <c r="D1449" t="s">
        <v>768</v>
      </c>
      <c r="E1449" s="8" t="str">
        <f t="shared" si="1782"/>
        <v>1449 FAINTR-S</v>
      </c>
      <c r="G1449" s="191" t="str">
        <f>G1422</f>
        <v>Secondary revenue driver</v>
      </c>
      <c r="H1449" s="90"/>
      <c r="I1449" s="213"/>
      <c r="J1449" s="213"/>
      <c r="K1449" s="214"/>
      <c r="L1449" s="214"/>
      <c r="M1449" s="214"/>
      <c r="N1449" s="214"/>
      <c r="O1449" s="214"/>
      <c r="P1449" s="214"/>
      <c r="R1449" s="214"/>
      <c r="S1449" s="4" t="str">
        <f t="shared" ref="S1449:AX1451" si="1815">ADDRESS(ROW(S1441),COLUMN(S1441),2)</f>
        <v>S$1441</v>
      </c>
      <c r="T1449" s="4" t="str">
        <f t="shared" si="1815"/>
        <v>T$1441</v>
      </c>
      <c r="U1449" s="4" t="str">
        <f t="shared" si="1815"/>
        <v>U$1441</v>
      </c>
      <c r="V1449" s="4" t="str">
        <f t="shared" si="1815"/>
        <v>V$1441</v>
      </c>
      <c r="W1449" s="4" t="str">
        <f t="shared" si="1815"/>
        <v>W$1441</v>
      </c>
      <c r="X1449" s="4" t="str">
        <f t="shared" si="1815"/>
        <v>X$1441</v>
      </c>
      <c r="Y1449" s="4" t="str">
        <f t="shared" si="1815"/>
        <v>Y$1441</v>
      </c>
      <c r="Z1449" s="4" t="str">
        <f t="shared" si="1815"/>
        <v>Z$1441</v>
      </c>
      <c r="AA1449" s="4" t="str">
        <f t="shared" si="1815"/>
        <v>AA$1441</v>
      </c>
      <c r="AB1449" s="4" t="str">
        <f t="shared" si="1815"/>
        <v>AB$1441</v>
      </c>
      <c r="AC1449" s="4" t="str">
        <f t="shared" si="1815"/>
        <v>AC$1441</v>
      </c>
      <c r="AD1449" s="4" t="str">
        <f t="shared" si="1815"/>
        <v>AD$1441</v>
      </c>
      <c r="AE1449" s="4" t="str">
        <f t="shared" si="1815"/>
        <v>AE$1441</v>
      </c>
      <c r="AF1449" s="4" t="str">
        <f t="shared" si="1815"/>
        <v>AF$1441</v>
      </c>
      <c r="AG1449" s="4" t="str">
        <f t="shared" si="1815"/>
        <v>AG$1441</v>
      </c>
      <c r="AH1449" s="4" t="str">
        <f t="shared" si="1815"/>
        <v>AH$1441</v>
      </c>
      <c r="AI1449" s="4" t="str">
        <f t="shared" si="1815"/>
        <v>AI$1441</v>
      </c>
      <c r="AJ1449" s="4" t="str">
        <f t="shared" si="1815"/>
        <v>AJ$1441</v>
      </c>
      <c r="AK1449" s="4" t="str">
        <f t="shared" si="1815"/>
        <v>AK$1441</v>
      </c>
      <c r="AL1449" s="4" t="str">
        <f t="shared" si="1815"/>
        <v>AL$1441</v>
      </c>
      <c r="AM1449" s="4" t="str">
        <f t="shared" si="1815"/>
        <v>AM$1441</v>
      </c>
      <c r="AN1449" s="4" t="str">
        <f t="shared" si="1815"/>
        <v>AN$1441</v>
      </c>
      <c r="AO1449" s="4" t="str">
        <f t="shared" si="1815"/>
        <v>AO$1441</v>
      </c>
      <c r="AP1449" s="4" t="str">
        <f t="shared" si="1815"/>
        <v>AP$1441</v>
      </c>
      <c r="AQ1449" s="4" t="str">
        <f t="shared" si="1815"/>
        <v>AQ$1441</v>
      </c>
      <c r="AR1449" s="4" t="str">
        <f t="shared" si="1815"/>
        <v>AR$1441</v>
      </c>
      <c r="AS1449" s="4" t="str">
        <f t="shared" si="1815"/>
        <v>AS$1441</v>
      </c>
      <c r="AT1449" s="4" t="str">
        <f t="shared" si="1815"/>
        <v>AT$1441</v>
      </c>
      <c r="AU1449" s="4" t="str">
        <f t="shared" si="1815"/>
        <v>AU$1441</v>
      </c>
      <c r="AV1449" s="4" t="str">
        <f t="shared" si="1815"/>
        <v>AV$1441</v>
      </c>
      <c r="AW1449" s="4" t="str">
        <f t="shared" si="1815"/>
        <v>AW$1441</v>
      </c>
      <c r="AX1449" s="4" t="str">
        <f t="shared" si="1815"/>
        <v>AX$1441</v>
      </c>
      <c r="AY1449" s="4" t="str">
        <f t="shared" ref="AY1449:CD1451" si="1816">ADDRESS(ROW(AY1441),COLUMN(AY1441),2)</f>
        <v>AY$1441</v>
      </c>
      <c r="AZ1449" s="4" t="str">
        <f t="shared" si="1816"/>
        <v>AZ$1441</v>
      </c>
      <c r="BA1449" s="4" t="str">
        <f t="shared" si="1816"/>
        <v>BA$1441</v>
      </c>
      <c r="BB1449" s="4" t="str">
        <f t="shared" si="1816"/>
        <v>BB$1441</v>
      </c>
      <c r="BC1449" s="4" t="str">
        <f t="shared" si="1816"/>
        <v>BC$1441</v>
      </c>
      <c r="BD1449" s="4" t="str">
        <f t="shared" si="1816"/>
        <v>BD$1441</v>
      </c>
      <c r="BE1449" s="4" t="str">
        <f t="shared" si="1816"/>
        <v>BE$1441</v>
      </c>
      <c r="BF1449" s="4" t="str">
        <f t="shared" si="1816"/>
        <v>BF$1441</v>
      </c>
      <c r="BG1449" s="4" t="str">
        <f t="shared" si="1816"/>
        <v>BG$1441</v>
      </c>
      <c r="BH1449" s="4" t="str">
        <f t="shared" si="1816"/>
        <v>BH$1441</v>
      </c>
      <c r="BI1449" s="4" t="str">
        <f t="shared" si="1816"/>
        <v>BI$1441</v>
      </c>
      <c r="BJ1449" s="4" t="str">
        <f t="shared" si="1816"/>
        <v>BJ$1441</v>
      </c>
      <c r="BK1449" s="4" t="str">
        <f t="shared" si="1816"/>
        <v>BK$1441</v>
      </c>
      <c r="BL1449" s="4" t="str">
        <f t="shared" si="1816"/>
        <v>BL$1441</v>
      </c>
      <c r="BM1449" s="4" t="str">
        <f t="shared" si="1816"/>
        <v>BM$1441</v>
      </c>
      <c r="BN1449" s="4" t="str">
        <f t="shared" si="1816"/>
        <v>BN$1441</v>
      </c>
      <c r="BO1449" s="4" t="str">
        <f t="shared" si="1816"/>
        <v>BO$1441</v>
      </c>
      <c r="BP1449" s="4" t="str">
        <f t="shared" si="1816"/>
        <v>BP$1441</v>
      </c>
      <c r="BQ1449" s="4" t="str">
        <f t="shared" si="1816"/>
        <v>BQ$1441</v>
      </c>
      <c r="BR1449" s="4" t="str">
        <f t="shared" si="1816"/>
        <v>BR$1441</v>
      </c>
      <c r="BS1449" s="4" t="str">
        <f t="shared" si="1816"/>
        <v>BS$1441</v>
      </c>
      <c r="BT1449" s="4" t="str">
        <f t="shared" si="1816"/>
        <v>BT$1441</v>
      </c>
      <c r="BU1449" s="4" t="str">
        <f t="shared" si="1816"/>
        <v>BU$1441</v>
      </c>
      <c r="BV1449" s="4" t="str">
        <f t="shared" si="1816"/>
        <v>BV$1441</v>
      </c>
      <c r="BW1449" s="4" t="str">
        <f t="shared" si="1816"/>
        <v>BW$1441</v>
      </c>
      <c r="BX1449" s="4" t="str">
        <f t="shared" si="1816"/>
        <v>BX$1441</v>
      </c>
      <c r="BY1449" s="4" t="str">
        <f t="shared" si="1816"/>
        <v>BY$1441</v>
      </c>
      <c r="BZ1449" s="4" t="str">
        <f t="shared" si="1816"/>
        <v>BZ$1441</v>
      </c>
      <c r="CA1449" s="4" t="str">
        <f t="shared" si="1816"/>
        <v>CA$1441</v>
      </c>
      <c r="CB1449" s="4" t="str">
        <f t="shared" si="1816"/>
        <v>CB$1441</v>
      </c>
      <c r="CC1449" s="4" t="str">
        <f t="shared" si="1816"/>
        <v>CC$1441</v>
      </c>
      <c r="CD1449" s="4" t="str">
        <f t="shared" si="1816"/>
        <v>CD$1441</v>
      </c>
      <c r="CE1449" s="4" t="str">
        <f t="shared" ref="CE1449:CL1451" si="1817">ADDRESS(ROW(CE1441),COLUMN(CE1441),2)</f>
        <v>CE$1441</v>
      </c>
      <c r="CF1449" s="4" t="str">
        <f t="shared" si="1817"/>
        <v>CF$1441</v>
      </c>
      <c r="CG1449" s="4" t="str">
        <f t="shared" si="1817"/>
        <v>CG$1441</v>
      </c>
      <c r="CH1449" s="4" t="str">
        <f t="shared" si="1817"/>
        <v>CH$1441</v>
      </c>
      <c r="CI1449" s="4" t="str">
        <f t="shared" si="1817"/>
        <v>CI$1441</v>
      </c>
      <c r="CJ1449" s="4" t="str">
        <f t="shared" si="1817"/>
        <v>CJ$1441</v>
      </c>
      <c r="CK1449" s="4" t="str">
        <f t="shared" si="1817"/>
        <v>CK$1441</v>
      </c>
      <c r="CL1449" s="4" t="str">
        <f t="shared" si="1817"/>
        <v>CL$1441</v>
      </c>
      <c r="CN1449" s="213"/>
      <c r="CO1449" s="4" t="str">
        <f t="shared" ref="CO1449:DL1451" si="1818">ADDRESS(ROW(CO1441),COLUMN(CO1441),2)</f>
        <v>CO$1441</v>
      </c>
      <c r="CP1449" s="4" t="str">
        <f t="shared" si="1818"/>
        <v>CP$1441</v>
      </c>
      <c r="CQ1449" s="4" t="str">
        <f t="shared" si="1818"/>
        <v>CQ$1441</v>
      </c>
      <c r="CR1449" s="4" t="str">
        <f t="shared" si="1818"/>
        <v>CR$1441</v>
      </c>
      <c r="CS1449" s="4" t="str">
        <f t="shared" si="1818"/>
        <v>CS$1441</v>
      </c>
      <c r="CT1449" s="4" t="str">
        <f t="shared" si="1818"/>
        <v>CT$1441</v>
      </c>
      <c r="CU1449" s="4" t="str">
        <f t="shared" si="1818"/>
        <v>CU$1441</v>
      </c>
      <c r="CV1449" s="4" t="str">
        <f t="shared" si="1818"/>
        <v>CV$1441</v>
      </c>
      <c r="CW1449" s="4" t="str">
        <f t="shared" si="1818"/>
        <v>CW$1441</v>
      </c>
      <c r="CX1449" s="4" t="str">
        <f t="shared" si="1818"/>
        <v>CX$1441</v>
      </c>
      <c r="CY1449" s="4" t="str">
        <f t="shared" si="1818"/>
        <v>CY$1441</v>
      </c>
      <c r="CZ1449" s="4" t="str">
        <f t="shared" si="1818"/>
        <v>CZ$1441</v>
      </c>
      <c r="DA1449" s="4" t="str">
        <f t="shared" si="1818"/>
        <v>DA$1441</v>
      </c>
      <c r="DB1449" s="4" t="str">
        <f t="shared" si="1818"/>
        <v>DB$1441</v>
      </c>
      <c r="DC1449" s="4" t="str">
        <f t="shared" si="1818"/>
        <v>DC$1441</v>
      </c>
      <c r="DD1449" s="4" t="str">
        <f t="shared" si="1818"/>
        <v>DD$1441</v>
      </c>
      <c r="DE1449" s="4" t="str">
        <f t="shared" si="1818"/>
        <v>DE$1441</v>
      </c>
      <c r="DF1449" s="4" t="str">
        <f t="shared" si="1818"/>
        <v>DF$1441</v>
      </c>
      <c r="DG1449" s="4" t="str">
        <f t="shared" si="1818"/>
        <v>DG$1441</v>
      </c>
      <c r="DH1449" s="4" t="str">
        <f t="shared" si="1818"/>
        <v>DH$1441</v>
      </c>
      <c r="DI1449" s="4" t="str">
        <f t="shared" si="1818"/>
        <v>DI$1441</v>
      </c>
      <c r="DJ1449" s="4" t="str">
        <f t="shared" si="1818"/>
        <v>DJ$1441</v>
      </c>
      <c r="DK1449" s="4" t="str">
        <f t="shared" si="1818"/>
        <v>DK$1441</v>
      </c>
      <c r="DL1449" s="4" t="str">
        <f t="shared" si="1818"/>
        <v>DL$1441</v>
      </c>
    </row>
    <row r="1450" spans="1:116" x14ac:dyDescent="0.4">
      <c r="B1450" t="s">
        <v>332</v>
      </c>
      <c r="D1450" t="s">
        <v>768</v>
      </c>
      <c r="E1450" s="8" t="str">
        <f t="shared" si="1782"/>
        <v>1450 FAINTR-S</v>
      </c>
      <c r="G1450" s="136" t="str">
        <f>G1423</f>
        <v>Secondary volume driver</v>
      </c>
      <c r="H1450" s="12"/>
      <c r="I1450" s="60"/>
      <c r="J1450" s="60"/>
      <c r="K1450" s="15"/>
      <c r="L1450" s="15"/>
      <c r="M1450" s="15"/>
      <c r="N1450" s="15"/>
      <c r="O1450" s="15"/>
      <c r="P1450" s="15"/>
      <c r="R1450" s="15"/>
      <c r="S1450" s="179" t="str">
        <f t="shared" ref="S1450:AX1452" si="1819">S1423</f>
        <v>S$19</v>
      </c>
      <c r="T1450" s="179" t="str">
        <f t="shared" si="1819"/>
        <v>T$19</v>
      </c>
      <c r="U1450" s="179" t="str">
        <f t="shared" si="1819"/>
        <v>U$19</v>
      </c>
      <c r="V1450" s="179" t="str">
        <f t="shared" si="1819"/>
        <v>V$19</v>
      </c>
      <c r="W1450" s="179" t="str">
        <f t="shared" si="1819"/>
        <v>W$19</v>
      </c>
      <c r="X1450" s="179" t="str">
        <f t="shared" si="1819"/>
        <v>X$19</v>
      </c>
      <c r="Y1450" s="179" t="str">
        <f t="shared" si="1819"/>
        <v>Y$19</v>
      </c>
      <c r="Z1450" s="179" t="str">
        <f t="shared" si="1819"/>
        <v>Z$19</v>
      </c>
      <c r="AA1450" s="179" t="str">
        <f t="shared" si="1819"/>
        <v>AA$19</v>
      </c>
      <c r="AB1450" s="179" t="str">
        <f t="shared" si="1819"/>
        <v>AB$19</v>
      </c>
      <c r="AC1450" s="179" t="str">
        <f t="shared" si="1819"/>
        <v>AC$19</v>
      </c>
      <c r="AD1450" s="179" t="str">
        <f t="shared" si="1819"/>
        <v>AD$19</v>
      </c>
      <c r="AE1450" s="179" t="str">
        <f t="shared" si="1819"/>
        <v>AE$19</v>
      </c>
      <c r="AF1450" s="179" t="str">
        <f t="shared" si="1819"/>
        <v>AF$19</v>
      </c>
      <c r="AG1450" s="179" t="str">
        <f t="shared" si="1819"/>
        <v>AG$19</v>
      </c>
      <c r="AH1450" s="179" t="str">
        <f t="shared" si="1819"/>
        <v>AH$19</v>
      </c>
      <c r="AI1450" s="179" t="str">
        <f t="shared" si="1819"/>
        <v>AI$19</v>
      </c>
      <c r="AJ1450" s="179" t="str">
        <f t="shared" si="1819"/>
        <v>AJ$19</v>
      </c>
      <c r="AK1450" s="179" t="str">
        <f t="shared" si="1819"/>
        <v>AK$19</v>
      </c>
      <c r="AL1450" s="179" t="str">
        <f t="shared" si="1819"/>
        <v>AL$19</v>
      </c>
      <c r="AM1450" s="179" t="str">
        <f t="shared" si="1819"/>
        <v>AM$19</v>
      </c>
      <c r="AN1450" s="179" t="str">
        <f t="shared" si="1819"/>
        <v>AN$19</v>
      </c>
      <c r="AO1450" s="179" t="str">
        <f t="shared" si="1819"/>
        <v>AO$19</v>
      </c>
      <c r="AP1450" s="179" t="str">
        <f t="shared" si="1819"/>
        <v>AP$19</v>
      </c>
      <c r="AQ1450" s="179" t="str">
        <f t="shared" si="1819"/>
        <v>AQ$19</v>
      </c>
      <c r="AR1450" s="179" t="str">
        <f t="shared" si="1819"/>
        <v>AR$19</v>
      </c>
      <c r="AS1450" s="179" t="str">
        <f t="shared" si="1819"/>
        <v>AS$19</v>
      </c>
      <c r="AT1450" s="179" t="str">
        <f t="shared" si="1819"/>
        <v>AT$19</v>
      </c>
      <c r="AU1450" s="179" t="str">
        <f t="shared" si="1819"/>
        <v>AU$19</v>
      </c>
      <c r="AV1450" s="179" t="str">
        <f t="shared" si="1819"/>
        <v>AV$19</v>
      </c>
      <c r="AW1450" s="179" t="str">
        <f t="shared" si="1819"/>
        <v>AW$19</v>
      </c>
      <c r="AX1450" s="179" t="str">
        <f t="shared" si="1819"/>
        <v>AX$19</v>
      </c>
      <c r="AY1450" s="179" t="str">
        <f t="shared" ref="AY1450:CD1452" si="1820">AY1423</f>
        <v>AY$19</v>
      </c>
      <c r="AZ1450" s="179" t="str">
        <f t="shared" si="1820"/>
        <v>AZ$19</v>
      </c>
      <c r="BA1450" s="179" t="str">
        <f t="shared" si="1820"/>
        <v>BA$19</v>
      </c>
      <c r="BB1450" s="179" t="str">
        <f t="shared" si="1820"/>
        <v>BB$19</v>
      </c>
      <c r="BC1450" s="179" t="str">
        <f t="shared" si="1820"/>
        <v>BC$19</v>
      </c>
      <c r="BD1450" s="179" t="str">
        <f t="shared" si="1820"/>
        <v>BD$19</v>
      </c>
      <c r="BE1450" s="179" t="str">
        <f t="shared" si="1820"/>
        <v>BE$19</v>
      </c>
      <c r="BF1450" s="179" t="str">
        <f t="shared" si="1820"/>
        <v>BF$19</v>
      </c>
      <c r="BG1450" s="179" t="str">
        <f t="shared" si="1820"/>
        <v>BG$19</v>
      </c>
      <c r="BH1450" s="179" t="str">
        <f t="shared" si="1820"/>
        <v>BH$19</v>
      </c>
      <c r="BI1450" s="179" t="str">
        <f t="shared" si="1820"/>
        <v>BI$19</v>
      </c>
      <c r="BJ1450" s="179" t="str">
        <f t="shared" si="1820"/>
        <v>BJ$19</v>
      </c>
      <c r="BK1450" s="179" t="str">
        <f t="shared" si="1820"/>
        <v>BK$19</v>
      </c>
      <c r="BL1450" s="179" t="str">
        <f t="shared" si="1820"/>
        <v>BL$19</v>
      </c>
      <c r="BM1450" s="179" t="str">
        <f t="shared" si="1820"/>
        <v>BM$19</v>
      </c>
      <c r="BN1450" s="179" t="str">
        <f t="shared" si="1820"/>
        <v>BN$19</v>
      </c>
      <c r="BO1450" s="179" t="str">
        <f t="shared" si="1820"/>
        <v>BO$19</v>
      </c>
      <c r="BP1450" s="179" t="str">
        <f t="shared" si="1820"/>
        <v>BP$19</v>
      </c>
      <c r="BQ1450" s="179" t="str">
        <f t="shared" si="1820"/>
        <v>BQ$19</v>
      </c>
      <c r="BR1450" s="179" t="str">
        <f t="shared" si="1820"/>
        <v>BR$19</v>
      </c>
      <c r="BS1450" s="179" t="str">
        <f t="shared" si="1820"/>
        <v>BS$19</v>
      </c>
      <c r="BT1450" s="179" t="str">
        <f t="shared" si="1820"/>
        <v>BT$19</v>
      </c>
      <c r="BU1450" s="179" t="str">
        <f t="shared" si="1820"/>
        <v>BU$19</v>
      </c>
      <c r="BV1450" s="179" t="str">
        <f t="shared" si="1820"/>
        <v>BV$19</v>
      </c>
      <c r="BW1450" s="179" t="str">
        <f t="shared" si="1820"/>
        <v>BW$19</v>
      </c>
      <c r="BX1450" s="179" t="str">
        <f t="shared" si="1820"/>
        <v>BX$19</v>
      </c>
      <c r="BY1450" s="179" t="str">
        <f t="shared" si="1820"/>
        <v>BY$19</v>
      </c>
      <c r="BZ1450" s="179" t="str">
        <f t="shared" si="1820"/>
        <v>BZ$19</v>
      </c>
      <c r="CA1450" s="179" t="str">
        <f t="shared" si="1820"/>
        <v>CA$19</v>
      </c>
      <c r="CB1450" s="179" t="str">
        <f t="shared" si="1820"/>
        <v>CB$19</v>
      </c>
      <c r="CC1450" s="179" t="str">
        <f t="shared" si="1820"/>
        <v>CC$19</v>
      </c>
      <c r="CD1450" s="179" t="str">
        <f t="shared" si="1820"/>
        <v>CD$19</v>
      </c>
      <c r="CE1450" s="179" t="str">
        <f t="shared" ref="CE1450:CL1452" si="1821">CE1423</f>
        <v>CE$19</v>
      </c>
      <c r="CF1450" s="179" t="str">
        <f t="shared" si="1821"/>
        <v>CF$19</v>
      </c>
      <c r="CG1450" s="179" t="str">
        <f t="shared" si="1821"/>
        <v>CG$19</v>
      </c>
      <c r="CH1450" s="179" t="str">
        <f t="shared" si="1821"/>
        <v>CH$19</v>
      </c>
      <c r="CI1450" s="179" t="str">
        <f t="shared" si="1821"/>
        <v>CI$19</v>
      </c>
      <c r="CJ1450" s="179" t="str">
        <f t="shared" si="1821"/>
        <v>CJ$19</v>
      </c>
      <c r="CK1450" s="179" t="str">
        <f t="shared" si="1821"/>
        <v>CK$19</v>
      </c>
      <c r="CL1450" s="179" t="str">
        <f t="shared" si="1821"/>
        <v>CL$19</v>
      </c>
      <c r="CN1450" s="60"/>
      <c r="CO1450" s="179" t="str">
        <f t="shared" ref="CO1450:DL1452" si="1822">CO1423</f>
        <v>CO$19</v>
      </c>
      <c r="CP1450" s="179" t="str">
        <f t="shared" si="1822"/>
        <v>CP$19</v>
      </c>
      <c r="CQ1450" s="179" t="str">
        <f t="shared" si="1822"/>
        <v>CQ$19</v>
      </c>
      <c r="CR1450" s="179" t="str">
        <f t="shared" si="1822"/>
        <v>CR$19</v>
      </c>
      <c r="CS1450" s="179" t="str">
        <f t="shared" si="1822"/>
        <v>CS$19</v>
      </c>
      <c r="CT1450" s="179" t="str">
        <f t="shared" si="1822"/>
        <v>CT$19</v>
      </c>
      <c r="CU1450" s="179" t="str">
        <f t="shared" si="1822"/>
        <v>CU$19</v>
      </c>
      <c r="CV1450" s="179" t="str">
        <f t="shared" si="1822"/>
        <v>CV$19</v>
      </c>
      <c r="CW1450" s="179" t="str">
        <f t="shared" si="1822"/>
        <v>CW$19</v>
      </c>
      <c r="CX1450" s="179" t="str">
        <f t="shared" si="1822"/>
        <v>CX$19</v>
      </c>
      <c r="CY1450" s="179" t="str">
        <f t="shared" si="1822"/>
        <v>CY$19</v>
      </c>
      <c r="CZ1450" s="179" t="str">
        <f t="shared" si="1822"/>
        <v>CZ$19</v>
      </c>
      <c r="DA1450" s="179" t="str">
        <f t="shared" si="1822"/>
        <v>DA$19</v>
      </c>
      <c r="DB1450" s="179" t="str">
        <f t="shared" si="1822"/>
        <v>DB$19</v>
      </c>
      <c r="DC1450" s="179" t="str">
        <f t="shared" si="1822"/>
        <v>DC$19</v>
      </c>
      <c r="DD1450" s="179" t="str">
        <f t="shared" si="1822"/>
        <v>DD$19</v>
      </c>
      <c r="DE1450" s="179" t="str">
        <f t="shared" si="1822"/>
        <v>DE$19</v>
      </c>
      <c r="DF1450" s="179" t="str">
        <f t="shared" si="1822"/>
        <v>DF$19</v>
      </c>
      <c r="DG1450" s="179" t="str">
        <f t="shared" si="1822"/>
        <v>DG$19</v>
      </c>
      <c r="DH1450" s="179" t="str">
        <f t="shared" si="1822"/>
        <v>DH$19</v>
      </c>
      <c r="DI1450" s="179" t="str">
        <f t="shared" si="1822"/>
        <v>DI$19</v>
      </c>
      <c r="DJ1450" s="179" t="str">
        <f t="shared" si="1822"/>
        <v>DJ$19</v>
      </c>
      <c r="DK1450" s="179" t="str">
        <f t="shared" si="1822"/>
        <v>DK$19</v>
      </c>
      <c r="DL1450" s="179" t="str">
        <f t="shared" si="1822"/>
        <v>DL$19</v>
      </c>
    </row>
    <row r="1451" spans="1:116" x14ac:dyDescent="0.4">
      <c r="E1451" s="8"/>
      <c r="H1451" s="12"/>
      <c r="I1451" s="60"/>
      <c r="J1451" s="60"/>
      <c r="K1451" s="15"/>
      <c r="L1451" s="15"/>
      <c r="M1451" s="15"/>
      <c r="N1451" s="15"/>
      <c r="O1451" s="15"/>
      <c r="P1451" s="15"/>
      <c r="R1451" s="15"/>
      <c r="S1451" s="76"/>
      <c r="T1451" s="76"/>
      <c r="U1451" s="76"/>
      <c r="V1451" s="76"/>
      <c r="W1451" s="76"/>
      <c r="X1451" s="76"/>
      <c r="Y1451" s="76"/>
      <c r="Z1451" s="76"/>
      <c r="AA1451" s="76"/>
      <c r="AB1451" s="76"/>
      <c r="AC1451" s="76"/>
      <c r="AD1451" s="76"/>
      <c r="AE1451" s="76"/>
      <c r="AF1451" s="76"/>
      <c r="AG1451" s="76"/>
      <c r="AH1451" s="76"/>
      <c r="AI1451" s="76"/>
      <c r="AJ1451" s="76"/>
      <c r="AK1451" s="76"/>
      <c r="AL1451" s="76"/>
      <c r="AM1451" s="76"/>
      <c r="AN1451" s="76"/>
      <c r="AO1451" s="76"/>
      <c r="AP1451" s="76"/>
      <c r="AQ1451" s="76"/>
      <c r="AR1451" s="76"/>
      <c r="AS1451" s="76"/>
      <c r="AT1451" s="76"/>
      <c r="AU1451" s="76"/>
      <c r="AV1451" s="76"/>
      <c r="AW1451" s="76"/>
      <c r="AX1451" s="76"/>
      <c r="AY1451" s="76"/>
      <c r="AZ1451" s="76"/>
      <c r="BA1451" s="76"/>
      <c r="BB1451" s="76"/>
      <c r="BC1451" s="76"/>
      <c r="BD1451" s="76"/>
      <c r="BE1451" s="76"/>
      <c r="BF1451" s="76"/>
      <c r="BG1451" s="76"/>
      <c r="BH1451" s="76"/>
      <c r="BI1451" s="76"/>
      <c r="BJ1451" s="76"/>
      <c r="BK1451" s="76"/>
      <c r="BL1451" s="76"/>
      <c r="BM1451" s="76"/>
      <c r="BN1451" s="76"/>
      <c r="BO1451" s="76"/>
      <c r="BP1451" s="76"/>
      <c r="BQ1451" s="76"/>
      <c r="BR1451" s="76"/>
      <c r="BS1451" s="76"/>
      <c r="BT1451" s="76"/>
      <c r="BU1451" s="76"/>
      <c r="BV1451" s="76"/>
      <c r="BW1451" s="76"/>
      <c r="BX1451" s="76"/>
      <c r="BY1451" s="76"/>
      <c r="BZ1451" s="76"/>
      <c r="CA1451" s="76"/>
      <c r="CB1451" s="76"/>
      <c r="CC1451" s="76"/>
      <c r="CD1451" s="76"/>
      <c r="CE1451" s="76"/>
      <c r="CF1451" s="76"/>
      <c r="CG1451" s="76"/>
      <c r="CH1451" s="76"/>
      <c r="CI1451" s="76"/>
      <c r="CJ1451" s="76"/>
      <c r="CK1451" s="76"/>
      <c r="CL1451" s="76"/>
      <c r="CN1451" s="60"/>
      <c r="CO1451" s="76"/>
      <c r="CP1451" s="76"/>
      <c r="CQ1451" s="76"/>
      <c r="CR1451" s="76"/>
      <c r="CS1451" s="76"/>
      <c r="CT1451" s="76"/>
      <c r="CU1451" s="76"/>
      <c r="CV1451" s="76"/>
      <c r="CW1451" s="76"/>
      <c r="CX1451" s="76"/>
      <c r="CY1451" s="76"/>
      <c r="CZ1451" s="76"/>
      <c r="DA1451" s="76"/>
      <c r="DB1451" s="76"/>
      <c r="DC1451" s="76"/>
      <c r="DD1451" s="76"/>
      <c r="DE1451" s="76"/>
      <c r="DF1451" s="76"/>
      <c r="DG1451" s="76"/>
      <c r="DH1451" s="76"/>
      <c r="DI1451" s="76"/>
      <c r="DJ1451" s="76"/>
      <c r="DK1451" s="76"/>
      <c r="DL1451" s="76"/>
    </row>
    <row r="1452" spans="1:116" x14ac:dyDescent="0.4">
      <c r="A1452" s="174"/>
      <c r="E1452" s="8"/>
      <c r="G1452" s="175" t="s">
        <v>490</v>
      </c>
      <c r="H1452" s="174"/>
      <c r="I1452" s="176"/>
      <c r="J1452" s="176"/>
      <c r="K1452" s="197"/>
      <c r="L1452" s="197"/>
      <c r="M1452" s="197"/>
      <c r="N1452" s="197"/>
      <c r="O1452" s="197"/>
      <c r="P1452" s="197"/>
      <c r="R1452" s="198"/>
      <c r="S1452" s="174"/>
      <c r="T1452" s="174"/>
      <c r="U1452" s="174"/>
      <c r="V1452" s="174"/>
      <c r="W1452" s="174"/>
      <c r="X1452" s="174"/>
      <c r="Y1452" s="174"/>
      <c r="Z1452" s="174"/>
      <c r="AA1452" s="174"/>
      <c r="AB1452" s="174"/>
      <c r="AC1452" s="174"/>
      <c r="AD1452" s="174"/>
      <c r="AE1452" s="174"/>
      <c r="AF1452" s="174"/>
      <c r="AG1452" s="174"/>
      <c r="AH1452" s="174"/>
      <c r="AI1452" s="174"/>
      <c r="AJ1452" s="174"/>
      <c r="AK1452" s="174"/>
      <c r="AL1452" s="174"/>
      <c r="AM1452" s="174"/>
      <c r="AN1452" s="174"/>
      <c r="AO1452" s="174"/>
      <c r="AP1452" s="174"/>
      <c r="AQ1452" s="174"/>
      <c r="AR1452" s="174"/>
      <c r="AS1452" s="174"/>
      <c r="AT1452" s="174"/>
      <c r="AU1452" s="174"/>
      <c r="AV1452" s="174"/>
      <c r="AW1452" s="174"/>
      <c r="AX1452" s="174"/>
      <c r="AY1452" s="174"/>
      <c r="AZ1452" s="174"/>
      <c r="BA1452" s="174"/>
      <c r="BB1452" s="174"/>
      <c r="BC1452" s="174"/>
      <c r="BD1452" s="174"/>
      <c r="BE1452" s="174"/>
      <c r="BF1452" s="174"/>
      <c r="BG1452" s="174"/>
      <c r="BH1452" s="174"/>
      <c r="BI1452" s="174"/>
      <c r="BJ1452" s="174"/>
      <c r="BK1452" s="174"/>
      <c r="BL1452" s="174"/>
      <c r="BM1452" s="174"/>
      <c r="BN1452" s="174"/>
      <c r="BO1452" s="174"/>
      <c r="BP1452" s="174"/>
      <c r="BQ1452" s="174"/>
      <c r="BR1452" s="174"/>
      <c r="BS1452" s="174"/>
      <c r="BT1452" s="174"/>
      <c r="BU1452" s="174"/>
      <c r="BV1452" s="174"/>
      <c r="BW1452" s="174"/>
      <c r="BX1452" s="174"/>
      <c r="BY1452" s="174"/>
      <c r="BZ1452" s="174"/>
      <c r="CA1452" s="174"/>
      <c r="CB1452" s="174"/>
      <c r="CC1452" s="174"/>
      <c r="CD1452" s="174"/>
      <c r="CE1452" s="174"/>
      <c r="CF1452" s="174"/>
      <c r="CG1452" s="174"/>
      <c r="CH1452" s="174"/>
      <c r="CI1452" s="174"/>
      <c r="CJ1452" s="174"/>
      <c r="CK1452" s="174"/>
      <c r="CL1452" s="174"/>
      <c r="CN1452" s="176"/>
      <c r="CO1452" s="174"/>
      <c r="CP1452" s="174"/>
      <c r="CQ1452" s="174"/>
      <c r="CR1452" s="174"/>
      <c r="CS1452" s="174"/>
      <c r="CT1452" s="174"/>
      <c r="CU1452" s="174"/>
      <c r="CV1452" s="174"/>
      <c r="CW1452" s="174"/>
      <c r="CX1452" s="174"/>
      <c r="CY1452" s="174"/>
      <c r="CZ1452" s="174"/>
      <c r="DA1452" s="174"/>
      <c r="DB1452" s="174"/>
      <c r="DC1452" s="174"/>
      <c r="DD1452" s="174"/>
      <c r="DE1452" s="174"/>
      <c r="DF1452" s="174"/>
      <c r="DG1452" s="174"/>
      <c r="DH1452" s="174"/>
      <c r="DI1452" s="174"/>
      <c r="DJ1452" s="174"/>
      <c r="DK1452" s="174"/>
      <c r="DL1452" s="174"/>
    </row>
    <row r="1453" spans="1:116" x14ac:dyDescent="0.4">
      <c r="A1453" s="174"/>
      <c r="E1453" s="8"/>
      <c r="G1453" s="175" t="s">
        <v>492</v>
      </c>
      <c r="H1453" s="174"/>
      <c r="I1453" s="176"/>
      <c r="J1453" s="176"/>
      <c r="K1453" s="197"/>
      <c r="L1453" s="197"/>
      <c r="M1453" s="197"/>
      <c r="N1453" s="197"/>
      <c r="O1453" s="197"/>
      <c r="P1453" s="197"/>
      <c r="R1453" s="198"/>
      <c r="S1453" s="174"/>
      <c r="T1453" s="174"/>
      <c r="U1453" s="174"/>
      <c r="V1453" s="174"/>
      <c r="W1453" s="174"/>
      <c r="X1453" s="174"/>
      <c r="Y1453" s="174"/>
      <c r="Z1453" s="174"/>
      <c r="AA1453" s="174"/>
      <c r="AB1453" s="174"/>
      <c r="AC1453" s="174"/>
      <c r="AD1453" s="174"/>
      <c r="AE1453" s="174"/>
      <c r="AF1453" s="174"/>
      <c r="AG1453" s="174"/>
      <c r="AH1453" s="174"/>
      <c r="AI1453" s="174"/>
      <c r="AJ1453" s="174"/>
      <c r="AK1453" s="174"/>
      <c r="AL1453" s="174"/>
      <c r="AM1453" s="174"/>
      <c r="AN1453" s="174"/>
      <c r="AO1453" s="174"/>
      <c r="AP1453" s="174"/>
      <c r="AQ1453" s="174"/>
      <c r="AR1453" s="174"/>
      <c r="AS1453" s="174"/>
      <c r="AT1453" s="174"/>
      <c r="AU1453" s="174"/>
      <c r="AV1453" s="174"/>
      <c r="AW1453" s="174"/>
      <c r="AX1453" s="174"/>
      <c r="AY1453" s="174"/>
      <c r="AZ1453" s="174"/>
      <c r="BA1453" s="174"/>
      <c r="BB1453" s="174"/>
      <c r="BC1453" s="174"/>
      <c r="BD1453" s="174"/>
      <c r="BE1453" s="174"/>
      <c r="BF1453" s="174"/>
      <c r="BG1453" s="174"/>
      <c r="BH1453" s="174"/>
      <c r="BI1453" s="174"/>
      <c r="BJ1453" s="174"/>
      <c r="BK1453" s="174"/>
      <c r="BL1453" s="174"/>
      <c r="BM1453" s="174"/>
      <c r="BN1453" s="174"/>
      <c r="BO1453" s="174"/>
      <c r="BP1453" s="174"/>
      <c r="BQ1453" s="174"/>
      <c r="BR1453" s="174"/>
      <c r="BS1453" s="174"/>
      <c r="BT1453" s="174"/>
      <c r="BU1453" s="174"/>
      <c r="BV1453" s="174"/>
      <c r="BW1453" s="174"/>
      <c r="BX1453" s="174"/>
      <c r="BY1453" s="174"/>
      <c r="BZ1453" s="174"/>
      <c r="CA1453" s="174"/>
      <c r="CB1453" s="174"/>
      <c r="CC1453" s="174"/>
      <c r="CD1453" s="174"/>
      <c r="CE1453" s="174"/>
      <c r="CF1453" s="174"/>
      <c r="CG1453" s="174"/>
      <c r="CH1453" s="174"/>
      <c r="CI1453" s="174"/>
      <c r="CJ1453" s="174"/>
      <c r="CK1453" s="174"/>
      <c r="CL1453" s="174"/>
      <c r="CN1453" s="176"/>
      <c r="CO1453" s="174"/>
      <c r="CP1453" s="174"/>
      <c r="CQ1453" s="174"/>
      <c r="CR1453" s="174"/>
      <c r="CS1453" s="174"/>
      <c r="CT1453" s="174"/>
      <c r="CU1453" s="174"/>
      <c r="CV1453" s="174"/>
      <c r="CW1453" s="174"/>
      <c r="CX1453" s="174"/>
      <c r="CY1453" s="174"/>
      <c r="CZ1453" s="174"/>
      <c r="DA1453" s="174"/>
      <c r="DB1453" s="174"/>
      <c r="DC1453" s="174"/>
      <c r="DD1453" s="174"/>
      <c r="DE1453" s="174"/>
      <c r="DF1453" s="174"/>
      <c r="DG1453" s="174"/>
      <c r="DH1453" s="174"/>
      <c r="DI1453" s="174"/>
      <c r="DJ1453" s="174"/>
      <c r="DK1453" s="174"/>
      <c r="DL1453" s="174"/>
    </row>
    <row r="1454" spans="1:116" x14ac:dyDescent="0.4">
      <c r="A1454" s="174"/>
      <c r="E1454" s="8"/>
      <c r="G1454" s="175" t="s">
        <v>461</v>
      </c>
      <c r="H1454" s="174"/>
      <c r="I1454" s="176"/>
      <c r="J1454" s="176"/>
      <c r="K1454" s="197"/>
      <c r="L1454" s="197"/>
      <c r="M1454" s="197"/>
      <c r="N1454" s="197"/>
      <c r="O1454" s="197"/>
      <c r="P1454" s="197"/>
      <c r="R1454" s="198"/>
      <c r="S1454" s="199" t="str">
        <f t="shared" ref="S1454:AX1454" si="1823">S$20</f>
        <v>S$16</v>
      </c>
      <c r="T1454" s="199" t="str">
        <f t="shared" si="1823"/>
        <v>T$16</v>
      </c>
      <c r="U1454" s="199" t="str">
        <f t="shared" si="1823"/>
        <v>U$16</v>
      </c>
      <c r="V1454" s="199" t="str">
        <f t="shared" si="1823"/>
        <v>V$16</v>
      </c>
      <c r="W1454" s="199" t="str">
        <f t="shared" si="1823"/>
        <v>W$16</v>
      </c>
      <c r="X1454" s="199" t="str">
        <f t="shared" si="1823"/>
        <v>X$16</v>
      </c>
      <c r="Y1454" s="199" t="str">
        <f t="shared" si="1823"/>
        <v>Y$16</v>
      </c>
      <c r="Z1454" s="199" t="str">
        <f t="shared" si="1823"/>
        <v>Z$16</v>
      </c>
      <c r="AA1454" s="199" t="str">
        <f t="shared" si="1823"/>
        <v>AA$16</v>
      </c>
      <c r="AB1454" s="199" t="str">
        <f t="shared" si="1823"/>
        <v>AB$16</v>
      </c>
      <c r="AC1454" s="199" t="str">
        <f t="shared" si="1823"/>
        <v>AC$16</v>
      </c>
      <c r="AD1454" s="199" t="str">
        <f t="shared" si="1823"/>
        <v>AD$16</v>
      </c>
      <c r="AE1454" s="199" t="str">
        <f t="shared" si="1823"/>
        <v>AE$16</v>
      </c>
      <c r="AF1454" s="199" t="str">
        <f t="shared" si="1823"/>
        <v>AF$16</v>
      </c>
      <c r="AG1454" s="199" t="str">
        <f t="shared" si="1823"/>
        <v>AG$16</v>
      </c>
      <c r="AH1454" s="199" t="str">
        <f t="shared" si="1823"/>
        <v>AH$16</v>
      </c>
      <c r="AI1454" s="199" t="str">
        <f t="shared" si="1823"/>
        <v>AI$16</v>
      </c>
      <c r="AJ1454" s="199" t="str">
        <f t="shared" si="1823"/>
        <v>AJ$16</v>
      </c>
      <c r="AK1454" s="199" t="str">
        <f t="shared" si="1823"/>
        <v>AK$16</v>
      </c>
      <c r="AL1454" s="199" t="str">
        <f t="shared" si="1823"/>
        <v>AL$16</v>
      </c>
      <c r="AM1454" s="199" t="str">
        <f t="shared" si="1823"/>
        <v>AM$16</v>
      </c>
      <c r="AN1454" s="199" t="str">
        <f t="shared" si="1823"/>
        <v>AN$16</v>
      </c>
      <c r="AO1454" s="199" t="str">
        <f t="shared" si="1823"/>
        <v>AO$16</v>
      </c>
      <c r="AP1454" s="199" t="str">
        <f t="shared" si="1823"/>
        <v>AP$16</v>
      </c>
      <c r="AQ1454" s="199" t="str">
        <f t="shared" si="1823"/>
        <v>AQ$16</v>
      </c>
      <c r="AR1454" s="199" t="str">
        <f t="shared" si="1823"/>
        <v>AR$16</v>
      </c>
      <c r="AS1454" s="199" t="str">
        <f t="shared" si="1823"/>
        <v>AS$16</v>
      </c>
      <c r="AT1454" s="199" t="str">
        <f t="shared" si="1823"/>
        <v>AT$16</v>
      </c>
      <c r="AU1454" s="199" t="str">
        <f t="shared" si="1823"/>
        <v>AU$16</v>
      </c>
      <c r="AV1454" s="199" t="str">
        <f t="shared" si="1823"/>
        <v>AV$16</v>
      </c>
      <c r="AW1454" s="199" t="str">
        <f t="shared" si="1823"/>
        <v>AW$16</v>
      </c>
      <c r="AX1454" s="199" t="str">
        <f t="shared" si="1823"/>
        <v>AX$16</v>
      </c>
      <c r="AY1454" s="199" t="str">
        <f t="shared" ref="AY1454:CD1454" si="1824">AY$20</f>
        <v>AY$16</v>
      </c>
      <c r="AZ1454" s="199" t="str">
        <f t="shared" si="1824"/>
        <v>AZ$16</v>
      </c>
      <c r="BA1454" s="199" t="str">
        <f t="shared" si="1824"/>
        <v>BA$16</v>
      </c>
      <c r="BB1454" s="199" t="str">
        <f t="shared" si="1824"/>
        <v>BB$16</v>
      </c>
      <c r="BC1454" s="199" t="str">
        <f t="shared" si="1824"/>
        <v>BC$16</v>
      </c>
      <c r="BD1454" s="199" t="str">
        <f t="shared" si="1824"/>
        <v>BD$16</v>
      </c>
      <c r="BE1454" s="199" t="str">
        <f t="shared" si="1824"/>
        <v>BE$16</v>
      </c>
      <c r="BF1454" s="199" t="str">
        <f t="shared" si="1824"/>
        <v>BF$16</v>
      </c>
      <c r="BG1454" s="199" t="str">
        <f t="shared" si="1824"/>
        <v>BG$16</v>
      </c>
      <c r="BH1454" s="199" t="str">
        <f t="shared" si="1824"/>
        <v>BH$16</v>
      </c>
      <c r="BI1454" s="199" t="str">
        <f t="shared" si="1824"/>
        <v>BI$16</v>
      </c>
      <c r="BJ1454" s="199" t="str">
        <f t="shared" si="1824"/>
        <v>BJ$16</v>
      </c>
      <c r="BK1454" s="199" t="str">
        <f t="shared" si="1824"/>
        <v>BK$16</v>
      </c>
      <c r="BL1454" s="199" t="str">
        <f t="shared" si="1824"/>
        <v>BL$16</v>
      </c>
      <c r="BM1454" s="199" t="str">
        <f t="shared" si="1824"/>
        <v>BM$16</v>
      </c>
      <c r="BN1454" s="199" t="str">
        <f t="shared" si="1824"/>
        <v>BN$16</v>
      </c>
      <c r="BO1454" s="199" t="str">
        <f t="shared" si="1824"/>
        <v>BO$16</v>
      </c>
      <c r="BP1454" s="199" t="str">
        <f t="shared" si="1824"/>
        <v>BP$16</v>
      </c>
      <c r="BQ1454" s="199" t="str">
        <f t="shared" si="1824"/>
        <v>BQ$16</v>
      </c>
      <c r="BR1454" s="199" t="str">
        <f t="shared" si="1824"/>
        <v>BR$16</v>
      </c>
      <c r="BS1454" s="199" t="str">
        <f t="shared" si="1824"/>
        <v>BS$16</v>
      </c>
      <c r="BT1454" s="199" t="str">
        <f t="shared" si="1824"/>
        <v>BT$16</v>
      </c>
      <c r="BU1454" s="199" t="str">
        <f t="shared" si="1824"/>
        <v>BU$16</v>
      </c>
      <c r="BV1454" s="199" t="str">
        <f t="shared" si="1824"/>
        <v>BV$16</v>
      </c>
      <c r="BW1454" s="199" t="str">
        <f t="shared" si="1824"/>
        <v>BW$16</v>
      </c>
      <c r="BX1454" s="199" t="str">
        <f t="shared" si="1824"/>
        <v>BX$16</v>
      </c>
      <c r="BY1454" s="199" t="str">
        <f t="shared" si="1824"/>
        <v>BY$16</v>
      </c>
      <c r="BZ1454" s="199" t="str">
        <f t="shared" si="1824"/>
        <v>BZ$16</v>
      </c>
      <c r="CA1454" s="199" t="str">
        <f t="shared" si="1824"/>
        <v>CA$16</v>
      </c>
      <c r="CB1454" s="199" t="str">
        <f t="shared" si="1824"/>
        <v>CB$16</v>
      </c>
      <c r="CC1454" s="199" t="str">
        <f t="shared" si="1824"/>
        <v>CC$16</v>
      </c>
      <c r="CD1454" s="199" t="str">
        <f t="shared" si="1824"/>
        <v>CD$16</v>
      </c>
      <c r="CE1454" s="199" t="str">
        <f t="shared" ref="CE1454:CL1454" si="1825">CE$20</f>
        <v>CE$16</v>
      </c>
      <c r="CF1454" s="199" t="str">
        <f t="shared" si="1825"/>
        <v>CF$16</v>
      </c>
      <c r="CG1454" s="199" t="str">
        <f t="shared" si="1825"/>
        <v>CG$16</v>
      </c>
      <c r="CH1454" s="199" t="str">
        <f t="shared" si="1825"/>
        <v>CH$16</v>
      </c>
      <c r="CI1454" s="199" t="str">
        <f t="shared" si="1825"/>
        <v>CI$16</v>
      </c>
      <c r="CJ1454" s="199" t="str">
        <f t="shared" si="1825"/>
        <v>CJ$16</v>
      </c>
      <c r="CK1454" s="199" t="str">
        <f t="shared" si="1825"/>
        <v>CK$16</v>
      </c>
      <c r="CL1454" s="199" t="str">
        <f t="shared" si="1825"/>
        <v>CL$16</v>
      </c>
      <c r="CN1454" s="176"/>
      <c r="CO1454" s="199" t="str">
        <f t="shared" ref="CO1454:DL1454" si="1826">CO$20</f>
        <v>CO$16</v>
      </c>
      <c r="CP1454" s="199" t="str">
        <f t="shared" si="1826"/>
        <v>CP$16</v>
      </c>
      <c r="CQ1454" s="199" t="str">
        <f t="shared" si="1826"/>
        <v>CQ$16</v>
      </c>
      <c r="CR1454" s="199" t="str">
        <f t="shared" si="1826"/>
        <v>CR$16</v>
      </c>
      <c r="CS1454" s="199" t="str">
        <f t="shared" si="1826"/>
        <v>CS$16</v>
      </c>
      <c r="CT1454" s="199" t="str">
        <f t="shared" si="1826"/>
        <v>CT$16</v>
      </c>
      <c r="CU1454" s="199" t="str">
        <f t="shared" si="1826"/>
        <v>CU$16</v>
      </c>
      <c r="CV1454" s="199" t="str">
        <f t="shared" si="1826"/>
        <v>CV$16</v>
      </c>
      <c r="CW1454" s="199" t="str">
        <f t="shared" si="1826"/>
        <v>CW$16</v>
      </c>
      <c r="CX1454" s="199" t="str">
        <f t="shared" si="1826"/>
        <v>CX$16</v>
      </c>
      <c r="CY1454" s="199" t="str">
        <f t="shared" si="1826"/>
        <v>CY$16</v>
      </c>
      <c r="CZ1454" s="199" t="str">
        <f t="shared" si="1826"/>
        <v>CZ$16</v>
      </c>
      <c r="DA1454" s="199" t="str">
        <f t="shared" si="1826"/>
        <v>DA$16</v>
      </c>
      <c r="DB1454" s="199" t="str">
        <f t="shared" si="1826"/>
        <v>DB$16</v>
      </c>
      <c r="DC1454" s="199" t="str">
        <f t="shared" si="1826"/>
        <v>DC$16</v>
      </c>
      <c r="DD1454" s="199" t="str">
        <f t="shared" si="1826"/>
        <v>DD$16</v>
      </c>
      <c r="DE1454" s="199" t="str">
        <f t="shared" si="1826"/>
        <v>DE$16</v>
      </c>
      <c r="DF1454" s="199" t="str">
        <f t="shared" si="1826"/>
        <v>DF$16</v>
      </c>
      <c r="DG1454" s="199" t="str">
        <f t="shared" si="1826"/>
        <v>DG$16</v>
      </c>
      <c r="DH1454" s="199" t="str">
        <f t="shared" si="1826"/>
        <v>DH$16</v>
      </c>
      <c r="DI1454" s="199" t="str">
        <f t="shared" si="1826"/>
        <v>DI$16</v>
      </c>
      <c r="DJ1454" s="199" t="str">
        <f t="shared" si="1826"/>
        <v>DJ$16</v>
      </c>
      <c r="DK1454" s="199" t="str">
        <f t="shared" si="1826"/>
        <v>DK$16</v>
      </c>
      <c r="DL1454" s="199" t="str">
        <f t="shared" si="1826"/>
        <v>DL$16</v>
      </c>
    </row>
    <row r="1455" spans="1:116" x14ac:dyDescent="0.4">
      <c r="A1455" s="174"/>
      <c r="E1455" s="8"/>
      <c r="G1455" s="175" t="s">
        <v>462</v>
      </c>
      <c r="H1455" s="200"/>
      <c r="I1455" s="201"/>
      <c r="J1455" s="201"/>
      <c r="K1455" s="202"/>
      <c r="L1455" s="202"/>
      <c r="M1455" s="202"/>
      <c r="N1455" s="202"/>
      <c r="O1455" s="202"/>
      <c r="P1455" s="202"/>
      <c r="R1455" s="202"/>
      <c r="S1455" s="199" t="str">
        <f t="shared" ref="S1455:AX1455" si="1827">S$21</f>
        <v>S$17</v>
      </c>
      <c r="T1455" s="199" t="str">
        <f t="shared" si="1827"/>
        <v>T$17</v>
      </c>
      <c r="U1455" s="199" t="str">
        <f t="shared" si="1827"/>
        <v>U$17</v>
      </c>
      <c r="V1455" s="199" t="str">
        <f t="shared" si="1827"/>
        <v>V$17</v>
      </c>
      <c r="W1455" s="199" t="str">
        <f t="shared" si="1827"/>
        <v>W$17</v>
      </c>
      <c r="X1455" s="199" t="str">
        <f t="shared" si="1827"/>
        <v>X$17</v>
      </c>
      <c r="Y1455" s="199" t="str">
        <f t="shared" si="1827"/>
        <v>Y$17</v>
      </c>
      <c r="Z1455" s="199" t="str">
        <f t="shared" si="1827"/>
        <v>Z$17</v>
      </c>
      <c r="AA1455" s="199" t="str">
        <f t="shared" si="1827"/>
        <v>AA$17</v>
      </c>
      <c r="AB1455" s="199" t="str">
        <f t="shared" si="1827"/>
        <v>AB$17</v>
      </c>
      <c r="AC1455" s="199" t="str">
        <f t="shared" si="1827"/>
        <v>AC$17</v>
      </c>
      <c r="AD1455" s="199" t="str">
        <f t="shared" si="1827"/>
        <v>AD$17</v>
      </c>
      <c r="AE1455" s="199" t="str">
        <f t="shared" si="1827"/>
        <v>AE$17</v>
      </c>
      <c r="AF1455" s="199" t="str">
        <f t="shared" si="1827"/>
        <v>AF$17</v>
      </c>
      <c r="AG1455" s="199" t="str">
        <f t="shared" si="1827"/>
        <v>AG$17</v>
      </c>
      <c r="AH1455" s="199" t="str">
        <f t="shared" si="1827"/>
        <v>AH$17</v>
      </c>
      <c r="AI1455" s="199" t="str">
        <f t="shared" si="1827"/>
        <v>AI$17</v>
      </c>
      <c r="AJ1455" s="199" t="str">
        <f t="shared" si="1827"/>
        <v>AJ$17</v>
      </c>
      <c r="AK1455" s="199" t="str">
        <f t="shared" si="1827"/>
        <v>AK$17</v>
      </c>
      <c r="AL1455" s="199" t="str">
        <f t="shared" si="1827"/>
        <v>AL$17</v>
      </c>
      <c r="AM1455" s="199" t="str">
        <f t="shared" si="1827"/>
        <v>AM$17</v>
      </c>
      <c r="AN1455" s="199" t="str">
        <f t="shared" si="1827"/>
        <v>AN$17</v>
      </c>
      <c r="AO1455" s="199" t="str">
        <f t="shared" si="1827"/>
        <v>AO$17</v>
      </c>
      <c r="AP1455" s="199" t="str">
        <f t="shared" si="1827"/>
        <v>AP$17</v>
      </c>
      <c r="AQ1455" s="199" t="str">
        <f t="shared" si="1827"/>
        <v>AQ$17</v>
      </c>
      <c r="AR1455" s="199" t="str">
        <f t="shared" si="1827"/>
        <v>AR$17</v>
      </c>
      <c r="AS1455" s="199" t="str">
        <f t="shared" si="1827"/>
        <v>AS$17</v>
      </c>
      <c r="AT1455" s="199" t="str">
        <f t="shared" si="1827"/>
        <v>AT$17</v>
      </c>
      <c r="AU1455" s="199" t="str">
        <f t="shared" si="1827"/>
        <v>AU$17</v>
      </c>
      <c r="AV1455" s="199" t="str">
        <f t="shared" si="1827"/>
        <v>AV$17</v>
      </c>
      <c r="AW1455" s="199" t="str">
        <f t="shared" si="1827"/>
        <v>AW$17</v>
      </c>
      <c r="AX1455" s="199" t="str">
        <f t="shared" si="1827"/>
        <v>AX$17</v>
      </c>
      <c r="AY1455" s="199" t="str">
        <f t="shared" ref="AY1455:CD1455" si="1828">AY$21</f>
        <v>AY$17</v>
      </c>
      <c r="AZ1455" s="199" t="str">
        <f t="shared" si="1828"/>
        <v>AZ$17</v>
      </c>
      <c r="BA1455" s="199" t="str">
        <f t="shared" si="1828"/>
        <v>BA$17</v>
      </c>
      <c r="BB1455" s="199" t="str">
        <f t="shared" si="1828"/>
        <v>BB$17</v>
      </c>
      <c r="BC1455" s="199" t="str">
        <f t="shared" si="1828"/>
        <v>BC$17</v>
      </c>
      <c r="BD1455" s="199" t="str">
        <f t="shared" si="1828"/>
        <v>BD$17</v>
      </c>
      <c r="BE1455" s="199" t="str">
        <f t="shared" si="1828"/>
        <v>BE$17</v>
      </c>
      <c r="BF1455" s="199" t="str">
        <f t="shared" si="1828"/>
        <v>BF$17</v>
      </c>
      <c r="BG1455" s="199" t="str">
        <f t="shared" si="1828"/>
        <v>BG$17</v>
      </c>
      <c r="BH1455" s="199" t="str">
        <f t="shared" si="1828"/>
        <v>BH$17</v>
      </c>
      <c r="BI1455" s="199" t="str">
        <f t="shared" si="1828"/>
        <v>BI$17</v>
      </c>
      <c r="BJ1455" s="199" t="str">
        <f t="shared" si="1828"/>
        <v>BJ$17</v>
      </c>
      <c r="BK1455" s="199" t="str">
        <f t="shared" si="1828"/>
        <v>BK$17</v>
      </c>
      <c r="BL1455" s="199" t="str">
        <f t="shared" si="1828"/>
        <v>BL$17</v>
      </c>
      <c r="BM1455" s="199" t="str">
        <f t="shared" si="1828"/>
        <v>BM$17</v>
      </c>
      <c r="BN1455" s="199" t="str">
        <f t="shared" si="1828"/>
        <v>BN$17</v>
      </c>
      <c r="BO1455" s="199" t="str">
        <f t="shared" si="1828"/>
        <v>BO$17</v>
      </c>
      <c r="BP1455" s="199" t="str">
        <f t="shared" si="1828"/>
        <v>BP$17</v>
      </c>
      <c r="BQ1455" s="199" t="str">
        <f t="shared" si="1828"/>
        <v>BQ$17</v>
      </c>
      <c r="BR1455" s="199" t="str">
        <f t="shared" si="1828"/>
        <v>BR$17</v>
      </c>
      <c r="BS1455" s="199" t="str">
        <f t="shared" si="1828"/>
        <v>BS$17</v>
      </c>
      <c r="BT1455" s="199" t="str">
        <f t="shared" si="1828"/>
        <v>BT$17</v>
      </c>
      <c r="BU1455" s="199" t="str">
        <f t="shared" si="1828"/>
        <v>BU$17</v>
      </c>
      <c r="BV1455" s="199" t="str">
        <f t="shared" si="1828"/>
        <v>BV$17</v>
      </c>
      <c r="BW1455" s="199" t="str">
        <f t="shared" si="1828"/>
        <v>BW$17</v>
      </c>
      <c r="BX1455" s="199" t="str">
        <f t="shared" si="1828"/>
        <v>BX$17</v>
      </c>
      <c r="BY1455" s="199" t="str">
        <f t="shared" si="1828"/>
        <v>BY$17</v>
      </c>
      <c r="BZ1455" s="199" t="str">
        <f t="shared" si="1828"/>
        <v>BZ$17</v>
      </c>
      <c r="CA1455" s="199" t="str">
        <f t="shared" si="1828"/>
        <v>CA$17</v>
      </c>
      <c r="CB1455" s="199" t="str">
        <f t="shared" si="1828"/>
        <v>CB$17</v>
      </c>
      <c r="CC1455" s="199" t="str">
        <f t="shared" si="1828"/>
        <v>CC$17</v>
      </c>
      <c r="CD1455" s="199" t="str">
        <f t="shared" si="1828"/>
        <v>CD$17</v>
      </c>
      <c r="CE1455" s="199" t="str">
        <f t="shared" ref="CE1455:CL1455" si="1829">CE$21</f>
        <v>CE$17</v>
      </c>
      <c r="CF1455" s="199" t="str">
        <f t="shared" si="1829"/>
        <v>CF$17</v>
      </c>
      <c r="CG1455" s="199" t="str">
        <f t="shared" si="1829"/>
        <v>CG$17</v>
      </c>
      <c r="CH1455" s="199" t="str">
        <f t="shared" si="1829"/>
        <v>CH$17</v>
      </c>
      <c r="CI1455" s="199" t="str">
        <f t="shared" si="1829"/>
        <v>CI$17</v>
      </c>
      <c r="CJ1455" s="199" t="str">
        <f t="shared" si="1829"/>
        <v>CJ$17</v>
      </c>
      <c r="CK1455" s="199" t="str">
        <f t="shared" si="1829"/>
        <v>CK$17</v>
      </c>
      <c r="CL1455" s="199" t="str">
        <f t="shared" si="1829"/>
        <v>CL$17</v>
      </c>
      <c r="CN1455" s="201"/>
      <c r="CO1455" s="199" t="str">
        <f t="shared" ref="CO1455:DL1455" si="1830">CO$21</f>
        <v>CO$17</v>
      </c>
      <c r="CP1455" s="199" t="str">
        <f t="shared" si="1830"/>
        <v>CP$17</v>
      </c>
      <c r="CQ1455" s="199" t="str">
        <f t="shared" si="1830"/>
        <v>CQ$17</v>
      </c>
      <c r="CR1455" s="199" t="str">
        <f t="shared" si="1830"/>
        <v>CR$17</v>
      </c>
      <c r="CS1455" s="199" t="str">
        <f t="shared" si="1830"/>
        <v>CS$17</v>
      </c>
      <c r="CT1455" s="199" t="str">
        <f t="shared" si="1830"/>
        <v>CT$17</v>
      </c>
      <c r="CU1455" s="199" t="str">
        <f t="shared" si="1830"/>
        <v>CU$17</v>
      </c>
      <c r="CV1455" s="199" t="str">
        <f t="shared" si="1830"/>
        <v>CV$17</v>
      </c>
      <c r="CW1455" s="199" t="str">
        <f t="shared" si="1830"/>
        <v>CW$17</v>
      </c>
      <c r="CX1455" s="199" t="str">
        <f t="shared" si="1830"/>
        <v>CX$17</v>
      </c>
      <c r="CY1455" s="199" t="str">
        <f t="shared" si="1830"/>
        <v>CY$17</v>
      </c>
      <c r="CZ1455" s="199" t="str">
        <f t="shared" si="1830"/>
        <v>CZ$17</v>
      </c>
      <c r="DA1455" s="199" t="str">
        <f t="shared" si="1830"/>
        <v>DA$17</v>
      </c>
      <c r="DB1455" s="199" t="str">
        <f t="shared" si="1830"/>
        <v>DB$17</v>
      </c>
      <c r="DC1455" s="199" t="str">
        <f t="shared" si="1830"/>
        <v>DC$17</v>
      </c>
      <c r="DD1455" s="199" t="str">
        <f t="shared" si="1830"/>
        <v>DD$17</v>
      </c>
      <c r="DE1455" s="199" t="str">
        <f t="shared" si="1830"/>
        <v>DE$17</v>
      </c>
      <c r="DF1455" s="199" t="str">
        <f t="shared" si="1830"/>
        <v>DF$17</v>
      </c>
      <c r="DG1455" s="199" t="str">
        <f t="shared" si="1830"/>
        <v>DG$17</v>
      </c>
      <c r="DH1455" s="199" t="str">
        <f t="shared" si="1830"/>
        <v>DH$17</v>
      </c>
      <c r="DI1455" s="199" t="str">
        <f t="shared" si="1830"/>
        <v>DI$17</v>
      </c>
      <c r="DJ1455" s="199" t="str">
        <f t="shared" si="1830"/>
        <v>DJ$17</v>
      </c>
      <c r="DK1455" s="199" t="str">
        <f t="shared" si="1830"/>
        <v>DK$17</v>
      </c>
      <c r="DL1455" s="199" t="str">
        <f t="shared" si="1830"/>
        <v>DL$17</v>
      </c>
    </row>
    <row r="1456" spans="1:116" x14ac:dyDescent="0.4">
      <c r="A1456" s="174"/>
      <c r="E1456" s="8"/>
      <c r="G1456" s="175" t="s">
        <v>491</v>
      </c>
      <c r="H1456" s="200"/>
      <c r="I1456" s="201"/>
      <c r="J1456" s="201"/>
      <c r="K1456" s="202"/>
      <c r="L1456" s="202"/>
      <c r="M1456" s="202"/>
      <c r="N1456" s="202"/>
      <c r="O1456" s="202"/>
      <c r="P1456" s="202"/>
      <c r="R1456" s="202"/>
      <c r="S1456" s="190"/>
      <c r="T1456" s="190"/>
      <c r="U1456" s="190"/>
      <c r="V1456" s="190"/>
      <c r="W1456" s="190"/>
      <c r="X1456" s="190"/>
      <c r="Y1456" s="190"/>
      <c r="Z1456" s="190"/>
      <c r="AA1456" s="190"/>
      <c r="AB1456" s="190"/>
      <c r="AC1456" s="190"/>
      <c r="AD1456" s="190"/>
      <c r="AE1456" s="190"/>
      <c r="AF1456" s="190"/>
      <c r="AG1456" s="190"/>
      <c r="AH1456" s="190"/>
      <c r="AI1456" s="190"/>
      <c r="AJ1456" s="190"/>
      <c r="AK1456" s="190"/>
      <c r="AL1456" s="190"/>
      <c r="AM1456" s="190"/>
      <c r="AN1456" s="190"/>
      <c r="AO1456" s="190"/>
      <c r="AP1456" s="190"/>
      <c r="AQ1456" s="190"/>
      <c r="AR1456" s="190"/>
      <c r="AS1456" s="190"/>
      <c r="AT1456" s="190"/>
      <c r="AU1456" s="190"/>
      <c r="AV1456" s="190"/>
      <c r="AW1456" s="190"/>
      <c r="AX1456" s="190"/>
      <c r="AY1456" s="190"/>
      <c r="AZ1456" s="190"/>
      <c r="BA1456" s="190"/>
      <c r="BB1456" s="190"/>
      <c r="BC1456" s="190"/>
      <c r="BD1456" s="190"/>
      <c r="BE1456" s="190"/>
      <c r="BF1456" s="190"/>
      <c r="BG1456" s="190"/>
      <c r="BH1456" s="190"/>
      <c r="BI1456" s="190"/>
      <c r="BJ1456" s="190"/>
      <c r="BK1456" s="190"/>
      <c r="BL1456" s="190"/>
      <c r="BM1456" s="190"/>
      <c r="BN1456" s="190"/>
      <c r="BO1456" s="190"/>
      <c r="BP1456" s="190"/>
      <c r="BQ1456" s="190"/>
      <c r="BR1456" s="190"/>
      <c r="BS1456" s="190"/>
      <c r="BT1456" s="190"/>
      <c r="BU1456" s="190"/>
      <c r="BV1456" s="190"/>
      <c r="BW1456" s="190"/>
      <c r="BX1456" s="190"/>
      <c r="BY1456" s="190"/>
      <c r="BZ1456" s="190"/>
      <c r="CA1456" s="190"/>
      <c r="CB1456" s="190"/>
      <c r="CC1456" s="190"/>
      <c r="CD1456" s="190"/>
      <c r="CE1456" s="190"/>
      <c r="CF1456" s="190"/>
      <c r="CG1456" s="190"/>
      <c r="CH1456" s="190"/>
      <c r="CI1456" s="190"/>
      <c r="CJ1456" s="190"/>
      <c r="CK1456" s="190"/>
      <c r="CL1456" s="190"/>
      <c r="CN1456" s="201"/>
      <c r="CO1456" s="190"/>
      <c r="CP1456" s="190"/>
      <c r="CQ1456" s="190"/>
      <c r="CR1456" s="190"/>
      <c r="CS1456" s="190"/>
      <c r="CT1456" s="190"/>
      <c r="CU1456" s="190"/>
      <c r="CV1456" s="190"/>
      <c r="CW1456" s="190"/>
      <c r="CX1456" s="190"/>
      <c r="CY1456" s="190"/>
      <c r="CZ1456" s="190"/>
      <c r="DA1456" s="190"/>
      <c r="DB1456" s="190"/>
      <c r="DC1456" s="190"/>
      <c r="DD1456" s="190"/>
      <c r="DE1456" s="190"/>
      <c r="DF1456" s="190"/>
      <c r="DG1456" s="190"/>
      <c r="DH1456" s="190"/>
      <c r="DI1456" s="190"/>
      <c r="DJ1456" s="190"/>
      <c r="DK1456" s="190"/>
      <c r="DL1456" s="190"/>
    </row>
    <row r="1457" spans="1:117" x14ac:dyDescent="0.4">
      <c r="A1457" s="174"/>
      <c r="E1457" s="8"/>
      <c r="G1457" s="175" t="s">
        <v>505</v>
      </c>
      <c r="H1457" s="200"/>
      <c r="I1457" s="201"/>
      <c r="J1457" s="201"/>
      <c r="K1457" s="202"/>
      <c r="L1457" s="202"/>
      <c r="M1457" s="202"/>
      <c r="N1457" s="202"/>
      <c r="O1457" s="202"/>
      <c r="P1457" s="202"/>
      <c r="R1457" s="202"/>
      <c r="S1457" s="190"/>
      <c r="T1457" s="190"/>
      <c r="U1457" s="190"/>
      <c r="V1457" s="190"/>
      <c r="W1457" s="190"/>
      <c r="X1457" s="190"/>
      <c r="Y1457" s="190"/>
      <c r="Z1457" s="190"/>
      <c r="AA1457" s="190"/>
      <c r="AB1457" s="190"/>
      <c r="AC1457" s="190"/>
      <c r="AD1457" s="190"/>
      <c r="AE1457" s="190"/>
      <c r="AF1457" s="190"/>
      <c r="AG1457" s="190"/>
      <c r="AH1457" s="190"/>
      <c r="AI1457" s="190"/>
      <c r="AJ1457" s="190"/>
      <c r="AK1457" s="190"/>
      <c r="AL1457" s="190"/>
      <c r="AM1457" s="190"/>
      <c r="AN1457" s="190"/>
      <c r="AO1457" s="190"/>
      <c r="AP1457" s="190"/>
      <c r="AQ1457" s="190"/>
      <c r="AR1457" s="190"/>
      <c r="AS1457" s="190"/>
      <c r="AT1457" s="190"/>
      <c r="AU1457" s="190"/>
      <c r="AV1457" s="190"/>
      <c r="AW1457" s="190"/>
      <c r="AX1457" s="190"/>
      <c r="AY1457" s="190"/>
      <c r="AZ1457" s="190"/>
      <c r="BA1457" s="190"/>
      <c r="BB1457" s="190"/>
      <c r="BC1457" s="190"/>
      <c r="BD1457" s="190"/>
      <c r="BE1457" s="190"/>
      <c r="BF1457" s="190"/>
      <c r="BG1457" s="190"/>
      <c r="BH1457" s="190"/>
      <c r="BI1457" s="190"/>
      <c r="BJ1457" s="190"/>
      <c r="BK1457" s="190"/>
      <c r="BL1457" s="190"/>
      <c r="BM1457" s="190"/>
      <c r="BN1457" s="190"/>
      <c r="BO1457" s="190"/>
      <c r="BP1457" s="190"/>
      <c r="BQ1457" s="190"/>
      <c r="BR1457" s="190"/>
      <c r="BS1457" s="190"/>
      <c r="BT1457" s="190"/>
      <c r="BU1457" s="190"/>
      <c r="BV1457" s="190"/>
      <c r="BW1457" s="190"/>
      <c r="BX1457" s="190"/>
      <c r="BY1457" s="190"/>
      <c r="BZ1457" s="190"/>
      <c r="CA1457" s="190"/>
      <c r="CB1457" s="190"/>
      <c r="CC1457" s="190"/>
      <c r="CD1457" s="190"/>
      <c r="CE1457" s="190"/>
      <c r="CF1457" s="190"/>
      <c r="CG1457" s="190"/>
      <c r="CH1457" s="190"/>
      <c r="CI1457" s="190"/>
      <c r="CJ1457" s="190"/>
      <c r="CK1457" s="190"/>
      <c r="CL1457" s="190"/>
      <c r="CN1457" s="201"/>
      <c r="CO1457" s="190"/>
      <c r="CP1457" s="190"/>
      <c r="CQ1457" s="190"/>
      <c r="CR1457" s="190"/>
      <c r="CS1457" s="190"/>
      <c r="CT1457" s="190"/>
      <c r="CU1457" s="190"/>
      <c r="CV1457" s="190"/>
      <c r="CW1457" s="190"/>
      <c r="CX1457" s="190"/>
      <c r="CY1457" s="190"/>
      <c r="CZ1457" s="190"/>
      <c r="DA1457" s="190"/>
      <c r="DB1457" s="190"/>
      <c r="DC1457" s="190"/>
      <c r="DD1457" s="190"/>
      <c r="DE1457" s="190"/>
      <c r="DF1457" s="190"/>
      <c r="DG1457" s="190"/>
      <c r="DH1457" s="190"/>
      <c r="DI1457" s="190"/>
      <c r="DJ1457" s="190"/>
      <c r="DK1457" s="190"/>
      <c r="DL1457" s="190"/>
    </row>
    <row r="1458" spans="1:117" x14ac:dyDescent="0.4">
      <c r="A1458" s="174"/>
      <c r="E1458" s="8"/>
      <c r="G1458" s="175" t="s">
        <v>463</v>
      </c>
      <c r="H1458" s="200"/>
      <c r="I1458" s="201"/>
      <c r="J1458" s="201"/>
      <c r="K1458" s="202"/>
      <c r="L1458" s="202"/>
      <c r="M1458" s="202"/>
      <c r="N1458" s="202"/>
      <c r="O1458" s="202"/>
      <c r="P1458" s="202"/>
      <c r="R1458" s="202"/>
      <c r="S1458" s="190" t="str">
        <f t="shared" ref="S1458:AX1458" si="1831">S$22</f>
        <v>S$18</v>
      </c>
      <c r="T1458" s="190" t="str">
        <f t="shared" si="1831"/>
        <v>T$18</v>
      </c>
      <c r="U1458" s="190" t="str">
        <f t="shared" si="1831"/>
        <v>U$18</v>
      </c>
      <c r="V1458" s="190" t="str">
        <f t="shared" si="1831"/>
        <v>V$18</v>
      </c>
      <c r="W1458" s="190" t="str">
        <f t="shared" si="1831"/>
        <v>W$18</v>
      </c>
      <c r="X1458" s="190" t="str">
        <f t="shared" si="1831"/>
        <v>X$18</v>
      </c>
      <c r="Y1458" s="190" t="str">
        <f t="shared" si="1831"/>
        <v>Y$18</v>
      </c>
      <c r="Z1458" s="190" t="str">
        <f t="shared" si="1831"/>
        <v>Z$18</v>
      </c>
      <c r="AA1458" s="190" t="str">
        <f t="shared" si="1831"/>
        <v>AA$18</v>
      </c>
      <c r="AB1458" s="190" t="str">
        <f t="shared" si="1831"/>
        <v>AB$18</v>
      </c>
      <c r="AC1458" s="190" t="str">
        <f t="shared" si="1831"/>
        <v>AC$18</v>
      </c>
      <c r="AD1458" s="190" t="str">
        <f t="shared" si="1831"/>
        <v>AD$18</v>
      </c>
      <c r="AE1458" s="190" t="str">
        <f t="shared" si="1831"/>
        <v>AE$18</v>
      </c>
      <c r="AF1458" s="190" t="str">
        <f t="shared" si="1831"/>
        <v>AF$18</v>
      </c>
      <c r="AG1458" s="190" t="str">
        <f t="shared" si="1831"/>
        <v>AG$18</v>
      </c>
      <c r="AH1458" s="190" t="str">
        <f t="shared" si="1831"/>
        <v>AH$18</v>
      </c>
      <c r="AI1458" s="190" t="str">
        <f t="shared" si="1831"/>
        <v>AI$18</v>
      </c>
      <c r="AJ1458" s="190" t="str">
        <f t="shared" si="1831"/>
        <v>AJ$18</v>
      </c>
      <c r="AK1458" s="190" t="str">
        <f t="shared" si="1831"/>
        <v>AK$18</v>
      </c>
      <c r="AL1458" s="190" t="str">
        <f t="shared" si="1831"/>
        <v>AL$18</v>
      </c>
      <c r="AM1458" s="190" t="str">
        <f t="shared" si="1831"/>
        <v>AM$18</v>
      </c>
      <c r="AN1458" s="190" t="str">
        <f t="shared" si="1831"/>
        <v>AN$18</v>
      </c>
      <c r="AO1458" s="190" t="str">
        <f t="shared" si="1831"/>
        <v>AO$18</v>
      </c>
      <c r="AP1458" s="190" t="str">
        <f t="shared" si="1831"/>
        <v>AP$18</v>
      </c>
      <c r="AQ1458" s="190" t="str">
        <f t="shared" si="1831"/>
        <v>AQ$18</v>
      </c>
      <c r="AR1458" s="190" t="str">
        <f t="shared" si="1831"/>
        <v>AR$18</v>
      </c>
      <c r="AS1458" s="190" t="str">
        <f t="shared" si="1831"/>
        <v>AS$18</v>
      </c>
      <c r="AT1458" s="190" t="str">
        <f t="shared" si="1831"/>
        <v>AT$18</v>
      </c>
      <c r="AU1458" s="190" t="str">
        <f t="shared" si="1831"/>
        <v>AU$18</v>
      </c>
      <c r="AV1458" s="190" t="str">
        <f t="shared" si="1831"/>
        <v>AV$18</v>
      </c>
      <c r="AW1458" s="190" t="str">
        <f t="shared" si="1831"/>
        <v>AW$18</v>
      </c>
      <c r="AX1458" s="190" t="str">
        <f t="shared" si="1831"/>
        <v>AX$18</v>
      </c>
      <c r="AY1458" s="190" t="str">
        <f t="shared" ref="AY1458:CD1458" si="1832">AY$22</f>
        <v>AY$18</v>
      </c>
      <c r="AZ1458" s="190" t="str">
        <f t="shared" si="1832"/>
        <v>AZ$18</v>
      </c>
      <c r="BA1458" s="190" t="str">
        <f t="shared" si="1832"/>
        <v>BA$18</v>
      </c>
      <c r="BB1458" s="190" t="str">
        <f t="shared" si="1832"/>
        <v>BB$18</v>
      </c>
      <c r="BC1458" s="190" t="str">
        <f t="shared" si="1832"/>
        <v>BC$18</v>
      </c>
      <c r="BD1458" s="190" t="str">
        <f t="shared" si="1832"/>
        <v>BD$18</v>
      </c>
      <c r="BE1458" s="190" t="str">
        <f t="shared" si="1832"/>
        <v>BE$18</v>
      </c>
      <c r="BF1458" s="190" t="str">
        <f t="shared" si="1832"/>
        <v>BF$18</v>
      </c>
      <c r="BG1458" s="190" t="str">
        <f t="shared" si="1832"/>
        <v>BG$18</v>
      </c>
      <c r="BH1458" s="190" t="str">
        <f t="shared" si="1832"/>
        <v>BH$18</v>
      </c>
      <c r="BI1458" s="190" t="str">
        <f t="shared" si="1832"/>
        <v>BI$18</v>
      </c>
      <c r="BJ1458" s="190" t="str">
        <f t="shared" si="1832"/>
        <v>BJ$18</v>
      </c>
      <c r="BK1458" s="190" t="str">
        <f t="shared" si="1832"/>
        <v>BK$18</v>
      </c>
      <c r="BL1458" s="190" t="str">
        <f t="shared" si="1832"/>
        <v>BL$18</v>
      </c>
      <c r="BM1458" s="190" t="str">
        <f t="shared" si="1832"/>
        <v>BM$18</v>
      </c>
      <c r="BN1458" s="190" t="str">
        <f t="shared" si="1832"/>
        <v>BN$18</v>
      </c>
      <c r="BO1458" s="190" t="str">
        <f t="shared" si="1832"/>
        <v>BO$18</v>
      </c>
      <c r="BP1458" s="190" t="str">
        <f t="shared" si="1832"/>
        <v>BP$18</v>
      </c>
      <c r="BQ1458" s="190" t="str">
        <f t="shared" si="1832"/>
        <v>BQ$18</v>
      </c>
      <c r="BR1458" s="190" t="str">
        <f t="shared" si="1832"/>
        <v>BR$18</v>
      </c>
      <c r="BS1458" s="190" t="str">
        <f t="shared" si="1832"/>
        <v>BS$18</v>
      </c>
      <c r="BT1458" s="190" t="str">
        <f t="shared" si="1832"/>
        <v>BT$18</v>
      </c>
      <c r="BU1458" s="190" t="str">
        <f t="shared" si="1832"/>
        <v>BU$18</v>
      </c>
      <c r="BV1458" s="190" t="str">
        <f t="shared" si="1832"/>
        <v>BV$18</v>
      </c>
      <c r="BW1458" s="190" t="str">
        <f t="shared" si="1832"/>
        <v>BW$18</v>
      </c>
      <c r="BX1458" s="190" t="str">
        <f t="shared" si="1832"/>
        <v>BX$18</v>
      </c>
      <c r="BY1458" s="190" t="str">
        <f t="shared" si="1832"/>
        <v>BY$18</v>
      </c>
      <c r="BZ1458" s="190" t="str">
        <f t="shared" si="1832"/>
        <v>BZ$18</v>
      </c>
      <c r="CA1458" s="190" t="str">
        <f t="shared" si="1832"/>
        <v>CA$18</v>
      </c>
      <c r="CB1458" s="190" t="str">
        <f t="shared" si="1832"/>
        <v>CB$18</v>
      </c>
      <c r="CC1458" s="190" t="str">
        <f t="shared" si="1832"/>
        <v>CC$18</v>
      </c>
      <c r="CD1458" s="190" t="str">
        <f t="shared" si="1832"/>
        <v>CD$18</v>
      </c>
      <c r="CE1458" s="190" t="str">
        <f t="shared" ref="CE1458:CL1458" si="1833">CE$22</f>
        <v>CE$18</v>
      </c>
      <c r="CF1458" s="190" t="str">
        <f t="shared" si="1833"/>
        <v>CF$18</v>
      </c>
      <c r="CG1458" s="190" t="str">
        <f t="shared" si="1833"/>
        <v>CG$18</v>
      </c>
      <c r="CH1458" s="190" t="str">
        <f t="shared" si="1833"/>
        <v>CH$18</v>
      </c>
      <c r="CI1458" s="190" t="str">
        <f t="shared" si="1833"/>
        <v>CI$18</v>
      </c>
      <c r="CJ1458" s="190" t="str">
        <f t="shared" si="1833"/>
        <v>CJ$18</v>
      </c>
      <c r="CK1458" s="190" t="str">
        <f t="shared" si="1833"/>
        <v>CK$18</v>
      </c>
      <c r="CL1458" s="190" t="str">
        <f t="shared" si="1833"/>
        <v>CL$18</v>
      </c>
      <c r="CN1458" s="201"/>
      <c r="CO1458" s="190" t="str">
        <f t="shared" ref="CO1458:DL1458" si="1834">CO$22</f>
        <v>CO$18</v>
      </c>
      <c r="CP1458" s="190" t="str">
        <f t="shared" si="1834"/>
        <v>CP$18</v>
      </c>
      <c r="CQ1458" s="190" t="str">
        <f t="shared" si="1834"/>
        <v>CQ$18</v>
      </c>
      <c r="CR1458" s="190" t="str">
        <f t="shared" si="1834"/>
        <v>CR$18</v>
      </c>
      <c r="CS1458" s="190" t="str">
        <f t="shared" si="1834"/>
        <v>CS$18</v>
      </c>
      <c r="CT1458" s="190" t="str">
        <f t="shared" si="1834"/>
        <v>CT$18</v>
      </c>
      <c r="CU1458" s="190" t="str">
        <f t="shared" si="1834"/>
        <v>CU$18</v>
      </c>
      <c r="CV1458" s="190" t="str">
        <f t="shared" si="1834"/>
        <v>CV$18</v>
      </c>
      <c r="CW1458" s="190" t="str">
        <f t="shared" si="1834"/>
        <v>CW$18</v>
      </c>
      <c r="CX1458" s="190" t="str">
        <f t="shared" si="1834"/>
        <v>CX$18</v>
      </c>
      <c r="CY1458" s="190" t="str">
        <f t="shared" si="1834"/>
        <v>CY$18</v>
      </c>
      <c r="CZ1458" s="190" t="str">
        <f t="shared" si="1834"/>
        <v>CZ$18</v>
      </c>
      <c r="DA1458" s="190" t="str">
        <f t="shared" si="1834"/>
        <v>DA$18</v>
      </c>
      <c r="DB1458" s="190" t="str">
        <f t="shared" si="1834"/>
        <v>DB$18</v>
      </c>
      <c r="DC1458" s="190" t="str">
        <f t="shared" si="1834"/>
        <v>DC$18</v>
      </c>
      <c r="DD1458" s="190" t="str">
        <f t="shared" si="1834"/>
        <v>DD$18</v>
      </c>
      <c r="DE1458" s="190" t="str">
        <f t="shared" si="1834"/>
        <v>DE$18</v>
      </c>
      <c r="DF1458" s="190" t="str">
        <f t="shared" si="1834"/>
        <v>DF$18</v>
      </c>
      <c r="DG1458" s="190" t="str">
        <f t="shared" si="1834"/>
        <v>DG$18</v>
      </c>
      <c r="DH1458" s="190" t="str">
        <f t="shared" si="1834"/>
        <v>DH$18</v>
      </c>
      <c r="DI1458" s="190" t="str">
        <f t="shared" si="1834"/>
        <v>DI$18</v>
      </c>
      <c r="DJ1458" s="190" t="str">
        <f t="shared" si="1834"/>
        <v>DJ$18</v>
      </c>
      <c r="DK1458" s="190" t="str">
        <f t="shared" si="1834"/>
        <v>DK$18</v>
      </c>
      <c r="DL1458" s="190" t="str">
        <f t="shared" si="1834"/>
        <v>DL$18</v>
      </c>
    </row>
    <row r="1459" spans="1:117" x14ac:dyDescent="0.4">
      <c r="A1459" s="174"/>
      <c r="E1459" s="8"/>
      <c r="G1459" s="175" t="s">
        <v>464</v>
      </c>
      <c r="H1459" s="200"/>
      <c r="I1459" s="201"/>
      <c r="J1459" s="201"/>
      <c r="K1459" s="202"/>
      <c r="L1459" s="202"/>
      <c r="M1459" s="202"/>
      <c r="N1459" s="202"/>
      <c r="O1459" s="202"/>
      <c r="P1459" s="202"/>
      <c r="R1459" s="202"/>
      <c r="S1459" s="190" t="str">
        <f t="shared" ref="S1459:AX1459" si="1835">S$23</f>
        <v>S$19</v>
      </c>
      <c r="T1459" s="190" t="str">
        <f t="shared" si="1835"/>
        <v>T$19</v>
      </c>
      <c r="U1459" s="190" t="str">
        <f t="shared" si="1835"/>
        <v>U$19</v>
      </c>
      <c r="V1459" s="190" t="str">
        <f t="shared" si="1835"/>
        <v>V$19</v>
      </c>
      <c r="W1459" s="190" t="str">
        <f t="shared" si="1835"/>
        <v>W$19</v>
      </c>
      <c r="X1459" s="190" t="str">
        <f t="shared" si="1835"/>
        <v>X$19</v>
      </c>
      <c r="Y1459" s="190" t="str">
        <f t="shared" si="1835"/>
        <v>Y$19</v>
      </c>
      <c r="Z1459" s="190" t="str">
        <f t="shared" si="1835"/>
        <v>Z$19</v>
      </c>
      <c r="AA1459" s="190" t="str">
        <f t="shared" si="1835"/>
        <v>AA$19</v>
      </c>
      <c r="AB1459" s="190" t="str">
        <f t="shared" si="1835"/>
        <v>AB$19</v>
      </c>
      <c r="AC1459" s="190" t="str">
        <f t="shared" si="1835"/>
        <v>AC$19</v>
      </c>
      <c r="AD1459" s="190" t="str">
        <f t="shared" si="1835"/>
        <v>AD$19</v>
      </c>
      <c r="AE1459" s="190" t="str">
        <f t="shared" si="1835"/>
        <v>AE$19</v>
      </c>
      <c r="AF1459" s="190" t="str">
        <f t="shared" si="1835"/>
        <v>AF$19</v>
      </c>
      <c r="AG1459" s="190" t="str">
        <f t="shared" si="1835"/>
        <v>AG$19</v>
      </c>
      <c r="AH1459" s="190" t="str">
        <f t="shared" si="1835"/>
        <v>AH$19</v>
      </c>
      <c r="AI1459" s="190" t="str">
        <f t="shared" si="1835"/>
        <v>AI$19</v>
      </c>
      <c r="AJ1459" s="190" t="str">
        <f t="shared" si="1835"/>
        <v>AJ$19</v>
      </c>
      <c r="AK1459" s="190" t="str">
        <f t="shared" si="1835"/>
        <v>AK$19</v>
      </c>
      <c r="AL1459" s="190" t="str">
        <f t="shared" si="1835"/>
        <v>AL$19</v>
      </c>
      <c r="AM1459" s="190" t="str">
        <f t="shared" si="1835"/>
        <v>AM$19</v>
      </c>
      <c r="AN1459" s="190" t="str">
        <f t="shared" si="1835"/>
        <v>AN$19</v>
      </c>
      <c r="AO1459" s="190" t="str">
        <f t="shared" si="1835"/>
        <v>AO$19</v>
      </c>
      <c r="AP1459" s="190" t="str">
        <f t="shared" si="1835"/>
        <v>AP$19</v>
      </c>
      <c r="AQ1459" s="190" t="str">
        <f t="shared" si="1835"/>
        <v>AQ$19</v>
      </c>
      <c r="AR1459" s="190" t="str">
        <f t="shared" si="1835"/>
        <v>AR$19</v>
      </c>
      <c r="AS1459" s="190" t="str">
        <f t="shared" si="1835"/>
        <v>AS$19</v>
      </c>
      <c r="AT1459" s="190" t="str">
        <f t="shared" si="1835"/>
        <v>AT$19</v>
      </c>
      <c r="AU1459" s="190" t="str">
        <f t="shared" si="1835"/>
        <v>AU$19</v>
      </c>
      <c r="AV1459" s="190" t="str">
        <f t="shared" si="1835"/>
        <v>AV$19</v>
      </c>
      <c r="AW1459" s="190" t="str">
        <f t="shared" si="1835"/>
        <v>AW$19</v>
      </c>
      <c r="AX1459" s="190" t="str">
        <f t="shared" si="1835"/>
        <v>AX$19</v>
      </c>
      <c r="AY1459" s="190" t="str">
        <f t="shared" ref="AY1459:CD1459" si="1836">AY$23</f>
        <v>AY$19</v>
      </c>
      <c r="AZ1459" s="190" t="str">
        <f t="shared" si="1836"/>
        <v>AZ$19</v>
      </c>
      <c r="BA1459" s="190" t="str">
        <f t="shared" si="1836"/>
        <v>BA$19</v>
      </c>
      <c r="BB1459" s="190" t="str">
        <f t="shared" si="1836"/>
        <v>BB$19</v>
      </c>
      <c r="BC1459" s="190" t="str">
        <f t="shared" si="1836"/>
        <v>BC$19</v>
      </c>
      <c r="BD1459" s="190" t="str">
        <f t="shared" si="1836"/>
        <v>BD$19</v>
      </c>
      <c r="BE1459" s="190" t="str">
        <f t="shared" si="1836"/>
        <v>BE$19</v>
      </c>
      <c r="BF1459" s="190" t="str">
        <f t="shared" si="1836"/>
        <v>BF$19</v>
      </c>
      <c r="BG1459" s="190" t="str">
        <f t="shared" si="1836"/>
        <v>BG$19</v>
      </c>
      <c r="BH1459" s="190" t="str">
        <f t="shared" si="1836"/>
        <v>BH$19</v>
      </c>
      <c r="BI1459" s="190" t="str">
        <f t="shared" si="1836"/>
        <v>BI$19</v>
      </c>
      <c r="BJ1459" s="190" t="str">
        <f t="shared" si="1836"/>
        <v>BJ$19</v>
      </c>
      <c r="BK1459" s="190" t="str">
        <f t="shared" si="1836"/>
        <v>BK$19</v>
      </c>
      <c r="BL1459" s="190" t="str">
        <f t="shared" si="1836"/>
        <v>BL$19</v>
      </c>
      <c r="BM1459" s="190" t="str">
        <f t="shared" si="1836"/>
        <v>BM$19</v>
      </c>
      <c r="BN1459" s="190" t="str">
        <f t="shared" si="1836"/>
        <v>BN$19</v>
      </c>
      <c r="BO1459" s="190" t="str">
        <f t="shared" si="1836"/>
        <v>BO$19</v>
      </c>
      <c r="BP1459" s="190" t="str">
        <f t="shared" si="1836"/>
        <v>BP$19</v>
      </c>
      <c r="BQ1459" s="190" t="str">
        <f t="shared" si="1836"/>
        <v>BQ$19</v>
      </c>
      <c r="BR1459" s="190" t="str">
        <f t="shared" si="1836"/>
        <v>BR$19</v>
      </c>
      <c r="BS1459" s="190" t="str">
        <f t="shared" si="1836"/>
        <v>BS$19</v>
      </c>
      <c r="BT1459" s="190" t="str">
        <f t="shared" si="1836"/>
        <v>BT$19</v>
      </c>
      <c r="BU1459" s="190" t="str">
        <f t="shared" si="1836"/>
        <v>BU$19</v>
      </c>
      <c r="BV1459" s="190" t="str">
        <f t="shared" si="1836"/>
        <v>BV$19</v>
      </c>
      <c r="BW1459" s="190" t="str">
        <f t="shared" si="1836"/>
        <v>BW$19</v>
      </c>
      <c r="BX1459" s="190" t="str">
        <f t="shared" si="1836"/>
        <v>BX$19</v>
      </c>
      <c r="BY1459" s="190" t="str">
        <f t="shared" si="1836"/>
        <v>BY$19</v>
      </c>
      <c r="BZ1459" s="190" t="str">
        <f t="shared" si="1836"/>
        <v>BZ$19</v>
      </c>
      <c r="CA1459" s="190" t="str">
        <f t="shared" si="1836"/>
        <v>CA$19</v>
      </c>
      <c r="CB1459" s="190" t="str">
        <f t="shared" si="1836"/>
        <v>CB$19</v>
      </c>
      <c r="CC1459" s="190" t="str">
        <f t="shared" si="1836"/>
        <v>CC$19</v>
      </c>
      <c r="CD1459" s="190" t="str">
        <f t="shared" si="1836"/>
        <v>CD$19</v>
      </c>
      <c r="CE1459" s="190" t="str">
        <f t="shared" ref="CE1459:CL1459" si="1837">CE$23</f>
        <v>CE$19</v>
      </c>
      <c r="CF1459" s="190" t="str">
        <f t="shared" si="1837"/>
        <v>CF$19</v>
      </c>
      <c r="CG1459" s="190" t="str">
        <f t="shared" si="1837"/>
        <v>CG$19</v>
      </c>
      <c r="CH1459" s="190" t="str">
        <f t="shared" si="1837"/>
        <v>CH$19</v>
      </c>
      <c r="CI1459" s="190" t="str">
        <f t="shared" si="1837"/>
        <v>CI$19</v>
      </c>
      <c r="CJ1459" s="190" t="str">
        <f t="shared" si="1837"/>
        <v>CJ$19</v>
      </c>
      <c r="CK1459" s="190" t="str">
        <f t="shared" si="1837"/>
        <v>CK$19</v>
      </c>
      <c r="CL1459" s="190" t="str">
        <f t="shared" si="1837"/>
        <v>CL$19</v>
      </c>
      <c r="CN1459" s="201"/>
      <c r="CO1459" s="190" t="str">
        <f t="shared" ref="CO1459:DL1459" si="1838">CO$23</f>
        <v>CO$19</v>
      </c>
      <c r="CP1459" s="190" t="str">
        <f t="shared" si="1838"/>
        <v>CP$19</v>
      </c>
      <c r="CQ1459" s="190" t="str">
        <f t="shared" si="1838"/>
        <v>CQ$19</v>
      </c>
      <c r="CR1459" s="190" t="str">
        <f t="shared" si="1838"/>
        <v>CR$19</v>
      </c>
      <c r="CS1459" s="190" t="str">
        <f t="shared" si="1838"/>
        <v>CS$19</v>
      </c>
      <c r="CT1459" s="190" t="str">
        <f t="shared" si="1838"/>
        <v>CT$19</v>
      </c>
      <c r="CU1459" s="190" t="str">
        <f t="shared" si="1838"/>
        <v>CU$19</v>
      </c>
      <c r="CV1459" s="190" t="str">
        <f t="shared" si="1838"/>
        <v>CV$19</v>
      </c>
      <c r="CW1459" s="190" t="str">
        <f t="shared" si="1838"/>
        <v>CW$19</v>
      </c>
      <c r="CX1459" s="190" t="str">
        <f t="shared" si="1838"/>
        <v>CX$19</v>
      </c>
      <c r="CY1459" s="190" t="str">
        <f t="shared" si="1838"/>
        <v>CY$19</v>
      </c>
      <c r="CZ1459" s="190" t="str">
        <f t="shared" si="1838"/>
        <v>CZ$19</v>
      </c>
      <c r="DA1459" s="190" t="str">
        <f t="shared" si="1838"/>
        <v>DA$19</v>
      </c>
      <c r="DB1459" s="190" t="str">
        <f t="shared" si="1838"/>
        <v>DB$19</v>
      </c>
      <c r="DC1459" s="190" t="str">
        <f t="shared" si="1838"/>
        <v>DC$19</v>
      </c>
      <c r="DD1459" s="190" t="str">
        <f t="shared" si="1838"/>
        <v>DD$19</v>
      </c>
      <c r="DE1459" s="190" t="str">
        <f t="shared" si="1838"/>
        <v>DE$19</v>
      </c>
      <c r="DF1459" s="190" t="str">
        <f t="shared" si="1838"/>
        <v>DF$19</v>
      </c>
      <c r="DG1459" s="190" t="str">
        <f t="shared" si="1838"/>
        <v>DG$19</v>
      </c>
      <c r="DH1459" s="190" t="str">
        <f t="shared" si="1838"/>
        <v>DH$19</v>
      </c>
      <c r="DI1459" s="190" t="str">
        <f t="shared" si="1838"/>
        <v>DI$19</v>
      </c>
      <c r="DJ1459" s="190" t="str">
        <f t="shared" si="1838"/>
        <v>DJ$19</v>
      </c>
      <c r="DK1459" s="190" t="str">
        <f t="shared" si="1838"/>
        <v>DK$19</v>
      </c>
      <c r="DL1459" s="190" t="str">
        <f t="shared" si="1838"/>
        <v>DL$19</v>
      </c>
    </row>
    <row r="1460" spans="1:117" x14ac:dyDescent="0.4">
      <c r="A1460" s="31" t="s">
        <v>218</v>
      </c>
      <c r="B1460" s="31" t="s">
        <v>81</v>
      </c>
      <c r="C1460" s="31"/>
      <c r="D1460" t="s">
        <v>769</v>
      </c>
      <c r="E1460" s="8" t="str">
        <f t="shared" si="1782"/>
        <v>1460 FAPPER-S</v>
      </c>
      <c r="F1460" t="s">
        <v>254</v>
      </c>
      <c r="G1460" s="66" t="s">
        <v>252</v>
      </c>
      <c r="H1460" s="22"/>
      <c r="I1460" s="299"/>
      <c r="J1460" s="299"/>
      <c r="K1460" s="22"/>
      <c r="L1460" s="22"/>
      <c r="M1460" s="22"/>
      <c r="N1460" s="22"/>
      <c r="O1460" s="22"/>
      <c r="P1460" s="22"/>
      <c r="R1460" s="66"/>
      <c r="S1460" s="300"/>
      <c r="T1460" s="300"/>
      <c r="U1460" s="300"/>
      <c r="V1460" s="300"/>
      <c r="W1460" s="300"/>
      <c r="X1460" s="300"/>
      <c r="Y1460" s="300"/>
      <c r="Z1460" s="300"/>
      <c r="AA1460" s="300"/>
      <c r="AB1460" s="300"/>
      <c r="AC1460" s="300"/>
      <c r="AD1460" s="300"/>
      <c r="AE1460" s="300"/>
      <c r="AF1460" s="300"/>
      <c r="AG1460" s="300"/>
      <c r="AH1460" s="300"/>
      <c r="AI1460" s="300"/>
      <c r="AJ1460" s="300"/>
      <c r="AK1460" s="300"/>
      <c r="AL1460" s="300"/>
      <c r="AM1460" s="300"/>
      <c r="AN1460" s="300"/>
      <c r="AO1460" s="300"/>
      <c r="AP1460" s="300"/>
      <c r="AQ1460" s="300"/>
      <c r="AR1460" s="300"/>
      <c r="AS1460" s="300"/>
      <c r="AT1460" s="300"/>
      <c r="AU1460" s="300"/>
      <c r="AV1460" s="300"/>
      <c r="AW1460" s="300"/>
      <c r="AX1460" s="300"/>
      <c r="AY1460" s="300"/>
      <c r="AZ1460" s="300"/>
      <c r="BA1460" s="300"/>
      <c r="BB1460" s="300"/>
      <c r="BC1460" s="300"/>
      <c r="BD1460" s="300"/>
      <c r="BE1460" s="300"/>
      <c r="BF1460" s="300"/>
      <c r="BG1460" s="300"/>
      <c r="BH1460" s="300"/>
      <c r="BI1460" s="300"/>
      <c r="BJ1460" s="300"/>
      <c r="BK1460" s="300"/>
      <c r="BL1460" s="300"/>
      <c r="BM1460" s="300"/>
      <c r="BN1460" s="300"/>
      <c r="BO1460" s="300"/>
      <c r="BP1460" s="300"/>
      <c r="BQ1460" s="300"/>
      <c r="BR1460" s="300"/>
      <c r="BS1460" s="300"/>
      <c r="BT1460" s="300"/>
      <c r="BU1460" s="300"/>
      <c r="BV1460" s="300"/>
      <c r="BW1460" s="300"/>
      <c r="BX1460" s="300"/>
      <c r="BY1460" s="300"/>
      <c r="BZ1460" s="300"/>
      <c r="CA1460" s="300"/>
      <c r="CB1460" s="300"/>
      <c r="CC1460" s="300"/>
      <c r="CD1460" s="300"/>
      <c r="CE1460" s="300"/>
      <c r="CF1460" s="300"/>
      <c r="CG1460" s="300"/>
      <c r="CH1460" s="300"/>
      <c r="CI1460" s="300"/>
      <c r="CJ1460" s="300"/>
      <c r="CK1460" s="300"/>
      <c r="CL1460" s="300"/>
      <c r="CN1460" s="299"/>
      <c r="CO1460" s="300"/>
      <c r="CP1460" s="300"/>
      <c r="CQ1460" s="300"/>
      <c r="CR1460" s="300"/>
      <c r="CS1460" s="300"/>
      <c r="CT1460" s="300"/>
      <c r="CU1460" s="300"/>
      <c r="CV1460" s="300"/>
      <c r="CW1460" s="300"/>
      <c r="CX1460" s="300"/>
      <c r="CY1460" s="300"/>
      <c r="CZ1460" s="300"/>
      <c r="DA1460" s="300"/>
      <c r="DB1460" s="300"/>
      <c r="DC1460" s="300"/>
      <c r="DD1460" s="300"/>
      <c r="DE1460" s="300"/>
      <c r="DF1460" s="300"/>
      <c r="DG1460" s="300"/>
      <c r="DH1460" s="300"/>
      <c r="DI1460" s="300"/>
      <c r="DJ1460" s="300"/>
      <c r="DK1460" s="300"/>
      <c r="DL1460" s="300"/>
    </row>
    <row r="1461" spans="1:117" x14ac:dyDescent="0.4">
      <c r="B1461" s="8" t="str">
        <f>E1461</f>
        <v>1461 FAPPER-S</v>
      </c>
      <c r="C1461" s="8"/>
      <c r="D1461" t="s">
        <v>769</v>
      </c>
      <c r="E1461" s="8" t="str">
        <f t="shared" ref="E1461:E1463" si="1839">ROW()&amp;" "&amp;D1461</f>
        <v>1461 FAPPER-S</v>
      </c>
      <c r="G1461" s="129" t="str">
        <f>"Assumptions - "&amp;G1460</f>
        <v>Assumptions - Revenue driven PP&amp;E:</v>
      </c>
      <c r="I1461"/>
      <c r="J1461"/>
      <c r="R1461"/>
      <c r="S1461"/>
      <c r="T1461"/>
      <c r="U1461"/>
      <c r="V1461"/>
      <c r="W1461"/>
      <c r="X1461"/>
      <c r="Y1461"/>
      <c r="Z1461"/>
      <c r="AA1461"/>
      <c r="AB1461"/>
      <c r="AC1461"/>
      <c r="AD1461"/>
      <c r="AE1461"/>
      <c r="AF1461"/>
      <c r="AG1461"/>
      <c r="AH1461"/>
      <c r="AI1461"/>
      <c r="AJ1461"/>
      <c r="AK1461"/>
      <c r="AL1461"/>
      <c r="AM1461"/>
      <c r="AN1461"/>
      <c r="AO1461"/>
      <c r="AP1461"/>
      <c r="AQ1461"/>
      <c r="AR1461"/>
      <c r="AS1461"/>
      <c r="AT1461"/>
      <c r="AU1461"/>
      <c r="AV1461"/>
      <c r="AW1461"/>
      <c r="AX1461"/>
      <c r="AY1461"/>
      <c r="AZ1461"/>
      <c r="BA1461"/>
      <c r="BB1461"/>
      <c r="BC1461"/>
      <c r="BD1461"/>
      <c r="BE1461"/>
      <c r="BF1461"/>
      <c r="BG1461"/>
      <c r="BH1461"/>
      <c r="BI1461"/>
      <c r="BJ1461"/>
      <c r="BK1461"/>
      <c r="BL1461"/>
      <c r="BM1461"/>
      <c r="BN1461"/>
      <c r="BO1461"/>
      <c r="BP1461"/>
      <c r="BQ1461"/>
      <c r="BR1461"/>
      <c r="BS1461"/>
      <c r="BT1461"/>
      <c r="BU1461"/>
      <c r="BV1461"/>
      <c r="BW1461"/>
      <c r="BX1461"/>
      <c r="BY1461"/>
      <c r="BZ1461"/>
      <c r="CA1461"/>
      <c r="CB1461"/>
      <c r="CC1461"/>
      <c r="CD1461"/>
      <c r="CE1461"/>
      <c r="CF1461"/>
      <c r="CG1461"/>
      <c r="CH1461"/>
      <c r="CI1461"/>
      <c r="CJ1461"/>
      <c r="CK1461"/>
      <c r="CL1461"/>
      <c r="CN1461"/>
    </row>
    <row r="1462" spans="1:117" x14ac:dyDescent="0.4">
      <c r="B1462" s="8" t="str">
        <f>E1462</f>
        <v>1462 FAPPER-S</v>
      </c>
      <c r="C1462" s="8"/>
      <c r="D1462" t="s">
        <v>769</v>
      </c>
      <c r="E1462" s="8" t="str">
        <f t="shared" si="1782"/>
        <v>1462 FAPPER-S</v>
      </c>
      <c r="G1462" s="145" t="s">
        <v>206</v>
      </c>
      <c r="H1462" s="57">
        <v>5</v>
      </c>
      <c r="S1462" s="72"/>
      <c r="T1462" s="72"/>
      <c r="U1462" s="72"/>
      <c r="V1462" s="72"/>
      <c r="W1462" s="72"/>
      <c r="X1462" s="72"/>
      <c r="Y1462" s="72"/>
      <c r="Z1462" s="72"/>
      <c r="AA1462" s="72"/>
      <c r="AB1462" s="72"/>
      <c r="AC1462" s="72"/>
      <c r="AD1462" s="72"/>
      <c r="AE1462" s="72"/>
      <c r="AF1462" s="72"/>
      <c r="AG1462" s="72"/>
      <c r="AH1462" s="72"/>
      <c r="AI1462" s="72"/>
      <c r="AJ1462" s="72"/>
      <c r="AK1462" s="72"/>
      <c r="AL1462" s="72"/>
      <c r="AM1462" s="72"/>
      <c r="AN1462" s="72"/>
      <c r="AO1462" s="72"/>
      <c r="AP1462" s="72"/>
      <c r="AQ1462" s="72"/>
      <c r="AR1462" s="72"/>
      <c r="AS1462" s="72"/>
      <c r="AT1462" s="72"/>
      <c r="AU1462" s="72"/>
      <c r="AV1462" s="72"/>
      <c r="AW1462" s="72"/>
      <c r="AX1462" s="72"/>
      <c r="AY1462" s="72"/>
      <c r="AZ1462" s="72"/>
      <c r="BA1462" s="72"/>
      <c r="BB1462" s="72"/>
      <c r="BC1462" s="72"/>
      <c r="BD1462" s="72"/>
      <c r="BE1462" s="72"/>
      <c r="BF1462" s="72"/>
      <c r="BG1462" s="72"/>
      <c r="BH1462" s="72"/>
      <c r="BI1462" s="72"/>
      <c r="BJ1462" s="72"/>
      <c r="BK1462" s="72"/>
      <c r="BL1462" s="72"/>
      <c r="BM1462" s="72"/>
      <c r="BN1462" s="72"/>
      <c r="BO1462" s="72"/>
      <c r="BP1462" s="72"/>
      <c r="BQ1462" s="72"/>
      <c r="BR1462" s="72"/>
      <c r="BS1462" s="72"/>
      <c r="BT1462" s="72"/>
      <c r="BU1462" s="72"/>
      <c r="BV1462" s="72"/>
      <c r="BW1462" s="72"/>
      <c r="BX1462" s="72"/>
      <c r="BY1462" s="72"/>
      <c r="BZ1462" s="72"/>
      <c r="CA1462" s="72"/>
      <c r="CB1462" s="72"/>
      <c r="CC1462" s="72"/>
      <c r="CD1462" s="72"/>
      <c r="CE1462" s="72"/>
      <c r="CF1462" s="72"/>
      <c r="CG1462" s="72"/>
      <c r="CH1462" s="72"/>
      <c r="CI1462" s="72"/>
      <c r="CJ1462" s="72"/>
      <c r="CK1462" s="72"/>
      <c r="CL1462" s="72"/>
      <c r="CO1462" s="72"/>
      <c r="CP1462" s="72"/>
      <c r="CQ1462" s="72"/>
      <c r="CR1462" s="72"/>
      <c r="CS1462" s="72"/>
      <c r="CT1462" s="72"/>
      <c r="CU1462" s="72"/>
      <c r="CV1462" s="72"/>
      <c r="CW1462" s="72"/>
      <c r="CX1462" s="72"/>
      <c r="CY1462" s="72"/>
      <c r="CZ1462" s="72"/>
      <c r="DA1462" s="72"/>
      <c r="DB1462" s="72"/>
      <c r="DC1462" s="72"/>
      <c r="DD1462" s="72"/>
      <c r="DE1462" s="72"/>
      <c r="DF1462" s="72"/>
      <c r="DG1462" s="72"/>
      <c r="DH1462" s="72"/>
      <c r="DI1462" s="72"/>
      <c r="DJ1462" s="72"/>
      <c r="DK1462" s="72"/>
      <c r="DL1462" s="72"/>
    </row>
    <row r="1463" spans="1:117" x14ac:dyDescent="0.4">
      <c r="B1463" s="8" t="str">
        <f>E1463</f>
        <v>1463 FAPPER-S</v>
      </c>
      <c r="C1463" s="8"/>
      <c r="D1463" t="s">
        <v>769</v>
      </c>
      <c r="E1463" s="8" t="str">
        <f t="shared" si="1782"/>
        <v>1463 FAPPER-S</v>
      </c>
      <c r="G1463" s="145" t="s">
        <v>207</v>
      </c>
      <c r="H1463" s="57">
        <v>1</v>
      </c>
      <c r="S1463" s="72"/>
      <c r="T1463" s="72"/>
      <c r="U1463" s="72"/>
      <c r="V1463" s="72"/>
      <c r="W1463" s="72"/>
      <c r="X1463" s="72"/>
      <c r="Y1463" s="72"/>
      <c r="Z1463" s="72"/>
      <c r="AA1463" s="72"/>
      <c r="AB1463" s="72"/>
      <c r="AC1463" s="72"/>
      <c r="AD1463" s="72"/>
      <c r="AE1463" s="72"/>
      <c r="AF1463" s="72"/>
      <c r="AG1463" s="72"/>
      <c r="AH1463" s="72"/>
      <c r="AI1463" s="72"/>
      <c r="AJ1463" s="72"/>
      <c r="AK1463" s="72"/>
      <c r="AL1463" s="72"/>
      <c r="AM1463" s="72"/>
      <c r="AN1463" s="72"/>
      <c r="AO1463" s="72"/>
      <c r="AP1463" s="72"/>
      <c r="AQ1463" s="72"/>
      <c r="AR1463" s="72"/>
      <c r="AS1463" s="72"/>
      <c r="AT1463" s="72"/>
      <c r="AU1463" s="72"/>
      <c r="AV1463" s="72"/>
      <c r="AW1463" s="72"/>
      <c r="AX1463" s="72"/>
      <c r="AY1463" s="72"/>
      <c r="AZ1463" s="72"/>
      <c r="BA1463" s="72"/>
      <c r="BB1463" s="72"/>
      <c r="BC1463" s="72"/>
      <c r="BD1463" s="72"/>
      <c r="BE1463" s="72"/>
      <c r="BF1463" s="72"/>
      <c r="BG1463" s="72"/>
      <c r="BH1463" s="72"/>
      <c r="BI1463" s="72"/>
      <c r="BJ1463" s="72"/>
      <c r="BK1463" s="72"/>
      <c r="BL1463" s="72"/>
      <c r="BM1463" s="72"/>
      <c r="BN1463" s="72"/>
      <c r="BO1463" s="72"/>
      <c r="BP1463" s="72"/>
      <c r="BQ1463" s="72"/>
      <c r="BR1463" s="72"/>
      <c r="BS1463" s="72"/>
      <c r="BT1463" s="72"/>
      <c r="BU1463" s="72"/>
      <c r="BV1463" s="72"/>
      <c r="BW1463" s="72"/>
      <c r="BX1463" s="72"/>
      <c r="BY1463" s="72"/>
      <c r="BZ1463" s="72"/>
      <c r="CA1463" s="72"/>
      <c r="CB1463" s="72"/>
      <c r="CC1463" s="72"/>
      <c r="CD1463" s="72"/>
      <c r="CE1463" s="72"/>
      <c r="CF1463" s="72"/>
      <c r="CG1463" s="72"/>
      <c r="CH1463" s="72"/>
      <c r="CI1463" s="72"/>
      <c r="CJ1463" s="72"/>
      <c r="CK1463" s="72"/>
      <c r="CL1463" s="72"/>
      <c r="CO1463" s="72"/>
      <c r="CP1463" s="72"/>
      <c r="CQ1463" s="72"/>
      <c r="CR1463" s="72"/>
      <c r="CS1463" s="72"/>
      <c r="CT1463" s="72"/>
      <c r="CU1463" s="72"/>
      <c r="CV1463" s="72"/>
      <c r="CW1463" s="72"/>
      <c r="CX1463" s="72"/>
      <c r="CY1463" s="72"/>
      <c r="CZ1463" s="72"/>
      <c r="DA1463" s="72"/>
      <c r="DB1463" s="72"/>
      <c r="DC1463" s="72"/>
      <c r="DD1463" s="72"/>
      <c r="DE1463" s="72"/>
      <c r="DF1463" s="72"/>
      <c r="DG1463" s="72"/>
      <c r="DH1463" s="72"/>
      <c r="DI1463" s="72"/>
      <c r="DJ1463" s="72"/>
      <c r="DK1463" s="72"/>
      <c r="DL1463" s="72"/>
    </row>
    <row r="1464" spans="1:117" x14ac:dyDescent="0.4">
      <c r="B1464" s="8"/>
      <c r="C1464" s="8"/>
      <c r="D1464" t="s">
        <v>769</v>
      </c>
      <c r="E1464" s="8" t="str">
        <f t="shared" si="1782"/>
        <v>1464 FAPPER-S</v>
      </c>
      <c r="S1464" s="72"/>
      <c r="T1464" s="72"/>
      <c r="U1464" s="72"/>
      <c r="V1464" s="72"/>
      <c r="W1464" s="72"/>
      <c r="X1464" s="72"/>
      <c r="Y1464" s="72"/>
      <c r="Z1464" s="72"/>
      <c r="AA1464" s="72"/>
      <c r="AB1464" s="72"/>
      <c r="AC1464" s="72"/>
      <c r="AD1464" s="72"/>
      <c r="AE1464" s="72"/>
      <c r="AF1464" s="72"/>
      <c r="AG1464" s="72"/>
      <c r="AH1464" s="72"/>
      <c r="AI1464" s="72"/>
      <c r="AJ1464" s="72"/>
      <c r="AK1464" s="72"/>
      <c r="AL1464" s="72"/>
      <c r="AM1464" s="72"/>
      <c r="AN1464" s="72"/>
      <c r="AO1464" s="72"/>
      <c r="AP1464" s="72"/>
      <c r="AQ1464" s="72"/>
      <c r="AR1464" s="72"/>
      <c r="AS1464" s="72"/>
      <c r="AT1464" s="72"/>
      <c r="AU1464" s="72"/>
      <c r="AV1464" s="72"/>
      <c r="AW1464" s="72"/>
      <c r="AX1464" s="72"/>
      <c r="AY1464" s="72"/>
      <c r="AZ1464" s="72"/>
      <c r="BA1464" s="72"/>
      <c r="BB1464" s="72"/>
      <c r="BC1464" s="72"/>
      <c r="BD1464" s="72"/>
      <c r="BE1464" s="72"/>
      <c r="BF1464" s="72"/>
      <c r="BG1464" s="72"/>
      <c r="BH1464" s="72"/>
      <c r="BI1464" s="72"/>
      <c r="BJ1464" s="72"/>
      <c r="BK1464" s="72"/>
      <c r="BL1464" s="72"/>
      <c r="BM1464" s="72"/>
      <c r="BN1464" s="72"/>
      <c r="BO1464" s="72"/>
      <c r="BP1464" s="72"/>
      <c r="BQ1464" s="72"/>
      <c r="BR1464" s="72"/>
      <c r="BS1464" s="72"/>
      <c r="BT1464" s="72"/>
      <c r="BU1464" s="72"/>
      <c r="BV1464" s="72"/>
      <c r="BW1464" s="72"/>
      <c r="BX1464" s="72"/>
      <c r="BY1464" s="72"/>
      <c r="BZ1464" s="72"/>
      <c r="CA1464" s="72"/>
      <c r="CB1464" s="72"/>
      <c r="CC1464" s="72"/>
      <c r="CD1464" s="72"/>
      <c r="CE1464" s="72"/>
      <c r="CF1464" s="72"/>
      <c r="CG1464" s="72"/>
      <c r="CH1464" s="72"/>
      <c r="CI1464" s="72"/>
      <c r="CJ1464" s="72"/>
      <c r="CK1464" s="72"/>
      <c r="CL1464" s="72"/>
      <c r="CO1464" s="72"/>
      <c r="CP1464" s="72"/>
      <c r="CQ1464" s="72"/>
      <c r="CR1464" s="72"/>
      <c r="CS1464" s="72"/>
      <c r="CT1464" s="72"/>
      <c r="CU1464" s="72"/>
      <c r="CV1464" s="72"/>
      <c r="CW1464" s="72"/>
      <c r="CX1464" s="72"/>
      <c r="CY1464" s="72"/>
      <c r="CZ1464" s="72"/>
      <c r="DA1464" s="72"/>
      <c r="DB1464" s="72"/>
      <c r="DC1464" s="72"/>
      <c r="DD1464" s="72"/>
      <c r="DE1464" s="72"/>
      <c r="DF1464" s="72"/>
      <c r="DG1464" s="72"/>
      <c r="DH1464" s="72"/>
      <c r="DI1464" s="72"/>
      <c r="DJ1464" s="72"/>
      <c r="DK1464" s="72"/>
      <c r="DL1464" s="72"/>
    </row>
    <row r="1465" spans="1:117" x14ac:dyDescent="0.4">
      <c r="B1465" s="8"/>
      <c r="C1465" s="8"/>
      <c r="D1465" t="s">
        <v>769</v>
      </c>
      <c r="E1465" s="8" t="str">
        <f t="shared" ref="E1465:E1467" si="1840">ROW()&amp;" "&amp;D1465</f>
        <v>1465 FAPPER-S</v>
      </c>
      <c r="G1465" s="95" t="str">
        <f>G1467&amp;":"</f>
        <v>Capital expenditures - Revenue driven PP&amp;E:</v>
      </c>
      <c r="S1465" s="72"/>
      <c r="T1465" s="72"/>
      <c r="U1465" s="72"/>
      <c r="V1465" s="72"/>
      <c r="W1465" s="72"/>
      <c r="X1465" s="72"/>
      <c r="Y1465" s="72"/>
      <c r="Z1465" s="72"/>
      <c r="AA1465" s="72"/>
      <c r="AB1465" s="72"/>
      <c r="AC1465" s="72"/>
      <c r="AD1465" s="72"/>
      <c r="AE1465" s="72"/>
      <c r="AF1465" s="72"/>
      <c r="AG1465" s="72"/>
      <c r="AH1465" s="72"/>
      <c r="AI1465" s="72"/>
      <c r="AJ1465" s="72"/>
      <c r="AK1465" s="72"/>
      <c r="AL1465" s="72"/>
      <c r="AM1465" s="72"/>
      <c r="AN1465" s="72"/>
      <c r="AO1465" s="72"/>
      <c r="AP1465" s="72"/>
      <c r="AQ1465" s="72"/>
      <c r="AR1465" s="72"/>
      <c r="AS1465" s="72"/>
      <c r="AT1465" s="72"/>
      <c r="AU1465" s="72"/>
      <c r="AV1465" s="72"/>
      <c r="AW1465" s="72"/>
      <c r="AX1465" s="72"/>
      <c r="AY1465" s="72"/>
      <c r="AZ1465" s="72"/>
      <c r="BA1465" s="72"/>
      <c r="BB1465" s="72"/>
      <c r="BC1465" s="72"/>
      <c r="BD1465" s="72"/>
      <c r="BE1465" s="72"/>
      <c r="BF1465" s="72"/>
      <c r="BG1465" s="72"/>
      <c r="BH1465" s="72"/>
      <c r="BI1465" s="72"/>
      <c r="BJ1465" s="72"/>
      <c r="BK1465" s="72"/>
      <c r="BL1465" s="72"/>
      <c r="BM1465" s="72"/>
      <c r="BN1465" s="72"/>
      <c r="BO1465" s="72"/>
      <c r="BP1465" s="72"/>
      <c r="BQ1465" s="72"/>
      <c r="BR1465" s="72"/>
      <c r="BS1465" s="72"/>
      <c r="BT1465" s="72"/>
      <c r="BU1465" s="72"/>
      <c r="BV1465" s="72"/>
      <c r="BW1465" s="72"/>
      <c r="BX1465" s="72"/>
      <c r="BY1465" s="72"/>
      <c r="BZ1465" s="72"/>
      <c r="CA1465" s="72"/>
      <c r="CB1465" s="72"/>
      <c r="CC1465" s="72"/>
      <c r="CD1465" s="72"/>
      <c r="CE1465" s="72"/>
      <c r="CF1465" s="72"/>
      <c r="CG1465" s="72"/>
      <c r="CH1465" s="72"/>
      <c r="CI1465" s="72"/>
      <c r="CJ1465" s="72"/>
      <c r="CK1465" s="72"/>
      <c r="CL1465" s="72"/>
      <c r="CO1465" s="72"/>
      <c r="CP1465" s="72"/>
      <c r="CQ1465" s="72"/>
      <c r="CR1465" s="72"/>
      <c r="CS1465" s="72"/>
      <c r="CT1465" s="72"/>
      <c r="CU1465" s="72"/>
      <c r="CV1465" s="72"/>
      <c r="CW1465" s="72"/>
      <c r="CX1465" s="72"/>
      <c r="CY1465" s="72"/>
      <c r="CZ1465" s="72"/>
      <c r="DA1465" s="72"/>
      <c r="DB1465" s="72"/>
      <c r="DC1465" s="72"/>
      <c r="DD1465" s="72"/>
      <c r="DE1465" s="72"/>
      <c r="DF1465" s="72"/>
      <c r="DG1465" s="72"/>
      <c r="DH1465" s="72"/>
      <c r="DI1465" s="72"/>
      <c r="DJ1465" s="72"/>
      <c r="DK1465" s="72"/>
      <c r="DL1465" s="72"/>
    </row>
    <row r="1466" spans="1:117" x14ac:dyDescent="0.4">
      <c r="B1466" s="8" t="str">
        <f>E1466</f>
        <v>1466 FAPPER-S</v>
      </c>
      <c r="C1466" s="8"/>
      <c r="D1466" t="s">
        <v>769</v>
      </c>
      <c r="E1466" s="8" t="str">
        <f t="shared" si="1782"/>
        <v>1466 FAPPER-S</v>
      </c>
      <c r="G1466" s="145" t="s">
        <v>736</v>
      </c>
      <c r="K1466" s="18">
        <v>10</v>
      </c>
      <c r="L1466" s="18">
        <v>10</v>
      </c>
      <c r="M1466" s="18">
        <v>10</v>
      </c>
      <c r="N1466" s="18">
        <v>10</v>
      </c>
      <c r="O1466" s="18">
        <v>10</v>
      </c>
      <c r="P1466" s="18">
        <v>10</v>
      </c>
      <c r="S1466" s="147" cm="1">
        <f t="array" ref="S1466">INDEX($K:$Q,ROW(),MATCH(S$3,$K$2:$Q$2,0))</f>
        <v>10</v>
      </c>
      <c r="T1466" s="147" cm="1">
        <f t="array" ref="T1466">INDEX($K:$Q,ROW(),MATCH(T$3,$K$2:$Q$2,0))</f>
        <v>10</v>
      </c>
      <c r="U1466" s="147" cm="1">
        <f t="array" ref="U1466">INDEX($K:$Q,ROW(),MATCH(U$3,$K$2:$Q$2,0))</f>
        <v>10</v>
      </c>
      <c r="V1466" s="147" cm="1">
        <f t="array" ref="V1466">INDEX($K:$Q,ROW(),MATCH(V$3,$K$2:$Q$2,0))</f>
        <v>10</v>
      </c>
      <c r="W1466" s="147" cm="1">
        <f t="array" ref="W1466">INDEX($K:$Q,ROW(),MATCH(W$3,$K$2:$Q$2,0))</f>
        <v>10</v>
      </c>
      <c r="X1466" s="147" cm="1">
        <f t="array" ref="X1466">INDEX($K:$Q,ROW(),MATCH(X$3,$K$2:$Q$2,0))</f>
        <v>10</v>
      </c>
      <c r="Y1466" s="147" cm="1">
        <f t="array" ref="Y1466">INDEX($K:$Q,ROW(),MATCH(Y$3,$K$2:$Q$2,0))</f>
        <v>10</v>
      </c>
      <c r="Z1466" s="147" cm="1">
        <f t="array" ref="Z1466">INDEX($K:$Q,ROW(),MATCH(Z$3,$K$2:$Q$2,0))</f>
        <v>10</v>
      </c>
      <c r="AA1466" s="147" cm="1">
        <f t="array" ref="AA1466">INDEX($K:$Q,ROW(),MATCH(AA$3,$K$2:$Q$2,0))</f>
        <v>10</v>
      </c>
      <c r="AB1466" s="147" cm="1">
        <f t="array" ref="AB1466">INDEX($K:$Q,ROW(),MATCH(AB$3,$K$2:$Q$2,0))</f>
        <v>10</v>
      </c>
      <c r="AC1466" s="147" cm="1">
        <f t="array" ref="AC1466">INDEX($K:$Q,ROW(),MATCH(AC$3,$K$2:$Q$2,0))</f>
        <v>10</v>
      </c>
      <c r="AD1466" s="147" cm="1">
        <f t="array" ref="AD1466">INDEX($K:$Q,ROW(),MATCH(AD$3,$K$2:$Q$2,0))</f>
        <v>10</v>
      </c>
      <c r="AE1466" s="147" cm="1">
        <f t="array" ref="AE1466">INDEX($K:$Q,ROW(),MATCH(AE$3,$K$2:$Q$2,0))</f>
        <v>10</v>
      </c>
      <c r="AF1466" s="147" cm="1">
        <f t="array" ref="AF1466">INDEX($K:$Q,ROW(),MATCH(AF$3,$K$2:$Q$2,0))</f>
        <v>10</v>
      </c>
      <c r="AG1466" s="147" cm="1">
        <f t="array" ref="AG1466">INDEX($K:$Q,ROW(),MATCH(AG$3,$K$2:$Q$2,0))</f>
        <v>10</v>
      </c>
      <c r="AH1466" s="147" cm="1">
        <f t="array" ref="AH1466">INDEX($K:$Q,ROW(),MATCH(AH$3,$K$2:$Q$2,0))</f>
        <v>10</v>
      </c>
      <c r="AI1466" s="147" cm="1">
        <f t="array" ref="AI1466">INDEX($K:$Q,ROW(),MATCH(AI$3,$K$2:$Q$2,0))</f>
        <v>10</v>
      </c>
      <c r="AJ1466" s="147" cm="1">
        <f t="array" ref="AJ1466">INDEX($K:$Q,ROW(),MATCH(AJ$3,$K$2:$Q$2,0))</f>
        <v>10</v>
      </c>
      <c r="AK1466" s="147" cm="1">
        <f t="array" ref="AK1466">INDEX($K:$Q,ROW(),MATCH(AK$3,$K$2:$Q$2,0))</f>
        <v>10</v>
      </c>
      <c r="AL1466" s="147" cm="1">
        <f t="array" ref="AL1466">INDEX($K:$Q,ROW(),MATCH(AL$3,$K$2:$Q$2,0))</f>
        <v>10</v>
      </c>
      <c r="AM1466" s="147" cm="1">
        <f t="array" ref="AM1466">INDEX($K:$Q,ROW(),MATCH(AM$3,$K$2:$Q$2,0))</f>
        <v>10</v>
      </c>
      <c r="AN1466" s="147" cm="1">
        <f t="array" ref="AN1466">INDEX($K:$Q,ROW(),MATCH(AN$3,$K$2:$Q$2,0))</f>
        <v>10</v>
      </c>
      <c r="AO1466" s="147" cm="1">
        <f t="array" ref="AO1466">INDEX($K:$Q,ROW(),MATCH(AO$3,$K$2:$Q$2,0))</f>
        <v>10</v>
      </c>
      <c r="AP1466" s="147" cm="1">
        <f t="array" ref="AP1466">INDEX($K:$Q,ROW(),MATCH(AP$3,$K$2:$Q$2,0))</f>
        <v>10</v>
      </c>
      <c r="AQ1466" s="147" cm="1">
        <f t="array" ref="AQ1466">INDEX($K:$Q,ROW(),MATCH(AQ$3,$K$2:$Q$2,0))</f>
        <v>10</v>
      </c>
      <c r="AR1466" s="147" cm="1">
        <f t="array" ref="AR1466">INDEX($K:$Q,ROW(),MATCH(AR$3,$K$2:$Q$2,0))</f>
        <v>10</v>
      </c>
      <c r="AS1466" s="147" cm="1">
        <f t="array" ref="AS1466">INDEX($K:$Q,ROW(),MATCH(AS$3,$K$2:$Q$2,0))</f>
        <v>10</v>
      </c>
      <c r="AT1466" s="147" cm="1">
        <f t="array" ref="AT1466">INDEX($K:$Q,ROW(),MATCH(AT$3,$K$2:$Q$2,0))</f>
        <v>10</v>
      </c>
      <c r="AU1466" s="147" cm="1">
        <f t="array" ref="AU1466">INDEX($K:$Q,ROW(),MATCH(AU$3,$K$2:$Q$2,0))</f>
        <v>10</v>
      </c>
      <c r="AV1466" s="147" cm="1">
        <f t="array" ref="AV1466">INDEX($K:$Q,ROW(),MATCH(AV$3,$K$2:$Q$2,0))</f>
        <v>10</v>
      </c>
      <c r="AW1466" s="147" cm="1">
        <f t="array" ref="AW1466">INDEX($K:$Q,ROW(),MATCH(AW$3,$K$2:$Q$2,0))</f>
        <v>10</v>
      </c>
      <c r="AX1466" s="147" cm="1">
        <f t="array" ref="AX1466">INDEX($K:$Q,ROW(),MATCH(AX$3,$K$2:$Q$2,0))</f>
        <v>10</v>
      </c>
      <c r="AY1466" s="147" cm="1">
        <f t="array" ref="AY1466">INDEX($K:$Q,ROW(),MATCH(AY$3,$K$2:$Q$2,0))</f>
        <v>10</v>
      </c>
      <c r="AZ1466" s="147" cm="1">
        <f t="array" ref="AZ1466">INDEX($K:$Q,ROW(),MATCH(AZ$3,$K$2:$Q$2,0))</f>
        <v>10</v>
      </c>
      <c r="BA1466" s="147" cm="1">
        <f t="array" ref="BA1466">INDEX($K:$Q,ROW(),MATCH(BA$3,$K$2:$Q$2,0))</f>
        <v>10</v>
      </c>
      <c r="BB1466" s="147" cm="1">
        <f t="array" ref="BB1466">INDEX($K:$Q,ROW(),MATCH(BB$3,$K$2:$Q$2,0))</f>
        <v>10</v>
      </c>
      <c r="BC1466" s="147" cm="1">
        <f t="array" ref="BC1466">INDEX($K:$Q,ROW(),MATCH(BC$3,$K$2:$Q$2,0))</f>
        <v>10</v>
      </c>
      <c r="BD1466" s="147" cm="1">
        <f t="array" ref="BD1466">INDEX($K:$Q,ROW(),MATCH(BD$3,$K$2:$Q$2,0))</f>
        <v>10</v>
      </c>
      <c r="BE1466" s="147" cm="1">
        <f t="array" ref="BE1466">INDEX($K:$Q,ROW(),MATCH(BE$3,$K$2:$Q$2,0))</f>
        <v>10</v>
      </c>
      <c r="BF1466" s="147" cm="1">
        <f t="array" ref="BF1466">INDEX($K:$Q,ROW(),MATCH(BF$3,$K$2:$Q$2,0))</f>
        <v>10</v>
      </c>
      <c r="BG1466" s="147" cm="1">
        <f t="array" ref="BG1466">INDEX($K:$Q,ROW(),MATCH(BG$3,$K$2:$Q$2,0))</f>
        <v>10</v>
      </c>
      <c r="BH1466" s="147" cm="1">
        <f t="array" ref="BH1466">INDEX($K:$Q,ROW(),MATCH(BH$3,$K$2:$Q$2,0))</f>
        <v>10</v>
      </c>
      <c r="BI1466" s="147" cm="1">
        <f t="array" ref="BI1466">INDEX($K:$Q,ROW(),MATCH(BI$3,$K$2:$Q$2,0))</f>
        <v>10</v>
      </c>
      <c r="BJ1466" s="147" cm="1">
        <f t="array" ref="BJ1466">INDEX($K:$Q,ROW(),MATCH(BJ$3,$K$2:$Q$2,0))</f>
        <v>10</v>
      </c>
      <c r="BK1466" s="147" cm="1">
        <f t="array" ref="BK1466">INDEX($K:$Q,ROW(),MATCH(BK$3,$K$2:$Q$2,0))</f>
        <v>10</v>
      </c>
      <c r="BL1466" s="147" cm="1">
        <f t="array" ref="BL1466">INDEX($K:$Q,ROW(),MATCH(BL$3,$K$2:$Q$2,0))</f>
        <v>10</v>
      </c>
      <c r="BM1466" s="147" cm="1">
        <f t="array" ref="BM1466">INDEX($K:$Q,ROW(),MATCH(BM$3,$K$2:$Q$2,0))</f>
        <v>10</v>
      </c>
      <c r="BN1466" s="147" cm="1">
        <f t="array" ref="BN1466">INDEX($K:$Q,ROW(),MATCH(BN$3,$K$2:$Q$2,0))</f>
        <v>10</v>
      </c>
      <c r="BO1466" s="147" cm="1">
        <f t="array" ref="BO1466">INDEX($K:$Q,ROW(),MATCH(BO$3,$K$2:$Q$2,0))</f>
        <v>10</v>
      </c>
      <c r="BP1466" s="147" cm="1">
        <f t="array" ref="BP1466">INDEX($K:$Q,ROW(),MATCH(BP$3,$K$2:$Q$2,0))</f>
        <v>10</v>
      </c>
      <c r="BQ1466" s="147" cm="1">
        <f t="array" ref="BQ1466">INDEX($K:$Q,ROW(),MATCH(BQ$3,$K$2:$Q$2,0))</f>
        <v>10</v>
      </c>
      <c r="BR1466" s="147" cm="1">
        <f t="array" ref="BR1466">INDEX($K:$Q,ROW(),MATCH(BR$3,$K$2:$Q$2,0))</f>
        <v>10</v>
      </c>
      <c r="BS1466" s="147" cm="1">
        <f t="array" ref="BS1466">INDEX($K:$Q,ROW(),MATCH(BS$3,$K$2:$Q$2,0))</f>
        <v>10</v>
      </c>
      <c r="BT1466" s="147" cm="1">
        <f t="array" ref="BT1466">INDEX($K:$Q,ROW(),MATCH(BT$3,$K$2:$Q$2,0))</f>
        <v>10</v>
      </c>
      <c r="BU1466" s="147" cm="1">
        <f t="array" ref="BU1466">INDEX($K:$Q,ROW(),MATCH(BU$3,$K$2:$Q$2,0))</f>
        <v>10</v>
      </c>
      <c r="BV1466" s="147" cm="1">
        <f t="array" ref="BV1466">INDEX($K:$Q,ROW(),MATCH(BV$3,$K$2:$Q$2,0))</f>
        <v>10</v>
      </c>
      <c r="BW1466" s="147" cm="1">
        <f t="array" ref="BW1466">INDEX($K:$Q,ROW(),MATCH(BW$3,$K$2:$Q$2,0))</f>
        <v>10</v>
      </c>
      <c r="BX1466" s="147" cm="1">
        <f t="array" ref="BX1466">INDEX($K:$Q,ROW(),MATCH(BX$3,$K$2:$Q$2,0))</f>
        <v>10</v>
      </c>
      <c r="BY1466" s="147" cm="1">
        <f t="array" ref="BY1466">INDEX($K:$Q,ROW(),MATCH(BY$3,$K$2:$Q$2,0))</f>
        <v>10</v>
      </c>
      <c r="BZ1466" s="147" cm="1">
        <f t="array" ref="BZ1466">INDEX($K:$Q,ROW(),MATCH(BZ$3,$K$2:$Q$2,0))</f>
        <v>10</v>
      </c>
      <c r="CA1466" s="147" cm="1">
        <f t="array" ref="CA1466">INDEX($K:$Q,ROW(),MATCH(CA$3,$K$2:$Q$2,0))</f>
        <v>10</v>
      </c>
      <c r="CB1466" s="147" cm="1">
        <f t="array" ref="CB1466">INDEX($K:$Q,ROW(),MATCH(CB$3,$K$2:$Q$2,0))</f>
        <v>10</v>
      </c>
      <c r="CC1466" s="147" cm="1">
        <f t="array" ref="CC1466">INDEX($K:$Q,ROW(),MATCH(CC$3,$K$2:$Q$2,0))</f>
        <v>10</v>
      </c>
      <c r="CD1466" s="147" cm="1">
        <f t="array" ref="CD1466">INDEX($K:$Q,ROW(),MATCH(CD$3,$K$2:$Q$2,0))</f>
        <v>10</v>
      </c>
      <c r="CE1466" s="147" cm="1">
        <f t="array" ref="CE1466">INDEX($K:$Q,ROW(),MATCH(CE$3,$K$2:$Q$2,0))</f>
        <v>10</v>
      </c>
      <c r="CF1466" s="147" cm="1">
        <f t="array" ref="CF1466">INDEX($K:$Q,ROW(),MATCH(CF$3,$K$2:$Q$2,0))</f>
        <v>10</v>
      </c>
      <c r="CG1466" s="147" cm="1">
        <f t="array" ref="CG1466">INDEX($K:$Q,ROW(),MATCH(CG$3,$K$2:$Q$2,0))</f>
        <v>10</v>
      </c>
      <c r="CH1466" s="147" cm="1">
        <f t="array" ref="CH1466">INDEX($K:$Q,ROW(),MATCH(CH$3,$K$2:$Q$2,0))</f>
        <v>10</v>
      </c>
      <c r="CI1466" s="147" cm="1">
        <f t="array" ref="CI1466">INDEX($K:$Q,ROW(),MATCH(CI$3,$K$2:$Q$2,0))</f>
        <v>10</v>
      </c>
      <c r="CJ1466" s="147" cm="1">
        <f t="array" ref="CJ1466">INDEX($K:$Q,ROW(),MATCH(CJ$3,$K$2:$Q$2,0))</f>
        <v>10</v>
      </c>
      <c r="CK1466" s="147" cm="1">
        <f t="array" ref="CK1466">INDEX($K:$Q,ROW(),MATCH(CK$3,$K$2:$Q$2,0))</f>
        <v>10</v>
      </c>
      <c r="CL1466" s="147" cm="1">
        <f t="array" ref="CL1466">INDEX($K:$Q,ROW(),MATCH(CL$3,$K$2:$Q$2,0))</f>
        <v>10</v>
      </c>
      <c r="CO1466" s="147" t="e" cm="1">
        <f t="array" ref="CO1466">INDEX($K:$Q,ROW(),MATCH(CO$3,$K$2:$Q$2,0))</f>
        <v>#N/A</v>
      </c>
      <c r="CP1466" s="147" t="e" cm="1">
        <f t="array" ref="CP1466">INDEX($K:$Q,ROW(),MATCH(CP$3,$K$2:$Q$2,0))</f>
        <v>#N/A</v>
      </c>
      <c r="CQ1466" s="147" t="e" cm="1">
        <f t="array" ref="CQ1466">INDEX($K:$Q,ROW(),MATCH(CQ$3,$K$2:$Q$2,0))</f>
        <v>#N/A</v>
      </c>
      <c r="CR1466" s="147" t="e" cm="1">
        <f t="array" ref="CR1466">INDEX($K:$Q,ROW(),MATCH(CR$3,$K$2:$Q$2,0))</f>
        <v>#N/A</v>
      </c>
      <c r="CS1466" s="147" t="e" cm="1">
        <f t="array" ref="CS1466">INDEX($K:$Q,ROW(),MATCH(CS$3,$K$2:$Q$2,0))</f>
        <v>#N/A</v>
      </c>
      <c r="CT1466" s="147" t="e" cm="1">
        <f t="array" ref="CT1466">INDEX($K:$Q,ROW(),MATCH(CT$3,$K$2:$Q$2,0))</f>
        <v>#N/A</v>
      </c>
      <c r="CU1466" s="147" t="e" cm="1">
        <f t="array" ref="CU1466">INDEX($K:$Q,ROW(),MATCH(CU$3,$K$2:$Q$2,0))</f>
        <v>#N/A</v>
      </c>
      <c r="CV1466" s="147" t="e" cm="1">
        <f t="array" ref="CV1466">INDEX($K:$Q,ROW(),MATCH(CV$3,$K$2:$Q$2,0))</f>
        <v>#N/A</v>
      </c>
      <c r="CW1466" s="147" t="e" cm="1">
        <f t="array" ref="CW1466">INDEX($K:$Q,ROW(),MATCH(CW$3,$K$2:$Q$2,0))</f>
        <v>#N/A</v>
      </c>
      <c r="CX1466" s="147" t="e" cm="1">
        <f t="array" ref="CX1466">INDEX($K:$Q,ROW(),MATCH(CX$3,$K$2:$Q$2,0))</f>
        <v>#N/A</v>
      </c>
      <c r="CY1466" s="147" t="e" cm="1">
        <f t="array" ref="CY1466">INDEX($K:$Q,ROW(),MATCH(CY$3,$K$2:$Q$2,0))</f>
        <v>#N/A</v>
      </c>
      <c r="CZ1466" s="147" t="e" cm="1">
        <f t="array" ref="CZ1466">INDEX($K:$Q,ROW(),MATCH(CZ$3,$K$2:$Q$2,0))</f>
        <v>#N/A</v>
      </c>
      <c r="DA1466" s="147" t="e" cm="1">
        <f t="array" ref="DA1466">INDEX($K:$Q,ROW(),MATCH(DA$3,$K$2:$Q$2,0))</f>
        <v>#N/A</v>
      </c>
      <c r="DB1466" s="147" t="e" cm="1">
        <f t="array" ref="DB1466">INDEX($K:$Q,ROW(),MATCH(DB$3,$K$2:$Q$2,0))</f>
        <v>#N/A</v>
      </c>
      <c r="DC1466" s="147" t="e" cm="1">
        <f t="array" ref="DC1466">INDEX($K:$Q,ROW(),MATCH(DC$3,$K$2:$Q$2,0))</f>
        <v>#N/A</v>
      </c>
      <c r="DD1466" s="147" t="e" cm="1">
        <f t="array" ref="DD1466">INDEX($K:$Q,ROW(),MATCH(DD$3,$K$2:$Q$2,0))</f>
        <v>#N/A</v>
      </c>
      <c r="DE1466" s="147" t="e" cm="1">
        <f t="array" ref="DE1466">INDEX($K:$Q,ROW(),MATCH(DE$3,$K$2:$Q$2,0))</f>
        <v>#N/A</v>
      </c>
      <c r="DF1466" s="147" t="e" cm="1">
        <f t="array" ref="DF1466">INDEX($K:$Q,ROW(),MATCH(DF$3,$K$2:$Q$2,0))</f>
        <v>#N/A</v>
      </c>
      <c r="DG1466" s="147" t="e" cm="1">
        <f t="array" ref="DG1466">INDEX($K:$Q,ROW(),MATCH(DG$3,$K$2:$Q$2,0))</f>
        <v>#N/A</v>
      </c>
      <c r="DH1466" s="147" t="e" cm="1">
        <f t="array" ref="DH1466">INDEX($K:$Q,ROW(),MATCH(DH$3,$K$2:$Q$2,0))</f>
        <v>#N/A</v>
      </c>
      <c r="DI1466" s="147" t="e" cm="1">
        <f t="array" ref="DI1466">INDEX($K:$Q,ROW(),MATCH(DI$3,$K$2:$Q$2,0))</f>
        <v>#N/A</v>
      </c>
      <c r="DJ1466" s="147" t="e" cm="1">
        <f t="array" ref="DJ1466">INDEX($K:$Q,ROW(),MATCH(DJ$3,$K$2:$Q$2,0))</f>
        <v>#N/A</v>
      </c>
      <c r="DK1466" s="147" t="e" cm="1">
        <f t="array" ref="DK1466">INDEX($K:$Q,ROW(),MATCH(DK$3,$K$2:$Q$2,0))</f>
        <v>#N/A</v>
      </c>
      <c r="DL1466" s="147" t="e" cm="1">
        <f t="array" ref="DL1466">INDEX($K:$Q,ROW(),MATCH(DL$3,$K$2:$Q$2,0))</f>
        <v>#N/A</v>
      </c>
    </row>
    <row r="1467" spans="1:117" s="27" customFormat="1" x14ac:dyDescent="0.4">
      <c r="B1467" s="9"/>
      <c r="C1467" s="8" t="s">
        <v>235</v>
      </c>
      <c r="D1467" t="s">
        <v>769</v>
      </c>
      <c r="E1467" s="8" t="str">
        <f t="shared" si="1782"/>
        <v>1467 FAPPER-S</v>
      </c>
      <c r="G1467" s="126" t="str">
        <f>"Capital expenditures - "&amp;SUBSTITUTE(G1460,":","")</f>
        <v>Capital expenditures - Revenue driven PP&amp;E</v>
      </c>
      <c r="I1467" s="180"/>
      <c r="J1467" s="180"/>
      <c r="K1467" s="118">
        <f ca="1">SUMIF($3:$3,K$2,1467:1467)</f>
        <v>-120</v>
      </c>
      <c r="L1467" s="118">
        <f ca="1">SUMIF($3:$3,L$2,1467:1467)</f>
        <v>-120</v>
      </c>
      <c r="M1467" s="118">
        <f ca="1">SUMIF($3:$3,M$2,1467:1467)</f>
        <v>-120</v>
      </c>
      <c r="N1467" s="118">
        <f ca="1">SUMIF($3:$3,N$2,1467:1467)</f>
        <v>-120</v>
      </c>
      <c r="O1467" s="118">
        <f ca="1">SUMIF($3:$3,O$2,1467:1467)</f>
        <v>-120</v>
      </c>
      <c r="P1467" s="118">
        <f ca="1">SUMIF($3:$3,P$2,1467:1467)</f>
        <v>-120</v>
      </c>
      <c r="Q1467"/>
      <c r="R1467" s="33"/>
      <c r="S1467" s="148" cm="1">
        <f t="array" aca="1" ref="S1467" ca="1">-S1466*INDIRECT(S1454)/10000</f>
        <v>-10</v>
      </c>
      <c r="T1467" s="148" cm="1">
        <f t="array" aca="1" ref="T1467" ca="1">-T1466*INDIRECT(T1454)/10000</f>
        <v>-10</v>
      </c>
      <c r="U1467" s="148" cm="1">
        <f t="array" aca="1" ref="U1467" ca="1">-U1466*INDIRECT(U1454)/10000</f>
        <v>-10</v>
      </c>
      <c r="V1467" s="148" cm="1">
        <f t="array" aca="1" ref="V1467" ca="1">-V1466*INDIRECT(V1454)/10000</f>
        <v>-10</v>
      </c>
      <c r="W1467" s="148" cm="1">
        <f t="array" aca="1" ref="W1467" ca="1">-W1466*INDIRECT(W1454)/10000</f>
        <v>-10</v>
      </c>
      <c r="X1467" s="148" cm="1">
        <f t="array" aca="1" ref="X1467" ca="1">-X1466*INDIRECT(X1454)/10000</f>
        <v>-10</v>
      </c>
      <c r="Y1467" s="148" cm="1">
        <f t="array" aca="1" ref="Y1467" ca="1">-Y1466*INDIRECT(Y1454)/10000</f>
        <v>-10</v>
      </c>
      <c r="Z1467" s="148" cm="1">
        <f t="array" aca="1" ref="Z1467" ca="1">-Z1466*INDIRECT(Z1454)/10000</f>
        <v>-10</v>
      </c>
      <c r="AA1467" s="148" cm="1">
        <f t="array" aca="1" ref="AA1467" ca="1">-AA1466*INDIRECT(AA1454)/10000</f>
        <v>-10</v>
      </c>
      <c r="AB1467" s="148" cm="1">
        <f t="array" aca="1" ref="AB1467" ca="1">-AB1466*INDIRECT(AB1454)/10000</f>
        <v>-10</v>
      </c>
      <c r="AC1467" s="148" cm="1">
        <f t="array" aca="1" ref="AC1467" ca="1">-AC1466*INDIRECT(AC1454)/10000</f>
        <v>-10</v>
      </c>
      <c r="AD1467" s="148" cm="1">
        <f t="array" aca="1" ref="AD1467" ca="1">-AD1466*INDIRECT(AD1454)/10000</f>
        <v>-10</v>
      </c>
      <c r="AE1467" s="148" cm="1">
        <f t="array" aca="1" ref="AE1467" ca="1">-AE1466*INDIRECT(AE1454)/10000</f>
        <v>-10</v>
      </c>
      <c r="AF1467" s="148" cm="1">
        <f t="array" aca="1" ref="AF1467" ca="1">-AF1466*INDIRECT(AF1454)/10000</f>
        <v>-10</v>
      </c>
      <c r="AG1467" s="148" cm="1">
        <f t="array" aca="1" ref="AG1467" ca="1">-AG1466*INDIRECT(AG1454)/10000</f>
        <v>-10</v>
      </c>
      <c r="AH1467" s="148" cm="1">
        <f t="array" aca="1" ref="AH1467" ca="1">-AH1466*INDIRECT(AH1454)/10000</f>
        <v>-10</v>
      </c>
      <c r="AI1467" s="148" cm="1">
        <f t="array" aca="1" ref="AI1467" ca="1">-AI1466*INDIRECT(AI1454)/10000</f>
        <v>-10</v>
      </c>
      <c r="AJ1467" s="148" cm="1">
        <f t="array" aca="1" ref="AJ1467" ca="1">-AJ1466*INDIRECT(AJ1454)/10000</f>
        <v>-10</v>
      </c>
      <c r="AK1467" s="148" cm="1">
        <f t="array" aca="1" ref="AK1467" ca="1">-AK1466*INDIRECT(AK1454)/10000</f>
        <v>-10</v>
      </c>
      <c r="AL1467" s="148" cm="1">
        <f t="array" aca="1" ref="AL1467" ca="1">-AL1466*INDIRECT(AL1454)/10000</f>
        <v>-10</v>
      </c>
      <c r="AM1467" s="148" cm="1">
        <f t="array" aca="1" ref="AM1467" ca="1">-AM1466*INDIRECT(AM1454)/10000</f>
        <v>-10</v>
      </c>
      <c r="AN1467" s="148" cm="1">
        <f t="array" aca="1" ref="AN1467" ca="1">-AN1466*INDIRECT(AN1454)/10000</f>
        <v>-10</v>
      </c>
      <c r="AO1467" s="148" cm="1">
        <f t="array" aca="1" ref="AO1467" ca="1">-AO1466*INDIRECT(AO1454)/10000</f>
        <v>-10</v>
      </c>
      <c r="AP1467" s="148" cm="1">
        <f t="array" aca="1" ref="AP1467" ca="1">-AP1466*INDIRECT(AP1454)/10000</f>
        <v>-10</v>
      </c>
      <c r="AQ1467" s="148" cm="1">
        <f t="array" aca="1" ref="AQ1467" ca="1">-AQ1466*INDIRECT(AQ1454)/10000</f>
        <v>-10</v>
      </c>
      <c r="AR1467" s="148" cm="1">
        <f t="array" aca="1" ref="AR1467" ca="1">-AR1466*INDIRECT(AR1454)/10000</f>
        <v>-10</v>
      </c>
      <c r="AS1467" s="148" cm="1">
        <f t="array" aca="1" ref="AS1467" ca="1">-AS1466*INDIRECT(AS1454)/10000</f>
        <v>-10</v>
      </c>
      <c r="AT1467" s="148" cm="1">
        <f t="array" aca="1" ref="AT1467" ca="1">-AT1466*INDIRECT(AT1454)/10000</f>
        <v>-10</v>
      </c>
      <c r="AU1467" s="148" cm="1">
        <f t="array" aca="1" ref="AU1467" ca="1">-AU1466*INDIRECT(AU1454)/10000</f>
        <v>-10</v>
      </c>
      <c r="AV1467" s="148" cm="1">
        <f t="array" aca="1" ref="AV1467" ca="1">-AV1466*INDIRECT(AV1454)/10000</f>
        <v>-10</v>
      </c>
      <c r="AW1467" s="148" cm="1">
        <f t="array" aca="1" ref="AW1467" ca="1">-AW1466*INDIRECT(AW1454)/10000</f>
        <v>-10</v>
      </c>
      <c r="AX1467" s="148" cm="1">
        <f t="array" aca="1" ref="AX1467" ca="1">-AX1466*INDIRECT(AX1454)/10000</f>
        <v>-10</v>
      </c>
      <c r="AY1467" s="148" cm="1">
        <f t="array" aca="1" ref="AY1467" ca="1">-AY1466*INDIRECT(AY1454)/10000</f>
        <v>-10</v>
      </c>
      <c r="AZ1467" s="148" cm="1">
        <f t="array" aca="1" ref="AZ1467" ca="1">-AZ1466*INDIRECT(AZ1454)/10000</f>
        <v>-10</v>
      </c>
      <c r="BA1467" s="148" cm="1">
        <f t="array" aca="1" ref="BA1467" ca="1">-BA1466*INDIRECT(BA1454)/10000</f>
        <v>-10</v>
      </c>
      <c r="BB1467" s="148" cm="1">
        <f t="array" aca="1" ref="BB1467" ca="1">-BB1466*INDIRECT(BB1454)/10000</f>
        <v>-10</v>
      </c>
      <c r="BC1467" s="148" cm="1">
        <f t="array" aca="1" ref="BC1467" ca="1">-BC1466*INDIRECT(BC1454)/10000</f>
        <v>-10</v>
      </c>
      <c r="BD1467" s="148" cm="1">
        <f t="array" aca="1" ref="BD1467" ca="1">-BD1466*INDIRECT(BD1454)/10000</f>
        <v>-10</v>
      </c>
      <c r="BE1467" s="148" cm="1">
        <f t="array" aca="1" ref="BE1467" ca="1">-BE1466*INDIRECT(BE1454)/10000</f>
        <v>-10</v>
      </c>
      <c r="BF1467" s="148" cm="1">
        <f t="array" aca="1" ref="BF1467" ca="1">-BF1466*INDIRECT(BF1454)/10000</f>
        <v>-10</v>
      </c>
      <c r="BG1467" s="148" cm="1">
        <f t="array" aca="1" ref="BG1467" ca="1">-BG1466*INDIRECT(BG1454)/10000</f>
        <v>-10</v>
      </c>
      <c r="BH1467" s="148" cm="1">
        <f t="array" aca="1" ref="BH1467" ca="1">-BH1466*INDIRECT(BH1454)/10000</f>
        <v>-10</v>
      </c>
      <c r="BI1467" s="148" cm="1">
        <f t="array" aca="1" ref="BI1467" ca="1">-BI1466*INDIRECT(BI1454)/10000</f>
        <v>-10</v>
      </c>
      <c r="BJ1467" s="148" cm="1">
        <f t="array" aca="1" ref="BJ1467" ca="1">-BJ1466*INDIRECT(BJ1454)/10000</f>
        <v>-10</v>
      </c>
      <c r="BK1467" s="148" cm="1">
        <f t="array" aca="1" ref="BK1467" ca="1">-BK1466*INDIRECT(BK1454)/10000</f>
        <v>-10</v>
      </c>
      <c r="BL1467" s="148" cm="1">
        <f t="array" aca="1" ref="BL1467" ca="1">-BL1466*INDIRECT(BL1454)/10000</f>
        <v>-10</v>
      </c>
      <c r="BM1467" s="148" cm="1">
        <f t="array" aca="1" ref="BM1467" ca="1">-BM1466*INDIRECT(BM1454)/10000</f>
        <v>-10</v>
      </c>
      <c r="BN1467" s="148" cm="1">
        <f t="array" aca="1" ref="BN1467" ca="1">-BN1466*INDIRECT(BN1454)/10000</f>
        <v>-10</v>
      </c>
      <c r="BO1467" s="148" cm="1">
        <f t="array" aca="1" ref="BO1467" ca="1">-BO1466*INDIRECT(BO1454)/10000</f>
        <v>-10</v>
      </c>
      <c r="BP1467" s="148" cm="1">
        <f t="array" aca="1" ref="BP1467" ca="1">-BP1466*INDIRECT(BP1454)/10000</f>
        <v>-10</v>
      </c>
      <c r="BQ1467" s="148" cm="1">
        <f t="array" aca="1" ref="BQ1467" ca="1">-BQ1466*INDIRECT(BQ1454)/10000</f>
        <v>-10</v>
      </c>
      <c r="BR1467" s="148" cm="1">
        <f t="array" aca="1" ref="BR1467" ca="1">-BR1466*INDIRECT(BR1454)/10000</f>
        <v>-10</v>
      </c>
      <c r="BS1467" s="148" cm="1">
        <f t="array" aca="1" ref="BS1467" ca="1">-BS1466*INDIRECT(BS1454)/10000</f>
        <v>-10</v>
      </c>
      <c r="BT1467" s="148" cm="1">
        <f t="array" aca="1" ref="BT1467" ca="1">-BT1466*INDIRECT(BT1454)/10000</f>
        <v>-10</v>
      </c>
      <c r="BU1467" s="148" cm="1">
        <f t="array" aca="1" ref="BU1467" ca="1">-BU1466*INDIRECT(BU1454)/10000</f>
        <v>-10</v>
      </c>
      <c r="BV1467" s="148" cm="1">
        <f t="array" aca="1" ref="BV1467" ca="1">-BV1466*INDIRECT(BV1454)/10000</f>
        <v>-10</v>
      </c>
      <c r="BW1467" s="148" cm="1">
        <f t="array" aca="1" ref="BW1467" ca="1">-BW1466*INDIRECT(BW1454)/10000</f>
        <v>-10</v>
      </c>
      <c r="BX1467" s="148" cm="1">
        <f t="array" aca="1" ref="BX1467" ca="1">-BX1466*INDIRECT(BX1454)/10000</f>
        <v>-10</v>
      </c>
      <c r="BY1467" s="148" cm="1">
        <f t="array" aca="1" ref="BY1467" ca="1">-BY1466*INDIRECT(BY1454)/10000</f>
        <v>-10</v>
      </c>
      <c r="BZ1467" s="148" cm="1">
        <f t="array" aca="1" ref="BZ1467" ca="1">-BZ1466*INDIRECT(BZ1454)/10000</f>
        <v>-10</v>
      </c>
      <c r="CA1467" s="148" cm="1">
        <f t="array" aca="1" ref="CA1467" ca="1">-CA1466*INDIRECT(CA1454)/10000</f>
        <v>-10</v>
      </c>
      <c r="CB1467" s="148" cm="1">
        <f t="array" aca="1" ref="CB1467" ca="1">-CB1466*INDIRECT(CB1454)/10000</f>
        <v>-10</v>
      </c>
      <c r="CC1467" s="148" cm="1">
        <f t="array" aca="1" ref="CC1467" ca="1">-CC1466*INDIRECT(CC1454)/10000</f>
        <v>-10</v>
      </c>
      <c r="CD1467" s="148" cm="1">
        <f t="array" aca="1" ref="CD1467" ca="1">-CD1466*INDIRECT(CD1454)/10000</f>
        <v>-10</v>
      </c>
      <c r="CE1467" s="148" cm="1">
        <f t="array" aca="1" ref="CE1467" ca="1">-CE1466*INDIRECT(CE1454)/10000</f>
        <v>-10</v>
      </c>
      <c r="CF1467" s="148" cm="1">
        <f t="array" aca="1" ref="CF1467" ca="1">-CF1466*INDIRECT(CF1454)/10000</f>
        <v>-10</v>
      </c>
      <c r="CG1467" s="148" cm="1">
        <f t="array" aca="1" ref="CG1467" ca="1">-CG1466*INDIRECT(CG1454)/10000</f>
        <v>-10</v>
      </c>
      <c r="CH1467" s="148" cm="1">
        <f t="array" aca="1" ref="CH1467" ca="1">-CH1466*INDIRECT(CH1454)/10000</f>
        <v>-10</v>
      </c>
      <c r="CI1467" s="148" cm="1">
        <f t="array" aca="1" ref="CI1467" ca="1">-CI1466*INDIRECT(CI1454)/10000</f>
        <v>-10</v>
      </c>
      <c r="CJ1467" s="148" cm="1">
        <f t="array" aca="1" ref="CJ1467" ca="1">-CJ1466*INDIRECT(CJ1454)/10000</f>
        <v>-10</v>
      </c>
      <c r="CK1467" s="148" cm="1">
        <f t="array" aca="1" ref="CK1467" ca="1">-CK1466*INDIRECT(CK1454)/10000</f>
        <v>-10</v>
      </c>
      <c r="CL1467" s="148" cm="1">
        <f t="array" aca="1" ref="CL1467" ca="1">-CL1466*INDIRECT(CL1454)/10000</f>
        <v>-10</v>
      </c>
      <c r="CM1467"/>
      <c r="CN1467" s="253"/>
      <c r="CO1467" s="148" t="e" cm="1">
        <f t="array" aca="1" ref="CO1467" ca="1">-CO1466*INDIRECT(CO1454)/10000</f>
        <v>#N/A</v>
      </c>
      <c r="CP1467" s="148" t="e" cm="1">
        <f t="array" aca="1" ref="CP1467" ca="1">-CP1466*INDIRECT(CP1454)/10000</f>
        <v>#N/A</v>
      </c>
      <c r="CQ1467" s="148" t="e" cm="1">
        <f t="array" aca="1" ref="CQ1467" ca="1">-CQ1466*INDIRECT(CQ1454)/10000</f>
        <v>#N/A</v>
      </c>
      <c r="CR1467" s="148" t="e" cm="1">
        <f t="array" aca="1" ref="CR1467" ca="1">-CR1466*INDIRECT(CR1454)/10000</f>
        <v>#N/A</v>
      </c>
      <c r="CS1467" s="148" t="e" cm="1">
        <f t="array" aca="1" ref="CS1467" ca="1">-CS1466*INDIRECT(CS1454)/10000</f>
        <v>#N/A</v>
      </c>
      <c r="CT1467" s="148" t="e" cm="1">
        <f t="array" aca="1" ref="CT1467" ca="1">-CT1466*INDIRECT(CT1454)/10000</f>
        <v>#N/A</v>
      </c>
      <c r="CU1467" s="148" t="e" cm="1">
        <f t="array" aca="1" ref="CU1467" ca="1">-CU1466*INDIRECT(CU1454)/10000</f>
        <v>#N/A</v>
      </c>
      <c r="CV1467" s="148" t="e" cm="1">
        <f t="array" aca="1" ref="CV1467" ca="1">-CV1466*INDIRECT(CV1454)/10000</f>
        <v>#N/A</v>
      </c>
      <c r="CW1467" s="148" t="e" cm="1">
        <f t="array" aca="1" ref="CW1467" ca="1">-CW1466*INDIRECT(CW1454)/10000</f>
        <v>#N/A</v>
      </c>
      <c r="CX1467" s="148" t="e" cm="1">
        <f t="array" aca="1" ref="CX1467" ca="1">-CX1466*INDIRECT(CX1454)/10000</f>
        <v>#N/A</v>
      </c>
      <c r="CY1467" s="148" t="e" cm="1">
        <f t="array" aca="1" ref="CY1467" ca="1">-CY1466*INDIRECT(CY1454)/10000</f>
        <v>#N/A</v>
      </c>
      <c r="CZ1467" s="148" t="e" cm="1">
        <f t="array" aca="1" ref="CZ1467" ca="1">-CZ1466*INDIRECT(CZ1454)/10000</f>
        <v>#N/A</v>
      </c>
      <c r="DA1467" s="148" t="e" cm="1">
        <f t="array" aca="1" ref="DA1467" ca="1">-DA1466*INDIRECT(DA1454)/10000</f>
        <v>#N/A</v>
      </c>
      <c r="DB1467" s="148" t="e" cm="1">
        <f t="array" aca="1" ref="DB1467" ca="1">-DB1466*INDIRECT(DB1454)/10000</f>
        <v>#N/A</v>
      </c>
      <c r="DC1467" s="148" t="e" cm="1">
        <f t="array" aca="1" ref="DC1467" ca="1">-DC1466*INDIRECT(DC1454)/10000</f>
        <v>#N/A</v>
      </c>
      <c r="DD1467" s="148" t="e" cm="1">
        <f t="array" aca="1" ref="DD1467" ca="1">-DD1466*INDIRECT(DD1454)/10000</f>
        <v>#N/A</v>
      </c>
      <c r="DE1467" s="148" t="e" cm="1">
        <f t="array" aca="1" ref="DE1467" ca="1">-DE1466*INDIRECT(DE1454)/10000</f>
        <v>#N/A</v>
      </c>
      <c r="DF1467" s="148" t="e" cm="1">
        <f t="array" aca="1" ref="DF1467" ca="1">-DF1466*INDIRECT(DF1454)/10000</f>
        <v>#N/A</v>
      </c>
      <c r="DG1467" s="148" t="e" cm="1">
        <f t="array" aca="1" ref="DG1467" ca="1">-DG1466*INDIRECT(DG1454)/10000</f>
        <v>#N/A</v>
      </c>
      <c r="DH1467" s="148" t="e" cm="1">
        <f t="array" aca="1" ref="DH1467" ca="1">-DH1466*INDIRECT(DH1454)/10000</f>
        <v>#N/A</v>
      </c>
      <c r="DI1467" s="148" t="e" cm="1">
        <f t="array" aca="1" ref="DI1467" ca="1">-DI1466*INDIRECT(DI1454)/10000</f>
        <v>#N/A</v>
      </c>
      <c r="DJ1467" s="148" t="e" cm="1">
        <f t="array" aca="1" ref="DJ1467" ca="1">-DJ1466*INDIRECT(DJ1454)/10000</f>
        <v>#N/A</v>
      </c>
      <c r="DK1467" s="148" t="e" cm="1">
        <f t="array" aca="1" ref="DK1467" ca="1">-DK1466*INDIRECT(DK1454)/10000</f>
        <v>#N/A</v>
      </c>
      <c r="DL1467" s="148" t="e" cm="1">
        <f t="array" aca="1" ref="DL1467" ca="1">-DL1466*INDIRECT(DL1454)/10000</f>
        <v>#N/A</v>
      </c>
      <c r="DM1467"/>
    </row>
    <row r="1468" spans="1:117" x14ac:dyDescent="0.4">
      <c r="B1468" s="8"/>
      <c r="C1468" s="8"/>
      <c r="D1468" t="s">
        <v>769</v>
      </c>
      <c r="E1468" s="8" t="str">
        <f t="shared" si="1782"/>
        <v>1468 FAPPER-S</v>
      </c>
      <c r="G1468" s="125"/>
      <c r="S1468" s="80"/>
      <c r="T1468" s="72"/>
      <c r="U1468" s="72"/>
      <c r="V1468" s="72"/>
      <c r="W1468" s="72"/>
      <c r="X1468" s="72"/>
      <c r="Y1468" s="72"/>
      <c r="Z1468" s="72"/>
      <c r="AA1468" s="72"/>
      <c r="AB1468" s="72"/>
      <c r="AC1468" s="72"/>
      <c r="AD1468" s="72"/>
      <c r="AE1468" s="72"/>
      <c r="AF1468" s="72"/>
      <c r="AG1468" s="72"/>
      <c r="AH1468" s="72"/>
      <c r="AI1468" s="72"/>
      <c r="AJ1468" s="72"/>
      <c r="AK1468" s="72"/>
      <c r="AL1468" s="72"/>
      <c r="AM1468" s="72"/>
      <c r="AN1468" s="72"/>
      <c r="AO1468" s="72"/>
      <c r="AP1468" s="72"/>
      <c r="AQ1468" s="72"/>
      <c r="AR1468" s="72"/>
      <c r="AS1468" s="72"/>
      <c r="AT1468" s="72"/>
      <c r="AU1468" s="72"/>
      <c r="AV1468" s="72"/>
      <c r="AW1468" s="72"/>
      <c r="AX1468" s="72"/>
      <c r="AY1468" s="72"/>
      <c r="AZ1468" s="72"/>
      <c r="BA1468" s="72"/>
      <c r="BB1468" s="72"/>
      <c r="BC1468" s="72"/>
      <c r="BD1468" s="72"/>
      <c r="BE1468" s="72"/>
      <c r="BF1468" s="72"/>
      <c r="BG1468" s="72"/>
      <c r="BH1468" s="72"/>
      <c r="BI1468" s="72"/>
      <c r="BJ1468" s="72"/>
      <c r="BK1468" s="72"/>
      <c r="BL1468" s="72"/>
      <c r="BM1468" s="72"/>
      <c r="BN1468" s="72"/>
      <c r="BO1468" s="72"/>
      <c r="BP1468" s="72"/>
      <c r="BQ1468" s="72"/>
      <c r="BR1468" s="72"/>
      <c r="BS1468" s="72"/>
      <c r="BT1468" s="72"/>
      <c r="BU1468" s="72"/>
      <c r="BV1468" s="72"/>
      <c r="BW1468" s="72"/>
      <c r="BX1468" s="72"/>
      <c r="BY1468" s="72"/>
      <c r="BZ1468" s="72"/>
      <c r="CA1468" s="72"/>
      <c r="CB1468" s="72"/>
      <c r="CC1468" s="72"/>
      <c r="CD1468" s="72"/>
      <c r="CE1468" s="72"/>
      <c r="CF1468" s="72"/>
      <c r="CG1468" s="72"/>
      <c r="CH1468" s="72"/>
      <c r="CI1468" s="72"/>
      <c r="CJ1468" s="72"/>
      <c r="CK1468" s="72"/>
      <c r="CL1468" s="72"/>
      <c r="CO1468" s="72"/>
      <c r="CP1468" s="72"/>
      <c r="CQ1468" s="72"/>
      <c r="CR1468" s="72"/>
      <c r="CS1468" s="72"/>
      <c r="CT1468" s="72"/>
      <c r="CU1468" s="72"/>
      <c r="CV1468" s="72"/>
      <c r="CW1468" s="72"/>
      <c r="CX1468" s="72"/>
      <c r="CY1468" s="72"/>
      <c r="CZ1468" s="72"/>
      <c r="DA1468" s="72"/>
      <c r="DB1468" s="72"/>
      <c r="DC1468" s="72"/>
      <c r="DD1468" s="72"/>
      <c r="DE1468" s="72"/>
      <c r="DF1468" s="72"/>
      <c r="DG1468" s="72"/>
      <c r="DH1468" s="72"/>
      <c r="DI1468" s="72"/>
      <c r="DJ1468" s="72"/>
      <c r="DK1468" s="72"/>
      <c r="DL1468" s="72"/>
    </row>
    <row r="1469" spans="1:117" x14ac:dyDescent="0.4">
      <c r="B1469" s="8"/>
      <c r="C1469" s="8"/>
      <c r="D1469" t="s">
        <v>769</v>
      </c>
      <c r="E1469" s="8" t="str">
        <f t="shared" si="1782"/>
        <v>1469 FAPPER-S</v>
      </c>
      <c r="G1469" s="95" t="s">
        <v>204</v>
      </c>
      <c r="H1469" s="12"/>
      <c r="S1469" s="72"/>
      <c r="T1469" s="72"/>
      <c r="U1469" s="72"/>
      <c r="V1469" s="72"/>
      <c r="W1469" s="72"/>
      <c r="X1469" s="72"/>
      <c r="Y1469" s="72"/>
      <c r="Z1469" s="72"/>
      <c r="AA1469" s="72"/>
      <c r="AB1469" s="72"/>
      <c r="AC1469" s="72"/>
      <c r="AD1469" s="72"/>
      <c r="AE1469" s="72"/>
      <c r="AF1469" s="72"/>
      <c r="AG1469" s="72"/>
      <c r="AH1469" s="72"/>
      <c r="AI1469" s="72"/>
      <c r="AJ1469" s="72"/>
      <c r="AK1469" s="72"/>
      <c r="AL1469" s="72"/>
      <c r="AM1469" s="72"/>
      <c r="AN1469" s="72"/>
      <c r="AO1469" s="72"/>
      <c r="AP1469" s="72"/>
      <c r="AQ1469" s="72"/>
      <c r="AR1469" s="72"/>
      <c r="AS1469" s="72"/>
      <c r="AT1469" s="72"/>
      <c r="AU1469" s="72"/>
      <c r="AV1469" s="72"/>
      <c r="AW1469" s="72"/>
      <c r="AX1469" s="72"/>
      <c r="AY1469" s="72"/>
      <c r="AZ1469" s="72"/>
      <c r="BA1469" s="72"/>
      <c r="BB1469" s="72"/>
      <c r="BC1469" s="72"/>
      <c r="BD1469" s="72"/>
      <c r="BE1469" s="72"/>
      <c r="BF1469" s="72"/>
      <c r="BG1469" s="72"/>
      <c r="BH1469" s="72"/>
      <c r="BI1469" s="72"/>
      <c r="BJ1469" s="72"/>
      <c r="BK1469" s="72"/>
      <c r="BL1469" s="72"/>
      <c r="BM1469" s="72"/>
      <c r="BN1469" s="72"/>
      <c r="BO1469" s="72"/>
      <c r="BP1469" s="72"/>
      <c r="BQ1469" s="72"/>
      <c r="BR1469" s="72"/>
      <c r="BS1469" s="72"/>
      <c r="BT1469" s="72"/>
      <c r="BU1469" s="72"/>
      <c r="BV1469" s="72"/>
      <c r="BW1469" s="72"/>
      <c r="BX1469" s="72"/>
      <c r="BY1469" s="72"/>
      <c r="BZ1469" s="72"/>
      <c r="CA1469" s="72"/>
      <c r="CB1469" s="72"/>
      <c r="CC1469" s="72"/>
      <c r="CD1469" s="72"/>
      <c r="CE1469" s="72"/>
      <c r="CF1469" s="72"/>
      <c r="CG1469" s="72"/>
      <c r="CH1469" s="72"/>
      <c r="CI1469" s="72"/>
      <c r="CJ1469" s="72"/>
      <c r="CK1469" s="72"/>
      <c r="CL1469" s="72"/>
      <c r="CO1469" s="72"/>
      <c r="CP1469" s="72"/>
      <c r="CQ1469" s="72"/>
      <c r="CR1469" s="72"/>
      <c r="CS1469" s="72"/>
      <c r="CT1469" s="72"/>
      <c r="CU1469" s="72"/>
      <c r="CV1469" s="72"/>
      <c r="CW1469" s="72"/>
      <c r="CX1469" s="72"/>
      <c r="CY1469" s="72"/>
      <c r="CZ1469" s="72"/>
      <c r="DA1469" s="72"/>
      <c r="DB1469" s="72"/>
      <c r="DC1469" s="72"/>
      <c r="DD1469" s="72"/>
      <c r="DE1469" s="72"/>
      <c r="DF1469" s="72"/>
      <c r="DG1469" s="72"/>
      <c r="DH1469" s="72"/>
      <c r="DI1469" s="72"/>
      <c r="DJ1469" s="72"/>
      <c r="DK1469" s="72"/>
      <c r="DL1469" s="72"/>
    </row>
    <row r="1470" spans="1:117" x14ac:dyDescent="0.4">
      <c r="B1470" s="8"/>
      <c r="C1470" s="8" t="s">
        <v>233</v>
      </c>
      <c r="D1470" t="s">
        <v>769</v>
      </c>
      <c r="E1470" s="8" t="str">
        <f t="shared" si="1782"/>
        <v>1470 FAPPER-S</v>
      </c>
      <c r="G1470" s="158" t="str">
        <f>"Depreciation - "&amp;SUBSTITUTE(G1460,":","")</f>
        <v>Depreciation - Revenue driven PP&amp;E</v>
      </c>
      <c r="I1470" s="80">
        <f>SUMIF($5:$5,I$2,1468:1468)</f>
        <v>0</v>
      </c>
      <c r="J1470" s="80"/>
      <c r="K1470" s="24">
        <f ca="1">SUMIF($3:$3,K$2,1470:1470)</f>
        <v>-22.346307030608596</v>
      </c>
      <c r="L1470" s="24">
        <f ca="1">SUMIF($3:$3,L$2,1470:1470)</f>
        <v>-27.339881409670866</v>
      </c>
      <c r="M1470" s="24">
        <f ca="1">SUMIF($3:$3,M$2,1470:1470)</f>
        <v>-33.449335251280196</v>
      </c>
      <c r="N1470" s="24">
        <f ca="1">SUMIF($3:$3,N$2,1470:1470)</f>
        <v>-40.924026406228862</v>
      </c>
      <c r="O1470" s="24">
        <f ca="1">SUMIF($3:$3,O$2,1470:1470)</f>
        <v>-25.599773590130379</v>
      </c>
      <c r="P1470" s="24">
        <f ca="1">SUMIF($3:$3,P$2,1470:1470)</f>
        <v>-25.852401313787389</v>
      </c>
      <c r="R1470" s="24"/>
      <c r="S1470" s="80" cm="1">
        <f t="array" aca="1" ref="S1470" ca="1">(SUM(INDEX(1465:1465,1,MAX(COLUMN($R:$R),COLUMN()-($H1462*12-1))):S1467)/($H1462*12)+IF($R1472=0,0,SUM(INDEX(1470:1470,1,MAX(COLUMN($R:$R),COLUMN()-(($H1462-$H1463)*12))):S1472)/(($H1462)*12)))</f>
        <v>-1.6949152542372881</v>
      </c>
      <c r="T1470" s="80" cm="1">
        <f t="array" aca="1" ref="T1470" ca="1">(SUM(INDEX(1465:1465,1,MAX(COLUMN($R:$R),COLUMN()-($H1462*12-1))):T1467)/($H1462*12)+IF($R1472=0,0,SUM(INDEX(1470:1470,1,MAX(COLUMN($R:$R),COLUMN()-(($H1462-$H1463)*12))):T1472)/(($H1462)*12)))</f>
        <v>-1.7236426314277506</v>
      </c>
      <c r="U1470" s="80" cm="1">
        <f t="array" aca="1" ref="U1470" ca="1">(SUM(INDEX(1465:1465,1,MAX(COLUMN($R:$R),COLUMN()-($H1462*12-1))):U1467)/($H1462*12)+IF($R1472=0,0,SUM(INDEX(1470:1470,1,MAX(COLUMN($R:$R),COLUMN()-(($H1462-$H1463)*12))):U1472)/(($H1462)*12)))</f>
        <v>-1.7528569133163567</v>
      </c>
      <c r="V1470" s="80" cm="1">
        <f t="array" aca="1" ref="V1470" ca="1">(SUM(INDEX(1465:1465,1,MAX(COLUMN($R:$R),COLUMN()-($H1462*12-1))):V1467)/($H1462*12)+IF($R1472=0,0,SUM(INDEX(1470:1470,1,MAX(COLUMN($R:$R),COLUMN()-(($H1462-$H1463)*12))):V1472)/(($H1462)*12)))</f>
        <v>-1.7825663525251083</v>
      </c>
      <c r="W1470" s="80" cm="1">
        <f t="array" aca="1" ref="W1470" ca="1">(SUM(INDEX(1465:1465,1,MAX(COLUMN($R:$R),COLUMN()-($H1462*12-1))):W1467)/($H1462*12)+IF($R1472=0,0,SUM(INDEX(1470:1470,1,MAX(COLUMN($R:$R),COLUMN()-(($H1462-$H1463)*12))):W1472)/(($H1462)*12)))</f>
        <v>-1.8127793415509577</v>
      </c>
      <c r="X1470" s="80" cm="1">
        <f t="array" aca="1" ref="X1470" ca="1">(SUM(INDEX(1465:1465,1,MAX(COLUMN($R:$R),COLUMN()-($H1462*12-1))):X1467)/($H1462*12)+IF($R1472=0,0,SUM(INDEX(1470:1470,1,MAX(COLUMN($R:$R),COLUMN()-(($H1462-$H1463)*12))):X1472)/(($H1462)*12)))</f>
        <v>-1.8435044151365672</v>
      </c>
      <c r="Y1470" s="80" cm="1">
        <f t="array" aca="1" ref="Y1470" ca="1">(SUM(INDEX(1465:1465,1,MAX(COLUMN($R:$R),COLUMN()-($H1462*12-1))):Y1467)/($H1462*12)+IF($R1472=0,0,SUM(INDEX(1470:1470,1,MAX(COLUMN($R:$R),COLUMN()-(($H1462-$H1463)*12))):Y1472)/(($H1462)*12)))</f>
        <v>-1.8747502526812547</v>
      </c>
      <c r="Z1470" s="80" cm="1">
        <f t="array" aca="1" ref="Z1470" ca="1">(SUM(INDEX(1465:1465,1,MAX(COLUMN($R:$R),COLUMN()-($H1462*12-1))):Z1467)/($H1462*12)+IF($R1472=0,0,SUM(INDEX(1470:1470,1,MAX(COLUMN($R:$R),COLUMN()-(($H1462-$H1463)*12))):Z1472)/(($H1462)*12)))</f>
        <v>-1.9065256806928015</v>
      </c>
      <c r="AA1470" s="80" cm="1">
        <f t="array" aca="1" ref="AA1470" ca="1">(SUM(INDEX(1465:1465,1,MAX(COLUMN($R:$R),COLUMN()-($H1462*12-1))):AA1467)/($H1462*12)+IF($R1472=0,0,SUM(INDEX(1470:1470,1,MAX(COLUMN($R:$R),COLUMN()-(($H1462-$H1463)*12))):AA1472)/(($H1462)*12)))</f>
        <v>-1.938839675280815</v>
      </c>
      <c r="AB1470" s="80" cm="1">
        <f t="array" aca="1" ref="AB1470" ca="1">(SUM(INDEX(1465:1465,1,MAX(COLUMN($R:$R),COLUMN()-($H1462*12-1))):AB1467)/($H1462*12)+IF($R1472=0,0,SUM(INDEX(1470:1470,1,MAX(COLUMN($R:$R),COLUMN()-(($H1462-$H1463)*12))):AB1472)/(($H1462)*12)))</f>
        <v>-1.9717013646923542</v>
      </c>
      <c r="AC1470" s="80" cm="1">
        <f t="array" aca="1" ref="AC1470" ca="1">(SUM(INDEX(1465:1465,1,MAX(COLUMN($R:$R),COLUMN()-($H1462*12-1))):AC1467)/($H1462*12)+IF($R1472=0,0,SUM(INDEX(1470:1470,1,MAX(COLUMN($R:$R),COLUMN()-(($H1462-$H1463)*12))):AC1472)/(($H1462)*12)))</f>
        <v>-2.0051200318905296</v>
      </c>
      <c r="AD1470" s="80" cm="1">
        <f t="array" aca="1" ref="AD1470" ca="1">(SUM(INDEX(1465:1465,1,MAX(COLUMN($R:$R),COLUMN()-($H1462*12-1))):AD1467)/($H1462*12)+IF($R1472=0,0,SUM(INDEX(1470:1470,1,MAX(COLUMN($R:$R),COLUMN()-(($H1462-$H1463)*12))):AD1472)/(($H1462)*12)))</f>
        <v>-2.0391051171768102</v>
      </c>
      <c r="AE1470" s="80" cm="1">
        <f t="array" aca="1" ref="AE1470" ca="1">(SUM(INDEX(1465:1465,1,MAX(COLUMN($R:$R),COLUMN()-($H1462*12-1))):AE1467)/($H1462*12)+IF($R1472=0,0,SUM(INDEX(1470:1470,1,MAX(COLUMN($R:$R),COLUMN()-(($H1462-$H1463)*12))):AE1472)/(($H1462)*12)))</f>
        <v>-2.0736662208577727</v>
      </c>
      <c r="AF1470" s="80" cm="1">
        <f t="array" aca="1" ref="AF1470" ca="1">(SUM(INDEX(1465:1465,1,MAX(COLUMN($R:$R),COLUMN()-($H1462*12-1))):AF1467)/($H1462*12)+IF($R1472=0,0,SUM(INDEX(1470:1470,1,MAX(COLUMN($R:$R),COLUMN()-(($H1462-$H1463)*12))):AF1472)/(($H1462)*12)))</f>
        <v>-2.108813105957057</v>
      </c>
      <c r="AG1470" s="80" cm="1">
        <f t="array" aca="1" ref="AG1470" ca="1">(SUM(INDEX(1465:1465,1,MAX(COLUMN($R:$R),COLUMN()-($H1462*12-1))):AG1467)/($H1462*12)+IF($R1472=0,0,SUM(INDEX(1470:1470,1,MAX(COLUMN($R:$R),COLUMN()-(($H1462-$H1463)*12))):AG1472)/(($H1462)*12)))</f>
        <v>-2.1445557009732785</v>
      </c>
      <c r="AH1470" s="80" cm="1">
        <f t="array" aca="1" ref="AH1470" ca="1">(SUM(INDEX(1465:1465,1,MAX(COLUMN($R:$R),COLUMN()-($H1462*12-1))):AH1467)/($H1462*12)+IF($R1472=0,0,SUM(INDEX(1470:1470,1,MAX(COLUMN($R:$R),COLUMN()-(($H1462-$H1463)*12))):AH1472)/(($H1462)*12)))</f>
        <v>-2.18090410268469</v>
      </c>
      <c r="AI1470" s="80" cm="1">
        <f t="array" aca="1" ref="AI1470" ca="1">(SUM(INDEX(1465:1465,1,MAX(COLUMN($R:$R),COLUMN()-($H1462*12-1))):AI1467)/($H1462*12)+IF($R1472=0,0,SUM(INDEX(1470:1470,1,MAX(COLUMN($R:$R),COLUMN()-(($H1462-$H1463)*12))):AI1472)/(($H1462)*12)))</f>
        <v>-2.2178685790013799</v>
      </c>
      <c r="AJ1470" s="80" cm="1">
        <f t="array" aca="1" ref="AJ1470" ca="1">(SUM(INDEX(1465:1465,1,MAX(COLUMN($R:$R),COLUMN()-($H1462*12-1))):AJ1467)/($H1462*12)+IF($R1472=0,0,SUM(INDEX(1470:1470,1,MAX(COLUMN($R:$R),COLUMN()-(($H1462-$H1463)*12))):AJ1472)/(($H1462)*12)))</f>
        <v>-2.2554595718658095</v>
      </c>
      <c r="AK1470" s="80" cm="1">
        <f t="array" aca="1" ref="AK1470" ca="1">(SUM(INDEX(1465:1465,1,MAX(COLUMN($R:$R),COLUMN()-($H1462*12-1))):AK1467)/($H1462*12)+IF($R1472=0,0,SUM(INDEX(1470:1470,1,MAX(COLUMN($R:$R),COLUMN()-(($H1462-$H1463)*12))):AK1472)/(($H1462)*12)))</f>
        <v>-2.2936877002025184</v>
      </c>
      <c r="AL1470" s="80" cm="1">
        <f t="array" aca="1" ref="AL1470" ca="1">(SUM(INDEX(1465:1465,1,MAX(COLUMN($R:$R),COLUMN()-($H1462*12-1))):AL1467)/($H1462*12)+IF($R1472=0,0,SUM(INDEX(1470:1470,1,MAX(COLUMN($R:$R),COLUMN()-(($H1462-$H1463)*12))):AL1472)/(($H1462)*12)))</f>
        <v>-2.3325637629178151</v>
      </c>
      <c r="AM1470" s="80" cm="1">
        <f t="array" aca="1" ref="AM1470" ca="1">(SUM(INDEX(1465:1465,1,MAX(COLUMN($R:$R),COLUMN()-($H1462*12-1))):AM1467)/($H1462*12)+IF($R1472=0,0,SUM(INDEX(1470:1470,1,MAX(COLUMN($R:$R),COLUMN()-(($H1462-$H1463)*12))):AM1472)/(($H1462)*12)))</f>
        <v>-2.3720987419503206</v>
      </c>
      <c r="AN1470" s="80" cm="1">
        <f t="array" aca="1" ref="AN1470" ca="1">(SUM(INDEX(1465:1465,1,MAX(COLUMN($R:$R),COLUMN()-($H1462*12-1))):AN1467)/($H1462*12)+IF($R1472=0,0,SUM(INDEX(1470:1470,1,MAX(COLUMN($R:$R),COLUMN()-(($H1462-$H1463)*12))):AN1472)/(($H1462)*12)))</f>
        <v>-2.4123038053732073</v>
      </c>
      <c r="AO1470" s="80" cm="1">
        <f t="array" aca="1" ref="AO1470" ca="1">(SUM(INDEX(1465:1465,1,MAX(COLUMN($R:$R),COLUMN()-($H1462*12-1))):AO1467)/($H1462*12)+IF($R1472=0,0,SUM(INDEX(1470:1470,1,MAX(COLUMN($R:$R),COLUMN()-(($H1462-$H1463)*12))):AO1472)/(($H1462)*12)))</f>
        <v>-2.4531903105490245</v>
      </c>
      <c r="AP1470" s="80" cm="1">
        <f t="array" aca="1" ref="AP1470" ca="1">(SUM(INDEX(1465:1465,1,MAX(COLUMN($R:$R),COLUMN()-($H1462*12-1))):AP1467)/($H1462*12)+IF($R1472=0,0,SUM(INDEX(1470:1470,1,MAX(COLUMN($R:$R),COLUMN()-(($H1462-$H1463)*12))):AP1472)/(($H1462)*12)))</f>
        <v>-2.4947698073379909</v>
      </c>
      <c r="AQ1470" s="80" cm="1">
        <f t="array" aca="1" ref="AQ1470" ca="1">(SUM(INDEX(1465:1465,1,MAX(COLUMN($R:$R),COLUMN()-($H1462*12-1))):AQ1467)/($H1462*12)+IF($R1472=0,0,SUM(INDEX(1470:1470,1,MAX(COLUMN($R:$R),COLUMN()-(($H1462-$H1463)*12))):AQ1472)/(($H1462)*12)))</f>
        <v>-2.5370540413606686</v>
      </c>
      <c r="AR1470" s="80" cm="1">
        <f t="array" aca="1" ref="AR1470" ca="1">(SUM(INDEX(1465:1465,1,MAX(COLUMN($R:$R),COLUMN()-($H1462*12-1))):AR1467)/($H1462*12)+IF($R1472=0,0,SUM(INDEX(1470:1470,1,MAX(COLUMN($R:$R),COLUMN()-(($H1462-$H1463)*12))):AR1472)/(($H1462)*12)))</f>
        <v>-2.5800549573159346</v>
      </c>
      <c r="AS1470" s="80" cm="1">
        <f t="array" aca="1" ref="AS1470" ca="1">(SUM(INDEX(1465:1465,1,MAX(COLUMN($R:$R),COLUMN()-($H1462*12-1))):AS1467)/($H1462*12)+IF($R1472=0,0,SUM(INDEX(1470:1470,1,MAX(COLUMN($R:$R),COLUMN()-(($H1462-$H1463)*12))):AS1472)/(($H1462)*12)))</f>
        <v>-2.6237847023551875</v>
      </c>
      <c r="AT1470" s="80" cm="1">
        <f t="array" aca="1" ref="AT1470" ca="1">(SUM(INDEX(1465:1465,1,MAX(COLUMN($R:$R),COLUMN()-($H1462*12-1))):AT1467)/($H1462*12)+IF($R1472=0,0,SUM(INDEX(1470:1470,1,MAX(COLUMN($R:$R),COLUMN()-(($H1462-$H1463)*12))):AT1472)/(($H1462)*12)))</f>
        <v>-2.6682556295137498</v>
      </c>
      <c r="AU1470" s="80" cm="1">
        <f t="array" aca="1" ref="AU1470" ca="1">(SUM(INDEX(1465:1465,1,MAX(COLUMN($R:$R),COLUMN()-($H1462*12-1))):AU1467)/($H1462*12)+IF($R1472=0,0,SUM(INDEX(1470:1470,1,MAX(COLUMN($R:$R),COLUMN()-(($H1462-$H1463)*12))):AU1472)/(($H1462)*12)))</f>
        <v>-2.7134803012004238</v>
      </c>
      <c r="AV1470" s="80" cm="1">
        <f t="array" aca="1" ref="AV1470" ca="1">(SUM(INDEX(1465:1465,1,MAX(COLUMN($R:$R),COLUMN()-($H1462*12-1))):AV1467)/($H1462*12)+IF($R1472=0,0,SUM(INDEX(1470:1470,1,MAX(COLUMN($R:$R),COLUMN()-(($H1462-$H1463)*12))):AV1472)/(($H1462)*12)))</f>
        <v>-2.7594714927461936</v>
      </c>
      <c r="AW1470" s="80" cm="1">
        <f t="array" aca="1" ref="AW1470" ca="1">(SUM(INDEX(1465:1465,1,MAX(COLUMN($R:$R),COLUMN()-($H1462*12-1))):AW1467)/($H1462*12)+IF($R1472=0,0,SUM(INDEX(1470:1470,1,MAX(COLUMN($R:$R),COLUMN()-(($H1462-$H1463)*12))):AW1472)/(($H1462)*12)))</f>
        <v>-2.8062421960130783</v>
      </c>
      <c r="AX1470" s="80" cm="1">
        <f t="array" aca="1" ref="AX1470" ca="1">(SUM(INDEX(1465:1465,1,MAX(COLUMN($R:$R),COLUMN()-($H1462*12-1))):AX1467)/($H1462*12)+IF($R1472=0,0,SUM(INDEX(1470:1470,1,MAX(COLUMN($R:$R),COLUMN()-(($H1462-$H1463)*12))):AX1472)/(($H1462)*12)))</f>
        <v>-2.8538056230641473</v>
      </c>
      <c r="AY1470" s="80" cm="1">
        <f t="array" aca="1" ref="AY1470" ca="1">(SUM(INDEX(1465:1465,1,MAX(COLUMN($R:$R),COLUMN()-($H1462*12-1))):AY1467)/($H1462*12)+IF($R1472=0,0,SUM(INDEX(1470:1470,1,MAX(COLUMN($R:$R),COLUMN()-(($H1462-$H1463)*12))):AY1472)/(($H1462)*12)))</f>
        <v>-2.9021752098957432</v>
      </c>
      <c r="AZ1470" s="80" cm="1">
        <f t="array" aca="1" ref="AZ1470" ca="1">(SUM(INDEX(1465:1465,1,MAX(COLUMN($R:$R),COLUMN()-($H1462*12-1))):AZ1467)/($H1462*12)+IF($R1472=0,0,SUM(INDEX(1470:1470,1,MAX(COLUMN($R:$R),COLUMN()-(($H1462-$H1463)*12))):AZ1472)/(($H1462)*12)))</f>
        <v>-2.9513646202329591</v>
      </c>
      <c r="BA1470" s="80" cm="1">
        <f t="array" aca="1" ref="BA1470" ca="1">(SUM(INDEX(1465:1465,1,MAX(COLUMN($R:$R),COLUMN()-($H1462*12-1))):BA1467)/($H1462*12)+IF($R1472=0,0,SUM(INDEX(1470:1470,1,MAX(COLUMN($R:$R),COLUMN()-(($H1462-$H1463)*12))):BA1472)/(($H1462)*12)))</f>
        <v>-3.0013877493894503</v>
      </c>
      <c r="BB1470" s="80" cm="1">
        <f t="array" aca="1" ref="BB1470" ca="1">(SUM(INDEX(1465:1465,1,MAX(COLUMN($R:$R),COLUMN()-($H1462*12-1))):BB1467)/($H1462*12)+IF($R1472=0,0,SUM(INDEX(1470:1470,1,MAX(COLUMN($R:$R),COLUMN()-(($H1462-$H1463)*12))):BB1472)/(($H1462)*12)))</f>
        <v>-3.052258728192661</v>
      </c>
      <c r="BC1470" s="80" cm="1">
        <f t="array" aca="1" ref="BC1470" ca="1">(SUM(INDEX(1465:1465,1,MAX(COLUMN($R:$R),COLUMN()-($H1462*12-1))):BC1467)/($H1462*12)+IF($R1472=0,0,SUM(INDEX(1470:1470,1,MAX(COLUMN($R:$R),COLUMN()-(($H1462-$H1463)*12))):BC1472)/(($H1462)*12)))</f>
        <v>-3.1039919269755871</v>
      </c>
      <c r="BD1470" s="80" cm="1">
        <f t="array" aca="1" ref="BD1470" ca="1">(SUM(INDEX(1465:1465,1,MAX(COLUMN($R:$R),COLUMN()-($H1462*12-1))):BD1467)/($H1462*12)+IF($R1472=0,0,SUM(INDEX(1470:1470,1,MAX(COLUMN($R:$R),COLUMN()-(($H1462-$H1463)*12))):BD1472)/(($H1462)*12)))</f>
        <v>-3.1566019596361903</v>
      </c>
      <c r="BE1470" s="80" cm="1">
        <f t="array" aca="1" ref="BE1470" ca="1">(SUM(INDEX(1465:1465,1,MAX(COLUMN($R:$R),COLUMN()-($H1462*12-1))):BE1467)/($H1462*12)+IF($R1472=0,0,SUM(INDEX(1470:1470,1,MAX(COLUMN($R:$R),COLUMN()-(($H1462-$H1463)*12))):BE1472)/(($H1462)*12)))</f>
        <v>-3.2101036877656175</v>
      </c>
      <c r="BF1470" s="80" cm="1">
        <f t="array" aca="1" ref="BF1470" ca="1">(SUM(INDEX(1465:1465,1,MAX(COLUMN($R:$R),COLUMN()-($H1462*12-1))):BF1467)/($H1462*12)+IF($R1472=0,0,SUM(INDEX(1470:1470,1,MAX(COLUMN($R:$R),COLUMN()-(($H1462-$H1463)*12))):BF1472)/(($H1462)*12)))</f>
        <v>-3.2645122248463907</v>
      </c>
      <c r="BG1470" s="80" cm="1">
        <f t="array" aca="1" ref="BG1470" ca="1">(SUM(INDEX(1465:1465,1,MAX(COLUMN($R:$R),COLUMN()-($H1462*12-1))):BG1467)/($H1462*12)+IF($R1472=0,0,SUM(INDEX(1470:1470,1,MAX(COLUMN($R:$R),COLUMN()-(($H1462-$H1463)*12))):BG1472)/(($H1462)*12)))</f>
        <v>-3.3198429405217533</v>
      </c>
      <c r="BH1470" s="80" cm="1">
        <f t="array" aca="1" ref="BH1470" ca="1">(SUM(INDEX(1465:1465,1,MAX(COLUMN($R:$R),COLUMN()-($H1462*12-1))):BH1467)/($H1462*12)+IF($R1472=0,0,SUM(INDEX(1470:1470,1,MAX(COLUMN($R:$R),COLUMN()-(($H1462-$H1463)*12))):BH1472)/(($H1462)*12)))</f>
        <v>-3.376111464937376</v>
      </c>
      <c r="BI1470" s="80" cm="1">
        <f t="array" aca="1" ref="BI1470" ca="1">(SUM(INDEX(1465:1465,1,MAX(COLUMN($R:$R),COLUMN()-($H1462*12-1))):BI1467)/($H1462*12)+IF($R1472=0,0,SUM(INDEX(1470:1470,1,MAX(COLUMN($R:$R),COLUMN()-(($H1462-$H1463)*12))):BI1472)/(($H1462)*12)))</f>
        <v>-3.433333693156654</v>
      </c>
      <c r="BJ1470" s="80" cm="1">
        <f t="array" aca="1" ref="BJ1470" ca="1">(SUM(INDEX(1465:1465,1,MAX(COLUMN($R:$R),COLUMN()-($H1462*12-1))):BJ1467)/($H1462*12)+IF($R1472=0,0,SUM(INDEX(1470:1470,1,MAX(COLUMN($R:$R),COLUMN()-(($H1462-$H1463)*12))):BJ1472)/(($H1462)*12)))</f>
        <v>-3.4915257896508347</v>
      </c>
      <c r="BK1470" s="80" cm="1">
        <f t="array" aca="1" ref="BK1470" ca="1">(SUM(INDEX(1465:1465,1,MAX(COLUMN($R:$R),COLUMN()-($H1462*12-1))):BK1467)/($H1462*12)+IF($R1472=0,0,SUM(INDEX(1470:1470,1,MAX(COLUMN($R:$R),COLUMN()-(($H1462-$H1463)*12))):BK1472)/(($H1462)*12)))</f>
        <v>-3.550704192865255</v>
      </c>
      <c r="BL1470" s="80" cm="1">
        <f t="array" aca="1" ref="BL1470" ca="1">(SUM(INDEX(1465:1465,1,MAX(COLUMN($R:$R),COLUMN()-($H1462*12-1))):BL1467)/($H1462*12)+IF($R1472=0,0,SUM(INDEX(1470:1470,1,MAX(COLUMN($R:$R),COLUMN()-(($H1462-$H1463)*12))):BL1472)/(($H1462)*12)))</f>
        <v>-3.6108856198629713</v>
      </c>
      <c r="BM1470" s="80" cm="1">
        <f t="array" aca="1" ref="BM1470" ca="1">(SUM(INDEX(1465:1465,1,MAX(COLUMN($R:$R),COLUMN()-($H1462*12-1))):BM1467)/($H1462*12)+IF($R1472=0,0,SUM(INDEX(1470:1470,1,MAX(COLUMN($R:$R),COLUMN()-(($H1462-$H1463)*12))):BM1472)/(($H1462)*12)))</f>
        <v>-3.6720870710470894</v>
      </c>
      <c r="BN1470" s="80" cm="1">
        <f t="array" aca="1" ref="BN1470" ca="1">(SUM(INDEX(1465:1465,1,MAX(COLUMN($R:$R),COLUMN()-($H1462*12-1))):BN1467)/($H1462*12)+IF($R1472=0,0,SUM(INDEX(1470:1470,1,MAX(COLUMN($R:$R),COLUMN()-(($H1462-$H1463)*12))):BN1472)/(($H1462)*12)))</f>
        <v>-3.7343258349631423</v>
      </c>
      <c r="BO1470" s="80" cm="1">
        <f t="array" aca="1" ref="BO1470" ca="1">(SUM(INDEX(1465:1465,1,MAX(COLUMN($R:$R),COLUMN()-($H1462*12-1))):BO1467)/($H1462*12)+IF($R1472=0,0,SUM(INDEX(1470:1470,1,MAX(COLUMN($R:$R),COLUMN()-(($H1462-$H1463)*12))):BO1472)/(($H1462)*12)))</f>
        <v>-2.1027042389455679</v>
      </c>
      <c r="BP1470" s="80" cm="1">
        <f t="array" aca="1" ref="BP1470" ca="1">(SUM(INDEX(1465:1465,1,MAX(COLUMN($R:$R),COLUMN()-($H1462*12-1))):BP1467)/($H1462*12)+IF($R1472=0,0,SUM(INDEX(1470:1470,1,MAX(COLUMN($R:$R),COLUMN()-(($H1462-$H1463)*12))):BP1472)/(($H1462)*12)))</f>
        <v>-2.1096159166524879</v>
      </c>
      <c r="BQ1470" s="80" cm="1">
        <f t="array" aca="1" ref="BQ1470" ca="1">(SUM(INDEX(1465:1465,1,MAX(COLUMN($R:$R),COLUMN()-($H1462*12-1))):BQ1467)/($H1462*12)+IF($R1472=0,0,SUM(INDEX(1470:1470,1,MAX(COLUMN($R:$R),COLUMN()-(($H1462-$H1463)*12))):BQ1472)/(($H1462)*12)))</f>
        <v>-2.116157836741043</v>
      </c>
      <c r="BR1470" s="80" cm="1">
        <f t="array" aca="1" ref="BR1470" ca="1">(SUM(INDEX(1465:1465,1,MAX(COLUMN($R:$R),COLUMN()-($H1462*12-1))):BR1467)/($H1462*12)+IF($R1472=0,0,SUM(INDEX(1470:1470,1,MAX(COLUMN($R:$R),COLUMN()-(($H1462-$H1463)*12))):BR1472)/(($H1462)*12)))</f>
        <v>-2.1223154795109531</v>
      </c>
      <c r="BS1470" s="80" cm="1">
        <f t="array" aca="1" ref="BS1470" ca="1">(SUM(INDEX(1465:1465,1,MAX(COLUMN($R:$R),COLUMN()-($H1462*12-1))):BS1467)/($H1462*12)+IF($R1472=0,0,SUM(INDEX(1470:1470,1,MAX(COLUMN($R:$R),COLUMN()-(($H1462-$H1463)*12))):BS1472)/(($H1462)*12)))</f>
        <v>-2.128073939290374</v>
      </c>
      <c r="BT1470" s="80" cm="1">
        <f t="array" aca="1" ref="BT1470" ca="1">(SUM(INDEX(1465:1465,1,MAX(COLUMN($R:$R),COLUMN()-($H1462*12-1))):BT1467)/($H1462*12)+IF($R1472=0,0,SUM(INDEX(1470:1470,1,MAX(COLUMN($R:$R),COLUMN()-(($H1462-$H1463)*12))):BT1472)/(($H1462)*12)))</f>
        <v>-2.1334179155232453</v>
      </c>
      <c r="BU1470" s="80" cm="1">
        <f t="array" aca="1" ref="BU1470" ca="1">(SUM(INDEX(1465:1465,1,MAX(COLUMN($R:$R),COLUMN()-($H1462*12-1))):BU1467)/($H1462*12)+IF($R1472=0,0,SUM(INDEX(1470:1470,1,MAX(COLUMN($R:$R),COLUMN()-(($H1462-$H1463)*12))):BU1472)/(($H1462)*12)))</f>
        <v>-2.1383317036653926</v>
      </c>
      <c r="BV1470" s="80" cm="1">
        <f t="array" aca="1" ref="BV1470" ca="1">(SUM(INDEX(1465:1465,1,MAX(COLUMN($R:$R),COLUMN()-($H1462*12-1))):BV1467)/($H1462*12)+IF($R1472=0,0,SUM(INDEX(1470:1470,1,MAX(COLUMN($R:$R),COLUMN()-(($H1462-$H1463)*12))):BV1472)/(($H1462)*12)))</f>
        <v>-2.1427991858854627</v>
      </c>
      <c r="BW1470" s="80" cm="1">
        <f t="array" aca="1" ref="BW1470" ca="1">(SUM(INDEX(1465:1465,1,MAX(COLUMN($R:$R),COLUMN()-($H1462*12-1))):BW1467)/($H1462*12)+IF($R1472=0,0,SUM(INDEX(1470:1470,1,MAX(COLUMN($R:$R),COLUMN()-(($H1462-$H1463)*12))):BW1472)/(($H1462)*12)))</f>
        <v>-2.146803821566694</v>
      </c>
      <c r="BX1470" s="80" cm="1">
        <f t="array" aca="1" ref="BX1470" ca="1">(SUM(INDEX(1465:1465,1,MAX(COLUMN($R:$R),COLUMN()-($H1462*12-1))):BX1467)/($H1462*12)+IF($R1472=0,0,SUM(INDEX(1470:1470,1,MAX(COLUMN($R:$R),COLUMN()-(($H1462-$H1463)*12))):BX1472)/(($H1462)*12)))</f>
        <v>-2.1503286376054378</v>
      </c>
      <c r="BY1470" s="80" cm="1">
        <f t="array" aca="1" ref="BY1470" ca="1">(SUM(INDEX(1465:1465,1,MAX(COLUMN($R:$R),COLUMN()-($H1462*12-1))):BY1467)/($H1462*12)+IF($R1472=0,0,SUM(INDEX(1470:1470,1,MAX(COLUMN($R:$R),COLUMN()-(($H1462-$H1463)*12))):BY1472)/(($H1462)*12)))</f>
        <v>-2.1533562185022697</v>
      </c>
      <c r="BZ1470" s="80" cm="1">
        <f t="array" aca="1" ref="BZ1470" ca="1">(SUM(INDEX(1465:1465,1,MAX(COLUMN($R:$R),COLUMN()-($H1462*12-1))):BZ1467)/($H1462*12)+IF($R1472=0,0,SUM(INDEX(1470:1470,1,MAX(COLUMN($R:$R),COLUMN()-(($H1462-$H1463)*12))):BZ1472)/(($H1462)*12)))</f>
        <v>-2.1558686962414515</v>
      </c>
      <c r="CA1470" s="80" cm="1">
        <f t="array" aca="1" ref="CA1470" ca="1">(SUM(INDEX(1465:1465,1,MAX(COLUMN($R:$R),COLUMN()-($H1462*12-1))):CA1467)/($H1462*12)+IF($R1472=0,0,SUM(INDEX(1470:1470,1,MAX(COLUMN($R:$R),COLUMN()-(($H1462-$H1463)*12))):CA1472)/(($H1462)*12)))</f>
        <v>-2.1578477399544123</v>
      </c>
      <c r="CB1470" s="80" cm="1">
        <f t="array" aca="1" ref="CB1470" ca="1">(SUM(INDEX(1465:1465,1,MAX(COLUMN($R:$R),COLUMN()-($H1462*12-1))):CB1467)/($H1462*12)+IF($R1472=0,0,SUM(INDEX(1470:1470,1,MAX(COLUMN($R:$R),COLUMN()-(($H1462-$H1463)*12))):CB1472)/(($H1462)*12)))</f>
        <v>-2.159274545362829</v>
      </c>
      <c r="CC1470" s="80" cm="1">
        <f t="array" aca="1" ref="CC1470" ca="1">(SUM(INDEX(1465:1465,1,MAX(COLUMN($R:$R),COLUMN()-($H1462*12-1))):CC1467)/($H1462*12)+IF($R1472=0,0,SUM(INDEX(1470:1470,1,MAX(COLUMN($R:$R),COLUMN()-(($H1462-$H1463)*12))):CC1472)/(($H1462)*12)))</f>
        <v>-2.1601298239968254</v>
      </c>
      <c r="CD1470" s="80" cm="1">
        <f t="array" aca="1" ref="CD1470" ca="1">(SUM(INDEX(1465:1465,1,MAX(COLUMN($R:$R),COLUMN()-($H1462*12-1))):CD1467)/($H1462*12)+IF($R1472=0,0,SUM(INDEX(1470:1470,1,MAX(COLUMN($R:$R),COLUMN()-(($H1462-$H1463)*12))):CD1472)/(($H1462)*12)))</f>
        <v>-2.1603937921836658</v>
      </c>
      <c r="CE1470" s="80" cm="1">
        <f t="array" aca="1" ref="CE1470" ca="1">(SUM(INDEX(1465:1465,1,MAX(COLUMN($R:$R),COLUMN()-($H1462*12-1))):CE1467)/($H1462*12)+IF($R1472=0,0,SUM(INDEX(1470:1470,1,MAX(COLUMN($R:$R),COLUMN()-(($H1462-$H1463)*12))):CE1472)/(($H1462)*12)))</f>
        <v>-2.1600461598022922</v>
      </c>
      <c r="CF1470" s="80" cm="1">
        <f t="array" aca="1" ref="CF1470" ca="1">(SUM(INDEX(1465:1465,1,MAX(COLUMN($R:$R),COLUMN()-($H1462*12-1))):CF1467)/($H1462*12)+IF($R1472=0,0,SUM(INDEX(1470:1470,1,MAX(COLUMN($R:$R),COLUMN()-(($H1462-$H1463)*12))):CF1472)/(($H1462)*12)))</f>
        <v>-2.159066118798918</v>
      </c>
      <c r="CG1470" s="80" cm="1">
        <f t="array" aca="1" ref="CG1470" ca="1">(SUM(INDEX(1465:1465,1,MAX(COLUMN($R:$R),COLUMN()-($H1462*12-1))):CG1467)/($H1462*12)+IF($R1472=0,0,SUM(INDEX(1470:1470,1,MAX(COLUMN($R:$R),COLUMN()-(($H1462-$H1463)*12))):CG1472)/(($H1462)*12)))</f>
        <v>-2.1574323314588009</v>
      </c>
      <c r="CH1470" s="80" cm="1">
        <f t="array" aca="1" ref="CH1470" ca="1">(SUM(INDEX(1465:1465,1,MAX(COLUMN($R:$R),COLUMN()-($H1462*12-1))):CH1467)/($H1462*12)+IF($R1472=0,0,SUM(INDEX(1470:1470,1,MAX(COLUMN($R:$R),COLUMN()-(($H1462-$H1463)*12))):CH1472)/(($H1462)*12)))</f>
        <v>-2.1551229184292469</v>
      </c>
      <c r="CI1470" s="80" cm="1">
        <f t="array" aca="1" ref="CI1470" ca="1">(SUM(INDEX(1465:1465,1,MAX(COLUMN($R:$R),COLUMN()-($H1462*12-1))):CI1467)/($H1462*12)+IF($R1472=0,0,SUM(INDEX(1470:1470,1,MAX(COLUMN($R:$R),COLUMN()-(($H1462-$H1463)*12))):CI1472)/(($H1462)*12)))</f>
        <v>-2.1521154464887622</v>
      </c>
      <c r="CJ1470" s="80" cm="1">
        <f t="array" aca="1" ref="CJ1470" ca="1">(SUM(INDEX(1465:1465,1,MAX(COLUMN($R:$R),COLUMN()-($H1462*12-1))):CJ1467)/($H1462*12)+IF($R1472=0,0,SUM(INDEX(1470:1470,1,MAX(COLUMN($R:$R),COLUMN()-(($H1462-$H1463)*12))):CJ1472)/(($H1462)*12)))</f>
        <v>-2.1483869160572104</v>
      </c>
      <c r="CK1470" s="80" cm="1">
        <f t="array" aca="1" ref="CK1470" ca="1">(SUM(INDEX(1465:1465,1,MAX(COLUMN($R:$R),COLUMN()-($H1462*12-1))):CK1467)/($H1462*12)+IF($R1472=0,0,SUM(INDEX(1470:1470,1,MAX(COLUMN($R:$R),COLUMN()-(($H1462-$H1463)*12))):CK1472)/(($H1462)*12)))</f>
        <v>-2.1439137484416846</v>
      </c>
      <c r="CL1470" s="80" cm="1">
        <f t="array" aca="1" ref="CL1470" ca="1">(SUM(INDEX(1465:1465,1,MAX(COLUMN($R:$R),COLUMN()-($H1462*12-1))):CL1467)/($H1462*12)+IF($R1472=0,0,SUM(INDEX(1470:1470,1,MAX(COLUMN($R:$R),COLUMN()-(($H1462-$H1463)*12))):CL1472)/(($H1462)*12)))</f>
        <v>-2.1386717728127471</v>
      </c>
      <c r="CN1470" s="80"/>
      <c r="CO1470" s="80" t="e" cm="1">
        <f t="array" aca="1" ref="CO1470" ca="1">(SUM(INDEX(1465:1465,1,MAX(COLUMN($CN:$CN),COLUMN()-($H1462*4-1))):CO1467)/($H1462*4)-IF($CN1472=0,0,SUM(INDEX(1470:1470,1,MAX(COLUMN($CN:$CN),COLUMN()-(($H1462-$H1463)*4))):CO1472)/(($H1462)*4)))</f>
        <v>#N/A</v>
      </c>
      <c r="CP1470" s="80" t="e" cm="1">
        <f t="array" aca="1" ref="CP1470" ca="1">(SUM(INDEX(1465:1465,1,MAX(COLUMN($CN:$CN),COLUMN()-($H1462*4-1))):CP1467)/($H1462*4)-IF($CN1472=0,0,SUM(INDEX(1470:1470,1,MAX(COLUMN($CN:$CN),COLUMN()-(($H1462-$H1463)*4))):CP1472)/(($H1462)*4)))</f>
        <v>#N/A</v>
      </c>
      <c r="CQ1470" s="80" t="e" cm="1">
        <f t="array" aca="1" ref="CQ1470" ca="1">(SUM(INDEX(1465:1465,1,MAX(COLUMN($CN:$CN),COLUMN()-($H1462*4-1))):CQ1467)/($H1462*4)-IF($CN1472=0,0,SUM(INDEX(1470:1470,1,MAX(COLUMN($CN:$CN),COLUMN()-(($H1462-$H1463)*4))):CQ1472)/(($H1462)*4)))</f>
        <v>#N/A</v>
      </c>
      <c r="CR1470" s="80" t="e" cm="1">
        <f t="array" aca="1" ref="CR1470" ca="1">(SUM(INDEX(1465:1465,1,MAX(COLUMN($CN:$CN),COLUMN()-($H1462*4-1))):CR1467)/($H1462*4)-IF($CN1472=0,0,SUM(INDEX(1470:1470,1,MAX(COLUMN($CN:$CN),COLUMN()-(($H1462-$H1463)*4))):CR1472)/(($H1462)*4)))</f>
        <v>#N/A</v>
      </c>
      <c r="CS1470" s="80" t="e" cm="1">
        <f t="array" aca="1" ref="CS1470" ca="1">(SUM(INDEX(1465:1465,1,MAX(COLUMN($CN:$CN),COLUMN()-($H1462*4-1))):CS1467)/($H1462*4)-IF($CN1472=0,0,SUM(INDEX(1470:1470,1,MAX(COLUMN($CN:$CN),COLUMN()-(($H1462-$H1463)*4))):CS1472)/(($H1462)*4)))</f>
        <v>#N/A</v>
      </c>
      <c r="CT1470" s="80" t="e" cm="1">
        <f t="array" aca="1" ref="CT1470" ca="1">(SUM(INDEX(1465:1465,1,MAX(COLUMN($CN:$CN),COLUMN()-($H1462*4-1))):CT1467)/($H1462*4)-IF($CN1472=0,0,SUM(INDEX(1470:1470,1,MAX(COLUMN($CN:$CN),COLUMN()-(($H1462-$H1463)*4))):CT1472)/(($H1462)*4)))</f>
        <v>#N/A</v>
      </c>
      <c r="CU1470" s="80" t="e" cm="1">
        <f t="array" aca="1" ref="CU1470" ca="1">(SUM(INDEX(1465:1465,1,MAX(COLUMN($CN:$CN),COLUMN()-($H1462*4-1))):CU1467)/($H1462*4)-IF($CN1472=0,0,SUM(INDEX(1470:1470,1,MAX(COLUMN($CN:$CN),COLUMN()-(($H1462-$H1463)*4))):CU1472)/(($H1462)*4)))</f>
        <v>#N/A</v>
      </c>
      <c r="CV1470" s="80" t="e" cm="1">
        <f t="array" aca="1" ref="CV1470" ca="1">(SUM(INDEX(1465:1465,1,MAX(COLUMN($CN:$CN),COLUMN()-($H1462*4-1))):CV1467)/($H1462*4)-IF($CN1472=0,0,SUM(INDEX(1470:1470,1,MAX(COLUMN($CN:$CN),COLUMN()-(($H1462-$H1463)*4))):CV1472)/(($H1462)*4)))</f>
        <v>#N/A</v>
      </c>
      <c r="CW1470" s="80" t="e" cm="1">
        <f t="array" aca="1" ref="CW1470" ca="1">(SUM(INDEX(1465:1465,1,MAX(COLUMN($CN:$CN),COLUMN()-($H1462*4-1))):CW1467)/($H1462*4)-IF($CN1472=0,0,SUM(INDEX(1470:1470,1,MAX(COLUMN($CN:$CN),COLUMN()-(($H1462-$H1463)*4))):CW1472)/(($H1462)*4)))</f>
        <v>#N/A</v>
      </c>
      <c r="CX1470" s="80" t="e" cm="1">
        <f t="array" aca="1" ref="CX1470" ca="1">(SUM(INDEX(1465:1465,1,MAX(COLUMN($CN:$CN),COLUMN()-($H1462*4-1))):CX1467)/($H1462*4)-IF($CN1472=0,0,SUM(INDEX(1470:1470,1,MAX(COLUMN($CN:$CN),COLUMN()-(($H1462-$H1463)*4))):CX1472)/(($H1462)*4)))</f>
        <v>#N/A</v>
      </c>
      <c r="CY1470" s="80" t="e" cm="1">
        <f t="array" aca="1" ref="CY1470" ca="1">(SUM(INDEX(1465:1465,1,MAX(COLUMN($CN:$CN),COLUMN()-($H1462*4-1))):CY1467)/($H1462*4)-IF($CN1472=0,0,SUM(INDEX(1470:1470,1,MAX(COLUMN($CN:$CN),COLUMN()-(($H1462-$H1463)*4))):CY1472)/(($H1462)*4)))</f>
        <v>#N/A</v>
      </c>
      <c r="CZ1470" s="80" t="e" cm="1">
        <f t="array" aca="1" ref="CZ1470" ca="1">(SUM(INDEX(1465:1465,1,MAX(COLUMN($CN:$CN),COLUMN()-($H1462*4-1))):CZ1467)/($H1462*4)-IF($CN1472=0,0,SUM(INDEX(1470:1470,1,MAX(COLUMN($CN:$CN),COLUMN()-(($H1462-$H1463)*4))):CZ1472)/(($H1462)*4)))</f>
        <v>#N/A</v>
      </c>
      <c r="DA1470" s="80" t="e" cm="1">
        <f t="array" aca="1" ref="DA1470" ca="1">(SUM(INDEX(1465:1465,1,MAX(COLUMN($CN:$CN),COLUMN()-($H1462*4-1))):DA1467)/($H1462*4)-IF($CN1472=0,0,SUM(INDEX(1470:1470,1,MAX(COLUMN($CN:$CN),COLUMN()-(($H1462-$H1463)*4))):DA1472)/(($H1462)*4)))</f>
        <v>#N/A</v>
      </c>
      <c r="DB1470" s="80" t="e" cm="1">
        <f t="array" aca="1" ref="DB1470" ca="1">(SUM(INDEX(1465:1465,1,MAX(COLUMN($CN:$CN),COLUMN()-($H1462*4-1))):DB1467)/($H1462*4)-IF($CN1472=0,0,SUM(INDEX(1470:1470,1,MAX(COLUMN($CN:$CN),COLUMN()-(($H1462-$H1463)*4))):DB1472)/(($H1462)*4)))</f>
        <v>#N/A</v>
      </c>
      <c r="DC1470" s="80" t="e" cm="1">
        <f t="array" aca="1" ref="DC1470" ca="1">(SUM(INDEX(1465:1465,1,MAX(COLUMN($CN:$CN),COLUMN()-($H1462*4-1))):DC1467)/($H1462*4)-IF($CN1472=0,0,SUM(INDEX(1470:1470,1,MAX(COLUMN($CN:$CN),COLUMN()-(($H1462-$H1463)*4))):DC1472)/(($H1462)*4)))</f>
        <v>#N/A</v>
      </c>
      <c r="DD1470" s="80" t="e" cm="1">
        <f t="array" aca="1" ref="DD1470" ca="1">(SUM(INDEX(1465:1465,1,MAX(COLUMN($CN:$CN),COLUMN()-($H1462*4-1))):DD1467)/($H1462*4)-IF($CN1472=0,0,SUM(INDEX(1470:1470,1,MAX(COLUMN($CN:$CN),COLUMN()-(($H1462-$H1463)*4))):DD1472)/(($H1462)*4)))</f>
        <v>#N/A</v>
      </c>
      <c r="DE1470" s="80" t="e" cm="1">
        <f t="array" aca="1" ref="DE1470" ca="1">(SUM(INDEX(1465:1465,1,MAX(COLUMN($CN:$CN),COLUMN()-($H1462*4-1))):DE1467)/($H1462*4)-IF($CN1472=0,0,SUM(INDEX(1470:1470,1,MAX(COLUMN($CN:$CN),COLUMN()-(($H1462-$H1463)*4))):DE1472)/(($H1462)*4)))</f>
        <v>#N/A</v>
      </c>
      <c r="DF1470" s="80" t="e" cm="1">
        <f t="array" aca="1" ref="DF1470" ca="1">(SUM(INDEX(1465:1465,1,MAX(COLUMN($CN:$CN),COLUMN()-($H1462*4-1))):DF1467)/($H1462*4)-IF($CN1472=0,0,SUM(INDEX(1470:1470,1,MAX(COLUMN($CN:$CN),COLUMN()-(($H1462-$H1463)*4))):DF1472)/(($H1462)*4)))</f>
        <v>#N/A</v>
      </c>
      <c r="DG1470" s="80" t="e" cm="1">
        <f t="array" aca="1" ref="DG1470" ca="1">(SUM(INDEX(1465:1465,1,MAX(COLUMN($CN:$CN),COLUMN()-($H1462*4-1))):DG1467)/($H1462*4)-IF($CN1472=0,0,SUM(INDEX(1470:1470,1,MAX(COLUMN($CN:$CN),COLUMN()-(($H1462-$H1463)*4))):DG1472)/(($H1462)*4)))</f>
        <v>#N/A</v>
      </c>
      <c r="DH1470" s="80" t="e" cm="1">
        <f t="array" aca="1" ref="DH1470" ca="1">(SUM(INDEX(1465:1465,1,MAX(COLUMN($CN:$CN),COLUMN()-($H1462*4-1))):DH1467)/($H1462*4)-IF($CN1472=0,0,SUM(INDEX(1470:1470,1,MAX(COLUMN($CN:$CN),COLUMN()-(($H1462-$H1463)*4))):DH1472)/(($H1462)*4)))</f>
        <v>#N/A</v>
      </c>
      <c r="DI1470" s="80" t="e" cm="1">
        <f t="array" aca="1" ref="DI1470" ca="1">(SUM(INDEX(1465:1465,1,MAX(COLUMN($CN:$CN),COLUMN()-($H1462*4-1))):DI1467)/($H1462*4)-IF($CN1472=0,0,SUM(INDEX(1470:1470,1,MAX(COLUMN($CN:$CN),COLUMN()-(($H1462-$H1463)*4))):DI1472)/(($H1462)*4)))</f>
        <v>#N/A</v>
      </c>
      <c r="DJ1470" s="80" t="e" cm="1">
        <f t="array" aca="1" ref="DJ1470" ca="1">(SUM(INDEX(1465:1465,1,MAX(COLUMN($CN:$CN),COLUMN()-($H1462*4-1))):DJ1467)/($H1462*4)-IF($CN1472=0,0,SUM(INDEX(1470:1470,1,MAX(COLUMN($CN:$CN),COLUMN()-(($H1462-$H1463)*4))):DJ1472)/(($H1462)*4)))</f>
        <v>#N/A</v>
      </c>
      <c r="DK1470" s="80" t="e" cm="1">
        <f t="array" aca="1" ref="DK1470" ca="1">(SUM(INDEX(1465:1465,1,MAX(COLUMN($CN:$CN),COLUMN()-($H1462*4-1))):DK1467)/($H1462*4)-IF($CN1472=0,0,SUM(INDEX(1470:1470,1,MAX(COLUMN($CN:$CN),COLUMN()-(($H1462-$H1463)*4))):DK1472)/(($H1462)*4)))</f>
        <v>#N/A</v>
      </c>
      <c r="DL1470" s="80" t="e" cm="1">
        <f t="array" aca="1" ref="DL1470" ca="1">(SUM(INDEX(1465:1465,1,MAX(COLUMN($CN:$CN),COLUMN()-($H1462*4-1))):DL1467)/($H1462*4)-IF($CN1472=0,0,SUM(INDEX(1470:1470,1,MAX(COLUMN($CN:$CN),COLUMN()-(($H1462-$H1463)*4))):DL1472)/(($H1462)*4)))</f>
        <v>#N/A</v>
      </c>
    </row>
    <row r="1471" spans="1:117" x14ac:dyDescent="0.4">
      <c r="B1471" s="8"/>
      <c r="C1471" s="8"/>
      <c r="D1471" t="s">
        <v>769</v>
      </c>
      <c r="E1471" s="8" t="str">
        <f t="shared" si="1782"/>
        <v>1471 FAPPER-S</v>
      </c>
      <c r="G1471" s="125"/>
      <c r="I1471" s="62"/>
      <c r="J1471" s="62"/>
      <c r="K1471" s="53"/>
      <c r="L1471" s="53"/>
      <c r="M1471" s="53"/>
      <c r="N1471" s="53"/>
      <c r="O1471" s="53"/>
      <c r="P1471" s="53"/>
      <c r="R1471" s="82"/>
      <c r="S1471" s="153"/>
      <c r="T1471" s="153"/>
      <c r="U1471" s="153"/>
      <c r="V1471" s="153"/>
      <c r="W1471" s="153"/>
      <c r="X1471" s="153"/>
      <c r="Y1471" s="153"/>
      <c r="Z1471" s="153"/>
      <c r="AA1471" s="153"/>
      <c r="AB1471" s="153"/>
      <c r="AC1471" s="153"/>
      <c r="AD1471" s="153"/>
      <c r="AE1471" s="153"/>
      <c r="AF1471" s="153"/>
      <c r="AG1471" s="153"/>
      <c r="AH1471" s="153"/>
      <c r="AI1471" s="153"/>
      <c r="AJ1471" s="153"/>
      <c r="AK1471" s="153"/>
      <c r="AL1471" s="153"/>
      <c r="AM1471" s="153"/>
      <c r="AN1471" s="153"/>
      <c r="AO1471" s="153"/>
      <c r="AP1471" s="153"/>
      <c r="AQ1471" s="153"/>
      <c r="AR1471" s="153"/>
      <c r="AS1471" s="153"/>
      <c r="AT1471" s="153"/>
      <c r="AU1471" s="153"/>
      <c r="AV1471" s="153"/>
      <c r="AW1471" s="153"/>
      <c r="AX1471" s="153"/>
      <c r="AY1471" s="153"/>
      <c r="AZ1471" s="153"/>
      <c r="BA1471" s="153"/>
      <c r="BB1471" s="153"/>
      <c r="BC1471" s="153"/>
      <c r="BD1471" s="153"/>
      <c r="BE1471" s="153"/>
      <c r="BF1471" s="153"/>
      <c r="BG1471" s="153"/>
      <c r="BH1471" s="153"/>
      <c r="BI1471" s="153"/>
      <c r="BJ1471" s="153"/>
      <c r="BK1471" s="153"/>
      <c r="BL1471" s="153"/>
      <c r="BM1471" s="153"/>
      <c r="BN1471" s="153"/>
      <c r="BO1471" s="153"/>
      <c r="BP1471" s="153"/>
      <c r="BQ1471" s="153"/>
      <c r="BR1471" s="153"/>
      <c r="BS1471" s="153"/>
      <c r="BT1471" s="153"/>
      <c r="BU1471" s="153"/>
      <c r="BV1471" s="153"/>
      <c r="BW1471" s="153"/>
      <c r="BX1471" s="153"/>
      <c r="BY1471" s="153"/>
      <c r="BZ1471" s="153"/>
      <c r="CA1471" s="153"/>
      <c r="CB1471" s="153"/>
      <c r="CC1471" s="153"/>
      <c r="CD1471" s="153"/>
      <c r="CE1471" s="153"/>
      <c r="CF1471" s="153"/>
      <c r="CG1471" s="153"/>
      <c r="CH1471" s="153"/>
      <c r="CI1471" s="153"/>
      <c r="CJ1471" s="153"/>
      <c r="CK1471" s="153"/>
      <c r="CL1471" s="153"/>
      <c r="CN1471" s="62"/>
      <c r="CO1471" s="153"/>
      <c r="CP1471" s="153"/>
      <c r="CQ1471" s="153"/>
      <c r="CR1471" s="153"/>
      <c r="CS1471" s="153"/>
      <c r="CT1471" s="153"/>
      <c r="CU1471" s="153"/>
      <c r="CV1471" s="153"/>
      <c r="CW1471" s="153"/>
      <c r="CX1471" s="153"/>
      <c r="CY1471" s="153"/>
      <c r="CZ1471" s="153"/>
      <c r="DA1471" s="153"/>
      <c r="DB1471" s="153"/>
      <c r="DC1471" s="153"/>
      <c r="DD1471" s="153"/>
      <c r="DE1471" s="153"/>
      <c r="DF1471" s="153"/>
      <c r="DG1471" s="153"/>
      <c r="DH1471" s="153"/>
      <c r="DI1471" s="153"/>
      <c r="DJ1471" s="153"/>
      <c r="DK1471" s="153"/>
      <c r="DL1471" s="153"/>
    </row>
    <row r="1472" spans="1:117" x14ac:dyDescent="0.4">
      <c r="B1472" s="8" t="str">
        <f>E1472</f>
        <v>1472 FAPPER-S</v>
      </c>
      <c r="C1472" s="8"/>
      <c r="D1472" t="s">
        <v>769</v>
      </c>
      <c r="E1472" s="8" t="str">
        <f t="shared" si="1782"/>
        <v>1472 FAPPER-S</v>
      </c>
      <c r="G1472" s="125" t="s">
        <v>251</v>
      </c>
      <c r="I1472" s="74">
        <v>100</v>
      </c>
      <c r="J1472" s="74"/>
      <c r="K1472" s="53"/>
      <c r="L1472" s="53"/>
      <c r="M1472" s="53"/>
      <c r="N1472" s="53"/>
      <c r="O1472" s="53"/>
      <c r="P1472" s="53"/>
      <c r="R1472" s="24">
        <f>-$I1472</f>
        <v>-100</v>
      </c>
      <c r="S1472" s="153"/>
      <c r="T1472" s="153"/>
      <c r="U1472" s="153"/>
      <c r="V1472" s="153"/>
      <c r="W1472" s="153"/>
      <c r="X1472" s="153"/>
      <c r="Y1472" s="153"/>
      <c r="Z1472" s="153"/>
      <c r="AA1472" s="153"/>
      <c r="AB1472" s="153"/>
      <c r="AC1472" s="153"/>
      <c r="AD1472" s="153"/>
      <c r="AE1472" s="153"/>
      <c r="AF1472" s="153"/>
      <c r="AG1472" s="153"/>
      <c r="AH1472" s="153"/>
      <c r="AI1472" s="153"/>
      <c r="AJ1472" s="153"/>
      <c r="AK1472" s="153"/>
      <c r="AL1472" s="153"/>
      <c r="AM1472" s="153"/>
      <c r="AN1472" s="153"/>
      <c r="AO1472" s="153"/>
      <c r="AP1472" s="153"/>
      <c r="AQ1472" s="153"/>
      <c r="AR1472" s="153"/>
      <c r="AS1472" s="153"/>
      <c r="AT1472" s="153"/>
      <c r="AU1472" s="153"/>
      <c r="AV1472" s="153"/>
      <c r="AW1472" s="153"/>
      <c r="AX1472" s="153"/>
      <c r="AY1472" s="153"/>
      <c r="AZ1472" s="153"/>
      <c r="BA1472" s="153"/>
      <c r="BB1472" s="153"/>
      <c r="BC1472" s="153"/>
      <c r="BD1472" s="153"/>
      <c r="BE1472" s="153"/>
      <c r="BF1472" s="153"/>
      <c r="BG1472" s="153"/>
      <c r="BH1472" s="153"/>
      <c r="BI1472" s="153"/>
      <c r="BJ1472" s="153"/>
      <c r="BK1472" s="153"/>
      <c r="BL1472" s="153"/>
      <c r="BM1472" s="153"/>
      <c r="BN1472" s="153"/>
      <c r="BO1472" s="153"/>
      <c r="BP1472" s="153"/>
      <c r="BQ1472" s="153"/>
      <c r="BR1472" s="153"/>
      <c r="BS1472" s="153"/>
      <c r="BT1472" s="153"/>
      <c r="BU1472" s="153"/>
      <c r="BV1472" s="153"/>
      <c r="BW1472" s="153"/>
      <c r="BX1472" s="153"/>
      <c r="BY1472" s="153"/>
      <c r="BZ1472" s="153"/>
      <c r="CA1472" s="153"/>
      <c r="CB1472" s="153"/>
      <c r="CC1472" s="153"/>
      <c r="CD1472" s="153"/>
      <c r="CE1472" s="153"/>
      <c r="CF1472" s="153"/>
      <c r="CG1472" s="153"/>
      <c r="CH1472" s="153"/>
      <c r="CI1472" s="153"/>
      <c r="CJ1472" s="153"/>
      <c r="CK1472" s="153"/>
      <c r="CL1472" s="153"/>
      <c r="CN1472" s="74">
        <f>I1472</f>
        <v>100</v>
      </c>
      <c r="CO1472" s="153"/>
      <c r="CP1472" s="153"/>
      <c r="CQ1472" s="153"/>
      <c r="CR1472" s="153"/>
      <c r="CS1472" s="153"/>
      <c r="CT1472" s="153"/>
      <c r="CU1472" s="153"/>
      <c r="CV1472" s="153"/>
      <c r="CW1472" s="153"/>
      <c r="CX1472" s="153"/>
      <c r="CY1472" s="153"/>
      <c r="CZ1472" s="153"/>
      <c r="DA1472" s="153"/>
      <c r="DB1472" s="153"/>
      <c r="DC1472" s="153"/>
      <c r="DD1472" s="153"/>
      <c r="DE1472" s="153"/>
      <c r="DF1472" s="153"/>
      <c r="DG1472" s="153"/>
      <c r="DH1472" s="153"/>
      <c r="DI1472" s="153"/>
      <c r="DJ1472" s="153"/>
      <c r="DK1472" s="153"/>
      <c r="DL1472" s="153"/>
    </row>
    <row r="1473" spans="1:116" x14ac:dyDescent="0.4">
      <c r="D1473" t="s">
        <v>769</v>
      </c>
      <c r="E1473" s="8" t="str">
        <f t="shared" si="1782"/>
        <v>1473 FAPPER-S</v>
      </c>
      <c r="G1473" s="125"/>
      <c r="S1473" s="72"/>
      <c r="T1473" s="72"/>
      <c r="U1473" s="72"/>
      <c r="V1473" s="72"/>
      <c r="W1473" s="72"/>
      <c r="X1473" s="72"/>
      <c r="Y1473" s="72"/>
      <c r="Z1473" s="72"/>
      <c r="AA1473" s="72"/>
      <c r="AB1473" s="72"/>
      <c r="AC1473" s="72"/>
      <c r="AD1473" s="72"/>
      <c r="AE1473" s="72"/>
      <c r="AF1473" s="72"/>
      <c r="AG1473" s="72"/>
      <c r="AH1473" s="72"/>
      <c r="AI1473" s="72"/>
      <c r="AJ1473" s="72"/>
      <c r="AK1473" s="72"/>
      <c r="AL1473" s="72"/>
      <c r="AM1473" s="72"/>
      <c r="AN1473" s="72"/>
      <c r="AO1473" s="72"/>
      <c r="AP1473" s="72"/>
      <c r="AQ1473" s="72"/>
      <c r="AR1473" s="72"/>
      <c r="AS1473" s="72"/>
      <c r="AT1473" s="72"/>
      <c r="AU1473" s="72"/>
      <c r="AV1473" s="72"/>
      <c r="AW1473" s="72"/>
      <c r="AX1473" s="72"/>
      <c r="AY1473" s="72"/>
      <c r="AZ1473" s="72"/>
      <c r="BA1473" s="72"/>
      <c r="BB1473" s="72"/>
      <c r="BC1473" s="72"/>
      <c r="BD1473" s="72"/>
      <c r="BE1473" s="72"/>
      <c r="BF1473" s="72"/>
      <c r="BG1473" s="72"/>
      <c r="BH1473" s="72"/>
      <c r="BI1473" s="72"/>
      <c r="BJ1473" s="72"/>
      <c r="BK1473" s="72"/>
      <c r="BL1473" s="72"/>
      <c r="BM1473" s="72"/>
      <c r="BN1473" s="72"/>
      <c r="BO1473" s="72"/>
      <c r="BP1473" s="72"/>
      <c r="BQ1473" s="72"/>
      <c r="BR1473" s="72"/>
      <c r="BS1473" s="72"/>
      <c r="BT1473" s="72"/>
      <c r="BU1473" s="72"/>
      <c r="BV1473" s="72"/>
      <c r="BW1473" s="72"/>
      <c r="BX1473" s="72"/>
      <c r="BY1473" s="72"/>
      <c r="BZ1473" s="72"/>
      <c r="CA1473" s="72"/>
      <c r="CB1473" s="72"/>
      <c r="CC1473" s="72"/>
      <c r="CD1473" s="72"/>
      <c r="CE1473" s="72"/>
      <c r="CF1473" s="72"/>
      <c r="CG1473" s="72"/>
      <c r="CH1473" s="72"/>
      <c r="CI1473" s="72"/>
      <c r="CJ1473" s="72"/>
      <c r="CK1473" s="72"/>
      <c r="CL1473" s="72"/>
      <c r="CO1473" s="72"/>
      <c r="CP1473" s="72"/>
      <c r="CQ1473" s="72"/>
      <c r="CR1473" s="72"/>
      <c r="CS1473" s="72"/>
      <c r="CT1473" s="72"/>
      <c r="CU1473" s="72"/>
      <c r="CV1473" s="72"/>
      <c r="CW1473" s="72"/>
      <c r="CX1473" s="72"/>
      <c r="CY1473" s="72"/>
      <c r="CZ1473" s="72"/>
      <c r="DA1473" s="72"/>
      <c r="DB1473" s="72"/>
      <c r="DC1473" s="72"/>
      <c r="DD1473" s="72"/>
      <c r="DE1473" s="72"/>
      <c r="DF1473" s="72"/>
      <c r="DG1473" s="72"/>
      <c r="DH1473" s="72"/>
      <c r="DI1473" s="72"/>
      <c r="DJ1473" s="72"/>
      <c r="DK1473" s="72"/>
      <c r="DL1473" s="72"/>
    </row>
    <row r="1474" spans="1:116" x14ac:dyDescent="0.4">
      <c r="D1474" t="s">
        <v>769</v>
      </c>
      <c r="E1474" s="8" t="str">
        <f t="shared" si="1782"/>
        <v>1474 FAPPER-S</v>
      </c>
      <c r="G1474" s="95" t="s">
        <v>205</v>
      </c>
      <c r="H1474" s="12"/>
      <c r="S1474" s="72"/>
      <c r="T1474" s="72"/>
      <c r="U1474" s="72"/>
      <c r="V1474" s="72"/>
      <c r="W1474" s="72"/>
      <c r="X1474" s="72"/>
      <c r="Y1474" s="72"/>
      <c r="Z1474" s="72"/>
      <c r="AA1474" s="72"/>
      <c r="AB1474" s="72"/>
      <c r="AC1474" s="72"/>
      <c r="AD1474" s="72"/>
      <c r="AE1474" s="72"/>
      <c r="AF1474" s="72"/>
      <c r="AG1474" s="72"/>
      <c r="AH1474" s="72"/>
      <c r="AI1474" s="72"/>
      <c r="AJ1474" s="72"/>
      <c r="AK1474" s="72"/>
      <c r="AL1474" s="72"/>
      <c r="AM1474" s="72"/>
      <c r="AN1474" s="72"/>
      <c r="AO1474" s="72"/>
      <c r="AP1474" s="72"/>
      <c r="AQ1474" s="72"/>
      <c r="AR1474" s="72"/>
      <c r="AS1474" s="72"/>
      <c r="AT1474" s="72"/>
      <c r="AU1474" s="72"/>
      <c r="AV1474" s="72"/>
      <c r="AW1474" s="72"/>
      <c r="AX1474" s="72"/>
      <c r="AY1474" s="72"/>
      <c r="AZ1474" s="72"/>
      <c r="BA1474" s="72"/>
      <c r="BB1474" s="72"/>
      <c r="BC1474" s="72"/>
      <c r="BD1474" s="72"/>
      <c r="BE1474" s="72"/>
      <c r="BF1474" s="72"/>
      <c r="BG1474" s="72"/>
      <c r="BH1474" s="72"/>
      <c r="BI1474" s="72"/>
      <c r="BJ1474" s="72"/>
      <c r="BK1474" s="72"/>
      <c r="BL1474" s="72"/>
      <c r="BM1474" s="72"/>
      <c r="BN1474" s="72"/>
      <c r="BO1474" s="72"/>
      <c r="BP1474" s="72"/>
      <c r="BQ1474" s="72"/>
      <c r="BR1474" s="72"/>
      <c r="BS1474" s="72"/>
      <c r="BT1474" s="72"/>
      <c r="BU1474" s="72"/>
      <c r="BV1474" s="72"/>
      <c r="BW1474" s="72"/>
      <c r="BX1474" s="72"/>
      <c r="BY1474" s="72"/>
      <c r="BZ1474" s="72"/>
      <c r="CA1474" s="72"/>
      <c r="CB1474" s="72"/>
      <c r="CC1474" s="72"/>
      <c r="CD1474" s="72"/>
      <c r="CE1474" s="72"/>
      <c r="CF1474" s="72"/>
      <c r="CG1474" s="72"/>
      <c r="CH1474" s="72"/>
      <c r="CI1474" s="72"/>
      <c r="CJ1474" s="72"/>
      <c r="CK1474" s="72"/>
      <c r="CL1474" s="72"/>
      <c r="CO1474" s="72"/>
      <c r="CP1474" s="72"/>
      <c r="CQ1474" s="72"/>
      <c r="CR1474" s="72"/>
      <c r="CS1474" s="72"/>
      <c r="CT1474" s="72"/>
      <c r="CU1474" s="72"/>
      <c r="CV1474" s="72"/>
      <c r="CW1474" s="72"/>
      <c r="CX1474" s="72"/>
      <c r="CY1474" s="72"/>
      <c r="CZ1474" s="72"/>
      <c r="DA1474" s="72"/>
      <c r="DB1474" s="72"/>
      <c r="DC1474" s="72"/>
      <c r="DD1474" s="72"/>
      <c r="DE1474" s="72"/>
      <c r="DF1474" s="72"/>
      <c r="DG1474" s="72"/>
      <c r="DH1474" s="72"/>
      <c r="DI1474" s="72"/>
      <c r="DJ1474" s="72"/>
      <c r="DK1474" s="72"/>
      <c r="DL1474" s="72"/>
    </row>
    <row r="1475" spans="1:116" x14ac:dyDescent="0.4">
      <c r="D1475" t="s">
        <v>769</v>
      </c>
      <c r="E1475" s="8" t="str">
        <f t="shared" ref="E1475:E1478" si="1841">ROW()&amp;" "&amp;D1475</f>
        <v>1475 FAPPER-S</v>
      </c>
      <c r="G1475" s="158" t="str">
        <f>"Gross PP&amp;E - "&amp;SUBSTITUTE(G1460,":","")</f>
        <v>Gross PP&amp;E - Revenue driven PP&amp;E</v>
      </c>
      <c r="I1475" s="80">
        <f>I1472</f>
        <v>100</v>
      </c>
      <c r="J1475" s="80"/>
      <c r="K1475" s="24">
        <f ca="1">SUMIF($4:$4,K$2,1475:1475)</f>
        <v>220</v>
      </c>
      <c r="L1475" s="24">
        <f ca="1">SUMIF($4:$4,L$2,1475:1475)</f>
        <v>340</v>
      </c>
      <c r="M1475" s="24">
        <f ca="1">SUMIF($4:$4,M$2,1475:1475)</f>
        <v>460</v>
      </c>
      <c r="N1475" s="24">
        <f ca="1">SUMIF($4:$4,N$2,1475:1475)</f>
        <v>580</v>
      </c>
      <c r="O1475" s="24">
        <f ca="1">SUMIF($4:$4,O$2,1475:1475)</f>
        <v>700</v>
      </c>
      <c r="P1475" s="24">
        <f ca="1">SUMIF($4:$4,P$2,1475:1475)</f>
        <v>820</v>
      </c>
      <c r="R1475" s="24">
        <f>$I1475</f>
        <v>100</v>
      </c>
      <c r="S1475" s="80">
        <f t="shared" ref="S1475:AX1477" ca="1" si="1842">-S1467+R1475</f>
        <v>110</v>
      </c>
      <c r="T1475" s="80">
        <f t="shared" ca="1" si="1842"/>
        <v>120</v>
      </c>
      <c r="U1475" s="80">
        <f t="shared" ca="1" si="1842"/>
        <v>130</v>
      </c>
      <c r="V1475" s="80">
        <f t="shared" ca="1" si="1842"/>
        <v>140</v>
      </c>
      <c r="W1475" s="80">
        <f t="shared" ca="1" si="1842"/>
        <v>150</v>
      </c>
      <c r="X1475" s="80">
        <f t="shared" ca="1" si="1842"/>
        <v>160</v>
      </c>
      <c r="Y1475" s="80">
        <f t="shared" ca="1" si="1842"/>
        <v>170</v>
      </c>
      <c r="Z1475" s="80">
        <f t="shared" ca="1" si="1842"/>
        <v>180</v>
      </c>
      <c r="AA1475" s="80">
        <f t="shared" ca="1" si="1842"/>
        <v>190</v>
      </c>
      <c r="AB1475" s="80">
        <f t="shared" ca="1" si="1842"/>
        <v>200</v>
      </c>
      <c r="AC1475" s="80">
        <f t="shared" ca="1" si="1842"/>
        <v>210</v>
      </c>
      <c r="AD1475" s="80">
        <f t="shared" ca="1" si="1842"/>
        <v>220</v>
      </c>
      <c r="AE1475" s="80">
        <f t="shared" ca="1" si="1842"/>
        <v>230</v>
      </c>
      <c r="AF1475" s="80">
        <f t="shared" ca="1" si="1842"/>
        <v>240</v>
      </c>
      <c r="AG1475" s="80">
        <f t="shared" ca="1" si="1842"/>
        <v>250</v>
      </c>
      <c r="AH1475" s="80">
        <f t="shared" ca="1" si="1842"/>
        <v>260</v>
      </c>
      <c r="AI1475" s="80">
        <f t="shared" ca="1" si="1842"/>
        <v>270</v>
      </c>
      <c r="AJ1475" s="80">
        <f t="shared" ca="1" si="1842"/>
        <v>280</v>
      </c>
      <c r="AK1475" s="80">
        <f t="shared" ca="1" si="1842"/>
        <v>290</v>
      </c>
      <c r="AL1475" s="80">
        <f t="shared" ca="1" si="1842"/>
        <v>300</v>
      </c>
      <c r="AM1475" s="80">
        <f t="shared" ca="1" si="1842"/>
        <v>310</v>
      </c>
      <c r="AN1475" s="80">
        <f t="shared" ca="1" si="1842"/>
        <v>320</v>
      </c>
      <c r="AO1475" s="80">
        <f t="shared" ca="1" si="1842"/>
        <v>330</v>
      </c>
      <c r="AP1475" s="80">
        <f t="shared" ca="1" si="1842"/>
        <v>340</v>
      </c>
      <c r="AQ1475" s="80">
        <f t="shared" ca="1" si="1842"/>
        <v>350</v>
      </c>
      <c r="AR1475" s="80">
        <f t="shared" ca="1" si="1842"/>
        <v>360</v>
      </c>
      <c r="AS1475" s="80">
        <f t="shared" ca="1" si="1842"/>
        <v>370</v>
      </c>
      <c r="AT1475" s="80">
        <f t="shared" ca="1" si="1842"/>
        <v>380</v>
      </c>
      <c r="AU1475" s="80">
        <f t="shared" ca="1" si="1842"/>
        <v>390</v>
      </c>
      <c r="AV1475" s="80">
        <f t="shared" ca="1" si="1842"/>
        <v>400</v>
      </c>
      <c r="AW1475" s="80">
        <f t="shared" ca="1" si="1842"/>
        <v>410</v>
      </c>
      <c r="AX1475" s="80">
        <f t="shared" ca="1" si="1842"/>
        <v>420</v>
      </c>
      <c r="AY1475" s="80">
        <f t="shared" ref="AY1475:CD1477" ca="1" si="1843">-AY1467+AX1475</f>
        <v>430</v>
      </c>
      <c r="AZ1475" s="80">
        <f t="shared" ca="1" si="1843"/>
        <v>440</v>
      </c>
      <c r="BA1475" s="80">
        <f t="shared" ca="1" si="1843"/>
        <v>450</v>
      </c>
      <c r="BB1475" s="80">
        <f t="shared" ca="1" si="1843"/>
        <v>460</v>
      </c>
      <c r="BC1475" s="80">
        <f t="shared" ca="1" si="1843"/>
        <v>470</v>
      </c>
      <c r="BD1475" s="80">
        <f t="shared" ca="1" si="1843"/>
        <v>480</v>
      </c>
      <c r="BE1475" s="80">
        <f t="shared" ca="1" si="1843"/>
        <v>490</v>
      </c>
      <c r="BF1475" s="80">
        <f t="shared" ca="1" si="1843"/>
        <v>500</v>
      </c>
      <c r="BG1475" s="80">
        <f t="shared" ca="1" si="1843"/>
        <v>510</v>
      </c>
      <c r="BH1475" s="80">
        <f t="shared" ca="1" si="1843"/>
        <v>520</v>
      </c>
      <c r="BI1475" s="80">
        <f t="shared" ca="1" si="1843"/>
        <v>530</v>
      </c>
      <c r="BJ1475" s="80">
        <f t="shared" ca="1" si="1843"/>
        <v>540</v>
      </c>
      <c r="BK1475" s="80">
        <f t="shared" ca="1" si="1843"/>
        <v>550</v>
      </c>
      <c r="BL1475" s="80">
        <f t="shared" ca="1" si="1843"/>
        <v>560</v>
      </c>
      <c r="BM1475" s="80">
        <f t="shared" ca="1" si="1843"/>
        <v>570</v>
      </c>
      <c r="BN1475" s="80">
        <f t="shared" ca="1" si="1843"/>
        <v>580</v>
      </c>
      <c r="BO1475" s="80">
        <f t="shared" ca="1" si="1843"/>
        <v>590</v>
      </c>
      <c r="BP1475" s="80">
        <f t="shared" ca="1" si="1843"/>
        <v>600</v>
      </c>
      <c r="BQ1475" s="80">
        <f t="shared" ca="1" si="1843"/>
        <v>610</v>
      </c>
      <c r="BR1475" s="80">
        <f t="shared" ca="1" si="1843"/>
        <v>620</v>
      </c>
      <c r="BS1475" s="80">
        <f t="shared" ca="1" si="1843"/>
        <v>630</v>
      </c>
      <c r="BT1475" s="80">
        <f t="shared" ca="1" si="1843"/>
        <v>640</v>
      </c>
      <c r="BU1475" s="80">
        <f t="shared" ca="1" si="1843"/>
        <v>650</v>
      </c>
      <c r="BV1475" s="80">
        <f t="shared" ca="1" si="1843"/>
        <v>660</v>
      </c>
      <c r="BW1475" s="80">
        <f t="shared" ca="1" si="1843"/>
        <v>670</v>
      </c>
      <c r="BX1475" s="80">
        <f t="shared" ca="1" si="1843"/>
        <v>680</v>
      </c>
      <c r="BY1475" s="80">
        <f t="shared" ca="1" si="1843"/>
        <v>690</v>
      </c>
      <c r="BZ1475" s="80">
        <f t="shared" ca="1" si="1843"/>
        <v>700</v>
      </c>
      <c r="CA1475" s="80">
        <f t="shared" ca="1" si="1843"/>
        <v>710</v>
      </c>
      <c r="CB1475" s="80">
        <f t="shared" ca="1" si="1843"/>
        <v>720</v>
      </c>
      <c r="CC1475" s="80">
        <f t="shared" ca="1" si="1843"/>
        <v>730</v>
      </c>
      <c r="CD1475" s="80">
        <f t="shared" ca="1" si="1843"/>
        <v>740</v>
      </c>
      <c r="CE1475" s="80">
        <f t="shared" ref="CE1475:CL1477" ca="1" si="1844">-CE1467+CD1475</f>
        <v>750</v>
      </c>
      <c r="CF1475" s="80">
        <f t="shared" ca="1" si="1844"/>
        <v>760</v>
      </c>
      <c r="CG1475" s="80">
        <f t="shared" ca="1" si="1844"/>
        <v>770</v>
      </c>
      <c r="CH1475" s="80">
        <f t="shared" ca="1" si="1844"/>
        <v>780</v>
      </c>
      <c r="CI1475" s="80">
        <f t="shared" ca="1" si="1844"/>
        <v>790</v>
      </c>
      <c r="CJ1475" s="80">
        <f t="shared" ca="1" si="1844"/>
        <v>800</v>
      </c>
      <c r="CK1475" s="80">
        <f t="shared" ca="1" si="1844"/>
        <v>810</v>
      </c>
      <c r="CL1475" s="80">
        <f t="shared" ca="1" si="1844"/>
        <v>820</v>
      </c>
      <c r="CN1475" s="80">
        <f>CN1472</f>
        <v>100</v>
      </c>
      <c r="CO1475" s="80" t="e">
        <f t="shared" ref="CO1475:CO1477" ca="1" si="1845">-CO1467+CN1475</f>
        <v>#N/A</v>
      </c>
      <c r="CP1475" s="80" t="e">
        <f t="shared" ref="CP1475:DL1477" ca="1" si="1846">-CP1467+CO1475</f>
        <v>#N/A</v>
      </c>
      <c r="CQ1475" s="80" t="e">
        <f t="shared" ca="1" si="1846"/>
        <v>#N/A</v>
      </c>
      <c r="CR1475" s="80" t="e">
        <f t="shared" ca="1" si="1846"/>
        <v>#N/A</v>
      </c>
      <c r="CS1475" s="80" t="e">
        <f t="shared" ca="1" si="1846"/>
        <v>#N/A</v>
      </c>
      <c r="CT1475" s="80" t="e">
        <f t="shared" ca="1" si="1846"/>
        <v>#N/A</v>
      </c>
      <c r="CU1475" s="80" t="e">
        <f t="shared" ca="1" si="1846"/>
        <v>#N/A</v>
      </c>
      <c r="CV1475" s="80" t="e">
        <f t="shared" ca="1" si="1846"/>
        <v>#N/A</v>
      </c>
      <c r="CW1475" s="80" t="e">
        <f t="shared" ca="1" si="1846"/>
        <v>#N/A</v>
      </c>
      <c r="CX1475" s="80" t="e">
        <f t="shared" ca="1" si="1846"/>
        <v>#N/A</v>
      </c>
      <c r="CY1475" s="80" t="e">
        <f t="shared" ca="1" si="1846"/>
        <v>#N/A</v>
      </c>
      <c r="CZ1475" s="80" t="e">
        <f t="shared" ca="1" si="1846"/>
        <v>#N/A</v>
      </c>
      <c r="DA1475" s="80" t="e">
        <f t="shared" ca="1" si="1846"/>
        <v>#N/A</v>
      </c>
      <c r="DB1475" s="80" t="e">
        <f t="shared" ca="1" si="1846"/>
        <v>#N/A</v>
      </c>
      <c r="DC1475" s="80" t="e">
        <f t="shared" ca="1" si="1846"/>
        <v>#N/A</v>
      </c>
      <c r="DD1475" s="80" t="e">
        <f t="shared" ca="1" si="1846"/>
        <v>#N/A</v>
      </c>
      <c r="DE1475" s="80" t="e">
        <f t="shared" ca="1" si="1846"/>
        <v>#N/A</v>
      </c>
      <c r="DF1475" s="80" t="e">
        <f t="shared" ca="1" si="1846"/>
        <v>#N/A</v>
      </c>
      <c r="DG1475" s="80" t="e">
        <f t="shared" ca="1" si="1846"/>
        <v>#N/A</v>
      </c>
      <c r="DH1475" s="80" t="e">
        <f t="shared" ca="1" si="1846"/>
        <v>#N/A</v>
      </c>
      <c r="DI1475" s="80" t="e">
        <f t="shared" ca="1" si="1846"/>
        <v>#N/A</v>
      </c>
      <c r="DJ1475" s="80" t="e">
        <f t="shared" ca="1" si="1846"/>
        <v>#N/A</v>
      </c>
      <c r="DK1475" s="80" t="e">
        <f t="shared" ca="1" si="1846"/>
        <v>#N/A</v>
      </c>
      <c r="DL1475" s="80" t="e">
        <f t="shared" ca="1" si="1846"/>
        <v>#N/A</v>
      </c>
    </row>
    <row r="1476" spans="1:116" x14ac:dyDescent="0.4">
      <c r="D1476" t="s">
        <v>769</v>
      </c>
      <c r="E1476" s="8" t="str">
        <f t="shared" si="1841"/>
        <v>1476 FAPPER-S</v>
      </c>
      <c r="G1476" s="158" t="str">
        <f>"Accumulated depreciation - "&amp;SUBSTITUTE(G1460,":","")</f>
        <v>Accumulated depreciation - Revenue driven PP&amp;E</v>
      </c>
      <c r="I1476" s="81">
        <f>-H1463/H1462*I1475</f>
        <v>-20</v>
      </c>
      <c r="J1476" s="243"/>
      <c r="K1476" s="37">
        <f ca="1">SUMIF($4:$4,K$2,1476:1476)</f>
        <v>-42.3463070306086</v>
      </c>
      <c r="L1476" s="37">
        <f ca="1">SUMIF($4:$4,L$2,1476:1476)</f>
        <v>-69.686188440279452</v>
      </c>
      <c r="M1476" s="37">
        <f ca="1">SUMIF($4:$4,M$2,1476:1476)</f>
        <v>-103.13552369155963</v>
      </c>
      <c r="N1476" s="37">
        <f ca="1">SUMIF($4:$4,N$2,1476:1476)</f>
        <v>-144.05955009778847</v>
      </c>
      <c r="O1476" s="37">
        <f ca="1">SUMIF($4:$4,O$2,1476:1476)</f>
        <v>-169.65932368791883</v>
      </c>
      <c r="P1476" s="37">
        <f ca="1">SUMIF($4:$4,P$2,1476:1476)</f>
        <v>-195.5117250017062</v>
      </c>
      <c r="R1476" s="37">
        <f>$I1476</f>
        <v>-20</v>
      </c>
      <c r="S1476" s="81">
        <f t="shared" ref="S1476:AX1478" ca="1" si="1847">R1476+S1470</f>
        <v>-21.694915254237287</v>
      </c>
      <c r="T1476" s="81">
        <f t="shared" ca="1" si="1847"/>
        <v>-23.418557885665038</v>
      </c>
      <c r="U1476" s="81">
        <f t="shared" ca="1" si="1847"/>
        <v>-25.171414798981395</v>
      </c>
      <c r="V1476" s="81">
        <f t="shared" ca="1" si="1847"/>
        <v>-26.953981151506504</v>
      </c>
      <c r="W1476" s="81">
        <f t="shared" ca="1" si="1847"/>
        <v>-28.766760493057461</v>
      </c>
      <c r="X1476" s="81">
        <f t="shared" ca="1" si="1847"/>
        <v>-30.610264908194029</v>
      </c>
      <c r="Y1476" s="81">
        <f t="shared" ca="1" si="1847"/>
        <v>-32.485015160875285</v>
      </c>
      <c r="Z1476" s="81">
        <f t="shared" ca="1" si="1847"/>
        <v>-34.391540841568087</v>
      </c>
      <c r="AA1476" s="81">
        <f t="shared" ca="1" si="1847"/>
        <v>-36.330380516848905</v>
      </c>
      <c r="AB1476" s="81">
        <f t="shared" ca="1" si="1847"/>
        <v>-38.302081881541262</v>
      </c>
      <c r="AC1476" s="81">
        <f t="shared" ca="1" si="1847"/>
        <v>-40.30720191343179</v>
      </c>
      <c r="AD1476" s="81">
        <f t="shared" ca="1" si="1847"/>
        <v>-42.3463070306086</v>
      </c>
      <c r="AE1476" s="81">
        <f t="shared" ca="1" si="1847"/>
        <v>-44.419973251466374</v>
      </c>
      <c r="AF1476" s="81">
        <f t="shared" ca="1" si="1847"/>
        <v>-46.528786357423428</v>
      </c>
      <c r="AG1476" s="81">
        <f t="shared" ca="1" si="1847"/>
        <v>-48.673342058396706</v>
      </c>
      <c r="AH1476" s="81">
        <f t="shared" ca="1" si="1847"/>
        <v>-50.854246161081399</v>
      </c>
      <c r="AI1476" s="81">
        <f t="shared" ca="1" si="1847"/>
        <v>-53.072114740082782</v>
      </c>
      <c r="AJ1476" s="81">
        <f t="shared" ca="1" si="1847"/>
        <v>-55.327574311948588</v>
      </c>
      <c r="AK1476" s="81">
        <f t="shared" ca="1" si="1847"/>
        <v>-57.621262012151107</v>
      </c>
      <c r="AL1476" s="81">
        <f t="shared" ca="1" si="1847"/>
        <v>-59.953825775068921</v>
      </c>
      <c r="AM1476" s="81">
        <f t="shared" ca="1" si="1847"/>
        <v>-62.325924517019239</v>
      </c>
      <c r="AN1476" s="81">
        <f t="shared" ca="1" si="1847"/>
        <v>-64.738228322392445</v>
      </c>
      <c r="AO1476" s="81">
        <f t="shared" ca="1" si="1847"/>
        <v>-67.191418632941463</v>
      </c>
      <c r="AP1476" s="81">
        <f t="shared" ca="1" si="1847"/>
        <v>-69.686188440279452</v>
      </c>
      <c r="AQ1476" s="81">
        <f t="shared" ca="1" si="1847"/>
        <v>-72.223242481640114</v>
      </c>
      <c r="AR1476" s="81">
        <f t="shared" ca="1" si="1847"/>
        <v>-74.803297438956051</v>
      </c>
      <c r="AS1476" s="81">
        <f t="shared" ca="1" si="1847"/>
        <v>-77.427082141311232</v>
      </c>
      <c r="AT1476" s="81">
        <f t="shared" ca="1" si="1847"/>
        <v>-80.095337770824983</v>
      </c>
      <c r="AU1476" s="81">
        <f t="shared" ca="1" si="1847"/>
        <v>-82.808818072025403</v>
      </c>
      <c r="AV1476" s="81">
        <f t="shared" ca="1" si="1847"/>
        <v>-85.56828956477159</v>
      </c>
      <c r="AW1476" s="81">
        <f t="shared" ca="1" si="1847"/>
        <v>-88.374531760784663</v>
      </c>
      <c r="AX1476" s="81">
        <f t="shared" ca="1" si="1847"/>
        <v>-91.22833738384881</v>
      </c>
      <c r="AY1476" s="81">
        <f t="shared" ref="AY1476:CD1478" ca="1" si="1848">AX1476+AY1470</f>
        <v>-94.130512593744555</v>
      </c>
      <c r="AZ1476" s="81">
        <f t="shared" ca="1" si="1848"/>
        <v>-97.081877213977521</v>
      </c>
      <c r="BA1476" s="81">
        <f t="shared" ca="1" si="1848"/>
        <v>-100.08326496336697</v>
      </c>
      <c r="BB1476" s="81">
        <f t="shared" ca="1" si="1848"/>
        <v>-103.13552369155963</v>
      </c>
      <c r="BC1476" s="81">
        <f t="shared" ca="1" si="1848"/>
        <v>-106.23951561853521</v>
      </c>
      <c r="BD1476" s="81">
        <f t="shared" ca="1" si="1848"/>
        <v>-109.3961175781714</v>
      </c>
      <c r="BE1476" s="81">
        <f t="shared" ca="1" si="1848"/>
        <v>-112.60622126593702</v>
      </c>
      <c r="BF1476" s="81">
        <f t="shared" ca="1" si="1848"/>
        <v>-115.87073349078341</v>
      </c>
      <c r="BG1476" s="81">
        <f t="shared" ca="1" si="1848"/>
        <v>-119.19057643130516</v>
      </c>
      <c r="BH1476" s="81">
        <f t="shared" ca="1" si="1848"/>
        <v>-122.56668789624254</v>
      </c>
      <c r="BI1476" s="81">
        <f t="shared" ca="1" si="1848"/>
        <v>-126.0000215893992</v>
      </c>
      <c r="BJ1476" s="81">
        <f t="shared" ca="1" si="1848"/>
        <v>-129.49154737905002</v>
      </c>
      <c r="BK1476" s="81">
        <f t="shared" ca="1" si="1848"/>
        <v>-133.04225157191527</v>
      </c>
      <c r="BL1476" s="81">
        <f t="shared" ca="1" si="1848"/>
        <v>-136.65313719177826</v>
      </c>
      <c r="BM1476" s="81">
        <f t="shared" ca="1" si="1848"/>
        <v>-140.32522426282534</v>
      </c>
      <c r="BN1476" s="81">
        <f t="shared" ca="1" si="1848"/>
        <v>-144.05955009778847</v>
      </c>
      <c r="BO1476" s="81">
        <f t="shared" ca="1" si="1848"/>
        <v>-146.16225433673404</v>
      </c>
      <c r="BP1476" s="81">
        <f t="shared" ca="1" si="1848"/>
        <v>-148.27187025338654</v>
      </c>
      <c r="BQ1476" s="81">
        <f t="shared" ca="1" si="1848"/>
        <v>-150.38802809012759</v>
      </c>
      <c r="BR1476" s="81">
        <f t="shared" ca="1" si="1848"/>
        <v>-152.51034356963854</v>
      </c>
      <c r="BS1476" s="81">
        <f t="shared" ca="1" si="1848"/>
        <v>-154.63841750892891</v>
      </c>
      <c r="BT1476" s="81">
        <f t="shared" ca="1" si="1848"/>
        <v>-156.77183542445215</v>
      </c>
      <c r="BU1476" s="81">
        <f t="shared" ca="1" si="1848"/>
        <v>-158.91016712811754</v>
      </c>
      <c r="BV1476" s="81">
        <f t="shared" ca="1" si="1848"/>
        <v>-161.05296631400299</v>
      </c>
      <c r="BW1476" s="81">
        <f t="shared" ca="1" si="1848"/>
        <v>-163.19977013556968</v>
      </c>
      <c r="BX1476" s="81">
        <f t="shared" ca="1" si="1848"/>
        <v>-165.35009877317512</v>
      </c>
      <c r="BY1476" s="81">
        <f t="shared" ca="1" si="1848"/>
        <v>-167.50345499167739</v>
      </c>
      <c r="BZ1476" s="81">
        <f t="shared" ca="1" si="1848"/>
        <v>-169.65932368791883</v>
      </c>
      <c r="CA1476" s="81">
        <f t="shared" ca="1" si="1848"/>
        <v>-171.81717142787323</v>
      </c>
      <c r="CB1476" s="81">
        <f t="shared" ca="1" si="1848"/>
        <v>-173.97644597323605</v>
      </c>
      <c r="CC1476" s="81">
        <f t="shared" ca="1" si="1848"/>
        <v>-176.13657579723287</v>
      </c>
      <c r="CD1476" s="81">
        <f t="shared" ca="1" si="1848"/>
        <v>-178.29696958941653</v>
      </c>
      <c r="CE1476" s="81">
        <f t="shared" ref="CE1476:CL1478" ca="1" si="1849">CD1476+CE1470</f>
        <v>-180.45701574921884</v>
      </c>
      <c r="CF1476" s="81">
        <f t="shared" ca="1" si="1849"/>
        <v>-182.61608186801774</v>
      </c>
      <c r="CG1476" s="81">
        <f t="shared" ca="1" si="1849"/>
        <v>-184.77351419947655</v>
      </c>
      <c r="CH1476" s="81">
        <f t="shared" ca="1" si="1849"/>
        <v>-186.92863711790579</v>
      </c>
      <c r="CI1476" s="81">
        <f t="shared" ca="1" si="1849"/>
        <v>-189.08075256439454</v>
      </c>
      <c r="CJ1476" s="81">
        <f t="shared" ca="1" si="1849"/>
        <v>-191.22913948045175</v>
      </c>
      <c r="CK1476" s="81">
        <f t="shared" ca="1" si="1849"/>
        <v>-193.37305322889344</v>
      </c>
      <c r="CL1476" s="81">
        <f t="shared" ca="1" si="1849"/>
        <v>-195.5117250017062</v>
      </c>
      <c r="CN1476" s="81">
        <f>-H1463/H1462*CN1475</f>
        <v>-20</v>
      </c>
      <c r="CO1476" s="81" t="e">
        <f t="shared" ref="CO1476:CO1478" ca="1" si="1850">CN1476+CO1470</f>
        <v>#N/A</v>
      </c>
      <c r="CP1476" s="81" t="e">
        <f t="shared" ref="CP1476:DL1478" ca="1" si="1851">CO1476+CP1470</f>
        <v>#N/A</v>
      </c>
      <c r="CQ1476" s="81" t="e">
        <f t="shared" ca="1" si="1851"/>
        <v>#N/A</v>
      </c>
      <c r="CR1476" s="81" t="e">
        <f t="shared" ca="1" si="1851"/>
        <v>#N/A</v>
      </c>
      <c r="CS1476" s="81" t="e">
        <f t="shared" ca="1" si="1851"/>
        <v>#N/A</v>
      </c>
      <c r="CT1476" s="81" t="e">
        <f t="shared" ca="1" si="1851"/>
        <v>#N/A</v>
      </c>
      <c r="CU1476" s="81" t="e">
        <f t="shared" ca="1" si="1851"/>
        <v>#N/A</v>
      </c>
      <c r="CV1476" s="81" t="e">
        <f t="shared" ca="1" si="1851"/>
        <v>#N/A</v>
      </c>
      <c r="CW1476" s="81" t="e">
        <f t="shared" ca="1" si="1851"/>
        <v>#N/A</v>
      </c>
      <c r="CX1476" s="81" t="e">
        <f t="shared" ca="1" si="1851"/>
        <v>#N/A</v>
      </c>
      <c r="CY1476" s="81" t="e">
        <f t="shared" ca="1" si="1851"/>
        <v>#N/A</v>
      </c>
      <c r="CZ1476" s="81" t="e">
        <f t="shared" ca="1" si="1851"/>
        <v>#N/A</v>
      </c>
      <c r="DA1476" s="81" t="e">
        <f t="shared" ca="1" si="1851"/>
        <v>#N/A</v>
      </c>
      <c r="DB1476" s="81" t="e">
        <f t="shared" ca="1" si="1851"/>
        <v>#N/A</v>
      </c>
      <c r="DC1476" s="81" t="e">
        <f t="shared" ca="1" si="1851"/>
        <v>#N/A</v>
      </c>
      <c r="DD1476" s="81" t="e">
        <f t="shared" ca="1" si="1851"/>
        <v>#N/A</v>
      </c>
      <c r="DE1476" s="81" t="e">
        <f t="shared" ca="1" si="1851"/>
        <v>#N/A</v>
      </c>
      <c r="DF1476" s="81" t="e">
        <f t="shared" ca="1" si="1851"/>
        <v>#N/A</v>
      </c>
      <c r="DG1476" s="81" t="e">
        <f t="shared" ca="1" si="1851"/>
        <v>#N/A</v>
      </c>
      <c r="DH1476" s="81" t="e">
        <f t="shared" ca="1" si="1851"/>
        <v>#N/A</v>
      </c>
      <c r="DI1476" s="81" t="e">
        <f t="shared" ca="1" si="1851"/>
        <v>#N/A</v>
      </c>
      <c r="DJ1476" s="81" t="e">
        <f t="shared" ca="1" si="1851"/>
        <v>#N/A</v>
      </c>
      <c r="DK1476" s="81" t="e">
        <f t="shared" ca="1" si="1851"/>
        <v>#N/A</v>
      </c>
      <c r="DL1476" s="81" t="e">
        <f t="shared" ca="1" si="1851"/>
        <v>#N/A</v>
      </c>
    </row>
    <row r="1477" spans="1:116" x14ac:dyDescent="0.4">
      <c r="C1477" t="s">
        <v>240</v>
      </c>
      <c r="D1477" t="s">
        <v>769</v>
      </c>
      <c r="E1477" s="8" t="str">
        <f t="shared" si="1782"/>
        <v>1477 FAPPER-S</v>
      </c>
      <c r="G1477" s="126" t="str">
        <f>"Net PP&amp;E - "&amp;SUBSTITUTE(G1460,":","")</f>
        <v>Net PP&amp;E - Revenue driven PP&amp;E</v>
      </c>
      <c r="H1477" s="27"/>
      <c r="I1477" s="77">
        <f>SUM(I1475:I1476)</f>
        <v>80</v>
      </c>
      <c r="J1477" s="77"/>
      <c r="K1477" s="33">
        <f ca="1">SUMIF($4:$4,K$2,1477:1477)</f>
        <v>177.65369296939139</v>
      </c>
      <c r="L1477" s="33">
        <f ca="1">SUMIF($4:$4,L$2,1477:1477)</f>
        <v>270.31381155972053</v>
      </c>
      <c r="M1477" s="33">
        <f ca="1">SUMIF($4:$4,M$2,1477:1477)</f>
        <v>356.86447630844037</v>
      </c>
      <c r="N1477" s="33">
        <f ca="1">SUMIF($4:$4,N$2,1477:1477)</f>
        <v>435.94044990221153</v>
      </c>
      <c r="O1477" s="33">
        <f ca="1">SUMIF($4:$4,O$2,1477:1477)</f>
        <v>530.3406763120812</v>
      </c>
      <c r="P1477" s="33">
        <f ca="1">SUMIF($4:$4,P$2,1477:1477)</f>
        <v>624.48827499829383</v>
      </c>
      <c r="Q1477" s="33"/>
      <c r="R1477" s="33">
        <f>$I1477</f>
        <v>80</v>
      </c>
      <c r="S1477" s="77">
        <f t="shared" ref="S1477:AX1479" ca="1" si="1852">SUM(S1475:S1476)</f>
        <v>88.305084745762713</v>
      </c>
      <c r="T1477" s="77">
        <f t="shared" ca="1" si="1852"/>
        <v>96.581442114334962</v>
      </c>
      <c r="U1477" s="77">
        <f t="shared" ca="1" si="1852"/>
        <v>104.8285852010186</v>
      </c>
      <c r="V1477" s="77">
        <f t="shared" ca="1" si="1852"/>
        <v>113.0460188484935</v>
      </c>
      <c r="W1477" s="77">
        <f t="shared" ca="1" si="1852"/>
        <v>121.23323950694254</v>
      </c>
      <c r="X1477" s="77">
        <f t="shared" ca="1" si="1852"/>
        <v>129.38973509180596</v>
      </c>
      <c r="Y1477" s="77">
        <f t="shared" ca="1" si="1852"/>
        <v>137.51498483912471</v>
      </c>
      <c r="Z1477" s="77">
        <f t="shared" ca="1" si="1852"/>
        <v>145.60845915843191</v>
      </c>
      <c r="AA1477" s="77">
        <f t="shared" ca="1" si="1852"/>
        <v>153.66961948315111</v>
      </c>
      <c r="AB1477" s="77">
        <f t="shared" ca="1" si="1852"/>
        <v>161.69791811845874</v>
      </c>
      <c r="AC1477" s="77">
        <f t="shared" ca="1" si="1852"/>
        <v>169.69279808656822</v>
      </c>
      <c r="AD1477" s="77">
        <f t="shared" ca="1" si="1852"/>
        <v>177.65369296939139</v>
      </c>
      <c r="AE1477" s="77">
        <f t="shared" ca="1" si="1852"/>
        <v>185.58002674853361</v>
      </c>
      <c r="AF1477" s="77">
        <f t="shared" ca="1" si="1852"/>
        <v>193.47121364257657</v>
      </c>
      <c r="AG1477" s="77">
        <f t="shared" ca="1" si="1852"/>
        <v>201.32665794160329</v>
      </c>
      <c r="AH1477" s="77">
        <f t="shared" ca="1" si="1852"/>
        <v>209.14575383891861</v>
      </c>
      <c r="AI1477" s="77">
        <f t="shared" ca="1" si="1852"/>
        <v>216.92788525991722</v>
      </c>
      <c r="AJ1477" s="77">
        <f t="shared" ca="1" si="1852"/>
        <v>224.67242568805142</v>
      </c>
      <c r="AK1477" s="77">
        <f t="shared" ca="1" si="1852"/>
        <v>232.37873798784889</v>
      </c>
      <c r="AL1477" s="77">
        <f t="shared" ca="1" si="1852"/>
        <v>240.04617422493106</v>
      </c>
      <c r="AM1477" s="77">
        <f t="shared" ca="1" si="1852"/>
        <v>247.67407548298075</v>
      </c>
      <c r="AN1477" s="77">
        <f t="shared" ca="1" si="1852"/>
        <v>255.26177167760756</v>
      </c>
      <c r="AO1477" s="77">
        <f t="shared" ca="1" si="1852"/>
        <v>262.80858136705854</v>
      </c>
      <c r="AP1477" s="77">
        <f t="shared" ca="1" si="1852"/>
        <v>270.31381155972053</v>
      </c>
      <c r="AQ1477" s="77">
        <f t="shared" ca="1" si="1852"/>
        <v>277.77675751835989</v>
      </c>
      <c r="AR1477" s="77">
        <f t="shared" ca="1" si="1852"/>
        <v>285.19670256104394</v>
      </c>
      <c r="AS1477" s="77">
        <f t="shared" ca="1" si="1852"/>
        <v>292.57291785868875</v>
      </c>
      <c r="AT1477" s="77">
        <f t="shared" ca="1" si="1852"/>
        <v>299.90466222917502</v>
      </c>
      <c r="AU1477" s="77">
        <f t="shared" ca="1" si="1852"/>
        <v>307.19118192797458</v>
      </c>
      <c r="AV1477" s="77">
        <f t="shared" ca="1" si="1852"/>
        <v>314.43171043522841</v>
      </c>
      <c r="AW1477" s="77">
        <f t="shared" ca="1" si="1852"/>
        <v>321.62546823921537</v>
      </c>
      <c r="AX1477" s="77">
        <f t="shared" ca="1" si="1852"/>
        <v>328.77166261615116</v>
      </c>
      <c r="AY1477" s="77">
        <f t="shared" ref="AY1477:CD1479" ca="1" si="1853">SUM(AY1475:AY1476)</f>
        <v>335.86948740625542</v>
      </c>
      <c r="AZ1477" s="77">
        <f t="shared" ca="1" si="1853"/>
        <v>342.91812278602248</v>
      </c>
      <c r="BA1477" s="77">
        <f t="shared" ca="1" si="1853"/>
        <v>349.91673503663304</v>
      </c>
      <c r="BB1477" s="77">
        <f t="shared" ca="1" si="1853"/>
        <v>356.86447630844037</v>
      </c>
      <c r="BC1477" s="77">
        <f t="shared" ca="1" si="1853"/>
        <v>363.76048438146478</v>
      </c>
      <c r="BD1477" s="77">
        <f t="shared" ca="1" si="1853"/>
        <v>370.60388242182859</v>
      </c>
      <c r="BE1477" s="77">
        <f t="shared" ca="1" si="1853"/>
        <v>377.39377873406295</v>
      </c>
      <c r="BF1477" s="77">
        <f t="shared" ca="1" si="1853"/>
        <v>384.12926650921656</v>
      </c>
      <c r="BG1477" s="77">
        <f t="shared" ca="1" si="1853"/>
        <v>390.80942356869485</v>
      </c>
      <c r="BH1477" s="77">
        <f t="shared" ca="1" si="1853"/>
        <v>397.43331210375743</v>
      </c>
      <c r="BI1477" s="77">
        <f t="shared" ca="1" si="1853"/>
        <v>403.99997841060082</v>
      </c>
      <c r="BJ1477" s="77">
        <f t="shared" ca="1" si="1853"/>
        <v>410.50845262094998</v>
      </c>
      <c r="BK1477" s="77">
        <f t="shared" ca="1" si="1853"/>
        <v>416.95774842808476</v>
      </c>
      <c r="BL1477" s="77">
        <f t="shared" ca="1" si="1853"/>
        <v>423.34686280822177</v>
      </c>
      <c r="BM1477" s="77">
        <f t="shared" ca="1" si="1853"/>
        <v>429.67477573717463</v>
      </c>
      <c r="BN1477" s="77">
        <f t="shared" ca="1" si="1853"/>
        <v>435.94044990221153</v>
      </c>
      <c r="BO1477" s="77">
        <f t="shared" ca="1" si="1853"/>
        <v>443.83774566326599</v>
      </c>
      <c r="BP1477" s="77">
        <f t="shared" ca="1" si="1853"/>
        <v>451.72812974661349</v>
      </c>
      <c r="BQ1477" s="77">
        <f t="shared" ca="1" si="1853"/>
        <v>459.61197190987241</v>
      </c>
      <c r="BR1477" s="77">
        <f t="shared" ca="1" si="1853"/>
        <v>467.48965643036149</v>
      </c>
      <c r="BS1477" s="77">
        <f t="shared" ca="1" si="1853"/>
        <v>475.36158249107109</v>
      </c>
      <c r="BT1477" s="77">
        <f t="shared" ca="1" si="1853"/>
        <v>483.22816457554785</v>
      </c>
      <c r="BU1477" s="77">
        <f t="shared" ca="1" si="1853"/>
        <v>491.08983287188244</v>
      </c>
      <c r="BV1477" s="77">
        <f t="shared" ca="1" si="1853"/>
        <v>498.94703368599698</v>
      </c>
      <c r="BW1477" s="77">
        <f t="shared" ca="1" si="1853"/>
        <v>506.80022986443032</v>
      </c>
      <c r="BX1477" s="77">
        <f t="shared" ca="1" si="1853"/>
        <v>514.64990122682491</v>
      </c>
      <c r="BY1477" s="77">
        <f t="shared" ca="1" si="1853"/>
        <v>522.49654500832264</v>
      </c>
      <c r="BZ1477" s="77">
        <f t="shared" ca="1" si="1853"/>
        <v>530.3406763120812</v>
      </c>
      <c r="CA1477" s="77">
        <f t="shared" ca="1" si="1853"/>
        <v>538.18282857212671</v>
      </c>
      <c r="CB1477" s="77">
        <f t="shared" ca="1" si="1853"/>
        <v>546.02355402676392</v>
      </c>
      <c r="CC1477" s="77">
        <f t="shared" ca="1" si="1853"/>
        <v>553.86342420276719</v>
      </c>
      <c r="CD1477" s="77">
        <f t="shared" ca="1" si="1853"/>
        <v>561.70303041058344</v>
      </c>
      <c r="CE1477" s="77">
        <f t="shared" ref="CE1477:CL1479" ca="1" si="1854">SUM(CE1475:CE1476)</f>
        <v>569.54298425078116</v>
      </c>
      <c r="CF1477" s="77">
        <f t="shared" ca="1" si="1854"/>
        <v>577.38391813198223</v>
      </c>
      <c r="CG1477" s="77">
        <f t="shared" ca="1" si="1854"/>
        <v>585.22648580052351</v>
      </c>
      <c r="CH1477" s="77">
        <f t="shared" ca="1" si="1854"/>
        <v>593.07136288209426</v>
      </c>
      <c r="CI1477" s="77">
        <f t="shared" ca="1" si="1854"/>
        <v>600.91924743560548</v>
      </c>
      <c r="CJ1477" s="77">
        <f t="shared" ca="1" si="1854"/>
        <v>608.77086051954825</v>
      </c>
      <c r="CK1477" s="77">
        <f t="shared" ca="1" si="1854"/>
        <v>616.62694677110653</v>
      </c>
      <c r="CL1477" s="77">
        <f t="shared" ca="1" si="1854"/>
        <v>624.48827499829383</v>
      </c>
      <c r="CN1477" s="77">
        <f>SUM(CN1475:CN1476)</f>
        <v>80</v>
      </c>
      <c r="CO1477" s="77" t="e">
        <f t="shared" ref="CO1477:CO1479" ca="1" si="1855">SUM(CO1475:CO1476)</f>
        <v>#N/A</v>
      </c>
      <c r="CP1477" s="77" t="e">
        <f t="shared" ref="CP1477:DK1479" ca="1" si="1856">SUM(CP1475:CP1476)</f>
        <v>#N/A</v>
      </c>
      <c r="CQ1477" s="77" t="e">
        <f t="shared" ca="1" si="1856"/>
        <v>#N/A</v>
      </c>
      <c r="CR1477" s="77" t="e">
        <f t="shared" ca="1" si="1856"/>
        <v>#N/A</v>
      </c>
      <c r="CS1477" s="77" t="e">
        <f t="shared" ca="1" si="1856"/>
        <v>#N/A</v>
      </c>
      <c r="CT1477" s="77" t="e">
        <f t="shared" ca="1" si="1856"/>
        <v>#N/A</v>
      </c>
      <c r="CU1477" s="77" t="e">
        <f t="shared" ca="1" si="1856"/>
        <v>#N/A</v>
      </c>
      <c r="CV1477" s="77" t="e">
        <f t="shared" ca="1" si="1856"/>
        <v>#N/A</v>
      </c>
      <c r="CW1477" s="77" t="e">
        <f t="shared" ca="1" si="1856"/>
        <v>#N/A</v>
      </c>
      <c r="CX1477" s="77" t="e">
        <f t="shared" ca="1" si="1856"/>
        <v>#N/A</v>
      </c>
      <c r="CY1477" s="77" t="e">
        <f t="shared" ca="1" si="1856"/>
        <v>#N/A</v>
      </c>
      <c r="CZ1477" s="77" t="e">
        <f t="shared" ca="1" si="1856"/>
        <v>#N/A</v>
      </c>
      <c r="DA1477" s="77" t="e">
        <f t="shared" ca="1" si="1856"/>
        <v>#N/A</v>
      </c>
      <c r="DB1477" s="77" t="e">
        <f t="shared" ca="1" si="1856"/>
        <v>#N/A</v>
      </c>
      <c r="DC1477" s="77" t="e">
        <f t="shared" ca="1" si="1856"/>
        <v>#N/A</v>
      </c>
      <c r="DD1477" s="77" t="e">
        <f t="shared" ca="1" si="1856"/>
        <v>#N/A</v>
      </c>
      <c r="DE1477" s="77" t="e">
        <f t="shared" ca="1" si="1856"/>
        <v>#N/A</v>
      </c>
      <c r="DF1477" s="77" t="e">
        <f t="shared" ca="1" si="1856"/>
        <v>#N/A</v>
      </c>
      <c r="DG1477" s="77" t="e">
        <f t="shared" ca="1" si="1856"/>
        <v>#N/A</v>
      </c>
      <c r="DH1477" s="77" t="e">
        <f t="shared" ca="1" si="1856"/>
        <v>#N/A</v>
      </c>
      <c r="DI1477" s="77" t="e">
        <f t="shared" ca="1" si="1856"/>
        <v>#N/A</v>
      </c>
      <c r="DJ1477" s="77" t="e">
        <f t="shared" ca="1" si="1856"/>
        <v>#N/A</v>
      </c>
      <c r="DK1477" s="77" t="e">
        <f t="shared" ca="1" si="1856"/>
        <v>#N/A</v>
      </c>
      <c r="DL1477" s="77" t="e">
        <f t="shared" ref="DL1477:DL1479" ca="1" si="1857">SUM(DL1475:DL1476)</f>
        <v>#N/A</v>
      </c>
    </row>
    <row r="1478" spans="1:116" x14ac:dyDescent="0.4">
      <c r="B1478" t="s">
        <v>244</v>
      </c>
      <c r="D1478" t="s">
        <v>769</v>
      </c>
      <c r="E1478" s="8" t="str">
        <f t="shared" ref="E1478:E1480" si="1858">ROW()&amp;" "&amp;D1478</f>
        <v>1478 FAPPER-S</v>
      </c>
      <c r="G1478" s="126"/>
      <c r="H1478" s="27"/>
      <c r="I1478" s="77"/>
      <c r="J1478" s="77"/>
      <c r="K1478" s="33"/>
      <c r="L1478" s="33"/>
      <c r="M1478" s="33"/>
      <c r="N1478" s="33"/>
      <c r="O1478" s="33"/>
      <c r="P1478" s="33"/>
      <c r="R1478" s="33"/>
      <c r="S1478" s="77"/>
      <c r="T1478" s="77"/>
      <c r="U1478" s="77"/>
      <c r="V1478" s="77"/>
      <c r="W1478" s="77"/>
      <c r="X1478" s="77"/>
      <c r="Y1478" s="77"/>
      <c r="Z1478" s="77"/>
      <c r="AA1478" s="77"/>
      <c r="AB1478" s="77"/>
      <c r="AC1478" s="77"/>
      <c r="AD1478" s="77"/>
      <c r="AE1478" s="77"/>
      <c r="AF1478" s="77"/>
      <c r="AG1478" s="77"/>
      <c r="AH1478" s="77"/>
      <c r="AI1478" s="77"/>
      <c r="AJ1478" s="77"/>
      <c r="AK1478" s="77"/>
      <c r="AL1478" s="77"/>
      <c r="AM1478" s="77"/>
      <c r="AN1478" s="77"/>
      <c r="AO1478" s="77"/>
      <c r="AP1478" s="77"/>
      <c r="AQ1478" s="77"/>
      <c r="AR1478" s="77"/>
      <c r="AS1478" s="77"/>
      <c r="AT1478" s="77"/>
      <c r="AU1478" s="77"/>
      <c r="AV1478" s="77"/>
      <c r="AW1478" s="77"/>
      <c r="AX1478" s="77"/>
      <c r="AY1478" s="77"/>
      <c r="AZ1478" s="77"/>
      <c r="BA1478" s="77"/>
      <c r="BB1478" s="77"/>
      <c r="BC1478" s="77"/>
      <c r="BD1478" s="77"/>
      <c r="BE1478" s="77"/>
      <c r="BF1478" s="77"/>
      <c r="BG1478" s="77"/>
      <c r="BH1478" s="77"/>
      <c r="BI1478" s="77"/>
      <c r="BJ1478" s="77"/>
      <c r="BK1478" s="77"/>
      <c r="BL1478" s="77"/>
      <c r="BM1478" s="77"/>
      <c r="BN1478" s="77"/>
      <c r="BO1478" s="77"/>
      <c r="BP1478" s="77"/>
      <c r="BQ1478" s="77"/>
      <c r="BR1478" s="77"/>
      <c r="BS1478" s="77"/>
      <c r="BT1478" s="77"/>
      <c r="BU1478" s="77"/>
      <c r="BV1478" s="77"/>
      <c r="BW1478" s="77"/>
      <c r="BX1478" s="77"/>
      <c r="BY1478" s="77"/>
      <c r="BZ1478" s="77"/>
      <c r="CA1478" s="77"/>
      <c r="CB1478" s="77"/>
      <c r="CC1478" s="77"/>
      <c r="CD1478" s="77"/>
      <c r="CE1478" s="77"/>
      <c r="CF1478" s="77"/>
      <c r="CG1478" s="77"/>
      <c r="CH1478" s="77"/>
      <c r="CI1478" s="77"/>
      <c r="CJ1478" s="77"/>
      <c r="CK1478" s="77"/>
      <c r="CL1478" s="77"/>
      <c r="CN1478" s="77"/>
      <c r="CO1478" s="77"/>
      <c r="CP1478" s="77"/>
      <c r="CQ1478" s="77"/>
      <c r="CR1478" s="77"/>
      <c r="CS1478" s="77"/>
      <c r="CT1478" s="77"/>
      <c r="CU1478" s="77"/>
      <c r="CV1478" s="77"/>
      <c r="CW1478" s="77"/>
      <c r="CX1478" s="77"/>
      <c r="CY1478" s="77"/>
      <c r="CZ1478" s="77"/>
      <c r="DA1478" s="77"/>
      <c r="DB1478" s="77"/>
      <c r="DC1478" s="77"/>
      <c r="DD1478" s="77"/>
      <c r="DE1478" s="77"/>
      <c r="DF1478" s="77"/>
      <c r="DG1478" s="77"/>
      <c r="DH1478" s="77"/>
      <c r="DI1478" s="77"/>
      <c r="DJ1478" s="77"/>
      <c r="DK1478" s="77"/>
      <c r="DL1478" s="77"/>
    </row>
    <row r="1479" spans="1:116" x14ac:dyDescent="0.4">
      <c r="B1479" t="s">
        <v>332</v>
      </c>
      <c r="D1479" t="s">
        <v>769</v>
      </c>
      <c r="E1479" s="8" t="str">
        <f>ROW()&amp;" "&amp;D1479</f>
        <v>1479 FAPPER-S</v>
      </c>
      <c r="G1479" s="136" t="str">
        <f>G1452</f>
        <v>(Primary label)</v>
      </c>
      <c r="H1479" s="27"/>
      <c r="I1479" s="78"/>
      <c r="J1479" s="78"/>
      <c r="K1479" s="33"/>
      <c r="L1479" s="33"/>
      <c r="M1479" s="33"/>
      <c r="N1479" s="33"/>
      <c r="O1479" s="33"/>
      <c r="P1479" s="33"/>
      <c r="R1479" s="33"/>
      <c r="S1479" s="77"/>
      <c r="T1479" s="77"/>
      <c r="U1479" s="77"/>
      <c r="V1479" s="77"/>
      <c r="W1479" s="77"/>
      <c r="X1479" s="77"/>
      <c r="Y1479" s="77"/>
      <c r="Z1479" s="77"/>
      <c r="AA1479" s="77"/>
      <c r="AB1479" s="77"/>
      <c r="AC1479" s="77"/>
      <c r="AD1479" s="77"/>
      <c r="AE1479" s="77"/>
      <c r="AF1479" s="77"/>
      <c r="AG1479" s="77"/>
      <c r="AH1479" s="77"/>
      <c r="AI1479" s="77"/>
      <c r="AJ1479" s="77"/>
      <c r="AK1479" s="77"/>
      <c r="AL1479" s="77"/>
      <c r="AM1479" s="77"/>
      <c r="AN1479" s="77"/>
      <c r="AO1479" s="77"/>
      <c r="AP1479" s="77"/>
      <c r="AQ1479" s="77"/>
      <c r="AR1479" s="77"/>
      <c r="AS1479" s="77"/>
      <c r="AT1479" s="77"/>
      <c r="AU1479" s="77"/>
      <c r="AV1479" s="77"/>
      <c r="AW1479" s="77"/>
      <c r="AX1479" s="77"/>
      <c r="AY1479" s="77"/>
      <c r="AZ1479" s="77"/>
      <c r="BA1479" s="77"/>
      <c r="BB1479" s="77"/>
      <c r="BC1479" s="77"/>
      <c r="BD1479" s="77"/>
      <c r="BE1479" s="77"/>
      <c r="BF1479" s="77"/>
      <c r="BG1479" s="77"/>
      <c r="BH1479" s="77"/>
      <c r="BI1479" s="77"/>
      <c r="BJ1479" s="77"/>
      <c r="BK1479" s="77"/>
      <c r="BL1479" s="77"/>
      <c r="BM1479" s="77"/>
      <c r="BN1479" s="77"/>
      <c r="BO1479" s="77"/>
      <c r="BP1479" s="77"/>
      <c r="BQ1479" s="77"/>
      <c r="BR1479" s="77"/>
      <c r="BS1479" s="77"/>
      <c r="BT1479" s="77"/>
      <c r="BU1479" s="77"/>
      <c r="BV1479" s="77"/>
      <c r="BW1479" s="77"/>
      <c r="BX1479" s="77"/>
      <c r="BY1479" s="77"/>
      <c r="BZ1479" s="77"/>
      <c r="CA1479" s="77"/>
      <c r="CB1479" s="77"/>
      <c r="CC1479" s="77"/>
      <c r="CD1479" s="77"/>
      <c r="CE1479" s="77"/>
      <c r="CF1479" s="77"/>
      <c r="CG1479" s="77"/>
      <c r="CH1479" s="77"/>
      <c r="CI1479" s="77"/>
      <c r="CJ1479" s="77"/>
      <c r="CK1479" s="77"/>
      <c r="CL1479" s="77"/>
      <c r="CN1479" s="78"/>
      <c r="CO1479" s="77"/>
      <c r="CP1479" s="77"/>
      <c r="CQ1479" s="77"/>
      <c r="CR1479" s="77"/>
      <c r="CS1479" s="77"/>
      <c r="CT1479" s="77"/>
      <c r="CU1479" s="77"/>
      <c r="CV1479" s="77"/>
      <c r="CW1479" s="77"/>
      <c r="CX1479" s="77"/>
      <c r="CY1479" s="77"/>
      <c r="CZ1479" s="77"/>
      <c r="DA1479" s="77"/>
      <c r="DB1479" s="77"/>
      <c r="DC1479" s="77"/>
      <c r="DD1479" s="77"/>
      <c r="DE1479" s="77"/>
      <c r="DF1479" s="77"/>
      <c r="DG1479" s="77"/>
      <c r="DH1479" s="77"/>
      <c r="DI1479" s="77"/>
      <c r="DJ1479" s="77"/>
      <c r="DK1479" s="77"/>
      <c r="DL1479" s="77"/>
    </row>
    <row r="1480" spans="1:116" x14ac:dyDescent="0.4">
      <c r="B1480" t="s">
        <v>332</v>
      </c>
      <c r="D1480" t="s">
        <v>769</v>
      </c>
      <c r="E1480" s="8" t="str">
        <f>ROW()&amp;" "&amp;D1480</f>
        <v>1480 FAPPER-S</v>
      </c>
      <c r="G1480" s="136" t="str">
        <f>G1453</f>
        <v>primary unit</v>
      </c>
      <c r="H1480" s="27"/>
      <c r="I1480" s="78"/>
      <c r="J1480" s="78"/>
      <c r="K1480" s="33"/>
      <c r="L1480" s="33"/>
      <c r="M1480" s="33"/>
      <c r="N1480" s="33"/>
      <c r="O1480" s="33"/>
      <c r="P1480" s="33"/>
      <c r="R1480" s="33"/>
      <c r="S1480" s="77"/>
      <c r="T1480" s="77"/>
      <c r="U1480" s="77"/>
      <c r="V1480" s="77"/>
      <c r="W1480" s="77"/>
      <c r="X1480" s="77"/>
      <c r="Y1480" s="77"/>
      <c r="Z1480" s="77"/>
      <c r="AA1480" s="77"/>
      <c r="AB1480" s="77"/>
      <c r="AC1480" s="77"/>
      <c r="AD1480" s="77"/>
      <c r="AE1480" s="77"/>
      <c r="AF1480" s="77"/>
      <c r="AG1480" s="77"/>
      <c r="AH1480" s="77"/>
      <c r="AI1480" s="77"/>
      <c r="AJ1480" s="77"/>
      <c r="AK1480" s="77"/>
      <c r="AL1480" s="77"/>
      <c r="AM1480" s="77"/>
      <c r="AN1480" s="77"/>
      <c r="AO1480" s="77"/>
      <c r="AP1480" s="77"/>
      <c r="AQ1480" s="77"/>
      <c r="AR1480" s="77"/>
      <c r="AS1480" s="77"/>
      <c r="AT1480" s="77"/>
      <c r="AU1480" s="77"/>
      <c r="AV1480" s="77"/>
      <c r="AW1480" s="77"/>
      <c r="AX1480" s="77"/>
      <c r="AY1480" s="77"/>
      <c r="AZ1480" s="77"/>
      <c r="BA1480" s="77"/>
      <c r="BB1480" s="77"/>
      <c r="BC1480" s="77"/>
      <c r="BD1480" s="77"/>
      <c r="BE1480" s="77"/>
      <c r="BF1480" s="77"/>
      <c r="BG1480" s="77"/>
      <c r="BH1480" s="77"/>
      <c r="BI1480" s="77"/>
      <c r="BJ1480" s="77"/>
      <c r="BK1480" s="77"/>
      <c r="BL1480" s="77"/>
      <c r="BM1480" s="77"/>
      <c r="BN1480" s="77"/>
      <c r="BO1480" s="77"/>
      <c r="BP1480" s="77"/>
      <c r="BQ1480" s="77"/>
      <c r="BR1480" s="77"/>
      <c r="BS1480" s="77"/>
      <c r="BT1480" s="77"/>
      <c r="BU1480" s="77"/>
      <c r="BV1480" s="77"/>
      <c r="BW1480" s="77"/>
      <c r="BX1480" s="77"/>
      <c r="BY1480" s="77"/>
      <c r="BZ1480" s="77"/>
      <c r="CA1480" s="77"/>
      <c r="CB1480" s="77"/>
      <c r="CC1480" s="77"/>
      <c r="CD1480" s="77"/>
      <c r="CE1480" s="77"/>
      <c r="CF1480" s="77"/>
      <c r="CG1480" s="77"/>
      <c r="CH1480" s="77"/>
      <c r="CI1480" s="77"/>
      <c r="CJ1480" s="77"/>
      <c r="CK1480" s="77"/>
      <c r="CL1480" s="77"/>
      <c r="CN1480" s="78"/>
      <c r="CO1480" s="77"/>
      <c r="CP1480" s="77"/>
      <c r="CQ1480" s="77"/>
      <c r="CR1480" s="77"/>
      <c r="CS1480" s="77"/>
      <c r="CT1480" s="77"/>
      <c r="CU1480" s="77"/>
      <c r="CV1480" s="77"/>
      <c r="CW1480" s="77"/>
      <c r="CX1480" s="77"/>
      <c r="CY1480" s="77"/>
      <c r="CZ1480" s="77"/>
      <c r="DA1480" s="77"/>
      <c r="DB1480" s="77"/>
      <c r="DC1480" s="77"/>
      <c r="DD1480" s="77"/>
      <c r="DE1480" s="77"/>
      <c r="DF1480" s="77"/>
      <c r="DG1480" s="77"/>
      <c r="DH1480" s="77"/>
      <c r="DI1480" s="77"/>
      <c r="DJ1480" s="77"/>
      <c r="DK1480" s="77"/>
      <c r="DL1480" s="77"/>
    </row>
    <row r="1481" spans="1:116" x14ac:dyDescent="0.4">
      <c r="B1481" t="s">
        <v>332</v>
      </c>
      <c r="D1481" t="s">
        <v>769</v>
      </c>
      <c r="E1481" s="8" t="str">
        <f>ROW()&amp;" "&amp;D1481</f>
        <v>1481 FAPPER-S</v>
      </c>
      <c r="G1481" s="136" t="str">
        <f>G1454</f>
        <v>Primary revenue driver</v>
      </c>
      <c r="K1481" s="53"/>
      <c r="L1481" s="53"/>
      <c r="M1481" s="53"/>
      <c r="N1481" s="53"/>
      <c r="O1481" s="53"/>
      <c r="P1481" s="53"/>
      <c r="R1481" s="24"/>
      <c r="S1481" s="179" t="str">
        <f t="shared" ref="S1481:AX1483" si="1859">S1454</f>
        <v>S$16</v>
      </c>
      <c r="T1481" s="179" t="str">
        <f t="shared" si="1859"/>
        <v>T$16</v>
      </c>
      <c r="U1481" s="179" t="str">
        <f t="shared" si="1859"/>
        <v>U$16</v>
      </c>
      <c r="V1481" s="179" t="str">
        <f t="shared" si="1859"/>
        <v>V$16</v>
      </c>
      <c r="W1481" s="179" t="str">
        <f t="shared" si="1859"/>
        <v>W$16</v>
      </c>
      <c r="X1481" s="179" t="str">
        <f t="shared" si="1859"/>
        <v>X$16</v>
      </c>
      <c r="Y1481" s="179" t="str">
        <f t="shared" si="1859"/>
        <v>Y$16</v>
      </c>
      <c r="Z1481" s="179" t="str">
        <f t="shared" si="1859"/>
        <v>Z$16</v>
      </c>
      <c r="AA1481" s="179" t="str">
        <f t="shared" si="1859"/>
        <v>AA$16</v>
      </c>
      <c r="AB1481" s="179" t="str">
        <f t="shared" si="1859"/>
        <v>AB$16</v>
      </c>
      <c r="AC1481" s="179" t="str">
        <f t="shared" si="1859"/>
        <v>AC$16</v>
      </c>
      <c r="AD1481" s="179" t="str">
        <f t="shared" si="1859"/>
        <v>AD$16</v>
      </c>
      <c r="AE1481" s="179" t="str">
        <f t="shared" si="1859"/>
        <v>AE$16</v>
      </c>
      <c r="AF1481" s="179" t="str">
        <f t="shared" si="1859"/>
        <v>AF$16</v>
      </c>
      <c r="AG1481" s="179" t="str">
        <f t="shared" si="1859"/>
        <v>AG$16</v>
      </c>
      <c r="AH1481" s="179" t="str">
        <f t="shared" si="1859"/>
        <v>AH$16</v>
      </c>
      <c r="AI1481" s="179" t="str">
        <f t="shared" si="1859"/>
        <v>AI$16</v>
      </c>
      <c r="AJ1481" s="179" t="str">
        <f t="shared" si="1859"/>
        <v>AJ$16</v>
      </c>
      <c r="AK1481" s="179" t="str">
        <f t="shared" si="1859"/>
        <v>AK$16</v>
      </c>
      <c r="AL1481" s="179" t="str">
        <f t="shared" si="1859"/>
        <v>AL$16</v>
      </c>
      <c r="AM1481" s="179" t="str">
        <f t="shared" si="1859"/>
        <v>AM$16</v>
      </c>
      <c r="AN1481" s="179" t="str">
        <f t="shared" si="1859"/>
        <v>AN$16</v>
      </c>
      <c r="AO1481" s="179" t="str">
        <f t="shared" si="1859"/>
        <v>AO$16</v>
      </c>
      <c r="AP1481" s="179" t="str">
        <f t="shared" si="1859"/>
        <v>AP$16</v>
      </c>
      <c r="AQ1481" s="179" t="str">
        <f t="shared" si="1859"/>
        <v>AQ$16</v>
      </c>
      <c r="AR1481" s="179" t="str">
        <f t="shared" si="1859"/>
        <v>AR$16</v>
      </c>
      <c r="AS1481" s="179" t="str">
        <f t="shared" si="1859"/>
        <v>AS$16</v>
      </c>
      <c r="AT1481" s="179" t="str">
        <f t="shared" si="1859"/>
        <v>AT$16</v>
      </c>
      <c r="AU1481" s="179" t="str">
        <f t="shared" si="1859"/>
        <v>AU$16</v>
      </c>
      <c r="AV1481" s="179" t="str">
        <f t="shared" si="1859"/>
        <v>AV$16</v>
      </c>
      <c r="AW1481" s="179" t="str">
        <f t="shared" si="1859"/>
        <v>AW$16</v>
      </c>
      <c r="AX1481" s="179" t="str">
        <f t="shared" si="1859"/>
        <v>AX$16</v>
      </c>
      <c r="AY1481" s="179" t="str">
        <f t="shared" ref="AY1481:CD1483" si="1860">AY1454</f>
        <v>AY$16</v>
      </c>
      <c r="AZ1481" s="179" t="str">
        <f t="shared" si="1860"/>
        <v>AZ$16</v>
      </c>
      <c r="BA1481" s="179" t="str">
        <f t="shared" si="1860"/>
        <v>BA$16</v>
      </c>
      <c r="BB1481" s="179" t="str">
        <f t="shared" si="1860"/>
        <v>BB$16</v>
      </c>
      <c r="BC1481" s="179" t="str">
        <f t="shared" si="1860"/>
        <v>BC$16</v>
      </c>
      <c r="BD1481" s="179" t="str">
        <f t="shared" si="1860"/>
        <v>BD$16</v>
      </c>
      <c r="BE1481" s="179" t="str">
        <f t="shared" si="1860"/>
        <v>BE$16</v>
      </c>
      <c r="BF1481" s="179" t="str">
        <f t="shared" si="1860"/>
        <v>BF$16</v>
      </c>
      <c r="BG1481" s="179" t="str">
        <f t="shared" si="1860"/>
        <v>BG$16</v>
      </c>
      <c r="BH1481" s="179" t="str">
        <f t="shared" si="1860"/>
        <v>BH$16</v>
      </c>
      <c r="BI1481" s="179" t="str">
        <f t="shared" si="1860"/>
        <v>BI$16</v>
      </c>
      <c r="BJ1481" s="179" t="str">
        <f t="shared" si="1860"/>
        <v>BJ$16</v>
      </c>
      <c r="BK1481" s="179" t="str">
        <f t="shared" si="1860"/>
        <v>BK$16</v>
      </c>
      <c r="BL1481" s="179" t="str">
        <f t="shared" si="1860"/>
        <v>BL$16</v>
      </c>
      <c r="BM1481" s="179" t="str">
        <f t="shared" si="1860"/>
        <v>BM$16</v>
      </c>
      <c r="BN1481" s="179" t="str">
        <f t="shared" si="1860"/>
        <v>BN$16</v>
      </c>
      <c r="BO1481" s="179" t="str">
        <f t="shared" si="1860"/>
        <v>BO$16</v>
      </c>
      <c r="BP1481" s="179" t="str">
        <f t="shared" si="1860"/>
        <v>BP$16</v>
      </c>
      <c r="BQ1481" s="179" t="str">
        <f t="shared" si="1860"/>
        <v>BQ$16</v>
      </c>
      <c r="BR1481" s="179" t="str">
        <f t="shared" si="1860"/>
        <v>BR$16</v>
      </c>
      <c r="BS1481" s="179" t="str">
        <f t="shared" si="1860"/>
        <v>BS$16</v>
      </c>
      <c r="BT1481" s="179" t="str">
        <f t="shared" si="1860"/>
        <v>BT$16</v>
      </c>
      <c r="BU1481" s="179" t="str">
        <f t="shared" si="1860"/>
        <v>BU$16</v>
      </c>
      <c r="BV1481" s="179" t="str">
        <f t="shared" si="1860"/>
        <v>BV$16</v>
      </c>
      <c r="BW1481" s="179" t="str">
        <f t="shared" si="1860"/>
        <v>BW$16</v>
      </c>
      <c r="BX1481" s="179" t="str">
        <f t="shared" si="1860"/>
        <v>BX$16</v>
      </c>
      <c r="BY1481" s="179" t="str">
        <f t="shared" si="1860"/>
        <v>BY$16</v>
      </c>
      <c r="BZ1481" s="179" t="str">
        <f t="shared" si="1860"/>
        <v>BZ$16</v>
      </c>
      <c r="CA1481" s="179" t="str">
        <f t="shared" si="1860"/>
        <v>CA$16</v>
      </c>
      <c r="CB1481" s="179" t="str">
        <f t="shared" si="1860"/>
        <v>CB$16</v>
      </c>
      <c r="CC1481" s="179" t="str">
        <f t="shared" si="1860"/>
        <v>CC$16</v>
      </c>
      <c r="CD1481" s="179" t="str">
        <f t="shared" si="1860"/>
        <v>CD$16</v>
      </c>
      <c r="CE1481" s="179" t="str">
        <f t="shared" ref="CE1481:CL1483" si="1861">CE1454</f>
        <v>CE$16</v>
      </c>
      <c r="CF1481" s="179" t="str">
        <f t="shared" si="1861"/>
        <v>CF$16</v>
      </c>
      <c r="CG1481" s="179" t="str">
        <f t="shared" si="1861"/>
        <v>CG$16</v>
      </c>
      <c r="CH1481" s="179" t="str">
        <f t="shared" si="1861"/>
        <v>CH$16</v>
      </c>
      <c r="CI1481" s="179" t="str">
        <f t="shared" si="1861"/>
        <v>CI$16</v>
      </c>
      <c r="CJ1481" s="179" t="str">
        <f t="shared" si="1861"/>
        <v>CJ$16</v>
      </c>
      <c r="CK1481" s="179" t="str">
        <f t="shared" si="1861"/>
        <v>CK$16</v>
      </c>
      <c r="CL1481" s="179" t="str">
        <f t="shared" si="1861"/>
        <v>CL$16</v>
      </c>
      <c r="CO1481" s="179" t="str">
        <f t="shared" ref="CO1481:DL1483" si="1862">CO1454</f>
        <v>CO$16</v>
      </c>
      <c r="CP1481" s="179" t="str">
        <f t="shared" si="1862"/>
        <v>CP$16</v>
      </c>
      <c r="CQ1481" s="179" t="str">
        <f t="shared" si="1862"/>
        <v>CQ$16</v>
      </c>
      <c r="CR1481" s="179" t="str">
        <f t="shared" si="1862"/>
        <v>CR$16</v>
      </c>
      <c r="CS1481" s="179" t="str">
        <f t="shared" si="1862"/>
        <v>CS$16</v>
      </c>
      <c r="CT1481" s="179" t="str">
        <f t="shared" si="1862"/>
        <v>CT$16</v>
      </c>
      <c r="CU1481" s="179" t="str">
        <f t="shared" si="1862"/>
        <v>CU$16</v>
      </c>
      <c r="CV1481" s="179" t="str">
        <f t="shared" si="1862"/>
        <v>CV$16</v>
      </c>
      <c r="CW1481" s="179" t="str">
        <f t="shared" si="1862"/>
        <v>CW$16</v>
      </c>
      <c r="CX1481" s="179" t="str">
        <f t="shared" si="1862"/>
        <v>CX$16</v>
      </c>
      <c r="CY1481" s="179" t="str">
        <f t="shared" si="1862"/>
        <v>CY$16</v>
      </c>
      <c r="CZ1481" s="179" t="str">
        <f t="shared" si="1862"/>
        <v>CZ$16</v>
      </c>
      <c r="DA1481" s="179" t="str">
        <f t="shared" si="1862"/>
        <v>DA$16</v>
      </c>
      <c r="DB1481" s="179" t="str">
        <f t="shared" si="1862"/>
        <v>DB$16</v>
      </c>
      <c r="DC1481" s="179" t="str">
        <f t="shared" si="1862"/>
        <v>DC$16</v>
      </c>
      <c r="DD1481" s="179" t="str">
        <f t="shared" si="1862"/>
        <v>DD$16</v>
      </c>
      <c r="DE1481" s="179" t="str">
        <f t="shared" si="1862"/>
        <v>DE$16</v>
      </c>
      <c r="DF1481" s="179" t="str">
        <f t="shared" si="1862"/>
        <v>DF$16</v>
      </c>
      <c r="DG1481" s="179" t="str">
        <f t="shared" si="1862"/>
        <v>DG$16</v>
      </c>
      <c r="DH1481" s="179" t="str">
        <f t="shared" si="1862"/>
        <v>DH$16</v>
      </c>
      <c r="DI1481" s="179" t="str">
        <f t="shared" si="1862"/>
        <v>DI$16</v>
      </c>
      <c r="DJ1481" s="179" t="str">
        <f t="shared" si="1862"/>
        <v>DJ$16</v>
      </c>
      <c r="DK1481" s="179" t="str">
        <f t="shared" si="1862"/>
        <v>DK$16</v>
      </c>
      <c r="DL1481" s="179" t="str">
        <f t="shared" si="1862"/>
        <v>DL$16</v>
      </c>
    </row>
    <row r="1482" spans="1:116" x14ac:dyDescent="0.4">
      <c r="B1482" t="s">
        <v>332</v>
      </c>
      <c r="D1482" t="s">
        <v>769</v>
      </c>
      <c r="E1482" s="8" t="str">
        <f>ROW()&amp;" "&amp;D1482</f>
        <v>1482 FAPPER-S</v>
      </c>
      <c r="G1482" s="136" t="str">
        <f>G1455</f>
        <v>Primary volume driver</v>
      </c>
      <c r="H1482" s="12"/>
      <c r="I1482" s="60"/>
      <c r="J1482" s="60"/>
      <c r="K1482" s="15"/>
      <c r="L1482" s="15"/>
      <c r="M1482" s="15"/>
      <c r="N1482" s="15"/>
      <c r="O1482" s="15"/>
      <c r="P1482" s="15"/>
      <c r="R1482" s="15"/>
      <c r="S1482" s="179" t="str">
        <f t="shared" ref="S1482:AX1484" si="1863">S1455</f>
        <v>S$17</v>
      </c>
      <c r="T1482" s="179" t="str">
        <f t="shared" si="1863"/>
        <v>T$17</v>
      </c>
      <c r="U1482" s="179" t="str">
        <f t="shared" si="1863"/>
        <v>U$17</v>
      </c>
      <c r="V1482" s="179" t="str">
        <f t="shared" si="1863"/>
        <v>V$17</v>
      </c>
      <c r="W1482" s="179" t="str">
        <f t="shared" si="1863"/>
        <v>W$17</v>
      </c>
      <c r="X1482" s="179" t="str">
        <f t="shared" si="1863"/>
        <v>X$17</v>
      </c>
      <c r="Y1482" s="179" t="str">
        <f t="shared" si="1863"/>
        <v>Y$17</v>
      </c>
      <c r="Z1482" s="179" t="str">
        <f t="shared" si="1863"/>
        <v>Z$17</v>
      </c>
      <c r="AA1482" s="179" t="str">
        <f t="shared" si="1863"/>
        <v>AA$17</v>
      </c>
      <c r="AB1482" s="179" t="str">
        <f t="shared" si="1863"/>
        <v>AB$17</v>
      </c>
      <c r="AC1482" s="179" t="str">
        <f t="shared" si="1863"/>
        <v>AC$17</v>
      </c>
      <c r="AD1482" s="179" t="str">
        <f t="shared" si="1863"/>
        <v>AD$17</v>
      </c>
      <c r="AE1482" s="179" t="str">
        <f t="shared" si="1863"/>
        <v>AE$17</v>
      </c>
      <c r="AF1482" s="179" t="str">
        <f t="shared" si="1863"/>
        <v>AF$17</v>
      </c>
      <c r="AG1482" s="179" t="str">
        <f t="shared" si="1863"/>
        <v>AG$17</v>
      </c>
      <c r="AH1482" s="179" t="str">
        <f t="shared" si="1863"/>
        <v>AH$17</v>
      </c>
      <c r="AI1482" s="179" t="str">
        <f t="shared" si="1863"/>
        <v>AI$17</v>
      </c>
      <c r="AJ1482" s="179" t="str">
        <f t="shared" si="1863"/>
        <v>AJ$17</v>
      </c>
      <c r="AK1482" s="179" t="str">
        <f t="shared" si="1863"/>
        <v>AK$17</v>
      </c>
      <c r="AL1482" s="179" t="str">
        <f t="shared" si="1863"/>
        <v>AL$17</v>
      </c>
      <c r="AM1482" s="179" t="str">
        <f t="shared" si="1863"/>
        <v>AM$17</v>
      </c>
      <c r="AN1482" s="179" t="str">
        <f t="shared" si="1863"/>
        <v>AN$17</v>
      </c>
      <c r="AO1482" s="179" t="str">
        <f t="shared" si="1863"/>
        <v>AO$17</v>
      </c>
      <c r="AP1482" s="179" t="str">
        <f t="shared" si="1863"/>
        <v>AP$17</v>
      </c>
      <c r="AQ1482" s="179" t="str">
        <f t="shared" si="1863"/>
        <v>AQ$17</v>
      </c>
      <c r="AR1482" s="179" t="str">
        <f t="shared" si="1863"/>
        <v>AR$17</v>
      </c>
      <c r="AS1482" s="179" t="str">
        <f t="shared" si="1863"/>
        <v>AS$17</v>
      </c>
      <c r="AT1482" s="179" t="str">
        <f t="shared" si="1863"/>
        <v>AT$17</v>
      </c>
      <c r="AU1482" s="179" t="str">
        <f t="shared" si="1863"/>
        <v>AU$17</v>
      </c>
      <c r="AV1482" s="179" t="str">
        <f t="shared" si="1863"/>
        <v>AV$17</v>
      </c>
      <c r="AW1482" s="179" t="str">
        <f t="shared" si="1863"/>
        <v>AW$17</v>
      </c>
      <c r="AX1482" s="179" t="str">
        <f t="shared" si="1863"/>
        <v>AX$17</v>
      </c>
      <c r="AY1482" s="179" t="str">
        <f t="shared" ref="AY1482:CD1484" si="1864">AY1455</f>
        <v>AY$17</v>
      </c>
      <c r="AZ1482" s="179" t="str">
        <f t="shared" si="1864"/>
        <v>AZ$17</v>
      </c>
      <c r="BA1482" s="179" t="str">
        <f t="shared" si="1864"/>
        <v>BA$17</v>
      </c>
      <c r="BB1482" s="179" t="str">
        <f t="shared" si="1864"/>
        <v>BB$17</v>
      </c>
      <c r="BC1482" s="179" t="str">
        <f t="shared" si="1864"/>
        <v>BC$17</v>
      </c>
      <c r="BD1482" s="179" t="str">
        <f t="shared" si="1864"/>
        <v>BD$17</v>
      </c>
      <c r="BE1482" s="179" t="str">
        <f t="shared" si="1864"/>
        <v>BE$17</v>
      </c>
      <c r="BF1482" s="179" t="str">
        <f t="shared" si="1864"/>
        <v>BF$17</v>
      </c>
      <c r="BG1482" s="179" t="str">
        <f t="shared" si="1864"/>
        <v>BG$17</v>
      </c>
      <c r="BH1482" s="179" t="str">
        <f t="shared" si="1864"/>
        <v>BH$17</v>
      </c>
      <c r="BI1482" s="179" t="str">
        <f t="shared" si="1864"/>
        <v>BI$17</v>
      </c>
      <c r="BJ1482" s="179" t="str">
        <f t="shared" si="1864"/>
        <v>BJ$17</v>
      </c>
      <c r="BK1482" s="179" t="str">
        <f t="shared" si="1864"/>
        <v>BK$17</v>
      </c>
      <c r="BL1482" s="179" t="str">
        <f t="shared" si="1864"/>
        <v>BL$17</v>
      </c>
      <c r="BM1482" s="179" t="str">
        <f t="shared" si="1864"/>
        <v>BM$17</v>
      </c>
      <c r="BN1482" s="179" t="str">
        <f t="shared" si="1864"/>
        <v>BN$17</v>
      </c>
      <c r="BO1482" s="179" t="str">
        <f t="shared" si="1864"/>
        <v>BO$17</v>
      </c>
      <c r="BP1482" s="179" t="str">
        <f t="shared" si="1864"/>
        <v>BP$17</v>
      </c>
      <c r="BQ1482" s="179" t="str">
        <f t="shared" si="1864"/>
        <v>BQ$17</v>
      </c>
      <c r="BR1482" s="179" t="str">
        <f t="shared" si="1864"/>
        <v>BR$17</v>
      </c>
      <c r="BS1482" s="179" t="str">
        <f t="shared" si="1864"/>
        <v>BS$17</v>
      </c>
      <c r="BT1482" s="179" t="str">
        <f t="shared" si="1864"/>
        <v>BT$17</v>
      </c>
      <c r="BU1482" s="179" t="str">
        <f t="shared" si="1864"/>
        <v>BU$17</v>
      </c>
      <c r="BV1482" s="179" t="str">
        <f t="shared" si="1864"/>
        <v>BV$17</v>
      </c>
      <c r="BW1482" s="179" t="str">
        <f t="shared" si="1864"/>
        <v>BW$17</v>
      </c>
      <c r="BX1482" s="179" t="str">
        <f t="shared" si="1864"/>
        <v>BX$17</v>
      </c>
      <c r="BY1482" s="179" t="str">
        <f t="shared" si="1864"/>
        <v>BY$17</v>
      </c>
      <c r="BZ1482" s="179" t="str">
        <f t="shared" si="1864"/>
        <v>BZ$17</v>
      </c>
      <c r="CA1482" s="179" t="str">
        <f t="shared" si="1864"/>
        <v>CA$17</v>
      </c>
      <c r="CB1482" s="179" t="str">
        <f t="shared" si="1864"/>
        <v>CB$17</v>
      </c>
      <c r="CC1482" s="179" t="str">
        <f t="shared" si="1864"/>
        <v>CC$17</v>
      </c>
      <c r="CD1482" s="179" t="str">
        <f t="shared" si="1864"/>
        <v>CD$17</v>
      </c>
      <c r="CE1482" s="179" t="str">
        <f t="shared" ref="CE1482:CL1484" si="1865">CE1455</f>
        <v>CE$17</v>
      </c>
      <c r="CF1482" s="179" t="str">
        <f t="shared" si="1865"/>
        <v>CF$17</v>
      </c>
      <c r="CG1482" s="179" t="str">
        <f t="shared" si="1865"/>
        <v>CG$17</v>
      </c>
      <c r="CH1482" s="179" t="str">
        <f t="shared" si="1865"/>
        <v>CH$17</v>
      </c>
      <c r="CI1482" s="179" t="str">
        <f t="shared" si="1865"/>
        <v>CI$17</v>
      </c>
      <c r="CJ1482" s="179" t="str">
        <f t="shared" si="1865"/>
        <v>CJ$17</v>
      </c>
      <c r="CK1482" s="179" t="str">
        <f t="shared" si="1865"/>
        <v>CK$17</v>
      </c>
      <c r="CL1482" s="179" t="str">
        <f t="shared" si="1865"/>
        <v>CL$17</v>
      </c>
      <c r="CN1482" s="60"/>
      <c r="CO1482" s="179" t="str">
        <f t="shared" ref="CO1482:DL1484" si="1866">CO1455</f>
        <v>CO$17</v>
      </c>
      <c r="CP1482" s="179" t="str">
        <f t="shared" si="1866"/>
        <v>CP$17</v>
      </c>
      <c r="CQ1482" s="179" t="str">
        <f t="shared" si="1866"/>
        <v>CQ$17</v>
      </c>
      <c r="CR1482" s="179" t="str">
        <f t="shared" si="1866"/>
        <v>CR$17</v>
      </c>
      <c r="CS1482" s="179" t="str">
        <f t="shared" si="1866"/>
        <v>CS$17</v>
      </c>
      <c r="CT1482" s="179" t="str">
        <f t="shared" si="1866"/>
        <v>CT$17</v>
      </c>
      <c r="CU1482" s="179" t="str">
        <f t="shared" si="1866"/>
        <v>CU$17</v>
      </c>
      <c r="CV1482" s="179" t="str">
        <f t="shared" si="1866"/>
        <v>CV$17</v>
      </c>
      <c r="CW1482" s="179" t="str">
        <f t="shared" si="1866"/>
        <v>CW$17</v>
      </c>
      <c r="CX1482" s="179" t="str">
        <f t="shared" si="1866"/>
        <v>CX$17</v>
      </c>
      <c r="CY1482" s="179" t="str">
        <f t="shared" si="1866"/>
        <v>CY$17</v>
      </c>
      <c r="CZ1482" s="179" t="str">
        <f t="shared" si="1866"/>
        <v>CZ$17</v>
      </c>
      <c r="DA1482" s="179" t="str">
        <f t="shared" si="1866"/>
        <v>DA$17</v>
      </c>
      <c r="DB1482" s="179" t="str">
        <f t="shared" si="1866"/>
        <v>DB$17</v>
      </c>
      <c r="DC1482" s="179" t="str">
        <f t="shared" si="1866"/>
        <v>DC$17</v>
      </c>
      <c r="DD1482" s="179" t="str">
        <f t="shared" si="1866"/>
        <v>DD$17</v>
      </c>
      <c r="DE1482" s="179" t="str">
        <f t="shared" si="1866"/>
        <v>DE$17</v>
      </c>
      <c r="DF1482" s="179" t="str">
        <f t="shared" si="1866"/>
        <v>DF$17</v>
      </c>
      <c r="DG1482" s="179" t="str">
        <f t="shared" si="1866"/>
        <v>DG$17</v>
      </c>
      <c r="DH1482" s="179" t="str">
        <f t="shared" si="1866"/>
        <v>DH$17</v>
      </c>
      <c r="DI1482" s="179" t="str">
        <f t="shared" si="1866"/>
        <v>DI$17</v>
      </c>
      <c r="DJ1482" s="179" t="str">
        <f t="shared" si="1866"/>
        <v>DJ$17</v>
      </c>
      <c r="DK1482" s="179" t="str">
        <f t="shared" si="1866"/>
        <v>DK$17</v>
      </c>
      <c r="DL1482" s="179" t="str">
        <f t="shared" si="1866"/>
        <v>DL$17</v>
      </c>
    </row>
    <row r="1483" spans="1:116" x14ac:dyDescent="0.4">
      <c r="B1483" t="s">
        <v>332</v>
      </c>
      <c r="D1483" t="s">
        <v>769</v>
      </c>
      <c r="E1483" s="8" t="str">
        <f t="shared" ref="E1483:E1488" si="1867">ROW()&amp;" "&amp;D1483</f>
        <v>1483 FAPPER-S</v>
      </c>
      <c r="G1483" s="191" t="str">
        <f>G1460</f>
        <v>Revenue driven PP&amp;E:</v>
      </c>
      <c r="H1483" s="12"/>
      <c r="I1483" s="60"/>
      <c r="J1483" s="60"/>
      <c r="K1483" s="15"/>
      <c r="L1483" s="15"/>
      <c r="M1483" s="15"/>
      <c r="N1483" s="15"/>
      <c r="O1483" s="15"/>
      <c r="P1483" s="15"/>
      <c r="R1483" s="15"/>
      <c r="S1483" s="179">
        <f t="shared" ref="S1483:AX1485" si="1868">S1456</f>
        <v>0</v>
      </c>
      <c r="T1483" s="179">
        <f t="shared" si="1868"/>
        <v>0</v>
      </c>
      <c r="U1483" s="179">
        <f t="shared" si="1868"/>
        <v>0</v>
      </c>
      <c r="V1483" s="179">
        <f t="shared" si="1868"/>
        <v>0</v>
      </c>
      <c r="W1483" s="179">
        <f t="shared" si="1868"/>
        <v>0</v>
      </c>
      <c r="X1483" s="179">
        <f t="shared" si="1868"/>
        <v>0</v>
      </c>
      <c r="Y1483" s="179">
        <f t="shared" si="1868"/>
        <v>0</v>
      </c>
      <c r="Z1483" s="179">
        <f t="shared" si="1868"/>
        <v>0</v>
      </c>
      <c r="AA1483" s="179">
        <f t="shared" si="1868"/>
        <v>0</v>
      </c>
      <c r="AB1483" s="179">
        <f t="shared" si="1868"/>
        <v>0</v>
      </c>
      <c r="AC1483" s="179">
        <f t="shared" si="1868"/>
        <v>0</v>
      </c>
      <c r="AD1483" s="179">
        <f t="shared" si="1868"/>
        <v>0</v>
      </c>
      <c r="AE1483" s="179">
        <f t="shared" si="1868"/>
        <v>0</v>
      </c>
      <c r="AF1483" s="179">
        <f t="shared" si="1868"/>
        <v>0</v>
      </c>
      <c r="AG1483" s="179">
        <f t="shared" si="1868"/>
        <v>0</v>
      </c>
      <c r="AH1483" s="179">
        <f t="shared" si="1868"/>
        <v>0</v>
      </c>
      <c r="AI1483" s="179">
        <f t="shared" si="1868"/>
        <v>0</v>
      </c>
      <c r="AJ1483" s="179">
        <f t="shared" si="1868"/>
        <v>0</v>
      </c>
      <c r="AK1483" s="179">
        <f t="shared" si="1868"/>
        <v>0</v>
      </c>
      <c r="AL1483" s="179">
        <f t="shared" si="1868"/>
        <v>0</v>
      </c>
      <c r="AM1483" s="179">
        <f t="shared" si="1868"/>
        <v>0</v>
      </c>
      <c r="AN1483" s="179">
        <f t="shared" si="1868"/>
        <v>0</v>
      </c>
      <c r="AO1483" s="179">
        <f t="shared" si="1868"/>
        <v>0</v>
      </c>
      <c r="AP1483" s="179">
        <f t="shared" si="1868"/>
        <v>0</v>
      </c>
      <c r="AQ1483" s="179">
        <f t="shared" si="1868"/>
        <v>0</v>
      </c>
      <c r="AR1483" s="179">
        <f t="shared" si="1868"/>
        <v>0</v>
      </c>
      <c r="AS1483" s="179">
        <f t="shared" si="1868"/>
        <v>0</v>
      </c>
      <c r="AT1483" s="179">
        <f t="shared" si="1868"/>
        <v>0</v>
      </c>
      <c r="AU1483" s="179">
        <f t="shared" si="1868"/>
        <v>0</v>
      </c>
      <c r="AV1483" s="179">
        <f t="shared" si="1868"/>
        <v>0</v>
      </c>
      <c r="AW1483" s="179">
        <f t="shared" si="1868"/>
        <v>0</v>
      </c>
      <c r="AX1483" s="179">
        <f t="shared" si="1868"/>
        <v>0</v>
      </c>
      <c r="AY1483" s="179">
        <f t="shared" ref="AY1483:CD1485" si="1869">AY1456</f>
        <v>0</v>
      </c>
      <c r="AZ1483" s="179">
        <f t="shared" si="1869"/>
        <v>0</v>
      </c>
      <c r="BA1483" s="179">
        <f t="shared" si="1869"/>
        <v>0</v>
      </c>
      <c r="BB1483" s="179">
        <f t="shared" si="1869"/>
        <v>0</v>
      </c>
      <c r="BC1483" s="179">
        <f t="shared" si="1869"/>
        <v>0</v>
      </c>
      <c r="BD1483" s="179">
        <f t="shared" si="1869"/>
        <v>0</v>
      </c>
      <c r="BE1483" s="179">
        <f t="shared" si="1869"/>
        <v>0</v>
      </c>
      <c r="BF1483" s="179">
        <f t="shared" si="1869"/>
        <v>0</v>
      </c>
      <c r="BG1483" s="179">
        <f t="shared" si="1869"/>
        <v>0</v>
      </c>
      <c r="BH1483" s="179">
        <f t="shared" si="1869"/>
        <v>0</v>
      </c>
      <c r="BI1483" s="179">
        <f t="shared" si="1869"/>
        <v>0</v>
      </c>
      <c r="BJ1483" s="179">
        <f t="shared" si="1869"/>
        <v>0</v>
      </c>
      <c r="BK1483" s="179">
        <f t="shared" si="1869"/>
        <v>0</v>
      </c>
      <c r="BL1483" s="179">
        <f t="shared" si="1869"/>
        <v>0</v>
      </c>
      <c r="BM1483" s="179">
        <f t="shared" si="1869"/>
        <v>0</v>
      </c>
      <c r="BN1483" s="179">
        <f t="shared" si="1869"/>
        <v>0</v>
      </c>
      <c r="BO1483" s="179">
        <f t="shared" si="1869"/>
        <v>0</v>
      </c>
      <c r="BP1483" s="179">
        <f t="shared" si="1869"/>
        <v>0</v>
      </c>
      <c r="BQ1483" s="179">
        <f t="shared" si="1869"/>
        <v>0</v>
      </c>
      <c r="BR1483" s="179">
        <f t="shared" si="1869"/>
        <v>0</v>
      </c>
      <c r="BS1483" s="179">
        <f t="shared" si="1869"/>
        <v>0</v>
      </c>
      <c r="BT1483" s="179">
        <f t="shared" si="1869"/>
        <v>0</v>
      </c>
      <c r="BU1483" s="179">
        <f t="shared" si="1869"/>
        <v>0</v>
      </c>
      <c r="BV1483" s="179">
        <f t="shared" si="1869"/>
        <v>0</v>
      </c>
      <c r="BW1483" s="179">
        <f t="shared" si="1869"/>
        <v>0</v>
      </c>
      <c r="BX1483" s="179">
        <f t="shared" si="1869"/>
        <v>0</v>
      </c>
      <c r="BY1483" s="179">
        <f t="shared" si="1869"/>
        <v>0</v>
      </c>
      <c r="BZ1483" s="179">
        <f t="shared" si="1869"/>
        <v>0</v>
      </c>
      <c r="CA1483" s="179">
        <f t="shared" si="1869"/>
        <v>0</v>
      </c>
      <c r="CB1483" s="179">
        <f t="shared" si="1869"/>
        <v>0</v>
      </c>
      <c r="CC1483" s="179">
        <f t="shared" si="1869"/>
        <v>0</v>
      </c>
      <c r="CD1483" s="179">
        <f t="shared" si="1869"/>
        <v>0</v>
      </c>
      <c r="CE1483" s="179">
        <f t="shared" ref="CE1483:CL1485" si="1870">CE1456</f>
        <v>0</v>
      </c>
      <c r="CF1483" s="179">
        <f t="shared" si="1870"/>
        <v>0</v>
      </c>
      <c r="CG1483" s="179">
        <f t="shared" si="1870"/>
        <v>0</v>
      </c>
      <c r="CH1483" s="179">
        <f t="shared" si="1870"/>
        <v>0</v>
      </c>
      <c r="CI1483" s="179">
        <f t="shared" si="1870"/>
        <v>0</v>
      </c>
      <c r="CJ1483" s="179">
        <f t="shared" si="1870"/>
        <v>0</v>
      </c>
      <c r="CK1483" s="179">
        <f t="shared" si="1870"/>
        <v>0</v>
      </c>
      <c r="CL1483" s="179">
        <f t="shared" si="1870"/>
        <v>0</v>
      </c>
      <c r="CN1483" s="60"/>
      <c r="CO1483" s="179">
        <f t="shared" ref="CO1483:DL1485" si="1871">CO1456</f>
        <v>0</v>
      </c>
      <c r="CP1483" s="179">
        <f t="shared" si="1871"/>
        <v>0</v>
      </c>
      <c r="CQ1483" s="179">
        <f t="shared" si="1871"/>
        <v>0</v>
      </c>
      <c r="CR1483" s="179">
        <f t="shared" si="1871"/>
        <v>0</v>
      </c>
      <c r="CS1483" s="179">
        <f t="shared" si="1871"/>
        <v>0</v>
      </c>
      <c r="CT1483" s="179">
        <f t="shared" si="1871"/>
        <v>0</v>
      </c>
      <c r="CU1483" s="179">
        <f t="shared" si="1871"/>
        <v>0</v>
      </c>
      <c r="CV1483" s="179">
        <f t="shared" si="1871"/>
        <v>0</v>
      </c>
      <c r="CW1483" s="179">
        <f t="shared" si="1871"/>
        <v>0</v>
      </c>
      <c r="CX1483" s="179">
        <f t="shared" si="1871"/>
        <v>0</v>
      </c>
      <c r="CY1483" s="179">
        <f t="shared" si="1871"/>
        <v>0</v>
      </c>
      <c r="CZ1483" s="179">
        <f t="shared" si="1871"/>
        <v>0</v>
      </c>
      <c r="DA1483" s="179">
        <f t="shared" si="1871"/>
        <v>0</v>
      </c>
      <c r="DB1483" s="179">
        <f t="shared" si="1871"/>
        <v>0</v>
      </c>
      <c r="DC1483" s="179">
        <f t="shared" si="1871"/>
        <v>0</v>
      </c>
      <c r="DD1483" s="179">
        <f t="shared" si="1871"/>
        <v>0</v>
      </c>
      <c r="DE1483" s="179">
        <f t="shared" si="1871"/>
        <v>0</v>
      </c>
      <c r="DF1483" s="179">
        <f t="shared" si="1871"/>
        <v>0</v>
      </c>
      <c r="DG1483" s="179">
        <f t="shared" si="1871"/>
        <v>0</v>
      </c>
      <c r="DH1483" s="179">
        <f t="shared" si="1871"/>
        <v>0</v>
      </c>
      <c r="DI1483" s="179">
        <f t="shared" si="1871"/>
        <v>0</v>
      </c>
      <c r="DJ1483" s="179">
        <f t="shared" si="1871"/>
        <v>0</v>
      </c>
      <c r="DK1483" s="179">
        <f t="shared" si="1871"/>
        <v>0</v>
      </c>
      <c r="DL1483" s="179">
        <f t="shared" si="1871"/>
        <v>0</v>
      </c>
    </row>
    <row r="1484" spans="1:116" x14ac:dyDescent="0.4">
      <c r="B1484" t="s">
        <v>332</v>
      </c>
      <c r="D1484" t="s">
        <v>769</v>
      </c>
      <c r="E1484" s="8" t="str">
        <f t="shared" ref="E1484:E1486" si="1872">ROW()&amp;" "&amp;D1484</f>
        <v>1484 FAPPER-S</v>
      </c>
      <c r="G1484" s="241" t="str">
        <f>IFERROR(SUBSTITUTE(TRIM(MID(G1460, SEARCH("-", G1460) + 1, LEN(G1460))),":",""),"no unit")</f>
        <v>no unit</v>
      </c>
      <c r="H1484" s="12"/>
      <c r="I1484" s="60"/>
      <c r="J1484" s="60"/>
      <c r="K1484" s="15"/>
      <c r="L1484" s="15"/>
      <c r="M1484" s="15"/>
      <c r="N1484" s="15"/>
      <c r="O1484" s="15"/>
      <c r="P1484" s="15"/>
      <c r="R1484" s="15"/>
      <c r="S1484" s="179"/>
      <c r="T1484" s="179"/>
      <c r="U1484" s="179"/>
      <c r="V1484" s="179"/>
      <c r="W1484" s="179"/>
      <c r="X1484" s="179"/>
      <c r="Y1484" s="179"/>
      <c r="Z1484" s="179"/>
      <c r="AA1484" s="179"/>
      <c r="AB1484" s="179"/>
      <c r="AC1484" s="179"/>
      <c r="AD1484" s="179"/>
      <c r="AE1484" s="179"/>
      <c r="AF1484" s="179"/>
      <c r="AG1484" s="179"/>
      <c r="AH1484" s="179"/>
      <c r="AI1484" s="179"/>
      <c r="AJ1484" s="179"/>
      <c r="AK1484" s="179"/>
      <c r="AL1484" s="179"/>
      <c r="AM1484" s="179"/>
      <c r="AN1484" s="179"/>
      <c r="AO1484" s="179"/>
      <c r="AP1484" s="179"/>
      <c r="AQ1484" s="179"/>
      <c r="AR1484" s="179"/>
      <c r="AS1484" s="179"/>
      <c r="AT1484" s="179"/>
      <c r="AU1484" s="179"/>
      <c r="AV1484" s="179"/>
      <c r="AW1484" s="179"/>
      <c r="AX1484" s="179"/>
      <c r="AY1484" s="179"/>
      <c r="AZ1484" s="179"/>
      <c r="BA1484" s="179"/>
      <c r="BB1484" s="179"/>
      <c r="BC1484" s="179"/>
      <c r="BD1484" s="179"/>
      <c r="BE1484" s="179"/>
      <c r="BF1484" s="179"/>
      <c r="BG1484" s="179"/>
      <c r="BH1484" s="179"/>
      <c r="BI1484" s="179"/>
      <c r="BJ1484" s="179"/>
      <c r="BK1484" s="179"/>
      <c r="BL1484" s="179"/>
      <c r="BM1484" s="179"/>
      <c r="BN1484" s="179"/>
      <c r="BO1484" s="179"/>
      <c r="BP1484" s="179"/>
      <c r="BQ1484" s="179"/>
      <c r="BR1484" s="179"/>
      <c r="BS1484" s="179"/>
      <c r="BT1484" s="179"/>
      <c r="BU1484" s="179"/>
      <c r="BV1484" s="179"/>
      <c r="BW1484" s="179"/>
      <c r="BX1484" s="179"/>
      <c r="BY1484" s="179"/>
      <c r="BZ1484" s="179"/>
      <c r="CA1484" s="179"/>
      <c r="CB1484" s="179"/>
      <c r="CC1484" s="179"/>
      <c r="CD1484" s="179"/>
      <c r="CE1484" s="179"/>
      <c r="CF1484" s="179"/>
      <c r="CG1484" s="179"/>
      <c r="CH1484" s="179"/>
      <c r="CI1484" s="179"/>
      <c r="CJ1484" s="179"/>
      <c r="CK1484" s="179"/>
      <c r="CL1484" s="179"/>
      <c r="CN1484" s="60"/>
      <c r="CO1484" s="179"/>
      <c r="CP1484" s="179"/>
      <c r="CQ1484" s="179"/>
      <c r="CR1484" s="179"/>
      <c r="CS1484" s="179"/>
      <c r="CT1484" s="179"/>
      <c r="CU1484" s="179"/>
      <c r="CV1484" s="179"/>
      <c r="CW1484" s="179"/>
      <c r="CX1484" s="179"/>
      <c r="CY1484" s="179"/>
      <c r="CZ1484" s="179"/>
      <c r="DA1484" s="179"/>
      <c r="DB1484" s="179"/>
      <c r="DC1484" s="179"/>
      <c r="DD1484" s="179"/>
      <c r="DE1484" s="179"/>
      <c r="DF1484" s="179"/>
      <c r="DG1484" s="179"/>
      <c r="DH1484" s="179"/>
      <c r="DI1484" s="179"/>
      <c r="DJ1484" s="179"/>
      <c r="DK1484" s="179"/>
      <c r="DL1484" s="179"/>
    </row>
    <row r="1485" spans="1:116" x14ac:dyDescent="0.4">
      <c r="A1485" s="3"/>
      <c r="B1485" t="s">
        <v>332</v>
      </c>
      <c r="D1485" t="s">
        <v>769</v>
      </c>
      <c r="E1485" s="8" t="str">
        <f t="shared" si="1867"/>
        <v>1485 FAPPER-S</v>
      </c>
      <c r="G1485" s="191" t="str">
        <f>G1458</f>
        <v>Secondary revenue driver</v>
      </c>
      <c r="H1485" s="90"/>
      <c r="I1485" s="213"/>
      <c r="J1485" s="213"/>
      <c r="K1485" s="214"/>
      <c r="L1485" s="214"/>
      <c r="M1485" s="214"/>
      <c r="N1485" s="214"/>
      <c r="O1485" s="214"/>
      <c r="P1485" s="214"/>
      <c r="R1485" s="214"/>
      <c r="S1485" s="4" t="str">
        <f t="shared" ref="S1485:AX1487" si="1873">ADDRESS(ROW(S1477),COLUMN(S1477),2)</f>
        <v>S$1477</v>
      </c>
      <c r="T1485" s="4" t="str">
        <f t="shared" si="1873"/>
        <v>T$1477</v>
      </c>
      <c r="U1485" s="4" t="str">
        <f t="shared" si="1873"/>
        <v>U$1477</v>
      </c>
      <c r="V1485" s="4" t="str">
        <f t="shared" si="1873"/>
        <v>V$1477</v>
      </c>
      <c r="W1485" s="4" t="str">
        <f t="shared" si="1873"/>
        <v>W$1477</v>
      </c>
      <c r="X1485" s="4" t="str">
        <f t="shared" si="1873"/>
        <v>X$1477</v>
      </c>
      <c r="Y1485" s="4" t="str">
        <f t="shared" si="1873"/>
        <v>Y$1477</v>
      </c>
      <c r="Z1485" s="4" t="str">
        <f t="shared" si="1873"/>
        <v>Z$1477</v>
      </c>
      <c r="AA1485" s="4" t="str">
        <f t="shared" si="1873"/>
        <v>AA$1477</v>
      </c>
      <c r="AB1485" s="4" t="str">
        <f t="shared" si="1873"/>
        <v>AB$1477</v>
      </c>
      <c r="AC1485" s="4" t="str">
        <f t="shared" si="1873"/>
        <v>AC$1477</v>
      </c>
      <c r="AD1485" s="4" t="str">
        <f t="shared" si="1873"/>
        <v>AD$1477</v>
      </c>
      <c r="AE1485" s="4" t="str">
        <f t="shared" si="1873"/>
        <v>AE$1477</v>
      </c>
      <c r="AF1485" s="4" t="str">
        <f t="shared" si="1873"/>
        <v>AF$1477</v>
      </c>
      <c r="AG1485" s="4" t="str">
        <f t="shared" si="1873"/>
        <v>AG$1477</v>
      </c>
      <c r="AH1485" s="4" t="str">
        <f t="shared" si="1873"/>
        <v>AH$1477</v>
      </c>
      <c r="AI1485" s="4" t="str">
        <f t="shared" si="1873"/>
        <v>AI$1477</v>
      </c>
      <c r="AJ1485" s="4" t="str">
        <f t="shared" si="1873"/>
        <v>AJ$1477</v>
      </c>
      <c r="AK1485" s="4" t="str">
        <f t="shared" si="1873"/>
        <v>AK$1477</v>
      </c>
      <c r="AL1485" s="4" t="str">
        <f t="shared" si="1873"/>
        <v>AL$1477</v>
      </c>
      <c r="AM1485" s="4" t="str">
        <f t="shared" si="1873"/>
        <v>AM$1477</v>
      </c>
      <c r="AN1485" s="4" t="str">
        <f t="shared" si="1873"/>
        <v>AN$1477</v>
      </c>
      <c r="AO1485" s="4" t="str">
        <f t="shared" si="1873"/>
        <v>AO$1477</v>
      </c>
      <c r="AP1485" s="4" t="str">
        <f t="shared" si="1873"/>
        <v>AP$1477</v>
      </c>
      <c r="AQ1485" s="4" t="str">
        <f t="shared" si="1873"/>
        <v>AQ$1477</v>
      </c>
      <c r="AR1485" s="4" t="str">
        <f t="shared" si="1873"/>
        <v>AR$1477</v>
      </c>
      <c r="AS1485" s="4" t="str">
        <f t="shared" si="1873"/>
        <v>AS$1477</v>
      </c>
      <c r="AT1485" s="4" t="str">
        <f t="shared" si="1873"/>
        <v>AT$1477</v>
      </c>
      <c r="AU1485" s="4" t="str">
        <f t="shared" si="1873"/>
        <v>AU$1477</v>
      </c>
      <c r="AV1485" s="4" t="str">
        <f t="shared" si="1873"/>
        <v>AV$1477</v>
      </c>
      <c r="AW1485" s="4" t="str">
        <f t="shared" si="1873"/>
        <v>AW$1477</v>
      </c>
      <c r="AX1485" s="4" t="str">
        <f t="shared" si="1873"/>
        <v>AX$1477</v>
      </c>
      <c r="AY1485" s="4" t="str">
        <f t="shared" ref="AY1485:CD1487" si="1874">ADDRESS(ROW(AY1477),COLUMN(AY1477),2)</f>
        <v>AY$1477</v>
      </c>
      <c r="AZ1485" s="4" t="str">
        <f t="shared" si="1874"/>
        <v>AZ$1477</v>
      </c>
      <c r="BA1485" s="4" t="str">
        <f t="shared" si="1874"/>
        <v>BA$1477</v>
      </c>
      <c r="BB1485" s="4" t="str">
        <f t="shared" si="1874"/>
        <v>BB$1477</v>
      </c>
      <c r="BC1485" s="4" t="str">
        <f t="shared" si="1874"/>
        <v>BC$1477</v>
      </c>
      <c r="BD1485" s="4" t="str">
        <f t="shared" si="1874"/>
        <v>BD$1477</v>
      </c>
      <c r="BE1485" s="4" t="str">
        <f t="shared" si="1874"/>
        <v>BE$1477</v>
      </c>
      <c r="BF1485" s="4" t="str">
        <f t="shared" si="1874"/>
        <v>BF$1477</v>
      </c>
      <c r="BG1485" s="4" t="str">
        <f t="shared" si="1874"/>
        <v>BG$1477</v>
      </c>
      <c r="BH1485" s="4" t="str">
        <f t="shared" si="1874"/>
        <v>BH$1477</v>
      </c>
      <c r="BI1485" s="4" t="str">
        <f t="shared" si="1874"/>
        <v>BI$1477</v>
      </c>
      <c r="BJ1485" s="4" t="str">
        <f t="shared" si="1874"/>
        <v>BJ$1477</v>
      </c>
      <c r="BK1485" s="4" t="str">
        <f t="shared" si="1874"/>
        <v>BK$1477</v>
      </c>
      <c r="BL1485" s="4" t="str">
        <f t="shared" si="1874"/>
        <v>BL$1477</v>
      </c>
      <c r="BM1485" s="4" t="str">
        <f t="shared" si="1874"/>
        <v>BM$1477</v>
      </c>
      <c r="BN1485" s="4" t="str">
        <f t="shared" si="1874"/>
        <v>BN$1477</v>
      </c>
      <c r="BO1485" s="4" t="str">
        <f t="shared" si="1874"/>
        <v>BO$1477</v>
      </c>
      <c r="BP1485" s="4" t="str">
        <f t="shared" si="1874"/>
        <v>BP$1477</v>
      </c>
      <c r="BQ1485" s="4" t="str">
        <f t="shared" si="1874"/>
        <v>BQ$1477</v>
      </c>
      <c r="BR1485" s="4" t="str">
        <f t="shared" si="1874"/>
        <v>BR$1477</v>
      </c>
      <c r="BS1485" s="4" t="str">
        <f t="shared" si="1874"/>
        <v>BS$1477</v>
      </c>
      <c r="BT1485" s="4" t="str">
        <f t="shared" si="1874"/>
        <v>BT$1477</v>
      </c>
      <c r="BU1485" s="4" t="str">
        <f t="shared" si="1874"/>
        <v>BU$1477</v>
      </c>
      <c r="BV1485" s="4" t="str">
        <f t="shared" si="1874"/>
        <v>BV$1477</v>
      </c>
      <c r="BW1485" s="4" t="str">
        <f t="shared" si="1874"/>
        <v>BW$1477</v>
      </c>
      <c r="BX1485" s="4" t="str">
        <f t="shared" si="1874"/>
        <v>BX$1477</v>
      </c>
      <c r="BY1485" s="4" t="str">
        <f t="shared" si="1874"/>
        <v>BY$1477</v>
      </c>
      <c r="BZ1485" s="4" t="str">
        <f t="shared" si="1874"/>
        <v>BZ$1477</v>
      </c>
      <c r="CA1485" s="4" t="str">
        <f t="shared" si="1874"/>
        <v>CA$1477</v>
      </c>
      <c r="CB1485" s="4" t="str">
        <f t="shared" si="1874"/>
        <v>CB$1477</v>
      </c>
      <c r="CC1485" s="4" t="str">
        <f t="shared" si="1874"/>
        <v>CC$1477</v>
      </c>
      <c r="CD1485" s="4" t="str">
        <f t="shared" si="1874"/>
        <v>CD$1477</v>
      </c>
      <c r="CE1485" s="4" t="str">
        <f t="shared" ref="CE1485:CL1487" si="1875">ADDRESS(ROW(CE1477),COLUMN(CE1477),2)</f>
        <v>CE$1477</v>
      </c>
      <c r="CF1485" s="4" t="str">
        <f t="shared" si="1875"/>
        <v>CF$1477</v>
      </c>
      <c r="CG1485" s="4" t="str">
        <f t="shared" si="1875"/>
        <v>CG$1477</v>
      </c>
      <c r="CH1485" s="4" t="str">
        <f t="shared" si="1875"/>
        <v>CH$1477</v>
      </c>
      <c r="CI1485" s="4" t="str">
        <f t="shared" si="1875"/>
        <v>CI$1477</v>
      </c>
      <c r="CJ1485" s="4" t="str">
        <f t="shared" si="1875"/>
        <v>CJ$1477</v>
      </c>
      <c r="CK1485" s="4" t="str">
        <f t="shared" si="1875"/>
        <v>CK$1477</v>
      </c>
      <c r="CL1485" s="4" t="str">
        <f t="shared" si="1875"/>
        <v>CL$1477</v>
      </c>
      <c r="CN1485" s="213"/>
      <c r="CO1485" s="4" t="str">
        <f t="shared" ref="CO1485:DL1487" si="1876">ADDRESS(ROW(CO1477),COLUMN(CO1477),2)</f>
        <v>CO$1477</v>
      </c>
      <c r="CP1485" s="4" t="str">
        <f t="shared" si="1876"/>
        <v>CP$1477</v>
      </c>
      <c r="CQ1485" s="4" t="str">
        <f t="shared" si="1876"/>
        <v>CQ$1477</v>
      </c>
      <c r="CR1485" s="4" t="str">
        <f t="shared" si="1876"/>
        <v>CR$1477</v>
      </c>
      <c r="CS1485" s="4" t="str">
        <f t="shared" si="1876"/>
        <v>CS$1477</v>
      </c>
      <c r="CT1485" s="4" t="str">
        <f t="shared" si="1876"/>
        <v>CT$1477</v>
      </c>
      <c r="CU1485" s="4" t="str">
        <f t="shared" si="1876"/>
        <v>CU$1477</v>
      </c>
      <c r="CV1485" s="4" t="str">
        <f t="shared" si="1876"/>
        <v>CV$1477</v>
      </c>
      <c r="CW1485" s="4" t="str">
        <f t="shared" si="1876"/>
        <v>CW$1477</v>
      </c>
      <c r="CX1485" s="4" t="str">
        <f t="shared" si="1876"/>
        <v>CX$1477</v>
      </c>
      <c r="CY1485" s="4" t="str">
        <f t="shared" si="1876"/>
        <v>CY$1477</v>
      </c>
      <c r="CZ1485" s="4" t="str">
        <f t="shared" si="1876"/>
        <v>CZ$1477</v>
      </c>
      <c r="DA1485" s="4" t="str">
        <f t="shared" si="1876"/>
        <v>DA$1477</v>
      </c>
      <c r="DB1485" s="4" t="str">
        <f t="shared" si="1876"/>
        <v>DB$1477</v>
      </c>
      <c r="DC1485" s="4" t="str">
        <f t="shared" si="1876"/>
        <v>DC$1477</v>
      </c>
      <c r="DD1485" s="4" t="str">
        <f t="shared" si="1876"/>
        <v>DD$1477</v>
      </c>
      <c r="DE1485" s="4" t="str">
        <f t="shared" si="1876"/>
        <v>DE$1477</v>
      </c>
      <c r="DF1485" s="4" t="str">
        <f t="shared" si="1876"/>
        <v>DF$1477</v>
      </c>
      <c r="DG1485" s="4" t="str">
        <f t="shared" si="1876"/>
        <v>DG$1477</v>
      </c>
      <c r="DH1485" s="4" t="str">
        <f t="shared" si="1876"/>
        <v>DH$1477</v>
      </c>
      <c r="DI1485" s="4" t="str">
        <f t="shared" si="1876"/>
        <v>DI$1477</v>
      </c>
      <c r="DJ1485" s="4" t="str">
        <f t="shared" si="1876"/>
        <v>DJ$1477</v>
      </c>
      <c r="DK1485" s="4" t="str">
        <f t="shared" si="1876"/>
        <v>DK$1477</v>
      </c>
      <c r="DL1485" s="4" t="str">
        <f t="shared" si="1876"/>
        <v>DL$1477</v>
      </c>
    </row>
    <row r="1486" spans="1:116" x14ac:dyDescent="0.4">
      <c r="B1486" t="s">
        <v>332</v>
      </c>
      <c r="D1486" t="s">
        <v>769</v>
      </c>
      <c r="E1486" s="8" t="str">
        <f t="shared" si="1867"/>
        <v>1486 FAPPER-S</v>
      </c>
      <c r="G1486" s="136" t="str">
        <f>G1459</f>
        <v>Secondary volume driver</v>
      </c>
      <c r="H1486" s="12"/>
      <c r="I1486" s="60"/>
      <c r="J1486" s="60"/>
      <c r="K1486" s="15"/>
      <c r="L1486" s="15"/>
      <c r="M1486" s="15"/>
      <c r="N1486" s="15"/>
      <c r="O1486" s="15"/>
      <c r="P1486" s="15"/>
      <c r="R1486" s="15"/>
      <c r="S1486" s="179" t="str">
        <f t="shared" ref="S1486:AX1488" si="1877">S1459</f>
        <v>S$19</v>
      </c>
      <c r="T1486" s="179" t="str">
        <f t="shared" si="1877"/>
        <v>T$19</v>
      </c>
      <c r="U1486" s="179" t="str">
        <f t="shared" si="1877"/>
        <v>U$19</v>
      </c>
      <c r="V1486" s="179" t="str">
        <f t="shared" si="1877"/>
        <v>V$19</v>
      </c>
      <c r="W1486" s="179" t="str">
        <f t="shared" si="1877"/>
        <v>W$19</v>
      </c>
      <c r="X1486" s="179" t="str">
        <f t="shared" si="1877"/>
        <v>X$19</v>
      </c>
      <c r="Y1486" s="179" t="str">
        <f t="shared" si="1877"/>
        <v>Y$19</v>
      </c>
      <c r="Z1486" s="179" t="str">
        <f t="shared" si="1877"/>
        <v>Z$19</v>
      </c>
      <c r="AA1486" s="179" t="str">
        <f t="shared" si="1877"/>
        <v>AA$19</v>
      </c>
      <c r="AB1486" s="179" t="str">
        <f t="shared" si="1877"/>
        <v>AB$19</v>
      </c>
      <c r="AC1486" s="179" t="str">
        <f t="shared" si="1877"/>
        <v>AC$19</v>
      </c>
      <c r="AD1486" s="179" t="str">
        <f t="shared" si="1877"/>
        <v>AD$19</v>
      </c>
      <c r="AE1486" s="179" t="str">
        <f t="shared" si="1877"/>
        <v>AE$19</v>
      </c>
      <c r="AF1486" s="179" t="str">
        <f t="shared" si="1877"/>
        <v>AF$19</v>
      </c>
      <c r="AG1486" s="179" t="str">
        <f t="shared" si="1877"/>
        <v>AG$19</v>
      </c>
      <c r="AH1486" s="179" t="str">
        <f t="shared" si="1877"/>
        <v>AH$19</v>
      </c>
      <c r="AI1486" s="179" t="str">
        <f t="shared" si="1877"/>
        <v>AI$19</v>
      </c>
      <c r="AJ1486" s="179" t="str">
        <f t="shared" si="1877"/>
        <v>AJ$19</v>
      </c>
      <c r="AK1486" s="179" t="str">
        <f t="shared" si="1877"/>
        <v>AK$19</v>
      </c>
      <c r="AL1486" s="179" t="str">
        <f t="shared" si="1877"/>
        <v>AL$19</v>
      </c>
      <c r="AM1486" s="179" t="str">
        <f t="shared" si="1877"/>
        <v>AM$19</v>
      </c>
      <c r="AN1486" s="179" t="str">
        <f t="shared" si="1877"/>
        <v>AN$19</v>
      </c>
      <c r="AO1486" s="179" t="str">
        <f t="shared" si="1877"/>
        <v>AO$19</v>
      </c>
      <c r="AP1486" s="179" t="str">
        <f t="shared" si="1877"/>
        <v>AP$19</v>
      </c>
      <c r="AQ1486" s="179" t="str">
        <f t="shared" si="1877"/>
        <v>AQ$19</v>
      </c>
      <c r="AR1486" s="179" t="str">
        <f t="shared" si="1877"/>
        <v>AR$19</v>
      </c>
      <c r="AS1486" s="179" t="str">
        <f t="shared" si="1877"/>
        <v>AS$19</v>
      </c>
      <c r="AT1486" s="179" t="str">
        <f t="shared" si="1877"/>
        <v>AT$19</v>
      </c>
      <c r="AU1486" s="179" t="str">
        <f t="shared" si="1877"/>
        <v>AU$19</v>
      </c>
      <c r="AV1486" s="179" t="str">
        <f t="shared" si="1877"/>
        <v>AV$19</v>
      </c>
      <c r="AW1486" s="179" t="str">
        <f t="shared" si="1877"/>
        <v>AW$19</v>
      </c>
      <c r="AX1486" s="179" t="str">
        <f t="shared" si="1877"/>
        <v>AX$19</v>
      </c>
      <c r="AY1486" s="179" t="str">
        <f t="shared" ref="AY1486:CD1488" si="1878">AY1459</f>
        <v>AY$19</v>
      </c>
      <c r="AZ1486" s="179" t="str">
        <f t="shared" si="1878"/>
        <v>AZ$19</v>
      </c>
      <c r="BA1486" s="179" t="str">
        <f t="shared" si="1878"/>
        <v>BA$19</v>
      </c>
      <c r="BB1486" s="179" t="str">
        <f t="shared" si="1878"/>
        <v>BB$19</v>
      </c>
      <c r="BC1486" s="179" t="str">
        <f t="shared" si="1878"/>
        <v>BC$19</v>
      </c>
      <c r="BD1486" s="179" t="str">
        <f t="shared" si="1878"/>
        <v>BD$19</v>
      </c>
      <c r="BE1486" s="179" t="str">
        <f t="shared" si="1878"/>
        <v>BE$19</v>
      </c>
      <c r="BF1486" s="179" t="str">
        <f t="shared" si="1878"/>
        <v>BF$19</v>
      </c>
      <c r="BG1486" s="179" t="str">
        <f t="shared" si="1878"/>
        <v>BG$19</v>
      </c>
      <c r="BH1486" s="179" t="str">
        <f t="shared" si="1878"/>
        <v>BH$19</v>
      </c>
      <c r="BI1486" s="179" t="str">
        <f t="shared" si="1878"/>
        <v>BI$19</v>
      </c>
      <c r="BJ1486" s="179" t="str">
        <f t="shared" si="1878"/>
        <v>BJ$19</v>
      </c>
      <c r="BK1486" s="179" t="str">
        <f t="shared" si="1878"/>
        <v>BK$19</v>
      </c>
      <c r="BL1486" s="179" t="str">
        <f t="shared" si="1878"/>
        <v>BL$19</v>
      </c>
      <c r="BM1486" s="179" t="str">
        <f t="shared" si="1878"/>
        <v>BM$19</v>
      </c>
      <c r="BN1486" s="179" t="str">
        <f t="shared" si="1878"/>
        <v>BN$19</v>
      </c>
      <c r="BO1486" s="179" t="str">
        <f t="shared" si="1878"/>
        <v>BO$19</v>
      </c>
      <c r="BP1486" s="179" t="str">
        <f t="shared" si="1878"/>
        <v>BP$19</v>
      </c>
      <c r="BQ1486" s="179" t="str">
        <f t="shared" si="1878"/>
        <v>BQ$19</v>
      </c>
      <c r="BR1486" s="179" t="str">
        <f t="shared" si="1878"/>
        <v>BR$19</v>
      </c>
      <c r="BS1486" s="179" t="str">
        <f t="shared" si="1878"/>
        <v>BS$19</v>
      </c>
      <c r="BT1486" s="179" t="str">
        <f t="shared" si="1878"/>
        <v>BT$19</v>
      </c>
      <c r="BU1486" s="179" t="str">
        <f t="shared" si="1878"/>
        <v>BU$19</v>
      </c>
      <c r="BV1486" s="179" t="str">
        <f t="shared" si="1878"/>
        <v>BV$19</v>
      </c>
      <c r="BW1486" s="179" t="str">
        <f t="shared" si="1878"/>
        <v>BW$19</v>
      </c>
      <c r="BX1486" s="179" t="str">
        <f t="shared" si="1878"/>
        <v>BX$19</v>
      </c>
      <c r="BY1486" s="179" t="str">
        <f t="shared" si="1878"/>
        <v>BY$19</v>
      </c>
      <c r="BZ1486" s="179" t="str">
        <f t="shared" si="1878"/>
        <v>BZ$19</v>
      </c>
      <c r="CA1486" s="179" t="str">
        <f t="shared" si="1878"/>
        <v>CA$19</v>
      </c>
      <c r="CB1486" s="179" t="str">
        <f t="shared" si="1878"/>
        <v>CB$19</v>
      </c>
      <c r="CC1486" s="179" t="str">
        <f t="shared" si="1878"/>
        <v>CC$19</v>
      </c>
      <c r="CD1486" s="179" t="str">
        <f t="shared" si="1878"/>
        <v>CD$19</v>
      </c>
      <c r="CE1486" s="179" t="str">
        <f t="shared" ref="CE1486:CL1488" si="1879">CE1459</f>
        <v>CE$19</v>
      </c>
      <c r="CF1486" s="179" t="str">
        <f t="shared" si="1879"/>
        <v>CF$19</v>
      </c>
      <c r="CG1486" s="179" t="str">
        <f t="shared" si="1879"/>
        <v>CG$19</v>
      </c>
      <c r="CH1486" s="179" t="str">
        <f t="shared" si="1879"/>
        <v>CH$19</v>
      </c>
      <c r="CI1486" s="179" t="str">
        <f t="shared" si="1879"/>
        <v>CI$19</v>
      </c>
      <c r="CJ1486" s="179" t="str">
        <f t="shared" si="1879"/>
        <v>CJ$19</v>
      </c>
      <c r="CK1486" s="179" t="str">
        <f t="shared" si="1879"/>
        <v>CK$19</v>
      </c>
      <c r="CL1486" s="179" t="str">
        <f t="shared" si="1879"/>
        <v>CL$19</v>
      </c>
      <c r="CN1486" s="60"/>
      <c r="CO1486" s="179" t="str">
        <f t="shared" ref="CO1486:DL1488" si="1880">CO1459</f>
        <v>CO$19</v>
      </c>
      <c r="CP1486" s="179" t="str">
        <f t="shared" si="1880"/>
        <v>CP$19</v>
      </c>
      <c r="CQ1486" s="179" t="str">
        <f t="shared" si="1880"/>
        <v>CQ$19</v>
      </c>
      <c r="CR1486" s="179" t="str">
        <f t="shared" si="1880"/>
        <v>CR$19</v>
      </c>
      <c r="CS1486" s="179" t="str">
        <f t="shared" si="1880"/>
        <v>CS$19</v>
      </c>
      <c r="CT1486" s="179" t="str">
        <f t="shared" si="1880"/>
        <v>CT$19</v>
      </c>
      <c r="CU1486" s="179" t="str">
        <f t="shared" si="1880"/>
        <v>CU$19</v>
      </c>
      <c r="CV1486" s="179" t="str">
        <f t="shared" si="1880"/>
        <v>CV$19</v>
      </c>
      <c r="CW1486" s="179" t="str">
        <f t="shared" si="1880"/>
        <v>CW$19</v>
      </c>
      <c r="CX1486" s="179" t="str">
        <f t="shared" si="1880"/>
        <v>CX$19</v>
      </c>
      <c r="CY1486" s="179" t="str">
        <f t="shared" si="1880"/>
        <v>CY$19</v>
      </c>
      <c r="CZ1486" s="179" t="str">
        <f t="shared" si="1880"/>
        <v>CZ$19</v>
      </c>
      <c r="DA1486" s="179" t="str">
        <f t="shared" si="1880"/>
        <v>DA$19</v>
      </c>
      <c r="DB1486" s="179" t="str">
        <f t="shared" si="1880"/>
        <v>DB$19</v>
      </c>
      <c r="DC1486" s="179" t="str">
        <f t="shared" si="1880"/>
        <v>DC$19</v>
      </c>
      <c r="DD1486" s="179" t="str">
        <f t="shared" si="1880"/>
        <v>DD$19</v>
      </c>
      <c r="DE1486" s="179" t="str">
        <f t="shared" si="1880"/>
        <v>DE$19</v>
      </c>
      <c r="DF1486" s="179" t="str">
        <f t="shared" si="1880"/>
        <v>DF$19</v>
      </c>
      <c r="DG1486" s="179" t="str">
        <f t="shared" si="1880"/>
        <v>DG$19</v>
      </c>
      <c r="DH1486" s="179" t="str">
        <f t="shared" si="1880"/>
        <v>DH$19</v>
      </c>
      <c r="DI1486" s="179" t="str">
        <f t="shared" si="1880"/>
        <v>DI$19</v>
      </c>
      <c r="DJ1486" s="179" t="str">
        <f t="shared" si="1880"/>
        <v>DJ$19</v>
      </c>
      <c r="DK1486" s="179" t="str">
        <f t="shared" si="1880"/>
        <v>DK$19</v>
      </c>
      <c r="DL1486" s="179" t="str">
        <f t="shared" si="1880"/>
        <v>DL$19</v>
      </c>
    </row>
    <row r="1487" spans="1:116" x14ac:dyDescent="0.4">
      <c r="E1487" s="8"/>
      <c r="H1487" s="12"/>
      <c r="I1487" s="60"/>
      <c r="J1487" s="60"/>
      <c r="K1487" s="15"/>
      <c r="L1487" s="15"/>
      <c r="M1487" s="15"/>
      <c r="N1487" s="15"/>
      <c r="O1487" s="15"/>
      <c r="P1487" s="15"/>
      <c r="R1487" s="15"/>
      <c r="S1487" s="76"/>
      <c r="T1487" s="76"/>
      <c r="U1487" s="76"/>
      <c r="V1487" s="76"/>
      <c r="W1487" s="76"/>
      <c r="X1487" s="76"/>
      <c r="Y1487" s="76"/>
      <c r="Z1487" s="76"/>
      <c r="AA1487" s="76"/>
      <c r="AB1487" s="76"/>
      <c r="AC1487" s="76"/>
      <c r="AD1487" s="76"/>
      <c r="AE1487" s="76"/>
      <c r="AF1487" s="76"/>
      <c r="AG1487" s="76"/>
      <c r="AH1487" s="76"/>
      <c r="AI1487" s="76"/>
      <c r="AJ1487" s="76"/>
      <c r="AK1487" s="76"/>
      <c r="AL1487" s="76"/>
      <c r="AM1487" s="76"/>
      <c r="AN1487" s="76"/>
      <c r="AO1487" s="76"/>
      <c r="AP1487" s="76"/>
      <c r="AQ1487" s="76"/>
      <c r="AR1487" s="76"/>
      <c r="AS1487" s="76"/>
      <c r="AT1487" s="76"/>
      <c r="AU1487" s="76"/>
      <c r="AV1487" s="76"/>
      <c r="AW1487" s="76"/>
      <c r="AX1487" s="76"/>
      <c r="AY1487" s="76"/>
      <c r="AZ1487" s="76"/>
      <c r="BA1487" s="76"/>
      <c r="BB1487" s="76"/>
      <c r="BC1487" s="76"/>
      <c r="BD1487" s="76"/>
      <c r="BE1487" s="76"/>
      <c r="BF1487" s="76"/>
      <c r="BG1487" s="76"/>
      <c r="BH1487" s="76"/>
      <c r="BI1487" s="76"/>
      <c r="BJ1487" s="76"/>
      <c r="BK1487" s="76"/>
      <c r="BL1487" s="76"/>
      <c r="BM1487" s="76"/>
      <c r="BN1487" s="76"/>
      <c r="BO1487" s="76"/>
      <c r="BP1487" s="76"/>
      <c r="BQ1487" s="76"/>
      <c r="BR1487" s="76"/>
      <c r="BS1487" s="76"/>
      <c r="BT1487" s="76"/>
      <c r="BU1487" s="76"/>
      <c r="BV1487" s="76"/>
      <c r="BW1487" s="76"/>
      <c r="BX1487" s="76"/>
      <c r="BY1487" s="76"/>
      <c r="BZ1487" s="76"/>
      <c r="CA1487" s="76"/>
      <c r="CB1487" s="76"/>
      <c r="CC1487" s="76"/>
      <c r="CD1487" s="76"/>
      <c r="CE1487" s="76"/>
      <c r="CF1487" s="76"/>
      <c r="CG1487" s="76"/>
      <c r="CH1487" s="76"/>
      <c r="CI1487" s="76"/>
      <c r="CJ1487" s="76"/>
      <c r="CK1487" s="76"/>
      <c r="CL1487" s="76"/>
      <c r="CN1487" s="60"/>
      <c r="CO1487" s="76"/>
      <c r="CP1487" s="76"/>
      <c r="CQ1487" s="76"/>
      <c r="CR1487" s="76"/>
      <c r="CS1487" s="76"/>
      <c r="CT1487" s="76"/>
      <c r="CU1487" s="76"/>
      <c r="CV1487" s="76"/>
      <c r="CW1487" s="76"/>
      <c r="CX1487" s="76"/>
      <c r="CY1487" s="76"/>
      <c r="CZ1487" s="76"/>
      <c r="DA1487" s="76"/>
      <c r="DB1487" s="76"/>
      <c r="DC1487" s="76"/>
      <c r="DD1487" s="76"/>
      <c r="DE1487" s="76"/>
      <c r="DF1487" s="76"/>
      <c r="DG1487" s="76"/>
      <c r="DH1487" s="76"/>
      <c r="DI1487" s="76"/>
      <c r="DJ1487" s="76"/>
      <c r="DK1487" s="76"/>
      <c r="DL1487" s="76"/>
    </row>
    <row r="1488" spans="1:116" x14ac:dyDescent="0.4">
      <c r="A1488" s="174"/>
      <c r="E1488" s="8"/>
      <c r="G1488" s="175" t="s">
        <v>490</v>
      </c>
      <c r="H1488" s="174"/>
      <c r="I1488" s="176"/>
      <c r="J1488" s="176"/>
      <c r="K1488" s="197"/>
      <c r="L1488" s="197"/>
      <c r="M1488" s="197"/>
      <c r="N1488" s="197"/>
      <c r="O1488" s="197"/>
      <c r="P1488" s="197"/>
      <c r="R1488" s="198"/>
      <c r="S1488" s="174"/>
      <c r="T1488" s="174"/>
      <c r="U1488" s="174"/>
      <c r="V1488" s="174"/>
      <c r="W1488" s="174"/>
      <c r="X1488" s="174"/>
      <c r="Y1488" s="174"/>
      <c r="Z1488" s="174"/>
      <c r="AA1488" s="174"/>
      <c r="AB1488" s="174"/>
      <c r="AC1488" s="174"/>
      <c r="AD1488" s="174"/>
      <c r="AE1488" s="174"/>
      <c r="AF1488" s="174"/>
      <c r="AG1488" s="174"/>
      <c r="AH1488" s="174"/>
      <c r="AI1488" s="174"/>
      <c r="AJ1488" s="174"/>
      <c r="AK1488" s="174"/>
      <c r="AL1488" s="174"/>
      <c r="AM1488" s="174"/>
      <c r="AN1488" s="174"/>
      <c r="AO1488" s="174"/>
      <c r="AP1488" s="174"/>
      <c r="AQ1488" s="174"/>
      <c r="AR1488" s="174"/>
      <c r="AS1488" s="174"/>
      <c r="AT1488" s="174"/>
      <c r="AU1488" s="174"/>
      <c r="AV1488" s="174"/>
      <c r="AW1488" s="174"/>
      <c r="AX1488" s="174"/>
      <c r="AY1488" s="174"/>
      <c r="AZ1488" s="174"/>
      <c r="BA1488" s="174"/>
      <c r="BB1488" s="174"/>
      <c r="BC1488" s="174"/>
      <c r="BD1488" s="174"/>
      <c r="BE1488" s="174"/>
      <c r="BF1488" s="174"/>
      <c r="BG1488" s="174"/>
      <c r="BH1488" s="174"/>
      <c r="BI1488" s="174"/>
      <c r="BJ1488" s="174"/>
      <c r="BK1488" s="174"/>
      <c r="BL1488" s="174"/>
      <c r="BM1488" s="174"/>
      <c r="BN1488" s="174"/>
      <c r="BO1488" s="174"/>
      <c r="BP1488" s="174"/>
      <c r="BQ1488" s="174"/>
      <c r="BR1488" s="174"/>
      <c r="BS1488" s="174"/>
      <c r="BT1488" s="174"/>
      <c r="BU1488" s="174"/>
      <c r="BV1488" s="174"/>
      <c r="BW1488" s="174"/>
      <c r="BX1488" s="174"/>
      <c r="BY1488" s="174"/>
      <c r="BZ1488" s="174"/>
      <c r="CA1488" s="174"/>
      <c r="CB1488" s="174"/>
      <c r="CC1488" s="174"/>
      <c r="CD1488" s="174"/>
      <c r="CE1488" s="174"/>
      <c r="CF1488" s="174"/>
      <c r="CG1488" s="174"/>
      <c r="CH1488" s="174"/>
      <c r="CI1488" s="174"/>
      <c r="CJ1488" s="174"/>
      <c r="CK1488" s="174"/>
      <c r="CL1488" s="174"/>
      <c r="CN1488" s="176"/>
      <c r="CO1488" s="174"/>
      <c r="CP1488" s="174"/>
      <c r="CQ1488" s="174"/>
      <c r="CR1488" s="174"/>
      <c r="CS1488" s="174"/>
      <c r="CT1488" s="174"/>
      <c r="CU1488" s="174"/>
      <c r="CV1488" s="174"/>
      <c r="CW1488" s="174"/>
      <c r="CX1488" s="174"/>
      <c r="CY1488" s="174"/>
      <c r="CZ1488" s="174"/>
      <c r="DA1488" s="174"/>
      <c r="DB1488" s="174"/>
      <c r="DC1488" s="174"/>
      <c r="DD1488" s="174"/>
      <c r="DE1488" s="174"/>
      <c r="DF1488" s="174"/>
      <c r="DG1488" s="174"/>
      <c r="DH1488" s="174"/>
      <c r="DI1488" s="174"/>
      <c r="DJ1488" s="174"/>
      <c r="DK1488" s="174"/>
      <c r="DL1488" s="174"/>
    </row>
    <row r="1489" spans="1:116" x14ac:dyDescent="0.4">
      <c r="A1489" s="174"/>
      <c r="E1489" s="8"/>
      <c r="G1489" s="175" t="s">
        <v>492</v>
      </c>
      <c r="H1489" s="174"/>
      <c r="I1489" s="176"/>
      <c r="J1489" s="176"/>
      <c r="K1489" s="197"/>
      <c r="L1489" s="197"/>
      <c r="M1489" s="197"/>
      <c r="N1489" s="197"/>
      <c r="O1489" s="197"/>
      <c r="P1489" s="197"/>
      <c r="R1489" s="198"/>
      <c r="S1489" s="174"/>
      <c r="T1489" s="174"/>
      <c r="U1489" s="174"/>
      <c r="V1489" s="174"/>
      <c r="W1489" s="174"/>
      <c r="X1489" s="174"/>
      <c r="Y1489" s="174"/>
      <c r="Z1489" s="174"/>
      <c r="AA1489" s="174"/>
      <c r="AB1489" s="174"/>
      <c r="AC1489" s="174"/>
      <c r="AD1489" s="174"/>
      <c r="AE1489" s="174"/>
      <c r="AF1489" s="174"/>
      <c r="AG1489" s="174"/>
      <c r="AH1489" s="174"/>
      <c r="AI1489" s="174"/>
      <c r="AJ1489" s="174"/>
      <c r="AK1489" s="174"/>
      <c r="AL1489" s="174"/>
      <c r="AM1489" s="174"/>
      <c r="AN1489" s="174"/>
      <c r="AO1489" s="174"/>
      <c r="AP1489" s="174"/>
      <c r="AQ1489" s="174"/>
      <c r="AR1489" s="174"/>
      <c r="AS1489" s="174"/>
      <c r="AT1489" s="174"/>
      <c r="AU1489" s="174"/>
      <c r="AV1489" s="174"/>
      <c r="AW1489" s="174"/>
      <c r="AX1489" s="174"/>
      <c r="AY1489" s="174"/>
      <c r="AZ1489" s="174"/>
      <c r="BA1489" s="174"/>
      <c r="BB1489" s="174"/>
      <c r="BC1489" s="174"/>
      <c r="BD1489" s="174"/>
      <c r="BE1489" s="174"/>
      <c r="BF1489" s="174"/>
      <c r="BG1489" s="174"/>
      <c r="BH1489" s="174"/>
      <c r="BI1489" s="174"/>
      <c r="BJ1489" s="174"/>
      <c r="BK1489" s="174"/>
      <c r="BL1489" s="174"/>
      <c r="BM1489" s="174"/>
      <c r="BN1489" s="174"/>
      <c r="BO1489" s="174"/>
      <c r="BP1489" s="174"/>
      <c r="BQ1489" s="174"/>
      <c r="BR1489" s="174"/>
      <c r="BS1489" s="174"/>
      <c r="BT1489" s="174"/>
      <c r="BU1489" s="174"/>
      <c r="BV1489" s="174"/>
      <c r="BW1489" s="174"/>
      <c r="BX1489" s="174"/>
      <c r="BY1489" s="174"/>
      <c r="BZ1489" s="174"/>
      <c r="CA1489" s="174"/>
      <c r="CB1489" s="174"/>
      <c r="CC1489" s="174"/>
      <c r="CD1489" s="174"/>
      <c r="CE1489" s="174"/>
      <c r="CF1489" s="174"/>
      <c r="CG1489" s="174"/>
      <c r="CH1489" s="174"/>
      <c r="CI1489" s="174"/>
      <c r="CJ1489" s="174"/>
      <c r="CK1489" s="174"/>
      <c r="CL1489" s="174"/>
      <c r="CN1489" s="176"/>
      <c r="CO1489" s="174"/>
      <c r="CP1489" s="174"/>
      <c r="CQ1489" s="174"/>
      <c r="CR1489" s="174"/>
      <c r="CS1489" s="174"/>
      <c r="CT1489" s="174"/>
      <c r="CU1489" s="174"/>
      <c r="CV1489" s="174"/>
      <c r="CW1489" s="174"/>
      <c r="CX1489" s="174"/>
      <c r="CY1489" s="174"/>
      <c r="CZ1489" s="174"/>
      <c r="DA1489" s="174"/>
      <c r="DB1489" s="174"/>
      <c r="DC1489" s="174"/>
      <c r="DD1489" s="174"/>
      <c r="DE1489" s="174"/>
      <c r="DF1489" s="174"/>
      <c r="DG1489" s="174"/>
      <c r="DH1489" s="174"/>
      <c r="DI1489" s="174"/>
      <c r="DJ1489" s="174"/>
      <c r="DK1489" s="174"/>
      <c r="DL1489" s="174"/>
    </row>
    <row r="1490" spans="1:116" x14ac:dyDescent="0.4">
      <c r="A1490" s="174"/>
      <c r="E1490" s="8"/>
      <c r="G1490" s="175" t="s">
        <v>461</v>
      </c>
      <c r="H1490" s="174"/>
      <c r="I1490" s="176"/>
      <c r="J1490" s="176"/>
      <c r="K1490" s="197"/>
      <c r="L1490" s="197"/>
      <c r="M1490" s="197"/>
      <c r="N1490" s="197"/>
      <c r="O1490" s="197"/>
      <c r="P1490" s="197"/>
      <c r="R1490" s="198"/>
      <c r="S1490" s="199" t="str">
        <f t="shared" ref="S1490:AX1490" si="1881">S$20</f>
        <v>S$16</v>
      </c>
      <c r="T1490" s="199" t="str">
        <f t="shared" si="1881"/>
        <v>T$16</v>
      </c>
      <c r="U1490" s="199" t="str">
        <f t="shared" si="1881"/>
        <v>U$16</v>
      </c>
      <c r="V1490" s="199" t="str">
        <f t="shared" si="1881"/>
        <v>V$16</v>
      </c>
      <c r="W1490" s="199" t="str">
        <f t="shared" si="1881"/>
        <v>W$16</v>
      </c>
      <c r="X1490" s="199" t="str">
        <f t="shared" si="1881"/>
        <v>X$16</v>
      </c>
      <c r="Y1490" s="199" t="str">
        <f t="shared" si="1881"/>
        <v>Y$16</v>
      </c>
      <c r="Z1490" s="199" t="str">
        <f t="shared" si="1881"/>
        <v>Z$16</v>
      </c>
      <c r="AA1490" s="199" t="str">
        <f t="shared" si="1881"/>
        <v>AA$16</v>
      </c>
      <c r="AB1490" s="199" t="str">
        <f t="shared" si="1881"/>
        <v>AB$16</v>
      </c>
      <c r="AC1490" s="199" t="str">
        <f t="shared" si="1881"/>
        <v>AC$16</v>
      </c>
      <c r="AD1490" s="199" t="str">
        <f t="shared" si="1881"/>
        <v>AD$16</v>
      </c>
      <c r="AE1490" s="199" t="str">
        <f t="shared" si="1881"/>
        <v>AE$16</v>
      </c>
      <c r="AF1490" s="199" t="str">
        <f t="shared" si="1881"/>
        <v>AF$16</v>
      </c>
      <c r="AG1490" s="199" t="str">
        <f t="shared" si="1881"/>
        <v>AG$16</v>
      </c>
      <c r="AH1490" s="199" t="str">
        <f t="shared" si="1881"/>
        <v>AH$16</v>
      </c>
      <c r="AI1490" s="199" t="str">
        <f t="shared" si="1881"/>
        <v>AI$16</v>
      </c>
      <c r="AJ1490" s="199" t="str">
        <f t="shared" si="1881"/>
        <v>AJ$16</v>
      </c>
      <c r="AK1490" s="199" t="str">
        <f t="shared" si="1881"/>
        <v>AK$16</v>
      </c>
      <c r="AL1490" s="199" t="str">
        <f t="shared" si="1881"/>
        <v>AL$16</v>
      </c>
      <c r="AM1490" s="199" t="str">
        <f t="shared" si="1881"/>
        <v>AM$16</v>
      </c>
      <c r="AN1490" s="199" t="str">
        <f t="shared" si="1881"/>
        <v>AN$16</v>
      </c>
      <c r="AO1490" s="199" t="str">
        <f t="shared" si="1881"/>
        <v>AO$16</v>
      </c>
      <c r="AP1490" s="199" t="str">
        <f t="shared" si="1881"/>
        <v>AP$16</v>
      </c>
      <c r="AQ1490" s="199" t="str">
        <f t="shared" si="1881"/>
        <v>AQ$16</v>
      </c>
      <c r="AR1490" s="199" t="str">
        <f t="shared" si="1881"/>
        <v>AR$16</v>
      </c>
      <c r="AS1490" s="199" t="str">
        <f t="shared" si="1881"/>
        <v>AS$16</v>
      </c>
      <c r="AT1490" s="199" t="str">
        <f t="shared" si="1881"/>
        <v>AT$16</v>
      </c>
      <c r="AU1490" s="199" t="str">
        <f t="shared" si="1881"/>
        <v>AU$16</v>
      </c>
      <c r="AV1490" s="199" t="str">
        <f t="shared" si="1881"/>
        <v>AV$16</v>
      </c>
      <c r="AW1490" s="199" t="str">
        <f t="shared" si="1881"/>
        <v>AW$16</v>
      </c>
      <c r="AX1490" s="199" t="str">
        <f t="shared" si="1881"/>
        <v>AX$16</v>
      </c>
      <c r="AY1490" s="199" t="str">
        <f t="shared" ref="AY1490:CD1490" si="1882">AY$20</f>
        <v>AY$16</v>
      </c>
      <c r="AZ1490" s="199" t="str">
        <f t="shared" si="1882"/>
        <v>AZ$16</v>
      </c>
      <c r="BA1490" s="199" t="str">
        <f t="shared" si="1882"/>
        <v>BA$16</v>
      </c>
      <c r="BB1490" s="199" t="str">
        <f t="shared" si="1882"/>
        <v>BB$16</v>
      </c>
      <c r="BC1490" s="199" t="str">
        <f t="shared" si="1882"/>
        <v>BC$16</v>
      </c>
      <c r="BD1490" s="199" t="str">
        <f t="shared" si="1882"/>
        <v>BD$16</v>
      </c>
      <c r="BE1490" s="199" t="str">
        <f t="shared" si="1882"/>
        <v>BE$16</v>
      </c>
      <c r="BF1490" s="199" t="str">
        <f t="shared" si="1882"/>
        <v>BF$16</v>
      </c>
      <c r="BG1490" s="199" t="str">
        <f t="shared" si="1882"/>
        <v>BG$16</v>
      </c>
      <c r="BH1490" s="199" t="str">
        <f t="shared" si="1882"/>
        <v>BH$16</v>
      </c>
      <c r="BI1490" s="199" t="str">
        <f t="shared" si="1882"/>
        <v>BI$16</v>
      </c>
      <c r="BJ1490" s="199" t="str">
        <f t="shared" si="1882"/>
        <v>BJ$16</v>
      </c>
      <c r="BK1490" s="199" t="str">
        <f t="shared" si="1882"/>
        <v>BK$16</v>
      </c>
      <c r="BL1490" s="199" t="str">
        <f t="shared" si="1882"/>
        <v>BL$16</v>
      </c>
      <c r="BM1490" s="199" t="str">
        <f t="shared" si="1882"/>
        <v>BM$16</v>
      </c>
      <c r="BN1490" s="199" t="str">
        <f t="shared" si="1882"/>
        <v>BN$16</v>
      </c>
      <c r="BO1490" s="199" t="str">
        <f t="shared" si="1882"/>
        <v>BO$16</v>
      </c>
      <c r="BP1490" s="199" t="str">
        <f t="shared" si="1882"/>
        <v>BP$16</v>
      </c>
      <c r="BQ1490" s="199" t="str">
        <f t="shared" si="1882"/>
        <v>BQ$16</v>
      </c>
      <c r="BR1490" s="199" t="str">
        <f t="shared" si="1882"/>
        <v>BR$16</v>
      </c>
      <c r="BS1490" s="199" t="str">
        <f t="shared" si="1882"/>
        <v>BS$16</v>
      </c>
      <c r="BT1490" s="199" t="str">
        <f t="shared" si="1882"/>
        <v>BT$16</v>
      </c>
      <c r="BU1490" s="199" t="str">
        <f t="shared" si="1882"/>
        <v>BU$16</v>
      </c>
      <c r="BV1490" s="199" t="str">
        <f t="shared" si="1882"/>
        <v>BV$16</v>
      </c>
      <c r="BW1490" s="199" t="str">
        <f t="shared" si="1882"/>
        <v>BW$16</v>
      </c>
      <c r="BX1490" s="199" t="str">
        <f t="shared" si="1882"/>
        <v>BX$16</v>
      </c>
      <c r="BY1490" s="199" t="str">
        <f t="shared" si="1882"/>
        <v>BY$16</v>
      </c>
      <c r="BZ1490" s="199" t="str">
        <f t="shared" si="1882"/>
        <v>BZ$16</v>
      </c>
      <c r="CA1490" s="199" t="str">
        <f t="shared" si="1882"/>
        <v>CA$16</v>
      </c>
      <c r="CB1490" s="199" t="str">
        <f t="shared" si="1882"/>
        <v>CB$16</v>
      </c>
      <c r="CC1490" s="199" t="str">
        <f t="shared" si="1882"/>
        <v>CC$16</v>
      </c>
      <c r="CD1490" s="199" t="str">
        <f t="shared" si="1882"/>
        <v>CD$16</v>
      </c>
      <c r="CE1490" s="199" t="str">
        <f t="shared" ref="CE1490:CL1490" si="1883">CE$20</f>
        <v>CE$16</v>
      </c>
      <c r="CF1490" s="199" t="str">
        <f t="shared" si="1883"/>
        <v>CF$16</v>
      </c>
      <c r="CG1490" s="199" t="str">
        <f t="shared" si="1883"/>
        <v>CG$16</v>
      </c>
      <c r="CH1490" s="199" t="str">
        <f t="shared" si="1883"/>
        <v>CH$16</v>
      </c>
      <c r="CI1490" s="199" t="str">
        <f t="shared" si="1883"/>
        <v>CI$16</v>
      </c>
      <c r="CJ1490" s="199" t="str">
        <f t="shared" si="1883"/>
        <v>CJ$16</v>
      </c>
      <c r="CK1490" s="199" t="str">
        <f t="shared" si="1883"/>
        <v>CK$16</v>
      </c>
      <c r="CL1490" s="199" t="str">
        <f t="shared" si="1883"/>
        <v>CL$16</v>
      </c>
      <c r="CN1490" s="176"/>
      <c r="CO1490" s="199" t="str">
        <f t="shared" ref="CO1490:DL1490" si="1884">CO$20</f>
        <v>CO$16</v>
      </c>
      <c r="CP1490" s="199" t="str">
        <f t="shared" si="1884"/>
        <v>CP$16</v>
      </c>
      <c r="CQ1490" s="199" t="str">
        <f t="shared" si="1884"/>
        <v>CQ$16</v>
      </c>
      <c r="CR1490" s="199" t="str">
        <f t="shared" si="1884"/>
        <v>CR$16</v>
      </c>
      <c r="CS1490" s="199" t="str">
        <f t="shared" si="1884"/>
        <v>CS$16</v>
      </c>
      <c r="CT1490" s="199" t="str">
        <f t="shared" si="1884"/>
        <v>CT$16</v>
      </c>
      <c r="CU1490" s="199" t="str">
        <f t="shared" si="1884"/>
        <v>CU$16</v>
      </c>
      <c r="CV1490" s="199" t="str">
        <f t="shared" si="1884"/>
        <v>CV$16</v>
      </c>
      <c r="CW1490" s="199" t="str">
        <f t="shared" si="1884"/>
        <v>CW$16</v>
      </c>
      <c r="CX1490" s="199" t="str">
        <f t="shared" si="1884"/>
        <v>CX$16</v>
      </c>
      <c r="CY1490" s="199" t="str">
        <f t="shared" si="1884"/>
        <v>CY$16</v>
      </c>
      <c r="CZ1490" s="199" t="str">
        <f t="shared" si="1884"/>
        <v>CZ$16</v>
      </c>
      <c r="DA1490" s="199" t="str">
        <f t="shared" si="1884"/>
        <v>DA$16</v>
      </c>
      <c r="DB1490" s="199" t="str">
        <f t="shared" si="1884"/>
        <v>DB$16</v>
      </c>
      <c r="DC1490" s="199" t="str">
        <f t="shared" si="1884"/>
        <v>DC$16</v>
      </c>
      <c r="DD1490" s="199" t="str">
        <f t="shared" si="1884"/>
        <v>DD$16</v>
      </c>
      <c r="DE1490" s="199" t="str">
        <f t="shared" si="1884"/>
        <v>DE$16</v>
      </c>
      <c r="DF1490" s="199" t="str">
        <f t="shared" si="1884"/>
        <v>DF$16</v>
      </c>
      <c r="DG1490" s="199" t="str">
        <f t="shared" si="1884"/>
        <v>DG$16</v>
      </c>
      <c r="DH1490" s="199" t="str">
        <f t="shared" si="1884"/>
        <v>DH$16</v>
      </c>
      <c r="DI1490" s="199" t="str">
        <f t="shared" si="1884"/>
        <v>DI$16</v>
      </c>
      <c r="DJ1490" s="199" t="str">
        <f t="shared" si="1884"/>
        <v>DJ$16</v>
      </c>
      <c r="DK1490" s="199" t="str">
        <f t="shared" si="1884"/>
        <v>DK$16</v>
      </c>
      <c r="DL1490" s="199" t="str">
        <f t="shared" si="1884"/>
        <v>DL$16</v>
      </c>
    </row>
    <row r="1491" spans="1:116" x14ac:dyDescent="0.4">
      <c r="A1491" s="174"/>
      <c r="E1491" s="8"/>
      <c r="G1491" s="175" t="s">
        <v>462</v>
      </c>
      <c r="H1491" s="200"/>
      <c r="I1491" s="201"/>
      <c r="J1491" s="201"/>
      <c r="K1491" s="202"/>
      <c r="L1491" s="202"/>
      <c r="M1491" s="202"/>
      <c r="N1491" s="202"/>
      <c r="O1491" s="202"/>
      <c r="P1491" s="202"/>
      <c r="R1491" s="202"/>
      <c r="S1491" s="199" t="str">
        <f t="shared" ref="S1491:AX1491" si="1885">S$21</f>
        <v>S$17</v>
      </c>
      <c r="T1491" s="199" t="str">
        <f t="shared" si="1885"/>
        <v>T$17</v>
      </c>
      <c r="U1491" s="199" t="str">
        <f t="shared" si="1885"/>
        <v>U$17</v>
      </c>
      <c r="V1491" s="199" t="str">
        <f t="shared" si="1885"/>
        <v>V$17</v>
      </c>
      <c r="W1491" s="199" t="str">
        <f t="shared" si="1885"/>
        <v>W$17</v>
      </c>
      <c r="X1491" s="199" t="str">
        <f t="shared" si="1885"/>
        <v>X$17</v>
      </c>
      <c r="Y1491" s="199" t="str">
        <f t="shared" si="1885"/>
        <v>Y$17</v>
      </c>
      <c r="Z1491" s="199" t="str">
        <f t="shared" si="1885"/>
        <v>Z$17</v>
      </c>
      <c r="AA1491" s="199" t="str">
        <f t="shared" si="1885"/>
        <v>AA$17</v>
      </c>
      <c r="AB1491" s="199" t="str">
        <f t="shared" si="1885"/>
        <v>AB$17</v>
      </c>
      <c r="AC1491" s="199" t="str">
        <f t="shared" si="1885"/>
        <v>AC$17</v>
      </c>
      <c r="AD1491" s="199" t="str">
        <f t="shared" si="1885"/>
        <v>AD$17</v>
      </c>
      <c r="AE1491" s="199" t="str">
        <f t="shared" si="1885"/>
        <v>AE$17</v>
      </c>
      <c r="AF1491" s="199" t="str">
        <f t="shared" si="1885"/>
        <v>AF$17</v>
      </c>
      <c r="AG1491" s="199" t="str">
        <f t="shared" si="1885"/>
        <v>AG$17</v>
      </c>
      <c r="AH1491" s="199" t="str">
        <f t="shared" si="1885"/>
        <v>AH$17</v>
      </c>
      <c r="AI1491" s="199" t="str">
        <f t="shared" si="1885"/>
        <v>AI$17</v>
      </c>
      <c r="AJ1491" s="199" t="str">
        <f t="shared" si="1885"/>
        <v>AJ$17</v>
      </c>
      <c r="AK1491" s="199" t="str">
        <f t="shared" si="1885"/>
        <v>AK$17</v>
      </c>
      <c r="AL1491" s="199" t="str">
        <f t="shared" si="1885"/>
        <v>AL$17</v>
      </c>
      <c r="AM1491" s="199" t="str">
        <f t="shared" si="1885"/>
        <v>AM$17</v>
      </c>
      <c r="AN1491" s="199" t="str">
        <f t="shared" si="1885"/>
        <v>AN$17</v>
      </c>
      <c r="AO1491" s="199" t="str">
        <f t="shared" si="1885"/>
        <v>AO$17</v>
      </c>
      <c r="AP1491" s="199" t="str">
        <f t="shared" si="1885"/>
        <v>AP$17</v>
      </c>
      <c r="AQ1491" s="199" t="str">
        <f t="shared" si="1885"/>
        <v>AQ$17</v>
      </c>
      <c r="AR1491" s="199" t="str">
        <f t="shared" si="1885"/>
        <v>AR$17</v>
      </c>
      <c r="AS1491" s="199" t="str">
        <f t="shared" si="1885"/>
        <v>AS$17</v>
      </c>
      <c r="AT1491" s="199" t="str">
        <f t="shared" si="1885"/>
        <v>AT$17</v>
      </c>
      <c r="AU1491" s="199" t="str">
        <f t="shared" si="1885"/>
        <v>AU$17</v>
      </c>
      <c r="AV1491" s="199" t="str">
        <f t="shared" si="1885"/>
        <v>AV$17</v>
      </c>
      <c r="AW1491" s="199" t="str">
        <f t="shared" si="1885"/>
        <v>AW$17</v>
      </c>
      <c r="AX1491" s="199" t="str">
        <f t="shared" si="1885"/>
        <v>AX$17</v>
      </c>
      <c r="AY1491" s="199" t="str">
        <f t="shared" ref="AY1491:CD1491" si="1886">AY$21</f>
        <v>AY$17</v>
      </c>
      <c r="AZ1491" s="199" t="str">
        <f t="shared" si="1886"/>
        <v>AZ$17</v>
      </c>
      <c r="BA1491" s="199" t="str">
        <f t="shared" si="1886"/>
        <v>BA$17</v>
      </c>
      <c r="BB1491" s="199" t="str">
        <f t="shared" si="1886"/>
        <v>BB$17</v>
      </c>
      <c r="BC1491" s="199" t="str">
        <f t="shared" si="1886"/>
        <v>BC$17</v>
      </c>
      <c r="BD1491" s="199" t="str">
        <f t="shared" si="1886"/>
        <v>BD$17</v>
      </c>
      <c r="BE1491" s="199" t="str">
        <f t="shared" si="1886"/>
        <v>BE$17</v>
      </c>
      <c r="BF1491" s="199" t="str">
        <f t="shared" si="1886"/>
        <v>BF$17</v>
      </c>
      <c r="BG1491" s="199" t="str">
        <f t="shared" si="1886"/>
        <v>BG$17</v>
      </c>
      <c r="BH1491" s="199" t="str">
        <f t="shared" si="1886"/>
        <v>BH$17</v>
      </c>
      <c r="BI1491" s="199" t="str">
        <f t="shared" si="1886"/>
        <v>BI$17</v>
      </c>
      <c r="BJ1491" s="199" t="str">
        <f t="shared" si="1886"/>
        <v>BJ$17</v>
      </c>
      <c r="BK1491" s="199" t="str">
        <f t="shared" si="1886"/>
        <v>BK$17</v>
      </c>
      <c r="BL1491" s="199" t="str">
        <f t="shared" si="1886"/>
        <v>BL$17</v>
      </c>
      <c r="BM1491" s="199" t="str">
        <f t="shared" si="1886"/>
        <v>BM$17</v>
      </c>
      <c r="BN1491" s="199" t="str">
        <f t="shared" si="1886"/>
        <v>BN$17</v>
      </c>
      <c r="BO1491" s="199" t="str">
        <f t="shared" si="1886"/>
        <v>BO$17</v>
      </c>
      <c r="BP1491" s="199" t="str">
        <f t="shared" si="1886"/>
        <v>BP$17</v>
      </c>
      <c r="BQ1491" s="199" t="str">
        <f t="shared" si="1886"/>
        <v>BQ$17</v>
      </c>
      <c r="BR1491" s="199" t="str">
        <f t="shared" si="1886"/>
        <v>BR$17</v>
      </c>
      <c r="BS1491" s="199" t="str">
        <f t="shared" si="1886"/>
        <v>BS$17</v>
      </c>
      <c r="BT1491" s="199" t="str">
        <f t="shared" si="1886"/>
        <v>BT$17</v>
      </c>
      <c r="BU1491" s="199" t="str">
        <f t="shared" si="1886"/>
        <v>BU$17</v>
      </c>
      <c r="BV1491" s="199" t="str">
        <f t="shared" si="1886"/>
        <v>BV$17</v>
      </c>
      <c r="BW1491" s="199" t="str">
        <f t="shared" si="1886"/>
        <v>BW$17</v>
      </c>
      <c r="BX1491" s="199" t="str">
        <f t="shared" si="1886"/>
        <v>BX$17</v>
      </c>
      <c r="BY1491" s="199" t="str">
        <f t="shared" si="1886"/>
        <v>BY$17</v>
      </c>
      <c r="BZ1491" s="199" t="str">
        <f t="shared" si="1886"/>
        <v>BZ$17</v>
      </c>
      <c r="CA1491" s="199" t="str">
        <f t="shared" si="1886"/>
        <v>CA$17</v>
      </c>
      <c r="CB1491" s="199" t="str">
        <f t="shared" si="1886"/>
        <v>CB$17</v>
      </c>
      <c r="CC1491" s="199" t="str">
        <f t="shared" si="1886"/>
        <v>CC$17</v>
      </c>
      <c r="CD1491" s="199" t="str">
        <f t="shared" si="1886"/>
        <v>CD$17</v>
      </c>
      <c r="CE1491" s="199" t="str">
        <f t="shared" ref="CE1491:CL1491" si="1887">CE$21</f>
        <v>CE$17</v>
      </c>
      <c r="CF1491" s="199" t="str">
        <f t="shared" si="1887"/>
        <v>CF$17</v>
      </c>
      <c r="CG1491" s="199" t="str">
        <f t="shared" si="1887"/>
        <v>CG$17</v>
      </c>
      <c r="CH1491" s="199" t="str">
        <f t="shared" si="1887"/>
        <v>CH$17</v>
      </c>
      <c r="CI1491" s="199" t="str">
        <f t="shared" si="1887"/>
        <v>CI$17</v>
      </c>
      <c r="CJ1491" s="199" t="str">
        <f t="shared" si="1887"/>
        <v>CJ$17</v>
      </c>
      <c r="CK1491" s="199" t="str">
        <f t="shared" si="1887"/>
        <v>CK$17</v>
      </c>
      <c r="CL1491" s="199" t="str">
        <f t="shared" si="1887"/>
        <v>CL$17</v>
      </c>
      <c r="CN1491" s="201"/>
      <c r="CO1491" s="199" t="str">
        <f t="shared" ref="CO1491:DL1491" si="1888">CO$21</f>
        <v>CO$17</v>
      </c>
      <c r="CP1491" s="199" t="str">
        <f t="shared" si="1888"/>
        <v>CP$17</v>
      </c>
      <c r="CQ1491" s="199" t="str">
        <f t="shared" si="1888"/>
        <v>CQ$17</v>
      </c>
      <c r="CR1491" s="199" t="str">
        <f t="shared" si="1888"/>
        <v>CR$17</v>
      </c>
      <c r="CS1491" s="199" t="str">
        <f t="shared" si="1888"/>
        <v>CS$17</v>
      </c>
      <c r="CT1491" s="199" t="str">
        <f t="shared" si="1888"/>
        <v>CT$17</v>
      </c>
      <c r="CU1491" s="199" t="str">
        <f t="shared" si="1888"/>
        <v>CU$17</v>
      </c>
      <c r="CV1491" s="199" t="str">
        <f t="shared" si="1888"/>
        <v>CV$17</v>
      </c>
      <c r="CW1491" s="199" t="str">
        <f t="shared" si="1888"/>
        <v>CW$17</v>
      </c>
      <c r="CX1491" s="199" t="str">
        <f t="shared" si="1888"/>
        <v>CX$17</v>
      </c>
      <c r="CY1491" s="199" t="str">
        <f t="shared" si="1888"/>
        <v>CY$17</v>
      </c>
      <c r="CZ1491" s="199" t="str">
        <f t="shared" si="1888"/>
        <v>CZ$17</v>
      </c>
      <c r="DA1491" s="199" t="str">
        <f t="shared" si="1888"/>
        <v>DA$17</v>
      </c>
      <c r="DB1491" s="199" t="str">
        <f t="shared" si="1888"/>
        <v>DB$17</v>
      </c>
      <c r="DC1491" s="199" t="str">
        <f t="shared" si="1888"/>
        <v>DC$17</v>
      </c>
      <c r="DD1491" s="199" t="str">
        <f t="shared" si="1888"/>
        <v>DD$17</v>
      </c>
      <c r="DE1491" s="199" t="str">
        <f t="shared" si="1888"/>
        <v>DE$17</v>
      </c>
      <c r="DF1491" s="199" t="str">
        <f t="shared" si="1888"/>
        <v>DF$17</v>
      </c>
      <c r="DG1491" s="199" t="str">
        <f t="shared" si="1888"/>
        <v>DG$17</v>
      </c>
      <c r="DH1491" s="199" t="str">
        <f t="shared" si="1888"/>
        <v>DH$17</v>
      </c>
      <c r="DI1491" s="199" t="str">
        <f t="shared" si="1888"/>
        <v>DI$17</v>
      </c>
      <c r="DJ1491" s="199" t="str">
        <f t="shared" si="1888"/>
        <v>DJ$17</v>
      </c>
      <c r="DK1491" s="199" t="str">
        <f t="shared" si="1888"/>
        <v>DK$17</v>
      </c>
      <c r="DL1491" s="199" t="str">
        <f t="shared" si="1888"/>
        <v>DL$17</v>
      </c>
    </row>
    <row r="1492" spans="1:116" x14ac:dyDescent="0.4">
      <c r="A1492" s="174"/>
      <c r="E1492" s="8"/>
      <c r="G1492" s="175" t="s">
        <v>491</v>
      </c>
      <c r="H1492" s="200"/>
      <c r="I1492" s="201"/>
      <c r="J1492" s="201"/>
      <c r="K1492" s="202"/>
      <c r="L1492" s="202"/>
      <c r="M1492" s="202"/>
      <c r="N1492" s="202"/>
      <c r="O1492" s="202"/>
      <c r="P1492" s="202"/>
      <c r="R1492" s="202"/>
      <c r="S1492" s="190"/>
      <c r="T1492" s="190"/>
      <c r="U1492" s="190"/>
      <c r="V1492" s="190"/>
      <c r="W1492" s="190"/>
      <c r="X1492" s="190"/>
      <c r="Y1492" s="190"/>
      <c r="Z1492" s="190"/>
      <c r="AA1492" s="190"/>
      <c r="AB1492" s="190"/>
      <c r="AC1492" s="190"/>
      <c r="AD1492" s="190"/>
      <c r="AE1492" s="190"/>
      <c r="AF1492" s="190"/>
      <c r="AG1492" s="190"/>
      <c r="AH1492" s="190"/>
      <c r="AI1492" s="190"/>
      <c r="AJ1492" s="190"/>
      <c r="AK1492" s="190"/>
      <c r="AL1492" s="190"/>
      <c r="AM1492" s="190"/>
      <c r="AN1492" s="190"/>
      <c r="AO1492" s="190"/>
      <c r="AP1492" s="190"/>
      <c r="AQ1492" s="190"/>
      <c r="AR1492" s="190"/>
      <c r="AS1492" s="190"/>
      <c r="AT1492" s="190"/>
      <c r="AU1492" s="190"/>
      <c r="AV1492" s="190"/>
      <c r="AW1492" s="190"/>
      <c r="AX1492" s="190"/>
      <c r="AY1492" s="190"/>
      <c r="AZ1492" s="190"/>
      <c r="BA1492" s="190"/>
      <c r="BB1492" s="190"/>
      <c r="BC1492" s="190"/>
      <c r="BD1492" s="190"/>
      <c r="BE1492" s="190"/>
      <c r="BF1492" s="190"/>
      <c r="BG1492" s="190"/>
      <c r="BH1492" s="190"/>
      <c r="BI1492" s="190"/>
      <c r="BJ1492" s="190"/>
      <c r="BK1492" s="190"/>
      <c r="BL1492" s="190"/>
      <c r="BM1492" s="190"/>
      <c r="BN1492" s="190"/>
      <c r="BO1492" s="190"/>
      <c r="BP1492" s="190"/>
      <c r="BQ1492" s="190"/>
      <c r="BR1492" s="190"/>
      <c r="BS1492" s="190"/>
      <c r="BT1492" s="190"/>
      <c r="BU1492" s="190"/>
      <c r="BV1492" s="190"/>
      <c r="BW1492" s="190"/>
      <c r="BX1492" s="190"/>
      <c r="BY1492" s="190"/>
      <c r="BZ1492" s="190"/>
      <c r="CA1492" s="190"/>
      <c r="CB1492" s="190"/>
      <c r="CC1492" s="190"/>
      <c r="CD1492" s="190"/>
      <c r="CE1492" s="190"/>
      <c r="CF1492" s="190"/>
      <c r="CG1492" s="190"/>
      <c r="CH1492" s="190"/>
      <c r="CI1492" s="190"/>
      <c r="CJ1492" s="190"/>
      <c r="CK1492" s="190"/>
      <c r="CL1492" s="190"/>
      <c r="CN1492" s="201"/>
      <c r="CO1492" s="190"/>
      <c r="CP1492" s="190"/>
      <c r="CQ1492" s="190"/>
      <c r="CR1492" s="190"/>
      <c r="CS1492" s="190"/>
      <c r="CT1492" s="190"/>
      <c r="CU1492" s="190"/>
      <c r="CV1492" s="190"/>
      <c r="CW1492" s="190"/>
      <c r="CX1492" s="190"/>
      <c r="CY1492" s="190"/>
      <c r="CZ1492" s="190"/>
      <c r="DA1492" s="190"/>
      <c r="DB1492" s="190"/>
      <c r="DC1492" s="190"/>
      <c r="DD1492" s="190"/>
      <c r="DE1492" s="190"/>
      <c r="DF1492" s="190"/>
      <c r="DG1492" s="190"/>
      <c r="DH1492" s="190"/>
      <c r="DI1492" s="190"/>
      <c r="DJ1492" s="190"/>
      <c r="DK1492" s="190"/>
      <c r="DL1492" s="190"/>
    </row>
    <row r="1493" spans="1:116" x14ac:dyDescent="0.4">
      <c r="A1493" s="174"/>
      <c r="E1493" s="8"/>
      <c r="G1493" s="175" t="s">
        <v>505</v>
      </c>
      <c r="H1493" s="200"/>
      <c r="I1493" s="201"/>
      <c r="J1493" s="201"/>
      <c r="K1493" s="202"/>
      <c r="L1493" s="202"/>
      <c r="M1493" s="202"/>
      <c r="N1493" s="202"/>
      <c r="O1493" s="202"/>
      <c r="P1493" s="202"/>
      <c r="R1493" s="202"/>
      <c r="S1493" s="190"/>
      <c r="T1493" s="190"/>
      <c r="U1493" s="190"/>
      <c r="V1493" s="190"/>
      <c r="W1493" s="190"/>
      <c r="X1493" s="190"/>
      <c r="Y1493" s="190"/>
      <c r="Z1493" s="190"/>
      <c r="AA1493" s="190"/>
      <c r="AB1493" s="190"/>
      <c r="AC1493" s="190"/>
      <c r="AD1493" s="190"/>
      <c r="AE1493" s="190"/>
      <c r="AF1493" s="190"/>
      <c r="AG1493" s="190"/>
      <c r="AH1493" s="190"/>
      <c r="AI1493" s="190"/>
      <c r="AJ1493" s="190"/>
      <c r="AK1493" s="190"/>
      <c r="AL1493" s="190"/>
      <c r="AM1493" s="190"/>
      <c r="AN1493" s="190"/>
      <c r="AO1493" s="190"/>
      <c r="AP1493" s="190"/>
      <c r="AQ1493" s="190"/>
      <c r="AR1493" s="190"/>
      <c r="AS1493" s="190"/>
      <c r="AT1493" s="190"/>
      <c r="AU1493" s="190"/>
      <c r="AV1493" s="190"/>
      <c r="AW1493" s="190"/>
      <c r="AX1493" s="190"/>
      <c r="AY1493" s="190"/>
      <c r="AZ1493" s="190"/>
      <c r="BA1493" s="190"/>
      <c r="BB1493" s="190"/>
      <c r="BC1493" s="190"/>
      <c r="BD1493" s="190"/>
      <c r="BE1493" s="190"/>
      <c r="BF1493" s="190"/>
      <c r="BG1493" s="190"/>
      <c r="BH1493" s="190"/>
      <c r="BI1493" s="190"/>
      <c r="BJ1493" s="190"/>
      <c r="BK1493" s="190"/>
      <c r="BL1493" s="190"/>
      <c r="BM1493" s="190"/>
      <c r="BN1493" s="190"/>
      <c r="BO1493" s="190"/>
      <c r="BP1493" s="190"/>
      <c r="BQ1493" s="190"/>
      <c r="BR1493" s="190"/>
      <c r="BS1493" s="190"/>
      <c r="BT1493" s="190"/>
      <c r="BU1493" s="190"/>
      <c r="BV1493" s="190"/>
      <c r="BW1493" s="190"/>
      <c r="BX1493" s="190"/>
      <c r="BY1493" s="190"/>
      <c r="BZ1493" s="190"/>
      <c r="CA1493" s="190"/>
      <c r="CB1493" s="190"/>
      <c r="CC1493" s="190"/>
      <c r="CD1493" s="190"/>
      <c r="CE1493" s="190"/>
      <c r="CF1493" s="190"/>
      <c r="CG1493" s="190"/>
      <c r="CH1493" s="190"/>
      <c r="CI1493" s="190"/>
      <c r="CJ1493" s="190"/>
      <c r="CK1493" s="190"/>
      <c r="CL1493" s="190"/>
      <c r="CN1493" s="201"/>
      <c r="CO1493" s="190"/>
      <c r="CP1493" s="190"/>
      <c r="CQ1493" s="190"/>
      <c r="CR1493" s="190"/>
      <c r="CS1493" s="190"/>
      <c r="CT1493" s="190"/>
      <c r="CU1493" s="190"/>
      <c r="CV1493" s="190"/>
      <c r="CW1493" s="190"/>
      <c r="CX1493" s="190"/>
      <c r="CY1493" s="190"/>
      <c r="CZ1493" s="190"/>
      <c r="DA1493" s="190"/>
      <c r="DB1493" s="190"/>
      <c r="DC1493" s="190"/>
      <c r="DD1493" s="190"/>
      <c r="DE1493" s="190"/>
      <c r="DF1493" s="190"/>
      <c r="DG1493" s="190"/>
      <c r="DH1493" s="190"/>
      <c r="DI1493" s="190"/>
      <c r="DJ1493" s="190"/>
      <c r="DK1493" s="190"/>
      <c r="DL1493" s="190"/>
    </row>
    <row r="1494" spans="1:116" x14ac:dyDescent="0.4">
      <c r="A1494" s="174"/>
      <c r="E1494" s="8"/>
      <c r="G1494" s="175" t="s">
        <v>463</v>
      </c>
      <c r="H1494" s="200"/>
      <c r="I1494" s="201"/>
      <c r="J1494" s="201"/>
      <c r="K1494" s="202"/>
      <c r="L1494" s="202"/>
      <c r="M1494" s="202"/>
      <c r="N1494" s="202"/>
      <c r="O1494" s="202"/>
      <c r="P1494" s="202"/>
      <c r="R1494" s="202"/>
      <c r="S1494" s="190" t="str">
        <f t="shared" ref="S1494:AX1494" si="1889">S$22</f>
        <v>S$18</v>
      </c>
      <c r="T1494" s="190" t="str">
        <f t="shared" si="1889"/>
        <v>T$18</v>
      </c>
      <c r="U1494" s="190" t="str">
        <f t="shared" si="1889"/>
        <v>U$18</v>
      </c>
      <c r="V1494" s="190" t="str">
        <f t="shared" si="1889"/>
        <v>V$18</v>
      </c>
      <c r="W1494" s="190" t="str">
        <f t="shared" si="1889"/>
        <v>W$18</v>
      </c>
      <c r="X1494" s="190" t="str">
        <f t="shared" si="1889"/>
        <v>X$18</v>
      </c>
      <c r="Y1494" s="190" t="str">
        <f t="shared" si="1889"/>
        <v>Y$18</v>
      </c>
      <c r="Z1494" s="190" t="str">
        <f t="shared" si="1889"/>
        <v>Z$18</v>
      </c>
      <c r="AA1494" s="190" t="str">
        <f t="shared" si="1889"/>
        <v>AA$18</v>
      </c>
      <c r="AB1494" s="190" t="str">
        <f t="shared" si="1889"/>
        <v>AB$18</v>
      </c>
      <c r="AC1494" s="190" t="str">
        <f t="shared" si="1889"/>
        <v>AC$18</v>
      </c>
      <c r="AD1494" s="190" t="str">
        <f t="shared" si="1889"/>
        <v>AD$18</v>
      </c>
      <c r="AE1494" s="190" t="str">
        <f t="shared" si="1889"/>
        <v>AE$18</v>
      </c>
      <c r="AF1494" s="190" t="str">
        <f t="shared" si="1889"/>
        <v>AF$18</v>
      </c>
      <c r="AG1494" s="190" t="str">
        <f t="shared" si="1889"/>
        <v>AG$18</v>
      </c>
      <c r="AH1494" s="190" t="str">
        <f t="shared" si="1889"/>
        <v>AH$18</v>
      </c>
      <c r="AI1494" s="190" t="str">
        <f t="shared" si="1889"/>
        <v>AI$18</v>
      </c>
      <c r="AJ1494" s="190" t="str">
        <f t="shared" si="1889"/>
        <v>AJ$18</v>
      </c>
      <c r="AK1494" s="190" t="str">
        <f t="shared" si="1889"/>
        <v>AK$18</v>
      </c>
      <c r="AL1494" s="190" t="str">
        <f t="shared" si="1889"/>
        <v>AL$18</v>
      </c>
      <c r="AM1494" s="190" t="str">
        <f t="shared" si="1889"/>
        <v>AM$18</v>
      </c>
      <c r="AN1494" s="190" t="str">
        <f t="shared" si="1889"/>
        <v>AN$18</v>
      </c>
      <c r="AO1494" s="190" t="str">
        <f t="shared" si="1889"/>
        <v>AO$18</v>
      </c>
      <c r="AP1494" s="190" t="str">
        <f t="shared" si="1889"/>
        <v>AP$18</v>
      </c>
      <c r="AQ1494" s="190" t="str">
        <f t="shared" si="1889"/>
        <v>AQ$18</v>
      </c>
      <c r="AR1494" s="190" t="str">
        <f t="shared" si="1889"/>
        <v>AR$18</v>
      </c>
      <c r="AS1494" s="190" t="str">
        <f t="shared" si="1889"/>
        <v>AS$18</v>
      </c>
      <c r="AT1494" s="190" t="str">
        <f t="shared" si="1889"/>
        <v>AT$18</v>
      </c>
      <c r="AU1494" s="190" t="str">
        <f t="shared" si="1889"/>
        <v>AU$18</v>
      </c>
      <c r="AV1494" s="190" t="str">
        <f t="shared" si="1889"/>
        <v>AV$18</v>
      </c>
      <c r="AW1494" s="190" t="str">
        <f t="shared" si="1889"/>
        <v>AW$18</v>
      </c>
      <c r="AX1494" s="190" t="str">
        <f t="shared" si="1889"/>
        <v>AX$18</v>
      </c>
      <c r="AY1494" s="190" t="str">
        <f t="shared" ref="AY1494:CD1494" si="1890">AY$22</f>
        <v>AY$18</v>
      </c>
      <c r="AZ1494" s="190" t="str">
        <f t="shared" si="1890"/>
        <v>AZ$18</v>
      </c>
      <c r="BA1494" s="190" t="str">
        <f t="shared" si="1890"/>
        <v>BA$18</v>
      </c>
      <c r="BB1494" s="190" t="str">
        <f t="shared" si="1890"/>
        <v>BB$18</v>
      </c>
      <c r="BC1494" s="190" t="str">
        <f t="shared" si="1890"/>
        <v>BC$18</v>
      </c>
      <c r="BD1494" s="190" t="str">
        <f t="shared" si="1890"/>
        <v>BD$18</v>
      </c>
      <c r="BE1494" s="190" t="str">
        <f t="shared" si="1890"/>
        <v>BE$18</v>
      </c>
      <c r="BF1494" s="190" t="str">
        <f t="shared" si="1890"/>
        <v>BF$18</v>
      </c>
      <c r="BG1494" s="190" t="str">
        <f t="shared" si="1890"/>
        <v>BG$18</v>
      </c>
      <c r="BH1494" s="190" t="str">
        <f t="shared" si="1890"/>
        <v>BH$18</v>
      </c>
      <c r="BI1494" s="190" t="str">
        <f t="shared" si="1890"/>
        <v>BI$18</v>
      </c>
      <c r="BJ1494" s="190" t="str">
        <f t="shared" si="1890"/>
        <v>BJ$18</v>
      </c>
      <c r="BK1494" s="190" t="str">
        <f t="shared" si="1890"/>
        <v>BK$18</v>
      </c>
      <c r="BL1494" s="190" t="str">
        <f t="shared" si="1890"/>
        <v>BL$18</v>
      </c>
      <c r="BM1494" s="190" t="str">
        <f t="shared" si="1890"/>
        <v>BM$18</v>
      </c>
      <c r="BN1494" s="190" t="str">
        <f t="shared" si="1890"/>
        <v>BN$18</v>
      </c>
      <c r="BO1494" s="190" t="str">
        <f t="shared" si="1890"/>
        <v>BO$18</v>
      </c>
      <c r="BP1494" s="190" t="str">
        <f t="shared" si="1890"/>
        <v>BP$18</v>
      </c>
      <c r="BQ1494" s="190" t="str">
        <f t="shared" si="1890"/>
        <v>BQ$18</v>
      </c>
      <c r="BR1494" s="190" t="str">
        <f t="shared" si="1890"/>
        <v>BR$18</v>
      </c>
      <c r="BS1494" s="190" t="str">
        <f t="shared" si="1890"/>
        <v>BS$18</v>
      </c>
      <c r="BT1494" s="190" t="str">
        <f t="shared" si="1890"/>
        <v>BT$18</v>
      </c>
      <c r="BU1494" s="190" t="str">
        <f t="shared" si="1890"/>
        <v>BU$18</v>
      </c>
      <c r="BV1494" s="190" t="str">
        <f t="shared" si="1890"/>
        <v>BV$18</v>
      </c>
      <c r="BW1494" s="190" t="str">
        <f t="shared" si="1890"/>
        <v>BW$18</v>
      </c>
      <c r="BX1494" s="190" t="str">
        <f t="shared" si="1890"/>
        <v>BX$18</v>
      </c>
      <c r="BY1494" s="190" t="str">
        <f t="shared" si="1890"/>
        <v>BY$18</v>
      </c>
      <c r="BZ1494" s="190" t="str">
        <f t="shared" si="1890"/>
        <v>BZ$18</v>
      </c>
      <c r="CA1494" s="190" t="str">
        <f t="shared" si="1890"/>
        <v>CA$18</v>
      </c>
      <c r="CB1494" s="190" t="str">
        <f t="shared" si="1890"/>
        <v>CB$18</v>
      </c>
      <c r="CC1494" s="190" t="str">
        <f t="shared" si="1890"/>
        <v>CC$18</v>
      </c>
      <c r="CD1494" s="190" t="str">
        <f t="shared" si="1890"/>
        <v>CD$18</v>
      </c>
      <c r="CE1494" s="190" t="str">
        <f t="shared" ref="CE1494:CL1494" si="1891">CE$22</f>
        <v>CE$18</v>
      </c>
      <c r="CF1494" s="190" t="str">
        <f t="shared" si="1891"/>
        <v>CF$18</v>
      </c>
      <c r="CG1494" s="190" t="str">
        <f t="shared" si="1891"/>
        <v>CG$18</v>
      </c>
      <c r="CH1494" s="190" t="str">
        <f t="shared" si="1891"/>
        <v>CH$18</v>
      </c>
      <c r="CI1494" s="190" t="str">
        <f t="shared" si="1891"/>
        <v>CI$18</v>
      </c>
      <c r="CJ1494" s="190" t="str">
        <f t="shared" si="1891"/>
        <v>CJ$18</v>
      </c>
      <c r="CK1494" s="190" t="str">
        <f t="shared" si="1891"/>
        <v>CK$18</v>
      </c>
      <c r="CL1494" s="190" t="str">
        <f t="shared" si="1891"/>
        <v>CL$18</v>
      </c>
      <c r="CN1494" s="201"/>
      <c r="CO1494" s="190" t="str">
        <f t="shared" ref="CO1494:DL1494" si="1892">CO$22</f>
        <v>CO$18</v>
      </c>
      <c r="CP1494" s="190" t="str">
        <f t="shared" si="1892"/>
        <v>CP$18</v>
      </c>
      <c r="CQ1494" s="190" t="str">
        <f t="shared" si="1892"/>
        <v>CQ$18</v>
      </c>
      <c r="CR1494" s="190" t="str">
        <f t="shared" si="1892"/>
        <v>CR$18</v>
      </c>
      <c r="CS1494" s="190" t="str">
        <f t="shared" si="1892"/>
        <v>CS$18</v>
      </c>
      <c r="CT1494" s="190" t="str">
        <f t="shared" si="1892"/>
        <v>CT$18</v>
      </c>
      <c r="CU1494" s="190" t="str">
        <f t="shared" si="1892"/>
        <v>CU$18</v>
      </c>
      <c r="CV1494" s="190" t="str">
        <f t="shared" si="1892"/>
        <v>CV$18</v>
      </c>
      <c r="CW1494" s="190" t="str">
        <f t="shared" si="1892"/>
        <v>CW$18</v>
      </c>
      <c r="CX1494" s="190" t="str">
        <f t="shared" si="1892"/>
        <v>CX$18</v>
      </c>
      <c r="CY1494" s="190" t="str">
        <f t="shared" si="1892"/>
        <v>CY$18</v>
      </c>
      <c r="CZ1494" s="190" t="str">
        <f t="shared" si="1892"/>
        <v>CZ$18</v>
      </c>
      <c r="DA1494" s="190" t="str">
        <f t="shared" si="1892"/>
        <v>DA$18</v>
      </c>
      <c r="DB1494" s="190" t="str">
        <f t="shared" si="1892"/>
        <v>DB$18</v>
      </c>
      <c r="DC1494" s="190" t="str">
        <f t="shared" si="1892"/>
        <v>DC$18</v>
      </c>
      <c r="DD1494" s="190" t="str">
        <f t="shared" si="1892"/>
        <v>DD$18</v>
      </c>
      <c r="DE1494" s="190" t="str">
        <f t="shared" si="1892"/>
        <v>DE$18</v>
      </c>
      <c r="DF1494" s="190" t="str">
        <f t="shared" si="1892"/>
        <v>DF$18</v>
      </c>
      <c r="DG1494" s="190" t="str">
        <f t="shared" si="1892"/>
        <v>DG$18</v>
      </c>
      <c r="DH1494" s="190" t="str">
        <f t="shared" si="1892"/>
        <v>DH$18</v>
      </c>
      <c r="DI1494" s="190" t="str">
        <f t="shared" si="1892"/>
        <v>DI$18</v>
      </c>
      <c r="DJ1494" s="190" t="str">
        <f t="shared" si="1892"/>
        <v>DJ$18</v>
      </c>
      <c r="DK1494" s="190" t="str">
        <f t="shared" si="1892"/>
        <v>DK$18</v>
      </c>
      <c r="DL1494" s="190" t="str">
        <f t="shared" si="1892"/>
        <v>DL$18</v>
      </c>
    </row>
    <row r="1495" spans="1:116" x14ac:dyDescent="0.4">
      <c r="A1495" s="174"/>
      <c r="E1495" s="8"/>
      <c r="G1495" s="175" t="s">
        <v>464</v>
      </c>
      <c r="H1495" s="200"/>
      <c r="I1495" s="201"/>
      <c r="J1495" s="201"/>
      <c r="K1495" s="202"/>
      <c r="L1495" s="202"/>
      <c r="M1495" s="202"/>
      <c r="N1495" s="202"/>
      <c r="O1495" s="202"/>
      <c r="P1495" s="202"/>
      <c r="R1495" s="202"/>
      <c r="S1495" s="190" t="str">
        <f t="shared" ref="S1495:AX1495" si="1893">S$23</f>
        <v>S$19</v>
      </c>
      <c r="T1495" s="190" t="str">
        <f t="shared" si="1893"/>
        <v>T$19</v>
      </c>
      <c r="U1495" s="190" t="str">
        <f t="shared" si="1893"/>
        <v>U$19</v>
      </c>
      <c r="V1495" s="190" t="str">
        <f t="shared" si="1893"/>
        <v>V$19</v>
      </c>
      <c r="W1495" s="190" t="str">
        <f t="shared" si="1893"/>
        <v>W$19</v>
      </c>
      <c r="X1495" s="190" t="str">
        <f t="shared" si="1893"/>
        <v>X$19</v>
      </c>
      <c r="Y1495" s="190" t="str">
        <f t="shared" si="1893"/>
        <v>Y$19</v>
      </c>
      <c r="Z1495" s="190" t="str">
        <f t="shared" si="1893"/>
        <v>Z$19</v>
      </c>
      <c r="AA1495" s="190" t="str">
        <f t="shared" si="1893"/>
        <v>AA$19</v>
      </c>
      <c r="AB1495" s="190" t="str">
        <f t="shared" si="1893"/>
        <v>AB$19</v>
      </c>
      <c r="AC1495" s="190" t="str">
        <f t="shared" si="1893"/>
        <v>AC$19</v>
      </c>
      <c r="AD1495" s="190" t="str">
        <f t="shared" si="1893"/>
        <v>AD$19</v>
      </c>
      <c r="AE1495" s="190" t="str">
        <f t="shared" si="1893"/>
        <v>AE$19</v>
      </c>
      <c r="AF1495" s="190" t="str">
        <f t="shared" si="1893"/>
        <v>AF$19</v>
      </c>
      <c r="AG1495" s="190" t="str">
        <f t="shared" si="1893"/>
        <v>AG$19</v>
      </c>
      <c r="AH1495" s="190" t="str">
        <f t="shared" si="1893"/>
        <v>AH$19</v>
      </c>
      <c r="AI1495" s="190" t="str">
        <f t="shared" si="1893"/>
        <v>AI$19</v>
      </c>
      <c r="AJ1495" s="190" t="str">
        <f t="shared" si="1893"/>
        <v>AJ$19</v>
      </c>
      <c r="AK1495" s="190" t="str">
        <f t="shared" si="1893"/>
        <v>AK$19</v>
      </c>
      <c r="AL1495" s="190" t="str">
        <f t="shared" si="1893"/>
        <v>AL$19</v>
      </c>
      <c r="AM1495" s="190" t="str">
        <f t="shared" si="1893"/>
        <v>AM$19</v>
      </c>
      <c r="AN1495" s="190" t="str">
        <f t="shared" si="1893"/>
        <v>AN$19</v>
      </c>
      <c r="AO1495" s="190" t="str">
        <f t="shared" si="1893"/>
        <v>AO$19</v>
      </c>
      <c r="AP1495" s="190" t="str">
        <f t="shared" si="1893"/>
        <v>AP$19</v>
      </c>
      <c r="AQ1495" s="190" t="str">
        <f t="shared" si="1893"/>
        <v>AQ$19</v>
      </c>
      <c r="AR1495" s="190" t="str">
        <f t="shared" si="1893"/>
        <v>AR$19</v>
      </c>
      <c r="AS1495" s="190" t="str">
        <f t="shared" si="1893"/>
        <v>AS$19</v>
      </c>
      <c r="AT1495" s="190" t="str">
        <f t="shared" si="1893"/>
        <v>AT$19</v>
      </c>
      <c r="AU1495" s="190" t="str">
        <f t="shared" si="1893"/>
        <v>AU$19</v>
      </c>
      <c r="AV1495" s="190" t="str">
        <f t="shared" si="1893"/>
        <v>AV$19</v>
      </c>
      <c r="AW1495" s="190" t="str">
        <f t="shared" si="1893"/>
        <v>AW$19</v>
      </c>
      <c r="AX1495" s="190" t="str">
        <f t="shared" si="1893"/>
        <v>AX$19</v>
      </c>
      <c r="AY1495" s="190" t="str">
        <f t="shared" ref="AY1495:CD1495" si="1894">AY$23</f>
        <v>AY$19</v>
      </c>
      <c r="AZ1495" s="190" t="str">
        <f t="shared" si="1894"/>
        <v>AZ$19</v>
      </c>
      <c r="BA1495" s="190" t="str">
        <f t="shared" si="1894"/>
        <v>BA$19</v>
      </c>
      <c r="BB1495" s="190" t="str">
        <f t="shared" si="1894"/>
        <v>BB$19</v>
      </c>
      <c r="BC1495" s="190" t="str">
        <f t="shared" si="1894"/>
        <v>BC$19</v>
      </c>
      <c r="BD1495" s="190" t="str">
        <f t="shared" si="1894"/>
        <v>BD$19</v>
      </c>
      <c r="BE1495" s="190" t="str">
        <f t="shared" si="1894"/>
        <v>BE$19</v>
      </c>
      <c r="BF1495" s="190" t="str">
        <f t="shared" si="1894"/>
        <v>BF$19</v>
      </c>
      <c r="BG1495" s="190" t="str">
        <f t="shared" si="1894"/>
        <v>BG$19</v>
      </c>
      <c r="BH1495" s="190" t="str">
        <f t="shared" si="1894"/>
        <v>BH$19</v>
      </c>
      <c r="BI1495" s="190" t="str">
        <f t="shared" si="1894"/>
        <v>BI$19</v>
      </c>
      <c r="BJ1495" s="190" t="str">
        <f t="shared" si="1894"/>
        <v>BJ$19</v>
      </c>
      <c r="BK1495" s="190" t="str">
        <f t="shared" si="1894"/>
        <v>BK$19</v>
      </c>
      <c r="BL1495" s="190" t="str">
        <f t="shared" si="1894"/>
        <v>BL$19</v>
      </c>
      <c r="BM1495" s="190" t="str">
        <f t="shared" si="1894"/>
        <v>BM$19</v>
      </c>
      <c r="BN1495" s="190" t="str">
        <f t="shared" si="1894"/>
        <v>BN$19</v>
      </c>
      <c r="BO1495" s="190" t="str">
        <f t="shared" si="1894"/>
        <v>BO$19</v>
      </c>
      <c r="BP1495" s="190" t="str">
        <f t="shared" si="1894"/>
        <v>BP$19</v>
      </c>
      <c r="BQ1495" s="190" t="str">
        <f t="shared" si="1894"/>
        <v>BQ$19</v>
      </c>
      <c r="BR1495" s="190" t="str">
        <f t="shared" si="1894"/>
        <v>BR$19</v>
      </c>
      <c r="BS1495" s="190" t="str">
        <f t="shared" si="1894"/>
        <v>BS$19</v>
      </c>
      <c r="BT1495" s="190" t="str">
        <f t="shared" si="1894"/>
        <v>BT$19</v>
      </c>
      <c r="BU1495" s="190" t="str">
        <f t="shared" si="1894"/>
        <v>BU$19</v>
      </c>
      <c r="BV1495" s="190" t="str">
        <f t="shared" si="1894"/>
        <v>BV$19</v>
      </c>
      <c r="BW1495" s="190" t="str">
        <f t="shared" si="1894"/>
        <v>BW$19</v>
      </c>
      <c r="BX1495" s="190" t="str">
        <f t="shared" si="1894"/>
        <v>BX$19</v>
      </c>
      <c r="BY1495" s="190" t="str">
        <f t="shared" si="1894"/>
        <v>BY$19</v>
      </c>
      <c r="BZ1495" s="190" t="str">
        <f t="shared" si="1894"/>
        <v>BZ$19</v>
      </c>
      <c r="CA1495" s="190" t="str">
        <f t="shared" si="1894"/>
        <v>CA$19</v>
      </c>
      <c r="CB1495" s="190" t="str">
        <f t="shared" si="1894"/>
        <v>CB$19</v>
      </c>
      <c r="CC1495" s="190" t="str">
        <f t="shared" si="1894"/>
        <v>CC$19</v>
      </c>
      <c r="CD1495" s="190" t="str">
        <f t="shared" si="1894"/>
        <v>CD$19</v>
      </c>
      <c r="CE1495" s="190" t="str">
        <f t="shared" ref="CE1495:CL1495" si="1895">CE$23</f>
        <v>CE$19</v>
      </c>
      <c r="CF1495" s="190" t="str">
        <f t="shared" si="1895"/>
        <v>CF$19</v>
      </c>
      <c r="CG1495" s="190" t="str">
        <f t="shared" si="1895"/>
        <v>CG$19</v>
      </c>
      <c r="CH1495" s="190" t="str">
        <f t="shared" si="1895"/>
        <v>CH$19</v>
      </c>
      <c r="CI1495" s="190" t="str">
        <f t="shared" si="1895"/>
        <v>CI$19</v>
      </c>
      <c r="CJ1495" s="190" t="str">
        <f t="shared" si="1895"/>
        <v>CJ$19</v>
      </c>
      <c r="CK1495" s="190" t="str">
        <f t="shared" si="1895"/>
        <v>CK$19</v>
      </c>
      <c r="CL1495" s="190" t="str">
        <f t="shared" si="1895"/>
        <v>CL$19</v>
      </c>
      <c r="CN1495" s="201"/>
      <c r="CO1495" s="190" t="str">
        <f t="shared" ref="CO1495:DL1495" si="1896">CO$23</f>
        <v>CO$19</v>
      </c>
      <c r="CP1495" s="190" t="str">
        <f t="shared" si="1896"/>
        <v>CP$19</v>
      </c>
      <c r="CQ1495" s="190" t="str">
        <f t="shared" si="1896"/>
        <v>CQ$19</v>
      </c>
      <c r="CR1495" s="190" t="str">
        <f t="shared" si="1896"/>
        <v>CR$19</v>
      </c>
      <c r="CS1495" s="190" t="str">
        <f t="shared" si="1896"/>
        <v>CS$19</v>
      </c>
      <c r="CT1495" s="190" t="str">
        <f t="shared" si="1896"/>
        <v>CT$19</v>
      </c>
      <c r="CU1495" s="190" t="str">
        <f t="shared" si="1896"/>
        <v>CU$19</v>
      </c>
      <c r="CV1495" s="190" t="str">
        <f t="shared" si="1896"/>
        <v>CV$19</v>
      </c>
      <c r="CW1495" s="190" t="str">
        <f t="shared" si="1896"/>
        <v>CW$19</v>
      </c>
      <c r="CX1495" s="190" t="str">
        <f t="shared" si="1896"/>
        <v>CX$19</v>
      </c>
      <c r="CY1495" s="190" t="str">
        <f t="shared" si="1896"/>
        <v>CY$19</v>
      </c>
      <c r="CZ1495" s="190" t="str">
        <f t="shared" si="1896"/>
        <v>CZ$19</v>
      </c>
      <c r="DA1495" s="190" t="str">
        <f t="shared" si="1896"/>
        <v>DA$19</v>
      </c>
      <c r="DB1495" s="190" t="str">
        <f t="shared" si="1896"/>
        <v>DB$19</v>
      </c>
      <c r="DC1495" s="190" t="str">
        <f t="shared" si="1896"/>
        <v>DC$19</v>
      </c>
      <c r="DD1495" s="190" t="str">
        <f t="shared" si="1896"/>
        <v>DD$19</v>
      </c>
      <c r="DE1495" s="190" t="str">
        <f t="shared" si="1896"/>
        <v>DE$19</v>
      </c>
      <c r="DF1495" s="190" t="str">
        <f t="shared" si="1896"/>
        <v>DF$19</v>
      </c>
      <c r="DG1495" s="190" t="str">
        <f t="shared" si="1896"/>
        <v>DG$19</v>
      </c>
      <c r="DH1495" s="190" t="str">
        <f t="shared" si="1896"/>
        <v>DH$19</v>
      </c>
      <c r="DI1495" s="190" t="str">
        <f t="shared" si="1896"/>
        <v>DI$19</v>
      </c>
      <c r="DJ1495" s="190" t="str">
        <f t="shared" si="1896"/>
        <v>DJ$19</v>
      </c>
      <c r="DK1495" s="190" t="str">
        <f t="shared" si="1896"/>
        <v>DK$19</v>
      </c>
      <c r="DL1495" s="190" t="str">
        <f t="shared" si="1896"/>
        <v>DL$19</v>
      </c>
    </row>
    <row r="1496" spans="1:116" x14ac:dyDescent="0.4">
      <c r="A1496" s="31" t="s">
        <v>218</v>
      </c>
      <c r="C1496" s="31"/>
      <c r="D1496" t="s">
        <v>770</v>
      </c>
      <c r="E1496" s="8" t="str">
        <f t="shared" ref="E1496:E1524" si="1897">ROW()&amp;" "&amp;D1496</f>
        <v>1496 LAMORT-S</v>
      </c>
      <c r="F1496" t="s">
        <v>351</v>
      </c>
      <c r="G1496" s="66" t="s">
        <v>306</v>
      </c>
      <c r="H1496" s="22"/>
      <c r="I1496" s="299"/>
      <c r="J1496" s="299"/>
      <c r="K1496" s="22"/>
      <c r="L1496" s="22"/>
      <c r="M1496" s="22"/>
      <c r="N1496" s="22"/>
      <c r="O1496" s="22"/>
      <c r="P1496" s="22"/>
      <c r="R1496" s="66"/>
      <c r="S1496" s="301"/>
      <c r="T1496" s="301"/>
      <c r="U1496" s="301"/>
      <c r="V1496" s="301"/>
      <c r="W1496" s="301"/>
      <c r="X1496" s="301"/>
      <c r="Y1496" s="301"/>
      <c r="Z1496" s="301"/>
      <c r="AA1496" s="301"/>
      <c r="AB1496" s="301"/>
      <c r="AC1496" s="301"/>
      <c r="AD1496" s="301"/>
      <c r="AE1496" s="301"/>
      <c r="AF1496" s="301"/>
      <c r="AG1496" s="301"/>
      <c r="AH1496" s="301"/>
      <c r="AI1496" s="301"/>
      <c r="AJ1496" s="301"/>
      <c r="AK1496" s="301"/>
      <c r="AL1496" s="301"/>
      <c r="AM1496" s="301"/>
      <c r="AN1496" s="301"/>
      <c r="AO1496" s="301"/>
      <c r="AP1496" s="301"/>
      <c r="AQ1496" s="301"/>
      <c r="AR1496" s="301"/>
      <c r="AS1496" s="301"/>
      <c r="AT1496" s="301"/>
      <c r="AU1496" s="301"/>
      <c r="AV1496" s="301"/>
      <c r="AW1496" s="301"/>
      <c r="AX1496" s="301"/>
      <c r="AY1496" s="301"/>
      <c r="AZ1496" s="301"/>
      <c r="BA1496" s="301"/>
      <c r="BB1496" s="301"/>
      <c r="BC1496" s="301"/>
      <c r="BD1496" s="301"/>
      <c r="BE1496" s="301"/>
      <c r="BF1496" s="301"/>
      <c r="BG1496" s="301"/>
      <c r="BH1496" s="301"/>
      <c r="BI1496" s="301"/>
      <c r="BJ1496" s="301"/>
      <c r="BK1496" s="301"/>
      <c r="BL1496" s="301"/>
      <c r="BM1496" s="301"/>
      <c r="BN1496" s="301"/>
      <c r="BO1496" s="301"/>
      <c r="BP1496" s="301"/>
      <c r="BQ1496" s="301"/>
      <c r="BR1496" s="301"/>
      <c r="BS1496" s="301"/>
      <c r="BT1496" s="301"/>
      <c r="BU1496" s="301"/>
      <c r="BV1496" s="301"/>
      <c r="BW1496" s="301"/>
      <c r="BX1496" s="301"/>
      <c r="BY1496" s="301"/>
      <c r="BZ1496" s="301"/>
      <c r="CA1496" s="301"/>
      <c r="CB1496" s="301"/>
      <c r="CC1496" s="301"/>
      <c r="CD1496" s="301"/>
      <c r="CE1496" s="301"/>
      <c r="CF1496" s="301"/>
      <c r="CG1496" s="301"/>
      <c r="CH1496" s="301"/>
      <c r="CI1496" s="301"/>
      <c r="CJ1496" s="301"/>
      <c r="CK1496" s="301"/>
      <c r="CL1496" s="301"/>
      <c r="CN1496" s="299"/>
      <c r="CO1496" s="301"/>
      <c r="CP1496" s="301"/>
      <c r="CQ1496" s="301"/>
      <c r="CR1496" s="301"/>
      <c r="CS1496" s="301"/>
      <c r="CT1496" s="301"/>
      <c r="CU1496" s="301"/>
      <c r="CV1496" s="301"/>
      <c r="CW1496" s="301"/>
      <c r="CX1496" s="301"/>
      <c r="CY1496" s="301"/>
      <c r="CZ1496" s="301"/>
      <c r="DA1496" s="301"/>
      <c r="DB1496" s="301"/>
      <c r="DC1496" s="301"/>
      <c r="DD1496" s="301"/>
      <c r="DE1496" s="301"/>
      <c r="DF1496" s="301"/>
      <c r="DG1496" s="301"/>
      <c r="DH1496" s="301"/>
      <c r="DI1496" s="301"/>
      <c r="DJ1496" s="301"/>
      <c r="DK1496" s="301"/>
      <c r="DL1496" s="301"/>
    </row>
    <row r="1497" spans="1:116" x14ac:dyDescent="0.4">
      <c r="A1497" s="31"/>
      <c r="B1497" t="str">
        <f>E1497</f>
        <v>1497 LAMORT-S</v>
      </c>
      <c r="D1497" t="s">
        <v>770</v>
      </c>
      <c r="E1497" s="12" t="str">
        <f t="shared" ref="E1497:E1499" si="1898">ROW()&amp;" "&amp;D1497</f>
        <v>1497 LAMORT-S</v>
      </c>
      <c r="G1497" s="129" t="str">
        <f>"Assumptions - "&amp;G1496</f>
        <v>Assumptions - Volume driven amortizing loan - no defaults:</v>
      </c>
      <c r="H1497" s="31"/>
      <c r="I1497" s="73"/>
      <c r="J1497" s="73"/>
      <c r="K1497" s="31"/>
      <c r="L1497" s="31"/>
      <c r="M1497" s="31"/>
      <c r="N1497" s="31"/>
      <c r="O1497" s="31"/>
      <c r="P1497" s="31"/>
      <c r="R1497" s="67"/>
      <c r="S1497" s="239"/>
      <c r="T1497" s="239"/>
      <c r="U1497" s="239"/>
      <c r="V1497" s="239"/>
      <c r="W1497" s="239"/>
      <c r="X1497" s="239"/>
      <c r="Y1497" s="239"/>
      <c r="Z1497" s="239"/>
      <c r="AA1497" s="239"/>
      <c r="AB1497" s="239"/>
      <c r="AC1497" s="239"/>
      <c r="AD1497" s="239"/>
      <c r="AE1497" s="239"/>
      <c r="AF1497" s="239"/>
      <c r="AG1497" s="239"/>
      <c r="AH1497" s="239"/>
      <c r="AI1497" s="239"/>
      <c r="AJ1497" s="239"/>
      <c r="AK1497" s="239"/>
      <c r="AL1497" s="239"/>
      <c r="AM1497" s="239"/>
      <c r="AN1497" s="239"/>
      <c r="AO1497" s="239"/>
      <c r="AP1497" s="239"/>
      <c r="AQ1497" s="239"/>
      <c r="AR1497" s="239"/>
      <c r="AS1497" s="239"/>
      <c r="AT1497" s="239"/>
      <c r="AU1497" s="239"/>
      <c r="AV1497" s="239"/>
      <c r="AW1497" s="239"/>
      <c r="AX1497" s="239"/>
      <c r="AY1497" s="239"/>
      <c r="AZ1497" s="239"/>
      <c r="BA1497" s="239"/>
      <c r="BB1497" s="239"/>
      <c r="BC1497" s="239"/>
      <c r="BD1497" s="239"/>
      <c r="BE1497" s="239"/>
      <c r="BF1497" s="239"/>
      <c r="BG1497" s="239"/>
      <c r="BH1497" s="239"/>
      <c r="BI1497" s="239"/>
      <c r="BJ1497" s="239"/>
      <c r="BK1497" s="239"/>
      <c r="BL1497" s="239"/>
      <c r="BM1497" s="239"/>
      <c r="BN1497" s="239"/>
      <c r="BO1497" s="239"/>
      <c r="BP1497" s="239"/>
      <c r="BQ1497" s="239"/>
      <c r="BR1497" s="239"/>
      <c r="BS1497" s="239"/>
      <c r="BT1497" s="239"/>
      <c r="BU1497" s="239"/>
      <c r="BV1497" s="239"/>
      <c r="BW1497" s="239"/>
      <c r="BX1497" s="239"/>
      <c r="BY1497" s="239"/>
      <c r="BZ1497" s="239"/>
      <c r="CA1497" s="239"/>
      <c r="CB1497" s="239"/>
      <c r="CC1497" s="239"/>
      <c r="CD1497" s="239"/>
      <c r="CE1497" s="239"/>
      <c r="CF1497" s="239"/>
      <c r="CG1497" s="239"/>
      <c r="CH1497" s="239"/>
      <c r="CI1497" s="239"/>
      <c r="CJ1497" s="239"/>
      <c r="CK1497" s="239"/>
      <c r="CL1497" s="239"/>
      <c r="CN1497" s="73"/>
      <c r="CO1497" s="239"/>
      <c r="CP1497" s="239"/>
      <c r="CQ1497" s="239"/>
      <c r="CR1497" s="239"/>
      <c r="CS1497" s="239"/>
      <c r="CT1497" s="239"/>
      <c r="CU1497" s="239"/>
      <c r="CV1497" s="239"/>
      <c r="CW1497" s="239"/>
      <c r="CX1497" s="239"/>
      <c r="CY1497" s="239"/>
      <c r="CZ1497" s="239"/>
      <c r="DA1497" s="239"/>
      <c r="DB1497" s="239"/>
      <c r="DC1497" s="239"/>
      <c r="DD1497" s="239"/>
      <c r="DE1497" s="239"/>
      <c r="DF1497" s="239"/>
      <c r="DG1497" s="239"/>
      <c r="DH1497" s="239"/>
      <c r="DI1497" s="239"/>
      <c r="DJ1497" s="239"/>
      <c r="DK1497" s="239"/>
      <c r="DL1497" s="239"/>
    </row>
    <row r="1498" spans="1:116" x14ac:dyDescent="0.4">
      <c r="A1498" s="31"/>
      <c r="B1498" t="str">
        <f>E1498</f>
        <v>1498 LAMORT-S</v>
      </c>
      <c r="D1498" t="s">
        <v>770</v>
      </c>
      <c r="E1498" s="12" t="str">
        <f t="shared" si="1897"/>
        <v>1498 LAMORT-S</v>
      </c>
      <c r="F1498" s="31"/>
      <c r="G1498" s="159" t="s">
        <v>287</v>
      </c>
      <c r="H1498" s="57">
        <v>12</v>
      </c>
      <c r="I1498" s="31"/>
      <c r="J1498" s="31"/>
      <c r="K1498" s="31"/>
      <c r="L1498" s="31"/>
      <c r="M1498" s="31"/>
      <c r="N1498" s="31"/>
      <c r="O1498" s="31"/>
      <c r="P1498" s="31"/>
      <c r="R1498" s="31"/>
      <c r="S1498" s="73"/>
      <c r="T1498" s="73"/>
      <c r="U1498" s="73"/>
      <c r="V1498" s="73"/>
      <c r="W1498" s="73"/>
      <c r="X1498" s="73"/>
      <c r="Y1498" s="73"/>
      <c r="Z1498" s="73"/>
      <c r="AA1498" s="73"/>
      <c r="AB1498" s="73"/>
      <c r="AC1498" s="73"/>
      <c r="AD1498" s="73"/>
      <c r="AE1498" s="73"/>
      <c r="AF1498" s="73"/>
      <c r="AG1498" s="73"/>
      <c r="AH1498" s="73"/>
      <c r="AI1498" s="73"/>
      <c r="AJ1498" s="73"/>
      <c r="AK1498" s="73"/>
      <c r="AL1498" s="73"/>
      <c r="AM1498" s="73"/>
      <c r="AN1498" s="73"/>
      <c r="AO1498" s="73"/>
      <c r="AP1498" s="73"/>
      <c r="AQ1498" s="73"/>
      <c r="AR1498" s="73"/>
      <c r="AS1498" s="73"/>
      <c r="AT1498" s="73"/>
      <c r="AU1498" s="73"/>
      <c r="AV1498" s="73"/>
      <c r="AW1498" s="73"/>
      <c r="AX1498" s="73"/>
      <c r="AY1498" s="73"/>
      <c r="AZ1498" s="73"/>
      <c r="BA1498" s="73"/>
      <c r="BB1498" s="73"/>
      <c r="BC1498" s="73"/>
      <c r="BD1498" s="73"/>
      <c r="BE1498" s="73"/>
      <c r="BF1498" s="73"/>
      <c r="BG1498" s="73"/>
      <c r="BH1498" s="73"/>
      <c r="BI1498" s="73"/>
      <c r="BJ1498" s="73"/>
      <c r="BK1498" s="73"/>
      <c r="BL1498" s="73"/>
      <c r="BM1498" s="73"/>
      <c r="BN1498" s="73"/>
      <c r="BO1498" s="73"/>
      <c r="BP1498" s="73"/>
      <c r="BQ1498" s="73"/>
      <c r="BR1498" s="73"/>
      <c r="BS1498" s="73"/>
      <c r="BT1498" s="73"/>
      <c r="BU1498" s="73"/>
      <c r="BV1498" s="73"/>
      <c r="BW1498" s="73"/>
      <c r="BX1498" s="73"/>
      <c r="BY1498" s="73"/>
      <c r="BZ1498" s="73"/>
      <c r="CA1498" s="73"/>
      <c r="CB1498" s="73"/>
      <c r="CC1498" s="73"/>
      <c r="CD1498" s="73"/>
      <c r="CE1498" s="73"/>
      <c r="CF1498" s="73"/>
      <c r="CG1498" s="73"/>
      <c r="CH1498" s="73"/>
      <c r="CI1498" s="73"/>
      <c r="CJ1498" s="73"/>
      <c r="CK1498" s="73"/>
      <c r="CL1498" s="73"/>
      <c r="CN1498" s="31"/>
      <c r="CO1498" s="73"/>
      <c r="CP1498" s="73"/>
      <c r="CQ1498" s="73"/>
      <c r="CR1498" s="73"/>
      <c r="CS1498" s="73"/>
      <c r="CT1498" s="73"/>
      <c r="CU1498" s="73"/>
      <c r="CV1498" s="73"/>
      <c r="CW1498" s="73"/>
      <c r="CX1498" s="73"/>
      <c r="CY1498" s="73"/>
      <c r="CZ1498" s="73"/>
      <c r="DA1498" s="73"/>
      <c r="DB1498" s="73"/>
      <c r="DC1498" s="73"/>
      <c r="DD1498" s="73"/>
      <c r="DE1498" s="73"/>
      <c r="DF1498" s="73"/>
      <c r="DG1498" s="73"/>
      <c r="DH1498" s="73"/>
      <c r="DI1498" s="73"/>
      <c r="DJ1498" s="73"/>
      <c r="DK1498" s="73"/>
      <c r="DL1498" s="73"/>
    </row>
    <row r="1499" spans="1:116" x14ac:dyDescent="0.4">
      <c r="A1499" s="31"/>
      <c r="B1499" t="str">
        <f>E1499</f>
        <v>1499 LAMORT-S</v>
      </c>
      <c r="D1499" t="s">
        <v>770</v>
      </c>
      <c r="E1499" s="12" t="str">
        <f t="shared" si="1897"/>
        <v>1499 LAMORT-S</v>
      </c>
      <c r="F1499" s="31"/>
      <c r="G1499" s="159" t="s">
        <v>288</v>
      </c>
      <c r="H1499" s="59">
        <v>0.1</v>
      </c>
      <c r="I1499" s="31"/>
      <c r="J1499" s="31"/>
      <c r="K1499" s="31"/>
      <c r="L1499" s="31"/>
      <c r="M1499" s="31"/>
      <c r="N1499" s="31"/>
      <c r="O1499" s="31"/>
      <c r="P1499" s="31"/>
      <c r="R1499" s="31"/>
      <c r="S1499" s="73"/>
      <c r="T1499" s="73"/>
      <c r="U1499" s="73"/>
      <c r="V1499" s="73"/>
      <c r="W1499" s="73"/>
      <c r="X1499" s="73"/>
      <c r="Y1499" s="73"/>
      <c r="Z1499" s="73"/>
      <c r="AA1499" s="73"/>
      <c r="AB1499" s="73"/>
      <c r="AC1499" s="73"/>
      <c r="AD1499" s="73"/>
      <c r="AE1499" s="73"/>
      <c r="AF1499" s="73"/>
      <c r="AG1499" s="73"/>
      <c r="AH1499" s="73"/>
      <c r="AI1499" s="73"/>
      <c r="AJ1499" s="73"/>
      <c r="AK1499" s="73"/>
      <c r="AL1499" s="73"/>
      <c r="AM1499" s="73"/>
      <c r="AN1499" s="73"/>
      <c r="AO1499" s="73"/>
      <c r="AP1499" s="73"/>
      <c r="AQ1499" s="73"/>
      <c r="AR1499" s="73"/>
      <c r="AS1499" s="73"/>
      <c r="AT1499" s="73"/>
      <c r="AU1499" s="73"/>
      <c r="AV1499" s="73"/>
      <c r="AW1499" s="73"/>
      <c r="AX1499" s="73"/>
      <c r="AY1499" s="73"/>
      <c r="AZ1499" s="73"/>
      <c r="BA1499" s="73"/>
      <c r="BB1499" s="73"/>
      <c r="BC1499" s="73"/>
      <c r="BD1499" s="73"/>
      <c r="BE1499" s="73"/>
      <c r="BF1499" s="73"/>
      <c r="BG1499" s="73"/>
      <c r="BH1499" s="73"/>
      <c r="BI1499" s="73"/>
      <c r="BJ1499" s="73"/>
      <c r="BK1499" s="73"/>
      <c r="BL1499" s="73"/>
      <c r="BM1499" s="73"/>
      <c r="BN1499" s="73"/>
      <c r="BO1499" s="73"/>
      <c r="BP1499" s="73"/>
      <c r="BQ1499" s="73"/>
      <c r="BR1499" s="73"/>
      <c r="BS1499" s="73"/>
      <c r="BT1499" s="73"/>
      <c r="BU1499" s="73"/>
      <c r="BV1499" s="73"/>
      <c r="BW1499" s="73"/>
      <c r="BX1499" s="73"/>
      <c r="BY1499" s="73"/>
      <c r="BZ1499" s="73"/>
      <c r="CA1499" s="73"/>
      <c r="CB1499" s="73"/>
      <c r="CC1499" s="73"/>
      <c r="CD1499" s="73"/>
      <c r="CE1499" s="73"/>
      <c r="CF1499" s="73"/>
      <c r="CG1499" s="73"/>
      <c r="CH1499" s="73"/>
      <c r="CI1499" s="73"/>
      <c r="CJ1499" s="73"/>
      <c r="CK1499" s="73"/>
      <c r="CL1499" s="73"/>
      <c r="CN1499" s="31"/>
      <c r="CO1499" s="73"/>
      <c r="CP1499" s="73"/>
      <c r="CQ1499" s="73"/>
      <c r="CR1499" s="73"/>
      <c r="CS1499" s="73"/>
      <c r="CT1499" s="73"/>
      <c r="CU1499" s="73"/>
      <c r="CV1499" s="73"/>
      <c r="CW1499" s="73"/>
      <c r="CX1499" s="73"/>
      <c r="CY1499" s="73"/>
      <c r="CZ1499" s="73"/>
      <c r="DA1499" s="73"/>
      <c r="DB1499" s="73"/>
      <c r="DC1499" s="73"/>
      <c r="DD1499" s="73"/>
      <c r="DE1499" s="73"/>
      <c r="DF1499" s="73"/>
      <c r="DG1499" s="73"/>
      <c r="DH1499" s="73"/>
      <c r="DI1499" s="73"/>
      <c r="DJ1499" s="73"/>
      <c r="DK1499" s="73"/>
      <c r="DL1499" s="73"/>
    </row>
    <row r="1500" spans="1:116" x14ac:dyDescent="0.4">
      <c r="A1500" s="31"/>
      <c r="B1500" t="str">
        <f>E1500</f>
        <v>1500 LAMORT-S</v>
      </c>
      <c r="D1500" t="s">
        <v>770</v>
      </c>
      <c r="E1500" s="12" t="str">
        <f t="shared" si="1897"/>
        <v>1500 LAMORT-S</v>
      </c>
      <c r="F1500" s="31"/>
      <c r="G1500" s="159" t="s">
        <v>304</v>
      </c>
      <c r="H1500" s="59">
        <v>0.1</v>
      </c>
      <c r="I1500" s="31"/>
      <c r="J1500" s="31"/>
      <c r="K1500" s="31"/>
      <c r="L1500" s="31"/>
      <c r="M1500" s="31"/>
      <c r="N1500" s="31"/>
      <c r="O1500" s="31"/>
      <c r="P1500" s="31"/>
      <c r="R1500" s="31"/>
      <c r="S1500" s="73"/>
      <c r="T1500" s="73"/>
      <c r="U1500" s="73"/>
      <c r="V1500" s="73"/>
      <c r="W1500" s="73"/>
      <c r="X1500" s="73"/>
      <c r="Y1500" s="73"/>
      <c r="Z1500" s="73"/>
      <c r="AA1500" s="73"/>
      <c r="AB1500" s="73"/>
      <c r="AC1500" s="73"/>
      <c r="AD1500" s="73"/>
      <c r="AE1500" s="73"/>
      <c r="AF1500" s="73"/>
      <c r="AG1500" s="73"/>
      <c r="AH1500" s="73"/>
      <c r="AI1500" s="73"/>
      <c r="AJ1500" s="73"/>
      <c r="AK1500" s="73"/>
      <c r="AL1500" s="73"/>
      <c r="AM1500" s="73"/>
      <c r="AN1500" s="73"/>
      <c r="AO1500" s="73"/>
      <c r="AP1500" s="73"/>
      <c r="AQ1500" s="73"/>
      <c r="AR1500" s="73"/>
      <c r="AS1500" s="73"/>
      <c r="AT1500" s="73"/>
      <c r="AU1500" s="73"/>
      <c r="AV1500" s="73"/>
      <c r="AW1500" s="73"/>
      <c r="AX1500" s="73"/>
      <c r="AY1500" s="73"/>
      <c r="AZ1500" s="73"/>
      <c r="BA1500" s="73"/>
      <c r="BB1500" s="73"/>
      <c r="BC1500" s="73"/>
      <c r="BD1500" s="73"/>
      <c r="BE1500" s="73"/>
      <c r="BF1500" s="73"/>
      <c r="BG1500" s="73"/>
      <c r="BH1500" s="73"/>
      <c r="BI1500" s="73"/>
      <c r="BJ1500" s="73"/>
      <c r="BK1500" s="73"/>
      <c r="BL1500" s="73"/>
      <c r="BM1500" s="73"/>
      <c r="BN1500" s="73"/>
      <c r="BO1500" s="73"/>
      <c r="BP1500" s="73"/>
      <c r="BQ1500" s="73"/>
      <c r="BR1500" s="73"/>
      <c r="BS1500" s="73"/>
      <c r="BT1500" s="73"/>
      <c r="BU1500" s="73"/>
      <c r="BV1500" s="73"/>
      <c r="BW1500" s="73"/>
      <c r="BX1500" s="73"/>
      <c r="BY1500" s="73"/>
      <c r="BZ1500" s="73"/>
      <c r="CA1500" s="73"/>
      <c r="CB1500" s="73"/>
      <c r="CC1500" s="73"/>
      <c r="CD1500" s="73"/>
      <c r="CE1500" s="73"/>
      <c r="CF1500" s="73"/>
      <c r="CG1500" s="73"/>
      <c r="CH1500" s="73"/>
      <c r="CI1500" s="73"/>
      <c r="CJ1500" s="73"/>
      <c r="CK1500" s="73"/>
      <c r="CL1500" s="73"/>
      <c r="CN1500" s="31"/>
      <c r="CO1500" s="73"/>
      <c r="CP1500" s="73"/>
      <c r="CQ1500" s="73"/>
      <c r="CR1500" s="73"/>
      <c r="CS1500" s="73"/>
      <c r="CT1500" s="73"/>
      <c r="CU1500" s="73"/>
      <c r="CV1500" s="73"/>
      <c r="CW1500" s="73"/>
      <c r="CX1500" s="73"/>
      <c r="CY1500" s="73"/>
      <c r="CZ1500" s="73"/>
      <c r="DA1500" s="73"/>
      <c r="DB1500" s="73"/>
      <c r="DC1500" s="73"/>
      <c r="DD1500" s="73"/>
      <c r="DE1500" s="73"/>
      <c r="DF1500" s="73"/>
      <c r="DG1500" s="73"/>
      <c r="DH1500" s="73"/>
      <c r="DI1500" s="73"/>
      <c r="DJ1500" s="73"/>
      <c r="DK1500" s="73"/>
      <c r="DL1500" s="73"/>
    </row>
    <row r="1501" spans="1:116" x14ac:dyDescent="0.4">
      <c r="A1501" s="31"/>
      <c r="B1501" s="31"/>
      <c r="C1501" s="31"/>
      <c r="D1501" t="s">
        <v>770</v>
      </c>
      <c r="E1501" s="12" t="str">
        <f t="shared" si="1897"/>
        <v>1501 LAMORT-S</v>
      </c>
      <c r="F1501" s="31"/>
      <c r="G1501" s="159" t="s">
        <v>305</v>
      </c>
      <c r="H1501" s="59">
        <v>0.5</v>
      </c>
      <c r="I1501" s="31"/>
      <c r="J1501" s="31"/>
      <c r="K1501" s="31"/>
      <c r="L1501" s="31"/>
      <c r="M1501" s="31"/>
      <c r="N1501" s="31"/>
      <c r="O1501" s="31"/>
      <c r="P1501" s="31"/>
      <c r="R1501" s="31"/>
      <c r="S1501" s="73"/>
      <c r="T1501" s="73"/>
      <c r="U1501" s="73"/>
      <c r="V1501" s="73"/>
      <c r="W1501" s="73"/>
      <c r="X1501" s="73"/>
      <c r="Y1501" s="73"/>
      <c r="Z1501" s="73"/>
      <c r="AA1501" s="73"/>
      <c r="AB1501" s="73"/>
      <c r="AC1501" s="73"/>
      <c r="AD1501" s="73"/>
      <c r="AE1501" s="73"/>
      <c r="AF1501" s="73"/>
      <c r="AG1501" s="73"/>
      <c r="AH1501" s="73"/>
      <c r="AI1501" s="73"/>
      <c r="AJ1501" s="73"/>
      <c r="AK1501" s="73"/>
      <c r="AL1501" s="73"/>
      <c r="AM1501" s="73"/>
      <c r="AN1501" s="73"/>
      <c r="AO1501" s="73"/>
      <c r="AP1501" s="73"/>
      <c r="AQ1501" s="73"/>
      <c r="AR1501" s="73"/>
      <c r="AS1501" s="73"/>
      <c r="AT1501" s="73"/>
      <c r="AU1501" s="73"/>
      <c r="AV1501" s="73"/>
      <c r="AW1501" s="73"/>
      <c r="AX1501" s="73"/>
      <c r="AY1501" s="73"/>
      <c r="AZ1501" s="73"/>
      <c r="BA1501" s="73"/>
      <c r="BB1501" s="73"/>
      <c r="BC1501" s="73"/>
      <c r="BD1501" s="73"/>
      <c r="BE1501" s="73"/>
      <c r="BF1501" s="73"/>
      <c r="BG1501" s="73"/>
      <c r="BH1501" s="73"/>
      <c r="BI1501" s="73"/>
      <c r="BJ1501" s="73"/>
      <c r="BK1501" s="73"/>
      <c r="BL1501" s="73"/>
      <c r="BM1501" s="73"/>
      <c r="BN1501" s="73"/>
      <c r="BO1501" s="73"/>
      <c r="BP1501" s="73"/>
      <c r="BQ1501" s="73"/>
      <c r="BR1501" s="73"/>
      <c r="BS1501" s="73"/>
      <c r="BT1501" s="73"/>
      <c r="BU1501" s="73"/>
      <c r="BV1501" s="73"/>
      <c r="BW1501" s="73"/>
      <c r="BX1501" s="73"/>
      <c r="BY1501" s="73"/>
      <c r="BZ1501" s="73"/>
      <c r="CA1501" s="73"/>
      <c r="CB1501" s="73"/>
      <c r="CC1501" s="73"/>
      <c r="CD1501" s="73"/>
      <c r="CE1501" s="73"/>
      <c r="CF1501" s="73"/>
      <c r="CG1501" s="73"/>
      <c r="CH1501" s="73"/>
      <c r="CI1501" s="73"/>
      <c r="CJ1501" s="73"/>
      <c r="CK1501" s="73"/>
      <c r="CL1501" s="73"/>
      <c r="CN1501" s="31"/>
      <c r="CO1501" s="73"/>
      <c r="CP1501" s="73"/>
      <c r="CQ1501" s="73"/>
      <c r="CR1501" s="73"/>
      <c r="CS1501" s="73"/>
      <c r="CT1501" s="73"/>
      <c r="CU1501" s="73"/>
      <c r="CV1501" s="73"/>
      <c r="CW1501" s="73"/>
      <c r="CX1501" s="73"/>
      <c r="CY1501" s="73"/>
      <c r="CZ1501" s="73"/>
      <c r="DA1501" s="73"/>
      <c r="DB1501" s="73"/>
      <c r="DC1501" s="73"/>
      <c r="DD1501" s="73"/>
      <c r="DE1501" s="73"/>
      <c r="DF1501" s="73"/>
      <c r="DG1501" s="73"/>
      <c r="DH1501" s="73"/>
      <c r="DI1501" s="73"/>
      <c r="DJ1501" s="73"/>
      <c r="DK1501" s="73"/>
      <c r="DL1501" s="73"/>
    </row>
    <row r="1502" spans="1:116" x14ac:dyDescent="0.4">
      <c r="D1502" t="s">
        <v>770</v>
      </c>
      <c r="E1502" t="str">
        <f t="shared" si="1897"/>
        <v>1502 LAMORT-S</v>
      </c>
      <c r="F1502" s="292"/>
      <c r="G1502" s="160" t="s">
        <v>289</v>
      </c>
      <c r="H1502" s="91">
        <v>0</v>
      </c>
      <c r="I1502" s="31"/>
      <c r="J1502" s="31"/>
      <c r="K1502" s="31"/>
      <c r="L1502" s="31"/>
      <c r="M1502" s="31"/>
      <c r="N1502" s="31"/>
      <c r="O1502" s="31"/>
      <c r="P1502" s="31"/>
      <c r="R1502" s="31"/>
      <c r="S1502" s="73"/>
      <c r="T1502" s="73"/>
      <c r="U1502" s="73"/>
      <c r="V1502" s="73"/>
      <c r="W1502" s="73"/>
      <c r="X1502" s="73"/>
      <c r="Y1502" s="73"/>
      <c r="Z1502" s="73"/>
      <c r="AA1502" s="73"/>
      <c r="AB1502" s="73"/>
      <c r="AC1502" s="73"/>
      <c r="AD1502" s="73"/>
      <c r="AE1502" s="73"/>
      <c r="AF1502" s="73"/>
      <c r="AG1502" s="73"/>
      <c r="AH1502" s="73"/>
      <c r="AI1502" s="73"/>
      <c r="AJ1502" s="73"/>
      <c r="AK1502" s="73"/>
      <c r="AL1502" s="73"/>
      <c r="AM1502" s="73"/>
      <c r="AN1502" s="73"/>
      <c r="AO1502" s="73"/>
      <c r="AP1502" s="73"/>
      <c r="AQ1502" s="73"/>
      <c r="AR1502" s="73"/>
      <c r="AS1502" s="73"/>
      <c r="AT1502" s="73"/>
      <c r="AU1502" s="73"/>
      <c r="AV1502" s="73"/>
      <c r="AW1502" s="73"/>
      <c r="AX1502" s="73"/>
      <c r="AY1502" s="73"/>
      <c r="AZ1502" s="73"/>
      <c r="BA1502" s="73"/>
      <c r="BB1502" s="73"/>
      <c r="BC1502" s="73"/>
      <c r="BD1502" s="73"/>
      <c r="BE1502" s="73"/>
      <c r="BF1502" s="73"/>
      <c r="BG1502" s="73"/>
      <c r="BH1502" s="73"/>
      <c r="BI1502" s="73"/>
      <c r="BJ1502" s="73"/>
      <c r="BK1502" s="73"/>
      <c r="BL1502" s="73"/>
      <c r="BM1502" s="73"/>
      <c r="BN1502" s="73"/>
      <c r="BO1502" s="73"/>
      <c r="BP1502" s="73"/>
      <c r="BQ1502" s="73"/>
      <c r="BR1502" s="73"/>
      <c r="BS1502" s="73"/>
      <c r="BT1502" s="73"/>
      <c r="BU1502" s="73"/>
      <c r="BV1502" s="73"/>
      <c r="BW1502" s="73"/>
      <c r="BX1502" s="73"/>
      <c r="BY1502" s="73"/>
      <c r="BZ1502" s="73"/>
      <c r="CA1502" s="73"/>
      <c r="CB1502" s="73"/>
      <c r="CC1502" s="73"/>
      <c r="CD1502" s="73"/>
      <c r="CE1502" s="73"/>
      <c r="CF1502" s="73"/>
      <c r="CG1502" s="73"/>
      <c r="CH1502" s="73"/>
      <c r="CI1502" s="73"/>
      <c r="CJ1502" s="73"/>
      <c r="CK1502" s="73"/>
      <c r="CL1502" s="73"/>
      <c r="CN1502" s="31"/>
      <c r="CO1502" s="73"/>
      <c r="CP1502" s="73"/>
      <c r="CQ1502" s="73"/>
      <c r="CR1502" s="73"/>
      <c r="CS1502" s="73"/>
      <c r="CT1502" s="73"/>
      <c r="CU1502" s="73"/>
      <c r="CV1502" s="73"/>
      <c r="CW1502" s="73"/>
      <c r="CX1502" s="73"/>
      <c r="CY1502" s="73"/>
      <c r="CZ1502" s="73"/>
      <c r="DA1502" s="73"/>
      <c r="DB1502" s="73"/>
      <c r="DC1502" s="73"/>
      <c r="DD1502" s="73"/>
      <c r="DE1502" s="73"/>
      <c r="DF1502" s="73"/>
      <c r="DG1502" s="73"/>
      <c r="DH1502" s="73"/>
      <c r="DI1502" s="73"/>
      <c r="DJ1502" s="73"/>
      <c r="DK1502" s="73"/>
      <c r="DL1502" s="73"/>
    </row>
    <row r="1503" spans="1:116" x14ac:dyDescent="0.4">
      <c r="D1503" t="s">
        <v>770</v>
      </c>
      <c r="E1503" t="str">
        <f t="shared" si="1897"/>
        <v>1503 LAMORT-S</v>
      </c>
      <c r="F1503" s="292"/>
      <c r="G1503" s="127"/>
      <c r="H1503" s="31"/>
      <c r="I1503" s="31"/>
      <c r="J1503" s="31"/>
      <c r="K1503" s="31"/>
      <c r="L1503" s="31"/>
      <c r="M1503" s="31"/>
      <c r="N1503" s="31"/>
      <c r="O1503" s="31"/>
      <c r="P1503" s="31"/>
      <c r="R1503" s="31"/>
      <c r="S1503" s="73"/>
      <c r="T1503" s="73"/>
      <c r="U1503" s="73"/>
      <c r="V1503" s="73"/>
      <c r="W1503" s="73"/>
      <c r="X1503" s="73"/>
      <c r="Y1503" s="73"/>
      <c r="Z1503" s="73"/>
      <c r="AA1503" s="73"/>
      <c r="AB1503" s="73"/>
      <c r="AC1503" s="73"/>
      <c r="AD1503" s="73"/>
      <c r="AE1503" s="73"/>
      <c r="AF1503" s="73"/>
      <c r="AG1503" s="73"/>
      <c r="AH1503" s="73"/>
      <c r="AI1503" s="73"/>
      <c r="AJ1503" s="73"/>
      <c r="AK1503" s="73"/>
      <c r="AL1503" s="73"/>
      <c r="AM1503" s="73"/>
      <c r="AN1503" s="73"/>
      <c r="AO1503" s="73"/>
      <c r="AP1503" s="73"/>
      <c r="AQ1503" s="73"/>
      <c r="AR1503" s="73"/>
      <c r="AS1503" s="73"/>
      <c r="AT1503" s="73"/>
      <c r="AU1503" s="73"/>
      <c r="AV1503" s="73"/>
      <c r="AW1503" s="73"/>
      <c r="AX1503" s="73"/>
      <c r="AY1503" s="73"/>
      <c r="AZ1503" s="73"/>
      <c r="BA1503" s="73"/>
      <c r="BB1503" s="73"/>
      <c r="BC1503" s="73"/>
      <c r="BD1503" s="73"/>
      <c r="BE1503" s="73"/>
      <c r="BF1503" s="73"/>
      <c r="BG1503" s="73"/>
      <c r="BH1503" s="73"/>
      <c r="BI1503" s="73"/>
      <c r="BJ1503" s="73"/>
      <c r="BK1503" s="73"/>
      <c r="BL1503" s="73"/>
      <c r="BM1503" s="73"/>
      <c r="BN1503" s="73"/>
      <c r="BO1503" s="73"/>
      <c r="BP1503" s="73"/>
      <c r="BQ1503" s="73"/>
      <c r="BR1503" s="73"/>
      <c r="BS1503" s="73"/>
      <c r="BT1503" s="73"/>
      <c r="BU1503" s="73"/>
      <c r="BV1503" s="73"/>
      <c r="BW1503" s="73"/>
      <c r="BX1503" s="73"/>
      <c r="BY1503" s="73"/>
      <c r="BZ1503" s="73"/>
      <c r="CA1503" s="73"/>
      <c r="CB1503" s="73"/>
      <c r="CC1503" s="73"/>
      <c r="CD1503" s="73"/>
      <c r="CE1503" s="73"/>
      <c r="CF1503" s="73"/>
      <c r="CG1503" s="73"/>
      <c r="CH1503" s="73"/>
      <c r="CI1503" s="73"/>
      <c r="CJ1503" s="73"/>
      <c r="CK1503" s="73"/>
      <c r="CL1503" s="73"/>
      <c r="CN1503" s="31"/>
      <c r="CO1503" s="73"/>
      <c r="CP1503" s="73"/>
      <c r="CQ1503" s="73"/>
      <c r="CR1503" s="73"/>
      <c r="CS1503" s="73"/>
      <c r="CT1503" s="73"/>
      <c r="CU1503" s="73"/>
      <c r="CV1503" s="73"/>
      <c r="CW1503" s="73"/>
      <c r="CX1503" s="73"/>
      <c r="CY1503" s="73"/>
      <c r="CZ1503" s="73"/>
      <c r="DA1503" s="73"/>
      <c r="DB1503" s="73"/>
      <c r="DC1503" s="73"/>
      <c r="DD1503" s="73"/>
      <c r="DE1503" s="73"/>
      <c r="DF1503" s="73"/>
      <c r="DG1503" s="73"/>
      <c r="DH1503" s="73"/>
      <c r="DI1503" s="73"/>
      <c r="DJ1503" s="73"/>
      <c r="DK1503" s="73"/>
      <c r="DL1503" s="73"/>
    </row>
    <row r="1504" spans="1:116" x14ac:dyDescent="0.4">
      <c r="D1504" t="s">
        <v>770</v>
      </c>
      <c r="E1504" t="str">
        <f t="shared" si="1897"/>
        <v>1504 LAMORT-S</v>
      </c>
      <c r="G1504" s="95" t="s">
        <v>290</v>
      </c>
      <c r="R1504" s="92"/>
      <c r="S1504" s="154"/>
      <c r="T1504" s="154"/>
      <c r="U1504" s="154"/>
      <c r="V1504" s="154"/>
      <c r="W1504" s="154"/>
      <c r="X1504" s="154"/>
      <c r="Y1504" s="154"/>
      <c r="Z1504" s="154"/>
      <c r="AA1504" s="154"/>
      <c r="AB1504" s="154"/>
      <c r="AC1504" s="154"/>
      <c r="AD1504" s="154"/>
      <c r="AE1504" s="154"/>
      <c r="AF1504" s="154"/>
      <c r="AG1504" s="154"/>
      <c r="AH1504" s="154"/>
      <c r="AI1504" s="154"/>
      <c r="AJ1504" s="154"/>
      <c r="AK1504" s="154"/>
      <c r="AL1504" s="154"/>
      <c r="AM1504" s="154"/>
      <c r="AN1504" s="154"/>
      <c r="AO1504" s="154"/>
      <c r="AP1504" s="154"/>
      <c r="AQ1504" s="154"/>
      <c r="AR1504" s="154"/>
      <c r="AS1504" s="154"/>
      <c r="AT1504" s="154"/>
      <c r="AU1504" s="154"/>
      <c r="AV1504" s="154"/>
      <c r="AW1504" s="154"/>
      <c r="AX1504" s="154"/>
      <c r="AY1504" s="154"/>
      <c r="AZ1504" s="154"/>
      <c r="BA1504" s="154"/>
      <c r="BB1504" s="154"/>
      <c r="BC1504" s="154"/>
      <c r="BD1504" s="154"/>
      <c r="BE1504" s="154"/>
      <c r="BF1504" s="154"/>
      <c r="BG1504" s="154"/>
      <c r="BH1504" s="154"/>
      <c r="BI1504" s="154"/>
      <c r="BJ1504" s="154"/>
      <c r="BK1504" s="154"/>
      <c r="BL1504" s="154"/>
      <c r="BM1504" s="154"/>
      <c r="BN1504" s="154"/>
      <c r="BO1504" s="154"/>
      <c r="BP1504" s="154"/>
      <c r="BQ1504" s="154"/>
      <c r="BR1504" s="154"/>
      <c r="BS1504" s="154"/>
      <c r="BT1504" s="154"/>
      <c r="BU1504" s="154"/>
      <c r="BV1504" s="154"/>
      <c r="BW1504" s="154"/>
      <c r="BX1504" s="154"/>
      <c r="BY1504" s="154"/>
      <c r="BZ1504" s="154"/>
      <c r="CA1504" s="154"/>
      <c r="CB1504" s="154"/>
      <c r="CC1504" s="154"/>
      <c r="CD1504" s="154"/>
      <c r="CE1504" s="154"/>
      <c r="CF1504" s="154"/>
      <c r="CG1504" s="154"/>
      <c r="CH1504" s="154"/>
      <c r="CI1504" s="154"/>
      <c r="CJ1504" s="154"/>
      <c r="CK1504" s="154"/>
      <c r="CL1504" s="154"/>
      <c r="CO1504" s="154"/>
      <c r="CP1504" s="154"/>
      <c r="CQ1504" s="154"/>
      <c r="CR1504" s="154"/>
      <c r="CS1504" s="154"/>
      <c r="CT1504" s="154"/>
      <c r="CU1504" s="154"/>
      <c r="CV1504" s="154"/>
      <c r="CW1504" s="154"/>
      <c r="CX1504" s="154"/>
      <c r="CY1504" s="154"/>
      <c r="CZ1504" s="154"/>
      <c r="DA1504" s="154"/>
      <c r="DB1504" s="154"/>
      <c r="DC1504" s="154"/>
      <c r="DD1504" s="154"/>
      <c r="DE1504" s="154"/>
      <c r="DF1504" s="154"/>
      <c r="DG1504" s="154"/>
      <c r="DH1504" s="154"/>
      <c r="DI1504" s="154"/>
      <c r="DJ1504" s="154"/>
      <c r="DK1504" s="154"/>
      <c r="DL1504" s="154"/>
    </row>
    <row r="1505" spans="1:116" x14ac:dyDescent="0.4">
      <c r="D1505" t="s">
        <v>770</v>
      </c>
      <c r="E1505" t="str">
        <f t="shared" si="1897"/>
        <v>1505 LAMORT-S</v>
      </c>
      <c r="G1505" s="158" t="s">
        <v>289</v>
      </c>
      <c r="K1505" s="24">
        <f ca="1">SUMIF($4:$4,K$2,1505:1505)</f>
        <v>2410371.7343070023</v>
      </c>
      <c r="L1505" s="24">
        <f ca="1">SUMIF($4:$4,L$2,1505:1505)</f>
        <v>1817076.3391021655</v>
      </c>
      <c r="M1505" s="24">
        <f ca="1">SUMIF($4:$4,M$2,1505:1505)</f>
        <v>1280465.3505646121</v>
      </c>
      <c r="N1505" s="24">
        <f ca="1">SUMIF($4:$4,N$2,1505:1505)</f>
        <v>795123.04832099844</v>
      </c>
      <c r="O1505" s="24">
        <f ca="1">SUMIF($4:$4,O$2,1505:1505)</f>
        <v>356151.13872759964</v>
      </c>
      <c r="P1505" s="24">
        <f ca="1">SUMIF($4:$4,P$2,1505:1505)</f>
        <v>-40880.680920696119</v>
      </c>
      <c r="R1505"/>
      <c r="S1505" s="80">
        <f>H1502</f>
        <v>0</v>
      </c>
      <c r="T1505" s="62">
        <f t="shared" ref="T1505:AY1507" ca="1" si="1899">S1510</f>
        <v>451875.38971832854</v>
      </c>
      <c r="U1505" s="62">
        <f t="shared" ca="1" si="1899"/>
        <v>856027.20757399953</v>
      </c>
      <c r="V1505" s="62">
        <f t="shared" ca="1" si="1899"/>
        <v>1212853.1499992018</v>
      </c>
      <c r="W1505" s="62">
        <f t="shared" ca="1" si="1899"/>
        <v>1522747.5992891891</v>
      </c>
      <c r="X1505" s="62">
        <f t="shared" ca="1" si="1899"/>
        <v>1786101.6512200886</v>
      </c>
      <c r="Y1505" s="62">
        <f t="shared" ca="1" si="1899"/>
        <v>2003303.1424365591</v>
      </c>
      <c r="Z1505" s="62">
        <f t="shared" ca="1" si="1899"/>
        <v>2174736.6776112206</v>
      </c>
      <c r="AA1505" s="62">
        <f t="shared" ca="1" si="1899"/>
        <v>2300783.6563777551</v>
      </c>
      <c r="AB1505" s="62">
        <f t="shared" ca="1" si="1899"/>
        <v>2381822.3000395643</v>
      </c>
      <c r="AC1505" s="62">
        <f t="shared" ca="1" si="1899"/>
        <v>2418227.6780558536</v>
      </c>
      <c r="AD1505" s="62">
        <f t="shared" ca="1" si="1899"/>
        <v>2410371.7343070023</v>
      </c>
      <c r="AE1505" s="62">
        <f t="shared" ca="1" si="1899"/>
        <v>2358623.3131410531</v>
      </c>
      <c r="AF1505" s="62">
        <f t="shared" ca="1" si="1899"/>
        <v>2307306.1288181534</v>
      </c>
      <c r="AG1505" s="62">
        <f t="shared" ca="1" si="1899"/>
        <v>2256416.5876979446</v>
      </c>
      <c r="AH1505" s="62">
        <f t="shared" ca="1" si="1899"/>
        <v>2205951.1260870709</v>
      </c>
      <c r="AI1505" s="62">
        <f t="shared" ca="1" si="1899"/>
        <v>2155906.2099896213</v>
      </c>
      <c r="AJ1505" s="62">
        <f t="shared" ca="1" si="1899"/>
        <v>2106278.3348596506</v>
      </c>
      <c r="AK1505" s="62">
        <f t="shared" ca="1" si="1899"/>
        <v>2057064.0253557628</v>
      </c>
      <c r="AL1505" s="62">
        <f t="shared" ca="1" si="1899"/>
        <v>2008259.8350977406</v>
      </c>
      <c r="AM1505" s="62">
        <f t="shared" ca="1" si="1899"/>
        <v>1959862.346425202</v>
      </c>
      <c r="AN1505" s="62">
        <f t="shared" ca="1" si="1899"/>
        <v>1911868.170158268</v>
      </c>
      <c r="AO1505" s="62">
        <f t="shared" ca="1" si="1899"/>
        <v>1864273.9453602249</v>
      </c>
      <c r="AP1505" s="62">
        <f t="shared" ca="1" si="1899"/>
        <v>1817076.3391021655</v>
      </c>
      <c r="AQ1505" s="62">
        <f t="shared" ca="1" si="1899"/>
        <v>1770272.0462295902</v>
      </c>
      <c r="AR1505" s="62">
        <f t="shared" ca="1" si="1899"/>
        <v>1723857.7891309527</v>
      </c>
      <c r="AS1505" s="62">
        <f t="shared" ca="1" si="1899"/>
        <v>1677830.3175081373</v>
      </c>
      <c r="AT1505" s="62">
        <f t="shared" ca="1" si="1899"/>
        <v>1632186.4081488454</v>
      </c>
      <c r="AU1505" s="62">
        <f t="shared" ca="1" si="1899"/>
        <v>1586922.8647008808</v>
      </c>
      <c r="AV1505" s="62">
        <f t="shared" ca="1" si="1899"/>
        <v>1542036.5174483159</v>
      </c>
      <c r="AW1505" s="62">
        <f t="shared" ca="1" si="1899"/>
        <v>1497524.2230895224</v>
      </c>
      <c r="AX1505" s="62">
        <f t="shared" ca="1" si="1899"/>
        <v>1453382.8645170522</v>
      </c>
      <c r="AY1505" s="62">
        <f t="shared" ca="1" si="1899"/>
        <v>1409609.3505993527</v>
      </c>
      <c r="AZ1505" s="62">
        <f t="shared" ref="AZ1505:CE1507" ca="1" si="1900">AY1510</f>
        <v>1366200.6159643007</v>
      </c>
      <c r="BA1505" s="62">
        <f t="shared" ca="1" si="1900"/>
        <v>1323153.6207845407</v>
      </c>
      <c r="BB1505" s="62">
        <f t="shared" ca="1" si="1900"/>
        <v>1280465.3505646121</v>
      </c>
      <c r="BC1505" s="62">
        <f t="shared" ca="1" si="1900"/>
        <v>1238132.8159298496</v>
      </c>
      <c r="BD1505" s="62">
        <f t="shared" ca="1" si="1900"/>
        <v>1196153.0524170434</v>
      </c>
      <c r="BE1505" s="62">
        <f t="shared" ca="1" si="1900"/>
        <v>1154523.1202668438</v>
      </c>
      <c r="BF1505" s="62">
        <f t="shared" ca="1" si="1900"/>
        <v>1113240.104217896</v>
      </c>
      <c r="BG1505" s="62">
        <f t="shared" ca="1" si="1900"/>
        <v>1072301.1133026895</v>
      </c>
      <c r="BH1505" s="62">
        <f t="shared" ca="1" si="1900"/>
        <v>1031703.2806451096</v>
      </c>
      <c r="BI1505" s="62">
        <f t="shared" ca="1" si="1900"/>
        <v>991443.76325967617</v>
      </c>
      <c r="BJ1505" s="62">
        <f t="shared" ca="1" si="1900"/>
        <v>951519.74185245472</v>
      </c>
      <c r="BK1505" s="62">
        <f t="shared" ca="1" si="1900"/>
        <v>911928.42062362679</v>
      </c>
      <c r="BL1505" s="62">
        <f t="shared" ca="1" si="1900"/>
        <v>872667.02707170579</v>
      </c>
      <c r="BM1505" s="62">
        <f t="shared" ca="1" si="1900"/>
        <v>833732.81179938407</v>
      </c>
      <c r="BN1505" s="62">
        <f t="shared" ca="1" si="1900"/>
        <v>795123.04832099844</v>
      </c>
      <c r="BO1505" s="62">
        <f t="shared" ca="1" si="1900"/>
        <v>756835.03287159931</v>
      </c>
      <c r="BP1505" s="62">
        <f t="shared" ca="1" si="1900"/>
        <v>718866.08421761182</v>
      </c>
      <c r="BQ1505" s="62">
        <f t="shared" ca="1" si="1900"/>
        <v>681213.5434690743</v>
      </c>
      <c r="BR1505" s="62">
        <f t="shared" ca="1" si="1900"/>
        <v>643874.77389344119</v>
      </c>
      <c r="BS1505" s="62">
        <f t="shared" ca="1" si="1900"/>
        <v>606847.16073093843</v>
      </c>
      <c r="BT1505" s="62">
        <f t="shared" ca="1" si="1900"/>
        <v>570128.11101145647</v>
      </c>
      <c r="BU1505" s="62">
        <f t="shared" ca="1" si="1900"/>
        <v>533715.0533729702</v>
      </c>
      <c r="BV1505" s="62">
        <f t="shared" ca="1" si="1900"/>
        <v>497605.43788147136</v>
      </c>
      <c r="BW1505" s="62">
        <f t="shared" ca="1" si="1900"/>
        <v>461796.73585240159</v>
      </c>
      <c r="BX1505" s="62">
        <f t="shared" ca="1" si="1900"/>
        <v>426286.43967357406</v>
      </c>
      <c r="BY1505" s="62">
        <f t="shared" ca="1" si="1900"/>
        <v>391072.06262957014</v>
      </c>
      <c r="BZ1505" s="62">
        <f t="shared" ca="1" si="1900"/>
        <v>356151.13872759964</v>
      </c>
      <c r="CA1505" s="62">
        <f t="shared" ca="1" si="1900"/>
        <v>321521.22252481221</v>
      </c>
      <c r="CB1505" s="62">
        <f t="shared" ca="1" si="1900"/>
        <v>287179.88895704795</v>
      </c>
      <c r="CC1505" s="62">
        <f t="shared" ca="1" si="1900"/>
        <v>253124.73316901503</v>
      </c>
      <c r="CD1505" s="62">
        <f t="shared" ca="1" si="1900"/>
        <v>219353.37034588249</v>
      </c>
      <c r="CE1505" s="62">
        <f t="shared" ca="1" si="1900"/>
        <v>185863.43554627604</v>
      </c>
      <c r="CF1505" s="62">
        <f t="shared" ref="CF1505:CL1507" ca="1" si="1901">CE1510</f>
        <v>152652.58353666624</v>
      </c>
      <c r="CG1505" s="62">
        <f t="shared" ca="1" si="1901"/>
        <v>119718.48862713657</v>
      </c>
      <c r="CH1505" s="62">
        <f t="shared" ca="1" si="1901"/>
        <v>87058.844508519629</v>
      </c>
      <c r="CI1505" s="62">
        <f t="shared" ca="1" si="1901"/>
        <v>54671.364090891206</v>
      </c>
      <c r="CJ1505" s="62">
        <f t="shared" ca="1" si="1901"/>
        <v>22553.779343409697</v>
      </c>
      <c r="CK1505" s="62">
        <f t="shared" ca="1" si="1901"/>
        <v>-9296.1588645095471</v>
      </c>
      <c r="CL1505" s="62">
        <f t="shared" ca="1" si="1901"/>
        <v>-40880.680920696119</v>
      </c>
      <c r="CO1505" s="62">
        <f t="shared" ref="CO1505:DL1507" si="1902">CN1510</f>
        <v>0</v>
      </c>
      <c r="CP1505" s="62">
        <f t="shared" ca="1" si="1902"/>
        <v>-43957.943615004799</v>
      </c>
      <c r="CQ1505" s="62">
        <f t="shared" ca="1" si="1902"/>
        <v>-45056.892205379918</v>
      </c>
      <c r="CR1505" s="62">
        <f t="shared" ca="1" si="1902"/>
        <v>-46183.314510514414</v>
      </c>
      <c r="CS1505" s="62">
        <f t="shared" ca="1" si="1902"/>
        <v>-47337.897373277272</v>
      </c>
      <c r="CT1505" s="62">
        <f t="shared" ca="1" si="1902"/>
        <v>-48521.344807609203</v>
      </c>
      <c r="CU1505" s="62">
        <f t="shared" ca="1" si="1902"/>
        <v>-49734.378427799435</v>
      </c>
      <c r="CV1505" s="62">
        <f t="shared" ca="1" si="1902"/>
        <v>-50977.737888494419</v>
      </c>
      <c r="CW1505" s="62">
        <f t="shared" ca="1" si="1902"/>
        <v>-52252.18133570678</v>
      </c>
      <c r="CX1505" s="62">
        <f t="shared" ca="1" si="1902"/>
        <v>-53558.485869099452</v>
      </c>
      <c r="CY1505" s="62">
        <f t="shared" ca="1" si="1902"/>
        <v>-54897.448015826936</v>
      </c>
      <c r="CZ1505" s="62">
        <f t="shared" ca="1" si="1902"/>
        <v>-55354.926749292157</v>
      </c>
      <c r="DA1505" s="62">
        <f t="shared" ca="1" si="1902"/>
        <v>-56738.799918024459</v>
      </c>
      <c r="DB1505" s="62">
        <f t="shared" ca="1" si="1902"/>
        <v>-58157.26991597507</v>
      </c>
      <c r="DC1505" s="62">
        <f t="shared" ca="1" si="1902"/>
        <v>-59611.201663874446</v>
      </c>
      <c r="DD1505" s="62">
        <f t="shared" ca="1" si="1902"/>
        <v>-61101.481705471306</v>
      </c>
      <c r="DE1505" s="62">
        <f t="shared" ca="1" si="1902"/>
        <v>-62629.018748108087</v>
      </c>
      <c r="DF1505" s="62">
        <f t="shared" ca="1" si="1902"/>
        <v>-64194.744216810788</v>
      </c>
      <c r="DG1505" s="62">
        <f t="shared" ca="1" si="1902"/>
        <v>-65799.612822231051</v>
      </c>
      <c r="DH1505" s="62">
        <f t="shared" ca="1" si="1902"/>
        <v>-67444.603142786829</v>
      </c>
      <c r="DI1505" s="62">
        <f t="shared" ca="1" si="1902"/>
        <v>-69130.718221356496</v>
      </c>
      <c r="DJ1505" s="62">
        <f t="shared" ca="1" si="1902"/>
        <v>-70858.986176890408</v>
      </c>
      <c r="DK1505" s="62">
        <f t="shared" ca="1" si="1902"/>
        <v>-72630.460831312666</v>
      </c>
      <c r="DL1505" s="62">
        <f t="shared" ca="1" si="1902"/>
        <v>-74446.222352095487</v>
      </c>
    </row>
    <row r="1506" spans="1:116" x14ac:dyDescent="0.4">
      <c r="D1506" t="s">
        <v>770</v>
      </c>
      <c r="E1506" t="str">
        <f t="shared" si="1897"/>
        <v>1506 LAMORT-S</v>
      </c>
      <c r="G1506" s="158" t="str">
        <f>"New loans originated - "&amp;SUBSTITUTE(G1496,":","")</f>
        <v>New loans originated - Volume driven amortizing loan - no defaults</v>
      </c>
      <c r="K1506" s="24">
        <f ca="1">SUMIF($4:$4,K$2,1506:1506)</f>
        <v>500000</v>
      </c>
      <c r="L1506" s="24">
        <f ca="1">SUMIF($4:$4,L$2,1506:1506)</f>
        <v>500000</v>
      </c>
      <c r="M1506" s="24">
        <f ca="1">SUMIF($4:$4,M$2,1506:1506)</f>
        <v>500000</v>
      </c>
      <c r="N1506" s="24">
        <f ca="1">SUMIF($4:$4,N$2,1506:1506)</f>
        <v>500000</v>
      </c>
      <c r="O1506" s="24">
        <f ca="1">SUMIF($4:$4,O$2,1506:1506)</f>
        <v>500000</v>
      </c>
      <c r="P1506" s="24">
        <f ca="1">SUMIF($4:$4,P$2,1506:1506)</f>
        <v>500000</v>
      </c>
      <c r="R1506"/>
      <c r="S1506" s="80" cm="1">
        <f t="array" aca="1" ref="S1506" ca="1">S1507*INDIRECT(S1491)</f>
        <v>500000</v>
      </c>
      <c r="T1506" s="80" cm="1">
        <f t="array" aca="1" ref="T1506" ca="1">T1507*INDIRECT(T1491)</f>
        <v>500000</v>
      </c>
      <c r="U1506" s="80" cm="1">
        <f t="array" aca="1" ref="U1506" ca="1">U1507*INDIRECT(U1491)</f>
        <v>500000</v>
      </c>
      <c r="V1506" s="80" cm="1">
        <f t="array" aca="1" ref="V1506" ca="1">V1507*INDIRECT(V1491)</f>
        <v>500000</v>
      </c>
      <c r="W1506" s="80" cm="1">
        <f t="array" aca="1" ref="W1506" ca="1">W1507*INDIRECT(W1491)</f>
        <v>500000</v>
      </c>
      <c r="X1506" s="80" cm="1">
        <f t="array" aca="1" ref="X1506" ca="1">X1507*INDIRECT(X1491)</f>
        <v>500000</v>
      </c>
      <c r="Y1506" s="80" cm="1">
        <f t="array" aca="1" ref="Y1506" ca="1">Y1507*INDIRECT(Y1491)</f>
        <v>500000</v>
      </c>
      <c r="Z1506" s="80" cm="1">
        <f t="array" aca="1" ref="Z1506" ca="1">Z1507*INDIRECT(Z1491)</f>
        <v>500000</v>
      </c>
      <c r="AA1506" s="80" cm="1">
        <f t="array" aca="1" ref="AA1506" ca="1">AA1507*INDIRECT(AA1491)</f>
        <v>500000</v>
      </c>
      <c r="AB1506" s="80" cm="1">
        <f t="array" aca="1" ref="AB1506" ca="1">AB1507*INDIRECT(AB1491)</f>
        <v>500000</v>
      </c>
      <c r="AC1506" s="80" cm="1">
        <f t="array" aca="1" ref="AC1506" ca="1">AC1507*INDIRECT(AC1491)</f>
        <v>500000</v>
      </c>
      <c r="AD1506" s="80" cm="1">
        <f t="array" aca="1" ref="AD1506" ca="1">AD1507*INDIRECT(AD1491)</f>
        <v>500000</v>
      </c>
      <c r="AE1506" s="80" cm="1">
        <f t="array" aca="1" ref="AE1506" ca="1">AE1507*INDIRECT(AE1491)</f>
        <v>500000</v>
      </c>
      <c r="AF1506" s="80" cm="1">
        <f t="array" aca="1" ref="AF1506" ca="1">AF1507*INDIRECT(AF1491)</f>
        <v>500000</v>
      </c>
      <c r="AG1506" s="80" cm="1">
        <f t="array" aca="1" ref="AG1506" ca="1">AG1507*INDIRECT(AG1491)</f>
        <v>500000</v>
      </c>
      <c r="AH1506" s="80" cm="1">
        <f t="array" aca="1" ref="AH1506" ca="1">AH1507*INDIRECT(AH1491)</f>
        <v>500000</v>
      </c>
      <c r="AI1506" s="80" cm="1">
        <f t="array" aca="1" ref="AI1506" ca="1">AI1507*INDIRECT(AI1491)</f>
        <v>500000</v>
      </c>
      <c r="AJ1506" s="80" cm="1">
        <f t="array" aca="1" ref="AJ1506" ca="1">AJ1507*INDIRECT(AJ1491)</f>
        <v>500000</v>
      </c>
      <c r="AK1506" s="80" cm="1">
        <f t="array" aca="1" ref="AK1506" ca="1">AK1507*INDIRECT(AK1491)</f>
        <v>500000</v>
      </c>
      <c r="AL1506" s="80" cm="1">
        <f t="array" aca="1" ref="AL1506" ca="1">AL1507*INDIRECT(AL1491)</f>
        <v>500000</v>
      </c>
      <c r="AM1506" s="80" cm="1">
        <f t="array" aca="1" ref="AM1506" ca="1">AM1507*INDIRECT(AM1491)</f>
        <v>500000</v>
      </c>
      <c r="AN1506" s="80" cm="1">
        <f t="array" aca="1" ref="AN1506" ca="1">AN1507*INDIRECT(AN1491)</f>
        <v>500000</v>
      </c>
      <c r="AO1506" s="80" cm="1">
        <f t="array" aca="1" ref="AO1506" ca="1">AO1507*INDIRECT(AO1491)</f>
        <v>500000</v>
      </c>
      <c r="AP1506" s="80" cm="1">
        <f t="array" aca="1" ref="AP1506" ca="1">AP1507*INDIRECT(AP1491)</f>
        <v>500000</v>
      </c>
      <c r="AQ1506" s="80" cm="1">
        <f t="array" aca="1" ref="AQ1506" ca="1">AQ1507*INDIRECT(AQ1491)</f>
        <v>500000</v>
      </c>
      <c r="AR1506" s="80" cm="1">
        <f t="array" aca="1" ref="AR1506" ca="1">AR1507*INDIRECT(AR1491)</f>
        <v>500000</v>
      </c>
      <c r="AS1506" s="80" cm="1">
        <f t="array" aca="1" ref="AS1506" ca="1">AS1507*INDIRECT(AS1491)</f>
        <v>500000</v>
      </c>
      <c r="AT1506" s="80" cm="1">
        <f t="array" aca="1" ref="AT1506" ca="1">AT1507*INDIRECT(AT1491)</f>
        <v>500000</v>
      </c>
      <c r="AU1506" s="80" cm="1">
        <f t="array" aca="1" ref="AU1506" ca="1">AU1507*INDIRECT(AU1491)</f>
        <v>500000</v>
      </c>
      <c r="AV1506" s="80" cm="1">
        <f t="array" aca="1" ref="AV1506" ca="1">AV1507*INDIRECT(AV1491)</f>
        <v>500000</v>
      </c>
      <c r="AW1506" s="80" cm="1">
        <f t="array" aca="1" ref="AW1506" ca="1">AW1507*INDIRECT(AW1491)</f>
        <v>500000</v>
      </c>
      <c r="AX1506" s="80" cm="1">
        <f t="array" aca="1" ref="AX1506" ca="1">AX1507*INDIRECT(AX1491)</f>
        <v>500000</v>
      </c>
      <c r="AY1506" s="80" cm="1">
        <f t="array" aca="1" ref="AY1506" ca="1">AY1507*INDIRECT(AY1491)</f>
        <v>500000</v>
      </c>
      <c r="AZ1506" s="80" cm="1">
        <f t="array" aca="1" ref="AZ1506" ca="1">AZ1507*INDIRECT(AZ1491)</f>
        <v>500000</v>
      </c>
      <c r="BA1506" s="80" cm="1">
        <f t="array" aca="1" ref="BA1506" ca="1">BA1507*INDIRECT(BA1491)</f>
        <v>500000</v>
      </c>
      <c r="BB1506" s="80" cm="1">
        <f t="array" aca="1" ref="BB1506" ca="1">BB1507*INDIRECT(BB1491)</f>
        <v>500000</v>
      </c>
      <c r="BC1506" s="80" cm="1">
        <f t="array" aca="1" ref="BC1506" ca="1">BC1507*INDIRECT(BC1491)</f>
        <v>500000</v>
      </c>
      <c r="BD1506" s="80" cm="1">
        <f t="array" aca="1" ref="BD1506" ca="1">BD1507*INDIRECT(BD1491)</f>
        <v>500000</v>
      </c>
      <c r="BE1506" s="80" cm="1">
        <f t="array" aca="1" ref="BE1506" ca="1">BE1507*INDIRECT(BE1491)</f>
        <v>500000</v>
      </c>
      <c r="BF1506" s="80" cm="1">
        <f t="array" aca="1" ref="BF1506" ca="1">BF1507*INDIRECT(BF1491)</f>
        <v>500000</v>
      </c>
      <c r="BG1506" s="80" cm="1">
        <f t="array" aca="1" ref="BG1506" ca="1">BG1507*INDIRECT(BG1491)</f>
        <v>500000</v>
      </c>
      <c r="BH1506" s="80" cm="1">
        <f t="array" aca="1" ref="BH1506" ca="1">BH1507*INDIRECT(BH1491)</f>
        <v>500000</v>
      </c>
      <c r="BI1506" s="80" cm="1">
        <f t="array" aca="1" ref="BI1506" ca="1">BI1507*INDIRECT(BI1491)</f>
        <v>500000</v>
      </c>
      <c r="BJ1506" s="80" cm="1">
        <f t="array" aca="1" ref="BJ1506" ca="1">BJ1507*INDIRECT(BJ1491)</f>
        <v>500000</v>
      </c>
      <c r="BK1506" s="80" cm="1">
        <f t="array" aca="1" ref="BK1506" ca="1">BK1507*INDIRECT(BK1491)</f>
        <v>500000</v>
      </c>
      <c r="BL1506" s="80" cm="1">
        <f t="array" aca="1" ref="BL1506" ca="1">BL1507*INDIRECT(BL1491)</f>
        <v>500000</v>
      </c>
      <c r="BM1506" s="80" cm="1">
        <f t="array" aca="1" ref="BM1506" ca="1">BM1507*INDIRECT(BM1491)</f>
        <v>500000</v>
      </c>
      <c r="BN1506" s="80" cm="1">
        <f t="array" aca="1" ref="BN1506" ca="1">BN1507*INDIRECT(BN1491)</f>
        <v>500000</v>
      </c>
      <c r="BO1506" s="80" cm="1">
        <f t="array" aca="1" ref="BO1506" ca="1">BO1507*INDIRECT(BO1491)</f>
        <v>500000</v>
      </c>
      <c r="BP1506" s="80" cm="1">
        <f t="array" aca="1" ref="BP1506" ca="1">BP1507*INDIRECT(BP1491)</f>
        <v>500000</v>
      </c>
      <c r="BQ1506" s="80" cm="1">
        <f t="array" aca="1" ref="BQ1506" ca="1">BQ1507*INDIRECT(BQ1491)</f>
        <v>500000</v>
      </c>
      <c r="BR1506" s="80" cm="1">
        <f t="array" aca="1" ref="BR1506" ca="1">BR1507*INDIRECT(BR1491)</f>
        <v>500000</v>
      </c>
      <c r="BS1506" s="80" cm="1">
        <f t="array" aca="1" ref="BS1506" ca="1">BS1507*INDIRECT(BS1491)</f>
        <v>500000</v>
      </c>
      <c r="BT1506" s="80" cm="1">
        <f t="array" aca="1" ref="BT1506" ca="1">BT1507*INDIRECT(BT1491)</f>
        <v>500000</v>
      </c>
      <c r="BU1506" s="80" cm="1">
        <f t="array" aca="1" ref="BU1506" ca="1">BU1507*INDIRECT(BU1491)</f>
        <v>500000</v>
      </c>
      <c r="BV1506" s="80" cm="1">
        <f t="array" aca="1" ref="BV1506" ca="1">BV1507*INDIRECT(BV1491)</f>
        <v>500000</v>
      </c>
      <c r="BW1506" s="80" cm="1">
        <f t="array" aca="1" ref="BW1506" ca="1">BW1507*INDIRECT(BW1491)</f>
        <v>500000</v>
      </c>
      <c r="BX1506" s="80" cm="1">
        <f t="array" aca="1" ref="BX1506" ca="1">BX1507*INDIRECT(BX1491)</f>
        <v>500000</v>
      </c>
      <c r="BY1506" s="80" cm="1">
        <f t="array" aca="1" ref="BY1506" ca="1">BY1507*INDIRECT(BY1491)</f>
        <v>500000</v>
      </c>
      <c r="BZ1506" s="80" cm="1">
        <f t="array" aca="1" ref="BZ1506" ca="1">BZ1507*INDIRECT(BZ1491)</f>
        <v>500000</v>
      </c>
      <c r="CA1506" s="80" cm="1">
        <f t="array" aca="1" ref="CA1506" ca="1">CA1507*INDIRECT(CA1491)</f>
        <v>500000</v>
      </c>
      <c r="CB1506" s="80" cm="1">
        <f t="array" aca="1" ref="CB1506" ca="1">CB1507*INDIRECT(CB1491)</f>
        <v>500000</v>
      </c>
      <c r="CC1506" s="80" cm="1">
        <f t="array" aca="1" ref="CC1506" ca="1">CC1507*INDIRECT(CC1491)</f>
        <v>500000</v>
      </c>
      <c r="CD1506" s="80" cm="1">
        <f t="array" aca="1" ref="CD1506" ca="1">CD1507*INDIRECT(CD1491)</f>
        <v>500000</v>
      </c>
      <c r="CE1506" s="80" cm="1">
        <f t="array" aca="1" ref="CE1506" ca="1">CE1507*INDIRECT(CE1491)</f>
        <v>500000</v>
      </c>
      <c r="CF1506" s="80" cm="1">
        <f t="array" aca="1" ref="CF1506" ca="1">CF1507*INDIRECT(CF1491)</f>
        <v>500000</v>
      </c>
      <c r="CG1506" s="80" cm="1">
        <f t="array" aca="1" ref="CG1506" ca="1">CG1507*INDIRECT(CG1491)</f>
        <v>500000</v>
      </c>
      <c r="CH1506" s="80" cm="1">
        <f t="array" aca="1" ref="CH1506" ca="1">CH1507*INDIRECT(CH1491)</f>
        <v>500000</v>
      </c>
      <c r="CI1506" s="80" cm="1">
        <f t="array" aca="1" ref="CI1506" ca="1">CI1507*INDIRECT(CI1491)</f>
        <v>500000</v>
      </c>
      <c r="CJ1506" s="80" cm="1">
        <f t="array" aca="1" ref="CJ1506" ca="1">CJ1507*INDIRECT(CJ1491)</f>
        <v>500000</v>
      </c>
      <c r="CK1506" s="80" cm="1">
        <f t="array" aca="1" ref="CK1506" ca="1">CK1507*INDIRECT(CK1491)</f>
        <v>500000</v>
      </c>
      <c r="CL1506" s="80" cm="1">
        <f t="array" aca="1" ref="CL1506" ca="1">CL1507*INDIRECT(CL1491)</f>
        <v>500000</v>
      </c>
      <c r="CO1506" s="80" cm="1">
        <f t="array" aca="1" ref="CO1506" ca="1">CO1507*INDIRECT(CO1491)</f>
        <v>0</v>
      </c>
      <c r="CP1506" s="80" cm="1">
        <f t="array" aca="1" ref="CP1506" ca="1">CP1507*INDIRECT(CP1491)</f>
        <v>0</v>
      </c>
      <c r="CQ1506" s="80" cm="1">
        <f t="array" aca="1" ref="CQ1506" ca="1">CQ1507*INDIRECT(CQ1491)</f>
        <v>0</v>
      </c>
      <c r="CR1506" s="80" cm="1">
        <f t="array" aca="1" ref="CR1506" ca="1">CR1507*INDIRECT(CR1491)</f>
        <v>0</v>
      </c>
      <c r="CS1506" s="80" cm="1">
        <f t="array" aca="1" ref="CS1506" ca="1">CS1507*INDIRECT(CS1491)</f>
        <v>0</v>
      </c>
      <c r="CT1506" s="80" cm="1">
        <f t="array" aca="1" ref="CT1506" ca="1">CT1507*INDIRECT(CT1491)</f>
        <v>0</v>
      </c>
      <c r="CU1506" s="80" cm="1">
        <f t="array" aca="1" ref="CU1506" ca="1">CU1507*INDIRECT(CU1491)</f>
        <v>0</v>
      </c>
      <c r="CV1506" s="80" cm="1">
        <f t="array" aca="1" ref="CV1506" ca="1">CV1507*INDIRECT(CV1491)</f>
        <v>0</v>
      </c>
      <c r="CW1506" s="80" cm="1">
        <f t="array" aca="1" ref="CW1506" ca="1">CW1507*INDIRECT(CW1491)</f>
        <v>0</v>
      </c>
      <c r="CX1506" s="80" cm="1">
        <f t="array" aca="1" ref="CX1506" ca="1">CX1507*INDIRECT(CX1491)</f>
        <v>0</v>
      </c>
      <c r="CY1506" s="80" cm="1">
        <f t="array" aca="1" ref="CY1506" ca="1">CY1507*INDIRECT(CY1491)</f>
        <v>0</v>
      </c>
      <c r="CZ1506" s="80" cm="1">
        <f t="array" aca="1" ref="CZ1506" ca="1">CZ1507*INDIRECT(CZ1491)</f>
        <v>0</v>
      </c>
      <c r="DA1506" s="80" cm="1">
        <f t="array" aca="1" ref="DA1506" ca="1">DA1507*INDIRECT(DA1491)</f>
        <v>0</v>
      </c>
      <c r="DB1506" s="80" cm="1">
        <f t="array" aca="1" ref="DB1506" ca="1">DB1507*INDIRECT(DB1491)</f>
        <v>0</v>
      </c>
      <c r="DC1506" s="80" cm="1">
        <f t="array" aca="1" ref="DC1506" ca="1">DC1507*INDIRECT(DC1491)</f>
        <v>0</v>
      </c>
      <c r="DD1506" s="80" cm="1">
        <f t="array" aca="1" ref="DD1506" ca="1">DD1507*INDIRECT(DD1491)</f>
        <v>0</v>
      </c>
      <c r="DE1506" s="80" cm="1">
        <f t="array" aca="1" ref="DE1506" ca="1">DE1507*INDIRECT(DE1491)</f>
        <v>0</v>
      </c>
      <c r="DF1506" s="80" cm="1">
        <f t="array" aca="1" ref="DF1506" ca="1">DF1507*INDIRECT(DF1491)</f>
        <v>0</v>
      </c>
      <c r="DG1506" s="80" cm="1">
        <f t="array" aca="1" ref="DG1506" ca="1">DG1507*INDIRECT(DG1491)</f>
        <v>0</v>
      </c>
      <c r="DH1506" s="80" cm="1">
        <f t="array" aca="1" ref="DH1506" ca="1">DH1507*INDIRECT(DH1491)</f>
        <v>0</v>
      </c>
      <c r="DI1506" s="80" cm="1">
        <f t="array" aca="1" ref="DI1506" ca="1">DI1507*INDIRECT(DI1491)</f>
        <v>0</v>
      </c>
      <c r="DJ1506" s="80" cm="1">
        <f t="array" aca="1" ref="DJ1506" ca="1">DJ1507*INDIRECT(DJ1491)</f>
        <v>0</v>
      </c>
      <c r="DK1506" s="80" cm="1">
        <f t="array" aca="1" ref="DK1506" ca="1">DK1507*INDIRECT(DK1491)</f>
        <v>0</v>
      </c>
      <c r="DL1506" s="80" cm="1">
        <f t="array" aca="1" ref="DL1506" ca="1">DL1507*INDIRECT(DL1491)</f>
        <v>0</v>
      </c>
    </row>
    <row r="1507" spans="1:116" x14ac:dyDescent="0.4">
      <c r="A1507" s="12"/>
      <c r="B1507" t="str">
        <f>E1507</f>
        <v>1507 LAMORT-S</v>
      </c>
      <c r="C1507" s="12"/>
      <c r="D1507" t="s">
        <v>770</v>
      </c>
      <c r="E1507" t="str">
        <f>ROW()&amp;" "&amp;D1507</f>
        <v>1507 LAMORT-S</v>
      </c>
      <c r="F1507" s="12"/>
      <c r="G1507" s="145" t="s">
        <v>308</v>
      </c>
      <c r="H1507" s="12"/>
      <c r="I1507" s="60"/>
      <c r="J1507" s="60"/>
      <c r="K1507" s="18">
        <v>100</v>
      </c>
      <c r="L1507" s="18">
        <v>100</v>
      </c>
      <c r="M1507" s="18">
        <v>100</v>
      </c>
      <c r="N1507" s="18">
        <v>100</v>
      </c>
      <c r="O1507" s="18">
        <v>100</v>
      </c>
      <c r="P1507" s="18">
        <v>100</v>
      </c>
      <c r="R1507" s="12"/>
      <c r="S1507" s="147" cm="1">
        <f t="array" ref="S1507">IFERROR(INDEX($K:$Q,ROW(),MATCH(S$3,$K$2:$Q$2,0)),0)</f>
        <v>100</v>
      </c>
      <c r="T1507" s="147" cm="1">
        <f t="array" ref="T1507">IFERROR(INDEX($K:$Q,ROW(),MATCH(T$3,$K$2:$Q$2,0)),0)</f>
        <v>100</v>
      </c>
      <c r="U1507" s="147" cm="1">
        <f t="array" ref="U1507">IFERROR(INDEX($K:$Q,ROW(),MATCH(U$3,$K$2:$Q$2,0)),0)</f>
        <v>100</v>
      </c>
      <c r="V1507" s="147" cm="1">
        <f t="array" ref="V1507">IFERROR(INDEX($K:$Q,ROW(),MATCH(V$3,$K$2:$Q$2,0)),0)</f>
        <v>100</v>
      </c>
      <c r="W1507" s="147" cm="1">
        <f t="array" ref="W1507">IFERROR(INDEX($K:$Q,ROW(),MATCH(W$3,$K$2:$Q$2,0)),0)</f>
        <v>100</v>
      </c>
      <c r="X1507" s="147" cm="1">
        <f t="array" ref="X1507">IFERROR(INDEX($K:$Q,ROW(),MATCH(X$3,$K$2:$Q$2,0)),0)</f>
        <v>100</v>
      </c>
      <c r="Y1507" s="147" cm="1">
        <f t="array" ref="Y1507">IFERROR(INDEX($K:$Q,ROW(),MATCH(Y$3,$K$2:$Q$2,0)),0)</f>
        <v>100</v>
      </c>
      <c r="Z1507" s="147" cm="1">
        <f t="array" ref="Z1507">IFERROR(INDEX($K:$Q,ROW(),MATCH(Z$3,$K$2:$Q$2,0)),0)</f>
        <v>100</v>
      </c>
      <c r="AA1507" s="147" cm="1">
        <f t="array" ref="AA1507">IFERROR(INDEX($K:$Q,ROW(),MATCH(AA$3,$K$2:$Q$2,0)),0)</f>
        <v>100</v>
      </c>
      <c r="AB1507" s="147" cm="1">
        <f t="array" ref="AB1507">IFERROR(INDEX($K:$Q,ROW(),MATCH(AB$3,$K$2:$Q$2,0)),0)</f>
        <v>100</v>
      </c>
      <c r="AC1507" s="147" cm="1">
        <f t="array" ref="AC1507">IFERROR(INDEX($K:$Q,ROW(),MATCH(AC$3,$K$2:$Q$2,0)),0)</f>
        <v>100</v>
      </c>
      <c r="AD1507" s="147" cm="1">
        <f t="array" ref="AD1507">IFERROR(INDEX($K:$Q,ROW(),MATCH(AD$3,$K$2:$Q$2,0)),0)</f>
        <v>100</v>
      </c>
      <c r="AE1507" s="147" cm="1">
        <f t="array" ref="AE1507">IFERROR(INDEX($K:$Q,ROW(),MATCH(AE$3,$K$2:$Q$2,0)),0)</f>
        <v>100</v>
      </c>
      <c r="AF1507" s="147" cm="1">
        <f t="array" ref="AF1507">IFERROR(INDEX($K:$Q,ROW(),MATCH(AF$3,$K$2:$Q$2,0)),0)</f>
        <v>100</v>
      </c>
      <c r="AG1507" s="147" cm="1">
        <f t="array" ref="AG1507">IFERROR(INDEX($K:$Q,ROW(),MATCH(AG$3,$K$2:$Q$2,0)),0)</f>
        <v>100</v>
      </c>
      <c r="AH1507" s="147" cm="1">
        <f t="array" ref="AH1507">IFERROR(INDEX($K:$Q,ROW(),MATCH(AH$3,$K$2:$Q$2,0)),0)</f>
        <v>100</v>
      </c>
      <c r="AI1507" s="147" cm="1">
        <f t="array" ref="AI1507">IFERROR(INDEX($K:$Q,ROW(),MATCH(AI$3,$K$2:$Q$2,0)),0)</f>
        <v>100</v>
      </c>
      <c r="AJ1507" s="147" cm="1">
        <f t="array" ref="AJ1507">IFERROR(INDEX($K:$Q,ROW(),MATCH(AJ$3,$K$2:$Q$2,0)),0)</f>
        <v>100</v>
      </c>
      <c r="AK1507" s="147" cm="1">
        <f t="array" ref="AK1507">IFERROR(INDEX($K:$Q,ROW(),MATCH(AK$3,$K$2:$Q$2,0)),0)</f>
        <v>100</v>
      </c>
      <c r="AL1507" s="147" cm="1">
        <f t="array" ref="AL1507">IFERROR(INDEX($K:$Q,ROW(),MATCH(AL$3,$K$2:$Q$2,0)),0)</f>
        <v>100</v>
      </c>
      <c r="AM1507" s="147" cm="1">
        <f t="array" ref="AM1507">IFERROR(INDEX($K:$Q,ROW(),MATCH(AM$3,$K$2:$Q$2,0)),0)</f>
        <v>100</v>
      </c>
      <c r="AN1507" s="147" cm="1">
        <f t="array" ref="AN1507">IFERROR(INDEX($K:$Q,ROW(),MATCH(AN$3,$K$2:$Q$2,0)),0)</f>
        <v>100</v>
      </c>
      <c r="AO1507" s="147" cm="1">
        <f t="array" ref="AO1507">IFERROR(INDEX($K:$Q,ROW(),MATCH(AO$3,$K$2:$Q$2,0)),0)</f>
        <v>100</v>
      </c>
      <c r="AP1507" s="147" cm="1">
        <f t="array" ref="AP1507">IFERROR(INDEX($K:$Q,ROW(),MATCH(AP$3,$K$2:$Q$2,0)),0)</f>
        <v>100</v>
      </c>
      <c r="AQ1507" s="147" cm="1">
        <f t="array" ref="AQ1507">IFERROR(INDEX($K:$Q,ROW(),MATCH(AQ$3,$K$2:$Q$2,0)),0)</f>
        <v>100</v>
      </c>
      <c r="AR1507" s="147" cm="1">
        <f t="array" ref="AR1507">IFERROR(INDEX($K:$Q,ROW(),MATCH(AR$3,$K$2:$Q$2,0)),0)</f>
        <v>100</v>
      </c>
      <c r="AS1507" s="147" cm="1">
        <f t="array" ref="AS1507">IFERROR(INDEX($K:$Q,ROW(),MATCH(AS$3,$K$2:$Q$2,0)),0)</f>
        <v>100</v>
      </c>
      <c r="AT1507" s="147" cm="1">
        <f t="array" ref="AT1507">IFERROR(INDEX($K:$Q,ROW(),MATCH(AT$3,$K$2:$Q$2,0)),0)</f>
        <v>100</v>
      </c>
      <c r="AU1507" s="147" cm="1">
        <f t="array" ref="AU1507">IFERROR(INDEX($K:$Q,ROW(),MATCH(AU$3,$K$2:$Q$2,0)),0)</f>
        <v>100</v>
      </c>
      <c r="AV1507" s="147" cm="1">
        <f t="array" ref="AV1507">IFERROR(INDEX($K:$Q,ROW(),MATCH(AV$3,$K$2:$Q$2,0)),0)</f>
        <v>100</v>
      </c>
      <c r="AW1507" s="147" cm="1">
        <f t="array" ref="AW1507">IFERROR(INDEX($K:$Q,ROW(),MATCH(AW$3,$K$2:$Q$2,0)),0)</f>
        <v>100</v>
      </c>
      <c r="AX1507" s="147" cm="1">
        <f t="array" ref="AX1507">IFERROR(INDEX($K:$Q,ROW(),MATCH(AX$3,$K$2:$Q$2,0)),0)</f>
        <v>100</v>
      </c>
      <c r="AY1507" s="147" cm="1">
        <f t="array" ref="AY1507">IFERROR(INDEX($K:$Q,ROW(),MATCH(AY$3,$K$2:$Q$2,0)),0)</f>
        <v>100</v>
      </c>
      <c r="AZ1507" s="147" cm="1">
        <f t="array" ref="AZ1507">IFERROR(INDEX($K:$Q,ROW(),MATCH(AZ$3,$K$2:$Q$2,0)),0)</f>
        <v>100</v>
      </c>
      <c r="BA1507" s="147" cm="1">
        <f t="array" ref="BA1507">IFERROR(INDEX($K:$Q,ROW(),MATCH(BA$3,$K$2:$Q$2,0)),0)</f>
        <v>100</v>
      </c>
      <c r="BB1507" s="147" cm="1">
        <f t="array" ref="BB1507">IFERROR(INDEX($K:$Q,ROW(),MATCH(BB$3,$K$2:$Q$2,0)),0)</f>
        <v>100</v>
      </c>
      <c r="BC1507" s="147" cm="1">
        <f t="array" ref="BC1507">IFERROR(INDEX($K:$Q,ROW(),MATCH(BC$3,$K$2:$Q$2,0)),0)</f>
        <v>100</v>
      </c>
      <c r="BD1507" s="147" cm="1">
        <f t="array" ref="BD1507">IFERROR(INDEX($K:$Q,ROW(),MATCH(BD$3,$K$2:$Q$2,0)),0)</f>
        <v>100</v>
      </c>
      <c r="BE1507" s="147" cm="1">
        <f t="array" ref="BE1507">IFERROR(INDEX($K:$Q,ROW(),MATCH(BE$3,$K$2:$Q$2,0)),0)</f>
        <v>100</v>
      </c>
      <c r="BF1507" s="147" cm="1">
        <f t="array" ref="BF1507">IFERROR(INDEX($K:$Q,ROW(),MATCH(BF$3,$K$2:$Q$2,0)),0)</f>
        <v>100</v>
      </c>
      <c r="BG1507" s="147" cm="1">
        <f t="array" ref="BG1507">IFERROR(INDEX($K:$Q,ROW(),MATCH(BG$3,$K$2:$Q$2,0)),0)</f>
        <v>100</v>
      </c>
      <c r="BH1507" s="147" cm="1">
        <f t="array" ref="BH1507">IFERROR(INDEX($K:$Q,ROW(),MATCH(BH$3,$K$2:$Q$2,0)),0)</f>
        <v>100</v>
      </c>
      <c r="BI1507" s="147" cm="1">
        <f t="array" ref="BI1507">IFERROR(INDEX($K:$Q,ROW(),MATCH(BI$3,$K$2:$Q$2,0)),0)</f>
        <v>100</v>
      </c>
      <c r="BJ1507" s="147" cm="1">
        <f t="array" ref="BJ1507">IFERROR(INDEX($K:$Q,ROW(),MATCH(BJ$3,$K$2:$Q$2,0)),0)</f>
        <v>100</v>
      </c>
      <c r="BK1507" s="147" cm="1">
        <f t="array" ref="BK1507">IFERROR(INDEX($K:$Q,ROW(),MATCH(BK$3,$K$2:$Q$2,0)),0)</f>
        <v>100</v>
      </c>
      <c r="BL1507" s="147" cm="1">
        <f t="array" ref="BL1507">IFERROR(INDEX($K:$Q,ROW(),MATCH(BL$3,$K$2:$Q$2,0)),0)</f>
        <v>100</v>
      </c>
      <c r="BM1507" s="147" cm="1">
        <f t="array" ref="BM1507">IFERROR(INDEX($K:$Q,ROW(),MATCH(BM$3,$K$2:$Q$2,0)),0)</f>
        <v>100</v>
      </c>
      <c r="BN1507" s="147" cm="1">
        <f t="array" ref="BN1507">IFERROR(INDEX($K:$Q,ROW(),MATCH(BN$3,$K$2:$Q$2,0)),0)</f>
        <v>100</v>
      </c>
      <c r="BO1507" s="147" cm="1">
        <f t="array" ref="BO1507">IFERROR(INDEX($K:$Q,ROW(),MATCH(BO$3,$K$2:$Q$2,0)),0)</f>
        <v>100</v>
      </c>
      <c r="BP1507" s="147" cm="1">
        <f t="array" ref="BP1507">IFERROR(INDEX($K:$Q,ROW(),MATCH(BP$3,$K$2:$Q$2,0)),0)</f>
        <v>100</v>
      </c>
      <c r="BQ1507" s="147" cm="1">
        <f t="array" ref="BQ1507">IFERROR(INDEX($K:$Q,ROW(),MATCH(BQ$3,$K$2:$Q$2,0)),0)</f>
        <v>100</v>
      </c>
      <c r="BR1507" s="147" cm="1">
        <f t="array" ref="BR1507">IFERROR(INDEX($K:$Q,ROW(),MATCH(BR$3,$K$2:$Q$2,0)),0)</f>
        <v>100</v>
      </c>
      <c r="BS1507" s="147" cm="1">
        <f t="array" ref="BS1507">IFERROR(INDEX($K:$Q,ROW(),MATCH(BS$3,$K$2:$Q$2,0)),0)</f>
        <v>100</v>
      </c>
      <c r="BT1507" s="147" cm="1">
        <f t="array" ref="BT1507">IFERROR(INDEX($K:$Q,ROW(),MATCH(BT$3,$K$2:$Q$2,0)),0)</f>
        <v>100</v>
      </c>
      <c r="BU1507" s="147" cm="1">
        <f t="array" ref="BU1507">IFERROR(INDEX($K:$Q,ROW(),MATCH(BU$3,$K$2:$Q$2,0)),0)</f>
        <v>100</v>
      </c>
      <c r="BV1507" s="147" cm="1">
        <f t="array" ref="BV1507">IFERROR(INDEX($K:$Q,ROW(),MATCH(BV$3,$K$2:$Q$2,0)),0)</f>
        <v>100</v>
      </c>
      <c r="BW1507" s="147" cm="1">
        <f t="array" ref="BW1507">IFERROR(INDEX($K:$Q,ROW(),MATCH(BW$3,$K$2:$Q$2,0)),0)</f>
        <v>100</v>
      </c>
      <c r="BX1507" s="147" cm="1">
        <f t="array" ref="BX1507">IFERROR(INDEX($K:$Q,ROW(),MATCH(BX$3,$K$2:$Q$2,0)),0)</f>
        <v>100</v>
      </c>
      <c r="BY1507" s="147" cm="1">
        <f t="array" ref="BY1507">IFERROR(INDEX($K:$Q,ROW(),MATCH(BY$3,$K$2:$Q$2,0)),0)</f>
        <v>100</v>
      </c>
      <c r="BZ1507" s="147" cm="1">
        <f t="array" ref="BZ1507">IFERROR(INDEX($K:$Q,ROW(),MATCH(BZ$3,$K$2:$Q$2,0)),0)</f>
        <v>100</v>
      </c>
      <c r="CA1507" s="147" cm="1">
        <f t="array" ref="CA1507">IFERROR(INDEX($K:$Q,ROW(),MATCH(CA$3,$K$2:$Q$2,0)),0)</f>
        <v>100</v>
      </c>
      <c r="CB1507" s="147" cm="1">
        <f t="array" ref="CB1507">IFERROR(INDEX($K:$Q,ROW(),MATCH(CB$3,$K$2:$Q$2,0)),0)</f>
        <v>100</v>
      </c>
      <c r="CC1507" s="147" cm="1">
        <f t="array" ref="CC1507">IFERROR(INDEX($K:$Q,ROW(),MATCH(CC$3,$K$2:$Q$2,0)),0)</f>
        <v>100</v>
      </c>
      <c r="CD1507" s="147" cm="1">
        <f t="array" ref="CD1507">IFERROR(INDEX($K:$Q,ROW(),MATCH(CD$3,$K$2:$Q$2,0)),0)</f>
        <v>100</v>
      </c>
      <c r="CE1507" s="147" cm="1">
        <f t="array" ref="CE1507">IFERROR(INDEX($K:$Q,ROW(),MATCH(CE$3,$K$2:$Q$2,0)),0)</f>
        <v>100</v>
      </c>
      <c r="CF1507" s="147" cm="1">
        <f t="array" ref="CF1507">IFERROR(INDEX($K:$Q,ROW(),MATCH(CF$3,$K$2:$Q$2,0)),0)</f>
        <v>100</v>
      </c>
      <c r="CG1507" s="147" cm="1">
        <f t="array" ref="CG1507">IFERROR(INDEX($K:$Q,ROW(),MATCH(CG$3,$K$2:$Q$2,0)),0)</f>
        <v>100</v>
      </c>
      <c r="CH1507" s="147" cm="1">
        <f t="array" ref="CH1507">IFERROR(INDEX($K:$Q,ROW(),MATCH(CH$3,$K$2:$Q$2,0)),0)</f>
        <v>100</v>
      </c>
      <c r="CI1507" s="147" cm="1">
        <f t="array" ref="CI1507">IFERROR(INDEX($K:$Q,ROW(),MATCH(CI$3,$K$2:$Q$2,0)),0)</f>
        <v>100</v>
      </c>
      <c r="CJ1507" s="147" cm="1">
        <f t="array" ref="CJ1507">IFERROR(INDEX($K:$Q,ROW(),MATCH(CJ$3,$K$2:$Q$2,0)),0)</f>
        <v>100</v>
      </c>
      <c r="CK1507" s="147" cm="1">
        <f t="array" ref="CK1507">IFERROR(INDEX($K:$Q,ROW(),MATCH(CK$3,$K$2:$Q$2,0)),0)</f>
        <v>100</v>
      </c>
      <c r="CL1507" s="147" cm="1">
        <f t="array" ref="CL1507">IFERROR(INDEX($K:$Q,ROW(),MATCH(CL$3,$K$2:$Q$2,0)),0)</f>
        <v>100</v>
      </c>
      <c r="CN1507" s="60"/>
      <c r="CO1507" s="147" cm="1">
        <f t="array" ref="CO1507">IFERROR(INDEX($K:$Q,ROW(),MATCH(CO$3,$K$2:$Q$2,0)),0)</f>
        <v>0</v>
      </c>
      <c r="CP1507" s="147" cm="1">
        <f t="array" ref="CP1507">IFERROR(INDEX($K:$Q,ROW(),MATCH(CP$3,$K$2:$Q$2,0)),0)</f>
        <v>0</v>
      </c>
      <c r="CQ1507" s="147" cm="1">
        <f t="array" ref="CQ1507">IFERROR(INDEX($K:$Q,ROW(),MATCH(CQ$3,$K$2:$Q$2,0)),0)</f>
        <v>0</v>
      </c>
      <c r="CR1507" s="147" cm="1">
        <f t="array" ref="CR1507">IFERROR(INDEX($K:$Q,ROW(),MATCH(CR$3,$K$2:$Q$2,0)),0)</f>
        <v>0</v>
      </c>
      <c r="CS1507" s="147" cm="1">
        <f t="array" ref="CS1507">IFERROR(INDEX($K:$Q,ROW(),MATCH(CS$3,$K$2:$Q$2,0)),0)</f>
        <v>0</v>
      </c>
      <c r="CT1507" s="147" cm="1">
        <f t="array" ref="CT1507">IFERROR(INDEX($K:$Q,ROW(),MATCH(CT$3,$K$2:$Q$2,0)),0)</f>
        <v>0</v>
      </c>
      <c r="CU1507" s="147" cm="1">
        <f t="array" ref="CU1507">IFERROR(INDEX($K:$Q,ROW(),MATCH(CU$3,$K$2:$Q$2,0)),0)</f>
        <v>0</v>
      </c>
      <c r="CV1507" s="147" cm="1">
        <f t="array" ref="CV1507">IFERROR(INDEX($K:$Q,ROW(),MATCH(CV$3,$K$2:$Q$2,0)),0)</f>
        <v>0</v>
      </c>
      <c r="CW1507" s="147" cm="1">
        <f t="array" ref="CW1507">IFERROR(INDEX($K:$Q,ROW(),MATCH(CW$3,$K$2:$Q$2,0)),0)</f>
        <v>0</v>
      </c>
      <c r="CX1507" s="147" cm="1">
        <f t="array" ref="CX1507">IFERROR(INDEX($K:$Q,ROW(),MATCH(CX$3,$K$2:$Q$2,0)),0)</f>
        <v>0</v>
      </c>
      <c r="CY1507" s="147" cm="1">
        <f t="array" ref="CY1507">IFERROR(INDEX($K:$Q,ROW(),MATCH(CY$3,$K$2:$Q$2,0)),0)</f>
        <v>0</v>
      </c>
      <c r="CZ1507" s="147" cm="1">
        <f t="array" ref="CZ1507">IFERROR(INDEX($K:$Q,ROW(),MATCH(CZ$3,$K$2:$Q$2,0)),0)</f>
        <v>0</v>
      </c>
      <c r="DA1507" s="147" cm="1">
        <f t="array" ref="DA1507">IFERROR(INDEX($K:$Q,ROW(),MATCH(DA$3,$K$2:$Q$2,0)),0)</f>
        <v>0</v>
      </c>
      <c r="DB1507" s="147" cm="1">
        <f t="array" ref="DB1507">IFERROR(INDEX($K:$Q,ROW(),MATCH(DB$3,$K$2:$Q$2,0)),0)</f>
        <v>0</v>
      </c>
      <c r="DC1507" s="147" cm="1">
        <f t="array" ref="DC1507">IFERROR(INDEX($K:$Q,ROW(),MATCH(DC$3,$K$2:$Q$2,0)),0)</f>
        <v>0</v>
      </c>
      <c r="DD1507" s="147" cm="1">
        <f t="array" ref="DD1507">IFERROR(INDEX($K:$Q,ROW(),MATCH(DD$3,$K$2:$Q$2,0)),0)</f>
        <v>0</v>
      </c>
      <c r="DE1507" s="147" cm="1">
        <f t="array" ref="DE1507">IFERROR(INDEX($K:$Q,ROW(),MATCH(DE$3,$K$2:$Q$2,0)),0)</f>
        <v>0</v>
      </c>
      <c r="DF1507" s="147" cm="1">
        <f t="array" ref="DF1507">IFERROR(INDEX($K:$Q,ROW(),MATCH(DF$3,$K$2:$Q$2,0)),0)</f>
        <v>0</v>
      </c>
      <c r="DG1507" s="147" cm="1">
        <f t="array" ref="DG1507">IFERROR(INDEX($K:$Q,ROW(),MATCH(DG$3,$K$2:$Q$2,0)),0)</f>
        <v>0</v>
      </c>
      <c r="DH1507" s="147" cm="1">
        <f t="array" ref="DH1507">IFERROR(INDEX($K:$Q,ROW(),MATCH(DH$3,$K$2:$Q$2,0)),0)</f>
        <v>0</v>
      </c>
      <c r="DI1507" s="147" cm="1">
        <f t="array" ref="DI1507">IFERROR(INDEX($K:$Q,ROW(),MATCH(DI$3,$K$2:$Q$2,0)),0)</f>
        <v>0</v>
      </c>
      <c r="DJ1507" s="147" cm="1">
        <f t="array" ref="DJ1507">IFERROR(INDEX($K:$Q,ROW(),MATCH(DJ$3,$K$2:$Q$2,0)),0)</f>
        <v>0</v>
      </c>
      <c r="DK1507" s="147" cm="1">
        <f t="array" ref="DK1507">IFERROR(INDEX($K:$Q,ROW(),MATCH(DK$3,$K$2:$Q$2,0)),0)</f>
        <v>0</v>
      </c>
      <c r="DL1507" s="147" cm="1">
        <f t="array" ref="DL1507">IFERROR(INDEX($K:$Q,ROW(),MATCH(DL$3,$K$2:$Q$2,0)),0)</f>
        <v>0</v>
      </c>
    </row>
    <row r="1508" spans="1:116" x14ac:dyDescent="0.4">
      <c r="D1508" t="s">
        <v>770</v>
      </c>
      <c r="E1508" t="str">
        <f>ROW()&amp;" "&amp;D1508</f>
        <v>1508 LAMORT-S</v>
      </c>
      <c r="G1508" s="158" t="str">
        <f>"Prepayment - "&amp;SUBSTITUTE(G1496,":","")</f>
        <v>Prepayment - Volume driven amortizing loan - no defaults</v>
      </c>
      <c r="K1508" s="24">
        <f>SUMIF($4:$4,K$2,1508:1508)</f>
        <v>0</v>
      </c>
      <c r="L1508" s="24">
        <f>SUMIF($4:$4,L$2,1508:1508)</f>
        <v>0</v>
      </c>
      <c r="M1508" s="24">
        <f>SUMIF($4:$4,M$2,1508:1508)</f>
        <v>0</v>
      </c>
      <c r="N1508" s="24">
        <f>SUMIF($4:$4,N$2,1508:1508)</f>
        <v>0</v>
      </c>
      <c r="O1508" s="24">
        <f>SUMIF($4:$4,O$2,1508:1508)</f>
        <v>0</v>
      </c>
      <c r="P1508" s="24">
        <f>SUMIF($4:$4,P$2,1508:1508)</f>
        <v>0</v>
      </c>
      <c r="R1508"/>
      <c r="S1508" s="74">
        <v>0</v>
      </c>
      <c r="T1508" s="133">
        <v>0</v>
      </c>
      <c r="U1508" s="133">
        <v>0</v>
      </c>
      <c r="V1508" s="74">
        <v>0</v>
      </c>
      <c r="W1508" s="74">
        <v>0</v>
      </c>
      <c r="X1508" s="74">
        <v>0</v>
      </c>
      <c r="Y1508" s="74">
        <v>0</v>
      </c>
      <c r="Z1508" s="74">
        <v>0</v>
      </c>
      <c r="AA1508" s="74">
        <v>0</v>
      </c>
      <c r="AB1508" s="74">
        <v>0</v>
      </c>
      <c r="AC1508" s="74">
        <v>0</v>
      </c>
      <c r="AD1508" s="74">
        <v>0</v>
      </c>
      <c r="AE1508" s="74">
        <v>0</v>
      </c>
      <c r="AF1508" s="74">
        <v>0</v>
      </c>
      <c r="AG1508" s="74">
        <v>0</v>
      </c>
      <c r="AH1508" s="74">
        <v>0</v>
      </c>
      <c r="AI1508" s="74">
        <v>0</v>
      </c>
      <c r="AJ1508" s="74">
        <v>0</v>
      </c>
      <c r="AK1508" s="74">
        <v>0</v>
      </c>
      <c r="AL1508" s="74">
        <v>0</v>
      </c>
      <c r="AM1508" s="74">
        <v>0</v>
      </c>
      <c r="AN1508" s="74">
        <v>0</v>
      </c>
      <c r="AO1508" s="74">
        <v>0</v>
      </c>
      <c r="AP1508" s="74">
        <v>0</v>
      </c>
      <c r="AQ1508" s="74">
        <v>0</v>
      </c>
      <c r="AR1508" s="74">
        <v>0</v>
      </c>
      <c r="AS1508" s="74">
        <v>0</v>
      </c>
      <c r="AT1508" s="74">
        <v>0</v>
      </c>
      <c r="AU1508" s="74">
        <v>0</v>
      </c>
      <c r="AV1508" s="74">
        <v>0</v>
      </c>
      <c r="AW1508" s="74">
        <v>0</v>
      </c>
      <c r="AX1508" s="74">
        <v>0</v>
      </c>
      <c r="AY1508" s="74">
        <v>0</v>
      </c>
      <c r="AZ1508" s="74">
        <v>0</v>
      </c>
      <c r="BA1508" s="74">
        <v>0</v>
      </c>
      <c r="BB1508" s="74">
        <v>0</v>
      </c>
      <c r="BC1508" s="74">
        <v>0</v>
      </c>
      <c r="BD1508" s="74">
        <v>0</v>
      </c>
      <c r="BE1508" s="74">
        <v>0</v>
      </c>
      <c r="BF1508" s="74">
        <v>0</v>
      </c>
      <c r="BG1508" s="74">
        <v>0</v>
      </c>
      <c r="BH1508" s="74">
        <v>0</v>
      </c>
      <c r="BI1508" s="74">
        <v>0</v>
      </c>
      <c r="BJ1508" s="74">
        <v>0</v>
      </c>
      <c r="BK1508" s="74">
        <v>0</v>
      </c>
      <c r="BL1508" s="74">
        <v>0</v>
      </c>
      <c r="BM1508" s="74">
        <v>0</v>
      </c>
      <c r="BN1508" s="74">
        <v>0</v>
      </c>
      <c r="BO1508" s="74">
        <v>0</v>
      </c>
      <c r="BP1508" s="74">
        <v>0</v>
      </c>
      <c r="BQ1508" s="74">
        <v>0</v>
      </c>
      <c r="BR1508" s="74">
        <v>0</v>
      </c>
      <c r="BS1508" s="74">
        <v>0</v>
      </c>
      <c r="BT1508" s="74">
        <v>0</v>
      </c>
      <c r="BU1508" s="74">
        <v>0</v>
      </c>
      <c r="BV1508" s="74">
        <v>0</v>
      </c>
      <c r="BW1508" s="74">
        <v>0</v>
      </c>
      <c r="BX1508" s="74">
        <v>0</v>
      </c>
      <c r="BY1508" s="74">
        <v>0</v>
      </c>
      <c r="BZ1508" s="74">
        <v>0</v>
      </c>
      <c r="CA1508" s="74">
        <v>0</v>
      </c>
      <c r="CB1508" s="74">
        <v>0</v>
      </c>
      <c r="CC1508" s="74">
        <v>0</v>
      </c>
      <c r="CD1508" s="74">
        <v>0</v>
      </c>
      <c r="CE1508" s="74">
        <v>0</v>
      </c>
      <c r="CF1508" s="74">
        <v>0</v>
      </c>
      <c r="CG1508" s="74">
        <v>0</v>
      </c>
      <c r="CH1508" s="74">
        <v>0</v>
      </c>
      <c r="CI1508" s="74">
        <v>0</v>
      </c>
      <c r="CJ1508" s="74">
        <v>0</v>
      </c>
      <c r="CK1508" s="74">
        <v>0</v>
      </c>
      <c r="CL1508" s="74">
        <v>0</v>
      </c>
      <c r="CO1508" s="74">
        <v>0</v>
      </c>
      <c r="CP1508" s="74">
        <v>0</v>
      </c>
      <c r="CQ1508" s="74">
        <v>0</v>
      </c>
      <c r="CR1508" s="74">
        <v>0</v>
      </c>
      <c r="CS1508" s="74">
        <v>0</v>
      </c>
      <c r="CT1508" s="74">
        <v>0</v>
      </c>
      <c r="CU1508" s="74">
        <v>0</v>
      </c>
      <c r="CV1508" s="74">
        <v>0</v>
      </c>
      <c r="CW1508" s="74">
        <v>0</v>
      </c>
      <c r="CX1508" s="74">
        <v>0</v>
      </c>
      <c r="CY1508" s="74">
        <v>0</v>
      </c>
      <c r="CZ1508" s="74">
        <v>0</v>
      </c>
      <c r="DA1508" s="74">
        <v>0</v>
      </c>
      <c r="DB1508" s="74">
        <v>0</v>
      </c>
      <c r="DC1508" s="74">
        <v>0</v>
      </c>
      <c r="DD1508" s="74">
        <v>0</v>
      </c>
      <c r="DE1508" s="74">
        <v>0</v>
      </c>
      <c r="DF1508" s="74">
        <v>0</v>
      </c>
      <c r="DG1508" s="74">
        <v>0</v>
      </c>
      <c r="DH1508" s="74">
        <v>0</v>
      </c>
      <c r="DI1508" s="74">
        <v>0</v>
      </c>
      <c r="DJ1508" s="74">
        <v>0</v>
      </c>
      <c r="DK1508" s="74">
        <v>0</v>
      </c>
      <c r="DL1508" s="74">
        <v>0</v>
      </c>
    </row>
    <row r="1509" spans="1:116" x14ac:dyDescent="0.4">
      <c r="A1509" s="98"/>
      <c r="D1509" t="s">
        <v>770</v>
      </c>
      <c r="E1509" t="str">
        <f>ROW()&amp;" "&amp;D1509</f>
        <v>1509 LAMORT-S</v>
      </c>
      <c r="G1509" s="158" t="str">
        <f>"Principal payments - "&amp;SUBSTITUTE(G1496,":","")</f>
        <v>Principal payments - Volume driven amortizing loan - no defaults</v>
      </c>
      <c r="K1509" s="138">
        <f ca="1">SUMIF($4:$4,K$2,1509:1509)</f>
        <v>-551748.4211659492</v>
      </c>
      <c r="L1509" s="138">
        <f ca="1">SUMIF($4:$4,L$2,1509:1509)</f>
        <v>-546804.29287257546</v>
      </c>
      <c r="M1509" s="138">
        <f ca="1">SUMIF($4:$4,M$2,1509:1509)</f>
        <v>-542332.53463476256</v>
      </c>
      <c r="N1509" s="138">
        <f ca="1">SUMIF($4:$4,N$2,1509:1509)</f>
        <v>-538288.01544939913</v>
      </c>
      <c r="O1509" s="138">
        <f ca="1">SUMIF($4:$4,O$2,1509:1509)</f>
        <v>-534629.91620278743</v>
      </c>
      <c r="P1509" s="138">
        <f ca="1">SUMIF($4:$4,P$2,1509:1509)</f>
        <v>-531321.31770571833</v>
      </c>
      <c r="R1509"/>
      <c r="S1509" s="226">
        <f t="shared" ref="S1509:AX1511" ca="1" si="1903">S1521-S1512</f>
        <v>-48124.610281671463</v>
      </c>
      <c r="T1509" s="226">
        <f t="shared" ca="1" si="1903"/>
        <v>-95848.18214432901</v>
      </c>
      <c r="U1509" s="226">
        <f t="shared" ca="1" si="1903"/>
        <v>-143174.05757479771</v>
      </c>
      <c r="V1509" s="226">
        <f t="shared" ca="1" si="1903"/>
        <v>-190105.55071001255</v>
      </c>
      <c r="W1509" s="226">
        <f t="shared" ca="1" si="1903"/>
        <v>-236645.94806910056</v>
      </c>
      <c r="X1509" s="226">
        <f t="shared" ca="1" si="1903"/>
        <v>-282798.50878352951</v>
      </c>
      <c r="Y1509" s="226">
        <f t="shared" ca="1" si="1903"/>
        <v>-328566.46482533828</v>
      </c>
      <c r="Z1509" s="226">
        <f t="shared" ca="1" si="1903"/>
        <v>-373953.02123346523</v>
      </c>
      <c r="AA1509" s="226">
        <f t="shared" ca="1" si="1903"/>
        <v>-418961.35633819114</v>
      </c>
      <c r="AB1509" s="226">
        <f t="shared" ca="1" si="1903"/>
        <v>-463594.62198371097</v>
      </c>
      <c r="AC1509" s="226">
        <f t="shared" ca="1" si="1903"/>
        <v>-507855.94374885148</v>
      </c>
      <c r="AD1509" s="226">
        <f t="shared" ca="1" si="1903"/>
        <v>-551748.4211659492</v>
      </c>
      <c r="AE1509" s="226">
        <f t="shared" ca="1" si="1903"/>
        <v>-551317.18432289956</v>
      </c>
      <c r="AF1509" s="226">
        <f t="shared" ca="1" si="1903"/>
        <v>-550889.5411202088</v>
      </c>
      <c r="AG1509" s="226">
        <f t="shared" ca="1" si="1903"/>
        <v>-550465.4616108737</v>
      </c>
      <c r="AH1509" s="226">
        <f t="shared" ca="1" si="1903"/>
        <v>-550044.91609744972</v>
      </c>
      <c r="AI1509" s="226">
        <f t="shared" ca="1" si="1903"/>
        <v>-549627.87512997095</v>
      </c>
      <c r="AJ1509" s="226">
        <f t="shared" ca="1" si="1903"/>
        <v>-549214.3095038879</v>
      </c>
      <c r="AK1509" s="226">
        <f t="shared" ca="1" si="1903"/>
        <v>-548804.19025802216</v>
      </c>
      <c r="AL1509" s="226">
        <f t="shared" ca="1" si="1903"/>
        <v>-548397.48867253866</v>
      </c>
      <c r="AM1509" s="226">
        <f t="shared" ca="1" si="1903"/>
        <v>-547994.17626693414</v>
      </c>
      <c r="AN1509" s="226">
        <f t="shared" ca="1" si="1903"/>
        <v>-547594.22479804303</v>
      </c>
      <c r="AO1509" s="226">
        <f t="shared" ca="1" si="1903"/>
        <v>-547197.60625805939</v>
      </c>
      <c r="AP1509" s="226">
        <f t="shared" ca="1" si="1903"/>
        <v>-546804.29287257546</v>
      </c>
      <c r="AQ1509" s="226">
        <f t="shared" ca="1" si="1903"/>
        <v>-546414.2570986374</v>
      </c>
      <c r="AR1509" s="226">
        <f t="shared" ca="1" si="1903"/>
        <v>-546027.47162281536</v>
      </c>
      <c r="AS1509" s="226">
        <f t="shared" ca="1" si="1903"/>
        <v>-545643.90935929189</v>
      </c>
      <c r="AT1509" s="226">
        <f t="shared" ca="1" si="1903"/>
        <v>-545263.54344796448</v>
      </c>
      <c r="AU1509" s="226">
        <f t="shared" ca="1" si="1903"/>
        <v>-544886.34725256485</v>
      </c>
      <c r="AV1509" s="226">
        <f t="shared" ca="1" si="1903"/>
        <v>-544512.29435879341</v>
      </c>
      <c r="AW1509" s="226">
        <f t="shared" ca="1" si="1903"/>
        <v>-544141.35857247014</v>
      </c>
      <c r="AX1509" s="226">
        <f t="shared" ca="1" si="1903"/>
        <v>-543773.51391769957</v>
      </c>
      <c r="AY1509" s="226">
        <f t="shared" ref="AY1509:CD1511" ca="1" si="1904">AY1521-AY1512</f>
        <v>-543408.73463505204</v>
      </c>
      <c r="AZ1509" s="226">
        <f t="shared" ca="1" si="1904"/>
        <v>-543046.99517975992</v>
      </c>
      <c r="BA1509" s="226">
        <f t="shared" ca="1" si="1904"/>
        <v>-542688.27021992858</v>
      </c>
      <c r="BB1509" s="226">
        <f t="shared" ca="1" si="1904"/>
        <v>-542332.53463476256</v>
      </c>
      <c r="BC1509" s="226">
        <f t="shared" ca="1" si="1904"/>
        <v>-541979.76351280627</v>
      </c>
      <c r="BD1509" s="226">
        <f t="shared" ca="1" si="1904"/>
        <v>-541629.93215019954</v>
      </c>
      <c r="BE1509" s="226">
        <f t="shared" ca="1" si="1904"/>
        <v>-541283.01604894781</v>
      </c>
      <c r="BF1509" s="226">
        <f t="shared" ca="1" si="1904"/>
        <v>-540938.99091520661</v>
      </c>
      <c r="BG1509" s="226">
        <f t="shared" ca="1" si="1904"/>
        <v>-540597.83265757991</v>
      </c>
      <c r="BH1509" s="226">
        <f t="shared" ca="1" si="1904"/>
        <v>-540259.51738543343</v>
      </c>
      <c r="BI1509" s="226">
        <f t="shared" ca="1" si="1904"/>
        <v>-539924.02140722144</v>
      </c>
      <c r="BJ1509" s="226">
        <f t="shared" ca="1" si="1904"/>
        <v>-539591.32122882793</v>
      </c>
      <c r="BK1509" s="226">
        <f t="shared" ca="1" si="1904"/>
        <v>-539261.39355192101</v>
      </c>
      <c r="BL1509" s="226">
        <f t="shared" ca="1" si="1904"/>
        <v>-538934.21527232172</v>
      </c>
      <c r="BM1509" s="226">
        <f t="shared" ca="1" si="1904"/>
        <v>-538609.76347838563</v>
      </c>
      <c r="BN1509" s="226">
        <f t="shared" ca="1" si="1904"/>
        <v>-538288.01544939913</v>
      </c>
      <c r="BO1509" s="226">
        <f t="shared" ca="1" si="1904"/>
        <v>-537968.94865398749</v>
      </c>
      <c r="BP1509" s="226">
        <f t="shared" ca="1" si="1904"/>
        <v>-537652.54074853752</v>
      </c>
      <c r="BQ1509" s="226">
        <f t="shared" ca="1" si="1904"/>
        <v>-537338.76957563311</v>
      </c>
      <c r="BR1509" s="226">
        <f t="shared" ca="1" si="1904"/>
        <v>-537027.61316250276</v>
      </c>
      <c r="BS1509" s="226">
        <f t="shared" ca="1" si="1904"/>
        <v>-536719.04971948196</v>
      </c>
      <c r="BT1509" s="226">
        <f t="shared" ca="1" si="1904"/>
        <v>-536413.05763848627</v>
      </c>
      <c r="BU1509" s="226">
        <f t="shared" ca="1" si="1904"/>
        <v>-536109.61549149884</v>
      </c>
      <c r="BV1509" s="226">
        <f t="shared" ca="1" si="1904"/>
        <v>-535808.70202906977</v>
      </c>
      <c r="BW1509" s="226">
        <f t="shared" ca="1" si="1904"/>
        <v>-535510.29617882753</v>
      </c>
      <c r="BX1509" s="226">
        <f t="shared" ca="1" si="1904"/>
        <v>-535214.37704400392</v>
      </c>
      <c r="BY1509" s="226">
        <f t="shared" ca="1" si="1904"/>
        <v>-534920.9239019705</v>
      </c>
      <c r="BZ1509" s="226">
        <f t="shared" ca="1" si="1904"/>
        <v>-534629.91620278743</v>
      </c>
      <c r="CA1509" s="226">
        <f t="shared" ca="1" si="1904"/>
        <v>-534341.33356776426</v>
      </c>
      <c r="CB1509" s="226">
        <f t="shared" ca="1" si="1904"/>
        <v>-534055.15578803292</v>
      </c>
      <c r="CC1509" s="226">
        <f t="shared" ca="1" si="1904"/>
        <v>-533771.36282313254</v>
      </c>
      <c r="CD1509" s="226">
        <f t="shared" ca="1" si="1904"/>
        <v>-533489.93479960645</v>
      </c>
      <c r="CE1509" s="226">
        <f t="shared" ref="CE1509:CL1511" ca="1" si="1905">CE1521-CE1512</f>
        <v>-533210.85200960981</v>
      </c>
      <c r="CF1509" s="226">
        <f t="shared" ca="1" si="1905"/>
        <v>-532934.09490952967</v>
      </c>
      <c r="CG1509" s="226">
        <f t="shared" ca="1" si="1905"/>
        <v>-532659.64411861694</v>
      </c>
      <c r="CH1509" s="226">
        <f t="shared" ca="1" si="1905"/>
        <v>-532387.48041762842</v>
      </c>
      <c r="CI1509" s="226">
        <f t="shared" ca="1" si="1905"/>
        <v>-532117.58474748151</v>
      </c>
      <c r="CJ1509" s="226">
        <f t="shared" ca="1" si="1905"/>
        <v>-531849.93820791924</v>
      </c>
      <c r="CK1509" s="226">
        <f t="shared" ca="1" si="1905"/>
        <v>-531584.52205618657</v>
      </c>
      <c r="CL1509" s="226">
        <f t="shared" ca="1" si="1905"/>
        <v>-531321.31770571833</v>
      </c>
      <c r="CO1509" s="226">
        <f ca="1">CO1521+CO1512</f>
        <v>-43957.943615004799</v>
      </c>
      <c r="CP1509" s="226">
        <f t="shared" ref="CP1509:DK1511" ca="1" si="1906">CP1521+CP1512</f>
        <v>-1098.9485903751199</v>
      </c>
      <c r="CQ1509" s="226">
        <f t="shared" ca="1" si="1906"/>
        <v>-1126.4223051344979</v>
      </c>
      <c r="CR1509" s="226">
        <f t="shared" ca="1" si="1906"/>
        <v>-1154.5828627628605</v>
      </c>
      <c r="CS1509" s="226">
        <f t="shared" ca="1" si="1906"/>
        <v>-1183.4474343319318</v>
      </c>
      <c r="CT1509" s="226">
        <f t="shared" ca="1" si="1906"/>
        <v>-1213.0336201902301</v>
      </c>
      <c r="CU1509" s="226">
        <f t="shared" ca="1" si="1906"/>
        <v>-1243.359460694986</v>
      </c>
      <c r="CV1509" s="226">
        <f t="shared" ca="1" si="1906"/>
        <v>-1274.4434472123605</v>
      </c>
      <c r="CW1509" s="226">
        <f t="shared" ca="1" si="1906"/>
        <v>-1306.3045333926696</v>
      </c>
      <c r="CX1509" s="226">
        <f t="shared" ca="1" si="1906"/>
        <v>-1338.9621467274865</v>
      </c>
      <c r="CY1509" s="226">
        <f t="shared" ca="1" si="1906"/>
        <v>-457.47873346522448</v>
      </c>
      <c r="CZ1509" s="226">
        <f t="shared" ca="1" si="1906"/>
        <v>-1383.8731687323041</v>
      </c>
      <c r="DA1509" s="226">
        <f t="shared" ca="1" si="1906"/>
        <v>-1418.4699979506115</v>
      </c>
      <c r="DB1509" s="226">
        <f t="shared" ca="1" si="1906"/>
        <v>-1453.9317478993769</v>
      </c>
      <c r="DC1509" s="226">
        <f t="shared" ca="1" si="1906"/>
        <v>-1490.2800415968613</v>
      </c>
      <c r="DD1509" s="226">
        <f t="shared" ca="1" si="1906"/>
        <v>-1527.5370426367826</v>
      </c>
      <c r="DE1509" s="226">
        <f t="shared" ca="1" si="1906"/>
        <v>-1565.7254687027023</v>
      </c>
      <c r="DF1509" s="226">
        <f t="shared" ca="1" si="1906"/>
        <v>-1604.8686054202699</v>
      </c>
      <c r="DG1509" s="226">
        <f t="shared" ca="1" si="1906"/>
        <v>-1644.9903205557764</v>
      </c>
      <c r="DH1509" s="226">
        <f t="shared" ca="1" si="1906"/>
        <v>-1686.1150785696709</v>
      </c>
      <c r="DI1509" s="226">
        <f t="shared" ca="1" si="1906"/>
        <v>-1728.2679555339125</v>
      </c>
      <c r="DJ1509" s="226">
        <f t="shared" ca="1" si="1906"/>
        <v>-1771.4746544222603</v>
      </c>
      <c r="DK1509" s="226">
        <f t="shared" ca="1" si="1906"/>
        <v>-1815.7615207828167</v>
      </c>
      <c r="DL1509" s="226">
        <f t="shared" ref="DL1509:DL1511" ca="1" si="1907">DL1521+DL1512</f>
        <v>-1861.1555588023873</v>
      </c>
    </row>
    <row r="1510" spans="1:116" x14ac:dyDescent="0.4">
      <c r="A1510" s="98"/>
      <c r="B1510" s="57"/>
      <c r="C1510" t="s">
        <v>240</v>
      </c>
      <c r="D1510" t="s">
        <v>770</v>
      </c>
      <c r="E1510" t="str">
        <f t="shared" si="1897"/>
        <v>1510 LAMORT-S</v>
      </c>
      <c r="F1510" s="27"/>
      <c r="G1510" s="126" t="str">
        <f>"Loan - "&amp;SUBSTITUTE(G1496,":","")</f>
        <v>Loan - Volume driven amortizing loan - no defaults</v>
      </c>
      <c r="I1510" s="74"/>
      <c r="J1510" s="74"/>
      <c r="K1510" s="33">
        <f ca="1">SUMIF($4:$4,K$2,1510:1510)</f>
        <v>2358623.3131410531</v>
      </c>
      <c r="L1510" s="33">
        <f ca="1">SUMIF($4:$4,L$2,1510:1510)</f>
        <v>1770272.0462295902</v>
      </c>
      <c r="M1510" s="33">
        <f ca="1">SUMIF($4:$4,M$2,1510:1510)</f>
        <v>1238132.8159298496</v>
      </c>
      <c r="N1510" s="33">
        <f ca="1">SUMIF($4:$4,N$2,1510:1510)</f>
        <v>756835.03287159931</v>
      </c>
      <c r="O1510" s="33">
        <f ca="1">SUMIF($4:$4,O$2,1510:1510)</f>
        <v>321521.22252481221</v>
      </c>
      <c r="P1510" s="33">
        <f ca="1">SUMIF($4:$4,P$2,1510:1510)</f>
        <v>-72201.998626414454</v>
      </c>
      <c r="Q1510" s="33"/>
      <c r="R1510" s="53">
        <f>S1505</f>
        <v>0</v>
      </c>
      <c r="S1510" s="93">
        <f t="shared" ref="S1510:AX1512" ca="1" si="1908">SUM(S1508:S1509,S1505:S1506)</f>
        <v>451875.38971832854</v>
      </c>
      <c r="T1510" s="93">
        <f t="shared" ca="1" si="1908"/>
        <v>856027.20757399953</v>
      </c>
      <c r="U1510" s="93">
        <f t="shared" ca="1" si="1908"/>
        <v>1212853.1499992018</v>
      </c>
      <c r="V1510" s="93">
        <f t="shared" ca="1" si="1908"/>
        <v>1522747.5992891891</v>
      </c>
      <c r="W1510" s="93">
        <f t="shared" ca="1" si="1908"/>
        <v>1786101.6512200886</v>
      </c>
      <c r="X1510" s="93">
        <f t="shared" ca="1" si="1908"/>
        <v>2003303.1424365591</v>
      </c>
      <c r="Y1510" s="93">
        <f t="shared" ca="1" si="1908"/>
        <v>2174736.6776112206</v>
      </c>
      <c r="Z1510" s="93">
        <f t="shared" ca="1" si="1908"/>
        <v>2300783.6563777551</v>
      </c>
      <c r="AA1510" s="93">
        <f t="shared" ca="1" si="1908"/>
        <v>2381822.3000395643</v>
      </c>
      <c r="AB1510" s="93">
        <f t="shared" ca="1" si="1908"/>
        <v>2418227.6780558536</v>
      </c>
      <c r="AC1510" s="93">
        <f t="shared" ca="1" si="1908"/>
        <v>2410371.7343070023</v>
      </c>
      <c r="AD1510" s="93">
        <f t="shared" ca="1" si="1908"/>
        <v>2358623.3131410531</v>
      </c>
      <c r="AE1510" s="93">
        <f t="shared" ca="1" si="1908"/>
        <v>2307306.1288181534</v>
      </c>
      <c r="AF1510" s="93">
        <f t="shared" ca="1" si="1908"/>
        <v>2256416.5876979446</v>
      </c>
      <c r="AG1510" s="93">
        <f t="shared" ca="1" si="1908"/>
        <v>2205951.1260870709</v>
      </c>
      <c r="AH1510" s="93">
        <f t="shared" ca="1" si="1908"/>
        <v>2155906.2099896213</v>
      </c>
      <c r="AI1510" s="93">
        <f t="shared" ca="1" si="1908"/>
        <v>2106278.3348596506</v>
      </c>
      <c r="AJ1510" s="93">
        <f t="shared" ca="1" si="1908"/>
        <v>2057064.0253557628</v>
      </c>
      <c r="AK1510" s="93">
        <f t="shared" ca="1" si="1908"/>
        <v>2008259.8350977406</v>
      </c>
      <c r="AL1510" s="93">
        <f t="shared" ca="1" si="1908"/>
        <v>1959862.346425202</v>
      </c>
      <c r="AM1510" s="93">
        <f t="shared" ca="1" si="1908"/>
        <v>1911868.170158268</v>
      </c>
      <c r="AN1510" s="93">
        <f t="shared" ca="1" si="1908"/>
        <v>1864273.9453602249</v>
      </c>
      <c r="AO1510" s="93">
        <f t="shared" ca="1" si="1908"/>
        <v>1817076.3391021655</v>
      </c>
      <c r="AP1510" s="93">
        <f t="shared" ca="1" si="1908"/>
        <v>1770272.0462295902</v>
      </c>
      <c r="AQ1510" s="93">
        <f t="shared" ca="1" si="1908"/>
        <v>1723857.7891309527</v>
      </c>
      <c r="AR1510" s="93">
        <f t="shared" ca="1" si="1908"/>
        <v>1677830.3175081373</v>
      </c>
      <c r="AS1510" s="93">
        <f t="shared" ca="1" si="1908"/>
        <v>1632186.4081488454</v>
      </c>
      <c r="AT1510" s="93">
        <f t="shared" ca="1" si="1908"/>
        <v>1586922.8647008808</v>
      </c>
      <c r="AU1510" s="93">
        <f t="shared" ca="1" si="1908"/>
        <v>1542036.5174483159</v>
      </c>
      <c r="AV1510" s="93">
        <f t="shared" ca="1" si="1908"/>
        <v>1497524.2230895224</v>
      </c>
      <c r="AW1510" s="93">
        <f t="shared" ca="1" si="1908"/>
        <v>1453382.8645170522</v>
      </c>
      <c r="AX1510" s="93">
        <f t="shared" ca="1" si="1908"/>
        <v>1409609.3505993527</v>
      </c>
      <c r="AY1510" s="93">
        <f t="shared" ref="AY1510:CD1512" ca="1" si="1909">SUM(AY1508:AY1509,AY1505:AY1506)</f>
        <v>1366200.6159643007</v>
      </c>
      <c r="AZ1510" s="93">
        <f t="shared" ca="1" si="1909"/>
        <v>1323153.6207845407</v>
      </c>
      <c r="BA1510" s="93">
        <f t="shared" ca="1" si="1909"/>
        <v>1280465.3505646121</v>
      </c>
      <c r="BB1510" s="93">
        <f t="shared" ca="1" si="1909"/>
        <v>1238132.8159298496</v>
      </c>
      <c r="BC1510" s="93">
        <f t="shared" ca="1" si="1909"/>
        <v>1196153.0524170434</v>
      </c>
      <c r="BD1510" s="93">
        <f t="shared" ca="1" si="1909"/>
        <v>1154523.1202668438</v>
      </c>
      <c r="BE1510" s="93">
        <f t="shared" ca="1" si="1909"/>
        <v>1113240.104217896</v>
      </c>
      <c r="BF1510" s="93">
        <f t="shared" ca="1" si="1909"/>
        <v>1072301.1133026895</v>
      </c>
      <c r="BG1510" s="93">
        <f t="shared" ca="1" si="1909"/>
        <v>1031703.2806451096</v>
      </c>
      <c r="BH1510" s="93">
        <f t="shared" ca="1" si="1909"/>
        <v>991443.76325967617</v>
      </c>
      <c r="BI1510" s="93">
        <f t="shared" ca="1" si="1909"/>
        <v>951519.74185245472</v>
      </c>
      <c r="BJ1510" s="93">
        <f t="shared" ca="1" si="1909"/>
        <v>911928.42062362679</v>
      </c>
      <c r="BK1510" s="93">
        <f t="shared" ca="1" si="1909"/>
        <v>872667.02707170579</v>
      </c>
      <c r="BL1510" s="93">
        <f t="shared" ca="1" si="1909"/>
        <v>833732.81179938407</v>
      </c>
      <c r="BM1510" s="93">
        <f t="shared" ca="1" si="1909"/>
        <v>795123.04832099844</v>
      </c>
      <c r="BN1510" s="93">
        <f t="shared" ca="1" si="1909"/>
        <v>756835.03287159931</v>
      </c>
      <c r="BO1510" s="93">
        <f t="shared" ca="1" si="1909"/>
        <v>718866.08421761182</v>
      </c>
      <c r="BP1510" s="93">
        <f t="shared" ca="1" si="1909"/>
        <v>681213.5434690743</v>
      </c>
      <c r="BQ1510" s="93">
        <f t="shared" ca="1" si="1909"/>
        <v>643874.77389344119</v>
      </c>
      <c r="BR1510" s="93">
        <f t="shared" ca="1" si="1909"/>
        <v>606847.16073093843</v>
      </c>
      <c r="BS1510" s="93">
        <f t="shared" ca="1" si="1909"/>
        <v>570128.11101145647</v>
      </c>
      <c r="BT1510" s="93">
        <f t="shared" ca="1" si="1909"/>
        <v>533715.0533729702</v>
      </c>
      <c r="BU1510" s="93">
        <f t="shared" ca="1" si="1909"/>
        <v>497605.43788147136</v>
      </c>
      <c r="BV1510" s="93">
        <f t="shared" ca="1" si="1909"/>
        <v>461796.73585240159</v>
      </c>
      <c r="BW1510" s="93">
        <f t="shared" ca="1" si="1909"/>
        <v>426286.43967357406</v>
      </c>
      <c r="BX1510" s="93">
        <f t="shared" ca="1" si="1909"/>
        <v>391072.06262957014</v>
      </c>
      <c r="BY1510" s="93">
        <f t="shared" ca="1" si="1909"/>
        <v>356151.13872759964</v>
      </c>
      <c r="BZ1510" s="93">
        <f t="shared" ca="1" si="1909"/>
        <v>321521.22252481221</v>
      </c>
      <c r="CA1510" s="93">
        <f t="shared" ca="1" si="1909"/>
        <v>287179.88895704795</v>
      </c>
      <c r="CB1510" s="93">
        <f t="shared" ca="1" si="1909"/>
        <v>253124.73316901503</v>
      </c>
      <c r="CC1510" s="93">
        <f t="shared" ca="1" si="1909"/>
        <v>219353.37034588249</v>
      </c>
      <c r="CD1510" s="93">
        <f t="shared" ca="1" si="1909"/>
        <v>185863.43554627604</v>
      </c>
      <c r="CE1510" s="93">
        <f t="shared" ref="CE1510:CL1512" ca="1" si="1910">SUM(CE1508:CE1509,CE1505:CE1506)</f>
        <v>152652.58353666624</v>
      </c>
      <c r="CF1510" s="93">
        <f t="shared" ca="1" si="1910"/>
        <v>119718.48862713657</v>
      </c>
      <c r="CG1510" s="93">
        <f t="shared" ca="1" si="1910"/>
        <v>87058.844508519629</v>
      </c>
      <c r="CH1510" s="93">
        <f t="shared" ca="1" si="1910"/>
        <v>54671.364090891206</v>
      </c>
      <c r="CI1510" s="93">
        <f t="shared" ca="1" si="1910"/>
        <v>22553.779343409697</v>
      </c>
      <c r="CJ1510" s="93">
        <f t="shared" ca="1" si="1910"/>
        <v>-9296.1588645095471</v>
      </c>
      <c r="CK1510" s="93">
        <f t="shared" ca="1" si="1910"/>
        <v>-40880.680920696119</v>
      </c>
      <c r="CL1510" s="93">
        <f t="shared" ca="1" si="1910"/>
        <v>-72201.998626414454</v>
      </c>
      <c r="CN1510" s="74"/>
      <c r="CO1510" s="93">
        <f t="shared" ref="CO1510:DL1512" ca="1" si="1911">SUM(CO1508:CO1509,CO1505:CO1506)</f>
        <v>-43957.943615004799</v>
      </c>
      <c r="CP1510" s="93">
        <f t="shared" ca="1" si="1911"/>
        <v>-45056.892205379918</v>
      </c>
      <c r="CQ1510" s="93">
        <f t="shared" ca="1" si="1911"/>
        <v>-46183.314510514414</v>
      </c>
      <c r="CR1510" s="93">
        <f t="shared" ca="1" si="1911"/>
        <v>-47337.897373277272</v>
      </c>
      <c r="CS1510" s="93">
        <f t="shared" ca="1" si="1911"/>
        <v>-48521.344807609203</v>
      </c>
      <c r="CT1510" s="93">
        <f t="shared" ca="1" si="1911"/>
        <v>-49734.378427799435</v>
      </c>
      <c r="CU1510" s="93">
        <f t="shared" ca="1" si="1911"/>
        <v>-50977.737888494419</v>
      </c>
      <c r="CV1510" s="93">
        <f t="shared" ca="1" si="1911"/>
        <v>-52252.18133570678</v>
      </c>
      <c r="CW1510" s="93">
        <f t="shared" ca="1" si="1911"/>
        <v>-53558.485869099452</v>
      </c>
      <c r="CX1510" s="93">
        <f t="shared" ca="1" si="1911"/>
        <v>-54897.448015826936</v>
      </c>
      <c r="CY1510" s="93">
        <f t="shared" ca="1" si="1911"/>
        <v>-55354.926749292157</v>
      </c>
      <c r="CZ1510" s="93">
        <f t="shared" ca="1" si="1911"/>
        <v>-56738.799918024459</v>
      </c>
      <c r="DA1510" s="93">
        <f t="shared" ca="1" si="1911"/>
        <v>-58157.26991597507</v>
      </c>
      <c r="DB1510" s="93">
        <f t="shared" ca="1" si="1911"/>
        <v>-59611.201663874446</v>
      </c>
      <c r="DC1510" s="93">
        <f t="shared" ca="1" si="1911"/>
        <v>-61101.481705471306</v>
      </c>
      <c r="DD1510" s="93">
        <f t="shared" ca="1" si="1911"/>
        <v>-62629.018748108087</v>
      </c>
      <c r="DE1510" s="93">
        <f t="shared" ca="1" si="1911"/>
        <v>-64194.744216810788</v>
      </c>
      <c r="DF1510" s="93">
        <f t="shared" ca="1" si="1911"/>
        <v>-65799.612822231051</v>
      </c>
      <c r="DG1510" s="93">
        <f t="shared" ca="1" si="1911"/>
        <v>-67444.603142786829</v>
      </c>
      <c r="DH1510" s="93">
        <f t="shared" ca="1" si="1911"/>
        <v>-69130.718221356496</v>
      </c>
      <c r="DI1510" s="93">
        <f t="shared" ca="1" si="1911"/>
        <v>-70858.986176890408</v>
      </c>
      <c r="DJ1510" s="93">
        <f t="shared" ca="1" si="1911"/>
        <v>-72630.460831312666</v>
      </c>
      <c r="DK1510" s="93">
        <f t="shared" ca="1" si="1911"/>
        <v>-74446.222352095487</v>
      </c>
      <c r="DL1510" s="93">
        <f t="shared" ca="1" si="1911"/>
        <v>-76307.377910897878</v>
      </c>
    </row>
    <row r="1511" spans="1:116" x14ac:dyDescent="0.4">
      <c r="A1511" s="99"/>
      <c r="B1511" s="57" t="s">
        <v>244</v>
      </c>
      <c r="C1511" s="57"/>
      <c r="D1511" t="s">
        <v>770</v>
      </c>
      <c r="E1511" t="str">
        <f t="shared" si="1897"/>
        <v>1511 LAMORT-S</v>
      </c>
      <c r="G1511" s="125"/>
      <c r="R1511"/>
      <c r="S1511" s="62"/>
      <c r="T1511" s="62"/>
      <c r="U1511" s="62"/>
      <c r="V1511" s="62"/>
      <c r="W1511" s="62"/>
      <c r="X1511" s="62"/>
      <c r="Y1511" s="62"/>
      <c r="Z1511" s="62"/>
      <c r="AA1511" s="62"/>
      <c r="AB1511" s="62"/>
      <c r="AC1511" s="62"/>
      <c r="AD1511" s="62"/>
      <c r="AE1511" s="62"/>
      <c r="AF1511" s="62"/>
      <c r="AG1511" s="62"/>
      <c r="AH1511" s="62"/>
      <c r="AI1511" s="62"/>
      <c r="AJ1511" s="62"/>
      <c r="AK1511" s="62"/>
      <c r="AL1511" s="62"/>
      <c r="AM1511" s="62"/>
      <c r="AN1511" s="62"/>
      <c r="AO1511" s="62"/>
      <c r="AP1511" s="62"/>
      <c r="AQ1511" s="62"/>
      <c r="AR1511" s="62"/>
      <c r="AS1511" s="62"/>
      <c r="AT1511" s="62"/>
      <c r="AU1511" s="62"/>
      <c r="AV1511" s="62"/>
      <c r="AW1511" s="62"/>
      <c r="AX1511" s="62"/>
      <c r="AY1511" s="62"/>
      <c r="AZ1511" s="62"/>
      <c r="BA1511" s="62"/>
      <c r="BB1511" s="62"/>
      <c r="BC1511" s="62"/>
      <c r="BD1511" s="62"/>
      <c r="BE1511" s="62"/>
      <c r="BF1511" s="62"/>
      <c r="BG1511" s="62"/>
      <c r="BH1511" s="62"/>
      <c r="BI1511" s="62"/>
      <c r="BJ1511" s="62"/>
      <c r="BK1511" s="62"/>
      <c r="BL1511" s="62"/>
      <c r="BM1511" s="62"/>
      <c r="BN1511" s="62"/>
      <c r="BO1511" s="62"/>
      <c r="BP1511" s="62"/>
      <c r="BQ1511" s="62"/>
      <c r="BR1511" s="62"/>
      <c r="BS1511" s="62"/>
      <c r="BT1511" s="62"/>
      <c r="BU1511" s="62"/>
      <c r="BV1511" s="62"/>
      <c r="BW1511" s="62"/>
      <c r="BX1511" s="62"/>
      <c r="BY1511" s="62"/>
      <c r="BZ1511" s="62"/>
      <c r="CA1511" s="62"/>
      <c r="CB1511" s="62"/>
      <c r="CC1511" s="62"/>
      <c r="CD1511" s="62"/>
      <c r="CE1511" s="62"/>
      <c r="CF1511" s="62"/>
      <c r="CG1511" s="62"/>
      <c r="CH1511" s="62"/>
      <c r="CI1511" s="62"/>
      <c r="CJ1511" s="62"/>
      <c r="CK1511" s="62"/>
      <c r="CL1511" s="62"/>
      <c r="CO1511" s="62"/>
      <c r="CP1511" s="62"/>
      <c r="CQ1511" s="62"/>
      <c r="CR1511" s="62"/>
      <c r="CS1511" s="62"/>
      <c r="CT1511" s="62"/>
      <c r="CU1511" s="62"/>
      <c r="CV1511" s="62"/>
      <c r="CW1511" s="62"/>
      <c r="CX1511" s="62"/>
      <c r="CY1511" s="62"/>
      <c r="CZ1511" s="62"/>
      <c r="DA1511" s="62"/>
      <c r="DB1511" s="62"/>
      <c r="DC1511" s="62"/>
      <c r="DD1511" s="62"/>
      <c r="DE1511" s="62"/>
      <c r="DF1511" s="62"/>
      <c r="DG1511" s="62"/>
      <c r="DH1511" s="62"/>
      <c r="DI1511" s="62"/>
      <c r="DJ1511" s="62"/>
      <c r="DK1511" s="62"/>
      <c r="DL1511" s="62"/>
    </row>
    <row r="1512" spans="1:116" x14ac:dyDescent="0.4">
      <c r="A1512" s="99"/>
      <c r="B1512" s="57"/>
      <c r="C1512" t="s">
        <v>198</v>
      </c>
      <c r="D1512" t="s">
        <v>770</v>
      </c>
      <c r="E1512" t="str">
        <f t="shared" si="1897"/>
        <v>1512 LAMORT-S</v>
      </c>
      <c r="G1512" s="126" t="str">
        <f>"Interest income - "&amp;SUBSTITUTE(G1496,":","")</f>
        <v>Interest income - Volume driven amortizing loan - no defaults</v>
      </c>
      <c r="I1512" s="93"/>
      <c r="J1512" s="93"/>
      <c r="K1512" s="28">
        <f ca="1">SUMIF($3:$3,K$2,1512:1512)</f>
        <v>212657.08488857304</v>
      </c>
      <c r="L1512" s="28">
        <f ca="1">SUMIF($3:$3,L$2,1512:1512)</f>
        <v>258407.3863507738</v>
      </c>
      <c r="M1512" s="28">
        <f ca="1">SUMIF($3:$3,M$2,1512:1512)</f>
        <v>202195.34973905084</v>
      </c>
      <c r="N1512" s="28">
        <f ca="1">SUMIF($3:$3,N$2,1512:1512)</f>
        <v>151353.90249756069</v>
      </c>
      <c r="O1512" s="28">
        <f ca="1">SUMIF($3:$3,O$2,1512:1512)</f>
        <v>105369.92978609759</v>
      </c>
      <c r="P1512" s="28">
        <f ca="1">SUMIF($3:$3,P$2,1512:1512)</f>
        <v>63779.340590537104</v>
      </c>
      <c r="R1512" s="27"/>
      <c r="S1512" s="93">
        <f t="shared" ref="S1512:AX1514" ca="1" si="1912">SUM(S1505:S1506,S1508)*$H1499/12</f>
        <v>4166.666666666667</v>
      </c>
      <c r="T1512" s="93">
        <f t="shared" ca="1" si="1912"/>
        <v>7932.2949143194055</v>
      </c>
      <c r="U1512" s="93">
        <f t="shared" ca="1" si="1912"/>
        <v>11300.226729783331</v>
      </c>
      <c r="V1512" s="93">
        <f t="shared" ca="1" si="1912"/>
        <v>14273.776249993351</v>
      </c>
      <c r="W1512" s="93">
        <f t="shared" ca="1" si="1912"/>
        <v>16856.229994076577</v>
      </c>
      <c r="X1512" s="93">
        <f t="shared" ca="1" si="1912"/>
        <v>19050.847093500739</v>
      </c>
      <c r="Y1512" s="93">
        <f t="shared" ca="1" si="1912"/>
        <v>20860.859520304661</v>
      </c>
      <c r="Z1512" s="93">
        <f t="shared" ca="1" si="1912"/>
        <v>22289.472313426839</v>
      </c>
      <c r="AA1512" s="93">
        <f t="shared" ca="1" si="1912"/>
        <v>23339.86380314796</v>
      </c>
      <c r="AB1512" s="93">
        <f t="shared" ca="1" si="1912"/>
        <v>24015.185833663036</v>
      </c>
      <c r="AC1512" s="93">
        <f t="shared" ca="1" si="1912"/>
        <v>24318.56398379878</v>
      </c>
      <c r="AD1512" s="93">
        <f t="shared" ca="1" si="1912"/>
        <v>24253.097785891689</v>
      </c>
      <c r="AE1512" s="93">
        <f t="shared" ca="1" si="1912"/>
        <v>23821.860942842108</v>
      </c>
      <c r="AF1512" s="93">
        <f t="shared" ca="1" si="1912"/>
        <v>23394.217740151278</v>
      </c>
      <c r="AG1512" s="93">
        <f t="shared" ca="1" si="1912"/>
        <v>22970.138230816203</v>
      </c>
      <c r="AH1512" s="93">
        <f t="shared" ca="1" si="1912"/>
        <v>22549.592717392257</v>
      </c>
      <c r="AI1512" s="93">
        <f t="shared" ca="1" si="1912"/>
        <v>22132.551749913513</v>
      </c>
      <c r="AJ1512" s="93">
        <f t="shared" ca="1" si="1912"/>
        <v>21718.986123830422</v>
      </c>
      <c r="AK1512" s="93">
        <f t="shared" ca="1" si="1912"/>
        <v>21308.866877964691</v>
      </c>
      <c r="AL1512" s="93">
        <f t="shared" ca="1" si="1912"/>
        <v>20902.165292481171</v>
      </c>
      <c r="AM1512" s="93">
        <f t="shared" ca="1" si="1912"/>
        <v>20498.852886876684</v>
      </c>
      <c r="AN1512" s="93">
        <f t="shared" ca="1" si="1912"/>
        <v>20098.901417985569</v>
      </c>
      <c r="AO1512" s="93">
        <f t="shared" ca="1" si="1912"/>
        <v>19702.282878001872</v>
      </c>
      <c r="AP1512" s="93">
        <f t="shared" ca="1" si="1912"/>
        <v>19308.969492518048</v>
      </c>
      <c r="AQ1512" s="93">
        <f t="shared" ca="1" si="1912"/>
        <v>18918.93371857992</v>
      </c>
      <c r="AR1512" s="93">
        <f t="shared" ca="1" si="1912"/>
        <v>18532.148242757939</v>
      </c>
      <c r="AS1512" s="93">
        <f t="shared" ca="1" si="1912"/>
        <v>18148.585979234478</v>
      </c>
      <c r="AT1512" s="93">
        <f t="shared" ca="1" si="1912"/>
        <v>17768.220067907048</v>
      </c>
      <c r="AU1512" s="93">
        <f t="shared" ca="1" si="1912"/>
        <v>17391.02387250734</v>
      </c>
      <c r="AV1512" s="93">
        <f t="shared" ca="1" si="1912"/>
        <v>17016.970978735964</v>
      </c>
      <c r="AW1512" s="93">
        <f t="shared" ca="1" si="1912"/>
        <v>16646.035192412688</v>
      </c>
      <c r="AX1512" s="93">
        <f t="shared" ca="1" si="1912"/>
        <v>16278.190537642104</v>
      </c>
      <c r="AY1512" s="93">
        <f t="shared" ref="AY1512:CD1514" ca="1" si="1913">SUM(AY1505:AY1506,AY1508)*$H1499/12</f>
        <v>15913.411254994608</v>
      </c>
      <c r="AZ1512" s="93">
        <f t="shared" ca="1" si="1913"/>
        <v>15551.671799702506</v>
      </c>
      <c r="BA1512" s="93">
        <f t="shared" ca="1" si="1913"/>
        <v>15192.946839871174</v>
      </c>
      <c r="BB1512" s="93">
        <f t="shared" ca="1" si="1913"/>
        <v>14837.211254705102</v>
      </c>
      <c r="BC1512" s="93">
        <f t="shared" ca="1" si="1913"/>
        <v>14484.440132748749</v>
      </c>
      <c r="BD1512" s="93">
        <f t="shared" ca="1" si="1913"/>
        <v>14134.608770142027</v>
      </c>
      <c r="BE1512" s="93">
        <f t="shared" ca="1" si="1913"/>
        <v>13787.692668890368</v>
      </c>
      <c r="BF1512" s="93">
        <f t="shared" ca="1" si="1913"/>
        <v>13443.667535149134</v>
      </c>
      <c r="BG1512" s="93">
        <f t="shared" ca="1" si="1913"/>
        <v>13102.509277522413</v>
      </c>
      <c r="BH1512" s="93">
        <f t="shared" ca="1" si="1913"/>
        <v>12764.194005375915</v>
      </c>
      <c r="BI1512" s="93">
        <f t="shared" ca="1" si="1913"/>
        <v>12428.69802716397</v>
      </c>
      <c r="BJ1512" s="93">
        <f t="shared" ca="1" si="1913"/>
        <v>12095.997848770457</v>
      </c>
      <c r="BK1512" s="93">
        <f t="shared" ca="1" si="1913"/>
        <v>11766.070171863556</v>
      </c>
      <c r="BL1512" s="93">
        <f t="shared" ca="1" si="1913"/>
        <v>11438.891892264217</v>
      </c>
      <c r="BM1512" s="93">
        <f t="shared" ca="1" si="1913"/>
        <v>11114.440098328203</v>
      </c>
      <c r="BN1512" s="93">
        <f t="shared" ca="1" si="1913"/>
        <v>10792.692069341654</v>
      </c>
      <c r="BO1512" s="93">
        <f t="shared" ca="1" si="1913"/>
        <v>10473.625273929994</v>
      </c>
      <c r="BP1512" s="93">
        <f t="shared" ca="1" si="1913"/>
        <v>10157.217368480098</v>
      </c>
      <c r="BQ1512" s="93">
        <f t="shared" ca="1" si="1913"/>
        <v>9843.4461955756178</v>
      </c>
      <c r="BR1512" s="93">
        <f t="shared" ca="1" si="1913"/>
        <v>9532.289782445343</v>
      </c>
      <c r="BS1512" s="93">
        <f t="shared" ca="1" si="1913"/>
        <v>9223.7263394244874</v>
      </c>
      <c r="BT1512" s="93">
        <f t="shared" ca="1" si="1913"/>
        <v>8917.7342584288035</v>
      </c>
      <c r="BU1512" s="93">
        <f t="shared" ca="1" si="1913"/>
        <v>8614.2921114414185</v>
      </c>
      <c r="BV1512" s="93">
        <f t="shared" ca="1" si="1913"/>
        <v>8313.378649012262</v>
      </c>
      <c r="BW1512" s="93">
        <f t="shared" ca="1" si="1913"/>
        <v>8014.9727987700135</v>
      </c>
      <c r="BX1512" s="93">
        <f t="shared" ca="1" si="1913"/>
        <v>7719.0536639464508</v>
      </c>
      <c r="BY1512" s="93">
        <f t="shared" ca="1" si="1913"/>
        <v>7425.6005219130848</v>
      </c>
      <c r="BZ1512" s="93">
        <f t="shared" ca="1" si="1913"/>
        <v>7134.5928227299983</v>
      </c>
      <c r="CA1512" s="93">
        <f t="shared" ca="1" si="1913"/>
        <v>6846.0101877067691</v>
      </c>
      <c r="CB1512" s="93">
        <f t="shared" ca="1" si="1913"/>
        <v>6559.8324079753993</v>
      </c>
      <c r="CC1512" s="93">
        <f t="shared" ca="1" si="1913"/>
        <v>6276.0394430751257</v>
      </c>
      <c r="CD1512" s="93">
        <f t="shared" ca="1" si="1913"/>
        <v>5994.6114195490218</v>
      </c>
      <c r="CE1512" s="93">
        <f t="shared" ref="CE1512:CL1514" ca="1" si="1914">SUM(CE1505:CE1506,CE1508)*$H1499/12</f>
        <v>5715.5286295523001</v>
      </c>
      <c r="CF1512" s="93">
        <f t="shared" ca="1" si="1914"/>
        <v>5438.7715294722193</v>
      </c>
      <c r="CG1512" s="93">
        <f t="shared" ca="1" si="1914"/>
        <v>5164.3207385594715</v>
      </c>
      <c r="CH1512" s="93">
        <f t="shared" ca="1" si="1914"/>
        <v>4892.1570375709971</v>
      </c>
      <c r="CI1512" s="93">
        <f t="shared" ca="1" si="1914"/>
        <v>4622.2613674240938</v>
      </c>
      <c r="CJ1512" s="93">
        <f t="shared" ca="1" si="1914"/>
        <v>4354.6148278617475</v>
      </c>
      <c r="CK1512" s="93">
        <f t="shared" ca="1" si="1914"/>
        <v>4089.1986761290877</v>
      </c>
      <c r="CL1512" s="93">
        <f t="shared" ca="1" si="1914"/>
        <v>3825.9943256608658</v>
      </c>
      <c r="CN1512" s="93"/>
      <c r="CO1512" s="93">
        <f t="shared" ref="CO1512:CX1512" ca="1" si="1915">SUM(CO1505:CO1506,CO1508)*$H1499/CO$5</f>
        <v>0</v>
      </c>
      <c r="CP1512" s="93">
        <f t="shared" ca="1" si="1915"/>
        <v>-1098.9485903751199</v>
      </c>
      <c r="CQ1512" s="93">
        <f t="shared" ca="1" si="1915"/>
        <v>-1126.4223051344979</v>
      </c>
      <c r="CR1512" s="93">
        <f t="shared" ca="1" si="1915"/>
        <v>-1154.5828627628605</v>
      </c>
      <c r="CS1512" s="93">
        <f t="shared" ca="1" si="1915"/>
        <v>-1183.4474343319318</v>
      </c>
      <c r="CT1512" s="93">
        <f t="shared" ca="1" si="1915"/>
        <v>-1213.0336201902301</v>
      </c>
      <c r="CU1512" s="93">
        <f t="shared" ca="1" si="1915"/>
        <v>-1243.359460694986</v>
      </c>
      <c r="CV1512" s="93">
        <f t="shared" ca="1" si="1915"/>
        <v>-1274.4434472123605</v>
      </c>
      <c r="CW1512" s="93">
        <f t="shared" ca="1" si="1915"/>
        <v>-1306.3045333926696</v>
      </c>
      <c r="CX1512" s="93">
        <f t="shared" ca="1" si="1915"/>
        <v>-1338.9621467274865</v>
      </c>
      <c r="CY1512" s="93">
        <f ca="1">SUM(CY1505:CY1506,CY1508)*$H1499/CL$5</f>
        <v>-457.47873346522448</v>
      </c>
      <c r="CZ1512" s="93">
        <f t="shared" ref="CZ1512:DL1512" ca="1" si="1916">SUM(CZ1505:CZ1506,CZ1508)*$H1499/CZ$5</f>
        <v>-1383.8731687323041</v>
      </c>
      <c r="DA1512" s="93">
        <f t="shared" ca="1" si="1916"/>
        <v>-1418.4699979506115</v>
      </c>
      <c r="DB1512" s="93">
        <f t="shared" ca="1" si="1916"/>
        <v>-1453.9317478993769</v>
      </c>
      <c r="DC1512" s="93">
        <f t="shared" ca="1" si="1916"/>
        <v>-1490.2800415968613</v>
      </c>
      <c r="DD1512" s="93">
        <f t="shared" ca="1" si="1916"/>
        <v>-1527.5370426367826</v>
      </c>
      <c r="DE1512" s="93">
        <f t="shared" ca="1" si="1916"/>
        <v>-1565.7254687027023</v>
      </c>
      <c r="DF1512" s="93">
        <f t="shared" ca="1" si="1916"/>
        <v>-1604.8686054202699</v>
      </c>
      <c r="DG1512" s="93">
        <f t="shared" ca="1" si="1916"/>
        <v>-1644.9903205557764</v>
      </c>
      <c r="DH1512" s="93">
        <f t="shared" ca="1" si="1916"/>
        <v>-1686.1150785696709</v>
      </c>
      <c r="DI1512" s="93">
        <f t="shared" ca="1" si="1916"/>
        <v>-1728.2679555339125</v>
      </c>
      <c r="DJ1512" s="93">
        <f t="shared" ca="1" si="1916"/>
        <v>-1771.4746544222603</v>
      </c>
      <c r="DK1512" s="93">
        <f t="shared" ca="1" si="1916"/>
        <v>-1815.7615207828167</v>
      </c>
      <c r="DL1512" s="93">
        <f t="shared" ca="1" si="1916"/>
        <v>-1861.1555588023873</v>
      </c>
    </row>
    <row r="1513" spans="1:116" x14ac:dyDescent="0.4">
      <c r="A1513" s="99"/>
      <c r="B1513" s="57"/>
      <c r="C1513" s="57"/>
      <c r="D1513" t="s">
        <v>770</v>
      </c>
      <c r="E1513" t="str">
        <f t="shared" si="1897"/>
        <v>1513 LAMORT-S</v>
      </c>
      <c r="G1513" s="125"/>
      <c r="R1513"/>
      <c r="S1513" s="1"/>
      <c r="T1513" s="1"/>
      <c r="U1513" s="1"/>
      <c r="V1513" s="1"/>
      <c r="W1513" s="1"/>
      <c r="X1513" s="1"/>
      <c r="Y1513" s="1"/>
      <c r="Z1513" s="1"/>
      <c r="AA1513" s="1"/>
      <c r="AB1513" s="1"/>
      <c r="AC1513" s="1"/>
      <c r="AD1513" s="1"/>
      <c r="AE1513" s="1"/>
      <c r="AF1513" s="1"/>
      <c r="AG1513" s="1"/>
      <c r="AH1513" s="1"/>
      <c r="AI1513" s="1"/>
      <c r="AJ1513" s="1"/>
      <c r="AK1513" s="1"/>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c r="BM1513" s="1"/>
      <c r="BN1513" s="1"/>
      <c r="BO1513" s="1"/>
      <c r="BP1513" s="1"/>
      <c r="BQ1513" s="1"/>
      <c r="BR1513" s="1"/>
      <c r="BS1513" s="1"/>
      <c r="BT1513" s="1"/>
      <c r="BU1513" s="1"/>
      <c r="BV1513" s="1"/>
      <c r="BW1513" s="1"/>
      <c r="BX1513" s="1"/>
      <c r="BY1513" s="1"/>
      <c r="BZ1513" s="1"/>
      <c r="CA1513" s="1"/>
      <c r="CB1513" s="1"/>
      <c r="CC1513" s="1"/>
      <c r="CD1513" s="1"/>
      <c r="CE1513" s="1"/>
      <c r="CF1513" s="1"/>
      <c r="CG1513" s="1"/>
      <c r="CH1513" s="1"/>
      <c r="CI1513" s="1"/>
      <c r="CJ1513" s="1"/>
      <c r="CK1513" s="1"/>
      <c r="CL1513" s="1"/>
      <c r="CO1513" s="1"/>
      <c r="CP1513" s="1"/>
      <c r="CQ1513" s="1"/>
      <c r="CR1513" s="1"/>
      <c r="CS1513" s="1"/>
      <c r="CT1513" s="1"/>
      <c r="CU1513" s="1"/>
      <c r="CV1513" s="1"/>
      <c r="CW1513" s="1"/>
      <c r="CX1513" s="1"/>
      <c r="CY1513" s="1"/>
      <c r="CZ1513" s="1"/>
      <c r="DA1513" s="1"/>
      <c r="DB1513" s="1"/>
      <c r="DC1513" s="1"/>
      <c r="DD1513" s="1"/>
      <c r="DE1513" s="1"/>
      <c r="DF1513" s="1"/>
      <c r="DG1513" s="1"/>
      <c r="DH1513" s="1"/>
      <c r="DI1513" s="1"/>
      <c r="DJ1513" s="1"/>
      <c r="DK1513" s="1"/>
      <c r="DL1513" s="1"/>
    </row>
    <row r="1514" spans="1:116" x14ac:dyDescent="0.4">
      <c r="A1514" s="99"/>
      <c r="B1514" s="57"/>
      <c r="C1514" s="57"/>
      <c r="D1514" t="s">
        <v>770</v>
      </c>
      <c r="E1514" t="str">
        <f>ROW()&amp;" "&amp;D1514</f>
        <v>1514 LAMORT-S</v>
      </c>
      <c r="G1514" s="95" t="s">
        <v>309</v>
      </c>
      <c r="R1514"/>
      <c r="S1514" s="1"/>
      <c r="T1514" s="1"/>
      <c r="U1514" s="1"/>
      <c r="V1514" s="1"/>
      <c r="W1514" s="1"/>
      <c r="X1514" s="1"/>
      <c r="Y1514" s="1"/>
      <c r="Z1514" s="1"/>
      <c r="AA1514" s="1"/>
      <c r="AB1514" s="1"/>
      <c r="AC1514" s="1"/>
      <c r="AD1514" s="1"/>
      <c r="AE1514" s="1"/>
      <c r="AF1514" s="1"/>
      <c r="AG1514" s="1"/>
      <c r="AH1514" s="1"/>
      <c r="AI1514" s="1"/>
      <c r="AJ1514" s="1"/>
      <c r="AK1514" s="1"/>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c r="BM1514" s="1"/>
      <c r="BN1514" s="1"/>
      <c r="BO1514" s="1"/>
      <c r="BP1514" s="1"/>
      <c r="BQ1514" s="1"/>
      <c r="BR1514" s="1"/>
      <c r="BS1514" s="1"/>
      <c r="BT1514" s="1"/>
      <c r="BU1514" s="1"/>
      <c r="BV1514" s="1"/>
      <c r="BW1514" s="1"/>
      <c r="BX1514" s="1"/>
      <c r="BY1514" s="1"/>
      <c r="BZ1514" s="1"/>
      <c r="CA1514" s="1"/>
      <c r="CB1514" s="1"/>
      <c r="CC1514" s="1"/>
      <c r="CD1514" s="1"/>
      <c r="CE1514" s="1"/>
      <c r="CF1514" s="1"/>
      <c r="CG1514" s="1"/>
      <c r="CH1514" s="1"/>
      <c r="CI1514" s="1"/>
      <c r="CJ1514" s="1"/>
      <c r="CK1514" s="1"/>
      <c r="CL1514" s="1"/>
      <c r="CO1514" s="1"/>
      <c r="CP1514" s="1"/>
      <c r="CQ1514" s="1"/>
      <c r="CR1514" s="1"/>
      <c r="CS1514" s="1"/>
      <c r="CT1514" s="1"/>
      <c r="CU1514" s="1"/>
      <c r="CV1514" s="1"/>
      <c r="CW1514" s="1"/>
      <c r="CX1514" s="1"/>
      <c r="CY1514" s="1"/>
      <c r="CZ1514" s="1"/>
      <c r="DA1514" s="1"/>
      <c r="DB1514" s="1"/>
      <c r="DC1514" s="1"/>
      <c r="DD1514" s="1"/>
      <c r="DE1514" s="1"/>
      <c r="DF1514" s="1"/>
      <c r="DG1514" s="1"/>
      <c r="DH1514" s="1"/>
      <c r="DI1514" s="1"/>
      <c r="DJ1514" s="1"/>
      <c r="DK1514" s="1"/>
      <c r="DL1514" s="1"/>
    </row>
    <row r="1515" spans="1:116" x14ac:dyDescent="0.4">
      <c r="A1515" s="99"/>
      <c r="B1515" s="57"/>
      <c r="C1515" t="s">
        <v>235</v>
      </c>
      <c r="D1515" t="s">
        <v>770</v>
      </c>
      <c r="E1515" t="str">
        <f>ROW()&amp;" "&amp;D1515</f>
        <v>1515 LAMORT-S</v>
      </c>
      <c r="G1515" s="158" t="str">
        <f>G1506</f>
        <v>New loans originated - Volume driven amortizing loan - no defaults</v>
      </c>
      <c r="K1515" s="53">
        <f ca="1">SUMIF($3:$3,K$2,1515:1515)</f>
        <v>-6000000</v>
      </c>
      <c r="L1515" s="53">
        <f ca="1">SUMIF($3:$3,L$2,1515:1515)</f>
        <v>-6000000</v>
      </c>
      <c r="M1515" s="53">
        <f ca="1">SUMIF($3:$3,M$2,1515:1515)</f>
        <v>-6000000</v>
      </c>
      <c r="N1515" s="53">
        <f ca="1">SUMIF($3:$3,N$2,1515:1515)</f>
        <v>-6000000</v>
      </c>
      <c r="O1515" s="53">
        <f ca="1">SUMIF($3:$3,O$2,1515:1515)</f>
        <v>-6000000</v>
      </c>
      <c r="P1515" s="53">
        <f ca="1">SUMIF($3:$3,P$2,1515:1515)</f>
        <v>-6000000</v>
      </c>
      <c r="R1515"/>
      <c r="S1515" s="62">
        <f t="shared" ref="S1515:AX1517" ca="1" si="1917">-S1506</f>
        <v>-500000</v>
      </c>
      <c r="T1515" s="62">
        <f t="shared" ca="1" si="1917"/>
        <v>-500000</v>
      </c>
      <c r="U1515" s="62">
        <f t="shared" ca="1" si="1917"/>
        <v>-500000</v>
      </c>
      <c r="V1515" s="62">
        <f t="shared" ca="1" si="1917"/>
        <v>-500000</v>
      </c>
      <c r="W1515" s="62">
        <f t="shared" ca="1" si="1917"/>
        <v>-500000</v>
      </c>
      <c r="X1515" s="62">
        <f t="shared" ca="1" si="1917"/>
        <v>-500000</v>
      </c>
      <c r="Y1515" s="62">
        <f t="shared" ca="1" si="1917"/>
        <v>-500000</v>
      </c>
      <c r="Z1515" s="62">
        <f t="shared" ca="1" si="1917"/>
        <v>-500000</v>
      </c>
      <c r="AA1515" s="62">
        <f t="shared" ca="1" si="1917"/>
        <v>-500000</v>
      </c>
      <c r="AB1515" s="62">
        <f t="shared" ca="1" si="1917"/>
        <v>-500000</v>
      </c>
      <c r="AC1515" s="62">
        <f t="shared" ca="1" si="1917"/>
        <v>-500000</v>
      </c>
      <c r="AD1515" s="62">
        <f t="shared" ca="1" si="1917"/>
        <v>-500000</v>
      </c>
      <c r="AE1515" s="62">
        <f t="shared" ca="1" si="1917"/>
        <v>-500000</v>
      </c>
      <c r="AF1515" s="62">
        <f t="shared" ca="1" si="1917"/>
        <v>-500000</v>
      </c>
      <c r="AG1515" s="62">
        <f t="shared" ca="1" si="1917"/>
        <v>-500000</v>
      </c>
      <c r="AH1515" s="62">
        <f t="shared" ca="1" si="1917"/>
        <v>-500000</v>
      </c>
      <c r="AI1515" s="62">
        <f t="shared" ca="1" si="1917"/>
        <v>-500000</v>
      </c>
      <c r="AJ1515" s="62">
        <f t="shared" ca="1" si="1917"/>
        <v>-500000</v>
      </c>
      <c r="AK1515" s="62">
        <f t="shared" ca="1" si="1917"/>
        <v>-500000</v>
      </c>
      <c r="AL1515" s="62">
        <f t="shared" ca="1" si="1917"/>
        <v>-500000</v>
      </c>
      <c r="AM1515" s="62">
        <f t="shared" ca="1" si="1917"/>
        <v>-500000</v>
      </c>
      <c r="AN1515" s="62">
        <f t="shared" ca="1" si="1917"/>
        <v>-500000</v>
      </c>
      <c r="AO1515" s="62">
        <f t="shared" ca="1" si="1917"/>
        <v>-500000</v>
      </c>
      <c r="AP1515" s="62">
        <f t="shared" ca="1" si="1917"/>
        <v>-500000</v>
      </c>
      <c r="AQ1515" s="62">
        <f t="shared" ca="1" si="1917"/>
        <v>-500000</v>
      </c>
      <c r="AR1515" s="62">
        <f t="shared" ca="1" si="1917"/>
        <v>-500000</v>
      </c>
      <c r="AS1515" s="62">
        <f t="shared" ca="1" si="1917"/>
        <v>-500000</v>
      </c>
      <c r="AT1515" s="62">
        <f t="shared" ca="1" si="1917"/>
        <v>-500000</v>
      </c>
      <c r="AU1515" s="62">
        <f t="shared" ca="1" si="1917"/>
        <v>-500000</v>
      </c>
      <c r="AV1515" s="62">
        <f t="shared" ca="1" si="1917"/>
        <v>-500000</v>
      </c>
      <c r="AW1515" s="62">
        <f t="shared" ca="1" si="1917"/>
        <v>-500000</v>
      </c>
      <c r="AX1515" s="62">
        <f t="shared" ca="1" si="1917"/>
        <v>-500000</v>
      </c>
      <c r="AY1515" s="62">
        <f t="shared" ref="AY1515:CD1517" ca="1" si="1918">-AY1506</f>
        <v>-500000</v>
      </c>
      <c r="AZ1515" s="62">
        <f t="shared" ca="1" si="1918"/>
        <v>-500000</v>
      </c>
      <c r="BA1515" s="62">
        <f t="shared" ca="1" si="1918"/>
        <v>-500000</v>
      </c>
      <c r="BB1515" s="62">
        <f t="shared" ca="1" si="1918"/>
        <v>-500000</v>
      </c>
      <c r="BC1515" s="62">
        <f t="shared" ca="1" si="1918"/>
        <v>-500000</v>
      </c>
      <c r="BD1515" s="62">
        <f t="shared" ca="1" si="1918"/>
        <v>-500000</v>
      </c>
      <c r="BE1515" s="62">
        <f t="shared" ca="1" si="1918"/>
        <v>-500000</v>
      </c>
      <c r="BF1515" s="62">
        <f t="shared" ca="1" si="1918"/>
        <v>-500000</v>
      </c>
      <c r="BG1515" s="62">
        <f t="shared" ca="1" si="1918"/>
        <v>-500000</v>
      </c>
      <c r="BH1515" s="62">
        <f t="shared" ca="1" si="1918"/>
        <v>-500000</v>
      </c>
      <c r="BI1515" s="62">
        <f t="shared" ca="1" si="1918"/>
        <v>-500000</v>
      </c>
      <c r="BJ1515" s="62">
        <f t="shared" ca="1" si="1918"/>
        <v>-500000</v>
      </c>
      <c r="BK1515" s="62">
        <f t="shared" ca="1" si="1918"/>
        <v>-500000</v>
      </c>
      <c r="BL1515" s="62">
        <f t="shared" ca="1" si="1918"/>
        <v>-500000</v>
      </c>
      <c r="BM1515" s="62">
        <f t="shared" ca="1" si="1918"/>
        <v>-500000</v>
      </c>
      <c r="BN1515" s="62">
        <f t="shared" ca="1" si="1918"/>
        <v>-500000</v>
      </c>
      <c r="BO1515" s="62">
        <f t="shared" ca="1" si="1918"/>
        <v>-500000</v>
      </c>
      <c r="BP1515" s="62">
        <f t="shared" ca="1" si="1918"/>
        <v>-500000</v>
      </c>
      <c r="BQ1515" s="62">
        <f t="shared" ca="1" si="1918"/>
        <v>-500000</v>
      </c>
      <c r="BR1515" s="62">
        <f t="shared" ca="1" si="1918"/>
        <v>-500000</v>
      </c>
      <c r="BS1515" s="62">
        <f t="shared" ca="1" si="1918"/>
        <v>-500000</v>
      </c>
      <c r="BT1515" s="62">
        <f t="shared" ca="1" si="1918"/>
        <v>-500000</v>
      </c>
      <c r="BU1515" s="62">
        <f t="shared" ca="1" si="1918"/>
        <v>-500000</v>
      </c>
      <c r="BV1515" s="62">
        <f t="shared" ca="1" si="1918"/>
        <v>-500000</v>
      </c>
      <c r="BW1515" s="62">
        <f t="shared" ca="1" si="1918"/>
        <v>-500000</v>
      </c>
      <c r="BX1515" s="62">
        <f t="shared" ca="1" si="1918"/>
        <v>-500000</v>
      </c>
      <c r="BY1515" s="62">
        <f t="shared" ca="1" si="1918"/>
        <v>-500000</v>
      </c>
      <c r="BZ1515" s="62">
        <f t="shared" ca="1" si="1918"/>
        <v>-500000</v>
      </c>
      <c r="CA1515" s="62">
        <f t="shared" ca="1" si="1918"/>
        <v>-500000</v>
      </c>
      <c r="CB1515" s="62">
        <f t="shared" ca="1" si="1918"/>
        <v>-500000</v>
      </c>
      <c r="CC1515" s="62">
        <f t="shared" ca="1" si="1918"/>
        <v>-500000</v>
      </c>
      <c r="CD1515" s="62">
        <f t="shared" ca="1" si="1918"/>
        <v>-500000</v>
      </c>
      <c r="CE1515" s="62">
        <f t="shared" ref="CE1515:CL1517" ca="1" si="1919">-CE1506</f>
        <v>-500000</v>
      </c>
      <c r="CF1515" s="62">
        <f t="shared" ca="1" si="1919"/>
        <v>-500000</v>
      </c>
      <c r="CG1515" s="62">
        <f t="shared" ca="1" si="1919"/>
        <v>-500000</v>
      </c>
      <c r="CH1515" s="62">
        <f t="shared" ca="1" si="1919"/>
        <v>-500000</v>
      </c>
      <c r="CI1515" s="62">
        <f t="shared" ca="1" si="1919"/>
        <v>-500000</v>
      </c>
      <c r="CJ1515" s="62">
        <f t="shared" ca="1" si="1919"/>
        <v>-500000</v>
      </c>
      <c r="CK1515" s="62">
        <f t="shared" ca="1" si="1919"/>
        <v>-500000</v>
      </c>
      <c r="CL1515" s="62">
        <f t="shared" ca="1" si="1919"/>
        <v>-500000</v>
      </c>
      <c r="CO1515" s="62">
        <f t="shared" ref="CO1515:DK1517" ca="1" si="1920">-CO1506</f>
        <v>0</v>
      </c>
      <c r="CP1515" s="62">
        <f t="shared" ca="1" si="1920"/>
        <v>0</v>
      </c>
      <c r="CQ1515" s="62">
        <f t="shared" ca="1" si="1920"/>
        <v>0</v>
      </c>
      <c r="CR1515" s="62">
        <f t="shared" ca="1" si="1920"/>
        <v>0</v>
      </c>
      <c r="CS1515" s="62">
        <f t="shared" ca="1" si="1920"/>
        <v>0</v>
      </c>
      <c r="CT1515" s="62">
        <f t="shared" ca="1" si="1920"/>
        <v>0</v>
      </c>
      <c r="CU1515" s="62">
        <f t="shared" ca="1" si="1920"/>
        <v>0</v>
      </c>
      <c r="CV1515" s="62">
        <f t="shared" ca="1" si="1920"/>
        <v>0</v>
      </c>
      <c r="CW1515" s="62">
        <f t="shared" ca="1" si="1920"/>
        <v>0</v>
      </c>
      <c r="CX1515" s="62">
        <f t="shared" ca="1" si="1920"/>
        <v>0</v>
      </c>
      <c r="CY1515" s="62">
        <f t="shared" ca="1" si="1920"/>
        <v>0</v>
      </c>
      <c r="CZ1515" s="62">
        <f t="shared" ca="1" si="1920"/>
        <v>0</v>
      </c>
      <c r="DA1515" s="62">
        <f t="shared" ca="1" si="1920"/>
        <v>0</v>
      </c>
      <c r="DB1515" s="62">
        <f t="shared" ca="1" si="1920"/>
        <v>0</v>
      </c>
      <c r="DC1515" s="62">
        <f t="shared" ca="1" si="1920"/>
        <v>0</v>
      </c>
      <c r="DD1515" s="62">
        <f t="shared" ca="1" si="1920"/>
        <v>0</v>
      </c>
      <c r="DE1515" s="62">
        <f t="shared" ca="1" si="1920"/>
        <v>0</v>
      </c>
      <c r="DF1515" s="62">
        <f t="shared" ca="1" si="1920"/>
        <v>0</v>
      </c>
      <c r="DG1515" s="62">
        <f t="shared" ca="1" si="1920"/>
        <v>0</v>
      </c>
      <c r="DH1515" s="62">
        <f t="shared" ca="1" si="1920"/>
        <v>0</v>
      </c>
      <c r="DI1515" s="62">
        <f t="shared" ca="1" si="1920"/>
        <v>0</v>
      </c>
      <c r="DJ1515" s="62">
        <f t="shared" ca="1" si="1920"/>
        <v>0</v>
      </c>
      <c r="DK1515" s="62">
        <f t="shared" ca="1" si="1920"/>
        <v>0</v>
      </c>
      <c r="DL1515" s="62">
        <f t="shared" ref="DL1515:DL1517" ca="1" si="1921">-DL1506</f>
        <v>0</v>
      </c>
    </row>
    <row r="1516" spans="1:116" x14ac:dyDescent="0.4">
      <c r="A1516" s="99"/>
      <c r="B1516" s="57"/>
      <c r="C1516" t="s">
        <v>235</v>
      </c>
      <c r="D1516" t="s">
        <v>770</v>
      </c>
      <c r="E1516" t="str">
        <f>ROW()&amp;" "&amp;D1516</f>
        <v>1516 LAMORT-S</v>
      </c>
      <c r="G1516" s="158" t="str">
        <f>G1508</f>
        <v>Prepayment - Volume driven amortizing loan - no defaults</v>
      </c>
      <c r="K1516" s="53">
        <f>SUMIF($3:$3,K$2,1516:1516)</f>
        <v>0</v>
      </c>
      <c r="L1516" s="53">
        <f>SUMIF($3:$3,L$2,1516:1516)</f>
        <v>0</v>
      </c>
      <c r="M1516" s="53">
        <f>SUMIF($3:$3,M$2,1516:1516)</f>
        <v>0</v>
      </c>
      <c r="N1516" s="53">
        <f>SUMIF($3:$3,N$2,1516:1516)</f>
        <v>0</v>
      </c>
      <c r="O1516" s="53">
        <f>SUMIF($3:$3,O$2,1516:1516)</f>
        <v>0</v>
      </c>
      <c r="P1516" s="53">
        <f>SUMIF($3:$3,P$2,1516:1516)</f>
        <v>0</v>
      </c>
      <c r="R1516"/>
      <c r="S1516" s="62">
        <f t="shared" ref="S1516:AX1518" si="1922">-S1508</f>
        <v>0</v>
      </c>
      <c r="T1516" s="62">
        <f t="shared" si="1922"/>
        <v>0</v>
      </c>
      <c r="U1516" s="62">
        <f t="shared" si="1922"/>
        <v>0</v>
      </c>
      <c r="V1516" s="62">
        <f t="shared" si="1922"/>
        <v>0</v>
      </c>
      <c r="W1516" s="62">
        <f t="shared" si="1922"/>
        <v>0</v>
      </c>
      <c r="X1516" s="62">
        <f t="shared" si="1922"/>
        <v>0</v>
      </c>
      <c r="Y1516" s="62">
        <f t="shared" si="1922"/>
        <v>0</v>
      </c>
      <c r="Z1516" s="62">
        <f t="shared" si="1922"/>
        <v>0</v>
      </c>
      <c r="AA1516" s="62">
        <f t="shared" si="1922"/>
        <v>0</v>
      </c>
      <c r="AB1516" s="62">
        <f t="shared" si="1922"/>
        <v>0</v>
      </c>
      <c r="AC1516" s="62">
        <f t="shared" si="1922"/>
        <v>0</v>
      </c>
      <c r="AD1516" s="62">
        <f t="shared" si="1922"/>
        <v>0</v>
      </c>
      <c r="AE1516" s="62">
        <f t="shared" si="1922"/>
        <v>0</v>
      </c>
      <c r="AF1516" s="62">
        <f t="shared" si="1922"/>
        <v>0</v>
      </c>
      <c r="AG1516" s="62">
        <f t="shared" si="1922"/>
        <v>0</v>
      </c>
      <c r="AH1516" s="62">
        <f t="shared" si="1922"/>
        <v>0</v>
      </c>
      <c r="AI1516" s="62">
        <f t="shared" si="1922"/>
        <v>0</v>
      </c>
      <c r="AJ1516" s="62">
        <f t="shared" si="1922"/>
        <v>0</v>
      </c>
      <c r="AK1516" s="62">
        <f t="shared" si="1922"/>
        <v>0</v>
      </c>
      <c r="AL1516" s="62">
        <f t="shared" si="1922"/>
        <v>0</v>
      </c>
      <c r="AM1516" s="62">
        <f t="shared" si="1922"/>
        <v>0</v>
      </c>
      <c r="AN1516" s="62">
        <f t="shared" si="1922"/>
        <v>0</v>
      </c>
      <c r="AO1516" s="62">
        <f t="shared" si="1922"/>
        <v>0</v>
      </c>
      <c r="AP1516" s="62">
        <f t="shared" si="1922"/>
        <v>0</v>
      </c>
      <c r="AQ1516" s="62">
        <f t="shared" si="1922"/>
        <v>0</v>
      </c>
      <c r="AR1516" s="62">
        <f t="shared" si="1922"/>
        <v>0</v>
      </c>
      <c r="AS1516" s="62">
        <f t="shared" si="1922"/>
        <v>0</v>
      </c>
      <c r="AT1516" s="62">
        <f t="shared" si="1922"/>
        <v>0</v>
      </c>
      <c r="AU1516" s="62">
        <f t="shared" si="1922"/>
        <v>0</v>
      </c>
      <c r="AV1516" s="62">
        <f t="shared" si="1922"/>
        <v>0</v>
      </c>
      <c r="AW1516" s="62">
        <f t="shared" si="1922"/>
        <v>0</v>
      </c>
      <c r="AX1516" s="62">
        <f t="shared" si="1922"/>
        <v>0</v>
      </c>
      <c r="AY1516" s="62">
        <f t="shared" ref="AY1516:CD1518" si="1923">-AY1508</f>
        <v>0</v>
      </c>
      <c r="AZ1516" s="62">
        <f t="shared" si="1923"/>
        <v>0</v>
      </c>
      <c r="BA1516" s="62">
        <f t="shared" si="1923"/>
        <v>0</v>
      </c>
      <c r="BB1516" s="62">
        <f t="shared" si="1923"/>
        <v>0</v>
      </c>
      <c r="BC1516" s="62">
        <f t="shared" si="1923"/>
        <v>0</v>
      </c>
      <c r="BD1516" s="62">
        <f t="shared" si="1923"/>
        <v>0</v>
      </c>
      <c r="BE1516" s="62">
        <f t="shared" si="1923"/>
        <v>0</v>
      </c>
      <c r="BF1516" s="62">
        <f t="shared" si="1923"/>
        <v>0</v>
      </c>
      <c r="BG1516" s="62">
        <f t="shared" si="1923"/>
        <v>0</v>
      </c>
      <c r="BH1516" s="62">
        <f t="shared" si="1923"/>
        <v>0</v>
      </c>
      <c r="BI1516" s="62">
        <f t="shared" si="1923"/>
        <v>0</v>
      </c>
      <c r="BJ1516" s="62">
        <f t="shared" si="1923"/>
        <v>0</v>
      </c>
      <c r="BK1516" s="62">
        <f t="shared" si="1923"/>
        <v>0</v>
      </c>
      <c r="BL1516" s="62">
        <f t="shared" si="1923"/>
        <v>0</v>
      </c>
      <c r="BM1516" s="62">
        <f t="shared" si="1923"/>
        <v>0</v>
      </c>
      <c r="BN1516" s="62">
        <f t="shared" si="1923"/>
        <v>0</v>
      </c>
      <c r="BO1516" s="62">
        <f t="shared" si="1923"/>
        <v>0</v>
      </c>
      <c r="BP1516" s="62">
        <f t="shared" si="1923"/>
        <v>0</v>
      </c>
      <c r="BQ1516" s="62">
        <f t="shared" si="1923"/>
        <v>0</v>
      </c>
      <c r="BR1516" s="62">
        <f t="shared" si="1923"/>
        <v>0</v>
      </c>
      <c r="BS1516" s="62">
        <f t="shared" si="1923"/>
        <v>0</v>
      </c>
      <c r="BT1516" s="62">
        <f t="shared" si="1923"/>
        <v>0</v>
      </c>
      <c r="BU1516" s="62">
        <f t="shared" si="1923"/>
        <v>0</v>
      </c>
      <c r="BV1516" s="62">
        <f t="shared" si="1923"/>
        <v>0</v>
      </c>
      <c r="BW1516" s="62">
        <f t="shared" si="1923"/>
        <v>0</v>
      </c>
      <c r="BX1516" s="62">
        <f t="shared" si="1923"/>
        <v>0</v>
      </c>
      <c r="BY1516" s="62">
        <f t="shared" si="1923"/>
        <v>0</v>
      </c>
      <c r="BZ1516" s="62">
        <f t="shared" si="1923"/>
        <v>0</v>
      </c>
      <c r="CA1516" s="62">
        <f t="shared" si="1923"/>
        <v>0</v>
      </c>
      <c r="CB1516" s="62">
        <f t="shared" si="1923"/>
        <v>0</v>
      </c>
      <c r="CC1516" s="62">
        <f t="shared" si="1923"/>
        <v>0</v>
      </c>
      <c r="CD1516" s="62">
        <f t="shared" si="1923"/>
        <v>0</v>
      </c>
      <c r="CE1516" s="62">
        <f t="shared" ref="CE1516:CL1518" si="1924">-CE1508</f>
        <v>0</v>
      </c>
      <c r="CF1516" s="62">
        <f t="shared" si="1924"/>
        <v>0</v>
      </c>
      <c r="CG1516" s="62">
        <f t="shared" si="1924"/>
        <v>0</v>
      </c>
      <c r="CH1516" s="62">
        <f t="shared" si="1924"/>
        <v>0</v>
      </c>
      <c r="CI1516" s="62">
        <f t="shared" si="1924"/>
        <v>0</v>
      </c>
      <c r="CJ1516" s="62">
        <f t="shared" si="1924"/>
        <v>0</v>
      </c>
      <c r="CK1516" s="62">
        <f t="shared" si="1924"/>
        <v>0</v>
      </c>
      <c r="CL1516" s="62">
        <f t="shared" si="1924"/>
        <v>0</v>
      </c>
      <c r="CO1516" s="62">
        <f t="shared" ref="CO1516:DK1518" si="1925">-CO1508</f>
        <v>0</v>
      </c>
      <c r="CP1516" s="62">
        <f t="shared" si="1925"/>
        <v>0</v>
      </c>
      <c r="CQ1516" s="62">
        <f t="shared" si="1925"/>
        <v>0</v>
      </c>
      <c r="CR1516" s="62">
        <f t="shared" si="1925"/>
        <v>0</v>
      </c>
      <c r="CS1516" s="62">
        <f t="shared" si="1925"/>
        <v>0</v>
      </c>
      <c r="CT1516" s="62">
        <f t="shared" si="1925"/>
        <v>0</v>
      </c>
      <c r="CU1516" s="62">
        <f t="shared" si="1925"/>
        <v>0</v>
      </c>
      <c r="CV1516" s="62">
        <f t="shared" si="1925"/>
        <v>0</v>
      </c>
      <c r="CW1516" s="62">
        <f t="shared" si="1925"/>
        <v>0</v>
      </c>
      <c r="CX1516" s="62">
        <f t="shared" si="1925"/>
        <v>0</v>
      </c>
      <c r="CY1516" s="62">
        <f t="shared" si="1925"/>
        <v>0</v>
      </c>
      <c r="CZ1516" s="62">
        <f t="shared" si="1925"/>
        <v>0</v>
      </c>
      <c r="DA1516" s="62">
        <f t="shared" si="1925"/>
        <v>0</v>
      </c>
      <c r="DB1516" s="62">
        <f t="shared" si="1925"/>
        <v>0</v>
      </c>
      <c r="DC1516" s="62">
        <f t="shared" si="1925"/>
        <v>0</v>
      </c>
      <c r="DD1516" s="62">
        <f t="shared" si="1925"/>
        <v>0</v>
      </c>
      <c r="DE1516" s="62">
        <f t="shared" si="1925"/>
        <v>0</v>
      </c>
      <c r="DF1516" s="62">
        <f t="shared" si="1925"/>
        <v>0</v>
      </c>
      <c r="DG1516" s="62">
        <f t="shared" si="1925"/>
        <v>0</v>
      </c>
      <c r="DH1516" s="62">
        <f t="shared" si="1925"/>
        <v>0</v>
      </c>
      <c r="DI1516" s="62">
        <f t="shared" si="1925"/>
        <v>0</v>
      </c>
      <c r="DJ1516" s="62">
        <f t="shared" si="1925"/>
        <v>0</v>
      </c>
      <c r="DK1516" s="62">
        <f t="shared" si="1925"/>
        <v>0</v>
      </c>
      <c r="DL1516" s="62">
        <f t="shared" ref="DL1516:DL1518" si="1926">-DL1508</f>
        <v>0</v>
      </c>
    </row>
    <row r="1517" spans="1:116" x14ac:dyDescent="0.4">
      <c r="A1517" s="99"/>
      <c r="B1517" s="57"/>
      <c r="C1517" t="s">
        <v>235</v>
      </c>
      <c r="D1517" t="s">
        <v>770</v>
      </c>
      <c r="E1517" t="str">
        <f>ROW()&amp;" "&amp;D1517</f>
        <v>1517 LAMORT-S</v>
      </c>
      <c r="G1517" s="158" t="str">
        <f>G1509</f>
        <v>Principal payments - Volume driven amortizing loan - no defaults</v>
      </c>
      <c r="K1517" s="53">
        <f ca="1">SUMIF($3:$3,K$2,1517:1517)</f>
        <v>3641376.6868589474</v>
      </c>
      <c r="L1517" s="53">
        <f ca="1">SUMIF($3:$3,L$2,1517:1517)</f>
        <v>6588351.2669114629</v>
      </c>
      <c r="M1517" s="53">
        <f ca="1">SUMIF($3:$3,M$2,1517:1517)</f>
        <v>6532139.230299741</v>
      </c>
      <c r="N1517" s="53">
        <f ca="1">SUMIF($3:$3,N$2,1517:1517)</f>
        <v>6481297.7830582494</v>
      </c>
      <c r="O1517" s="53">
        <f ca="1">SUMIF($3:$3,O$2,1517:1517)</f>
        <v>6435313.8103467869</v>
      </c>
      <c r="P1517" s="53">
        <f ca="1">SUMIF($3:$3,P$2,1517:1517)</f>
        <v>6393723.2211512271</v>
      </c>
      <c r="R1517"/>
      <c r="S1517" s="62">
        <f t="shared" ref="S1517:AX1519" ca="1" si="1927">-S1509</f>
        <v>48124.610281671463</v>
      </c>
      <c r="T1517" s="62">
        <f t="shared" ca="1" si="1927"/>
        <v>95848.18214432901</v>
      </c>
      <c r="U1517" s="62">
        <f t="shared" ca="1" si="1927"/>
        <v>143174.05757479771</v>
      </c>
      <c r="V1517" s="62">
        <f t="shared" ca="1" si="1927"/>
        <v>190105.55071001255</v>
      </c>
      <c r="W1517" s="62">
        <f t="shared" ca="1" si="1927"/>
        <v>236645.94806910056</v>
      </c>
      <c r="X1517" s="62">
        <f t="shared" ca="1" si="1927"/>
        <v>282798.50878352951</v>
      </c>
      <c r="Y1517" s="62">
        <f t="shared" ca="1" si="1927"/>
        <v>328566.46482533828</v>
      </c>
      <c r="Z1517" s="62">
        <f t="shared" ca="1" si="1927"/>
        <v>373953.02123346523</v>
      </c>
      <c r="AA1517" s="62">
        <f t="shared" ca="1" si="1927"/>
        <v>418961.35633819114</v>
      </c>
      <c r="AB1517" s="62">
        <f t="shared" ca="1" si="1927"/>
        <v>463594.62198371097</v>
      </c>
      <c r="AC1517" s="62">
        <f t="shared" ca="1" si="1927"/>
        <v>507855.94374885148</v>
      </c>
      <c r="AD1517" s="62">
        <f t="shared" ca="1" si="1927"/>
        <v>551748.4211659492</v>
      </c>
      <c r="AE1517" s="62">
        <f t="shared" ca="1" si="1927"/>
        <v>551317.18432289956</v>
      </c>
      <c r="AF1517" s="62">
        <f t="shared" ca="1" si="1927"/>
        <v>550889.5411202088</v>
      </c>
      <c r="AG1517" s="62">
        <f t="shared" ca="1" si="1927"/>
        <v>550465.4616108737</v>
      </c>
      <c r="AH1517" s="62">
        <f t="shared" ca="1" si="1927"/>
        <v>550044.91609744972</v>
      </c>
      <c r="AI1517" s="62">
        <f t="shared" ca="1" si="1927"/>
        <v>549627.87512997095</v>
      </c>
      <c r="AJ1517" s="62">
        <f t="shared" ca="1" si="1927"/>
        <v>549214.3095038879</v>
      </c>
      <c r="AK1517" s="62">
        <f t="shared" ca="1" si="1927"/>
        <v>548804.19025802216</v>
      </c>
      <c r="AL1517" s="62">
        <f t="shared" ca="1" si="1927"/>
        <v>548397.48867253866</v>
      </c>
      <c r="AM1517" s="62">
        <f t="shared" ca="1" si="1927"/>
        <v>547994.17626693414</v>
      </c>
      <c r="AN1517" s="62">
        <f t="shared" ca="1" si="1927"/>
        <v>547594.22479804303</v>
      </c>
      <c r="AO1517" s="62">
        <f t="shared" ca="1" si="1927"/>
        <v>547197.60625805939</v>
      </c>
      <c r="AP1517" s="62">
        <f t="shared" ca="1" si="1927"/>
        <v>546804.29287257546</v>
      </c>
      <c r="AQ1517" s="62">
        <f t="shared" ca="1" si="1927"/>
        <v>546414.2570986374</v>
      </c>
      <c r="AR1517" s="62">
        <f t="shared" ca="1" si="1927"/>
        <v>546027.47162281536</v>
      </c>
      <c r="AS1517" s="62">
        <f t="shared" ca="1" si="1927"/>
        <v>545643.90935929189</v>
      </c>
      <c r="AT1517" s="62">
        <f t="shared" ca="1" si="1927"/>
        <v>545263.54344796448</v>
      </c>
      <c r="AU1517" s="62">
        <f t="shared" ca="1" si="1927"/>
        <v>544886.34725256485</v>
      </c>
      <c r="AV1517" s="62">
        <f t="shared" ca="1" si="1927"/>
        <v>544512.29435879341</v>
      </c>
      <c r="AW1517" s="62">
        <f t="shared" ca="1" si="1927"/>
        <v>544141.35857247014</v>
      </c>
      <c r="AX1517" s="62">
        <f t="shared" ca="1" si="1927"/>
        <v>543773.51391769957</v>
      </c>
      <c r="AY1517" s="62">
        <f t="shared" ref="AY1517:CD1519" ca="1" si="1928">-AY1509</f>
        <v>543408.73463505204</v>
      </c>
      <c r="AZ1517" s="62">
        <f t="shared" ca="1" si="1928"/>
        <v>543046.99517975992</v>
      </c>
      <c r="BA1517" s="62">
        <f t="shared" ca="1" si="1928"/>
        <v>542688.27021992858</v>
      </c>
      <c r="BB1517" s="62">
        <f t="shared" ca="1" si="1928"/>
        <v>542332.53463476256</v>
      </c>
      <c r="BC1517" s="62">
        <f t="shared" ca="1" si="1928"/>
        <v>541979.76351280627</v>
      </c>
      <c r="BD1517" s="62">
        <f t="shared" ca="1" si="1928"/>
        <v>541629.93215019954</v>
      </c>
      <c r="BE1517" s="62">
        <f t="shared" ca="1" si="1928"/>
        <v>541283.01604894781</v>
      </c>
      <c r="BF1517" s="62">
        <f t="shared" ca="1" si="1928"/>
        <v>540938.99091520661</v>
      </c>
      <c r="BG1517" s="62">
        <f t="shared" ca="1" si="1928"/>
        <v>540597.83265757991</v>
      </c>
      <c r="BH1517" s="62">
        <f t="shared" ca="1" si="1928"/>
        <v>540259.51738543343</v>
      </c>
      <c r="BI1517" s="62">
        <f t="shared" ca="1" si="1928"/>
        <v>539924.02140722144</v>
      </c>
      <c r="BJ1517" s="62">
        <f t="shared" ca="1" si="1928"/>
        <v>539591.32122882793</v>
      </c>
      <c r="BK1517" s="62">
        <f t="shared" ca="1" si="1928"/>
        <v>539261.39355192101</v>
      </c>
      <c r="BL1517" s="62">
        <f t="shared" ca="1" si="1928"/>
        <v>538934.21527232172</v>
      </c>
      <c r="BM1517" s="62">
        <f t="shared" ca="1" si="1928"/>
        <v>538609.76347838563</v>
      </c>
      <c r="BN1517" s="62">
        <f t="shared" ca="1" si="1928"/>
        <v>538288.01544939913</v>
      </c>
      <c r="BO1517" s="62">
        <f t="shared" ca="1" si="1928"/>
        <v>537968.94865398749</v>
      </c>
      <c r="BP1517" s="62">
        <f t="shared" ca="1" si="1928"/>
        <v>537652.54074853752</v>
      </c>
      <c r="BQ1517" s="62">
        <f t="shared" ca="1" si="1928"/>
        <v>537338.76957563311</v>
      </c>
      <c r="BR1517" s="62">
        <f t="shared" ca="1" si="1928"/>
        <v>537027.61316250276</v>
      </c>
      <c r="BS1517" s="62">
        <f t="shared" ca="1" si="1928"/>
        <v>536719.04971948196</v>
      </c>
      <c r="BT1517" s="62">
        <f t="shared" ca="1" si="1928"/>
        <v>536413.05763848627</v>
      </c>
      <c r="BU1517" s="62">
        <f t="shared" ca="1" si="1928"/>
        <v>536109.61549149884</v>
      </c>
      <c r="BV1517" s="62">
        <f t="shared" ca="1" si="1928"/>
        <v>535808.70202906977</v>
      </c>
      <c r="BW1517" s="62">
        <f t="shared" ca="1" si="1928"/>
        <v>535510.29617882753</v>
      </c>
      <c r="BX1517" s="62">
        <f t="shared" ca="1" si="1928"/>
        <v>535214.37704400392</v>
      </c>
      <c r="BY1517" s="62">
        <f t="shared" ca="1" si="1928"/>
        <v>534920.9239019705</v>
      </c>
      <c r="BZ1517" s="62">
        <f t="shared" ca="1" si="1928"/>
        <v>534629.91620278743</v>
      </c>
      <c r="CA1517" s="62">
        <f t="shared" ca="1" si="1928"/>
        <v>534341.33356776426</v>
      </c>
      <c r="CB1517" s="62">
        <f t="shared" ca="1" si="1928"/>
        <v>534055.15578803292</v>
      </c>
      <c r="CC1517" s="62">
        <f t="shared" ca="1" si="1928"/>
        <v>533771.36282313254</v>
      </c>
      <c r="CD1517" s="62">
        <f t="shared" ca="1" si="1928"/>
        <v>533489.93479960645</v>
      </c>
      <c r="CE1517" s="62">
        <f t="shared" ref="CE1517:CL1519" ca="1" si="1929">-CE1509</f>
        <v>533210.85200960981</v>
      </c>
      <c r="CF1517" s="62">
        <f t="shared" ca="1" si="1929"/>
        <v>532934.09490952967</v>
      </c>
      <c r="CG1517" s="62">
        <f t="shared" ca="1" si="1929"/>
        <v>532659.64411861694</v>
      </c>
      <c r="CH1517" s="62">
        <f t="shared" ca="1" si="1929"/>
        <v>532387.48041762842</v>
      </c>
      <c r="CI1517" s="62">
        <f t="shared" ca="1" si="1929"/>
        <v>532117.58474748151</v>
      </c>
      <c r="CJ1517" s="62">
        <f t="shared" ca="1" si="1929"/>
        <v>531849.93820791924</v>
      </c>
      <c r="CK1517" s="62">
        <f t="shared" ca="1" si="1929"/>
        <v>531584.52205618657</v>
      </c>
      <c r="CL1517" s="62">
        <f t="shared" ca="1" si="1929"/>
        <v>531321.31770571833</v>
      </c>
      <c r="CO1517" s="62">
        <f t="shared" ref="CO1517:DK1519" ca="1" si="1930">-CO1509</f>
        <v>43957.943615004799</v>
      </c>
      <c r="CP1517" s="62">
        <f t="shared" ca="1" si="1930"/>
        <v>1098.9485903751199</v>
      </c>
      <c r="CQ1517" s="62">
        <f t="shared" ca="1" si="1930"/>
        <v>1126.4223051344979</v>
      </c>
      <c r="CR1517" s="62">
        <f t="shared" ca="1" si="1930"/>
        <v>1154.5828627628605</v>
      </c>
      <c r="CS1517" s="62">
        <f t="shared" ca="1" si="1930"/>
        <v>1183.4474343319318</v>
      </c>
      <c r="CT1517" s="62">
        <f t="shared" ca="1" si="1930"/>
        <v>1213.0336201902301</v>
      </c>
      <c r="CU1517" s="62">
        <f t="shared" ca="1" si="1930"/>
        <v>1243.359460694986</v>
      </c>
      <c r="CV1517" s="62">
        <f t="shared" ca="1" si="1930"/>
        <v>1274.4434472123605</v>
      </c>
      <c r="CW1517" s="62">
        <f t="shared" ca="1" si="1930"/>
        <v>1306.3045333926696</v>
      </c>
      <c r="CX1517" s="62">
        <f t="shared" ca="1" si="1930"/>
        <v>1338.9621467274865</v>
      </c>
      <c r="CY1517" s="62">
        <f t="shared" ca="1" si="1930"/>
        <v>457.47873346522448</v>
      </c>
      <c r="CZ1517" s="62">
        <f t="shared" ca="1" si="1930"/>
        <v>1383.8731687323041</v>
      </c>
      <c r="DA1517" s="62">
        <f t="shared" ca="1" si="1930"/>
        <v>1418.4699979506115</v>
      </c>
      <c r="DB1517" s="62">
        <f t="shared" ca="1" si="1930"/>
        <v>1453.9317478993769</v>
      </c>
      <c r="DC1517" s="62">
        <f t="shared" ca="1" si="1930"/>
        <v>1490.2800415968613</v>
      </c>
      <c r="DD1517" s="62">
        <f t="shared" ca="1" si="1930"/>
        <v>1527.5370426367826</v>
      </c>
      <c r="DE1517" s="62">
        <f t="shared" ca="1" si="1930"/>
        <v>1565.7254687027023</v>
      </c>
      <c r="DF1517" s="62">
        <f t="shared" ca="1" si="1930"/>
        <v>1604.8686054202699</v>
      </c>
      <c r="DG1517" s="62">
        <f t="shared" ca="1" si="1930"/>
        <v>1644.9903205557764</v>
      </c>
      <c r="DH1517" s="62">
        <f t="shared" ca="1" si="1930"/>
        <v>1686.1150785696709</v>
      </c>
      <c r="DI1517" s="62">
        <f t="shared" ca="1" si="1930"/>
        <v>1728.2679555339125</v>
      </c>
      <c r="DJ1517" s="62">
        <f t="shared" ca="1" si="1930"/>
        <v>1771.4746544222603</v>
      </c>
      <c r="DK1517" s="62">
        <f t="shared" ca="1" si="1930"/>
        <v>1815.7615207828167</v>
      </c>
      <c r="DL1517" s="62">
        <f t="shared" ref="DL1517:DL1519" ca="1" si="1931">-DL1509</f>
        <v>1861.1555588023873</v>
      </c>
    </row>
    <row r="1518" spans="1:116" x14ac:dyDescent="0.4">
      <c r="A1518" s="99"/>
      <c r="B1518" s="57"/>
      <c r="C1518" s="57"/>
      <c r="D1518" t="s">
        <v>770</v>
      </c>
      <c r="E1518" t="str">
        <f>ROW()&amp;" "&amp;D1518</f>
        <v>1518 LAMORT-S</v>
      </c>
      <c r="G1518" s="125"/>
      <c r="R1518"/>
      <c r="S1518" s="1"/>
      <c r="T1518" s="1"/>
      <c r="U1518" s="1"/>
      <c r="V1518" s="1"/>
      <c r="W1518" s="1"/>
      <c r="X1518" s="1"/>
      <c r="Y1518" s="1"/>
      <c r="Z1518" s="1"/>
      <c r="AA1518" s="1"/>
      <c r="AB1518" s="1"/>
      <c r="AC1518" s="1"/>
      <c r="AD1518" s="1"/>
      <c r="AE1518" s="1"/>
      <c r="AF1518" s="1"/>
      <c r="AG1518" s="1"/>
      <c r="AH1518" s="1"/>
      <c r="AI1518" s="1"/>
      <c r="AJ1518" s="1"/>
      <c r="AK1518" s="1"/>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c r="BM1518" s="1"/>
      <c r="BN1518" s="1"/>
      <c r="BO1518" s="1"/>
      <c r="BP1518" s="1"/>
      <c r="BQ1518" s="1"/>
      <c r="BR1518" s="1"/>
      <c r="BS1518" s="1"/>
      <c r="BT1518" s="1"/>
      <c r="BU1518" s="1"/>
      <c r="BV1518" s="1"/>
      <c r="BW1518" s="1"/>
      <c r="BX1518" s="1"/>
      <c r="BY1518" s="1"/>
      <c r="BZ1518" s="1"/>
      <c r="CA1518" s="1"/>
      <c r="CB1518" s="1"/>
      <c r="CC1518" s="1"/>
      <c r="CD1518" s="1"/>
      <c r="CE1518" s="1"/>
      <c r="CF1518" s="1"/>
      <c r="CG1518" s="1"/>
      <c r="CH1518" s="1"/>
      <c r="CI1518" s="1"/>
      <c r="CJ1518" s="1"/>
      <c r="CK1518" s="1"/>
      <c r="CL1518" s="1"/>
      <c r="CO1518" s="1"/>
      <c r="CP1518" s="1"/>
      <c r="CQ1518" s="1"/>
      <c r="CR1518" s="1"/>
      <c r="CS1518" s="1"/>
      <c r="CT1518" s="1"/>
      <c r="CU1518" s="1"/>
      <c r="CV1518" s="1"/>
      <c r="CW1518" s="1"/>
      <c r="CX1518" s="1"/>
      <c r="CY1518" s="1"/>
      <c r="CZ1518" s="1"/>
      <c r="DA1518" s="1"/>
      <c r="DB1518" s="1"/>
      <c r="DC1518" s="1"/>
      <c r="DD1518" s="1"/>
      <c r="DE1518" s="1"/>
      <c r="DF1518" s="1"/>
      <c r="DG1518" s="1"/>
      <c r="DH1518" s="1"/>
      <c r="DI1518" s="1"/>
      <c r="DJ1518" s="1"/>
      <c r="DK1518" s="1"/>
      <c r="DL1518" s="1"/>
    </row>
    <row r="1519" spans="1:116" x14ac:dyDescent="0.4">
      <c r="A1519" s="100"/>
      <c r="B1519" s="293"/>
      <c r="C1519" s="293"/>
      <c r="D1519" t="s">
        <v>770</v>
      </c>
      <c r="E1519" t="str">
        <f t="shared" si="1897"/>
        <v>1519 LAMORT-S</v>
      </c>
      <c r="F1519" s="27"/>
      <c r="G1519" s="95" t="s">
        <v>291</v>
      </c>
      <c r="R1519"/>
      <c r="S1519" s="1"/>
      <c r="T1519" s="1"/>
      <c r="U1519" s="1"/>
      <c r="V1519" s="1"/>
      <c r="W1519" s="1"/>
      <c r="X1519" s="1"/>
      <c r="Y1519" s="1"/>
      <c r="Z1519" s="1"/>
      <c r="AA1519" s="1"/>
      <c r="AB1519" s="1"/>
      <c r="AC1519" s="1"/>
      <c r="AD1519" s="1"/>
      <c r="AE1519" s="1"/>
      <c r="AF1519" s="1"/>
      <c r="AG1519" s="1"/>
      <c r="AH1519" s="1"/>
      <c r="AI1519" s="1"/>
      <c r="AJ1519" s="1"/>
      <c r="AK1519" s="1"/>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c r="BM1519" s="1"/>
      <c r="BN1519" s="1"/>
      <c r="BO1519" s="1"/>
      <c r="BP1519" s="1"/>
      <c r="BQ1519" s="1"/>
      <c r="BR1519" s="1"/>
      <c r="BS1519" s="1"/>
      <c r="BT1519" s="1"/>
      <c r="BU1519" s="1"/>
      <c r="BV1519" s="1"/>
      <c r="BW1519" s="1"/>
      <c r="BX1519" s="1"/>
      <c r="BY1519" s="1"/>
      <c r="BZ1519" s="1"/>
      <c r="CA1519" s="1"/>
      <c r="CB1519" s="1"/>
      <c r="CC1519" s="1"/>
      <c r="CD1519" s="1"/>
      <c r="CE1519" s="1"/>
      <c r="CF1519" s="1"/>
      <c r="CG1519" s="1"/>
      <c r="CH1519" s="1"/>
      <c r="CI1519" s="1"/>
      <c r="CJ1519" s="1"/>
      <c r="CK1519" s="1"/>
      <c r="CL1519" s="1"/>
      <c r="CO1519" s="1"/>
      <c r="CP1519" s="1"/>
      <c r="CQ1519" s="1"/>
      <c r="CR1519" s="1"/>
      <c r="CS1519" s="1"/>
      <c r="CT1519" s="1"/>
      <c r="CU1519" s="1"/>
      <c r="CV1519" s="1"/>
      <c r="CW1519" s="1"/>
      <c r="CX1519" s="1"/>
      <c r="CY1519" s="1"/>
      <c r="CZ1519" s="1"/>
      <c r="DA1519" s="1"/>
      <c r="DB1519" s="1"/>
      <c r="DC1519" s="1"/>
      <c r="DD1519" s="1"/>
      <c r="DE1519" s="1"/>
      <c r="DF1519" s="1"/>
      <c r="DG1519" s="1"/>
      <c r="DH1519" s="1"/>
      <c r="DI1519" s="1"/>
      <c r="DJ1519" s="1"/>
      <c r="DK1519" s="1"/>
      <c r="DL1519" s="1"/>
    </row>
    <row r="1520" spans="1:116" x14ac:dyDescent="0.4">
      <c r="A1520" s="99"/>
      <c r="B1520" s="57"/>
      <c r="D1520" t="s">
        <v>770</v>
      </c>
      <c r="E1520" t="str">
        <f t="shared" si="1897"/>
        <v>1520 LAMORT-S</v>
      </c>
      <c r="G1520" s="158" t="s">
        <v>292</v>
      </c>
      <c r="I1520" s="80"/>
      <c r="J1520" s="80"/>
      <c r="K1520" s="81">
        <f ca="1">SUMIF($3:$3,K$2,1520:1520)</f>
        <v>-527495.32338005747</v>
      </c>
      <c r="L1520" s="81">
        <f ca="1">SUMIF($3:$3,L$2,1520:1520)</f>
        <v>-527495.32338005747</v>
      </c>
      <c r="M1520" s="81">
        <f ca="1">SUMIF($3:$3,M$2,1520:1520)</f>
        <v>-527495.32338005747</v>
      </c>
      <c r="N1520" s="81">
        <f ca="1">SUMIF($3:$3,N$2,1520:1520)</f>
        <v>-527495.32338005747</v>
      </c>
      <c r="O1520" s="81">
        <f ca="1">SUMIF($3:$3,O$2,1520:1520)</f>
        <v>-527495.32338005747</v>
      </c>
      <c r="P1520" s="81">
        <f ca="1">SUMIF($3:$3,P$2,1520:1520)</f>
        <v>-527495.32338005747</v>
      </c>
      <c r="R1520" s="53"/>
      <c r="S1520" s="94">
        <f ca="1">+PMT($H1499/12,$H1498,S1506+S1508+S1505,0)</f>
        <v>-43957.943615004799</v>
      </c>
      <c r="T1520" s="94">
        <f t="shared" ref="T1520:AY1522" ca="1" si="1932">+PMT($H1499/12,$H1498,T1506+T1508,0)</f>
        <v>-43957.943615004799</v>
      </c>
      <c r="U1520" s="94">
        <f t="shared" ca="1" si="1932"/>
        <v>-43957.943615004799</v>
      </c>
      <c r="V1520" s="94">
        <f t="shared" ca="1" si="1932"/>
        <v>-43957.943615004799</v>
      </c>
      <c r="W1520" s="94">
        <f t="shared" ca="1" si="1932"/>
        <v>-43957.943615004799</v>
      </c>
      <c r="X1520" s="94">
        <f t="shared" ca="1" si="1932"/>
        <v>-43957.943615004799</v>
      </c>
      <c r="Y1520" s="94">
        <f t="shared" ca="1" si="1932"/>
        <v>-43957.943615004799</v>
      </c>
      <c r="Z1520" s="94">
        <f t="shared" ca="1" si="1932"/>
        <v>-43957.943615004799</v>
      </c>
      <c r="AA1520" s="94">
        <f t="shared" ca="1" si="1932"/>
        <v>-43957.943615004799</v>
      </c>
      <c r="AB1520" s="94">
        <f t="shared" ca="1" si="1932"/>
        <v>-43957.943615004799</v>
      </c>
      <c r="AC1520" s="94">
        <f t="shared" ca="1" si="1932"/>
        <v>-43957.943615004799</v>
      </c>
      <c r="AD1520" s="94">
        <f t="shared" ca="1" si="1932"/>
        <v>-43957.943615004799</v>
      </c>
      <c r="AE1520" s="94">
        <f t="shared" ca="1" si="1932"/>
        <v>-43957.943615004799</v>
      </c>
      <c r="AF1520" s="94">
        <f t="shared" ca="1" si="1932"/>
        <v>-43957.943615004799</v>
      </c>
      <c r="AG1520" s="94">
        <f t="shared" ca="1" si="1932"/>
        <v>-43957.943615004799</v>
      </c>
      <c r="AH1520" s="94">
        <f t="shared" ca="1" si="1932"/>
        <v>-43957.943615004799</v>
      </c>
      <c r="AI1520" s="94">
        <f t="shared" ca="1" si="1932"/>
        <v>-43957.943615004799</v>
      </c>
      <c r="AJ1520" s="94">
        <f t="shared" ca="1" si="1932"/>
        <v>-43957.943615004799</v>
      </c>
      <c r="AK1520" s="94">
        <f t="shared" ca="1" si="1932"/>
        <v>-43957.943615004799</v>
      </c>
      <c r="AL1520" s="94">
        <f t="shared" ca="1" si="1932"/>
        <v>-43957.943615004799</v>
      </c>
      <c r="AM1520" s="94">
        <f t="shared" ca="1" si="1932"/>
        <v>-43957.943615004799</v>
      </c>
      <c r="AN1520" s="94">
        <f t="shared" ca="1" si="1932"/>
        <v>-43957.943615004799</v>
      </c>
      <c r="AO1520" s="94">
        <f t="shared" ca="1" si="1932"/>
        <v>-43957.943615004799</v>
      </c>
      <c r="AP1520" s="94">
        <f t="shared" ca="1" si="1932"/>
        <v>-43957.943615004799</v>
      </c>
      <c r="AQ1520" s="94">
        <f t="shared" ca="1" si="1932"/>
        <v>-43957.943615004799</v>
      </c>
      <c r="AR1520" s="94">
        <f t="shared" ca="1" si="1932"/>
        <v>-43957.943615004799</v>
      </c>
      <c r="AS1520" s="94">
        <f t="shared" ca="1" si="1932"/>
        <v>-43957.943615004799</v>
      </c>
      <c r="AT1520" s="94">
        <f t="shared" ca="1" si="1932"/>
        <v>-43957.943615004799</v>
      </c>
      <c r="AU1520" s="94">
        <f t="shared" ca="1" si="1932"/>
        <v>-43957.943615004799</v>
      </c>
      <c r="AV1520" s="94">
        <f t="shared" ca="1" si="1932"/>
        <v>-43957.943615004799</v>
      </c>
      <c r="AW1520" s="94">
        <f t="shared" ca="1" si="1932"/>
        <v>-43957.943615004799</v>
      </c>
      <c r="AX1520" s="94">
        <f t="shared" ca="1" si="1932"/>
        <v>-43957.943615004799</v>
      </c>
      <c r="AY1520" s="94">
        <f t="shared" ca="1" si="1932"/>
        <v>-43957.943615004799</v>
      </c>
      <c r="AZ1520" s="94">
        <f t="shared" ref="AZ1520:CE1522" ca="1" si="1933">+PMT($H1499/12,$H1498,AZ1506+AZ1508,0)</f>
        <v>-43957.943615004799</v>
      </c>
      <c r="BA1520" s="94">
        <f t="shared" ca="1" si="1933"/>
        <v>-43957.943615004799</v>
      </c>
      <c r="BB1520" s="94">
        <f t="shared" ca="1" si="1933"/>
        <v>-43957.943615004799</v>
      </c>
      <c r="BC1520" s="94">
        <f t="shared" ca="1" si="1933"/>
        <v>-43957.943615004799</v>
      </c>
      <c r="BD1520" s="94">
        <f t="shared" ca="1" si="1933"/>
        <v>-43957.943615004799</v>
      </c>
      <c r="BE1520" s="94">
        <f t="shared" ca="1" si="1933"/>
        <v>-43957.943615004799</v>
      </c>
      <c r="BF1520" s="94">
        <f t="shared" ca="1" si="1933"/>
        <v>-43957.943615004799</v>
      </c>
      <c r="BG1520" s="94">
        <f t="shared" ca="1" si="1933"/>
        <v>-43957.943615004799</v>
      </c>
      <c r="BH1520" s="94">
        <f t="shared" ca="1" si="1933"/>
        <v>-43957.943615004799</v>
      </c>
      <c r="BI1520" s="94">
        <f t="shared" ca="1" si="1933"/>
        <v>-43957.943615004799</v>
      </c>
      <c r="BJ1520" s="94">
        <f t="shared" ca="1" si="1933"/>
        <v>-43957.943615004799</v>
      </c>
      <c r="BK1520" s="94">
        <f t="shared" ca="1" si="1933"/>
        <v>-43957.943615004799</v>
      </c>
      <c r="BL1520" s="94">
        <f t="shared" ca="1" si="1933"/>
        <v>-43957.943615004799</v>
      </c>
      <c r="BM1520" s="94">
        <f t="shared" ca="1" si="1933"/>
        <v>-43957.943615004799</v>
      </c>
      <c r="BN1520" s="94">
        <f t="shared" ca="1" si="1933"/>
        <v>-43957.943615004799</v>
      </c>
      <c r="BO1520" s="94">
        <f t="shared" ca="1" si="1933"/>
        <v>-43957.943615004799</v>
      </c>
      <c r="BP1520" s="94">
        <f t="shared" ca="1" si="1933"/>
        <v>-43957.943615004799</v>
      </c>
      <c r="BQ1520" s="94">
        <f t="shared" ca="1" si="1933"/>
        <v>-43957.943615004799</v>
      </c>
      <c r="BR1520" s="94">
        <f t="shared" ca="1" si="1933"/>
        <v>-43957.943615004799</v>
      </c>
      <c r="BS1520" s="94">
        <f t="shared" ca="1" si="1933"/>
        <v>-43957.943615004799</v>
      </c>
      <c r="BT1520" s="94">
        <f t="shared" ca="1" si="1933"/>
        <v>-43957.943615004799</v>
      </c>
      <c r="BU1520" s="94">
        <f t="shared" ca="1" si="1933"/>
        <v>-43957.943615004799</v>
      </c>
      <c r="BV1520" s="94">
        <f t="shared" ca="1" si="1933"/>
        <v>-43957.943615004799</v>
      </c>
      <c r="BW1520" s="94">
        <f t="shared" ca="1" si="1933"/>
        <v>-43957.943615004799</v>
      </c>
      <c r="BX1520" s="94">
        <f t="shared" ca="1" si="1933"/>
        <v>-43957.943615004799</v>
      </c>
      <c r="BY1520" s="94">
        <f t="shared" ca="1" si="1933"/>
        <v>-43957.943615004799</v>
      </c>
      <c r="BZ1520" s="94">
        <f t="shared" ca="1" si="1933"/>
        <v>-43957.943615004799</v>
      </c>
      <c r="CA1520" s="94">
        <f t="shared" ca="1" si="1933"/>
        <v>-43957.943615004799</v>
      </c>
      <c r="CB1520" s="94">
        <f t="shared" ca="1" si="1933"/>
        <v>-43957.943615004799</v>
      </c>
      <c r="CC1520" s="94">
        <f t="shared" ca="1" si="1933"/>
        <v>-43957.943615004799</v>
      </c>
      <c r="CD1520" s="94">
        <f t="shared" ca="1" si="1933"/>
        <v>-43957.943615004799</v>
      </c>
      <c r="CE1520" s="94">
        <f t="shared" ca="1" si="1933"/>
        <v>-43957.943615004799</v>
      </c>
      <c r="CF1520" s="94">
        <f t="shared" ref="CF1520:CL1522" ca="1" si="1934">+PMT($H1499/12,$H1498,CF1506+CF1508,0)</f>
        <v>-43957.943615004799</v>
      </c>
      <c r="CG1520" s="94">
        <f t="shared" ca="1" si="1934"/>
        <v>-43957.943615004799</v>
      </c>
      <c r="CH1520" s="94">
        <f t="shared" ca="1" si="1934"/>
        <v>-43957.943615004799</v>
      </c>
      <c r="CI1520" s="94">
        <f t="shared" ca="1" si="1934"/>
        <v>-43957.943615004799</v>
      </c>
      <c r="CJ1520" s="94">
        <f t="shared" ca="1" si="1934"/>
        <v>-43957.943615004799</v>
      </c>
      <c r="CK1520" s="94">
        <f t="shared" ca="1" si="1934"/>
        <v>-43957.943615004799</v>
      </c>
      <c r="CL1520" s="94">
        <f t="shared" ca="1" si="1934"/>
        <v>-43957.943615004799</v>
      </c>
      <c r="CN1520" s="80"/>
      <c r="CO1520" s="94">
        <f t="shared" ref="CO1520:CX1520" ca="1" si="1935">+PMT($H1499/CO$5,$H1498/12*4,CO1506+CO1508,0)</f>
        <v>0</v>
      </c>
      <c r="CP1520" s="94">
        <f t="shared" ca="1" si="1935"/>
        <v>0</v>
      </c>
      <c r="CQ1520" s="94">
        <f t="shared" ca="1" si="1935"/>
        <v>0</v>
      </c>
      <c r="CR1520" s="94">
        <f t="shared" ca="1" si="1935"/>
        <v>0</v>
      </c>
      <c r="CS1520" s="94">
        <f t="shared" ca="1" si="1935"/>
        <v>0</v>
      </c>
      <c r="CT1520" s="94">
        <f t="shared" ca="1" si="1935"/>
        <v>0</v>
      </c>
      <c r="CU1520" s="94">
        <f t="shared" ca="1" si="1935"/>
        <v>0</v>
      </c>
      <c r="CV1520" s="94">
        <f t="shared" ca="1" si="1935"/>
        <v>0</v>
      </c>
      <c r="CW1520" s="94">
        <f t="shared" ca="1" si="1935"/>
        <v>0</v>
      </c>
      <c r="CX1520" s="94">
        <f t="shared" ca="1" si="1935"/>
        <v>0</v>
      </c>
      <c r="CY1520" s="94">
        <f ca="1">+PMT($H1499/CL$5,$H1498/12*4,CY1506+CY1508,0)</f>
        <v>0</v>
      </c>
      <c r="CZ1520" s="94">
        <f t="shared" ref="CZ1520:DL1520" ca="1" si="1936">+PMT($H1499/CZ$5,$H1498/12*4,CZ1506+CZ1508,0)</f>
        <v>0</v>
      </c>
      <c r="DA1520" s="94">
        <f t="shared" ca="1" si="1936"/>
        <v>0</v>
      </c>
      <c r="DB1520" s="94">
        <f t="shared" ca="1" si="1936"/>
        <v>0</v>
      </c>
      <c r="DC1520" s="94">
        <f t="shared" ca="1" si="1936"/>
        <v>0</v>
      </c>
      <c r="DD1520" s="94">
        <f t="shared" ca="1" si="1936"/>
        <v>0</v>
      </c>
      <c r="DE1520" s="94">
        <f t="shared" ca="1" si="1936"/>
        <v>0</v>
      </c>
      <c r="DF1520" s="94">
        <f t="shared" ca="1" si="1936"/>
        <v>0</v>
      </c>
      <c r="DG1520" s="94">
        <f t="shared" ca="1" si="1936"/>
        <v>0</v>
      </c>
      <c r="DH1520" s="94">
        <f t="shared" ca="1" si="1936"/>
        <v>0</v>
      </c>
      <c r="DI1520" s="94">
        <f t="shared" ca="1" si="1936"/>
        <v>0</v>
      </c>
      <c r="DJ1520" s="94">
        <f t="shared" ca="1" si="1936"/>
        <v>0</v>
      </c>
      <c r="DK1520" s="94">
        <f t="shared" ca="1" si="1936"/>
        <v>0</v>
      </c>
      <c r="DL1520" s="94">
        <f t="shared" ca="1" si="1936"/>
        <v>0</v>
      </c>
    </row>
    <row r="1521" spans="1:116" x14ac:dyDescent="0.4">
      <c r="D1521" t="s">
        <v>770</v>
      </c>
      <c r="E1521" s="8" t="str">
        <f t="shared" si="1897"/>
        <v>1521 LAMORT-S</v>
      </c>
      <c r="G1521" s="126" t="s">
        <v>293</v>
      </c>
      <c r="H1521" s="27"/>
      <c r="I1521" s="77"/>
      <c r="J1521" s="77"/>
      <c r="K1521" s="77">
        <f ca="1">SUMIF($3:$3,K$2,1521:1521)</f>
        <v>-3428719.6019703746</v>
      </c>
      <c r="L1521" s="77">
        <f ca="1">SUMIF($3:$3,L$2,1521:1521)</f>
        <v>-6329943.8805606915</v>
      </c>
      <c r="M1521" s="77">
        <f ca="1">SUMIF($3:$3,M$2,1521:1521)</f>
        <v>-6329943.8805606915</v>
      </c>
      <c r="N1521" s="77">
        <f ca="1">SUMIF($3:$3,N$2,1521:1521)</f>
        <v>-6329943.8805606915</v>
      </c>
      <c r="O1521" s="77">
        <f ca="1">SUMIF($3:$3,O$2,1521:1521)</f>
        <v>-6329943.8805606915</v>
      </c>
      <c r="P1521" s="77">
        <f ca="1">SUMIF($3:$3,P$2,1521:1521)</f>
        <v>-6329943.8805606915</v>
      </c>
      <c r="R1521" s="28"/>
      <c r="S1521" s="93" cm="1">
        <f t="array" aca="1" ref="S1521" ca="1">SUM(INDEX(1518:1518,1,MAX(COLUMN($R:$R),COLUMN()-($H1498-1))):S1520)</f>
        <v>-43957.943615004799</v>
      </c>
      <c r="T1521" s="93" cm="1">
        <f t="array" aca="1" ref="T1521" ca="1">SUM(INDEX(1518:1518,1,MAX(COLUMN($R:$R),COLUMN()-($H1498-1))):T1520)</f>
        <v>-87915.887230009597</v>
      </c>
      <c r="U1521" s="93" cm="1">
        <f t="array" aca="1" ref="U1521" ca="1">SUM(INDEX(1518:1518,1,MAX(COLUMN($R:$R),COLUMN()-($H1498-1))):U1520)</f>
        <v>-131873.8308450144</v>
      </c>
      <c r="V1521" s="93" cm="1">
        <f t="array" aca="1" ref="V1521" ca="1">SUM(INDEX(1518:1518,1,MAX(COLUMN($R:$R),COLUMN()-($H1498-1))):V1520)</f>
        <v>-175831.77446001919</v>
      </c>
      <c r="W1521" s="93" cm="1">
        <f t="array" aca="1" ref="W1521" ca="1">SUM(INDEX(1518:1518,1,MAX(COLUMN($R:$R),COLUMN()-($H1498-1))):W1520)</f>
        <v>-219789.71807502399</v>
      </c>
      <c r="X1521" s="93" cm="1">
        <f t="array" aca="1" ref="X1521" ca="1">SUM(INDEX(1518:1518,1,MAX(COLUMN($R:$R),COLUMN()-($H1498-1))):X1520)</f>
        <v>-263747.66169002879</v>
      </c>
      <c r="Y1521" s="93" cm="1">
        <f t="array" aca="1" ref="Y1521" ca="1">SUM(INDEX(1518:1518,1,MAX(COLUMN($R:$R),COLUMN()-($H1498-1))):Y1520)</f>
        <v>-307705.60530503362</v>
      </c>
      <c r="Z1521" s="93" cm="1">
        <f t="array" aca="1" ref="Z1521" ca="1">SUM(INDEX(1518:1518,1,MAX(COLUMN($R:$R),COLUMN()-($H1498-1))):Z1520)</f>
        <v>-351663.54892003839</v>
      </c>
      <c r="AA1521" s="93" cm="1">
        <f t="array" aca="1" ref="AA1521" ca="1">SUM(INDEX(1518:1518,1,MAX(COLUMN($R:$R),COLUMN()-($H1498-1))):AA1520)</f>
        <v>-395621.49253504316</v>
      </c>
      <c r="AB1521" s="93" cm="1">
        <f t="array" aca="1" ref="AB1521" ca="1">SUM(INDEX(1518:1518,1,MAX(COLUMN($R:$R),COLUMN()-($H1498-1))):AB1520)</f>
        <v>-439579.43615004793</v>
      </c>
      <c r="AC1521" s="93" cm="1">
        <f t="array" aca="1" ref="AC1521" ca="1">SUM(INDEX(1518:1518,1,MAX(COLUMN($R:$R),COLUMN()-($H1498-1))):AC1520)</f>
        <v>-483537.3797650527</v>
      </c>
      <c r="AD1521" s="93" cm="1">
        <f t="array" aca="1" ref="AD1521" ca="1">SUM(INDEX(1518:1518,1,MAX(COLUMN($R:$R),COLUMN()-($H1498-1))):AD1520)</f>
        <v>-527495.32338005747</v>
      </c>
      <c r="AE1521" s="93" cm="1">
        <f t="array" aca="1" ref="AE1521" ca="1">SUM(INDEX(1518:1518,1,MAX(COLUMN($R:$R),COLUMN()-($H1498-1))):AE1520)</f>
        <v>-527495.32338005747</v>
      </c>
      <c r="AF1521" s="93" cm="1">
        <f t="array" aca="1" ref="AF1521" ca="1">SUM(INDEX(1518:1518,1,MAX(COLUMN($R:$R),COLUMN()-($H1498-1))):AF1520)</f>
        <v>-527495.32338005747</v>
      </c>
      <c r="AG1521" s="93" cm="1">
        <f t="array" aca="1" ref="AG1521" ca="1">SUM(INDEX(1518:1518,1,MAX(COLUMN($R:$R),COLUMN()-($H1498-1))):AG1520)</f>
        <v>-527495.32338005747</v>
      </c>
      <c r="AH1521" s="93" cm="1">
        <f t="array" aca="1" ref="AH1521" ca="1">SUM(INDEX(1518:1518,1,MAX(COLUMN($R:$R),COLUMN()-($H1498-1))):AH1520)</f>
        <v>-527495.32338005747</v>
      </c>
      <c r="AI1521" s="93" cm="1">
        <f t="array" aca="1" ref="AI1521" ca="1">SUM(INDEX(1518:1518,1,MAX(COLUMN($R:$R),COLUMN()-($H1498-1))):AI1520)</f>
        <v>-527495.32338005747</v>
      </c>
      <c r="AJ1521" s="93" cm="1">
        <f t="array" aca="1" ref="AJ1521" ca="1">SUM(INDEX(1518:1518,1,MAX(COLUMN($R:$R),COLUMN()-($H1498-1))):AJ1520)</f>
        <v>-527495.32338005747</v>
      </c>
      <c r="AK1521" s="93" cm="1">
        <f t="array" aca="1" ref="AK1521" ca="1">SUM(INDEX(1518:1518,1,MAX(COLUMN($R:$R),COLUMN()-($H1498-1))):AK1520)</f>
        <v>-527495.32338005747</v>
      </c>
      <c r="AL1521" s="93" cm="1">
        <f t="array" aca="1" ref="AL1521" ca="1">SUM(INDEX(1518:1518,1,MAX(COLUMN($R:$R),COLUMN()-($H1498-1))):AL1520)</f>
        <v>-527495.32338005747</v>
      </c>
      <c r="AM1521" s="93" cm="1">
        <f t="array" aca="1" ref="AM1521" ca="1">SUM(INDEX(1518:1518,1,MAX(COLUMN($R:$R),COLUMN()-($H1498-1))):AM1520)</f>
        <v>-527495.32338005747</v>
      </c>
      <c r="AN1521" s="93" cm="1">
        <f t="array" aca="1" ref="AN1521" ca="1">SUM(INDEX(1518:1518,1,MAX(COLUMN($R:$R),COLUMN()-($H1498-1))):AN1520)</f>
        <v>-527495.32338005747</v>
      </c>
      <c r="AO1521" s="93" cm="1">
        <f t="array" aca="1" ref="AO1521" ca="1">SUM(INDEX(1518:1518,1,MAX(COLUMN($R:$R),COLUMN()-($H1498-1))):AO1520)</f>
        <v>-527495.32338005747</v>
      </c>
      <c r="AP1521" s="93" cm="1">
        <f t="array" aca="1" ref="AP1521" ca="1">SUM(INDEX(1518:1518,1,MAX(COLUMN($R:$R),COLUMN()-($H1498-1))):AP1520)</f>
        <v>-527495.32338005747</v>
      </c>
      <c r="AQ1521" s="93" cm="1">
        <f t="array" aca="1" ref="AQ1521" ca="1">SUM(INDEX(1518:1518,1,MAX(COLUMN($R:$R),COLUMN()-($H1498-1))):AQ1520)</f>
        <v>-527495.32338005747</v>
      </c>
      <c r="AR1521" s="93" cm="1">
        <f t="array" aca="1" ref="AR1521" ca="1">SUM(INDEX(1518:1518,1,MAX(COLUMN($R:$R),COLUMN()-($H1498-1))):AR1520)</f>
        <v>-527495.32338005747</v>
      </c>
      <c r="AS1521" s="93" cm="1">
        <f t="array" aca="1" ref="AS1521" ca="1">SUM(INDEX(1518:1518,1,MAX(COLUMN($R:$R),COLUMN()-($H1498-1))):AS1520)</f>
        <v>-527495.32338005747</v>
      </c>
      <c r="AT1521" s="93" cm="1">
        <f t="array" aca="1" ref="AT1521" ca="1">SUM(INDEX(1518:1518,1,MAX(COLUMN($R:$R),COLUMN()-($H1498-1))):AT1520)</f>
        <v>-527495.32338005747</v>
      </c>
      <c r="AU1521" s="93" cm="1">
        <f t="array" aca="1" ref="AU1521" ca="1">SUM(INDEX(1518:1518,1,MAX(COLUMN($R:$R),COLUMN()-($H1498-1))):AU1520)</f>
        <v>-527495.32338005747</v>
      </c>
      <c r="AV1521" s="93" cm="1">
        <f t="array" aca="1" ref="AV1521" ca="1">SUM(INDEX(1518:1518,1,MAX(COLUMN($R:$R),COLUMN()-($H1498-1))):AV1520)</f>
        <v>-527495.32338005747</v>
      </c>
      <c r="AW1521" s="93" cm="1">
        <f t="array" aca="1" ref="AW1521" ca="1">SUM(INDEX(1518:1518,1,MAX(COLUMN($R:$R),COLUMN()-($H1498-1))):AW1520)</f>
        <v>-527495.32338005747</v>
      </c>
      <c r="AX1521" s="93" cm="1">
        <f t="array" aca="1" ref="AX1521" ca="1">SUM(INDEX(1518:1518,1,MAX(COLUMN($R:$R),COLUMN()-($H1498-1))):AX1520)</f>
        <v>-527495.32338005747</v>
      </c>
      <c r="AY1521" s="93" cm="1">
        <f t="array" aca="1" ref="AY1521" ca="1">SUM(INDEX(1518:1518,1,MAX(COLUMN($R:$R),COLUMN()-($H1498-1))):AY1520)</f>
        <v>-527495.32338005747</v>
      </c>
      <c r="AZ1521" s="93" cm="1">
        <f t="array" aca="1" ref="AZ1521" ca="1">SUM(INDEX(1518:1518,1,MAX(COLUMN($R:$R),COLUMN()-($H1498-1))):AZ1520)</f>
        <v>-527495.32338005747</v>
      </c>
      <c r="BA1521" s="93" cm="1">
        <f t="array" aca="1" ref="BA1521" ca="1">SUM(INDEX(1518:1518,1,MAX(COLUMN($R:$R),COLUMN()-($H1498-1))):BA1520)</f>
        <v>-527495.32338005747</v>
      </c>
      <c r="BB1521" s="93" cm="1">
        <f t="array" aca="1" ref="BB1521" ca="1">SUM(INDEX(1518:1518,1,MAX(COLUMN($R:$R),COLUMN()-($H1498-1))):BB1520)</f>
        <v>-527495.32338005747</v>
      </c>
      <c r="BC1521" s="93" cm="1">
        <f t="array" aca="1" ref="BC1521" ca="1">SUM(INDEX(1518:1518,1,MAX(COLUMN($R:$R),COLUMN()-($H1498-1))):BC1520)</f>
        <v>-527495.32338005747</v>
      </c>
      <c r="BD1521" s="93" cm="1">
        <f t="array" aca="1" ref="BD1521" ca="1">SUM(INDEX(1518:1518,1,MAX(COLUMN($R:$R),COLUMN()-($H1498-1))):BD1520)</f>
        <v>-527495.32338005747</v>
      </c>
      <c r="BE1521" s="93" cm="1">
        <f t="array" aca="1" ref="BE1521" ca="1">SUM(INDEX(1518:1518,1,MAX(COLUMN($R:$R),COLUMN()-($H1498-1))):BE1520)</f>
        <v>-527495.32338005747</v>
      </c>
      <c r="BF1521" s="93" cm="1">
        <f t="array" aca="1" ref="BF1521" ca="1">SUM(INDEX(1518:1518,1,MAX(COLUMN($R:$R),COLUMN()-($H1498-1))):BF1520)</f>
        <v>-527495.32338005747</v>
      </c>
      <c r="BG1521" s="93" cm="1">
        <f t="array" aca="1" ref="BG1521" ca="1">SUM(INDEX(1518:1518,1,MAX(COLUMN($R:$R),COLUMN()-($H1498-1))):BG1520)</f>
        <v>-527495.32338005747</v>
      </c>
      <c r="BH1521" s="93" cm="1">
        <f t="array" aca="1" ref="BH1521" ca="1">SUM(INDEX(1518:1518,1,MAX(COLUMN($R:$R),COLUMN()-($H1498-1))):BH1520)</f>
        <v>-527495.32338005747</v>
      </c>
      <c r="BI1521" s="93" cm="1">
        <f t="array" aca="1" ref="BI1521" ca="1">SUM(INDEX(1518:1518,1,MAX(COLUMN($R:$R),COLUMN()-($H1498-1))):BI1520)</f>
        <v>-527495.32338005747</v>
      </c>
      <c r="BJ1521" s="93" cm="1">
        <f t="array" aca="1" ref="BJ1521" ca="1">SUM(INDEX(1518:1518,1,MAX(COLUMN($R:$R),COLUMN()-($H1498-1))):BJ1520)</f>
        <v>-527495.32338005747</v>
      </c>
      <c r="BK1521" s="93" cm="1">
        <f t="array" aca="1" ref="BK1521" ca="1">SUM(INDEX(1518:1518,1,MAX(COLUMN($R:$R),COLUMN()-($H1498-1))):BK1520)</f>
        <v>-527495.32338005747</v>
      </c>
      <c r="BL1521" s="93" cm="1">
        <f t="array" aca="1" ref="BL1521" ca="1">SUM(INDEX(1518:1518,1,MAX(COLUMN($R:$R),COLUMN()-($H1498-1))):BL1520)</f>
        <v>-527495.32338005747</v>
      </c>
      <c r="BM1521" s="93" cm="1">
        <f t="array" aca="1" ref="BM1521" ca="1">SUM(INDEX(1518:1518,1,MAX(COLUMN($R:$R),COLUMN()-($H1498-1))):BM1520)</f>
        <v>-527495.32338005747</v>
      </c>
      <c r="BN1521" s="93" cm="1">
        <f t="array" aca="1" ref="BN1521" ca="1">SUM(INDEX(1518:1518,1,MAX(COLUMN($R:$R),COLUMN()-($H1498-1))):BN1520)</f>
        <v>-527495.32338005747</v>
      </c>
      <c r="BO1521" s="93" cm="1">
        <f t="array" aca="1" ref="BO1521" ca="1">SUM(INDEX(1518:1518,1,MAX(COLUMN($R:$R),COLUMN()-($H1498-1))):BO1520)</f>
        <v>-527495.32338005747</v>
      </c>
      <c r="BP1521" s="93" cm="1">
        <f t="array" aca="1" ref="BP1521" ca="1">SUM(INDEX(1518:1518,1,MAX(COLUMN($R:$R),COLUMN()-($H1498-1))):BP1520)</f>
        <v>-527495.32338005747</v>
      </c>
      <c r="BQ1521" s="93" cm="1">
        <f t="array" aca="1" ref="BQ1521" ca="1">SUM(INDEX(1518:1518,1,MAX(COLUMN($R:$R),COLUMN()-($H1498-1))):BQ1520)</f>
        <v>-527495.32338005747</v>
      </c>
      <c r="BR1521" s="93" cm="1">
        <f t="array" aca="1" ref="BR1521" ca="1">SUM(INDEX(1518:1518,1,MAX(COLUMN($R:$R),COLUMN()-($H1498-1))):BR1520)</f>
        <v>-527495.32338005747</v>
      </c>
      <c r="BS1521" s="93" cm="1">
        <f t="array" aca="1" ref="BS1521" ca="1">SUM(INDEX(1518:1518,1,MAX(COLUMN($R:$R),COLUMN()-($H1498-1))):BS1520)</f>
        <v>-527495.32338005747</v>
      </c>
      <c r="BT1521" s="93" cm="1">
        <f t="array" aca="1" ref="BT1521" ca="1">SUM(INDEX(1518:1518,1,MAX(COLUMN($R:$R),COLUMN()-($H1498-1))):BT1520)</f>
        <v>-527495.32338005747</v>
      </c>
      <c r="BU1521" s="93" cm="1">
        <f t="array" aca="1" ref="BU1521" ca="1">SUM(INDEX(1518:1518,1,MAX(COLUMN($R:$R),COLUMN()-($H1498-1))):BU1520)</f>
        <v>-527495.32338005747</v>
      </c>
      <c r="BV1521" s="93" cm="1">
        <f t="array" aca="1" ref="BV1521" ca="1">SUM(INDEX(1518:1518,1,MAX(COLUMN($R:$R),COLUMN()-($H1498-1))):BV1520)</f>
        <v>-527495.32338005747</v>
      </c>
      <c r="BW1521" s="93" cm="1">
        <f t="array" aca="1" ref="BW1521" ca="1">SUM(INDEX(1518:1518,1,MAX(COLUMN($R:$R),COLUMN()-($H1498-1))):BW1520)</f>
        <v>-527495.32338005747</v>
      </c>
      <c r="BX1521" s="93" cm="1">
        <f t="array" aca="1" ref="BX1521" ca="1">SUM(INDEX(1518:1518,1,MAX(COLUMN($R:$R),COLUMN()-($H1498-1))):BX1520)</f>
        <v>-527495.32338005747</v>
      </c>
      <c r="BY1521" s="93" cm="1">
        <f t="array" aca="1" ref="BY1521" ca="1">SUM(INDEX(1518:1518,1,MAX(COLUMN($R:$R),COLUMN()-($H1498-1))):BY1520)</f>
        <v>-527495.32338005747</v>
      </c>
      <c r="BZ1521" s="93" cm="1">
        <f t="array" aca="1" ref="BZ1521" ca="1">SUM(INDEX(1518:1518,1,MAX(COLUMN($R:$R),COLUMN()-($H1498-1))):BZ1520)</f>
        <v>-527495.32338005747</v>
      </c>
      <c r="CA1521" s="93" cm="1">
        <f t="array" aca="1" ref="CA1521" ca="1">SUM(INDEX(1518:1518,1,MAX(COLUMN($R:$R),COLUMN()-($H1498-1))):CA1520)</f>
        <v>-527495.32338005747</v>
      </c>
      <c r="CB1521" s="93" cm="1">
        <f t="array" aca="1" ref="CB1521" ca="1">SUM(INDEX(1518:1518,1,MAX(COLUMN($R:$R),COLUMN()-($H1498-1))):CB1520)</f>
        <v>-527495.32338005747</v>
      </c>
      <c r="CC1521" s="93" cm="1">
        <f t="array" aca="1" ref="CC1521" ca="1">SUM(INDEX(1518:1518,1,MAX(COLUMN($R:$R),COLUMN()-($H1498-1))):CC1520)</f>
        <v>-527495.32338005747</v>
      </c>
      <c r="CD1521" s="93" cm="1">
        <f t="array" aca="1" ref="CD1521" ca="1">SUM(INDEX(1518:1518,1,MAX(COLUMN($R:$R),COLUMN()-($H1498-1))):CD1520)</f>
        <v>-527495.32338005747</v>
      </c>
      <c r="CE1521" s="93" cm="1">
        <f t="array" aca="1" ref="CE1521" ca="1">SUM(INDEX(1518:1518,1,MAX(COLUMN($R:$R),COLUMN()-($H1498-1))):CE1520)</f>
        <v>-527495.32338005747</v>
      </c>
      <c r="CF1521" s="93" cm="1">
        <f t="array" aca="1" ref="CF1521" ca="1">SUM(INDEX(1518:1518,1,MAX(COLUMN($R:$R),COLUMN()-($H1498-1))):CF1520)</f>
        <v>-527495.32338005747</v>
      </c>
      <c r="CG1521" s="93" cm="1">
        <f t="array" aca="1" ref="CG1521" ca="1">SUM(INDEX(1518:1518,1,MAX(COLUMN($R:$R),COLUMN()-($H1498-1))):CG1520)</f>
        <v>-527495.32338005747</v>
      </c>
      <c r="CH1521" s="93" cm="1">
        <f t="array" aca="1" ref="CH1521" ca="1">SUM(INDEX(1518:1518,1,MAX(COLUMN($R:$R),COLUMN()-($H1498-1))):CH1520)</f>
        <v>-527495.32338005747</v>
      </c>
      <c r="CI1521" s="93" cm="1">
        <f t="array" aca="1" ref="CI1521" ca="1">SUM(INDEX(1518:1518,1,MAX(COLUMN($R:$R),COLUMN()-($H1498-1))):CI1520)</f>
        <v>-527495.32338005747</v>
      </c>
      <c r="CJ1521" s="93" cm="1">
        <f t="array" aca="1" ref="CJ1521" ca="1">SUM(INDEX(1518:1518,1,MAX(COLUMN($R:$R),COLUMN()-($H1498-1))):CJ1520)</f>
        <v>-527495.32338005747</v>
      </c>
      <c r="CK1521" s="93" cm="1">
        <f t="array" aca="1" ref="CK1521" ca="1">SUM(INDEX(1518:1518,1,MAX(COLUMN($R:$R),COLUMN()-($H1498-1))):CK1520)</f>
        <v>-527495.32338005747</v>
      </c>
      <c r="CL1521" s="93" cm="1">
        <f t="array" aca="1" ref="CL1521" ca="1">SUM(INDEX(1518:1518,1,MAX(COLUMN($R:$R),COLUMN()-($H1498-1))):CL1520)</f>
        <v>-527495.32338005747</v>
      </c>
      <c r="CN1521" s="77"/>
      <c r="CO1521" s="93" cm="1">
        <f t="array" aca="1" ref="CO1521" ca="1">SUM(INDEX(1518:1518,1,MAX(COLUMN($R:$R),COLUMN()-($H1498/CO$5))):CO1520)</f>
        <v>-43957.943615004799</v>
      </c>
      <c r="CP1521" s="93" cm="1">
        <f t="array" aca="1" ref="CP1521" ca="1">SUM(INDEX(1518:1518,1,MAX(COLUMN($R:$R),COLUMN()-($H1498/CP$5))):CP1520)</f>
        <v>0</v>
      </c>
      <c r="CQ1521" s="93" cm="1">
        <f t="array" aca="1" ref="CQ1521" ca="1">SUM(INDEX(1518:1518,1,MAX(COLUMN($R:$R),COLUMN()-($H1498/CQ$5))):CQ1520)</f>
        <v>0</v>
      </c>
      <c r="CR1521" s="93" cm="1">
        <f t="array" aca="1" ref="CR1521" ca="1">SUM(INDEX(1518:1518,1,MAX(COLUMN($R:$R),COLUMN()-($H1498/CR$5))):CR1520)</f>
        <v>0</v>
      </c>
      <c r="CS1521" s="93" cm="1">
        <f t="array" aca="1" ref="CS1521" ca="1">SUM(INDEX(1518:1518,1,MAX(COLUMN($R:$R),COLUMN()-($H1498/CS$5))):CS1520)</f>
        <v>0</v>
      </c>
      <c r="CT1521" s="93" cm="1">
        <f t="array" aca="1" ref="CT1521" ca="1">SUM(INDEX(1518:1518,1,MAX(COLUMN($R:$R),COLUMN()-($H1498/CT$5))):CT1520)</f>
        <v>0</v>
      </c>
      <c r="CU1521" s="93" cm="1">
        <f t="array" aca="1" ref="CU1521" ca="1">SUM(INDEX(1518:1518,1,MAX(COLUMN($R:$R),COLUMN()-($H1498/CU$5))):CU1520)</f>
        <v>0</v>
      </c>
      <c r="CV1521" s="93" cm="1">
        <f t="array" aca="1" ref="CV1521" ca="1">SUM(INDEX(1518:1518,1,MAX(COLUMN($R:$R),COLUMN()-($H1498/CV$5))):CV1520)</f>
        <v>0</v>
      </c>
      <c r="CW1521" s="93" cm="1">
        <f t="array" aca="1" ref="CW1521" ca="1">SUM(INDEX(1518:1518,1,MAX(COLUMN($R:$R),COLUMN()-($H1498/CW$5))):CW1520)</f>
        <v>0</v>
      </c>
      <c r="CX1521" s="93" cm="1">
        <f t="array" aca="1" ref="CX1521" ca="1">SUM(INDEX(1518:1518,1,MAX(COLUMN($R:$R),COLUMN()-($H1498/CX$5))):CX1520)</f>
        <v>0</v>
      </c>
      <c r="CY1521" s="93" cm="1">
        <f t="array" aca="1" ref="CY1521" ca="1">SUM(INDEX(1518:1518,1,MAX(COLUMN($R:$R),COLUMN()-($H1498/CL$5))):CY1520)</f>
        <v>0</v>
      </c>
      <c r="CZ1521" s="93" cm="1">
        <f t="array" aca="1" ref="CZ1521" ca="1">SUM(INDEX(1518:1518,1,MAX(COLUMN($R:$R),COLUMN()-($H1498/CZ$5))):CZ1520)</f>
        <v>0</v>
      </c>
      <c r="DA1521" s="93" cm="1">
        <f t="array" aca="1" ref="DA1521" ca="1">SUM(INDEX(1518:1518,1,MAX(COLUMN($R:$R),COLUMN()-($H1498/DA$5))):DA1520)</f>
        <v>0</v>
      </c>
      <c r="DB1521" s="93" cm="1">
        <f t="array" aca="1" ref="DB1521" ca="1">SUM(INDEX(1518:1518,1,MAX(COLUMN($R:$R),COLUMN()-($H1498/DB$5))):DB1520)</f>
        <v>0</v>
      </c>
      <c r="DC1521" s="93" cm="1">
        <f t="array" aca="1" ref="DC1521" ca="1">SUM(INDEX(1518:1518,1,MAX(COLUMN($R:$R),COLUMN()-($H1498/DC$5))):DC1520)</f>
        <v>0</v>
      </c>
      <c r="DD1521" s="93" cm="1">
        <f t="array" aca="1" ref="DD1521" ca="1">SUM(INDEX(1518:1518,1,MAX(COLUMN($R:$R),COLUMN()-($H1498/DD$5))):DD1520)</f>
        <v>0</v>
      </c>
      <c r="DE1521" s="93" cm="1">
        <f t="array" aca="1" ref="DE1521" ca="1">SUM(INDEX(1518:1518,1,MAX(COLUMN($R:$R),COLUMN()-($H1498/DE$5))):DE1520)</f>
        <v>0</v>
      </c>
      <c r="DF1521" s="93" cm="1">
        <f t="array" aca="1" ref="DF1521" ca="1">SUM(INDEX(1518:1518,1,MAX(COLUMN($R:$R),COLUMN()-($H1498/DF$5))):DF1520)</f>
        <v>0</v>
      </c>
      <c r="DG1521" s="93" cm="1">
        <f t="array" aca="1" ref="DG1521" ca="1">SUM(INDEX(1518:1518,1,MAX(COLUMN($R:$R),COLUMN()-($H1498/DG$5))):DG1520)</f>
        <v>0</v>
      </c>
      <c r="DH1521" s="93" cm="1">
        <f t="array" aca="1" ref="DH1521" ca="1">SUM(INDEX(1518:1518,1,MAX(COLUMN($R:$R),COLUMN()-($H1498/DH$5))):DH1520)</f>
        <v>0</v>
      </c>
      <c r="DI1521" s="93" cm="1">
        <f t="array" aca="1" ref="DI1521" ca="1">SUM(INDEX(1518:1518,1,MAX(COLUMN($R:$R),COLUMN()-($H1498/DI$5))):DI1520)</f>
        <v>0</v>
      </c>
      <c r="DJ1521" s="93" cm="1">
        <f t="array" aca="1" ref="DJ1521" ca="1">SUM(INDEX(1518:1518,1,MAX(COLUMN($R:$R),COLUMN()-($H1498/DJ$5))):DJ1520)</f>
        <v>0</v>
      </c>
      <c r="DK1521" s="93" cm="1">
        <f t="array" aca="1" ref="DK1521" ca="1">SUM(INDEX(1518:1518,1,MAX(COLUMN($R:$R),COLUMN()-($H1498/DK$5))):DK1520)</f>
        <v>0</v>
      </c>
      <c r="DL1521" s="93" cm="1">
        <f t="array" aca="1" ref="DL1521" ca="1">SUM(INDEX(1518:1518,1,MAX(COLUMN($R:$R),COLUMN()-($H1498/DL$5))):DL1520)</f>
        <v>0</v>
      </c>
    </row>
    <row r="1522" spans="1:116" x14ac:dyDescent="0.4">
      <c r="B1522" t="s">
        <v>244</v>
      </c>
      <c r="D1522" t="s">
        <v>770</v>
      </c>
      <c r="E1522" s="8" t="str">
        <f t="shared" si="1897"/>
        <v>1522 LAMORT-S</v>
      </c>
      <c r="G1522" s="125"/>
      <c r="I1522" s="53"/>
      <c r="J1522" s="53"/>
      <c r="R1522"/>
      <c r="S1522" s="1"/>
      <c r="T1522" s="1"/>
      <c r="U1522" s="1"/>
      <c r="V1522" s="1"/>
      <c r="W1522" s="1"/>
      <c r="X1522" s="1"/>
      <c r="Y1522" s="1"/>
      <c r="Z1522" s="1"/>
      <c r="AA1522" s="1"/>
      <c r="AB1522" s="1"/>
      <c r="AC1522" s="1"/>
      <c r="AD1522" s="1"/>
      <c r="AE1522" s="1"/>
      <c r="AF1522" s="1"/>
      <c r="AG1522" s="1"/>
      <c r="AH1522" s="1"/>
      <c r="AI1522" s="1"/>
      <c r="AJ1522" s="1"/>
      <c r="AK1522" s="1"/>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c r="BM1522" s="1"/>
      <c r="BN1522" s="1"/>
      <c r="BO1522" s="1"/>
      <c r="BP1522" s="1"/>
      <c r="BQ1522" s="1"/>
      <c r="BR1522" s="1"/>
      <c r="BS1522" s="1"/>
      <c r="BT1522" s="1"/>
      <c r="BU1522" s="1"/>
      <c r="BV1522" s="1"/>
      <c r="BW1522" s="1"/>
      <c r="BX1522" s="1"/>
      <c r="BY1522" s="1"/>
      <c r="BZ1522" s="1"/>
      <c r="CA1522" s="1"/>
      <c r="CB1522" s="1"/>
      <c r="CC1522" s="1"/>
      <c r="CD1522" s="1"/>
      <c r="CE1522" s="1"/>
      <c r="CF1522" s="1"/>
      <c r="CG1522" s="1"/>
      <c r="CH1522" s="1"/>
      <c r="CI1522" s="1"/>
      <c r="CJ1522" s="1"/>
      <c r="CK1522" s="1"/>
      <c r="CL1522" s="1"/>
      <c r="CN1522" s="53"/>
      <c r="CO1522" s="1"/>
      <c r="CP1522" s="1"/>
      <c r="CQ1522" s="1"/>
      <c r="CR1522" s="1"/>
      <c r="CS1522" s="1"/>
      <c r="CT1522" s="1"/>
      <c r="CU1522" s="1"/>
      <c r="CV1522" s="1"/>
      <c r="CW1522" s="1"/>
      <c r="CX1522" s="1"/>
      <c r="CY1522" s="1"/>
      <c r="CZ1522" s="1"/>
      <c r="DA1522" s="1"/>
      <c r="DB1522" s="1"/>
      <c r="DC1522" s="1"/>
      <c r="DD1522" s="1"/>
      <c r="DE1522" s="1"/>
      <c r="DF1522" s="1"/>
      <c r="DG1522" s="1"/>
      <c r="DH1522" s="1"/>
      <c r="DI1522" s="1"/>
      <c r="DJ1522" s="1"/>
      <c r="DK1522" s="1"/>
      <c r="DL1522" s="1"/>
    </row>
    <row r="1523" spans="1:116" x14ac:dyDescent="0.4">
      <c r="B1523" t="s">
        <v>332</v>
      </c>
      <c r="D1523" t="s">
        <v>770</v>
      </c>
      <c r="E1523" s="8" t="str">
        <f>ROW()&amp;" "&amp;D1523</f>
        <v>1523 LAMORT-S</v>
      </c>
      <c r="G1523" s="136" t="str">
        <f>G1488</f>
        <v>(Primary label)</v>
      </c>
      <c r="H1523" s="27"/>
      <c r="I1523" s="78"/>
      <c r="J1523" s="78"/>
      <c r="K1523" s="33"/>
      <c r="L1523" s="33"/>
      <c r="M1523" s="33"/>
      <c r="N1523" s="33"/>
      <c r="O1523" s="33"/>
      <c r="P1523" s="33"/>
      <c r="R1523" s="33"/>
      <c r="S1523" s="77"/>
      <c r="T1523" s="77"/>
      <c r="U1523" s="77"/>
      <c r="V1523" s="77"/>
      <c r="W1523" s="77"/>
      <c r="X1523" s="77"/>
      <c r="Y1523" s="77"/>
      <c r="Z1523" s="77"/>
      <c r="AA1523" s="77"/>
      <c r="AB1523" s="77"/>
      <c r="AC1523" s="77"/>
      <c r="AD1523" s="77"/>
      <c r="AE1523" s="77"/>
      <c r="AF1523" s="77"/>
      <c r="AG1523" s="77"/>
      <c r="AH1523" s="77"/>
      <c r="AI1523" s="77"/>
      <c r="AJ1523" s="77"/>
      <c r="AK1523" s="77"/>
      <c r="AL1523" s="77"/>
      <c r="AM1523" s="77"/>
      <c r="AN1523" s="77"/>
      <c r="AO1523" s="77"/>
      <c r="AP1523" s="77"/>
      <c r="AQ1523" s="77"/>
      <c r="AR1523" s="77"/>
      <c r="AS1523" s="77"/>
      <c r="AT1523" s="77"/>
      <c r="AU1523" s="77"/>
      <c r="AV1523" s="77"/>
      <c r="AW1523" s="77"/>
      <c r="AX1523" s="77"/>
      <c r="AY1523" s="77"/>
      <c r="AZ1523" s="77"/>
      <c r="BA1523" s="77"/>
      <c r="BB1523" s="77"/>
      <c r="BC1523" s="77"/>
      <c r="BD1523" s="77"/>
      <c r="BE1523" s="77"/>
      <c r="BF1523" s="77"/>
      <c r="BG1523" s="77"/>
      <c r="BH1523" s="77"/>
      <c r="BI1523" s="77"/>
      <c r="BJ1523" s="77"/>
      <c r="BK1523" s="77"/>
      <c r="BL1523" s="77"/>
      <c r="BM1523" s="77"/>
      <c r="BN1523" s="77"/>
      <c r="BO1523" s="77"/>
      <c r="BP1523" s="77"/>
      <c r="BQ1523" s="77"/>
      <c r="BR1523" s="77"/>
      <c r="BS1523" s="77"/>
      <c r="BT1523" s="77"/>
      <c r="BU1523" s="77"/>
      <c r="BV1523" s="77"/>
      <c r="BW1523" s="77"/>
      <c r="BX1523" s="77"/>
      <c r="BY1523" s="77"/>
      <c r="BZ1523" s="77"/>
      <c r="CA1523" s="77"/>
      <c r="CB1523" s="77"/>
      <c r="CC1523" s="77"/>
      <c r="CD1523" s="77"/>
      <c r="CE1523" s="77"/>
      <c r="CF1523" s="77"/>
      <c r="CG1523" s="77"/>
      <c r="CH1523" s="77"/>
      <c r="CI1523" s="77"/>
      <c r="CJ1523" s="77"/>
      <c r="CK1523" s="77"/>
      <c r="CL1523" s="77"/>
      <c r="CN1523" s="78"/>
      <c r="CO1523" s="77"/>
      <c r="CP1523" s="77"/>
      <c r="CQ1523" s="77"/>
      <c r="CR1523" s="77"/>
      <c r="CS1523" s="77"/>
      <c r="CT1523" s="77"/>
      <c r="CU1523" s="77"/>
      <c r="CV1523" s="77"/>
      <c r="CW1523" s="77"/>
      <c r="CX1523" s="77"/>
      <c r="CY1523" s="77"/>
      <c r="CZ1523" s="77"/>
      <c r="DA1523" s="77"/>
      <c r="DB1523" s="77"/>
      <c r="DC1523" s="77"/>
      <c r="DD1523" s="77"/>
      <c r="DE1523" s="77"/>
      <c r="DF1523" s="77"/>
      <c r="DG1523" s="77"/>
      <c r="DH1523" s="77"/>
      <c r="DI1523" s="77"/>
      <c r="DJ1523" s="77"/>
      <c r="DK1523" s="77"/>
      <c r="DL1523" s="77"/>
    </row>
    <row r="1524" spans="1:116" x14ac:dyDescent="0.4">
      <c r="B1524" t="s">
        <v>332</v>
      </c>
      <c r="D1524" t="s">
        <v>770</v>
      </c>
      <c r="E1524" s="8" t="str">
        <f>ROW()&amp;" "&amp;D1524</f>
        <v>1524 LAMORT-S</v>
      </c>
      <c r="G1524" s="136" t="str">
        <f>G1489</f>
        <v>primary unit</v>
      </c>
      <c r="H1524" s="27"/>
      <c r="I1524" s="78"/>
      <c r="J1524" s="78"/>
      <c r="K1524" s="33"/>
      <c r="L1524" s="33"/>
      <c r="M1524" s="33"/>
      <c r="N1524" s="33"/>
      <c r="O1524" s="33"/>
      <c r="P1524" s="33"/>
      <c r="R1524" s="33"/>
      <c r="S1524" s="77"/>
      <c r="T1524" s="77"/>
      <c r="U1524" s="77"/>
      <c r="V1524" s="77"/>
      <c r="W1524" s="77"/>
      <c r="X1524" s="77"/>
      <c r="Y1524" s="77"/>
      <c r="Z1524" s="77"/>
      <c r="AA1524" s="77"/>
      <c r="AB1524" s="77"/>
      <c r="AC1524" s="77"/>
      <c r="AD1524" s="77"/>
      <c r="AE1524" s="77"/>
      <c r="AF1524" s="77"/>
      <c r="AG1524" s="77"/>
      <c r="AH1524" s="77"/>
      <c r="AI1524" s="77"/>
      <c r="AJ1524" s="77"/>
      <c r="AK1524" s="77"/>
      <c r="AL1524" s="77"/>
      <c r="AM1524" s="77"/>
      <c r="AN1524" s="77"/>
      <c r="AO1524" s="77"/>
      <c r="AP1524" s="77"/>
      <c r="AQ1524" s="77"/>
      <c r="AR1524" s="77"/>
      <c r="AS1524" s="77"/>
      <c r="AT1524" s="77"/>
      <c r="AU1524" s="77"/>
      <c r="AV1524" s="77"/>
      <c r="AW1524" s="77"/>
      <c r="AX1524" s="77"/>
      <c r="AY1524" s="77"/>
      <c r="AZ1524" s="77"/>
      <c r="BA1524" s="77"/>
      <c r="BB1524" s="77"/>
      <c r="BC1524" s="77"/>
      <c r="BD1524" s="77"/>
      <c r="BE1524" s="77"/>
      <c r="BF1524" s="77"/>
      <c r="BG1524" s="77"/>
      <c r="BH1524" s="77"/>
      <c r="BI1524" s="77"/>
      <c r="BJ1524" s="77"/>
      <c r="BK1524" s="77"/>
      <c r="BL1524" s="77"/>
      <c r="BM1524" s="77"/>
      <c r="BN1524" s="77"/>
      <c r="BO1524" s="77"/>
      <c r="BP1524" s="77"/>
      <c r="BQ1524" s="77"/>
      <c r="BR1524" s="77"/>
      <c r="BS1524" s="77"/>
      <c r="BT1524" s="77"/>
      <c r="BU1524" s="77"/>
      <c r="BV1524" s="77"/>
      <c r="BW1524" s="77"/>
      <c r="BX1524" s="77"/>
      <c r="BY1524" s="77"/>
      <c r="BZ1524" s="77"/>
      <c r="CA1524" s="77"/>
      <c r="CB1524" s="77"/>
      <c r="CC1524" s="77"/>
      <c r="CD1524" s="77"/>
      <c r="CE1524" s="77"/>
      <c r="CF1524" s="77"/>
      <c r="CG1524" s="77"/>
      <c r="CH1524" s="77"/>
      <c r="CI1524" s="77"/>
      <c r="CJ1524" s="77"/>
      <c r="CK1524" s="77"/>
      <c r="CL1524" s="77"/>
      <c r="CN1524" s="78"/>
      <c r="CO1524" s="77"/>
      <c r="CP1524" s="77"/>
      <c r="CQ1524" s="77"/>
      <c r="CR1524" s="77"/>
      <c r="CS1524" s="77"/>
      <c r="CT1524" s="77"/>
      <c r="CU1524" s="77"/>
      <c r="CV1524" s="77"/>
      <c r="CW1524" s="77"/>
      <c r="CX1524" s="77"/>
      <c r="CY1524" s="77"/>
      <c r="CZ1524" s="77"/>
      <c r="DA1524" s="77"/>
      <c r="DB1524" s="77"/>
      <c r="DC1524" s="77"/>
      <c r="DD1524" s="77"/>
      <c r="DE1524" s="77"/>
      <c r="DF1524" s="77"/>
      <c r="DG1524" s="77"/>
      <c r="DH1524" s="77"/>
      <c r="DI1524" s="77"/>
      <c r="DJ1524" s="77"/>
      <c r="DK1524" s="77"/>
      <c r="DL1524" s="77"/>
    </row>
    <row r="1525" spans="1:116" x14ac:dyDescent="0.4">
      <c r="B1525" t="s">
        <v>332</v>
      </c>
      <c r="D1525" t="s">
        <v>770</v>
      </c>
      <c r="E1525" s="8" t="str">
        <f>ROW()&amp;" "&amp;D1525</f>
        <v>1525 LAMORT-S</v>
      </c>
      <c r="G1525" s="136" t="str">
        <f>G1490</f>
        <v>Primary revenue driver</v>
      </c>
      <c r="K1525" s="53"/>
      <c r="L1525" s="53"/>
      <c r="M1525" s="53"/>
      <c r="N1525" s="53"/>
      <c r="O1525" s="53"/>
      <c r="P1525" s="53"/>
      <c r="R1525" s="24"/>
      <c r="S1525" s="179" t="str">
        <f t="shared" ref="S1525:AX1527" si="1937">S1490</f>
        <v>S$16</v>
      </c>
      <c r="T1525" s="179" t="str">
        <f t="shared" si="1937"/>
        <v>T$16</v>
      </c>
      <c r="U1525" s="179" t="str">
        <f t="shared" si="1937"/>
        <v>U$16</v>
      </c>
      <c r="V1525" s="179" t="str">
        <f t="shared" si="1937"/>
        <v>V$16</v>
      </c>
      <c r="W1525" s="179" t="str">
        <f t="shared" si="1937"/>
        <v>W$16</v>
      </c>
      <c r="X1525" s="179" t="str">
        <f t="shared" si="1937"/>
        <v>X$16</v>
      </c>
      <c r="Y1525" s="179" t="str">
        <f t="shared" si="1937"/>
        <v>Y$16</v>
      </c>
      <c r="Z1525" s="179" t="str">
        <f t="shared" si="1937"/>
        <v>Z$16</v>
      </c>
      <c r="AA1525" s="179" t="str">
        <f t="shared" si="1937"/>
        <v>AA$16</v>
      </c>
      <c r="AB1525" s="179" t="str">
        <f t="shared" si="1937"/>
        <v>AB$16</v>
      </c>
      <c r="AC1525" s="179" t="str">
        <f t="shared" si="1937"/>
        <v>AC$16</v>
      </c>
      <c r="AD1525" s="179" t="str">
        <f t="shared" si="1937"/>
        <v>AD$16</v>
      </c>
      <c r="AE1525" s="179" t="str">
        <f t="shared" si="1937"/>
        <v>AE$16</v>
      </c>
      <c r="AF1525" s="179" t="str">
        <f t="shared" si="1937"/>
        <v>AF$16</v>
      </c>
      <c r="AG1525" s="179" t="str">
        <f t="shared" si="1937"/>
        <v>AG$16</v>
      </c>
      <c r="AH1525" s="179" t="str">
        <f t="shared" si="1937"/>
        <v>AH$16</v>
      </c>
      <c r="AI1525" s="179" t="str">
        <f t="shared" si="1937"/>
        <v>AI$16</v>
      </c>
      <c r="AJ1525" s="179" t="str">
        <f t="shared" si="1937"/>
        <v>AJ$16</v>
      </c>
      <c r="AK1525" s="179" t="str">
        <f t="shared" si="1937"/>
        <v>AK$16</v>
      </c>
      <c r="AL1525" s="179" t="str">
        <f t="shared" si="1937"/>
        <v>AL$16</v>
      </c>
      <c r="AM1525" s="179" t="str">
        <f t="shared" si="1937"/>
        <v>AM$16</v>
      </c>
      <c r="AN1525" s="179" t="str">
        <f t="shared" si="1937"/>
        <v>AN$16</v>
      </c>
      <c r="AO1525" s="179" t="str">
        <f t="shared" si="1937"/>
        <v>AO$16</v>
      </c>
      <c r="AP1525" s="179" t="str">
        <f t="shared" si="1937"/>
        <v>AP$16</v>
      </c>
      <c r="AQ1525" s="179" t="str">
        <f t="shared" si="1937"/>
        <v>AQ$16</v>
      </c>
      <c r="AR1525" s="179" t="str">
        <f t="shared" si="1937"/>
        <v>AR$16</v>
      </c>
      <c r="AS1525" s="179" t="str">
        <f t="shared" si="1937"/>
        <v>AS$16</v>
      </c>
      <c r="AT1525" s="179" t="str">
        <f t="shared" si="1937"/>
        <v>AT$16</v>
      </c>
      <c r="AU1525" s="179" t="str">
        <f t="shared" si="1937"/>
        <v>AU$16</v>
      </c>
      <c r="AV1525" s="179" t="str">
        <f t="shared" si="1937"/>
        <v>AV$16</v>
      </c>
      <c r="AW1525" s="179" t="str">
        <f t="shared" si="1937"/>
        <v>AW$16</v>
      </c>
      <c r="AX1525" s="179" t="str">
        <f t="shared" si="1937"/>
        <v>AX$16</v>
      </c>
      <c r="AY1525" s="179" t="str">
        <f t="shared" ref="AY1525:CD1527" si="1938">AY1490</f>
        <v>AY$16</v>
      </c>
      <c r="AZ1525" s="179" t="str">
        <f t="shared" si="1938"/>
        <v>AZ$16</v>
      </c>
      <c r="BA1525" s="179" t="str">
        <f t="shared" si="1938"/>
        <v>BA$16</v>
      </c>
      <c r="BB1525" s="179" t="str">
        <f t="shared" si="1938"/>
        <v>BB$16</v>
      </c>
      <c r="BC1525" s="179" t="str">
        <f t="shared" si="1938"/>
        <v>BC$16</v>
      </c>
      <c r="BD1525" s="179" t="str">
        <f t="shared" si="1938"/>
        <v>BD$16</v>
      </c>
      <c r="BE1525" s="179" t="str">
        <f t="shared" si="1938"/>
        <v>BE$16</v>
      </c>
      <c r="BF1525" s="179" t="str">
        <f t="shared" si="1938"/>
        <v>BF$16</v>
      </c>
      <c r="BG1525" s="179" t="str">
        <f t="shared" si="1938"/>
        <v>BG$16</v>
      </c>
      <c r="BH1525" s="179" t="str">
        <f t="shared" si="1938"/>
        <v>BH$16</v>
      </c>
      <c r="BI1525" s="179" t="str">
        <f t="shared" si="1938"/>
        <v>BI$16</v>
      </c>
      <c r="BJ1525" s="179" t="str">
        <f t="shared" si="1938"/>
        <v>BJ$16</v>
      </c>
      <c r="BK1525" s="179" t="str">
        <f t="shared" si="1938"/>
        <v>BK$16</v>
      </c>
      <c r="BL1525" s="179" t="str">
        <f t="shared" si="1938"/>
        <v>BL$16</v>
      </c>
      <c r="BM1525" s="179" t="str">
        <f t="shared" si="1938"/>
        <v>BM$16</v>
      </c>
      <c r="BN1525" s="179" t="str">
        <f t="shared" si="1938"/>
        <v>BN$16</v>
      </c>
      <c r="BO1525" s="179" t="str">
        <f t="shared" si="1938"/>
        <v>BO$16</v>
      </c>
      <c r="BP1525" s="179" t="str">
        <f t="shared" si="1938"/>
        <v>BP$16</v>
      </c>
      <c r="BQ1525" s="179" t="str">
        <f t="shared" si="1938"/>
        <v>BQ$16</v>
      </c>
      <c r="BR1525" s="179" t="str">
        <f t="shared" si="1938"/>
        <v>BR$16</v>
      </c>
      <c r="BS1525" s="179" t="str">
        <f t="shared" si="1938"/>
        <v>BS$16</v>
      </c>
      <c r="BT1525" s="179" t="str">
        <f t="shared" si="1938"/>
        <v>BT$16</v>
      </c>
      <c r="BU1525" s="179" t="str">
        <f t="shared" si="1938"/>
        <v>BU$16</v>
      </c>
      <c r="BV1525" s="179" t="str">
        <f t="shared" si="1938"/>
        <v>BV$16</v>
      </c>
      <c r="BW1525" s="179" t="str">
        <f t="shared" si="1938"/>
        <v>BW$16</v>
      </c>
      <c r="BX1525" s="179" t="str">
        <f t="shared" si="1938"/>
        <v>BX$16</v>
      </c>
      <c r="BY1525" s="179" t="str">
        <f t="shared" si="1938"/>
        <v>BY$16</v>
      </c>
      <c r="BZ1525" s="179" t="str">
        <f t="shared" si="1938"/>
        <v>BZ$16</v>
      </c>
      <c r="CA1525" s="179" t="str">
        <f t="shared" si="1938"/>
        <v>CA$16</v>
      </c>
      <c r="CB1525" s="179" t="str">
        <f t="shared" si="1938"/>
        <v>CB$16</v>
      </c>
      <c r="CC1525" s="179" t="str">
        <f t="shared" si="1938"/>
        <v>CC$16</v>
      </c>
      <c r="CD1525" s="179" t="str">
        <f t="shared" si="1938"/>
        <v>CD$16</v>
      </c>
      <c r="CE1525" s="179" t="str">
        <f t="shared" ref="CE1525:CL1527" si="1939">CE1490</f>
        <v>CE$16</v>
      </c>
      <c r="CF1525" s="179" t="str">
        <f t="shared" si="1939"/>
        <v>CF$16</v>
      </c>
      <c r="CG1525" s="179" t="str">
        <f t="shared" si="1939"/>
        <v>CG$16</v>
      </c>
      <c r="CH1525" s="179" t="str">
        <f t="shared" si="1939"/>
        <v>CH$16</v>
      </c>
      <c r="CI1525" s="179" t="str">
        <f t="shared" si="1939"/>
        <v>CI$16</v>
      </c>
      <c r="CJ1525" s="179" t="str">
        <f t="shared" si="1939"/>
        <v>CJ$16</v>
      </c>
      <c r="CK1525" s="179" t="str">
        <f t="shared" si="1939"/>
        <v>CK$16</v>
      </c>
      <c r="CL1525" s="179" t="str">
        <f t="shared" si="1939"/>
        <v>CL$16</v>
      </c>
      <c r="CO1525" s="179" t="str">
        <f t="shared" ref="CO1525:DK1527" si="1940">CO1490</f>
        <v>CO$16</v>
      </c>
      <c r="CP1525" s="179" t="str">
        <f t="shared" si="1940"/>
        <v>CP$16</v>
      </c>
      <c r="CQ1525" s="179" t="str">
        <f t="shared" si="1940"/>
        <v>CQ$16</v>
      </c>
      <c r="CR1525" s="179" t="str">
        <f t="shared" si="1940"/>
        <v>CR$16</v>
      </c>
      <c r="CS1525" s="179" t="str">
        <f t="shared" si="1940"/>
        <v>CS$16</v>
      </c>
      <c r="CT1525" s="179" t="str">
        <f t="shared" si="1940"/>
        <v>CT$16</v>
      </c>
      <c r="CU1525" s="179" t="str">
        <f t="shared" si="1940"/>
        <v>CU$16</v>
      </c>
      <c r="CV1525" s="179" t="str">
        <f t="shared" si="1940"/>
        <v>CV$16</v>
      </c>
      <c r="CW1525" s="179" t="str">
        <f t="shared" si="1940"/>
        <v>CW$16</v>
      </c>
      <c r="CX1525" s="179" t="str">
        <f t="shared" si="1940"/>
        <v>CX$16</v>
      </c>
      <c r="CY1525" s="179" t="str">
        <f t="shared" si="1940"/>
        <v>CY$16</v>
      </c>
      <c r="CZ1525" s="179" t="str">
        <f t="shared" si="1940"/>
        <v>CZ$16</v>
      </c>
      <c r="DA1525" s="179" t="str">
        <f t="shared" si="1940"/>
        <v>DA$16</v>
      </c>
      <c r="DB1525" s="179" t="str">
        <f t="shared" si="1940"/>
        <v>DB$16</v>
      </c>
      <c r="DC1525" s="179" t="str">
        <f t="shared" si="1940"/>
        <v>DC$16</v>
      </c>
      <c r="DD1525" s="179" t="str">
        <f t="shared" si="1940"/>
        <v>DD$16</v>
      </c>
      <c r="DE1525" s="179" t="str">
        <f t="shared" si="1940"/>
        <v>DE$16</v>
      </c>
      <c r="DF1525" s="179" t="str">
        <f t="shared" si="1940"/>
        <v>DF$16</v>
      </c>
      <c r="DG1525" s="179" t="str">
        <f t="shared" si="1940"/>
        <v>DG$16</v>
      </c>
      <c r="DH1525" s="179" t="str">
        <f t="shared" si="1940"/>
        <v>DH$16</v>
      </c>
      <c r="DI1525" s="179" t="str">
        <f t="shared" si="1940"/>
        <v>DI$16</v>
      </c>
      <c r="DJ1525" s="179" t="str">
        <f t="shared" si="1940"/>
        <v>DJ$16</v>
      </c>
      <c r="DK1525" s="179" t="str">
        <f t="shared" si="1940"/>
        <v>DK$16</v>
      </c>
      <c r="DL1525" s="179" t="str">
        <f t="shared" ref="DL1525:DL1527" si="1941">DL1490</f>
        <v>DL$16</v>
      </c>
    </row>
    <row r="1526" spans="1:116" x14ac:dyDescent="0.4">
      <c r="B1526" t="s">
        <v>332</v>
      </c>
      <c r="D1526" t="s">
        <v>770</v>
      </c>
      <c r="E1526" s="8" t="str">
        <f>ROW()&amp;" "&amp;D1526</f>
        <v>1526 LAMORT-S</v>
      </c>
      <c r="G1526" s="136" t="str">
        <f>G1491</f>
        <v>Primary volume driver</v>
      </c>
      <c r="H1526" s="12"/>
      <c r="I1526" s="60"/>
      <c r="J1526" s="60"/>
      <c r="K1526" s="15"/>
      <c r="L1526" s="15"/>
      <c r="M1526" s="15"/>
      <c r="N1526" s="15"/>
      <c r="O1526" s="15"/>
      <c r="P1526" s="15"/>
      <c r="R1526" s="15"/>
      <c r="S1526" s="179" t="str">
        <f t="shared" ref="S1526:AX1528" si="1942">S1491</f>
        <v>S$17</v>
      </c>
      <c r="T1526" s="179" t="str">
        <f t="shared" si="1942"/>
        <v>T$17</v>
      </c>
      <c r="U1526" s="179" t="str">
        <f t="shared" si="1942"/>
        <v>U$17</v>
      </c>
      <c r="V1526" s="179" t="str">
        <f t="shared" si="1942"/>
        <v>V$17</v>
      </c>
      <c r="W1526" s="179" t="str">
        <f t="shared" si="1942"/>
        <v>W$17</v>
      </c>
      <c r="X1526" s="179" t="str">
        <f t="shared" si="1942"/>
        <v>X$17</v>
      </c>
      <c r="Y1526" s="179" t="str">
        <f t="shared" si="1942"/>
        <v>Y$17</v>
      </c>
      <c r="Z1526" s="179" t="str">
        <f t="shared" si="1942"/>
        <v>Z$17</v>
      </c>
      <c r="AA1526" s="179" t="str">
        <f t="shared" si="1942"/>
        <v>AA$17</v>
      </c>
      <c r="AB1526" s="179" t="str">
        <f t="shared" si="1942"/>
        <v>AB$17</v>
      </c>
      <c r="AC1526" s="179" t="str">
        <f t="shared" si="1942"/>
        <v>AC$17</v>
      </c>
      <c r="AD1526" s="179" t="str">
        <f t="shared" si="1942"/>
        <v>AD$17</v>
      </c>
      <c r="AE1526" s="179" t="str">
        <f t="shared" si="1942"/>
        <v>AE$17</v>
      </c>
      <c r="AF1526" s="179" t="str">
        <f t="shared" si="1942"/>
        <v>AF$17</v>
      </c>
      <c r="AG1526" s="179" t="str">
        <f t="shared" si="1942"/>
        <v>AG$17</v>
      </c>
      <c r="AH1526" s="179" t="str">
        <f t="shared" si="1942"/>
        <v>AH$17</v>
      </c>
      <c r="AI1526" s="179" t="str">
        <f t="shared" si="1942"/>
        <v>AI$17</v>
      </c>
      <c r="AJ1526" s="179" t="str">
        <f t="shared" si="1942"/>
        <v>AJ$17</v>
      </c>
      <c r="AK1526" s="179" t="str">
        <f t="shared" si="1942"/>
        <v>AK$17</v>
      </c>
      <c r="AL1526" s="179" t="str">
        <f t="shared" si="1942"/>
        <v>AL$17</v>
      </c>
      <c r="AM1526" s="179" t="str">
        <f t="shared" si="1942"/>
        <v>AM$17</v>
      </c>
      <c r="AN1526" s="179" t="str">
        <f t="shared" si="1942"/>
        <v>AN$17</v>
      </c>
      <c r="AO1526" s="179" t="str">
        <f t="shared" si="1942"/>
        <v>AO$17</v>
      </c>
      <c r="AP1526" s="179" t="str">
        <f t="shared" si="1942"/>
        <v>AP$17</v>
      </c>
      <c r="AQ1526" s="179" t="str">
        <f t="shared" si="1942"/>
        <v>AQ$17</v>
      </c>
      <c r="AR1526" s="179" t="str">
        <f t="shared" si="1942"/>
        <v>AR$17</v>
      </c>
      <c r="AS1526" s="179" t="str">
        <f t="shared" si="1942"/>
        <v>AS$17</v>
      </c>
      <c r="AT1526" s="179" t="str">
        <f t="shared" si="1942"/>
        <v>AT$17</v>
      </c>
      <c r="AU1526" s="179" t="str">
        <f t="shared" si="1942"/>
        <v>AU$17</v>
      </c>
      <c r="AV1526" s="179" t="str">
        <f t="shared" si="1942"/>
        <v>AV$17</v>
      </c>
      <c r="AW1526" s="179" t="str">
        <f t="shared" si="1942"/>
        <v>AW$17</v>
      </c>
      <c r="AX1526" s="179" t="str">
        <f t="shared" si="1942"/>
        <v>AX$17</v>
      </c>
      <c r="AY1526" s="179" t="str">
        <f t="shared" ref="AY1526:CD1528" si="1943">AY1491</f>
        <v>AY$17</v>
      </c>
      <c r="AZ1526" s="179" t="str">
        <f t="shared" si="1943"/>
        <v>AZ$17</v>
      </c>
      <c r="BA1526" s="179" t="str">
        <f t="shared" si="1943"/>
        <v>BA$17</v>
      </c>
      <c r="BB1526" s="179" t="str">
        <f t="shared" si="1943"/>
        <v>BB$17</v>
      </c>
      <c r="BC1526" s="179" t="str">
        <f t="shared" si="1943"/>
        <v>BC$17</v>
      </c>
      <c r="BD1526" s="179" t="str">
        <f t="shared" si="1943"/>
        <v>BD$17</v>
      </c>
      <c r="BE1526" s="179" t="str">
        <f t="shared" si="1943"/>
        <v>BE$17</v>
      </c>
      <c r="BF1526" s="179" t="str">
        <f t="shared" si="1943"/>
        <v>BF$17</v>
      </c>
      <c r="BG1526" s="179" t="str">
        <f t="shared" si="1943"/>
        <v>BG$17</v>
      </c>
      <c r="BH1526" s="179" t="str">
        <f t="shared" si="1943"/>
        <v>BH$17</v>
      </c>
      <c r="BI1526" s="179" t="str">
        <f t="shared" si="1943"/>
        <v>BI$17</v>
      </c>
      <c r="BJ1526" s="179" t="str">
        <f t="shared" si="1943"/>
        <v>BJ$17</v>
      </c>
      <c r="BK1526" s="179" t="str">
        <f t="shared" si="1943"/>
        <v>BK$17</v>
      </c>
      <c r="BL1526" s="179" t="str">
        <f t="shared" si="1943"/>
        <v>BL$17</v>
      </c>
      <c r="BM1526" s="179" t="str">
        <f t="shared" si="1943"/>
        <v>BM$17</v>
      </c>
      <c r="BN1526" s="179" t="str">
        <f t="shared" si="1943"/>
        <v>BN$17</v>
      </c>
      <c r="BO1526" s="179" t="str">
        <f t="shared" si="1943"/>
        <v>BO$17</v>
      </c>
      <c r="BP1526" s="179" t="str">
        <f t="shared" si="1943"/>
        <v>BP$17</v>
      </c>
      <c r="BQ1526" s="179" t="str">
        <f t="shared" si="1943"/>
        <v>BQ$17</v>
      </c>
      <c r="BR1526" s="179" t="str">
        <f t="shared" si="1943"/>
        <v>BR$17</v>
      </c>
      <c r="BS1526" s="179" t="str">
        <f t="shared" si="1943"/>
        <v>BS$17</v>
      </c>
      <c r="BT1526" s="179" t="str">
        <f t="shared" si="1943"/>
        <v>BT$17</v>
      </c>
      <c r="BU1526" s="179" t="str">
        <f t="shared" si="1943"/>
        <v>BU$17</v>
      </c>
      <c r="BV1526" s="179" t="str">
        <f t="shared" si="1943"/>
        <v>BV$17</v>
      </c>
      <c r="BW1526" s="179" t="str">
        <f t="shared" si="1943"/>
        <v>BW$17</v>
      </c>
      <c r="BX1526" s="179" t="str">
        <f t="shared" si="1943"/>
        <v>BX$17</v>
      </c>
      <c r="BY1526" s="179" t="str">
        <f t="shared" si="1943"/>
        <v>BY$17</v>
      </c>
      <c r="BZ1526" s="179" t="str">
        <f t="shared" si="1943"/>
        <v>BZ$17</v>
      </c>
      <c r="CA1526" s="179" t="str">
        <f t="shared" si="1943"/>
        <v>CA$17</v>
      </c>
      <c r="CB1526" s="179" t="str">
        <f t="shared" si="1943"/>
        <v>CB$17</v>
      </c>
      <c r="CC1526" s="179" t="str">
        <f t="shared" si="1943"/>
        <v>CC$17</v>
      </c>
      <c r="CD1526" s="179" t="str">
        <f t="shared" si="1943"/>
        <v>CD$17</v>
      </c>
      <c r="CE1526" s="179" t="str">
        <f t="shared" ref="CE1526:CL1528" si="1944">CE1491</f>
        <v>CE$17</v>
      </c>
      <c r="CF1526" s="179" t="str">
        <f t="shared" si="1944"/>
        <v>CF$17</v>
      </c>
      <c r="CG1526" s="179" t="str">
        <f t="shared" si="1944"/>
        <v>CG$17</v>
      </c>
      <c r="CH1526" s="179" t="str">
        <f t="shared" si="1944"/>
        <v>CH$17</v>
      </c>
      <c r="CI1526" s="179" t="str">
        <f t="shared" si="1944"/>
        <v>CI$17</v>
      </c>
      <c r="CJ1526" s="179" t="str">
        <f t="shared" si="1944"/>
        <v>CJ$17</v>
      </c>
      <c r="CK1526" s="179" t="str">
        <f t="shared" si="1944"/>
        <v>CK$17</v>
      </c>
      <c r="CL1526" s="179" t="str">
        <f t="shared" si="1944"/>
        <v>CL$17</v>
      </c>
      <c r="CN1526" s="60"/>
      <c r="CO1526" s="179" t="str">
        <f t="shared" ref="CO1526:DK1528" si="1945">CO1491</f>
        <v>CO$17</v>
      </c>
      <c r="CP1526" s="179" t="str">
        <f t="shared" si="1945"/>
        <v>CP$17</v>
      </c>
      <c r="CQ1526" s="179" t="str">
        <f t="shared" si="1945"/>
        <v>CQ$17</v>
      </c>
      <c r="CR1526" s="179" t="str">
        <f t="shared" si="1945"/>
        <v>CR$17</v>
      </c>
      <c r="CS1526" s="179" t="str">
        <f t="shared" si="1945"/>
        <v>CS$17</v>
      </c>
      <c r="CT1526" s="179" t="str">
        <f t="shared" si="1945"/>
        <v>CT$17</v>
      </c>
      <c r="CU1526" s="179" t="str">
        <f t="shared" si="1945"/>
        <v>CU$17</v>
      </c>
      <c r="CV1526" s="179" t="str">
        <f t="shared" si="1945"/>
        <v>CV$17</v>
      </c>
      <c r="CW1526" s="179" t="str">
        <f t="shared" si="1945"/>
        <v>CW$17</v>
      </c>
      <c r="CX1526" s="179" t="str">
        <f t="shared" si="1945"/>
        <v>CX$17</v>
      </c>
      <c r="CY1526" s="179" t="str">
        <f t="shared" si="1945"/>
        <v>CY$17</v>
      </c>
      <c r="CZ1526" s="179" t="str">
        <f t="shared" si="1945"/>
        <v>CZ$17</v>
      </c>
      <c r="DA1526" s="179" t="str">
        <f t="shared" si="1945"/>
        <v>DA$17</v>
      </c>
      <c r="DB1526" s="179" t="str">
        <f t="shared" si="1945"/>
        <v>DB$17</v>
      </c>
      <c r="DC1526" s="179" t="str">
        <f t="shared" si="1945"/>
        <v>DC$17</v>
      </c>
      <c r="DD1526" s="179" t="str">
        <f t="shared" si="1945"/>
        <v>DD$17</v>
      </c>
      <c r="DE1526" s="179" t="str">
        <f t="shared" si="1945"/>
        <v>DE$17</v>
      </c>
      <c r="DF1526" s="179" t="str">
        <f t="shared" si="1945"/>
        <v>DF$17</v>
      </c>
      <c r="DG1526" s="179" t="str">
        <f t="shared" si="1945"/>
        <v>DG$17</v>
      </c>
      <c r="DH1526" s="179" t="str">
        <f t="shared" si="1945"/>
        <v>DH$17</v>
      </c>
      <c r="DI1526" s="179" t="str">
        <f t="shared" si="1945"/>
        <v>DI$17</v>
      </c>
      <c r="DJ1526" s="179" t="str">
        <f t="shared" si="1945"/>
        <v>DJ$17</v>
      </c>
      <c r="DK1526" s="179" t="str">
        <f t="shared" si="1945"/>
        <v>DK$17</v>
      </c>
      <c r="DL1526" s="179" t="str">
        <f t="shared" ref="DL1526:DL1528" si="1946">DL1491</f>
        <v>DL$17</v>
      </c>
    </row>
    <row r="1527" spans="1:116" x14ac:dyDescent="0.4">
      <c r="B1527" t="s">
        <v>332</v>
      </c>
      <c r="D1527" t="s">
        <v>770</v>
      </c>
      <c r="E1527" s="8" t="str">
        <f t="shared" ref="E1527:E1532" si="1947">ROW()&amp;" "&amp;D1527</f>
        <v>1527 LAMORT-S</v>
      </c>
      <c r="G1527" s="191" t="str">
        <f>G1496</f>
        <v>Volume driven amortizing loan - no defaults:</v>
      </c>
      <c r="H1527" s="12"/>
      <c r="I1527" s="60"/>
      <c r="J1527" s="60"/>
      <c r="K1527" s="15"/>
      <c r="L1527" s="15"/>
      <c r="M1527" s="15"/>
      <c r="N1527" s="15"/>
      <c r="O1527" s="15"/>
      <c r="P1527" s="15"/>
      <c r="R1527" s="15"/>
      <c r="S1527" s="179">
        <f t="shared" ref="S1527:AX1529" si="1948">S1492</f>
        <v>0</v>
      </c>
      <c r="T1527" s="179">
        <f t="shared" si="1948"/>
        <v>0</v>
      </c>
      <c r="U1527" s="179">
        <f t="shared" si="1948"/>
        <v>0</v>
      </c>
      <c r="V1527" s="179">
        <f t="shared" si="1948"/>
        <v>0</v>
      </c>
      <c r="W1527" s="179">
        <f t="shared" si="1948"/>
        <v>0</v>
      </c>
      <c r="X1527" s="179">
        <f t="shared" si="1948"/>
        <v>0</v>
      </c>
      <c r="Y1527" s="179">
        <f t="shared" si="1948"/>
        <v>0</v>
      </c>
      <c r="Z1527" s="179">
        <f t="shared" si="1948"/>
        <v>0</v>
      </c>
      <c r="AA1527" s="179">
        <f t="shared" si="1948"/>
        <v>0</v>
      </c>
      <c r="AB1527" s="179">
        <f t="shared" si="1948"/>
        <v>0</v>
      </c>
      <c r="AC1527" s="179">
        <f t="shared" si="1948"/>
        <v>0</v>
      </c>
      <c r="AD1527" s="179">
        <f t="shared" si="1948"/>
        <v>0</v>
      </c>
      <c r="AE1527" s="179">
        <f t="shared" si="1948"/>
        <v>0</v>
      </c>
      <c r="AF1527" s="179">
        <f t="shared" si="1948"/>
        <v>0</v>
      </c>
      <c r="AG1527" s="179">
        <f t="shared" si="1948"/>
        <v>0</v>
      </c>
      <c r="AH1527" s="179">
        <f t="shared" si="1948"/>
        <v>0</v>
      </c>
      <c r="AI1527" s="179">
        <f t="shared" si="1948"/>
        <v>0</v>
      </c>
      <c r="AJ1527" s="179">
        <f t="shared" si="1948"/>
        <v>0</v>
      </c>
      <c r="AK1527" s="179">
        <f t="shared" si="1948"/>
        <v>0</v>
      </c>
      <c r="AL1527" s="179">
        <f t="shared" si="1948"/>
        <v>0</v>
      </c>
      <c r="AM1527" s="179">
        <f t="shared" si="1948"/>
        <v>0</v>
      </c>
      <c r="AN1527" s="179">
        <f t="shared" si="1948"/>
        <v>0</v>
      </c>
      <c r="AO1527" s="179">
        <f t="shared" si="1948"/>
        <v>0</v>
      </c>
      <c r="AP1527" s="179">
        <f t="shared" si="1948"/>
        <v>0</v>
      </c>
      <c r="AQ1527" s="179">
        <f t="shared" si="1948"/>
        <v>0</v>
      </c>
      <c r="AR1527" s="179">
        <f t="shared" si="1948"/>
        <v>0</v>
      </c>
      <c r="AS1527" s="179">
        <f t="shared" si="1948"/>
        <v>0</v>
      </c>
      <c r="AT1527" s="179">
        <f t="shared" si="1948"/>
        <v>0</v>
      </c>
      <c r="AU1527" s="179">
        <f t="shared" si="1948"/>
        <v>0</v>
      </c>
      <c r="AV1527" s="179">
        <f t="shared" si="1948"/>
        <v>0</v>
      </c>
      <c r="AW1527" s="179">
        <f t="shared" si="1948"/>
        <v>0</v>
      </c>
      <c r="AX1527" s="179">
        <f t="shared" si="1948"/>
        <v>0</v>
      </c>
      <c r="AY1527" s="179">
        <f t="shared" ref="AY1527:CD1529" si="1949">AY1492</f>
        <v>0</v>
      </c>
      <c r="AZ1527" s="179">
        <f t="shared" si="1949"/>
        <v>0</v>
      </c>
      <c r="BA1527" s="179">
        <f t="shared" si="1949"/>
        <v>0</v>
      </c>
      <c r="BB1527" s="179">
        <f t="shared" si="1949"/>
        <v>0</v>
      </c>
      <c r="BC1527" s="179">
        <f t="shared" si="1949"/>
        <v>0</v>
      </c>
      <c r="BD1527" s="179">
        <f t="shared" si="1949"/>
        <v>0</v>
      </c>
      <c r="BE1527" s="179">
        <f t="shared" si="1949"/>
        <v>0</v>
      </c>
      <c r="BF1527" s="179">
        <f t="shared" si="1949"/>
        <v>0</v>
      </c>
      <c r="BG1527" s="179">
        <f t="shared" si="1949"/>
        <v>0</v>
      </c>
      <c r="BH1527" s="179">
        <f t="shared" si="1949"/>
        <v>0</v>
      </c>
      <c r="BI1527" s="179">
        <f t="shared" si="1949"/>
        <v>0</v>
      </c>
      <c r="BJ1527" s="179">
        <f t="shared" si="1949"/>
        <v>0</v>
      </c>
      <c r="BK1527" s="179">
        <f t="shared" si="1949"/>
        <v>0</v>
      </c>
      <c r="BL1527" s="179">
        <f t="shared" si="1949"/>
        <v>0</v>
      </c>
      <c r="BM1527" s="179">
        <f t="shared" si="1949"/>
        <v>0</v>
      </c>
      <c r="BN1527" s="179">
        <f t="shared" si="1949"/>
        <v>0</v>
      </c>
      <c r="BO1527" s="179">
        <f t="shared" si="1949"/>
        <v>0</v>
      </c>
      <c r="BP1527" s="179">
        <f t="shared" si="1949"/>
        <v>0</v>
      </c>
      <c r="BQ1527" s="179">
        <f t="shared" si="1949"/>
        <v>0</v>
      </c>
      <c r="BR1527" s="179">
        <f t="shared" si="1949"/>
        <v>0</v>
      </c>
      <c r="BS1527" s="179">
        <f t="shared" si="1949"/>
        <v>0</v>
      </c>
      <c r="BT1527" s="179">
        <f t="shared" si="1949"/>
        <v>0</v>
      </c>
      <c r="BU1527" s="179">
        <f t="shared" si="1949"/>
        <v>0</v>
      </c>
      <c r="BV1527" s="179">
        <f t="shared" si="1949"/>
        <v>0</v>
      </c>
      <c r="BW1527" s="179">
        <f t="shared" si="1949"/>
        <v>0</v>
      </c>
      <c r="BX1527" s="179">
        <f t="shared" si="1949"/>
        <v>0</v>
      </c>
      <c r="BY1527" s="179">
        <f t="shared" si="1949"/>
        <v>0</v>
      </c>
      <c r="BZ1527" s="179">
        <f t="shared" si="1949"/>
        <v>0</v>
      </c>
      <c r="CA1527" s="179">
        <f t="shared" si="1949"/>
        <v>0</v>
      </c>
      <c r="CB1527" s="179">
        <f t="shared" si="1949"/>
        <v>0</v>
      </c>
      <c r="CC1527" s="179">
        <f t="shared" si="1949"/>
        <v>0</v>
      </c>
      <c r="CD1527" s="179">
        <f t="shared" si="1949"/>
        <v>0</v>
      </c>
      <c r="CE1527" s="179">
        <f t="shared" ref="CE1527:CL1529" si="1950">CE1492</f>
        <v>0</v>
      </c>
      <c r="CF1527" s="179">
        <f t="shared" si="1950"/>
        <v>0</v>
      </c>
      <c r="CG1527" s="179">
        <f t="shared" si="1950"/>
        <v>0</v>
      </c>
      <c r="CH1527" s="179">
        <f t="shared" si="1950"/>
        <v>0</v>
      </c>
      <c r="CI1527" s="179">
        <f t="shared" si="1950"/>
        <v>0</v>
      </c>
      <c r="CJ1527" s="179">
        <f t="shared" si="1950"/>
        <v>0</v>
      </c>
      <c r="CK1527" s="179">
        <f t="shared" si="1950"/>
        <v>0</v>
      </c>
      <c r="CL1527" s="179">
        <f t="shared" si="1950"/>
        <v>0</v>
      </c>
      <c r="CN1527" s="60"/>
      <c r="CO1527" s="179">
        <f t="shared" ref="CO1527:DK1529" si="1951">CO1492</f>
        <v>0</v>
      </c>
      <c r="CP1527" s="179">
        <f t="shared" si="1951"/>
        <v>0</v>
      </c>
      <c r="CQ1527" s="179">
        <f t="shared" si="1951"/>
        <v>0</v>
      </c>
      <c r="CR1527" s="179">
        <f t="shared" si="1951"/>
        <v>0</v>
      </c>
      <c r="CS1527" s="179">
        <f t="shared" si="1951"/>
        <v>0</v>
      </c>
      <c r="CT1527" s="179">
        <f t="shared" si="1951"/>
        <v>0</v>
      </c>
      <c r="CU1527" s="179">
        <f t="shared" si="1951"/>
        <v>0</v>
      </c>
      <c r="CV1527" s="179">
        <f t="shared" si="1951"/>
        <v>0</v>
      </c>
      <c r="CW1527" s="179">
        <f t="shared" si="1951"/>
        <v>0</v>
      </c>
      <c r="CX1527" s="179">
        <f t="shared" si="1951"/>
        <v>0</v>
      </c>
      <c r="CY1527" s="179">
        <f t="shared" si="1951"/>
        <v>0</v>
      </c>
      <c r="CZ1527" s="179">
        <f t="shared" si="1951"/>
        <v>0</v>
      </c>
      <c r="DA1527" s="179">
        <f t="shared" si="1951"/>
        <v>0</v>
      </c>
      <c r="DB1527" s="179">
        <f t="shared" si="1951"/>
        <v>0</v>
      </c>
      <c r="DC1527" s="179">
        <f t="shared" si="1951"/>
        <v>0</v>
      </c>
      <c r="DD1527" s="179">
        <f t="shared" si="1951"/>
        <v>0</v>
      </c>
      <c r="DE1527" s="179">
        <f t="shared" si="1951"/>
        <v>0</v>
      </c>
      <c r="DF1527" s="179">
        <f t="shared" si="1951"/>
        <v>0</v>
      </c>
      <c r="DG1527" s="179">
        <f t="shared" si="1951"/>
        <v>0</v>
      </c>
      <c r="DH1527" s="179">
        <f t="shared" si="1951"/>
        <v>0</v>
      </c>
      <c r="DI1527" s="179">
        <f t="shared" si="1951"/>
        <v>0</v>
      </c>
      <c r="DJ1527" s="179">
        <f t="shared" si="1951"/>
        <v>0</v>
      </c>
      <c r="DK1527" s="179">
        <f t="shared" si="1951"/>
        <v>0</v>
      </c>
      <c r="DL1527" s="179">
        <f t="shared" ref="DL1527:DL1529" si="1952">DL1492</f>
        <v>0</v>
      </c>
    </row>
    <row r="1528" spans="1:116" x14ac:dyDescent="0.4">
      <c r="B1528" t="s">
        <v>332</v>
      </c>
      <c r="D1528" t="s">
        <v>770</v>
      </c>
      <c r="E1528" s="8" t="str">
        <f t="shared" ref="E1528:E1530" si="1953">ROW()&amp;" "&amp;D1528</f>
        <v>1528 LAMORT-S</v>
      </c>
      <c r="G1528" s="241" t="str">
        <f>IFERROR(SUBSTITUTE(TRIM(MID(G1496, SEARCH("-", G1496) + 1, LEN(G1496))),":",""),"no unit")</f>
        <v>no defaults</v>
      </c>
      <c r="H1528" s="12"/>
      <c r="I1528" s="60"/>
      <c r="J1528" s="60"/>
      <c r="K1528" s="15"/>
      <c r="L1528" s="15"/>
      <c r="M1528" s="15"/>
      <c r="N1528" s="15"/>
      <c r="O1528" s="15"/>
      <c r="P1528" s="15"/>
      <c r="R1528" s="15"/>
      <c r="S1528" s="179"/>
      <c r="T1528" s="179"/>
      <c r="U1528" s="179"/>
      <c r="V1528" s="179"/>
      <c r="W1528" s="179"/>
      <c r="X1528" s="179"/>
      <c r="Y1528" s="179"/>
      <c r="Z1528" s="179"/>
      <c r="AA1528" s="179"/>
      <c r="AB1528" s="179"/>
      <c r="AC1528" s="179"/>
      <c r="AD1528" s="179"/>
      <c r="AE1528" s="179"/>
      <c r="AF1528" s="179"/>
      <c r="AG1528" s="179"/>
      <c r="AH1528" s="179"/>
      <c r="AI1528" s="179"/>
      <c r="AJ1528" s="179"/>
      <c r="AK1528" s="179"/>
      <c r="AL1528" s="179"/>
      <c r="AM1528" s="179"/>
      <c r="AN1528" s="179"/>
      <c r="AO1528" s="179"/>
      <c r="AP1528" s="179"/>
      <c r="AQ1528" s="179"/>
      <c r="AR1528" s="179"/>
      <c r="AS1528" s="179"/>
      <c r="AT1528" s="179"/>
      <c r="AU1528" s="179"/>
      <c r="AV1528" s="179"/>
      <c r="AW1528" s="179"/>
      <c r="AX1528" s="179"/>
      <c r="AY1528" s="179"/>
      <c r="AZ1528" s="179"/>
      <c r="BA1528" s="179"/>
      <c r="BB1528" s="179"/>
      <c r="BC1528" s="179"/>
      <c r="BD1528" s="179"/>
      <c r="BE1528" s="179"/>
      <c r="BF1528" s="179"/>
      <c r="BG1528" s="179"/>
      <c r="BH1528" s="179"/>
      <c r="BI1528" s="179"/>
      <c r="BJ1528" s="179"/>
      <c r="BK1528" s="179"/>
      <c r="BL1528" s="179"/>
      <c r="BM1528" s="179"/>
      <c r="BN1528" s="179"/>
      <c r="BO1528" s="179"/>
      <c r="BP1528" s="179"/>
      <c r="BQ1528" s="179"/>
      <c r="BR1528" s="179"/>
      <c r="BS1528" s="179"/>
      <c r="BT1528" s="179"/>
      <c r="BU1528" s="179"/>
      <c r="BV1528" s="179"/>
      <c r="BW1528" s="179"/>
      <c r="BX1528" s="179"/>
      <c r="BY1528" s="179"/>
      <c r="BZ1528" s="179"/>
      <c r="CA1528" s="179"/>
      <c r="CB1528" s="179"/>
      <c r="CC1528" s="179"/>
      <c r="CD1528" s="179"/>
      <c r="CE1528" s="179"/>
      <c r="CF1528" s="179"/>
      <c r="CG1528" s="179"/>
      <c r="CH1528" s="179"/>
      <c r="CI1528" s="179"/>
      <c r="CJ1528" s="179"/>
      <c r="CK1528" s="179"/>
      <c r="CL1528" s="179"/>
      <c r="CN1528" s="60"/>
      <c r="CO1528" s="179"/>
      <c r="CP1528" s="179"/>
      <c r="CQ1528" s="179"/>
      <c r="CR1528" s="179"/>
      <c r="CS1528" s="179"/>
      <c r="CT1528" s="179"/>
      <c r="CU1528" s="179"/>
      <c r="CV1528" s="179"/>
      <c r="CW1528" s="179"/>
      <c r="CX1528" s="179"/>
      <c r="CY1528" s="179"/>
      <c r="CZ1528" s="179"/>
      <c r="DA1528" s="179"/>
      <c r="DB1528" s="179"/>
      <c r="DC1528" s="179"/>
      <c r="DD1528" s="179"/>
      <c r="DE1528" s="179"/>
      <c r="DF1528" s="179"/>
      <c r="DG1528" s="179"/>
      <c r="DH1528" s="179"/>
      <c r="DI1528" s="179"/>
      <c r="DJ1528" s="179"/>
      <c r="DK1528" s="179"/>
      <c r="DL1528" s="179"/>
    </row>
    <row r="1529" spans="1:116" x14ac:dyDescent="0.4">
      <c r="B1529" t="s">
        <v>332</v>
      </c>
      <c r="D1529" t="s">
        <v>770</v>
      </c>
      <c r="E1529" s="8" t="str">
        <f t="shared" si="1947"/>
        <v>1529 LAMORT-S</v>
      </c>
      <c r="G1529" s="136" t="str">
        <f>G1494</f>
        <v>Secondary revenue driver</v>
      </c>
      <c r="H1529" s="90"/>
      <c r="I1529" s="213"/>
      <c r="J1529" s="213"/>
      <c r="K1529" s="214"/>
      <c r="L1529" s="214"/>
      <c r="M1529" s="214"/>
      <c r="N1529" s="214"/>
      <c r="O1529" s="214"/>
      <c r="P1529" s="214"/>
      <c r="R1529" s="214"/>
      <c r="S1529" s="4" t="str">
        <f>ADDRESS(ROW(S1510),COLUMN(S1510),2)</f>
        <v>S$1510</v>
      </c>
      <c r="T1529" s="4" t="str">
        <f t="shared" ref="T1529:CE1531" si="1954">ADDRESS(ROW(T1510),COLUMN(T1510),2)</f>
        <v>T$1510</v>
      </c>
      <c r="U1529" s="4" t="str">
        <f t="shared" si="1954"/>
        <v>U$1510</v>
      </c>
      <c r="V1529" s="4" t="str">
        <f t="shared" si="1954"/>
        <v>V$1510</v>
      </c>
      <c r="W1529" s="4" t="str">
        <f t="shared" si="1954"/>
        <v>W$1510</v>
      </c>
      <c r="X1529" s="4" t="str">
        <f t="shared" si="1954"/>
        <v>X$1510</v>
      </c>
      <c r="Y1529" s="4" t="str">
        <f t="shared" si="1954"/>
        <v>Y$1510</v>
      </c>
      <c r="Z1529" s="4" t="str">
        <f t="shared" si="1954"/>
        <v>Z$1510</v>
      </c>
      <c r="AA1529" s="4" t="str">
        <f t="shared" si="1954"/>
        <v>AA$1510</v>
      </c>
      <c r="AB1529" s="4" t="str">
        <f t="shared" si="1954"/>
        <v>AB$1510</v>
      </c>
      <c r="AC1529" s="4" t="str">
        <f t="shared" si="1954"/>
        <v>AC$1510</v>
      </c>
      <c r="AD1529" s="4" t="str">
        <f t="shared" si="1954"/>
        <v>AD$1510</v>
      </c>
      <c r="AE1529" s="4" t="str">
        <f t="shared" si="1954"/>
        <v>AE$1510</v>
      </c>
      <c r="AF1529" s="4" t="str">
        <f t="shared" si="1954"/>
        <v>AF$1510</v>
      </c>
      <c r="AG1529" s="4" t="str">
        <f t="shared" si="1954"/>
        <v>AG$1510</v>
      </c>
      <c r="AH1529" s="4" t="str">
        <f t="shared" si="1954"/>
        <v>AH$1510</v>
      </c>
      <c r="AI1529" s="4" t="str">
        <f t="shared" si="1954"/>
        <v>AI$1510</v>
      </c>
      <c r="AJ1529" s="4" t="str">
        <f t="shared" si="1954"/>
        <v>AJ$1510</v>
      </c>
      <c r="AK1529" s="4" t="str">
        <f t="shared" si="1954"/>
        <v>AK$1510</v>
      </c>
      <c r="AL1529" s="4" t="str">
        <f t="shared" si="1954"/>
        <v>AL$1510</v>
      </c>
      <c r="AM1529" s="4" t="str">
        <f t="shared" si="1954"/>
        <v>AM$1510</v>
      </c>
      <c r="AN1529" s="4" t="str">
        <f t="shared" si="1954"/>
        <v>AN$1510</v>
      </c>
      <c r="AO1529" s="4" t="str">
        <f t="shared" si="1954"/>
        <v>AO$1510</v>
      </c>
      <c r="AP1529" s="4" t="str">
        <f t="shared" si="1954"/>
        <v>AP$1510</v>
      </c>
      <c r="AQ1529" s="4" t="str">
        <f t="shared" si="1954"/>
        <v>AQ$1510</v>
      </c>
      <c r="AR1529" s="4" t="str">
        <f t="shared" si="1954"/>
        <v>AR$1510</v>
      </c>
      <c r="AS1529" s="4" t="str">
        <f t="shared" si="1954"/>
        <v>AS$1510</v>
      </c>
      <c r="AT1529" s="4" t="str">
        <f t="shared" si="1954"/>
        <v>AT$1510</v>
      </c>
      <c r="AU1529" s="4" t="str">
        <f t="shared" si="1954"/>
        <v>AU$1510</v>
      </c>
      <c r="AV1529" s="4" t="str">
        <f t="shared" si="1954"/>
        <v>AV$1510</v>
      </c>
      <c r="AW1529" s="4" t="str">
        <f t="shared" si="1954"/>
        <v>AW$1510</v>
      </c>
      <c r="AX1529" s="4" t="str">
        <f t="shared" si="1954"/>
        <v>AX$1510</v>
      </c>
      <c r="AY1529" s="4" t="str">
        <f t="shared" si="1954"/>
        <v>AY$1510</v>
      </c>
      <c r="AZ1529" s="4" t="str">
        <f t="shared" si="1954"/>
        <v>AZ$1510</v>
      </c>
      <c r="BA1529" s="4" t="str">
        <f t="shared" si="1954"/>
        <v>BA$1510</v>
      </c>
      <c r="BB1529" s="4" t="str">
        <f t="shared" si="1954"/>
        <v>BB$1510</v>
      </c>
      <c r="BC1529" s="4" t="str">
        <f t="shared" si="1954"/>
        <v>BC$1510</v>
      </c>
      <c r="BD1529" s="4" t="str">
        <f t="shared" si="1954"/>
        <v>BD$1510</v>
      </c>
      <c r="BE1529" s="4" t="str">
        <f t="shared" si="1954"/>
        <v>BE$1510</v>
      </c>
      <c r="BF1529" s="4" t="str">
        <f t="shared" si="1954"/>
        <v>BF$1510</v>
      </c>
      <c r="BG1529" s="4" t="str">
        <f t="shared" si="1954"/>
        <v>BG$1510</v>
      </c>
      <c r="BH1529" s="4" t="str">
        <f t="shared" si="1954"/>
        <v>BH$1510</v>
      </c>
      <c r="BI1529" s="4" t="str">
        <f t="shared" si="1954"/>
        <v>BI$1510</v>
      </c>
      <c r="BJ1529" s="4" t="str">
        <f t="shared" si="1954"/>
        <v>BJ$1510</v>
      </c>
      <c r="BK1529" s="4" t="str">
        <f t="shared" si="1954"/>
        <v>BK$1510</v>
      </c>
      <c r="BL1529" s="4" t="str">
        <f t="shared" si="1954"/>
        <v>BL$1510</v>
      </c>
      <c r="BM1529" s="4" t="str">
        <f t="shared" si="1954"/>
        <v>BM$1510</v>
      </c>
      <c r="BN1529" s="4" t="str">
        <f t="shared" si="1954"/>
        <v>BN$1510</v>
      </c>
      <c r="BO1529" s="4" t="str">
        <f t="shared" si="1954"/>
        <v>BO$1510</v>
      </c>
      <c r="BP1529" s="4" t="str">
        <f t="shared" si="1954"/>
        <v>BP$1510</v>
      </c>
      <c r="BQ1529" s="4" t="str">
        <f t="shared" si="1954"/>
        <v>BQ$1510</v>
      </c>
      <c r="BR1529" s="4" t="str">
        <f t="shared" si="1954"/>
        <v>BR$1510</v>
      </c>
      <c r="BS1529" s="4" t="str">
        <f t="shared" si="1954"/>
        <v>BS$1510</v>
      </c>
      <c r="BT1529" s="4" t="str">
        <f t="shared" si="1954"/>
        <v>BT$1510</v>
      </c>
      <c r="BU1529" s="4" t="str">
        <f t="shared" si="1954"/>
        <v>BU$1510</v>
      </c>
      <c r="BV1529" s="4" t="str">
        <f t="shared" si="1954"/>
        <v>BV$1510</v>
      </c>
      <c r="BW1529" s="4" t="str">
        <f t="shared" si="1954"/>
        <v>BW$1510</v>
      </c>
      <c r="BX1529" s="4" t="str">
        <f t="shared" si="1954"/>
        <v>BX$1510</v>
      </c>
      <c r="BY1529" s="4" t="str">
        <f t="shared" si="1954"/>
        <v>BY$1510</v>
      </c>
      <c r="BZ1529" s="4" t="str">
        <f t="shared" si="1954"/>
        <v>BZ$1510</v>
      </c>
      <c r="CA1529" s="4" t="str">
        <f t="shared" si="1954"/>
        <v>CA$1510</v>
      </c>
      <c r="CB1529" s="4" t="str">
        <f t="shared" si="1954"/>
        <v>CB$1510</v>
      </c>
      <c r="CC1529" s="4" t="str">
        <f t="shared" si="1954"/>
        <v>CC$1510</v>
      </c>
      <c r="CD1529" s="4" t="str">
        <f t="shared" si="1954"/>
        <v>CD$1510</v>
      </c>
      <c r="CE1529" s="4" t="str">
        <f t="shared" si="1954"/>
        <v>CE$1510</v>
      </c>
      <c r="CF1529" s="4" t="str">
        <f t="shared" ref="CF1529:CL1531" si="1955">ADDRESS(ROW(CF1510),COLUMN(CF1510),2)</f>
        <v>CF$1510</v>
      </c>
      <c r="CG1529" s="4" t="str">
        <f t="shared" si="1955"/>
        <v>CG$1510</v>
      </c>
      <c r="CH1529" s="4" t="str">
        <f t="shared" si="1955"/>
        <v>CH$1510</v>
      </c>
      <c r="CI1529" s="4" t="str">
        <f t="shared" si="1955"/>
        <v>CI$1510</v>
      </c>
      <c r="CJ1529" s="4" t="str">
        <f t="shared" si="1955"/>
        <v>CJ$1510</v>
      </c>
      <c r="CK1529" s="4" t="str">
        <f t="shared" si="1955"/>
        <v>CK$1510</v>
      </c>
      <c r="CL1529" s="4" t="str">
        <f t="shared" si="1955"/>
        <v>CL$1510</v>
      </c>
      <c r="CN1529" s="213"/>
      <c r="CO1529" s="4" t="str">
        <f t="shared" ref="CO1529:DK1531" si="1956">ADDRESS(ROW(CO1510),COLUMN(CO1510),2)</f>
        <v>CO$1510</v>
      </c>
      <c r="CP1529" s="4" t="str">
        <f t="shared" si="1956"/>
        <v>CP$1510</v>
      </c>
      <c r="CQ1529" s="4" t="str">
        <f t="shared" si="1956"/>
        <v>CQ$1510</v>
      </c>
      <c r="CR1529" s="4" t="str">
        <f t="shared" si="1956"/>
        <v>CR$1510</v>
      </c>
      <c r="CS1529" s="4" t="str">
        <f t="shared" si="1956"/>
        <v>CS$1510</v>
      </c>
      <c r="CT1529" s="4" t="str">
        <f t="shared" si="1956"/>
        <v>CT$1510</v>
      </c>
      <c r="CU1529" s="4" t="str">
        <f t="shared" si="1956"/>
        <v>CU$1510</v>
      </c>
      <c r="CV1529" s="4" t="str">
        <f t="shared" si="1956"/>
        <v>CV$1510</v>
      </c>
      <c r="CW1529" s="4" t="str">
        <f t="shared" si="1956"/>
        <v>CW$1510</v>
      </c>
      <c r="CX1529" s="4" t="str">
        <f t="shared" si="1956"/>
        <v>CX$1510</v>
      </c>
      <c r="CY1529" s="4" t="str">
        <f t="shared" si="1956"/>
        <v>CY$1510</v>
      </c>
      <c r="CZ1529" s="4" t="str">
        <f t="shared" si="1956"/>
        <v>CZ$1510</v>
      </c>
      <c r="DA1529" s="4" t="str">
        <f t="shared" si="1956"/>
        <v>DA$1510</v>
      </c>
      <c r="DB1529" s="4" t="str">
        <f t="shared" si="1956"/>
        <v>DB$1510</v>
      </c>
      <c r="DC1529" s="4" t="str">
        <f t="shared" si="1956"/>
        <v>DC$1510</v>
      </c>
      <c r="DD1529" s="4" t="str">
        <f t="shared" si="1956"/>
        <v>DD$1510</v>
      </c>
      <c r="DE1529" s="4" t="str">
        <f t="shared" si="1956"/>
        <v>DE$1510</v>
      </c>
      <c r="DF1529" s="4" t="str">
        <f t="shared" si="1956"/>
        <v>DF$1510</v>
      </c>
      <c r="DG1529" s="4" t="str">
        <f t="shared" si="1956"/>
        <v>DG$1510</v>
      </c>
      <c r="DH1529" s="4" t="str">
        <f t="shared" si="1956"/>
        <v>DH$1510</v>
      </c>
      <c r="DI1529" s="4" t="str">
        <f t="shared" si="1956"/>
        <v>DI$1510</v>
      </c>
      <c r="DJ1529" s="4" t="str">
        <f t="shared" si="1956"/>
        <v>DJ$1510</v>
      </c>
      <c r="DK1529" s="4" t="str">
        <f t="shared" si="1956"/>
        <v>DK$1510</v>
      </c>
      <c r="DL1529" s="4" t="str">
        <f t="shared" ref="DL1529:DL1531" si="1957">ADDRESS(ROW(DL1510),COLUMN(DL1510),2)</f>
        <v>DL$1510</v>
      </c>
    </row>
    <row r="1530" spans="1:116" x14ac:dyDescent="0.4">
      <c r="B1530" t="s">
        <v>332</v>
      </c>
      <c r="D1530" t="s">
        <v>770</v>
      </c>
      <c r="E1530" s="8" t="str">
        <f t="shared" si="1947"/>
        <v>1530 LAMORT-S</v>
      </c>
      <c r="G1530" s="136" t="str">
        <f>G1495</f>
        <v>Secondary volume driver</v>
      </c>
      <c r="H1530" s="12"/>
      <c r="I1530" s="60"/>
      <c r="J1530" s="60"/>
      <c r="K1530" s="15"/>
      <c r="L1530" s="15"/>
      <c r="M1530" s="15"/>
      <c r="N1530" s="15"/>
      <c r="O1530" s="15"/>
      <c r="P1530" s="15"/>
      <c r="R1530" s="15"/>
      <c r="S1530" s="179" t="str">
        <f t="shared" ref="S1530:AX1532" si="1958">S1495</f>
        <v>S$19</v>
      </c>
      <c r="T1530" s="179" t="str">
        <f t="shared" si="1958"/>
        <v>T$19</v>
      </c>
      <c r="U1530" s="179" t="str">
        <f t="shared" si="1958"/>
        <v>U$19</v>
      </c>
      <c r="V1530" s="179" t="str">
        <f t="shared" si="1958"/>
        <v>V$19</v>
      </c>
      <c r="W1530" s="179" t="str">
        <f t="shared" si="1958"/>
        <v>W$19</v>
      </c>
      <c r="X1530" s="179" t="str">
        <f t="shared" si="1958"/>
        <v>X$19</v>
      </c>
      <c r="Y1530" s="179" t="str">
        <f t="shared" si="1958"/>
        <v>Y$19</v>
      </c>
      <c r="Z1530" s="179" t="str">
        <f t="shared" si="1958"/>
        <v>Z$19</v>
      </c>
      <c r="AA1530" s="179" t="str">
        <f t="shared" si="1958"/>
        <v>AA$19</v>
      </c>
      <c r="AB1530" s="179" t="str">
        <f t="shared" si="1958"/>
        <v>AB$19</v>
      </c>
      <c r="AC1530" s="179" t="str">
        <f t="shared" si="1958"/>
        <v>AC$19</v>
      </c>
      <c r="AD1530" s="179" t="str">
        <f t="shared" si="1958"/>
        <v>AD$19</v>
      </c>
      <c r="AE1530" s="179" t="str">
        <f t="shared" si="1958"/>
        <v>AE$19</v>
      </c>
      <c r="AF1530" s="179" t="str">
        <f t="shared" si="1958"/>
        <v>AF$19</v>
      </c>
      <c r="AG1530" s="179" t="str">
        <f t="shared" si="1958"/>
        <v>AG$19</v>
      </c>
      <c r="AH1530" s="179" t="str">
        <f t="shared" si="1958"/>
        <v>AH$19</v>
      </c>
      <c r="AI1530" s="179" t="str">
        <f t="shared" si="1958"/>
        <v>AI$19</v>
      </c>
      <c r="AJ1530" s="179" t="str">
        <f t="shared" si="1958"/>
        <v>AJ$19</v>
      </c>
      <c r="AK1530" s="179" t="str">
        <f t="shared" si="1958"/>
        <v>AK$19</v>
      </c>
      <c r="AL1530" s="179" t="str">
        <f t="shared" si="1958"/>
        <v>AL$19</v>
      </c>
      <c r="AM1530" s="179" t="str">
        <f t="shared" si="1958"/>
        <v>AM$19</v>
      </c>
      <c r="AN1530" s="179" t="str">
        <f t="shared" si="1958"/>
        <v>AN$19</v>
      </c>
      <c r="AO1530" s="179" t="str">
        <f t="shared" si="1958"/>
        <v>AO$19</v>
      </c>
      <c r="AP1530" s="179" t="str">
        <f t="shared" si="1958"/>
        <v>AP$19</v>
      </c>
      <c r="AQ1530" s="179" t="str">
        <f t="shared" si="1958"/>
        <v>AQ$19</v>
      </c>
      <c r="AR1530" s="179" t="str">
        <f t="shared" si="1958"/>
        <v>AR$19</v>
      </c>
      <c r="AS1530" s="179" t="str">
        <f t="shared" si="1958"/>
        <v>AS$19</v>
      </c>
      <c r="AT1530" s="179" t="str">
        <f t="shared" si="1958"/>
        <v>AT$19</v>
      </c>
      <c r="AU1530" s="179" t="str">
        <f t="shared" si="1958"/>
        <v>AU$19</v>
      </c>
      <c r="AV1530" s="179" t="str">
        <f t="shared" si="1958"/>
        <v>AV$19</v>
      </c>
      <c r="AW1530" s="179" t="str">
        <f t="shared" si="1958"/>
        <v>AW$19</v>
      </c>
      <c r="AX1530" s="179" t="str">
        <f t="shared" si="1958"/>
        <v>AX$19</v>
      </c>
      <c r="AY1530" s="179" t="str">
        <f t="shared" ref="AY1530:CD1532" si="1959">AY1495</f>
        <v>AY$19</v>
      </c>
      <c r="AZ1530" s="179" t="str">
        <f t="shared" si="1959"/>
        <v>AZ$19</v>
      </c>
      <c r="BA1530" s="179" t="str">
        <f t="shared" si="1959"/>
        <v>BA$19</v>
      </c>
      <c r="BB1530" s="179" t="str">
        <f t="shared" si="1959"/>
        <v>BB$19</v>
      </c>
      <c r="BC1530" s="179" t="str">
        <f t="shared" si="1959"/>
        <v>BC$19</v>
      </c>
      <c r="BD1530" s="179" t="str">
        <f t="shared" si="1959"/>
        <v>BD$19</v>
      </c>
      <c r="BE1530" s="179" t="str">
        <f t="shared" si="1959"/>
        <v>BE$19</v>
      </c>
      <c r="BF1530" s="179" t="str">
        <f t="shared" si="1959"/>
        <v>BF$19</v>
      </c>
      <c r="BG1530" s="179" t="str">
        <f t="shared" si="1959"/>
        <v>BG$19</v>
      </c>
      <c r="BH1530" s="179" t="str">
        <f t="shared" si="1959"/>
        <v>BH$19</v>
      </c>
      <c r="BI1530" s="179" t="str">
        <f t="shared" si="1959"/>
        <v>BI$19</v>
      </c>
      <c r="BJ1530" s="179" t="str">
        <f t="shared" si="1959"/>
        <v>BJ$19</v>
      </c>
      <c r="BK1530" s="179" t="str">
        <f t="shared" si="1959"/>
        <v>BK$19</v>
      </c>
      <c r="BL1530" s="179" t="str">
        <f t="shared" si="1959"/>
        <v>BL$19</v>
      </c>
      <c r="BM1530" s="179" t="str">
        <f t="shared" si="1959"/>
        <v>BM$19</v>
      </c>
      <c r="BN1530" s="179" t="str">
        <f t="shared" si="1959"/>
        <v>BN$19</v>
      </c>
      <c r="BO1530" s="179" t="str">
        <f t="shared" si="1959"/>
        <v>BO$19</v>
      </c>
      <c r="BP1530" s="179" t="str">
        <f t="shared" si="1959"/>
        <v>BP$19</v>
      </c>
      <c r="BQ1530" s="179" t="str">
        <f t="shared" si="1959"/>
        <v>BQ$19</v>
      </c>
      <c r="BR1530" s="179" t="str">
        <f t="shared" si="1959"/>
        <v>BR$19</v>
      </c>
      <c r="BS1530" s="179" t="str">
        <f t="shared" si="1959"/>
        <v>BS$19</v>
      </c>
      <c r="BT1530" s="179" t="str">
        <f t="shared" si="1959"/>
        <v>BT$19</v>
      </c>
      <c r="BU1530" s="179" t="str">
        <f t="shared" si="1959"/>
        <v>BU$19</v>
      </c>
      <c r="BV1530" s="179" t="str">
        <f t="shared" si="1959"/>
        <v>BV$19</v>
      </c>
      <c r="BW1530" s="179" t="str">
        <f t="shared" si="1959"/>
        <v>BW$19</v>
      </c>
      <c r="BX1530" s="179" t="str">
        <f t="shared" si="1959"/>
        <v>BX$19</v>
      </c>
      <c r="BY1530" s="179" t="str">
        <f t="shared" si="1959"/>
        <v>BY$19</v>
      </c>
      <c r="BZ1530" s="179" t="str">
        <f t="shared" si="1959"/>
        <v>BZ$19</v>
      </c>
      <c r="CA1530" s="179" t="str">
        <f t="shared" si="1959"/>
        <v>CA$19</v>
      </c>
      <c r="CB1530" s="179" t="str">
        <f t="shared" si="1959"/>
        <v>CB$19</v>
      </c>
      <c r="CC1530" s="179" t="str">
        <f t="shared" si="1959"/>
        <v>CC$19</v>
      </c>
      <c r="CD1530" s="179" t="str">
        <f t="shared" si="1959"/>
        <v>CD$19</v>
      </c>
      <c r="CE1530" s="179" t="str">
        <f t="shared" ref="CE1530:CL1532" si="1960">CE1495</f>
        <v>CE$19</v>
      </c>
      <c r="CF1530" s="179" t="str">
        <f t="shared" si="1960"/>
        <v>CF$19</v>
      </c>
      <c r="CG1530" s="179" t="str">
        <f t="shared" si="1960"/>
        <v>CG$19</v>
      </c>
      <c r="CH1530" s="179" t="str">
        <f t="shared" si="1960"/>
        <v>CH$19</v>
      </c>
      <c r="CI1530" s="179" t="str">
        <f t="shared" si="1960"/>
        <v>CI$19</v>
      </c>
      <c r="CJ1530" s="179" t="str">
        <f t="shared" si="1960"/>
        <v>CJ$19</v>
      </c>
      <c r="CK1530" s="179" t="str">
        <f t="shared" si="1960"/>
        <v>CK$19</v>
      </c>
      <c r="CL1530" s="179" t="str">
        <f t="shared" si="1960"/>
        <v>CL$19</v>
      </c>
      <c r="CN1530" s="60"/>
      <c r="CO1530" s="179" t="str">
        <f t="shared" ref="CO1530:DK1532" si="1961">CO1495</f>
        <v>CO$19</v>
      </c>
      <c r="CP1530" s="179" t="str">
        <f t="shared" si="1961"/>
        <v>CP$19</v>
      </c>
      <c r="CQ1530" s="179" t="str">
        <f t="shared" si="1961"/>
        <v>CQ$19</v>
      </c>
      <c r="CR1530" s="179" t="str">
        <f t="shared" si="1961"/>
        <v>CR$19</v>
      </c>
      <c r="CS1530" s="179" t="str">
        <f t="shared" si="1961"/>
        <v>CS$19</v>
      </c>
      <c r="CT1530" s="179" t="str">
        <f t="shared" si="1961"/>
        <v>CT$19</v>
      </c>
      <c r="CU1530" s="179" t="str">
        <f t="shared" si="1961"/>
        <v>CU$19</v>
      </c>
      <c r="CV1530" s="179" t="str">
        <f t="shared" si="1961"/>
        <v>CV$19</v>
      </c>
      <c r="CW1530" s="179" t="str">
        <f t="shared" si="1961"/>
        <v>CW$19</v>
      </c>
      <c r="CX1530" s="179" t="str">
        <f t="shared" si="1961"/>
        <v>CX$19</v>
      </c>
      <c r="CY1530" s="179" t="str">
        <f t="shared" si="1961"/>
        <v>CY$19</v>
      </c>
      <c r="CZ1530" s="179" t="str">
        <f t="shared" si="1961"/>
        <v>CZ$19</v>
      </c>
      <c r="DA1530" s="179" t="str">
        <f t="shared" si="1961"/>
        <v>DA$19</v>
      </c>
      <c r="DB1530" s="179" t="str">
        <f t="shared" si="1961"/>
        <v>DB$19</v>
      </c>
      <c r="DC1530" s="179" t="str">
        <f t="shared" si="1961"/>
        <v>DC$19</v>
      </c>
      <c r="DD1530" s="179" t="str">
        <f t="shared" si="1961"/>
        <v>DD$19</v>
      </c>
      <c r="DE1530" s="179" t="str">
        <f t="shared" si="1961"/>
        <v>DE$19</v>
      </c>
      <c r="DF1530" s="179" t="str">
        <f t="shared" si="1961"/>
        <v>DF$19</v>
      </c>
      <c r="DG1530" s="179" t="str">
        <f t="shared" si="1961"/>
        <v>DG$19</v>
      </c>
      <c r="DH1530" s="179" t="str">
        <f t="shared" si="1961"/>
        <v>DH$19</v>
      </c>
      <c r="DI1530" s="179" t="str">
        <f t="shared" si="1961"/>
        <v>DI$19</v>
      </c>
      <c r="DJ1530" s="179" t="str">
        <f t="shared" si="1961"/>
        <v>DJ$19</v>
      </c>
      <c r="DK1530" s="179" t="str">
        <f t="shared" si="1961"/>
        <v>DK$19</v>
      </c>
      <c r="DL1530" s="179" t="str">
        <f t="shared" ref="DL1530:DL1532" si="1962">DL1495</f>
        <v>DL$19</v>
      </c>
    </row>
    <row r="1531" spans="1:116" x14ac:dyDescent="0.4">
      <c r="E1531" s="8"/>
      <c r="H1531" s="12"/>
      <c r="I1531" s="60"/>
      <c r="J1531" s="60"/>
      <c r="K1531" s="15"/>
      <c r="L1531" s="15"/>
      <c r="M1531" s="15"/>
      <c r="N1531" s="15"/>
      <c r="O1531" s="15"/>
      <c r="P1531" s="15"/>
      <c r="R1531" s="15"/>
      <c r="S1531" s="76"/>
      <c r="T1531" s="76"/>
      <c r="U1531" s="76"/>
      <c r="V1531" s="76"/>
      <c r="W1531" s="76"/>
      <c r="X1531" s="76"/>
      <c r="Y1531" s="76"/>
      <c r="Z1531" s="76"/>
      <c r="AA1531" s="76"/>
      <c r="AB1531" s="76"/>
      <c r="AC1531" s="76"/>
      <c r="AD1531" s="76"/>
      <c r="AE1531" s="76"/>
      <c r="AF1531" s="76"/>
      <c r="AG1531" s="76"/>
      <c r="AH1531" s="76"/>
      <c r="AI1531" s="76"/>
      <c r="AJ1531" s="76"/>
      <c r="AK1531" s="76"/>
      <c r="AL1531" s="76"/>
      <c r="AM1531" s="76"/>
      <c r="AN1531" s="76"/>
      <c r="AO1531" s="76"/>
      <c r="AP1531" s="76"/>
      <c r="AQ1531" s="76"/>
      <c r="AR1531" s="76"/>
      <c r="AS1531" s="76"/>
      <c r="AT1531" s="76"/>
      <c r="AU1531" s="76"/>
      <c r="AV1531" s="76"/>
      <c r="AW1531" s="76"/>
      <c r="AX1531" s="76"/>
      <c r="AY1531" s="76"/>
      <c r="AZ1531" s="76"/>
      <c r="BA1531" s="76"/>
      <c r="BB1531" s="76"/>
      <c r="BC1531" s="76"/>
      <c r="BD1531" s="76"/>
      <c r="BE1531" s="76"/>
      <c r="BF1531" s="76"/>
      <c r="BG1531" s="76"/>
      <c r="BH1531" s="76"/>
      <c r="BI1531" s="76"/>
      <c r="BJ1531" s="76"/>
      <c r="BK1531" s="76"/>
      <c r="BL1531" s="76"/>
      <c r="BM1531" s="76"/>
      <c r="BN1531" s="76"/>
      <c r="BO1531" s="76"/>
      <c r="BP1531" s="76"/>
      <c r="BQ1531" s="76"/>
      <c r="BR1531" s="76"/>
      <c r="BS1531" s="76"/>
      <c r="BT1531" s="76"/>
      <c r="BU1531" s="76"/>
      <c r="BV1531" s="76"/>
      <c r="BW1531" s="76"/>
      <c r="BX1531" s="76"/>
      <c r="BY1531" s="76"/>
      <c r="BZ1531" s="76"/>
      <c r="CA1531" s="76"/>
      <c r="CB1531" s="76"/>
      <c r="CC1531" s="76"/>
      <c r="CD1531" s="76"/>
      <c r="CE1531" s="76"/>
      <c r="CF1531" s="76"/>
      <c r="CG1531" s="76"/>
      <c r="CH1531" s="76"/>
      <c r="CI1531" s="76"/>
      <c r="CJ1531" s="76"/>
      <c r="CK1531" s="76"/>
      <c r="CL1531" s="76"/>
      <c r="CN1531" s="60"/>
      <c r="CO1531" s="76"/>
      <c r="CP1531" s="76"/>
      <c r="CQ1531" s="76"/>
      <c r="CR1531" s="76"/>
      <c r="CS1531" s="76"/>
      <c r="CT1531" s="76"/>
      <c r="CU1531" s="76"/>
      <c r="CV1531" s="76"/>
      <c r="CW1531" s="76"/>
      <c r="CX1531" s="76"/>
      <c r="CY1531" s="76"/>
      <c r="CZ1531" s="76"/>
      <c r="DA1531" s="76"/>
      <c r="DB1531" s="76"/>
      <c r="DC1531" s="76"/>
      <c r="DD1531" s="76"/>
      <c r="DE1531" s="76"/>
      <c r="DF1531" s="76"/>
      <c r="DG1531" s="76"/>
      <c r="DH1531" s="76"/>
      <c r="DI1531" s="76"/>
      <c r="DJ1531" s="76"/>
      <c r="DK1531" s="76"/>
      <c r="DL1531" s="76"/>
    </row>
    <row r="1532" spans="1:116" x14ac:dyDescent="0.4">
      <c r="A1532" s="174"/>
      <c r="E1532" s="8"/>
      <c r="G1532" s="175" t="s">
        <v>490</v>
      </c>
      <c r="H1532" s="174"/>
      <c r="I1532" s="176"/>
      <c r="J1532" s="176"/>
      <c r="K1532" s="197"/>
      <c r="L1532" s="197"/>
      <c r="M1532" s="197"/>
      <c r="N1532" s="197"/>
      <c r="O1532" s="197"/>
      <c r="P1532" s="197"/>
      <c r="R1532" s="198"/>
      <c r="S1532" s="174"/>
      <c r="T1532" s="174"/>
      <c r="U1532" s="174"/>
      <c r="V1532" s="174"/>
      <c r="W1532" s="174"/>
      <c r="X1532" s="174"/>
      <c r="Y1532" s="174"/>
      <c r="Z1532" s="174"/>
      <c r="AA1532" s="174"/>
      <c r="AB1532" s="174"/>
      <c r="AC1532" s="174"/>
      <c r="AD1532" s="174"/>
      <c r="AE1532" s="174"/>
      <c r="AF1532" s="174"/>
      <c r="AG1532" s="174"/>
      <c r="AH1532" s="174"/>
      <c r="AI1532" s="174"/>
      <c r="AJ1532" s="174"/>
      <c r="AK1532" s="174"/>
      <c r="AL1532" s="174"/>
      <c r="AM1532" s="174"/>
      <c r="AN1532" s="174"/>
      <c r="AO1532" s="174"/>
      <c r="AP1532" s="174"/>
      <c r="AQ1532" s="174"/>
      <c r="AR1532" s="174"/>
      <c r="AS1532" s="174"/>
      <c r="AT1532" s="174"/>
      <c r="AU1532" s="174"/>
      <c r="AV1532" s="174"/>
      <c r="AW1532" s="174"/>
      <c r="AX1532" s="174"/>
      <c r="AY1532" s="174"/>
      <c r="AZ1532" s="174"/>
      <c r="BA1532" s="174"/>
      <c r="BB1532" s="174"/>
      <c r="BC1532" s="174"/>
      <c r="BD1532" s="174"/>
      <c r="BE1532" s="174"/>
      <c r="BF1532" s="174"/>
      <c r="BG1532" s="174"/>
      <c r="BH1532" s="174"/>
      <c r="BI1532" s="174"/>
      <c r="BJ1532" s="174"/>
      <c r="BK1532" s="174"/>
      <c r="BL1532" s="174"/>
      <c r="BM1532" s="174"/>
      <c r="BN1532" s="174"/>
      <c r="BO1532" s="174"/>
      <c r="BP1532" s="174"/>
      <c r="BQ1532" s="174"/>
      <c r="BR1532" s="174"/>
      <c r="BS1532" s="174"/>
      <c r="BT1532" s="174"/>
      <c r="BU1532" s="174"/>
      <c r="BV1532" s="174"/>
      <c r="BW1532" s="174"/>
      <c r="BX1532" s="174"/>
      <c r="BY1532" s="174"/>
      <c r="BZ1532" s="174"/>
      <c r="CA1532" s="174"/>
      <c r="CB1532" s="174"/>
      <c r="CC1532" s="174"/>
      <c r="CD1532" s="174"/>
      <c r="CE1532" s="174"/>
      <c r="CF1532" s="174"/>
      <c r="CG1532" s="174"/>
      <c r="CH1532" s="174"/>
      <c r="CI1532" s="174"/>
      <c r="CJ1532" s="174"/>
      <c r="CK1532" s="174"/>
      <c r="CL1532" s="174"/>
      <c r="CN1532" s="176"/>
      <c r="CO1532" s="174"/>
      <c r="CP1532" s="174"/>
      <c r="CQ1532" s="174"/>
      <c r="CR1532" s="174"/>
      <c r="CS1532" s="174"/>
      <c r="CT1532" s="174"/>
      <c r="CU1532" s="174"/>
      <c r="CV1532" s="174"/>
      <c r="CW1532" s="174"/>
      <c r="CX1532" s="174"/>
      <c r="CY1532" s="174"/>
      <c r="CZ1532" s="174"/>
      <c r="DA1532" s="174"/>
      <c r="DB1532" s="174"/>
      <c r="DC1532" s="174"/>
      <c r="DD1532" s="174"/>
      <c r="DE1532" s="174"/>
      <c r="DF1532" s="174"/>
      <c r="DG1532" s="174"/>
      <c r="DH1532" s="174"/>
      <c r="DI1532" s="174"/>
      <c r="DJ1532" s="174"/>
      <c r="DK1532" s="174"/>
      <c r="DL1532" s="174"/>
    </row>
    <row r="1533" spans="1:116" x14ac:dyDescent="0.4">
      <c r="A1533" s="174"/>
      <c r="E1533" s="8"/>
      <c r="G1533" s="175" t="s">
        <v>492</v>
      </c>
      <c r="H1533" s="174"/>
      <c r="I1533" s="176"/>
      <c r="J1533" s="176"/>
      <c r="K1533" s="197"/>
      <c r="L1533" s="197"/>
      <c r="M1533" s="197"/>
      <c r="N1533" s="197"/>
      <c r="O1533" s="197"/>
      <c r="P1533" s="197"/>
      <c r="R1533" s="198"/>
      <c r="S1533" s="174"/>
      <c r="T1533" s="174"/>
      <c r="U1533" s="174"/>
      <c r="V1533" s="174"/>
      <c r="W1533" s="174"/>
      <c r="X1533" s="174"/>
      <c r="Y1533" s="174"/>
      <c r="Z1533" s="174"/>
      <c r="AA1533" s="174"/>
      <c r="AB1533" s="174"/>
      <c r="AC1533" s="174"/>
      <c r="AD1533" s="174"/>
      <c r="AE1533" s="174"/>
      <c r="AF1533" s="174"/>
      <c r="AG1533" s="174"/>
      <c r="AH1533" s="174"/>
      <c r="AI1533" s="174"/>
      <c r="AJ1533" s="174"/>
      <c r="AK1533" s="174"/>
      <c r="AL1533" s="174"/>
      <c r="AM1533" s="174"/>
      <c r="AN1533" s="174"/>
      <c r="AO1533" s="174"/>
      <c r="AP1533" s="174"/>
      <c r="AQ1533" s="174"/>
      <c r="AR1533" s="174"/>
      <c r="AS1533" s="174"/>
      <c r="AT1533" s="174"/>
      <c r="AU1533" s="174"/>
      <c r="AV1533" s="174"/>
      <c r="AW1533" s="174"/>
      <c r="AX1533" s="174"/>
      <c r="AY1533" s="174"/>
      <c r="AZ1533" s="174"/>
      <c r="BA1533" s="174"/>
      <c r="BB1533" s="174"/>
      <c r="BC1533" s="174"/>
      <c r="BD1533" s="174"/>
      <c r="BE1533" s="174"/>
      <c r="BF1533" s="174"/>
      <c r="BG1533" s="174"/>
      <c r="BH1533" s="174"/>
      <c r="BI1533" s="174"/>
      <c r="BJ1533" s="174"/>
      <c r="BK1533" s="174"/>
      <c r="BL1533" s="174"/>
      <c r="BM1533" s="174"/>
      <c r="BN1533" s="174"/>
      <c r="BO1533" s="174"/>
      <c r="BP1533" s="174"/>
      <c r="BQ1533" s="174"/>
      <c r="BR1533" s="174"/>
      <c r="BS1533" s="174"/>
      <c r="BT1533" s="174"/>
      <c r="BU1533" s="174"/>
      <c r="BV1533" s="174"/>
      <c r="BW1533" s="174"/>
      <c r="BX1533" s="174"/>
      <c r="BY1533" s="174"/>
      <c r="BZ1533" s="174"/>
      <c r="CA1533" s="174"/>
      <c r="CB1533" s="174"/>
      <c r="CC1533" s="174"/>
      <c r="CD1533" s="174"/>
      <c r="CE1533" s="174"/>
      <c r="CF1533" s="174"/>
      <c r="CG1533" s="174"/>
      <c r="CH1533" s="174"/>
      <c r="CI1533" s="174"/>
      <c r="CJ1533" s="174"/>
      <c r="CK1533" s="174"/>
      <c r="CL1533" s="174"/>
      <c r="CN1533" s="176"/>
      <c r="CO1533" s="174"/>
      <c r="CP1533" s="174"/>
      <c r="CQ1533" s="174"/>
      <c r="CR1533" s="174"/>
      <c r="CS1533" s="174"/>
      <c r="CT1533" s="174"/>
      <c r="CU1533" s="174"/>
      <c r="CV1533" s="174"/>
      <c r="CW1533" s="174"/>
      <c r="CX1533" s="174"/>
      <c r="CY1533" s="174"/>
      <c r="CZ1533" s="174"/>
      <c r="DA1533" s="174"/>
      <c r="DB1533" s="174"/>
      <c r="DC1533" s="174"/>
      <c r="DD1533" s="174"/>
      <c r="DE1533" s="174"/>
      <c r="DF1533" s="174"/>
      <c r="DG1533" s="174"/>
      <c r="DH1533" s="174"/>
      <c r="DI1533" s="174"/>
      <c r="DJ1533" s="174"/>
      <c r="DK1533" s="174"/>
      <c r="DL1533" s="174"/>
    </row>
    <row r="1534" spans="1:116" x14ac:dyDescent="0.4">
      <c r="A1534" s="174"/>
      <c r="E1534" s="8"/>
      <c r="G1534" s="175" t="s">
        <v>461</v>
      </c>
      <c r="H1534" s="174"/>
      <c r="I1534" s="176"/>
      <c r="J1534" s="176"/>
      <c r="K1534" s="197"/>
      <c r="L1534" s="197"/>
      <c r="M1534" s="197"/>
      <c r="N1534" s="197"/>
      <c r="O1534" s="197"/>
      <c r="P1534" s="197"/>
      <c r="R1534" s="198"/>
      <c r="S1534" s="199" t="str">
        <f t="shared" ref="S1534:AX1534" si="1963">S$20</f>
        <v>S$16</v>
      </c>
      <c r="T1534" s="199" t="str">
        <f t="shared" si="1963"/>
        <v>T$16</v>
      </c>
      <c r="U1534" s="199" t="str">
        <f t="shared" si="1963"/>
        <v>U$16</v>
      </c>
      <c r="V1534" s="199" t="str">
        <f t="shared" si="1963"/>
        <v>V$16</v>
      </c>
      <c r="W1534" s="199" t="str">
        <f t="shared" si="1963"/>
        <v>W$16</v>
      </c>
      <c r="X1534" s="199" t="str">
        <f t="shared" si="1963"/>
        <v>X$16</v>
      </c>
      <c r="Y1534" s="199" t="str">
        <f t="shared" si="1963"/>
        <v>Y$16</v>
      </c>
      <c r="Z1534" s="199" t="str">
        <f t="shared" si="1963"/>
        <v>Z$16</v>
      </c>
      <c r="AA1534" s="199" t="str">
        <f t="shared" si="1963"/>
        <v>AA$16</v>
      </c>
      <c r="AB1534" s="199" t="str">
        <f t="shared" si="1963"/>
        <v>AB$16</v>
      </c>
      <c r="AC1534" s="199" t="str">
        <f t="shared" si="1963"/>
        <v>AC$16</v>
      </c>
      <c r="AD1534" s="199" t="str">
        <f t="shared" si="1963"/>
        <v>AD$16</v>
      </c>
      <c r="AE1534" s="199" t="str">
        <f t="shared" si="1963"/>
        <v>AE$16</v>
      </c>
      <c r="AF1534" s="199" t="str">
        <f t="shared" si="1963"/>
        <v>AF$16</v>
      </c>
      <c r="AG1534" s="199" t="str">
        <f t="shared" si="1963"/>
        <v>AG$16</v>
      </c>
      <c r="AH1534" s="199" t="str">
        <f t="shared" si="1963"/>
        <v>AH$16</v>
      </c>
      <c r="AI1534" s="199" t="str">
        <f t="shared" si="1963"/>
        <v>AI$16</v>
      </c>
      <c r="AJ1534" s="199" t="str">
        <f t="shared" si="1963"/>
        <v>AJ$16</v>
      </c>
      <c r="AK1534" s="199" t="str">
        <f t="shared" si="1963"/>
        <v>AK$16</v>
      </c>
      <c r="AL1534" s="199" t="str">
        <f t="shared" si="1963"/>
        <v>AL$16</v>
      </c>
      <c r="AM1534" s="199" t="str">
        <f t="shared" si="1963"/>
        <v>AM$16</v>
      </c>
      <c r="AN1534" s="199" t="str">
        <f t="shared" si="1963"/>
        <v>AN$16</v>
      </c>
      <c r="AO1534" s="199" t="str">
        <f t="shared" si="1963"/>
        <v>AO$16</v>
      </c>
      <c r="AP1534" s="199" t="str">
        <f t="shared" si="1963"/>
        <v>AP$16</v>
      </c>
      <c r="AQ1534" s="199" t="str">
        <f t="shared" si="1963"/>
        <v>AQ$16</v>
      </c>
      <c r="AR1534" s="199" t="str">
        <f t="shared" si="1963"/>
        <v>AR$16</v>
      </c>
      <c r="AS1534" s="199" t="str">
        <f t="shared" si="1963"/>
        <v>AS$16</v>
      </c>
      <c r="AT1534" s="199" t="str">
        <f t="shared" si="1963"/>
        <v>AT$16</v>
      </c>
      <c r="AU1534" s="199" t="str">
        <f t="shared" si="1963"/>
        <v>AU$16</v>
      </c>
      <c r="AV1534" s="199" t="str">
        <f t="shared" si="1963"/>
        <v>AV$16</v>
      </c>
      <c r="AW1534" s="199" t="str">
        <f t="shared" si="1963"/>
        <v>AW$16</v>
      </c>
      <c r="AX1534" s="199" t="str">
        <f t="shared" si="1963"/>
        <v>AX$16</v>
      </c>
      <c r="AY1534" s="199" t="str">
        <f t="shared" ref="AY1534:CD1534" si="1964">AY$20</f>
        <v>AY$16</v>
      </c>
      <c r="AZ1534" s="199" t="str">
        <f t="shared" si="1964"/>
        <v>AZ$16</v>
      </c>
      <c r="BA1534" s="199" t="str">
        <f t="shared" si="1964"/>
        <v>BA$16</v>
      </c>
      <c r="BB1534" s="199" t="str">
        <f t="shared" si="1964"/>
        <v>BB$16</v>
      </c>
      <c r="BC1534" s="199" t="str">
        <f t="shared" si="1964"/>
        <v>BC$16</v>
      </c>
      <c r="BD1534" s="199" t="str">
        <f t="shared" si="1964"/>
        <v>BD$16</v>
      </c>
      <c r="BE1534" s="199" t="str">
        <f t="shared" si="1964"/>
        <v>BE$16</v>
      </c>
      <c r="BF1534" s="199" t="str">
        <f t="shared" si="1964"/>
        <v>BF$16</v>
      </c>
      <c r="BG1534" s="199" t="str">
        <f t="shared" si="1964"/>
        <v>BG$16</v>
      </c>
      <c r="BH1534" s="199" t="str">
        <f t="shared" si="1964"/>
        <v>BH$16</v>
      </c>
      <c r="BI1534" s="199" t="str">
        <f t="shared" si="1964"/>
        <v>BI$16</v>
      </c>
      <c r="BJ1534" s="199" t="str">
        <f t="shared" si="1964"/>
        <v>BJ$16</v>
      </c>
      <c r="BK1534" s="199" t="str">
        <f t="shared" si="1964"/>
        <v>BK$16</v>
      </c>
      <c r="BL1534" s="199" t="str">
        <f t="shared" si="1964"/>
        <v>BL$16</v>
      </c>
      <c r="BM1534" s="199" t="str">
        <f t="shared" si="1964"/>
        <v>BM$16</v>
      </c>
      <c r="BN1534" s="199" t="str">
        <f t="shared" si="1964"/>
        <v>BN$16</v>
      </c>
      <c r="BO1534" s="199" t="str">
        <f t="shared" si="1964"/>
        <v>BO$16</v>
      </c>
      <c r="BP1534" s="199" t="str">
        <f t="shared" si="1964"/>
        <v>BP$16</v>
      </c>
      <c r="BQ1534" s="199" t="str">
        <f t="shared" si="1964"/>
        <v>BQ$16</v>
      </c>
      <c r="BR1534" s="199" t="str">
        <f t="shared" si="1964"/>
        <v>BR$16</v>
      </c>
      <c r="BS1534" s="199" t="str">
        <f t="shared" si="1964"/>
        <v>BS$16</v>
      </c>
      <c r="BT1534" s="199" t="str">
        <f t="shared" si="1964"/>
        <v>BT$16</v>
      </c>
      <c r="BU1534" s="199" t="str">
        <f t="shared" si="1964"/>
        <v>BU$16</v>
      </c>
      <c r="BV1534" s="199" t="str">
        <f t="shared" si="1964"/>
        <v>BV$16</v>
      </c>
      <c r="BW1534" s="199" t="str">
        <f t="shared" si="1964"/>
        <v>BW$16</v>
      </c>
      <c r="BX1534" s="199" t="str">
        <f t="shared" si="1964"/>
        <v>BX$16</v>
      </c>
      <c r="BY1534" s="199" t="str">
        <f t="shared" si="1964"/>
        <v>BY$16</v>
      </c>
      <c r="BZ1534" s="199" t="str">
        <f t="shared" si="1964"/>
        <v>BZ$16</v>
      </c>
      <c r="CA1534" s="199" t="str">
        <f t="shared" si="1964"/>
        <v>CA$16</v>
      </c>
      <c r="CB1534" s="199" t="str">
        <f t="shared" si="1964"/>
        <v>CB$16</v>
      </c>
      <c r="CC1534" s="199" t="str">
        <f t="shared" si="1964"/>
        <v>CC$16</v>
      </c>
      <c r="CD1534" s="199" t="str">
        <f t="shared" si="1964"/>
        <v>CD$16</v>
      </c>
      <c r="CE1534" s="199" t="str">
        <f t="shared" ref="CE1534:CL1534" si="1965">CE$20</f>
        <v>CE$16</v>
      </c>
      <c r="CF1534" s="199" t="str">
        <f t="shared" si="1965"/>
        <v>CF$16</v>
      </c>
      <c r="CG1534" s="199" t="str">
        <f t="shared" si="1965"/>
        <v>CG$16</v>
      </c>
      <c r="CH1534" s="199" t="str">
        <f t="shared" si="1965"/>
        <v>CH$16</v>
      </c>
      <c r="CI1534" s="199" t="str">
        <f t="shared" si="1965"/>
        <v>CI$16</v>
      </c>
      <c r="CJ1534" s="199" t="str">
        <f t="shared" si="1965"/>
        <v>CJ$16</v>
      </c>
      <c r="CK1534" s="199" t="str">
        <f t="shared" si="1965"/>
        <v>CK$16</v>
      </c>
      <c r="CL1534" s="199" t="str">
        <f t="shared" si="1965"/>
        <v>CL$16</v>
      </c>
      <c r="CN1534" s="176"/>
      <c r="CO1534" s="199" t="str">
        <f t="shared" ref="CO1534:DL1534" si="1966">CO$20</f>
        <v>CO$16</v>
      </c>
      <c r="CP1534" s="199" t="str">
        <f t="shared" si="1966"/>
        <v>CP$16</v>
      </c>
      <c r="CQ1534" s="199" t="str">
        <f t="shared" si="1966"/>
        <v>CQ$16</v>
      </c>
      <c r="CR1534" s="199" t="str">
        <f t="shared" si="1966"/>
        <v>CR$16</v>
      </c>
      <c r="CS1534" s="199" t="str">
        <f t="shared" si="1966"/>
        <v>CS$16</v>
      </c>
      <c r="CT1534" s="199" t="str">
        <f t="shared" si="1966"/>
        <v>CT$16</v>
      </c>
      <c r="CU1534" s="199" t="str">
        <f t="shared" si="1966"/>
        <v>CU$16</v>
      </c>
      <c r="CV1534" s="199" t="str">
        <f t="shared" si="1966"/>
        <v>CV$16</v>
      </c>
      <c r="CW1534" s="199" t="str">
        <f t="shared" si="1966"/>
        <v>CW$16</v>
      </c>
      <c r="CX1534" s="199" t="str">
        <f t="shared" si="1966"/>
        <v>CX$16</v>
      </c>
      <c r="CY1534" s="199" t="str">
        <f t="shared" si="1966"/>
        <v>CY$16</v>
      </c>
      <c r="CZ1534" s="199" t="str">
        <f t="shared" si="1966"/>
        <v>CZ$16</v>
      </c>
      <c r="DA1534" s="199" t="str">
        <f t="shared" si="1966"/>
        <v>DA$16</v>
      </c>
      <c r="DB1534" s="199" t="str">
        <f t="shared" si="1966"/>
        <v>DB$16</v>
      </c>
      <c r="DC1534" s="199" t="str">
        <f t="shared" si="1966"/>
        <v>DC$16</v>
      </c>
      <c r="DD1534" s="199" t="str">
        <f t="shared" si="1966"/>
        <v>DD$16</v>
      </c>
      <c r="DE1534" s="199" t="str">
        <f t="shared" si="1966"/>
        <v>DE$16</v>
      </c>
      <c r="DF1534" s="199" t="str">
        <f t="shared" si="1966"/>
        <v>DF$16</v>
      </c>
      <c r="DG1534" s="199" t="str">
        <f t="shared" si="1966"/>
        <v>DG$16</v>
      </c>
      <c r="DH1534" s="199" t="str">
        <f t="shared" si="1966"/>
        <v>DH$16</v>
      </c>
      <c r="DI1534" s="199" t="str">
        <f t="shared" si="1966"/>
        <v>DI$16</v>
      </c>
      <c r="DJ1534" s="199" t="str">
        <f t="shared" si="1966"/>
        <v>DJ$16</v>
      </c>
      <c r="DK1534" s="199" t="str">
        <f t="shared" si="1966"/>
        <v>DK$16</v>
      </c>
      <c r="DL1534" s="199" t="str">
        <f t="shared" si="1966"/>
        <v>DL$16</v>
      </c>
    </row>
    <row r="1535" spans="1:116" x14ac:dyDescent="0.4">
      <c r="A1535" s="174"/>
      <c r="E1535" s="8"/>
      <c r="G1535" s="175" t="s">
        <v>462</v>
      </c>
      <c r="H1535" s="200"/>
      <c r="I1535" s="201"/>
      <c r="J1535" s="201"/>
      <c r="K1535" s="202"/>
      <c r="L1535" s="202"/>
      <c r="M1535" s="202"/>
      <c r="N1535" s="202"/>
      <c r="O1535" s="202"/>
      <c r="P1535" s="202"/>
      <c r="R1535" s="202"/>
      <c r="S1535" s="199" t="str">
        <f t="shared" ref="S1535:AX1535" si="1967">S$21</f>
        <v>S$17</v>
      </c>
      <c r="T1535" s="199" t="str">
        <f t="shared" si="1967"/>
        <v>T$17</v>
      </c>
      <c r="U1535" s="199" t="str">
        <f t="shared" si="1967"/>
        <v>U$17</v>
      </c>
      <c r="V1535" s="199" t="str">
        <f t="shared" si="1967"/>
        <v>V$17</v>
      </c>
      <c r="W1535" s="199" t="str">
        <f t="shared" si="1967"/>
        <v>W$17</v>
      </c>
      <c r="X1535" s="199" t="str">
        <f t="shared" si="1967"/>
        <v>X$17</v>
      </c>
      <c r="Y1535" s="199" t="str">
        <f t="shared" si="1967"/>
        <v>Y$17</v>
      </c>
      <c r="Z1535" s="199" t="str">
        <f t="shared" si="1967"/>
        <v>Z$17</v>
      </c>
      <c r="AA1535" s="199" t="str">
        <f t="shared" si="1967"/>
        <v>AA$17</v>
      </c>
      <c r="AB1535" s="199" t="str">
        <f t="shared" si="1967"/>
        <v>AB$17</v>
      </c>
      <c r="AC1535" s="199" t="str">
        <f t="shared" si="1967"/>
        <v>AC$17</v>
      </c>
      <c r="AD1535" s="199" t="str">
        <f t="shared" si="1967"/>
        <v>AD$17</v>
      </c>
      <c r="AE1535" s="199" t="str">
        <f t="shared" si="1967"/>
        <v>AE$17</v>
      </c>
      <c r="AF1535" s="199" t="str">
        <f t="shared" si="1967"/>
        <v>AF$17</v>
      </c>
      <c r="AG1535" s="199" t="str">
        <f t="shared" si="1967"/>
        <v>AG$17</v>
      </c>
      <c r="AH1535" s="199" t="str">
        <f t="shared" si="1967"/>
        <v>AH$17</v>
      </c>
      <c r="AI1535" s="199" t="str">
        <f t="shared" si="1967"/>
        <v>AI$17</v>
      </c>
      <c r="AJ1535" s="199" t="str">
        <f t="shared" si="1967"/>
        <v>AJ$17</v>
      </c>
      <c r="AK1535" s="199" t="str">
        <f t="shared" si="1967"/>
        <v>AK$17</v>
      </c>
      <c r="AL1535" s="199" t="str">
        <f t="shared" si="1967"/>
        <v>AL$17</v>
      </c>
      <c r="AM1535" s="199" t="str">
        <f t="shared" si="1967"/>
        <v>AM$17</v>
      </c>
      <c r="AN1535" s="199" t="str">
        <f t="shared" si="1967"/>
        <v>AN$17</v>
      </c>
      <c r="AO1535" s="199" t="str">
        <f t="shared" si="1967"/>
        <v>AO$17</v>
      </c>
      <c r="AP1535" s="199" t="str">
        <f t="shared" si="1967"/>
        <v>AP$17</v>
      </c>
      <c r="AQ1535" s="199" t="str">
        <f t="shared" si="1967"/>
        <v>AQ$17</v>
      </c>
      <c r="AR1535" s="199" t="str">
        <f t="shared" si="1967"/>
        <v>AR$17</v>
      </c>
      <c r="AS1535" s="199" t="str">
        <f t="shared" si="1967"/>
        <v>AS$17</v>
      </c>
      <c r="AT1535" s="199" t="str">
        <f t="shared" si="1967"/>
        <v>AT$17</v>
      </c>
      <c r="AU1535" s="199" t="str">
        <f t="shared" si="1967"/>
        <v>AU$17</v>
      </c>
      <c r="AV1535" s="199" t="str">
        <f t="shared" si="1967"/>
        <v>AV$17</v>
      </c>
      <c r="AW1535" s="199" t="str">
        <f t="shared" si="1967"/>
        <v>AW$17</v>
      </c>
      <c r="AX1535" s="199" t="str">
        <f t="shared" si="1967"/>
        <v>AX$17</v>
      </c>
      <c r="AY1535" s="199" t="str">
        <f t="shared" ref="AY1535:CD1535" si="1968">AY$21</f>
        <v>AY$17</v>
      </c>
      <c r="AZ1535" s="199" t="str">
        <f t="shared" si="1968"/>
        <v>AZ$17</v>
      </c>
      <c r="BA1535" s="199" t="str">
        <f t="shared" si="1968"/>
        <v>BA$17</v>
      </c>
      <c r="BB1535" s="199" t="str">
        <f t="shared" si="1968"/>
        <v>BB$17</v>
      </c>
      <c r="BC1535" s="199" t="str">
        <f t="shared" si="1968"/>
        <v>BC$17</v>
      </c>
      <c r="BD1535" s="199" t="str">
        <f t="shared" si="1968"/>
        <v>BD$17</v>
      </c>
      <c r="BE1535" s="199" t="str">
        <f t="shared" si="1968"/>
        <v>BE$17</v>
      </c>
      <c r="BF1535" s="199" t="str">
        <f t="shared" si="1968"/>
        <v>BF$17</v>
      </c>
      <c r="BG1535" s="199" t="str">
        <f t="shared" si="1968"/>
        <v>BG$17</v>
      </c>
      <c r="BH1535" s="199" t="str">
        <f t="shared" si="1968"/>
        <v>BH$17</v>
      </c>
      <c r="BI1535" s="199" t="str">
        <f t="shared" si="1968"/>
        <v>BI$17</v>
      </c>
      <c r="BJ1535" s="199" t="str">
        <f t="shared" si="1968"/>
        <v>BJ$17</v>
      </c>
      <c r="BK1535" s="199" t="str">
        <f t="shared" si="1968"/>
        <v>BK$17</v>
      </c>
      <c r="BL1535" s="199" t="str">
        <f t="shared" si="1968"/>
        <v>BL$17</v>
      </c>
      <c r="BM1535" s="199" t="str">
        <f t="shared" si="1968"/>
        <v>BM$17</v>
      </c>
      <c r="BN1535" s="199" t="str">
        <f t="shared" si="1968"/>
        <v>BN$17</v>
      </c>
      <c r="BO1535" s="199" t="str">
        <f t="shared" si="1968"/>
        <v>BO$17</v>
      </c>
      <c r="BP1535" s="199" t="str">
        <f t="shared" si="1968"/>
        <v>BP$17</v>
      </c>
      <c r="BQ1535" s="199" t="str">
        <f t="shared" si="1968"/>
        <v>BQ$17</v>
      </c>
      <c r="BR1535" s="199" t="str">
        <f t="shared" si="1968"/>
        <v>BR$17</v>
      </c>
      <c r="BS1535" s="199" t="str">
        <f t="shared" si="1968"/>
        <v>BS$17</v>
      </c>
      <c r="BT1535" s="199" t="str">
        <f t="shared" si="1968"/>
        <v>BT$17</v>
      </c>
      <c r="BU1535" s="199" t="str">
        <f t="shared" si="1968"/>
        <v>BU$17</v>
      </c>
      <c r="BV1535" s="199" t="str">
        <f t="shared" si="1968"/>
        <v>BV$17</v>
      </c>
      <c r="BW1535" s="199" t="str">
        <f t="shared" si="1968"/>
        <v>BW$17</v>
      </c>
      <c r="BX1535" s="199" t="str">
        <f t="shared" si="1968"/>
        <v>BX$17</v>
      </c>
      <c r="BY1535" s="199" t="str">
        <f t="shared" si="1968"/>
        <v>BY$17</v>
      </c>
      <c r="BZ1535" s="199" t="str">
        <f t="shared" si="1968"/>
        <v>BZ$17</v>
      </c>
      <c r="CA1535" s="199" t="str">
        <f t="shared" si="1968"/>
        <v>CA$17</v>
      </c>
      <c r="CB1535" s="199" t="str">
        <f t="shared" si="1968"/>
        <v>CB$17</v>
      </c>
      <c r="CC1535" s="199" t="str">
        <f t="shared" si="1968"/>
        <v>CC$17</v>
      </c>
      <c r="CD1535" s="199" t="str">
        <f t="shared" si="1968"/>
        <v>CD$17</v>
      </c>
      <c r="CE1535" s="199" t="str">
        <f t="shared" ref="CE1535:CL1535" si="1969">CE$21</f>
        <v>CE$17</v>
      </c>
      <c r="CF1535" s="199" t="str">
        <f t="shared" si="1969"/>
        <v>CF$17</v>
      </c>
      <c r="CG1535" s="199" t="str">
        <f t="shared" si="1969"/>
        <v>CG$17</v>
      </c>
      <c r="CH1535" s="199" t="str">
        <f t="shared" si="1969"/>
        <v>CH$17</v>
      </c>
      <c r="CI1535" s="199" t="str">
        <f t="shared" si="1969"/>
        <v>CI$17</v>
      </c>
      <c r="CJ1535" s="199" t="str">
        <f t="shared" si="1969"/>
        <v>CJ$17</v>
      </c>
      <c r="CK1535" s="199" t="str">
        <f t="shared" si="1969"/>
        <v>CK$17</v>
      </c>
      <c r="CL1535" s="199" t="str">
        <f t="shared" si="1969"/>
        <v>CL$17</v>
      </c>
      <c r="CN1535" s="201"/>
      <c r="CO1535" s="199" t="str">
        <f t="shared" ref="CO1535:DL1535" si="1970">CO$21</f>
        <v>CO$17</v>
      </c>
      <c r="CP1535" s="199" t="str">
        <f t="shared" si="1970"/>
        <v>CP$17</v>
      </c>
      <c r="CQ1535" s="199" t="str">
        <f t="shared" si="1970"/>
        <v>CQ$17</v>
      </c>
      <c r="CR1535" s="199" t="str">
        <f t="shared" si="1970"/>
        <v>CR$17</v>
      </c>
      <c r="CS1535" s="199" t="str">
        <f t="shared" si="1970"/>
        <v>CS$17</v>
      </c>
      <c r="CT1535" s="199" t="str">
        <f t="shared" si="1970"/>
        <v>CT$17</v>
      </c>
      <c r="CU1535" s="199" t="str">
        <f t="shared" si="1970"/>
        <v>CU$17</v>
      </c>
      <c r="CV1535" s="199" t="str">
        <f t="shared" si="1970"/>
        <v>CV$17</v>
      </c>
      <c r="CW1535" s="199" t="str">
        <f t="shared" si="1970"/>
        <v>CW$17</v>
      </c>
      <c r="CX1535" s="199" t="str">
        <f t="shared" si="1970"/>
        <v>CX$17</v>
      </c>
      <c r="CY1535" s="199" t="str">
        <f t="shared" si="1970"/>
        <v>CY$17</v>
      </c>
      <c r="CZ1535" s="199" t="str">
        <f t="shared" si="1970"/>
        <v>CZ$17</v>
      </c>
      <c r="DA1535" s="199" t="str">
        <f t="shared" si="1970"/>
        <v>DA$17</v>
      </c>
      <c r="DB1535" s="199" t="str">
        <f t="shared" si="1970"/>
        <v>DB$17</v>
      </c>
      <c r="DC1535" s="199" t="str">
        <f t="shared" si="1970"/>
        <v>DC$17</v>
      </c>
      <c r="DD1535" s="199" t="str">
        <f t="shared" si="1970"/>
        <v>DD$17</v>
      </c>
      <c r="DE1535" s="199" t="str">
        <f t="shared" si="1970"/>
        <v>DE$17</v>
      </c>
      <c r="DF1535" s="199" t="str">
        <f t="shared" si="1970"/>
        <v>DF$17</v>
      </c>
      <c r="DG1535" s="199" t="str">
        <f t="shared" si="1970"/>
        <v>DG$17</v>
      </c>
      <c r="DH1535" s="199" t="str">
        <f t="shared" si="1970"/>
        <v>DH$17</v>
      </c>
      <c r="DI1535" s="199" t="str">
        <f t="shared" si="1970"/>
        <v>DI$17</v>
      </c>
      <c r="DJ1535" s="199" t="str">
        <f t="shared" si="1970"/>
        <v>DJ$17</v>
      </c>
      <c r="DK1535" s="199" t="str">
        <f t="shared" si="1970"/>
        <v>DK$17</v>
      </c>
      <c r="DL1535" s="199" t="str">
        <f t="shared" si="1970"/>
        <v>DL$17</v>
      </c>
    </row>
    <row r="1536" spans="1:116" x14ac:dyDescent="0.4">
      <c r="A1536" s="174"/>
      <c r="E1536" s="8"/>
      <c r="G1536" s="175" t="s">
        <v>491</v>
      </c>
      <c r="H1536" s="200"/>
      <c r="I1536" s="201"/>
      <c r="J1536" s="201"/>
      <c r="K1536" s="202"/>
      <c r="L1536" s="202"/>
      <c r="M1536" s="202"/>
      <c r="N1536" s="202"/>
      <c r="O1536" s="202"/>
      <c r="P1536" s="202"/>
      <c r="R1536" s="202"/>
      <c r="S1536" s="190"/>
      <c r="T1536" s="190"/>
      <c r="U1536" s="190"/>
      <c r="V1536" s="190"/>
      <c r="W1536" s="190"/>
      <c r="X1536" s="190"/>
      <c r="Y1536" s="190"/>
      <c r="Z1536" s="190"/>
      <c r="AA1536" s="190"/>
      <c r="AB1536" s="190"/>
      <c r="AC1536" s="190"/>
      <c r="AD1536" s="190"/>
      <c r="AE1536" s="190"/>
      <c r="AF1536" s="190"/>
      <c r="AG1536" s="190"/>
      <c r="AH1536" s="190"/>
      <c r="AI1536" s="190"/>
      <c r="AJ1536" s="190"/>
      <c r="AK1536" s="190"/>
      <c r="AL1536" s="190"/>
      <c r="AM1536" s="190"/>
      <c r="AN1536" s="190"/>
      <c r="AO1536" s="190"/>
      <c r="AP1536" s="190"/>
      <c r="AQ1536" s="190"/>
      <c r="AR1536" s="190"/>
      <c r="AS1536" s="190"/>
      <c r="AT1536" s="190"/>
      <c r="AU1536" s="190"/>
      <c r="AV1536" s="190"/>
      <c r="AW1536" s="190"/>
      <c r="AX1536" s="190"/>
      <c r="AY1536" s="190"/>
      <c r="AZ1536" s="190"/>
      <c r="BA1536" s="190"/>
      <c r="BB1536" s="190"/>
      <c r="BC1536" s="190"/>
      <c r="BD1536" s="190"/>
      <c r="BE1536" s="190"/>
      <c r="BF1536" s="190"/>
      <c r="BG1536" s="190"/>
      <c r="BH1536" s="190"/>
      <c r="BI1536" s="190"/>
      <c r="BJ1536" s="190"/>
      <c r="BK1536" s="190"/>
      <c r="BL1536" s="190"/>
      <c r="BM1536" s="190"/>
      <c r="BN1536" s="190"/>
      <c r="BO1536" s="190"/>
      <c r="BP1536" s="190"/>
      <c r="BQ1536" s="190"/>
      <c r="BR1536" s="190"/>
      <c r="BS1536" s="190"/>
      <c r="BT1536" s="190"/>
      <c r="BU1536" s="190"/>
      <c r="BV1536" s="190"/>
      <c r="BW1536" s="190"/>
      <c r="BX1536" s="190"/>
      <c r="BY1536" s="190"/>
      <c r="BZ1536" s="190"/>
      <c r="CA1536" s="190"/>
      <c r="CB1536" s="190"/>
      <c r="CC1536" s="190"/>
      <c r="CD1536" s="190"/>
      <c r="CE1536" s="190"/>
      <c r="CF1536" s="190"/>
      <c r="CG1536" s="190"/>
      <c r="CH1536" s="190"/>
      <c r="CI1536" s="190"/>
      <c r="CJ1536" s="190"/>
      <c r="CK1536" s="190"/>
      <c r="CL1536" s="190"/>
      <c r="CN1536" s="201"/>
      <c r="CO1536" s="190"/>
      <c r="CP1536" s="190"/>
      <c r="CQ1536" s="190"/>
      <c r="CR1536" s="190"/>
      <c r="CS1536" s="190"/>
      <c r="CT1536" s="190"/>
      <c r="CU1536" s="190"/>
      <c r="CV1536" s="190"/>
      <c r="CW1536" s="190"/>
      <c r="CX1536" s="190"/>
      <c r="CY1536" s="190"/>
      <c r="CZ1536" s="190"/>
      <c r="DA1536" s="190"/>
      <c r="DB1536" s="190"/>
      <c r="DC1536" s="190"/>
      <c r="DD1536" s="190"/>
      <c r="DE1536" s="190"/>
      <c r="DF1536" s="190"/>
      <c r="DG1536" s="190"/>
      <c r="DH1536" s="190"/>
      <c r="DI1536" s="190"/>
      <c r="DJ1536" s="190"/>
      <c r="DK1536" s="190"/>
      <c r="DL1536" s="190"/>
    </row>
    <row r="1537" spans="1:116" x14ac:dyDescent="0.4">
      <c r="A1537" s="174"/>
      <c r="E1537" s="8"/>
      <c r="G1537" s="175" t="s">
        <v>505</v>
      </c>
      <c r="H1537" s="200"/>
      <c r="I1537" s="201"/>
      <c r="J1537" s="201"/>
      <c r="K1537" s="202"/>
      <c r="L1537" s="202"/>
      <c r="M1537" s="202"/>
      <c r="N1537" s="202"/>
      <c r="O1537" s="202"/>
      <c r="P1537" s="202"/>
      <c r="R1537" s="202"/>
      <c r="S1537" s="190"/>
      <c r="T1537" s="190"/>
      <c r="U1537" s="190"/>
      <c r="V1537" s="190"/>
      <c r="W1537" s="190"/>
      <c r="X1537" s="190"/>
      <c r="Y1537" s="190"/>
      <c r="Z1537" s="190"/>
      <c r="AA1537" s="190"/>
      <c r="AB1537" s="190"/>
      <c r="AC1537" s="190"/>
      <c r="AD1537" s="190"/>
      <c r="AE1537" s="190"/>
      <c r="AF1537" s="190"/>
      <c r="AG1537" s="190"/>
      <c r="AH1537" s="190"/>
      <c r="AI1537" s="190"/>
      <c r="AJ1537" s="190"/>
      <c r="AK1537" s="190"/>
      <c r="AL1537" s="190"/>
      <c r="AM1537" s="190"/>
      <c r="AN1537" s="190"/>
      <c r="AO1537" s="190"/>
      <c r="AP1537" s="190"/>
      <c r="AQ1537" s="190"/>
      <c r="AR1537" s="190"/>
      <c r="AS1537" s="190"/>
      <c r="AT1537" s="190"/>
      <c r="AU1537" s="190"/>
      <c r="AV1537" s="190"/>
      <c r="AW1537" s="190"/>
      <c r="AX1537" s="190"/>
      <c r="AY1537" s="190"/>
      <c r="AZ1537" s="190"/>
      <c r="BA1537" s="190"/>
      <c r="BB1537" s="190"/>
      <c r="BC1537" s="190"/>
      <c r="BD1537" s="190"/>
      <c r="BE1537" s="190"/>
      <c r="BF1537" s="190"/>
      <c r="BG1537" s="190"/>
      <c r="BH1537" s="190"/>
      <c r="BI1537" s="190"/>
      <c r="BJ1537" s="190"/>
      <c r="BK1537" s="190"/>
      <c r="BL1537" s="190"/>
      <c r="BM1537" s="190"/>
      <c r="BN1537" s="190"/>
      <c r="BO1537" s="190"/>
      <c r="BP1537" s="190"/>
      <c r="BQ1537" s="190"/>
      <c r="BR1537" s="190"/>
      <c r="BS1537" s="190"/>
      <c r="BT1537" s="190"/>
      <c r="BU1537" s="190"/>
      <c r="BV1537" s="190"/>
      <c r="BW1537" s="190"/>
      <c r="BX1537" s="190"/>
      <c r="BY1537" s="190"/>
      <c r="BZ1537" s="190"/>
      <c r="CA1537" s="190"/>
      <c r="CB1537" s="190"/>
      <c r="CC1537" s="190"/>
      <c r="CD1537" s="190"/>
      <c r="CE1537" s="190"/>
      <c r="CF1537" s="190"/>
      <c r="CG1537" s="190"/>
      <c r="CH1537" s="190"/>
      <c r="CI1537" s="190"/>
      <c r="CJ1537" s="190"/>
      <c r="CK1537" s="190"/>
      <c r="CL1537" s="190"/>
      <c r="CN1537" s="201"/>
      <c r="CO1537" s="190"/>
      <c r="CP1537" s="190"/>
      <c r="CQ1537" s="190"/>
      <c r="CR1537" s="190"/>
      <c r="CS1537" s="190"/>
      <c r="CT1537" s="190"/>
      <c r="CU1537" s="190"/>
      <c r="CV1537" s="190"/>
      <c r="CW1537" s="190"/>
      <c r="CX1537" s="190"/>
      <c r="CY1537" s="190"/>
      <c r="CZ1537" s="190"/>
      <c r="DA1537" s="190"/>
      <c r="DB1537" s="190"/>
      <c r="DC1537" s="190"/>
      <c r="DD1537" s="190"/>
      <c r="DE1537" s="190"/>
      <c r="DF1537" s="190"/>
      <c r="DG1537" s="190"/>
      <c r="DH1537" s="190"/>
      <c r="DI1537" s="190"/>
      <c r="DJ1537" s="190"/>
      <c r="DK1537" s="190"/>
      <c r="DL1537" s="190"/>
    </row>
    <row r="1538" spans="1:116" x14ac:dyDescent="0.4">
      <c r="A1538" s="174"/>
      <c r="E1538" s="8"/>
      <c r="G1538" s="175" t="s">
        <v>463</v>
      </c>
      <c r="H1538" s="200"/>
      <c r="I1538" s="201"/>
      <c r="J1538" s="201"/>
      <c r="K1538" s="202"/>
      <c r="L1538" s="202"/>
      <c r="M1538" s="202"/>
      <c r="N1538" s="202"/>
      <c r="O1538" s="202"/>
      <c r="P1538" s="202"/>
      <c r="R1538" s="202"/>
      <c r="S1538" s="190" t="str">
        <f t="shared" ref="S1538:AX1538" si="1971">S$22</f>
        <v>S$18</v>
      </c>
      <c r="T1538" s="190" t="str">
        <f t="shared" si="1971"/>
        <v>T$18</v>
      </c>
      <c r="U1538" s="190" t="str">
        <f t="shared" si="1971"/>
        <v>U$18</v>
      </c>
      <c r="V1538" s="190" t="str">
        <f t="shared" si="1971"/>
        <v>V$18</v>
      </c>
      <c r="W1538" s="190" t="str">
        <f t="shared" si="1971"/>
        <v>W$18</v>
      </c>
      <c r="X1538" s="190" t="str">
        <f t="shared" si="1971"/>
        <v>X$18</v>
      </c>
      <c r="Y1538" s="190" t="str">
        <f t="shared" si="1971"/>
        <v>Y$18</v>
      </c>
      <c r="Z1538" s="190" t="str">
        <f t="shared" si="1971"/>
        <v>Z$18</v>
      </c>
      <c r="AA1538" s="190" t="str">
        <f t="shared" si="1971"/>
        <v>AA$18</v>
      </c>
      <c r="AB1538" s="190" t="str">
        <f t="shared" si="1971"/>
        <v>AB$18</v>
      </c>
      <c r="AC1538" s="190" t="str">
        <f t="shared" si="1971"/>
        <v>AC$18</v>
      </c>
      <c r="AD1538" s="190" t="str">
        <f t="shared" si="1971"/>
        <v>AD$18</v>
      </c>
      <c r="AE1538" s="190" t="str">
        <f t="shared" si="1971"/>
        <v>AE$18</v>
      </c>
      <c r="AF1538" s="190" t="str">
        <f t="shared" si="1971"/>
        <v>AF$18</v>
      </c>
      <c r="AG1538" s="190" t="str">
        <f t="shared" si="1971"/>
        <v>AG$18</v>
      </c>
      <c r="AH1538" s="190" t="str">
        <f t="shared" si="1971"/>
        <v>AH$18</v>
      </c>
      <c r="AI1538" s="190" t="str">
        <f t="shared" si="1971"/>
        <v>AI$18</v>
      </c>
      <c r="AJ1538" s="190" t="str">
        <f t="shared" si="1971"/>
        <v>AJ$18</v>
      </c>
      <c r="AK1538" s="190" t="str">
        <f t="shared" si="1971"/>
        <v>AK$18</v>
      </c>
      <c r="AL1538" s="190" t="str">
        <f t="shared" si="1971"/>
        <v>AL$18</v>
      </c>
      <c r="AM1538" s="190" t="str">
        <f t="shared" si="1971"/>
        <v>AM$18</v>
      </c>
      <c r="AN1538" s="190" t="str">
        <f t="shared" si="1971"/>
        <v>AN$18</v>
      </c>
      <c r="AO1538" s="190" t="str">
        <f t="shared" si="1971"/>
        <v>AO$18</v>
      </c>
      <c r="AP1538" s="190" t="str">
        <f t="shared" si="1971"/>
        <v>AP$18</v>
      </c>
      <c r="AQ1538" s="190" t="str">
        <f t="shared" si="1971"/>
        <v>AQ$18</v>
      </c>
      <c r="AR1538" s="190" t="str">
        <f t="shared" si="1971"/>
        <v>AR$18</v>
      </c>
      <c r="AS1538" s="190" t="str">
        <f t="shared" si="1971"/>
        <v>AS$18</v>
      </c>
      <c r="AT1538" s="190" t="str">
        <f t="shared" si="1971"/>
        <v>AT$18</v>
      </c>
      <c r="AU1538" s="190" t="str">
        <f t="shared" si="1971"/>
        <v>AU$18</v>
      </c>
      <c r="AV1538" s="190" t="str">
        <f t="shared" si="1971"/>
        <v>AV$18</v>
      </c>
      <c r="AW1538" s="190" t="str">
        <f t="shared" si="1971"/>
        <v>AW$18</v>
      </c>
      <c r="AX1538" s="190" t="str">
        <f t="shared" si="1971"/>
        <v>AX$18</v>
      </c>
      <c r="AY1538" s="190" t="str">
        <f t="shared" ref="AY1538:CD1538" si="1972">AY$22</f>
        <v>AY$18</v>
      </c>
      <c r="AZ1538" s="190" t="str">
        <f t="shared" si="1972"/>
        <v>AZ$18</v>
      </c>
      <c r="BA1538" s="190" t="str">
        <f t="shared" si="1972"/>
        <v>BA$18</v>
      </c>
      <c r="BB1538" s="190" t="str">
        <f t="shared" si="1972"/>
        <v>BB$18</v>
      </c>
      <c r="BC1538" s="190" t="str">
        <f t="shared" si="1972"/>
        <v>BC$18</v>
      </c>
      <c r="BD1538" s="190" t="str">
        <f t="shared" si="1972"/>
        <v>BD$18</v>
      </c>
      <c r="BE1538" s="190" t="str">
        <f t="shared" si="1972"/>
        <v>BE$18</v>
      </c>
      <c r="BF1538" s="190" t="str">
        <f t="shared" si="1972"/>
        <v>BF$18</v>
      </c>
      <c r="BG1538" s="190" t="str">
        <f t="shared" si="1972"/>
        <v>BG$18</v>
      </c>
      <c r="BH1538" s="190" t="str">
        <f t="shared" si="1972"/>
        <v>BH$18</v>
      </c>
      <c r="BI1538" s="190" t="str">
        <f t="shared" si="1972"/>
        <v>BI$18</v>
      </c>
      <c r="BJ1538" s="190" t="str">
        <f t="shared" si="1972"/>
        <v>BJ$18</v>
      </c>
      <c r="BK1538" s="190" t="str">
        <f t="shared" si="1972"/>
        <v>BK$18</v>
      </c>
      <c r="BL1538" s="190" t="str">
        <f t="shared" si="1972"/>
        <v>BL$18</v>
      </c>
      <c r="BM1538" s="190" t="str">
        <f t="shared" si="1972"/>
        <v>BM$18</v>
      </c>
      <c r="BN1538" s="190" t="str">
        <f t="shared" si="1972"/>
        <v>BN$18</v>
      </c>
      <c r="BO1538" s="190" t="str">
        <f t="shared" si="1972"/>
        <v>BO$18</v>
      </c>
      <c r="BP1538" s="190" t="str">
        <f t="shared" si="1972"/>
        <v>BP$18</v>
      </c>
      <c r="BQ1538" s="190" t="str">
        <f t="shared" si="1972"/>
        <v>BQ$18</v>
      </c>
      <c r="BR1538" s="190" t="str">
        <f t="shared" si="1972"/>
        <v>BR$18</v>
      </c>
      <c r="BS1538" s="190" t="str">
        <f t="shared" si="1972"/>
        <v>BS$18</v>
      </c>
      <c r="BT1538" s="190" t="str">
        <f t="shared" si="1972"/>
        <v>BT$18</v>
      </c>
      <c r="BU1538" s="190" t="str">
        <f t="shared" si="1972"/>
        <v>BU$18</v>
      </c>
      <c r="BV1538" s="190" t="str">
        <f t="shared" si="1972"/>
        <v>BV$18</v>
      </c>
      <c r="BW1538" s="190" t="str">
        <f t="shared" si="1972"/>
        <v>BW$18</v>
      </c>
      <c r="BX1538" s="190" t="str">
        <f t="shared" si="1972"/>
        <v>BX$18</v>
      </c>
      <c r="BY1538" s="190" t="str">
        <f t="shared" si="1972"/>
        <v>BY$18</v>
      </c>
      <c r="BZ1538" s="190" t="str">
        <f t="shared" si="1972"/>
        <v>BZ$18</v>
      </c>
      <c r="CA1538" s="190" t="str">
        <f t="shared" si="1972"/>
        <v>CA$18</v>
      </c>
      <c r="CB1538" s="190" t="str">
        <f t="shared" si="1972"/>
        <v>CB$18</v>
      </c>
      <c r="CC1538" s="190" t="str">
        <f t="shared" si="1972"/>
        <v>CC$18</v>
      </c>
      <c r="CD1538" s="190" t="str">
        <f t="shared" si="1972"/>
        <v>CD$18</v>
      </c>
      <c r="CE1538" s="190" t="str">
        <f t="shared" ref="CE1538:CL1538" si="1973">CE$22</f>
        <v>CE$18</v>
      </c>
      <c r="CF1538" s="190" t="str">
        <f t="shared" si="1973"/>
        <v>CF$18</v>
      </c>
      <c r="CG1538" s="190" t="str">
        <f t="shared" si="1973"/>
        <v>CG$18</v>
      </c>
      <c r="CH1538" s="190" t="str">
        <f t="shared" si="1973"/>
        <v>CH$18</v>
      </c>
      <c r="CI1538" s="190" t="str">
        <f t="shared" si="1973"/>
        <v>CI$18</v>
      </c>
      <c r="CJ1538" s="190" t="str">
        <f t="shared" si="1973"/>
        <v>CJ$18</v>
      </c>
      <c r="CK1538" s="190" t="str">
        <f t="shared" si="1973"/>
        <v>CK$18</v>
      </c>
      <c r="CL1538" s="190" t="str">
        <f t="shared" si="1973"/>
        <v>CL$18</v>
      </c>
      <c r="CN1538" s="201"/>
      <c r="CO1538" s="190" t="str">
        <f t="shared" ref="CO1538:DL1538" si="1974">CO$22</f>
        <v>CO$18</v>
      </c>
      <c r="CP1538" s="190" t="str">
        <f t="shared" si="1974"/>
        <v>CP$18</v>
      </c>
      <c r="CQ1538" s="190" t="str">
        <f t="shared" si="1974"/>
        <v>CQ$18</v>
      </c>
      <c r="CR1538" s="190" t="str">
        <f t="shared" si="1974"/>
        <v>CR$18</v>
      </c>
      <c r="CS1538" s="190" t="str">
        <f t="shared" si="1974"/>
        <v>CS$18</v>
      </c>
      <c r="CT1538" s="190" t="str">
        <f t="shared" si="1974"/>
        <v>CT$18</v>
      </c>
      <c r="CU1538" s="190" t="str">
        <f t="shared" si="1974"/>
        <v>CU$18</v>
      </c>
      <c r="CV1538" s="190" t="str">
        <f t="shared" si="1974"/>
        <v>CV$18</v>
      </c>
      <c r="CW1538" s="190" t="str">
        <f t="shared" si="1974"/>
        <v>CW$18</v>
      </c>
      <c r="CX1538" s="190" t="str">
        <f t="shared" si="1974"/>
        <v>CX$18</v>
      </c>
      <c r="CY1538" s="190" t="str">
        <f t="shared" si="1974"/>
        <v>CY$18</v>
      </c>
      <c r="CZ1538" s="190" t="str">
        <f t="shared" si="1974"/>
        <v>CZ$18</v>
      </c>
      <c r="DA1538" s="190" t="str">
        <f t="shared" si="1974"/>
        <v>DA$18</v>
      </c>
      <c r="DB1538" s="190" t="str">
        <f t="shared" si="1974"/>
        <v>DB$18</v>
      </c>
      <c r="DC1538" s="190" t="str">
        <f t="shared" si="1974"/>
        <v>DC$18</v>
      </c>
      <c r="DD1538" s="190" t="str">
        <f t="shared" si="1974"/>
        <v>DD$18</v>
      </c>
      <c r="DE1538" s="190" t="str">
        <f t="shared" si="1974"/>
        <v>DE$18</v>
      </c>
      <c r="DF1538" s="190" t="str">
        <f t="shared" si="1974"/>
        <v>DF$18</v>
      </c>
      <c r="DG1538" s="190" t="str">
        <f t="shared" si="1974"/>
        <v>DG$18</v>
      </c>
      <c r="DH1538" s="190" t="str">
        <f t="shared" si="1974"/>
        <v>DH$18</v>
      </c>
      <c r="DI1538" s="190" t="str">
        <f t="shared" si="1974"/>
        <v>DI$18</v>
      </c>
      <c r="DJ1538" s="190" t="str">
        <f t="shared" si="1974"/>
        <v>DJ$18</v>
      </c>
      <c r="DK1538" s="190" t="str">
        <f t="shared" si="1974"/>
        <v>DK$18</v>
      </c>
      <c r="DL1538" s="190" t="str">
        <f t="shared" si="1974"/>
        <v>DL$18</v>
      </c>
    </row>
    <row r="1539" spans="1:116" x14ac:dyDescent="0.4">
      <c r="A1539" s="174"/>
      <c r="E1539" s="8"/>
      <c r="G1539" s="175" t="s">
        <v>464</v>
      </c>
      <c r="H1539" s="200"/>
      <c r="I1539" s="201"/>
      <c r="J1539" s="201"/>
      <c r="K1539" s="202"/>
      <c r="L1539" s="202"/>
      <c r="M1539" s="202"/>
      <c r="N1539" s="202"/>
      <c r="O1539" s="202"/>
      <c r="P1539" s="202"/>
      <c r="R1539" s="202"/>
      <c r="S1539" s="190" t="str">
        <f t="shared" ref="S1539:AX1539" si="1975">S$23</f>
        <v>S$19</v>
      </c>
      <c r="T1539" s="190" t="str">
        <f t="shared" si="1975"/>
        <v>T$19</v>
      </c>
      <c r="U1539" s="190" t="str">
        <f t="shared" si="1975"/>
        <v>U$19</v>
      </c>
      <c r="V1539" s="190" t="str">
        <f t="shared" si="1975"/>
        <v>V$19</v>
      </c>
      <c r="W1539" s="190" t="str">
        <f t="shared" si="1975"/>
        <v>W$19</v>
      </c>
      <c r="X1539" s="190" t="str">
        <f t="shared" si="1975"/>
        <v>X$19</v>
      </c>
      <c r="Y1539" s="190" t="str">
        <f t="shared" si="1975"/>
        <v>Y$19</v>
      </c>
      <c r="Z1539" s="190" t="str">
        <f t="shared" si="1975"/>
        <v>Z$19</v>
      </c>
      <c r="AA1539" s="190" t="str">
        <f t="shared" si="1975"/>
        <v>AA$19</v>
      </c>
      <c r="AB1539" s="190" t="str">
        <f t="shared" si="1975"/>
        <v>AB$19</v>
      </c>
      <c r="AC1539" s="190" t="str">
        <f t="shared" si="1975"/>
        <v>AC$19</v>
      </c>
      <c r="AD1539" s="190" t="str">
        <f t="shared" si="1975"/>
        <v>AD$19</v>
      </c>
      <c r="AE1539" s="190" t="str">
        <f t="shared" si="1975"/>
        <v>AE$19</v>
      </c>
      <c r="AF1539" s="190" t="str">
        <f t="shared" si="1975"/>
        <v>AF$19</v>
      </c>
      <c r="AG1539" s="190" t="str">
        <f t="shared" si="1975"/>
        <v>AG$19</v>
      </c>
      <c r="AH1539" s="190" t="str">
        <f t="shared" si="1975"/>
        <v>AH$19</v>
      </c>
      <c r="AI1539" s="190" t="str">
        <f t="shared" si="1975"/>
        <v>AI$19</v>
      </c>
      <c r="AJ1539" s="190" t="str">
        <f t="shared" si="1975"/>
        <v>AJ$19</v>
      </c>
      <c r="AK1539" s="190" t="str">
        <f t="shared" si="1975"/>
        <v>AK$19</v>
      </c>
      <c r="AL1539" s="190" t="str">
        <f t="shared" si="1975"/>
        <v>AL$19</v>
      </c>
      <c r="AM1539" s="190" t="str">
        <f t="shared" si="1975"/>
        <v>AM$19</v>
      </c>
      <c r="AN1539" s="190" t="str">
        <f t="shared" si="1975"/>
        <v>AN$19</v>
      </c>
      <c r="AO1539" s="190" t="str">
        <f t="shared" si="1975"/>
        <v>AO$19</v>
      </c>
      <c r="AP1539" s="190" t="str">
        <f t="shared" si="1975"/>
        <v>AP$19</v>
      </c>
      <c r="AQ1539" s="190" t="str">
        <f t="shared" si="1975"/>
        <v>AQ$19</v>
      </c>
      <c r="AR1539" s="190" t="str">
        <f t="shared" si="1975"/>
        <v>AR$19</v>
      </c>
      <c r="AS1539" s="190" t="str">
        <f t="shared" si="1975"/>
        <v>AS$19</v>
      </c>
      <c r="AT1539" s="190" t="str">
        <f t="shared" si="1975"/>
        <v>AT$19</v>
      </c>
      <c r="AU1539" s="190" t="str">
        <f t="shared" si="1975"/>
        <v>AU$19</v>
      </c>
      <c r="AV1539" s="190" t="str">
        <f t="shared" si="1975"/>
        <v>AV$19</v>
      </c>
      <c r="AW1539" s="190" t="str">
        <f t="shared" si="1975"/>
        <v>AW$19</v>
      </c>
      <c r="AX1539" s="190" t="str">
        <f t="shared" si="1975"/>
        <v>AX$19</v>
      </c>
      <c r="AY1539" s="190" t="str">
        <f t="shared" ref="AY1539:CD1539" si="1976">AY$23</f>
        <v>AY$19</v>
      </c>
      <c r="AZ1539" s="190" t="str">
        <f t="shared" si="1976"/>
        <v>AZ$19</v>
      </c>
      <c r="BA1539" s="190" t="str">
        <f t="shared" si="1976"/>
        <v>BA$19</v>
      </c>
      <c r="BB1539" s="190" t="str">
        <f t="shared" si="1976"/>
        <v>BB$19</v>
      </c>
      <c r="BC1539" s="190" t="str">
        <f t="shared" si="1976"/>
        <v>BC$19</v>
      </c>
      <c r="BD1539" s="190" t="str">
        <f t="shared" si="1976"/>
        <v>BD$19</v>
      </c>
      <c r="BE1539" s="190" t="str">
        <f t="shared" si="1976"/>
        <v>BE$19</v>
      </c>
      <c r="BF1539" s="190" t="str">
        <f t="shared" si="1976"/>
        <v>BF$19</v>
      </c>
      <c r="BG1539" s="190" t="str">
        <f t="shared" si="1976"/>
        <v>BG$19</v>
      </c>
      <c r="BH1539" s="190" t="str">
        <f t="shared" si="1976"/>
        <v>BH$19</v>
      </c>
      <c r="BI1539" s="190" t="str">
        <f t="shared" si="1976"/>
        <v>BI$19</v>
      </c>
      <c r="BJ1539" s="190" t="str">
        <f t="shared" si="1976"/>
        <v>BJ$19</v>
      </c>
      <c r="BK1539" s="190" t="str">
        <f t="shared" si="1976"/>
        <v>BK$19</v>
      </c>
      <c r="BL1539" s="190" t="str">
        <f t="shared" si="1976"/>
        <v>BL$19</v>
      </c>
      <c r="BM1539" s="190" t="str">
        <f t="shared" si="1976"/>
        <v>BM$19</v>
      </c>
      <c r="BN1539" s="190" t="str">
        <f t="shared" si="1976"/>
        <v>BN$19</v>
      </c>
      <c r="BO1539" s="190" t="str">
        <f t="shared" si="1976"/>
        <v>BO$19</v>
      </c>
      <c r="BP1539" s="190" t="str">
        <f t="shared" si="1976"/>
        <v>BP$19</v>
      </c>
      <c r="BQ1539" s="190" t="str">
        <f t="shared" si="1976"/>
        <v>BQ$19</v>
      </c>
      <c r="BR1539" s="190" t="str">
        <f t="shared" si="1976"/>
        <v>BR$19</v>
      </c>
      <c r="BS1539" s="190" t="str">
        <f t="shared" si="1976"/>
        <v>BS$19</v>
      </c>
      <c r="BT1539" s="190" t="str">
        <f t="shared" si="1976"/>
        <v>BT$19</v>
      </c>
      <c r="BU1539" s="190" t="str">
        <f t="shared" si="1976"/>
        <v>BU$19</v>
      </c>
      <c r="BV1539" s="190" t="str">
        <f t="shared" si="1976"/>
        <v>BV$19</v>
      </c>
      <c r="BW1539" s="190" t="str">
        <f t="shared" si="1976"/>
        <v>BW$19</v>
      </c>
      <c r="BX1539" s="190" t="str">
        <f t="shared" si="1976"/>
        <v>BX$19</v>
      </c>
      <c r="BY1539" s="190" t="str">
        <f t="shared" si="1976"/>
        <v>BY$19</v>
      </c>
      <c r="BZ1539" s="190" t="str">
        <f t="shared" si="1976"/>
        <v>BZ$19</v>
      </c>
      <c r="CA1539" s="190" t="str">
        <f t="shared" si="1976"/>
        <v>CA$19</v>
      </c>
      <c r="CB1539" s="190" t="str">
        <f t="shared" si="1976"/>
        <v>CB$19</v>
      </c>
      <c r="CC1539" s="190" t="str">
        <f t="shared" si="1976"/>
        <v>CC$19</v>
      </c>
      <c r="CD1539" s="190" t="str">
        <f t="shared" si="1976"/>
        <v>CD$19</v>
      </c>
      <c r="CE1539" s="190" t="str">
        <f t="shared" ref="CE1539:CL1539" si="1977">CE$23</f>
        <v>CE$19</v>
      </c>
      <c r="CF1539" s="190" t="str">
        <f t="shared" si="1977"/>
        <v>CF$19</v>
      </c>
      <c r="CG1539" s="190" t="str">
        <f t="shared" si="1977"/>
        <v>CG$19</v>
      </c>
      <c r="CH1539" s="190" t="str">
        <f t="shared" si="1977"/>
        <v>CH$19</v>
      </c>
      <c r="CI1539" s="190" t="str">
        <f t="shared" si="1977"/>
        <v>CI$19</v>
      </c>
      <c r="CJ1539" s="190" t="str">
        <f t="shared" si="1977"/>
        <v>CJ$19</v>
      </c>
      <c r="CK1539" s="190" t="str">
        <f t="shared" si="1977"/>
        <v>CK$19</v>
      </c>
      <c r="CL1539" s="190" t="str">
        <f t="shared" si="1977"/>
        <v>CL$19</v>
      </c>
      <c r="CN1539" s="201"/>
      <c r="CO1539" s="190" t="str">
        <f t="shared" ref="CO1539:DL1539" si="1978">CO$23</f>
        <v>CO$19</v>
      </c>
      <c r="CP1539" s="190" t="str">
        <f t="shared" si="1978"/>
        <v>CP$19</v>
      </c>
      <c r="CQ1539" s="190" t="str">
        <f t="shared" si="1978"/>
        <v>CQ$19</v>
      </c>
      <c r="CR1539" s="190" t="str">
        <f t="shared" si="1978"/>
        <v>CR$19</v>
      </c>
      <c r="CS1539" s="190" t="str">
        <f t="shared" si="1978"/>
        <v>CS$19</v>
      </c>
      <c r="CT1539" s="190" t="str">
        <f t="shared" si="1978"/>
        <v>CT$19</v>
      </c>
      <c r="CU1539" s="190" t="str">
        <f t="shared" si="1978"/>
        <v>CU$19</v>
      </c>
      <c r="CV1539" s="190" t="str">
        <f t="shared" si="1978"/>
        <v>CV$19</v>
      </c>
      <c r="CW1539" s="190" t="str">
        <f t="shared" si="1978"/>
        <v>CW$19</v>
      </c>
      <c r="CX1539" s="190" t="str">
        <f t="shared" si="1978"/>
        <v>CX$19</v>
      </c>
      <c r="CY1539" s="190" t="str">
        <f t="shared" si="1978"/>
        <v>CY$19</v>
      </c>
      <c r="CZ1539" s="190" t="str">
        <f t="shared" si="1978"/>
        <v>CZ$19</v>
      </c>
      <c r="DA1539" s="190" t="str">
        <f t="shared" si="1978"/>
        <v>DA$19</v>
      </c>
      <c r="DB1539" s="190" t="str">
        <f t="shared" si="1978"/>
        <v>DB$19</v>
      </c>
      <c r="DC1539" s="190" t="str">
        <f t="shared" si="1978"/>
        <v>DC$19</v>
      </c>
      <c r="DD1539" s="190" t="str">
        <f t="shared" si="1978"/>
        <v>DD$19</v>
      </c>
      <c r="DE1539" s="190" t="str">
        <f t="shared" si="1978"/>
        <v>DE$19</v>
      </c>
      <c r="DF1539" s="190" t="str">
        <f t="shared" si="1978"/>
        <v>DF$19</v>
      </c>
      <c r="DG1539" s="190" t="str">
        <f t="shared" si="1978"/>
        <v>DG$19</v>
      </c>
      <c r="DH1539" s="190" t="str">
        <f t="shared" si="1978"/>
        <v>DH$19</v>
      </c>
      <c r="DI1539" s="190" t="str">
        <f t="shared" si="1978"/>
        <v>DI$19</v>
      </c>
      <c r="DJ1539" s="190" t="str">
        <f t="shared" si="1978"/>
        <v>DJ$19</v>
      </c>
      <c r="DK1539" s="190" t="str">
        <f t="shared" si="1978"/>
        <v>DK$19</v>
      </c>
      <c r="DL1539" s="190" t="str">
        <f t="shared" si="1978"/>
        <v>DL$19</v>
      </c>
    </row>
    <row r="1540" spans="1:116" x14ac:dyDescent="0.4">
      <c r="A1540" s="31" t="s">
        <v>218</v>
      </c>
      <c r="B1540" s="31" t="s">
        <v>81</v>
      </c>
      <c r="C1540" s="31"/>
      <c r="D1540" t="s">
        <v>771</v>
      </c>
      <c r="E1540" s="8" t="str">
        <f t="shared" ref="E1540:E1576" si="1979">ROW()&amp;" "&amp;D1540</f>
        <v>1540 LAMORTR-S</v>
      </c>
      <c r="F1540" t="s">
        <v>352</v>
      </c>
      <c r="G1540" s="66" t="s">
        <v>312</v>
      </c>
      <c r="H1540" s="22"/>
      <c r="I1540" s="299"/>
      <c r="J1540" s="299"/>
      <c r="K1540" s="22"/>
      <c r="L1540" s="22"/>
      <c r="M1540" s="22"/>
      <c r="N1540" s="22"/>
      <c r="O1540" s="22"/>
      <c r="P1540" s="22"/>
      <c r="R1540" s="66"/>
      <c r="S1540" s="300"/>
      <c r="T1540" s="300"/>
      <c r="U1540" s="300"/>
      <c r="V1540" s="300"/>
      <c r="W1540" s="300"/>
      <c r="X1540" s="300"/>
      <c r="Y1540" s="300"/>
      <c r="Z1540" s="300"/>
      <c r="AA1540" s="300"/>
      <c r="AB1540" s="300"/>
      <c r="AC1540" s="300"/>
      <c r="AD1540" s="300"/>
      <c r="AE1540" s="300"/>
      <c r="AF1540" s="300"/>
      <c r="AG1540" s="300"/>
      <c r="AH1540" s="300"/>
      <c r="AI1540" s="300"/>
      <c r="AJ1540" s="300"/>
      <c r="AK1540" s="300"/>
      <c r="AL1540" s="300"/>
      <c r="AM1540" s="300"/>
      <c r="AN1540" s="300"/>
      <c r="AO1540" s="300"/>
      <c r="AP1540" s="300"/>
      <c r="AQ1540" s="300"/>
      <c r="AR1540" s="300"/>
      <c r="AS1540" s="300"/>
      <c r="AT1540" s="300"/>
      <c r="AU1540" s="300"/>
      <c r="AV1540" s="300"/>
      <c r="AW1540" s="300"/>
      <c r="AX1540" s="300"/>
      <c r="AY1540" s="300"/>
      <c r="AZ1540" s="300"/>
      <c r="BA1540" s="300"/>
      <c r="BB1540" s="300"/>
      <c r="BC1540" s="300"/>
      <c r="BD1540" s="300"/>
      <c r="BE1540" s="300"/>
      <c r="BF1540" s="300"/>
      <c r="BG1540" s="300"/>
      <c r="BH1540" s="300"/>
      <c r="BI1540" s="300"/>
      <c r="BJ1540" s="300"/>
      <c r="BK1540" s="300"/>
      <c r="BL1540" s="300"/>
      <c r="BM1540" s="300"/>
      <c r="BN1540" s="300"/>
      <c r="BO1540" s="300"/>
      <c r="BP1540" s="300"/>
      <c r="BQ1540" s="300"/>
      <c r="BR1540" s="300"/>
      <c r="BS1540" s="300"/>
      <c r="BT1540" s="300"/>
      <c r="BU1540" s="300"/>
      <c r="BV1540" s="300"/>
      <c r="BW1540" s="300"/>
      <c r="BX1540" s="300"/>
      <c r="BY1540" s="300"/>
      <c r="BZ1540" s="300"/>
      <c r="CA1540" s="300"/>
      <c r="CB1540" s="300"/>
      <c r="CC1540" s="300"/>
      <c r="CD1540" s="300"/>
      <c r="CE1540" s="300"/>
      <c r="CF1540" s="300"/>
      <c r="CG1540" s="300"/>
      <c r="CH1540" s="300"/>
      <c r="CI1540" s="300"/>
      <c r="CJ1540" s="300"/>
      <c r="CK1540" s="300"/>
      <c r="CL1540" s="300"/>
      <c r="CN1540" s="299"/>
      <c r="CO1540" s="300"/>
      <c r="CP1540" s="300"/>
      <c r="CQ1540" s="300"/>
      <c r="CR1540" s="300"/>
      <c r="CS1540" s="300"/>
      <c r="CT1540" s="300"/>
      <c r="CU1540" s="300"/>
      <c r="CV1540" s="300"/>
      <c r="CW1540" s="300"/>
      <c r="CX1540" s="300"/>
      <c r="CY1540" s="300"/>
      <c r="CZ1540" s="300"/>
      <c r="DA1540" s="300"/>
      <c r="DB1540" s="300"/>
      <c r="DC1540" s="300"/>
      <c r="DD1540" s="300"/>
      <c r="DE1540" s="300"/>
      <c r="DF1540" s="300"/>
      <c r="DG1540" s="300"/>
      <c r="DH1540" s="300"/>
      <c r="DI1540" s="300"/>
      <c r="DJ1540" s="300"/>
      <c r="DK1540" s="300"/>
      <c r="DL1540" s="300"/>
    </row>
    <row r="1541" spans="1:116" x14ac:dyDescent="0.4">
      <c r="A1541" s="31"/>
      <c r="B1541" t="str">
        <f>E1541</f>
        <v>1541 LAMORTR-S</v>
      </c>
      <c r="D1541" t="s">
        <v>771</v>
      </c>
      <c r="E1541" s="12" t="str">
        <f t="shared" si="1979"/>
        <v>1541 LAMORTR-S</v>
      </c>
      <c r="G1541" s="129" t="str">
        <f>"Assumptions - "&amp;G1540</f>
        <v>Assumptions - Revenue driven amortizing loan - no defaults:</v>
      </c>
      <c r="H1541" s="31"/>
      <c r="I1541" s="73"/>
      <c r="J1541" s="73"/>
      <c r="K1541" s="31"/>
      <c r="L1541" s="31"/>
      <c r="M1541" s="31"/>
      <c r="N1541" s="31"/>
      <c r="O1541" s="31"/>
      <c r="P1541" s="31"/>
      <c r="R1541" s="67"/>
      <c r="S1541" s="239"/>
      <c r="T1541" s="239"/>
      <c r="U1541" s="239"/>
      <c r="V1541" s="239"/>
      <c r="W1541" s="239"/>
      <c r="X1541" s="239"/>
      <c r="Y1541" s="239"/>
      <c r="Z1541" s="239"/>
      <c r="AA1541" s="239"/>
      <c r="AB1541" s="239"/>
      <c r="AC1541" s="239"/>
      <c r="AD1541" s="239"/>
      <c r="AE1541" s="239"/>
      <c r="AF1541" s="239"/>
      <c r="AG1541" s="239"/>
      <c r="AH1541" s="239"/>
      <c r="AI1541" s="239"/>
      <c r="AJ1541" s="239"/>
      <c r="AK1541" s="239"/>
      <c r="AL1541" s="239"/>
      <c r="AM1541" s="239"/>
      <c r="AN1541" s="239"/>
      <c r="AO1541" s="239"/>
      <c r="AP1541" s="239"/>
      <c r="AQ1541" s="239"/>
      <c r="AR1541" s="239"/>
      <c r="AS1541" s="239"/>
      <c r="AT1541" s="239"/>
      <c r="AU1541" s="239"/>
      <c r="AV1541" s="239"/>
      <c r="AW1541" s="239"/>
      <c r="AX1541" s="239"/>
      <c r="AY1541" s="239"/>
      <c r="AZ1541" s="239"/>
      <c r="BA1541" s="239"/>
      <c r="BB1541" s="239"/>
      <c r="BC1541" s="239"/>
      <c r="BD1541" s="239"/>
      <c r="BE1541" s="239"/>
      <c r="BF1541" s="239"/>
      <c r="BG1541" s="239"/>
      <c r="BH1541" s="239"/>
      <c r="BI1541" s="239"/>
      <c r="BJ1541" s="239"/>
      <c r="BK1541" s="239"/>
      <c r="BL1541" s="239"/>
      <c r="BM1541" s="239"/>
      <c r="BN1541" s="239"/>
      <c r="BO1541" s="239"/>
      <c r="BP1541" s="239"/>
      <c r="BQ1541" s="239"/>
      <c r="BR1541" s="239"/>
      <c r="BS1541" s="239"/>
      <c r="BT1541" s="239"/>
      <c r="BU1541" s="239"/>
      <c r="BV1541" s="239"/>
      <c r="BW1541" s="239"/>
      <c r="BX1541" s="239"/>
      <c r="BY1541" s="239"/>
      <c r="BZ1541" s="239"/>
      <c r="CA1541" s="239"/>
      <c r="CB1541" s="239"/>
      <c r="CC1541" s="239"/>
      <c r="CD1541" s="239"/>
      <c r="CE1541" s="239"/>
      <c r="CF1541" s="239"/>
      <c r="CG1541" s="239"/>
      <c r="CH1541" s="239"/>
      <c r="CI1541" s="239"/>
      <c r="CJ1541" s="239"/>
      <c r="CK1541" s="239"/>
      <c r="CL1541" s="239"/>
      <c r="CN1541" s="73"/>
      <c r="CO1541" s="239"/>
      <c r="CP1541" s="239"/>
      <c r="CQ1541" s="239"/>
      <c r="CR1541" s="239"/>
      <c r="CS1541" s="239"/>
      <c r="CT1541" s="239"/>
      <c r="CU1541" s="239"/>
      <c r="CV1541" s="239"/>
      <c r="CW1541" s="239"/>
      <c r="CX1541" s="239"/>
      <c r="CY1541" s="239"/>
      <c r="CZ1541" s="239"/>
      <c r="DA1541" s="239"/>
      <c r="DB1541" s="239"/>
      <c r="DC1541" s="239"/>
      <c r="DD1541" s="239"/>
      <c r="DE1541" s="239"/>
      <c r="DF1541" s="239"/>
      <c r="DG1541" s="239"/>
      <c r="DH1541" s="239"/>
      <c r="DI1541" s="239"/>
      <c r="DJ1541" s="239"/>
      <c r="DK1541" s="239"/>
      <c r="DL1541" s="239"/>
    </row>
    <row r="1542" spans="1:116" x14ac:dyDescent="0.4">
      <c r="A1542" s="31"/>
      <c r="B1542" t="str">
        <f>E1542</f>
        <v>1542 LAMORTR-S</v>
      </c>
      <c r="D1542" t="s">
        <v>771</v>
      </c>
      <c r="E1542" s="12" t="str">
        <f t="shared" si="1979"/>
        <v>1542 LAMORTR-S</v>
      </c>
      <c r="F1542" s="31"/>
      <c r="G1542" s="159" t="s">
        <v>287</v>
      </c>
      <c r="H1542" s="57">
        <v>12</v>
      </c>
      <c r="I1542" s="31"/>
      <c r="J1542" s="31"/>
      <c r="K1542" s="31"/>
      <c r="L1542" s="31"/>
      <c r="M1542" s="31"/>
      <c r="N1542" s="31"/>
      <c r="O1542" s="31"/>
      <c r="P1542" s="31"/>
      <c r="R1542" s="31"/>
      <c r="S1542" s="73"/>
      <c r="T1542" s="73"/>
      <c r="U1542" s="73"/>
      <c r="V1542" s="73"/>
      <c r="W1542" s="73"/>
      <c r="X1542" s="73"/>
      <c r="Y1542" s="73"/>
      <c r="Z1542" s="73"/>
      <c r="AA1542" s="73"/>
      <c r="AB1542" s="73"/>
      <c r="AC1542" s="73"/>
      <c r="AD1542" s="73"/>
      <c r="AE1542" s="73"/>
      <c r="AF1542" s="73"/>
      <c r="AG1542" s="73"/>
      <c r="AH1542" s="73"/>
      <c r="AI1542" s="73"/>
      <c r="AJ1542" s="73"/>
      <c r="AK1542" s="73"/>
      <c r="AL1542" s="73"/>
      <c r="AM1542" s="73"/>
      <c r="AN1542" s="73"/>
      <c r="AO1542" s="73"/>
      <c r="AP1542" s="73"/>
      <c r="AQ1542" s="73"/>
      <c r="AR1542" s="73"/>
      <c r="AS1542" s="73"/>
      <c r="AT1542" s="73"/>
      <c r="AU1542" s="73"/>
      <c r="AV1542" s="73"/>
      <c r="AW1542" s="73"/>
      <c r="AX1542" s="73"/>
      <c r="AY1542" s="73"/>
      <c r="AZ1542" s="73"/>
      <c r="BA1542" s="73"/>
      <c r="BB1542" s="73"/>
      <c r="BC1542" s="73"/>
      <c r="BD1542" s="73"/>
      <c r="BE1542" s="73"/>
      <c r="BF1542" s="73"/>
      <c r="BG1542" s="73"/>
      <c r="BH1542" s="73"/>
      <c r="BI1542" s="73"/>
      <c r="BJ1542" s="73"/>
      <c r="BK1542" s="73"/>
      <c r="BL1542" s="73"/>
      <c r="BM1542" s="73"/>
      <c r="BN1542" s="73"/>
      <c r="BO1542" s="73"/>
      <c r="BP1542" s="73"/>
      <c r="BQ1542" s="73"/>
      <c r="BR1542" s="73"/>
      <c r="BS1542" s="73"/>
      <c r="BT1542" s="73"/>
      <c r="BU1542" s="73"/>
      <c r="BV1542" s="73"/>
      <c r="BW1542" s="73"/>
      <c r="BX1542" s="73"/>
      <c r="BY1542" s="73"/>
      <c r="BZ1542" s="73"/>
      <c r="CA1542" s="73"/>
      <c r="CB1542" s="73"/>
      <c r="CC1542" s="73"/>
      <c r="CD1542" s="73"/>
      <c r="CE1542" s="73"/>
      <c r="CF1542" s="73"/>
      <c r="CG1542" s="73"/>
      <c r="CH1542" s="73"/>
      <c r="CI1542" s="73"/>
      <c r="CJ1542" s="73"/>
      <c r="CK1542" s="73"/>
      <c r="CL1542" s="73"/>
      <c r="CN1542" s="31"/>
      <c r="CO1542" s="73"/>
      <c r="CP1542" s="73"/>
      <c r="CQ1542" s="73"/>
      <c r="CR1542" s="73"/>
      <c r="CS1542" s="73"/>
      <c r="CT1542" s="73"/>
      <c r="CU1542" s="73"/>
      <c r="CV1542" s="73"/>
      <c r="CW1542" s="73"/>
      <c r="CX1542" s="73"/>
      <c r="CY1542" s="73"/>
      <c r="CZ1542" s="73"/>
      <c r="DA1542" s="73"/>
      <c r="DB1542" s="73"/>
      <c r="DC1542" s="73"/>
      <c r="DD1542" s="73"/>
      <c r="DE1542" s="73"/>
      <c r="DF1542" s="73"/>
      <c r="DG1542" s="73"/>
      <c r="DH1542" s="73"/>
      <c r="DI1542" s="73"/>
      <c r="DJ1542" s="73"/>
      <c r="DK1542" s="73"/>
      <c r="DL1542" s="73"/>
    </row>
    <row r="1543" spans="1:116" x14ac:dyDescent="0.4">
      <c r="A1543" s="31"/>
      <c r="B1543" t="str">
        <f>E1543</f>
        <v>1543 LAMORTR-S</v>
      </c>
      <c r="D1543" t="s">
        <v>771</v>
      </c>
      <c r="E1543" s="12" t="str">
        <f t="shared" si="1979"/>
        <v>1543 LAMORTR-S</v>
      </c>
      <c r="F1543" s="31"/>
      <c r="G1543" s="159" t="s">
        <v>288</v>
      </c>
      <c r="H1543" s="59">
        <v>0.1</v>
      </c>
      <c r="I1543" s="31"/>
      <c r="J1543" s="31"/>
      <c r="K1543" s="31"/>
      <c r="L1543" s="31"/>
      <c r="M1543" s="31"/>
      <c r="N1543" s="31"/>
      <c r="O1543" s="31"/>
      <c r="P1543" s="31"/>
      <c r="R1543" s="31"/>
      <c r="S1543" s="73"/>
      <c r="T1543" s="73"/>
      <c r="U1543" s="73"/>
      <c r="V1543" s="73"/>
      <c r="W1543" s="73"/>
      <c r="X1543" s="73"/>
      <c r="Y1543" s="73"/>
      <c r="Z1543" s="73"/>
      <c r="AA1543" s="73"/>
      <c r="AB1543" s="73"/>
      <c r="AC1543" s="73"/>
      <c r="AD1543" s="73"/>
      <c r="AE1543" s="73"/>
      <c r="AF1543" s="73"/>
      <c r="AG1543" s="73"/>
      <c r="AH1543" s="73"/>
      <c r="AI1543" s="73"/>
      <c r="AJ1543" s="73"/>
      <c r="AK1543" s="73"/>
      <c r="AL1543" s="73"/>
      <c r="AM1543" s="73"/>
      <c r="AN1543" s="73"/>
      <c r="AO1543" s="73"/>
      <c r="AP1543" s="73"/>
      <c r="AQ1543" s="73"/>
      <c r="AR1543" s="73"/>
      <c r="AS1543" s="73"/>
      <c r="AT1543" s="73"/>
      <c r="AU1543" s="73"/>
      <c r="AV1543" s="73"/>
      <c r="AW1543" s="73"/>
      <c r="AX1543" s="73"/>
      <c r="AY1543" s="73"/>
      <c r="AZ1543" s="73"/>
      <c r="BA1543" s="73"/>
      <c r="BB1543" s="73"/>
      <c r="BC1543" s="73"/>
      <c r="BD1543" s="73"/>
      <c r="BE1543" s="73"/>
      <c r="BF1543" s="73"/>
      <c r="BG1543" s="73"/>
      <c r="BH1543" s="73"/>
      <c r="BI1543" s="73"/>
      <c r="BJ1543" s="73"/>
      <c r="BK1543" s="73"/>
      <c r="BL1543" s="73"/>
      <c r="BM1543" s="73"/>
      <c r="BN1543" s="73"/>
      <c r="BO1543" s="73"/>
      <c r="BP1543" s="73"/>
      <c r="BQ1543" s="73"/>
      <c r="BR1543" s="73"/>
      <c r="BS1543" s="73"/>
      <c r="BT1543" s="73"/>
      <c r="BU1543" s="73"/>
      <c r="BV1543" s="73"/>
      <c r="BW1543" s="73"/>
      <c r="BX1543" s="73"/>
      <c r="BY1543" s="73"/>
      <c r="BZ1543" s="73"/>
      <c r="CA1543" s="73"/>
      <c r="CB1543" s="73"/>
      <c r="CC1543" s="73"/>
      <c r="CD1543" s="73"/>
      <c r="CE1543" s="73"/>
      <c r="CF1543" s="73"/>
      <c r="CG1543" s="73"/>
      <c r="CH1543" s="73"/>
      <c r="CI1543" s="73"/>
      <c r="CJ1543" s="73"/>
      <c r="CK1543" s="73"/>
      <c r="CL1543" s="73"/>
      <c r="CN1543" s="31"/>
      <c r="CO1543" s="73"/>
      <c r="CP1543" s="73"/>
      <c r="CQ1543" s="73"/>
      <c r="CR1543" s="73"/>
      <c r="CS1543" s="73"/>
      <c r="CT1543" s="73"/>
      <c r="CU1543" s="73"/>
      <c r="CV1543" s="73"/>
      <c r="CW1543" s="73"/>
      <c r="CX1543" s="73"/>
      <c r="CY1543" s="73"/>
      <c r="CZ1543" s="73"/>
      <c r="DA1543" s="73"/>
      <c r="DB1543" s="73"/>
      <c r="DC1543" s="73"/>
      <c r="DD1543" s="73"/>
      <c r="DE1543" s="73"/>
      <c r="DF1543" s="73"/>
      <c r="DG1543" s="73"/>
      <c r="DH1543" s="73"/>
      <c r="DI1543" s="73"/>
      <c r="DJ1543" s="73"/>
      <c r="DK1543" s="73"/>
      <c r="DL1543" s="73"/>
    </row>
    <row r="1544" spans="1:116" x14ac:dyDescent="0.4">
      <c r="A1544" s="31"/>
      <c r="B1544" t="str">
        <f>E1544</f>
        <v>1544 LAMORTR-S</v>
      </c>
      <c r="D1544" t="s">
        <v>771</v>
      </c>
      <c r="E1544" s="12" t="str">
        <f t="shared" si="1979"/>
        <v>1544 LAMORTR-S</v>
      </c>
      <c r="F1544" s="31"/>
      <c r="G1544" s="159" t="s">
        <v>311</v>
      </c>
      <c r="H1544" s="59">
        <v>0.2</v>
      </c>
      <c r="I1544" s="31"/>
      <c r="J1544" s="31"/>
      <c r="K1544" s="31"/>
      <c r="L1544" s="31"/>
      <c r="M1544" s="31"/>
      <c r="N1544" s="31"/>
      <c r="O1544" s="31"/>
      <c r="P1544" s="31"/>
      <c r="R1544" s="31"/>
      <c r="S1544" s="73"/>
      <c r="T1544" s="73"/>
      <c r="U1544" s="73"/>
      <c r="V1544" s="73"/>
      <c r="W1544" s="73"/>
      <c r="X1544" s="73"/>
      <c r="Y1544" s="73"/>
      <c r="Z1544" s="73"/>
      <c r="AA1544" s="73"/>
      <c r="AB1544" s="73"/>
      <c r="AC1544" s="73"/>
      <c r="AD1544" s="73"/>
      <c r="AE1544" s="73"/>
      <c r="AF1544" s="73"/>
      <c r="AG1544" s="73"/>
      <c r="AH1544" s="73"/>
      <c r="AI1544" s="73"/>
      <c r="AJ1544" s="73"/>
      <c r="AK1544" s="73"/>
      <c r="AL1544" s="73"/>
      <c r="AM1544" s="73"/>
      <c r="AN1544" s="73"/>
      <c r="AO1544" s="73"/>
      <c r="AP1544" s="73"/>
      <c r="AQ1544" s="73"/>
      <c r="AR1544" s="73"/>
      <c r="AS1544" s="73"/>
      <c r="AT1544" s="73"/>
      <c r="AU1544" s="73"/>
      <c r="AV1544" s="73"/>
      <c r="AW1544" s="73"/>
      <c r="AX1544" s="73"/>
      <c r="AY1544" s="73"/>
      <c r="AZ1544" s="73"/>
      <c r="BA1544" s="73"/>
      <c r="BB1544" s="73"/>
      <c r="BC1544" s="73"/>
      <c r="BD1544" s="73"/>
      <c r="BE1544" s="73"/>
      <c r="BF1544" s="73"/>
      <c r="BG1544" s="73"/>
      <c r="BH1544" s="73"/>
      <c r="BI1544" s="73"/>
      <c r="BJ1544" s="73"/>
      <c r="BK1544" s="73"/>
      <c r="BL1544" s="73"/>
      <c r="BM1544" s="73"/>
      <c r="BN1544" s="73"/>
      <c r="BO1544" s="73"/>
      <c r="BP1544" s="73"/>
      <c r="BQ1544" s="73"/>
      <c r="BR1544" s="73"/>
      <c r="BS1544" s="73"/>
      <c r="BT1544" s="73"/>
      <c r="BU1544" s="73"/>
      <c r="BV1544" s="73"/>
      <c r="BW1544" s="73"/>
      <c r="BX1544" s="73"/>
      <c r="BY1544" s="73"/>
      <c r="BZ1544" s="73"/>
      <c r="CA1544" s="73"/>
      <c r="CB1544" s="73"/>
      <c r="CC1544" s="73"/>
      <c r="CD1544" s="73"/>
      <c r="CE1544" s="73"/>
      <c r="CF1544" s="73"/>
      <c r="CG1544" s="73"/>
      <c r="CH1544" s="73"/>
      <c r="CI1544" s="73"/>
      <c r="CJ1544" s="73"/>
      <c r="CK1544" s="73"/>
      <c r="CL1544" s="73"/>
      <c r="CN1544" s="31"/>
      <c r="CO1544" s="73"/>
      <c r="CP1544" s="73"/>
      <c r="CQ1544" s="73"/>
      <c r="CR1544" s="73"/>
      <c r="CS1544" s="73"/>
      <c r="CT1544" s="73"/>
      <c r="CU1544" s="73"/>
      <c r="CV1544" s="73"/>
      <c r="CW1544" s="73"/>
      <c r="CX1544" s="73"/>
      <c r="CY1544" s="73"/>
      <c r="CZ1544" s="73"/>
      <c r="DA1544" s="73"/>
      <c r="DB1544" s="73"/>
      <c r="DC1544" s="73"/>
      <c r="DD1544" s="73"/>
      <c r="DE1544" s="73"/>
      <c r="DF1544" s="73"/>
      <c r="DG1544" s="73"/>
      <c r="DH1544" s="73"/>
      <c r="DI1544" s="73"/>
      <c r="DJ1544" s="73"/>
      <c r="DK1544" s="73"/>
      <c r="DL1544" s="73"/>
    </row>
    <row r="1545" spans="1:116" x14ac:dyDescent="0.4">
      <c r="A1545" s="31"/>
      <c r="B1545" s="31"/>
      <c r="C1545" s="31"/>
      <c r="D1545" t="s">
        <v>771</v>
      </c>
      <c r="E1545" s="12" t="str">
        <f t="shared" si="1979"/>
        <v>1545 LAMORTR-S</v>
      </c>
      <c r="F1545" s="31"/>
      <c r="G1545" s="159" t="s">
        <v>304</v>
      </c>
      <c r="H1545" s="59">
        <v>0.1</v>
      </c>
      <c r="I1545" s="31"/>
      <c r="J1545" s="31"/>
      <c r="K1545" s="31"/>
      <c r="L1545" s="31"/>
      <c r="M1545" s="31"/>
      <c r="N1545" s="31"/>
      <c r="O1545" s="31"/>
      <c r="P1545" s="31"/>
      <c r="R1545" s="31"/>
      <c r="S1545" s="73"/>
      <c r="T1545" s="73"/>
      <c r="U1545" s="73"/>
      <c r="V1545" s="73"/>
      <c r="W1545" s="73"/>
      <c r="X1545" s="73"/>
      <c r="Y1545" s="73"/>
      <c r="Z1545" s="73"/>
      <c r="AA1545" s="73"/>
      <c r="AB1545" s="73"/>
      <c r="AC1545" s="73"/>
      <c r="AD1545" s="73"/>
      <c r="AE1545" s="73"/>
      <c r="AF1545" s="73"/>
      <c r="AG1545" s="73"/>
      <c r="AH1545" s="73"/>
      <c r="AI1545" s="73"/>
      <c r="AJ1545" s="73"/>
      <c r="AK1545" s="73"/>
      <c r="AL1545" s="73"/>
      <c r="AM1545" s="73"/>
      <c r="AN1545" s="73"/>
      <c r="AO1545" s="73"/>
      <c r="AP1545" s="73"/>
      <c r="AQ1545" s="73"/>
      <c r="AR1545" s="73"/>
      <c r="AS1545" s="73"/>
      <c r="AT1545" s="73"/>
      <c r="AU1545" s="73"/>
      <c r="AV1545" s="73"/>
      <c r="AW1545" s="73"/>
      <c r="AX1545" s="73"/>
      <c r="AY1545" s="73"/>
      <c r="AZ1545" s="73"/>
      <c r="BA1545" s="73"/>
      <c r="BB1545" s="73"/>
      <c r="BC1545" s="73"/>
      <c r="BD1545" s="73"/>
      <c r="BE1545" s="73"/>
      <c r="BF1545" s="73"/>
      <c r="BG1545" s="73"/>
      <c r="BH1545" s="73"/>
      <c r="BI1545" s="73"/>
      <c r="BJ1545" s="73"/>
      <c r="BK1545" s="73"/>
      <c r="BL1545" s="73"/>
      <c r="BM1545" s="73"/>
      <c r="BN1545" s="73"/>
      <c r="BO1545" s="73"/>
      <c r="BP1545" s="73"/>
      <c r="BQ1545" s="73"/>
      <c r="BR1545" s="73"/>
      <c r="BS1545" s="73"/>
      <c r="BT1545" s="73"/>
      <c r="BU1545" s="73"/>
      <c r="BV1545" s="73"/>
      <c r="BW1545" s="73"/>
      <c r="BX1545" s="73"/>
      <c r="BY1545" s="73"/>
      <c r="BZ1545" s="73"/>
      <c r="CA1545" s="73"/>
      <c r="CB1545" s="73"/>
      <c r="CC1545" s="73"/>
      <c r="CD1545" s="73"/>
      <c r="CE1545" s="73"/>
      <c r="CF1545" s="73"/>
      <c r="CG1545" s="73"/>
      <c r="CH1545" s="73"/>
      <c r="CI1545" s="73"/>
      <c r="CJ1545" s="73"/>
      <c r="CK1545" s="73"/>
      <c r="CL1545" s="73"/>
      <c r="CN1545" s="31"/>
      <c r="CO1545" s="73"/>
      <c r="CP1545" s="73"/>
      <c r="CQ1545" s="73"/>
      <c r="CR1545" s="73"/>
      <c r="CS1545" s="73"/>
      <c r="CT1545" s="73"/>
      <c r="CU1545" s="73"/>
      <c r="CV1545" s="73"/>
      <c r="CW1545" s="73"/>
      <c r="CX1545" s="73"/>
      <c r="CY1545" s="73"/>
      <c r="CZ1545" s="73"/>
      <c r="DA1545" s="73"/>
      <c r="DB1545" s="73"/>
      <c r="DC1545" s="73"/>
      <c r="DD1545" s="73"/>
      <c r="DE1545" s="73"/>
      <c r="DF1545" s="73"/>
      <c r="DG1545" s="73"/>
      <c r="DH1545" s="73"/>
      <c r="DI1545" s="73"/>
      <c r="DJ1545" s="73"/>
      <c r="DK1545" s="73"/>
      <c r="DL1545" s="73"/>
    </row>
    <row r="1546" spans="1:116" x14ac:dyDescent="0.4">
      <c r="D1546" t="s">
        <v>771</v>
      </c>
      <c r="E1546" t="str">
        <f t="shared" si="1979"/>
        <v>1546 LAMORTR-S</v>
      </c>
      <c r="F1546" s="292"/>
      <c r="G1546" s="159" t="s">
        <v>305</v>
      </c>
      <c r="H1546" s="59">
        <v>0.5</v>
      </c>
      <c r="I1546" s="31"/>
      <c r="J1546" s="31"/>
      <c r="K1546" s="31"/>
      <c r="L1546" s="31"/>
      <c r="M1546" s="31"/>
      <c r="N1546" s="31"/>
      <c r="O1546" s="31"/>
      <c r="P1546" s="31"/>
      <c r="R1546" s="31"/>
      <c r="S1546" s="73"/>
      <c r="T1546" s="73"/>
      <c r="U1546" s="73"/>
      <c r="V1546" s="73"/>
      <c r="W1546" s="73"/>
      <c r="X1546" s="73"/>
      <c r="Y1546" s="73"/>
      <c r="Z1546" s="73"/>
      <c r="AA1546" s="73"/>
      <c r="AB1546" s="73"/>
      <c r="AC1546" s="73"/>
      <c r="AD1546" s="73"/>
      <c r="AE1546" s="73"/>
      <c r="AF1546" s="73"/>
      <c r="AG1546" s="73"/>
      <c r="AH1546" s="73"/>
      <c r="AI1546" s="73"/>
      <c r="AJ1546" s="73"/>
      <c r="AK1546" s="73"/>
      <c r="AL1546" s="73"/>
      <c r="AM1546" s="73"/>
      <c r="AN1546" s="73"/>
      <c r="AO1546" s="73"/>
      <c r="AP1546" s="73"/>
      <c r="AQ1546" s="73"/>
      <c r="AR1546" s="73"/>
      <c r="AS1546" s="73"/>
      <c r="AT1546" s="73"/>
      <c r="AU1546" s="73"/>
      <c r="AV1546" s="73"/>
      <c r="AW1546" s="73"/>
      <c r="AX1546" s="73"/>
      <c r="AY1546" s="73"/>
      <c r="AZ1546" s="73"/>
      <c r="BA1546" s="73"/>
      <c r="BB1546" s="73"/>
      <c r="BC1546" s="73"/>
      <c r="BD1546" s="73"/>
      <c r="BE1546" s="73"/>
      <c r="BF1546" s="73"/>
      <c r="BG1546" s="73"/>
      <c r="BH1546" s="73"/>
      <c r="BI1546" s="73"/>
      <c r="BJ1546" s="73"/>
      <c r="BK1546" s="73"/>
      <c r="BL1546" s="73"/>
      <c r="BM1546" s="73"/>
      <c r="BN1546" s="73"/>
      <c r="BO1546" s="73"/>
      <c r="BP1546" s="73"/>
      <c r="BQ1546" s="73"/>
      <c r="BR1546" s="73"/>
      <c r="BS1546" s="73"/>
      <c r="BT1546" s="73"/>
      <c r="BU1546" s="73"/>
      <c r="BV1546" s="73"/>
      <c r="BW1546" s="73"/>
      <c r="BX1546" s="73"/>
      <c r="BY1546" s="73"/>
      <c r="BZ1546" s="73"/>
      <c r="CA1546" s="73"/>
      <c r="CB1546" s="73"/>
      <c r="CC1546" s="73"/>
      <c r="CD1546" s="73"/>
      <c r="CE1546" s="73"/>
      <c r="CF1546" s="73"/>
      <c r="CG1546" s="73"/>
      <c r="CH1546" s="73"/>
      <c r="CI1546" s="73"/>
      <c r="CJ1546" s="73"/>
      <c r="CK1546" s="73"/>
      <c r="CL1546" s="73"/>
      <c r="CN1546" s="31"/>
      <c r="CO1546" s="73"/>
      <c r="CP1546" s="73"/>
      <c r="CQ1546" s="73"/>
      <c r="CR1546" s="73"/>
      <c r="CS1546" s="73"/>
      <c r="CT1546" s="73"/>
      <c r="CU1546" s="73"/>
      <c r="CV1546" s="73"/>
      <c r="CW1546" s="73"/>
      <c r="CX1546" s="73"/>
      <c r="CY1546" s="73"/>
      <c r="CZ1546" s="73"/>
      <c r="DA1546" s="73"/>
      <c r="DB1546" s="73"/>
      <c r="DC1546" s="73"/>
      <c r="DD1546" s="73"/>
      <c r="DE1546" s="73"/>
      <c r="DF1546" s="73"/>
      <c r="DG1546" s="73"/>
      <c r="DH1546" s="73"/>
      <c r="DI1546" s="73"/>
      <c r="DJ1546" s="73"/>
      <c r="DK1546" s="73"/>
      <c r="DL1546" s="73"/>
    </row>
    <row r="1547" spans="1:116" x14ac:dyDescent="0.4">
      <c r="D1547" t="s">
        <v>771</v>
      </c>
      <c r="E1547" t="str">
        <f t="shared" si="1979"/>
        <v>1547 LAMORTR-S</v>
      </c>
      <c r="F1547" s="292"/>
      <c r="G1547" s="160" t="s">
        <v>289</v>
      </c>
      <c r="H1547" s="91">
        <v>0</v>
      </c>
      <c r="I1547" s="31"/>
      <c r="J1547" s="31"/>
      <c r="K1547" s="31"/>
      <c r="L1547" s="31"/>
      <c r="M1547" s="31"/>
      <c r="N1547" s="31"/>
      <c r="O1547" s="31"/>
      <c r="P1547" s="31"/>
      <c r="R1547" s="31"/>
      <c r="S1547" s="73"/>
      <c r="T1547" s="73"/>
      <c r="U1547" s="73"/>
      <c r="V1547" s="73"/>
      <c r="W1547" s="73"/>
      <c r="X1547" s="73"/>
      <c r="Y1547" s="73"/>
      <c r="Z1547" s="73"/>
      <c r="AA1547" s="73"/>
      <c r="AB1547" s="73"/>
      <c r="AC1547" s="73"/>
      <c r="AD1547" s="73"/>
      <c r="AE1547" s="73"/>
      <c r="AF1547" s="73"/>
      <c r="AG1547" s="73"/>
      <c r="AH1547" s="73"/>
      <c r="AI1547" s="73"/>
      <c r="AJ1547" s="73"/>
      <c r="AK1547" s="73"/>
      <c r="AL1547" s="73"/>
      <c r="AM1547" s="73"/>
      <c r="AN1547" s="73"/>
      <c r="AO1547" s="73"/>
      <c r="AP1547" s="73"/>
      <c r="AQ1547" s="73"/>
      <c r="AR1547" s="73"/>
      <c r="AS1547" s="73"/>
      <c r="AT1547" s="73"/>
      <c r="AU1547" s="73"/>
      <c r="AV1547" s="73"/>
      <c r="AW1547" s="73"/>
      <c r="AX1547" s="73"/>
      <c r="AY1547" s="73"/>
      <c r="AZ1547" s="73"/>
      <c r="BA1547" s="73"/>
      <c r="BB1547" s="73"/>
      <c r="BC1547" s="73"/>
      <c r="BD1547" s="73"/>
      <c r="BE1547" s="73"/>
      <c r="BF1547" s="73"/>
      <c r="BG1547" s="73"/>
      <c r="BH1547" s="73"/>
      <c r="BI1547" s="73"/>
      <c r="BJ1547" s="73"/>
      <c r="BK1547" s="73"/>
      <c r="BL1547" s="73"/>
      <c r="BM1547" s="73"/>
      <c r="BN1547" s="73"/>
      <c r="BO1547" s="73"/>
      <c r="BP1547" s="73"/>
      <c r="BQ1547" s="73"/>
      <c r="BR1547" s="73"/>
      <c r="BS1547" s="73"/>
      <c r="BT1547" s="73"/>
      <c r="BU1547" s="73"/>
      <c r="BV1547" s="73"/>
      <c r="BW1547" s="73"/>
      <c r="BX1547" s="73"/>
      <c r="BY1547" s="73"/>
      <c r="BZ1547" s="73"/>
      <c r="CA1547" s="73"/>
      <c r="CB1547" s="73"/>
      <c r="CC1547" s="73"/>
      <c r="CD1547" s="73"/>
      <c r="CE1547" s="73"/>
      <c r="CF1547" s="73"/>
      <c r="CG1547" s="73"/>
      <c r="CH1547" s="73"/>
      <c r="CI1547" s="73"/>
      <c r="CJ1547" s="73"/>
      <c r="CK1547" s="73"/>
      <c r="CL1547" s="73"/>
      <c r="CN1547" s="31"/>
      <c r="CO1547" s="73"/>
      <c r="CP1547" s="73"/>
      <c r="CQ1547" s="73"/>
      <c r="CR1547" s="73"/>
      <c r="CS1547" s="73"/>
      <c r="CT1547" s="73"/>
      <c r="CU1547" s="73"/>
      <c r="CV1547" s="73"/>
      <c r="CW1547" s="73"/>
      <c r="CX1547" s="73"/>
      <c r="CY1547" s="73"/>
      <c r="CZ1547" s="73"/>
      <c r="DA1547" s="73"/>
      <c r="DB1547" s="73"/>
      <c r="DC1547" s="73"/>
      <c r="DD1547" s="73"/>
      <c r="DE1547" s="73"/>
      <c r="DF1547" s="73"/>
      <c r="DG1547" s="73"/>
      <c r="DH1547" s="73"/>
      <c r="DI1547" s="73"/>
      <c r="DJ1547" s="73"/>
      <c r="DK1547" s="73"/>
      <c r="DL1547" s="73"/>
    </row>
    <row r="1548" spans="1:116" x14ac:dyDescent="0.4">
      <c r="D1548" t="s">
        <v>771</v>
      </c>
      <c r="E1548" t="str">
        <f t="shared" si="1979"/>
        <v>1548 LAMORTR-S</v>
      </c>
      <c r="G1548" s="127"/>
      <c r="H1548" s="31"/>
      <c r="I1548" s="31"/>
      <c r="J1548" s="31"/>
      <c r="K1548" s="31"/>
      <c r="L1548" s="31"/>
      <c r="M1548" s="31"/>
      <c r="N1548" s="31"/>
      <c r="O1548" s="31"/>
      <c r="P1548" s="31"/>
      <c r="R1548" s="31"/>
      <c r="S1548" s="73"/>
      <c r="T1548" s="73"/>
      <c r="U1548" s="73"/>
      <c r="V1548" s="73"/>
      <c r="W1548" s="73"/>
      <c r="X1548" s="73"/>
      <c r="Y1548" s="73"/>
      <c r="Z1548" s="73"/>
      <c r="AA1548" s="73"/>
      <c r="AB1548" s="73"/>
      <c r="AC1548" s="73"/>
      <c r="AD1548" s="73"/>
      <c r="AE1548" s="73"/>
      <c r="AF1548" s="73"/>
      <c r="AG1548" s="73"/>
      <c r="AH1548" s="73"/>
      <c r="AI1548" s="73"/>
      <c r="AJ1548" s="73"/>
      <c r="AK1548" s="73"/>
      <c r="AL1548" s="73"/>
      <c r="AM1548" s="73"/>
      <c r="AN1548" s="73"/>
      <c r="AO1548" s="73"/>
      <c r="AP1548" s="73"/>
      <c r="AQ1548" s="73"/>
      <c r="AR1548" s="73"/>
      <c r="AS1548" s="73"/>
      <c r="AT1548" s="73"/>
      <c r="AU1548" s="73"/>
      <c r="AV1548" s="73"/>
      <c r="AW1548" s="73"/>
      <c r="AX1548" s="73"/>
      <c r="AY1548" s="73"/>
      <c r="AZ1548" s="73"/>
      <c r="BA1548" s="73"/>
      <c r="BB1548" s="73"/>
      <c r="BC1548" s="73"/>
      <c r="BD1548" s="73"/>
      <c r="BE1548" s="73"/>
      <c r="BF1548" s="73"/>
      <c r="BG1548" s="73"/>
      <c r="BH1548" s="73"/>
      <c r="BI1548" s="73"/>
      <c r="BJ1548" s="73"/>
      <c r="BK1548" s="73"/>
      <c r="BL1548" s="73"/>
      <c r="BM1548" s="73"/>
      <c r="BN1548" s="73"/>
      <c r="BO1548" s="73"/>
      <c r="BP1548" s="73"/>
      <c r="BQ1548" s="73"/>
      <c r="BR1548" s="73"/>
      <c r="BS1548" s="73"/>
      <c r="BT1548" s="73"/>
      <c r="BU1548" s="73"/>
      <c r="BV1548" s="73"/>
      <c r="BW1548" s="73"/>
      <c r="BX1548" s="73"/>
      <c r="BY1548" s="73"/>
      <c r="BZ1548" s="73"/>
      <c r="CA1548" s="73"/>
      <c r="CB1548" s="73"/>
      <c r="CC1548" s="73"/>
      <c r="CD1548" s="73"/>
      <c r="CE1548" s="73"/>
      <c r="CF1548" s="73"/>
      <c r="CG1548" s="73"/>
      <c r="CH1548" s="73"/>
      <c r="CI1548" s="73"/>
      <c r="CJ1548" s="73"/>
      <c r="CK1548" s="73"/>
      <c r="CL1548" s="73"/>
      <c r="CN1548" s="31"/>
      <c r="CO1548" s="73"/>
      <c r="CP1548" s="73"/>
      <c r="CQ1548" s="73"/>
      <c r="CR1548" s="73"/>
      <c r="CS1548" s="73"/>
      <c r="CT1548" s="73"/>
      <c r="CU1548" s="73"/>
      <c r="CV1548" s="73"/>
      <c r="CW1548" s="73"/>
      <c r="CX1548" s="73"/>
      <c r="CY1548" s="73"/>
      <c r="CZ1548" s="73"/>
      <c r="DA1548" s="73"/>
      <c r="DB1548" s="73"/>
      <c r="DC1548" s="73"/>
      <c r="DD1548" s="73"/>
      <c r="DE1548" s="73"/>
      <c r="DF1548" s="73"/>
      <c r="DG1548" s="73"/>
      <c r="DH1548" s="73"/>
      <c r="DI1548" s="73"/>
      <c r="DJ1548" s="73"/>
      <c r="DK1548" s="73"/>
      <c r="DL1548" s="73"/>
    </row>
    <row r="1549" spans="1:116" ht="16.5" customHeight="1" x14ac:dyDescent="0.4">
      <c r="D1549" t="s">
        <v>771</v>
      </c>
      <c r="E1549" t="str">
        <f t="shared" si="1979"/>
        <v>1549 LAMORTR-S</v>
      </c>
      <c r="G1549" s="95" t="s">
        <v>290</v>
      </c>
      <c r="R1549" s="92"/>
      <c r="S1549" s="154"/>
      <c r="T1549" s="154"/>
      <c r="U1549" s="154"/>
      <c r="V1549" s="154"/>
      <c r="W1549" s="154"/>
      <c r="X1549" s="154"/>
      <c r="Y1549" s="154"/>
      <c r="Z1549" s="154"/>
      <c r="AA1549" s="154"/>
      <c r="AB1549" s="154"/>
      <c r="AC1549" s="154"/>
      <c r="AD1549" s="154"/>
      <c r="AE1549" s="154"/>
      <c r="AF1549" s="154"/>
      <c r="AG1549" s="154"/>
      <c r="AH1549" s="154"/>
      <c r="AI1549" s="154"/>
      <c r="AJ1549" s="154"/>
      <c r="AK1549" s="154"/>
      <c r="AL1549" s="154"/>
      <c r="AM1549" s="154"/>
      <c r="AN1549" s="154"/>
      <c r="AO1549" s="154"/>
      <c r="AP1549" s="154"/>
      <c r="AQ1549" s="154"/>
      <c r="AR1549" s="154"/>
      <c r="AS1549" s="154"/>
      <c r="AT1549" s="154"/>
      <c r="AU1549" s="154"/>
      <c r="AV1549" s="154"/>
      <c r="AW1549" s="154"/>
      <c r="AX1549" s="154"/>
      <c r="AY1549" s="154"/>
      <c r="AZ1549" s="154"/>
      <c r="BA1549" s="154"/>
      <c r="BB1549" s="154"/>
      <c r="BC1549" s="154"/>
      <c r="BD1549" s="154"/>
      <c r="BE1549" s="154"/>
      <c r="BF1549" s="154"/>
      <c r="BG1549" s="154"/>
      <c r="BH1549" s="154"/>
      <c r="BI1549" s="154"/>
      <c r="BJ1549" s="154"/>
      <c r="BK1549" s="154"/>
      <c r="BL1549" s="154"/>
      <c r="BM1549" s="154"/>
      <c r="BN1549" s="154"/>
      <c r="BO1549" s="154"/>
      <c r="BP1549" s="154"/>
      <c r="BQ1549" s="154"/>
      <c r="BR1549" s="154"/>
      <c r="BS1549" s="154"/>
      <c r="BT1549" s="154"/>
      <c r="BU1549" s="154"/>
      <c r="BV1549" s="154"/>
      <c r="BW1549" s="154"/>
      <c r="BX1549" s="154"/>
      <c r="BY1549" s="154"/>
      <c r="BZ1549" s="154"/>
      <c r="CA1549" s="154"/>
      <c r="CB1549" s="154"/>
      <c r="CC1549" s="154"/>
      <c r="CD1549" s="154"/>
      <c r="CE1549" s="154"/>
      <c r="CF1549" s="154"/>
      <c r="CG1549" s="154"/>
      <c r="CH1549" s="154"/>
      <c r="CI1549" s="154"/>
      <c r="CJ1549" s="154"/>
      <c r="CK1549" s="154"/>
      <c r="CL1549" s="154"/>
      <c r="CO1549" s="154"/>
      <c r="CP1549" s="154"/>
      <c r="CQ1549" s="154"/>
      <c r="CR1549" s="154"/>
      <c r="CS1549" s="154"/>
      <c r="CT1549" s="154"/>
      <c r="CU1549" s="154"/>
      <c r="CV1549" s="154"/>
      <c r="CW1549" s="154"/>
      <c r="CX1549" s="154"/>
      <c r="CY1549" s="154"/>
      <c r="CZ1549" s="154"/>
      <c r="DA1549" s="154"/>
      <c r="DB1549" s="154"/>
      <c r="DC1549" s="154"/>
      <c r="DD1549" s="154"/>
      <c r="DE1549" s="154"/>
      <c r="DF1549" s="154"/>
      <c r="DG1549" s="154"/>
      <c r="DH1549" s="154"/>
      <c r="DI1549" s="154"/>
      <c r="DJ1549" s="154"/>
      <c r="DK1549" s="154"/>
      <c r="DL1549" s="154"/>
    </row>
    <row r="1550" spans="1:116" ht="16.5" customHeight="1" x14ac:dyDescent="0.4">
      <c r="D1550" t="s">
        <v>771</v>
      </c>
      <c r="E1550" t="str">
        <f t="shared" si="1979"/>
        <v>1550 LAMORTR-S</v>
      </c>
      <c r="G1550" s="158" t="s">
        <v>289</v>
      </c>
      <c r="K1550" s="24">
        <v>0</v>
      </c>
      <c r="L1550" s="24">
        <f ca="1">SUMIF($4:$4,L$2,1550:1550)</f>
        <v>-4.4218005287112391E+106</v>
      </c>
      <c r="M1550" s="24">
        <f ca="1">SUMIF($4:$4,M$2,1550:1550)</f>
        <v>-7.5847739175858102E+156</v>
      </c>
      <c r="N1550" s="24">
        <f ca="1">SUMIF($4:$4,N$2,1550:1550)</f>
        <v>-1.3223025476173367E+205</v>
      </c>
      <c r="O1550" s="24">
        <f ca="1">SUMIF($4:$4,O$2,1550:1550)</f>
        <v>3.9753885269786884E+251</v>
      </c>
      <c r="P1550" s="24">
        <f ca="1">SUMIF($4:$4,P$2,1550:1550)</f>
        <v>4.401039721639118E+298</v>
      </c>
      <c r="R1550"/>
      <c r="S1550" s="80">
        <f>H1547</f>
        <v>0</v>
      </c>
      <c r="T1550" s="62">
        <f t="shared" ref="T1550:AY1552" ca="1" si="1980">S1554</f>
        <v>7363.33956882659</v>
      </c>
      <c r="U1550" s="62">
        <f t="shared" ca="1" si="1980"/>
        <v>248304208.20646074</v>
      </c>
      <c r="V1550" s="62">
        <f t="shared" ca="1" si="1980"/>
        <v>121251475094167.64</v>
      </c>
      <c r="W1550" s="62">
        <f t="shared" ca="1" si="1980"/>
        <v>2.5400903804400206E+19</v>
      </c>
      <c r="X1550" s="62">
        <f t="shared" ca="1" si="1980"/>
        <v>3.4467980274013044E+24</v>
      </c>
      <c r="Y1550" s="62">
        <f t="shared" ca="1" si="1980"/>
        <v>3.4801179420119111E+29</v>
      </c>
      <c r="Z1550" s="62">
        <f t="shared" ca="1" si="1980"/>
        <v>2.8067034282921668E+34</v>
      </c>
      <c r="AA1550" s="62">
        <f t="shared" ca="1" si="1980"/>
        <v>1.888241270489943E+39</v>
      </c>
      <c r="AB1550" s="62">
        <f t="shared" ca="1" si="1980"/>
        <v>1.0912037964192427E+44</v>
      </c>
      <c r="AC1550" s="62">
        <f t="shared" ca="1" si="1980"/>
        <v>5.5325240200481E+48</v>
      </c>
      <c r="AD1550" s="62">
        <f t="shared" ca="1" si="1980"/>
        <v>2.5005912488106294E+53</v>
      </c>
      <c r="AE1550" s="62">
        <f t="shared" ca="1" si="1980"/>
        <v>1.0201876095696191E+58</v>
      </c>
      <c r="AF1550" s="62">
        <f t="shared" ca="1" si="1980"/>
        <v>3.7947150907527005E+62</v>
      </c>
      <c r="AG1550" s="62">
        <f t="shared" ca="1" si="1980"/>
        <v>1.2974725877347949E+67</v>
      </c>
      <c r="AH1550" s="62">
        <f t="shared" ca="1" si="1980"/>
        <v>4.1058430067898048E+71</v>
      </c>
      <c r="AI1550" s="62">
        <f t="shared" ca="1" si="1980"/>
        <v>1.2094802792923131E+76</v>
      </c>
      <c r="AJ1550" s="62">
        <f t="shared" ca="1" si="1980"/>
        <v>3.3329873878960163E+80</v>
      </c>
      <c r="AK1550" s="62">
        <f t="shared" ca="1" si="1980"/>
        <v>8.6290633072118694E+84</v>
      </c>
      <c r="AL1550" s="62">
        <f t="shared" ca="1" si="1980"/>
        <v>2.1067351871918842E+89</v>
      </c>
      <c r="AM1550" s="62">
        <f t="shared" ca="1" si="1980"/>
        <v>4.8663089914949307E+93</v>
      </c>
      <c r="AN1550" s="62">
        <f t="shared" ca="1" si="1980"/>
        <v>1.06659161292376E+98</v>
      </c>
      <c r="AO1550" s="62">
        <f t="shared" ca="1" si="1980"/>
        <v>2.2239977947870197E+102</v>
      </c>
      <c r="AP1550" s="62">
        <f t="shared" ca="1" si="1980"/>
        <v>4.4220247814652341E+106</v>
      </c>
      <c r="AQ1550" s="62">
        <f t="shared" ca="1" si="1980"/>
        <v>8.4017917912186201E+110</v>
      </c>
      <c r="AR1550" s="62">
        <f t="shared" ca="1" si="1980"/>
        <v>1.5283174332918525E+115</v>
      </c>
      <c r="AS1550" s="62">
        <f t="shared" ca="1" si="1980"/>
        <v>2.6662307224007011E+119</v>
      </c>
      <c r="AT1550" s="62">
        <f t="shared" ca="1" si="1980"/>
        <v>4.4679633803702298E+123</v>
      </c>
      <c r="AU1550" s="62">
        <f t="shared" ca="1" si="1980"/>
        <v>7.2023703059370163E+127</v>
      </c>
      <c r="AV1550" s="62">
        <f t="shared" ca="1" si="1980"/>
        <v>1.118326742602146E+132</v>
      </c>
      <c r="AW1550" s="62">
        <f t="shared" ca="1" si="1980"/>
        <v>1.6746157226759727E+136</v>
      </c>
      <c r="AX1550" s="62">
        <f t="shared" ca="1" si="1980"/>
        <v>2.4210128646095039E+140</v>
      </c>
      <c r="AY1550" s="62">
        <f t="shared" ca="1" si="1980"/>
        <v>3.382647568911839E+144</v>
      </c>
      <c r="AZ1550" s="62">
        <f t="shared" ref="AZ1550:CE1552" ca="1" si="1981">AY1554</f>
        <v>4.5719247762095581E+148</v>
      </c>
      <c r="BA1550" s="62">
        <f t="shared" ca="1" si="1981"/>
        <v>5.982653409293186E+152</v>
      </c>
      <c r="BB1550" s="62">
        <f t="shared" ca="1" si="1981"/>
        <v>7.5853771669411527E+156</v>
      </c>
      <c r="BC1550" s="62">
        <f t="shared" ca="1" si="1981"/>
        <v>9.3250784342823865E+160</v>
      </c>
      <c r="BD1550" s="62">
        <f t="shared" ca="1" si="1981"/>
        <v>1.1122202190976642E+165</v>
      </c>
      <c r="BE1550" s="62">
        <f t="shared" ca="1" si="1981"/>
        <v>1.2877462070535073E+169</v>
      </c>
      <c r="BF1550" s="62">
        <f t="shared" ca="1" si="1981"/>
        <v>1.4480222933097865E+173</v>
      </c>
      <c r="BG1550" s="62">
        <f t="shared" ca="1" si="1981"/>
        <v>1.581954126856572E+177</v>
      </c>
      <c r="BH1550" s="62">
        <f t="shared" ca="1" si="1981"/>
        <v>1.6796351155999634E+181</v>
      </c>
      <c r="BI1550" s="62">
        <f t="shared" ca="1" si="1981"/>
        <v>1.733495685687002E+185</v>
      </c>
      <c r="BJ1550" s="62">
        <f t="shared" ca="1" si="1981"/>
        <v>1.7392022160399823E+189</v>
      </c>
      <c r="BK1550" s="62">
        <f t="shared" ca="1" si="1981"/>
        <v>1.6961635592464503E+193</v>
      </c>
      <c r="BL1550" s="62">
        <f t="shared" ca="1" si="1981"/>
        <v>1.6075697465375594E+197</v>
      </c>
      <c r="BM1550" s="62">
        <f t="shared" ca="1" si="1981"/>
        <v>1.4799673351546714E+201</v>
      </c>
      <c r="BN1550" s="62">
        <f t="shared" ca="1" si="1981"/>
        <v>1.3224517771189902E+205</v>
      </c>
      <c r="BO1550" s="62">
        <f t="shared" ca="1" si="1981"/>
        <v>1.1456139151948715E+209</v>
      </c>
      <c r="BP1550" s="62">
        <f t="shared" ca="1" si="1981"/>
        <v>9.6040539695803371E+212</v>
      </c>
      <c r="BQ1550" s="62">
        <f t="shared" ca="1" si="1981"/>
        <v>7.7708382325868707E+216</v>
      </c>
      <c r="BR1550" s="62">
        <f t="shared" ca="1" si="1981"/>
        <v>6.0436721902332764E+220</v>
      </c>
      <c r="BS1550" s="62">
        <f t="shared" ca="1" si="1981"/>
        <v>4.4887844353734805E+224</v>
      </c>
      <c r="BT1550" s="62">
        <f t="shared" ca="1" si="1981"/>
        <v>3.1490518054613089E+228</v>
      </c>
      <c r="BU1550" s="62">
        <f t="shared" ca="1" si="1981"/>
        <v>2.0445118294599141E+232</v>
      </c>
      <c r="BV1550" s="62">
        <f t="shared" ca="1" si="1981"/>
        <v>1.1751753806241867E+236</v>
      </c>
      <c r="BW1550" s="62">
        <f t="shared" ca="1" si="1981"/>
        <v>5.2532807984875931E+239</v>
      </c>
      <c r="BX1550" s="62">
        <f t="shared" ca="1" si="1981"/>
        <v>6.8478521264020444E+242</v>
      </c>
      <c r="BY1550" s="62">
        <f t="shared" ca="1" si="1981"/>
        <v>-2.2778318017945058E+247</v>
      </c>
      <c r="BZ1550" s="62">
        <f t="shared" ca="1" si="1981"/>
        <v>-3.9756182085808929E+251</v>
      </c>
      <c r="CA1550" s="62">
        <f t="shared" ca="1" si="1981"/>
        <v>-4.7339007341679848E+255</v>
      </c>
      <c r="CB1550" s="62">
        <f t="shared" ca="1" si="1981"/>
        <v>-4.8402831590188831E+259</v>
      </c>
      <c r="CC1550" s="62">
        <f t="shared" ca="1" si="1981"/>
        <v>-4.5327342706143355E+263</v>
      </c>
      <c r="CD1550" s="62">
        <f t="shared" ca="1" si="1981"/>
        <v>-3.9960764661926913E+267</v>
      </c>
      <c r="CE1550" s="62">
        <f t="shared" ca="1" si="1981"/>
        <v>-3.3646497898615689E+271</v>
      </c>
      <c r="CF1550" s="62">
        <f t="shared" ref="CF1550:CL1552" ca="1" si="1982">CE1554</f>
        <v>-2.7288676909610811E+275</v>
      </c>
      <c r="CG1550" s="62">
        <f t="shared" ca="1" si="1982"/>
        <v>-2.1436548493956976E+279</v>
      </c>
      <c r="CH1550" s="62">
        <f t="shared" ca="1" si="1982"/>
        <v>-1.6372120671732336E+283</v>
      </c>
      <c r="CI1550" s="62">
        <f t="shared" ca="1" si="1982"/>
        <v>-1.2190589370832184E+287</v>
      </c>
      <c r="CJ1550" s="62">
        <f t="shared" ca="1" si="1982"/>
        <v>-8.8676955485623852E+290</v>
      </c>
      <c r="CK1550" s="62">
        <f t="shared" ca="1" si="1982"/>
        <v>-6.3118770763824767E+294</v>
      </c>
      <c r="CL1550" s="62">
        <f t="shared" ca="1" si="1982"/>
        <v>-4.4016761662769311E+298</v>
      </c>
      <c r="CO1550" s="62">
        <f t="shared" ref="CO1550:DL1552" si="1983">CN1554</f>
        <v>0</v>
      </c>
      <c r="CP1550" s="62">
        <f t="shared" ca="1" si="1983"/>
        <v>7296.6729021599231</v>
      </c>
      <c r="CQ1550" s="62">
        <f t="shared" ca="1" si="1983"/>
        <v>5539.5036194651893</v>
      </c>
      <c r="CR1550" s="62">
        <f t="shared" ca="1" si="1983"/>
        <v>2265.9060089701193</v>
      </c>
      <c r="CS1550" s="62">
        <f t="shared" ca="1" si="1983"/>
        <v>-1691.8498681984088</v>
      </c>
      <c r="CT1550" s="62">
        <f t="shared" ca="1" si="1983"/>
        <v>-5298.8257009155295</v>
      </c>
      <c r="CU1550" s="62">
        <f t="shared" ca="1" si="1983"/>
        <v>-5647.8672219911414</v>
      </c>
      <c r="CV1550" s="62">
        <f t="shared" ca="1" si="1983"/>
        <v>-3031.831606782469</v>
      </c>
      <c r="CW1550" s="62">
        <f t="shared" ca="1" si="1983"/>
        <v>1057.8382685283368</v>
      </c>
      <c r="CX1550" s="62">
        <f t="shared" ca="1" si="1983"/>
        <v>4518.8336258330546</v>
      </c>
      <c r="CY1550" s="62">
        <f t="shared" ca="1" si="1983"/>
        <v>5456.6445006836366</v>
      </c>
      <c r="CZ1550" s="62">
        <f t="shared" ca="1" si="1983"/>
        <v>2908.2307016171062</v>
      </c>
      <c r="DA1550" s="62">
        <f t="shared" ca="1" si="1983"/>
        <v>-667.2014039387841</v>
      </c>
      <c r="DB1550" s="62">
        <f t="shared" ca="1" si="1983"/>
        <v>-3873.4729274203928</v>
      </c>
      <c r="DC1550" s="62">
        <f t="shared" ca="1" si="1983"/>
        <v>-4929.0761218510852</v>
      </c>
      <c r="DD1550" s="62">
        <f t="shared" ca="1" si="1983"/>
        <v>-3308.1337699293999</v>
      </c>
      <c r="DE1550" s="62">
        <f t="shared" ca="1" si="1983"/>
        <v>5.7529517334041884</v>
      </c>
      <c r="DF1550" s="62">
        <f t="shared" ca="1" si="1983"/>
        <v>3223.6035428124537</v>
      </c>
      <c r="DG1550" s="62">
        <f t="shared" ca="1" si="1983"/>
        <v>4635.370593354528</v>
      </c>
      <c r="DH1550" s="62">
        <f t="shared" ca="1" si="1983"/>
        <v>3540.0308927849824</v>
      </c>
      <c r="DI1550" s="62">
        <f t="shared" ca="1" si="1983"/>
        <v>596.94310280055697</v>
      </c>
      <c r="DJ1550" s="62">
        <f t="shared" ca="1" si="1983"/>
        <v>-2576.8707932174589</v>
      </c>
      <c r="DK1550" s="62">
        <f t="shared" ca="1" si="1983"/>
        <v>-4288.1602588793867</v>
      </c>
      <c r="DL1550" s="62">
        <f t="shared" ca="1" si="1983"/>
        <v>-3670.1979282981124</v>
      </c>
    </row>
    <row r="1551" spans="1:116" ht="16.5" customHeight="1" x14ac:dyDescent="0.4">
      <c r="A1551" s="12"/>
      <c r="B1551" t="str">
        <f>E1551</f>
        <v>1551 LAMORTR-S</v>
      </c>
      <c r="C1551" s="12"/>
      <c r="D1551" t="s">
        <v>771</v>
      </c>
      <c r="E1551" t="str">
        <f t="shared" si="1979"/>
        <v>1551 LAMORTR-S</v>
      </c>
      <c r="F1551" s="12"/>
      <c r="G1551" s="158" t="str">
        <f>"New loans originated - "&amp;SUBSTITUTE(G1540,":","")</f>
        <v>New loans originated - Revenue driven amortizing loan - no defaults</v>
      </c>
      <c r="K1551" s="24">
        <f ca="1">SUMIF($3:$3,K$2,1551:1551)</f>
        <v>96000</v>
      </c>
      <c r="L1551" s="24">
        <f ca="1">SUMIF($3:$3,L$2,1551:1551)</f>
        <v>96000</v>
      </c>
      <c r="M1551" s="24">
        <f ca="1">SUMIF($3:$3,M$2,1551:1551)</f>
        <v>96000</v>
      </c>
      <c r="N1551" s="24">
        <f ca="1">SUMIF($3:$3,N$2,1551:1551)</f>
        <v>96000</v>
      </c>
      <c r="O1551" s="24">
        <f ca="1">SUMIF($3:$3,O$2,1551:1551)</f>
        <v>96000</v>
      </c>
      <c r="P1551" s="24">
        <f ca="1">SUMIF($3:$3,P$2,1551:1551)</f>
        <v>96000</v>
      </c>
      <c r="R1551"/>
      <c r="S1551" s="80" cm="1">
        <f t="array" aca="1" ref="S1551" ca="1">INDIRECT(S1534)*(1-$H1544)</f>
        <v>8000</v>
      </c>
      <c r="T1551" s="80" cm="1">
        <f t="array" aca="1" ref="T1551" ca="1">INDIRECT(T1534)*(1-$H1544)</f>
        <v>8000</v>
      </c>
      <c r="U1551" s="80" cm="1">
        <f t="array" aca="1" ref="U1551" ca="1">INDIRECT(U1534)*(1-$H1544)</f>
        <v>8000</v>
      </c>
      <c r="V1551" s="80" cm="1">
        <f t="array" aca="1" ref="V1551" ca="1">INDIRECT(V1534)*(1-$H1544)</f>
        <v>8000</v>
      </c>
      <c r="W1551" s="80" cm="1">
        <f t="array" aca="1" ref="W1551" ca="1">INDIRECT(W1534)*(1-$H1544)</f>
        <v>8000</v>
      </c>
      <c r="X1551" s="80" cm="1">
        <f t="array" aca="1" ref="X1551" ca="1">INDIRECT(X1534)*(1-$H1544)</f>
        <v>8000</v>
      </c>
      <c r="Y1551" s="80" cm="1">
        <f t="array" aca="1" ref="Y1551" ca="1">INDIRECT(Y1534)*(1-$H1544)</f>
        <v>8000</v>
      </c>
      <c r="Z1551" s="80" cm="1">
        <f t="array" aca="1" ref="Z1551" ca="1">INDIRECT(Z1534)*(1-$H1544)</f>
        <v>8000</v>
      </c>
      <c r="AA1551" s="80" cm="1">
        <f t="array" aca="1" ref="AA1551" ca="1">INDIRECT(AA1534)*(1-$H1544)</f>
        <v>8000</v>
      </c>
      <c r="AB1551" s="80" cm="1">
        <f t="array" aca="1" ref="AB1551" ca="1">INDIRECT(AB1534)*(1-$H1544)</f>
        <v>8000</v>
      </c>
      <c r="AC1551" s="80" cm="1">
        <f t="array" aca="1" ref="AC1551" ca="1">INDIRECT(AC1534)*(1-$H1544)</f>
        <v>8000</v>
      </c>
      <c r="AD1551" s="80" cm="1">
        <f t="array" aca="1" ref="AD1551" ca="1">INDIRECT(AD1534)*(1-$H1544)</f>
        <v>8000</v>
      </c>
      <c r="AE1551" s="80" cm="1">
        <f t="array" aca="1" ref="AE1551" ca="1">INDIRECT(AE1534)*(1-$H1544)</f>
        <v>8000</v>
      </c>
      <c r="AF1551" s="80" cm="1">
        <f t="array" aca="1" ref="AF1551" ca="1">INDIRECT(AF1534)*(1-$H1544)</f>
        <v>8000</v>
      </c>
      <c r="AG1551" s="80" cm="1">
        <f t="array" aca="1" ref="AG1551" ca="1">INDIRECT(AG1534)*(1-$H1544)</f>
        <v>8000</v>
      </c>
      <c r="AH1551" s="80" cm="1">
        <f t="array" aca="1" ref="AH1551" ca="1">INDIRECT(AH1534)*(1-$H1544)</f>
        <v>8000</v>
      </c>
      <c r="AI1551" s="80" cm="1">
        <f t="array" aca="1" ref="AI1551" ca="1">INDIRECT(AI1534)*(1-$H1544)</f>
        <v>8000</v>
      </c>
      <c r="AJ1551" s="80" cm="1">
        <f t="array" aca="1" ref="AJ1551" ca="1">INDIRECT(AJ1534)*(1-$H1544)</f>
        <v>8000</v>
      </c>
      <c r="AK1551" s="80" cm="1">
        <f t="array" aca="1" ref="AK1551" ca="1">INDIRECT(AK1534)*(1-$H1544)</f>
        <v>8000</v>
      </c>
      <c r="AL1551" s="80" cm="1">
        <f t="array" aca="1" ref="AL1551" ca="1">INDIRECT(AL1534)*(1-$H1544)</f>
        <v>8000</v>
      </c>
      <c r="AM1551" s="80" cm="1">
        <f t="array" aca="1" ref="AM1551" ca="1">INDIRECT(AM1534)*(1-$H1544)</f>
        <v>8000</v>
      </c>
      <c r="AN1551" s="80" cm="1">
        <f t="array" aca="1" ref="AN1551" ca="1">INDIRECT(AN1534)*(1-$H1544)</f>
        <v>8000</v>
      </c>
      <c r="AO1551" s="80" cm="1">
        <f t="array" aca="1" ref="AO1551" ca="1">INDIRECT(AO1534)*(1-$H1544)</f>
        <v>8000</v>
      </c>
      <c r="AP1551" s="80" cm="1">
        <f t="array" aca="1" ref="AP1551" ca="1">INDIRECT(AP1534)*(1-$H1544)</f>
        <v>8000</v>
      </c>
      <c r="AQ1551" s="80" cm="1">
        <f t="array" aca="1" ref="AQ1551" ca="1">INDIRECT(AQ1534)*(1-$H1544)</f>
        <v>8000</v>
      </c>
      <c r="AR1551" s="80" cm="1">
        <f t="array" aca="1" ref="AR1551" ca="1">INDIRECT(AR1534)*(1-$H1544)</f>
        <v>8000</v>
      </c>
      <c r="AS1551" s="80" cm="1">
        <f t="array" aca="1" ref="AS1551" ca="1">INDIRECT(AS1534)*(1-$H1544)</f>
        <v>8000</v>
      </c>
      <c r="AT1551" s="80" cm="1">
        <f t="array" aca="1" ref="AT1551" ca="1">INDIRECT(AT1534)*(1-$H1544)</f>
        <v>8000</v>
      </c>
      <c r="AU1551" s="80" cm="1">
        <f t="array" aca="1" ref="AU1551" ca="1">INDIRECT(AU1534)*(1-$H1544)</f>
        <v>8000</v>
      </c>
      <c r="AV1551" s="80" cm="1">
        <f t="array" aca="1" ref="AV1551" ca="1">INDIRECT(AV1534)*(1-$H1544)</f>
        <v>8000</v>
      </c>
      <c r="AW1551" s="80" cm="1">
        <f t="array" aca="1" ref="AW1551" ca="1">INDIRECT(AW1534)*(1-$H1544)</f>
        <v>8000</v>
      </c>
      <c r="AX1551" s="80" cm="1">
        <f t="array" aca="1" ref="AX1551" ca="1">INDIRECT(AX1534)*(1-$H1544)</f>
        <v>8000</v>
      </c>
      <c r="AY1551" s="80" cm="1">
        <f t="array" aca="1" ref="AY1551" ca="1">INDIRECT(AY1534)*(1-$H1544)</f>
        <v>8000</v>
      </c>
      <c r="AZ1551" s="80" cm="1">
        <f t="array" aca="1" ref="AZ1551" ca="1">INDIRECT(AZ1534)*(1-$H1544)</f>
        <v>8000</v>
      </c>
      <c r="BA1551" s="80" cm="1">
        <f t="array" aca="1" ref="BA1551" ca="1">INDIRECT(BA1534)*(1-$H1544)</f>
        <v>8000</v>
      </c>
      <c r="BB1551" s="80" cm="1">
        <f t="array" aca="1" ref="BB1551" ca="1">INDIRECT(BB1534)*(1-$H1544)</f>
        <v>8000</v>
      </c>
      <c r="BC1551" s="80" cm="1">
        <f t="array" aca="1" ref="BC1551" ca="1">INDIRECT(BC1534)*(1-$H1544)</f>
        <v>8000</v>
      </c>
      <c r="BD1551" s="80" cm="1">
        <f t="array" aca="1" ref="BD1551" ca="1">INDIRECT(BD1534)*(1-$H1544)</f>
        <v>8000</v>
      </c>
      <c r="BE1551" s="80" cm="1">
        <f t="array" aca="1" ref="BE1551" ca="1">INDIRECT(BE1534)*(1-$H1544)</f>
        <v>8000</v>
      </c>
      <c r="BF1551" s="80" cm="1">
        <f t="array" aca="1" ref="BF1551" ca="1">INDIRECT(BF1534)*(1-$H1544)</f>
        <v>8000</v>
      </c>
      <c r="BG1551" s="80" cm="1">
        <f t="array" aca="1" ref="BG1551" ca="1">INDIRECT(BG1534)*(1-$H1544)</f>
        <v>8000</v>
      </c>
      <c r="BH1551" s="80" cm="1">
        <f t="array" aca="1" ref="BH1551" ca="1">INDIRECT(BH1534)*(1-$H1544)</f>
        <v>8000</v>
      </c>
      <c r="BI1551" s="80" cm="1">
        <f t="array" aca="1" ref="BI1551" ca="1">INDIRECT(BI1534)*(1-$H1544)</f>
        <v>8000</v>
      </c>
      <c r="BJ1551" s="80" cm="1">
        <f t="array" aca="1" ref="BJ1551" ca="1">INDIRECT(BJ1534)*(1-$H1544)</f>
        <v>8000</v>
      </c>
      <c r="BK1551" s="80" cm="1">
        <f t="array" aca="1" ref="BK1551" ca="1">INDIRECT(BK1534)*(1-$H1544)</f>
        <v>8000</v>
      </c>
      <c r="BL1551" s="80" cm="1">
        <f t="array" aca="1" ref="BL1551" ca="1">INDIRECT(BL1534)*(1-$H1544)</f>
        <v>8000</v>
      </c>
      <c r="BM1551" s="80" cm="1">
        <f t="array" aca="1" ref="BM1551" ca="1">INDIRECT(BM1534)*(1-$H1544)</f>
        <v>8000</v>
      </c>
      <c r="BN1551" s="80" cm="1">
        <f t="array" aca="1" ref="BN1551" ca="1">INDIRECT(BN1534)*(1-$H1544)</f>
        <v>8000</v>
      </c>
      <c r="BO1551" s="80" cm="1">
        <f t="array" aca="1" ref="BO1551" ca="1">INDIRECT(BO1534)*(1-$H1544)</f>
        <v>8000</v>
      </c>
      <c r="BP1551" s="80" cm="1">
        <f t="array" aca="1" ref="BP1551" ca="1">INDIRECT(BP1534)*(1-$H1544)</f>
        <v>8000</v>
      </c>
      <c r="BQ1551" s="80" cm="1">
        <f t="array" aca="1" ref="BQ1551" ca="1">INDIRECT(BQ1534)*(1-$H1544)</f>
        <v>8000</v>
      </c>
      <c r="BR1551" s="80" cm="1">
        <f t="array" aca="1" ref="BR1551" ca="1">INDIRECT(BR1534)*(1-$H1544)</f>
        <v>8000</v>
      </c>
      <c r="BS1551" s="80" cm="1">
        <f t="array" aca="1" ref="BS1551" ca="1">INDIRECT(BS1534)*(1-$H1544)</f>
        <v>8000</v>
      </c>
      <c r="BT1551" s="80" cm="1">
        <f t="array" aca="1" ref="BT1551" ca="1">INDIRECT(BT1534)*(1-$H1544)</f>
        <v>8000</v>
      </c>
      <c r="BU1551" s="80" cm="1">
        <f t="array" aca="1" ref="BU1551" ca="1">INDIRECT(BU1534)*(1-$H1544)</f>
        <v>8000</v>
      </c>
      <c r="BV1551" s="80" cm="1">
        <f t="array" aca="1" ref="BV1551" ca="1">INDIRECT(BV1534)*(1-$H1544)</f>
        <v>8000</v>
      </c>
      <c r="BW1551" s="80" cm="1">
        <f t="array" aca="1" ref="BW1551" ca="1">INDIRECT(BW1534)*(1-$H1544)</f>
        <v>8000</v>
      </c>
      <c r="BX1551" s="80" cm="1">
        <f t="array" aca="1" ref="BX1551" ca="1">INDIRECT(BX1534)*(1-$H1544)</f>
        <v>8000</v>
      </c>
      <c r="BY1551" s="80" cm="1">
        <f t="array" aca="1" ref="BY1551" ca="1">INDIRECT(BY1534)*(1-$H1544)</f>
        <v>8000</v>
      </c>
      <c r="BZ1551" s="80" cm="1">
        <f t="array" aca="1" ref="BZ1551" ca="1">INDIRECT(BZ1534)*(1-$H1544)</f>
        <v>8000</v>
      </c>
      <c r="CA1551" s="80" cm="1">
        <f t="array" aca="1" ref="CA1551" ca="1">INDIRECT(CA1534)*(1-$H1544)</f>
        <v>8000</v>
      </c>
      <c r="CB1551" s="80" cm="1">
        <f t="array" aca="1" ref="CB1551" ca="1">INDIRECT(CB1534)*(1-$H1544)</f>
        <v>8000</v>
      </c>
      <c r="CC1551" s="80" cm="1">
        <f t="array" aca="1" ref="CC1551" ca="1">INDIRECT(CC1534)*(1-$H1544)</f>
        <v>8000</v>
      </c>
      <c r="CD1551" s="80" cm="1">
        <f t="array" aca="1" ref="CD1551" ca="1">INDIRECT(CD1534)*(1-$H1544)</f>
        <v>8000</v>
      </c>
      <c r="CE1551" s="80" cm="1">
        <f t="array" aca="1" ref="CE1551" ca="1">INDIRECT(CE1534)*(1-$H1544)</f>
        <v>8000</v>
      </c>
      <c r="CF1551" s="80" cm="1">
        <f t="array" aca="1" ref="CF1551" ca="1">INDIRECT(CF1534)*(1-$H1544)</f>
        <v>8000</v>
      </c>
      <c r="CG1551" s="80" cm="1">
        <f t="array" aca="1" ref="CG1551" ca="1">INDIRECT(CG1534)*(1-$H1544)</f>
        <v>8000</v>
      </c>
      <c r="CH1551" s="80" cm="1">
        <f t="array" aca="1" ref="CH1551" ca="1">INDIRECT(CH1534)*(1-$H1544)</f>
        <v>8000</v>
      </c>
      <c r="CI1551" s="80" cm="1">
        <f t="array" aca="1" ref="CI1551" ca="1">INDIRECT(CI1534)*(1-$H1544)</f>
        <v>8000</v>
      </c>
      <c r="CJ1551" s="80" cm="1">
        <f t="array" aca="1" ref="CJ1551" ca="1">INDIRECT(CJ1534)*(1-$H1544)</f>
        <v>8000</v>
      </c>
      <c r="CK1551" s="80" cm="1">
        <f t="array" aca="1" ref="CK1551" ca="1">INDIRECT(CK1534)*(1-$H1544)</f>
        <v>8000</v>
      </c>
      <c r="CL1551" s="80" cm="1">
        <f t="array" aca="1" ref="CL1551" ca="1">INDIRECT(CL1534)*(1-$H1544)</f>
        <v>8000</v>
      </c>
      <c r="CO1551" s="80" cm="1">
        <f t="array" aca="1" ref="CO1551" ca="1">INDIRECT(CO1534)*(1-$H1544)</f>
        <v>8000</v>
      </c>
      <c r="CP1551" s="80"/>
      <c r="CQ1551" s="80"/>
      <c r="CR1551" s="80"/>
      <c r="CS1551" s="80"/>
      <c r="CT1551" s="80"/>
      <c r="CU1551" s="80"/>
      <c r="CV1551" s="80"/>
      <c r="CW1551" s="80"/>
      <c r="CX1551" s="80"/>
      <c r="CY1551" s="80"/>
      <c r="CZ1551" s="80"/>
      <c r="DA1551" s="80"/>
      <c r="DB1551" s="80"/>
      <c r="DC1551" s="80"/>
      <c r="DD1551" s="80"/>
      <c r="DE1551" s="80"/>
      <c r="DF1551" s="80"/>
      <c r="DG1551" s="80"/>
      <c r="DH1551" s="80"/>
      <c r="DI1551" s="80"/>
      <c r="DJ1551" s="80"/>
      <c r="DK1551" s="80"/>
      <c r="DL1551" s="80"/>
    </row>
    <row r="1552" spans="1:116" x14ac:dyDescent="0.4">
      <c r="A1552" s="98"/>
      <c r="D1552" t="s">
        <v>771</v>
      </c>
      <c r="E1552" t="str">
        <f t="shared" si="1979"/>
        <v>1552 LAMORTR-S</v>
      </c>
      <c r="G1552" s="158" t="str">
        <f>"Prepayment - "&amp;SUBSTITUTE(G1540,":","")</f>
        <v>Prepayment - Revenue driven amortizing loan - no defaults</v>
      </c>
      <c r="K1552" s="24">
        <f>SUMIF($3:$3,K$2,1552:1552)</f>
        <v>0</v>
      </c>
      <c r="L1552" s="24">
        <f>SUMIF($3:$3,L$2,1552:1552)</f>
        <v>0</v>
      </c>
      <c r="M1552" s="24">
        <f>SUMIF($3:$3,M$2,1552:1552)</f>
        <v>0</v>
      </c>
      <c r="N1552" s="24">
        <f>SUMIF($3:$3,N$2,1552:1552)</f>
        <v>0</v>
      </c>
      <c r="O1552" s="24">
        <f>SUMIF($3:$3,O$2,1552:1552)</f>
        <v>0</v>
      </c>
      <c r="P1552" s="24">
        <f>SUMIF($3:$3,P$2,1552:1552)</f>
        <v>0</v>
      </c>
      <c r="R1552"/>
      <c r="S1552" s="74">
        <v>0</v>
      </c>
      <c r="T1552" s="133">
        <v>0</v>
      </c>
      <c r="U1552" s="133">
        <v>0</v>
      </c>
      <c r="V1552" s="74">
        <v>0</v>
      </c>
      <c r="W1552" s="74">
        <v>0</v>
      </c>
      <c r="X1552" s="74">
        <v>0</v>
      </c>
      <c r="Y1552" s="74">
        <v>0</v>
      </c>
      <c r="Z1552" s="74">
        <v>0</v>
      </c>
      <c r="AA1552" s="74">
        <v>0</v>
      </c>
      <c r="AB1552" s="74">
        <v>0</v>
      </c>
      <c r="AC1552" s="74">
        <v>0</v>
      </c>
      <c r="AD1552" s="74">
        <v>0</v>
      </c>
      <c r="AE1552" s="74">
        <v>0</v>
      </c>
      <c r="AF1552" s="74">
        <v>0</v>
      </c>
      <c r="AG1552" s="74">
        <v>0</v>
      </c>
      <c r="AH1552" s="74">
        <v>0</v>
      </c>
      <c r="AI1552" s="74">
        <v>0</v>
      </c>
      <c r="AJ1552" s="74">
        <v>0</v>
      </c>
      <c r="AK1552" s="74">
        <v>0</v>
      </c>
      <c r="AL1552" s="74">
        <v>0</v>
      </c>
      <c r="AM1552" s="74">
        <v>0</v>
      </c>
      <c r="AN1552" s="74">
        <v>0</v>
      </c>
      <c r="AO1552" s="74">
        <v>0</v>
      </c>
      <c r="AP1552" s="74">
        <v>0</v>
      </c>
      <c r="AQ1552" s="74">
        <v>0</v>
      </c>
      <c r="AR1552" s="74">
        <v>0</v>
      </c>
      <c r="AS1552" s="74">
        <v>0</v>
      </c>
      <c r="AT1552" s="74">
        <v>0</v>
      </c>
      <c r="AU1552" s="74">
        <v>0</v>
      </c>
      <c r="AV1552" s="74">
        <v>0</v>
      </c>
      <c r="AW1552" s="74">
        <v>0</v>
      </c>
      <c r="AX1552" s="74">
        <v>0</v>
      </c>
      <c r="AY1552" s="74">
        <v>0</v>
      </c>
      <c r="AZ1552" s="74">
        <v>0</v>
      </c>
      <c r="BA1552" s="74">
        <v>0</v>
      </c>
      <c r="BB1552" s="74">
        <v>0</v>
      </c>
      <c r="BC1552" s="74">
        <v>0</v>
      </c>
      <c r="BD1552" s="74">
        <v>0</v>
      </c>
      <c r="BE1552" s="74">
        <v>0</v>
      </c>
      <c r="BF1552" s="74">
        <v>0</v>
      </c>
      <c r="BG1552" s="74">
        <v>0</v>
      </c>
      <c r="BH1552" s="74">
        <v>0</v>
      </c>
      <c r="BI1552" s="74">
        <v>0</v>
      </c>
      <c r="BJ1552" s="74">
        <v>0</v>
      </c>
      <c r="BK1552" s="74">
        <v>0</v>
      </c>
      <c r="BL1552" s="74">
        <v>0</v>
      </c>
      <c r="BM1552" s="74">
        <v>0</v>
      </c>
      <c r="BN1552" s="74">
        <v>0</v>
      </c>
      <c r="BO1552" s="74">
        <v>0</v>
      </c>
      <c r="BP1552" s="74">
        <v>0</v>
      </c>
      <c r="BQ1552" s="74">
        <v>0</v>
      </c>
      <c r="BR1552" s="74">
        <v>0</v>
      </c>
      <c r="BS1552" s="74">
        <v>0</v>
      </c>
      <c r="BT1552" s="74">
        <v>0</v>
      </c>
      <c r="BU1552" s="74">
        <v>0</v>
      </c>
      <c r="BV1552" s="74">
        <v>0</v>
      </c>
      <c r="BW1552" s="74">
        <v>0</v>
      </c>
      <c r="BX1552" s="74">
        <v>0</v>
      </c>
      <c r="BY1552" s="74">
        <v>0</v>
      </c>
      <c r="BZ1552" s="74">
        <v>0</v>
      </c>
      <c r="CA1552" s="74">
        <v>0</v>
      </c>
      <c r="CB1552" s="74">
        <v>0</v>
      </c>
      <c r="CC1552" s="74">
        <v>0</v>
      </c>
      <c r="CD1552" s="74">
        <v>0</v>
      </c>
      <c r="CE1552" s="74">
        <v>0</v>
      </c>
      <c r="CF1552" s="74">
        <v>0</v>
      </c>
      <c r="CG1552" s="74">
        <v>0</v>
      </c>
      <c r="CH1552" s="74">
        <v>0</v>
      </c>
      <c r="CI1552" s="74">
        <v>0</v>
      </c>
      <c r="CJ1552" s="74">
        <v>0</v>
      </c>
      <c r="CK1552" s="74">
        <v>0</v>
      </c>
      <c r="CL1552" s="74">
        <v>0</v>
      </c>
      <c r="CO1552" s="74">
        <v>0</v>
      </c>
      <c r="CP1552" s="74">
        <v>0</v>
      </c>
      <c r="CQ1552" s="74">
        <v>0</v>
      </c>
      <c r="CR1552" s="74">
        <v>0</v>
      </c>
      <c r="CS1552" s="74">
        <v>0</v>
      </c>
      <c r="CT1552" s="74">
        <v>0</v>
      </c>
      <c r="CU1552" s="74">
        <v>0</v>
      </c>
      <c r="CV1552" s="74">
        <v>0</v>
      </c>
      <c r="CW1552" s="74">
        <v>0</v>
      </c>
      <c r="CX1552" s="74">
        <v>0</v>
      </c>
      <c r="CY1552" s="74">
        <v>0</v>
      </c>
      <c r="CZ1552" s="74">
        <v>0</v>
      </c>
      <c r="DA1552" s="74">
        <v>0</v>
      </c>
      <c r="DB1552" s="74">
        <v>0</v>
      </c>
      <c r="DC1552" s="74">
        <v>0</v>
      </c>
      <c r="DD1552" s="74">
        <v>0</v>
      </c>
      <c r="DE1552" s="74">
        <v>0</v>
      </c>
      <c r="DF1552" s="74">
        <v>0</v>
      </c>
      <c r="DG1552" s="74">
        <v>0</v>
      </c>
      <c r="DH1552" s="74">
        <v>0</v>
      </c>
      <c r="DI1552" s="74">
        <v>0</v>
      </c>
      <c r="DJ1552" s="74">
        <v>0</v>
      </c>
      <c r="DK1552" s="74">
        <v>0</v>
      </c>
      <c r="DL1552" s="74">
        <v>0</v>
      </c>
    </row>
    <row r="1553" spans="1:116" x14ac:dyDescent="0.4">
      <c r="A1553" s="98"/>
      <c r="B1553" s="59"/>
      <c r="C1553" s="59"/>
      <c r="D1553" t="s">
        <v>771</v>
      </c>
      <c r="E1553" t="str">
        <f t="shared" si="1979"/>
        <v>1553 LAMORTR-S</v>
      </c>
      <c r="G1553" s="158" t="str">
        <f>"Principal payments - "&amp;SUBSTITUTE(G1540,":","")</f>
        <v>Principal payments - Revenue driven amortizing loan - no defaults</v>
      </c>
      <c r="K1553" s="138">
        <f ca="1">SUMIF($3:$3,K$2,1553:1553)</f>
        <v>1.0202376219432484E+58</v>
      </c>
      <c r="L1553" s="138">
        <f ca="1">SUMIF($3:$3,L$2,1553:1553)</f>
        <v>8.4026762182306521E+110</v>
      </c>
      <c r="M1553" s="138">
        <f ca="1">SUMIF($3:$3,M$2,1553:1553)</f>
        <v>9.3265955690484411E+160</v>
      </c>
      <c r="N1553" s="138">
        <f ca="1">SUMIF($3:$3,N$2,1553:1553)</f>
        <v>1.1458784202282862E+209</v>
      </c>
      <c r="O1553" s="138">
        <f ca="1">SUMIF($3:$3,O$2,1553:1553)</f>
        <v>-4.7346958803974974E+255</v>
      </c>
      <c r="P1553" s="138">
        <f ca="1">SUMIF($3:$3,P$2,1553:1553)</f>
        <v>-3.0112825551693887E+302</v>
      </c>
      <c r="R1553"/>
      <c r="S1553" s="178">
        <f t="shared" ref="S1553:AX1555" ca="1" si="1984">S1565+S1556</f>
        <v>0</v>
      </c>
      <c r="T1553" s="178">
        <f t="shared" ca="1" si="1984"/>
        <v>-248288844.86689189</v>
      </c>
      <c r="U1553" s="178">
        <f t="shared" ca="1" si="1984"/>
        <v>-121251973718857.03</v>
      </c>
      <c r="V1553" s="178">
        <f t="shared" ca="1" si="1984"/>
        <v>-2.540114731802341E+19</v>
      </c>
      <c r="W1553" s="178">
        <f t="shared" ca="1" si="1984"/>
        <v>-3.4468490410023342E+24</v>
      </c>
      <c r="X1553" s="178">
        <f t="shared" ca="1" si="1984"/>
        <v>-3.4801871654553868E+29</v>
      </c>
      <c r="Y1553" s="178">
        <f t="shared" ca="1" si="1984"/>
        <v>-2.8067733209997495E+34</v>
      </c>
      <c r="Z1553" s="178">
        <f t="shared" ca="1" si="1984"/>
        <v>-1.8882976387926521E+39</v>
      </c>
      <c r="AA1553" s="178">
        <f t="shared" ca="1" si="1984"/>
        <v>-1.0912417188740682E+44</v>
      </c>
      <c r="AB1553" s="178">
        <f t="shared" ca="1" si="1984"/>
        <v>-5.532743172000549E+48</v>
      </c>
      <c r="AC1553" s="178">
        <f t="shared" ca="1" si="1984"/>
        <v>-2.5007023614076594E+53</v>
      </c>
      <c r="AD1553" s="178">
        <f t="shared" ca="1" si="1984"/>
        <v>-1.0202378303212036E+58</v>
      </c>
      <c r="AE1553" s="178">
        <f t="shared" ca="1" si="1984"/>
        <v>-3.7949199808897539E+62</v>
      </c>
      <c r="AF1553" s="178">
        <f t="shared" ca="1" si="1984"/>
        <v>-1.2975487992660068E+67</v>
      </c>
      <c r="AG1553" s="178">
        <f t="shared" ca="1" si="1984"/>
        <v>-4.1061035862658195E+71</v>
      </c>
      <c r="AH1553" s="178">
        <f t="shared" ca="1" si="1984"/>
        <v>-1.2095627395818296E+76</v>
      </c>
      <c r="AI1553" s="178">
        <f t="shared" ca="1" si="1984"/>
        <v>-3.3332302958893677E+80</v>
      </c>
      <c r="AJ1553" s="178">
        <f t="shared" ca="1" si="1984"/>
        <v>-8.6297326940717424E+84</v>
      </c>
      <c r="AK1553" s="178">
        <f t="shared" ca="1" si="1984"/>
        <v>-2.1069084908239674E+89</v>
      </c>
      <c r="AL1553" s="178">
        <f t="shared" ca="1" si="1984"/>
        <v>-4.8667321026300126E+93</v>
      </c>
      <c r="AM1553" s="178">
        <f t="shared" ca="1" si="1984"/>
        <v>-1.0666893467009043E+98</v>
      </c>
      <c r="AN1553" s="178">
        <f t="shared" ca="1" si="1984"/>
        <v>-2.2242120067210306E+102</v>
      </c>
      <c r="AO1553" s="178">
        <f t="shared" ca="1" si="1984"/>
        <v>-4.4224714448435968E+106</v>
      </c>
      <c r="AP1553" s="178">
        <f t="shared" ca="1" si="1984"/>
        <v>-8.402679903064426E+110</v>
      </c>
      <c r="AQ1553" s="178">
        <f t="shared" ca="1" si="1984"/>
        <v>-1.5284861736252383E+115</v>
      </c>
      <c r="AR1553" s="178">
        <f t="shared" ca="1" si="1984"/>
        <v>-2.6665376677468524E+119</v>
      </c>
      <c r="AS1553" s="178">
        <f t="shared" ca="1" si="1984"/>
        <v>-4.4684988634019E+123</v>
      </c>
      <c r="AT1553" s="178">
        <f t="shared" ca="1" si="1984"/>
        <v>-7.2032676481335585E+127</v>
      </c>
      <c r="AU1553" s="178">
        <f t="shared" ca="1" si="1984"/>
        <v>-1.1184713945992507E+132</v>
      </c>
      <c r="AV1553" s="178">
        <f t="shared" ca="1" si="1984"/>
        <v>-1.6748403270457341E+136</v>
      </c>
      <c r="AW1553" s="178">
        <f t="shared" ca="1" si="1984"/>
        <v>-2.4213491942639829E+140</v>
      </c>
      <c r="AX1553" s="178">
        <f t="shared" ca="1" si="1984"/>
        <v>-3.3831338054625198E+144</v>
      </c>
      <c r="AY1553" s="178">
        <f t="shared" ref="AY1553:CD1555" ca="1" si="1985">AY1565+AY1556</f>
        <v>-4.5726041484029776E+148</v>
      </c>
      <c r="AZ1553" s="178">
        <f t="shared" ca="1" si="1985"/>
        <v>-5.9835716374485756E+152</v>
      </c>
      <c r="BA1553" s="178">
        <f t="shared" ca="1" si="1985"/>
        <v>-7.5865787281250731E+156</v>
      </c>
      <c r="BB1553" s="178">
        <f t="shared" ca="1" si="1985"/>
        <v>-9.3266018896933724E+160</v>
      </c>
      <c r="BC1553" s="178">
        <f t="shared" ca="1" si="1985"/>
        <v>-1.1124075052152604E+165</v>
      </c>
      <c r="BD1553" s="178">
        <f t="shared" ca="1" si="1985"/>
        <v>-1.2879695871173001E+169</v>
      </c>
      <c r="BE1553" s="178">
        <f t="shared" ca="1" si="1985"/>
        <v>-1.4482809266100524E+173</v>
      </c>
      <c r="BF1553" s="178">
        <f t="shared" ca="1" si="1985"/>
        <v>-1.5822449506635624E+177</v>
      </c>
      <c r="BG1553" s="178">
        <f t="shared" ca="1" si="1985"/>
        <v>-1.6799528389596414E+181</v>
      </c>
      <c r="BH1553" s="178">
        <f t="shared" ca="1" si="1985"/>
        <v>-1.7338330279623204E+185</v>
      </c>
      <c r="BI1553" s="178">
        <f t="shared" ca="1" si="1985"/>
        <v>-1.7395503762737256E+189</v>
      </c>
      <c r="BJ1553" s="178">
        <f t="shared" ca="1" si="1985"/>
        <v>-1.6965128660713978E+193</v>
      </c>
      <c r="BK1553" s="178">
        <f t="shared" ca="1" si="1985"/>
        <v>-1.6079104098217667E+197</v>
      </c>
      <c r="BL1553" s="178">
        <f t="shared" ca="1" si="1985"/>
        <v>-1.4802902054249817E+201</v>
      </c>
      <c r="BM1553" s="178">
        <f t="shared" ca="1" si="1985"/>
        <v>-1.3227490197005261E+205</v>
      </c>
      <c r="BN1553" s="178">
        <f t="shared" ca="1" si="1985"/>
        <v>-1.1458795221470759E+209</v>
      </c>
      <c r="BO1553" s="178">
        <f t="shared" ca="1" si="1985"/>
        <v>-9.6063548742404384E+212</v>
      </c>
      <c r="BP1553" s="178">
        <f t="shared" ca="1" si="1985"/>
        <v>-7.7727671594167371E+216</v>
      </c>
      <c r="BQ1553" s="178">
        <f t="shared" ca="1" si="1985"/>
        <v>-6.0452329280232648E+220</v>
      </c>
      <c r="BR1553" s="178">
        <f t="shared" ca="1" si="1985"/>
        <v>-4.4899982826227144E+224</v>
      </c>
      <c r="BS1553" s="178">
        <f t="shared" ca="1" si="1985"/>
        <v>-3.1499533624352958E+228</v>
      </c>
      <c r="BT1553" s="178">
        <f t="shared" ca="1" si="1985"/>
        <v>-2.0451443081736386E+232</v>
      </c>
      <c r="BU1553" s="178">
        <f t="shared" ca="1" si="1985"/>
        <v>-1.1755860177180293E+236</v>
      </c>
      <c r="BV1553" s="178">
        <f t="shared" ca="1" si="1985"/>
        <v>-5.2556411434387749E+239</v>
      </c>
      <c r="BW1553" s="178">
        <f t="shared" ca="1" si="1985"/>
        <v>-6.8584036210562004E+242</v>
      </c>
      <c r="BX1553" s="178">
        <f t="shared" ca="1" si="1985"/>
        <v>2.2776942224319683E+247</v>
      </c>
      <c r="BY1553" s="178">
        <f t="shared" ca="1" si="1985"/>
        <v>3.9760756663957867E+251</v>
      </c>
      <c r="BZ1553" s="178">
        <f t="shared" ca="1" si="1985"/>
        <v>4.7346991932212697E+255</v>
      </c>
      <c r="CA1553" s="178">
        <f t="shared" ca="1" si="1985"/>
        <v>4.8412339231761483E+259</v>
      </c>
      <c r="CB1553" s="178">
        <f t="shared" ca="1" si="1985"/>
        <v>4.533706407366252E+263</v>
      </c>
      <c r="CC1553" s="178">
        <f t="shared" ca="1" si="1985"/>
        <v>3.9969868379229843E+267</v>
      </c>
      <c r="CD1553" s="178">
        <f t="shared" ca="1" si="1985"/>
        <v>3.3654523797922323E+271</v>
      </c>
      <c r="CE1553" s="178">
        <f t="shared" ref="CE1553:CL1555" ca="1" si="1986">CE1565+CE1556</f>
        <v>2.7295434640905034E+275</v>
      </c>
      <c r="CF1553" s="178">
        <f t="shared" ca="1" si="1986"/>
        <v>2.1442029300777836E+279</v>
      </c>
      <c r="CG1553" s="178">
        <f t="shared" ca="1" si="1986"/>
        <v>1.6376426113575751E+283</v>
      </c>
      <c r="CH1553" s="178">
        <f t="shared" ca="1" si="1986"/>
        <v>1.219387764920625E+287</v>
      </c>
      <c r="CI1553" s="178">
        <f t="shared" ca="1" si="1986"/>
        <v>8.8701439862641604E+290</v>
      </c>
      <c r="CJ1553" s="178">
        <f t="shared" ca="1" si="1986"/>
        <v>6.3136581251209331E+294</v>
      </c>
      <c r="CK1553" s="178">
        <f t="shared" ca="1" si="1986"/>
        <v>4.4029438887951208E+298</v>
      </c>
      <c r="CL1553" s="178">
        <f t="shared" ca="1" si="1986"/>
        <v>3.0112862227024901E+302</v>
      </c>
      <c r="CO1553" s="178">
        <f t="shared" ref="CO1553:DK1555" ca="1" si="1987">CO1565+CO1556</f>
        <v>-703.3270978400767</v>
      </c>
      <c r="CP1553" s="178">
        <f t="shared" ca="1" si="1987"/>
        <v>-1757.1692826947335</v>
      </c>
      <c r="CQ1553" s="178">
        <f t="shared" ca="1" si="1987"/>
        <v>-3273.5976104950701</v>
      </c>
      <c r="CR1553" s="178">
        <f t="shared" ca="1" si="1987"/>
        <v>-3957.7558771685281</v>
      </c>
      <c r="CS1553" s="178">
        <f t="shared" ca="1" si="1987"/>
        <v>-3606.9758327171207</v>
      </c>
      <c r="CT1553" s="178">
        <f t="shared" ca="1" si="1987"/>
        <v>-349.04152107561163</v>
      </c>
      <c r="CU1553" s="178">
        <f t="shared" ca="1" si="1987"/>
        <v>2616.0356152086724</v>
      </c>
      <c r="CV1553" s="178">
        <f t="shared" ca="1" si="1987"/>
        <v>4089.6698753108058</v>
      </c>
      <c r="CW1553" s="178">
        <f t="shared" ca="1" si="1987"/>
        <v>3460.9953573047183</v>
      </c>
      <c r="CX1553" s="178">
        <f t="shared" ca="1" si="1987"/>
        <v>937.81087485058231</v>
      </c>
      <c r="CY1553" s="178">
        <f t="shared" ca="1" si="1987"/>
        <v>-2548.4137990665304</v>
      </c>
      <c r="CZ1553" s="178">
        <f t="shared" ca="1" si="1987"/>
        <v>-3575.4321055558903</v>
      </c>
      <c r="DA1553" s="178">
        <f t="shared" ca="1" si="1987"/>
        <v>-3206.2715234816087</v>
      </c>
      <c r="DB1553" s="178">
        <f t="shared" ca="1" si="1987"/>
        <v>-1055.6031944306928</v>
      </c>
      <c r="DC1553" s="178">
        <f t="shared" ca="1" si="1987"/>
        <v>1620.9423519216853</v>
      </c>
      <c r="DD1553" s="178">
        <f t="shared" ca="1" si="1987"/>
        <v>3313.8867216628041</v>
      </c>
      <c r="DE1553" s="178">
        <f t="shared" ca="1" si="1987"/>
        <v>3217.8505910790495</v>
      </c>
      <c r="DF1553" s="178">
        <f t="shared" ca="1" si="1987"/>
        <v>1411.7670505420747</v>
      </c>
      <c r="DG1553" s="178">
        <f t="shared" ca="1" si="1987"/>
        <v>-1095.3397005695456</v>
      </c>
      <c r="DH1553" s="178">
        <f t="shared" ca="1" si="1987"/>
        <v>-2943.0877899844254</v>
      </c>
      <c r="DI1553" s="178">
        <f t="shared" ca="1" si="1987"/>
        <v>-3173.8138960180158</v>
      </c>
      <c r="DJ1553" s="178">
        <f t="shared" ca="1" si="1987"/>
        <v>-1711.2894656619274</v>
      </c>
      <c r="DK1553" s="178">
        <f t="shared" ca="1" si="1987"/>
        <v>617.96233058127416</v>
      </c>
      <c r="DL1553" s="178">
        <f t="shared" ref="DL1553:DL1555" ca="1" si="1988">DL1565+DL1556</f>
        <v>2550.0191119214819</v>
      </c>
    </row>
    <row r="1554" spans="1:116" x14ac:dyDescent="0.4">
      <c r="A1554" s="99"/>
      <c r="B1554" s="57" t="s">
        <v>244</v>
      </c>
      <c r="C1554" t="s">
        <v>240</v>
      </c>
      <c r="D1554" t="s">
        <v>771</v>
      </c>
      <c r="E1554" t="str">
        <f t="shared" si="1979"/>
        <v>1554 LAMORTR-S</v>
      </c>
      <c r="G1554" s="126" t="str">
        <f>"Loan - "&amp;SUBSTITUTE(G1540,":","")</f>
        <v>Loan - Revenue driven amortizing loan - no defaults</v>
      </c>
      <c r="I1554" s="74"/>
      <c r="J1554" s="74"/>
      <c r="K1554" s="33">
        <f ca="1">SUMIF($4:$4,K$2,1554:1554)</f>
        <v>1.0201876095696191E+58</v>
      </c>
      <c r="L1554" s="33">
        <f ca="1">SUMIF($4:$4,L$2,1554:1554)</f>
        <v>8.4017917912186201E+110</v>
      </c>
      <c r="M1554" s="33">
        <f ca="1">SUMIF($4:$4,M$2,1554:1554)</f>
        <v>9.3250784342823865E+160</v>
      </c>
      <c r="N1554" s="33">
        <f ca="1">SUMIF($4:$4,N$2,1554:1554)</f>
        <v>1.1456139151948715E+209</v>
      </c>
      <c r="O1554" s="33">
        <f ca="1">SUMIF($4:$4,O$2,1554:1554)</f>
        <v>-4.7339007341679848E+255</v>
      </c>
      <c r="P1554" s="33">
        <f ca="1">SUMIF($4:$4,P$2,1554:1554)</f>
        <v>-3.0104021573342605E+302</v>
      </c>
      <c r="Q1554" s="33"/>
      <c r="R1554" s="53">
        <f>S1550</f>
        <v>0</v>
      </c>
      <c r="S1554" s="93">
        <f t="shared" ref="S1554:AX1556" ca="1" si="1989">SUM(S1550:S1553)</f>
        <v>8000</v>
      </c>
      <c r="T1554" s="93">
        <f t="shared" ca="1" si="1989"/>
        <v>-248273481.52732307</v>
      </c>
      <c r="U1554" s="93">
        <f t="shared" ca="1" si="1989"/>
        <v>-121251725406648.83</v>
      </c>
      <c r="V1554" s="93">
        <f t="shared" ca="1" si="1989"/>
        <v>-2.5401026066548306E+19</v>
      </c>
      <c r="W1554" s="93">
        <f t="shared" ca="1" si="1989"/>
        <v>-3.44682364009853E+24</v>
      </c>
      <c r="X1554" s="93">
        <f t="shared" ca="1" si="1989"/>
        <v>-3.4801526974751129E+29</v>
      </c>
      <c r="Y1554" s="93">
        <f t="shared" ca="1" si="1989"/>
        <v>-2.8067385198203292E+34</v>
      </c>
      <c r="Z1554" s="93">
        <f t="shared" ca="1" si="1989"/>
        <v>-1.8882695717583691E+39</v>
      </c>
      <c r="AA1554" s="93">
        <f t="shared" ca="1" si="1989"/>
        <v>-1.0912228364613632E+44</v>
      </c>
      <c r="AB1554" s="93">
        <f t="shared" ca="1" si="1989"/>
        <v>-5.5326340516209072E+48</v>
      </c>
      <c r="AC1554" s="93">
        <f t="shared" ca="1" si="1989"/>
        <v>-2.500647036167459E+53</v>
      </c>
      <c r="AD1554" s="93">
        <f t="shared" ca="1" si="1989"/>
        <v>-1.0202128244087156E+58</v>
      </c>
      <c r="AE1554" s="93">
        <f t="shared" ca="1" si="1989"/>
        <v>-3.7948179621287971E+62</v>
      </c>
      <c r="AF1554" s="93">
        <f t="shared" ca="1" si="1989"/>
        <v>-1.2975108521150993E+67</v>
      </c>
      <c r="AG1554" s="93">
        <f t="shared" ca="1" si="1989"/>
        <v>-4.1059738390070459E+71</v>
      </c>
      <c r="AH1554" s="93">
        <f t="shared" ca="1" si="1989"/>
        <v>-1.2095216811517616E+76</v>
      </c>
      <c r="AI1554" s="93">
        <f t="shared" ca="1" si="1989"/>
        <v>-3.3331093478614382E+80</v>
      </c>
      <c r="AJ1554" s="93">
        <f t="shared" ca="1" si="1989"/>
        <v>-8.6293993953329525E+84</v>
      </c>
      <c r="AK1554" s="93">
        <f t="shared" ca="1" si="1989"/>
        <v>-2.1068222001908953E+89</v>
      </c>
      <c r="AL1554" s="93">
        <f t="shared" ca="1" si="1989"/>
        <v>-4.8665214291112936E+93</v>
      </c>
      <c r="AM1554" s="93">
        <f t="shared" ca="1" si="1989"/>
        <v>-1.0666406836109894E+98</v>
      </c>
      <c r="AN1554" s="93">
        <f t="shared" ca="1" si="1989"/>
        <v>-2.2241053475597382E+102</v>
      </c>
      <c r="AO1554" s="93">
        <f t="shared" ca="1" si="1989"/>
        <v>-4.4222490450641178E+106</v>
      </c>
      <c r="AP1554" s="93">
        <f t="shared" ca="1" si="1989"/>
        <v>-8.4022377005862794E+110</v>
      </c>
      <c r="AQ1554" s="93">
        <f t="shared" ca="1" si="1989"/>
        <v>-1.528402155707326E+115</v>
      </c>
      <c r="AR1554" s="93">
        <f t="shared" ca="1" si="1989"/>
        <v>-2.6663848360035233E+119</v>
      </c>
      <c r="AS1554" s="93">
        <f t="shared" ca="1" si="1989"/>
        <v>-4.46823224032966E+123</v>
      </c>
      <c r="AT1554" s="93">
        <f t="shared" ca="1" si="1989"/>
        <v>-7.2028208517955219E+127</v>
      </c>
      <c r="AU1554" s="93">
        <f t="shared" ca="1" si="1989"/>
        <v>-1.1183993708961913E+132</v>
      </c>
      <c r="AV1554" s="93">
        <f t="shared" ca="1" si="1989"/>
        <v>-1.6747284943714739E+136</v>
      </c>
      <c r="AW1554" s="93">
        <f t="shared" ca="1" si="1989"/>
        <v>-2.4211817326917154E+140</v>
      </c>
      <c r="AX1554" s="93">
        <f t="shared" ca="1" si="1989"/>
        <v>-3.3828917041760586E+144</v>
      </c>
      <c r="AY1554" s="93">
        <f t="shared" ref="AY1554:CD1556" ca="1" si="1990">SUM(AY1550:AY1553)</f>
        <v>-4.5722658836460864E+148</v>
      </c>
      <c r="AZ1554" s="93">
        <f t="shared" ca="1" si="1990"/>
        <v>-5.9831144449709547E+152</v>
      </c>
      <c r="BA1554" s="93">
        <f t="shared" ca="1" si="1990"/>
        <v>-7.5859804627841432E+156</v>
      </c>
      <c r="BB1554" s="93">
        <f t="shared" ca="1" si="1990"/>
        <v>-9.3258433519766781E+160</v>
      </c>
      <c r="BC1554" s="93">
        <f t="shared" ca="1" si="1990"/>
        <v>-1.1123142544309175E+165</v>
      </c>
      <c r="BD1554" s="93">
        <f t="shared" ca="1" si="1990"/>
        <v>-1.2878583650953903E+169</v>
      </c>
      <c r="BE1554" s="93">
        <f t="shared" ca="1" si="1990"/>
        <v>-1.4481521519893469E+173</v>
      </c>
      <c r="BF1554" s="93">
        <f t="shared" ca="1" si="1990"/>
        <v>-1.5821001484342313E+177</v>
      </c>
      <c r="BG1554" s="93">
        <f t="shared" ca="1" si="1990"/>
        <v>-1.6797946435469557E+181</v>
      </c>
      <c r="BH1554" s="93">
        <f t="shared" ca="1" si="1990"/>
        <v>-1.7336650644507604E+185</v>
      </c>
      <c r="BI1554" s="93">
        <f t="shared" ca="1" si="1990"/>
        <v>-1.7393770267051568E+189</v>
      </c>
      <c r="BJ1554" s="93">
        <f t="shared" ca="1" si="1990"/>
        <v>-1.6963389458497939E+193</v>
      </c>
      <c r="BK1554" s="93">
        <f t="shared" ca="1" si="1990"/>
        <v>-1.6077407934658422E+197</v>
      </c>
      <c r="BL1554" s="93">
        <f t="shared" ca="1" si="1990"/>
        <v>-1.4801294484503279E+201</v>
      </c>
      <c r="BM1554" s="93">
        <f t="shared" ca="1" si="1990"/>
        <v>-1.3226010229670106E+205</v>
      </c>
      <c r="BN1554" s="93">
        <f t="shared" ca="1" si="1990"/>
        <v>-1.1457472769693639E+209</v>
      </c>
      <c r="BO1554" s="93">
        <f t="shared" ca="1" si="1990"/>
        <v>-9.6052092603252432E+212</v>
      </c>
      <c r="BP1554" s="93">
        <f t="shared" ca="1" si="1990"/>
        <v>-7.7718067540197785E+216</v>
      </c>
      <c r="BQ1554" s="93">
        <f t="shared" ca="1" si="1990"/>
        <v>-6.0444558442000065E+220</v>
      </c>
      <c r="BR1554" s="93">
        <f t="shared" ca="1" si="1990"/>
        <v>-4.4893939154036907E+224</v>
      </c>
      <c r="BS1554" s="93">
        <f t="shared" ca="1" si="1990"/>
        <v>-3.1495044839917582E+228</v>
      </c>
      <c r="BT1554" s="93">
        <f t="shared" ca="1" si="1990"/>
        <v>-2.0448294029930925E+232</v>
      </c>
      <c r="BU1554" s="93">
        <f t="shared" ca="1" si="1990"/>
        <v>-1.1753815665350834E+236</v>
      </c>
      <c r="BV1554" s="93">
        <f t="shared" ca="1" si="1990"/>
        <v>-5.2544659680581509E+239</v>
      </c>
      <c r="BW1554" s="93">
        <f t="shared" ca="1" si="1990"/>
        <v>-6.8531503402577129E+242</v>
      </c>
      <c r="BX1554" s="93">
        <f t="shared" ca="1" si="1990"/>
        <v>2.2777627009532324E+247</v>
      </c>
      <c r="BY1554" s="93">
        <f t="shared" ca="1" si="1990"/>
        <v>3.9758478832156073E+251</v>
      </c>
      <c r="BZ1554" s="93">
        <f t="shared" ca="1" si="1990"/>
        <v>4.7343016314004115E+255</v>
      </c>
      <c r="CA1554" s="93">
        <f t="shared" ca="1" si="1990"/>
        <v>4.8407605331027318E+259</v>
      </c>
      <c r="CB1554" s="93">
        <f t="shared" ca="1" si="1990"/>
        <v>4.5332223790503503E+263</v>
      </c>
      <c r="CC1554" s="93">
        <f t="shared" ca="1" si="1990"/>
        <v>3.9965335644959231E+267</v>
      </c>
      <c r="CD1554" s="93">
        <f t="shared" ca="1" si="1990"/>
        <v>3.3650527721456129E+271</v>
      </c>
      <c r="CE1554" s="93">
        <f t="shared" ref="CE1554:CL1556" ca="1" si="1991">SUM(CE1550:CE1553)</f>
        <v>2.7292069991115172E+275</v>
      </c>
      <c r="CF1554" s="93">
        <f t="shared" ca="1" si="1991"/>
        <v>2.1439300433086875E+279</v>
      </c>
      <c r="CG1554" s="93">
        <f t="shared" ca="1" si="1991"/>
        <v>1.6374282458726356E+283</v>
      </c>
      <c r="CH1554" s="93">
        <f t="shared" ca="1" si="1991"/>
        <v>1.2192240437139077E+287</v>
      </c>
      <c r="CI1554" s="93">
        <f t="shared" ca="1" si="1991"/>
        <v>8.8689249273270774E+290</v>
      </c>
      <c r="CJ1554" s="93">
        <f t="shared" ca="1" si="1991"/>
        <v>6.3127713555660767E+294</v>
      </c>
      <c r="CK1554" s="93">
        <f t="shared" ca="1" si="1991"/>
        <v>4.4023127010874821E+298</v>
      </c>
      <c r="CL1554" s="93">
        <f t="shared" ca="1" si="1991"/>
        <v>3.0108460550858625E+302</v>
      </c>
      <c r="CN1554" s="74"/>
      <c r="CO1554" s="93">
        <f t="shared" ref="CO1554:DK1556" ca="1" si="1992">SUM(CO1550:CO1553)</f>
        <v>7296.6729021599231</v>
      </c>
      <c r="CP1554" s="93">
        <f t="shared" ca="1" si="1992"/>
        <v>5539.5036194651893</v>
      </c>
      <c r="CQ1554" s="93">
        <f t="shared" ca="1" si="1992"/>
        <v>2265.9060089701193</v>
      </c>
      <c r="CR1554" s="93">
        <f t="shared" ca="1" si="1992"/>
        <v>-1691.8498681984088</v>
      </c>
      <c r="CS1554" s="93">
        <f t="shared" ca="1" si="1992"/>
        <v>-5298.8257009155295</v>
      </c>
      <c r="CT1554" s="93">
        <f t="shared" ca="1" si="1992"/>
        <v>-5647.8672219911414</v>
      </c>
      <c r="CU1554" s="93">
        <f t="shared" ca="1" si="1992"/>
        <v>-3031.831606782469</v>
      </c>
      <c r="CV1554" s="93">
        <f t="shared" ca="1" si="1992"/>
        <v>1057.8382685283368</v>
      </c>
      <c r="CW1554" s="93">
        <f t="shared" ca="1" si="1992"/>
        <v>4518.8336258330546</v>
      </c>
      <c r="CX1554" s="93">
        <f t="shared" ca="1" si="1992"/>
        <v>5456.6445006836366</v>
      </c>
      <c r="CY1554" s="93">
        <f t="shared" ca="1" si="1992"/>
        <v>2908.2307016171062</v>
      </c>
      <c r="CZ1554" s="93">
        <f t="shared" ca="1" si="1992"/>
        <v>-667.2014039387841</v>
      </c>
      <c r="DA1554" s="93">
        <f t="shared" ca="1" si="1992"/>
        <v>-3873.4729274203928</v>
      </c>
      <c r="DB1554" s="93">
        <f t="shared" ca="1" si="1992"/>
        <v>-4929.0761218510852</v>
      </c>
      <c r="DC1554" s="93">
        <f t="shared" ca="1" si="1992"/>
        <v>-3308.1337699293999</v>
      </c>
      <c r="DD1554" s="93">
        <f t="shared" ca="1" si="1992"/>
        <v>5.7529517334041884</v>
      </c>
      <c r="DE1554" s="93">
        <f t="shared" ca="1" si="1992"/>
        <v>3223.6035428124537</v>
      </c>
      <c r="DF1554" s="93">
        <f t="shared" ca="1" si="1992"/>
        <v>4635.370593354528</v>
      </c>
      <c r="DG1554" s="93">
        <f t="shared" ca="1" si="1992"/>
        <v>3540.0308927849824</v>
      </c>
      <c r="DH1554" s="93">
        <f t="shared" ca="1" si="1992"/>
        <v>596.94310280055697</v>
      </c>
      <c r="DI1554" s="93">
        <f t="shared" ca="1" si="1992"/>
        <v>-2576.8707932174589</v>
      </c>
      <c r="DJ1554" s="93">
        <f t="shared" ca="1" si="1992"/>
        <v>-4288.1602588793867</v>
      </c>
      <c r="DK1554" s="93">
        <f t="shared" ca="1" si="1992"/>
        <v>-3670.1979282981124</v>
      </c>
      <c r="DL1554" s="93">
        <f t="shared" ref="DL1554:DL1556" ca="1" si="1993">SUM(DL1550:DL1553)</f>
        <v>-1120.1788163766305</v>
      </c>
    </row>
    <row r="1555" spans="1:116" x14ac:dyDescent="0.4">
      <c r="A1555" s="99"/>
      <c r="B1555" s="57"/>
      <c r="D1555" t="s">
        <v>771</v>
      </c>
      <c r="E1555" t="str">
        <f t="shared" si="1979"/>
        <v>1555 LAMORTR-S</v>
      </c>
      <c r="G1555" s="125"/>
      <c r="R1555"/>
      <c r="S1555" s="62"/>
      <c r="T1555" s="62"/>
      <c r="U1555" s="62"/>
      <c r="V1555" s="62"/>
      <c r="W1555" s="62"/>
      <c r="X1555" s="62"/>
      <c r="Y1555" s="62"/>
      <c r="Z1555" s="62"/>
      <c r="AA1555" s="62"/>
      <c r="AB1555" s="62"/>
      <c r="AC1555" s="62"/>
      <c r="AD1555" s="62"/>
      <c r="AE1555" s="62"/>
      <c r="AF1555" s="62"/>
      <c r="AG1555" s="62"/>
      <c r="AH1555" s="62"/>
      <c r="AI1555" s="62"/>
      <c r="AJ1555" s="62"/>
      <c r="AK1555" s="62"/>
      <c r="AL1555" s="62"/>
      <c r="AM1555" s="62"/>
      <c r="AN1555" s="62"/>
      <c r="AO1555" s="62"/>
      <c r="AP1555" s="62"/>
      <c r="AQ1555" s="62"/>
      <c r="AR1555" s="62"/>
      <c r="AS1555" s="62"/>
      <c r="AT1555" s="62"/>
      <c r="AU1555" s="62"/>
      <c r="AV1555" s="62"/>
      <c r="AW1555" s="62"/>
      <c r="AX1555" s="62"/>
      <c r="AY1555" s="62"/>
      <c r="AZ1555" s="62"/>
      <c r="BA1555" s="62"/>
      <c r="BB1555" s="62"/>
      <c r="BC1555" s="62"/>
      <c r="BD1555" s="62"/>
      <c r="BE1555" s="62"/>
      <c r="BF1555" s="62"/>
      <c r="BG1555" s="62"/>
      <c r="BH1555" s="62"/>
      <c r="BI1555" s="62"/>
      <c r="BJ1555" s="62"/>
      <c r="BK1555" s="62"/>
      <c r="BL1555" s="62"/>
      <c r="BM1555" s="62"/>
      <c r="BN1555" s="62"/>
      <c r="BO1555" s="62"/>
      <c r="BP1555" s="62"/>
      <c r="BQ1555" s="62"/>
      <c r="BR1555" s="62"/>
      <c r="BS1555" s="62"/>
      <c r="BT1555" s="62"/>
      <c r="BU1555" s="62"/>
      <c r="BV1555" s="62"/>
      <c r="BW1555" s="62"/>
      <c r="BX1555" s="62"/>
      <c r="BY1555" s="62"/>
      <c r="BZ1555" s="62"/>
      <c r="CA1555" s="62"/>
      <c r="CB1555" s="62"/>
      <c r="CC1555" s="62"/>
      <c r="CD1555" s="62"/>
      <c r="CE1555" s="62"/>
      <c r="CF1555" s="62"/>
      <c r="CG1555" s="62"/>
      <c r="CH1555" s="62"/>
      <c r="CI1555" s="62"/>
      <c r="CJ1555" s="62"/>
      <c r="CK1555" s="62"/>
      <c r="CL1555" s="62"/>
      <c r="CO1555" s="62"/>
      <c r="CP1555" s="62"/>
      <c r="CQ1555" s="62"/>
      <c r="CR1555" s="62"/>
      <c r="CS1555" s="62"/>
      <c r="CT1555" s="62"/>
      <c r="CU1555" s="62"/>
      <c r="CV1555" s="62"/>
      <c r="CW1555" s="62"/>
      <c r="CX1555" s="62"/>
      <c r="CY1555" s="62"/>
      <c r="CZ1555" s="62"/>
      <c r="DA1555" s="62"/>
      <c r="DB1555" s="62"/>
      <c r="DC1555" s="62"/>
      <c r="DD1555" s="62"/>
      <c r="DE1555" s="62"/>
      <c r="DF1555" s="62"/>
      <c r="DG1555" s="62"/>
      <c r="DH1555" s="62"/>
      <c r="DI1555" s="62"/>
      <c r="DJ1555" s="62"/>
      <c r="DK1555" s="62"/>
      <c r="DL1555" s="62"/>
    </row>
    <row r="1556" spans="1:116" x14ac:dyDescent="0.4">
      <c r="A1556" s="99"/>
      <c r="B1556" s="57"/>
      <c r="C1556" t="s">
        <v>198</v>
      </c>
      <c r="D1556" t="s">
        <v>771</v>
      </c>
      <c r="E1556" t="str">
        <f t="shared" si="1979"/>
        <v>1556 LAMORTR-S</v>
      </c>
      <c r="G1556" s="126" t="str">
        <f>"Interest income - "&amp;SUBSTITUTE(G1540,":","")</f>
        <v>Interest income - Revenue driven amortizing loan - no defaults</v>
      </c>
      <c r="I1556" s="93"/>
      <c r="J1556" s="93"/>
      <c r="K1556" s="28">
        <f ca="1">SUMIF($3:$3,K$2,1554:1554)</f>
        <v>-1.0202378314323515E+58</v>
      </c>
      <c r="L1556" s="28">
        <f ca="1">SUMIF($3:$3,L$2,1554:1554)</f>
        <v>-8.4026799477329064E+110</v>
      </c>
      <c r="M1556" s="28">
        <f ca="1">SUMIF($3:$3,M$2,1554:1554)</f>
        <v>-9.3266020098586732E+160</v>
      </c>
      <c r="N1556" s="28">
        <f ca="1">SUMIF($3:$3,N$2,1554:1554)</f>
        <v>-1.1458795518745629E+209</v>
      </c>
      <c r="O1556" s="28">
        <f ca="1">SUMIF($3:$3,O$2,1554:1554)</f>
        <v>4.7346992389656741E+255</v>
      </c>
      <c r="P1556" s="28">
        <f ca="1">SUMIF($3:$3,P$2,1554:1554)</f>
        <v>3.011286349492555E+302</v>
      </c>
      <c r="R1556" s="27"/>
      <c r="S1556" s="93">
        <f t="shared" ref="S1556:AX1558" ca="1" si="1994">SUM(S1550:S1551,S1552)*$H1543/12</f>
        <v>66.666666666666671</v>
      </c>
      <c r="T1556" s="93">
        <f t="shared" ca="1" si="1994"/>
        <v>128.02782974022159</v>
      </c>
      <c r="U1556" s="93">
        <f t="shared" ca="1" si="1994"/>
        <v>2069268.4017205064</v>
      </c>
      <c r="V1556" s="93">
        <f t="shared" ca="1" si="1994"/>
        <v>1010428959184.7305</v>
      </c>
      <c r="W1556" s="93">
        <f t="shared" ca="1" si="1994"/>
        <v>2.1167419837000179E+17</v>
      </c>
      <c r="X1556" s="93">
        <f t="shared" ca="1" si="1994"/>
        <v>2.8723316895010871E+22</v>
      </c>
      <c r="Y1556" s="93">
        <f t="shared" ca="1" si="1994"/>
        <v>2.9000982850099262E+27</v>
      </c>
      <c r="Z1556" s="93">
        <f t="shared" ca="1" si="1994"/>
        <v>2.3389195235768059E+32</v>
      </c>
      <c r="AA1556" s="93">
        <f t="shared" ca="1" si="1994"/>
        <v>1.5735343920749527E+37</v>
      </c>
      <c r="AB1556" s="93">
        <f t="shared" ca="1" si="1994"/>
        <v>9.0933649701603558E+41</v>
      </c>
      <c r="AC1556" s="93">
        <f t="shared" ca="1" si="1994"/>
        <v>4.6104366833734166E+46</v>
      </c>
      <c r="AD1556" s="93">
        <f t="shared" ca="1" si="1994"/>
        <v>2.0838260406755246E+51</v>
      </c>
      <c r="AE1556" s="93">
        <f t="shared" ca="1" si="1994"/>
        <v>8.5015634130801591E+55</v>
      </c>
      <c r="AF1556" s="93">
        <f t="shared" ca="1" si="1994"/>
        <v>3.1622625756272503E+60</v>
      </c>
      <c r="AG1556" s="93">
        <f t="shared" ca="1" si="1994"/>
        <v>1.0812271564456624E+65</v>
      </c>
      <c r="AH1556" s="93">
        <f t="shared" ca="1" si="1994"/>
        <v>3.4215358389915042E+69</v>
      </c>
      <c r="AI1556" s="93">
        <f t="shared" ca="1" si="1994"/>
        <v>1.0079002327435942E+74</v>
      </c>
      <c r="AJ1556" s="93">
        <f t="shared" ca="1" si="1994"/>
        <v>2.7774894899133472E+78</v>
      </c>
      <c r="AK1556" s="93">
        <f t="shared" ca="1" si="1994"/>
        <v>7.1908860893432241E+82</v>
      </c>
      <c r="AL1556" s="93">
        <f t="shared" ca="1" si="1994"/>
        <v>1.755612655993237E+87</v>
      </c>
      <c r="AM1556" s="93">
        <f t="shared" ca="1" si="1994"/>
        <v>4.0552574929124425E+91</v>
      </c>
      <c r="AN1556" s="93">
        <f t="shared" ca="1" si="1994"/>
        <v>8.8882634410313345E+95</v>
      </c>
      <c r="AO1556" s="93">
        <f t="shared" ca="1" si="1994"/>
        <v>1.8533314956558496E+100</v>
      </c>
      <c r="AP1556" s="93">
        <f t="shared" ca="1" si="1994"/>
        <v>3.6850206512210287E+104</v>
      </c>
      <c r="AQ1556" s="93">
        <f t="shared" ca="1" si="1994"/>
        <v>7.0014931593488507E+108</v>
      </c>
      <c r="AR1556" s="93">
        <f t="shared" ca="1" si="1994"/>
        <v>1.2735978610765438E+113</v>
      </c>
      <c r="AS1556" s="93">
        <f t="shared" ca="1" si="1994"/>
        <v>2.2218589353339179E+117</v>
      </c>
      <c r="AT1556" s="93">
        <f t="shared" ca="1" si="1994"/>
        <v>3.7233028169751917E+121</v>
      </c>
      <c r="AU1556" s="93">
        <f t="shared" ca="1" si="1994"/>
        <v>6.0019752549475134E+125</v>
      </c>
      <c r="AV1556" s="93">
        <f t="shared" ca="1" si="1994"/>
        <v>9.3193895216845515E+129</v>
      </c>
      <c r="AW1556" s="93">
        <f t="shared" ca="1" si="1994"/>
        <v>1.3955131022299772E+134</v>
      </c>
      <c r="AX1556" s="93">
        <f t="shared" ca="1" si="1994"/>
        <v>2.0175107205079203E+138</v>
      </c>
      <c r="AY1556" s="93">
        <f t="shared" ref="AY1556:CD1558" ca="1" si="1995">SUM(AY1550:AY1551,AY1552)*$H1543/12</f>
        <v>2.8188729740931995E+142</v>
      </c>
      <c r="AZ1556" s="93">
        <f t="shared" ca="1" si="1995"/>
        <v>3.8099373135079652E+146</v>
      </c>
      <c r="BA1556" s="93">
        <f t="shared" ca="1" si="1995"/>
        <v>4.9855445077443223E+150</v>
      </c>
      <c r="BB1556" s="93">
        <f t="shared" ca="1" si="1995"/>
        <v>6.3211476391176281E+154</v>
      </c>
      <c r="BC1556" s="93">
        <f t="shared" ca="1" si="1995"/>
        <v>7.7708986952353224E+158</v>
      </c>
      <c r="BD1556" s="93">
        <f t="shared" ca="1" si="1995"/>
        <v>9.2685018258138681E+162</v>
      </c>
      <c r="BE1556" s="93">
        <f t="shared" ca="1" si="1995"/>
        <v>1.0731218392112563E+167</v>
      </c>
      <c r="BF1556" s="93">
        <f t="shared" ca="1" si="1995"/>
        <v>1.2066852444248221E+171</v>
      </c>
      <c r="BG1556" s="93">
        <f t="shared" ca="1" si="1995"/>
        <v>1.3182951057138101E+175</v>
      </c>
      <c r="BH1556" s="93">
        <f t="shared" ca="1" si="1995"/>
        <v>1.3996959296666363E+179</v>
      </c>
      <c r="BI1556" s="93">
        <f t="shared" ca="1" si="1995"/>
        <v>1.4445797380725018E+183</v>
      </c>
      <c r="BJ1556" s="93">
        <f t="shared" ca="1" si="1995"/>
        <v>1.4493351800333188E+187</v>
      </c>
      <c r="BK1556" s="93">
        <f t="shared" ca="1" si="1995"/>
        <v>1.4134696327053753E+191</v>
      </c>
      <c r="BL1556" s="93">
        <f t="shared" ca="1" si="1995"/>
        <v>1.3396414554479663E+195</v>
      </c>
      <c r="BM1556" s="93">
        <f t="shared" ca="1" si="1995"/>
        <v>1.233306112628893E+199</v>
      </c>
      <c r="BN1556" s="93">
        <f t="shared" ca="1" si="1995"/>
        <v>1.1020431475991585E+203</v>
      </c>
      <c r="BO1556" s="93">
        <f t="shared" ca="1" si="1995"/>
        <v>9.54678262662393E+206</v>
      </c>
      <c r="BP1556" s="93">
        <f t="shared" ca="1" si="1995"/>
        <v>8.0033783079836149E+210</v>
      </c>
      <c r="BQ1556" s="93">
        <f t="shared" ca="1" si="1995"/>
        <v>6.4756985271557256E+214</v>
      </c>
      <c r="BR1556" s="93">
        <f t="shared" ca="1" si="1995"/>
        <v>5.0363934918610637E+218</v>
      </c>
      <c r="BS1556" s="93">
        <f t="shared" ca="1" si="1995"/>
        <v>3.740653696144567E+222</v>
      </c>
      <c r="BT1556" s="93">
        <f t="shared" ca="1" si="1995"/>
        <v>2.624209837884424E+226</v>
      </c>
      <c r="BU1556" s="93">
        <f t="shared" ca="1" si="1995"/>
        <v>1.7037598578832618E+230</v>
      </c>
      <c r="BV1556" s="93">
        <f t="shared" ca="1" si="1995"/>
        <v>9.7931281718682233E+233</v>
      </c>
      <c r="BW1556" s="93">
        <f t="shared" ca="1" si="1995"/>
        <v>4.3777339987396608E+237</v>
      </c>
      <c r="BX1556" s="93">
        <f t="shared" ca="1" si="1995"/>
        <v>5.7065434386683703E+240</v>
      </c>
      <c r="BY1556" s="93">
        <f t="shared" ca="1" si="1995"/>
        <v>-1.8981931681620882E+245</v>
      </c>
      <c r="BZ1556" s="93">
        <f t="shared" ca="1" si="1995"/>
        <v>-3.3130151738174106E+249</v>
      </c>
      <c r="CA1556" s="93">
        <f t="shared" ca="1" si="1995"/>
        <v>-3.9449172784733208E+253</v>
      </c>
      <c r="CB1556" s="93">
        <f t="shared" ca="1" si="1995"/>
        <v>-4.0335692991824027E+257</v>
      </c>
      <c r="CC1556" s="93">
        <f t="shared" ca="1" si="1995"/>
        <v>-3.7772785588452795E+261</v>
      </c>
      <c r="CD1556" s="93">
        <f t="shared" ca="1" si="1995"/>
        <v>-3.3300637218272429E+265</v>
      </c>
      <c r="CE1556" s="93">
        <f t="shared" ref="CE1556:CL1558" ca="1" si="1996">SUM(CE1550:CE1551,CE1552)*$H1543/12</f>
        <v>-2.8038748248846407E+269</v>
      </c>
      <c r="CF1556" s="93">
        <f t="shared" ca="1" si="1996"/>
        <v>-2.2740564091342345E+273</v>
      </c>
      <c r="CG1556" s="93">
        <f t="shared" ca="1" si="1996"/>
        <v>-1.7863790411630816E+277</v>
      </c>
      <c r="CH1556" s="93">
        <f t="shared" ca="1" si="1996"/>
        <v>-1.3643433893110281E+281</v>
      </c>
      <c r="CI1556" s="93">
        <f t="shared" ca="1" si="1996"/>
        <v>-1.0158824475693487E+285</v>
      </c>
      <c r="CJ1556" s="93">
        <f t="shared" ca="1" si="1996"/>
        <v>-7.3897462904686543E+288</v>
      </c>
      <c r="CK1556" s="93">
        <f t="shared" ca="1" si="1996"/>
        <v>-5.2598975636520641E+292</v>
      </c>
      <c r="CL1556" s="93">
        <f t="shared" ca="1" si="1996"/>
        <v>-3.6680634718974432E+296</v>
      </c>
      <c r="CN1556" s="93"/>
      <c r="CO1556" s="93">
        <f t="shared" ref="CO1556:CX1556" si="1997">SUM(CO1549:CO1550,CO1552)*$H1543/CO$5</f>
        <v>0</v>
      </c>
      <c r="CP1556" s="93">
        <f t="shared" ca="1" si="1997"/>
        <v>182.41682255399809</v>
      </c>
      <c r="CQ1556" s="93">
        <f t="shared" ca="1" si="1997"/>
        <v>138.48759048662973</v>
      </c>
      <c r="CR1556" s="93">
        <f t="shared" ca="1" si="1997"/>
        <v>56.647650224252985</v>
      </c>
      <c r="CS1556" s="93">
        <f t="shared" ca="1" si="1997"/>
        <v>-42.296246704960225</v>
      </c>
      <c r="CT1556" s="93">
        <f t="shared" ca="1" si="1997"/>
        <v>-132.47064252288826</v>
      </c>
      <c r="CU1556" s="93">
        <f t="shared" ca="1" si="1997"/>
        <v>-141.19668054977853</v>
      </c>
      <c r="CV1556" s="93">
        <f t="shared" ca="1" si="1997"/>
        <v>-75.795790169561727</v>
      </c>
      <c r="CW1556" s="93">
        <f t="shared" ca="1" si="1997"/>
        <v>26.445956713208421</v>
      </c>
      <c r="CX1556" s="93">
        <f t="shared" ca="1" si="1997"/>
        <v>112.97084064582637</v>
      </c>
      <c r="CY1556" s="93">
        <f ca="1">SUM(CY1549:CY1550,CY1552)*$H1543/CL$5</f>
        <v>45.472037505696967</v>
      </c>
      <c r="CZ1556" s="93">
        <f t="shared" ref="CZ1556:DL1556" ca="1" si="1998">SUM(CZ1549:CZ1550,CZ1552)*$H1543/CZ$5</f>
        <v>72.705767540427658</v>
      </c>
      <c r="DA1556" s="93">
        <f t="shared" ca="1" si="1998"/>
        <v>-16.680035098469602</v>
      </c>
      <c r="DB1556" s="93">
        <f t="shared" ca="1" si="1998"/>
        <v>-96.836823185509829</v>
      </c>
      <c r="DC1556" s="93">
        <f t="shared" ca="1" si="1998"/>
        <v>-123.22690304627713</v>
      </c>
      <c r="DD1556" s="93">
        <f t="shared" ca="1" si="1998"/>
        <v>-82.703344248234998</v>
      </c>
      <c r="DE1556" s="93">
        <f t="shared" ca="1" si="1998"/>
        <v>0.14382379333510473</v>
      </c>
      <c r="DF1556" s="93">
        <f t="shared" ca="1" si="1998"/>
        <v>80.590088570311352</v>
      </c>
      <c r="DG1556" s="93">
        <f t="shared" ca="1" si="1998"/>
        <v>115.8842648338632</v>
      </c>
      <c r="DH1556" s="93">
        <f t="shared" ca="1" si="1998"/>
        <v>88.500772319624559</v>
      </c>
      <c r="DI1556" s="93">
        <f t="shared" ca="1" si="1998"/>
        <v>14.923577570013926</v>
      </c>
      <c r="DJ1556" s="93">
        <f t="shared" ca="1" si="1998"/>
        <v>-64.421769830436475</v>
      </c>
      <c r="DK1556" s="93">
        <f t="shared" ca="1" si="1998"/>
        <v>-107.20400647198467</v>
      </c>
      <c r="DL1556" s="93">
        <f t="shared" ca="1" si="1998"/>
        <v>-91.754948207452813</v>
      </c>
    </row>
    <row r="1557" spans="1:116" x14ac:dyDescent="0.4">
      <c r="A1557" s="99"/>
      <c r="B1557" s="57"/>
      <c r="C1557" s="57"/>
      <c r="D1557" t="s">
        <v>771</v>
      </c>
      <c r="E1557" t="str">
        <f t="shared" si="1979"/>
        <v>1557 LAMORTR-S</v>
      </c>
      <c r="G1557" s="125"/>
      <c r="R1557"/>
      <c r="S1557" s="1"/>
      <c r="T1557" s="1"/>
      <c r="U1557" s="1"/>
      <c r="V1557" s="1"/>
      <c r="W1557" s="1"/>
      <c r="X1557" s="1"/>
      <c r="Y1557" s="1"/>
      <c r="Z1557" s="1"/>
      <c r="AA1557" s="1"/>
      <c r="AB1557" s="1"/>
      <c r="AC1557" s="1"/>
      <c r="AD1557" s="1"/>
      <c r="AE1557" s="1"/>
      <c r="AF1557" s="1"/>
      <c r="AG1557" s="1"/>
      <c r="AH1557" s="1"/>
      <c r="AI1557" s="1"/>
      <c r="AJ1557" s="1"/>
      <c r="AK1557" s="1"/>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c r="BM1557" s="1"/>
      <c r="BN1557" s="1"/>
      <c r="BO1557" s="1"/>
      <c r="BP1557" s="1"/>
      <c r="BQ1557" s="1"/>
      <c r="BR1557" s="1"/>
      <c r="BS1557" s="1"/>
      <c r="BT1557" s="1"/>
      <c r="BU1557" s="1"/>
      <c r="BV1557" s="1"/>
      <c r="BW1557" s="1"/>
      <c r="BX1557" s="1"/>
      <c r="BY1557" s="1"/>
      <c r="BZ1557" s="1"/>
      <c r="CA1557" s="1"/>
      <c r="CB1557" s="1"/>
      <c r="CC1557" s="1"/>
      <c r="CD1557" s="1"/>
      <c r="CE1557" s="1"/>
      <c r="CF1557" s="1"/>
      <c r="CG1557" s="1"/>
      <c r="CH1557" s="1"/>
      <c r="CI1557" s="1"/>
      <c r="CJ1557" s="1"/>
      <c r="CK1557" s="1"/>
      <c r="CL1557" s="1"/>
      <c r="CO1557" s="1"/>
      <c r="CP1557" s="1"/>
      <c r="CQ1557" s="1"/>
      <c r="CR1557" s="1"/>
      <c r="CS1557" s="1"/>
      <c r="CT1557" s="1"/>
      <c r="CU1557" s="1"/>
      <c r="CV1557" s="1"/>
      <c r="CW1557" s="1"/>
      <c r="CX1557" s="1"/>
      <c r="CY1557" s="1"/>
      <c r="CZ1557" s="1"/>
      <c r="DA1557" s="1"/>
      <c r="DB1557" s="1"/>
      <c r="DC1557" s="1"/>
      <c r="DD1557" s="1"/>
      <c r="DE1557" s="1"/>
      <c r="DF1557" s="1"/>
      <c r="DG1557" s="1"/>
      <c r="DH1557" s="1"/>
      <c r="DI1557" s="1"/>
      <c r="DJ1557" s="1"/>
      <c r="DK1557" s="1"/>
      <c r="DL1557" s="1"/>
    </row>
    <row r="1558" spans="1:116" x14ac:dyDescent="0.4">
      <c r="A1558" s="99"/>
      <c r="B1558" s="57"/>
      <c r="D1558" t="s">
        <v>771</v>
      </c>
      <c r="E1558" t="str">
        <f t="shared" si="1979"/>
        <v>1558 LAMORTR-S</v>
      </c>
      <c r="G1558" s="95" t="s">
        <v>309</v>
      </c>
      <c r="R1558"/>
      <c r="S1558" s="1"/>
      <c r="T1558" s="1"/>
      <c r="U1558" s="1"/>
      <c r="V1558" s="1"/>
      <c r="W1558" s="1"/>
      <c r="X1558" s="1"/>
      <c r="Y1558" s="1"/>
      <c r="Z1558" s="1"/>
      <c r="AA1558" s="1"/>
      <c r="AB1558" s="1"/>
      <c r="AC1558" s="1"/>
      <c r="AD1558" s="1"/>
      <c r="AE1558" s="1"/>
      <c r="AF1558" s="1"/>
      <c r="AG1558" s="1"/>
      <c r="AH1558" s="1"/>
      <c r="AI1558" s="1"/>
      <c r="AJ1558" s="1"/>
      <c r="AK1558" s="1"/>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c r="BM1558" s="1"/>
      <c r="BN1558" s="1"/>
      <c r="BO1558" s="1"/>
      <c r="BP1558" s="1"/>
      <c r="BQ1558" s="1"/>
      <c r="BR1558" s="1"/>
      <c r="BS1558" s="1"/>
      <c r="BT1558" s="1"/>
      <c r="BU1558" s="1"/>
      <c r="BV1558" s="1"/>
      <c r="BW1558" s="1"/>
      <c r="BX1558" s="1"/>
      <c r="BY1558" s="1"/>
      <c r="BZ1558" s="1"/>
      <c r="CA1558" s="1"/>
      <c r="CB1558" s="1"/>
      <c r="CC1558" s="1"/>
      <c r="CD1558" s="1"/>
      <c r="CE1558" s="1"/>
      <c r="CF1558" s="1"/>
      <c r="CG1558" s="1"/>
      <c r="CH1558" s="1"/>
      <c r="CI1558" s="1"/>
      <c r="CJ1558" s="1"/>
      <c r="CK1558" s="1"/>
      <c r="CL1558" s="1"/>
      <c r="CO1558" s="1"/>
      <c r="CP1558" s="1"/>
      <c r="CQ1558" s="1"/>
      <c r="CR1558" s="1"/>
      <c r="CS1558" s="1"/>
      <c r="CT1558" s="1"/>
      <c r="CU1558" s="1"/>
      <c r="CV1558" s="1"/>
      <c r="CW1558" s="1"/>
      <c r="CX1558" s="1"/>
      <c r="CY1558" s="1"/>
      <c r="CZ1558" s="1"/>
      <c r="DA1558" s="1"/>
      <c r="DB1558" s="1"/>
      <c r="DC1558" s="1"/>
      <c r="DD1558" s="1"/>
      <c r="DE1558" s="1"/>
      <c r="DF1558" s="1"/>
      <c r="DG1558" s="1"/>
      <c r="DH1558" s="1"/>
      <c r="DI1558" s="1"/>
      <c r="DJ1558" s="1"/>
      <c r="DK1558" s="1"/>
      <c r="DL1558" s="1"/>
    </row>
    <row r="1559" spans="1:116" x14ac:dyDescent="0.4">
      <c r="A1559" s="99"/>
      <c r="B1559" s="57"/>
      <c r="C1559" t="s">
        <v>235</v>
      </c>
      <c r="D1559" t="s">
        <v>771</v>
      </c>
      <c r="E1559" t="str">
        <f t="shared" si="1979"/>
        <v>1559 LAMORTR-S</v>
      </c>
      <c r="G1559" s="158" t="str">
        <f>G1551</f>
        <v>New loans originated - Revenue driven amortizing loan - no defaults</v>
      </c>
      <c r="K1559" s="53">
        <f ca="1">SUMIF($3:$3,K$2,1559:1559)</f>
        <v>-96000</v>
      </c>
      <c r="L1559" s="53">
        <f ca="1">SUMIF($3:$3,L$2,1559:1559)</f>
        <v>-96000</v>
      </c>
      <c r="M1559" s="53">
        <f ca="1">SUMIF($3:$3,M$2,1559:1559)</f>
        <v>-96000</v>
      </c>
      <c r="N1559" s="53">
        <f ca="1">SUMIF($3:$3,N$2,1559:1559)</f>
        <v>-96000</v>
      </c>
      <c r="O1559" s="53">
        <f ca="1">SUMIF($3:$3,O$2,1559:1559)</f>
        <v>-96000</v>
      </c>
      <c r="P1559" s="53">
        <f ca="1">SUMIF($3:$3,P$2,1559:1559)</f>
        <v>-96000</v>
      </c>
      <c r="R1559"/>
      <c r="S1559" s="62">
        <f t="shared" ref="S1559:AX1561" ca="1" si="1999">-S1551</f>
        <v>-8000</v>
      </c>
      <c r="T1559" s="62">
        <f t="shared" ca="1" si="1999"/>
        <v>-8000</v>
      </c>
      <c r="U1559" s="62">
        <f t="shared" ca="1" si="1999"/>
        <v>-8000</v>
      </c>
      <c r="V1559" s="62">
        <f t="shared" ca="1" si="1999"/>
        <v>-8000</v>
      </c>
      <c r="W1559" s="62">
        <f t="shared" ca="1" si="1999"/>
        <v>-8000</v>
      </c>
      <c r="X1559" s="62">
        <f t="shared" ca="1" si="1999"/>
        <v>-8000</v>
      </c>
      <c r="Y1559" s="62">
        <f t="shared" ca="1" si="1999"/>
        <v>-8000</v>
      </c>
      <c r="Z1559" s="62">
        <f t="shared" ca="1" si="1999"/>
        <v>-8000</v>
      </c>
      <c r="AA1559" s="62">
        <f t="shared" ca="1" si="1999"/>
        <v>-8000</v>
      </c>
      <c r="AB1559" s="62">
        <f t="shared" ca="1" si="1999"/>
        <v>-8000</v>
      </c>
      <c r="AC1559" s="62">
        <f t="shared" ca="1" si="1999"/>
        <v>-8000</v>
      </c>
      <c r="AD1559" s="62">
        <f t="shared" ca="1" si="1999"/>
        <v>-8000</v>
      </c>
      <c r="AE1559" s="62">
        <f t="shared" ca="1" si="1999"/>
        <v>-8000</v>
      </c>
      <c r="AF1559" s="62">
        <f t="shared" ca="1" si="1999"/>
        <v>-8000</v>
      </c>
      <c r="AG1559" s="62">
        <f t="shared" ca="1" si="1999"/>
        <v>-8000</v>
      </c>
      <c r="AH1559" s="62">
        <f t="shared" ca="1" si="1999"/>
        <v>-8000</v>
      </c>
      <c r="AI1559" s="62">
        <f t="shared" ca="1" si="1999"/>
        <v>-8000</v>
      </c>
      <c r="AJ1559" s="62">
        <f t="shared" ca="1" si="1999"/>
        <v>-8000</v>
      </c>
      <c r="AK1559" s="62">
        <f t="shared" ca="1" si="1999"/>
        <v>-8000</v>
      </c>
      <c r="AL1559" s="62">
        <f t="shared" ca="1" si="1999"/>
        <v>-8000</v>
      </c>
      <c r="AM1559" s="62">
        <f t="shared" ca="1" si="1999"/>
        <v>-8000</v>
      </c>
      <c r="AN1559" s="62">
        <f t="shared" ca="1" si="1999"/>
        <v>-8000</v>
      </c>
      <c r="AO1559" s="62">
        <f t="shared" ca="1" si="1999"/>
        <v>-8000</v>
      </c>
      <c r="AP1559" s="62">
        <f t="shared" ca="1" si="1999"/>
        <v>-8000</v>
      </c>
      <c r="AQ1559" s="62">
        <f t="shared" ca="1" si="1999"/>
        <v>-8000</v>
      </c>
      <c r="AR1559" s="62">
        <f t="shared" ca="1" si="1999"/>
        <v>-8000</v>
      </c>
      <c r="AS1559" s="62">
        <f t="shared" ca="1" si="1999"/>
        <v>-8000</v>
      </c>
      <c r="AT1559" s="62">
        <f t="shared" ca="1" si="1999"/>
        <v>-8000</v>
      </c>
      <c r="AU1559" s="62">
        <f t="shared" ca="1" si="1999"/>
        <v>-8000</v>
      </c>
      <c r="AV1559" s="62">
        <f t="shared" ca="1" si="1999"/>
        <v>-8000</v>
      </c>
      <c r="AW1559" s="62">
        <f t="shared" ca="1" si="1999"/>
        <v>-8000</v>
      </c>
      <c r="AX1559" s="62">
        <f t="shared" ca="1" si="1999"/>
        <v>-8000</v>
      </c>
      <c r="AY1559" s="62">
        <f t="shared" ref="AY1559:CD1561" ca="1" si="2000">-AY1551</f>
        <v>-8000</v>
      </c>
      <c r="AZ1559" s="62">
        <f t="shared" ca="1" si="2000"/>
        <v>-8000</v>
      </c>
      <c r="BA1559" s="62">
        <f t="shared" ca="1" si="2000"/>
        <v>-8000</v>
      </c>
      <c r="BB1559" s="62">
        <f t="shared" ca="1" si="2000"/>
        <v>-8000</v>
      </c>
      <c r="BC1559" s="62">
        <f t="shared" ca="1" si="2000"/>
        <v>-8000</v>
      </c>
      <c r="BD1559" s="62">
        <f t="shared" ca="1" si="2000"/>
        <v>-8000</v>
      </c>
      <c r="BE1559" s="62">
        <f t="shared" ca="1" si="2000"/>
        <v>-8000</v>
      </c>
      <c r="BF1559" s="62">
        <f t="shared" ca="1" si="2000"/>
        <v>-8000</v>
      </c>
      <c r="BG1559" s="62">
        <f t="shared" ca="1" si="2000"/>
        <v>-8000</v>
      </c>
      <c r="BH1559" s="62">
        <f t="shared" ca="1" si="2000"/>
        <v>-8000</v>
      </c>
      <c r="BI1559" s="62">
        <f t="shared" ca="1" si="2000"/>
        <v>-8000</v>
      </c>
      <c r="BJ1559" s="62">
        <f t="shared" ca="1" si="2000"/>
        <v>-8000</v>
      </c>
      <c r="BK1559" s="62">
        <f t="shared" ca="1" si="2000"/>
        <v>-8000</v>
      </c>
      <c r="BL1559" s="62">
        <f t="shared" ca="1" si="2000"/>
        <v>-8000</v>
      </c>
      <c r="BM1559" s="62">
        <f t="shared" ca="1" si="2000"/>
        <v>-8000</v>
      </c>
      <c r="BN1559" s="62">
        <f t="shared" ca="1" si="2000"/>
        <v>-8000</v>
      </c>
      <c r="BO1559" s="62">
        <f t="shared" ca="1" si="2000"/>
        <v>-8000</v>
      </c>
      <c r="BP1559" s="62">
        <f t="shared" ca="1" si="2000"/>
        <v>-8000</v>
      </c>
      <c r="BQ1559" s="62">
        <f t="shared" ca="1" si="2000"/>
        <v>-8000</v>
      </c>
      <c r="BR1559" s="62">
        <f t="shared" ca="1" si="2000"/>
        <v>-8000</v>
      </c>
      <c r="BS1559" s="62">
        <f t="shared" ca="1" si="2000"/>
        <v>-8000</v>
      </c>
      <c r="BT1559" s="62">
        <f t="shared" ca="1" si="2000"/>
        <v>-8000</v>
      </c>
      <c r="BU1559" s="62">
        <f t="shared" ca="1" si="2000"/>
        <v>-8000</v>
      </c>
      <c r="BV1559" s="62">
        <f t="shared" ca="1" si="2000"/>
        <v>-8000</v>
      </c>
      <c r="BW1559" s="62">
        <f t="shared" ca="1" si="2000"/>
        <v>-8000</v>
      </c>
      <c r="BX1559" s="62">
        <f t="shared" ca="1" si="2000"/>
        <v>-8000</v>
      </c>
      <c r="BY1559" s="62">
        <f t="shared" ca="1" si="2000"/>
        <v>-8000</v>
      </c>
      <c r="BZ1559" s="62">
        <f t="shared" ca="1" si="2000"/>
        <v>-8000</v>
      </c>
      <c r="CA1559" s="62">
        <f t="shared" ca="1" si="2000"/>
        <v>-8000</v>
      </c>
      <c r="CB1559" s="62">
        <f t="shared" ca="1" si="2000"/>
        <v>-8000</v>
      </c>
      <c r="CC1559" s="62">
        <f t="shared" ca="1" si="2000"/>
        <v>-8000</v>
      </c>
      <c r="CD1559" s="62">
        <f t="shared" ca="1" si="2000"/>
        <v>-8000</v>
      </c>
      <c r="CE1559" s="62">
        <f t="shared" ref="CE1559:CL1561" ca="1" si="2001">-CE1551</f>
        <v>-8000</v>
      </c>
      <c r="CF1559" s="62">
        <f t="shared" ca="1" si="2001"/>
        <v>-8000</v>
      </c>
      <c r="CG1559" s="62">
        <f t="shared" ca="1" si="2001"/>
        <v>-8000</v>
      </c>
      <c r="CH1559" s="62">
        <f t="shared" ca="1" si="2001"/>
        <v>-8000</v>
      </c>
      <c r="CI1559" s="62">
        <f t="shared" ca="1" si="2001"/>
        <v>-8000</v>
      </c>
      <c r="CJ1559" s="62">
        <f t="shared" ca="1" si="2001"/>
        <v>-8000</v>
      </c>
      <c r="CK1559" s="62">
        <f t="shared" ca="1" si="2001"/>
        <v>-8000</v>
      </c>
      <c r="CL1559" s="62">
        <f t="shared" ca="1" si="2001"/>
        <v>-8000</v>
      </c>
      <c r="CO1559" s="62">
        <f>-CO1550</f>
        <v>0</v>
      </c>
      <c r="CP1559" s="62">
        <f t="shared" ref="CP1559:DK1561" ca="1" si="2002">-CP1550</f>
        <v>-7296.6729021599231</v>
      </c>
      <c r="CQ1559" s="62">
        <f t="shared" ca="1" si="2002"/>
        <v>-5539.5036194651893</v>
      </c>
      <c r="CR1559" s="62">
        <f t="shared" ca="1" si="2002"/>
        <v>-2265.9060089701193</v>
      </c>
      <c r="CS1559" s="62">
        <f t="shared" ca="1" si="2002"/>
        <v>1691.8498681984088</v>
      </c>
      <c r="CT1559" s="62">
        <f t="shared" ca="1" si="2002"/>
        <v>5298.8257009155295</v>
      </c>
      <c r="CU1559" s="62">
        <f t="shared" ca="1" si="2002"/>
        <v>5647.8672219911414</v>
      </c>
      <c r="CV1559" s="62">
        <f t="shared" ca="1" si="2002"/>
        <v>3031.831606782469</v>
      </c>
      <c r="CW1559" s="62">
        <f t="shared" ca="1" si="2002"/>
        <v>-1057.8382685283368</v>
      </c>
      <c r="CX1559" s="62">
        <f t="shared" ca="1" si="2002"/>
        <v>-4518.8336258330546</v>
      </c>
      <c r="CY1559" s="62">
        <f t="shared" ca="1" si="2002"/>
        <v>-5456.6445006836366</v>
      </c>
      <c r="CZ1559" s="62">
        <f t="shared" ca="1" si="2002"/>
        <v>-2908.2307016171062</v>
      </c>
      <c r="DA1559" s="62">
        <f t="shared" ca="1" si="2002"/>
        <v>667.2014039387841</v>
      </c>
      <c r="DB1559" s="62">
        <f t="shared" ca="1" si="2002"/>
        <v>3873.4729274203928</v>
      </c>
      <c r="DC1559" s="62">
        <f t="shared" ca="1" si="2002"/>
        <v>4929.0761218510852</v>
      </c>
      <c r="DD1559" s="62">
        <f t="shared" ca="1" si="2002"/>
        <v>3308.1337699293999</v>
      </c>
      <c r="DE1559" s="62">
        <f t="shared" ca="1" si="2002"/>
        <v>-5.7529517334041884</v>
      </c>
      <c r="DF1559" s="62">
        <f t="shared" ca="1" si="2002"/>
        <v>-3223.6035428124537</v>
      </c>
      <c r="DG1559" s="62">
        <f t="shared" ca="1" si="2002"/>
        <v>-4635.370593354528</v>
      </c>
      <c r="DH1559" s="62">
        <f t="shared" ca="1" si="2002"/>
        <v>-3540.0308927849824</v>
      </c>
      <c r="DI1559" s="62">
        <f t="shared" ca="1" si="2002"/>
        <v>-596.94310280055697</v>
      </c>
      <c r="DJ1559" s="62">
        <f t="shared" ca="1" si="2002"/>
        <v>2576.8707932174589</v>
      </c>
      <c r="DK1559" s="62">
        <f t="shared" ca="1" si="2002"/>
        <v>4288.1602588793867</v>
      </c>
      <c r="DL1559" s="62">
        <f t="shared" ref="DL1559:DL1561" ca="1" si="2003">-DL1550</f>
        <v>3670.1979282981124</v>
      </c>
    </row>
    <row r="1560" spans="1:116" x14ac:dyDescent="0.4">
      <c r="A1560" s="99"/>
      <c r="B1560" s="57"/>
      <c r="C1560" t="s">
        <v>235</v>
      </c>
      <c r="D1560" t="s">
        <v>771</v>
      </c>
      <c r="E1560" t="str">
        <f t="shared" si="1979"/>
        <v>1560 LAMORTR-S</v>
      </c>
      <c r="G1560" s="158" t="str">
        <f>G1552</f>
        <v>Prepayment - Revenue driven amortizing loan - no defaults</v>
      </c>
      <c r="K1560" s="53">
        <f>SUMIF($3:$3,K$2,1560:1560)</f>
        <v>0</v>
      </c>
      <c r="L1560" s="53">
        <f>SUMIF($3:$3,L$2,1560:1560)</f>
        <v>0</v>
      </c>
      <c r="M1560" s="53">
        <f>SUMIF($3:$3,M$2,1560:1560)</f>
        <v>0</v>
      </c>
      <c r="N1560" s="53">
        <f>SUMIF($3:$3,N$2,1560:1560)</f>
        <v>0</v>
      </c>
      <c r="O1560" s="53">
        <f>SUMIF($3:$3,O$2,1560:1560)</f>
        <v>0</v>
      </c>
      <c r="P1560" s="53">
        <f>SUMIF($3:$3,P$2,1560:1560)</f>
        <v>0</v>
      </c>
      <c r="R1560"/>
      <c r="S1560" s="62">
        <f t="shared" ref="S1560:AX1562" si="2004">-S1552</f>
        <v>0</v>
      </c>
      <c r="T1560" s="62">
        <f t="shared" si="2004"/>
        <v>0</v>
      </c>
      <c r="U1560" s="62">
        <f t="shared" si="2004"/>
        <v>0</v>
      </c>
      <c r="V1560" s="62">
        <f t="shared" si="2004"/>
        <v>0</v>
      </c>
      <c r="W1560" s="62">
        <f t="shared" si="2004"/>
        <v>0</v>
      </c>
      <c r="X1560" s="62">
        <f t="shared" si="2004"/>
        <v>0</v>
      </c>
      <c r="Y1560" s="62">
        <f t="shared" si="2004"/>
        <v>0</v>
      </c>
      <c r="Z1560" s="62">
        <f t="shared" si="2004"/>
        <v>0</v>
      </c>
      <c r="AA1560" s="62">
        <f t="shared" si="2004"/>
        <v>0</v>
      </c>
      <c r="AB1560" s="62">
        <f t="shared" si="2004"/>
        <v>0</v>
      </c>
      <c r="AC1560" s="62">
        <f t="shared" si="2004"/>
        <v>0</v>
      </c>
      <c r="AD1560" s="62">
        <f t="shared" si="2004"/>
        <v>0</v>
      </c>
      <c r="AE1560" s="62">
        <f t="shared" si="2004"/>
        <v>0</v>
      </c>
      <c r="AF1560" s="62">
        <f t="shared" si="2004"/>
        <v>0</v>
      </c>
      <c r="AG1560" s="62">
        <f t="shared" si="2004"/>
        <v>0</v>
      </c>
      <c r="AH1560" s="62">
        <f t="shared" si="2004"/>
        <v>0</v>
      </c>
      <c r="AI1560" s="62">
        <f t="shared" si="2004"/>
        <v>0</v>
      </c>
      <c r="AJ1560" s="62">
        <f t="shared" si="2004"/>
        <v>0</v>
      </c>
      <c r="AK1560" s="62">
        <f t="shared" si="2004"/>
        <v>0</v>
      </c>
      <c r="AL1560" s="62">
        <f t="shared" si="2004"/>
        <v>0</v>
      </c>
      <c r="AM1560" s="62">
        <f t="shared" si="2004"/>
        <v>0</v>
      </c>
      <c r="AN1560" s="62">
        <f t="shared" si="2004"/>
        <v>0</v>
      </c>
      <c r="AO1560" s="62">
        <f t="shared" si="2004"/>
        <v>0</v>
      </c>
      <c r="AP1560" s="62">
        <f t="shared" si="2004"/>
        <v>0</v>
      </c>
      <c r="AQ1560" s="62">
        <f t="shared" si="2004"/>
        <v>0</v>
      </c>
      <c r="AR1560" s="62">
        <f t="shared" si="2004"/>
        <v>0</v>
      </c>
      <c r="AS1560" s="62">
        <f t="shared" si="2004"/>
        <v>0</v>
      </c>
      <c r="AT1560" s="62">
        <f t="shared" si="2004"/>
        <v>0</v>
      </c>
      <c r="AU1560" s="62">
        <f t="shared" si="2004"/>
        <v>0</v>
      </c>
      <c r="AV1560" s="62">
        <f t="shared" si="2004"/>
        <v>0</v>
      </c>
      <c r="AW1560" s="62">
        <f t="shared" si="2004"/>
        <v>0</v>
      </c>
      <c r="AX1560" s="62">
        <f t="shared" si="2004"/>
        <v>0</v>
      </c>
      <c r="AY1560" s="62">
        <f t="shared" ref="AY1560:CD1562" si="2005">-AY1552</f>
        <v>0</v>
      </c>
      <c r="AZ1560" s="62">
        <f t="shared" si="2005"/>
        <v>0</v>
      </c>
      <c r="BA1560" s="62">
        <f t="shared" si="2005"/>
        <v>0</v>
      </c>
      <c r="BB1560" s="62">
        <f t="shared" si="2005"/>
        <v>0</v>
      </c>
      <c r="BC1560" s="62">
        <f t="shared" si="2005"/>
        <v>0</v>
      </c>
      <c r="BD1560" s="62">
        <f t="shared" si="2005"/>
        <v>0</v>
      </c>
      <c r="BE1560" s="62">
        <f t="shared" si="2005"/>
        <v>0</v>
      </c>
      <c r="BF1560" s="62">
        <f t="shared" si="2005"/>
        <v>0</v>
      </c>
      <c r="BG1560" s="62">
        <f t="shared" si="2005"/>
        <v>0</v>
      </c>
      <c r="BH1560" s="62">
        <f t="shared" si="2005"/>
        <v>0</v>
      </c>
      <c r="BI1560" s="62">
        <f t="shared" si="2005"/>
        <v>0</v>
      </c>
      <c r="BJ1560" s="62">
        <f t="shared" si="2005"/>
        <v>0</v>
      </c>
      <c r="BK1560" s="62">
        <f t="shared" si="2005"/>
        <v>0</v>
      </c>
      <c r="BL1560" s="62">
        <f t="shared" si="2005"/>
        <v>0</v>
      </c>
      <c r="BM1560" s="62">
        <f t="shared" si="2005"/>
        <v>0</v>
      </c>
      <c r="BN1560" s="62">
        <f t="shared" si="2005"/>
        <v>0</v>
      </c>
      <c r="BO1560" s="62">
        <f t="shared" si="2005"/>
        <v>0</v>
      </c>
      <c r="BP1560" s="62">
        <f t="shared" si="2005"/>
        <v>0</v>
      </c>
      <c r="BQ1560" s="62">
        <f t="shared" si="2005"/>
        <v>0</v>
      </c>
      <c r="BR1560" s="62">
        <f t="shared" si="2005"/>
        <v>0</v>
      </c>
      <c r="BS1560" s="62">
        <f t="shared" si="2005"/>
        <v>0</v>
      </c>
      <c r="BT1560" s="62">
        <f t="shared" si="2005"/>
        <v>0</v>
      </c>
      <c r="BU1560" s="62">
        <f t="shared" si="2005"/>
        <v>0</v>
      </c>
      <c r="BV1560" s="62">
        <f t="shared" si="2005"/>
        <v>0</v>
      </c>
      <c r="BW1560" s="62">
        <f t="shared" si="2005"/>
        <v>0</v>
      </c>
      <c r="BX1560" s="62">
        <f t="shared" si="2005"/>
        <v>0</v>
      </c>
      <c r="BY1560" s="62">
        <f t="shared" si="2005"/>
        <v>0</v>
      </c>
      <c r="BZ1560" s="62">
        <f t="shared" si="2005"/>
        <v>0</v>
      </c>
      <c r="CA1560" s="62">
        <f t="shared" si="2005"/>
        <v>0</v>
      </c>
      <c r="CB1560" s="62">
        <f t="shared" si="2005"/>
        <v>0</v>
      </c>
      <c r="CC1560" s="62">
        <f t="shared" si="2005"/>
        <v>0</v>
      </c>
      <c r="CD1560" s="62">
        <f t="shared" si="2005"/>
        <v>0</v>
      </c>
      <c r="CE1560" s="62">
        <f t="shared" ref="CE1560:CL1562" si="2006">-CE1552</f>
        <v>0</v>
      </c>
      <c r="CF1560" s="62">
        <f t="shared" si="2006"/>
        <v>0</v>
      </c>
      <c r="CG1560" s="62">
        <f t="shared" si="2006"/>
        <v>0</v>
      </c>
      <c r="CH1560" s="62">
        <f t="shared" si="2006"/>
        <v>0</v>
      </c>
      <c r="CI1560" s="62">
        <f t="shared" si="2006"/>
        <v>0</v>
      </c>
      <c r="CJ1560" s="62">
        <f t="shared" si="2006"/>
        <v>0</v>
      </c>
      <c r="CK1560" s="62">
        <f t="shared" si="2006"/>
        <v>0</v>
      </c>
      <c r="CL1560" s="62">
        <f t="shared" si="2006"/>
        <v>0</v>
      </c>
      <c r="CO1560" s="62">
        <f>-CO1552</f>
        <v>0</v>
      </c>
      <c r="CP1560" s="62">
        <f t="shared" ref="CP1560:DK1562" si="2007">-CP1552</f>
        <v>0</v>
      </c>
      <c r="CQ1560" s="62">
        <f t="shared" si="2007"/>
        <v>0</v>
      </c>
      <c r="CR1560" s="62">
        <f t="shared" si="2007"/>
        <v>0</v>
      </c>
      <c r="CS1560" s="62">
        <f t="shared" si="2007"/>
        <v>0</v>
      </c>
      <c r="CT1560" s="62">
        <f t="shared" si="2007"/>
        <v>0</v>
      </c>
      <c r="CU1560" s="62">
        <f t="shared" si="2007"/>
        <v>0</v>
      </c>
      <c r="CV1560" s="62">
        <f t="shared" si="2007"/>
        <v>0</v>
      </c>
      <c r="CW1560" s="62">
        <f t="shared" si="2007"/>
        <v>0</v>
      </c>
      <c r="CX1560" s="62">
        <f t="shared" si="2007"/>
        <v>0</v>
      </c>
      <c r="CY1560" s="62">
        <f t="shared" si="2007"/>
        <v>0</v>
      </c>
      <c r="CZ1560" s="62">
        <f t="shared" si="2007"/>
        <v>0</v>
      </c>
      <c r="DA1560" s="62">
        <f t="shared" si="2007"/>
        <v>0</v>
      </c>
      <c r="DB1560" s="62">
        <f t="shared" si="2007"/>
        <v>0</v>
      </c>
      <c r="DC1560" s="62">
        <f t="shared" si="2007"/>
        <v>0</v>
      </c>
      <c r="DD1560" s="62">
        <f t="shared" si="2007"/>
        <v>0</v>
      </c>
      <c r="DE1560" s="62">
        <f t="shared" si="2007"/>
        <v>0</v>
      </c>
      <c r="DF1560" s="62">
        <f t="shared" si="2007"/>
        <v>0</v>
      </c>
      <c r="DG1560" s="62">
        <f t="shared" si="2007"/>
        <v>0</v>
      </c>
      <c r="DH1560" s="62">
        <f t="shared" si="2007"/>
        <v>0</v>
      </c>
      <c r="DI1560" s="62">
        <f t="shared" si="2007"/>
        <v>0</v>
      </c>
      <c r="DJ1560" s="62">
        <f t="shared" si="2007"/>
        <v>0</v>
      </c>
      <c r="DK1560" s="62">
        <f t="shared" si="2007"/>
        <v>0</v>
      </c>
      <c r="DL1560" s="62">
        <f t="shared" ref="DL1560:DL1562" si="2008">-DL1552</f>
        <v>0</v>
      </c>
    </row>
    <row r="1561" spans="1:116" x14ac:dyDescent="0.4">
      <c r="A1561" s="99"/>
      <c r="B1561" s="57"/>
      <c r="C1561" t="s">
        <v>235</v>
      </c>
      <c r="D1561" t="s">
        <v>771</v>
      </c>
      <c r="E1561" t="str">
        <f t="shared" si="1979"/>
        <v>1561 LAMORTR-S</v>
      </c>
      <c r="G1561" s="158" t="str">
        <f>G1553</f>
        <v>Principal payments - Revenue driven amortizing loan - no defaults</v>
      </c>
      <c r="K1561" s="53">
        <f ca="1">SUMIF($3:$3,K$2,1561:1561)</f>
        <v>-1.0202376219432484E+58</v>
      </c>
      <c r="L1561" s="53">
        <f ca="1">SUMIF($3:$3,L$2,1561:1561)</f>
        <v>-8.4026762182306521E+110</v>
      </c>
      <c r="M1561" s="53">
        <f ca="1">SUMIF($3:$3,M$2,1561:1561)</f>
        <v>-9.3265955690484411E+160</v>
      </c>
      <c r="N1561" s="53">
        <f ca="1">SUMIF($3:$3,N$2,1561:1561)</f>
        <v>-1.1458784202282862E+209</v>
      </c>
      <c r="O1561" s="53">
        <f ca="1">SUMIF($3:$3,O$2,1561:1561)</f>
        <v>4.7346958803974974E+255</v>
      </c>
      <c r="P1561" s="53">
        <f ca="1">SUMIF($3:$3,P$2,1561:1561)</f>
        <v>3.0112825551693887E+302</v>
      </c>
      <c r="R1561"/>
      <c r="S1561" s="62">
        <f t="shared" ref="S1561:AX1563" ca="1" si="2009">-S1553</f>
        <v>0</v>
      </c>
      <c r="T1561" s="62">
        <f t="shared" ca="1" si="2009"/>
        <v>248288844.86689189</v>
      </c>
      <c r="U1561" s="62">
        <f t="shared" ca="1" si="2009"/>
        <v>121251973718857.03</v>
      </c>
      <c r="V1561" s="62">
        <f t="shared" ca="1" si="2009"/>
        <v>2.540114731802341E+19</v>
      </c>
      <c r="W1561" s="62">
        <f t="shared" ca="1" si="2009"/>
        <v>3.4468490410023342E+24</v>
      </c>
      <c r="X1561" s="62">
        <f t="shared" ca="1" si="2009"/>
        <v>3.4801871654553868E+29</v>
      </c>
      <c r="Y1561" s="62">
        <f t="shared" ca="1" si="2009"/>
        <v>2.8067733209997495E+34</v>
      </c>
      <c r="Z1561" s="62">
        <f t="shared" ca="1" si="2009"/>
        <v>1.8882976387926521E+39</v>
      </c>
      <c r="AA1561" s="62">
        <f t="shared" ca="1" si="2009"/>
        <v>1.0912417188740682E+44</v>
      </c>
      <c r="AB1561" s="62">
        <f t="shared" ca="1" si="2009"/>
        <v>5.532743172000549E+48</v>
      </c>
      <c r="AC1561" s="62">
        <f t="shared" ca="1" si="2009"/>
        <v>2.5007023614076594E+53</v>
      </c>
      <c r="AD1561" s="62">
        <f t="shared" ca="1" si="2009"/>
        <v>1.0202378303212036E+58</v>
      </c>
      <c r="AE1561" s="62">
        <f t="shared" ca="1" si="2009"/>
        <v>3.7949199808897539E+62</v>
      </c>
      <c r="AF1561" s="62">
        <f t="shared" ca="1" si="2009"/>
        <v>1.2975487992660068E+67</v>
      </c>
      <c r="AG1561" s="62">
        <f t="shared" ca="1" si="2009"/>
        <v>4.1061035862658195E+71</v>
      </c>
      <c r="AH1561" s="62">
        <f t="shared" ca="1" si="2009"/>
        <v>1.2095627395818296E+76</v>
      </c>
      <c r="AI1561" s="62">
        <f t="shared" ca="1" si="2009"/>
        <v>3.3332302958893677E+80</v>
      </c>
      <c r="AJ1561" s="62">
        <f t="shared" ca="1" si="2009"/>
        <v>8.6297326940717424E+84</v>
      </c>
      <c r="AK1561" s="62">
        <f t="shared" ca="1" si="2009"/>
        <v>2.1069084908239674E+89</v>
      </c>
      <c r="AL1561" s="62">
        <f t="shared" ca="1" si="2009"/>
        <v>4.8667321026300126E+93</v>
      </c>
      <c r="AM1561" s="62">
        <f t="shared" ca="1" si="2009"/>
        <v>1.0666893467009043E+98</v>
      </c>
      <c r="AN1561" s="62">
        <f t="shared" ca="1" si="2009"/>
        <v>2.2242120067210306E+102</v>
      </c>
      <c r="AO1561" s="62">
        <f t="shared" ca="1" si="2009"/>
        <v>4.4224714448435968E+106</v>
      </c>
      <c r="AP1561" s="62">
        <f t="shared" ca="1" si="2009"/>
        <v>8.402679903064426E+110</v>
      </c>
      <c r="AQ1561" s="62">
        <f t="shared" ca="1" si="2009"/>
        <v>1.5284861736252383E+115</v>
      </c>
      <c r="AR1561" s="62">
        <f t="shared" ca="1" si="2009"/>
        <v>2.6665376677468524E+119</v>
      </c>
      <c r="AS1561" s="62">
        <f t="shared" ca="1" si="2009"/>
        <v>4.4684988634019E+123</v>
      </c>
      <c r="AT1561" s="62">
        <f t="shared" ca="1" si="2009"/>
        <v>7.2032676481335585E+127</v>
      </c>
      <c r="AU1561" s="62">
        <f t="shared" ca="1" si="2009"/>
        <v>1.1184713945992507E+132</v>
      </c>
      <c r="AV1561" s="62">
        <f t="shared" ca="1" si="2009"/>
        <v>1.6748403270457341E+136</v>
      </c>
      <c r="AW1561" s="62">
        <f t="shared" ca="1" si="2009"/>
        <v>2.4213491942639829E+140</v>
      </c>
      <c r="AX1561" s="62">
        <f t="shared" ca="1" si="2009"/>
        <v>3.3831338054625198E+144</v>
      </c>
      <c r="AY1561" s="62">
        <f t="shared" ref="AY1561:CD1563" ca="1" si="2010">-AY1553</f>
        <v>4.5726041484029776E+148</v>
      </c>
      <c r="AZ1561" s="62">
        <f t="shared" ca="1" si="2010"/>
        <v>5.9835716374485756E+152</v>
      </c>
      <c r="BA1561" s="62">
        <f t="shared" ca="1" si="2010"/>
        <v>7.5865787281250731E+156</v>
      </c>
      <c r="BB1561" s="62">
        <f t="shared" ca="1" si="2010"/>
        <v>9.3266018896933724E+160</v>
      </c>
      <c r="BC1561" s="62">
        <f t="shared" ca="1" si="2010"/>
        <v>1.1124075052152604E+165</v>
      </c>
      <c r="BD1561" s="62">
        <f t="shared" ca="1" si="2010"/>
        <v>1.2879695871173001E+169</v>
      </c>
      <c r="BE1561" s="62">
        <f t="shared" ca="1" si="2010"/>
        <v>1.4482809266100524E+173</v>
      </c>
      <c r="BF1561" s="62">
        <f t="shared" ca="1" si="2010"/>
        <v>1.5822449506635624E+177</v>
      </c>
      <c r="BG1561" s="62">
        <f t="shared" ca="1" si="2010"/>
        <v>1.6799528389596414E+181</v>
      </c>
      <c r="BH1561" s="62">
        <f t="shared" ca="1" si="2010"/>
        <v>1.7338330279623204E+185</v>
      </c>
      <c r="BI1561" s="62">
        <f t="shared" ca="1" si="2010"/>
        <v>1.7395503762737256E+189</v>
      </c>
      <c r="BJ1561" s="62">
        <f t="shared" ca="1" si="2010"/>
        <v>1.6965128660713978E+193</v>
      </c>
      <c r="BK1561" s="62">
        <f t="shared" ca="1" si="2010"/>
        <v>1.6079104098217667E+197</v>
      </c>
      <c r="BL1561" s="62">
        <f t="shared" ca="1" si="2010"/>
        <v>1.4802902054249817E+201</v>
      </c>
      <c r="BM1561" s="62">
        <f t="shared" ca="1" si="2010"/>
        <v>1.3227490197005261E+205</v>
      </c>
      <c r="BN1561" s="62">
        <f t="shared" ca="1" si="2010"/>
        <v>1.1458795221470759E+209</v>
      </c>
      <c r="BO1561" s="62">
        <f t="shared" ca="1" si="2010"/>
        <v>9.6063548742404384E+212</v>
      </c>
      <c r="BP1561" s="62">
        <f t="shared" ca="1" si="2010"/>
        <v>7.7727671594167371E+216</v>
      </c>
      <c r="BQ1561" s="62">
        <f t="shared" ca="1" si="2010"/>
        <v>6.0452329280232648E+220</v>
      </c>
      <c r="BR1561" s="62">
        <f t="shared" ca="1" si="2010"/>
        <v>4.4899982826227144E+224</v>
      </c>
      <c r="BS1561" s="62">
        <f t="shared" ca="1" si="2010"/>
        <v>3.1499533624352958E+228</v>
      </c>
      <c r="BT1561" s="62">
        <f t="shared" ca="1" si="2010"/>
        <v>2.0451443081736386E+232</v>
      </c>
      <c r="BU1561" s="62">
        <f t="shared" ca="1" si="2010"/>
        <v>1.1755860177180293E+236</v>
      </c>
      <c r="BV1561" s="62">
        <f t="shared" ca="1" si="2010"/>
        <v>5.2556411434387749E+239</v>
      </c>
      <c r="BW1561" s="62">
        <f t="shared" ca="1" si="2010"/>
        <v>6.8584036210562004E+242</v>
      </c>
      <c r="BX1561" s="62">
        <f t="shared" ca="1" si="2010"/>
        <v>-2.2776942224319683E+247</v>
      </c>
      <c r="BY1561" s="62">
        <f t="shared" ca="1" si="2010"/>
        <v>-3.9760756663957867E+251</v>
      </c>
      <c r="BZ1561" s="62">
        <f t="shared" ca="1" si="2010"/>
        <v>-4.7346991932212697E+255</v>
      </c>
      <c r="CA1561" s="62">
        <f t="shared" ca="1" si="2010"/>
        <v>-4.8412339231761483E+259</v>
      </c>
      <c r="CB1561" s="62">
        <f t="shared" ca="1" si="2010"/>
        <v>-4.533706407366252E+263</v>
      </c>
      <c r="CC1561" s="62">
        <f t="shared" ca="1" si="2010"/>
        <v>-3.9969868379229843E+267</v>
      </c>
      <c r="CD1561" s="62">
        <f t="shared" ca="1" si="2010"/>
        <v>-3.3654523797922323E+271</v>
      </c>
      <c r="CE1561" s="62">
        <f t="shared" ref="CE1561:CL1563" ca="1" si="2011">-CE1553</f>
        <v>-2.7295434640905034E+275</v>
      </c>
      <c r="CF1561" s="62">
        <f t="shared" ca="1" si="2011"/>
        <v>-2.1442029300777836E+279</v>
      </c>
      <c r="CG1561" s="62">
        <f t="shared" ca="1" si="2011"/>
        <v>-1.6376426113575751E+283</v>
      </c>
      <c r="CH1561" s="62">
        <f t="shared" ca="1" si="2011"/>
        <v>-1.219387764920625E+287</v>
      </c>
      <c r="CI1561" s="62">
        <f t="shared" ca="1" si="2011"/>
        <v>-8.8701439862641604E+290</v>
      </c>
      <c r="CJ1561" s="62">
        <f t="shared" ca="1" si="2011"/>
        <v>-6.3136581251209331E+294</v>
      </c>
      <c r="CK1561" s="62">
        <f t="shared" ca="1" si="2011"/>
        <v>-4.4029438887951208E+298</v>
      </c>
      <c r="CL1561" s="62">
        <f t="shared" ca="1" si="2011"/>
        <v>-3.0112862227024901E+302</v>
      </c>
      <c r="CO1561" s="62">
        <f ca="1">-CO1553</f>
        <v>703.3270978400767</v>
      </c>
      <c r="CP1561" s="62">
        <f t="shared" ref="CP1561:DK1563" ca="1" si="2012">-CP1553</f>
        <v>1757.1692826947335</v>
      </c>
      <c r="CQ1561" s="62">
        <f t="shared" ca="1" si="2012"/>
        <v>3273.5976104950701</v>
      </c>
      <c r="CR1561" s="62">
        <f t="shared" ca="1" si="2012"/>
        <v>3957.7558771685281</v>
      </c>
      <c r="CS1561" s="62">
        <f t="shared" ca="1" si="2012"/>
        <v>3606.9758327171207</v>
      </c>
      <c r="CT1561" s="62">
        <f t="shared" ca="1" si="2012"/>
        <v>349.04152107561163</v>
      </c>
      <c r="CU1561" s="62">
        <f t="shared" ca="1" si="2012"/>
        <v>-2616.0356152086724</v>
      </c>
      <c r="CV1561" s="62">
        <f t="shared" ca="1" si="2012"/>
        <v>-4089.6698753108058</v>
      </c>
      <c r="CW1561" s="62">
        <f t="shared" ca="1" si="2012"/>
        <v>-3460.9953573047183</v>
      </c>
      <c r="CX1561" s="62">
        <f t="shared" ca="1" si="2012"/>
        <v>-937.81087485058231</v>
      </c>
      <c r="CY1561" s="62">
        <f t="shared" ca="1" si="2012"/>
        <v>2548.4137990665304</v>
      </c>
      <c r="CZ1561" s="62">
        <f t="shared" ca="1" si="2012"/>
        <v>3575.4321055558903</v>
      </c>
      <c r="DA1561" s="62">
        <f t="shared" ca="1" si="2012"/>
        <v>3206.2715234816087</v>
      </c>
      <c r="DB1561" s="62">
        <f t="shared" ca="1" si="2012"/>
        <v>1055.6031944306928</v>
      </c>
      <c r="DC1561" s="62">
        <f t="shared" ca="1" si="2012"/>
        <v>-1620.9423519216853</v>
      </c>
      <c r="DD1561" s="62">
        <f t="shared" ca="1" si="2012"/>
        <v>-3313.8867216628041</v>
      </c>
      <c r="DE1561" s="62">
        <f t="shared" ca="1" si="2012"/>
        <v>-3217.8505910790495</v>
      </c>
      <c r="DF1561" s="62">
        <f t="shared" ca="1" si="2012"/>
        <v>-1411.7670505420747</v>
      </c>
      <c r="DG1561" s="62">
        <f t="shared" ca="1" si="2012"/>
        <v>1095.3397005695456</v>
      </c>
      <c r="DH1561" s="62">
        <f t="shared" ca="1" si="2012"/>
        <v>2943.0877899844254</v>
      </c>
      <c r="DI1561" s="62">
        <f t="shared" ca="1" si="2012"/>
        <v>3173.8138960180158</v>
      </c>
      <c r="DJ1561" s="62">
        <f t="shared" ca="1" si="2012"/>
        <v>1711.2894656619274</v>
      </c>
      <c r="DK1561" s="62">
        <f t="shared" ca="1" si="2012"/>
        <v>-617.96233058127416</v>
      </c>
      <c r="DL1561" s="62">
        <f t="shared" ref="DL1561:DL1563" ca="1" si="2013">-DL1553</f>
        <v>-2550.0191119214819</v>
      </c>
    </row>
    <row r="1562" spans="1:116" x14ac:dyDescent="0.4">
      <c r="A1562" s="100"/>
      <c r="B1562" s="293"/>
      <c r="C1562" s="293"/>
      <c r="D1562" t="s">
        <v>771</v>
      </c>
      <c r="E1562" t="str">
        <f t="shared" si="1979"/>
        <v>1562 LAMORTR-S</v>
      </c>
      <c r="F1562" s="27"/>
      <c r="G1562" s="125"/>
      <c r="R1562"/>
      <c r="S1562" s="1"/>
      <c r="T1562" s="1"/>
      <c r="U1562" s="1"/>
      <c r="V1562" s="1"/>
      <c r="W1562" s="1"/>
      <c r="X1562" s="1"/>
      <c r="Y1562" s="1"/>
      <c r="Z1562" s="1"/>
      <c r="AA1562" s="1"/>
      <c r="AB1562" s="1"/>
      <c r="AC1562" s="1"/>
      <c r="AD1562" s="1"/>
      <c r="AE1562" s="1"/>
      <c r="AF1562" s="1"/>
      <c r="AG1562" s="1"/>
      <c r="AH1562" s="1"/>
      <c r="AI1562" s="1"/>
      <c r="AJ1562" s="1"/>
      <c r="AK1562" s="1"/>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c r="BM1562" s="1"/>
      <c r="BN1562" s="1"/>
      <c r="BO1562" s="1"/>
      <c r="BP1562" s="1"/>
      <c r="BQ1562" s="1"/>
      <c r="BR1562" s="1"/>
      <c r="BS1562" s="1"/>
      <c r="BT1562" s="1"/>
      <c r="BU1562" s="1"/>
      <c r="BV1562" s="1"/>
      <c r="BW1562" s="1"/>
      <c r="BX1562" s="1"/>
      <c r="BY1562" s="1"/>
      <c r="BZ1562" s="1"/>
      <c r="CA1562" s="1"/>
      <c r="CB1562" s="1"/>
      <c r="CC1562" s="1"/>
      <c r="CD1562" s="1"/>
      <c r="CE1562" s="1"/>
      <c r="CF1562" s="1"/>
      <c r="CG1562" s="1"/>
      <c r="CH1562" s="1"/>
      <c r="CI1562" s="1"/>
      <c r="CJ1562" s="1"/>
      <c r="CK1562" s="1"/>
      <c r="CL1562" s="1"/>
      <c r="CO1562" s="1"/>
      <c r="CP1562" s="1"/>
      <c r="CQ1562" s="1"/>
      <c r="CR1562" s="1"/>
      <c r="CS1562" s="1"/>
      <c r="CT1562" s="1"/>
      <c r="CU1562" s="1"/>
      <c r="CV1562" s="1"/>
      <c r="CW1562" s="1"/>
      <c r="CX1562" s="1"/>
      <c r="CY1562" s="1"/>
      <c r="CZ1562" s="1"/>
      <c r="DA1562" s="1"/>
      <c r="DB1562" s="1"/>
      <c r="DC1562" s="1"/>
      <c r="DD1562" s="1"/>
      <c r="DE1562" s="1"/>
      <c r="DF1562" s="1"/>
      <c r="DG1562" s="1"/>
      <c r="DH1562" s="1"/>
      <c r="DI1562" s="1"/>
      <c r="DJ1562" s="1"/>
      <c r="DK1562" s="1"/>
      <c r="DL1562" s="1"/>
    </row>
    <row r="1563" spans="1:116" x14ac:dyDescent="0.4">
      <c r="A1563" s="99"/>
      <c r="B1563" s="57"/>
      <c r="D1563" t="s">
        <v>771</v>
      </c>
      <c r="E1563" t="str">
        <f t="shared" si="1979"/>
        <v>1563 LAMORTR-S</v>
      </c>
      <c r="G1563" s="95" t="s">
        <v>291</v>
      </c>
      <c r="R1563"/>
      <c r="S1563" s="1"/>
      <c r="T1563" s="1"/>
      <c r="U1563" s="1"/>
      <c r="V1563" s="1"/>
      <c r="W1563" s="1"/>
      <c r="X1563" s="1"/>
      <c r="Y1563" s="1"/>
      <c r="Z1563" s="1"/>
      <c r="AA1563" s="1"/>
      <c r="AB1563" s="1"/>
      <c r="AC1563" s="1"/>
      <c r="AD1563" s="1"/>
      <c r="AE1563" s="1"/>
      <c r="AF1563" s="1"/>
      <c r="AG1563" s="1"/>
      <c r="AH1563" s="1"/>
      <c r="AI1563" s="1"/>
      <c r="AJ1563" s="1"/>
      <c r="AK1563" s="1"/>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c r="BM1563" s="1"/>
      <c r="BN1563" s="1"/>
      <c r="BO1563" s="1"/>
      <c r="BP1563" s="1"/>
      <c r="BQ1563" s="1"/>
      <c r="BR1563" s="1"/>
      <c r="BS1563" s="1"/>
      <c r="BT1563" s="1"/>
      <c r="BU1563" s="1"/>
      <c r="BV1563" s="1"/>
      <c r="BW1563" s="1"/>
      <c r="BX1563" s="1"/>
      <c r="BY1563" s="1"/>
      <c r="BZ1563" s="1"/>
      <c r="CA1563" s="1"/>
      <c r="CB1563" s="1"/>
      <c r="CC1563" s="1"/>
      <c r="CD1563" s="1"/>
      <c r="CE1563" s="1"/>
      <c r="CF1563" s="1"/>
      <c r="CG1563" s="1"/>
      <c r="CH1563" s="1"/>
      <c r="CI1563" s="1"/>
      <c r="CJ1563" s="1"/>
      <c r="CK1563" s="1"/>
      <c r="CL1563" s="1"/>
      <c r="CO1563" s="1"/>
      <c r="CP1563" s="1"/>
      <c r="CQ1563" s="1"/>
      <c r="CR1563" s="1"/>
      <c r="CS1563" s="1"/>
      <c r="CT1563" s="1"/>
      <c r="CU1563" s="1"/>
      <c r="CV1563" s="1"/>
      <c r="CW1563" s="1"/>
      <c r="CX1563" s="1"/>
      <c r="CY1563" s="1"/>
      <c r="CZ1563" s="1"/>
      <c r="DA1563" s="1"/>
      <c r="DB1563" s="1"/>
      <c r="DC1563" s="1"/>
      <c r="DD1563" s="1"/>
      <c r="DE1563" s="1"/>
      <c r="DF1563" s="1"/>
      <c r="DG1563" s="1"/>
      <c r="DH1563" s="1"/>
      <c r="DI1563" s="1"/>
      <c r="DJ1563" s="1"/>
      <c r="DK1563" s="1"/>
      <c r="DL1563" s="1"/>
    </row>
    <row r="1564" spans="1:116" x14ac:dyDescent="0.4">
      <c r="D1564" t="s">
        <v>771</v>
      </c>
      <c r="E1564" s="8" t="str">
        <f t="shared" si="1979"/>
        <v>1564 LAMORTR-S</v>
      </c>
      <c r="G1564" s="158" t="s">
        <v>292</v>
      </c>
      <c r="J1564"/>
      <c r="K1564" s="81">
        <f ca="1">SUMIF($3:$3,K$2,1564:1564)</f>
        <v>-8439.9251740809214</v>
      </c>
      <c r="L1564" s="81">
        <f ca="1">SUMIF($3:$3,L$2,1564:1564)</f>
        <v>-8439.9251740809214</v>
      </c>
      <c r="M1564" s="81">
        <f ca="1">SUMIF($3:$3,M$2,1564:1564)</f>
        <v>-8439.9251740809214</v>
      </c>
      <c r="N1564" s="81">
        <f ca="1">SUMIF($3:$3,N$2,1564:1564)</f>
        <v>-8439.9251740809214</v>
      </c>
      <c r="O1564" s="81">
        <f ca="1">SUMIF($3:$3,O$2,1564:1564)</f>
        <v>-8439.9251740809214</v>
      </c>
      <c r="P1564" s="81">
        <f ca="1">SUMIF($3:$3,P$2,1564:1564)</f>
        <v>-8439.9251740809214</v>
      </c>
      <c r="R1564" s="53"/>
      <c r="S1564" s="94">
        <f ca="1">+PMT($H1543/12,$H1542,S1551+S1552+S1550,0)</f>
        <v>-703.3270978400767</v>
      </c>
      <c r="T1564" s="94">
        <f t="shared" ref="T1564:AY1566" ca="1" si="2014">+PMT($H1543/12,$H1542,T1551+T1552,0)</f>
        <v>-703.3270978400767</v>
      </c>
      <c r="U1564" s="94">
        <f t="shared" ca="1" si="2014"/>
        <v>-703.3270978400767</v>
      </c>
      <c r="V1564" s="94">
        <f t="shared" ca="1" si="2014"/>
        <v>-703.3270978400767</v>
      </c>
      <c r="W1564" s="94">
        <f t="shared" ca="1" si="2014"/>
        <v>-703.3270978400767</v>
      </c>
      <c r="X1564" s="94">
        <f t="shared" ca="1" si="2014"/>
        <v>-703.3270978400767</v>
      </c>
      <c r="Y1564" s="94">
        <f t="shared" ca="1" si="2014"/>
        <v>-703.3270978400767</v>
      </c>
      <c r="Z1564" s="94">
        <f t="shared" ca="1" si="2014"/>
        <v>-703.3270978400767</v>
      </c>
      <c r="AA1564" s="94">
        <f t="shared" ca="1" si="2014"/>
        <v>-703.3270978400767</v>
      </c>
      <c r="AB1564" s="94">
        <f t="shared" ca="1" si="2014"/>
        <v>-703.3270978400767</v>
      </c>
      <c r="AC1564" s="94">
        <f t="shared" ca="1" si="2014"/>
        <v>-703.3270978400767</v>
      </c>
      <c r="AD1564" s="94">
        <f t="shared" ca="1" si="2014"/>
        <v>-703.3270978400767</v>
      </c>
      <c r="AE1564" s="94">
        <f t="shared" ca="1" si="2014"/>
        <v>-703.3270978400767</v>
      </c>
      <c r="AF1564" s="94">
        <f t="shared" ca="1" si="2014"/>
        <v>-703.3270978400767</v>
      </c>
      <c r="AG1564" s="94">
        <f t="shared" ca="1" si="2014"/>
        <v>-703.3270978400767</v>
      </c>
      <c r="AH1564" s="94">
        <f t="shared" ca="1" si="2014"/>
        <v>-703.3270978400767</v>
      </c>
      <c r="AI1564" s="94">
        <f t="shared" ca="1" si="2014"/>
        <v>-703.3270978400767</v>
      </c>
      <c r="AJ1564" s="94">
        <f t="shared" ca="1" si="2014"/>
        <v>-703.3270978400767</v>
      </c>
      <c r="AK1564" s="94">
        <f t="shared" ca="1" si="2014"/>
        <v>-703.3270978400767</v>
      </c>
      <c r="AL1564" s="94">
        <f t="shared" ca="1" si="2014"/>
        <v>-703.3270978400767</v>
      </c>
      <c r="AM1564" s="94">
        <f t="shared" ca="1" si="2014"/>
        <v>-703.3270978400767</v>
      </c>
      <c r="AN1564" s="94">
        <f t="shared" ca="1" si="2014"/>
        <v>-703.3270978400767</v>
      </c>
      <c r="AO1564" s="94">
        <f t="shared" ca="1" si="2014"/>
        <v>-703.3270978400767</v>
      </c>
      <c r="AP1564" s="94">
        <f t="shared" ca="1" si="2014"/>
        <v>-703.3270978400767</v>
      </c>
      <c r="AQ1564" s="94">
        <f t="shared" ca="1" si="2014"/>
        <v>-703.3270978400767</v>
      </c>
      <c r="AR1564" s="94">
        <f t="shared" ca="1" si="2014"/>
        <v>-703.3270978400767</v>
      </c>
      <c r="AS1564" s="94">
        <f t="shared" ca="1" si="2014"/>
        <v>-703.3270978400767</v>
      </c>
      <c r="AT1564" s="94">
        <f t="shared" ca="1" si="2014"/>
        <v>-703.3270978400767</v>
      </c>
      <c r="AU1564" s="94">
        <f t="shared" ca="1" si="2014"/>
        <v>-703.3270978400767</v>
      </c>
      <c r="AV1564" s="94">
        <f t="shared" ca="1" si="2014"/>
        <v>-703.3270978400767</v>
      </c>
      <c r="AW1564" s="94">
        <f t="shared" ca="1" si="2014"/>
        <v>-703.3270978400767</v>
      </c>
      <c r="AX1564" s="94">
        <f t="shared" ca="1" si="2014"/>
        <v>-703.3270978400767</v>
      </c>
      <c r="AY1564" s="94">
        <f t="shared" ca="1" si="2014"/>
        <v>-703.3270978400767</v>
      </c>
      <c r="AZ1564" s="94">
        <f t="shared" ref="AZ1564:CE1566" ca="1" si="2015">+PMT($H1543/12,$H1542,AZ1551+AZ1552,0)</f>
        <v>-703.3270978400767</v>
      </c>
      <c r="BA1564" s="94">
        <f t="shared" ca="1" si="2015"/>
        <v>-703.3270978400767</v>
      </c>
      <c r="BB1564" s="94">
        <f t="shared" ca="1" si="2015"/>
        <v>-703.3270978400767</v>
      </c>
      <c r="BC1564" s="94">
        <f t="shared" ca="1" si="2015"/>
        <v>-703.3270978400767</v>
      </c>
      <c r="BD1564" s="94">
        <f t="shared" ca="1" si="2015"/>
        <v>-703.3270978400767</v>
      </c>
      <c r="BE1564" s="94">
        <f t="shared" ca="1" si="2015"/>
        <v>-703.3270978400767</v>
      </c>
      <c r="BF1564" s="94">
        <f t="shared" ca="1" si="2015"/>
        <v>-703.3270978400767</v>
      </c>
      <c r="BG1564" s="94">
        <f t="shared" ca="1" si="2015"/>
        <v>-703.3270978400767</v>
      </c>
      <c r="BH1564" s="94">
        <f t="shared" ca="1" si="2015"/>
        <v>-703.3270978400767</v>
      </c>
      <c r="BI1564" s="94">
        <f t="shared" ca="1" si="2015"/>
        <v>-703.3270978400767</v>
      </c>
      <c r="BJ1564" s="94">
        <f t="shared" ca="1" si="2015"/>
        <v>-703.3270978400767</v>
      </c>
      <c r="BK1564" s="94">
        <f t="shared" ca="1" si="2015"/>
        <v>-703.3270978400767</v>
      </c>
      <c r="BL1564" s="94">
        <f t="shared" ca="1" si="2015"/>
        <v>-703.3270978400767</v>
      </c>
      <c r="BM1564" s="94">
        <f t="shared" ca="1" si="2015"/>
        <v>-703.3270978400767</v>
      </c>
      <c r="BN1564" s="94">
        <f t="shared" ca="1" si="2015"/>
        <v>-703.3270978400767</v>
      </c>
      <c r="BO1564" s="94">
        <f t="shared" ca="1" si="2015"/>
        <v>-703.3270978400767</v>
      </c>
      <c r="BP1564" s="94">
        <f t="shared" ca="1" si="2015"/>
        <v>-703.3270978400767</v>
      </c>
      <c r="BQ1564" s="94">
        <f t="shared" ca="1" si="2015"/>
        <v>-703.3270978400767</v>
      </c>
      <c r="BR1564" s="94">
        <f t="shared" ca="1" si="2015"/>
        <v>-703.3270978400767</v>
      </c>
      <c r="BS1564" s="94">
        <f t="shared" ca="1" si="2015"/>
        <v>-703.3270978400767</v>
      </c>
      <c r="BT1564" s="94">
        <f t="shared" ca="1" si="2015"/>
        <v>-703.3270978400767</v>
      </c>
      <c r="BU1564" s="94">
        <f t="shared" ca="1" si="2015"/>
        <v>-703.3270978400767</v>
      </c>
      <c r="BV1564" s="94">
        <f t="shared" ca="1" si="2015"/>
        <v>-703.3270978400767</v>
      </c>
      <c r="BW1564" s="94">
        <f t="shared" ca="1" si="2015"/>
        <v>-703.3270978400767</v>
      </c>
      <c r="BX1564" s="94">
        <f t="shared" ca="1" si="2015"/>
        <v>-703.3270978400767</v>
      </c>
      <c r="BY1564" s="94">
        <f t="shared" ca="1" si="2015"/>
        <v>-703.3270978400767</v>
      </c>
      <c r="BZ1564" s="94">
        <f t="shared" ca="1" si="2015"/>
        <v>-703.3270978400767</v>
      </c>
      <c r="CA1564" s="94">
        <f t="shared" ca="1" si="2015"/>
        <v>-703.3270978400767</v>
      </c>
      <c r="CB1564" s="94">
        <f t="shared" ca="1" si="2015"/>
        <v>-703.3270978400767</v>
      </c>
      <c r="CC1564" s="94">
        <f t="shared" ca="1" si="2015"/>
        <v>-703.3270978400767</v>
      </c>
      <c r="CD1564" s="94">
        <f t="shared" ca="1" si="2015"/>
        <v>-703.3270978400767</v>
      </c>
      <c r="CE1564" s="94">
        <f t="shared" ca="1" si="2015"/>
        <v>-703.3270978400767</v>
      </c>
      <c r="CF1564" s="94">
        <f t="shared" ref="CF1564:CL1566" ca="1" si="2016">+PMT($H1543/12,$H1542,CF1551+CF1552,0)</f>
        <v>-703.3270978400767</v>
      </c>
      <c r="CG1564" s="94">
        <f t="shared" ca="1" si="2016"/>
        <v>-703.3270978400767</v>
      </c>
      <c r="CH1564" s="94">
        <f t="shared" ca="1" si="2016"/>
        <v>-703.3270978400767</v>
      </c>
      <c r="CI1564" s="94">
        <f t="shared" ca="1" si="2016"/>
        <v>-703.3270978400767</v>
      </c>
      <c r="CJ1564" s="94">
        <f t="shared" ca="1" si="2016"/>
        <v>-703.3270978400767</v>
      </c>
      <c r="CK1564" s="94">
        <f t="shared" ca="1" si="2016"/>
        <v>-703.3270978400767</v>
      </c>
      <c r="CL1564" s="94">
        <f t="shared" ca="1" si="2016"/>
        <v>-703.3270978400767</v>
      </c>
      <c r="CN1564" s="80"/>
      <c r="CO1564" s="94">
        <f t="shared" ref="CO1564:CX1564" si="2017">+PMT($H1543/CO$5,$H1542/12*4,CO1550+CO1552,0)</f>
        <v>0</v>
      </c>
      <c r="CP1564" s="94">
        <f t="shared" ca="1" si="2017"/>
        <v>-1939.5861052487317</v>
      </c>
      <c r="CQ1564" s="94">
        <f t="shared" ca="1" si="2017"/>
        <v>-1472.499095732968</v>
      </c>
      <c r="CR1564" s="94">
        <f t="shared" ca="1" si="2017"/>
        <v>-602.3183264110811</v>
      </c>
      <c r="CS1564" s="94">
        <f t="shared" ca="1" si="2017"/>
        <v>449.72394138062049</v>
      </c>
      <c r="CT1564" s="94">
        <f t="shared" ca="1" si="2017"/>
        <v>1408.5226022107051</v>
      </c>
      <c r="CU1564" s="94">
        <f t="shared" ca="1" si="2017"/>
        <v>1501.3040785782064</v>
      </c>
      <c r="CV1564" s="94">
        <f t="shared" ca="1" si="2017"/>
        <v>805.91504331083524</v>
      </c>
      <c r="CW1564" s="94">
        <f t="shared" ca="1" si="2017"/>
        <v>-281.19232350823688</v>
      </c>
      <c r="CX1564" s="94">
        <f t="shared" ca="1" si="2017"/>
        <v>-1201.1867641760489</v>
      </c>
      <c r="CY1564" s="94">
        <f ca="1">+PMT($H1543/CL$5,$H1542/12*4,CY1550+CY1552,0)</f>
        <v>-1392.6990723961781</v>
      </c>
      <c r="CZ1564" s="94">
        <f t="shared" ref="CZ1564:DL1564" ca="1" si="2018">+PMT($H1543/CZ$5,$H1542/12*4,CZ1550+CZ1552,0)</f>
        <v>-773.05971301585396</v>
      </c>
      <c r="DA1564" s="94">
        <f t="shared" ca="1" si="2018"/>
        <v>177.3540612049419</v>
      </c>
      <c r="DB1564" s="94">
        <f t="shared" ca="1" si="2018"/>
        <v>1029.638352961907</v>
      </c>
      <c r="DC1564" s="94">
        <f t="shared" ca="1" si="2018"/>
        <v>1310.2365538169674</v>
      </c>
      <c r="DD1564" s="94">
        <f t="shared" ca="1" si="2018"/>
        <v>879.36109792722311</v>
      </c>
      <c r="DE1564" s="94">
        <f t="shared" ca="1" si="2018"/>
        <v>-1.5292374203829713</v>
      </c>
      <c r="DF1564" s="94">
        <f t="shared" ca="1" si="2018"/>
        <v>-856.89145235204387</v>
      </c>
      <c r="DG1564" s="94">
        <f t="shared" ca="1" si="2018"/>
        <v>-1232.1643735582049</v>
      </c>
      <c r="DH1564" s="94">
        <f t="shared" ca="1" si="2018"/>
        <v>-941.00349897341823</v>
      </c>
      <c r="DI1564" s="94">
        <f t="shared" ca="1" si="2018"/>
        <v>-158.67814870436263</v>
      </c>
      <c r="DJ1564" s="94">
        <f t="shared" ca="1" si="2018"/>
        <v>684.97832540449497</v>
      </c>
      <c r="DK1564" s="94">
        <f t="shared" ca="1" si="2018"/>
        <v>1139.8696593265447</v>
      </c>
      <c r="DL1564" s="94">
        <f t="shared" ca="1" si="2018"/>
        <v>975.60422410225749</v>
      </c>
    </row>
    <row r="1565" spans="1:116" x14ac:dyDescent="0.4">
      <c r="D1565" t="s">
        <v>771</v>
      </c>
      <c r="E1565" s="8" t="str">
        <f t="shared" si="1979"/>
        <v>1565 LAMORTR-S</v>
      </c>
      <c r="G1565" s="126" t="s">
        <v>293</v>
      </c>
      <c r="H1565" s="27"/>
      <c r="J1565"/>
      <c r="K1565" s="320">
        <f ca="1">SUMIF($4:$4,K$2,1565:1565)</f>
        <v>-1.0202376219432484E+58</v>
      </c>
      <c r="L1565" s="320">
        <f ca="1">SUMIF($4:$4,L$2,1565:1565)</f>
        <v>-8.4026762182306521E+110</v>
      </c>
      <c r="M1565" s="320">
        <f ca="1">SUMIF($4:$4,M$2,1565:1565)</f>
        <v>-9.3265955690484411E+160</v>
      </c>
      <c r="N1565" s="320">
        <f ca="1">SUMIF($4:$4,N$2,1565:1565)</f>
        <v>-1.1458784202282862E+209</v>
      </c>
      <c r="O1565" s="320">
        <f ca="1">SUMIF($4:$4,O$2,1565:1565)</f>
        <v>4.7346958803974974E+255</v>
      </c>
      <c r="P1565" s="320">
        <f ca="1">SUMIF($4:$4,P$2,1565:1565)</f>
        <v>3.0112825551693887E+302</v>
      </c>
      <c r="R1565" s="28"/>
      <c r="S1565" s="93" cm="1">
        <f t="array" aca="1" ref="S1565" ca="1">SUM(INDEX(1561:1561,1,MAX(COLUMN($R:$R),COLUMN()-($H1542-1))):S1564)</f>
        <v>-703.3270978400767</v>
      </c>
      <c r="T1565" s="93" cm="1">
        <f t="array" aca="1" ref="T1565" ca="1">SUM(INDEX(1561:1561,1,MAX(COLUMN($R:$R),COLUMN()-($H1542-1))):T1564)</f>
        <v>248287438.21269622</v>
      </c>
      <c r="U1565" s="93" cm="1">
        <f t="array" aca="1" ref="U1565" ca="1">SUM(INDEX(1561:1561,1,MAX(COLUMN($R:$R),COLUMN()-($H1542-1))):U1564)</f>
        <v>121252222005591.91</v>
      </c>
      <c r="V1565" s="93" cm="1">
        <f t="array" aca="1" ref="V1565" ca="1">SUM(INDEX(1561:1561,1,MAX(COLUMN($R:$R),COLUMN()-($H1542-1))):V1564)</f>
        <v>2.5401268570245419E+19</v>
      </c>
      <c r="W1565" s="93" cm="1">
        <f t="array" aca="1" ref="W1565" ca="1">SUM(INDEX(1561:1561,1,MAX(COLUMN($R:$R),COLUMN()-($H1542-1))):W1564)</f>
        <v>3.4468744422709047E+24</v>
      </c>
      <c r="X1565" s="93" cm="1">
        <f t="array" aca="1" ref="X1565" ca="1">SUM(INDEX(1561:1561,1,MAX(COLUMN($R:$R),COLUMN()-($H1542-1))):X1564)</f>
        <v>3.4802216341998098E+29</v>
      </c>
      <c r="Y1565" s="93" cm="1">
        <f t="array" aca="1" ref="Y1565" ca="1">SUM(INDEX(1561:1561,1,MAX(COLUMN($R:$R),COLUMN()-($H1542-1))):Y1564)</f>
        <v>2.8068081232160917E+34</v>
      </c>
      <c r="Z1565" s="93" cm="1">
        <f t="array" aca="1" ref="Z1565" ca="1">SUM(INDEX(1561:1561,1,MAX(COLUMN($R:$R),COLUMN()-($H1542-1))):Z1564)</f>
        <v>1.8883257068738842E+39</v>
      </c>
      <c r="AA1565" s="93" cm="1">
        <f t="array" aca="1" ref="AA1565" ca="1">SUM(INDEX(1561:1561,1,MAX(COLUMN($R:$R),COLUMN()-($H1542-1))):AA1564)</f>
        <v>1.091260602131137E+44</v>
      </c>
      <c r="AB1565" s="93" cm="1">
        <f t="array" aca="1" ref="AB1565" ca="1">SUM(INDEX(1561:1561,1,MAX(COLUMN($R:$R),COLUMN()-($H1542-1))):AB1564)</f>
        <v>5.5328522980607622E+48</v>
      </c>
      <c r="AC1565" s="93" cm="1">
        <f t="array" aca="1" ref="AC1565" ca="1">SUM(INDEX(1561:1561,1,MAX(COLUMN($R:$R),COLUMN()-($H1542-1))):AC1564)</f>
        <v>2.50075768993064E+53</v>
      </c>
      <c r="AD1565" s="93" cm="1">
        <f t="array" aca="1" ref="AD1565" ca="1">SUM(INDEX(1561:1561,1,MAX(COLUMN($R:$R),COLUMN()-($H1542-1))):AD1564)</f>
        <v>1.0202628378981029E+58</v>
      </c>
      <c r="AE1565" s="93" cm="1">
        <f t="array" aca="1" ref="AE1565" ca="1">SUM(INDEX(1561:1561,1,MAX(COLUMN($R:$R),COLUMN()-($H1542-1))):AE1564)</f>
        <v>3.7950220071735438E+62</v>
      </c>
      <c r="AF1565" s="93" cm="1">
        <f t="array" aca="1" ref="AF1565" ca="1">SUM(INDEX(1561:1561,1,MAX(COLUMN($R:$R),COLUMN()-($H1542-1))):AF1564)</f>
        <v>1.2975867494860785E+67</v>
      </c>
      <c r="AG1565" s="93" cm="1">
        <f t="array" aca="1" ref="AG1565" ca="1">SUM(INDEX(1561:1561,1,MAX(COLUMN($R:$R),COLUMN()-($H1542-1))):AG1564)</f>
        <v>4.1062333449407682E+71</v>
      </c>
      <c r="AH1565" s="93" cm="1">
        <f t="array" aca="1" ref="AH1565" ca="1">SUM(INDEX(1561:1561,1,MAX(COLUMN($R:$R),COLUMN()-($H1542-1))):AH1564)</f>
        <v>1.2096038019152789E+76</v>
      </c>
      <c r="AI1565" s="93" cm="1">
        <f t="array" aca="1" ref="AI1565" ca="1">SUM(INDEX(1561:1561,1,MAX(COLUMN($R:$R),COLUMN()-($H1542-1))):AI1564)</f>
        <v>3.333351256269559E+80</v>
      </c>
      <c r="AJ1565" s="93" cm="1">
        <f t="array" aca="1" ref="AJ1565" ca="1">SUM(INDEX(1561:1561,1,MAX(COLUMN($R:$R),COLUMN()-($H1542-1))):AJ1564)</f>
        <v>8.6300660291973691E+84</v>
      </c>
      <c r="AK1565" s="93" cm="1">
        <f t="array" aca="1" ref="AK1565" ca="1">SUM(INDEX(1561:1561,1,MAX(COLUMN($R:$R),COLUMN()-($H1542-1))):AK1564)</f>
        <v>2.1069947914842592E+89</v>
      </c>
      <c r="AL1565" s="93" cm="1">
        <f t="array" aca="1" ref="AL1565" ca="1">SUM(INDEX(1561:1561,1,MAX(COLUMN($R:$R),COLUMN()-($H1542-1))):AL1564)</f>
        <v>4.8669428021091614E+93</v>
      </c>
      <c r="AM1565" s="93" cm="1">
        <f t="array" aca="1" ref="AM1565" ca="1">SUM(INDEX(1561:1561,1,MAX(COLUMN($R:$R),COLUMN()-($H1542-1))):AM1564)</f>
        <v>1.0667380161289254E+98</v>
      </c>
      <c r="AN1565" s="93" cm="1">
        <f t="array" aca="1" ref="AN1565" ca="1">SUM(INDEX(1561:1561,1,MAX(COLUMN($R:$R),COLUMN()-($H1542-1))):AN1564)</f>
        <v>2.2243186805226434E+102</v>
      </c>
      <c r="AO1565" s="93" cm="1">
        <f t="array" aca="1" ref="AO1565" ca="1">SUM(INDEX(1561:1561,1,MAX(COLUMN($R:$R),COLUMN()-($H1542-1))):AO1564)</f>
        <v>4.4226938767116488E+106</v>
      </c>
      <c r="AP1565" s="93" cm="1">
        <f t="array" aca="1" ref="AP1565" ca="1">SUM(INDEX(1561:1561,1,MAX(COLUMN($R:$R),COLUMN()-($H1542-1))):AP1564)</f>
        <v>8.4031221724520968E+110</v>
      </c>
      <c r="AQ1565" s="93" cm="1">
        <f t="array" aca="1" ref="AQ1565" ca="1">SUM(INDEX(1561:1561,1,MAX(COLUMN($R:$R),COLUMN()-($H1542-1))):AQ1564)</f>
        <v>1.5285702048469629E+115</v>
      </c>
      <c r="AR1565" s="93" cm="1">
        <f t="array" aca="1" ref="AR1565" ca="1">SUM(INDEX(1561:1561,1,MAX(COLUMN($R:$R),COLUMN()-($H1542-1))):AR1564)</f>
        <v>2.6666905247673373E+119</v>
      </c>
      <c r="AS1565" s="93" cm="1">
        <f t="array" aca="1" ref="AS1565" ca="1">SUM(INDEX(1561:1561,1,MAX(COLUMN($R:$R),COLUMN()-($H1542-1))):AS1564)</f>
        <v>4.468765532454377E+123</v>
      </c>
      <c r="AT1565" s="93" cm="1">
        <f t="array" aca="1" ref="AT1565" ca="1">SUM(INDEX(1561:1561,1,MAX(COLUMN($R:$R),COLUMN()-($H1542-1))):AT1564)</f>
        <v>7.2037145246868044E+127</v>
      </c>
      <c r="AU1565" s="93" cm="1">
        <f t="array" aca="1" ref="AU1565" ca="1">SUM(INDEX(1561:1561,1,MAX(COLUMN($R:$R),COLUMN()-($H1542-1))):AU1564)</f>
        <v>1.1185434317444976E+132</v>
      </c>
      <c r="AV1565" s="93" cm="1">
        <f t="array" aca="1" ref="AV1565" ca="1">SUM(INDEX(1561:1561,1,MAX(COLUMN($R:$R),COLUMN()-($H1542-1))):AV1564)</f>
        <v>1.6749521813889085E+136</v>
      </c>
      <c r="AW1565" s="93" cm="1">
        <f t="array" aca="1" ref="AW1565" ca="1">SUM(INDEX(1561:1561,1,MAX(COLUMN($R:$R),COLUMN()-($H1542-1))):AW1564)</f>
        <v>2.4215166894821217E+140</v>
      </c>
      <c r="AX1565" s="93" cm="1">
        <f t="array" aca="1" ref="AX1565" ca="1">SUM(INDEX(1561:1561,1,MAX(COLUMN($R:$R),COLUMN()-($H1542-1))):AX1564)</f>
        <v>3.3833759571314678E+144</v>
      </c>
      <c r="AY1565" s="93" cm="1">
        <f t="array" aca="1" ref="AY1565" ca="1">SUM(INDEX(1561:1561,1,MAX(COLUMN($R:$R),COLUMN()-($H1542-1))):AY1564)</f>
        <v>4.5729424859986908E+148</v>
      </c>
      <c r="AZ1565" s="93" cm="1">
        <f t="array" aca="1" ref="AZ1565" ca="1">SUM(INDEX(1561:1561,1,MAX(COLUMN($R:$R),COLUMN()-($H1542-1))):AZ1564)</f>
        <v>5.9840289316971759E+152</v>
      </c>
      <c r="BA1565" s="93" cm="1">
        <f t="array" aca="1" ref="BA1565" ca="1">SUM(INDEX(1561:1561,1,MAX(COLUMN($R:$R),COLUMN()-($H1542-1))):BA1564)</f>
        <v>7.5871771310182436E+156</v>
      </c>
      <c r="BB1565" s="93" cm="1">
        <f t="array" aca="1" ref="BB1565" ca="1">SUM(INDEX(1561:1561,1,MAX(COLUMN($R:$R),COLUMN()-($H1542-1))):BB1564)</f>
        <v>9.3273606074064744E+160</v>
      </c>
      <c r="BC1565" s="93" cm="1">
        <f t="array" aca="1" ref="BC1565" ca="1">SUM(INDEX(1561:1561,1,MAX(COLUMN($R:$R),COLUMN()-($H1542-1))):BC1564)</f>
        <v>1.1125007788213345E+165</v>
      </c>
      <c r="BD1565" s="93" cm="1">
        <f t="array" aca="1" ref="BD1565" ca="1">SUM(INDEX(1561:1561,1,MAX(COLUMN($R:$R),COLUMN()-($H1542-1))):BD1564)</f>
        <v>1.2880808371951822E+169</v>
      </c>
      <c r="BE1565" s="93" cm="1">
        <f t="array" aca="1" ref="BE1565" ca="1">SUM(INDEX(1561:1561,1,MAX(COLUMN($R:$R),COLUMN()-($H1542-1))):BE1564)</f>
        <v>1.448409734693772E+173</v>
      </c>
      <c r="BF1565" s="93" cm="1">
        <f t="array" aca="1" ref="BF1565" ca="1">SUM(INDEX(1561:1561,1,MAX(COLUMN($R:$R),COLUMN()-($H1542-1))):BF1564)</f>
        <v>1.5823897916370317E+177</v>
      </c>
      <c r="BG1565" s="93" cm="1">
        <f t="array" aca="1" ref="BG1565" ca="1">SUM(INDEX(1561:1561,1,MAX(COLUMN($R:$R),COLUMN()-($H1542-1))):BG1564)</f>
        <v>1.6801110779388052E+181</v>
      </c>
      <c r="BH1565" s="93" cm="1">
        <f t="array" aca="1" ref="BH1565" ca="1">SUM(INDEX(1561:1561,1,MAX(COLUMN($R:$R),COLUMN()-($H1542-1))):BH1564)</f>
        <v>1.7340010390701142E+185</v>
      </c>
      <c r="BI1565" s="93" cm="1">
        <f t="array" aca="1" ref="BI1565" ca="1">SUM(INDEX(1561:1561,1,MAX(COLUMN($R:$R),COLUMN()-($H1542-1))):BI1564)</f>
        <v>1.7397237763776327E+189</v>
      </c>
      <c r="BJ1565" s="93" cm="1">
        <f t="array" aca="1" ref="BJ1565" ca="1">SUM(INDEX(1561:1561,1,MAX(COLUMN($R:$R),COLUMN()-($H1542-1))):BJ1564)</f>
        <v>1.6966868384490357E+193</v>
      </c>
      <c r="BK1565" s="93" cm="1">
        <f t="array" aca="1" ref="BK1565" ca="1">SUM(INDEX(1561:1561,1,MAX(COLUMN($R:$R),COLUMN()-($H1542-1))):BK1564)</f>
        <v>1.6080800785056118E+197</v>
      </c>
      <c r="BL1565" s="93" cm="1">
        <f t="array" aca="1" ref="BL1565" ca="1">SUM(INDEX(1561:1561,1,MAX(COLUMN($R:$R),COLUMN()-($H1542-1))):BL1564)</f>
        <v>1.4804510134328323E+201</v>
      </c>
      <c r="BM1565" s="93" cm="1">
        <f t="array" aca="1" ref="BM1565" ca="1">SUM(INDEX(1561:1561,1,MAX(COLUMN($R:$R),COLUMN()-($H1542-1))):BM1564)</f>
        <v>1.3228970648018695E+205</v>
      </c>
      <c r="BN1565" s="93" cm="1">
        <f t="array" aca="1" ref="BN1565" ca="1">SUM(INDEX(1561:1561,1,MAX(COLUMN($R:$R),COLUMN()-($H1542-1))):BN1564)</f>
        <v>1.1460118118535561E+209</v>
      </c>
      <c r="BO1565" s="93" cm="1">
        <f t="array" aca="1" ref="BO1565" ca="1">SUM(INDEX(1561:1561,1,MAX(COLUMN($R:$R),COLUMN()-($H1542-1))):BO1564)</f>
        <v>9.607500886052292E+212</v>
      </c>
      <c r="BP1565" s="93" cm="1">
        <f t="array" aca="1" ref="BP1565" ca="1">SUM(INDEX(1561:1561,1,MAX(COLUMN($R:$R),COLUMN()-($H1542-1))):BP1564)</f>
        <v>7.773727909505342E+216</v>
      </c>
      <c r="BQ1565" s="93" cm="1">
        <f t="array" aca="1" ref="BQ1565" ca="1">SUM(INDEX(1561:1561,1,MAX(COLUMN($R:$R),COLUMN()-($H1542-1))):BQ1564)</f>
        <v>6.0460103008142151E+220</v>
      </c>
      <c r="BR1565" s="93" cm="1">
        <f t="array" aca="1" ref="BR1565" ca="1">SUM(INDEX(1561:1561,1,MAX(COLUMN($R:$R),COLUMN()-($H1542-1))):BR1564)</f>
        <v>4.4906028836527957E+224</v>
      </c>
      <c r="BS1565" s="93" cm="1">
        <f t="array" aca="1" ref="BS1565" ca="1">SUM(INDEX(1561:1561,1,MAX(COLUMN($R:$R),COLUMN()-($H1542-1))):BS1564)</f>
        <v>3.1504024227236612E+228</v>
      </c>
      <c r="BT1565" s="93" cm="1">
        <f t="array" aca="1" ref="BT1565" ca="1">SUM(INDEX(1561:1561,1,MAX(COLUMN($R:$R),COLUMN()-($H1542-1))):BT1564)</f>
        <v>2.045459348415911E+232</v>
      </c>
      <c r="BU1565" s="93" cm="1">
        <f t="array" aca="1" ref="BU1565" ca="1">SUM(INDEX(1561:1561,1,MAX(COLUMN($R:$R),COLUMN()-($H1542-1))):BU1564)</f>
        <v>1.1757905636528708E+236</v>
      </c>
      <c r="BV1565" s="93" cm="1">
        <f t="array" aca="1" ref="BV1565" ca="1">SUM(INDEX(1561:1561,1,MAX(COLUMN($R:$R),COLUMN()-($H1542-1))):BV1564)</f>
        <v>5.2568169340024276E+239</v>
      </c>
      <c r="BW1565" s="93" cm="1">
        <f t="array" aca="1" ref="BW1565" ca="1">SUM(INDEX(1561:1561,1,MAX(COLUMN($R:$R),COLUMN()-($H1542-1))):BW1564)</f>
        <v>6.8636604379902027E+242</v>
      </c>
      <c r="BX1565" s="93" cm="1">
        <f t="array" aca="1" ref="BX1565" ca="1">SUM(INDEX(1561:1561,1,MAX(COLUMN($R:$R),COLUMN()-($H1542-1))):BX1564)</f>
        <v>-2.2776255858275886E+247</v>
      </c>
      <c r="BY1565" s="93" cm="1">
        <f t="array" aca="1" ref="BY1565" ca="1">SUM(INDEX(1561:1561,1,MAX(COLUMN($R:$R),COLUMN()-($H1542-1))):BY1564)</f>
        <v>-3.9763034289543695E+251</v>
      </c>
      <c r="BZ1565" s="93" cm="1">
        <f t="array" aca="1" ref="BZ1565" ca="1">SUM(INDEX(1561:1561,1,MAX(COLUMN($R:$R),COLUMN()-($H1542-1))):BZ1564)</f>
        <v>-4.7350968235641653E+255</v>
      </c>
      <c r="CA1565" s="93" cm="1">
        <f t="array" aca="1" ref="CA1565" ca="1">SUM(INDEX(1561:1561,1,MAX(COLUMN($R:$R),COLUMN()-($H1542-1))):CA1564)</f>
        <v>-4.8417074328585045E+259</v>
      </c>
      <c r="CB1565" s="93" cm="1">
        <f t="array" aca="1" ref="CB1565" ca="1">SUM(INDEX(1561:1561,1,MAX(COLUMN($R:$R),COLUMN()-($H1542-1))):CB1564)</f>
        <v>-4.5341905781095378E+263</v>
      </c>
      <c r="CC1565" s="93" cm="1">
        <f t="array" aca="1" ref="CC1565" ca="1">SUM(INDEX(1561:1561,1,MAX(COLUMN($R:$R),COLUMN()-($H1542-1))):CC1564)</f>
        <v>-3.9974402569807951E+267</v>
      </c>
      <c r="CD1565" s="93" cm="1">
        <f t="array" aca="1" ref="CD1565" ca="1">SUM(INDEX(1561:1561,1,MAX(COLUMN($R:$R),COLUMN()-($H1542-1))):CD1564)</f>
        <v>-3.3658521238179302E+271</v>
      </c>
      <c r="CE1565" s="93" cm="1">
        <f t="array" aca="1" ref="CE1565" ca="1">SUM(INDEX(1561:1561,1,MAX(COLUMN($R:$R),COLUMN()-($H1542-1))):CE1564)</f>
        <v>-2.7298800493028852E+275</v>
      </c>
      <c r="CF1565" s="93" cm="1">
        <f t="array" aca="1" ref="CF1565" ca="1">SUM(INDEX(1561:1561,1,MAX(COLUMN($R:$R),COLUMN()-($H1542-1))):CF1564)</f>
        <v>-2.144475918082714E+279</v>
      </c>
      <c r="CG1565" s="93" cm="1">
        <f t="array" aca="1" ref="CG1565" ca="1">SUM(INDEX(1561:1561,1,MAX(COLUMN($R:$R),COLUMN()-($H1542-1))):CG1564)</f>
        <v>-1.6378570589493833E+283</v>
      </c>
      <c r="CH1565" s="93" cm="1">
        <f t="array" aca="1" ref="CH1565" ca="1">SUM(INDEX(1561:1561,1,MAX(COLUMN($R:$R),COLUMN()-($H1542-1))):CH1564)</f>
        <v>-1.2195515506265199E+287</v>
      </c>
      <c r="CI1565" s="93" cm="1">
        <f t="array" aca="1" ref="CI1565" ca="1">SUM(INDEX(1561:1561,1,MAX(COLUMN($R:$R),COLUMN()-($H1542-1))):CI1564)</f>
        <v>-8.8713635378147865E+290</v>
      </c>
      <c r="CJ1565" s="93" cm="1">
        <f t="array" aca="1" ref="CJ1565" ca="1">SUM(INDEX(1561:1561,1,MAX(COLUMN($R:$R),COLUMN()-($H1542-1))):CJ1564)</f>
        <v>-6.3145452614747147E+294</v>
      </c>
      <c r="CK1565" s="93" cm="1">
        <f t="array" aca="1" ref="CK1565" ca="1">SUM(INDEX(1561:1561,1,MAX(COLUMN($R:$R),COLUMN()-($H1542-1))):CK1564)</f>
        <v>-4.4035753433212684E+298</v>
      </c>
      <c r="CL1565" s="93" cm="1">
        <f t="array" aca="1" ref="CL1565" ca="1">SUM(INDEX(1561:1561,1,MAX(COLUMN($R:$R),COLUMN()-($H1542-1))):CL1564)</f>
        <v>-3.0117265802368222E+302</v>
      </c>
      <c r="CN1565" s="77"/>
      <c r="CO1565" s="93" cm="1">
        <f t="array" aca="1" ref="CO1565" ca="1">SUM(INDEX(1562:1562,1,MAX(COLUMN($R:$R),COLUMN()-($H1542/CO$5))):CO1564)</f>
        <v>-703.3270978400767</v>
      </c>
      <c r="CP1565" s="93" cm="1">
        <f t="array" aca="1" ref="CP1565" ca="1">SUM(INDEX(1562:1562,1,MAX(COLUMN($R:$R),COLUMN()-($H1542/CP$5))):CP1564)</f>
        <v>-1939.5861052487317</v>
      </c>
      <c r="CQ1565" s="93" cm="1">
        <f t="array" aca="1" ref="CQ1565" ca="1">SUM(INDEX(1562:1562,1,MAX(COLUMN($R:$R),COLUMN()-($H1542/CQ$5))):CQ1564)</f>
        <v>-3412.0852009816999</v>
      </c>
      <c r="CR1565" s="93" cm="1">
        <f t="array" aca="1" ref="CR1565" ca="1">SUM(INDEX(1562:1562,1,MAX(COLUMN($R:$R),COLUMN()-($H1542/CR$5))):CR1564)</f>
        <v>-4014.4035273927811</v>
      </c>
      <c r="CS1565" s="93" cm="1">
        <f t="array" aca="1" ref="CS1565" ca="1">SUM(INDEX(1562:1562,1,MAX(COLUMN($R:$R),COLUMN()-($H1542/CS$5))):CS1564)</f>
        <v>-3564.6795860121606</v>
      </c>
      <c r="CT1565" s="93" cm="1">
        <f t="array" aca="1" ref="CT1565" ca="1">SUM(INDEX(1562:1562,1,MAX(COLUMN($R:$R),COLUMN()-($H1542/CT$5))):CT1564)</f>
        <v>-216.57087855272334</v>
      </c>
      <c r="CU1565" s="93" cm="1">
        <f t="array" aca="1" ref="CU1565" ca="1">SUM(INDEX(1562:1562,1,MAX(COLUMN($R:$R),COLUMN()-($H1542/CU$5))):CU1564)</f>
        <v>2757.2322957584511</v>
      </c>
      <c r="CV1565" s="93" cm="1">
        <f t="array" aca="1" ref="CV1565" ca="1">SUM(INDEX(1562:1562,1,MAX(COLUMN($R:$R),COLUMN()-($H1542/CV$5))):CV1564)</f>
        <v>4165.4656654803675</v>
      </c>
      <c r="CW1565" s="93" cm="1">
        <f t="array" aca="1" ref="CW1565" ca="1">SUM(INDEX(1562:1562,1,MAX(COLUMN($R:$R),COLUMN()-($H1542/CW$5))):CW1564)</f>
        <v>3434.5494005915098</v>
      </c>
      <c r="CX1565" s="93" cm="1">
        <f t="array" aca="1" ref="CX1565" ca="1">SUM(INDEX(1562:1562,1,MAX(COLUMN($R:$R),COLUMN()-($H1542/CX$5))):CX1564)</f>
        <v>824.84003420475597</v>
      </c>
      <c r="CY1565" s="93" cm="1">
        <f t="array" aca="1" ref="CY1565" ca="1">SUM(INDEX(1562:1562,1,MAX(COLUMN($R:$R),COLUMN()-($H1542/CL$5))):CY1564)</f>
        <v>-2593.8858365722272</v>
      </c>
      <c r="CZ1565" s="93" cm="1">
        <f t="array" aca="1" ref="CZ1565" ca="1">SUM(INDEX(1562:1562,1,MAX(COLUMN($R:$R),COLUMN()-($H1542/CZ$5))):CZ1564)</f>
        <v>-3648.1378730963179</v>
      </c>
      <c r="DA1565" s="93" cm="1">
        <f t="array" aca="1" ref="DA1565" ca="1">SUM(INDEX(1562:1562,1,MAX(COLUMN($R:$R),COLUMN()-($H1542/DA$5))):DA1564)</f>
        <v>-3189.5914883831392</v>
      </c>
      <c r="DB1565" s="93" cm="1">
        <f t="array" aca="1" ref="DB1565" ca="1">SUM(INDEX(1562:1562,1,MAX(COLUMN($R:$R),COLUMN()-($H1542/DB$5))):DB1564)</f>
        <v>-958.76637124518311</v>
      </c>
      <c r="DC1565" s="93" cm="1">
        <f t="array" aca="1" ref="DC1565" ca="1">SUM(INDEX(1562:1562,1,MAX(COLUMN($R:$R),COLUMN()-($H1542/DC$5))):DC1564)</f>
        <v>1744.1692549679624</v>
      </c>
      <c r="DD1565" s="93" cm="1">
        <f t="array" aca="1" ref="DD1565" ca="1">SUM(INDEX(1562:1562,1,MAX(COLUMN($R:$R),COLUMN()-($H1542/DD$5))):DD1564)</f>
        <v>3396.5900659110393</v>
      </c>
      <c r="DE1565" s="93" cm="1">
        <f t="array" aca="1" ref="DE1565" ca="1">SUM(INDEX(1562:1562,1,MAX(COLUMN($R:$R),COLUMN()-($H1542/DE$5))):DE1564)</f>
        <v>3217.7067672857142</v>
      </c>
      <c r="DF1565" s="93" cm="1">
        <f t="array" aca="1" ref="DF1565" ca="1">SUM(INDEX(1562:1562,1,MAX(COLUMN($R:$R),COLUMN()-($H1542/DF$5))):DF1564)</f>
        <v>1331.1769619717634</v>
      </c>
      <c r="DG1565" s="93" cm="1">
        <f t="array" aca="1" ref="DG1565" ca="1">SUM(INDEX(1562:1562,1,MAX(COLUMN($R:$R),COLUMN()-($H1542/DG$5))):DG1564)</f>
        <v>-1211.2239654034088</v>
      </c>
      <c r="DH1565" s="93" cm="1">
        <f t="array" aca="1" ref="DH1565" ca="1">SUM(INDEX(1562:1562,1,MAX(COLUMN($R:$R),COLUMN()-($H1542/DH$5))):DH1564)</f>
        <v>-3031.5885623040499</v>
      </c>
      <c r="DI1565" s="93" cm="1">
        <f t="array" aca="1" ref="DI1565" ca="1">SUM(INDEX(1562:1562,1,MAX(COLUMN($R:$R),COLUMN()-($H1542/DI$5))):DI1564)</f>
        <v>-3188.7374735880298</v>
      </c>
      <c r="DJ1565" s="93" cm="1">
        <f t="array" aca="1" ref="DJ1565" ca="1">SUM(INDEX(1562:1562,1,MAX(COLUMN($R:$R),COLUMN()-($H1542/DJ$5))):DJ1564)</f>
        <v>-1646.8676958314909</v>
      </c>
      <c r="DK1565" s="93" cm="1">
        <f t="array" aca="1" ref="DK1565" ca="1">SUM(INDEX(1562:1562,1,MAX(COLUMN($R:$R),COLUMN()-($H1542/DK$5))):DK1564)</f>
        <v>725.16633705325887</v>
      </c>
      <c r="DL1565" s="93" cm="1">
        <f t="array" aca="1" ref="DL1565" ca="1">SUM(INDEX(1562:1562,1,MAX(COLUMN($R:$R),COLUMN()-($H1542/DL$5))):DL1564)</f>
        <v>2641.7740601289347</v>
      </c>
    </row>
    <row r="1566" spans="1:116" x14ac:dyDescent="0.4">
      <c r="D1566" t="s">
        <v>771</v>
      </c>
      <c r="E1566" s="8" t="str">
        <f t="shared" ref="E1566:E1568" si="2019">ROW()&amp;" "&amp;D1566</f>
        <v>1566 LAMORTR-S</v>
      </c>
      <c r="G1566" s="126"/>
      <c r="H1566" s="27"/>
      <c r="J1566"/>
      <c r="K1566" s="320"/>
      <c r="L1566" s="320"/>
      <c r="M1566" s="320"/>
      <c r="N1566" s="320"/>
      <c r="O1566" s="320"/>
      <c r="P1566" s="320"/>
      <c r="R1566" s="28"/>
      <c r="S1566" s="93"/>
      <c r="T1566" s="93"/>
      <c r="U1566" s="93"/>
      <c r="V1566" s="93"/>
      <c r="W1566" s="93"/>
      <c r="X1566" s="93"/>
      <c r="Y1566" s="93"/>
      <c r="Z1566" s="93"/>
      <c r="AA1566" s="93"/>
      <c r="AB1566" s="93"/>
      <c r="AC1566" s="93"/>
      <c r="AD1566" s="93"/>
      <c r="AE1566" s="93"/>
      <c r="AF1566" s="93"/>
      <c r="AG1566" s="93"/>
      <c r="AH1566" s="93"/>
      <c r="AI1566" s="93"/>
      <c r="AJ1566" s="93"/>
      <c r="AK1566" s="93"/>
      <c r="AL1566" s="93"/>
      <c r="AM1566" s="93"/>
      <c r="AN1566" s="93"/>
      <c r="AO1566" s="93"/>
      <c r="AP1566" s="93"/>
      <c r="AQ1566" s="93"/>
      <c r="AR1566" s="93"/>
      <c r="AS1566" s="93"/>
      <c r="AT1566" s="93"/>
      <c r="AU1566" s="93"/>
      <c r="AV1566" s="93"/>
      <c r="AW1566" s="93"/>
      <c r="AX1566" s="93"/>
      <c r="AY1566" s="93"/>
      <c r="AZ1566" s="93"/>
      <c r="BA1566" s="93"/>
      <c r="BB1566" s="93"/>
      <c r="BC1566" s="93"/>
      <c r="BD1566" s="93"/>
      <c r="BE1566" s="93"/>
      <c r="BF1566" s="93"/>
      <c r="BG1566" s="93"/>
      <c r="BH1566" s="93"/>
      <c r="BI1566" s="93"/>
      <c r="BJ1566" s="93"/>
      <c r="BK1566" s="93"/>
      <c r="BL1566" s="93"/>
      <c r="BM1566" s="93"/>
      <c r="BN1566" s="93"/>
      <c r="BO1566" s="93"/>
      <c r="BP1566" s="93"/>
      <c r="BQ1566" s="93"/>
      <c r="BR1566" s="93"/>
      <c r="BS1566" s="93"/>
      <c r="BT1566" s="93"/>
      <c r="BU1566" s="93"/>
      <c r="BV1566" s="93"/>
      <c r="BW1566" s="93"/>
      <c r="BX1566" s="93"/>
      <c r="BY1566" s="93"/>
      <c r="BZ1566" s="93"/>
      <c r="CA1566" s="93"/>
      <c r="CB1566" s="93"/>
      <c r="CC1566" s="93"/>
      <c r="CD1566" s="93"/>
      <c r="CE1566" s="93"/>
      <c r="CF1566" s="93"/>
      <c r="CG1566" s="93"/>
      <c r="CH1566" s="93"/>
      <c r="CI1566" s="93"/>
      <c r="CJ1566" s="93"/>
      <c r="CK1566" s="93"/>
      <c r="CL1566" s="93"/>
      <c r="CN1566" s="77"/>
      <c r="CO1566" s="93"/>
      <c r="CP1566" s="93"/>
      <c r="CQ1566" s="93"/>
      <c r="CR1566" s="93"/>
      <c r="CS1566" s="93"/>
      <c r="CT1566" s="93"/>
      <c r="CU1566" s="93"/>
      <c r="CV1566" s="93"/>
      <c r="CW1566" s="93"/>
      <c r="CX1566" s="93"/>
      <c r="CY1566" s="93"/>
      <c r="CZ1566" s="93"/>
      <c r="DA1566" s="93"/>
      <c r="DB1566" s="93"/>
      <c r="DC1566" s="93"/>
      <c r="DD1566" s="93"/>
      <c r="DE1566" s="93"/>
      <c r="DF1566" s="93"/>
      <c r="DG1566" s="93"/>
      <c r="DH1566" s="93"/>
      <c r="DI1566" s="93"/>
      <c r="DJ1566" s="93"/>
      <c r="DK1566" s="93"/>
      <c r="DL1566" s="93"/>
    </row>
    <row r="1567" spans="1:116" x14ac:dyDescent="0.4">
      <c r="B1567" t="s">
        <v>332</v>
      </c>
      <c r="D1567" t="s">
        <v>771</v>
      </c>
      <c r="E1567" s="8" t="str">
        <f t="shared" si="1979"/>
        <v>1567 LAMORTR-S</v>
      </c>
      <c r="G1567" s="136" t="str">
        <f>G1532</f>
        <v>(Primary label)</v>
      </c>
      <c r="H1567" s="27"/>
      <c r="I1567" s="78"/>
      <c r="J1567" s="78"/>
      <c r="K1567" s="33"/>
      <c r="L1567" s="33"/>
      <c r="M1567" s="33"/>
      <c r="N1567" s="33"/>
      <c r="O1567" s="33"/>
      <c r="P1567" s="33"/>
      <c r="R1567" s="33"/>
      <c r="S1567" s="77"/>
      <c r="T1567" s="77"/>
      <c r="U1567" s="77"/>
      <c r="V1567" s="77"/>
      <c r="W1567" s="77"/>
      <c r="X1567" s="77"/>
      <c r="Y1567" s="77"/>
      <c r="Z1567" s="77"/>
      <c r="AA1567" s="77"/>
      <c r="AB1567" s="77"/>
      <c r="AC1567" s="77"/>
      <c r="AD1567" s="77"/>
      <c r="AE1567" s="77"/>
      <c r="AF1567" s="77"/>
      <c r="AG1567" s="77"/>
      <c r="AH1567" s="77"/>
      <c r="AI1567" s="77"/>
      <c r="AJ1567" s="77"/>
      <c r="AK1567" s="77"/>
      <c r="AL1567" s="77"/>
      <c r="AM1567" s="77"/>
      <c r="AN1567" s="77"/>
      <c r="AO1567" s="77"/>
      <c r="AP1567" s="77"/>
      <c r="AQ1567" s="77"/>
      <c r="AR1567" s="77"/>
      <c r="AS1567" s="77"/>
      <c r="AT1567" s="77"/>
      <c r="AU1567" s="77"/>
      <c r="AV1567" s="77"/>
      <c r="AW1567" s="77"/>
      <c r="AX1567" s="77"/>
      <c r="AY1567" s="77"/>
      <c r="AZ1567" s="77"/>
      <c r="BA1567" s="77"/>
      <c r="BB1567" s="77"/>
      <c r="BC1567" s="77"/>
      <c r="BD1567" s="77"/>
      <c r="BE1567" s="77"/>
      <c r="BF1567" s="77"/>
      <c r="BG1567" s="77"/>
      <c r="BH1567" s="77"/>
      <c r="BI1567" s="77"/>
      <c r="BJ1567" s="77"/>
      <c r="BK1567" s="77"/>
      <c r="BL1567" s="77"/>
      <c r="BM1567" s="77"/>
      <c r="BN1567" s="77"/>
      <c r="BO1567" s="77"/>
      <c r="BP1567" s="77"/>
      <c r="BQ1567" s="77"/>
      <c r="BR1567" s="77"/>
      <c r="BS1567" s="77"/>
      <c r="BT1567" s="77"/>
      <c r="BU1567" s="77"/>
      <c r="BV1567" s="77"/>
      <c r="BW1567" s="77"/>
      <c r="BX1567" s="77"/>
      <c r="BY1567" s="77"/>
      <c r="BZ1567" s="77"/>
      <c r="CA1567" s="77"/>
      <c r="CB1567" s="77"/>
      <c r="CC1567" s="77"/>
      <c r="CD1567" s="77"/>
      <c r="CE1567" s="77"/>
      <c r="CF1567" s="77"/>
      <c r="CG1567" s="77"/>
      <c r="CH1567" s="77"/>
      <c r="CI1567" s="77"/>
      <c r="CJ1567" s="77"/>
      <c r="CK1567" s="77"/>
      <c r="CL1567" s="77"/>
      <c r="CN1567" s="78"/>
      <c r="CO1567" s="77"/>
      <c r="CP1567" s="77"/>
      <c r="CQ1567" s="77"/>
      <c r="CR1567" s="77"/>
      <c r="CS1567" s="77"/>
      <c r="CT1567" s="77"/>
      <c r="CU1567" s="77"/>
      <c r="CV1567" s="77"/>
      <c r="CW1567" s="77"/>
      <c r="CX1567" s="77"/>
      <c r="CY1567" s="77"/>
      <c r="CZ1567" s="77"/>
      <c r="DA1567" s="77"/>
      <c r="DB1567" s="77"/>
      <c r="DC1567" s="77"/>
      <c r="DD1567" s="77"/>
      <c r="DE1567" s="77"/>
      <c r="DF1567" s="77"/>
      <c r="DG1567" s="77"/>
      <c r="DH1567" s="77"/>
      <c r="DI1567" s="77"/>
      <c r="DJ1567" s="77"/>
      <c r="DK1567" s="77"/>
      <c r="DL1567" s="77"/>
    </row>
    <row r="1568" spans="1:116" x14ac:dyDescent="0.4">
      <c r="B1568" t="s">
        <v>332</v>
      </c>
      <c r="D1568" t="s">
        <v>771</v>
      </c>
      <c r="E1568" s="8" t="str">
        <f>ROW()&amp;" "&amp;D1568</f>
        <v>1568 LAMORTR-S</v>
      </c>
      <c r="G1568" s="136" t="str">
        <f>G1533</f>
        <v>primary unit</v>
      </c>
      <c r="H1568" s="27"/>
      <c r="I1568" s="78"/>
      <c r="J1568" s="78"/>
      <c r="K1568" s="33"/>
      <c r="L1568" s="33"/>
      <c r="M1568" s="33"/>
      <c r="N1568" s="33"/>
      <c r="O1568" s="33"/>
      <c r="P1568" s="33"/>
      <c r="R1568" s="33"/>
      <c r="S1568" s="77"/>
      <c r="T1568" s="77"/>
      <c r="U1568" s="77"/>
      <c r="V1568" s="77"/>
      <c r="W1568" s="77"/>
      <c r="X1568" s="77"/>
      <c r="Y1568" s="77"/>
      <c r="Z1568" s="77"/>
      <c r="AA1568" s="77"/>
      <c r="AB1568" s="77"/>
      <c r="AC1568" s="77"/>
      <c r="AD1568" s="77"/>
      <c r="AE1568" s="77"/>
      <c r="AF1568" s="77"/>
      <c r="AG1568" s="77"/>
      <c r="AH1568" s="77"/>
      <c r="AI1568" s="77"/>
      <c r="AJ1568" s="77"/>
      <c r="AK1568" s="77"/>
      <c r="AL1568" s="77"/>
      <c r="AM1568" s="77"/>
      <c r="AN1568" s="77"/>
      <c r="AO1568" s="77"/>
      <c r="AP1568" s="77"/>
      <c r="AQ1568" s="77"/>
      <c r="AR1568" s="77"/>
      <c r="AS1568" s="77"/>
      <c r="AT1568" s="77"/>
      <c r="AU1568" s="77"/>
      <c r="AV1568" s="77"/>
      <c r="AW1568" s="77"/>
      <c r="AX1568" s="77"/>
      <c r="AY1568" s="77"/>
      <c r="AZ1568" s="77"/>
      <c r="BA1568" s="77"/>
      <c r="BB1568" s="77"/>
      <c r="BC1568" s="77"/>
      <c r="BD1568" s="77"/>
      <c r="BE1568" s="77"/>
      <c r="BF1568" s="77"/>
      <c r="BG1568" s="77"/>
      <c r="BH1568" s="77"/>
      <c r="BI1568" s="77"/>
      <c r="BJ1568" s="77"/>
      <c r="BK1568" s="77"/>
      <c r="BL1568" s="77"/>
      <c r="BM1568" s="77"/>
      <c r="BN1568" s="77"/>
      <c r="BO1568" s="77"/>
      <c r="BP1568" s="77"/>
      <c r="BQ1568" s="77"/>
      <c r="BR1568" s="77"/>
      <c r="BS1568" s="77"/>
      <c r="BT1568" s="77"/>
      <c r="BU1568" s="77"/>
      <c r="BV1568" s="77"/>
      <c r="BW1568" s="77"/>
      <c r="BX1568" s="77"/>
      <c r="BY1568" s="77"/>
      <c r="BZ1568" s="77"/>
      <c r="CA1568" s="77"/>
      <c r="CB1568" s="77"/>
      <c r="CC1568" s="77"/>
      <c r="CD1568" s="77"/>
      <c r="CE1568" s="77"/>
      <c r="CF1568" s="77"/>
      <c r="CG1568" s="77"/>
      <c r="CH1568" s="77"/>
      <c r="CI1568" s="77"/>
      <c r="CJ1568" s="77"/>
      <c r="CK1568" s="77"/>
      <c r="CL1568" s="77"/>
      <c r="CN1568" s="78"/>
      <c r="CO1568" s="77"/>
      <c r="CP1568" s="77"/>
      <c r="CQ1568" s="77"/>
      <c r="CR1568" s="77"/>
      <c r="CS1568" s="77"/>
      <c r="CT1568" s="77"/>
      <c r="CU1568" s="77"/>
      <c r="CV1568" s="77"/>
      <c r="CW1568" s="77"/>
      <c r="CX1568" s="77"/>
      <c r="CY1568" s="77"/>
      <c r="CZ1568" s="77"/>
      <c r="DA1568" s="77"/>
      <c r="DB1568" s="77"/>
      <c r="DC1568" s="77"/>
      <c r="DD1568" s="77"/>
      <c r="DE1568" s="77"/>
      <c r="DF1568" s="77"/>
      <c r="DG1568" s="77"/>
      <c r="DH1568" s="77"/>
      <c r="DI1568" s="77"/>
      <c r="DJ1568" s="77"/>
      <c r="DK1568" s="77"/>
      <c r="DL1568" s="77"/>
    </row>
    <row r="1569" spans="1:116" x14ac:dyDescent="0.4">
      <c r="B1569" t="s">
        <v>332</v>
      </c>
      <c r="D1569" t="s">
        <v>771</v>
      </c>
      <c r="E1569" s="8" t="str">
        <f t="shared" si="1979"/>
        <v>1569 LAMORTR-S</v>
      </c>
      <c r="G1569" s="136" t="str">
        <f>G1534</f>
        <v>Primary revenue driver</v>
      </c>
      <c r="K1569" s="53"/>
      <c r="L1569" s="53"/>
      <c r="M1569" s="53"/>
      <c r="N1569" s="53"/>
      <c r="O1569" s="53"/>
      <c r="P1569" s="53"/>
      <c r="R1569" s="24"/>
      <c r="S1569" s="179" t="str">
        <f t="shared" ref="S1569:AX1571" si="2020">S1534</f>
        <v>S$16</v>
      </c>
      <c r="T1569" s="179" t="str">
        <f t="shared" si="2020"/>
        <v>T$16</v>
      </c>
      <c r="U1569" s="179" t="str">
        <f t="shared" si="2020"/>
        <v>U$16</v>
      </c>
      <c r="V1569" s="179" t="str">
        <f t="shared" si="2020"/>
        <v>V$16</v>
      </c>
      <c r="W1569" s="179" t="str">
        <f t="shared" si="2020"/>
        <v>W$16</v>
      </c>
      <c r="X1569" s="179" t="str">
        <f t="shared" si="2020"/>
        <v>X$16</v>
      </c>
      <c r="Y1569" s="179" t="str">
        <f t="shared" si="2020"/>
        <v>Y$16</v>
      </c>
      <c r="Z1569" s="179" t="str">
        <f t="shared" si="2020"/>
        <v>Z$16</v>
      </c>
      <c r="AA1569" s="179" t="str">
        <f t="shared" si="2020"/>
        <v>AA$16</v>
      </c>
      <c r="AB1569" s="179" t="str">
        <f t="shared" si="2020"/>
        <v>AB$16</v>
      </c>
      <c r="AC1569" s="179" t="str">
        <f t="shared" si="2020"/>
        <v>AC$16</v>
      </c>
      <c r="AD1569" s="179" t="str">
        <f t="shared" si="2020"/>
        <v>AD$16</v>
      </c>
      <c r="AE1569" s="179" t="str">
        <f t="shared" si="2020"/>
        <v>AE$16</v>
      </c>
      <c r="AF1569" s="179" t="str">
        <f t="shared" si="2020"/>
        <v>AF$16</v>
      </c>
      <c r="AG1569" s="179" t="str">
        <f t="shared" si="2020"/>
        <v>AG$16</v>
      </c>
      <c r="AH1569" s="179" t="str">
        <f t="shared" si="2020"/>
        <v>AH$16</v>
      </c>
      <c r="AI1569" s="179" t="str">
        <f t="shared" si="2020"/>
        <v>AI$16</v>
      </c>
      <c r="AJ1569" s="179" t="str">
        <f t="shared" si="2020"/>
        <v>AJ$16</v>
      </c>
      <c r="AK1569" s="179" t="str">
        <f t="shared" si="2020"/>
        <v>AK$16</v>
      </c>
      <c r="AL1569" s="179" t="str">
        <f t="shared" si="2020"/>
        <v>AL$16</v>
      </c>
      <c r="AM1569" s="179" t="str">
        <f t="shared" si="2020"/>
        <v>AM$16</v>
      </c>
      <c r="AN1569" s="179" t="str">
        <f t="shared" si="2020"/>
        <v>AN$16</v>
      </c>
      <c r="AO1569" s="179" t="str">
        <f t="shared" si="2020"/>
        <v>AO$16</v>
      </c>
      <c r="AP1569" s="179" t="str">
        <f t="shared" si="2020"/>
        <v>AP$16</v>
      </c>
      <c r="AQ1569" s="179" t="str">
        <f t="shared" si="2020"/>
        <v>AQ$16</v>
      </c>
      <c r="AR1569" s="179" t="str">
        <f t="shared" si="2020"/>
        <v>AR$16</v>
      </c>
      <c r="AS1569" s="179" t="str">
        <f t="shared" si="2020"/>
        <v>AS$16</v>
      </c>
      <c r="AT1569" s="179" t="str">
        <f t="shared" si="2020"/>
        <v>AT$16</v>
      </c>
      <c r="AU1569" s="179" t="str">
        <f t="shared" si="2020"/>
        <v>AU$16</v>
      </c>
      <c r="AV1569" s="179" t="str">
        <f t="shared" si="2020"/>
        <v>AV$16</v>
      </c>
      <c r="AW1569" s="179" t="str">
        <f t="shared" si="2020"/>
        <v>AW$16</v>
      </c>
      <c r="AX1569" s="179" t="str">
        <f t="shared" si="2020"/>
        <v>AX$16</v>
      </c>
      <c r="AY1569" s="179" t="str">
        <f t="shared" ref="AY1569:CD1571" si="2021">AY1534</f>
        <v>AY$16</v>
      </c>
      <c r="AZ1569" s="179" t="str">
        <f t="shared" si="2021"/>
        <v>AZ$16</v>
      </c>
      <c r="BA1569" s="179" t="str">
        <f t="shared" si="2021"/>
        <v>BA$16</v>
      </c>
      <c r="BB1569" s="179" t="str">
        <f t="shared" si="2021"/>
        <v>BB$16</v>
      </c>
      <c r="BC1569" s="179" t="str">
        <f t="shared" si="2021"/>
        <v>BC$16</v>
      </c>
      <c r="BD1569" s="179" t="str">
        <f t="shared" si="2021"/>
        <v>BD$16</v>
      </c>
      <c r="BE1569" s="179" t="str">
        <f t="shared" si="2021"/>
        <v>BE$16</v>
      </c>
      <c r="BF1569" s="179" t="str">
        <f t="shared" si="2021"/>
        <v>BF$16</v>
      </c>
      <c r="BG1569" s="179" t="str">
        <f t="shared" si="2021"/>
        <v>BG$16</v>
      </c>
      <c r="BH1569" s="179" t="str">
        <f t="shared" si="2021"/>
        <v>BH$16</v>
      </c>
      <c r="BI1569" s="179" t="str">
        <f t="shared" si="2021"/>
        <v>BI$16</v>
      </c>
      <c r="BJ1569" s="179" t="str">
        <f t="shared" si="2021"/>
        <v>BJ$16</v>
      </c>
      <c r="BK1569" s="179" t="str">
        <f t="shared" si="2021"/>
        <v>BK$16</v>
      </c>
      <c r="BL1569" s="179" t="str">
        <f t="shared" si="2021"/>
        <v>BL$16</v>
      </c>
      <c r="BM1569" s="179" t="str">
        <f t="shared" si="2021"/>
        <v>BM$16</v>
      </c>
      <c r="BN1569" s="179" t="str">
        <f t="shared" si="2021"/>
        <v>BN$16</v>
      </c>
      <c r="BO1569" s="179" t="str">
        <f t="shared" si="2021"/>
        <v>BO$16</v>
      </c>
      <c r="BP1569" s="179" t="str">
        <f t="shared" si="2021"/>
        <v>BP$16</v>
      </c>
      <c r="BQ1569" s="179" t="str">
        <f t="shared" si="2021"/>
        <v>BQ$16</v>
      </c>
      <c r="BR1569" s="179" t="str">
        <f t="shared" si="2021"/>
        <v>BR$16</v>
      </c>
      <c r="BS1569" s="179" t="str">
        <f t="shared" si="2021"/>
        <v>BS$16</v>
      </c>
      <c r="BT1569" s="179" t="str">
        <f t="shared" si="2021"/>
        <v>BT$16</v>
      </c>
      <c r="BU1569" s="179" t="str">
        <f t="shared" si="2021"/>
        <v>BU$16</v>
      </c>
      <c r="BV1569" s="179" t="str">
        <f t="shared" si="2021"/>
        <v>BV$16</v>
      </c>
      <c r="BW1569" s="179" t="str">
        <f t="shared" si="2021"/>
        <v>BW$16</v>
      </c>
      <c r="BX1569" s="179" t="str">
        <f t="shared" si="2021"/>
        <v>BX$16</v>
      </c>
      <c r="BY1569" s="179" t="str">
        <f t="shared" si="2021"/>
        <v>BY$16</v>
      </c>
      <c r="BZ1569" s="179" t="str">
        <f t="shared" si="2021"/>
        <v>BZ$16</v>
      </c>
      <c r="CA1569" s="179" t="str">
        <f t="shared" si="2021"/>
        <v>CA$16</v>
      </c>
      <c r="CB1569" s="179" t="str">
        <f t="shared" si="2021"/>
        <v>CB$16</v>
      </c>
      <c r="CC1569" s="179" t="str">
        <f t="shared" si="2021"/>
        <v>CC$16</v>
      </c>
      <c r="CD1569" s="179" t="str">
        <f t="shared" si="2021"/>
        <v>CD$16</v>
      </c>
      <c r="CE1569" s="179" t="str">
        <f t="shared" ref="CE1569:CL1571" si="2022">CE1534</f>
        <v>CE$16</v>
      </c>
      <c r="CF1569" s="179" t="str">
        <f t="shared" si="2022"/>
        <v>CF$16</v>
      </c>
      <c r="CG1569" s="179" t="str">
        <f t="shared" si="2022"/>
        <v>CG$16</v>
      </c>
      <c r="CH1569" s="179" t="str">
        <f t="shared" si="2022"/>
        <v>CH$16</v>
      </c>
      <c r="CI1569" s="179" t="str">
        <f t="shared" si="2022"/>
        <v>CI$16</v>
      </c>
      <c r="CJ1569" s="179" t="str">
        <f t="shared" si="2022"/>
        <v>CJ$16</v>
      </c>
      <c r="CK1569" s="179" t="str">
        <f t="shared" si="2022"/>
        <v>CK$16</v>
      </c>
      <c r="CL1569" s="179" t="str">
        <f t="shared" si="2022"/>
        <v>CL$16</v>
      </c>
      <c r="CO1569" s="179" t="str">
        <f t="shared" ref="CO1569:DL1571" si="2023">CO1534</f>
        <v>CO$16</v>
      </c>
      <c r="CP1569" s="179" t="str">
        <f t="shared" si="2023"/>
        <v>CP$16</v>
      </c>
      <c r="CQ1569" s="179" t="str">
        <f t="shared" si="2023"/>
        <v>CQ$16</v>
      </c>
      <c r="CR1569" s="179" t="str">
        <f t="shared" si="2023"/>
        <v>CR$16</v>
      </c>
      <c r="CS1569" s="179" t="str">
        <f t="shared" si="2023"/>
        <v>CS$16</v>
      </c>
      <c r="CT1569" s="179" t="str">
        <f t="shared" si="2023"/>
        <v>CT$16</v>
      </c>
      <c r="CU1569" s="179" t="str">
        <f t="shared" si="2023"/>
        <v>CU$16</v>
      </c>
      <c r="CV1569" s="179" t="str">
        <f t="shared" si="2023"/>
        <v>CV$16</v>
      </c>
      <c r="CW1569" s="179" t="str">
        <f t="shared" si="2023"/>
        <v>CW$16</v>
      </c>
      <c r="CX1569" s="179" t="str">
        <f t="shared" si="2023"/>
        <v>CX$16</v>
      </c>
      <c r="CY1569" s="179" t="str">
        <f t="shared" si="2023"/>
        <v>CY$16</v>
      </c>
      <c r="CZ1569" s="179" t="str">
        <f t="shared" si="2023"/>
        <v>CZ$16</v>
      </c>
      <c r="DA1569" s="179" t="str">
        <f t="shared" si="2023"/>
        <v>DA$16</v>
      </c>
      <c r="DB1569" s="179" t="str">
        <f t="shared" si="2023"/>
        <v>DB$16</v>
      </c>
      <c r="DC1569" s="179" t="str">
        <f t="shared" si="2023"/>
        <v>DC$16</v>
      </c>
      <c r="DD1569" s="179" t="str">
        <f t="shared" si="2023"/>
        <v>DD$16</v>
      </c>
      <c r="DE1569" s="179" t="str">
        <f t="shared" si="2023"/>
        <v>DE$16</v>
      </c>
      <c r="DF1569" s="179" t="str">
        <f t="shared" si="2023"/>
        <v>DF$16</v>
      </c>
      <c r="DG1569" s="179" t="str">
        <f t="shared" si="2023"/>
        <v>DG$16</v>
      </c>
      <c r="DH1569" s="179" t="str">
        <f t="shared" si="2023"/>
        <v>DH$16</v>
      </c>
      <c r="DI1569" s="179" t="str">
        <f t="shared" si="2023"/>
        <v>DI$16</v>
      </c>
      <c r="DJ1569" s="179" t="str">
        <f t="shared" si="2023"/>
        <v>DJ$16</v>
      </c>
      <c r="DK1569" s="179" t="str">
        <f t="shared" si="2023"/>
        <v>DK$16</v>
      </c>
      <c r="DL1569" s="179" t="str">
        <f t="shared" si="2023"/>
        <v>DL$16</v>
      </c>
    </row>
    <row r="1570" spans="1:116" x14ac:dyDescent="0.4">
      <c r="B1570" t="s">
        <v>332</v>
      </c>
      <c r="D1570" t="s">
        <v>771</v>
      </c>
      <c r="E1570" s="8" t="str">
        <f t="shared" si="1979"/>
        <v>1570 LAMORTR-S</v>
      </c>
      <c r="G1570" s="136" t="str">
        <f>G1535</f>
        <v>Primary volume driver</v>
      </c>
      <c r="H1570" s="12"/>
      <c r="I1570" s="60"/>
      <c r="J1570" s="60"/>
      <c r="K1570" s="15"/>
      <c r="L1570" s="15"/>
      <c r="M1570" s="15"/>
      <c r="N1570" s="15"/>
      <c r="O1570" s="15"/>
      <c r="P1570" s="15"/>
      <c r="R1570" s="15"/>
      <c r="S1570" s="179" t="str">
        <f t="shared" ref="S1570:AX1572" si="2024">S1535</f>
        <v>S$17</v>
      </c>
      <c r="T1570" s="179" t="str">
        <f t="shared" si="2024"/>
        <v>T$17</v>
      </c>
      <c r="U1570" s="179" t="str">
        <f t="shared" si="2024"/>
        <v>U$17</v>
      </c>
      <c r="V1570" s="179" t="str">
        <f t="shared" si="2024"/>
        <v>V$17</v>
      </c>
      <c r="W1570" s="179" t="str">
        <f t="shared" si="2024"/>
        <v>W$17</v>
      </c>
      <c r="X1570" s="179" t="str">
        <f t="shared" si="2024"/>
        <v>X$17</v>
      </c>
      <c r="Y1570" s="179" t="str">
        <f t="shared" si="2024"/>
        <v>Y$17</v>
      </c>
      <c r="Z1570" s="179" t="str">
        <f t="shared" si="2024"/>
        <v>Z$17</v>
      </c>
      <c r="AA1570" s="179" t="str">
        <f t="shared" si="2024"/>
        <v>AA$17</v>
      </c>
      <c r="AB1570" s="179" t="str">
        <f t="shared" si="2024"/>
        <v>AB$17</v>
      </c>
      <c r="AC1570" s="179" t="str">
        <f t="shared" si="2024"/>
        <v>AC$17</v>
      </c>
      <c r="AD1570" s="179" t="str">
        <f t="shared" si="2024"/>
        <v>AD$17</v>
      </c>
      <c r="AE1570" s="179" t="str">
        <f t="shared" si="2024"/>
        <v>AE$17</v>
      </c>
      <c r="AF1570" s="179" t="str">
        <f t="shared" si="2024"/>
        <v>AF$17</v>
      </c>
      <c r="AG1570" s="179" t="str">
        <f t="shared" si="2024"/>
        <v>AG$17</v>
      </c>
      <c r="AH1570" s="179" t="str">
        <f t="shared" si="2024"/>
        <v>AH$17</v>
      </c>
      <c r="AI1570" s="179" t="str">
        <f t="shared" si="2024"/>
        <v>AI$17</v>
      </c>
      <c r="AJ1570" s="179" t="str">
        <f t="shared" si="2024"/>
        <v>AJ$17</v>
      </c>
      <c r="AK1570" s="179" t="str">
        <f t="shared" si="2024"/>
        <v>AK$17</v>
      </c>
      <c r="AL1570" s="179" t="str">
        <f t="shared" si="2024"/>
        <v>AL$17</v>
      </c>
      <c r="AM1570" s="179" t="str">
        <f t="shared" si="2024"/>
        <v>AM$17</v>
      </c>
      <c r="AN1570" s="179" t="str">
        <f t="shared" si="2024"/>
        <v>AN$17</v>
      </c>
      <c r="AO1570" s="179" t="str">
        <f t="shared" si="2024"/>
        <v>AO$17</v>
      </c>
      <c r="AP1570" s="179" t="str">
        <f t="shared" si="2024"/>
        <v>AP$17</v>
      </c>
      <c r="AQ1570" s="179" t="str">
        <f t="shared" si="2024"/>
        <v>AQ$17</v>
      </c>
      <c r="AR1570" s="179" t="str">
        <f t="shared" si="2024"/>
        <v>AR$17</v>
      </c>
      <c r="AS1570" s="179" t="str">
        <f t="shared" si="2024"/>
        <v>AS$17</v>
      </c>
      <c r="AT1570" s="179" t="str">
        <f t="shared" si="2024"/>
        <v>AT$17</v>
      </c>
      <c r="AU1570" s="179" t="str">
        <f t="shared" si="2024"/>
        <v>AU$17</v>
      </c>
      <c r="AV1570" s="179" t="str">
        <f t="shared" si="2024"/>
        <v>AV$17</v>
      </c>
      <c r="AW1570" s="179" t="str">
        <f t="shared" si="2024"/>
        <v>AW$17</v>
      </c>
      <c r="AX1570" s="179" t="str">
        <f t="shared" si="2024"/>
        <v>AX$17</v>
      </c>
      <c r="AY1570" s="179" t="str">
        <f t="shared" ref="AY1570:CD1572" si="2025">AY1535</f>
        <v>AY$17</v>
      </c>
      <c r="AZ1570" s="179" t="str">
        <f t="shared" si="2025"/>
        <v>AZ$17</v>
      </c>
      <c r="BA1570" s="179" t="str">
        <f t="shared" si="2025"/>
        <v>BA$17</v>
      </c>
      <c r="BB1570" s="179" t="str">
        <f t="shared" si="2025"/>
        <v>BB$17</v>
      </c>
      <c r="BC1570" s="179" t="str">
        <f t="shared" si="2025"/>
        <v>BC$17</v>
      </c>
      <c r="BD1570" s="179" t="str">
        <f t="shared" si="2025"/>
        <v>BD$17</v>
      </c>
      <c r="BE1570" s="179" t="str">
        <f t="shared" si="2025"/>
        <v>BE$17</v>
      </c>
      <c r="BF1570" s="179" t="str">
        <f t="shared" si="2025"/>
        <v>BF$17</v>
      </c>
      <c r="BG1570" s="179" t="str">
        <f t="shared" si="2025"/>
        <v>BG$17</v>
      </c>
      <c r="BH1570" s="179" t="str">
        <f t="shared" si="2025"/>
        <v>BH$17</v>
      </c>
      <c r="BI1570" s="179" t="str">
        <f t="shared" si="2025"/>
        <v>BI$17</v>
      </c>
      <c r="BJ1570" s="179" t="str">
        <f t="shared" si="2025"/>
        <v>BJ$17</v>
      </c>
      <c r="BK1570" s="179" t="str">
        <f t="shared" si="2025"/>
        <v>BK$17</v>
      </c>
      <c r="BL1570" s="179" t="str">
        <f t="shared" si="2025"/>
        <v>BL$17</v>
      </c>
      <c r="BM1570" s="179" t="str">
        <f t="shared" si="2025"/>
        <v>BM$17</v>
      </c>
      <c r="BN1570" s="179" t="str">
        <f t="shared" si="2025"/>
        <v>BN$17</v>
      </c>
      <c r="BO1570" s="179" t="str">
        <f t="shared" si="2025"/>
        <v>BO$17</v>
      </c>
      <c r="BP1570" s="179" t="str">
        <f t="shared" si="2025"/>
        <v>BP$17</v>
      </c>
      <c r="BQ1570" s="179" t="str">
        <f t="shared" si="2025"/>
        <v>BQ$17</v>
      </c>
      <c r="BR1570" s="179" t="str">
        <f t="shared" si="2025"/>
        <v>BR$17</v>
      </c>
      <c r="BS1570" s="179" t="str">
        <f t="shared" si="2025"/>
        <v>BS$17</v>
      </c>
      <c r="BT1570" s="179" t="str">
        <f t="shared" si="2025"/>
        <v>BT$17</v>
      </c>
      <c r="BU1570" s="179" t="str">
        <f t="shared" si="2025"/>
        <v>BU$17</v>
      </c>
      <c r="BV1570" s="179" t="str">
        <f t="shared" si="2025"/>
        <v>BV$17</v>
      </c>
      <c r="BW1570" s="179" t="str">
        <f t="shared" si="2025"/>
        <v>BW$17</v>
      </c>
      <c r="BX1570" s="179" t="str">
        <f t="shared" si="2025"/>
        <v>BX$17</v>
      </c>
      <c r="BY1570" s="179" t="str">
        <f t="shared" si="2025"/>
        <v>BY$17</v>
      </c>
      <c r="BZ1570" s="179" t="str">
        <f t="shared" si="2025"/>
        <v>BZ$17</v>
      </c>
      <c r="CA1570" s="179" t="str">
        <f t="shared" si="2025"/>
        <v>CA$17</v>
      </c>
      <c r="CB1570" s="179" t="str">
        <f t="shared" si="2025"/>
        <v>CB$17</v>
      </c>
      <c r="CC1570" s="179" t="str">
        <f t="shared" si="2025"/>
        <v>CC$17</v>
      </c>
      <c r="CD1570" s="179" t="str">
        <f t="shared" si="2025"/>
        <v>CD$17</v>
      </c>
      <c r="CE1570" s="179" t="str">
        <f t="shared" ref="CE1570:CL1572" si="2026">CE1535</f>
        <v>CE$17</v>
      </c>
      <c r="CF1570" s="179" t="str">
        <f t="shared" si="2026"/>
        <v>CF$17</v>
      </c>
      <c r="CG1570" s="179" t="str">
        <f t="shared" si="2026"/>
        <v>CG$17</v>
      </c>
      <c r="CH1570" s="179" t="str">
        <f t="shared" si="2026"/>
        <v>CH$17</v>
      </c>
      <c r="CI1570" s="179" t="str">
        <f t="shared" si="2026"/>
        <v>CI$17</v>
      </c>
      <c r="CJ1570" s="179" t="str">
        <f t="shared" si="2026"/>
        <v>CJ$17</v>
      </c>
      <c r="CK1570" s="179" t="str">
        <f t="shared" si="2026"/>
        <v>CK$17</v>
      </c>
      <c r="CL1570" s="179" t="str">
        <f t="shared" si="2026"/>
        <v>CL$17</v>
      </c>
      <c r="CN1570" s="60"/>
      <c r="CO1570" s="179" t="str">
        <f t="shared" ref="CO1570:DL1572" si="2027">CO1535</f>
        <v>CO$17</v>
      </c>
      <c r="CP1570" s="179" t="str">
        <f t="shared" si="2027"/>
        <v>CP$17</v>
      </c>
      <c r="CQ1570" s="179" t="str">
        <f t="shared" si="2027"/>
        <v>CQ$17</v>
      </c>
      <c r="CR1570" s="179" t="str">
        <f t="shared" si="2027"/>
        <v>CR$17</v>
      </c>
      <c r="CS1570" s="179" t="str">
        <f t="shared" si="2027"/>
        <v>CS$17</v>
      </c>
      <c r="CT1570" s="179" t="str">
        <f t="shared" si="2027"/>
        <v>CT$17</v>
      </c>
      <c r="CU1570" s="179" t="str">
        <f t="shared" si="2027"/>
        <v>CU$17</v>
      </c>
      <c r="CV1570" s="179" t="str">
        <f t="shared" si="2027"/>
        <v>CV$17</v>
      </c>
      <c r="CW1570" s="179" t="str">
        <f t="shared" si="2027"/>
        <v>CW$17</v>
      </c>
      <c r="CX1570" s="179" t="str">
        <f t="shared" si="2027"/>
        <v>CX$17</v>
      </c>
      <c r="CY1570" s="179" t="str">
        <f t="shared" si="2027"/>
        <v>CY$17</v>
      </c>
      <c r="CZ1570" s="179" t="str">
        <f t="shared" si="2027"/>
        <v>CZ$17</v>
      </c>
      <c r="DA1570" s="179" t="str">
        <f t="shared" si="2027"/>
        <v>DA$17</v>
      </c>
      <c r="DB1570" s="179" t="str">
        <f t="shared" si="2027"/>
        <v>DB$17</v>
      </c>
      <c r="DC1570" s="179" t="str">
        <f t="shared" si="2027"/>
        <v>DC$17</v>
      </c>
      <c r="DD1570" s="179" t="str">
        <f t="shared" si="2027"/>
        <v>DD$17</v>
      </c>
      <c r="DE1570" s="179" t="str">
        <f t="shared" si="2027"/>
        <v>DE$17</v>
      </c>
      <c r="DF1570" s="179" t="str">
        <f t="shared" si="2027"/>
        <v>DF$17</v>
      </c>
      <c r="DG1570" s="179" t="str">
        <f t="shared" si="2027"/>
        <v>DG$17</v>
      </c>
      <c r="DH1570" s="179" t="str">
        <f t="shared" si="2027"/>
        <v>DH$17</v>
      </c>
      <c r="DI1570" s="179" t="str">
        <f t="shared" si="2027"/>
        <v>DI$17</v>
      </c>
      <c r="DJ1570" s="179" t="str">
        <f t="shared" si="2027"/>
        <v>DJ$17</v>
      </c>
      <c r="DK1570" s="179" t="str">
        <f t="shared" si="2027"/>
        <v>DK$17</v>
      </c>
      <c r="DL1570" s="179" t="str">
        <f t="shared" si="2027"/>
        <v>DL$17</v>
      </c>
    </row>
    <row r="1571" spans="1:116" x14ac:dyDescent="0.4">
      <c r="B1571" t="s">
        <v>332</v>
      </c>
      <c r="D1571" t="s">
        <v>771</v>
      </c>
      <c r="E1571" s="8" t="str">
        <f t="shared" si="1979"/>
        <v>1571 LAMORTR-S</v>
      </c>
      <c r="G1571" s="191" t="str">
        <f>G1540</f>
        <v>Revenue driven amortizing loan - no defaults:</v>
      </c>
      <c r="H1571" s="12"/>
      <c r="I1571" s="60"/>
      <c r="J1571" s="60"/>
      <c r="K1571" s="15"/>
      <c r="L1571" s="15"/>
      <c r="M1571" s="15"/>
      <c r="N1571" s="15"/>
      <c r="O1571" s="15"/>
      <c r="P1571" s="15"/>
      <c r="R1571" s="15"/>
      <c r="S1571" s="179">
        <f t="shared" ref="S1571:AX1573" si="2028">S1536</f>
        <v>0</v>
      </c>
      <c r="T1571" s="179">
        <f t="shared" si="2028"/>
        <v>0</v>
      </c>
      <c r="U1571" s="179">
        <f t="shared" si="2028"/>
        <v>0</v>
      </c>
      <c r="V1571" s="179">
        <f t="shared" si="2028"/>
        <v>0</v>
      </c>
      <c r="W1571" s="179">
        <f t="shared" si="2028"/>
        <v>0</v>
      </c>
      <c r="X1571" s="179">
        <f t="shared" si="2028"/>
        <v>0</v>
      </c>
      <c r="Y1571" s="179">
        <f t="shared" si="2028"/>
        <v>0</v>
      </c>
      <c r="Z1571" s="179">
        <f t="shared" si="2028"/>
        <v>0</v>
      </c>
      <c r="AA1571" s="179">
        <f t="shared" si="2028"/>
        <v>0</v>
      </c>
      <c r="AB1571" s="179">
        <f t="shared" si="2028"/>
        <v>0</v>
      </c>
      <c r="AC1571" s="179">
        <f t="shared" si="2028"/>
        <v>0</v>
      </c>
      <c r="AD1571" s="179">
        <f t="shared" si="2028"/>
        <v>0</v>
      </c>
      <c r="AE1571" s="179">
        <f t="shared" si="2028"/>
        <v>0</v>
      </c>
      <c r="AF1571" s="179">
        <f t="shared" si="2028"/>
        <v>0</v>
      </c>
      <c r="AG1571" s="179">
        <f t="shared" si="2028"/>
        <v>0</v>
      </c>
      <c r="AH1571" s="179">
        <f t="shared" si="2028"/>
        <v>0</v>
      </c>
      <c r="AI1571" s="179">
        <f t="shared" si="2028"/>
        <v>0</v>
      </c>
      <c r="AJ1571" s="179">
        <f t="shared" si="2028"/>
        <v>0</v>
      </c>
      <c r="AK1571" s="179">
        <f t="shared" si="2028"/>
        <v>0</v>
      </c>
      <c r="AL1571" s="179">
        <f t="shared" si="2028"/>
        <v>0</v>
      </c>
      <c r="AM1571" s="179">
        <f t="shared" si="2028"/>
        <v>0</v>
      </c>
      <c r="AN1571" s="179">
        <f t="shared" si="2028"/>
        <v>0</v>
      </c>
      <c r="AO1571" s="179">
        <f t="shared" si="2028"/>
        <v>0</v>
      </c>
      <c r="AP1571" s="179">
        <f t="shared" si="2028"/>
        <v>0</v>
      </c>
      <c r="AQ1571" s="179">
        <f t="shared" si="2028"/>
        <v>0</v>
      </c>
      <c r="AR1571" s="179">
        <f t="shared" si="2028"/>
        <v>0</v>
      </c>
      <c r="AS1571" s="179">
        <f t="shared" si="2028"/>
        <v>0</v>
      </c>
      <c r="AT1571" s="179">
        <f t="shared" si="2028"/>
        <v>0</v>
      </c>
      <c r="AU1571" s="179">
        <f t="shared" si="2028"/>
        <v>0</v>
      </c>
      <c r="AV1571" s="179">
        <f t="shared" si="2028"/>
        <v>0</v>
      </c>
      <c r="AW1571" s="179">
        <f t="shared" si="2028"/>
        <v>0</v>
      </c>
      <c r="AX1571" s="179">
        <f t="shared" si="2028"/>
        <v>0</v>
      </c>
      <c r="AY1571" s="179">
        <f t="shared" ref="AY1571:CD1573" si="2029">AY1536</f>
        <v>0</v>
      </c>
      <c r="AZ1571" s="179">
        <f t="shared" si="2029"/>
        <v>0</v>
      </c>
      <c r="BA1571" s="179">
        <f t="shared" si="2029"/>
        <v>0</v>
      </c>
      <c r="BB1571" s="179">
        <f t="shared" si="2029"/>
        <v>0</v>
      </c>
      <c r="BC1571" s="179">
        <f t="shared" si="2029"/>
        <v>0</v>
      </c>
      <c r="BD1571" s="179">
        <f t="shared" si="2029"/>
        <v>0</v>
      </c>
      <c r="BE1571" s="179">
        <f t="shared" si="2029"/>
        <v>0</v>
      </c>
      <c r="BF1571" s="179">
        <f t="shared" si="2029"/>
        <v>0</v>
      </c>
      <c r="BG1571" s="179">
        <f t="shared" si="2029"/>
        <v>0</v>
      </c>
      <c r="BH1571" s="179">
        <f t="shared" si="2029"/>
        <v>0</v>
      </c>
      <c r="BI1571" s="179">
        <f t="shared" si="2029"/>
        <v>0</v>
      </c>
      <c r="BJ1571" s="179">
        <f t="shared" si="2029"/>
        <v>0</v>
      </c>
      <c r="BK1571" s="179">
        <f t="shared" si="2029"/>
        <v>0</v>
      </c>
      <c r="BL1571" s="179">
        <f t="shared" si="2029"/>
        <v>0</v>
      </c>
      <c r="BM1571" s="179">
        <f t="shared" si="2029"/>
        <v>0</v>
      </c>
      <c r="BN1571" s="179">
        <f t="shared" si="2029"/>
        <v>0</v>
      </c>
      <c r="BO1571" s="179">
        <f t="shared" si="2029"/>
        <v>0</v>
      </c>
      <c r="BP1571" s="179">
        <f t="shared" si="2029"/>
        <v>0</v>
      </c>
      <c r="BQ1571" s="179">
        <f t="shared" si="2029"/>
        <v>0</v>
      </c>
      <c r="BR1571" s="179">
        <f t="shared" si="2029"/>
        <v>0</v>
      </c>
      <c r="BS1571" s="179">
        <f t="shared" si="2029"/>
        <v>0</v>
      </c>
      <c r="BT1571" s="179">
        <f t="shared" si="2029"/>
        <v>0</v>
      </c>
      <c r="BU1571" s="179">
        <f t="shared" si="2029"/>
        <v>0</v>
      </c>
      <c r="BV1571" s="179">
        <f t="shared" si="2029"/>
        <v>0</v>
      </c>
      <c r="BW1571" s="179">
        <f t="shared" si="2029"/>
        <v>0</v>
      </c>
      <c r="BX1571" s="179">
        <f t="shared" si="2029"/>
        <v>0</v>
      </c>
      <c r="BY1571" s="179">
        <f t="shared" si="2029"/>
        <v>0</v>
      </c>
      <c r="BZ1571" s="179">
        <f t="shared" si="2029"/>
        <v>0</v>
      </c>
      <c r="CA1571" s="179">
        <f t="shared" si="2029"/>
        <v>0</v>
      </c>
      <c r="CB1571" s="179">
        <f t="shared" si="2029"/>
        <v>0</v>
      </c>
      <c r="CC1571" s="179">
        <f t="shared" si="2029"/>
        <v>0</v>
      </c>
      <c r="CD1571" s="179">
        <f t="shared" si="2029"/>
        <v>0</v>
      </c>
      <c r="CE1571" s="179">
        <f t="shared" ref="CE1571:CL1573" si="2030">CE1536</f>
        <v>0</v>
      </c>
      <c r="CF1571" s="179">
        <f t="shared" si="2030"/>
        <v>0</v>
      </c>
      <c r="CG1571" s="179">
        <f t="shared" si="2030"/>
        <v>0</v>
      </c>
      <c r="CH1571" s="179">
        <f t="shared" si="2030"/>
        <v>0</v>
      </c>
      <c r="CI1571" s="179">
        <f t="shared" si="2030"/>
        <v>0</v>
      </c>
      <c r="CJ1571" s="179">
        <f t="shared" si="2030"/>
        <v>0</v>
      </c>
      <c r="CK1571" s="179">
        <f t="shared" si="2030"/>
        <v>0</v>
      </c>
      <c r="CL1571" s="179">
        <f t="shared" si="2030"/>
        <v>0</v>
      </c>
      <c r="CN1571" s="60"/>
      <c r="CO1571" s="179">
        <f t="shared" ref="CO1571:DL1573" si="2031">CO1536</f>
        <v>0</v>
      </c>
      <c r="CP1571" s="179">
        <f t="shared" si="2031"/>
        <v>0</v>
      </c>
      <c r="CQ1571" s="179">
        <f t="shared" si="2031"/>
        <v>0</v>
      </c>
      <c r="CR1571" s="179">
        <f t="shared" si="2031"/>
        <v>0</v>
      </c>
      <c r="CS1571" s="179">
        <f t="shared" si="2031"/>
        <v>0</v>
      </c>
      <c r="CT1571" s="179">
        <f t="shared" si="2031"/>
        <v>0</v>
      </c>
      <c r="CU1571" s="179">
        <f t="shared" si="2031"/>
        <v>0</v>
      </c>
      <c r="CV1571" s="179">
        <f t="shared" si="2031"/>
        <v>0</v>
      </c>
      <c r="CW1571" s="179">
        <f t="shared" si="2031"/>
        <v>0</v>
      </c>
      <c r="CX1571" s="179">
        <f t="shared" si="2031"/>
        <v>0</v>
      </c>
      <c r="CY1571" s="179">
        <f t="shared" si="2031"/>
        <v>0</v>
      </c>
      <c r="CZ1571" s="179">
        <f t="shared" si="2031"/>
        <v>0</v>
      </c>
      <c r="DA1571" s="179">
        <f t="shared" si="2031"/>
        <v>0</v>
      </c>
      <c r="DB1571" s="179">
        <f t="shared" si="2031"/>
        <v>0</v>
      </c>
      <c r="DC1571" s="179">
        <f t="shared" si="2031"/>
        <v>0</v>
      </c>
      <c r="DD1571" s="179">
        <f t="shared" si="2031"/>
        <v>0</v>
      </c>
      <c r="DE1571" s="179">
        <f t="shared" si="2031"/>
        <v>0</v>
      </c>
      <c r="DF1571" s="179">
        <f t="shared" si="2031"/>
        <v>0</v>
      </c>
      <c r="DG1571" s="179">
        <f t="shared" si="2031"/>
        <v>0</v>
      </c>
      <c r="DH1571" s="179">
        <f t="shared" si="2031"/>
        <v>0</v>
      </c>
      <c r="DI1571" s="179">
        <f t="shared" si="2031"/>
        <v>0</v>
      </c>
      <c r="DJ1571" s="179">
        <f t="shared" si="2031"/>
        <v>0</v>
      </c>
      <c r="DK1571" s="179">
        <f t="shared" si="2031"/>
        <v>0</v>
      </c>
      <c r="DL1571" s="179">
        <f t="shared" si="2031"/>
        <v>0</v>
      </c>
    </row>
    <row r="1572" spans="1:116" x14ac:dyDescent="0.4">
      <c r="B1572" t="s">
        <v>332</v>
      </c>
      <c r="D1572" t="s">
        <v>771</v>
      </c>
      <c r="E1572" s="8" t="str">
        <f t="shared" ref="E1572:E1574" si="2032">ROW()&amp;" "&amp;D1572</f>
        <v>1572 LAMORTR-S</v>
      </c>
      <c r="G1572" s="241" t="str">
        <f>IFERROR(SUBSTITUTE(TRIM(MID(G1540, SEARCH("-", G1540) + 1, LEN(G1540))),":",""),"no unit")</f>
        <v>no defaults</v>
      </c>
      <c r="H1572" s="12"/>
      <c r="I1572" s="60"/>
      <c r="J1572" s="60"/>
      <c r="K1572" s="15"/>
      <c r="L1572" s="15"/>
      <c r="M1572" s="15"/>
      <c r="N1572" s="15"/>
      <c r="O1572" s="15"/>
      <c r="P1572" s="15"/>
      <c r="R1572" s="15"/>
      <c r="S1572" s="179"/>
      <c r="T1572" s="179"/>
      <c r="U1572" s="179"/>
      <c r="V1572" s="179"/>
      <c r="W1572" s="179"/>
      <c r="X1572" s="179"/>
      <c r="Y1572" s="179"/>
      <c r="Z1572" s="179"/>
      <c r="AA1572" s="179"/>
      <c r="AB1572" s="179"/>
      <c r="AC1572" s="179"/>
      <c r="AD1572" s="179"/>
      <c r="AE1572" s="179"/>
      <c r="AF1572" s="179"/>
      <c r="AG1572" s="179"/>
      <c r="AH1572" s="179"/>
      <c r="AI1572" s="179"/>
      <c r="AJ1572" s="179"/>
      <c r="AK1572" s="179"/>
      <c r="AL1572" s="179"/>
      <c r="AM1572" s="179"/>
      <c r="AN1572" s="179"/>
      <c r="AO1572" s="179"/>
      <c r="AP1572" s="179"/>
      <c r="AQ1572" s="179"/>
      <c r="AR1572" s="179"/>
      <c r="AS1572" s="179"/>
      <c r="AT1572" s="179"/>
      <c r="AU1572" s="179"/>
      <c r="AV1572" s="179"/>
      <c r="AW1572" s="179"/>
      <c r="AX1572" s="179"/>
      <c r="AY1572" s="179"/>
      <c r="AZ1572" s="179"/>
      <c r="BA1572" s="179"/>
      <c r="BB1572" s="179"/>
      <c r="BC1572" s="179"/>
      <c r="BD1572" s="179"/>
      <c r="BE1572" s="179"/>
      <c r="BF1572" s="179"/>
      <c r="BG1572" s="179"/>
      <c r="BH1572" s="179"/>
      <c r="BI1572" s="179"/>
      <c r="BJ1572" s="179"/>
      <c r="BK1572" s="179"/>
      <c r="BL1572" s="179"/>
      <c r="BM1572" s="179"/>
      <c r="BN1572" s="179"/>
      <c r="BO1572" s="179"/>
      <c r="BP1572" s="179"/>
      <c r="BQ1572" s="179"/>
      <c r="BR1572" s="179"/>
      <c r="BS1572" s="179"/>
      <c r="BT1572" s="179"/>
      <c r="BU1572" s="179"/>
      <c r="BV1572" s="179"/>
      <c r="BW1572" s="179"/>
      <c r="BX1572" s="179"/>
      <c r="BY1572" s="179"/>
      <c r="BZ1572" s="179"/>
      <c r="CA1572" s="179"/>
      <c r="CB1572" s="179"/>
      <c r="CC1572" s="179"/>
      <c r="CD1572" s="179"/>
      <c r="CE1572" s="179"/>
      <c r="CF1572" s="179"/>
      <c r="CG1572" s="179"/>
      <c r="CH1572" s="179"/>
      <c r="CI1572" s="179"/>
      <c r="CJ1572" s="179"/>
      <c r="CK1572" s="179"/>
      <c r="CL1572" s="179"/>
      <c r="CN1572" s="60"/>
      <c r="CO1572" s="179"/>
      <c r="CP1572" s="179"/>
      <c r="CQ1572" s="179"/>
      <c r="CR1572" s="179"/>
      <c r="CS1572" s="179"/>
      <c r="CT1572" s="179"/>
      <c r="CU1572" s="179"/>
      <c r="CV1572" s="179"/>
      <c r="CW1572" s="179"/>
      <c r="CX1572" s="179"/>
      <c r="CY1572" s="179"/>
      <c r="CZ1572" s="179"/>
      <c r="DA1572" s="179"/>
      <c r="DB1572" s="179"/>
      <c r="DC1572" s="179"/>
      <c r="DD1572" s="179"/>
      <c r="DE1572" s="179"/>
      <c r="DF1572" s="179"/>
      <c r="DG1572" s="179"/>
      <c r="DH1572" s="179"/>
      <c r="DI1572" s="179"/>
      <c r="DJ1572" s="179"/>
      <c r="DK1572" s="179"/>
      <c r="DL1572" s="179"/>
    </row>
    <row r="1573" spans="1:116" x14ac:dyDescent="0.4">
      <c r="B1573" t="s">
        <v>332</v>
      </c>
      <c r="D1573" t="s">
        <v>771</v>
      </c>
      <c r="E1573" s="8" t="str">
        <f t="shared" si="1979"/>
        <v>1573 LAMORTR-S</v>
      </c>
      <c r="G1573" s="136" t="str">
        <f>G1538</f>
        <v>Secondary revenue driver</v>
      </c>
      <c r="H1573" s="12"/>
      <c r="I1573" s="60"/>
      <c r="J1573" s="60"/>
      <c r="K1573" s="15"/>
      <c r="L1573" s="15"/>
      <c r="M1573" s="15"/>
      <c r="N1573" s="15"/>
      <c r="O1573" s="15"/>
      <c r="P1573" s="15"/>
      <c r="R1573" s="15"/>
      <c r="S1573" s="4" t="str">
        <f t="shared" ref="S1573:AX1575" si="2033">ADDRESS(ROW(S1554),COLUMN(S1554),2)</f>
        <v>S$1554</v>
      </c>
      <c r="T1573" s="4" t="str">
        <f t="shared" si="2033"/>
        <v>T$1554</v>
      </c>
      <c r="U1573" s="4" t="str">
        <f t="shared" si="2033"/>
        <v>U$1554</v>
      </c>
      <c r="V1573" s="4" t="str">
        <f t="shared" si="2033"/>
        <v>V$1554</v>
      </c>
      <c r="W1573" s="4" t="str">
        <f t="shared" si="2033"/>
        <v>W$1554</v>
      </c>
      <c r="X1573" s="4" t="str">
        <f t="shared" si="2033"/>
        <v>X$1554</v>
      </c>
      <c r="Y1573" s="4" t="str">
        <f t="shared" si="2033"/>
        <v>Y$1554</v>
      </c>
      <c r="Z1573" s="4" t="str">
        <f t="shared" si="2033"/>
        <v>Z$1554</v>
      </c>
      <c r="AA1573" s="4" t="str">
        <f t="shared" si="2033"/>
        <v>AA$1554</v>
      </c>
      <c r="AB1573" s="4" t="str">
        <f t="shared" si="2033"/>
        <v>AB$1554</v>
      </c>
      <c r="AC1573" s="4" t="str">
        <f t="shared" si="2033"/>
        <v>AC$1554</v>
      </c>
      <c r="AD1573" s="4" t="str">
        <f t="shared" si="2033"/>
        <v>AD$1554</v>
      </c>
      <c r="AE1573" s="4" t="str">
        <f t="shared" si="2033"/>
        <v>AE$1554</v>
      </c>
      <c r="AF1573" s="4" t="str">
        <f t="shared" si="2033"/>
        <v>AF$1554</v>
      </c>
      <c r="AG1573" s="4" t="str">
        <f t="shared" si="2033"/>
        <v>AG$1554</v>
      </c>
      <c r="AH1573" s="4" t="str">
        <f t="shared" si="2033"/>
        <v>AH$1554</v>
      </c>
      <c r="AI1573" s="4" t="str">
        <f t="shared" si="2033"/>
        <v>AI$1554</v>
      </c>
      <c r="AJ1573" s="4" t="str">
        <f t="shared" si="2033"/>
        <v>AJ$1554</v>
      </c>
      <c r="AK1573" s="4" t="str">
        <f t="shared" si="2033"/>
        <v>AK$1554</v>
      </c>
      <c r="AL1573" s="4" t="str">
        <f t="shared" si="2033"/>
        <v>AL$1554</v>
      </c>
      <c r="AM1573" s="4" t="str">
        <f t="shared" si="2033"/>
        <v>AM$1554</v>
      </c>
      <c r="AN1573" s="4" t="str">
        <f t="shared" si="2033"/>
        <v>AN$1554</v>
      </c>
      <c r="AO1573" s="4" t="str">
        <f t="shared" si="2033"/>
        <v>AO$1554</v>
      </c>
      <c r="AP1573" s="4" t="str">
        <f t="shared" si="2033"/>
        <v>AP$1554</v>
      </c>
      <c r="AQ1573" s="4" t="str">
        <f t="shared" si="2033"/>
        <v>AQ$1554</v>
      </c>
      <c r="AR1573" s="4" t="str">
        <f t="shared" si="2033"/>
        <v>AR$1554</v>
      </c>
      <c r="AS1573" s="4" t="str">
        <f t="shared" si="2033"/>
        <v>AS$1554</v>
      </c>
      <c r="AT1573" s="4" t="str">
        <f t="shared" si="2033"/>
        <v>AT$1554</v>
      </c>
      <c r="AU1573" s="4" t="str">
        <f t="shared" si="2033"/>
        <v>AU$1554</v>
      </c>
      <c r="AV1573" s="4" t="str">
        <f t="shared" si="2033"/>
        <v>AV$1554</v>
      </c>
      <c r="AW1573" s="4" t="str">
        <f t="shared" si="2033"/>
        <v>AW$1554</v>
      </c>
      <c r="AX1573" s="4" t="str">
        <f t="shared" si="2033"/>
        <v>AX$1554</v>
      </c>
      <c r="AY1573" s="4" t="str">
        <f t="shared" ref="AY1573:CD1575" si="2034">ADDRESS(ROW(AY1554),COLUMN(AY1554),2)</f>
        <v>AY$1554</v>
      </c>
      <c r="AZ1573" s="4" t="str">
        <f t="shared" si="2034"/>
        <v>AZ$1554</v>
      </c>
      <c r="BA1573" s="4" t="str">
        <f t="shared" si="2034"/>
        <v>BA$1554</v>
      </c>
      <c r="BB1573" s="4" t="str">
        <f t="shared" si="2034"/>
        <v>BB$1554</v>
      </c>
      <c r="BC1573" s="4" t="str">
        <f t="shared" si="2034"/>
        <v>BC$1554</v>
      </c>
      <c r="BD1573" s="4" t="str">
        <f t="shared" si="2034"/>
        <v>BD$1554</v>
      </c>
      <c r="BE1573" s="4" t="str">
        <f t="shared" si="2034"/>
        <v>BE$1554</v>
      </c>
      <c r="BF1573" s="4" t="str">
        <f t="shared" si="2034"/>
        <v>BF$1554</v>
      </c>
      <c r="BG1573" s="4" t="str">
        <f t="shared" si="2034"/>
        <v>BG$1554</v>
      </c>
      <c r="BH1573" s="4" t="str">
        <f t="shared" si="2034"/>
        <v>BH$1554</v>
      </c>
      <c r="BI1573" s="4" t="str">
        <f t="shared" si="2034"/>
        <v>BI$1554</v>
      </c>
      <c r="BJ1573" s="4" t="str">
        <f t="shared" si="2034"/>
        <v>BJ$1554</v>
      </c>
      <c r="BK1573" s="4" t="str">
        <f t="shared" si="2034"/>
        <v>BK$1554</v>
      </c>
      <c r="BL1573" s="4" t="str">
        <f t="shared" si="2034"/>
        <v>BL$1554</v>
      </c>
      <c r="BM1573" s="4" t="str">
        <f t="shared" si="2034"/>
        <v>BM$1554</v>
      </c>
      <c r="BN1573" s="4" t="str">
        <f t="shared" si="2034"/>
        <v>BN$1554</v>
      </c>
      <c r="BO1573" s="4" t="str">
        <f t="shared" si="2034"/>
        <v>BO$1554</v>
      </c>
      <c r="BP1573" s="4" t="str">
        <f t="shared" si="2034"/>
        <v>BP$1554</v>
      </c>
      <c r="BQ1573" s="4" t="str">
        <f t="shared" si="2034"/>
        <v>BQ$1554</v>
      </c>
      <c r="BR1573" s="4" t="str">
        <f t="shared" si="2034"/>
        <v>BR$1554</v>
      </c>
      <c r="BS1573" s="4" t="str">
        <f t="shared" si="2034"/>
        <v>BS$1554</v>
      </c>
      <c r="BT1573" s="4" t="str">
        <f t="shared" si="2034"/>
        <v>BT$1554</v>
      </c>
      <c r="BU1573" s="4" t="str">
        <f t="shared" si="2034"/>
        <v>BU$1554</v>
      </c>
      <c r="BV1573" s="4" t="str">
        <f t="shared" si="2034"/>
        <v>BV$1554</v>
      </c>
      <c r="BW1573" s="4" t="str">
        <f t="shared" si="2034"/>
        <v>BW$1554</v>
      </c>
      <c r="BX1573" s="4" t="str">
        <f t="shared" si="2034"/>
        <v>BX$1554</v>
      </c>
      <c r="BY1573" s="4" t="str">
        <f t="shared" si="2034"/>
        <v>BY$1554</v>
      </c>
      <c r="BZ1573" s="4" t="str">
        <f t="shared" si="2034"/>
        <v>BZ$1554</v>
      </c>
      <c r="CA1573" s="4" t="str">
        <f t="shared" si="2034"/>
        <v>CA$1554</v>
      </c>
      <c r="CB1573" s="4" t="str">
        <f t="shared" si="2034"/>
        <v>CB$1554</v>
      </c>
      <c r="CC1573" s="4" t="str">
        <f t="shared" si="2034"/>
        <v>CC$1554</v>
      </c>
      <c r="CD1573" s="4" t="str">
        <f t="shared" si="2034"/>
        <v>CD$1554</v>
      </c>
      <c r="CE1573" s="4" t="str">
        <f t="shared" ref="CE1573:CL1575" si="2035">ADDRESS(ROW(CE1554),COLUMN(CE1554),2)</f>
        <v>CE$1554</v>
      </c>
      <c r="CF1573" s="4" t="str">
        <f t="shared" si="2035"/>
        <v>CF$1554</v>
      </c>
      <c r="CG1573" s="4" t="str">
        <f t="shared" si="2035"/>
        <v>CG$1554</v>
      </c>
      <c r="CH1573" s="4" t="str">
        <f t="shared" si="2035"/>
        <v>CH$1554</v>
      </c>
      <c r="CI1573" s="4" t="str">
        <f t="shared" si="2035"/>
        <v>CI$1554</v>
      </c>
      <c r="CJ1573" s="4" t="str">
        <f t="shared" si="2035"/>
        <v>CJ$1554</v>
      </c>
      <c r="CK1573" s="4" t="str">
        <f t="shared" si="2035"/>
        <v>CK$1554</v>
      </c>
      <c r="CL1573" s="4" t="str">
        <f t="shared" si="2035"/>
        <v>CL$1554</v>
      </c>
      <c r="CN1573" s="60"/>
      <c r="CO1573" s="4" t="str">
        <f t="shared" ref="CO1573:DL1575" si="2036">ADDRESS(ROW(CO1554),COLUMN(CO1554),2)</f>
        <v>CO$1554</v>
      </c>
      <c r="CP1573" s="4" t="str">
        <f t="shared" si="2036"/>
        <v>CP$1554</v>
      </c>
      <c r="CQ1573" s="4" t="str">
        <f t="shared" si="2036"/>
        <v>CQ$1554</v>
      </c>
      <c r="CR1573" s="4" t="str">
        <f t="shared" si="2036"/>
        <v>CR$1554</v>
      </c>
      <c r="CS1573" s="4" t="str">
        <f t="shared" si="2036"/>
        <v>CS$1554</v>
      </c>
      <c r="CT1573" s="4" t="str">
        <f t="shared" si="2036"/>
        <v>CT$1554</v>
      </c>
      <c r="CU1573" s="4" t="str">
        <f t="shared" si="2036"/>
        <v>CU$1554</v>
      </c>
      <c r="CV1573" s="4" t="str">
        <f t="shared" si="2036"/>
        <v>CV$1554</v>
      </c>
      <c r="CW1573" s="4" t="str">
        <f t="shared" si="2036"/>
        <v>CW$1554</v>
      </c>
      <c r="CX1573" s="4" t="str">
        <f t="shared" si="2036"/>
        <v>CX$1554</v>
      </c>
      <c r="CY1573" s="4" t="str">
        <f t="shared" si="2036"/>
        <v>CY$1554</v>
      </c>
      <c r="CZ1573" s="4" t="str">
        <f t="shared" si="2036"/>
        <v>CZ$1554</v>
      </c>
      <c r="DA1573" s="4" t="str">
        <f t="shared" si="2036"/>
        <v>DA$1554</v>
      </c>
      <c r="DB1573" s="4" t="str">
        <f t="shared" si="2036"/>
        <v>DB$1554</v>
      </c>
      <c r="DC1573" s="4" t="str">
        <f t="shared" si="2036"/>
        <v>DC$1554</v>
      </c>
      <c r="DD1573" s="4" t="str">
        <f t="shared" si="2036"/>
        <v>DD$1554</v>
      </c>
      <c r="DE1573" s="4" t="str">
        <f t="shared" si="2036"/>
        <v>DE$1554</v>
      </c>
      <c r="DF1573" s="4" t="str">
        <f t="shared" si="2036"/>
        <v>DF$1554</v>
      </c>
      <c r="DG1573" s="4" t="str">
        <f t="shared" si="2036"/>
        <v>DG$1554</v>
      </c>
      <c r="DH1573" s="4" t="str">
        <f t="shared" si="2036"/>
        <v>DH$1554</v>
      </c>
      <c r="DI1573" s="4" t="str">
        <f t="shared" si="2036"/>
        <v>DI$1554</v>
      </c>
      <c r="DJ1573" s="4" t="str">
        <f t="shared" si="2036"/>
        <v>DJ$1554</v>
      </c>
      <c r="DK1573" s="4" t="str">
        <f t="shared" si="2036"/>
        <v>DK$1554</v>
      </c>
      <c r="DL1573" s="4" t="str">
        <f t="shared" si="2036"/>
        <v>DL$1554</v>
      </c>
    </row>
    <row r="1574" spans="1:116" x14ac:dyDescent="0.4">
      <c r="B1574" t="s">
        <v>332</v>
      </c>
      <c r="D1574" t="s">
        <v>771</v>
      </c>
      <c r="E1574" s="8" t="str">
        <f t="shared" si="1979"/>
        <v>1574 LAMORTR-S</v>
      </c>
      <c r="G1574" s="136" t="str">
        <f>G1539</f>
        <v>Secondary volume driver</v>
      </c>
      <c r="H1574" s="12"/>
      <c r="I1574" s="60"/>
      <c r="J1574" s="60"/>
      <c r="K1574" s="15"/>
      <c r="L1574" s="15"/>
      <c r="M1574" s="15"/>
      <c r="N1574" s="15"/>
      <c r="O1574" s="15"/>
      <c r="P1574" s="15"/>
      <c r="R1574" s="15"/>
      <c r="S1574" s="179" t="str">
        <f t="shared" ref="S1574:AX1576" si="2037">S1539</f>
        <v>S$19</v>
      </c>
      <c r="T1574" s="179" t="str">
        <f t="shared" si="2037"/>
        <v>T$19</v>
      </c>
      <c r="U1574" s="179" t="str">
        <f t="shared" si="2037"/>
        <v>U$19</v>
      </c>
      <c r="V1574" s="179" t="str">
        <f t="shared" si="2037"/>
        <v>V$19</v>
      </c>
      <c r="W1574" s="179" t="str">
        <f t="shared" si="2037"/>
        <v>W$19</v>
      </c>
      <c r="X1574" s="179" t="str">
        <f t="shared" si="2037"/>
        <v>X$19</v>
      </c>
      <c r="Y1574" s="179" t="str">
        <f t="shared" si="2037"/>
        <v>Y$19</v>
      </c>
      <c r="Z1574" s="179" t="str">
        <f t="shared" si="2037"/>
        <v>Z$19</v>
      </c>
      <c r="AA1574" s="179" t="str">
        <f t="shared" si="2037"/>
        <v>AA$19</v>
      </c>
      <c r="AB1574" s="179" t="str">
        <f t="shared" si="2037"/>
        <v>AB$19</v>
      </c>
      <c r="AC1574" s="179" t="str">
        <f t="shared" si="2037"/>
        <v>AC$19</v>
      </c>
      <c r="AD1574" s="179" t="str">
        <f t="shared" si="2037"/>
        <v>AD$19</v>
      </c>
      <c r="AE1574" s="179" t="str">
        <f t="shared" si="2037"/>
        <v>AE$19</v>
      </c>
      <c r="AF1574" s="179" t="str">
        <f t="shared" si="2037"/>
        <v>AF$19</v>
      </c>
      <c r="AG1574" s="179" t="str">
        <f t="shared" si="2037"/>
        <v>AG$19</v>
      </c>
      <c r="AH1574" s="179" t="str">
        <f t="shared" si="2037"/>
        <v>AH$19</v>
      </c>
      <c r="AI1574" s="179" t="str">
        <f t="shared" si="2037"/>
        <v>AI$19</v>
      </c>
      <c r="AJ1574" s="179" t="str">
        <f t="shared" si="2037"/>
        <v>AJ$19</v>
      </c>
      <c r="AK1574" s="179" t="str">
        <f t="shared" si="2037"/>
        <v>AK$19</v>
      </c>
      <c r="AL1574" s="179" t="str">
        <f t="shared" si="2037"/>
        <v>AL$19</v>
      </c>
      <c r="AM1574" s="179" t="str">
        <f t="shared" si="2037"/>
        <v>AM$19</v>
      </c>
      <c r="AN1574" s="179" t="str">
        <f t="shared" si="2037"/>
        <v>AN$19</v>
      </c>
      <c r="AO1574" s="179" t="str">
        <f t="shared" si="2037"/>
        <v>AO$19</v>
      </c>
      <c r="AP1574" s="179" t="str">
        <f t="shared" si="2037"/>
        <v>AP$19</v>
      </c>
      <c r="AQ1574" s="179" t="str">
        <f t="shared" si="2037"/>
        <v>AQ$19</v>
      </c>
      <c r="AR1574" s="179" t="str">
        <f t="shared" si="2037"/>
        <v>AR$19</v>
      </c>
      <c r="AS1574" s="179" t="str">
        <f t="shared" si="2037"/>
        <v>AS$19</v>
      </c>
      <c r="AT1574" s="179" t="str">
        <f t="shared" si="2037"/>
        <v>AT$19</v>
      </c>
      <c r="AU1574" s="179" t="str">
        <f t="shared" si="2037"/>
        <v>AU$19</v>
      </c>
      <c r="AV1574" s="179" t="str">
        <f t="shared" si="2037"/>
        <v>AV$19</v>
      </c>
      <c r="AW1574" s="179" t="str">
        <f t="shared" si="2037"/>
        <v>AW$19</v>
      </c>
      <c r="AX1574" s="179" t="str">
        <f t="shared" si="2037"/>
        <v>AX$19</v>
      </c>
      <c r="AY1574" s="179" t="str">
        <f t="shared" ref="AY1574:CD1576" si="2038">AY1539</f>
        <v>AY$19</v>
      </c>
      <c r="AZ1574" s="179" t="str">
        <f t="shared" si="2038"/>
        <v>AZ$19</v>
      </c>
      <c r="BA1574" s="179" t="str">
        <f t="shared" si="2038"/>
        <v>BA$19</v>
      </c>
      <c r="BB1574" s="179" t="str">
        <f t="shared" si="2038"/>
        <v>BB$19</v>
      </c>
      <c r="BC1574" s="179" t="str">
        <f t="shared" si="2038"/>
        <v>BC$19</v>
      </c>
      <c r="BD1574" s="179" t="str">
        <f t="shared" si="2038"/>
        <v>BD$19</v>
      </c>
      <c r="BE1574" s="179" t="str">
        <f t="shared" si="2038"/>
        <v>BE$19</v>
      </c>
      <c r="BF1574" s="179" t="str">
        <f t="shared" si="2038"/>
        <v>BF$19</v>
      </c>
      <c r="BG1574" s="179" t="str">
        <f t="shared" si="2038"/>
        <v>BG$19</v>
      </c>
      <c r="BH1574" s="179" t="str">
        <f t="shared" si="2038"/>
        <v>BH$19</v>
      </c>
      <c r="BI1574" s="179" t="str">
        <f t="shared" si="2038"/>
        <v>BI$19</v>
      </c>
      <c r="BJ1574" s="179" t="str">
        <f t="shared" si="2038"/>
        <v>BJ$19</v>
      </c>
      <c r="BK1574" s="179" t="str">
        <f t="shared" si="2038"/>
        <v>BK$19</v>
      </c>
      <c r="BL1574" s="179" t="str">
        <f t="shared" si="2038"/>
        <v>BL$19</v>
      </c>
      <c r="BM1574" s="179" t="str">
        <f t="shared" si="2038"/>
        <v>BM$19</v>
      </c>
      <c r="BN1574" s="179" t="str">
        <f t="shared" si="2038"/>
        <v>BN$19</v>
      </c>
      <c r="BO1574" s="179" t="str">
        <f t="shared" si="2038"/>
        <v>BO$19</v>
      </c>
      <c r="BP1574" s="179" t="str">
        <f t="shared" si="2038"/>
        <v>BP$19</v>
      </c>
      <c r="BQ1574" s="179" t="str">
        <f t="shared" si="2038"/>
        <v>BQ$19</v>
      </c>
      <c r="BR1574" s="179" t="str">
        <f t="shared" si="2038"/>
        <v>BR$19</v>
      </c>
      <c r="BS1574" s="179" t="str">
        <f t="shared" si="2038"/>
        <v>BS$19</v>
      </c>
      <c r="BT1574" s="179" t="str">
        <f t="shared" si="2038"/>
        <v>BT$19</v>
      </c>
      <c r="BU1574" s="179" t="str">
        <f t="shared" si="2038"/>
        <v>BU$19</v>
      </c>
      <c r="BV1574" s="179" t="str">
        <f t="shared" si="2038"/>
        <v>BV$19</v>
      </c>
      <c r="BW1574" s="179" t="str">
        <f t="shared" si="2038"/>
        <v>BW$19</v>
      </c>
      <c r="BX1574" s="179" t="str">
        <f t="shared" si="2038"/>
        <v>BX$19</v>
      </c>
      <c r="BY1574" s="179" t="str">
        <f t="shared" si="2038"/>
        <v>BY$19</v>
      </c>
      <c r="BZ1574" s="179" t="str">
        <f t="shared" si="2038"/>
        <v>BZ$19</v>
      </c>
      <c r="CA1574" s="179" t="str">
        <f t="shared" si="2038"/>
        <v>CA$19</v>
      </c>
      <c r="CB1574" s="179" t="str">
        <f t="shared" si="2038"/>
        <v>CB$19</v>
      </c>
      <c r="CC1574" s="179" t="str">
        <f t="shared" si="2038"/>
        <v>CC$19</v>
      </c>
      <c r="CD1574" s="179" t="str">
        <f t="shared" si="2038"/>
        <v>CD$19</v>
      </c>
      <c r="CE1574" s="179" t="str">
        <f t="shared" ref="CE1574:CL1576" si="2039">CE1539</f>
        <v>CE$19</v>
      </c>
      <c r="CF1574" s="179" t="str">
        <f t="shared" si="2039"/>
        <v>CF$19</v>
      </c>
      <c r="CG1574" s="179" t="str">
        <f t="shared" si="2039"/>
        <v>CG$19</v>
      </c>
      <c r="CH1574" s="179" t="str">
        <f t="shared" si="2039"/>
        <v>CH$19</v>
      </c>
      <c r="CI1574" s="179" t="str">
        <f t="shared" si="2039"/>
        <v>CI$19</v>
      </c>
      <c r="CJ1574" s="179" t="str">
        <f t="shared" si="2039"/>
        <v>CJ$19</v>
      </c>
      <c r="CK1574" s="179" t="str">
        <f t="shared" si="2039"/>
        <v>CK$19</v>
      </c>
      <c r="CL1574" s="179" t="str">
        <f t="shared" si="2039"/>
        <v>CL$19</v>
      </c>
      <c r="CN1574" s="60"/>
      <c r="CO1574" s="179" t="str">
        <f t="shared" ref="CO1574:DL1576" si="2040">CO1539</f>
        <v>CO$19</v>
      </c>
      <c r="CP1574" s="179" t="str">
        <f t="shared" si="2040"/>
        <v>CP$19</v>
      </c>
      <c r="CQ1574" s="179" t="str">
        <f t="shared" si="2040"/>
        <v>CQ$19</v>
      </c>
      <c r="CR1574" s="179" t="str">
        <f t="shared" si="2040"/>
        <v>CR$19</v>
      </c>
      <c r="CS1574" s="179" t="str">
        <f t="shared" si="2040"/>
        <v>CS$19</v>
      </c>
      <c r="CT1574" s="179" t="str">
        <f t="shared" si="2040"/>
        <v>CT$19</v>
      </c>
      <c r="CU1574" s="179" t="str">
        <f t="shared" si="2040"/>
        <v>CU$19</v>
      </c>
      <c r="CV1574" s="179" t="str">
        <f t="shared" si="2040"/>
        <v>CV$19</v>
      </c>
      <c r="CW1574" s="179" t="str">
        <f t="shared" si="2040"/>
        <v>CW$19</v>
      </c>
      <c r="CX1574" s="179" t="str">
        <f t="shared" si="2040"/>
        <v>CX$19</v>
      </c>
      <c r="CY1574" s="179" t="str">
        <f t="shared" si="2040"/>
        <v>CY$19</v>
      </c>
      <c r="CZ1574" s="179" t="str">
        <f t="shared" si="2040"/>
        <v>CZ$19</v>
      </c>
      <c r="DA1574" s="179" t="str">
        <f t="shared" si="2040"/>
        <v>DA$19</v>
      </c>
      <c r="DB1574" s="179" t="str">
        <f t="shared" si="2040"/>
        <v>DB$19</v>
      </c>
      <c r="DC1574" s="179" t="str">
        <f t="shared" si="2040"/>
        <v>DC$19</v>
      </c>
      <c r="DD1574" s="179" t="str">
        <f t="shared" si="2040"/>
        <v>DD$19</v>
      </c>
      <c r="DE1574" s="179" t="str">
        <f t="shared" si="2040"/>
        <v>DE$19</v>
      </c>
      <c r="DF1574" s="179" t="str">
        <f t="shared" si="2040"/>
        <v>DF$19</v>
      </c>
      <c r="DG1574" s="179" t="str">
        <f t="shared" si="2040"/>
        <v>DG$19</v>
      </c>
      <c r="DH1574" s="179" t="str">
        <f t="shared" si="2040"/>
        <v>DH$19</v>
      </c>
      <c r="DI1574" s="179" t="str">
        <f t="shared" si="2040"/>
        <v>DI$19</v>
      </c>
      <c r="DJ1574" s="179" t="str">
        <f t="shared" si="2040"/>
        <v>DJ$19</v>
      </c>
      <c r="DK1574" s="179" t="str">
        <f t="shared" si="2040"/>
        <v>DK$19</v>
      </c>
      <c r="DL1574" s="179" t="str">
        <f t="shared" si="2040"/>
        <v>DL$19</v>
      </c>
    </row>
    <row r="1575" spans="1:116" x14ac:dyDescent="0.4">
      <c r="E1575" s="8"/>
      <c r="H1575" s="12"/>
      <c r="I1575" s="60"/>
      <c r="J1575" s="60"/>
      <c r="K1575" s="15"/>
      <c r="L1575" s="15"/>
      <c r="M1575" s="15"/>
      <c r="N1575" s="15"/>
      <c r="O1575" s="15"/>
      <c r="P1575" s="15"/>
      <c r="R1575" s="15"/>
      <c r="S1575" s="76"/>
      <c r="T1575" s="76"/>
      <c r="U1575" s="76"/>
      <c r="V1575" s="76"/>
      <c r="W1575" s="76"/>
      <c r="X1575" s="76"/>
      <c r="Y1575" s="76"/>
      <c r="Z1575" s="76"/>
      <c r="AA1575" s="76"/>
      <c r="AB1575" s="76"/>
      <c r="AC1575" s="76"/>
      <c r="AD1575" s="76"/>
      <c r="AE1575" s="76"/>
      <c r="AF1575" s="76"/>
      <c r="AG1575" s="76"/>
      <c r="AH1575" s="76"/>
      <c r="AI1575" s="76"/>
      <c r="AJ1575" s="76"/>
      <c r="AK1575" s="76"/>
      <c r="AL1575" s="76"/>
      <c r="AM1575" s="76"/>
      <c r="AN1575" s="76"/>
      <c r="AO1575" s="76"/>
      <c r="AP1575" s="76"/>
      <c r="AQ1575" s="76"/>
      <c r="AR1575" s="76"/>
      <c r="AS1575" s="76"/>
      <c r="AT1575" s="76"/>
      <c r="AU1575" s="76"/>
      <c r="AV1575" s="76"/>
      <c r="AW1575" s="76"/>
      <c r="AX1575" s="76"/>
      <c r="AY1575" s="76"/>
      <c r="AZ1575" s="76"/>
      <c r="BA1575" s="76"/>
      <c r="BB1575" s="76"/>
      <c r="BC1575" s="76"/>
      <c r="BD1575" s="76"/>
      <c r="BE1575" s="76"/>
      <c r="BF1575" s="76"/>
      <c r="BG1575" s="76"/>
      <c r="BH1575" s="76"/>
      <c r="BI1575" s="76"/>
      <c r="BJ1575" s="76"/>
      <c r="BK1575" s="76"/>
      <c r="BL1575" s="76"/>
      <c r="BM1575" s="76"/>
      <c r="BN1575" s="76"/>
      <c r="BO1575" s="76"/>
      <c r="BP1575" s="76"/>
      <c r="BQ1575" s="76"/>
      <c r="BR1575" s="76"/>
      <c r="BS1575" s="76"/>
      <c r="BT1575" s="76"/>
      <c r="BU1575" s="76"/>
      <c r="BV1575" s="76"/>
      <c r="BW1575" s="76"/>
      <c r="BX1575" s="76"/>
      <c r="BY1575" s="76"/>
      <c r="BZ1575" s="76"/>
      <c r="CA1575" s="76"/>
      <c r="CB1575" s="76"/>
      <c r="CC1575" s="76"/>
      <c r="CD1575" s="76"/>
      <c r="CE1575" s="76"/>
      <c r="CF1575" s="76"/>
      <c r="CG1575" s="76"/>
      <c r="CH1575" s="76"/>
      <c r="CI1575" s="76"/>
      <c r="CJ1575" s="76"/>
      <c r="CK1575" s="76"/>
      <c r="CL1575" s="76"/>
      <c r="CN1575" s="60"/>
      <c r="CO1575" s="76"/>
      <c r="CP1575" s="76"/>
      <c r="CQ1575" s="76"/>
      <c r="CR1575" s="76"/>
      <c r="CS1575" s="76"/>
      <c r="CT1575" s="76"/>
      <c r="CU1575" s="76"/>
      <c r="CV1575" s="76"/>
      <c r="CW1575" s="76"/>
      <c r="CX1575" s="76"/>
      <c r="CY1575" s="76"/>
      <c r="CZ1575" s="76"/>
      <c r="DA1575" s="76"/>
      <c r="DB1575" s="76"/>
      <c r="DC1575" s="76"/>
      <c r="DD1575" s="76"/>
      <c r="DE1575" s="76"/>
      <c r="DF1575" s="76"/>
      <c r="DG1575" s="76"/>
      <c r="DH1575" s="76"/>
      <c r="DI1575" s="76"/>
      <c r="DJ1575" s="76"/>
      <c r="DK1575" s="76"/>
      <c r="DL1575" s="76"/>
    </row>
    <row r="1576" spans="1:116" x14ac:dyDescent="0.4">
      <c r="E1576" s="8"/>
      <c r="H1576" s="12"/>
      <c r="I1576" s="60"/>
      <c r="J1576" s="60"/>
      <c r="K1576" s="15"/>
      <c r="L1576" s="15"/>
      <c r="M1576" s="15"/>
      <c r="N1576" s="15"/>
      <c r="O1576" s="15"/>
      <c r="P1576" s="15"/>
      <c r="R1576" s="15"/>
      <c r="S1576" s="76"/>
      <c r="T1576" s="76"/>
      <c r="U1576" s="76"/>
      <c r="V1576" s="76"/>
      <c r="W1576" s="76"/>
      <c r="X1576" s="76"/>
      <c r="Y1576" s="76"/>
      <c r="Z1576" s="76"/>
      <c r="AA1576" s="76"/>
      <c r="AB1576" s="76"/>
      <c r="AC1576" s="76"/>
      <c r="AD1576" s="76"/>
      <c r="AE1576" s="76"/>
      <c r="AF1576" s="76"/>
      <c r="AG1576" s="76"/>
      <c r="AH1576" s="76"/>
      <c r="AI1576" s="76"/>
      <c r="AJ1576" s="76"/>
      <c r="AK1576" s="76"/>
      <c r="AL1576" s="76"/>
      <c r="AM1576" s="76"/>
      <c r="AN1576" s="76"/>
      <c r="AO1576" s="76"/>
      <c r="AP1576" s="76"/>
      <c r="AQ1576" s="76"/>
      <c r="AR1576" s="76"/>
      <c r="AS1576" s="76"/>
      <c r="AT1576" s="76"/>
      <c r="AU1576" s="76"/>
      <c r="AV1576" s="76"/>
      <c r="AW1576" s="76"/>
      <c r="AX1576" s="76"/>
      <c r="AY1576" s="76"/>
      <c r="AZ1576" s="76"/>
      <c r="BA1576" s="76"/>
      <c r="BB1576" s="76"/>
      <c r="BC1576" s="76"/>
      <c r="BD1576" s="76"/>
      <c r="BE1576" s="76"/>
      <c r="BF1576" s="76"/>
      <c r="BG1576" s="76"/>
      <c r="BH1576" s="76"/>
      <c r="BI1576" s="76"/>
      <c r="BJ1576" s="76"/>
      <c r="BK1576" s="76"/>
      <c r="BL1576" s="76"/>
      <c r="BM1576" s="76"/>
      <c r="BN1576" s="76"/>
      <c r="BO1576" s="76"/>
      <c r="BP1576" s="76"/>
      <c r="BQ1576" s="76"/>
      <c r="BR1576" s="76"/>
      <c r="BS1576" s="76"/>
      <c r="BT1576" s="76"/>
      <c r="BU1576" s="76"/>
      <c r="BV1576" s="76"/>
      <c r="BW1576" s="76"/>
      <c r="BX1576" s="76"/>
      <c r="BY1576" s="76"/>
      <c r="BZ1576" s="76"/>
      <c r="CA1576" s="76"/>
      <c r="CB1576" s="76"/>
      <c r="CC1576" s="76"/>
      <c r="CD1576" s="76"/>
      <c r="CE1576" s="76"/>
      <c r="CF1576" s="76"/>
      <c r="CG1576" s="76"/>
      <c r="CH1576" s="76"/>
      <c r="CI1576" s="76"/>
      <c r="CJ1576" s="76"/>
      <c r="CK1576" s="76"/>
      <c r="CL1576" s="76"/>
      <c r="CN1576" s="60"/>
      <c r="CO1576" s="76"/>
      <c r="CP1576" s="76"/>
      <c r="CQ1576" s="76"/>
      <c r="CR1576" s="76"/>
      <c r="CS1576" s="76"/>
      <c r="CT1576" s="76"/>
      <c r="CU1576" s="76"/>
      <c r="CV1576" s="76"/>
      <c r="CW1576" s="76"/>
      <c r="CX1576" s="76"/>
      <c r="CY1576" s="76"/>
      <c r="CZ1576" s="76"/>
      <c r="DA1576" s="76"/>
      <c r="DB1576" s="76"/>
      <c r="DC1576" s="76"/>
      <c r="DD1576" s="76"/>
      <c r="DE1576" s="76"/>
      <c r="DF1576" s="76"/>
      <c r="DG1576" s="76"/>
      <c r="DH1576" s="76"/>
      <c r="DI1576" s="76"/>
      <c r="DJ1576" s="76"/>
      <c r="DK1576" s="76"/>
      <c r="DL1576" s="76"/>
    </row>
    <row r="1577" spans="1:116" x14ac:dyDescent="0.4">
      <c r="A1577" s="174"/>
      <c r="E1577" s="8"/>
      <c r="G1577" s="175" t="s">
        <v>490</v>
      </c>
      <c r="H1577" s="174"/>
      <c r="I1577" s="176"/>
      <c r="J1577" s="176"/>
      <c r="K1577" s="197"/>
      <c r="L1577" s="197"/>
      <c r="M1577" s="197"/>
      <c r="N1577" s="197"/>
      <c r="O1577" s="197"/>
      <c r="P1577" s="197"/>
      <c r="R1577" s="198"/>
      <c r="S1577" s="174"/>
      <c r="T1577" s="174"/>
      <c r="U1577" s="174"/>
      <c r="V1577" s="174"/>
      <c r="W1577" s="174"/>
      <c r="X1577" s="174"/>
      <c r="Y1577" s="174"/>
      <c r="Z1577" s="174"/>
      <c r="AA1577" s="174"/>
      <c r="AB1577" s="174"/>
      <c r="AC1577" s="174"/>
      <c r="AD1577" s="174"/>
      <c r="AE1577" s="174"/>
      <c r="AF1577" s="174"/>
      <c r="AG1577" s="174"/>
      <c r="AH1577" s="174"/>
      <c r="AI1577" s="174"/>
      <c r="AJ1577" s="174"/>
      <c r="AK1577" s="174"/>
      <c r="AL1577" s="174"/>
      <c r="AM1577" s="174"/>
      <c r="AN1577" s="174"/>
      <c r="AO1577" s="174"/>
      <c r="AP1577" s="174"/>
      <c r="AQ1577" s="174"/>
      <c r="AR1577" s="174"/>
      <c r="AS1577" s="174"/>
      <c r="AT1577" s="174"/>
      <c r="AU1577" s="174"/>
      <c r="AV1577" s="174"/>
      <c r="AW1577" s="174"/>
      <c r="AX1577" s="174"/>
      <c r="AY1577" s="174"/>
      <c r="AZ1577" s="174"/>
      <c r="BA1577" s="174"/>
      <c r="BB1577" s="174"/>
      <c r="BC1577" s="174"/>
      <c r="BD1577" s="174"/>
      <c r="BE1577" s="174"/>
      <c r="BF1577" s="174"/>
      <c r="BG1577" s="174"/>
      <c r="BH1577" s="174"/>
      <c r="BI1577" s="174"/>
      <c r="BJ1577" s="174"/>
      <c r="BK1577" s="174"/>
      <c r="BL1577" s="174"/>
      <c r="BM1577" s="174"/>
      <c r="BN1577" s="174"/>
      <c r="BO1577" s="174"/>
      <c r="BP1577" s="174"/>
      <c r="BQ1577" s="174"/>
      <c r="BR1577" s="174"/>
      <c r="BS1577" s="174"/>
      <c r="BT1577" s="174"/>
      <c r="BU1577" s="174"/>
      <c r="BV1577" s="174"/>
      <c r="BW1577" s="174"/>
      <c r="BX1577" s="174"/>
      <c r="BY1577" s="174"/>
      <c r="BZ1577" s="174"/>
      <c r="CA1577" s="174"/>
      <c r="CB1577" s="174"/>
      <c r="CC1577" s="174"/>
      <c r="CD1577" s="174"/>
      <c r="CE1577" s="174"/>
      <c r="CF1577" s="174"/>
      <c r="CG1577" s="174"/>
      <c r="CH1577" s="174"/>
      <c r="CI1577" s="174"/>
      <c r="CJ1577" s="174"/>
      <c r="CK1577" s="174"/>
      <c r="CL1577" s="174"/>
      <c r="CN1577" s="176"/>
      <c r="CO1577" s="174"/>
      <c r="CP1577" s="174"/>
      <c r="CQ1577" s="174"/>
      <c r="CR1577" s="174"/>
      <c r="CS1577" s="174"/>
      <c r="CT1577" s="174"/>
      <c r="CU1577" s="174"/>
      <c r="CV1577" s="174"/>
      <c r="CW1577" s="174"/>
      <c r="CX1577" s="174"/>
      <c r="CY1577" s="174"/>
      <c r="CZ1577" s="174"/>
      <c r="DA1577" s="174"/>
      <c r="DB1577" s="174"/>
      <c r="DC1577" s="174"/>
      <c r="DD1577" s="174"/>
      <c r="DE1577" s="174"/>
      <c r="DF1577" s="174"/>
      <c r="DG1577" s="174"/>
      <c r="DH1577" s="174"/>
      <c r="DI1577" s="174"/>
      <c r="DJ1577" s="174"/>
      <c r="DK1577" s="174"/>
      <c r="DL1577" s="174"/>
    </row>
    <row r="1578" spans="1:116" x14ac:dyDescent="0.4">
      <c r="A1578" s="174"/>
      <c r="E1578" s="8"/>
      <c r="G1578" s="175" t="s">
        <v>492</v>
      </c>
      <c r="H1578" s="174"/>
      <c r="I1578" s="176"/>
      <c r="J1578" s="176"/>
      <c r="K1578" s="197"/>
      <c r="L1578" s="197"/>
      <c r="M1578" s="197"/>
      <c r="N1578" s="197"/>
      <c r="O1578" s="197"/>
      <c r="P1578" s="197"/>
      <c r="R1578" s="198"/>
      <c r="S1578" s="174"/>
      <c r="T1578" s="174"/>
      <c r="U1578" s="174"/>
      <c r="V1578" s="174"/>
      <c r="W1578" s="174"/>
      <c r="X1578" s="174"/>
      <c r="Y1578" s="174"/>
      <c r="Z1578" s="174"/>
      <c r="AA1578" s="174"/>
      <c r="AB1578" s="174"/>
      <c r="AC1578" s="174"/>
      <c r="AD1578" s="174"/>
      <c r="AE1578" s="174"/>
      <c r="AF1578" s="174"/>
      <c r="AG1578" s="174"/>
      <c r="AH1578" s="174"/>
      <c r="AI1578" s="174"/>
      <c r="AJ1578" s="174"/>
      <c r="AK1578" s="174"/>
      <c r="AL1578" s="174"/>
      <c r="AM1578" s="174"/>
      <c r="AN1578" s="174"/>
      <c r="AO1578" s="174"/>
      <c r="AP1578" s="174"/>
      <c r="AQ1578" s="174"/>
      <c r="AR1578" s="174"/>
      <c r="AS1578" s="174"/>
      <c r="AT1578" s="174"/>
      <c r="AU1578" s="174"/>
      <c r="AV1578" s="174"/>
      <c r="AW1578" s="174"/>
      <c r="AX1578" s="174"/>
      <c r="AY1578" s="174"/>
      <c r="AZ1578" s="174"/>
      <c r="BA1578" s="174"/>
      <c r="BB1578" s="174"/>
      <c r="BC1578" s="174"/>
      <c r="BD1578" s="174"/>
      <c r="BE1578" s="174"/>
      <c r="BF1578" s="174"/>
      <c r="BG1578" s="174"/>
      <c r="BH1578" s="174"/>
      <c r="BI1578" s="174"/>
      <c r="BJ1578" s="174"/>
      <c r="BK1578" s="174"/>
      <c r="BL1578" s="174"/>
      <c r="BM1578" s="174"/>
      <c r="BN1578" s="174"/>
      <c r="BO1578" s="174"/>
      <c r="BP1578" s="174"/>
      <c r="BQ1578" s="174"/>
      <c r="BR1578" s="174"/>
      <c r="BS1578" s="174"/>
      <c r="BT1578" s="174"/>
      <c r="BU1578" s="174"/>
      <c r="BV1578" s="174"/>
      <c r="BW1578" s="174"/>
      <c r="BX1578" s="174"/>
      <c r="BY1578" s="174"/>
      <c r="BZ1578" s="174"/>
      <c r="CA1578" s="174"/>
      <c r="CB1578" s="174"/>
      <c r="CC1578" s="174"/>
      <c r="CD1578" s="174"/>
      <c r="CE1578" s="174"/>
      <c r="CF1578" s="174"/>
      <c r="CG1578" s="174"/>
      <c r="CH1578" s="174"/>
      <c r="CI1578" s="174"/>
      <c r="CJ1578" s="174"/>
      <c r="CK1578" s="174"/>
      <c r="CL1578" s="174"/>
      <c r="CN1578" s="176"/>
      <c r="CO1578" s="174"/>
      <c r="CP1578" s="174"/>
      <c r="CQ1578" s="174"/>
      <c r="CR1578" s="174"/>
      <c r="CS1578" s="174"/>
      <c r="CT1578" s="174"/>
      <c r="CU1578" s="174"/>
      <c r="CV1578" s="174"/>
      <c r="CW1578" s="174"/>
      <c r="CX1578" s="174"/>
      <c r="CY1578" s="174"/>
      <c r="CZ1578" s="174"/>
      <c r="DA1578" s="174"/>
      <c r="DB1578" s="174"/>
      <c r="DC1578" s="174"/>
      <c r="DD1578" s="174"/>
      <c r="DE1578" s="174"/>
      <c r="DF1578" s="174"/>
      <c r="DG1578" s="174"/>
      <c r="DH1578" s="174"/>
      <c r="DI1578" s="174"/>
      <c r="DJ1578" s="174"/>
      <c r="DK1578" s="174"/>
      <c r="DL1578" s="174"/>
    </row>
    <row r="1579" spans="1:116" x14ac:dyDescent="0.4">
      <c r="A1579" s="174"/>
      <c r="E1579" s="8"/>
      <c r="G1579" s="175" t="s">
        <v>461</v>
      </c>
      <c r="H1579" s="174"/>
      <c r="I1579" s="176"/>
      <c r="J1579" s="176"/>
      <c r="K1579" s="197"/>
      <c r="L1579" s="197"/>
      <c r="M1579" s="197"/>
      <c r="N1579" s="197"/>
      <c r="O1579" s="197"/>
      <c r="P1579" s="197"/>
      <c r="R1579" s="198"/>
      <c r="S1579" s="199" t="str">
        <f t="shared" ref="S1579:AX1579" si="2041">S$20</f>
        <v>S$16</v>
      </c>
      <c r="T1579" s="199" t="str">
        <f t="shared" si="2041"/>
        <v>T$16</v>
      </c>
      <c r="U1579" s="199" t="str">
        <f t="shared" si="2041"/>
        <v>U$16</v>
      </c>
      <c r="V1579" s="199" t="str">
        <f t="shared" si="2041"/>
        <v>V$16</v>
      </c>
      <c r="W1579" s="199" t="str">
        <f t="shared" si="2041"/>
        <v>W$16</v>
      </c>
      <c r="X1579" s="199" t="str">
        <f t="shared" si="2041"/>
        <v>X$16</v>
      </c>
      <c r="Y1579" s="199" t="str">
        <f t="shared" si="2041"/>
        <v>Y$16</v>
      </c>
      <c r="Z1579" s="199" t="str">
        <f t="shared" si="2041"/>
        <v>Z$16</v>
      </c>
      <c r="AA1579" s="199" t="str">
        <f t="shared" si="2041"/>
        <v>AA$16</v>
      </c>
      <c r="AB1579" s="199" t="str">
        <f t="shared" si="2041"/>
        <v>AB$16</v>
      </c>
      <c r="AC1579" s="199" t="str">
        <f t="shared" si="2041"/>
        <v>AC$16</v>
      </c>
      <c r="AD1579" s="199" t="str">
        <f t="shared" si="2041"/>
        <v>AD$16</v>
      </c>
      <c r="AE1579" s="199" t="str">
        <f t="shared" si="2041"/>
        <v>AE$16</v>
      </c>
      <c r="AF1579" s="199" t="str">
        <f t="shared" si="2041"/>
        <v>AF$16</v>
      </c>
      <c r="AG1579" s="199" t="str">
        <f t="shared" si="2041"/>
        <v>AG$16</v>
      </c>
      <c r="AH1579" s="199" t="str">
        <f t="shared" si="2041"/>
        <v>AH$16</v>
      </c>
      <c r="AI1579" s="199" t="str">
        <f t="shared" si="2041"/>
        <v>AI$16</v>
      </c>
      <c r="AJ1579" s="199" t="str">
        <f t="shared" si="2041"/>
        <v>AJ$16</v>
      </c>
      <c r="AK1579" s="199" t="str">
        <f t="shared" si="2041"/>
        <v>AK$16</v>
      </c>
      <c r="AL1579" s="199" t="str">
        <f t="shared" si="2041"/>
        <v>AL$16</v>
      </c>
      <c r="AM1579" s="199" t="str">
        <f t="shared" si="2041"/>
        <v>AM$16</v>
      </c>
      <c r="AN1579" s="199" t="str">
        <f t="shared" si="2041"/>
        <v>AN$16</v>
      </c>
      <c r="AO1579" s="199" t="str">
        <f t="shared" si="2041"/>
        <v>AO$16</v>
      </c>
      <c r="AP1579" s="199" t="str">
        <f t="shared" si="2041"/>
        <v>AP$16</v>
      </c>
      <c r="AQ1579" s="199" t="str">
        <f t="shared" si="2041"/>
        <v>AQ$16</v>
      </c>
      <c r="AR1579" s="199" t="str">
        <f t="shared" si="2041"/>
        <v>AR$16</v>
      </c>
      <c r="AS1579" s="199" t="str">
        <f t="shared" si="2041"/>
        <v>AS$16</v>
      </c>
      <c r="AT1579" s="199" t="str">
        <f t="shared" si="2041"/>
        <v>AT$16</v>
      </c>
      <c r="AU1579" s="199" t="str">
        <f t="shared" si="2041"/>
        <v>AU$16</v>
      </c>
      <c r="AV1579" s="199" t="str">
        <f t="shared" si="2041"/>
        <v>AV$16</v>
      </c>
      <c r="AW1579" s="199" t="str">
        <f t="shared" si="2041"/>
        <v>AW$16</v>
      </c>
      <c r="AX1579" s="199" t="str">
        <f t="shared" si="2041"/>
        <v>AX$16</v>
      </c>
      <c r="AY1579" s="199" t="str">
        <f t="shared" ref="AY1579:CD1579" si="2042">AY$20</f>
        <v>AY$16</v>
      </c>
      <c r="AZ1579" s="199" t="str">
        <f t="shared" si="2042"/>
        <v>AZ$16</v>
      </c>
      <c r="BA1579" s="199" t="str">
        <f t="shared" si="2042"/>
        <v>BA$16</v>
      </c>
      <c r="BB1579" s="199" t="str">
        <f t="shared" si="2042"/>
        <v>BB$16</v>
      </c>
      <c r="BC1579" s="199" t="str">
        <f t="shared" si="2042"/>
        <v>BC$16</v>
      </c>
      <c r="BD1579" s="199" t="str">
        <f t="shared" si="2042"/>
        <v>BD$16</v>
      </c>
      <c r="BE1579" s="199" t="str">
        <f t="shared" si="2042"/>
        <v>BE$16</v>
      </c>
      <c r="BF1579" s="199" t="str">
        <f t="shared" si="2042"/>
        <v>BF$16</v>
      </c>
      <c r="BG1579" s="199" t="str">
        <f t="shared" si="2042"/>
        <v>BG$16</v>
      </c>
      <c r="BH1579" s="199" t="str">
        <f t="shared" si="2042"/>
        <v>BH$16</v>
      </c>
      <c r="BI1579" s="199" t="str">
        <f t="shared" si="2042"/>
        <v>BI$16</v>
      </c>
      <c r="BJ1579" s="199" t="str">
        <f t="shared" si="2042"/>
        <v>BJ$16</v>
      </c>
      <c r="BK1579" s="199" t="str">
        <f t="shared" si="2042"/>
        <v>BK$16</v>
      </c>
      <c r="BL1579" s="199" t="str">
        <f t="shared" si="2042"/>
        <v>BL$16</v>
      </c>
      <c r="BM1579" s="199" t="str">
        <f t="shared" si="2042"/>
        <v>BM$16</v>
      </c>
      <c r="BN1579" s="199" t="str">
        <f t="shared" si="2042"/>
        <v>BN$16</v>
      </c>
      <c r="BO1579" s="199" t="str">
        <f t="shared" si="2042"/>
        <v>BO$16</v>
      </c>
      <c r="BP1579" s="199" t="str">
        <f t="shared" si="2042"/>
        <v>BP$16</v>
      </c>
      <c r="BQ1579" s="199" t="str">
        <f t="shared" si="2042"/>
        <v>BQ$16</v>
      </c>
      <c r="BR1579" s="199" t="str">
        <f t="shared" si="2042"/>
        <v>BR$16</v>
      </c>
      <c r="BS1579" s="199" t="str">
        <f t="shared" si="2042"/>
        <v>BS$16</v>
      </c>
      <c r="BT1579" s="199" t="str">
        <f t="shared" si="2042"/>
        <v>BT$16</v>
      </c>
      <c r="BU1579" s="199" t="str">
        <f t="shared" si="2042"/>
        <v>BU$16</v>
      </c>
      <c r="BV1579" s="199" t="str">
        <f t="shared" si="2042"/>
        <v>BV$16</v>
      </c>
      <c r="BW1579" s="199" t="str">
        <f t="shared" si="2042"/>
        <v>BW$16</v>
      </c>
      <c r="BX1579" s="199" t="str">
        <f t="shared" si="2042"/>
        <v>BX$16</v>
      </c>
      <c r="BY1579" s="199" t="str">
        <f t="shared" si="2042"/>
        <v>BY$16</v>
      </c>
      <c r="BZ1579" s="199" t="str">
        <f t="shared" si="2042"/>
        <v>BZ$16</v>
      </c>
      <c r="CA1579" s="199" t="str">
        <f t="shared" si="2042"/>
        <v>CA$16</v>
      </c>
      <c r="CB1579" s="199" t="str">
        <f t="shared" si="2042"/>
        <v>CB$16</v>
      </c>
      <c r="CC1579" s="199" t="str">
        <f t="shared" si="2042"/>
        <v>CC$16</v>
      </c>
      <c r="CD1579" s="199" t="str">
        <f t="shared" si="2042"/>
        <v>CD$16</v>
      </c>
      <c r="CE1579" s="199" t="str">
        <f t="shared" ref="CE1579:CL1579" si="2043">CE$20</f>
        <v>CE$16</v>
      </c>
      <c r="CF1579" s="199" t="str">
        <f t="shared" si="2043"/>
        <v>CF$16</v>
      </c>
      <c r="CG1579" s="199" t="str">
        <f t="shared" si="2043"/>
        <v>CG$16</v>
      </c>
      <c r="CH1579" s="199" t="str">
        <f t="shared" si="2043"/>
        <v>CH$16</v>
      </c>
      <c r="CI1579" s="199" t="str">
        <f t="shared" si="2043"/>
        <v>CI$16</v>
      </c>
      <c r="CJ1579" s="199" t="str">
        <f t="shared" si="2043"/>
        <v>CJ$16</v>
      </c>
      <c r="CK1579" s="199" t="str">
        <f t="shared" si="2043"/>
        <v>CK$16</v>
      </c>
      <c r="CL1579" s="199" t="str">
        <f t="shared" si="2043"/>
        <v>CL$16</v>
      </c>
      <c r="CN1579" s="176"/>
      <c r="CO1579" s="199" t="str">
        <f t="shared" ref="CO1579:DL1579" si="2044">CO$20</f>
        <v>CO$16</v>
      </c>
      <c r="CP1579" s="199" t="str">
        <f t="shared" si="2044"/>
        <v>CP$16</v>
      </c>
      <c r="CQ1579" s="199" t="str">
        <f t="shared" si="2044"/>
        <v>CQ$16</v>
      </c>
      <c r="CR1579" s="199" t="str">
        <f t="shared" si="2044"/>
        <v>CR$16</v>
      </c>
      <c r="CS1579" s="199" t="str">
        <f t="shared" si="2044"/>
        <v>CS$16</v>
      </c>
      <c r="CT1579" s="199" t="str">
        <f t="shared" si="2044"/>
        <v>CT$16</v>
      </c>
      <c r="CU1579" s="199" t="str">
        <f t="shared" si="2044"/>
        <v>CU$16</v>
      </c>
      <c r="CV1579" s="199" t="str">
        <f t="shared" si="2044"/>
        <v>CV$16</v>
      </c>
      <c r="CW1579" s="199" t="str">
        <f t="shared" si="2044"/>
        <v>CW$16</v>
      </c>
      <c r="CX1579" s="199" t="str">
        <f t="shared" si="2044"/>
        <v>CX$16</v>
      </c>
      <c r="CY1579" s="199" t="str">
        <f t="shared" si="2044"/>
        <v>CY$16</v>
      </c>
      <c r="CZ1579" s="199" t="str">
        <f t="shared" si="2044"/>
        <v>CZ$16</v>
      </c>
      <c r="DA1579" s="199" t="str">
        <f t="shared" si="2044"/>
        <v>DA$16</v>
      </c>
      <c r="DB1579" s="199" t="str">
        <f t="shared" si="2044"/>
        <v>DB$16</v>
      </c>
      <c r="DC1579" s="199" t="str">
        <f t="shared" si="2044"/>
        <v>DC$16</v>
      </c>
      <c r="DD1579" s="199" t="str">
        <f t="shared" si="2044"/>
        <v>DD$16</v>
      </c>
      <c r="DE1579" s="199" t="str">
        <f t="shared" si="2044"/>
        <v>DE$16</v>
      </c>
      <c r="DF1579" s="199" t="str">
        <f t="shared" si="2044"/>
        <v>DF$16</v>
      </c>
      <c r="DG1579" s="199" t="str">
        <f t="shared" si="2044"/>
        <v>DG$16</v>
      </c>
      <c r="DH1579" s="199" t="str">
        <f t="shared" si="2044"/>
        <v>DH$16</v>
      </c>
      <c r="DI1579" s="199" t="str">
        <f t="shared" si="2044"/>
        <v>DI$16</v>
      </c>
      <c r="DJ1579" s="199" t="str">
        <f t="shared" si="2044"/>
        <v>DJ$16</v>
      </c>
      <c r="DK1579" s="199" t="str">
        <f t="shared" si="2044"/>
        <v>DK$16</v>
      </c>
      <c r="DL1579" s="199" t="str">
        <f t="shared" si="2044"/>
        <v>DL$16</v>
      </c>
    </row>
    <row r="1580" spans="1:116" x14ac:dyDescent="0.4">
      <c r="A1580" s="174"/>
      <c r="E1580" s="8"/>
      <c r="G1580" s="175" t="s">
        <v>462</v>
      </c>
      <c r="H1580" s="200"/>
      <c r="I1580" s="201"/>
      <c r="J1580" s="201"/>
      <c r="K1580" s="202"/>
      <c r="L1580" s="202"/>
      <c r="M1580" s="202"/>
      <c r="N1580" s="202"/>
      <c r="O1580" s="202"/>
      <c r="P1580" s="202"/>
      <c r="R1580" s="202"/>
      <c r="S1580" s="199" t="str">
        <f t="shared" ref="S1580:AX1580" si="2045">S$21</f>
        <v>S$17</v>
      </c>
      <c r="T1580" s="199" t="str">
        <f t="shared" si="2045"/>
        <v>T$17</v>
      </c>
      <c r="U1580" s="199" t="str">
        <f t="shared" si="2045"/>
        <v>U$17</v>
      </c>
      <c r="V1580" s="199" t="str">
        <f t="shared" si="2045"/>
        <v>V$17</v>
      </c>
      <c r="W1580" s="199" t="str">
        <f t="shared" si="2045"/>
        <v>W$17</v>
      </c>
      <c r="X1580" s="199" t="str">
        <f t="shared" si="2045"/>
        <v>X$17</v>
      </c>
      <c r="Y1580" s="199" t="str">
        <f t="shared" si="2045"/>
        <v>Y$17</v>
      </c>
      <c r="Z1580" s="199" t="str">
        <f t="shared" si="2045"/>
        <v>Z$17</v>
      </c>
      <c r="AA1580" s="199" t="str">
        <f t="shared" si="2045"/>
        <v>AA$17</v>
      </c>
      <c r="AB1580" s="199" t="str">
        <f t="shared" si="2045"/>
        <v>AB$17</v>
      </c>
      <c r="AC1580" s="199" t="str">
        <f t="shared" si="2045"/>
        <v>AC$17</v>
      </c>
      <c r="AD1580" s="199" t="str">
        <f t="shared" si="2045"/>
        <v>AD$17</v>
      </c>
      <c r="AE1580" s="199" t="str">
        <f t="shared" si="2045"/>
        <v>AE$17</v>
      </c>
      <c r="AF1580" s="199" t="str">
        <f t="shared" si="2045"/>
        <v>AF$17</v>
      </c>
      <c r="AG1580" s="199" t="str">
        <f t="shared" si="2045"/>
        <v>AG$17</v>
      </c>
      <c r="AH1580" s="199" t="str">
        <f t="shared" si="2045"/>
        <v>AH$17</v>
      </c>
      <c r="AI1580" s="199" t="str">
        <f t="shared" si="2045"/>
        <v>AI$17</v>
      </c>
      <c r="AJ1580" s="199" t="str">
        <f t="shared" si="2045"/>
        <v>AJ$17</v>
      </c>
      <c r="AK1580" s="199" t="str">
        <f t="shared" si="2045"/>
        <v>AK$17</v>
      </c>
      <c r="AL1580" s="199" t="str">
        <f t="shared" si="2045"/>
        <v>AL$17</v>
      </c>
      <c r="AM1580" s="199" t="str">
        <f t="shared" si="2045"/>
        <v>AM$17</v>
      </c>
      <c r="AN1580" s="199" t="str">
        <f t="shared" si="2045"/>
        <v>AN$17</v>
      </c>
      <c r="AO1580" s="199" t="str">
        <f t="shared" si="2045"/>
        <v>AO$17</v>
      </c>
      <c r="AP1580" s="199" t="str">
        <f t="shared" si="2045"/>
        <v>AP$17</v>
      </c>
      <c r="AQ1580" s="199" t="str">
        <f t="shared" si="2045"/>
        <v>AQ$17</v>
      </c>
      <c r="AR1580" s="199" t="str">
        <f t="shared" si="2045"/>
        <v>AR$17</v>
      </c>
      <c r="AS1580" s="199" t="str">
        <f t="shared" si="2045"/>
        <v>AS$17</v>
      </c>
      <c r="AT1580" s="199" t="str">
        <f t="shared" si="2045"/>
        <v>AT$17</v>
      </c>
      <c r="AU1580" s="199" t="str">
        <f t="shared" si="2045"/>
        <v>AU$17</v>
      </c>
      <c r="AV1580" s="199" t="str">
        <f t="shared" si="2045"/>
        <v>AV$17</v>
      </c>
      <c r="AW1580" s="199" t="str">
        <f t="shared" si="2045"/>
        <v>AW$17</v>
      </c>
      <c r="AX1580" s="199" t="str">
        <f t="shared" si="2045"/>
        <v>AX$17</v>
      </c>
      <c r="AY1580" s="199" t="str">
        <f t="shared" ref="AY1580:CD1580" si="2046">AY$21</f>
        <v>AY$17</v>
      </c>
      <c r="AZ1580" s="199" t="str">
        <f t="shared" si="2046"/>
        <v>AZ$17</v>
      </c>
      <c r="BA1580" s="199" t="str">
        <f t="shared" si="2046"/>
        <v>BA$17</v>
      </c>
      <c r="BB1580" s="199" t="str">
        <f t="shared" si="2046"/>
        <v>BB$17</v>
      </c>
      <c r="BC1580" s="199" t="str">
        <f t="shared" si="2046"/>
        <v>BC$17</v>
      </c>
      <c r="BD1580" s="199" t="str">
        <f t="shared" si="2046"/>
        <v>BD$17</v>
      </c>
      <c r="BE1580" s="199" t="str">
        <f t="shared" si="2046"/>
        <v>BE$17</v>
      </c>
      <c r="BF1580" s="199" t="str">
        <f t="shared" si="2046"/>
        <v>BF$17</v>
      </c>
      <c r="BG1580" s="199" t="str">
        <f t="shared" si="2046"/>
        <v>BG$17</v>
      </c>
      <c r="BH1580" s="199" t="str">
        <f t="shared" si="2046"/>
        <v>BH$17</v>
      </c>
      <c r="BI1580" s="199" t="str">
        <f t="shared" si="2046"/>
        <v>BI$17</v>
      </c>
      <c r="BJ1580" s="199" t="str">
        <f t="shared" si="2046"/>
        <v>BJ$17</v>
      </c>
      <c r="BK1580" s="199" t="str">
        <f t="shared" si="2046"/>
        <v>BK$17</v>
      </c>
      <c r="BL1580" s="199" t="str">
        <f t="shared" si="2046"/>
        <v>BL$17</v>
      </c>
      <c r="BM1580" s="199" t="str">
        <f t="shared" si="2046"/>
        <v>BM$17</v>
      </c>
      <c r="BN1580" s="199" t="str">
        <f t="shared" si="2046"/>
        <v>BN$17</v>
      </c>
      <c r="BO1580" s="199" t="str">
        <f t="shared" si="2046"/>
        <v>BO$17</v>
      </c>
      <c r="BP1580" s="199" t="str">
        <f t="shared" si="2046"/>
        <v>BP$17</v>
      </c>
      <c r="BQ1580" s="199" t="str">
        <f t="shared" si="2046"/>
        <v>BQ$17</v>
      </c>
      <c r="BR1580" s="199" t="str">
        <f t="shared" si="2046"/>
        <v>BR$17</v>
      </c>
      <c r="BS1580" s="199" t="str">
        <f t="shared" si="2046"/>
        <v>BS$17</v>
      </c>
      <c r="BT1580" s="199" t="str">
        <f t="shared" si="2046"/>
        <v>BT$17</v>
      </c>
      <c r="BU1580" s="199" t="str">
        <f t="shared" si="2046"/>
        <v>BU$17</v>
      </c>
      <c r="BV1580" s="199" t="str">
        <f t="shared" si="2046"/>
        <v>BV$17</v>
      </c>
      <c r="BW1580" s="199" t="str">
        <f t="shared" si="2046"/>
        <v>BW$17</v>
      </c>
      <c r="BX1580" s="199" t="str">
        <f t="shared" si="2046"/>
        <v>BX$17</v>
      </c>
      <c r="BY1580" s="199" t="str">
        <f t="shared" si="2046"/>
        <v>BY$17</v>
      </c>
      <c r="BZ1580" s="199" t="str">
        <f t="shared" si="2046"/>
        <v>BZ$17</v>
      </c>
      <c r="CA1580" s="199" t="str">
        <f t="shared" si="2046"/>
        <v>CA$17</v>
      </c>
      <c r="CB1580" s="199" t="str">
        <f t="shared" si="2046"/>
        <v>CB$17</v>
      </c>
      <c r="CC1580" s="199" t="str">
        <f t="shared" si="2046"/>
        <v>CC$17</v>
      </c>
      <c r="CD1580" s="199" t="str">
        <f t="shared" si="2046"/>
        <v>CD$17</v>
      </c>
      <c r="CE1580" s="199" t="str">
        <f t="shared" ref="CE1580:CL1580" si="2047">CE$21</f>
        <v>CE$17</v>
      </c>
      <c r="CF1580" s="199" t="str">
        <f t="shared" si="2047"/>
        <v>CF$17</v>
      </c>
      <c r="CG1580" s="199" t="str">
        <f t="shared" si="2047"/>
        <v>CG$17</v>
      </c>
      <c r="CH1580" s="199" t="str">
        <f t="shared" si="2047"/>
        <v>CH$17</v>
      </c>
      <c r="CI1580" s="199" t="str">
        <f t="shared" si="2047"/>
        <v>CI$17</v>
      </c>
      <c r="CJ1580" s="199" t="str">
        <f t="shared" si="2047"/>
        <v>CJ$17</v>
      </c>
      <c r="CK1580" s="199" t="str">
        <f t="shared" si="2047"/>
        <v>CK$17</v>
      </c>
      <c r="CL1580" s="199" t="str">
        <f t="shared" si="2047"/>
        <v>CL$17</v>
      </c>
      <c r="CN1580" s="201"/>
      <c r="CO1580" s="199" t="str">
        <f t="shared" ref="CO1580:DL1580" si="2048">CO$21</f>
        <v>CO$17</v>
      </c>
      <c r="CP1580" s="199" t="str">
        <f t="shared" si="2048"/>
        <v>CP$17</v>
      </c>
      <c r="CQ1580" s="199" t="str">
        <f t="shared" si="2048"/>
        <v>CQ$17</v>
      </c>
      <c r="CR1580" s="199" t="str">
        <f t="shared" si="2048"/>
        <v>CR$17</v>
      </c>
      <c r="CS1580" s="199" t="str">
        <f t="shared" si="2048"/>
        <v>CS$17</v>
      </c>
      <c r="CT1580" s="199" t="str">
        <f t="shared" si="2048"/>
        <v>CT$17</v>
      </c>
      <c r="CU1580" s="199" t="str">
        <f t="shared" si="2048"/>
        <v>CU$17</v>
      </c>
      <c r="CV1580" s="199" t="str">
        <f t="shared" si="2048"/>
        <v>CV$17</v>
      </c>
      <c r="CW1580" s="199" t="str">
        <f t="shared" si="2048"/>
        <v>CW$17</v>
      </c>
      <c r="CX1580" s="199" t="str">
        <f t="shared" si="2048"/>
        <v>CX$17</v>
      </c>
      <c r="CY1580" s="199" t="str">
        <f t="shared" si="2048"/>
        <v>CY$17</v>
      </c>
      <c r="CZ1580" s="199" t="str">
        <f t="shared" si="2048"/>
        <v>CZ$17</v>
      </c>
      <c r="DA1580" s="199" t="str">
        <f t="shared" si="2048"/>
        <v>DA$17</v>
      </c>
      <c r="DB1580" s="199" t="str">
        <f t="shared" si="2048"/>
        <v>DB$17</v>
      </c>
      <c r="DC1580" s="199" t="str">
        <f t="shared" si="2048"/>
        <v>DC$17</v>
      </c>
      <c r="DD1580" s="199" t="str">
        <f t="shared" si="2048"/>
        <v>DD$17</v>
      </c>
      <c r="DE1580" s="199" t="str">
        <f t="shared" si="2048"/>
        <v>DE$17</v>
      </c>
      <c r="DF1580" s="199" t="str">
        <f t="shared" si="2048"/>
        <v>DF$17</v>
      </c>
      <c r="DG1580" s="199" t="str">
        <f t="shared" si="2048"/>
        <v>DG$17</v>
      </c>
      <c r="DH1580" s="199" t="str">
        <f t="shared" si="2048"/>
        <v>DH$17</v>
      </c>
      <c r="DI1580" s="199" t="str">
        <f t="shared" si="2048"/>
        <v>DI$17</v>
      </c>
      <c r="DJ1580" s="199" t="str">
        <f t="shared" si="2048"/>
        <v>DJ$17</v>
      </c>
      <c r="DK1580" s="199" t="str">
        <f t="shared" si="2048"/>
        <v>DK$17</v>
      </c>
      <c r="DL1580" s="199" t="str">
        <f t="shared" si="2048"/>
        <v>DL$17</v>
      </c>
    </row>
    <row r="1581" spans="1:116" x14ac:dyDescent="0.4">
      <c r="A1581" s="174"/>
      <c r="E1581" s="8"/>
      <c r="G1581" s="175" t="s">
        <v>491</v>
      </c>
      <c r="H1581" s="200"/>
      <c r="I1581" s="201"/>
      <c r="J1581" s="201"/>
      <c r="K1581" s="202"/>
      <c r="L1581" s="202"/>
      <c r="M1581" s="202"/>
      <c r="N1581" s="202"/>
      <c r="O1581" s="202"/>
      <c r="P1581" s="202"/>
      <c r="R1581" s="202"/>
      <c r="S1581" s="190"/>
      <c r="T1581" s="190"/>
      <c r="U1581" s="190"/>
      <c r="V1581" s="190"/>
      <c r="W1581" s="190"/>
      <c r="X1581" s="190"/>
      <c r="Y1581" s="190"/>
      <c r="Z1581" s="190"/>
      <c r="AA1581" s="190"/>
      <c r="AB1581" s="190"/>
      <c r="AC1581" s="190"/>
      <c r="AD1581" s="190"/>
      <c r="AE1581" s="190"/>
      <c r="AF1581" s="190"/>
      <c r="AG1581" s="190"/>
      <c r="AH1581" s="190"/>
      <c r="AI1581" s="190"/>
      <c r="AJ1581" s="190"/>
      <c r="AK1581" s="190"/>
      <c r="AL1581" s="190"/>
      <c r="AM1581" s="190"/>
      <c r="AN1581" s="190"/>
      <c r="AO1581" s="190"/>
      <c r="AP1581" s="190"/>
      <c r="AQ1581" s="190"/>
      <c r="AR1581" s="190"/>
      <c r="AS1581" s="190"/>
      <c r="AT1581" s="190"/>
      <c r="AU1581" s="190"/>
      <c r="AV1581" s="190"/>
      <c r="AW1581" s="190"/>
      <c r="AX1581" s="190"/>
      <c r="AY1581" s="190"/>
      <c r="AZ1581" s="190"/>
      <c r="BA1581" s="190"/>
      <c r="BB1581" s="190"/>
      <c r="BC1581" s="190"/>
      <c r="BD1581" s="190"/>
      <c r="BE1581" s="190"/>
      <c r="BF1581" s="190"/>
      <c r="BG1581" s="190"/>
      <c r="BH1581" s="190"/>
      <c r="BI1581" s="190"/>
      <c r="BJ1581" s="190"/>
      <c r="BK1581" s="190"/>
      <c r="BL1581" s="190"/>
      <c r="BM1581" s="190"/>
      <c r="BN1581" s="190"/>
      <c r="BO1581" s="190"/>
      <c r="BP1581" s="190"/>
      <c r="BQ1581" s="190"/>
      <c r="BR1581" s="190"/>
      <c r="BS1581" s="190"/>
      <c r="BT1581" s="190"/>
      <c r="BU1581" s="190"/>
      <c r="BV1581" s="190"/>
      <c r="BW1581" s="190"/>
      <c r="BX1581" s="190"/>
      <c r="BY1581" s="190"/>
      <c r="BZ1581" s="190"/>
      <c r="CA1581" s="190"/>
      <c r="CB1581" s="190"/>
      <c r="CC1581" s="190"/>
      <c r="CD1581" s="190"/>
      <c r="CE1581" s="190"/>
      <c r="CF1581" s="190"/>
      <c r="CG1581" s="190"/>
      <c r="CH1581" s="190"/>
      <c r="CI1581" s="190"/>
      <c r="CJ1581" s="190"/>
      <c r="CK1581" s="190"/>
      <c r="CL1581" s="190"/>
      <c r="CN1581" s="201"/>
      <c r="CO1581" s="190"/>
      <c r="CP1581" s="190"/>
      <c r="CQ1581" s="190"/>
      <c r="CR1581" s="190"/>
      <c r="CS1581" s="190"/>
      <c r="CT1581" s="190"/>
      <c r="CU1581" s="190"/>
      <c r="CV1581" s="190"/>
      <c r="CW1581" s="190"/>
      <c r="CX1581" s="190"/>
      <c r="CY1581" s="190"/>
      <c r="CZ1581" s="190"/>
      <c r="DA1581" s="190"/>
      <c r="DB1581" s="190"/>
      <c r="DC1581" s="190"/>
      <c r="DD1581" s="190"/>
      <c r="DE1581" s="190"/>
      <c r="DF1581" s="190"/>
      <c r="DG1581" s="190"/>
      <c r="DH1581" s="190"/>
      <c r="DI1581" s="190"/>
      <c r="DJ1581" s="190"/>
      <c r="DK1581" s="190"/>
      <c r="DL1581" s="190"/>
    </row>
    <row r="1582" spans="1:116" x14ac:dyDescent="0.4">
      <c r="A1582" s="174"/>
      <c r="E1582" s="8"/>
      <c r="G1582" s="175" t="s">
        <v>505</v>
      </c>
      <c r="H1582" s="200"/>
      <c r="I1582" s="201"/>
      <c r="J1582" s="201"/>
      <c r="K1582" s="202"/>
      <c r="L1582" s="202"/>
      <c r="M1582" s="202"/>
      <c r="N1582" s="202"/>
      <c r="O1582" s="202"/>
      <c r="P1582" s="202"/>
      <c r="R1582" s="202"/>
      <c r="S1582" s="190"/>
      <c r="T1582" s="190"/>
      <c r="U1582" s="190"/>
      <c r="V1582" s="190"/>
      <c r="W1582" s="190"/>
      <c r="X1582" s="190"/>
      <c r="Y1582" s="190"/>
      <c r="Z1582" s="190"/>
      <c r="AA1582" s="190"/>
      <c r="AB1582" s="190"/>
      <c r="AC1582" s="190"/>
      <c r="AD1582" s="190"/>
      <c r="AE1582" s="190"/>
      <c r="AF1582" s="190"/>
      <c r="AG1582" s="190"/>
      <c r="AH1582" s="190"/>
      <c r="AI1582" s="190"/>
      <c r="AJ1582" s="190"/>
      <c r="AK1582" s="190"/>
      <c r="AL1582" s="190"/>
      <c r="AM1582" s="190"/>
      <c r="AN1582" s="190"/>
      <c r="AO1582" s="190"/>
      <c r="AP1582" s="190"/>
      <c r="AQ1582" s="190"/>
      <c r="AR1582" s="190"/>
      <c r="AS1582" s="190"/>
      <c r="AT1582" s="190"/>
      <c r="AU1582" s="190"/>
      <c r="AV1582" s="190"/>
      <c r="AW1582" s="190"/>
      <c r="AX1582" s="190"/>
      <c r="AY1582" s="190"/>
      <c r="AZ1582" s="190"/>
      <c r="BA1582" s="190"/>
      <c r="BB1582" s="190"/>
      <c r="BC1582" s="190"/>
      <c r="BD1582" s="190"/>
      <c r="BE1582" s="190"/>
      <c r="BF1582" s="190"/>
      <c r="BG1582" s="190"/>
      <c r="BH1582" s="190"/>
      <c r="BI1582" s="190"/>
      <c r="BJ1582" s="190"/>
      <c r="BK1582" s="190"/>
      <c r="BL1582" s="190"/>
      <c r="BM1582" s="190"/>
      <c r="BN1582" s="190"/>
      <c r="BO1582" s="190"/>
      <c r="BP1582" s="190"/>
      <c r="BQ1582" s="190"/>
      <c r="BR1582" s="190"/>
      <c r="BS1582" s="190"/>
      <c r="BT1582" s="190"/>
      <c r="BU1582" s="190"/>
      <c r="BV1582" s="190"/>
      <c r="BW1582" s="190"/>
      <c r="BX1582" s="190"/>
      <c r="BY1582" s="190"/>
      <c r="BZ1582" s="190"/>
      <c r="CA1582" s="190"/>
      <c r="CB1582" s="190"/>
      <c r="CC1582" s="190"/>
      <c r="CD1582" s="190"/>
      <c r="CE1582" s="190"/>
      <c r="CF1582" s="190"/>
      <c r="CG1582" s="190"/>
      <c r="CH1582" s="190"/>
      <c r="CI1582" s="190"/>
      <c r="CJ1582" s="190"/>
      <c r="CK1582" s="190"/>
      <c r="CL1582" s="190"/>
      <c r="CN1582" s="201"/>
      <c r="CO1582" s="190"/>
      <c r="CP1582" s="190"/>
      <c r="CQ1582" s="190"/>
      <c r="CR1582" s="190"/>
      <c r="CS1582" s="190"/>
      <c r="CT1582" s="190"/>
      <c r="CU1582" s="190"/>
      <c r="CV1582" s="190"/>
      <c r="CW1582" s="190"/>
      <c r="CX1582" s="190"/>
      <c r="CY1582" s="190"/>
      <c r="CZ1582" s="190"/>
      <c r="DA1582" s="190"/>
      <c r="DB1582" s="190"/>
      <c r="DC1582" s="190"/>
      <c r="DD1582" s="190"/>
      <c r="DE1582" s="190"/>
      <c r="DF1582" s="190"/>
      <c r="DG1582" s="190"/>
      <c r="DH1582" s="190"/>
      <c r="DI1582" s="190"/>
      <c r="DJ1582" s="190"/>
      <c r="DK1582" s="190"/>
      <c r="DL1582" s="190"/>
    </row>
    <row r="1583" spans="1:116" x14ac:dyDescent="0.4">
      <c r="A1583" s="174"/>
      <c r="E1583" s="8"/>
      <c r="G1583" s="175" t="s">
        <v>463</v>
      </c>
      <c r="H1583" s="200"/>
      <c r="I1583" s="201"/>
      <c r="J1583" s="201"/>
      <c r="K1583" s="202"/>
      <c r="L1583" s="202"/>
      <c r="M1583" s="202"/>
      <c r="N1583" s="202"/>
      <c r="O1583" s="202"/>
      <c r="P1583" s="202"/>
      <c r="R1583" s="202"/>
      <c r="S1583" s="190" t="str">
        <f t="shared" ref="S1583:AX1583" si="2049">S$22</f>
        <v>S$18</v>
      </c>
      <c r="T1583" s="190" t="str">
        <f t="shared" si="2049"/>
        <v>T$18</v>
      </c>
      <c r="U1583" s="190" t="str">
        <f t="shared" si="2049"/>
        <v>U$18</v>
      </c>
      <c r="V1583" s="190" t="str">
        <f t="shared" si="2049"/>
        <v>V$18</v>
      </c>
      <c r="W1583" s="190" t="str">
        <f t="shared" si="2049"/>
        <v>W$18</v>
      </c>
      <c r="X1583" s="190" t="str">
        <f t="shared" si="2049"/>
        <v>X$18</v>
      </c>
      <c r="Y1583" s="190" t="str">
        <f t="shared" si="2049"/>
        <v>Y$18</v>
      </c>
      <c r="Z1583" s="190" t="str">
        <f t="shared" si="2049"/>
        <v>Z$18</v>
      </c>
      <c r="AA1583" s="190" t="str">
        <f t="shared" si="2049"/>
        <v>AA$18</v>
      </c>
      <c r="AB1583" s="190" t="str">
        <f t="shared" si="2049"/>
        <v>AB$18</v>
      </c>
      <c r="AC1583" s="190" t="str">
        <f t="shared" si="2049"/>
        <v>AC$18</v>
      </c>
      <c r="AD1583" s="190" t="str">
        <f t="shared" si="2049"/>
        <v>AD$18</v>
      </c>
      <c r="AE1583" s="190" t="str">
        <f t="shared" si="2049"/>
        <v>AE$18</v>
      </c>
      <c r="AF1583" s="190" t="str">
        <f t="shared" si="2049"/>
        <v>AF$18</v>
      </c>
      <c r="AG1583" s="190" t="str">
        <f t="shared" si="2049"/>
        <v>AG$18</v>
      </c>
      <c r="AH1583" s="190" t="str">
        <f t="shared" si="2049"/>
        <v>AH$18</v>
      </c>
      <c r="AI1583" s="190" t="str">
        <f t="shared" si="2049"/>
        <v>AI$18</v>
      </c>
      <c r="AJ1583" s="190" t="str">
        <f t="shared" si="2049"/>
        <v>AJ$18</v>
      </c>
      <c r="AK1583" s="190" t="str">
        <f t="shared" si="2049"/>
        <v>AK$18</v>
      </c>
      <c r="AL1583" s="190" t="str">
        <f t="shared" si="2049"/>
        <v>AL$18</v>
      </c>
      <c r="AM1583" s="190" t="str">
        <f t="shared" si="2049"/>
        <v>AM$18</v>
      </c>
      <c r="AN1583" s="190" t="str">
        <f t="shared" si="2049"/>
        <v>AN$18</v>
      </c>
      <c r="AO1583" s="190" t="str">
        <f t="shared" si="2049"/>
        <v>AO$18</v>
      </c>
      <c r="AP1583" s="190" t="str">
        <f t="shared" si="2049"/>
        <v>AP$18</v>
      </c>
      <c r="AQ1583" s="190" t="str">
        <f t="shared" si="2049"/>
        <v>AQ$18</v>
      </c>
      <c r="AR1583" s="190" t="str">
        <f t="shared" si="2049"/>
        <v>AR$18</v>
      </c>
      <c r="AS1583" s="190" t="str">
        <f t="shared" si="2049"/>
        <v>AS$18</v>
      </c>
      <c r="AT1583" s="190" t="str">
        <f t="shared" si="2049"/>
        <v>AT$18</v>
      </c>
      <c r="AU1583" s="190" t="str">
        <f t="shared" si="2049"/>
        <v>AU$18</v>
      </c>
      <c r="AV1583" s="190" t="str">
        <f t="shared" si="2049"/>
        <v>AV$18</v>
      </c>
      <c r="AW1583" s="190" t="str">
        <f t="shared" si="2049"/>
        <v>AW$18</v>
      </c>
      <c r="AX1583" s="190" t="str">
        <f t="shared" si="2049"/>
        <v>AX$18</v>
      </c>
      <c r="AY1583" s="190" t="str">
        <f t="shared" ref="AY1583:CD1583" si="2050">AY$22</f>
        <v>AY$18</v>
      </c>
      <c r="AZ1583" s="190" t="str">
        <f t="shared" si="2050"/>
        <v>AZ$18</v>
      </c>
      <c r="BA1583" s="190" t="str">
        <f t="shared" si="2050"/>
        <v>BA$18</v>
      </c>
      <c r="BB1583" s="190" t="str">
        <f t="shared" si="2050"/>
        <v>BB$18</v>
      </c>
      <c r="BC1583" s="190" t="str">
        <f t="shared" si="2050"/>
        <v>BC$18</v>
      </c>
      <c r="BD1583" s="190" t="str">
        <f t="shared" si="2050"/>
        <v>BD$18</v>
      </c>
      <c r="BE1583" s="190" t="str">
        <f t="shared" si="2050"/>
        <v>BE$18</v>
      </c>
      <c r="BF1583" s="190" t="str">
        <f t="shared" si="2050"/>
        <v>BF$18</v>
      </c>
      <c r="BG1583" s="190" t="str">
        <f t="shared" si="2050"/>
        <v>BG$18</v>
      </c>
      <c r="BH1583" s="190" t="str">
        <f t="shared" si="2050"/>
        <v>BH$18</v>
      </c>
      <c r="BI1583" s="190" t="str">
        <f t="shared" si="2050"/>
        <v>BI$18</v>
      </c>
      <c r="BJ1583" s="190" t="str">
        <f t="shared" si="2050"/>
        <v>BJ$18</v>
      </c>
      <c r="BK1583" s="190" t="str">
        <f t="shared" si="2050"/>
        <v>BK$18</v>
      </c>
      <c r="BL1583" s="190" t="str">
        <f t="shared" si="2050"/>
        <v>BL$18</v>
      </c>
      <c r="BM1583" s="190" t="str">
        <f t="shared" si="2050"/>
        <v>BM$18</v>
      </c>
      <c r="BN1583" s="190" t="str">
        <f t="shared" si="2050"/>
        <v>BN$18</v>
      </c>
      <c r="BO1583" s="190" t="str">
        <f t="shared" si="2050"/>
        <v>BO$18</v>
      </c>
      <c r="BP1583" s="190" t="str">
        <f t="shared" si="2050"/>
        <v>BP$18</v>
      </c>
      <c r="BQ1583" s="190" t="str">
        <f t="shared" si="2050"/>
        <v>BQ$18</v>
      </c>
      <c r="BR1583" s="190" t="str">
        <f t="shared" si="2050"/>
        <v>BR$18</v>
      </c>
      <c r="BS1583" s="190" t="str">
        <f t="shared" si="2050"/>
        <v>BS$18</v>
      </c>
      <c r="BT1583" s="190" t="str">
        <f t="shared" si="2050"/>
        <v>BT$18</v>
      </c>
      <c r="BU1583" s="190" t="str">
        <f t="shared" si="2050"/>
        <v>BU$18</v>
      </c>
      <c r="BV1583" s="190" t="str">
        <f t="shared" si="2050"/>
        <v>BV$18</v>
      </c>
      <c r="BW1583" s="190" t="str">
        <f t="shared" si="2050"/>
        <v>BW$18</v>
      </c>
      <c r="BX1583" s="190" t="str">
        <f t="shared" si="2050"/>
        <v>BX$18</v>
      </c>
      <c r="BY1583" s="190" t="str">
        <f t="shared" si="2050"/>
        <v>BY$18</v>
      </c>
      <c r="BZ1583" s="190" t="str">
        <f t="shared" si="2050"/>
        <v>BZ$18</v>
      </c>
      <c r="CA1583" s="190" t="str">
        <f t="shared" si="2050"/>
        <v>CA$18</v>
      </c>
      <c r="CB1583" s="190" t="str">
        <f t="shared" si="2050"/>
        <v>CB$18</v>
      </c>
      <c r="CC1583" s="190" t="str">
        <f t="shared" si="2050"/>
        <v>CC$18</v>
      </c>
      <c r="CD1583" s="190" t="str">
        <f t="shared" si="2050"/>
        <v>CD$18</v>
      </c>
      <c r="CE1583" s="190" t="str">
        <f t="shared" ref="CE1583:CL1583" si="2051">CE$22</f>
        <v>CE$18</v>
      </c>
      <c r="CF1583" s="190" t="str">
        <f t="shared" si="2051"/>
        <v>CF$18</v>
      </c>
      <c r="CG1583" s="190" t="str">
        <f t="shared" si="2051"/>
        <v>CG$18</v>
      </c>
      <c r="CH1583" s="190" t="str">
        <f t="shared" si="2051"/>
        <v>CH$18</v>
      </c>
      <c r="CI1583" s="190" t="str">
        <f t="shared" si="2051"/>
        <v>CI$18</v>
      </c>
      <c r="CJ1583" s="190" t="str">
        <f t="shared" si="2051"/>
        <v>CJ$18</v>
      </c>
      <c r="CK1583" s="190" t="str">
        <f t="shared" si="2051"/>
        <v>CK$18</v>
      </c>
      <c r="CL1583" s="190" t="str">
        <f t="shared" si="2051"/>
        <v>CL$18</v>
      </c>
      <c r="CN1583" s="201"/>
      <c r="CO1583" s="190" t="str">
        <f t="shared" ref="CO1583:DL1583" si="2052">CO$22</f>
        <v>CO$18</v>
      </c>
      <c r="CP1583" s="190" t="str">
        <f t="shared" si="2052"/>
        <v>CP$18</v>
      </c>
      <c r="CQ1583" s="190" t="str">
        <f t="shared" si="2052"/>
        <v>CQ$18</v>
      </c>
      <c r="CR1583" s="190" t="str">
        <f t="shared" si="2052"/>
        <v>CR$18</v>
      </c>
      <c r="CS1583" s="190" t="str">
        <f t="shared" si="2052"/>
        <v>CS$18</v>
      </c>
      <c r="CT1583" s="190" t="str">
        <f t="shared" si="2052"/>
        <v>CT$18</v>
      </c>
      <c r="CU1583" s="190" t="str">
        <f t="shared" si="2052"/>
        <v>CU$18</v>
      </c>
      <c r="CV1583" s="190" t="str">
        <f t="shared" si="2052"/>
        <v>CV$18</v>
      </c>
      <c r="CW1583" s="190" t="str">
        <f t="shared" si="2052"/>
        <v>CW$18</v>
      </c>
      <c r="CX1583" s="190" t="str">
        <f t="shared" si="2052"/>
        <v>CX$18</v>
      </c>
      <c r="CY1583" s="190" t="str">
        <f t="shared" si="2052"/>
        <v>CY$18</v>
      </c>
      <c r="CZ1583" s="190" t="str">
        <f t="shared" si="2052"/>
        <v>CZ$18</v>
      </c>
      <c r="DA1583" s="190" t="str">
        <f t="shared" si="2052"/>
        <v>DA$18</v>
      </c>
      <c r="DB1583" s="190" t="str">
        <f t="shared" si="2052"/>
        <v>DB$18</v>
      </c>
      <c r="DC1583" s="190" t="str">
        <f t="shared" si="2052"/>
        <v>DC$18</v>
      </c>
      <c r="DD1583" s="190" t="str">
        <f t="shared" si="2052"/>
        <v>DD$18</v>
      </c>
      <c r="DE1583" s="190" t="str">
        <f t="shared" si="2052"/>
        <v>DE$18</v>
      </c>
      <c r="DF1583" s="190" t="str">
        <f t="shared" si="2052"/>
        <v>DF$18</v>
      </c>
      <c r="DG1583" s="190" t="str">
        <f t="shared" si="2052"/>
        <v>DG$18</v>
      </c>
      <c r="DH1583" s="190" t="str">
        <f t="shared" si="2052"/>
        <v>DH$18</v>
      </c>
      <c r="DI1583" s="190" t="str">
        <f t="shared" si="2052"/>
        <v>DI$18</v>
      </c>
      <c r="DJ1583" s="190" t="str">
        <f t="shared" si="2052"/>
        <v>DJ$18</v>
      </c>
      <c r="DK1583" s="190" t="str">
        <f t="shared" si="2052"/>
        <v>DK$18</v>
      </c>
      <c r="DL1583" s="190" t="str">
        <f t="shared" si="2052"/>
        <v>DL$18</v>
      </c>
    </row>
    <row r="1584" spans="1:116" x14ac:dyDescent="0.4">
      <c r="A1584" s="174"/>
      <c r="E1584" s="8"/>
      <c r="G1584" s="175" t="s">
        <v>464</v>
      </c>
      <c r="H1584" s="200"/>
      <c r="I1584" s="201"/>
      <c r="J1584" s="201"/>
      <c r="K1584" s="202"/>
      <c r="L1584" s="202"/>
      <c r="M1584" s="202"/>
      <c r="N1584" s="202"/>
      <c r="O1584" s="202"/>
      <c r="P1584" s="202"/>
      <c r="R1584" s="202"/>
      <c r="S1584" s="190" t="str">
        <f t="shared" ref="S1584:AX1584" si="2053">S$23</f>
        <v>S$19</v>
      </c>
      <c r="T1584" s="190" t="str">
        <f t="shared" si="2053"/>
        <v>T$19</v>
      </c>
      <c r="U1584" s="190" t="str">
        <f t="shared" si="2053"/>
        <v>U$19</v>
      </c>
      <c r="V1584" s="190" t="str">
        <f t="shared" si="2053"/>
        <v>V$19</v>
      </c>
      <c r="W1584" s="190" t="str">
        <f t="shared" si="2053"/>
        <v>W$19</v>
      </c>
      <c r="X1584" s="190" t="str">
        <f t="shared" si="2053"/>
        <v>X$19</v>
      </c>
      <c r="Y1584" s="190" t="str">
        <f t="shared" si="2053"/>
        <v>Y$19</v>
      </c>
      <c r="Z1584" s="190" t="str">
        <f t="shared" si="2053"/>
        <v>Z$19</v>
      </c>
      <c r="AA1584" s="190" t="str">
        <f t="shared" si="2053"/>
        <v>AA$19</v>
      </c>
      <c r="AB1584" s="190" t="str">
        <f t="shared" si="2053"/>
        <v>AB$19</v>
      </c>
      <c r="AC1584" s="190" t="str">
        <f t="shared" si="2053"/>
        <v>AC$19</v>
      </c>
      <c r="AD1584" s="190" t="str">
        <f t="shared" si="2053"/>
        <v>AD$19</v>
      </c>
      <c r="AE1584" s="190" t="str">
        <f t="shared" si="2053"/>
        <v>AE$19</v>
      </c>
      <c r="AF1584" s="190" t="str">
        <f t="shared" si="2053"/>
        <v>AF$19</v>
      </c>
      <c r="AG1584" s="190" t="str">
        <f t="shared" si="2053"/>
        <v>AG$19</v>
      </c>
      <c r="AH1584" s="190" t="str">
        <f t="shared" si="2053"/>
        <v>AH$19</v>
      </c>
      <c r="AI1584" s="190" t="str">
        <f t="shared" si="2053"/>
        <v>AI$19</v>
      </c>
      <c r="AJ1584" s="190" t="str">
        <f t="shared" si="2053"/>
        <v>AJ$19</v>
      </c>
      <c r="AK1584" s="190" t="str">
        <f t="shared" si="2053"/>
        <v>AK$19</v>
      </c>
      <c r="AL1584" s="190" t="str">
        <f t="shared" si="2053"/>
        <v>AL$19</v>
      </c>
      <c r="AM1584" s="190" t="str">
        <f t="shared" si="2053"/>
        <v>AM$19</v>
      </c>
      <c r="AN1584" s="190" t="str">
        <f t="shared" si="2053"/>
        <v>AN$19</v>
      </c>
      <c r="AO1584" s="190" t="str">
        <f t="shared" si="2053"/>
        <v>AO$19</v>
      </c>
      <c r="AP1584" s="190" t="str">
        <f t="shared" si="2053"/>
        <v>AP$19</v>
      </c>
      <c r="AQ1584" s="190" t="str">
        <f t="shared" si="2053"/>
        <v>AQ$19</v>
      </c>
      <c r="AR1584" s="190" t="str">
        <f t="shared" si="2053"/>
        <v>AR$19</v>
      </c>
      <c r="AS1584" s="190" t="str">
        <f t="shared" si="2053"/>
        <v>AS$19</v>
      </c>
      <c r="AT1584" s="190" t="str">
        <f t="shared" si="2053"/>
        <v>AT$19</v>
      </c>
      <c r="AU1584" s="190" t="str">
        <f t="shared" si="2053"/>
        <v>AU$19</v>
      </c>
      <c r="AV1584" s="190" t="str">
        <f t="shared" si="2053"/>
        <v>AV$19</v>
      </c>
      <c r="AW1584" s="190" t="str">
        <f t="shared" si="2053"/>
        <v>AW$19</v>
      </c>
      <c r="AX1584" s="190" t="str">
        <f t="shared" si="2053"/>
        <v>AX$19</v>
      </c>
      <c r="AY1584" s="190" t="str">
        <f t="shared" ref="AY1584:CD1584" si="2054">AY$23</f>
        <v>AY$19</v>
      </c>
      <c r="AZ1584" s="190" t="str">
        <f t="shared" si="2054"/>
        <v>AZ$19</v>
      </c>
      <c r="BA1584" s="190" t="str">
        <f t="shared" si="2054"/>
        <v>BA$19</v>
      </c>
      <c r="BB1584" s="190" t="str">
        <f t="shared" si="2054"/>
        <v>BB$19</v>
      </c>
      <c r="BC1584" s="190" t="str">
        <f t="shared" si="2054"/>
        <v>BC$19</v>
      </c>
      <c r="BD1584" s="190" t="str">
        <f t="shared" si="2054"/>
        <v>BD$19</v>
      </c>
      <c r="BE1584" s="190" t="str">
        <f t="shared" si="2054"/>
        <v>BE$19</v>
      </c>
      <c r="BF1584" s="190" t="str">
        <f t="shared" si="2054"/>
        <v>BF$19</v>
      </c>
      <c r="BG1584" s="190" t="str">
        <f t="shared" si="2054"/>
        <v>BG$19</v>
      </c>
      <c r="BH1584" s="190" t="str">
        <f t="shared" si="2054"/>
        <v>BH$19</v>
      </c>
      <c r="BI1584" s="190" t="str">
        <f t="shared" si="2054"/>
        <v>BI$19</v>
      </c>
      <c r="BJ1584" s="190" t="str">
        <f t="shared" si="2054"/>
        <v>BJ$19</v>
      </c>
      <c r="BK1584" s="190" t="str">
        <f t="shared" si="2054"/>
        <v>BK$19</v>
      </c>
      <c r="BL1584" s="190" t="str">
        <f t="shared" si="2054"/>
        <v>BL$19</v>
      </c>
      <c r="BM1584" s="190" t="str">
        <f t="shared" si="2054"/>
        <v>BM$19</v>
      </c>
      <c r="BN1584" s="190" t="str">
        <f t="shared" si="2054"/>
        <v>BN$19</v>
      </c>
      <c r="BO1584" s="190" t="str">
        <f t="shared" si="2054"/>
        <v>BO$19</v>
      </c>
      <c r="BP1584" s="190" t="str">
        <f t="shared" si="2054"/>
        <v>BP$19</v>
      </c>
      <c r="BQ1584" s="190" t="str">
        <f t="shared" si="2054"/>
        <v>BQ$19</v>
      </c>
      <c r="BR1584" s="190" t="str">
        <f t="shared" si="2054"/>
        <v>BR$19</v>
      </c>
      <c r="BS1584" s="190" t="str">
        <f t="shared" si="2054"/>
        <v>BS$19</v>
      </c>
      <c r="BT1584" s="190" t="str">
        <f t="shared" si="2054"/>
        <v>BT$19</v>
      </c>
      <c r="BU1584" s="190" t="str">
        <f t="shared" si="2054"/>
        <v>BU$19</v>
      </c>
      <c r="BV1584" s="190" t="str">
        <f t="shared" si="2054"/>
        <v>BV$19</v>
      </c>
      <c r="BW1584" s="190" t="str">
        <f t="shared" si="2054"/>
        <v>BW$19</v>
      </c>
      <c r="BX1584" s="190" t="str">
        <f t="shared" si="2054"/>
        <v>BX$19</v>
      </c>
      <c r="BY1584" s="190" t="str">
        <f t="shared" si="2054"/>
        <v>BY$19</v>
      </c>
      <c r="BZ1584" s="190" t="str">
        <f t="shared" si="2054"/>
        <v>BZ$19</v>
      </c>
      <c r="CA1584" s="190" t="str">
        <f t="shared" si="2054"/>
        <v>CA$19</v>
      </c>
      <c r="CB1584" s="190" t="str">
        <f t="shared" si="2054"/>
        <v>CB$19</v>
      </c>
      <c r="CC1584" s="190" t="str">
        <f t="shared" si="2054"/>
        <v>CC$19</v>
      </c>
      <c r="CD1584" s="190" t="str">
        <f t="shared" si="2054"/>
        <v>CD$19</v>
      </c>
      <c r="CE1584" s="190" t="str">
        <f t="shared" ref="CE1584:CL1584" si="2055">CE$23</f>
        <v>CE$19</v>
      </c>
      <c r="CF1584" s="190" t="str">
        <f t="shared" si="2055"/>
        <v>CF$19</v>
      </c>
      <c r="CG1584" s="190" t="str">
        <f t="shared" si="2055"/>
        <v>CG$19</v>
      </c>
      <c r="CH1584" s="190" t="str">
        <f t="shared" si="2055"/>
        <v>CH$19</v>
      </c>
      <c r="CI1584" s="190" t="str">
        <f t="shared" si="2055"/>
        <v>CI$19</v>
      </c>
      <c r="CJ1584" s="190" t="str">
        <f t="shared" si="2055"/>
        <v>CJ$19</v>
      </c>
      <c r="CK1584" s="190" t="str">
        <f t="shared" si="2055"/>
        <v>CK$19</v>
      </c>
      <c r="CL1584" s="190" t="str">
        <f t="shared" si="2055"/>
        <v>CL$19</v>
      </c>
      <c r="CN1584" s="201"/>
      <c r="CO1584" s="190" t="str">
        <f t="shared" ref="CO1584:DL1584" si="2056">CO$23</f>
        <v>CO$19</v>
      </c>
      <c r="CP1584" s="190" t="str">
        <f t="shared" si="2056"/>
        <v>CP$19</v>
      </c>
      <c r="CQ1584" s="190" t="str">
        <f t="shared" si="2056"/>
        <v>CQ$19</v>
      </c>
      <c r="CR1584" s="190" t="str">
        <f t="shared" si="2056"/>
        <v>CR$19</v>
      </c>
      <c r="CS1584" s="190" t="str">
        <f t="shared" si="2056"/>
        <v>CS$19</v>
      </c>
      <c r="CT1584" s="190" t="str">
        <f t="shared" si="2056"/>
        <v>CT$19</v>
      </c>
      <c r="CU1584" s="190" t="str">
        <f t="shared" si="2056"/>
        <v>CU$19</v>
      </c>
      <c r="CV1584" s="190" t="str">
        <f t="shared" si="2056"/>
        <v>CV$19</v>
      </c>
      <c r="CW1584" s="190" t="str">
        <f t="shared" si="2056"/>
        <v>CW$19</v>
      </c>
      <c r="CX1584" s="190" t="str">
        <f t="shared" si="2056"/>
        <v>CX$19</v>
      </c>
      <c r="CY1584" s="190" t="str">
        <f t="shared" si="2056"/>
        <v>CY$19</v>
      </c>
      <c r="CZ1584" s="190" t="str">
        <f t="shared" si="2056"/>
        <v>CZ$19</v>
      </c>
      <c r="DA1584" s="190" t="str">
        <f t="shared" si="2056"/>
        <v>DA$19</v>
      </c>
      <c r="DB1584" s="190" t="str">
        <f t="shared" si="2056"/>
        <v>DB$19</v>
      </c>
      <c r="DC1584" s="190" t="str">
        <f t="shared" si="2056"/>
        <v>DC$19</v>
      </c>
      <c r="DD1584" s="190" t="str">
        <f t="shared" si="2056"/>
        <v>DD$19</v>
      </c>
      <c r="DE1584" s="190" t="str">
        <f t="shared" si="2056"/>
        <v>DE$19</v>
      </c>
      <c r="DF1584" s="190" t="str">
        <f t="shared" si="2056"/>
        <v>DF$19</v>
      </c>
      <c r="DG1584" s="190" t="str">
        <f t="shared" si="2056"/>
        <v>DG$19</v>
      </c>
      <c r="DH1584" s="190" t="str">
        <f t="shared" si="2056"/>
        <v>DH$19</v>
      </c>
      <c r="DI1584" s="190" t="str">
        <f t="shared" si="2056"/>
        <v>DI$19</v>
      </c>
      <c r="DJ1584" s="190" t="str">
        <f t="shared" si="2056"/>
        <v>DJ$19</v>
      </c>
      <c r="DK1584" s="190" t="str">
        <f t="shared" si="2056"/>
        <v>DK$19</v>
      </c>
      <c r="DL1584" s="190" t="str">
        <f t="shared" si="2056"/>
        <v>DL$19</v>
      </c>
    </row>
    <row r="1585" spans="1:116" x14ac:dyDescent="0.4">
      <c r="A1585" s="31" t="s">
        <v>218</v>
      </c>
      <c r="B1585" s="31" t="s">
        <v>81</v>
      </c>
      <c r="C1585" s="31"/>
      <c r="D1585" t="s">
        <v>772</v>
      </c>
      <c r="E1585" s="8" t="str">
        <f t="shared" ref="E1585:E1599" si="2057">ROW()&amp;" "&amp;D1585</f>
        <v>1585 PDC-S</v>
      </c>
      <c r="F1585" t="s">
        <v>330</v>
      </c>
      <c r="G1585" s="66" t="s">
        <v>329</v>
      </c>
      <c r="H1585" s="22"/>
      <c r="I1585" s="299"/>
      <c r="J1585" s="299"/>
      <c r="K1585" s="22"/>
      <c r="L1585" s="22"/>
      <c r="M1585" s="22"/>
      <c r="N1585" s="22"/>
      <c r="O1585" s="22"/>
      <c r="P1585" s="22"/>
      <c r="R1585" s="66"/>
      <c r="S1585" s="300"/>
      <c r="T1585" s="300"/>
      <c r="U1585" s="300"/>
      <c r="V1585" s="300"/>
      <c r="W1585" s="300"/>
      <c r="X1585" s="300"/>
      <c r="Y1585" s="300"/>
      <c r="Z1585" s="300"/>
      <c r="AA1585" s="300"/>
      <c r="AB1585" s="300"/>
      <c r="AC1585" s="300"/>
      <c r="AD1585" s="300"/>
      <c r="AE1585" s="300"/>
      <c r="AF1585" s="300"/>
      <c r="AG1585" s="300"/>
      <c r="AH1585" s="300"/>
      <c r="AI1585" s="300"/>
      <c r="AJ1585" s="300"/>
      <c r="AK1585" s="300"/>
      <c r="AL1585" s="300"/>
      <c r="AM1585" s="300"/>
      <c r="AN1585" s="300"/>
      <c r="AO1585" s="300"/>
      <c r="AP1585" s="300"/>
      <c r="AQ1585" s="300"/>
      <c r="AR1585" s="300"/>
      <c r="AS1585" s="300"/>
      <c r="AT1585" s="300"/>
      <c r="AU1585" s="300"/>
      <c r="AV1585" s="300"/>
      <c r="AW1585" s="300"/>
      <c r="AX1585" s="300"/>
      <c r="AY1585" s="300"/>
      <c r="AZ1585" s="300"/>
      <c r="BA1585" s="300"/>
      <c r="BB1585" s="300"/>
      <c r="BC1585" s="300"/>
      <c r="BD1585" s="300"/>
      <c r="BE1585" s="300"/>
      <c r="BF1585" s="300"/>
      <c r="BG1585" s="300"/>
      <c r="BH1585" s="300"/>
      <c r="BI1585" s="300"/>
      <c r="BJ1585" s="300"/>
      <c r="BK1585" s="300"/>
      <c r="BL1585" s="300"/>
      <c r="BM1585" s="300"/>
      <c r="BN1585" s="300"/>
      <c r="BO1585" s="300"/>
      <c r="BP1585" s="300"/>
      <c r="BQ1585" s="300"/>
      <c r="BR1585" s="300"/>
      <c r="BS1585" s="300"/>
      <c r="BT1585" s="300"/>
      <c r="BU1585" s="300"/>
      <c r="BV1585" s="300"/>
      <c r="BW1585" s="300"/>
      <c r="BX1585" s="300"/>
      <c r="BY1585" s="300"/>
      <c r="BZ1585" s="300"/>
      <c r="CA1585" s="300"/>
      <c r="CB1585" s="300"/>
      <c r="CC1585" s="300"/>
      <c r="CD1585" s="300"/>
      <c r="CE1585" s="300"/>
      <c r="CF1585" s="300"/>
      <c r="CG1585" s="300"/>
      <c r="CH1585" s="300"/>
      <c r="CI1585" s="300"/>
      <c r="CJ1585" s="300"/>
      <c r="CK1585" s="300"/>
      <c r="CL1585" s="300"/>
      <c r="CN1585" s="299"/>
      <c r="CO1585" s="300"/>
      <c r="CP1585" s="300"/>
      <c r="CQ1585" s="300"/>
      <c r="CR1585" s="300"/>
      <c r="CS1585" s="300"/>
      <c r="CT1585" s="300"/>
      <c r="CU1585" s="300"/>
      <c r="CV1585" s="300"/>
      <c r="CW1585" s="300"/>
      <c r="CX1585" s="300"/>
      <c r="CY1585" s="300"/>
      <c r="CZ1585" s="300"/>
      <c r="DA1585" s="300"/>
      <c r="DB1585" s="300"/>
      <c r="DC1585" s="300"/>
      <c r="DD1585" s="300"/>
      <c r="DE1585" s="300"/>
      <c r="DF1585" s="300"/>
      <c r="DG1585" s="300"/>
      <c r="DH1585" s="300"/>
      <c r="DI1585" s="300"/>
      <c r="DJ1585" s="300"/>
      <c r="DK1585" s="300"/>
      <c r="DL1585" s="300"/>
    </row>
    <row r="1586" spans="1:116" x14ac:dyDescent="0.4">
      <c r="A1586" s="31"/>
      <c r="B1586" s="31"/>
      <c r="C1586" s="31"/>
      <c r="D1586" t="s">
        <v>772</v>
      </c>
      <c r="E1586" s="8" t="str">
        <f t="shared" si="2057"/>
        <v>1586 PDC-S</v>
      </c>
      <c r="F1586" s="322"/>
      <c r="G1586" s="95" t="str">
        <f>G1585</f>
        <v>Passthrough direct cost:</v>
      </c>
      <c r="H1586" s="31"/>
      <c r="I1586" s="73"/>
      <c r="J1586" s="73"/>
      <c r="K1586" s="31"/>
      <c r="L1586" s="31"/>
      <c r="M1586" s="31"/>
      <c r="N1586" s="31"/>
      <c r="O1586" s="31"/>
      <c r="P1586" s="31"/>
      <c r="R1586" s="67"/>
      <c r="S1586" s="156"/>
      <c r="T1586" s="156"/>
      <c r="U1586" s="156"/>
      <c r="V1586" s="156"/>
      <c r="W1586" s="156"/>
      <c r="X1586" s="156"/>
      <c r="Y1586" s="156"/>
      <c r="Z1586" s="156"/>
      <c r="AA1586" s="156"/>
      <c r="AB1586" s="156"/>
      <c r="AC1586" s="156"/>
      <c r="AD1586" s="156"/>
      <c r="AE1586" s="156"/>
      <c r="AF1586" s="156"/>
      <c r="AG1586" s="156"/>
      <c r="AH1586" s="156"/>
      <c r="AI1586" s="156"/>
      <c r="AJ1586" s="156"/>
      <c r="AK1586" s="156"/>
      <c r="AL1586" s="156"/>
      <c r="AM1586" s="156"/>
      <c r="AN1586" s="156"/>
      <c r="AO1586" s="156"/>
      <c r="AP1586" s="156"/>
      <c r="AQ1586" s="156"/>
      <c r="AR1586" s="156"/>
      <c r="AS1586" s="156"/>
      <c r="AT1586" s="156"/>
      <c r="AU1586" s="156"/>
      <c r="AV1586" s="156"/>
      <c r="AW1586" s="156"/>
      <c r="AX1586" s="156"/>
      <c r="AY1586" s="156"/>
      <c r="AZ1586" s="156"/>
      <c r="BA1586" s="156"/>
      <c r="BB1586" s="156"/>
      <c r="BC1586" s="156"/>
      <c r="BD1586" s="156"/>
      <c r="BE1586" s="156"/>
      <c r="BF1586" s="156"/>
      <c r="BG1586" s="156"/>
      <c r="BH1586" s="156"/>
      <c r="BI1586" s="156"/>
      <c r="BJ1586" s="156"/>
      <c r="BK1586" s="156"/>
      <c r="BL1586" s="156"/>
      <c r="BM1586" s="156"/>
      <c r="BN1586" s="156"/>
      <c r="BO1586" s="156"/>
      <c r="BP1586" s="156"/>
      <c r="BQ1586" s="156"/>
      <c r="BR1586" s="156"/>
      <c r="BS1586" s="156"/>
      <c r="BT1586" s="156"/>
      <c r="BU1586" s="156"/>
      <c r="BV1586" s="156"/>
      <c r="BW1586" s="156"/>
      <c r="BX1586" s="156"/>
      <c r="BY1586" s="156"/>
      <c r="BZ1586" s="156"/>
      <c r="CA1586" s="156"/>
      <c r="CB1586" s="156"/>
      <c r="CC1586" s="156"/>
      <c r="CD1586" s="156"/>
      <c r="CE1586" s="156"/>
      <c r="CF1586" s="156"/>
      <c r="CG1586" s="156"/>
      <c r="CH1586" s="156"/>
      <c r="CI1586" s="156"/>
      <c r="CJ1586" s="156"/>
      <c r="CK1586" s="156"/>
      <c r="CL1586" s="156"/>
      <c r="CN1586" s="73"/>
      <c r="CO1586" s="156"/>
      <c r="CP1586" s="156"/>
      <c r="CQ1586" s="156"/>
      <c r="CR1586" s="156"/>
      <c r="CS1586" s="156"/>
      <c r="CT1586" s="156"/>
      <c r="CU1586" s="156"/>
      <c r="CV1586" s="156"/>
      <c r="CW1586" s="156"/>
      <c r="CX1586" s="156"/>
      <c r="CY1586" s="156"/>
      <c r="CZ1586" s="156"/>
      <c r="DA1586" s="156"/>
      <c r="DB1586" s="156"/>
      <c r="DC1586" s="156"/>
      <c r="DD1586" s="156"/>
      <c r="DE1586" s="156"/>
      <c r="DF1586" s="156"/>
      <c r="DG1586" s="156"/>
      <c r="DH1586" s="156"/>
      <c r="DI1586" s="156"/>
      <c r="DJ1586" s="156"/>
      <c r="DK1586" s="156"/>
      <c r="DL1586" s="156"/>
    </row>
    <row r="1587" spans="1:116" x14ac:dyDescent="0.4">
      <c r="B1587" t="str">
        <f>E1587</f>
        <v>1587 PDC-S</v>
      </c>
      <c r="D1587" t="s">
        <v>772</v>
      </c>
      <c r="E1587" s="8" t="str">
        <f t="shared" si="2057"/>
        <v>1587 PDC-S</v>
      </c>
      <c r="G1587" s="145" t="str">
        <f>(SUBSTITUTE(G1585,":",""))&amp;" per month"</f>
        <v>Passthrough direct cost per month</v>
      </c>
      <c r="I1587" s="74"/>
      <c r="J1587" s="74"/>
      <c r="K1587" s="139">
        <v>-3000</v>
      </c>
      <c r="L1587" s="139">
        <v>-3000</v>
      </c>
      <c r="M1587" s="139">
        <v>-3000</v>
      </c>
      <c r="N1587" s="139">
        <v>-3000</v>
      </c>
      <c r="O1587" s="139">
        <v>-3000</v>
      </c>
      <c r="P1587" s="139">
        <v>-3000</v>
      </c>
      <c r="R1587" s="19"/>
      <c r="S1587" s="157" cm="1">
        <f t="array" ref="S1587">INDEX($K:$P,ROW(),MATCH(S$3,$K$2:$P$2,0))</f>
        <v>-3000</v>
      </c>
      <c r="T1587" s="157" cm="1">
        <f t="array" ref="T1587">INDEX($K:$P,ROW(),MATCH(T$3,$K$2:$P$2,0))</f>
        <v>-3000</v>
      </c>
      <c r="U1587" s="157" cm="1">
        <f t="array" ref="U1587">INDEX($K:$P,ROW(),MATCH(U$3,$K$2:$P$2,0))</f>
        <v>-3000</v>
      </c>
      <c r="V1587" s="157" cm="1">
        <f t="array" ref="V1587">INDEX($K:$P,ROW(),MATCH(V$3,$K$2:$P$2,0))</f>
        <v>-3000</v>
      </c>
      <c r="W1587" s="157" cm="1">
        <f t="array" ref="W1587">INDEX($K:$P,ROW(),MATCH(W$3,$K$2:$P$2,0))</f>
        <v>-3000</v>
      </c>
      <c r="X1587" s="157" cm="1">
        <f t="array" ref="X1587">INDEX($K:$P,ROW(),MATCH(X$3,$K$2:$P$2,0))</f>
        <v>-3000</v>
      </c>
      <c r="Y1587" s="157" cm="1">
        <f t="array" ref="Y1587">INDEX($K:$P,ROW(),MATCH(Y$3,$K$2:$P$2,0))</f>
        <v>-3000</v>
      </c>
      <c r="Z1587" s="157" cm="1">
        <f t="array" ref="Z1587">INDEX($K:$P,ROW(),MATCH(Z$3,$K$2:$P$2,0))</f>
        <v>-3000</v>
      </c>
      <c r="AA1587" s="157" cm="1">
        <f t="array" ref="AA1587">INDEX($K:$P,ROW(),MATCH(AA$3,$K$2:$P$2,0))</f>
        <v>-3000</v>
      </c>
      <c r="AB1587" s="157" cm="1">
        <f t="array" ref="AB1587">INDEX($K:$P,ROW(),MATCH(AB$3,$K$2:$P$2,0))</f>
        <v>-3000</v>
      </c>
      <c r="AC1587" s="157" cm="1">
        <f t="array" ref="AC1587">INDEX($K:$P,ROW(),MATCH(AC$3,$K$2:$P$2,0))</f>
        <v>-3000</v>
      </c>
      <c r="AD1587" s="157" cm="1">
        <f t="array" ref="AD1587">INDEX($K:$P,ROW(),MATCH(AD$3,$K$2:$P$2,0))</f>
        <v>-3000</v>
      </c>
      <c r="AE1587" s="157" cm="1">
        <f t="array" ref="AE1587">INDEX($K:$P,ROW(),MATCH(AE$3,$K$2:$P$2,0))</f>
        <v>-3000</v>
      </c>
      <c r="AF1587" s="157" cm="1">
        <f t="array" ref="AF1587">INDEX($K:$P,ROW(),MATCH(AF$3,$K$2:$P$2,0))</f>
        <v>-3000</v>
      </c>
      <c r="AG1587" s="157" cm="1">
        <f t="array" ref="AG1587">INDEX($K:$P,ROW(),MATCH(AG$3,$K$2:$P$2,0))</f>
        <v>-3000</v>
      </c>
      <c r="AH1587" s="157" cm="1">
        <f t="array" ref="AH1587">INDEX($K:$P,ROW(),MATCH(AH$3,$K$2:$P$2,0))</f>
        <v>-3000</v>
      </c>
      <c r="AI1587" s="157" cm="1">
        <f t="array" ref="AI1587">INDEX($K:$P,ROW(),MATCH(AI$3,$K$2:$P$2,0))</f>
        <v>-3000</v>
      </c>
      <c r="AJ1587" s="157" cm="1">
        <f t="array" ref="AJ1587">INDEX($K:$P,ROW(),MATCH(AJ$3,$K$2:$P$2,0))</f>
        <v>-3000</v>
      </c>
      <c r="AK1587" s="157" cm="1">
        <f t="array" ref="AK1587">INDEX($K:$P,ROW(),MATCH(AK$3,$K$2:$P$2,0))</f>
        <v>-3000</v>
      </c>
      <c r="AL1587" s="157" cm="1">
        <f t="array" ref="AL1587">INDEX($K:$P,ROW(),MATCH(AL$3,$K$2:$P$2,0))</f>
        <v>-3000</v>
      </c>
      <c r="AM1587" s="157" cm="1">
        <f t="array" ref="AM1587">INDEX($K:$P,ROW(),MATCH(AM$3,$K$2:$P$2,0))</f>
        <v>-3000</v>
      </c>
      <c r="AN1587" s="157" cm="1">
        <f t="array" ref="AN1587">INDEX($K:$P,ROW(),MATCH(AN$3,$K$2:$P$2,0))</f>
        <v>-3000</v>
      </c>
      <c r="AO1587" s="157" cm="1">
        <f t="array" ref="AO1587">INDEX($K:$P,ROW(),MATCH(AO$3,$K$2:$P$2,0))</f>
        <v>-3000</v>
      </c>
      <c r="AP1587" s="157" cm="1">
        <f t="array" ref="AP1587">INDEX($K:$P,ROW(),MATCH(AP$3,$K$2:$P$2,0))</f>
        <v>-3000</v>
      </c>
      <c r="AQ1587" s="157" cm="1">
        <f t="array" ref="AQ1587">INDEX($K:$P,ROW(),MATCH(AQ$3,$K$2:$P$2,0))</f>
        <v>-3000</v>
      </c>
      <c r="AR1587" s="157" cm="1">
        <f t="array" ref="AR1587">INDEX($K:$P,ROW(),MATCH(AR$3,$K$2:$P$2,0))</f>
        <v>-3000</v>
      </c>
      <c r="AS1587" s="157" cm="1">
        <f t="array" ref="AS1587">INDEX($K:$P,ROW(),MATCH(AS$3,$K$2:$P$2,0))</f>
        <v>-3000</v>
      </c>
      <c r="AT1587" s="157" cm="1">
        <f t="array" ref="AT1587">INDEX($K:$P,ROW(),MATCH(AT$3,$K$2:$P$2,0))</f>
        <v>-3000</v>
      </c>
      <c r="AU1587" s="157" cm="1">
        <f t="array" ref="AU1587">INDEX($K:$P,ROW(),MATCH(AU$3,$K$2:$P$2,0))</f>
        <v>-3000</v>
      </c>
      <c r="AV1587" s="157" cm="1">
        <f t="array" ref="AV1587">INDEX($K:$P,ROW(),MATCH(AV$3,$K$2:$P$2,0))</f>
        <v>-3000</v>
      </c>
      <c r="AW1587" s="157" cm="1">
        <f t="array" ref="AW1587">INDEX($K:$P,ROW(),MATCH(AW$3,$K$2:$P$2,0))</f>
        <v>-3000</v>
      </c>
      <c r="AX1587" s="157" cm="1">
        <f t="array" ref="AX1587">INDEX($K:$P,ROW(),MATCH(AX$3,$K$2:$P$2,0))</f>
        <v>-3000</v>
      </c>
      <c r="AY1587" s="157" cm="1">
        <f t="array" ref="AY1587">INDEX($K:$P,ROW(),MATCH(AY$3,$K$2:$P$2,0))</f>
        <v>-3000</v>
      </c>
      <c r="AZ1587" s="157" cm="1">
        <f t="array" ref="AZ1587">INDEX($K:$P,ROW(),MATCH(AZ$3,$K$2:$P$2,0))</f>
        <v>-3000</v>
      </c>
      <c r="BA1587" s="157" cm="1">
        <f t="array" ref="BA1587">INDEX($K:$P,ROW(),MATCH(BA$3,$K$2:$P$2,0))</f>
        <v>-3000</v>
      </c>
      <c r="BB1587" s="157" cm="1">
        <f t="array" ref="BB1587">INDEX($K:$P,ROW(),MATCH(BB$3,$K$2:$P$2,0))</f>
        <v>-3000</v>
      </c>
      <c r="BC1587" s="157" cm="1">
        <f t="array" ref="BC1587">INDEX($K:$P,ROW(),MATCH(BC$3,$K$2:$P$2,0))</f>
        <v>-3000</v>
      </c>
      <c r="BD1587" s="157" cm="1">
        <f t="array" ref="BD1587">INDEX($K:$P,ROW(),MATCH(BD$3,$K$2:$P$2,0))</f>
        <v>-3000</v>
      </c>
      <c r="BE1587" s="157" cm="1">
        <f t="array" ref="BE1587">INDEX($K:$P,ROW(),MATCH(BE$3,$K$2:$P$2,0))</f>
        <v>-3000</v>
      </c>
      <c r="BF1587" s="157" cm="1">
        <f t="array" ref="BF1587">INDEX($K:$P,ROW(),MATCH(BF$3,$K$2:$P$2,0))</f>
        <v>-3000</v>
      </c>
      <c r="BG1587" s="157" cm="1">
        <f t="array" ref="BG1587">INDEX($K:$P,ROW(),MATCH(BG$3,$K$2:$P$2,0))</f>
        <v>-3000</v>
      </c>
      <c r="BH1587" s="157" cm="1">
        <f t="array" ref="BH1587">INDEX($K:$P,ROW(),MATCH(BH$3,$K$2:$P$2,0))</f>
        <v>-3000</v>
      </c>
      <c r="BI1587" s="157" cm="1">
        <f t="array" ref="BI1587">INDEX($K:$P,ROW(),MATCH(BI$3,$K$2:$P$2,0))</f>
        <v>-3000</v>
      </c>
      <c r="BJ1587" s="157" cm="1">
        <f t="array" ref="BJ1587">INDEX($K:$P,ROW(),MATCH(BJ$3,$K$2:$P$2,0))</f>
        <v>-3000</v>
      </c>
      <c r="BK1587" s="157" cm="1">
        <f t="array" ref="BK1587">INDEX($K:$P,ROW(),MATCH(BK$3,$K$2:$P$2,0))</f>
        <v>-3000</v>
      </c>
      <c r="BL1587" s="157" cm="1">
        <f t="array" ref="BL1587">INDEX($K:$P,ROW(),MATCH(BL$3,$K$2:$P$2,0))</f>
        <v>-3000</v>
      </c>
      <c r="BM1587" s="157" cm="1">
        <f t="array" ref="BM1587">INDEX($K:$P,ROW(),MATCH(BM$3,$K$2:$P$2,0))</f>
        <v>-3000</v>
      </c>
      <c r="BN1587" s="157" cm="1">
        <f t="array" ref="BN1587">INDEX($K:$P,ROW(),MATCH(BN$3,$K$2:$P$2,0))</f>
        <v>-3000</v>
      </c>
      <c r="BO1587" s="157" cm="1">
        <f t="array" ref="BO1587">INDEX($K:$P,ROW(),MATCH(BO$3,$K$2:$P$2,0))</f>
        <v>-3000</v>
      </c>
      <c r="BP1587" s="157" cm="1">
        <f t="array" ref="BP1587">INDEX($K:$P,ROW(),MATCH(BP$3,$K$2:$P$2,0))</f>
        <v>-3000</v>
      </c>
      <c r="BQ1587" s="157" cm="1">
        <f t="array" ref="BQ1587">INDEX($K:$P,ROW(),MATCH(BQ$3,$K$2:$P$2,0))</f>
        <v>-3000</v>
      </c>
      <c r="BR1587" s="157" cm="1">
        <f t="array" ref="BR1587">INDEX($K:$P,ROW(),MATCH(BR$3,$K$2:$P$2,0))</f>
        <v>-3000</v>
      </c>
      <c r="BS1587" s="157" cm="1">
        <f t="array" ref="BS1587">INDEX($K:$P,ROW(),MATCH(BS$3,$K$2:$P$2,0))</f>
        <v>-3000</v>
      </c>
      <c r="BT1587" s="157" cm="1">
        <f t="array" ref="BT1587">INDEX($K:$P,ROW(),MATCH(BT$3,$K$2:$P$2,0))</f>
        <v>-3000</v>
      </c>
      <c r="BU1587" s="157" cm="1">
        <f t="array" ref="BU1587">INDEX($K:$P,ROW(),MATCH(BU$3,$K$2:$P$2,0))</f>
        <v>-3000</v>
      </c>
      <c r="BV1587" s="157" cm="1">
        <f t="array" ref="BV1587">INDEX($K:$P,ROW(),MATCH(BV$3,$K$2:$P$2,0))</f>
        <v>-3000</v>
      </c>
      <c r="BW1587" s="157" cm="1">
        <f t="array" ref="BW1587">INDEX($K:$P,ROW(),MATCH(BW$3,$K$2:$P$2,0))</f>
        <v>-3000</v>
      </c>
      <c r="BX1587" s="157" cm="1">
        <f t="array" ref="BX1587">INDEX($K:$P,ROW(),MATCH(BX$3,$K$2:$P$2,0))</f>
        <v>-3000</v>
      </c>
      <c r="BY1587" s="157" cm="1">
        <f t="array" ref="BY1587">INDEX($K:$P,ROW(),MATCH(BY$3,$K$2:$P$2,0))</f>
        <v>-3000</v>
      </c>
      <c r="BZ1587" s="157" cm="1">
        <f t="array" ref="BZ1587">INDEX($K:$P,ROW(),MATCH(BZ$3,$K$2:$P$2,0))</f>
        <v>-3000</v>
      </c>
      <c r="CA1587" s="157" cm="1">
        <f t="array" ref="CA1587">INDEX($K:$P,ROW(),MATCH(CA$3,$K$2:$P$2,0))</f>
        <v>-3000</v>
      </c>
      <c r="CB1587" s="157" cm="1">
        <f t="array" ref="CB1587">INDEX($K:$P,ROW(),MATCH(CB$3,$K$2:$P$2,0))</f>
        <v>-3000</v>
      </c>
      <c r="CC1587" s="157" cm="1">
        <f t="array" ref="CC1587">INDEX($K:$P,ROW(),MATCH(CC$3,$K$2:$P$2,0))</f>
        <v>-3000</v>
      </c>
      <c r="CD1587" s="157" cm="1">
        <f t="array" ref="CD1587">INDEX($K:$P,ROW(),MATCH(CD$3,$K$2:$P$2,0))</f>
        <v>-3000</v>
      </c>
      <c r="CE1587" s="157" cm="1">
        <f t="array" ref="CE1587">INDEX($K:$P,ROW(),MATCH(CE$3,$K$2:$P$2,0))</f>
        <v>-3000</v>
      </c>
      <c r="CF1587" s="157" cm="1">
        <f t="array" ref="CF1587">INDEX($K:$P,ROW(),MATCH(CF$3,$K$2:$P$2,0))</f>
        <v>-3000</v>
      </c>
      <c r="CG1587" s="157" cm="1">
        <f t="array" ref="CG1587">INDEX($K:$P,ROW(),MATCH(CG$3,$K$2:$P$2,0))</f>
        <v>-3000</v>
      </c>
      <c r="CH1587" s="157" cm="1">
        <f t="array" ref="CH1587">INDEX($K:$P,ROW(),MATCH(CH$3,$K$2:$P$2,0))</f>
        <v>-3000</v>
      </c>
      <c r="CI1587" s="157" cm="1">
        <f t="array" ref="CI1587">INDEX($K:$P,ROW(),MATCH(CI$3,$K$2:$P$2,0))</f>
        <v>-3000</v>
      </c>
      <c r="CJ1587" s="157" cm="1">
        <f t="array" ref="CJ1587">INDEX($K:$P,ROW(),MATCH(CJ$3,$K$2:$P$2,0))</f>
        <v>-3000</v>
      </c>
      <c r="CK1587" s="157" cm="1">
        <f t="array" ref="CK1587">INDEX($K:$P,ROW(),MATCH(CK$3,$K$2:$P$2,0))</f>
        <v>-3000</v>
      </c>
      <c r="CL1587" s="157" cm="1">
        <f t="array" ref="CL1587">INDEX($K:$P,ROW(),MATCH(CL$3,$K$2:$P$2,0))</f>
        <v>-3000</v>
      </c>
      <c r="CN1587" s="74"/>
      <c r="CO1587" s="157" t="e" cm="1">
        <f t="array" ref="CO1587">INDEX($K:$P,ROW(),MATCH(CO$3,$K$2:$P$2,0))</f>
        <v>#N/A</v>
      </c>
      <c r="CP1587" s="157" t="e" cm="1">
        <f t="array" ref="CP1587">INDEX($K:$P,ROW(),MATCH(CP$3,$K$2:$P$2,0))</f>
        <v>#N/A</v>
      </c>
      <c r="CQ1587" s="157" t="e" cm="1">
        <f t="array" ref="CQ1587">INDEX($K:$P,ROW(),MATCH(CQ$3,$K$2:$P$2,0))</f>
        <v>#N/A</v>
      </c>
      <c r="CR1587" s="157" t="e" cm="1">
        <f t="array" ref="CR1587">INDEX($K:$P,ROW(),MATCH(CR$3,$K$2:$P$2,0))</f>
        <v>#N/A</v>
      </c>
      <c r="CS1587" s="157" t="e" cm="1">
        <f t="array" ref="CS1587">INDEX($K:$P,ROW(),MATCH(CS$3,$K$2:$P$2,0))</f>
        <v>#N/A</v>
      </c>
      <c r="CT1587" s="157" t="e" cm="1">
        <f t="array" ref="CT1587">INDEX($K:$P,ROW(),MATCH(CT$3,$K$2:$P$2,0))</f>
        <v>#N/A</v>
      </c>
      <c r="CU1587" s="157" t="e" cm="1">
        <f t="array" ref="CU1587">INDEX($K:$P,ROW(),MATCH(CU$3,$K$2:$P$2,0))</f>
        <v>#N/A</v>
      </c>
      <c r="CV1587" s="157" t="e" cm="1">
        <f t="array" ref="CV1587">INDEX($K:$P,ROW(),MATCH(CV$3,$K$2:$P$2,0))</f>
        <v>#N/A</v>
      </c>
      <c r="CW1587" s="157" t="e" cm="1">
        <f t="array" ref="CW1587">INDEX($K:$P,ROW(),MATCH(CW$3,$K$2:$P$2,0))</f>
        <v>#N/A</v>
      </c>
      <c r="CX1587" s="157" t="e" cm="1">
        <f t="array" ref="CX1587">INDEX($K:$P,ROW(),MATCH(CX$3,$K$2:$P$2,0))</f>
        <v>#N/A</v>
      </c>
      <c r="CY1587" s="157" t="e" cm="1">
        <f t="array" ref="CY1587">INDEX($K:$P,ROW(),MATCH(CY$3,$K$2:$P$2,0))</f>
        <v>#N/A</v>
      </c>
      <c r="CZ1587" s="157" t="e" cm="1">
        <f t="array" ref="CZ1587">INDEX($K:$P,ROW(),MATCH(CZ$3,$K$2:$P$2,0))</f>
        <v>#N/A</v>
      </c>
      <c r="DA1587" s="157" t="e" cm="1">
        <f t="array" ref="DA1587">INDEX($K:$P,ROW(),MATCH(DA$3,$K$2:$P$2,0))</f>
        <v>#N/A</v>
      </c>
      <c r="DB1587" s="157" t="e" cm="1">
        <f t="array" ref="DB1587">INDEX($K:$P,ROW(),MATCH(DB$3,$K$2:$P$2,0))</f>
        <v>#N/A</v>
      </c>
      <c r="DC1587" s="157" t="e" cm="1">
        <f t="array" ref="DC1587">INDEX($K:$P,ROW(),MATCH(DC$3,$K$2:$P$2,0))</f>
        <v>#N/A</v>
      </c>
      <c r="DD1587" s="157" t="e" cm="1">
        <f t="array" ref="DD1587">INDEX($K:$P,ROW(),MATCH(DD$3,$K$2:$P$2,0))</f>
        <v>#N/A</v>
      </c>
      <c r="DE1587" s="157" t="e" cm="1">
        <f t="array" ref="DE1587">INDEX($K:$P,ROW(),MATCH(DE$3,$K$2:$P$2,0))</f>
        <v>#N/A</v>
      </c>
      <c r="DF1587" s="157" t="e" cm="1">
        <f t="array" ref="DF1587">INDEX($K:$P,ROW(),MATCH(DF$3,$K$2:$P$2,0))</f>
        <v>#N/A</v>
      </c>
      <c r="DG1587" s="157" t="e" cm="1">
        <f t="array" ref="DG1587">INDEX($K:$P,ROW(),MATCH(DG$3,$K$2:$P$2,0))</f>
        <v>#N/A</v>
      </c>
      <c r="DH1587" s="157" t="e" cm="1">
        <f t="array" ref="DH1587">INDEX($K:$P,ROW(),MATCH(DH$3,$K$2:$P$2,0))</f>
        <v>#N/A</v>
      </c>
      <c r="DI1587" s="157" t="e" cm="1">
        <f t="array" ref="DI1587">INDEX($K:$P,ROW(),MATCH(DI$3,$K$2:$P$2,0))</f>
        <v>#N/A</v>
      </c>
      <c r="DJ1587" s="157" t="e" cm="1">
        <f t="array" ref="DJ1587">INDEX($K:$P,ROW(),MATCH(DJ$3,$K$2:$P$2,0))</f>
        <v>#N/A</v>
      </c>
      <c r="DK1587" s="157" t="e" cm="1">
        <f t="array" ref="DK1587">INDEX($K:$P,ROW(),MATCH(DK$3,$K$2:$P$2,0))</f>
        <v>#N/A</v>
      </c>
      <c r="DL1587" s="157" t="e" cm="1">
        <f t="array" ref="DL1587">INDEX($K:$P,ROW(),MATCH(DL$3,$K$2:$P$2,0))</f>
        <v>#N/A</v>
      </c>
    </row>
    <row r="1588" spans="1:116" x14ac:dyDescent="0.4">
      <c r="C1588" t="s">
        <v>203</v>
      </c>
      <c r="D1588" t="s">
        <v>772</v>
      </c>
      <c r="E1588" s="8" t="str">
        <f t="shared" si="2057"/>
        <v>1588 PDC-S</v>
      </c>
      <c r="G1588" s="126" t="str">
        <f>"Expense - "&amp;(SUBSTITUTE(G1585,":",""))</f>
        <v>Expense - Passthrough direct cost</v>
      </c>
      <c r="H1588" s="27"/>
      <c r="I1588" s="77"/>
      <c r="J1588" s="77"/>
      <c r="K1588" s="28">
        <f>SUMIF($3:$3,K$2,1588:1588)</f>
        <v>-36000</v>
      </c>
      <c r="L1588" s="28">
        <f>SUMIF($3:$3,L$2,1588:1588)</f>
        <v>-36000</v>
      </c>
      <c r="M1588" s="28">
        <f>SUMIF($3:$3,M$2,1588:1588)</f>
        <v>-36000</v>
      </c>
      <c r="N1588" s="28">
        <f>SUMIF($3:$3,N$2,1588:1588)</f>
        <v>-36000</v>
      </c>
      <c r="O1588" s="28">
        <f>SUMIF($3:$3,O$2,1588:1588)</f>
        <v>-36000</v>
      </c>
      <c r="P1588" s="28">
        <f>SUMIF($3:$3,P$2,1588:1588)</f>
        <v>-36000</v>
      </c>
      <c r="R1588" s="33"/>
      <c r="S1588" s="77">
        <f>S1587</f>
        <v>-3000</v>
      </c>
      <c r="T1588" s="77">
        <f t="shared" ref="T1588:CE1590" si="2058">T1587</f>
        <v>-3000</v>
      </c>
      <c r="U1588" s="77">
        <f t="shared" si="2058"/>
        <v>-3000</v>
      </c>
      <c r="V1588" s="77">
        <f t="shared" si="2058"/>
        <v>-3000</v>
      </c>
      <c r="W1588" s="77">
        <f t="shared" si="2058"/>
        <v>-3000</v>
      </c>
      <c r="X1588" s="77">
        <f t="shared" si="2058"/>
        <v>-3000</v>
      </c>
      <c r="Y1588" s="77">
        <f t="shared" si="2058"/>
        <v>-3000</v>
      </c>
      <c r="Z1588" s="77">
        <f t="shared" si="2058"/>
        <v>-3000</v>
      </c>
      <c r="AA1588" s="77">
        <f t="shared" si="2058"/>
        <v>-3000</v>
      </c>
      <c r="AB1588" s="77">
        <f t="shared" si="2058"/>
        <v>-3000</v>
      </c>
      <c r="AC1588" s="77">
        <f t="shared" si="2058"/>
        <v>-3000</v>
      </c>
      <c r="AD1588" s="77">
        <f t="shared" si="2058"/>
        <v>-3000</v>
      </c>
      <c r="AE1588" s="77">
        <f t="shared" si="2058"/>
        <v>-3000</v>
      </c>
      <c r="AF1588" s="77">
        <f t="shared" si="2058"/>
        <v>-3000</v>
      </c>
      <c r="AG1588" s="77">
        <f t="shared" si="2058"/>
        <v>-3000</v>
      </c>
      <c r="AH1588" s="77">
        <f t="shared" si="2058"/>
        <v>-3000</v>
      </c>
      <c r="AI1588" s="77">
        <f t="shared" si="2058"/>
        <v>-3000</v>
      </c>
      <c r="AJ1588" s="77">
        <f t="shared" si="2058"/>
        <v>-3000</v>
      </c>
      <c r="AK1588" s="77">
        <f t="shared" si="2058"/>
        <v>-3000</v>
      </c>
      <c r="AL1588" s="77">
        <f t="shared" si="2058"/>
        <v>-3000</v>
      </c>
      <c r="AM1588" s="77">
        <f t="shared" si="2058"/>
        <v>-3000</v>
      </c>
      <c r="AN1588" s="77">
        <f t="shared" si="2058"/>
        <v>-3000</v>
      </c>
      <c r="AO1588" s="77">
        <f t="shared" si="2058"/>
        <v>-3000</v>
      </c>
      <c r="AP1588" s="77">
        <f t="shared" si="2058"/>
        <v>-3000</v>
      </c>
      <c r="AQ1588" s="77">
        <f t="shared" si="2058"/>
        <v>-3000</v>
      </c>
      <c r="AR1588" s="77">
        <f t="shared" si="2058"/>
        <v>-3000</v>
      </c>
      <c r="AS1588" s="77">
        <f t="shared" si="2058"/>
        <v>-3000</v>
      </c>
      <c r="AT1588" s="77">
        <f t="shared" si="2058"/>
        <v>-3000</v>
      </c>
      <c r="AU1588" s="77">
        <f t="shared" si="2058"/>
        <v>-3000</v>
      </c>
      <c r="AV1588" s="77">
        <f t="shared" si="2058"/>
        <v>-3000</v>
      </c>
      <c r="AW1588" s="77">
        <f t="shared" si="2058"/>
        <v>-3000</v>
      </c>
      <c r="AX1588" s="77">
        <f t="shared" si="2058"/>
        <v>-3000</v>
      </c>
      <c r="AY1588" s="77">
        <f t="shared" si="2058"/>
        <v>-3000</v>
      </c>
      <c r="AZ1588" s="77">
        <f t="shared" si="2058"/>
        <v>-3000</v>
      </c>
      <c r="BA1588" s="77">
        <f t="shared" si="2058"/>
        <v>-3000</v>
      </c>
      <c r="BB1588" s="77">
        <f t="shared" si="2058"/>
        <v>-3000</v>
      </c>
      <c r="BC1588" s="77">
        <f t="shared" si="2058"/>
        <v>-3000</v>
      </c>
      <c r="BD1588" s="77">
        <f t="shared" si="2058"/>
        <v>-3000</v>
      </c>
      <c r="BE1588" s="77">
        <f t="shared" si="2058"/>
        <v>-3000</v>
      </c>
      <c r="BF1588" s="77">
        <f t="shared" si="2058"/>
        <v>-3000</v>
      </c>
      <c r="BG1588" s="77">
        <f t="shared" si="2058"/>
        <v>-3000</v>
      </c>
      <c r="BH1588" s="77">
        <f t="shared" si="2058"/>
        <v>-3000</v>
      </c>
      <c r="BI1588" s="77">
        <f t="shared" si="2058"/>
        <v>-3000</v>
      </c>
      <c r="BJ1588" s="77">
        <f t="shared" si="2058"/>
        <v>-3000</v>
      </c>
      <c r="BK1588" s="77">
        <f t="shared" si="2058"/>
        <v>-3000</v>
      </c>
      <c r="BL1588" s="77">
        <f t="shared" si="2058"/>
        <v>-3000</v>
      </c>
      <c r="BM1588" s="77">
        <f t="shared" si="2058"/>
        <v>-3000</v>
      </c>
      <c r="BN1588" s="77">
        <f t="shared" si="2058"/>
        <v>-3000</v>
      </c>
      <c r="BO1588" s="77">
        <f t="shared" si="2058"/>
        <v>-3000</v>
      </c>
      <c r="BP1588" s="77">
        <f t="shared" si="2058"/>
        <v>-3000</v>
      </c>
      <c r="BQ1588" s="77">
        <f t="shared" si="2058"/>
        <v>-3000</v>
      </c>
      <c r="BR1588" s="77">
        <f t="shared" si="2058"/>
        <v>-3000</v>
      </c>
      <c r="BS1588" s="77">
        <f t="shared" si="2058"/>
        <v>-3000</v>
      </c>
      <c r="BT1588" s="77">
        <f t="shared" si="2058"/>
        <v>-3000</v>
      </c>
      <c r="BU1588" s="77">
        <f t="shared" si="2058"/>
        <v>-3000</v>
      </c>
      <c r="BV1588" s="77">
        <f t="shared" si="2058"/>
        <v>-3000</v>
      </c>
      <c r="BW1588" s="77">
        <f t="shared" si="2058"/>
        <v>-3000</v>
      </c>
      <c r="BX1588" s="77">
        <f t="shared" si="2058"/>
        <v>-3000</v>
      </c>
      <c r="BY1588" s="77">
        <f t="shared" si="2058"/>
        <v>-3000</v>
      </c>
      <c r="BZ1588" s="77">
        <f t="shared" si="2058"/>
        <v>-3000</v>
      </c>
      <c r="CA1588" s="77">
        <f t="shared" si="2058"/>
        <v>-3000</v>
      </c>
      <c r="CB1588" s="77">
        <f t="shared" si="2058"/>
        <v>-3000</v>
      </c>
      <c r="CC1588" s="77">
        <f t="shared" si="2058"/>
        <v>-3000</v>
      </c>
      <c r="CD1588" s="77">
        <f t="shared" si="2058"/>
        <v>-3000</v>
      </c>
      <c r="CE1588" s="77">
        <f t="shared" si="2058"/>
        <v>-3000</v>
      </c>
      <c r="CF1588" s="77">
        <f t="shared" ref="CF1588:CL1590" si="2059">CF1587</f>
        <v>-3000</v>
      </c>
      <c r="CG1588" s="77">
        <f t="shared" si="2059"/>
        <v>-3000</v>
      </c>
      <c r="CH1588" s="77">
        <f t="shared" si="2059"/>
        <v>-3000</v>
      </c>
      <c r="CI1588" s="77">
        <f t="shared" si="2059"/>
        <v>-3000</v>
      </c>
      <c r="CJ1588" s="77">
        <f t="shared" si="2059"/>
        <v>-3000</v>
      </c>
      <c r="CK1588" s="77">
        <f t="shared" si="2059"/>
        <v>-3000</v>
      </c>
      <c r="CL1588" s="77">
        <f t="shared" si="2059"/>
        <v>-3000</v>
      </c>
      <c r="CN1588" s="77"/>
      <c r="CO1588" s="77" t="e">
        <f t="shared" ref="CO1588:DK1590" si="2060">CO1587</f>
        <v>#N/A</v>
      </c>
      <c r="CP1588" s="77" t="e">
        <f t="shared" si="2060"/>
        <v>#N/A</v>
      </c>
      <c r="CQ1588" s="77" t="e">
        <f t="shared" si="2060"/>
        <v>#N/A</v>
      </c>
      <c r="CR1588" s="77" t="e">
        <f t="shared" si="2060"/>
        <v>#N/A</v>
      </c>
      <c r="CS1588" s="77" t="e">
        <f t="shared" si="2060"/>
        <v>#N/A</v>
      </c>
      <c r="CT1588" s="77" t="e">
        <f t="shared" si="2060"/>
        <v>#N/A</v>
      </c>
      <c r="CU1588" s="77" t="e">
        <f t="shared" si="2060"/>
        <v>#N/A</v>
      </c>
      <c r="CV1588" s="77" t="e">
        <f t="shared" si="2060"/>
        <v>#N/A</v>
      </c>
      <c r="CW1588" s="77" t="e">
        <f t="shared" si="2060"/>
        <v>#N/A</v>
      </c>
      <c r="CX1588" s="77" t="e">
        <f t="shared" si="2060"/>
        <v>#N/A</v>
      </c>
      <c r="CY1588" s="77" t="e">
        <f t="shared" si="2060"/>
        <v>#N/A</v>
      </c>
      <c r="CZ1588" s="77" t="e">
        <f t="shared" si="2060"/>
        <v>#N/A</v>
      </c>
      <c r="DA1588" s="77" t="e">
        <f t="shared" si="2060"/>
        <v>#N/A</v>
      </c>
      <c r="DB1588" s="77" t="e">
        <f t="shared" si="2060"/>
        <v>#N/A</v>
      </c>
      <c r="DC1588" s="77" t="e">
        <f t="shared" si="2060"/>
        <v>#N/A</v>
      </c>
      <c r="DD1588" s="77" t="e">
        <f t="shared" si="2060"/>
        <v>#N/A</v>
      </c>
      <c r="DE1588" s="77" t="e">
        <f t="shared" si="2060"/>
        <v>#N/A</v>
      </c>
      <c r="DF1588" s="77" t="e">
        <f t="shared" si="2060"/>
        <v>#N/A</v>
      </c>
      <c r="DG1588" s="77" t="e">
        <f t="shared" si="2060"/>
        <v>#N/A</v>
      </c>
      <c r="DH1588" s="77" t="e">
        <f t="shared" si="2060"/>
        <v>#N/A</v>
      </c>
      <c r="DI1588" s="77" t="e">
        <f t="shared" si="2060"/>
        <v>#N/A</v>
      </c>
      <c r="DJ1588" s="77" t="e">
        <f t="shared" si="2060"/>
        <v>#N/A</v>
      </c>
      <c r="DK1588" s="77" t="e">
        <f t="shared" si="2060"/>
        <v>#N/A</v>
      </c>
      <c r="DL1588" s="77" t="e">
        <f t="shared" ref="DL1588:DL1590" si="2061">DL1587</f>
        <v>#N/A</v>
      </c>
    </row>
    <row r="1589" spans="1:116" x14ac:dyDescent="0.4">
      <c r="B1589" t="s">
        <v>244</v>
      </c>
      <c r="D1589" t="s">
        <v>772</v>
      </c>
      <c r="E1589" s="8" t="str">
        <f t="shared" si="2057"/>
        <v>1589 PDC-S</v>
      </c>
      <c r="G1589" s="126"/>
      <c r="H1589" s="27"/>
      <c r="I1589" s="77"/>
      <c r="J1589" s="77"/>
      <c r="K1589" s="28"/>
      <c r="L1589" s="28"/>
      <c r="M1589" s="28"/>
      <c r="N1589" s="28"/>
      <c r="O1589" s="28"/>
      <c r="P1589" s="28"/>
      <c r="R1589" s="33"/>
      <c r="S1589" s="77"/>
      <c r="T1589" s="77"/>
      <c r="U1589" s="77"/>
      <c r="V1589" s="77"/>
      <c r="W1589" s="77"/>
      <c r="X1589" s="77"/>
      <c r="Y1589" s="77"/>
      <c r="Z1589" s="77"/>
      <c r="AA1589" s="77"/>
      <c r="AB1589" s="77"/>
      <c r="AC1589" s="77"/>
      <c r="AD1589" s="77"/>
      <c r="AE1589" s="77"/>
      <c r="AF1589" s="77"/>
      <c r="AG1589" s="77"/>
      <c r="AH1589" s="77"/>
      <c r="AI1589" s="77"/>
      <c r="AJ1589" s="77"/>
      <c r="AK1589" s="77"/>
      <c r="AL1589" s="77"/>
      <c r="AM1589" s="77"/>
      <c r="AN1589" s="77"/>
      <c r="AO1589" s="77"/>
      <c r="AP1589" s="77"/>
      <c r="AQ1589" s="77"/>
      <c r="AR1589" s="77"/>
      <c r="AS1589" s="77"/>
      <c r="AT1589" s="77"/>
      <c r="AU1589" s="77"/>
      <c r="AV1589" s="77"/>
      <c r="AW1589" s="77"/>
      <c r="AX1589" s="77"/>
      <c r="AY1589" s="77"/>
      <c r="AZ1589" s="77"/>
      <c r="BA1589" s="77"/>
      <c r="BB1589" s="77"/>
      <c r="BC1589" s="77"/>
      <c r="BD1589" s="77"/>
      <c r="BE1589" s="77"/>
      <c r="BF1589" s="77"/>
      <c r="BG1589" s="77"/>
      <c r="BH1589" s="77"/>
      <c r="BI1589" s="77"/>
      <c r="BJ1589" s="77"/>
      <c r="BK1589" s="77"/>
      <c r="BL1589" s="77"/>
      <c r="BM1589" s="77"/>
      <c r="BN1589" s="77"/>
      <c r="BO1589" s="77"/>
      <c r="BP1589" s="77"/>
      <c r="BQ1589" s="77"/>
      <c r="BR1589" s="77"/>
      <c r="BS1589" s="77"/>
      <c r="BT1589" s="77"/>
      <c r="BU1589" s="77"/>
      <c r="BV1589" s="77"/>
      <c r="BW1589" s="77"/>
      <c r="BX1589" s="77"/>
      <c r="BY1589" s="77"/>
      <c r="BZ1589" s="77"/>
      <c r="CA1589" s="77"/>
      <c r="CB1589" s="77"/>
      <c r="CC1589" s="77"/>
      <c r="CD1589" s="77"/>
      <c r="CE1589" s="77"/>
      <c r="CF1589" s="77"/>
      <c r="CG1589" s="77"/>
      <c r="CH1589" s="77"/>
      <c r="CI1589" s="77"/>
      <c r="CJ1589" s="77"/>
      <c r="CK1589" s="77"/>
      <c r="CL1589" s="77"/>
      <c r="CN1589" s="77"/>
      <c r="CO1589" s="77"/>
      <c r="CP1589" s="77"/>
      <c r="CQ1589" s="77"/>
      <c r="CR1589" s="77"/>
      <c r="CS1589" s="77"/>
      <c r="CT1589" s="77"/>
      <c r="CU1589" s="77"/>
      <c r="CV1589" s="77"/>
      <c r="CW1589" s="77"/>
      <c r="CX1589" s="77"/>
      <c r="CY1589" s="77"/>
      <c r="CZ1589" s="77"/>
      <c r="DA1589" s="77"/>
      <c r="DB1589" s="77"/>
      <c r="DC1589" s="77"/>
      <c r="DD1589" s="77"/>
      <c r="DE1589" s="77"/>
      <c r="DF1589" s="77"/>
      <c r="DG1589" s="77"/>
      <c r="DH1589" s="77"/>
      <c r="DI1589" s="77"/>
      <c r="DJ1589" s="77"/>
      <c r="DK1589" s="77"/>
      <c r="DL1589" s="77"/>
    </row>
    <row r="1590" spans="1:116" x14ac:dyDescent="0.4">
      <c r="B1590" t="s">
        <v>332</v>
      </c>
      <c r="D1590" t="s">
        <v>772</v>
      </c>
      <c r="E1590" s="8" t="str">
        <f t="shared" si="2057"/>
        <v>1590 PDC-S</v>
      </c>
      <c r="G1590" s="136" t="str">
        <f>G1577</f>
        <v>(Primary label)</v>
      </c>
      <c r="H1590" s="27"/>
      <c r="I1590" s="78"/>
      <c r="J1590" s="78"/>
      <c r="K1590" s="33"/>
      <c r="L1590" s="33"/>
      <c r="M1590" s="33"/>
      <c r="N1590" s="33"/>
      <c r="O1590" s="33"/>
      <c r="P1590" s="33"/>
      <c r="R1590" s="33"/>
      <c r="S1590" s="77"/>
      <c r="T1590" s="77"/>
      <c r="U1590" s="77"/>
      <c r="V1590" s="77"/>
      <c r="W1590" s="77"/>
      <c r="X1590" s="77"/>
      <c r="Y1590" s="77"/>
      <c r="Z1590" s="77"/>
      <c r="AA1590" s="77"/>
      <c r="AB1590" s="77"/>
      <c r="AC1590" s="77"/>
      <c r="AD1590" s="77"/>
      <c r="AE1590" s="77"/>
      <c r="AF1590" s="77"/>
      <c r="AG1590" s="77"/>
      <c r="AH1590" s="77"/>
      <c r="AI1590" s="77"/>
      <c r="AJ1590" s="77"/>
      <c r="AK1590" s="77"/>
      <c r="AL1590" s="77"/>
      <c r="AM1590" s="77"/>
      <c r="AN1590" s="77"/>
      <c r="AO1590" s="77"/>
      <c r="AP1590" s="77"/>
      <c r="AQ1590" s="77"/>
      <c r="AR1590" s="77"/>
      <c r="AS1590" s="77"/>
      <c r="AT1590" s="77"/>
      <c r="AU1590" s="77"/>
      <c r="AV1590" s="77"/>
      <c r="AW1590" s="77"/>
      <c r="AX1590" s="77"/>
      <c r="AY1590" s="77"/>
      <c r="AZ1590" s="77"/>
      <c r="BA1590" s="77"/>
      <c r="BB1590" s="77"/>
      <c r="BC1590" s="77"/>
      <c r="BD1590" s="77"/>
      <c r="BE1590" s="77"/>
      <c r="BF1590" s="77"/>
      <c r="BG1590" s="77"/>
      <c r="BH1590" s="77"/>
      <c r="BI1590" s="77"/>
      <c r="BJ1590" s="77"/>
      <c r="BK1590" s="77"/>
      <c r="BL1590" s="77"/>
      <c r="BM1590" s="77"/>
      <c r="BN1590" s="77"/>
      <c r="BO1590" s="77"/>
      <c r="BP1590" s="77"/>
      <c r="BQ1590" s="77"/>
      <c r="BR1590" s="77"/>
      <c r="BS1590" s="77"/>
      <c r="BT1590" s="77"/>
      <c r="BU1590" s="77"/>
      <c r="BV1590" s="77"/>
      <c r="BW1590" s="77"/>
      <c r="BX1590" s="77"/>
      <c r="BY1590" s="77"/>
      <c r="BZ1590" s="77"/>
      <c r="CA1590" s="77"/>
      <c r="CB1590" s="77"/>
      <c r="CC1590" s="77"/>
      <c r="CD1590" s="77"/>
      <c r="CE1590" s="77"/>
      <c r="CF1590" s="77"/>
      <c r="CG1590" s="77"/>
      <c r="CH1590" s="77"/>
      <c r="CI1590" s="77"/>
      <c r="CJ1590" s="77"/>
      <c r="CK1590" s="77"/>
      <c r="CL1590" s="77"/>
      <c r="CN1590" s="78"/>
      <c r="CO1590" s="77"/>
      <c r="CP1590" s="77"/>
      <c r="CQ1590" s="77"/>
      <c r="CR1590" s="77"/>
      <c r="CS1590" s="77"/>
      <c r="CT1590" s="77"/>
      <c r="CU1590" s="77"/>
      <c r="CV1590" s="77"/>
      <c r="CW1590" s="77"/>
      <c r="CX1590" s="77"/>
      <c r="CY1590" s="77"/>
      <c r="CZ1590" s="77"/>
      <c r="DA1590" s="77"/>
      <c r="DB1590" s="77"/>
      <c r="DC1590" s="77"/>
      <c r="DD1590" s="77"/>
      <c r="DE1590" s="77"/>
      <c r="DF1590" s="77"/>
      <c r="DG1590" s="77"/>
      <c r="DH1590" s="77"/>
      <c r="DI1590" s="77"/>
      <c r="DJ1590" s="77"/>
      <c r="DK1590" s="77"/>
      <c r="DL1590" s="77"/>
    </row>
    <row r="1591" spans="1:116" x14ac:dyDescent="0.4">
      <c r="B1591" t="s">
        <v>332</v>
      </c>
      <c r="D1591" t="s">
        <v>772</v>
      </c>
      <c r="E1591" s="8" t="str">
        <f>ROW()&amp;" "&amp;D1591</f>
        <v>1591 PDC-S</v>
      </c>
      <c r="G1591" s="136" t="str">
        <f t="shared" ref="G1591:G1599" si="2062">G1578</f>
        <v>primary unit</v>
      </c>
      <c r="H1591" s="27"/>
      <c r="I1591" s="78"/>
      <c r="J1591" s="78"/>
      <c r="K1591" s="33"/>
      <c r="L1591" s="33"/>
      <c r="M1591" s="33"/>
      <c r="N1591" s="33"/>
      <c r="O1591" s="33"/>
      <c r="P1591" s="33"/>
      <c r="R1591" s="33"/>
      <c r="S1591" s="77"/>
      <c r="T1591" s="77"/>
      <c r="U1591" s="77"/>
      <c r="V1591" s="77"/>
      <c r="W1591" s="77"/>
      <c r="X1591" s="77"/>
      <c r="Y1591" s="77"/>
      <c r="Z1591" s="77"/>
      <c r="AA1591" s="77"/>
      <c r="AB1591" s="77"/>
      <c r="AC1591" s="77"/>
      <c r="AD1591" s="77"/>
      <c r="AE1591" s="77"/>
      <c r="AF1591" s="77"/>
      <c r="AG1591" s="77"/>
      <c r="AH1591" s="77"/>
      <c r="AI1591" s="77"/>
      <c r="AJ1591" s="77"/>
      <c r="AK1591" s="77"/>
      <c r="AL1591" s="77"/>
      <c r="AM1591" s="77"/>
      <c r="AN1591" s="77"/>
      <c r="AO1591" s="77"/>
      <c r="AP1591" s="77"/>
      <c r="AQ1591" s="77"/>
      <c r="AR1591" s="77"/>
      <c r="AS1591" s="77"/>
      <c r="AT1591" s="77"/>
      <c r="AU1591" s="77"/>
      <c r="AV1591" s="77"/>
      <c r="AW1591" s="77"/>
      <c r="AX1591" s="77"/>
      <c r="AY1591" s="77"/>
      <c r="AZ1591" s="77"/>
      <c r="BA1591" s="77"/>
      <c r="BB1591" s="77"/>
      <c r="BC1591" s="77"/>
      <c r="BD1591" s="77"/>
      <c r="BE1591" s="77"/>
      <c r="BF1591" s="77"/>
      <c r="BG1591" s="77"/>
      <c r="BH1591" s="77"/>
      <c r="BI1591" s="77"/>
      <c r="BJ1591" s="77"/>
      <c r="BK1591" s="77"/>
      <c r="BL1591" s="77"/>
      <c r="BM1591" s="77"/>
      <c r="BN1591" s="77"/>
      <c r="BO1591" s="77"/>
      <c r="BP1591" s="77"/>
      <c r="BQ1591" s="77"/>
      <c r="BR1591" s="77"/>
      <c r="BS1591" s="77"/>
      <c r="BT1591" s="77"/>
      <c r="BU1591" s="77"/>
      <c r="BV1591" s="77"/>
      <c r="BW1591" s="77"/>
      <c r="BX1591" s="77"/>
      <c r="BY1591" s="77"/>
      <c r="BZ1591" s="77"/>
      <c r="CA1591" s="77"/>
      <c r="CB1591" s="77"/>
      <c r="CC1591" s="77"/>
      <c r="CD1591" s="77"/>
      <c r="CE1591" s="77"/>
      <c r="CF1591" s="77"/>
      <c r="CG1591" s="77"/>
      <c r="CH1591" s="77"/>
      <c r="CI1591" s="77"/>
      <c r="CJ1591" s="77"/>
      <c r="CK1591" s="77"/>
      <c r="CL1591" s="77"/>
      <c r="CN1591" s="78"/>
      <c r="CO1591" s="77"/>
      <c r="CP1591" s="77"/>
      <c r="CQ1591" s="77"/>
      <c r="CR1591" s="77"/>
      <c r="CS1591" s="77"/>
      <c r="CT1591" s="77"/>
      <c r="CU1591" s="77"/>
      <c r="CV1591" s="77"/>
      <c r="CW1591" s="77"/>
      <c r="CX1591" s="77"/>
      <c r="CY1591" s="77"/>
      <c r="CZ1591" s="77"/>
      <c r="DA1591" s="77"/>
      <c r="DB1591" s="77"/>
      <c r="DC1591" s="77"/>
      <c r="DD1591" s="77"/>
      <c r="DE1591" s="77"/>
      <c r="DF1591" s="77"/>
      <c r="DG1591" s="77"/>
      <c r="DH1591" s="77"/>
      <c r="DI1591" s="77"/>
      <c r="DJ1591" s="77"/>
      <c r="DK1591" s="77"/>
      <c r="DL1591" s="77"/>
    </row>
    <row r="1592" spans="1:116" x14ac:dyDescent="0.4">
      <c r="B1592" t="s">
        <v>332</v>
      </c>
      <c r="D1592" t="s">
        <v>772</v>
      </c>
      <c r="E1592" s="8" t="str">
        <f t="shared" si="2057"/>
        <v>1592 PDC-S</v>
      </c>
      <c r="G1592" s="136" t="str">
        <f t="shared" si="2062"/>
        <v>Primary revenue driver</v>
      </c>
      <c r="K1592" s="53"/>
      <c r="L1592" s="53"/>
      <c r="M1592" s="53"/>
      <c r="N1592" s="53"/>
      <c r="O1592" s="53"/>
      <c r="P1592" s="53"/>
      <c r="R1592" s="24"/>
      <c r="S1592" s="179" t="str">
        <f t="shared" ref="S1592:AX1594" si="2063">S1579</f>
        <v>S$16</v>
      </c>
      <c r="T1592" s="179" t="str">
        <f t="shared" si="2063"/>
        <v>T$16</v>
      </c>
      <c r="U1592" s="179" t="str">
        <f t="shared" si="2063"/>
        <v>U$16</v>
      </c>
      <c r="V1592" s="179" t="str">
        <f t="shared" si="2063"/>
        <v>V$16</v>
      </c>
      <c r="W1592" s="179" t="str">
        <f t="shared" si="2063"/>
        <v>W$16</v>
      </c>
      <c r="X1592" s="179" t="str">
        <f t="shared" si="2063"/>
        <v>X$16</v>
      </c>
      <c r="Y1592" s="179" t="str">
        <f t="shared" si="2063"/>
        <v>Y$16</v>
      </c>
      <c r="Z1592" s="179" t="str">
        <f t="shared" si="2063"/>
        <v>Z$16</v>
      </c>
      <c r="AA1592" s="179" t="str">
        <f t="shared" si="2063"/>
        <v>AA$16</v>
      </c>
      <c r="AB1592" s="179" t="str">
        <f t="shared" si="2063"/>
        <v>AB$16</v>
      </c>
      <c r="AC1592" s="179" t="str">
        <f t="shared" si="2063"/>
        <v>AC$16</v>
      </c>
      <c r="AD1592" s="179" t="str">
        <f t="shared" si="2063"/>
        <v>AD$16</v>
      </c>
      <c r="AE1592" s="179" t="str">
        <f t="shared" si="2063"/>
        <v>AE$16</v>
      </c>
      <c r="AF1592" s="179" t="str">
        <f t="shared" si="2063"/>
        <v>AF$16</v>
      </c>
      <c r="AG1592" s="179" t="str">
        <f t="shared" si="2063"/>
        <v>AG$16</v>
      </c>
      <c r="AH1592" s="179" t="str">
        <f t="shared" si="2063"/>
        <v>AH$16</v>
      </c>
      <c r="AI1592" s="179" t="str">
        <f t="shared" si="2063"/>
        <v>AI$16</v>
      </c>
      <c r="AJ1592" s="179" t="str">
        <f t="shared" si="2063"/>
        <v>AJ$16</v>
      </c>
      <c r="AK1592" s="179" t="str">
        <f t="shared" si="2063"/>
        <v>AK$16</v>
      </c>
      <c r="AL1592" s="179" t="str">
        <f t="shared" si="2063"/>
        <v>AL$16</v>
      </c>
      <c r="AM1592" s="179" t="str">
        <f t="shared" si="2063"/>
        <v>AM$16</v>
      </c>
      <c r="AN1592" s="179" t="str">
        <f t="shared" si="2063"/>
        <v>AN$16</v>
      </c>
      <c r="AO1592" s="179" t="str">
        <f t="shared" si="2063"/>
        <v>AO$16</v>
      </c>
      <c r="AP1592" s="179" t="str">
        <f t="shared" si="2063"/>
        <v>AP$16</v>
      </c>
      <c r="AQ1592" s="179" t="str">
        <f t="shared" si="2063"/>
        <v>AQ$16</v>
      </c>
      <c r="AR1592" s="179" t="str">
        <f t="shared" si="2063"/>
        <v>AR$16</v>
      </c>
      <c r="AS1592" s="179" t="str">
        <f t="shared" si="2063"/>
        <v>AS$16</v>
      </c>
      <c r="AT1592" s="179" t="str">
        <f t="shared" si="2063"/>
        <v>AT$16</v>
      </c>
      <c r="AU1592" s="179" t="str">
        <f t="shared" si="2063"/>
        <v>AU$16</v>
      </c>
      <c r="AV1592" s="179" t="str">
        <f t="shared" si="2063"/>
        <v>AV$16</v>
      </c>
      <c r="AW1592" s="179" t="str">
        <f t="shared" si="2063"/>
        <v>AW$16</v>
      </c>
      <c r="AX1592" s="179" t="str">
        <f t="shared" si="2063"/>
        <v>AX$16</v>
      </c>
      <c r="AY1592" s="179" t="str">
        <f t="shared" ref="AY1592:CD1594" si="2064">AY1579</f>
        <v>AY$16</v>
      </c>
      <c r="AZ1592" s="179" t="str">
        <f t="shared" si="2064"/>
        <v>AZ$16</v>
      </c>
      <c r="BA1592" s="179" t="str">
        <f t="shared" si="2064"/>
        <v>BA$16</v>
      </c>
      <c r="BB1592" s="179" t="str">
        <f t="shared" si="2064"/>
        <v>BB$16</v>
      </c>
      <c r="BC1592" s="179" t="str">
        <f t="shared" si="2064"/>
        <v>BC$16</v>
      </c>
      <c r="BD1592" s="179" t="str">
        <f t="shared" si="2064"/>
        <v>BD$16</v>
      </c>
      <c r="BE1592" s="179" t="str">
        <f t="shared" si="2064"/>
        <v>BE$16</v>
      </c>
      <c r="BF1592" s="179" t="str">
        <f t="shared" si="2064"/>
        <v>BF$16</v>
      </c>
      <c r="BG1592" s="179" t="str">
        <f t="shared" si="2064"/>
        <v>BG$16</v>
      </c>
      <c r="BH1592" s="179" t="str">
        <f t="shared" si="2064"/>
        <v>BH$16</v>
      </c>
      <c r="BI1592" s="179" t="str">
        <f t="shared" si="2064"/>
        <v>BI$16</v>
      </c>
      <c r="BJ1592" s="179" t="str">
        <f t="shared" si="2064"/>
        <v>BJ$16</v>
      </c>
      <c r="BK1592" s="179" t="str">
        <f t="shared" si="2064"/>
        <v>BK$16</v>
      </c>
      <c r="BL1592" s="179" t="str">
        <f t="shared" si="2064"/>
        <v>BL$16</v>
      </c>
      <c r="BM1592" s="179" t="str">
        <f t="shared" si="2064"/>
        <v>BM$16</v>
      </c>
      <c r="BN1592" s="179" t="str">
        <f t="shared" si="2064"/>
        <v>BN$16</v>
      </c>
      <c r="BO1592" s="179" t="str">
        <f t="shared" si="2064"/>
        <v>BO$16</v>
      </c>
      <c r="BP1592" s="179" t="str">
        <f t="shared" si="2064"/>
        <v>BP$16</v>
      </c>
      <c r="BQ1592" s="179" t="str">
        <f t="shared" si="2064"/>
        <v>BQ$16</v>
      </c>
      <c r="BR1592" s="179" t="str">
        <f t="shared" si="2064"/>
        <v>BR$16</v>
      </c>
      <c r="BS1592" s="179" t="str">
        <f t="shared" si="2064"/>
        <v>BS$16</v>
      </c>
      <c r="BT1592" s="179" t="str">
        <f t="shared" si="2064"/>
        <v>BT$16</v>
      </c>
      <c r="BU1592" s="179" t="str">
        <f t="shared" si="2064"/>
        <v>BU$16</v>
      </c>
      <c r="BV1592" s="179" t="str">
        <f t="shared" si="2064"/>
        <v>BV$16</v>
      </c>
      <c r="BW1592" s="179" t="str">
        <f t="shared" si="2064"/>
        <v>BW$16</v>
      </c>
      <c r="BX1592" s="179" t="str">
        <f t="shared" si="2064"/>
        <v>BX$16</v>
      </c>
      <c r="BY1592" s="179" t="str">
        <f t="shared" si="2064"/>
        <v>BY$16</v>
      </c>
      <c r="BZ1592" s="179" t="str">
        <f t="shared" si="2064"/>
        <v>BZ$16</v>
      </c>
      <c r="CA1592" s="179" t="str">
        <f t="shared" si="2064"/>
        <v>CA$16</v>
      </c>
      <c r="CB1592" s="179" t="str">
        <f t="shared" si="2064"/>
        <v>CB$16</v>
      </c>
      <c r="CC1592" s="179" t="str">
        <f t="shared" si="2064"/>
        <v>CC$16</v>
      </c>
      <c r="CD1592" s="179" t="str">
        <f t="shared" si="2064"/>
        <v>CD$16</v>
      </c>
      <c r="CE1592" s="179" t="str">
        <f t="shared" ref="CE1592:CL1594" si="2065">CE1579</f>
        <v>CE$16</v>
      </c>
      <c r="CF1592" s="179" t="str">
        <f t="shared" si="2065"/>
        <v>CF$16</v>
      </c>
      <c r="CG1592" s="179" t="str">
        <f t="shared" si="2065"/>
        <v>CG$16</v>
      </c>
      <c r="CH1592" s="179" t="str">
        <f t="shared" si="2065"/>
        <v>CH$16</v>
      </c>
      <c r="CI1592" s="179" t="str">
        <f t="shared" si="2065"/>
        <v>CI$16</v>
      </c>
      <c r="CJ1592" s="179" t="str">
        <f t="shared" si="2065"/>
        <v>CJ$16</v>
      </c>
      <c r="CK1592" s="179" t="str">
        <f t="shared" si="2065"/>
        <v>CK$16</v>
      </c>
      <c r="CL1592" s="179" t="str">
        <f t="shared" si="2065"/>
        <v>CL$16</v>
      </c>
      <c r="CO1592" s="179" t="str">
        <f t="shared" ref="CO1592:DK1594" si="2066">CO1579</f>
        <v>CO$16</v>
      </c>
      <c r="CP1592" s="179" t="str">
        <f t="shared" si="2066"/>
        <v>CP$16</v>
      </c>
      <c r="CQ1592" s="179" t="str">
        <f t="shared" si="2066"/>
        <v>CQ$16</v>
      </c>
      <c r="CR1592" s="179" t="str">
        <f t="shared" si="2066"/>
        <v>CR$16</v>
      </c>
      <c r="CS1592" s="179" t="str">
        <f t="shared" si="2066"/>
        <v>CS$16</v>
      </c>
      <c r="CT1592" s="179" t="str">
        <f t="shared" si="2066"/>
        <v>CT$16</v>
      </c>
      <c r="CU1592" s="179" t="str">
        <f t="shared" si="2066"/>
        <v>CU$16</v>
      </c>
      <c r="CV1592" s="179" t="str">
        <f t="shared" si="2066"/>
        <v>CV$16</v>
      </c>
      <c r="CW1592" s="179" t="str">
        <f t="shared" si="2066"/>
        <v>CW$16</v>
      </c>
      <c r="CX1592" s="179" t="str">
        <f t="shared" si="2066"/>
        <v>CX$16</v>
      </c>
      <c r="CY1592" s="179" t="str">
        <f t="shared" si="2066"/>
        <v>CY$16</v>
      </c>
      <c r="CZ1592" s="179" t="str">
        <f t="shared" si="2066"/>
        <v>CZ$16</v>
      </c>
      <c r="DA1592" s="179" t="str">
        <f t="shared" si="2066"/>
        <v>DA$16</v>
      </c>
      <c r="DB1592" s="179" t="str">
        <f t="shared" si="2066"/>
        <v>DB$16</v>
      </c>
      <c r="DC1592" s="179" t="str">
        <f t="shared" si="2066"/>
        <v>DC$16</v>
      </c>
      <c r="DD1592" s="179" t="str">
        <f t="shared" si="2066"/>
        <v>DD$16</v>
      </c>
      <c r="DE1592" s="179" t="str">
        <f t="shared" si="2066"/>
        <v>DE$16</v>
      </c>
      <c r="DF1592" s="179" t="str">
        <f t="shared" si="2066"/>
        <v>DF$16</v>
      </c>
      <c r="DG1592" s="179" t="str">
        <f t="shared" si="2066"/>
        <v>DG$16</v>
      </c>
      <c r="DH1592" s="179" t="str">
        <f t="shared" si="2066"/>
        <v>DH$16</v>
      </c>
      <c r="DI1592" s="179" t="str">
        <f t="shared" si="2066"/>
        <v>DI$16</v>
      </c>
      <c r="DJ1592" s="179" t="str">
        <f t="shared" si="2066"/>
        <v>DJ$16</v>
      </c>
      <c r="DK1592" s="179" t="str">
        <f t="shared" si="2066"/>
        <v>DK$16</v>
      </c>
      <c r="DL1592" s="179" t="str">
        <f t="shared" ref="DL1592:DL1594" si="2067">DL1579</f>
        <v>DL$16</v>
      </c>
    </row>
    <row r="1593" spans="1:116" x14ac:dyDescent="0.4">
      <c r="B1593" t="s">
        <v>332</v>
      </c>
      <c r="D1593" t="s">
        <v>772</v>
      </c>
      <c r="E1593" s="8" t="str">
        <f t="shared" si="2057"/>
        <v>1593 PDC-S</v>
      </c>
      <c r="G1593" s="136" t="str">
        <f t="shared" si="2062"/>
        <v>Primary volume driver</v>
      </c>
      <c r="H1593" s="12"/>
      <c r="I1593" s="60"/>
      <c r="J1593" s="60"/>
      <c r="K1593" s="15"/>
      <c r="L1593" s="15"/>
      <c r="M1593" s="15"/>
      <c r="N1593" s="15"/>
      <c r="O1593" s="15"/>
      <c r="P1593" s="15"/>
      <c r="R1593" s="15"/>
      <c r="S1593" s="179" t="str">
        <f t="shared" ref="S1593:AX1595" si="2068">S1580</f>
        <v>S$17</v>
      </c>
      <c r="T1593" s="179" t="str">
        <f t="shared" si="2068"/>
        <v>T$17</v>
      </c>
      <c r="U1593" s="179" t="str">
        <f t="shared" si="2068"/>
        <v>U$17</v>
      </c>
      <c r="V1593" s="179" t="str">
        <f t="shared" si="2068"/>
        <v>V$17</v>
      </c>
      <c r="W1593" s="179" t="str">
        <f t="shared" si="2068"/>
        <v>W$17</v>
      </c>
      <c r="X1593" s="179" t="str">
        <f t="shared" si="2068"/>
        <v>X$17</v>
      </c>
      <c r="Y1593" s="179" t="str">
        <f t="shared" si="2068"/>
        <v>Y$17</v>
      </c>
      <c r="Z1593" s="179" t="str">
        <f t="shared" si="2068"/>
        <v>Z$17</v>
      </c>
      <c r="AA1593" s="179" t="str">
        <f t="shared" si="2068"/>
        <v>AA$17</v>
      </c>
      <c r="AB1593" s="179" t="str">
        <f t="shared" si="2068"/>
        <v>AB$17</v>
      </c>
      <c r="AC1593" s="179" t="str">
        <f t="shared" si="2068"/>
        <v>AC$17</v>
      </c>
      <c r="AD1593" s="179" t="str">
        <f t="shared" si="2068"/>
        <v>AD$17</v>
      </c>
      <c r="AE1593" s="179" t="str">
        <f t="shared" si="2068"/>
        <v>AE$17</v>
      </c>
      <c r="AF1593" s="179" t="str">
        <f t="shared" si="2068"/>
        <v>AF$17</v>
      </c>
      <c r="AG1593" s="179" t="str">
        <f t="shared" si="2068"/>
        <v>AG$17</v>
      </c>
      <c r="AH1593" s="179" t="str">
        <f t="shared" si="2068"/>
        <v>AH$17</v>
      </c>
      <c r="AI1593" s="179" t="str">
        <f t="shared" si="2068"/>
        <v>AI$17</v>
      </c>
      <c r="AJ1593" s="179" t="str">
        <f t="shared" si="2068"/>
        <v>AJ$17</v>
      </c>
      <c r="AK1593" s="179" t="str">
        <f t="shared" si="2068"/>
        <v>AK$17</v>
      </c>
      <c r="AL1593" s="179" t="str">
        <f t="shared" si="2068"/>
        <v>AL$17</v>
      </c>
      <c r="AM1593" s="179" t="str">
        <f t="shared" si="2068"/>
        <v>AM$17</v>
      </c>
      <c r="AN1593" s="179" t="str">
        <f t="shared" si="2068"/>
        <v>AN$17</v>
      </c>
      <c r="AO1593" s="179" t="str">
        <f t="shared" si="2068"/>
        <v>AO$17</v>
      </c>
      <c r="AP1593" s="179" t="str">
        <f t="shared" si="2068"/>
        <v>AP$17</v>
      </c>
      <c r="AQ1593" s="179" t="str">
        <f t="shared" si="2068"/>
        <v>AQ$17</v>
      </c>
      <c r="AR1593" s="179" t="str">
        <f t="shared" si="2068"/>
        <v>AR$17</v>
      </c>
      <c r="AS1593" s="179" t="str">
        <f t="shared" si="2068"/>
        <v>AS$17</v>
      </c>
      <c r="AT1593" s="179" t="str">
        <f t="shared" si="2068"/>
        <v>AT$17</v>
      </c>
      <c r="AU1593" s="179" t="str">
        <f t="shared" si="2068"/>
        <v>AU$17</v>
      </c>
      <c r="AV1593" s="179" t="str">
        <f t="shared" si="2068"/>
        <v>AV$17</v>
      </c>
      <c r="AW1593" s="179" t="str">
        <f t="shared" si="2068"/>
        <v>AW$17</v>
      </c>
      <c r="AX1593" s="179" t="str">
        <f t="shared" si="2068"/>
        <v>AX$17</v>
      </c>
      <c r="AY1593" s="179" t="str">
        <f t="shared" ref="AY1593:CD1595" si="2069">AY1580</f>
        <v>AY$17</v>
      </c>
      <c r="AZ1593" s="179" t="str">
        <f t="shared" si="2069"/>
        <v>AZ$17</v>
      </c>
      <c r="BA1593" s="179" t="str">
        <f t="shared" si="2069"/>
        <v>BA$17</v>
      </c>
      <c r="BB1593" s="179" t="str">
        <f t="shared" si="2069"/>
        <v>BB$17</v>
      </c>
      <c r="BC1593" s="179" t="str">
        <f t="shared" si="2069"/>
        <v>BC$17</v>
      </c>
      <c r="BD1593" s="179" t="str">
        <f t="shared" si="2069"/>
        <v>BD$17</v>
      </c>
      <c r="BE1593" s="179" t="str">
        <f t="shared" si="2069"/>
        <v>BE$17</v>
      </c>
      <c r="BF1593" s="179" t="str">
        <f t="shared" si="2069"/>
        <v>BF$17</v>
      </c>
      <c r="BG1593" s="179" t="str">
        <f t="shared" si="2069"/>
        <v>BG$17</v>
      </c>
      <c r="BH1593" s="179" t="str">
        <f t="shared" si="2069"/>
        <v>BH$17</v>
      </c>
      <c r="BI1593" s="179" t="str">
        <f t="shared" si="2069"/>
        <v>BI$17</v>
      </c>
      <c r="BJ1593" s="179" t="str">
        <f t="shared" si="2069"/>
        <v>BJ$17</v>
      </c>
      <c r="BK1593" s="179" t="str">
        <f t="shared" si="2069"/>
        <v>BK$17</v>
      </c>
      <c r="BL1593" s="179" t="str">
        <f t="shared" si="2069"/>
        <v>BL$17</v>
      </c>
      <c r="BM1593" s="179" t="str">
        <f t="shared" si="2069"/>
        <v>BM$17</v>
      </c>
      <c r="BN1593" s="179" t="str">
        <f t="shared" si="2069"/>
        <v>BN$17</v>
      </c>
      <c r="BO1593" s="179" t="str">
        <f t="shared" si="2069"/>
        <v>BO$17</v>
      </c>
      <c r="BP1593" s="179" t="str">
        <f t="shared" si="2069"/>
        <v>BP$17</v>
      </c>
      <c r="BQ1593" s="179" t="str">
        <f t="shared" si="2069"/>
        <v>BQ$17</v>
      </c>
      <c r="BR1593" s="179" t="str">
        <f t="shared" si="2069"/>
        <v>BR$17</v>
      </c>
      <c r="BS1593" s="179" t="str">
        <f t="shared" si="2069"/>
        <v>BS$17</v>
      </c>
      <c r="BT1593" s="179" t="str">
        <f t="shared" si="2069"/>
        <v>BT$17</v>
      </c>
      <c r="BU1593" s="179" t="str">
        <f t="shared" si="2069"/>
        <v>BU$17</v>
      </c>
      <c r="BV1593" s="179" t="str">
        <f t="shared" si="2069"/>
        <v>BV$17</v>
      </c>
      <c r="BW1593" s="179" t="str">
        <f t="shared" si="2069"/>
        <v>BW$17</v>
      </c>
      <c r="BX1593" s="179" t="str">
        <f t="shared" si="2069"/>
        <v>BX$17</v>
      </c>
      <c r="BY1593" s="179" t="str">
        <f t="shared" si="2069"/>
        <v>BY$17</v>
      </c>
      <c r="BZ1593" s="179" t="str">
        <f t="shared" si="2069"/>
        <v>BZ$17</v>
      </c>
      <c r="CA1593" s="179" t="str">
        <f t="shared" si="2069"/>
        <v>CA$17</v>
      </c>
      <c r="CB1593" s="179" t="str">
        <f t="shared" si="2069"/>
        <v>CB$17</v>
      </c>
      <c r="CC1593" s="179" t="str">
        <f t="shared" si="2069"/>
        <v>CC$17</v>
      </c>
      <c r="CD1593" s="179" t="str">
        <f t="shared" si="2069"/>
        <v>CD$17</v>
      </c>
      <c r="CE1593" s="179" t="str">
        <f t="shared" ref="CE1593:CL1595" si="2070">CE1580</f>
        <v>CE$17</v>
      </c>
      <c r="CF1593" s="179" t="str">
        <f t="shared" si="2070"/>
        <v>CF$17</v>
      </c>
      <c r="CG1593" s="179" t="str">
        <f t="shared" si="2070"/>
        <v>CG$17</v>
      </c>
      <c r="CH1593" s="179" t="str">
        <f t="shared" si="2070"/>
        <v>CH$17</v>
      </c>
      <c r="CI1593" s="179" t="str">
        <f t="shared" si="2070"/>
        <v>CI$17</v>
      </c>
      <c r="CJ1593" s="179" t="str">
        <f t="shared" si="2070"/>
        <v>CJ$17</v>
      </c>
      <c r="CK1593" s="179" t="str">
        <f t="shared" si="2070"/>
        <v>CK$17</v>
      </c>
      <c r="CL1593" s="179" t="str">
        <f t="shared" si="2070"/>
        <v>CL$17</v>
      </c>
      <c r="CN1593" s="60"/>
      <c r="CO1593" s="179" t="str">
        <f t="shared" ref="CO1593:DK1595" si="2071">CO1580</f>
        <v>CO$17</v>
      </c>
      <c r="CP1593" s="179" t="str">
        <f t="shared" si="2071"/>
        <v>CP$17</v>
      </c>
      <c r="CQ1593" s="179" t="str">
        <f t="shared" si="2071"/>
        <v>CQ$17</v>
      </c>
      <c r="CR1593" s="179" t="str">
        <f t="shared" si="2071"/>
        <v>CR$17</v>
      </c>
      <c r="CS1593" s="179" t="str">
        <f t="shared" si="2071"/>
        <v>CS$17</v>
      </c>
      <c r="CT1593" s="179" t="str">
        <f t="shared" si="2071"/>
        <v>CT$17</v>
      </c>
      <c r="CU1593" s="179" t="str">
        <f t="shared" si="2071"/>
        <v>CU$17</v>
      </c>
      <c r="CV1593" s="179" t="str">
        <f t="shared" si="2071"/>
        <v>CV$17</v>
      </c>
      <c r="CW1593" s="179" t="str">
        <f t="shared" si="2071"/>
        <v>CW$17</v>
      </c>
      <c r="CX1593" s="179" t="str">
        <f t="shared" si="2071"/>
        <v>CX$17</v>
      </c>
      <c r="CY1593" s="179" t="str">
        <f t="shared" si="2071"/>
        <v>CY$17</v>
      </c>
      <c r="CZ1593" s="179" t="str">
        <f t="shared" si="2071"/>
        <v>CZ$17</v>
      </c>
      <c r="DA1593" s="179" t="str">
        <f t="shared" si="2071"/>
        <v>DA$17</v>
      </c>
      <c r="DB1593" s="179" t="str">
        <f t="shared" si="2071"/>
        <v>DB$17</v>
      </c>
      <c r="DC1593" s="179" t="str">
        <f t="shared" si="2071"/>
        <v>DC$17</v>
      </c>
      <c r="DD1593" s="179" t="str">
        <f t="shared" si="2071"/>
        <v>DD$17</v>
      </c>
      <c r="DE1593" s="179" t="str">
        <f t="shared" si="2071"/>
        <v>DE$17</v>
      </c>
      <c r="DF1593" s="179" t="str">
        <f t="shared" si="2071"/>
        <v>DF$17</v>
      </c>
      <c r="DG1593" s="179" t="str">
        <f t="shared" si="2071"/>
        <v>DG$17</v>
      </c>
      <c r="DH1593" s="179" t="str">
        <f t="shared" si="2071"/>
        <v>DH$17</v>
      </c>
      <c r="DI1593" s="179" t="str">
        <f t="shared" si="2071"/>
        <v>DI$17</v>
      </c>
      <c r="DJ1593" s="179" t="str">
        <f t="shared" si="2071"/>
        <v>DJ$17</v>
      </c>
      <c r="DK1593" s="179" t="str">
        <f t="shared" si="2071"/>
        <v>DK$17</v>
      </c>
      <c r="DL1593" s="179" t="str">
        <f t="shared" ref="DL1593:DL1595" si="2072">DL1580</f>
        <v>DL$17</v>
      </c>
    </row>
    <row r="1594" spans="1:116" x14ac:dyDescent="0.4">
      <c r="B1594" t="s">
        <v>332</v>
      </c>
      <c r="D1594" t="s">
        <v>772</v>
      </c>
      <c r="E1594" s="8" t="str">
        <f t="shared" si="2057"/>
        <v>1594 PDC-S</v>
      </c>
      <c r="G1594" s="191" t="str">
        <f>G1585</f>
        <v>Passthrough direct cost:</v>
      </c>
      <c r="H1594" s="12"/>
      <c r="I1594" s="60"/>
      <c r="J1594" s="60"/>
      <c r="K1594" s="15"/>
      <c r="L1594" s="15"/>
      <c r="M1594" s="15"/>
      <c r="N1594" s="15"/>
      <c r="O1594" s="15"/>
      <c r="P1594" s="15"/>
      <c r="R1594" s="15"/>
      <c r="S1594" s="179">
        <f t="shared" ref="S1594:AX1596" si="2073">S1581</f>
        <v>0</v>
      </c>
      <c r="T1594" s="179">
        <f t="shared" si="2073"/>
        <v>0</v>
      </c>
      <c r="U1594" s="179">
        <f t="shared" si="2073"/>
        <v>0</v>
      </c>
      <c r="V1594" s="179">
        <f t="shared" si="2073"/>
        <v>0</v>
      </c>
      <c r="W1594" s="179">
        <f t="shared" si="2073"/>
        <v>0</v>
      </c>
      <c r="X1594" s="179">
        <f t="shared" si="2073"/>
        <v>0</v>
      </c>
      <c r="Y1594" s="179">
        <f t="shared" si="2073"/>
        <v>0</v>
      </c>
      <c r="Z1594" s="179">
        <f t="shared" si="2073"/>
        <v>0</v>
      </c>
      <c r="AA1594" s="179">
        <f t="shared" si="2073"/>
        <v>0</v>
      </c>
      <c r="AB1594" s="179">
        <f t="shared" si="2073"/>
        <v>0</v>
      </c>
      <c r="AC1594" s="179">
        <f t="shared" si="2073"/>
        <v>0</v>
      </c>
      <c r="AD1594" s="179">
        <f t="shared" si="2073"/>
        <v>0</v>
      </c>
      <c r="AE1594" s="179">
        <f t="shared" si="2073"/>
        <v>0</v>
      </c>
      <c r="AF1594" s="179">
        <f t="shared" si="2073"/>
        <v>0</v>
      </c>
      <c r="AG1594" s="179">
        <f t="shared" si="2073"/>
        <v>0</v>
      </c>
      <c r="AH1594" s="179">
        <f t="shared" si="2073"/>
        <v>0</v>
      </c>
      <c r="AI1594" s="179">
        <f t="shared" si="2073"/>
        <v>0</v>
      </c>
      <c r="AJ1594" s="179">
        <f t="shared" si="2073"/>
        <v>0</v>
      </c>
      <c r="AK1594" s="179">
        <f t="shared" si="2073"/>
        <v>0</v>
      </c>
      <c r="AL1594" s="179">
        <f t="shared" si="2073"/>
        <v>0</v>
      </c>
      <c r="AM1594" s="179">
        <f t="shared" si="2073"/>
        <v>0</v>
      </c>
      <c r="AN1594" s="179">
        <f t="shared" si="2073"/>
        <v>0</v>
      </c>
      <c r="AO1594" s="179">
        <f t="shared" si="2073"/>
        <v>0</v>
      </c>
      <c r="AP1594" s="179">
        <f t="shared" si="2073"/>
        <v>0</v>
      </c>
      <c r="AQ1594" s="179">
        <f t="shared" si="2073"/>
        <v>0</v>
      </c>
      <c r="AR1594" s="179">
        <f t="shared" si="2073"/>
        <v>0</v>
      </c>
      <c r="AS1594" s="179">
        <f t="shared" si="2073"/>
        <v>0</v>
      </c>
      <c r="AT1594" s="179">
        <f t="shared" si="2073"/>
        <v>0</v>
      </c>
      <c r="AU1594" s="179">
        <f t="shared" si="2073"/>
        <v>0</v>
      </c>
      <c r="AV1594" s="179">
        <f t="shared" si="2073"/>
        <v>0</v>
      </c>
      <c r="AW1594" s="179">
        <f t="shared" si="2073"/>
        <v>0</v>
      </c>
      <c r="AX1594" s="179">
        <f t="shared" si="2073"/>
        <v>0</v>
      </c>
      <c r="AY1594" s="179">
        <f t="shared" ref="AY1594:CD1596" si="2074">AY1581</f>
        <v>0</v>
      </c>
      <c r="AZ1594" s="179">
        <f t="shared" si="2074"/>
        <v>0</v>
      </c>
      <c r="BA1594" s="179">
        <f t="shared" si="2074"/>
        <v>0</v>
      </c>
      <c r="BB1594" s="179">
        <f t="shared" si="2074"/>
        <v>0</v>
      </c>
      <c r="BC1594" s="179">
        <f t="shared" si="2074"/>
        <v>0</v>
      </c>
      <c r="BD1594" s="179">
        <f t="shared" si="2074"/>
        <v>0</v>
      </c>
      <c r="BE1594" s="179">
        <f t="shared" si="2074"/>
        <v>0</v>
      </c>
      <c r="BF1594" s="179">
        <f t="shared" si="2074"/>
        <v>0</v>
      </c>
      <c r="BG1594" s="179">
        <f t="shared" si="2074"/>
        <v>0</v>
      </c>
      <c r="BH1594" s="179">
        <f t="shared" si="2074"/>
        <v>0</v>
      </c>
      <c r="BI1594" s="179">
        <f t="shared" si="2074"/>
        <v>0</v>
      </c>
      <c r="BJ1594" s="179">
        <f t="shared" si="2074"/>
        <v>0</v>
      </c>
      <c r="BK1594" s="179">
        <f t="shared" si="2074"/>
        <v>0</v>
      </c>
      <c r="BL1594" s="179">
        <f t="shared" si="2074"/>
        <v>0</v>
      </c>
      <c r="BM1594" s="179">
        <f t="shared" si="2074"/>
        <v>0</v>
      </c>
      <c r="BN1594" s="179">
        <f t="shared" si="2074"/>
        <v>0</v>
      </c>
      <c r="BO1594" s="179">
        <f t="shared" si="2074"/>
        <v>0</v>
      </c>
      <c r="BP1594" s="179">
        <f t="shared" si="2074"/>
        <v>0</v>
      </c>
      <c r="BQ1594" s="179">
        <f t="shared" si="2074"/>
        <v>0</v>
      </c>
      <c r="BR1594" s="179">
        <f t="shared" si="2074"/>
        <v>0</v>
      </c>
      <c r="BS1594" s="179">
        <f t="shared" si="2074"/>
        <v>0</v>
      </c>
      <c r="BT1594" s="179">
        <f t="shared" si="2074"/>
        <v>0</v>
      </c>
      <c r="BU1594" s="179">
        <f t="shared" si="2074"/>
        <v>0</v>
      </c>
      <c r="BV1594" s="179">
        <f t="shared" si="2074"/>
        <v>0</v>
      </c>
      <c r="BW1594" s="179">
        <f t="shared" si="2074"/>
        <v>0</v>
      </c>
      <c r="BX1594" s="179">
        <f t="shared" si="2074"/>
        <v>0</v>
      </c>
      <c r="BY1594" s="179">
        <f t="shared" si="2074"/>
        <v>0</v>
      </c>
      <c r="BZ1594" s="179">
        <f t="shared" si="2074"/>
        <v>0</v>
      </c>
      <c r="CA1594" s="179">
        <f t="shared" si="2074"/>
        <v>0</v>
      </c>
      <c r="CB1594" s="179">
        <f t="shared" si="2074"/>
        <v>0</v>
      </c>
      <c r="CC1594" s="179">
        <f t="shared" si="2074"/>
        <v>0</v>
      </c>
      <c r="CD1594" s="179">
        <f t="shared" si="2074"/>
        <v>0</v>
      </c>
      <c r="CE1594" s="179">
        <f t="shared" ref="CE1594:CL1596" si="2075">CE1581</f>
        <v>0</v>
      </c>
      <c r="CF1594" s="179">
        <f t="shared" si="2075"/>
        <v>0</v>
      </c>
      <c r="CG1594" s="179">
        <f t="shared" si="2075"/>
        <v>0</v>
      </c>
      <c r="CH1594" s="179">
        <f t="shared" si="2075"/>
        <v>0</v>
      </c>
      <c r="CI1594" s="179">
        <f t="shared" si="2075"/>
        <v>0</v>
      </c>
      <c r="CJ1594" s="179">
        <f t="shared" si="2075"/>
        <v>0</v>
      </c>
      <c r="CK1594" s="179">
        <f t="shared" si="2075"/>
        <v>0</v>
      </c>
      <c r="CL1594" s="179">
        <f t="shared" si="2075"/>
        <v>0</v>
      </c>
      <c r="CN1594" s="60"/>
      <c r="CO1594" s="179">
        <f t="shared" ref="CO1594:DK1596" si="2076">CO1581</f>
        <v>0</v>
      </c>
      <c r="CP1594" s="179">
        <f t="shared" si="2076"/>
        <v>0</v>
      </c>
      <c r="CQ1594" s="179">
        <f t="shared" si="2076"/>
        <v>0</v>
      </c>
      <c r="CR1594" s="179">
        <f t="shared" si="2076"/>
        <v>0</v>
      </c>
      <c r="CS1594" s="179">
        <f t="shared" si="2076"/>
        <v>0</v>
      </c>
      <c r="CT1594" s="179">
        <f t="shared" si="2076"/>
        <v>0</v>
      </c>
      <c r="CU1594" s="179">
        <f t="shared" si="2076"/>
        <v>0</v>
      </c>
      <c r="CV1594" s="179">
        <f t="shared" si="2076"/>
        <v>0</v>
      </c>
      <c r="CW1594" s="179">
        <f t="shared" si="2076"/>
        <v>0</v>
      </c>
      <c r="CX1594" s="179">
        <f t="shared" si="2076"/>
        <v>0</v>
      </c>
      <c r="CY1594" s="179">
        <f t="shared" si="2076"/>
        <v>0</v>
      </c>
      <c r="CZ1594" s="179">
        <f t="shared" si="2076"/>
        <v>0</v>
      </c>
      <c r="DA1594" s="179">
        <f t="shared" si="2076"/>
        <v>0</v>
      </c>
      <c r="DB1594" s="179">
        <f t="shared" si="2076"/>
        <v>0</v>
      </c>
      <c r="DC1594" s="179">
        <f t="shared" si="2076"/>
        <v>0</v>
      </c>
      <c r="DD1594" s="179">
        <f t="shared" si="2076"/>
        <v>0</v>
      </c>
      <c r="DE1594" s="179">
        <f t="shared" si="2076"/>
        <v>0</v>
      </c>
      <c r="DF1594" s="179">
        <f t="shared" si="2076"/>
        <v>0</v>
      </c>
      <c r="DG1594" s="179">
        <f t="shared" si="2076"/>
        <v>0</v>
      </c>
      <c r="DH1594" s="179">
        <f t="shared" si="2076"/>
        <v>0</v>
      </c>
      <c r="DI1594" s="179">
        <f t="shared" si="2076"/>
        <v>0</v>
      </c>
      <c r="DJ1594" s="179">
        <f t="shared" si="2076"/>
        <v>0</v>
      </c>
      <c r="DK1594" s="179">
        <f t="shared" si="2076"/>
        <v>0</v>
      </c>
      <c r="DL1594" s="179">
        <f t="shared" ref="DL1594:DL1596" si="2077">DL1581</f>
        <v>0</v>
      </c>
    </row>
    <row r="1595" spans="1:116" x14ac:dyDescent="0.4">
      <c r="B1595" t="s">
        <v>332</v>
      </c>
      <c r="D1595" t="s">
        <v>772</v>
      </c>
      <c r="E1595" s="8" t="str">
        <f t="shared" ref="E1595:E1597" si="2078">ROW()&amp;" "&amp;D1595</f>
        <v>1595 PDC-S</v>
      </c>
      <c r="G1595" s="241" t="str">
        <f>IFERROR(SUBSTITUTE(TRIM(MID(G1585, SEARCH("-", G1585) + 1, LEN(G1585))),":",""),"no unit")</f>
        <v>no unit</v>
      </c>
      <c r="H1595" s="12"/>
      <c r="I1595" s="60"/>
      <c r="J1595" s="60"/>
      <c r="K1595" s="15"/>
      <c r="L1595" s="15"/>
      <c r="M1595" s="15"/>
      <c r="N1595" s="15"/>
      <c r="O1595" s="15"/>
      <c r="P1595" s="15"/>
      <c r="R1595" s="15"/>
      <c r="S1595" s="179"/>
      <c r="T1595" s="179"/>
      <c r="U1595" s="179"/>
      <c r="V1595" s="179"/>
      <c r="W1595" s="179"/>
      <c r="X1595" s="179"/>
      <c r="Y1595" s="179"/>
      <c r="Z1595" s="179"/>
      <c r="AA1595" s="179"/>
      <c r="AB1595" s="179"/>
      <c r="AC1595" s="179"/>
      <c r="AD1595" s="179"/>
      <c r="AE1595" s="179"/>
      <c r="AF1595" s="179"/>
      <c r="AG1595" s="179"/>
      <c r="AH1595" s="179"/>
      <c r="AI1595" s="179"/>
      <c r="AJ1595" s="179"/>
      <c r="AK1595" s="179"/>
      <c r="AL1595" s="179"/>
      <c r="AM1595" s="179"/>
      <c r="AN1595" s="179"/>
      <c r="AO1595" s="179"/>
      <c r="AP1595" s="179"/>
      <c r="AQ1595" s="179"/>
      <c r="AR1595" s="179"/>
      <c r="AS1595" s="179"/>
      <c r="AT1595" s="179"/>
      <c r="AU1595" s="179"/>
      <c r="AV1595" s="179"/>
      <c r="AW1595" s="179"/>
      <c r="AX1595" s="179"/>
      <c r="AY1595" s="179"/>
      <c r="AZ1595" s="179"/>
      <c r="BA1595" s="179"/>
      <c r="BB1595" s="179"/>
      <c r="BC1595" s="179"/>
      <c r="BD1595" s="179"/>
      <c r="BE1595" s="179"/>
      <c r="BF1595" s="179"/>
      <c r="BG1595" s="179"/>
      <c r="BH1595" s="179"/>
      <c r="BI1595" s="179"/>
      <c r="BJ1595" s="179"/>
      <c r="BK1595" s="179"/>
      <c r="BL1595" s="179"/>
      <c r="BM1595" s="179"/>
      <c r="BN1595" s="179"/>
      <c r="BO1595" s="179"/>
      <c r="BP1595" s="179"/>
      <c r="BQ1595" s="179"/>
      <c r="BR1595" s="179"/>
      <c r="BS1595" s="179"/>
      <c r="BT1595" s="179"/>
      <c r="BU1595" s="179"/>
      <c r="BV1595" s="179"/>
      <c r="BW1595" s="179"/>
      <c r="BX1595" s="179"/>
      <c r="BY1595" s="179"/>
      <c r="BZ1595" s="179"/>
      <c r="CA1595" s="179"/>
      <c r="CB1595" s="179"/>
      <c r="CC1595" s="179"/>
      <c r="CD1595" s="179"/>
      <c r="CE1595" s="179"/>
      <c r="CF1595" s="179"/>
      <c r="CG1595" s="179"/>
      <c r="CH1595" s="179"/>
      <c r="CI1595" s="179"/>
      <c r="CJ1595" s="179"/>
      <c r="CK1595" s="179"/>
      <c r="CL1595" s="179"/>
      <c r="CN1595" s="60"/>
      <c r="CO1595" s="179"/>
      <c r="CP1595" s="179"/>
      <c r="CQ1595" s="179"/>
      <c r="CR1595" s="179"/>
      <c r="CS1595" s="179"/>
      <c r="CT1595" s="179"/>
      <c r="CU1595" s="179"/>
      <c r="CV1595" s="179"/>
      <c r="CW1595" s="179"/>
      <c r="CX1595" s="179"/>
      <c r="CY1595" s="179"/>
      <c r="CZ1595" s="179"/>
      <c r="DA1595" s="179"/>
      <c r="DB1595" s="179"/>
      <c r="DC1595" s="179"/>
      <c r="DD1595" s="179"/>
      <c r="DE1595" s="179"/>
      <c r="DF1595" s="179"/>
      <c r="DG1595" s="179"/>
      <c r="DH1595" s="179"/>
      <c r="DI1595" s="179"/>
      <c r="DJ1595" s="179"/>
      <c r="DK1595" s="179"/>
      <c r="DL1595" s="179"/>
    </row>
    <row r="1596" spans="1:116" x14ac:dyDescent="0.4">
      <c r="B1596" t="s">
        <v>332</v>
      </c>
      <c r="D1596" t="s">
        <v>772</v>
      </c>
      <c r="E1596" s="8" t="str">
        <f t="shared" si="2057"/>
        <v>1596 PDC-S</v>
      </c>
      <c r="G1596" s="136" t="str">
        <f t="shared" si="2062"/>
        <v>Secondary revenue driver</v>
      </c>
      <c r="H1596" s="12"/>
      <c r="I1596" s="60"/>
      <c r="J1596" s="60"/>
      <c r="K1596" s="15"/>
      <c r="L1596" s="15"/>
      <c r="M1596" s="15"/>
      <c r="N1596" s="15"/>
      <c r="O1596" s="15"/>
      <c r="P1596" s="15"/>
      <c r="R1596" s="15"/>
      <c r="S1596" s="4" t="str">
        <f>ADDRESS(ROW(S1588),COLUMN(S1588),2)</f>
        <v>S$1588</v>
      </c>
      <c r="T1596" s="4" t="str">
        <f t="shared" ref="T1596:CE1598" si="2079">ADDRESS(ROW(T1588),COLUMN(T1588),2)</f>
        <v>T$1588</v>
      </c>
      <c r="U1596" s="4" t="str">
        <f t="shared" si="2079"/>
        <v>U$1588</v>
      </c>
      <c r="V1596" s="4" t="str">
        <f t="shared" si="2079"/>
        <v>V$1588</v>
      </c>
      <c r="W1596" s="4" t="str">
        <f t="shared" si="2079"/>
        <v>W$1588</v>
      </c>
      <c r="X1596" s="4" t="str">
        <f t="shared" si="2079"/>
        <v>X$1588</v>
      </c>
      <c r="Y1596" s="4" t="str">
        <f t="shared" si="2079"/>
        <v>Y$1588</v>
      </c>
      <c r="Z1596" s="4" t="str">
        <f t="shared" si="2079"/>
        <v>Z$1588</v>
      </c>
      <c r="AA1596" s="4" t="str">
        <f t="shared" si="2079"/>
        <v>AA$1588</v>
      </c>
      <c r="AB1596" s="4" t="str">
        <f t="shared" si="2079"/>
        <v>AB$1588</v>
      </c>
      <c r="AC1596" s="4" t="str">
        <f t="shared" si="2079"/>
        <v>AC$1588</v>
      </c>
      <c r="AD1596" s="4" t="str">
        <f t="shared" si="2079"/>
        <v>AD$1588</v>
      </c>
      <c r="AE1596" s="4" t="str">
        <f t="shared" si="2079"/>
        <v>AE$1588</v>
      </c>
      <c r="AF1596" s="4" t="str">
        <f t="shared" si="2079"/>
        <v>AF$1588</v>
      </c>
      <c r="AG1596" s="4" t="str">
        <f t="shared" si="2079"/>
        <v>AG$1588</v>
      </c>
      <c r="AH1596" s="4" t="str">
        <f t="shared" si="2079"/>
        <v>AH$1588</v>
      </c>
      <c r="AI1596" s="4" t="str">
        <f t="shared" si="2079"/>
        <v>AI$1588</v>
      </c>
      <c r="AJ1596" s="4" t="str">
        <f t="shared" si="2079"/>
        <v>AJ$1588</v>
      </c>
      <c r="AK1596" s="4" t="str">
        <f t="shared" si="2079"/>
        <v>AK$1588</v>
      </c>
      <c r="AL1596" s="4" t="str">
        <f t="shared" si="2079"/>
        <v>AL$1588</v>
      </c>
      <c r="AM1596" s="4" t="str">
        <f t="shared" si="2079"/>
        <v>AM$1588</v>
      </c>
      <c r="AN1596" s="4" t="str">
        <f t="shared" si="2079"/>
        <v>AN$1588</v>
      </c>
      <c r="AO1596" s="4" t="str">
        <f t="shared" si="2079"/>
        <v>AO$1588</v>
      </c>
      <c r="AP1596" s="4" t="str">
        <f t="shared" si="2079"/>
        <v>AP$1588</v>
      </c>
      <c r="AQ1596" s="4" t="str">
        <f t="shared" si="2079"/>
        <v>AQ$1588</v>
      </c>
      <c r="AR1596" s="4" t="str">
        <f t="shared" si="2079"/>
        <v>AR$1588</v>
      </c>
      <c r="AS1596" s="4" t="str">
        <f t="shared" si="2079"/>
        <v>AS$1588</v>
      </c>
      <c r="AT1596" s="4" t="str">
        <f t="shared" si="2079"/>
        <v>AT$1588</v>
      </c>
      <c r="AU1596" s="4" t="str">
        <f t="shared" si="2079"/>
        <v>AU$1588</v>
      </c>
      <c r="AV1596" s="4" t="str">
        <f t="shared" si="2079"/>
        <v>AV$1588</v>
      </c>
      <c r="AW1596" s="4" t="str">
        <f t="shared" si="2079"/>
        <v>AW$1588</v>
      </c>
      <c r="AX1596" s="4" t="str">
        <f t="shared" si="2079"/>
        <v>AX$1588</v>
      </c>
      <c r="AY1596" s="4" t="str">
        <f t="shared" si="2079"/>
        <v>AY$1588</v>
      </c>
      <c r="AZ1596" s="4" t="str">
        <f t="shared" si="2079"/>
        <v>AZ$1588</v>
      </c>
      <c r="BA1596" s="4" t="str">
        <f t="shared" si="2079"/>
        <v>BA$1588</v>
      </c>
      <c r="BB1596" s="4" t="str">
        <f t="shared" si="2079"/>
        <v>BB$1588</v>
      </c>
      <c r="BC1596" s="4" t="str">
        <f t="shared" si="2079"/>
        <v>BC$1588</v>
      </c>
      <c r="BD1596" s="4" t="str">
        <f t="shared" si="2079"/>
        <v>BD$1588</v>
      </c>
      <c r="BE1596" s="4" t="str">
        <f t="shared" si="2079"/>
        <v>BE$1588</v>
      </c>
      <c r="BF1596" s="4" t="str">
        <f t="shared" si="2079"/>
        <v>BF$1588</v>
      </c>
      <c r="BG1596" s="4" t="str">
        <f t="shared" si="2079"/>
        <v>BG$1588</v>
      </c>
      <c r="BH1596" s="4" t="str">
        <f t="shared" si="2079"/>
        <v>BH$1588</v>
      </c>
      <c r="BI1596" s="4" t="str">
        <f t="shared" si="2079"/>
        <v>BI$1588</v>
      </c>
      <c r="BJ1596" s="4" t="str">
        <f t="shared" si="2079"/>
        <v>BJ$1588</v>
      </c>
      <c r="BK1596" s="4" t="str">
        <f t="shared" si="2079"/>
        <v>BK$1588</v>
      </c>
      <c r="BL1596" s="4" t="str">
        <f t="shared" si="2079"/>
        <v>BL$1588</v>
      </c>
      <c r="BM1596" s="4" t="str">
        <f t="shared" si="2079"/>
        <v>BM$1588</v>
      </c>
      <c r="BN1596" s="4" t="str">
        <f t="shared" si="2079"/>
        <v>BN$1588</v>
      </c>
      <c r="BO1596" s="4" t="str">
        <f t="shared" si="2079"/>
        <v>BO$1588</v>
      </c>
      <c r="BP1596" s="4" t="str">
        <f t="shared" si="2079"/>
        <v>BP$1588</v>
      </c>
      <c r="BQ1596" s="4" t="str">
        <f t="shared" si="2079"/>
        <v>BQ$1588</v>
      </c>
      <c r="BR1596" s="4" t="str">
        <f t="shared" si="2079"/>
        <v>BR$1588</v>
      </c>
      <c r="BS1596" s="4" t="str">
        <f t="shared" si="2079"/>
        <v>BS$1588</v>
      </c>
      <c r="BT1596" s="4" t="str">
        <f t="shared" si="2079"/>
        <v>BT$1588</v>
      </c>
      <c r="BU1596" s="4" t="str">
        <f t="shared" si="2079"/>
        <v>BU$1588</v>
      </c>
      <c r="BV1596" s="4" t="str">
        <f t="shared" si="2079"/>
        <v>BV$1588</v>
      </c>
      <c r="BW1596" s="4" t="str">
        <f t="shared" si="2079"/>
        <v>BW$1588</v>
      </c>
      <c r="BX1596" s="4" t="str">
        <f t="shared" si="2079"/>
        <v>BX$1588</v>
      </c>
      <c r="BY1596" s="4" t="str">
        <f t="shared" si="2079"/>
        <v>BY$1588</v>
      </c>
      <c r="BZ1596" s="4" t="str">
        <f t="shared" si="2079"/>
        <v>BZ$1588</v>
      </c>
      <c r="CA1596" s="4" t="str">
        <f t="shared" si="2079"/>
        <v>CA$1588</v>
      </c>
      <c r="CB1596" s="4" t="str">
        <f t="shared" si="2079"/>
        <v>CB$1588</v>
      </c>
      <c r="CC1596" s="4" t="str">
        <f t="shared" si="2079"/>
        <v>CC$1588</v>
      </c>
      <c r="CD1596" s="4" t="str">
        <f t="shared" si="2079"/>
        <v>CD$1588</v>
      </c>
      <c r="CE1596" s="4" t="str">
        <f t="shared" si="2079"/>
        <v>CE$1588</v>
      </c>
      <c r="CF1596" s="4" t="str">
        <f t="shared" ref="CF1596:CL1598" si="2080">ADDRESS(ROW(CF1588),COLUMN(CF1588),2)</f>
        <v>CF$1588</v>
      </c>
      <c r="CG1596" s="4" t="str">
        <f t="shared" si="2080"/>
        <v>CG$1588</v>
      </c>
      <c r="CH1596" s="4" t="str">
        <f t="shared" si="2080"/>
        <v>CH$1588</v>
      </c>
      <c r="CI1596" s="4" t="str">
        <f t="shared" si="2080"/>
        <v>CI$1588</v>
      </c>
      <c r="CJ1596" s="4" t="str">
        <f t="shared" si="2080"/>
        <v>CJ$1588</v>
      </c>
      <c r="CK1596" s="4" t="str">
        <f t="shared" si="2080"/>
        <v>CK$1588</v>
      </c>
      <c r="CL1596" s="4" t="str">
        <f t="shared" si="2080"/>
        <v>CL$1588</v>
      </c>
      <c r="CN1596" s="60"/>
      <c r="CO1596" s="4" t="str">
        <f>ADDRESS(ROW(CO169),COLUMN(CO169),2)</f>
        <v>CO$169</v>
      </c>
      <c r="CP1596" s="4" t="str">
        <f>ADDRESS(ROW(CP169),COLUMN(CP169),2)</f>
        <v>CP$169</v>
      </c>
      <c r="CQ1596" s="4" t="str">
        <f>ADDRESS(ROW(CQ169),COLUMN(CQ169),2)</f>
        <v>CQ$169</v>
      </c>
      <c r="CR1596" s="4" t="str">
        <f>ADDRESS(ROW(CR169),COLUMN(CR169),2)</f>
        <v>CR$169</v>
      </c>
      <c r="CS1596" s="4" t="str">
        <f>ADDRESS(ROW(CS169),COLUMN(CS169),2)</f>
        <v>CS$169</v>
      </c>
      <c r="CT1596" s="4" t="str">
        <f>ADDRESS(ROW(CT169),COLUMN(CT169),2)</f>
        <v>CT$169</v>
      </c>
      <c r="CU1596" s="4" t="str">
        <f>ADDRESS(ROW(CU169),COLUMN(CU169),2)</f>
        <v>CU$169</v>
      </c>
      <c r="CV1596" s="4" t="str">
        <f>ADDRESS(ROW(CV169),COLUMN(CV169),2)</f>
        <v>CV$169</v>
      </c>
      <c r="CW1596" s="4" t="str">
        <f>ADDRESS(ROW(CW169),COLUMN(CW169),2)</f>
        <v>CW$169</v>
      </c>
      <c r="CX1596" s="4" t="str">
        <f>ADDRESS(ROW(CX169),COLUMN(CX169),2)</f>
        <v>CX$169</v>
      </c>
      <c r="CY1596" s="4" t="str">
        <f>ADDRESS(ROW(CY169),COLUMN(CY169),2)</f>
        <v>CY$169</v>
      </c>
      <c r="CZ1596" s="4" t="str">
        <f>ADDRESS(ROW(CZ169),COLUMN(CZ169),2)</f>
        <v>CZ$169</v>
      </c>
      <c r="DA1596" s="4" t="str">
        <f>ADDRESS(ROW(DA169),COLUMN(DA169),2)</f>
        <v>DA$169</v>
      </c>
      <c r="DB1596" s="4" t="str">
        <f>ADDRESS(ROW(DB169),COLUMN(DB169),2)</f>
        <v>DB$169</v>
      </c>
      <c r="DC1596" s="4" t="str">
        <f>ADDRESS(ROW(DC169),COLUMN(DC169),2)</f>
        <v>DC$169</v>
      </c>
      <c r="DD1596" s="4" t="str">
        <f>ADDRESS(ROW(DD169),COLUMN(DD169),2)</f>
        <v>DD$169</v>
      </c>
      <c r="DE1596" s="4" t="str">
        <f>ADDRESS(ROW(DE169),COLUMN(DE169),2)</f>
        <v>DE$169</v>
      </c>
      <c r="DF1596" s="4" t="str">
        <f>ADDRESS(ROW(DF169),COLUMN(DF169),2)</f>
        <v>DF$169</v>
      </c>
      <c r="DG1596" s="4" t="str">
        <f>ADDRESS(ROW(DG169),COLUMN(DG169),2)</f>
        <v>DG$169</v>
      </c>
      <c r="DH1596" s="4" t="str">
        <f>ADDRESS(ROW(DH169),COLUMN(DH169),2)</f>
        <v>DH$169</v>
      </c>
      <c r="DI1596" s="4" t="str">
        <f>ADDRESS(ROW(DI169),COLUMN(DI169),2)</f>
        <v>DI$169</v>
      </c>
      <c r="DJ1596" s="4" t="str">
        <f>ADDRESS(ROW(DJ169),COLUMN(DJ169),2)</f>
        <v>DJ$169</v>
      </c>
      <c r="DK1596" s="4" t="str">
        <f>ADDRESS(ROW(DK169),COLUMN(DK169),2)</f>
        <v>DK$169</v>
      </c>
      <c r="DL1596" s="4" t="str">
        <f>ADDRESS(ROW(DL169),COLUMN(DL169),2)</f>
        <v>DL$169</v>
      </c>
    </row>
    <row r="1597" spans="1:116" x14ac:dyDescent="0.4">
      <c r="B1597" t="s">
        <v>332</v>
      </c>
      <c r="D1597" t="s">
        <v>772</v>
      </c>
      <c r="E1597" s="8" t="str">
        <f t="shared" si="2057"/>
        <v>1597 PDC-S</v>
      </c>
      <c r="G1597" s="136" t="str">
        <f t="shared" si="2062"/>
        <v>Secondary volume driver</v>
      </c>
      <c r="H1597" s="12"/>
      <c r="I1597" s="60"/>
      <c r="J1597" s="60"/>
      <c r="K1597" s="15"/>
      <c r="L1597" s="15"/>
      <c r="M1597" s="15"/>
      <c r="N1597" s="15"/>
      <c r="O1597" s="15"/>
      <c r="P1597" s="15"/>
      <c r="R1597" s="15"/>
      <c r="S1597" s="179" t="str">
        <f t="shared" ref="S1597:AX1599" si="2081">S1584</f>
        <v>S$19</v>
      </c>
      <c r="T1597" s="179" t="str">
        <f t="shared" si="2081"/>
        <v>T$19</v>
      </c>
      <c r="U1597" s="179" t="str">
        <f t="shared" si="2081"/>
        <v>U$19</v>
      </c>
      <c r="V1597" s="179" t="str">
        <f t="shared" si="2081"/>
        <v>V$19</v>
      </c>
      <c r="W1597" s="179" t="str">
        <f t="shared" si="2081"/>
        <v>W$19</v>
      </c>
      <c r="X1597" s="179" t="str">
        <f t="shared" si="2081"/>
        <v>X$19</v>
      </c>
      <c r="Y1597" s="179" t="str">
        <f t="shared" si="2081"/>
        <v>Y$19</v>
      </c>
      <c r="Z1597" s="179" t="str">
        <f t="shared" si="2081"/>
        <v>Z$19</v>
      </c>
      <c r="AA1597" s="179" t="str">
        <f t="shared" si="2081"/>
        <v>AA$19</v>
      </c>
      <c r="AB1597" s="179" t="str">
        <f t="shared" si="2081"/>
        <v>AB$19</v>
      </c>
      <c r="AC1597" s="179" t="str">
        <f t="shared" si="2081"/>
        <v>AC$19</v>
      </c>
      <c r="AD1597" s="179" t="str">
        <f t="shared" si="2081"/>
        <v>AD$19</v>
      </c>
      <c r="AE1597" s="179" t="str">
        <f t="shared" si="2081"/>
        <v>AE$19</v>
      </c>
      <c r="AF1597" s="179" t="str">
        <f t="shared" si="2081"/>
        <v>AF$19</v>
      </c>
      <c r="AG1597" s="179" t="str">
        <f t="shared" si="2081"/>
        <v>AG$19</v>
      </c>
      <c r="AH1597" s="179" t="str">
        <f t="shared" si="2081"/>
        <v>AH$19</v>
      </c>
      <c r="AI1597" s="179" t="str">
        <f t="shared" si="2081"/>
        <v>AI$19</v>
      </c>
      <c r="AJ1597" s="179" t="str">
        <f t="shared" si="2081"/>
        <v>AJ$19</v>
      </c>
      <c r="AK1597" s="179" t="str">
        <f t="shared" si="2081"/>
        <v>AK$19</v>
      </c>
      <c r="AL1597" s="179" t="str">
        <f t="shared" si="2081"/>
        <v>AL$19</v>
      </c>
      <c r="AM1597" s="179" t="str">
        <f t="shared" si="2081"/>
        <v>AM$19</v>
      </c>
      <c r="AN1597" s="179" t="str">
        <f t="shared" si="2081"/>
        <v>AN$19</v>
      </c>
      <c r="AO1597" s="179" t="str">
        <f t="shared" si="2081"/>
        <v>AO$19</v>
      </c>
      <c r="AP1597" s="179" t="str">
        <f t="shared" si="2081"/>
        <v>AP$19</v>
      </c>
      <c r="AQ1597" s="179" t="str">
        <f t="shared" si="2081"/>
        <v>AQ$19</v>
      </c>
      <c r="AR1597" s="179" t="str">
        <f t="shared" si="2081"/>
        <v>AR$19</v>
      </c>
      <c r="AS1597" s="179" t="str">
        <f t="shared" si="2081"/>
        <v>AS$19</v>
      </c>
      <c r="AT1597" s="179" t="str">
        <f t="shared" si="2081"/>
        <v>AT$19</v>
      </c>
      <c r="AU1597" s="179" t="str">
        <f t="shared" si="2081"/>
        <v>AU$19</v>
      </c>
      <c r="AV1597" s="179" t="str">
        <f t="shared" si="2081"/>
        <v>AV$19</v>
      </c>
      <c r="AW1597" s="179" t="str">
        <f t="shared" si="2081"/>
        <v>AW$19</v>
      </c>
      <c r="AX1597" s="179" t="str">
        <f t="shared" si="2081"/>
        <v>AX$19</v>
      </c>
      <c r="AY1597" s="179" t="str">
        <f t="shared" ref="AY1597:CD1599" si="2082">AY1584</f>
        <v>AY$19</v>
      </c>
      <c r="AZ1597" s="179" t="str">
        <f t="shared" si="2082"/>
        <v>AZ$19</v>
      </c>
      <c r="BA1597" s="179" t="str">
        <f t="shared" si="2082"/>
        <v>BA$19</v>
      </c>
      <c r="BB1597" s="179" t="str">
        <f t="shared" si="2082"/>
        <v>BB$19</v>
      </c>
      <c r="BC1597" s="179" t="str">
        <f t="shared" si="2082"/>
        <v>BC$19</v>
      </c>
      <c r="BD1597" s="179" t="str">
        <f t="shared" si="2082"/>
        <v>BD$19</v>
      </c>
      <c r="BE1597" s="179" t="str">
        <f t="shared" si="2082"/>
        <v>BE$19</v>
      </c>
      <c r="BF1597" s="179" t="str">
        <f t="shared" si="2082"/>
        <v>BF$19</v>
      </c>
      <c r="BG1597" s="179" t="str">
        <f t="shared" si="2082"/>
        <v>BG$19</v>
      </c>
      <c r="BH1597" s="179" t="str">
        <f t="shared" si="2082"/>
        <v>BH$19</v>
      </c>
      <c r="BI1597" s="179" t="str">
        <f t="shared" si="2082"/>
        <v>BI$19</v>
      </c>
      <c r="BJ1597" s="179" t="str">
        <f t="shared" si="2082"/>
        <v>BJ$19</v>
      </c>
      <c r="BK1597" s="179" t="str">
        <f t="shared" si="2082"/>
        <v>BK$19</v>
      </c>
      <c r="BL1597" s="179" t="str">
        <f t="shared" si="2082"/>
        <v>BL$19</v>
      </c>
      <c r="BM1597" s="179" t="str">
        <f t="shared" si="2082"/>
        <v>BM$19</v>
      </c>
      <c r="BN1597" s="179" t="str">
        <f t="shared" si="2082"/>
        <v>BN$19</v>
      </c>
      <c r="BO1597" s="179" t="str">
        <f t="shared" si="2082"/>
        <v>BO$19</v>
      </c>
      <c r="BP1597" s="179" t="str">
        <f t="shared" si="2082"/>
        <v>BP$19</v>
      </c>
      <c r="BQ1597" s="179" t="str">
        <f t="shared" si="2082"/>
        <v>BQ$19</v>
      </c>
      <c r="BR1597" s="179" t="str">
        <f t="shared" si="2082"/>
        <v>BR$19</v>
      </c>
      <c r="BS1597" s="179" t="str">
        <f t="shared" si="2082"/>
        <v>BS$19</v>
      </c>
      <c r="BT1597" s="179" t="str">
        <f t="shared" si="2082"/>
        <v>BT$19</v>
      </c>
      <c r="BU1597" s="179" t="str">
        <f t="shared" si="2082"/>
        <v>BU$19</v>
      </c>
      <c r="BV1597" s="179" t="str">
        <f t="shared" si="2082"/>
        <v>BV$19</v>
      </c>
      <c r="BW1597" s="179" t="str">
        <f t="shared" si="2082"/>
        <v>BW$19</v>
      </c>
      <c r="BX1597" s="179" t="str">
        <f t="shared" si="2082"/>
        <v>BX$19</v>
      </c>
      <c r="BY1597" s="179" t="str">
        <f t="shared" si="2082"/>
        <v>BY$19</v>
      </c>
      <c r="BZ1597" s="179" t="str">
        <f t="shared" si="2082"/>
        <v>BZ$19</v>
      </c>
      <c r="CA1597" s="179" t="str">
        <f t="shared" si="2082"/>
        <v>CA$19</v>
      </c>
      <c r="CB1597" s="179" t="str">
        <f t="shared" si="2082"/>
        <v>CB$19</v>
      </c>
      <c r="CC1597" s="179" t="str">
        <f t="shared" si="2082"/>
        <v>CC$19</v>
      </c>
      <c r="CD1597" s="179" t="str">
        <f t="shared" si="2082"/>
        <v>CD$19</v>
      </c>
      <c r="CE1597" s="179" t="str">
        <f t="shared" ref="CE1597:CL1599" si="2083">CE1584</f>
        <v>CE$19</v>
      </c>
      <c r="CF1597" s="179" t="str">
        <f t="shared" si="2083"/>
        <v>CF$19</v>
      </c>
      <c r="CG1597" s="179" t="str">
        <f t="shared" si="2083"/>
        <v>CG$19</v>
      </c>
      <c r="CH1597" s="179" t="str">
        <f t="shared" si="2083"/>
        <v>CH$19</v>
      </c>
      <c r="CI1597" s="179" t="str">
        <f t="shared" si="2083"/>
        <v>CI$19</v>
      </c>
      <c r="CJ1597" s="179" t="str">
        <f t="shared" si="2083"/>
        <v>CJ$19</v>
      </c>
      <c r="CK1597" s="179" t="str">
        <f t="shared" si="2083"/>
        <v>CK$19</v>
      </c>
      <c r="CL1597" s="179" t="str">
        <f t="shared" si="2083"/>
        <v>CL$19</v>
      </c>
      <c r="CN1597" s="60"/>
      <c r="CO1597" s="179" t="str">
        <f t="shared" ref="CO1597:DK1599" si="2084">CO1584</f>
        <v>CO$19</v>
      </c>
      <c r="CP1597" s="179" t="str">
        <f t="shared" si="2084"/>
        <v>CP$19</v>
      </c>
      <c r="CQ1597" s="179" t="str">
        <f t="shared" si="2084"/>
        <v>CQ$19</v>
      </c>
      <c r="CR1597" s="179" t="str">
        <f t="shared" si="2084"/>
        <v>CR$19</v>
      </c>
      <c r="CS1597" s="179" t="str">
        <f t="shared" si="2084"/>
        <v>CS$19</v>
      </c>
      <c r="CT1597" s="179" t="str">
        <f t="shared" si="2084"/>
        <v>CT$19</v>
      </c>
      <c r="CU1597" s="179" t="str">
        <f t="shared" si="2084"/>
        <v>CU$19</v>
      </c>
      <c r="CV1597" s="179" t="str">
        <f t="shared" si="2084"/>
        <v>CV$19</v>
      </c>
      <c r="CW1597" s="179" t="str">
        <f t="shared" si="2084"/>
        <v>CW$19</v>
      </c>
      <c r="CX1597" s="179" t="str">
        <f t="shared" si="2084"/>
        <v>CX$19</v>
      </c>
      <c r="CY1597" s="179" t="str">
        <f t="shared" si="2084"/>
        <v>CY$19</v>
      </c>
      <c r="CZ1597" s="179" t="str">
        <f t="shared" si="2084"/>
        <v>CZ$19</v>
      </c>
      <c r="DA1597" s="179" t="str">
        <f t="shared" si="2084"/>
        <v>DA$19</v>
      </c>
      <c r="DB1597" s="179" t="str">
        <f t="shared" si="2084"/>
        <v>DB$19</v>
      </c>
      <c r="DC1597" s="179" t="str">
        <f t="shared" si="2084"/>
        <v>DC$19</v>
      </c>
      <c r="DD1597" s="179" t="str">
        <f t="shared" si="2084"/>
        <v>DD$19</v>
      </c>
      <c r="DE1597" s="179" t="str">
        <f t="shared" si="2084"/>
        <v>DE$19</v>
      </c>
      <c r="DF1597" s="179" t="str">
        <f t="shared" si="2084"/>
        <v>DF$19</v>
      </c>
      <c r="DG1597" s="179" t="str">
        <f t="shared" si="2084"/>
        <v>DG$19</v>
      </c>
      <c r="DH1597" s="179" t="str">
        <f t="shared" si="2084"/>
        <v>DH$19</v>
      </c>
      <c r="DI1597" s="179" t="str">
        <f t="shared" si="2084"/>
        <v>DI$19</v>
      </c>
      <c r="DJ1597" s="179" t="str">
        <f t="shared" si="2084"/>
        <v>DJ$19</v>
      </c>
      <c r="DK1597" s="179" t="str">
        <f t="shared" si="2084"/>
        <v>DK$19</v>
      </c>
      <c r="DL1597" s="179" t="str">
        <f t="shared" ref="DL1597:DL1599" si="2085">DL1584</f>
        <v>DL$19</v>
      </c>
    </row>
    <row r="1598" spans="1:116" x14ac:dyDescent="0.4">
      <c r="E1598" s="8"/>
      <c r="H1598" s="12"/>
      <c r="I1598" s="60"/>
      <c r="J1598" s="60"/>
      <c r="K1598" s="15"/>
      <c r="L1598" s="15"/>
      <c r="M1598" s="15"/>
      <c r="N1598" s="15"/>
      <c r="O1598" s="15"/>
      <c r="P1598" s="15"/>
      <c r="R1598" s="15"/>
      <c r="S1598" s="76"/>
      <c r="T1598" s="76"/>
      <c r="U1598" s="76"/>
      <c r="V1598" s="76"/>
      <c r="W1598" s="76"/>
      <c r="X1598" s="76"/>
      <c r="Y1598" s="76"/>
      <c r="Z1598" s="76"/>
      <c r="AA1598" s="76"/>
      <c r="AB1598" s="76"/>
      <c r="AC1598" s="76"/>
      <c r="AD1598" s="76"/>
      <c r="AE1598" s="76"/>
      <c r="AF1598" s="76"/>
      <c r="AG1598" s="76"/>
      <c r="AH1598" s="76"/>
      <c r="AI1598" s="76"/>
      <c r="AJ1598" s="76"/>
      <c r="AK1598" s="76"/>
      <c r="AL1598" s="76"/>
      <c r="AM1598" s="76"/>
      <c r="AN1598" s="76"/>
      <c r="AO1598" s="76"/>
      <c r="AP1598" s="76"/>
      <c r="AQ1598" s="76"/>
      <c r="AR1598" s="76"/>
      <c r="AS1598" s="76"/>
      <c r="AT1598" s="76"/>
      <c r="AU1598" s="76"/>
      <c r="AV1598" s="76"/>
      <c r="AW1598" s="76"/>
      <c r="AX1598" s="76"/>
      <c r="AY1598" s="76"/>
      <c r="AZ1598" s="76"/>
      <c r="BA1598" s="76"/>
      <c r="BB1598" s="76"/>
      <c r="BC1598" s="76"/>
      <c r="BD1598" s="76"/>
      <c r="BE1598" s="76"/>
      <c r="BF1598" s="76"/>
      <c r="BG1598" s="76"/>
      <c r="BH1598" s="76"/>
      <c r="BI1598" s="76"/>
      <c r="BJ1598" s="76"/>
      <c r="BK1598" s="76"/>
      <c r="BL1598" s="76"/>
      <c r="BM1598" s="76"/>
      <c r="BN1598" s="76"/>
      <c r="BO1598" s="76"/>
      <c r="BP1598" s="76"/>
      <c r="BQ1598" s="76"/>
      <c r="BR1598" s="76"/>
      <c r="BS1598" s="76"/>
      <c r="BT1598" s="76"/>
      <c r="BU1598" s="76"/>
      <c r="BV1598" s="76"/>
      <c r="BW1598" s="76"/>
      <c r="BX1598" s="76"/>
      <c r="BY1598" s="76"/>
      <c r="BZ1598" s="76"/>
      <c r="CA1598" s="76"/>
      <c r="CB1598" s="76"/>
      <c r="CC1598" s="76"/>
      <c r="CD1598" s="76"/>
      <c r="CE1598" s="76"/>
      <c r="CF1598" s="76"/>
      <c r="CG1598" s="76"/>
      <c r="CH1598" s="76"/>
      <c r="CI1598" s="76"/>
      <c r="CJ1598" s="76"/>
      <c r="CK1598" s="76"/>
      <c r="CL1598" s="76"/>
      <c r="CN1598" s="60"/>
      <c r="CO1598" s="76"/>
      <c r="CP1598" s="76"/>
      <c r="CQ1598" s="76"/>
      <c r="CR1598" s="76"/>
      <c r="CS1598" s="76"/>
      <c r="CT1598" s="76"/>
      <c r="CU1598" s="76"/>
      <c r="CV1598" s="76"/>
      <c r="CW1598" s="76"/>
      <c r="CX1598" s="76"/>
      <c r="CY1598" s="76"/>
      <c r="CZ1598" s="76"/>
      <c r="DA1598" s="76"/>
      <c r="DB1598" s="76"/>
      <c r="DC1598" s="76"/>
      <c r="DD1598" s="76"/>
      <c r="DE1598" s="76"/>
      <c r="DF1598" s="76"/>
      <c r="DG1598" s="76"/>
      <c r="DH1598" s="76"/>
      <c r="DI1598" s="76"/>
      <c r="DJ1598" s="76"/>
      <c r="DK1598" s="76"/>
      <c r="DL1598" s="76"/>
    </row>
    <row r="1599" spans="1:116" x14ac:dyDescent="0.4">
      <c r="A1599" s="174"/>
      <c r="E1599" s="8"/>
      <c r="G1599" s="175" t="s">
        <v>490</v>
      </c>
      <c r="H1599" s="174"/>
      <c r="I1599" s="176"/>
      <c r="J1599" s="176"/>
      <c r="K1599" s="197"/>
      <c r="L1599" s="197"/>
      <c r="M1599" s="197"/>
      <c r="N1599" s="197"/>
      <c r="O1599" s="197"/>
      <c r="P1599" s="197"/>
      <c r="R1599" s="198"/>
      <c r="S1599" s="174"/>
      <c r="T1599" s="174"/>
      <c r="U1599" s="174"/>
      <c r="V1599" s="174"/>
      <c r="W1599" s="174"/>
      <c r="X1599" s="174"/>
      <c r="Y1599" s="174"/>
      <c r="Z1599" s="174"/>
      <c r="AA1599" s="174"/>
      <c r="AB1599" s="174"/>
      <c r="AC1599" s="174"/>
      <c r="AD1599" s="174"/>
      <c r="AE1599" s="174"/>
      <c r="AF1599" s="174"/>
      <c r="AG1599" s="174"/>
      <c r="AH1599" s="174"/>
      <c r="AI1599" s="174"/>
      <c r="AJ1599" s="174"/>
      <c r="AK1599" s="174"/>
      <c r="AL1599" s="174"/>
      <c r="AM1599" s="174"/>
      <c r="AN1599" s="174"/>
      <c r="AO1599" s="174"/>
      <c r="AP1599" s="174"/>
      <c r="AQ1599" s="174"/>
      <c r="AR1599" s="174"/>
      <c r="AS1599" s="174"/>
      <c r="AT1599" s="174"/>
      <c r="AU1599" s="174"/>
      <c r="AV1599" s="174"/>
      <c r="AW1599" s="174"/>
      <c r="AX1599" s="174"/>
      <c r="AY1599" s="174"/>
      <c r="AZ1599" s="174"/>
      <c r="BA1599" s="174"/>
      <c r="BB1599" s="174"/>
      <c r="BC1599" s="174"/>
      <c r="BD1599" s="174"/>
      <c r="BE1599" s="174"/>
      <c r="BF1599" s="174"/>
      <c r="BG1599" s="174"/>
      <c r="BH1599" s="174"/>
      <c r="BI1599" s="174"/>
      <c r="BJ1599" s="174"/>
      <c r="BK1599" s="174"/>
      <c r="BL1599" s="174"/>
      <c r="BM1599" s="174"/>
      <c r="BN1599" s="174"/>
      <c r="BO1599" s="174"/>
      <c r="BP1599" s="174"/>
      <c r="BQ1599" s="174"/>
      <c r="BR1599" s="174"/>
      <c r="BS1599" s="174"/>
      <c r="BT1599" s="174"/>
      <c r="BU1599" s="174"/>
      <c r="BV1599" s="174"/>
      <c r="BW1599" s="174"/>
      <c r="BX1599" s="174"/>
      <c r="BY1599" s="174"/>
      <c r="BZ1599" s="174"/>
      <c r="CA1599" s="174"/>
      <c r="CB1599" s="174"/>
      <c r="CC1599" s="174"/>
      <c r="CD1599" s="174"/>
      <c r="CE1599" s="174"/>
      <c r="CF1599" s="174"/>
      <c r="CG1599" s="174"/>
      <c r="CH1599" s="174"/>
      <c r="CI1599" s="174"/>
      <c r="CJ1599" s="174"/>
      <c r="CK1599" s="174"/>
      <c r="CL1599" s="174"/>
      <c r="CN1599" s="176"/>
      <c r="CO1599" s="174"/>
      <c r="CP1599" s="174"/>
      <c r="CQ1599" s="174"/>
      <c r="CR1599" s="174"/>
      <c r="CS1599" s="174"/>
      <c r="CT1599" s="174"/>
      <c r="CU1599" s="174"/>
      <c r="CV1599" s="174"/>
      <c r="CW1599" s="174"/>
      <c r="CX1599" s="174"/>
      <c r="CY1599" s="174"/>
      <c r="CZ1599" s="174"/>
      <c r="DA1599" s="174"/>
      <c r="DB1599" s="174"/>
      <c r="DC1599" s="174"/>
      <c r="DD1599" s="174"/>
      <c r="DE1599" s="174"/>
      <c r="DF1599" s="174"/>
      <c r="DG1599" s="174"/>
      <c r="DH1599" s="174"/>
      <c r="DI1599" s="174"/>
      <c r="DJ1599" s="174"/>
      <c r="DK1599" s="174"/>
      <c r="DL1599" s="174"/>
    </row>
    <row r="1600" spans="1:116" x14ac:dyDescent="0.4">
      <c r="A1600" s="174"/>
      <c r="E1600" s="8"/>
      <c r="G1600" s="175" t="s">
        <v>492</v>
      </c>
      <c r="H1600" s="174"/>
      <c r="I1600" s="176"/>
      <c r="J1600" s="176"/>
      <c r="K1600" s="197"/>
      <c r="L1600" s="197"/>
      <c r="M1600" s="197"/>
      <c r="N1600" s="197"/>
      <c r="O1600" s="197"/>
      <c r="P1600" s="197"/>
      <c r="R1600" s="198"/>
      <c r="S1600" s="174"/>
      <c r="T1600" s="174"/>
      <c r="U1600" s="174"/>
      <c r="V1600" s="174"/>
      <c r="W1600" s="174"/>
      <c r="X1600" s="174"/>
      <c r="Y1600" s="174"/>
      <c r="Z1600" s="174"/>
      <c r="AA1600" s="174"/>
      <c r="AB1600" s="174"/>
      <c r="AC1600" s="174"/>
      <c r="AD1600" s="174"/>
      <c r="AE1600" s="174"/>
      <c r="AF1600" s="174"/>
      <c r="AG1600" s="174"/>
      <c r="AH1600" s="174"/>
      <c r="AI1600" s="174"/>
      <c r="AJ1600" s="174"/>
      <c r="AK1600" s="174"/>
      <c r="AL1600" s="174"/>
      <c r="AM1600" s="174"/>
      <c r="AN1600" s="174"/>
      <c r="AO1600" s="174"/>
      <c r="AP1600" s="174"/>
      <c r="AQ1600" s="174"/>
      <c r="AR1600" s="174"/>
      <c r="AS1600" s="174"/>
      <c r="AT1600" s="174"/>
      <c r="AU1600" s="174"/>
      <c r="AV1600" s="174"/>
      <c r="AW1600" s="174"/>
      <c r="AX1600" s="174"/>
      <c r="AY1600" s="174"/>
      <c r="AZ1600" s="174"/>
      <c r="BA1600" s="174"/>
      <c r="BB1600" s="174"/>
      <c r="BC1600" s="174"/>
      <c r="BD1600" s="174"/>
      <c r="BE1600" s="174"/>
      <c r="BF1600" s="174"/>
      <c r="BG1600" s="174"/>
      <c r="BH1600" s="174"/>
      <c r="BI1600" s="174"/>
      <c r="BJ1600" s="174"/>
      <c r="BK1600" s="174"/>
      <c r="BL1600" s="174"/>
      <c r="BM1600" s="174"/>
      <c r="BN1600" s="174"/>
      <c r="BO1600" s="174"/>
      <c r="BP1600" s="174"/>
      <c r="BQ1600" s="174"/>
      <c r="BR1600" s="174"/>
      <c r="BS1600" s="174"/>
      <c r="BT1600" s="174"/>
      <c r="BU1600" s="174"/>
      <c r="BV1600" s="174"/>
      <c r="BW1600" s="174"/>
      <c r="BX1600" s="174"/>
      <c r="BY1600" s="174"/>
      <c r="BZ1600" s="174"/>
      <c r="CA1600" s="174"/>
      <c r="CB1600" s="174"/>
      <c r="CC1600" s="174"/>
      <c r="CD1600" s="174"/>
      <c r="CE1600" s="174"/>
      <c r="CF1600" s="174"/>
      <c r="CG1600" s="174"/>
      <c r="CH1600" s="174"/>
      <c r="CI1600" s="174"/>
      <c r="CJ1600" s="174"/>
      <c r="CK1600" s="174"/>
      <c r="CL1600" s="174"/>
      <c r="CN1600" s="176"/>
      <c r="CO1600" s="174"/>
      <c r="CP1600" s="174"/>
      <c r="CQ1600" s="174"/>
      <c r="CR1600" s="174"/>
      <c r="CS1600" s="174"/>
      <c r="CT1600" s="174"/>
      <c r="CU1600" s="174"/>
      <c r="CV1600" s="174"/>
      <c r="CW1600" s="174"/>
      <c r="CX1600" s="174"/>
      <c r="CY1600" s="174"/>
      <c r="CZ1600" s="174"/>
      <c r="DA1600" s="174"/>
      <c r="DB1600" s="174"/>
      <c r="DC1600" s="174"/>
      <c r="DD1600" s="174"/>
      <c r="DE1600" s="174"/>
      <c r="DF1600" s="174"/>
      <c r="DG1600" s="174"/>
      <c r="DH1600" s="174"/>
      <c r="DI1600" s="174"/>
      <c r="DJ1600" s="174"/>
      <c r="DK1600" s="174"/>
      <c r="DL1600" s="174"/>
    </row>
    <row r="1601" spans="1:116" x14ac:dyDescent="0.4">
      <c r="A1601" s="174"/>
      <c r="E1601" s="8"/>
      <c r="G1601" s="175" t="s">
        <v>461</v>
      </c>
      <c r="H1601" s="174"/>
      <c r="I1601" s="176"/>
      <c r="J1601" s="176"/>
      <c r="K1601" s="197"/>
      <c r="L1601" s="197"/>
      <c r="M1601" s="197"/>
      <c r="N1601" s="197"/>
      <c r="O1601" s="197"/>
      <c r="P1601" s="197"/>
      <c r="R1601" s="198"/>
      <c r="S1601" s="199" t="str">
        <f t="shared" ref="S1601:AX1601" si="2086">S$20</f>
        <v>S$16</v>
      </c>
      <c r="T1601" s="199" t="str">
        <f t="shared" si="2086"/>
        <v>T$16</v>
      </c>
      <c r="U1601" s="199" t="str">
        <f t="shared" si="2086"/>
        <v>U$16</v>
      </c>
      <c r="V1601" s="199" t="str">
        <f t="shared" si="2086"/>
        <v>V$16</v>
      </c>
      <c r="W1601" s="199" t="str">
        <f t="shared" si="2086"/>
        <v>W$16</v>
      </c>
      <c r="X1601" s="199" t="str">
        <f t="shared" si="2086"/>
        <v>X$16</v>
      </c>
      <c r="Y1601" s="199" t="str">
        <f t="shared" si="2086"/>
        <v>Y$16</v>
      </c>
      <c r="Z1601" s="199" t="str">
        <f t="shared" si="2086"/>
        <v>Z$16</v>
      </c>
      <c r="AA1601" s="199" t="str">
        <f t="shared" si="2086"/>
        <v>AA$16</v>
      </c>
      <c r="AB1601" s="199" t="str">
        <f t="shared" si="2086"/>
        <v>AB$16</v>
      </c>
      <c r="AC1601" s="199" t="str">
        <f t="shared" si="2086"/>
        <v>AC$16</v>
      </c>
      <c r="AD1601" s="199" t="str">
        <f t="shared" si="2086"/>
        <v>AD$16</v>
      </c>
      <c r="AE1601" s="199" t="str">
        <f t="shared" si="2086"/>
        <v>AE$16</v>
      </c>
      <c r="AF1601" s="199" t="str">
        <f t="shared" si="2086"/>
        <v>AF$16</v>
      </c>
      <c r="AG1601" s="199" t="str">
        <f t="shared" si="2086"/>
        <v>AG$16</v>
      </c>
      <c r="AH1601" s="199" t="str">
        <f t="shared" si="2086"/>
        <v>AH$16</v>
      </c>
      <c r="AI1601" s="199" t="str">
        <f t="shared" si="2086"/>
        <v>AI$16</v>
      </c>
      <c r="AJ1601" s="199" t="str">
        <f t="shared" si="2086"/>
        <v>AJ$16</v>
      </c>
      <c r="AK1601" s="199" t="str">
        <f t="shared" si="2086"/>
        <v>AK$16</v>
      </c>
      <c r="AL1601" s="199" t="str">
        <f t="shared" si="2086"/>
        <v>AL$16</v>
      </c>
      <c r="AM1601" s="199" t="str">
        <f t="shared" si="2086"/>
        <v>AM$16</v>
      </c>
      <c r="AN1601" s="199" t="str">
        <f t="shared" si="2086"/>
        <v>AN$16</v>
      </c>
      <c r="AO1601" s="199" t="str">
        <f t="shared" si="2086"/>
        <v>AO$16</v>
      </c>
      <c r="AP1601" s="199" t="str">
        <f t="shared" si="2086"/>
        <v>AP$16</v>
      </c>
      <c r="AQ1601" s="199" t="str">
        <f t="shared" si="2086"/>
        <v>AQ$16</v>
      </c>
      <c r="AR1601" s="199" t="str">
        <f t="shared" si="2086"/>
        <v>AR$16</v>
      </c>
      <c r="AS1601" s="199" t="str">
        <f t="shared" si="2086"/>
        <v>AS$16</v>
      </c>
      <c r="AT1601" s="199" t="str">
        <f t="shared" si="2086"/>
        <v>AT$16</v>
      </c>
      <c r="AU1601" s="199" t="str">
        <f t="shared" si="2086"/>
        <v>AU$16</v>
      </c>
      <c r="AV1601" s="199" t="str">
        <f t="shared" si="2086"/>
        <v>AV$16</v>
      </c>
      <c r="AW1601" s="199" t="str">
        <f t="shared" si="2086"/>
        <v>AW$16</v>
      </c>
      <c r="AX1601" s="199" t="str">
        <f t="shared" si="2086"/>
        <v>AX$16</v>
      </c>
      <c r="AY1601" s="199" t="str">
        <f t="shared" ref="AY1601:CD1601" si="2087">AY$20</f>
        <v>AY$16</v>
      </c>
      <c r="AZ1601" s="199" t="str">
        <f t="shared" si="2087"/>
        <v>AZ$16</v>
      </c>
      <c r="BA1601" s="199" t="str">
        <f t="shared" si="2087"/>
        <v>BA$16</v>
      </c>
      <c r="BB1601" s="199" t="str">
        <f t="shared" si="2087"/>
        <v>BB$16</v>
      </c>
      <c r="BC1601" s="199" t="str">
        <f t="shared" si="2087"/>
        <v>BC$16</v>
      </c>
      <c r="BD1601" s="199" t="str">
        <f t="shared" si="2087"/>
        <v>BD$16</v>
      </c>
      <c r="BE1601" s="199" t="str">
        <f t="shared" si="2087"/>
        <v>BE$16</v>
      </c>
      <c r="BF1601" s="199" t="str">
        <f t="shared" si="2087"/>
        <v>BF$16</v>
      </c>
      <c r="BG1601" s="199" t="str">
        <f t="shared" si="2087"/>
        <v>BG$16</v>
      </c>
      <c r="BH1601" s="199" t="str">
        <f t="shared" si="2087"/>
        <v>BH$16</v>
      </c>
      <c r="BI1601" s="199" t="str">
        <f t="shared" si="2087"/>
        <v>BI$16</v>
      </c>
      <c r="BJ1601" s="199" t="str">
        <f t="shared" si="2087"/>
        <v>BJ$16</v>
      </c>
      <c r="BK1601" s="199" t="str">
        <f t="shared" si="2087"/>
        <v>BK$16</v>
      </c>
      <c r="BL1601" s="199" t="str">
        <f t="shared" si="2087"/>
        <v>BL$16</v>
      </c>
      <c r="BM1601" s="199" t="str">
        <f t="shared" si="2087"/>
        <v>BM$16</v>
      </c>
      <c r="BN1601" s="199" t="str">
        <f t="shared" si="2087"/>
        <v>BN$16</v>
      </c>
      <c r="BO1601" s="199" t="str">
        <f t="shared" si="2087"/>
        <v>BO$16</v>
      </c>
      <c r="BP1601" s="199" t="str">
        <f t="shared" si="2087"/>
        <v>BP$16</v>
      </c>
      <c r="BQ1601" s="199" t="str">
        <f t="shared" si="2087"/>
        <v>BQ$16</v>
      </c>
      <c r="BR1601" s="199" t="str">
        <f t="shared" si="2087"/>
        <v>BR$16</v>
      </c>
      <c r="BS1601" s="199" t="str">
        <f t="shared" si="2087"/>
        <v>BS$16</v>
      </c>
      <c r="BT1601" s="199" t="str">
        <f t="shared" si="2087"/>
        <v>BT$16</v>
      </c>
      <c r="BU1601" s="199" t="str">
        <f t="shared" si="2087"/>
        <v>BU$16</v>
      </c>
      <c r="BV1601" s="199" t="str">
        <f t="shared" si="2087"/>
        <v>BV$16</v>
      </c>
      <c r="BW1601" s="199" t="str">
        <f t="shared" si="2087"/>
        <v>BW$16</v>
      </c>
      <c r="BX1601" s="199" t="str">
        <f t="shared" si="2087"/>
        <v>BX$16</v>
      </c>
      <c r="BY1601" s="199" t="str">
        <f t="shared" si="2087"/>
        <v>BY$16</v>
      </c>
      <c r="BZ1601" s="199" t="str">
        <f t="shared" si="2087"/>
        <v>BZ$16</v>
      </c>
      <c r="CA1601" s="199" t="str">
        <f t="shared" si="2087"/>
        <v>CA$16</v>
      </c>
      <c r="CB1601" s="199" t="str">
        <f t="shared" si="2087"/>
        <v>CB$16</v>
      </c>
      <c r="CC1601" s="199" t="str">
        <f t="shared" si="2087"/>
        <v>CC$16</v>
      </c>
      <c r="CD1601" s="199" t="str">
        <f t="shared" si="2087"/>
        <v>CD$16</v>
      </c>
      <c r="CE1601" s="199" t="str">
        <f t="shared" ref="CE1601:CL1601" si="2088">CE$20</f>
        <v>CE$16</v>
      </c>
      <c r="CF1601" s="199" t="str">
        <f t="shared" si="2088"/>
        <v>CF$16</v>
      </c>
      <c r="CG1601" s="199" t="str">
        <f t="shared" si="2088"/>
        <v>CG$16</v>
      </c>
      <c r="CH1601" s="199" t="str">
        <f t="shared" si="2088"/>
        <v>CH$16</v>
      </c>
      <c r="CI1601" s="199" t="str">
        <f t="shared" si="2088"/>
        <v>CI$16</v>
      </c>
      <c r="CJ1601" s="199" t="str">
        <f t="shared" si="2088"/>
        <v>CJ$16</v>
      </c>
      <c r="CK1601" s="199" t="str">
        <f t="shared" si="2088"/>
        <v>CK$16</v>
      </c>
      <c r="CL1601" s="199" t="str">
        <f t="shared" si="2088"/>
        <v>CL$16</v>
      </c>
      <c r="CN1601" s="176"/>
      <c r="CO1601" s="199" t="str">
        <f t="shared" ref="CO1601:DL1601" si="2089">CO$20</f>
        <v>CO$16</v>
      </c>
      <c r="CP1601" s="199" t="str">
        <f t="shared" si="2089"/>
        <v>CP$16</v>
      </c>
      <c r="CQ1601" s="199" t="str">
        <f t="shared" si="2089"/>
        <v>CQ$16</v>
      </c>
      <c r="CR1601" s="199" t="str">
        <f t="shared" si="2089"/>
        <v>CR$16</v>
      </c>
      <c r="CS1601" s="199" t="str">
        <f t="shared" si="2089"/>
        <v>CS$16</v>
      </c>
      <c r="CT1601" s="199" t="str">
        <f t="shared" si="2089"/>
        <v>CT$16</v>
      </c>
      <c r="CU1601" s="199" t="str">
        <f t="shared" si="2089"/>
        <v>CU$16</v>
      </c>
      <c r="CV1601" s="199" t="str">
        <f t="shared" si="2089"/>
        <v>CV$16</v>
      </c>
      <c r="CW1601" s="199" t="str">
        <f t="shared" si="2089"/>
        <v>CW$16</v>
      </c>
      <c r="CX1601" s="199" t="str">
        <f t="shared" si="2089"/>
        <v>CX$16</v>
      </c>
      <c r="CY1601" s="199" t="str">
        <f t="shared" si="2089"/>
        <v>CY$16</v>
      </c>
      <c r="CZ1601" s="199" t="str">
        <f t="shared" si="2089"/>
        <v>CZ$16</v>
      </c>
      <c r="DA1601" s="199" t="str">
        <f t="shared" si="2089"/>
        <v>DA$16</v>
      </c>
      <c r="DB1601" s="199" t="str">
        <f t="shared" si="2089"/>
        <v>DB$16</v>
      </c>
      <c r="DC1601" s="199" t="str">
        <f t="shared" si="2089"/>
        <v>DC$16</v>
      </c>
      <c r="DD1601" s="199" t="str">
        <f t="shared" si="2089"/>
        <v>DD$16</v>
      </c>
      <c r="DE1601" s="199" t="str">
        <f t="shared" si="2089"/>
        <v>DE$16</v>
      </c>
      <c r="DF1601" s="199" t="str">
        <f t="shared" si="2089"/>
        <v>DF$16</v>
      </c>
      <c r="DG1601" s="199" t="str">
        <f t="shared" si="2089"/>
        <v>DG$16</v>
      </c>
      <c r="DH1601" s="199" t="str">
        <f t="shared" si="2089"/>
        <v>DH$16</v>
      </c>
      <c r="DI1601" s="199" t="str">
        <f t="shared" si="2089"/>
        <v>DI$16</v>
      </c>
      <c r="DJ1601" s="199" t="str">
        <f t="shared" si="2089"/>
        <v>DJ$16</v>
      </c>
      <c r="DK1601" s="199" t="str">
        <f t="shared" si="2089"/>
        <v>DK$16</v>
      </c>
      <c r="DL1601" s="199" t="str">
        <f t="shared" si="2089"/>
        <v>DL$16</v>
      </c>
    </row>
    <row r="1602" spans="1:116" x14ac:dyDescent="0.4">
      <c r="A1602" s="174"/>
      <c r="E1602" s="8"/>
      <c r="G1602" s="175" t="s">
        <v>462</v>
      </c>
      <c r="H1602" s="200"/>
      <c r="I1602" s="201"/>
      <c r="J1602" s="201"/>
      <c r="K1602" s="202"/>
      <c r="L1602" s="202"/>
      <c r="M1602" s="202"/>
      <c r="N1602" s="202"/>
      <c r="O1602" s="202"/>
      <c r="P1602" s="202"/>
      <c r="R1602" s="202"/>
      <c r="S1602" s="199" t="str">
        <f t="shared" ref="S1602:AX1602" si="2090">S$21</f>
        <v>S$17</v>
      </c>
      <c r="T1602" s="199" t="str">
        <f t="shared" si="2090"/>
        <v>T$17</v>
      </c>
      <c r="U1602" s="199" t="str">
        <f t="shared" si="2090"/>
        <v>U$17</v>
      </c>
      <c r="V1602" s="199" t="str">
        <f t="shared" si="2090"/>
        <v>V$17</v>
      </c>
      <c r="W1602" s="199" t="str">
        <f t="shared" si="2090"/>
        <v>W$17</v>
      </c>
      <c r="X1602" s="199" t="str">
        <f t="shared" si="2090"/>
        <v>X$17</v>
      </c>
      <c r="Y1602" s="199" t="str">
        <f t="shared" si="2090"/>
        <v>Y$17</v>
      </c>
      <c r="Z1602" s="199" t="str">
        <f t="shared" si="2090"/>
        <v>Z$17</v>
      </c>
      <c r="AA1602" s="199" t="str">
        <f t="shared" si="2090"/>
        <v>AA$17</v>
      </c>
      <c r="AB1602" s="199" t="str">
        <f t="shared" si="2090"/>
        <v>AB$17</v>
      </c>
      <c r="AC1602" s="199" t="str">
        <f t="shared" si="2090"/>
        <v>AC$17</v>
      </c>
      <c r="AD1602" s="199" t="str">
        <f t="shared" si="2090"/>
        <v>AD$17</v>
      </c>
      <c r="AE1602" s="199" t="str">
        <f t="shared" si="2090"/>
        <v>AE$17</v>
      </c>
      <c r="AF1602" s="199" t="str">
        <f t="shared" si="2090"/>
        <v>AF$17</v>
      </c>
      <c r="AG1602" s="199" t="str">
        <f t="shared" si="2090"/>
        <v>AG$17</v>
      </c>
      <c r="AH1602" s="199" t="str">
        <f t="shared" si="2090"/>
        <v>AH$17</v>
      </c>
      <c r="AI1602" s="199" t="str">
        <f t="shared" si="2090"/>
        <v>AI$17</v>
      </c>
      <c r="AJ1602" s="199" t="str">
        <f t="shared" si="2090"/>
        <v>AJ$17</v>
      </c>
      <c r="AK1602" s="199" t="str">
        <f t="shared" si="2090"/>
        <v>AK$17</v>
      </c>
      <c r="AL1602" s="199" t="str">
        <f t="shared" si="2090"/>
        <v>AL$17</v>
      </c>
      <c r="AM1602" s="199" t="str">
        <f t="shared" si="2090"/>
        <v>AM$17</v>
      </c>
      <c r="AN1602" s="199" t="str">
        <f t="shared" si="2090"/>
        <v>AN$17</v>
      </c>
      <c r="AO1602" s="199" t="str">
        <f t="shared" si="2090"/>
        <v>AO$17</v>
      </c>
      <c r="AP1602" s="199" t="str">
        <f t="shared" si="2090"/>
        <v>AP$17</v>
      </c>
      <c r="AQ1602" s="199" t="str">
        <f t="shared" si="2090"/>
        <v>AQ$17</v>
      </c>
      <c r="AR1602" s="199" t="str">
        <f t="shared" si="2090"/>
        <v>AR$17</v>
      </c>
      <c r="AS1602" s="199" t="str">
        <f t="shared" si="2090"/>
        <v>AS$17</v>
      </c>
      <c r="AT1602" s="199" t="str">
        <f t="shared" si="2090"/>
        <v>AT$17</v>
      </c>
      <c r="AU1602" s="199" t="str">
        <f t="shared" si="2090"/>
        <v>AU$17</v>
      </c>
      <c r="AV1602" s="199" t="str">
        <f t="shared" si="2090"/>
        <v>AV$17</v>
      </c>
      <c r="AW1602" s="199" t="str">
        <f t="shared" si="2090"/>
        <v>AW$17</v>
      </c>
      <c r="AX1602" s="199" t="str">
        <f t="shared" si="2090"/>
        <v>AX$17</v>
      </c>
      <c r="AY1602" s="199" t="str">
        <f t="shared" ref="AY1602:CD1602" si="2091">AY$21</f>
        <v>AY$17</v>
      </c>
      <c r="AZ1602" s="199" t="str">
        <f t="shared" si="2091"/>
        <v>AZ$17</v>
      </c>
      <c r="BA1602" s="199" t="str">
        <f t="shared" si="2091"/>
        <v>BA$17</v>
      </c>
      <c r="BB1602" s="199" t="str">
        <f t="shared" si="2091"/>
        <v>BB$17</v>
      </c>
      <c r="BC1602" s="199" t="str">
        <f t="shared" si="2091"/>
        <v>BC$17</v>
      </c>
      <c r="BD1602" s="199" t="str">
        <f t="shared" si="2091"/>
        <v>BD$17</v>
      </c>
      <c r="BE1602" s="199" t="str">
        <f t="shared" si="2091"/>
        <v>BE$17</v>
      </c>
      <c r="BF1602" s="199" t="str">
        <f t="shared" si="2091"/>
        <v>BF$17</v>
      </c>
      <c r="BG1602" s="199" t="str">
        <f t="shared" si="2091"/>
        <v>BG$17</v>
      </c>
      <c r="BH1602" s="199" t="str">
        <f t="shared" si="2091"/>
        <v>BH$17</v>
      </c>
      <c r="BI1602" s="199" t="str">
        <f t="shared" si="2091"/>
        <v>BI$17</v>
      </c>
      <c r="BJ1602" s="199" t="str">
        <f t="shared" si="2091"/>
        <v>BJ$17</v>
      </c>
      <c r="BK1602" s="199" t="str">
        <f t="shared" si="2091"/>
        <v>BK$17</v>
      </c>
      <c r="BL1602" s="199" t="str">
        <f t="shared" si="2091"/>
        <v>BL$17</v>
      </c>
      <c r="BM1602" s="199" t="str">
        <f t="shared" si="2091"/>
        <v>BM$17</v>
      </c>
      <c r="BN1602" s="199" t="str">
        <f t="shared" si="2091"/>
        <v>BN$17</v>
      </c>
      <c r="BO1602" s="199" t="str">
        <f t="shared" si="2091"/>
        <v>BO$17</v>
      </c>
      <c r="BP1602" s="199" t="str">
        <f t="shared" si="2091"/>
        <v>BP$17</v>
      </c>
      <c r="BQ1602" s="199" t="str">
        <f t="shared" si="2091"/>
        <v>BQ$17</v>
      </c>
      <c r="BR1602" s="199" t="str">
        <f t="shared" si="2091"/>
        <v>BR$17</v>
      </c>
      <c r="BS1602" s="199" t="str">
        <f t="shared" si="2091"/>
        <v>BS$17</v>
      </c>
      <c r="BT1602" s="199" t="str">
        <f t="shared" si="2091"/>
        <v>BT$17</v>
      </c>
      <c r="BU1602" s="199" t="str">
        <f t="shared" si="2091"/>
        <v>BU$17</v>
      </c>
      <c r="BV1602" s="199" t="str">
        <f t="shared" si="2091"/>
        <v>BV$17</v>
      </c>
      <c r="BW1602" s="199" t="str">
        <f t="shared" si="2091"/>
        <v>BW$17</v>
      </c>
      <c r="BX1602" s="199" t="str">
        <f t="shared" si="2091"/>
        <v>BX$17</v>
      </c>
      <c r="BY1602" s="199" t="str">
        <f t="shared" si="2091"/>
        <v>BY$17</v>
      </c>
      <c r="BZ1602" s="199" t="str">
        <f t="shared" si="2091"/>
        <v>BZ$17</v>
      </c>
      <c r="CA1602" s="199" t="str">
        <f t="shared" si="2091"/>
        <v>CA$17</v>
      </c>
      <c r="CB1602" s="199" t="str">
        <f t="shared" si="2091"/>
        <v>CB$17</v>
      </c>
      <c r="CC1602" s="199" t="str">
        <f t="shared" si="2091"/>
        <v>CC$17</v>
      </c>
      <c r="CD1602" s="199" t="str">
        <f t="shared" si="2091"/>
        <v>CD$17</v>
      </c>
      <c r="CE1602" s="199" t="str">
        <f t="shared" ref="CE1602:CL1602" si="2092">CE$21</f>
        <v>CE$17</v>
      </c>
      <c r="CF1602" s="199" t="str">
        <f t="shared" si="2092"/>
        <v>CF$17</v>
      </c>
      <c r="CG1602" s="199" t="str">
        <f t="shared" si="2092"/>
        <v>CG$17</v>
      </c>
      <c r="CH1602" s="199" t="str">
        <f t="shared" si="2092"/>
        <v>CH$17</v>
      </c>
      <c r="CI1602" s="199" t="str">
        <f t="shared" si="2092"/>
        <v>CI$17</v>
      </c>
      <c r="CJ1602" s="199" t="str">
        <f t="shared" si="2092"/>
        <v>CJ$17</v>
      </c>
      <c r="CK1602" s="199" t="str">
        <f t="shared" si="2092"/>
        <v>CK$17</v>
      </c>
      <c r="CL1602" s="199" t="str">
        <f t="shared" si="2092"/>
        <v>CL$17</v>
      </c>
      <c r="CN1602" s="201"/>
      <c r="CO1602" s="199" t="str">
        <f t="shared" ref="CO1602:DL1602" si="2093">CO$21</f>
        <v>CO$17</v>
      </c>
      <c r="CP1602" s="199" t="str">
        <f t="shared" si="2093"/>
        <v>CP$17</v>
      </c>
      <c r="CQ1602" s="199" t="str">
        <f t="shared" si="2093"/>
        <v>CQ$17</v>
      </c>
      <c r="CR1602" s="199" t="str">
        <f t="shared" si="2093"/>
        <v>CR$17</v>
      </c>
      <c r="CS1602" s="199" t="str">
        <f t="shared" si="2093"/>
        <v>CS$17</v>
      </c>
      <c r="CT1602" s="199" t="str">
        <f t="shared" si="2093"/>
        <v>CT$17</v>
      </c>
      <c r="CU1602" s="199" t="str">
        <f t="shared" si="2093"/>
        <v>CU$17</v>
      </c>
      <c r="CV1602" s="199" t="str">
        <f t="shared" si="2093"/>
        <v>CV$17</v>
      </c>
      <c r="CW1602" s="199" t="str">
        <f t="shared" si="2093"/>
        <v>CW$17</v>
      </c>
      <c r="CX1602" s="199" t="str">
        <f t="shared" si="2093"/>
        <v>CX$17</v>
      </c>
      <c r="CY1602" s="199" t="str">
        <f t="shared" si="2093"/>
        <v>CY$17</v>
      </c>
      <c r="CZ1602" s="199" t="str">
        <f t="shared" si="2093"/>
        <v>CZ$17</v>
      </c>
      <c r="DA1602" s="199" t="str">
        <f t="shared" si="2093"/>
        <v>DA$17</v>
      </c>
      <c r="DB1602" s="199" t="str">
        <f t="shared" si="2093"/>
        <v>DB$17</v>
      </c>
      <c r="DC1602" s="199" t="str">
        <f t="shared" si="2093"/>
        <v>DC$17</v>
      </c>
      <c r="DD1602" s="199" t="str">
        <f t="shared" si="2093"/>
        <v>DD$17</v>
      </c>
      <c r="DE1602" s="199" t="str">
        <f t="shared" si="2093"/>
        <v>DE$17</v>
      </c>
      <c r="DF1602" s="199" t="str">
        <f t="shared" si="2093"/>
        <v>DF$17</v>
      </c>
      <c r="DG1602" s="199" t="str">
        <f t="shared" si="2093"/>
        <v>DG$17</v>
      </c>
      <c r="DH1602" s="199" t="str">
        <f t="shared" si="2093"/>
        <v>DH$17</v>
      </c>
      <c r="DI1602" s="199" t="str">
        <f t="shared" si="2093"/>
        <v>DI$17</v>
      </c>
      <c r="DJ1602" s="199" t="str">
        <f t="shared" si="2093"/>
        <v>DJ$17</v>
      </c>
      <c r="DK1602" s="199" t="str">
        <f t="shared" si="2093"/>
        <v>DK$17</v>
      </c>
      <c r="DL1602" s="199" t="str">
        <f t="shared" si="2093"/>
        <v>DL$17</v>
      </c>
    </row>
    <row r="1603" spans="1:116" x14ac:dyDescent="0.4">
      <c r="A1603" s="174"/>
      <c r="E1603" s="8"/>
      <c r="G1603" s="175" t="s">
        <v>491</v>
      </c>
      <c r="H1603" s="200"/>
      <c r="I1603" s="201"/>
      <c r="J1603" s="201"/>
      <c r="K1603" s="202"/>
      <c r="L1603" s="202"/>
      <c r="M1603" s="202"/>
      <c r="N1603" s="202"/>
      <c r="O1603" s="202"/>
      <c r="P1603" s="202"/>
      <c r="R1603" s="202"/>
      <c r="S1603" s="190"/>
      <c r="T1603" s="190"/>
      <c r="U1603" s="190"/>
      <c r="V1603" s="190"/>
      <c r="W1603" s="190"/>
      <c r="X1603" s="190"/>
      <c r="Y1603" s="190"/>
      <c r="Z1603" s="190"/>
      <c r="AA1603" s="190"/>
      <c r="AB1603" s="190"/>
      <c r="AC1603" s="190"/>
      <c r="AD1603" s="190"/>
      <c r="AE1603" s="190"/>
      <c r="AF1603" s="190"/>
      <c r="AG1603" s="190"/>
      <c r="AH1603" s="190"/>
      <c r="AI1603" s="190"/>
      <c r="AJ1603" s="190"/>
      <c r="AK1603" s="190"/>
      <c r="AL1603" s="190"/>
      <c r="AM1603" s="190"/>
      <c r="AN1603" s="190"/>
      <c r="AO1603" s="190"/>
      <c r="AP1603" s="190"/>
      <c r="AQ1603" s="190"/>
      <c r="AR1603" s="190"/>
      <c r="AS1603" s="190"/>
      <c r="AT1603" s="190"/>
      <c r="AU1603" s="190"/>
      <c r="AV1603" s="190"/>
      <c r="AW1603" s="190"/>
      <c r="AX1603" s="190"/>
      <c r="AY1603" s="190"/>
      <c r="AZ1603" s="190"/>
      <c r="BA1603" s="190"/>
      <c r="BB1603" s="190"/>
      <c r="BC1603" s="190"/>
      <c r="BD1603" s="190"/>
      <c r="BE1603" s="190"/>
      <c r="BF1603" s="190"/>
      <c r="BG1603" s="190"/>
      <c r="BH1603" s="190"/>
      <c r="BI1603" s="190"/>
      <c r="BJ1603" s="190"/>
      <c r="BK1603" s="190"/>
      <c r="BL1603" s="190"/>
      <c r="BM1603" s="190"/>
      <c r="BN1603" s="190"/>
      <c r="BO1603" s="190"/>
      <c r="BP1603" s="190"/>
      <c r="BQ1603" s="190"/>
      <c r="BR1603" s="190"/>
      <c r="BS1603" s="190"/>
      <c r="BT1603" s="190"/>
      <c r="BU1603" s="190"/>
      <c r="BV1603" s="190"/>
      <c r="BW1603" s="190"/>
      <c r="BX1603" s="190"/>
      <c r="BY1603" s="190"/>
      <c r="BZ1603" s="190"/>
      <c r="CA1603" s="190"/>
      <c r="CB1603" s="190"/>
      <c r="CC1603" s="190"/>
      <c r="CD1603" s="190"/>
      <c r="CE1603" s="190"/>
      <c r="CF1603" s="190"/>
      <c r="CG1603" s="190"/>
      <c r="CH1603" s="190"/>
      <c r="CI1603" s="190"/>
      <c r="CJ1603" s="190"/>
      <c r="CK1603" s="190"/>
      <c r="CL1603" s="190"/>
      <c r="CN1603" s="201"/>
      <c r="CO1603" s="190"/>
      <c r="CP1603" s="190"/>
      <c r="CQ1603" s="190"/>
      <c r="CR1603" s="190"/>
      <c r="CS1603" s="190"/>
      <c r="CT1603" s="190"/>
      <c r="CU1603" s="190"/>
      <c r="CV1603" s="190"/>
      <c r="CW1603" s="190"/>
      <c r="CX1603" s="190"/>
      <c r="CY1603" s="190"/>
      <c r="CZ1603" s="190"/>
      <c r="DA1603" s="190"/>
      <c r="DB1603" s="190"/>
      <c r="DC1603" s="190"/>
      <c r="DD1603" s="190"/>
      <c r="DE1603" s="190"/>
      <c r="DF1603" s="190"/>
      <c r="DG1603" s="190"/>
      <c r="DH1603" s="190"/>
      <c r="DI1603" s="190"/>
      <c r="DJ1603" s="190"/>
      <c r="DK1603" s="190"/>
      <c r="DL1603" s="190"/>
    </row>
    <row r="1604" spans="1:116" x14ac:dyDescent="0.4">
      <c r="A1604" s="174"/>
      <c r="E1604" s="8"/>
      <c r="G1604" s="175" t="s">
        <v>505</v>
      </c>
      <c r="H1604" s="200"/>
      <c r="I1604" s="201"/>
      <c r="J1604" s="201"/>
      <c r="K1604" s="202"/>
      <c r="L1604" s="202"/>
      <c r="M1604" s="202"/>
      <c r="N1604" s="202"/>
      <c r="O1604" s="202"/>
      <c r="P1604" s="202"/>
      <c r="R1604" s="202"/>
      <c r="S1604" s="190"/>
      <c r="T1604" s="190"/>
      <c r="U1604" s="190"/>
      <c r="V1604" s="190"/>
      <c r="W1604" s="190"/>
      <c r="X1604" s="190"/>
      <c r="Y1604" s="190"/>
      <c r="Z1604" s="190"/>
      <c r="AA1604" s="190"/>
      <c r="AB1604" s="190"/>
      <c r="AC1604" s="190"/>
      <c r="AD1604" s="190"/>
      <c r="AE1604" s="190"/>
      <c r="AF1604" s="190"/>
      <c r="AG1604" s="190"/>
      <c r="AH1604" s="190"/>
      <c r="AI1604" s="190"/>
      <c r="AJ1604" s="190"/>
      <c r="AK1604" s="190"/>
      <c r="AL1604" s="190"/>
      <c r="AM1604" s="190"/>
      <c r="AN1604" s="190"/>
      <c r="AO1604" s="190"/>
      <c r="AP1604" s="190"/>
      <c r="AQ1604" s="190"/>
      <c r="AR1604" s="190"/>
      <c r="AS1604" s="190"/>
      <c r="AT1604" s="190"/>
      <c r="AU1604" s="190"/>
      <c r="AV1604" s="190"/>
      <c r="AW1604" s="190"/>
      <c r="AX1604" s="190"/>
      <c r="AY1604" s="190"/>
      <c r="AZ1604" s="190"/>
      <c r="BA1604" s="190"/>
      <c r="BB1604" s="190"/>
      <c r="BC1604" s="190"/>
      <c r="BD1604" s="190"/>
      <c r="BE1604" s="190"/>
      <c r="BF1604" s="190"/>
      <c r="BG1604" s="190"/>
      <c r="BH1604" s="190"/>
      <c r="BI1604" s="190"/>
      <c r="BJ1604" s="190"/>
      <c r="BK1604" s="190"/>
      <c r="BL1604" s="190"/>
      <c r="BM1604" s="190"/>
      <c r="BN1604" s="190"/>
      <c r="BO1604" s="190"/>
      <c r="BP1604" s="190"/>
      <c r="BQ1604" s="190"/>
      <c r="BR1604" s="190"/>
      <c r="BS1604" s="190"/>
      <c r="BT1604" s="190"/>
      <c r="BU1604" s="190"/>
      <c r="BV1604" s="190"/>
      <c r="BW1604" s="190"/>
      <c r="BX1604" s="190"/>
      <c r="BY1604" s="190"/>
      <c r="BZ1604" s="190"/>
      <c r="CA1604" s="190"/>
      <c r="CB1604" s="190"/>
      <c r="CC1604" s="190"/>
      <c r="CD1604" s="190"/>
      <c r="CE1604" s="190"/>
      <c r="CF1604" s="190"/>
      <c r="CG1604" s="190"/>
      <c r="CH1604" s="190"/>
      <c r="CI1604" s="190"/>
      <c r="CJ1604" s="190"/>
      <c r="CK1604" s="190"/>
      <c r="CL1604" s="190"/>
      <c r="CN1604" s="201"/>
      <c r="CO1604" s="190"/>
      <c r="CP1604" s="190"/>
      <c r="CQ1604" s="190"/>
      <c r="CR1604" s="190"/>
      <c r="CS1604" s="190"/>
      <c r="CT1604" s="190"/>
      <c r="CU1604" s="190"/>
      <c r="CV1604" s="190"/>
      <c r="CW1604" s="190"/>
      <c r="CX1604" s="190"/>
      <c r="CY1604" s="190"/>
      <c r="CZ1604" s="190"/>
      <c r="DA1604" s="190"/>
      <c r="DB1604" s="190"/>
      <c r="DC1604" s="190"/>
      <c r="DD1604" s="190"/>
      <c r="DE1604" s="190"/>
      <c r="DF1604" s="190"/>
      <c r="DG1604" s="190"/>
      <c r="DH1604" s="190"/>
      <c r="DI1604" s="190"/>
      <c r="DJ1604" s="190"/>
      <c r="DK1604" s="190"/>
      <c r="DL1604" s="190"/>
    </row>
    <row r="1605" spans="1:116" x14ac:dyDescent="0.4">
      <c r="A1605" s="174"/>
      <c r="E1605" s="8"/>
      <c r="G1605" s="175" t="s">
        <v>463</v>
      </c>
      <c r="H1605" s="200"/>
      <c r="I1605" s="201"/>
      <c r="J1605" s="201"/>
      <c r="K1605" s="202"/>
      <c r="L1605" s="202"/>
      <c r="M1605" s="202"/>
      <c r="N1605" s="202"/>
      <c r="O1605" s="202"/>
      <c r="P1605" s="202"/>
      <c r="R1605" s="202"/>
      <c r="S1605" s="190" t="str">
        <f t="shared" ref="S1605:AX1605" si="2094">S$22</f>
        <v>S$18</v>
      </c>
      <c r="T1605" s="190" t="str">
        <f t="shared" si="2094"/>
        <v>T$18</v>
      </c>
      <c r="U1605" s="190" t="str">
        <f t="shared" si="2094"/>
        <v>U$18</v>
      </c>
      <c r="V1605" s="190" t="str">
        <f t="shared" si="2094"/>
        <v>V$18</v>
      </c>
      <c r="W1605" s="190" t="str">
        <f t="shared" si="2094"/>
        <v>W$18</v>
      </c>
      <c r="X1605" s="190" t="str">
        <f t="shared" si="2094"/>
        <v>X$18</v>
      </c>
      <c r="Y1605" s="190" t="str">
        <f t="shared" si="2094"/>
        <v>Y$18</v>
      </c>
      <c r="Z1605" s="190" t="str">
        <f t="shared" si="2094"/>
        <v>Z$18</v>
      </c>
      <c r="AA1605" s="190" t="str">
        <f t="shared" si="2094"/>
        <v>AA$18</v>
      </c>
      <c r="AB1605" s="190" t="str">
        <f t="shared" si="2094"/>
        <v>AB$18</v>
      </c>
      <c r="AC1605" s="190" t="str">
        <f t="shared" si="2094"/>
        <v>AC$18</v>
      </c>
      <c r="AD1605" s="190" t="str">
        <f t="shared" si="2094"/>
        <v>AD$18</v>
      </c>
      <c r="AE1605" s="190" t="str">
        <f t="shared" si="2094"/>
        <v>AE$18</v>
      </c>
      <c r="AF1605" s="190" t="str">
        <f t="shared" si="2094"/>
        <v>AF$18</v>
      </c>
      <c r="AG1605" s="190" t="str">
        <f t="shared" si="2094"/>
        <v>AG$18</v>
      </c>
      <c r="AH1605" s="190" t="str">
        <f t="shared" si="2094"/>
        <v>AH$18</v>
      </c>
      <c r="AI1605" s="190" t="str">
        <f t="shared" si="2094"/>
        <v>AI$18</v>
      </c>
      <c r="AJ1605" s="190" t="str">
        <f t="shared" si="2094"/>
        <v>AJ$18</v>
      </c>
      <c r="AK1605" s="190" t="str">
        <f t="shared" si="2094"/>
        <v>AK$18</v>
      </c>
      <c r="AL1605" s="190" t="str">
        <f t="shared" si="2094"/>
        <v>AL$18</v>
      </c>
      <c r="AM1605" s="190" t="str">
        <f t="shared" si="2094"/>
        <v>AM$18</v>
      </c>
      <c r="AN1605" s="190" t="str">
        <f t="shared" si="2094"/>
        <v>AN$18</v>
      </c>
      <c r="AO1605" s="190" t="str">
        <f t="shared" si="2094"/>
        <v>AO$18</v>
      </c>
      <c r="AP1605" s="190" t="str">
        <f t="shared" si="2094"/>
        <v>AP$18</v>
      </c>
      <c r="AQ1605" s="190" t="str">
        <f t="shared" si="2094"/>
        <v>AQ$18</v>
      </c>
      <c r="AR1605" s="190" t="str">
        <f t="shared" si="2094"/>
        <v>AR$18</v>
      </c>
      <c r="AS1605" s="190" t="str">
        <f t="shared" si="2094"/>
        <v>AS$18</v>
      </c>
      <c r="AT1605" s="190" t="str">
        <f t="shared" si="2094"/>
        <v>AT$18</v>
      </c>
      <c r="AU1605" s="190" t="str">
        <f t="shared" si="2094"/>
        <v>AU$18</v>
      </c>
      <c r="AV1605" s="190" t="str">
        <f t="shared" si="2094"/>
        <v>AV$18</v>
      </c>
      <c r="AW1605" s="190" t="str">
        <f t="shared" si="2094"/>
        <v>AW$18</v>
      </c>
      <c r="AX1605" s="190" t="str">
        <f t="shared" si="2094"/>
        <v>AX$18</v>
      </c>
      <c r="AY1605" s="190" t="str">
        <f t="shared" ref="AY1605:CD1605" si="2095">AY$22</f>
        <v>AY$18</v>
      </c>
      <c r="AZ1605" s="190" t="str">
        <f t="shared" si="2095"/>
        <v>AZ$18</v>
      </c>
      <c r="BA1605" s="190" t="str">
        <f t="shared" si="2095"/>
        <v>BA$18</v>
      </c>
      <c r="BB1605" s="190" t="str">
        <f t="shared" si="2095"/>
        <v>BB$18</v>
      </c>
      <c r="BC1605" s="190" t="str">
        <f t="shared" si="2095"/>
        <v>BC$18</v>
      </c>
      <c r="BD1605" s="190" t="str">
        <f t="shared" si="2095"/>
        <v>BD$18</v>
      </c>
      <c r="BE1605" s="190" t="str">
        <f t="shared" si="2095"/>
        <v>BE$18</v>
      </c>
      <c r="BF1605" s="190" t="str">
        <f t="shared" si="2095"/>
        <v>BF$18</v>
      </c>
      <c r="BG1605" s="190" t="str">
        <f t="shared" si="2095"/>
        <v>BG$18</v>
      </c>
      <c r="BH1605" s="190" t="str">
        <f t="shared" si="2095"/>
        <v>BH$18</v>
      </c>
      <c r="BI1605" s="190" t="str">
        <f t="shared" si="2095"/>
        <v>BI$18</v>
      </c>
      <c r="BJ1605" s="190" t="str">
        <f t="shared" si="2095"/>
        <v>BJ$18</v>
      </c>
      <c r="BK1605" s="190" t="str">
        <f t="shared" si="2095"/>
        <v>BK$18</v>
      </c>
      <c r="BL1605" s="190" t="str">
        <f t="shared" si="2095"/>
        <v>BL$18</v>
      </c>
      <c r="BM1605" s="190" t="str">
        <f t="shared" si="2095"/>
        <v>BM$18</v>
      </c>
      <c r="BN1605" s="190" t="str">
        <f t="shared" si="2095"/>
        <v>BN$18</v>
      </c>
      <c r="BO1605" s="190" t="str">
        <f t="shared" si="2095"/>
        <v>BO$18</v>
      </c>
      <c r="BP1605" s="190" t="str">
        <f t="shared" si="2095"/>
        <v>BP$18</v>
      </c>
      <c r="BQ1605" s="190" t="str">
        <f t="shared" si="2095"/>
        <v>BQ$18</v>
      </c>
      <c r="BR1605" s="190" t="str">
        <f t="shared" si="2095"/>
        <v>BR$18</v>
      </c>
      <c r="BS1605" s="190" t="str">
        <f t="shared" si="2095"/>
        <v>BS$18</v>
      </c>
      <c r="BT1605" s="190" t="str">
        <f t="shared" si="2095"/>
        <v>BT$18</v>
      </c>
      <c r="BU1605" s="190" t="str">
        <f t="shared" si="2095"/>
        <v>BU$18</v>
      </c>
      <c r="BV1605" s="190" t="str">
        <f t="shared" si="2095"/>
        <v>BV$18</v>
      </c>
      <c r="BW1605" s="190" t="str">
        <f t="shared" si="2095"/>
        <v>BW$18</v>
      </c>
      <c r="BX1605" s="190" t="str">
        <f t="shared" si="2095"/>
        <v>BX$18</v>
      </c>
      <c r="BY1605" s="190" t="str">
        <f t="shared" si="2095"/>
        <v>BY$18</v>
      </c>
      <c r="BZ1605" s="190" t="str">
        <f t="shared" si="2095"/>
        <v>BZ$18</v>
      </c>
      <c r="CA1605" s="190" t="str">
        <f t="shared" si="2095"/>
        <v>CA$18</v>
      </c>
      <c r="CB1605" s="190" t="str">
        <f t="shared" si="2095"/>
        <v>CB$18</v>
      </c>
      <c r="CC1605" s="190" t="str">
        <f t="shared" si="2095"/>
        <v>CC$18</v>
      </c>
      <c r="CD1605" s="190" t="str">
        <f t="shared" si="2095"/>
        <v>CD$18</v>
      </c>
      <c r="CE1605" s="190" t="str">
        <f t="shared" ref="CE1605:CL1605" si="2096">CE$22</f>
        <v>CE$18</v>
      </c>
      <c r="CF1605" s="190" t="str">
        <f t="shared" si="2096"/>
        <v>CF$18</v>
      </c>
      <c r="CG1605" s="190" t="str">
        <f t="shared" si="2096"/>
        <v>CG$18</v>
      </c>
      <c r="CH1605" s="190" t="str">
        <f t="shared" si="2096"/>
        <v>CH$18</v>
      </c>
      <c r="CI1605" s="190" t="str">
        <f t="shared" si="2096"/>
        <v>CI$18</v>
      </c>
      <c r="CJ1605" s="190" t="str">
        <f t="shared" si="2096"/>
        <v>CJ$18</v>
      </c>
      <c r="CK1605" s="190" t="str">
        <f t="shared" si="2096"/>
        <v>CK$18</v>
      </c>
      <c r="CL1605" s="190" t="str">
        <f t="shared" si="2096"/>
        <v>CL$18</v>
      </c>
      <c r="CN1605" s="201"/>
      <c r="CO1605" s="190" t="str">
        <f t="shared" ref="CO1605:DL1605" si="2097">CO$22</f>
        <v>CO$18</v>
      </c>
      <c r="CP1605" s="190" t="str">
        <f t="shared" si="2097"/>
        <v>CP$18</v>
      </c>
      <c r="CQ1605" s="190" t="str">
        <f t="shared" si="2097"/>
        <v>CQ$18</v>
      </c>
      <c r="CR1605" s="190" t="str">
        <f t="shared" si="2097"/>
        <v>CR$18</v>
      </c>
      <c r="CS1605" s="190" t="str">
        <f t="shared" si="2097"/>
        <v>CS$18</v>
      </c>
      <c r="CT1605" s="190" t="str">
        <f t="shared" si="2097"/>
        <v>CT$18</v>
      </c>
      <c r="CU1605" s="190" t="str">
        <f t="shared" si="2097"/>
        <v>CU$18</v>
      </c>
      <c r="CV1605" s="190" t="str">
        <f t="shared" si="2097"/>
        <v>CV$18</v>
      </c>
      <c r="CW1605" s="190" t="str">
        <f t="shared" si="2097"/>
        <v>CW$18</v>
      </c>
      <c r="CX1605" s="190" t="str">
        <f t="shared" si="2097"/>
        <v>CX$18</v>
      </c>
      <c r="CY1605" s="190" t="str">
        <f t="shared" si="2097"/>
        <v>CY$18</v>
      </c>
      <c r="CZ1605" s="190" t="str">
        <f t="shared" si="2097"/>
        <v>CZ$18</v>
      </c>
      <c r="DA1605" s="190" t="str">
        <f t="shared" si="2097"/>
        <v>DA$18</v>
      </c>
      <c r="DB1605" s="190" t="str">
        <f t="shared" si="2097"/>
        <v>DB$18</v>
      </c>
      <c r="DC1605" s="190" t="str">
        <f t="shared" si="2097"/>
        <v>DC$18</v>
      </c>
      <c r="DD1605" s="190" t="str">
        <f t="shared" si="2097"/>
        <v>DD$18</v>
      </c>
      <c r="DE1605" s="190" t="str">
        <f t="shared" si="2097"/>
        <v>DE$18</v>
      </c>
      <c r="DF1605" s="190" t="str">
        <f t="shared" si="2097"/>
        <v>DF$18</v>
      </c>
      <c r="DG1605" s="190" t="str">
        <f t="shared" si="2097"/>
        <v>DG$18</v>
      </c>
      <c r="DH1605" s="190" t="str">
        <f t="shared" si="2097"/>
        <v>DH$18</v>
      </c>
      <c r="DI1605" s="190" t="str">
        <f t="shared" si="2097"/>
        <v>DI$18</v>
      </c>
      <c r="DJ1605" s="190" t="str">
        <f t="shared" si="2097"/>
        <v>DJ$18</v>
      </c>
      <c r="DK1605" s="190" t="str">
        <f t="shared" si="2097"/>
        <v>DK$18</v>
      </c>
      <c r="DL1605" s="190" t="str">
        <f t="shared" si="2097"/>
        <v>DL$18</v>
      </c>
    </row>
    <row r="1606" spans="1:116" x14ac:dyDescent="0.4">
      <c r="A1606" s="174"/>
      <c r="E1606" s="8"/>
      <c r="G1606" s="175" t="s">
        <v>464</v>
      </c>
      <c r="H1606" s="200"/>
      <c r="I1606" s="201"/>
      <c r="J1606" s="201"/>
      <c r="K1606" s="202"/>
      <c r="L1606" s="202"/>
      <c r="M1606" s="202"/>
      <c r="N1606" s="202"/>
      <c r="O1606" s="202"/>
      <c r="P1606" s="202"/>
      <c r="R1606" s="202"/>
      <c r="S1606" s="190" t="str">
        <f t="shared" ref="S1606:AX1606" si="2098">S$23</f>
        <v>S$19</v>
      </c>
      <c r="T1606" s="190" t="str">
        <f t="shared" si="2098"/>
        <v>T$19</v>
      </c>
      <c r="U1606" s="190" t="str">
        <f t="shared" si="2098"/>
        <v>U$19</v>
      </c>
      <c r="V1606" s="190" t="str">
        <f t="shared" si="2098"/>
        <v>V$19</v>
      </c>
      <c r="W1606" s="190" t="str">
        <f t="shared" si="2098"/>
        <v>W$19</v>
      </c>
      <c r="X1606" s="190" t="str">
        <f t="shared" si="2098"/>
        <v>X$19</v>
      </c>
      <c r="Y1606" s="190" t="str">
        <f t="shared" si="2098"/>
        <v>Y$19</v>
      </c>
      <c r="Z1606" s="190" t="str">
        <f t="shared" si="2098"/>
        <v>Z$19</v>
      </c>
      <c r="AA1606" s="190" t="str">
        <f t="shared" si="2098"/>
        <v>AA$19</v>
      </c>
      <c r="AB1606" s="190" t="str">
        <f t="shared" si="2098"/>
        <v>AB$19</v>
      </c>
      <c r="AC1606" s="190" t="str">
        <f t="shared" si="2098"/>
        <v>AC$19</v>
      </c>
      <c r="AD1606" s="190" t="str">
        <f t="shared" si="2098"/>
        <v>AD$19</v>
      </c>
      <c r="AE1606" s="190" t="str">
        <f t="shared" si="2098"/>
        <v>AE$19</v>
      </c>
      <c r="AF1606" s="190" t="str">
        <f t="shared" si="2098"/>
        <v>AF$19</v>
      </c>
      <c r="AG1606" s="190" t="str">
        <f t="shared" si="2098"/>
        <v>AG$19</v>
      </c>
      <c r="AH1606" s="190" t="str">
        <f t="shared" si="2098"/>
        <v>AH$19</v>
      </c>
      <c r="AI1606" s="190" t="str">
        <f t="shared" si="2098"/>
        <v>AI$19</v>
      </c>
      <c r="AJ1606" s="190" t="str">
        <f t="shared" si="2098"/>
        <v>AJ$19</v>
      </c>
      <c r="AK1606" s="190" t="str">
        <f t="shared" si="2098"/>
        <v>AK$19</v>
      </c>
      <c r="AL1606" s="190" t="str">
        <f t="shared" si="2098"/>
        <v>AL$19</v>
      </c>
      <c r="AM1606" s="190" t="str">
        <f t="shared" si="2098"/>
        <v>AM$19</v>
      </c>
      <c r="AN1606" s="190" t="str">
        <f t="shared" si="2098"/>
        <v>AN$19</v>
      </c>
      <c r="AO1606" s="190" t="str">
        <f t="shared" si="2098"/>
        <v>AO$19</v>
      </c>
      <c r="AP1606" s="190" t="str">
        <f t="shared" si="2098"/>
        <v>AP$19</v>
      </c>
      <c r="AQ1606" s="190" t="str">
        <f t="shared" si="2098"/>
        <v>AQ$19</v>
      </c>
      <c r="AR1606" s="190" t="str">
        <f t="shared" si="2098"/>
        <v>AR$19</v>
      </c>
      <c r="AS1606" s="190" t="str">
        <f t="shared" si="2098"/>
        <v>AS$19</v>
      </c>
      <c r="AT1606" s="190" t="str">
        <f t="shared" si="2098"/>
        <v>AT$19</v>
      </c>
      <c r="AU1606" s="190" t="str">
        <f t="shared" si="2098"/>
        <v>AU$19</v>
      </c>
      <c r="AV1606" s="190" t="str">
        <f t="shared" si="2098"/>
        <v>AV$19</v>
      </c>
      <c r="AW1606" s="190" t="str">
        <f t="shared" si="2098"/>
        <v>AW$19</v>
      </c>
      <c r="AX1606" s="190" t="str">
        <f t="shared" si="2098"/>
        <v>AX$19</v>
      </c>
      <c r="AY1606" s="190" t="str">
        <f t="shared" ref="AY1606:CD1606" si="2099">AY$23</f>
        <v>AY$19</v>
      </c>
      <c r="AZ1606" s="190" t="str">
        <f t="shared" si="2099"/>
        <v>AZ$19</v>
      </c>
      <c r="BA1606" s="190" t="str">
        <f t="shared" si="2099"/>
        <v>BA$19</v>
      </c>
      <c r="BB1606" s="190" t="str">
        <f t="shared" si="2099"/>
        <v>BB$19</v>
      </c>
      <c r="BC1606" s="190" t="str">
        <f t="shared" si="2099"/>
        <v>BC$19</v>
      </c>
      <c r="BD1606" s="190" t="str">
        <f t="shared" si="2099"/>
        <v>BD$19</v>
      </c>
      <c r="BE1606" s="190" t="str">
        <f t="shared" si="2099"/>
        <v>BE$19</v>
      </c>
      <c r="BF1606" s="190" t="str">
        <f t="shared" si="2099"/>
        <v>BF$19</v>
      </c>
      <c r="BG1606" s="190" t="str">
        <f t="shared" si="2099"/>
        <v>BG$19</v>
      </c>
      <c r="BH1606" s="190" t="str">
        <f t="shared" si="2099"/>
        <v>BH$19</v>
      </c>
      <c r="BI1606" s="190" t="str">
        <f t="shared" si="2099"/>
        <v>BI$19</v>
      </c>
      <c r="BJ1606" s="190" t="str">
        <f t="shared" si="2099"/>
        <v>BJ$19</v>
      </c>
      <c r="BK1606" s="190" t="str">
        <f t="shared" si="2099"/>
        <v>BK$19</v>
      </c>
      <c r="BL1606" s="190" t="str">
        <f t="shared" si="2099"/>
        <v>BL$19</v>
      </c>
      <c r="BM1606" s="190" t="str">
        <f t="shared" si="2099"/>
        <v>BM$19</v>
      </c>
      <c r="BN1606" s="190" t="str">
        <f t="shared" si="2099"/>
        <v>BN$19</v>
      </c>
      <c r="BO1606" s="190" t="str">
        <f t="shared" si="2099"/>
        <v>BO$19</v>
      </c>
      <c r="BP1606" s="190" t="str">
        <f t="shared" si="2099"/>
        <v>BP$19</v>
      </c>
      <c r="BQ1606" s="190" t="str">
        <f t="shared" si="2099"/>
        <v>BQ$19</v>
      </c>
      <c r="BR1606" s="190" t="str">
        <f t="shared" si="2099"/>
        <v>BR$19</v>
      </c>
      <c r="BS1606" s="190" t="str">
        <f t="shared" si="2099"/>
        <v>BS$19</v>
      </c>
      <c r="BT1606" s="190" t="str">
        <f t="shared" si="2099"/>
        <v>BT$19</v>
      </c>
      <c r="BU1606" s="190" t="str">
        <f t="shared" si="2099"/>
        <v>BU$19</v>
      </c>
      <c r="BV1606" s="190" t="str">
        <f t="shared" si="2099"/>
        <v>BV$19</v>
      </c>
      <c r="BW1606" s="190" t="str">
        <f t="shared" si="2099"/>
        <v>BW$19</v>
      </c>
      <c r="BX1606" s="190" t="str">
        <f t="shared" si="2099"/>
        <v>BX$19</v>
      </c>
      <c r="BY1606" s="190" t="str">
        <f t="shared" si="2099"/>
        <v>BY$19</v>
      </c>
      <c r="BZ1606" s="190" t="str">
        <f t="shared" si="2099"/>
        <v>BZ$19</v>
      </c>
      <c r="CA1606" s="190" t="str">
        <f t="shared" si="2099"/>
        <v>CA$19</v>
      </c>
      <c r="CB1606" s="190" t="str">
        <f t="shared" si="2099"/>
        <v>CB$19</v>
      </c>
      <c r="CC1606" s="190" t="str">
        <f t="shared" si="2099"/>
        <v>CC$19</v>
      </c>
      <c r="CD1606" s="190" t="str">
        <f t="shared" si="2099"/>
        <v>CD$19</v>
      </c>
      <c r="CE1606" s="190" t="str">
        <f t="shared" ref="CE1606:CL1606" si="2100">CE$23</f>
        <v>CE$19</v>
      </c>
      <c r="CF1606" s="190" t="str">
        <f t="shared" si="2100"/>
        <v>CF$19</v>
      </c>
      <c r="CG1606" s="190" t="str">
        <f t="shared" si="2100"/>
        <v>CG$19</v>
      </c>
      <c r="CH1606" s="190" t="str">
        <f t="shared" si="2100"/>
        <v>CH$19</v>
      </c>
      <c r="CI1606" s="190" t="str">
        <f t="shared" si="2100"/>
        <v>CI$19</v>
      </c>
      <c r="CJ1606" s="190" t="str">
        <f t="shared" si="2100"/>
        <v>CJ$19</v>
      </c>
      <c r="CK1606" s="190" t="str">
        <f t="shared" si="2100"/>
        <v>CK$19</v>
      </c>
      <c r="CL1606" s="190" t="str">
        <f t="shared" si="2100"/>
        <v>CL$19</v>
      </c>
      <c r="CN1606" s="201"/>
      <c r="CO1606" s="190" t="str">
        <f t="shared" ref="CO1606:DL1606" si="2101">CO$23</f>
        <v>CO$19</v>
      </c>
      <c r="CP1606" s="190" t="str">
        <f t="shared" si="2101"/>
        <v>CP$19</v>
      </c>
      <c r="CQ1606" s="190" t="str">
        <f t="shared" si="2101"/>
        <v>CQ$19</v>
      </c>
      <c r="CR1606" s="190" t="str">
        <f t="shared" si="2101"/>
        <v>CR$19</v>
      </c>
      <c r="CS1606" s="190" t="str">
        <f t="shared" si="2101"/>
        <v>CS$19</v>
      </c>
      <c r="CT1606" s="190" t="str">
        <f t="shared" si="2101"/>
        <v>CT$19</v>
      </c>
      <c r="CU1606" s="190" t="str">
        <f t="shared" si="2101"/>
        <v>CU$19</v>
      </c>
      <c r="CV1606" s="190" t="str">
        <f t="shared" si="2101"/>
        <v>CV$19</v>
      </c>
      <c r="CW1606" s="190" t="str">
        <f t="shared" si="2101"/>
        <v>CW$19</v>
      </c>
      <c r="CX1606" s="190" t="str">
        <f t="shared" si="2101"/>
        <v>CX$19</v>
      </c>
      <c r="CY1606" s="190" t="str">
        <f t="shared" si="2101"/>
        <v>CY$19</v>
      </c>
      <c r="CZ1606" s="190" t="str">
        <f t="shared" si="2101"/>
        <v>CZ$19</v>
      </c>
      <c r="DA1606" s="190" t="str">
        <f t="shared" si="2101"/>
        <v>DA$19</v>
      </c>
      <c r="DB1606" s="190" t="str">
        <f t="shared" si="2101"/>
        <v>DB$19</v>
      </c>
      <c r="DC1606" s="190" t="str">
        <f t="shared" si="2101"/>
        <v>DC$19</v>
      </c>
      <c r="DD1606" s="190" t="str">
        <f t="shared" si="2101"/>
        <v>DD$19</v>
      </c>
      <c r="DE1606" s="190" t="str">
        <f t="shared" si="2101"/>
        <v>DE$19</v>
      </c>
      <c r="DF1606" s="190" t="str">
        <f t="shared" si="2101"/>
        <v>DF$19</v>
      </c>
      <c r="DG1606" s="190" t="str">
        <f t="shared" si="2101"/>
        <v>DG$19</v>
      </c>
      <c r="DH1606" s="190" t="str">
        <f t="shared" si="2101"/>
        <v>DH$19</v>
      </c>
      <c r="DI1606" s="190" t="str">
        <f t="shared" si="2101"/>
        <v>DI$19</v>
      </c>
      <c r="DJ1606" s="190" t="str">
        <f t="shared" si="2101"/>
        <v>DJ$19</v>
      </c>
      <c r="DK1606" s="190" t="str">
        <f t="shared" si="2101"/>
        <v>DK$19</v>
      </c>
      <c r="DL1606" s="190" t="str">
        <f t="shared" si="2101"/>
        <v>DL$19</v>
      </c>
    </row>
    <row r="1607" spans="1:116" x14ac:dyDescent="0.4">
      <c r="A1607" s="31" t="s">
        <v>218</v>
      </c>
      <c r="B1607" s="31" t="s">
        <v>81</v>
      </c>
      <c r="C1607" s="31"/>
      <c r="D1607" t="s">
        <v>773</v>
      </c>
      <c r="E1607" s="8" t="str">
        <f t="shared" ref="E1607:E1631" si="2102">ROW()&amp;" "&amp;D1607</f>
        <v>1607 SUB-S</v>
      </c>
      <c r="F1607" t="s">
        <v>447</v>
      </c>
      <c r="G1607" s="66" t="s">
        <v>164</v>
      </c>
      <c r="H1607" s="22"/>
      <c r="I1607" s="299"/>
      <c r="J1607" s="299"/>
      <c r="K1607" s="22"/>
      <c r="L1607" s="22"/>
      <c r="M1607" s="22"/>
      <c r="N1607" s="22"/>
      <c r="O1607" s="22"/>
      <c r="P1607" s="22"/>
      <c r="R1607" s="66"/>
      <c r="S1607" s="300"/>
      <c r="T1607" s="300"/>
      <c r="U1607" s="300"/>
      <c r="V1607" s="300"/>
      <c r="W1607" s="300"/>
      <c r="X1607" s="300"/>
      <c r="Y1607" s="300"/>
      <c r="Z1607" s="300"/>
      <c r="AA1607" s="300"/>
      <c r="AB1607" s="300"/>
      <c r="AC1607" s="300"/>
      <c r="AD1607" s="300"/>
      <c r="AE1607" s="300"/>
      <c r="AF1607" s="300"/>
      <c r="AG1607" s="300"/>
      <c r="AH1607" s="300"/>
      <c r="AI1607" s="300"/>
      <c r="AJ1607" s="300"/>
      <c r="AK1607" s="300"/>
      <c r="AL1607" s="300"/>
      <c r="AM1607" s="300"/>
      <c r="AN1607" s="300"/>
      <c r="AO1607" s="300"/>
      <c r="AP1607" s="300"/>
      <c r="AQ1607" s="300"/>
      <c r="AR1607" s="300"/>
      <c r="AS1607" s="300"/>
      <c r="AT1607" s="300"/>
      <c r="AU1607" s="300"/>
      <c r="AV1607" s="300"/>
      <c r="AW1607" s="300"/>
      <c r="AX1607" s="300"/>
      <c r="AY1607" s="300"/>
      <c r="AZ1607" s="300"/>
      <c r="BA1607" s="300"/>
      <c r="BB1607" s="300"/>
      <c r="BC1607" s="300"/>
      <c r="BD1607" s="300"/>
      <c r="BE1607" s="300"/>
      <c r="BF1607" s="300"/>
      <c r="BG1607" s="300"/>
      <c r="BH1607" s="300"/>
      <c r="BI1607" s="300"/>
      <c r="BJ1607" s="300"/>
      <c r="BK1607" s="300"/>
      <c r="BL1607" s="300"/>
      <c r="BM1607" s="300"/>
      <c r="BN1607" s="300"/>
      <c r="BO1607" s="300"/>
      <c r="BP1607" s="300"/>
      <c r="BQ1607" s="300"/>
      <c r="BR1607" s="300"/>
      <c r="BS1607" s="300"/>
      <c r="BT1607" s="300"/>
      <c r="BU1607" s="300"/>
      <c r="BV1607" s="300"/>
      <c r="BW1607" s="300"/>
      <c r="BX1607" s="300"/>
      <c r="BY1607" s="300"/>
      <c r="BZ1607" s="300"/>
      <c r="CA1607" s="300"/>
      <c r="CB1607" s="300"/>
      <c r="CC1607" s="300"/>
      <c r="CD1607" s="300"/>
      <c r="CE1607" s="300"/>
      <c r="CF1607" s="300"/>
      <c r="CG1607" s="300"/>
      <c r="CH1607" s="300"/>
      <c r="CI1607" s="300"/>
      <c r="CJ1607" s="300"/>
      <c r="CK1607" s="300"/>
      <c r="CL1607" s="300"/>
      <c r="CN1607" s="299"/>
      <c r="CO1607" s="300"/>
      <c r="CP1607" s="300"/>
      <c r="CQ1607" s="300"/>
      <c r="CR1607" s="300"/>
      <c r="CS1607" s="300"/>
      <c r="CT1607" s="300"/>
      <c r="CU1607" s="300"/>
      <c r="CV1607" s="300"/>
      <c r="CW1607" s="300"/>
      <c r="CX1607" s="300"/>
      <c r="CY1607" s="300"/>
      <c r="CZ1607" s="300"/>
      <c r="DA1607" s="300"/>
      <c r="DB1607" s="300"/>
      <c r="DC1607" s="300"/>
      <c r="DD1607" s="300"/>
      <c r="DE1607" s="300"/>
      <c r="DF1607" s="300"/>
      <c r="DG1607" s="300"/>
      <c r="DH1607" s="300"/>
      <c r="DI1607" s="300"/>
      <c r="DJ1607" s="300"/>
      <c r="DK1607" s="300"/>
      <c r="DL1607" s="300"/>
    </row>
    <row r="1608" spans="1:116" x14ac:dyDescent="0.4">
      <c r="B1608" t="str">
        <f>E1608</f>
        <v>1608 SUB-S</v>
      </c>
      <c r="D1608" t="s">
        <v>773</v>
      </c>
      <c r="E1608" s="8" t="str">
        <f t="shared" si="2102"/>
        <v>1608 SUB-S</v>
      </c>
      <c r="G1608" s="145" t="str">
        <f>"% of "&amp;G1623&amp;"s "&amp;"- conversion to new subscriber"</f>
        <v>% of primary units - conversion to new subscriber</v>
      </c>
      <c r="H1608" s="12"/>
      <c r="I1608" s="60"/>
      <c r="J1608" s="60"/>
      <c r="K1608" s="16">
        <v>0.1</v>
      </c>
      <c r="L1608" s="16">
        <v>0.1</v>
      </c>
      <c r="M1608" s="16">
        <v>0.1</v>
      </c>
      <c r="N1608" s="16">
        <v>0.1</v>
      </c>
      <c r="O1608" s="16">
        <v>0.1</v>
      </c>
      <c r="P1608" s="16">
        <v>0.1</v>
      </c>
      <c r="R1608" s="20"/>
      <c r="S1608" s="150" cm="1">
        <f t="array" ref="S1608">INDEX($K:$P,ROW(),MATCH(S$3,$K$2:$P$2,0))</f>
        <v>0.1</v>
      </c>
      <c r="T1608" s="150" cm="1">
        <f t="array" ref="T1608">INDEX($K:$P,ROW(),MATCH(T$3,$K$2:$P$2,0))</f>
        <v>0.1</v>
      </c>
      <c r="U1608" s="150" cm="1">
        <f t="array" ref="U1608">INDEX($K:$P,ROW(),MATCH(U$3,$K$2:$P$2,0))</f>
        <v>0.1</v>
      </c>
      <c r="V1608" s="150" cm="1">
        <f t="array" ref="V1608">INDEX($K:$P,ROW(),MATCH(V$3,$K$2:$P$2,0))</f>
        <v>0.1</v>
      </c>
      <c r="W1608" s="150" cm="1">
        <f t="array" ref="W1608">INDEX($K:$P,ROW(),MATCH(W$3,$K$2:$P$2,0))</f>
        <v>0.1</v>
      </c>
      <c r="X1608" s="150" cm="1">
        <f t="array" ref="X1608">INDEX($K:$P,ROW(),MATCH(X$3,$K$2:$P$2,0))</f>
        <v>0.1</v>
      </c>
      <c r="Y1608" s="150" cm="1">
        <f t="array" ref="Y1608">INDEX($K:$P,ROW(),MATCH(Y$3,$K$2:$P$2,0))</f>
        <v>0.1</v>
      </c>
      <c r="Z1608" s="150" cm="1">
        <f t="array" ref="Z1608">INDEX($K:$P,ROW(),MATCH(Z$3,$K$2:$P$2,0))</f>
        <v>0.1</v>
      </c>
      <c r="AA1608" s="150" cm="1">
        <f t="array" ref="AA1608">INDEX($K:$P,ROW(),MATCH(AA$3,$K$2:$P$2,0))</f>
        <v>0.1</v>
      </c>
      <c r="AB1608" s="150" cm="1">
        <f t="array" ref="AB1608">INDEX($K:$P,ROW(),MATCH(AB$3,$K$2:$P$2,0))</f>
        <v>0.1</v>
      </c>
      <c r="AC1608" s="150" cm="1">
        <f t="array" ref="AC1608">INDEX($K:$P,ROW(),MATCH(AC$3,$K$2:$P$2,0))</f>
        <v>0.1</v>
      </c>
      <c r="AD1608" s="150" cm="1">
        <f t="array" ref="AD1608">INDEX($K:$P,ROW(),MATCH(AD$3,$K$2:$P$2,0))</f>
        <v>0.1</v>
      </c>
      <c r="AE1608" s="150" cm="1">
        <f t="array" ref="AE1608">INDEX($K:$P,ROW(),MATCH(AE$3,$K$2:$P$2,0))</f>
        <v>0.1</v>
      </c>
      <c r="AF1608" s="150" cm="1">
        <f t="array" ref="AF1608">INDEX($K:$P,ROW(),MATCH(AF$3,$K$2:$P$2,0))</f>
        <v>0.1</v>
      </c>
      <c r="AG1608" s="150" cm="1">
        <f t="array" ref="AG1608">INDEX($K:$P,ROW(),MATCH(AG$3,$K$2:$P$2,0))</f>
        <v>0.1</v>
      </c>
      <c r="AH1608" s="150" cm="1">
        <f t="array" ref="AH1608">INDEX($K:$P,ROW(),MATCH(AH$3,$K$2:$P$2,0))</f>
        <v>0.1</v>
      </c>
      <c r="AI1608" s="150" cm="1">
        <f t="array" ref="AI1608">INDEX($K:$P,ROW(),MATCH(AI$3,$K$2:$P$2,0))</f>
        <v>0.1</v>
      </c>
      <c r="AJ1608" s="150" cm="1">
        <f t="array" ref="AJ1608">INDEX($K:$P,ROW(),MATCH(AJ$3,$K$2:$P$2,0))</f>
        <v>0.1</v>
      </c>
      <c r="AK1608" s="150" cm="1">
        <f t="array" ref="AK1608">INDEX($K:$P,ROW(),MATCH(AK$3,$K$2:$P$2,0))</f>
        <v>0.1</v>
      </c>
      <c r="AL1608" s="150" cm="1">
        <f t="array" ref="AL1608">INDEX($K:$P,ROW(),MATCH(AL$3,$K$2:$P$2,0))</f>
        <v>0.1</v>
      </c>
      <c r="AM1608" s="150" cm="1">
        <f t="array" ref="AM1608">INDEX($K:$P,ROW(),MATCH(AM$3,$K$2:$P$2,0))</f>
        <v>0.1</v>
      </c>
      <c r="AN1608" s="150" cm="1">
        <f t="array" ref="AN1608">INDEX($K:$P,ROW(),MATCH(AN$3,$K$2:$P$2,0))</f>
        <v>0.1</v>
      </c>
      <c r="AO1608" s="150" cm="1">
        <f t="array" ref="AO1608">INDEX($K:$P,ROW(),MATCH(AO$3,$K$2:$P$2,0))</f>
        <v>0.1</v>
      </c>
      <c r="AP1608" s="150" cm="1">
        <f t="array" ref="AP1608">INDEX($K:$P,ROW(),MATCH(AP$3,$K$2:$P$2,0))</f>
        <v>0.1</v>
      </c>
      <c r="AQ1608" s="150" cm="1">
        <f t="array" ref="AQ1608">INDEX($K:$P,ROW(),MATCH(AQ$3,$K$2:$P$2,0))</f>
        <v>0.1</v>
      </c>
      <c r="AR1608" s="150" cm="1">
        <f t="array" ref="AR1608">INDEX($K:$P,ROW(),MATCH(AR$3,$K$2:$P$2,0))</f>
        <v>0.1</v>
      </c>
      <c r="AS1608" s="150" cm="1">
        <f t="array" ref="AS1608">INDEX($K:$P,ROW(),MATCH(AS$3,$K$2:$P$2,0))</f>
        <v>0.1</v>
      </c>
      <c r="AT1608" s="150" cm="1">
        <f t="array" ref="AT1608">INDEX($K:$P,ROW(),MATCH(AT$3,$K$2:$P$2,0))</f>
        <v>0.1</v>
      </c>
      <c r="AU1608" s="150" cm="1">
        <f t="array" ref="AU1608">INDEX($K:$P,ROW(),MATCH(AU$3,$K$2:$P$2,0))</f>
        <v>0.1</v>
      </c>
      <c r="AV1608" s="150" cm="1">
        <f t="array" ref="AV1608">INDEX($K:$P,ROW(),MATCH(AV$3,$K$2:$P$2,0))</f>
        <v>0.1</v>
      </c>
      <c r="AW1608" s="150" cm="1">
        <f t="array" ref="AW1608">INDEX($K:$P,ROW(),MATCH(AW$3,$K$2:$P$2,0))</f>
        <v>0.1</v>
      </c>
      <c r="AX1608" s="150" cm="1">
        <f t="array" ref="AX1608">INDEX($K:$P,ROW(),MATCH(AX$3,$K$2:$P$2,0))</f>
        <v>0.1</v>
      </c>
      <c r="AY1608" s="150" cm="1">
        <f t="array" ref="AY1608">INDEX($K:$P,ROW(),MATCH(AY$3,$K$2:$P$2,0))</f>
        <v>0.1</v>
      </c>
      <c r="AZ1608" s="150" cm="1">
        <f t="array" ref="AZ1608">INDEX($K:$P,ROW(),MATCH(AZ$3,$K$2:$P$2,0))</f>
        <v>0.1</v>
      </c>
      <c r="BA1608" s="150" cm="1">
        <f t="array" ref="BA1608">INDEX($K:$P,ROW(),MATCH(BA$3,$K$2:$P$2,0))</f>
        <v>0.1</v>
      </c>
      <c r="BB1608" s="150" cm="1">
        <f t="array" ref="BB1608">INDEX($K:$P,ROW(),MATCH(BB$3,$K$2:$P$2,0))</f>
        <v>0.1</v>
      </c>
      <c r="BC1608" s="150" cm="1">
        <f t="array" ref="BC1608">INDEX($K:$P,ROW(),MATCH(BC$3,$K$2:$P$2,0))</f>
        <v>0.1</v>
      </c>
      <c r="BD1608" s="150" cm="1">
        <f t="array" ref="BD1608">INDEX($K:$P,ROW(),MATCH(BD$3,$K$2:$P$2,0))</f>
        <v>0.1</v>
      </c>
      <c r="BE1608" s="150" cm="1">
        <f t="array" ref="BE1608">INDEX($K:$P,ROW(),MATCH(BE$3,$K$2:$P$2,0))</f>
        <v>0.1</v>
      </c>
      <c r="BF1608" s="150" cm="1">
        <f t="array" ref="BF1608">INDEX($K:$P,ROW(),MATCH(BF$3,$K$2:$P$2,0))</f>
        <v>0.1</v>
      </c>
      <c r="BG1608" s="150" cm="1">
        <f t="array" ref="BG1608">INDEX($K:$P,ROW(),MATCH(BG$3,$K$2:$P$2,0))</f>
        <v>0.1</v>
      </c>
      <c r="BH1608" s="150" cm="1">
        <f t="array" ref="BH1608">INDEX($K:$P,ROW(),MATCH(BH$3,$K$2:$P$2,0))</f>
        <v>0.1</v>
      </c>
      <c r="BI1608" s="150" cm="1">
        <f t="array" ref="BI1608">INDEX($K:$P,ROW(),MATCH(BI$3,$K$2:$P$2,0))</f>
        <v>0.1</v>
      </c>
      <c r="BJ1608" s="150" cm="1">
        <f t="array" ref="BJ1608">INDEX($K:$P,ROW(),MATCH(BJ$3,$K$2:$P$2,0))</f>
        <v>0.1</v>
      </c>
      <c r="BK1608" s="150" cm="1">
        <f t="array" ref="BK1608">INDEX($K:$P,ROW(),MATCH(BK$3,$K$2:$P$2,0))</f>
        <v>0.1</v>
      </c>
      <c r="BL1608" s="150" cm="1">
        <f t="array" ref="BL1608">INDEX($K:$P,ROW(),MATCH(BL$3,$K$2:$P$2,0))</f>
        <v>0.1</v>
      </c>
      <c r="BM1608" s="150" cm="1">
        <f t="array" ref="BM1608">INDEX($K:$P,ROW(),MATCH(BM$3,$K$2:$P$2,0))</f>
        <v>0.1</v>
      </c>
      <c r="BN1608" s="150" cm="1">
        <f t="array" ref="BN1608">INDEX($K:$P,ROW(),MATCH(BN$3,$K$2:$P$2,0))</f>
        <v>0.1</v>
      </c>
      <c r="BO1608" s="150" cm="1">
        <f t="array" ref="BO1608">INDEX($K:$P,ROW(),MATCH(BO$3,$K$2:$P$2,0))</f>
        <v>0.1</v>
      </c>
      <c r="BP1608" s="150" cm="1">
        <f t="array" ref="BP1608">INDEX($K:$P,ROW(),MATCH(BP$3,$K$2:$P$2,0))</f>
        <v>0.1</v>
      </c>
      <c r="BQ1608" s="150" cm="1">
        <f t="array" ref="BQ1608">INDEX($K:$P,ROW(),MATCH(BQ$3,$K$2:$P$2,0))</f>
        <v>0.1</v>
      </c>
      <c r="BR1608" s="150" cm="1">
        <f t="array" ref="BR1608">INDEX($K:$P,ROW(),MATCH(BR$3,$K$2:$P$2,0))</f>
        <v>0.1</v>
      </c>
      <c r="BS1608" s="150" cm="1">
        <f t="array" ref="BS1608">INDEX($K:$P,ROW(),MATCH(BS$3,$K$2:$P$2,0))</f>
        <v>0.1</v>
      </c>
      <c r="BT1608" s="150" cm="1">
        <f t="array" ref="BT1608">INDEX($K:$P,ROW(),MATCH(BT$3,$K$2:$P$2,0))</f>
        <v>0.1</v>
      </c>
      <c r="BU1608" s="150" cm="1">
        <f t="array" ref="BU1608">INDEX($K:$P,ROW(),MATCH(BU$3,$K$2:$P$2,0))</f>
        <v>0.1</v>
      </c>
      <c r="BV1608" s="150" cm="1">
        <f t="array" ref="BV1608">INDEX($K:$P,ROW(),MATCH(BV$3,$K$2:$P$2,0))</f>
        <v>0.1</v>
      </c>
      <c r="BW1608" s="150" cm="1">
        <f t="array" ref="BW1608">INDEX($K:$P,ROW(),MATCH(BW$3,$K$2:$P$2,0))</f>
        <v>0.1</v>
      </c>
      <c r="BX1608" s="150" cm="1">
        <f t="array" ref="BX1608">INDEX($K:$P,ROW(),MATCH(BX$3,$K$2:$P$2,0))</f>
        <v>0.1</v>
      </c>
      <c r="BY1608" s="150" cm="1">
        <f t="array" ref="BY1608">INDEX($K:$P,ROW(),MATCH(BY$3,$K$2:$P$2,0))</f>
        <v>0.1</v>
      </c>
      <c r="BZ1608" s="150" cm="1">
        <f t="array" ref="BZ1608">INDEX($K:$P,ROW(),MATCH(BZ$3,$K$2:$P$2,0))</f>
        <v>0.1</v>
      </c>
      <c r="CA1608" s="150" cm="1">
        <f t="array" ref="CA1608">INDEX($K:$P,ROW(),MATCH(CA$3,$K$2:$P$2,0))</f>
        <v>0.1</v>
      </c>
      <c r="CB1608" s="150" cm="1">
        <f t="array" ref="CB1608">INDEX($K:$P,ROW(),MATCH(CB$3,$K$2:$P$2,0))</f>
        <v>0.1</v>
      </c>
      <c r="CC1608" s="150" cm="1">
        <f t="array" ref="CC1608">INDEX($K:$P,ROW(),MATCH(CC$3,$K$2:$P$2,0))</f>
        <v>0.1</v>
      </c>
      <c r="CD1608" s="150" cm="1">
        <f t="array" ref="CD1608">INDEX($K:$P,ROW(),MATCH(CD$3,$K$2:$P$2,0))</f>
        <v>0.1</v>
      </c>
      <c r="CE1608" s="150" cm="1">
        <f t="array" ref="CE1608">INDEX($K:$P,ROW(),MATCH(CE$3,$K$2:$P$2,0))</f>
        <v>0.1</v>
      </c>
      <c r="CF1608" s="150" cm="1">
        <f t="array" ref="CF1608">INDEX($K:$P,ROW(),MATCH(CF$3,$K$2:$P$2,0))</f>
        <v>0.1</v>
      </c>
      <c r="CG1608" s="150" cm="1">
        <f t="array" ref="CG1608">INDEX($K:$P,ROW(),MATCH(CG$3,$K$2:$P$2,0))</f>
        <v>0.1</v>
      </c>
      <c r="CH1608" s="150" cm="1">
        <f t="array" ref="CH1608">INDEX($K:$P,ROW(),MATCH(CH$3,$K$2:$P$2,0))</f>
        <v>0.1</v>
      </c>
      <c r="CI1608" s="150" cm="1">
        <f t="array" ref="CI1608">INDEX($K:$P,ROW(),MATCH(CI$3,$K$2:$P$2,0))</f>
        <v>0.1</v>
      </c>
      <c r="CJ1608" s="150" cm="1">
        <f t="array" ref="CJ1608">INDEX($K:$P,ROW(),MATCH(CJ$3,$K$2:$P$2,0))</f>
        <v>0.1</v>
      </c>
      <c r="CK1608" s="150" cm="1">
        <f t="array" ref="CK1608">INDEX($K:$P,ROW(),MATCH(CK$3,$K$2:$P$2,0))</f>
        <v>0.1</v>
      </c>
      <c r="CL1608" s="150" cm="1">
        <f t="array" ref="CL1608">INDEX($K:$P,ROW(),MATCH(CL$3,$K$2:$P$2,0))</f>
        <v>0.1</v>
      </c>
      <c r="CN1608" s="60"/>
      <c r="CO1608" s="150" t="e" cm="1">
        <f t="array" ref="CO1608">INDEX($K:$P,ROW(),MATCH(CO$3,$K$2:$P$2,0))</f>
        <v>#N/A</v>
      </c>
      <c r="CP1608" s="150" t="e" cm="1">
        <f t="array" ref="CP1608">INDEX($K:$P,ROW(),MATCH(CP$3,$K$2:$P$2,0))</f>
        <v>#N/A</v>
      </c>
      <c r="CQ1608" s="150" t="e" cm="1">
        <f t="array" ref="CQ1608">INDEX($K:$P,ROW(),MATCH(CQ$3,$K$2:$P$2,0))</f>
        <v>#N/A</v>
      </c>
      <c r="CR1608" s="150" t="e" cm="1">
        <f t="array" ref="CR1608">INDEX($K:$P,ROW(),MATCH(CR$3,$K$2:$P$2,0))</f>
        <v>#N/A</v>
      </c>
      <c r="CS1608" s="150" t="e" cm="1">
        <f t="array" ref="CS1608">INDEX($K:$P,ROW(),MATCH(CS$3,$K$2:$P$2,0))</f>
        <v>#N/A</v>
      </c>
      <c r="CT1608" s="150" t="e" cm="1">
        <f t="array" ref="CT1608">INDEX($K:$P,ROW(),MATCH(CT$3,$K$2:$P$2,0))</f>
        <v>#N/A</v>
      </c>
      <c r="CU1608" s="150" t="e" cm="1">
        <f t="array" ref="CU1608">INDEX($K:$P,ROW(),MATCH(CU$3,$K$2:$P$2,0))</f>
        <v>#N/A</v>
      </c>
      <c r="CV1608" s="150" t="e" cm="1">
        <f t="array" ref="CV1608">INDEX($K:$P,ROW(),MATCH(CV$3,$K$2:$P$2,0))</f>
        <v>#N/A</v>
      </c>
      <c r="CW1608" s="150" t="e" cm="1">
        <f t="array" ref="CW1608">INDEX($K:$P,ROW(),MATCH(CW$3,$K$2:$P$2,0))</f>
        <v>#N/A</v>
      </c>
      <c r="CX1608" s="150" t="e" cm="1">
        <f t="array" ref="CX1608">INDEX($K:$P,ROW(),MATCH(CX$3,$K$2:$P$2,0))</f>
        <v>#N/A</v>
      </c>
      <c r="CY1608" s="150" t="e" cm="1">
        <f t="array" ref="CY1608">INDEX($K:$P,ROW(),MATCH(CY$3,$K$2:$P$2,0))</f>
        <v>#N/A</v>
      </c>
      <c r="CZ1608" s="150" t="e" cm="1">
        <f t="array" ref="CZ1608">INDEX($K:$P,ROW(),MATCH(CZ$3,$K$2:$P$2,0))</f>
        <v>#N/A</v>
      </c>
      <c r="DA1608" s="150" t="e" cm="1">
        <f t="array" ref="DA1608">INDEX($K:$P,ROW(),MATCH(DA$3,$K$2:$P$2,0))</f>
        <v>#N/A</v>
      </c>
      <c r="DB1608" s="150" t="e" cm="1">
        <f t="array" ref="DB1608">INDEX($K:$P,ROW(),MATCH(DB$3,$K$2:$P$2,0))</f>
        <v>#N/A</v>
      </c>
      <c r="DC1608" s="150" t="e" cm="1">
        <f t="array" ref="DC1608">INDEX($K:$P,ROW(),MATCH(DC$3,$K$2:$P$2,0))</f>
        <v>#N/A</v>
      </c>
      <c r="DD1608" s="150" t="e" cm="1">
        <f t="array" ref="DD1608">INDEX($K:$P,ROW(),MATCH(DD$3,$K$2:$P$2,0))</f>
        <v>#N/A</v>
      </c>
      <c r="DE1608" s="150" t="e" cm="1">
        <f t="array" ref="DE1608">INDEX($K:$P,ROW(),MATCH(DE$3,$K$2:$P$2,0))</f>
        <v>#N/A</v>
      </c>
      <c r="DF1608" s="150" t="e" cm="1">
        <f t="array" ref="DF1608">INDEX($K:$P,ROW(),MATCH(DF$3,$K$2:$P$2,0))</f>
        <v>#N/A</v>
      </c>
      <c r="DG1608" s="150" t="e" cm="1">
        <f t="array" ref="DG1608">INDEX($K:$P,ROW(),MATCH(DG$3,$K$2:$P$2,0))</f>
        <v>#N/A</v>
      </c>
      <c r="DH1608" s="150" t="e" cm="1">
        <f t="array" ref="DH1608">INDEX($K:$P,ROW(),MATCH(DH$3,$K$2:$P$2,0))</f>
        <v>#N/A</v>
      </c>
      <c r="DI1608" s="150" t="e" cm="1">
        <f t="array" ref="DI1608">INDEX($K:$P,ROW(),MATCH(DI$3,$K$2:$P$2,0))</f>
        <v>#N/A</v>
      </c>
      <c r="DJ1608" s="150" t="e" cm="1">
        <f t="array" ref="DJ1608">INDEX($K:$P,ROW(),MATCH(DJ$3,$K$2:$P$2,0))</f>
        <v>#N/A</v>
      </c>
      <c r="DK1608" s="150" t="e" cm="1">
        <f t="array" ref="DK1608">INDEX($K:$P,ROW(),MATCH(DK$3,$K$2:$P$2,0))</f>
        <v>#N/A</v>
      </c>
      <c r="DL1608" s="150" t="e" cm="1">
        <f t="array" ref="DL1608">INDEX($K:$P,ROW(),MATCH(DL$3,$K$2:$P$2,0))</f>
        <v>#N/A</v>
      </c>
    </row>
    <row r="1609" spans="1:116" x14ac:dyDescent="0.4">
      <c r="D1609" t="s">
        <v>773</v>
      </c>
      <c r="E1609" s="8" t="str">
        <f t="shared" si="2102"/>
        <v>1609 SUB-S</v>
      </c>
      <c r="S1609" s="72"/>
      <c r="T1609" s="72"/>
      <c r="U1609" s="72"/>
      <c r="V1609" s="72"/>
      <c r="W1609" s="72"/>
      <c r="X1609" s="72"/>
      <c r="Y1609" s="72"/>
      <c r="Z1609" s="72"/>
      <c r="AA1609" s="72"/>
      <c r="AB1609" s="72"/>
      <c r="AC1609" s="72"/>
      <c r="AD1609" s="72"/>
      <c r="AE1609" s="72"/>
      <c r="AF1609" s="72"/>
      <c r="AG1609" s="72"/>
      <c r="AH1609" s="72"/>
      <c r="AI1609" s="72"/>
      <c r="AJ1609" s="72"/>
      <c r="AK1609" s="72"/>
      <c r="AL1609" s="72"/>
      <c r="AM1609" s="72"/>
      <c r="AN1609" s="72"/>
      <c r="AO1609" s="72"/>
      <c r="AP1609" s="72"/>
      <c r="AQ1609" s="72"/>
      <c r="AR1609" s="72"/>
      <c r="AS1609" s="72"/>
      <c r="AT1609" s="72"/>
      <c r="AU1609" s="72"/>
      <c r="AV1609" s="72"/>
      <c r="AW1609" s="72"/>
      <c r="AX1609" s="72"/>
      <c r="AY1609" s="72"/>
      <c r="AZ1609" s="72"/>
      <c r="BA1609" s="72"/>
      <c r="BB1609" s="72"/>
      <c r="BC1609" s="72"/>
      <c r="BD1609" s="72"/>
      <c r="BE1609" s="72"/>
      <c r="BF1609" s="72"/>
      <c r="BG1609" s="72"/>
      <c r="BH1609" s="72"/>
      <c r="BI1609" s="72"/>
      <c r="BJ1609" s="72"/>
      <c r="BK1609" s="72"/>
      <c r="BL1609" s="72"/>
      <c r="BM1609" s="72"/>
      <c r="BN1609" s="72"/>
      <c r="BO1609" s="72"/>
      <c r="BP1609" s="72"/>
      <c r="BQ1609" s="72"/>
      <c r="BR1609" s="72"/>
      <c r="BS1609" s="72"/>
      <c r="BT1609" s="72"/>
      <c r="BU1609" s="72"/>
      <c r="BV1609" s="72"/>
      <c r="BW1609" s="72"/>
      <c r="BX1609" s="72"/>
      <c r="BY1609" s="72"/>
      <c r="BZ1609" s="72"/>
      <c r="CA1609" s="72"/>
      <c r="CB1609" s="72"/>
      <c r="CC1609" s="72"/>
      <c r="CD1609" s="72"/>
      <c r="CE1609" s="72"/>
      <c r="CF1609" s="72"/>
      <c r="CG1609" s="72"/>
      <c r="CH1609" s="72"/>
      <c r="CI1609" s="72"/>
      <c r="CJ1609" s="72"/>
      <c r="CK1609" s="72"/>
      <c r="CL1609" s="72"/>
      <c r="CO1609" s="72"/>
      <c r="CP1609" s="72"/>
      <c r="CQ1609" s="72"/>
      <c r="CR1609" s="72"/>
      <c r="CS1609" s="72"/>
      <c r="CT1609" s="72"/>
      <c r="CU1609" s="72"/>
      <c r="CV1609" s="72"/>
      <c r="CW1609" s="72"/>
      <c r="CX1609" s="72"/>
      <c r="CY1609" s="72"/>
      <c r="CZ1609" s="72"/>
      <c r="DA1609" s="72"/>
      <c r="DB1609" s="72"/>
      <c r="DC1609" s="72"/>
      <c r="DD1609" s="72"/>
      <c r="DE1609" s="72"/>
      <c r="DF1609" s="72"/>
      <c r="DG1609" s="72"/>
      <c r="DH1609" s="72"/>
      <c r="DI1609" s="72"/>
      <c r="DJ1609" s="72"/>
      <c r="DK1609" s="72"/>
      <c r="DL1609" s="72"/>
    </row>
    <row r="1610" spans="1:116" x14ac:dyDescent="0.4">
      <c r="B1610" s="6"/>
      <c r="C1610" s="6"/>
      <c r="D1610" t="s">
        <v>773</v>
      </c>
      <c r="E1610" s="8" t="str">
        <f t="shared" si="2102"/>
        <v>1610 SUB-S</v>
      </c>
      <c r="G1610" s="95" t="s">
        <v>444</v>
      </c>
      <c r="H1610" s="12"/>
      <c r="I1610" s="60"/>
      <c r="J1610" s="60"/>
      <c r="S1610" s="72"/>
      <c r="T1610" s="72"/>
      <c r="U1610" s="72"/>
      <c r="V1610" s="72"/>
      <c r="W1610" s="72"/>
      <c r="X1610" s="72"/>
      <c r="Y1610" s="72"/>
      <c r="Z1610" s="72"/>
      <c r="AA1610" s="72"/>
      <c r="AB1610" s="72"/>
      <c r="AC1610" s="72"/>
      <c r="AD1610" s="72"/>
      <c r="AE1610" s="72"/>
      <c r="AF1610" s="72"/>
      <c r="AG1610" s="72"/>
      <c r="AH1610" s="72"/>
      <c r="AI1610" s="72"/>
      <c r="AJ1610" s="72"/>
      <c r="AK1610" s="72"/>
      <c r="AL1610" s="72"/>
      <c r="AM1610" s="72"/>
      <c r="AN1610" s="72"/>
      <c r="AO1610" s="72"/>
      <c r="AP1610" s="72"/>
      <c r="AQ1610" s="72"/>
      <c r="AR1610" s="72"/>
      <c r="AS1610" s="72"/>
      <c r="AT1610" s="72"/>
      <c r="AU1610" s="72"/>
      <c r="AV1610" s="72"/>
      <c r="AW1610" s="72"/>
      <c r="AX1610" s="72"/>
      <c r="AY1610" s="72"/>
      <c r="AZ1610" s="72"/>
      <c r="BA1610" s="72"/>
      <c r="BB1610" s="72"/>
      <c r="BC1610" s="72"/>
      <c r="BD1610" s="72"/>
      <c r="BE1610" s="72"/>
      <c r="BF1610" s="72"/>
      <c r="BG1610" s="72"/>
      <c r="BH1610" s="72"/>
      <c r="BI1610" s="72"/>
      <c r="BJ1610" s="72"/>
      <c r="BK1610" s="72"/>
      <c r="BL1610" s="72"/>
      <c r="BM1610" s="72"/>
      <c r="BN1610" s="72"/>
      <c r="BO1610" s="72"/>
      <c r="BP1610" s="72"/>
      <c r="BQ1610" s="72"/>
      <c r="BR1610" s="72"/>
      <c r="BS1610" s="72"/>
      <c r="BT1610" s="72"/>
      <c r="BU1610" s="72"/>
      <c r="BV1610" s="72"/>
      <c r="BW1610" s="72"/>
      <c r="BX1610" s="72"/>
      <c r="BY1610" s="72"/>
      <c r="BZ1610" s="72"/>
      <c r="CA1610" s="72"/>
      <c r="CB1610" s="72"/>
      <c r="CC1610" s="72"/>
      <c r="CD1610" s="72"/>
      <c r="CE1610" s="72"/>
      <c r="CF1610" s="72"/>
      <c r="CG1610" s="72"/>
      <c r="CH1610" s="72"/>
      <c r="CI1610" s="72"/>
      <c r="CJ1610" s="72"/>
      <c r="CK1610" s="72"/>
      <c r="CL1610" s="72"/>
      <c r="CN1610" s="60"/>
      <c r="CO1610" s="72"/>
      <c r="CP1610" s="72"/>
      <c r="CQ1610" s="72"/>
      <c r="CR1610" s="72"/>
      <c r="CS1610" s="72"/>
      <c r="CT1610" s="72"/>
      <c r="CU1610" s="72"/>
      <c r="CV1610" s="72"/>
      <c r="CW1610" s="72"/>
      <c r="CX1610" s="72"/>
      <c r="CY1610" s="72"/>
      <c r="CZ1610" s="72"/>
      <c r="DA1610" s="72"/>
      <c r="DB1610" s="72"/>
      <c r="DC1610" s="72"/>
      <c r="DD1610" s="72"/>
      <c r="DE1610" s="72"/>
      <c r="DF1610" s="72"/>
      <c r="DG1610" s="72"/>
      <c r="DH1610" s="72"/>
      <c r="DI1610" s="72"/>
      <c r="DJ1610" s="72"/>
      <c r="DK1610" s="72"/>
      <c r="DL1610" s="72"/>
    </row>
    <row r="1611" spans="1:116" x14ac:dyDescent="0.4">
      <c r="B1611" s="6"/>
      <c r="C1611" s="6"/>
      <c r="D1611" t="s">
        <v>773</v>
      </c>
      <c r="E1611" s="8" t="str">
        <f t="shared" si="2102"/>
        <v>1611 SUB-S</v>
      </c>
      <c r="G1611" s="158" t="s">
        <v>71</v>
      </c>
      <c r="K1611" s="15">
        <f>SUMIF($4:$4,K$2-1,1609:1609)</f>
        <v>0</v>
      </c>
      <c r="L1611" s="15">
        <f ca="1">K1615</f>
        <v>11400</v>
      </c>
      <c r="M1611" s="15">
        <f ca="1">L1615</f>
        <v>22800</v>
      </c>
      <c r="N1611" s="15">
        <f ca="1">M1615</f>
        <v>34200</v>
      </c>
      <c r="O1611" s="15">
        <f ca="1">N1615</f>
        <v>45600</v>
      </c>
      <c r="P1611" s="15">
        <f ca="1">O1615</f>
        <v>57000</v>
      </c>
      <c r="R1611" s="15"/>
      <c r="S1611" s="76">
        <f t="shared" ref="S1611:S1613" si="2103">R1615</f>
        <v>0</v>
      </c>
      <c r="T1611" s="76">
        <f t="shared" ref="T1611:AY1613" ca="1" si="2104">S1615</f>
        <v>950</v>
      </c>
      <c r="U1611" s="76">
        <f t="shared" ca="1" si="2104"/>
        <v>1900</v>
      </c>
      <c r="V1611" s="76">
        <f t="shared" ca="1" si="2104"/>
        <v>2850</v>
      </c>
      <c r="W1611" s="76">
        <f t="shared" ca="1" si="2104"/>
        <v>3800</v>
      </c>
      <c r="X1611" s="76">
        <f t="shared" ca="1" si="2104"/>
        <v>4750</v>
      </c>
      <c r="Y1611" s="76">
        <f t="shared" ca="1" si="2104"/>
        <v>5700</v>
      </c>
      <c r="Z1611" s="76">
        <f t="shared" ca="1" si="2104"/>
        <v>6650</v>
      </c>
      <c r="AA1611" s="76">
        <f t="shared" ca="1" si="2104"/>
        <v>7600</v>
      </c>
      <c r="AB1611" s="76">
        <f t="shared" ca="1" si="2104"/>
        <v>8550</v>
      </c>
      <c r="AC1611" s="76">
        <f t="shared" ca="1" si="2104"/>
        <v>9500</v>
      </c>
      <c r="AD1611" s="76">
        <f t="shared" ca="1" si="2104"/>
        <v>10450</v>
      </c>
      <c r="AE1611" s="76">
        <f t="shared" ca="1" si="2104"/>
        <v>11400</v>
      </c>
      <c r="AF1611" s="76">
        <f t="shared" ca="1" si="2104"/>
        <v>12350</v>
      </c>
      <c r="AG1611" s="76">
        <f t="shared" ca="1" si="2104"/>
        <v>13300</v>
      </c>
      <c r="AH1611" s="76">
        <f t="shared" ca="1" si="2104"/>
        <v>14250</v>
      </c>
      <c r="AI1611" s="76">
        <f t="shared" ca="1" si="2104"/>
        <v>15200</v>
      </c>
      <c r="AJ1611" s="76">
        <f t="shared" ca="1" si="2104"/>
        <v>16150</v>
      </c>
      <c r="AK1611" s="76">
        <f t="shared" ca="1" si="2104"/>
        <v>17100</v>
      </c>
      <c r="AL1611" s="76">
        <f t="shared" ca="1" si="2104"/>
        <v>18050</v>
      </c>
      <c r="AM1611" s="76">
        <f t="shared" ca="1" si="2104"/>
        <v>19000</v>
      </c>
      <c r="AN1611" s="76">
        <f t="shared" ca="1" si="2104"/>
        <v>19950</v>
      </c>
      <c r="AO1611" s="76">
        <f t="shared" ca="1" si="2104"/>
        <v>20900</v>
      </c>
      <c r="AP1611" s="76">
        <f t="shared" ca="1" si="2104"/>
        <v>21850</v>
      </c>
      <c r="AQ1611" s="76">
        <f t="shared" ca="1" si="2104"/>
        <v>22800</v>
      </c>
      <c r="AR1611" s="76">
        <f t="shared" ca="1" si="2104"/>
        <v>23750</v>
      </c>
      <c r="AS1611" s="76">
        <f t="shared" ca="1" si="2104"/>
        <v>24700</v>
      </c>
      <c r="AT1611" s="76">
        <f t="shared" ca="1" si="2104"/>
        <v>25650</v>
      </c>
      <c r="AU1611" s="76">
        <f t="shared" ca="1" si="2104"/>
        <v>26600</v>
      </c>
      <c r="AV1611" s="76">
        <f t="shared" ca="1" si="2104"/>
        <v>27550</v>
      </c>
      <c r="AW1611" s="76">
        <f t="shared" ca="1" si="2104"/>
        <v>28500</v>
      </c>
      <c r="AX1611" s="76">
        <f t="shared" ca="1" si="2104"/>
        <v>29450</v>
      </c>
      <c r="AY1611" s="76">
        <f t="shared" ca="1" si="2104"/>
        <v>30400</v>
      </c>
      <c r="AZ1611" s="76">
        <f t="shared" ref="AZ1611:CE1613" ca="1" si="2105">AY1615</f>
        <v>31350</v>
      </c>
      <c r="BA1611" s="76">
        <f t="shared" ca="1" si="2105"/>
        <v>32300</v>
      </c>
      <c r="BB1611" s="76">
        <f t="shared" ca="1" si="2105"/>
        <v>33250</v>
      </c>
      <c r="BC1611" s="76">
        <f t="shared" ca="1" si="2105"/>
        <v>34200</v>
      </c>
      <c r="BD1611" s="76">
        <f t="shared" ca="1" si="2105"/>
        <v>35150</v>
      </c>
      <c r="BE1611" s="76">
        <f t="shared" ca="1" si="2105"/>
        <v>36100</v>
      </c>
      <c r="BF1611" s="76">
        <f t="shared" ca="1" si="2105"/>
        <v>37050</v>
      </c>
      <c r="BG1611" s="76">
        <f t="shared" ca="1" si="2105"/>
        <v>38000</v>
      </c>
      <c r="BH1611" s="76">
        <f t="shared" ca="1" si="2105"/>
        <v>38950</v>
      </c>
      <c r="BI1611" s="76">
        <f t="shared" ca="1" si="2105"/>
        <v>39900</v>
      </c>
      <c r="BJ1611" s="76">
        <f t="shared" ca="1" si="2105"/>
        <v>40850</v>
      </c>
      <c r="BK1611" s="76">
        <f t="shared" ca="1" si="2105"/>
        <v>41800</v>
      </c>
      <c r="BL1611" s="76">
        <f t="shared" ca="1" si="2105"/>
        <v>42750</v>
      </c>
      <c r="BM1611" s="76">
        <f t="shared" ca="1" si="2105"/>
        <v>43700</v>
      </c>
      <c r="BN1611" s="76">
        <f t="shared" ca="1" si="2105"/>
        <v>44650</v>
      </c>
      <c r="BO1611" s="76">
        <f t="shared" ca="1" si="2105"/>
        <v>45600</v>
      </c>
      <c r="BP1611" s="76">
        <f t="shared" ca="1" si="2105"/>
        <v>46550</v>
      </c>
      <c r="BQ1611" s="76">
        <f t="shared" ca="1" si="2105"/>
        <v>47500</v>
      </c>
      <c r="BR1611" s="76">
        <f t="shared" ca="1" si="2105"/>
        <v>48450</v>
      </c>
      <c r="BS1611" s="76">
        <f t="shared" ca="1" si="2105"/>
        <v>49400</v>
      </c>
      <c r="BT1611" s="76">
        <f t="shared" ca="1" si="2105"/>
        <v>50350</v>
      </c>
      <c r="BU1611" s="76">
        <f t="shared" ca="1" si="2105"/>
        <v>51300</v>
      </c>
      <c r="BV1611" s="76">
        <f t="shared" ca="1" si="2105"/>
        <v>52250</v>
      </c>
      <c r="BW1611" s="76">
        <f t="shared" ca="1" si="2105"/>
        <v>53200</v>
      </c>
      <c r="BX1611" s="76">
        <f t="shared" ca="1" si="2105"/>
        <v>54150</v>
      </c>
      <c r="BY1611" s="76">
        <f t="shared" ca="1" si="2105"/>
        <v>55100</v>
      </c>
      <c r="BZ1611" s="76">
        <f t="shared" ca="1" si="2105"/>
        <v>56050</v>
      </c>
      <c r="CA1611" s="76">
        <f t="shared" ca="1" si="2105"/>
        <v>57000</v>
      </c>
      <c r="CB1611" s="76">
        <f t="shared" ca="1" si="2105"/>
        <v>57950</v>
      </c>
      <c r="CC1611" s="76">
        <f t="shared" ca="1" si="2105"/>
        <v>58900</v>
      </c>
      <c r="CD1611" s="76">
        <f t="shared" ca="1" si="2105"/>
        <v>59850</v>
      </c>
      <c r="CE1611" s="76">
        <f t="shared" ca="1" si="2105"/>
        <v>60800</v>
      </c>
      <c r="CF1611" s="76">
        <f t="shared" ref="CF1611:CL1613" ca="1" si="2106">CE1615</f>
        <v>61750</v>
      </c>
      <c r="CG1611" s="76">
        <f t="shared" ca="1" si="2106"/>
        <v>62700</v>
      </c>
      <c r="CH1611" s="76">
        <f t="shared" ca="1" si="2106"/>
        <v>63650</v>
      </c>
      <c r="CI1611" s="76">
        <f t="shared" ca="1" si="2106"/>
        <v>64600</v>
      </c>
      <c r="CJ1611" s="76">
        <f t="shared" ca="1" si="2106"/>
        <v>65550</v>
      </c>
      <c r="CK1611" s="76">
        <f t="shared" ca="1" si="2106"/>
        <v>66500</v>
      </c>
      <c r="CL1611" s="76">
        <f t="shared" ca="1" si="2106"/>
        <v>67450</v>
      </c>
      <c r="CO1611" s="76">
        <f t="shared" ref="CO1611:DL1613" si="2107">CN1615</f>
        <v>0</v>
      </c>
      <c r="CP1611" s="76" t="e">
        <f t="shared" ca="1" si="2107"/>
        <v>#N/A</v>
      </c>
      <c r="CQ1611" s="76" t="e">
        <f t="shared" ca="1" si="2107"/>
        <v>#N/A</v>
      </c>
      <c r="CR1611" s="76" t="e">
        <f t="shared" ca="1" si="2107"/>
        <v>#N/A</v>
      </c>
      <c r="CS1611" s="76" t="e">
        <f t="shared" ca="1" si="2107"/>
        <v>#N/A</v>
      </c>
      <c r="CT1611" s="76" t="e">
        <f t="shared" ca="1" si="2107"/>
        <v>#N/A</v>
      </c>
      <c r="CU1611" s="76" t="e">
        <f t="shared" ca="1" si="2107"/>
        <v>#N/A</v>
      </c>
      <c r="CV1611" s="76" t="e">
        <f t="shared" ca="1" si="2107"/>
        <v>#N/A</v>
      </c>
      <c r="CW1611" s="76" t="e">
        <f t="shared" ca="1" si="2107"/>
        <v>#N/A</v>
      </c>
      <c r="CX1611" s="76" t="e">
        <f t="shared" ca="1" si="2107"/>
        <v>#N/A</v>
      </c>
      <c r="CY1611" s="76" t="e">
        <f t="shared" ca="1" si="2107"/>
        <v>#N/A</v>
      </c>
      <c r="CZ1611" s="76" t="e">
        <f t="shared" ca="1" si="2107"/>
        <v>#N/A</v>
      </c>
      <c r="DA1611" s="76" t="e">
        <f t="shared" ca="1" si="2107"/>
        <v>#N/A</v>
      </c>
      <c r="DB1611" s="76" t="e">
        <f t="shared" ca="1" si="2107"/>
        <v>#N/A</v>
      </c>
      <c r="DC1611" s="76" t="e">
        <f t="shared" ca="1" si="2107"/>
        <v>#N/A</v>
      </c>
      <c r="DD1611" s="76" t="e">
        <f t="shared" ca="1" si="2107"/>
        <v>#N/A</v>
      </c>
      <c r="DE1611" s="76" t="e">
        <f t="shared" ca="1" si="2107"/>
        <v>#N/A</v>
      </c>
      <c r="DF1611" s="76" t="e">
        <f t="shared" ca="1" si="2107"/>
        <v>#N/A</v>
      </c>
      <c r="DG1611" s="76" t="e">
        <f t="shared" ca="1" si="2107"/>
        <v>#N/A</v>
      </c>
      <c r="DH1611" s="76" t="e">
        <f t="shared" ca="1" si="2107"/>
        <v>#N/A</v>
      </c>
      <c r="DI1611" s="76" t="e">
        <f t="shared" ca="1" si="2107"/>
        <v>#N/A</v>
      </c>
      <c r="DJ1611" s="76" t="e">
        <f t="shared" ca="1" si="2107"/>
        <v>#N/A</v>
      </c>
      <c r="DK1611" s="76" t="e">
        <f t="shared" ca="1" si="2107"/>
        <v>#N/A</v>
      </c>
      <c r="DL1611" s="76" t="e">
        <f t="shared" ca="1" si="2107"/>
        <v>#N/A</v>
      </c>
    </row>
    <row r="1612" spans="1:116" x14ac:dyDescent="0.4">
      <c r="B1612" s="6"/>
      <c r="C1612" s="6"/>
      <c r="D1612" t="s">
        <v>773</v>
      </c>
      <c r="E1612" s="8" t="str">
        <f t="shared" si="2102"/>
        <v>1612 SUB-S</v>
      </c>
      <c r="G1612" s="158" t="s">
        <v>72</v>
      </c>
      <c r="K1612" s="34">
        <f ca="1">SUMIF($3:$3,K$2,1612:1612)</f>
        <v>12000</v>
      </c>
      <c r="L1612" s="34">
        <f ca="1">SUMIF($3:$3,L$2,1612:1612)</f>
        <v>12000</v>
      </c>
      <c r="M1612" s="34">
        <f ca="1">SUMIF($3:$3,M$2,1612:1612)</f>
        <v>12000</v>
      </c>
      <c r="N1612" s="34">
        <f ca="1">SUMIF($3:$3,N$2,1612:1612)</f>
        <v>12000</v>
      </c>
      <c r="O1612" s="34">
        <f ca="1">SUMIF($3:$3,O$2,1612:1612)</f>
        <v>12000</v>
      </c>
      <c r="P1612" s="34">
        <f ca="1">SUMIF($3:$3,P$2,1612:1612)</f>
        <v>12000</v>
      </c>
      <c r="R1612" s="15"/>
      <c r="S1612" s="76" cm="1">
        <f t="array" aca="1" ref="S1612" ca="1">INDIRECT(S1601)*S1608</f>
        <v>1000</v>
      </c>
      <c r="T1612" s="76" cm="1">
        <f t="array" aca="1" ref="T1612" ca="1">INDIRECT(T1601)*T1608</f>
        <v>1000</v>
      </c>
      <c r="U1612" s="76" cm="1">
        <f t="array" aca="1" ref="U1612" ca="1">INDIRECT(U1601)*U1608</f>
        <v>1000</v>
      </c>
      <c r="V1612" s="76" cm="1">
        <f t="array" aca="1" ref="V1612" ca="1">INDIRECT(V1601)*V1608</f>
        <v>1000</v>
      </c>
      <c r="W1612" s="76" cm="1">
        <f t="array" aca="1" ref="W1612" ca="1">INDIRECT(W1601)*W1608</f>
        <v>1000</v>
      </c>
      <c r="X1612" s="76" cm="1">
        <f t="array" aca="1" ref="X1612" ca="1">INDIRECT(X1601)*X1608</f>
        <v>1000</v>
      </c>
      <c r="Y1612" s="76" cm="1">
        <f t="array" aca="1" ref="Y1612" ca="1">INDIRECT(Y1601)*Y1608</f>
        <v>1000</v>
      </c>
      <c r="Z1612" s="76" cm="1">
        <f t="array" aca="1" ref="Z1612" ca="1">INDIRECT(Z1601)*Z1608</f>
        <v>1000</v>
      </c>
      <c r="AA1612" s="76" cm="1">
        <f t="array" aca="1" ref="AA1612" ca="1">INDIRECT(AA1601)*AA1608</f>
        <v>1000</v>
      </c>
      <c r="AB1612" s="76" cm="1">
        <f t="array" aca="1" ref="AB1612" ca="1">INDIRECT(AB1601)*AB1608</f>
        <v>1000</v>
      </c>
      <c r="AC1612" s="76" cm="1">
        <f t="array" aca="1" ref="AC1612" ca="1">INDIRECT(AC1601)*AC1608</f>
        <v>1000</v>
      </c>
      <c r="AD1612" s="76" cm="1">
        <f t="array" aca="1" ref="AD1612" ca="1">INDIRECT(AD1601)*AD1608</f>
        <v>1000</v>
      </c>
      <c r="AE1612" s="76" cm="1">
        <f t="array" aca="1" ref="AE1612" ca="1">INDIRECT(AE1601)*AE1608</f>
        <v>1000</v>
      </c>
      <c r="AF1612" s="76" cm="1">
        <f t="array" aca="1" ref="AF1612" ca="1">INDIRECT(AF1601)*AF1608</f>
        <v>1000</v>
      </c>
      <c r="AG1612" s="76" cm="1">
        <f t="array" aca="1" ref="AG1612" ca="1">INDIRECT(AG1601)*AG1608</f>
        <v>1000</v>
      </c>
      <c r="AH1612" s="76" cm="1">
        <f t="array" aca="1" ref="AH1612" ca="1">INDIRECT(AH1601)*AH1608</f>
        <v>1000</v>
      </c>
      <c r="AI1612" s="76" cm="1">
        <f t="array" aca="1" ref="AI1612" ca="1">INDIRECT(AI1601)*AI1608</f>
        <v>1000</v>
      </c>
      <c r="AJ1612" s="76" cm="1">
        <f t="array" aca="1" ref="AJ1612" ca="1">INDIRECT(AJ1601)*AJ1608</f>
        <v>1000</v>
      </c>
      <c r="AK1612" s="76" cm="1">
        <f t="array" aca="1" ref="AK1612" ca="1">INDIRECT(AK1601)*AK1608</f>
        <v>1000</v>
      </c>
      <c r="AL1612" s="76" cm="1">
        <f t="array" aca="1" ref="AL1612" ca="1">INDIRECT(AL1601)*AL1608</f>
        <v>1000</v>
      </c>
      <c r="AM1612" s="76" cm="1">
        <f t="array" aca="1" ref="AM1612" ca="1">INDIRECT(AM1601)*AM1608</f>
        <v>1000</v>
      </c>
      <c r="AN1612" s="76" cm="1">
        <f t="array" aca="1" ref="AN1612" ca="1">INDIRECT(AN1601)*AN1608</f>
        <v>1000</v>
      </c>
      <c r="AO1612" s="76" cm="1">
        <f t="array" aca="1" ref="AO1612" ca="1">INDIRECT(AO1601)*AO1608</f>
        <v>1000</v>
      </c>
      <c r="AP1612" s="76" cm="1">
        <f t="array" aca="1" ref="AP1612" ca="1">INDIRECT(AP1601)*AP1608</f>
        <v>1000</v>
      </c>
      <c r="AQ1612" s="76" cm="1">
        <f t="array" aca="1" ref="AQ1612" ca="1">INDIRECT(AQ1601)*AQ1608</f>
        <v>1000</v>
      </c>
      <c r="AR1612" s="76" cm="1">
        <f t="array" aca="1" ref="AR1612" ca="1">INDIRECT(AR1601)*AR1608</f>
        <v>1000</v>
      </c>
      <c r="AS1612" s="76" cm="1">
        <f t="array" aca="1" ref="AS1612" ca="1">INDIRECT(AS1601)*AS1608</f>
        <v>1000</v>
      </c>
      <c r="AT1612" s="76" cm="1">
        <f t="array" aca="1" ref="AT1612" ca="1">INDIRECT(AT1601)*AT1608</f>
        <v>1000</v>
      </c>
      <c r="AU1612" s="76" cm="1">
        <f t="array" aca="1" ref="AU1612" ca="1">INDIRECT(AU1601)*AU1608</f>
        <v>1000</v>
      </c>
      <c r="AV1612" s="76" cm="1">
        <f t="array" aca="1" ref="AV1612" ca="1">INDIRECT(AV1601)*AV1608</f>
        <v>1000</v>
      </c>
      <c r="AW1612" s="76" cm="1">
        <f t="array" aca="1" ref="AW1612" ca="1">INDIRECT(AW1601)*AW1608</f>
        <v>1000</v>
      </c>
      <c r="AX1612" s="76" cm="1">
        <f t="array" aca="1" ref="AX1612" ca="1">INDIRECT(AX1601)*AX1608</f>
        <v>1000</v>
      </c>
      <c r="AY1612" s="76" cm="1">
        <f t="array" aca="1" ref="AY1612" ca="1">INDIRECT(AY1601)*AY1608</f>
        <v>1000</v>
      </c>
      <c r="AZ1612" s="76" cm="1">
        <f t="array" aca="1" ref="AZ1612" ca="1">INDIRECT(AZ1601)*AZ1608</f>
        <v>1000</v>
      </c>
      <c r="BA1612" s="76" cm="1">
        <f t="array" aca="1" ref="BA1612" ca="1">INDIRECT(BA1601)*BA1608</f>
        <v>1000</v>
      </c>
      <c r="BB1612" s="76" cm="1">
        <f t="array" aca="1" ref="BB1612" ca="1">INDIRECT(BB1601)*BB1608</f>
        <v>1000</v>
      </c>
      <c r="BC1612" s="76" cm="1">
        <f t="array" aca="1" ref="BC1612" ca="1">INDIRECT(BC1601)*BC1608</f>
        <v>1000</v>
      </c>
      <c r="BD1612" s="76" cm="1">
        <f t="array" aca="1" ref="BD1612" ca="1">INDIRECT(BD1601)*BD1608</f>
        <v>1000</v>
      </c>
      <c r="BE1612" s="76" cm="1">
        <f t="array" aca="1" ref="BE1612" ca="1">INDIRECT(BE1601)*BE1608</f>
        <v>1000</v>
      </c>
      <c r="BF1612" s="76" cm="1">
        <f t="array" aca="1" ref="BF1612" ca="1">INDIRECT(BF1601)*BF1608</f>
        <v>1000</v>
      </c>
      <c r="BG1612" s="76" cm="1">
        <f t="array" aca="1" ref="BG1612" ca="1">INDIRECT(BG1601)*BG1608</f>
        <v>1000</v>
      </c>
      <c r="BH1612" s="76" cm="1">
        <f t="array" aca="1" ref="BH1612" ca="1">INDIRECT(BH1601)*BH1608</f>
        <v>1000</v>
      </c>
      <c r="BI1612" s="76" cm="1">
        <f t="array" aca="1" ref="BI1612" ca="1">INDIRECT(BI1601)*BI1608</f>
        <v>1000</v>
      </c>
      <c r="BJ1612" s="76" cm="1">
        <f t="array" aca="1" ref="BJ1612" ca="1">INDIRECT(BJ1601)*BJ1608</f>
        <v>1000</v>
      </c>
      <c r="BK1612" s="76" cm="1">
        <f t="array" aca="1" ref="BK1612" ca="1">INDIRECT(BK1601)*BK1608</f>
        <v>1000</v>
      </c>
      <c r="BL1612" s="76" cm="1">
        <f t="array" aca="1" ref="BL1612" ca="1">INDIRECT(BL1601)*BL1608</f>
        <v>1000</v>
      </c>
      <c r="BM1612" s="76" cm="1">
        <f t="array" aca="1" ref="BM1612" ca="1">INDIRECT(BM1601)*BM1608</f>
        <v>1000</v>
      </c>
      <c r="BN1612" s="76" cm="1">
        <f t="array" aca="1" ref="BN1612" ca="1">INDIRECT(BN1601)*BN1608</f>
        <v>1000</v>
      </c>
      <c r="BO1612" s="76" cm="1">
        <f t="array" aca="1" ref="BO1612" ca="1">INDIRECT(BO1601)*BO1608</f>
        <v>1000</v>
      </c>
      <c r="BP1612" s="76" cm="1">
        <f t="array" aca="1" ref="BP1612" ca="1">INDIRECT(BP1601)*BP1608</f>
        <v>1000</v>
      </c>
      <c r="BQ1612" s="76" cm="1">
        <f t="array" aca="1" ref="BQ1612" ca="1">INDIRECT(BQ1601)*BQ1608</f>
        <v>1000</v>
      </c>
      <c r="BR1612" s="76" cm="1">
        <f t="array" aca="1" ref="BR1612" ca="1">INDIRECT(BR1601)*BR1608</f>
        <v>1000</v>
      </c>
      <c r="BS1612" s="76" cm="1">
        <f t="array" aca="1" ref="BS1612" ca="1">INDIRECT(BS1601)*BS1608</f>
        <v>1000</v>
      </c>
      <c r="BT1612" s="76" cm="1">
        <f t="array" aca="1" ref="BT1612" ca="1">INDIRECT(BT1601)*BT1608</f>
        <v>1000</v>
      </c>
      <c r="BU1612" s="76" cm="1">
        <f t="array" aca="1" ref="BU1612" ca="1">INDIRECT(BU1601)*BU1608</f>
        <v>1000</v>
      </c>
      <c r="BV1612" s="76" cm="1">
        <f t="array" aca="1" ref="BV1612" ca="1">INDIRECT(BV1601)*BV1608</f>
        <v>1000</v>
      </c>
      <c r="BW1612" s="76" cm="1">
        <f t="array" aca="1" ref="BW1612" ca="1">INDIRECT(BW1601)*BW1608</f>
        <v>1000</v>
      </c>
      <c r="BX1612" s="76" cm="1">
        <f t="array" aca="1" ref="BX1612" ca="1">INDIRECT(BX1601)*BX1608</f>
        <v>1000</v>
      </c>
      <c r="BY1612" s="76" cm="1">
        <f t="array" aca="1" ref="BY1612" ca="1">INDIRECT(BY1601)*BY1608</f>
        <v>1000</v>
      </c>
      <c r="BZ1612" s="76" cm="1">
        <f t="array" aca="1" ref="BZ1612" ca="1">INDIRECT(BZ1601)*BZ1608</f>
        <v>1000</v>
      </c>
      <c r="CA1612" s="76" cm="1">
        <f t="array" aca="1" ref="CA1612" ca="1">INDIRECT(CA1601)*CA1608</f>
        <v>1000</v>
      </c>
      <c r="CB1612" s="76" cm="1">
        <f t="array" aca="1" ref="CB1612" ca="1">INDIRECT(CB1601)*CB1608</f>
        <v>1000</v>
      </c>
      <c r="CC1612" s="76" cm="1">
        <f t="array" aca="1" ref="CC1612" ca="1">INDIRECT(CC1601)*CC1608</f>
        <v>1000</v>
      </c>
      <c r="CD1612" s="76" cm="1">
        <f t="array" aca="1" ref="CD1612" ca="1">INDIRECT(CD1601)*CD1608</f>
        <v>1000</v>
      </c>
      <c r="CE1612" s="76" cm="1">
        <f t="array" aca="1" ref="CE1612" ca="1">INDIRECT(CE1601)*CE1608</f>
        <v>1000</v>
      </c>
      <c r="CF1612" s="76" cm="1">
        <f t="array" aca="1" ref="CF1612" ca="1">INDIRECT(CF1601)*CF1608</f>
        <v>1000</v>
      </c>
      <c r="CG1612" s="76" cm="1">
        <f t="array" aca="1" ref="CG1612" ca="1">INDIRECT(CG1601)*CG1608</f>
        <v>1000</v>
      </c>
      <c r="CH1612" s="76" cm="1">
        <f t="array" aca="1" ref="CH1612" ca="1">INDIRECT(CH1601)*CH1608</f>
        <v>1000</v>
      </c>
      <c r="CI1612" s="76" cm="1">
        <f t="array" aca="1" ref="CI1612" ca="1">INDIRECT(CI1601)*CI1608</f>
        <v>1000</v>
      </c>
      <c r="CJ1612" s="76" cm="1">
        <f t="array" aca="1" ref="CJ1612" ca="1">INDIRECT(CJ1601)*CJ1608</f>
        <v>1000</v>
      </c>
      <c r="CK1612" s="76" cm="1">
        <f t="array" aca="1" ref="CK1612" ca="1">INDIRECT(CK1601)*CK1608</f>
        <v>1000</v>
      </c>
      <c r="CL1612" s="76" cm="1">
        <f t="array" aca="1" ref="CL1612" ca="1">INDIRECT(CL1601)*CL1608</f>
        <v>1000</v>
      </c>
      <c r="CO1612" s="76" t="e" cm="1">
        <f t="array" aca="1" ref="CO1612" ca="1">INDIRECT(CO1601)*CO1608</f>
        <v>#N/A</v>
      </c>
      <c r="CP1612" s="76" t="e" cm="1">
        <f t="array" aca="1" ref="CP1612" ca="1">INDIRECT(CP1601)*CP1608</f>
        <v>#N/A</v>
      </c>
      <c r="CQ1612" s="76" t="e" cm="1">
        <f t="array" aca="1" ref="CQ1612" ca="1">INDIRECT(CQ1601)*CQ1608</f>
        <v>#N/A</v>
      </c>
      <c r="CR1612" s="76" t="e" cm="1">
        <f t="array" aca="1" ref="CR1612" ca="1">INDIRECT(CR1601)*CR1608</f>
        <v>#N/A</v>
      </c>
      <c r="CS1612" s="76" t="e" cm="1">
        <f t="array" aca="1" ref="CS1612" ca="1">INDIRECT(CS1601)*CS1608</f>
        <v>#N/A</v>
      </c>
      <c r="CT1612" s="76" t="e" cm="1">
        <f t="array" aca="1" ref="CT1612" ca="1">INDIRECT(CT1601)*CT1608</f>
        <v>#N/A</v>
      </c>
      <c r="CU1612" s="76" t="e" cm="1">
        <f t="array" aca="1" ref="CU1612" ca="1">INDIRECT(CU1601)*CU1608</f>
        <v>#N/A</v>
      </c>
      <c r="CV1612" s="76" t="e" cm="1">
        <f t="array" aca="1" ref="CV1612" ca="1">INDIRECT(CV1601)*CV1608</f>
        <v>#N/A</v>
      </c>
      <c r="CW1612" s="76" t="e" cm="1">
        <f t="array" aca="1" ref="CW1612" ca="1">INDIRECT(CW1601)*CW1608</f>
        <v>#N/A</v>
      </c>
      <c r="CX1612" s="76" t="e" cm="1">
        <f t="array" aca="1" ref="CX1612" ca="1">INDIRECT(CX1601)*CX1608</f>
        <v>#N/A</v>
      </c>
      <c r="CY1612" s="76" t="e" cm="1">
        <f t="array" aca="1" ref="CY1612" ca="1">INDIRECT(CY1601)*CY1608</f>
        <v>#N/A</v>
      </c>
      <c r="CZ1612" s="76" t="e" cm="1">
        <f t="array" aca="1" ref="CZ1612" ca="1">INDIRECT(CZ1601)*CZ1608</f>
        <v>#N/A</v>
      </c>
      <c r="DA1612" s="76" t="e" cm="1">
        <f t="array" aca="1" ref="DA1612" ca="1">INDIRECT(DA1601)*DA1608</f>
        <v>#N/A</v>
      </c>
      <c r="DB1612" s="76" t="e" cm="1">
        <f t="array" aca="1" ref="DB1612" ca="1">INDIRECT(DB1601)*DB1608</f>
        <v>#N/A</v>
      </c>
      <c r="DC1612" s="76" t="e" cm="1">
        <f t="array" aca="1" ref="DC1612" ca="1">INDIRECT(DC1601)*DC1608</f>
        <v>#N/A</v>
      </c>
      <c r="DD1612" s="76" t="e" cm="1">
        <f t="array" aca="1" ref="DD1612" ca="1">INDIRECT(DD1601)*DD1608</f>
        <v>#N/A</v>
      </c>
      <c r="DE1612" s="76" t="e" cm="1">
        <f t="array" aca="1" ref="DE1612" ca="1">INDIRECT(DE1601)*DE1608</f>
        <v>#N/A</v>
      </c>
      <c r="DF1612" s="76" t="e" cm="1">
        <f t="array" aca="1" ref="DF1612" ca="1">INDIRECT(DF1601)*DF1608</f>
        <v>#N/A</v>
      </c>
      <c r="DG1612" s="76" t="e" cm="1">
        <f t="array" aca="1" ref="DG1612" ca="1">INDIRECT(DG1601)*DG1608</f>
        <v>#N/A</v>
      </c>
      <c r="DH1612" s="76" t="e" cm="1">
        <f t="array" aca="1" ref="DH1612" ca="1">INDIRECT(DH1601)*DH1608</f>
        <v>#N/A</v>
      </c>
      <c r="DI1612" s="76" t="e" cm="1">
        <f t="array" aca="1" ref="DI1612" ca="1">INDIRECT(DI1601)*DI1608</f>
        <v>#N/A</v>
      </c>
      <c r="DJ1612" s="76" t="e" cm="1">
        <f t="array" aca="1" ref="DJ1612" ca="1">INDIRECT(DJ1601)*DJ1608</f>
        <v>#N/A</v>
      </c>
      <c r="DK1612" s="76" t="e" cm="1">
        <f t="array" aca="1" ref="DK1612" ca="1">INDIRECT(DK1601)*DK1608</f>
        <v>#N/A</v>
      </c>
      <c r="DL1612" s="76" t="e" cm="1">
        <f t="array" aca="1" ref="DL1612" ca="1">INDIRECT(DL1601)*DL1608</f>
        <v>#N/A</v>
      </c>
    </row>
    <row r="1613" spans="1:116" x14ac:dyDescent="0.4">
      <c r="B1613" t="str">
        <f>E1613</f>
        <v>1613 SUB-S</v>
      </c>
      <c r="D1613" t="s">
        <v>773</v>
      </c>
      <c r="E1613" s="8" t="str">
        <f t="shared" si="2102"/>
        <v>1613 SUB-S</v>
      </c>
      <c r="G1613" s="158" t="s">
        <v>73</v>
      </c>
      <c r="H1613" s="12"/>
      <c r="I1613" s="60"/>
      <c r="J1613" s="60"/>
      <c r="K1613" s="16">
        <v>0.05</v>
      </c>
      <c r="L1613" s="16">
        <v>0.05</v>
      </c>
      <c r="M1613" s="16">
        <v>0.05</v>
      </c>
      <c r="N1613" s="16">
        <v>0.05</v>
      </c>
      <c r="O1613" s="16">
        <v>0.05</v>
      </c>
      <c r="P1613" s="16">
        <v>0.05</v>
      </c>
      <c r="R1613" s="20"/>
      <c r="S1613" s="150" cm="1">
        <f t="array" ref="S1613">INDEX($K:$P,ROW(),MATCH(S$3,$K$2:$P$2,0))</f>
        <v>0.05</v>
      </c>
      <c r="T1613" s="150" cm="1">
        <f t="array" ref="T1613">INDEX($K:$P,ROW(),MATCH(T$3,$K$2:$P$2,0))</f>
        <v>0.05</v>
      </c>
      <c r="U1613" s="150" cm="1">
        <f t="array" ref="U1613">INDEX($K:$P,ROW(),MATCH(U$3,$K$2:$P$2,0))</f>
        <v>0.05</v>
      </c>
      <c r="V1613" s="150" cm="1">
        <f t="array" ref="V1613">INDEX($K:$P,ROW(),MATCH(V$3,$K$2:$P$2,0))</f>
        <v>0.05</v>
      </c>
      <c r="W1613" s="150" cm="1">
        <f t="array" ref="W1613">INDEX($K:$P,ROW(),MATCH(W$3,$K$2:$P$2,0))</f>
        <v>0.05</v>
      </c>
      <c r="X1613" s="150" cm="1">
        <f t="array" ref="X1613">INDEX($K:$P,ROW(),MATCH(X$3,$K$2:$P$2,0))</f>
        <v>0.05</v>
      </c>
      <c r="Y1613" s="150" cm="1">
        <f t="array" ref="Y1613">INDEX($K:$P,ROW(),MATCH(Y$3,$K$2:$P$2,0))</f>
        <v>0.05</v>
      </c>
      <c r="Z1613" s="150" cm="1">
        <f t="array" ref="Z1613">INDEX($K:$P,ROW(),MATCH(Z$3,$K$2:$P$2,0))</f>
        <v>0.05</v>
      </c>
      <c r="AA1613" s="150" cm="1">
        <f t="array" ref="AA1613">INDEX($K:$P,ROW(),MATCH(AA$3,$K$2:$P$2,0))</f>
        <v>0.05</v>
      </c>
      <c r="AB1613" s="150" cm="1">
        <f t="array" ref="AB1613">INDEX($K:$P,ROW(),MATCH(AB$3,$K$2:$P$2,0))</f>
        <v>0.05</v>
      </c>
      <c r="AC1613" s="150" cm="1">
        <f t="array" ref="AC1613">INDEX($K:$P,ROW(),MATCH(AC$3,$K$2:$P$2,0))</f>
        <v>0.05</v>
      </c>
      <c r="AD1613" s="150" cm="1">
        <f t="array" ref="AD1613">INDEX($K:$P,ROW(),MATCH(AD$3,$K$2:$P$2,0))</f>
        <v>0.05</v>
      </c>
      <c r="AE1613" s="150" cm="1">
        <f t="array" ref="AE1613">INDEX($K:$P,ROW(),MATCH(AE$3,$K$2:$P$2,0))</f>
        <v>0.05</v>
      </c>
      <c r="AF1613" s="150" cm="1">
        <f t="array" ref="AF1613">INDEX($K:$P,ROW(),MATCH(AF$3,$K$2:$P$2,0))</f>
        <v>0.05</v>
      </c>
      <c r="AG1613" s="150" cm="1">
        <f t="array" ref="AG1613">INDEX($K:$P,ROW(),MATCH(AG$3,$K$2:$P$2,0))</f>
        <v>0.05</v>
      </c>
      <c r="AH1613" s="150" cm="1">
        <f t="array" ref="AH1613">INDEX($K:$P,ROW(),MATCH(AH$3,$K$2:$P$2,0))</f>
        <v>0.05</v>
      </c>
      <c r="AI1613" s="150" cm="1">
        <f t="array" ref="AI1613">INDEX($K:$P,ROW(),MATCH(AI$3,$K$2:$P$2,0))</f>
        <v>0.05</v>
      </c>
      <c r="AJ1613" s="150" cm="1">
        <f t="array" ref="AJ1613">INDEX($K:$P,ROW(),MATCH(AJ$3,$K$2:$P$2,0))</f>
        <v>0.05</v>
      </c>
      <c r="AK1613" s="150" cm="1">
        <f t="array" ref="AK1613">INDEX($K:$P,ROW(),MATCH(AK$3,$K$2:$P$2,0))</f>
        <v>0.05</v>
      </c>
      <c r="AL1613" s="150" cm="1">
        <f t="array" ref="AL1613">INDEX($K:$P,ROW(),MATCH(AL$3,$K$2:$P$2,0))</f>
        <v>0.05</v>
      </c>
      <c r="AM1613" s="150" cm="1">
        <f t="array" ref="AM1613">INDEX($K:$P,ROW(),MATCH(AM$3,$K$2:$P$2,0))</f>
        <v>0.05</v>
      </c>
      <c r="AN1613" s="150" cm="1">
        <f t="array" ref="AN1613">INDEX($K:$P,ROW(),MATCH(AN$3,$K$2:$P$2,0))</f>
        <v>0.05</v>
      </c>
      <c r="AO1613" s="150" cm="1">
        <f t="array" ref="AO1613">INDEX($K:$P,ROW(),MATCH(AO$3,$K$2:$P$2,0))</f>
        <v>0.05</v>
      </c>
      <c r="AP1613" s="150" cm="1">
        <f t="array" ref="AP1613">INDEX($K:$P,ROW(),MATCH(AP$3,$K$2:$P$2,0))</f>
        <v>0.05</v>
      </c>
      <c r="AQ1613" s="150" cm="1">
        <f t="array" ref="AQ1613">INDEX($K:$P,ROW(),MATCH(AQ$3,$K$2:$P$2,0))</f>
        <v>0.05</v>
      </c>
      <c r="AR1613" s="150" cm="1">
        <f t="array" ref="AR1613">INDEX($K:$P,ROW(),MATCH(AR$3,$K$2:$P$2,0))</f>
        <v>0.05</v>
      </c>
      <c r="AS1613" s="150" cm="1">
        <f t="array" ref="AS1613">INDEX($K:$P,ROW(),MATCH(AS$3,$K$2:$P$2,0))</f>
        <v>0.05</v>
      </c>
      <c r="AT1613" s="150" cm="1">
        <f t="array" ref="AT1613">INDEX($K:$P,ROW(),MATCH(AT$3,$K$2:$P$2,0))</f>
        <v>0.05</v>
      </c>
      <c r="AU1613" s="150" cm="1">
        <f t="array" ref="AU1613">INDEX($K:$P,ROW(),MATCH(AU$3,$K$2:$P$2,0))</f>
        <v>0.05</v>
      </c>
      <c r="AV1613" s="150" cm="1">
        <f t="array" ref="AV1613">INDEX($K:$P,ROW(),MATCH(AV$3,$K$2:$P$2,0))</f>
        <v>0.05</v>
      </c>
      <c r="AW1613" s="150" cm="1">
        <f t="array" ref="AW1613">INDEX($K:$P,ROW(),MATCH(AW$3,$K$2:$P$2,0))</f>
        <v>0.05</v>
      </c>
      <c r="AX1613" s="150" cm="1">
        <f t="array" ref="AX1613">INDEX($K:$P,ROW(),MATCH(AX$3,$K$2:$P$2,0))</f>
        <v>0.05</v>
      </c>
      <c r="AY1613" s="150" cm="1">
        <f t="array" ref="AY1613">INDEX($K:$P,ROW(),MATCH(AY$3,$K$2:$P$2,0))</f>
        <v>0.05</v>
      </c>
      <c r="AZ1613" s="150" cm="1">
        <f t="array" ref="AZ1613">INDEX($K:$P,ROW(),MATCH(AZ$3,$K$2:$P$2,0))</f>
        <v>0.05</v>
      </c>
      <c r="BA1613" s="150" cm="1">
        <f t="array" ref="BA1613">INDEX($K:$P,ROW(),MATCH(BA$3,$K$2:$P$2,0))</f>
        <v>0.05</v>
      </c>
      <c r="BB1613" s="150" cm="1">
        <f t="array" ref="BB1613">INDEX($K:$P,ROW(),MATCH(BB$3,$K$2:$P$2,0))</f>
        <v>0.05</v>
      </c>
      <c r="BC1613" s="150" cm="1">
        <f t="array" ref="BC1613">INDEX($K:$P,ROW(),MATCH(BC$3,$K$2:$P$2,0))</f>
        <v>0.05</v>
      </c>
      <c r="BD1613" s="150" cm="1">
        <f t="array" ref="BD1613">INDEX($K:$P,ROW(),MATCH(BD$3,$K$2:$P$2,0))</f>
        <v>0.05</v>
      </c>
      <c r="BE1613" s="150" cm="1">
        <f t="array" ref="BE1613">INDEX($K:$P,ROW(),MATCH(BE$3,$K$2:$P$2,0))</f>
        <v>0.05</v>
      </c>
      <c r="BF1613" s="150" cm="1">
        <f t="array" ref="BF1613">INDEX($K:$P,ROW(),MATCH(BF$3,$K$2:$P$2,0))</f>
        <v>0.05</v>
      </c>
      <c r="BG1613" s="150" cm="1">
        <f t="array" ref="BG1613">INDEX($K:$P,ROW(),MATCH(BG$3,$K$2:$P$2,0))</f>
        <v>0.05</v>
      </c>
      <c r="BH1613" s="150" cm="1">
        <f t="array" ref="BH1613">INDEX($K:$P,ROW(),MATCH(BH$3,$K$2:$P$2,0))</f>
        <v>0.05</v>
      </c>
      <c r="BI1613" s="150" cm="1">
        <f t="array" ref="BI1613">INDEX($K:$P,ROW(),MATCH(BI$3,$K$2:$P$2,0))</f>
        <v>0.05</v>
      </c>
      <c r="BJ1613" s="150" cm="1">
        <f t="array" ref="BJ1613">INDEX($K:$P,ROW(),MATCH(BJ$3,$K$2:$P$2,0))</f>
        <v>0.05</v>
      </c>
      <c r="BK1613" s="150" cm="1">
        <f t="array" ref="BK1613">INDEX($K:$P,ROW(),MATCH(BK$3,$K$2:$P$2,0))</f>
        <v>0.05</v>
      </c>
      <c r="BL1613" s="150" cm="1">
        <f t="array" ref="BL1613">INDEX($K:$P,ROW(),MATCH(BL$3,$K$2:$P$2,0))</f>
        <v>0.05</v>
      </c>
      <c r="BM1613" s="150" cm="1">
        <f t="array" ref="BM1613">INDEX($K:$P,ROW(),MATCH(BM$3,$K$2:$P$2,0))</f>
        <v>0.05</v>
      </c>
      <c r="BN1613" s="150" cm="1">
        <f t="array" ref="BN1613">INDEX($K:$P,ROW(),MATCH(BN$3,$K$2:$P$2,0))</f>
        <v>0.05</v>
      </c>
      <c r="BO1613" s="150" cm="1">
        <f t="array" ref="BO1613">INDEX($K:$P,ROW(),MATCH(BO$3,$K$2:$P$2,0))</f>
        <v>0.05</v>
      </c>
      <c r="BP1613" s="150" cm="1">
        <f t="array" ref="BP1613">INDEX($K:$P,ROW(),MATCH(BP$3,$K$2:$P$2,0))</f>
        <v>0.05</v>
      </c>
      <c r="BQ1613" s="150" cm="1">
        <f t="array" ref="BQ1613">INDEX($K:$P,ROW(),MATCH(BQ$3,$K$2:$P$2,0))</f>
        <v>0.05</v>
      </c>
      <c r="BR1613" s="150" cm="1">
        <f t="array" ref="BR1613">INDEX($K:$P,ROW(),MATCH(BR$3,$K$2:$P$2,0))</f>
        <v>0.05</v>
      </c>
      <c r="BS1613" s="150" cm="1">
        <f t="array" ref="BS1613">INDEX($K:$P,ROW(),MATCH(BS$3,$K$2:$P$2,0))</f>
        <v>0.05</v>
      </c>
      <c r="BT1613" s="150" cm="1">
        <f t="array" ref="BT1613">INDEX($K:$P,ROW(),MATCH(BT$3,$K$2:$P$2,0))</f>
        <v>0.05</v>
      </c>
      <c r="BU1613" s="150" cm="1">
        <f t="array" ref="BU1613">INDEX($K:$P,ROW(),MATCH(BU$3,$K$2:$P$2,0))</f>
        <v>0.05</v>
      </c>
      <c r="BV1613" s="150" cm="1">
        <f t="array" ref="BV1613">INDEX($K:$P,ROW(),MATCH(BV$3,$K$2:$P$2,0))</f>
        <v>0.05</v>
      </c>
      <c r="BW1613" s="150" cm="1">
        <f t="array" ref="BW1613">INDEX($K:$P,ROW(),MATCH(BW$3,$K$2:$P$2,0))</f>
        <v>0.05</v>
      </c>
      <c r="BX1613" s="150" cm="1">
        <f t="array" ref="BX1613">INDEX($K:$P,ROW(),MATCH(BX$3,$K$2:$P$2,0))</f>
        <v>0.05</v>
      </c>
      <c r="BY1613" s="150" cm="1">
        <f t="array" ref="BY1613">INDEX($K:$P,ROW(),MATCH(BY$3,$K$2:$P$2,0))</f>
        <v>0.05</v>
      </c>
      <c r="BZ1613" s="150" cm="1">
        <f t="array" ref="BZ1613">INDEX($K:$P,ROW(),MATCH(BZ$3,$K$2:$P$2,0))</f>
        <v>0.05</v>
      </c>
      <c r="CA1613" s="150" cm="1">
        <f t="array" ref="CA1613">INDEX($K:$P,ROW(),MATCH(CA$3,$K$2:$P$2,0))</f>
        <v>0.05</v>
      </c>
      <c r="CB1613" s="150" cm="1">
        <f t="array" ref="CB1613">INDEX($K:$P,ROW(),MATCH(CB$3,$K$2:$P$2,0))</f>
        <v>0.05</v>
      </c>
      <c r="CC1613" s="150" cm="1">
        <f t="array" ref="CC1613">INDEX($K:$P,ROW(),MATCH(CC$3,$K$2:$P$2,0))</f>
        <v>0.05</v>
      </c>
      <c r="CD1613" s="150" cm="1">
        <f t="array" ref="CD1613">INDEX($K:$P,ROW(),MATCH(CD$3,$K$2:$P$2,0))</f>
        <v>0.05</v>
      </c>
      <c r="CE1613" s="150" cm="1">
        <f t="array" ref="CE1613">INDEX($K:$P,ROW(),MATCH(CE$3,$K$2:$P$2,0))</f>
        <v>0.05</v>
      </c>
      <c r="CF1613" s="150" cm="1">
        <f t="array" ref="CF1613">INDEX($K:$P,ROW(),MATCH(CF$3,$K$2:$P$2,0))</f>
        <v>0.05</v>
      </c>
      <c r="CG1613" s="150" cm="1">
        <f t="array" ref="CG1613">INDEX($K:$P,ROW(),MATCH(CG$3,$K$2:$P$2,0))</f>
        <v>0.05</v>
      </c>
      <c r="CH1613" s="150" cm="1">
        <f t="array" ref="CH1613">INDEX($K:$P,ROW(),MATCH(CH$3,$K$2:$P$2,0))</f>
        <v>0.05</v>
      </c>
      <c r="CI1613" s="150" cm="1">
        <f t="array" ref="CI1613">INDEX($K:$P,ROW(),MATCH(CI$3,$K$2:$P$2,0))</f>
        <v>0.05</v>
      </c>
      <c r="CJ1613" s="150" cm="1">
        <f t="array" ref="CJ1613">INDEX($K:$P,ROW(),MATCH(CJ$3,$K$2:$P$2,0))</f>
        <v>0.05</v>
      </c>
      <c r="CK1613" s="150" cm="1">
        <f t="array" ref="CK1613">INDEX($K:$P,ROW(),MATCH(CK$3,$K$2:$P$2,0))</f>
        <v>0.05</v>
      </c>
      <c r="CL1613" s="150" cm="1">
        <f t="array" ref="CL1613">INDEX($K:$P,ROW(),MATCH(CL$3,$K$2:$P$2,0))</f>
        <v>0.05</v>
      </c>
      <c r="CN1613" s="60"/>
      <c r="CO1613" s="150" t="e" cm="1">
        <f t="array" ref="CO1613">INDEX($K:$P,ROW(),MATCH(CO$3,$K$2:$P$2,0))</f>
        <v>#N/A</v>
      </c>
      <c r="CP1613" s="150" t="e" cm="1">
        <f t="array" ref="CP1613">INDEX($K:$P,ROW(),MATCH(CP$3,$K$2:$P$2,0))</f>
        <v>#N/A</v>
      </c>
      <c r="CQ1613" s="150" t="e" cm="1">
        <f t="array" ref="CQ1613">INDEX($K:$P,ROW(),MATCH(CQ$3,$K$2:$P$2,0))</f>
        <v>#N/A</v>
      </c>
      <c r="CR1613" s="150" t="e" cm="1">
        <f t="array" ref="CR1613">INDEX($K:$P,ROW(),MATCH(CR$3,$K$2:$P$2,0))</f>
        <v>#N/A</v>
      </c>
      <c r="CS1613" s="150" t="e" cm="1">
        <f t="array" ref="CS1613">INDEX($K:$P,ROW(),MATCH(CS$3,$K$2:$P$2,0))</f>
        <v>#N/A</v>
      </c>
      <c r="CT1613" s="150" t="e" cm="1">
        <f t="array" ref="CT1613">INDEX($K:$P,ROW(),MATCH(CT$3,$K$2:$P$2,0))</f>
        <v>#N/A</v>
      </c>
      <c r="CU1613" s="150" t="e" cm="1">
        <f t="array" ref="CU1613">INDEX($K:$P,ROW(),MATCH(CU$3,$K$2:$P$2,0))</f>
        <v>#N/A</v>
      </c>
      <c r="CV1613" s="150" t="e" cm="1">
        <f t="array" ref="CV1613">INDEX($K:$P,ROW(),MATCH(CV$3,$K$2:$P$2,0))</f>
        <v>#N/A</v>
      </c>
      <c r="CW1613" s="150" t="e" cm="1">
        <f t="array" ref="CW1613">INDEX($K:$P,ROW(),MATCH(CW$3,$K$2:$P$2,0))</f>
        <v>#N/A</v>
      </c>
      <c r="CX1613" s="150" t="e" cm="1">
        <f t="array" ref="CX1613">INDEX($K:$P,ROW(),MATCH(CX$3,$K$2:$P$2,0))</f>
        <v>#N/A</v>
      </c>
      <c r="CY1613" s="150" t="e" cm="1">
        <f t="array" ref="CY1613">INDEX($K:$P,ROW(),MATCH(CY$3,$K$2:$P$2,0))</f>
        <v>#N/A</v>
      </c>
      <c r="CZ1613" s="150" t="e" cm="1">
        <f t="array" ref="CZ1613">INDEX($K:$P,ROW(),MATCH(CZ$3,$K$2:$P$2,0))</f>
        <v>#N/A</v>
      </c>
      <c r="DA1613" s="150" t="e" cm="1">
        <f t="array" ref="DA1613">INDEX($K:$P,ROW(),MATCH(DA$3,$K$2:$P$2,0))</f>
        <v>#N/A</v>
      </c>
      <c r="DB1613" s="150" t="e" cm="1">
        <f t="array" ref="DB1613">INDEX($K:$P,ROW(),MATCH(DB$3,$K$2:$P$2,0))</f>
        <v>#N/A</v>
      </c>
      <c r="DC1613" s="150" t="e" cm="1">
        <f t="array" ref="DC1613">INDEX($K:$P,ROW(),MATCH(DC$3,$K$2:$P$2,0))</f>
        <v>#N/A</v>
      </c>
      <c r="DD1613" s="150" t="e" cm="1">
        <f t="array" ref="DD1613">INDEX($K:$P,ROW(),MATCH(DD$3,$K$2:$P$2,0))</f>
        <v>#N/A</v>
      </c>
      <c r="DE1613" s="150" t="e" cm="1">
        <f t="array" ref="DE1613">INDEX($K:$P,ROW(),MATCH(DE$3,$K$2:$P$2,0))</f>
        <v>#N/A</v>
      </c>
      <c r="DF1613" s="150" t="e" cm="1">
        <f t="array" ref="DF1613">INDEX($K:$P,ROW(),MATCH(DF$3,$K$2:$P$2,0))</f>
        <v>#N/A</v>
      </c>
      <c r="DG1613" s="150" t="e" cm="1">
        <f t="array" ref="DG1613">INDEX($K:$P,ROW(),MATCH(DG$3,$K$2:$P$2,0))</f>
        <v>#N/A</v>
      </c>
      <c r="DH1613" s="150" t="e" cm="1">
        <f t="array" ref="DH1613">INDEX($K:$P,ROW(),MATCH(DH$3,$K$2:$P$2,0))</f>
        <v>#N/A</v>
      </c>
      <c r="DI1613" s="150" t="e" cm="1">
        <f t="array" ref="DI1613">INDEX($K:$P,ROW(),MATCH(DI$3,$K$2:$P$2,0))</f>
        <v>#N/A</v>
      </c>
      <c r="DJ1613" s="150" t="e" cm="1">
        <f t="array" ref="DJ1613">INDEX($K:$P,ROW(),MATCH(DJ$3,$K$2:$P$2,0))</f>
        <v>#N/A</v>
      </c>
      <c r="DK1613" s="150" t="e" cm="1">
        <f t="array" ref="DK1613">INDEX($K:$P,ROW(),MATCH(DK$3,$K$2:$P$2,0))</f>
        <v>#N/A</v>
      </c>
      <c r="DL1613" s="150" t="e" cm="1">
        <f t="array" ref="DL1613">INDEX($K:$P,ROW(),MATCH(DL$3,$K$2:$P$2,0))</f>
        <v>#N/A</v>
      </c>
    </row>
    <row r="1614" spans="1:116" x14ac:dyDescent="0.4">
      <c r="D1614" t="s">
        <v>773</v>
      </c>
      <c r="E1614" s="8" t="str">
        <f t="shared" si="2102"/>
        <v>1614 SUB-S</v>
      </c>
      <c r="G1614" s="158" t="s">
        <v>74</v>
      </c>
      <c r="K1614" s="344">
        <f ca="1">SUMIF($3:$3,K$2,1614:1614)</f>
        <v>-600</v>
      </c>
      <c r="L1614" s="344">
        <f ca="1">SUMIF($3:$3,L$2,1614:1614)</f>
        <v>-600</v>
      </c>
      <c r="M1614" s="344">
        <f ca="1">SUMIF($3:$3,M$2,1614:1614)</f>
        <v>-600</v>
      </c>
      <c r="N1614" s="344">
        <f ca="1">SUMIF($3:$3,N$2,1614:1614)</f>
        <v>-600</v>
      </c>
      <c r="O1614" s="344">
        <f ca="1">SUMIF($3:$3,O$2,1614:1614)</f>
        <v>-600</v>
      </c>
      <c r="P1614" s="344">
        <f ca="1">SUMIF($3:$3,P$2,1614:1614)</f>
        <v>-600</v>
      </c>
      <c r="R1614" s="15"/>
      <c r="S1614" s="76">
        <f t="shared" ref="S1614:AX1616" ca="1" si="2108">-S1612*S1613</f>
        <v>-50</v>
      </c>
      <c r="T1614" s="76">
        <f t="shared" ca="1" si="2108"/>
        <v>-50</v>
      </c>
      <c r="U1614" s="76">
        <f t="shared" ca="1" si="2108"/>
        <v>-50</v>
      </c>
      <c r="V1614" s="76">
        <f t="shared" ca="1" si="2108"/>
        <v>-50</v>
      </c>
      <c r="W1614" s="76">
        <f t="shared" ca="1" si="2108"/>
        <v>-50</v>
      </c>
      <c r="X1614" s="76">
        <f t="shared" ca="1" si="2108"/>
        <v>-50</v>
      </c>
      <c r="Y1614" s="76">
        <f t="shared" ca="1" si="2108"/>
        <v>-50</v>
      </c>
      <c r="Z1614" s="76">
        <f t="shared" ca="1" si="2108"/>
        <v>-50</v>
      </c>
      <c r="AA1614" s="76">
        <f t="shared" ca="1" si="2108"/>
        <v>-50</v>
      </c>
      <c r="AB1614" s="76">
        <f t="shared" ca="1" si="2108"/>
        <v>-50</v>
      </c>
      <c r="AC1614" s="76">
        <f t="shared" ca="1" si="2108"/>
        <v>-50</v>
      </c>
      <c r="AD1614" s="76">
        <f t="shared" ca="1" si="2108"/>
        <v>-50</v>
      </c>
      <c r="AE1614" s="76">
        <f t="shared" ca="1" si="2108"/>
        <v>-50</v>
      </c>
      <c r="AF1614" s="76">
        <f t="shared" ca="1" si="2108"/>
        <v>-50</v>
      </c>
      <c r="AG1614" s="76">
        <f t="shared" ca="1" si="2108"/>
        <v>-50</v>
      </c>
      <c r="AH1614" s="76">
        <f t="shared" ca="1" si="2108"/>
        <v>-50</v>
      </c>
      <c r="AI1614" s="76">
        <f t="shared" ca="1" si="2108"/>
        <v>-50</v>
      </c>
      <c r="AJ1614" s="76">
        <f t="shared" ca="1" si="2108"/>
        <v>-50</v>
      </c>
      <c r="AK1614" s="76">
        <f t="shared" ca="1" si="2108"/>
        <v>-50</v>
      </c>
      <c r="AL1614" s="76">
        <f t="shared" ca="1" si="2108"/>
        <v>-50</v>
      </c>
      <c r="AM1614" s="76">
        <f t="shared" ca="1" si="2108"/>
        <v>-50</v>
      </c>
      <c r="AN1614" s="76">
        <f t="shared" ca="1" si="2108"/>
        <v>-50</v>
      </c>
      <c r="AO1614" s="76">
        <f t="shared" ca="1" si="2108"/>
        <v>-50</v>
      </c>
      <c r="AP1614" s="76">
        <f t="shared" ca="1" si="2108"/>
        <v>-50</v>
      </c>
      <c r="AQ1614" s="76">
        <f t="shared" ca="1" si="2108"/>
        <v>-50</v>
      </c>
      <c r="AR1614" s="76">
        <f t="shared" ca="1" si="2108"/>
        <v>-50</v>
      </c>
      <c r="AS1614" s="76">
        <f t="shared" ca="1" si="2108"/>
        <v>-50</v>
      </c>
      <c r="AT1614" s="76">
        <f t="shared" ca="1" si="2108"/>
        <v>-50</v>
      </c>
      <c r="AU1614" s="76">
        <f t="shared" ca="1" si="2108"/>
        <v>-50</v>
      </c>
      <c r="AV1614" s="76">
        <f t="shared" ca="1" si="2108"/>
        <v>-50</v>
      </c>
      <c r="AW1614" s="76">
        <f t="shared" ca="1" si="2108"/>
        <v>-50</v>
      </c>
      <c r="AX1614" s="76">
        <f t="shared" ca="1" si="2108"/>
        <v>-50</v>
      </c>
      <c r="AY1614" s="76">
        <f t="shared" ref="AY1614:CD1616" ca="1" si="2109">-AY1612*AY1613</f>
        <v>-50</v>
      </c>
      <c r="AZ1614" s="76">
        <f t="shared" ca="1" si="2109"/>
        <v>-50</v>
      </c>
      <c r="BA1614" s="76">
        <f t="shared" ca="1" si="2109"/>
        <v>-50</v>
      </c>
      <c r="BB1614" s="76">
        <f t="shared" ca="1" si="2109"/>
        <v>-50</v>
      </c>
      <c r="BC1614" s="76">
        <f t="shared" ca="1" si="2109"/>
        <v>-50</v>
      </c>
      <c r="BD1614" s="76">
        <f t="shared" ca="1" si="2109"/>
        <v>-50</v>
      </c>
      <c r="BE1614" s="76">
        <f t="shared" ca="1" si="2109"/>
        <v>-50</v>
      </c>
      <c r="BF1614" s="76">
        <f t="shared" ca="1" si="2109"/>
        <v>-50</v>
      </c>
      <c r="BG1614" s="76">
        <f t="shared" ca="1" si="2109"/>
        <v>-50</v>
      </c>
      <c r="BH1614" s="76">
        <f t="shared" ca="1" si="2109"/>
        <v>-50</v>
      </c>
      <c r="BI1614" s="76">
        <f t="shared" ca="1" si="2109"/>
        <v>-50</v>
      </c>
      <c r="BJ1614" s="76">
        <f t="shared" ca="1" si="2109"/>
        <v>-50</v>
      </c>
      <c r="BK1614" s="76">
        <f t="shared" ca="1" si="2109"/>
        <v>-50</v>
      </c>
      <c r="BL1614" s="76">
        <f t="shared" ca="1" si="2109"/>
        <v>-50</v>
      </c>
      <c r="BM1614" s="76">
        <f t="shared" ca="1" si="2109"/>
        <v>-50</v>
      </c>
      <c r="BN1614" s="76">
        <f t="shared" ca="1" si="2109"/>
        <v>-50</v>
      </c>
      <c r="BO1614" s="76">
        <f t="shared" ca="1" si="2109"/>
        <v>-50</v>
      </c>
      <c r="BP1614" s="76">
        <f t="shared" ca="1" si="2109"/>
        <v>-50</v>
      </c>
      <c r="BQ1614" s="76">
        <f t="shared" ca="1" si="2109"/>
        <v>-50</v>
      </c>
      <c r="BR1614" s="76">
        <f t="shared" ca="1" si="2109"/>
        <v>-50</v>
      </c>
      <c r="BS1614" s="76">
        <f t="shared" ca="1" si="2109"/>
        <v>-50</v>
      </c>
      <c r="BT1614" s="76">
        <f t="shared" ca="1" si="2109"/>
        <v>-50</v>
      </c>
      <c r="BU1614" s="76">
        <f t="shared" ca="1" si="2109"/>
        <v>-50</v>
      </c>
      <c r="BV1614" s="76">
        <f t="shared" ca="1" si="2109"/>
        <v>-50</v>
      </c>
      <c r="BW1614" s="76">
        <f t="shared" ca="1" si="2109"/>
        <v>-50</v>
      </c>
      <c r="BX1614" s="76">
        <f t="shared" ca="1" si="2109"/>
        <v>-50</v>
      </c>
      <c r="BY1614" s="76">
        <f t="shared" ca="1" si="2109"/>
        <v>-50</v>
      </c>
      <c r="BZ1614" s="76">
        <f t="shared" ca="1" si="2109"/>
        <v>-50</v>
      </c>
      <c r="CA1614" s="76">
        <f t="shared" ca="1" si="2109"/>
        <v>-50</v>
      </c>
      <c r="CB1614" s="76">
        <f t="shared" ca="1" si="2109"/>
        <v>-50</v>
      </c>
      <c r="CC1614" s="76">
        <f t="shared" ca="1" si="2109"/>
        <v>-50</v>
      </c>
      <c r="CD1614" s="76">
        <f t="shared" ca="1" si="2109"/>
        <v>-50</v>
      </c>
      <c r="CE1614" s="76">
        <f t="shared" ref="CE1614:CL1616" ca="1" si="2110">-CE1612*CE1613</f>
        <v>-50</v>
      </c>
      <c r="CF1614" s="76">
        <f t="shared" ca="1" si="2110"/>
        <v>-50</v>
      </c>
      <c r="CG1614" s="76">
        <f t="shared" ca="1" si="2110"/>
        <v>-50</v>
      </c>
      <c r="CH1614" s="76">
        <f t="shared" ca="1" si="2110"/>
        <v>-50</v>
      </c>
      <c r="CI1614" s="76">
        <f t="shared" ca="1" si="2110"/>
        <v>-50</v>
      </c>
      <c r="CJ1614" s="76">
        <f t="shared" ca="1" si="2110"/>
        <v>-50</v>
      </c>
      <c r="CK1614" s="76">
        <f t="shared" ca="1" si="2110"/>
        <v>-50</v>
      </c>
      <c r="CL1614" s="76">
        <f t="shared" ca="1" si="2110"/>
        <v>-50</v>
      </c>
      <c r="CO1614" s="76" t="e">
        <f t="shared" ref="CO1614:DK1616" ca="1" si="2111">-CO1612*CO1613</f>
        <v>#N/A</v>
      </c>
      <c r="CP1614" s="76" t="e">
        <f t="shared" ca="1" si="2111"/>
        <v>#N/A</v>
      </c>
      <c r="CQ1614" s="76" t="e">
        <f t="shared" ca="1" si="2111"/>
        <v>#N/A</v>
      </c>
      <c r="CR1614" s="76" t="e">
        <f t="shared" ca="1" si="2111"/>
        <v>#N/A</v>
      </c>
      <c r="CS1614" s="76" t="e">
        <f t="shared" ca="1" si="2111"/>
        <v>#N/A</v>
      </c>
      <c r="CT1614" s="76" t="e">
        <f t="shared" ca="1" si="2111"/>
        <v>#N/A</v>
      </c>
      <c r="CU1614" s="76" t="e">
        <f t="shared" ca="1" si="2111"/>
        <v>#N/A</v>
      </c>
      <c r="CV1614" s="76" t="e">
        <f t="shared" ca="1" si="2111"/>
        <v>#N/A</v>
      </c>
      <c r="CW1614" s="76" t="e">
        <f t="shared" ca="1" si="2111"/>
        <v>#N/A</v>
      </c>
      <c r="CX1614" s="76" t="e">
        <f t="shared" ca="1" si="2111"/>
        <v>#N/A</v>
      </c>
      <c r="CY1614" s="76" t="e">
        <f t="shared" ca="1" si="2111"/>
        <v>#N/A</v>
      </c>
      <c r="CZ1614" s="76" t="e">
        <f t="shared" ca="1" si="2111"/>
        <v>#N/A</v>
      </c>
      <c r="DA1614" s="76" t="e">
        <f t="shared" ca="1" si="2111"/>
        <v>#N/A</v>
      </c>
      <c r="DB1614" s="76" t="e">
        <f t="shared" ca="1" si="2111"/>
        <v>#N/A</v>
      </c>
      <c r="DC1614" s="76" t="e">
        <f t="shared" ca="1" si="2111"/>
        <v>#N/A</v>
      </c>
      <c r="DD1614" s="76" t="e">
        <f t="shared" ca="1" si="2111"/>
        <v>#N/A</v>
      </c>
      <c r="DE1614" s="76" t="e">
        <f t="shared" ca="1" si="2111"/>
        <v>#N/A</v>
      </c>
      <c r="DF1614" s="76" t="e">
        <f t="shared" ca="1" si="2111"/>
        <v>#N/A</v>
      </c>
      <c r="DG1614" s="76" t="e">
        <f t="shared" ca="1" si="2111"/>
        <v>#N/A</v>
      </c>
      <c r="DH1614" s="76" t="e">
        <f t="shared" ca="1" si="2111"/>
        <v>#N/A</v>
      </c>
      <c r="DI1614" s="76" t="e">
        <f t="shared" ca="1" si="2111"/>
        <v>#N/A</v>
      </c>
      <c r="DJ1614" s="76" t="e">
        <f t="shared" ca="1" si="2111"/>
        <v>#N/A</v>
      </c>
      <c r="DK1614" s="76" t="e">
        <f t="shared" ca="1" si="2111"/>
        <v>#N/A</v>
      </c>
      <c r="DL1614" s="76" t="e">
        <f t="shared" ref="DL1614:DL1616" ca="1" si="2112">-DL1612*DL1613</f>
        <v>#N/A</v>
      </c>
    </row>
    <row r="1615" spans="1:116" x14ac:dyDescent="0.4">
      <c r="C1615" t="s">
        <v>80</v>
      </c>
      <c r="D1615" t="s">
        <v>773</v>
      </c>
      <c r="E1615" s="8" t="str">
        <f t="shared" si="2102"/>
        <v>1615 SUB-S</v>
      </c>
      <c r="G1615" s="127" t="str">
        <f>"# of subscriber - "&amp;SUBSTITUTE(G1607,":","")</f>
        <v># of subscriber - Subscription revenue - secondary volume driven</v>
      </c>
      <c r="H1615" s="31"/>
      <c r="I1615" s="73"/>
      <c r="J1615" s="73"/>
      <c r="K1615" s="38">
        <f ca="1">SUMIF($4:$4,K$2,1615:1615)</f>
        <v>11400</v>
      </c>
      <c r="L1615" s="38">
        <f ca="1">SUMIF($4:$4,L$2,1615:1615)</f>
        <v>22800</v>
      </c>
      <c r="M1615" s="38">
        <f ca="1">SUMIF($4:$4,M$2,1615:1615)</f>
        <v>34200</v>
      </c>
      <c r="N1615" s="38">
        <f ca="1">SUMIF($4:$4,N$2,1615:1615)</f>
        <v>45600</v>
      </c>
      <c r="O1615" s="38">
        <f ca="1">SUMIF($4:$4,O$2,1615:1615)</f>
        <v>57000</v>
      </c>
      <c r="P1615" s="38">
        <f ca="1">SUMIF($4:$4,P$2,1615:1615)</f>
        <v>68400</v>
      </c>
      <c r="Q1615" s="38"/>
      <c r="R1615" s="38"/>
      <c r="S1615" s="151">
        <f t="shared" ref="S1615:AX1617" ca="1" si="2113">S1611+S1612+S1614</f>
        <v>950</v>
      </c>
      <c r="T1615" s="151">
        <f t="shared" ca="1" si="2113"/>
        <v>1900</v>
      </c>
      <c r="U1615" s="151">
        <f t="shared" ca="1" si="2113"/>
        <v>2850</v>
      </c>
      <c r="V1615" s="151">
        <f t="shared" ca="1" si="2113"/>
        <v>3800</v>
      </c>
      <c r="W1615" s="151">
        <f t="shared" ca="1" si="2113"/>
        <v>4750</v>
      </c>
      <c r="X1615" s="151">
        <f t="shared" ca="1" si="2113"/>
        <v>5700</v>
      </c>
      <c r="Y1615" s="151">
        <f t="shared" ca="1" si="2113"/>
        <v>6650</v>
      </c>
      <c r="Z1615" s="151">
        <f t="shared" ca="1" si="2113"/>
        <v>7600</v>
      </c>
      <c r="AA1615" s="151">
        <f t="shared" ca="1" si="2113"/>
        <v>8550</v>
      </c>
      <c r="AB1615" s="151">
        <f t="shared" ca="1" si="2113"/>
        <v>9500</v>
      </c>
      <c r="AC1615" s="151">
        <f t="shared" ca="1" si="2113"/>
        <v>10450</v>
      </c>
      <c r="AD1615" s="151">
        <f t="shared" ca="1" si="2113"/>
        <v>11400</v>
      </c>
      <c r="AE1615" s="151">
        <f t="shared" ca="1" si="2113"/>
        <v>12350</v>
      </c>
      <c r="AF1615" s="151">
        <f t="shared" ca="1" si="2113"/>
        <v>13300</v>
      </c>
      <c r="AG1615" s="151">
        <f t="shared" ca="1" si="2113"/>
        <v>14250</v>
      </c>
      <c r="AH1615" s="151">
        <f t="shared" ca="1" si="2113"/>
        <v>15200</v>
      </c>
      <c r="AI1615" s="151">
        <f t="shared" ca="1" si="2113"/>
        <v>16150</v>
      </c>
      <c r="AJ1615" s="151">
        <f t="shared" ca="1" si="2113"/>
        <v>17100</v>
      </c>
      <c r="AK1615" s="151">
        <f t="shared" ca="1" si="2113"/>
        <v>18050</v>
      </c>
      <c r="AL1615" s="151">
        <f t="shared" ca="1" si="2113"/>
        <v>19000</v>
      </c>
      <c r="AM1615" s="151">
        <f t="shared" ca="1" si="2113"/>
        <v>19950</v>
      </c>
      <c r="AN1615" s="151">
        <f t="shared" ca="1" si="2113"/>
        <v>20900</v>
      </c>
      <c r="AO1615" s="151">
        <f t="shared" ca="1" si="2113"/>
        <v>21850</v>
      </c>
      <c r="AP1615" s="151">
        <f t="shared" ca="1" si="2113"/>
        <v>22800</v>
      </c>
      <c r="AQ1615" s="151">
        <f t="shared" ca="1" si="2113"/>
        <v>23750</v>
      </c>
      <c r="AR1615" s="151">
        <f t="shared" ca="1" si="2113"/>
        <v>24700</v>
      </c>
      <c r="AS1615" s="151">
        <f t="shared" ca="1" si="2113"/>
        <v>25650</v>
      </c>
      <c r="AT1615" s="151">
        <f t="shared" ca="1" si="2113"/>
        <v>26600</v>
      </c>
      <c r="AU1615" s="151">
        <f t="shared" ca="1" si="2113"/>
        <v>27550</v>
      </c>
      <c r="AV1615" s="151">
        <f t="shared" ca="1" si="2113"/>
        <v>28500</v>
      </c>
      <c r="AW1615" s="151">
        <f t="shared" ca="1" si="2113"/>
        <v>29450</v>
      </c>
      <c r="AX1615" s="151">
        <f t="shared" ca="1" si="2113"/>
        <v>30400</v>
      </c>
      <c r="AY1615" s="151">
        <f t="shared" ref="AY1615:CD1617" ca="1" si="2114">AY1611+AY1612+AY1614</f>
        <v>31350</v>
      </c>
      <c r="AZ1615" s="151">
        <f t="shared" ca="1" si="2114"/>
        <v>32300</v>
      </c>
      <c r="BA1615" s="151">
        <f t="shared" ca="1" si="2114"/>
        <v>33250</v>
      </c>
      <c r="BB1615" s="151">
        <f t="shared" ca="1" si="2114"/>
        <v>34200</v>
      </c>
      <c r="BC1615" s="151">
        <f t="shared" ca="1" si="2114"/>
        <v>35150</v>
      </c>
      <c r="BD1615" s="151">
        <f t="shared" ca="1" si="2114"/>
        <v>36100</v>
      </c>
      <c r="BE1615" s="151">
        <f t="shared" ca="1" si="2114"/>
        <v>37050</v>
      </c>
      <c r="BF1615" s="151">
        <f t="shared" ca="1" si="2114"/>
        <v>38000</v>
      </c>
      <c r="BG1615" s="151">
        <f t="shared" ca="1" si="2114"/>
        <v>38950</v>
      </c>
      <c r="BH1615" s="151">
        <f t="shared" ca="1" si="2114"/>
        <v>39900</v>
      </c>
      <c r="BI1615" s="151">
        <f t="shared" ca="1" si="2114"/>
        <v>40850</v>
      </c>
      <c r="BJ1615" s="151">
        <f t="shared" ca="1" si="2114"/>
        <v>41800</v>
      </c>
      <c r="BK1615" s="151">
        <f t="shared" ca="1" si="2114"/>
        <v>42750</v>
      </c>
      <c r="BL1615" s="151">
        <f t="shared" ca="1" si="2114"/>
        <v>43700</v>
      </c>
      <c r="BM1615" s="151">
        <f t="shared" ca="1" si="2114"/>
        <v>44650</v>
      </c>
      <c r="BN1615" s="151">
        <f t="shared" ca="1" si="2114"/>
        <v>45600</v>
      </c>
      <c r="BO1615" s="151">
        <f t="shared" ca="1" si="2114"/>
        <v>46550</v>
      </c>
      <c r="BP1615" s="151">
        <f t="shared" ca="1" si="2114"/>
        <v>47500</v>
      </c>
      <c r="BQ1615" s="151">
        <f t="shared" ca="1" si="2114"/>
        <v>48450</v>
      </c>
      <c r="BR1615" s="151">
        <f t="shared" ca="1" si="2114"/>
        <v>49400</v>
      </c>
      <c r="BS1615" s="151">
        <f t="shared" ca="1" si="2114"/>
        <v>50350</v>
      </c>
      <c r="BT1615" s="151">
        <f t="shared" ca="1" si="2114"/>
        <v>51300</v>
      </c>
      <c r="BU1615" s="151">
        <f t="shared" ca="1" si="2114"/>
        <v>52250</v>
      </c>
      <c r="BV1615" s="151">
        <f t="shared" ca="1" si="2114"/>
        <v>53200</v>
      </c>
      <c r="BW1615" s="151">
        <f t="shared" ca="1" si="2114"/>
        <v>54150</v>
      </c>
      <c r="BX1615" s="151">
        <f t="shared" ca="1" si="2114"/>
        <v>55100</v>
      </c>
      <c r="BY1615" s="151">
        <f t="shared" ca="1" si="2114"/>
        <v>56050</v>
      </c>
      <c r="BZ1615" s="151">
        <f t="shared" ca="1" si="2114"/>
        <v>57000</v>
      </c>
      <c r="CA1615" s="151">
        <f t="shared" ca="1" si="2114"/>
        <v>57950</v>
      </c>
      <c r="CB1615" s="151">
        <f t="shared" ca="1" si="2114"/>
        <v>58900</v>
      </c>
      <c r="CC1615" s="151">
        <f t="shared" ca="1" si="2114"/>
        <v>59850</v>
      </c>
      <c r="CD1615" s="151">
        <f t="shared" ca="1" si="2114"/>
        <v>60800</v>
      </c>
      <c r="CE1615" s="151">
        <f t="shared" ref="CE1615:CL1617" ca="1" si="2115">CE1611+CE1612+CE1614</f>
        <v>61750</v>
      </c>
      <c r="CF1615" s="151">
        <f t="shared" ca="1" si="2115"/>
        <v>62700</v>
      </c>
      <c r="CG1615" s="151">
        <f t="shared" ca="1" si="2115"/>
        <v>63650</v>
      </c>
      <c r="CH1615" s="151">
        <f t="shared" ca="1" si="2115"/>
        <v>64600</v>
      </c>
      <c r="CI1615" s="151">
        <f t="shared" ca="1" si="2115"/>
        <v>65550</v>
      </c>
      <c r="CJ1615" s="151">
        <f t="shared" ca="1" si="2115"/>
        <v>66500</v>
      </c>
      <c r="CK1615" s="151">
        <f t="shared" ca="1" si="2115"/>
        <v>67450</v>
      </c>
      <c r="CL1615" s="151">
        <f t="shared" ca="1" si="2115"/>
        <v>68400</v>
      </c>
      <c r="CN1615" s="73"/>
      <c r="CO1615" s="151" t="e">
        <f t="shared" ref="CO1615:DK1617" ca="1" si="2116">CO1611+CO1612+CO1614</f>
        <v>#N/A</v>
      </c>
      <c r="CP1615" s="151" t="e">
        <f t="shared" ca="1" si="2116"/>
        <v>#N/A</v>
      </c>
      <c r="CQ1615" s="151" t="e">
        <f t="shared" ca="1" si="2116"/>
        <v>#N/A</v>
      </c>
      <c r="CR1615" s="151" t="e">
        <f t="shared" ca="1" si="2116"/>
        <v>#N/A</v>
      </c>
      <c r="CS1615" s="151" t="e">
        <f t="shared" ca="1" si="2116"/>
        <v>#N/A</v>
      </c>
      <c r="CT1615" s="151" t="e">
        <f t="shared" ca="1" si="2116"/>
        <v>#N/A</v>
      </c>
      <c r="CU1615" s="151" t="e">
        <f t="shared" ca="1" si="2116"/>
        <v>#N/A</v>
      </c>
      <c r="CV1615" s="151" t="e">
        <f t="shared" ca="1" si="2116"/>
        <v>#N/A</v>
      </c>
      <c r="CW1615" s="151" t="e">
        <f t="shared" ca="1" si="2116"/>
        <v>#N/A</v>
      </c>
      <c r="CX1615" s="151" t="e">
        <f t="shared" ca="1" si="2116"/>
        <v>#N/A</v>
      </c>
      <c r="CY1615" s="151" t="e">
        <f t="shared" ca="1" si="2116"/>
        <v>#N/A</v>
      </c>
      <c r="CZ1615" s="151" t="e">
        <f t="shared" ca="1" si="2116"/>
        <v>#N/A</v>
      </c>
      <c r="DA1615" s="151" t="e">
        <f t="shared" ca="1" si="2116"/>
        <v>#N/A</v>
      </c>
      <c r="DB1615" s="151" t="e">
        <f t="shared" ca="1" si="2116"/>
        <v>#N/A</v>
      </c>
      <c r="DC1615" s="151" t="e">
        <f t="shared" ca="1" si="2116"/>
        <v>#N/A</v>
      </c>
      <c r="DD1615" s="151" t="e">
        <f t="shared" ca="1" si="2116"/>
        <v>#N/A</v>
      </c>
      <c r="DE1615" s="151" t="e">
        <f t="shared" ca="1" si="2116"/>
        <v>#N/A</v>
      </c>
      <c r="DF1615" s="151" t="e">
        <f t="shared" ca="1" si="2116"/>
        <v>#N/A</v>
      </c>
      <c r="DG1615" s="151" t="e">
        <f t="shared" ca="1" si="2116"/>
        <v>#N/A</v>
      </c>
      <c r="DH1615" s="151" t="e">
        <f t="shared" ca="1" si="2116"/>
        <v>#N/A</v>
      </c>
      <c r="DI1615" s="151" t="e">
        <f t="shared" ca="1" si="2116"/>
        <v>#N/A</v>
      </c>
      <c r="DJ1615" s="151" t="e">
        <f t="shared" ca="1" si="2116"/>
        <v>#N/A</v>
      </c>
      <c r="DK1615" s="151" t="e">
        <f t="shared" ca="1" si="2116"/>
        <v>#N/A</v>
      </c>
      <c r="DL1615" s="151" t="e">
        <f t="shared" ref="DL1615:DL1617" ca="1" si="2117">DL1611+DL1612+DL1614</f>
        <v>#N/A</v>
      </c>
    </row>
    <row r="1616" spans="1:116" x14ac:dyDescent="0.4">
      <c r="D1616" t="s">
        <v>773</v>
      </c>
      <c r="E1616" s="8" t="str">
        <f t="shared" si="2102"/>
        <v>1616 SUB-S</v>
      </c>
      <c r="G1616" s="145" t="s">
        <v>62</v>
      </c>
      <c r="H1616" s="12"/>
      <c r="I1616" s="60"/>
      <c r="J1616" s="60"/>
      <c r="K1616" s="34">
        <f t="shared" ref="K1616:P1618" ca="1" si="2118">K1615-SUM(K1614,K1611:K1612)</f>
        <v>0</v>
      </c>
      <c r="L1616" s="34">
        <f t="shared" ca="1" si="2118"/>
        <v>0</v>
      </c>
      <c r="M1616" s="34">
        <f t="shared" ca="1" si="2118"/>
        <v>0</v>
      </c>
      <c r="N1616" s="34">
        <f t="shared" ca="1" si="2118"/>
        <v>0</v>
      </c>
      <c r="O1616" s="34">
        <f t="shared" ca="1" si="2118"/>
        <v>0</v>
      </c>
      <c r="P1616" s="34">
        <f t="shared" ca="1" si="2118"/>
        <v>0</v>
      </c>
      <c r="R1616" s="15"/>
      <c r="S1616" s="76">
        <f t="shared" ref="S1616:AX1618" ca="1" si="2119">S1615-SUM(S1614,S1611:S1612)</f>
        <v>0</v>
      </c>
      <c r="T1616" s="76">
        <f t="shared" ca="1" si="2119"/>
        <v>0</v>
      </c>
      <c r="U1616" s="76">
        <f t="shared" ca="1" si="2119"/>
        <v>0</v>
      </c>
      <c r="V1616" s="76">
        <f t="shared" ca="1" si="2119"/>
        <v>0</v>
      </c>
      <c r="W1616" s="76">
        <f t="shared" ca="1" si="2119"/>
        <v>0</v>
      </c>
      <c r="X1616" s="76">
        <f t="shared" ca="1" si="2119"/>
        <v>0</v>
      </c>
      <c r="Y1616" s="76">
        <f t="shared" ca="1" si="2119"/>
        <v>0</v>
      </c>
      <c r="Z1616" s="76">
        <f t="shared" ca="1" si="2119"/>
        <v>0</v>
      </c>
      <c r="AA1616" s="76">
        <f t="shared" ca="1" si="2119"/>
        <v>0</v>
      </c>
      <c r="AB1616" s="76">
        <f t="shared" ca="1" si="2119"/>
        <v>0</v>
      </c>
      <c r="AC1616" s="76">
        <f t="shared" ca="1" si="2119"/>
        <v>0</v>
      </c>
      <c r="AD1616" s="76">
        <f t="shared" ca="1" si="2119"/>
        <v>0</v>
      </c>
      <c r="AE1616" s="76">
        <f t="shared" ca="1" si="2119"/>
        <v>0</v>
      </c>
      <c r="AF1616" s="76">
        <f t="shared" ca="1" si="2119"/>
        <v>0</v>
      </c>
      <c r="AG1616" s="76">
        <f t="shared" ca="1" si="2119"/>
        <v>0</v>
      </c>
      <c r="AH1616" s="76">
        <f t="shared" ca="1" si="2119"/>
        <v>0</v>
      </c>
      <c r="AI1616" s="76">
        <f t="shared" ca="1" si="2119"/>
        <v>0</v>
      </c>
      <c r="AJ1616" s="76">
        <f t="shared" ca="1" si="2119"/>
        <v>0</v>
      </c>
      <c r="AK1616" s="76">
        <f t="shared" ca="1" si="2119"/>
        <v>0</v>
      </c>
      <c r="AL1616" s="76">
        <f t="shared" ca="1" si="2119"/>
        <v>0</v>
      </c>
      <c r="AM1616" s="76">
        <f t="shared" ca="1" si="2119"/>
        <v>0</v>
      </c>
      <c r="AN1616" s="76">
        <f t="shared" ca="1" si="2119"/>
        <v>0</v>
      </c>
      <c r="AO1616" s="76">
        <f t="shared" ca="1" si="2119"/>
        <v>0</v>
      </c>
      <c r="AP1616" s="76">
        <f t="shared" ca="1" si="2119"/>
        <v>0</v>
      </c>
      <c r="AQ1616" s="76">
        <f t="shared" ca="1" si="2119"/>
        <v>0</v>
      </c>
      <c r="AR1616" s="76">
        <f t="shared" ca="1" si="2119"/>
        <v>0</v>
      </c>
      <c r="AS1616" s="76">
        <f t="shared" ca="1" si="2119"/>
        <v>0</v>
      </c>
      <c r="AT1616" s="76">
        <f t="shared" ca="1" si="2119"/>
        <v>0</v>
      </c>
      <c r="AU1616" s="76">
        <f t="shared" ca="1" si="2119"/>
        <v>0</v>
      </c>
      <c r="AV1616" s="76">
        <f t="shared" ca="1" si="2119"/>
        <v>0</v>
      </c>
      <c r="AW1616" s="76">
        <f t="shared" ca="1" si="2119"/>
        <v>0</v>
      </c>
      <c r="AX1616" s="76">
        <f t="shared" ca="1" si="2119"/>
        <v>0</v>
      </c>
      <c r="AY1616" s="76">
        <f t="shared" ref="AY1616:CD1618" ca="1" si="2120">AY1615-SUM(AY1614,AY1611:AY1612)</f>
        <v>0</v>
      </c>
      <c r="AZ1616" s="76">
        <f t="shared" ca="1" si="2120"/>
        <v>0</v>
      </c>
      <c r="BA1616" s="76">
        <f t="shared" ca="1" si="2120"/>
        <v>0</v>
      </c>
      <c r="BB1616" s="76">
        <f t="shared" ca="1" si="2120"/>
        <v>0</v>
      </c>
      <c r="BC1616" s="76">
        <f t="shared" ca="1" si="2120"/>
        <v>0</v>
      </c>
      <c r="BD1616" s="76">
        <f t="shared" ca="1" si="2120"/>
        <v>0</v>
      </c>
      <c r="BE1616" s="76">
        <f t="shared" ca="1" si="2120"/>
        <v>0</v>
      </c>
      <c r="BF1616" s="76">
        <f t="shared" ca="1" si="2120"/>
        <v>0</v>
      </c>
      <c r="BG1616" s="76">
        <f t="shared" ca="1" si="2120"/>
        <v>0</v>
      </c>
      <c r="BH1616" s="76">
        <f t="shared" ca="1" si="2120"/>
        <v>0</v>
      </c>
      <c r="BI1616" s="76">
        <f t="shared" ca="1" si="2120"/>
        <v>0</v>
      </c>
      <c r="BJ1616" s="76">
        <f t="shared" ca="1" si="2120"/>
        <v>0</v>
      </c>
      <c r="BK1616" s="76">
        <f t="shared" ca="1" si="2120"/>
        <v>0</v>
      </c>
      <c r="BL1616" s="76">
        <f t="shared" ca="1" si="2120"/>
        <v>0</v>
      </c>
      <c r="BM1616" s="76">
        <f t="shared" ca="1" si="2120"/>
        <v>0</v>
      </c>
      <c r="BN1616" s="76">
        <f t="shared" ca="1" si="2120"/>
        <v>0</v>
      </c>
      <c r="BO1616" s="76">
        <f t="shared" ca="1" si="2120"/>
        <v>0</v>
      </c>
      <c r="BP1616" s="76">
        <f t="shared" ca="1" si="2120"/>
        <v>0</v>
      </c>
      <c r="BQ1616" s="76">
        <f t="shared" ca="1" si="2120"/>
        <v>0</v>
      </c>
      <c r="BR1616" s="76">
        <f t="shared" ca="1" si="2120"/>
        <v>0</v>
      </c>
      <c r="BS1616" s="76">
        <f t="shared" ca="1" si="2120"/>
        <v>0</v>
      </c>
      <c r="BT1616" s="76">
        <f t="shared" ca="1" si="2120"/>
        <v>0</v>
      </c>
      <c r="BU1616" s="76">
        <f t="shared" ca="1" si="2120"/>
        <v>0</v>
      </c>
      <c r="BV1616" s="76">
        <f t="shared" ca="1" si="2120"/>
        <v>0</v>
      </c>
      <c r="BW1616" s="76">
        <f t="shared" ca="1" si="2120"/>
        <v>0</v>
      </c>
      <c r="BX1616" s="76">
        <f t="shared" ca="1" si="2120"/>
        <v>0</v>
      </c>
      <c r="BY1616" s="76">
        <f t="shared" ca="1" si="2120"/>
        <v>0</v>
      </c>
      <c r="BZ1616" s="76">
        <f t="shared" ca="1" si="2120"/>
        <v>0</v>
      </c>
      <c r="CA1616" s="76">
        <f t="shared" ca="1" si="2120"/>
        <v>0</v>
      </c>
      <c r="CB1616" s="76">
        <f t="shared" ca="1" si="2120"/>
        <v>0</v>
      </c>
      <c r="CC1616" s="76">
        <f t="shared" ca="1" si="2120"/>
        <v>0</v>
      </c>
      <c r="CD1616" s="76">
        <f t="shared" ca="1" si="2120"/>
        <v>0</v>
      </c>
      <c r="CE1616" s="76">
        <f t="shared" ref="CE1616:CL1618" ca="1" si="2121">CE1615-SUM(CE1614,CE1611:CE1612)</f>
        <v>0</v>
      </c>
      <c r="CF1616" s="76">
        <f t="shared" ca="1" si="2121"/>
        <v>0</v>
      </c>
      <c r="CG1616" s="76">
        <f t="shared" ca="1" si="2121"/>
        <v>0</v>
      </c>
      <c r="CH1616" s="76">
        <f t="shared" ca="1" si="2121"/>
        <v>0</v>
      </c>
      <c r="CI1616" s="76">
        <f t="shared" ca="1" si="2121"/>
        <v>0</v>
      </c>
      <c r="CJ1616" s="76">
        <f t="shared" ca="1" si="2121"/>
        <v>0</v>
      </c>
      <c r="CK1616" s="76">
        <f t="shared" ca="1" si="2121"/>
        <v>0</v>
      </c>
      <c r="CL1616" s="76">
        <f t="shared" ca="1" si="2121"/>
        <v>0</v>
      </c>
      <c r="CN1616" s="60"/>
      <c r="CO1616" s="76" t="e">
        <f t="shared" ref="CO1616:DK1618" ca="1" si="2122">CO1615-SUM(CO1614,CO1611:CO1612)</f>
        <v>#N/A</v>
      </c>
      <c r="CP1616" s="76" t="e">
        <f t="shared" ca="1" si="2122"/>
        <v>#N/A</v>
      </c>
      <c r="CQ1616" s="76" t="e">
        <f t="shared" ca="1" si="2122"/>
        <v>#N/A</v>
      </c>
      <c r="CR1616" s="76" t="e">
        <f t="shared" ca="1" si="2122"/>
        <v>#N/A</v>
      </c>
      <c r="CS1616" s="76" t="e">
        <f t="shared" ca="1" si="2122"/>
        <v>#N/A</v>
      </c>
      <c r="CT1616" s="76" t="e">
        <f t="shared" ca="1" si="2122"/>
        <v>#N/A</v>
      </c>
      <c r="CU1616" s="76" t="e">
        <f t="shared" ca="1" si="2122"/>
        <v>#N/A</v>
      </c>
      <c r="CV1616" s="76" t="e">
        <f t="shared" ca="1" si="2122"/>
        <v>#N/A</v>
      </c>
      <c r="CW1616" s="76" t="e">
        <f t="shared" ca="1" si="2122"/>
        <v>#N/A</v>
      </c>
      <c r="CX1616" s="76" t="e">
        <f t="shared" ca="1" si="2122"/>
        <v>#N/A</v>
      </c>
      <c r="CY1616" s="76" t="e">
        <f t="shared" ca="1" si="2122"/>
        <v>#N/A</v>
      </c>
      <c r="CZ1616" s="76" t="e">
        <f t="shared" ca="1" si="2122"/>
        <v>#N/A</v>
      </c>
      <c r="DA1616" s="76" t="e">
        <f t="shared" ca="1" si="2122"/>
        <v>#N/A</v>
      </c>
      <c r="DB1616" s="76" t="e">
        <f t="shared" ca="1" si="2122"/>
        <v>#N/A</v>
      </c>
      <c r="DC1616" s="76" t="e">
        <f t="shared" ca="1" si="2122"/>
        <v>#N/A</v>
      </c>
      <c r="DD1616" s="76" t="e">
        <f t="shared" ca="1" si="2122"/>
        <v>#N/A</v>
      </c>
      <c r="DE1616" s="76" t="e">
        <f t="shared" ca="1" si="2122"/>
        <v>#N/A</v>
      </c>
      <c r="DF1616" s="76" t="e">
        <f t="shared" ca="1" si="2122"/>
        <v>#N/A</v>
      </c>
      <c r="DG1616" s="76" t="e">
        <f t="shared" ca="1" si="2122"/>
        <v>#N/A</v>
      </c>
      <c r="DH1616" s="76" t="e">
        <f t="shared" ca="1" si="2122"/>
        <v>#N/A</v>
      </c>
      <c r="DI1616" s="76" t="e">
        <f t="shared" ca="1" si="2122"/>
        <v>#N/A</v>
      </c>
      <c r="DJ1616" s="76" t="e">
        <f t="shared" ca="1" si="2122"/>
        <v>#N/A</v>
      </c>
      <c r="DK1616" s="76" t="e">
        <f t="shared" ca="1" si="2122"/>
        <v>#N/A</v>
      </c>
      <c r="DL1616" s="76" t="e">
        <f t="shared" ref="DL1616:DL1618" ca="1" si="2123">DL1615-SUM(DL1614,DL1611:DL1612)</f>
        <v>#N/A</v>
      </c>
    </row>
    <row r="1617" spans="1:116" x14ac:dyDescent="0.4">
      <c r="D1617" t="s">
        <v>773</v>
      </c>
      <c r="E1617" s="8" t="str">
        <f t="shared" si="2102"/>
        <v>1617 SUB-S</v>
      </c>
      <c r="G1617" s="13"/>
      <c r="H1617" s="12"/>
      <c r="K1617" s="34"/>
      <c r="L1617" s="34"/>
      <c r="M1617" s="34"/>
      <c r="N1617" s="34"/>
      <c r="O1617" s="34"/>
      <c r="P1617" s="34"/>
      <c r="R1617" s="15"/>
      <c r="S1617" s="76"/>
      <c r="T1617" s="76"/>
      <c r="U1617" s="76"/>
      <c r="V1617" s="76"/>
      <c r="W1617" s="76"/>
      <c r="X1617" s="76"/>
      <c r="Y1617" s="76"/>
      <c r="Z1617" s="76"/>
      <c r="AA1617" s="76"/>
      <c r="AB1617" s="76"/>
      <c r="AC1617" s="76"/>
      <c r="AD1617" s="76"/>
      <c r="AE1617" s="76"/>
      <c r="AF1617" s="76"/>
      <c r="AG1617" s="76"/>
      <c r="AH1617" s="76"/>
      <c r="AI1617" s="76"/>
      <c r="AJ1617" s="76"/>
      <c r="AK1617" s="76"/>
      <c r="AL1617" s="76"/>
      <c r="AM1617" s="76"/>
      <c r="AN1617" s="76"/>
      <c r="AO1617" s="76"/>
      <c r="AP1617" s="76"/>
      <c r="AQ1617" s="76"/>
      <c r="AR1617" s="76"/>
      <c r="AS1617" s="76"/>
      <c r="AT1617" s="76"/>
      <c r="AU1617" s="76"/>
      <c r="AV1617" s="76"/>
      <c r="AW1617" s="76"/>
      <c r="AX1617" s="76"/>
      <c r="AY1617" s="76"/>
      <c r="AZ1617" s="76"/>
      <c r="BA1617" s="76"/>
      <c r="BB1617" s="76"/>
      <c r="BC1617" s="76"/>
      <c r="BD1617" s="76"/>
      <c r="BE1617" s="76"/>
      <c r="BF1617" s="76"/>
      <c r="BG1617" s="76"/>
      <c r="BH1617" s="76"/>
      <c r="BI1617" s="76"/>
      <c r="BJ1617" s="76"/>
      <c r="BK1617" s="76"/>
      <c r="BL1617" s="76"/>
      <c r="BM1617" s="76"/>
      <c r="BN1617" s="76"/>
      <c r="BO1617" s="76"/>
      <c r="BP1617" s="76"/>
      <c r="BQ1617" s="76"/>
      <c r="BR1617" s="76"/>
      <c r="BS1617" s="76"/>
      <c r="BT1617" s="76"/>
      <c r="BU1617" s="76"/>
      <c r="BV1617" s="76"/>
      <c r="BW1617" s="76"/>
      <c r="BX1617" s="76"/>
      <c r="BY1617" s="76"/>
      <c r="BZ1617" s="76"/>
      <c r="CA1617" s="76"/>
      <c r="CB1617" s="76"/>
      <c r="CC1617" s="76"/>
      <c r="CD1617" s="76"/>
      <c r="CE1617" s="76"/>
      <c r="CF1617" s="76"/>
      <c r="CG1617" s="76"/>
      <c r="CH1617" s="76"/>
      <c r="CI1617" s="76"/>
      <c r="CJ1617" s="76"/>
      <c r="CK1617" s="76"/>
      <c r="CL1617" s="76"/>
      <c r="CO1617" s="76"/>
      <c r="CP1617" s="76"/>
      <c r="CQ1617" s="76"/>
      <c r="CR1617" s="76"/>
      <c r="CS1617" s="76"/>
      <c r="CT1617" s="76"/>
      <c r="CU1617" s="76"/>
      <c r="CV1617" s="76"/>
      <c r="CW1617" s="76"/>
      <c r="CX1617" s="76"/>
      <c r="CY1617" s="76"/>
      <c r="CZ1617" s="76"/>
      <c r="DA1617" s="76"/>
      <c r="DB1617" s="76"/>
      <c r="DC1617" s="76"/>
      <c r="DD1617" s="76"/>
      <c r="DE1617" s="76"/>
      <c r="DF1617" s="76"/>
      <c r="DG1617" s="76"/>
      <c r="DH1617" s="76"/>
      <c r="DI1617" s="76"/>
      <c r="DJ1617" s="76"/>
      <c r="DK1617" s="76"/>
      <c r="DL1617" s="76"/>
    </row>
    <row r="1618" spans="1:116" x14ac:dyDescent="0.4">
      <c r="D1618" t="s">
        <v>773</v>
      </c>
      <c r="E1618" s="8" t="str">
        <f t="shared" si="2102"/>
        <v>1618 SUB-S</v>
      </c>
      <c r="G1618" s="95" t="s">
        <v>75</v>
      </c>
      <c r="H1618" s="12"/>
      <c r="I1618" s="60"/>
      <c r="J1618" s="60"/>
      <c r="K1618" s="34"/>
      <c r="L1618" s="34"/>
      <c r="M1618" s="34"/>
      <c r="N1618" s="34"/>
      <c r="O1618" s="34"/>
      <c r="P1618" s="34"/>
      <c r="R1618" s="15"/>
      <c r="S1618" s="76"/>
      <c r="T1618" s="76"/>
      <c r="U1618" s="76"/>
      <c r="V1618" s="76"/>
      <c r="W1618" s="76"/>
      <c r="X1618" s="76"/>
      <c r="Y1618" s="76"/>
      <c r="Z1618" s="76"/>
      <c r="AA1618" s="76"/>
      <c r="AB1618" s="76"/>
      <c r="AC1618" s="76"/>
      <c r="AD1618" s="76"/>
      <c r="AE1618" s="76"/>
      <c r="AF1618" s="76"/>
      <c r="AG1618" s="76"/>
      <c r="AH1618" s="76"/>
      <c r="AI1618" s="76"/>
      <c r="AJ1618" s="76"/>
      <c r="AK1618" s="76"/>
      <c r="AL1618" s="76"/>
      <c r="AM1618" s="76"/>
      <c r="AN1618" s="76"/>
      <c r="AO1618" s="76"/>
      <c r="AP1618" s="76"/>
      <c r="AQ1618" s="76"/>
      <c r="AR1618" s="76"/>
      <c r="AS1618" s="76"/>
      <c r="AT1618" s="76"/>
      <c r="AU1618" s="76"/>
      <c r="AV1618" s="76"/>
      <c r="AW1618" s="76"/>
      <c r="AX1618" s="76"/>
      <c r="AY1618" s="76"/>
      <c r="AZ1618" s="76"/>
      <c r="BA1618" s="76"/>
      <c r="BB1618" s="76"/>
      <c r="BC1618" s="76"/>
      <c r="BD1618" s="76"/>
      <c r="BE1618" s="76"/>
      <c r="BF1618" s="76"/>
      <c r="BG1618" s="76"/>
      <c r="BH1618" s="76"/>
      <c r="BI1618" s="76"/>
      <c r="BJ1618" s="76"/>
      <c r="BK1618" s="76"/>
      <c r="BL1618" s="76"/>
      <c r="BM1618" s="76"/>
      <c r="BN1618" s="76"/>
      <c r="BO1618" s="76"/>
      <c r="BP1618" s="76"/>
      <c r="BQ1618" s="76"/>
      <c r="BR1618" s="76"/>
      <c r="BS1618" s="76"/>
      <c r="BT1618" s="76"/>
      <c r="BU1618" s="76"/>
      <c r="BV1618" s="76"/>
      <c r="BW1618" s="76"/>
      <c r="BX1618" s="76"/>
      <c r="BY1618" s="76"/>
      <c r="BZ1618" s="76"/>
      <c r="CA1618" s="76"/>
      <c r="CB1618" s="76"/>
      <c r="CC1618" s="76"/>
      <c r="CD1618" s="76"/>
      <c r="CE1618" s="76"/>
      <c r="CF1618" s="76"/>
      <c r="CG1618" s="76"/>
      <c r="CH1618" s="76"/>
      <c r="CI1618" s="76"/>
      <c r="CJ1618" s="76"/>
      <c r="CK1618" s="76"/>
      <c r="CL1618" s="76"/>
      <c r="CN1618" s="60"/>
      <c r="CO1618" s="76"/>
      <c r="CP1618" s="76"/>
      <c r="CQ1618" s="76"/>
      <c r="CR1618" s="76"/>
      <c r="CS1618" s="76"/>
      <c r="CT1618" s="76"/>
      <c r="CU1618" s="76"/>
      <c r="CV1618" s="76"/>
      <c r="CW1618" s="76"/>
      <c r="CX1618" s="76"/>
      <c r="CY1618" s="76"/>
      <c r="CZ1618" s="76"/>
      <c r="DA1618" s="76"/>
      <c r="DB1618" s="76"/>
      <c r="DC1618" s="76"/>
      <c r="DD1618" s="76"/>
      <c r="DE1618" s="76"/>
      <c r="DF1618" s="76"/>
      <c r="DG1618" s="76"/>
      <c r="DH1618" s="76"/>
      <c r="DI1618" s="76"/>
      <c r="DJ1618" s="76"/>
      <c r="DK1618" s="76"/>
      <c r="DL1618" s="76"/>
    </row>
    <row r="1619" spans="1:116" x14ac:dyDescent="0.4">
      <c r="B1619" t="str">
        <f>E1619</f>
        <v>1619 SUB-S</v>
      </c>
      <c r="D1619" t="s">
        <v>773</v>
      </c>
      <c r="E1619" s="8" t="str">
        <f t="shared" si="2102"/>
        <v>1619 SUB-S</v>
      </c>
      <c r="G1619" s="145" t="s">
        <v>77</v>
      </c>
      <c r="H1619" s="12"/>
      <c r="I1619" s="60"/>
      <c r="J1619" s="60"/>
      <c r="K1619" s="18">
        <v>20</v>
      </c>
      <c r="L1619" s="18">
        <v>20</v>
      </c>
      <c r="M1619" s="18">
        <v>20</v>
      </c>
      <c r="N1619" s="18">
        <v>20</v>
      </c>
      <c r="O1619" s="18">
        <v>20</v>
      </c>
      <c r="P1619" s="18">
        <v>20</v>
      </c>
      <c r="R1619" s="19"/>
      <c r="S1619" s="147" cm="1">
        <f t="array" ref="S1619">INDEX($K:$P,ROW(),MATCH(S$3,$K$2:$P$2,0))</f>
        <v>20</v>
      </c>
      <c r="T1619" s="147" cm="1">
        <f t="array" ref="T1619">INDEX($K:$P,ROW(),MATCH(T$3,$K$2:$P$2,0))</f>
        <v>20</v>
      </c>
      <c r="U1619" s="147" cm="1">
        <f t="array" ref="U1619">INDEX($K:$P,ROW(),MATCH(U$3,$K$2:$P$2,0))</f>
        <v>20</v>
      </c>
      <c r="V1619" s="147" cm="1">
        <f t="array" ref="V1619">INDEX($K:$P,ROW(),MATCH(V$3,$K$2:$P$2,0))</f>
        <v>20</v>
      </c>
      <c r="W1619" s="147" cm="1">
        <f t="array" ref="W1619">INDEX($K:$P,ROW(),MATCH(W$3,$K$2:$P$2,0))</f>
        <v>20</v>
      </c>
      <c r="X1619" s="147" cm="1">
        <f t="array" ref="X1619">INDEX($K:$P,ROW(),MATCH(X$3,$K$2:$P$2,0))</f>
        <v>20</v>
      </c>
      <c r="Y1619" s="147" cm="1">
        <f t="array" ref="Y1619">INDEX($K:$P,ROW(),MATCH(Y$3,$K$2:$P$2,0))</f>
        <v>20</v>
      </c>
      <c r="Z1619" s="147" cm="1">
        <f t="array" ref="Z1619">INDEX($K:$P,ROW(),MATCH(Z$3,$K$2:$P$2,0))</f>
        <v>20</v>
      </c>
      <c r="AA1619" s="147" cm="1">
        <f t="array" ref="AA1619">INDEX($K:$P,ROW(),MATCH(AA$3,$K$2:$P$2,0))</f>
        <v>20</v>
      </c>
      <c r="AB1619" s="147" cm="1">
        <f t="array" ref="AB1619">INDEX($K:$P,ROW(),MATCH(AB$3,$K$2:$P$2,0))</f>
        <v>20</v>
      </c>
      <c r="AC1619" s="147" cm="1">
        <f t="array" ref="AC1619">INDEX($K:$P,ROW(),MATCH(AC$3,$K$2:$P$2,0))</f>
        <v>20</v>
      </c>
      <c r="AD1619" s="147" cm="1">
        <f t="array" ref="AD1619">INDEX($K:$P,ROW(),MATCH(AD$3,$K$2:$P$2,0))</f>
        <v>20</v>
      </c>
      <c r="AE1619" s="147" cm="1">
        <f t="array" ref="AE1619">INDEX($K:$P,ROW(),MATCH(AE$3,$K$2:$P$2,0))</f>
        <v>20</v>
      </c>
      <c r="AF1619" s="147" cm="1">
        <f t="array" ref="AF1619">INDEX($K:$P,ROW(),MATCH(AF$3,$K$2:$P$2,0))</f>
        <v>20</v>
      </c>
      <c r="AG1619" s="147" cm="1">
        <f t="array" ref="AG1619">INDEX($K:$P,ROW(),MATCH(AG$3,$K$2:$P$2,0))</f>
        <v>20</v>
      </c>
      <c r="AH1619" s="147" cm="1">
        <f t="array" ref="AH1619">INDEX($K:$P,ROW(),MATCH(AH$3,$K$2:$P$2,0))</f>
        <v>20</v>
      </c>
      <c r="AI1619" s="147" cm="1">
        <f t="array" ref="AI1619">INDEX($K:$P,ROW(),MATCH(AI$3,$K$2:$P$2,0))</f>
        <v>20</v>
      </c>
      <c r="AJ1619" s="147" cm="1">
        <f t="array" ref="AJ1619">INDEX($K:$P,ROW(),MATCH(AJ$3,$K$2:$P$2,0))</f>
        <v>20</v>
      </c>
      <c r="AK1619" s="147" cm="1">
        <f t="array" ref="AK1619">INDEX($K:$P,ROW(),MATCH(AK$3,$K$2:$P$2,0))</f>
        <v>20</v>
      </c>
      <c r="AL1619" s="147" cm="1">
        <f t="array" ref="AL1619">INDEX($K:$P,ROW(),MATCH(AL$3,$K$2:$P$2,0))</f>
        <v>20</v>
      </c>
      <c r="AM1619" s="147" cm="1">
        <f t="array" ref="AM1619">INDEX($K:$P,ROW(),MATCH(AM$3,$K$2:$P$2,0))</f>
        <v>20</v>
      </c>
      <c r="AN1619" s="147" cm="1">
        <f t="array" ref="AN1619">INDEX($K:$P,ROW(),MATCH(AN$3,$K$2:$P$2,0))</f>
        <v>20</v>
      </c>
      <c r="AO1619" s="147" cm="1">
        <f t="array" ref="AO1619">INDEX($K:$P,ROW(),MATCH(AO$3,$K$2:$P$2,0))</f>
        <v>20</v>
      </c>
      <c r="AP1619" s="147" cm="1">
        <f t="array" ref="AP1619">INDEX($K:$P,ROW(),MATCH(AP$3,$K$2:$P$2,0))</f>
        <v>20</v>
      </c>
      <c r="AQ1619" s="147" cm="1">
        <f t="array" ref="AQ1619">INDEX($K:$P,ROW(),MATCH(AQ$3,$K$2:$P$2,0))</f>
        <v>20</v>
      </c>
      <c r="AR1619" s="147" cm="1">
        <f t="array" ref="AR1619">INDEX($K:$P,ROW(),MATCH(AR$3,$K$2:$P$2,0))</f>
        <v>20</v>
      </c>
      <c r="AS1619" s="147" cm="1">
        <f t="array" ref="AS1619">INDEX($K:$P,ROW(),MATCH(AS$3,$K$2:$P$2,0))</f>
        <v>20</v>
      </c>
      <c r="AT1619" s="147" cm="1">
        <f t="array" ref="AT1619">INDEX($K:$P,ROW(),MATCH(AT$3,$K$2:$P$2,0))</f>
        <v>20</v>
      </c>
      <c r="AU1619" s="147" cm="1">
        <f t="array" ref="AU1619">INDEX($K:$P,ROW(),MATCH(AU$3,$K$2:$P$2,0))</f>
        <v>20</v>
      </c>
      <c r="AV1619" s="147" cm="1">
        <f t="array" ref="AV1619">INDEX($K:$P,ROW(),MATCH(AV$3,$K$2:$P$2,0))</f>
        <v>20</v>
      </c>
      <c r="AW1619" s="147" cm="1">
        <f t="array" ref="AW1619">INDEX($K:$P,ROW(),MATCH(AW$3,$K$2:$P$2,0))</f>
        <v>20</v>
      </c>
      <c r="AX1619" s="147" cm="1">
        <f t="array" ref="AX1619">INDEX($K:$P,ROW(),MATCH(AX$3,$K$2:$P$2,0))</f>
        <v>20</v>
      </c>
      <c r="AY1619" s="147" cm="1">
        <f t="array" ref="AY1619">INDEX($K:$P,ROW(),MATCH(AY$3,$K$2:$P$2,0))</f>
        <v>20</v>
      </c>
      <c r="AZ1619" s="147" cm="1">
        <f t="array" ref="AZ1619">INDEX($K:$P,ROW(),MATCH(AZ$3,$K$2:$P$2,0))</f>
        <v>20</v>
      </c>
      <c r="BA1619" s="147" cm="1">
        <f t="array" ref="BA1619">INDEX($K:$P,ROW(),MATCH(BA$3,$K$2:$P$2,0))</f>
        <v>20</v>
      </c>
      <c r="BB1619" s="147" cm="1">
        <f t="array" ref="BB1619">INDEX($K:$P,ROW(),MATCH(BB$3,$K$2:$P$2,0))</f>
        <v>20</v>
      </c>
      <c r="BC1619" s="147" cm="1">
        <f t="array" ref="BC1619">INDEX($K:$P,ROW(),MATCH(BC$3,$K$2:$P$2,0))</f>
        <v>20</v>
      </c>
      <c r="BD1619" s="147" cm="1">
        <f t="array" ref="BD1619">INDEX($K:$P,ROW(),MATCH(BD$3,$K$2:$P$2,0))</f>
        <v>20</v>
      </c>
      <c r="BE1619" s="147" cm="1">
        <f t="array" ref="BE1619">INDEX($K:$P,ROW(),MATCH(BE$3,$K$2:$P$2,0))</f>
        <v>20</v>
      </c>
      <c r="BF1619" s="147" cm="1">
        <f t="array" ref="BF1619">INDEX($K:$P,ROW(),MATCH(BF$3,$K$2:$P$2,0))</f>
        <v>20</v>
      </c>
      <c r="BG1619" s="147" cm="1">
        <f t="array" ref="BG1619">INDEX($K:$P,ROW(),MATCH(BG$3,$K$2:$P$2,0))</f>
        <v>20</v>
      </c>
      <c r="BH1619" s="147" cm="1">
        <f t="array" ref="BH1619">INDEX($K:$P,ROW(),MATCH(BH$3,$K$2:$P$2,0))</f>
        <v>20</v>
      </c>
      <c r="BI1619" s="147" cm="1">
        <f t="array" ref="BI1619">INDEX($K:$P,ROW(),MATCH(BI$3,$K$2:$P$2,0))</f>
        <v>20</v>
      </c>
      <c r="BJ1619" s="147" cm="1">
        <f t="array" ref="BJ1619">INDEX($K:$P,ROW(),MATCH(BJ$3,$K$2:$P$2,0))</f>
        <v>20</v>
      </c>
      <c r="BK1619" s="147" cm="1">
        <f t="array" ref="BK1619">INDEX($K:$P,ROW(),MATCH(BK$3,$K$2:$P$2,0))</f>
        <v>20</v>
      </c>
      <c r="BL1619" s="147" cm="1">
        <f t="array" ref="BL1619">INDEX($K:$P,ROW(),MATCH(BL$3,$K$2:$P$2,0))</f>
        <v>20</v>
      </c>
      <c r="BM1619" s="147" cm="1">
        <f t="array" ref="BM1619">INDEX($K:$P,ROW(),MATCH(BM$3,$K$2:$P$2,0))</f>
        <v>20</v>
      </c>
      <c r="BN1619" s="147" cm="1">
        <f t="array" ref="BN1619">INDEX($K:$P,ROW(),MATCH(BN$3,$K$2:$P$2,0))</f>
        <v>20</v>
      </c>
      <c r="BO1619" s="147" cm="1">
        <f t="array" ref="BO1619">INDEX($K:$P,ROW(),MATCH(BO$3,$K$2:$P$2,0))</f>
        <v>20</v>
      </c>
      <c r="BP1619" s="147" cm="1">
        <f t="array" ref="BP1619">INDEX($K:$P,ROW(),MATCH(BP$3,$K$2:$P$2,0))</f>
        <v>20</v>
      </c>
      <c r="BQ1619" s="147" cm="1">
        <f t="array" ref="BQ1619">INDEX($K:$P,ROW(),MATCH(BQ$3,$K$2:$P$2,0))</f>
        <v>20</v>
      </c>
      <c r="BR1619" s="147" cm="1">
        <f t="array" ref="BR1619">INDEX($K:$P,ROW(),MATCH(BR$3,$K$2:$P$2,0))</f>
        <v>20</v>
      </c>
      <c r="BS1619" s="147" cm="1">
        <f t="array" ref="BS1619">INDEX($K:$P,ROW(),MATCH(BS$3,$K$2:$P$2,0))</f>
        <v>20</v>
      </c>
      <c r="BT1619" s="147" cm="1">
        <f t="array" ref="BT1619">INDEX($K:$P,ROW(),MATCH(BT$3,$K$2:$P$2,0))</f>
        <v>20</v>
      </c>
      <c r="BU1619" s="147" cm="1">
        <f t="array" ref="BU1619">INDEX($K:$P,ROW(),MATCH(BU$3,$K$2:$P$2,0))</f>
        <v>20</v>
      </c>
      <c r="BV1619" s="147" cm="1">
        <f t="array" ref="BV1619">INDEX($K:$P,ROW(),MATCH(BV$3,$K$2:$P$2,0))</f>
        <v>20</v>
      </c>
      <c r="BW1619" s="147" cm="1">
        <f t="array" ref="BW1619">INDEX($K:$P,ROW(),MATCH(BW$3,$K$2:$P$2,0))</f>
        <v>20</v>
      </c>
      <c r="BX1619" s="147" cm="1">
        <f t="array" ref="BX1619">INDEX($K:$P,ROW(),MATCH(BX$3,$K$2:$P$2,0))</f>
        <v>20</v>
      </c>
      <c r="BY1619" s="147" cm="1">
        <f t="array" ref="BY1619">INDEX($K:$P,ROW(),MATCH(BY$3,$K$2:$P$2,0))</f>
        <v>20</v>
      </c>
      <c r="BZ1619" s="147" cm="1">
        <f t="array" ref="BZ1619">INDEX($K:$P,ROW(),MATCH(BZ$3,$K$2:$P$2,0))</f>
        <v>20</v>
      </c>
      <c r="CA1619" s="147" cm="1">
        <f t="array" ref="CA1619">INDEX($K:$P,ROW(),MATCH(CA$3,$K$2:$P$2,0))</f>
        <v>20</v>
      </c>
      <c r="CB1619" s="147" cm="1">
        <f t="array" ref="CB1619">INDEX($K:$P,ROW(),MATCH(CB$3,$K$2:$P$2,0))</f>
        <v>20</v>
      </c>
      <c r="CC1619" s="147" cm="1">
        <f t="array" ref="CC1619">INDEX($K:$P,ROW(),MATCH(CC$3,$K$2:$P$2,0))</f>
        <v>20</v>
      </c>
      <c r="CD1619" s="147" cm="1">
        <f t="array" ref="CD1619">INDEX($K:$P,ROW(),MATCH(CD$3,$K$2:$P$2,0))</f>
        <v>20</v>
      </c>
      <c r="CE1619" s="147" cm="1">
        <f t="array" ref="CE1619">INDEX($K:$P,ROW(),MATCH(CE$3,$K$2:$P$2,0))</f>
        <v>20</v>
      </c>
      <c r="CF1619" s="147" cm="1">
        <f t="array" ref="CF1619">INDEX($K:$P,ROW(),MATCH(CF$3,$K$2:$P$2,0))</f>
        <v>20</v>
      </c>
      <c r="CG1619" s="147" cm="1">
        <f t="array" ref="CG1619">INDEX($K:$P,ROW(),MATCH(CG$3,$K$2:$P$2,0))</f>
        <v>20</v>
      </c>
      <c r="CH1619" s="147" cm="1">
        <f t="array" ref="CH1619">INDEX($K:$P,ROW(),MATCH(CH$3,$K$2:$P$2,0))</f>
        <v>20</v>
      </c>
      <c r="CI1619" s="147" cm="1">
        <f t="array" ref="CI1619">INDEX($K:$P,ROW(),MATCH(CI$3,$K$2:$P$2,0))</f>
        <v>20</v>
      </c>
      <c r="CJ1619" s="147" cm="1">
        <f t="array" ref="CJ1619">INDEX($K:$P,ROW(),MATCH(CJ$3,$K$2:$P$2,0))</f>
        <v>20</v>
      </c>
      <c r="CK1619" s="147" cm="1">
        <f t="array" ref="CK1619">INDEX($K:$P,ROW(),MATCH(CK$3,$K$2:$P$2,0))</f>
        <v>20</v>
      </c>
      <c r="CL1619" s="147" cm="1">
        <f t="array" ref="CL1619">INDEX($K:$P,ROW(),MATCH(CL$3,$K$2:$P$2,0))</f>
        <v>20</v>
      </c>
      <c r="CN1619" s="60"/>
      <c r="CO1619" s="147" t="e" cm="1">
        <f t="array" ref="CO1619">INDEX($K:$P,ROW(),MATCH(CO$3,$K$2:$P$2,0))</f>
        <v>#N/A</v>
      </c>
      <c r="CP1619" s="147" t="e" cm="1">
        <f t="array" ref="CP1619">INDEX($K:$P,ROW(),MATCH(CP$3,$K$2:$P$2,0))</f>
        <v>#N/A</v>
      </c>
      <c r="CQ1619" s="147" t="e" cm="1">
        <f t="array" ref="CQ1619">INDEX($K:$P,ROW(),MATCH(CQ$3,$K$2:$P$2,0))</f>
        <v>#N/A</v>
      </c>
      <c r="CR1619" s="147" t="e" cm="1">
        <f t="array" ref="CR1619">INDEX($K:$P,ROW(),MATCH(CR$3,$K$2:$P$2,0))</f>
        <v>#N/A</v>
      </c>
      <c r="CS1619" s="147" t="e" cm="1">
        <f t="array" ref="CS1619">INDEX($K:$P,ROW(),MATCH(CS$3,$K$2:$P$2,0))</f>
        <v>#N/A</v>
      </c>
      <c r="CT1619" s="147" t="e" cm="1">
        <f t="array" ref="CT1619">INDEX($K:$P,ROW(),MATCH(CT$3,$K$2:$P$2,0))</f>
        <v>#N/A</v>
      </c>
      <c r="CU1619" s="147" t="e" cm="1">
        <f t="array" ref="CU1619">INDEX($K:$P,ROW(),MATCH(CU$3,$K$2:$P$2,0))</f>
        <v>#N/A</v>
      </c>
      <c r="CV1619" s="147" t="e" cm="1">
        <f t="array" ref="CV1619">INDEX($K:$P,ROW(),MATCH(CV$3,$K$2:$P$2,0))</f>
        <v>#N/A</v>
      </c>
      <c r="CW1619" s="147" t="e" cm="1">
        <f t="array" ref="CW1619">INDEX($K:$P,ROW(),MATCH(CW$3,$K$2:$P$2,0))</f>
        <v>#N/A</v>
      </c>
      <c r="CX1619" s="147" t="e" cm="1">
        <f t="array" ref="CX1619">INDEX($K:$P,ROW(),MATCH(CX$3,$K$2:$P$2,0))</f>
        <v>#N/A</v>
      </c>
      <c r="CY1619" s="147" t="e" cm="1">
        <f t="array" ref="CY1619">INDEX($K:$P,ROW(),MATCH(CY$3,$K$2:$P$2,0))</f>
        <v>#N/A</v>
      </c>
      <c r="CZ1619" s="147" t="e" cm="1">
        <f t="array" ref="CZ1619">INDEX($K:$P,ROW(),MATCH(CZ$3,$K$2:$P$2,0))</f>
        <v>#N/A</v>
      </c>
      <c r="DA1619" s="147" t="e" cm="1">
        <f t="array" ref="DA1619">INDEX($K:$P,ROW(),MATCH(DA$3,$K$2:$P$2,0))</f>
        <v>#N/A</v>
      </c>
      <c r="DB1619" s="147" t="e" cm="1">
        <f t="array" ref="DB1619">INDEX($K:$P,ROW(),MATCH(DB$3,$K$2:$P$2,0))</f>
        <v>#N/A</v>
      </c>
      <c r="DC1619" s="147" t="e" cm="1">
        <f t="array" ref="DC1619">INDEX($K:$P,ROW(),MATCH(DC$3,$K$2:$P$2,0))</f>
        <v>#N/A</v>
      </c>
      <c r="DD1619" s="147" t="e" cm="1">
        <f t="array" ref="DD1619">INDEX($K:$P,ROW(),MATCH(DD$3,$K$2:$P$2,0))</f>
        <v>#N/A</v>
      </c>
      <c r="DE1619" s="147" t="e" cm="1">
        <f t="array" ref="DE1619">INDEX($K:$P,ROW(),MATCH(DE$3,$K$2:$P$2,0))</f>
        <v>#N/A</v>
      </c>
      <c r="DF1619" s="147" t="e" cm="1">
        <f t="array" ref="DF1619">INDEX($K:$P,ROW(),MATCH(DF$3,$K$2:$P$2,0))</f>
        <v>#N/A</v>
      </c>
      <c r="DG1619" s="147" t="e" cm="1">
        <f t="array" ref="DG1619">INDEX($K:$P,ROW(),MATCH(DG$3,$K$2:$P$2,0))</f>
        <v>#N/A</v>
      </c>
      <c r="DH1619" s="147" t="e" cm="1">
        <f t="array" ref="DH1619">INDEX($K:$P,ROW(),MATCH(DH$3,$K$2:$P$2,0))</f>
        <v>#N/A</v>
      </c>
      <c r="DI1619" s="147" t="e" cm="1">
        <f t="array" ref="DI1619">INDEX($K:$P,ROW(),MATCH(DI$3,$K$2:$P$2,0))</f>
        <v>#N/A</v>
      </c>
      <c r="DJ1619" s="147" t="e" cm="1">
        <f t="array" ref="DJ1619">INDEX($K:$P,ROW(),MATCH(DJ$3,$K$2:$P$2,0))</f>
        <v>#N/A</v>
      </c>
      <c r="DK1619" s="147" t="e" cm="1">
        <f t="array" ref="DK1619">INDEX($K:$P,ROW(),MATCH(DK$3,$K$2:$P$2,0))</f>
        <v>#N/A</v>
      </c>
      <c r="DL1619" s="147" t="e" cm="1">
        <f t="array" ref="DL1619">INDEX($K:$P,ROW(),MATCH(DL$3,$K$2:$P$2,0))</f>
        <v>#N/A</v>
      </c>
    </row>
    <row r="1620" spans="1:116" x14ac:dyDescent="0.4">
      <c r="C1620" t="s">
        <v>198</v>
      </c>
      <c r="D1620" t="s">
        <v>773</v>
      </c>
      <c r="E1620" s="8" t="str">
        <f t="shared" si="2102"/>
        <v>1620 SUB-S</v>
      </c>
      <c r="G1620" s="126" t="str">
        <f>"Revenue - "&amp;SUBSTITUTE(G1607,":","")</f>
        <v>Revenue - Subscription revenue - secondary volume driven</v>
      </c>
      <c r="H1620" s="27"/>
      <c r="I1620" s="78"/>
      <c r="J1620" s="78"/>
      <c r="K1620" s="63">
        <f ca="1">SUMIF($3:$3,K$2,1620:1620)</f>
        <v>1368000</v>
      </c>
      <c r="L1620" s="63">
        <f ca="1">SUMIF($3:$3,L$2,1620:1620)</f>
        <v>4104000</v>
      </c>
      <c r="M1620" s="63">
        <f ca="1">SUMIF($3:$3,M$2,1620:1620)</f>
        <v>6840000</v>
      </c>
      <c r="N1620" s="63">
        <f ca="1">SUMIF($3:$3,N$2,1620:1620)</f>
        <v>9576000</v>
      </c>
      <c r="O1620" s="63">
        <f ca="1">SUMIF($3:$3,O$2,1620:1620)</f>
        <v>12312000</v>
      </c>
      <c r="P1620" s="63">
        <f ca="1">SUMIF($3:$3,P$2,1620:1620)</f>
        <v>15048000</v>
      </c>
      <c r="R1620" s="33"/>
      <c r="S1620" s="148">
        <f t="shared" ref="S1620:AX1622" ca="1" si="2124">S1619*AVERAGE(S1615,S1611)</f>
        <v>9500</v>
      </c>
      <c r="T1620" s="148">
        <f t="shared" ca="1" si="2124"/>
        <v>28500</v>
      </c>
      <c r="U1620" s="148">
        <f t="shared" ca="1" si="2124"/>
        <v>47500</v>
      </c>
      <c r="V1620" s="148">
        <f t="shared" ca="1" si="2124"/>
        <v>66500</v>
      </c>
      <c r="W1620" s="148">
        <f t="shared" ca="1" si="2124"/>
        <v>85500</v>
      </c>
      <c r="X1620" s="148">
        <f t="shared" ca="1" si="2124"/>
        <v>104500</v>
      </c>
      <c r="Y1620" s="148">
        <f t="shared" ca="1" si="2124"/>
        <v>123500</v>
      </c>
      <c r="Z1620" s="148">
        <f t="shared" ca="1" si="2124"/>
        <v>142500</v>
      </c>
      <c r="AA1620" s="148">
        <f t="shared" ca="1" si="2124"/>
        <v>161500</v>
      </c>
      <c r="AB1620" s="148">
        <f t="shared" ca="1" si="2124"/>
        <v>180500</v>
      </c>
      <c r="AC1620" s="148">
        <f t="shared" ca="1" si="2124"/>
        <v>199500</v>
      </c>
      <c r="AD1620" s="148">
        <f t="shared" ca="1" si="2124"/>
        <v>218500</v>
      </c>
      <c r="AE1620" s="148">
        <f t="shared" ca="1" si="2124"/>
        <v>237500</v>
      </c>
      <c r="AF1620" s="148">
        <f t="shared" ca="1" si="2124"/>
        <v>256500</v>
      </c>
      <c r="AG1620" s="148">
        <f t="shared" ca="1" si="2124"/>
        <v>275500</v>
      </c>
      <c r="AH1620" s="148">
        <f t="shared" ca="1" si="2124"/>
        <v>294500</v>
      </c>
      <c r="AI1620" s="148">
        <f t="shared" ca="1" si="2124"/>
        <v>313500</v>
      </c>
      <c r="AJ1620" s="148">
        <f t="shared" ca="1" si="2124"/>
        <v>332500</v>
      </c>
      <c r="AK1620" s="148">
        <f t="shared" ca="1" si="2124"/>
        <v>351500</v>
      </c>
      <c r="AL1620" s="148">
        <f t="shared" ca="1" si="2124"/>
        <v>370500</v>
      </c>
      <c r="AM1620" s="148">
        <f t="shared" ca="1" si="2124"/>
        <v>389500</v>
      </c>
      <c r="AN1620" s="148">
        <f t="shared" ca="1" si="2124"/>
        <v>408500</v>
      </c>
      <c r="AO1620" s="148">
        <f t="shared" ca="1" si="2124"/>
        <v>427500</v>
      </c>
      <c r="AP1620" s="148">
        <f t="shared" ca="1" si="2124"/>
        <v>446500</v>
      </c>
      <c r="AQ1620" s="148">
        <f t="shared" ca="1" si="2124"/>
        <v>465500</v>
      </c>
      <c r="AR1620" s="148">
        <f t="shared" ca="1" si="2124"/>
        <v>484500</v>
      </c>
      <c r="AS1620" s="148">
        <f t="shared" ca="1" si="2124"/>
        <v>503500</v>
      </c>
      <c r="AT1620" s="148">
        <f t="shared" ca="1" si="2124"/>
        <v>522500</v>
      </c>
      <c r="AU1620" s="148">
        <f t="shared" ca="1" si="2124"/>
        <v>541500</v>
      </c>
      <c r="AV1620" s="148">
        <f t="shared" ca="1" si="2124"/>
        <v>560500</v>
      </c>
      <c r="AW1620" s="148">
        <f t="shared" ca="1" si="2124"/>
        <v>579500</v>
      </c>
      <c r="AX1620" s="148">
        <f t="shared" ca="1" si="2124"/>
        <v>598500</v>
      </c>
      <c r="AY1620" s="148">
        <f t="shared" ref="AY1620:CD1622" ca="1" si="2125">AY1619*AVERAGE(AY1615,AY1611)</f>
        <v>617500</v>
      </c>
      <c r="AZ1620" s="148">
        <f t="shared" ca="1" si="2125"/>
        <v>636500</v>
      </c>
      <c r="BA1620" s="148">
        <f t="shared" ca="1" si="2125"/>
        <v>655500</v>
      </c>
      <c r="BB1620" s="148">
        <f t="shared" ca="1" si="2125"/>
        <v>674500</v>
      </c>
      <c r="BC1620" s="148">
        <f t="shared" ca="1" si="2125"/>
        <v>693500</v>
      </c>
      <c r="BD1620" s="148">
        <f t="shared" ca="1" si="2125"/>
        <v>712500</v>
      </c>
      <c r="BE1620" s="148">
        <f t="shared" ca="1" si="2125"/>
        <v>731500</v>
      </c>
      <c r="BF1620" s="148">
        <f t="shared" ca="1" si="2125"/>
        <v>750500</v>
      </c>
      <c r="BG1620" s="148">
        <f t="shared" ca="1" si="2125"/>
        <v>769500</v>
      </c>
      <c r="BH1620" s="148">
        <f t="shared" ca="1" si="2125"/>
        <v>788500</v>
      </c>
      <c r="BI1620" s="148">
        <f t="shared" ca="1" si="2125"/>
        <v>807500</v>
      </c>
      <c r="BJ1620" s="148">
        <f t="shared" ca="1" si="2125"/>
        <v>826500</v>
      </c>
      <c r="BK1620" s="148">
        <f t="shared" ca="1" si="2125"/>
        <v>845500</v>
      </c>
      <c r="BL1620" s="148">
        <f t="shared" ca="1" si="2125"/>
        <v>864500</v>
      </c>
      <c r="BM1620" s="148">
        <f t="shared" ca="1" si="2125"/>
        <v>883500</v>
      </c>
      <c r="BN1620" s="148">
        <f t="shared" ca="1" si="2125"/>
        <v>902500</v>
      </c>
      <c r="BO1620" s="148">
        <f t="shared" ca="1" si="2125"/>
        <v>921500</v>
      </c>
      <c r="BP1620" s="148">
        <f t="shared" ca="1" si="2125"/>
        <v>940500</v>
      </c>
      <c r="BQ1620" s="148">
        <f t="shared" ca="1" si="2125"/>
        <v>959500</v>
      </c>
      <c r="BR1620" s="148">
        <f t="shared" ca="1" si="2125"/>
        <v>978500</v>
      </c>
      <c r="BS1620" s="148">
        <f t="shared" ca="1" si="2125"/>
        <v>997500</v>
      </c>
      <c r="BT1620" s="148">
        <f t="shared" ca="1" si="2125"/>
        <v>1016500</v>
      </c>
      <c r="BU1620" s="148">
        <f t="shared" ca="1" si="2125"/>
        <v>1035500</v>
      </c>
      <c r="BV1620" s="148">
        <f t="shared" ca="1" si="2125"/>
        <v>1054500</v>
      </c>
      <c r="BW1620" s="148">
        <f t="shared" ca="1" si="2125"/>
        <v>1073500</v>
      </c>
      <c r="BX1620" s="148">
        <f t="shared" ca="1" si="2125"/>
        <v>1092500</v>
      </c>
      <c r="BY1620" s="148">
        <f t="shared" ca="1" si="2125"/>
        <v>1111500</v>
      </c>
      <c r="BZ1620" s="148">
        <f t="shared" ca="1" si="2125"/>
        <v>1130500</v>
      </c>
      <c r="CA1620" s="148">
        <f t="shared" ca="1" si="2125"/>
        <v>1149500</v>
      </c>
      <c r="CB1620" s="148">
        <f t="shared" ca="1" si="2125"/>
        <v>1168500</v>
      </c>
      <c r="CC1620" s="148">
        <f t="shared" ca="1" si="2125"/>
        <v>1187500</v>
      </c>
      <c r="CD1620" s="148">
        <f t="shared" ca="1" si="2125"/>
        <v>1206500</v>
      </c>
      <c r="CE1620" s="148">
        <f t="shared" ref="CE1620:CL1622" ca="1" si="2126">CE1619*AVERAGE(CE1615,CE1611)</f>
        <v>1225500</v>
      </c>
      <c r="CF1620" s="148">
        <f t="shared" ca="1" si="2126"/>
        <v>1244500</v>
      </c>
      <c r="CG1620" s="148">
        <f t="shared" ca="1" si="2126"/>
        <v>1263500</v>
      </c>
      <c r="CH1620" s="148">
        <f t="shared" ca="1" si="2126"/>
        <v>1282500</v>
      </c>
      <c r="CI1620" s="148">
        <f t="shared" ca="1" si="2126"/>
        <v>1301500</v>
      </c>
      <c r="CJ1620" s="148">
        <f t="shared" ca="1" si="2126"/>
        <v>1320500</v>
      </c>
      <c r="CK1620" s="148">
        <f t="shared" ca="1" si="2126"/>
        <v>1339500</v>
      </c>
      <c r="CL1620" s="148">
        <f t="shared" ca="1" si="2126"/>
        <v>1358500</v>
      </c>
      <c r="CN1620" s="78"/>
      <c r="CO1620" s="148" t="e">
        <f t="shared" ref="CO1620:DK1622" ca="1" si="2127">CO1619*AVERAGE(CO1615,CO1611)</f>
        <v>#N/A</v>
      </c>
      <c r="CP1620" s="148" t="e">
        <f t="shared" ca="1" si="2127"/>
        <v>#N/A</v>
      </c>
      <c r="CQ1620" s="148" t="e">
        <f t="shared" ca="1" si="2127"/>
        <v>#N/A</v>
      </c>
      <c r="CR1620" s="148" t="e">
        <f t="shared" ca="1" si="2127"/>
        <v>#N/A</v>
      </c>
      <c r="CS1620" s="148" t="e">
        <f t="shared" ca="1" si="2127"/>
        <v>#N/A</v>
      </c>
      <c r="CT1620" s="148" t="e">
        <f t="shared" ca="1" si="2127"/>
        <v>#N/A</v>
      </c>
      <c r="CU1620" s="148" t="e">
        <f t="shared" ca="1" si="2127"/>
        <v>#N/A</v>
      </c>
      <c r="CV1620" s="148" t="e">
        <f t="shared" ca="1" si="2127"/>
        <v>#N/A</v>
      </c>
      <c r="CW1620" s="148" t="e">
        <f t="shared" ca="1" si="2127"/>
        <v>#N/A</v>
      </c>
      <c r="CX1620" s="148" t="e">
        <f t="shared" ca="1" si="2127"/>
        <v>#N/A</v>
      </c>
      <c r="CY1620" s="148" t="e">
        <f t="shared" ca="1" si="2127"/>
        <v>#N/A</v>
      </c>
      <c r="CZ1620" s="148" t="e">
        <f t="shared" ca="1" si="2127"/>
        <v>#N/A</v>
      </c>
      <c r="DA1620" s="148" t="e">
        <f t="shared" ca="1" si="2127"/>
        <v>#N/A</v>
      </c>
      <c r="DB1620" s="148" t="e">
        <f t="shared" ca="1" si="2127"/>
        <v>#N/A</v>
      </c>
      <c r="DC1620" s="148" t="e">
        <f t="shared" ca="1" si="2127"/>
        <v>#N/A</v>
      </c>
      <c r="DD1620" s="148" t="e">
        <f t="shared" ca="1" si="2127"/>
        <v>#N/A</v>
      </c>
      <c r="DE1620" s="148" t="e">
        <f t="shared" ca="1" si="2127"/>
        <v>#N/A</v>
      </c>
      <c r="DF1620" s="148" t="e">
        <f t="shared" ca="1" si="2127"/>
        <v>#N/A</v>
      </c>
      <c r="DG1620" s="148" t="e">
        <f t="shared" ca="1" si="2127"/>
        <v>#N/A</v>
      </c>
      <c r="DH1620" s="148" t="e">
        <f t="shared" ca="1" si="2127"/>
        <v>#N/A</v>
      </c>
      <c r="DI1620" s="148" t="e">
        <f t="shared" ca="1" si="2127"/>
        <v>#N/A</v>
      </c>
      <c r="DJ1620" s="148" t="e">
        <f t="shared" ca="1" si="2127"/>
        <v>#N/A</v>
      </c>
      <c r="DK1620" s="148" t="e">
        <f t="shared" ca="1" si="2127"/>
        <v>#N/A</v>
      </c>
      <c r="DL1620" s="148" t="e">
        <f t="shared" ref="DL1620:DL1622" ca="1" si="2128">DL1619*AVERAGE(DL1615,DL1611)</f>
        <v>#N/A</v>
      </c>
    </row>
    <row r="1621" spans="1:116" x14ac:dyDescent="0.4">
      <c r="B1621" t="s">
        <v>244</v>
      </c>
      <c r="D1621" t="s">
        <v>773</v>
      </c>
      <c r="E1621" s="8" t="str">
        <f t="shared" si="2102"/>
        <v>1621 SUB-S</v>
      </c>
      <c r="S1621" s="72"/>
      <c r="T1621" s="72"/>
      <c r="U1621" s="72"/>
      <c r="V1621" s="72"/>
      <c r="W1621" s="72"/>
      <c r="X1621" s="72"/>
      <c r="Y1621" s="72"/>
      <c r="Z1621" s="72"/>
      <c r="AA1621" s="72"/>
      <c r="AB1621" s="72"/>
      <c r="AC1621" s="72"/>
      <c r="AD1621" s="72"/>
      <c r="AE1621" s="72"/>
      <c r="AF1621" s="72"/>
      <c r="AG1621" s="72"/>
      <c r="AH1621" s="72"/>
      <c r="AI1621" s="72"/>
      <c r="AJ1621" s="72"/>
      <c r="AK1621" s="72"/>
      <c r="AL1621" s="72"/>
      <c r="AM1621" s="72"/>
      <c r="AN1621" s="72"/>
      <c r="AO1621" s="72"/>
      <c r="AP1621" s="72"/>
      <c r="AQ1621" s="72"/>
      <c r="AR1621" s="72"/>
      <c r="AS1621" s="72"/>
      <c r="AT1621" s="72"/>
      <c r="AU1621" s="72"/>
      <c r="AV1621" s="72"/>
      <c r="AW1621" s="72"/>
      <c r="AX1621" s="72"/>
      <c r="AY1621" s="72"/>
      <c r="AZ1621" s="72"/>
      <c r="BA1621" s="72"/>
      <c r="BB1621" s="72"/>
      <c r="BC1621" s="72"/>
      <c r="BD1621" s="72"/>
      <c r="BE1621" s="72"/>
      <c r="BF1621" s="72"/>
      <c r="BG1621" s="72"/>
      <c r="BH1621" s="72"/>
      <c r="BI1621" s="72"/>
      <c r="BJ1621" s="72"/>
      <c r="BK1621" s="72"/>
      <c r="BL1621" s="72"/>
      <c r="BM1621" s="72"/>
      <c r="BN1621" s="72"/>
      <c r="BO1621" s="72"/>
      <c r="BP1621" s="72"/>
      <c r="BQ1621" s="72"/>
      <c r="BR1621" s="72"/>
      <c r="BS1621" s="72"/>
      <c r="BT1621" s="72"/>
      <c r="BU1621" s="72"/>
      <c r="BV1621" s="72"/>
      <c r="BW1621" s="72"/>
      <c r="BX1621" s="72"/>
      <c r="BY1621" s="72"/>
      <c r="BZ1621" s="72"/>
      <c r="CA1621" s="72"/>
      <c r="CB1621" s="72"/>
      <c r="CC1621" s="72"/>
      <c r="CD1621" s="72"/>
      <c r="CE1621" s="72"/>
      <c r="CF1621" s="72"/>
      <c r="CG1621" s="72"/>
      <c r="CH1621" s="72"/>
      <c r="CI1621" s="72"/>
      <c r="CJ1621" s="72"/>
      <c r="CK1621" s="72"/>
      <c r="CL1621" s="72"/>
      <c r="CO1621" s="72"/>
      <c r="CP1621" s="72"/>
      <c r="CQ1621" s="72"/>
      <c r="CR1621" s="72"/>
      <c r="CS1621" s="72"/>
      <c r="CT1621" s="72"/>
      <c r="CU1621" s="72"/>
      <c r="CV1621" s="72"/>
      <c r="CW1621" s="72"/>
      <c r="CX1621" s="72"/>
      <c r="CY1621" s="72"/>
      <c r="CZ1621" s="72"/>
      <c r="DA1621" s="72"/>
      <c r="DB1621" s="72"/>
      <c r="DC1621" s="72"/>
      <c r="DD1621" s="72"/>
      <c r="DE1621" s="72"/>
      <c r="DF1621" s="72"/>
      <c r="DG1621" s="72"/>
      <c r="DH1621" s="72"/>
      <c r="DI1621" s="72"/>
      <c r="DJ1621" s="72"/>
      <c r="DK1621" s="72"/>
      <c r="DL1621" s="72"/>
    </row>
    <row r="1622" spans="1:116" x14ac:dyDescent="0.4">
      <c r="B1622" t="s">
        <v>332</v>
      </c>
      <c r="D1622" t="s">
        <v>773</v>
      </c>
      <c r="E1622" s="8" t="str">
        <f t="shared" si="2102"/>
        <v>1622 SUB-S</v>
      </c>
      <c r="G1622" s="8" t="str">
        <f>G1599</f>
        <v>(Primary label)</v>
      </c>
      <c r="S1622" s="72"/>
      <c r="T1622" s="72"/>
      <c r="U1622" s="72"/>
      <c r="V1622" s="72"/>
      <c r="W1622" s="72"/>
      <c r="X1622" s="72"/>
      <c r="Y1622" s="72"/>
      <c r="Z1622" s="72"/>
      <c r="AA1622" s="72"/>
      <c r="AB1622" s="72"/>
      <c r="AC1622" s="72"/>
      <c r="AD1622" s="72"/>
      <c r="AE1622" s="72"/>
      <c r="AF1622" s="72"/>
      <c r="AG1622" s="72"/>
      <c r="AH1622" s="72"/>
      <c r="AI1622" s="72"/>
      <c r="AJ1622" s="72"/>
      <c r="AK1622" s="72"/>
      <c r="AL1622" s="72"/>
      <c r="AM1622" s="72"/>
      <c r="AN1622" s="72"/>
      <c r="AO1622" s="72"/>
      <c r="AP1622" s="72"/>
      <c r="AQ1622" s="72"/>
      <c r="AR1622" s="72"/>
      <c r="AS1622" s="72"/>
      <c r="AT1622" s="72"/>
      <c r="AU1622" s="72"/>
      <c r="AV1622" s="72"/>
      <c r="AW1622" s="72"/>
      <c r="AX1622" s="72"/>
      <c r="AY1622" s="72"/>
      <c r="AZ1622" s="72"/>
      <c r="BA1622" s="72"/>
      <c r="BB1622" s="72"/>
      <c r="BC1622" s="72"/>
      <c r="BD1622" s="72"/>
      <c r="BE1622" s="72"/>
      <c r="BF1622" s="72"/>
      <c r="BG1622" s="72"/>
      <c r="BH1622" s="72"/>
      <c r="BI1622" s="72"/>
      <c r="BJ1622" s="72"/>
      <c r="BK1622" s="72"/>
      <c r="BL1622" s="72"/>
      <c r="BM1622" s="72"/>
      <c r="BN1622" s="72"/>
      <c r="BO1622" s="72"/>
      <c r="BP1622" s="72"/>
      <c r="BQ1622" s="72"/>
      <c r="BR1622" s="72"/>
      <c r="BS1622" s="72"/>
      <c r="BT1622" s="72"/>
      <c r="BU1622" s="72"/>
      <c r="BV1622" s="72"/>
      <c r="BW1622" s="72"/>
      <c r="BX1622" s="72"/>
      <c r="BY1622" s="72"/>
      <c r="BZ1622" s="72"/>
      <c r="CA1622" s="72"/>
      <c r="CB1622" s="72"/>
      <c r="CC1622" s="72"/>
      <c r="CD1622" s="72"/>
      <c r="CE1622" s="72"/>
      <c r="CF1622" s="72"/>
      <c r="CG1622" s="72"/>
      <c r="CH1622" s="72"/>
      <c r="CI1622" s="72"/>
      <c r="CJ1622" s="72"/>
      <c r="CK1622" s="72"/>
      <c r="CL1622" s="72"/>
      <c r="CO1622" s="72"/>
      <c r="CP1622" s="72"/>
      <c r="CQ1622" s="72"/>
      <c r="CR1622" s="72"/>
      <c r="CS1622" s="72"/>
      <c r="CT1622" s="72"/>
      <c r="CU1622" s="72"/>
      <c r="CV1622" s="72"/>
      <c r="CW1622" s="72"/>
      <c r="CX1622" s="72"/>
      <c r="CY1622" s="72"/>
      <c r="CZ1622" s="72"/>
      <c r="DA1622" s="72"/>
      <c r="DB1622" s="72"/>
      <c r="DC1622" s="72"/>
      <c r="DD1622" s="72"/>
      <c r="DE1622" s="72"/>
      <c r="DF1622" s="72"/>
      <c r="DG1622" s="72"/>
      <c r="DH1622" s="72"/>
      <c r="DI1622" s="72"/>
      <c r="DJ1622" s="72"/>
      <c r="DK1622" s="72"/>
      <c r="DL1622" s="72"/>
    </row>
    <row r="1623" spans="1:116" x14ac:dyDescent="0.4">
      <c r="B1623" t="s">
        <v>332</v>
      </c>
      <c r="D1623" t="s">
        <v>773</v>
      </c>
      <c r="E1623" s="8" t="str">
        <f>ROW()&amp;" "&amp;D1623</f>
        <v>1623 SUB-S</v>
      </c>
      <c r="G1623" s="8" t="str">
        <f>G1600</f>
        <v>primary unit</v>
      </c>
      <c r="S1623" s="72"/>
      <c r="T1623" s="72"/>
      <c r="U1623" s="72"/>
      <c r="V1623" s="72"/>
      <c r="W1623" s="72"/>
      <c r="X1623" s="72"/>
      <c r="Y1623" s="72"/>
      <c r="Z1623" s="72"/>
      <c r="AA1623" s="72"/>
      <c r="AB1623" s="72"/>
      <c r="AC1623" s="72"/>
      <c r="AD1623" s="72"/>
      <c r="AE1623" s="72"/>
      <c r="AF1623" s="72"/>
      <c r="AG1623" s="72"/>
      <c r="AH1623" s="72"/>
      <c r="AI1623" s="72"/>
      <c r="AJ1623" s="72"/>
      <c r="AK1623" s="72"/>
      <c r="AL1623" s="72"/>
      <c r="AM1623" s="72"/>
      <c r="AN1623" s="72"/>
      <c r="AO1623" s="72"/>
      <c r="AP1623" s="72"/>
      <c r="AQ1623" s="72"/>
      <c r="AR1623" s="72"/>
      <c r="AS1623" s="72"/>
      <c r="AT1623" s="72"/>
      <c r="AU1623" s="72"/>
      <c r="AV1623" s="72"/>
      <c r="AW1623" s="72"/>
      <c r="AX1623" s="72"/>
      <c r="AY1623" s="72"/>
      <c r="AZ1623" s="72"/>
      <c r="BA1623" s="72"/>
      <c r="BB1623" s="72"/>
      <c r="BC1623" s="72"/>
      <c r="BD1623" s="72"/>
      <c r="BE1623" s="72"/>
      <c r="BF1623" s="72"/>
      <c r="BG1623" s="72"/>
      <c r="BH1623" s="72"/>
      <c r="BI1623" s="72"/>
      <c r="BJ1623" s="72"/>
      <c r="BK1623" s="72"/>
      <c r="BL1623" s="72"/>
      <c r="BM1623" s="72"/>
      <c r="BN1623" s="72"/>
      <c r="BO1623" s="72"/>
      <c r="BP1623" s="72"/>
      <c r="BQ1623" s="72"/>
      <c r="BR1623" s="72"/>
      <c r="BS1623" s="72"/>
      <c r="BT1623" s="72"/>
      <c r="BU1623" s="72"/>
      <c r="BV1623" s="72"/>
      <c r="BW1623" s="72"/>
      <c r="BX1623" s="72"/>
      <c r="BY1623" s="72"/>
      <c r="BZ1623" s="72"/>
      <c r="CA1623" s="72"/>
      <c r="CB1623" s="72"/>
      <c r="CC1623" s="72"/>
      <c r="CD1623" s="72"/>
      <c r="CE1623" s="72"/>
      <c r="CF1623" s="72"/>
      <c r="CG1623" s="72"/>
      <c r="CH1623" s="72"/>
      <c r="CI1623" s="72"/>
      <c r="CJ1623" s="72"/>
      <c r="CK1623" s="72"/>
      <c r="CL1623" s="72"/>
      <c r="CO1623" s="72"/>
      <c r="CP1623" s="72"/>
      <c r="CQ1623" s="72"/>
      <c r="CR1623" s="72"/>
      <c r="CS1623" s="72"/>
      <c r="CT1623" s="72"/>
      <c r="CU1623" s="72"/>
      <c r="CV1623" s="72"/>
      <c r="CW1623" s="72"/>
      <c r="CX1623" s="72"/>
      <c r="CY1623" s="72"/>
      <c r="CZ1623" s="72"/>
      <c r="DA1623" s="72"/>
      <c r="DB1623" s="72"/>
      <c r="DC1623" s="72"/>
      <c r="DD1623" s="72"/>
      <c r="DE1623" s="72"/>
      <c r="DF1623" s="72"/>
      <c r="DG1623" s="72"/>
      <c r="DH1623" s="72"/>
      <c r="DI1623" s="72"/>
      <c r="DJ1623" s="72"/>
      <c r="DK1623" s="72"/>
      <c r="DL1623" s="72"/>
    </row>
    <row r="1624" spans="1:116" x14ac:dyDescent="0.4">
      <c r="B1624" t="s">
        <v>332</v>
      </c>
      <c r="D1624" t="s">
        <v>773</v>
      </c>
      <c r="E1624" s="8" t="str">
        <f t="shared" si="2102"/>
        <v>1624 SUB-S</v>
      </c>
      <c r="G1624" s="8" t="str">
        <f>G1601</f>
        <v>Primary revenue driver</v>
      </c>
      <c r="S1624" s="76" t="str">
        <f t="shared" ref="S1624:AX1626" si="2129">S1601</f>
        <v>S$16</v>
      </c>
      <c r="T1624" s="76" t="str">
        <f t="shared" si="2129"/>
        <v>T$16</v>
      </c>
      <c r="U1624" s="76" t="str">
        <f t="shared" si="2129"/>
        <v>U$16</v>
      </c>
      <c r="V1624" s="76" t="str">
        <f t="shared" si="2129"/>
        <v>V$16</v>
      </c>
      <c r="W1624" s="76" t="str">
        <f t="shared" si="2129"/>
        <v>W$16</v>
      </c>
      <c r="X1624" s="76" t="str">
        <f t="shared" si="2129"/>
        <v>X$16</v>
      </c>
      <c r="Y1624" s="76" t="str">
        <f t="shared" si="2129"/>
        <v>Y$16</v>
      </c>
      <c r="Z1624" s="76" t="str">
        <f t="shared" si="2129"/>
        <v>Z$16</v>
      </c>
      <c r="AA1624" s="76" t="str">
        <f t="shared" si="2129"/>
        <v>AA$16</v>
      </c>
      <c r="AB1624" s="76" t="str">
        <f t="shared" si="2129"/>
        <v>AB$16</v>
      </c>
      <c r="AC1624" s="76" t="str">
        <f t="shared" si="2129"/>
        <v>AC$16</v>
      </c>
      <c r="AD1624" s="76" t="str">
        <f t="shared" si="2129"/>
        <v>AD$16</v>
      </c>
      <c r="AE1624" s="76" t="str">
        <f t="shared" si="2129"/>
        <v>AE$16</v>
      </c>
      <c r="AF1624" s="76" t="str">
        <f t="shared" si="2129"/>
        <v>AF$16</v>
      </c>
      <c r="AG1624" s="76" t="str">
        <f t="shared" si="2129"/>
        <v>AG$16</v>
      </c>
      <c r="AH1624" s="76" t="str">
        <f t="shared" si="2129"/>
        <v>AH$16</v>
      </c>
      <c r="AI1624" s="76" t="str">
        <f t="shared" si="2129"/>
        <v>AI$16</v>
      </c>
      <c r="AJ1624" s="76" t="str">
        <f t="shared" si="2129"/>
        <v>AJ$16</v>
      </c>
      <c r="AK1624" s="76" t="str">
        <f t="shared" si="2129"/>
        <v>AK$16</v>
      </c>
      <c r="AL1624" s="76" t="str">
        <f t="shared" si="2129"/>
        <v>AL$16</v>
      </c>
      <c r="AM1624" s="76" t="str">
        <f t="shared" si="2129"/>
        <v>AM$16</v>
      </c>
      <c r="AN1624" s="76" t="str">
        <f t="shared" si="2129"/>
        <v>AN$16</v>
      </c>
      <c r="AO1624" s="76" t="str">
        <f t="shared" si="2129"/>
        <v>AO$16</v>
      </c>
      <c r="AP1624" s="76" t="str">
        <f t="shared" si="2129"/>
        <v>AP$16</v>
      </c>
      <c r="AQ1624" s="76" t="str">
        <f t="shared" si="2129"/>
        <v>AQ$16</v>
      </c>
      <c r="AR1624" s="76" t="str">
        <f t="shared" si="2129"/>
        <v>AR$16</v>
      </c>
      <c r="AS1624" s="76" t="str">
        <f t="shared" si="2129"/>
        <v>AS$16</v>
      </c>
      <c r="AT1624" s="76" t="str">
        <f t="shared" si="2129"/>
        <v>AT$16</v>
      </c>
      <c r="AU1624" s="76" t="str">
        <f t="shared" si="2129"/>
        <v>AU$16</v>
      </c>
      <c r="AV1624" s="76" t="str">
        <f t="shared" si="2129"/>
        <v>AV$16</v>
      </c>
      <c r="AW1624" s="76" t="str">
        <f t="shared" si="2129"/>
        <v>AW$16</v>
      </c>
      <c r="AX1624" s="76" t="str">
        <f t="shared" si="2129"/>
        <v>AX$16</v>
      </c>
      <c r="AY1624" s="76" t="str">
        <f t="shared" ref="AY1624:CD1626" si="2130">AY1601</f>
        <v>AY$16</v>
      </c>
      <c r="AZ1624" s="76" t="str">
        <f t="shared" si="2130"/>
        <v>AZ$16</v>
      </c>
      <c r="BA1624" s="76" t="str">
        <f t="shared" si="2130"/>
        <v>BA$16</v>
      </c>
      <c r="BB1624" s="76" t="str">
        <f t="shared" si="2130"/>
        <v>BB$16</v>
      </c>
      <c r="BC1624" s="76" t="str">
        <f t="shared" si="2130"/>
        <v>BC$16</v>
      </c>
      <c r="BD1624" s="76" t="str">
        <f t="shared" si="2130"/>
        <v>BD$16</v>
      </c>
      <c r="BE1624" s="76" t="str">
        <f t="shared" si="2130"/>
        <v>BE$16</v>
      </c>
      <c r="BF1624" s="76" t="str">
        <f t="shared" si="2130"/>
        <v>BF$16</v>
      </c>
      <c r="BG1624" s="76" t="str">
        <f t="shared" si="2130"/>
        <v>BG$16</v>
      </c>
      <c r="BH1624" s="76" t="str">
        <f t="shared" si="2130"/>
        <v>BH$16</v>
      </c>
      <c r="BI1624" s="76" t="str">
        <f t="shared" si="2130"/>
        <v>BI$16</v>
      </c>
      <c r="BJ1624" s="76" t="str">
        <f t="shared" si="2130"/>
        <v>BJ$16</v>
      </c>
      <c r="BK1624" s="76" t="str">
        <f t="shared" si="2130"/>
        <v>BK$16</v>
      </c>
      <c r="BL1624" s="76" t="str">
        <f t="shared" si="2130"/>
        <v>BL$16</v>
      </c>
      <c r="BM1624" s="76" t="str">
        <f t="shared" si="2130"/>
        <v>BM$16</v>
      </c>
      <c r="BN1624" s="76" t="str">
        <f t="shared" si="2130"/>
        <v>BN$16</v>
      </c>
      <c r="BO1624" s="76" t="str">
        <f t="shared" si="2130"/>
        <v>BO$16</v>
      </c>
      <c r="BP1624" s="76" t="str">
        <f t="shared" si="2130"/>
        <v>BP$16</v>
      </c>
      <c r="BQ1624" s="76" t="str">
        <f t="shared" si="2130"/>
        <v>BQ$16</v>
      </c>
      <c r="BR1624" s="76" t="str">
        <f t="shared" si="2130"/>
        <v>BR$16</v>
      </c>
      <c r="BS1624" s="76" t="str">
        <f t="shared" si="2130"/>
        <v>BS$16</v>
      </c>
      <c r="BT1624" s="76" t="str">
        <f t="shared" si="2130"/>
        <v>BT$16</v>
      </c>
      <c r="BU1624" s="76" t="str">
        <f t="shared" si="2130"/>
        <v>BU$16</v>
      </c>
      <c r="BV1624" s="76" t="str">
        <f t="shared" si="2130"/>
        <v>BV$16</v>
      </c>
      <c r="BW1624" s="76" t="str">
        <f t="shared" si="2130"/>
        <v>BW$16</v>
      </c>
      <c r="BX1624" s="76" t="str">
        <f t="shared" si="2130"/>
        <v>BX$16</v>
      </c>
      <c r="BY1624" s="76" t="str">
        <f t="shared" si="2130"/>
        <v>BY$16</v>
      </c>
      <c r="BZ1624" s="76" t="str">
        <f t="shared" si="2130"/>
        <v>BZ$16</v>
      </c>
      <c r="CA1624" s="76" t="str">
        <f t="shared" si="2130"/>
        <v>CA$16</v>
      </c>
      <c r="CB1624" s="76" t="str">
        <f t="shared" si="2130"/>
        <v>CB$16</v>
      </c>
      <c r="CC1624" s="76" t="str">
        <f t="shared" si="2130"/>
        <v>CC$16</v>
      </c>
      <c r="CD1624" s="76" t="str">
        <f t="shared" si="2130"/>
        <v>CD$16</v>
      </c>
      <c r="CE1624" s="76" t="str">
        <f t="shared" ref="CE1624:CL1626" si="2131">CE1601</f>
        <v>CE$16</v>
      </c>
      <c r="CF1624" s="76" t="str">
        <f t="shared" si="2131"/>
        <v>CF$16</v>
      </c>
      <c r="CG1624" s="76" t="str">
        <f t="shared" si="2131"/>
        <v>CG$16</v>
      </c>
      <c r="CH1624" s="76" t="str">
        <f t="shared" si="2131"/>
        <v>CH$16</v>
      </c>
      <c r="CI1624" s="76" t="str">
        <f t="shared" si="2131"/>
        <v>CI$16</v>
      </c>
      <c r="CJ1624" s="76" t="str">
        <f t="shared" si="2131"/>
        <v>CJ$16</v>
      </c>
      <c r="CK1624" s="76" t="str">
        <f t="shared" si="2131"/>
        <v>CK$16</v>
      </c>
      <c r="CL1624" s="76" t="str">
        <f t="shared" si="2131"/>
        <v>CL$16</v>
      </c>
      <c r="CO1624" s="76" t="str">
        <f t="shared" ref="CO1624:DL1626" si="2132">CO1601</f>
        <v>CO$16</v>
      </c>
      <c r="CP1624" s="76" t="str">
        <f t="shared" si="2132"/>
        <v>CP$16</v>
      </c>
      <c r="CQ1624" s="76" t="str">
        <f t="shared" si="2132"/>
        <v>CQ$16</v>
      </c>
      <c r="CR1624" s="76" t="str">
        <f t="shared" si="2132"/>
        <v>CR$16</v>
      </c>
      <c r="CS1624" s="76" t="str">
        <f t="shared" si="2132"/>
        <v>CS$16</v>
      </c>
      <c r="CT1624" s="76" t="str">
        <f t="shared" si="2132"/>
        <v>CT$16</v>
      </c>
      <c r="CU1624" s="76" t="str">
        <f t="shared" si="2132"/>
        <v>CU$16</v>
      </c>
      <c r="CV1624" s="76" t="str">
        <f t="shared" si="2132"/>
        <v>CV$16</v>
      </c>
      <c r="CW1624" s="76" t="str">
        <f t="shared" si="2132"/>
        <v>CW$16</v>
      </c>
      <c r="CX1624" s="76" t="str">
        <f t="shared" si="2132"/>
        <v>CX$16</v>
      </c>
      <c r="CY1624" s="76" t="str">
        <f t="shared" si="2132"/>
        <v>CY$16</v>
      </c>
      <c r="CZ1624" s="76" t="str">
        <f t="shared" si="2132"/>
        <v>CZ$16</v>
      </c>
      <c r="DA1624" s="76" t="str">
        <f t="shared" si="2132"/>
        <v>DA$16</v>
      </c>
      <c r="DB1624" s="76" t="str">
        <f t="shared" si="2132"/>
        <v>DB$16</v>
      </c>
      <c r="DC1624" s="76" t="str">
        <f t="shared" si="2132"/>
        <v>DC$16</v>
      </c>
      <c r="DD1624" s="76" t="str">
        <f t="shared" si="2132"/>
        <v>DD$16</v>
      </c>
      <c r="DE1624" s="76" t="str">
        <f t="shared" si="2132"/>
        <v>DE$16</v>
      </c>
      <c r="DF1624" s="76" t="str">
        <f t="shared" si="2132"/>
        <v>DF$16</v>
      </c>
      <c r="DG1624" s="76" t="str">
        <f t="shared" si="2132"/>
        <v>DG$16</v>
      </c>
      <c r="DH1624" s="76" t="str">
        <f t="shared" si="2132"/>
        <v>DH$16</v>
      </c>
      <c r="DI1624" s="76" t="str">
        <f t="shared" si="2132"/>
        <v>DI$16</v>
      </c>
      <c r="DJ1624" s="76" t="str">
        <f t="shared" si="2132"/>
        <v>DJ$16</v>
      </c>
      <c r="DK1624" s="76" t="str">
        <f t="shared" si="2132"/>
        <v>DK$16</v>
      </c>
      <c r="DL1624" s="76" t="str">
        <f t="shared" si="2132"/>
        <v>DL$16</v>
      </c>
    </row>
    <row r="1625" spans="1:116" x14ac:dyDescent="0.4">
      <c r="B1625" t="s">
        <v>332</v>
      </c>
      <c r="D1625" t="s">
        <v>773</v>
      </c>
      <c r="E1625" s="8" t="str">
        <f t="shared" si="2102"/>
        <v>1625 SUB-S</v>
      </c>
      <c r="G1625" s="8" t="str">
        <f>G1602</f>
        <v>Primary volume driver</v>
      </c>
      <c r="H1625" s="12"/>
      <c r="I1625" s="60"/>
      <c r="J1625" s="60"/>
      <c r="K1625" s="34"/>
      <c r="L1625" s="34"/>
      <c r="M1625" s="34"/>
      <c r="N1625" s="34"/>
      <c r="O1625" s="34"/>
      <c r="P1625" s="34"/>
      <c r="R1625" s="15"/>
      <c r="S1625" s="76" t="str">
        <f t="shared" ref="S1625:AX1627" si="2133">S1602</f>
        <v>S$17</v>
      </c>
      <c r="T1625" s="76" t="str">
        <f t="shared" si="2133"/>
        <v>T$17</v>
      </c>
      <c r="U1625" s="76" t="str">
        <f t="shared" si="2133"/>
        <v>U$17</v>
      </c>
      <c r="V1625" s="76" t="str">
        <f t="shared" si="2133"/>
        <v>V$17</v>
      </c>
      <c r="W1625" s="76" t="str">
        <f t="shared" si="2133"/>
        <v>W$17</v>
      </c>
      <c r="X1625" s="76" t="str">
        <f t="shared" si="2133"/>
        <v>X$17</v>
      </c>
      <c r="Y1625" s="76" t="str">
        <f t="shared" si="2133"/>
        <v>Y$17</v>
      </c>
      <c r="Z1625" s="76" t="str">
        <f t="shared" si="2133"/>
        <v>Z$17</v>
      </c>
      <c r="AA1625" s="76" t="str">
        <f t="shared" si="2133"/>
        <v>AA$17</v>
      </c>
      <c r="AB1625" s="76" t="str">
        <f t="shared" si="2133"/>
        <v>AB$17</v>
      </c>
      <c r="AC1625" s="76" t="str">
        <f t="shared" si="2133"/>
        <v>AC$17</v>
      </c>
      <c r="AD1625" s="76" t="str">
        <f t="shared" si="2133"/>
        <v>AD$17</v>
      </c>
      <c r="AE1625" s="76" t="str">
        <f t="shared" si="2133"/>
        <v>AE$17</v>
      </c>
      <c r="AF1625" s="76" t="str">
        <f t="shared" si="2133"/>
        <v>AF$17</v>
      </c>
      <c r="AG1625" s="76" t="str">
        <f t="shared" si="2133"/>
        <v>AG$17</v>
      </c>
      <c r="AH1625" s="76" t="str">
        <f t="shared" si="2133"/>
        <v>AH$17</v>
      </c>
      <c r="AI1625" s="76" t="str">
        <f t="shared" si="2133"/>
        <v>AI$17</v>
      </c>
      <c r="AJ1625" s="76" t="str">
        <f t="shared" si="2133"/>
        <v>AJ$17</v>
      </c>
      <c r="AK1625" s="76" t="str">
        <f t="shared" si="2133"/>
        <v>AK$17</v>
      </c>
      <c r="AL1625" s="76" t="str">
        <f t="shared" si="2133"/>
        <v>AL$17</v>
      </c>
      <c r="AM1625" s="76" t="str">
        <f t="shared" si="2133"/>
        <v>AM$17</v>
      </c>
      <c r="AN1625" s="76" t="str">
        <f t="shared" si="2133"/>
        <v>AN$17</v>
      </c>
      <c r="AO1625" s="76" t="str">
        <f t="shared" si="2133"/>
        <v>AO$17</v>
      </c>
      <c r="AP1625" s="76" t="str">
        <f t="shared" si="2133"/>
        <v>AP$17</v>
      </c>
      <c r="AQ1625" s="76" t="str">
        <f t="shared" si="2133"/>
        <v>AQ$17</v>
      </c>
      <c r="AR1625" s="76" t="str">
        <f t="shared" si="2133"/>
        <v>AR$17</v>
      </c>
      <c r="AS1625" s="76" t="str">
        <f t="shared" si="2133"/>
        <v>AS$17</v>
      </c>
      <c r="AT1625" s="76" t="str">
        <f t="shared" si="2133"/>
        <v>AT$17</v>
      </c>
      <c r="AU1625" s="76" t="str">
        <f t="shared" si="2133"/>
        <v>AU$17</v>
      </c>
      <c r="AV1625" s="76" t="str">
        <f t="shared" si="2133"/>
        <v>AV$17</v>
      </c>
      <c r="AW1625" s="76" t="str">
        <f t="shared" si="2133"/>
        <v>AW$17</v>
      </c>
      <c r="AX1625" s="76" t="str">
        <f t="shared" si="2133"/>
        <v>AX$17</v>
      </c>
      <c r="AY1625" s="76" t="str">
        <f t="shared" ref="AY1625:CD1627" si="2134">AY1602</f>
        <v>AY$17</v>
      </c>
      <c r="AZ1625" s="76" t="str">
        <f t="shared" si="2134"/>
        <v>AZ$17</v>
      </c>
      <c r="BA1625" s="76" t="str">
        <f t="shared" si="2134"/>
        <v>BA$17</v>
      </c>
      <c r="BB1625" s="76" t="str">
        <f t="shared" si="2134"/>
        <v>BB$17</v>
      </c>
      <c r="BC1625" s="76" t="str">
        <f t="shared" si="2134"/>
        <v>BC$17</v>
      </c>
      <c r="BD1625" s="76" t="str">
        <f t="shared" si="2134"/>
        <v>BD$17</v>
      </c>
      <c r="BE1625" s="76" t="str">
        <f t="shared" si="2134"/>
        <v>BE$17</v>
      </c>
      <c r="BF1625" s="76" t="str">
        <f t="shared" si="2134"/>
        <v>BF$17</v>
      </c>
      <c r="BG1625" s="76" t="str">
        <f t="shared" si="2134"/>
        <v>BG$17</v>
      </c>
      <c r="BH1625" s="76" t="str">
        <f t="shared" si="2134"/>
        <v>BH$17</v>
      </c>
      <c r="BI1625" s="76" t="str">
        <f t="shared" si="2134"/>
        <v>BI$17</v>
      </c>
      <c r="BJ1625" s="76" t="str">
        <f t="shared" si="2134"/>
        <v>BJ$17</v>
      </c>
      <c r="BK1625" s="76" t="str">
        <f t="shared" si="2134"/>
        <v>BK$17</v>
      </c>
      <c r="BL1625" s="76" t="str">
        <f t="shared" si="2134"/>
        <v>BL$17</v>
      </c>
      <c r="BM1625" s="76" t="str">
        <f t="shared" si="2134"/>
        <v>BM$17</v>
      </c>
      <c r="BN1625" s="76" t="str">
        <f t="shared" si="2134"/>
        <v>BN$17</v>
      </c>
      <c r="BO1625" s="76" t="str">
        <f t="shared" si="2134"/>
        <v>BO$17</v>
      </c>
      <c r="BP1625" s="76" t="str">
        <f t="shared" si="2134"/>
        <v>BP$17</v>
      </c>
      <c r="BQ1625" s="76" t="str">
        <f t="shared" si="2134"/>
        <v>BQ$17</v>
      </c>
      <c r="BR1625" s="76" t="str">
        <f t="shared" si="2134"/>
        <v>BR$17</v>
      </c>
      <c r="BS1625" s="76" t="str">
        <f t="shared" si="2134"/>
        <v>BS$17</v>
      </c>
      <c r="BT1625" s="76" t="str">
        <f t="shared" si="2134"/>
        <v>BT$17</v>
      </c>
      <c r="BU1625" s="76" t="str">
        <f t="shared" si="2134"/>
        <v>BU$17</v>
      </c>
      <c r="BV1625" s="76" t="str">
        <f t="shared" si="2134"/>
        <v>BV$17</v>
      </c>
      <c r="BW1625" s="76" t="str">
        <f t="shared" si="2134"/>
        <v>BW$17</v>
      </c>
      <c r="BX1625" s="76" t="str">
        <f t="shared" si="2134"/>
        <v>BX$17</v>
      </c>
      <c r="BY1625" s="76" t="str">
        <f t="shared" si="2134"/>
        <v>BY$17</v>
      </c>
      <c r="BZ1625" s="76" t="str">
        <f t="shared" si="2134"/>
        <v>BZ$17</v>
      </c>
      <c r="CA1625" s="76" t="str">
        <f t="shared" si="2134"/>
        <v>CA$17</v>
      </c>
      <c r="CB1625" s="76" t="str">
        <f t="shared" si="2134"/>
        <v>CB$17</v>
      </c>
      <c r="CC1625" s="76" t="str">
        <f t="shared" si="2134"/>
        <v>CC$17</v>
      </c>
      <c r="CD1625" s="76" t="str">
        <f t="shared" si="2134"/>
        <v>CD$17</v>
      </c>
      <c r="CE1625" s="76" t="str">
        <f t="shared" ref="CE1625:CL1627" si="2135">CE1602</f>
        <v>CE$17</v>
      </c>
      <c r="CF1625" s="76" t="str">
        <f t="shared" si="2135"/>
        <v>CF$17</v>
      </c>
      <c r="CG1625" s="76" t="str">
        <f t="shared" si="2135"/>
        <v>CG$17</v>
      </c>
      <c r="CH1625" s="76" t="str">
        <f t="shared" si="2135"/>
        <v>CH$17</v>
      </c>
      <c r="CI1625" s="76" t="str">
        <f t="shared" si="2135"/>
        <v>CI$17</v>
      </c>
      <c r="CJ1625" s="76" t="str">
        <f t="shared" si="2135"/>
        <v>CJ$17</v>
      </c>
      <c r="CK1625" s="76" t="str">
        <f t="shared" si="2135"/>
        <v>CK$17</v>
      </c>
      <c r="CL1625" s="76" t="str">
        <f t="shared" si="2135"/>
        <v>CL$17</v>
      </c>
      <c r="CN1625" s="60"/>
      <c r="CO1625" s="76" t="str">
        <f t="shared" ref="CO1625:DL1627" si="2136">CO1602</f>
        <v>CO$17</v>
      </c>
      <c r="CP1625" s="76" t="str">
        <f t="shared" si="2136"/>
        <v>CP$17</v>
      </c>
      <c r="CQ1625" s="76" t="str">
        <f t="shared" si="2136"/>
        <v>CQ$17</v>
      </c>
      <c r="CR1625" s="76" t="str">
        <f t="shared" si="2136"/>
        <v>CR$17</v>
      </c>
      <c r="CS1625" s="76" t="str">
        <f t="shared" si="2136"/>
        <v>CS$17</v>
      </c>
      <c r="CT1625" s="76" t="str">
        <f t="shared" si="2136"/>
        <v>CT$17</v>
      </c>
      <c r="CU1625" s="76" t="str">
        <f t="shared" si="2136"/>
        <v>CU$17</v>
      </c>
      <c r="CV1625" s="76" t="str">
        <f t="shared" si="2136"/>
        <v>CV$17</v>
      </c>
      <c r="CW1625" s="76" t="str">
        <f t="shared" si="2136"/>
        <v>CW$17</v>
      </c>
      <c r="CX1625" s="76" t="str">
        <f t="shared" si="2136"/>
        <v>CX$17</v>
      </c>
      <c r="CY1625" s="76" t="str">
        <f t="shared" si="2136"/>
        <v>CY$17</v>
      </c>
      <c r="CZ1625" s="76" t="str">
        <f t="shared" si="2136"/>
        <v>CZ$17</v>
      </c>
      <c r="DA1625" s="76" t="str">
        <f t="shared" si="2136"/>
        <v>DA$17</v>
      </c>
      <c r="DB1625" s="76" t="str">
        <f t="shared" si="2136"/>
        <v>DB$17</v>
      </c>
      <c r="DC1625" s="76" t="str">
        <f t="shared" si="2136"/>
        <v>DC$17</v>
      </c>
      <c r="DD1625" s="76" t="str">
        <f t="shared" si="2136"/>
        <v>DD$17</v>
      </c>
      <c r="DE1625" s="76" t="str">
        <f t="shared" si="2136"/>
        <v>DE$17</v>
      </c>
      <c r="DF1625" s="76" t="str">
        <f t="shared" si="2136"/>
        <v>DF$17</v>
      </c>
      <c r="DG1625" s="76" t="str">
        <f t="shared" si="2136"/>
        <v>DG$17</v>
      </c>
      <c r="DH1625" s="76" t="str">
        <f t="shared" si="2136"/>
        <v>DH$17</v>
      </c>
      <c r="DI1625" s="76" t="str">
        <f t="shared" si="2136"/>
        <v>DI$17</v>
      </c>
      <c r="DJ1625" s="76" t="str">
        <f t="shared" si="2136"/>
        <v>DJ$17</v>
      </c>
      <c r="DK1625" s="76" t="str">
        <f t="shared" si="2136"/>
        <v>DK$17</v>
      </c>
      <c r="DL1625" s="76" t="str">
        <f t="shared" si="2136"/>
        <v>DL$17</v>
      </c>
    </row>
    <row r="1626" spans="1:116" x14ac:dyDescent="0.4">
      <c r="B1626" t="s">
        <v>332</v>
      </c>
      <c r="D1626" t="s">
        <v>773</v>
      </c>
      <c r="E1626" s="8" t="str">
        <f t="shared" si="2102"/>
        <v>1626 SUB-S</v>
      </c>
      <c r="G1626" s="89" t="str">
        <f>G1607</f>
        <v>Subscription revenue - secondary volume driven:</v>
      </c>
      <c r="H1626" s="12"/>
      <c r="I1626" s="60"/>
      <c r="J1626" s="60"/>
      <c r="K1626" s="15"/>
      <c r="L1626" s="15"/>
      <c r="M1626" s="15"/>
      <c r="N1626" s="15"/>
      <c r="O1626" s="15"/>
      <c r="P1626" s="15"/>
      <c r="R1626" s="15"/>
      <c r="S1626" s="76">
        <f t="shared" ref="S1626:AX1628" si="2137">S1603</f>
        <v>0</v>
      </c>
      <c r="T1626" s="76">
        <f t="shared" si="2137"/>
        <v>0</v>
      </c>
      <c r="U1626" s="76">
        <f t="shared" si="2137"/>
        <v>0</v>
      </c>
      <c r="V1626" s="76">
        <f t="shared" si="2137"/>
        <v>0</v>
      </c>
      <c r="W1626" s="76">
        <f t="shared" si="2137"/>
        <v>0</v>
      </c>
      <c r="X1626" s="76">
        <f t="shared" si="2137"/>
        <v>0</v>
      </c>
      <c r="Y1626" s="76">
        <f t="shared" si="2137"/>
        <v>0</v>
      </c>
      <c r="Z1626" s="76">
        <f t="shared" si="2137"/>
        <v>0</v>
      </c>
      <c r="AA1626" s="76">
        <f t="shared" si="2137"/>
        <v>0</v>
      </c>
      <c r="AB1626" s="76">
        <f t="shared" si="2137"/>
        <v>0</v>
      </c>
      <c r="AC1626" s="76">
        <f t="shared" si="2137"/>
        <v>0</v>
      </c>
      <c r="AD1626" s="76">
        <f t="shared" si="2137"/>
        <v>0</v>
      </c>
      <c r="AE1626" s="76">
        <f t="shared" si="2137"/>
        <v>0</v>
      </c>
      <c r="AF1626" s="76">
        <f t="shared" si="2137"/>
        <v>0</v>
      </c>
      <c r="AG1626" s="76">
        <f t="shared" si="2137"/>
        <v>0</v>
      </c>
      <c r="AH1626" s="76">
        <f t="shared" si="2137"/>
        <v>0</v>
      </c>
      <c r="AI1626" s="76">
        <f t="shared" si="2137"/>
        <v>0</v>
      </c>
      <c r="AJ1626" s="76">
        <f t="shared" si="2137"/>
        <v>0</v>
      </c>
      <c r="AK1626" s="76">
        <f t="shared" si="2137"/>
        <v>0</v>
      </c>
      <c r="AL1626" s="76">
        <f t="shared" si="2137"/>
        <v>0</v>
      </c>
      <c r="AM1626" s="76">
        <f t="shared" si="2137"/>
        <v>0</v>
      </c>
      <c r="AN1626" s="76">
        <f t="shared" si="2137"/>
        <v>0</v>
      </c>
      <c r="AO1626" s="76">
        <f t="shared" si="2137"/>
        <v>0</v>
      </c>
      <c r="AP1626" s="76">
        <f t="shared" si="2137"/>
        <v>0</v>
      </c>
      <c r="AQ1626" s="76">
        <f t="shared" si="2137"/>
        <v>0</v>
      </c>
      <c r="AR1626" s="76">
        <f t="shared" si="2137"/>
        <v>0</v>
      </c>
      <c r="AS1626" s="76">
        <f t="shared" si="2137"/>
        <v>0</v>
      </c>
      <c r="AT1626" s="76">
        <f t="shared" si="2137"/>
        <v>0</v>
      </c>
      <c r="AU1626" s="76">
        <f t="shared" si="2137"/>
        <v>0</v>
      </c>
      <c r="AV1626" s="76">
        <f t="shared" si="2137"/>
        <v>0</v>
      </c>
      <c r="AW1626" s="76">
        <f t="shared" si="2137"/>
        <v>0</v>
      </c>
      <c r="AX1626" s="76">
        <f t="shared" si="2137"/>
        <v>0</v>
      </c>
      <c r="AY1626" s="76">
        <f t="shared" ref="AY1626:CD1628" si="2138">AY1603</f>
        <v>0</v>
      </c>
      <c r="AZ1626" s="76">
        <f t="shared" si="2138"/>
        <v>0</v>
      </c>
      <c r="BA1626" s="76">
        <f t="shared" si="2138"/>
        <v>0</v>
      </c>
      <c r="BB1626" s="76">
        <f t="shared" si="2138"/>
        <v>0</v>
      </c>
      <c r="BC1626" s="76">
        <f t="shared" si="2138"/>
        <v>0</v>
      </c>
      <c r="BD1626" s="76">
        <f t="shared" si="2138"/>
        <v>0</v>
      </c>
      <c r="BE1626" s="76">
        <f t="shared" si="2138"/>
        <v>0</v>
      </c>
      <c r="BF1626" s="76">
        <f t="shared" si="2138"/>
        <v>0</v>
      </c>
      <c r="BG1626" s="76">
        <f t="shared" si="2138"/>
        <v>0</v>
      </c>
      <c r="BH1626" s="76">
        <f t="shared" si="2138"/>
        <v>0</v>
      </c>
      <c r="BI1626" s="76">
        <f t="shared" si="2138"/>
        <v>0</v>
      </c>
      <c r="BJ1626" s="76">
        <f t="shared" si="2138"/>
        <v>0</v>
      </c>
      <c r="BK1626" s="76">
        <f t="shared" si="2138"/>
        <v>0</v>
      </c>
      <c r="BL1626" s="76">
        <f t="shared" si="2138"/>
        <v>0</v>
      </c>
      <c r="BM1626" s="76">
        <f t="shared" si="2138"/>
        <v>0</v>
      </c>
      <c r="BN1626" s="76">
        <f t="shared" si="2138"/>
        <v>0</v>
      </c>
      <c r="BO1626" s="76">
        <f t="shared" si="2138"/>
        <v>0</v>
      </c>
      <c r="BP1626" s="76">
        <f t="shared" si="2138"/>
        <v>0</v>
      </c>
      <c r="BQ1626" s="76">
        <f t="shared" si="2138"/>
        <v>0</v>
      </c>
      <c r="BR1626" s="76">
        <f t="shared" si="2138"/>
        <v>0</v>
      </c>
      <c r="BS1626" s="76">
        <f t="shared" si="2138"/>
        <v>0</v>
      </c>
      <c r="BT1626" s="76">
        <f t="shared" si="2138"/>
        <v>0</v>
      </c>
      <c r="BU1626" s="76">
        <f t="shared" si="2138"/>
        <v>0</v>
      </c>
      <c r="BV1626" s="76">
        <f t="shared" si="2138"/>
        <v>0</v>
      </c>
      <c r="BW1626" s="76">
        <f t="shared" si="2138"/>
        <v>0</v>
      </c>
      <c r="BX1626" s="76">
        <f t="shared" si="2138"/>
        <v>0</v>
      </c>
      <c r="BY1626" s="76">
        <f t="shared" si="2138"/>
        <v>0</v>
      </c>
      <c r="BZ1626" s="76">
        <f t="shared" si="2138"/>
        <v>0</v>
      </c>
      <c r="CA1626" s="76">
        <f t="shared" si="2138"/>
        <v>0</v>
      </c>
      <c r="CB1626" s="76">
        <f t="shared" si="2138"/>
        <v>0</v>
      </c>
      <c r="CC1626" s="76">
        <f t="shared" si="2138"/>
        <v>0</v>
      </c>
      <c r="CD1626" s="76">
        <f t="shared" si="2138"/>
        <v>0</v>
      </c>
      <c r="CE1626" s="76">
        <f t="shared" ref="CE1626:CL1628" si="2139">CE1603</f>
        <v>0</v>
      </c>
      <c r="CF1626" s="76">
        <f t="shared" si="2139"/>
        <v>0</v>
      </c>
      <c r="CG1626" s="76">
        <f t="shared" si="2139"/>
        <v>0</v>
      </c>
      <c r="CH1626" s="76">
        <f t="shared" si="2139"/>
        <v>0</v>
      </c>
      <c r="CI1626" s="76">
        <f t="shared" si="2139"/>
        <v>0</v>
      </c>
      <c r="CJ1626" s="76">
        <f t="shared" si="2139"/>
        <v>0</v>
      </c>
      <c r="CK1626" s="76">
        <f t="shared" si="2139"/>
        <v>0</v>
      </c>
      <c r="CL1626" s="76">
        <f t="shared" si="2139"/>
        <v>0</v>
      </c>
      <c r="CN1626" s="60"/>
      <c r="CO1626" s="76">
        <f t="shared" ref="CO1626:DL1628" si="2140">CO1603</f>
        <v>0</v>
      </c>
      <c r="CP1626" s="76">
        <f t="shared" si="2140"/>
        <v>0</v>
      </c>
      <c r="CQ1626" s="76">
        <f t="shared" si="2140"/>
        <v>0</v>
      </c>
      <c r="CR1626" s="76">
        <f t="shared" si="2140"/>
        <v>0</v>
      </c>
      <c r="CS1626" s="76">
        <f t="shared" si="2140"/>
        <v>0</v>
      </c>
      <c r="CT1626" s="76">
        <f t="shared" si="2140"/>
        <v>0</v>
      </c>
      <c r="CU1626" s="76">
        <f t="shared" si="2140"/>
        <v>0</v>
      </c>
      <c r="CV1626" s="76">
        <f t="shared" si="2140"/>
        <v>0</v>
      </c>
      <c r="CW1626" s="76">
        <f t="shared" si="2140"/>
        <v>0</v>
      </c>
      <c r="CX1626" s="76">
        <f t="shared" si="2140"/>
        <v>0</v>
      </c>
      <c r="CY1626" s="76">
        <f t="shared" si="2140"/>
        <v>0</v>
      </c>
      <c r="CZ1626" s="76">
        <f t="shared" si="2140"/>
        <v>0</v>
      </c>
      <c r="DA1626" s="76">
        <f t="shared" si="2140"/>
        <v>0</v>
      </c>
      <c r="DB1626" s="76">
        <f t="shared" si="2140"/>
        <v>0</v>
      </c>
      <c r="DC1626" s="76">
        <f t="shared" si="2140"/>
        <v>0</v>
      </c>
      <c r="DD1626" s="76">
        <f t="shared" si="2140"/>
        <v>0</v>
      </c>
      <c r="DE1626" s="76">
        <f t="shared" si="2140"/>
        <v>0</v>
      </c>
      <c r="DF1626" s="76">
        <f t="shared" si="2140"/>
        <v>0</v>
      </c>
      <c r="DG1626" s="76">
        <f t="shared" si="2140"/>
        <v>0</v>
      </c>
      <c r="DH1626" s="76">
        <f t="shared" si="2140"/>
        <v>0</v>
      </c>
      <c r="DI1626" s="76">
        <f t="shared" si="2140"/>
        <v>0</v>
      </c>
      <c r="DJ1626" s="76">
        <f t="shared" si="2140"/>
        <v>0</v>
      </c>
      <c r="DK1626" s="76">
        <f t="shared" si="2140"/>
        <v>0</v>
      </c>
      <c r="DL1626" s="76">
        <f t="shared" si="2140"/>
        <v>0</v>
      </c>
    </row>
    <row r="1627" spans="1:116" x14ac:dyDescent="0.4">
      <c r="B1627" t="s">
        <v>332</v>
      </c>
      <c r="D1627" t="s">
        <v>773</v>
      </c>
      <c r="E1627" s="8" t="str">
        <f t="shared" ref="E1627:E1629" si="2141">ROW()&amp;" "&amp;D1627</f>
        <v>1627 SUB-S</v>
      </c>
      <c r="G1627" s="241" t="str">
        <f>IFERROR(SUBSTITUTE(TRIM(MID(G1607, SEARCH("-", G1607) + 1, LEN(G1607))),":",""),"no unit")</f>
        <v>secondary volume driven</v>
      </c>
      <c r="H1627" s="12"/>
      <c r="I1627" s="60"/>
      <c r="J1627" s="60"/>
      <c r="K1627" s="15"/>
      <c r="L1627" s="15"/>
      <c r="M1627" s="15"/>
      <c r="N1627" s="15"/>
      <c r="O1627" s="15"/>
      <c r="P1627" s="15"/>
      <c r="R1627" s="15"/>
      <c r="S1627" s="76"/>
      <c r="T1627" s="76"/>
      <c r="U1627" s="76"/>
      <c r="V1627" s="76"/>
      <c r="W1627" s="76"/>
      <c r="X1627" s="76"/>
      <c r="Y1627" s="76"/>
      <c r="Z1627" s="76"/>
      <c r="AA1627" s="76"/>
      <c r="AB1627" s="76"/>
      <c r="AC1627" s="76"/>
      <c r="AD1627" s="76"/>
      <c r="AE1627" s="76"/>
      <c r="AF1627" s="76"/>
      <c r="AG1627" s="76"/>
      <c r="AH1627" s="76"/>
      <c r="AI1627" s="76"/>
      <c r="AJ1627" s="76"/>
      <c r="AK1627" s="76"/>
      <c r="AL1627" s="76"/>
      <c r="AM1627" s="76"/>
      <c r="AN1627" s="76"/>
      <c r="AO1627" s="76"/>
      <c r="AP1627" s="76"/>
      <c r="AQ1627" s="76"/>
      <c r="AR1627" s="76"/>
      <c r="AS1627" s="76"/>
      <c r="AT1627" s="76"/>
      <c r="AU1627" s="76"/>
      <c r="AV1627" s="76"/>
      <c r="AW1627" s="76"/>
      <c r="AX1627" s="76"/>
      <c r="AY1627" s="76"/>
      <c r="AZ1627" s="76"/>
      <c r="BA1627" s="76"/>
      <c r="BB1627" s="76"/>
      <c r="BC1627" s="76"/>
      <c r="BD1627" s="76"/>
      <c r="BE1627" s="76"/>
      <c r="BF1627" s="76"/>
      <c r="BG1627" s="76"/>
      <c r="BH1627" s="76"/>
      <c r="BI1627" s="76"/>
      <c r="BJ1627" s="76"/>
      <c r="BK1627" s="76"/>
      <c r="BL1627" s="76"/>
      <c r="BM1627" s="76"/>
      <c r="BN1627" s="76"/>
      <c r="BO1627" s="76"/>
      <c r="BP1627" s="76"/>
      <c r="BQ1627" s="76"/>
      <c r="BR1627" s="76"/>
      <c r="BS1627" s="76"/>
      <c r="BT1627" s="76"/>
      <c r="BU1627" s="76"/>
      <c r="BV1627" s="76"/>
      <c r="BW1627" s="76"/>
      <c r="BX1627" s="76"/>
      <c r="BY1627" s="76"/>
      <c r="BZ1627" s="76"/>
      <c r="CA1627" s="76"/>
      <c r="CB1627" s="76"/>
      <c r="CC1627" s="76"/>
      <c r="CD1627" s="76"/>
      <c r="CE1627" s="76"/>
      <c r="CF1627" s="76"/>
      <c r="CG1627" s="76"/>
      <c r="CH1627" s="76"/>
      <c r="CI1627" s="76"/>
      <c r="CJ1627" s="76"/>
      <c r="CK1627" s="76"/>
      <c r="CL1627" s="76"/>
      <c r="CN1627" s="60"/>
      <c r="CO1627" s="76"/>
      <c r="CP1627" s="76"/>
      <c r="CQ1627" s="76"/>
      <c r="CR1627" s="76"/>
      <c r="CS1627" s="76"/>
      <c r="CT1627" s="76"/>
      <c r="CU1627" s="76"/>
      <c r="CV1627" s="76"/>
      <c r="CW1627" s="76"/>
      <c r="CX1627" s="76"/>
      <c r="CY1627" s="76"/>
      <c r="CZ1627" s="76"/>
      <c r="DA1627" s="76"/>
      <c r="DB1627" s="76"/>
      <c r="DC1627" s="76"/>
      <c r="DD1627" s="76"/>
      <c r="DE1627" s="76"/>
      <c r="DF1627" s="76"/>
      <c r="DG1627" s="76"/>
      <c r="DH1627" s="76"/>
      <c r="DI1627" s="76"/>
      <c r="DJ1627" s="76"/>
      <c r="DK1627" s="76"/>
      <c r="DL1627" s="76"/>
    </row>
    <row r="1628" spans="1:116" x14ac:dyDescent="0.4">
      <c r="B1628" t="s">
        <v>332</v>
      </c>
      <c r="D1628" t="s">
        <v>773</v>
      </c>
      <c r="E1628" s="8" t="str">
        <f t="shared" si="2102"/>
        <v>1628 SUB-S</v>
      </c>
      <c r="G1628" s="8" t="str">
        <f>G1605</f>
        <v>Secondary revenue driver</v>
      </c>
      <c r="H1628" s="12"/>
      <c r="I1628" s="60"/>
      <c r="J1628" s="60"/>
      <c r="K1628" s="15"/>
      <c r="L1628" s="15"/>
      <c r="M1628" s="15"/>
      <c r="N1628" s="15"/>
      <c r="O1628" s="15"/>
      <c r="P1628" s="15"/>
      <c r="R1628" s="15"/>
      <c r="S1628" s="203" t="str">
        <f>ADDRESS(ROW(S1620),COLUMN(S1620),2)</f>
        <v>S$1620</v>
      </c>
      <c r="T1628" s="203" t="str">
        <f t="shared" ref="T1628:CE1630" si="2142">ADDRESS(ROW(T1620),COLUMN(T1620),2)</f>
        <v>T$1620</v>
      </c>
      <c r="U1628" s="203" t="str">
        <f t="shared" si="2142"/>
        <v>U$1620</v>
      </c>
      <c r="V1628" s="203" t="str">
        <f t="shared" si="2142"/>
        <v>V$1620</v>
      </c>
      <c r="W1628" s="203" t="str">
        <f t="shared" si="2142"/>
        <v>W$1620</v>
      </c>
      <c r="X1628" s="203" t="str">
        <f t="shared" si="2142"/>
        <v>X$1620</v>
      </c>
      <c r="Y1628" s="203" t="str">
        <f t="shared" si="2142"/>
        <v>Y$1620</v>
      </c>
      <c r="Z1628" s="203" t="str">
        <f t="shared" si="2142"/>
        <v>Z$1620</v>
      </c>
      <c r="AA1628" s="203" t="str">
        <f t="shared" si="2142"/>
        <v>AA$1620</v>
      </c>
      <c r="AB1628" s="203" t="str">
        <f t="shared" si="2142"/>
        <v>AB$1620</v>
      </c>
      <c r="AC1628" s="203" t="str">
        <f t="shared" si="2142"/>
        <v>AC$1620</v>
      </c>
      <c r="AD1628" s="203" t="str">
        <f t="shared" si="2142"/>
        <v>AD$1620</v>
      </c>
      <c r="AE1628" s="203" t="str">
        <f t="shared" si="2142"/>
        <v>AE$1620</v>
      </c>
      <c r="AF1628" s="203" t="str">
        <f t="shared" si="2142"/>
        <v>AF$1620</v>
      </c>
      <c r="AG1628" s="203" t="str">
        <f t="shared" si="2142"/>
        <v>AG$1620</v>
      </c>
      <c r="AH1628" s="203" t="str">
        <f t="shared" si="2142"/>
        <v>AH$1620</v>
      </c>
      <c r="AI1628" s="203" t="str">
        <f t="shared" si="2142"/>
        <v>AI$1620</v>
      </c>
      <c r="AJ1628" s="203" t="str">
        <f t="shared" si="2142"/>
        <v>AJ$1620</v>
      </c>
      <c r="AK1628" s="203" t="str">
        <f t="shared" si="2142"/>
        <v>AK$1620</v>
      </c>
      <c r="AL1628" s="203" t="str">
        <f t="shared" si="2142"/>
        <v>AL$1620</v>
      </c>
      <c r="AM1628" s="203" t="str">
        <f t="shared" si="2142"/>
        <v>AM$1620</v>
      </c>
      <c r="AN1628" s="203" t="str">
        <f t="shared" si="2142"/>
        <v>AN$1620</v>
      </c>
      <c r="AO1628" s="203" t="str">
        <f t="shared" si="2142"/>
        <v>AO$1620</v>
      </c>
      <c r="AP1628" s="203" t="str">
        <f t="shared" si="2142"/>
        <v>AP$1620</v>
      </c>
      <c r="AQ1628" s="203" t="str">
        <f t="shared" si="2142"/>
        <v>AQ$1620</v>
      </c>
      <c r="AR1628" s="203" t="str">
        <f t="shared" si="2142"/>
        <v>AR$1620</v>
      </c>
      <c r="AS1628" s="203" t="str">
        <f t="shared" si="2142"/>
        <v>AS$1620</v>
      </c>
      <c r="AT1628" s="203" t="str">
        <f t="shared" si="2142"/>
        <v>AT$1620</v>
      </c>
      <c r="AU1628" s="203" t="str">
        <f t="shared" si="2142"/>
        <v>AU$1620</v>
      </c>
      <c r="AV1628" s="203" t="str">
        <f t="shared" si="2142"/>
        <v>AV$1620</v>
      </c>
      <c r="AW1628" s="203" t="str">
        <f t="shared" si="2142"/>
        <v>AW$1620</v>
      </c>
      <c r="AX1628" s="203" t="str">
        <f t="shared" si="2142"/>
        <v>AX$1620</v>
      </c>
      <c r="AY1628" s="203" t="str">
        <f t="shared" si="2142"/>
        <v>AY$1620</v>
      </c>
      <c r="AZ1628" s="203" t="str">
        <f t="shared" si="2142"/>
        <v>AZ$1620</v>
      </c>
      <c r="BA1628" s="203" t="str">
        <f t="shared" si="2142"/>
        <v>BA$1620</v>
      </c>
      <c r="BB1628" s="203" t="str">
        <f t="shared" si="2142"/>
        <v>BB$1620</v>
      </c>
      <c r="BC1628" s="203" t="str">
        <f t="shared" si="2142"/>
        <v>BC$1620</v>
      </c>
      <c r="BD1628" s="203" t="str">
        <f t="shared" si="2142"/>
        <v>BD$1620</v>
      </c>
      <c r="BE1628" s="203" t="str">
        <f t="shared" si="2142"/>
        <v>BE$1620</v>
      </c>
      <c r="BF1628" s="203" t="str">
        <f t="shared" si="2142"/>
        <v>BF$1620</v>
      </c>
      <c r="BG1628" s="203" t="str">
        <f t="shared" si="2142"/>
        <v>BG$1620</v>
      </c>
      <c r="BH1628" s="203" t="str">
        <f t="shared" si="2142"/>
        <v>BH$1620</v>
      </c>
      <c r="BI1628" s="203" t="str">
        <f t="shared" si="2142"/>
        <v>BI$1620</v>
      </c>
      <c r="BJ1628" s="203" t="str">
        <f t="shared" si="2142"/>
        <v>BJ$1620</v>
      </c>
      <c r="BK1628" s="203" t="str">
        <f t="shared" si="2142"/>
        <v>BK$1620</v>
      </c>
      <c r="BL1628" s="203" t="str">
        <f t="shared" si="2142"/>
        <v>BL$1620</v>
      </c>
      <c r="BM1628" s="203" t="str">
        <f t="shared" si="2142"/>
        <v>BM$1620</v>
      </c>
      <c r="BN1628" s="203" t="str">
        <f t="shared" si="2142"/>
        <v>BN$1620</v>
      </c>
      <c r="BO1628" s="203" t="str">
        <f t="shared" si="2142"/>
        <v>BO$1620</v>
      </c>
      <c r="BP1628" s="203" t="str">
        <f t="shared" si="2142"/>
        <v>BP$1620</v>
      </c>
      <c r="BQ1628" s="203" t="str">
        <f t="shared" si="2142"/>
        <v>BQ$1620</v>
      </c>
      <c r="BR1628" s="203" t="str">
        <f t="shared" si="2142"/>
        <v>BR$1620</v>
      </c>
      <c r="BS1628" s="203" t="str">
        <f t="shared" si="2142"/>
        <v>BS$1620</v>
      </c>
      <c r="BT1628" s="203" t="str">
        <f t="shared" si="2142"/>
        <v>BT$1620</v>
      </c>
      <c r="BU1628" s="203" t="str">
        <f t="shared" si="2142"/>
        <v>BU$1620</v>
      </c>
      <c r="BV1628" s="203" t="str">
        <f t="shared" si="2142"/>
        <v>BV$1620</v>
      </c>
      <c r="BW1628" s="203" t="str">
        <f t="shared" si="2142"/>
        <v>BW$1620</v>
      </c>
      <c r="BX1628" s="203" t="str">
        <f t="shared" si="2142"/>
        <v>BX$1620</v>
      </c>
      <c r="BY1628" s="203" t="str">
        <f t="shared" si="2142"/>
        <v>BY$1620</v>
      </c>
      <c r="BZ1628" s="203" t="str">
        <f t="shared" si="2142"/>
        <v>BZ$1620</v>
      </c>
      <c r="CA1628" s="203" t="str">
        <f t="shared" si="2142"/>
        <v>CA$1620</v>
      </c>
      <c r="CB1628" s="203" t="str">
        <f t="shared" si="2142"/>
        <v>CB$1620</v>
      </c>
      <c r="CC1628" s="203" t="str">
        <f t="shared" si="2142"/>
        <v>CC$1620</v>
      </c>
      <c r="CD1628" s="203" t="str">
        <f t="shared" si="2142"/>
        <v>CD$1620</v>
      </c>
      <c r="CE1628" s="203" t="str">
        <f t="shared" si="2142"/>
        <v>CE$1620</v>
      </c>
      <c r="CF1628" s="203" t="str">
        <f t="shared" ref="CF1628:CL1630" si="2143">ADDRESS(ROW(CF1620),COLUMN(CF1620),2)</f>
        <v>CF$1620</v>
      </c>
      <c r="CG1628" s="203" t="str">
        <f t="shared" si="2143"/>
        <v>CG$1620</v>
      </c>
      <c r="CH1628" s="203" t="str">
        <f t="shared" si="2143"/>
        <v>CH$1620</v>
      </c>
      <c r="CI1628" s="203" t="str">
        <f t="shared" si="2143"/>
        <v>CI$1620</v>
      </c>
      <c r="CJ1628" s="203" t="str">
        <f t="shared" si="2143"/>
        <v>CJ$1620</v>
      </c>
      <c r="CK1628" s="203" t="str">
        <f t="shared" si="2143"/>
        <v>CK$1620</v>
      </c>
      <c r="CL1628" s="203" t="str">
        <f t="shared" si="2143"/>
        <v>CL$1620</v>
      </c>
      <c r="CN1628" s="60"/>
      <c r="CO1628" s="203" t="str">
        <f t="shared" ref="CO1628:DK1630" si="2144">ADDRESS(ROW(CO1620),COLUMN(CO1620),2)</f>
        <v>CO$1620</v>
      </c>
      <c r="CP1628" s="203" t="str">
        <f t="shared" si="2144"/>
        <v>CP$1620</v>
      </c>
      <c r="CQ1628" s="203" t="str">
        <f t="shared" si="2144"/>
        <v>CQ$1620</v>
      </c>
      <c r="CR1628" s="203" t="str">
        <f t="shared" si="2144"/>
        <v>CR$1620</v>
      </c>
      <c r="CS1628" s="203" t="str">
        <f t="shared" si="2144"/>
        <v>CS$1620</v>
      </c>
      <c r="CT1628" s="203" t="str">
        <f t="shared" si="2144"/>
        <v>CT$1620</v>
      </c>
      <c r="CU1628" s="203" t="str">
        <f t="shared" si="2144"/>
        <v>CU$1620</v>
      </c>
      <c r="CV1628" s="203" t="str">
        <f t="shared" si="2144"/>
        <v>CV$1620</v>
      </c>
      <c r="CW1628" s="203" t="str">
        <f t="shared" si="2144"/>
        <v>CW$1620</v>
      </c>
      <c r="CX1628" s="203" t="str">
        <f t="shared" si="2144"/>
        <v>CX$1620</v>
      </c>
      <c r="CY1628" s="203" t="str">
        <f t="shared" si="2144"/>
        <v>CY$1620</v>
      </c>
      <c r="CZ1628" s="203" t="str">
        <f t="shared" si="2144"/>
        <v>CZ$1620</v>
      </c>
      <c r="DA1628" s="203" t="str">
        <f t="shared" si="2144"/>
        <v>DA$1620</v>
      </c>
      <c r="DB1628" s="203" t="str">
        <f t="shared" si="2144"/>
        <v>DB$1620</v>
      </c>
      <c r="DC1628" s="203" t="str">
        <f t="shared" si="2144"/>
        <v>DC$1620</v>
      </c>
      <c r="DD1628" s="203" t="str">
        <f t="shared" si="2144"/>
        <v>DD$1620</v>
      </c>
      <c r="DE1628" s="203" t="str">
        <f t="shared" si="2144"/>
        <v>DE$1620</v>
      </c>
      <c r="DF1628" s="203" t="str">
        <f t="shared" si="2144"/>
        <v>DF$1620</v>
      </c>
      <c r="DG1628" s="203" t="str">
        <f t="shared" si="2144"/>
        <v>DG$1620</v>
      </c>
      <c r="DH1628" s="203" t="str">
        <f t="shared" si="2144"/>
        <v>DH$1620</v>
      </c>
      <c r="DI1628" s="203" t="str">
        <f t="shared" si="2144"/>
        <v>DI$1620</v>
      </c>
      <c r="DJ1628" s="203" t="str">
        <f t="shared" si="2144"/>
        <v>DJ$1620</v>
      </c>
      <c r="DK1628" s="203" t="str">
        <f t="shared" si="2144"/>
        <v>DK$1620</v>
      </c>
      <c r="DL1628" s="203" t="str">
        <f t="shared" ref="DL1628:DL1630" si="2145">ADDRESS(ROW(DL1620),COLUMN(DL1620),2)</f>
        <v>DL$1620</v>
      </c>
    </row>
    <row r="1629" spans="1:116" x14ac:dyDescent="0.4">
      <c r="B1629" t="s">
        <v>332</v>
      </c>
      <c r="D1629" t="s">
        <v>773</v>
      </c>
      <c r="E1629" s="8" t="str">
        <f t="shared" si="2102"/>
        <v>1629 SUB-S</v>
      </c>
      <c r="G1629" s="8" t="str">
        <f>G1606</f>
        <v>Secondary volume driver</v>
      </c>
      <c r="H1629" s="12"/>
      <c r="I1629" s="60"/>
      <c r="J1629" s="60"/>
      <c r="K1629" s="15"/>
      <c r="L1629" s="15"/>
      <c r="M1629" s="15"/>
      <c r="N1629" s="15"/>
      <c r="O1629" s="15"/>
      <c r="P1629" s="15"/>
      <c r="R1629" s="15"/>
      <c r="S1629" s="203" t="str">
        <f>ADDRESS(ROW(S1615),COLUMN(S1615),2)</f>
        <v>S$1615</v>
      </c>
      <c r="T1629" s="203" t="str">
        <f t="shared" ref="T1629:CE1631" si="2146">ADDRESS(ROW(T1615),COLUMN(T1615),2)</f>
        <v>T$1615</v>
      </c>
      <c r="U1629" s="203" t="str">
        <f t="shared" si="2146"/>
        <v>U$1615</v>
      </c>
      <c r="V1629" s="203" t="str">
        <f t="shared" si="2146"/>
        <v>V$1615</v>
      </c>
      <c r="W1629" s="203" t="str">
        <f t="shared" si="2146"/>
        <v>W$1615</v>
      </c>
      <c r="X1629" s="203" t="str">
        <f t="shared" si="2146"/>
        <v>X$1615</v>
      </c>
      <c r="Y1629" s="203" t="str">
        <f t="shared" si="2146"/>
        <v>Y$1615</v>
      </c>
      <c r="Z1629" s="203" t="str">
        <f t="shared" si="2146"/>
        <v>Z$1615</v>
      </c>
      <c r="AA1629" s="203" t="str">
        <f t="shared" si="2146"/>
        <v>AA$1615</v>
      </c>
      <c r="AB1629" s="203" t="str">
        <f t="shared" si="2146"/>
        <v>AB$1615</v>
      </c>
      <c r="AC1629" s="203" t="str">
        <f t="shared" si="2146"/>
        <v>AC$1615</v>
      </c>
      <c r="AD1629" s="203" t="str">
        <f t="shared" si="2146"/>
        <v>AD$1615</v>
      </c>
      <c r="AE1629" s="203" t="str">
        <f t="shared" si="2146"/>
        <v>AE$1615</v>
      </c>
      <c r="AF1629" s="203" t="str">
        <f t="shared" si="2146"/>
        <v>AF$1615</v>
      </c>
      <c r="AG1629" s="203" t="str">
        <f t="shared" si="2146"/>
        <v>AG$1615</v>
      </c>
      <c r="AH1629" s="203" t="str">
        <f t="shared" si="2146"/>
        <v>AH$1615</v>
      </c>
      <c r="AI1629" s="203" t="str">
        <f t="shared" si="2146"/>
        <v>AI$1615</v>
      </c>
      <c r="AJ1629" s="203" t="str">
        <f t="shared" si="2146"/>
        <v>AJ$1615</v>
      </c>
      <c r="AK1629" s="203" t="str">
        <f t="shared" si="2146"/>
        <v>AK$1615</v>
      </c>
      <c r="AL1629" s="203" t="str">
        <f t="shared" si="2146"/>
        <v>AL$1615</v>
      </c>
      <c r="AM1629" s="203" t="str">
        <f t="shared" si="2146"/>
        <v>AM$1615</v>
      </c>
      <c r="AN1629" s="203" t="str">
        <f t="shared" si="2146"/>
        <v>AN$1615</v>
      </c>
      <c r="AO1629" s="203" t="str">
        <f t="shared" si="2146"/>
        <v>AO$1615</v>
      </c>
      <c r="AP1629" s="203" t="str">
        <f t="shared" si="2146"/>
        <v>AP$1615</v>
      </c>
      <c r="AQ1629" s="203" t="str">
        <f t="shared" si="2146"/>
        <v>AQ$1615</v>
      </c>
      <c r="AR1629" s="203" t="str">
        <f t="shared" si="2146"/>
        <v>AR$1615</v>
      </c>
      <c r="AS1629" s="203" t="str">
        <f t="shared" si="2146"/>
        <v>AS$1615</v>
      </c>
      <c r="AT1629" s="203" t="str">
        <f t="shared" si="2146"/>
        <v>AT$1615</v>
      </c>
      <c r="AU1629" s="203" t="str">
        <f t="shared" si="2146"/>
        <v>AU$1615</v>
      </c>
      <c r="AV1629" s="203" t="str">
        <f t="shared" si="2146"/>
        <v>AV$1615</v>
      </c>
      <c r="AW1629" s="203" t="str">
        <f t="shared" si="2146"/>
        <v>AW$1615</v>
      </c>
      <c r="AX1629" s="203" t="str">
        <f t="shared" si="2146"/>
        <v>AX$1615</v>
      </c>
      <c r="AY1629" s="203" t="str">
        <f t="shared" si="2146"/>
        <v>AY$1615</v>
      </c>
      <c r="AZ1629" s="203" t="str">
        <f t="shared" si="2146"/>
        <v>AZ$1615</v>
      </c>
      <c r="BA1629" s="203" t="str">
        <f t="shared" si="2146"/>
        <v>BA$1615</v>
      </c>
      <c r="BB1629" s="203" t="str">
        <f t="shared" si="2146"/>
        <v>BB$1615</v>
      </c>
      <c r="BC1629" s="203" t="str">
        <f t="shared" si="2146"/>
        <v>BC$1615</v>
      </c>
      <c r="BD1629" s="203" t="str">
        <f t="shared" si="2146"/>
        <v>BD$1615</v>
      </c>
      <c r="BE1629" s="203" t="str">
        <f t="shared" si="2146"/>
        <v>BE$1615</v>
      </c>
      <c r="BF1629" s="203" t="str">
        <f t="shared" si="2146"/>
        <v>BF$1615</v>
      </c>
      <c r="BG1629" s="203" t="str">
        <f t="shared" si="2146"/>
        <v>BG$1615</v>
      </c>
      <c r="BH1629" s="203" t="str">
        <f t="shared" si="2146"/>
        <v>BH$1615</v>
      </c>
      <c r="BI1629" s="203" t="str">
        <f t="shared" si="2146"/>
        <v>BI$1615</v>
      </c>
      <c r="BJ1629" s="203" t="str">
        <f t="shared" si="2146"/>
        <v>BJ$1615</v>
      </c>
      <c r="BK1629" s="203" t="str">
        <f t="shared" si="2146"/>
        <v>BK$1615</v>
      </c>
      <c r="BL1629" s="203" t="str">
        <f t="shared" si="2146"/>
        <v>BL$1615</v>
      </c>
      <c r="BM1629" s="203" t="str">
        <f t="shared" si="2146"/>
        <v>BM$1615</v>
      </c>
      <c r="BN1629" s="203" t="str">
        <f t="shared" si="2146"/>
        <v>BN$1615</v>
      </c>
      <c r="BO1629" s="203" t="str">
        <f t="shared" si="2146"/>
        <v>BO$1615</v>
      </c>
      <c r="BP1629" s="203" t="str">
        <f t="shared" si="2146"/>
        <v>BP$1615</v>
      </c>
      <c r="BQ1629" s="203" t="str">
        <f t="shared" si="2146"/>
        <v>BQ$1615</v>
      </c>
      <c r="BR1629" s="203" t="str">
        <f t="shared" si="2146"/>
        <v>BR$1615</v>
      </c>
      <c r="BS1629" s="203" t="str">
        <f t="shared" si="2146"/>
        <v>BS$1615</v>
      </c>
      <c r="BT1629" s="203" t="str">
        <f t="shared" si="2146"/>
        <v>BT$1615</v>
      </c>
      <c r="BU1629" s="203" t="str">
        <f t="shared" si="2146"/>
        <v>BU$1615</v>
      </c>
      <c r="BV1629" s="203" t="str">
        <f t="shared" si="2146"/>
        <v>BV$1615</v>
      </c>
      <c r="BW1629" s="203" t="str">
        <f t="shared" si="2146"/>
        <v>BW$1615</v>
      </c>
      <c r="BX1629" s="203" t="str">
        <f t="shared" si="2146"/>
        <v>BX$1615</v>
      </c>
      <c r="BY1629" s="203" t="str">
        <f t="shared" si="2146"/>
        <v>BY$1615</v>
      </c>
      <c r="BZ1629" s="203" t="str">
        <f t="shared" si="2146"/>
        <v>BZ$1615</v>
      </c>
      <c r="CA1629" s="203" t="str">
        <f t="shared" si="2146"/>
        <v>CA$1615</v>
      </c>
      <c r="CB1629" s="203" t="str">
        <f t="shared" si="2146"/>
        <v>CB$1615</v>
      </c>
      <c r="CC1629" s="203" t="str">
        <f t="shared" si="2146"/>
        <v>CC$1615</v>
      </c>
      <c r="CD1629" s="203" t="str">
        <f t="shared" si="2146"/>
        <v>CD$1615</v>
      </c>
      <c r="CE1629" s="203" t="str">
        <f t="shared" si="2146"/>
        <v>CE$1615</v>
      </c>
      <c r="CF1629" s="203" t="str">
        <f t="shared" ref="CF1629:CL1631" si="2147">ADDRESS(ROW(CF1615),COLUMN(CF1615),2)</f>
        <v>CF$1615</v>
      </c>
      <c r="CG1629" s="203" t="str">
        <f t="shared" si="2147"/>
        <v>CG$1615</v>
      </c>
      <c r="CH1629" s="203" t="str">
        <f t="shared" si="2147"/>
        <v>CH$1615</v>
      </c>
      <c r="CI1629" s="203" t="str">
        <f t="shared" si="2147"/>
        <v>CI$1615</v>
      </c>
      <c r="CJ1629" s="203" t="str">
        <f t="shared" si="2147"/>
        <v>CJ$1615</v>
      </c>
      <c r="CK1629" s="203" t="str">
        <f t="shared" si="2147"/>
        <v>CK$1615</v>
      </c>
      <c r="CL1629" s="203" t="str">
        <f t="shared" si="2147"/>
        <v>CL$1615</v>
      </c>
      <c r="CN1629" s="60"/>
      <c r="CO1629" s="203" t="str">
        <f t="shared" ref="CO1629:DK1631" si="2148">ADDRESS(ROW(CO1615),COLUMN(CO1615),2)</f>
        <v>CO$1615</v>
      </c>
      <c r="CP1629" s="203" t="str">
        <f t="shared" si="2148"/>
        <v>CP$1615</v>
      </c>
      <c r="CQ1629" s="203" t="str">
        <f t="shared" si="2148"/>
        <v>CQ$1615</v>
      </c>
      <c r="CR1629" s="203" t="str">
        <f t="shared" si="2148"/>
        <v>CR$1615</v>
      </c>
      <c r="CS1629" s="203" t="str">
        <f t="shared" si="2148"/>
        <v>CS$1615</v>
      </c>
      <c r="CT1629" s="203" t="str">
        <f t="shared" si="2148"/>
        <v>CT$1615</v>
      </c>
      <c r="CU1629" s="203" t="str">
        <f t="shared" si="2148"/>
        <v>CU$1615</v>
      </c>
      <c r="CV1629" s="203" t="str">
        <f t="shared" si="2148"/>
        <v>CV$1615</v>
      </c>
      <c r="CW1629" s="203" t="str">
        <f t="shared" si="2148"/>
        <v>CW$1615</v>
      </c>
      <c r="CX1629" s="203" t="str">
        <f t="shared" si="2148"/>
        <v>CX$1615</v>
      </c>
      <c r="CY1629" s="203" t="str">
        <f t="shared" si="2148"/>
        <v>CY$1615</v>
      </c>
      <c r="CZ1629" s="203" t="str">
        <f t="shared" si="2148"/>
        <v>CZ$1615</v>
      </c>
      <c r="DA1629" s="203" t="str">
        <f t="shared" si="2148"/>
        <v>DA$1615</v>
      </c>
      <c r="DB1629" s="203" t="str">
        <f t="shared" si="2148"/>
        <v>DB$1615</v>
      </c>
      <c r="DC1629" s="203" t="str">
        <f t="shared" si="2148"/>
        <v>DC$1615</v>
      </c>
      <c r="DD1629" s="203" t="str">
        <f t="shared" si="2148"/>
        <v>DD$1615</v>
      </c>
      <c r="DE1629" s="203" t="str">
        <f t="shared" si="2148"/>
        <v>DE$1615</v>
      </c>
      <c r="DF1629" s="203" t="str">
        <f t="shared" si="2148"/>
        <v>DF$1615</v>
      </c>
      <c r="DG1629" s="203" t="str">
        <f t="shared" si="2148"/>
        <v>DG$1615</v>
      </c>
      <c r="DH1629" s="203" t="str">
        <f t="shared" si="2148"/>
        <v>DH$1615</v>
      </c>
      <c r="DI1629" s="203" t="str">
        <f t="shared" si="2148"/>
        <v>DI$1615</v>
      </c>
      <c r="DJ1629" s="203" t="str">
        <f t="shared" si="2148"/>
        <v>DJ$1615</v>
      </c>
      <c r="DK1629" s="203" t="str">
        <f t="shared" si="2148"/>
        <v>DK$1615</v>
      </c>
      <c r="DL1629" s="203" t="str">
        <f t="shared" ref="DL1629:DL1631" si="2149">ADDRESS(ROW(DL1615),COLUMN(DL1615),2)</f>
        <v>DL$1615</v>
      </c>
    </row>
    <row r="1630" spans="1:116" x14ac:dyDescent="0.4">
      <c r="E1630" s="8"/>
      <c r="G1630" s="136"/>
      <c r="H1630" s="12"/>
      <c r="I1630" s="60"/>
      <c r="J1630" s="60"/>
      <c r="K1630" s="15"/>
      <c r="L1630" s="15"/>
      <c r="M1630" s="15"/>
      <c r="N1630" s="15"/>
      <c r="O1630" s="15"/>
      <c r="P1630" s="15"/>
      <c r="R1630" s="15"/>
      <c r="S1630" s="80"/>
      <c r="T1630" s="80"/>
      <c r="U1630" s="80"/>
      <c r="V1630" s="80"/>
      <c r="W1630" s="80"/>
      <c r="X1630" s="80"/>
      <c r="Y1630" s="80"/>
      <c r="Z1630" s="80"/>
      <c r="AA1630" s="80"/>
      <c r="AB1630" s="80"/>
      <c r="AC1630" s="80"/>
      <c r="AD1630" s="80"/>
      <c r="AE1630" s="80"/>
      <c r="AF1630" s="80"/>
      <c r="AG1630" s="80"/>
      <c r="AH1630" s="80"/>
      <c r="AI1630" s="80"/>
      <c r="AJ1630" s="80"/>
      <c r="AK1630" s="80"/>
      <c r="AL1630" s="80"/>
      <c r="AM1630" s="80"/>
      <c r="AN1630" s="80"/>
      <c r="AO1630" s="80"/>
      <c r="AP1630" s="80"/>
      <c r="AQ1630" s="80"/>
      <c r="AR1630" s="80"/>
      <c r="AS1630" s="80"/>
      <c r="AT1630" s="80"/>
      <c r="AU1630" s="80"/>
      <c r="AV1630" s="80"/>
      <c r="AW1630" s="80"/>
      <c r="AX1630" s="80"/>
      <c r="AY1630" s="80"/>
      <c r="AZ1630" s="80"/>
      <c r="BA1630" s="80"/>
      <c r="BB1630" s="80"/>
      <c r="BC1630" s="80"/>
      <c r="BD1630" s="80"/>
      <c r="BE1630" s="80"/>
      <c r="BF1630" s="80"/>
      <c r="BG1630" s="80"/>
      <c r="BH1630" s="80"/>
      <c r="BI1630" s="80"/>
      <c r="BJ1630" s="80"/>
      <c r="BK1630" s="80"/>
      <c r="BL1630" s="80"/>
      <c r="BM1630" s="80"/>
      <c r="BN1630" s="80"/>
      <c r="BO1630" s="80"/>
      <c r="BP1630" s="80"/>
      <c r="BQ1630" s="80"/>
      <c r="BR1630" s="80"/>
      <c r="BS1630" s="80"/>
      <c r="BT1630" s="80"/>
      <c r="BU1630" s="80"/>
      <c r="BV1630" s="80"/>
      <c r="BW1630" s="80"/>
      <c r="BX1630" s="80"/>
      <c r="BY1630" s="80"/>
      <c r="BZ1630" s="80"/>
      <c r="CA1630" s="80"/>
      <c r="CB1630" s="80"/>
      <c r="CC1630" s="80"/>
      <c r="CD1630" s="80"/>
      <c r="CE1630" s="80"/>
      <c r="CF1630" s="80"/>
      <c r="CG1630" s="80"/>
      <c r="CH1630" s="80"/>
      <c r="CI1630" s="80"/>
      <c r="CJ1630" s="80"/>
      <c r="CK1630" s="80"/>
      <c r="CL1630" s="80"/>
      <c r="CN1630" s="60"/>
      <c r="CO1630" s="80"/>
      <c r="CP1630" s="80"/>
      <c r="CQ1630" s="80"/>
      <c r="CR1630" s="80"/>
      <c r="CS1630" s="80"/>
      <c r="CT1630" s="80"/>
      <c r="CU1630" s="80"/>
      <c r="CV1630" s="80"/>
      <c r="CW1630" s="80"/>
      <c r="CX1630" s="80"/>
      <c r="CY1630" s="80"/>
      <c r="CZ1630" s="80"/>
      <c r="DA1630" s="80"/>
      <c r="DB1630" s="80"/>
      <c r="DC1630" s="80"/>
      <c r="DD1630" s="80"/>
      <c r="DE1630" s="80"/>
      <c r="DF1630" s="80"/>
      <c r="DG1630" s="80"/>
      <c r="DH1630" s="80"/>
      <c r="DI1630" s="80"/>
      <c r="DJ1630" s="80"/>
      <c r="DK1630" s="80"/>
      <c r="DL1630" s="80"/>
    </row>
    <row r="1631" spans="1:116" x14ac:dyDescent="0.4">
      <c r="A1631" s="174"/>
      <c r="E1631" s="8"/>
      <c r="G1631" s="175" t="s">
        <v>490</v>
      </c>
      <c r="H1631" s="174"/>
      <c r="I1631" s="176"/>
      <c r="J1631" s="176"/>
      <c r="K1631" s="197"/>
      <c r="L1631" s="197"/>
      <c r="M1631" s="197"/>
      <c r="N1631" s="197"/>
      <c r="O1631" s="197"/>
      <c r="P1631" s="197"/>
      <c r="R1631" s="198"/>
      <c r="S1631" s="174"/>
      <c r="T1631" s="174"/>
      <c r="U1631" s="174"/>
      <c r="V1631" s="174"/>
      <c r="W1631" s="174"/>
      <c r="X1631" s="174"/>
      <c r="Y1631" s="174"/>
      <c r="Z1631" s="174"/>
      <c r="AA1631" s="174"/>
      <c r="AB1631" s="174"/>
      <c r="AC1631" s="174"/>
      <c r="AD1631" s="174"/>
      <c r="AE1631" s="174"/>
      <c r="AF1631" s="174"/>
      <c r="AG1631" s="174"/>
      <c r="AH1631" s="174"/>
      <c r="AI1631" s="174"/>
      <c r="AJ1631" s="174"/>
      <c r="AK1631" s="174"/>
      <c r="AL1631" s="174"/>
      <c r="AM1631" s="174"/>
      <c r="AN1631" s="174"/>
      <c r="AO1631" s="174"/>
      <c r="AP1631" s="174"/>
      <c r="AQ1631" s="174"/>
      <c r="AR1631" s="174"/>
      <c r="AS1631" s="174"/>
      <c r="AT1631" s="174"/>
      <c r="AU1631" s="174"/>
      <c r="AV1631" s="174"/>
      <c r="AW1631" s="174"/>
      <c r="AX1631" s="174"/>
      <c r="AY1631" s="174"/>
      <c r="AZ1631" s="174"/>
      <c r="BA1631" s="174"/>
      <c r="BB1631" s="174"/>
      <c r="BC1631" s="174"/>
      <c r="BD1631" s="174"/>
      <c r="BE1631" s="174"/>
      <c r="BF1631" s="174"/>
      <c r="BG1631" s="174"/>
      <c r="BH1631" s="174"/>
      <c r="BI1631" s="174"/>
      <c r="BJ1631" s="174"/>
      <c r="BK1631" s="174"/>
      <c r="BL1631" s="174"/>
      <c r="BM1631" s="174"/>
      <c r="BN1631" s="174"/>
      <c r="BO1631" s="174"/>
      <c r="BP1631" s="174"/>
      <c r="BQ1631" s="174"/>
      <c r="BR1631" s="174"/>
      <c r="BS1631" s="174"/>
      <c r="BT1631" s="174"/>
      <c r="BU1631" s="174"/>
      <c r="BV1631" s="174"/>
      <c r="BW1631" s="174"/>
      <c r="BX1631" s="174"/>
      <c r="BY1631" s="174"/>
      <c r="BZ1631" s="174"/>
      <c r="CA1631" s="174"/>
      <c r="CB1631" s="174"/>
      <c r="CC1631" s="174"/>
      <c r="CD1631" s="174"/>
      <c r="CE1631" s="174"/>
      <c r="CF1631" s="174"/>
      <c r="CG1631" s="174"/>
      <c r="CH1631" s="174"/>
      <c r="CI1631" s="174"/>
      <c r="CJ1631" s="174"/>
      <c r="CK1631" s="174"/>
      <c r="CL1631" s="174"/>
      <c r="CN1631" s="176"/>
      <c r="CO1631" s="174"/>
      <c r="CP1631" s="174"/>
      <c r="CQ1631" s="174"/>
      <c r="CR1631" s="174"/>
      <c r="CS1631" s="174"/>
      <c r="CT1631" s="174"/>
      <c r="CU1631" s="174"/>
      <c r="CV1631" s="174"/>
      <c r="CW1631" s="174"/>
      <c r="CX1631" s="174"/>
      <c r="CY1631" s="174"/>
      <c r="CZ1631" s="174"/>
      <c r="DA1631" s="174"/>
      <c r="DB1631" s="174"/>
      <c r="DC1631" s="174"/>
      <c r="DD1631" s="174"/>
      <c r="DE1631" s="174"/>
      <c r="DF1631" s="174"/>
      <c r="DG1631" s="174"/>
      <c r="DH1631" s="174"/>
      <c r="DI1631" s="174"/>
      <c r="DJ1631" s="174"/>
      <c r="DK1631" s="174"/>
      <c r="DL1631" s="174"/>
    </row>
    <row r="1632" spans="1:116" x14ac:dyDescent="0.4">
      <c r="A1632" s="174"/>
      <c r="E1632" s="8"/>
      <c r="G1632" s="175" t="s">
        <v>492</v>
      </c>
      <c r="H1632" s="174"/>
      <c r="I1632" s="176"/>
      <c r="J1632" s="176"/>
      <c r="K1632" s="197"/>
      <c r="L1632" s="197"/>
      <c r="M1632" s="197"/>
      <c r="N1632" s="197"/>
      <c r="O1632" s="197"/>
      <c r="P1632" s="197"/>
      <c r="R1632" s="198"/>
      <c r="S1632" s="174"/>
      <c r="T1632" s="174"/>
      <c r="U1632" s="174"/>
      <c r="V1632" s="174"/>
      <c r="W1632" s="174"/>
      <c r="X1632" s="174"/>
      <c r="Y1632" s="174"/>
      <c r="Z1632" s="174"/>
      <c r="AA1632" s="174"/>
      <c r="AB1632" s="174"/>
      <c r="AC1632" s="174"/>
      <c r="AD1632" s="174"/>
      <c r="AE1632" s="174"/>
      <c r="AF1632" s="174"/>
      <c r="AG1632" s="174"/>
      <c r="AH1632" s="174"/>
      <c r="AI1632" s="174"/>
      <c r="AJ1632" s="174"/>
      <c r="AK1632" s="174"/>
      <c r="AL1632" s="174"/>
      <c r="AM1632" s="174"/>
      <c r="AN1632" s="174"/>
      <c r="AO1632" s="174"/>
      <c r="AP1632" s="174"/>
      <c r="AQ1632" s="174"/>
      <c r="AR1632" s="174"/>
      <c r="AS1632" s="174"/>
      <c r="AT1632" s="174"/>
      <c r="AU1632" s="174"/>
      <c r="AV1632" s="174"/>
      <c r="AW1632" s="174"/>
      <c r="AX1632" s="174"/>
      <c r="AY1632" s="174"/>
      <c r="AZ1632" s="174"/>
      <c r="BA1632" s="174"/>
      <c r="BB1632" s="174"/>
      <c r="BC1632" s="174"/>
      <c r="BD1632" s="174"/>
      <c r="BE1632" s="174"/>
      <c r="BF1632" s="174"/>
      <c r="BG1632" s="174"/>
      <c r="BH1632" s="174"/>
      <c r="BI1632" s="174"/>
      <c r="BJ1632" s="174"/>
      <c r="BK1632" s="174"/>
      <c r="BL1632" s="174"/>
      <c r="BM1632" s="174"/>
      <c r="BN1632" s="174"/>
      <c r="BO1632" s="174"/>
      <c r="BP1632" s="174"/>
      <c r="BQ1632" s="174"/>
      <c r="BR1632" s="174"/>
      <c r="BS1632" s="174"/>
      <c r="BT1632" s="174"/>
      <c r="BU1632" s="174"/>
      <c r="BV1632" s="174"/>
      <c r="BW1632" s="174"/>
      <c r="BX1632" s="174"/>
      <c r="BY1632" s="174"/>
      <c r="BZ1632" s="174"/>
      <c r="CA1632" s="174"/>
      <c r="CB1632" s="174"/>
      <c r="CC1632" s="174"/>
      <c r="CD1632" s="174"/>
      <c r="CE1632" s="174"/>
      <c r="CF1632" s="174"/>
      <c r="CG1632" s="174"/>
      <c r="CH1632" s="174"/>
      <c r="CI1632" s="174"/>
      <c r="CJ1632" s="174"/>
      <c r="CK1632" s="174"/>
      <c r="CL1632" s="174"/>
      <c r="CN1632" s="176"/>
      <c r="CO1632" s="174"/>
      <c r="CP1632" s="174"/>
      <c r="CQ1632" s="174"/>
      <c r="CR1632" s="174"/>
      <c r="CS1632" s="174"/>
      <c r="CT1632" s="174"/>
      <c r="CU1632" s="174"/>
      <c r="CV1632" s="174"/>
      <c r="CW1632" s="174"/>
      <c r="CX1632" s="174"/>
      <c r="CY1632" s="174"/>
      <c r="CZ1632" s="174"/>
      <c r="DA1632" s="174"/>
      <c r="DB1632" s="174"/>
      <c r="DC1632" s="174"/>
      <c r="DD1632" s="174"/>
      <c r="DE1632" s="174"/>
      <c r="DF1632" s="174"/>
      <c r="DG1632" s="174"/>
      <c r="DH1632" s="174"/>
      <c r="DI1632" s="174"/>
      <c r="DJ1632" s="174"/>
      <c r="DK1632" s="174"/>
      <c r="DL1632" s="174"/>
    </row>
    <row r="1633" spans="1:116" x14ac:dyDescent="0.4">
      <c r="A1633" s="174"/>
      <c r="E1633" s="8"/>
      <c r="G1633" s="175" t="s">
        <v>461</v>
      </c>
      <c r="H1633" s="174"/>
      <c r="I1633" s="176"/>
      <c r="J1633" s="176"/>
      <c r="K1633" s="197"/>
      <c r="L1633" s="197"/>
      <c r="M1633" s="197"/>
      <c r="N1633" s="197"/>
      <c r="O1633" s="197"/>
      <c r="P1633" s="197"/>
      <c r="R1633" s="198"/>
      <c r="S1633" s="199" t="str">
        <f t="shared" ref="S1633:AX1633" si="2150">S$20</f>
        <v>S$16</v>
      </c>
      <c r="T1633" s="199" t="str">
        <f t="shared" si="2150"/>
        <v>T$16</v>
      </c>
      <c r="U1633" s="199" t="str">
        <f t="shared" si="2150"/>
        <v>U$16</v>
      </c>
      <c r="V1633" s="199" t="str">
        <f t="shared" si="2150"/>
        <v>V$16</v>
      </c>
      <c r="W1633" s="199" t="str">
        <f t="shared" si="2150"/>
        <v>W$16</v>
      </c>
      <c r="X1633" s="199" t="str">
        <f t="shared" si="2150"/>
        <v>X$16</v>
      </c>
      <c r="Y1633" s="199" t="str">
        <f t="shared" si="2150"/>
        <v>Y$16</v>
      </c>
      <c r="Z1633" s="199" t="str">
        <f t="shared" si="2150"/>
        <v>Z$16</v>
      </c>
      <c r="AA1633" s="199" t="str">
        <f t="shared" si="2150"/>
        <v>AA$16</v>
      </c>
      <c r="AB1633" s="199" t="str">
        <f t="shared" si="2150"/>
        <v>AB$16</v>
      </c>
      <c r="AC1633" s="199" t="str">
        <f t="shared" si="2150"/>
        <v>AC$16</v>
      </c>
      <c r="AD1633" s="199" t="str">
        <f t="shared" si="2150"/>
        <v>AD$16</v>
      </c>
      <c r="AE1633" s="199" t="str">
        <f t="shared" si="2150"/>
        <v>AE$16</v>
      </c>
      <c r="AF1633" s="199" t="str">
        <f t="shared" si="2150"/>
        <v>AF$16</v>
      </c>
      <c r="AG1633" s="199" t="str">
        <f t="shared" si="2150"/>
        <v>AG$16</v>
      </c>
      <c r="AH1633" s="199" t="str">
        <f t="shared" si="2150"/>
        <v>AH$16</v>
      </c>
      <c r="AI1633" s="199" t="str">
        <f t="shared" si="2150"/>
        <v>AI$16</v>
      </c>
      <c r="AJ1633" s="199" t="str">
        <f t="shared" si="2150"/>
        <v>AJ$16</v>
      </c>
      <c r="AK1633" s="199" t="str">
        <f t="shared" si="2150"/>
        <v>AK$16</v>
      </c>
      <c r="AL1633" s="199" t="str">
        <f t="shared" si="2150"/>
        <v>AL$16</v>
      </c>
      <c r="AM1633" s="199" t="str">
        <f t="shared" si="2150"/>
        <v>AM$16</v>
      </c>
      <c r="AN1633" s="199" t="str">
        <f t="shared" si="2150"/>
        <v>AN$16</v>
      </c>
      <c r="AO1633" s="199" t="str">
        <f t="shared" si="2150"/>
        <v>AO$16</v>
      </c>
      <c r="AP1633" s="199" t="str">
        <f t="shared" si="2150"/>
        <v>AP$16</v>
      </c>
      <c r="AQ1633" s="199" t="str">
        <f t="shared" si="2150"/>
        <v>AQ$16</v>
      </c>
      <c r="AR1633" s="199" t="str">
        <f t="shared" si="2150"/>
        <v>AR$16</v>
      </c>
      <c r="AS1633" s="199" t="str">
        <f t="shared" si="2150"/>
        <v>AS$16</v>
      </c>
      <c r="AT1633" s="199" t="str">
        <f t="shared" si="2150"/>
        <v>AT$16</v>
      </c>
      <c r="AU1633" s="199" t="str">
        <f t="shared" si="2150"/>
        <v>AU$16</v>
      </c>
      <c r="AV1633" s="199" t="str">
        <f t="shared" si="2150"/>
        <v>AV$16</v>
      </c>
      <c r="AW1633" s="199" t="str">
        <f t="shared" si="2150"/>
        <v>AW$16</v>
      </c>
      <c r="AX1633" s="199" t="str">
        <f t="shared" si="2150"/>
        <v>AX$16</v>
      </c>
      <c r="AY1633" s="199" t="str">
        <f t="shared" ref="AY1633:CD1633" si="2151">AY$20</f>
        <v>AY$16</v>
      </c>
      <c r="AZ1633" s="199" t="str">
        <f t="shared" si="2151"/>
        <v>AZ$16</v>
      </c>
      <c r="BA1633" s="199" t="str">
        <f t="shared" si="2151"/>
        <v>BA$16</v>
      </c>
      <c r="BB1633" s="199" t="str">
        <f t="shared" si="2151"/>
        <v>BB$16</v>
      </c>
      <c r="BC1633" s="199" t="str">
        <f t="shared" si="2151"/>
        <v>BC$16</v>
      </c>
      <c r="BD1633" s="199" t="str">
        <f t="shared" si="2151"/>
        <v>BD$16</v>
      </c>
      <c r="BE1633" s="199" t="str">
        <f t="shared" si="2151"/>
        <v>BE$16</v>
      </c>
      <c r="BF1633" s="199" t="str">
        <f t="shared" si="2151"/>
        <v>BF$16</v>
      </c>
      <c r="BG1633" s="199" t="str">
        <f t="shared" si="2151"/>
        <v>BG$16</v>
      </c>
      <c r="BH1633" s="199" t="str">
        <f t="shared" si="2151"/>
        <v>BH$16</v>
      </c>
      <c r="BI1633" s="199" t="str">
        <f t="shared" si="2151"/>
        <v>BI$16</v>
      </c>
      <c r="BJ1633" s="199" t="str">
        <f t="shared" si="2151"/>
        <v>BJ$16</v>
      </c>
      <c r="BK1633" s="199" t="str">
        <f t="shared" si="2151"/>
        <v>BK$16</v>
      </c>
      <c r="BL1633" s="199" t="str">
        <f t="shared" si="2151"/>
        <v>BL$16</v>
      </c>
      <c r="BM1633" s="199" t="str">
        <f t="shared" si="2151"/>
        <v>BM$16</v>
      </c>
      <c r="BN1633" s="199" t="str">
        <f t="shared" si="2151"/>
        <v>BN$16</v>
      </c>
      <c r="BO1633" s="199" t="str">
        <f t="shared" si="2151"/>
        <v>BO$16</v>
      </c>
      <c r="BP1633" s="199" t="str">
        <f t="shared" si="2151"/>
        <v>BP$16</v>
      </c>
      <c r="BQ1633" s="199" t="str">
        <f t="shared" si="2151"/>
        <v>BQ$16</v>
      </c>
      <c r="BR1633" s="199" t="str">
        <f t="shared" si="2151"/>
        <v>BR$16</v>
      </c>
      <c r="BS1633" s="199" t="str">
        <f t="shared" si="2151"/>
        <v>BS$16</v>
      </c>
      <c r="BT1633" s="199" t="str">
        <f t="shared" si="2151"/>
        <v>BT$16</v>
      </c>
      <c r="BU1633" s="199" t="str">
        <f t="shared" si="2151"/>
        <v>BU$16</v>
      </c>
      <c r="BV1633" s="199" t="str">
        <f t="shared" si="2151"/>
        <v>BV$16</v>
      </c>
      <c r="BW1633" s="199" t="str">
        <f t="shared" si="2151"/>
        <v>BW$16</v>
      </c>
      <c r="BX1633" s="199" t="str">
        <f t="shared" si="2151"/>
        <v>BX$16</v>
      </c>
      <c r="BY1633" s="199" t="str">
        <f t="shared" si="2151"/>
        <v>BY$16</v>
      </c>
      <c r="BZ1633" s="199" t="str">
        <f t="shared" si="2151"/>
        <v>BZ$16</v>
      </c>
      <c r="CA1633" s="199" t="str">
        <f t="shared" si="2151"/>
        <v>CA$16</v>
      </c>
      <c r="CB1633" s="199" t="str">
        <f t="shared" si="2151"/>
        <v>CB$16</v>
      </c>
      <c r="CC1633" s="199" t="str">
        <f t="shared" si="2151"/>
        <v>CC$16</v>
      </c>
      <c r="CD1633" s="199" t="str">
        <f t="shared" si="2151"/>
        <v>CD$16</v>
      </c>
      <c r="CE1633" s="199" t="str">
        <f t="shared" ref="CE1633:CL1633" si="2152">CE$20</f>
        <v>CE$16</v>
      </c>
      <c r="CF1633" s="199" t="str">
        <f t="shared" si="2152"/>
        <v>CF$16</v>
      </c>
      <c r="CG1633" s="199" t="str">
        <f t="shared" si="2152"/>
        <v>CG$16</v>
      </c>
      <c r="CH1633" s="199" t="str">
        <f t="shared" si="2152"/>
        <v>CH$16</v>
      </c>
      <c r="CI1633" s="199" t="str">
        <f t="shared" si="2152"/>
        <v>CI$16</v>
      </c>
      <c r="CJ1633" s="199" t="str">
        <f t="shared" si="2152"/>
        <v>CJ$16</v>
      </c>
      <c r="CK1633" s="199" t="str">
        <f t="shared" si="2152"/>
        <v>CK$16</v>
      </c>
      <c r="CL1633" s="199" t="str">
        <f t="shared" si="2152"/>
        <v>CL$16</v>
      </c>
      <c r="CN1633" s="176"/>
      <c r="CO1633" s="199" t="str">
        <f t="shared" ref="CO1633:DL1633" si="2153">CO$20</f>
        <v>CO$16</v>
      </c>
      <c r="CP1633" s="199" t="str">
        <f t="shared" si="2153"/>
        <v>CP$16</v>
      </c>
      <c r="CQ1633" s="199" t="str">
        <f t="shared" si="2153"/>
        <v>CQ$16</v>
      </c>
      <c r="CR1633" s="199" t="str">
        <f t="shared" si="2153"/>
        <v>CR$16</v>
      </c>
      <c r="CS1633" s="199" t="str">
        <f t="shared" si="2153"/>
        <v>CS$16</v>
      </c>
      <c r="CT1633" s="199" t="str">
        <f t="shared" si="2153"/>
        <v>CT$16</v>
      </c>
      <c r="CU1633" s="199" t="str">
        <f t="shared" si="2153"/>
        <v>CU$16</v>
      </c>
      <c r="CV1633" s="199" t="str">
        <f t="shared" si="2153"/>
        <v>CV$16</v>
      </c>
      <c r="CW1633" s="199" t="str">
        <f t="shared" si="2153"/>
        <v>CW$16</v>
      </c>
      <c r="CX1633" s="199" t="str">
        <f t="shared" si="2153"/>
        <v>CX$16</v>
      </c>
      <c r="CY1633" s="199" t="str">
        <f t="shared" si="2153"/>
        <v>CY$16</v>
      </c>
      <c r="CZ1633" s="199" t="str">
        <f t="shared" si="2153"/>
        <v>CZ$16</v>
      </c>
      <c r="DA1633" s="199" t="str">
        <f t="shared" si="2153"/>
        <v>DA$16</v>
      </c>
      <c r="DB1633" s="199" t="str">
        <f t="shared" si="2153"/>
        <v>DB$16</v>
      </c>
      <c r="DC1633" s="199" t="str">
        <f t="shared" si="2153"/>
        <v>DC$16</v>
      </c>
      <c r="DD1633" s="199" t="str">
        <f t="shared" si="2153"/>
        <v>DD$16</v>
      </c>
      <c r="DE1633" s="199" t="str">
        <f t="shared" si="2153"/>
        <v>DE$16</v>
      </c>
      <c r="DF1633" s="199" t="str">
        <f t="shared" si="2153"/>
        <v>DF$16</v>
      </c>
      <c r="DG1633" s="199" t="str">
        <f t="shared" si="2153"/>
        <v>DG$16</v>
      </c>
      <c r="DH1633" s="199" t="str">
        <f t="shared" si="2153"/>
        <v>DH$16</v>
      </c>
      <c r="DI1633" s="199" t="str">
        <f t="shared" si="2153"/>
        <v>DI$16</v>
      </c>
      <c r="DJ1633" s="199" t="str">
        <f t="shared" si="2153"/>
        <v>DJ$16</v>
      </c>
      <c r="DK1633" s="199" t="str">
        <f t="shared" si="2153"/>
        <v>DK$16</v>
      </c>
      <c r="DL1633" s="199" t="str">
        <f t="shared" si="2153"/>
        <v>DL$16</v>
      </c>
    </row>
    <row r="1634" spans="1:116" x14ac:dyDescent="0.4">
      <c r="A1634" s="174"/>
      <c r="E1634" s="8"/>
      <c r="G1634" s="175" t="s">
        <v>462</v>
      </c>
      <c r="H1634" s="200"/>
      <c r="I1634" s="201"/>
      <c r="J1634" s="201"/>
      <c r="K1634" s="202"/>
      <c r="L1634" s="202"/>
      <c r="M1634" s="202"/>
      <c r="N1634" s="202"/>
      <c r="O1634" s="202"/>
      <c r="P1634" s="202"/>
      <c r="R1634" s="202"/>
      <c r="S1634" s="199" t="str">
        <f t="shared" ref="S1634:AX1634" si="2154">S$21</f>
        <v>S$17</v>
      </c>
      <c r="T1634" s="199" t="str">
        <f t="shared" si="2154"/>
        <v>T$17</v>
      </c>
      <c r="U1634" s="199" t="str">
        <f t="shared" si="2154"/>
        <v>U$17</v>
      </c>
      <c r="V1634" s="199" t="str">
        <f t="shared" si="2154"/>
        <v>V$17</v>
      </c>
      <c r="W1634" s="199" t="str">
        <f t="shared" si="2154"/>
        <v>W$17</v>
      </c>
      <c r="X1634" s="199" t="str">
        <f t="shared" si="2154"/>
        <v>X$17</v>
      </c>
      <c r="Y1634" s="199" t="str">
        <f t="shared" si="2154"/>
        <v>Y$17</v>
      </c>
      <c r="Z1634" s="199" t="str">
        <f t="shared" si="2154"/>
        <v>Z$17</v>
      </c>
      <c r="AA1634" s="199" t="str">
        <f t="shared" si="2154"/>
        <v>AA$17</v>
      </c>
      <c r="AB1634" s="199" t="str">
        <f t="shared" si="2154"/>
        <v>AB$17</v>
      </c>
      <c r="AC1634" s="199" t="str">
        <f t="shared" si="2154"/>
        <v>AC$17</v>
      </c>
      <c r="AD1634" s="199" t="str">
        <f t="shared" si="2154"/>
        <v>AD$17</v>
      </c>
      <c r="AE1634" s="199" t="str">
        <f t="shared" si="2154"/>
        <v>AE$17</v>
      </c>
      <c r="AF1634" s="199" t="str">
        <f t="shared" si="2154"/>
        <v>AF$17</v>
      </c>
      <c r="AG1634" s="199" t="str">
        <f t="shared" si="2154"/>
        <v>AG$17</v>
      </c>
      <c r="AH1634" s="199" t="str">
        <f t="shared" si="2154"/>
        <v>AH$17</v>
      </c>
      <c r="AI1634" s="199" t="str">
        <f t="shared" si="2154"/>
        <v>AI$17</v>
      </c>
      <c r="AJ1634" s="199" t="str">
        <f t="shared" si="2154"/>
        <v>AJ$17</v>
      </c>
      <c r="AK1634" s="199" t="str">
        <f t="shared" si="2154"/>
        <v>AK$17</v>
      </c>
      <c r="AL1634" s="199" t="str">
        <f t="shared" si="2154"/>
        <v>AL$17</v>
      </c>
      <c r="AM1634" s="199" t="str">
        <f t="shared" si="2154"/>
        <v>AM$17</v>
      </c>
      <c r="AN1634" s="199" t="str">
        <f t="shared" si="2154"/>
        <v>AN$17</v>
      </c>
      <c r="AO1634" s="199" t="str">
        <f t="shared" si="2154"/>
        <v>AO$17</v>
      </c>
      <c r="AP1634" s="199" t="str">
        <f t="shared" si="2154"/>
        <v>AP$17</v>
      </c>
      <c r="AQ1634" s="199" t="str">
        <f t="shared" si="2154"/>
        <v>AQ$17</v>
      </c>
      <c r="AR1634" s="199" t="str">
        <f t="shared" si="2154"/>
        <v>AR$17</v>
      </c>
      <c r="AS1634" s="199" t="str">
        <f t="shared" si="2154"/>
        <v>AS$17</v>
      </c>
      <c r="AT1634" s="199" t="str">
        <f t="shared" si="2154"/>
        <v>AT$17</v>
      </c>
      <c r="AU1634" s="199" t="str">
        <f t="shared" si="2154"/>
        <v>AU$17</v>
      </c>
      <c r="AV1634" s="199" t="str">
        <f t="shared" si="2154"/>
        <v>AV$17</v>
      </c>
      <c r="AW1634" s="199" t="str">
        <f t="shared" si="2154"/>
        <v>AW$17</v>
      </c>
      <c r="AX1634" s="199" t="str">
        <f t="shared" si="2154"/>
        <v>AX$17</v>
      </c>
      <c r="AY1634" s="199" t="str">
        <f t="shared" ref="AY1634:CD1634" si="2155">AY$21</f>
        <v>AY$17</v>
      </c>
      <c r="AZ1634" s="199" t="str">
        <f t="shared" si="2155"/>
        <v>AZ$17</v>
      </c>
      <c r="BA1634" s="199" t="str">
        <f t="shared" si="2155"/>
        <v>BA$17</v>
      </c>
      <c r="BB1634" s="199" t="str">
        <f t="shared" si="2155"/>
        <v>BB$17</v>
      </c>
      <c r="BC1634" s="199" t="str">
        <f t="shared" si="2155"/>
        <v>BC$17</v>
      </c>
      <c r="BD1634" s="199" t="str">
        <f t="shared" si="2155"/>
        <v>BD$17</v>
      </c>
      <c r="BE1634" s="199" t="str">
        <f t="shared" si="2155"/>
        <v>BE$17</v>
      </c>
      <c r="BF1634" s="199" t="str">
        <f t="shared" si="2155"/>
        <v>BF$17</v>
      </c>
      <c r="BG1634" s="199" t="str">
        <f t="shared" si="2155"/>
        <v>BG$17</v>
      </c>
      <c r="BH1634" s="199" t="str">
        <f t="shared" si="2155"/>
        <v>BH$17</v>
      </c>
      <c r="BI1634" s="199" t="str">
        <f t="shared" si="2155"/>
        <v>BI$17</v>
      </c>
      <c r="BJ1634" s="199" t="str">
        <f t="shared" si="2155"/>
        <v>BJ$17</v>
      </c>
      <c r="BK1634" s="199" t="str">
        <f t="shared" si="2155"/>
        <v>BK$17</v>
      </c>
      <c r="BL1634" s="199" t="str">
        <f t="shared" si="2155"/>
        <v>BL$17</v>
      </c>
      <c r="BM1634" s="199" t="str">
        <f t="shared" si="2155"/>
        <v>BM$17</v>
      </c>
      <c r="BN1634" s="199" t="str">
        <f t="shared" si="2155"/>
        <v>BN$17</v>
      </c>
      <c r="BO1634" s="199" t="str">
        <f t="shared" si="2155"/>
        <v>BO$17</v>
      </c>
      <c r="BP1634" s="199" t="str">
        <f t="shared" si="2155"/>
        <v>BP$17</v>
      </c>
      <c r="BQ1634" s="199" t="str">
        <f t="shared" si="2155"/>
        <v>BQ$17</v>
      </c>
      <c r="BR1634" s="199" t="str">
        <f t="shared" si="2155"/>
        <v>BR$17</v>
      </c>
      <c r="BS1634" s="199" t="str">
        <f t="shared" si="2155"/>
        <v>BS$17</v>
      </c>
      <c r="BT1634" s="199" t="str">
        <f t="shared" si="2155"/>
        <v>BT$17</v>
      </c>
      <c r="BU1634" s="199" t="str">
        <f t="shared" si="2155"/>
        <v>BU$17</v>
      </c>
      <c r="BV1634" s="199" t="str">
        <f t="shared" si="2155"/>
        <v>BV$17</v>
      </c>
      <c r="BW1634" s="199" t="str">
        <f t="shared" si="2155"/>
        <v>BW$17</v>
      </c>
      <c r="BX1634" s="199" t="str">
        <f t="shared" si="2155"/>
        <v>BX$17</v>
      </c>
      <c r="BY1634" s="199" t="str">
        <f t="shared" si="2155"/>
        <v>BY$17</v>
      </c>
      <c r="BZ1634" s="199" t="str">
        <f t="shared" si="2155"/>
        <v>BZ$17</v>
      </c>
      <c r="CA1634" s="199" t="str">
        <f t="shared" si="2155"/>
        <v>CA$17</v>
      </c>
      <c r="CB1634" s="199" t="str">
        <f t="shared" si="2155"/>
        <v>CB$17</v>
      </c>
      <c r="CC1634" s="199" t="str">
        <f t="shared" si="2155"/>
        <v>CC$17</v>
      </c>
      <c r="CD1634" s="199" t="str">
        <f t="shared" si="2155"/>
        <v>CD$17</v>
      </c>
      <c r="CE1634" s="199" t="str">
        <f t="shared" ref="CE1634:CL1634" si="2156">CE$21</f>
        <v>CE$17</v>
      </c>
      <c r="CF1634" s="199" t="str">
        <f t="shared" si="2156"/>
        <v>CF$17</v>
      </c>
      <c r="CG1634" s="199" t="str">
        <f t="shared" si="2156"/>
        <v>CG$17</v>
      </c>
      <c r="CH1634" s="199" t="str">
        <f t="shared" si="2156"/>
        <v>CH$17</v>
      </c>
      <c r="CI1634" s="199" t="str">
        <f t="shared" si="2156"/>
        <v>CI$17</v>
      </c>
      <c r="CJ1634" s="199" t="str">
        <f t="shared" si="2156"/>
        <v>CJ$17</v>
      </c>
      <c r="CK1634" s="199" t="str">
        <f t="shared" si="2156"/>
        <v>CK$17</v>
      </c>
      <c r="CL1634" s="199" t="str">
        <f t="shared" si="2156"/>
        <v>CL$17</v>
      </c>
      <c r="CN1634" s="201"/>
      <c r="CO1634" s="199" t="str">
        <f t="shared" ref="CO1634:DL1634" si="2157">CO$21</f>
        <v>CO$17</v>
      </c>
      <c r="CP1634" s="199" t="str">
        <f t="shared" si="2157"/>
        <v>CP$17</v>
      </c>
      <c r="CQ1634" s="199" t="str">
        <f t="shared" si="2157"/>
        <v>CQ$17</v>
      </c>
      <c r="CR1634" s="199" t="str">
        <f t="shared" si="2157"/>
        <v>CR$17</v>
      </c>
      <c r="CS1634" s="199" t="str">
        <f t="shared" si="2157"/>
        <v>CS$17</v>
      </c>
      <c r="CT1634" s="199" t="str">
        <f t="shared" si="2157"/>
        <v>CT$17</v>
      </c>
      <c r="CU1634" s="199" t="str">
        <f t="shared" si="2157"/>
        <v>CU$17</v>
      </c>
      <c r="CV1634" s="199" t="str">
        <f t="shared" si="2157"/>
        <v>CV$17</v>
      </c>
      <c r="CW1634" s="199" t="str">
        <f t="shared" si="2157"/>
        <v>CW$17</v>
      </c>
      <c r="CX1634" s="199" t="str">
        <f t="shared" si="2157"/>
        <v>CX$17</v>
      </c>
      <c r="CY1634" s="199" t="str">
        <f t="shared" si="2157"/>
        <v>CY$17</v>
      </c>
      <c r="CZ1634" s="199" t="str">
        <f t="shared" si="2157"/>
        <v>CZ$17</v>
      </c>
      <c r="DA1634" s="199" t="str">
        <f t="shared" si="2157"/>
        <v>DA$17</v>
      </c>
      <c r="DB1634" s="199" t="str">
        <f t="shared" si="2157"/>
        <v>DB$17</v>
      </c>
      <c r="DC1634" s="199" t="str">
        <f t="shared" si="2157"/>
        <v>DC$17</v>
      </c>
      <c r="DD1634" s="199" t="str">
        <f t="shared" si="2157"/>
        <v>DD$17</v>
      </c>
      <c r="DE1634" s="199" t="str">
        <f t="shared" si="2157"/>
        <v>DE$17</v>
      </c>
      <c r="DF1634" s="199" t="str">
        <f t="shared" si="2157"/>
        <v>DF$17</v>
      </c>
      <c r="DG1634" s="199" t="str">
        <f t="shared" si="2157"/>
        <v>DG$17</v>
      </c>
      <c r="DH1634" s="199" t="str">
        <f t="shared" si="2157"/>
        <v>DH$17</v>
      </c>
      <c r="DI1634" s="199" t="str">
        <f t="shared" si="2157"/>
        <v>DI$17</v>
      </c>
      <c r="DJ1634" s="199" t="str">
        <f t="shared" si="2157"/>
        <v>DJ$17</v>
      </c>
      <c r="DK1634" s="199" t="str">
        <f t="shared" si="2157"/>
        <v>DK$17</v>
      </c>
      <c r="DL1634" s="199" t="str">
        <f t="shared" si="2157"/>
        <v>DL$17</v>
      </c>
    </row>
    <row r="1635" spans="1:116" x14ac:dyDescent="0.4">
      <c r="A1635" s="174"/>
      <c r="E1635" s="8"/>
      <c r="G1635" s="175" t="s">
        <v>491</v>
      </c>
      <c r="H1635" s="200"/>
      <c r="I1635" s="201"/>
      <c r="J1635" s="201"/>
      <c r="K1635" s="202"/>
      <c r="L1635" s="202"/>
      <c r="M1635" s="202"/>
      <c r="N1635" s="202"/>
      <c r="O1635" s="202"/>
      <c r="P1635" s="202"/>
      <c r="R1635" s="202"/>
      <c r="S1635" s="190"/>
      <c r="T1635" s="190"/>
      <c r="U1635" s="190"/>
      <c r="V1635" s="190"/>
      <c r="W1635" s="190"/>
      <c r="X1635" s="190"/>
      <c r="Y1635" s="190"/>
      <c r="Z1635" s="190"/>
      <c r="AA1635" s="190"/>
      <c r="AB1635" s="190"/>
      <c r="AC1635" s="190"/>
      <c r="AD1635" s="190"/>
      <c r="AE1635" s="190"/>
      <c r="AF1635" s="190"/>
      <c r="AG1635" s="190"/>
      <c r="AH1635" s="190"/>
      <c r="AI1635" s="190"/>
      <c r="AJ1635" s="190"/>
      <c r="AK1635" s="190"/>
      <c r="AL1635" s="190"/>
      <c r="AM1635" s="190"/>
      <c r="AN1635" s="190"/>
      <c r="AO1635" s="190"/>
      <c r="AP1635" s="190"/>
      <c r="AQ1635" s="190"/>
      <c r="AR1635" s="190"/>
      <c r="AS1635" s="190"/>
      <c r="AT1635" s="190"/>
      <c r="AU1635" s="190"/>
      <c r="AV1635" s="190"/>
      <c r="AW1635" s="190"/>
      <c r="AX1635" s="190"/>
      <c r="AY1635" s="190"/>
      <c r="AZ1635" s="190"/>
      <c r="BA1635" s="190"/>
      <c r="BB1635" s="190"/>
      <c r="BC1635" s="190"/>
      <c r="BD1635" s="190"/>
      <c r="BE1635" s="190"/>
      <c r="BF1635" s="190"/>
      <c r="BG1635" s="190"/>
      <c r="BH1635" s="190"/>
      <c r="BI1635" s="190"/>
      <c r="BJ1635" s="190"/>
      <c r="BK1635" s="190"/>
      <c r="BL1635" s="190"/>
      <c r="BM1635" s="190"/>
      <c r="BN1635" s="190"/>
      <c r="BO1635" s="190"/>
      <c r="BP1635" s="190"/>
      <c r="BQ1635" s="190"/>
      <c r="BR1635" s="190"/>
      <c r="BS1635" s="190"/>
      <c r="BT1635" s="190"/>
      <c r="BU1635" s="190"/>
      <c r="BV1635" s="190"/>
      <c r="BW1635" s="190"/>
      <c r="BX1635" s="190"/>
      <c r="BY1635" s="190"/>
      <c r="BZ1635" s="190"/>
      <c r="CA1635" s="190"/>
      <c r="CB1635" s="190"/>
      <c r="CC1635" s="190"/>
      <c r="CD1635" s="190"/>
      <c r="CE1635" s="190"/>
      <c r="CF1635" s="190"/>
      <c r="CG1635" s="190"/>
      <c r="CH1635" s="190"/>
      <c r="CI1635" s="190"/>
      <c r="CJ1635" s="190"/>
      <c r="CK1635" s="190"/>
      <c r="CL1635" s="190"/>
      <c r="CN1635" s="201"/>
      <c r="CO1635" s="190"/>
      <c r="CP1635" s="190"/>
      <c r="CQ1635" s="190"/>
      <c r="CR1635" s="190"/>
      <c r="CS1635" s="190"/>
      <c r="CT1635" s="190"/>
      <c r="CU1635" s="190"/>
      <c r="CV1635" s="190"/>
      <c r="CW1635" s="190"/>
      <c r="CX1635" s="190"/>
      <c r="CY1635" s="190"/>
      <c r="CZ1635" s="190"/>
      <c r="DA1635" s="190"/>
      <c r="DB1635" s="190"/>
      <c r="DC1635" s="190"/>
      <c r="DD1635" s="190"/>
      <c r="DE1635" s="190"/>
      <c r="DF1635" s="190"/>
      <c r="DG1635" s="190"/>
      <c r="DH1635" s="190"/>
      <c r="DI1635" s="190"/>
      <c r="DJ1635" s="190"/>
      <c r="DK1635" s="190"/>
      <c r="DL1635" s="190"/>
    </row>
    <row r="1636" spans="1:116" x14ac:dyDescent="0.4">
      <c r="A1636" s="174"/>
      <c r="E1636" s="8"/>
      <c r="G1636" s="175" t="s">
        <v>505</v>
      </c>
      <c r="H1636" s="200"/>
      <c r="I1636" s="201"/>
      <c r="J1636" s="201"/>
      <c r="K1636" s="202"/>
      <c r="L1636" s="202"/>
      <c r="M1636" s="202"/>
      <c r="N1636" s="202"/>
      <c r="O1636" s="202"/>
      <c r="P1636" s="202"/>
      <c r="R1636" s="202"/>
      <c r="S1636" s="190"/>
      <c r="T1636" s="190"/>
      <c r="U1636" s="190"/>
      <c r="V1636" s="190"/>
      <c r="W1636" s="190"/>
      <c r="X1636" s="190"/>
      <c r="Y1636" s="190"/>
      <c r="Z1636" s="190"/>
      <c r="AA1636" s="190"/>
      <c r="AB1636" s="190"/>
      <c r="AC1636" s="190"/>
      <c r="AD1636" s="190"/>
      <c r="AE1636" s="190"/>
      <c r="AF1636" s="190"/>
      <c r="AG1636" s="190"/>
      <c r="AH1636" s="190"/>
      <c r="AI1636" s="190"/>
      <c r="AJ1636" s="190"/>
      <c r="AK1636" s="190"/>
      <c r="AL1636" s="190"/>
      <c r="AM1636" s="190"/>
      <c r="AN1636" s="190"/>
      <c r="AO1636" s="190"/>
      <c r="AP1636" s="190"/>
      <c r="AQ1636" s="190"/>
      <c r="AR1636" s="190"/>
      <c r="AS1636" s="190"/>
      <c r="AT1636" s="190"/>
      <c r="AU1636" s="190"/>
      <c r="AV1636" s="190"/>
      <c r="AW1636" s="190"/>
      <c r="AX1636" s="190"/>
      <c r="AY1636" s="190"/>
      <c r="AZ1636" s="190"/>
      <c r="BA1636" s="190"/>
      <c r="BB1636" s="190"/>
      <c r="BC1636" s="190"/>
      <c r="BD1636" s="190"/>
      <c r="BE1636" s="190"/>
      <c r="BF1636" s="190"/>
      <c r="BG1636" s="190"/>
      <c r="BH1636" s="190"/>
      <c r="BI1636" s="190"/>
      <c r="BJ1636" s="190"/>
      <c r="BK1636" s="190"/>
      <c r="BL1636" s="190"/>
      <c r="BM1636" s="190"/>
      <c r="BN1636" s="190"/>
      <c r="BO1636" s="190"/>
      <c r="BP1636" s="190"/>
      <c r="BQ1636" s="190"/>
      <c r="BR1636" s="190"/>
      <c r="BS1636" s="190"/>
      <c r="BT1636" s="190"/>
      <c r="BU1636" s="190"/>
      <c r="BV1636" s="190"/>
      <c r="BW1636" s="190"/>
      <c r="BX1636" s="190"/>
      <c r="BY1636" s="190"/>
      <c r="BZ1636" s="190"/>
      <c r="CA1636" s="190"/>
      <c r="CB1636" s="190"/>
      <c r="CC1636" s="190"/>
      <c r="CD1636" s="190"/>
      <c r="CE1636" s="190"/>
      <c r="CF1636" s="190"/>
      <c r="CG1636" s="190"/>
      <c r="CH1636" s="190"/>
      <c r="CI1636" s="190"/>
      <c r="CJ1636" s="190"/>
      <c r="CK1636" s="190"/>
      <c r="CL1636" s="190"/>
      <c r="CN1636" s="201"/>
      <c r="CO1636" s="190"/>
      <c r="CP1636" s="190"/>
      <c r="CQ1636" s="190"/>
      <c r="CR1636" s="190"/>
      <c r="CS1636" s="190"/>
      <c r="CT1636" s="190"/>
      <c r="CU1636" s="190"/>
      <c r="CV1636" s="190"/>
      <c r="CW1636" s="190"/>
      <c r="CX1636" s="190"/>
      <c r="CY1636" s="190"/>
      <c r="CZ1636" s="190"/>
      <c r="DA1636" s="190"/>
      <c r="DB1636" s="190"/>
      <c r="DC1636" s="190"/>
      <c r="DD1636" s="190"/>
      <c r="DE1636" s="190"/>
      <c r="DF1636" s="190"/>
      <c r="DG1636" s="190"/>
      <c r="DH1636" s="190"/>
      <c r="DI1636" s="190"/>
      <c r="DJ1636" s="190"/>
      <c r="DK1636" s="190"/>
      <c r="DL1636" s="190"/>
    </row>
    <row r="1637" spans="1:116" x14ac:dyDescent="0.4">
      <c r="A1637" s="174"/>
      <c r="E1637" s="8"/>
      <c r="G1637" s="175" t="s">
        <v>463</v>
      </c>
      <c r="H1637" s="200"/>
      <c r="I1637" s="201"/>
      <c r="J1637" s="201"/>
      <c r="K1637" s="202"/>
      <c r="L1637" s="202"/>
      <c r="M1637" s="202"/>
      <c r="N1637" s="202"/>
      <c r="O1637" s="202"/>
      <c r="P1637" s="202"/>
      <c r="R1637" s="202"/>
      <c r="S1637" s="190" t="str">
        <f t="shared" ref="S1637:AX1637" si="2158">S$22</f>
        <v>S$18</v>
      </c>
      <c r="T1637" s="190" t="str">
        <f t="shared" si="2158"/>
        <v>T$18</v>
      </c>
      <c r="U1637" s="190" t="str">
        <f t="shared" si="2158"/>
        <v>U$18</v>
      </c>
      <c r="V1637" s="190" t="str">
        <f t="shared" si="2158"/>
        <v>V$18</v>
      </c>
      <c r="W1637" s="190" t="str">
        <f t="shared" si="2158"/>
        <v>W$18</v>
      </c>
      <c r="X1637" s="190" t="str">
        <f t="shared" si="2158"/>
        <v>X$18</v>
      </c>
      <c r="Y1637" s="190" t="str">
        <f t="shared" si="2158"/>
        <v>Y$18</v>
      </c>
      <c r="Z1637" s="190" t="str">
        <f t="shared" si="2158"/>
        <v>Z$18</v>
      </c>
      <c r="AA1637" s="190" t="str">
        <f t="shared" si="2158"/>
        <v>AA$18</v>
      </c>
      <c r="AB1637" s="190" t="str">
        <f t="shared" si="2158"/>
        <v>AB$18</v>
      </c>
      <c r="AC1637" s="190" t="str">
        <f t="shared" si="2158"/>
        <v>AC$18</v>
      </c>
      <c r="AD1637" s="190" t="str">
        <f t="shared" si="2158"/>
        <v>AD$18</v>
      </c>
      <c r="AE1637" s="190" t="str">
        <f t="shared" si="2158"/>
        <v>AE$18</v>
      </c>
      <c r="AF1637" s="190" t="str">
        <f t="shared" si="2158"/>
        <v>AF$18</v>
      </c>
      <c r="AG1637" s="190" t="str">
        <f t="shared" si="2158"/>
        <v>AG$18</v>
      </c>
      <c r="AH1637" s="190" t="str">
        <f t="shared" si="2158"/>
        <v>AH$18</v>
      </c>
      <c r="AI1637" s="190" t="str">
        <f t="shared" si="2158"/>
        <v>AI$18</v>
      </c>
      <c r="AJ1637" s="190" t="str">
        <f t="shared" si="2158"/>
        <v>AJ$18</v>
      </c>
      <c r="AK1637" s="190" t="str">
        <f t="shared" si="2158"/>
        <v>AK$18</v>
      </c>
      <c r="AL1637" s="190" t="str">
        <f t="shared" si="2158"/>
        <v>AL$18</v>
      </c>
      <c r="AM1637" s="190" t="str">
        <f t="shared" si="2158"/>
        <v>AM$18</v>
      </c>
      <c r="AN1637" s="190" t="str">
        <f t="shared" si="2158"/>
        <v>AN$18</v>
      </c>
      <c r="AO1637" s="190" t="str">
        <f t="shared" si="2158"/>
        <v>AO$18</v>
      </c>
      <c r="AP1637" s="190" t="str">
        <f t="shared" si="2158"/>
        <v>AP$18</v>
      </c>
      <c r="AQ1637" s="190" t="str">
        <f t="shared" si="2158"/>
        <v>AQ$18</v>
      </c>
      <c r="AR1637" s="190" t="str">
        <f t="shared" si="2158"/>
        <v>AR$18</v>
      </c>
      <c r="AS1637" s="190" t="str">
        <f t="shared" si="2158"/>
        <v>AS$18</v>
      </c>
      <c r="AT1637" s="190" t="str">
        <f t="shared" si="2158"/>
        <v>AT$18</v>
      </c>
      <c r="AU1637" s="190" t="str">
        <f t="shared" si="2158"/>
        <v>AU$18</v>
      </c>
      <c r="AV1637" s="190" t="str">
        <f t="shared" si="2158"/>
        <v>AV$18</v>
      </c>
      <c r="AW1637" s="190" t="str">
        <f t="shared" si="2158"/>
        <v>AW$18</v>
      </c>
      <c r="AX1637" s="190" t="str">
        <f t="shared" si="2158"/>
        <v>AX$18</v>
      </c>
      <c r="AY1637" s="190" t="str">
        <f t="shared" ref="AY1637:CD1637" si="2159">AY$22</f>
        <v>AY$18</v>
      </c>
      <c r="AZ1637" s="190" t="str">
        <f t="shared" si="2159"/>
        <v>AZ$18</v>
      </c>
      <c r="BA1637" s="190" t="str">
        <f t="shared" si="2159"/>
        <v>BA$18</v>
      </c>
      <c r="BB1637" s="190" t="str">
        <f t="shared" si="2159"/>
        <v>BB$18</v>
      </c>
      <c r="BC1637" s="190" t="str">
        <f t="shared" si="2159"/>
        <v>BC$18</v>
      </c>
      <c r="BD1637" s="190" t="str">
        <f t="shared" si="2159"/>
        <v>BD$18</v>
      </c>
      <c r="BE1637" s="190" t="str">
        <f t="shared" si="2159"/>
        <v>BE$18</v>
      </c>
      <c r="BF1637" s="190" t="str">
        <f t="shared" si="2159"/>
        <v>BF$18</v>
      </c>
      <c r="BG1637" s="190" t="str">
        <f t="shared" si="2159"/>
        <v>BG$18</v>
      </c>
      <c r="BH1637" s="190" t="str">
        <f t="shared" si="2159"/>
        <v>BH$18</v>
      </c>
      <c r="BI1637" s="190" t="str">
        <f t="shared" si="2159"/>
        <v>BI$18</v>
      </c>
      <c r="BJ1637" s="190" t="str">
        <f t="shared" si="2159"/>
        <v>BJ$18</v>
      </c>
      <c r="BK1637" s="190" t="str">
        <f t="shared" si="2159"/>
        <v>BK$18</v>
      </c>
      <c r="BL1637" s="190" t="str">
        <f t="shared" si="2159"/>
        <v>BL$18</v>
      </c>
      <c r="BM1637" s="190" t="str">
        <f t="shared" si="2159"/>
        <v>BM$18</v>
      </c>
      <c r="BN1637" s="190" t="str">
        <f t="shared" si="2159"/>
        <v>BN$18</v>
      </c>
      <c r="BO1637" s="190" t="str">
        <f t="shared" si="2159"/>
        <v>BO$18</v>
      </c>
      <c r="BP1637" s="190" t="str">
        <f t="shared" si="2159"/>
        <v>BP$18</v>
      </c>
      <c r="BQ1637" s="190" t="str">
        <f t="shared" si="2159"/>
        <v>BQ$18</v>
      </c>
      <c r="BR1637" s="190" t="str">
        <f t="shared" si="2159"/>
        <v>BR$18</v>
      </c>
      <c r="BS1637" s="190" t="str">
        <f t="shared" si="2159"/>
        <v>BS$18</v>
      </c>
      <c r="BT1637" s="190" t="str">
        <f t="shared" si="2159"/>
        <v>BT$18</v>
      </c>
      <c r="BU1637" s="190" t="str">
        <f t="shared" si="2159"/>
        <v>BU$18</v>
      </c>
      <c r="BV1637" s="190" t="str">
        <f t="shared" si="2159"/>
        <v>BV$18</v>
      </c>
      <c r="BW1637" s="190" t="str">
        <f t="shared" si="2159"/>
        <v>BW$18</v>
      </c>
      <c r="BX1637" s="190" t="str">
        <f t="shared" si="2159"/>
        <v>BX$18</v>
      </c>
      <c r="BY1637" s="190" t="str">
        <f t="shared" si="2159"/>
        <v>BY$18</v>
      </c>
      <c r="BZ1637" s="190" t="str">
        <f t="shared" si="2159"/>
        <v>BZ$18</v>
      </c>
      <c r="CA1637" s="190" t="str">
        <f t="shared" si="2159"/>
        <v>CA$18</v>
      </c>
      <c r="CB1637" s="190" t="str">
        <f t="shared" si="2159"/>
        <v>CB$18</v>
      </c>
      <c r="CC1637" s="190" t="str">
        <f t="shared" si="2159"/>
        <v>CC$18</v>
      </c>
      <c r="CD1637" s="190" t="str">
        <f t="shared" si="2159"/>
        <v>CD$18</v>
      </c>
      <c r="CE1637" s="190" t="str">
        <f t="shared" ref="CE1637:CL1637" si="2160">CE$22</f>
        <v>CE$18</v>
      </c>
      <c r="CF1637" s="190" t="str">
        <f t="shared" si="2160"/>
        <v>CF$18</v>
      </c>
      <c r="CG1637" s="190" t="str">
        <f t="shared" si="2160"/>
        <v>CG$18</v>
      </c>
      <c r="CH1637" s="190" t="str">
        <f t="shared" si="2160"/>
        <v>CH$18</v>
      </c>
      <c r="CI1637" s="190" t="str">
        <f t="shared" si="2160"/>
        <v>CI$18</v>
      </c>
      <c r="CJ1637" s="190" t="str">
        <f t="shared" si="2160"/>
        <v>CJ$18</v>
      </c>
      <c r="CK1637" s="190" t="str">
        <f t="shared" si="2160"/>
        <v>CK$18</v>
      </c>
      <c r="CL1637" s="190" t="str">
        <f t="shared" si="2160"/>
        <v>CL$18</v>
      </c>
      <c r="CN1637" s="201"/>
      <c r="CO1637" s="190" t="str">
        <f t="shared" ref="CO1637:DL1637" si="2161">CO$22</f>
        <v>CO$18</v>
      </c>
      <c r="CP1637" s="190" t="str">
        <f t="shared" si="2161"/>
        <v>CP$18</v>
      </c>
      <c r="CQ1637" s="190" t="str">
        <f t="shared" si="2161"/>
        <v>CQ$18</v>
      </c>
      <c r="CR1637" s="190" t="str">
        <f t="shared" si="2161"/>
        <v>CR$18</v>
      </c>
      <c r="CS1637" s="190" t="str">
        <f t="shared" si="2161"/>
        <v>CS$18</v>
      </c>
      <c r="CT1637" s="190" t="str">
        <f t="shared" si="2161"/>
        <v>CT$18</v>
      </c>
      <c r="CU1637" s="190" t="str">
        <f t="shared" si="2161"/>
        <v>CU$18</v>
      </c>
      <c r="CV1637" s="190" t="str">
        <f t="shared" si="2161"/>
        <v>CV$18</v>
      </c>
      <c r="CW1637" s="190" t="str">
        <f t="shared" si="2161"/>
        <v>CW$18</v>
      </c>
      <c r="CX1637" s="190" t="str">
        <f t="shared" si="2161"/>
        <v>CX$18</v>
      </c>
      <c r="CY1637" s="190" t="str">
        <f t="shared" si="2161"/>
        <v>CY$18</v>
      </c>
      <c r="CZ1637" s="190" t="str">
        <f t="shared" si="2161"/>
        <v>CZ$18</v>
      </c>
      <c r="DA1637" s="190" t="str">
        <f t="shared" si="2161"/>
        <v>DA$18</v>
      </c>
      <c r="DB1637" s="190" t="str">
        <f t="shared" si="2161"/>
        <v>DB$18</v>
      </c>
      <c r="DC1637" s="190" t="str">
        <f t="shared" si="2161"/>
        <v>DC$18</v>
      </c>
      <c r="DD1637" s="190" t="str">
        <f t="shared" si="2161"/>
        <v>DD$18</v>
      </c>
      <c r="DE1637" s="190" t="str">
        <f t="shared" si="2161"/>
        <v>DE$18</v>
      </c>
      <c r="DF1637" s="190" t="str">
        <f t="shared" si="2161"/>
        <v>DF$18</v>
      </c>
      <c r="DG1637" s="190" t="str">
        <f t="shared" si="2161"/>
        <v>DG$18</v>
      </c>
      <c r="DH1637" s="190" t="str">
        <f t="shared" si="2161"/>
        <v>DH$18</v>
      </c>
      <c r="DI1637" s="190" t="str">
        <f t="shared" si="2161"/>
        <v>DI$18</v>
      </c>
      <c r="DJ1637" s="190" t="str">
        <f t="shared" si="2161"/>
        <v>DJ$18</v>
      </c>
      <c r="DK1637" s="190" t="str">
        <f t="shared" si="2161"/>
        <v>DK$18</v>
      </c>
      <c r="DL1637" s="190" t="str">
        <f t="shared" si="2161"/>
        <v>DL$18</v>
      </c>
    </row>
    <row r="1638" spans="1:116" x14ac:dyDescent="0.4">
      <c r="A1638" s="174"/>
      <c r="E1638" s="8"/>
      <c r="G1638" s="175" t="s">
        <v>464</v>
      </c>
      <c r="H1638" s="200"/>
      <c r="I1638" s="201"/>
      <c r="J1638" s="201"/>
      <c r="K1638" s="202"/>
      <c r="L1638" s="202"/>
      <c r="M1638" s="202"/>
      <c r="N1638" s="202"/>
      <c r="O1638" s="202"/>
      <c r="P1638" s="202"/>
      <c r="R1638" s="202"/>
      <c r="S1638" s="190" t="str">
        <f t="shared" ref="S1638:AX1638" si="2162">S$23</f>
        <v>S$19</v>
      </c>
      <c r="T1638" s="190" t="str">
        <f t="shared" si="2162"/>
        <v>T$19</v>
      </c>
      <c r="U1638" s="190" t="str">
        <f t="shared" si="2162"/>
        <v>U$19</v>
      </c>
      <c r="V1638" s="190" t="str">
        <f t="shared" si="2162"/>
        <v>V$19</v>
      </c>
      <c r="W1638" s="190" t="str">
        <f t="shared" si="2162"/>
        <v>W$19</v>
      </c>
      <c r="X1638" s="190" t="str">
        <f t="shared" si="2162"/>
        <v>X$19</v>
      </c>
      <c r="Y1638" s="190" t="str">
        <f t="shared" si="2162"/>
        <v>Y$19</v>
      </c>
      <c r="Z1638" s="190" t="str">
        <f t="shared" si="2162"/>
        <v>Z$19</v>
      </c>
      <c r="AA1638" s="190" t="str">
        <f t="shared" si="2162"/>
        <v>AA$19</v>
      </c>
      <c r="AB1638" s="190" t="str">
        <f t="shared" si="2162"/>
        <v>AB$19</v>
      </c>
      <c r="AC1638" s="190" t="str">
        <f t="shared" si="2162"/>
        <v>AC$19</v>
      </c>
      <c r="AD1638" s="190" t="str">
        <f t="shared" si="2162"/>
        <v>AD$19</v>
      </c>
      <c r="AE1638" s="190" t="str">
        <f t="shared" si="2162"/>
        <v>AE$19</v>
      </c>
      <c r="AF1638" s="190" t="str">
        <f t="shared" si="2162"/>
        <v>AF$19</v>
      </c>
      <c r="AG1638" s="190" t="str">
        <f t="shared" si="2162"/>
        <v>AG$19</v>
      </c>
      <c r="AH1638" s="190" t="str">
        <f t="shared" si="2162"/>
        <v>AH$19</v>
      </c>
      <c r="AI1638" s="190" t="str">
        <f t="shared" si="2162"/>
        <v>AI$19</v>
      </c>
      <c r="AJ1638" s="190" t="str">
        <f t="shared" si="2162"/>
        <v>AJ$19</v>
      </c>
      <c r="AK1638" s="190" t="str">
        <f t="shared" si="2162"/>
        <v>AK$19</v>
      </c>
      <c r="AL1638" s="190" t="str">
        <f t="shared" si="2162"/>
        <v>AL$19</v>
      </c>
      <c r="AM1638" s="190" t="str">
        <f t="shared" si="2162"/>
        <v>AM$19</v>
      </c>
      <c r="AN1638" s="190" t="str">
        <f t="shared" si="2162"/>
        <v>AN$19</v>
      </c>
      <c r="AO1638" s="190" t="str">
        <f t="shared" si="2162"/>
        <v>AO$19</v>
      </c>
      <c r="AP1638" s="190" t="str">
        <f t="shared" si="2162"/>
        <v>AP$19</v>
      </c>
      <c r="AQ1638" s="190" t="str">
        <f t="shared" si="2162"/>
        <v>AQ$19</v>
      </c>
      <c r="AR1638" s="190" t="str">
        <f t="shared" si="2162"/>
        <v>AR$19</v>
      </c>
      <c r="AS1638" s="190" t="str">
        <f t="shared" si="2162"/>
        <v>AS$19</v>
      </c>
      <c r="AT1638" s="190" t="str">
        <f t="shared" si="2162"/>
        <v>AT$19</v>
      </c>
      <c r="AU1638" s="190" t="str">
        <f t="shared" si="2162"/>
        <v>AU$19</v>
      </c>
      <c r="AV1638" s="190" t="str">
        <f t="shared" si="2162"/>
        <v>AV$19</v>
      </c>
      <c r="AW1638" s="190" t="str">
        <f t="shared" si="2162"/>
        <v>AW$19</v>
      </c>
      <c r="AX1638" s="190" t="str">
        <f t="shared" si="2162"/>
        <v>AX$19</v>
      </c>
      <c r="AY1638" s="190" t="str">
        <f t="shared" ref="AY1638:CD1638" si="2163">AY$23</f>
        <v>AY$19</v>
      </c>
      <c r="AZ1638" s="190" t="str">
        <f t="shared" si="2163"/>
        <v>AZ$19</v>
      </c>
      <c r="BA1638" s="190" t="str">
        <f t="shared" si="2163"/>
        <v>BA$19</v>
      </c>
      <c r="BB1638" s="190" t="str">
        <f t="shared" si="2163"/>
        <v>BB$19</v>
      </c>
      <c r="BC1638" s="190" t="str">
        <f t="shared" si="2163"/>
        <v>BC$19</v>
      </c>
      <c r="BD1638" s="190" t="str">
        <f t="shared" si="2163"/>
        <v>BD$19</v>
      </c>
      <c r="BE1638" s="190" t="str">
        <f t="shared" si="2163"/>
        <v>BE$19</v>
      </c>
      <c r="BF1638" s="190" t="str">
        <f t="shared" si="2163"/>
        <v>BF$19</v>
      </c>
      <c r="BG1638" s="190" t="str">
        <f t="shared" si="2163"/>
        <v>BG$19</v>
      </c>
      <c r="BH1638" s="190" t="str">
        <f t="shared" si="2163"/>
        <v>BH$19</v>
      </c>
      <c r="BI1638" s="190" t="str">
        <f t="shared" si="2163"/>
        <v>BI$19</v>
      </c>
      <c r="BJ1638" s="190" t="str">
        <f t="shared" si="2163"/>
        <v>BJ$19</v>
      </c>
      <c r="BK1638" s="190" t="str">
        <f t="shared" si="2163"/>
        <v>BK$19</v>
      </c>
      <c r="BL1638" s="190" t="str">
        <f t="shared" si="2163"/>
        <v>BL$19</v>
      </c>
      <c r="BM1638" s="190" t="str">
        <f t="shared" si="2163"/>
        <v>BM$19</v>
      </c>
      <c r="BN1638" s="190" t="str">
        <f t="shared" si="2163"/>
        <v>BN$19</v>
      </c>
      <c r="BO1638" s="190" t="str">
        <f t="shared" si="2163"/>
        <v>BO$19</v>
      </c>
      <c r="BP1638" s="190" t="str">
        <f t="shared" si="2163"/>
        <v>BP$19</v>
      </c>
      <c r="BQ1638" s="190" t="str">
        <f t="shared" si="2163"/>
        <v>BQ$19</v>
      </c>
      <c r="BR1638" s="190" t="str">
        <f t="shared" si="2163"/>
        <v>BR$19</v>
      </c>
      <c r="BS1638" s="190" t="str">
        <f t="shared" si="2163"/>
        <v>BS$19</v>
      </c>
      <c r="BT1638" s="190" t="str">
        <f t="shared" si="2163"/>
        <v>BT$19</v>
      </c>
      <c r="BU1638" s="190" t="str">
        <f t="shared" si="2163"/>
        <v>BU$19</v>
      </c>
      <c r="BV1638" s="190" t="str">
        <f t="shared" si="2163"/>
        <v>BV$19</v>
      </c>
      <c r="BW1638" s="190" t="str">
        <f t="shared" si="2163"/>
        <v>BW$19</v>
      </c>
      <c r="BX1638" s="190" t="str">
        <f t="shared" si="2163"/>
        <v>BX$19</v>
      </c>
      <c r="BY1638" s="190" t="str">
        <f t="shared" si="2163"/>
        <v>BY$19</v>
      </c>
      <c r="BZ1638" s="190" t="str">
        <f t="shared" si="2163"/>
        <v>BZ$19</v>
      </c>
      <c r="CA1638" s="190" t="str">
        <f t="shared" si="2163"/>
        <v>CA$19</v>
      </c>
      <c r="CB1638" s="190" t="str">
        <f t="shared" si="2163"/>
        <v>CB$19</v>
      </c>
      <c r="CC1638" s="190" t="str">
        <f t="shared" si="2163"/>
        <v>CC$19</v>
      </c>
      <c r="CD1638" s="190" t="str">
        <f t="shared" si="2163"/>
        <v>CD$19</v>
      </c>
      <c r="CE1638" s="190" t="str">
        <f t="shared" ref="CE1638:CL1638" si="2164">CE$23</f>
        <v>CE$19</v>
      </c>
      <c r="CF1638" s="190" t="str">
        <f t="shared" si="2164"/>
        <v>CF$19</v>
      </c>
      <c r="CG1638" s="190" t="str">
        <f t="shared" si="2164"/>
        <v>CG$19</v>
      </c>
      <c r="CH1638" s="190" t="str">
        <f t="shared" si="2164"/>
        <v>CH$19</v>
      </c>
      <c r="CI1638" s="190" t="str">
        <f t="shared" si="2164"/>
        <v>CI$19</v>
      </c>
      <c r="CJ1638" s="190" t="str">
        <f t="shared" si="2164"/>
        <v>CJ$19</v>
      </c>
      <c r="CK1638" s="190" t="str">
        <f t="shared" si="2164"/>
        <v>CK$19</v>
      </c>
      <c r="CL1638" s="190" t="str">
        <f t="shared" si="2164"/>
        <v>CL$19</v>
      </c>
      <c r="CN1638" s="201"/>
      <c r="CO1638" s="190" t="str">
        <f t="shared" ref="CO1638:DL1638" si="2165">CO$23</f>
        <v>CO$19</v>
      </c>
      <c r="CP1638" s="190" t="str">
        <f t="shared" si="2165"/>
        <v>CP$19</v>
      </c>
      <c r="CQ1638" s="190" t="str">
        <f t="shared" si="2165"/>
        <v>CQ$19</v>
      </c>
      <c r="CR1638" s="190" t="str">
        <f t="shared" si="2165"/>
        <v>CR$19</v>
      </c>
      <c r="CS1638" s="190" t="str">
        <f t="shared" si="2165"/>
        <v>CS$19</v>
      </c>
      <c r="CT1638" s="190" t="str">
        <f t="shared" si="2165"/>
        <v>CT$19</v>
      </c>
      <c r="CU1638" s="190" t="str">
        <f t="shared" si="2165"/>
        <v>CU$19</v>
      </c>
      <c r="CV1638" s="190" t="str">
        <f t="shared" si="2165"/>
        <v>CV$19</v>
      </c>
      <c r="CW1638" s="190" t="str">
        <f t="shared" si="2165"/>
        <v>CW$19</v>
      </c>
      <c r="CX1638" s="190" t="str">
        <f t="shared" si="2165"/>
        <v>CX$19</v>
      </c>
      <c r="CY1638" s="190" t="str">
        <f t="shared" si="2165"/>
        <v>CY$19</v>
      </c>
      <c r="CZ1638" s="190" t="str">
        <f t="shared" si="2165"/>
        <v>CZ$19</v>
      </c>
      <c r="DA1638" s="190" t="str">
        <f t="shared" si="2165"/>
        <v>DA$19</v>
      </c>
      <c r="DB1638" s="190" t="str">
        <f t="shared" si="2165"/>
        <v>DB$19</v>
      </c>
      <c r="DC1638" s="190" t="str">
        <f t="shared" si="2165"/>
        <v>DC$19</v>
      </c>
      <c r="DD1638" s="190" t="str">
        <f t="shared" si="2165"/>
        <v>DD$19</v>
      </c>
      <c r="DE1638" s="190" t="str">
        <f t="shared" si="2165"/>
        <v>DE$19</v>
      </c>
      <c r="DF1638" s="190" t="str">
        <f t="shared" si="2165"/>
        <v>DF$19</v>
      </c>
      <c r="DG1638" s="190" t="str">
        <f t="shared" si="2165"/>
        <v>DG$19</v>
      </c>
      <c r="DH1638" s="190" t="str">
        <f t="shared" si="2165"/>
        <v>DH$19</v>
      </c>
      <c r="DI1638" s="190" t="str">
        <f t="shared" si="2165"/>
        <v>DI$19</v>
      </c>
      <c r="DJ1638" s="190" t="str">
        <f t="shared" si="2165"/>
        <v>DJ$19</v>
      </c>
      <c r="DK1638" s="190" t="str">
        <f t="shared" si="2165"/>
        <v>DK$19</v>
      </c>
      <c r="DL1638" s="190" t="str">
        <f t="shared" si="2165"/>
        <v>DL$19</v>
      </c>
    </row>
    <row r="1639" spans="1:116" x14ac:dyDescent="0.4">
      <c r="A1639" s="31" t="s">
        <v>218</v>
      </c>
      <c r="B1639" s="31" t="s">
        <v>81</v>
      </c>
      <c r="C1639" s="31"/>
      <c r="D1639" t="s">
        <v>774</v>
      </c>
      <c r="E1639" s="8" t="s">
        <v>483</v>
      </c>
      <c r="F1639" t="s">
        <v>393</v>
      </c>
      <c r="G1639" s="66" t="s">
        <v>394</v>
      </c>
      <c r="H1639" s="22"/>
      <c r="I1639" s="299"/>
      <c r="J1639" s="299"/>
      <c r="K1639" s="22"/>
      <c r="L1639" s="22"/>
      <c r="M1639" s="22"/>
      <c r="N1639" s="22"/>
      <c r="O1639" s="22"/>
      <c r="P1639" s="22"/>
      <c r="R1639" s="66"/>
      <c r="S1639" s="302"/>
      <c r="T1639" s="302"/>
      <c r="U1639" s="302"/>
      <c r="V1639" s="302"/>
      <c r="W1639" s="302"/>
      <c r="X1639" s="302"/>
      <c r="Y1639" s="302"/>
      <c r="Z1639" s="302"/>
      <c r="AA1639" s="302"/>
      <c r="AB1639" s="302"/>
      <c r="AC1639" s="302"/>
      <c r="AD1639" s="302"/>
      <c r="AE1639" s="302"/>
      <c r="AF1639" s="302"/>
      <c r="AG1639" s="302"/>
      <c r="AH1639" s="302"/>
      <c r="AI1639" s="302"/>
      <c r="AJ1639" s="302"/>
      <c r="AK1639" s="302"/>
      <c r="AL1639" s="302"/>
      <c r="AM1639" s="302"/>
      <c r="AN1639" s="302"/>
      <c r="AO1639" s="302"/>
      <c r="AP1639" s="302"/>
      <c r="AQ1639" s="302"/>
      <c r="AR1639" s="302"/>
      <c r="AS1639" s="302"/>
      <c r="AT1639" s="302"/>
      <c r="AU1639" s="302"/>
      <c r="AV1639" s="302"/>
      <c r="AW1639" s="302"/>
      <c r="AX1639" s="302"/>
      <c r="AY1639" s="302"/>
      <c r="AZ1639" s="302"/>
      <c r="BA1639" s="302"/>
      <c r="BB1639" s="302"/>
      <c r="BC1639" s="302"/>
      <c r="BD1639" s="302"/>
      <c r="BE1639" s="302"/>
      <c r="BF1639" s="302"/>
      <c r="BG1639" s="302"/>
      <c r="BH1639" s="302"/>
      <c r="BI1639" s="302"/>
      <c r="BJ1639" s="302"/>
      <c r="BK1639" s="302"/>
      <c r="BL1639" s="302"/>
      <c r="BM1639" s="302"/>
      <c r="BN1639" s="302"/>
      <c r="BO1639" s="302"/>
      <c r="BP1639" s="302"/>
      <c r="BQ1639" s="302"/>
      <c r="BR1639" s="302"/>
      <c r="BS1639" s="302"/>
      <c r="BT1639" s="302"/>
      <c r="BU1639" s="302"/>
      <c r="BV1639" s="302"/>
      <c r="BW1639" s="302"/>
      <c r="BX1639" s="302"/>
      <c r="BY1639" s="302"/>
      <c r="BZ1639" s="302"/>
      <c r="CA1639" s="302"/>
      <c r="CB1639" s="302"/>
      <c r="CC1639" s="302"/>
      <c r="CD1639" s="302"/>
      <c r="CE1639" s="302"/>
      <c r="CF1639" s="302"/>
      <c r="CG1639" s="302"/>
      <c r="CH1639" s="302"/>
      <c r="CI1639" s="302"/>
      <c r="CJ1639" s="302"/>
      <c r="CK1639" s="302"/>
      <c r="CL1639" s="302"/>
      <c r="CN1639" s="299"/>
      <c r="CO1639" s="302"/>
      <c r="CP1639" s="302"/>
      <c r="CQ1639" s="302"/>
      <c r="CR1639" s="302"/>
      <c r="CS1639" s="302"/>
      <c r="CT1639" s="302"/>
      <c r="CU1639" s="302"/>
      <c r="CV1639" s="302"/>
      <c r="CW1639" s="302"/>
      <c r="CX1639" s="302"/>
      <c r="CY1639" s="302"/>
      <c r="CZ1639" s="302"/>
      <c r="DA1639" s="302"/>
      <c r="DB1639" s="302"/>
      <c r="DC1639" s="302"/>
      <c r="DD1639" s="302"/>
      <c r="DE1639" s="302"/>
      <c r="DF1639" s="302"/>
      <c r="DG1639" s="302"/>
      <c r="DH1639" s="302"/>
      <c r="DI1639" s="302"/>
      <c r="DJ1639" s="302"/>
      <c r="DK1639" s="302"/>
      <c r="DL1639" s="302"/>
    </row>
    <row r="1640" spans="1:116" x14ac:dyDescent="0.4">
      <c r="A1640" s="12"/>
      <c r="B1640" t="s">
        <v>332</v>
      </c>
      <c r="C1640" t="s">
        <v>80</v>
      </c>
      <c r="D1640" t="s">
        <v>774</v>
      </c>
      <c r="E1640" s="8" t="str">
        <f t="shared" ref="E1640:E1642" si="2166">ROW()&amp;" "&amp;D1640</f>
        <v>1640 GMV-S</v>
      </c>
      <c r="G1640" s="95" t="str">
        <f>G1643&amp;":"</f>
        <v>Revenue - Secondary GMV:</v>
      </c>
      <c r="H1640" s="12"/>
      <c r="I1640" s="60"/>
      <c r="J1640" s="60"/>
      <c r="K1640" s="12"/>
      <c r="L1640" s="12"/>
      <c r="M1640" s="12"/>
      <c r="N1640" s="12"/>
      <c r="O1640" s="12"/>
      <c r="P1640" s="12"/>
      <c r="R1640" s="13"/>
      <c r="CN1640" s="60"/>
      <c r="CO1640" s="8"/>
      <c r="CP1640" s="8"/>
      <c r="CQ1640" s="8"/>
      <c r="CR1640" s="8"/>
      <c r="CS1640" s="8"/>
      <c r="CT1640" s="8"/>
      <c r="CU1640" s="8"/>
      <c r="CV1640" s="8"/>
      <c r="CW1640" s="8"/>
      <c r="CX1640" s="8"/>
      <c r="CY1640" s="8"/>
      <c r="CZ1640" s="8"/>
      <c r="DA1640" s="8"/>
      <c r="DB1640" s="8"/>
      <c r="DC1640" s="8"/>
      <c r="DD1640" s="8"/>
      <c r="DE1640" s="8"/>
      <c r="DF1640" s="8"/>
      <c r="DG1640" s="8"/>
      <c r="DH1640" s="8"/>
      <c r="DI1640" s="8"/>
      <c r="DJ1640" s="8"/>
      <c r="DK1640" s="8"/>
      <c r="DL1640" s="8"/>
    </row>
    <row r="1641" spans="1:116" x14ac:dyDescent="0.4">
      <c r="B1641" t="s">
        <v>332</v>
      </c>
      <c r="C1641" t="s">
        <v>80</v>
      </c>
      <c r="D1641" t="s">
        <v>774</v>
      </c>
      <c r="E1641" s="8" t="str">
        <f t="shared" ref="E1641:E1654" si="2167">ROW()&amp;" "&amp;D1641</f>
        <v>1641 GMV-S</v>
      </c>
      <c r="G1641" s="158" t="s">
        <v>78</v>
      </c>
      <c r="K1641" s="24"/>
      <c r="L1641" s="24"/>
      <c r="M1641" s="24"/>
      <c r="N1641" s="24"/>
      <c r="O1641" s="24"/>
      <c r="P1641" s="24"/>
      <c r="R1641" s="24"/>
      <c r="S1641" s="80"/>
      <c r="T1641" s="80"/>
      <c r="U1641" s="80"/>
      <c r="V1641" s="80"/>
      <c r="W1641" s="80"/>
      <c r="X1641" s="80"/>
      <c r="Y1641" s="80"/>
      <c r="Z1641" s="80"/>
      <c r="AA1641" s="80"/>
      <c r="AB1641" s="80"/>
      <c r="AC1641" s="80"/>
      <c r="AD1641" s="80"/>
      <c r="AE1641" s="80"/>
      <c r="AF1641" s="80"/>
      <c r="AG1641" s="80"/>
      <c r="AH1641" s="80"/>
      <c r="AI1641" s="80"/>
      <c r="AJ1641" s="80"/>
      <c r="AK1641" s="80"/>
      <c r="AL1641" s="80"/>
      <c r="AM1641" s="80"/>
      <c r="AN1641" s="80"/>
      <c r="AO1641" s="80"/>
      <c r="AP1641" s="80"/>
      <c r="AQ1641" s="80"/>
      <c r="AR1641" s="80"/>
      <c r="AS1641" s="80"/>
      <c r="AT1641" s="80"/>
      <c r="AU1641" s="80"/>
      <c r="AV1641" s="80"/>
      <c r="AW1641" s="80"/>
      <c r="AX1641" s="80"/>
      <c r="AY1641" s="80"/>
      <c r="AZ1641" s="80"/>
      <c r="BA1641" s="80"/>
      <c r="BB1641" s="80"/>
      <c r="BC1641" s="80"/>
      <c r="BD1641" s="80"/>
      <c r="BE1641" s="80"/>
      <c r="BF1641" s="80"/>
      <c r="BG1641" s="80"/>
      <c r="BH1641" s="80"/>
      <c r="BI1641" s="80"/>
      <c r="BJ1641" s="80"/>
      <c r="BK1641" s="80"/>
      <c r="BL1641" s="80"/>
      <c r="BM1641" s="80"/>
      <c r="BN1641" s="80"/>
      <c r="BO1641" s="80"/>
      <c r="BP1641" s="80"/>
      <c r="BQ1641" s="80"/>
      <c r="BR1641" s="80"/>
      <c r="BS1641" s="80"/>
      <c r="BT1641" s="80"/>
      <c r="BU1641" s="80"/>
      <c r="BV1641" s="80"/>
      <c r="BW1641" s="80"/>
      <c r="BX1641" s="80"/>
      <c r="BY1641" s="80"/>
      <c r="BZ1641" s="80"/>
      <c r="CA1641" s="80"/>
      <c r="CB1641" s="80"/>
      <c r="CC1641" s="80"/>
      <c r="CD1641" s="80"/>
      <c r="CE1641" s="80"/>
      <c r="CF1641" s="80"/>
      <c r="CG1641" s="80"/>
      <c r="CH1641" s="80"/>
      <c r="CI1641" s="80"/>
      <c r="CJ1641" s="80"/>
      <c r="CK1641" s="80"/>
      <c r="CL1641" s="80"/>
      <c r="CO1641" s="80"/>
      <c r="CP1641" s="80"/>
      <c r="CQ1641" s="80"/>
      <c r="CR1641" s="80"/>
      <c r="CS1641" s="80"/>
      <c r="CT1641" s="80"/>
      <c r="CU1641" s="80"/>
      <c r="CV1641" s="80"/>
      <c r="CW1641" s="80"/>
      <c r="CX1641" s="80"/>
      <c r="CY1641" s="80"/>
      <c r="CZ1641" s="80"/>
      <c r="DA1641" s="80"/>
      <c r="DB1641" s="80"/>
      <c r="DC1641" s="80"/>
      <c r="DD1641" s="80"/>
      <c r="DE1641" s="80"/>
      <c r="DF1641" s="80"/>
      <c r="DG1641" s="80"/>
      <c r="DH1641" s="80"/>
      <c r="DI1641" s="80"/>
      <c r="DJ1641" s="80"/>
      <c r="DK1641" s="80"/>
      <c r="DL1641" s="80"/>
    </row>
    <row r="1642" spans="1:116" x14ac:dyDescent="0.4">
      <c r="B1642" t="str">
        <f>E1642</f>
        <v>1642 GMV-S</v>
      </c>
      <c r="D1642" t="s">
        <v>774</v>
      </c>
      <c r="E1642" s="8" t="str">
        <f t="shared" si="2167"/>
        <v>1642 GMV-S</v>
      </c>
      <c r="G1642" s="145" t="s">
        <v>79</v>
      </c>
      <c r="H1642" s="12"/>
      <c r="I1642" s="60"/>
      <c r="J1642" s="60"/>
      <c r="K1642" s="16">
        <v>0.1</v>
      </c>
      <c r="L1642" s="16">
        <v>0.1</v>
      </c>
      <c r="M1642" s="16">
        <v>0.1</v>
      </c>
      <c r="N1642" s="16">
        <v>0.1</v>
      </c>
      <c r="O1642" s="16">
        <v>0.1</v>
      </c>
      <c r="P1642" s="16">
        <v>0.1</v>
      </c>
      <c r="R1642" s="20"/>
      <c r="S1642" s="150" cm="1">
        <f t="array" ref="S1642">INDEX($K:$P,ROW(),MATCH(S$3,$K$2:$P$2,0))</f>
        <v>0.1</v>
      </c>
      <c r="T1642" s="150" cm="1">
        <f t="array" ref="T1642">INDEX($K:$P,ROW(),MATCH(T$3,$K$2:$P$2,0))</f>
        <v>0.1</v>
      </c>
      <c r="U1642" s="150" cm="1">
        <f t="array" ref="U1642">INDEX($K:$P,ROW(),MATCH(U$3,$K$2:$P$2,0))</f>
        <v>0.1</v>
      </c>
      <c r="V1642" s="150" cm="1">
        <f t="array" ref="V1642">INDEX($K:$P,ROW(),MATCH(V$3,$K$2:$P$2,0))</f>
        <v>0.1</v>
      </c>
      <c r="W1642" s="150" cm="1">
        <f t="array" ref="W1642">INDEX($K:$P,ROW(),MATCH(W$3,$K$2:$P$2,0))</f>
        <v>0.1</v>
      </c>
      <c r="X1642" s="150" cm="1">
        <f t="array" ref="X1642">INDEX($K:$P,ROW(),MATCH(X$3,$K$2:$P$2,0))</f>
        <v>0.1</v>
      </c>
      <c r="Y1642" s="150" cm="1">
        <f t="array" ref="Y1642">INDEX($K:$P,ROW(),MATCH(Y$3,$K$2:$P$2,0))</f>
        <v>0.1</v>
      </c>
      <c r="Z1642" s="150" cm="1">
        <f t="array" ref="Z1642">INDEX($K:$P,ROW(),MATCH(Z$3,$K$2:$P$2,0))</f>
        <v>0.1</v>
      </c>
      <c r="AA1642" s="150" cm="1">
        <f t="array" ref="AA1642">INDEX($K:$P,ROW(),MATCH(AA$3,$K$2:$P$2,0))</f>
        <v>0.1</v>
      </c>
      <c r="AB1642" s="150" cm="1">
        <f t="array" ref="AB1642">INDEX($K:$P,ROW(),MATCH(AB$3,$K$2:$P$2,0))</f>
        <v>0.1</v>
      </c>
      <c r="AC1642" s="150" cm="1">
        <f t="array" ref="AC1642">INDEX($K:$P,ROW(),MATCH(AC$3,$K$2:$P$2,0))</f>
        <v>0.1</v>
      </c>
      <c r="AD1642" s="150" cm="1">
        <f t="array" ref="AD1642">INDEX($K:$P,ROW(),MATCH(AD$3,$K$2:$P$2,0))</f>
        <v>0.1</v>
      </c>
      <c r="AE1642" s="150" cm="1">
        <f t="array" ref="AE1642">INDEX($K:$P,ROW(),MATCH(AE$3,$K$2:$P$2,0))</f>
        <v>0.1</v>
      </c>
      <c r="AF1642" s="150" cm="1">
        <f t="array" ref="AF1642">INDEX($K:$P,ROW(),MATCH(AF$3,$K$2:$P$2,0))</f>
        <v>0.1</v>
      </c>
      <c r="AG1642" s="150" cm="1">
        <f t="array" ref="AG1642">INDEX($K:$P,ROW(),MATCH(AG$3,$K$2:$P$2,0))</f>
        <v>0.1</v>
      </c>
      <c r="AH1642" s="150" cm="1">
        <f t="array" ref="AH1642">INDEX($K:$P,ROW(),MATCH(AH$3,$K$2:$P$2,0))</f>
        <v>0.1</v>
      </c>
      <c r="AI1642" s="150" cm="1">
        <f t="array" ref="AI1642">INDEX($K:$P,ROW(),MATCH(AI$3,$K$2:$P$2,0))</f>
        <v>0.1</v>
      </c>
      <c r="AJ1642" s="150" cm="1">
        <f t="array" ref="AJ1642">INDEX($K:$P,ROW(),MATCH(AJ$3,$K$2:$P$2,0))</f>
        <v>0.1</v>
      </c>
      <c r="AK1642" s="150" cm="1">
        <f t="array" ref="AK1642">INDEX($K:$P,ROW(),MATCH(AK$3,$K$2:$P$2,0))</f>
        <v>0.1</v>
      </c>
      <c r="AL1642" s="150" cm="1">
        <f t="array" ref="AL1642">INDEX($K:$P,ROW(),MATCH(AL$3,$K$2:$P$2,0))</f>
        <v>0.1</v>
      </c>
      <c r="AM1642" s="150" cm="1">
        <f t="array" ref="AM1642">INDEX($K:$P,ROW(),MATCH(AM$3,$K$2:$P$2,0))</f>
        <v>0.1</v>
      </c>
      <c r="AN1642" s="150" cm="1">
        <f t="array" ref="AN1642">INDEX($K:$P,ROW(),MATCH(AN$3,$K$2:$P$2,0))</f>
        <v>0.1</v>
      </c>
      <c r="AO1642" s="150" cm="1">
        <f t="array" ref="AO1642">INDEX($K:$P,ROW(),MATCH(AO$3,$K$2:$P$2,0))</f>
        <v>0.1</v>
      </c>
      <c r="AP1642" s="150" cm="1">
        <f t="array" ref="AP1642">INDEX($K:$P,ROW(),MATCH(AP$3,$K$2:$P$2,0))</f>
        <v>0.1</v>
      </c>
      <c r="AQ1642" s="150" cm="1">
        <f t="array" ref="AQ1642">INDEX($K:$P,ROW(),MATCH(AQ$3,$K$2:$P$2,0))</f>
        <v>0.1</v>
      </c>
      <c r="AR1642" s="150" cm="1">
        <f t="array" ref="AR1642">INDEX($K:$P,ROW(),MATCH(AR$3,$K$2:$P$2,0))</f>
        <v>0.1</v>
      </c>
      <c r="AS1642" s="150" cm="1">
        <f t="array" ref="AS1642">INDEX($K:$P,ROW(),MATCH(AS$3,$K$2:$P$2,0))</f>
        <v>0.1</v>
      </c>
      <c r="AT1642" s="150" cm="1">
        <f t="array" ref="AT1642">INDEX($K:$P,ROW(),MATCH(AT$3,$K$2:$P$2,0))</f>
        <v>0.1</v>
      </c>
      <c r="AU1642" s="150" cm="1">
        <f t="array" ref="AU1642">INDEX($K:$P,ROW(),MATCH(AU$3,$K$2:$P$2,0))</f>
        <v>0.1</v>
      </c>
      <c r="AV1642" s="150" cm="1">
        <f t="array" ref="AV1642">INDEX($K:$P,ROW(),MATCH(AV$3,$K$2:$P$2,0))</f>
        <v>0.1</v>
      </c>
      <c r="AW1642" s="150" cm="1">
        <f t="array" ref="AW1642">INDEX($K:$P,ROW(),MATCH(AW$3,$K$2:$P$2,0))</f>
        <v>0.1</v>
      </c>
      <c r="AX1642" s="150" cm="1">
        <f t="array" ref="AX1642">INDEX($K:$P,ROW(),MATCH(AX$3,$K$2:$P$2,0))</f>
        <v>0.1</v>
      </c>
      <c r="AY1642" s="150" cm="1">
        <f t="array" ref="AY1642">INDEX($K:$P,ROW(),MATCH(AY$3,$K$2:$P$2,0))</f>
        <v>0.1</v>
      </c>
      <c r="AZ1642" s="150" cm="1">
        <f t="array" ref="AZ1642">INDEX($K:$P,ROW(),MATCH(AZ$3,$K$2:$P$2,0))</f>
        <v>0.1</v>
      </c>
      <c r="BA1642" s="150" cm="1">
        <f t="array" ref="BA1642">INDEX($K:$P,ROW(),MATCH(BA$3,$K$2:$P$2,0))</f>
        <v>0.1</v>
      </c>
      <c r="BB1642" s="150" cm="1">
        <f t="array" ref="BB1642">INDEX($K:$P,ROW(),MATCH(BB$3,$K$2:$P$2,0))</f>
        <v>0.1</v>
      </c>
      <c r="BC1642" s="150" cm="1">
        <f t="array" ref="BC1642">INDEX($K:$P,ROW(),MATCH(BC$3,$K$2:$P$2,0))</f>
        <v>0.1</v>
      </c>
      <c r="BD1642" s="150" cm="1">
        <f t="array" ref="BD1642">INDEX($K:$P,ROW(),MATCH(BD$3,$K$2:$P$2,0))</f>
        <v>0.1</v>
      </c>
      <c r="BE1642" s="150" cm="1">
        <f t="array" ref="BE1642">INDEX($K:$P,ROW(),MATCH(BE$3,$K$2:$P$2,0))</f>
        <v>0.1</v>
      </c>
      <c r="BF1642" s="150" cm="1">
        <f t="array" ref="BF1642">INDEX($K:$P,ROW(),MATCH(BF$3,$K$2:$P$2,0))</f>
        <v>0.1</v>
      </c>
      <c r="BG1642" s="150" cm="1">
        <f t="array" ref="BG1642">INDEX($K:$P,ROW(),MATCH(BG$3,$K$2:$P$2,0))</f>
        <v>0.1</v>
      </c>
      <c r="BH1642" s="150" cm="1">
        <f t="array" ref="BH1642">INDEX($K:$P,ROW(),MATCH(BH$3,$K$2:$P$2,0))</f>
        <v>0.1</v>
      </c>
      <c r="BI1642" s="150" cm="1">
        <f t="array" ref="BI1642">INDEX($K:$P,ROW(),MATCH(BI$3,$K$2:$P$2,0))</f>
        <v>0.1</v>
      </c>
      <c r="BJ1642" s="150" cm="1">
        <f t="array" ref="BJ1642">INDEX($K:$P,ROW(),MATCH(BJ$3,$K$2:$P$2,0))</f>
        <v>0.1</v>
      </c>
      <c r="BK1642" s="150" cm="1">
        <f t="array" ref="BK1642">INDEX($K:$P,ROW(),MATCH(BK$3,$K$2:$P$2,0))</f>
        <v>0.1</v>
      </c>
      <c r="BL1642" s="150" cm="1">
        <f t="array" ref="BL1642">INDEX($K:$P,ROW(),MATCH(BL$3,$K$2:$P$2,0))</f>
        <v>0.1</v>
      </c>
      <c r="BM1642" s="150" cm="1">
        <f t="array" ref="BM1642">INDEX($K:$P,ROW(),MATCH(BM$3,$K$2:$P$2,0))</f>
        <v>0.1</v>
      </c>
      <c r="BN1642" s="150" cm="1">
        <f t="array" ref="BN1642">INDEX($K:$P,ROW(),MATCH(BN$3,$K$2:$P$2,0))</f>
        <v>0.1</v>
      </c>
      <c r="BO1642" s="150" cm="1">
        <f t="array" ref="BO1642">INDEX($K:$P,ROW(),MATCH(BO$3,$K$2:$P$2,0))</f>
        <v>0.1</v>
      </c>
      <c r="BP1642" s="150" cm="1">
        <f t="array" ref="BP1642">INDEX($K:$P,ROW(),MATCH(BP$3,$K$2:$P$2,0))</f>
        <v>0.1</v>
      </c>
      <c r="BQ1642" s="150" cm="1">
        <f t="array" ref="BQ1642">INDEX($K:$P,ROW(),MATCH(BQ$3,$K$2:$P$2,0))</f>
        <v>0.1</v>
      </c>
      <c r="BR1642" s="150" cm="1">
        <f t="array" ref="BR1642">INDEX($K:$P,ROW(),MATCH(BR$3,$K$2:$P$2,0))</f>
        <v>0.1</v>
      </c>
      <c r="BS1642" s="150" cm="1">
        <f t="array" ref="BS1642">INDEX($K:$P,ROW(),MATCH(BS$3,$K$2:$P$2,0))</f>
        <v>0.1</v>
      </c>
      <c r="BT1642" s="150" cm="1">
        <f t="array" ref="BT1642">INDEX($K:$P,ROW(),MATCH(BT$3,$K$2:$P$2,0))</f>
        <v>0.1</v>
      </c>
      <c r="BU1642" s="150" cm="1">
        <f t="array" ref="BU1642">INDEX($K:$P,ROW(),MATCH(BU$3,$K$2:$P$2,0))</f>
        <v>0.1</v>
      </c>
      <c r="BV1642" s="150" cm="1">
        <f t="array" ref="BV1642">INDEX($K:$P,ROW(),MATCH(BV$3,$K$2:$P$2,0))</f>
        <v>0.1</v>
      </c>
      <c r="BW1642" s="150" cm="1">
        <f t="array" ref="BW1642">INDEX($K:$P,ROW(),MATCH(BW$3,$K$2:$P$2,0))</f>
        <v>0.1</v>
      </c>
      <c r="BX1642" s="150" cm="1">
        <f t="array" ref="BX1642">INDEX($K:$P,ROW(),MATCH(BX$3,$K$2:$P$2,0))</f>
        <v>0.1</v>
      </c>
      <c r="BY1642" s="150" cm="1">
        <f t="array" ref="BY1642">INDEX($K:$P,ROW(),MATCH(BY$3,$K$2:$P$2,0))</f>
        <v>0.1</v>
      </c>
      <c r="BZ1642" s="150" cm="1">
        <f t="array" ref="BZ1642">INDEX($K:$P,ROW(),MATCH(BZ$3,$K$2:$P$2,0))</f>
        <v>0.1</v>
      </c>
      <c r="CA1642" s="150" cm="1">
        <f t="array" ref="CA1642">INDEX($K:$P,ROW(),MATCH(CA$3,$K$2:$P$2,0))</f>
        <v>0.1</v>
      </c>
      <c r="CB1642" s="150" cm="1">
        <f t="array" ref="CB1642">INDEX($K:$P,ROW(),MATCH(CB$3,$K$2:$P$2,0))</f>
        <v>0.1</v>
      </c>
      <c r="CC1642" s="150" cm="1">
        <f t="array" ref="CC1642">INDEX($K:$P,ROW(),MATCH(CC$3,$K$2:$P$2,0))</f>
        <v>0.1</v>
      </c>
      <c r="CD1642" s="150" cm="1">
        <f t="array" ref="CD1642">INDEX($K:$P,ROW(),MATCH(CD$3,$K$2:$P$2,0))</f>
        <v>0.1</v>
      </c>
      <c r="CE1642" s="150" cm="1">
        <f t="array" ref="CE1642">INDEX($K:$P,ROW(),MATCH(CE$3,$K$2:$P$2,0))</f>
        <v>0.1</v>
      </c>
      <c r="CF1642" s="150" cm="1">
        <f t="array" ref="CF1642">INDEX($K:$P,ROW(),MATCH(CF$3,$K$2:$P$2,0))</f>
        <v>0.1</v>
      </c>
      <c r="CG1642" s="150" cm="1">
        <f t="array" ref="CG1642">INDEX($K:$P,ROW(),MATCH(CG$3,$K$2:$P$2,0))</f>
        <v>0.1</v>
      </c>
      <c r="CH1642" s="150" cm="1">
        <f t="array" ref="CH1642">INDEX($K:$P,ROW(),MATCH(CH$3,$K$2:$P$2,0))</f>
        <v>0.1</v>
      </c>
      <c r="CI1642" s="150" cm="1">
        <f t="array" ref="CI1642">INDEX($K:$P,ROW(),MATCH(CI$3,$K$2:$P$2,0))</f>
        <v>0.1</v>
      </c>
      <c r="CJ1642" s="150" cm="1">
        <f t="array" ref="CJ1642">INDEX($K:$P,ROW(),MATCH(CJ$3,$K$2:$P$2,0))</f>
        <v>0.1</v>
      </c>
      <c r="CK1642" s="150" cm="1">
        <f t="array" ref="CK1642">INDEX($K:$P,ROW(),MATCH(CK$3,$K$2:$P$2,0))</f>
        <v>0.1</v>
      </c>
      <c r="CL1642" s="150" cm="1">
        <f t="array" ref="CL1642">INDEX($K:$P,ROW(),MATCH(CL$3,$K$2:$P$2,0))</f>
        <v>0.1</v>
      </c>
      <c r="CN1642" s="60"/>
      <c r="CO1642" s="150" t="e" cm="1">
        <f t="array" ref="CO1642">INDEX($K:$P,ROW(),MATCH(CO$3,$K$2:$P$2,0))</f>
        <v>#N/A</v>
      </c>
      <c r="CP1642" s="150" t="e" cm="1">
        <f t="array" ref="CP1642">INDEX($K:$P,ROW(),MATCH(CP$3,$K$2:$P$2,0))</f>
        <v>#N/A</v>
      </c>
      <c r="CQ1642" s="150" t="e" cm="1">
        <f t="array" ref="CQ1642">INDEX($K:$P,ROW(),MATCH(CQ$3,$K$2:$P$2,0))</f>
        <v>#N/A</v>
      </c>
      <c r="CR1642" s="150" t="e" cm="1">
        <f t="array" ref="CR1642">INDEX($K:$P,ROW(),MATCH(CR$3,$K$2:$P$2,0))</f>
        <v>#N/A</v>
      </c>
      <c r="CS1642" s="150" t="e" cm="1">
        <f t="array" ref="CS1642">INDEX($K:$P,ROW(),MATCH(CS$3,$K$2:$P$2,0))</f>
        <v>#N/A</v>
      </c>
      <c r="CT1642" s="150" t="e" cm="1">
        <f t="array" ref="CT1642">INDEX($K:$P,ROW(),MATCH(CT$3,$K$2:$P$2,0))</f>
        <v>#N/A</v>
      </c>
      <c r="CU1642" s="150" t="e" cm="1">
        <f t="array" ref="CU1642">INDEX($K:$P,ROW(),MATCH(CU$3,$K$2:$P$2,0))</f>
        <v>#N/A</v>
      </c>
      <c r="CV1642" s="150" t="e" cm="1">
        <f t="array" ref="CV1642">INDEX($K:$P,ROW(),MATCH(CV$3,$K$2:$P$2,0))</f>
        <v>#N/A</v>
      </c>
      <c r="CW1642" s="150" t="e" cm="1">
        <f t="array" ref="CW1642">INDEX($K:$P,ROW(),MATCH(CW$3,$K$2:$P$2,0))</f>
        <v>#N/A</v>
      </c>
      <c r="CX1642" s="150" t="e" cm="1">
        <f t="array" ref="CX1642">INDEX($K:$P,ROW(),MATCH(CX$3,$K$2:$P$2,0))</f>
        <v>#N/A</v>
      </c>
      <c r="CY1642" s="150" t="e" cm="1">
        <f t="array" ref="CY1642">INDEX($K:$P,ROW(),MATCH(CY$3,$K$2:$P$2,0))</f>
        <v>#N/A</v>
      </c>
      <c r="CZ1642" s="150" t="e" cm="1">
        <f t="array" ref="CZ1642">INDEX($K:$P,ROW(),MATCH(CZ$3,$K$2:$P$2,0))</f>
        <v>#N/A</v>
      </c>
      <c r="DA1642" s="150" t="e" cm="1">
        <f t="array" ref="DA1642">INDEX($K:$P,ROW(),MATCH(DA$3,$K$2:$P$2,0))</f>
        <v>#N/A</v>
      </c>
      <c r="DB1642" s="150" t="e" cm="1">
        <f t="array" ref="DB1642">INDEX($K:$P,ROW(),MATCH(DB$3,$K$2:$P$2,0))</f>
        <v>#N/A</v>
      </c>
      <c r="DC1642" s="150" t="e" cm="1">
        <f t="array" ref="DC1642">INDEX($K:$P,ROW(),MATCH(DC$3,$K$2:$P$2,0))</f>
        <v>#N/A</v>
      </c>
      <c r="DD1642" s="150" t="e" cm="1">
        <f t="array" ref="DD1642">INDEX($K:$P,ROW(),MATCH(DD$3,$K$2:$P$2,0))</f>
        <v>#N/A</v>
      </c>
      <c r="DE1642" s="150" t="e" cm="1">
        <f t="array" ref="DE1642">INDEX($K:$P,ROW(),MATCH(DE$3,$K$2:$P$2,0))</f>
        <v>#N/A</v>
      </c>
      <c r="DF1642" s="150" t="e" cm="1">
        <f t="array" ref="DF1642">INDEX($K:$P,ROW(),MATCH(DF$3,$K$2:$P$2,0))</f>
        <v>#N/A</v>
      </c>
      <c r="DG1642" s="150" t="e" cm="1">
        <f t="array" ref="DG1642">INDEX($K:$P,ROW(),MATCH(DG$3,$K$2:$P$2,0))</f>
        <v>#N/A</v>
      </c>
      <c r="DH1642" s="150" t="e" cm="1">
        <f t="array" ref="DH1642">INDEX($K:$P,ROW(),MATCH(DH$3,$K$2:$P$2,0))</f>
        <v>#N/A</v>
      </c>
      <c r="DI1642" s="150" t="e" cm="1">
        <f t="array" ref="DI1642">INDEX($K:$P,ROW(),MATCH(DI$3,$K$2:$P$2,0))</f>
        <v>#N/A</v>
      </c>
      <c r="DJ1642" s="150" t="e" cm="1">
        <f t="array" ref="DJ1642">INDEX($K:$P,ROW(),MATCH(DJ$3,$K$2:$P$2,0))</f>
        <v>#N/A</v>
      </c>
      <c r="DK1642" s="150" t="e" cm="1">
        <f t="array" ref="DK1642">INDEX($K:$P,ROW(),MATCH(DK$3,$K$2:$P$2,0))</f>
        <v>#N/A</v>
      </c>
      <c r="DL1642" s="150" t="e" cm="1">
        <f t="array" ref="DL1642">INDEX($K:$P,ROW(),MATCH(DL$3,$K$2:$P$2,0))</f>
        <v>#N/A</v>
      </c>
    </row>
    <row r="1643" spans="1:116" x14ac:dyDescent="0.4">
      <c r="B1643" t="str">
        <f>E1643</f>
        <v>1643 GMV-S</v>
      </c>
      <c r="C1643" t="s">
        <v>198</v>
      </c>
      <c r="D1643" t="s">
        <v>774</v>
      </c>
      <c r="E1643" s="8" t="str">
        <f t="shared" si="2167"/>
        <v>1643 GMV-S</v>
      </c>
      <c r="G1643" s="126" t="str">
        <f>"Revenue - "&amp;SUBSTITUTE(G1639,":","")</f>
        <v>Revenue - Secondary GMV</v>
      </c>
      <c r="H1643" s="27"/>
      <c r="I1643" s="78"/>
      <c r="J1643" s="78"/>
      <c r="K1643" s="118">
        <f ca="1">SUMIF($3:$3,K$2,1643:1643)</f>
        <v>12000</v>
      </c>
      <c r="L1643" s="118">
        <f ca="1">SUMIF($3:$3,L$2,1643:1643)</f>
        <v>12000</v>
      </c>
      <c r="M1643" s="118">
        <f ca="1">SUMIF($3:$3,M$2,1643:1643)</f>
        <v>12000</v>
      </c>
      <c r="N1643" s="118">
        <f ca="1">SUMIF($3:$3,N$2,1643:1643)</f>
        <v>12000</v>
      </c>
      <c r="O1643" s="118">
        <f ca="1">SUMIF($3:$3,O$2,1643:1643)</f>
        <v>12000</v>
      </c>
      <c r="P1643" s="118">
        <f ca="1">SUMIF($3:$3,P$2,1643:1643)</f>
        <v>12000</v>
      </c>
      <c r="R1643" s="118"/>
      <c r="S1643" s="148" cm="1">
        <f t="array" aca="1" ref="S1643" ca="1">S1642*INDIRECT(S1633)</f>
        <v>1000</v>
      </c>
      <c r="T1643" s="148" cm="1">
        <f t="array" aca="1" ref="T1643" ca="1">T1642*INDIRECT(T1633)</f>
        <v>1000</v>
      </c>
      <c r="U1643" s="148" cm="1">
        <f t="array" aca="1" ref="U1643" ca="1">U1642*INDIRECT(U1633)</f>
        <v>1000</v>
      </c>
      <c r="V1643" s="148" cm="1">
        <f t="array" aca="1" ref="V1643" ca="1">V1642*INDIRECT(V1633)</f>
        <v>1000</v>
      </c>
      <c r="W1643" s="148" cm="1">
        <f t="array" aca="1" ref="W1643" ca="1">W1642*INDIRECT(W1633)</f>
        <v>1000</v>
      </c>
      <c r="X1643" s="148" cm="1">
        <f t="array" aca="1" ref="X1643" ca="1">X1642*INDIRECT(X1633)</f>
        <v>1000</v>
      </c>
      <c r="Y1643" s="148" cm="1">
        <f t="array" aca="1" ref="Y1643" ca="1">Y1642*INDIRECT(Y1633)</f>
        <v>1000</v>
      </c>
      <c r="Z1643" s="148" cm="1">
        <f t="array" aca="1" ref="Z1643" ca="1">Z1642*INDIRECT(Z1633)</f>
        <v>1000</v>
      </c>
      <c r="AA1643" s="148" cm="1">
        <f t="array" aca="1" ref="AA1643" ca="1">AA1642*INDIRECT(AA1633)</f>
        <v>1000</v>
      </c>
      <c r="AB1643" s="148" cm="1">
        <f t="array" aca="1" ref="AB1643" ca="1">AB1642*INDIRECT(AB1633)</f>
        <v>1000</v>
      </c>
      <c r="AC1643" s="148" cm="1">
        <f t="array" aca="1" ref="AC1643" ca="1">AC1642*INDIRECT(AC1633)</f>
        <v>1000</v>
      </c>
      <c r="AD1643" s="148" cm="1">
        <f t="array" aca="1" ref="AD1643" ca="1">AD1642*INDIRECT(AD1633)</f>
        <v>1000</v>
      </c>
      <c r="AE1643" s="148" cm="1">
        <f t="array" aca="1" ref="AE1643" ca="1">AE1642*INDIRECT(AE1633)</f>
        <v>1000</v>
      </c>
      <c r="AF1643" s="148" cm="1">
        <f t="array" aca="1" ref="AF1643" ca="1">AF1642*INDIRECT(AF1633)</f>
        <v>1000</v>
      </c>
      <c r="AG1643" s="148" cm="1">
        <f t="array" aca="1" ref="AG1643" ca="1">AG1642*INDIRECT(AG1633)</f>
        <v>1000</v>
      </c>
      <c r="AH1643" s="148" cm="1">
        <f t="array" aca="1" ref="AH1643" ca="1">AH1642*INDIRECT(AH1633)</f>
        <v>1000</v>
      </c>
      <c r="AI1643" s="148" cm="1">
        <f t="array" aca="1" ref="AI1643" ca="1">AI1642*INDIRECT(AI1633)</f>
        <v>1000</v>
      </c>
      <c r="AJ1643" s="148" cm="1">
        <f t="array" aca="1" ref="AJ1643" ca="1">AJ1642*INDIRECT(AJ1633)</f>
        <v>1000</v>
      </c>
      <c r="AK1643" s="148" cm="1">
        <f t="array" aca="1" ref="AK1643" ca="1">AK1642*INDIRECT(AK1633)</f>
        <v>1000</v>
      </c>
      <c r="AL1643" s="148" cm="1">
        <f t="array" aca="1" ref="AL1643" ca="1">AL1642*INDIRECT(AL1633)</f>
        <v>1000</v>
      </c>
      <c r="AM1643" s="148" cm="1">
        <f t="array" aca="1" ref="AM1643" ca="1">AM1642*INDIRECT(AM1633)</f>
        <v>1000</v>
      </c>
      <c r="AN1643" s="148" cm="1">
        <f t="array" aca="1" ref="AN1643" ca="1">AN1642*INDIRECT(AN1633)</f>
        <v>1000</v>
      </c>
      <c r="AO1643" s="148" cm="1">
        <f t="array" aca="1" ref="AO1643" ca="1">AO1642*INDIRECT(AO1633)</f>
        <v>1000</v>
      </c>
      <c r="AP1643" s="148" cm="1">
        <f t="array" aca="1" ref="AP1643" ca="1">AP1642*INDIRECT(AP1633)</f>
        <v>1000</v>
      </c>
      <c r="AQ1643" s="148" cm="1">
        <f t="array" aca="1" ref="AQ1643" ca="1">AQ1642*INDIRECT(AQ1633)</f>
        <v>1000</v>
      </c>
      <c r="AR1643" s="148" cm="1">
        <f t="array" aca="1" ref="AR1643" ca="1">AR1642*INDIRECT(AR1633)</f>
        <v>1000</v>
      </c>
      <c r="AS1643" s="148" cm="1">
        <f t="array" aca="1" ref="AS1643" ca="1">AS1642*INDIRECT(AS1633)</f>
        <v>1000</v>
      </c>
      <c r="AT1643" s="148" cm="1">
        <f t="array" aca="1" ref="AT1643" ca="1">AT1642*INDIRECT(AT1633)</f>
        <v>1000</v>
      </c>
      <c r="AU1643" s="148" cm="1">
        <f t="array" aca="1" ref="AU1643" ca="1">AU1642*INDIRECT(AU1633)</f>
        <v>1000</v>
      </c>
      <c r="AV1643" s="148" cm="1">
        <f t="array" aca="1" ref="AV1643" ca="1">AV1642*INDIRECT(AV1633)</f>
        <v>1000</v>
      </c>
      <c r="AW1643" s="148" cm="1">
        <f t="array" aca="1" ref="AW1643" ca="1">AW1642*INDIRECT(AW1633)</f>
        <v>1000</v>
      </c>
      <c r="AX1643" s="148" cm="1">
        <f t="array" aca="1" ref="AX1643" ca="1">AX1642*INDIRECT(AX1633)</f>
        <v>1000</v>
      </c>
      <c r="AY1643" s="148" cm="1">
        <f t="array" aca="1" ref="AY1643" ca="1">AY1642*INDIRECT(AY1633)</f>
        <v>1000</v>
      </c>
      <c r="AZ1643" s="148" cm="1">
        <f t="array" aca="1" ref="AZ1643" ca="1">AZ1642*INDIRECT(AZ1633)</f>
        <v>1000</v>
      </c>
      <c r="BA1643" s="148" cm="1">
        <f t="array" aca="1" ref="BA1643" ca="1">BA1642*INDIRECT(BA1633)</f>
        <v>1000</v>
      </c>
      <c r="BB1643" s="148" cm="1">
        <f t="array" aca="1" ref="BB1643" ca="1">BB1642*INDIRECT(BB1633)</f>
        <v>1000</v>
      </c>
      <c r="BC1643" s="148" cm="1">
        <f t="array" aca="1" ref="BC1643" ca="1">BC1642*INDIRECT(BC1633)</f>
        <v>1000</v>
      </c>
      <c r="BD1643" s="148" cm="1">
        <f t="array" aca="1" ref="BD1643" ca="1">BD1642*INDIRECT(BD1633)</f>
        <v>1000</v>
      </c>
      <c r="BE1643" s="148" cm="1">
        <f t="array" aca="1" ref="BE1643" ca="1">BE1642*INDIRECT(BE1633)</f>
        <v>1000</v>
      </c>
      <c r="BF1643" s="148" cm="1">
        <f t="array" aca="1" ref="BF1643" ca="1">BF1642*INDIRECT(BF1633)</f>
        <v>1000</v>
      </c>
      <c r="BG1643" s="148" cm="1">
        <f t="array" aca="1" ref="BG1643" ca="1">BG1642*INDIRECT(BG1633)</f>
        <v>1000</v>
      </c>
      <c r="BH1643" s="148" cm="1">
        <f t="array" aca="1" ref="BH1643" ca="1">BH1642*INDIRECT(BH1633)</f>
        <v>1000</v>
      </c>
      <c r="BI1643" s="148" cm="1">
        <f t="array" aca="1" ref="BI1643" ca="1">BI1642*INDIRECT(BI1633)</f>
        <v>1000</v>
      </c>
      <c r="BJ1643" s="148" cm="1">
        <f t="array" aca="1" ref="BJ1643" ca="1">BJ1642*INDIRECT(BJ1633)</f>
        <v>1000</v>
      </c>
      <c r="BK1643" s="148" cm="1">
        <f t="array" aca="1" ref="BK1643" ca="1">BK1642*INDIRECT(BK1633)</f>
        <v>1000</v>
      </c>
      <c r="BL1643" s="148" cm="1">
        <f t="array" aca="1" ref="BL1643" ca="1">BL1642*INDIRECT(BL1633)</f>
        <v>1000</v>
      </c>
      <c r="BM1643" s="148" cm="1">
        <f t="array" aca="1" ref="BM1643" ca="1">BM1642*INDIRECT(BM1633)</f>
        <v>1000</v>
      </c>
      <c r="BN1643" s="148" cm="1">
        <f t="array" aca="1" ref="BN1643" ca="1">BN1642*INDIRECT(BN1633)</f>
        <v>1000</v>
      </c>
      <c r="BO1643" s="148" cm="1">
        <f t="array" aca="1" ref="BO1643" ca="1">BO1642*INDIRECT(BO1633)</f>
        <v>1000</v>
      </c>
      <c r="BP1643" s="148" cm="1">
        <f t="array" aca="1" ref="BP1643" ca="1">BP1642*INDIRECT(BP1633)</f>
        <v>1000</v>
      </c>
      <c r="BQ1643" s="148" cm="1">
        <f t="array" aca="1" ref="BQ1643" ca="1">BQ1642*INDIRECT(BQ1633)</f>
        <v>1000</v>
      </c>
      <c r="BR1643" s="148" cm="1">
        <f t="array" aca="1" ref="BR1643" ca="1">BR1642*INDIRECT(BR1633)</f>
        <v>1000</v>
      </c>
      <c r="BS1643" s="148" cm="1">
        <f t="array" aca="1" ref="BS1643" ca="1">BS1642*INDIRECT(BS1633)</f>
        <v>1000</v>
      </c>
      <c r="BT1643" s="148" cm="1">
        <f t="array" aca="1" ref="BT1643" ca="1">BT1642*INDIRECT(BT1633)</f>
        <v>1000</v>
      </c>
      <c r="BU1643" s="148" cm="1">
        <f t="array" aca="1" ref="BU1643" ca="1">BU1642*INDIRECT(BU1633)</f>
        <v>1000</v>
      </c>
      <c r="BV1643" s="148" cm="1">
        <f t="array" aca="1" ref="BV1643" ca="1">BV1642*INDIRECT(BV1633)</f>
        <v>1000</v>
      </c>
      <c r="BW1643" s="148" cm="1">
        <f t="array" aca="1" ref="BW1643" ca="1">BW1642*INDIRECT(BW1633)</f>
        <v>1000</v>
      </c>
      <c r="BX1643" s="148" cm="1">
        <f t="array" aca="1" ref="BX1643" ca="1">BX1642*INDIRECT(BX1633)</f>
        <v>1000</v>
      </c>
      <c r="BY1643" s="148" cm="1">
        <f t="array" aca="1" ref="BY1643" ca="1">BY1642*INDIRECT(BY1633)</f>
        <v>1000</v>
      </c>
      <c r="BZ1643" s="148" cm="1">
        <f t="array" aca="1" ref="BZ1643" ca="1">BZ1642*INDIRECT(BZ1633)</f>
        <v>1000</v>
      </c>
      <c r="CA1643" s="148" cm="1">
        <f t="array" aca="1" ref="CA1643" ca="1">CA1642*INDIRECT(CA1633)</f>
        <v>1000</v>
      </c>
      <c r="CB1643" s="148" cm="1">
        <f t="array" aca="1" ref="CB1643" ca="1">CB1642*INDIRECT(CB1633)</f>
        <v>1000</v>
      </c>
      <c r="CC1643" s="148" cm="1">
        <f t="array" aca="1" ref="CC1643" ca="1">CC1642*INDIRECT(CC1633)</f>
        <v>1000</v>
      </c>
      <c r="CD1643" s="148" cm="1">
        <f t="array" aca="1" ref="CD1643" ca="1">CD1642*INDIRECT(CD1633)</f>
        <v>1000</v>
      </c>
      <c r="CE1643" s="148" cm="1">
        <f t="array" aca="1" ref="CE1643" ca="1">CE1642*INDIRECT(CE1633)</f>
        <v>1000</v>
      </c>
      <c r="CF1643" s="148" cm="1">
        <f t="array" aca="1" ref="CF1643" ca="1">CF1642*INDIRECT(CF1633)</f>
        <v>1000</v>
      </c>
      <c r="CG1643" s="148" cm="1">
        <f t="array" aca="1" ref="CG1643" ca="1">CG1642*INDIRECT(CG1633)</f>
        <v>1000</v>
      </c>
      <c r="CH1643" s="148" cm="1">
        <f t="array" aca="1" ref="CH1643" ca="1">CH1642*INDIRECT(CH1633)</f>
        <v>1000</v>
      </c>
      <c r="CI1643" s="148" cm="1">
        <f t="array" aca="1" ref="CI1643" ca="1">CI1642*INDIRECT(CI1633)</f>
        <v>1000</v>
      </c>
      <c r="CJ1643" s="148" cm="1">
        <f t="array" aca="1" ref="CJ1643" ca="1">CJ1642*INDIRECT(CJ1633)</f>
        <v>1000</v>
      </c>
      <c r="CK1643" s="148" cm="1">
        <f t="array" aca="1" ref="CK1643" ca="1">CK1642*INDIRECT(CK1633)</f>
        <v>1000</v>
      </c>
      <c r="CL1643" s="148" cm="1">
        <f t="array" aca="1" ref="CL1643" ca="1">CL1642*INDIRECT(CL1633)</f>
        <v>1000</v>
      </c>
      <c r="CN1643" s="78"/>
      <c r="CO1643" s="148" t="e" cm="1">
        <f t="array" aca="1" ref="CO1643" ca="1">CO1642*INDIRECT(CO1633)</f>
        <v>#N/A</v>
      </c>
      <c r="CP1643" s="148" t="e" cm="1">
        <f t="array" aca="1" ref="CP1643" ca="1">CP1642*INDIRECT(CP1633)</f>
        <v>#N/A</v>
      </c>
      <c r="CQ1643" s="148" t="e" cm="1">
        <f t="array" aca="1" ref="CQ1643" ca="1">CQ1642*INDIRECT(CQ1633)</f>
        <v>#N/A</v>
      </c>
      <c r="CR1643" s="148" t="e" cm="1">
        <f t="array" aca="1" ref="CR1643" ca="1">CR1642*INDIRECT(CR1633)</f>
        <v>#N/A</v>
      </c>
      <c r="CS1643" s="148" t="e" cm="1">
        <f t="array" aca="1" ref="CS1643" ca="1">CS1642*INDIRECT(CS1633)</f>
        <v>#N/A</v>
      </c>
      <c r="CT1643" s="148" t="e" cm="1">
        <f t="array" aca="1" ref="CT1643" ca="1">CT1642*INDIRECT(CT1633)</f>
        <v>#N/A</v>
      </c>
      <c r="CU1643" s="148" t="e" cm="1">
        <f t="array" aca="1" ref="CU1643" ca="1">CU1642*INDIRECT(CU1633)</f>
        <v>#N/A</v>
      </c>
      <c r="CV1643" s="148" t="e" cm="1">
        <f t="array" aca="1" ref="CV1643" ca="1">CV1642*INDIRECT(CV1633)</f>
        <v>#N/A</v>
      </c>
      <c r="CW1643" s="148" t="e" cm="1">
        <f t="array" aca="1" ref="CW1643" ca="1">CW1642*INDIRECT(CW1633)</f>
        <v>#N/A</v>
      </c>
      <c r="CX1643" s="148" t="e" cm="1">
        <f t="array" aca="1" ref="CX1643" ca="1">CX1642*INDIRECT(CX1633)</f>
        <v>#N/A</v>
      </c>
      <c r="CY1643" s="148" t="e" cm="1">
        <f t="array" aca="1" ref="CY1643" ca="1">CY1642*INDIRECT(CY1633)</f>
        <v>#N/A</v>
      </c>
      <c r="CZ1643" s="148" t="e" cm="1">
        <f t="array" aca="1" ref="CZ1643" ca="1">CZ1642*INDIRECT(CZ1633)</f>
        <v>#N/A</v>
      </c>
      <c r="DA1643" s="148" t="e" cm="1">
        <f t="array" aca="1" ref="DA1643" ca="1">DA1642*INDIRECT(DA1633)</f>
        <v>#N/A</v>
      </c>
      <c r="DB1643" s="148" t="e" cm="1">
        <f t="array" aca="1" ref="DB1643" ca="1">DB1642*INDIRECT(DB1633)</f>
        <v>#N/A</v>
      </c>
      <c r="DC1643" s="148" t="e" cm="1">
        <f t="array" aca="1" ref="DC1643" ca="1">DC1642*INDIRECT(DC1633)</f>
        <v>#N/A</v>
      </c>
      <c r="DD1643" s="148" t="e" cm="1">
        <f t="array" aca="1" ref="DD1643" ca="1">DD1642*INDIRECT(DD1633)</f>
        <v>#N/A</v>
      </c>
      <c r="DE1643" s="148" t="e" cm="1">
        <f t="array" aca="1" ref="DE1643" ca="1">DE1642*INDIRECT(DE1633)</f>
        <v>#N/A</v>
      </c>
      <c r="DF1643" s="148" t="e" cm="1">
        <f t="array" aca="1" ref="DF1643" ca="1">DF1642*INDIRECT(DF1633)</f>
        <v>#N/A</v>
      </c>
      <c r="DG1643" s="148" t="e" cm="1">
        <f t="array" aca="1" ref="DG1643" ca="1">DG1642*INDIRECT(DG1633)</f>
        <v>#N/A</v>
      </c>
      <c r="DH1643" s="148" t="e" cm="1">
        <f t="array" aca="1" ref="DH1643" ca="1">DH1642*INDIRECT(DH1633)</f>
        <v>#N/A</v>
      </c>
      <c r="DI1643" s="148" t="e" cm="1">
        <f t="array" aca="1" ref="DI1643" ca="1">DI1642*INDIRECT(DI1633)</f>
        <v>#N/A</v>
      </c>
      <c r="DJ1643" s="148" t="e" cm="1">
        <f t="array" aca="1" ref="DJ1643" ca="1">DJ1642*INDIRECT(DJ1633)</f>
        <v>#N/A</v>
      </c>
      <c r="DK1643" s="148" t="e" cm="1">
        <f t="array" aca="1" ref="DK1643" ca="1">DK1642*INDIRECT(DK1633)</f>
        <v>#N/A</v>
      </c>
      <c r="DL1643" s="148" t="e" cm="1">
        <f t="array" aca="1" ref="DL1643" ca="1">DL1642*INDIRECT(DL1633)</f>
        <v>#N/A</v>
      </c>
    </row>
    <row r="1644" spans="1:116" x14ac:dyDescent="0.4">
      <c r="B1644" t="s">
        <v>244</v>
      </c>
      <c r="D1644" t="s">
        <v>774</v>
      </c>
      <c r="E1644" s="8" t="str">
        <f t="shared" si="2167"/>
        <v>1644 GMV-S</v>
      </c>
      <c r="G1644" s="9"/>
      <c r="H1644" s="27"/>
      <c r="I1644" s="78"/>
      <c r="J1644" s="78"/>
      <c r="K1644" s="33"/>
      <c r="L1644" s="33"/>
      <c r="M1644" s="33"/>
      <c r="N1644" s="33"/>
      <c r="O1644" s="33"/>
      <c r="P1644" s="33"/>
      <c r="R1644" s="33"/>
      <c r="S1644" s="77"/>
      <c r="T1644" s="77"/>
      <c r="U1644" s="77"/>
      <c r="V1644" s="77"/>
      <c r="W1644" s="77"/>
      <c r="X1644" s="77"/>
      <c r="Y1644" s="77"/>
      <c r="Z1644" s="77"/>
      <c r="AA1644" s="77"/>
      <c r="AB1644" s="77"/>
      <c r="AC1644" s="77"/>
      <c r="AD1644" s="77"/>
      <c r="AE1644" s="77"/>
      <c r="AF1644" s="77"/>
      <c r="AG1644" s="77"/>
      <c r="AH1644" s="77"/>
      <c r="AI1644" s="77"/>
      <c r="AJ1644" s="77"/>
      <c r="AK1644" s="77"/>
      <c r="AL1644" s="77"/>
      <c r="AM1644" s="77"/>
      <c r="AN1644" s="77"/>
      <c r="AO1644" s="77"/>
      <c r="AP1644" s="77"/>
      <c r="AQ1644" s="77"/>
      <c r="AR1644" s="77"/>
      <c r="AS1644" s="77"/>
      <c r="AT1644" s="77"/>
      <c r="AU1644" s="77"/>
      <c r="AV1644" s="77"/>
      <c r="AW1644" s="77"/>
      <c r="AX1644" s="77"/>
      <c r="AY1644" s="77"/>
      <c r="AZ1644" s="77"/>
      <c r="BA1644" s="77"/>
      <c r="BB1644" s="77"/>
      <c r="BC1644" s="77"/>
      <c r="BD1644" s="77"/>
      <c r="BE1644" s="77"/>
      <c r="BF1644" s="77"/>
      <c r="BG1644" s="77"/>
      <c r="BH1644" s="77"/>
      <c r="BI1644" s="77"/>
      <c r="BJ1644" s="77"/>
      <c r="BK1644" s="77"/>
      <c r="BL1644" s="77"/>
      <c r="BM1644" s="77"/>
      <c r="BN1644" s="77"/>
      <c r="BO1644" s="77"/>
      <c r="BP1644" s="77"/>
      <c r="BQ1644" s="77"/>
      <c r="BR1644" s="77"/>
      <c r="BS1644" s="77"/>
      <c r="BT1644" s="77"/>
      <c r="BU1644" s="77"/>
      <c r="BV1644" s="77"/>
      <c r="BW1644" s="77"/>
      <c r="BX1644" s="77"/>
      <c r="BY1644" s="77"/>
      <c r="BZ1644" s="77"/>
      <c r="CA1644" s="77"/>
      <c r="CB1644" s="77"/>
      <c r="CC1644" s="77"/>
      <c r="CD1644" s="77"/>
      <c r="CE1644" s="77"/>
      <c r="CF1644" s="77"/>
      <c r="CG1644" s="77"/>
      <c r="CH1644" s="77"/>
      <c r="CI1644" s="77"/>
      <c r="CJ1644" s="77"/>
      <c r="CK1644" s="77"/>
      <c r="CL1644" s="77"/>
      <c r="CN1644" s="78"/>
      <c r="CO1644" s="77"/>
      <c r="CP1644" s="77"/>
      <c r="CQ1644" s="77"/>
      <c r="CR1644" s="77"/>
      <c r="CS1644" s="77"/>
      <c r="CT1644" s="77"/>
      <c r="CU1644" s="77"/>
      <c r="CV1644" s="77"/>
      <c r="CW1644" s="77"/>
      <c r="CX1644" s="77"/>
      <c r="CY1644" s="77"/>
      <c r="CZ1644" s="77"/>
      <c r="DA1644" s="77"/>
      <c r="DB1644" s="77"/>
      <c r="DC1644" s="77"/>
      <c r="DD1644" s="77"/>
      <c r="DE1644" s="77"/>
      <c r="DF1644" s="77"/>
      <c r="DG1644" s="77"/>
      <c r="DH1644" s="77"/>
      <c r="DI1644" s="77"/>
      <c r="DJ1644" s="77"/>
      <c r="DK1644" s="77"/>
      <c r="DL1644" s="77"/>
    </row>
    <row r="1645" spans="1:116" x14ac:dyDescent="0.4">
      <c r="B1645" t="s">
        <v>332</v>
      </c>
      <c r="D1645" t="s">
        <v>774</v>
      </c>
      <c r="E1645" s="8" t="str">
        <f t="shared" si="2167"/>
        <v>1645 GMV-S</v>
      </c>
      <c r="G1645" s="136" t="str">
        <f>G1631</f>
        <v>(Primary label)</v>
      </c>
      <c r="H1645" s="27"/>
      <c r="I1645" s="78"/>
      <c r="J1645" s="78"/>
      <c r="K1645" s="33"/>
      <c r="L1645" s="33"/>
      <c r="M1645" s="33"/>
      <c r="N1645" s="33"/>
      <c r="O1645" s="33"/>
      <c r="P1645" s="33"/>
      <c r="R1645" s="33"/>
      <c r="S1645" s="77"/>
      <c r="T1645" s="77"/>
      <c r="U1645" s="77"/>
      <c r="V1645" s="77"/>
      <c r="W1645" s="77"/>
      <c r="X1645" s="77"/>
      <c r="Y1645" s="77"/>
      <c r="Z1645" s="77"/>
      <c r="AA1645" s="77"/>
      <c r="AB1645" s="77"/>
      <c r="AC1645" s="77"/>
      <c r="AD1645" s="77"/>
      <c r="AE1645" s="77"/>
      <c r="AF1645" s="77"/>
      <c r="AG1645" s="77"/>
      <c r="AH1645" s="77"/>
      <c r="AI1645" s="77"/>
      <c r="AJ1645" s="77"/>
      <c r="AK1645" s="77"/>
      <c r="AL1645" s="77"/>
      <c r="AM1645" s="77"/>
      <c r="AN1645" s="77"/>
      <c r="AO1645" s="77"/>
      <c r="AP1645" s="77"/>
      <c r="AQ1645" s="77"/>
      <c r="AR1645" s="77"/>
      <c r="AS1645" s="77"/>
      <c r="AT1645" s="77"/>
      <c r="AU1645" s="77"/>
      <c r="AV1645" s="77"/>
      <c r="AW1645" s="77"/>
      <c r="AX1645" s="77"/>
      <c r="AY1645" s="77"/>
      <c r="AZ1645" s="77"/>
      <c r="BA1645" s="77"/>
      <c r="BB1645" s="77"/>
      <c r="BC1645" s="77"/>
      <c r="BD1645" s="77"/>
      <c r="BE1645" s="77"/>
      <c r="BF1645" s="77"/>
      <c r="BG1645" s="77"/>
      <c r="BH1645" s="77"/>
      <c r="BI1645" s="77"/>
      <c r="BJ1645" s="77"/>
      <c r="BK1645" s="77"/>
      <c r="BL1645" s="77"/>
      <c r="BM1645" s="77"/>
      <c r="BN1645" s="77"/>
      <c r="BO1645" s="77"/>
      <c r="BP1645" s="77"/>
      <c r="BQ1645" s="77"/>
      <c r="BR1645" s="77"/>
      <c r="BS1645" s="77"/>
      <c r="BT1645" s="77"/>
      <c r="BU1645" s="77"/>
      <c r="BV1645" s="77"/>
      <c r="BW1645" s="77"/>
      <c r="BX1645" s="77"/>
      <c r="BY1645" s="77"/>
      <c r="BZ1645" s="77"/>
      <c r="CA1645" s="77"/>
      <c r="CB1645" s="77"/>
      <c r="CC1645" s="77"/>
      <c r="CD1645" s="77"/>
      <c r="CE1645" s="77"/>
      <c r="CF1645" s="77"/>
      <c r="CG1645" s="77"/>
      <c r="CH1645" s="77"/>
      <c r="CI1645" s="77"/>
      <c r="CJ1645" s="77"/>
      <c r="CK1645" s="77"/>
      <c r="CL1645" s="77"/>
      <c r="CN1645" s="78"/>
      <c r="CO1645" s="77"/>
      <c r="CP1645" s="77"/>
      <c r="CQ1645" s="77"/>
      <c r="CR1645" s="77"/>
      <c r="CS1645" s="77"/>
      <c r="CT1645" s="77"/>
      <c r="CU1645" s="77"/>
      <c r="CV1645" s="77"/>
      <c r="CW1645" s="77"/>
      <c r="CX1645" s="77"/>
      <c r="CY1645" s="77"/>
      <c r="CZ1645" s="77"/>
      <c r="DA1645" s="77"/>
      <c r="DB1645" s="77"/>
      <c r="DC1645" s="77"/>
      <c r="DD1645" s="77"/>
      <c r="DE1645" s="77"/>
      <c r="DF1645" s="77"/>
      <c r="DG1645" s="77"/>
      <c r="DH1645" s="77"/>
      <c r="DI1645" s="77"/>
      <c r="DJ1645" s="77"/>
      <c r="DK1645" s="77"/>
      <c r="DL1645" s="77"/>
    </row>
    <row r="1646" spans="1:116" x14ac:dyDescent="0.4">
      <c r="B1646" t="s">
        <v>332</v>
      </c>
      <c r="D1646" t="s">
        <v>774</v>
      </c>
      <c r="E1646" s="8" t="str">
        <f t="shared" si="2167"/>
        <v>1646 GMV-S</v>
      </c>
      <c r="G1646" s="136" t="str">
        <f>G1632</f>
        <v>primary unit</v>
      </c>
      <c r="H1646" s="27"/>
      <c r="I1646" s="78"/>
      <c r="J1646" s="78"/>
      <c r="K1646" s="33"/>
      <c r="L1646" s="33"/>
      <c r="M1646" s="33"/>
      <c r="N1646" s="33"/>
      <c r="O1646" s="33"/>
      <c r="P1646" s="33"/>
      <c r="R1646" s="33"/>
      <c r="S1646" s="77"/>
      <c r="T1646" s="77"/>
      <c r="U1646" s="77"/>
      <c r="V1646" s="77"/>
      <c r="W1646" s="77"/>
      <c r="X1646" s="77"/>
      <c r="Y1646" s="77"/>
      <c r="Z1646" s="77"/>
      <c r="AA1646" s="77"/>
      <c r="AB1646" s="77"/>
      <c r="AC1646" s="77"/>
      <c r="AD1646" s="77"/>
      <c r="AE1646" s="77"/>
      <c r="AF1646" s="77"/>
      <c r="AG1646" s="77"/>
      <c r="AH1646" s="77"/>
      <c r="AI1646" s="77"/>
      <c r="AJ1646" s="77"/>
      <c r="AK1646" s="77"/>
      <c r="AL1646" s="77"/>
      <c r="AM1646" s="77"/>
      <c r="AN1646" s="77"/>
      <c r="AO1646" s="77"/>
      <c r="AP1646" s="77"/>
      <c r="AQ1646" s="77"/>
      <c r="AR1646" s="77"/>
      <c r="AS1646" s="77"/>
      <c r="AT1646" s="77"/>
      <c r="AU1646" s="77"/>
      <c r="AV1646" s="77"/>
      <c r="AW1646" s="77"/>
      <c r="AX1646" s="77"/>
      <c r="AY1646" s="77"/>
      <c r="AZ1646" s="77"/>
      <c r="BA1646" s="77"/>
      <c r="BB1646" s="77"/>
      <c r="BC1646" s="77"/>
      <c r="BD1646" s="77"/>
      <c r="BE1646" s="77"/>
      <c r="BF1646" s="77"/>
      <c r="BG1646" s="77"/>
      <c r="BH1646" s="77"/>
      <c r="BI1646" s="77"/>
      <c r="BJ1646" s="77"/>
      <c r="BK1646" s="77"/>
      <c r="BL1646" s="77"/>
      <c r="BM1646" s="77"/>
      <c r="BN1646" s="77"/>
      <c r="BO1646" s="77"/>
      <c r="BP1646" s="77"/>
      <c r="BQ1646" s="77"/>
      <c r="BR1646" s="77"/>
      <c r="BS1646" s="77"/>
      <c r="BT1646" s="77"/>
      <c r="BU1646" s="77"/>
      <c r="BV1646" s="77"/>
      <c r="BW1646" s="77"/>
      <c r="BX1646" s="77"/>
      <c r="BY1646" s="77"/>
      <c r="BZ1646" s="77"/>
      <c r="CA1646" s="77"/>
      <c r="CB1646" s="77"/>
      <c r="CC1646" s="77"/>
      <c r="CD1646" s="77"/>
      <c r="CE1646" s="77"/>
      <c r="CF1646" s="77"/>
      <c r="CG1646" s="77"/>
      <c r="CH1646" s="77"/>
      <c r="CI1646" s="77"/>
      <c r="CJ1646" s="77"/>
      <c r="CK1646" s="77"/>
      <c r="CL1646" s="77"/>
      <c r="CN1646" s="78"/>
      <c r="CO1646" s="77"/>
      <c r="CP1646" s="77"/>
      <c r="CQ1646" s="77"/>
      <c r="CR1646" s="77"/>
      <c r="CS1646" s="77"/>
      <c r="CT1646" s="77"/>
      <c r="CU1646" s="77"/>
      <c r="CV1646" s="77"/>
      <c r="CW1646" s="77"/>
      <c r="CX1646" s="77"/>
      <c r="CY1646" s="77"/>
      <c r="CZ1646" s="77"/>
      <c r="DA1646" s="77"/>
      <c r="DB1646" s="77"/>
      <c r="DC1646" s="77"/>
      <c r="DD1646" s="77"/>
      <c r="DE1646" s="77"/>
      <c r="DF1646" s="77"/>
      <c r="DG1646" s="77"/>
      <c r="DH1646" s="77"/>
      <c r="DI1646" s="77"/>
      <c r="DJ1646" s="77"/>
      <c r="DK1646" s="77"/>
      <c r="DL1646" s="77"/>
    </row>
    <row r="1647" spans="1:116" x14ac:dyDescent="0.4">
      <c r="B1647" t="s">
        <v>332</v>
      </c>
      <c r="D1647" t="s">
        <v>774</v>
      </c>
      <c r="E1647" s="8" t="str">
        <f t="shared" ref="E1647:E1649" si="2168">ROW()&amp;" "&amp;D1647</f>
        <v>1647 GMV-S</v>
      </c>
      <c r="G1647" s="136" t="str">
        <f>G1633</f>
        <v>Primary revenue driver</v>
      </c>
      <c r="H1647" s="27"/>
      <c r="I1647" s="78"/>
      <c r="J1647" s="78"/>
      <c r="K1647" s="33"/>
      <c r="L1647" s="33"/>
      <c r="M1647" s="33"/>
      <c r="N1647" s="33"/>
      <c r="O1647" s="33"/>
      <c r="P1647" s="33"/>
      <c r="R1647" s="33"/>
      <c r="S1647" s="179" t="str">
        <f t="shared" ref="S1647:AX1649" si="2169">S1633</f>
        <v>S$16</v>
      </c>
      <c r="T1647" s="179" t="str">
        <f t="shared" si="2169"/>
        <v>T$16</v>
      </c>
      <c r="U1647" s="179" t="str">
        <f t="shared" si="2169"/>
        <v>U$16</v>
      </c>
      <c r="V1647" s="179" t="str">
        <f t="shared" si="2169"/>
        <v>V$16</v>
      </c>
      <c r="W1647" s="179" t="str">
        <f t="shared" si="2169"/>
        <v>W$16</v>
      </c>
      <c r="X1647" s="179" t="str">
        <f t="shared" si="2169"/>
        <v>X$16</v>
      </c>
      <c r="Y1647" s="179" t="str">
        <f t="shared" si="2169"/>
        <v>Y$16</v>
      </c>
      <c r="Z1647" s="179" t="str">
        <f t="shared" si="2169"/>
        <v>Z$16</v>
      </c>
      <c r="AA1647" s="179" t="str">
        <f t="shared" si="2169"/>
        <v>AA$16</v>
      </c>
      <c r="AB1647" s="179" t="str">
        <f t="shared" si="2169"/>
        <v>AB$16</v>
      </c>
      <c r="AC1647" s="179" t="str">
        <f t="shared" si="2169"/>
        <v>AC$16</v>
      </c>
      <c r="AD1647" s="179" t="str">
        <f t="shared" si="2169"/>
        <v>AD$16</v>
      </c>
      <c r="AE1647" s="179" t="str">
        <f t="shared" si="2169"/>
        <v>AE$16</v>
      </c>
      <c r="AF1647" s="179" t="str">
        <f t="shared" si="2169"/>
        <v>AF$16</v>
      </c>
      <c r="AG1647" s="179" t="str">
        <f t="shared" si="2169"/>
        <v>AG$16</v>
      </c>
      <c r="AH1647" s="179" t="str">
        <f t="shared" si="2169"/>
        <v>AH$16</v>
      </c>
      <c r="AI1647" s="179" t="str">
        <f t="shared" si="2169"/>
        <v>AI$16</v>
      </c>
      <c r="AJ1647" s="179" t="str">
        <f t="shared" si="2169"/>
        <v>AJ$16</v>
      </c>
      <c r="AK1647" s="179" t="str">
        <f t="shared" si="2169"/>
        <v>AK$16</v>
      </c>
      <c r="AL1647" s="179" t="str">
        <f t="shared" si="2169"/>
        <v>AL$16</v>
      </c>
      <c r="AM1647" s="179" t="str">
        <f t="shared" si="2169"/>
        <v>AM$16</v>
      </c>
      <c r="AN1647" s="179" t="str">
        <f t="shared" si="2169"/>
        <v>AN$16</v>
      </c>
      <c r="AO1647" s="179" t="str">
        <f t="shared" si="2169"/>
        <v>AO$16</v>
      </c>
      <c r="AP1647" s="179" t="str">
        <f t="shared" si="2169"/>
        <v>AP$16</v>
      </c>
      <c r="AQ1647" s="179" t="str">
        <f t="shared" si="2169"/>
        <v>AQ$16</v>
      </c>
      <c r="AR1647" s="179" t="str">
        <f t="shared" si="2169"/>
        <v>AR$16</v>
      </c>
      <c r="AS1647" s="179" t="str">
        <f t="shared" si="2169"/>
        <v>AS$16</v>
      </c>
      <c r="AT1647" s="179" t="str">
        <f t="shared" si="2169"/>
        <v>AT$16</v>
      </c>
      <c r="AU1647" s="179" t="str">
        <f t="shared" si="2169"/>
        <v>AU$16</v>
      </c>
      <c r="AV1647" s="179" t="str">
        <f t="shared" si="2169"/>
        <v>AV$16</v>
      </c>
      <c r="AW1647" s="179" t="str">
        <f t="shared" si="2169"/>
        <v>AW$16</v>
      </c>
      <c r="AX1647" s="179" t="str">
        <f t="shared" si="2169"/>
        <v>AX$16</v>
      </c>
      <c r="AY1647" s="179" t="str">
        <f t="shared" ref="AY1647:CD1649" si="2170">AY1633</f>
        <v>AY$16</v>
      </c>
      <c r="AZ1647" s="179" t="str">
        <f t="shared" si="2170"/>
        <v>AZ$16</v>
      </c>
      <c r="BA1647" s="179" t="str">
        <f t="shared" si="2170"/>
        <v>BA$16</v>
      </c>
      <c r="BB1647" s="179" t="str">
        <f t="shared" si="2170"/>
        <v>BB$16</v>
      </c>
      <c r="BC1647" s="179" t="str">
        <f t="shared" si="2170"/>
        <v>BC$16</v>
      </c>
      <c r="BD1647" s="179" t="str">
        <f t="shared" si="2170"/>
        <v>BD$16</v>
      </c>
      <c r="BE1647" s="179" t="str">
        <f t="shared" si="2170"/>
        <v>BE$16</v>
      </c>
      <c r="BF1647" s="179" t="str">
        <f t="shared" si="2170"/>
        <v>BF$16</v>
      </c>
      <c r="BG1647" s="179" t="str">
        <f t="shared" si="2170"/>
        <v>BG$16</v>
      </c>
      <c r="BH1647" s="179" t="str">
        <f t="shared" si="2170"/>
        <v>BH$16</v>
      </c>
      <c r="BI1647" s="179" t="str">
        <f t="shared" si="2170"/>
        <v>BI$16</v>
      </c>
      <c r="BJ1647" s="179" t="str">
        <f t="shared" si="2170"/>
        <v>BJ$16</v>
      </c>
      <c r="BK1647" s="179" t="str">
        <f t="shared" si="2170"/>
        <v>BK$16</v>
      </c>
      <c r="BL1647" s="179" t="str">
        <f t="shared" si="2170"/>
        <v>BL$16</v>
      </c>
      <c r="BM1647" s="179" t="str">
        <f t="shared" si="2170"/>
        <v>BM$16</v>
      </c>
      <c r="BN1647" s="179" t="str">
        <f t="shared" si="2170"/>
        <v>BN$16</v>
      </c>
      <c r="BO1647" s="179" t="str">
        <f t="shared" si="2170"/>
        <v>BO$16</v>
      </c>
      <c r="BP1647" s="179" t="str">
        <f t="shared" si="2170"/>
        <v>BP$16</v>
      </c>
      <c r="BQ1647" s="179" t="str">
        <f t="shared" si="2170"/>
        <v>BQ$16</v>
      </c>
      <c r="BR1647" s="179" t="str">
        <f t="shared" si="2170"/>
        <v>BR$16</v>
      </c>
      <c r="BS1647" s="179" t="str">
        <f t="shared" si="2170"/>
        <v>BS$16</v>
      </c>
      <c r="BT1647" s="179" t="str">
        <f t="shared" si="2170"/>
        <v>BT$16</v>
      </c>
      <c r="BU1647" s="179" t="str">
        <f t="shared" si="2170"/>
        <v>BU$16</v>
      </c>
      <c r="BV1647" s="179" t="str">
        <f t="shared" si="2170"/>
        <v>BV$16</v>
      </c>
      <c r="BW1647" s="179" t="str">
        <f t="shared" si="2170"/>
        <v>BW$16</v>
      </c>
      <c r="BX1647" s="179" t="str">
        <f t="shared" si="2170"/>
        <v>BX$16</v>
      </c>
      <c r="BY1647" s="179" t="str">
        <f t="shared" si="2170"/>
        <v>BY$16</v>
      </c>
      <c r="BZ1647" s="179" t="str">
        <f t="shared" si="2170"/>
        <v>BZ$16</v>
      </c>
      <c r="CA1647" s="179" t="str">
        <f t="shared" si="2170"/>
        <v>CA$16</v>
      </c>
      <c r="CB1647" s="179" t="str">
        <f t="shared" si="2170"/>
        <v>CB$16</v>
      </c>
      <c r="CC1647" s="179" t="str">
        <f t="shared" si="2170"/>
        <v>CC$16</v>
      </c>
      <c r="CD1647" s="179" t="str">
        <f t="shared" si="2170"/>
        <v>CD$16</v>
      </c>
      <c r="CE1647" s="179" t="str">
        <f t="shared" ref="CE1647:CL1649" si="2171">CE1633</f>
        <v>CE$16</v>
      </c>
      <c r="CF1647" s="179" t="str">
        <f t="shared" si="2171"/>
        <v>CF$16</v>
      </c>
      <c r="CG1647" s="179" t="str">
        <f t="shared" si="2171"/>
        <v>CG$16</v>
      </c>
      <c r="CH1647" s="179" t="str">
        <f t="shared" si="2171"/>
        <v>CH$16</v>
      </c>
      <c r="CI1647" s="179" t="str">
        <f t="shared" si="2171"/>
        <v>CI$16</v>
      </c>
      <c r="CJ1647" s="179" t="str">
        <f t="shared" si="2171"/>
        <v>CJ$16</v>
      </c>
      <c r="CK1647" s="179" t="str">
        <f t="shared" si="2171"/>
        <v>CK$16</v>
      </c>
      <c r="CL1647" s="179" t="str">
        <f t="shared" si="2171"/>
        <v>CL$16</v>
      </c>
      <c r="CN1647" s="78"/>
      <c r="CO1647" s="179" t="str">
        <f t="shared" ref="CO1647:DL1649" si="2172">CO1633</f>
        <v>CO$16</v>
      </c>
      <c r="CP1647" s="179" t="str">
        <f t="shared" si="2172"/>
        <v>CP$16</v>
      </c>
      <c r="CQ1647" s="179" t="str">
        <f t="shared" si="2172"/>
        <v>CQ$16</v>
      </c>
      <c r="CR1647" s="179" t="str">
        <f t="shared" si="2172"/>
        <v>CR$16</v>
      </c>
      <c r="CS1647" s="179" t="str">
        <f t="shared" si="2172"/>
        <v>CS$16</v>
      </c>
      <c r="CT1647" s="179" t="str">
        <f t="shared" si="2172"/>
        <v>CT$16</v>
      </c>
      <c r="CU1647" s="179" t="str">
        <f t="shared" si="2172"/>
        <v>CU$16</v>
      </c>
      <c r="CV1647" s="179" t="str">
        <f t="shared" si="2172"/>
        <v>CV$16</v>
      </c>
      <c r="CW1647" s="179" t="str">
        <f t="shared" si="2172"/>
        <v>CW$16</v>
      </c>
      <c r="CX1647" s="179" t="str">
        <f t="shared" si="2172"/>
        <v>CX$16</v>
      </c>
      <c r="CY1647" s="179" t="str">
        <f t="shared" si="2172"/>
        <v>CY$16</v>
      </c>
      <c r="CZ1647" s="179" t="str">
        <f t="shared" si="2172"/>
        <v>CZ$16</v>
      </c>
      <c r="DA1647" s="179" t="str">
        <f t="shared" si="2172"/>
        <v>DA$16</v>
      </c>
      <c r="DB1647" s="179" t="str">
        <f t="shared" si="2172"/>
        <v>DB$16</v>
      </c>
      <c r="DC1647" s="179" t="str">
        <f t="shared" si="2172"/>
        <v>DC$16</v>
      </c>
      <c r="DD1647" s="179" t="str">
        <f t="shared" si="2172"/>
        <v>DD$16</v>
      </c>
      <c r="DE1647" s="179" t="str">
        <f t="shared" si="2172"/>
        <v>DE$16</v>
      </c>
      <c r="DF1647" s="179" t="str">
        <f t="shared" si="2172"/>
        <v>DF$16</v>
      </c>
      <c r="DG1647" s="179" t="str">
        <f t="shared" si="2172"/>
        <v>DG$16</v>
      </c>
      <c r="DH1647" s="179" t="str">
        <f t="shared" si="2172"/>
        <v>DH$16</v>
      </c>
      <c r="DI1647" s="179" t="str">
        <f t="shared" si="2172"/>
        <v>DI$16</v>
      </c>
      <c r="DJ1647" s="179" t="str">
        <f t="shared" si="2172"/>
        <v>DJ$16</v>
      </c>
      <c r="DK1647" s="179" t="str">
        <f t="shared" si="2172"/>
        <v>DK$16</v>
      </c>
      <c r="DL1647" s="179" t="str">
        <f t="shared" si="2172"/>
        <v>DL$16</v>
      </c>
    </row>
    <row r="1648" spans="1:116" x14ac:dyDescent="0.4">
      <c r="B1648" t="s">
        <v>332</v>
      </c>
      <c r="D1648" t="s">
        <v>774</v>
      </c>
      <c r="E1648" s="8" t="str">
        <f t="shared" si="2167"/>
        <v>1648 GMV-S</v>
      </c>
      <c r="G1648" s="136" t="str">
        <f>G1634</f>
        <v>Primary volume driver</v>
      </c>
      <c r="K1648" s="53"/>
      <c r="L1648" s="53"/>
      <c r="M1648" s="53"/>
      <c r="N1648" s="53"/>
      <c r="O1648" s="53"/>
      <c r="P1648" s="53"/>
      <c r="R1648" s="24"/>
      <c r="S1648" s="179" t="str">
        <f t="shared" ref="S1648:AX1650" si="2173">S1634</f>
        <v>S$17</v>
      </c>
      <c r="T1648" s="179" t="str">
        <f t="shared" si="2173"/>
        <v>T$17</v>
      </c>
      <c r="U1648" s="179" t="str">
        <f t="shared" si="2173"/>
        <v>U$17</v>
      </c>
      <c r="V1648" s="179" t="str">
        <f t="shared" si="2173"/>
        <v>V$17</v>
      </c>
      <c r="W1648" s="179" t="str">
        <f t="shared" si="2173"/>
        <v>W$17</v>
      </c>
      <c r="X1648" s="179" t="str">
        <f t="shared" si="2173"/>
        <v>X$17</v>
      </c>
      <c r="Y1648" s="179" t="str">
        <f t="shared" si="2173"/>
        <v>Y$17</v>
      </c>
      <c r="Z1648" s="179" t="str">
        <f t="shared" si="2173"/>
        <v>Z$17</v>
      </c>
      <c r="AA1648" s="179" t="str">
        <f t="shared" si="2173"/>
        <v>AA$17</v>
      </c>
      <c r="AB1648" s="179" t="str">
        <f t="shared" si="2173"/>
        <v>AB$17</v>
      </c>
      <c r="AC1648" s="179" t="str">
        <f t="shared" si="2173"/>
        <v>AC$17</v>
      </c>
      <c r="AD1648" s="179" t="str">
        <f t="shared" si="2173"/>
        <v>AD$17</v>
      </c>
      <c r="AE1648" s="179" t="str">
        <f t="shared" si="2173"/>
        <v>AE$17</v>
      </c>
      <c r="AF1648" s="179" t="str">
        <f t="shared" si="2173"/>
        <v>AF$17</v>
      </c>
      <c r="AG1648" s="179" t="str">
        <f t="shared" si="2173"/>
        <v>AG$17</v>
      </c>
      <c r="AH1648" s="179" t="str">
        <f t="shared" si="2173"/>
        <v>AH$17</v>
      </c>
      <c r="AI1648" s="179" t="str">
        <f t="shared" si="2173"/>
        <v>AI$17</v>
      </c>
      <c r="AJ1648" s="179" t="str">
        <f t="shared" si="2173"/>
        <v>AJ$17</v>
      </c>
      <c r="AK1648" s="179" t="str">
        <f t="shared" si="2173"/>
        <v>AK$17</v>
      </c>
      <c r="AL1648" s="179" t="str">
        <f t="shared" si="2173"/>
        <v>AL$17</v>
      </c>
      <c r="AM1648" s="179" t="str">
        <f t="shared" si="2173"/>
        <v>AM$17</v>
      </c>
      <c r="AN1648" s="179" t="str">
        <f t="shared" si="2173"/>
        <v>AN$17</v>
      </c>
      <c r="AO1648" s="179" t="str">
        <f t="shared" si="2173"/>
        <v>AO$17</v>
      </c>
      <c r="AP1648" s="179" t="str">
        <f t="shared" si="2173"/>
        <v>AP$17</v>
      </c>
      <c r="AQ1648" s="179" t="str">
        <f t="shared" si="2173"/>
        <v>AQ$17</v>
      </c>
      <c r="AR1648" s="179" t="str">
        <f t="shared" si="2173"/>
        <v>AR$17</v>
      </c>
      <c r="AS1648" s="179" t="str">
        <f t="shared" si="2173"/>
        <v>AS$17</v>
      </c>
      <c r="AT1648" s="179" t="str">
        <f t="shared" si="2173"/>
        <v>AT$17</v>
      </c>
      <c r="AU1648" s="179" t="str">
        <f t="shared" si="2173"/>
        <v>AU$17</v>
      </c>
      <c r="AV1648" s="179" t="str">
        <f t="shared" si="2173"/>
        <v>AV$17</v>
      </c>
      <c r="AW1648" s="179" t="str">
        <f t="shared" si="2173"/>
        <v>AW$17</v>
      </c>
      <c r="AX1648" s="179" t="str">
        <f t="shared" si="2173"/>
        <v>AX$17</v>
      </c>
      <c r="AY1648" s="179" t="str">
        <f t="shared" ref="AY1648:CD1650" si="2174">AY1634</f>
        <v>AY$17</v>
      </c>
      <c r="AZ1648" s="179" t="str">
        <f t="shared" si="2174"/>
        <v>AZ$17</v>
      </c>
      <c r="BA1648" s="179" t="str">
        <f t="shared" si="2174"/>
        <v>BA$17</v>
      </c>
      <c r="BB1648" s="179" t="str">
        <f t="shared" si="2174"/>
        <v>BB$17</v>
      </c>
      <c r="BC1648" s="179" t="str">
        <f t="shared" si="2174"/>
        <v>BC$17</v>
      </c>
      <c r="BD1648" s="179" t="str">
        <f t="shared" si="2174"/>
        <v>BD$17</v>
      </c>
      <c r="BE1648" s="179" t="str">
        <f t="shared" si="2174"/>
        <v>BE$17</v>
      </c>
      <c r="BF1648" s="179" t="str">
        <f t="shared" si="2174"/>
        <v>BF$17</v>
      </c>
      <c r="BG1648" s="179" t="str">
        <f t="shared" si="2174"/>
        <v>BG$17</v>
      </c>
      <c r="BH1648" s="179" t="str">
        <f t="shared" si="2174"/>
        <v>BH$17</v>
      </c>
      <c r="BI1648" s="179" t="str">
        <f t="shared" si="2174"/>
        <v>BI$17</v>
      </c>
      <c r="BJ1648" s="179" t="str">
        <f t="shared" si="2174"/>
        <v>BJ$17</v>
      </c>
      <c r="BK1648" s="179" t="str">
        <f t="shared" si="2174"/>
        <v>BK$17</v>
      </c>
      <c r="BL1648" s="179" t="str">
        <f t="shared" si="2174"/>
        <v>BL$17</v>
      </c>
      <c r="BM1648" s="179" t="str">
        <f t="shared" si="2174"/>
        <v>BM$17</v>
      </c>
      <c r="BN1648" s="179" t="str">
        <f t="shared" si="2174"/>
        <v>BN$17</v>
      </c>
      <c r="BO1648" s="179" t="str">
        <f t="shared" si="2174"/>
        <v>BO$17</v>
      </c>
      <c r="BP1648" s="179" t="str">
        <f t="shared" si="2174"/>
        <v>BP$17</v>
      </c>
      <c r="BQ1648" s="179" t="str">
        <f t="shared" si="2174"/>
        <v>BQ$17</v>
      </c>
      <c r="BR1648" s="179" t="str">
        <f t="shared" si="2174"/>
        <v>BR$17</v>
      </c>
      <c r="BS1648" s="179" t="str">
        <f t="shared" si="2174"/>
        <v>BS$17</v>
      </c>
      <c r="BT1648" s="179" t="str">
        <f t="shared" si="2174"/>
        <v>BT$17</v>
      </c>
      <c r="BU1648" s="179" t="str">
        <f t="shared" si="2174"/>
        <v>BU$17</v>
      </c>
      <c r="BV1648" s="179" t="str">
        <f t="shared" si="2174"/>
        <v>BV$17</v>
      </c>
      <c r="BW1648" s="179" t="str">
        <f t="shared" si="2174"/>
        <v>BW$17</v>
      </c>
      <c r="BX1648" s="179" t="str">
        <f t="shared" si="2174"/>
        <v>BX$17</v>
      </c>
      <c r="BY1648" s="179" t="str">
        <f t="shared" si="2174"/>
        <v>BY$17</v>
      </c>
      <c r="BZ1648" s="179" t="str">
        <f t="shared" si="2174"/>
        <v>BZ$17</v>
      </c>
      <c r="CA1648" s="179" t="str">
        <f t="shared" si="2174"/>
        <v>CA$17</v>
      </c>
      <c r="CB1648" s="179" t="str">
        <f t="shared" si="2174"/>
        <v>CB$17</v>
      </c>
      <c r="CC1648" s="179" t="str">
        <f t="shared" si="2174"/>
        <v>CC$17</v>
      </c>
      <c r="CD1648" s="179" t="str">
        <f t="shared" si="2174"/>
        <v>CD$17</v>
      </c>
      <c r="CE1648" s="179" t="str">
        <f t="shared" ref="CE1648:CL1650" si="2175">CE1634</f>
        <v>CE$17</v>
      </c>
      <c r="CF1648" s="179" t="str">
        <f t="shared" si="2175"/>
        <v>CF$17</v>
      </c>
      <c r="CG1648" s="179" t="str">
        <f t="shared" si="2175"/>
        <v>CG$17</v>
      </c>
      <c r="CH1648" s="179" t="str">
        <f t="shared" si="2175"/>
        <v>CH$17</v>
      </c>
      <c r="CI1648" s="179" t="str">
        <f t="shared" si="2175"/>
        <v>CI$17</v>
      </c>
      <c r="CJ1648" s="179" t="str">
        <f t="shared" si="2175"/>
        <v>CJ$17</v>
      </c>
      <c r="CK1648" s="179" t="str">
        <f t="shared" si="2175"/>
        <v>CK$17</v>
      </c>
      <c r="CL1648" s="179" t="str">
        <f t="shared" si="2175"/>
        <v>CL$17</v>
      </c>
      <c r="CO1648" s="179" t="str">
        <f t="shared" ref="CO1648:DL1650" si="2176">CO1634</f>
        <v>CO$17</v>
      </c>
      <c r="CP1648" s="179" t="str">
        <f t="shared" si="2176"/>
        <v>CP$17</v>
      </c>
      <c r="CQ1648" s="179" t="str">
        <f t="shared" si="2176"/>
        <v>CQ$17</v>
      </c>
      <c r="CR1648" s="179" t="str">
        <f t="shared" si="2176"/>
        <v>CR$17</v>
      </c>
      <c r="CS1648" s="179" t="str">
        <f t="shared" si="2176"/>
        <v>CS$17</v>
      </c>
      <c r="CT1648" s="179" t="str">
        <f t="shared" si="2176"/>
        <v>CT$17</v>
      </c>
      <c r="CU1648" s="179" t="str">
        <f t="shared" si="2176"/>
        <v>CU$17</v>
      </c>
      <c r="CV1648" s="179" t="str">
        <f t="shared" si="2176"/>
        <v>CV$17</v>
      </c>
      <c r="CW1648" s="179" t="str">
        <f t="shared" si="2176"/>
        <v>CW$17</v>
      </c>
      <c r="CX1648" s="179" t="str">
        <f t="shared" si="2176"/>
        <v>CX$17</v>
      </c>
      <c r="CY1648" s="179" t="str">
        <f t="shared" si="2176"/>
        <v>CY$17</v>
      </c>
      <c r="CZ1648" s="179" t="str">
        <f t="shared" si="2176"/>
        <v>CZ$17</v>
      </c>
      <c r="DA1648" s="179" t="str">
        <f t="shared" si="2176"/>
        <v>DA$17</v>
      </c>
      <c r="DB1648" s="179" t="str">
        <f t="shared" si="2176"/>
        <v>DB$17</v>
      </c>
      <c r="DC1648" s="179" t="str">
        <f t="shared" si="2176"/>
        <v>DC$17</v>
      </c>
      <c r="DD1648" s="179" t="str">
        <f t="shared" si="2176"/>
        <v>DD$17</v>
      </c>
      <c r="DE1648" s="179" t="str">
        <f t="shared" si="2176"/>
        <v>DE$17</v>
      </c>
      <c r="DF1648" s="179" t="str">
        <f t="shared" si="2176"/>
        <v>DF$17</v>
      </c>
      <c r="DG1648" s="179" t="str">
        <f t="shared" si="2176"/>
        <v>DG$17</v>
      </c>
      <c r="DH1648" s="179" t="str">
        <f t="shared" si="2176"/>
        <v>DH$17</v>
      </c>
      <c r="DI1648" s="179" t="str">
        <f t="shared" si="2176"/>
        <v>DI$17</v>
      </c>
      <c r="DJ1648" s="179" t="str">
        <f t="shared" si="2176"/>
        <v>DJ$17</v>
      </c>
      <c r="DK1648" s="179" t="str">
        <f t="shared" si="2176"/>
        <v>DK$17</v>
      </c>
      <c r="DL1648" s="179" t="str">
        <f t="shared" si="2176"/>
        <v>DL$17</v>
      </c>
    </row>
    <row r="1649" spans="1:116" x14ac:dyDescent="0.4">
      <c r="B1649" t="s">
        <v>332</v>
      </c>
      <c r="D1649" t="s">
        <v>774</v>
      </c>
      <c r="E1649" s="8" t="str">
        <f t="shared" si="2167"/>
        <v>1649 GMV-S</v>
      </c>
      <c r="G1649" s="136" t="str">
        <f>G1639</f>
        <v>Secondary GMV:</v>
      </c>
      <c r="H1649" s="12"/>
      <c r="I1649" s="60"/>
      <c r="J1649" s="60"/>
      <c r="K1649" s="15"/>
      <c r="L1649" s="15"/>
      <c r="M1649" s="15"/>
      <c r="N1649" s="15"/>
      <c r="O1649" s="15"/>
      <c r="P1649" s="15"/>
      <c r="R1649" s="15"/>
      <c r="S1649" s="179">
        <f t="shared" ref="S1649:AX1651" si="2177">S1635</f>
        <v>0</v>
      </c>
      <c r="T1649" s="179">
        <f t="shared" si="2177"/>
        <v>0</v>
      </c>
      <c r="U1649" s="179">
        <f t="shared" si="2177"/>
        <v>0</v>
      </c>
      <c r="V1649" s="179">
        <f t="shared" si="2177"/>
        <v>0</v>
      </c>
      <c r="W1649" s="179">
        <f t="shared" si="2177"/>
        <v>0</v>
      </c>
      <c r="X1649" s="179">
        <f t="shared" si="2177"/>
        <v>0</v>
      </c>
      <c r="Y1649" s="179">
        <f t="shared" si="2177"/>
        <v>0</v>
      </c>
      <c r="Z1649" s="179">
        <f t="shared" si="2177"/>
        <v>0</v>
      </c>
      <c r="AA1649" s="179">
        <f t="shared" si="2177"/>
        <v>0</v>
      </c>
      <c r="AB1649" s="179">
        <f t="shared" si="2177"/>
        <v>0</v>
      </c>
      <c r="AC1649" s="179">
        <f t="shared" si="2177"/>
        <v>0</v>
      </c>
      <c r="AD1649" s="179">
        <f t="shared" si="2177"/>
        <v>0</v>
      </c>
      <c r="AE1649" s="179">
        <f t="shared" si="2177"/>
        <v>0</v>
      </c>
      <c r="AF1649" s="179">
        <f t="shared" si="2177"/>
        <v>0</v>
      </c>
      <c r="AG1649" s="179">
        <f t="shared" si="2177"/>
        <v>0</v>
      </c>
      <c r="AH1649" s="179">
        <f t="shared" si="2177"/>
        <v>0</v>
      </c>
      <c r="AI1649" s="179">
        <f t="shared" si="2177"/>
        <v>0</v>
      </c>
      <c r="AJ1649" s="179">
        <f t="shared" si="2177"/>
        <v>0</v>
      </c>
      <c r="AK1649" s="179">
        <f t="shared" si="2177"/>
        <v>0</v>
      </c>
      <c r="AL1649" s="179">
        <f t="shared" si="2177"/>
        <v>0</v>
      </c>
      <c r="AM1649" s="179">
        <f t="shared" si="2177"/>
        <v>0</v>
      </c>
      <c r="AN1649" s="179">
        <f t="shared" si="2177"/>
        <v>0</v>
      </c>
      <c r="AO1649" s="179">
        <f t="shared" si="2177"/>
        <v>0</v>
      </c>
      <c r="AP1649" s="179">
        <f t="shared" si="2177"/>
        <v>0</v>
      </c>
      <c r="AQ1649" s="179">
        <f t="shared" si="2177"/>
        <v>0</v>
      </c>
      <c r="AR1649" s="179">
        <f t="shared" si="2177"/>
        <v>0</v>
      </c>
      <c r="AS1649" s="179">
        <f t="shared" si="2177"/>
        <v>0</v>
      </c>
      <c r="AT1649" s="179">
        <f t="shared" si="2177"/>
        <v>0</v>
      </c>
      <c r="AU1649" s="179">
        <f t="shared" si="2177"/>
        <v>0</v>
      </c>
      <c r="AV1649" s="179">
        <f t="shared" si="2177"/>
        <v>0</v>
      </c>
      <c r="AW1649" s="179">
        <f t="shared" si="2177"/>
        <v>0</v>
      </c>
      <c r="AX1649" s="179">
        <f t="shared" si="2177"/>
        <v>0</v>
      </c>
      <c r="AY1649" s="179">
        <f t="shared" ref="AY1649:CD1651" si="2178">AY1635</f>
        <v>0</v>
      </c>
      <c r="AZ1649" s="179">
        <f t="shared" si="2178"/>
        <v>0</v>
      </c>
      <c r="BA1649" s="179">
        <f t="shared" si="2178"/>
        <v>0</v>
      </c>
      <c r="BB1649" s="179">
        <f t="shared" si="2178"/>
        <v>0</v>
      </c>
      <c r="BC1649" s="179">
        <f t="shared" si="2178"/>
        <v>0</v>
      </c>
      <c r="BD1649" s="179">
        <f t="shared" si="2178"/>
        <v>0</v>
      </c>
      <c r="BE1649" s="179">
        <f t="shared" si="2178"/>
        <v>0</v>
      </c>
      <c r="BF1649" s="179">
        <f t="shared" si="2178"/>
        <v>0</v>
      </c>
      <c r="BG1649" s="179">
        <f t="shared" si="2178"/>
        <v>0</v>
      </c>
      <c r="BH1649" s="179">
        <f t="shared" si="2178"/>
        <v>0</v>
      </c>
      <c r="BI1649" s="179">
        <f t="shared" si="2178"/>
        <v>0</v>
      </c>
      <c r="BJ1649" s="179">
        <f t="shared" si="2178"/>
        <v>0</v>
      </c>
      <c r="BK1649" s="179">
        <f t="shared" si="2178"/>
        <v>0</v>
      </c>
      <c r="BL1649" s="179">
        <f t="shared" si="2178"/>
        <v>0</v>
      </c>
      <c r="BM1649" s="179">
        <f t="shared" si="2178"/>
        <v>0</v>
      </c>
      <c r="BN1649" s="179">
        <f t="shared" si="2178"/>
        <v>0</v>
      </c>
      <c r="BO1649" s="179">
        <f t="shared" si="2178"/>
        <v>0</v>
      </c>
      <c r="BP1649" s="179">
        <f t="shared" si="2178"/>
        <v>0</v>
      </c>
      <c r="BQ1649" s="179">
        <f t="shared" si="2178"/>
        <v>0</v>
      </c>
      <c r="BR1649" s="179">
        <f t="shared" si="2178"/>
        <v>0</v>
      </c>
      <c r="BS1649" s="179">
        <f t="shared" si="2178"/>
        <v>0</v>
      </c>
      <c r="BT1649" s="179">
        <f t="shared" si="2178"/>
        <v>0</v>
      </c>
      <c r="BU1649" s="179">
        <f t="shared" si="2178"/>
        <v>0</v>
      </c>
      <c r="BV1649" s="179">
        <f t="shared" si="2178"/>
        <v>0</v>
      </c>
      <c r="BW1649" s="179">
        <f t="shared" si="2178"/>
        <v>0</v>
      </c>
      <c r="BX1649" s="179">
        <f t="shared" si="2178"/>
        <v>0</v>
      </c>
      <c r="BY1649" s="179">
        <f t="shared" si="2178"/>
        <v>0</v>
      </c>
      <c r="BZ1649" s="179">
        <f t="shared" si="2178"/>
        <v>0</v>
      </c>
      <c r="CA1649" s="179">
        <f t="shared" si="2178"/>
        <v>0</v>
      </c>
      <c r="CB1649" s="179">
        <f t="shared" si="2178"/>
        <v>0</v>
      </c>
      <c r="CC1649" s="179">
        <f t="shared" si="2178"/>
        <v>0</v>
      </c>
      <c r="CD1649" s="179">
        <f t="shared" si="2178"/>
        <v>0</v>
      </c>
      <c r="CE1649" s="179">
        <f t="shared" ref="CE1649:CL1651" si="2179">CE1635</f>
        <v>0</v>
      </c>
      <c r="CF1649" s="179">
        <f t="shared" si="2179"/>
        <v>0</v>
      </c>
      <c r="CG1649" s="179">
        <f t="shared" si="2179"/>
        <v>0</v>
      </c>
      <c r="CH1649" s="179">
        <f t="shared" si="2179"/>
        <v>0</v>
      </c>
      <c r="CI1649" s="179">
        <f t="shared" si="2179"/>
        <v>0</v>
      </c>
      <c r="CJ1649" s="179">
        <f t="shared" si="2179"/>
        <v>0</v>
      </c>
      <c r="CK1649" s="179">
        <f t="shared" si="2179"/>
        <v>0</v>
      </c>
      <c r="CL1649" s="179">
        <f t="shared" si="2179"/>
        <v>0</v>
      </c>
      <c r="CN1649" s="60"/>
      <c r="CO1649" s="179">
        <f t="shared" ref="CO1649:DL1651" si="2180">CO1635</f>
        <v>0</v>
      </c>
      <c r="CP1649" s="179">
        <f t="shared" si="2180"/>
        <v>0</v>
      </c>
      <c r="CQ1649" s="179">
        <f t="shared" si="2180"/>
        <v>0</v>
      </c>
      <c r="CR1649" s="179">
        <f t="shared" si="2180"/>
        <v>0</v>
      </c>
      <c r="CS1649" s="179">
        <f t="shared" si="2180"/>
        <v>0</v>
      </c>
      <c r="CT1649" s="179">
        <f t="shared" si="2180"/>
        <v>0</v>
      </c>
      <c r="CU1649" s="179">
        <f t="shared" si="2180"/>
        <v>0</v>
      </c>
      <c r="CV1649" s="179">
        <f t="shared" si="2180"/>
        <v>0</v>
      </c>
      <c r="CW1649" s="179">
        <f t="shared" si="2180"/>
        <v>0</v>
      </c>
      <c r="CX1649" s="179">
        <f t="shared" si="2180"/>
        <v>0</v>
      </c>
      <c r="CY1649" s="179">
        <f t="shared" si="2180"/>
        <v>0</v>
      </c>
      <c r="CZ1649" s="179">
        <f t="shared" si="2180"/>
        <v>0</v>
      </c>
      <c r="DA1649" s="179">
        <f t="shared" si="2180"/>
        <v>0</v>
      </c>
      <c r="DB1649" s="179">
        <f t="shared" si="2180"/>
        <v>0</v>
      </c>
      <c r="DC1649" s="179">
        <f t="shared" si="2180"/>
        <v>0</v>
      </c>
      <c r="DD1649" s="179">
        <f t="shared" si="2180"/>
        <v>0</v>
      </c>
      <c r="DE1649" s="179">
        <f t="shared" si="2180"/>
        <v>0</v>
      </c>
      <c r="DF1649" s="179">
        <f t="shared" si="2180"/>
        <v>0</v>
      </c>
      <c r="DG1649" s="179">
        <f t="shared" si="2180"/>
        <v>0</v>
      </c>
      <c r="DH1649" s="179">
        <f t="shared" si="2180"/>
        <v>0</v>
      </c>
      <c r="DI1649" s="179">
        <f t="shared" si="2180"/>
        <v>0</v>
      </c>
      <c r="DJ1649" s="179">
        <f t="shared" si="2180"/>
        <v>0</v>
      </c>
      <c r="DK1649" s="179">
        <f t="shared" si="2180"/>
        <v>0</v>
      </c>
      <c r="DL1649" s="179">
        <f t="shared" si="2180"/>
        <v>0</v>
      </c>
    </row>
    <row r="1650" spans="1:116" x14ac:dyDescent="0.4">
      <c r="B1650" t="s">
        <v>332</v>
      </c>
      <c r="D1650" t="s">
        <v>774</v>
      </c>
      <c r="E1650" s="8" t="str">
        <f t="shared" si="2167"/>
        <v>1650 GMV-S</v>
      </c>
      <c r="G1650" s="241" t="str">
        <f>IFERROR(SUBSTITUTE(TRIM(MID(G1639, SEARCH("-", G1639) + 1, LEN(G1639))),":",""),"no unit")</f>
        <v>no unit</v>
      </c>
      <c r="H1650" s="12"/>
      <c r="I1650" s="60"/>
      <c r="J1650" s="60"/>
      <c r="K1650" s="15"/>
      <c r="L1650" s="15"/>
      <c r="M1650" s="15"/>
      <c r="N1650" s="15"/>
      <c r="O1650" s="15"/>
      <c r="P1650" s="15"/>
      <c r="R1650" s="15"/>
      <c r="CN1650" s="60"/>
      <c r="CO1650" s="8"/>
      <c r="CP1650" s="8"/>
      <c r="CQ1650" s="8"/>
      <c r="CR1650" s="8"/>
      <c r="CS1650" s="8"/>
      <c r="CT1650" s="8"/>
      <c r="CU1650" s="8"/>
      <c r="CV1650" s="8"/>
      <c r="CW1650" s="8"/>
      <c r="CX1650" s="8"/>
      <c r="CY1650" s="8"/>
      <c r="CZ1650" s="8"/>
      <c r="DA1650" s="8"/>
      <c r="DB1650" s="8"/>
      <c r="DC1650" s="8"/>
      <c r="DD1650" s="8"/>
      <c r="DE1650" s="8"/>
      <c r="DF1650" s="8"/>
      <c r="DG1650" s="8"/>
      <c r="DH1650" s="8"/>
      <c r="DI1650" s="8"/>
      <c r="DJ1650" s="8"/>
      <c r="DK1650" s="8"/>
      <c r="DL1650" s="8"/>
    </row>
    <row r="1651" spans="1:116" x14ac:dyDescent="0.4">
      <c r="B1651" t="s">
        <v>332</v>
      </c>
      <c r="D1651" t="s">
        <v>774</v>
      </c>
      <c r="E1651" s="8" t="str">
        <f t="shared" ref="E1651:E1653" si="2181">ROW()&amp;" "&amp;D1651</f>
        <v>1651 GMV-S</v>
      </c>
      <c r="G1651" s="136" t="str">
        <f>G1637</f>
        <v>Secondary revenue driver</v>
      </c>
      <c r="H1651" s="12"/>
      <c r="I1651" s="60"/>
      <c r="J1651" s="60"/>
      <c r="K1651" s="15"/>
      <c r="L1651" s="15"/>
      <c r="M1651" s="15"/>
      <c r="N1651" s="15"/>
      <c r="O1651" s="15"/>
      <c r="P1651" s="15"/>
      <c r="R1651" s="15"/>
      <c r="S1651" s="203" t="str">
        <f>ADDRESS(ROW(S1643),COLUMN(S1643),2)</f>
        <v>S$1643</v>
      </c>
      <c r="T1651" s="203" t="str">
        <f t="shared" ref="T1651:CE1653" si="2182">ADDRESS(ROW(T1643),COLUMN(T1643),2)</f>
        <v>T$1643</v>
      </c>
      <c r="U1651" s="203" t="str">
        <f t="shared" si="2182"/>
        <v>U$1643</v>
      </c>
      <c r="V1651" s="203" t="str">
        <f t="shared" si="2182"/>
        <v>V$1643</v>
      </c>
      <c r="W1651" s="203" t="str">
        <f t="shared" si="2182"/>
        <v>W$1643</v>
      </c>
      <c r="X1651" s="203" t="str">
        <f t="shared" si="2182"/>
        <v>X$1643</v>
      </c>
      <c r="Y1651" s="203" t="str">
        <f t="shared" si="2182"/>
        <v>Y$1643</v>
      </c>
      <c r="Z1651" s="203" t="str">
        <f t="shared" si="2182"/>
        <v>Z$1643</v>
      </c>
      <c r="AA1651" s="203" t="str">
        <f t="shared" si="2182"/>
        <v>AA$1643</v>
      </c>
      <c r="AB1651" s="203" t="str">
        <f t="shared" si="2182"/>
        <v>AB$1643</v>
      </c>
      <c r="AC1651" s="203" t="str">
        <f t="shared" si="2182"/>
        <v>AC$1643</v>
      </c>
      <c r="AD1651" s="203" t="str">
        <f t="shared" si="2182"/>
        <v>AD$1643</v>
      </c>
      <c r="AE1651" s="203" t="str">
        <f t="shared" si="2182"/>
        <v>AE$1643</v>
      </c>
      <c r="AF1651" s="203" t="str">
        <f t="shared" si="2182"/>
        <v>AF$1643</v>
      </c>
      <c r="AG1651" s="203" t="str">
        <f t="shared" si="2182"/>
        <v>AG$1643</v>
      </c>
      <c r="AH1651" s="203" t="str">
        <f t="shared" si="2182"/>
        <v>AH$1643</v>
      </c>
      <c r="AI1651" s="203" t="str">
        <f t="shared" si="2182"/>
        <v>AI$1643</v>
      </c>
      <c r="AJ1651" s="203" t="str">
        <f t="shared" si="2182"/>
        <v>AJ$1643</v>
      </c>
      <c r="AK1651" s="203" t="str">
        <f t="shared" si="2182"/>
        <v>AK$1643</v>
      </c>
      <c r="AL1651" s="203" t="str">
        <f t="shared" si="2182"/>
        <v>AL$1643</v>
      </c>
      <c r="AM1651" s="203" t="str">
        <f t="shared" si="2182"/>
        <v>AM$1643</v>
      </c>
      <c r="AN1651" s="203" t="str">
        <f t="shared" si="2182"/>
        <v>AN$1643</v>
      </c>
      <c r="AO1651" s="203" t="str">
        <f t="shared" si="2182"/>
        <v>AO$1643</v>
      </c>
      <c r="AP1651" s="203" t="str">
        <f t="shared" si="2182"/>
        <v>AP$1643</v>
      </c>
      <c r="AQ1651" s="203" t="str">
        <f t="shared" si="2182"/>
        <v>AQ$1643</v>
      </c>
      <c r="AR1651" s="203" t="str">
        <f t="shared" si="2182"/>
        <v>AR$1643</v>
      </c>
      <c r="AS1651" s="203" t="str">
        <f t="shared" si="2182"/>
        <v>AS$1643</v>
      </c>
      <c r="AT1651" s="203" t="str">
        <f t="shared" si="2182"/>
        <v>AT$1643</v>
      </c>
      <c r="AU1651" s="203" t="str">
        <f t="shared" si="2182"/>
        <v>AU$1643</v>
      </c>
      <c r="AV1651" s="203" t="str">
        <f t="shared" si="2182"/>
        <v>AV$1643</v>
      </c>
      <c r="AW1651" s="203" t="str">
        <f t="shared" si="2182"/>
        <v>AW$1643</v>
      </c>
      <c r="AX1651" s="203" t="str">
        <f t="shared" si="2182"/>
        <v>AX$1643</v>
      </c>
      <c r="AY1651" s="203" t="str">
        <f t="shared" si="2182"/>
        <v>AY$1643</v>
      </c>
      <c r="AZ1651" s="203" t="str">
        <f t="shared" si="2182"/>
        <v>AZ$1643</v>
      </c>
      <c r="BA1651" s="203" t="str">
        <f t="shared" si="2182"/>
        <v>BA$1643</v>
      </c>
      <c r="BB1651" s="203" t="str">
        <f t="shared" si="2182"/>
        <v>BB$1643</v>
      </c>
      <c r="BC1651" s="203" t="str">
        <f t="shared" si="2182"/>
        <v>BC$1643</v>
      </c>
      <c r="BD1651" s="203" t="str">
        <f t="shared" si="2182"/>
        <v>BD$1643</v>
      </c>
      <c r="BE1651" s="203" t="str">
        <f t="shared" si="2182"/>
        <v>BE$1643</v>
      </c>
      <c r="BF1651" s="203" t="str">
        <f t="shared" si="2182"/>
        <v>BF$1643</v>
      </c>
      <c r="BG1651" s="203" t="str">
        <f t="shared" si="2182"/>
        <v>BG$1643</v>
      </c>
      <c r="BH1651" s="203" t="str">
        <f t="shared" si="2182"/>
        <v>BH$1643</v>
      </c>
      <c r="BI1651" s="203" t="str">
        <f t="shared" si="2182"/>
        <v>BI$1643</v>
      </c>
      <c r="BJ1651" s="203" t="str">
        <f t="shared" si="2182"/>
        <v>BJ$1643</v>
      </c>
      <c r="BK1651" s="203" t="str">
        <f t="shared" si="2182"/>
        <v>BK$1643</v>
      </c>
      <c r="BL1651" s="203" t="str">
        <f t="shared" si="2182"/>
        <v>BL$1643</v>
      </c>
      <c r="BM1651" s="203" t="str">
        <f t="shared" si="2182"/>
        <v>BM$1643</v>
      </c>
      <c r="BN1651" s="203" t="str">
        <f t="shared" si="2182"/>
        <v>BN$1643</v>
      </c>
      <c r="BO1651" s="203" t="str">
        <f t="shared" si="2182"/>
        <v>BO$1643</v>
      </c>
      <c r="BP1651" s="203" t="str">
        <f t="shared" si="2182"/>
        <v>BP$1643</v>
      </c>
      <c r="BQ1651" s="203" t="str">
        <f t="shared" si="2182"/>
        <v>BQ$1643</v>
      </c>
      <c r="BR1651" s="203" t="str">
        <f t="shared" si="2182"/>
        <v>BR$1643</v>
      </c>
      <c r="BS1651" s="203" t="str">
        <f t="shared" si="2182"/>
        <v>BS$1643</v>
      </c>
      <c r="BT1651" s="203" t="str">
        <f t="shared" si="2182"/>
        <v>BT$1643</v>
      </c>
      <c r="BU1651" s="203" t="str">
        <f t="shared" si="2182"/>
        <v>BU$1643</v>
      </c>
      <c r="BV1651" s="203" t="str">
        <f t="shared" si="2182"/>
        <v>BV$1643</v>
      </c>
      <c r="BW1651" s="203" t="str">
        <f t="shared" si="2182"/>
        <v>BW$1643</v>
      </c>
      <c r="BX1651" s="203" t="str">
        <f t="shared" si="2182"/>
        <v>BX$1643</v>
      </c>
      <c r="BY1651" s="203" t="str">
        <f t="shared" si="2182"/>
        <v>BY$1643</v>
      </c>
      <c r="BZ1651" s="203" t="str">
        <f t="shared" si="2182"/>
        <v>BZ$1643</v>
      </c>
      <c r="CA1651" s="203" t="str">
        <f t="shared" si="2182"/>
        <v>CA$1643</v>
      </c>
      <c r="CB1651" s="203" t="str">
        <f t="shared" si="2182"/>
        <v>CB$1643</v>
      </c>
      <c r="CC1651" s="203" t="str">
        <f t="shared" si="2182"/>
        <v>CC$1643</v>
      </c>
      <c r="CD1651" s="203" t="str">
        <f t="shared" si="2182"/>
        <v>CD$1643</v>
      </c>
      <c r="CE1651" s="203" t="str">
        <f t="shared" si="2182"/>
        <v>CE$1643</v>
      </c>
      <c r="CF1651" s="203" t="str">
        <f t="shared" ref="CF1651:CL1653" si="2183">ADDRESS(ROW(CF1643),COLUMN(CF1643),2)</f>
        <v>CF$1643</v>
      </c>
      <c r="CG1651" s="203" t="str">
        <f t="shared" si="2183"/>
        <v>CG$1643</v>
      </c>
      <c r="CH1651" s="203" t="str">
        <f t="shared" si="2183"/>
        <v>CH$1643</v>
      </c>
      <c r="CI1651" s="203" t="str">
        <f t="shared" si="2183"/>
        <v>CI$1643</v>
      </c>
      <c r="CJ1651" s="203" t="str">
        <f t="shared" si="2183"/>
        <v>CJ$1643</v>
      </c>
      <c r="CK1651" s="203" t="str">
        <f t="shared" si="2183"/>
        <v>CK$1643</v>
      </c>
      <c r="CL1651" s="203" t="str">
        <f t="shared" si="2183"/>
        <v>CL$1643</v>
      </c>
      <c r="CN1651" s="60"/>
      <c r="CO1651" s="203" t="str">
        <f t="shared" ref="CO1651:DK1653" si="2184">ADDRESS(ROW(CO1643),COLUMN(CO1643),2)</f>
        <v>CO$1643</v>
      </c>
      <c r="CP1651" s="203" t="str">
        <f t="shared" si="2184"/>
        <v>CP$1643</v>
      </c>
      <c r="CQ1651" s="203" t="str">
        <f t="shared" si="2184"/>
        <v>CQ$1643</v>
      </c>
      <c r="CR1651" s="203" t="str">
        <f t="shared" si="2184"/>
        <v>CR$1643</v>
      </c>
      <c r="CS1651" s="203" t="str">
        <f t="shared" si="2184"/>
        <v>CS$1643</v>
      </c>
      <c r="CT1651" s="203" t="str">
        <f t="shared" si="2184"/>
        <v>CT$1643</v>
      </c>
      <c r="CU1651" s="203" t="str">
        <f t="shared" si="2184"/>
        <v>CU$1643</v>
      </c>
      <c r="CV1651" s="203" t="str">
        <f t="shared" si="2184"/>
        <v>CV$1643</v>
      </c>
      <c r="CW1651" s="203" t="str">
        <f t="shared" si="2184"/>
        <v>CW$1643</v>
      </c>
      <c r="CX1651" s="203" t="str">
        <f t="shared" si="2184"/>
        <v>CX$1643</v>
      </c>
      <c r="CY1651" s="203" t="str">
        <f t="shared" si="2184"/>
        <v>CY$1643</v>
      </c>
      <c r="CZ1651" s="203" t="str">
        <f t="shared" si="2184"/>
        <v>CZ$1643</v>
      </c>
      <c r="DA1651" s="203" t="str">
        <f t="shared" si="2184"/>
        <v>DA$1643</v>
      </c>
      <c r="DB1651" s="203" t="str">
        <f t="shared" si="2184"/>
        <v>DB$1643</v>
      </c>
      <c r="DC1651" s="203" t="str">
        <f t="shared" si="2184"/>
        <v>DC$1643</v>
      </c>
      <c r="DD1651" s="203" t="str">
        <f t="shared" si="2184"/>
        <v>DD$1643</v>
      </c>
      <c r="DE1651" s="203" t="str">
        <f t="shared" si="2184"/>
        <v>DE$1643</v>
      </c>
      <c r="DF1651" s="203" t="str">
        <f t="shared" si="2184"/>
        <v>DF$1643</v>
      </c>
      <c r="DG1651" s="203" t="str">
        <f t="shared" si="2184"/>
        <v>DG$1643</v>
      </c>
      <c r="DH1651" s="203" t="str">
        <f t="shared" si="2184"/>
        <v>DH$1643</v>
      </c>
      <c r="DI1651" s="203" t="str">
        <f t="shared" si="2184"/>
        <v>DI$1643</v>
      </c>
      <c r="DJ1651" s="203" t="str">
        <f t="shared" si="2184"/>
        <v>DJ$1643</v>
      </c>
      <c r="DK1651" s="203" t="str">
        <f t="shared" si="2184"/>
        <v>DK$1643</v>
      </c>
      <c r="DL1651" s="203" t="str">
        <f t="shared" ref="DL1651:DL1653" si="2185">ADDRESS(ROW(DL1643),COLUMN(DL1643),2)</f>
        <v>DL$1643</v>
      </c>
    </row>
    <row r="1652" spans="1:116" x14ac:dyDescent="0.4">
      <c r="B1652" t="s">
        <v>332</v>
      </c>
      <c r="D1652" t="s">
        <v>774</v>
      </c>
      <c r="E1652" s="8" t="str">
        <f t="shared" si="2167"/>
        <v>1652 GMV-S</v>
      </c>
      <c r="G1652" s="136" t="str">
        <f>G1638</f>
        <v>Secondary volume driver</v>
      </c>
      <c r="H1652" s="12"/>
      <c r="I1652" s="60"/>
      <c r="J1652" s="60"/>
      <c r="K1652" s="15"/>
      <c r="L1652" s="15"/>
      <c r="M1652" s="15"/>
      <c r="N1652" s="15"/>
      <c r="O1652" s="15"/>
      <c r="P1652" s="15"/>
      <c r="R1652" s="15"/>
      <c r="S1652" s="179" t="str">
        <f t="shared" ref="S1652:AX1654" si="2186">S1638</f>
        <v>S$19</v>
      </c>
      <c r="T1652" s="179" t="str">
        <f t="shared" si="2186"/>
        <v>T$19</v>
      </c>
      <c r="U1652" s="179" t="str">
        <f t="shared" si="2186"/>
        <v>U$19</v>
      </c>
      <c r="V1652" s="179" t="str">
        <f t="shared" si="2186"/>
        <v>V$19</v>
      </c>
      <c r="W1652" s="179" t="str">
        <f t="shared" si="2186"/>
        <v>W$19</v>
      </c>
      <c r="X1652" s="179" t="str">
        <f t="shared" si="2186"/>
        <v>X$19</v>
      </c>
      <c r="Y1652" s="179" t="str">
        <f t="shared" si="2186"/>
        <v>Y$19</v>
      </c>
      <c r="Z1652" s="179" t="str">
        <f t="shared" si="2186"/>
        <v>Z$19</v>
      </c>
      <c r="AA1652" s="179" t="str">
        <f t="shared" si="2186"/>
        <v>AA$19</v>
      </c>
      <c r="AB1652" s="179" t="str">
        <f t="shared" si="2186"/>
        <v>AB$19</v>
      </c>
      <c r="AC1652" s="179" t="str">
        <f t="shared" si="2186"/>
        <v>AC$19</v>
      </c>
      <c r="AD1652" s="179" t="str">
        <f t="shared" si="2186"/>
        <v>AD$19</v>
      </c>
      <c r="AE1652" s="179" t="str">
        <f t="shared" si="2186"/>
        <v>AE$19</v>
      </c>
      <c r="AF1652" s="179" t="str">
        <f t="shared" si="2186"/>
        <v>AF$19</v>
      </c>
      <c r="AG1652" s="179" t="str">
        <f t="shared" si="2186"/>
        <v>AG$19</v>
      </c>
      <c r="AH1652" s="179" t="str">
        <f t="shared" si="2186"/>
        <v>AH$19</v>
      </c>
      <c r="AI1652" s="179" t="str">
        <f t="shared" si="2186"/>
        <v>AI$19</v>
      </c>
      <c r="AJ1652" s="179" t="str">
        <f t="shared" si="2186"/>
        <v>AJ$19</v>
      </c>
      <c r="AK1652" s="179" t="str">
        <f t="shared" si="2186"/>
        <v>AK$19</v>
      </c>
      <c r="AL1652" s="179" t="str">
        <f t="shared" si="2186"/>
        <v>AL$19</v>
      </c>
      <c r="AM1652" s="179" t="str">
        <f t="shared" si="2186"/>
        <v>AM$19</v>
      </c>
      <c r="AN1652" s="179" t="str">
        <f t="shared" si="2186"/>
        <v>AN$19</v>
      </c>
      <c r="AO1652" s="179" t="str">
        <f t="shared" si="2186"/>
        <v>AO$19</v>
      </c>
      <c r="AP1652" s="179" t="str">
        <f t="shared" si="2186"/>
        <v>AP$19</v>
      </c>
      <c r="AQ1652" s="179" t="str">
        <f t="shared" si="2186"/>
        <v>AQ$19</v>
      </c>
      <c r="AR1652" s="179" t="str">
        <f t="shared" si="2186"/>
        <v>AR$19</v>
      </c>
      <c r="AS1652" s="179" t="str">
        <f t="shared" si="2186"/>
        <v>AS$19</v>
      </c>
      <c r="AT1652" s="179" t="str">
        <f t="shared" si="2186"/>
        <v>AT$19</v>
      </c>
      <c r="AU1652" s="179" t="str">
        <f t="shared" si="2186"/>
        <v>AU$19</v>
      </c>
      <c r="AV1652" s="179" t="str">
        <f t="shared" si="2186"/>
        <v>AV$19</v>
      </c>
      <c r="AW1652" s="179" t="str">
        <f t="shared" si="2186"/>
        <v>AW$19</v>
      </c>
      <c r="AX1652" s="179" t="str">
        <f t="shared" si="2186"/>
        <v>AX$19</v>
      </c>
      <c r="AY1652" s="179" t="str">
        <f t="shared" ref="AY1652:CD1654" si="2187">AY1638</f>
        <v>AY$19</v>
      </c>
      <c r="AZ1652" s="179" t="str">
        <f t="shared" si="2187"/>
        <v>AZ$19</v>
      </c>
      <c r="BA1652" s="179" t="str">
        <f t="shared" si="2187"/>
        <v>BA$19</v>
      </c>
      <c r="BB1652" s="179" t="str">
        <f t="shared" si="2187"/>
        <v>BB$19</v>
      </c>
      <c r="BC1652" s="179" t="str">
        <f t="shared" si="2187"/>
        <v>BC$19</v>
      </c>
      <c r="BD1652" s="179" t="str">
        <f t="shared" si="2187"/>
        <v>BD$19</v>
      </c>
      <c r="BE1652" s="179" t="str">
        <f t="shared" si="2187"/>
        <v>BE$19</v>
      </c>
      <c r="BF1652" s="179" t="str">
        <f t="shared" si="2187"/>
        <v>BF$19</v>
      </c>
      <c r="BG1652" s="179" t="str">
        <f t="shared" si="2187"/>
        <v>BG$19</v>
      </c>
      <c r="BH1652" s="179" t="str">
        <f t="shared" si="2187"/>
        <v>BH$19</v>
      </c>
      <c r="BI1652" s="179" t="str">
        <f t="shared" si="2187"/>
        <v>BI$19</v>
      </c>
      <c r="BJ1652" s="179" t="str">
        <f t="shared" si="2187"/>
        <v>BJ$19</v>
      </c>
      <c r="BK1652" s="179" t="str">
        <f t="shared" si="2187"/>
        <v>BK$19</v>
      </c>
      <c r="BL1652" s="179" t="str">
        <f t="shared" si="2187"/>
        <v>BL$19</v>
      </c>
      <c r="BM1652" s="179" t="str">
        <f t="shared" si="2187"/>
        <v>BM$19</v>
      </c>
      <c r="BN1652" s="179" t="str">
        <f t="shared" si="2187"/>
        <v>BN$19</v>
      </c>
      <c r="BO1652" s="179" t="str">
        <f t="shared" si="2187"/>
        <v>BO$19</v>
      </c>
      <c r="BP1652" s="179" t="str">
        <f t="shared" si="2187"/>
        <v>BP$19</v>
      </c>
      <c r="BQ1652" s="179" t="str">
        <f t="shared" si="2187"/>
        <v>BQ$19</v>
      </c>
      <c r="BR1652" s="179" t="str">
        <f t="shared" si="2187"/>
        <v>BR$19</v>
      </c>
      <c r="BS1652" s="179" t="str">
        <f t="shared" si="2187"/>
        <v>BS$19</v>
      </c>
      <c r="BT1652" s="179" t="str">
        <f t="shared" si="2187"/>
        <v>BT$19</v>
      </c>
      <c r="BU1652" s="179" t="str">
        <f t="shared" si="2187"/>
        <v>BU$19</v>
      </c>
      <c r="BV1652" s="179" t="str">
        <f t="shared" si="2187"/>
        <v>BV$19</v>
      </c>
      <c r="BW1652" s="179" t="str">
        <f t="shared" si="2187"/>
        <v>BW$19</v>
      </c>
      <c r="BX1652" s="179" t="str">
        <f t="shared" si="2187"/>
        <v>BX$19</v>
      </c>
      <c r="BY1652" s="179" t="str">
        <f t="shared" si="2187"/>
        <v>BY$19</v>
      </c>
      <c r="BZ1652" s="179" t="str">
        <f t="shared" si="2187"/>
        <v>BZ$19</v>
      </c>
      <c r="CA1652" s="179" t="str">
        <f t="shared" si="2187"/>
        <v>CA$19</v>
      </c>
      <c r="CB1652" s="179" t="str">
        <f t="shared" si="2187"/>
        <v>CB$19</v>
      </c>
      <c r="CC1652" s="179" t="str">
        <f t="shared" si="2187"/>
        <v>CC$19</v>
      </c>
      <c r="CD1652" s="179" t="str">
        <f t="shared" si="2187"/>
        <v>CD$19</v>
      </c>
      <c r="CE1652" s="179" t="str">
        <f t="shared" ref="CE1652:CL1654" si="2188">CE1638</f>
        <v>CE$19</v>
      </c>
      <c r="CF1652" s="179" t="str">
        <f t="shared" si="2188"/>
        <v>CF$19</v>
      </c>
      <c r="CG1652" s="179" t="str">
        <f t="shared" si="2188"/>
        <v>CG$19</v>
      </c>
      <c r="CH1652" s="179" t="str">
        <f t="shared" si="2188"/>
        <v>CH$19</v>
      </c>
      <c r="CI1652" s="179" t="str">
        <f t="shared" si="2188"/>
        <v>CI$19</v>
      </c>
      <c r="CJ1652" s="179" t="str">
        <f t="shared" si="2188"/>
        <v>CJ$19</v>
      </c>
      <c r="CK1652" s="179" t="str">
        <f t="shared" si="2188"/>
        <v>CK$19</v>
      </c>
      <c r="CL1652" s="179" t="str">
        <f t="shared" si="2188"/>
        <v>CL$19</v>
      </c>
      <c r="CN1652" s="60"/>
      <c r="CO1652" s="179" t="str">
        <f t="shared" ref="CO1652:DL1654" si="2189">CO1638</f>
        <v>CO$19</v>
      </c>
      <c r="CP1652" s="179" t="str">
        <f t="shared" si="2189"/>
        <v>CP$19</v>
      </c>
      <c r="CQ1652" s="179" t="str">
        <f t="shared" si="2189"/>
        <v>CQ$19</v>
      </c>
      <c r="CR1652" s="179" t="str">
        <f t="shared" si="2189"/>
        <v>CR$19</v>
      </c>
      <c r="CS1652" s="179" t="str">
        <f t="shared" si="2189"/>
        <v>CS$19</v>
      </c>
      <c r="CT1652" s="179" t="str">
        <f t="shared" si="2189"/>
        <v>CT$19</v>
      </c>
      <c r="CU1652" s="179" t="str">
        <f t="shared" si="2189"/>
        <v>CU$19</v>
      </c>
      <c r="CV1652" s="179" t="str">
        <f t="shared" si="2189"/>
        <v>CV$19</v>
      </c>
      <c r="CW1652" s="179" t="str">
        <f t="shared" si="2189"/>
        <v>CW$19</v>
      </c>
      <c r="CX1652" s="179" t="str">
        <f t="shared" si="2189"/>
        <v>CX$19</v>
      </c>
      <c r="CY1652" s="179" t="str">
        <f t="shared" si="2189"/>
        <v>CY$19</v>
      </c>
      <c r="CZ1652" s="179" t="str">
        <f t="shared" si="2189"/>
        <v>CZ$19</v>
      </c>
      <c r="DA1652" s="179" t="str">
        <f t="shared" si="2189"/>
        <v>DA$19</v>
      </c>
      <c r="DB1652" s="179" t="str">
        <f t="shared" si="2189"/>
        <v>DB$19</v>
      </c>
      <c r="DC1652" s="179" t="str">
        <f t="shared" si="2189"/>
        <v>DC$19</v>
      </c>
      <c r="DD1652" s="179" t="str">
        <f t="shared" si="2189"/>
        <v>DD$19</v>
      </c>
      <c r="DE1652" s="179" t="str">
        <f t="shared" si="2189"/>
        <v>DE$19</v>
      </c>
      <c r="DF1652" s="179" t="str">
        <f t="shared" si="2189"/>
        <v>DF$19</v>
      </c>
      <c r="DG1652" s="179" t="str">
        <f t="shared" si="2189"/>
        <v>DG$19</v>
      </c>
      <c r="DH1652" s="179" t="str">
        <f t="shared" si="2189"/>
        <v>DH$19</v>
      </c>
      <c r="DI1652" s="179" t="str">
        <f t="shared" si="2189"/>
        <v>DI$19</v>
      </c>
      <c r="DJ1652" s="179" t="str">
        <f t="shared" si="2189"/>
        <v>DJ$19</v>
      </c>
      <c r="DK1652" s="179" t="str">
        <f t="shared" si="2189"/>
        <v>DK$19</v>
      </c>
      <c r="DL1652" s="179" t="str">
        <f t="shared" si="2189"/>
        <v>DL$19</v>
      </c>
    </row>
    <row r="1653" spans="1:116" x14ac:dyDescent="0.4">
      <c r="CO1653" s="8"/>
      <c r="CP1653" s="8"/>
      <c r="CQ1653" s="8"/>
      <c r="CR1653" s="8"/>
      <c r="CS1653" s="8"/>
      <c r="CT1653" s="8"/>
      <c r="CU1653" s="8"/>
      <c r="CV1653" s="8"/>
      <c r="CW1653" s="8"/>
      <c r="CX1653" s="8"/>
      <c r="CY1653" s="8"/>
      <c r="CZ1653" s="8"/>
      <c r="DA1653" s="8"/>
      <c r="DB1653" s="8"/>
      <c r="DC1653" s="8"/>
      <c r="DD1653" s="8"/>
      <c r="DE1653" s="8"/>
      <c r="DF1653" s="8"/>
      <c r="DG1653" s="8"/>
      <c r="DH1653" s="8"/>
      <c r="DI1653" s="8"/>
      <c r="DJ1653" s="8"/>
      <c r="DK1653" s="8"/>
      <c r="DL1653" s="8"/>
    </row>
    <row r="1654" spans="1:116" x14ac:dyDescent="0.4">
      <c r="A1654" s="174"/>
      <c r="E1654" s="8"/>
      <c r="G1654" s="175" t="s">
        <v>490</v>
      </c>
      <c r="H1654" s="174"/>
      <c r="I1654" s="176"/>
      <c r="J1654" s="176"/>
      <c r="K1654" s="197"/>
      <c r="L1654" s="197"/>
      <c r="M1654" s="197"/>
      <c r="N1654" s="197"/>
      <c r="O1654" s="197"/>
      <c r="P1654" s="197"/>
      <c r="R1654" s="198"/>
      <c r="S1654" s="174"/>
      <c r="T1654" s="174"/>
      <c r="U1654" s="174"/>
      <c r="V1654" s="174"/>
      <c r="W1654" s="174"/>
      <c r="X1654" s="174"/>
      <c r="Y1654" s="174"/>
      <c r="Z1654" s="174"/>
      <c r="AA1654" s="174"/>
      <c r="AB1654" s="174"/>
      <c r="AC1654" s="174"/>
      <c r="AD1654" s="174"/>
      <c r="AE1654" s="174"/>
      <c r="AF1654" s="174"/>
      <c r="AG1654" s="174"/>
      <c r="AH1654" s="174"/>
      <c r="AI1654" s="174"/>
      <c r="AJ1654" s="174"/>
      <c r="AK1654" s="174"/>
      <c r="AL1654" s="174"/>
      <c r="AM1654" s="174"/>
      <c r="AN1654" s="174"/>
      <c r="AO1654" s="174"/>
      <c r="AP1654" s="174"/>
      <c r="AQ1654" s="174"/>
      <c r="AR1654" s="174"/>
      <c r="AS1654" s="174"/>
      <c r="AT1654" s="174"/>
      <c r="AU1654" s="174"/>
      <c r="AV1654" s="174"/>
      <c r="AW1654" s="174"/>
      <c r="AX1654" s="174"/>
      <c r="AY1654" s="174"/>
      <c r="AZ1654" s="174"/>
      <c r="BA1654" s="174"/>
      <c r="BB1654" s="174"/>
      <c r="BC1654" s="174"/>
      <c r="BD1654" s="174"/>
      <c r="BE1654" s="174"/>
      <c r="BF1654" s="174"/>
      <c r="BG1654" s="174"/>
      <c r="BH1654" s="174"/>
      <c r="BI1654" s="174"/>
      <c r="BJ1654" s="174"/>
      <c r="BK1654" s="174"/>
      <c r="BL1654" s="174"/>
      <c r="BM1654" s="174"/>
      <c r="BN1654" s="174"/>
      <c r="BO1654" s="174"/>
      <c r="BP1654" s="174"/>
      <c r="BQ1654" s="174"/>
      <c r="BR1654" s="174"/>
      <c r="BS1654" s="174"/>
      <c r="BT1654" s="174"/>
      <c r="BU1654" s="174"/>
      <c r="BV1654" s="174"/>
      <c r="BW1654" s="174"/>
      <c r="BX1654" s="174"/>
      <c r="BY1654" s="174"/>
      <c r="BZ1654" s="174"/>
      <c r="CA1654" s="174"/>
      <c r="CB1654" s="174"/>
      <c r="CC1654" s="174"/>
      <c r="CD1654" s="174"/>
      <c r="CE1654" s="174"/>
      <c r="CF1654" s="174"/>
      <c r="CG1654" s="174"/>
      <c r="CH1654" s="174"/>
      <c r="CI1654" s="174"/>
      <c r="CJ1654" s="174"/>
      <c r="CK1654" s="174"/>
      <c r="CL1654" s="174"/>
      <c r="CN1654" s="176"/>
      <c r="CO1654" s="174"/>
      <c r="CP1654" s="174"/>
      <c r="CQ1654" s="174"/>
      <c r="CR1654" s="174"/>
      <c r="CS1654" s="174"/>
      <c r="CT1654" s="174"/>
      <c r="CU1654" s="174"/>
      <c r="CV1654" s="174"/>
      <c r="CW1654" s="174"/>
      <c r="CX1654" s="174"/>
      <c r="CY1654" s="174"/>
      <c r="CZ1654" s="174"/>
      <c r="DA1654" s="174"/>
      <c r="DB1654" s="174"/>
      <c r="DC1654" s="174"/>
      <c r="DD1654" s="174"/>
      <c r="DE1654" s="174"/>
      <c r="DF1654" s="174"/>
      <c r="DG1654" s="174"/>
      <c r="DH1654" s="174"/>
      <c r="DI1654" s="174"/>
      <c r="DJ1654" s="174"/>
      <c r="DK1654" s="174"/>
      <c r="DL1654" s="174"/>
    </row>
    <row r="1655" spans="1:116" x14ac:dyDescent="0.4">
      <c r="A1655" s="174"/>
      <c r="E1655" s="8"/>
      <c r="G1655" s="175" t="s">
        <v>492</v>
      </c>
      <c r="H1655" s="174"/>
      <c r="I1655" s="176"/>
      <c r="J1655" s="176"/>
      <c r="K1655" s="197"/>
      <c r="L1655" s="197"/>
      <c r="M1655" s="197"/>
      <c r="N1655" s="197"/>
      <c r="O1655" s="197"/>
      <c r="P1655" s="197"/>
      <c r="R1655" s="198"/>
      <c r="S1655" s="174"/>
      <c r="T1655" s="174"/>
      <c r="U1655" s="174"/>
      <c r="V1655" s="174"/>
      <c r="W1655" s="174"/>
      <c r="X1655" s="174"/>
      <c r="Y1655" s="174"/>
      <c r="Z1655" s="174"/>
      <c r="AA1655" s="174"/>
      <c r="AB1655" s="174"/>
      <c r="AC1655" s="174"/>
      <c r="AD1655" s="174"/>
      <c r="AE1655" s="174"/>
      <c r="AF1655" s="174"/>
      <c r="AG1655" s="174"/>
      <c r="AH1655" s="174"/>
      <c r="AI1655" s="174"/>
      <c r="AJ1655" s="174"/>
      <c r="AK1655" s="174"/>
      <c r="AL1655" s="174"/>
      <c r="AM1655" s="174"/>
      <c r="AN1655" s="174"/>
      <c r="AO1655" s="174"/>
      <c r="AP1655" s="174"/>
      <c r="AQ1655" s="174"/>
      <c r="AR1655" s="174"/>
      <c r="AS1655" s="174"/>
      <c r="AT1655" s="174"/>
      <c r="AU1655" s="174"/>
      <c r="AV1655" s="174"/>
      <c r="AW1655" s="174"/>
      <c r="AX1655" s="174"/>
      <c r="AY1655" s="174"/>
      <c r="AZ1655" s="174"/>
      <c r="BA1655" s="174"/>
      <c r="BB1655" s="174"/>
      <c r="BC1655" s="174"/>
      <c r="BD1655" s="174"/>
      <c r="BE1655" s="174"/>
      <c r="BF1655" s="174"/>
      <c r="BG1655" s="174"/>
      <c r="BH1655" s="174"/>
      <c r="BI1655" s="174"/>
      <c r="BJ1655" s="174"/>
      <c r="BK1655" s="174"/>
      <c r="BL1655" s="174"/>
      <c r="BM1655" s="174"/>
      <c r="BN1655" s="174"/>
      <c r="BO1655" s="174"/>
      <c r="BP1655" s="174"/>
      <c r="BQ1655" s="174"/>
      <c r="BR1655" s="174"/>
      <c r="BS1655" s="174"/>
      <c r="BT1655" s="174"/>
      <c r="BU1655" s="174"/>
      <c r="BV1655" s="174"/>
      <c r="BW1655" s="174"/>
      <c r="BX1655" s="174"/>
      <c r="BY1655" s="174"/>
      <c r="BZ1655" s="174"/>
      <c r="CA1655" s="174"/>
      <c r="CB1655" s="174"/>
      <c r="CC1655" s="174"/>
      <c r="CD1655" s="174"/>
      <c r="CE1655" s="174"/>
      <c r="CF1655" s="174"/>
      <c r="CG1655" s="174"/>
      <c r="CH1655" s="174"/>
      <c r="CI1655" s="174"/>
      <c r="CJ1655" s="174"/>
      <c r="CK1655" s="174"/>
      <c r="CL1655" s="174"/>
      <c r="CN1655" s="176"/>
      <c r="CO1655" s="174"/>
      <c r="CP1655" s="174"/>
      <c r="CQ1655" s="174"/>
      <c r="CR1655" s="174"/>
      <c r="CS1655" s="174"/>
      <c r="CT1655" s="174"/>
      <c r="CU1655" s="174"/>
      <c r="CV1655" s="174"/>
      <c r="CW1655" s="174"/>
      <c r="CX1655" s="174"/>
      <c r="CY1655" s="174"/>
      <c r="CZ1655" s="174"/>
      <c r="DA1655" s="174"/>
      <c r="DB1655" s="174"/>
      <c r="DC1655" s="174"/>
      <c r="DD1655" s="174"/>
      <c r="DE1655" s="174"/>
      <c r="DF1655" s="174"/>
      <c r="DG1655" s="174"/>
      <c r="DH1655" s="174"/>
      <c r="DI1655" s="174"/>
      <c r="DJ1655" s="174"/>
      <c r="DK1655" s="174"/>
      <c r="DL1655" s="174"/>
    </row>
    <row r="1656" spans="1:116" x14ac:dyDescent="0.4">
      <c r="A1656" s="174"/>
      <c r="E1656" s="8"/>
      <c r="G1656" s="175" t="s">
        <v>461</v>
      </c>
      <c r="H1656" s="174"/>
      <c r="I1656" s="176"/>
      <c r="J1656" s="176"/>
      <c r="K1656" s="197"/>
      <c r="L1656" s="197"/>
      <c r="M1656" s="197"/>
      <c r="N1656" s="197"/>
      <c r="O1656" s="197"/>
      <c r="P1656" s="197"/>
      <c r="R1656" s="198"/>
      <c r="S1656" s="199" t="str">
        <f t="shared" ref="S1656:AX1656" si="2190">S$20</f>
        <v>S$16</v>
      </c>
      <c r="T1656" s="199" t="str">
        <f t="shared" si="2190"/>
        <v>T$16</v>
      </c>
      <c r="U1656" s="199" t="str">
        <f t="shared" si="2190"/>
        <v>U$16</v>
      </c>
      <c r="V1656" s="199" t="str">
        <f t="shared" si="2190"/>
        <v>V$16</v>
      </c>
      <c r="W1656" s="199" t="str">
        <f t="shared" si="2190"/>
        <v>W$16</v>
      </c>
      <c r="X1656" s="199" t="str">
        <f t="shared" si="2190"/>
        <v>X$16</v>
      </c>
      <c r="Y1656" s="199" t="str">
        <f t="shared" si="2190"/>
        <v>Y$16</v>
      </c>
      <c r="Z1656" s="199" t="str">
        <f t="shared" si="2190"/>
        <v>Z$16</v>
      </c>
      <c r="AA1656" s="199" t="str">
        <f t="shared" si="2190"/>
        <v>AA$16</v>
      </c>
      <c r="AB1656" s="199" t="str">
        <f t="shared" si="2190"/>
        <v>AB$16</v>
      </c>
      <c r="AC1656" s="199" t="str">
        <f t="shared" si="2190"/>
        <v>AC$16</v>
      </c>
      <c r="AD1656" s="199" t="str">
        <f t="shared" si="2190"/>
        <v>AD$16</v>
      </c>
      <c r="AE1656" s="199" t="str">
        <f t="shared" si="2190"/>
        <v>AE$16</v>
      </c>
      <c r="AF1656" s="199" t="str">
        <f t="shared" si="2190"/>
        <v>AF$16</v>
      </c>
      <c r="AG1656" s="199" t="str">
        <f t="shared" si="2190"/>
        <v>AG$16</v>
      </c>
      <c r="AH1656" s="199" t="str">
        <f t="shared" si="2190"/>
        <v>AH$16</v>
      </c>
      <c r="AI1656" s="199" t="str">
        <f t="shared" si="2190"/>
        <v>AI$16</v>
      </c>
      <c r="AJ1656" s="199" t="str">
        <f t="shared" si="2190"/>
        <v>AJ$16</v>
      </c>
      <c r="AK1656" s="199" t="str">
        <f t="shared" si="2190"/>
        <v>AK$16</v>
      </c>
      <c r="AL1656" s="199" t="str">
        <f t="shared" si="2190"/>
        <v>AL$16</v>
      </c>
      <c r="AM1656" s="199" t="str">
        <f t="shared" si="2190"/>
        <v>AM$16</v>
      </c>
      <c r="AN1656" s="199" t="str">
        <f t="shared" si="2190"/>
        <v>AN$16</v>
      </c>
      <c r="AO1656" s="199" t="str">
        <f t="shared" si="2190"/>
        <v>AO$16</v>
      </c>
      <c r="AP1656" s="199" t="str">
        <f t="shared" si="2190"/>
        <v>AP$16</v>
      </c>
      <c r="AQ1656" s="199" t="str">
        <f t="shared" si="2190"/>
        <v>AQ$16</v>
      </c>
      <c r="AR1656" s="199" t="str">
        <f t="shared" si="2190"/>
        <v>AR$16</v>
      </c>
      <c r="AS1656" s="199" t="str">
        <f t="shared" si="2190"/>
        <v>AS$16</v>
      </c>
      <c r="AT1656" s="199" t="str">
        <f t="shared" si="2190"/>
        <v>AT$16</v>
      </c>
      <c r="AU1656" s="199" t="str">
        <f t="shared" si="2190"/>
        <v>AU$16</v>
      </c>
      <c r="AV1656" s="199" t="str">
        <f t="shared" si="2190"/>
        <v>AV$16</v>
      </c>
      <c r="AW1656" s="199" t="str">
        <f t="shared" si="2190"/>
        <v>AW$16</v>
      </c>
      <c r="AX1656" s="199" t="str">
        <f t="shared" si="2190"/>
        <v>AX$16</v>
      </c>
      <c r="AY1656" s="199" t="str">
        <f t="shared" ref="AY1656:CD1656" si="2191">AY$20</f>
        <v>AY$16</v>
      </c>
      <c r="AZ1656" s="199" t="str">
        <f t="shared" si="2191"/>
        <v>AZ$16</v>
      </c>
      <c r="BA1656" s="199" t="str">
        <f t="shared" si="2191"/>
        <v>BA$16</v>
      </c>
      <c r="BB1656" s="199" t="str">
        <f t="shared" si="2191"/>
        <v>BB$16</v>
      </c>
      <c r="BC1656" s="199" t="str">
        <f t="shared" si="2191"/>
        <v>BC$16</v>
      </c>
      <c r="BD1656" s="199" t="str">
        <f t="shared" si="2191"/>
        <v>BD$16</v>
      </c>
      <c r="BE1656" s="199" t="str">
        <f t="shared" si="2191"/>
        <v>BE$16</v>
      </c>
      <c r="BF1656" s="199" t="str">
        <f t="shared" si="2191"/>
        <v>BF$16</v>
      </c>
      <c r="BG1656" s="199" t="str">
        <f t="shared" si="2191"/>
        <v>BG$16</v>
      </c>
      <c r="BH1656" s="199" t="str">
        <f t="shared" si="2191"/>
        <v>BH$16</v>
      </c>
      <c r="BI1656" s="199" t="str">
        <f t="shared" si="2191"/>
        <v>BI$16</v>
      </c>
      <c r="BJ1656" s="199" t="str">
        <f t="shared" si="2191"/>
        <v>BJ$16</v>
      </c>
      <c r="BK1656" s="199" t="str">
        <f t="shared" si="2191"/>
        <v>BK$16</v>
      </c>
      <c r="BL1656" s="199" t="str">
        <f t="shared" si="2191"/>
        <v>BL$16</v>
      </c>
      <c r="BM1656" s="199" t="str">
        <f t="shared" si="2191"/>
        <v>BM$16</v>
      </c>
      <c r="BN1656" s="199" t="str">
        <f t="shared" si="2191"/>
        <v>BN$16</v>
      </c>
      <c r="BO1656" s="199" t="str">
        <f t="shared" si="2191"/>
        <v>BO$16</v>
      </c>
      <c r="BP1656" s="199" t="str">
        <f t="shared" si="2191"/>
        <v>BP$16</v>
      </c>
      <c r="BQ1656" s="199" t="str">
        <f t="shared" si="2191"/>
        <v>BQ$16</v>
      </c>
      <c r="BR1656" s="199" t="str">
        <f t="shared" si="2191"/>
        <v>BR$16</v>
      </c>
      <c r="BS1656" s="199" t="str">
        <f t="shared" si="2191"/>
        <v>BS$16</v>
      </c>
      <c r="BT1656" s="199" t="str">
        <f t="shared" si="2191"/>
        <v>BT$16</v>
      </c>
      <c r="BU1656" s="199" t="str">
        <f t="shared" si="2191"/>
        <v>BU$16</v>
      </c>
      <c r="BV1656" s="199" t="str">
        <f t="shared" si="2191"/>
        <v>BV$16</v>
      </c>
      <c r="BW1656" s="199" t="str">
        <f t="shared" si="2191"/>
        <v>BW$16</v>
      </c>
      <c r="BX1656" s="199" t="str">
        <f t="shared" si="2191"/>
        <v>BX$16</v>
      </c>
      <c r="BY1656" s="199" t="str">
        <f t="shared" si="2191"/>
        <v>BY$16</v>
      </c>
      <c r="BZ1656" s="199" t="str">
        <f t="shared" si="2191"/>
        <v>BZ$16</v>
      </c>
      <c r="CA1656" s="199" t="str">
        <f t="shared" si="2191"/>
        <v>CA$16</v>
      </c>
      <c r="CB1656" s="199" t="str">
        <f t="shared" si="2191"/>
        <v>CB$16</v>
      </c>
      <c r="CC1656" s="199" t="str">
        <f t="shared" si="2191"/>
        <v>CC$16</v>
      </c>
      <c r="CD1656" s="199" t="str">
        <f t="shared" si="2191"/>
        <v>CD$16</v>
      </c>
      <c r="CE1656" s="199" t="str">
        <f t="shared" ref="CE1656:CL1656" si="2192">CE$20</f>
        <v>CE$16</v>
      </c>
      <c r="CF1656" s="199" t="str">
        <f t="shared" si="2192"/>
        <v>CF$16</v>
      </c>
      <c r="CG1656" s="199" t="str">
        <f t="shared" si="2192"/>
        <v>CG$16</v>
      </c>
      <c r="CH1656" s="199" t="str">
        <f t="shared" si="2192"/>
        <v>CH$16</v>
      </c>
      <c r="CI1656" s="199" t="str">
        <f t="shared" si="2192"/>
        <v>CI$16</v>
      </c>
      <c r="CJ1656" s="199" t="str">
        <f t="shared" si="2192"/>
        <v>CJ$16</v>
      </c>
      <c r="CK1656" s="199" t="str">
        <f t="shared" si="2192"/>
        <v>CK$16</v>
      </c>
      <c r="CL1656" s="199" t="str">
        <f t="shared" si="2192"/>
        <v>CL$16</v>
      </c>
      <c r="CN1656" s="176"/>
      <c r="CO1656" s="199" t="str">
        <f t="shared" ref="CO1656:DL1656" si="2193">CO$20</f>
        <v>CO$16</v>
      </c>
      <c r="CP1656" s="199" t="str">
        <f t="shared" si="2193"/>
        <v>CP$16</v>
      </c>
      <c r="CQ1656" s="199" t="str">
        <f t="shared" si="2193"/>
        <v>CQ$16</v>
      </c>
      <c r="CR1656" s="199" t="str">
        <f t="shared" si="2193"/>
        <v>CR$16</v>
      </c>
      <c r="CS1656" s="199" t="str">
        <f t="shared" si="2193"/>
        <v>CS$16</v>
      </c>
      <c r="CT1656" s="199" t="str">
        <f t="shared" si="2193"/>
        <v>CT$16</v>
      </c>
      <c r="CU1656" s="199" t="str">
        <f t="shared" si="2193"/>
        <v>CU$16</v>
      </c>
      <c r="CV1656" s="199" t="str">
        <f t="shared" si="2193"/>
        <v>CV$16</v>
      </c>
      <c r="CW1656" s="199" t="str">
        <f t="shared" si="2193"/>
        <v>CW$16</v>
      </c>
      <c r="CX1656" s="199" t="str">
        <f t="shared" si="2193"/>
        <v>CX$16</v>
      </c>
      <c r="CY1656" s="199" t="str">
        <f t="shared" si="2193"/>
        <v>CY$16</v>
      </c>
      <c r="CZ1656" s="199" t="str">
        <f t="shared" si="2193"/>
        <v>CZ$16</v>
      </c>
      <c r="DA1656" s="199" t="str">
        <f t="shared" si="2193"/>
        <v>DA$16</v>
      </c>
      <c r="DB1656" s="199" t="str">
        <f t="shared" si="2193"/>
        <v>DB$16</v>
      </c>
      <c r="DC1656" s="199" t="str">
        <f t="shared" si="2193"/>
        <v>DC$16</v>
      </c>
      <c r="DD1656" s="199" t="str">
        <f t="shared" si="2193"/>
        <v>DD$16</v>
      </c>
      <c r="DE1656" s="199" t="str">
        <f t="shared" si="2193"/>
        <v>DE$16</v>
      </c>
      <c r="DF1656" s="199" t="str">
        <f t="shared" si="2193"/>
        <v>DF$16</v>
      </c>
      <c r="DG1656" s="199" t="str">
        <f t="shared" si="2193"/>
        <v>DG$16</v>
      </c>
      <c r="DH1656" s="199" t="str">
        <f t="shared" si="2193"/>
        <v>DH$16</v>
      </c>
      <c r="DI1656" s="199" t="str">
        <f t="shared" si="2193"/>
        <v>DI$16</v>
      </c>
      <c r="DJ1656" s="199" t="str">
        <f t="shared" si="2193"/>
        <v>DJ$16</v>
      </c>
      <c r="DK1656" s="199" t="str">
        <f t="shared" si="2193"/>
        <v>DK$16</v>
      </c>
      <c r="DL1656" s="199" t="str">
        <f t="shared" si="2193"/>
        <v>DL$16</v>
      </c>
    </row>
    <row r="1657" spans="1:116" x14ac:dyDescent="0.4">
      <c r="A1657" s="174"/>
      <c r="E1657" s="8"/>
      <c r="G1657" s="175" t="s">
        <v>462</v>
      </c>
      <c r="H1657" s="200"/>
      <c r="I1657" s="201"/>
      <c r="J1657" s="201"/>
      <c r="K1657" s="202"/>
      <c r="L1657" s="202"/>
      <c r="M1657" s="202"/>
      <c r="N1657" s="202"/>
      <c r="O1657" s="202"/>
      <c r="P1657" s="202"/>
      <c r="R1657" s="202"/>
      <c r="S1657" s="199" t="str">
        <f t="shared" ref="S1657:AX1657" si="2194">S$21</f>
        <v>S$17</v>
      </c>
      <c r="T1657" s="199" t="str">
        <f t="shared" si="2194"/>
        <v>T$17</v>
      </c>
      <c r="U1657" s="199" t="str">
        <f t="shared" si="2194"/>
        <v>U$17</v>
      </c>
      <c r="V1657" s="199" t="str">
        <f t="shared" si="2194"/>
        <v>V$17</v>
      </c>
      <c r="W1657" s="199" t="str">
        <f t="shared" si="2194"/>
        <v>W$17</v>
      </c>
      <c r="X1657" s="199" t="str">
        <f t="shared" si="2194"/>
        <v>X$17</v>
      </c>
      <c r="Y1657" s="199" t="str">
        <f t="shared" si="2194"/>
        <v>Y$17</v>
      </c>
      <c r="Z1657" s="199" t="str">
        <f t="shared" si="2194"/>
        <v>Z$17</v>
      </c>
      <c r="AA1657" s="199" t="str">
        <f t="shared" si="2194"/>
        <v>AA$17</v>
      </c>
      <c r="AB1657" s="199" t="str">
        <f t="shared" si="2194"/>
        <v>AB$17</v>
      </c>
      <c r="AC1657" s="199" t="str">
        <f t="shared" si="2194"/>
        <v>AC$17</v>
      </c>
      <c r="AD1657" s="199" t="str">
        <f t="shared" si="2194"/>
        <v>AD$17</v>
      </c>
      <c r="AE1657" s="199" t="str">
        <f t="shared" si="2194"/>
        <v>AE$17</v>
      </c>
      <c r="AF1657" s="199" t="str">
        <f t="shared" si="2194"/>
        <v>AF$17</v>
      </c>
      <c r="AG1657" s="199" t="str">
        <f t="shared" si="2194"/>
        <v>AG$17</v>
      </c>
      <c r="AH1657" s="199" t="str">
        <f t="shared" si="2194"/>
        <v>AH$17</v>
      </c>
      <c r="AI1657" s="199" t="str">
        <f t="shared" si="2194"/>
        <v>AI$17</v>
      </c>
      <c r="AJ1657" s="199" t="str">
        <f t="shared" si="2194"/>
        <v>AJ$17</v>
      </c>
      <c r="AK1657" s="199" t="str">
        <f t="shared" si="2194"/>
        <v>AK$17</v>
      </c>
      <c r="AL1657" s="199" t="str">
        <f t="shared" si="2194"/>
        <v>AL$17</v>
      </c>
      <c r="AM1657" s="199" t="str">
        <f t="shared" si="2194"/>
        <v>AM$17</v>
      </c>
      <c r="AN1657" s="199" t="str">
        <f t="shared" si="2194"/>
        <v>AN$17</v>
      </c>
      <c r="AO1657" s="199" t="str">
        <f t="shared" si="2194"/>
        <v>AO$17</v>
      </c>
      <c r="AP1657" s="199" t="str">
        <f t="shared" si="2194"/>
        <v>AP$17</v>
      </c>
      <c r="AQ1657" s="199" t="str">
        <f t="shared" si="2194"/>
        <v>AQ$17</v>
      </c>
      <c r="AR1657" s="199" t="str">
        <f t="shared" si="2194"/>
        <v>AR$17</v>
      </c>
      <c r="AS1657" s="199" t="str">
        <f t="shared" si="2194"/>
        <v>AS$17</v>
      </c>
      <c r="AT1657" s="199" t="str">
        <f t="shared" si="2194"/>
        <v>AT$17</v>
      </c>
      <c r="AU1657" s="199" t="str">
        <f t="shared" si="2194"/>
        <v>AU$17</v>
      </c>
      <c r="AV1657" s="199" t="str">
        <f t="shared" si="2194"/>
        <v>AV$17</v>
      </c>
      <c r="AW1657" s="199" t="str">
        <f t="shared" si="2194"/>
        <v>AW$17</v>
      </c>
      <c r="AX1657" s="199" t="str">
        <f t="shared" si="2194"/>
        <v>AX$17</v>
      </c>
      <c r="AY1657" s="199" t="str">
        <f t="shared" ref="AY1657:CD1657" si="2195">AY$21</f>
        <v>AY$17</v>
      </c>
      <c r="AZ1657" s="199" t="str">
        <f t="shared" si="2195"/>
        <v>AZ$17</v>
      </c>
      <c r="BA1657" s="199" t="str">
        <f t="shared" si="2195"/>
        <v>BA$17</v>
      </c>
      <c r="BB1657" s="199" t="str">
        <f t="shared" si="2195"/>
        <v>BB$17</v>
      </c>
      <c r="BC1657" s="199" t="str">
        <f t="shared" si="2195"/>
        <v>BC$17</v>
      </c>
      <c r="BD1657" s="199" t="str">
        <f t="shared" si="2195"/>
        <v>BD$17</v>
      </c>
      <c r="BE1657" s="199" t="str">
        <f t="shared" si="2195"/>
        <v>BE$17</v>
      </c>
      <c r="BF1657" s="199" t="str">
        <f t="shared" si="2195"/>
        <v>BF$17</v>
      </c>
      <c r="BG1657" s="199" t="str">
        <f t="shared" si="2195"/>
        <v>BG$17</v>
      </c>
      <c r="BH1657" s="199" t="str">
        <f t="shared" si="2195"/>
        <v>BH$17</v>
      </c>
      <c r="BI1657" s="199" t="str">
        <f t="shared" si="2195"/>
        <v>BI$17</v>
      </c>
      <c r="BJ1657" s="199" t="str">
        <f t="shared" si="2195"/>
        <v>BJ$17</v>
      </c>
      <c r="BK1657" s="199" t="str">
        <f t="shared" si="2195"/>
        <v>BK$17</v>
      </c>
      <c r="BL1657" s="199" t="str">
        <f t="shared" si="2195"/>
        <v>BL$17</v>
      </c>
      <c r="BM1657" s="199" t="str">
        <f t="shared" si="2195"/>
        <v>BM$17</v>
      </c>
      <c r="BN1657" s="199" t="str">
        <f t="shared" si="2195"/>
        <v>BN$17</v>
      </c>
      <c r="BO1657" s="199" t="str">
        <f t="shared" si="2195"/>
        <v>BO$17</v>
      </c>
      <c r="BP1657" s="199" t="str">
        <f t="shared" si="2195"/>
        <v>BP$17</v>
      </c>
      <c r="BQ1657" s="199" t="str">
        <f t="shared" si="2195"/>
        <v>BQ$17</v>
      </c>
      <c r="BR1657" s="199" t="str">
        <f t="shared" si="2195"/>
        <v>BR$17</v>
      </c>
      <c r="BS1657" s="199" t="str">
        <f t="shared" si="2195"/>
        <v>BS$17</v>
      </c>
      <c r="BT1657" s="199" t="str">
        <f t="shared" si="2195"/>
        <v>BT$17</v>
      </c>
      <c r="BU1657" s="199" t="str">
        <f t="shared" si="2195"/>
        <v>BU$17</v>
      </c>
      <c r="BV1657" s="199" t="str">
        <f t="shared" si="2195"/>
        <v>BV$17</v>
      </c>
      <c r="BW1657" s="199" t="str">
        <f t="shared" si="2195"/>
        <v>BW$17</v>
      </c>
      <c r="BX1657" s="199" t="str">
        <f t="shared" si="2195"/>
        <v>BX$17</v>
      </c>
      <c r="BY1657" s="199" t="str">
        <f t="shared" si="2195"/>
        <v>BY$17</v>
      </c>
      <c r="BZ1657" s="199" t="str">
        <f t="shared" si="2195"/>
        <v>BZ$17</v>
      </c>
      <c r="CA1657" s="199" t="str">
        <f t="shared" si="2195"/>
        <v>CA$17</v>
      </c>
      <c r="CB1657" s="199" t="str">
        <f t="shared" si="2195"/>
        <v>CB$17</v>
      </c>
      <c r="CC1657" s="199" t="str">
        <f t="shared" si="2195"/>
        <v>CC$17</v>
      </c>
      <c r="CD1657" s="199" t="str">
        <f t="shared" si="2195"/>
        <v>CD$17</v>
      </c>
      <c r="CE1657" s="199" t="str">
        <f t="shared" ref="CE1657:CL1657" si="2196">CE$21</f>
        <v>CE$17</v>
      </c>
      <c r="CF1657" s="199" t="str">
        <f t="shared" si="2196"/>
        <v>CF$17</v>
      </c>
      <c r="CG1657" s="199" t="str">
        <f t="shared" si="2196"/>
        <v>CG$17</v>
      </c>
      <c r="CH1657" s="199" t="str">
        <f t="shared" si="2196"/>
        <v>CH$17</v>
      </c>
      <c r="CI1657" s="199" t="str">
        <f t="shared" si="2196"/>
        <v>CI$17</v>
      </c>
      <c r="CJ1657" s="199" t="str">
        <f t="shared" si="2196"/>
        <v>CJ$17</v>
      </c>
      <c r="CK1657" s="199" t="str">
        <f t="shared" si="2196"/>
        <v>CK$17</v>
      </c>
      <c r="CL1657" s="199" t="str">
        <f t="shared" si="2196"/>
        <v>CL$17</v>
      </c>
      <c r="CN1657" s="201"/>
      <c r="CO1657" s="199" t="str">
        <f t="shared" ref="CO1657:DL1657" si="2197">CO$21</f>
        <v>CO$17</v>
      </c>
      <c r="CP1657" s="199" t="str">
        <f t="shared" si="2197"/>
        <v>CP$17</v>
      </c>
      <c r="CQ1657" s="199" t="str">
        <f t="shared" si="2197"/>
        <v>CQ$17</v>
      </c>
      <c r="CR1657" s="199" t="str">
        <f t="shared" si="2197"/>
        <v>CR$17</v>
      </c>
      <c r="CS1657" s="199" t="str">
        <f t="shared" si="2197"/>
        <v>CS$17</v>
      </c>
      <c r="CT1657" s="199" t="str">
        <f t="shared" si="2197"/>
        <v>CT$17</v>
      </c>
      <c r="CU1657" s="199" t="str">
        <f t="shared" si="2197"/>
        <v>CU$17</v>
      </c>
      <c r="CV1657" s="199" t="str">
        <f t="shared" si="2197"/>
        <v>CV$17</v>
      </c>
      <c r="CW1657" s="199" t="str">
        <f t="shared" si="2197"/>
        <v>CW$17</v>
      </c>
      <c r="CX1657" s="199" t="str">
        <f t="shared" si="2197"/>
        <v>CX$17</v>
      </c>
      <c r="CY1657" s="199" t="str">
        <f t="shared" si="2197"/>
        <v>CY$17</v>
      </c>
      <c r="CZ1657" s="199" t="str">
        <f t="shared" si="2197"/>
        <v>CZ$17</v>
      </c>
      <c r="DA1657" s="199" t="str">
        <f t="shared" si="2197"/>
        <v>DA$17</v>
      </c>
      <c r="DB1657" s="199" t="str">
        <f t="shared" si="2197"/>
        <v>DB$17</v>
      </c>
      <c r="DC1657" s="199" t="str">
        <f t="shared" si="2197"/>
        <v>DC$17</v>
      </c>
      <c r="DD1657" s="199" t="str">
        <f t="shared" si="2197"/>
        <v>DD$17</v>
      </c>
      <c r="DE1657" s="199" t="str">
        <f t="shared" si="2197"/>
        <v>DE$17</v>
      </c>
      <c r="DF1657" s="199" t="str">
        <f t="shared" si="2197"/>
        <v>DF$17</v>
      </c>
      <c r="DG1657" s="199" t="str">
        <f t="shared" si="2197"/>
        <v>DG$17</v>
      </c>
      <c r="DH1657" s="199" t="str">
        <f t="shared" si="2197"/>
        <v>DH$17</v>
      </c>
      <c r="DI1657" s="199" t="str">
        <f t="shared" si="2197"/>
        <v>DI$17</v>
      </c>
      <c r="DJ1657" s="199" t="str">
        <f t="shared" si="2197"/>
        <v>DJ$17</v>
      </c>
      <c r="DK1657" s="199" t="str">
        <f t="shared" si="2197"/>
        <v>DK$17</v>
      </c>
      <c r="DL1657" s="199" t="str">
        <f t="shared" si="2197"/>
        <v>DL$17</v>
      </c>
    </row>
    <row r="1658" spans="1:116" x14ac:dyDescent="0.4">
      <c r="A1658" s="174"/>
      <c r="E1658" s="8"/>
      <c r="G1658" s="175" t="s">
        <v>491</v>
      </c>
      <c r="H1658" s="200"/>
      <c r="I1658" s="201"/>
      <c r="J1658" s="201"/>
      <c r="K1658" s="202"/>
      <c r="L1658" s="202"/>
      <c r="M1658" s="202"/>
      <c r="N1658" s="202"/>
      <c r="O1658" s="202"/>
      <c r="P1658" s="202"/>
      <c r="R1658" s="202"/>
      <c r="S1658" s="190"/>
      <c r="T1658" s="190"/>
      <c r="U1658" s="190"/>
      <c r="V1658" s="190"/>
      <c r="W1658" s="190"/>
      <c r="X1658" s="190"/>
      <c r="Y1658" s="190"/>
      <c r="Z1658" s="190"/>
      <c r="AA1658" s="190"/>
      <c r="AB1658" s="190"/>
      <c r="AC1658" s="190"/>
      <c r="AD1658" s="190"/>
      <c r="AE1658" s="190"/>
      <c r="AF1658" s="190"/>
      <c r="AG1658" s="190"/>
      <c r="AH1658" s="190"/>
      <c r="AI1658" s="190"/>
      <c r="AJ1658" s="190"/>
      <c r="AK1658" s="190"/>
      <c r="AL1658" s="190"/>
      <c r="AM1658" s="190"/>
      <c r="AN1658" s="190"/>
      <c r="AO1658" s="190"/>
      <c r="AP1658" s="190"/>
      <c r="AQ1658" s="190"/>
      <c r="AR1658" s="190"/>
      <c r="AS1658" s="190"/>
      <c r="AT1658" s="190"/>
      <c r="AU1658" s="190"/>
      <c r="AV1658" s="190"/>
      <c r="AW1658" s="190"/>
      <c r="AX1658" s="190"/>
      <c r="AY1658" s="190"/>
      <c r="AZ1658" s="190"/>
      <c r="BA1658" s="190"/>
      <c r="BB1658" s="190"/>
      <c r="BC1658" s="190"/>
      <c r="BD1658" s="190"/>
      <c r="BE1658" s="190"/>
      <c r="BF1658" s="190"/>
      <c r="BG1658" s="190"/>
      <c r="BH1658" s="190"/>
      <c r="BI1658" s="190"/>
      <c r="BJ1658" s="190"/>
      <c r="BK1658" s="190"/>
      <c r="BL1658" s="190"/>
      <c r="BM1658" s="190"/>
      <c r="BN1658" s="190"/>
      <c r="BO1658" s="190"/>
      <c r="BP1658" s="190"/>
      <c r="BQ1658" s="190"/>
      <c r="BR1658" s="190"/>
      <c r="BS1658" s="190"/>
      <c r="BT1658" s="190"/>
      <c r="BU1658" s="190"/>
      <c r="BV1658" s="190"/>
      <c r="BW1658" s="190"/>
      <c r="BX1658" s="190"/>
      <c r="BY1658" s="190"/>
      <c r="BZ1658" s="190"/>
      <c r="CA1658" s="190"/>
      <c r="CB1658" s="190"/>
      <c r="CC1658" s="190"/>
      <c r="CD1658" s="190"/>
      <c r="CE1658" s="190"/>
      <c r="CF1658" s="190"/>
      <c r="CG1658" s="190"/>
      <c r="CH1658" s="190"/>
      <c r="CI1658" s="190"/>
      <c r="CJ1658" s="190"/>
      <c r="CK1658" s="190"/>
      <c r="CL1658" s="190"/>
      <c r="CN1658" s="201"/>
      <c r="CO1658" s="190"/>
      <c r="CP1658" s="190"/>
      <c r="CQ1658" s="190"/>
      <c r="CR1658" s="190"/>
      <c r="CS1658" s="190"/>
      <c r="CT1658" s="190"/>
      <c r="CU1658" s="190"/>
      <c r="CV1658" s="190"/>
      <c r="CW1658" s="190"/>
      <c r="CX1658" s="190"/>
      <c r="CY1658" s="190"/>
      <c r="CZ1658" s="190"/>
      <c r="DA1658" s="190"/>
      <c r="DB1658" s="190"/>
      <c r="DC1658" s="190"/>
      <c r="DD1658" s="190"/>
      <c r="DE1658" s="190"/>
      <c r="DF1658" s="190"/>
      <c r="DG1658" s="190"/>
      <c r="DH1658" s="190"/>
      <c r="DI1658" s="190"/>
      <c r="DJ1658" s="190"/>
      <c r="DK1658" s="190"/>
      <c r="DL1658" s="190"/>
    </row>
    <row r="1659" spans="1:116" x14ac:dyDescent="0.4">
      <c r="A1659" s="174"/>
      <c r="E1659" s="8"/>
      <c r="G1659" s="175" t="s">
        <v>505</v>
      </c>
      <c r="H1659" s="200"/>
      <c r="I1659" s="201"/>
      <c r="J1659" s="201"/>
      <c r="K1659" s="202"/>
      <c r="L1659" s="202"/>
      <c r="M1659" s="202"/>
      <c r="N1659" s="202"/>
      <c r="O1659" s="202"/>
      <c r="P1659" s="202"/>
      <c r="R1659" s="202"/>
      <c r="S1659" s="190"/>
      <c r="T1659" s="190"/>
      <c r="U1659" s="190"/>
      <c r="V1659" s="190"/>
      <c r="W1659" s="190"/>
      <c r="X1659" s="190"/>
      <c r="Y1659" s="190"/>
      <c r="Z1659" s="190"/>
      <c r="AA1659" s="190"/>
      <c r="AB1659" s="190"/>
      <c r="AC1659" s="190"/>
      <c r="AD1659" s="190"/>
      <c r="AE1659" s="190"/>
      <c r="AF1659" s="190"/>
      <c r="AG1659" s="190"/>
      <c r="AH1659" s="190"/>
      <c r="AI1659" s="190"/>
      <c r="AJ1659" s="190"/>
      <c r="AK1659" s="190"/>
      <c r="AL1659" s="190"/>
      <c r="AM1659" s="190"/>
      <c r="AN1659" s="190"/>
      <c r="AO1659" s="190"/>
      <c r="AP1659" s="190"/>
      <c r="AQ1659" s="190"/>
      <c r="AR1659" s="190"/>
      <c r="AS1659" s="190"/>
      <c r="AT1659" s="190"/>
      <c r="AU1659" s="190"/>
      <c r="AV1659" s="190"/>
      <c r="AW1659" s="190"/>
      <c r="AX1659" s="190"/>
      <c r="AY1659" s="190"/>
      <c r="AZ1659" s="190"/>
      <c r="BA1659" s="190"/>
      <c r="BB1659" s="190"/>
      <c r="BC1659" s="190"/>
      <c r="BD1659" s="190"/>
      <c r="BE1659" s="190"/>
      <c r="BF1659" s="190"/>
      <c r="BG1659" s="190"/>
      <c r="BH1659" s="190"/>
      <c r="BI1659" s="190"/>
      <c r="BJ1659" s="190"/>
      <c r="BK1659" s="190"/>
      <c r="BL1659" s="190"/>
      <c r="BM1659" s="190"/>
      <c r="BN1659" s="190"/>
      <c r="BO1659" s="190"/>
      <c r="BP1659" s="190"/>
      <c r="BQ1659" s="190"/>
      <c r="BR1659" s="190"/>
      <c r="BS1659" s="190"/>
      <c r="BT1659" s="190"/>
      <c r="BU1659" s="190"/>
      <c r="BV1659" s="190"/>
      <c r="BW1659" s="190"/>
      <c r="BX1659" s="190"/>
      <c r="BY1659" s="190"/>
      <c r="BZ1659" s="190"/>
      <c r="CA1659" s="190"/>
      <c r="CB1659" s="190"/>
      <c r="CC1659" s="190"/>
      <c r="CD1659" s="190"/>
      <c r="CE1659" s="190"/>
      <c r="CF1659" s="190"/>
      <c r="CG1659" s="190"/>
      <c r="CH1659" s="190"/>
      <c r="CI1659" s="190"/>
      <c r="CJ1659" s="190"/>
      <c r="CK1659" s="190"/>
      <c r="CL1659" s="190"/>
      <c r="CN1659" s="201"/>
      <c r="CO1659" s="190"/>
      <c r="CP1659" s="190"/>
      <c r="CQ1659" s="190"/>
      <c r="CR1659" s="190"/>
      <c r="CS1659" s="190"/>
      <c r="CT1659" s="190"/>
      <c r="CU1659" s="190"/>
      <c r="CV1659" s="190"/>
      <c r="CW1659" s="190"/>
      <c r="CX1659" s="190"/>
      <c r="CY1659" s="190"/>
      <c r="CZ1659" s="190"/>
      <c r="DA1659" s="190"/>
      <c r="DB1659" s="190"/>
      <c r="DC1659" s="190"/>
      <c r="DD1659" s="190"/>
      <c r="DE1659" s="190"/>
      <c r="DF1659" s="190"/>
      <c r="DG1659" s="190"/>
      <c r="DH1659" s="190"/>
      <c r="DI1659" s="190"/>
      <c r="DJ1659" s="190"/>
      <c r="DK1659" s="190"/>
      <c r="DL1659" s="190"/>
    </row>
    <row r="1660" spans="1:116" x14ac:dyDescent="0.4">
      <c r="A1660" s="174"/>
      <c r="E1660" s="8"/>
      <c r="G1660" s="175" t="s">
        <v>463</v>
      </c>
      <c r="H1660" s="200"/>
      <c r="I1660" s="201"/>
      <c r="J1660" s="201"/>
      <c r="K1660" s="202"/>
      <c r="L1660" s="202"/>
      <c r="M1660" s="202"/>
      <c r="N1660" s="202"/>
      <c r="O1660" s="202"/>
      <c r="P1660" s="202"/>
      <c r="R1660" s="202"/>
      <c r="S1660" s="190" t="str">
        <f t="shared" ref="S1660:AX1660" si="2198">S$22</f>
        <v>S$18</v>
      </c>
      <c r="T1660" s="190" t="str">
        <f t="shared" si="2198"/>
        <v>T$18</v>
      </c>
      <c r="U1660" s="190" t="str">
        <f t="shared" si="2198"/>
        <v>U$18</v>
      </c>
      <c r="V1660" s="190" t="str">
        <f t="shared" si="2198"/>
        <v>V$18</v>
      </c>
      <c r="W1660" s="190" t="str">
        <f t="shared" si="2198"/>
        <v>W$18</v>
      </c>
      <c r="X1660" s="190" t="str">
        <f t="shared" si="2198"/>
        <v>X$18</v>
      </c>
      <c r="Y1660" s="190" t="str">
        <f t="shared" si="2198"/>
        <v>Y$18</v>
      </c>
      <c r="Z1660" s="190" t="str">
        <f t="shared" si="2198"/>
        <v>Z$18</v>
      </c>
      <c r="AA1660" s="190" t="str">
        <f t="shared" si="2198"/>
        <v>AA$18</v>
      </c>
      <c r="AB1660" s="190" t="str">
        <f t="shared" si="2198"/>
        <v>AB$18</v>
      </c>
      <c r="AC1660" s="190" t="str">
        <f t="shared" si="2198"/>
        <v>AC$18</v>
      </c>
      <c r="AD1660" s="190" t="str">
        <f t="shared" si="2198"/>
        <v>AD$18</v>
      </c>
      <c r="AE1660" s="190" t="str">
        <f t="shared" si="2198"/>
        <v>AE$18</v>
      </c>
      <c r="AF1660" s="190" t="str">
        <f t="shared" si="2198"/>
        <v>AF$18</v>
      </c>
      <c r="AG1660" s="190" t="str">
        <f t="shared" si="2198"/>
        <v>AG$18</v>
      </c>
      <c r="AH1660" s="190" t="str">
        <f t="shared" si="2198"/>
        <v>AH$18</v>
      </c>
      <c r="AI1660" s="190" t="str">
        <f t="shared" si="2198"/>
        <v>AI$18</v>
      </c>
      <c r="AJ1660" s="190" t="str">
        <f t="shared" si="2198"/>
        <v>AJ$18</v>
      </c>
      <c r="AK1660" s="190" t="str">
        <f t="shared" si="2198"/>
        <v>AK$18</v>
      </c>
      <c r="AL1660" s="190" t="str">
        <f t="shared" si="2198"/>
        <v>AL$18</v>
      </c>
      <c r="AM1660" s="190" t="str">
        <f t="shared" si="2198"/>
        <v>AM$18</v>
      </c>
      <c r="AN1660" s="190" t="str">
        <f t="shared" si="2198"/>
        <v>AN$18</v>
      </c>
      <c r="AO1660" s="190" t="str">
        <f t="shared" si="2198"/>
        <v>AO$18</v>
      </c>
      <c r="AP1660" s="190" t="str">
        <f t="shared" si="2198"/>
        <v>AP$18</v>
      </c>
      <c r="AQ1660" s="190" t="str">
        <f t="shared" si="2198"/>
        <v>AQ$18</v>
      </c>
      <c r="AR1660" s="190" t="str">
        <f t="shared" si="2198"/>
        <v>AR$18</v>
      </c>
      <c r="AS1660" s="190" t="str">
        <f t="shared" si="2198"/>
        <v>AS$18</v>
      </c>
      <c r="AT1660" s="190" t="str">
        <f t="shared" si="2198"/>
        <v>AT$18</v>
      </c>
      <c r="AU1660" s="190" t="str">
        <f t="shared" si="2198"/>
        <v>AU$18</v>
      </c>
      <c r="AV1660" s="190" t="str">
        <f t="shared" si="2198"/>
        <v>AV$18</v>
      </c>
      <c r="AW1660" s="190" t="str">
        <f t="shared" si="2198"/>
        <v>AW$18</v>
      </c>
      <c r="AX1660" s="190" t="str">
        <f t="shared" si="2198"/>
        <v>AX$18</v>
      </c>
      <c r="AY1660" s="190" t="str">
        <f t="shared" ref="AY1660:CD1660" si="2199">AY$22</f>
        <v>AY$18</v>
      </c>
      <c r="AZ1660" s="190" t="str">
        <f t="shared" si="2199"/>
        <v>AZ$18</v>
      </c>
      <c r="BA1660" s="190" t="str">
        <f t="shared" si="2199"/>
        <v>BA$18</v>
      </c>
      <c r="BB1660" s="190" t="str">
        <f t="shared" si="2199"/>
        <v>BB$18</v>
      </c>
      <c r="BC1660" s="190" t="str">
        <f t="shared" si="2199"/>
        <v>BC$18</v>
      </c>
      <c r="BD1660" s="190" t="str">
        <f t="shared" si="2199"/>
        <v>BD$18</v>
      </c>
      <c r="BE1660" s="190" t="str">
        <f t="shared" si="2199"/>
        <v>BE$18</v>
      </c>
      <c r="BF1660" s="190" t="str">
        <f t="shared" si="2199"/>
        <v>BF$18</v>
      </c>
      <c r="BG1660" s="190" t="str">
        <f t="shared" si="2199"/>
        <v>BG$18</v>
      </c>
      <c r="BH1660" s="190" t="str">
        <f t="shared" si="2199"/>
        <v>BH$18</v>
      </c>
      <c r="BI1660" s="190" t="str">
        <f t="shared" si="2199"/>
        <v>BI$18</v>
      </c>
      <c r="BJ1660" s="190" t="str">
        <f t="shared" si="2199"/>
        <v>BJ$18</v>
      </c>
      <c r="BK1660" s="190" t="str">
        <f t="shared" si="2199"/>
        <v>BK$18</v>
      </c>
      <c r="BL1660" s="190" t="str">
        <f t="shared" si="2199"/>
        <v>BL$18</v>
      </c>
      <c r="BM1660" s="190" t="str">
        <f t="shared" si="2199"/>
        <v>BM$18</v>
      </c>
      <c r="BN1660" s="190" t="str">
        <f t="shared" si="2199"/>
        <v>BN$18</v>
      </c>
      <c r="BO1660" s="190" t="str">
        <f t="shared" si="2199"/>
        <v>BO$18</v>
      </c>
      <c r="BP1660" s="190" t="str">
        <f t="shared" si="2199"/>
        <v>BP$18</v>
      </c>
      <c r="BQ1660" s="190" t="str">
        <f t="shared" si="2199"/>
        <v>BQ$18</v>
      </c>
      <c r="BR1660" s="190" t="str">
        <f t="shared" si="2199"/>
        <v>BR$18</v>
      </c>
      <c r="BS1660" s="190" t="str">
        <f t="shared" si="2199"/>
        <v>BS$18</v>
      </c>
      <c r="BT1660" s="190" t="str">
        <f t="shared" si="2199"/>
        <v>BT$18</v>
      </c>
      <c r="BU1660" s="190" t="str">
        <f t="shared" si="2199"/>
        <v>BU$18</v>
      </c>
      <c r="BV1660" s="190" t="str">
        <f t="shared" si="2199"/>
        <v>BV$18</v>
      </c>
      <c r="BW1660" s="190" t="str">
        <f t="shared" si="2199"/>
        <v>BW$18</v>
      </c>
      <c r="BX1660" s="190" t="str">
        <f t="shared" si="2199"/>
        <v>BX$18</v>
      </c>
      <c r="BY1660" s="190" t="str">
        <f t="shared" si="2199"/>
        <v>BY$18</v>
      </c>
      <c r="BZ1660" s="190" t="str">
        <f t="shared" si="2199"/>
        <v>BZ$18</v>
      </c>
      <c r="CA1660" s="190" t="str">
        <f t="shared" si="2199"/>
        <v>CA$18</v>
      </c>
      <c r="CB1660" s="190" t="str">
        <f t="shared" si="2199"/>
        <v>CB$18</v>
      </c>
      <c r="CC1660" s="190" t="str">
        <f t="shared" si="2199"/>
        <v>CC$18</v>
      </c>
      <c r="CD1660" s="190" t="str">
        <f t="shared" si="2199"/>
        <v>CD$18</v>
      </c>
      <c r="CE1660" s="190" t="str">
        <f t="shared" ref="CE1660:CL1660" si="2200">CE$22</f>
        <v>CE$18</v>
      </c>
      <c r="CF1660" s="190" t="str">
        <f t="shared" si="2200"/>
        <v>CF$18</v>
      </c>
      <c r="CG1660" s="190" t="str">
        <f t="shared" si="2200"/>
        <v>CG$18</v>
      </c>
      <c r="CH1660" s="190" t="str">
        <f t="shared" si="2200"/>
        <v>CH$18</v>
      </c>
      <c r="CI1660" s="190" t="str">
        <f t="shared" si="2200"/>
        <v>CI$18</v>
      </c>
      <c r="CJ1660" s="190" t="str">
        <f t="shared" si="2200"/>
        <v>CJ$18</v>
      </c>
      <c r="CK1660" s="190" t="str">
        <f t="shared" si="2200"/>
        <v>CK$18</v>
      </c>
      <c r="CL1660" s="190" t="str">
        <f t="shared" si="2200"/>
        <v>CL$18</v>
      </c>
      <c r="CN1660" s="201"/>
      <c r="CO1660" s="190" t="str">
        <f t="shared" ref="CO1660:DL1660" si="2201">CO$22</f>
        <v>CO$18</v>
      </c>
      <c r="CP1660" s="190" t="str">
        <f t="shared" si="2201"/>
        <v>CP$18</v>
      </c>
      <c r="CQ1660" s="190" t="str">
        <f t="shared" si="2201"/>
        <v>CQ$18</v>
      </c>
      <c r="CR1660" s="190" t="str">
        <f t="shared" si="2201"/>
        <v>CR$18</v>
      </c>
      <c r="CS1660" s="190" t="str">
        <f t="shared" si="2201"/>
        <v>CS$18</v>
      </c>
      <c r="CT1660" s="190" t="str">
        <f t="shared" si="2201"/>
        <v>CT$18</v>
      </c>
      <c r="CU1660" s="190" t="str">
        <f t="shared" si="2201"/>
        <v>CU$18</v>
      </c>
      <c r="CV1660" s="190" t="str">
        <f t="shared" si="2201"/>
        <v>CV$18</v>
      </c>
      <c r="CW1660" s="190" t="str">
        <f t="shared" si="2201"/>
        <v>CW$18</v>
      </c>
      <c r="CX1660" s="190" t="str">
        <f t="shared" si="2201"/>
        <v>CX$18</v>
      </c>
      <c r="CY1660" s="190" t="str">
        <f t="shared" si="2201"/>
        <v>CY$18</v>
      </c>
      <c r="CZ1660" s="190" t="str">
        <f t="shared" si="2201"/>
        <v>CZ$18</v>
      </c>
      <c r="DA1660" s="190" t="str">
        <f t="shared" si="2201"/>
        <v>DA$18</v>
      </c>
      <c r="DB1660" s="190" t="str">
        <f t="shared" si="2201"/>
        <v>DB$18</v>
      </c>
      <c r="DC1660" s="190" t="str">
        <f t="shared" si="2201"/>
        <v>DC$18</v>
      </c>
      <c r="DD1660" s="190" t="str">
        <f t="shared" si="2201"/>
        <v>DD$18</v>
      </c>
      <c r="DE1660" s="190" t="str">
        <f t="shared" si="2201"/>
        <v>DE$18</v>
      </c>
      <c r="DF1660" s="190" t="str">
        <f t="shared" si="2201"/>
        <v>DF$18</v>
      </c>
      <c r="DG1660" s="190" t="str">
        <f t="shared" si="2201"/>
        <v>DG$18</v>
      </c>
      <c r="DH1660" s="190" t="str">
        <f t="shared" si="2201"/>
        <v>DH$18</v>
      </c>
      <c r="DI1660" s="190" t="str">
        <f t="shared" si="2201"/>
        <v>DI$18</v>
      </c>
      <c r="DJ1660" s="190" t="str">
        <f t="shared" si="2201"/>
        <v>DJ$18</v>
      </c>
      <c r="DK1660" s="190" t="str">
        <f t="shared" si="2201"/>
        <v>DK$18</v>
      </c>
      <c r="DL1660" s="190" t="str">
        <f t="shared" si="2201"/>
        <v>DL$18</v>
      </c>
    </row>
    <row r="1661" spans="1:116" x14ac:dyDescent="0.4">
      <c r="A1661" s="174"/>
      <c r="E1661" s="8"/>
      <c r="G1661" s="175" t="s">
        <v>464</v>
      </c>
      <c r="H1661" s="200"/>
      <c r="I1661" s="201"/>
      <c r="J1661" s="201"/>
      <c r="K1661" s="202"/>
      <c r="L1661" s="202"/>
      <c r="M1661" s="202"/>
      <c r="N1661" s="202"/>
      <c r="O1661" s="202"/>
      <c r="P1661" s="202"/>
      <c r="R1661" s="202"/>
      <c r="S1661" s="190" t="str">
        <f t="shared" ref="S1661:AX1661" si="2202">S$23</f>
        <v>S$19</v>
      </c>
      <c r="T1661" s="190" t="str">
        <f t="shared" si="2202"/>
        <v>T$19</v>
      </c>
      <c r="U1661" s="190" t="str">
        <f t="shared" si="2202"/>
        <v>U$19</v>
      </c>
      <c r="V1661" s="190" t="str">
        <f t="shared" si="2202"/>
        <v>V$19</v>
      </c>
      <c r="W1661" s="190" t="str">
        <f t="shared" si="2202"/>
        <v>W$19</v>
      </c>
      <c r="X1661" s="190" t="str">
        <f t="shared" si="2202"/>
        <v>X$19</v>
      </c>
      <c r="Y1661" s="190" t="str">
        <f t="shared" si="2202"/>
        <v>Y$19</v>
      </c>
      <c r="Z1661" s="190" t="str">
        <f t="shared" si="2202"/>
        <v>Z$19</v>
      </c>
      <c r="AA1661" s="190" t="str">
        <f t="shared" si="2202"/>
        <v>AA$19</v>
      </c>
      <c r="AB1661" s="190" t="str">
        <f t="shared" si="2202"/>
        <v>AB$19</v>
      </c>
      <c r="AC1661" s="190" t="str">
        <f t="shared" si="2202"/>
        <v>AC$19</v>
      </c>
      <c r="AD1661" s="190" t="str">
        <f t="shared" si="2202"/>
        <v>AD$19</v>
      </c>
      <c r="AE1661" s="190" t="str">
        <f t="shared" si="2202"/>
        <v>AE$19</v>
      </c>
      <c r="AF1661" s="190" t="str">
        <f t="shared" si="2202"/>
        <v>AF$19</v>
      </c>
      <c r="AG1661" s="190" t="str">
        <f t="shared" si="2202"/>
        <v>AG$19</v>
      </c>
      <c r="AH1661" s="190" t="str">
        <f t="shared" si="2202"/>
        <v>AH$19</v>
      </c>
      <c r="AI1661" s="190" t="str">
        <f t="shared" si="2202"/>
        <v>AI$19</v>
      </c>
      <c r="AJ1661" s="190" t="str">
        <f t="shared" si="2202"/>
        <v>AJ$19</v>
      </c>
      <c r="AK1661" s="190" t="str">
        <f t="shared" si="2202"/>
        <v>AK$19</v>
      </c>
      <c r="AL1661" s="190" t="str">
        <f t="shared" si="2202"/>
        <v>AL$19</v>
      </c>
      <c r="AM1661" s="190" t="str">
        <f t="shared" si="2202"/>
        <v>AM$19</v>
      </c>
      <c r="AN1661" s="190" t="str">
        <f t="shared" si="2202"/>
        <v>AN$19</v>
      </c>
      <c r="AO1661" s="190" t="str">
        <f t="shared" si="2202"/>
        <v>AO$19</v>
      </c>
      <c r="AP1661" s="190" t="str">
        <f t="shared" si="2202"/>
        <v>AP$19</v>
      </c>
      <c r="AQ1661" s="190" t="str">
        <f t="shared" si="2202"/>
        <v>AQ$19</v>
      </c>
      <c r="AR1661" s="190" t="str">
        <f t="shared" si="2202"/>
        <v>AR$19</v>
      </c>
      <c r="AS1661" s="190" t="str">
        <f t="shared" si="2202"/>
        <v>AS$19</v>
      </c>
      <c r="AT1661" s="190" t="str">
        <f t="shared" si="2202"/>
        <v>AT$19</v>
      </c>
      <c r="AU1661" s="190" t="str">
        <f t="shared" si="2202"/>
        <v>AU$19</v>
      </c>
      <c r="AV1661" s="190" t="str">
        <f t="shared" si="2202"/>
        <v>AV$19</v>
      </c>
      <c r="AW1661" s="190" t="str">
        <f t="shared" si="2202"/>
        <v>AW$19</v>
      </c>
      <c r="AX1661" s="190" t="str">
        <f t="shared" si="2202"/>
        <v>AX$19</v>
      </c>
      <c r="AY1661" s="190" t="str">
        <f t="shared" ref="AY1661:CD1661" si="2203">AY$23</f>
        <v>AY$19</v>
      </c>
      <c r="AZ1661" s="190" t="str">
        <f t="shared" si="2203"/>
        <v>AZ$19</v>
      </c>
      <c r="BA1661" s="190" t="str">
        <f t="shared" si="2203"/>
        <v>BA$19</v>
      </c>
      <c r="BB1661" s="190" t="str">
        <f t="shared" si="2203"/>
        <v>BB$19</v>
      </c>
      <c r="BC1661" s="190" t="str">
        <f t="shared" si="2203"/>
        <v>BC$19</v>
      </c>
      <c r="BD1661" s="190" t="str">
        <f t="shared" si="2203"/>
        <v>BD$19</v>
      </c>
      <c r="BE1661" s="190" t="str">
        <f t="shared" si="2203"/>
        <v>BE$19</v>
      </c>
      <c r="BF1661" s="190" t="str">
        <f t="shared" si="2203"/>
        <v>BF$19</v>
      </c>
      <c r="BG1661" s="190" t="str">
        <f t="shared" si="2203"/>
        <v>BG$19</v>
      </c>
      <c r="BH1661" s="190" t="str">
        <f t="shared" si="2203"/>
        <v>BH$19</v>
      </c>
      <c r="BI1661" s="190" t="str">
        <f t="shared" si="2203"/>
        <v>BI$19</v>
      </c>
      <c r="BJ1661" s="190" t="str">
        <f t="shared" si="2203"/>
        <v>BJ$19</v>
      </c>
      <c r="BK1661" s="190" t="str">
        <f t="shared" si="2203"/>
        <v>BK$19</v>
      </c>
      <c r="BL1661" s="190" t="str">
        <f t="shared" si="2203"/>
        <v>BL$19</v>
      </c>
      <c r="BM1661" s="190" t="str">
        <f t="shared" si="2203"/>
        <v>BM$19</v>
      </c>
      <c r="BN1661" s="190" t="str">
        <f t="shared" si="2203"/>
        <v>BN$19</v>
      </c>
      <c r="BO1661" s="190" t="str">
        <f t="shared" si="2203"/>
        <v>BO$19</v>
      </c>
      <c r="BP1661" s="190" t="str">
        <f t="shared" si="2203"/>
        <v>BP$19</v>
      </c>
      <c r="BQ1661" s="190" t="str">
        <f t="shared" si="2203"/>
        <v>BQ$19</v>
      </c>
      <c r="BR1661" s="190" t="str">
        <f t="shared" si="2203"/>
        <v>BR$19</v>
      </c>
      <c r="BS1661" s="190" t="str">
        <f t="shared" si="2203"/>
        <v>BS$19</v>
      </c>
      <c r="BT1661" s="190" t="str">
        <f t="shared" si="2203"/>
        <v>BT$19</v>
      </c>
      <c r="BU1661" s="190" t="str">
        <f t="shared" si="2203"/>
        <v>BU$19</v>
      </c>
      <c r="BV1661" s="190" t="str">
        <f t="shared" si="2203"/>
        <v>BV$19</v>
      </c>
      <c r="BW1661" s="190" t="str">
        <f t="shared" si="2203"/>
        <v>BW$19</v>
      </c>
      <c r="BX1661" s="190" t="str">
        <f t="shared" si="2203"/>
        <v>BX$19</v>
      </c>
      <c r="BY1661" s="190" t="str">
        <f t="shared" si="2203"/>
        <v>BY$19</v>
      </c>
      <c r="BZ1661" s="190" t="str">
        <f t="shared" si="2203"/>
        <v>BZ$19</v>
      </c>
      <c r="CA1661" s="190" t="str">
        <f t="shared" si="2203"/>
        <v>CA$19</v>
      </c>
      <c r="CB1661" s="190" t="str">
        <f t="shared" si="2203"/>
        <v>CB$19</v>
      </c>
      <c r="CC1661" s="190" t="str">
        <f t="shared" si="2203"/>
        <v>CC$19</v>
      </c>
      <c r="CD1661" s="190" t="str">
        <f t="shared" si="2203"/>
        <v>CD$19</v>
      </c>
      <c r="CE1661" s="190" t="str">
        <f t="shared" ref="CE1661:CL1661" si="2204">CE$23</f>
        <v>CE$19</v>
      </c>
      <c r="CF1661" s="190" t="str">
        <f t="shared" si="2204"/>
        <v>CF$19</v>
      </c>
      <c r="CG1661" s="190" t="str">
        <f t="shared" si="2204"/>
        <v>CG$19</v>
      </c>
      <c r="CH1661" s="190" t="str">
        <f t="shared" si="2204"/>
        <v>CH$19</v>
      </c>
      <c r="CI1661" s="190" t="str">
        <f t="shared" si="2204"/>
        <v>CI$19</v>
      </c>
      <c r="CJ1661" s="190" t="str">
        <f t="shared" si="2204"/>
        <v>CJ$19</v>
      </c>
      <c r="CK1661" s="190" t="str">
        <f t="shared" si="2204"/>
        <v>CK$19</v>
      </c>
      <c r="CL1661" s="190" t="str">
        <f t="shared" si="2204"/>
        <v>CL$19</v>
      </c>
      <c r="CN1661" s="201"/>
      <c r="CO1661" s="190" t="str">
        <f t="shared" ref="CO1661:DL1661" si="2205">CO$23</f>
        <v>CO$19</v>
      </c>
      <c r="CP1661" s="190" t="str">
        <f t="shared" si="2205"/>
        <v>CP$19</v>
      </c>
      <c r="CQ1661" s="190" t="str">
        <f t="shared" si="2205"/>
        <v>CQ$19</v>
      </c>
      <c r="CR1661" s="190" t="str">
        <f t="shared" si="2205"/>
        <v>CR$19</v>
      </c>
      <c r="CS1661" s="190" t="str">
        <f t="shared" si="2205"/>
        <v>CS$19</v>
      </c>
      <c r="CT1661" s="190" t="str">
        <f t="shared" si="2205"/>
        <v>CT$19</v>
      </c>
      <c r="CU1661" s="190" t="str">
        <f t="shared" si="2205"/>
        <v>CU$19</v>
      </c>
      <c r="CV1661" s="190" t="str">
        <f t="shared" si="2205"/>
        <v>CV$19</v>
      </c>
      <c r="CW1661" s="190" t="str">
        <f t="shared" si="2205"/>
        <v>CW$19</v>
      </c>
      <c r="CX1661" s="190" t="str">
        <f t="shared" si="2205"/>
        <v>CX$19</v>
      </c>
      <c r="CY1661" s="190" t="str">
        <f t="shared" si="2205"/>
        <v>CY$19</v>
      </c>
      <c r="CZ1661" s="190" t="str">
        <f t="shared" si="2205"/>
        <v>CZ$19</v>
      </c>
      <c r="DA1661" s="190" t="str">
        <f t="shared" si="2205"/>
        <v>DA$19</v>
      </c>
      <c r="DB1661" s="190" t="str">
        <f t="shared" si="2205"/>
        <v>DB$19</v>
      </c>
      <c r="DC1661" s="190" t="str">
        <f t="shared" si="2205"/>
        <v>DC$19</v>
      </c>
      <c r="DD1661" s="190" t="str">
        <f t="shared" si="2205"/>
        <v>DD$19</v>
      </c>
      <c r="DE1661" s="190" t="str">
        <f t="shared" si="2205"/>
        <v>DE$19</v>
      </c>
      <c r="DF1661" s="190" t="str">
        <f t="shared" si="2205"/>
        <v>DF$19</v>
      </c>
      <c r="DG1661" s="190" t="str">
        <f t="shared" si="2205"/>
        <v>DG$19</v>
      </c>
      <c r="DH1661" s="190" t="str">
        <f t="shared" si="2205"/>
        <v>DH$19</v>
      </c>
      <c r="DI1661" s="190" t="str">
        <f t="shared" si="2205"/>
        <v>DI$19</v>
      </c>
      <c r="DJ1661" s="190" t="str">
        <f t="shared" si="2205"/>
        <v>DJ$19</v>
      </c>
      <c r="DK1661" s="190" t="str">
        <f t="shared" si="2205"/>
        <v>DK$19</v>
      </c>
      <c r="DL1661" s="190" t="str">
        <f t="shared" si="2205"/>
        <v>DL$19</v>
      </c>
    </row>
    <row r="1662" spans="1:116" x14ac:dyDescent="0.4">
      <c r="A1662" s="48" t="s">
        <v>218</v>
      </c>
      <c r="B1662" s="31" t="s">
        <v>81</v>
      </c>
      <c r="C1662" s="31"/>
      <c r="D1662" t="s">
        <v>775</v>
      </c>
      <c r="E1662" s="8" t="str">
        <f t="shared" ref="E1662:E1673" si="2206">ROW()&amp;" "&amp;D1662</f>
        <v>1662 SUBR-S</v>
      </c>
      <c r="F1662" t="s">
        <v>345</v>
      </c>
      <c r="G1662" s="70" t="s">
        <v>167</v>
      </c>
      <c r="H1662" s="48"/>
      <c r="I1662" s="297"/>
      <c r="J1662" s="297"/>
      <c r="K1662" s="48"/>
      <c r="L1662" s="48"/>
      <c r="M1662" s="48"/>
      <c r="N1662" s="48"/>
      <c r="O1662" s="48"/>
      <c r="P1662" s="48"/>
      <c r="R1662" s="70"/>
      <c r="S1662" s="298"/>
      <c r="T1662" s="298"/>
      <c r="U1662" s="298"/>
      <c r="V1662" s="298"/>
      <c r="W1662" s="298"/>
      <c r="X1662" s="298"/>
      <c r="Y1662" s="298"/>
      <c r="Z1662" s="298"/>
      <c r="AA1662" s="298"/>
      <c r="AB1662" s="298"/>
      <c r="AC1662" s="298"/>
      <c r="AD1662" s="298"/>
      <c r="AE1662" s="298"/>
      <c r="AF1662" s="298"/>
      <c r="AG1662" s="298"/>
      <c r="AH1662" s="298"/>
      <c r="AI1662" s="298"/>
      <c r="AJ1662" s="298"/>
      <c r="AK1662" s="298"/>
      <c r="AL1662" s="298"/>
      <c r="AM1662" s="298"/>
      <c r="AN1662" s="298"/>
      <c r="AO1662" s="298"/>
      <c r="AP1662" s="298"/>
      <c r="AQ1662" s="298"/>
      <c r="AR1662" s="298"/>
      <c r="AS1662" s="298"/>
      <c r="AT1662" s="298"/>
      <c r="AU1662" s="298"/>
      <c r="AV1662" s="298"/>
      <c r="AW1662" s="298"/>
      <c r="AX1662" s="298"/>
      <c r="AY1662" s="298"/>
      <c r="AZ1662" s="298"/>
      <c r="BA1662" s="298"/>
      <c r="BB1662" s="298"/>
      <c r="BC1662" s="298"/>
      <c r="BD1662" s="298"/>
      <c r="BE1662" s="298"/>
      <c r="BF1662" s="298"/>
      <c r="BG1662" s="298"/>
      <c r="BH1662" s="298"/>
      <c r="BI1662" s="298"/>
      <c r="BJ1662" s="298"/>
      <c r="BK1662" s="298"/>
      <c r="BL1662" s="298"/>
      <c r="BM1662" s="298"/>
      <c r="BN1662" s="298"/>
      <c r="BO1662" s="298"/>
      <c r="BP1662" s="298"/>
      <c r="BQ1662" s="298"/>
      <c r="BR1662" s="298"/>
      <c r="BS1662" s="298"/>
      <c r="BT1662" s="298"/>
      <c r="BU1662" s="298"/>
      <c r="BV1662" s="298"/>
      <c r="BW1662" s="298"/>
      <c r="BX1662" s="298"/>
      <c r="BY1662" s="298"/>
      <c r="BZ1662" s="298"/>
      <c r="CA1662" s="298"/>
      <c r="CB1662" s="298"/>
      <c r="CC1662" s="298"/>
      <c r="CD1662" s="298"/>
      <c r="CE1662" s="298"/>
      <c r="CF1662" s="298"/>
      <c r="CG1662" s="298"/>
      <c r="CH1662" s="298"/>
      <c r="CI1662" s="298"/>
      <c r="CJ1662" s="298"/>
      <c r="CK1662" s="298"/>
      <c r="CL1662" s="298"/>
      <c r="CN1662" s="297"/>
      <c r="CO1662" s="298"/>
      <c r="CP1662" s="298"/>
      <c r="CQ1662" s="298"/>
      <c r="CR1662" s="298"/>
      <c r="CS1662" s="298"/>
      <c r="CT1662" s="298"/>
      <c r="CU1662" s="298"/>
      <c r="CV1662" s="298"/>
      <c r="CW1662" s="298"/>
      <c r="CX1662" s="298"/>
      <c r="CY1662" s="298"/>
      <c r="CZ1662" s="298"/>
      <c r="DA1662" s="298"/>
      <c r="DB1662" s="298"/>
      <c r="DC1662" s="298"/>
      <c r="DD1662" s="298"/>
      <c r="DE1662" s="298"/>
      <c r="DF1662" s="298"/>
      <c r="DG1662" s="298"/>
      <c r="DH1662" s="298"/>
      <c r="DI1662" s="298"/>
      <c r="DJ1662" s="298"/>
      <c r="DK1662" s="298"/>
      <c r="DL1662" s="298"/>
    </row>
    <row r="1663" spans="1:116" x14ac:dyDescent="0.4">
      <c r="B1663" s="6"/>
      <c r="C1663" s="6"/>
      <c r="D1663" t="s">
        <v>775</v>
      </c>
      <c r="E1663" s="8" t="str">
        <f t="shared" si="2206"/>
        <v>1663 SUBR-S</v>
      </c>
      <c r="G1663" s="95" t="s">
        <v>444</v>
      </c>
      <c r="H1663" s="12"/>
      <c r="I1663" s="60"/>
      <c r="J1663" s="60"/>
      <c r="S1663" s="72"/>
      <c r="T1663" s="72"/>
      <c r="U1663" s="72"/>
      <c r="V1663" s="72"/>
      <c r="W1663" s="72"/>
      <c r="X1663" s="72"/>
      <c r="Y1663" s="72"/>
      <c r="Z1663" s="72"/>
      <c r="AA1663" s="72"/>
      <c r="AB1663" s="72"/>
      <c r="AC1663" s="72"/>
      <c r="AD1663" s="72"/>
      <c r="AE1663" s="72"/>
      <c r="AF1663" s="72"/>
      <c r="AG1663" s="72"/>
      <c r="AH1663" s="72"/>
      <c r="AI1663" s="72"/>
      <c r="AJ1663" s="72"/>
      <c r="AK1663" s="72"/>
      <c r="AL1663" s="72"/>
      <c r="AM1663" s="72"/>
      <c r="AN1663" s="72"/>
      <c r="AO1663" s="72"/>
      <c r="AP1663" s="72"/>
      <c r="AQ1663" s="72"/>
      <c r="AR1663" s="72"/>
      <c r="AS1663" s="72"/>
      <c r="AT1663" s="72"/>
      <c r="AU1663" s="72"/>
      <c r="AV1663" s="72"/>
      <c r="AW1663" s="72"/>
      <c r="AX1663" s="72"/>
      <c r="AY1663" s="72"/>
      <c r="AZ1663" s="72"/>
      <c r="BA1663" s="72"/>
      <c r="BB1663" s="72"/>
      <c r="BC1663" s="72"/>
      <c r="BD1663" s="72"/>
      <c r="BE1663" s="72"/>
      <c r="BF1663" s="72"/>
      <c r="BG1663" s="72"/>
      <c r="BH1663" s="72"/>
      <c r="BI1663" s="72"/>
      <c r="BJ1663" s="72"/>
      <c r="BK1663" s="72"/>
      <c r="BL1663" s="72"/>
      <c r="BM1663" s="72"/>
      <c r="BN1663" s="72"/>
      <c r="BO1663" s="72"/>
      <c r="BP1663" s="72"/>
      <c r="BQ1663" s="72"/>
      <c r="BR1663" s="72"/>
      <c r="BS1663" s="72"/>
      <c r="BT1663" s="72"/>
      <c r="BU1663" s="72"/>
      <c r="BV1663" s="72"/>
      <c r="BW1663" s="72"/>
      <c r="BX1663" s="72"/>
      <c r="BY1663" s="72"/>
      <c r="BZ1663" s="72"/>
      <c r="CA1663" s="72"/>
      <c r="CB1663" s="72"/>
      <c r="CC1663" s="72"/>
      <c r="CD1663" s="72"/>
      <c r="CE1663" s="72"/>
      <c r="CF1663" s="72"/>
      <c r="CG1663" s="72"/>
      <c r="CH1663" s="72"/>
      <c r="CI1663" s="72"/>
      <c r="CJ1663" s="72"/>
      <c r="CK1663" s="72"/>
      <c r="CL1663" s="72"/>
      <c r="CN1663" s="60"/>
      <c r="CO1663" s="72"/>
      <c r="CP1663" s="72"/>
      <c r="CQ1663" s="72"/>
      <c r="CR1663" s="72"/>
      <c r="CS1663" s="72"/>
      <c r="CT1663" s="72"/>
      <c r="CU1663" s="72"/>
      <c r="CV1663" s="72"/>
      <c r="CW1663" s="72"/>
      <c r="CX1663" s="72"/>
      <c r="CY1663" s="72"/>
      <c r="CZ1663" s="72"/>
      <c r="DA1663" s="72"/>
      <c r="DB1663" s="72"/>
      <c r="DC1663" s="72"/>
      <c r="DD1663" s="72"/>
      <c r="DE1663" s="72"/>
      <c r="DF1663" s="72"/>
      <c r="DG1663" s="72"/>
      <c r="DH1663" s="72"/>
      <c r="DI1663" s="72"/>
      <c r="DJ1663" s="72"/>
      <c r="DK1663" s="72"/>
      <c r="DL1663" s="72"/>
    </row>
    <row r="1664" spans="1:116" x14ac:dyDescent="0.4">
      <c r="B1664" s="6"/>
      <c r="C1664" s="6"/>
      <c r="D1664" t="s">
        <v>775</v>
      </c>
      <c r="E1664" s="8" t="str">
        <f t="shared" si="2206"/>
        <v>1664 SUBR-S</v>
      </c>
      <c r="G1664" s="158" t="s">
        <v>71</v>
      </c>
      <c r="K1664" s="15">
        <f>SUMIF($4:$4,K$2-1,1662:1662)</f>
        <v>0</v>
      </c>
      <c r="L1664" s="15">
        <f ca="1">K1669</f>
        <v>873.31583344098976</v>
      </c>
      <c r="M1664" s="15">
        <f ca="1">L1669</f>
        <v>559.23660365944113</v>
      </c>
      <c r="N1664" s="15">
        <f ca="1">M1669</f>
        <v>389.52072352166994</v>
      </c>
      <c r="O1664" s="15">
        <f ca="1">N1669</f>
        <v>297.8130356526824</v>
      </c>
      <c r="P1664" s="15">
        <f ca="1">O1669</f>
        <v>248.25786139645848</v>
      </c>
      <c r="R1664" s="15"/>
      <c r="S1664" s="76">
        <f t="shared" ref="S1664:S1666" si="2207">R1669</f>
        <v>0</v>
      </c>
      <c r="T1664" s="76">
        <f t="shared" ref="T1664:AY1666" ca="1" si="2208">S1669</f>
        <v>95</v>
      </c>
      <c r="U1664" s="76">
        <f t="shared" ca="1" si="2208"/>
        <v>185.25</v>
      </c>
      <c r="V1664" s="76">
        <f t="shared" ca="1" si="2208"/>
        <v>270.98750000000001</v>
      </c>
      <c r="W1664" s="76">
        <f t="shared" ca="1" si="2208"/>
        <v>352.43812500000001</v>
      </c>
      <c r="X1664" s="76">
        <f t="shared" ca="1" si="2208"/>
        <v>429.81621875000002</v>
      </c>
      <c r="Y1664" s="76">
        <f t="shared" ca="1" si="2208"/>
        <v>503.32540781249998</v>
      </c>
      <c r="Z1664" s="76">
        <f t="shared" ca="1" si="2208"/>
        <v>573.15913742187502</v>
      </c>
      <c r="AA1664" s="76">
        <f t="shared" ca="1" si="2208"/>
        <v>639.50118055078121</v>
      </c>
      <c r="AB1664" s="76">
        <f t="shared" ca="1" si="2208"/>
        <v>702.52612152324218</v>
      </c>
      <c r="AC1664" s="76">
        <f t="shared" ca="1" si="2208"/>
        <v>762.39981544708007</v>
      </c>
      <c r="AD1664" s="76">
        <f t="shared" ca="1" si="2208"/>
        <v>819.27982467472611</v>
      </c>
      <c r="AE1664" s="76">
        <f t="shared" ca="1" si="2208"/>
        <v>873.31583344098976</v>
      </c>
      <c r="AF1664" s="76">
        <f t="shared" ca="1" si="2208"/>
        <v>839.15004176894024</v>
      </c>
      <c r="AG1664" s="76">
        <f t="shared" ca="1" si="2208"/>
        <v>806.69253968049327</v>
      </c>
      <c r="AH1664" s="76">
        <f t="shared" ca="1" si="2208"/>
        <v>775.85791269646859</v>
      </c>
      <c r="AI1664" s="76">
        <f t="shared" ca="1" si="2208"/>
        <v>746.56501706164511</v>
      </c>
      <c r="AJ1664" s="76">
        <f t="shared" ca="1" si="2208"/>
        <v>718.73676620856281</v>
      </c>
      <c r="AK1664" s="76">
        <f t="shared" ca="1" si="2208"/>
        <v>692.29992789813468</v>
      </c>
      <c r="AL1664" s="76">
        <f t="shared" ca="1" si="2208"/>
        <v>667.18493150322797</v>
      </c>
      <c r="AM1664" s="76">
        <f t="shared" ca="1" si="2208"/>
        <v>643.32568492806661</v>
      </c>
      <c r="AN1664" s="76">
        <f t="shared" ca="1" si="2208"/>
        <v>620.65940068166333</v>
      </c>
      <c r="AO1664" s="76">
        <f t="shared" ca="1" si="2208"/>
        <v>599.12643064758015</v>
      </c>
      <c r="AP1664" s="76">
        <f t="shared" ca="1" si="2208"/>
        <v>578.67010911520117</v>
      </c>
      <c r="AQ1664" s="76">
        <f t="shared" ca="1" si="2208"/>
        <v>559.23660365944113</v>
      </c>
      <c r="AR1664" s="76">
        <f t="shared" ca="1" si="2208"/>
        <v>540.77477347646902</v>
      </c>
      <c r="AS1664" s="76">
        <f t="shared" ca="1" si="2208"/>
        <v>523.23603480264558</v>
      </c>
      <c r="AT1664" s="76">
        <f t="shared" ca="1" si="2208"/>
        <v>506.57423306251331</v>
      </c>
      <c r="AU1664" s="76">
        <f t="shared" ca="1" si="2208"/>
        <v>490.74552140938761</v>
      </c>
      <c r="AV1664" s="76">
        <f t="shared" ca="1" si="2208"/>
        <v>475.70824533891823</v>
      </c>
      <c r="AW1664" s="76">
        <f t="shared" ca="1" si="2208"/>
        <v>461.42283307197232</v>
      </c>
      <c r="AX1664" s="76">
        <f t="shared" ca="1" si="2208"/>
        <v>447.85169141837372</v>
      </c>
      <c r="AY1664" s="76">
        <f t="shared" ca="1" si="2208"/>
        <v>434.95910684745502</v>
      </c>
      <c r="AZ1664" s="76">
        <f t="shared" ref="AZ1664:CE1666" ca="1" si="2209">AY1669</f>
        <v>422.71115150508228</v>
      </c>
      <c r="BA1664" s="76">
        <f t="shared" ca="1" si="2209"/>
        <v>411.07559392982819</v>
      </c>
      <c r="BB1664" s="76">
        <f t="shared" ca="1" si="2209"/>
        <v>400.02181423333678</v>
      </c>
      <c r="BC1664" s="76">
        <f t="shared" ca="1" si="2209"/>
        <v>389.52072352166994</v>
      </c>
      <c r="BD1664" s="76">
        <f t="shared" ca="1" si="2209"/>
        <v>379.54468734558645</v>
      </c>
      <c r="BE1664" s="76">
        <f t="shared" ca="1" si="2209"/>
        <v>370.06745297830713</v>
      </c>
      <c r="BF1664" s="76">
        <f t="shared" ca="1" si="2209"/>
        <v>361.0640803293918</v>
      </c>
      <c r="BG1664" s="76">
        <f t="shared" ca="1" si="2209"/>
        <v>352.51087631292222</v>
      </c>
      <c r="BH1664" s="76">
        <f t="shared" ca="1" si="2209"/>
        <v>344.38533249727612</v>
      </c>
      <c r="BI1664" s="76">
        <f t="shared" ca="1" si="2209"/>
        <v>336.66606587241233</v>
      </c>
      <c r="BJ1664" s="76">
        <f t="shared" ca="1" si="2209"/>
        <v>329.33276257879174</v>
      </c>
      <c r="BK1664" s="76">
        <f t="shared" ca="1" si="2209"/>
        <v>322.36612444985218</v>
      </c>
      <c r="BL1664" s="76">
        <f t="shared" ca="1" si="2209"/>
        <v>315.74781822735957</v>
      </c>
      <c r="BM1664" s="76">
        <f t="shared" ca="1" si="2209"/>
        <v>309.46042731599158</v>
      </c>
      <c r="BN1664" s="76">
        <f t="shared" ca="1" si="2209"/>
        <v>303.487405950192</v>
      </c>
      <c r="BO1664" s="76">
        <f t="shared" ca="1" si="2209"/>
        <v>297.8130356526824</v>
      </c>
      <c r="BP1664" s="76">
        <f t="shared" ca="1" si="2209"/>
        <v>292.42238387004829</v>
      </c>
      <c r="BQ1664" s="76">
        <f t="shared" ca="1" si="2209"/>
        <v>287.30126467654588</v>
      </c>
      <c r="BR1664" s="76">
        <f t="shared" ca="1" si="2209"/>
        <v>282.43620144271858</v>
      </c>
      <c r="BS1664" s="76">
        <f t="shared" ca="1" si="2209"/>
        <v>277.81439137058265</v>
      </c>
      <c r="BT1664" s="76">
        <f t="shared" ca="1" si="2209"/>
        <v>273.42367180205355</v>
      </c>
      <c r="BU1664" s="76">
        <f t="shared" ca="1" si="2209"/>
        <v>269.25248821195089</v>
      </c>
      <c r="BV1664" s="76">
        <f t="shared" ca="1" si="2209"/>
        <v>265.28986380135336</v>
      </c>
      <c r="BW1664" s="76">
        <f t="shared" ca="1" si="2209"/>
        <v>261.52537061128567</v>
      </c>
      <c r="BX1664" s="76">
        <f t="shared" ca="1" si="2209"/>
        <v>257.94910208072139</v>
      </c>
      <c r="BY1664" s="76">
        <f t="shared" ca="1" si="2209"/>
        <v>254.55164697668533</v>
      </c>
      <c r="BZ1664" s="76">
        <f t="shared" ca="1" si="2209"/>
        <v>251.32406462785107</v>
      </c>
      <c r="CA1664" s="76">
        <f t="shared" ca="1" si="2209"/>
        <v>248.25786139645848</v>
      </c>
      <c r="CB1664" s="76">
        <f t="shared" ca="1" si="2209"/>
        <v>245.34496832663552</v>
      </c>
      <c r="CC1664" s="76">
        <f t="shared" ca="1" si="2209"/>
        <v>242.57771991030376</v>
      </c>
      <c r="CD1664" s="76">
        <f t="shared" ca="1" si="2209"/>
        <v>239.94883391478857</v>
      </c>
      <c r="CE1664" s="76">
        <f t="shared" ca="1" si="2209"/>
        <v>237.45139221904913</v>
      </c>
      <c r="CF1664" s="76">
        <f t="shared" ref="CF1664:CL1666" ca="1" si="2210">CE1669</f>
        <v>235.07882260809666</v>
      </c>
      <c r="CG1664" s="76">
        <f t="shared" ca="1" si="2210"/>
        <v>232.82488147769183</v>
      </c>
      <c r="CH1664" s="76">
        <f t="shared" ca="1" si="2210"/>
        <v>230.68363740380724</v>
      </c>
      <c r="CI1664" s="76">
        <f t="shared" ca="1" si="2210"/>
        <v>228.64945553361687</v>
      </c>
      <c r="CJ1664" s="76">
        <f t="shared" ca="1" si="2210"/>
        <v>226.71698275693603</v>
      </c>
      <c r="CK1664" s="76">
        <f t="shared" ca="1" si="2210"/>
        <v>224.88113361908924</v>
      </c>
      <c r="CL1664" s="76">
        <f t="shared" ca="1" si="2210"/>
        <v>223.13707693813478</v>
      </c>
      <c r="CO1664" s="76">
        <f t="shared" ref="CO1664:DL1666" si="2211">CN1669</f>
        <v>0</v>
      </c>
      <c r="CP1664" s="76" t="e">
        <f t="shared" ca="1" si="2211"/>
        <v>#N/A</v>
      </c>
      <c r="CQ1664" s="76" t="e">
        <f t="shared" ca="1" si="2211"/>
        <v>#N/A</v>
      </c>
      <c r="CR1664" s="76" t="e">
        <f t="shared" ca="1" si="2211"/>
        <v>#N/A</v>
      </c>
      <c r="CS1664" s="76" t="e">
        <f t="shared" ca="1" si="2211"/>
        <v>#N/A</v>
      </c>
      <c r="CT1664" s="76" t="e">
        <f t="shared" ca="1" si="2211"/>
        <v>#N/A</v>
      </c>
      <c r="CU1664" s="76" t="e">
        <f t="shared" ca="1" si="2211"/>
        <v>#N/A</v>
      </c>
      <c r="CV1664" s="76" t="e">
        <f t="shared" ca="1" si="2211"/>
        <v>#N/A</v>
      </c>
      <c r="CW1664" s="76" t="e">
        <f t="shared" ca="1" si="2211"/>
        <v>#N/A</v>
      </c>
      <c r="CX1664" s="76" t="e">
        <f t="shared" ca="1" si="2211"/>
        <v>#N/A</v>
      </c>
      <c r="CY1664" s="76" t="e">
        <f t="shared" ca="1" si="2211"/>
        <v>#N/A</v>
      </c>
      <c r="CZ1664" s="76" t="e">
        <f t="shared" ca="1" si="2211"/>
        <v>#N/A</v>
      </c>
      <c r="DA1664" s="76" t="e">
        <f t="shared" ca="1" si="2211"/>
        <v>#N/A</v>
      </c>
      <c r="DB1664" s="76" t="e">
        <f t="shared" ca="1" si="2211"/>
        <v>#N/A</v>
      </c>
      <c r="DC1664" s="76" t="e">
        <f t="shared" ca="1" si="2211"/>
        <v>#N/A</v>
      </c>
      <c r="DD1664" s="76" t="e">
        <f t="shared" ca="1" si="2211"/>
        <v>#N/A</v>
      </c>
      <c r="DE1664" s="76" t="e">
        <f t="shared" ca="1" si="2211"/>
        <v>#N/A</v>
      </c>
      <c r="DF1664" s="76" t="e">
        <f t="shared" ca="1" si="2211"/>
        <v>#N/A</v>
      </c>
      <c r="DG1664" s="76" t="e">
        <f t="shared" ca="1" si="2211"/>
        <v>#N/A</v>
      </c>
      <c r="DH1664" s="76" t="e">
        <f t="shared" ca="1" si="2211"/>
        <v>#N/A</v>
      </c>
      <c r="DI1664" s="76" t="e">
        <f t="shared" ca="1" si="2211"/>
        <v>#N/A</v>
      </c>
      <c r="DJ1664" s="76" t="e">
        <f t="shared" ca="1" si="2211"/>
        <v>#N/A</v>
      </c>
      <c r="DK1664" s="76" t="e">
        <f t="shared" ca="1" si="2211"/>
        <v>#N/A</v>
      </c>
      <c r="DL1664" s="76" t="e">
        <f t="shared" ca="1" si="2211"/>
        <v>#N/A</v>
      </c>
    </row>
    <row r="1665" spans="2:116" x14ac:dyDescent="0.4">
      <c r="B1665" t="str">
        <f>E1665</f>
        <v>1665 SUBR-S</v>
      </c>
      <c r="D1665" t="s">
        <v>775</v>
      </c>
      <c r="E1665" s="8" t="str">
        <f t="shared" si="2206"/>
        <v>1665 SUBR-S</v>
      </c>
      <c r="G1665" s="145" t="s">
        <v>168</v>
      </c>
      <c r="H1665" s="12"/>
      <c r="I1665" s="60"/>
      <c r="J1665" s="60"/>
      <c r="K1665" s="18">
        <v>100</v>
      </c>
      <c r="L1665" s="18">
        <v>1000</v>
      </c>
      <c r="M1665" s="18">
        <v>1000</v>
      </c>
      <c r="N1665" s="18">
        <v>1000</v>
      </c>
      <c r="O1665" s="18">
        <v>1000</v>
      </c>
      <c r="P1665" s="18">
        <v>1000</v>
      </c>
      <c r="R1665" s="19"/>
      <c r="S1665" s="147" cm="1">
        <f t="array" ref="S1665">INDEX($K:$P,ROW(),MATCH(S$3,$K$2:$P$2,0))</f>
        <v>100</v>
      </c>
      <c r="T1665" s="147" cm="1">
        <f t="array" ref="T1665">INDEX($K:$P,ROW(),MATCH(T$3,$K$2:$P$2,0))</f>
        <v>100</v>
      </c>
      <c r="U1665" s="147" cm="1">
        <f t="array" ref="U1665">INDEX($K:$P,ROW(),MATCH(U$3,$K$2:$P$2,0))</f>
        <v>100</v>
      </c>
      <c r="V1665" s="147" cm="1">
        <f t="array" ref="V1665">INDEX($K:$P,ROW(),MATCH(V$3,$K$2:$P$2,0))</f>
        <v>100</v>
      </c>
      <c r="W1665" s="147" cm="1">
        <f t="array" ref="W1665">INDEX($K:$P,ROW(),MATCH(W$3,$K$2:$P$2,0))</f>
        <v>100</v>
      </c>
      <c r="X1665" s="147" cm="1">
        <f t="array" ref="X1665">INDEX($K:$P,ROW(),MATCH(X$3,$K$2:$P$2,0))</f>
        <v>100</v>
      </c>
      <c r="Y1665" s="147" cm="1">
        <f t="array" ref="Y1665">INDEX($K:$P,ROW(),MATCH(Y$3,$K$2:$P$2,0))</f>
        <v>100</v>
      </c>
      <c r="Z1665" s="147" cm="1">
        <f t="array" ref="Z1665">INDEX($K:$P,ROW(),MATCH(Z$3,$K$2:$P$2,0))</f>
        <v>100</v>
      </c>
      <c r="AA1665" s="147" cm="1">
        <f t="array" ref="AA1665">INDEX($K:$P,ROW(),MATCH(AA$3,$K$2:$P$2,0))</f>
        <v>100</v>
      </c>
      <c r="AB1665" s="147" cm="1">
        <f t="array" ref="AB1665">INDEX($K:$P,ROW(),MATCH(AB$3,$K$2:$P$2,0))</f>
        <v>100</v>
      </c>
      <c r="AC1665" s="147" cm="1">
        <f t="array" ref="AC1665">INDEX($K:$P,ROW(),MATCH(AC$3,$K$2:$P$2,0))</f>
        <v>100</v>
      </c>
      <c r="AD1665" s="147" cm="1">
        <f t="array" ref="AD1665">INDEX($K:$P,ROW(),MATCH(AD$3,$K$2:$P$2,0))</f>
        <v>100</v>
      </c>
      <c r="AE1665" s="147" cm="1">
        <f t="array" ref="AE1665">INDEX($K:$P,ROW(),MATCH(AE$3,$K$2:$P$2,0))</f>
        <v>1000</v>
      </c>
      <c r="AF1665" s="147" cm="1">
        <f t="array" ref="AF1665">INDEX($K:$P,ROW(),MATCH(AF$3,$K$2:$P$2,0))</f>
        <v>1000</v>
      </c>
      <c r="AG1665" s="147" cm="1">
        <f t="array" ref="AG1665">INDEX($K:$P,ROW(),MATCH(AG$3,$K$2:$P$2,0))</f>
        <v>1000</v>
      </c>
      <c r="AH1665" s="147" cm="1">
        <f t="array" ref="AH1665">INDEX($K:$P,ROW(),MATCH(AH$3,$K$2:$P$2,0))</f>
        <v>1000</v>
      </c>
      <c r="AI1665" s="147" cm="1">
        <f t="array" ref="AI1665">INDEX($K:$P,ROW(),MATCH(AI$3,$K$2:$P$2,0))</f>
        <v>1000</v>
      </c>
      <c r="AJ1665" s="147" cm="1">
        <f t="array" ref="AJ1665">INDEX($K:$P,ROW(),MATCH(AJ$3,$K$2:$P$2,0))</f>
        <v>1000</v>
      </c>
      <c r="AK1665" s="147" cm="1">
        <f t="array" ref="AK1665">INDEX($K:$P,ROW(),MATCH(AK$3,$K$2:$P$2,0))</f>
        <v>1000</v>
      </c>
      <c r="AL1665" s="147" cm="1">
        <f t="array" ref="AL1665">INDEX($K:$P,ROW(),MATCH(AL$3,$K$2:$P$2,0))</f>
        <v>1000</v>
      </c>
      <c r="AM1665" s="147" cm="1">
        <f t="array" ref="AM1665">INDEX($K:$P,ROW(),MATCH(AM$3,$K$2:$P$2,0))</f>
        <v>1000</v>
      </c>
      <c r="AN1665" s="147" cm="1">
        <f t="array" ref="AN1665">INDEX($K:$P,ROW(),MATCH(AN$3,$K$2:$P$2,0))</f>
        <v>1000</v>
      </c>
      <c r="AO1665" s="147" cm="1">
        <f t="array" ref="AO1665">INDEX($K:$P,ROW(),MATCH(AO$3,$K$2:$P$2,0))</f>
        <v>1000</v>
      </c>
      <c r="AP1665" s="147" cm="1">
        <f t="array" ref="AP1665">INDEX($K:$P,ROW(),MATCH(AP$3,$K$2:$P$2,0))</f>
        <v>1000</v>
      </c>
      <c r="AQ1665" s="147" cm="1">
        <f t="array" ref="AQ1665">INDEX($K:$P,ROW(),MATCH(AQ$3,$K$2:$P$2,0))</f>
        <v>1000</v>
      </c>
      <c r="AR1665" s="147" cm="1">
        <f t="array" ref="AR1665">INDEX($K:$P,ROW(),MATCH(AR$3,$K$2:$P$2,0))</f>
        <v>1000</v>
      </c>
      <c r="AS1665" s="147" cm="1">
        <f t="array" ref="AS1665">INDEX($K:$P,ROW(),MATCH(AS$3,$K$2:$P$2,0))</f>
        <v>1000</v>
      </c>
      <c r="AT1665" s="147" cm="1">
        <f t="array" ref="AT1665">INDEX($K:$P,ROW(),MATCH(AT$3,$K$2:$P$2,0))</f>
        <v>1000</v>
      </c>
      <c r="AU1665" s="147" cm="1">
        <f t="array" ref="AU1665">INDEX($K:$P,ROW(),MATCH(AU$3,$K$2:$P$2,0))</f>
        <v>1000</v>
      </c>
      <c r="AV1665" s="147" cm="1">
        <f t="array" ref="AV1665">INDEX($K:$P,ROW(),MATCH(AV$3,$K$2:$P$2,0))</f>
        <v>1000</v>
      </c>
      <c r="AW1665" s="147" cm="1">
        <f t="array" ref="AW1665">INDEX($K:$P,ROW(),MATCH(AW$3,$K$2:$P$2,0))</f>
        <v>1000</v>
      </c>
      <c r="AX1665" s="147" cm="1">
        <f t="array" ref="AX1665">INDEX($K:$P,ROW(),MATCH(AX$3,$K$2:$P$2,0))</f>
        <v>1000</v>
      </c>
      <c r="AY1665" s="147" cm="1">
        <f t="array" ref="AY1665">INDEX($K:$P,ROW(),MATCH(AY$3,$K$2:$P$2,0))</f>
        <v>1000</v>
      </c>
      <c r="AZ1665" s="147" cm="1">
        <f t="array" ref="AZ1665">INDEX($K:$P,ROW(),MATCH(AZ$3,$K$2:$P$2,0))</f>
        <v>1000</v>
      </c>
      <c r="BA1665" s="147" cm="1">
        <f t="array" ref="BA1665">INDEX($K:$P,ROW(),MATCH(BA$3,$K$2:$P$2,0))</f>
        <v>1000</v>
      </c>
      <c r="BB1665" s="147" cm="1">
        <f t="array" ref="BB1665">INDEX($K:$P,ROW(),MATCH(BB$3,$K$2:$P$2,0))</f>
        <v>1000</v>
      </c>
      <c r="BC1665" s="147" cm="1">
        <f t="array" ref="BC1665">INDEX($K:$P,ROW(),MATCH(BC$3,$K$2:$P$2,0))</f>
        <v>1000</v>
      </c>
      <c r="BD1665" s="147" cm="1">
        <f t="array" ref="BD1665">INDEX($K:$P,ROW(),MATCH(BD$3,$K$2:$P$2,0))</f>
        <v>1000</v>
      </c>
      <c r="BE1665" s="147" cm="1">
        <f t="array" ref="BE1665">INDEX($K:$P,ROW(),MATCH(BE$3,$K$2:$P$2,0))</f>
        <v>1000</v>
      </c>
      <c r="BF1665" s="147" cm="1">
        <f t="array" ref="BF1665">INDEX($K:$P,ROW(),MATCH(BF$3,$K$2:$P$2,0))</f>
        <v>1000</v>
      </c>
      <c r="BG1665" s="147" cm="1">
        <f t="array" ref="BG1665">INDEX($K:$P,ROW(),MATCH(BG$3,$K$2:$P$2,0))</f>
        <v>1000</v>
      </c>
      <c r="BH1665" s="147" cm="1">
        <f t="array" ref="BH1665">INDEX($K:$P,ROW(),MATCH(BH$3,$K$2:$P$2,0))</f>
        <v>1000</v>
      </c>
      <c r="BI1665" s="147" cm="1">
        <f t="array" ref="BI1665">INDEX($K:$P,ROW(),MATCH(BI$3,$K$2:$P$2,0))</f>
        <v>1000</v>
      </c>
      <c r="BJ1665" s="147" cm="1">
        <f t="array" ref="BJ1665">INDEX($K:$P,ROW(),MATCH(BJ$3,$K$2:$P$2,0))</f>
        <v>1000</v>
      </c>
      <c r="BK1665" s="147" cm="1">
        <f t="array" ref="BK1665">INDEX($K:$P,ROW(),MATCH(BK$3,$K$2:$P$2,0))</f>
        <v>1000</v>
      </c>
      <c r="BL1665" s="147" cm="1">
        <f t="array" ref="BL1665">INDEX($K:$P,ROW(),MATCH(BL$3,$K$2:$P$2,0))</f>
        <v>1000</v>
      </c>
      <c r="BM1665" s="147" cm="1">
        <f t="array" ref="BM1665">INDEX($K:$P,ROW(),MATCH(BM$3,$K$2:$P$2,0))</f>
        <v>1000</v>
      </c>
      <c r="BN1665" s="147" cm="1">
        <f t="array" ref="BN1665">INDEX($K:$P,ROW(),MATCH(BN$3,$K$2:$P$2,0))</f>
        <v>1000</v>
      </c>
      <c r="BO1665" s="147" cm="1">
        <f t="array" ref="BO1665">INDEX($K:$P,ROW(),MATCH(BO$3,$K$2:$P$2,0))</f>
        <v>1000</v>
      </c>
      <c r="BP1665" s="147" cm="1">
        <f t="array" ref="BP1665">INDEX($K:$P,ROW(),MATCH(BP$3,$K$2:$P$2,0))</f>
        <v>1000</v>
      </c>
      <c r="BQ1665" s="147" cm="1">
        <f t="array" ref="BQ1665">INDEX($K:$P,ROW(),MATCH(BQ$3,$K$2:$P$2,0))</f>
        <v>1000</v>
      </c>
      <c r="BR1665" s="147" cm="1">
        <f t="array" ref="BR1665">INDEX($K:$P,ROW(),MATCH(BR$3,$K$2:$P$2,0))</f>
        <v>1000</v>
      </c>
      <c r="BS1665" s="147" cm="1">
        <f t="array" ref="BS1665">INDEX($K:$P,ROW(),MATCH(BS$3,$K$2:$P$2,0))</f>
        <v>1000</v>
      </c>
      <c r="BT1665" s="147" cm="1">
        <f t="array" ref="BT1665">INDEX($K:$P,ROW(),MATCH(BT$3,$K$2:$P$2,0))</f>
        <v>1000</v>
      </c>
      <c r="BU1665" s="147" cm="1">
        <f t="array" ref="BU1665">INDEX($K:$P,ROW(),MATCH(BU$3,$K$2:$P$2,0))</f>
        <v>1000</v>
      </c>
      <c r="BV1665" s="147" cm="1">
        <f t="array" ref="BV1665">INDEX($K:$P,ROW(),MATCH(BV$3,$K$2:$P$2,0))</f>
        <v>1000</v>
      </c>
      <c r="BW1665" s="147" cm="1">
        <f t="array" ref="BW1665">INDEX($K:$P,ROW(),MATCH(BW$3,$K$2:$P$2,0))</f>
        <v>1000</v>
      </c>
      <c r="BX1665" s="147" cm="1">
        <f t="array" ref="BX1665">INDEX($K:$P,ROW(),MATCH(BX$3,$K$2:$P$2,0))</f>
        <v>1000</v>
      </c>
      <c r="BY1665" s="147" cm="1">
        <f t="array" ref="BY1665">INDEX($K:$P,ROW(),MATCH(BY$3,$K$2:$P$2,0))</f>
        <v>1000</v>
      </c>
      <c r="BZ1665" s="147" cm="1">
        <f t="array" ref="BZ1665">INDEX($K:$P,ROW(),MATCH(BZ$3,$K$2:$P$2,0))</f>
        <v>1000</v>
      </c>
      <c r="CA1665" s="147" cm="1">
        <f t="array" ref="CA1665">INDEX($K:$P,ROW(),MATCH(CA$3,$K$2:$P$2,0))</f>
        <v>1000</v>
      </c>
      <c r="CB1665" s="147" cm="1">
        <f t="array" ref="CB1665">INDEX($K:$P,ROW(),MATCH(CB$3,$K$2:$P$2,0))</f>
        <v>1000</v>
      </c>
      <c r="CC1665" s="147" cm="1">
        <f t="array" ref="CC1665">INDEX($K:$P,ROW(),MATCH(CC$3,$K$2:$P$2,0))</f>
        <v>1000</v>
      </c>
      <c r="CD1665" s="147" cm="1">
        <f t="array" ref="CD1665">INDEX($K:$P,ROW(),MATCH(CD$3,$K$2:$P$2,0))</f>
        <v>1000</v>
      </c>
      <c r="CE1665" s="147" cm="1">
        <f t="array" ref="CE1665">INDEX($K:$P,ROW(),MATCH(CE$3,$K$2:$P$2,0))</f>
        <v>1000</v>
      </c>
      <c r="CF1665" s="147" cm="1">
        <f t="array" ref="CF1665">INDEX($K:$P,ROW(),MATCH(CF$3,$K$2:$P$2,0))</f>
        <v>1000</v>
      </c>
      <c r="CG1665" s="147" cm="1">
        <f t="array" ref="CG1665">INDEX($K:$P,ROW(),MATCH(CG$3,$K$2:$P$2,0))</f>
        <v>1000</v>
      </c>
      <c r="CH1665" s="147" cm="1">
        <f t="array" ref="CH1665">INDEX($K:$P,ROW(),MATCH(CH$3,$K$2:$P$2,0))</f>
        <v>1000</v>
      </c>
      <c r="CI1665" s="147" cm="1">
        <f t="array" ref="CI1665">INDEX($K:$P,ROW(),MATCH(CI$3,$K$2:$P$2,0))</f>
        <v>1000</v>
      </c>
      <c r="CJ1665" s="147" cm="1">
        <f t="array" ref="CJ1665">INDEX($K:$P,ROW(),MATCH(CJ$3,$K$2:$P$2,0))</f>
        <v>1000</v>
      </c>
      <c r="CK1665" s="147" cm="1">
        <f t="array" ref="CK1665">INDEX($K:$P,ROW(),MATCH(CK$3,$K$2:$P$2,0))</f>
        <v>1000</v>
      </c>
      <c r="CL1665" s="147" cm="1">
        <f t="array" ref="CL1665">INDEX($K:$P,ROW(),MATCH(CL$3,$K$2:$P$2,0))</f>
        <v>1000</v>
      </c>
      <c r="CN1665" s="60"/>
      <c r="CO1665" s="147" t="e" cm="1">
        <f t="array" ref="CO1665">INDEX($K:$P,ROW(),MATCH(CO$3,$K$2:$P$2,0))</f>
        <v>#N/A</v>
      </c>
      <c r="CP1665" s="147" t="e" cm="1">
        <f t="array" ref="CP1665">INDEX($K:$P,ROW(),MATCH(CP$3,$K$2:$P$2,0))</f>
        <v>#N/A</v>
      </c>
      <c r="CQ1665" s="147" t="e" cm="1">
        <f t="array" ref="CQ1665">INDEX($K:$P,ROW(),MATCH(CQ$3,$K$2:$P$2,0))</f>
        <v>#N/A</v>
      </c>
      <c r="CR1665" s="147" t="e" cm="1">
        <f t="array" ref="CR1665">INDEX($K:$P,ROW(),MATCH(CR$3,$K$2:$P$2,0))</f>
        <v>#N/A</v>
      </c>
      <c r="CS1665" s="147" t="e" cm="1">
        <f t="array" ref="CS1665">INDEX($K:$P,ROW(),MATCH(CS$3,$K$2:$P$2,0))</f>
        <v>#N/A</v>
      </c>
      <c r="CT1665" s="147" t="e" cm="1">
        <f t="array" ref="CT1665">INDEX($K:$P,ROW(),MATCH(CT$3,$K$2:$P$2,0))</f>
        <v>#N/A</v>
      </c>
      <c r="CU1665" s="147" t="e" cm="1">
        <f t="array" ref="CU1665">INDEX($K:$P,ROW(),MATCH(CU$3,$K$2:$P$2,0))</f>
        <v>#N/A</v>
      </c>
      <c r="CV1665" s="147" t="e" cm="1">
        <f t="array" ref="CV1665">INDEX($K:$P,ROW(),MATCH(CV$3,$K$2:$P$2,0))</f>
        <v>#N/A</v>
      </c>
      <c r="CW1665" s="147" t="e" cm="1">
        <f t="array" ref="CW1665">INDEX($K:$P,ROW(),MATCH(CW$3,$K$2:$P$2,0))</f>
        <v>#N/A</v>
      </c>
      <c r="CX1665" s="147" t="e" cm="1">
        <f t="array" ref="CX1665">INDEX($K:$P,ROW(),MATCH(CX$3,$K$2:$P$2,0))</f>
        <v>#N/A</v>
      </c>
      <c r="CY1665" s="147" t="e" cm="1">
        <f t="array" ref="CY1665">INDEX($K:$P,ROW(),MATCH(CY$3,$K$2:$P$2,0))</f>
        <v>#N/A</v>
      </c>
      <c r="CZ1665" s="147" t="e" cm="1">
        <f t="array" ref="CZ1665">INDEX($K:$P,ROW(),MATCH(CZ$3,$K$2:$P$2,0))</f>
        <v>#N/A</v>
      </c>
      <c r="DA1665" s="147" t="e" cm="1">
        <f t="array" ref="DA1665">INDEX($K:$P,ROW(),MATCH(DA$3,$K$2:$P$2,0))</f>
        <v>#N/A</v>
      </c>
      <c r="DB1665" s="147" t="e" cm="1">
        <f t="array" ref="DB1665">INDEX($K:$P,ROW(),MATCH(DB$3,$K$2:$P$2,0))</f>
        <v>#N/A</v>
      </c>
      <c r="DC1665" s="147" t="e" cm="1">
        <f t="array" ref="DC1665">INDEX($K:$P,ROW(),MATCH(DC$3,$K$2:$P$2,0))</f>
        <v>#N/A</v>
      </c>
      <c r="DD1665" s="147" t="e" cm="1">
        <f t="array" ref="DD1665">INDEX($K:$P,ROW(),MATCH(DD$3,$K$2:$P$2,0))</f>
        <v>#N/A</v>
      </c>
      <c r="DE1665" s="147" t="e" cm="1">
        <f t="array" ref="DE1665">INDEX($K:$P,ROW(),MATCH(DE$3,$K$2:$P$2,0))</f>
        <v>#N/A</v>
      </c>
      <c r="DF1665" s="147" t="e" cm="1">
        <f t="array" ref="DF1665">INDEX($K:$P,ROW(),MATCH(DF$3,$K$2:$P$2,0))</f>
        <v>#N/A</v>
      </c>
      <c r="DG1665" s="147" t="e" cm="1">
        <f t="array" ref="DG1665">INDEX($K:$P,ROW(),MATCH(DG$3,$K$2:$P$2,0))</f>
        <v>#N/A</v>
      </c>
      <c r="DH1665" s="147" t="e" cm="1">
        <f t="array" ref="DH1665">INDEX($K:$P,ROW(),MATCH(DH$3,$K$2:$P$2,0))</f>
        <v>#N/A</v>
      </c>
      <c r="DI1665" s="147" t="e" cm="1">
        <f t="array" ref="DI1665">INDEX($K:$P,ROW(),MATCH(DI$3,$K$2:$P$2,0))</f>
        <v>#N/A</v>
      </c>
      <c r="DJ1665" s="147" t="e" cm="1">
        <f t="array" ref="DJ1665">INDEX($K:$P,ROW(),MATCH(DJ$3,$K$2:$P$2,0))</f>
        <v>#N/A</v>
      </c>
      <c r="DK1665" s="147" t="e" cm="1">
        <f t="array" ref="DK1665">INDEX($K:$P,ROW(),MATCH(DK$3,$K$2:$P$2,0))</f>
        <v>#N/A</v>
      </c>
      <c r="DL1665" s="147" t="e" cm="1">
        <f t="array" ref="DL1665">INDEX($K:$P,ROW(),MATCH(DL$3,$K$2:$P$2,0))</f>
        <v>#N/A</v>
      </c>
    </row>
    <row r="1666" spans="2:116" x14ac:dyDescent="0.4">
      <c r="B1666" s="6"/>
      <c r="C1666" s="6"/>
      <c r="D1666" t="s">
        <v>775</v>
      </c>
      <c r="E1666" s="8" t="str">
        <f t="shared" si="2206"/>
        <v>1666 SUBR-S</v>
      </c>
      <c r="G1666" s="158" t="s">
        <v>72</v>
      </c>
      <c r="K1666" s="34">
        <f ca="1">SUMIF($3:$3,K$2,1666:1666)</f>
        <v>1200</v>
      </c>
      <c r="L1666" s="34">
        <f ca="1">SUMIF($3:$3,L$2,1666:1666)</f>
        <v>120</v>
      </c>
      <c r="M1666" s="34">
        <f ca="1">SUMIF($3:$3,M$2,1666:1666)</f>
        <v>120</v>
      </c>
      <c r="N1666" s="34">
        <f ca="1">SUMIF($3:$3,N$2,1666:1666)</f>
        <v>120</v>
      </c>
      <c r="O1666" s="34">
        <f ca="1">SUMIF($3:$3,O$2,1666:1666)</f>
        <v>120</v>
      </c>
      <c r="P1666" s="34">
        <f ca="1">SUMIF($3:$3,P$2,1666:1666)</f>
        <v>120</v>
      </c>
      <c r="R1666" s="15"/>
      <c r="S1666" s="76" cm="1">
        <f t="array" aca="1" ref="S1666" ca="1">ROUNDDOWN(INDIRECT(S1656)/S1665,0)</f>
        <v>100</v>
      </c>
      <c r="T1666" s="76" cm="1">
        <f t="array" aca="1" ref="T1666" ca="1">ROUNDDOWN(INDIRECT(T1656)/T1665,0)</f>
        <v>100</v>
      </c>
      <c r="U1666" s="76" cm="1">
        <f t="array" aca="1" ref="U1666" ca="1">ROUNDDOWN(INDIRECT(U1656)/U1665,0)</f>
        <v>100</v>
      </c>
      <c r="V1666" s="76" cm="1">
        <f t="array" aca="1" ref="V1666" ca="1">ROUNDDOWN(INDIRECT(V1656)/V1665,0)</f>
        <v>100</v>
      </c>
      <c r="W1666" s="76" cm="1">
        <f t="array" aca="1" ref="W1666" ca="1">ROUNDDOWN(INDIRECT(W1656)/W1665,0)</f>
        <v>100</v>
      </c>
      <c r="X1666" s="76" cm="1">
        <f t="array" aca="1" ref="X1666" ca="1">ROUNDDOWN(INDIRECT(X1656)/X1665,0)</f>
        <v>100</v>
      </c>
      <c r="Y1666" s="76" cm="1">
        <f t="array" aca="1" ref="Y1666" ca="1">ROUNDDOWN(INDIRECT(Y1656)/Y1665,0)</f>
        <v>100</v>
      </c>
      <c r="Z1666" s="76" cm="1">
        <f t="array" aca="1" ref="Z1666" ca="1">ROUNDDOWN(INDIRECT(Z1656)/Z1665,0)</f>
        <v>100</v>
      </c>
      <c r="AA1666" s="76" cm="1">
        <f t="array" aca="1" ref="AA1666" ca="1">ROUNDDOWN(INDIRECT(AA1656)/AA1665,0)</f>
        <v>100</v>
      </c>
      <c r="AB1666" s="76" cm="1">
        <f t="array" aca="1" ref="AB1666" ca="1">ROUNDDOWN(INDIRECT(AB1656)/AB1665,0)</f>
        <v>100</v>
      </c>
      <c r="AC1666" s="76" cm="1">
        <f t="array" aca="1" ref="AC1666" ca="1">ROUNDDOWN(INDIRECT(AC1656)/AC1665,0)</f>
        <v>100</v>
      </c>
      <c r="AD1666" s="76" cm="1">
        <f t="array" aca="1" ref="AD1666" ca="1">ROUNDDOWN(INDIRECT(AD1656)/AD1665,0)</f>
        <v>100</v>
      </c>
      <c r="AE1666" s="76" cm="1">
        <f t="array" aca="1" ref="AE1666" ca="1">ROUNDDOWN(INDIRECT(AE1656)/AE1665,0)</f>
        <v>10</v>
      </c>
      <c r="AF1666" s="76" cm="1">
        <f t="array" aca="1" ref="AF1666" ca="1">ROUNDDOWN(INDIRECT(AF1656)/AF1665,0)</f>
        <v>10</v>
      </c>
      <c r="AG1666" s="76" cm="1">
        <f t="array" aca="1" ref="AG1666" ca="1">ROUNDDOWN(INDIRECT(AG1656)/AG1665,0)</f>
        <v>10</v>
      </c>
      <c r="AH1666" s="76" cm="1">
        <f t="array" aca="1" ref="AH1666" ca="1">ROUNDDOWN(INDIRECT(AH1656)/AH1665,0)</f>
        <v>10</v>
      </c>
      <c r="AI1666" s="76" cm="1">
        <f t="array" aca="1" ref="AI1666" ca="1">ROUNDDOWN(INDIRECT(AI1656)/AI1665,0)</f>
        <v>10</v>
      </c>
      <c r="AJ1666" s="76" cm="1">
        <f t="array" aca="1" ref="AJ1666" ca="1">ROUNDDOWN(INDIRECT(AJ1656)/AJ1665,0)</f>
        <v>10</v>
      </c>
      <c r="AK1666" s="76" cm="1">
        <f t="array" aca="1" ref="AK1666" ca="1">ROUNDDOWN(INDIRECT(AK1656)/AK1665,0)</f>
        <v>10</v>
      </c>
      <c r="AL1666" s="76" cm="1">
        <f t="array" aca="1" ref="AL1666" ca="1">ROUNDDOWN(INDIRECT(AL1656)/AL1665,0)</f>
        <v>10</v>
      </c>
      <c r="AM1666" s="76" cm="1">
        <f t="array" aca="1" ref="AM1666" ca="1">ROUNDDOWN(INDIRECT(AM1656)/AM1665,0)</f>
        <v>10</v>
      </c>
      <c r="AN1666" s="76" cm="1">
        <f t="array" aca="1" ref="AN1666" ca="1">ROUNDDOWN(INDIRECT(AN1656)/AN1665,0)</f>
        <v>10</v>
      </c>
      <c r="AO1666" s="76" cm="1">
        <f t="array" aca="1" ref="AO1666" ca="1">ROUNDDOWN(INDIRECT(AO1656)/AO1665,0)</f>
        <v>10</v>
      </c>
      <c r="AP1666" s="76" cm="1">
        <f t="array" aca="1" ref="AP1666" ca="1">ROUNDDOWN(INDIRECT(AP1656)/AP1665,0)</f>
        <v>10</v>
      </c>
      <c r="AQ1666" s="76" cm="1">
        <f t="array" aca="1" ref="AQ1666" ca="1">ROUNDDOWN(INDIRECT(AQ1656)/AQ1665,0)</f>
        <v>10</v>
      </c>
      <c r="AR1666" s="76" cm="1">
        <f t="array" aca="1" ref="AR1666" ca="1">ROUNDDOWN(INDIRECT(AR1656)/AR1665,0)</f>
        <v>10</v>
      </c>
      <c r="AS1666" s="76" cm="1">
        <f t="array" aca="1" ref="AS1666" ca="1">ROUNDDOWN(INDIRECT(AS1656)/AS1665,0)</f>
        <v>10</v>
      </c>
      <c r="AT1666" s="76" cm="1">
        <f t="array" aca="1" ref="AT1666" ca="1">ROUNDDOWN(INDIRECT(AT1656)/AT1665,0)</f>
        <v>10</v>
      </c>
      <c r="AU1666" s="76" cm="1">
        <f t="array" aca="1" ref="AU1666" ca="1">ROUNDDOWN(INDIRECT(AU1656)/AU1665,0)</f>
        <v>10</v>
      </c>
      <c r="AV1666" s="76" cm="1">
        <f t="array" aca="1" ref="AV1666" ca="1">ROUNDDOWN(INDIRECT(AV1656)/AV1665,0)</f>
        <v>10</v>
      </c>
      <c r="AW1666" s="76" cm="1">
        <f t="array" aca="1" ref="AW1666" ca="1">ROUNDDOWN(INDIRECT(AW1656)/AW1665,0)</f>
        <v>10</v>
      </c>
      <c r="AX1666" s="76" cm="1">
        <f t="array" aca="1" ref="AX1666" ca="1">ROUNDDOWN(INDIRECT(AX1656)/AX1665,0)</f>
        <v>10</v>
      </c>
      <c r="AY1666" s="76" cm="1">
        <f t="array" aca="1" ref="AY1666" ca="1">ROUNDDOWN(INDIRECT(AY1656)/AY1665,0)</f>
        <v>10</v>
      </c>
      <c r="AZ1666" s="76" cm="1">
        <f t="array" aca="1" ref="AZ1666" ca="1">ROUNDDOWN(INDIRECT(AZ1656)/AZ1665,0)</f>
        <v>10</v>
      </c>
      <c r="BA1666" s="76" cm="1">
        <f t="array" aca="1" ref="BA1666" ca="1">ROUNDDOWN(INDIRECT(BA1656)/BA1665,0)</f>
        <v>10</v>
      </c>
      <c r="BB1666" s="76" cm="1">
        <f t="array" aca="1" ref="BB1666" ca="1">ROUNDDOWN(INDIRECT(BB1656)/BB1665,0)</f>
        <v>10</v>
      </c>
      <c r="BC1666" s="76" cm="1">
        <f t="array" aca="1" ref="BC1666" ca="1">ROUNDDOWN(INDIRECT(BC1656)/BC1665,0)</f>
        <v>10</v>
      </c>
      <c r="BD1666" s="76" cm="1">
        <f t="array" aca="1" ref="BD1666" ca="1">ROUNDDOWN(INDIRECT(BD1656)/BD1665,0)</f>
        <v>10</v>
      </c>
      <c r="BE1666" s="76" cm="1">
        <f t="array" aca="1" ref="BE1666" ca="1">ROUNDDOWN(INDIRECT(BE1656)/BE1665,0)</f>
        <v>10</v>
      </c>
      <c r="BF1666" s="76" cm="1">
        <f t="array" aca="1" ref="BF1666" ca="1">ROUNDDOWN(INDIRECT(BF1656)/BF1665,0)</f>
        <v>10</v>
      </c>
      <c r="BG1666" s="76" cm="1">
        <f t="array" aca="1" ref="BG1666" ca="1">ROUNDDOWN(INDIRECT(BG1656)/BG1665,0)</f>
        <v>10</v>
      </c>
      <c r="BH1666" s="76" cm="1">
        <f t="array" aca="1" ref="BH1666" ca="1">ROUNDDOWN(INDIRECT(BH1656)/BH1665,0)</f>
        <v>10</v>
      </c>
      <c r="BI1666" s="76" cm="1">
        <f t="array" aca="1" ref="BI1666" ca="1">ROUNDDOWN(INDIRECT(BI1656)/BI1665,0)</f>
        <v>10</v>
      </c>
      <c r="BJ1666" s="76" cm="1">
        <f t="array" aca="1" ref="BJ1666" ca="1">ROUNDDOWN(INDIRECT(BJ1656)/BJ1665,0)</f>
        <v>10</v>
      </c>
      <c r="BK1666" s="76" cm="1">
        <f t="array" aca="1" ref="BK1666" ca="1">ROUNDDOWN(INDIRECT(BK1656)/BK1665,0)</f>
        <v>10</v>
      </c>
      <c r="BL1666" s="76" cm="1">
        <f t="array" aca="1" ref="BL1666" ca="1">ROUNDDOWN(INDIRECT(BL1656)/BL1665,0)</f>
        <v>10</v>
      </c>
      <c r="BM1666" s="76" cm="1">
        <f t="array" aca="1" ref="BM1666" ca="1">ROUNDDOWN(INDIRECT(BM1656)/BM1665,0)</f>
        <v>10</v>
      </c>
      <c r="BN1666" s="76" cm="1">
        <f t="array" aca="1" ref="BN1666" ca="1">ROUNDDOWN(INDIRECT(BN1656)/BN1665,0)</f>
        <v>10</v>
      </c>
      <c r="BO1666" s="76" cm="1">
        <f t="array" aca="1" ref="BO1666" ca="1">ROUNDDOWN(INDIRECT(BO1656)/BO1665,0)</f>
        <v>10</v>
      </c>
      <c r="BP1666" s="76" cm="1">
        <f t="array" aca="1" ref="BP1666" ca="1">ROUNDDOWN(INDIRECT(BP1656)/BP1665,0)</f>
        <v>10</v>
      </c>
      <c r="BQ1666" s="76" cm="1">
        <f t="array" aca="1" ref="BQ1666" ca="1">ROUNDDOWN(INDIRECT(BQ1656)/BQ1665,0)</f>
        <v>10</v>
      </c>
      <c r="BR1666" s="76" cm="1">
        <f t="array" aca="1" ref="BR1666" ca="1">ROUNDDOWN(INDIRECT(BR1656)/BR1665,0)</f>
        <v>10</v>
      </c>
      <c r="BS1666" s="76" cm="1">
        <f t="array" aca="1" ref="BS1666" ca="1">ROUNDDOWN(INDIRECT(BS1656)/BS1665,0)</f>
        <v>10</v>
      </c>
      <c r="BT1666" s="76" cm="1">
        <f t="array" aca="1" ref="BT1666" ca="1">ROUNDDOWN(INDIRECT(BT1656)/BT1665,0)</f>
        <v>10</v>
      </c>
      <c r="BU1666" s="76" cm="1">
        <f t="array" aca="1" ref="BU1666" ca="1">ROUNDDOWN(INDIRECT(BU1656)/BU1665,0)</f>
        <v>10</v>
      </c>
      <c r="BV1666" s="76" cm="1">
        <f t="array" aca="1" ref="BV1666" ca="1">ROUNDDOWN(INDIRECT(BV1656)/BV1665,0)</f>
        <v>10</v>
      </c>
      <c r="BW1666" s="76" cm="1">
        <f t="array" aca="1" ref="BW1666" ca="1">ROUNDDOWN(INDIRECT(BW1656)/BW1665,0)</f>
        <v>10</v>
      </c>
      <c r="BX1666" s="76" cm="1">
        <f t="array" aca="1" ref="BX1666" ca="1">ROUNDDOWN(INDIRECT(BX1656)/BX1665,0)</f>
        <v>10</v>
      </c>
      <c r="BY1666" s="76" cm="1">
        <f t="array" aca="1" ref="BY1666" ca="1">ROUNDDOWN(INDIRECT(BY1656)/BY1665,0)</f>
        <v>10</v>
      </c>
      <c r="BZ1666" s="76" cm="1">
        <f t="array" aca="1" ref="BZ1666" ca="1">ROUNDDOWN(INDIRECT(BZ1656)/BZ1665,0)</f>
        <v>10</v>
      </c>
      <c r="CA1666" s="76" cm="1">
        <f t="array" aca="1" ref="CA1666" ca="1">ROUNDDOWN(INDIRECT(CA1656)/CA1665,0)</f>
        <v>10</v>
      </c>
      <c r="CB1666" s="76" cm="1">
        <f t="array" aca="1" ref="CB1666" ca="1">ROUNDDOWN(INDIRECT(CB1656)/CB1665,0)</f>
        <v>10</v>
      </c>
      <c r="CC1666" s="76" cm="1">
        <f t="array" aca="1" ref="CC1666" ca="1">ROUNDDOWN(INDIRECT(CC1656)/CC1665,0)</f>
        <v>10</v>
      </c>
      <c r="CD1666" s="76" cm="1">
        <f t="array" aca="1" ref="CD1666" ca="1">ROUNDDOWN(INDIRECT(CD1656)/CD1665,0)</f>
        <v>10</v>
      </c>
      <c r="CE1666" s="76" cm="1">
        <f t="array" aca="1" ref="CE1666" ca="1">ROUNDDOWN(INDIRECT(CE1656)/CE1665,0)</f>
        <v>10</v>
      </c>
      <c r="CF1666" s="76" cm="1">
        <f t="array" aca="1" ref="CF1666" ca="1">ROUNDDOWN(INDIRECT(CF1656)/CF1665,0)</f>
        <v>10</v>
      </c>
      <c r="CG1666" s="76" cm="1">
        <f t="array" aca="1" ref="CG1666" ca="1">ROUNDDOWN(INDIRECT(CG1656)/CG1665,0)</f>
        <v>10</v>
      </c>
      <c r="CH1666" s="76" cm="1">
        <f t="array" aca="1" ref="CH1666" ca="1">ROUNDDOWN(INDIRECT(CH1656)/CH1665,0)</f>
        <v>10</v>
      </c>
      <c r="CI1666" s="76" cm="1">
        <f t="array" aca="1" ref="CI1666" ca="1">ROUNDDOWN(INDIRECT(CI1656)/CI1665,0)</f>
        <v>10</v>
      </c>
      <c r="CJ1666" s="76" cm="1">
        <f t="array" aca="1" ref="CJ1666" ca="1">ROUNDDOWN(INDIRECT(CJ1656)/CJ1665,0)</f>
        <v>10</v>
      </c>
      <c r="CK1666" s="76" cm="1">
        <f t="array" aca="1" ref="CK1666" ca="1">ROUNDDOWN(INDIRECT(CK1656)/CK1665,0)</f>
        <v>10</v>
      </c>
      <c r="CL1666" s="76" cm="1">
        <f t="array" aca="1" ref="CL1666" ca="1">ROUNDDOWN(INDIRECT(CL1656)/CL1665,0)</f>
        <v>10</v>
      </c>
      <c r="CO1666" s="76" t="e" cm="1">
        <f t="array" aca="1" ref="CO1666" ca="1">ROUNDDOWN(INDIRECT(CO1656)/CO1665,0)</f>
        <v>#N/A</v>
      </c>
      <c r="CP1666" s="76" t="e" cm="1">
        <f t="array" aca="1" ref="CP1666" ca="1">ROUNDDOWN(INDIRECT(CP1656)/CP1665,0)</f>
        <v>#N/A</v>
      </c>
      <c r="CQ1666" s="76" t="e" cm="1">
        <f t="array" aca="1" ref="CQ1666" ca="1">ROUNDDOWN(INDIRECT(CQ1656)/CQ1665,0)</f>
        <v>#N/A</v>
      </c>
      <c r="CR1666" s="76" t="e" cm="1">
        <f t="array" aca="1" ref="CR1666" ca="1">ROUNDDOWN(INDIRECT(CR1656)/CR1665,0)</f>
        <v>#N/A</v>
      </c>
      <c r="CS1666" s="76" t="e" cm="1">
        <f t="array" aca="1" ref="CS1666" ca="1">ROUNDDOWN(INDIRECT(CS1656)/CS1665,0)</f>
        <v>#N/A</v>
      </c>
      <c r="CT1666" s="76" t="e" cm="1">
        <f t="array" aca="1" ref="CT1666" ca="1">ROUNDDOWN(INDIRECT(CT1656)/CT1665,0)</f>
        <v>#N/A</v>
      </c>
      <c r="CU1666" s="76" t="e" cm="1">
        <f t="array" aca="1" ref="CU1666" ca="1">ROUNDDOWN(INDIRECT(CU1656)/CU1665,0)</f>
        <v>#N/A</v>
      </c>
      <c r="CV1666" s="76" t="e" cm="1">
        <f t="array" aca="1" ref="CV1666" ca="1">ROUNDDOWN(INDIRECT(CV1656)/CV1665,0)</f>
        <v>#N/A</v>
      </c>
      <c r="CW1666" s="76" t="e" cm="1">
        <f t="array" aca="1" ref="CW1666" ca="1">ROUNDDOWN(INDIRECT(CW1656)/CW1665,0)</f>
        <v>#N/A</v>
      </c>
      <c r="CX1666" s="76" t="e" cm="1">
        <f t="array" aca="1" ref="CX1666" ca="1">ROUNDDOWN(INDIRECT(CX1656)/CX1665,0)</f>
        <v>#N/A</v>
      </c>
      <c r="CY1666" s="76" t="e" cm="1">
        <f t="array" aca="1" ref="CY1666" ca="1">ROUNDDOWN(INDIRECT(CY1656)/CY1665,0)</f>
        <v>#N/A</v>
      </c>
      <c r="CZ1666" s="76" t="e" cm="1">
        <f t="array" aca="1" ref="CZ1666" ca="1">ROUNDDOWN(INDIRECT(CZ1656)/CZ1665,0)</f>
        <v>#N/A</v>
      </c>
      <c r="DA1666" s="76" t="e" cm="1">
        <f t="array" aca="1" ref="DA1666" ca="1">ROUNDDOWN(INDIRECT(DA1656)/DA1665,0)</f>
        <v>#N/A</v>
      </c>
      <c r="DB1666" s="76" t="e" cm="1">
        <f t="array" aca="1" ref="DB1666" ca="1">ROUNDDOWN(INDIRECT(DB1656)/DB1665,0)</f>
        <v>#N/A</v>
      </c>
      <c r="DC1666" s="76" t="e" cm="1">
        <f t="array" aca="1" ref="DC1666" ca="1">ROUNDDOWN(INDIRECT(DC1656)/DC1665,0)</f>
        <v>#N/A</v>
      </c>
      <c r="DD1666" s="76" t="e" cm="1">
        <f t="array" aca="1" ref="DD1666" ca="1">ROUNDDOWN(INDIRECT(DD1656)/DD1665,0)</f>
        <v>#N/A</v>
      </c>
      <c r="DE1666" s="76" t="e" cm="1">
        <f t="array" aca="1" ref="DE1666" ca="1">ROUNDDOWN(INDIRECT(DE1656)/DE1665,0)</f>
        <v>#N/A</v>
      </c>
      <c r="DF1666" s="76" t="e" cm="1">
        <f t="array" aca="1" ref="DF1666" ca="1">ROUNDDOWN(INDIRECT(DF1656)/DF1665,0)</f>
        <v>#N/A</v>
      </c>
      <c r="DG1666" s="76" t="e" cm="1">
        <f t="array" aca="1" ref="DG1666" ca="1">ROUNDDOWN(INDIRECT(DG1656)/DG1665,0)</f>
        <v>#N/A</v>
      </c>
      <c r="DH1666" s="76" t="e" cm="1">
        <f t="array" aca="1" ref="DH1666" ca="1">ROUNDDOWN(INDIRECT(DH1656)/DH1665,0)</f>
        <v>#N/A</v>
      </c>
      <c r="DI1666" s="76" t="e" cm="1">
        <f t="array" aca="1" ref="DI1666" ca="1">ROUNDDOWN(INDIRECT(DI1656)/DI1665,0)</f>
        <v>#N/A</v>
      </c>
      <c r="DJ1666" s="76" t="e" cm="1">
        <f t="array" aca="1" ref="DJ1666" ca="1">ROUNDDOWN(INDIRECT(DJ1656)/DJ1665,0)</f>
        <v>#N/A</v>
      </c>
      <c r="DK1666" s="76" t="e" cm="1">
        <f t="array" aca="1" ref="DK1666" ca="1">ROUNDDOWN(INDIRECT(DK1656)/DK1665,0)</f>
        <v>#N/A</v>
      </c>
      <c r="DL1666" s="76" t="e" cm="1">
        <f t="array" aca="1" ref="DL1666" ca="1">ROUNDDOWN(INDIRECT(DL1656)/DL1665,0)</f>
        <v>#N/A</v>
      </c>
    </row>
    <row r="1667" spans="2:116" x14ac:dyDescent="0.4">
      <c r="B1667" t="str">
        <f>E1667</f>
        <v>1667 SUBR-S</v>
      </c>
      <c r="D1667" t="s">
        <v>775</v>
      </c>
      <c r="E1667" s="8" t="str">
        <f t="shared" si="2206"/>
        <v>1667 SUBR-S</v>
      </c>
      <c r="G1667" s="145" t="s">
        <v>73</v>
      </c>
      <c r="H1667" s="12"/>
      <c r="I1667" s="60"/>
      <c r="J1667" s="60"/>
      <c r="K1667" s="16">
        <v>0.05</v>
      </c>
      <c r="L1667" s="16">
        <v>0.05</v>
      </c>
      <c r="M1667" s="16">
        <v>0.05</v>
      </c>
      <c r="N1667" s="16">
        <v>0.05</v>
      </c>
      <c r="O1667" s="16">
        <v>0.05</v>
      </c>
      <c r="P1667" s="16">
        <v>0.05</v>
      </c>
      <c r="R1667" s="20"/>
      <c r="S1667" s="150" cm="1">
        <f t="array" ref="S1667">INDEX($K:$P,ROW(),MATCH(S$3,$K$2:$P$2,0))</f>
        <v>0.05</v>
      </c>
      <c r="T1667" s="150" cm="1">
        <f t="array" ref="T1667">INDEX($K:$P,ROW(),MATCH(T$3,$K$2:$P$2,0))</f>
        <v>0.05</v>
      </c>
      <c r="U1667" s="150" cm="1">
        <f t="array" ref="U1667">INDEX($K:$P,ROW(),MATCH(U$3,$K$2:$P$2,0))</f>
        <v>0.05</v>
      </c>
      <c r="V1667" s="150" cm="1">
        <f t="array" ref="V1667">INDEX($K:$P,ROW(),MATCH(V$3,$K$2:$P$2,0))</f>
        <v>0.05</v>
      </c>
      <c r="W1667" s="150" cm="1">
        <f t="array" ref="W1667">INDEX($K:$P,ROW(),MATCH(W$3,$K$2:$P$2,0))</f>
        <v>0.05</v>
      </c>
      <c r="X1667" s="150" cm="1">
        <f t="array" ref="X1667">INDEX($K:$P,ROW(),MATCH(X$3,$K$2:$P$2,0))</f>
        <v>0.05</v>
      </c>
      <c r="Y1667" s="150" cm="1">
        <f t="array" ref="Y1667">INDEX($K:$P,ROW(),MATCH(Y$3,$K$2:$P$2,0))</f>
        <v>0.05</v>
      </c>
      <c r="Z1667" s="150" cm="1">
        <f t="array" ref="Z1667">INDEX($K:$P,ROW(),MATCH(Z$3,$K$2:$P$2,0))</f>
        <v>0.05</v>
      </c>
      <c r="AA1667" s="150" cm="1">
        <f t="array" ref="AA1667">INDEX($K:$P,ROW(),MATCH(AA$3,$K$2:$P$2,0))</f>
        <v>0.05</v>
      </c>
      <c r="AB1667" s="150" cm="1">
        <f t="array" ref="AB1667">INDEX($K:$P,ROW(),MATCH(AB$3,$K$2:$P$2,0))</f>
        <v>0.05</v>
      </c>
      <c r="AC1667" s="150" cm="1">
        <f t="array" ref="AC1667">INDEX($K:$P,ROW(),MATCH(AC$3,$K$2:$P$2,0))</f>
        <v>0.05</v>
      </c>
      <c r="AD1667" s="150" cm="1">
        <f t="array" ref="AD1667">INDEX($K:$P,ROW(),MATCH(AD$3,$K$2:$P$2,0))</f>
        <v>0.05</v>
      </c>
      <c r="AE1667" s="150" cm="1">
        <f t="array" ref="AE1667">INDEX($K:$P,ROW(),MATCH(AE$3,$K$2:$P$2,0))</f>
        <v>0.05</v>
      </c>
      <c r="AF1667" s="150" cm="1">
        <f t="array" ref="AF1667">INDEX($K:$P,ROW(),MATCH(AF$3,$K$2:$P$2,0))</f>
        <v>0.05</v>
      </c>
      <c r="AG1667" s="150" cm="1">
        <f t="array" ref="AG1667">INDEX($K:$P,ROW(),MATCH(AG$3,$K$2:$P$2,0))</f>
        <v>0.05</v>
      </c>
      <c r="AH1667" s="150" cm="1">
        <f t="array" ref="AH1667">INDEX($K:$P,ROW(),MATCH(AH$3,$K$2:$P$2,0))</f>
        <v>0.05</v>
      </c>
      <c r="AI1667" s="150" cm="1">
        <f t="array" ref="AI1667">INDEX($K:$P,ROW(),MATCH(AI$3,$K$2:$P$2,0))</f>
        <v>0.05</v>
      </c>
      <c r="AJ1667" s="150" cm="1">
        <f t="array" ref="AJ1667">INDEX($K:$P,ROW(),MATCH(AJ$3,$K$2:$P$2,0))</f>
        <v>0.05</v>
      </c>
      <c r="AK1667" s="150" cm="1">
        <f t="array" ref="AK1667">INDEX($K:$P,ROW(),MATCH(AK$3,$K$2:$P$2,0))</f>
        <v>0.05</v>
      </c>
      <c r="AL1667" s="150" cm="1">
        <f t="array" ref="AL1667">INDEX($K:$P,ROW(),MATCH(AL$3,$K$2:$P$2,0))</f>
        <v>0.05</v>
      </c>
      <c r="AM1667" s="150" cm="1">
        <f t="array" ref="AM1667">INDEX($K:$P,ROW(),MATCH(AM$3,$K$2:$P$2,0))</f>
        <v>0.05</v>
      </c>
      <c r="AN1667" s="150" cm="1">
        <f t="array" ref="AN1667">INDEX($K:$P,ROW(),MATCH(AN$3,$K$2:$P$2,0))</f>
        <v>0.05</v>
      </c>
      <c r="AO1667" s="150" cm="1">
        <f t="array" ref="AO1667">INDEX($K:$P,ROW(),MATCH(AO$3,$K$2:$P$2,0))</f>
        <v>0.05</v>
      </c>
      <c r="AP1667" s="150" cm="1">
        <f t="array" ref="AP1667">INDEX($K:$P,ROW(),MATCH(AP$3,$K$2:$P$2,0))</f>
        <v>0.05</v>
      </c>
      <c r="AQ1667" s="150" cm="1">
        <f t="array" ref="AQ1667">INDEX($K:$P,ROW(),MATCH(AQ$3,$K$2:$P$2,0))</f>
        <v>0.05</v>
      </c>
      <c r="AR1667" s="150" cm="1">
        <f t="array" ref="AR1667">INDEX($K:$P,ROW(),MATCH(AR$3,$K$2:$P$2,0))</f>
        <v>0.05</v>
      </c>
      <c r="AS1667" s="150" cm="1">
        <f t="array" ref="AS1667">INDEX($K:$P,ROW(),MATCH(AS$3,$K$2:$P$2,0))</f>
        <v>0.05</v>
      </c>
      <c r="AT1667" s="150" cm="1">
        <f t="array" ref="AT1667">INDEX($K:$P,ROW(),MATCH(AT$3,$K$2:$P$2,0))</f>
        <v>0.05</v>
      </c>
      <c r="AU1667" s="150" cm="1">
        <f t="array" ref="AU1667">INDEX($K:$P,ROW(),MATCH(AU$3,$K$2:$P$2,0))</f>
        <v>0.05</v>
      </c>
      <c r="AV1667" s="150" cm="1">
        <f t="array" ref="AV1667">INDEX($K:$P,ROW(),MATCH(AV$3,$K$2:$P$2,0))</f>
        <v>0.05</v>
      </c>
      <c r="AW1667" s="150" cm="1">
        <f t="array" ref="AW1667">INDEX($K:$P,ROW(),MATCH(AW$3,$K$2:$P$2,0))</f>
        <v>0.05</v>
      </c>
      <c r="AX1667" s="150" cm="1">
        <f t="array" ref="AX1667">INDEX($K:$P,ROW(),MATCH(AX$3,$K$2:$P$2,0))</f>
        <v>0.05</v>
      </c>
      <c r="AY1667" s="150" cm="1">
        <f t="array" ref="AY1667">INDEX($K:$P,ROW(),MATCH(AY$3,$K$2:$P$2,0))</f>
        <v>0.05</v>
      </c>
      <c r="AZ1667" s="150" cm="1">
        <f t="array" ref="AZ1667">INDEX($K:$P,ROW(),MATCH(AZ$3,$K$2:$P$2,0))</f>
        <v>0.05</v>
      </c>
      <c r="BA1667" s="150" cm="1">
        <f t="array" ref="BA1667">INDEX($K:$P,ROW(),MATCH(BA$3,$K$2:$P$2,0))</f>
        <v>0.05</v>
      </c>
      <c r="BB1667" s="150" cm="1">
        <f t="array" ref="BB1667">INDEX($K:$P,ROW(),MATCH(BB$3,$K$2:$P$2,0))</f>
        <v>0.05</v>
      </c>
      <c r="BC1667" s="150" cm="1">
        <f t="array" ref="BC1667">INDEX($K:$P,ROW(),MATCH(BC$3,$K$2:$P$2,0))</f>
        <v>0.05</v>
      </c>
      <c r="BD1667" s="150" cm="1">
        <f t="array" ref="BD1667">INDEX($K:$P,ROW(),MATCH(BD$3,$K$2:$P$2,0))</f>
        <v>0.05</v>
      </c>
      <c r="BE1667" s="150" cm="1">
        <f t="array" ref="BE1667">INDEX($K:$P,ROW(),MATCH(BE$3,$K$2:$P$2,0))</f>
        <v>0.05</v>
      </c>
      <c r="BF1667" s="150" cm="1">
        <f t="array" ref="BF1667">INDEX($K:$P,ROW(),MATCH(BF$3,$K$2:$P$2,0))</f>
        <v>0.05</v>
      </c>
      <c r="BG1667" s="150" cm="1">
        <f t="array" ref="BG1667">INDEX($K:$P,ROW(),MATCH(BG$3,$K$2:$P$2,0))</f>
        <v>0.05</v>
      </c>
      <c r="BH1667" s="150" cm="1">
        <f t="array" ref="BH1667">INDEX($K:$P,ROW(),MATCH(BH$3,$K$2:$P$2,0))</f>
        <v>0.05</v>
      </c>
      <c r="BI1667" s="150" cm="1">
        <f t="array" ref="BI1667">INDEX($K:$P,ROW(),MATCH(BI$3,$K$2:$P$2,0))</f>
        <v>0.05</v>
      </c>
      <c r="BJ1667" s="150" cm="1">
        <f t="array" ref="BJ1667">INDEX($K:$P,ROW(),MATCH(BJ$3,$K$2:$P$2,0))</f>
        <v>0.05</v>
      </c>
      <c r="BK1667" s="150" cm="1">
        <f t="array" ref="BK1667">INDEX($K:$P,ROW(),MATCH(BK$3,$K$2:$P$2,0))</f>
        <v>0.05</v>
      </c>
      <c r="BL1667" s="150" cm="1">
        <f t="array" ref="BL1667">INDEX($K:$P,ROW(),MATCH(BL$3,$K$2:$P$2,0))</f>
        <v>0.05</v>
      </c>
      <c r="BM1667" s="150" cm="1">
        <f t="array" ref="BM1667">INDEX($K:$P,ROW(),MATCH(BM$3,$K$2:$P$2,0))</f>
        <v>0.05</v>
      </c>
      <c r="BN1667" s="150" cm="1">
        <f t="array" ref="BN1667">INDEX($K:$P,ROW(),MATCH(BN$3,$K$2:$P$2,0))</f>
        <v>0.05</v>
      </c>
      <c r="BO1667" s="150" cm="1">
        <f t="array" ref="BO1667">INDEX($K:$P,ROW(),MATCH(BO$3,$K$2:$P$2,0))</f>
        <v>0.05</v>
      </c>
      <c r="BP1667" s="150" cm="1">
        <f t="array" ref="BP1667">INDEX($K:$P,ROW(),MATCH(BP$3,$K$2:$P$2,0))</f>
        <v>0.05</v>
      </c>
      <c r="BQ1667" s="150" cm="1">
        <f t="array" ref="BQ1667">INDEX($K:$P,ROW(),MATCH(BQ$3,$K$2:$P$2,0))</f>
        <v>0.05</v>
      </c>
      <c r="BR1667" s="150" cm="1">
        <f t="array" ref="BR1667">INDEX($K:$P,ROW(),MATCH(BR$3,$K$2:$P$2,0))</f>
        <v>0.05</v>
      </c>
      <c r="BS1667" s="150" cm="1">
        <f t="array" ref="BS1667">INDEX($K:$P,ROW(),MATCH(BS$3,$K$2:$P$2,0))</f>
        <v>0.05</v>
      </c>
      <c r="BT1667" s="150" cm="1">
        <f t="array" ref="BT1667">INDEX($K:$P,ROW(),MATCH(BT$3,$K$2:$P$2,0))</f>
        <v>0.05</v>
      </c>
      <c r="BU1667" s="150" cm="1">
        <f t="array" ref="BU1667">INDEX($K:$P,ROW(),MATCH(BU$3,$K$2:$P$2,0))</f>
        <v>0.05</v>
      </c>
      <c r="BV1667" s="150" cm="1">
        <f t="array" ref="BV1667">INDEX($K:$P,ROW(),MATCH(BV$3,$K$2:$P$2,0))</f>
        <v>0.05</v>
      </c>
      <c r="BW1667" s="150" cm="1">
        <f t="array" ref="BW1667">INDEX($K:$P,ROW(),MATCH(BW$3,$K$2:$P$2,0))</f>
        <v>0.05</v>
      </c>
      <c r="BX1667" s="150" cm="1">
        <f t="array" ref="BX1667">INDEX($K:$P,ROW(),MATCH(BX$3,$K$2:$P$2,0))</f>
        <v>0.05</v>
      </c>
      <c r="BY1667" s="150" cm="1">
        <f t="array" ref="BY1667">INDEX($K:$P,ROW(),MATCH(BY$3,$K$2:$P$2,0))</f>
        <v>0.05</v>
      </c>
      <c r="BZ1667" s="150" cm="1">
        <f t="array" ref="BZ1667">INDEX($K:$P,ROW(),MATCH(BZ$3,$K$2:$P$2,0))</f>
        <v>0.05</v>
      </c>
      <c r="CA1667" s="150" cm="1">
        <f t="array" ref="CA1667">INDEX($K:$P,ROW(),MATCH(CA$3,$K$2:$P$2,0))</f>
        <v>0.05</v>
      </c>
      <c r="CB1667" s="150" cm="1">
        <f t="array" ref="CB1667">INDEX($K:$P,ROW(),MATCH(CB$3,$K$2:$P$2,0))</f>
        <v>0.05</v>
      </c>
      <c r="CC1667" s="150" cm="1">
        <f t="array" ref="CC1667">INDEX($K:$P,ROW(),MATCH(CC$3,$K$2:$P$2,0))</f>
        <v>0.05</v>
      </c>
      <c r="CD1667" s="150" cm="1">
        <f t="array" ref="CD1667">INDEX($K:$P,ROW(),MATCH(CD$3,$K$2:$P$2,0))</f>
        <v>0.05</v>
      </c>
      <c r="CE1667" s="150" cm="1">
        <f t="array" ref="CE1667">INDEX($K:$P,ROW(),MATCH(CE$3,$K$2:$P$2,0))</f>
        <v>0.05</v>
      </c>
      <c r="CF1667" s="150" cm="1">
        <f t="array" ref="CF1667">INDEX($K:$P,ROW(),MATCH(CF$3,$K$2:$P$2,0))</f>
        <v>0.05</v>
      </c>
      <c r="CG1667" s="150" cm="1">
        <f t="array" ref="CG1667">INDEX($K:$P,ROW(),MATCH(CG$3,$K$2:$P$2,0))</f>
        <v>0.05</v>
      </c>
      <c r="CH1667" s="150" cm="1">
        <f t="array" ref="CH1667">INDEX($K:$P,ROW(),MATCH(CH$3,$K$2:$P$2,0))</f>
        <v>0.05</v>
      </c>
      <c r="CI1667" s="150" cm="1">
        <f t="array" ref="CI1667">INDEX($K:$P,ROW(),MATCH(CI$3,$K$2:$P$2,0))</f>
        <v>0.05</v>
      </c>
      <c r="CJ1667" s="150" cm="1">
        <f t="array" ref="CJ1667">INDEX($K:$P,ROW(),MATCH(CJ$3,$K$2:$P$2,0))</f>
        <v>0.05</v>
      </c>
      <c r="CK1667" s="150" cm="1">
        <f t="array" ref="CK1667">INDEX($K:$P,ROW(),MATCH(CK$3,$K$2:$P$2,0))</f>
        <v>0.05</v>
      </c>
      <c r="CL1667" s="150" cm="1">
        <f t="array" ref="CL1667">INDEX($K:$P,ROW(),MATCH(CL$3,$K$2:$P$2,0))</f>
        <v>0.05</v>
      </c>
      <c r="CN1667" s="60"/>
      <c r="CO1667" s="150" t="e" cm="1">
        <f t="array" ref="CO1667">INDEX($K:$P,ROW(),MATCH(CO$3,$K$2:$P$2,0))</f>
        <v>#N/A</v>
      </c>
      <c r="CP1667" s="150" t="e" cm="1">
        <f t="array" ref="CP1667">INDEX($K:$P,ROW(),MATCH(CP$3,$K$2:$P$2,0))</f>
        <v>#N/A</v>
      </c>
      <c r="CQ1667" s="150" t="e" cm="1">
        <f t="array" ref="CQ1667">INDEX($K:$P,ROW(),MATCH(CQ$3,$K$2:$P$2,0))</f>
        <v>#N/A</v>
      </c>
      <c r="CR1667" s="150" t="e" cm="1">
        <f t="array" ref="CR1667">INDEX($K:$P,ROW(),MATCH(CR$3,$K$2:$P$2,0))</f>
        <v>#N/A</v>
      </c>
      <c r="CS1667" s="150" t="e" cm="1">
        <f t="array" ref="CS1667">INDEX($K:$P,ROW(),MATCH(CS$3,$K$2:$P$2,0))</f>
        <v>#N/A</v>
      </c>
      <c r="CT1667" s="150" t="e" cm="1">
        <f t="array" ref="CT1667">INDEX($K:$P,ROW(),MATCH(CT$3,$K$2:$P$2,0))</f>
        <v>#N/A</v>
      </c>
      <c r="CU1667" s="150" t="e" cm="1">
        <f t="array" ref="CU1667">INDEX($K:$P,ROW(),MATCH(CU$3,$K$2:$P$2,0))</f>
        <v>#N/A</v>
      </c>
      <c r="CV1667" s="150" t="e" cm="1">
        <f t="array" ref="CV1667">INDEX($K:$P,ROW(),MATCH(CV$3,$K$2:$P$2,0))</f>
        <v>#N/A</v>
      </c>
      <c r="CW1667" s="150" t="e" cm="1">
        <f t="array" ref="CW1667">INDEX($K:$P,ROW(),MATCH(CW$3,$K$2:$P$2,0))</f>
        <v>#N/A</v>
      </c>
      <c r="CX1667" s="150" t="e" cm="1">
        <f t="array" ref="CX1667">INDEX($K:$P,ROW(),MATCH(CX$3,$K$2:$P$2,0))</f>
        <v>#N/A</v>
      </c>
      <c r="CY1667" s="150" t="e" cm="1">
        <f t="array" ref="CY1667">INDEX($K:$P,ROW(),MATCH(CY$3,$K$2:$P$2,0))</f>
        <v>#N/A</v>
      </c>
      <c r="CZ1667" s="150" t="e" cm="1">
        <f t="array" ref="CZ1667">INDEX($K:$P,ROW(),MATCH(CZ$3,$K$2:$P$2,0))</f>
        <v>#N/A</v>
      </c>
      <c r="DA1667" s="150" t="e" cm="1">
        <f t="array" ref="DA1667">INDEX($K:$P,ROW(),MATCH(DA$3,$K$2:$P$2,0))</f>
        <v>#N/A</v>
      </c>
      <c r="DB1667" s="150" t="e" cm="1">
        <f t="array" ref="DB1667">INDEX($K:$P,ROW(),MATCH(DB$3,$K$2:$P$2,0))</f>
        <v>#N/A</v>
      </c>
      <c r="DC1667" s="150" t="e" cm="1">
        <f t="array" ref="DC1667">INDEX($K:$P,ROW(),MATCH(DC$3,$K$2:$P$2,0))</f>
        <v>#N/A</v>
      </c>
      <c r="DD1667" s="150" t="e" cm="1">
        <f t="array" ref="DD1667">INDEX($K:$P,ROW(),MATCH(DD$3,$K$2:$P$2,0))</f>
        <v>#N/A</v>
      </c>
      <c r="DE1667" s="150" t="e" cm="1">
        <f t="array" ref="DE1667">INDEX($K:$P,ROW(),MATCH(DE$3,$K$2:$P$2,0))</f>
        <v>#N/A</v>
      </c>
      <c r="DF1667" s="150" t="e" cm="1">
        <f t="array" ref="DF1667">INDEX($K:$P,ROW(),MATCH(DF$3,$K$2:$P$2,0))</f>
        <v>#N/A</v>
      </c>
      <c r="DG1667" s="150" t="e" cm="1">
        <f t="array" ref="DG1667">INDEX($K:$P,ROW(),MATCH(DG$3,$K$2:$P$2,0))</f>
        <v>#N/A</v>
      </c>
      <c r="DH1667" s="150" t="e" cm="1">
        <f t="array" ref="DH1667">INDEX($K:$P,ROW(),MATCH(DH$3,$K$2:$P$2,0))</f>
        <v>#N/A</v>
      </c>
      <c r="DI1667" s="150" t="e" cm="1">
        <f t="array" ref="DI1667">INDEX($K:$P,ROW(),MATCH(DI$3,$K$2:$P$2,0))</f>
        <v>#N/A</v>
      </c>
      <c r="DJ1667" s="150" t="e" cm="1">
        <f t="array" ref="DJ1667">INDEX($K:$P,ROW(),MATCH(DJ$3,$K$2:$P$2,0))</f>
        <v>#N/A</v>
      </c>
      <c r="DK1667" s="150" t="e" cm="1">
        <f t="array" ref="DK1667">INDEX($K:$P,ROW(),MATCH(DK$3,$K$2:$P$2,0))</f>
        <v>#N/A</v>
      </c>
      <c r="DL1667" s="150" t="e" cm="1">
        <f t="array" ref="DL1667">INDEX($K:$P,ROW(),MATCH(DL$3,$K$2:$P$2,0))</f>
        <v>#N/A</v>
      </c>
    </row>
    <row r="1668" spans="2:116" x14ac:dyDescent="0.4">
      <c r="D1668" t="s">
        <v>775</v>
      </c>
      <c r="E1668" s="8" t="str">
        <f t="shared" si="2206"/>
        <v>1668 SUBR-S</v>
      </c>
      <c r="G1668" s="158" t="s">
        <v>74</v>
      </c>
      <c r="K1668" s="34">
        <f ca="1">SUMIF($3:$3,K$2,1668:1668)</f>
        <v>-326.68416655901024</v>
      </c>
      <c r="L1668" s="34">
        <f ca="1">SUMIF($3:$3,L$2,1668:1668)</f>
        <v>-434.07922978154875</v>
      </c>
      <c r="M1668" s="34">
        <f ca="1">SUMIF($3:$3,M$2,1668:1668)</f>
        <v>-289.71588013777119</v>
      </c>
      <c r="N1668" s="34">
        <f ca="1">SUMIF($3:$3,N$2,1668:1668)</f>
        <v>-211.70768786898765</v>
      </c>
      <c r="O1668" s="34">
        <f ca="1">SUMIF($3:$3,O$2,1668:1668)</f>
        <v>-169.55517425622395</v>
      </c>
      <c r="P1668" s="34">
        <f ca="1">SUMIF($3:$3,P$2,1668:1668)</f>
        <v>-146.7776383052304</v>
      </c>
      <c r="R1668" s="15"/>
      <c r="S1668" s="76">
        <f t="shared" ref="S1668:AX1670" ca="1" si="2212">-S1667*(S1666+S1664)</f>
        <v>-5</v>
      </c>
      <c r="T1668" s="76">
        <f t="shared" ca="1" si="2212"/>
        <v>-9.75</v>
      </c>
      <c r="U1668" s="76">
        <f t="shared" ca="1" si="2212"/>
        <v>-14.262500000000001</v>
      </c>
      <c r="V1668" s="76">
        <f t="shared" ca="1" si="2212"/>
        <v>-18.549375000000001</v>
      </c>
      <c r="W1668" s="76">
        <f t="shared" ca="1" si="2212"/>
        <v>-22.621906250000002</v>
      </c>
      <c r="X1668" s="76">
        <f t="shared" ca="1" si="2212"/>
        <v>-26.490810937500001</v>
      </c>
      <c r="Y1668" s="76">
        <f t="shared" ca="1" si="2212"/>
        <v>-30.166270390625002</v>
      </c>
      <c r="Z1668" s="76">
        <f t="shared" ca="1" si="2212"/>
        <v>-33.657956871093752</v>
      </c>
      <c r="AA1668" s="76">
        <f t="shared" ca="1" si="2212"/>
        <v>-36.975059027539061</v>
      </c>
      <c r="AB1668" s="76">
        <f t="shared" ca="1" si="2212"/>
        <v>-40.126306076162109</v>
      </c>
      <c r="AC1668" s="76">
        <f t="shared" ca="1" si="2212"/>
        <v>-43.119990772354008</v>
      </c>
      <c r="AD1668" s="76">
        <f t="shared" ca="1" si="2212"/>
        <v>-45.963991233736309</v>
      </c>
      <c r="AE1668" s="76">
        <f t="shared" ca="1" si="2212"/>
        <v>-44.165791672049494</v>
      </c>
      <c r="AF1668" s="76">
        <f t="shared" ca="1" si="2212"/>
        <v>-42.457502088447015</v>
      </c>
      <c r="AG1668" s="76">
        <f t="shared" ca="1" si="2212"/>
        <v>-40.834626984024666</v>
      </c>
      <c r="AH1668" s="76">
        <f t="shared" ca="1" si="2212"/>
        <v>-39.292895634823431</v>
      </c>
      <c r="AI1668" s="76">
        <f t="shared" ca="1" si="2212"/>
        <v>-37.82825085308226</v>
      </c>
      <c r="AJ1668" s="76">
        <f t="shared" ca="1" si="2212"/>
        <v>-36.436838310428143</v>
      </c>
      <c r="AK1668" s="76">
        <f t="shared" ca="1" si="2212"/>
        <v>-35.114996394906733</v>
      </c>
      <c r="AL1668" s="76">
        <f t="shared" ca="1" si="2212"/>
        <v>-33.8592465751614</v>
      </c>
      <c r="AM1668" s="76">
        <f t="shared" ca="1" si="2212"/>
        <v>-32.666284246403329</v>
      </c>
      <c r="AN1668" s="76">
        <f t="shared" ca="1" si="2212"/>
        <v>-31.532970034083167</v>
      </c>
      <c r="AO1668" s="76">
        <f t="shared" ca="1" si="2212"/>
        <v>-30.456321532379008</v>
      </c>
      <c r="AP1668" s="76">
        <f t="shared" ca="1" si="2212"/>
        <v>-29.433505455760059</v>
      </c>
      <c r="AQ1668" s="76">
        <f t="shared" ca="1" si="2212"/>
        <v>-28.461830182972058</v>
      </c>
      <c r="AR1668" s="76">
        <f t="shared" ca="1" si="2212"/>
        <v>-27.538738673823453</v>
      </c>
      <c r="AS1668" s="76">
        <f t="shared" ca="1" si="2212"/>
        <v>-26.66180174013228</v>
      </c>
      <c r="AT1668" s="76">
        <f t="shared" ca="1" si="2212"/>
        <v>-25.828711653125666</v>
      </c>
      <c r="AU1668" s="76">
        <f t="shared" ca="1" si="2212"/>
        <v>-25.037276070469382</v>
      </c>
      <c r="AV1668" s="76">
        <f t="shared" ca="1" si="2212"/>
        <v>-24.285412266945912</v>
      </c>
      <c r="AW1668" s="76">
        <f t="shared" ca="1" si="2212"/>
        <v>-23.571141653598616</v>
      </c>
      <c r="AX1668" s="76">
        <f t="shared" ca="1" si="2212"/>
        <v>-22.892584570918686</v>
      </c>
      <c r="AY1668" s="76">
        <f t="shared" ref="AY1668:CD1670" ca="1" si="2213">-AY1667*(AY1666+AY1664)</f>
        <v>-22.247955342372752</v>
      </c>
      <c r="AZ1668" s="76">
        <f t="shared" ca="1" si="2213"/>
        <v>-21.635557575254115</v>
      </c>
      <c r="BA1668" s="76">
        <f t="shared" ca="1" si="2213"/>
        <v>-21.053779696491411</v>
      </c>
      <c r="BB1668" s="76">
        <f t="shared" ca="1" si="2213"/>
        <v>-20.501090711666841</v>
      </c>
      <c r="BC1668" s="76">
        <f t="shared" ca="1" si="2213"/>
        <v>-19.976036176083497</v>
      </c>
      <c r="BD1668" s="76">
        <f t="shared" ca="1" si="2213"/>
        <v>-19.477234367279323</v>
      </c>
      <c r="BE1668" s="76">
        <f t="shared" ca="1" si="2213"/>
        <v>-19.003372648915356</v>
      </c>
      <c r="BF1668" s="76">
        <f t="shared" ca="1" si="2213"/>
        <v>-18.553204016469589</v>
      </c>
      <c r="BG1668" s="76">
        <f t="shared" ca="1" si="2213"/>
        <v>-18.125543815646111</v>
      </c>
      <c r="BH1668" s="76">
        <f t="shared" ca="1" si="2213"/>
        <v>-17.719266624863806</v>
      </c>
      <c r="BI1668" s="76">
        <f t="shared" ca="1" si="2213"/>
        <v>-17.333303293620617</v>
      </c>
      <c r="BJ1668" s="76">
        <f t="shared" ca="1" si="2213"/>
        <v>-16.966638128939589</v>
      </c>
      <c r="BK1668" s="76">
        <f t="shared" ca="1" si="2213"/>
        <v>-16.61830622249261</v>
      </c>
      <c r="BL1668" s="76">
        <f t="shared" ca="1" si="2213"/>
        <v>-16.287390911367979</v>
      </c>
      <c r="BM1668" s="76">
        <f t="shared" ca="1" si="2213"/>
        <v>-15.97302136579958</v>
      </c>
      <c r="BN1668" s="76">
        <f t="shared" ca="1" si="2213"/>
        <v>-15.674370297509601</v>
      </c>
      <c r="BO1668" s="76">
        <f t="shared" ca="1" si="2213"/>
        <v>-15.390651782634121</v>
      </c>
      <c r="BP1668" s="76">
        <f t="shared" ca="1" si="2213"/>
        <v>-15.121119193502416</v>
      </c>
      <c r="BQ1668" s="76">
        <f t="shared" ca="1" si="2213"/>
        <v>-14.865063233827295</v>
      </c>
      <c r="BR1668" s="76">
        <f t="shared" ca="1" si="2213"/>
        <v>-14.621810072135929</v>
      </c>
      <c r="BS1668" s="76">
        <f t="shared" ca="1" si="2213"/>
        <v>-14.390719568529134</v>
      </c>
      <c r="BT1668" s="76">
        <f t="shared" ca="1" si="2213"/>
        <v>-14.171183590102679</v>
      </c>
      <c r="BU1668" s="76">
        <f t="shared" ca="1" si="2213"/>
        <v>-13.962624410597545</v>
      </c>
      <c r="BV1668" s="76">
        <f t="shared" ca="1" si="2213"/>
        <v>-13.764493190067668</v>
      </c>
      <c r="BW1668" s="76">
        <f t="shared" ca="1" si="2213"/>
        <v>-13.576268530564285</v>
      </c>
      <c r="BX1668" s="76">
        <f t="shared" ca="1" si="2213"/>
        <v>-13.397455104036069</v>
      </c>
      <c r="BY1668" s="76">
        <f t="shared" ca="1" si="2213"/>
        <v>-13.227582348834268</v>
      </c>
      <c r="BZ1668" s="76">
        <f t="shared" ca="1" si="2213"/>
        <v>-13.066203231392553</v>
      </c>
      <c r="CA1668" s="76">
        <f t="shared" ca="1" si="2213"/>
        <v>-12.912893069822923</v>
      </c>
      <c r="CB1668" s="76">
        <f t="shared" ca="1" si="2213"/>
        <v>-12.767248416331777</v>
      </c>
      <c r="CC1668" s="76">
        <f t="shared" ca="1" si="2213"/>
        <v>-12.628885995515189</v>
      </c>
      <c r="CD1668" s="76">
        <f t="shared" ca="1" si="2213"/>
        <v>-12.497441695739429</v>
      </c>
      <c r="CE1668" s="76">
        <f t="shared" ref="CE1668:CL1670" ca="1" si="2214">-CE1667*(CE1666+CE1664)</f>
        <v>-12.372569610952457</v>
      </c>
      <c r="CF1668" s="76">
        <f t="shared" ca="1" si="2214"/>
        <v>-12.253941130404833</v>
      </c>
      <c r="CG1668" s="76">
        <f t="shared" ca="1" si="2214"/>
        <v>-12.141244073884593</v>
      </c>
      <c r="CH1668" s="76">
        <f t="shared" ca="1" si="2214"/>
        <v>-12.034181870190363</v>
      </c>
      <c r="CI1668" s="76">
        <f t="shared" ca="1" si="2214"/>
        <v>-11.932472776680845</v>
      </c>
      <c r="CJ1668" s="76">
        <f t="shared" ca="1" si="2214"/>
        <v>-11.835849137846802</v>
      </c>
      <c r="CK1668" s="76">
        <f t="shared" ca="1" si="2214"/>
        <v>-11.744056680954463</v>
      </c>
      <c r="CL1668" s="76">
        <f t="shared" ca="1" si="2214"/>
        <v>-11.65685384690674</v>
      </c>
      <c r="CO1668" s="76" t="e">
        <f t="shared" ref="CO1668:DK1670" ca="1" si="2215">-CO1667*(CO1666+CO1664)</f>
        <v>#N/A</v>
      </c>
      <c r="CP1668" s="76" t="e">
        <f t="shared" ca="1" si="2215"/>
        <v>#N/A</v>
      </c>
      <c r="CQ1668" s="76" t="e">
        <f t="shared" ca="1" si="2215"/>
        <v>#N/A</v>
      </c>
      <c r="CR1668" s="76" t="e">
        <f t="shared" ca="1" si="2215"/>
        <v>#N/A</v>
      </c>
      <c r="CS1668" s="76" t="e">
        <f t="shared" ca="1" si="2215"/>
        <v>#N/A</v>
      </c>
      <c r="CT1668" s="76" t="e">
        <f t="shared" ca="1" si="2215"/>
        <v>#N/A</v>
      </c>
      <c r="CU1668" s="76" t="e">
        <f t="shared" ca="1" si="2215"/>
        <v>#N/A</v>
      </c>
      <c r="CV1668" s="76" t="e">
        <f t="shared" ca="1" si="2215"/>
        <v>#N/A</v>
      </c>
      <c r="CW1668" s="76" t="e">
        <f t="shared" ca="1" si="2215"/>
        <v>#N/A</v>
      </c>
      <c r="CX1668" s="76" t="e">
        <f t="shared" ca="1" si="2215"/>
        <v>#N/A</v>
      </c>
      <c r="CY1668" s="76" t="e">
        <f t="shared" ca="1" si="2215"/>
        <v>#N/A</v>
      </c>
      <c r="CZ1668" s="76" t="e">
        <f t="shared" ca="1" si="2215"/>
        <v>#N/A</v>
      </c>
      <c r="DA1668" s="76" t="e">
        <f t="shared" ca="1" si="2215"/>
        <v>#N/A</v>
      </c>
      <c r="DB1668" s="76" t="e">
        <f t="shared" ca="1" si="2215"/>
        <v>#N/A</v>
      </c>
      <c r="DC1668" s="76" t="e">
        <f t="shared" ca="1" si="2215"/>
        <v>#N/A</v>
      </c>
      <c r="DD1668" s="76" t="e">
        <f t="shared" ca="1" si="2215"/>
        <v>#N/A</v>
      </c>
      <c r="DE1668" s="76" t="e">
        <f t="shared" ca="1" si="2215"/>
        <v>#N/A</v>
      </c>
      <c r="DF1668" s="76" t="e">
        <f t="shared" ca="1" si="2215"/>
        <v>#N/A</v>
      </c>
      <c r="DG1668" s="76" t="e">
        <f t="shared" ca="1" si="2215"/>
        <v>#N/A</v>
      </c>
      <c r="DH1668" s="76" t="e">
        <f t="shared" ca="1" si="2215"/>
        <v>#N/A</v>
      </c>
      <c r="DI1668" s="76" t="e">
        <f t="shared" ca="1" si="2215"/>
        <v>#N/A</v>
      </c>
      <c r="DJ1668" s="76" t="e">
        <f t="shared" ca="1" si="2215"/>
        <v>#N/A</v>
      </c>
      <c r="DK1668" s="76" t="e">
        <f t="shared" ca="1" si="2215"/>
        <v>#N/A</v>
      </c>
      <c r="DL1668" s="76" t="e">
        <f t="shared" ref="DL1668:DL1670" ca="1" si="2216">-DL1667*(DL1666+DL1664)</f>
        <v>#N/A</v>
      </c>
    </row>
    <row r="1669" spans="2:116" x14ac:dyDescent="0.4">
      <c r="C1669" t="s">
        <v>80</v>
      </c>
      <c r="D1669" t="s">
        <v>775</v>
      </c>
      <c r="E1669" s="8" t="str">
        <f t="shared" si="2206"/>
        <v>1669 SUBR-S</v>
      </c>
      <c r="G1669" s="127" t="str">
        <f>"# of subscriber - "&amp;SUBSTITUTE(G1662,":","")</f>
        <v># of subscriber - Subscription revenue - secondary revenue driven</v>
      </c>
      <c r="H1669" s="31"/>
      <c r="I1669" s="73"/>
      <c r="J1669" s="73"/>
      <c r="K1669" s="119">
        <f ca="1">SUMIF($4:$4,K$2,1669:1669)</f>
        <v>873.31583344098976</v>
      </c>
      <c r="L1669" s="119">
        <f ca="1">SUMIF($4:$4,L$2,1669:1669)</f>
        <v>559.23660365944113</v>
      </c>
      <c r="M1669" s="119">
        <f ca="1">SUMIF($4:$4,M$2,1669:1669)</f>
        <v>389.52072352166994</v>
      </c>
      <c r="N1669" s="119">
        <f ca="1">SUMIF($4:$4,N$2,1669:1669)</f>
        <v>297.8130356526824</v>
      </c>
      <c r="O1669" s="119">
        <f ca="1">SUMIF($4:$4,O$2,1669:1669)</f>
        <v>248.25786139645848</v>
      </c>
      <c r="P1669" s="119">
        <f ca="1">SUMIF($4:$4,P$2,1669:1669)</f>
        <v>221.48022309122805</v>
      </c>
      <c r="R1669" s="38"/>
      <c r="S1669" s="151">
        <f t="shared" ref="S1669:AX1671" ca="1" si="2217">S1664+S1666+S1668</f>
        <v>95</v>
      </c>
      <c r="T1669" s="151">
        <f t="shared" ca="1" si="2217"/>
        <v>185.25</v>
      </c>
      <c r="U1669" s="151">
        <f t="shared" ca="1" si="2217"/>
        <v>270.98750000000001</v>
      </c>
      <c r="V1669" s="151">
        <f t="shared" ca="1" si="2217"/>
        <v>352.43812500000001</v>
      </c>
      <c r="W1669" s="151">
        <f t="shared" ca="1" si="2217"/>
        <v>429.81621875000002</v>
      </c>
      <c r="X1669" s="151">
        <f t="shared" ca="1" si="2217"/>
        <v>503.32540781249998</v>
      </c>
      <c r="Y1669" s="151">
        <f t="shared" ca="1" si="2217"/>
        <v>573.15913742187502</v>
      </c>
      <c r="Z1669" s="151">
        <f t="shared" ca="1" si="2217"/>
        <v>639.50118055078121</v>
      </c>
      <c r="AA1669" s="151">
        <f t="shared" ca="1" si="2217"/>
        <v>702.52612152324218</v>
      </c>
      <c r="AB1669" s="151">
        <f t="shared" ca="1" si="2217"/>
        <v>762.39981544708007</v>
      </c>
      <c r="AC1669" s="151">
        <f t="shared" ca="1" si="2217"/>
        <v>819.27982467472611</v>
      </c>
      <c r="AD1669" s="151">
        <f t="shared" ca="1" si="2217"/>
        <v>873.31583344098976</v>
      </c>
      <c r="AE1669" s="151">
        <f t="shared" ca="1" si="2217"/>
        <v>839.15004176894024</v>
      </c>
      <c r="AF1669" s="151">
        <f t="shared" ca="1" si="2217"/>
        <v>806.69253968049327</v>
      </c>
      <c r="AG1669" s="151">
        <f t="shared" ca="1" si="2217"/>
        <v>775.85791269646859</v>
      </c>
      <c r="AH1669" s="151">
        <f t="shared" ca="1" si="2217"/>
        <v>746.56501706164511</v>
      </c>
      <c r="AI1669" s="151">
        <f t="shared" ca="1" si="2217"/>
        <v>718.73676620856281</v>
      </c>
      <c r="AJ1669" s="151">
        <f t="shared" ca="1" si="2217"/>
        <v>692.29992789813468</v>
      </c>
      <c r="AK1669" s="151">
        <f t="shared" ca="1" si="2217"/>
        <v>667.18493150322797</v>
      </c>
      <c r="AL1669" s="151">
        <f t="shared" ca="1" si="2217"/>
        <v>643.32568492806661</v>
      </c>
      <c r="AM1669" s="151">
        <f t="shared" ca="1" si="2217"/>
        <v>620.65940068166333</v>
      </c>
      <c r="AN1669" s="151">
        <f t="shared" ca="1" si="2217"/>
        <v>599.12643064758015</v>
      </c>
      <c r="AO1669" s="151">
        <f t="shared" ca="1" si="2217"/>
        <v>578.67010911520117</v>
      </c>
      <c r="AP1669" s="151">
        <f t="shared" ca="1" si="2217"/>
        <v>559.23660365944113</v>
      </c>
      <c r="AQ1669" s="151">
        <f t="shared" ca="1" si="2217"/>
        <v>540.77477347646902</v>
      </c>
      <c r="AR1669" s="151">
        <f t="shared" ca="1" si="2217"/>
        <v>523.23603480264558</v>
      </c>
      <c r="AS1669" s="151">
        <f t="shared" ca="1" si="2217"/>
        <v>506.57423306251331</v>
      </c>
      <c r="AT1669" s="151">
        <f t="shared" ca="1" si="2217"/>
        <v>490.74552140938761</v>
      </c>
      <c r="AU1669" s="151">
        <f t="shared" ca="1" si="2217"/>
        <v>475.70824533891823</v>
      </c>
      <c r="AV1669" s="151">
        <f t="shared" ca="1" si="2217"/>
        <v>461.42283307197232</v>
      </c>
      <c r="AW1669" s="151">
        <f t="shared" ca="1" si="2217"/>
        <v>447.85169141837372</v>
      </c>
      <c r="AX1669" s="151">
        <f t="shared" ca="1" si="2217"/>
        <v>434.95910684745502</v>
      </c>
      <c r="AY1669" s="151">
        <f t="shared" ref="AY1669:CD1671" ca="1" si="2218">AY1664+AY1666+AY1668</f>
        <v>422.71115150508228</v>
      </c>
      <c r="AZ1669" s="151">
        <f t="shared" ca="1" si="2218"/>
        <v>411.07559392982819</v>
      </c>
      <c r="BA1669" s="151">
        <f t="shared" ca="1" si="2218"/>
        <v>400.02181423333678</v>
      </c>
      <c r="BB1669" s="151">
        <f t="shared" ca="1" si="2218"/>
        <v>389.52072352166994</v>
      </c>
      <c r="BC1669" s="151">
        <f t="shared" ca="1" si="2218"/>
        <v>379.54468734558645</v>
      </c>
      <c r="BD1669" s="151">
        <f t="shared" ca="1" si="2218"/>
        <v>370.06745297830713</v>
      </c>
      <c r="BE1669" s="151">
        <f t="shared" ca="1" si="2218"/>
        <v>361.0640803293918</v>
      </c>
      <c r="BF1669" s="151">
        <f t="shared" ca="1" si="2218"/>
        <v>352.51087631292222</v>
      </c>
      <c r="BG1669" s="151">
        <f t="shared" ca="1" si="2218"/>
        <v>344.38533249727612</v>
      </c>
      <c r="BH1669" s="151">
        <f t="shared" ca="1" si="2218"/>
        <v>336.66606587241233</v>
      </c>
      <c r="BI1669" s="151">
        <f t="shared" ca="1" si="2218"/>
        <v>329.33276257879174</v>
      </c>
      <c r="BJ1669" s="151">
        <f t="shared" ca="1" si="2218"/>
        <v>322.36612444985218</v>
      </c>
      <c r="BK1669" s="151">
        <f t="shared" ca="1" si="2218"/>
        <v>315.74781822735957</v>
      </c>
      <c r="BL1669" s="151">
        <f t="shared" ca="1" si="2218"/>
        <v>309.46042731599158</v>
      </c>
      <c r="BM1669" s="151">
        <f t="shared" ca="1" si="2218"/>
        <v>303.487405950192</v>
      </c>
      <c r="BN1669" s="151">
        <f t="shared" ca="1" si="2218"/>
        <v>297.8130356526824</v>
      </c>
      <c r="BO1669" s="151">
        <f t="shared" ca="1" si="2218"/>
        <v>292.42238387004829</v>
      </c>
      <c r="BP1669" s="151">
        <f t="shared" ca="1" si="2218"/>
        <v>287.30126467654588</v>
      </c>
      <c r="BQ1669" s="151">
        <f t="shared" ca="1" si="2218"/>
        <v>282.43620144271858</v>
      </c>
      <c r="BR1669" s="151">
        <f t="shared" ca="1" si="2218"/>
        <v>277.81439137058265</v>
      </c>
      <c r="BS1669" s="151">
        <f t="shared" ca="1" si="2218"/>
        <v>273.42367180205355</v>
      </c>
      <c r="BT1669" s="151">
        <f t="shared" ca="1" si="2218"/>
        <v>269.25248821195089</v>
      </c>
      <c r="BU1669" s="151">
        <f t="shared" ca="1" si="2218"/>
        <v>265.28986380135336</v>
      </c>
      <c r="BV1669" s="151">
        <f t="shared" ca="1" si="2218"/>
        <v>261.52537061128567</v>
      </c>
      <c r="BW1669" s="151">
        <f t="shared" ca="1" si="2218"/>
        <v>257.94910208072139</v>
      </c>
      <c r="BX1669" s="151">
        <f t="shared" ca="1" si="2218"/>
        <v>254.55164697668533</v>
      </c>
      <c r="BY1669" s="151">
        <f t="shared" ca="1" si="2218"/>
        <v>251.32406462785107</v>
      </c>
      <c r="BZ1669" s="151">
        <f t="shared" ca="1" si="2218"/>
        <v>248.25786139645848</v>
      </c>
      <c r="CA1669" s="151">
        <f t="shared" ca="1" si="2218"/>
        <v>245.34496832663552</v>
      </c>
      <c r="CB1669" s="151">
        <f t="shared" ca="1" si="2218"/>
        <v>242.57771991030376</v>
      </c>
      <c r="CC1669" s="151">
        <f t="shared" ca="1" si="2218"/>
        <v>239.94883391478857</v>
      </c>
      <c r="CD1669" s="151">
        <f t="shared" ca="1" si="2218"/>
        <v>237.45139221904913</v>
      </c>
      <c r="CE1669" s="151">
        <f t="shared" ref="CE1669:CL1671" ca="1" si="2219">CE1664+CE1666+CE1668</f>
        <v>235.07882260809666</v>
      </c>
      <c r="CF1669" s="151">
        <f t="shared" ca="1" si="2219"/>
        <v>232.82488147769183</v>
      </c>
      <c r="CG1669" s="151">
        <f t="shared" ca="1" si="2219"/>
        <v>230.68363740380724</v>
      </c>
      <c r="CH1669" s="151">
        <f t="shared" ca="1" si="2219"/>
        <v>228.64945553361687</v>
      </c>
      <c r="CI1669" s="151">
        <f t="shared" ca="1" si="2219"/>
        <v>226.71698275693603</v>
      </c>
      <c r="CJ1669" s="151">
        <f t="shared" ca="1" si="2219"/>
        <v>224.88113361908924</v>
      </c>
      <c r="CK1669" s="151">
        <f t="shared" ca="1" si="2219"/>
        <v>223.13707693813478</v>
      </c>
      <c r="CL1669" s="151">
        <f t="shared" ca="1" si="2219"/>
        <v>221.48022309122805</v>
      </c>
      <c r="CN1669" s="73"/>
      <c r="CO1669" s="151" t="e">
        <f t="shared" ref="CO1669:DK1671" ca="1" si="2220">CO1664+CO1666+CO1668</f>
        <v>#N/A</v>
      </c>
      <c r="CP1669" s="151" t="e">
        <f t="shared" ca="1" si="2220"/>
        <v>#N/A</v>
      </c>
      <c r="CQ1669" s="151" t="e">
        <f t="shared" ca="1" si="2220"/>
        <v>#N/A</v>
      </c>
      <c r="CR1669" s="151" t="e">
        <f t="shared" ca="1" si="2220"/>
        <v>#N/A</v>
      </c>
      <c r="CS1669" s="151" t="e">
        <f t="shared" ca="1" si="2220"/>
        <v>#N/A</v>
      </c>
      <c r="CT1669" s="151" t="e">
        <f t="shared" ca="1" si="2220"/>
        <v>#N/A</v>
      </c>
      <c r="CU1669" s="151" t="e">
        <f t="shared" ca="1" si="2220"/>
        <v>#N/A</v>
      </c>
      <c r="CV1669" s="151" t="e">
        <f t="shared" ca="1" si="2220"/>
        <v>#N/A</v>
      </c>
      <c r="CW1669" s="151" t="e">
        <f t="shared" ca="1" si="2220"/>
        <v>#N/A</v>
      </c>
      <c r="CX1669" s="151" t="e">
        <f t="shared" ca="1" si="2220"/>
        <v>#N/A</v>
      </c>
      <c r="CY1669" s="151" t="e">
        <f t="shared" ca="1" si="2220"/>
        <v>#N/A</v>
      </c>
      <c r="CZ1669" s="151" t="e">
        <f t="shared" ca="1" si="2220"/>
        <v>#N/A</v>
      </c>
      <c r="DA1669" s="151" t="e">
        <f t="shared" ca="1" si="2220"/>
        <v>#N/A</v>
      </c>
      <c r="DB1669" s="151" t="e">
        <f t="shared" ca="1" si="2220"/>
        <v>#N/A</v>
      </c>
      <c r="DC1669" s="151" t="e">
        <f t="shared" ca="1" si="2220"/>
        <v>#N/A</v>
      </c>
      <c r="DD1669" s="151" t="e">
        <f t="shared" ca="1" si="2220"/>
        <v>#N/A</v>
      </c>
      <c r="DE1669" s="151" t="e">
        <f t="shared" ca="1" si="2220"/>
        <v>#N/A</v>
      </c>
      <c r="DF1669" s="151" t="e">
        <f t="shared" ca="1" si="2220"/>
        <v>#N/A</v>
      </c>
      <c r="DG1669" s="151" t="e">
        <f t="shared" ca="1" si="2220"/>
        <v>#N/A</v>
      </c>
      <c r="DH1669" s="151" t="e">
        <f t="shared" ca="1" si="2220"/>
        <v>#N/A</v>
      </c>
      <c r="DI1669" s="151" t="e">
        <f t="shared" ca="1" si="2220"/>
        <v>#N/A</v>
      </c>
      <c r="DJ1669" s="151" t="e">
        <f t="shared" ca="1" si="2220"/>
        <v>#N/A</v>
      </c>
      <c r="DK1669" s="151" t="e">
        <f t="shared" ca="1" si="2220"/>
        <v>#N/A</v>
      </c>
      <c r="DL1669" s="151" t="e">
        <f t="shared" ref="DL1669:DL1671" ca="1" si="2221">DL1664+DL1666+DL1668</f>
        <v>#N/A</v>
      </c>
    </row>
    <row r="1670" spans="2:116" x14ac:dyDescent="0.4">
      <c r="D1670" t="s">
        <v>775</v>
      </c>
      <c r="E1670" s="8" t="str">
        <f t="shared" si="2206"/>
        <v>1670 SUBR-S</v>
      </c>
      <c r="G1670" s="145" t="s">
        <v>62</v>
      </c>
      <c r="H1670" s="12"/>
      <c r="I1670" s="60"/>
      <c r="J1670" s="60"/>
      <c r="K1670" s="76">
        <f t="shared" ref="K1670:P1672" ca="1" si="2222">K1669-SUM(K1668,K1664,K1666)</f>
        <v>0</v>
      </c>
      <c r="L1670" s="76">
        <f t="shared" ca="1" si="2222"/>
        <v>0</v>
      </c>
      <c r="M1670" s="76">
        <f t="shared" ca="1" si="2222"/>
        <v>0</v>
      </c>
      <c r="N1670" s="76">
        <f t="shared" ca="1" si="2222"/>
        <v>0</v>
      </c>
      <c r="O1670" s="76">
        <f t="shared" ca="1" si="2222"/>
        <v>0</v>
      </c>
      <c r="P1670" s="76">
        <f t="shared" ca="1" si="2222"/>
        <v>0</v>
      </c>
      <c r="R1670" s="15"/>
      <c r="S1670" s="76">
        <f t="shared" ref="S1670:AX1672" ca="1" si="2223">S1669-SUM(S1668,S1664,S1666)</f>
        <v>0</v>
      </c>
      <c r="T1670" s="76">
        <f t="shared" ca="1" si="2223"/>
        <v>0</v>
      </c>
      <c r="U1670" s="76">
        <f t="shared" ca="1" si="2223"/>
        <v>0</v>
      </c>
      <c r="V1670" s="76">
        <f t="shared" ca="1" si="2223"/>
        <v>0</v>
      </c>
      <c r="W1670" s="76">
        <f t="shared" ca="1" si="2223"/>
        <v>0</v>
      </c>
      <c r="X1670" s="76">
        <f t="shared" ca="1" si="2223"/>
        <v>0</v>
      </c>
      <c r="Y1670" s="76">
        <f t="shared" ca="1" si="2223"/>
        <v>0</v>
      </c>
      <c r="Z1670" s="76">
        <f t="shared" ca="1" si="2223"/>
        <v>0</v>
      </c>
      <c r="AA1670" s="76">
        <f t="shared" ca="1" si="2223"/>
        <v>0</v>
      </c>
      <c r="AB1670" s="76">
        <f t="shared" ca="1" si="2223"/>
        <v>0</v>
      </c>
      <c r="AC1670" s="76">
        <f t="shared" ca="1" si="2223"/>
        <v>0</v>
      </c>
      <c r="AD1670" s="76">
        <f t="shared" ca="1" si="2223"/>
        <v>0</v>
      </c>
      <c r="AE1670" s="76">
        <f t="shared" ca="1" si="2223"/>
        <v>0</v>
      </c>
      <c r="AF1670" s="76">
        <f t="shared" ca="1" si="2223"/>
        <v>0</v>
      </c>
      <c r="AG1670" s="76">
        <f t="shared" ca="1" si="2223"/>
        <v>0</v>
      </c>
      <c r="AH1670" s="76">
        <f t="shared" ca="1" si="2223"/>
        <v>0</v>
      </c>
      <c r="AI1670" s="76">
        <f t="shared" ca="1" si="2223"/>
        <v>0</v>
      </c>
      <c r="AJ1670" s="76">
        <f t="shared" ca="1" si="2223"/>
        <v>0</v>
      </c>
      <c r="AK1670" s="76">
        <f t="shared" ca="1" si="2223"/>
        <v>0</v>
      </c>
      <c r="AL1670" s="76">
        <f t="shared" ca="1" si="2223"/>
        <v>0</v>
      </c>
      <c r="AM1670" s="76">
        <f t="shared" ca="1" si="2223"/>
        <v>0</v>
      </c>
      <c r="AN1670" s="76">
        <f t="shared" ca="1" si="2223"/>
        <v>0</v>
      </c>
      <c r="AO1670" s="76">
        <f t="shared" ca="1" si="2223"/>
        <v>0</v>
      </c>
      <c r="AP1670" s="76">
        <f t="shared" ca="1" si="2223"/>
        <v>0</v>
      </c>
      <c r="AQ1670" s="76">
        <f t="shared" ca="1" si="2223"/>
        <v>0</v>
      </c>
      <c r="AR1670" s="76">
        <f t="shared" ca="1" si="2223"/>
        <v>0</v>
      </c>
      <c r="AS1670" s="76">
        <f t="shared" ca="1" si="2223"/>
        <v>0</v>
      </c>
      <c r="AT1670" s="76">
        <f t="shared" ca="1" si="2223"/>
        <v>0</v>
      </c>
      <c r="AU1670" s="76">
        <f t="shared" ca="1" si="2223"/>
        <v>0</v>
      </c>
      <c r="AV1670" s="76">
        <f t="shared" ca="1" si="2223"/>
        <v>0</v>
      </c>
      <c r="AW1670" s="76">
        <f t="shared" ca="1" si="2223"/>
        <v>0</v>
      </c>
      <c r="AX1670" s="76">
        <f t="shared" ca="1" si="2223"/>
        <v>0</v>
      </c>
      <c r="AY1670" s="76">
        <f t="shared" ref="AY1670:CD1672" ca="1" si="2224">AY1669-SUM(AY1668,AY1664,AY1666)</f>
        <v>0</v>
      </c>
      <c r="AZ1670" s="76">
        <f t="shared" ca="1" si="2224"/>
        <v>0</v>
      </c>
      <c r="BA1670" s="76">
        <f t="shared" ca="1" si="2224"/>
        <v>0</v>
      </c>
      <c r="BB1670" s="76">
        <f t="shared" ca="1" si="2224"/>
        <v>0</v>
      </c>
      <c r="BC1670" s="76">
        <f t="shared" ca="1" si="2224"/>
        <v>0</v>
      </c>
      <c r="BD1670" s="76">
        <f t="shared" ca="1" si="2224"/>
        <v>0</v>
      </c>
      <c r="BE1670" s="76">
        <f t="shared" ca="1" si="2224"/>
        <v>0</v>
      </c>
      <c r="BF1670" s="76">
        <f t="shared" ca="1" si="2224"/>
        <v>0</v>
      </c>
      <c r="BG1670" s="76">
        <f t="shared" ca="1" si="2224"/>
        <v>0</v>
      </c>
      <c r="BH1670" s="76">
        <f t="shared" ca="1" si="2224"/>
        <v>0</v>
      </c>
      <c r="BI1670" s="76">
        <f t="shared" ca="1" si="2224"/>
        <v>0</v>
      </c>
      <c r="BJ1670" s="76">
        <f t="shared" ca="1" si="2224"/>
        <v>0</v>
      </c>
      <c r="BK1670" s="76">
        <f t="shared" ca="1" si="2224"/>
        <v>0</v>
      </c>
      <c r="BL1670" s="76">
        <f t="shared" ca="1" si="2224"/>
        <v>0</v>
      </c>
      <c r="BM1670" s="76">
        <f t="shared" ca="1" si="2224"/>
        <v>0</v>
      </c>
      <c r="BN1670" s="76">
        <f t="shared" ca="1" si="2224"/>
        <v>0</v>
      </c>
      <c r="BO1670" s="76">
        <f t="shared" ca="1" si="2224"/>
        <v>0</v>
      </c>
      <c r="BP1670" s="76">
        <f t="shared" ca="1" si="2224"/>
        <v>0</v>
      </c>
      <c r="BQ1670" s="76">
        <f t="shared" ca="1" si="2224"/>
        <v>0</v>
      </c>
      <c r="BR1670" s="76">
        <f t="shared" ca="1" si="2224"/>
        <v>0</v>
      </c>
      <c r="BS1670" s="76">
        <f t="shared" ca="1" si="2224"/>
        <v>0</v>
      </c>
      <c r="BT1670" s="76">
        <f t="shared" ca="1" si="2224"/>
        <v>0</v>
      </c>
      <c r="BU1670" s="76">
        <f t="shared" ca="1" si="2224"/>
        <v>0</v>
      </c>
      <c r="BV1670" s="76">
        <f t="shared" ca="1" si="2224"/>
        <v>0</v>
      </c>
      <c r="BW1670" s="76">
        <f t="shared" ca="1" si="2224"/>
        <v>0</v>
      </c>
      <c r="BX1670" s="76">
        <f t="shared" ca="1" si="2224"/>
        <v>0</v>
      </c>
      <c r="BY1670" s="76">
        <f t="shared" ca="1" si="2224"/>
        <v>0</v>
      </c>
      <c r="BZ1670" s="76">
        <f t="shared" ca="1" si="2224"/>
        <v>0</v>
      </c>
      <c r="CA1670" s="76">
        <f t="shared" ca="1" si="2224"/>
        <v>0</v>
      </c>
      <c r="CB1670" s="76">
        <f t="shared" ca="1" si="2224"/>
        <v>0</v>
      </c>
      <c r="CC1670" s="76">
        <f t="shared" ca="1" si="2224"/>
        <v>0</v>
      </c>
      <c r="CD1670" s="76">
        <f t="shared" ca="1" si="2224"/>
        <v>0</v>
      </c>
      <c r="CE1670" s="76">
        <f t="shared" ref="CE1670:CL1672" ca="1" si="2225">CE1669-SUM(CE1668,CE1664,CE1666)</f>
        <v>0</v>
      </c>
      <c r="CF1670" s="76">
        <f t="shared" ca="1" si="2225"/>
        <v>0</v>
      </c>
      <c r="CG1670" s="76">
        <f t="shared" ca="1" si="2225"/>
        <v>0</v>
      </c>
      <c r="CH1670" s="76">
        <f t="shared" ca="1" si="2225"/>
        <v>0</v>
      </c>
      <c r="CI1670" s="76">
        <f t="shared" ca="1" si="2225"/>
        <v>0</v>
      </c>
      <c r="CJ1670" s="76">
        <f t="shared" ca="1" si="2225"/>
        <v>0</v>
      </c>
      <c r="CK1670" s="76">
        <f t="shared" ca="1" si="2225"/>
        <v>0</v>
      </c>
      <c r="CL1670" s="76">
        <f t="shared" ca="1" si="2225"/>
        <v>0</v>
      </c>
      <c r="CN1670" s="60"/>
      <c r="CO1670" s="76" t="e">
        <f t="shared" ref="CO1670:DK1672" ca="1" si="2226">CO1669-SUM(CO1668,CO1664,CO1666)</f>
        <v>#N/A</v>
      </c>
      <c r="CP1670" s="76" t="e">
        <f t="shared" ca="1" si="2226"/>
        <v>#N/A</v>
      </c>
      <c r="CQ1670" s="76" t="e">
        <f t="shared" ca="1" si="2226"/>
        <v>#N/A</v>
      </c>
      <c r="CR1670" s="76" t="e">
        <f t="shared" ca="1" si="2226"/>
        <v>#N/A</v>
      </c>
      <c r="CS1670" s="76" t="e">
        <f t="shared" ca="1" si="2226"/>
        <v>#N/A</v>
      </c>
      <c r="CT1670" s="76" t="e">
        <f t="shared" ca="1" si="2226"/>
        <v>#N/A</v>
      </c>
      <c r="CU1670" s="76" t="e">
        <f t="shared" ca="1" si="2226"/>
        <v>#N/A</v>
      </c>
      <c r="CV1670" s="76" t="e">
        <f t="shared" ca="1" si="2226"/>
        <v>#N/A</v>
      </c>
      <c r="CW1670" s="76" t="e">
        <f t="shared" ca="1" si="2226"/>
        <v>#N/A</v>
      </c>
      <c r="CX1670" s="76" t="e">
        <f t="shared" ca="1" si="2226"/>
        <v>#N/A</v>
      </c>
      <c r="CY1670" s="76" t="e">
        <f t="shared" ca="1" si="2226"/>
        <v>#N/A</v>
      </c>
      <c r="CZ1670" s="76" t="e">
        <f t="shared" ca="1" si="2226"/>
        <v>#N/A</v>
      </c>
      <c r="DA1670" s="76" t="e">
        <f t="shared" ca="1" si="2226"/>
        <v>#N/A</v>
      </c>
      <c r="DB1670" s="76" t="e">
        <f t="shared" ca="1" si="2226"/>
        <v>#N/A</v>
      </c>
      <c r="DC1670" s="76" t="e">
        <f t="shared" ca="1" si="2226"/>
        <v>#N/A</v>
      </c>
      <c r="DD1670" s="76" t="e">
        <f t="shared" ca="1" si="2226"/>
        <v>#N/A</v>
      </c>
      <c r="DE1670" s="76" t="e">
        <f t="shared" ca="1" si="2226"/>
        <v>#N/A</v>
      </c>
      <c r="DF1670" s="76" t="e">
        <f t="shared" ca="1" si="2226"/>
        <v>#N/A</v>
      </c>
      <c r="DG1670" s="76" t="e">
        <f t="shared" ca="1" si="2226"/>
        <v>#N/A</v>
      </c>
      <c r="DH1670" s="76" t="e">
        <f t="shared" ca="1" si="2226"/>
        <v>#N/A</v>
      </c>
      <c r="DI1670" s="76" t="e">
        <f t="shared" ca="1" si="2226"/>
        <v>#N/A</v>
      </c>
      <c r="DJ1670" s="76" t="e">
        <f t="shared" ca="1" si="2226"/>
        <v>#N/A</v>
      </c>
      <c r="DK1670" s="76" t="e">
        <f t="shared" ca="1" si="2226"/>
        <v>#N/A</v>
      </c>
      <c r="DL1670" s="76" t="e">
        <f t="shared" ref="DL1670:DL1672" ca="1" si="2227">DL1669-SUM(DL1668,DL1664,DL1666)</f>
        <v>#N/A</v>
      </c>
    </row>
    <row r="1671" spans="2:116" x14ac:dyDescent="0.4">
      <c r="D1671" t="s">
        <v>775</v>
      </c>
      <c r="E1671" s="8" t="str">
        <f t="shared" si="2206"/>
        <v>1671 SUBR-S</v>
      </c>
      <c r="G1671" s="13"/>
      <c r="H1671" s="12"/>
      <c r="I1671" s="60"/>
      <c r="J1671" s="60"/>
      <c r="K1671" s="34"/>
      <c r="L1671" s="34"/>
      <c r="M1671" s="34"/>
      <c r="N1671" s="34"/>
      <c r="O1671" s="34"/>
      <c r="P1671" s="34"/>
      <c r="R1671" s="15"/>
      <c r="S1671" s="76"/>
      <c r="T1671" s="76"/>
      <c r="U1671" s="76"/>
      <c r="V1671" s="76"/>
      <c r="W1671" s="76"/>
      <c r="X1671" s="76"/>
      <c r="Y1671" s="76"/>
      <c r="Z1671" s="76"/>
      <c r="AA1671" s="76"/>
      <c r="AB1671" s="76"/>
      <c r="AC1671" s="76"/>
      <c r="AD1671" s="76"/>
      <c r="AE1671" s="76"/>
      <c r="AF1671" s="76"/>
      <c r="AG1671" s="76"/>
      <c r="AH1671" s="76"/>
      <c r="AI1671" s="76"/>
      <c r="AJ1671" s="76"/>
      <c r="AK1671" s="76"/>
      <c r="AL1671" s="76"/>
      <c r="AM1671" s="76"/>
      <c r="AN1671" s="76"/>
      <c r="AO1671" s="76"/>
      <c r="AP1671" s="76"/>
      <c r="AQ1671" s="76"/>
      <c r="AR1671" s="76"/>
      <c r="AS1671" s="76"/>
      <c r="AT1671" s="76"/>
      <c r="AU1671" s="76"/>
      <c r="AV1671" s="76"/>
      <c r="AW1671" s="76"/>
      <c r="AX1671" s="76"/>
      <c r="AY1671" s="76"/>
      <c r="AZ1671" s="76"/>
      <c r="BA1671" s="76"/>
      <c r="BB1671" s="76"/>
      <c r="BC1671" s="76"/>
      <c r="BD1671" s="76"/>
      <c r="BE1671" s="76"/>
      <c r="BF1671" s="76"/>
      <c r="BG1671" s="76"/>
      <c r="BH1671" s="76"/>
      <c r="BI1671" s="76"/>
      <c r="BJ1671" s="76"/>
      <c r="BK1671" s="76"/>
      <c r="BL1671" s="76"/>
      <c r="BM1671" s="76"/>
      <c r="BN1671" s="76"/>
      <c r="BO1671" s="76"/>
      <c r="BP1671" s="76"/>
      <c r="BQ1671" s="76"/>
      <c r="BR1671" s="76"/>
      <c r="BS1671" s="76"/>
      <c r="BT1671" s="76"/>
      <c r="BU1671" s="76"/>
      <c r="BV1671" s="76"/>
      <c r="BW1671" s="76"/>
      <c r="BX1671" s="76"/>
      <c r="BY1671" s="76"/>
      <c r="BZ1671" s="76"/>
      <c r="CA1671" s="76"/>
      <c r="CB1671" s="76"/>
      <c r="CC1671" s="76"/>
      <c r="CD1671" s="76"/>
      <c r="CE1671" s="76"/>
      <c r="CF1671" s="76"/>
      <c r="CG1671" s="76"/>
      <c r="CH1671" s="76"/>
      <c r="CI1671" s="76"/>
      <c r="CJ1671" s="76"/>
      <c r="CK1671" s="76"/>
      <c r="CL1671" s="76"/>
      <c r="CN1671" s="60"/>
      <c r="CO1671" s="76"/>
      <c r="CP1671" s="76"/>
      <c r="CQ1671" s="76"/>
      <c r="CR1671" s="76"/>
      <c r="CS1671" s="76"/>
      <c r="CT1671" s="76"/>
      <c r="CU1671" s="76"/>
      <c r="CV1671" s="76"/>
      <c r="CW1671" s="76"/>
      <c r="CX1671" s="76"/>
      <c r="CY1671" s="76"/>
      <c r="CZ1671" s="76"/>
      <c r="DA1671" s="76"/>
      <c r="DB1671" s="76"/>
      <c r="DC1671" s="76"/>
      <c r="DD1671" s="76"/>
      <c r="DE1671" s="76"/>
      <c r="DF1671" s="76"/>
      <c r="DG1671" s="76"/>
      <c r="DH1671" s="76"/>
      <c r="DI1671" s="76"/>
      <c r="DJ1671" s="76"/>
      <c r="DK1671" s="76"/>
      <c r="DL1671" s="76"/>
    </row>
    <row r="1672" spans="2:116" x14ac:dyDescent="0.4">
      <c r="D1672" t="s">
        <v>775</v>
      </c>
      <c r="E1672" s="8" t="str">
        <f t="shared" ref="E1672:E1685" si="2228">ROW()&amp;" "&amp;D1672</f>
        <v>1672 SUBR-S</v>
      </c>
      <c r="G1672" s="95" t="s">
        <v>75</v>
      </c>
      <c r="H1672" s="12"/>
      <c r="I1672" s="60"/>
      <c r="J1672" s="60"/>
      <c r="K1672" s="34"/>
      <c r="L1672" s="34"/>
      <c r="M1672" s="34"/>
      <c r="N1672" s="34"/>
      <c r="O1672" s="34"/>
      <c r="P1672" s="34"/>
      <c r="R1672" s="15"/>
      <c r="S1672" s="76"/>
      <c r="T1672" s="76"/>
      <c r="U1672" s="76"/>
      <c r="V1672" s="76"/>
      <c r="W1672" s="76"/>
      <c r="X1672" s="76"/>
      <c r="Y1672" s="76"/>
      <c r="Z1672" s="76"/>
      <c r="AA1672" s="76"/>
      <c r="AB1672" s="76"/>
      <c r="AC1672" s="76"/>
      <c r="AD1672" s="76"/>
      <c r="AE1672" s="76"/>
      <c r="AF1672" s="76"/>
      <c r="AG1672" s="76"/>
      <c r="AH1672" s="76"/>
      <c r="AI1672" s="76"/>
      <c r="AJ1672" s="76"/>
      <c r="AK1672" s="76"/>
      <c r="AL1672" s="76"/>
      <c r="AM1672" s="76"/>
      <c r="AN1672" s="76"/>
      <c r="AO1672" s="76"/>
      <c r="AP1672" s="76"/>
      <c r="AQ1672" s="76"/>
      <c r="AR1672" s="76"/>
      <c r="AS1672" s="76"/>
      <c r="AT1672" s="76"/>
      <c r="AU1672" s="76"/>
      <c r="AV1672" s="76"/>
      <c r="AW1672" s="76"/>
      <c r="AX1672" s="76"/>
      <c r="AY1672" s="76"/>
      <c r="AZ1672" s="76"/>
      <c r="BA1672" s="76"/>
      <c r="BB1672" s="76"/>
      <c r="BC1672" s="76"/>
      <c r="BD1672" s="76"/>
      <c r="BE1672" s="76"/>
      <c r="BF1672" s="76"/>
      <c r="BG1672" s="76"/>
      <c r="BH1672" s="76"/>
      <c r="BI1672" s="76"/>
      <c r="BJ1672" s="76"/>
      <c r="BK1672" s="76"/>
      <c r="BL1672" s="76"/>
      <c r="BM1672" s="76"/>
      <c r="BN1672" s="76"/>
      <c r="BO1672" s="76"/>
      <c r="BP1672" s="76"/>
      <c r="BQ1672" s="76"/>
      <c r="BR1672" s="76"/>
      <c r="BS1672" s="76"/>
      <c r="BT1672" s="76"/>
      <c r="BU1672" s="76"/>
      <c r="BV1672" s="76"/>
      <c r="BW1672" s="76"/>
      <c r="BX1672" s="76"/>
      <c r="BY1672" s="76"/>
      <c r="BZ1672" s="76"/>
      <c r="CA1672" s="76"/>
      <c r="CB1672" s="76"/>
      <c r="CC1672" s="76"/>
      <c r="CD1672" s="76"/>
      <c r="CE1672" s="76"/>
      <c r="CF1672" s="76"/>
      <c r="CG1672" s="76"/>
      <c r="CH1672" s="76"/>
      <c r="CI1672" s="76"/>
      <c r="CJ1672" s="76"/>
      <c r="CK1672" s="76"/>
      <c r="CL1672" s="76"/>
      <c r="CN1672" s="60"/>
      <c r="CO1672" s="76"/>
      <c r="CP1672" s="76"/>
      <c r="CQ1672" s="76"/>
      <c r="CR1672" s="76"/>
      <c r="CS1672" s="76"/>
      <c r="CT1672" s="76"/>
      <c r="CU1672" s="76"/>
      <c r="CV1672" s="76"/>
      <c r="CW1672" s="76"/>
      <c r="CX1672" s="76"/>
      <c r="CY1672" s="76"/>
      <c r="CZ1672" s="76"/>
      <c r="DA1672" s="76"/>
      <c r="DB1672" s="76"/>
      <c r="DC1672" s="76"/>
      <c r="DD1672" s="76"/>
      <c r="DE1672" s="76"/>
      <c r="DF1672" s="76"/>
      <c r="DG1672" s="76"/>
      <c r="DH1672" s="76"/>
      <c r="DI1672" s="76"/>
      <c r="DJ1672" s="76"/>
      <c r="DK1672" s="76"/>
      <c r="DL1672" s="76"/>
    </row>
    <row r="1673" spans="2:116" x14ac:dyDescent="0.4">
      <c r="B1673" t="str">
        <f>E1673</f>
        <v>1673 SUBR-S</v>
      </c>
      <c r="D1673" t="s">
        <v>775</v>
      </c>
      <c r="E1673" s="8" t="str">
        <f t="shared" si="2228"/>
        <v>1673 SUBR-S</v>
      </c>
      <c r="G1673" s="145" t="s">
        <v>414</v>
      </c>
      <c r="H1673" s="12"/>
      <c r="I1673" s="60"/>
      <c r="J1673" s="60"/>
      <c r="K1673" s="18">
        <v>20</v>
      </c>
      <c r="L1673" s="18">
        <v>20</v>
      </c>
      <c r="M1673" s="18">
        <v>20</v>
      </c>
      <c r="N1673" s="18">
        <v>20</v>
      </c>
      <c r="O1673" s="18">
        <v>20</v>
      </c>
      <c r="P1673" s="18">
        <v>20</v>
      </c>
      <c r="R1673" s="19"/>
      <c r="S1673" s="147" cm="1">
        <f t="array" ref="S1673">INDEX($K:$P,ROW(),MATCH(S$3,$K$2:$P$2,0))</f>
        <v>20</v>
      </c>
      <c r="T1673" s="147" cm="1">
        <f t="array" ref="T1673">INDEX($K:$P,ROW(),MATCH(T$3,$K$2:$P$2,0))</f>
        <v>20</v>
      </c>
      <c r="U1673" s="147" cm="1">
        <f t="array" ref="U1673">INDEX($K:$P,ROW(),MATCH(U$3,$K$2:$P$2,0))</f>
        <v>20</v>
      </c>
      <c r="V1673" s="147" cm="1">
        <f t="array" ref="V1673">INDEX($K:$P,ROW(),MATCH(V$3,$K$2:$P$2,0))</f>
        <v>20</v>
      </c>
      <c r="W1673" s="147" cm="1">
        <f t="array" ref="W1673">INDEX($K:$P,ROW(),MATCH(W$3,$K$2:$P$2,0))</f>
        <v>20</v>
      </c>
      <c r="X1673" s="147" cm="1">
        <f t="array" ref="X1673">INDEX($K:$P,ROW(),MATCH(X$3,$K$2:$P$2,0))</f>
        <v>20</v>
      </c>
      <c r="Y1673" s="147" cm="1">
        <f t="array" ref="Y1673">INDEX($K:$P,ROW(),MATCH(Y$3,$K$2:$P$2,0))</f>
        <v>20</v>
      </c>
      <c r="Z1673" s="147" cm="1">
        <f t="array" ref="Z1673">INDEX($K:$P,ROW(),MATCH(Z$3,$K$2:$P$2,0))</f>
        <v>20</v>
      </c>
      <c r="AA1673" s="147" cm="1">
        <f t="array" ref="AA1673">INDEX($K:$P,ROW(),MATCH(AA$3,$K$2:$P$2,0))</f>
        <v>20</v>
      </c>
      <c r="AB1673" s="147" cm="1">
        <f t="array" ref="AB1673">INDEX($K:$P,ROW(),MATCH(AB$3,$K$2:$P$2,0))</f>
        <v>20</v>
      </c>
      <c r="AC1673" s="147" cm="1">
        <f t="array" ref="AC1673">INDEX($K:$P,ROW(),MATCH(AC$3,$K$2:$P$2,0))</f>
        <v>20</v>
      </c>
      <c r="AD1673" s="147" cm="1">
        <f t="array" ref="AD1673">INDEX($K:$P,ROW(),MATCH(AD$3,$K$2:$P$2,0))</f>
        <v>20</v>
      </c>
      <c r="AE1673" s="147" cm="1">
        <f t="array" ref="AE1673">INDEX($K:$P,ROW(),MATCH(AE$3,$K$2:$P$2,0))</f>
        <v>20</v>
      </c>
      <c r="AF1673" s="147" cm="1">
        <f t="array" ref="AF1673">INDEX($K:$P,ROW(),MATCH(AF$3,$K$2:$P$2,0))</f>
        <v>20</v>
      </c>
      <c r="AG1673" s="147" cm="1">
        <f t="array" ref="AG1673">INDEX($K:$P,ROW(),MATCH(AG$3,$K$2:$P$2,0))</f>
        <v>20</v>
      </c>
      <c r="AH1673" s="147" cm="1">
        <f t="array" ref="AH1673">INDEX($K:$P,ROW(),MATCH(AH$3,$K$2:$P$2,0))</f>
        <v>20</v>
      </c>
      <c r="AI1673" s="147" cm="1">
        <f t="array" ref="AI1673">INDEX($K:$P,ROW(),MATCH(AI$3,$K$2:$P$2,0))</f>
        <v>20</v>
      </c>
      <c r="AJ1673" s="147" cm="1">
        <f t="array" ref="AJ1673">INDEX($K:$P,ROW(),MATCH(AJ$3,$K$2:$P$2,0))</f>
        <v>20</v>
      </c>
      <c r="AK1673" s="147" cm="1">
        <f t="array" ref="AK1673">INDEX($K:$P,ROW(),MATCH(AK$3,$K$2:$P$2,0))</f>
        <v>20</v>
      </c>
      <c r="AL1673" s="147" cm="1">
        <f t="array" ref="AL1673">INDEX($K:$P,ROW(),MATCH(AL$3,$K$2:$P$2,0))</f>
        <v>20</v>
      </c>
      <c r="AM1673" s="147" cm="1">
        <f t="array" ref="AM1673">INDEX($K:$P,ROW(),MATCH(AM$3,$K$2:$P$2,0))</f>
        <v>20</v>
      </c>
      <c r="AN1673" s="147" cm="1">
        <f t="array" ref="AN1673">INDEX($K:$P,ROW(),MATCH(AN$3,$K$2:$P$2,0))</f>
        <v>20</v>
      </c>
      <c r="AO1673" s="147" cm="1">
        <f t="array" ref="AO1673">INDEX($K:$P,ROW(),MATCH(AO$3,$K$2:$P$2,0))</f>
        <v>20</v>
      </c>
      <c r="AP1673" s="147" cm="1">
        <f t="array" ref="AP1673">INDEX($K:$P,ROW(),MATCH(AP$3,$K$2:$P$2,0))</f>
        <v>20</v>
      </c>
      <c r="AQ1673" s="147" cm="1">
        <f t="array" ref="AQ1673">INDEX($K:$P,ROW(),MATCH(AQ$3,$K$2:$P$2,0))</f>
        <v>20</v>
      </c>
      <c r="AR1673" s="147" cm="1">
        <f t="array" ref="AR1673">INDEX($K:$P,ROW(),MATCH(AR$3,$K$2:$P$2,0))</f>
        <v>20</v>
      </c>
      <c r="AS1673" s="147" cm="1">
        <f t="array" ref="AS1673">INDEX($K:$P,ROW(),MATCH(AS$3,$K$2:$P$2,0))</f>
        <v>20</v>
      </c>
      <c r="AT1673" s="147" cm="1">
        <f t="array" ref="AT1673">INDEX($K:$P,ROW(),MATCH(AT$3,$K$2:$P$2,0))</f>
        <v>20</v>
      </c>
      <c r="AU1673" s="147" cm="1">
        <f t="array" ref="AU1673">INDEX($K:$P,ROW(),MATCH(AU$3,$K$2:$P$2,0))</f>
        <v>20</v>
      </c>
      <c r="AV1673" s="147" cm="1">
        <f t="array" ref="AV1673">INDEX($K:$P,ROW(),MATCH(AV$3,$K$2:$P$2,0))</f>
        <v>20</v>
      </c>
      <c r="AW1673" s="147" cm="1">
        <f t="array" ref="AW1673">INDEX($K:$P,ROW(),MATCH(AW$3,$K$2:$P$2,0))</f>
        <v>20</v>
      </c>
      <c r="AX1673" s="147" cm="1">
        <f t="array" ref="AX1673">INDEX($K:$P,ROW(),MATCH(AX$3,$K$2:$P$2,0))</f>
        <v>20</v>
      </c>
      <c r="AY1673" s="147" cm="1">
        <f t="array" ref="AY1673">INDEX($K:$P,ROW(),MATCH(AY$3,$K$2:$P$2,0))</f>
        <v>20</v>
      </c>
      <c r="AZ1673" s="147" cm="1">
        <f t="array" ref="AZ1673">INDEX($K:$P,ROW(),MATCH(AZ$3,$K$2:$P$2,0))</f>
        <v>20</v>
      </c>
      <c r="BA1673" s="147" cm="1">
        <f t="array" ref="BA1673">INDEX($K:$P,ROW(),MATCH(BA$3,$K$2:$P$2,0))</f>
        <v>20</v>
      </c>
      <c r="BB1673" s="147" cm="1">
        <f t="array" ref="BB1673">INDEX($K:$P,ROW(),MATCH(BB$3,$K$2:$P$2,0))</f>
        <v>20</v>
      </c>
      <c r="BC1673" s="147" cm="1">
        <f t="array" ref="BC1673">INDEX($K:$P,ROW(),MATCH(BC$3,$K$2:$P$2,0))</f>
        <v>20</v>
      </c>
      <c r="BD1673" s="147" cm="1">
        <f t="array" ref="BD1673">INDEX($K:$P,ROW(),MATCH(BD$3,$K$2:$P$2,0))</f>
        <v>20</v>
      </c>
      <c r="BE1673" s="147" cm="1">
        <f t="array" ref="BE1673">INDEX($K:$P,ROW(),MATCH(BE$3,$K$2:$P$2,0))</f>
        <v>20</v>
      </c>
      <c r="BF1673" s="147" cm="1">
        <f t="array" ref="BF1673">INDEX($K:$P,ROW(),MATCH(BF$3,$K$2:$P$2,0))</f>
        <v>20</v>
      </c>
      <c r="BG1673" s="147" cm="1">
        <f t="array" ref="BG1673">INDEX($K:$P,ROW(),MATCH(BG$3,$K$2:$P$2,0))</f>
        <v>20</v>
      </c>
      <c r="BH1673" s="147" cm="1">
        <f t="array" ref="BH1673">INDEX($K:$P,ROW(),MATCH(BH$3,$K$2:$P$2,0))</f>
        <v>20</v>
      </c>
      <c r="BI1673" s="147" cm="1">
        <f t="array" ref="BI1673">INDEX($K:$P,ROW(),MATCH(BI$3,$K$2:$P$2,0))</f>
        <v>20</v>
      </c>
      <c r="BJ1673" s="147" cm="1">
        <f t="array" ref="BJ1673">INDEX($K:$P,ROW(),MATCH(BJ$3,$K$2:$P$2,0))</f>
        <v>20</v>
      </c>
      <c r="BK1673" s="147" cm="1">
        <f t="array" ref="BK1673">INDEX($K:$P,ROW(),MATCH(BK$3,$K$2:$P$2,0))</f>
        <v>20</v>
      </c>
      <c r="BL1673" s="147" cm="1">
        <f t="array" ref="BL1673">INDEX($K:$P,ROW(),MATCH(BL$3,$K$2:$P$2,0))</f>
        <v>20</v>
      </c>
      <c r="BM1673" s="147" cm="1">
        <f t="array" ref="BM1673">INDEX($K:$P,ROW(),MATCH(BM$3,$K$2:$P$2,0))</f>
        <v>20</v>
      </c>
      <c r="BN1673" s="147" cm="1">
        <f t="array" ref="BN1673">INDEX($K:$P,ROW(),MATCH(BN$3,$K$2:$P$2,0))</f>
        <v>20</v>
      </c>
      <c r="BO1673" s="147" cm="1">
        <f t="array" ref="BO1673">INDEX($K:$P,ROW(),MATCH(BO$3,$K$2:$P$2,0))</f>
        <v>20</v>
      </c>
      <c r="BP1673" s="147" cm="1">
        <f t="array" ref="BP1673">INDEX($K:$P,ROW(),MATCH(BP$3,$K$2:$P$2,0))</f>
        <v>20</v>
      </c>
      <c r="BQ1673" s="147" cm="1">
        <f t="array" ref="BQ1673">INDEX($K:$P,ROW(),MATCH(BQ$3,$K$2:$P$2,0))</f>
        <v>20</v>
      </c>
      <c r="BR1673" s="147" cm="1">
        <f t="array" ref="BR1673">INDEX($K:$P,ROW(),MATCH(BR$3,$K$2:$P$2,0))</f>
        <v>20</v>
      </c>
      <c r="BS1673" s="147" cm="1">
        <f t="array" ref="BS1673">INDEX($K:$P,ROW(),MATCH(BS$3,$K$2:$P$2,0))</f>
        <v>20</v>
      </c>
      <c r="BT1673" s="147" cm="1">
        <f t="array" ref="BT1673">INDEX($K:$P,ROW(),MATCH(BT$3,$K$2:$P$2,0))</f>
        <v>20</v>
      </c>
      <c r="BU1673" s="147" cm="1">
        <f t="array" ref="BU1673">INDEX($K:$P,ROW(),MATCH(BU$3,$K$2:$P$2,0))</f>
        <v>20</v>
      </c>
      <c r="BV1673" s="147" cm="1">
        <f t="array" ref="BV1673">INDEX($K:$P,ROW(),MATCH(BV$3,$K$2:$P$2,0))</f>
        <v>20</v>
      </c>
      <c r="BW1673" s="147" cm="1">
        <f t="array" ref="BW1673">INDEX($K:$P,ROW(),MATCH(BW$3,$K$2:$P$2,0))</f>
        <v>20</v>
      </c>
      <c r="BX1673" s="147" cm="1">
        <f t="array" ref="BX1673">INDEX($K:$P,ROW(),MATCH(BX$3,$K$2:$P$2,0))</f>
        <v>20</v>
      </c>
      <c r="BY1673" s="147" cm="1">
        <f t="array" ref="BY1673">INDEX($K:$P,ROW(),MATCH(BY$3,$K$2:$P$2,0))</f>
        <v>20</v>
      </c>
      <c r="BZ1673" s="147" cm="1">
        <f t="array" ref="BZ1673">INDEX($K:$P,ROW(),MATCH(BZ$3,$K$2:$P$2,0))</f>
        <v>20</v>
      </c>
      <c r="CA1673" s="147" cm="1">
        <f t="array" ref="CA1673">INDEX($K:$P,ROW(),MATCH(CA$3,$K$2:$P$2,0))</f>
        <v>20</v>
      </c>
      <c r="CB1673" s="147" cm="1">
        <f t="array" ref="CB1673">INDEX($K:$P,ROW(),MATCH(CB$3,$K$2:$P$2,0))</f>
        <v>20</v>
      </c>
      <c r="CC1673" s="147" cm="1">
        <f t="array" ref="CC1673">INDEX($K:$P,ROW(),MATCH(CC$3,$K$2:$P$2,0))</f>
        <v>20</v>
      </c>
      <c r="CD1673" s="147" cm="1">
        <f t="array" ref="CD1673">INDEX($K:$P,ROW(),MATCH(CD$3,$K$2:$P$2,0))</f>
        <v>20</v>
      </c>
      <c r="CE1673" s="147" cm="1">
        <f t="array" ref="CE1673">INDEX($K:$P,ROW(),MATCH(CE$3,$K$2:$P$2,0))</f>
        <v>20</v>
      </c>
      <c r="CF1673" s="147" cm="1">
        <f t="array" ref="CF1673">INDEX($K:$P,ROW(),MATCH(CF$3,$K$2:$P$2,0))</f>
        <v>20</v>
      </c>
      <c r="CG1673" s="147" cm="1">
        <f t="array" ref="CG1673">INDEX($K:$P,ROW(),MATCH(CG$3,$K$2:$P$2,0))</f>
        <v>20</v>
      </c>
      <c r="CH1673" s="147" cm="1">
        <f t="array" ref="CH1673">INDEX($K:$P,ROW(),MATCH(CH$3,$K$2:$P$2,0))</f>
        <v>20</v>
      </c>
      <c r="CI1673" s="147" cm="1">
        <f t="array" ref="CI1673">INDEX($K:$P,ROW(),MATCH(CI$3,$K$2:$P$2,0))</f>
        <v>20</v>
      </c>
      <c r="CJ1673" s="147" cm="1">
        <f t="array" ref="CJ1673">INDEX($K:$P,ROW(),MATCH(CJ$3,$K$2:$P$2,0))</f>
        <v>20</v>
      </c>
      <c r="CK1673" s="147" cm="1">
        <f t="array" ref="CK1673">INDEX($K:$P,ROW(),MATCH(CK$3,$K$2:$P$2,0))</f>
        <v>20</v>
      </c>
      <c r="CL1673" s="147" cm="1">
        <f t="array" ref="CL1673">INDEX($K:$P,ROW(),MATCH(CL$3,$K$2:$P$2,0))</f>
        <v>20</v>
      </c>
      <c r="CN1673" s="60"/>
      <c r="CO1673" s="147" t="e" cm="1">
        <f t="array" ref="CO1673">INDEX($K:$P,ROW(),MATCH(CO$3,$K$2:$P$2,0))</f>
        <v>#N/A</v>
      </c>
      <c r="CP1673" s="147" t="e" cm="1">
        <f t="array" ref="CP1673">INDEX($K:$P,ROW(),MATCH(CP$3,$K$2:$P$2,0))</f>
        <v>#N/A</v>
      </c>
      <c r="CQ1673" s="147" t="e" cm="1">
        <f t="array" ref="CQ1673">INDEX($K:$P,ROW(),MATCH(CQ$3,$K$2:$P$2,0))</f>
        <v>#N/A</v>
      </c>
      <c r="CR1673" s="147" t="e" cm="1">
        <f t="array" ref="CR1673">INDEX($K:$P,ROW(),MATCH(CR$3,$K$2:$P$2,0))</f>
        <v>#N/A</v>
      </c>
      <c r="CS1673" s="147" t="e" cm="1">
        <f t="array" ref="CS1673">INDEX($K:$P,ROW(),MATCH(CS$3,$K$2:$P$2,0))</f>
        <v>#N/A</v>
      </c>
      <c r="CT1673" s="147" t="e" cm="1">
        <f t="array" ref="CT1673">INDEX($K:$P,ROW(),MATCH(CT$3,$K$2:$P$2,0))</f>
        <v>#N/A</v>
      </c>
      <c r="CU1673" s="147" t="e" cm="1">
        <f t="array" ref="CU1673">INDEX($K:$P,ROW(),MATCH(CU$3,$K$2:$P$2,0))</f>
        <v>#N/A</v>
      </c>
      <c r="CV1673" s="147" t="e" cm="1">
        <f t="array" ref="CV1673">INDEX($K:$P,ROW(),MATCH(CV$3,$K$2:$P$2,0))</f>
        <v>#N/A</v>
      </c>
      <c r="CW1673" s="147" t="e" cm="1">
        <f t="array" ref="CW1673">INDEX($K:$P,ROW(),MATCH(CW$3,$K$2:$P$2,0))</f>
        <v>#N/A</v>
      </c>
      <c r="CX1673" s="147" t="e" cm="1">
        <f t="array" ref="CX1673">INDEX($K:$P,ROW(),MATCH(CX$3,$K$2:$P$2,0))</f>
        <v>#N/A</v>
      </c>
      <c r="CY1673" s="147" t="e" cm="1">
        <f t="array" ref="CY1673">INDEX($K:$P,ROW(),MATCH(CY$3,$K$2:$P$2,0))</f>
        <v>#N/A</v>
      </c>
      <c r="CZ1673" s="147" t="e" cm="1">
        <f t="array" ref="CZ1673">INDEX($K:$P,ROW(),MATCH(CZ$3,$K$2:$P$2,0))</f>
        <v>#N/A</v>
      </c>
      <c r="DA1673" s="147" t="e" cm="1">
        <f t="array" ref="DA1673">INDEX($K:$P,ROW(),MATCH(DA$3,$K$2:$P$2,0))</f>
        <v>#N/A</v>
      </c>
      <c r="DB1673" s="147" t="e" cm="1">
        <f t="array" ref="DB1673">INDEX($K:$P,ROW(),MATCH(DB$3,$K$2:$P$2,0))</f>
        <v>#N/A</v>
      </c>
      <c r="DC1673" s="147" t="e" cm="1">
        <f t="array" ref="DC1673">INDEX($K:$P,ROW(),MATCH(DC$3,$K$2:$P$2,0))</f>
        <v>#N/A</v>
      </c>
      <c r="DD1673" s="147" t="e" cm="1">
        <f t="array" ref="DD1673">INDEX($K:$P,ROW(),MATCH(DD$3,$K$2:$P$2,0))</f>
        <v>#N/A</v>
      </c>
      <c r="DE1673" s="147" t="e" cm="1">
        <f t="array" ref="DE1673">INDEX($K:$P,ROW(),MATCH(DE$3,$K$2:$P$2,0))</f>
        <v>#N/A</v>
      </c>
      <c r="DF1673" s="147" t="e" cm="1">
        <f t="array" ref="DF1673">INDEX($K:$P,ROW(),MATCH(DF$3,$K$2:$P$2,0))</f>
        <v>#N/A</v>
      </c>
      <c r="DG1673" s="147" t="e" cm="1">
        <f t="array" ref="DG1673">INDEX($K:$P,ROW(),MATCH(DG$3,$K$2:$P$2,0))</f>
        <v>#N/A</v>
      </c>
      <c r="DH1673" s="147" t="e" cm="1">
        <f t="array" ref="DH1673">INDEX($K:$P,ROW(),MATCH(DH$3,$K$2:$P$2,0))</f>
        <v>#N/A</v>
      </c>
      <c r="DI1673" s="147" t="e" cm="1">
        <f t="array" ref="DI1673">INDEX($K:$P,ROW(),MATCH(DI$3,$K$2:$P$2,0))</f>
        <v>#N/A</v>
      </c>
      <c r="DJ1673" s="147" t="e" cm="1">
        <f t="array" ref="DJ1673">INDEX($K:$P,ROW(),MATCH(DJ$3,$K$2:$P$2,0))</f>
        <v>#N/A</v>
      </c>
      <c r="DK1673" s="147" t="e" cm="1">
        <f t="array" ref="DK1673">INDEX($K:$P,ROW(),MATCH(DK$3,$K$2:$P$2,0))</f>
        <v>#N/A</v>
      </c>
      <c r="DL1673" s="147" t="e" cm="1">
        <f t="array" ref="DL1673">INDEX($K:$P,ROW(),MATCH(DL$3,$K$2:$P$2,0))</f>
        <v>#N/A</v>
      </c>
    </row>
    <row r="1674" spans="2:116" x14ac:dyDescent="0.4">
      <c r="C1674" t="s">
        <v>198</v>
      </c>
      <c r="D1674" t="s">
        <v>775</v>
      </c>
      <c r="E1674" s="8" t="str">
        <f t="shared" si="2228"/>
        <v>1674 SUBR-S</v>
      </c>
      <c r="G1674" s="126" t="str">
        <f>"Revenue - "&amp;SUBSTITUTE(G1662,":","")</f>
        <v>Revenue - Subscription revenue - secondary revenue driven</v>
      </c>
      <c r="H1674" s="27"/>
      <c r="I1674" s="78"/>
      <c r="J1674" s="78"/>
      <c r="K1674" s="63">
        <f ca="1">SUMIF($3:$3,K$2,1674:1674)</f>
        <v>115406.82495801398</v>
      </c>
      <c r="L1674" s="63">
        <f ca="1">SUMIF($3:$3,L$2,1674:1674)</f>
        <v>168090.89961480399</v>
      </c>
      <c r="M1674" s="63">
        <f ca="1">SUMIF($3:$3,M$2,1674:1674)</f>
        <v>111789.19325373076</v>
      </c>
      <c r="N1674" s="63">
        <f ca="1">SUMIF($3:$3,N$2,1674:1674)</f>
        <v>81365.998268905183</v>
      </c>
      <c r="O1674" s="63">
        <f ca="1">SUMIF($3:$3,O$2,1674:1674)</f>
        <v>64926.517959927347</v>
      </c>
      <c r="P1674" s="63">
        <f ca="1">SUMIF($3:$3,P$2,1674:1674)</f>
        <v>56043.278939039861</v>
      </c>
      <c r="R1674" s="33"/>
      <c r="S1674" s="148">
        <f t="shared" ref="S1674:AX1676" ca="1" si="2229">S1673*AVERAGE(S1669,S1664)</f>
        <v>950</v>
      </c>
      <c r="T1674" s="148">
        <f t="shared" ca="1" si="2229"/>
        <v>2802.5</v>
      </c>
      <c r="U1674" s="148">
        <f t="shared" ca="1" si="2229"/>
        <v>4562.375</v>
      </c>
      <c r="V1674" s="148">
        <f t="shared" ca="1" si="2229"/>
        <v>6234.2562500000004</v>
      </c>
      <c r="W1674" s="148">
        <f t="shared" ca="1" si="2229"/>
        <v>7822.5434375000004</v>
      </c>
      <c r="X1674" s="148">
        <f t="shared" ca="1" si="2229"/>
        <v>9331.416265625001</v>
      </c>
      <c r="Y1674" s="148">
        <f t="shared" ca="1" si="2229"/>
        <v>10764.84545234375</v>
      </c>
      <c r="Z1674" s="148">
        <f t="shared" ca="1" si="2229"/>
        <v>12126.603179726562</v>
      </c>
      <c r="AA1674" s="148">
        <f t="shared" ca="1" si="2229"/>
        <v>13420.273020740233</v>
      </c>
      <c r="AB1674" s="148">
        <f t="shared" ca="1" si="2229"/>
        <v>14649.259369703223</v>
      </c>
      <c r="AC1674" s="148">
        <f t="shared" ca="1" si="2229"/>
        <v>15816.796401218062</v>
      </c>
      <c r="AD1674" s="148">
        <f t="shared" ca="1" si="2229"/>
        <v>16925.956581157159</v>
      </c>
      <c r="AE1674" s="148">
        <f t="shared" ca="1" si="2229"/>
        <v>17124.658752099298</v>
      </c>
      <c r="AF1674" s="148">
        <f t="shared" ca="1" si="2229"/>
        <v>16458.425814494334</v>
      </c>
      <c r="AG1674" s="148">
        <f t="shared" ca="1" si="2229"/>
        <v>15825.504523769618</v>
      </c>
      <c r="AH1674" s="148">
        <f t="shared" ca="1" si="2229"/>
        <v>15224.229297581136</v>
      </c>
      <c r="AI1674" s="148">
        <f t="shared" ca="1" si="2229"/>
        <v>14653.01783270208</v>
      </c>
      <c r="AJ1674" s="148">
        <f t="shared" ca="1" si="2229"/>
        <v>14110.366941066975</v>
      </c>
      <c r="AK1674" s="148">
        <f t="shared" ca="1" si="2229"/>
        <v>13594.848594013627</v>
      </c>
      <c r="AL1674" s="148">
        <f t="shared" ca="1" si="2229"/>
        <v>13105.106164312947</v>
      </c>
      <c r="AM1674" s="148">
        <f t="shared" ca="1" si="2229"/>
        <v>12639.8508560973</v>
      </c>
      <c r="AN1674" s="148">
        <f t="shared" ca="1" si="2229"/>
        <v>12197.858313292436</v>
      </c>
      <c r="AO1674" s="148">
        <f t="shared" ca="1" si="2229"/>
        <v>11777.965397627813</v>
      </c>
      <c r="AP1674" s="148">
        <f t="shared" ca="1" si="2229"/>
        <v>11379.067127746423</v>
      </c>
      <c r="AQ1674" s="148">
        <f t="shared" ca="1" si="2229"/>
        <v>11000.113771359102</v>
      </c>
      <c r="AR1674" s="148">
        <f t="shared" ca="1" si="2229"/>
        <v>10640.108082791146</v>
      </c>
      <c r="AS1674" s="148">
        <f t="shared" ca="1" si="2229"/>
        <v>10298.10267865159</v>
      </c>
      <c r="AT1674" s="148">
        <f t="shared" ca="1" si="2229"/>
        <v>9973.1975447190089</v>
      </c>
      <c r="AU1674" s="148">
        <f t="shared" ca="1" si="2229"/>
        <v>9664.5376674830586</v>
      </c>
      <c r="AV1674" s="148">
        <f t="shared" ca="1" si="2229"/>
        <v>9371.310784108904</v>
      </c>
      <c r="AW1674" s="148">
        <f t="shared" ca="1" si="2229"/>
        <v>9092.7452449034608</v>
      </c>
      <c r="AX1674" s="148">
        <f t="shared" ca="1" si="2229"/>
        <v>8828.1079826582863</v>
      </c>
      <c r="AY1674" s="148">
        <f t="shared" ref="AY1674:CD1676" ca="1" si="2230">AY1673*AVERAGE(AY1669,AY1664)</f>
        <v>8576.7025835253735</v>
      </c>
      <c r="AZ1674" s="148">
        <f t="shared" ca="1" si="2230"/>
        <v>8337.8674543491052</v>
      </c>
      <c r="BA1674" s="148">
        <f t="shared" ca="1" si="2230"/>
        <v>8110.9740816316498</v>
      </c>
      <c r="BB1674" s="148">
        <f t="shared" ca="1" si="2230"/>
        <v>7895.4253775500674</v>
      </c>
      <c r="BC1674" s="148">
        <f t="shared" ca="1" si="2230"/>
        <v>7690.6541086725629</v>
      </c>
      <c r="BD1674" s="148">
        <f t="shared" ca="1" si="2230"/>
        <v>7496.1214032389353</v>
      </c>
      <c r="BE1674" s="148">
        <f t="shared" ca="1" si="2230"/>
        <v>7311.3153330769892</v>
      </c>
      <c r="BF1674" s="148">
        <f t="shared" ca="1" si="2230"/>
        <v>7135.7495664231392</v>
      </c>
      <c r="BG1674" s="148">
        <f t="shared" ca="1" si="2230"/>
        <v>6968.9620881019837</v>
      </c>
      <c r="BH1674" s="148">
        <f t="shared" ca="1" si="2230"/>
        <v>6810.5139836968847</v>
      </c>
      <c r="BI1674" s="148">
        <f t="shared" ca="1" si="2230"/>
        <v>6659.988284512041</v>
      </c>
      <c r="BJ1674" s="148">
        <f t="shared" ca="1" si="2230"/>
        <v>6516.9888702864391</v>
      </c>
      <c r="BK1674" s="148">
        <f t="shared" ca="1" si="2230"/>
        <v>6381.1394267721171</v>
      </c>
      <c r="BL1674" s="148">
        <f t="shared" ca="1" si="2230"/>
        <v>6252.0824554335113</v>
      </c>
      <c r="BM1674" s="148">
        <f t="shared" ca="1" si="2230"/>
        <v>6129.4783326618362</v>
      </c>
      <c r="BN1674" s="148">
        <f t="shared" ca="1" si="2230"/>
        <v>6013.0044160287434</v>
      </c>
      <c r="BO1674" s="148">
        <f t="shared" ca="1" si="2230"/>
        <v>5902.3541952273072</v>
      </c>
      <c r="BP1674" s="148">
        <f t="shared" ca="1" si="2230"/>
        <v>5797.2364854659418</v>
      </c>
      <c r="BQ1674" s="148">
        <f t="shared" ca="1" si="2230"/>
        <v>5697.3746611926445</v>
      </c>
      <c r="BR1674" s="148">
        <f t="shared" ca="1" si="2230"/>
        <v>5602.5059281330123</v>
      </c>
      <c r="BS1674" s="148">
        <f t="shared" ca="1" si="2230"/>
        <v>5512.3806317263625</v>
      </c>
      <c r="BT1674" s="148">
        <f t="shared" ca="1" si="2230"/>
        <v>5426.7616001400438</v>
      </c>
      <c r="BU1674" s="148">
        <f t="shared" ca="1" si="2230"/>
        <v>5345.423520133043</v>
      </c>
      <c r="BV1674" s="148">
        <f t="shared" ca="1" si="2230"/>
        <v>5268.1523441263907</v>
      </c>
      <c r="BW1674" s="148">
        <f t="shared" ca="1" si="2230"/>
        <v>5194.7447269200711</v>
      </c>
      <c r="BX1674" s="148">
        <f t="shared" ca="1" si="2230"/>
        <v>5125.0074905740667</v>
      </c>
      <c r="BY1674" s="148">
        <f t="shared" ca="1" si="2230"/>
        <v>5058.7571160453635</v>
      </c>
      <c r="BZ1674" s="148">
        <f t="shared" ca="1" si="2230"/>
        <v>4995.8192602430954</v>
      </c>
      <c r="CA1674" s="148">
        <f t="shared" ca="1" si="2230"/>
        <v>4936.0282972309406</v>
      </c>
      <c r="CB1674" s="148">
        <f t="shared" ca="1" si="2230"/>
        <v>4879.226882369393</v>
      </c>
      <c r="CC1674" s="148">
        <f t="shared" ca="1" si="2230"/>
        <v>4825.2655382509229</v>
      </c>
      <c r="CD1674" s="148">
        <f t="shared" ca="1" si="2230"/>
        <v>4774.0022613383771</v>
      </c>
      <c r="CE1674" s="148">
        <f t="shared" ref="CE1674:CL1676" ca="1" si="2231">CE1673*AVERAGE(CE1669,CE1664)</f>
        <v>4725.3021482714576</v>
      </c>
      <c r="CF1674" s="148">
        <f t="shared" ca="1" si="2231"/>
        <v>4679.0370408578847</v>
      </c>
      <c r="CG1674" s="148">
        <f t="shared" ca="1" si="2231"/>
        <v>4635.0851888149909</v>
      </c>
      <c r="CH1674" s="148">
        <f t="shared" ca="1" si="2231"/>
        <v>4593.3309293742414</v>
      </c>
      <c r="CI1674" s="148">
        <f t="shared" ca="1" si="2231"/>
        <v>4553.6643829055283</v>
      </c>
      <c r="CJ1674" s="148">
        <f t="shared" ca="1" si="2231"/>
        <v>4515.9811637602525</v>
      </c>
      <c r="CK1674" s="148">
        <f t="shared" ca="1" si="2231"/>
        <v>4480.1821055722403</v>
      </c>
      <c r="CL1674" s="148">
        <f t="shared" ca="1" si="2231"/>
        <v>4446.1730002936283</v>
      </c>
      <c r="CN1674" s="78"/>
      <c r="CO1674" s="148" t="e">
        <f t="shared" ref="CO1674:DK1676" ca="1" si="2232">CO1673*AVERAGE(CO1669,CO1664)</f>
        <v>#N/A</v>
      </c>
      <c r="CP1674" s="148" t="e">
        <f t="shared" ca="1" si="2232"/>
        <v>#N/A</v>
      </c>
      <c r="CQ1674" s="148" t="e">
        <f t="shared" ca="1" si="2232"/>
        <v>#N/A</v>
      </c>
      <c r="CR1674" s="148" t="e">
        <f t="shared" ca="1" si="2232"/>
        <v>#N/A</v>
      </c>
      <c r="CS1674" s="148" t="e">
        <f t="shared" ca="1" si="2232"/>
        <v>#N/A</v>
      </c>
      <c r="CT1674" s="148" t="e">
        <f t="shared" ca="1" si="2232"/>
        <v>#N/A</v>
      </c>
      <c r="CU1674" s="148" t="e">
        <f t="shared" ca="1" si="2232"/>
        <v>#N/A</v>
      </c>
      <c r="CV1674" s="148" t="e">
        <f t="shared" ca="1" si="2232"/>
        <v>#N/A</v>
      </c>
      <c r="CW1674" s="148" t="e">
        <f t="shared" ca="1" si="2232"/>
        <v>#N/A</v>
      </c>
      <c r="CX1674" s="148" t="e">
        <f t="shared" ca="1" si="2232"/>
        <v>#N/A</v>
      </c>
      <c r="CY1674" s="148" t="e">
        <f t="shared" ca="1" si="2232"/>
        <v>#N/A</v>
      </c>
      <c r="CZ1674" s="148" t="e">
        <f t="shared" ca="1" si="2232"/>
        <v>#N/A</v>
      </c>
      <c r="DA1674" s="148" t="e">
        <f t="shared" ca="1" si="2232"/>
        <v>#N/A</v>
      </c>
      <c r="DB1674" s="148" t="e">
        <f t="shared" ca="1" si="2232"/>
        <v>#N/A</v>
      </c>
      <c r="DC1674" s="148" t="e">
        <f t="shared" ca="1" si="2232"/>
        <v>#N/A</v>
      </c>
      <c r="DD1674" s="148" t="e">
        <f t="shared" ca="1" si="2232"/>
        <v>#N/A</v>
      </c>
      <c r="DE1674" s="148" t="e">
        <f t="shared" ca="1" si="2232"/>
        <v>#N/A</v>
      </c>
      <c r="DF1674" s="148" t="e">
        <f t="shared" ca="1" si="2232"/>
        <v>#N/A</v>
      </c>
      <c r="DG1674" s="148" t="e">
        <f t="shared" ca="1" si="2232"/>
        <v>#N/A</v>
      </c>
      <c r="DH1674" s="148" t="e">
        <f t="shared" ca="1" si="2232"/>
        <v>#N/A</v>
      </c>
      <c r="DI1674" s="148" t="e">
        <f t="shared" ca="1" si="2232"/>
        <v>#N/A</v>
      </c>
      <c r="DJ1674" s="148" t="e">
        <f t="shared" ca="1" si="2232"/>
        <v>#N/A</v>
      </c>
      <c r="DK1674" s="148" t="e">
        <f t="shared" ca="1" si="2232"/>
        <v>#N/A</v>
      </c>
      <c r="DL1674" s="148" t="e">
        <f t="shared" ref="DL1674:DL1676" ca="1" si="2233">DL1673*AVERAGE(DL1669,DL1664)</f>
        <v>#N/A</v>
      </c>
    </row>
    <row r="1675" spans="2:116" x14ac:dyDescent="0.4">
      <c r="B1675" t="s">
        <v>244</v>
      </c>
      <c r="D1675" t="s">
        <v>775</v>
      </c>
      <c r="E1675" s="8" t="str">
        <f t="shared" si="2228"/>
        <v>1675 SUBR-S</v>
      </c>
      <c r="G1675" s="126"/>
      <c r="H1675" s="27"/>
      <c r="I1675" s="78"/>
      <c r="J1675" s="78"/>
      <c r="K1675" s="28"/>
      <c r="L1675" s="28"/>
      <c r="M1675" s="28"/>
      <c r="N1675" s="28"/>
      <c r="O1675" s="28"/>
      <c r="P1675" s="28"/>
      <c r="R1675" s="33"/>
      <c r="S1675" s="77"/>
      <c r="T1675" s="77"/>
      <c r="U1675" s="77"/>
      <c r="V1675" s="77"/>
      <c r="W1675" s="77"/>
      <c r="X1675" s="77"/>
      <c r="Y1675" s="77"/>
      <c r="Z1675" s="77"/>
      <c r="AA1675" s="77"/>
      <c r="AB1675" s="77"/>
      <c r="AC1675" s="77"/>
      <c r="AD1675" s="77"/>
      <c r="AE1675" s="77"/>
      <c r="AF1675" s="77"/>
      <c r="AG1675" s="77"/>
      <c r="AH1675" s="77"/>
      <c r="AI1675" s="77"/>
      <c r="AJ1675" s="77"/>
      <c r="AK1675" s="77"/>
      <c r="AL1675" s="77"/>
      <c r="AM1675" s="77"/>
      <c r="AN1675" s="77"/>
      <c r="AO1675" s="77"/>
      <c r="AP1675" s="77"/>
      <c r="AQ1675" s="77"/>
      <c r="AR1675" s="77"/>
      <c r="AS1675" s="77"/>
      <c r="AT1675" s="77"/>
      <c r="AU1675" s="77"/>
      <c r="AV1675" s="77"/>
      <c r="AW1675" s="77"/>
      <c r="AX1675" s="77"/>
      <c r="AY1675" s="77"/>
      <c r="AZ1675" s="77"/>
      <c r="BA1675" s="77"/>
      <c r="BB1675" s="77"/>
      <c r="BC1675" s="77"/>
      <c r="BD1675" s="77"/>
      <c r="BE1675" s="77"/>
      <c r="BF1675" s="77"/>
      <c r="BG1675" s="77"/>
      <c r="BH1675" s="77"/>
      <c r="BI1675" s="77"/>
      <c r="BJ1675" s="77"/>
      <c r="BK1675" s="77"/>
      <c r="BL1675" s="77"/>
      <c r="BM1675" s="77"/>
      <c r="BN1675" s="77"/>
      <c r="BO1675" s="77"/>
      <c r="BP1675" s="77"/>
      <c r="BQ1675" s="77"/>
      <c r="BR1675" s="77"/>
      <c r="BS1675" s="77"/>
      <c r="BT1675" s="77"/>
      <c r="BU1675" s="77"/>
      <c r="BV1675" s="77"/>
      <c r="BW1675" s="77"/>
      <c r="BX1675" s="77"/>
      <c r="BY1675" s="77"/>
      <c r="BZ1675" s="77"/>
      <c r="CA1675" s="77"/>
      <c r="CB1675" s="77"/>
      <c r="CC1675" s="77"/>
      <c r="CD1675" s="77"/>
      <c r="CE1675" s="77"/>
      <c r="CF1675" s="77"/>
      <c r="CG1675" s="77"/>
      <c r="CH1675" s="77"/>
      <c r="CI1675" s="77"/>
      <c r="CJ1675" s="77"/>
      <c r="CK1675" s="77"/>
      <c r="CL1675" s="77"/>
      <c r="CN1675" s="78"/>
      <c r="CO1675" s="77"/>
      <c r="CP1675" s="77"/>
      <c r="CQ1675" s="77"/>
      <c r="CR1675" s="77"/>
      <c r="CS1675" s="77"/>
      <c r="CT1675" s="77"/>
      <c r="CU1675" s="77"/>
      <c r="CV1675" s="77"/>
      <c r="CW1675" s="77"/>
      <c r="CX1675" s="77"/>
      <c r="CY1675" s="77"/>
      <c r="CZ1675" s="77"/>
      <c r="DA1675" s="77"/>
      <c r="DB1675" s="77"/>
      <c r="DC1675" s="77"/>
      <c r="DD1675" s="77"/>
      <c r="DE1675" s="77"/>
      <c r="DF1675" s="77"/>
      <c r="DG1675" s="77"/>
      <c r="DH1675" s="77"/>
      <c r="DI1675" s="77"/>
      <c r="DJ1675" s="77"/>
      <c r="DK1675" s="77"/>
      <c r="DL1675" s="77"/>
    </row>
    <row r="1676" spans="2:116" x14ac:dyDescent="0.4">
      <c r="B1676" t="s">
        <v>332</v>
      </c>
      <c r="D1676" t="s">
        <v>775</v>
      </c>
      <c r="E1676" s="8" t="str">
        <f t="shared" si="2228"/>
        <v>1676 SUBR-S</v>
      </c>
      <c r="G1676" s="8" t="str">
        <f>G1654</f>
        <v>(Primary label)</v>
      </c>
      <c r="S1676" s="72"/>
      <c r="T1676" s="72"/>
      <c r="U1676" s="72"/>
      <c r="V1676" s="72"/>
      <c r="W1676" s="72"/>
      <c r="X1676" s="72"/>
      <c r="Y1676" s="72"/>
      <c r="Z1676" s="72"/>
      <c r="AA1676" s="72"/>
      <c r="AB1676" s="72"/>
      <c r="AC1676" s="72"/>
      <c r="AD1676" s="72"/>
      <c r="AE1676" s="72"/>
      <c r="AF1676" s="72"/>
      <c r="AG1676" s="72"/>
      <c r="AH1676" s="72"/>
      <c r="AI1676" s="72"/>
      <c r="AJ1676" s="72"/>
      <c r="AK1676" s="72"/>
      <c r="AL1676" s="72"/>
      <c r="AM1676" s="72"/>
      <c r="AN1676" s="72"/>
      <c r="AO1676" s="72"/>
      <c r="AP1676" s="72"/>
      <c r="AQ1676" s="72"/>
      <c r="AR1676" s="72"/>
      <c r="AS1676" s="72"/>
      <c r="AT1676" s="72"/>
      <c r="AU1676" s="72"/>
      <c r="AV1676" s="72"/>
      <c r="AW1676" s="72"/>
      <c r="AX1676" s="72"/>
      <c r="AY1676" s="72"/>
      <c r="AZ1676" s="72"/>
      <c r="BA1676" s="72"/>
      <c r="BB1676" s="72"/>
      <c r="BC1676" s="72"/>
      <c r="BD1676" s="72"/>
      <c r="BE1676" s="72"/>
      <c r="BF1676" s="72"/>
      <c r="BG1676" s="72"/>
      <c r="BH1676" s="72"/>
      <c r="BI1676" s="72"/>
      <c r="BJ1676" s="72"/>
      <c r="BK1676" s="72"/>
      <c r="BL1676" s="72"/>
      <c r="BM1676" s="72"/>
      <c r="BN1676" s="72"/>
      <c r="BO1676" s="72"/>
      <c r="BP1676" s="72"/>
      <c r="BQ1676" s="72"/>
      <c r="BR1676" s="72"/>
      <c r="BS1676" s="72"/>
      <c r="BT1676" s="72"/>
      <c r="BU1676" s="72"/>
      <c r="BV1676" s="72"/>
      <c r="BW1676" s="72"/>
      <c r="BX1676" s="72"/>
      <c r="BY1676" s="72"/>
      <c r="BZ1676" s="72"/>
      <c r="CA1676" s="72"/>
      <c r="CB1676" s="72"/>
      <c r="CC1676" s="72"/>
      <c r="CD1676" s="72"/>
      <c r="CE1676" s="72"/>
      <c r="CF1676" s="72"/>
      <c r="CG1676" s="72"/>
      <c r="CH1676" s="72"/>
      <c r="CI1676" s="72"/>
      <c r="CJ1676" s="72"/>
      <c r="CK1676" s="72"/>
      <c r="CL1676" s="72"/>
      <c r="CO1676" s="72"/>
      <c r="CP1676" s="72"/>
      <c r="CQ1676" s="72"/>
      <c r="CR1676" s="72"/>
      <c r="CS1676" s="72"/>
      <c r="CT1676" s="72"/>
      <c r="CU1676" s="72"/>
      <c r="CV1676" s="72"/>
      <c r="CW1676" s="72"/>
      <c r="CX1676" s="72"/>
      <c r="CY1676" s="72"/>
      <c r="CZ1676" s="72"/>
      <c r="DA1676" s="72"/>
      <c r="DB1676" s="72"/>
      <c r="DC1676" s="72"/>
      <c r="DD1676" s="72"/>
      <c r="DE1676" s="72"/>
      <c r="DF1676" s="72"/>
      <c r="DG1676" s="72"/>
      <c r="DH1676" s="72"/>
      <c r="DI1676" s="72"/>
      <c r="DJ1676" s="72"/>
      <c r="DK1676" s="72"/>
      <c r="DL1676" s="72"/>
    </row>
    <row r="1677" spans="2:116" x14ac:dyDescent="0.4">
      <c r="B1677" t="s">
        <v>332</v>
      </c>
      <c r="D1677" t="s">
        <v>775</v>
      </c>
      <c r="E1677" s="8" t="str">
        <f>ROW()&amp;" "&amp;D1677</f>
        <v>1677 SUBR-S</v>
      </c>
      <c r="G1677" s="8" t="str">
        <f t="shared" ref="G1677:G1685" si="2234">G1655</f>
        <v>primary unit</v>
      </c>
      <c r="H1677" s="27"/>
      <c r="I1677" s="78"/>
      <c r="J1677" s="78"/>
      <c r="K1677" s="28"/>
      <c r="L1677" s="28"/>
      <c r="M1677" s="28"/>
      <c r="N1677" s="28"/>
      <c r="O1677" s="28"/>
      <c r="P1677" s="28"/>
      <c r="R1677" s="33"/>
      <c r="S1677" s="77"/>
      <c r="T1677" s="77"/>
      <c r="U1677" s="77"/>
      <c r="V1677" s="77"/>
      <c r="W1677" s="77"/>
      <c r="X1677" s="77"/>
      <c r="Y1677" s="77"/>
      <c r="Z1677" s="77"/>
      <c r="AA1677" s="77"/>
      <c r="AB1677" s="77"/>
      <c r="AC1677" s="77"/>
      <c r="AD1677" s="77"/>
      <c r="AE1677" s="77"/>
      <c r="AF1677" s="77"/>
      <c r="AG1677" s="77"/>
      <c r="AH1677" s="77"/>
      <c r="AI1677" s="77"/>
      <c r="AJ1677" s="77"/>
      <c r="AK1677" s="77"/>
      <c r="AL1677" s="77"/>
      <c r="AM1677" s="77"/>
      <c r="AN1677" s="77"/>
      <c r="AO1677" s="77"/>
      <c r="AP1677" s="77"/>
      <c r="AQ1677" s="77"/>
      <c r="AR1677" s="77"/>
      <c r="AS1677" s="77"/>
      <c r="AT1677" s="77"/>
      <c r="AU1677" s="77"/>
      <c r="AV1677" s="77"/>
      <c r="AW1677" s="77"/>
      <c r="AX1677" s="77"/>
      <c r="AY1677" s="77"/>
      <c r="AZ1677" s="77"/>
      <c r="BA1677" s="77"/>
      <c r="BB1677" s="77"/>
      <c r="BC1677" s="77"/>
      <c r="BD1677" s="77"/>
      <c r="BE1677" s="77"/>
      <c r="BF1677" s="77"/>
      <c r="BG1677" s="77"/>
      <c r="BH1677" s="77"/>
      <c r="BI1677" s="77"/>
      <c r="BJ1677" s="77"/>
      <c r="BK1677" s="77"/>
      <c r="BL1677" s="77"/>
      <c r="BM1677" s="77"/>
      <c r="BN1677" s="77"/>
      <c r="BO1677" s="77"/>
      <c r="BP1677" s="77"/>
      <c r="BQ1677" s="77"/>
      <c r="BR1677" s="77"/>
      <c r="BS1677" s="77"/>
      <c r="BT1677" s="77"/>
      <c r="BU1677" s="77"/>
      <c r="BV1677" s="77"/>
      <c r="BW1677" s="77"/>
      <c r="BX1677" s="77"/>
      <c r="BY1677" s="77"/>
      <c r="BZ1677" s="77"/>
      <c r="CA1677" s="77"/>
      <c r="CB1677" s="77"/>
      <c r="CC1677" s="77"/>
      <c r="CD1677" s="77"/>
      <c r="CE1677" s="77"/>
      <c r="CF1677" s="77"/>
      <c r="CG1677" s="77"/>
      <c r="CH1677" s="77"/>
      <c r="CI1677" s="77"/>
      <c r="CJ1677" s="77"/>
      <c r="CK1677" s="77"/>
      <c r="CL1677" s="77"/>
      <c r="CN1677" s="78"/>
      <c r="CO1677" s="77"/>
      <c r="CP1677" s="77"/>
      <c r="CQ1677" s="77"/>
      <c r="CR1677" s="77"/>
      <c r="CS1677" s="77"/>
      <c r="CT1677" s="77"/>
      <c r="CU1677" s="77"/>
      <c r="CV1677" s="77"/>
      <c r="CW1677" s="77"/>
      <c r="CX1677" s="77"/>
      <c r="CY1677" s="77"/>
      <c r="CZ1677" s="77"/>
      <c r="DA1677" s="77"/>
      <c r="DB1677" s="77"/>
      <c r="DC1677" s="77"/>
      <c r="DD1677" s="77"/>
      <c r="DE1677" s="77"/>
      <c r="DF1677" s="77"/>
      <c r="DG1677" s="77"/>
      <c r="DH1677" s="77"/>
      <c r="DI1677" s="77"/>
      <c r="DJ1677" s="77"/>
      <c r="DK1677" s="77"/>
      <c r="DL1677" s="77"/>
    </row>
    <row r="1678" spans="2:116" x14ac:dyDescent="0.4">
      <c r="B1678" t="s">
        <v>332</v>
      </c>
      <c r="D1678" t="s">
        <v>775</v>
      </c>
      <c r="E1678" s="8" t="str">
        <f t="shared" si="2228"/>
        <v>1678 SUBR-S</v>
      </c>
      <c r="G1678" s="8" t="str">
        <f t="shared" si="2234"/>
        <v>Primary revenue driver</v>
      </c>
      <c r="S1678" s="76" t="str">
        <f t="shared" ref="S1678:AX1680" si="2235">S1656</f>
        <v>S$16</v>
      </c>
      <c r="T1678" s="76" t="str">
        <f t="shared" si="2235"/>
        <v>T$16</v>
      </c>
      <c r="U1678" s="76" t="str">
        <f t="shared" si="2235"/>
        <v>U$16</v>
      </c>
      <c r="V1678" s="76" t="str">
        <f t="shared" si="2235"/>
        <v>V$16</v>
      </c>
      <c r="W1678" s="76" t="str">
        <f t="shared" si="2235"/>
        <v>W$16</v>
      </c>
      <c r="X1678" s="76" t="str">
        <f t="shared" si="2235"/>
        <v>X$16</v>
      </c>
      <c r="Y1678" s="76" t="str">
        <f t="shared" si="2235"/>
        <v>Y$16</v>
      </c>
      <c r="Z1678" s="76" t="str">
        <f t="shared" si="2235"/>
        <v>Z$16</v>
      </c>
      <c r="AA1678" s="76" t="str">
        <f t="shared" si="2235"/>
        <v>AA$16</v>
      </c>
      <c r="AB1678" s="76" t="str">
        <f t="shared" si="2235"/>
        <v>AB$16</v>
      </c>
      <c r="AC1678" s="76" t="str">
        <f t="shared" si="2235"/>
        <v>AC$16</v>
      </c>
      <c r="AD1678" s="76" t="str">
        <f t="shared" si="2235"/>
        <v>AD$16</v>
      </c>
      <c r="AE1678" s="76" t="str">
        <f t="shared" si="2235"/>
        <v>AE$16</v>
      </c>
      <c r="AF1678" s="76" t="str">
        <f t="shared" si="2235"/>
        <v>AF$16</v>
      </c>
      <c r="AG1678" s="76" t="str">
        <f t="shared" si="2235"/>
        <v>AG$16</v>
      </c>
      <c r="AH1678" s="76" t="str">
        <f t="shared" si="2235"/>
        <v>AH$16</v>
      </c>
      <c r="AI1678" s="76" t="str">
        <f t="shared" si="2235"/>
        <v>AI$16</v>
      </c>
      <c r="AJ1678" s="76" t="str">
        <f t="shared" si="2235"/>
        <v>AJ$16</v>
      </c>
      <c r="AK1678" s="76" t="str">
        <f t="shared" si="2235"/>
        <v>AK$16</v>
      </c>
      <c r="AL1678" s="76" t="str">
        <f t="shared" si="2235"/>
        <v>AL$16</v>
      </c>
      <c r="AM1678" s="76" t="str">
        <f t="shared" si="2235"/>
        <v>AM$16</v>
      </c>
      <c r="AN1678" s="76" t="str">
        <f t="shared" si="2235"/>
        <v>AN$16</v>
      </c>
      <c r="AO1678" s="76" t="str">
        <f t="shared" si="2235"/>
        <v>AO$16</v>
      </c>
      <c r="AP1678" s="76" t="str">
        <f t="shared" si="2235"/>
        <v>AP$16</v>
      </c>
      <c r="AQ1678" s="76" t="str">
        <f t="shared" si="2235"/>
        <v>AQ$16</v>
      </c>
      <c r="AR1678" s="76" t="str">
        <f t="shared" si="2235"/>
        <v>AR$16</v>
      </c>
      <c r="AS1678" s="76" t="str">
        <f t="shared" si="2235"/>
        <v>AS$16</v>
      </c>
      <c r="AT1678" s="76" t="str">
        <f t="shared" si="2235"/>
        <v>AT$16</v>
      </c>
      <c r="AU1678" s="76" t="str">
        <f t="shared" si="2235"/>
        <v>AU$16</v>
      </c>
      <c r="AV1678" s="76" t="str">
        <f t="shared" si="2235"/>
        <v>AV$16</v>
      </c>
      <c r="AW1678" s="76" t="str">
        <f t="shared" si="2235"/>
        <v>AW$16</v>
      </c>
      <c r="AX1678" s="76" t="str">
        <f t="shared" si="2235"/>
        <v>AX$16</v>
      </c>
      <c r="AY1678" s="76" t="str">
        <f t="shared" ref="AY1678:CD1680" si="2236">AY1656</f>
        <v>AY$16</v>
      </c>
      <c r="AZ1678" s="76" t="str">
        <f t="shared" si="2236"/>
        <v>AZ$16</v>
      </c>
      <c r="BA1678" s="76" t="str">
        <f t="shared" si="2236"/>
        <v>BA$16</v>
      </c>
      <c r="BB1678" s="76" t="str">
        <f t="shared" si="2236"/>
        <v>BB$16</v>
      </c>
      <c r="BC1678" s="76" t="str">
        <f t="shared" si="2236"/>
        <v>BC$16</v>
      </c>
      <c r="BD1678" s="76" t="str">
        <f t="shared" si="2236"/>
        <v>BD$16</v>
      </c>
      <c r="BE1678" s="76" t="str">
        <f t="shared" si="2236"/>
        <v>BE$16</v>
      </c>
      <c r="BF1678" s="76" t="str">
        <f t="shared" si="2236"/>
        <v>BF$16</v>
      </c>
      <c r="BG1678" s="76" t="str">
        <f t="shared" si="2236"/>
        <v>BG$16</v>
      </c>
      <c r="BH1678" s="76" t="str">
        <f t="shared" si="2236"/>
        <v>BH$16</v>
      </c>
      <c r="BI1678" s="76" t="str">
        <f t="shared" si="2236"/>
        <v>BI$16</v>
      </c>
      <c r="BJ1678" s="76" t="str">
        <f t="shared" si="2236"/>
        <v>BJ$16</v>
      </c>
      <c r="BK1678" s="76" t="str">
        <f t="shared" si="2236"/>
        <v>BK$16</v>
      </c>
      <c r="BL1678" s="76" t="str">
        <f t="shared" si="2236"/>
        <v>BL$16</v>
      </c>
      <c r="BM1678" s="76" t="str">
        <f t="shared" si="2236"/>
        <v>BM$16</v>
      </c>
      <c r="BN1678" s="76" t="str">
        <f t="shared" si="2236"/>
        <v>BN$16</v>
      </c>
      <c r="BO1678" s="76" t="str">
        <f t="shared" si="2236"/>
        <v>BO$16</v>
      </c>
      <c r="BP1678" s="76" t="str">
        <f t="shared" si="2236"/>
        <v>BP$16</v>
      </c>
      <c r="BQ1678" s="76" t="str">
        <f t="shared" si="2236"/>
        <v>BQ$16</v>
      </c>
      <c r="BR1678" s="76" t="str">
        <f t="shared" si="2236"/>
        <v>BR$16</v>
      </c>
      <c r="BS1678" s="76" t="str">
        <f t="shared" si="2236"/>
        <v>BS$16</v>
      </c>
      <c r="BT1678" s="76" t="str">
        <f t="shared" si="2236"/>
        <v>BT$16</v>
      </c>
      <c r="BU1678" s="76" t="str">
        <f t="shared" si="2236"/>
        <v>BU$16</v>
      </c>
      <c r="BV1678" s="76" t="str">
        <f t="shared" si="2236"/>
        <v>BV$16</v>
      </c>
      <c r="BW1678" s="76" t="str">
        <f t="shared" si="2236"/>
        <v>BW$16</v>
      </c>
      <c r="BX1678" s="76" t="str">
        <f t="shared" si="2236"/>
        <v>BX$16</v>
      </c>
      <c r="BY1678" s="76" t="str">
        <f t="shared" si="2236"/>
        <v>BY$16</v>
      </c>
      <c r="BZ1678" s="76" t="str">
        <f t="shared" si="2236"/>
        <v>BZ$16</v>
      </c>
      <c r="CA1678" s="76" t="str">
        <f t="shared" si="2236"/>
        <v>CA$16</v>
      </c>
      <c r="CB1678" s="76" t="str">
        <f t="shared" si="2236"/>
        <v>CB$16</v>
      </c>
      <c r="CC1678" s="76" t="str">
        <f t="shared" si="2236"/>
        <v>CC$16</v>
      </c>
      <c r="CD1678" s="76" t="str">
        <f t="shared" si="2236"/>
        <v>CD$16</v>
      </c>
      <c r="CE1678" s="76" t="str">
        <f t="shared" ref="CE1678:CL1680" si="2237">CE1656</f>
        <v>CE$16</v>
      </c>
      <c r="CF1678" s="76" t="str">
        <f t="shared" si="2237"/>
        <v>CF$16</v>
      </c>
      <c r="CG1678" s="76" t="str">
        <f t="shared" si="2237"/>
        <v>CG$16</v>
      </c>
      <c r="CH1678" s="76" t="str">
        <f t="shared" si="2237"/>
        <v>CH$16</v>
      </c>
      <c r="CI1678" s="76" t="str">
        <f t="shared" si="2237"/>
        <v>CI$16</v>
      </c>
      <c r="CJ1678" s="76" t="str">
        <f t="shared" si="2237"/>
        <v>CJ$16</v>
      </c>
      <c r="CK1678" s="76" t="str">
        <f t="shared" si="2237"/>
        <v>CK$16</v>
      </c>
      <c r="CL1678" s="76" t="str">
        <f t="shared" si="2237"/>
        <v>CL$16</v>
      </c>
      <c r="CO1678" s="76" t="str">
        <f t="shared" ref="CO1678:DK1680" si="2238">CO1656</f>
        <v>CO$16</v>
      </c>
      <c r="CP1678" s="76" t="str">
        <f t="shared" si="2238"/>
        <v>CP$16</v>
      </c>
      <c r="CQ1678" s="76" t="str">
        <f t="shared" si="2238"/>
        <v>CQ$16</v>
      </c>
      <c r="CR1678" s="76" t="str">
        <f t="shared" si="2238"/>
        <v>CR$16</v>
      </c>
      <c r="CS1678" s="76" t="str">
        <f t="shared" si="2238"/>
        <v>CS$16</v>
      </c>
      <c r="CT1678" s="76" t="str">
        <f t="shared" si="2238"/>
        <v>CT$16</v>
      </c>
      <c r="CU1678" s="76" t="str">
        <f t="shared" si="2238"/>
        <v>CU$16</v>
      </c>
      <c r="CV1678" s="76" t="str">
        <f t="shared" si="2238"/>
        <v>CV$16</v>
      </c>
      <c r="CW1678" s="76" t="str">
        <f t="shared" si="2238"/>
        <v>CW$16</v>
      </c>
      <c r="CX1678" s="76" t="str">
        <f t="shared" si="2238"/>
        <v>CX$16</v>
      </c>
      <c r="CY1678" s="76" t="str">
        <f t="shared" si="2238"/>
        <v>CY$16</v>
      </c>
      <c r="CZ1678" s="76" t="str">
        <f t="shared" si="2238"/>
        <v>CZ$16</v>
      </c>
      <c r="DA1678" s="76" t="str">
        <f t="shared" si="2238"/>
        <v>DA$16</v>
      </c>
      <c r="DB1678" s="76" t="str">
        <f t="shared" si="2238"/>
        <v>DB$16</v>
      </c>
      <c r="DC1678" s="76" t="str">
        <f t="shared" si="2238"/>
        <v>DC$16</v>
      </c>
      <c r="DD1678" s="76" t="str">
        <f t="shared" si="2238"/>
        <v>DD$16</v>
      </c>
      <c r="DE1678" s="76" t="str">
        <f t="shared" si="2238"/>
        <v>DE$16</v>
      </c>
      <c r="DF1678" s="76" t="str">
        <f t="shared" si="2238"/>
        <v>DF$16</v>
      </c>
      <c r="DG1678" s="76" t="str">
        <f t="shared" si="2238"/>
        <v>DG$16</v>
      </c>
      <c r="DH1678" s="76" t="str">
        <f t="shared" si="2238"/>
        <v>DH$16</v>
      </c>
      <c r="DI1678" s="76" t="str">
        <f t="shared" si="2238"/>
        <v>DI$16</v>
      </c>
      <c r="DJ1678" s="76" t="str">
        <f t="shared" si="2238"/>
        <v>DJ$16</v>
      </c>
      <c r="DK1678" s="76" t="str">
        <f t="shared" si="2238"/>
        <v>DK$16</v>
      </c>
      <c r="DL1678" s="76" t="str">
        <f t="shared" ref="DL1678:DL1680" si="2239">DL1656</f>
        <v>DL$16</v>
      </c>
    </row>
    <row r="1679" spans="2:116" x14ac:dyDescent="0.4">
      <c r="B1679" t="s">
        <v>332</v>
      </c>
      <c r="D1679" t="s">
        <v>775</v>
      </c>
      <c r="E1679" s="8" t="str">
        <f t="shared" si="2228"/>
        <v>1679 SUBR-S</v>
      </c>
      <c r="G1679" s="8" t="str">
        <f t="shared" si="2234"/>
        <v>Primary volume driver</v>
      </c>
      <c r="H1679" s="12"/>
      <c r="I1679" s="60"/>
      <c r="J1679" s="60"/>
      <c r="K1679" s="34"/>
      <c r="L1679" s="34"/>
      <c r="M1679" s="34"/>
      <c r="N1679" s="34"/>
      <c r="O1679" s="34"/>
      <c r="P1679" s="34"/>
      <c r="R1679" s="15"/>
      <c r="S1679" s="76" t="str">
        <f t="shared" ref="S1679:AX1681" si="2240">S1657</f>
        <v>S$17</v>
      </c>
      <c r="T1679" s="76" t="str">
        <f t="shared" si="2240"/>
        <v>T$17</v>
      </c>
      <c r="U1679" s="76" t="str">
        <f t="shared" si="2240"/>
        <v>U$17</v>
      </c>
      <c r="V1679" s="76" t="str">
        <f t="shared" si="2240"/>
        <v>V$17</v>
      </c>
      <c r="W1679" s="76" t="str">
        <f t="shared" si="2240"/>
        <v>W$17</v>
      </c>
      <c r="X1679" s="76" t="str">
        <f t="shared" si="2240"/>
        <v>X$17</v>
      </c>
      <c r="Y1679" s="76" t="str">
        <f t="shared" si="2240"/>
        <v>Y$17</v>
      </c>
      <c r="Z1679" s="76" t="str">
        <f t="shared" si="2240"/>
        <v>Z$17</v>
      </c>
      <c r="AA1679" s="76" t="str">
        <f t="shared" si="2240"/>
        <v>AA$17</v>
      </c>
      <c r="AB1679" s="76" t="str">
        <f t="shared" si="2240"/>
        <v>AB$17</v>
      </c>
      <c r="AC1679" s="76" t="str">
        <f t="shared" si="2240"/>
        <v>AC$17</v>
      </c>
      <c r="AD1679" s="76" t="str">
        <f t="shared" si="2240"/>
        <v>AD$17</v>
      </c>
      <c r="AE1679" s="76" t="str">
        <f t="shared" si="2240"/>
        <v>AE$17</v>
      </c>
      <c r="AF1679" s="76" t="str">
        <f t="shared" si="2240"/>
        <v>AF$17</v>
      </c>
      <c r="AG1679" s="76" t="str">
        <f t="shared" si="2240"/>
        <v>AG$17</v>
      </c>
      <c r="AH1679" s="76" t="str">
        <f t="shared" si="2240"/>
        <v>AH$17</v>
      </c>
      <c r="AI1679" s="76" t="str">
        <f t="shared" si="2240"/>
        <v>AI$17</v>
      </c>
      <c r="AJ1679" s="76" t="str">
        <f t="shared" si="2240"/>
        <v>AJ$17</v>
      </c>
      <c r="AK1679" s="76" t="str">
        <f t="shared" si="2240"/>
        <v>AK$17</v>
      </c>
      <c r="AL1679" s="76" t="str">
        <f t="shared" si="2240"/>
        <v>AL$17</v>
      </c>
      <c r="AM1679" s="76" t="str">
        <f t="shared" si="2240"/>
        <v>AM$17</v>
      </c>
      <c r="AN1679" s="76" t="str">
        <f t="shared" si="2240"/>
        <v>AN$17</v>
      </c>
      <c r="AO1679" s="76" t="str">
        <f t="shared" si="2240"/>
        <v>AO$17</v>
      </c>
      <c r="AP1679" s="76" t="str">
        <f t="shared" si="2240"/>
        <v>AP$17</v>
      </c>
      <c r="AQ1679" s="76" t="str">
        <f t="shared" si="2240"/>
        <v>AQ$17</v>
      </c>
      <c r="AR1679" s="76" t="str">
        <f t="shared" si="2240"/>
        <v>AR$17</v>
      </c>
      <c r="AS1679" s="76" t="str">
        <f t="shared" si="2240"/>
        <v>AS$17</v>
      </c>
      <c r="AT1679" s="76" t="str">
        <f t="shared" si="2240"/>
        <v>AT$17</v>
      </c>
      <c r="AU1679" s="76" t="str">
        <f t="shared" si="2240"/>
        <v>AU$17</v>
      </c>
      <c r="AV1679" s="76" t="str">
        <f t="shared" si="2240"/>
        <v>AV$17</v>
      </c>
      <c r="AW1679" s="76" t="str">
        <f t="shared" si="2240"/>
        <v>AW$17</v>
      </c>
      <c r="AX1679" s="76" t="str">
        <f t="shared" si="2240"/>
        <v>AX$17</v>
      </c>
      <c r="AY1679" s="76" t="str">
        <f t="shared" ref="AY1679:CD1681" si="2241">AY1657</f>
        <v>AY$17</v>
      </c>
      <c r="AZ1679" s="76" t="str">
        <f t="shared" si="2241"/>
        <v>AZ$17</v>
      </c>
      <c r="BA1679" s="76" t="str">
        <f t="shared" si="2241"/>
        <v>BA$17</v>
      </c>
      <c r="BB1679" s="76" t="str">
        <f t="shared" si="2241"/>
        <v>BB$17</v>
      </c>
      <c r="BC1679" s="76" t="str">
        <f t="shared" si="2241"/>
        <v>BC$17</v>
      </c>
      <c r="BD1679" s="76" t="str">
        <f t="shared" si="2241"/>
        <v>BD$17</v>
      </c>
      <c r="BE1679" s="76" t="str">
        <f t="shared" si="2241"/>
        <v>BE$17</v>
      </c>
      <c r="BF1679" s="76" t="str">
        <f t="shared" si="2241"/>
        <v>BF$17</v>
      </c>
      <c r="BG1679" s="76" t="str">
        <f t="shared" si="2241"/>
        <v>BG$17</v>
      </c>
      <c r="BH1679" s="76" t="str">
        <f t="shared" si="2241"/>
        <v>BH$17</v>
      </c>
      <c r="BI1679" s="76" t="str">
        <f t="shared" si="2241"/>
        <v>BI$17</v>
      </c>
      <c r="BJ1679" s="76" t="str">
        <f t="shared" si="2241"/>
        <v>BJ$17</v>
      </c>
      <c r="BK1679" s="76" t="str">
        <f t="shared" si="2241"/>
        <v>BK$17</v>
      </c>
      <c r="BL1679" s="76" t="str">
        <f t="shared" si="2241"/>
        <v>BL$17</v>
      </c>
      <c r="BM1679" s="76" t="str">
        <f t="shared" si="2241"/>
        <v>BM$17</v>
      </c>
      <c r="BN1679" s="76" t="str">
        <f t="shared" si="2241"/>
        <v>BN$17</v>
      </c>
      <c r="BO1679" s="76" t="str">
        <f t="shared" si="2241"/>
        <v>BO$17</v>
      </c>
      <c r="BP1679" s="76" t="str">
        <f t="shared" si="2241"/>
        <v>BP$17</v>
      </c>
      <c r="BQ1679" s="76" t="str">
        <f t="shared" si="2241"/>
        <v>BQ$17</v>
      </c>
      <c r="BR1679" s="76" t="str">
        <f t="shared" si="2241"/>
        <v>BR$17</v>
      </c>
      <c r="BS1679" s="76" t="str">
        <f t="shared" si="2241"/>
        <v>BS$17</v>
      </c>
      <c r="BT1679" s="76" t="str">
        <f t="shared" si="2241"/>
        <v>BT$17</v>
      </c>
      <c r="BU1679" s="76" t="str">
        <f t="shared" si="2241"/>
        <v>BU$17</v>
      </c>
      <c r="BV1679" s="76" t="str">
        <f t="shared" si="2241"/>
        <v>BV$17</v>
      </c>
      <c r="BW1679" s="76" t="str">
        <f t="shared" si="2241"/>
        <v>BW$17</v>
      </c>
      <c r="BX1679" s="76" t="str">
        <f t="shared" si="2241"/>
        <v>BX$17</v>
      </c>
      <c r="BY1679" s="76" t="str">
        <f t="shared" si="2241"/>
        <v>BY$17</v>
      </c>
      <c r="BZ1679" s="76" t="str">
        <f t="shared" si="2241"/>
        <v>BZ$17</v>
      </c>
      <c r="CA1679" s="76" t="str">
        <f t="shared" si="2241"/>
        <v>CA$17</v>
      </c>
      <c r="CB1679" s="76" t="str">
        <f t="shared" si="2241"/>
        <v>CB$17</v>
      </c>
      <c r="CC1679" s="76" t="str">
        <f t="shared" si="2241"/>
        <v>CC$17</v>
      </c>
      <c r="CD1679" s="76" t="str">
        <f t="shared" si="2241"/>
        <v>CD$17</v>
      </c>
      <c r="CE1679" s="76" t="str">
        <f t="shared" ref="CE1679:CL1681" si="2242">CE1657</f>
        <v>CE$17</v>
      </c>
      <c r="CF1679" s="76" t="str">
        <f t="shared" si="2242"/>
        <v>CF$17</v>
      </c>
      <c r="CG1679" s="76" t="str">
        <f t="shared" si="2242"/>
        <v>CG$17</v>
      </c>
      <c r="CH1679" s="76" t="str">
        <f t="shared" si="2242"/>
        <v>CH$17</v>
      </c>
      <c r="CI1679" s="76" t="str">
        <f t="shared" si="2242"/>
        <v>CI$17</v>
      </c>
      <c r="CJ1679" s="76" t="str">
        <f t="shared" si="2242"/>
        <v>CJ$17</v>
      </c>
      <c r="CK1679" s="76" t="str">
        <f t="shared" si="2242"/>
        <v>CK$17</v>
      </c>
      <c r="CL1679" s="76" t="str">
        <f t="shared" si="2242"/>
        <v>CL$17</v>
      </c>
      <c r="CN1679" s="60"/>
      <c r="CO1679" s="76" t="str">
        <f t="shared" ref="CO1679:DK1681" si="2243">CO1657</f>
        <v>CO$17</v>
      </c>
      <c r="CP1679" s="76" t="str">
        <f t="shared" si="2243"/>
        <v>CP$17</v>
      </c>
      <c r="CQ1679" s="76" t="str">
        <f t="shared" si="2243"/>
        <v>CQ$17</v>
      </c>
      <c r="CR1679" s="76" t="str">
        <f t="shared" si="2243"/>
        <v>CR$17</v>
      </c>
      <c r="CS1679" s="76" t="str">
        <f t="shared" si="2243"/>
        <v>CS$17</v>
      </c>
      <c r="CT1679" s="76" t="str">
        <f t="shared" si="2243"/>
        <v>CT$17</v>
      </c>
      <c r="CU1679" s="76" t="str">
        <f t="shared" si="2243"/>
        <v>CU$17</v>
      </c>
      <c r="CV1679" s="76" t="str">
        <f t="shared" si="2243"/>
        <v>CV$17</v>
      </c>
      <c r="CW1679" s="76" t="str">
        <f t="shared" si="2243"/>
        <v>CW$17</v>
      </c>
      <c r="CX1679" s="76" t="str">
        <f t="shared" si="2243"/>
        <v>CX$17</v>
      </c>
      <c r="CY1679" s="76" t="str">
        <f t="shared" si="2243"/>
        <v>CY$17</v>
      </c>
      <c r="CZ1679" s="76" t="str">
        <f t="shared" si="2243"/>
        <v>CZ$17</v>
      </c>
      <c r="DA1679" s="76" t="str">
        <f t="shared" si="2243"/>
        <v>DA$17</v>
      </c>
      <c r="DB1679" s="76" t="str">
        <f t="shared" si="2243"/>
        <v>DB$17</v>
      </c>
      <c r="DC1679" s="76" t="str">
        <f t="shared" si="2243"/>
        <v>DC$17</v>
      </c>
      <c r="DD1679" s="76" t="str">
        <f t="shared" si="2243"/>
        <v>DD$17</v>
      </c>
      <c r="DE1679" s="76" t="str">
        <f t="shared" si="2243"/>
        <v>DE$17</v>
      </c>
      <c r="DF1679" s="76" t="str">
        <f t="shared" si="2243"/>
        <v>DF$17</v>
      </c>
      <c r="DG1679" s="76" t="str">
        <f t="shared" si="2243"/>
        <v>DG$17</v>
      </c>
      <c r="DH1679" s="76" t="str">
        <f t="shared" si="2243"/>
        <v>DH$17</v>
      </c>
      <c r="DI1679" s="76" t="str">
        <f t="shared" si="2243"/>
        <v>DI$17</v>
      </c>
      <c r="DJ1679" s="76" t="str">
        <f t="shared" si="2243"/>
        <v>DJ$17</v>
      </c>
      <c r="DK1679" s="76" t="str">
        <f t="shared" si="2243"/>
        <v>DK$17</v>
      </c>
      <c r="DL1679" s="76" t="str">
        <f t="shared" ref="DL1679:DL1681" si="2244">DL1657</f>
        <v>DL$17</v>
      </c>
    </row>
    <row r="1680" spans="2:116" x14ac:dyDescent="0.4">
      <c r="B1680" t="s">
        <v>332</v>
      </c>
      <c r="D1680" t="s">
        <v>775</v>
      </c>
      <c r="E1680" s="8" t="str">
        <f t="shared" si="2228"/>
        <v>1680 SUBR-S</v>
      </c>
      <c r="G1680" s="89" t="str">
        <f>G1662</f>
        <v>Subscription revenue - secondary revenue driven:</v>
      </c>
      <c r="H1680" s="12"/>
      <c r="I1680" s="60"/>
      <c r="J1680" s="60"/>
      <c r="K1680" s="15"/>
      <c r="L1680" s="15"/>
      <c r="M1680" s="15"/>
      <c r="N1680" s="15"/>
      <c r="O1680" s="15"/>
      <c r="P1680" s="15"/>
      <c r="R1680" s="15"/>
      <c r="S1680" s="76">
        <f t="shared" ref="S1680:AX1682" si="2245">S1658</f>
        <v>0</v>
      </c>
      <c r="T1680" s="76">
        <f t="shared" si="2245"/>
        <v>0</v>
      </c>
      <c r="U1680" s="76">
        <f t="shared" si="2245"/>
        <v>0</v>
      </c>
      <c r="V1680" s="76">
        <f t="shared" si="2245"/>
        <v>0</v>
      </c>
      <c r="W1680" s="76">
        <f t="shared" si="2245"/>
        <v>0</v>
      </c>
      <c r="X1680" s="76">
        <f t="shared" si="2245"/>
        <v>0</v>
      </c>
      <c r="Y1680" s="76">
        <f t="shared" si="2245"/>
        <v>0</v>
      </c>
      <c r="Z1680" s="76">
        <f t="shared" si="2245"/>
        <v>0</v>
      </c>
      <c r="AA1680" s="76">
        <f t="shared" si="2245"/>
        <v>0</v>
      </c>
      <c r="AB1680" s="76">
        <f t="shared" si="2245"/>
        <v>0</v>
      </c>
      <c r="AC1680" s="76">
        <f t="shared" si="2245"/>
        <v>0</v>
      </c>
      <c r="AD1680" s="76">
        <f t="shared" si="2245"/>
        <v>0</v>
      </c>
      <c r="AE1680" s="76">
        <f t="shared" si="2245"/>
        <v>0</v>
      </c>
      <c r="AF1680" s="76">
        <f t="shared" si="2245"/>
        <v>0</v>
      </c>
      <c r="AG1680" s="76">
        <f t="shared" si="2245"/>
        <v>0</v>
      </c>
      <c r="AH1680" s="76">
        <f t="shared" si="2245"/>
        <v>0</v>
      </c>
      <c r="AI1680" s="76">
        <f t="shared" si="2245"/>
        <v>0</v>
      </c>
      <c r="AJ1680" s="76">
        <f t="shared" si="2245"/>
        <v>0</v>
      </c>
      <c r="AK1680" s="76">
        <f t="shared" si="2245"/>
        <v>0</v>
      </c>
      <c r="AL1680" s="76">
        <f t="shared" si="2245"/>
        <v>0</v>
      </c>
      <c r="AM1680" s="76">
        <f t="shared" si="2245"/>
        <v>0</v>
      </c>
      <c r="AN1680" s="76">
        <f t="shared" si="2245"/>
        <v>0</v>
      </c>
      <c r="AO1680" s="76">
        <f t="shared" si="2245"/>
        <v>0</v>
      </c>
      <c r="AP1680" s="76">
        <f t="shared" si="2245"/>
        <v>0</v>
      </c>
      <c r="AQ1680" s="76">
        <f t="shared" si="2245"/>
        <v>0</v>
      </c>
      <c r="AR1680" s="76">
        <f t="shared" si="2245"/>
        <v>0</v>
      </c>
      <c r="AS1680" s="76">
        <f t="shared" si="2245"/>
        <v>0</v>
      </c>
      <c r="AT1680" s="76">
        <f t="shared" si="2245"/>
        <v>0</v>
      </c>
      <c r="AU1680" s="76">
        <f t="shared" si="2245"/>
        <v>0</v>
      </c>
      <c r="AV1680" s="76">
        <f t="shared" si="2245"/>
        <v>0</v>
      </c>
      <c r="AW1680" s="76">
        <f t="shared" si="2245"/>
        <v>0</v>
      </c>
      <c r="AX1680" s="76">
        <f t="shared" si="2245"/>
        <v>0</v>
      </c>
      <c r="AY1680" s="76">
        <f t="shared" ref="AY1680:CD1682" si="2246">AY1658</f>
        <v>0</v>
      </c>
      <c r="AZ1680" s="76">
        <f t="shared" si="2246"/>
        <v>0</v>
      </c>
      <c r="BA1680" s="76">
        <f t="shared" si="2246"/>
        <v>0</v>
      </c>
      <c r="BB1680" s="76">
        <f t="shared" si="2246"/>
        <v>0</v>
      </c>
      <c r="BC1680" s="76">
        <f t="shared" si="2246"/>
        <v>0</v>
      </c>
      <c r="BD1680" s="76">
        <f t="shared" si="2246"/>
        <v>0</v>
      </c>
      <c r="BE1680" s="76">
        <f t="shared" si="2246"/>
        <v>0</v>
      </c>
      <c r="BF1680" s="76">
        <f t="shared" si="2246"/>
        <v>0</v>
      </c>
      <c r="BG1680" s="76">
        <f t="shared" si="2246"/>
        <v>0</v>
      </c>
      <c r="BH1680" s="76">
        <f t="shared" si="2246"/>
        <v>0</v>
      </c>
      <c r="BI1680" s="76">
        <f t="shared" si="2246"/>
        <v>0</v>
      </c>
      <c r="BJ1680" s="76">
        <f t="shared" si="2246"/>
        <v>0</v>
      </c>
      <c r="BK1680" s="76">
        <f t="shared" si="2246"/>
        <v>0</v>
      </c>
      <c r="BL1680" s="76">
        <f t="shared" si="2246"/>
        <v>0</v>
      </c>
      <c r="BM1680" s="76">
        <f t="shared" si="2246"/>
        <v>0</v>
      </c>
      <c r="BN1680" s="76">
        <f t="shared" si="2246"/>
        <v>0</v>
      </c>
      <c r="BO1680" s="76">
        <f t="shared" si="2246"/>
        <v>0</v>
      </c>
      <c r="BP1680" s="76">
        <f t="shared" si="2246"/>
        <v>0</v>
      </c>
      <c r="BQ1680" s="76">
        <f t="shared" si="2246"/>
        <v>0</v>
      </c>
      <c r="BR1680" s="76">
        <f t="shared" si="2246"/>
        <v>0</v>
      </c>
      <c r="BS1680" s="76">
        <f t="shared" si="2246"/>
        <v>0</v>
      </c>
      <c r="BT1680" s="76">
        <f t="shared" si="2246"/>
        <v>0</v>
      </c>
      <c r="BU1680" s="76">
        <f t="shared" si="2246"/>
        <v>0</v>
      </c>
      <c r="BV1680" s="76">
        <f t="shared" si="2246"/>
        <v>0</v>
      </c>
      <c r="BW1680" s="76">
        <f t="shared" si="2246"/>
        <v>0</v>
      </c>
      <c r="BX1680" s="76">
        <f t="shared" si="2246"/>
        <v>0</v>
      </c>
      <c r="BY1680" s="76">
        <f t="shared" si="2246"/>
        <v>0</v>
      </c>
      <c r="BZ1680" s="76">
        <f t="shared" si="2246"/>
        <v>0</v>
      </c>
      <c r="CA1680" s="76">
        <f t="shared" si="2246"/>
        <v>0</v>
      </c>
      <c r="CB1680" s="76">
        <f t="shared" si="2246"/>
        <v>0</v>
      </c>
      <c r="CC1680" s="76">
        <f t="shared" si="2246"/>
        <v>0</v>
      </c>
      <c r="CD1680" s="76">
        <f t="shared" si="2246"/>
        <v>0</v>
      </c>
      <c r="CE1680" s="76">
        <f t="shared" ref="CE1680:CL1682" si="2247">CE1658</f>
        <v>0</v>
      </c>
      <c r="CF1680" s="76">
        <f t="shared" si="2247"/>
        <v>0</v>
      </c>
      <c r="CG1680" s="76">
        <f t="shared" si="2247"/>
        <v>0</v>
      </c>
      <c r="CH1680" s="76">
        <f t="shared" si="2247"/>
        <v>0</v>
      </c>
      <c r="CI1680" s="76">
        <f t="shared" si="2247"/>
        <v>0</v>
      </c>
      <c r="CJ1680" s="76">
        <f t="shared" si="2247"/>
        <v>0</v>
      </c>
      <c r="CK1680" s="76">
        <f t="shared" si="2247"/>
        <v>0</v>
      </c>
      <c r="CL1680" s="76">
        <f t="shared" si="2247"/>
        <v>0</v>
      </c>
      <c r="CN1680" s="60"/>
      <c r="CO1680" s="76">
        <f t="shared" ref="CO1680:DK1682" si="2248">CO1658</f>
        <v>0</v>
      </c>
      <c r="CP1680" s="76">
        <f t="shared" si="2248"/>
        <v>0</v>
      </c>
      <c r="CQ1680" s="76">
        <f t="shared" si="2248"/>
        <v>0</v>
      </c>
      <c r="CR1680" s="76">
        <f t="shared" si="2248"/>
        <v>0</v>
      </c>
      <c r="CS1680" s="76">
        <f t="shared" si="2248"/>
        <v>0</v>
      </c>
      <c r="CT1680" s="76">
        <f t="shared" si="2248"/>
        <v>0</v>
      </c>
      <c r="CU1680" s="76">
        <f t="shared" si="2248"/>
        <v>0</v>
      </c>
      <c r="CV1680" s="76">
        <f t="shared" si="2248"/>
        <v>0</v>
      </c>
      <c r="CW1680" s="76">
        <f t="shared" si="2248"/>
        <v>0</v>
      </c>
      <c r="CX1680" s="76">
        <f t="shared" si="2248"/>
        <v>0</v>
      </c>
      <c r="CY1680" s="76">
        <f t="shared" si="2248"/>
        <v>0</v>
      </c>
      <c r="CZ1680" s="76">
        <f t="shared" si="2248"/>
        <v>0</v>
      </c>
      <c r="DA1680" s="76">
        <f t="shared" si="2248"/>
        <v>0</v>
      </c>
      <c r="DB1680" s="76">
        <f t="shared" si="2248"/>
        <v>0</v>
      </c>
      <c r="DC1680" s="76">
        <f t="shared" si="2248"/>
        <v>0</v>
      </c>
      <c r="DD1680" s="76">
        <f t="shared" si="2248"/>
        <v>0</v>
      </c>
      <c r="DE1680" s="76">
        <f t="shared" si="2248"/>
        <v>0</v>
      </c>
      <c r="DF1680" s="76">
        <f t="shared" si="2248"/>
        <v>0</v>
      </c>
      <c r="DG1680" s="76">
        <f t="shared" si="2248"/>
        <v>0</v>
      </c>
      <c r="DH1680" s="76">
        <f t="shared" si="2248"/>
        <v>0</v>
      </c>
      <c r="DI1680" s="76">
        <f t="shared" si="2248"/>
        <v>0</v>
      </c>
      <c r="DJ1680" s="76">
        <f t="shared" si="2248"/>
        <v>0</v>
      </c>
      <c r="DK1680" s="76">
        <f t="shared" si="2248"/>
        <v>0</v>
      </c>
      <c r="DL1680" s="76">
        <f t="shared" ref="DL1680:DL1682" si="2249">DL1658</f>
        <v>0</v>
      </c>
    </row>
    <row r="1681" spans="1:116" x14ac:dyDescent="0.4">
      <c r="B1681" t="s">
        <v>332</v>
      </c>
      <c r="D1681" t="s">
        <v>775</v>
      </c>
      <c r="E1681" s="8" t="str">
        <f t="shared" ref="E1681:E1683" si="2250">ROW()&amp;" "&amp;D1681</f>
        <v>1681 SUBR-S</v>
      </c>
      <c r="G1681" s="241" t="str">
        <f>IFERROR(SUBSTITUTE(TRIM(MID(G1662, SEARCH("-", G1662) + 1, LEN(G1662))),":",""),"no unit")</f>
        <v>secondary revenue driven</v>
      </c>
      <c r="H1681" s="12"/>
      <c r="I1681" s="60"/>
      <c r="J1681" s="60"/>
      <c r="K1681" s="15"/>
      <c r="L1681" s="15"/>
      <c r="M1681" s="15"/>
      <c r="N1681" s="15"/>
      <c r="O1681" s="15"/>
      <c r="P1681" s="15"/>
      <c r="R1681" s="15"/>
      <c r="S1681" s="76"/>
      <c r="T1681" s="76"/>
      <c r="U1681" s="76"/>
      <c r="V1681" s="76"/>
      <c r="W1681" s="76"/>
      <c r="X1681" s="76"/>
      <c r="Y1681" s="76"/>
      <c r="Z1681" s="76"/>
      <c r="AA1681" s="76"/>
      <c r="AB1681" s="76"/>
      <c r="AC1681" s="76"/>
      <c r="AD1681" s="76"/>
      <c r="AE1681" s="76"/>
      <c r="AF1681" s="76"/>
      <c r="AG1681" s="76"/>
      <c r="AH1681" s="76"/>
      <c r="AI1681" s="76"/>
      <c r="AJ1681" s="76"/>
      <c r="AK1681" s="76"/>
      <c r="AL1681" s="76"/>
      <c r="AM1681" s="76"/>
      <c r="AN1681" s="76"/>
      <c r="AO1681" s="76"/>
      <c r="AP1681" s="76"/>
      <c r="AQ1681" s="76"/>
      <c r="AR1681" s="76"/>
      <c r="AS1681" s="76"/>
      <c r="AT1681" s="76"/>
      <c r="AU1681" s="76"/>
      <c r="AV1681" s="76"/>
      <c r="AW1681" s="76"/>
      <c r="AX1681" s="76"/>
      <c r="AY1681" s="76"/>
      <c r="AZ1681" s="76"/>
      <c r="BA1681" s="76"/>
      <c r="BB1681" s="76"/>
      <c r="BC1681" s="76"/>
      <c r="BD1681" s="76"/>
      <c r="BE1681" s="76"/>
      <c r="BF1681" s="76"/>
      <c r="BG1681" s="76"/>
      <c r="BH1681" s="76"/>
      <c r="BI1681" s="76"/>
      <c r="BJ1681" s="76"/>
      <c r="BK1681" s="76"/>
      <c r="BL1681" s="76"/>
      <c r="BM1681" s="76"/>
      <c r="BN1681" s="76"/>
      <c r="BO1681" s="76"/>
      <c r="BP1681" s="76"/>
      <c r="BQ1681" s="76"/>
      <c r="BR1681" s="76"/>
      <c r="BS1681" s="76"/>
      <c r="BT1681" s="76"/>
      <c r="BU1681" s="76"/>
      <c r="BV1681" s="76"/>
      <c r="BW1681" s="76"/>
      <c r="BX1681" s="76"/>
      <c r="BY1681" s="76"/>
      <c r="BZ1681" s="76"/>
      <c r="CA1681" s="76"/>
      <c r="CB1681" s="76"/>
      <c r="CC1681" s="76"/>
      <c r="CD1681" s="76"/>
      <c r="CE1681" s="76"/>
      <c r="CF1681" s="76"/>
      <c r="CG1681" s="76"/>
      <c r="CH1681" s="76"/>
      <c r="CI1681" s="76"/>
      <c r="CJ1681" s="76"/>
      <c r="CK1681" s="76"/>
      <c r="CL1681" s="76"/>
      <c r="CN1681" s="60"/>
      <c r="CO1681" s="76"/>
      <c r="CP1681" s="76"/>
      <c r="CQ1681" s="76"/>
      <c r="CR1681" s="76"/>
      <c r="CS1681" s="76"/>
      <c r="CT1681" s="76"/>
      <c r="CU1681" s="76"/>
      <c r="CV1681" s="76"/>
      <c r="CW1681" s="76"/>
      <c r="CX1681" s="76"/>
      <c r="CY1681" s="76"/>
      <c r="CZ1681" s="76"/>
      <c r="DA1681" s="76"/>
      <c r="DB1681" s="76"/>
      <c r="DC1681" s="76"/>
      <c r="DD1681" s="76"/>
      <c r="DE1681" s="76"/>
      <c r="DF1681" s="76"/>
      <c r="DG1681" s="76"/>
      <c r="DH1681" s="76"/>
      <c r="DI1681" s="76"/>
      <c r="DJ1681" s="76"/>
      <c r="DK1681" s="76"/>
      <c r="DL1681" s="76"/>
    </row>
    <row r="1682" spans="1:116" x14ac:dyDescent="0.4">
      <c r="B1682" t="s">
        <v>332</v>
      </c>
      <c r="D1682" t="s">
        <v>775</v>
      </c>
      <c r="E1682" s="8" t="str">
        <f t="shared" si="2228"/>
        <v>1682 SUBR-S</v>
      </c>
      <c r="G1682" s="8" t="str">
        <f t="shared" si="2234"/>
        <v>Secondary revenue driver</v>
      </c>
      <c r="H1682" s="12"/>
      <c r="I1682" s="60"/>
      <c r="J1682" s="60"/>
      <c r="K1682" s="15"/>
      <c r="L1682" s="15"/>
      <c r="M1682" s="15"/>
      <c r="N1682" s="15"/>
      <c r="O1682" s="15"/>
      <c r="P1682" s="15"/>
      <c r="R1682" s="15"/>
      <c r="S1682" s="203" t="str">
        <f>ADDRESS(ROW(S1674),COLUMN(S1674),2)</f>
        <v>S$1674</v>
      </c>
      <c r="T1682" s="203" t="str">
        <f t="shared" ref="T1682:CE1684" si="2251">ADDRESS(ROW(T1674),COLUMN(T1674),2)</f>
        <v>T$1674</v>
      </c>
      <c r="U1682" s="203" t="str">
        <f t="shared" si="2251"/>
        <v>U$1674</v>
      </c>
      <c r="V1682" s="203" t="str">
        <f t="shared" si="2251"/>
        <v>V$1674</v>
      </c>
      <c r="W1682" s="203" t="str">
        <f t="shared" si="2251"/>
        <v>W$1674</v>
      </c>
      <c r="X1682" s="203" t="str">
        <f t="shared" si="2251"/>
        <v>X$1674</v>
      </c>
      <c r="Y1682" s="203" t="str">
        <f t="shared" si="2251"/>
        <v>Y$1674</v>
      </c>
      <c r="Z1682" s="203" t="str">
        <f t="shared" si="2251"/>
        <v>Z$1674</v>
      </c>
      <c r="AA1682" s="203" t="str">
        <f t="shared" si="2251"/>
        <v>AA$1674</v>
      </c>
      <c r="AB1682" s="203" t="str">
        <f t="shared" si="2251"/>
        <v>AB$1674</v>
      </c>
      <c r="AC1682" s="203" t="str">
        <f t="shared" si="2251"/>
        <v>AC$1674</v>
      </c>
      <c r="AD1682" s="203" t="str">
        <f t="shared" si="2251"/>
        <v>AD$1674</v>
      </c>
      <c r="AE1682" s="203" t="str">
        <f t="shared" si="2251"/>
        <v>AE$1674</v>
      </c>
      <c r="AF1682" s="203" t="str">
        <f t="shared" si="2251"/>
        <v>AF$1674</v>
      </c>
      <c r="AG1682" s="203" t="str">
        <f t="shared" si="2251"/>
        <v>AG$1674</v>
      </c>
      <c r="AH1682" s="203" t="str">
        <f t="shared" si="2251"/>
        <v>AH$1674</v>
      </c>
      <c r="AI1682" s="203" t="str">
        <f t="shared" si="2251"/>
        <v>AI$1674</v>
      </c>
      <c r="AJ1682" s="203" t="str">
        <f t="shared" si="2251"/>
        <v>AJ$1674</v>
      </c>
      <c r="AK1682" s="203" t="str">
        <f t="shared" si="2251"/>
        <v>AK$1674</v>
      </c>
      <c r="AL1682" s="203" t="str">
        <f t="shared" si="2251"/>
        <v>AL$1674</v>
      </c>
      <c r="AM1682" s="203" t="str">
        <f t="shared" si="2251"/>
        <v>AM$1674</v>
      </c>
      <c r="AN1682" s="203" t="str">
        <f t="shared" si="2251"/>
        <v>AN$1674</v>
      </c>
      <c r="AO1682" s="203" t="str">
        <f t="shared" si="2251"/>
        <v>AO$1674</v>
      </c>
      <c r="AP1682" s="203" t="str">
        <f t="shared" si="2251"/>
        <v>AP$1674</v>
      </c>
      <c r="AQ1682" s="203" t="str">
        <f t="shared" si="2251"/>
        <v>AQ$1674</v>
      </c>
      <c r="AR1682" s="203" t="str">
        <f t="shared" si="2251"/>
        <v>AR$1674</v>
      </c>
      <c r="AS1682" s="203" t="str">
        <f t="shared" si="2251"/>
        <v>AS$1674</v>
      </c>
      <c r="AT1682" s="203" t="str">
        <f t="shared" si="2251"/>
        <v>AT$1674</v>
      </c>
      <c r="AU1682" s="203" t="str">
        <f t="shared" si="2251"/>
        <v>AU$1674</v>
      </c>
      <c r="AV1682" s="203" t="str">
        <f t="shared" si="2251"/>
        <v>AV$1674</v>
      </c>
      <c r="AW1682" s="203" t="str">
        <f t="shared" si="2251"/>
        <v>AW$1674</v>
      </c>
      <c r="AX1682" s="203" t="str">
        <f t="shared" si="2251"/>
        <v>AX$1674</v>
      </c>
      <c r="AY1682" s="203" t="str">
        <f t="shared" si="2251"/>
        <v>AY$1674</v>
      </c>
      <c r="AZ1682" s="203" t="str">
        <f t="shared" si="2251"/>
        <v>AZ$1674</v>
      </c>
      <c r="BA1682" s="203" t="str">
        <f t="shared" si="2251"/>
        <v>BA$1674</v>
      </c>
      <c r="BB1682" s="203" t="str">
        <f t="shared" si="2251"/>
        <v>BB$1674</v>
      </c>
      <c r="BC1682" s="203" t="str">
        <f t="shared" si="2251"/>
        <v>BC$1674</v>
      </c>
      <c r="BD1682" s="203" t="str">
        <f t="shared" si="2251"/>
        <v>BD$1674</v>
      </c>
      <c r="BE1682" s="203" t="str">
        <f t="shared" si="2251"/>
        <v>BE$1674</v>
      </c>
      <c r="BF1682" s="203" t="str">
        <f t="shared" si="2251"/>
        <v>BF$1674</v>
      </c>
      <c r="BG1682" s="203" t="str">
        <f t="shared" si="2251"/>
        <v>BG$1674</v>
      </c>
      <c r="BH1682" s="203" t="str">
        <f t="shared" si="2251"/>
        <v>BH$1674</v>
      </c>
      <c r="BI1682" s="203" t="str">
        <f t="shared" si="2251"/>
        <v>BI$1674</v>
      </c>
      <c r="BJ1682" s="203" t="str">
        <f t="shared" si="2251"/>
        <v>BJ$1674</v>
      </c>
      <c r="BK1682" s="203" t="str">
        <f t="shared" si="2251"/>
        <v>BK$1674</v>
      </c>
      <c r="BL1682" s="203" t="str">
        <f t="shared" si="2251"/>
        <v>BL$1674</v>
      </c>
      <c r="BM1682" s="203" t="str">
        <f t="shared" si="2251"/>
        <v>BM$1674</v>
      </c>
      <c r="BN1682" s="203" t="str">
        <f t="shared" si="2251"/>
        <v>BN$1674</v>
      </c>
      <c r="BO1682" s="203" t="str">
        <f t="shared" si="2251"/>
        <v>BO$1674</v>
      </c>
      <c r="BP1682" s="203" t="str">
        <f t="shared" si="2251"/>
        <v>BP$1674</v>
      </c>
      <c r="BQ1682" s="203" t="str">
        <f t="shared" si="2251"/>
        <v>BQ$1674</v>
      </c>
      <c r="BR1682" s="203" t="str">
        <f t="shared" si="2251"/>
        <v>BR$1674</v>
      </c>
      <c r="BS1682" s="203" t="str">
        <f t="shared" si="2251"/>
        <v>BS$1674</v>
      </c>
      <c r="BT1682" s="203" t="str">
        <f t="shared" si="2251"/>
        <v>BT$1674</v>
      </c>
      <c r="BU1682" s="203" t="str">
        <f t="shared" si="2251"/>
        <v>BU$1674</v>
      </c>
      <c r="BV1682" s="203" t="str">
        <f t="shared" si="2251"/>
        <v>BV$1674</v>
      </c>
      <c r="BW1682" s="203" t="str">
        <f t="shared" si="2251"/>
        <v>BW$1674</v>
      </c>
      <c r="BX1682" s="203" t="str">
        <f t="shared" si="2251"/>
        <v>BX$1674</v>
      </c>
      <c r="BY1682" s="203" t="str">
        <f t="shared" si="2251"/>
        <v>BY$1674</v>
      </c>
      <c r="BZ1682" s="203" t="str">
        <f t="shared" si="2251"/>
        <v>BZ$1674</v>
      </c>
      <c r="CA1682" s="203" t="str">
        <f t="shared" si="2251"/>
        <v>CA$1674</v>
      </c>
      <c r="CB1682" s="203" t="str">
        <f t="shared" si="2251"/>
        <v>CB$1674</v>
      </c>
      <c r="CC1682" s="203" t="str">
        <f t="shared" si="2251"/>
        <v>CC$1674</v>
      </c>
      <c r="CD1682" s="203" t="str">
        <f t="shared" si="2251"/>
        <v>CD$1674</v>
      </c>
      <c r="CE1682" s="203" t="str">
        <f t="shared" si="2251"/>
        <v>CE$1674</v>
      </c>
      <c r="CF1682" s="203" t="str">
        <f t="shared" ref="CF1682:CL1684" si="2252">ADDRESS(ROW(CF1674),COLUMN(CF1674),2)</f>
        <v>CF$1674</v>
      </c>
      <c r="CG1682" s="203" t="str">
        <f t="shared" si="2252"/>
        <v>CG$1674</v>
      </c>
      <c r="CH1682" s="203" t="str">
        <f t="shared" si="2252"/>
        <v>CH$1674</v>
      </c>
      <c r="CI1682" s="203" t="str">
        <f t="shared" si="2252"/>
        <v>CI$1674</v>
      </c>
      <c r="CJ1682" s="203" t="str">
        <f t="shared" si="2252"/>
        <v>CJ$1674</v>
      </c>
      <c r="CK1682" s="203" t="str">
        <f t="shared" si="2252"/>
        <v>CK$1674</v>
      </c>
      <c r="CL1682" s="203" t="str">
        <f t="shared" si="2252"/>
        <v>CL$1674</v>
      </c>
      <c r="CN1682" s="60"/>
      <c r="CO1682" s="203" t="str">
        <f t="shared" ref="CO1682:DK1684" si="2253">ADDRESS(ROW(CO1674),COLUMN(CO1674),2)</f>
        <v>CO$1674</v>
      </c>
      <c r="CP1682" s="203" t="str">
        <f t="shared" si="2253"/>
        <v>CP$1674</v>
      </c>
      <c r="CQ1682" s="203" t="str">
        <f t="shared" si="2253"/>
        <v>CQ$1674</v>
      </c>
      <c r="CR1682" s="203" t="str">
        <f t="shared" si="2253"/>
        <v>CR$1674</v>
      </c>
      <c r="CS1682" s="203" t="str">
        <f t="shared" si="2253"/>
        <v>CS$1674</v>
      </c>
      <c r="CT1682" s="203" t="str">
        <f t="shared" si="2253"/>
        <v>CT$1674</v>
      </c>
      <c r="CU1682" s="203" t="str">
        <f t="shared" si="2253"/>
        <v>CU$1674</v>
      </c>
      <c r="CV1682" s="203" t="str">
        <f t="shared" si="2253"/>
        <v>CV$1674</v>
      </c>
      <c r="CW1682" s="203" t="str">
        <f t="shared" si="2253"/>
        <v>CW$1674</v>
      </c>
      <c r="CX1682" s="203" t="str">
        <f t="shared" si="2253"/>
        <v>CX$1674</v>
      </c>
      <c r="CY1682" s="203" t="str">
        <f t="shared" si="2253"/>
        <v>CY$1674</v>
      </c>
      <c r="CZ1682" s="203" t="str">
        <f t="shared" si="2253"/>
        <v>CZ$1674</v>
      </c>
      <c r="DA1682" s="203" t="str">
        <f t="shared" si="2253"/>
        <v>DA$1674</v>
      </c>
      <c r="DB1682" s="203" t="str">
        <f t="shared" si="2253"/>
        <v>DB$1674</v>
      </c>
      <c r="DC1682" s="203" t="str">
        <f t="shared" si="2253"/>
        <v>DC$1674</v>
      </c>
      <c r="DD1682" s="203" t="str">
        <f t="shared" si="2253"/>
        <v>DD$1674</v>
      </c>
      <c r="DE1682" s="203" t="str">
        <f t="shared" si="2253"/>
        <v>DE$1674</v>
      </c>
      <c r="DF1682" s="203" t="str">
        <f t="shared" si="2253"/>
        <v>DF$1674</v>
      </c>
      <c r="DG1682" s="203" t="str">
        <f t="shared" si="2253"/>
        <v>DG$1674</v>
      </c>
      <c r="DH1682" s="203" t="str">
        <f t="shared" si="2253"/>
        <v>DH$1674</v>
      </c>
      <c r="DI1682" s="203" t="str">
        <f t="shared" si="2253"/>
        <v>DI$1674</v>
      </c>
      <c r="DJ1682" s="203" t="str">
        <f t="shared" si="2253"/>
        <v>DJ$1674</v>
      </c>
      <c r="DK1682" s="203" t="str">
        <f t="shared" si="2253"/>
        <v>DK$1674</v>
      </c>
      <c r="DL1682" s="203" t="str">
        <f t="shared" ref="DL1682:DL1684" si="2254">ADDRESS(ROW(DL1674),COLUMN(DL1674),2)</f>
        <v>DL$1674</v>
      </c>
    </row>
    <row r="1683" spans="1:116" x14ac:dyDescent="0.4">
      <c r="B1683" t="s">
        <v>332</v>
      </c>
      <c r="D1683" t="s">
        <v>775</v>
      </c>
      <c r="E1683" s="8" t="str">
        <f t="shared" si="2228"/>
        <v>1683 SUBR-S</v>
      </c>
      <c r="G1683" s="8" t="str">
        <f t="shared" si="2234"/>
        <v>Secondary volume driver</v>
      </c>
      <c r="H1683" s="12"/>
      <c r="I1683" s="60"/>
      <c r="J1683" s="60"/>
      <c r="K1683" s="15"/>
      <c r="L1683" s="15"/>
      <c r="M1683" s="15"/>
      <c r="N1683" s="15"/>
      <c r="O1683" s="15"/>
      <c r="P1683" s="15"/>
      <c r="R1683" s="15"/>
      <c r="S1683" s="203" t="str">
        <f>ADDRESS(ROW(S1669),COLUMN(S1669),2)</f>
        <v>S$1669</v>
      </c>
      <c r="T1683" s="203" t="str">
        <f t="shared" ref="T1683:CE1685" si="2255">ADDRESS(ROW(T1669),COLUMN(T1669),2)</f>
        <v>T$1669</v>
      </c>
      <c r="U1683" s="203" t="str">
        <f t="shared" si="2255"/>
        <v>U$1669</v>
      </c>
      <c r="V1683" s="203" t="str">
        <f t="shared" si="2255"/>
        <v>V$1669</v>
      </c>
      <c r="W1683" s="203" t="str">
        <f t="shared" si="2255"/>
        <v>W$1669</v>
      </c>
      <c r="X1683" s="203" t="str">
        <f t="shared" si="2255"/>
        <v>X$1669</v>
      </c>
      <c r="Y1683" s="203" t="str">
        <f t="shared" si="2255"/>
        <v>Y$1669</v>
      </c>
      <c r="Z1683" s="203" t="str">
        <f t="shared" si="2255"/>
        <v>Z$1669</v>
      </c>
      <c r="AA1683" s="203" t="str">
        <f t="shared" si="2255"/>
        <v>AA$1669</v>
      </c>
      <c r="AB1683" s="203" t="str">
        <f t="shared" si="2255"/>
        <v>AB$1669</v>
      </c>
      <c r="AC1683" s="203" t="str">
        <f t="shared" si="2255"/>
        <v>AC$1669</v>
      </c>
      <c r="AD1683" s="203" t="str">
        <f t="shared" si="2255"/>
        <v>AD$1669</v>
      </c>
      <c r="AE1683" s="203" t="str">
        <f t="shared" si="2255"/>
        <v>AE$1669</v>
      </c>
      <c r="AF1683" s="203" t="str">
        <f t="shared" si="2255"/>
        <v>AF$1669</v>
      </c>
      <c r="AG1683" s="203" t="str">
        <f t="shared" si="2255"/>
        <v>AG$1669</v>
      </c>
      <c r="AH1683" s="203" t="str">
        <f t="shared" si="2255"/>
        <v>AH$1669</v>
      </c>
      <c r="AI1683" s="203" t="str">
        <f t="shared" si="2255"/>
        <v>AI$1669</v>
      </c>
      <c r="AJ1683" s="203" t="str">
        <f t="shared" si="2255"/>
        <v>AJ$1669</v>
      </c>
      <c r="AK1683" s="203" t="str">
        <f t="shared" si="2255"/>
        <v>AK$1669</v>
      </c>
      <c r="AL1683" s="203" t="str">
        <f t="shared" si="2255"/>
        <v>AL$1669</v>
      </c>
      <c r="AM1683" s="203" t="str">
        <f t="shared" si="2255"/>
        <v>AM$1669</v>
      </c>
      <c r="AN1683" s="203" t="str">
        <f t="shared" si="2255"/>
        <v>AN$1669</v>
      </c>
      <c r="AO1683" s="203" t="str">
        <f t="shared" si="2255"/>
        <v>AO$1669</v>
      </c>
      <c r="AP1683" s="203" t="str">
        <f t="shared" si="2255"/>
        <v>AP$1669</v>
      </c>
      <c r="AQ1683" s="203" t="str">
        <f t="shared" si="2255"/>
        <v>AQ$1669</v>
      </c>
      <c r="AR1683" s="203" t="str">
        <f t="shared" si="2255"/>
        <v>AR$1669</v>
      </c>
      <c r="AS1683" s="203" t="str">
        <f t="shared" si="2255"/>
        <v>AS$1669</v>
      </c>
      <c r="AT1683" s="203" t="str">
        <f t="shared" si="2255"/>
        <v>AT$1669</v>
      </c>
      <c r="AU1683" s="203" t="str">
        <f t="shared" si="2255"/>
        <v>AU$1669</v>
      </c>
      <c r="AV1683" s="203" t="str">
        <f t="shared" si="2255"/>
        <v>AV$1669</v>
      </c>
      <c r="AW1683" s="203" t="str">
        <f t="shared" si="2255"/>
        <v>AW$1669</v>
      </c>
      <c r="AX1683" s="203" t="str">
        <f t="shared" si="2255"/>
        <v>AX$1669</v>
      </c>
      <c r="AY1683" s="203" t="str">
        <f t="shared" si="2255"/>
        <v>AY$1669</v>
      </c>
      <c r="AZ1683" s="203" t="str">
        <f t="shared" si="2255"/>
        <v>AZ$1669</v>
      </c>
      <c r="BA1683" s="203" t="str">
        <f t="shared" si="2255"/>
        <v>BA$1669</v>
      </c>
      <c r="BB1683" s="203" t="str">
        <f t="shared" si="2255"/>
        <v>BB$1669</v>
      </c>
      <c r="BC1683" s="203" t="str">
        <f t="shared" si="2255"/>
        <v>BC$1669</v>
      </c>
      <c r="BD1683" s="203" t="str">
        <f t="shared" si="2255"/>
        <v>BD$1669</v>
      </c>
      <c r="BE1683" s="203" t="str">
        <f t="shared" si="2255"/>
        <v>BE$1669</v>
      </c>
      <c r="BF1683" s="203" t="str">
        <f t="shared" si="2255"/>
        <v>BF$1669</v>
      </c>
      <c r="BG1683" s="203" t="str">
        <f t="shared" si="2255"/>
        <v>BG$1669</v>
      </c>
      <c r="BH1683" s="203" t="str">
        <f t="shared" si="2255"/>
        <v>BH$1669</v>
      </c>
      <c r="BI1683" s="203" t="str">
        <f t="shared" si="2255"/>
        <v>BI$1669</v>
      </c>
      <c r="BJ1683" s="203" t="str">
        <f t="shared" si="2255"/>
        <v>BJ$1669</v>
      </c>
      <c r="BK1683" s="203" t="str">
        <f t="shared" si="2255"/>
        <v>BK$1669</v>
      </c>
      <c r="BL1683" s="203" t="str">
        <f t="shared" si="2255"/>
        <v>BL$1669</v>
      </c>
      <c r="BM1683" s="203" t="str">
        <f t="shared" si="2255"/>
        <v>BM$1669</v>
      </c>
      <c r="BN1683" s="203" t="str">
        <f t="shared" si="2255"/>
        <v>BN$1669</v>
      </c>
      <c r="BO1683" s="203" t="str">
        <f t="shared" si="2255"/>
        <v>BO$1669</v>
      </c>
      <c r="BP1683" s="203" t="str">
        <f t="shared" si="2255"/>
        <v>BP$1669</v>
      </c>
      <c r="BQ1683" s="203" t="str">
        <f t="shared" si="2255"/>
        <v>BQ$1669</v>
      </c>
      <c r="BR1683" s="203" t="str">
        <f t="shared" si="2255"/>
        <v>BR$1669</v>
      </c>
      <c r="BS1683" s="203" t="str">
        <f t="shared" si="2255"/>
        <v>BS$1669</v>
      </c>
      <c r="BT1683" s="203" t="str">
        <f t="shared" si="2255"/>
        <v>BT$1669</v>
      </c>
      <c r="BU1683" s="203" t="str">
        <f t="shared" si="2255"/>
        <v>BU$1669</v>
      </c>
      <c r="BV1683" s="203" t="str">
        <f t="shared" si="2255"/>
        <v>BV$1669</v>
      </c>
      <c r="BW1683" s="203" t="str">
        <f t="shared" si="2255"/>
        <v>BW$1669</v>
      </c>
      <c r="BX1683" s="203" t="str">
        <f t="shared" si="2255"/>
        <v>BX$1669</v>
      </c>
      <c r="BY1683" s="203" t="str">
        <f t="shared" si="2255"/>
        <v>BY$1669</v>
      </c>
      <c r="BZ1683" s="203" t="str">
        <f t="shared" si="2255"/>
        <v>BZ$1669</v>
      </c>
      <c r="CA1683" s="203" t="str">
        <f t="shared" si="2255"/>
        <v>CA$1669</v>
      </c>
      <c r="CB1683" s="203" t="str">
        <f t="shared" si="2255"/>
        <v>CB$1669</v>
      </c>
      <c r="CC1683" s="203" t="str">
        <f t="shared" si="2255"/>
        <v>CC$1669</v>
      </c>
      <c r="CD1683" s="203" t="str">
        <f t="shared" si="2255"/>
        <v>CD$1669</v>
      </c>
      <c r="CE1683" s="203" t="str">
        <f t="shared" si="2255"/>
        <v>CE$1669</v>
      </c>
      <c r="CF1683" s="203" t="str">
        <f t="shared" ref="CF1683:CL1685" si="2256">ADDRESS(ROW(CF1669),COLUMN(CF1669),2)</f>
        <v>CF$1669</v>
      </c>
      <c r="CG1683" s="203" t="str">
        <f t="shared" si="2256"/>
        <v>CG$1669</v>
      </c>
      <c r="CH1683" s="203" t="str">
        <f t="shared" si="2256"/>
        <v>CH$1669</v>
      </c>
      <c r="CI1683" s="203" t="str">
        <f t="shared" si="2256"/>
        <v>CI$1669</v>
      </c>
      <c r="CJ1683" s="203" t="str">
        <f t="shared" si="2256"/>
        <v>CJ$1669</v>
      </c>
      <c r="CK1683" s="203" t="str">
        <f t="shared" si="2256"/>
        <v>CK$1669</v>
      </c>
      <c r="CL1683" s="203" t="str">
        <f t="shared" si="2256"/>
        <v>CL$1669</v>
      </c>
      <c r="CN1683" s="60"/>
      <c r="CO1683" s="203" t="str">
        <f t="shared" ref="CO1683:DK1685" si="2257">ADDRESS(ROW(CO1669),COLUMN(CO1669),2)</f>
        <v>CO$1669</v>
      </c>
      <c r="CP1683" s="203" t="str">
        <f t="shared" si="2257"/>
        <v>CP$1669</v>
      </c>
      <c r="CQ1683" s="203" t="str">
        <f t="shared" si="2257"/>
        <v>CQ$1669</v>
      </c>
      <c r="CR1683" s="203" t="str">
        <f t="shared" si="2257"/>
        <v>CR$1669</v>
      </c>
      <c r="CS1683" s="203" t="str">
        <f t="shared" si="2257"/>
        <v>CS$1669</v>
      </c>
      <c r="CT1683" s="203" t="str">
        <f t="shared" si="2257"/>
        <v>CT$1669</v>
      </c>
      <c r="CU1683" s="203" t="str">
        <f t="shared" si="2257"/>
        <v>CU$1669</v>
      </c>
      <c r="CV1683" s="203" t="str">
        <f t="shared" si="2257"/>
        <v>CV$1669</v>
      </c>
      <c r="CW1683" s="203" t="str">
        <f t="shared" si="2257"/>
        <v>CW$1669</v>
      </c>
      <c r="CX1683" s="203" t="str">
        <f t="shared" si="2257"/>
        <v>CX$1669</v>
      </c>
      <c r="CY1683" s="203" t="str">
        <f t="shared" si="2257"/>
        <v>CY$1669</v>
      </c>
      <c r="CZ1683" s="203" t="str">
        <f t="shared" si="2257"/>
        <v>CZ$1669</v>
      </c>
      <c r="DA1683" s="203" t="str">
        <f t="shared" si="2257"/>
        <v>DA$1669</v>
      </c>
      <c r="DB1683" s="203" t="str">
        <f t="shared" si="2257"/>
        <v>DB$1669</v>
      </c>
      <c r="DC1683" s="203" t="str">
        <f t="shared" si="2257"/>
        <v>DC$1669</v>
      </c>
      <c r="DD1683" s="203" t="str">
        <f t="shared" si="2257"/>
        <v>DD$1669</v>
      </c>
      <c r="DE1683" s="203" t="str">
        <f t="shared" si="2257"/>
        <v>DE$1669</v>
      </c>
      <c r="DF1683" s="203" t="str">
        <f t="shared" si="2257"/>
        <v>DF$1669</v>
      </c>
      <c r="DG1683" s="203" t="str">
        <f t="shared" si="2257"/>
        <v>DG$1669</v>
      </c>
      <c r="DH1683" s="203" t="str">
        <f t="shared" si="2257"/>
        <v>DH$1669</v>
      </c>
      <c r="DI1683" s="203" t="str">
        <f t="shared" si="2257"/>
        <v>DI$1669</v>
      </c>
      <c r="DJ1683" s="203" t="str">
        <f t="shared" si="2257"/>
        <v>DJ$1669</v>
      </c>
      <c r="DK1683" s="203" t="str">
        <f t="shared" si="2257"/>
        <v>DK$1669</v>
      </c>
      <c r="DL1683" s="203" t="str">
        <f t="shared" ref="DL1683:DL1685" si="2258">ADDRESS(ROW(DL1669),COLUMN(DL1669),2)</f>
        <v>DL$1669</v>
      </c>
    </row>
    <row r="1684" spans="1:116" x14ac:dyDescent="0.4">
      <c r="CO1684" s="8"/>
      <c r="CP1684" s="8"/>
      <c r="CQ1684" s="8"/>
      <c r="CR1684" s="8"/>
      <c r="CS1684" s="8"/>
      <c r="CT1684" s="8"/>
      <c r="CU1684" s="8"/>
      <c r="CV1684" s="8"/>
      <c r="CW1684" s="8"/>
      <c r="CX1684" s="8"/>
      <c r="CY1684" s="8"/>
      <c r="CZ1684" s="8"/>
      <c r="DA1684" s="8"/>
      <c r="DB1684" s="8"/>
      <c r="DC1684" s="8"/>
      <c r="DD1684" s="8"/>
      <c r="DE1684" s="8"/>
      <c r="DF1684" s="8"/>
      <c r="DG1684" s="8"/>
      <c r="DH1684" s="8"/>
      <c r="DI1684" s="8"/>
      <c r="DJ1684" s="8"/>
      <c r="DK1684" s="8"/>
      <c r="DL1684" s="8"/>
    </row>
    <row r="1685" spans="1:116" x14ac:dyDescent="0.4">
      <c r="A1685" s="174"/>
      <c r="E1685" s="8"/>
      <c r="G1685" s="175" t="s">
        <v>490</v>
      </c>
      <c r="H1685" s="174"/>
      <c r="I1685" s="176"/>
      <c r="J1685" s="176"/>
      <c r="K1685" s="197"/>
      <c r="L1685" s="197"/>
      <c r="M1685" s="197"/>
      <c r="N1685" s="197"/>
      <c r="O1685" s="197"/>
      <c r="P1685" s="197"/>
      <c r="R1685" s="198"/>
      <c r="S1685" s="174"/>
      <c r="T1685" s="174"/>
      <c r="U1685" s="174"/>
      <c r="V1685" s="174"/>
      <c r="W1685" s="174"/>
      <c r="X1685" s="174"/>
      <c r="Y1685" s="174"/>
      <c r="Z1685" s="174"/>
      <c r="AA1685" s="174"/>
      <c r="AB1685" s="174"/>
      <c r="AC1685" s="174"/>
      <c r="AD1685" s="174"/>
      <c r="AE1685" s="174"/>
      <c r="AF1685" s="174"/>
      <c r="AG1685" s="174"/>
      <c r="AH1685" s="174"/>
      <c r="AI1685" s="174"/>
      <c r="AJ1685" s="174"/>
      <c r="AK1685" s="174"/>
      <c r="AL1685" s="174"/>
      <c r="AM1685" s="174"/>
      <c r="AN1685" s="174"/>
      <c r="AO1685" s="174"/>
      <c r="AP1685" s="174"/>
      <c r="AQ1685" s="174"/>
      <c r="AR1685" s="174"/>
      <c r="AS1685" s="174"/>
      <c r="AT1685" s="174"/>
      <c r="AU1685" s="174"/>
      <c r="AV1685" s="174"/>
      <c r="AW1685" s="174"/>
      <c r="AX1685" s="174"/>
      <c r="AY1685" s="174"/>
      <c r="AZ1685" s="174"/>
      <c r="BA1685" s="174"/>
      <c r="BB1685" s="174"/>
      <c r="BC1685" s="174"/>
      <c r="BD1685" s="174"/>
      <c r="BE1685" s="174"/>
      <c r="BF1685" s="174"/>
      <c r="BG1685" s="174"/>
      <c r="BH1685" s="174"/>
      <c r="BI1685" s="174"/>
      <c r="BJ1685" s="174"/>
      <c r="BK1685" s="174"/>
      <c r="BL1685" s="174"/>
      <c r="BM1685" s="174"/>
      <c r="BN1685" s="174"/>
      <c r="BO1685" s="174"/>
      <c r="BP1685" s="174"/>
      <c r="BQ1685" s="174"/>
      <c r="BR1685" s="174"/>
      <c r="BS1685" s="174"/>
      <c r="BT1685" s="174"/>
      <c r="BU1685" s="174"/>
      <c r="BV1685" s="174"/>
      <c r="BW1685" s="174"/>
      <c r="BX1685" s="174"/>
      <c r="BY1685" s="174"/>
      <c r="BZ1685" s="174"/>
      <c r="CA1685" s="174"/>
      <c r="CB1685" s="174"/>
      <c r="CC1685" s="174"/>
      <c r="CD1685" s="174"/>
      <c r="CE1685" s="174"/>
      <c r="CF1685" s="174"/>
      <c r="CG1685" s="174"/>
      <c r="CH1685" s="174"/>
      <c r="CI1685" s="174"/>
      <c r="CJ1685" s="174"/>
      <c r="CK1685" s="174"/>
      <c r="CL1685" s="174"/>
      <c r="CN1685" s="176"/>
      <c r="CO1685" s="174"/>
      <c r="CP1685" s="174"/>
      <c r="CQ1685" s="174"/>
      <c r="CR1685" s="174"/>
      <c r="CS1685" s="174"/>
      <c r="CT1685" s="174"/>
      <c r="CU1685" s="174"/>
      <c r="CV1685" s="174"/>
      <c r="CW1685" s="174"/>
      <c r="CX1685" s="174"/>
      <c r="CY1685" s="174"/>
      <c r="CZ1685" s="174"/>
      <c r="DA1685" s="174"/>
      <c r="DB1685" s="174"/>
      <c r="DC1685" s="174"/>
      <c r="DD1685" s="174"/>
      <c r="DE1685" s="174"/>
      <c r="DF1685" s="174"/>
      <c r="DG1685" s="174"/>
      <c r="DH1685" s="174"/>
      <c r="DI1685" s="174"/>
      <c r="DJ1685" s="174"/>
      <c r="DK1685" s="174"/>
      <c r="DL1685" s="174"/>
    </row>
    <row r="1686" spans="1:116" x14ac:dyDescent="0.4">
      <c r="A1686" s="174"/>
      <c r="E1686" s="8"/>
      <c r="G1686" s="175" t="s">
        <v>492</v>
      </c>
      <c r="H1686" s="174"/>
      <c r="I1686" s="176"/>
      <c r="J1686" s="176"/>
      <c r="K1686" s="197"/>
      <c r="L1686" s="197"/>
      <c r="M1686" s="197"/>
      <c r="N1686" s="197"/>
      <c r="O1686" s="197"/>
      <c r="P1686" s="197"/>
      <c r="R1686" s="198"/>
      <c r="S1686" s="174"/>
      <c r="T1686" s="174"/>
      <c r="U1686" s="174"/>
      <c r="V1686" s="174"/>
      <c r="W1686" s="174"/>
      <c r="X1686" s="174"/>
      <c r="Y1686" s="174"/>
      <c r="Z1686" s="174"/>
      <c r="AA1686" s="174"/>
      <c r="AB1686" s="174"/>
      <c r="AC1686" s="174"/>
      <c r="AD1686" s="174"/>
      <c r="AE1686" s="174"/>
      <c r="AF1686" s="174"/>
      <c r="AG1686" s="174"/>
      <c r="AH1686" s="174"/>
      <c r="AI1686" s="174"/>
      <c r="AJ1686" s="174"/>
      <c r="AK1686" s="174"/>
      <c r="AL1686" s="174"/>
      <c r="AM1686" s="174"/>
      <c r="AN1686" s="174"/>
      <c r="AO1686" s="174"/>
      <c r="AP1686" s="174"/>
      <c r="AQ1686" s="174"/>
      <c r="AR1686" s="174"/>
      <c r="AS1686" s="174"/>
      <c r="AT1686" s="174"/>
      <c r="AU1686" s="174"/>
      <c r="AV1686" s="174"/>
      <c r="AW1686" s="174"/>
      <c r="AX1686" s="174"/>
      <c r="AY1686" s="174"/>
      <c r="AZ1686" s="174"/>
      <c r="BA1686" s="174"/>
      <c r="BB1686" s="174"/>
      <c r="BC1686" s="174"/>
      <c r="BD1686" s="174"/>
      <c r="BE1686" s="174"/>
      <c r="BF1686" s="174"/>
      <c r="BG1686" s="174"/>
      <c r="BH1686" s="174"/>
      <c r="BI1686" s="174"/>
      <c r="BJ1686" s="174"/>
      <c r="BK1686" s="174"/>
      <c r="BL1686" s="174"/>
      <c r="BM1686" s="174"/>
      <c r="BN1686" s="174"/>
      <c r="BO1686" s="174"/>
      <c r="BP1686" s="174"/>
      <c r="BQ1686" s="174"/>
      <c r="BR1686" s="174"/>
      <c r="BS1686" s="174"/>
      <c r="BT1686" s="174"/>
      <c r="BU1686" s="174"/>
      <c r="BV1686" s="174"/>
      <c r="BW1686" s="174"/>
      <c r="BX1686" s="174"/>
      <c r="BY1686" s="174"/>
      <c r="BZ1686" s="174"/>
      <c r="CA1686" s="174"/>
      <c r="CB1686" s="174"/>
      <c r="CC1686" s="174"/>
      <c r="CD1686" s="174"/>
      <c r="CE1686" s="174"/>
      <c r="CF1686" s="174"/>
      <c r="CG1686" s="174"/>
      <c r="CH1686" s="174"/>
      <c r="CI1686" s="174"/>
      <c r="CJ1686" s="174"/>
      <c r="CK1686" s="174"/>
      <c r="CL1686" s="174"/>
      <c r="CN1686" s="176"/>
      <c r="CO1686" s="174"/>
      <c r="CP1686" s="174"/>
      <c r="CQ1686" s="174"/>
      <c r="CR1686" s="174"/>
      <c r="CS1686" s="174"/>
      <c r="CT1686" s="174"/>
      <c r="CU1686" s="174"/>
      <c r="CV1686" s="174"/>
      <c r="CW1686" s="174"/>
      <c r="CX1686" s="174"/>
      <c r="CY1686" s="174"/>
      <c r="CZ1686" s="174"/>
      <c r="DA1686" s="174"/>
      <c r="DB1686" s="174"/>
      <c r="DC1686" s="174"/>
      <c r="DD1686" s="174"/>
      <c r="DE1686" s="174"/>
      <c r="DF1686" s="174"/>
      <c r="DG1686" s="174"/>
      <c r="DH1686" s="174"/>
      <c r="DI1686" s="174"/>
      <c r="DJ1686" s="174"/>
      <c r="DK1686" s="174"/>
      <c r="DL1686" s="174"/>
    </row>
    <row r="1687" spans="1:116" x14ac:dyDescent="0.4">
      <c r="A1687" s="174"/>
      <c r="E1687" s="8"/>
      <c r="G1687" s="175" t="s">
        <v>461</v>
      </c>
      <c r="H1687" s="174"/>
      <c r="I1687" s="176"/>
      <c r="J1687" s="176"/>
      <c r="K1687" s="197"/>
      <c r="L1687" s="197"/>
      <c r="M1687" s="197"/>
      <c r="N1687" s="197"/>
      <c r="O1687" s="197"/>
      <c r="P1687" s="197"/>
      <c r="R1687" s="198"/>
      <c r="S1687" s="199" t="str">
        <f t="shared" ref="S1687:AX1687" si="2259">S$20</f>
        <v>S$16</v>
      </c>
      <c r="T1687" s="199" t="str">
        <f t="shared" si="2259"/>
        <v>T$16</v>
      </c>
      <c r="U1687" s="199" t="str">
        <f t="shared" si="2259"/>
        <v>U$16</v>
      </c>
      <c r="V1687" s="199" t="str">
        <f t="shared" si="2259"/>
        <v>V$16</v>
      </c>
      <c r="W1687" s="199" t="str">
        <f t="shared" si="2259"/>
        <v>W$16</v>
      </c>
      <c r="X1687" s="199" t="str">
        <f t="shared" si="2259"/>
        <v>X$16</v>
      </c>
      <c r="Y1687" s="199" t="str">
        <f t="shared" si="2259"/>
        <v>Y$16</v>
      </c>
      <c r="Z1687" s="199" t="str">
        <f t="shared" si="2259"/>
        <v>Z$16</v>
      </c>
      <c r="AA1687" s="199" t="str">
        <f t="shared" si="2259"/>
        <v>AA$16</v>
      </c>
      <c r="AB1687" s="199" t="str">
        <f t="shared" si="2259"/>
        <v>AB$16</v>
      </c>
      <c r="AC1687" s="199" t="str">
        <f t="shared" si="2259"/>
        <v>AC$16</v>
      </c>
      <c r="AD1687" s="199" t="str">
        <f t="shared" si="2259"/>
        <v>AD$16</v>
      </c>
      <c r="AE1687" s="199" t="str">
        <f t="shared" si="2259"/>
        <v>AE$16</v>
      </c>
      <c r="AF1687" s="199" t="str">
        <f t="shared" si="2259"/>
        <v>AF$16</v>
      </c>
      <c r="AG1687" s="199" t="str">
        <f t="shared" si="2259"/>
        <v>AG$16</v>
      </c>
      <c r="AH1687" s="199" t="str">
        <f t="shared" si="2259"/>
        <v>AH$16</v>
      </c>
      <c r="AI1687" s="199" t="str">
        <f t="shared" si="2259"/>
        <v>AI$16</v>
      </c>
      <c r="AJ1687" s="199" t="str">
        <f t="shared" si="2259"/>
        <v>AJ$16</v>
      </c>
      <c r="AK1687" s="199" t="str">
        <f t="shared" si="2259"/>
        <v>AK$16</v>
      </c>
      <c r="AL1687" s="199" t="str">
        <f t="shared" si="2259"/>
        <v>AL$16</v>
      </c>
      <c r="AM1687" s="199" t="str">
        <f t="shared" si="2259"/>
        <v>AM$16</v>
      </c>
      <c r="AN1687" s="199" t="str">
        <f t="shared" si="2259"/>
        <v>AN$16</v>
      </c>
      <c r="AO1687" s="199" t="str">
        <f t="shared" si="2259"/>
        <v>AO$16</v>
      </c>
      <c r="AP1687" s="199" t="str">
        <f t="shared" si="2259"/>
        <v>AP$16</v>
      </c>
      <c r="AQ1687" s="199" t="str">
        <f t="shared" si="2259"/>
        <v>AQ$16</v>
      </c>
      <c r="AR1687" s="199" t="str">
        <f t="shared" si="2259"/>
        <v>AR$16</v>
      </c>
      <c r="AS1687" s="199" t="str">
        <f t="shared" si="2259"/>
        <v>AS$16</v>
      </c>
      <c r="AT1687" s="199" t="str">
        <f t="shared" si="2259"/>
        <v>AT$16</v>
      </c>
      <c r="AU1687" s="199" t="str">
        <f t="shared" si="2259"/>
        <v>AU$16</v>
      </c>
      <c r="AV1687" s="199" t="str">
        <f t="shared" si="2259"/>
        <v>AV$16</v>
      </c>
      <c r="AW1687" s="199" t="str">
        <f t="shared" si="2259"/>
        <v>AW$16</v>
      </c>
      <c r="AX1687" s="199" t="str">
        <f t="shared" si="2259"/>
        <v>AX$16</v>
      </c>
      <c r="AY1687" s="199" t="str">
        <f t="shared" ref="AY1687:CD1687" si="2260">AY$20</f>
        <v>AY$16</v>
      </c>
      <c r="AZ1687" s="199" t="str">
        <f t="shared" si="2260"/>
        <v>AZ$16</v>
      </c>
      <c r="BA1687" s="199" t="str">
        <f t="shared" si="2260"/>
        <v>BA$16</v>
      </c>
      <c r="BB1687" s="199" t="str">
        <f t="shared" si="2260"/>
        <v>BB$16</v>
      </c>
      <c r="BC1687" s="199" t="str">
        <f t="shared" si="2260"/>
        <v>BC$16</v>
      </c>
      <c r="BD1687" s="199" t="str">
        <f t="shared" si="2260"/>
        <v>BD$16</v>
      </c>
      <c r="BE1687" s="199" t="str">
        <f t="shared" si="2260"/>
        <v>BE$16</v>
      </c>
      <c r="BF1687" s="199" t="str">
        <f t="shared" si="2260"/>
        <v>BF$16</v>
      </c>
      <c r="BG1687" s="199" t="str">
        <f t="shared" si="2260"/>
        <v>BG$16</v>
      </c>
      <c r="BH1687" s="199" t="str">
        <f t="shared" si="2260"/>
        <v>BH$16</v>
      </c>
      <c r="BI1687" s="199" t="str">
        <f t="shared" si="2260"/>
        <v>BI$16</v>
      </c>
      <c r="BJ1687" s="199" t="str">
        <f t="shared" si="2260"/>
        <v>BJ$16</v>
      </c>
      <c r="BK1687" s="199" t="str">
        <f t="shared" si="2260"/>
        <v>BK$16</v>
      </c>
      <c r="BL1687" s="199" t="str">
        <f t="shared" si="2260"/>
        <v>BL$16</v>
      </c>
      <c r="BM1687" s="199" t="str">
        <f t="shared" si="2260"/>
        <v>BM$16</v>
      </c>
      <c r="BN1687" s="199" t="str">
        <f t="shared" si="2260"/>
        <v>BN$16</v>
      </c>
      <c r="BO1687" s="199" t="str">
        <f t="shared" si="2260"/>
        <v>BO$16</v>
      </c>
      <c r="BP1687" s="199" t="str">
        <f t="shared" si="2260"/>
        <v>BP$16</v>
      </c>
      <c r="BQ1687" s="199" t="str">
        <f t="shared" si="2260"/>
        <v>BQ$16</v>
      </c>
      <c r="BR1687" s="199" t="str">
        <f t="shared" si="2260"/>
        <v>BR$16</v>
      </c>
      <c r="BS1687" s="199" t="str">
        <f t="shared" si="2260"/>
        <v>BS$16</v>
      </c>
      <c r="BT1687" s="199" t="str">
        <f t="shared" si="2260"/>
        <v>BT$16</v>
      </c>
      <c r="BU1687" s="199" t="str">
        <f t="shared" si="2260"/>
        <v>BU$16</v>
      </c>
      <c r="BV1687" s="199" t="str">
        <f t="shared" si="2260"/>
        <v>BV$16</v>
      </c>
      <c r="BW1687" s="199" t="str">
        <f t="shared" si="2260"/>
        <v>BW$16</v>
      </c>
      <c r="BX1687" s="199" t="str">
        <f t="shared" si="2260"/>
        <v>BX$16</v>
      </c>
      <c r="BY1687" s="199" t="str">
        <f t="shared" si="2260"/>
        <v>BY$16</v>
      </c>
      <c r="BZ1687" s="199" t="str">
        <f t="shared" si="2260"/>
        <v>BZ$16</v>
      </c>
      <c r="CA1687" s="199" t="str">
        <f t="shared" si="2260"/>
        <v>CA$16</v>
      </c>
      <c r="CB1687" s="199" t="str">
        <f t="shared" si="2260"/>
        <v>CB$16</v>
      </c>
      <c r="CC1687" s="199" t="str">
        <f t="shared" si="2260"/>
        <v>CC$16</v>
      </c>
      <c r="CD1687" s="199" t="str">
        <f t="shared" si="2260"/>
        <v>CD$16</v>
      </c>
      <c r="CE1687" s="199" t="str">
        <f t="shared" ref="CE1687:CL1687" si="2261">CE$20</f>
        <v>CE$16</v>
      </c>
      <c r="CF1687" s="199" t="str">
        <f t="shared" si="2261"/>
        <v>CF$16</v>
      </c>
      <c r="CG1687" s="199" t="str">
        <f t="shared" si="2261"/>
        <v>CG$16</v>
      </c>
      <c r="CH1687" s="199" t="str">
        <f t="shared" si="2261"/>
        <v>CH$16</v>
      </c>
      <c r="CI1687" s="199" t="str">
        <f t="shared" si="2261"/>
        <v>CI$16</v>
      </c>
      <c r="CJ1687" s="199" t="str">
        <f t="shared" si="2261"/>
        <v>CJ$16</v>
      </c>
      <c r="CK1687" s="199" t="str">
        <f t="shared" si="2261"/>
        <v>CK$16</v>
      </c>
      <c r="CL1687" s="199" t="str">
        <f t="shared" si="2261"/>
        <v>CL$16</v>
      </c>
      <c r="CN1687" s="176"/>
      <c r="CO1687" s="199" t="str">
        <f t="shared" ref="CO1687:DL1687" si="2262">CO$20</f>
        <v>CO$16</v>
      </c>
      <c r="CP1687" s="199" t="str">
        <f t="shared" si="2262"/>
        <v>CP$16</v>
      </c>
      <c r="CQ1687" s="199" t="str">
        <f t="shared" si="2262"/>
        <v>CQ$16</v>
      </c>
      <c r="CR1687" s="199" t="str">
        <f t="shared" si="2262"/>
        <v>CR$16</v>
      </c>
      <c r="CS1687" s="199" t="str">
        <f t="shared" si="2262"/>
        <v>CS$16</v>
      </c>
      <c r="CT1687" s="199" t="str">
        <f t="shared" si="2262"/>
        <v>CT$16</v>
      </c>
      <c r="CU1687" s="199" t="str">
        <f t="shared" si="2262"/>
        <v>CU$16</v>
      </c>
      <c r="CV1687" s="199" t="str">
        <f t="shared" si="2262"/>
        <v>CV$16</v>
      </c>
      <c r="CW1687" s="199" t="str">
        <f t="shared" si="2262"/>
        <v>CW$16</v>
      </c>
      <c r="CX1687" s="199" t="str">
        <f t="shared" si="2262"/>
        <v>CX$16</v>
      </c>
      <c r="CY1687" s="199" t="str">
        <f t="shared" si="2262"/>
        <v>CY$16</v>
      </c>
      <c r="CZ1687" s="199" t="str">
        <f t="shared" si="2262"/>
        <v>CZ$16</v>
      </c>
      <c r="DA1687" s="199" t="str">
        <f t="shared" si="2262"/>
        <v>DA$16</v>
      </c>
      <c r="DB1687" s="199" t="str">
        <f t="shared" si="2262"/>
        <v>DB$16</v>
      </c>
      <c r="DC1687" s="199" t="str">
        <f t="shared" si="2262"/>
        <v>DC$16</v>
      </c>
      <c r="DD1687" s="199" t="str">
        <f t="shared" si="2262"/>
        <v>DD$16</v>
      </c>
      <c r="DE1687" s="199" t="str">
        <f t="shared" si="2262"/>
        <v>DE$16</v>
      </c>
      <c r="DF1687" s="199" t="str">
        <f t="shared" si="2262"/>
        <v>DF$16</v>
      </c>
      <c r="DG1687" s="199" t="str">
        <f t="shared" si="2262"/>
        <v>DG$16</v>
      </c>
      <c r="DH1687" s="199" t="str">
        <f t="shared" si="2262"/>
        <v>DH$16</v>
      </c>
      <c r="DI1687" s="199" t="str">
        <f t="shared" si="2262"/>
        <v>DI$16</v>
      </c>
      <c r="DJ1687" s="199" t="str">
        <f t="shared" si="2262"/>
        <v>DJ$16</v>
      </c>
      <c r="DK1687" s="199" t="str">
        <f t="shared" si="2262"/>
        <v>DK$16</v>
      </c>
      <c r="DL1687" s="199" t="str">
        <f t="shared" si="2262"/>
        <v>DL$16</v>
      </c>
    </row>
    <row r="1688" spans="1:116" x14ac:dyDescent="0.4">
      <c r="A1688" s="174"/>
      <c r="E1688" s="8"/>
      <c r="G1688" s="175" t="s">
        <v>462</v>
      </c>
      <c r="H1688" s="200"/>
      <c r="I1688" s="201"/>
      <c r="J1688" s="201"/>
      <c r="K1688" s="202"/>
      <c r="L1688" s="202"/>
      <c r="M1688" s="202"/>
      <c r="N1688" s="202"/>
      <c r="O1688" s="202"/>
      <c r="P1688" s="202"/>
      <c r="R1688" s="202"/>
      <c r="S1688" s="199" t="str">
        <f t="shared" ref="S1688:AX1688" si="2263">S$21</f>
        <v>S$17</v>
      </c>
      <c r="T1688" s="199" t="str">
        <f t="shared" si="2263"/>
        <v>T$17</v>
      </c>
      <c r="U1688" s="199" t="str">
        <f t="shared" si="2263"/>
        <v>U$17</v>
      </c>
      <c r="V1688" s="199" t="str">
        <f t="shared" si="2263"/>
        <v>V$17</v>
      </c>
      <c r="W1688" s="199" t="str">
        <f t="shared" si="2263"/>
        <v>W$17</v>
      </c>
      <c r="X1688" s="199" t="str">
        <f t="shared" si="2263"/>
        <v>X$17</v>
      </c>
      <c r="Y1688" s="199" t="str">
        <f t="shared" si="2263"/>
        <v>Y$17</v>
      </c>
      <c r="Z1688" s="199" t="str">
        <f t="shared" si="2263"/>
        <v>Z$17</v>
      </c>
      <c r="AA1688" s="199" t="str">
        <f t="shared" si="2263"/>
        <v>AA$17</v>
      </c>
      <c r="AB1688" s="199" t="str">
        <f t="shared" si="2263"/>
        <v>AB$17</v>
      </c>
      <c r="AC1688" s="199" t="str">
        <f t="shared" si="2263"/>
        <v>AC$17</v>
      </c>
      <c r="AD1688" s="199" t="str">
        <f t="shared" si="2263"/>
        <v>AD$17</v>
      </c>
      <c r="AE1688" s="199" t="str">
        <f t="shared" si="2263"/>
        <v>AE$17</v>
      </c>
      <c r="AF1688" s="199" t="str">
        <f t="shared" si="2263"/>
        <v>AF$17</v>
      </c>
      <c r="AG1688" s="199" t="str">
        <f t="shared" si="2263"/>
        <v>AG$17</v>
      </c>
      <c r="AH1688" s="199" t="str">
        <f t="shared" si="2263"/>
        <v>AH$17</v>
      </c>
      <c r="AI1688" s="199" t="str">
        <f t="shared" si="2263"/>
        <v>AI$17</v>
      </c>
      <c r="AJ1688" s="199" t="str">
        <f t="shared" si="2263"/>
        <v>AJ$17</v>
      </c>
      <c r="AK1688" s="199" t="str">
        <f t="shared" si="2263"/>
        <v>AK$17</v>
      </c>
      <c r="AL1688" s="199" t="str">
        <f t="shared" si="2263"/>
        <v>AL$17</v>
      </c>
      <c r="AM1688" s="199" t="str">
        <f t="shared" si="2263"/>
        <v>AM$17</v>
      </c>
      <c r="AN1688" s="199" t="str">
        <f t="shared" si="2263"/>
        <v>AN$17</v>
      </c>
      <c r="AO1688" s="199" t="str">
        <f t="shared" si="2263"/>
        <v>AO$17</v>
      </c>
      <c r="AP1688" s="199" t="str">
        <f t="shared" si="2263"/>
        <v>AP$17</v>
      </c>
      <c r="AQ1688" s="199" t="str">
        <f t="shared" si="2263"/>
        <v>AQ$17</v>
      </c>
      <c r="AR1688" s="199" t="str">
        <f t="shared" si="2263"/>
        <v>AR$17</v>
      </c>
      <c r="AS1688" s="199" t="str">
        <f t="shared" si="2263"/>
        <v>AS$17</v>
      </c>
      <c r="AT1688" s="199" t="str">
        <f t="shared" si="2263"/>
        <v>AT$17</v>
      </c>
      <c r="AU1688" s="199" t="str">
        <f t="shared" si="2263"/>
        <v>AU$17</v>
      </c>
      <c r="AV1688" s="199" t="str">
        <f t="shared" si="2263"/>
        <v>AV$17</v>
      </c>
      <c r="AW1688" s="199" t="str">
        <f t="shared" si="2263"/>
        <v>AW$17</v>
      </c>
      <c r="AX1688" s="199" t="str">
        <f t="shared" si="2263"/>
        <v>AX$17</v>
      </c>
      <c r="AY1688" s="199" t="str">
        <f t="shared" ref="AY1688:CD1688" si="2264">AY$21</f>
        <v>AY$17</v>
      </c>
      <c r="AZ1688" s="199" t="str">
        <f t="shared" si="2264"/>
        <v>AZ$17</v>
      </c>
      <c r="BA1688" s="199" t="str">
        <f t="shared" si="2264"/>
        <v>BA$17</v>
      </c>
      <c r="BB1688" s="199" t="str">
        <f t="shared" si="2264"/>
        <v>BB$17</v>
      </c>
      <c r="BC1688" s="199" t="str">
        <f t="shared" si="2264"/>
        <v>BC$17</v>
      </c>
      <c r="BD1688" s="199" t="str">
        <f t="shared" si="2264"/>
        <v>BD$17</v>
      </c>
      <c r="BE1688" s="199" t="str">
        <f t="shared" si="2264"/>
        <v>BE$17</v>
      </c>
      <c r="BF1688" s="199" t="str">
        <f t="shared" si="2264"/>
        <v>BF$17</v>
      </c>
      <c r="BG1688" s="199" t="str">
        <f t="shared" si="2264"/>
        <v>BG$17</v>
      </c>
      <c r="BH1688" s="199" t="str">
        <f t="shared" si="2264"/>
        <v>BH$17</v>
      </c>
      <c r="BI1688" s="199" t="str">
        <f t="shared" si="2264"/>
        <v>BI$17</v>
      </c>
      <c r="BJ1688" s="199" t="str">
        <f t="shared" si="2264"/>
        <v>BJ$17</v>
      </c>
      <c r="BK1688" s="199" t="str">
        <f t="shared" si="2264"/>
        <v>BK$17</v>
      </c>
      <c r="BL1688" s="199" t="str">
        <f t="shared" si="2264"/>
        <v>BL$17</v>
      </c>
      <c r="BM1688" s="199" t="str">
        <f t="shared" si="2264"/>
        <v>BM$17</v>
      </c>
      <c r="BN1688" s="199" t="str">
        <f t="shared" si="2264"/>
        <v>BN$17</v>
      </c>
      <c r="BO1688" s="199" t="str">
        <f t="shared" si="2264"/>
        <v>BO$17</v>
      </c>
      <c r="BP1688" s="199" t="str">
        <f t="shared" si="2264"/>
        <v>BP$17</v>
      </c>
      <c r="BQ1688" s="199" t="str">
        <f t="shared" si="2264"/>
        <v>BQ$17</v>
      </c>
      <c r="BR1688" s="199" t="str">
        <f t="shared" si="2264"/>
        <v>BR$17</v>
      </c>
      <c r="BS1688" s="199" t="str">
        <f t="shared" si="2264"/>
        <v>BS$17</v>
      </c>
      <c r="BT1688" s="199" t="str">
        <f t="shared" si="2264"/>
        <v>BT$17</v>
      </c>
      <c r="BU1688" s="199" t="str">
        <f t="shared" si="2264"/>
        <v>BU$17</v>
      </c>
      <c r="BV1688" s="199" t="str">
        <f t="shared" si="2264"/>
        <v>BV$17</v>
      </c>
      <c r="BW1688" s="199" t="str">
        <f t="shared" si="2264"/>
        <v>BW$17</v>
      </c>
      <c r="BX1688" s="199" t="str">
        <f t="shared" si="2264"/>
        <v>BX$17</v>
      </c>
      <c r="BY1688" s="199" t="str">
        <f t="shared" si="2264"/>
        <v>BY$17</v>
      </c>
      <c r="BZ1688" s="199" t="str">
        <f t="shared" si="2264"/>
        <v>BZ$17</v>
      </c>
      <c r="CA1688" s="199" t="str">
        <f t="shared" si="2264"/>
        <v>CA$17</v>
      </c>
      <c r="CB1688" s="199" t="str">
        <f t="shared" si="2264"/>
        <v>CB$17</v>
      </c>
      <c r="CC1688" s="199" t="str">
        <f t="shared" si="2264"/>
        <v>CC$17</v>
      </c>
      <c r="CD1688" s="199" t="str">
        <f t="shared" si="2264"/>
        <v>CD$17</v>
      </c>
      <c r="CE1688" s="199" t="str">
        <f t="shared" ref="CE1688:CL1688" si="2265">CE$21</f>
        <v>CE$17</v>
      </c>
      <c r="CF1688" s="199" t="str">
        <f t="shared" si="2265"/>
        <v>CF$17</v>
      </c>
      <c r="CG1688" s="199" t="str">
        <f t="shared" si="2265"/>
        <v>CG$17</v>
      </c>
      <c r="CH1688" s="199" t="str">
        <f t="shared" si="2265"/>
        <v>CH$17</v>
      </c>
      <c r="CI1688" s="199" t="str">
        <f t="shared" si="2265"/>
        <v>CI$17</v>
      </c>
      <c r="CJ1688" s="199" t="str">
        <f t="shared" si="2265"/>
        <v>CJ$17</v>
      </c>
      <c r="CK1688" s="199" t="str">
        <f t="shared" si="2265"/>
        <v>CK$17</v>
      </c>
      <c r="CL1688" s="199" t="str">
        <f t="shared" si="2265"/>
        <v>CL$17</v>
      </c>
      <c r="CN1688" s="201"/>
      <c r="CO1688" s="199" t="str">
        <f t="shared" ref="CO1688:DL1688" si="2266">CO$21</f>
        <v>CO$17</v>
      </c>
      <c r="CP1688" s="199" t="str">
        <f t="shared" si="2266"/>
        <v>CP$17</v>
      </c>
      <c r="CQ1688" s="199" t="str">
        <f t="shared" si="2266"/>
        <v>CQ$17</v>
      </c>
      <c r="CR1688" s="199" t="str">
        <f t="shared" si="2266"/>
        <v>CR$17</v>
      </c>
      <c r="CS1688" s="199" t="str">
        <f t="shared" si="2266"/>
        <v>CS$17</v>
      </c>
      <c r="CT1688" s="199" t="str">
        <f t="shared" si="2266"/>
        <v>CT$17</v>
      </c>
      <c r="CU1688" s="199" t="str">
        <f t="shared" si="2266"/>
        <v>CU$17</v>
      </c>
      <c r="CV1688" s="199" t="str">
        <f t="shared" si="2266"/>
        <v>CV$17</v>
      </c>
      <c r="CW1688" s="199" t="str">
        <f t="shared" si="2266"/>
        <v>CW$17</v>
      </c>
      <c r="CX1688" s="199" t="str">
        <f t="shared" si="2266"/>
        <v>CX$17</v>
      </c>
      <c r="CY1688" s="199" t="str">
        <f t="shared" si="2266"/>
        <v>CY$17</v>
      </c>
      <c r="CZ1688" s="199" t="str">
        <f t="shared" si="2266"/>
        <v>CZ$17</v>
      </c>
      <c r="DA1688" s="199" t="str">
        <f t="shared" si="2266"/>
        <v>DA$17</v>
      </c>
      <c r="DB1688" s="199" t="str">
        <f t="shared" si="2266"/>
        <v>DB$17</v>
      </c>
      <c r="DC1688" s="199" t="str">
        <f t="shared" si="2266"/>
        <v>DC$17</v>
      </c>
      <c r="DD1688" s="199" t="str">
        <f t="shared" si="2266"/>
        <v>DD$17</v>
      </c>
      <c r="DE1688" s="199" t="str">
        <f t="shared" si="2266"/>
        <v>DE$17</v>
      </c>
      <c r="DF1688" s="199" t="str">
        <f t="shared" si="2266"/>
        <v>DF$17</v>
      </c>
      <c r="DG1688" s="199" t="str">
        <f t="shared" si="2266"/>
        <v>DG$17</v>
      </c>
      <c r="DH1688" s="199" t="str">
        <f t="shared" si="2266"/>
        <v>DH$17</v>
      </c>
      <c r="DI1688" s="199" t="str">
        <f t="shared" si="2266"/>
        <v>DI$17</v>
      </c>
      <c r="DJ1688" s="199" t="str">
        <f t="shared" si="2266"/>
        <v>DJ$17</v>
      </c>
      <c r="DK1688" s="199" t="str">
        <f t="shared" si="2266"/>
        <v>DK$17</v>
      </c>
      <c r="DL1688" s="199" t="str">
        <f t="shared" si="2266"/>
        <v>DL$17</v>
      </c>
    </row>
    <row r="1689" spans="1:116" x14ac:dyDescent="0.4">
      <c r="A1689" s="174"/>
      <c r="E1689" s="8"/>
      <c r="G1689" s="175" t="s">
        <v>491</v>
      </c>
      <c r="H1689" s="200"/>
      <c r="I1689" s="201"/>
      <c r="J1689" s="201"/>
      <c r="K1689" s="202"/>
      <c r="L1689" s="202"/>
      <c r="M1689" s="202"/>
      <c r="N1689" s="202"/>
      <c r="O1689" s="202"/>
      <c r="P1689" s="202"/>
      <c r="R1689" s="202"/>
      <c r="S1689" s="190"/>
      <c r="T1689" s="190"/>
      <c r="U1689" s="190"/>
      <c r="V1689" s="190"/>
      <c r="W1689" s="190"/>
      <c r="X1689" s="190"/>
      <c r="Y1689" s="190"/>
      <c r="Z1689" s="190"/>
      <c r="AA1689" s="190"/>
      <c r="AB1689" s="190"/>
      <c r="AC1689" s="190"/>
      <c r="AD1689" s="190"/>
      <c r="AE1689" s="190"/>
      <c r="AF1689" s="190"/>
      <c r="AG1689" s="190"/>
      <c r="AH1689" s="190"/>
      <c r="AI1689" s="190"/>
      <c r="AJ1689" s="190"/>
      <c r="AK1689" s="190"/>
      <c r="AL1689" s="190"/>
      <c r="AM1689" s="190"/>
      <c r="AN1689" s="190"/>
      <c r="AO1689" s="190"/>
      <c r="AP1689" s="190"/>
      <c r="AQ1689" s="190"/>
      <c r="AR1689" s="190"/>
      <c r="AS1689" s="190"/>
      <c r="AT1689" s="190"/>
      <c r="AU1689" s="190"/>
      <c r="AV1689" s="190"/>
      <c r="AW1689" s="190"/>
      <c r="AX1689" s="190"/>
      <c r="AY1689" s="190"/>
      <c r="AZ1689" s="190"/>
      <c r="BA1689" s="190"/>
      <c r="BB1689" s="190"/>
      <c r="BC1689" s="190"/>
      <c r="BD1689" s="190"/>
      <c r="BE1689" s="190"/>
      <c r="BF1689" s="190"/>
      <c r="BG1689" s="190"/>
      <c r="BH1689" s="190"/>
      <c r="BI1689" s="190"/>
      <c r="BJ1689" s="190"/>
      <c r="BK1689" s="190"/>
      <c r="BL1689" s="190"/>
      <c r="BM1689" s="190"/>
      <c r="BN1689" s="190"/>
      <c r="BO1689" s="190"/>
      <c r="BP1689" s="190"/>
      <c r="BQ1689" s="190"/>
      <c r="BR1689" s="190"/>
      <c r="BS1689" s="190"/>
      <c r="BT1689" s="190"/>
      <c r="BU1689" s="190"/>
      <c r="BV1689" s="190"/>
      <c r="BW1689" s="190"/>
      <c r="BX1689" s="190"/>
      <c r="BY1689" s="190"/>
      <c r="BZ1689" s="190"/>
      <c r="CA1689" s="190"/>
      <c r="CB1689" s="190"/>
      <c r="CC1689" s="190"/>
      <c r="CD1689" s="190"/>
      <c r="CE1689" s="190"/>
      <c r="CF1689" s="190"/>
      <c r="CG1689" s="190"/>
      <c r="CH1689" s="190"/>
      <c r="CI1689" s="190"/>
      <c r="CJ1689" s="190"/>
      <c r="CK1689" s="190"/>
      <c r="CL1689" s="190"/>
      <c r="CN1689" s="201"/>
      <c r="CO1689" s="190"/>
      <c r="CP1689" s="190"/>
      <c r="CQ1689" s="190"/>
      <c r="CR1689" s="190"/>
      <c r="CS1689" s="190"/>
      <c r="CT1689" s="190"/>
      <c r="CU1689" s="190"/>
      <c r="CV1689" s="190"/>
      <c r="CW1689" s="190"/>
      <c r="CX1689" s="190"/>
      <c r="CY1689" s="190"/>
      <c r="CZ1689" s="190"/>
      <c r="DA1689" s="190"/>
      <c r="DB1689" s="190"/>
      <c r="DC1689" s="190"/>
      <c r="DD1689" s="190"/>
      <c r="DE1689" s="190"/>
      <c r="DF1689" s="190"/>
      <c r="DG1689" s="190"/>
      <c r="DH1689" s="190"/>
      <c r="DI1689" s="190"/>
      <c r="DJ1689" s="190"/>
      <c r="DK1689" s="190"/>
      <c r="DL1689" s="190"/>
    </row>
    <row r="1690" spans="1:116" x14ac:dyDescent="0.4">
      <c r="A1690" s="174"/>
      <c r="E1690" s="8"/>
      <c r="G1690" s="175" t="s">
        <v>505</v>
      </c>
      <c r="H1690" s="200"/>
      <c r="I1690" s="201"/>
      <c r="J1690" s="201"/>
      <c r="K1690" s="202"/>
      <c r="L1690" s="202"/>
      <c r="M1690" s="202"/>
      <c r="N1690" s="202"/>
      <c r="O1690" s="202"/>
      <c r="P1690" s="202"/>
      <c r="R1690" s="202"/>
      <c r="S1690" s="190"/>
      <c r="T1690" s="190"/>
      <c r="U1690" s="190"/>
      <c r="V1690" s="190"/>
      <c r="W1690" s="190"/>
      <c r="X1690" s="190"/>
      <c r="Y1690" s="190"/>
      <c r="Z1690" s="190"/>
      <c r="AA1690" s="190"/>
      <c r="AB1690" s="190"/>
      <c r="AC1690" s="190"/>
      <c r="AD1690" s="190"/>
      <c r="AE1690" s="190"/>
      <c r="AF1690" s="190"/>
      <c r="AG1690" s="190"/>
      <c r="AH1690" s="190"/>
      <c r="AI1690" s="190"/>
      <c r="AJ1690" s="190"/>
      <c r="AK1690" s="190"/>
      <c r="AL1690" s="190"/>
      <c r="AM1690" s="190"/>
      <c r="AN1690" s="190"/>
      <c r="AO1690" s="190"/>
      <c r="AP1690" s="190"/>
      <c r="AQ1690" s="190"/>
      <c r="AR1690" s="190"/>
      <c r="AS1690" s="190"/>
      <c r="AT1690" s="190"/>
      <c r="AU1690" s="190"/>
      <c r="AV1690" s="190"/>
      <c r="AW1690" s="190"/>
      <c r="AX1690" s="190"/>
      <c r="AY1690" s="190"/>
      <c r="AZ1690" s="190"/>
      <c r="BA1690" s="190"/>
      <c r="BB1690" s="190"/>
      <c r="BC1690" s="190"/>
      <c r="BD1690" s="190"/>
      <c r="BE1690" s="190"/>
      <c r="BF1690" s="190"/>
      <c r="BG1690" s="190"/>
      <c r="BH1690" s="190"/>
      <c r="BI1690" s="190"/>
      <c r="BJ1690" s="190"/>
      <c r="BK1690" s="190"/>
      <c r="BL1690" s="190"/>
      <c r="BM1690" s="190"/>
      <c r="BN1690" s="190"/>
      <c r="BO1690" s="190"/>
      <c r="BP1690" s="190"/>
      <c r="BQ1690" s="190"/>
      <c r="BR1690" s="190"/>
      <c r="BS1690" s="190"/>
      <c r="BT1690" s="190"/>
      <c r="BU1690" s="190"/>
      <c r="BV1690" s="190"/>
      <c r="BW1690" s="190"/>
      <c r="BX1690" s="190"/>
      <c r="BY1690" s="190"/>
      <c r="BZ1690" s="190"/>
      <c r="CA1690" s="190"/>
      <c r="CB1690" s="190"/>
      <c r="CC1690" s="190"/>
      <c r="CD1690" s="190"/>
      <c r="CE1690" s="190"/>
      <c r="CF1690" s="190"/>
      <c r="CG1690" s="190"/>
      <c r="CH1690" s="190"/>
      <c r="CI1690" s="190"/>
      <c r="CJ1690" s="190"/>
      <c r="CK1690" s="190"/>
      <c r="CL1690" s="190"/>
      <c r="CN1690" s="201"/>
      <c r="CO1690" s="190"/>
      <c r="CP1690" s="190"/>
      <c r="CQ1690" s="190"/>
      <c r="CR1690" s="190"/>
      <c r="CS1690" s="190"/>
      <c r="CT1690" s="190"/>
      <c r="CU1690" s="190"/>
      <c r="CV1690" s="190"/>
      <c r="CW1690" s="190"/>
      <c r="CX1690" s="190"/>
      <c r="CY1690" s="190"/>
      <c r="CZ1690" s="190"/>
      <c r="DA1690" s="190"/>
      <c r="DB1690" s="190"/>
      <c r="DC1690" s="190"/>
      <c r="DD1690" s="190"/>
      <c r="DE1690" s="190"/>
      <c r="DF1690" s="190"/>
      <c r="DG1690" s="190"/>
      <c r="DH1690" s="190"/>
      <c r="DI1690" s="190"/>
      <c r="DJ1690" s="190"/>
      <c r="DK1690" s="190"/>
      <c r="DL1690" s="190"/>
    </row>
    <row r="1691" spans="1:116" x14ac:dyDescent="0.4">
      <c r="A1691" s="174"/>
      <c r="E1691" s="8"/>
      <c r="G1691" s="175" t="s">
        <v>463</v>
      </c>
      <c r="H1691" s="200"/>
      <c r="I1691" s="201"/>
      <c r="J1691" s="201"/>
      <c r="K1691" s="202"/>
      <c r="L1691" s="202"/>
      <c r="M1691" s="202"/>
      <c r="N1691" s="202"/>
      <c r="O1691" s="202"/>
      <c r="P1691" s="202"/>
      <c r="R1691" s="202"/>
      <c r="S1691" s="190" t="str">
        <f t="shared" ref="S1691:AX1691" si="2267">S$22</f>
        <v>S$18</v>
      </c>
      <c r="T1691" s="190" t="str">
        <f t="shared" si="2267"/>
        <v>T$18</v>
      </c>
      <c r="U1691" s="190" t="str">
        <f t="shared" si="2267"/>
        <v>U$18</v>
      </c>
      <c r="V1691" s="190" t="str">
        <f t="shared" si="2267"/>
        <v>V$18</v>
      </c>
      <c r="W1691" s="190" t="str">
        <f t="shared" si="2267"/>
        <v>W$18</v>
      </c>
      <c r="X1691" s="190" t="str">
        <f t="shared" si="2267"/>
        <v>X$18</v>
      </c>
      <c r="Y1691" s="190" t="str">
        <f t="shared" si="2267"/>
        <v>Y$18</v>
      </c>
      <c r="Z1691" s="190" t="str">
        <f t="shared" si="2267"/>
        <v>Z$18</v>
      </c>
      <c r="AA1691" s="190" t="str">
        <f t="shared" si="2267"/>
        <v>AA$18</v>
      </c>
      <c r="AB1691" s="190" t="str">
        <f t="shared" si="2267"/>
        <v>AB$18</v>
      </c>
      <c r="AC1691" s="190" t="str">
        <f t="shared" si="2267"/>
        <v>AC$18</v>
      </c>
      <c r="AD1691" s="190" t="str">
        <f t="shared" si="2267"/>
        <v>AD$18</v>
      </c>
      <c r="AE1691" s="190" t="str">
        <f t="shared" si="2267"/>
        <v>AE$18</v>
      </c>
      <c r="AF1691" s="190" t="str">
        <f t="shared" si="2267"/>
        <v>AF$18</v>
      </c>
      <c r="AG1691" s="190" t="str">
        <f t="shared" si="2267"/>
        <v>AG$18</v>
      </c>
      <c r="AH1691" s="190" t="str">
        <f t="shared" si="2267"/>
        <v>AH$18</v>
      </c>
      <c r="AI1691" s="190" t="str">
        <f t="shared" si="2267"/>
        <v>AI$18</v>
      </c>
      <c r="AJ1691" s="190" t="str">
        <f t="shared" si="2267"/>
        <v>AJ$18</v>
      </c>
      <c r="AK1691" s="190" t="str">
        <f t="shared" si="2267"/>
        <v>AK$18</v>
      </c>
      <c r="AL1691" s="190" t="str">
        <f t="shared" si="2267"/>
        <v>AL$18</v>
      </c>
      <c r="AM1691" s="190" t="str">
        <f t="shared" si="2267"/>
        <v>AM$18</v>
      </c>
      <c r="AN1691" s="190" t="str">
        <f t="shared" si="2267"/>
        <v>AN$18</v>
      </c>
      <c r="AO1691" s="190" t="str">
        <f t="shared" si="2267"/>
        <v>AO$18</v>
      </c>
      <c r="AP1691" s="190" t="str">
        <f t="shared" si="2267"/>
        <v>AP$18</v>
      </c>
      <c r="AQ1691" s="190" t="str">
        <f t="shared" si="2267"/>
        <v>AQ$18</v>
      </c>
      <c r="AR1691" s="190" t="str">
        <f t="shared" si="2267"/>
        <v>AR$18</v>
      </c>
      <c r="AS1691" s="190" t="str">
        <f t="shared" si="2267"/>
        <v>AS$18</v>
      </c>
      <c r="AT1691" s="190" t="str">
        <f t="shared" si="2267"/>
        <v>AT$18</v>
      </c>
      <c r="AU1691" s="190" t="str">
        <f t="shared" si="2267"/>
        <v>AU$18</v>
      </c>
      <c r="AV1691" s="190" t="str">
        <f t="shared" si="2267"/>
        <v>AV$18</v>
      </c>
      <c r="AW1691" s="190" t="str">
        <f t="shared" si="2267"/>
        <v>AW$18</v>
      </c>
      <c r="AX1691" s="190" t="str">
        <f t="shared" si="2267"/>
        <v>AX$18</v>
      </c>
      <c r="AY1691" s="190" t="str">
        <f t="shared" ref="AY1691:CD1691" si="2268">AY$22</f>
        <v>AY$18</v>
      </c>
      <c r="AZ1691" s="190" t="str">
        <f t="shared" si="2268"/>
        <v>AZ$18</v>
      </c>
      <c r="BA1691" s="190" t="str">
        <f t="shared" si="2268"/>
        <v>BA$18</v>
      </c>
      <c r="BB1691" s="190" t="str">
        <f t="shared" si="2268"/>
        <v>BB$18</v>
      </c>
      <c r="BC1691" s="190" t="str">
        <f t="shared" si="2268"/>
        <v>BC$18</v>
      </c>
      <c r="BD1691" s="190" t="str">
        <f t="shared" si="2268"/>
        <v>BD$18</v>
      </c>
      <c r="BE1691" s="190" t="str">
        <f t="shared" si="2268"/>
        <v>BE$18</v>
      </c>
      <c r="BF1691" s="190" t="str">
        <f t="shared" si="2268"/>
        <v>BF$18</v>
      </c>
      <c r="BG1691" s="190" t="str">
        <f t="shared" si="2268"/>
        <v>BG$18</v>
      </c>
      <c r="BH1691" s="190" t="str">
        <f t="shared" si="2268"/>
        <v>BH$18</v>
      </c>
      <c r="BI1691" s="190" t="str">
        <f t="shared" si="2268"/>
        <v>BI$18</v>
      </c>
      <c r="BJ1691" s="190" t="str">
        <f t="shared" si="2268"/>
        <v>BJ$18</v>
      </c>
      <c r="BK1691" s="190" t="str">
        <f t="shared" si="2268"/>
        <v>BK$18</v>
      </c>
      <c r="BL1691" s="190" t="str">
        <f t="shared" si="2268"/>
        <v>BL$18</v>
      </c>
      <c r="BM1691" s="190" t="str">
        <f t="shared" si="2268"/>
        <v>BM$18</v>
      </c>
      <c r="BN1691" s="190" t="str">
        <f t="shared" si="2268"/>
        <v>BN$18</v>
      </c>
      <c r="BO1691" s="190" t="str">
        <f t="shared" si="2268"/>
        <v>BO$18</v>
      </c>
      <c r="BP1691" s="190" t="str">
        <f t="shared" si="2268"/>
        <v>BP$18</v>
      </c>
      <c r="BQ1691" s="190" t="str">
        <f t="shared" si="2268"/>
        <v>BQ$18</v>
      </c>
      <c r="BR1691" s="190" t="str">
        <f t="shared" si="2268"/>
        <v>BR$18</v>
      </c>
      <c r="BS1691" s="190" t="str">
        <f t="shared" si="2268"/>
        <v>BS$18</v>
      </c>
      <c r="BT1691" s="190" t="str">
        <f t="shared" si="2268"/>
        <v>BT$18</v>
      </c>
      <c r="BU1691" s="190" t="str">
        <f t="shared" si="2268"/>
        <v>BU$18</v>
      </c>
      <c r="BV1691" s="190" t="str">
        <f t="shared" si="2268"/>
        <v>BV$18</v>
      </c>
      <c r="BW1691" s="190" t="str">
        <f t="shared" si="2268"/>
        <v>BW$18</v>
      </c>
      <c r="BX1691" s="190" t="str">
        <f t="shared" si="2268"/>
        <v>BX$18</v>
      </c>
      <c r="BY1691" s="190" t="str">
        <f t="shared" si="2268"/>
        <v>BY$18</v>
      </c>
      <c r="BZ1691" s="190" t="str">
        <f t="shared" si="2268"/>
        <v>BZ$18</v>
      </c>
      <c r="CA1691" s="190" t="str">
        <f t="shared" si="2268"/>
        <v>CA$18</v>
      </c>
      <c r="CB1691" s="190" t="str">
        <f t="shared" si="2268"/>
        <v>CB$18</v>
      </c>
      <c r="CC1691" s="190" t="str">
        <f t="shared" si="2268"/>
        <v>CC$18</v>
      </c>
      <c r="CD1691" s="190" t="str">
        <f t="shared" si="2268"/>
        <v>CD$18</v>
      </c>
      <c r="CE1691" s="190" t="str">
        <f t="shared" ref="CE1691:CL1691" si="2269">CE$22</f>
        <v>CE$18</v>
      </c>
      <c r="CF1691" s="190" t="str">
        <f t="shared" si="2269"/>
        <v>CF$18</v>
      </c>
      <c r="CG1691" s="190" t="str">
        <f t="shared" si="2269"/>
        <v>CG$18</v>
      </c>
      <c r="CH1691" s="190" t="str">
        <f t="shared" si="2269"/>
        <v>CH$18</v>
      </c>
      <c r="CI1691" s="190" t="str">
        <f t="shared" si="2269"/>
        <v>CI$18</v>
      </c>
      <c r="CJ1691" s="190" t="str">
        <f t="shared" si="2269"/>
        <v>CJ$18</v>
      </c>
      <c r="CK1691" s="190" t="str">
        <f t="shared" si="2269"/>
        <v>CK$18</v>
      </c>
      <c r="CL1691" s="190" t="str">
        <f t="shared" si="2269"/>
        <v>CL$18</v>
      </c>
      <c r="CN1691" s="201"/>
      <c r="CO1691" s="190" t="str">
        <f t="shared" ref="CO1691:DL1691" si="2270">CO$22</f>
        <v>CO$18</v>
      </c>
      <c r="CP1691" s="190" t="str">
        <f t="shared" si="2270"/>
        <v>CP$18</v>
      </c>
      <c r="CQ1691" s="190" t="str">
        <f t="shared" si="2270"/>
        <v>CQ$18</v>
      </c>
      <c r="CR1691" s="190" t="str">
        <f t="shared" si="2270"/>
        <v>CR$18</v>
      </c>
      <c r="CS1691" s="190" t="str">
        <f t="shared" si="2270"/>
        <v>CS$18</v>
      </c>
      <c r="CT1691" s="190" t="str">
        <f t="shared" si="2270"/>
        <v>CT$18</v>
      </c>
      <c r="CU1691" s="190" t="str">
        <f t="shared" si="2270"/>
        <v>CU$18</v>
      </c>
      <c r="CV1691" s="190" t="str">
        <f t="shared" si="2270"/>
        <v>CV$18</v>
      </c>
      <c r="CW1691" s="190" t="str">
        <f t="shared" si="2270"/>
        <v>CW$18</v>
      </c>
      <c r="CX1691" s="190" t="str">
        <f t="shared" si="2270"/>
        <v>CX$18</v>
      </c>
      <c r="CY1691" s="190" t="str">
        <f t="shared" si="2270"/>
        <v>CY$18</v>
      </c>
      <c r="CZ1691" s="190" t="str">
        <f t="shared" si="2270"/>
        <v>CZ$18</v>
      </c>
      <c r="DA1691" s="190" t="str">
        <f t="shared" si="2270"/>
        <v>DA$18</v>
      </c>
      <c r="DB1691" s="190" t="str">
        <f t="shared" si="2270"/>
        <v>DB$18</v>
      </c>
      <c r="DC1691" s="190" t="str">
        <f t="shared" si="2270"/>
        <v>DC$18</v>
      </c>
      <c r="DD1691" s="190" t="str">
        <f t="shared" si="2270"/>
        <v>DD$18</v>
      </c>
      <c r="DE1691" s="190" t="str">
        <f t="shared" si="2270"/>
        <v>DE$18</v>
      </c>
      <c r="DF1691" s="190" t="str">
        <f t="shared" si="2270"/>
        <v>DF$18</v>
      </c>
      <c r="DG1691" s="190" t="str">
        <f t="shared" si="2270"/>
        <v>DG$18</v>
      </c>
      <c r="DH1691" s="190" t="str">
        <f t="shared" si="2270"/>
        <v>DH$18</v>
      </c>
      <c r="DI1691" s="190" t="str">
        <f t="shared" si="2270"/>
        <v>DI$18</v>
      </c>
      <c r="DJ1691" s="190" t="str">
        <f t="shared" si="2270"/>
        <v>DJ$18</v>
      </c>
      <c r="DK1691" s="190" t="str">
        <f t="shared" si="2270"/>
        <v>DK$18</v>
      </c>
      <c r="DL1691" s="190" t="str">
        <f t="shared" si="2270"/>
        <v>DL$18</v>
      </c>
    </row>
    <row r="1692" spans="1:116" x14ac:dyDescent="0.4">
      <c r="A1692" s="174"/>
      <c r="E1692" s="8"/>
      <c r="G1692" s="175" t="s">
        <v>464</v>
      </c>
      <c r="H1692" s="200"/>
      <c r="I1692" s="201"/>
      <c r="J1692" s="201"/>
      <c r="K1692" s="202"/>
      <c r="L1692" s="202"/>
      <c r="M1692" s="202"/>
      <c r="N1692" s="202"/>
      <c r="O1692" s="202"/>
      <c r="P1692" s="202"/>
      <c r="R1692" s="202"/>
      <c r="S1692" s="190" t="str">
        <f t="shared" ref="S1692:AX1692" si="2271">S$23</f>
        <v>S$19</v>
      </c>
      <c r="T1692" s="190" t="str">
        <f t="shared" si="2271"/>
        <v>T$19</v>
      </c>
      <c r="U1692" s="190" t="str">
        <f t="shared" si="2271"/>
        <v>U$19</v>
      </c>
      <c r="V1692" s="190" t="str">
        <f t="shared" si="2271"/>
        <v>V$19</v>
      </c>
      <c r="W1692" s="190" t="str">
        <f t="shared" si="2271"/>
        <v>W$19</v>
      </c>
      <c r="X1692" s="190" t="str">
        <f t="shared" si="2271"/>
        <v>X$19</v>
      </c>
      <c r="Y1692" s="190" t="str">
        <f t="shared" si="2271"/>
        <v>Y$19</v>
      </c>
      <c r="Z1692" s="190" t="str">
        <f t="shared" si="2271"/>
        <v>Z$19</v>
      </c>
      <c r="AA1692" s="190" t="str">
        <f t="shared" si="2271"/>
        <v>AA$19</v>
      </c>
      <c r="AB1692" s="190" t="str">
        <f t="shared" si="2271"/>
        <v>AB$19</v>
      </c>
      <c r="AC1692" s="190" t="str">
        <f t="shared" si="2271"/>
        <v>AC$19</v>
      </c>
      <c r="AD1692" s="190" t="str">
        <f t="shared" si="2271"/>
        <v>AD$19</v>
      </c>
      <c r="AE1692" s="190" t="str">
        <f t="shared" si="2271"/>
        <v>AE$19</v>
      </c>
      <c r="AF1692" s="190" t="str">
        <f t="shared" si="2271"/>
        <v>AF$19</v>
      </c>
      <c r="AG1692" s="190" t="str">
        <f t="shared" si="2271"/>
        <v>AG$19</v>
      </c>
      <c r="AH1692" s="190" t="str">
        <f t="shared" si="2271"/>
        <v>AH$19</v>
      </c>
      <c r="AI1692" s="190" t="str">
        <f t="shared" si="2271"/>
        <v>AI$19</v>
      </c>
      <c r="AJ1692" s="190" t="str">
        <f t="shared" si="2271"/>
        <v>AJ$19</v>
      </c>
      <c r="AK1692" s="190" t="str">
        <f t="shared" si="2271"/>
        <v>AK$19</v>
      </c>
      <c r="AL1692" s="190" t="str">
        <f t="shared" si="2271"/>
        <v>AL$19</v>
      </c>
      <c r="AM1692" s="190" t="str">
        <f t="shared" si="2271"/>
        <v>AM$19</v>
      </c>
      <c r="AN1692" s="190" t="str">
        <f t="shared" si="2271"/>
        <v>AN$19</v>
      </c>
      <c r="AO1692" s="190" t="str">
        <f t="shared" si="2271"/>
        <v>AO$19</v>
      </c>
      <c r="AP1692" s="190" t="str">
        <f t="shared" si="2271"/>
        <v>AP$19</v>
      </c>
      <c r="AQ1692" s="190" t="str">
        <f t="shared" si="2271"/>
        <v>AQ$19</v>
      </c>
      <c r="AR1692" s="190" t="str">
        <f t="shared" si="2271"/>
        <v>AR$19</v>
      </c>
      <c r="AS1692" s="190" t="str">
        <f t="shared" si="2271"/>
        <v>AS$19</v>
      </c>
      <c r="AT1692" s="190" t="str">
        <f t="shared" si="2271"/>
        <v>AT$19</v>
      </c>
      <c r="AU1692" s="190" t="str">
        <f t="shared" si="2271"/>
        <v>AU$19</v>
      </c>
      <c r="AV1692" s="190" t="str">
        <f t="shared" si="2271"/>
        <v>AV$19</v>
      </c>
      <c r="AW1692" s="190" t="str">
        <f t="shared" si="2271"/>
        <v>AW$19</v>
      </c>
      <c r="AX1692" s="190" t="str">
        <f t="shared" si="2271"/>
        <v>AX$19</v>
      </c>
      <c r="AY1692" s="190" t="str">
        <f t="shared" ref="AY1692:CD1692" si="2272">AY$23</f>
        <v>AY$19</v>
      </c>
      <c r="AZ1692" s="190" t="str">
        <f t="shared" si="2272"/>
        <v>AZ$19</v>
      </c>
      <c r="BA1692" s="190" t="str">
        <f t="shared" si="2272"/>
        <v>BA$19</v>
      </c>
      <c r="BB1692" s="190" t="str">
        <f t="shared" si="2272"/>
        <v>BB$19</v>
      </c>
      <c r="BC1692" s="190" t="str">
        <f t="shared" si="2272"/>
        <v>BC$19</v>
      </c>
      <c r="BD1692" s="190" t="str">
        <f t="shared" si="2272"/>
        <v>BD$19</v>
      </c>
      <c r="BE1692" s="190" t="str">
        <f t="shared" si="2272"/>
        <v>BE$19</v>
      </c>
      <c r="BF1692" s="190" t="str">
        <f t="shared" si="2272"/>
        <v>BF$19</v>
      </c>
      <c r="BG1692" s="190" t="str">
        <f t="shared" si="2272"/>
        <v>BG$19</v>
      </c>
      <c r="BH1692" s="190" t="str">
        <f t="shared" si="2272"/>
        <v>BH$19</v>
      </c>
      <c r="BI1692" s="190" t="str">
        <f t="shared" si="2272"/>
        <v>BI$19</v>
      </c>
      <c r="BJ1692" s="190" t="str">
        <f t="shared" si="2272"/>
        <v>BJ$19</v>
      </c>
      <c r="BK1692" s="190" t="str">
        <f t="shared" si="2272"/>
        <v>BK$19</v>
      </c>
      <c r="BL1692" s="190" t="str">
        <f t="shared" si="2272"/>
        <v>BL$19</v>
      </c>
      <c r="BM1692" s="190" t="str">
        <f t="shared" si="2272"/>
        <v>BM$19</v>
      </c>
      <c r="BN1692" s="190" t="str">
        <f t="shared" si="2272"/>
        <v>BN$19</v>
      </c>
      <c r="BO1692" s="190" t="str">
        <f t="shared" si="2272"/>
        <v>BO$19</v>
      </c>
      <c r="BP1692" s="190" t="str">
        <f t="shared" si="2272"/>
        <v>BP$19</v>
      </c>
      <c r="BQ1692" s="190" t="str">
        <f t="shared" si="2272"/>
        <v>BQ$19</v>
      </c>
      <c r="BR1692" s="190" t="str">
        <f t="shared" si="2272"/>
        <v>BR$19</v>
      </c>
      <c r="BS1692" s="190" t="str">
        <f t="shared" si="2272"/>
        <v>BS$19</v>
      </c>
      <c r="BT1692" s="190" t="str">
        <f t="shared" si="2272"/>
        <v>BT$19</v>
      </c>
      <c r="BU1692" s="190" t="str">
        <f t="shared" si="2272"/>
        <v>BU$19</v>
      </c>
      <c r="BV1692" s="190" t="str">
        <f t="shared" si="2272"/>
        <v>BV$19</v>
      </c>
      <c r="BW1692" s="190" t="str">
        <f t="shared" si="2272"/>
        <v>BW$19</v>
      </c>
      <c r="BX1692" s="190" t="str">
        <f t="shared" si="2272"/>
        <v>BX$19</v>
      </c>
      <c r="BY1692" s="190" t="str">
        <f t="shared" si="2272"/>
        <v>BY$19</v>
      </c>
      <c r="BZ1692" s="190" t="str">
        <f t="shared" si="2272"/>
        <v>BZ$19</v>
      </c>
      <c r="CA1692" s="190" t="str">
        <f t="shared" si="2272"/>
        <v>CA$19</v>
      </c>
      <c r="CB1692" s="190" t="str">
        <f t="shared" si="2272"/>
        <v>CB$19</v>
      </c>
      <c r="CC1692" s="190" t="str">
        <f t="shared" si="2272"/>
        <v>CC$19</v>
      </c>
      <c r="CD1692" s="190" t="str">
        <f t="shared" si="2272"/>
        <v>CD$19</v>
      </c>
      <c r="CE1692" s="190" t="str">
        <f t="shared" ref="CE1692:CL1692" si="2273">CE$23</f>
        <v>CE$19</v>
      </c>
      <c r="CF1692" s="190" t="str">
        <f t="shared" si="2273"/>
        <v>CF$19</v>
      </c>
      <c r="CG1692" s="190" t="str">
        <f t="shared" si="2273"/>
        <v>CG$19</v>
      </c>
      <c r="CH1692" s="190" t="str">
        <f t="shared" si="2273"/>
        <v>CH$19</v>
      </c>
      <c r="CI1692" s="190" t="str">
        <f t="shared" si="2273"/>
        <v>CI$19</v>
      </c>
      <c r="CJ1692" s="190" t="str">
        <f t="shared" si="2273"/>
        <v>CJ$19</v>
      </c>
      <c r="CK1692" s="190" t="str">
        <f t="shared" si="2273"/>
        <v>CK$19</v>
      </c>
      <c r="CL1692" s="190" t="str">
        <f t="shared" si="2273"/>
        <v>CL$19</v>
      </c>
      <c r="CN1692" s="201"/>
      <c r="CO1692" s="190" t="str">
        <f t="shared" ref="CO1692:DL1692" si="2274">CO$23</f>
        <v>CO$19</v>
      </c>
      <c r="CP1692" s="190" t="str">
        <f t="shared" si="2274"/>
        <v>CP$19</v>
      </c>
      <c r="CQ1692" s="190" t="str">
        <f t="shared" si="2274"/>
        <v>CQ$19</v>
      </c>
      <c r="CR1692" s="190" t="str">
        <f t="shared" si="2274"/>
        <v>CR$19</v>
      </c>
      <c r="CS1692" s="190" t="str">
        <f t="shared" si="2274"/>
        <v>CS$19</v>
      </c>
      <c r="CT1692" s="190" t="str">
        <f t="shared" si="2274"/>
        <v>CT$19</v>
      </c>
      <c r="CU1692" s="190" t="str">
        <f t="shared" si="2274"/>
        <v>CU$19</v>
      </c>
      <c r="CV1692" s="190" t="str">
        <f t="shared" si="2274"/>
        <v>CV$19</v>
      </c>
      <c r="CW1692" s="190" t="str">
        <f t="shared" si="2274"/>
        <v>CW$19</v>
      </c>
      <c r="CX1692" s="190" t="str">
        <f t="shared" si="2274"/>
        <v>CX$19</v>
      </c>
      <c r="CY1692" s="190" t="str">
        <f t="shared" si="2274"/>
        <v>CY$19</v>
      </c>
      <c r="CZ1692" s="190" t="str">
        <f t="shared" si="2274"/>
        <v>CZ$19</v>
      </c>
      <c r="DA1692" s="190" t="str">
        <f t="shared" si="2274"/>
        <v>DA$19</v>
      </c>
      <c r="DB1692" s="190" t="str">
        <f t="shared" si="2274"/>
        <v>DB$19</v>
      </c>
      <c r="DC1692" s="190" t="str">
        <f t="shared" si="2274"/>
        <v>DC$19</v>
      </c>
      <c r="DD1692" s="190" t="str">
        <f t="shared" si="2274"/>
        <v>DD$19</v>
      </c>
      <c r="DE1692" s="190" t="str">
        <f t="shared" si="2274"/>
        <v>DE$19</v>
      </c>
      <c r="DF1692" s="190" t="str">
        <f t="shared" si="2274"/>
        <v>DF$19</v>
      </c>
      <c r="DG1692" s="190" t="str">
        <f t="shared" si="2274"/>
        <v>DG$19</v>
      </c>
      <c r="DH1692" s="190" t="str">
        <f t="shared" si="2274"/>
        <v>DH$19</v>
      </c>
      <c r="DI1692" s="190" t="str">
        <f t="shared" si="2274"/>
        <v>DI$19</v>
      </c>
      <c r="DJ1692" s="190" t="str">
        <f t="shared" si="2274"/>
        <v>DJ$19</v>
      </c>
      <c r="DK1692" s="190" t="str">
        <f t="shared" si="2274"/>
        <v>DK$19</v>
      </c>
      <c r="DL1692" s="190" t="str">
        <f t="shared" si="2274"/>
        <v>DL$19</v>
      </c>
    </row>
    <row r="1693" spans="1:116" x14ac:dyDescent="0.4">
      <c r="A1693" s="142" t="s">
        <v>218</v>
      </c>
      <c r="B1693" s="31" t="s">
        <v>81</v>
      </c>
      <c r="C1693" s="31"/>
      <c r="D1693" t="s">
        <v>776</v>
      </c>
      <c r="E1693" s="8" t="str">
        <f t="shared" ref="E1693:E1705" si="2275">ROW()&amp;" "&amp;D1693</f>
        <v>1693 UEREV - S</v>
      </c>
      <c r="F1693" t="s">
        <v>277</v>
      </c>
      <c r="G1693" s="143" t="s">
        <v>239</v>
      </c>
      <c r="H1693" s="142"/>
      <c r="I1693" s="144"/>
      <c r="J1693" s="144"/>
      <c r="K1693" s="142"/>
      <c r="L1693" s="142"/>
      <c r="M1693" s="142"/>
      <c r="N1693" s="142"/>
      <c r="O1693" s="142"/>
      <c r="P1693" s="142"/>
      <c r="R1693" s="143"/>
      <c r="S1693" s="168"/>
      <c r="T1693" s="168"/>
      <c r="U1693" s="168"/>
      <c r="V1693" s="168"/>
      <c r="W1693" s="168"/>
      <c r="X1693" s="168"/>
      <c r="Y1693" s="168"/>
      <c r="Z1693" s="168"/>
      <c r="AA1693" s="168"/>
      <c r="AB1693" s="168"/>
      <c r="AC1693" s="168"/>
      <c r="AD1693" s="168"/>
      <c r="AE1693" s="168"/>
      <c r="AF1693" s="168"/>
      <c r="AG1693" s="168"/>
      <c r="AH1693" s="168"/>
      <c r="AI1693" s="168"/>
      <c r="AJ1693" s="168"/>
      <c r="AK1693" s="168"/>
      <c r="AL1693" s="168"/>
      <c r="AM1693" s="168"/>
      <c r="AN1693" s="168"/>
      <c r="AO1693" s="168"/>
      <c r="AP1693" s="168"/>
      <c r="AQ1693" s="168"/>
      <c r="AR1693" s="168"/>
      <c r="AS1693" s="168"/>
      <c r="AT1693" s="168"/>
      <c r="AU1693" s="168"/>
      <c r="AV1693" s="168"/>
      <c r="AW1693" s="168"/>
      <c r="AX1693" s="168"/>
      <c r="AY1693" s="168"/>
      <c r="AZ1693" s="168"/>
      <c r="BA1693" s="168"/>
      <c r="BB1693" s="168"/>
      <c r="BC1693" s="168"/>
      <c r="BD1693" s="168"/>
      <c r="BE1693" s="168"/>
      <c r="BF1693" s="168"/>
      <c r="BG1693" s="168"/>
      <c r="BH1693" s="168"/>
      <c r="BI1693" s="168"/>
      <c r="BJ1693" s="168"/>
      <c r="BK1693" s="168"/>
      <c r="BL1693" s="168"/>
      <c r="BM1693" s="168"/>
      <c r="BN1693" s="168"/>
      <c r="BO1693" s="168"/>
      <c r="BP1693" s="168"/>
      <c r="BQ1693" s="168"/>
      <c r="BR1693" s="168"/>
      <c r="BS1693" s="168"/>
      <c r="BT1693" s="168"/>
      <c r="BU1693" s="168"/>
      <c r="BV1693" s="168"/>
      <c r="BW1693" s="168"/>
      <c r="BX1693" s="168"/>
      <c r="BY1693" s="168"/>
      <c r="BZ1693" s="168"/>
      <c r="CA1693" s="168"/>
      <c r="CB1693" s="168"/>
      <c r="CC1693" s="168"/>
      <c r="CD1693" s="168"/>
      <c r="CE1693" s="168"/>
      <c r="CF1693" s="168"/>
      <c r="CG1693" s="168"/>
      <c r="CH1693" s="168"/>
      <c r="CI1693" s="168"/>
      <c r="CJ1693" s="168"/>
      <c r="CK1693" s="168"/>
      <c r="CL1693" s="168"/>
      <c r="CN1693" s="144"/>
      <c r="CO1693" s="168"/>
      <c r="CP1693" s="168"/>
      <c r="CQ1693" s="168"/>
      <c r="CR1693" s="168"/>
      <c r="CS1693" s="168"/>
      <c r="CT1693" s="168"/>
      <c r="CU1693" s="168"/>
      <c r="CV1693" s="168"/>
      <c r="CW1693" s="168"/>
      <c r="CX1693" s="168"/>
      <c r="CY1693" s="168"/>
      <c r="CZ1693" s="168"/>
      <c r="DA1693" s="168"/>
      <c r="DB1693" s="168"/>
      <c r="DC1693" s="168"/>
      <c r="DD1693" s="168"/>
      <c r="DE1693" s="168"/>
      <c r="DF1693" s="168"/>
      <c r="DG1693" s="168"/>
      <c r="DH1693" s="168"/>
      <c r="DI1693" s="168"/>
      <c r="DJ1693" s="168"/>
      <c r="DK1693" s="168"/>
      <c r="DL1693" s="168"/>
    </row>
    <row r="1694" spans="1:116" x14ac:dyDescent="0.4">
      <c r="A1694" s="31"/>
      <c r="B1694" s="31"/>
      <c r="C1694" s="31"/>
      <c r="D1694" t="s">
        <v>776</v>
      </c>
      <c r="E1694" s="8" t="str">
        <f t="shared" si="2275"/>
        <v>1694 UEREV - S</v>
      </c>
      <c r="G1694" s="95" t="str">
        <f>G1696&amp;":"</f>
        <v>Unearned revenue - (Primary label):</v>
      </c>
      <c r="H1694" s="31"/>
      <c r="I1694" s="73"/>
      <c r="J1694" s="73"/>
      <c r="K1694" s="31"/>
      <c r="L1694" s="31"/>
      <c r="M1694" s="31"/>
      <c r="N1694" s="31"/>
      <c r="O1694" s="31"/>
      <c r="P1694" s="31"/>
      <c r="R1694" s="67"/>
      <c r="S1694" s="156"/>
      <c r="T1694" s="156"/>
      <c r="U1694" s="156"/>
      <c r="V1694" s="156"/>
      <c r="W1694" s="156"/>
      <c r="X1694" s="156"/>
      <c r="Y1694" s="156"/>
      <c r="Z1694" s="156"/>
      <c r="AA1694" s="156"/>
      <c r="AB1694" s="156"/>
      <c r="AC1694" s="156"/>
      <c r="AD1694" s="156"/>
      <c r="AE1694" s="156"/>
      <c r="AF1694" s="156"/>
      <c r="AG1694" s="156"/>
      <c r="AH1694" s="156"/>
      <c r="AI1694" s="156"/>
      <c r="AJ1694" s="156"/>
      <c r="AK1694" s="156"/>
      <c r="AL1694" s="156"/>
      <c r="AM1694" s="156"/>
      <c r="AN1694" s="156"/>
      <c r="AO1694" s="156"/>
      <c r="AP1694" s="156"/>
      <c r="AQ1694" s="156"/>
      <c r="AR1694" s="156"/>
      <c r="AS1694" s="156"/>
      <c r="AT1694" s="156"/>
      <c r="AU1694" s="156"/>
      <c r="AV1694" s="156"/>
      <c r="AW1694" s="156"/>
      <c r="AX1694" s="156"/>
      <c r="AY1694" s="156"/>
      <c r="AZ1694" s="156"/>
      <c r="BA1694" s="156"/>
      <c r="BB1694" s="156"/>
      <c r="BC1694" s="156"/>
      <c r="BD1694" s="156"/>
      <c r="BE1694" s="156"/>
      <c r="BF1694" s="156"/>
      <c r="BG1694" s="156"/>
      <c r="BH1694" s="156"/>
      <c r="BI1694" s="156"/>
      <c r="BJ1694" s="156"/>
      <c r="BK1694" s="156"/>
      <c r="BL1694" s="156"/>
      <c r="BM1694" s="156"/>
      <c r="BN1694" s="156"/>
      <c r="BO1694" s="156"/>
      <c r="BP1694" s="156"/>
      <c r="BQ1694" s="156"/>
      <c r="BR1694" s="156"/>
      <c r="BS1694" s="156"/>
      <c r="BT1694" s="156"/>
      <c r="BU1694" s="156"/>
      <c r="BV1694" s="156"/>
      <c r="BW1694" s="156"/>
      <c r="BX1694" s="156"/>
      <c r="BY1694" s="156"/>
      <c r="BZ1694" s="156"/>
      <c r="CA1694" s="156"/>
      <c r="CB1694" s="156"/>
      <c r="CC1694" s="156"/>
      <c r="CD1694" s="156"/>
      <c r="CE1694" s="156"/>
      <c r="CF1694" s="156"/>
      <c r="CG1694" s="156"/>
      <c r="CH1694" s="156"/>
      <c r="CI1694" s="156"/>
      <c r="CJ1694" s="156"/>
      <c r="CK1694" s="156"/>
      <c r="CL1694" s="156"/>
      <c r="CN1694" s="73"/>
      <c r="CO1694" s="156"/>
      <c r="CP1694" s="156"/>
      <c r="CQ1694" s="156"/>
      <c r="CR1694" s="156"/>
      <c r="CS1694" s="156"/>
      <c r="CT1694" s="156"/>
      <c r="CU1694" s="156"/>
      <c r="CV1694" s="156"/>
      <c r="CW1694" s="156"/>
      <c r="CX1694" s="156"/>
      <c r="CY1694" s="156"/>
      <c r="CZ1694" s="156"/>
      <c r="DA1694" s="156"/>
      <c r="DB1694" s="156"/>
      <c r="DC1694" s="156"/>
      <c r="DD1694" s="156"/>
      <c r="DE1694" s="156"/>
      <c r="DF1694" s="156"/>
      <c r="DG1694" s="156"/>
      <c r="DH1694" s="156"/>
      <c r="DI1694" s="156"/>
      <c r="DJ1694" s="156"/>
      <c r="DK1694" s="156"/>
      <c r="DL1694" s="156"/>
    </row>
    <row r="1695" spans="1:116" x14ac:dyDescent="0.4">
      <c r="B1695" t="str">
        <f>E1695</f>
        <v>1695 UEREV - S</v>
      </c>
      <c r="D1695" t="s">
        <v>776</v>
      </c>
      <c r="E1695" s="8" t="str">
        <f t="shared" si="2275"/>
        <v>1695 UEREV - S</v>
      </c>
      <c r="G1695" s="145" t="s">
        <v>344</v>
      </c>
      <c r="H1695" s="12"/>
      <c r="I1695" s="60"/>
      <c r="J1695" s="60"/>
      <c r="K1695" s="17">
        <v>30</v>
      </c>
      <c r="L1695" s="17">
        <v>30</v>
      </c>
      <c r="M1695" s="17">
        <v>30</v>
      </c>
      <c r="N1695" s="17">
        <v>30</v>
      </c>
      <c r="O1695" s="17">
        <v>30</v>
      </c>
      <c r="P1695" s="17">
        <v>30</v>
      </c>
      <c r="R1695" s="15"/>
      <c r="S1695" s="76" cm="1">
        <f t="array" ref="S1695">INDEX($K:$P,ROW(),MATCH(S$3,$K$2:$P$2,0))</f>
        <v>30</v>
      </c>
      <c r="T1695" s="76" cm="1">
        <f t="array" ref="T1695">INDEX($K:$P,ROW(),MATCH(T$3,$K$2:$P$2,0))</f>
        <v>30</v>
      </c>
      <c r="U1695" s="76" cm="1">
        <f t="array" ref="U1695">INDEX($K:$P,ROW(),MATCH(U$3,$K$2:$P$2,0))</f>
        <v>30</v>
      </c>
      <c r="V1695" s="76" cm="1">
        <f t="array" ref="V1695">INDEX($K:$P,ROW(),MATCH(V$3,$K$2:$P$2,0))</f>
        <v>30</v>
      </c>
      <c r="W1695" s="76" cm="1">
        <f t="array" ref="W1695">INDEX($K:$P,ROW(),MATCH(W$3,$K$2:$P$2,0))</f>
        <v>30</v>
      </c>
      <c r="X1695" s="76" cm="1">
        <f t="array" ref="X1695">INDEX($K:$P,ROW(),MATCH(X$3,$K$2:$P$2,0))</f>
        <v>30</v>
      </c>
      <c r="Y1695" s="76" cm="1">
        <f t="array" ref="Y1695">INDEX($K:$P,ROW(),MATCH(Y$3,$K$2:$P$2,0))</f>
        <v>30</v>
      </c>
      <c r="Z1695" s="76" cm="1">
        <f t="array" ref="Z1695">INDEX($K:$P,ROW(),MATCH(Z$3,$K$2:$P$2,0))</f>
        <v>30</v>
      </c>
      <c r="AA1695" s="76" cm="1">
        <f t="array" ref="AA1695">INDEX($K:$P,ROW(),MATCH(AA$3,$K$2:$P$2,0))</f>
        <v>30</v>
      </c>
      <c r="AB1695" s="76" cm="1">
        <f t="array" ref="AB1695">INDEX($K:$P,ROW(),MATCH(AB$3,$K$2:$P$2,0))</f>
        <v>30</v>
      </c>
      <c r="AC1695" s="76" cm="1">
        <f t="array" ref="AC1695">INDEX($K:$P,ROW(),MATCH(AC$3,$K$2:$P$2,0))</f>
        <v>30</v>
      </c>
      <c r="AD1695" s="76" cm="1">
        <f t="array" ref="AD1695">INDEX($K:$P,ROW(),MATCH(AD$3,$K$2:$P$2,0))</f>
        <v>30</v>
      </c>
      <c r="AE1695" s="76" cm="1">
        <f t="array" ref="AE1695">INDEX($K:$P,ROW(),MATCH(AE$3,$K$2:$P$2,0))</f>
        <v>30</v>
      </c>
      <c r="AF1695" s="76" cm="1">
        <f t="array" ref="AF1695">INDEX($K:$P,ROW(),MATCH(AF$3,$K$2:$P$2,0))</f>
        <v>30</v>
      </c>
      <c r="AG1695" s="76" cm="1">
        <f t="array" ref="AG1695">INDEX($K:$P,ROW(),MATCH(AG$3,$K$2:$P$2,0))</f>
        <v>30</v>
      </c>
      <c r="AH1695" s="76" cm="1">
        <f t="array" ref="AH1695">INDEX($K:$P,ROW(),MATCH(AH$3,$K$2:$P$2,0))</f>
        <v>30</v>
      </c>
      <c r="AI1695" s="76" cm="1">
        <f t="array" ref="AI1695">INDEX($K:$P,ROW(),MATCH(AI$3,$K$2:$P$2,0))</f>
        <v>30</v>
      </c>
      <c r="AJ1695" s="76" cm="1">
        <f t="array" ref="AJ1695">INDEX($K:$P,ROW(),MATCH(AJ$3,$K$2:$P$2,0))</f>
        <v>30</v>
      </c>
      <c r="AK1695" s="76" cm="1">
        <f t="array" ref="AK1695">INDEX($K:$P,ROW(),MATCH(AK$3,$K$2:$P$2,0))</f>
        <v>30</v>
      </c>
      <c r="AL1695" s="76" cm="1">
        <f t="array" ref="AL1695">INDEX($K:$P,ROW(),MATCH(AL$3,$K$2:$P$2,0))</f>
        <v>30</v>
      </c>
      <c r="AM1695" s="76" cm="1">
        <f t="array" ref="AM1695">INDEX($K:$P,ROW(),MATCH(AM$3,$K$2:$P$2,0))</f>
        <v>30</v>
      </c>
      <c r="AN1695" s="76" cm="1">
        <f t="array" ref="AN1695">INDEX($K:$P,ROW(),MATCH(AN$3,$K$2:$P$2,0))</f>
        <v>30</v>
      </c>
      <c r="AO1695" s="76" cm="1">
        <f t="array" ref="AO1695">INDEX($K:$P,ROW(),MATCH(AO$3,$K$2:$P$2,0))</f>
        <v>30</v>
      </c>
      <c r="AP1695" s="76" cm="1">
        <f t="array" ref="AP1695">INDEX($K:$P,ROW(),MATCH(AP$3,$K$2:$P$2,0))</f>
        <v>30</v>
      </c>
      <c r="AQ1695" s="76" cm="1">
        <f t="array" ref="AQ1695">INDEX($K:$P,ROW(),MATCH(AQ$3,$K$2:$P$2,0))</f>
        <v>30</v>
      </c>
      <c r="AR1695" s="76" cm="1">
        <f t="array" ref="AR1695">INDEX($K:$P,ROW(),MATCH(AR$3,$K$2:$P$2,0))</f>
        <v>30</v>
      </c>
      <c r="AS1695" s="76" cm="1">
        <f t="array" ref="AS1695">INDEX($K:$P,ROW(),MATCH(AS$3,$K$2:$P$2,0))</f>
        <v>30</v>
      </c>
      <c r="AT1695" s="76" cm="1">
        <f t="array" ref="AT1695">INDEX($K:$P,ROW(),MATCH(AT$3,$K$2:$P$2,0))</f>
        <v>30</v>
      </c>
      <c r="AU1695" s="76" cm="1">
        <f t="array" ref="AU1695">INDEX($K:$P,ROW(),MATCH(AU$3,$K$2:$P$2,0))</f>
        <v>30</v>
      </c>
      <c r="AV1695" s="76" cm="1">
        <f t="array" ref="AV1695">INDEX($K:$P,ROW(),MATCH(AV$3,$K$2:$P$2,0))</f>
        <v>30</v>
      </c>
      <c r="AW1695" s="76" cm="1">
        <f t="array" ref="AW1695">INDEX($K:$P,ROW(),MATCH(AW$3,$K$2:$P$2,0))</f>
        <v>30</v>
      </c>
      <c r="AX1695" s="76" cm="1">
        <f t="array" ref="AX1695">INDEX($K:$P,ROW(),MATCH(AX$3,$K$2:$P$2,0))</f>
        <v>30</v>
      </c>
      <c r="AY1695" s="76" cm="1">
        <f t="array" ref="AY1695">INDEX($K:$P,ROW(),MATCH(AY$3,$K$2:$P$2,0))</f>
        <v>30</v>
      </c>
      <c r="AZ1695" s="76" cm="1">
        <f t="array" ref="AZ1695">INDEX($K:$P,ROW(),MATCH(AZ$3,$K$2:$P$2,0))</f>
        <v>30</v>
      </c>
      <c r="BA1695" s="76" cm="1">
        <f t="array" ref="BA1695">INDEX($K:$P,ROW(),MATCH(BA$3,$K$2:$P$2,0))</f>
        <v>30</v>
      </c>
      <c r="BB1695" s="76" cm="1">
        <f t="array" ref="BB1695">INDEX($K:$P,ROW(),MATCH(BB$3,$K$2:$P$2,0))</f>
        <v>30</v>
      </c>
      <c r="BC1695" s="76" cm="1">
        <f t="array" ref="BC1695">INDEX($K:$P,ROW(),MATCH(BC$3,$K$2:$P$2,0))</f>
        <v>30</v>
      </c>
      <c r="BD1695" s="76" cm="1">
        <f t="array" ref="BD1695">INDEX($K:$P,ROW(),MATCH(BD$3,$K$2:$P$2,0))</f>
        <v>30</v>
      </c>
      <c r="BE1695" s="76" cm="1">
        <f t="array" ref="BE1695">INDEX($K:$P,ROW(),MATCH(BE$3,$K$2:$P$2,0))</f>
        <v>30</v>
      </c>
      <c r="BF1695" s="76" cm="1">
        <f t="array" ref="BF1695">INDEX($K:$P,ROW(),MATCH(BF$3,$K$2:$P$2,0))</f>
        <v>30</v>
      </c>
      <c r="BG1695" s="76" cm="1">
        <f t="array" ref="BG1695">INDEX($K:$P,ROW(),MATCH(BG$3,$K$2:$P$2,0))</f>
        <v>30</v>
      </c>
      <c r="BH1695" s="76" cm="1">
        <f t="array" ref="BH1695">INDEX($K:$P,ROW(),MATCH(BH$3,$K$2:$P$2,0))</f>
        <v>30</v>
      </c>
      <c r="BI1695" s="76" cm="1">
        <f t="array" ref="BI1695">INDEX($K:$P,ROW(),MATCH(BI$3,$K$2:$P$2,0))</f>
        <v>30</v>
      </c>
      <c r="BJ1695" s="76" cm="1">
        <f t="array" ref="BJ1695">INDEX($K:$P,ROW(),MATCH(BJ$3,$K$2:$P$2,0))</f>
        <v>30</v>
      </c>
      <c r="BK1695" s="76" cm="1">
        <f t="array" ref="BK1695">INDEX($K:$P,ROW(),MATCH(BK$3,$K$2:$P$2,0))</f>
        <v>30</v>
      </c>
      <c r="BL1695" s="76" cm="1">
        <f t="array" ref="BL1695">INDEX($K:$P,ROW(),MATCH(BL$3,$K$2:$P$2,0))</f>
        <v>30</v>
      </c>
      <c r="BM1695" s="76" cm="1">
        <f t="array" ref="BM1695">INDEX($K:$P,ROW(),MATCH(BM$3,$K$2:$P$2,0))</f>
        <v>30</v>
      </c>
      <c r="BN1695" s="76" cm="1">
        <f t="array" ref="BN1695">INDEX($K:$P,ROW(),MATCH(BN$3,$K$2:$P$2,0))</f>
        <v>30</v>
      </c>
      <c r="BO1695" s="76" cm="1">
        <f t="array" ref="BO1695">INDEX($K:$P,ROW(),MATCH(BO$3,$K$2:$P$2,0))</f>
        <v>30</v>
      </c>
      <c r="BP1695" s="76" cm="1">
        <f t="array" ref="BP1695">INDEX($K:$P,ROW(),MATCH(BP$3,$K$2:$P$2,0))</f>
        <v>30</v>
      </c>
      <c r="BQ1695" s="76" cm="1">
        <f t="array" ref="BQ1695">INDEX($K:$P,ROW(),MATCH(BQ$3,$K$2:$P$2,0))</f>
        <v>30</v>
      </c>
      <c r="BR1695" s="76" cm="1">
        <f t="array" ref="BR1695">INDEX($K:$P,ROW(),MATCH(BR$3,$K$2:$P$2,0))</f>
        <v>30</v>
      </c>
      <c r="BS1695" s="76" cm="1">
        <f t="array" ref="BS1695">INDEX($K:$P,ROW(),MATCH(BS$3,$K$2:$P$2,0))</f>
        <v>30</v>
      </c>
      <c r="BT1695" s="76" cm="1">
        <f t="array" ref="BT1695">INDEX($K:$P,ROW(),MATCH(BT$3,$K$2:$P$2,0))</f>
        <v>30</v>
      </c>
      <c r="BU1695" s="76" cm="1">
        <f t="array" ref="BU1695">INDEX($K:$P,ROW(),MATCH(BU$3,$K$2:$P$2,0))</f>
        <v>30</v>
      </c>
      <c r="BV1695" s="76" cm="1">
        <f t="array" ref="BV1695">INDEX($K:$P,ROW(),MATCH(BV$3,$K$2:$P$2,0))</f>
        <v>30</v>
      </c>
      <c r="BW1695" s="76" cm="1">
        <f t="array" ref="BW1695">INDEX($K:$P,ROW(),MATCH(BW$3,$K$2:$P$2,0))</f>
        <v>30</v>
      </c>
      <c r="BX1695" s="76" cm="1">
        <f t="array" ref="BX1695">INDEX($K:$P,ROW(),MATCH(BX$3,$K$2:$P$2,0))</f>
        <v>30</v>
      </c>
      <c r="BY1695" s="76" cm="1">
        <f t="array" ref="BY1695">INDEX($K:$P,ROW(),MATCH(BY$3,$K$2:$P$2,0))</f>
        <v>30</v>
      </c>
      <c r="BZ1695" s="76" cm="1">
        <f t="array" ref="BZ1695">INDEX($K:$P,ROW(),MATCH(BZ$3,$K$2:$P$2,0))</f>
        <v>30</v>
      </c>
      <c r="CA1695" s="76" cm="1">
        <f t="array" ref="CA1695">INDEX($K:$P,ROW(),MATCH(CA$3,$K$2:$P$2,0))</f>
        <v>30</v>
      </c>
      <c r="CB1695" s="76" cm="1">
        <f t="array" ref="CB1695">INDEX($K:$P,ROW(),MATCH(CB$3,$K$2:$P$2,0))</f>
        <v>30</v>
      </c>
      <c r="CC1695" s="76" cm="1">
        <f t="array" ref="CC1695">INDEX($K:$P,ROW(),MATCH(CC$3,$K$2:$P$2,0))</f>
        <v>30</v>
      </c>
      <c r="CD1695" s="76" cm="1">
        <f t="array" ref="CD1695">INDEX($K:$P,ROW(),MATCH(CD$3,$K$2:$P$2,0))</f>
        <v>30</v>
      </c>
      <c r="CE1695" s="76" cm="1">
        <f t="array" ref="CE1695">INDEX($K:$P,ROW(),MATCH(CE$3,$K$2:$P$2,0))</f>
        <v>30</v>
      </c>
      <c r="CF1695" s="76" cm="1">
        <f t="array" ref="CF1695">INDEX($K:$P,ROW(),MATCH(CF$3,$K$2:$P$2,0))</f>
        <v>30</v>
      </c>
      <c r="CG1695" s="76" cm="1">
        <f t="array" ref="CG1695">INDEX($K:$P,ROW(),MATCH(CG$3,$K$2:$P$2,0))</f>
        <v>30</v>
      </c>
      <c r="CH1695" s="76" cm="1">
        <f t="array" ref="CH1695">INDEX($K:$P,ROW(),MATCH(CH$3,$K$2:$P$2,0))</f>
        <v>30</v>
      </c>
      <c r="CI1695" s="76" cm="1">
        <f t="array" ref="CI1695">INDEX($K:$P,ROW(),MATCH(CI$3,$K$2:$P$2,0))</f>
        <v>30</v>
      </c>
      <c r="CJ1695" s="76" cm="1">
        <f t="array" ref="CJ1695">INDEX($K:$P,ROW(),MATCH(CJ$3,$K$2:$P$2,0))</f>
        <v>30</v>
      </c>
      <c r="CK1695" s="76" cm="1">
        <f t="array" ref="CK1695">INDEX($K:$P,ROW(),MATCH(CK$3,$K$2:$P$2,0))</f>
        <v>30</v>
      </c>
      <c r="CL1695" s="76" cm="1">
        <f t="array" ref="CL1695">INDEX($K:$P,ROW(),MATCH(CL$3,$K$2:$P$2,0))</f>
        <v>30</v>
      </c>
      <c r="CN1695" s="60"/>
      <c r="CO1695" s="76" t="e" cm="1">
        <f t="array" ref="CO1695">INDEX($K:$P,ROW(),MATCH(CO$3,$K$2:$P$2,0))</f>
        <v>#N/A</v>
      </c>
      <c r="CP1695" s="76" t="e" cm="1">
        <f t="array" ref="CP1695">INDEX($K:$P,ROW(),MATCH(CP$3,$K$2:$P$2,0))</f>
        <v>#N/A</v>
      </c>
      <c r="CQ1695" s="76" t="e" cm="1">
        <f t="array" ref="CQ1695">INDEX($K:$P,ROW(),MATCH(CQ$3,$K$2:$P$2,0))</f>
        <v>#N/A</v>
      </c>
      <c r="CR1695" s="76" t="e" cm="1">
        <f t="array" ref="CR1695">INDEX($K:$P,ROW(),MATCH(CR$3,$K$2:$P$2,0))</f>
        <v>#N/A</v>
      </c>
      <c r="CS1695" s="76" t="e" cm="1">
        <f t="array" ref="CS1695">INDEX($K:$P,ROW(),MATCH(CS$3,$K$2:$P$2,0))</f>
        <v>#N/A</v>
      </c>
      <c r="CT1695" s="76" t="e" cm="1">
        <f t="array" ref="CT1695">INDEX($K:$P,ROW(),MATCH(CT$3,$K$2:$P$2,0))</f>
        <v>#N/A</v>
      </c>
      <c r="CU1695" s="76" t="e" cm="1">
        <f t="array" ref="CU1695">INDEX($K:$P,ROW(),MATCH(CU$3,$K$2:$P$2,0))</f>
        <v>#N/A</v>
      </c>
      <c r="CV1695" s="76" t="e" cm="1">
        <f t="array" ref="CV1695">INDEX($K:$P,ROW(),MATCH(CV$3,$K$2:$P$2,0))</f>
        <v>#N/A</v>
      </c>
      <c r="CW1695" s="76" t="e" cm="1">
        <f t="array" ref="CW1695">INDEX($K:$P,ROW(),MATCH(CW$3,$K$2:$P$2,0))</f>
        <v>#N/A</v>
      </c>
      <c r="CX1695" s="76" t="e" cm="1">
        <f t="array" ref="CX1695">INDEX($K:$P,ROW(),MATCH(CX$3,$K$2:$P$2,0))</f>
        <v>#N/A</v>
      </c>
      <c r="CY1695" s="76" t="e" cm="1">
        <f t="array" ref="CY1695">INDEX($K:$P,ROW(),MATCH(CY$3,$K$2:$P$2,0))</f>
        <v>#N/A</v>
      </c>
      <c r="CZ1695" s="76" t="e" cm="1">
        <f t="array" ref="CZ1695">INDEX($K:$P,ROW(),MATCH(CZ$3,$K$2:$P$2,0))</f>
        <v>#N/A</v>
      </c>
      <c r="DA1695" s="76" t="e" cm="1">
        <f t="array" ref="DA1695">INDEX($K:$P,ROW(),MATCH(DA$3,$K$2:$P$2,0))</f>
        <v>#N/A</v>
      </c>
      <c r="DB1695" s="76" t="e" cm="1">
        <f t="array" ref="DB1695">INDEX($K:$P,ROW(),MATCH(DB$3,$K$2:$P$2,0))</f>
        <v>#N/A</v>
      </c>
      <c r="DC1695" s="76" t="e" cm="1">
        <f t="array" ref="DC1695">INDEX($K:$P,ROW(),MATCH(DC$3,$K$2:$P$2,0))</f>
        <v>#N/A</v>
      </c>
      <c r="DD1695" s="76" t="e" cm="1">
        <f t="array" ref="DD1695">INDEX($K:$P,ROW(),MATCH(DD$3,$K$2:$P$2,0))</f>
        <v>#N/A</v>
      </c>
      <c r="DE1695" s="76" t="e" cm="1">
        <f t="array" ref="DE1695">INDEX($K:$P,ROW(),MATCH(DE$3,$K$2:$P$2,0))</f>
        <v>#N/A</v>
      </c>
      <c r="DF1695" s="76" t="e" cm="1">
        <f t="array" ref="DF1695">INDEX($K:$P,ROW(),MATCH(DF$3,$K$2:$P$2,0))</f>
        <v>#N/A</v>
      </c>
      <c r="DG1695" s="76" t="e" cm="1">
        <f t="array" ref="DG1695">INDEX($K:$P,ROW(),MATCH(DG$3,$K$2:$P$2,0))</f>
        <v>#N/A</v>
      </c>
      <c r="DH1695" s="76" t="e" cm="1">
        <f t="array" ref="DH1695">INDEX($K:$P,ROW(),MATCH(DH$3,$K$2:$P$2,0))</f>
        <v>#N/A</v>
      </c>
      <c r="DI1695" s="76" t="e" cm="1">
        <f t="array" ref="DI1695">INDEX($K:$P,ROW(),MATCH(DI$3,$K$2:$P$2,0))</f>
        <v>#N/A</v>
      </c>
      <c r="DJ1695" s="76" t="e" cm="1">
        <f t="array" ref="DJ1695">INDEX($K:$P,ROW(),MATCH(DJ$3,$K$2:$P$2,0))</f>
        <v>#N/A</v>
      </c>
      <c r="DK1695" s="76" t="e" cm="1">
        <f t="array" ref="DK1695">INDEX($K:$P,ROW(),MATCH(DK$3,$K$2:$P$2,0))</f>
        <v>#N/A</v>
      </c>
      <c r="DL1695" s="76" t="e" cm="1">
        <f t="array" ref="DL1695">INDEX($K:$P,ROW(),MATCH(DL$3,$K$2:$P$2,0))</f>
        <v>#N/A</v>
      </c>
    </row>
    <row r="1696" spans="1:116" x14ac:dyDescent="0.4">
      <c r="C1696" t="s">
        <v>232</v>
      </c>
      <c r="D1696" t="s">
        <v>776</v>
      </c>
      <c r="E1696" s="8" t="str">
        <f t="shared" si="2275"/>
        <v>1696 UEREV - S</v>
      </c>
      <c r="G1696" s="126" t="str">
        <f>"Unearned revenue - "&amp;G1700</f>
        <v>Unearned revenue - (Primary label)</v>
      </c>
      <c r="H1696" s="27"/>
      <c r="I1696" s="78"/>
      <c r="J1696" s="78"/>
      <c r="K1696" s="118">
        <f ca="1">SUMIF($4:$4,K$2,1696:1696)</f>
        <v>821.91780821917803</v>
      </c>
      <c r="L1696" s="118">
        <f ca="1">SUMIF($4:$4,L$2,1696:1696)</f>
        <v>821.91780821917803</v>
      </c>
      <c r="M1696" s="118">
        <f ca="1">SUMIF($4:$4,M$2,1696:1696)</f>
        <v>821.91780821917803</v>
      </c>
      <c r="N1696" s="118">
        <f ca="1">SUMIF($4:$4,N$2,1696:1696)</f>
        <v>821.91780821917803</v>
      </c>
      <c r="O1696" s="118">
        <f ca="1">SUMIF($4:$4,O$2,1696:1696)</f>
        <v>821.91780821917803</v>
      </c>
      <c r="P1696" s="118">
        <f ca="1">SUMIF($4:$4,P$2,1696:1696)</f>
        <v>821.91780821917803</v>
      </c>
      <c r="R1696" s="33"/>
      <c r="S1696" s="148" cm="1">
        <f t="array" aca="1" ref="S1696" ca="1">MIN(S1695/365*INDIRECT(S1687),R1696+INDIRECT(S1687))</f>
        <v>821.91780821917803</v>
      </c>
      <c r="T1696" s="148" cm="1">
        <f t="array" aca="1" ref="T1696" ca="1">MIN(T1695/365*INDIRECT(T1687),S1696+INDIRECT(T1687))</f>
        <v>821.91780821917803</v>
      </c>
      <c r="U1696" s="148" cm="1">
        <f t="array" aca="1" ref="U1696" ca="1">MIN(U1695/365*INDIRECT(U1687),T1696+INDIRECT(U1687))</f>
        <v>821.91780821917803</v>
      </c>
      <c r="V1696" s="148" cm="1">
        <f t="array" aca="1" ref="V1696" ca="1">MIN(V1695/365*INDIRECT(V1687),U1696+INDIRECT(V1687))</f>
        <v>821.91780821917803</v>
      </c>
      <c r="W1696" s="148" cm="1">
        <f t="array" aca="1" ref="W1696" ca="1">MIN(W1695/365*INDIRECT(W1687),V1696+INDIRECT(W1687))</f>
        <v>821.91780821917803</v>
      </c>
      <c r="X1696" s="148" cm="1">
        <f t="array" aca="1" ref="X1696" ca="1">MIN(X1695/365*INDIRECT(X1687),W1696+INDIRECT(X1687))</f>
        <v>821.91780821917803</v>
      </c>
      <c r="Y1696" s="148" cm="1">
        <f t="array" aca="1" ref="Y1696" ca="1">MIN(Y1695/365*INDIRECT(Y1687),X1696+INDIRECT(Y1687))</f>
        <v>821.91780821917803</v>
      </c>
      <c r="Z1696" s="148" cm="1">
        <f t="array" aca="1" ref="Z1696" ca="1">MIN(Z1695/365*INDIRECT(Z1687),Y1696+INDIRECT(Z1687))</f>
        <v>821.91780821917803</v>
      </c>
      <c r="AA1696" s="148" cm="1">
        <f t="array" aca="1" ref="AA1696" ca="1">MIN(AA1695/365*INDIRECT(AA1687),Z1696+INDIRECT(AA1687))</f>
        <v>821.91780821917803</v>
      </c>
      <c r="AB1696" s="148" cm="1">
        <f t="array" aca="1" ref="AB1696" ca="1">MIN(AB1695/365*INDIRECT(AB1687),AA1696+INDIRECT(AB1687))</f>
        <v>821.91780821917803</v>
      </c>
      <c r="AC1696" s="148" cm="1">
        <f t="array" aca="1" ref="AC1696" ca="1">MIN(AC1695/365*INDIRECT(AC1687),AB1696+INDIRECT(AC1687))</f>
        <v>821.91780821917803</v>
      </c>
      <c r="AD1696" s="148" cm="1">
        <f t="array" aca="1" ref="AD1696" ca="1">MIN(AD1695/365*INDIRECT(AD1687),AC1696+INDIRECT(AD1687))</f>
        <v>821.91780821917803</v>
      </c>
      <c r="AE1696" s="148" cm="1">
        <f t="array" aca="1" ref="AE1696" ca="1">MIN(AE1695/365*INDIRECT(AE1687),AD1696+INDIRECT(AE1687))</f>
        <v>821.91780821917803</v>
      </c>
      <c r="AF1696" s="148" cm="1">
        <f t="array" aca="1" ref="AF1696" ca="1">MIN(AF1695/365*INDIRECT(AF1687),AE1696+INDIRECT(AF1687))</f>
        <v>821.91780821917803</v>
      </c>
      <c r="AG1696" s="148" cm="1">
        <f t="array" aca="1" ref="AG1696" ca="1">MIN(AG1695/365*INDIRECT(AG1687),AF1696+INDIRECT(AG1687))</f>
        <v>821.91780821917803</v>
      </c>
      <c r="AH1696" s="148" cm="1">
        <f t="array" aca="1" ref="AH1696" ca="1">MIN(AH1695/365*INDIRECT(AH1687),AG1696+INDIRECT(AH1687))</f>
        <v>821.91780821917803</v>
      </c>
      <c r="AI1696" s="148" cm="1">
        <f t="array" aca="1" ref="AI1696" ca="1">MIN(AI1695/365*INDIRECT(AI1687),AH1696+INDIRECT(AI1687))</f>
        <v>821.91780821917803</v>
      </c>
      <c r="AJ1696" s="148" cm="1">
        <f t="array" aca="1" ref="AJ1696" ca="1">MIN(AJ1695/365*INDIRECT(AJ1687),AI1696+INDIRECT(AJ1687))</f>
        <v>821.91780821917803</v>
      </c>
      <c r="AK1696" s="148" cm="1">
        <f t="array" aca="1" ref="AK1696" ca="1">MIN(AK1695/365*INDIRECT(AK1687),AJ1696+INDIRECT(AK1687))</f>
        <v>821.91780821917803</v>
      </c>
      <c r="AL1696" s="148" cm="1">
        <f t="array" aca="1" ref="AL1696" ca="1">MIN(AL1695/365*INDIRECT(AL1687),AK1696+INDIRECT(AL1687))</f>
        <v>821.91780821917803</v>
      </c>
      <c r="AM1696" s="148" cm="1">
        <f t="array" aca="1" ref="AM1696" ca="1">MIN(AM1695/365*INDIRECT(AM1687),AL1696+INDIRECT(AM1687))</f>
        <v>821.91780821917803</v>
      </c>
      <c r="AN1696" s="148" cm="1">
        <f t="array" aca="1" ref="AN1696" ca="1">MIN(AN1695/365*INDIRECT(AN1687),AM1696+INDIRECT(AN1687))</f>
        <v>821.91780821917803</v>
      </c>
      <c r="AO1696" s="148" cm="1">
        <f t="array" aca="1" ref="AO1696" ca="1">MIN(AO1695/365*INDIRECT(AO1687),AN1696+INDIRECT(AO1687))</f>
        <v>821.91780821917803</v>
      </c>
      <c r="AP1696" s="148" cm="1">
        <f t="array" aca="1" ref="AP1696" ca="1">MIN(AP1695/365*INDIRECT(AP1687),AO1696+INDIRECT(AP1687))</f>
        <v>821.91780821917803</v>
      </c>
      <c r="AQ1696" s="148" cm="1">
        <f t="array" aca="1" ref="AQ1696" ca="1">MIN(AQ1695/365*INDIRECT(AQ1687),AP1696+INDIRECT(AQ1687))</f>
        <v>821.91780821917803</v>
      </c>
      <c r="AR1696" s="148" cm="1">
        <f t="array" aca="1" ref="AR1696" ca="1">MIN(AR1695/365*INDIRECT(AR1687),AQ1696+INDIRECT(AR1687))</f>
        <v>821.91780821917803</v>
      </c>
      <c r="AS1696" s="148" cm="1">
        <f t="array" aca="1" ref="AS1696" ca="1">MIN(AS1695/365*INDIRECT(AS1687),AR1696+INDIRECT(AS1687))</f>
        <v>821.91780821917803</v>
      </c>
      <c r="AT1696" s="148" cm="1">
        <f t="array" aca="1" ref="AT1696" ca="1">MIN(AT1695/365*INDIRECT(AT1687),AS1696+INDIRECT(AT1687))</f>
        <v>821.91780821917803</v>
      </c>
      <c r="AU1696" s="148" cm="1">
        <f t="array" aca="1" ref="AU1696" ca="1">MIN(AU1695/365*INDIRECT(AU1687),AT1696+INDIRECT(AU1687))</f>
        <v>821.91780821917803</v>
      </c>
      <c r="AV1696" s="148" cm="1">
        <f t="array" aca="1" ref="AV1696" ca="1">MIN(AV1695/365*INDIRECT(AV1687),AU1696+INDIRECT(AV1687))</f>
        <v>821.91780821917803</v>
      </c>
      <c r="AW1696" s="148" cm="1">
        <f t="array" aca="1" ref="AW1696" ca="1">MIN(AW1695/365*INDIRECT(AW1687),AV1696+INDIRECT(AW1687))</f>
        <v>821.91780821917803</v>
      </c>
      <c r="AX1696" s="148" cm="1">
        <f t="array" aca="1" ref="AX1696" ca="1">MIN(AX1695/365*INDIRECT(AX1687),AW1696+INDIRECT(AX1687))</f>
        <v>821.91780821917803</v>
      </c>
      <c r="AY1696" s="148" cm="1">
        <f t="array" aca="1" ref="AY1696" ca="1">MIN(AY1695/365*INDIRECT(AY1687),AX1696+INDIRECT(AY1687))</f>
        <v>821.91780821917803</v>
      </c>
      <c r="AZ1696" s="148" cm="1">
        <f t="array" aca="1" ref="AZ1696" ca="1">MIN(AZ1695/365*INDIRECT(AZ1687),AY1696+INDIRECT(AZ1687))</f>
        <v>821.91780821917803</v>
      </c>
      <c r="BA1696" s="148" cm="1">
        <f t="array" aca="1" ref="BA1696" ca="1">MIN(BA1695/365*INDIRECT(BA1687),AZ1696+INDIRECT(BA1687))</f>
        <v>821.91780821917803</v>
      </c>
      <c r="BB1696" s="148" cm="1">
        <f t="array" aca="1" ref="BB1696" ca="1">MIN(BB1695/365*INDIRECT(BB1687),BA1696+INDIRECT(BB1687))</f>
        <v>821.91780821917803</v>
      </c>
      <c r="BC1696" s="148" cm="1">
        <f t="array" aca="1" ref="BC1696" ca="1">MIN(BC1695/365*INDIRECT(BC1687),BB1696+INDIRECT(BC1687))</f>
        <v>821.91780821917803</v>
      </c>
      <c r="BD1696" s="148" cm="1">
        <f t="array" aca="1" ref="BD1696" ca="1">MIN(BD1695/365*INDIRECT(BD1687),BC1696+INDIRECT(BD1687))</f>
        <v>821.91780821917803</v>
      </c>
      <c r="BE1696" s="148" cm="1">
        <f t="array" aca="1" ref="BE1696" ca="1">MIN(BE1695/365*INDIRECT(BE1687),BD1696+INDIRECT(BE1687))</f>
        <v>821.91780821917803</v>
      </c>
      <c r="BF1696" s="148" cm="1">
        <f t="array" aca="1" ref="BF1696" ca="1">MIN(BF1695/365*INDIRECT(BF1687),BE1696+INDIRECT(BF1687))</f>
        <v>821.91780821917803</v>
      </c>
      <c r="BG1696" s="148" cm="1">
        <f t="array" aca="1" ref="BG1696" ca="1">MIN(BG1695/365*INDIRECT(BG1687),BF1696+INDIRECT(BG1687))</f>
        <v>821.91780821917803</v>
      </c>
      <c r="BH1696" s="148" cm="1">
        <f t="array" aca="1" ref="BH1696" ca="1">MIN(BH1695/365*INDIRECT(BH1687),BG1696+INDIRECT(BH1687))</f>
        <v>821.91780821917803</v>
      </c>
      <c r="BI1696" s="148" cm="1">
        <f t="array" aca="1" ref="BI1696" ca="1">MIN(BI1695/365*INDIRECT(BI1687),BH1696+INDIRECT(BI1687))</f>
        <v>821.91780821917803</v>
      </c>
      <c r="BJ1696" s="148" cm="1">
        <f t="array" aca="1" ref="BJ1696" ca="1">MIN(BJ1695/365*INDIRECT(BJ1687),BI1696+INDIRECT(BJ1687))</f>
        <v>821.91780821917803</v>
      </c>
      <c r="BK1696" s="148" cm="1">
        <f t="array" aca="1" ref="BK1696" ca="1">MIN(BK1695/365*INDIRECT(BK1687),BJ1696+INDIRECT(BK1687))</f>
        <v>821.91780821917803</v>
      </c>
      <c r="BL1696" s="148" cm="1">
        <f t="array" aca="1" ref="BL1696" ca="1">MIN(BL1695/365*INDIRECT(BL1687),BK1696+INDIRECT(BL1687))</f>
        <v>821.91780821917803</v>
      </c>
      <c r="BM1696" s="148" cm="1">
        <f t="array" aca="1" ref="BM1696" ca="1">MIN(BM1695/365*INDIRECT(BM1687),BL1696+INDIRECT(BM1687))</f>
        <v>821.91780821917803</v>
      </c>
      <c r="BN1696" s="148" cm="1">
        <f t="array" aca="1" ref="BN1696" ca="1">MIN(BN1695/365*INDIRECT(BN1687),BM1696+INDIRECT(BN1687))</f>
        <v>821.91780821917803</v>
      </c>
      <c r="BO1696" s="148" cm="1">
        <f t="array" aca="1" ref="BO1696" ca="1">MIN(BO1695/365*INDIRECT(BO1687),BN1696+INDIRECT(BO1687))</f>
        <v>821.91780821917803</v>
      </c>
      <c r="BP1696" s="148" cm="1">
        <f t="array" aca="1" ref="BP1696" ca="1">MIN(BP1695/365*INDIRECT(BP1687),BO1696+INDIRECT(BP1687))</f>
        <v>821.91780821917803</v>
      </c>
      <c r="BQ1696" s="148" cm="1">
        <f t="array" aca="1" ref="BQ1696" ca="1">MIN(BQ1695/365*INDIRECT(BQ1687),BP1696+INDIRECT(BQ1687))</f>
        <v>821.91780821917803</v>
      </c>
      <c r="BR1696" s="148" cm="1">
        <f t="array" aca="1" ref="BR1696" ca="1">MIN(BR1695/365*INDIRECT(BR1687),BQ1696+INDIRECT(BR1687))</f>
        <v>821.91780821917803</v>
      </c>
      <c r="BS1696" s="148" cm="1">
        <f t="array" aca="1" ref="BS1696" ca="1">MIN(BS1695/365*INDIRECT(BS1687),BR1696+INDIRECT(BS1687))</f>
        <v>821.91780821917803</v>
      </c>
      <c r="BT1696" s="148" cm="1">
        <f t="array" aca="1" ref="BT1696" ca="1">MIN(BT1695/365*INDIRECT(BT1687),BS1696+INDIRECT(BT1687))</f>
        <v>821.91780821917803</v>
      </c>
      <c r="BU1696" s="148" cm="1">
        <f t="array" aca="1" ref="BU1696" ca="1">MIN(BU1695/365*INDIRECT(BU1687),BT1696+INDIRECT(BU1687))</f>
        <v>821.91780821917803</v>
      </c>
      <c r="BV1696" s="148" cm="1">
        <f t="array" aca="1" ref="BV1696" ca="1">MIN(BV1695/365*INDIRECT(BV1687),BU1696+INDIRECT(BV1687))</f>
        <v>821.91780821917803</v>
      </c>
      <c r="BW1696" s="148" cm="1">
        <f t="array" aca="1" ref="BW1696" ca="1">MIN(BW1695/365*INDIRECT(BW1687),BV1696+INDIRECT(BW1687))</f>
        <v>821.91780821917803</v>
      </c>
      <c r="BX1696" s="148" cm="1">
        <f t="array" aca="1" ref="BX1696" ca="1">MIN(BX1695/365*INDIRECT(BX1687),BW1696+INDIRECT(BX1687))</f>
        <v>821.91780821917803</v>
      </c>
      <c r="BY1696" s="148" cm="1">
        <f t="array" aca="1" ref="BY1696" ca="1">MIN(BY1695/365*INDIRECT(BY1687),BX1696+INDIRECT(BY1687))</f>
        <v>821.91780821917803</v>
      </c>
      <c r="BZ1696" s="148" cm="1">
        <f t="array" aca="1" ref="BZ1696" ca="1">MIN(BZ1695/365*INDIRECT(BZ1687),BY1696+INDIRECT(BZ1687))</f>
        <v>821.91780821917803</v>
      </c>
      <c r="CA1696" s="148" cm="1">
        <f t="array" aca="1" ref="CA1696" ca="1">MIN(CA1695/365*INDIRECT(CA1687),BZ1696+INDIRECT(CA1687))</f>
        <v>821.91780821917803</v>
      </c>
      <c r="CB1696" s="148" cm="1">
        <f t="array" aca="1" ref="CB1696" ca="1">MIN(CB1695/365*INDIRECT(CB1687),CA1696+INDIRECT(CB1687))</f>
        <v>821.91780821917803</v>
      </c>
      <c r="CC1696" s="148" cm="1">
        <f t="array" aca="1" ref="CC1696" ca="1">MIN(CC1695/365*INDIRECT(CC1687),CB1696+INDIRECT(CC1687))</f>
        <v>821.91780821917803</v>
      </c>
      <c r="CD1696" s="148" cm="1">
        <f t="array" aca="1" ref="CD1696" ca="1">MIN(CD1695/365*INDIRECT(CD1687),CC1696+INDIRECT(CD1687))</f>
        <v>821.91780821917803</v>
      </c>
      <c r="CE1696" s="148" cm="1">
        <f t="array" aca="1" ref="CE1696" ca="1">MIN(CE1695/365*INDIRECT(CE1687),CD1696+INDIRECT(CE1687))</f>
        <v>821.91780821917803</v>
      </c>
      <c r="CF1696" s="148" cm="1">
        <f t="array" aca="1" ref="CF1696" ca="1">MIN(CF1695/365*INDIRECT(CF1687),CE1696+INDIRECT(CF1687))</f>
        <v>821.91780821917803</v>
      </c>
      <c r="CG1696" s="148" cm="1">
        <f t="array" aca="1" ref="CG1696" ca="1">MIN(CG1695/365*INDIRECT(CG1687),CF1696+INDIRECT(CG1687))</f>
        <v>821.91780821917803</v>
      </c>
      <c r="CH1696" s="148" cm="1">
        <f t="array" aca="1" ref="CH1696" ca="1">MIN(CH1695/365*INDIRECT(CH1687),CG1696+INDIRECT(CH1687))</f>
        <v>821.91780821917803</v>
      </c>
      <c r="CI1696" s="148" cm="1">
        <f t="array" aca="1" ref="CI1696" ca="1">MIN(CI1695/365*INDIRECT(CI1687),CH1696+INDIRECT(CI1687))</f>
        <v>821.91780821917803</v>
      </c>
      <c r="CJ1696" s="148" cm="1">
        <f t="array" aca="1" ref="CJ1696" ca="1">MIN(CJ1695/365*INDIRECT(CJ1687),CI1696+INDIRECT(CJ1687))</f>
        <v>821.91780821917803</v>
      </c>
      <c r="CK1696" s="148" cm="1">
        <f t="array" aca="1" ref="CK1696" ca="1">MIN(CK1695/365*INDIRECT(CK1687),CJ1696+INDIRECT(CK1687))</f>
        <v>821.91780821917803</v>
      </c>
      <c r="CL1696" s="148" cm="1">
        <f t="array" aca="1" ref="CL1696" ca="1">MIN(CL1695/365*INDIRECT(CL1687),CK1696+INDIRECT(CL1687))</f>
        <v>821.91780821917803</v>
      </c>
      <c r="CN1696" s="78"/>
      <c r="CO1696" s="148" t="e" cm="1">
        <f t="array" aca="1" ref="CO1696" ca="1">MIN(CO1695/365*INDIRECT(CO1687),CN1696+INDIRECT(CO1687))</f>
        <v>#N/A</v>
      </c>
      <c r="CP1696" s="148" t="e" cm="1">
        <f t="array" aca="1" ref="CP1696" ca="1">MIN(CP1695/365*INDIRECT(CP1687),CO1696+INDIRECT(CP1687))</f>
        <v>#N/A</v>
      </c>
      <c r="CQ1696" s="148" t="e" cm="1">
        <f t="array" aca="1" ref="CQ1696" ca="1">MIN(CQ1695/365*INDIRECT(CQ1687),CP1696+INDIRECT(CQ1687))</f>
        <v>#N/A</v>
      </c>
      <c r="CR1696" s="148" t="e" cm="1">
        <f t="array" aca="1" ref="CR1696" ca="1">MIN(CR1695/365*INDIRECT(CR1687),CQ1696+INDIRECT(CR1687))</f>
        <v>#N/A</v>
      </c>
      <c r="CS1696" s="148" t="e" cm="1">
        <f t="array" aca="1" ref="CS1696" ca="1">MIN(CS1695/365*INDIRECT(CS1687),CR1696+INDIRECT(CS1687))</f>
        <v>#N/A</v>
      </c>
      <c r="CT1696" s="148" t="e" cm="1">
        <f t="array" aca="1" ref="CT1696" ca="1">MIN(CT1695/365*INDIRECT(CT1687),CS1696+INDIRECT(CT1687))</f>
        <v>#N/A</v>
      </c>
      <c r="CU1696" s="148" t="e" cm="1">
        <f t="array" aca="1" ref="CU1696" ca="1">MIN(CU1695/365*INDIRECT(CU1687),CT1696+INDIRECT(CU1687))</f>
        <v>#N/A</v>
      </c>
      <c r="CV1696" s="148" t="e" cm="1">
        <f t="array" aca="1" ref="CV1696" ca="1">MIN(CV1695/365*INDIRECT(CV1687),CU1696+INDIRECT(CV1687))</f>
        <v>#N/A</v>
      </c>
      <c r="CW1696" s="148" t="e" cm="1">
        <f t="array" aca="1" ref="CW1696" ca="1">MIN(CW1695/365*INDIRECT(CW1687),CV1696+INDIRECT(CW1687))</f>
        <v>#N/A</v>
      </c>
      <c r="CX1696" s="148" t="e" cm="1">
        <f t="array" aca="1" ref="CX1696" ca="1">MIN(CX1695/365*INDIRECT(CX1687),CW1696+INDIRECT(CX1687))</f>
        <v>#N/A</v>
      </c>
      <c r="CY1696" s="148" t="e" cm="1">
        <f t="array" aca="1" ref="CY1696" ca="1">MIN(CY1695/365*INDIRECT(CY1687),CX1696+INDIRECT(CY1687))</f>
        <v>#N/A</v>
      </c>
      <c r="CZ1696" s="148" t="e" cm="1">
        <f t="array" aca="1" ref="CZ1696" ca="1">MIN(CZ1695/365*INDIRECT(CZ1687),CY1696+INDIRECT(CZ1687))</f>
        <v>#N/A</v>
      </c>
      <c r="DA1696" s="148" t="e" cm="1">
        <f t="array" aca="1" ref="DA1696" ca="1">MIN(DA1695/365*INDIRECT(DA1687),CZ1696+INDIRECT(DA1687))</f>
        <v>#N/A</v>
      </c>
      <c r="DB1696" s="148" t="e" cm="1">
        <f t="array" aca="1" ref="DB1696" ca="1">MIN(DB1695/365*INDIRECT(DB1687),DA1696+INDIRECT(DB1687))</f>
        <v>#N/A</v>
      </c>
      <c r="DC1696" s="148" t="e" cm="1">
        <f t="array" aca="1" ref="DC1696" ca="1">MIN(DC1695/365*INDIRECT(DC1687),DB1696+INDIRECT(DC1687))</f>
        <v>#N/A</v>
      </c>
      <c r="DD1696" s="148" t="e" cm="1">
        <f t="array" aca="1" ref="DD1696" ca="1">MIN(DD1695/365*INDIRECT(DD1687),DC1696+INDIRECT(DD1687))</f>
        <v>#N/A</v>
      </c>
      <c r="DE1696" s="148" t="e" cm="1">
        <f t="array" aca="1" ref="DE1696" ca="1">MIN(DE1695/365*INDIRECT(DE1687),DD1696+INDIRECT(DE1687))</f>
        <v>#N/A</v>
      </c>
      <c r="DF1696" s="148" t="e" cm="1">
        <f t="array" aca="1" ref="DF1696" ca="1">MIN(DF1695/365*INDIRECT(DF1687),DE1696+INDIRECT(DF1687))</f>
        <v>#N/A</v>
      </c>
      <c r="DG1696" s="148" t="e" cm="1">
        <f t="array" aca="1" ref="DG1696" ca="1">MIN(DG1695/365*INDIRECT(DG1687),DF1696+INDIRECT(DG1687))</f>
        <v>#N/A</v>
      </c>
      <c r="DH1696" s="148" t="e" cm="1">
        <f t="array" aca="1" ref="DH1696" ca="1">MIN(DH1695/365*INDIRECT(DH1687),DG1696+INDIRECT(DH1687))</f>
        <v>#N/A</v>
      </c>
      <c r="DI1696" s="148" t="e" cm="1">
        <f t="array" aca="1" ref="DI1696" ca="1">MIN(DI1695/365*INDIRECT(DI1687),DH1696+INDIRECT(DI1687))</f>
        <v>#N/A</v>
      </c>
      <c r="DJ1696" s="148" t="e" cm="1">
        <f t="array" aca="1" ref="DJ1696" ca="1">MIN(DJ1695/365*INDIRECT(DJ1687),DI1696+INDIRECT(DJ1687))</f>
        <v>#N/A</v>
      </c>
      <c r="DK1696" s="148" t="e" cm="1">
        <f t="array" aca="1" ref="DK1696" ca="1">MIN(DK1695/365*INDIRECT(DK1687),DJ1696+INDIRECT(DK1687))</f>
        <v>#N/A</v>
      </c>
      <c r="DL1696" s="148" t="e" cm="1">
        <f t="array" aca="1" ref="DL1696" ca="1">MIN(DL1695/365*INDIRECT(DL1687),DK1696+INDIRECT(DL1687))</f>
        <v>#N/A</v>
      </c>
    </row>
    <row r="1697" spans="1:116" x14ac:dyDescent="0.4">
      <c r="D1697" t="s">
        <v>776</v>
      </c>
      <c r="E1697" s="8" t="str">
        <f t="shared" si="2275"/>
        <v>1697 UEREV - S</v>
      </c>
      <c r="G1697" s="9"/>
      <c r="H1697" s="27"/>
      <c r="I1697" s="78"/>
      <c r="J1697" s="78"/>
      <c r="K1697" s="33"/>
      <c r="L1697" s="33"/>
      <c r="M1697" s="33"/>
      <c r="N1697" s="33"/>
      <c r="O1697" s="33"/>
      <c r="P1697" s="33"/>
      <c r="R1697" s="33"/>
      <c r="S1697" s="77"/>
      <c r="T1697" s="77"/>
      <c r="U1697" s="77"/>
      <c r="V1697" s="77"/>
      <c r="W1697" s="77"/>
      <c r="X1697" s="77"/>
      <c r="Y1697" s="77"/>
      <c r="Z1697" s="77"/>
      <c r="AA1697" s="77"/>
      <c r="AB1697" s="77"/>
      <c r="AC1697" s="77"/>
      <c r="AD1697" s="77"/>
      <c r="AE1697" s="77"/>
      <c r="AF1697" s="77"/>
      <c r="AG1697" s="77"/>
      <c r="AH1697" s="77"/>
      <c r="AI1697" s="77"/>
      <c r="AJ1697" s="77"/>
      <c r="AK1697" s="77"/>
      <c r="AL1697" s="77"/>
      <c r="AM1697" s="77"/>
      <c r="AN1697" s="77"/>
      <c r="AO1697" s="77"/>
      <c r="AP1697" s="77"/>
      <c r="AQ1697" s="77"/>
      <c r="AR1697" s="77"/>
      <c r="AS1697" s="77"/>
      <c r="AT1697" s="77"/>
      <c r="AU1697" s="77"/>
      <c r="AV1697" s="77"/>
      <c r="AW1697" s="77"/>
      <c r="AX1697" s="77"/>
      <c r="AY1697" s="77"/>
      <c r="AZ1697" s="77"/>
      <c r="BA1697" s="77"/>
      <c r="BB1697" s="77"/>
      <c r="BC1697" s="77"/>
      <c r="BD1697" s="77"/>
      <c r="BE1697" s="77"/>
      <c r="BF1697" s="77"/>
      <c r="BG1697" s="77"/>
      <c r="BH1697" s="77"/>
      <c r="BI1697" s="77"/>
      <c r="BJ1697" s="77"/>
      <c r="BK1697" s="77"/>
      <c r="BL1697" s="77"/>
      <c r="BM1697" s="77"/>
      <c r="BN1697" s="77"/>
      <c r="BO1697" s="77"/>
      <c r="BP1697" s="77"/>
      <c r="BQ1697" s="77"/>
      <c r="BR1697" s="77"/>
      <c r="BS1697" s="77"/>
      <c r="BT1697" s="77"/>
      <c r="BU1697" s="77"/>
      <c r="BV1697" s="77"/>
      <c r="BW1697" s="77"/>
      <c r="BX1697" s="77"/>
      <c r="BY1697" s="77"/>
      <c r="BZ1697" s="77"/>
      <c r="CA1697" s="77"/>
      <c r="CB1697" s="77"/>
      <c r="CC1697" s="77"/>
      <c r="CD1697" s="77"/>
      <c r="CE1697" s="77"/>
      <c r="CF1697" s="77"/>
      <c r="CG1697" s="77"/>
      <c r="CH1697" s="77"/>
      <c r="CI1697" s="77"/>
      <c r="CJ1697" s="77"/>
      <c r="CK1697" s="77"/>
      <c r="CL1697" s="77"/>
      <c r="CN1697" s="78"/>
      <c r="CO1697" s="77"/>
      <c r="CP1697" s="77"/>
      <c r="CQ1697" s="77"/>
      <c r="CR1697" s="77"/>
      <c r="CS1697" s="77"/>
      <c r="CT1697" s="77"/>
      <c r="CU1697" s="77"/>
      <c r="CV1697" s="77"/>
      <c r="CW1697" s="77"/>
      <c r="CX1697" s="77"/>
      <c r="CY1697" s="77"/>
      <c r="CZ1697" s="77"/>
      <c r="DA1697" s="77"/>
      <c r="DB1697" s="77"/>
      <c r="DC1697" s="77"/>
      <c r="DD1697" s="77"/>
      <c r="DE1697" s="77"/>
      <c r="DF1697" s="77"/>
      <c r="DG1697" s="77"/>
      <c r="DH1697" s="77"/>
      <c r="DI1697" s="77"/>
      <c r="DJ1697" s="77"/>
      <c r="DK1697" s="77"/>
      <c r="DL1697" s="77"/>
    </row>
    <row r="1698" spans="1:116" x14ac:dyDescent="0.4">
      <c r="C1698" t="s">
        <v>234</v>
      </c>
      <c r="D1698" t="s">
        <v>776</v>
      </c>
      <c r="E1698" s="8" t="str">
        <f t="shared" si="2275"/>
        <v>1698 UEREV - S</v>
      </c>
      <c r="G1698" s="126" t="str">
        <f>"Change in "&amp;G1696</f>
        <v>Change in Unearned revenue - (Primary label)</v>
      </c>
      <c r="K1698" s="33">
        <f ca="1">SUMIF($3:$3,K$2,1698:1698)</f>
        <v>821.91780821917803</v>
      </c>
      <c r="L1698" s="33">
        <f ca="1">SUMIF($3:$3,L$2,1698:1698)</f>
        <v>0</v>
      </c>
      <c r="M1698" s="33">
        <f ca="1">SUMIF($3:$3,M$2,1698:1698)</f>
        <v>0</v>
      </c>
      <c r="N1698" s="33">
        <f ca="1">SUMIF($3:$3,N$2,1698:1698)</f>
        <v>0</v>
      </c>
      <c r="O1698" s="33">
        <f ca="1">SUMIF($3:$3,O$2,1698:1698)</f>
        <v>0</v>
      </c>
      <c r="P1698" s="33">
        <f ca="1">SUMIF($3:$3,P$2,1698:1698)</f>
        <v>0</v>
      </c>
      <c r="R1698" s="33"/>
      <c r="S1698" s="77">
        <f t="shared" ref="S1698:AX1700" ca="1" si="2276">S1696-R1696</f>
        <v>821.91780821917803</v>
      </c>
      <c r="T1698" s="77">
        <f t="shared" ca="1" si="2276"/>
        <v>0</v>
      </c>
      <c r="U1698" s="77">
        <f t="shared" ca="1" si="2276"/>
        <v>0</v>
      </c>
      <c r="V1698" s="77">
        <f t="shared" ca="1" si="2276"/>
        <v>0</v>
      </c>
      <c r="W1698" s="77">
        <f t="shared" ca="1" si="2276"/>
        <v>0</v>
      </c>
      <c r="X1698" s="77">
        <f t="shared" ca="1" si="2276"/>
        <v>0</v>
      </c>
      <c r="Y1698" s="77">
        <f t="shared" ca="1" si="2276"/>
        <v>0</v>
      </c>
      <c r="Z1698" s="77">
        <f t="shared" ca="1" si="2276"/>
        <v>0</v>
      </c>
      <c r="AA1698" s="77">
        <f t="shared" ca="1" si="2276"/>
        <v>0</v>
      </c>
      <c r="AB1698" s="77">
        <f t="shared" ca="1" si="2276"/>
        <v>0</v>
      </c>
      <c r="AC1698" s="77">
        <f t="shared" ca="1" si="2276"/>
        <v>0</v>
      </c>
      <c r="AD1698" s="77">
        <f t="shared" ca="1" si="2276"/>
        <v>0</v>
      </c>
      <c r="AE1698" s="77">
        <f t="shared" ca="1" si="2276"/>
        <v>0</v>
      </c>
      <c r="AF1698" s="77">
        <f t="shared" ca="1" si="2276"/>
        <v>0</v>
      </c>
      <c r="AG1698" s="77">
        <f t="shared" ca="1" si="2276"/>
        <v>0</v>
      </c>
      <c r="AH1698" s="77">
        <f t="shared" ca="1" si="2276"/>
        <v>0</v>
      </c>
      <c r="AI1698" s="77">
        <f t="shared" ca="1" si="2276"/>
        <v>0</v>
      </c>
      <c r="AJ1698" s="77">
        <f t="shared" ca="1" si="2276"/>
        <v>0</v>
      </c>
      <c r="AK1698" s="77">
        <f t="shared" ca="1" si="2276"/>
        <v>0</v>
      </c>
      <c r="AL1698" s="77">
        <f t="shared" ca="1" si="2276"/>
        <v>0</v>
      </c>
      <c r="AM1698" s="77">
        <f t="shared" ca="1" si="2276"/>
        <v>0</v>
      </c>
      <c r="AN1698" s="77">
        <f t="shared" ca="1" si="2276"/>
        <v>0</v>
      </c>
      <c r="AO1698" s="77">
        <f t="shared" ca="1" si="2276"/>
        <v>0</v>
      </c>
      <c r="AP1698" s="77">
        <f t="shared" ca="1" si="2276"/>
        <v>0</v>
      </c>
      <c r="AQ1698" s="77">
        <f t="shared" ca="1" si="2276"/>
        <v>0</v>
      </c>
      <c r="AR1698" s="77">
        <f t="shared" ca="1" si="2276"/>
        <v>0</v>
      </c>
      <c r="AS1698" s="77">
        <f t="shared" ca="1" si="2276"/>
        <v>0</v>
      </c>
      <c r="AT1698" s="77">
        <f t="shared" ca="1" si="2276"/>
        <v>0</v>
      </c>
      <c r="AU1698" s="77">
        <f t="shared" ca="1" si="2276"/>
        <v>0</v>
      </c>
      <c r="AV1698" s="77">
        <f t="shared" ca="1" si="2276"/>
        <v>0</v>
      </c>
      <c r="AW1698" s="77">
        <f t="shared" ca="1" si="2276"/>
        <v>0</v>
      </c>
      <c r="AX1698" s="77">
        <f t="shared" ca="1" si="2276"/>
        <v>0</v>
      </c>
      <c r="AY1698" s="77">
        <f t="shared" ref="AY1698:CD1700" ca="1" si="2277">AY1696-AX1696</f>
        <v>0</v>
      </c>
      <c r="AZ1698" s="77">
        <f t="shared" ca="1" si="2277"/>
        <v>0</v>
      </c>
      <c r="BA1698" s="77">
        <f t="shared" ca="1" si="2277"/>
        <v>0</v>
      </c>
      <c r="BB1698" s="77">
        <f t="shared" ca="1" si="2277"/>
        <v>0</v>
      </c>
      <c r="BC1698" s="77">
        <f t="shared" ca="1" si="2277"/>
        <v>0</v>
      </c>
      <c r="BD1698" s="77">
        <f t="shared" ca="1" si="2277"/>
        <v>0</v>
      </c>
      <c r="BE1698" s="77">
        <f t="shared" ca="1" si="2277"/>
        <v>0</v>
      </c>
      <c r="BF1698" s="77">
        <f t="shared" ca="1" si="2277"/>
        <v>0</v>
      </c>
      <c r="BG1698" s="77">
        <f t="shared" ca="1" si="2277"/>
        <v>0</v>
      </c>
      <c r="BH1698" s="77">
        <f t="shared" ca="1" si="2277"/>
        <v>0</v>
      </c>
      <c r="BI1698" s="77">
        <f t="shared" ca="1" si="2277"/>
        <v>0</v>
      </c>
      <c r="BJ1698" s="77">
        <f t="shared" ca="1" si="2277"/>
        <v>0</v>
      </c>
      <c r="BK1698" s="77">
        <f t="shared" ca="1" si="2277"/>
        <v>0</v>
      </c>
      <c r="BL1698" s="77">
        <f t="shared" ca="1" si="2277"/>
        <v>0</v>
      </c>
      <c r="BM1698" s="77">
        <f t="shared" ca="1" si="2277"/>
        <v>0</v>
      </c>
      <c r="BN1698" s="77">
        <f t="shared" ca="1" si="2277"/>
        <v>0</v>
      </c>
      <c r="BO1698" s="77">
        <f t="shared" ca="1" si="2277"/>
        <v>0</v>
      </c>
      <c r="BP1698" s="77">
        <f t="shared" ca="1" si="2277"/>
        <v>0</v>
      </c>
      <c r="BQ1698" s="77">
        <f t="shared" ca="1" si="2277"/>
        <v>0</v>
      </c>
      <c r="BR1698" s="77">
        <f t="shared" ca="1" si="2277"/>
        <v>0</v>
      </c>
      <c r="BS1698" s="77">
        <f t="shared" ca="1" si="2277"/>
        <v>0</v>
      </c>
      <c r="BT1698" s="77">
        <f t="shared" ca="1" si="2277"/>
        <v>0</v>
      </c>
      <c r="BU1698" s="77">
        <f t="shared" ca="1" si="2277"/>
        <v>0</v>
      </c>
      <c r="BV1698" s="77">
        <f t="shared" ca="1" si="2277"/>
        <v>0</v>
      </c>
      <c r="BW1698" s="77">
        <f t="shared" ca="1" si="2277"/>
        <v>0</v>
      </c>
      <c r="BX1698" s="77">
        <f t="shared" ca="1" si="2277"/>
        <v>0</v>
      </c>
      <c r="BY1698" s="77">
        <f t="shared" ca="1" si="2277"/>
        <v>0</v>
      </c>
      <c r="BZ1698" s="77">
        <f t="shared" ca="1" si="2277"/>
        <v>0</v>
      </c>
      <c r="CA1698" s="77">
        <f t="shared" ca="1" si="2277"/>
        <v>0</v>
      </c>
      <c r="CB1698" s="77">
        <f t="shared" ca="1" si="2277"/>
        <v>0</v>
      </c>
      <c r="CC1698" s="77">
        <f t="shared" ca="1" si="2277"/>
        <v>0</v>
      </c>
      <c r="CD1698" s="77">
        <f t="shared" ca="1" si="2277"/>
        <v>0</v>
      </c>
      <c r="CE1698" s="77">
        <f t="shared" ref="CE1698:CL1700" ca="1" si="2278">CE1696-CD1696</f>
        <v>0</v>
      </c>
      <c r="CF1698" s="77">
        <f t="shared" ca="1" si="2278"/>
        <v>0</v>
      </c>
      <c r="CG1698" s="77">
        <f t="shared" ca="1" si="2278"/>
        <v>0</v>
      </c>
      <c r="CH1698" s="77">
        <f t="shared" ca="1" si="2278"/>
        <v>0</v>
      </c>
      <c r="CI1698" s="77">
        <f t="shared" ca="1" si="2278"/>
        <v>0</v>
      </c>
      <c r="CJ1698" s="77">
        <f t="shared" ca="1" si="2278"/>
        <v>0</v>
      </c>
      <c r="CK1698" s="77">
        <f t="shared" ca="1" si="2278"/>
        <v>0</v>
      </c>
      <c r="CL1698" s="77">
        <f t="shared" ca="1" si="2278"/>
        <v>0</v>
      </c>
      <c r="CO1698" s="77" t="e">
        <f t="shared" ref="CO1698:DL1700" ca="1" si="2279">CO1696-CN1696</f>
        <v>#N/A</v>
      </c>
      <c r="CP1698" s="77" t="e">
        <f t="shared" ca="1" si="2279"/>
        <v>#N/A</v>
      </c>
      <c r="CQ1698" s="77" t="e">
        <f t="shared" ca="1" si="2279"/>
        <v>#N/A</v>
      </c>
      <c r="CR1698" s="77" t="e">
        <f t="shared" ca="1" si="2279"/>
        <v>#N/A</v>
      </c>
      <c r="CS1698" s="77" t="e">
        <f t="shared" ca="1" si="2279"/>
        <v>#N/A</v>
      </c>
      <c r="CT1698" s="77" t="e">
        <f t="shared" ca="1" si="2279"/>
        <v>#N/A</v>
      </c>
      <c r="CU1698" s="77" t="e">
        <f t="shared" ca="1" si="2279"/>
        <v>#N/A</v>
      </c>
      <c r="CV1698" s="77" t="e">
        <f t="shared" ca="1" si="2279"/>
        <v>#N/A</v>
      </c>
      <c r="CW1698" s="77" t="e">
        <f t="shared" ca="1" si="2279"/>
        <v>#N/A</v>
      </c>
      <c r="CX1698" s="77" t="e">
        <f t="shared" ca="1" si="2279"/>
        <v>#N/A</v>
      </c>
      <c r="CY1698" s="77" t="e">
        <f t="shared" ca="1" si="2279"/>
        <v>#N/A</v>
      </c>
      <c r="CZ1698" s="77" t="e">
        <f t="shared" ca="1" si="2279"/>
        <v>#N/A</v>
      </c>
      <c r="DA1698" s="77" t="e">
        <f t="shared" ca="1" si="2279"/>
        <v>#N/A</v>
      </c>
      <c r="DB1698" s="77" t="e">
        <f t="shared" ca="1" si="2279"/>
        <v>#N/A</v>
      </c>
      <c r="DC1698" s="77" t="e">
        <f t="shared" ca="1" si="2279"/>
        <v>#N/A</v>
      </c>
      <c r="DD1698" s="77" t="e">
        <f t="shared" ca="1" si="2279"/>
        <v>#N/A</v>
      </c>
      <c r="DE1698" s="77" t="e">
        <f t="shared" ca="1" si="2279"/>
        <v>#N/A</v>
      </c>
      <c r="DF1698" s="77" t="e">
        <f t="shared" ca="1" si="2279"/>
        <v>#N/A</v>
      </c>
      <c r="DG1698" s="77" t="e">
        <f t="shared" ca="1" si="2279"/>
        <v>#N/A</v>
      </c>
      <c r="DH1698" s="77" t="e">
        <f t="shared" ca="1" si="2279"/>
        <v>#N/A</v>
      </c>
      <c r="DI1698" s="77" t="e">
        <f t="shared" ca="1" si="2279"/>
        <v>#N/A</v>
      </c>
      <c r="DJ1698" s="77" t="e">
        <f t="shared" ca="1" si="2279"/>
        <v>#N/A</v>
      </c>
      <c r="DK1698" s="77" t="e">
        <f t="shared" ca="1" si="2279"/>
        <v>#N/A</v>
      </c>
      <c r="DL1698" s="77" t="e">
        <f t="shared" ca="1" si="2279"/>
        <v>#N/A</v>
      </c>
    </row>
    <row r="1699" spans="1:116" x14ac:dyDescent="0.4">
      <c r="B1699" t="s">
        <v>244</v>
      </c>
      <c r="D1699" t="s">
        <v>776</v>
      </c>
      <c r="E1699" s="8" t="str">
        <f t="shared" si="2275"/>
        <v>1699 UEREV - S</v>
      </c>
      <c r="K1699" s="53"/>
      <c r="L1699" s="53"/>
      <c r="M1699" s="53"/>
      <c r="N1699" s="53"/>
      <c r="O1699" s="53"/>
      <c r="P1699" s="53"/>
      <c r="R1699" s="24"/>
      <c r="S1699" s="80"/>
      <c r="T1699" s="80"/>
      <c r="U1699" s="80"/>
      <c r="V1699" s="80"/>
      <c r="W1699" s="80"/>
      <c r="X1699" s="80"/>
      <c r="Y1699" s="80"/>
      <c r="Z1699" s="80"/>
      <c r="AA1699" s="80"/>
      <c r="AB1699" s="80"/>
      <c r="AC1699" s="80"/>
      <c r="AD1699" s="80"/>
      <c r="AE1699" s="80"/>
      <c r="AF1699" s="80"/>
      <c r="AG1699" s="80"/>
      <c r="AH1699" s="80"/>
      <c r="AI1699" s="80"/>
      <c r="AJ1699" s="80"/>
      <c r="AK1699" s="80"/>
      <c r="AL1699" s="80"/>
      <c r="AM1699" s="80"/>
      <c r="AN1699" s="80"/>
      <c r="AO1699" s="80"/>
      <c r="AP1699" s="80"/>
      <c r="AQ1699" s="80"/>
      <c r="AR1699" s="80"/>
      <c r="AS1699" s="80"/>
      <c r="AT1699" s="80"/>
      <c r="AU1699" s="80"/>
      <c r="AV1699" s="80"/>
      <c r="AW1699" s="80"/>
      <c r="AX1699" s="80"/>
      <c r="AY1699" s="80"/>
      <c r="AZ1699" s="80"/>
      <c r="BA1699" s="80"/>
      <c r="BB1699" s="80"/>
      <c r="BC1699" s="80"/>
      <c r="BD1699" s="80"/>
      <c r="BE1699" s="80"/>
      <c r="BF1699" s="80"/>
      <c r="BG1699" s="80"/>
      <c r="BH1699" s="80"/>
      <c r="BI1699" s="80"/>
      <c r="BJ1699" s="80"/>
      <c r="BK1699" s="80"/>
      <c r="BL1699" s="80"/>
      <c r="BM1699" s="80"/>
      <c r="BN1699" s="80"/>
      <c r="BO1699" s="80"/>
      <c r="BP1699" s="80"/>
      <c r="BQ1699" s="80"/>
      <c r="BR1699" s="80"/>
      <c r="BS1699" s="80"/>
      <c r="BT1699" s="80"/>
      <c r="BU1699" s="80"/>
      <c r="BV1699" s="80"/>
      <c r="BW1699" s="80"/>
      <c r="BX1699" s="80"/>
      <c r="BY1699" s="80"/>
      <c r="BZ1699" s="80"/>
      <c r="CA1699" s="80"/>
      <c r="CB1699" s="80"/>
      <c r="CC1699" s="80"/>
      <c r="CD1699" s="80"/>
      <c r="CE1699" s="80"/>
      <c r="CF1699" s="80"/>
      <c r="CG1699" s="80"/>
      <c r="CH1699" s="80"/>
      <c r="CI1699" s="80"/>
      <c r="CJ1699" s="80"/>
      <c r="CK1699" s="80"/>
      <c r="CL1699" s="80"/>
      <c r="CO1699" s="80"/>
      <c r="CP1699" s="80"/>
      <c r="CQ1699" s="80"/>
      <c r="CR1699" s="80"/>
      <c r="CS1699" s="80"/>
      <c r="CT1699" s="80"/>
      <c r="CU1699" s="80"/>
      <c r="CV1699" s="80"/>
      <c r="CW1699" s="80"/>
      <c r="CX1699" s="80"/>
      <c r="CY1699" s="80"/>
      <c r="CZ1699" s="80"/>
      <c r="DA1699" s="80"/>
      <c r="DB1699" s="80"/>
      <c r="DC1699" s="80"/>
      <c r="DD1699" s="80"/>
      <c r="DE1699" s="80"/>
      <c r="DF1699" s="80"/>
      <c r="DG1699" s="80"/>
      <c r="DH1699" s="80"/>
      <c r="DI1699" s="80"/>
      <c r="DJ1699" s="80"/>
      <c r="DK1699" s="80"/>
      <c r="DL1699" s="80"/>
    </row>
    <row r="1700" spans="1:116" x14ac:dyDescent="0.4">
      <c r="B1700" t="s">
        <v>332</v>
      </c>
      <c r="D1700" t="s">
        <v>776</v>
      </c>
      <c r="E1700" s="8" t="str">
        <f>ROW()&amp;" "&amp;D1700</f>
        <v>1700 UEREV - S</v>
      </c>
      <c r="G1700" s="8" t="str">
        <f>G1685</f>
        <v>(Primary label)</v>
      </c>
      <c r="S1700" s="72"/>
      <c r="T1700" s="72"/>
      <c r="U1700" s="72"/>
      <c r="V1700" s="72"/>
      <c r="W1700" s="72"/>
      <c r="X1700" s="72"/>
      <c r="Y1700" s="72"/>
      <c r="Z1700" s="72"/>
      <c r="AA1700" s="72"/>
      <c r="AB1700" s="72"/>
      <c r="AC1700" s="72"/>
      <c r="AD1700" s="72"/>
      <c r="AE1700" s="72"/>
      <c r="AF1700" s="72"/>
      <c r="AG1700" s="72"/>
      <c r="AH1700" s="72"/>
      <c r="AI1700" s="72"/>
      <c r="AJ1700" s="72"/>
      <c r="AK1700" s="72"/>
      <c r="AL1700" s="72"/>
      <c r="AM1700" s="72"/>
      <c r="AN1700" s="72"/>
      <c r="AO1700" s="72"/>
      <c r="AP1700" s="72"/>
      <c r="AQ1700" s="72"/>
      <c r="AR1700" s="72"/>
      <c r="AS1700" s="72"/>
      <c r="AT1700" s="72"/>
      <c r="AU1700" s="72"/>
      <c r="AV1700" s="72"/>
      <c r="AW1700" s="72"/>
      <c r="AX1700" s="72"/>
      <c r="AY1700" s="72"/>
      <c r="AZ1700" s="72"/>
      <c r="BA1700" s="72"/>
      <c r="BB1700" s="72"/>
      <c r="BC1700" s="72"/>
      <c r="BD1700" s="72"/>
      <c r="BE1700" s="72"/>
      <c r="BF1700" s="72"/>
      <c r="BG1700" s="72"/>
      <c r="BH1700" s="72"/>
      <c r="BI1700" s="72"/>
      <c r="BJ1700" s="72"/>
      <c r="BK1700" s="72"/>
      <c r="BL1700" s="72"/>
      <c r="BM1700" s="72"/>
      <c r="BN1700" s="72"/>
      <c r="BO1700" s="72"/>
      <c r="BP1700" s="72"/>
      <c r="BQ1700" s="72"/>
      <c r="BR1700" s="72"/>
      <c r="BS1700" s="72"/>
      <c r="BT1700" s="72"/>
      <c r="BU1700" s="72"/>
      <c r="BV1700" s="72"/>
      <c r="BW1700" s="72"/>
      <c r="BX1700" s="72"/>
      <c r="BY1700" s="72"/>
      <c r="BZ1700" s="72"/>
      <c r="CA1700" s="72"/>
      <c r="CB1700" s="72"/>
      <c r="CC1700" s="72"/>
      <c r="CD1700" s="72"/>
      <c r="CE1700" s="72"/>
      <c r="CF1700" s="72"/>
      <c r="CG1700" s="72"/>
      <c r="CH1700" s="72"/>
      <c r="CI1700" s="72"/>
      <c r="CJ1700" s="72"/>
      <c r="CK1700" s="72"/>
      <c r="CL1700" s="72"/>
      <c r="CO1700" s="72"/>
      <c r="CP1700" s="72"/>
      <c r="CQ1700" s="72"/>
      <c r="CR1700" s="72"/>
      <c r="CS1700" s="72"/>
      <c r="CT1700" s="72"/>
      <c r="CU1700" s="72"/>
      <c r="CV1700" s="72"/>
      <c r="CW1700" s="72"/>
      <c r="CX1700" s="72"/>
      <c r="CY1700" s="72"/>
      <c r="CZ1700" s="72"/>
      <c r="DA1700" s="72"/>
      <c r="DB1700" s="72"/>
      <c r="DC1700" s="72"/>
      <c r="DD1700" s="72"/>
      <c r="DE1700" s="72"/>
      <c r="DF1700" s="72"/>
      <c r="DG1700" s="72"/>
      <c r="DH1700" s="72"/>
      <c r="DI1700" s="72"/>
      <c r="DJ1700" s="72"/>
      <c r="DK1700" s="72"/>
      <c r="DL1700" s="72"/>
    </row>
    <row r="1701" spans="1:116" x14ac:dyDescent="0.4">
      <c r="B1701" t="s">
        <v>332</v>
      </c>
      <c r="D1701" t="s">
        <v>776</v>
      </c>
      <c r="E1701" s="8" t="str">
        <f>ROW()&amp;" "&amp;D1701</f>
        <v>1701 UEREV - S</v>
      </c>
      <c r="G1701" s="8" t="str">
        <f>G1686</f>
        <v>primary unit</v>
      </c>
      <c r="S1701" s="72"/>
      <c r="T1701" s="72"/>
      <c r="U1701" s="72"/>
      <c r="V1701" s="72"/>
      <c r="W1701" s="72"/>
      <c r="X1701" s="72"/>
      <c r="Y1701" s="72"/>
      <c r="Z1701" s="72"/>
      <c r="AA1701" s="72"/>
      <c r="AB1701" s="72"/>
      <c r="AC1701" s="72"/>
      <c r="AD1701" s="72"/>
      <c r="AE1701" s="72"/>
      <c r="AF1701" s="72"/>
      <c r="AG1701" s="72"/>
      <c r="AH1701" s="72"/>
      <c r="AI1701" s="72"/>
      <c r="AJ1701" s="72"/>
      <c r="AK1701" s="72"/>
      <c r="AL1701" s="72"/>
      <c r="AM1701" s="72"/>
      <c r="AN1701" s="72"/>
      <c r="AO1701" s="72"/>
      <c r="AP1701" s="72"/>
      <c r="AQ1701" s="72"/>
      <c r="AR1701" s="72"/>
      <c r="AS1701" s="72"/>
      <c r="AT1701" s="72"/>
      <c r="AU1701" s="72"/>
      <c r="AV1701" s="72"/>
      <c r="AW1701" s="72"/>
      <c r="AX1701" s="72"/>
      <c r="AY1701" s="72"/>
      <c r="AZ1701" s="72"/>
      <c r="BA1701" s="72"/>
      <c r="BB1701" s="72"/>
      <c r="BC1701" s="72"/>
      <c r="BD1701" s="72"/>
      <c r="BE1701" s="72"/>
      <c r="BF1701" s="72"/>
      <c r="BG1701" s="72"/>
      <c r="BH1701" s="72"/>
      <c r="BI1701" s="72"/>
      <c r="BJ1701" s="72"/>
      <c r="BK1701" s="72"/>
      <c r="BL1701" s="72"/>
      <c r="BM1701" s="72"/>
      <c r="BN1701" s="72"/>
      <c r="BO1701" s="72"/>
      <c r="BP1701" s="72"/>
      <c r="BQ1701" s="72"/>
      <c r="BR1701" s="72"/>
      <c r="BS1701" s="72"/>
      <c r="BT1701" s="72"/>
      <c r="BU1701" s="72"/>
      <c r="BV1701" s="72"/>
      <c r="BW1701" s="72"/>
      <c r="BX1701" s="72"/>
      <c r="BY1701" s="72"/>
      <c r="BZ1701" s="72"/>
      <c r="CA1701" s="72"/>
      <c r="CB1701" s="72"/>
      <c r="CC1701" s="72"/>
      <c r="CD1701" s="72"/>
      <c r="CE1701" s="72"/>
      <c r="CF1701" s="72"/>
      <c r="CG1701" s="72"/>
      <c r="CH1701" s="72"/>
      <c r="CI1701" s="72"/>
      <c r="CJ1701" s="72"/>
      <c r="CK1701" s="72"/>
      <c r="CL1701" s="72"/>
      <c r="CO1701" s="72"/>
      <c r="CP1701" s="72"/>
      <c r="CQ1701" s="72"/>
      <c r="CR1701" s="72"/>
      <c r="CS1701" s="72"/>
      <c r="CT1701" s="72"/>
      <c r="CU1701" s="72"/>
      <c r="CV1701" s="72"/>
      <c r="CW1701" s="72"/>
      <c r="CX1701" s="72"/>
      <c r="CY1701" s="72"/>
      <c r="CZ1701" s="72"/>
      <c r="DA1701" s="72"/>
      <c r="DB1701" s="72"/>
      <c r="DC1701" s="72"/>
      <c r="DD1701" s="72"/>
      <c r="DE1701" s="72"/>
      <c r="DF1701" s="72"/>
      <c r="DG1701" s="72"/>
      <c r="DH1701" s="72"/>
      <c r="DI1701" s="72"/>
      <c r="DJ1701" s="72"/>
      <c r="DK1701" s="72"/>
      <c r="DL1701" s="72"/>
    </row>
    <row r="1702" spans="1:116" x14ac:dyDescent="0.4">
      <c r="B1702" t="s">
        <v>332</v>
      </c>
      <c r="D1702" t="s">
        <v>776</v>
      </c>
      <c r="E1702" s="8" t="str">
        <f t="shared" si="2275"/>
        <v>1702 UEREV - S</v>
      </c>
      <c r="G1702" s="8" t="str">
        <f>G1687</f>
        <v>Primary revenue driver</v>
      </c>
      <c r="S1702" s="76" t="str">
        <f t="shared" ref="S1702:AX1704" si="2280">S1687</f>
        <v>S$16</v>
      </c>
      <c r="T1702" s="76" t="str">
        <f t="shared" si="2280"/>
        <v>T$16</v>
      </c>
      <c r="U1702" s="76" t="str">
        <f t="shared" si="2280"/>
        <v>U$16</v>
      </c>
      <c r="V1702" s="76" t="str">
        <f t="shared" si="2280"/>
        <v>V$16</v>
      </c>
      <c r="W1702" s="76" t="str">
        <f t="shared" si="2280"/>
        <v>W$16</v>
      </c>
      <c r="X1702" s="76" t="str">
        <f t="shared" si="2280"/>
        <v>X$16</v>
      </c>
      <c r="Y1702" s="76" t="str">
        <f t="shared" si="2280"/>
        <v>Y$16</v>
      </c>
      <c r="Z1702" s="76" t="str">
        <f t="shared" si="2280"/>
        <v>Z$16</v>
      </c>
      <c r="AA1702" s="76" t="str">
        <f t="shared" si="2280"/>
        <v>AA$16</v>
      </c>
      <c r="AB1702" s="76" t="str">
        <f t="shared" si="2280"/>
        <v>AB$16</v>
      </c>
      <c r="AC1702" s="76" t="str">
        <f t="shared" si="2280"/>
        <v>AC$16</v>
      </c>
      <c r="AD1702" s="76" t="str">
        <f t="shared" si="2280"/>
        <v>AD$16</v>
      </c>
      <c r="AE1702" s="76" t="str">
        <f t="shared" si="2280"/>
        <v>AE$16</v>
      </c>
      <c r="AF1702" s="76" t="str">
        <f t="shared" si="2280"/>
        <v>AF$16</v>
      </c>
      <c r="AG1702" s="76" t="str">
        <f t="shared" si="2280"/>
        <v>AG$16</v>
      </c>
      <c r="AH1702" s="76" t="str">
        <f t="shared" si="2280"/>
        <v>AH$16</v>
      </c>
      <c r="AI1702" s="76" t="str">
        <f t="shared" si="2280"/>
        <v>AI$16</v>
      </c>
      <c r="AJ1702" s="76" t="str">
        <f t="shared" si="2280"/>
        <v>AJ$16</v>
      </c>
      <c r="AK1702" s="76" t="str">
        <f t="shared" si="2280"/>
        <v>AK$16</v>
      </c>
      <c r="AL1702" s="76" t="str">
        <f t="shared" si="2280"/>
        <v>AL$16</v>
      </c>
      <c r="AM1702" s="76" t="str">
        <f t="shared" si="2280"/>
        <v>AM$16</v>
      </c>
      <c r="AN1702" s="76" t="str">
        <f t="shared" si="2280"/>
        <v>AN$16</v>
      </c>
      <c r="AO1702" s="76" t="str">
        <f t="shared" si="2280"/>
        <v>AO$16</v>
      </c>
      <c r="AP1702" s="76" t="str">
        <f t="shared" si="2280"/>
        <v>AP$16</v>
      </c>
      <c r="AQ1702" s="76" t="str">
        <f t="shared" si="2280"/>
        <v>AQ$16</v>
      </c>
      <c r="AR1702" s="76" t="str">
        <f t="shared" si="2280"/>
        <v>AR$16</v>
      </c>
      <c r="AS1702" s="76" t="str">
        <f t="shared" si="2280"/>
        <v>AS$16</v>
      </c>
      <c r="AT1702" s="76" t="str">
        <f t="shared" si="2280"/>
        <v>AT$16</v>
      </c>
      <c r="AU1702" s="76" t="str">
        <f t="shared" si="2280"/>
        <v>AU$16</v>
      </c>
      <c r="AV1702" s="76" t="str">
        <f t="shared" si="2280"/>
        <v>AV$16</v>
      </c>
      <c r="AW1702" s="76" t="str">
        <f t="shared" si="2280"/>
        <v>AW$16</v>
      </c>
      <c r="AX1702" s="76" t="str">
        <f t="shared" si="2280"/>
        <v>AX$16</v>
      </c>
      <c r="AY1702" s="76" t="str">
        <f t="shared" ref="AY1702:CD1704" si="2281">AY1687</f>
        <v>AY$16</v>
      </c>
      <c r="AZ1702" s="76" t="str">
        <f t="shared" si="2281"/>
        <v>AZ$16</v>
      </c>
      <c r="BA1702" s="76" t="str">
        <f t="shared" si="2281"/>
        <v>BA$16</v>
      </c>
      <c r="BB1702" s="76" t="str">
        <f t="shared" si="2281"/>
        <v>BB$16</v>
      </c>
      <c r="BC1702" s="76" t="str">
        <f t="shared" si="2281"/>
        <v>BC$16</v>
      </c>
      <c r="BD1702" s="76" t="str">
        <f t="shared" si="2281"/>
        <v>BD$16</v>
      </c>
      <c r="BE1702" s="76" t="str">
        <f t="shared" si="2281"/>
        <v>BE$16</v>
      </c>
      <c r="BF1702" s="76" t="str">
        <f t="shared" si="2281"/>
        <v>BF$16</v>
      </c>
      <c r="BG1702" s="76" t="str">
        <f t="shared" si="2281"/>
        <v>BG$16</v>
      </c>
      <c r="BH1702" s="76" t="str">
        <f t="shared" si="2281"/>
        <v>BH$16</v>
      </c>
      <c r="BI1702" s="76" t="str">
        <f t="shared" si="2281"/>
        <v>BI$16</v>
      </c>
      <c r="BJ1702" s="76" t="str">
        <f t="shared" si="2281"/>
        <v>BJ$16</v>
      </c>
      <c r="BK1702" s="76" t="str">
        <f t="shared" si="2281"/>
        <v>BK$16</v>
      </c>
      <c r="BL1702" s="76" t="str">
        <f t="shared" si="2281"/>
        <v>BL$16</v>
      </c>
      <c r="BM1702" s="76" t="str">
        <f t="shared" si="2281"/>
        <v>BM$16</v>
      </c>
      <c r="BN1702" s="76" t="str">
        <f t="shared" si="2281"/>
        <v>BN$16</v>
      </c>
      <c r="BO1702" s="76" t="str">
        <f t="shared" si="2281"/>
        <v>BO$16</v>
      </c>
      <c r="BP1702" s="76" t="str">
        <f t="shared" si="2281"/>
        <v>BP$16</v>
      </c>
      <c r="BQ1702" s="76" t="str">
        <f t="shared" si="2281"/>
        <v>BQ$16</v>
      </c>
      <c r="BR1702" s="76" t="str">
        <f t="shared" si="2281"/>
        <v>BR$16</v>
      </c>
      <c r="BS1702" s="76" t="str">
        <f t="shared" si="2281"/>
        <v>BS$16</v>
      </c>
      <c r="BT1702" s="76" t="str">
        <f t="shared" si="2281"/>
        <v>BT$16</v>
      </c>
      <c r="BU1702" s="76" t="str">
        <f t="shared" si="2281"/>
        <v>BU$16</v>
      </c>
      <c r="BV1702" s="76" t="str">
        <f t="shared" si="2281"/>
        <v>BV$16</v>
      </c>
      <c r="BW1702" s="76" t="str">
        <f t="shared" si="2281"/>
        <v>BW$16</v>
      </c>
      <c r="BX1702" s="76" t="str">
        <f t="shared" si="2281"/>
        <v>BX$16</v>
      </c>
      <c r="BY1702" s="76" t="str">
        <f t="shared" si="2281"/>
        <v>BY$16</v>
      </c>
      <c r="BZ1702" s="76" t="str">
        <f t="shared" si="2281"/>
        <v>BZ$16</v>
      </c>
      <c r="CA1702" s="76" t="str">
        <f t="shared" si="2281"/>
        <v>CA$16</v>
      </c>
      <c r="CB1702" s="76" t="str">
        <f t="shared" si="2281"/>
        <v>CB$16</v>
      </c>
      <c r="CC1702" s="76" t="str">
        <f t="shared" si="2281"/>
        <v>CC$16</v>
      </c>
      <c r="CD1702" s="76" t="str">
        <f t="shared" si="2281"/>
        <v>CD$16</v>
      </c>
      <c r="CE1702" s="76" t="str">
        <f t="shared" ref="CE1702:CL1704" si="2282">CE1687</f>
        <v>CE$16</v>
      </c>
      <c r="CF1702" s="76" t="str">
        <f t="shared" si="2282"/>
        <v>CF$16</v>
      </c>
      <c r="CG1702" s="76" t="str">
        <f t="shared" si="2282"/>
        <v>CG$16</v>
      </c>
      <c r="CH1702" s="76" t="str">
        <f t="shared" si="2282"/>
        <v>CH$16</v>
      </c>
      <c r="CI1702" s="76" t="str">
        <f t="shared" si="2282"/>
        <v>CI$16</v>
      </c>
      <c r="CJ1702" s="76" t="str">
        <f t="shared" si="2282"/>
        <v>CJ$16</v>
      </c>
      <c r="CK1702" s="76" t="str">
        <f t="shared" si="2282"/>
        <v>CK$16</v>
      </c>
      <c r="CL1702" s="76" t="str">
        <f t="shared" si="2282"/>
        <v>CL$16</v>
      </c>
      <c r="CO1702" s="76" t="str">
        <f t="shared" ref="CO1702:DK1704" si="2283">CO1687</f>
        <v>CO$16</v>
      </c>
      <c r="CP1702" s="76" t="str">
        <f t="shared" si="2283"/>
        <v>CP$16</v>
      </c>
      <c r="CQ1702" s="76" t="str">
        <f t="shared" si="2283"/>
        <v>CQ$16</v>
      </c>
      <c r="CR1702" s="76" t="str">
        <f t="shared" si="2283"/>
        <v>CR$16</v>
      </c>
      <c r="CS1702" s="76" t="str">
        <f t="shared" si="2283"/>
        <v>CS$16</v>
      </c>
      <c r="CT1702" s="76" t="str">
        <f t="shared" si="2283"/>
        <v>CT$16</v>
      </c>
      <c r="CU1702" s="76" t="str">
        <f t="shared" si="2283"/>
        <v>CU$16</v>
      </c>
      <c r="CV1702" s="76" t="str">
        <f t="shared" si="2283"/>
        <v>CV$16</v>
      </c>
      <c r="CW1702" s="76" t="str">
        <f t="shared" si="2283"/>
        <v>CW$16</v>
      </c>
      <c r="CX1702" s="76" t="str">
        <f t="shared" si="2283"/>
        <v>CX$16</v>
      </c>
      <c r="CY1702" s="76" t="str">
        <f t="shared" si="2283"/>
        <v>CY$16</v>
      </c>
      <c r="CZ1702" s="76" t="str">
        <f t="shared" si="2283"/>
        <v>CZ$16</v>
      </c>
      <c r="DA1702" s="76" t="str">
        <f t="shared" si="2283"/>
        <v>DA$16</v>
      </c>
      <c r="DB1702" s="76" t="str">
        <f t="shared" si="2283"/>
        <v>DB$16</v>
      </c>
      <c r="DC1702" s="76" t="str">
        <f t="shared" si="2283"/>
        <v>DC$16</v>
      </c>
      <c r="DD1702" s="76" t="str">
        <f t="shared" si="2283"/>
        <v>DD$16</v>
      </c>
      <c r="DE1702" s="76" t="str">
        <f t="shared" si="2283"/>
        <v>DE$16</v>
      </c>
      <c r="DF1702" s="76" t="str">
        <f t="shared" si="2283"/>
        <v>DF$16</v>
      </c>
      <c r="DG1702" s="76" t="str">
        <f t="shared" si="2283"/>
        <v>DG$16</v>
      </c>
      <c r="DH1702" s="76" t="str">
        <f t="shared" si="2283"/>
        <v>DH$16</v>
      </c>
      <c r="DI1702" s="76" t="str">
        <f t="shared" si="2283"/>
        <v>DI$16</v>
      </c>
      <c r="DJ1702" s="76" t="str">
        <f t="shared" si="2283"/>
        <v>DJ$16</v>
      </c>
      <c r="DK1702" s="76" t="str">
        <f t="shared" si="2283"/>
        <v>DK$16</v>
      </c>
      <c r="DL1702" s="76" t="str">
        <f t="shared" ref="DL1702:DL1704" si="2284">DL1687</f>
        <v>DL$16</v>
      </c>
    </row>
    <row r="1703" spans="1:116" x14ac:dyDescent="0.4">
      <c r="B1703" t="s">
        <v>332</v>
      </c>
      <c r="D1703" t="s">
        <v>776</v>
      </c>
      <c r="E1703" s="8" t="str">
        <f t="shared" si="2275"/>
        <v>1703 UEREV - S</v>
      </c>
      <c r="G1703" s="8" t="str">
        <f>G1688</f>
        <v>Primary volume driver</v>
      </c>
      <c r="H1703" s="12"/>
      <c r="I1703" s="60"/>
      <c r="J1703" s="60"/>
      <c r="K1703" s="34"/>
      <c r="L1703" s="34"/>
      <c r="M1703" s="34"/>
      <c r="N1703" s="34"/>
      <c r="O1703" s="34"/>
      <c r="P1703" s="34"/>
      <c r="R1703" s="15"/>
      <c r="S1703" s="76" t="str">
        <f t="shared" ref="S1703:AX1705" si="2285">S1688</f>
        <v>S$17</v>
      </c>
      <c r="T1703" s="76" t="str">
        <f t="shared" si="2285"/>
        <v>T$17</v>
      </c>
      <c r="U1703" s="76" t="str">
        <f t="shared" si="2285"/>
        <v>U$17</v>
      </c>
      <c r="V1703" s="76" t="str">
        <f t="shared" si="2285"/>
        <v>V$17</v>
      </c>
      <c r="W1703" s="76" t="str">
        <f t="shared" si="2285"/>
        <v>W$17</v>
      </c>
      <c r="X1703" s="76" t="str">
        <f t="shared" si="2285"/>
        <v>X$17</v>
      </c>
      <c r="Y1703" s="76" t="str">
        <f t="shared" si="2285"/>
        <v>Y$17</v>
      </c>
      <c r="Z1703" s="76" t="str">
        <f t="shared" si="2285"/>
        <v>Z$17</v>
      </c>
      <c r="AA1703" s="76" t="str">
        <f t="shared" si="2285"/>
        <v>AA$17</v>
      </c>
      <c r="AB1703" s="76" t="str">
        <f t="shared" si="2285"/>
        <v>AB$17</v>
      </c>
      <c r="AC1703" s="76" t="str">
        <f t="shared" si="2285"/>
        <v>AC$17</v>
      </c>
      <c r="AD1703" s="76" t="str">
        <f t="shared" si="2285"/>
        <v>AD$17</v>
      </c>
      <c r="AE1703" s="76" t="str">
        <f t="shared" si="2285"/>
        <v>AE$17</v>
      </c>
      <c r="AF1703" s="76" t="str">
        <f t="shared" si="2285"/>
        <v>AF$17</v>
      </c>
      <c r="AG1703" s="76" t="str">
        <f t="shared" si="2285"/>
        <v>AG$17</v>
      </c>
      <c r="AH1703" s="76" t="str">
        <f t="shared" si="2285"/>
        <v>AH$17</v>
      </c>
      <c r="AI1703" s="76" t="str">
        <f t="shared" si="2285"/>
        <v>AI$17</v>
      </c>
      <c r="AJ1703" s="76" t="str">
        <f t="shared" si="2285"/>
        <v>AJ$17</v>
      </c>
      <c r="AK1703" s="76" t="str">
        <f t="shared" si="2285"/>
        <v>AK$17</v>
      </c>
      <c r="AL1703" s="76" t="str">
        <f t="shared" si="2285"/>
        <v>AL$17</v>
      </c>
      <c r="AM1703" s="76" t="str">
        <f t="shared" si="2285"/>
        <v>AM$17</v>
      </c>
      <c r="AN1703" s="76" t="str">
        <f t="shared" si="2285"/>
        <v>AN$17</v>
      </c>
      <c r="AO1703" s="76" t="str">
        <f t="shared" si="2285"/>
        <v>AO$17</v>
      </c>
      <c r="AP1703" s="76" t="str">
        <f t="shared" si="2285"/>
        <v>AP$17</v>
      </c>
      <c r="AQ1703" s="76" t="str">
        <f t="shared" si="2285"/>
        <v>AQ$17</v>
      </c>
      <c r="AR1703" s="76" t="str">
        <f t="shared" si="2285"/>
        <v>AR$17</v>
      </c>
      <c r="AS1703" s="76" t="str">
        <f t="shared" si="2285"/>
        <v>AS$17</v>
      </c>
      <c r="AT1703" s="76" t="str">
        <f t="shared" si="2285"/>
        <v>AT$17</v>
      </c>
      <c r="AU1703" s="76" t="str">
        <f t="shared" si="2285"/>
        <v>AU$17</v>
      </c>
      <c r="AV1703" s="76" t="str">
        <f t="shared" si="2285"/>
        <v>AV$17</v>
      </c>
      <c r="AW1703" s="76" t="str">
        <f t="shared" si="2285"/>
        <v>AW$17</v>
      </c>
      <c r="AX1703" s="76" t="str">
        <f t="shared" si="2285"/>
        <v>AX$17</v>
      </c>
      <c r="AY1703" s="76" t="str">
        <f t="shared" ref="AY1703:CD1705" si="2286">AY1688</f>
        <v>AY$17</v>
      </c>
      <c r="AZ1703" s="76" t="str">
        <f t="shared" si="2286"/>
        <v>AZ$17</v>
      </c>
      <c r="BA1703" s="76" t="str">
        <f t="shared" si="2286"/>
        <v>BA$17</v>
      </c>
      <c r="BB1703" s="76" t="str">
        <f t="shared" si="2286"/>
        <v>BB$17</v>
      </c>
      <c r="BC1703" s="76" t="str">
        <f t="shared" si="2286"/>
        <v>BC$17</v>
      </c>
      <c r="BD1703" s="76" t="str">
        <f t="shared" si="2286"/>
        <v>BD$17</v>
      </c>
      <c r="BE1703" s="76" t="str">
        <f t="shared" si="2286"/>
        <v>BE$17</v>
      </c>
      <c r="BF1703" s="76" t="str">
        <f t="shared" si="2286"/>
        <v>BF$17</v>
      </c>
      <c r="BG1703" s="76" t="str">
        <f t="shared" si="2286"/>
        <v>BG$17</v>
      </c>
      <c r="BH1703" s="76" t="str">
        <f t="shared" si="2286"/>
        <v>BH$17</v>
      </c>
      <c r="BI1703" s="76" t="str">
        <f t="shared" si="2286"/>
        <v>BI$17</v>
      </c>
      <c r="BJ1703" s="76" t="str">
        <f t="shared" si="2286"/>
        <v>BJ$17</v>
      </c>
      <c r="BK1703" s="76" t="str">
        <f t="shared" si="2286"/>
        <v>BK$17</v>
      </c>
      <c r="BL1703" s="76" t="str">
        <f t="shared" si="2286"/>
        <v>BL$17</v>
      </c>
      <c r="BM1703" s="76" t="str">
        <f t="shared" si="2286"/>
        <v>BM$17</v>
      </c>
      <c r="BN1703" s="76" t="str">
        <f t="shared" si="2286"/>
        <v>BN$17</v>
      </c>
      <c r="BO1703" s="76" t="str">
        <f t="shared" si="2286"/>
        <v>BO$17</v>
      </c>
      <c r="BP1703" s="76" t="str">
        <f t="shared" si="2286"/>
        <v>BP$17</v>
      </c>
      <c r="BQ1703" s="76" t="str">
        <f t="shared" si="2286"/>
        <v>BQ$17</v>
      </c>
      <c r="BR1703" s="76" t="str">
        <f t="shared" si="2286"/>
        <v>BR$17</v>
      </c>
      <c r="BS1703" s="76" t="str">
        <f t="shared" si="2286"/>
        <v>BS$17</v>
      </c>
      <c r="BT1703" s="76" t="str">
        <f t="shared" si="2286"/>
        <v>BT$17</v>
      </c>
      <c r="BU1703" s="76" t="str">
        <f t="shared" si="2286"/>
        <v>BU$17</v>
      </c>
      <c r="BV1703" s="76" t="str">
        <f t="shared" si="2286"/>
        <v>BV$17</v>
      </c>
      <c r="BW1703" s="76" t="str">
        <f t="shared" si="2286"/>
        <v>BW$17</v>
      </c>
      <c r="BX1703" s="76" t="str">
        <f t="shared" si="2286"/>
        <v>BX$17</v>
      </c>
      <c r="BY1703" s="76" t="str">
        <f t="shared" si="2286"/>
        <v>BY$17</v>
      </c>
      <c r="BZ1703" s="76" t="str">
        <f t="shared" si="2286"/>
        <v>BZ$17</v>
      </c>
      <c r="CA1703" s="76" t="str">
        <f t="shared" si="2286"/>
        <v>CA$17</v>
      </c>
      <c r="CB1703" s="76" t="str">
        <f t="shared" si="2286"/>
        <v>CB$17</v>
      </c>
      <c r="CC1703" s="76" t="str">
        <f t="shared" si="2286"/>
        <v>CC$17</v>
      </c>
      <c r="CD1703" s="76" t="str">
        <f t="shared" si="2286"/>
        <v>CD$17</v>
      </c>
      <c r="CE1703" s="76" t="str">
        <f t="shared" ref="CE1703:CL1705" si="2287">CE1688</f>
        <v>CE$17</v>
      </c>
      <c r="CF1703" s="76" t="str">
        <f t="shared" si="2287"/>
        <v>CF$17</v>
      </c>
      <c r="CG1703" s="76" t="str">
        <f t="shared" si="2287"/>
        <v>CG$17</v>
      </c>
      <c r="CH1703" s="76" t="str">
        <f t="shared" si="2287"/>
        <v>CH$17</v>
      </c>
      <c r="CI1703" s="76" t="str">
        <f t="shared" si="2287"/>
        <v>CI$17</v>
      </c>
      <c r="CJ1703" s="76" t="str">
        <f t="shared" si="2287"/>
        <v>CJ$17</v>
      </c>
      <c r="CK1703" s="76" t="str">
        <f t="shared" si="2287"/>
        <v>CK$17</v>
      </c>
      <c r="CL1703" s="76" t="str">
        <f t="shared" si="2287"/>
        <v>CL$17</v>
      </c>
      <c r="CN1703" s="60"/>
      <c r="CO1703" s="76" t="str">
        <f t="shared" ref="CO1703:DK1705" si="2288">CO1688</f>
        <v>CO$17</v>
      </c>
      <c r="CP1703" s="76" t="str">
        <f t="shared" si="2288"/>
        <v>CP$17</v>
      </c>
      <c r="CQ1703" s="76" t="str">
        <f t="shared" si="2288"/>
        <v>CQ$17</v>
      </c>
      <c r="CR1703" s="76" t="str">
        <f t="shared" si="2288"/>
        <v>CR$17</v>
      </c>
      <c r="CS1703" s="76" t="str">
        <f t="shared" si="2288"/>
        <v>CS$17</v>
      </c>
      <c r="CT1703" s="76" t="str">
        <f t="shared" si="2288"/>
        <v>CT$17</v>
      </c>
      <c r="CU1703" s="76" t="str">
        <f t="shared" si="2288"/>
        <v>CU$17</v>
      </c>
      <c r="CV1703" s="76" t="str">
        <f t="shared" si="2288"/>
        <v>CV$17</v>
      </c>
      <c r="CW1703" s="76" t="str">
        <f t="shared" si="2288"/>
        <v>CW$17</v>
      </c>
      <c r="CX1703" s="76" t="str">
        <f t="shared" si="2288"/>
        <v>CX$17</v>
      </c>
      <c r="CY1703" s="76" t="str">
        <f t="shared" si="2288"/>
        <v>CY$17</v>
      </c>
      <c r="CZ1703" s="76" t="str">
        <f t="shared" si="2288"/>
        <v>CZ$17</v>
      </c>
      <c r="DA1703" s="76" t="str">
        <f t="shared" si="2288"/>
        <v>DA$17</v>
      </c>
      <c r="DB1703" s="76" t="str">
        <f t="shared" si="2288"/>
        <v>DB$17</v>
      </c>
      <c r="DC1703" s="76" t="str">
        <f t="shared" si="2288"/>
        <v>DC$17</v>
      </c>
      <c r="DD1703" s="76" t="str">
        <f t="shared" si="2288"/>
        <v>DD$17</v>
      </c>
      <c r="DE1703" s="76" t="str">
        <f t="shared" si="2288"/>
        <v>DE$17</v>
      </c>
      <c r="DF1703" s="76" t="str">
        <f t="shared" si="2288"/>
        <v>DF$17</v>
      </c>
      <c r="DG1703" s="76" t="str">
        <f t="shared" si="2288"/>
        <v>DG$17</v>
      </c>
      <c r="DH1703" s="76" t="str">
        <f t="shared" si="2288"/>
        <v>DH$17</v>
      </c>
      <c r="DI1703" s="76" t="str">
        <f t="shared" si="2288"/>
        <v>DI$17</v>
      </c>
      <c r="DJ1703" s="76" t="str">
        <f t="shared" si="2288"/>
        <v>DJ$17</v>
      </c>
      <c r="DK1703" s="76" t="str">
        <f t="shared" si="2288"/>
        <v>DK$17</v>
      </c>
      <c r="DL1703" s="76" t="str">
        <f t="shared" ref="DL1703:DL1705" si="2289">DL1688</f>
        <v>DL$17</v>
      </c>
    </row>
    <row r="1704" spans="1:116" x14ac:dyDescent="0.4">
      <c r="B1704" t="s">
        <v>332</v>
      </c>
      <c r="D1704" t="s">
        <v>776</v>
      </c>
      <c r="E1704" s="8" t="str">
        <f t="shared" ref="E1704:E1709" si="2290">ROW()&amp;" "&amp;D1704</f>
        <v>1704 UEREV - S</v>
      </c>
      <c r="G1704" s="89" t="str">
        <f>G1693</f>
        <v xml:space="preserve">Simple unearned revenue - revenue </v>
      </c>
      <c r="H1704" s="12"/>
      <c r="I1704" s="60"/>
      <c r="J1704" s="60"/>
      <c r="K1704" s="15"/>
      <c r="L1704" s="15"/>
      <c r="M1704" s="15"/>
      <c r="N1704" s="15"/>
      <c r="O1704" s="15"/>
      <c r="P1704" s="15"/>
      <c r="R1704" s="15"/>
      <c r="S1704" s="76">
        <f t="shared" ref="S1704:AX1706" si="2291">S1689</f>
        <v>0</v>
      </c>
      <c r="T1704" s="76">
        <f t="shared" si="2291"/>
        <v>0</v>
      </c>
      <c r="U1704" s="76">
        <f t="shared" si="2291"/>
        <v>0</v>
      </c>
      <c r="V1704" s="76">
        <f t="shared" si="2291"/>
        <v>0</v>
      </c>
      <c r="W1704" s="76">
        <f t="shared" si="2291"/>
        <v>0</v>
      </c>
      <c r="X1704" s="76">
        <f t="shared" si="2291"/>
        <v>0</v>
      </c>
      <c r="Y1704" s="76">
        <f t="shared" si="2291"/>
        <v>0</v>
      </c>
      <c r="Z1704" s="76">
        <f t="shared" si="2291"/>
        <v>0</v>
      </c>
      <c r="AA1704" s="76">
        <f t="shared" si="2291"/>
        <v>0</v>
      </c>
      <c r="AB1704" s="76">
        <f t="shared" si="2291"/>
        <v>0</v>
      </c>
      <c r="AC1704" s="76">
        <f t="shared" si="2291"/>
        <v>0</v>
      </c>
      <c r="AD1704" s="76">
        <f t="shared" si="2291"/>
        <v>0</v>
      </c>
      <c r="AE1704" s="76">
        <f t="shared" si="2291"/>
        <v>0</v>
      </c>
      <c r="AF1704" s="76">
        <f t="shared" si="2291"/>
        <v>0</v>
      </c>
      <c r="AG1704" s="76">
        <f t="shared" si="2291"/>
        <v>0</v>
      </c>
      <c r="AH1704" s="76">
        <f t="shared" si="2291"/>
        <v>0</v>
      </c>
      <c r="AI1704" s="76">
        <f t="shared" si="2291"/>
        <v>0</v>
      </c>
      <c r="AJ1704" s="76">
        <f t="shared" si="2291"/>
        <v>0</v>
      </c>
      <c r="AK1704" s="76">
        <f t="shared" si="2291"/>
        <v>0</v>
      </c>
      <c r="AL1704" s="76">
        <f t="shared" si="2291"/>
        <v>0</v>
      </c>
      <c r="AM1704" s="76">
        <f t="shared" si="2291"/>
        <v>0</v>
      </c>
      <c r="AN1704" s="76">
        <f t="shared" si="2291"/>
        <v>0</v>
      </c>
      <c r="AO1704" s="76">
        <f t="shared" si="2291"/>
        <v>0</v>
      </c>
      <c r="AP1704" s="76">
        <f t="shared" si="2291"/>
        <v>0</v>
      </c>
      <c r="AQ1704" s="76">
        <f t="shared" si="2291"/>
        <v>0</v>
      </c>
      <c r="AR1704" s="76">
        <f t="shared" si="2291"/>
        <v>0</v>
      </c>
      <c r="AS1704" s="76">
        <f t="shared" si="2291"/>
        <v>0</v>
      </c>
      <c r="AT1704" s="76">
        <f t="shared" si="2291"/>
        <v>0</v>
      </c>
      <c r="AU1704" s="76">
        <f t="shared" si="2291"/>
        <v>0</v>
      </c>
      <c r="AV1704" s="76">
        <f t="shared" si="2291"/>
        <v>0</v>
      </c>
      <c r="AW1704" s="76">
        <f t="shared" si="2291"/>
        <v>0</v>
      </c>
      <c r="AX1704" s="76">
        <f t="shared" si="2291"/>
        <v>0</v>
      </c>
      <c r="AY1704" s="76">
        <f t="shared" ref="AY1704:CD1706" si="2292">AY1689</f>
        <v>0</v>
      </c>
      <c r="AZ1704" s="76">
        <f t="shared" si="2292"/>
        <v>0</v>
      </c>
      <c r="BA1704" s="76">
        <f t="shared" si="2292"/>
        <v>0</v>
      </c>
      <c r="BB1704" s="76">
        <f t="shared" si="2292"/>
        <v>0</v>
      </c>
      <c r="BC1704" s="76">
        <f t="shared" si="2292"/>
        <v>0</v>
      </c>
      <c r="BD1704" s="76">
        <f t="shared" si="2292"/>
        <v>0</v>
      </c>
      <c r="BE1704" s="76">
        <f t="shared" si="2292"/>
        <v>0</v>
      </c>
      <c r="BF1704" s="76">
        <f t="shared" si="2292"/>
        <v>0</v>
      </c>
      <c r="BG1704" s="76">
        <f t="shared" si="2292"/>
        <v>0</v>
      </c>
      <c r="BH1704" s="76">
        <f t="shared" si="2292"/>
        <v>0</v>
      </c>
      <c r="BI1704" s="76">
        <f t="shared" si="2292"/>
        <v>0</v>
      </c>
      <c r="BJ1704" s="76">
        <f t="shared" si="2292"/>
        <v>0</v>
      </c>
      <c r="BK1704" s="76">
        <f t="shared" si="2292"/>
        <v>0</v>
      </c>
      <c r="BL1704" s="76">
        <f t="shared" si="2292"/>
        <v>0</v>
      </c>
      <c r="BM1704" s="76">
        <f t="shared" si="2292"/>
        <v>0</v>
      </c>
      <c r="BN1704" s="76">
        <f t="shared" si="2292"/>
        <v>0</v>
      </c>
      <c r="BO1704" s="76">
        <f t="shared" si="2292"/>
        <v>0</v>
      </c>
      <c r="BP1704" s="76">
        <f t="shared" si="2292"/>
        <v>0</v>
      </c>
      <c r="BQ1704" s="76">
        <f t="shared" si="2292"/>
        <v>0</v>
      </c>
      <c r="BR1704" s="76">
        <f t="shared" si="2292"/>
        <v>0</v>
      </c>
      <c r="BS1704" s="76">
        <f t="shared" si="2292"/>
        <v>0</v>
      </c>
      <c r="BT1704" s="76">
        <f t="shared" si="2292"/>
        <v>0</v>
      </c>
      <c r="BU1704" s="76">
        <f t="shared" si="2292"/>
        <v>0</v>
      </c>
      <c r="BV1704" s="76">
        <f t="shared" si="2292"/>
        <v>0</v>
      </c>
      <c r="BW1704" s="76">
        <f t="shared" si="2292"/>
        <v>0</v>
      </c>
      <c r="BX1704" s="76">
        <f t="shared" si="2292"/>
        <v>0</v>
      </c>
      <c r="BY1704" s="76">
        <f t="shared" si="2292"/>
        <v>0</v>
      </c>
      <c r="BZ1704" s="76">
        <f t="shared" si="2292"/>
        <v>0</v>
      </c>
      <c r="CA1704" s="76">
        <f t="shared" si="2292"/>
        <v>0</v>
      </c>
      <c r="CB1704" s="76">
        <f t="shared" si="2292"/>
        <v>0</v>
      </c>
      <c r="CC1704" s="76">
        <f t="shared" si="2292"/>
        <v>0</v>
      </c>
      <c r="CD1704" s="76">
        <f t="shared" si="2292"/>
        <v>0</v>
      </c>
      <c r="CE1704" s="76">
        <f t="shared" ref="CE1704:CL1706" si="2293">CE1689</f>
        <v>0</v>
      </c>
      <c r="CF1704" s="76">
        <f t="shared" si="2293"/>
        <v>0</v>
      </c>
      <c r="CG1704" s="76">
        <f t="shared" si="2293"/>
        <v>0</v>
      </c>
      <c r="CH1704" s="76">
        <f t="shared" si="2293"/>
        <v>0</v>
      </c>
      <c r="CI1704" s="76">
        <f t="shared" si="2293"/>
        <v>0</v>
      </c>
      <c r="CJ1704" s="76">
        <f t="shared" si="2293"/>
        <v>0</v>
      </c>
      <c r="CK1704" s="76">
        <f t="shared" si="2293"/>
        <v>0</v>
      </c>
      <c r="CL1704" s="76">
        <f t="shared" si="2293"/>
        <v>0</v>
      </c>
      <c r="CN1704" s="60"/>
      <c r="CO1704" s="76">
        <f>CO173</f>
        <v>0</v>
      </c>
      <c r="CP1704" s="76">
        <f>CP173</f>
        <v>0</v>
      </c>
      <c r="CQ1704" s="76">
        <f>CQ173</f>
        <v>0</v>
      </c>
      <c r="CR1704" s="76">
        <f>CR173</f>
        <v>0</v>
      </c>
      <c r="CS1704" s="76">
        <f>CS173</f>
        <v>0</v>
      </c>
      <c r="CT1704" s="76">
        <f>CT173</f>
        <v>0</v>
      </c>
      <c r="CU1704" s="76">
        <f>CU173</f>
        <v>0</v>
      </c>
      <c r="CV1704" s="76">
        <f>CV173</f>
        <v>0</v>
      </c>
      <c r="CW1704" s="76">
        <f>CW173</f>
        <v>0</v>
      </c>
      <c r="CX1704" s="76">
        <f>CX173</f>
        <v>0</v>
      </c>
      <c r="CY1704" s="76">
        <f>CY173</f>
        <v>0</v>
      </c>
      <c r="CZ1704" s="76">
        <f>CZ173</f>
        <v>0</v>
      </c>
      <c r="DA1704" s="76">
        <f>DA173</f>
        <v>0</v>
      </c>
      <c r="DB1704" s="76">
        <f>DB173</f>
        <v>0</v>
      </c>
      <c r="DC1704" s="76">
        <f>DC173</f>
        <v>0</v>
      </c>
      <c r="DD1704" s="76">
        <f>DD173</f>
        <v>0</v>
      </c>
      <c r="DE1704" s="76">
        <f>DE173</f>
        <v>0</v>
      </c>
      <c r="DF1704" s="76">
        <f>DF173</f>
        <v>0</v>
      </c>
      <c r="DG1704" s="76">
        <f>DG173</f>
        <v>0</v>
      </c>
      <c r="DH1704" s="76">
        <f>DH173</f>
        <v>0</v>
      </c>
      <c r="DI1704" s="76">
        <f>DI173</f>
        <v>0</v>
      </c>
      <c r="DJ1704" s="76">
        <f>DJ173</f>
        <v>0</v>
      </c>
      <c r="DK1704" s="76">
        <f>DK173</f>
        <v>0</v>
      </c>
      <c r="DL1704" s="76">
        <f>DL173</f>
        <v>0</v>
      </c>
    </row>
    <row r="1705" spans="1:116" x14ac:dyDescent="0.4">
      <c r="B1705" t="s">
        <v>332</v>
      </c>
      <c r="D1705" t="s">
        <v>776</v>
      </c>
      <c r="E1705" s="8" t="str">
        <f t="shared" ref="E1705:E1707" si="2294">ROW()&amp;" "&amp;D1705</f>
        <v>1705 UEREV - S</v>
      </c>
      <c r="G1705" s="241" t="str">
        <f>IFERROR(SUBSTITUTE(TRIM(MID(G1693, SEARCH("-", G1693) + 1, LEN(G1693))),":",""),"no unit")</f>
        <v>revenue</v>
      </c>
      <c r="H1705" s="12"/>
      <c r="I1705" s="60"/>
      <c r="J1705" s="60"/>
      <c r="K1705" s="15"/>
      <c r="L1705" s="15"/>
      <c r="M1705" s="15"/>
      <c r="N1705" s="15"/>
      <c r="O1705" s="15"/>
      <c r="P1705" s="15"/>
      <c r="R1705" s="15"/>
      <c r="S1705" s="76"/>
      <c r="T1705" s="76"/>
      <c r="U1705" s="76"/>
      <c r="V1705" s="76"/>
      <c r="W1705" s="76"/>
      <c r="X1705" s="76"/>
      <c r="Y1705" s="76"/>
      <c r="Z1705" s="76"/>
      <c r="AA1705" s="76"/>
      <c r="AB1705" s="76"/>
      <c r="AC1705" s="76"/>
      <c r="AD1705" s="76"/>
      <c r="AE1705" s="76"/>
      <c r="AF1705" s="76"/>
      <c r="AG1705" s="76"/>
      <c r="AH1705" s="76"/>
      <c r="AI1705" s="76"/>
      <c r="AJ1705" s="76"/>
      <c r="AK1705" s="76"/>
      <c r="AL1705" s="76"/>
      <c r="AM1705" s="76"/>
      <c r="AN1705" s="76"/>
      <c r="AO1705" s="76"/>
      <c r="AP1705" s="76"/>
      <c r="AQ1705" s="76"/>
      <c r="AR1705" s="76"/>
      <c r="AS1705" s="76"/>
      <c r="AT1705" s="76"/>
      <c r="AU1705" s="76"/>
      <c r="AV1705" s="76"/>
      <c r="AW1705" s="76"/>
      <c r="AX1705" s="76"/>
      <c r="AY1705" s="76"/>
      <c r="AZ1705" s="76"/>
      <c r="BA1705" s="76"/>
      <c r="BB1705" s="76"/>
      <c r="BC1705" s="76"/>
      <c r="BD1705" s="76"/>
      <c r="BE1705" s="76"/>
      <c r="BF1705" s="76"/>
      <c r="BG1705" s="76"/>
      <c r="BH1705" s="76"/>
      <c r="BI1705" s="76"/>
      <c r="BJ1705" s="76"/>
      <c r="BK1705" s="76"/>
      <c r="BL1705" s="76"/>
      <c r="BM1705" s="76"/>
      <c r="BN1705" s="76"/>
      <c r="BO1705" s="76"/>
      <c r="BP1705" s="76"/>
      <c r="BQ1705" s="76"/>
      <c r="BR1705" s="76"/>
      <c r="BS1705" s="76"/>
      <c r="BT1705" s="76"/>
      <c r="BU1705" s="76"/>
      <c r="BV1705" s="76"/>
      <c r="BW1705" s="76"/>
      <c r="BX1705" s="76"/>
      <c r="BY1705" s="76"/>
      <c r="BZ1705" s="76"/>
      <c r="CA1705" s="76"/>
      <c r="CB1705" s="76"/>
      <c r="CC1705" s="76"/>
      <c r="CD1705" s="76"/>
      <c r="CE1705" s="76"/>
      <c r="CF1705" s="76"/>
      <c r="CG1705" s="76"/>
      <c r="CH1705" s="76"/>
      <c r="CI1705" s="76"/>
      <c r="CJ1705" s="76"/>
      <c r="CK1705" s="76"/>
      <c r="CL1705" s="76"/>
      <c r="CN1705" s="60"/>
      <c r="CO1705" s="76"/>
      <c r="CP1705" s="76"/>
      <c r="CQ1705" s="76"/>
      <c r="CR1705" s="76"/>
      <c r="CS1705" s="76"/>
      <c r="CT1705" s="76"/>
      <c r="CU1705" s="76"/>
      <c r="CV1705" s="76"/>
      <c r="CW1705" s="76"/>
      <c r="CX1705" s="76"/>
      <c r="CY1705" s="76"/>
      <c r="CZ1705" s="76"/>
      <c r="DA1705" s="76"/>
      <c r="DB1705" s="76"/>
      <c r="DC1705" s="76"/>
      <c r="DD1705" s="76"/>
      <c r="DE1705" s="76"/>
      <c r="DF1705" s="76"/>
      <c r="DG1705" s="76"/>
      <c r="DH1705" s="76"/>
      <c r="DI1705" s="76"/>
      <c r="DJ1705" s="76"/>
      <c r="DK1705" s="76"/>
      <c r="DL1705" s="76"/>
    </row>
    <row r="1706" spans="1:116" x14ac:dyDescent="0.4">
      <c r="B1706" t="s">
        <v>332</v>
      </c>
      <c r="D1706" t="s">
        <v>776</v>
      </c>
      <c r="E1706" s="8" t="str">
        <f t="shared" si="2290"/>
        <v>1706 UEREV - S</v>
      </c>
      <c r="G1706" s="8" t="str">
        <f>G1691</f>
        <v>Secondary revenue driver</v>
      </c>
      <c r="H1706" s="12"/>
      <c r="I1706" s="60"/>
      <c r="J1706" s="60"/>
      <c r="K1706" s="15"/>
      <c r="L1706" s="15"/>
      <c r="M1706" s="15"/>
      <c r="N1706" s="15"/>
      <c r="O1706" s="15"/>
      <c r="P1706" s="15"/>
      <c r="R1706" s="15"/>
      <c r="S1706" s="203" t="str">
        <f t="shared" ref="S1706:AX1708" si="2295">ADDRESS(ROW(S1699),COLUMN(S1699),2)</f>
        <v>S$1699</v>
      </c>
      <c r="T1706" s="203" t="str">
        <f t="shared" si="2295"/>
        <v>T$1699</v>
      </c>
      <c r="U1706" s="203" t="str">
        <f t="shared" si="2295"/>
        <v>U$1699</v>
      </c>
      <c r="V1706" s="203" t="str">
        <f t="shared" si="2295"/>
        <v>V$1699</v>
      </c>
      <c r="W1706" s="203" t="str">
        <f t="shared" si="2295"/>
        <v>W$1699</v>
      </c>
      <c r="X1706" s="203" t="str">
        <f t="shared" si="2295"/>
        <v>X$1699</v>
      </c>
      <c r="Y1706" s="203" t="str">
        <f t="shared" si="2295"/>
        <v>Y$1699</v>
      </c>
      <c r="Z1706" s="203" t="str">
        <f t="shared" si="2295"/>
        <v>Z$1699</v>
      </c>
      <c r="AA1706" s="203" t="str">
        <f t="shared" si="2295"/>
        <v>AA$1699</v>
      </c>
      <c r="AB1706" s="203" t="str">
        <f t="shared" si="2295"/>
        <v>AB$1699</v>
      </c>
      <c r="AC1706" s="203" t="str">
        <f t="shared" si="2295"/>
        <v>AC$1699</v>
      </c>
      <c r="AD1706" s="203" t="str">
        <f t="shared" si="2295"/>
        <v>AD$1699</v>
      </c>
      <c r="AE1706" s="203" t="str">
        <f t="shared" si="2295"/>
        <v>AE$1699</v>
      </c>
      <c r="AF1706" s="203" t="str">
        <f t="shared" si="2295"/>
        <v>AF$1699</v>
      </c>
      <c r="AG1706" s="203" t="str">
        <f t="shared" si="2295"/>
        <v>AG$1699</v>
      </c>
      <c r="AH1706" s="203" t="str">
        <f t="shared" si="2295"/>
        <v>AH$1699</v>
      </c>
      <c r="AI1706" s="203" t="str">
        <f t="shared" si="2295"/>
        <v>AI$1699</v>
      </c>
      <c r="AJ1706" s="203" t="str">
        <f t="shared" si="2295"/>
        <v>AJ$1699</v>
      </c>
      <c r="AK1706" s="203" t="str">
        <f t="shared" si="2295"/>
        <v>AK$1699</v>
      </c>
      <c r="AL1706" s="203" t="str">
        <f t="shared" si="2295"/>
        <v>AL$1699</v>
      </c>
      <c r="AM1706" s="203" t="str">
        <f t="shared" si="2295"/>
        <v>AM$1699</v>
      </c>
      <c r="AN1706" s="203" t="str">
        <f t="shared" si="2295"/>
        <v>AN$1699</v>
      </c>
      <c r="AO1706" s="203" t="str">
        <f t="shared" si="2295"/>
        <v>AO$1699</v>
      </c>
      <c r="AP1706" s="203" t="str">
        <f t="shared" si="2295"/>
        <v>AP$1699</v>
      </c>
      <c r="AQ1706" s="203" t="str">
        <f t="shared" si="2295"/>
        <v>AQ$1699</v>
      </c>
      <c r="AR1706" s="203" t="str">
        <f t="shared" si="2295"/>
        <v>AR$1699</v>
      </c>
      <c r="AS1706" s="203" t="str">
        <f t="shared" si="2295"/>
        <v>AS$1699</v>
      </c>
      <c r="AT1706" s="203" t="str">
        <f t="shared" si="2295"/>
        <v>AT$1699</v>
      </c>
      <c r="AU1706" s="203" t="str">
        <f t="shared" si="2295"/>
        <v>AU$1699</v>
      </c>
      <c r="AV1706" s="203" t="str">
        <f t="shared" si="2295"/>
        <v>AV$1699</v>
      </c>
      <c r="AW1706" s="203" t="str">
        <f t="shared" si="2295"/>
        <v>AW$1699</v>
      </c>
      <c r="AX1706" s="203" t="str">
        <f t="shared" si="2295"/>
        <v>AX$1699</v>
      </c>
      <c r="AY1706" s="203" t="str">
        <f t="shared" ref="AY1706:CD1708" si="2296">ADDRESS(ROW(AY1699),COLUMN(AY1699),2)</f>
        <v>AY$1699</v>
      </c>
      <c r="AZ1706" s="203" t="str">
        <f t="shared" si="2296"/>
        <v>AZ$1699</v>
      </c>
      <c r="BA1706" s="203" t="str">
        <f t="shared" si="2296"/>
        <v>BA$1699</v>
      </c>
      <c r="BB1706" s="203" t="str">
        <f t="shared" si="2296"/>
        <v>BB$1699</v>
      </c>
      <c r="BC1706" s="203" t="str">
        <f t="shared" si="2296"/>
        <v>BC$1699</v>
      </c>
      <c r="BD1706" s="203" t="str">
        <f t="shared" si="2296"/>
        <v>BD$1699</v>
      </c>
      <c r="BE1706" s="203" t="str">
        <f t="shared" si="2296"/>
        <v>BE$1699</v>
      </c>
      <c r="BF1706" s="203" t="str">
        <f t="shared" si="2296"/>
        <v>BF$1699</v>
      </c>
      <c r="BG1706" s="203" t="str">
        <f t="shared" si="2296"/>
        <v>BG$1699</v>
      </c>
      <c r="BH1706" s="203" t="str">
        <f t="shared" si="2296"/>
        <v>BH$1699</v>
      </c>
      <c r="BI1706" s="203" t="str">
        <f t="shared" si="2296"/>
        <v>BI$1699</v>
      </c>
      <c r="BJ1706" s="203" t="str">
        <f t="shared" si="2296"/>
        <v>BJ$1699</v>
      </c>
      <c r="BK1706" s="203" t="str">
        <f t="shared" si="2296"/>
        <v>BK$1699</v>
      </c>
      <c r="BL1706" s="203" t="str">
        <f t="shared" si="2296"/>
        <v>BL$1699</v>
      </c>
      <c r="BM1706" s="203" t="str">
        <f t="shared" si="2296"/>
        <v>BM$1699</v>
      </c>
      <c r="BN1706" s="203" t="str">
        <f t="shared" si="2296"/>
        <v>BN$1699</v>
      </c>
      <c r="BO1706" s="203" t="str">
        <f t="shared" si="2296"/>
        <v>BO$1699</v>
      </c>
      <c r="BP1706" s="203" t="str">
        <f t="shared" si="2296"/>
        <v>BP$1699</v>
      </c>
      <c r="BQ1706" s="203" t="str">
        <f t="shared" si="2296"/>
        <v>BQ$1699</v>
      </c>
      <c r="BR1706" s="203" t="str">
        <f t="shared" si="2296"/>
        <v>BR$1699</v>
      </c>
      <c r="BS1706" s="203" t="str">
        <f t="shared" si="2296"/>
        <v>BS$1699</v>
      </c>
      <c r="BT1706" s="203" t="str">
        <f t="shared" si="2296"/>
        <v>BT$1699</v>
      </c>
      <c r="BU1706" s="203" t="str">
        <f t="shared" si="2296"/>
        <v>BU$1699</v>
      </c>
      <c r="BV1706" s="203" t="str">
        <f t="shared" si="2296"/>
        <v>BV$1699</v>
      </c>
      <c r="BW1706" s="203" t="str">
        <f t="shared" si="2296"/>
        <v>BW$1699</v>
      </c>
      <c r="BX1706" s="203" t="str">
        <f t="shared" si="2296"/>
        <v>BX$1699</v>
      </c>
      <c r="BY1706" s="203" t="str">
        <f t="shared" si="2296"/>
        <v>BY$1699</v>
      </c>
      <c r="BZ1706" s="203" t="str">
        <f t="shared" si="2296"/>
        <v>BZ$1699</v>
      </c>
      <c r="CA1706" s="203" t="str">
        <f t="shared" si="2296"/>
        <v>CA$1699</v>
      </c>
      <c r="CB1706" s="203" t="str">
        <f t="shared" si="2296"/>
        <v>CB$1699</v>
      </c>
      <c r="CC1706" s="203" t="str">
        <f t="shared" si="2296"/>
        <v>CC$1699</v>
      </c>
      <c r="CD1706" s="203" t="str">
        <f t="shared" si="2296"/>
        <v>CD$1699</v>
      </c>
      <c r="CE1706" s="203" t="str">
        <f t="shared" ref="CE1706:CL1708" si="2297">ADDRESS(ROW(CE1699),COLUMN(CE1699),2)</f>
        <v>CE$1699</v>
      </c>
      <c r="CF1706" s="203" t="str">
        <f t="shared" si="2297"/>
        <v>CF$1699</v>
      </c>
      <c r="CG1706" s="203" t="str">
        <f t="shared" si="2297"/>
        <v>CG$1699</v>
      </c>
      <c r="CH1706" s="203" t="str">
        <f t="shared" si="2297"/>
        <v>CH$1699</v>
      </c>
      <c r="CI1706" s="203" t="str">
        <f t="shared" si="2297"/>
        <v>CI$1699</v>
      </c>
      <c r="CJ1706" s="203" t="str">
        <f t="shared" si="2297"/>
        <v>CJ$1699</v>
      </c>
      <c r="CK1706" s="203" t="str">
        <f t="shared" si="2297"/>
        <v>CK$1699</v>
      </c>
      <c r="CL1706" s="203" t="str">
        <f t="shared" si="2297"/>
        <v>CL$1699</v>
      </c>
      <c r="CN1706" s="60"/>
      <c r="CO1706" s="203" t="str">
        <f>ADDRESS(ROW(CO249),COLUMN(CO249),2)</f>
        <v>CO$249</v>
      </c>
      <c r="CP1706" s="203" t="str">
        <f>ADDRESS(ROW(CP249),COLUMN(CP249),2)</f>
        <v>CP$249</v>
      </c>
      <c r="CQ1706" s="203" t="str">
        <f>ADDRESS(ROW(CQ249),COLUMN(CQ249),2)</f>
        <v>CQ$249</v>
      </c>
      <c r="CR1706" s="203" t="str">
        <f>ADDRESS(ROW(CR249),COLUMN(CR249),2)</f>
        <v>CR$249</v>
      </c>
      <c r="CS1706" s="203" t="str">
        <f>ADDRESS(ROW(CS249),COLUMN(CS249),2)</f>
        <v>CS$249</v>
      </c>
      <c r="CT1706" s="203" t="str">
        <f>ADDRESS(ROW(CT249),COLUMN(CT249),2)</f>
        <v>CT$249</v>
      </c>
      <c r="CU1706" s="203" t="str">
        <f>ADDRESS(ROW(CU249),COLUMN(CU249),2)</f>
        <v>CU$249</v>
      </c>
      <c r="CV1706" s="203" t="str">
        <f>ADDRESS(ROW(CV249),COLUMN(CV249),2)</f>
        <v>CV$249</v>
      </c>
      <c r="CW1706" s="203" t="str">
        <f>ADDRESS(ROW(CW249),COLUMN(CW249),2)</f>
        <v>CW$249</v>
      </c>
      <c r="CX1706" s="203" t="str">
        <f>ADDRESS(ROW(CX249),COLUMN(CX249),2)</f>
        <v>CX$249</v>
      </c>
      <c r="CY1706" s="203" t="str">
        <f>ADDRESS(ROW(CY249),COLUMN(CY249),2)</f>
        <v>CY$249</v>
      </c>
      <c r="CZ1706" s="203" t="str">
        <f>ADDRESS(ROW(CZ249),COLUMN(CZ249),2)</f>
        <v>CZ$249</v>
      </c>
      <c r="DA1706" s="203" t="str">
        <f>ADDRESS(ROW(DA249),COLUMN(DA249),2)</f>
        <v>DA$249</v>
      </c>
      <c r="DB1706" s="203" t="str">
        <f>ADDRESS(ROW(DB249),COLUMN(DB249),2)</f>
        <v>DB$249</v>
      </c>
      <c r="DC1706" s="203" t="str">
        <f>ADDRESS(ROW(DC249),COLUMN(DC249),2)</f>
        <v>DC$249</v>
      </c>
      <c r="DD1706" s="203" t="str">
        <f>ADDRESS(ROW(DD249),COLUMN(DD249),2)</f>
        <v>DD$249</v>
      </c>
      <c r="DE1706" s="203" t="str">
        <f>ADDRESS(ROW(DE249),COLUMN(DE249),2)</f>
        <v>DE$249</v>
      </c>
      <c r="DF1706" s="203" t="str">
        <f>ADDRESS(ROW(DF249),COLUMN(DF249),2)</f>
        <v>DF$249</v>
      </c>
      <c r="DG1706" s="203" t="str">
        <f>ADDRESS(ROW(DG249),COLUMN(DG249),2)</f>
        <v>DG$249</v>
      </c>
      <c r="DH1706" s="203" t="str">
        <f>ADDRESS(ROW(DH249),COLUMN(DH249),2)</f>
        <v>DH$249</v>
      </c>
      <c r="DI1706" s="203" t="str">
        <f>ADDRESS(ROW(DI249),COLUMN(DI249),2)</f>
        <v>DI$249</v>
      </c>
      <c r="DJ1706" s="203" t="str">
        <f>ADDRESS(ROW(DJ249),COLUMN(DJ249),2)</f>
        <v>DJ$249</v>
      </c>
      <c r="DK1706" s="203" t="str">
        <f>ADDRESS(ROW(DK249),COLUMN(DK249),2)</f>
        <v>DK$249</v>
      </c>
      <c r="DL1706" s="203" t="str">
        <f>ADDRESS(ROW(DL249),COLUMN(DL249),2)</f>
        <v>DL$249</v>
      </c>
    </row>
    <row r="1707" spans="1:116" x14ac:dyDescent="0.4">
      <c r="B1707" t="s">
        <v>332</v>
      </c>
      <c r="D1707" t="s">
        <v>776</v>
      </c>
      <c r="E1707" s="8" t="str">
        <f t="shared" si="2290"/>
        <v>1707 UEREV - S</v>
      </c>
      <c r="G1707" s="8" t="str">
        <f>G1692</f>
        <v>Secondary volume driver</v>
      </c>
      <c r="H1707" s="12"/>
      <c r="I1707" s="60"/>
      <c r="J1707" s="60"/>
      <c r="K1707" s="15"/>
      <c r="L1707" s="15"/>
      <c r="M1707" s="15"/>
      <c r="N1707" s="15"/>
      <c r="O1707" s="15"/>
      <c r="P1707" s="15"/>
      <c r="R1707" s="15"/>
      <c r="S1707" s="76" t="str">
        <f t="shared" ref="S1707:AX1709" si="2298">S1692</f>
        <v>S$19</v>
      </c>
      <c r="T1707" s="76" t="str">
        <f t="shared" si="2298"/>
        <v>T$19</v>
      </c>
      <c r="U1707" s="76" t="str">
        <f t="shared" si="2298"/>
        <v>U$19</v>
      </c>
      <c r="V1707" s="76" t="str">
        <f t="shared" si="2298"/>
        <v>V$19</v>
      </c>
      <c r="W1707" s="76" t="str">
        <f t="shared" si="2298"/>
        <v>W$19</v>
      </c>
      <c r="X1707" s="76" t="str">
        <f t="shared" si="2298"/>
        <v>X$19</v>
      </c>
      <c r="Y1707" s="76" t="str">
        <f t="shared" si="2298"/>
        <v>Y$19</v>
      </c>
      <c r="Z1707" s="76" t="str">
        <f t="shared" si="2298"/>
        <v>Z$19</v>
      </c>
      <c r="AA1707" s="76" t="str">
        <f t="shared" si="2298"/>
        <v>AA$19</v>
      </c>
      <c r="AB1707" s="76" t="str">
        <f t="shared" si="2298"/>
        <v>AB$19</v>
      </c>
      <c r="AC1707" s="76" t="str">
        <f t="shared" si="2298"/>
        <v>AC$19</v>
      </c>
      <c r="AD1707" s="76" t="str">
        <f t="shared" si="2298"/>
        <v>AD$19</v>
      </c>
      <c r="AE1707" s="76" t="str">
        <f t="shared" si="2298"/>
        <v>AE$19</v>
      </c>
      <c r="AF1707" s="76" t="str">
        <f t="shared" si="2298"/>
        <v>AF$19</v>
      </c>
      <c r="AG1707" s="76" t="str">
        <f t="shared" si="2298"/>
        <v>AG$19</v>
      </c>
      <c r="AH1707" s="76" t="str">
        <f t="shared" si="2298"/>
        <v>AH$19</v>
      </c>
      <c r="AI1707" s="76" t="str">
        <f t="shared" si="2298"/>
        <v>AI$19</v>
      </c>
      <c r="AJ1707" s="76" t="str">
        <f t="shared" si="2298"/>
        <v>AJ$19</v>
      </c>
      <c r="AK1707" s="76" t="str">
        <f t="shared" si="2298"/>
        <v>AK$19</v>
      </c>
      <c r="AL1707" s="76" t="str">
        <f t="shared" si="2298"/>
        <v>AL$19</v>
      </c>
      <c r="AM1707" s="76" t="str">
        <f t="shared" si="2298"/>
        <v>AM$19</v>
      </c>
      <c r="AN1707" s="76" t="str">
        <f t="shared" si="2298"/>
        <v>AN$19</v>
      </c>
      <c r="AO1707" s="76" t="str">
        <f t="shared" si="2298"/>
        <v>AO$19</v>
      </c>
      <c r="AP1707" s="76" t="str">
        <f t="shared" si="2298"/>
        <v>AP$19</v>
      </c>
      <c r="AQ1707" s="76" t="str">
        <f t="shared" si="2298"/>
        <v>AQ$19</v>
      </c>
      <c r="AR1707" s="76" t="str">
        <f t="shared" si="2298"/>
        <v>AR$19</v>
      </c>
      <c r="AS1707" s="76" t="str">
        <f t="shared" si="2298"/>
        <v>AS$19</v>
      </c>
      <c r="AT1707" s="76" t="str">
        <f t="shared" si="2298"/>
        <v>AT$19</v>
      </c>
      <c r="AU1707" s="76" t="str">
        <f t="shared" si="2298"/>
        <v>AU$19</v>
      </c>
      <c r="AV1707" s="76" t="str">
        <f t="shared" si="2298"/>
        <v>AV$19</v>
      </c>
      <c r="AW1707" s="76" t="str">
        <f t="shared" si="2298"/>
        <v>AW$19</v>
      </c>
      <c r="AX1707" s="76" t="str">
        <f t="shared" si="2298"/>
        <v>AX$19</v>
      </c>
      <c r="AY1707" s="76" t="str">
        <f t="shared" ref="AY1707:CD1709" si="2299">AY1692</f>
        <v>AY$19</v>
      </c>
      <c r="AZ1707" s="76" t="str">
        <f t="shared" si="2299"/>
        <v>AZ$19</v>
      </c>
      <c r="BA1707" s="76" t="str">
        <f t="shared" si="2299"/>
        <v>BA$19</v>
      </c>
      <c r="BB1707" s="76" t="str">
        <f t="shared" si="2299"/>
        <v>BB$19</v>
      </c>
      <c r="BC1707" s="76" t="str">
        <f t="shared" si="2299"/>
        <v>BC$19</v>
      </c>
      <c r="BD1707" s="76" t="str">
        <f t="shared" si="2299"/>
        <v>BD$19</v>
      </c>
      <c r="BE1707" s="76" t="str">
        <f t="shared" si="2299"/>
        <v>BE$19</v>
      </c>
      <c r="BF1707" s="76" t="str">
        <f t="shared" si="2299"/>
        <v>BF$19</v>
      </c>
      <c r="BG1707" s="76" t="str">
        <f t="shared" si="2299"/>
        <v>BG$19</v>
      </c>
      <c r="BH1707" s="76" t="str">
        <f t="shared" si="2299"/>
        <v>BH$19</v>
      </c>
      <c r="BI1707" s="76" t="str">
        <f t="shared" si="2299"/>
        <v>BI$19</v>
      </c>
      <c r="BJ1707" s="76" t="str">
        <f t="shared" si="2299"/>
        <v>BJ$19</v>
      </c>
      <c r="BK1707" s="76" t="str">
        <f t="shared" si="2299"/>
        <v>BK$19</v>
      </c>
      <c r="BL1707" s="76" t="str">
        <f t="shared" si="2299"/>
        <v>BL$19</v>
      </c>
      <c r="BM1707" s="76" t="str">
        <f t="shared" si="2299"/>
        <v>BM$19</v>
      </c>
      <c r="BN1707" s="76" t="str">
        <f t="shared" si="2299"/>
        <v>BN$19</v>
      </c>
      <c r="BO1707" s="76" t="str">
        <f t="shared" si="2299"/>
        <v>BO$19</v>
      </c>
      <c r="BP1707" s="76" t="str">
        <f t="shared" si="2299"/>
        <v>BP$19</v>
      </c>
      <c r="BQ1707" s="76" t="str">
        <f t="shared" si="2299"/>
        <v>BQ$19</v>
      </c>
      <c r="BR1707" s="76" t="str">
        <f t="shared" si="2299"/>
        <v>BR$19</v>
      </c>
      <c r="BS1707" s="76" t="str">
        <f t="shared" si="2299"/>
        <v>BS$19</v>
      </c>
      <c r="BT1707" s="76" t="str">
        <f t="shared" si="2299"/>
        <v>BT$19</v>
      </c>
      <c r="BU1707" s="76" t="str">
        <f t="shared" si="2299"/>
        <v>BU$19</v>
      </c>
      <c r="BV1707" s="76" t="str">
        <f t="shared" si="2299"/>
        <v>BV$19</v>
      </c>
      <c r="BW1707" s="76" t="str">
        <f t="shared" si="2299"/>
        <v>BW$19</v>
      </c>
      <c r="BX1707" s="76" t="str">
        <f t="shared" si="2299"/>
        <v>BX$19</v>
      </c>
      <c r="BY1707" s="76" t="str">
        <f t="shared" si="2299"/>
        <v>BY$19</v>
      </c>
      <c r="BZ1707" s="76" t="str">
        <f t="shared" si="2299"/>
        <v>BZ$19</v>
      </c>
      <c r="CA1707" s="76" t="str">
        <f t="shared" si="2299"/>
        <v>CA$19</v>
      </c>
      <c r="CB1707" s="76" t="str">
        <f t="shared" si="2299"/>
        <v>CB$19</v>
      </c>
      <c r="CC1707" s="76" t="str">
        <f t="shared" si="2299"/>
        <v>CC$19</v>
      </c>
      <c r="CD1707" s="76" t="str">
        <f t="shared" si="2299"/>
        <v>CD$19</v>
      </c>
      <c r="CE1707" s="76" t="str">
        <f t="shared" ref="CE1707:CL1709" si="2300">CE1692</f>
        <v>CE$19</v>
      </c>
      <c r="CF1707" s="76" t="str">
        <f t="shared" si="2300"/>
        <v>CF$19</v>
      </c>
      <c r="CG1707" s="76" t="str">
        <f t="shared" si="2300"/>
        <v>CG$19</v>
      </c>
      <c r="CH1707" s="76" t="str">
        <f t="shared" si="2300"/>
        <v>CH$19</v>
      </c>
      <c r="CI1707" s="76" t="str">
        <f t="shared" si="2300"/>
        <v>CI$19</v>
      </c>
      <c r="CJ1707" s="76" t="str">
        <f t="shared" si="2300"/>
        <v>CJ$19</v>
      </c>
      <c r="CK1707" s="76" t="str">
        <f t="shared" si="2300"/>
        <v>CK$19</v>
      </c>
      <c r="CL1707" s="76" t="str">
        <f t="shared" si="2300"/>
        <v>CL$19</v>
      </c>
      <c r="CN1707" s="60"/>
      <c r="CO1707" s="76" t="str">
        <f t="shared" ref="CO1707:DK1709" si="2301">CO1692</f>
        <v>CO$19</v>
      </c>
      <c r="CP1707" s="76" t="str">
        <f t="shared" si="2301"/>
        <v>CP$19</v>
      </c>
      <c r="CQ1707" s="76" t="str">
        <f t="shared" si="2301"/>
        <v>CQ$19</v>
      </c>
      <c r="CR1707" s="76" t="str">
        <f t="shared" si="2301"/>
        <v>CR$19</v>
      </c>
      <c r="CS1707" s="76" t="str">
        <f t="shared" si="2301"/>
        <v>CS$19</v>
      </c>
      <c r="CT1707" s="76" t="str">
        <f t="shared" si="2301"/>
        <v>CT$19</v>
      </c>
      <c r="CU1707" s="76" t="str">
        <f t="shared" si="2301"/>
        <v>CU$19</v>
      </c>
      <c r="CV1707" s="76" t="str">
        <f t="shared" si="2301"/>
        <v>CV$19</v>
      </c>
      <c r="CW1707" s="76" t="str">
        <f t="shared" si="2301"/>
        <v>CW$19</v>
      </c>
      <c r="CX1707" s="76" t="str">
        <f t="shared" si="2301"/>
        <v>CX$19</v>
      </c>
      <c r="CY1707" s="76" t="str">
        <f t="shared" si="2301"/>
        <v>CY$19</v>
      </c>
      <c r="CZ1707" s="76" t="str">
        <f t="shared" si="2301"/>
        <v>CZ$19</v>
      </c>
      <c r="DA1707" s="76" t="str">
        <f t="shared" si="2301"/>
        <v>DA$19</v>
      </c>
      <c r="DB1707" s="76" t="str">
        <f t="shared" si="2301"/>
        <v>DB$19</v>
      </c>
      <c r="DC1707" s="76" t="str">
        <f t="shared" si="2301"/>
        <v>DC$19</v>
      </c>
      <c r="DD1707" s="76" t="str">
        <f t="shared" si="2301"/>
        <v>DD$19</v>
      </c>
      <c r="DE1707" s="76" t="str">
        <f t="shared" si="2301"/>
        <v>DE$19</v>
      </c>
      <c r="DF1707" s="76" t="str">
        <f t="shared" si="2301"/>
        <v>DF$19</v>
      </c>
      <c r="DG1707" s="76" t="str">
        <f t="shared" si="2301"/>
        <v>DG$19</v>
      </c>
      <c r="DH1707" s="76" t="str">
        <f t="shared" si="2301"/>
        <v>DH$19</v>
      </c>
      <c r="DI1707" s="76" t="str">
        <f t="shared" si="2301"/>
        <v>DI$19</v>
      </c>
      <c r="DJ1707" s="76" t="str">
        <f t="shared" si="2301"/>
        <v>DJ$19</v>
      </c>
      <c r="DK1707" s="76" t="str">
        <f t="shared" si="2301"/>
        <v>DK$19</v>
      </c>
      <c r="DL1707" s="76" t="str">
        <f t="shared" ref="DL1707:DL1709" si="2302">DL1692</f>
        <v>DL$19</v>
      </c>
    </row>
    <row r="1708" spans="1:116" x14ac:dyDescent="0.4">
      <c r="CO1708" s="8"/>
      <c r="CP1708" s="8"/>
      <c r="CQ1708" s="8"/>
      <c r="CR1708" s="8"/>
      <c r="CS1708" s="8"/>
      <c r="CT1708" s="8"/>
      <c r="CU1708" s="8"/>
      <c r="CV1708" s="8"/>
      <c r="CW1708" s="8"/>
      <c r="CX1708" s="8"/>
      <c r="CY1708" s="8"/>
      <c r="CZ1708" s="8"/>
      <c r="DA1708" s="8"/>
      <c r="DB1708" s="8"/>
      <c r="DC1708" s="8"/>
      <c r="DD1708" s="8"/>
      <c r="DE1708" s="8"/>
      <c r="DF1708" s="8"/>
      <c r="DG1708" s="8"/>
      <c r="DH1708" s="8"/>
      <c r="DI1708" s="8"/>
      <c r="DJ1708" s="8"/>
      <c r="DK1708" s="8"/>
      <c r="DL1708" s="8"/>
    </row>
    <row r="1709" spans="1:116" x14ac:dyDescent="0.4">
      <c r="A1709" s="174"/>
      <c r="E1709" s="8"/>
      <c r="G1709" s="175" t="s">
        <v>490</v>
      </c>
      <c r="H1709" s="174"/>
      <c r="I1709" s="176"/>
      <c r="J1709" s="176"/>
      <c r="K1709" s="197"/>
      <c r="L1709" s="197"/>
      <c r="M1709" s="197"/>
      <c r="N1709" s="197"/>
      <c r="O1709" s="197"/>
      <c r="P1709" s="197"/>
      <c r="R1709" s="198"/>
      <c r="S1709" s="174"/>
      <c r="T1709" s="174"/>
      <c r="U1709" s="174"/>
      <c r="V1709" s="174"/>
      <c r="W1709" s="174"/>
      <c r="X1709" s="174"/>
      <c r="Y1709" s="174"/>
      <c r="Z1709" s="174"/>
      <c r="AA1709" s="174"/>
      <c r="AB1709" s="174"/>
      <c r="AC1709" s="174"/>
      <c r="AD1709" s="174"/>
      <c r="AE1709" s="174"/>
      <c r="AF1709" s="174"/>
      <c r="AG1709" s="174"/>
      <c r="AH1709" s="174"/>
      <c r="AI1709" s="174"/>
      <c r="AJ1709" s="174"/>
      <c r="AK1709" s="174"/>
      <c r="AL1709" s="174"/>
      <c r="AM1709" s="174"/>
      <c r="AN1709" s="174"/>
      <c r="AO1709" s="174"/>
      <c r="AP1709" s="174"/>
      <c r="AQ1709" s="174"/>
      <c r="AR1709" s="174"/>
      <c r="AS1709" s="174"/>
      <c r="AT1709" s="174"/>
      <c r="AU1709" s="174"/>
      <c r="AV1709" s="174"/>
      <c r="AW1709" s="174"/>
      <c r="AX1709" s="174"/>
      <c r="AY1709" s="174"/>
      <c r="AZ1709" s="174"/>
      <c r="BA1709" s="174"/>
      <c r="BB1709" s="174"/>
      <c r="BC1709" s="174"/>
      <c r="BD1709" s="174"/>
      <c r="BE1709" s="174"/>
      <c r="BF1709" s="174"/>
      <c r="BG1709" s="174"/>
      <c r="BH1709" s="174"/>
      <c r="BI1709" s="174"/>
      <c r="BJ1709" s="174"/>
      <c r="BK1709" s="174"/>
      <c r="BL1709" s="174"/>
      <c r="BM1709" s="174"/>
      <c r="BN1709" s="174"/>
      <c r="BO1709" s="174"/>
      <c r="BP1709" s="174"/>
      <c r="BQ1709" s="174"/>
      <c r="BR1709" s="174"/>
      <c r="BS1709" s="174"/>
      <c r="BT1709" s="174"/>
      <c r="BU1709" s="174"/>
      <c r="BV1709" s="174"/>
      <c r="BW1709" s="174"/>
      <c r="BX1709" s="174"/>
      <c r="BY1709" s="174"/>
      <c r="BZ1709" s="174"/>
      <c r="CA1709" s="174"/>
      <c r="CB1709" s="174"/>
      <c r="CC1709" s="174"/>
      <c r="CD1709" s="174"/>
      <c r="CE1709" s="174"/>
      <c r="CF1709" s="174"/>
      <c r="CG1709" s="174"/>
      <c r="CH1709" s="174"/>
      <c r="CI1709" s="174"/>
      <c r="CJ1709" s="174"/>
      <c r="CK1709" s="174"/>
      <c r="CL1709" s="174"/>
      <c r="CN1709" s="176"/>
      <c r="CO1709" s="174"/>
      <c r="CP1709" s="174"/>
      <c r="CQ1709" s="174"/>
      <c r="CR1709" s="174"/>
      <c r="CS1709" s="174"/>
      <c r="CT1709" s="174"/>
      <c r="CU1709" s="174"/>
      <c r="CV1709" s="174"/>
      <c r="CW1709" s="174"/>
      <c r="CX1709" s="174"/>
      <c r="CY1709" s="174"/>
      <c r="CZ1709" s="174"/>
      <c r="DA1709" s="174"/>
      <c r="DB1709" s="174"/>
      <c r="DC1709" s="174"/>
      <c r="DD1709" s="174"/>
      <c r="DE1709" s="174"/>
      <c r="DF1709" s="174"/>
      <c r="DG1709" s="174"/>
      <c r="DH1709" s="174"/>
      <c r="DI1709" s="174"/>
      <c r="DJ1709" s="174"/>
      <c r="DK1709" s="174"/>
      <c r="DL1709" s="174"/>
    </row>
    <row r="1710" spans="1:116" x14ac:dyDescent="0.4">
      <c r="A1710" s="174"/>
      <c r="E1710" s="8"/>
      <c r="G1710" s="175" t="s">
        <v>492</v>
      </c>
      <c r="H1710" s="174"/>
      <c r="I1710" s="176"/>
      <c r="J1710" s="176"/>
      <c r="K1710" s="197"/>
      <c r="L1710" s="197"/>
      <c r="M1710" s="197"/>
      <c r="N1710" s="197"/>
      <c r="O1710" s="197"/>
      <c r="P1710" s="197"/>
      <c r="R1710" s="198"/>
      <c r="S1710" s="174"/>
      <c r="T1710" s="174"/>
      <c r="U1710" s="174"/>
      <c r="V1710" s="174"/>
      <c r="W1710" s="174"/>
      <c r="X1710" s="174"/>
      <c r="Y1710" s="174"/>
      <c r="Z1710" s="174"/>
      <c r="AA1710" s="174"/>
      <c r="AB1710" s="174"/>
      <c r="AC1710" s="174"/>
      <c r="AD1710" s="174"/>
      <c r="AE1710" s="174"/>
      <c r="AF1710" s="174"/>
      <c r="AG1710" s="174"/>
      <c r="AH1710" s="174"/>
      <c r="AI1710" s="174"/>
      <c r="AJ1710" s="174"/>
      <c r="AK1710" s="174"/>
      <c r="AL1710" s="174"/>
      <c r="AM1710" s="174"/>
      <c r="AN1710" s="174"/>
      <c r="AO1710" s="174"/>
      <c r="AP1710" s="174"/>
      <c r="AQ1710" s="174"/>
      <c r="AR1710" s="174"/>
      <c r="AS1710" s="174"/>
      <c r="AT1710" s="174"/>
      <c r="AU1710" s="174"/>
      <c r="AV1710" s="174"/>
      <c r="AW1710" s="174"/>
      <c r="AX1710" s="174"/>
      <c r="AY1710" s="174"/>
      <c r="AZ1710" s="174"/>
      <c r="BA1710" s="174"/>
      <c r="BB1710" s="174"/>
      <c r="BC1710" s="174"/>
      <c r="BD1710" s="174"/>
      <c r="BE1710" s="174"/>
      <c r="BF1710" s="174"/>
      <c r="BG1710" s="174"/>
      <c r="BH1710" s="174"/>
      <c r="BI1710" s="174"/>
      <c r="BJ1710" s="174"/>
      <c r="BK1710" s="174"/>
      <c r="BL1710" s="174"/>
      <c r="BM1710" s="174"/>
      <c r="BN1710" s="174"/>
      <c r="BO1710" s="174"/>
      <c r="BP1710" s="174"/>
      <c r="BQ1710" s="174"/>
      <c r="BR1710" s="174"/>
      <c r="BS1710" s="174"/>
      <c r="BT1710" s="174"/>
      <c r="BU1710" s="174"/>
      <c r="BV1710" s="174"/>
      <c r="BW1710" s="174"/>
      <c r="BX1710" s="174"/>
      <c r="BY1710" s="174"/>
      <c r="BZ1710" s="174"/>
      <c r="CA1710" s="174"/>
      <c r="CB1710" s="174"/>
      <c r="CC1710" s="174"/>
      <c r="CD1710" s="174"/>
      <c r="CE1710" s="174"/>
      <c r="CF1710" s="174"/>
      <c r="CG1710" s="174"/>
      <c r="CH1710" s="174"/>
      <c r="CI1710" s="174"/>
      <c r="CJ1710" s="174"/>
      <c r="CK1710" s="174"/>
      <c r="CL1710" s="174"/>
      <c r="CN1710" s="176"/>
      <c r="CO1710" s="174"/>
      <c r="CP1710" s="174"/>
      <c r="CQ1710" s="174"/>
      <c r="CR1710" s="174"/>
      <c r="CS1710" s="174"/>
      <c r="CT1710" s="174"/>
      <c r="CU1710" s="174"/>
      <c r="CV1710" s="174"/>
      <c r="CW1710" s="174"/>
      <c r="CX1710" s="174"/>
      <c r="CY1710" s="174"/>
      <c r="CZ1710" s="174"/>
      <c r="DA1710" s="174"/>
      <c r="DB1710" s="174"/>
      <c r="DC1710" s="174"/>
      <c r="DD1710" s="174"/>
      <c r="DE1710" s="174"/>
      <c r="DF1710" s="174"/>
      <c r="DG1710" s="174"/>
      <c r="DH1710" s="174"/>
      <c r="DI1710" s="174"/>
      <c r="DJ1710" s="174"/>
      <c r="DK1710" s="174"/>
      <c r="DL1710" s="174"/>
    </row>
    <row r="1711" spans="1:116" x14ac:dyDescent="0.4">
      <c r="A1711" s="174"/>
      <c r="E1711" s="8"/>
      <c r="G1711" s="175" t="s">
        <v>461</v>
      </c>
      <c r="H1711" s="174"/>
      <c r="I1711" s="176"/>
      <c r="J1711" s="176"/>
      <c r="K1711" s="197"/>
      <c r="L1711" s="197"/>
      <c r="M1711" s="197"/>
      <c r="N1711" s="197"/>
      <c r="O1711" s="197"/>
      <c r="P1711" s="197"/>
      <c r="R1711" s="198"/>
      <c r="S1711" s="199" t="str">
        <f t="shared" ref="S1711:AX1711" si="2303">S$20</f>
        <v>S$16</v>
      </c>
      <c r="T1711" s="199" t="str">
        <f t="shared" si="2303"/>
        <v>T$16</v>
      </c>
      <c r="U1711" s="199" t="str">
        <f t="shared" si="2303"/>
        <v>U$16</v>
      </c>
      <c r="V1711" s="199" t="str">
        <f t="shared" si="2303"/>
        <v>V$16</v>
      </c>
      <c r="W1711" s="199" t="str">
        <f t="shared" si="2303"/>
        <v>W$16</v>
      </c>
      <c r="X1711" s="199" t="str">
        <f t="shared" si="2303"/>
        <v>X$16</v>
      </c>
      <c r="Y1711" s="199" t="str">
        <f t="shared" si="2303"/>
        <v>Y$16</v>
      </c>
      <c r="Z1711" s="199" t="str">
        <f t="shared" si="2303"/>
        <v>Z$16</v>
      </c>
      <c r="AA1711" s="199" t="str">
        <f t="shared" si="2303"/>
        <v>AA$16</v>
      </c>
      <c r="AB1711" s="199" t="str">
        <f t="shared" si="2303"/>
        <v>AB$16</v>
      </c>
      <c r="AC1711" s="199" t="str">
        <f t="shared" si="2303"/>
        <v>AC$16</v>
      </c>
      <c r="AD1711" s="199" t="str">
        <f t="shared" si="2303"/>
        <v>AD$16</v>
      </c>
      <c r="AE1711" s="199" t="str">
        <f t="shared" si="2303"/>
        <v>AE$16</v>
      </c>
      <c r="AF1711" s="199" t="str">
        <f t="shared" si="2303"/>
        <v>AF$16</v>
      </c>
      <c r="AG1711" s="199" t="str">
        <f t="shared" si="2303"/>
        <v>AG$16</v>
      </c>
      <c r="AH1711" s="199" t="str">
        <f t="shared" si="2303"/>
        <v>AH$16</v>
      </c>
      <c r="AI1711" s="199" t="str">
        <f t="shared" si="2303"/>
        <v>AI$16</v>
      </c>
      <c r="AJ1711" s="199" t="str">
        <f t="shared" si="2303"/>
        <v>AJ$16</v>
      </c>
      <c r="AK1711" s="199" t="str">
        <f t="shared" si="2303"/>
        <v>AK$16</v>
      </c>
      <c r="AL1711" s="199" t="str">
        <f t="shared" si="2303"/>
        <v>AL$16</v>
      </c>
      <c r="AM1711" s="199" t="str">
        <f t="shared" si="2303"/>
        <v>AM$16</v>
      </c>
      <c r="AN1711" s="199" t="str">
        <f t="shared" si="2303"/>
        <v>AN$16</v>
      </c>
      <c r="AO1711" s="199" t="str">
        <f t="shared" si="2303"/>
        <v>AO$16</v>
      </c>
      <c r="AP1711" s="199" t="str">
        <f t="shared" si="2303"/>
        <v>AP$16</v>
      </c>
      <c r="AQ1711" s="199" t="str">
        <f t="shared" si="2303"/>
        <v>AQ$16</v>
      </c>
      <c r="AR1711" s="199" t="str">
        <f t="shared" si="2303"/>
        <v>AR$16</v>
      </c>
      <c r="AS1711" s="199" t="str">
        <f t="shared" si="2303"/>
        <v>AS$16</v>
      </c>
      <c r="AT1711" s="199" t="str">
        <f t="shared" si="2303"/>
        <v>AT$16</v>
      </c>
      <c r="AU1711" s="199" t="str">
        <f t="shared" si="2303"/>
        <v>AU$16</v>
      </c>
      <c r="AV1711" s="199" t="str">
        <f t="shared" si="2303"/>
        <v>AV$16</v>
      </c>
      <c r="AW1711" s="199" t="str">
        <f t="shared" si="2303"/>
        <v>AW$16</v>
      </c>
      <c r="AX1711" s="199" t="str">
        <f t="shared" si="2303"/>
        <v>AX$16</v>
      </c>
      <c r="AY1711" s="199" t="str">
        <f t="shared" ref="AY1711:CD1711" si="2304">AY$20</f>
        <v>AY$16</v>
      </c>
      <c r="AZ1711" s="199" t="str">
        <f t="shared" si="2304"/>
        <v>AZ$16</v>
      </c>
      <c r="BA1711" s="199" t="str">
        <f t="shared" si="2304"/>
        <v>BA$16</v>
      </c>
      <c r="BB1711" s="199" t="str">
        <f t="shared" si="2304"/>
        <v>BB$16</v>
      </c>
      <c r="BC1711" s="199" t="str">
        <f t="shared" si="2304"/>
        <v>BC$16</v>
      </c>
      <c r="BD1711" s="199" t="str">
        <f t="shared" si="2304"/>
        <v>BD$16</v>
      </c>
      <c r="BE1711" s="199" t="str">
        <f t="shared" si="2304"/>
        <v>BE$16</v>
      </c>
      <c r="BF1711" s="199" t="str">
        <f t="shared" si="2304"/>
        <v>BF$16</v>
      </c>
      <c r="BG1711" s="199" t="str">
        <f t="shared" si="2304"/>
        <v>BG$16</v>
      </c>
      <c r="BH1711" s="199" t="str">
        <f t="shared" si="2304"/>
        <v>BH$16</v>
      </c>
      <c r="BI1711" s="199" t="str">
        <f t="shared" si="2304"/>
        <v>BI$16</v>
      </c>
      <c r="BJ1711" s="199" t="str">
        <f t="shared" si="2304"/>
        <v>BJ$16</v>
      </c>
      <c r="BK1711" s="199" t="str">
        <f t="shared" si="2304"/>
        <v>BK$16</v>
      </c>
      <c r="BL1711" s="199" t="str">
        <f t="shared" si="2304"/>
        <v>BL$16</v>
      </c>
      <c r="BM1711" s="199" t="str">
        <f t="shared" si="2304"/>
        <v>BM$16</v>
      </c>
      <c r="BN1711" s="199" t="str">
        <f t="shared" si="2304"/>
        <v>BN$16</v>
      </c>
      <c r="BO1711" s="199" t="str">
        <f t="shared" si="2304"/>
        <v>BO$16</v>
      </c>
      <c r="BP1711" s="199" t="str">
        <f t="shared" si="2304"/>
        <v>BP$16</v>
      </c>
      <c r="BQ1711" s="199" t="str">
        <f t="shared" si="2304"/>
        <v>BQ$16</v>
      </c>
      <c r="BR1711" s="199" t="str">
        <f t="shared" si="2304"/>
        <v>BR$16</v>
      </c>
      <c r="BS1711" s="199" t="str">
        <f t="shared" si="2304"/>
        <v>BS$16</v>
      </c>
      <c r="BT1711" s="199" t="str">
        <f t="shared" si="2304"/>
        <v>BT$16</v>
      </c>
      <c r="BU1711" s="199" t="str">
        <f t="shared" si="2304"/>
        <v>BU$16</v>
      </c>
      <c r="BV1711" s="199" t="str">
        <f t="shared" si="2304"/>
        <v>BV$16</v>
      </c>
      <c r="BW1711" s="199" t="str">
        <f t="shared" si="2304"/>
        <v>BW$16</v>
      </c>
      <c r="BX1711" s="199" t="str">
        <f t="shared" si="2304"/>
        <v>BX$16</v>
      </c>
      <c r="BY1711" s="199" t="str">
        <f t="shared" si="2304"/>
        <v>BY$16</v>
      </c>
      <c r="BZ1711" s="199" t="str">
        <f t="shared" si="2304"/>
        <v>BZ$16</v>
      </c>
      <c r="CA1711" s="199" t="str">
        <f t="shared" si="2304"/>
        <v>CA$16</v>
      </c>
      <c r="CB1711" s="199" t="str">
        <f t="shared" si="2304"/>
        <v>CB$16</v>
      </c>
      <c r="CC1711" s="199" t="str">
        <f t="shared" si="2304"/>
        <v>CC$16</v>
      </c>
      <c r="CD1711" s="199" t="str">
        <f t="shared" si="2304"/>
        <v>CD$16</v>
      </c>
      <c r="CE1711" s="199" t="str">
        <f t="shared" ref="CE1711:CL1711" si="2305">CE$20</f>
        <v>CE$16</v>
      </c>
      <c r="CF1711" s="199" t="str">
        <f t="shared" si="2305"/>
        <v>CF$16</v>
      </c>
      <c r="CG1711" s="199" t="str">
        <f t="shared" si="2305"/>
        <v>CG$16</v>
      </c>
      <c r="CH1711" s="199" t="str">
        <f t="shared" si="2305"/>
        <v>CH$16</v>
      </c>
      <c r="CI1711" s="199" t="str">
        <f t="shared" si="2305"/>
        <v>CI$16</v>
      </c>
      <c r="CJ1711" s="199" t="str">
        <f t="shared" si="2305"/>
        <v>CJ$16</v>
      </c>
      <c r="CK1711" s="199" t="str">
        <f t="shared" si="2305"/>
        <v>CK$16</v>
      </c>
      <c r="CL1711" s="199" t="str">
        <f t="shared" si="2305"/>
        <v>CL$16</v>
      </c>
      <c r="CN1711" s="176"/>
      <c r="CO1711" s="199" t="str">
        <f t="shared" ref="CO1711:DL1711" si="2306">CO$20</f>
        <v>CO$16</v>
      </c>
      <c r="CP1711" s="199" t="str">
        <f t="shared" si="2306"/>
        <v>CP$16</v>
      </c>
      <c r="CQ1711" s="199" t="str">
        <f t="shared" si="2306"/>
        <v>CQ$16</v>
      </c>
      <c r="CR1711" s="199" t="str">
        <f t="shared" si="2306"/>
        <v>CR$16</v>
      </c>
      <c r="CS1711" s="199" t="str">
        <f t="shared" si="2306"/>
        <v>CS$16</v>
      </c>
      <c r="CT1711" s="199" t="str">
        <f t="shared" si="2306"/>
        <v>CT$16</v>
      </c>
      <c r="CU1711" s="199" t="str">
        <f t="shared" si="2306"/>
        <v>CU$16</v>
      </c>
      <c r="CV1711" s="199" t="str">
        <f t="shared" si="2306"/>
        <v>CV$16</v>
      </c>
      <c r="CW1711" s="199" t="str">
        <f t="shared" si="2306"/>
        <v>CW$16</v>
      </c>
      <c r="CX1711" s="199" t="str">
        <f t="shared" si="2306"/>
        <v>CX$16</v>
      </c>
      <c r="CY1711" s="199" t="str">
        <f t="shared" si="2306"/>
        <v>CY$16</v>
      </c>
      <c r="CZ1711" s="199" t="str">
        <f t="shared" si="2306"/>
        <v>CZ$16</v>
      </c>
      <c r="DA1711" s="199" t="str">
        <f t="shared" si="2306"/>
        <v>DA$16</v>
      </c>
      <c r="DB1711" s="199" t="str">
        <f t="shared" si="2306"/>
        <v>DB$16</v>
      </c>
      <c r="DC1711" s="199" t="str">
        <f t="shared" si="2306"/>
        <v>DC$16</v>
      </c>
      <c r="DD1711" s="199" t="str">
        <f t="shared" si="2306"/>
        <v>DD$16</v>
      </c>
      <c r="DE1711" s="199" t="str">
        <f t="shared" si="2306"/>
        <v>DE$16</v>
      </c>
      <c r="DF1711" s="199" t="str">
        <f t="shared" si="2306"/>
        <v>DF$16</v>
      </c>
      <c r="DG1711" s="199" t="str">
        <f t="shared" si="2306"/>
        <v>DG$16</v>
      </c>
      <c r="DH1711" s="199" t="str">
        <f t="shared" si="2306"/>
        <v>DH$16</v>
      </c>
      <c r="DI1711" s="199" t="str">
        <f t="shared" si="2306"/>
        <v>DI$16</v>
      </c>
      <c r="DJ1711" s="199" t="str">
        <f t="shared" si="2306"/>
        <v>DJ$16</v>
      </c>
      <c r="DK1711" s="199" t="str">
        <f t="shared" si="2306"/>
        <v>DK$16</v>
      </c>
      <c r="DL1711" s="199" t="str">
        <f t="shared" si="2306"/>
        <v>DL$16</v>
      </c>
    </row>
    <row r="1712" spans="1:116" x14ac:dyDescent="0.4">
      <c r="A1712" s="174"/>
      <c r="E1712" s="8"/>
      <c r="G1712" s="175" t="s">
        <v>462</v>
      </c>
      <c r="H1712" s="200"/>
      <c r="I1712" s="201"/>
      <c r="J1712" s="201"/>
      <c r="K1712" s="202"/>
      <c r="L1712" s="202"/>
      <c r="M1712" s="202"/>
      <c r="N1712" s="202"/>
      <c r="O1712" s="202"/>
      <c r="P1712" s="202"/>
      <c r="R1712" s="202"/>
      <c r="S1712" s="199" t="str">
        <f t="shared" ref="S1712:AX1712" si="2307">S$21</f>
        <v>S$17</v>
      </c>
      <c r="T1712" s="199" t="str">
        <f t="shared" si="2307"/>
        <v>T$17</v>
      </c>
      <c r="U1712" s="199" t="str">
        <f t="shared" si="2307"/>
        <v>U$17</v>
      </c>
      <c r="V1712" s="199" t="str">
        <f t="shared" si="2307"/>
        <v>V$17</v>
      </c>
      <c r="W1712" s="199" t="str">
        <f t="shared" si="2307"/>
        <v>W$17</v>
      </c>
      <c r="X1712" s="199" t="str">
        <f t="shared" si="2307"/>
        <v>X$17</v>
      </c>
      <c r="Y1712" s="199" t="str">
        <f t="shared" si="2307"/>
        <v>Y$17</v>
      </c>
      <c r="Z1712" s="199" t="str">
        <f t="shared" si="2307"/>
        <v>Z$17</v>
      </c>
      <c r="AA1712" s="199" t="str">
        <f t="shared" si="2307"/>
        <v>AA$17</v>
      </c>
      <c r="AB1712" s="199" t="str">
        <f t="shared" si="2307"/>
        <v>AB$17</v>
      </c>
      <c r="AC1712" s="199" t="str">
        <f t="shared" si="2307"/>
        <v>AC$17</v>
      </c>
      <c r="AD1712" s="199" t="str">
        <f t="shared" si="2307"/>
        <v>AD$17</v>
      </c>
      <c r="AE1712" s="199" t="str">
        <f t="shared" si="2307"/>
        <v>AE$17</v>
      </c>
      <c r="AF1712" s="199" t="str">
        <f t="shared" si="2307"/>
        <v>AF$17</v>
      </c>
      <c r="AG1712" s="199" t="str">
        <f t="shared" si="2307"/>
        <v>AG$17</v>
      </c>
      <c r="AH1712" s="199" t="str">
        <f t="shared" si="2307"/>
        <v>AH$17</v>
      </c>
      <c r="AI1712" s="199" t="str">
        <f t="shared" si="2307"/>
        <v>AI$17</v>
      </c>
      <c r="AJ1712" s="199" t="str">
        <f t="shared" si="2307"/>
        <v>AJ$17</v>
      </c>
      <c r="AK1712" s="199" t="str">
        <f t="shared" si="2307"/>
        <v>AK$17</v>
      </c>
      <c r="AL1712" s="199" t="str">
        <f t="shared" si="2307"/>
        <v>AL$17</v>
      </c>
      <c r="AM1712" s="199" t="str">
        <f t="shared" si="2307"/>
        <v>AM$17</v>
      </c>
      <c r="AN1712" s="199" t="str">
        <f t="shared" si="2307"/>
        <v>AN$17</v>
      </c>
      <c r="AO1712" s="199" t="str">
        <f t="shared" si="2307"/>
        <v>AO$17</v>
      </c>
      <c r="AP1712" s="199" t="str">
        <f t="shared" si="2307"/>
        <v>AP$17</v>
      </c>
      <c r="AQ1712" s="199" t="str">
        <f t="shared" si="2307"/>
        <v>AQ$17</v>
      </c>
      <c r="AR1712" s="199" t="str">
        <f t="shared" si="2307"/>
        <v>AR$17</v>
      </c>
      <c r="AS1712" s="199" t="str">
        <f t="shared" si="2307"/>
        <v>AS$17</v>
      </c>
      <c r="AT1712" s="199" t="str">
        <f t="shared" si="2307"/>
        <v>AT$17</v>
      </c>
      <c r="AU1712" s="199" t="str">
        <f t="shared" si="2307"/>
        <v>AU$17</v>
      </c>
      <c r="AV1712" s="199" t="str">
        <f t="shared" si="2307"/>
        <v>AV$17</v>
      </c>
      <c r="AW1712" s="199" t="str">
        <f t="shared" si="2307"/>
        <v>AW$17</v>
      </c>
      <c r="AX1712" s="199" t="str">
        <f t="shared" si="2307"/>
        <v>AX$17</v>
      </c>
      <c r="AY1712" s="199" t="str">
        <f t="shared" ref="AY1712:CD1712" si="2308">AY$21</f>
        <v>AY$17</v>
      </c>
      <c r="AZ1712" s="199" t="str">
        <f t="shared" si="2308"/>
        <v>AZ$17</v>
      </c>
      <c r="BA1712" s="199" t="str">
        <f t="shared" si="2308"/>
        <v>BA$17</v>
      </c>
      <c r="BB1712" s="199" t="str">
        <f t="shared" si="2308"/>
        <v>BB$17</v>
      </c>
      <c r="BC1712" s="199" t="str">
        <f t="shared" si="2308"/>
        <v>BC$17</v>
      </c>
      <c r="BD1712" s="199" t="str">
        <f t="shared" si="2308"/>
        <v>BD$17</v>
      </c>
      <c r="BE1712" s="199" t="str">
        <f t="shared" si="2308"/>
        <v>BE$17</v>
      </c>
      <c r="BF1712" s="199" t="str">
        <f t="shared" si="2308"/>
        <v>BF$17</v>
      </c>
      <c r="BG1712" s="199" t="str">
        <f t="shared" si="2308"/>
        <v>BG$17</v>
      </c>
      <c r="BH1712" s="199" t="str">
        <f t="shared" si="2308"/>
        <v>BH$17</v>
      </c>
      <c r="BI1712" s="199" t="str">
        <f t="shared" si="2308"/>
        <v>BI$17</v>
      </c>
      <c r="BJ1712" s="199" t="str">
        <f t="shared" si="2308"/>
        <v>BJ$17</v>
      </c>
      <c r="BK1712" s="199" t="str">
        <f t="shared" si="2308"/>
        <v>BK$17</v>
      </c>
      <c r="BL1712" s="199" t="str">
        <f t="shared" si="2308"/>
        <v>BL$17</v>
      </c>
      <c r="BM1712" s="199" t="str">
        <f t="shared" si="2308"/>
        <v>BM$17</v>
      </c>
      <c r="BN1712" s="199" t="str">
        <f t="shared" si="2308"/>
        <v>BN$17</v>
      </c>
      <c r="BO1712" s="199" t="str">
        <f t="shared" si="2308"/>
        <v>BO$17</v>
      </c>
      <c r="BP1712" s="199" t="str">
        <f t="shared" si="2308"/>
        <v>BP$17</v>
      </c>
      <c r="BQ1712" s="199" t="str">
        <f t="shared" si="2308"/>
        <v>BQ$17</v>
      </c>
      <c r="BR1712" s="199" t="str">
        <f t="shared" si="2308"/>
        <v>BR$17</v>
      </c>
      <c r="BS1712" s="199" t="str">
        <f t="shared" si="2308"/>
        <v>BS$17</v>
      </c>
      <c r="BT1712" s="199" t="str">
        <f t="shared" si="2308"/>
        <v>BT$17</v>
      </c>
      <c r="BU1712" s="199" t="str">
        <f t="shared" si="2308"/>
        <v>BU$17</v>
      </c>
      <c r="BV1712" s="199" t="str">
        <f t="shared" si="2308"/>
        <v>BV$17</v>
      </c>
      <c r="BW1712" s="199" t="str">
        <f t="shared" si="2308"/>
        <v>BW$17</v>
      </c>
      <c r="BX1712" s="199" t="str">
        <f t="shared" si="2308"/>
        <v>BX$17</v>
      </c>
      <c r="BY1712" s="199" t="str">
        <f t="shared" si="2308"/>
        <v>BY$17</v>
      </c>
      <c r="BZ1712" s="199" t="str">
        <f t="shared" si="2308"/>
        <v>BZ$17</v>
      </c>
      <c r="CA1712" s="199" t="str">
        <f t="shared" si="2308"/>
        <v>CA$17</v>
      </c>
      <c r="CB1712" s="199" t="str">
        <f t="shared" si="2308"/>
        <v>CB$17</v>
      </c>
      <c r="CC1712" s="199" t="str">
        <f t="shared" si="2308"/>
        <v>CC$17</v>
      </c>
      <c r="CD1712" s="199" t="str">
        <f t="shared" si="2308"/>
        <v>CD$17</v>
      </c>
      <c r="CE1712" s="199" t="str">
        <f t="shared" ref="CE1712:CL1712" si="2309">CE$21</f>
        <v>CE$17</v>
      </c>
      <c r="CF1712" s="199" t="str">
        <f t="shared" si="2309"/>
        <v>CF$17</v>
      </c>
      <c r="CG1712" s="199" t="str">
        <f t="shared" si="2309"/>
        <v>CG$17</v>
      </c>
      <c r="CH1712" s="199" t="str">
        <f t="shared" si="2309"/>
        <v>CH$17</v>
      </c>
      <c r="CI1712" s="199" t="str">
        <f t="shared" si="2309"/>
        <v>CI$17</v>
      </c>
      <c r="CJ1712" s="199" t="str">
        <f t="shared" si="2309"/>
        <v>CJ$17</v>
      </c>
      <c r="CK1712" s="199" t="str">
        <f t="shared" si="2309"/>
        <v>CK$17</v>
      </c>
      <c r="CL1712" s="199" t="str">
        <f t="shared" si="2309"/>
        <v>CL$17</v>
      </c>
      <c r="CN1712" s="201"/>
      <c r="CO1712" s="199" t="str">
        <f t="shared" ref="CO1712:DL1712" si="2310">CO$21</f>
        <v>CO$17</v>
      </c>
      <c r="CP1712" s="199" t="str">
        <f t="shared" si="2310"/>
        <v>CP$17</v>
      </c>
      <c r="CQ1712" s="199" t="str">
        <f t="shared" si="2310"/>
        <v>CQ$17</v>
      </c>
      <c r="CR1712" s="199" t="str">
        <f t="shared" si="2310"/>
        <v>CR$17</v>
      </c>
      <c r="CS1712" s="199" t="str">
        <f t="shared" si="2310"/>
        <v>CS$17</v>
      </c>
      <c r="CT1712" s="199" t="str">
        <f t="shared" si="2310"/>
        <v>CT$17</v>
      </c>
      <c r="CU1712" s="199" t="str">
        <f t="shared" si="2310"/>
        <v>CU$17</v>
      </c>
      <c r="CV1712" s="199" t="str">
        <f t="shared" si="2310"/>
        <v>CV$17</v>
      </c>
      <c r="CW1712" s="199" t="str">
        <f t="shared" si="2310"/>
        <v>CW$17</v>
      </c>
      <c r="CX1712" s="199" t="str">
        <f t="shared" si="2310"/>
        <v>CX$17</v>
      </c>
      <c r="CY1712" s="199" t="str">
        <f t="shared" si="2310"/>
        <v>CY$17</v>
      </c>
      <c r="CZ1712" s="199" t="str">
        <f t="shared" si="2310"/>
        <v>CZ$17</v>
      </c>
      <c r="DA1712" s="199" t="str">
        <f t="shared" si="2310"/>
        <v>DA$17</v>
      </c>
      <c r="DB1712" s="199" t="str">
        <f t="shared" si="2310"/>
        <v>DB$17</v>
      </c>
      <c r="DC1712" s="199" t="str">
        <f t="shared" si="2310"/>
        <v>DC$17</v>
      </c>
      <c r="DD1712" s="199" t="str">
        <f t="shared" si="2310"/>
        <v>DD$17</v>
      </c>
      <c r="DE1712" s="199" t="str">
        <f t="shared" si="2310"/>
        <v>DE$17</v>
      </c>
      <c r="DF1712" s="199" t="str">
        <f t="shared" si="2310"/>
        <v>DF$17</v>
      </c>
      <c r="DG1712" s="199" t="str">
        <f t="shared" si="2310"/>
        <v>DG$17</v>
      </c>
      <c r="DH1712" s="199" t="str">
        <f t="shared" si="2310"/>
        <v>DH$17</v>
      </c>
      <c r="DI1712" s="199" t="str">
        <f t="shared" si="2310"/>
        <v>DI$17</v>
      </c>
      <c r="DJ1712" s="199" t="str">
        <f t="shared" si="2310"/>
        <v>DJ$17</v>
      </c>
      <c r="DK1712" s="199" t="str">
        <f t="shared" si="2310"/>
        <v>DK$17</v>
      </c>
      <c r="DL1712" s="199" t="str">
        <f t="shared" si="2310"/>
        <v>DL$17</v>
      </c>
    </row>
    <row r="1713" spans="1:116" x14ac:dyDescent="0.4">
      <c r="A1713" s="174"/>
      <c r="E1713" s="8"/>
      <c r="G1713" s="175" t="s">
        <v>491</v>
      </c>
      <c r="H1713" s="200"/>
      <c r="I1713" s="201"/>
      <c r="J1713" s="201"/>
      <c r="K1713" s="202"/>
      <c r="L1713" s="202"/>
      <c r="M1713" s="202"/>
      <c r="N1713" s="202"/>
      <c r="O1713" s="202"/>
      <c r="P1713" s="202"/>
      <c r="R1713" s="202"/>
      <c r="S1713" s="190"/>
      <c r="T1713" s="190"/>
      <c r="U1713" s="190"/>
      <c r="V1713" s="190"/>
      <c r="W1713" s="190"/>
      <c r="X1713" s="190"/>
      <c r="Y1713" s="190"/>
      <c r="Z1713" s="190"/>
      <c r="AA1713" s="190"/>
      <c r="AB1713" s="190"/>
      <c r="AC1713" s="190"/>
      <c r="AD1713" s="190"/>
      <c r="AE1713" s="190"/>
      <c r="AF1713" s="190"/>
      <c r="AG1713" s="190"/>
      <c r="AH1713" s="190"/>
      <c r="AI1713" s="190"/>
      <c r="AJ1713" s="190"/>
      <c r="AK1713" s="190"/>
      <c r="AL1713" s="190"/>
      <c r="AM1713" s="190"/>
      <c r="AN1713" s="190"/>
      <c r="AO1713" s="190"/>
      <c r="AP1713" s="190"/>
      <c r="AQ1713" s="190"/>
      <c r="AR1713" s="190"/>
      <c r="AS1713" s="190"/>
      <c r="AT1713" s="190"/>
      <c r="AU1713" s="190"/>
      <c r="AV1713" s="190"/>
      <c r="AW1713" s="190"/>
      <c r="AX1713" s="190"/>
      <c r="AY1713" s="190"/>
      <c r="AZ1713" s="190"/>
      <c r="BA1713" s="190"/>
      <c r="BB1713" s="190"/>
      <c r="BC1713" s="190"/>
      <c r="BD1713" s="190"/>
      <c r="BE1713" s="190"/>
      <c r="BF1713" s="190"/>
      <c r="BG1713" s="190"/>
      <c r="BH1713" s="190"/>
      <c r="BI1713" s="190"/>
      <c r="BJ1713" s="190"/>
      <c r="BK1713" s="190"/>
      <c r="BL1713" s="190"/>
      <c r="BM1713" s="190"/>
      <c r="BN1713" s="190"/>
      <c r="BO1713" s="190"/>
      <c r="BP1713" s="190"/>
      <c r="BQ1713" s="190"/>
      <c r="BR1713" s="190"/>
      <c r="BS1713" s="190"/>
      <c r="BT1713" s="190"/>
      <c r="BU1713" s="190"/>
      <c r="BV1713" s="190"/>
      <c r="BW1713" s="190"/>
      <c r="BX1713" s="190"/>
      <c r="BY1713" s="190"/>
      <c r="BZ1713" s="190"/>
      <c r="CA1713" s="190"/>
      <c r="CB1713" s="190"/>
      <c r="CC1713" s="190"/>
      <c r="CD1713" s="190"/>
      <c r="CE1713" s="190"/>
      <c r="CF1713" s="190"/>
      <c r="CG1713" s="190"/>
      <c r="CH1713" s="190"/>
      <c r="CI1713" s="190"/>
      <c r="CJ1713" s="190"/>
      <c r="CK1713" s="190"/>
      <c r="CL1713" s="190"/>
      <c r="CN1713" s="201"/>
      <c r="CO1713" s="190"/>
      <c r="CP1713" s="190"/>
      <c r="CQ1713" s="190"/>
      <c r="CR1713" s="190"/>
      <c r="CS1713" s="190"/>
      <c r="CT1713" s="190"/>
      <c r="CU1713" s="190"/>
      <c r="CV1713" s="190"/>
      <c r="CW1713" s="190"/>
      <c r="CX1713" s="190"/>
      <c r="CY1713" s="190"/>
      <c r="CZ1713" s="190"/>
      <c r="DA1713" s="190"/>
      <c r="DB1713" s="190"/>
      <c r="DC1713" s="190"/>
      <c r="DD1713" s="190"/>
      <c r="DE1713" s="190"/>
      <c r="DF1713" s="190"/>
      <c r="DG1713" s="190"/>
      <c r="DH1713" s="190"/>
      <c r="DI1713" s="190"/>
      <c r="DJ1713" s="190"/>
      <c r="DK1713" s="190"/>
      <c r="DL1713" s="190"/>
    </row>
    <row r="1714" spans="1:116" x14ac:dyDescent="0.4">
      <c r="A1714" s="174"/>
      <c r="E1714" s="8"/>
      <c r="G1714" s="175" t="s">
        <v>505</v>
      </c>
      <c r="H1714" s="200"/>
      <c r="I1714" s="201"/>
      <c r="J1714" s="201"/>
      <c r="K1714" s="202"/>
      <c r="L1714" s="202"/>
      <c r="M1714" s="202"/>
      <c r="N1714" s="202"/>
      <c r="O1714" s="202"/>
      <c r="P1714" s="202"/>
      <c r="R1714" s="202"/>
      <c r="S1714" s="190"/>
      <c r="T1714" s="190"/>
      <c r="U1714" s="190"/>
      <c r="V1714" s="190"/>
      <c r="W1714" s="190"/>
      <c r="X1714" s="190"/>
      <c r="Y1714" s="190"/>
      <c r="Z1714" s="190"/>
      <c r="AA1714" s="190"/>
      <c r="AB1714" s="190"/>
      <c r="AC1714" s="190"/>
      <c r="AD1714" s="190"/>
      <c r="AE1714" s="190"/>
      <c r="AF1714" s="190"/>
      <c r="AG1714" s="190"/>
      <c r="AH1714" s="190"/>
      <c r="AI1714" s="190"/>
      <c r="AJ1714" s="190"/>
      <c r="AK1714" s="190"/>
      <c r="AL1714" s="190"/>
      <c r="AM1714" s="190"/>
      <c r="AN1714" s="190"/>
      <c r="AO1714" s="190"/>
      <c r="AP1714" s="190"/>
      <c r="AQ1714" s="190"/>
      <c r="AR1714" s="190"/>
      <c r="AS1714" s="190"/>
      <c r="AT1714" s="190"/>
      <c r="AU1714" s="190"/>
      <c r="AV1714" s="190"/>
      <c r="AW1714" s="190"/>
      <c r="AX1714" s="190"/>
      <c r="AY1714" s="190"/>
      <c r="AZ1714" s="190"/>
      <c r="BA1714" s="190"/>
      <c r="BB1714" s="190"/>
      <c r="BC1714" s="190"/>
      <c r="BD1714" s="190"/>
      <c r="BE1714" s="190"/>
      <c r="BF1714" s="190"/>
      <c r="BG1714" s="190"/>
      <c r="BH1714" s="190"/>
      <c r="BI1714" s="190"/>
      <c r="BJ1714" s="190"/>
      <c r="BK1714" s="190"/>
      <c r="BL1714" s="190"/>
      <c r="BM1714" s="190"/>
      <c r="BN1714" s="190"/>
      <c r="BO1714" s="190"/>
      <c r="BP1714" s="190"/>
      <c r="BQ1714" s="190"/>
      <c r="BR1714" s="190"/>
      <c r="BS1714" s="190"/>
      <c r="BT1714" s="190"/>
      <c r="BU1714" s="190"/>
      <c r="BV1714" s="190"/>
      <c r="BW1714" s="190"/>
      <c r="BX1714" s="190"/>
      <c r="BY1714" s="190"/>
      <c r="BZ1714" s="190"/>
      <c r="CA1714" s="190"/>
      <c r="CB1714" s="190"/>
      <c r="CC1714" s="190"/>
      <c r="CD1714" s="190"/>
      <c r="CE1714" s="190"/>
      <c r="CF1714" s="190"/>
      <c r="CG1714" s="190"/>
      <c r="CH1714" s="190"/>
      <c r="CI1714" s="190"/>
      <c r="CJ1714" s="190"/>
      <c r="CK1714" s="190"/>
      <c r="CL1714" s="190"/>
      <c r="CN1714" s="201"/>
      <c r="CO1714" s="190"/>
      <c r="CP1714" s="190"/>
      <c r="CQ1714" s="190"/>
      <c r="CR1714" s="190"/>
      <c r="CS1714" s="190"/>
      <c r="CT1714" s="190"/>
      <c r="CU1714" s="190"/>
      <c r="CV1714" s="190"/>
      <c r="CW1714" s="190"/>
      <c r="CX1714" s="190"/>
      <c r="CY1714" s="190"/>
      <c r="CZ1714" s="190"/>
      <c r="DA1714" s="190"/>
      <c r="DB1714" s="190"/>
      <c r="DC1714" s="190"/>
      <c r="DD1714" s="190"/>
      <c r="DE1714" s="190"/>
      <c r="DF1714" s="190"/>
      <c r="DG1714" s="190"/>
      <c r="DH1714" s="190"/>
      <c r="DI1714" s="190"/>
      <c r="DJ1714" s="190"/>
      <c r="DK1714" s="190"/>
      <c r="DL1714" s="190"/>
    </row>
    <row r="1715" spans="1:116" x14ac:dyDescent="0.4">
      <c r="A1715" s="174"/>
      <c r="E1715" s="8"/>
      <c r="G1715" s="175" t="s">
        <v>463</v>
      </c>
      <c r="H1715" s="200"/>
      <c r="I1715" s="201"/>
      <c r="J1715" s="201"/>
      <c r="K1715" s="202"/>
      <c r="L1715" s="202"/>
      <c r="M1715" s="202"/>
      <c r="N1715" s="202"/>
      <c r="O1715" s="202"/>
      <c r="P1715" s="202"/>
      <c r="R1715" s="202"/>
      <c r="S1715" s="190" t="str">
        <f t="shared" ref="S1715:AX1715" si="2311">S$22</f>
        <v>S$18</v>
      </c>
      <c r="T1715" s="190" t="str">
        <f t="shared" si="2311"/>
        <v>T$18</v>
      </c>
      <c r="U1715" s="190" t="str">
        <f t="shared" si="2311"/>
        <v>U$18</v>
      </c>
      <c r="V1715" s="190" t="str">
        <f t="shared" si="2311"/>
        <v>V$18</v>
      </c>
      <c r="W1715" s="190" t="str">
        <f t="shared" si="2311"/>
        <v>W$18</v>
      </c>
      <c r="X1715" s="190" t="str">
        <f t="shared" si="2311"/>
        <v>X$18</v>
      </c>
      <c r="Y1715" s="190" t="str">
        <f t="shared" si="2311"/>
        <v>Y$18</v>
      </c>
      <c r="Z1715" s="190" t="str">
        <f t="shared" si="2311"/>
        <v>Z$18</v>
      </c>
      <c r="AA1715" s="190" t="str">
        <f t="shared" si="2311"/>
        <v>AA$18</v>
      </c>
      <c r="AB1715" s="190" t="str">
        <f t="shared" si="2311"/>
        <v>AB$18</v>
      </c>
      <c r="AC1715" s="190" t="str">
        <f t="shared" si="2311"/>
        <v>AC$18</v>
      </c>
      <c r="AD1715" s="190" t="str">
        <f t="shared" si="2311"/>
        <v>AD$18</v>
      </c>
      <c r="AE1715" s="190" t="str">
        <f t="shared" si="2311"/>
        <v>AE$18</v>
      </c>
      <c r="AF1715" s="190" t="str">
        <f t="shared" si="2311"/>
        <v>AF$18</v>
      </c>
      <c r="AG1715" s="190" t="str">
        <f t="shared" si="2311"/>
        <v>AG$18</v>
      </c>
      <c r="AH1715" s="190" t="str">
        <f t="shared" si="2311"/>
        <v>AH$18</v>
      </c>
      <c r="AI1715" s="190" t="str">
        <f t="shared" si="2311"/>
        <v>AI$18</v>
      </c>
      <c r="AJ1715" s="190" t="str">
        <f t="shared" si="2311"/>
        <v>AJ$18</v>
      </c>
      <c r="AK1715" s="190" t="str">
        <f t="shared" si="2311"/>
        <v>AK$18</v>
      </c>
      <c r="AL1715" s="190" t="str">
        <f t="shared" si="2311"/>
        <v>AL$18</v>
      </c>
      <c r="AM1715" s="190" t="str">
        <f t="shared" si="2311"/>
        <v>AM$18</v>
      </c>
      <c r="AN1715" s="190" t="str">
        <f t="shared" si="2311"/>
        <v>AN$18</v>
      </c>
      <c r="AO1715" s="190" t="str">
        <f t="shared" si="2311"/>
        <v>AO$18</v>
      </c>
      <c r="AP1715" s="190" t="str">
        <f t="shared" si="2311"/>
        <v>AP$18</v>
      </c>
      <c r="AQ1715" s="190" t="str">
        <f t="shared" si="2311"/>
        <v>AQ$18</v>
      </c>
      <c r="AR1715" s="190" t="str">
        <f t="shared" si="2311"/>
        <v>AR$18</v>
      </c>
      <c r="AS1715" s="190" t="str">
        <f t="shared" si="2311"/>
        <v>AS$18</v>
      </c>
      <c r="AT1715" s="190" t="str">
        <f t="shared" si="2311"/>
        <v>AT$18</v>
      </c>
      <c r="AU1715" s="190" t="str">
        <f t="shared" si="2311"/>
        <v>AU$18</v>
      </c>
      <c r="AV1715" s="190" t="str">
        <f t="shared" si="2311"/>
        <v>AV$18</v>
      </c>
      <c r="AW1715" s="190" t="str">
        <f t="shared" si="2311"/>
        <v>AW$18</v>
      </c>
      <c r="AX1715" s="190" t="str">
        <f t="shared" si="2311"/>
        <v>AX$18</v>
      </c>
      <c r="AY1715" s="190" t="str">
        <f t="shared" ref="AY1715:CD1715" si="2312">AY$22</f>
        <v>AY$18</v>
      </c>
      <c r="AZ1715" s="190" t="str">
        <f t="shared" si="2312"/>
        <v>AZ$18</v>
      </c>
      <c r="BA1715" s="190" t="str">
        <f t="shared" si="2312"/>
        <v>BA$18</v>
      </c>
      <c r="BB1715" s="190" t="str">
        <f t="shared" si="2312"/>
        <v>BB$18</v>
      </c>
      <c r="BC1715" s="190" t="str">
        <f t="shared" si="2312"/>
        <v>BC$18</v>
      </c>
      <c r="BD1715" s="190" t="str">
        <f t="shared" si="2312"/>
        <v>BD$18</v>
      </c>
      <c r="BE1715" s="190" t="str">
        <f t="shared" si="2312"/>
        <v>BE$18</v>
      </c>
      <c r="BF1715" s="190" t="str">
        <f t="shared" si="2312"/>
        <v>BF$18</v>
      </c>
      <c r="BG1715" s="190" t="str">
        <f t="shared" si="2312"/>
        <v>BG$18</v>
      </c>
      <c r="BH1715" s="190" t="str">
        <f t="shared" si="2312"/>
        <v>BH$18</v>
      </c>
      <c r="BI1715" s="190" t="str">
        <f t="shared" si="2312"/>
        <v>BI$18</v>
      </c>
      <c r="BJ1715" s="190" t="str">
        <f t="shared" si="2312"/>
        <v>BJ$18</v>
      </c>
      <c r="BK1715" s="190" t="str">
        <f t="shared" si="2312"/>
        <v>BK$18</v>
      </c>
      <c r="BL1715" s="190" t="str">
        <f t="shared" si="2312"/>
        <v>BL$18</v>
      </c>
      <c r="BM1715" s="190" t="str">
        <f t="shared" si="2312"/>
        <v>BM$18</v>
      </c>
      <c r="BN1715" s="190" t="str">
        <f t="shared" si="2312"/>
        <v>BN$18</v>
      </c>
      <c r="BO1715" s="190" t="str">
        <f t="shared" si="2312"/>
        <v>BO$18</v>
      </c>
      <c r="BP1715" s="190" t="str">
        <f t="shared" si="2312"/>
        <v>BP$18</v>
      </c>
      <c r="BQ1715" s="190" t="str">
        <f t="shared" si="2312"/>
        <v>BQ$18</v>
      </c>
      <c r="BR1715" s="190" t="str">
        <f t="shared" si="2312"/>
        <v>BR$18</v>
      </c>
      <c r="BS1715" s="190" t="str">
        <f t="shared" si="2312"/>
        <v>BS$18</v>
      </c>
      <c r="BT1715" s="190" t="str">
        <f t="shared" si="2312"/>
        <v>BT$18</v>
      </c>
      <c r="BU1715" s="190" t="str">
        <f t="shared" si="2312"/>
        <v>BU$18</v>
      </c>
      <c r="BV1715" s="190" t="str">
        <f t="shared" si="2312"/>
        <v>BV$18</v>
      </c>
      <c r="BW1715" s="190" t="str">
        <f t="shared" si="2312"/>
        <v>BW$18</v>
      </c>
      <c r="BX1715" s="190" t="str">
        <f t="shared" si="2312"/>
        <v>BX$18</v>
      </c>
      <c r="BY1715" s="190" t="str">
        <f t="shared" si="2312"/>
        <v>BY$18</v>
      </c>
      <c r="BZ1715" s="190" t="str">
        <f t="shared" si="2312"/>
        <v>BZ$18</v>
      </c>
      <c r="CA1715" s="190" t="str">
        <f t="shared" si="2312"/>
        <v>CA$18</v>
      </c>
      <c r="CB1715" s="190" t="str">
        <f t="shared" si="2312"/>
        <v>CB$18</v>
      </c>
      <c r="CC1715" s="190" t="str">
        <f t="shared" si="2312"/>
        <v>CC$18</v>
      </c>
      <c r="CD1715" s="190" t="str">
        <f t="shared" si="2312"/>
        <v>CD$18</v>
      </c>
      <c r="CE1715" s="190" t="str">
        <f t="shared" ref="CE1715:CL1715" si="2313">CE$22</f>
        <v>CE$18</v>
      </c>
      <c r="CF1715" s="190" t="str">
        <f t="shared" si="2313"/>
        <v>CF$18</v>
      </c>
      <c r="CG1715" s="190" t="str">
        <f t="shared" si="2313"/>
        <v>CG$18</v>
      </c>
      <c r="CH1715" s="190" t="str">
        <f t="shared" si="2313"/>
        <v>CH$18</v>
      </c>
      <c r="CI1715" s="190" t="str">
        <f t="shared" si="2313"/>
        <v>CI$18</v>
      </c>
      <c r="CJ1715" s="190" t="str">
        <f t="shared" si="2313"/>
        <v>CJ$18</v>
      </c>
      <c r="CK1715" s="190" t="str">
        <f t="shared" si="2313"/>
        <v>CK$18</v>
      </c>
      <c r="CL1715" s="190" t="str">
        <f t="shared" si="2313"/>
        <v>CL$18</v>
      </c>
      <c r="CN1715" s="201"/>
      <c r="CO1715" s="190" t="str">
        <f t="shared" ref="CO1715:DL1715" si="2314">CO$22</f>
        <v>CO$18</v>
      </c>
      <c r="CP1715" s="190" t="str">
        <f t="shared" si="2314"/>
        <v>CP$18</v>
      </c>
      <c r="CQ1715" s="190" t="str">
        <f t="shared" si="2314"/>
        <v>CQ$18</v>
      </c>
      <c r="CR1715" s="190" t="str">
        <f t="shared" si="2314"/>
        <v>CR$18</v>
      </c>
      <c r="CS1715" s="190" t="str">
        <f t="shared" si="2314"/>
        <v>CS$18</v>
      </c>
      <c r="CT1715" s="190" t="str">
        <f t="shared" si="2314"/>
        <v>CT$18</v>
      </c>
      <c r="CU1715" s="190" t="str">
        <f t="shared" si="2314"/>
        <v>CU$18</v>
      </c>
      <c r="CV1715" s="190" t="str">
        <f t="shared" si="2314"/>
        <v>CV$18</v>
      </c>
      <c r="CW1715" s="190" t="str">
        <f t="shared" si="2314"/>
        <v>CW$18</v>
      </c>
      <c r="CX1715" s="190" t="str">
        <f t="shared" si="2314"/>
        <v>CX$18</v>
      </c>
      <c r="CY1715" s="190" t="str">
        <f t="shared" si="2314"/>
        <v>CY$18</v>
      </c>
      <c r="CZ1715" s="190" t="str">
        <f t="shared" si="2314"/>
        <v>CZ$18</v>
      </c>
      <c r="DA1715" s="190" t="str">
        <f t="shared" si="2314"/>
        <v>DA$18</v>
      </c>
      <c r="DB1715" s="190" t="str">
        <f t="shared" si="2314"/>
        <v>DB$18</v>
      </c>
      <c r="DC1715" s="190" t="str">
        <f t="shared" si="2314"/>
        <v>DC$18</v>
      </c>
      <c r="DD1715" s="190" t="str">
        <f t="shared" si="2314"/>
        <v>DD$18</v>
      </c>
      <c r="DE1715" s="190" t="str">
        <f t="shared" si="2314"/>
        <v>DE$18</v>
      </c>
      <c r="DF1715" s="190" t="str">
        <f t="shared" si="2314"/>
        <v>DF$18</v>
      </c>
      <c r="DG1715" s="190" t="str">
        <f t="shared" si="2314"/>
        <v>DG$18</v>
      </c>
      <c r="DH1715" s="190" t="str">
        <f t="shared" si="2314"/>
        <v>DH$18</v>
      </c>
      <c r="DI1715" s="190" t="str">
        <f t="shared" si="2314"/>
        <v>DI$18</v>
      </c>
      <c r="DJ1715" s="190" t="str">
        <f t="shared" si="2314"/>
        <v>DJ$18</v>
      </c>
      <c r="DK1715" s="190" t="str">
        <f t="shared" si="2314"/>
        <v>DK$18</v>
      </c>
      <c r="DL1715" s="190" t="str">
        <f t="shared" si="2314"/>
        <v>DL$18</v>
      </c>
    </row>
    <row r="1716" spans="1:116" x14ac:dyDescent="0.4">
      <c r="A1716" s="174"/>
      <c r="E1716" s="8"/>
      <c r="G1716" s="175" t="s">
        <v>464</v>
      </c>
      <c r="H1716" s="200"/>
      <c r="I1716" s="201"/>
      <c r="J1716" s="201"/>
      <c r="K1716" s="202"/>
      <c r="L1716" s="202"/>
      <c r="M1716" s="202"/>
      <c r="N1716" s="202"/>
      <c r="O1716" s="202"/>
      <c r="P1716" s="202"/>
      <c r="R1716" s="202"/>
      <c r="S1716" s="190" t="str">
        <f t="shared" ref="S1716:AX1716" si="2315">S$23</f>
        <v>S$19</v>
      </c>
      <c r="T1716" s="190" t="str">
        <f t="shared" si="2315"/>
        <v>T$19</v>
      </c>
      <c r="U1716" s="190" t="str">
        <f t="shared" si="2315"/>
        <v>U$19</v>
      </c>
      <c r="V1716" s="190" t="str">
        <f t="shared" si="2315"/>
        <v>V$19</v>
      </c>
      <c r="W1716" s="190" t="str">
        <f t="shared" si="2315"/>
        <v>W$19</v>
      </c>
      <c r="X1716" s="190" t="str">
        <f t="shared" si="2315"/>
        <v>X$19</v>
      </c>
      <c r="Y1716" s="190" t="str">
        <f t="shared" si="2315"/>
        <v>Y$19</v>
      </c>
      <c r="Z1716" s="190" t="str">
        <f t="shared" si="2315"/>
        <v>Z$19</v>
      </c>
      <c r="AA1716" s="190" t="str">
        <f t="shared" si="2315"/>
        <v>AA$19</v>
      </c>
      <c r="AB1716" s="190" t="str">
        <f t="shared" si="2315"/>
        <v>AB$19</v>
      </c>
      <c r="AC1716" s="190" t="str">
        <f t="shared" si="2315"/>
        <v>AC$19</v>
      </c>
      <c r="AD1716" s="190" t="str">
        <f t="shared" si="2315"/>
        <v>AD$19</v>
      </c>
      <c r="AE1716" s="190" t="str">
        <f t="shared" si="2315"/>
        <v>AE$19</v>
      </c>
      <c r="AF1716" s="190" t="str">
        <f t="shared" si="2315"/>
        <v>AF$19</v>
      </c>
      <c r="AG1716" s="190" t="str">
        <f t="shared" si="2315"/>
        <v>AG$19</v>
      </c>
      <c r="AH1716" s="190" t="str">
        <f t="shared" si="2315"/>
        <v>AH$19</v>
      </c>
      <c r="AI1716" s="190" t="str">
        <f t="shared" si="2315"/>
        <v>AI$19</v>
      </c>
      <c r="AJ1716" s="190" t="str">
        <f t="shared" si="2315"/>
        <v>AJ$19</v>
      </c>
      <c r="AK1716" s="190" t="str">
        <f t="shared" si="2315"/>
        <v>AK$19</v>
      </c>
      <c r="AL1716" s="190" t="str">
        <f t="shared" si="2315"/>
        <v>AL$19</v>
      </c>
      <c r="AM1716" s="190" t="str">
        <f t="shared" si="2315"/>
        <v>AM$19</v>
      </c>
      <c r="AN1716" s="190" t="str">
        <f t="shared" si="2315"/>
        <v>AN$19</v>
      </c>
      <c r="AO1716" s="190" t="str">
        <f t="shared" si="2315"/>
        <v>AO$19</v>
      </c>
      <c r="AP1716" s="190" t="str">
        <f t="shared" si="2315"/>
        <v>AP$19</v>
      </c>
      <c r="AQ1716" s="190" t="str">
        <f t="shared" si="2315"/>
        <v>AQ$19</v>
      </c>
      <c r="AR1716" s="190" t="str">
        <f t="shared" si="2315"/>
        <v>AR$19</v>
      </c>
      <c r="AS1716" s="190" t="str">
        <f t="shared" si="2315"/>
        <v>AS$19</v>
      </c>
      <c r="AT1716" s="190" t="str">
        <f t="shared" si="2315"/>
        <v>AT$19</v>
      </c>
      <c r="AU1716" s="190" t="str">
        <f t="shared" si="2315"/>
        <v>AU$19</v>
      </c>
      <c r="AV1716" s="190" t="str">
        <f t="shared" si="2315"/>
        <v>AV$19</v>
      </c>
      <c r="AW1716" s="190" t="str">
        <f t="shared" si="2315"/>
        <v>AW$19</v>
      </c>
      <c r="AX1716" s="190" t="str">
        <f t="shared" si="2315"/>
        <v>AX$19</v>
      </c>
      <c r="AY1716" s="190" t="str">
        <f t="shared" ref="AY1716:CD1716" si="2316">AY$23</f>
        <v>AY$19</v>
      </c>
      <c r="AZ1716" s="190" t="str">
        <f t="shared" si="2316"/>
        <v>AZ$19</v>
      </c>
      <c r="BA1716" s="190" t="str">
        <f t="shared" si="2316"/>
        <v>BA$19</v>
      </c>
      <c r="BB1716" s="190" t="str">
        <f t="shared" si="2316"/>
        <v>BB$19</v>
      </c>
      <c r="BC1716" s="190" t="str">
        <f t="shared" si="2316"/>
        <v>BC$19</v>
      </c>
      <c r="BD1716" s="190" t="str">
        <f t="shared" si="2316"/>
        <v>BD$19</v>
      </c>
      <c r="BE1716" s="190" t="str">
        <f t="shared" si="2316"/>
        <v>BE$19</v>
      </c>
      <c r="BF1716" s="190" t="str">
        <f t="shared" si="2316"/>
        <v>BF$19</v>
      </c>
      <c r="BG1716" s="190" t="str">
        <f t="shared" si="2316"/>
        <v>BG$19</v>
      </c>
      <c r="BH1716" s="190" t="str">
        <f t="shared" si="2316"/>
        <v>BH$19</v>
      </c>
      <c r="BI1716" s="190" t="str">
        <f t="shared" si="2316"/>
        <v>BI$19</v>
      </c>
      <c r="BJ1716" s="190" t="str">
        <f t="shared" si="2316"/>
        <v>BJ$19</v>
      </c>
      <c r="BK1716" s="190" t="str">
        <f t="shared" si="2316"/>
        <v>BK$19</v>
      </c>
      <c r="BL1716" s="190" t="str">
        <f t="shared" si="2316"/>
        <v>BL$19</v>
      </c>
      <c r="BM1716" s="190" t="str">
        <f t="shared" si="2316"/>
        <v>BM$19</v>
      </c>
      <c r="BN1716" s="190" t="str">
        <f t="shared" si="2316"/>
        <v>BN$19</v>
      </c>
      <c r="BO1716" s="190" t="str">
        <f t="shared" si="2316"/>
        <v>BO$19</v>
      </c>
      <c r="BP1716" s="190" t="str">
        <f t="shared" si="2316"/>
        <v>BP$19</v>
      </c>
      <c r="BQ1716" s="190" t="str">
        <f t="shared" si="2316"/>
        <v>BQ$19</v>
      </c>
      <c r="BR1716" s="190" t="str">
        <f t="shared" si="2316"/>
        <v>BR$19</v>
      </c>
      <c r="BS1716" s="190" t="str">
        <f t="shared" si="2316"/>
        <v>BS$19</v>
      </c>
      <c r="BT1716" s="190" t="str">
        <f t="shared" si="2316"/>
        <v>BT$19</v>
      </c>
      <c r="BU1716" s="190" t="str">
        <f t="shared" si="2316"/>
        <v>BU$19</v>
      </c>
      <c r="BV1716" s="190" t="str">
        <f t="shared" si="2316"/>
        <v>BV$19</v>
      </c>
      <c r="BW1716" s="190" t="str">
        <f t="shared" si="2316"/>
        <v>BW$19</v>
      </c>
      <c r="BX1716" s="190" t="str">
        <f t="shared" si="2316"/>
        <v>BX$19</v>
      </c>
      <c r="BY1716" s="190" t="str">
        <f t="shared" si="2316"/>
        <v>BY$19</v>
      </c>
      <c r="BZ1716" s="190" t="str">
        <f t="shared" si="2316"/>
        <v>BZ$19</v>
      </c>
      <c r="CA1716" s="190" t="str">
        <f t="shared" si="2316"/>
        <v>CA$19</v>
      </c>
      <c r="CB1716" s="190" t="str">
        <f t="shared" si="2316"/>
        <v>CB$19</v>
      </c>
      <c r="CC1716" s="190" t="str">
        <f t="shared" si="2316"/>
        <v>CC$19</v>
      </c>
      <c r="CD1716" s="190" t="str">
        <f t="shared" si="2316"/>
        <v>CD$19</v>
      </c>
      <c r="CE1716" s="190" t="str">
        <f t="shared" ref="CE1716:CL1716" si="2317">CE$23</f>
        <v>CE$19</v>
      </c>
      <c r="CF1716" s="190" t="str">
        <f t="shared" si="2317"/>
        <v>CF$19</v>
      </c>
      <c r="CG1716" s="190" t="str">
        <f t="shared" si="2317"/>
        <v>CG$19</v>
      </c>
      <c r="CH1716" s="190" t="str">
        <f t="shared" si="2317"/>
        <v>CH$19</v>
      </c>
      <c r="CI1716" s="190" t="str">
        <f t="shared" si="2317"/>
        <v>CI$19</v>
      </c>
      <c r="CJ1716" s="190" t="str">
        <f t="shared" si="2317"/>
        <v>CJ$19</v>
      </c>
      <c r="CK1716" s="190" t="str">
        <f t="shared" si="2317"/>
        <v>CK$19</v>
      </c>
      <c r="CL1716" s="190" t="str">
        <f t="shared" si="2317"/>
        <v>CL$19</v>
      </c>
      <c r="CN1716" s="201"/>
      <c r="CO1716" s="190" t="str">
        <f t="shared" ref="CO1716:DL1716" si="2318">CO$23</f>
        <v>CO$19</v>
      </c>
      <c r="CP1716" s="190" t="str">
        <f t="shared" si="2318"/>
        <v>CP$19</v>
      </c>
      <c r="CQ1716" s="190" t="str">
        <f t="shared" si="2318"/>
        <v>CQ$19</v>
      </c>
      <c r="CR1716" s="190" t="str">
        <f t="shared" si="2318"/>
        <v>CR$19</v>
      </c>
      <c r="CS1716" s="190" t="str">
        <f t="shared" si="2318"/>
        <v>CS$19</v>
      </c>
      <c r="CT1716" s="190" t="str">
        <f t="shared" si="2318"/>
        <v>CT$19</v>
      </c>
      <c r="CU1716" s="190" t="str">
        <f t="shared" si="2318"/>
        <v>CU$19</v>
      </c>
      <c r="CV1716" s="190" t="str">
        <f t="shared" si="2318"/>
        <v>CV$19</v>
      </c>
      <c r="CW1716" s="190" t="str">
        <f t="shared" si="2318"/>
        <v>CW$19</v>
      </c>
      <c r="CX1716" s="190" t="str">
        <f t="shared" si="2318"/>
        <v>CX$19</v>
      </c>
      <c r="CY1716" s="190" t="str">
        <f t="shared" si="2318"/>
        <v>CY$19</v>
      </c>
      <c r="CZ1716" s="190" t="str">
        <f t="shared" si="2318"/>
        <v>CZ$19</v>
      </c>
      <c r="DA1716" s="190" t="str">
        <f t="shared" si="2318"/>
        <v>DA$19</v>
      </c>
      <c r="DB1716" s="190" t="str">
        <f t="shared" si="2318"/>
        <v>DB$19</v>
      </c>
      <c r="DC1716" s="190" t="str">
        <f t="shared" si="2318"/>
        <v>DC$19</v>
      </c>
      <c r="DD1716" s="190" t="str">
        <f t="shared" si="2318"/>
        <v>DD$19</v>
      </c>
      <c r="DE1716" s="190" t="str">
        <f t="shared" si="2318"/>
        <v>DE$19</v>
      </c>
      <c r="DF1716" s="190" t="str">
        <f t="shared" si="2318"/>
        <v>DF$19</v>
      </c>
      <c r="DG1716" s="190" t="str">
        <f t="shared" si="2318"/>
        <v>DG$19</v>
      </c>
      <c r="DH1716" s="190" t="str">
        <f t="shared" si="2318"/>
        <v>DH$19</v>
      </c>
      <c r="DI1716" s="190" t="str">
        <f t="shared" si="2318"/>
        <v>DI$19</v>
      </c>
      <c r="DJ1716" s="190" t="str">
        <f t="shared" si="2318"/>
        <v>DJ$19</v>
      </c>
      <c r="DK1716" s="190" t="str">
        <f t="shared" si="2318"/>
        <v>DK$19</v>
      </c>
      <c r="DL1716" s="190" t="str">
        <f t="shared" si="2318"/>
        <v>DL$19</v>
      </c>
    </row>
    <row r="1717" spans="1:116" x14ac:dyDescent="0.4">
      <c r="A1717" s="142" t="s">
        <v>218</v>
      </c>
      <c r="B1717" s="31" t="s">
        <v>81</v>
      </c>
      <c r="C1717" s="31"/>
      <c r="D1717" t="s">
        <v>764</v>
      </c>
      <c r="E1717" s="8" t="str">
        <f t="shared" ref="E1717:E1733" si="2319">ROW()&amp;" "&amp;D1717</f>
        <v>1717 DCHC-S</v>
      </c>
      <c r="F1717" t="s">
        <v>151</v>
      </c>
      <c r="G1717" s="143" t="s">
        <v>183</v>
      </c>
      <c r="H1717" s="142"/>
      <c r="I1717" s="144"/>
      <c r="J1717" s="144"/>
      <c r="K1717" s="142"/>
      <c r="L1717" s="142"/>
      <c r="M1717" s="142"/>
      <c r="N1717" s="142"/>
      <c r="O1717" s="142"/>
      <c r="P1717" s="142"/>
      <c r="R1717" s="143"/>
      <c r="S1717" s="168"/>
      <c r="T1717" s="168"/>
      <c r="U1717" s="168"/>
      <c r="V1717" s="168"/>
      <c r="W1717" s="168"/>
      <c r="X1717" s="168"/>
      <c r="Y1717" s="168"/>
      <c r="Z1717" s="168"/>
      <c r="AA1717" s="168"/>
      <c r="AB1717" s="168"/>
      <c r="AC1717" s="168"/>
      <c r="AD1717" s="168"/>
      <c r="AE1717" s="168"/>
      <c r="AF1717" s="168"/>
      <c r="AG1717" s="168"/>
      <c r="AH1717" s="168"/>
      <c r="AI1717" s="168"/>
      <c r="AJ1717" s="168"/>
      <c r="AK1717" s="168"/>
      <c r="AL1717" s="168"/>
      <c r="AM1717" s="168"/>
      <c r="AN1717" s="168"/>
      <c r="AO1717" s="168"/>
      <c r="AP1717" s="168"/>
      <c r="AQ1717" s="168"/>
      <c r="AR1717" s="168"/>
      <c r="AS1717" s="168"/>
      <c r="AT1717" s="168"/>
      <c r="AU1717" s="168"/>
      <c r="AV1717" s="168"/>
      <c r="AW1717" s="168"/>
      <c r="AX1717" s="168"/>
      <c r="AY1717" s="168"/>
      <c r="AZ1717" s="168"/>
      <c r="BA1717" s="168"/>
      <c r="BB1717" s="168"/>
      <c r="BC1717" s="168"/>
      <c r="BD1717" s="168"/>
      <c r="BE1717" s="168"/>
      <c r="BF1717" s="168"/>
      <c r="BG1717" s="168"/>
      <c r="BH1717" s="168"/>
      <c r="BI1717" s="168"/>
      <c r="BJ1717" s="168"/>
      <c r="BK1717" s="168"/>
      <c r="BL1717" s="168"/>
      <c r="BM1717" s="168"/>
      <c r="BN1717" s="168"/>
      <c r="BO1717" s="168"/>
      <c r="BP1717" s="168"/>
      <c r="BQ1717" s="168"/>
      <c r="BR1717" s="168"/>
      <c r="BS1717" s="168"/>
      <c r="BT1717" s="168"/>
      <c r="BU1717" s="168"/>
      <c r="BV1717" s="168"/>
      <c r="BW1717" s="168"/>
      <c r="BX1717" s="168"/>
      <c r="BY1717" s="168"/>
      <c r="BZ1717" s="168"/>
      <c r="CA1717" s="168"/>
      <c r="CB1717" s="168"/>
      <c r="CC1717" s="168"/>
      <c r="CD1717" s="168"/>
      <c r="CE1717" s="168"/>
      <c r="CF1717" s="168"/>
      <c r="CG1717" s="168"/>
      <c r="CH1717" s="168"/>
      <c r="CI1717" s="168"/>
      <c r="CJ1717" s="168"/>
      <c r="CK1717" s="168"/>
      <c r="CL1717" s="168"/>
      <c r="CN1717" s="144"/>
      <c r="CO1717" s="168"/>
      <c r="CP1717" s="168"/>
      <c r="CQ1717" s="168"/>
      <c r="CR1717" s="168"/>
      <c r="CS1717" s="168"/>
      <c r="CT1717" s="168"/>
      <c r="CU1717" s="168"/>
      <c r="CV1717" s="168"/>
      <c r="CW1717" s="168"/>
      <c r="CX1717" s="168"/>
      <c r="CY1717" s="168"/>
      <c r="CZ1717" s="168"/>
      <c r="DA1717" s="168"/>
      <c r="DB1717" s="168"/>
      <c r="DC1717" s="168"/>
      <c r="DD1717" s="168"/>
      <c r="DE1717" s="168"/>
      <c r="DF1717" s="168"/>
      <c r="DG1717" s="168"/>
      <c r="DH1717" s="168"/>
      <c r="DI1717" s="168"/>
      <c r="DJ1717" s="168"/>
      <c r="DK1717" s="168"/>
      <c r="DL1717" s="168"/>
    </row>
    <row r="1718" spans="1:116" x14ac:dyDescent="0.4">
      <c r="A1718" s="31"/>
      <c r="B1718" s="31"/>
      <c r="C1718" s="31"/>
      <c r="D1718" t="s">
        <v>764</v>
      </c>
      <c r="E1718" s="8" t="str">
        <f t="shared" si="2319"/>
        <v>1718 DCHC-S</v>
      </c>
      <c r="G1718" s="95" t="str">
        <f>G1722&amp;":"</f>
        <v>Expense - Headcount - volume driven:</v>
      </c>
      <c r="H1718" s="31"/>
      <c r="I1718" s="73"/>
      <c r="J1718" s="73"/>
      <c r="K1718" s="31"/>
      <c r="L1718" s="31"/>
      <c r="M1718" s="31"/>
      <c r="N1718" s="31"/>
      <c r="O1718" s="31"/>
      <c r="P1718" s="31"/>
      <c r="R1718" s="67"/>
      <c r="S1718" s="156"/>
      <c r="T1718" s="156"/>
      <c r="U1718" s="156"/>
      <c r="V1718" s="156"/>
      <c r="W1718" s="156"/>
      <c r="X1718" s="156"/>
      <c r="Y1718" s="156"/>
      <c r="Z1718" s="156"/>
      <c r="AA1718" s="156"/>
      <c r="AB1718" s="156"/>
      <c r="AC1718" s="156"/>
      <c r="AD1718" s="156"/>
      <c r="AE1718" s="156"/>
      <c r="AF1718" s="156"/>
      <c r="AG1718" s="156"/>
      <c r="AH1718" s="156"/>
      <c r="AI1718" s="156"/>
      <c r="AJ1718" s="156"/>
      <c r="AK1718" s="156"/>
      <c r="AL1718" s="156"/>
      <c r="AM1718" s="156"/>
      <c r="AN1718" s="156"/>
      <c r="AO1718" s="156"/>
      <c r="AP1718" s="156"/>
      <c r="AQ1718" s="156"/>
      <c r="AR1718" s="156"/>
      <c r="AS1718" s="156"/>
      <c r="AT1718" s="156"/>
      <c r="AU1718" s="156"/>
      <c r="AV1718" s="156"/>
      <c r="AW1718" s="156"/>
      <c r="AX1718" s="156"/>
      <c r="AY1718" s="156"/>
      <c r="AZ1718" s="156"/>
      <c r="BA1718" s="156"/>
      <c r="BB1718" s="156"/>
      <c r="BC1718" s="156"/>
      <c r="BD1718" s="156"/>
      <c r="BE1718" s="156"/>
      <c r="BF1718" s="156"/>
      <c r="BG1718" s="156"/>
      <c r="BH1718" s="156"/>
      <c r="BI1718" s="156"/>
      <c r="BJ1718" s="156"/>
      <c r="BK1718" s="156"/>
      <c r="BL1718" s="156"/>
      <c r="BM1718" s="156"/>
      <c r="BN1718" s="156"/>
      <c r="BO1718" s="156"/>
      <c r="BP1718" s="156"/>
      <c r="BQ1718" s="156"/>
      <c r="BR1718" s="156"/>
      <c r="BS1718" s="156"/>
      <c r="BT1718" s="156"/>
      <c r="BU1718" s="156"/>
      <c r="BV1718" s="156"/>
      <c r="BW1718" s="156"/>
      <c r="BX1718" s="156"/>
      <c r="BY1718" s="156"/>
      <c r="BZ1718" s="156"/>
      <c r="CA1718" s="156"/>
      <c r="CB1718" s="156"/>
      <c r="CC1718" s="156"/>
      <c r="CD1718" s="156"/>
      <c r="CE1718" s="156"/>
      <c r="CF1718" s="156"/>
      <c r="CG1718" s="156"/>
      <c r="CH1718" s="156"/>
      <c r="CI1718" s="156"/>
      <c r="CJ1718" s="156"/>
      <c r="CK1718" s="156"/>
      <c r="CL1718" s="156"/>
      <c r="CN1718" s="73"/>
      <c r="CO1718" s="156"/>
      <c r="CP1718" s="156"/>
      <c r="CQ1718" s="156"/>
      <c r="CR1718" s="156"/>
      <c r="CS1718" s="156"/>
      <c r="CT1718" s="156"/>
      <c r="CU1718" s="156"/>
      <c r="CV1718" s="156"/>
      <c r="CW1718" s="156"/>
      <c r="CX1718" s="156"/>
      <c r="CY1718" s="156"/>
      <c r="CZ1718" s="156"/>
      <c r="DA1718" s="156"/>
      <c r="DB1718" s="156"/>
      <c r="DC1718" s="156"/>
      <c r="DD1718" s="156"/>
      <c r="DE1718" s="156"/>
      <c r="DF1718" s="156"/>
      <c r="DG1718" s="156"/>
      <c r="DH1718" s="156"/>
      <c r="DI1718" s="156"/>
      <c r="DJ1718" s="156"/>
      <c r="DK1718" s="156"/>
      <c r="DL1718" s="156"/>
    </row>
    <row r="1719" spans="1:116" x14ac:dyDescent="0.4">
      <c r="B1719" t="str">
        <f>E1719</f>
        <v>1719 DCHC-S</v>
      </c>
      <c r="D1719" t="s">
        <v>764</v>
      </c>
      <c r="E1719" s="8" t="str">
        <f t="shared" si="2319"/>
        <v>1719 DCHC-S</v>
      </c>
      <c r="G1719" s="145" t="s">
        <v>184</v>
      </c>
      <c r="H1719" s="12"/>
      <c r="I1719" s="60"/>
      <c r="J1719" s="60"/>
      <c r="K1719" s="17">
        <v>1000</v>
      </c>
      <c r="L1719" s="17">
        <v>1000</v>
      </c>
      <c r="M1719" s="17">
        <v>1000</v>
      </c>
      <c r="N1719" s="17">
        <v>1000</v>
      </c>
      <c r="O1719" s="17">
        <v>1000</v>
      </c>
      <c r="P1719" s="17">
        <v>1000</v>
      </c>
      <c r="R1719" s="15"/>
      <c r="S1719" s="76" cm="1">
        <f t="array" ref="S1719">INDEX($K:$P,ROW(),MATCH(S$3,$K$2:$P$2,0))/12</f>
        <v>83.333333333333329</v>
      </c>
      <c r="T1719" s="76" cm="1">
        <f t="array" ref="T1719">INDEX($K:$P,ROW(),MATCH(T$3,$K$2:$P$2,0))/12</f>
        <v>83.333333333333329</v>
      </c>
      <c r="U1719" s="76" cm="1">
        <f t="array" ref="U1719">INDEX($K:$P,ROW(),MATCH(U$3,$K$2:$P$2,0))/12</f>
        <v>83.333333333333329</v>
      </c>
      <c r="V1719" s="76" cm="1">
        <f t="array" ref="V1719">INDEX($K:$P,ROW(),MATCH(V$3,$K$2:$P$2,0))/12</f>
        <v>83.333333333333329</v>
      </c>
      <c r="W1719" s="76" cm="1">
        <f t="array" ref="W1719">INDEX($K:$P,ROW(),MATCH(W$3,$K$2:$P$2,0))/12</f>
        <v>83.333333333333329</v>
      </c>
      <c r="X1719" s="76" cm="1">
        <f t="array" ref="X1719">INDEX($K:$P,ROW(),MATCH(X$3,$K$2:$P$2,0))/12</f>
        <v>83.333333333333329</v>
      </c>
      <c r="Y1719" s="76" cm="1">
        <f t="array" ref="Y1719">INDEX($K:$P,ROW(),MATCH(Y$3,$K$2:$P$2,0))/12</f>
        <v>83.333333333333329</v>
      </c>
      <c r="Z1719" s="76" cm="1">
        <f t="array" ref="Z1719">INDEX($K:$P,ROW(),MATCH(Z$3,$K$2:$P$2,0))/12</f>
        <v>83.333333333333329</v>
      </c>
      <c r="AA1719" s="76" cm="1">
        <f t="array" ref="AA1719">INDEX($K:$P,ROW(),MATCH(AA$3,$K$2:$P$2,0))/12</f>
        <v>83.333333333333329</v>
      </c>
      <c r="AB1719" s="76" cm="1">
        <f t="array" ref="AB1719">INDEX($K:$P,ROW(),MATCH(AB$3,$K$2:$P$2,0))/12</f>
        <v>83.333333333333329</v>
      </c>
      <c r="AC1719" s="76" cm="1">
        <f t="array" ref="AC1719">INDEX($K:$P,ROW(),MATCH(AC$3,$K$2:$P$2,0))/12</f>
        <v>83.333333333333329</v>
      </c>
      <c r="AD1719" s="76" cm="1">
        <f t="array" ref="AD1719">INDEX($K:$P,ROW(),MATCH(AD$3,$K$2:$P$2,0))/12</f>
        <v>83.333333333333329</v>
      </c>
      <c r="AE1719" s="76" cm="1">
        <f t="array" ref="AE1719">INDEX($K:$P,ROW(),MATCH(AE$3,$K$2:$P$2,0))/12</f>
        <v>83.333333333333329</v>
      </c>
      <c r="AF1719" s="76" cm="1">
        <f t="array" ref="AF1719">INDEX($K:$P,ROW(),MATCH(AF$3,$K$2:$P$2,0))/12</f>
        <v>83.333333333333329</v>
      </c>
      <c r="AG1719" s="76" cm="1">
        <f t="array" ref="AG1719">INDEX($K:$P,ROW(),MATCH(AG$3,$K$2:$P$2,0))/12</f>
        <v>83.333333333333329</v>
      </c>
      <c r="AH1719" s="76" cm="1">
        <f t="array" ref="AH1719">INDEX($K:$P,ROW(),MATCH(AH$3,$K$2:$P$2,0))/12</f>
        <v>83.333333333333329</v>
      </c>
      <c r="AI1719" s="76" cm="1">
        <f t="array" ref="AI1719">INDEX($K:$P,ROW(),MATCH(AI$3,$K$2:$P$2,0))/12</f>
        <v>83.333333333333329</v>
      </c>
      <c r="AJ1719" s="76" cm="1">
        <f t="array" ref="AJ1719">INDEX($K:$P,ROW(),MATCH(AJ$3,$K$2:$P$2,0))/12</f>
        <v>83.333333333333329</v>
      </c>
      <c r="AK1719" s="76" cm="1">
        <f t="array" ref="AK1719">INDEX($K:$P,ROW(),MATCH(AK$3,$K$2:$P$2,0))/12</f>
        <v>83.333333333333329</v>
      </c>
      <c r="AL1719" s="76" cm="1">
        <f t="array" ref="AL1719">INDEX($K:$P,ROW(),MATCH(AL$3,$K$2:$P$2,0))/12</f>
        <v>83.333333333333329</v>
      </c>
      <c r="AM1719" s="76" cm="1">
        <f t="array" ref="AM1719">INDEX($K:$P,ROW(),MATCH(AM$3,$K$2:$P$2,0))/12</f>
        <v>83.333333333333329</v>
      </c>
      <c r="AN1719" s="76" cm="1">
        <f t="array" ref="AN1719">INDEX($K:$P,ROW(),MATCH(AN$3,$K$2:$P$2,0))/12</f>
        <v>83.333333333333329</v>
      </c>
      <c r="AO1719" s="76" cm="1">
        <f t="array" ref="AO1719">INDEX($K:$P,ROW(),MATCH(AO$3,$K$2:$P$2,0))/12</f>
        <v>83.333333333333329</v>
      </c>
      <c r="AP1719" s="76" cm="1">
        <f t="array" ref="AP1719">INDEX($K:$P,ROW(),MATCH(AP$3,$K$2:$P$2,0))/12</f>
        <v>83.333333333333329</v>
      </c>
      <c r="AQ1719" s="76" cm="1">
        <f t="array" ref="AQ1719">INDEX($K:$P,ROW(),MATCH(AQ$3,$K$2:$P$2,0))/12</f>
        <v>83.333333333333329</v>
      </c>
      <c r="AR1719" s="76" cm="1">
        <f t="array" ref="AR1719">INDEX($K:$P,ROW(),MATCH(AR$3,$K$2:$P$2,0))/12</f>
        <v>83.333333333333329</v>
      </c>
      <c r="AS1719" s="76" cm="1">
        <f t="array" ref="AS1719">INDEX($K:$P,ROW(),MATCH(AS$3,$K$2:$P$2,0))/12</f>
        <v>83.333333333333329</v>
      </c>
      <c r="AT1719" s="76" cm="1">
        <f t="array" ref="AT1719">INDEX($K:$P,ROW(),MATCH(AT$3,$K$2:$P$2,0))/12</f>
        <v>83.333333333333329</v>
      </c>
      <c r="AU1719" s="76" cm="1">
        <f t="array" ref="AU1719">INDEX($K:$P,ROW(),MATCH(AU$3,$K$2:$P$2,0))/12</f>
        <v>83.333333333333329</v>
      </c>
      <c r="AV1719" s="76" cm="1">
        <f t="array" ref="AV1719">INDEX($K:$P,ROW(),MATCH(AV$3,$K$2:$P$2,0))/12</f>
        <v>83.333333333333329</v>
      </c>
      <c r="AW1719" s="76" cm="1">
        <f t="array" ref="AW1719">INDEX($K:$P,ROW(),MATCH(AW$3,$K$2:$P$2,0))/12</f>
        <v>83.333333333333329</v>
      </c>
      <c r="AX1719" s="76" cm="1">
        <f t="array" ref="AX1719">INDEX($K:$P,ROW(),MATCH(AX$3,$K$2:$P$2,0))/12</f>
        <v>83.333333333333329</v>
      </c>
      <c r="AY1719" s="76" cm="1">
        <f t="array" ref="AY1719">INDEX($K:$P,ROW(),MATCH(AY$3,$K$2:$P$2,0))/12</f>
        <v>83.333333333333329</v>
      </c>
      <c r="AZ1719" s="76" cm="1">
        <f t="array" ref="AZ1719">INDEX($K:$P,ROW(),MATCH(AZ$3,$K$2:$P$2,0))/12</f>
        <v>83.333333333333329</v>
      </c>
      <c r="BA1719" s="76" cm="1">
        <f t="array" ref="BA1719">INDEX($K:$P,ROW(),MATCH(BA$3,$K$2:$P$2,0))/12</f>
        <v>83.333333333333329</v>
      </c>
      <c r="BB1719" s="76" cm="1">
        <f t="array" ref="BB1719">INDEX($K:$P,ROW(),MATCH(BB$3,$K$2:$P$2,0))/12</f>
        <v>83.333333333333329</v>
      </c>
      <c r="BC1719" s="76" cm="1">
        <f t="array" ref="BC1719">INDEX($K:$P,ROW(),MATCH(BC$3,$K$2:$P$2,0))/12</f>
        <v>83.333333333333329</v>
      </c>
      <c r="BD1719" s="76" cm="1">
        <f t="array" ref="BD1719">INDEX($K:$P,ROW(),MATCH(BD$3,$K$2:$P$2,0))/12</f>
        <v>83.333333333333329</v>
      </c>
      <c r="BE1719" s="76" cm="1">
        <f t="array" ref="BE1719">INDEX($K:$P,ROW(),MATCH(BE$3,$K$2:$P$2,0))/12</f>
        <v>83.333333333333329</v>
      </c>
      <c r="BF1719" s="76" cm="1">
        <f t="array" ref="BF1719">INDEX($K:$P,ROW(),MATCH(BF$3,$K$2:$P$2,0))/12</f>
        <v>83.333333333333329</v>
      </c>
      <c r="BG1719" s="76" cm="1">
        <f t="array" ref="BG1719">INDEX($K:$P,ROW(),MATCH(BG$3,$K$2:$P$2,0))/12</f>
        <v>83.333333333333329</v>
      </c>
      <c r="BH1719" s="76" cm="1">
        <f t="array" ref="BH1719">INDEX($K:$P,ROW(),MATCH(BH$3,$K$2:$P$2,0))/12</f>
        <v>83.333333333333329</v>
      </c>
      <c r="BI1719" s="76" cm="1">
        <f t="array" ref="BI1719">INDEX($K:$P,ROW(),MATCH(BI$3,$K$2:$P$2,0))/12</f>
        <v>83.333333333333329</v>
      </c>
      <c r="BJ1719" s="76" cm="1">
        <f t="array" ref="BJ1719">INDEX($K:$P,ROW(),MATCH(BJ$3,$K$2:$P$2,0))/12</f>
        <v>83.333333333333329</v>
      </c>
      <c r="BK1719" s="76" cm="1">
        <f t="array" ref="BK1719">INDEX($K:$P,ROW(),MATCH(BK$3,$K$2:$P$2,0))/12</f>
        <v>83.333333333333329</v>
      </c>
      <c r="BL1719" s="76" cm="1">
        <f t="array" ref="BL1719">INDEX($K:$P,ROW(),MATCH(BL$3,$K$2:$P$2,0))/12</f>
        <v>83.333333333333329</v>
      </c>
      <c r="BM1719" s="76" cm="1">
        <f t="array" ref="BM1719">INDEX($K:$P,ROW(),MATCH(BM$3,$K$2:$P$2,0))/12</f>
        <v>83.333333333333329</v>
      </c>
      <c r="BN1719" s="76" cm="1">
        <f t="array" ref="BN1719">INDEX($K:$P,ROW(),MATCH(BN$3,$K$2:$P$2,0))/12</f>
        <v>83.333333333333329</v>
      </c>
      <c r="BO1719" s="76" cm="1">
        <f t="array" ref="BO1719">INDEX($K:$P,ROW(),MATCH(BO$3,$K$2:$P$2,0))/12</f>
        <v>83.333333333333329</v>
      </c>
      <c r="BP1719" s="76" cm="1">
        <f t="array" ref="BP1719">INDEX($K:$P,ROW(),MATCH(BP$3,$K$2:$P$2,0))/12</f>
        <v>83.333333333333329</v>
      </c>
      <c r="BQ1719" s="76" cm="1">
        <f t="array" ref="BQ1719">INDEX($K:$P,ROW(),MATCH(BQ$3,$K$2:$P$2,0))/12</f>
        <v>83.333333333333329</v>
      </c>
      <c r="BR1719" s="76" cm="1">
        <f t="array" ref="BR1719">INDEX($K:$P,ROW(),MATCH(BR$3,$K$2:$P$2,0))/12</f>
        <v>83.333333333333329</v>
      </c>
      <c r="BS1719" s="76" cm="1">
        <f t="array" ref="BS1719">INDEX($K:$P,ROW(),MATCH(BS$3,$K$2:$P$2,0))/12</f>
        <v>83.333333333333329</v>
      </c>
      <c r="BT1719" s="76" cm="1">
        <f t="array" ref="BT1719">INDEX($K:$P,ROW(),MATCH(BT$3,$K$2:$P$2,0))/12</f>
        <v>83.333333333333329</v>
      </c>
      <c r="BU1719" s="76" cm="1">
        <f t="array" ref="BU1719">INDEX($K:$P,ROW(),MATCH(BU$3,$K$2:$P$2,0))/12</f>
        <v>83.333333333333329</v>
      </c>
      <c r="BV1719" s="76" cm="1">
        <f t="array" ref="BV1719">INDEX($K:$P,ROW(),MATCH(BV$3,$K$2:$P$2,0))/12</f>
        <v>83.333333333333329</v>
      </c>
      <c r="BW1719" s="76" cm="1">
        <f t="array" ref="BW1719">INDEX($K:$P,ROW(),MATCH(BW$3,$K$2:$P$2,0))/12</f>
        <v>83.333333333333329</v>
      </c>
      <c r="BX1719" s="76" cm="1">
        <f t="array" ref="BX1719">INDEX($K:$P,ROW(),MATCH(BX$3,$K$2:$P$2,0))/12</f>
        <v>83.333333333333329</v>
      </c>
      <c r="BY1719" s="76" cm="1">
        <f t="array" ref="BY1719">INDEX($K:$P,ROW(),MATCH(BY$3,$K$2:$P$2,0))/12</f>
        <v>83.333333333333329</v>
      </c>
      <c r="BZ1719" s="76" cm="1">
        <f t="array" ref="BZ1719">INDEX($K:$P,ROW(),MATCH(BZ$3,$K$2:$P$2,0))/12</f>
        <v>83.333333333333329</v>
      </c>
      <c r="CA1719" s="76" cm="1">
        <f t="array" ref="CA1719">INDEX($K:$P,ROW(),MATCH(CA$3,$K$2:$P$2,0))/12</f>
        <v>83.333333333333329</v>
      </c>
      <c r="CB1719" s="76" cm="1">
        <f t="array" ref="CB1719">INDEX($K:$P,ROW(),MATCH(CB$3,$K$2:$P$2,0))/12</f>
        <v>83.333333333333329</v>
      </c>
      <c r="CC1719" s="76" cm="1">
        <f t="array" ref="CC1719">INDEX($K:$P,ROW(),MATCH(CC$3,$K$2:$P$2,0))/12</f>
        <v>83.333333333333329</v>
      </c>
      <c r="CD1719" s="76" cm="1">
        <f t="array" ref="CD1719">INDEX($K:$P,ROW(),MATCH(CD$3,$K$2:$P$2,0))/12</f>
        <v>83.333333333333329</v>
      </c>
      <c r="CE1719" s="76" cm="1">
        <f t="array" ref="CE1719">INDEX($K:$P,ROW(),MATCH(CE$3,$K$2:$P$2,0))/12</f>
        <v>83.333333333333329</v>
      </c>
      <c r="CF1719" s="76" cm="1">
        <f t="array" ref="CF1719">INDEX($K:$P,ROW(),MATCH(CF$3,$K$2:$P$2,0))/12</f>
        <v>83.333333333333329</v>
      </c>
      <c r="CG1719" s="76" cm="1">
        <f t="array" ref="CG1719">INDEX($K:$P,ROW(),MATCH(CG$3,$K$2:$P$2,0))/12</f>
        <v>83.333333333333329</v>
      </c>
      <c r="CH1719" s="76" cm="1">
        <f t="array" ref="CH1719">INDEX($K:$P,ROW(),MATCH(CH$3,$K$2:$P$2,0))/12</f>
        <v>83.333333333333329</v>
      </c>
      <c r="CI1719" s="76" cm="1">
        <f t="array" ref="CI1719">INDEX($K:$P,ROW(),MATCH(CI$3,$K$2:$P$2,0))/12</f>
        <v>83.333333333333329</v>
      </c>
      <c r="CJ1719" s="76" cm="1">
        <f t="array" ref="CJ1719">INDEX($K:$P,ROW(),MATCH(CJ$3,$K$2:$P$2,0))/12</f>
        <v>83.333333333333329</v>
      </c>
      <c r="CK1719" s="76" cm="1">
        <f t="array" ref="CK1719">INDEX($K:$P,ROW(),MATCH(CK$3,$K$2:$P$2,0))/12</f>
        <v>83.333333333333329</v>
      </c>
      <c r="CL1719" s="76" cm="1">
        <f t="array" ref="CL1719">INDEX($K:$P,ROW(),MATCH(CL$3,$K$2:$P$2,0))/12</f>
        <v>83.333333333333329</v>
      </c>
      <c r="CN1719" s="60"/>
      <c r="CO1719" s="76" t="e" cm="1">
        <f t="array" ref="CO1719">INDEX($K:$P,ROW(),MATCH(CO$3,$K$2:$P$2,0))/CO$5</f>
        <v>#N/A</v>
      </c>
      <c r="CP1719" s="76" t="e" cm="1">
        <f t="array" ref="CP1719">INDEX($K:$P,ROW(),MATCH(CP$3,$K$2:$P$2,0))/CP$5</f>
        <v>#N/A</v>
      </c>
      <c r="CQ1719" s="76" t="e" cm="1">
        <f t="array" ref="CQ1719">INDEX($K:$P,ROW(),MATCH(CQ$3,$K$2:$P$2,0))/CQ$5</f>
        <v>#N/A</v>
      </c>
      <c r="CR1719" s="76" t="e" cm="1">
        <f t="array" ref="CR1719">INDEX($K:$P,ROW(),MATCH(CR$3,$K$2:$P$2,0))/CR$5</f>
        <v>#N/A</v>
      </c>
      <c r="CS1719" s="76" t="e" cm="1">
        <f t="array" ref="CS1719">INDEX($K:$P,ROW(),MATCH(CS$3,$K$2:$P$2,0))/CS$5</f>
        <v>#N/A</v>
      </c>
      <c r="CT1719" s="76" t="e" cm="1">
        <f t="array" ref="CT1719">INDEX($K:$P,ROW(),MATCH(CT$3,$K$2:$P$2,0))/CT$5</f>
        <v>#N/A</v>
      </c>
      <c r="CU1719" s="76" t="e" cm="1">
        <f t="array" ref="CU1719">INDEX($K:$P,ROW(),MATCH(CU$3,$K$2:$P$2,0))/CU$5</f>
        <v>#N/A</v>
      </c>
      <c r="CV1719" s="76" t="e" cm="1">
        <f t="array" ref="CV1719">INDEX($K:$P,ROW(),MATCH(CV$3,$K$2:$P$2,0))/CV$5</f>
        <v>#N/A</v>
      </c>
      <c r="CW1719" s="76" t="e" cm="1">
        <f t="array" ref="CW1719">INDEX($K:$P,ROW(),MATCH(CW$3,$K$2:$P$2,0))/CW$5</f>
        <v>#N/A</v>
      </c>
      <c r="CX1719" s="76" t="e" cm="1">
        <f t="array" ref="CX1719">INDEX($K:$P,ROW(),MATCH(CX$3,$K$2:$P$2,0))/CX$5</f>
        <v>#N/A</v>
      </c>
      <c r="CY1719" s="76" t="e" cm="1">
        <f t="array" ref="CY1719">INDEX($K:$P,ROW(),MATCH(CY$3,$K$2:$P$2,0))/CL$5</f>
        <v>#N/A</v>
      </c>
      <c r="CZ1719" s="76" t="e" cm="1">
        <f t="array" ref="CZ1719">INDEX($K:$P,ROW(),MATCH(CZ$3,$K$2:$P$2,0))/CZ$5</f>
        <v>#N/A</v>
      </c>
      <c r="DA1719" s="76" t="e" cm="1">
        <f t="array" ref="DA1719">INDEX($K:$P,ROW(),MATCH(DA$3,$K$2:$P$2,0))/DA$5</f>
        <v>#N/A</v>
      </c>
      <c r="DB1719" s="76" t="e" cm="1">
        <f t="array" ref="DB1719">INDEX($K:$P,ROW(),MATCH(DB$3,$K$2:$P$2,0))/DB$5</f>
        <v>#N/A</v>
      </c>
      <c r="DC1719" s="76" t="e" cm="1">
        <f t="array" ref="DC1719">INDEX($K:$P,ROW(),MATCH(DC$3,$K$2:$P$2,0))/DC$5</f>
        <v>#N/A</v>
      </c>
      <c r="DD1719" s="76" t="e" cm="1">
        <f t="array" ref="DD1719">INDEX($K:$P,ROW(),MATCH(DD$3,$K$2:$P$2,0))/DD$5</f>
        <v>#N/A</v>
      </c>
      <c r="DE1719" s="76" t="e" cm="1">
        <f t="array" ref="DE1719">INDEX($K:$P,ROW(),MATCH(DE$3,$K$2:$P$2,0))/DE$5</f>
        <v>#N/A</v>
      </c>
      <c r="DF1719" s="76" t="e" cm="1">
        <f t="array" ref="DF1719">INDEX($K:$P,ROW(),MATCH(DF$3,$K$2:$P$2,0))/DF$5</f>
        <v>#N/A</v>
      </c>
      <c r="DG1719" s="76" t="e" cm="1">
        <f t="array" ref="DG1719">INDEX($K:$P,ROW(),MATCH(DG$3,$K$2:$P$2,0))/DG$5</f>
        <v>#N/A</v>
      </c>
      <c r="DH1719" s="76" t="e" cm="1">
        <f t="array" ref="DH1719">INDEX($K:$P,ROW(),MATCH(DH$3,$K$2:$P$2,0))/DH$5</f>
        <v>#N/A</v>
      </c>
      <c r="DI1719" s="76" t="e" cm="1">
        <f t="array" ref="DI1719">INDEX($K:$P,ROW(),MATCH(DI$3,$K$2:$P$2,0))/DI$5</f>
        <v>#N/A</v>
      </c>
      <c r="DJ1719" s="76" t="e" cm="1">
        <f t="array" ref="DJ1719">INDEX($K:$P,ROW(),MATCH(DJ$3,$K$2:$P$2,0))/DJ$5</f>
        <v>#N/A</v>
      </c>
      <c r="DK1719" s="76" t="e" cm="1">
        <f t="array" ref="DK1719">INDEX($K:$P,ROW(),MATCH(DK$3,$K$2:$P$2,0))/DK$5</f>
        <v>#N/A</v>
      </c>
      <c r="DL1719" s="76" t="e" cm="1">
        <f t="array" ref="DL1719">INDEX($K:$P,ROW(),MATCH(DL$3,$K$2:$P$2,0))/DL$5</f>
        <v>#N/A</v>
      </c>
    </row>
    <row r="1720" spans="1:116" x14ac:dyDescent="0.4">
      <c r="C1720" t="s">
        <v>80</v>
      </c>
      <c r="D1720" t="s">
        <v>764</v>
      </c>
      <c r="E1720" s="8" t="str">
        <f t="shared" si="2319"/>
        <v>1720 DCHC-S</v>
      </c>
      <c r="G1720" s="145" t="str">
        <f>"# of FTE's - "&amp;SUBSTITUTE(G1717,":","")</f>
        <v># of FTE's - Headcount - volume driven</v>
      </c>
      <c r="H1720" s="12"/>
      <c r="I1720" s="60"/>
      <c r="J1720" s="60"/>
      <c r="K1720" s="34">
        <f ca="1">SUMIF($3:$3,K$2,1720:1720)</f>
        <v>720</v>
      </c>
      <c r="L1720" s="34">
        <f ca="1">SUMIF($3:$3,L$2,1720:1720)</f>
        <v>720</v>
      </c>
      <c r="M1720" s="34">
        <f ca="1">SUMIF($3:$3,M$2,1720:1720)</f>
        <v>720</v>
      </c>
      <c r="N1720" s="34">
        <f ca="1">SUMIF($3:$3,N$2,1720:1720)</f>
        <v>720</v>
      </c>
      <c r="O1720" s="34">
        <f ca="1">SUMIF($3:$3,O$2,1720:1720)</f>
        <v>720</v>
      </c>
      <c r="P1720" s="34">
        <f ca="1">SUMIF($3:$3,P$2,1720:1720)</f>
        <v>720</v>
      </c>
      <c r="R1720" s="15"/>
      <c r="S1720" s="76" cm="1">
        <f t="array" aca="1" ref="S1720" ca="1">ROUNDUP(INDIRECT(S1712)/S1719,0)</f>
        <v>60</v>
      </c>
      <c r="T1720" s="76" cm="1">
        <f t="array" aca="1" ref="T1720" ca="1">ROUNDUP(INDIRECT(T1712)/T1719,0)</f>
        <v>60</v>
      </c>
      <c r="U1720" s="76" cm="1">
        <f t="array" aca="1" ref="U1720" ca="1">ROUNDUP(INDIRECT(U1712)/U1719,0)</f>
        <v>60</v>
      </c>
      <c r="V1720" s="76" cm="1">
        <f t="array" aca="1" ref="V1720" ca="1">ROUNDUP(INDIRECT(V1712)/V1719,0)</f>
        <v>60</v>
      </c>
      <c r="W1720" s="76" cm="1">
        <f t="array" aca="1" ref="W1720" ca="1">ROUNDUP(INDIRECT(W1712)/W1719,0)</f>
        <v>60</v>
      </c>
      <c r="X1720" s="76" cm="1">
        <f t="array" aca="1" ref="X1720" ca="1">ROUNDUP(INDIRECT(X1712)/X1719,0)</f>
        <v>60</v>
      </c>
      <c r="Y1720" s="76" cm="1">
        <f t="array" aca="1" ref="Y1720" ca="1">ROUNDUP(INDIRECT(Y1712)/Y1719,0)</f>
        <v>60</v>
      </c>
      <c r="Z1720" s="76" cm="1">
        <f t="array" aca="1" ref="Z1720" ca="1">ROUNDUP(INDIRECT(Z1712)/Z1719,0)</f>
        <v>60</v>
      </c>
      <c r="AA1720" s="76" cm="1">
        <f t="array" aca="1" ref="AA1720" ca="1">ROUNDUP(INDIRECT(AA1712)/AA1719,0)</f>
        <v>60</v>
      </c>
      <c r="AB1720" s="76" cm="1">
        <f t="array" aca="1" ref="AB1720" ca="1">ROUNDUP(INDIRECT(AB1712)/AB1719,0)</f>
        <v>60</v>
      </c>
      <c r="AC1720" s="76" cm="1">
        <f t="array" aca="1" ref="AC1720" ca="1">ROUNDUP(INDIRECT(AC1712)/AC1719,0)</f>
        <v>60</v>
      </c>
      <c r="AD1720" s="76" cm="1">
        <f t="array" aca="1" ref="AD1720" ca="1">ROUNDUP(INDIRECT(AD1712)/AD1719,0)</f>
        <v>60</v>
      </c>
      <c r="AE1720" s="76" cm="1">
        <f t="array" aca="1" ref="AE1720" ca="1">ROUNDUP(INDIRECT(AE1712)/AE1719,0)</f>
        <v>60</v>
      </c>
      <c r="AF1720" s="76" cm="1">
        <f t="array" aca="1" ref="AF1720" ca="1">ROUNDUP(INDIRECT(AF1712)/AF1719,0)</f>
        <v>60</v>
      </c>
      <c r="AG1720" s="76" cm="1">
        <f t="array" aca="1" ref="AG1720" ca="1">ROUNDUP(INDIRECT(AG1712)/AG1719,0)</f>
        <v>60</v>
      </c>
      <c r="AH1720" s="76" cm="1">
        <f t="array" aca="1" ref="AH1720" ca="1">ROUNDUP(INDIRECT(AH1712)/AH1719,0)</f>
        <v>60</v>
      </c>
      <c r="AI1720" s="76" cm="1">
        <f t="array" aca="1" ref="AI1720" ca="1">ROUNDUP(INDIRECT(AI1712)/AI1719,0)</f>
        <v>60</v>
      </c>
      <c r="AJ1720" s="76" cm="1">
        <f t="array" aca="1" ref="AJ1720" ca="1">ROUNDUP(INDIRECT(AJ1712)/AJ1719,0)</f>
        <v>60</v>
      </c>
      <c r="AK1720" s="76" cm="1">
        <f t="array" aca="1" ref="AK1720" ca="1">ROUNDUP(INDIRECT(AK1712)/AK1719,0)</f>
        <v>60</v>
      </c>
      <c r="AL1720" s="76" cm="1">
        <f t="array" aca="1" ref="AL1720" ca="1">ROUNDUP(INDIRECT(AL1712)/AL1719,0)</f>
        <v>60</v>
      </c>
      <c r="AM1720" s="76" cm="1">
        <f t="array" aca="1" ref="AM1720" ca="1">ROUNDUP(INDIRECT(AM1712)/AM1719,0)</f>
        <v>60</v>
      </c>
      <c r="AN1720" s="76" cm="1">
        <f t="array" aca="1" ref="AN1720" ca="1">ROUNDUP(INDIRECT(AN1712)/AN1719,0)</f>
        <v>60</v>
      </c>
      <c r="AO1720" s="76" cm="1">
        <f t="array" aca="1" ref="AO1720" ca="1">ROUNDUP(INDIRECT(AO1712)/AO1719,0)</f>
        <v>60</v>
      </c>
      <c r="AP1720" s="76" cm="1">
        <f t="array" aca="1" ref="AP1720" ca="1">ROUNDUP(INDIRECT(AP1712)/AP1719,0)</f>
        <v>60</v>
      </c>
      <c r="AQ1720" s="76" cm="1">
        <f t="array" aca="1" ref="AQ1720" ca="1">ROUNDUP(INDIRECT(AQ1712)/AQ1719,0)</f>
        <v>60</v>
      </c>
      <c r="AR1720" s="76" cm="1">
        <f t="array" aca="1" ref="AR1720" ca="1">ROUNDUP(INDIRECT(AR1712)/AR1719,0)</f>
        <v>60</v>
      </c>
      <c r="AS1720" s="76" cm="1">
        <f t="array" aca="1" ref="AS1720" ca="1">ROUNDUP(INDIRECT(AS1712)/AS1719,0)</f>
        <v>60</v>
      </c>
      <c r="AT1720" s="76" cm="1">
        <f t="array" aca="1" ref="AT1720" ca="1">ROUNDUP(INDIRECT(AT1712)/AT1719,0)</f>
        <v>60</v>
      </c>
      <c r="AU1720" s="76" cm="1">
        <f t="array" aca="1" ref="AU1720" ca="1">ROUNDUP(INDIRECT(AU1712)/AU1719,0)</f>
        <v>60</v>
      </c>
      <c r="AV1720" s="76" cm="1">
        <f t="array" aca="1" ref="AV1720" ca="1">ROUNDUP(INDIRECT(AV1712)/AV1719,0)</f>
        <v>60</v>
      </c>
      <c r="AW1720" s="76" cm="1">
        <f t="array" aca="1" ref="AW1720" ca="1">ROUNDUP(INDIRECT(AW1712)/AW1719,0)</f>
        <v>60</v>
      </c>
      <c r="AX1720" s="76" cm="1">
        <f t="array" aca="1" ref="AX1720" ca="1">ROUNDUP(INDIRECT(AX1712)/AX1719,0)</f>
        <v>60</v>
      </c>
      <c r="AY1720" s="76" cm="1">
        <f t="array" aca="1" ref="AY1720" ca="1">ROUNDUP(INDIRECT(AY1712)/AY1719,0)</f>
        <v>60</v>
      </c>
      <c r="AZ1720" s="76" cm="1">
        <f t="array" aca="1" ref="AZ1720" ca="1">ROUNDUP(INDIRECT(AZ1712)/AZ1719,0)</f>
        <v>60</v>
      </c>
      <c r="BA1720" s="76" cm="1">
        <f t="array" aca="1" ref="BA1720" ca="1">ROUNDUP(INDIRECT(BA1712)/BA1719,0)</f>
        <v>60</v>
      </c>
      <c r="BB1720" s="76" cm="1">
        <f t="array" aca="1" ref="BB1720" ca="1">ROUNDUP(INDIRECT(BB1712)/BB1719,0)</f>
        <v>60</v>
      </c>
      <c r="BC1720" s="76" cm="1">
        <f t="array" aca="1" ref="BC1720" ca="1">ROUNDUP(INDIRECT(BC1712)/BC1719,0)</f>
        <v>60</v>
      </c>
      <c r="BD1720" s="76" cm="1">
        <f t="array" aca="1" ref="BD1720" ca="1">ROUNDUP(INDIRECT(BD1712)/BD1719,0)</f>
        <v>60</v>
      </c>
      <c r="BE1720" s="76" cm="1">
        <f t="array" aca="1" ref="BE1720" ca="1">ROUNDUP(INDIRECT(BE1712)/BE1719,0)</f>
        <v>60</v>
      </c>
      <c r="BF1720" s="76" cm="1">
        <f t="array" aca="1" ref="BF1720" ca="1">ROUNDUP(INDIRECT(BF1712)/BF1719,0)</f>
        <v>60</v>
      </c>
      <c r="BG1720" s="76" cm="1">
        <f t="array" aca="1" ref="BG1720" ca="1">ROUNDUP(INDIRECT(BG1712)/BG1719,0)</f>
        <v>60</v>
      </c>
      <c r="BH1720" s="76" cm="1">
        <f t="array" aca="1" ref="BH1720" ca="1">ROUNDUP(INDIRECT(BH1712)/BH1719,0)</f>
        <v>60</v>
      </c>
      <c r="BI1720" s="76" cm="1">
        <f t="array" aca="1" ref="BI1720" ca="1">ROUNDUP(INDIRECT(BI1712)/BI1719,0)</f>
        <v>60</v>
      </c>
      <c r="BJ1720" s="76" cm="1">
        <f t="array" aca="1" ref="BJ1720" ca="1">ROUNDUP(INDIRECT(BJ1712)/BJ1719,0)</f>
        <v>60</v>
      </c>
      <c r="BK1720" s="76" cm="1">
        <f t="array" aca="1" ref="BK1720" ca="1">ROUNDUP(INDIRECT(BK1712)/BK1719,0)</f>
        <v>60</v>
      </c>
      <c r="BL1720" s="76" cm="1">
        <f t="array" aca="1" ref="BL1720" ca="1">ROUNDUP(INDIRECT(BL1712)/BL1719,0)</f>
        <v>60</v>
      </c>
      <c r="BM1720" s="76" cm="1">
        <f t="array" aca="1" ref="BM1720" ca="1">ROUNDUP(INDIRECT(BM1712)/BM1719,0)</f>
        <v>60</v>
      </c>
      <c r="BN1720" s="76" cm="1">
        <f t="array" aca="1" ref="BN1720" ca="1">ROUNDUP(INDIRECT(BN1712)/BN1719,0)</f>
        <v>60</v>
      </c>
      <c r="BO1720" s="76" cm="1">
        <f t="array" aca="1" ref="BO1720" ca="1">ROUNDUP(INDIRECT(BO1712)/BO1719,0)</f>
        <v>60</v>
      </c>
      <c r="BP1720" s="76" cm="1">
        <f t="array" aca="1" ref="BP1720" ca="1">ROUNDUP(INDIRECT(BP1712)/BP1719,0)</f>
        <v>60</v>
      </c>
      <c r="BQ1720" s="76" cm="1">
        <f t="array" aca="1" ref="BQ1720" ca="1">ROUNDUP(INDIRECT(BQ1712)/BQ1719,0)</f>
        <v>60</v>
      </c>
      <c r="BR1720" s="76" cm="1">
        <f t="array" aca="1" ref="BR1720" ca="1">ROUNDUP(INDIRECT(BR1712)/BR1719,0)</f>
        <v>60</v>
      </c>
      <c r="BS1720" s="76" cm="1">
        <f t="array" aca="1" ref="BS1720" ca="1">ROUNDUP(INDIRECT(BS1712)/BS1719,0)</f>
        <v>60</v>
      </c>
      <c r="BT1720" s="76" cm="1">
        <f t="array" aca="1" ref="BT1720" ca="1">ROUNDUP(INDIRECT(BT1712)/BT1719,0)</f>
        <v>60</v>
      </c>
      <c r="BU1720" s="76" cm="1">
        <f t="array" aca="1" ref="BU1720" ca="1">ROUNDUP(INDIRECT(BU1712)/BU1719,0)</f>
        <v>60</v>
      </c>
      <c r="BV1720" s="76" cm="1">
        <f t="array" aca="1" ref="BV1720" ca="1">ROUNDUP(INDIRECT(BV1712)/BV1719,0)</f>
        <v>60</v>
      </c>
      <c r="BW1720" s="76" cm="1">
        <f t="array" aca="1" ref="BW1720" ca="1">ROUNDUP(INDIRECT(BW1712)/BW1719,0)</f>
        <v>60</v>
      </c>
      <c r="BX1720" s="76" cm="1">
        <f t="array" aca="1" ref="BX1720" ca="1">ROUNDUP(INDIRECT(BX1712)/BX1719,0)</f>
        <v>60</v>
      </c>
      <c r="BY1720" s="76" cm="1">
        <f t="array" aca="1" ref="BY1720" ca="1">ROUNDUP(INDIRECT(BY1712)/BY1719,0)</f>
        <v>60</v>
      </c>
      <c r="BZ1720" s="76" cm="1">
        <f t="array" aca="1" ref="BZ1720" ca="1">ROUNDUP(INDIRECT(BZ1712)/BZ1719,0)</f>
        <v>60</v>
      </c>
      <c r="CA1720" s="76" cm="1">
        <f t="array" aca="1" ref="CA1720" ca="1">ROUNDUP(INDIRECT(CA1712)/CA1719,0)</f>
        <v>60</v>
      </c>
      <c r="CB1720" s="76" cm="1">
        <f t="array" aca="1" ref="CB1720" ca="1">ROUNDUP(INDIRECT(CB1712)/CB1719,0)</f>
        <v>60</v>
      </c>
      <c r="CC1720" s="76" cm="1">
        <f t="array" aca="1" ref="CC1720" ca="1">ROUNDUP(INDIRECT(CC1712)/CC1719,0)</f>
        <v>60</v>
      </c>
      <c r="CD1720" s="76" cm="1">
        <f t="array" aca="1" ref="CD1720" ca="1">ROUNDUP(INDIRECT(CD1712)/CD1719,0)</f>
        <v>60</v>
      </c>
      <c r="CE1720" s="76" cm="1">
        <f t="array" aca="1" ref="CE1720" ca="1">ROUNDUP(INDIRECT(CE1712)/CE1719,0)</f>
        <v>60</v>
      </c>
      <c r="CF1720" s="76" cm="1">
        <f t="array" aca="1" ref="CF1720" ca="1">ROUNDUP(INDIRECT(CF1712)/CF1719,0)</f>
        <v>60</v>
      </c>
      <c r="CG1720" s="76" cm="1">
        <f t="array" aca="1" ref="CG1720" ca="1">ROUNDUP(INDIRECT(CG1712)/CG1719,0)</f>
        <v>60</v>
      </c>
      <c r="CH1720" s="76" cm="1">
        <f t="array" aca="1" ref="CH1720" ca="1">ROUNDUP(INDIRECT(CH1712)/CH1719,0)</f>
        <v>60</v>
      </c>
      <c r="CI1720" s="76" cm="1">
        <f t="array" aca="1" ref="CI1720" ca="1">ROUNDUP(INDIRECT(CI1712)/CI1719,0)</f>
        <v>60</v>
      </c>
      <c r="CJ1720" s="76" cm="1">
        <f t="array" aca="1" ref="CJ1720" ca="1">ROUNDUP(INDIRECT(CJ1712)/CJ1719,0)</f>
        <v>60</v>
      </c>
      <c r="CK1720" s="76" cm="1">
        <f t="array" aca="1" ref="CK1720" ca="1">ROUNDUP(INDIRECT(CK1712)/CK1719,0)</f>
        <v>60</v>
      </c>
      <c r="CL1720" s="76" cm="1">
        <f t="array" aca="1" ref="CL1720" ca="1">ROUNDUP(INDIRECT(CL1712)/CL1719,0)</f>
        <v>60</v>
      </c>
      <c r="CM1720" s="76" t="e" cm="1">
        <f t="array" aca="1" ref="CM1720" ca="1">ROUNDUP(INDIRECT(CM1712)/CM1719,0)</f>
        <v>#REF!</v>
      </c>
      <c r="CN1720" s="76" t="e" cm="1">
        <f t="array" aca="1" ref="CN1720" ca="1">ROUNDUP(INDIRECT(CN1712)/CN1719,0)</f>
        <v>#REF!</v>
      </c>
      <c r="CO1720" s="76" t="e" cm="1">
        <f t="array" aca="1" ref="CO1720" ca="1">ROUNDUP(INDIRECT(CO1712)/CO1719,0)</f>
        <v>#N/A</v>
      </c>
      <c r="CP1720" s="76" t="e" cm="1">
        <f t="array" aca="1" ref="CP1720" ca="1">ROUNDUP(INDIRECT(CP1712)/CP1719,0)</f>
        <v>#N/A</v>
      </c>
      <c r="CQ1720" s="76" t="e" cm="1">
        <f t="array" aca="1" ref="CQ1720" ca="1">ROUNDUP(INDIRECT(CQ1712)/CQ1719,0)</f>
        <v>#N/A</v>
      </c>
      <c r="CR1720" s="76" t="e" cm="1">
        <f t="array" aca="1" ref="CR1720" ca="1">ROUNDUP(INDIRECT(CR1712)/CR1719,0)</f>
        <v>#N/A</v>
      </c>
      <c r="CS1720" s="76" t="e" cm="1">
        <f t="array" aca="1" ref="CS1720" ca="1">ROUNDUP(INDIRECT(CS1712)/CS1719,0)</f>
        <v>#N/A</v>
      </c>
      <c r="CT1720" s="76" t="e" cm="1">
        <f t="array" aca="1" ref="CT1720" ca="1">ROUNDUP(INDIRECT(CT1712)/CT1719,0)</f>
        <v>#N/A</v>
      </c>
      <c r="CU1720" s="76" t="e" cm="1">
        <f t="array" aca="1" ref="CU1720" ca="1">ROUNDUP(INDIRECT(CU1712)/CU1719,0)</f>
        <v>#N/A</v>
      </c>
      <c r="CV1720" s="76" t="e" cm="1">
        <f t="array" aca="1" ref="CV1720" ca="1">ROUNDUP(INDIRECT(CV1712)/CV1719,0)</f>
        <v>#N/A</v>
      </c>
      <c r="CW1720" s="76" t="e" cm="1">
        <f t="array" aca="1" ref="CW1720" ca="1">ROUNDUP(INDIRECT(CW1712)/CW1719,0)</f>
        <v>#N/A</v>
      </c>
      <c r="CX1720" s="76" t="e" cm="1">
        <f t="array" aca="1" ref="CX1720" ca="1">ROUNDUP(INDIRECT(CX1712)/CX1719,0)</f>
        <v>#N/A</v>
      </c>
      <c r="CY1720" s="76" t="e" cm="1">
        <f t="array" aca="1" ref="CY1720" ca="1">ROUNDUP(INDIRECT(CY1712)/CY1719,0)</f>
        <v>#N/A</v>
      </c>
      <c r="CZ1720" s="76" t="e" cm="1">
        <f t="array" aca="1" ref="CZ1720" ca="1">ROUNDUP(INDIRECT(CZ1712)/CZ1719,0)</f>
        <v>#N/A</v>
      </c>
      <c r="DA1720" s="76" t="e" cm="1">
        <f t="array" aca="1" ref="DA1720" ca="1">ROUNDUP(INDIRECT(DA1712)/DA1719,0)</f>
        <v>#N/A</v>
      </c>
      <c r="DB1720" s="76" t="e" cm="1">
        <f t="array" aca="1" ref="DB1720" ca="1">ROUNDUP(INDIRECT(DB1712)/DB1719,0)</f>
        <v>#N/A</v>
      </c>
      <c r="DC1720" s="76" t="e" cm="1">
        <f t="array" aca="1" ref="DC1720" ca="1">ROUNDUP(INDIRECT(DC1712)/DC1719,0)</f>
        <v>#N/A</v>
      </c>
      <c r="DD1720" s="76" t="e" cm="1">
        <f t="array" aca="1" ref="DD1720" ca="1">ROUNDUP(INDIRECT(DD1712)/DD1719,0)</f>
        <v>#N/A</v>
      </c>
      <c r="DE1720" s="76" t="e" cm="1">
        <f t="array" aca="1" ref="DE1720" ca="1">ROUNDUP(INDIRECT(DE1712)/DE1719,0)</f>
        <v>#N/A</v>
      </c>
      <c r="DF1720" s="76" t="e" cm="1">
        <f t="array" aca="1" ref="DF1720" ca="1">ROUNDUP(INDIRECT(DF1712)/DF1719,0)</f>
        <v>#N/A</v>
      </c>
      <c r="DG1720" s="76" t="e" cm="1">
        <f t="array" aca="1" ref="DG1720" ca="1">ROUNDUP(INDIRECT(DG1712)/DG1719,0)</f>
        <v>#N/A</v>
      </c>
      <c r="DH1720" s="76" t="e" cm="1">
        <f t="array" aca="1" ref="DH1720" ca="1">ROUNDUP(INDIRECT(DH1712)/DH1719,0)</f>
        <v>#N/A</v>
      </c>
      <c r="DI1720" s="76" t="e" cm="1">
        <f t="array" aca="1" ref="DI1720" ca="1">ROUNDUP(INDIRECT(DI1712)/DI1719,0)</f>
        <v>#N/A</v>
      </c>
      <c r="DJ1720" s="76" t="e" cm="1">
        <f t="array" aca="1" ref="DJ1720" ca="1">ROUNDUP(INDIRECT(DJ1712)/DJ1719,0)</f>
        <v>#N/A</v>
      </c>
      <c r="DK1720" s="76" t="e" cm="1">
        <f t="array" aca="1" ref="DK1720" ca="1">ROUNDUP(INDIRECT(DK1712)/DK1719,0)</f>
        <v>#N/A</v>
      </c>
      <c r="DL1720" s="76" t="e" cm="1">
        <f t="array" aca="1" ref="DL1720" ca="1">ROUNDUP(INDIRECT(DL1712)/DL1719,0)</f>
        <v>#N/A</v>
      </c>
    </row>
    <row r="1721" spans="1:116" x14ac:dyDescent="0.4">
      <c r="B1721" t="str">
        <f>E1721</f>
        <v>1721 DCHC-S</v>
      </c>
      <c r="D1721" t="s">
        <v>764</v>
      </c>
      <c r="E1721" s="8" t="str">
        <f t="shared" si="2319"/>
        <v>1721 DCHC-S</v>
      </c>
      <c r="G1721" s="145" t="s">
        <v>185</v>
      </c>
      <c r="H1721" s="12"/>
      <c r="I1721" s="60"/>
      <c r="J1721" s="60"/>
      <c r="K1721" s="18">
        <v>50000</v>
      </c>
      <c r="L1721" s="18">
        <v>50000</v>
      </c>
      <c r="M1721" s="18">
        <v>50000</v>
      </c>
      <c r="N1721" s="18">
        <v>50000</v>
      </c>
      <c r="O1721" s="18">
        <v>50000</v>
      </c>
      <c r="P1721" s="18">
        <v>50000</v>
      </c>
      <c r="R1721" s="19"/>
      <c r="S1721" s="147" cm="1">
        <f t="array" ref="S1721">INDEX($K:$P,ROW(),MATCH(S$3,$K$2:$P$2,0))/12</f>
        <v>4166.666666666667</v>
      </c>
      <c r="T1721" s="147" cm="1">
        <f t="array" ref="T1721">INDEX($K:$P,ROW(),MATCH(T$3,$K$2:$P$2,0))/12</f>
        <v>4166.666666666667</v>
      </c>
      <c r="U1721" s="147" cm="1">
        <f t="array" ref="U1721">INDEX($K:$P,ROW(),MATCH(U$3,$K$2:$P$2,0))/12</f>
        <v>4166.666666666667</v>
      </c>
      <c r="V1721" s="147" cm="1">
        <f t="array" ref="V1721">INDEX($K:$P,ROW(),MATCH(V$3,$K$2:$P$2,0))/12</f>
        <v>4166.666666666667</v>
      </c>
      <c r="W1721" s="147" cm="1">
        <f t="array" ref="W1721">INDEX($K:$P,ROW(),MATCH(W$3,$K$2:$P$2,0))/12</f>
        <v>4166.666666666667</v>
      </c>
      <c r="X1721" s="147" cm="1">
        <f t="array" ref="X1721">INDEX($K:$P,ROW(),MATCH(X$3,$K$2:$P$2,0))/12</f>
        <v>4166.666666666667</v>
      </c>
      <c r="Y1721" s="147" cm="1">
        <f t="array" ref="Y1721">INDEX($K:$P,ROW(),MATCH(Y$3,$K$2:$P$2,0))/12</f>
        <v>4166.666666666667</v>
      </c>
      <c r="Z1721" s="147" cm="1">
        <f t="array" ref="Z1721">INDEX($K:$P,ROW(),MATCH(Z$3,$K$2:$P$2,0))/12</f>
        <v>4166.666666666667</v>
      </c>
      <c r="AA1721" s="147" cm="1">
        <f t="array" ref="AA1721">INDEX($K:$P,ROW(),MATCH(AA$3,$K$2:$P$2,0))/12</f>
        <v>4166.666666666667</v>
      </c>
      <c r="AB1721" s="147" cm="1">
        <f t="array" ref="AB1721">INDEX($K:$P,ROW(),MATCH(AB$3,$K$2:$P$2,0))/12</f>
        <v>4166.666666666667</v>
      </c>
      <c r="AC1721" s="147" cm="1">
        <f t="array" ref="AC1721">INDEX($K:$P,ROW(),MATCH(AC$3,$K$2:$P$2,0))/12</f>
        <v>4166.666666666667</v>
      </c>
      <c r="AD1721" s="147" cm="1">
        <f t="array" ref="AD1721">INDEX($K:$P,ROW(),MATCH(AD$3,$K$2:$P$2,0))/12</f>
        <v>4166.666666666667</v>
      </c>
      <c r="AE1721" s="147" cm="1">
        <f t="array" ref="AE1721">INDEX($K:$P,ROW(),MATCH(AE$3,$K$2:$P$2,0))/12</f>
        <v>4166.666666666667</v>
      </c>
      <c r="AF1721" s="147" cm="1">
        <f t="array" ref="AF1721">INDEX($K:$P,ROW(),MATCH(AF$3,$K$2:$P$2,0))/12</f>
        <v>4166.666666666667</v>
      </c>
      <c r="AG1721" s="147" cm="1">
        <f t="array" ref="AG1721">INDEX($K:$P,ROW(),MATCH(AG$3,$K$2:$P$2,0))/12</f>
        <v>4166.666666666667</v>
      </c>
      <c r="AH1721" s="147" cm="1">
        <f t="array" ref="AH1721">INDEX($K:$P,ROW(),MATCH(AH$3,$K$2:$P$2,0))/12</f>
        <v>4166.666666666667</v>
      </c>
      <c r="AI1721" s="147" cm="1">
        <f t="array" ref="AI1721">INDEX($K:$P,ROW(),MATCH(AI$3,$K$2:$P$2,0))/12</f>
        <v>4166.666666666667</v>
      </c>
      <c r="AJ1721" s="147" cm="1">
        <f t="array" ref="AJ1721">INDEX($K:$P,ROW(),MATCH(AJ$3,$K$2:$P$2,0))/12</f>
        <v>4166.666666666667</v>
      </c>
      <c r="AK1721" s="147" cm="1">
        <f t="array" ref="AK1721">INDEX($K:$P,ROW(),MATCH(AK$3,$K$2:$P$2,0))/12</f>
        <v>4166.666666666667</v>
      </c>
      <c r="AL1721" s="147" cm="1">
        <f t="array" ref="AL1721">INDEX($K:$P,ROW(),MATCH(AL$3,$K$2:$P$2,0))/12</f>
        <v>4166.666666666667</v>
      </c>
      <c r="AM1721" s="147" cm="1">
        <f t="array" ref="AM1721">INDEX($K:$P,ROW(),MATCH(AM$3,$K$2:$P$2,0))/12</f>
        <v>4166.666666666667</v>
      </c>
      <c r="AN1721" s="147" cm="1">
        <f t="array" ref="AN1721">INDEX($K:$P,ROW(),MATCH(AN$3,$K$2:$P$2,0))/12</f>
        <v>4166.666666666667</v>
      </c>
      <c r="AO1721" s="147" cm="1">
        <f t="array" ref="AO1721">INDEX($K:$P,ROW(),MATCH(AO$3,$K$2:$P$2,0))/12</f>
        <v>4166.666666666667</v>
      </c>
      <c r="AP1721" s="147" cm="1">
        <f t="array" ref="AP1721">INDEX($K:$P,ROW(),MATCH(AP$3,$K$2:$P$2,0))/12</f>
        <v>4166.666666666667</v>
      </c>
      <c r="AQ1721" s="147" cm="1">
        <f t="array" ref="AQ1721">INDEX($K:$P,ROW(),MATCH(AQ$3,$K$2:$P$2,0))/12</f>
        <v>4166.666666666667</v>
      </c>
      <c r="AR1721" s="147" cm="1">
        <f t="array" ref="AR1721">INDEX($K:$P,ROW(),MATCH(AR$3,$K$2:$P$2,0))/12</f>
        <v>4166.666666666667</v>
      </c>
      <c r="AS1721" s="147" cm="1">
        <f t="array" ref="AS1721">INDEX($K:$P,ROW(),MATCH(AS$3,$K$2:$P$2,0))/12</f>
        <v>4166.666666666667</v>
      </c>
      <c r="AT1721" s="147" cm="1">
        <f t="array" ref="AT1721">INDEX($K:$P,ROW(),MATCH(AT$3,$K$2:$P$2,0))/12</f>
        <v>4166.666666666667</v>
      </c>
      <c r="AU1721" s="147" cm="1">
        <f t="array" ref="AU1721">INDEX($K:$P,ROW(),MATCH(AU$3,$K$2:$P$2,0))/12</f>
        <v>4166.666666666667</v>
      </c>
      <c r="AV1721" s="147" cm="1">
        <f t="array" ref="AV1721">INDEX($K:$P,ROW(),MATCH(AV$3,$K$2:$P$2,0))/12</f>
        <v>4166.666666666667</v>
      </c>
      <c r="AW1721" s="147" cm="1">
        <f t="array" ref="AW1721">INDEX($K:$P,ROW(),MATCH(AW$3,$K$2:$P$2,0))/12</f>
        <v>4166.666666666667</v>
      </c>
      <c r="AX1721" s="147" cm="1">
        <f t="array" ref="AX1721">INDEX($K:$P,ROW(),MATCH(AX$3,$K$2:$P$2,0))/12</f>
        <v>4166.666666666667</v>
      </c>
      <c r="AY1721" s="147" cm="1">
        <f t="array" ref="AY1721">INDEX($K:$P,ROW(),MATCH(AY$3,$K$2:$P$2,0))/12</f>
        <v>4166.666666666667</v>
      </c>
      <c r="AZ1721" s="147" cm="1">
        <f t="array" ref="AZ1721">INDEX($K:$P,ROW(),MATCH(AZ$3,$K$2:$P$2,0))/12</f>
        <v>4166.666666666667</v>
      </c>
      <c r="BA1721" s="147" cm="1">
        <f t="array" ref="BA1721">INDEX($K:$P,ROW(),MATCH(BA$3,$K$2:$P$2,0))/12</f>
        <v>4166.666666666667</v>
      </c>
      <c r="BB1721" s="147" cm="1">
        <f t="array" ref="BB1721">INDEX($K:$P,ROW(),MATCH(BB$3,$K$2:$P$2,0))/12</f>
        <v>4166.666666666667</v>
      </c>
      <c r="BC1721" s="147" cm="1">
        <f t="array" ref="BC1721">INDEX($K:$P,ROW(),MATCH(BC$3,$K$2:$P$2,0))/12</f>
        <v>4166.666666666667</v>
      </c>
      <c r="BD1721" s="147" cm="1">
        <f t="array" ref="BD1721">INDEX($K:$P,ROW(),MATCH(BD$3,$K$2:$P$2,0))/12</f>
        <v>4166.666666666667</v>
      </c>
      <c r="BE1721" s="147" cm="1">
        <f t="array" ref="BE1721">INDEX($K:$P,ROW(),MATCH(BE$3,$K$2:$P$2,0))/12</f>
        <v>4166.666666666667</v>
      </c>
      <c r="BF1721" s="147" cm="1">
        <f t="array" ref="BF1721">INDEX($K:$P,ROW(),MATCH(BF$3,$K$2:$P$2,0))/12</f>
        <v>4166.666666666667</v>
      </c>
      <c r="BG1721" s="147" cm="1">
        <f t="array" ref="BG1721">INDEX($K:$P,ROW(),MATCH(BG$3,$K$2:$P$2,0))/12</f>
        <v>4166.666666666667</v>
      </c>
      <c r="BH1721" s="147" cm="1">
        <f t="array" ref="BH1721">INDEX($K:$P,ROW(),MATCH(BH$3,$K$2:$P$2,0))/12</f>
        <v>4166.666666666667</v>
      </c>
      <c r="BI1721" s="147" cm="1">
        <f t="array" ref="BI1721">INDEX($K:$P,ROW(),MATCH(BI$3,$K$2:$P$2,0))/12</f>
        <v>4166.666666666667</v>
      </c>
      <c r="BJ1721" s="147" cm="1">
        <f t="array" ref="BJ1721">INDEX($K:$P,ROW(),MATCH(BJ$3,$K$2:$P$2,0))/12</f>
        <v>4166.666666666667</v>
      </c>
      <c r="BK1721" s="147" cm="1">
        <f t="array" ref="BK1721">INDEX($K:$P,ROW(),MATCH(BK$3,$K$2:$P$2,0))/12</f>
        <v>4166.666666666667</v>
      </c>
      <c r="BL1721" s="147" cm="1">
        <f t="array" ref="BL1721">INDEX($K:$P,ROW(),MATCH(BL$3,$K$2:$P$2,0))/12</f>
        <v>4166.666666666667</v>
      </c>
      <c r="BM1721" s="147" cm="1">
        <f t="array" ref="BM1721">INDEX($K:$P,ROW(),MATCH(BM$3,$K$2:$P$2,0))/12</f>
        <v>4166.666666666667</v>
      </c>
      <c r="BN1721" s="147" cm="1">
        <f t="array" ref="BN1721">INDEX($K:$P,ROW(),MATCH(BN$3,$K$2:$P$2,0))/12</f>
        <v>4166.666666666667</v>
      </c>
      <c r="BO1721" s="147" cm="1">
        <f t="array" ref="BO1721">INDEX($K:$P,ROW(),MATCH(BO$3,$K$2:$P$2,0))/12</f>
        <v>4166.666666666667</v>
      </c>
      <c r="BP1721" s="147" cm="1">
        <f t="array" ref="BP1721">INDEX($K:$P,ROW(),MATCH(BP$3,$K$2:$P$2,0))/12</f>
        <v>4166.666666666667</v>
      </c>
      <c r="BQ1721" s="147" cm="1">
        <f t="array" ref="BQ1721">INDEX($K:$P,ROW(),MATCH(BQ$3,$K$2:$P$2,0))/12</f>
        <v>4166.666666666667</v>
      </c>
      <c r="BR1721" s="147" cm="1">
        <f t="array" ref="BR1721">INDEX($K:$P,ROW(),MATCH(BR$3,$K$2:$P$2,0))/12</f>
        <v>4166.666666666667</v>
      </c>
      <c r="BS1721" s="147" cm="1">
        <f t="array" ref="BS1721">INDEX($K:$P,ROW(),MATCH(BS$3,$K$2:$P$2,0))/12</f>
        <v>4166.666666666667</v>
      </c>
      <c r="BT1721" s="147" cm="1">
        <f t="array" ref="BT1721">INDEX($K:$P,ROW(),MATCH(BT$3,$K$2:$P$2,0))/12</f>
        <v>4166.666666666667</v>
      </c>
      <c r="BU1721" s="147" cm="1">
        <f t="array" ref="BU1721">INDEX($K:$P,ROW(),MATCH(BU$3,$K$2:$P$2,0))/12</f>
        <v>4166.666666666667</v>
      </c>
      <c r="BV1721" s="147" cm="1">
        <f t="array" ref="BV1721">INDEX($K:$P,ROW(),MATCH(BV$3,$K$2:$P$2,0))/12</f>
        <v>4166.666666666667</v>
      </c>
      <c r="BW1721" s="147" cm="1">
        <f t="array" ref="BW1721">INDEX($K:$P,ROW(),MATCH(BW$3,$K$2:$P$2,0))/12</f>
        <v>4166.666666666667</v>
      </c>
      <c r="BX1721" s="147" cm="1">
        <f t="array" ref="BX1721">INDEX($K:$P,ROW(),MATCH(BX$3,$K$2:$P$2,0))/12</f>
        <v>4166.666666666667</v>
      </c>
      <c r="BY1721" s="147" cm="1">
        <f t="array" ref="BY1721">INDEX($K:$P,ROW(),MATCH(BY$3,$K$2:$P$2,0))/12</f>
        <v>4166.666666666667</v>
      </c>
      <c r="BZ1721" s="147" cm="1">
        <f t="array" ref="BZ1721">INDEX($K:$P,ROW(),MATCH(BZ$3,$K$2:$P$2,0))/12</f>
        <v>4166.666666666667</v>
      </c>
      <c r="CA1721" s="147" cm="1">
        <f t="array" ref="CA1721">INDEX($K:$P,ROW(),MATCH(CA$3,$K$2:$P$2,0))/12</f>
        <v>4166.666666666667</v>
      </c>
      <c r="CB1721" s="147" cm="1">
        <f t="array" ref="CB1721">INDEX($K:$P,ROW(),MATCH(CB$3,$K$2:$P$2,0))/12</f>
        <v>4166.666666666667</v>
      </c>
      <c r="CC1721" s="147" cm="1">
        <f t="array" ref="CC1721">INDEX($K:$P,ROW(),MATCH(CC$3,$K$2:$P$2,0))/12</f>
        <v>4166.666666666667</v>
      </c>
      <c r="CD1721" s="147" cm="1">
        <f t="array" ref="CD1721">INDEX($K:$P,ROW(),MATCH(CD$3,$K$2:$P$2,0))/12</f>
        <v>4166.666666666667</v>
      </c>
      <c r="CE1721" s="147" cm="1">
        <f t="array" ref="CE1721">INDEX($K:$P,ROW(),MATCH(CE$3,$K$2:$P$2,0))/12</f>
        <v>4166.666666666667</v>
      </c>
      <c r="CF1721" s="147" cm="1">
        <f t="array" ref="CF1721">INDEX($K:$P,ROW(),MATCH(CF$3,$K$2:$P$2,0))/12</f>
        <v>4166.666666666667</v>
      </c>
      <c r="CG1721" s="147" cm="1">
        <f t="array" ref="CG1721">INDEX($K:$P,ROW(),MATCH(CG$3,$K$2:$P$2,0))/12</f>
        <v>4166.666666666667</v>
      </c>
      <c r="CH1721" s="147" cm="1">
        <f t="array" ref="CH1721">INDEX($K:$P,ROW(),MATCH(CH$3,$K$2:$P$2,0))/12</f>
        <v>4166.666666666667</v>
      </c>
      <c r="CI1721" s="147" cm="1">
        <f t="array" ref="CI1721">INDEX($K:$P,ROW(),MATCH(CI$3,$K$2:$P$2,0))/12</f>
        <v>4166.666666666667</v>
      </c>
      <c r="CJ1721" s="147" cm="1">
        <f t="array" ref="CJ1721">INDEX($K:$P,ROW(),MATCH(CJ$3,$K$2:$P$2,0))/12</f>
        <v>4166.666666666667</v>
      </c>
      <c r="CK1721" s="147" cm="1">
        <f t="array" ref="CK1721">INDEX($K:$P,ROW(),MATCH(CK$3,$K$2:$P$2,0))/12</f>
        <v>4166.666666666667</v>
      </c>
      <c r="CL1721" s="147" cm="1">
        <f t="array" ref="CL1721">INDEX($K:$P,ROW(),MATCH(CL$3,$K$2:$P$2,0))/12</f>
        <v>4166.666666666667</v>
      </c>
      <c r="CN1721" s="60"/>
      <c r="CO1721" s="147" t="e" cm="1">
        <f t="array" ref="CO1721">INDEX($K:$P,ROW(),MATCH(CO$3,$K$2:$P$2,0))/CO$5</f>
        <v>#N/A</v>
      </c>
      <c r="CP1721" s="147" t="e" cm="1">
        <f t="array" ref="CP1721">INDEX($K:$P,ROW(),MATCH(CP$3,$K$2:$P$2,0))/CP$5</f>
        <v>#N/A</v>
      </c>
      <c r="CQ1721" s="147" t="e" cm="1">
        <f t="array" ref="CQ1721">INDEX($K:$P,ROW(),MATCH(CQ$3,$K$2:$P$2,0))/CQ$5</f>
        <v>#N/A</v>
      </c>
      <c r="CR1721" s="147" t="e" cm="1">
        <f t="array" ref="CR1721">INDEX($K:$P,ROW(),MATCH(CR$3,$K$2:$P$2,0))/CR$5</f>
        <v>#N/A</v>
      </c>
      <c r="CS1721" s="147" t="e" cm="1">
        <f t="array" ref="CS1721">INDEX($K:$P,ROW(),MATCH(CS$3,$K$2:$P$2,0))/CS$5</f>
        <v>#N/A</v>
      </c>
      <c r="CT1721" s="147" t="e" cm="1">
        <f t="array" ref="CT1721">INDEX($K:$P,ROW(),MATCH(CT$3,$K$2:$P$2,0))/CT$5</f>
        <v>#N/A</v>
      </c>
      <c r="CU1721" s="147" t="e" cm="1">
        <f t="array" ref="CU1721">INDEX($K:$P,ROW(),MATCH(CU$3,$K$2:$P$2,0))/CU$5</f>
        <v>#N/A</v>
      </c>
      <c r="CV1721" s="147" t="e" cm="1">
        <f t="array" ref="CV1721">INDEX($K:$P,ROW(),MATCH(CV$3,$K$2:$P$2,0))/CV$5</f>
        <v>#N/A</v>
      </c>
      <c r="CW1721" s="147" t="e" cm="1">
        <f t="array" ref="CW1721">INDEX($K:$P,ROW(),MATCH(CW$3,$K$2:$P$2,0))/CW$5</f>
        <v>#N/A</v>
      </c>
      <c r="CX1721" s="147" t="e" cm="1">
        <f t="array" ref="CX1721">INDEX($K:$P,ROW(),MATCH(CX$3,$K$2:$P$2,0))/CX$5</f>
        <v>#N/A</v>
      </c>
      <c r="CY1721" s="147" t="e" cm="1">
        <f t="array" ref="CY1721">INDEX($K:$P,ROW(),MATCH(CY$3,$K$2:$P$2,0))/CL$5</f>
        <v>#N/A</v>
      </c>
      <c r="CZ1721" s="147" t="e" cm="1">
        <f t="array" ref="CZ1721">INDEX($K:$P,ROW(),MATCH(CZ$3,$K$2:$P$2,0))/CZ$5</f>
        <v>#N/A</v>
      </c>
      <c r="DA1721" s="147" t="e" cm="1">
        <f t="array" ref="DA1721">INDEX($K:$P,ROW(),MATCH(DA$3,$K$2:$P$2,0))/DA$5</f>
        <v>#N/A</v>
      </c>
      <c r="DB1721" s="147" t="e" cm="1">
        <f t="array" ref="DB1721">INDEX($K:$P,ROW(),MATCH(DB$3,$K$2:$P$2,0))/DB$5</f>
        <v>#N/A</v>
      </c>
      <c r="DC1721" s="147" t="e" cm="1">
        <f t="array" ref="DC1721">INDEX($K:$P,ROW(),MATCH(DC$3,$K$2:$P$2,0))/DC$5</f>
        <v>#N/A</v>
      </c>
      <c r="DD1721" s="147" t="e" cm="1">
        <f t="array" ref="DD1721">INDEX($K:$P,ROW(),MATCH(DD$3,$K$2:$P$2,0))/DD$5</f>
        <v>#N/A</v>
      </c>
      <c r="DE1721" s="147" t="e" cm="1">
        <f t="array" ref="DE1721">INDEX($K:$P,ROW(),MATCH(DE$3,$K$2:$P$2,0))/DE$5</f>
        <v>#N/A</v>
      </c>
      <c r="DF1721" s="147" t="e" cm="1">
        <f t="array" ref="DF1721">INDEX($K:$P,ROW(),MATCH(DF$3,$K$2:$P$2,0))/DF$5</f>
        <v>#N/A</v>
      </c>
      <c r="DG1721" s="147" t="e" cm="1">
        <f t="array" ref="DG1721">INDEX($K:$P,ROW(),MATCH(DG$3,$K$2:$P$2,0))/DG$5</f>
        <v>#N/A</v>
      </c>
      <c r="DH1721" s="147" t="e" cm="1">
        <f t="array" ref="DH1721">INDEX($K:$P,ROW(),MATCH(DH$3,$K$2:$P$2,0))/DH$5</f>
        <v>#N/A</v>
      </c>
      <c r="DI1721" s="147" t="e" cm="1">
        <f t="array" ref="DI1721">INDEX($K:$P,ROW(),MATCH(DI$3,$K$2:$P$2,0))/DI$5</f>
        <v>#N/A</v>
      </c>
      <c r="DJ1721" s="147" t="e" cm="1">
        <f t="array" ref="DJ1721">INDEX($K:$P,ROW(),MATCH(DJ$3,$K$2:$P$2,0))/DJ$5</f>
        <v>#N/A</v>
      </c>
      <c r="DK1721" s="147" t="e" cm="1">
        <f t="array" ref="DK1721">INDEX($K:$P,ROW(),MATCH(DK$3,$K$2:$P$2,0))/DK$5</f>
        <v>#N/A</v>
      </c>
      <c r="DL1721" s="147" t="e" cm="1">
        <f t="array" ref="DL1721">INDEX($K:$P,ROW(),MATCH(DL$3,$K$2:$P$2,0))/DL$5</f>
        <v>#N/A</v>
      </c>
    </row>
    <row r="1722" spans="1:116" x14ac:dyDescent="0.4">
      <c r="C1722" t="s">
        <v>203</v>
      </c>
      <c r="D1722" t="s">
        <v>764</v>
      </c>
      <c r="E1722" s="8" t="str">
        <f t="shared" si="2319"/>
        <v>1722 DCHC-S</v>
      </c>
      <c r="G1722" s="126" t="str">
        <f>"Expense - "&amp;SUBSTITUTE(G1717,":","")</f>
        <v>Expense - Headcount - volume driven</v>
      </c>
      <c r="H1722" s="27"/>
      <c r="I1722" s="78"/>
      <c r="J1722" s="78"/>
      <c r="K1722" s="63">
        <f ca="1">SUMIF($3:$3,K$2,1722:1722)</f>
        <v>-3000000.0000000005</v>
      </c>
      <c r="L1722" s="63">
        <f ca="1">SUMIF($3:$3,L$2,1722:1722)</f>
        <v>-3000000.0000000005</v>
      </c>
      <c r="M1722" s="63">
        <f ca="1">SUMIF($3:$3,M$2,1722:1722)</f>
        <v>-3000000.0000000005</v>
      </c>
      <c r="N1722" s="63">
        <f ca="1">SUMIF($3:$3,N$2,1722:1722)</f>
        <v>-3000000.0000000005</v>
      </c>
      <c r="O1722" s="63">
        <f ca="1">SUMIF($3:$3,O$2,1722:1722)</f>
        <v>-3000000.0000000005</v>
      </c>
      <c r="P1722" s="63">
        <f ca="1">SUMIF($3:$3,P$2,1722:1722)</f>
        <v>-3000000.0000000005</v>
      </c>
      <c r="R1722" s="33"/>
      <c r="S1722" s="148">
        <f t="shared" ref="S1722:AX1724" ca="1" si="2320">-S1721*S1720</f>
        <v>-250000.00000000003</v>
      </c>
      <c r="T1722" s="148">
        <f t="shared" ca="1" si="2320"/>
        <v>-250000.00000000003</v>
      </c>
      <c r="U1722" s="148">
        <f t="shared" ca="1" si="2320"/>
        <v>-250000.00000000003</v>
      </c>
      <c r="V1722" s="148">
        <f t="shared" ca="1" si="2320"/>
        <v>-250000.00000000003</v>
      </c>
      <c r="W1722" s="148">
        <f t="shared" ca="1" si="2320"/>
        <v>-250000.00000000003</v>
      </c>
      <c r="X1722" s="148">
        <f t="shared" ca="1" si="2320"/>
        <v>-250000.00000000003</v>
      </c>
      <c r="Y1722" s="148">
        <f t="shared" ca="1" si="2320"/>
        <v>-250000.00000000003</v>
      </c>
      <c r="Z1722" s="148">
        <f t="shared" ca="1" si="2320"/>
        <v>-250000.00000000003</v>
      </c>
      <c r="AA1722" s="148">
        <f t="shared" ca="1" si="2320"/>
        <v>-250000.00000000003</v>
      </c>
      <c r="AB1722" s="148">
        <f t="shared" ca="1" si="2320"/>
        <v>-250000.00000000003</v>
      </c>
      <c r="AC1722" s="148">
        <f t="shared" ca="1" si="2320"/>
        <v>-250000.00000000003</v>
      </c>
      <c r="AD1722" s="148">
        <f t="shared" ca="1" si="2320"/>
        <v>-250000.00000000003</v>
      </c>
      <c r="AE1722" s="148">
        <f t="shared" ca="1" si="2320"/>
        <v>-250000.00000000003</v>
      </c>
      <c r="AF1722" s="148">
        <f t="shared" ca="1" si="2320"/>
        <v>-250000.00000000003</v>
      </c>
      <c r="AG1722" s="148">
        <f t="shared" ca="1" si="2320"/>
        <v>-250000.00000000003</v>
      </c>
      <c r="AH1722" s="148">
        <f t="shared" ca="1" si="2320"/>
        <v>-250000.00000000003</v>
      </c>
      <c r="AI1722" s="148">
        <f t="shared" ca="1" si="2320"/>
        <v>-250000.00000000003</v>
      </c>
      <c r="AJ1722" s="148">
        <f t="shared" ca="1" si="2320"/>
        <v>-250000.00000000003</v>
      </c>
      <c r="AK1722" s="148">
        <f t="shared" ca="1" si="2320"/>
        <v>-250000.00000000003</v>
      </c>
      <c r="AL1722" s="148">
        <f t="shared" ca="1" si="2320"/>
        <v>-250000.00000000003</v>
      </c>
      <c r="AM1722" s="148">
        <f t="shared" ca="1" si="2320"/>
        <v>-250000.00000000003</v>
      </c>
      <c r="AN1722" s="148">
        <f t="shared" ca="1" si="2320"/>
        <v>-250000.00000000003</v>
      </c>
      <c r="AO1722" s="148">
        <f t="shared" ca="1" si="2320"/>
        <v>-250000.00000000003</v>
      </c>
      <c r="AP1722" s="148">
        <f t="shared" ca="1" si="2320"/>
        <v>-250000.00000000003</v>
      </c>
      <c r="AQ1722" s="148">
        <f t="shared" ca="1" si="2320"/>
        <v>-250000.00000000003</v>
      </c>
      <c r="AR1722" s="148">
        <f t="shared" ca="1" si="2320"/>
        <v>-250000.00000000003</v>
      </c>
      <c r="AS1722" s="148">
        <f t="shared" ca="1" si="2320"/>
        <v>-250000.00000000003</v>
      </c>
      <c r="AT1722" s="148">
        <f t="shared" ca="1" si="2320"/>
        <v>-250000.00000000003</v>
      </c>
      <c r="AU1722" s="148">
        <f t="shared" ca="1" si="2320"/>
        <v>-250000.00000000003</v>
      </c>
      <c r="AV1722" s="148">
        <f t="shared" ca="1" si="2320"/>
        <v>-250000.00000000003</v>
      </c>
      <c r="AW1722" s="148">
        <f t="shared" ca="1" si="2320"/>
        <v>-250000.00000000003</v>
      </c>
      <c r="AX1722" s="148">
        <f t="shared" ca="1" si="2320"/>
        <v>-250000.00000000003</v>
      </c>
      <c r="AY1722" s="148">
        <f t="shared" ref="AY1722:CD1724" ca="1" si="2321">-AY1721*AY1720</f>
        <v>-250000.00000000003</v>
      </c>
      <c r="AZ1722" s="148">
        <f t="shared" ca="1" si="2321"/>
        <v>-250000.00000000003</v>
      </c>
      <c r="BA1722" s="148">
        <f t="shared" ca="1" si="2321"/>
        <v>-250000.00000000003</v>
      </c>
      <c r="BB1722" s="148">
        <f t="shared" ca="1" si="2321"/>
        <v>-250000.00000000003</v>
      </c>
      <c r="BC1722" s="148">
        <f t="shared" ca="1" si="2321"/>
        <v>-250000.00000000003</v>
      </c>
      <c r="BD1722" s="148">
        <f t="shared" ca="1" si="2321"/>
        <v>-250000.00000000003</v>
      </c>
      <c r="BE1722" s="148">
        <f t="shared" ca="1" si="2321"/>
        <v>-250000.00000000003</v>
      </c>
      <c r="BF1722" s="148">
        <f t="shared" ca="1" si="2321"/>
        <v>-250000.00000000003</v>
      </c>
      <c r="BG1722" s="148">
        <f t="shared" ca="1" si="2321"/>
        <v>-250000.00000000003</v>
      </c>
      <c r="BH1722" s="148">
        <f t="shared" ca="1" si="2321"/>
        <v>-250000.00000000003</v>
      </c>
      <c r="BI1722" s="148">
        <f t="shared" ca="1" si="2321"/>
        <v>-250000.00000000003</v>
      </c>
      <c r="BJ1722" s="148">
        <f t="shared" ca="1" si="2321"/>
        <v>-250000.00000000003</v>
      </c>
      <c r="BK1722" s="148">
        <f t="shared" ca="1" si="2321"/>
        <v>-250000.00000000003</v>
      </c>
      <c r="BL1722" s="148">
        <f t="shared" ca="1" si="2321"/>
        <v>-250000.00000000003</v>
      </c>
      <c r="BM1722" s="148">
        <f t="shared" ca="1" si="2321"/>
        <v>-250000.00000000003</v>
      </c>
      <c r="BN1722" s="148">
        <f t="shared" ca="1" si="2321"/>
        <v>-250000.00000000003</v>
      </c>
      <c r="BO1722" s="148">
        <f t="shared" ca="1" si="2321"/>
        <v>-250000.00000000003</v>
      </c>
      <c r="BP1722" s="148">
        <f t="shared" ca="1" si="2321"/>
        <v>-250000.00000000003</v>
      </c>
      <c r="BQ1722" s="148">
        <f t="shared" ca="1" si="2321"/>
        <v>-250000.00000000003</v>
      </c>
      <c r="BR1722" s="148">
        <f t="shared" ca="1" si="2321"/>
        <v>-250000.00000000003</v>
      </c>
      <c r="BS1722" s="148">
        <f t="shared" ca="1" si="2321"/>
        <v>-250000.00000000003</v>
      </c>
      <c r="BT1722" s="148">
        <f t="shared" ca="1" si="2321"/>
        <v>-250000.00000000003</v>
      </c>
      <c r="BU1722" s="148">
        <f t="shared" ca="1" si="2321"/>
        <v>-250000.00000000003</v>
      </c>
      <c r="BV1722" s="148">
        <f t="shared" ca="1" si="2321"/>
        <v>-250000.00000000003</v>
      </c>
      <c r="BW1722" s="148">
        <f t="shared" ca="1" si="2321"/>
        <v>-250000.00000000003</v>
      </c>
      <c r="BX1722" s="148">
        <f t="shared" ca="1" si="2321"/>
        <v>-250000.00000000003</v>
      </c>
      <c r="BY1722" s="148">
        <f t="shared" ca="1" si="2321"/>
        <v>-250000.00000000003</v>
      </c>
      <c r="BZ1722" s="148">
        <f t="shared" ca="1" si="2321"/>
        <v>-250000.00000000003</v>
      </c>
      <c r="CA1722" s="148">
        <f t="shared" ca="1" si="2321"/>
        <v>-250000.00000000003</v>
      </c>
      <c r="CB1722" s="148">
        <f t="shared" ca="1" si="2321"/>
        <v>-250000.00000000003</v>
      </c>
      <c r="CC1722" s="148">
        <f t="shared" ca="1" si="2321"/>
        <v>-250000.00000000003</v>
      </c>
      <c r="CD1722" s="148">
        <f t="shared" ca="1" si="2321"/>
        <v>-250000.00000000003</v>
      </c>
      <c r="CE1722" s="148">
        <f t="shared" ref="CE1722:CL1724" ca="1" si="2322">-CE1721*CE1720</f>
        <v>-250000.00000000003</v>
      </c>
      <c r="CF1722" s="148">
        <f t="shared" ca="1" si="2322"/>
        <v>-250000.00000000003</v>
      </c>
      <c r="CG1722" s="148">
        <f t="shared" ca="1" si="2322"/>
        <v>-250000.00000000003</v>
      </c>
      <c r="CH1722" s="148">
        <f t="shared" ca="1" si="2322"/>
        <v>-250000.00000000003</v>
      </c>
      <c r="CI1722" s="148">
        <f t="shared" ca="1" si="2322"/>
        <v>-250000.00000000003</v>
      </c>
      <c r="CJ1722" s="148">
        <f t="shared" ca="1" si="2322"/>
        <v>-250000.00000000003</v>
      </c>
      <c r="CK1722" s="148">
        <f t="shared" ca="1" si="2322"/>
        <v>-250000.00000000003</v>
      </c>
      <c r="CL1722" s="148">
        <f t="shared" ca="1" si="2322"/>
        <v>-250000.00000000003</v>
      </c>
      <c r="CN1722" s="78"/>
      <c r="CO1722" s="148" t="e">
        <f t="shared" ref="CO1722:DK1724" ca="1" si="2323">-CO1721*CO1720</f>
        <v>#N/A</v>
      </c>
      <c r="CP1722" s="148" t="e">
        <f t="shared" ca="1" si="2323"/>
        <v>#N/A</v>
      </c>
      <c r="CQ1722" s="148" t="e">
        <f t="shared" ca="1" si="2323"/>
        <v>#N/A</v>
      </c>
      <c r="CR1722" s="148" t="e">
        <f t="shared" ca="1" si="2323"/>
        <v>#N/A</v>
      </c>
      <c r="CS1722" s="148" t="e">
        <f t="shared" ca="1" si="2323"/>
        <v>#N/A</v>
      </c>
      <c r="CT1722" s="148" t="e">
        <f t="shared" ca="1" si="2323"/>
        <v>#N/A</v>
      </c>
      <c r="CU1722" s="148" t="e">
        <f t="shared" ca="1" si="2323"/>
        <v>#N/A</v>
      </c>
      <c r="CV1722" s="148" t="e">
        <f t="shared" ca="1" si="2323"/>
        <v>#N/A</v>
      </c>
      <c r="CW1722" s="148" t="e">
        <f t="shared" ca="1" si="2323"/>
        <v>#N/A</v>
      </c>
      <c r="CX1722" s="148" t="e">
        <f t="shared" ca="1" si="2323"/>
        <v>#N/A</v>
      </c>
      <c r="CY1722" s="148" t="e">
        <f t="shared" ca="1" si="2323"/>
        <v>#N/A</v>
      </c>
      <c r="CZ1722" s="148" t="e">
        <f t="shared" ca="1" si="2323"/>
        <v>#N/A</v>
      </c>
      <c r="DA1722" s="148" t="e">
        <f t="shared" ca="1" si="2323"/>
        <v>#N/A</v>
      </c>
      <c r="DB1722" s="148" t="e">
        <f t="shared" ca="1" si="2323"/>
        <v>#N/A</v>
      </c>
      <c r="DC1722" s="148" t="e">
        <f t="shared" ca="1" si="2323"/>
        <v>#N/A</v>
      </c>
      <c r="DD1722" s="148" t="e">
        <f t="shared" ca="1" si="2323"/>
        <v>#N/A</v>
      </c>
      <c r="DE1722" s="148" t="e">
        <f t="shared" ca="1" si="2323"/>
        <v>#N/A</v>
      </c>
      <c r="DF1722" s="148" t="e">
        <f t="shared" ca="1" si="2323"/>
        <v>#N/A</v>
      </c>
      <c r="DG1722" s="148" t="e">
        <f t="shared" ca="1" si="2323"/>
        <v>#N/A</v>
      </c>
      <c r="DH1722" s="148" t="e">
        <f t="shared" ca="1" si="2323"/>
        <v>#N/A</v>
      </c>
      <c r="DI1722" s="148" t="e">
        <f t="shared" ca="1" si="2323"/>
        <v>#N/A</v>
      </c>
      <c r="DJ1722" s="148" t="e">
        <f t="shared" ca="1" si="2323"/>
        <v>#N/A</v>
      </c>
      <c r="DK1722" s="148" t="e">
        <f t="shared" ca="1" si="2323"/>
        <v>#N/A</v>
      </c>
      <c r="DL1722" s="148" t="e">
        <f t="shared" ref="DL1722:DL1724" ca="1" si="2324">-DL1721*DL1720</f>
        <v>#N/A</v>
      </c>
    </row>
    <row r="1723" spans="1:116" x14ac:dyDescent="0.4">
      <c r="B1723" t="s">
        <v>244</v>
      </c>
      <c r="D1723" t="s">
        <v>764</v>
      </c>
      <c r="E1723" s="8" t="str">
        <f t="shared" si="2319"/>
        <v>1723 DCHC-S</v>
      </c>
      <c r="S1723" s="72"/>
      <c r="T1723" s="72"/>
      <c r="U1723" s="72"/>
      <c r="V1723" s="72"/>
      <c r="W1723" s="72"/>
      <c r="X1723" s="72"/>
      <c r="Y1723" s="72"/>
      <c r="Z1723" s="72"/>
      <c r="AA1723" s="72"/>
      <c r="AB1723" s="72"/>
      <c r="AC1723" s="72"/>
      <c r="AD1723" s="72"/>
      <c r="AE1723" s="72"/>
      <c r="AF1723" s="72"/>
      <c r="AG1723" s="72"/>
      <c r="AH1723" s="72"/>
      <c r="AI1723" s="72"/>
      <c r="AJ1723" s="72"/>
      <c r="AK1723" s="72"/>
      <c r="AL1723" s="72"/>
      <c r="AM1723" s="72"/>
      <c r="AN1723" s="72"/>
      <c r="AO1723" s="72"/>
      <c r="AP1723" s="72"/>
      <c r="AQ1723" s="72"/>
      <c r="AR1723" s="72"/>
      <c r="AS1723" s="72"/>
      <c r="AT1723" s="72"/>
      <c r="AU1723" s="72"/>
      <c r="AV1723" s="72"/>
      <c r="AW1723" s="72"/>
      <c r="AX1723" s="72"/>
      <c r="AY1723" s="72"/>
      <c r="AZ1723" s="72"/>
      <c r="BA1723" s="72"/>
      <c r="BB1723" s="72"/>
      <c r="BC1723" s="72"/>
      <c r="BD1723" s="72"/>
      <c r="BE1723" s="72"/>
      <c r="BF1723" s="72"/>
      <c r="BG1723" s="72"/>
      <c r="BH1723" s="72"/>
      <c r="BI1723" s="72"/>
      <c r="BJ1723" s="72"/>
      <c r="BK1723" s="72"/>
      <c r="BL1723" s="72"/>
      <c r="BM1723" s="72"/>
      <c r="BN1723" s="72"/>
      <c r="BO1723" s="72"/>
      <c r="BP1723" s="72"/>
      <c r="BQ1723" s="72"/>
      <c r="BR1723" s="72"/>
      <c r="BS1723" s="72"/>
      <c r="BT1723" s="72"/>
      <c r="BU1723" s="72"/>
      <c r="BV1723" s="72"/>
      <c r="BW1723" s="72"/>
      <c r="BX1723" s="72"/>
      <c r="BY1723" s="72"/>
      <c r="BZ1723" s="72"/>
      <c r="CA1723" s="72"/>
      <c r="CB1723" s="72"/>
      <c r="CC1723" s="72"/>
      <c r="CD1723" s="72"/>
      <c r="CE1723" s="72"/>
      <c r="CF1723" s="72"/>
      <c r="CG1723" s="72"/>
      <c r="CH1723" s="72"/>
      <c r="CI1723" s="72"/>
      <c r="CJ1723" s="72"/>
      <c r="CK1723" s="72"/>
      <c r="CL1723" s="72"/>
      <c r="CO1723" s="72"/>
      <c r="CP1723" s="72"/>
      <c r="CQ1723" s="72"/>
      <c r="CR1723" s="72"/>
      <c r="CS1723" s="72"/>
      <c r="CT1723" s="72"/>
      <c r="CU1723" s="72"/>
      <c r="CV1723" s="72"/>
      <c r="CW1723" s="72"/>
      <c r="CX1723" s="72"/>
      <c r="CY1723" s="72"/>
      <c r="CZ1723" s="72"/>
      <c r="DA1723" s="72"/>
      <c r="DB1723" s="72"/>
      <c r="DC1723" s="72"/>
      <c r="DD1723" s="72"/>
      <c r="DE1723" s="72"/>
      <c r="DF1723" s="72"/>
      <c r="DG1723" s="72"/>
      <c r="DH1723" s="72"/>
      <c r="DI1723" s="72"/>
      <c r="DJ1723" s="72"/>
      <c r="DK1723" s="72"/>
      <c r="DL1723" s="72"/>
    </row>
    <row r="1724" spans="1:116" x14ac:dyDescent="0.4">
      <c r="B1724" t="s">
        <v>332</v>
      </c>
      <c r="D1724" t="s">
        <v>764</v>
      </c>
      <c r="E1724" s="8" t="str">
        <f>ROW()&amp;" "&amp;D1724</f>
        <v>1724 DCHC-S</v>
      </c>
      <c r="G1724" s="136" t="str">
        <f>G1710</f>
        <v>primary unit</v>
      </c>
      <c r="H1724" s="27"/>
      <c r="I1724" s="78"/>
      <c r="J1724" s="78"/>
      <c r="K1724" s="33"/>
      <c r="L1724" s="33"/>
      <c r="M1724" s="33"/>
      <c r="N1724" s="33"/>
      <c r="O1724" s="33"/>
      <c r="P1724" s="33"/>
      <c r="R1724" s="33"/>
      <c r="S1724" s="77"/>
      <c r="T1724" s="77"/>
      <c r="U1724" s="77"/>
      <c r="V1724" s="77"/>
      <c r="W1724" s="77"/>
      <c r="X1724" s="77"/>
      <c r="Y1724" s="77"/>
      <c r="Z1724" s="77"/>
      <c r="AA1724" s="77"/>
      <c r="AB1724" s="77"/>
      <c r="AC1724" s="77"/>
      <c r="AD1724" s="77"/>
      <c r="AE1724" s="77"/>
      <c r="AF1724" s="77"/>
      <c r="AG1724" s="77"/>
      <c r="AH1724" s="77"/>
      <c r="AI1724" s="77"/>
      <c r="AJ1724" s="77"/>
      <c r="AK1724" s="77"/>
      <c r="AL1724" s="77"/>
      <c r="AM1724" s="77"/>
      <c r="AN1724" s="77"/>
      <c r="AO1724" s="77"/>
      <c r="AP1724" s="77"/>
      <c r="AQ1724" s="77"/>
      <c r="AR1724" s="77"/>
      <c r="AS1724" s="77"/>
      <c r="AT1724" s="77"/>
      <c r="AU1724" s="77"/>
      <c r="AV1724" s="77"/>
      <c r="AW1724" s="77"/>
      <c r="AX1724" s="77"/>
      <c r="AY1724" s="77"/>
      <c r="AZ1724" s="77"/>
      <c r="BA1724" s="77"/>
      <c r="BB1724" s="77"/>
      <c r="BC1724" s="77"/>
      <c r="BD1724" s="77"/>
      <c r="BE1724" s="77"/>
      <c r="BF1724" s="77"/>
      <c r="BG1724" s="77"/>
      <c r="BH1724" s="77"/>
      <c r="BI1724" s="77"/>
      <c r="BJ1724" s="77"/>
      <c r="BK1724" s="77"/>
      <c r="BL1724" s="77"/>
      <c r="BM1724" s="77"/>
      <c r="BN1724" s="77"/>
      <c r="BO1724" s="77"/>
      <c r="BP1724" s="77"/>
      <c r="BQ1724" s="77"/>
      <c r="BR1724" s="77"/>
      <c r="BS1724" s="77"/>
      <c r="BT1724" s="77"/>
      <c r="BU1724" s="77"/>
      <c r="BV1724" s="77"/>
      <c r="BW1724" s="77"/>
      <c r="BX1724" s="77"/>
      <c r="BY1724" s="77"/>
      <c r="BZ1724" s="77"/>
      <c r="CA1724" s="77"/>
      <c r="CB1724" s="77"/>
      <c r="CC1724" s="77"/>
      <c r="CD1724" s="77"/>
      <c r="CE1724" s="77"/>
      <c r="CF1724" s="77"/>
      <c r="CG1724" s="77"/>
      <c r="CH1724" s="77"/>
      <c r="CI1724" s="77"/>
      <c r="CJ1724" s="77"/>
      <c r="CK1724" s="77"/>
      <c r="CL1724" s="77"/>
      <c r="CN1724" s="78"/>
      <c r="CO1724" s="77"/>
      <c r="CP1724" s="77"/>
      <c r="CQ1724" s="77"/>
      <c r="CR1724" s="77"/>
      <c r="CS1724" s="77"/>
      <c r="CT1724" s="77"/>
      <c r="CU1724" s="77"/>
      <c r="CV1724" s="77"/>
      <c r="CW1724" s="77"/>
      <c r="CX1724" s="77"/>
      <c r="CY1724" s="77"/>
      <c r="CZ1724" s="77"/>
      <c r="DA1724" s="77"/>
      <c r="DB1724" s="77"/>
      <c r="DC1724" s="77"/>
      <c r="DD1724" s="77"/>
      <c r="DE1724" s="77"/>
      <c r="DF1724" s="77"/>
      <c r="DG1724" s="77"/>
      <c r="DH1724" s="77"/>
      <c r="DI1724" s="77"/>
      <c r="DJ1724" s="77"/>
      <c r="DK1724" s="77"/>
      <c r="DL1724" s="77"/>
    </row>
    <row r="1725" spans="1:116" x14ac:dyDescent="0.4">
      <c r="B1725" t="s">
        <v>332</v>
      </c>
      <c r="D1725" t="s">
        <v>764</v>
      </c>
      <c r="E1725" s="8" t="str">
        <f t="shared" si="2319"/>
        <v>1725 DCHC-S</v>
      </c>
      <c r="G1725" s="136" t="str">
        <f t="shared" ref="G1725:G1733" si="2325">G1711</f>
        <v>Primary revenue driver</v>
      </c>
      <c r="H1725" s="27"/>
      <c r="I1725" s="78"/>
      <c r="J1725" s="78"/>
      <c r="K1725" s="33"/>
      <c r="L1725" s="33"/>
      <c r="M1725" s="33"/>
      <c r="N1725" s="33"/>
      <c r="O1725" s="33"/>
      <c r="P1725" s="33"/>
      <c r="R1725" s="33"/>
      <c r="S1725" s="77"/>
      <c r="T1725" s="77"/>
      <c r="U1725" s="77"/>
      <c r="V1725" s="77"/>
      <c r="W1725" s="77"/>
      <c r="X1725" s="77"/>
      <c r="Y1725" s="77"/>
      <c r="Z1725" s="77"/>
      <c r="AA1725" s="77"/>
      <c r="AB1725" s="77"/>
      <c r="AC1725" s="77"/>
      <c r="AD1725" s="77"/>
      <c r="AE1725" s="77"/>
      <c r="AF1725" s="77"/>
      <c r="AG1725" s="77"/>
      <c r="AH1725" s="77"/>
      <c r="AI1725" s="77"/>
      <c r="AJ1725" s="77"/>
      <c r="AK1725" s="77"/>
      <c r="AL1725" s="77"/>
      <c r="AM1725" s="77"/>
      <c r="AN1725" s="77"/>
      <c r="AO1725" s="77"/>
      <c r="AP1725" s="77"/>
      <c r="AQ1725" s="77"/>
      <c r="AR1725" s="77"/>
      <c r="AS1725" s="77"/>
      <c r="AT1725" s="77"/>
      <c r="AU1725" s="77"/>
      <c r="AV1725" s="77"/>
      <c r="AW1725" s="77"/>
      <c r="AX1725" s="77"/>
      <c r="AY1725" s="77"/>
      <c r="AZ1725" s="77"/>
      <c r="BA1725" s="77"/>
      <c r="BB1725" s="77"/>
      <c r="BC1725" s="77"/>
      <c r="BD1725" s="77"/>
      <c r="BE1725" s="77"/>
      <c r="BF1725" s="77"/>
      <c r="BG1725" s="77"/>
      <c r="BH1725" s="77"/>
      <c r="BI1725" s="77"/>
      <c r="BJ1725" s="77"/>
      <c r="BK1725" s="77"/>
      <c r="BL1725" s="77"/>
      <c r="BM1725" s="77"/>
      <c r="BN1725" s="77"/>
      <c r="BO1725" s="77"/>
      <c r="BP1725" s="77"/>
      <c r="BQ1725" s="77"/>
      <c r="BR1725" s="77"/>
      <c r="BS1725" s="77"/>
      <c r="BT1725" s="77"/>
      <c r="BU1725" s="77"/>
      <c r="BV1725" s="77"/>
      <c r="BW1725" s="77"/>
      <c r="BX1725" s="77"/>
      <c r="BY1725" s="77"/>
      <c r="BZ1725" s="77"/>
      <c r="CA1725" s="77"/>
      <c r="CB1725" s="77"/>
      <c r="CC1725" s="77"/>
      <c r="CD1725" s="77"/>
      <c r="CE1725" s="77"/>
      <c r="CF1725" s="77"/>
      <c r="CG1725" s="77"/>
      <c r="CH1725" s="77"/>
      <c r="CI1725" s="77"/>
      <c r="CJ1725" s="77"/>
      <c r="CK1725" s="77"/>
      <c r="CL1725" s="77"/>
      <c r="CN1725" s="78"/>
      <c r="CO1725" s="77"/>
      <c r="CP1725" s="77"/>
      <c r="CQ1725" s="77"/>
      <c r="CR1725" s="77"/>
      <c r="CS1725" s="77"/>
      <c r="CT1725" s="77"/>
      <c r="CU1725" s="77"/>
      <c r="CV1725" s="77"/>
      <c r="CW1725" s="77"/>
      <c r="CX1725" s="77"/>
      <c r="CY1725" s="77"/>
      <c r="CZ1725" s="77"/>
      <c r="DA1725" s="77"/>
      <c r="DB1725" s="77"/>
      <c r="DC1725" s="77"/>
      <c r="DD1725" s="77"/>
      <c r="DE1725" s="77"/>
      <c r="DF1725" s="77"/>
      <c r="DG1725" s="77"/>
      <c r="DH1725" s="77"/>
      <c r="DI1725" s="77"/>
      <c r="DJ1725" s="77"/>
      <c r="DK1725" s="77"/>
      <c r="DL1725" s="77"/>
    </row>
    <row r="1726" spans="1:116" x14ac:dyDescent="0.4">
      <c r="B1726" t="s">
        <v>332</v>
      </c>
      <c r="D1726" t="s">
        <v>764</v>
      </c>
      <c r="E1726" s="8" t="str">
        <f t="shared" si="2319"/>
        <v>1726 DCHC-S</v>
      </c>
      <c r="G1726" s="136" t="str">
        <f t="shared" si="2325"/>
        <v>Primary volume driver</v>
      </c>
      <c r="K1726" s="53"/>
      <c r="L1726" s="53"/>
      <c r="M1726" s="53"/>
      <c r="N1726" s="53"/>
      <c r="O1726" s="53"/>
      <c r="P1726" s="53"/>
      <c r="R1726" s="24"/>
      <c r="S1726" s="80" t="str">
        <f>S1711</f>
        <v>S$16</v>
      </c>
      <c r="T1726" s="80" t="str">
        <f t="shared" ref="T1726:CE1728" si="2326">T1711</f>
        <v>T$16</v>
      </c>
      <c r="U1726" s="80" t="str">
        <f t="shared" si="2326"/>
        <v>U$16</v>
      </c>
      <c r="V1726" s="80" t="str">
        <f t="shared" si="2326"/>
        <v>V$16</v>
      </c>
      <c r="W1726" s="80" t="str">
        <f t="shared" si="2326"/>
        <v>W$16</v>
      </c>
      <c r="X1726" s="80" t="str">
        <f t="shared" si="2326"/>
        <v>X$16</v>
      </c>
      <c r="Y1726" s="80" t="str">
        <f t="shared" si="2326"/>
        <v>Y$16</v>
      </c>
      <c r="Z1726" s="80" t="str">
        <f t="shared" si="2326"/>
        <v>Z$16</v>
      </c>
      <c r="AA1726" s="80" t="str">
        <f t="shared" si="2326"/>
        <v>AA$16</v>
      </c>
      <c r="AB1726" s="80" t="str">
        <f t="shared" si="2326"/>
        <v>AB$16</v>
      </c>
      <c r="AC1726" s="80" t="str">
        <f t="shared" si="2326"/>
        <v>AC$16</v>
      </c>
      <c r="AD1726" s="80" t="str">
        <f t="shared" si="2326"/>
        <v>AD$16</v>
      </c>
      <c r="AE1726" s="80" t="str">
        <f t="shared" si="2326"/>
        <v>AE$16</v>
      </c>
      <c r="AF1726" s="80" t="str">
        <f t="shared" si="2326"/>
        <v>AF$16</v>
      </c>
      <c r="AG1726" s="80" t="str">
        <f t="shared" si="2326"/>
        <v>AG$16</v>
      </c>
      <c r="AH1726" s="80" t="str">
        <f t="shared" si="2326"/>
        <v>AH$16</v>
      </c>
      <c r="AI1726" s="80" t="str">
        <f t="shared" si="2326"/>
        <v>AI$16</v>
      </c>
      <c r="AJ1726" s="80" t="str">
        <f t="shared" si="2326"/>
        <v>AJ$16</v>
      </c>
      <c r="AK1726" s="80" t="str">
        <f t="shared" si="2326"/>
        <v>AK$16</v>
      </c>
      <c r="AL1726" s="80" t="str">
        <f t="shared" si="2326"/>
        <v>AL$16</v>
      </c>
      <c r="AM1726" s="80" t="str">
        <f t="shared" si="2326"/>
        <v>AM$16</v>
      </c>
      <c r="AN1726" s="80" t="str">
        <f t="shared" si="2326"/>
        <v>AN$16</v>
      </c>
      <c r="AO1726" s="80" t="str">
        <f t="shared" si="2326"/>
        <v>AO$16</v>
      </c>
      <c r="AP1726" s="80" t="str">
        <f t="shared" si="2326"/>
        <v>AP$16</v>
      </c>
      <c r="AQ1726" s="80" t="str">
        <f t="shared" si="2326"/>
        <v>AQ$16</v>
      </c>
      <c r="AR1726" s="80" t="str">
        <f t="shared" si="2326"/>
        <v>AR$16</v>
      </c>
      <c r="AS1726" s="80" t="str">
        <f t="shared" si="2326"/>
        <v>AS$16</v>
      </c>
      <c r="AT1726" s="80" t="str">
        <f t="shared" si="2326"/>
        <v>AT$16</v>
      </c>
      <c r="AU1726" s="80" t="str">
        <f t="shared" si="2326"/>
        <v>AU$16</v>
      </c>
      <c r="AV1726" s="80" t="str">
        <f t="shared" si="2326"/>
        <v>AV$16</v>
      </c>
      <c r="AW1726" s="80" t="str">
        <f t="shared" si="2326"/>
        <v>AW$16</v>
      </c>
      <c r="AX1726" s="80" t="str">
        <f t="shared" si="2326"/>
        <v>AX$16</v>
      </c>
      <c r="AY1726" s="80" t="str">
        <f t="shared" si="2326"/>
        <v>AY$16</v>
      </c>
      <c r="AZ1726" s="80" t="str">
        <f t="shared" si="2326"/>
        <v>AZ$16</v>
      </c>
      <c r="BA1726" s="80" t="str">
        <f t="shared" si="2326"/>
        <v>BA$16</v>
      </c>
      <c r="BB1726" s="80" t="str">
        <f t="shared" si="2326"/>
        <v>BB$16</v>
      </c>
      <c r="BC1726" s="80" t="str">
        <f t="shared" si="2326"/>
        <v>BC$16</v>
      </c>
      <c r="BD1726" s="80" t="str">
        <f t="shared" si="2326"/>
        <v>BD$16</v>
      </c>
      <c r="BE1726" s="80" t="str">
        <f t="shared" si="2326"/>
        <v>BE$16</v>
      </c>
      <c r="BF1726" s="80" t="str">
        <f t="shared" si="2326"/>
        <v>BF$16</v>
      </c>
      <c r="BG1726" s="80" t="str">
        <f t="shared" si="2326"/>
        <v>BG$16</v>
      </c>
      <c r="BH1726" s="80" t="str">
        <f t="shared" si="2326"/>
        <v>BH$16</v>
      </c>
      <c r="BI1726" s="80" t="str">
        <f t="shared" si="2326"/>
        <v>BI$16</v>
      </c>
      <c r="BJ1726" s="80" t="str">
        <f t="shared" si="2326"/>
        <v>BJ$16</v>
      </c>
      <c r="BK1726" s="80" t="str">
        <f t="shared" si="2326"/>
        <v>BK$16</v>
      </c>
      <c r="BL1726" s="80" t="str">
        <f t="shared" si="2326"/>
        <v>BL$16</v>
      </c>
      <c r="BM1726" s="80" t="str">
        <f t="shared" si="2326"/>
        <v>BM$16</v>
      </c>
      <c r="BN1726" s="80" t="str">
        <f t="shared" si="2326"/>
        <v>BN$16</v>
      </c>
      <c r="BO1726" s="80" t="str">
        <f t="shared" si="2326"/>
        <v>BO$16</v>
      </c>
      <c r="BP1726" s="80" t="str">
        <f t="shared" si="2326"/>
        <v>BP$16</v>
      </c>
      <c r="BQ1726" s="80" t="str">
        <f t="shared" si="2326"/>
        <v>BQ$16</v>
      </c>
      <c r="BR1726" s="80" t="str">
        <f t="shared" si="2326"/>
        <v>BR$16</v>
      </c>
      <c r="BS1726" s="80" t="str">
        <f t="shared" si="2326"/>
        <v>BS$16</v>
      </c>
      <c r="BT1726" s="80" t="str">
        <f t="shared" si="2326"/>
        <v>BT$16</v>
      </c>
      <c r="BU1726" s="80" t="str">
        <f t="shared" si="2326"/>
        <v>BU$16</v>
      </c>
      <c r="BV1726" s="80" t="str">
        <f t="shared" si="2326"/>
        <v>BV$16</v>
      </c>
      <c r="BW1726" s="80" t="str">
        <f t="shared" si="2326"/>
        <v>BW$16</v>
      </c>
      <c r="BX1726" s="80" t="str">
        <f t="shared" si="2326"/>
        <v>BX$16</v>
      </c>
      <c r="BY1726" s="80" t="str">
        <f t="shared" si="2326"/>
        <v>BY$16</v>
      </c>
      <c r="BZ1726" s="80" t="str">
        <f t="shared" si="2326"/>
        <v>BZ$16</v>
      </c>
      <c r="CA1726" s="80" t="str">
        <f t="shared" si="2326"/>
        <v>CA$16</v>
      </c>
      <c r="CB1726" s="80" t="str">
        <f t="shared" si="2326"/>
        <v>CB$16</v>
      </c>
      <c r="CC1726" s="80" t="str">
        <f t="shared" si="2326"/>
        <v>CC$16</v>
      </c>
      <c r="CD1726" s="80" t="str">
        <f t="shared" si="2326"/>
        <v>CD$16</v>
      </c>
      <c r="CE1726" s="80" t="str">
        <f t="shared" si="2326"/>
        <v>CE$16</v>
      </c>
      <c r="CF1726" s="80" t="str">
        <f t="shared" ref="CF1726:CL1728" si="2327">CF1711</f>
        <v>CF$16</v>
      </c>
      <c r="CG1726" s="80" t="str">
        <f t="shared" si="2327"/>
        <v>CG$16</v>
      </c>
      <c r="CH1726" s="80" t="str">
        <f t="shared" si="2327"/>
        <v>CH$16</v>
      </c>
      <c r="CI1726" s="80" t="str">
        <f t="shared" si="2327"/>
        <v>CI$16</v>
      </c>
      <c r="CJ1726" s="80" t="str">
        <f t="shared" si="2327"/>
        <v>CJ$16</v>
      </c>
      <c r="CK1726" s="80" t="str">
        <f t="shared" si="2327"/>
        <v>CK$16</v>
      </c>
      <c r="CL1726" s="80" t="str">
        <f t="shared" si="2327"/>
        <v>CL$16</v>
      </c>
      <c r="CO1726" s="80" t="str">
        <f t="shared" ref="CO1726:DK1728" si="2328">CO1711</f>
        <v>CO$16</v>
      </c>
      <c r="CP1726" s="80" t="str">
        <f t="shared" si="2328"/>
        <v>CP$16</v>
      </c>
      <c r="CQ1726" s="80" t="str">
        <f t="shared" si="2328"/>
        <v>CQ$16</v>
      </c>
      <c r="CR1726" s="80" t="str">
        <f t="shared" si="2328"/>
        <v>CR$16</v>
      </c>
      <c r="CS1726" s="80" t="str">
        <f t="shared" si="2328"/>
        <v>CS$16</v>
      </c>
      <c r="CT1726" s="80" t="str">
        <f t="shared" si="2328"/>
        <v>CT$16</v>
      </c>
      <c r="CU1726" s="80" t="str">
        <f t="shared" si="2328"/>
        <v>CU$16</v>
      </c>
      <c r="CV1726" s="80" t="str">
        <f t="shared" si="2328"/>
        <v>CV$16</v>
      </c>
      <c r="CW1726" s="80" t="str">
        <f t="shared" si="2328"/>
        <v>CW$16</v>
      </c>
      <c r="CX1726" s="80" t="str">
        <f t="shared" si="2328"/>
        <v>CX$16</v>
      </c>
      <c r="CY1726" s="80" t="str">
        <f t="shared" si="2328"/>
        <v>CY$16</v>
      </c>
      <c r="CZ1726" s="80" t="str">
        <f t="shared" si="2328"/>
        <v>CZ$16</v>
      </c>
      <c r="DA1726" s="80" t="str">
        <f t="shared" si="2328"/>
        <v>DA$16</v>
      </c>
      <c r="DB1726" s="80" t="str">
        <f t="shared" si="2328"/>
        <v>DB$16</v>
      </c>
      <c r="DC1726" s="80" t="str">
        <f t="shared" si="2328"/>
        <v>DC$16</v>
      </c>
      <c r="DD1726" s="80" t="str">
        <f t="shared" si="2328"/>
        <v>DD$16</v>
      </c>
      <c r="DE1726" s="80" t="str">
        <f t="shared" si="2328"/>
        <v>DE$16</v>
      </c>
      <c r="DF1726" s="80" t="str">
        <f t="shared" si="2328"/>
        <v>DF$16</v>
      </c>
      <c r="DG1726" s="80" t="str">
        <f t="shared" si="2328"/>
        <v>DG$16</v>
      </c>
      <c r="DH1726" s="80" t="str">
        <f t="shared" si="2328"/>
        <v>DH$16</v>
      </c>
      <c r="DI1726" s="80" t="str">
        <f t="shared" si="2328"/>
        <v>DI$16</v>
      </c>
      <c r="DJ1726" s="80" t="str">
        <f t="shared" si="2328"/>
        <v>DJ$16</v>
      </c>
      <c r="DK1726" s="80" t="str">
        <f t="shared" si="2328"/>
        <v>DK$16</v>
      </c>
      <c r="DL1726" s="80" t="str">
        <f t="shared" ref="DL1726:DL1728" si="2329">DL1711</f>
        <v>DL$16</v>
      </c>
    </row>
    <row r="1727" spans="1:116" x14ac:dyDescent="0.4">
      <c r="B1727" t="s">
        <v>332</v>
      </c>
      <c r="D1727" t="s">
        <v>764</v>
      </c>
      <c r="E1727" s="8" t="str">
        <f t="shared" si="2319"/>
        <v>1727 DCHC-S</v>
      </c>
      <c r="G1727" s="191" t="str">
        <f>G1717</f>
        <v>Headcount - volume driven:</v>
      </c>
      <c r="H1727" s="12"/>
      <c r="I1727" s="60"/>
      <c r="J1727" s="60"/>
      <c r="K1727" s="15"/>
      <c r="L1727" s="15"/>
      <c r="M1727" s="15"/>
      <c r="N1727" s="15"/>
      <c r="O1727" s="15"/>
      <c r="P1727" s="15"/>
      <c r="R1727" s="15"/>
      <c r="S1727" s="80" t="str">
        <f>S1712</f>
        <v>S$17</v>
      </c>
      <c r="T1727" s="80" t="str">
        <f t="shared" ref="T1727:CE1729" si="2330">T1712</f>
        <v>T$17</v>
      </c>
      <c r="U1727" s="80" t="str">
        <f t="shared" si="2330"/>
        <v>U$17</v>
      </c>
      <c r="V1727" s="80" t="str">
        <f t="shared" si="2330"/>
        <v>V$17</v>
      </c>
      <c r="W1727" s="80" t="str">
        <f t="shared" si="2330"/>
        <v>W$17</v>
      </c>
      <c r="X1727" s="80" t="str">
        <f t="shared" si="2330"/>
        <v>X$17</v>
      </c>
      <c r="Y1727" s="80" t="str">
        <f t="shared" si="2330"/>
        <v>Y$17</v>
      </c>
      <c r="Z1727" s="80" t="str">
        <f t="shared" si="2330"/>
        <v>Z$17</v>
      </c>
      <c r="AA1727" s="80" t="str">
        <f t="shared" si="2330"/>
        <v>AA$17</v>
      </c>
      <c r="AB1727" s="80" t="str">
        <f t="shared" si="2330"/>
        <v>AB$17</v>
      </c>
      <c r="AC1727" s="80" t="str">
        <f t="shared" si="2330"/>
        <v>AC$17</v>
      </c>
      <c r="AD1727" s="80" t="str">
        <f t="shared" si="2330"/>
        <v>AD$17</v>
      </c>
      <c r="AE1727" s="80" t="str">
        <f t="shared" si="2330"/>
        <v>AE$17</v>
      </c>
      <c r="AF1727" s="80" t="str">
        <f t="shared" si="2330"/>
        <v>AF$17</v>
      </c>
      <c r="AG1727" s="80" t="str">
        <f t="shared" si="2330"/>
        <v>AG$17</v>
      </c>
      <c r="AH1727" s="80" t="str">
        <f t="shared" si="2330"/>
        <v>AH$17</v>
      </c>
      <c r="AI1727" s="80" t="str">
        <f t="shared" si="2330"/>
        <v>AI$17</v>
      </c>
      <c r="AJ1727" s="80" t="str">
        <f t="shared" si="2330"/>
        <v>AJ$17</v>
      </c>
      <c r="AK1727" s="80" t="str">
        <f t="shared" si="2330"/>
        <v>AK$17</v>
      </c>
      <c r="AL1727" s="80" t="str">
        <f t="shared" si="2330"/>
        <v>AL$17</v>
      </c>
      <c r="AM1727" s="80" t="str">
        <f t="shared" si="2330"/>
        <v>AM$17</v>
      </c>
      <c r="AN1727" s="80" t="str">
        <f t="shared" si="2330"/>
        <v>AN$17</v>
      </c>
      <c r="AO1727" s="80" t="str">
        <f t="shared" si="2330"/>
        <v>AO$17</v>
      </c>
      <c r="AP1727" s="80" t="str">
        <f t="shared" si="2330"/>
        <v>AP$17</v>
      </c>
      <c r="AQ1727" s="80" t="str">
        <f t="shared" si="2330"/>
        <v>AQ$17</v>
      </c>
      <c r="AR1727" s="80" t="str">
        <f t="shared" si="2330"/>
        <v>AR$17</v>
      </c>
      <c r="AS1727" s="80" t="str">
        <f t="shared" si="2330"/>
        <v>AS$17</v>
      </c>
      <c r="AT1727" s="80" t="str">
        <f t="shared" si="2330"/>
        <v>AT$17</v>
      </c>
      <c r="AU1727" s="80" t="str">
        <f t="shared" si="2330"/>
        <v>AU$17</v>
      </c>
      <c r="AV1727" s="80" t="str">
        <f t="shared" si="2330"/>
        <v>AV$17</v>
      </c>
      <c r="AW1727" s="80" t="str">
        <f t="shared" si="2330"/>
        <v>AW$17</v>
      </c>
      <c r="AX1727" s="80" t="str">
        <f t="shared" si="2330"/>
        <v>AX$17</v>
      </c>
      <c r="AY1727" s="80" t="str">
        <f t="shared" si="2330"/>
        <v>AY$17</v>
      </c>
      <c r="AZ1727" s="80" t="str">
        <f t="shared" si="2330"/>
        <v>AZ$17</v>
      </c>
      <c r="BA1727" s="80" t="str">
        <f t="shared" si="2330"/>
        <v>BA$17</v>
      </c>
      <c r="BB1727" s="80" t="str">
        <f t="shared" si="2330"/>
        <v>BB$17</v>
      </c>
      <c r="BC1727" s="80" t="str">
        <f t="shared" si="2330"/>
        <v>BC$17</v>
      </c>
      <c r="BD1727" s="80" t="str">
        <f t="shared" si="2330"/>
        <v>BD$17</v>
      </c>
      <c r="BE1727" s="80" t="str">
        <f t="shared" si="2330"/>
        <v>BE$17</v>
      </c>
      <c r="BF1727" s="80" t="str">
        <f t="shared" si="2330"/>
        <v>BF$17</v>
      </c>
      <c r="BG1727" s="80" t="str">
        <f t="shared" si="2330"/>
        <v>BG$17</v>
      </c>
      <c r="BH1727" s="80" t="str">
        <f t="shared" si="2330"/>
        <v>BH$17</v>
      </c>
      <c r="BI1727" s="80" t="str">
        <f t="shared" si="2330"/>
        <v>BI$17</v>
      </c>
      <c r="BJ1727" s="80" t="str">
        <f t="shared" si="2330"/>
        <v>BJ$17</v>
      </c>
      <c r="BK1727" s="80" t="str">
        <f t="shared" si="2330"/>
        <v>BK$17</v>
      </c>
      <c r="BL1727" s="80" t="str">
        <f t="shared" si="2330"/>
        <v>BL$17</v>
      </c>
      <c r="BM1727" s="80" t="str">
        <f t="shared" si="2330"/>
        <v>BM$17</v>
      </c>
      <c r="BN1727" s="80" t="str">
        <f t="shared" si="2330"/>
        <v>BN$17</v>
      </c>
      <c r="BO1727" s="80" t="str">
        <f t="shared" si="2330"/>
        <v>BO$17</v>
      </c>
      <c r="BP1727" s="80" t="str">
        <f t="shared" si="2330"/>
        <v>BP$17</v>
      </c>
      <c r="BQ1727" s="80" t="str">
        <f t="shared" si="2330"/>
        <v>BQ$17</v>
      </c>
      <c r="BR1727" s="80" t="str">
        <f t="shared" si="2330"/>
        <v>BR$17</v>
      </c>
      <c r="BS1727" s="80" t="str">
        <f t="shared" si="2330"/>
        <v>BS$17</v>
      </c>
      <c r="BT1727" s="80" t="str">
        <f t="shared" si="2330"/>
        <v>BT$17</v>
      </c>
      <c r="BU1727" s="80" t="str">
        <f t="shared" si="2330"/>
        <v>BU$17</v>
      </c>
      <c r="BV1727" s="80" t="str">
        <f t="shared" si="2330"/>
        <v>BV$17</v>
      </c>
      <c r="BW1727" s="80" t="str">
        <f t="shared" si="2330"/>
        <v>BW$17</v>
      </c>
      <c r="BX1727" s="80" t="str">
        <f t="shared" si="2330"/>
        <v>BX$17</v>
      </c>
      <c r="BY1727" s="80" t="str">
        <f t="shared" si="2330"/>
        <v>BY$17</v>
      </c>
      <c r="BZ1727" s="80" t="str">
        <f t="shared" si="2330"/>
        <v>BZ$17</v>
      </c>
      <c r="CA1727" s="80" t="str">
        <f t="shared" si="2330"/>
        <v>CA$17</v>
      </c>
      <c r="CB1727" s="80" t="str">
        <f t="shared" si="2330"/>
        <v>CB$17</v>
      </c>
      <c r="CC1727" s="80" t="str">
        <f t="shared" si="2330"/>
        <v>CC$17</v>
      </c>
      <c r="CD1727" s="80" t="str">
        <f t="shared" si="2330"/>
        <v>CD$17</v>
      </c>
      <c r="CE1727" s="80" t="str">
        <f t="shared" si="2330"/>
        <v>CE$17</v>
      </c>
      <c r="CF1727" s="80" t="str">
        <f t="shared" ref="CF1727:CL1729" si="2331">CF1712</f>
        <v>CF$17</v>
      </c>
      <c r="CG1727" s="80" t="str">
        <f t="shared" si="2331"/>
        <v>CG$17</v>
      </c>
      <c r="CH1727" s="80" t="str">
        <f t="shared" si="2331"/>
        <v>CH$17</v>
      </c>
      <c r="CI1727" s="80" t="str">
        <f t="shared" si="2331"/>
        <v>CI$17</v>
      </c>
      <c r="CJ1727" s="80" t="str">
        <f t="shared" si="2331"/>
        <v>CJ$17</v>
      </c>
      <c r="CK1727" s="80" t="str">
        <f t="shared" si="2331"/>
        <v>CK$17</v>
      </c>
      <c r="CL1727" s="80" t="str">
        <f t="shared" si="2331"/>
        <v>CL$17</v>
      </c>
      <c r="CN1727" s="60"/>
      <c r="CO1727" s="80" t="str">
        <f t="shared" ref="CO1727:DK1729" si="2332">CO1712</f>
        <v>CO$17</v>
      </c>
      <c r="CP1727" s="80" t="str">
        <f t="shared" si="2332"/>
        <v>CP$17</v>
      </c>
      <c r="CQ1727" s="80" t="str">
        <f t="shared" si="2332"/>
        <v>CQ$17</v>
      </c>
      <c r="CR1727" s="80" t="str">
        <f t="shared" si="2332"/>
        <v>CR$17</v>
      </c>
      <c r="CS1727" s="80" t="str">
        <f t="shared" si="2332"/>
        <v>CS$17</v>
      </c>
      <c r="CT1727" s="80" t="str">
        <f t="shared" si="2332"/>
        <v>CT$17</v>
      </c>
      <c r="CU1727" s="80" t="str">
        <f t="shared" si="2332"/>
        <v>CU$17</v>
      </c>
      <c r="CV1727" s="80" t="str">
        <f t="shared" si="2332"/>
        <v>CV$17</v>
      </c>
      <c r="CW1727" s="80" t="str">
        <f t="shared" si="2332"/>
        <v>CW$17</v>
      </c>
      <c r="CX1727" s="80" t="str">
        <f t="shared" si="2332"/>
        <v>CX$17</v>
      </c>
      <c r="CY1727" s="80" t="str">
        <f t="shared" si="2332"/>
        <v>CY$17</v>
      </c>
      <c r="CZ1727" s="80" t="str">
        <f t="shared" si="2332"/>
        <v>CZ$17</v>
      </c>
      <c r="DA1727" s="80" t="str">
        <f t="shared" si="2332"/>
        <v>DA$17</v>
      </c>
      <c r="DB1727" s="80" t="str">
        <f t="shared" si="2332"/>
        <v>DB$17</v>
      </c>
      <c r="DC1727" s="80" t="str">
        <f t="shared" si="2332"/>
        <v>DC$17</v>
      </c>
      <c r="DD1727" s="80" t="str">
        <f t="shared" si="2332"/>
        <v>DD$17</v>
      </c>
      <c r="DE1727" s="80" t="str">
        <f t="shared" si="2332"/>
        <v>DE$17</v>
      </c>
      <c r="DF1727" s="80" t="str">
        <f t="shared" si="2332"/>
        <v>DF$17</v>
      </c>
      <c r="DG1727" s="80" t="str">
        <f t="shared" si="2332"/>
        <v>DG$17</v>
      </c>
      <c r="DH1727" s="80" t="str">
        <f t="shared" si="2332"/>
        <v>DH$17</v>
      </c>
      <c r="DI1727" s="80" t="str">
        <f t="shared" si="2332"/>
        <v>DI$17</v>
      </c>
      <c r="DJ1727" s="80" t="str">
        <f t="shared" si="2332"/>
        <v>DJ$17</v>
      </c>
      <c r="DK1727" s="80" t="str">
        <f t="shared" si="2332"/>
        <v>DK$17</v>
      </c>
      <c r="DL1727" s="80" t="str">
        <f t="shared" ref="DL1727:DL1729" si="2333">DL1712</f>
        <v>DL$17</v>
      </c>
    </row>
    <row r="1728" spans="1:116" x14ac:dyDescent="0.4">
      <c r="B1728" t="s">
        <v>332</v>
      </c>
      <c r="D1728" t="s">
        <v>764</v>
      </c>
      <c r="E1728" s="8" t="str">
        <f t="shared" si="2319"/>
        <v>1728 DCHC-S</v>
      </c>
      <c r="G1728" s="241" t="str">
        <f>IFERROR(SUBSTITUTE(TRIM(MID(G1717, SEARCH("-", G1717) + 1, LEN(G1717))),":",""),"no unit")</f>
        <v>volume driven</v>
      </c>
      <c r="H1728" s="12"/>
      <c r="I1728" s="60"/>
      <c r="J1728" s="60"/>
      <c r="K1728" s="15"/>
      <c r="L1728" s="15"/>
      <c r="M1728" s="15"/>
      <c r="N1728" s="15"/>
      <c r="O1728" s="15"/>
      <c r="P1728" s="15"/>
      <c r="R1728" s="15"/>
      <c r="S1728" s="76"/>
      <c r="T1728" s="76"/>
      <c r="U1728" s="76"/>
      <c r="V1728" s="76"/>
      <c r="W1728" s="76"/>
      <c r="X1728" s="76"/>
      <c r="Y1728" s="76"/>
      <c r="Z1728" s="76"/>
      <c r="AA1728" s="76"/>
      <c r="AB1728" s="76"/>
      <c r="AC1728" s="76"/>
      <c r="AD1728" s="76"/>
      <c r="AE1728" s="76"/>
      <c r="AF1728" s="76"/>
      <c r="AG1728" s="76"/>
      <c r="AH1728" s="76"/>
      <c r="AI1728" s="76"/>
      <c r="AJ1728" s="76"/>
      <c r="AK1728" s="76"/>
      <c r="AL1728" s="76"/>
      <c r="AM1728" s="76"/>
      <c r="AN1728" s="76"/>
      <c r="AO1728" s="76"/>
      <c r="AP1728" s="76"/>
      <c r="AQ1728" s="76"/>
      <c r="AR1728" s="76"/>
      <c r="AS1728" s="76"/>
      <c r="AT1728" s="76"/>
      <c r="AU1728" s="76"/>
      <c r="AV1728" s="76"/>
      <c r="AW1728" s="76"/>
      <c r="AX1728" s="76"/>
      <c r="AY1728" s="76"/>
      <c r="AZ1728" s="76"/>
      <c r="BA1728" s="76"/>
      <c r="BB1728" s="76"/>
      <c r="BC1728" s="76"/>
      <c r="BD1728" s="76"/>
      <c r="BE1728" s="76"/>
      <c r="BF1728" s="76"/>
      <c r="BG1728" s="76"/>
      <c r="BH1728" s="76"/>
      <c r="BI1728" s="76"/>
      <c r="BJ1728" s="76"/>
      <c r="BK1728" s="76"/>
      <c r="BL1728" s="76"/>
      <c r="BM1728" s="76"/>
      <c r="BN1728" s="76"/>
      <c r="BO1728" s="76"/>
      <c r="BP1728" s="76"/>
      <c r="BQ1728" s="76"/>
      <c r="BR1728" s="76"/>
      <c r="BS1728" s="76"/>
      <c r="BT1728" s="76"/>
      <c r="BU1728" s="76"/>
      <c r="BV1728" s="76"/>
      <c r="BW1728" s="76"/>
      <c r="BX1728" s="76"/>
      <c r="BY1728" s="76"/>
      <c r="BZ1728" s="76"/>
      <c r="CA1728" s="76"/>
      <c r="CB1728" s="76"/>
      <c r="CC1728" s="76"/>
      <c r="CD1728" s="76"/>
      <c r="CE1728" s="76"/>
      <c r="CF1728" s="76"/>
      <c r="CG1728" s="76"/>
      <c r="CH1728" s="76"/>
      <c r="CI1728" s="76"/>
      <c r="CJ1728" s="76"/>
      <c r="CK1728" s="76"/>
      <c r="CL1728" s="76"/>
      <c r="CN1728" s="60"/>
      <c r="CO1728" s="76"/>
      <c r="CP1728" s="76"/>
      <c r="CQ1728" s="76"/>
      <c r="CR1728" s="76"/>
      <c r="CS1728" s="76"/>
      <c r="CT1728" s="76"/>
      <c r="CU1728" s="76"/>
      <c r="CV1728" s="76"/>
      <c r="CW1728" s="76"/>
      <c r="CX1728" s="76"/>
      <c r="CY1728" s="76"/>
      <c r="CZ1728" s="76"/>
      <c r="DA1728" s="76"/>
      <c r="DB1728" s="76"/>
      <c r="DC1728" s="76"/>
      <c r="DD1728" s="76"/>
      <c r="DE1728" s="76"/>
      <c r="DF1728" s="76"/>
      <c r="DG1728" s="76"/>
      <c r="DH1728" s="76"/>
      <c r="DI1728" s="76"/>
      <c r="DJ1728" s="76"/>
      <c r="DK1728" s="76"/>
      <c r="DL1728" s="76"/>
    </row>
    <row r="1729" spans="1:116" x14ac:dyDescent="0.4">
      <c r="B1729" t="s">
        <v>332</v>
      </c>
      <c r="D1729" t="s">
        <v>764</v>
      </c>
      <c r="E1729" s="8" t="str">
        <f t="shared" ref="E1729:E1731" si="2334">ROW()&amp;" "&amp;D1729</f>
        <v>1729 DCHC-S</v>
      </c>
      <c r="G1729" s="136" t="str">
        <f t="shared" si="2325"/>
        <v>Secondary revenue driver</v>
      </c>
      <c r="H1729" s="12"/>
      <c r="I1729" s="60"/>
      <c r="J1729" s="60"/>
      <c r="K1729" s="15"/>
      <c r="L1729" s="15"/>
      <c r="M1729" s="15"/>
      <c r="N1729" s="15"/>
      <c r="O1729" s="15"/>
      <c r="P1729" s="15"/>
      <c r="R1729" s="15"/>
      <c r="S1729" s="76"/>
      <c r="T1729" s="76"/>
      <c r="U1729" s="76"/>
      <c r="V1729" s="76"/>
      <c r="W1729" s="76"/>
      <c r="X1729" s="76"/>
      <c r="Y1729" s="76"/>
      <c r="Z1729" s="76"/>
      <c r="AA1729" s="76"/>
      <c r="AB1729" s="76"/>
      <c r="AC1729" s="76"/>
      <c r="AD1729" s="76"/>
      <c r="AE1729" s="76"/>
      <c r="AF1729" s="76"/>
      <c r="AG1729" s="76"/>
      <c r="AH1729" s="76"/>
      <c r="AI1729" s="76"/>
      <c r="AJ1729" s="76"/>
      <c r="AK1729" s="76"/>
      <c r="AL1729" s="76"/>
      <c r="AM1729" s="76"/>
      <c r="AN1729" s="76"/>
      <c r="AO1729" s="76"/>
      <c r="AP1729" s="76"/>
      <c r="AQ1729" s="76"/>
      <c r="AR1729" s="76"/>
      <c r="AS1729" s="76"/>
      <c r="AT1729" s="76"/>
      <c r="AU1729" s="76"/>
      <c r="AV1729" s="76"/>
      <c r="AW1729" s="76"/>
      <c r="AX1729" s="76"/>
      <c r="AY1729" s="76"/>
      <c r="AZ1729" s="76"/>
      <c r="BA1729" s="76"/>
      <c r="BB1729" s="76"/>
      <c r="BC1729" s="76"/>
      <c r="BD1729" s="76"/>
      <c r="BE1729" s="76"/>
      <c r="BF1729" s="76"/>
      <c r="BG1729" s="76"/>
      <c r="BH1729" s="76"/>
      <c r="BI1729" s="76"/>
      <c r="BJ1729" s="76"/>
      <c r="BK1729" s="76"/>
      <c r="BL1729" s="76"/>
      <c r="BM1729" s="76"/>
      <c r="BN1729" s="76"/>
      <c r="BO1729" s="76"/>
      <c r="BP1729" s="76"/>
      <c r="BQ1729" s="76"/>
      <c r="BR1729" s="76"/>
      <c r="BS1729" s="76"/>
      <c r="BT1729" s="76"/>
      <c r="BU1729" s="76"/>
      <c r="BV1729" s="76"/>
      <c r="BW1729" s="76"/>
      <c r="BX1729" s="76"/>
      <c r="BY1729" s="76"/>
      <c r="BZ1729" s="76"/>
      <c r="CA1729" s="76"/>
      <c r="CB1729" s="76"/>
      <c r="CC1729" s="76"/>
      <c r="CD1729" s="76"/>
      <c r="CE1729" s="76"/>
      <c r="CF1729" s="76"/>
      <c r="CG1729" s="76"/>
      <c r="CH1729" s="76"/>
      <c r="CI1729" s="76"/>
      <c r="CJ1729" s="76"/>
      <c r="CK1729" s="76"/>
      <c r="CL1729" s="76"/>
      <c r="CN1729" s="60"/>
      <c r="CO1729" s="76"/>
      <c r="CP1729" s="76"/>
      <c r="CQ1729" s="76"/>
      <c r="CR1729" s="76"/>
      <c r="CS1729" s="76"/>
      <c r="CT1729" s="76"/>
      <c r="CU1729" s="76"/>
      <c r="CV1729" s="76"/>
      <c r="CW1729" s="76"/>
      <c r="CX1729" s="76"/>
      <c r="CY1729" s="76"/>
      <c r="CZ1729" s="76"/>
      <c r="DA1729" s="76"/>
      <c r="DB1729" s="76"/>
      <c r="DC1729" s="76"/>
      <c r="DD1729" s="76"/>
      <c r="DE1729" s="76"/>
      <c r="DF1729" s="76"/>
      <c r="DG1729" s="76"/>
      <c r="DH1729" s="76"/>
      <c r="DI1729" s="76"/>
      <c r="DJ1729" s="76"/>
      <c r="DK1729" s="76"/>
      <c r="DL1729" s="76"/>
    </row>
    <row r="1730" spans="1:116" x14ac:dyDescent="0.4">
      <c r="A1730" s="3"/>
      <c r="B1730" t="s">
        <v>332</v>
      </c>
      <c r="D1730" t="s">
        <v>764</v>
      </c>
      <c r="E1730" s="8" t="str">
        <f t="shared" si="2319"/>
        <v>1730 DCHC-S</v>
      </c>
      <c r="G1730" s="136" t="str">
        <f t="shared" si="2325"/>
        <v>Secondary volume driver</v>
      </c>
      <c r="H1730" s="90"/>
      <c r="I1730" s="213"/>
      <c r="J1730" s="213"/>
      <c r="K1730" s="214"/>
      <c r="L1730" s="214"/>
      <c r="M1730" s="214"/>
      <c r="N1730" s="214"/>
      <c r="O1730" s="214"/>
      <c r="P1730" s="214"/>
      <c r="R1730" s="214"/>
      <c r="S1730" s="212" t="str">
        <f>ADDRESS(ROW(S1722),COLUMN(S1722),2)</f>
        <v>S$1722</v>
      </c>
      <c r="T1730" s="212" t="str">
        <f t="shared" ref="T1730:CE1732" si="2335">ADDRESS(ROW(T1722),COLUMN(T1722),2)</f>
        <v>T$1722</v>
      </c>
      <c r="U1730" s="212" t="str">
        <f t="shared" si="2335"/>
        <v>U$1722</v>
      </c>
      <c r="V1730" s="212" t="str">
        <f t="shared" si="2335"/>
        <v>V$1722</v>
      </c>
      <c r="W1730" s="212" t="str">
        <f t="shared" si="2335"/>
        <v>W$1722</v>
      </c>
      <c r="X1730" s="212" t="str">
        <f t="shared" si="2335"/>
        <v>X$1722</v>
      </c>
      <c r="Y1730" s="212" t="str">
        <f t="shared" si="2335"/>
        <v>Y$1722</v>
      </c>
      <c r="Z1730" s="212" t="str">
        <f t="shared" si="2335"/>
        <v>Z$1722</v>
      </c>
      <c r="AA1730" s="212" t="str">
        <f t="shared" si="2335"/>
        <v>AA$1722</v>
      </c>
      <c r="AB1730" s="212" t="str">
        <f t="shared" si="2335"/>
        <v>AB$1722</v>
      </c>
      <c r="AC1730" s="212" t="str">
        <f t="shared" si="2335"/>
        <v>AC$1722</v>
      </c>
      <c r="AD1730" s="212" t="str">
        <f t="shared" si="2335"/>
        <v>AD$1722</v>
      </c>
      <c r="AE1730" s="212" t="str">
        <f t="shared" si="2335"/>
        <v>AE$1722</v>
      </c>
      <c r="AF1730" s="212" t="str">
        <f t="shared" si="2335"/>
        <v>AF$1722</v>
      </c>
      <c r="AG1730" s="212" t="str">
        <f t="shared" si="2335"/>
        <v>AG$1722</v>
      </c>
      <c r="AH1730" s="212" t="str">
        <f t="shared" si="2335"/>
        <v>AH$1722</v>
      </c>
      <c r="AI1730" s="212" t="str">
        <f t="shared" si="2335"/>
        <v>AI$1722</v>
      </c>
      <c r="AJ1730" s="212" t="str">
        <f t="shared" si="2335"/>
        <v>AJ$1722</v>
      </c>
      <c r="AK1730" s="212" t="str">
        <f t="shared" si="2335"/>
        <v>AK$1722</v>
      </c>
      <c r="AL1730" s="212" t="str">
        <f t="shared" si="2335"/>
        <v>AL$1722</v>
      </c>
      <c r="AM1730" s="212" t="str">
        <f t="shared" si="2335"/>
        <v>AM$1722</v>
      </c>
      <c r="AN1730" s="212" t="str">
        <f t="shared" si="2335"/>
        <v>AN$1722</v>
      </c>
      <c r="AO1730" s="212" t="str">
        <f t="shared" si="2335"/>
        <v>AO$1722</v>
      </c>
      <c r="AP1730" s="212" t="str">
        <f t="shared" si="2335"/>
        <v>AP$1722</v>
      </c>
      <c r="AQ1730" s="212" t="str">
        <f t="shared" si="2335"/>
        <v>AQ$1722</v>
      </c>
      <c r="AR1730" s="212" t="str">
        <f t="shared" si="2335"/>
        <v>AR$1722</v>
      </c>
      <c r="AS1730" s="212" t="str">
        <f t="shared" si="2335"/>
        <v>AS$1722</v>
      </c>
      <c r="AT1730" s="212" t="str">
        <f t="shared" si="2335"/>
        <v>AT$1722</v>
      </c>
      <c r="AU1730" s="212" t="str">
        <f t="shared" si="2335"/>
        <v>AU$1722</v>
      </c>
      <c r="AV1730" s="212" t="str">
        <f t="shared" si="2335"/>
        <v>AV$1722</v>
      </c>
      <c r="AW1730" s="212" t="str">
        <f t="shared" si="2335"/>
        <v>AW$1722</v>
      </c>
      <c r="AX1730" s="212" t="str">
        <f t="shared" si="2335"/>
        <v>AX$1722</v>
      </c>
      <c r="AY1730" s="212" t="str">
        <f t="shared" si="2335"/>
        <v>AY$1722</v>
      </c>
      <c r="AZ1730" s="212" t="str">
        <f t="shared" si="2335"/>
        <v>AZ$1722</v>
      </c>
      <c r="BA1730" s="212" t="str">
        <f t="shared" si="2335"/>
        <v>BA$1722</v>
      </c>
      <c r="BB1730" s="212" t="str">
        <f t="shared" si="2335"/>
        <v>BB$1722</v>
      </c>
      <c r="BC1730" s="212" t="str">
        <f t="shared" si="2335"/>
        <v>BC$1722</v>
      </c>
      <c r="BD1730" s="212" t="str">
        <f t="shared" si="2335"/>
        <v>BD$1722</v>
      </c>
      <c r="BE1730" s="212" t="str">
        <f t="shared" si="2335"/>
        <v>BE$1722</v>
      </c>
      <c r="BF1730" s="212" t="str">
        <f t="shared" si="2335"/>
        <v>BF$1722</v>
      </c>
      <c r="BG1730" s="212" t="str">
        <f t="shared" si="2335"/>
        <v>BG$1722</v>
      </c>
      <c r="BH1730" s="212" t="str">
        <f t="shared" si="2335"/>
        <v>BH$1722</v>
      </c>
      <c r="BI1730" s="212" t="str">
        <f t="shared" si="2335"/>
        <v>BI$1722</v>
      </c>
      <c r="BJ1730" s="212" t="str">
        <f t="shared" si="2335"/>
        <v>BJ$1722</v>
      </c>
      <c r="BK1730" s="212" t="str">
        <f t="shared" si="2335"/>
        <v>BK$1722</v>
      </c>
      <c r="BL1730" s="212" t="str">
        <f t="shared" si="2335"/>
        <v>BL$1722</v>
      </c>
      <c r="BM1730" s="212" t="str">
        <f t="shared" si="2335"/>
        <v>BM$1722</v>
      </c>
      <c r="BN1730" s="212" t="str">
        <f t="shared" si="2335"/>
        <v>BN$1722</v>
      </c>
      <c r="BO1730" s="212" t="str">
        <f t="shared" si="2335"/>
        <v>BO$1722</v>
      </c>
      <c r="BP1730" s="212" t="str">
        <f t="shared" si="2335"/>
        <v>BP$1722</v>
      </c>
      <c r="BQ1730" s="212" t="str">
        <f t="shared" si="2335"/>
        <v>BQ$1722</v>
      </c>
      <c r="BR1730" s="212" t="str">
        <f t="shared" si="2335"/>
        <v>BR$1722</v>
      </c>
      <c r="BS1730" s="212" t="str">
        <f t="shared" si="2335"/>
        <v>BS$1722</v>
      </c>
      <c r="BT1730" s="212" t="str">
        <f t="shared" si="2335"/>
        <v>BT$1722</v>
      </c>
      <c r="BU1730" s="212" t="str">
        <f t="shared" si="2335"/>
        <v>BU$1722</v>
      </c>
      <c r="BV1730" s="212" t="str">
        <f t="shared" si="2335"/>
        <v>BV$1722</v>
      </c>
      <c r="BW1730" s="212" t="str">
        <f t="shared" si="2335"/>
        <v>BW$1722</v>
      </c>
      <c r="BX1730" s="212" t="str">
        <f t="shared" si="2335"/>
        <v>BX$1722</v>
      </c>
      <c r="BY1730" s="212" t="str">
        <f t="shared" si="2335"/>
        <v>BY$1722</v>
      </c>
      <c r="BZ1730" s="212" t="str">
        <f t="shared" si="2335"/>
        <v>BZ$1722</v>
      </c>
      <c r="CA1730" s="212" t="str">
        <f t="shared" si="2335"/>
        <v>CA$1722</v>
      </c>
      <c r="CB1730" s="212" t="str">
        <f t="shared" si="2335"/>
        <v>CB$1722</v>
      </c>
      <c r="CC1730" s="212" t="str">
        <f t="shared" si="2335"/>
        <v>CC$1722</v>
      </c>
      <c r="CD1730" s="212" t="str">
        <f t="shared" si="2335"/>
        <v>CD$1722</v>
      </c>
      <c r="CE1730" s="212" t="str">
        <f t="shared" si="2335"/>
        <v>CE$1722</v>
      </c>
      <c r="CF1730" s="212" t="str">
        <f t="shared" ref="CF1730:CL1732" si="2336">ADDRESS(ROW(CF1722),COLUMN(CF1722),2)</f>
        <v>CF$1722</v>
      </c>
      <c r="CG1730" s="212" t="str">
        <f t="shared" si="2336"/>
        <v>CG$1722</v>
      </c>
      <c r="CH1730" s="212" t="str">
        <f t="shared" si="2336"/>
        <v>CH$1722</v>
      </c>
      <c r="CI1730" s="212" t="str">
        <f t="shared" si="2336"/>
        <v>CI$1722</v>
      </c>
      <c r="CJ1730" s="212" t="str">
        <f t="shared" si="2336"/>
        <v>CJ$1722</v>
      </c>
      <c r="CK1730" s="212" t="str">
        <f t="shared" si="2336"/>
        <v>CK$1722</v>
      </c>
      <c r="CL1730" s="212" t="str">
        <f t="shared" si="2336"/>
        <v>CL$1722</v>
      </c>
      <c r="CN1730" s="213"/>
      <c r="CO1730" s="212" t="str">
        <f t="shared" ref="CO1730:DK1732" si="2337">ADDRESS(ROW(CO1722),COLUMN(CO1722),2)</f>
        <v>CO$1722</v>
      </c>
      <c r="CP1730" s="212" t="str">
        <f t="shared" si="2337"/>
        <v>CP$1722</v>
      </c>
      <c r="CQ1730" s="212" t="str">
        <f t="shared" si="2337"/>
        <v>CQ$1722</v>
      </c>
      <c r="CR1730" s="212" t="str">
        <f t="shared" si="2337"/>
        <v>CR$1722</v>
      </c>
      <c r="CS1730" s="212" t="str">
        <f t="shared" si="2337"/>
        <v>CS$1722</v>
      </c>
      <c r="CT1730" s="212" t="str">
        <f t="shared" si="2337"/>
        <v>CT$1722</v>
      </c>
      <c r="CU1730" s="212" t="str">
        <f t="shared" si="2337"/>
        <v>CU$1722</v>
      </c>
      <c r="CV1730" s="212" t="str">
        <f t="shared" si="2337"/>
        <v>CV$1722</v>
      </c>
      <c r="CW1730" s="212" t="str">
        <f t="shared" si="2337"/>
        <v>CW$1722</v>
      </c>
      <c r="CX1730" s="212" t="str">
        <f t="shared" si="2337"/>
        <v>CX$1722</v>
      </c>
      <c r="CY1730" s="212" t="str">
        <f t="shared" si="2337"/>
        <v>CY$1722</v>
      </c>
      <c r="CZ1730" s="212" t="str">
        <f t="shared" si="2337"/>
        <v>CZ$1722</v>
      </c>
      <c r="DA1730" s="212" t="str">
        <f t="shared" si="2337"/>
        <v>DA$1722</v>
      </c>
      <c r="DB1730" s="212" t="str">
        <f t="shared" si="2337"/>
        <v>DB$1722</v>
      </c>
      <c r="DC1730" s="212" t="str">
        <f t="shared" si="2337"/>
        <v>DC$1722</v>
      </c>
      <c r="DD1730" s="212" t="str">
        <f t="shared" si="2337"/>
        <v>DD$1722</v>
      </c>
      <c r="DE1730" s="212" t="str">
        <f t="shared" si="2337"/>
        <v>DE$1722</v>
      </c>
      <c r="DF1730" s="212" t="str">
        <f t="shared" si="2337"/>
        <v>DF$1722</v>
      </c>
      <c r="DG1730" s="212" t="str">
        <f t="shared" si="2337"/>
        <v>DG$1722</v>
      </c>
      <c r="DH1730" s="212" t="str">
        <f t="shared" si="2337"/>
        <v>DH$1722</v>
      </c>
      <c r="DI1730" s="212" t="str">
        <f t="shared" si="2337"/>
        <v>DI$1722</v>
      </c>
      <c r="DJ1730" s="212" t="str">
        <f t="shared" si="2337"/>
        <v>DJ$1722</v>
      </c>
      <c r="DK1730" s="212" t="str">
        <f t="shared" si="2337"/>
        <v>DK$1722</v>
      </c>
      <c r="DL1730" s="212" t="str">
        <f t="shared" ref="DL1730:DL1732" si="2338">ADDRESS(ROW(DL1722),COLUMN(DL1722),2)</f>
        <v>DL$1722</v>
      </c>
    </row>
    <row r="1731" spans="1:116" x14ac:dyDescent="0.4">
      <c r="A1731" s="3"/>
      <c r="B1731" t="s">
        <v>332</v>
      </c>
      <c r="D1731" t="s">
        <v>764</v>
      </c>
      <c r="E1731" s="8" t="str">
        <f t="shared" si="2319"/>
        <v>1731 DCHC-S</v>
      </c>
      <c r="G1731" s="136" t="str">
        <f t="shared" si="2325"/>
        <v>Headcount - volume driven:</v>
      </c>
      <c r="H1731" s="90"/>
      <c r="I1731" s="213"/>
      <c r="J1731" s="213"/>
      <c r="K1731" s="214"/>
      <c r="L1731" s="214"/>
      <c r="M1731" s="214"/>
      <c r="N1731" s="214"/>
      <c r="O1731" s="214"/>
      <c r="P1731" s="214"/>
      <c r="R1731" s="214"/>
      <c r="S1731" s="212" t="str">
        <f>ADDRESS(ROW(S1720),COLUMN(S1720),2)</f>
        <v>S$1720</v>
      </c>
      <c r="T1731" s="212" t="str">
        <f t="shared" ref="T1731:CE1733" si="2339">ADDRESS(ROW(T1720),COLUMN(T1720),2)</f>
        <v>T$1720</v>
      </c>
      <c r="U1731" s="212" t="str">
        <f t="shared" si="2339"/>
        <v>U$1720</v>
      </c>
      <c r="V1731" s="212" t="str">
        <f t="shared" si="2339"/>
        <v>V$1720</v>
      </c>
      <c r="W1731" s="212" t="str">
        <f t="shared" si="2339"/>
        <v>W$1720</v>
      </c>
      <c r="X1731" s="212" t="str">
        <f t="shared" si="2339"/>
        <v>X$1720</v>
      </c>
      <c r="Y1731" s="212" t="str">
        <f t="shared" si="2339"/>
        <v>Y$1720</v>
      </c>
      <c r="Z1731" s="212" t="str">
        <f t="shared" si="2339"/>
        <v>Z$1720</v>
      </c>
      <c r="AA1731" s="212" t="str">
        <f t="shared" si="2339"/>
        <v>AA$1720</v>
      </c>
      <c r="AB1731" s="212" t="str">
        <f t="shared" si="2339"/>
        <v>AB$1720</v>
      </c>
      <c r="AC1731" s="212" t="str">
        <f t="shared" si="2339"/>
        <v>AC$1720</v>
      </c>
      <c r="AD1731" s="212" t="str">
        <f t="shared" si="2339"/>
        <v>AD$1720</v>
      </c>
      <c r="AE1731" s="212" t="str">
        <f t="shared" si="2339"/>
        <v>AE$1720</v>
      </c>
      <c r="AF1731" s="212" t="str">
        <f t="shared" si="2339"/>
        <v>AF$1720</v>
      </c>
      <c r="AG1731" s="212" t="str">
        <f t="shared" si="2339"/>
        <v>AG$1720</v>
      </c>
      <c r="AH1731" s="212" t="str">
        <f t="shared" si="2339"/>
        <v>AH$1720</v>
      </c>
      <c r="AI1731" s="212" t="str">
        <f t="shared" si="2339"/>
        <v>AI$1720</v>
      </c>
      <c r="AJ1731" s="212" t="str">
        <f t="shared" si="2339"/>
        <v>AJ$1720</v>
      </c>
      <c r="AK1731" s="212" t="str">
        <f t="shared" si="2339"/>
        <v>AK$1720</v>
      </c>
      <c r="AL1731" s="212" t="str">
        <f t="shared" si="2339"/>
        <v>AL$1720</v>
      </c>
      <c r="AM1731" s="212" t="str">
        <f t="shared" si="2339"/>
        <v>AM$1720</v>
      </c>
      <c r="AN1731" s="212" t="str">
        <f t="shared" si="2339"/>
        <v>AN$1720</v>
      </c>
      <c r="AO1731" s="212" t="str">
        <f t="shared" si="2339"/>
        <v>AO$1720</v>
      </c>
      <c r="AP1731" s="212" t="str">
        <f t="shared" si="2339"/>
        <v>AP$1720</v>
      </c>
      <c r="AQ1731" s="212" t="str">
        <f t="shared" si="2339"/>
        <v>AQ$1720</v>
      </c>
      <c r="AR1731" s="212" t="str">
        <f t="shared" si="2339"/>
        <v>AR$1720</v>
      </c>
      <c r="AS1731" s="212" t="str">
        <f t="shared" si="2339"/>
        <v>AS$1720</v>
      </c>
      <c r="AT1731" s="212" t="str">
        <f t="shared" si="2339"/>
        <v>AT$1720</v>
      </c>
      <c r="AU1731" s="212" t="str">
        <f t="shared" si="2339"/>
        <v>AU$1720</v>
      </c>
      <c r="AV1731" s="212" t="str">
        <f t="shared" si="2339"/>
        <v>AV$1720</v>
      </c>
      <c r="AW1731" s="212" t="str">
        <f t="shared" si="2339"/>
        <v>AW$1720</v>
      </c>
      <c r="AX1731" s="212" t="str">
        <f t="shared" si="2339"/>
        <v>AX$1720</v>
      </c>
      <c r="AY1731" s="212" t="str">
        <f t="shared" si="2339"/>
        <v>AY$1720</v>
      </c>
      <c r="AZ1731" s="212" t="str">
        <f t="shared" si="2339"/>
        <v>AZ$1720</v>
      </c>
      <c r="BA1731" s="212" t="str">
        <f t="shared" si="2339"/>
        <v>BA$1720</v>
      </c>
      <c r="BB1731" s="212" t="str">
        <f t="shared" si="2339"/>
        <v>BB$1720</v>
      </c>
      <c r="BC1731" s="212" t="str">
        <f t="shared" si="2339"/>
        <v>BC$1720</v>
      </c>
      <c r="BD1731" s="212" t="str">
        <f t="shared" si="2339"/>
        <v>BD$1720</v>
      </c>
      <c r="BE1731" s="212" t="str">
        <f t="shared" si="2339"/>
        <v>BE$1720</v>
      </c>
      <c r="BF1731" s="212" t="str">
        <f t="shared" si="2339"/>
        <v>BF$1720</v>
      </c>
      <c r="BG1731" s="212" t="str">
        <f t="shared" si="2339"/>
        <v>BG$1720</v>
      </c>
      <c r="BH1731" s="212" t="str">
        <f t="shared" si="2339"/>
        <v>BH$1720</v>
      </c>
      <c r="BI1731" s="212" t="str">
        <f t="shared" si="2339"/>
        <v>BI$1720</v>
      </c>
      <c r="BJ1731" s="212" t="str">
        <f t="shared" si="2339"/>
        <v>BJ$1720</v>
      </c>
      <c r="BK1731" s="212" t="str">
        <f t="shared" si="2339"/>
        <v>BK$1720</v>
      </c>
      <c r="BL1731" s="212" t="str">
        <f t="shared" si="2339"/>
        <v>BL$1720</v>
      </c>
      <c r="BM1731" s="212" t="str">
        <f t="shared" si="2339"/>
        <v>BM$1720</v>
      </c>
      <c r="BN1731" s="212" t="str">
        <f t="shared" si="2339"/>
        <v>BN$1720</v>
      </c>
      <c r="BO1731" s="212" t="str">
        <f t="shared" si="2339"/>
        <v>BO$1720</v>
      </c>
      <c r="BP1731" s="212" t="str">
        <f t="shared" si="2339"/>
        <v>BP$1720</v>
      </c>
      <c r="BQ1731" s="212" t="str">
        <f t="shared" si="2339"/>
        <v>BQ$1720</v>
      </c>
      <c r="BR1731" s="212" t="str">
        <f t="shared" si="2339"/>
        <v>BR$1720</v>
      </c>
      <c r="BS1731" s="212" t="str">
        <f t="shared" si="2339"/>
        <v>BS$1720</v>
      </c>
      <c r="BT1731" s="212" t="str">
        <f t="shared" si="2339"/>
        <v>BT$1720</v>
      </c>
      <c r="BU1731" s="212" t="str">
        <f t="shared" si="2339"/>
        <v>BU$1720</v>
      </c>
      <c r="BV1731" s="212" t="str">
        <f t="shared" si="2339"/>
        <v>BV$1720</v>
      </c>
      <c r="BW1731" s="212" t="str">
        <f t="shared" si="2339"/>
        <v>BW$1720</v>
      </c>
      <c r="BX1731" s="212" t="str">
        <f t="shared" si="2339"/>
        <v>BX$1720</v>
      </c>
      <c r="BY1731" s="212" t="str">
        <f t="shared" si="2339"/>
        <v>BY$1720</v>
      </c>
      <c r="BZ1731" s="212" t="str">
        <f t="shared" si="2339"/>
        <v>BZ$1720</v>
      </c>
      <c r="CA1731" s="212" t="str">
        <f t="shared" si="2339"/>
        <v>CA$1720</v>
      </c>
      <c r="CB1731" s="212" t="str">
        <f t="shared" si="2339"/>
        <v>CB$1720</v>
      </c>
      <c r="CC1731" s="212" t="str">
        <f t="shared" si="2339"/>
        <v>CC$1720</v>
      </c>
      <c r="CD1731" s="212" t="str">
        <f t="shared" si="2339"/>
        <v>CD$1720</v>
      </c>
      <c r="CE1731" s="212" t="str">
        <f t="shared" si="2339"/>
        <v>CE$1720</v>
      </c>
      <c r="CF1731" s="212" t="str">
        <f t="shared" ref="CF1731:CL1733" si="2340">ADDRESS(ROW(CF1720),COLUMN(CF1720),2)</f>
        <v>CF$1720</v>
      </c>
      <c r="CG1731" s="212" t="str">
        <f t="shared" si="2340"/>
        <v>CG$1720</v>
      </c>
      <c r="CH1731" s="212" t="str">
        <f t="shared" si="2340"/>
        <v>CH$1720</v>
      </c>
      <c r="CI1731" s="212" t="str">
        <f t="shared" si="2340"/>
        <v>CI$1720</v>
      </c>
      <c r="CJ1731" s="212" t="str">
        <f t="shared" si="2340"/>
        <v>CJ$1720</v>
      </c>
      <c r="CK1731" s="212" t="str">
        <f t="shared" si="2340"/>
        <v>CK$1720</v>
      </c>
      <c r="CL1731" s="212" t="str">
        <f t="shared" si="2340"/>
        <v>CL$1720</v>
      </c>
      <c r="CN1731" s="213"/>
      <c r="CO1731" s="212" t="str">
        <f t="shared" ref="CO1731:DK1733" si="2341">ADDRESS(ROW(CO1720),COLUMN(CO1720),2)</f>
        <v>CO$1720</v>
      </c>
      <c r="CP1731" s="212" t="str">
        <f t="shared" si="2341"/>
        <v>CP$1720</v>
      </c>
      <c r="CQ1731" s="212" t="str">
        <f t="shared" si="2341"/>
        <v>CQ$1720</v>
      </c>
      <c r="CR1731" s="212" t="str">
        <f t="shared" si="2341"/>
        <v>CR$1720</v>
      </c>
      <c r="CS1731" s="212" t="str">
        <f t="shared" si="2341"/>
        <v>CS$1720</v>
      </c>
      <c r="CT1731" s="212" t="str">
        <f t="shared" si="2341"/>
        <v>CT$1720</v>
      </c>
      <c r="CU1731" s="212" t="str">
        <f t="shared" si="2341"/>
        <v>CU$1720</v>
      </c>
      <c r="CV1731" s="212" t="str">
        <f t="shared" si="2341"/>
        <v>CV$1720</v>
      </c>
      <c r="CW1731" s="212" t="str">
        <f t="shared" si="2341"/>
        <v>CW$1720</v>
      </c>
      <c r="CX1731" s="212" t="str">
        <f t="shared" si="2341"/>
        <v>CX$1720</v>
      </c>
      <c r="CY1731" s="212" t="str">
        <f t="shared" si="2341"/>
        <v>CY$1720</v>
      </c>
      <c r="CZ1731" s="212" t="str">
        <f t="shared" si="2341"/>
        <v>CZ$1720</v>
      </c>
      <c r="DA1731" s="212" t="str">
        <f t="shared" si="2341"/>
        <v>DA$1720</v>
      </c>
      <c r="DB1731" s="212" t="str">
        <f t="shared" si="2341"/>
        <v>DB$1720</v>
      </c>
      <c r="DC1731" s="212" t="str">
        <f t="shared" si="2341"/>
        <v>DC$1720</v>
      </c>
      <c r="DD1731" s="212" t="str">
        <f t="shared" si="2341"/>
        <v>DD$1720</v>
      </c>
      <c r="DE1731" s="212" t="str">
        <f t="shared" si="2341"/>
        <v>DE$1720</v>
      </c>
      <c r="DF1731" s="212" t="str">
        <f t="shared" si="2341"/>
        <v>DF$1720</v>
      </c>
      <c r="DG1731" s="212" t="str">
        <f t="shared" si="2341"/>
        <v>DG$1720</v>
      </c>
      <c r="DH1731" s="212" t="str">
        <f t="shared" si="2341"/>
        <v>DH$1720</v>
      </c>
      <c r="DI1731" s="212" t="str">
        <f t="shared" si="2341"/>
        <v>DI$1720</v>
      </c>
      <c r="DJ1731" s="212" t="str">
        <f t="shared" si="2341"/>
        <v>DJ$1720</v>
      </c>
      <c r="DK1731" s="212" t="str">
        <f t="shared" si="2341"/>
        <v>DK$1720</v>
      </c>
      <c r="DL1731" s="212" t="str">
        <f t="shared" ref="DL1731:DL1733" si="2342">ADDRESS(ROW(DL1720),COLUMN(DL1720),2)</f>
        <v>DL$1720</v>
      </c>
    </row>
    <row r="1732" spans="1:116" x14ac:dyDescent="0.4">
      <c r="E1732" s="8"/>
      <c r="G1732" s="136"/>
      <c r="H1732" s="12"/>
      <c r="I1732" s="60"/>
      <c r="J1732" s="60"/>
      <c r="K1732" s="15"/>
      <c r="L1732" s="15"/>
      <c r="M1732" s="15"/>
      <c r="N1732" s="15"/>
      <c r="O1732" s="15"/>
      <c r="P1732" s="15"/>
      <c r="R1732" s="15"/>
      <c r="S1732" s="179"/>
      <c r="T1732" s="179"/>
      <c r="U1732" s="179"/>
      <c r="V1732" s="179"/>
      <c r="W1732" s="179"/>
      <c r="X1732" s="179"/>
      <c r="Y1732" s="179"/>
      <c r="Z1732" s="179"/>
      <c r="AA1732" s="179"/>
      <c r="AB1732" s="179"/>
      <c r="AC1732" s="179"/>
      <c r="AD1732" s="179"/>
      <c r="AE1732" s="179"/>
      <c r="AF1732" s="179"/>
      <c r="AG1732" s="179"/>
      <c r="AH1732" s="179"/>
      <c r="AI1732" s="179"/>
      <c r="AJ1732" s="179"/>
      <c r="AK1732" s="179"/>
      <c r="AL1732" s="179"/>
      <c r="AM1732" s="179"/>
      <c r="AN1732" s="179"/>
      <c r="AO1732" s="179"/>
      <c r="AP1732" s="179"/>
      <c r="AQ1732" s="179"/>
      <c r="AR1732" s="179"/>
      <c r="AS1732" s="179"/>
      <c r="AT1732" s="179"/>
      <c r="AU1732" s="179"/>
      <c r="AV1732" s="179"/>
      <c r="AW1732" s="179"/>
      <c r="AX1732" s="179"/>
      <c r="AY1732" s="179"/>
      <c r="AZ1732" s="179"/>
      <c r="BA1732" s="179"/>
      <c r="BB1732" s="179"/>
      <c r="BC1732" s="179"/>
      <c r="BD1732" s="179"/>
      <c r="BE1732" s="179"/>
      <c r="BF1732" s="179"/>
      <c r="BG1732" s="179"/>
      <c r="BH1732" s="179"/>
      <c r="BI1732" s="179"/>
      <c r="BJ1732" s="179"/>
      <c r="BK1732" s="179"/>
      <c r="BL1732" s="179"/>
      <c r="BM1732" s="179"/>
      <c r="BN1732" s="179"/>
      <c r="BO1732" s="179"/>
      <c r="BP1732" s="179"/>
      <c r="BQ1732" s="179"/>
      <c r="BR1732" s="179"/>
      <c r="BS1732" s="179"/>
      <c r="BT1732" s="179"/>
      <c r="BU1732" s="179"/>
      <c r="BV1732" s="179"/>
      <c r="BW1732" s="179"/>
      <c r="BX1732" s="179"/>
      <c r="BY1732" s="179"/>
      <c r="BZ1732" s="179"/>
      <c r="CA1732" s="179"/>
      <c r="CB1732" s="179"/>
      <c r="CC1732" s="179"/>
      <c r="CD1732" s="179"/>
      <c r="CE1732" s="179"/>
      <c r="CF1732" s="179"/>
      <c r="CG1732" s="179"/>
      <c r="CH1732" s="179"/>
      <c r="CI1732" s="179"/>
      <c r="CJ1732" s="179"/>
      <c r="CK1732" s="179"/>
      <c r="CL1732" s="179"/>
      <c r="CN1732" s="60"/>
      <c r="CO1732" s="179"/>
      <c r="CP1732" s="179"/>
      <c r="CQ1732" s="179"/>
      <c r="CR1732" s="179"/>
      <c r="CS1732" s="179"/>
      <c r="CT1732" s="179"/>
      <c r="CU1732" s="179"/>
      <c r="CV1732" s="179"/>
      <c r="CW1732" s="179"/>
      <c r="CX1732" s="179"/>
      <c r="CY1732" s="179"/>
      <c r="CZ1732" s="179"/>
      <c r="DA1732" s="179"/>
      <c r="DB1732" s="179"/>
      <c r="DC1732" s="179"/>
      <c r="DD1732" s="179"/>
      <c r="DE1732" s="179"/>
      <c r="DF1732" s="179"/>
      <c r="DG1732" s="179"/>
      <c r="DH1732" s="179"/>
      <c r="DI1732" s="179"/>
      <c r="DJ1732" s="179"/>
      <c r="DK1732" s="179"/>
      <c r="DL1732" s="179"/>
    </row>
    <row r="1733" spans="1:116" x14ac:dyDescent="0.4">
      <c r="A1733" s="174"/>
      <c r="E1733" s="8"/>
      <c r="G1733" s="175" t="s">
        <v>503</v>
      </c>
      <c r="H1733" s="174"/>
      <c r="I1733" s="176"/>
      <c r="J1733" s="176"/>
      <c r="K1733" s="197"/>
      <c r="L1733" s="197"/>
      <c r="M1733" s="197"/>
      <c r="N1733" s="197"/>
      <c r="O1733" s="197"/>
      <c r="P1733" s="197"/>
      <c r="R1733" s="198"/>
      <c r="S1733" s="174"/>
      <c r="T1733" s="174"/>
      <c r="U1733" s="174"/>
      <c r="V1733" s="174"/>
      <c r="W1733" s="174"/>
      <c r="X1733" s="174"/>
      <c r="Y1733" s="174"/>
      <c r="Z1733" s="174"/>
      <c r="AA1733" s="174"/>
      <c r="AB1733" s="174"/>
      <c r="AC1733" s="174"/>
      <c r="AD1733" s="174"/>
      <c r="AE1733" s="174"/>
      <c r="AF1733" s="174"/>
      <c r="AG1733" s="174"/>
      <c r="AH1733" s="174"/>
      <c r="AI1733" s="174"/>
      <c r="AJ1733" s="174"/>
      <c r="AK1733" s="174"/>
      <c r="AL1733" s="174"/>
      <c r="AM1733" s="174"/>
      <c r="AN1733" s="174"/>
      <c r="AO1733" s="174"/>
      <c r="AP1733" s="174"/>
      <c r="AQ1733" s="174"/>
      <c r="AR1733" s="174"/>
      <c r="AS1733" s="174"/>
      <c r="AT1733" s="174"/>
      <c r="AU1733" s="174"/>
      <c r="AV1733" s="174"/>
      <c r="AW1733" s="174"/>
      <c r="AX1733" s="174"/>
      <c r="AY1733" s="174"/>
      <c r="AZ1733" s="174"/>
      <c r="BA1733" s="174"/>
      <c r="BB1733" s="174"/>
      <c r="BC1733" s="174"/>
      <c r="BD1733" s="174"/>
      <c r="BE1733" s="174"/>
      <c r="BF1733" s="174"/>
      <c r="BG1733" s="174"/>
      <c r="BH1733" s="174"/>
      <c r="BI1733" s="174"/>
      <c r="BJ1733" s="174"/>
      <c r="BK1733" s="174"/>
      <c r="BL1733" s="174"/>
      <c r="BM1733" s="174"/>
      <c r="BN1733" s="174"/>
      <c r="BO1733" s="174"/>
      <c r="BP1733" s="174"/>
      <c r="BQ1733" s="174"/>
      <c r="BR1733" s="174"/>
      <c r="BS1733" s="174"/>
      <c r="BT1733" s="174"/>
      <c r="BU1733" s="174"/>
      <c r="BV1733" s="174"/>
      <c r="BW1733" s="174"/>
      <c r="BX1733" s="174"/>
      <c r="BY1733" s="174"/>
      <c r="BZ1733" s="174"/>
      <c r="CA1733" s="174"/>
      <c r="CB1733" s="174"/>
      <c r="CC1733" s="174"/>
      <c r="CD1733" s="174"/>
      <c r="CE1733" s="174"/>
      <c r="CF1733" s="174"/>
      <c r="CG1733" s="174"/>
      <c r="CH1733" s="174"/>
      <c r="CI1733" s="174"/>
      <c r="CJ1733" s="174"/>
      <c r="CK1733" s="174"/>
      <c r="CL1733" s="174"/>
      <c r="CN1733" s="176"/>
      <c r="CO1733" s="174"/>
      <c r="CP1733" s="174"/>
      <c r="CQ1733" s="174"/>
      <c r="CR1733" s="174"/>
      <c r="CS1733" s="174"/>
      <c r="CT1733" s="174"/>
      <c r="CU1733" s="174"/>
      <c r="CV1733" s="174"/>
      <c r="CW1733" s="174"/>
      <c r="CX1733" s="174"/>
      <c r="CY1733" s="174"/>
      <c r="CZ1733" s="174"/>
      <c r="DA1733" s="174"/>
      <c r="DB1733" s="174"/>
      <c r="DC1733" s="174"/>
      <c r="DD1733" s="174"/>
      <c r="DE1733" s="174"/>
      <c r="DF1733" s="174"/>
      <c r="DG1733" s="174"/>
      <c r="DH1733" s="174"/>
      <c r="DI1733" s="174"/>
      <c r="DJ1733" s="174"/>
      <c r="DK1733" s="174"/>
      <c r="DL1733" s="174"/>
    </row>
    <row r="1734" spans="1:116" x14ac:dyDescent="0.4">
      <c r="A1734" s="174"/>
      <c r="E1734" s="8"/>
      <c r="G1734" s="175" t="s">
        <v>504</v>
      </c>
      <c r="H1734" s="174"/>
      <c r="I1734" s="176"/>
      <c r="J1734" s="176"/>
      <c r="K1734" s="197"/>
      <c r="L1734" s="197"/>
      <c r="M1734" s="197"/>
      <c r="N1734" s="197"/>
      <c r="O1734" s="197"/>
      <c r="P1734" s="197"/>
      <c r="R1734" s="198"/>
      <c r="S1734" s="174"/>
      <c r="T1734" s="174"/>
      <c r="U1734" s="174"/>
      <c r="V1734" s="174"/>
      <c r="W1734" s="174"/>
      <c r="X1734" s="174"/>
      <c r="Y1734" s="174"/>
      <c r="Z1734" s="174"/>
      <c r="AA1734" s="174"/>
      <c r="AB1734" s="174"/>
      <c r="AC1734" s="174"/>
      <c r="AD1734" s="174"/>
      <c r="AE1734" s="174"/>
      <c r="AF1734" s="174"/>
      <c r="AG1734" s="174"/>
      <c r="AH1734" s="174"/>
      <c r="AI1734" s="174"/>
      <c r="AJ1734" s="174"/>
      <c r="AK1734" s="174"/>
      <c r="AL1734" s="174"/>
      <c r="AM1734" s="174"/>
      <c r="AN1734" s="174"/>
      <c r="AO1734" s="174"/>
      <c r="AP1734" s="174"/>
      <c r="AQ1734" s="174"/>
      <c r="AR1734" s="174"/>
      <c r="AS1734" s="174"/>
      <c r="AT1734" s="174"/>
      <c r="AU1734" s="174"/>
      <c r="AV1734" s="174"/>
      <c r="AW1734" s="174"/>
      <c r="AX1734" s="174"/>
      <c r="AY1734" s="174"/>
      <c r="AZ1734" s="174"/>
      <c r="BA1734" s="174"/>
      <c r="BB1734" s="174"/>
      <c r="BC1734" s="174"/>
      <c r="BD1734" s="174"/>
      <c r="BE1734" s="174"/>
      <c r="BF1734" s="174"/>
      <c r="BG1734" s="174"/>
      <c r="BH1734" s="174"/>
      <c r="BI1734" s="174"/>
      <c r="BJ1734" s="174"/>
      <c r="BK1734" s="174"/>
      <c r="BL1734" s="174"/>
      <c r="BM1734" s="174"/>
      <c r="BN1734" s="174"/>
      <c r="BO1734" s="174"/>
      <c r="BP1734" s="174"/>
      <c r="BQ1734" s="174"/>
      <c r="BR1734" s="174"/>
      <c r="BS1734" s="174"/>
      <c r="BT1734" s="174"/>
      <c r="BU1734" s="174"/>
      <c r="BV1734" s="174"/>
      <c r="BW1734" s="174"/>
      <c r="BX1734" s="174"/>
      <c r="BY1734" s="174"/>
      <c r="BZ1734" s="174"/>
      <c r="CA1734" s="174"/>
      <c r="CB1734" s="174"/>
      <c r="CC1734" s="174"/>
      <c r="CD1734" s="174"/>
      <c r="CE1734" s="174"/>
      <c r="CF1734" s="174"/>
      <c r="CG1734" s="174"/>
      <c r="CH1734" s="174"/>
      <c r="CI1734" s="174"/>
      <c r="CJ1734" s="174"/>
      <c r="CK1734" s="174"/>
      <c r="CL1734" s="174"/>
      <c r="CN1734" s="176"/>
      <c r="CO1734" s="174"/>
      <c r="CP1734" s="174"/>
      <c r="CQ1734" s="174"/>
      <c r="CR1734" s="174"/>
      <c r="CS1734" s="174"/>
      <c r="CT1734" s="174"/>
      <c r="CU1734" s="174"/>
      <c r="CV1734" s="174"/>
      <c r="CW1734" s="174"/>
      <c r="CX1734" s="174"/>
      <c r="CY1734" s="174"/>
      <c r="CZ1734" s="174"/>
      <c r="DA1734" s="174"/>
      <c r="DB1734" s="174"/>
      <c r="DC1734" s="174"/>
      <c r="DD1734" s="174"/>
      <c r="DE1734" s="174"/>
      <c r="DF1734" s="174"/>
      <c r="DG1734" s="174"/>
      <c r="DH1734" s="174"/>
      <c r="DI1734" s="174"/>
      <c r="DJ1734" s="174"/>
      <c r="DK1734" s="174"/>
      <c r="DL1734" s="174"/>
    </row>
    <row r="1735" spans="1:116" x14ac:dyDescent="0.4">
      <c r="A1735" s="174"/>
      <c r="E1735" s="8"/>
      <c r="G1735" s="175" t="s">
        <v>461</v>
      </c>
      <c r="H1735" s="174"/>
      <c r="I1735" s="176"/>
      <c r="J1735" s="176"/>
      <c r="K1735" s="197"/>
      <c r="L1735" s="197"/>
      <c r="M1735" s="197"/>
      <c r="N1735" s="197"/>
      <c r="O1735" s="197"/>
      <c r="P1735" s="197"/>
      <c r="R1735" s="198"/>
      <c r="S1735" s="199" t="str">
        <f t="shared" ref="S1735:CD1735" si="2343">S$20</f>
        <v>S$16</v>
      </c>
      <c r="T1735" s="199" t="str">
        <f t="shared" si="2343"/>
        <v>T$16</v>
      </c>
      <c r="U1735" s="199" t="str">
        <f t="shared" si="2343"/>
        <v>U$16</v>
      </c>
      <c r="V1735" s="199" t="str">
        <f t="shared" si="2343"/>
        <v>V$16</v>
      </c>
      <c r="W1735" s="199" t="str">
        <f t="shared" si="2343"/>
        <v>W$16</v>
      </c>
      <c r="X1735" s="199" t="str">
        <f t="shared" si="2343"/>
        <v>X$16</v>
      </c>
      <c r="Y1735" s="199" t="str">
        <f t="shared" si="2343"/>
        <v>Y$16</v>
      </c>
      <c r="Z1735" s="199" t="str">
        <f t="shared" si="2343"/>
        <v>Z$16</v>
      </c>
      <c r="AA1735" s="199" t="str">
        <f t="shared" si="2343"/>
        <v>AA$16</v>
      </c>
      <c r="AB1735" s="199" t="str">
        <f t="shared" si="2343"/>
        <v>AB$16</v>
      </c>
      <c r="AC1735" s="199" t="str">
        <f t="shared" si="2343"/>
        <v>AC$16</v>
      </c>
      <c r="AD1735" s="199" t="str">
        <f t="shared" si="2343"/>
        <v>AD$16</v>
      </c>
      <c r="AE1735" s="199" t="str">
        <f t="shared" si="2343"/>
        <v>AE$16</v>
      </c>
      <c r="AF1735" s="199" t="str">
        <f t="shared" si="2343"/>
        <v>AF$16</v>
      </c>
      <c r="AG1735" s="199" t="str">
        <f t="shared" si="2343"/>
        <v>AG$16</v>
      </c>
      <c r="AH1735" s="199" t="str">
        <f t="shared" si="2343"/>
        <v>AH$16</v>
      </c>
      <c r="AI1735" s="199" t="str">
        <f t="shared" si="2343"/>
        <v>AI$16</v>
      </c>
      <c r="AJ1735" s="199" t="str">
        <f t="shared" si="2343"/>
        <v>AJ$16</v>
      </c>
      <c r="AK1735" s="199" t="str">
        <f t="shared" si="2343"/>
        <v>AK$16</v>
      </c>
      <c r="AL1735" s="199" t="str">
        <f t="shared" si="2343"/>
        <v>AL$16</v>
      </c>
      <c r="AM1735" s="199" t="str">
        <f t="shared" si="2343"/>
        <v>AM$16</v>
      </c>
      <c r="AN1735" s="199" t="str">
        <f t="shared" si="2343"/>
        <v>AN$16</v>
      </c>
      <c r="AO1735" s="199" t="str">
        <f t="shared" si="2343"/>
        <v>AO$16</v>
      </c>
      <c r="AP1735" s="199" t="str">
        <f t="shared" si="2343"/>
        <v>AP$16</v>
      </c>
      <c r="AQ1735" s="199" t="str">
        <f t="shared" si="2343"/>
        <v>AQ$16</v>
      </c>
      <c r="AR1735" s="199" t="str">
        <f t="shared" si="2343"/>
        <v>AR$16</v>
      </c>
      <c r="AS1735" s="199" t="str">
        <f t="shared" si="2343"/>
        <v>AS$16</v>
      </c>
      <c r="AT1735" s="199" t="str">
        <f t="shared" si="2343"/>
        <v>AT$16</v>
      </c>
      <c r="AU1735" s="199" t="str">
        <f t="shared" si="2343"/>
        <v>AU$16</v>
      </c>
      <c r="AV1735" s="199" t="str">
        <f t="shared" si="2343"/>
        <v>AV$16</v>
      </c>
      <c r="AW1735" s="199" t="str">
        <f t="shared" si="2343"/>
        <v>AW$16</v>
      </c>
      <c r="AX1735" s="199" t="str">
        <f t="shared" si="2343"/>
        <v>AX$16</v>
      </c>
      <c r="AY1735" s="199" t="str">
        <f t="shared" si="2343"/>
        <v>AY$16</v>
      </c>
      <c r="AZ1735" s="199" t="str">
        <f t="shared" si="2343"/>
        <v>AZ$16</v>
      </c>
      <c r="BA1735" s="199" t="str">
        <f t="shared" si="2343"/>
        <v>BA$16</v>
      </c>
      <c r="BB1735" s="199" t="str">
        <f t="shared" si="2343"/>
        <v>BB$16</v>
      </c>
      <c r="BC1735" s="199" t="str">
        <f t="shared" si="2343"/>
        <v>BC$16</v>
      </c>
      <c r="BD1735" s="199" t="str">
        <f t="shared" si="2343"/>
        <v>BD$16</v>
      </c>
      <c r="BE1735" s="199" t="str">
        <f t="shared" si="2343"/>
        <v>BE$16</v>
      </c>
      <c r="BF1735" s="199" t="str">
        <f t="shared" si="2343"/>
        <v>BF$16</v>
      </c>
      <c r="BG1735" s="199" t="str">
        <f t="shared" si="2343"/>
        <v>BG$16</v>
      </c>
      <c r="BH1735" s="199" t="str">
        <f t="shared" si="2343"/>
        <v>BH$16</v>
      </c>
      <c r="BI1735" s="199" t="str">
        <f t="shared" si="2343"/>
        <v>BI$16</v>
      </c>
      <c r="BJ1735" s="199" t="str">
        <f t="shared" si="2343"/>
        <v>BJ$16</v>
      </c>
      <c r="BK1735" s="199" t="str">
        <f t="shared" si="2343"/>
        <v>BK$16</v>
      </c>
      <c r="BL1735" s="199" t="str">
        <f t="shared" si="2343"/>
        <v>BL$16</v>
      </c>
      <c r="BM1735" s="199" t="str">
        <f t="shared" si="2343"/>
        <v>BM$16</v>
      </c>
      <c r="BN1735" s="199" t="str">
        <f t="shared" si="2343"/>
        <v>BN$16</v>
      </c>
      <c r="BO1735" s="199" t="str">
        <f t="shared" si="2343"/>
        <v>BO$16</v>
      </c>
      <c r="BP1735" s="199" t="str">
        <f t="shared" si="2343"/>
        <v>BP$16</v>
      </c>
      <c r="BQ1735" s="199" t="str">
        <f t="shared" si="2343"/>
        <v>BQ$16</v>
      </c>
      <c r="BR1735" s="199" t="str">
        <f t="shared" si="2343"/>
        <v>BR$16</v>
      </c>
      <c r="BS1735" s="199" t="str">
        <f t="shared" si="2343"/>
        <v>BS$16</v>
      </c>
      <c r="BT1735" s="199" t="str">
        <f t="shared" si="2343"/>
        <v>BT$16</v>
      </c>
      <c r="BU1735" s="199" t="str">
        <f t="shared" si="2343"/>
        <v>BU$16</v>
      </c>
      <c r="BV1735" s="199" t="str">
        <f t="shared" si="2343"/>
        <v>BV$16</v>
      </c>
      <c r="BW1735" s="199" t="str">
        <f t="shared" si="2343"/>
        <v>BW$16</v>
      </c>
      <c r="BX1735" s="199" t="str">
        <f t="shared" si="2343"/>
        <v>BX$16</v>
      </c>
      <c r="BY1735" s="199" t="str">
        <f t="shared" si="2343"/>
        <v>BY$16</v>
      </c>
      <c r="BZ1735" s="199" t="str">
        <f t="shared" si="2343"/>
        <v>BZ$16</v>
      </c>
      <c r="CA1735" s="199" t="str">
        <f t="shared" si="2343"/>
        <v>CA$16</v>
      </c>
      <c r="CB1735" s="199" t="str">
        <f t="shared" si="2343"/>
        <v>CB$16</v>
      </c>
      <c r="CC1735" s="199" t="str">
        <f t="shared" si="2343"/>
        <v>CC$16</v>
      </c>
      <c r="CD1735" s="199" t="str">
        <f t="shared" si="2343"/>
        <v>CD$16</v>
      </c>
      <c r="CE1735" s="199" t="str">
        <f t="shared" ref="CE1735:CL1735" si="2344">CE$20</f>
        <v>CE$16</v>
      </c>
      <c r="CF1735" s="199" t="str">
        <f t="shared" si="2344"/>
        <v>CF$16</v>
      </c>
      <c r="CG1735" s="199" t="str">
        <f t="shared" si="2344"/>
        <v>CG$16</v>
      </c>
      <c r="CH1735" s="199" t="str">
        <f t="shared" si="2344"/>
        <v>CH$16</v>
      </c>
      <c r="CI1735" s="199" t="str">
        <f t="shared" si="2344"/>
        <v>CI$16</v>
      </c>
      <c r="CJ1735" s="199" t="str">
        <f t="shared" si="2344"/>
        <v>CJ$16</v>
      </c>
      <c r="CK1735" s="199" t="str">
        <f t="shared" si="2344"/>
        <v>CK$16</v>
      </c>
      <c r="CL1735" s="199" t="str">
        <f t="shared" si="2344"/>
        <v>CL$16</v>
      </c>
      <c r="CN1735" s="176"/>
      <c r="CO1735" s="199" t="str">
        <f t="shared" ref="CO1735:DL1735" si="2345">CO$20</f>
        <v>CO$16</v>
      </c>
      <c r="CP1735" s="199" t="str">
        <f t="shared" si="2345"/>
        <v>CP$16</v>
      </c>
      <c r="CQ1735" s="199" t="str">
        <f t="shared" si="2345"/>
        <v>CQ$16</v>
      </c>
      <c r="CR1735" s="199" t="str">
        <f t="shared" si="2345"/>
        <v>CR$16</v>
      </c>
      <c r="CS1735" s="199" t="str">
        <f t="shared" si="2345"/>
        <v>CS$16</v>
      </c>
      <c r="CT1735" s="199" t="str">
        <f t="shared" si="2345"/>
        <v>CT$16</v>
      </c>
      <c r="CU1735" s="199" t="str">
        <f t="shared" si="2345"/>
        <v>CU$16</v>
      </c>
      <c r="CV1735" s="199" t="str">
        <f t="shared" si="2345"/>
        <v>CV$16</v>
      </c>
      <c r="CW1735" s="199" t="str">
        <f t="shared" si="2345"/>
        <v>CW$16</v>
      </c>
      <c r="CX1735" s="199" t="str">
        <f t="shared" si="2345"/>
        <v>CX$16</v>
      </c>
      <c r="CY1735" s="199" t="str">
        <f t="shared" si="2345"/>
        <v>CY$16</v>
      </c>
      <c r="CZ1735" s="199" t="str">
        <f t="shared" si="2345"/>
        <v>CZ$16</v>
      </c>
      <c r="DA1735" s="199" t="str">
        <f t="shared" si="2345"/>
        <v>DA$16</v>
      </c>
      <c r="DB1735" s="199" t="str">
        <f t="shared" si="2345"/>
        <v>DB$16</v>
      </c>
      <c r="DC1735" s="199" t="str">
        <f t="shared" si="2345"/>
        <v>DC$16</v>
      </c>
      <c r="DD1735" s="199" t="str">
        <f t="shared" si="2345"/>
        <v>DD$16</v>
      </c>
      <c r="DE1735" s="199" t="str">
        <f t="shared" si="2345"/>
        <v>DE$16</v>
      </c>
      <c r="DF1735" s="199" t="str">
        <f t="shared" si="2345"/>
        <v>DF$16</v>
      </c>
      <c r="DG1735" s="199" t="str">
        <f t="shared" si="2345"/>
        <v>DG$16</v>
      </c>
      <c r="DH1735" s="199" t="str">
        <f t="shared" si="2345"/>
        <v>DH$16</v>
      </c>
      <c r="DI1735" s="199" t="str">
        <f t="shared" si="2345"/>
        <v>DI$16</v>
      </c>
      <c r="DJ1735" s="199" t="str">
        <f t="shared" si="2345"/>
        <v>DJ$16</v>
      </c>
      <c r="DK1735" s="199" t="str">
        <f t="shared" si="2345"/>
        <v>DK$16</v>
      </c>
      <c r="DL1735" s="199" t="str">
        <f t="shared" si="2345"/>
        <v>DL$16</v>
      </c>
    </row>
    <row r="1736" spans="1:116" x14ac:dyDescent="0.4">
      <c r="A1736" s="174"/>
      <c r="E1736" s="8"/>
      <c r="G1736" s="175" t="s">
        <v>462</v>
      </c>
      <c r="H1736" s="200"/>
      <c r="I1736" s="201"/>
      <c r="J1736" s="201"/>
      <c r="K1736" s="202"/>
      <c r="L1736" s="202"/>
      <c r="M1736" s="202"/>
      <c r="N1736" s="202"/>
      <c r="O1736" s="202"/>
      <c r="P1736" s="202"/>
      <c r="R1736" s="202"/>
      <c r="S1736" s="199" t="str">
        <f t="shared" ref="S1736:CD1736" si="2346">S$21</f>
        <v>S$17</v>
      </c>
      <c r="T1736" s="199" t="str">
        <f t="shared" si="2346"/>
        <v>T$17</v>
      </c>
      <c r="U1736" s="199" t="str">
        <f t="shared" si="2346"/>
        <v>U$17</v>
      </c>
      <c r="V1736" s="199" t="str">
        <f t="shared" si="2346"/>
        <v>V$17</v>
      </c>
      <c r="W1736" s="199" t="str">
        <f t="shared" si="2346"/>
        <v>W$17</v>
      </c>
      <c r="X1736" s="199" t="str">
        <f t="shared" si="2346"/>
        <v>X$17</v>
      </c>
      <c r="Y1736" s="199" t="str">
        <f t="shared" si="2346"/>
        <v>Y$17</v>
      </c>
      <c r="Z1736" s="199" t="str">
        <f t="shared" si="2346"/>
        <v>Z$17</v>
      </c>
      <c r="AA1736" s="199" t="str">
        <f t="shared" si="2346"/>
        <v>AA$17</v>
      </c>
      <c r="AB1736" s="199" t="str">
        <f t="shared" si="2346"/>
        <v>AB$17</v>
      </c>
      <c r="AC1736" s="199" t="str">
        <f t="shared" si="2346"/>
        <v>AC$17</v>
      </c>
      <c r="AD1736" s="199" t="str">
        <f t="shared" si="2346"/>
        <v>AD$17</v>
      </c>
      <c r="AE1736" s="199" t="str">
        <f t="shared" si="2346"/>
        <v>AE$17</v>
      </c>
      <c r="AF1736" s="199" t="str">
        <f t="shared" si="2346"/>
        <v>AF$17</v>
      </c>
      <c r="AG1736" s="199" t="str">
        <f t="shared" si="2346"/>
        <v>AG$17</v>
      </c>
      <c r="AH1736" s="199" t="str">
        <f t="shared" si="2346"/>
        <v>AH$17</v>
      </c>
      <c r="AI1736" s="199" t="str">
        <f t="shared" si="2346"/>
        <v>AI$17</v>
      </c>
      <c r="AJ1736" s="199" t="str">
        <f t="shared" si="2346"/>
        <v>AJ$17</v>
      </c>
      <c r="AK1736" s="199" t="str">
        <f t="shared" si="2346"/>
        <v>AK$17</v>
      </c>
      <c r="AL1736" s="199" t="str">
        <f t="shared" si="2346"/>
        <v>AL$17</v>
      </c>
      <c r="AM1736" s="199" t="str">
        <f t="shared" si="2346"/>
        <v>AM$17</v>
      </c>
      <c r="AN1736" s="199" t="str">
        <f t="shared" si="2346"/>
        <v>AN$17</v>
      </c>
      <c r="AO1736" s="199" t="str">
        <f t="shared" si="2346"/>
        <v>AO$17</v>
      </c>
      <c r="AP1736" s="199" t="str">
        <f t="shared" si="2346"/>
        <v>AP$17</v>
      </c>
      <c r="AQ1736" s="199" t="str">
        <f t="shared" si="2346"/>
        <v>AQ$17</v>
      </c>
      <c r="AR1736" s="199" t="str">
        <f t="shared" si="2346"/>
        <v>AR$17</v>
      </c>
      <c r="AS1736" s="199" t="str">
        <f t="shared" si="2346"/>
        <v>AS$17</v>
      </c>
      <c r="AT1736" s="199" t="str">
        <f t="shared" si="2346"/>
        <v>AT$17</v>
      </c>
      <c r="AU1736" s="199" t="str">
        <f t="shared" si="2346"/>
        <v>AU$17</v>
      </c>
      <c r="AV1736" s="199" t="str">
        <f t="shared" si="2346"/>
        <v>AV$17</v>
      </c>
      <c r="AW1736" s="199" t="str">
        <f t="shared" si="2346"/>
        <v>AW$17</v>
      </c>
      <c r="AX1736" s="199" t="str">
        <f t="shared" si="2346"/>
        <v>AX$17</v>
      </c>
      <c r="AY1736" s="199" t="str">
        <f t="shared" si="2346"/>
        <v>AY$17</v>
      </c>
      <c r="AZ1736" s="199" t="str">
        <f t="shared" si="2346"/>
        <v>AZ$17</v>
      </c>
      <c r="BA1736" s="199" t="str">
        <f t="shared" si="2346"/>
        <v>BA$17</v>
      </c>
      <c r="BB1736" s="199" t="str">
        <f t="shared" si="2346"/>
        <v>BB$17</v>
      </c>
      <c r="BC1736" s="199" t="str">
        <f t="shared" si="2346"/>
        <v>BC$17</v>
      </c>
      <c r="BD1736" s="199" t="str">
        <f t="shared" si="2346"/>
        <v>BD$17</v>
      </c>
      <c r="BE1736" s="199" t="str">
        <f t="shared" si="2346"/>
        <v>BE$17</v>
      </c>
      <c r="BF1736" s="199" t="str">
        <f t="shared" si="2346"/>
        <v>BF$17</v>
      </c>
      <c r="BG1736" s="199" t="str">
        <f t="shared" si="2346"/>
        <v>BG$17</v>
      </c>
      <c r="BH1736" s="199" t="str">
        <f t="shared" si="2346"/>
        <v>BH$17</v>
      </c>
      <c r="BI1736" s="199" t="str">
        <f t="shared" si="2346"/>
        <v>BI$17</v>
      </c>
      <c r="BJ1736" s="199" t="str">
        <f t="shared" si="2346"/>
        <v>BJ$17</v>
      </c>
      <c r="BK1736" s="199" t="str">
        <f t="shared" si="2346"/>
        <v>BK$17</v>
      </c>
      <c r="BL1736" s="199" t="str">
        <f t="shared" si="2346"/>
        <v>BL$17</v>
      </c>
      <c r="BM1736" s="199" t="str">
        <f t="shared" si="2346"/>
        <v>BM$17</v>
      </c>
      <c r="BN1736" s="199" t="str">
        <f t="shared" si="2346"/>
        <v>BN$17</v>
      </c>
      <c r="BO1736" s="199" t="str">
        <f t="shared" si="2346"/>
        <v>BO$17</v>
      </c>
      <c r="BP1736" s="199" t="str">
        <f t="shared" si="2346"/>
        <v>BP$17</v>
      </c>
      <c r="BQ1736" s="199" t="str">
        <f t="shared" si="2346"/>
        <v>BQ$17</v>
      </c>
      <c r="BR1736" s="199" t="str">
        <f t="shared" si="2346"/>
        <v>BR$17</v>
      </c>
      <c r="BS1736" s="199" t="str">
        <f t="shared" si="2346"/>
        <v>BS$17</v>
      </c>
      <c r="BT1736" s="199" t="str">
        <f t="shared" si="2346"/>
        <v>BT$17</v>
      </c>
      <c r="BU1736" s="199" t="str">
        <f t="shared" si="2346"/>
        <v>BU$17</v>
      </c>
      <c r="BV1736" s="199" t="str">
        <f t="shared" si="2346"/>
        <v>BV$17</v>
      </c>
      <c r="BW1736" s="199" t="str">
        <f t="shared" si="2346"/>
        <v>BW$17</v>
      </c>
      <c r="BX1736" s="199" t="str">
        <f t="shared" si="2346"/>
        <v>BX$17</v>
      </c>
      <c r="BY1736" s="199" t="str">
        <f t="shared" si="2346"/>
        <v>BY$17</v>
      </c>
      <c r="BZ1736" s="199" t="str">
        <f t="shared" si="2346"/>
        <v>BZ$17</v>
      </c>
      <c r="CA1736" s="199" t="str">
        <f t="shared" si="2346"/>
        <v>CA$17</v>
      </c>
      <c r="CB1736" s="199" t="str">
        <f t="shared" si="2346"/>
        <v>CB$17</v>
      </c>
      <c r="CC1736" s="199" t="str">
        <f t="shared" si="2346"/>
        <v>CC$17</v>
      </c>
      <c r="CD1736" s="199" t="str">
        <f t="shared" si="2346"/>
        <v>CD$17</v>
      </c>
      <c r="CE1736" s="199" t="str">
        <f t="shared" ref="CE1736:CL1736" si="2347">CE$21</f>
        <v>CE$17</v>
      </c>
      <c r="CF1736" s="199" t="str">
        <f t="shared" si="2347"/>
        <v>CF$17</v>
      </c>
      <c r="CG1736" s="199" t="str">
        <f t="shared" si="2347"/>
        <v>CG$17</v>
      </c>
      <c r="CH1736" s="199" t="str">
        <f t="shared" si="2347"/>
        <v>CH$17</v>
      </c>
      <c r="CI1736" s="199" t="str">
        <f t="shared" si="2347"/>
        <v>CI$17</v>
      </c>
      <c r="CJ1736" s="199" t="str">
        <f t="shared" si="2347"/>
        <v>CJ$17</v>
      </c>
      <c r="CK1736" s="199" t="str">
        <f t="shared" si="2347"/>
        <v>CK$17</v>
      </c>
      <c r="CL1736" s="199" t="str">
        <f t="shared" si="2347"/>
        <v>CL$17</v>
      </c>
      <c r="CN1736" s="201"/>
      <c r="CO1736" s="199" t="str">
        <f t="shared" ref="CO1736:DL1736" si="2348">CO$21</f>
        <v>CO$17</v>
      </c>
      <c r="CP1736" s="199" t="str">
        <f t="shared" si="2348"/>
        <v>CP$17</v>
      </c>
      <c r="CQ1736" s="199" t="str">
        <f t="shared" si="2348"/>
        <v>CQ$17</v>
      </c>
      <c r="CR1736" s="199" t="str">
        <f t="shared" si="2348"/>
        <v>CR$17</v>
      </c>
      <c r="CS1736" s="199" t="str">
        <f t="shared" si="2348"/>
        <v>CS$17</v>
      </c>
      <c r="CT1736" s="199" t="str">
        <f t="shared" si="2348"/>
        <v>CT$17</v>
      </c>
      <c r="CU1736" s="199" t="str">
        <f t="shared" si="2348"/>
        <v>CU$17</v>
      </c>
      <c r="CV1736" s="199" t="str">
        <f t="shared" si="2348"/>
        <v>CV$17</v>
      </c>
      <c r="CW1736" s="199" t="str">
        <f t="shared" si="2348"/>
        <v>CW$17</v>
      </c>
      <c r="CX1736" s="199" t="str">
        <f t="shared" si="2348"/>
        <v>CX$17</v>
      </c>
      <c r="CY1736" s="199" t="str">
        <f t="shared" si="2348"/>
        <v>CY$17</v>
      </c>
      <c r="CZ1736" s="199" t="str">
        <f t="shared" si="2348"/>
        <v>CZ$17</v>
      </c>
      <c r="DA1736" s="199" t="str">
        <f t="shared" si="2348"/>
        <v>DA$17</v>
      </c>
      <c r="DB1736" s="199" t="str">
        <f t="shared" si="2348"/>
        <v>DB$17</v>
      </c>
      <c r="DC1736" s="199" t="str">
        <f t="shared" si="2348"/>
        <v>DC$17</v>
      </c>
      <c r="DD1736" s="199" t="str">
        <f t="shared" si="2348"/>
        <v>DD$17</v>
      </c>
      <c r="DE1736" s="199" t="str">
        <f t="shared" si="2348"/>
        <v>DE$17</v>
      </c>
      <c r="DF1736" s="199" t="str">
        <f t="shared" si="2348"/>
        <v>DF$17</v>
      </c>
      <c r="DG1736" s="199" t="str">
        <f t="shared" si="2348"/>
        <v>DG$17</v>
      </c>
      <c r="DH1736" s="199" t="str">
        <f t="shared" si="2348"/>
        <v>DH$17</v>
      </c>
      <c r="DI1736" s="199" t="str">
        <f t="shared" si="2348"/>
        <v>DI$17</v>
      </c>
      <c r="DJ1736" s="199" t="str">
        <f t="shared" si="2348"/>
        <v>DJ$17</v>
      </c>
      <c r="DK1736" s="199" t="str">
        <f t="shared" si="2348"/>
        <v>DK$17</v>
      </c>
      <c r="DL1736" s="199" t="str">
        <f t="shared" si="2348"/>
        <v>DL$17</v>
      </c>
    </row>
    <row r="1737" spans="1:116" x14ac:dyDescent="0.4">
      <c r="A1737" s="174"/>
      <c r="E1737" s="8"/>
      <c r="G1737" s="175" t="s">
        <v>491</v>
      </c>
      <c r="H1737" s="200"/>
      <c r="I1737" s="201"/>
      <c r="J1737" s="201"/>
      <c r="K1737" s="202"/>
      <c r="L1737" s="202"/>
      <c r="M1737" s="202"/>
      <c r="N1737" s="202"/>
      <c r="O1737" s="202"/>
      <c r="P1737" s="202"/>
      <c r="R1737" s="202"/>
      <c r="S1737" s="190"/>
      <c r="T1737" s="190"/>
      <c r="U1737" s="190"/>
      <c r="V1737" s="190"/>
      <c r="W1737" s="190"/>
      <c r="X1737" s="190"/>
      <c r="Y1737" s="190"/>
      <c r="Z1737" s="190"/>
      <c r="AA1737" s="190"/>
      <c r="AB1737" s="190"/>
      <c r="AC1737" s="190"/>
      <c r="AD1737" s="190"/>
      <c r="AE1737" s="190"/>
      <c r="AF1737" s="190"/>
      <c r="AG1737" s="190"/>
      <c r="AH1737" s="190"/>
      <c r="AI1737" s="190"/>
      <c r="AJ1737" s="190"/>
      <c r="AK1737" s="190"/>
      <c r="AL1737" s="190"/>
      <c r="AM1737" s="190"/>
      <c r="AN1737" s="190"/>
      <c r="AO1737" s="190"/>
      <c r="AP1737" s="190"/>
      <c r="AQ1737" s="190"/>
      <c r="AR1737" s="190"/>
      <c r="AS1737" s="190"/>
      <c r="AT1737" s="190"/>
      <c r="AU1737" s="190"/>
      <c r="AV1737" s="190"/>
      <c r="AW1737" s="190"/>
      <c r="AX1737" s="190"/>
      <c r="AY1737" s="190"/>
      <c r="AZ1737" s="190"/>
      <c r="BA1737" s="190"/>
      <c r="BB1737" s="190"/>
      <c r="BC1737" s="190"/>
      <c r="BD1737" s="190"/>
      <c r="BE1737" s="190"/>
      <c r="BF1737" s="190"/>
      <c r="BG1737" s="190"/>
      <c r="BH1737" s="190"/>
      <c r="BI1737" s="190"/>
      <c r="BJ1737" s="190"/>
      <c r="BK1737" s="190"/>
      <c r="BL1737" s="190"/>
      <c r="BM1737" s="190"/>
      <c r="BN1737" s="190"/>
      <c r="BO1737" s="190"/>
      <c r="BP1737" s="190"/>
      <c r="BQ1737" s="190"/>
      <c r="BR1737" s="190"/>
      <c r="BS1737" s="190"/>
      <c r="BT1737" s="190"/>
      <c r="BU1737" s="190"/>
      <c r="BV1737" s="190"/>
      <c r="BW1737" s="190"/>
      <c r="BX1737" s="190"/>
      <c r="BY1737" s="190"/>
      <c r="BZ1737" s="190"/>
      <c r="CA1737" s="190"/>
      <c r="CB1737" s="190"/>
      <c r="CC1737" s="190"/>
      <c r="CD1737" s="190"/>
      <c r="CE1737" s="190"/>
      <c r="CF1737" s="190"/>
      <c r="CG1737" s="190"/>
      <c r="CH1737" s="190"/>
      <c r="CI1737" s="190"/>
      <c r="CJ1737" s="190"/>
      <c r="CK1737" s="190"/>
      <c r="CL1737" s="190"/>
      <c r="CN1737" s="201"/>
      <c r="CO1737" s="190"/>
      <c r="CP1737" s="190"/>
      <c r="CQ1737" s="190"/>
      <c r="CR1737" s="190"/>
      <c r="CS1737" s="190"/>
      <c r="CT1737" s="190"/>
      <c r="CU1737" s="190"/>
      <c r="CV1737" s="190"/>
      <c r="CW1737" s="190"/>
      <c r="CX1737" s="190"/>
      <c r="CY1737" s="190"/>
      <c r="CZ1737" s="190"/>
      <c r="DA1737" s="190"/>
      <c r="DB1737" s="190"/>
      <c r="DC1737" s="190"/>
      <c r="DD1737" s="190"/>
      <c r="DE1737" s="190"/>
      <c r="DF1737" s="190"/>
      <c r="DG1737" s="190"/>
      <c r="DH1737" s="190"/>
      <c r="DI1737" s="190"/>
      <c r="DJ1737" s="190"/>
      <c r="DK1737" s="190"/>
      <c r="DL1737" s="190"/>
    </row>
    <row r="1738" spans="1:116" x14ac:dyDescent="0.4">
      <c r="A1738" s="174"/>
      <c r="E1738" s="8"/>
      <c r="G1738" s="175" t="s">
        <v>505</v>
      </c>
      <c r="H1738" s="200"/>
      <c r="I1738" s="201"/>
      <c r="J1738" s="201"/>
      <c r="K1738" s="202"/>
      <c r="L1738" s="202"/>
      <c r="M1738" s="202"/>
      <c r="N1738" s="202"/>
      <c r="O1738" s="202"/>
      <c r="P1738" s="202"/>
      <c r="R1738" s="202"/>
      <c r="S1738" s="190"/>
      <c r="T1738" s="190"/>
      <c r="U1738" s="190"/>
      <c r="V1738" s="190"/>
      <c r="W1738" s="190"/>
      <c r="X1738" s="190"/>
      <c r="Y1738" s="190"/>
      <c r="Z1738" s="190"/>
      <c r="AA1738" s="190"/>
      <c r="AB1738" s="190"/>
      <c r="AC1738" s="190"/>
      <c r="AD1738" s="190"/>
      <c r="AE1738" s="190"/>
      <c r="AF1738" s="190"/>
      <c r="AG1738" s="190"/>
      <c r="AH1738" s="190"/>
      <c r="AI1738" s="190"/>
      <c r="AJ1738" s="190"/>
      <c r="AK1738" s="190"/>
      <c r="AL1738" s="190"/>
      <c r="AM1738" s="190"/>
      <c r="AN1738" s="190"/>
      <c r="AO1738" s="190"/>
      <c r="AP1738" s="190"/>
      <c r="AQ1738" s="190"/>
      <c r="AR1738" s="190"/>
      <c r="AS1738" s="190"/>
      <c r="AT1738" s="190"/>
      <c r="AU1738" s="190"/>
      <c r="AV1738" s="190"/>
      <c r="AW1738" s="190"/>
      <c r="AX1738" s="190"/>
      <c r="AY1738" s="190"/>
      <c r="AZ1738" s="190"/>
      <c r="BA1738" s="190"/>
      <c r="BB1738" s="190"/>
      <c r="BC1738" s="190"/>
      <c r="BD1738" s="190"/>
      <c r="BE1738" s="190"/>
      <c r="BF1738" s="190"/>
      <c r="BG1738" s="190"/>
      <c r="BH1738" s="190"/>
      <c r="BI1738" s="190"/>
      <c r="BJ1738" s="190"/>
      <c r="BK1738" s="190"/>
      <c r="BL1738" s="190"/>
      <c r="BM1738" s="190"/>
      <c r="BN1738" s="190"/>
      <c r="BO1738" s="190"/>
      <c r="BP1738" s="190"/>
      <c r="BQ1738" s="190"/>
      <c r="BR1738" s="190"/>
      <c r="BS1738" s="190"/>
      <c r="BT1738" s="190"/>
      <c r="BU1738" s="190"/>
      <c r="BV1738" s="190"/>
      <c r="BW1738" s="190"/>
      <c r="BX1738" s="190"/>
      <c r="BY1738" s="190"/>
      <c r="BZ1738" s="190"/>
      <c r="CA1738" s="190"/>
      <c r="CB1738" s="190"/>
      <c r="CC1738" s="190"/>
      <c r="CD1738" s="190"/>
      <c r="CE1738" s="190"/>
      <c r="CF1738" s="190"/>
      <c r="CG1738" s="190"/>
      <c r="CH1738" s="190"/>
      <c r="CI1738" s="190"/>
      <c r="CJ1738" s="190"/>
      <c r="CK1738" s="190"/>
      <c r="CL1738" s="190"/>
      <c r="CN1738" s="201"/>
      <c r="CO1738" s="190"/>
      <c r="CP1738" s="190"/>
      <c r="CQ1738" s="190"/>
      <c r="CR1738" s="190"/>
      <c r="CS1738" s="190"/>
      <c r="CT1738" s="190"/>
      <c r="CU1738" s="190"/>
      <c r="CV1738" s="190"/>
      <c r="CW1738" s="190"/>
      <c r="CX1738" s="190"/>
      <c r="CY1738" s="190"/>
      <c r="CZ1738" s="190"/>
      <c r="DA1738" s="190"/>
      <c r="DB1738" s="190"/>
      <c r="DC1738" s="190"/>
      <c r="DD1738" s="190"/>
      <c r="DE1738" s="190"/>
      <c r="DF1738" s="190"/>
      <c r="DG1738" s="190"/>
      <c r="DH1738" s="190"/>
      <c r="DI1738" s="190"/>
      <c r="DJ1738" s="190"/>
      <c r="DK1738" s="190"/>
      <c r="DL1738" s="190"/>
    </row>
    <row r="1739" spans="1:116" x14ac:dyDescent="0.4">
      <c r="A1739" s="174"/>
      <c r="E1739" s="8"/>
      <c r="G1739" s="175" t="s">
        <v>463</v>
      </c>
      <c r="H1739" s="200"/>
      <c r="I1739" s="201"/>
      <c r="J1739" s="201"/>
      <c r="K1739" s="202"/>
      <c r="L1739" s="202"/>
      <c r="M1739" s="202"/>
      <c r="N1739" s="202"/>
      <c r="O1739" s="202"/>
      <c r="P1739" s="202"/>
      <c r="R1739" s="202"/>
      <c r="S1739" s="190" t="str">
        <f t="shared" ref="S1739:CD1739" si="2349">S$22</f>
        <v>S$18</v>
      </c>
      <c r="T1739" s="190" t="str">
        <f t="shared" si="2349"/>
        <v>T$18</v>
      </c>
      <c r="U1739" s="190" t="str">
        <f t="shared" si="2349"/>
        <v>U$18</v>
      </c>
      <c r="V1739" s="190" t="str">
        <f t="shared" si="2349"/>
        <v>V$18</v>
      </c>
      <c r="W1739" s="190" t="str">
        <f t="shared" si="2349"/>
        <v>W$18</v>
      </c>
      <c r="X1739" s="190" t="str">
        <f t="shared" si="2349"/>
        <v>X$18</v>
      </c>
      <c r="Y1739" s="190" t="str">
        <f t="shared" si="2349"/>
        <v>Y$18</v>
      </c>
      <c r="Z1739" s="190" t="str">
        <f t="shared" si="2349"/>
        <v>Z$18</v>
      </c>
      <c r="AA1739" s="190" t="str">
        <f t="shared" si="2349"/>
        <v>AA$18</v>
      </c>
      <c r="AB1739" s="190" t="str">
        <f t="shared" si="2349"/>
        <v>AB$18</v>
      </c>
      <c r="AC1739" s="190" t="str">
        <f t="shared" si="2349"/>
        <v>AC$18</v>
      </c>
      <c r="AD1739" s="190" t="str">
        <f t="shared" si="2349"/>
        <v>AD$18</v>
      </c>
      <c r="AE1739" s="190" t="str">
        <f t="shared" si="2349"/>
        <v>AE$18</v>
      </c>
      <c r="AF1739" s="190" t="str">
        <f t="shared" si="2349"/>
        <v>AF$18</v>
      </c>
      <c r="AG1739" s="190" t="str">
        <f t="shared" si="2349"/>
        <v>AG$18</v>
      </c>
      <c r="AH1739" s="190" t="str">
        <f t="shared" si="2349"/>
        <v>AH$18</v>
      </c>
      <c r="AI1739" s="190" t="str">
        <f t="shared" si="2349"/>
        <v>AI$18</v>
      </c>
      <c r="AJ1739" s="190" t="str">
        <f t="shared" si="2349"/>
        <v>AJ$18</v>
      </c>
      <c r="AK1739" s="190" t="str">
        <f t="shared" si="2349"/>
        <v>AK$18</v>
      </c>
      <c r="AL1739" s="190" t="str">
        <f t="shared" si="2349"/>
        <v>AL$18</v>
      </c>
      <c r="AM1739" s="190" t="str">
        <f t="shared" si="2349"/>
        <v>AM$18</v>
      </c>
      <c r="AN1739" s="190" t="str">
        <f t="shared" si="2349"/>
        <v>AN$18</v>
      </c>
      <c r="AO1739" s="190" t="str">
        <f t="shared" si="2349"/>
        <v>AO$18</v>
      </c>
      <c r="AP1739" s="190" t="str">
        <f t="shared" si="2349"/>
        <v>AP$18</v>
      </c>
      <c r="AQ1739" s="190" t="str">
        <f t="shared" si="2349"/>
        <v>AQ$18</v>
      </c>
      <c r="AR1739" s="190" t="str">
        <f t="shared" si="2349"/>
        <v>AR$18</v>
      </c>
      <c r="AS1739" s="190" t="str">
        <f t="shared" si="2349"/>
        <v>AS$18</v>
      </c>
      <c r="AT1739" s="190" t="str">
        <f t="shared" si="2349"/>
        <v>AT$18</v>
      </c>
      <c r="AU1739" s="190" t="str">
        <f t="shared" si="2349"/>
        <v>AU$18</v>
      </c>
      <c r="AV1739" s="190" t="str">
        <f t="shared" si="2349"/>
        <v>AV$18</v>
      </c>
      <c r="AW1739" s="190" t="str">
        <f t="shared" si="2349"/>
        <v>AW$18</v>
      </c>
      <c r="AX1739" s="190" t="str">
        <f t="shared" si="2349"/>
        <v>AX$18</v>
      </c>
      <c r="AY1739" s="190" t="str">
        <f t="shared" si="2349"/>
        <v>AY$18</v>
      </c>
      <c r="AZ1739" s="190" t="str">
        <f t="shared" si="2349"/>
        <v>AZ$18</v>
      </c>
      <c r="BA1739" s="190" t="str">
        <f t="shared" si="2349"/>
        <v>BA$18</v>
      </c>
      <c r="BB1739" s="190" t="str">
        <f t="shared" si="2349"/>
        <v>BB$18</v>
      </c>
      <c r="BC1739" s="190" t="str">
        <f t="shared" si="2349"/>
        <v>BC$18</v>
      </c>
      <c r="BD1739" s="190" t="str">
        <f t="shared" si="2349"/>
        <v>BD$18</v>
      </c>
      <c r="BE1739" s="190" t="str">
        <f t="shared" si="2349"/>
        <v>BE$18</v>
      </c>
      <c r="BF1739" s="190" t="str">
        <f t="shared" si="2349"/>
        <v>BF$18</v>
      </c>
      <c r="BG1739" s="190" t="str">
        <f t="shared" si="2349"/>
        <v>BG$18</v>
      </c>
      <c r="BH1739" s="190" t="str">
        <f t="shared" si="2349"/>
        <v>BH$18</v>
      </c>
      <c r="BI1739" s="190" t="str">
        <f t="shared" si="2349"/>
        <v>BI$18</v>
      </c>
      <c r="BJ1739" s="190" t="str">
        <f t="shared" si="2349"/>
        <v>BJ$18</v>
      </c>
      <c r="BK1739" s="190" t="str">
        <f t="shared" si="2349"/>
        <v>BK$18</v>
      </c>
      <c r="BL1739" s="190" t="str">
        <f t="shared" si="2349"/>
        <v>BL$18</v>
      </c>
      <c r="BM1739" s="190" t="str">
        <f t="shared" si="2349"/>
        <v>BM$18</v>
      </c>
      <c r="BN1739" s="190" t="str">
        <f t="shared" si="2349"/>
        <v>BN$18</v>
      </c>
      <c r="BO1739" s="190" t="str">
        <f t="shared" si="2349"/>
        <v>BO$18</v>
      </c>
      <c r="BP1739" s="190" t="str">
        <f t="shared" si="2349"/>
        <v>BP$18</v>
      </c>
      <c r="BQ1739" s="190" t="str">
        <f t="shared" si="2349"/>
        <v>BQ$18</v>
      </c>
      <c r="BR1739" s="190" t="str">
        <f t="shared" si="2349"/>
        <v>BR$18</v>
      </c>
      <c r="BS1739" s="190" t="str">
        <f t="shared" si="2349"/>
        <v>BS$18</v>
      </c>
      <c r="BT1739" s="190" t="str">
        <f t="shared" si="2349"/>
        <v>BT$18</v>
      </c>
      <c r="BU1739" s="190" t="str">
        <f t="shared" si="2349"/>
        <v>BU$18</v>
      </c>
      <c r="BV1739" s="190" t="str">
        <f t="shared" si="2349"/>
        <v>BV$18</v>
      </c>
      <c r="BW1739" s="190" t="str">
        <f t="shared" si="2349"/>
        <v>BW$18</v>
      </c>
      <c r="BX1739" s="190" t="str">
        <f t="shared" si="2349"/>
        <v>BX$18</v>
      </c>
      <c r="BY1739" s="190" t="str">
        <f t="shared" si="2349"/>
        <v>BY$18</v>
      </c>
      <c r="BZ1739" s="190" t="str">
        <f t="shared" si="2349"/>
        <v>BZ$18</v>
      </c>
      <c r="CA1739" s="190" t="str">
        <f t="shared" si="2349"/>
        <v>CA$18</v>
      </c>
      <c r="CB1739" s="190" t="str">
        <f t="shared" si="2349"/>
        <v>CB$18</v>
      </c>
      <c r="CC1739" s="190" t="str">
        <f t="shared" si="2349"/>
        <v>CC$18</v>
      </c>
      <c r="CD1739" s="190" t="str">
        <f t="shared" si="2349"/>
        <v>CD$18</v>
      </c>
      <c r="CE1739" s="190" t="str">
        <f t="shared" ref="CE1739:CL1739" si="2350">CE$22</f>
        <v>CE$18</v>
      </c>
      <c r="CF1739" s="190" t="str">
        <f t="shared" si="2350"/>
        <v>CF$18</v>
      </c>
      <c r="CG1739" s="190" t="str">
        <f t="shared" si="2350"/>
        <v>CG$18</v>
      </c>
      <c r="CH1739" s="190" t="str">
        <f t="shared" si="2350"/>
        <v>CH$18</v>
      </c>
      <c r="CI1739" s="190" t="str">
        <f t="shared" si="2350"/>
        <v>CI$18</v>
      </c>
      <c r="CJ1739" s="190" t="str">
        <f t="shared" si="2350"/>
        <v>CJ$18</v>
      </c>
      <c r="CK1739" s="190" t="str">
        <f t="shared" si="2350"/>
        <v>CK$18</v>
      </c>
      <c r="CL1739" s="190" t="str">
        <f t="shared" si="2350"/>
        <v>CL$18</v>
      </c>
      <c r="CN1739" s="201"/>
      <c r="CO1739" s="190" t="str">
        <f t="shared" ref="CO1739:DL1739" si="2351">CO$22</f>
        <v>CO$18</v>
      </c>
      <c r="CP1739" s="190" t="str">
        <f t="shared" si="2351"/>
        <v>CP$18</v>
      </c>
      <c r="CQ1739" s="190" t="str">
        <f t="shared" si="2351"/>
        <v>CQ$18</v>
      </c>
      <c r="CR1739" s="190" t="str">
        <f t="shared" si="2351"/>
        <v>CR$18</v>
      </c>
      <c r="CS1739" s="190" t="str">
        <f t="shared" si="2351"/>
        <v>CS$18</v>
      </c>
      <c r="CT1739" s="190" t="str">
        <f t="shared" si="2351"/>
        <v>CT$18</v>
      </c>
      <c r="CU1739" s="190" t="str">
        <f t="shared" si="2351"/>
        <v>CU$18</v>
      </c>
      <c r="CV1739" s="190" t="str">
        <f t="shared" si="2351"/>
        <v>CV$18</v>
      </c>
      <c r="CW1739" s="190" t="str">
        <f t="shared" si="2351"/>
        <v>CW$18</v>
      </c>
      <c r="CX1739" s="190" t="str">
        <f t="shared" si="2351"/>
        <v>CX$18</v>
      </c>
      <c r="CY1739" s="190" t="str">
        <f t="shared" si="2351"/>
        <v>CY$18</v>
      </c>
      <c r="CZ1739" s="190" t="str">
        <f t="shared" si="2351"/>
        <v>CZ$18</v>
      </c>
      <c r="DA1739" s="190" t="str">
        <f t="shared" si="2351"/>
        <v>DA$18</v>
      </c>
      <c r="DB1739" s="190" t="str">
        <f t="shared" si="2351"/>
        <v>DB$18</v>
      </c>
      <c r="DC1739" s="190" t="str">
        <f t="shared" si="2351"/>
        <v>DC$18</v>
      </c>
      <c r="DD1739" s="190" t="str">
        <f t="shared" si="2351"/>
        <v>DD$18</v>
      </c>
      <c r="DE1739" s="190" t="str">
        <f t="shared" si="2351"/>
        <v>DE$18</v>
      </c>
      <c r="DF1739" s="190" t="str">
        <f t="shared" si="2351"/>
        <v>DF$18</v>
      </c>
      <c r="DG1739" s="190" t="str">
        <f t="shared" si="2351"/>
        <v>DG$18</v>
      </c>
      <c r="DH1739" s="190" t="str">
        <f t="shared" si="2351"/>
        <v>DH$18</v>
      </c>
      <c r="DI1739" s="190" t="str">
        <f t="shared" si="2351"/>
        <v>DI$18</v>
      </c>
      <c r="DJ1739" s="190" t="str">
        <f t="shared" si="2351"/>
        <v>DJ$18</v>
      </c>
      <c r="DK1739" s="190" t="str">
        <f t="shared" si="2351"/>
        <v>DK$18</v>
      </c>
      <c r="DL1739" s="190" t="str">
        <f t="shared" si="2351"/>
        <v>DL$18</v>
      </c>
    </row>
    <row r="1740" spans="1:116" x14ac:dyDescent="0.4">
      <c r="A1740" s="174"/>
      <c r="E1740" s="8"/>
      <c r="G1740" s="175" t="s">
        <v>464</v>
      </c>
      <c r="H1740" s="200"/>
      <c r="I1740" s="201"/>
      <c r="J1740" s="201"/>
      <c r="K1740" s="202"/>
      <c r="L1740" s="202"/>
      <c r="M1740" s="202"/>
      <c r="N1740" s="202"/>
      <c r="O1740" s="202"/>
      <c r="P1740" s="202"/>
      <c r="R1740" s="202"/>
      <c r="S1740" s="190" t="str">
        <f t="shared" ref="S1740:CD1740" si="2352">S$23</f>
        <v>S$19</v>
      </c>
      <c r="T1740" s="190" t="str">
        <f t="shared" si="2352"/>
        <v>T$19</v>
      </c>
      <c r="U1740" s="190" t="str">
        <f t="shared" si="2352"/>
        <v>U$19</v>
      </c>
      <c r="V1740" s="190" t="str">
        <f t="shared" si="2352"/>
        <v>V$19</v>
      </c>
      <c r="W1740" s="190" t="str">
        <f t="shared" si="2352"/>
        <v>W$19</v>
      </c>
      <c r="X1740" s="190" t="str">
        <f t="shared" si="2352"/>
        <v>X$19</v>
      </c>
      <c r="Y1740" s="190" t="str">
        <f t="shared" si="2352"/>
        <v>Y$19</v>
      </c>
      <c r="Z1740" s="190" t="str">
        <f t="shared" si="2352"/>
        <v>Z$19</v>
      </c>
      <c r="AA1740" s="190" t="str">
        <f t="shared" si="2352"/>
        <v>AA$19</v>
      </c>
      <c r="AB1740" s="190" t="str">
        <f t="shared" si="2352"/>
        <v>AB$19</v>
      </c>
      <c r="AC1740" s="190" t="str">
        <f t="shared" si="2352"/>
        <v>AC$19</v>
      </c>
      <c r="AD1740" s="190" t="str">
        <f t="shared" si="2352"/>
        <v>AD$19</v>
      </c>
      <c r="AE1740" s="190" t="str">
        <f t="shared" si="2352"/>
        <v>AE$19</v>
      </c>
      <c r="AF1740" s="190" t="str">
        <f t="shared" si="2352"/>
        <v>AF$19</v>
      </c>
      <c r="AG1740" s="190" t="str">
        <f t="shared" si="2352"/>
        <v>AG$19</v>
      </c>
      <c r="AH1740" s="190" t="str">
        <f t="shared" si="2352"/>
        <v>AH$19</v>
      </c>
      <c r="AI1740" s="190" t="str">
        <f t="shared" si="2352"/>
        <v>AI$19</v>
      </c>
      <c r="AJ1740" s="190" t="str">
        <f t="shared" si="2352"/>
        <v>AJ$19</v>
      </c>
      <c r="AK1740" s="190" t="str">
        <f t="shared" si="2352"/>
        <v>AK$19</v>
      </c>
      <c r="AL1740" s="190" t="str">
        <f t="shared" si="2352"/>
        <v>AL$19</v>
      </c>
      <c r="AM1740" s="190" t="str">
        <f t="shared" si="2352"/>
        <v>AM$19</v>
      </c>
      <c r="AN1740" s="190" t="str">
        <f t="shared" si="2352"/>
        <v>AN$19</v>
      </c>
      <c r="AO1740" s="190" t="str">
        <f t="shared" si="2352"/>
        <v>AO$19</v>
      </c>
      <c r="AP1740" s="190" t="str">
        <f t="shared" si="2352"/>
        <v>AP$19</v>
      </c>
      <c r="AQ1740" s="190" t="str">
        <f t="shared" si="2352"/>
        <v>AQ$19</v>
      </c>
      <c r="AR1740" s="190" t="str">
        <f t="shared" si="2352"/>
        <v>AR$19</v>
      </c>
      <c r="AS1740" s="190" t="str">
        <f t="shared" si="2352"/>
        <v>AS$19</v>
      </c>
      <c r="AT1740" s="190" t="str">
        <f t="shared" si="2352"/>
        <v>AT$19</v>
      </c>
      <c r="AU1740" s="190" t="str">
        <f t="shared" si="2352"/>
        <v>AU$19</v>
      </c>
      <c r="AV1740" s="190" t="str">
        <f t="shared" si="2352"/>
        <v>AV$19</v>
      </c>
      <c r="AW1740" s="190" t="str">
        <f t="shared" si="2352"/>
        <v>AW$19</v>
      </c>
      <c r="AX1740" s="190" t="str">
        <f t="shared" si="2352"/>
        <v>AX$19</v>
      </c>
      <c r="AY1740" s="190" t="str">
        <f t="shared" si="2352"/>
        <v>AY$19</v>
      </c>
      <c r="AZ1740" s="190" t="str">
        <f t="shared" si="2352"/>
        <v>AZ$19</v>
      </c>
      <c r="BA1740" s="190" t="str">
        <f t="shared" si="2352"/>
        <v>BA$19</v>
      </c>
      <c r="BB1740" s="190" t="str">
        <f t="shared" si="2352"/>
        <v>BB$19</v>
      </c>
      <c r="BC1740" s="190" t="str">
        <f t="shared" si="2352"/>
        <v>BC$19</v>
      </c>
      <c r="BD1740" s="190" t="str">
        <f t="shared" si="2352"/>
        <v>BD$19</v>
      </c>
      <c r="BE1740" s="190" t="str">
        <f t="shared" si="2352"/>
        <v>BE$19</v>
      </c>
      <c r="BF1740" s="190" t="str">
        <f t="shared" si="2352"/>
        <v>BF$19</v>
      </c>
      <c r="BG1740" s="190" t="str">
        <f t="shared" si="2352"/>
        <v>BG$19</v>
      </c>
      <c r="BH1740" s="190" t="str">
        <f t="shared" si="2352"/>
        <v>BH$19</v>
      </c>
      <c r="BI1740" s="190" t="str">
        <f t="shared" si="2352"/>
        <v>BI$19</v>
      </c>
      <c r="BJ1740" s="190" t="str">
        <f t="shared" si="2352"/>
        <v>BJ$19</v>
      </c>
      <c r="BK1740" s="190" t="str">
        <f t="shared" si="2352"/>
        <v>BK$19</v>
      </c>
      <c r="BL1740" s="190" t="str">
        <f t="shared" si="2352"/>
        <v>BL$19</v>
      </c>
      <c r="BM1740" s="190" t="str">
        <f t="shared" si="2352"/>
        <v>BM$19</v>
      </c>
      <c r="BN1740" s="190" t="str">
        <f t="shared" si="2352"/>
        <v>BN$19</v>
      </c>
      <c r="BO1740" s="190" t="str">
        <f t="shared" si="2352"/>
        <v>BO$19</v>
      </c>
      <c r="BP1740" s="190" t="str">
        <f t="shared" si="2352"/>
        <v>BP$19</v>
      </c>
      <c r="BQ1740" s="190" t="str">
        <f t="shared" si="2352"/>
        <v>BQ$19</v>
      </c>
      <c r="BR1740" s="190" t="str">
        <f t="shared" si="2352"/>
        <v>BR$19</v>
      </c>
      <c r="BS1740" s="190" t="str">
        <f t="shared" si="2352"/>
        <v>BS$19</v>
      </c>
      <c r="BT1740" s="190" t="str">
        <f t="shared" si="2352"/>
        <v>BT$19</v>
      </c>
      <c r="BU1740" s="190" t="str">
        <f t="shared" si="2352"/>
        <v>BU$19</v>
      </c>
      <c r="BV1740" s="190" t="str">
        <f t="shared" si="2352"/>
        <v>BV$19</v>
      </c>
      <c r="BW1740" s="190" t="str">
        <f t="shared" si="2352"/>
        <v>BW$19</v>
      </c>
      <c r="BX1740" s="190" t="str">
        <f t="shared" si="2352"/>
        <v>BX$19</v>
      </c>
      <c r="BY1740" s="190" t="str">
        <f t="shared" si="2352"/>
        <v>BY$19</v>
      </c>
      <c r="BZ1740" s="190" t="str">
        <f t="shared" si="2352"/>
        <v>BZ$19</v>
      </c>
      <c r="CA1740" s="190" t="str">
        <f t="shared" si="2352"/>
        <v>CA$19</v>
      </c>
      <c r="CB1740" s="190" t="str">
        <f t="shared" si="2352"/>
        <v>CB$19</v>
      </c>
      <c r="CC1740" s="190" t="str">
        <f t="shared" si="2352"/>
        <v>CC$19</v>
      </c>
      <c r="CD1740" s="190" t="str">
        <f t="shared" si="2352"/>
        <v>CD$19</v>
      </c>
      <c r="CE1740" s="190" t="str">
        <f t="shared" ref="CE1740:CL1740" si="2353">CE$23</f>
        <v>CE$19</v>
      </c>
      <c r="CF1740" s="190" t="str">
        <f t="shared" si="2353"/>
        <v>CF$19</v>
      </c>
      <c r="CG1740" s="190" t="str">
        <f t="shared" si="2353"/>
        <v>CG$19</v>
      </c>
      <c r="CH1740" s="190" t="str">
        <f t="shared" si="2353"/>
        <v>CH$19</v>
      </c>
      <c r="CI1740" s="190" t="str">
        <f t="shared" si="2353"/>
        <v>CI$19</v>
      </c>
      <c r="CJ1740" s="190" t="str">
        <f t="shared" si="2353"/>
        <v>CJ$19</v>
      </c>
      <c r="CK1740" s="190" t="str">
        <f t="shared" si="2353"/>
        <v>CK$19</v>
      </c>
      <c r="CL1740" s="190" t="str">
        <f t="shared" si="2353"/>
        <v>CL$19</v>
      </c>
      <c r="CN1740" s="201"/>
      <c r="CO1740" s="190" t="str">
        <f t="shared" ref="CO1740:DL1740" si="2354">CO$23</f>
        <v>CO$19</v>
      </c>
      <c r="CP1740" s="190" t="str">
        <f t="shared" si="2354"/>
        <v>CP$19</v>
      </c>
      <c r="CQ1740" s="190" t="str">
        <f t="shared" si="2354"/>
        <v>CQ$19</v>
      </c>
      <c r="CR1740" s="190" t="str">
        <f t="shared" si="2354"/>
        <v>CR$19</v>
      </c>
      <c r="CS1740" s="190" t="str">
        <f t="shared" si="2354"/>
        <v>CS$19</v>
      </c>
      <c r="CT1740" s="190" t="str">
        <f t="shared" si="2354"/>
        <v>CT$19</v>
      </c>
      <c r="CU1740" s="190" t="str">
        <f t="shared" si="2354"/>
        <v>CU$19</v>
      </c>
      <c r="CV1740" s="190" t="str">
        <f t="shared" si="2354"/>
        <v>CV$19</v>
      </c>
      <c r="CW1740" s="190" t="str">
        <f t="shared" si="2354"/>
        <v>CW$19</v>
      </c>
      <c r="CX1740" s="190" t="str">
        <f t="shared" si="2354"/>
        <v>CX$19</v>
      </c>
      <c r="CY1740" s="190" t="str">
        <f t="shared" si="2354"/>
        <v>CY$19</v>
      </c>
      <c r="CZ1740" s="190" t="str">
        <f t="shared" si="2354"/>
        <v>CZ$19</v>
      </c>
      <c r="DA1740" s="190" t="str">
        <f t="shared" si="2354"/>
        <v>DA$19</v>
      </c>
      <c r="DB1740" s="190" t="str">
        <f t="shared" si="2354"/>
        <v>DB$19</v>
      </c>
      <c r="DC1740" s="190" t="str">
        <f t="shared" si="2354"/>
        <v>DC$19</v>
      </c>
      <c r="DD1740" s="190" t="str">
        <f t="shared" si="2354"/>
        <v>DD$19</v>
      </c>
      <c r="DE1740" s="190" t="str">
        <f t="shared" si="2354"/>
        <v>DE$19</v>
      </c>
      <c r="DF1740" s="190" t="str">
        <f t="shared" si="2354"/>
        <v>DF$19</v>
      </c>
      <c r="DG1740" s="190" t="str">
        <f t="shared" si="2354"/>
        <v>DG$19</v>
      </c>
      <c r="DH1740" s="190" t="str">
        <f t="shared" si="2354"/>
        <v>DH$19</v>
      </c>
      <c r="DI1740" s="190" t="str">
        <f t="shared" si="2354"/>
        <v>DI$19</v>
      </c>
      <c r="DJ1740" s="190" t="str">
        <f t="shared" si="2354"/>
        <v>DJ$19</v>
      </c>
      <c r="DK1740" s="190" t="str">
        <f t="shared" si="2354"/>
        <v>DK$19</v>
      </c>
      <c r="DL1740" s="190" t="str">
        <f t="shared" si="2354"/>
        <v>DL$19</v>
      </c>
    </row>
    <row r="1741" spans="1:116" x14ac:dyDescent="0.4">
      <c r="A1741" s="142" t="s">
        <v>218</v>
      </c>
      <c r="B1741" s="318" t="s">
        <v>81</v>
      </c>
      <c r="C1741" s="318"/>
      <c r="D1741" s="317" t="s">
        <v>518</v>
      </c>
      <c r="E1741" s="317" t="str">
        <f t="shared" ref="E1741:E1775" si="2355">ROW()&amp;" "&amp;D1741</f>
        <v>1741 SPLIT-SV-VR</v>
      </c>
      <c r="F1741" t="s">
        <v>513</v>
      </c>
      <c r="G1741" s="143" t="s">
        <v>521</v>
      </c>
      <c r="H1741" s="142"/>
      <c r="I1741" s="144"/>
      <c r="J1741" s="144"/>
      <c r="K1741" s="142"/>
      <c r="L1741" s="142"/>
      <c r="M1741" s="142"/>
      <c r="N1741" s="142"/>
      <c r="O1741" s="142"/>
      <c r="P1741" s="142"/>
      <c r="R1741" s="143"/>
      <c r="S1741" s="168"/>
      <c r="T1741" s="168"/>
      <c r="U1741" s="168"/>
      <c r="V1741" s="168"/>
      <c r="W1741" s="168"/>
      <c r="X1741" s="168"/>
      <c r="Y1741" s="168"/>
      <c r="Z1741" s="168"/>
      <c r="AA1741" s="168"/>
      <c r="AB1741" s="168"/>
      <c r="AC1741" s="168"/>
      <c r="AD1741" s="168"/>
      <c r="AE1741" s="168"/>
      <c r="AF1741" s="168"/>
      <c r="AG1741" s="168"/>
      <c r="AH1741" s="168"/>
      <c r="AI1741" s="168"/>
      <c r="AJ1741" s="168"/>
      <c r="AK1741" s="168"/>
      <c r="AL1741" s="168"/>
      <c r="AM1741" s="168"/>
      <c r="AN1741" s="168"/>
      <c r="AO1741" s="168"/>
      <c r="AP1741" s="168"/>
      <c r="AQ1741" s="168"/>
      <c r="AR1741" s="168"/>
      <c r="AS1741" s="168"/>
      <c r="AT1741" s="168"/>
      <c r="AU1741" s="168"/>
      <c r="AV1741" s="168"/>
      <c r="AW1741" s="168"/>
      <c r="AX1741" s="168"/>
      <c r="AY1741" s="168"/>
      <c r="AZ1741" s="168"/>
      <c r="BA1741" s="168"/>
      <c r="BB1741" s="168"/>
      <c r="BC1741" s="168"/>
      <c r="BD1741" s="168"/>
      <c r="BE1741" s="168"/>
      <c r="BF1741" s="168"/>
      <c r="BG1741" s="168"/>
      <c r="BH1741" s="168"/>
      <c r="BI1741" s="168"/>
      <c r="BJ1741" s="168"/>
      <c r="BK1741" s="168"/>
      <c r="BL1741" s="168"/>
      <c r="BM1741" s="168"/>
      <c r="BN1741" s="168"/>
      <c r="BO1741" s="168"/>
      <c r="BP1741" s="168"/>
      <c r="BQ1741" s="168"/>
      <c r="BR1741" s="168"/>
      <c r="BS1741" s="168"/>
      <c r="BT1741" s="168"/>
      <c r="BU1741" s="168"/>
      <c r="BV1741" s="168"/>
      <c r="BW1741" s="168"/>
      <c r="BX1741" s="168"/>
      <c r="BY1741" s="168"/>
      <c r="BZ1741" s="168"/>
      <c r="CA1741" s="168"/>
      <c r="CB1741" s="168"/>
      <c r="CC1741" s="168"/>
      <c r="CD1741" s="168"/>
      <c r="CE1741" s="168"/>
      <c r="CF1741" s="168"/>
      <c r="CG1741" s="168"/>
      <c r="CH1741" s="168"/>
      <c r="CI1741" s="168"/>
      <c r="CJ1741" s="168"/>
      <c r="CK1741" s="168"/>
      <c r="CL1741" s="168"/>
      <c r="CN1741" s="144"/>
      <c r="CO1741" s="168"/>
      <c r="CP1741" s="168"/>
      <c r="CQ1741" s="168"/>
      <c r="CR1741" s="168"/>
      <c r="CS1741" s="168"/>
      <c r="CT1741" s="168"/>
      <c r="CU1741" s="168"/>
      <c r="CV1741" s="168"/>
      <c r="CW1741" s="168"/>
      <c r="CX1741" s="168"/>
      <c r="CY1741" s="168"/>
      <c r="CZ1741" s="168"/>
      <c r="DA1741" s="168"/>
      <c r="DB1741" s="168"/>
      <c r="DC1741" s="168"/>
      <c r="DD1741" s="168"/>
      <c r="DE1741" s="168"/>
      <c r="DF1741" s="168"/>
      <c r="DG1741" s="168"/>
      <c r="DH1741" s="168"/>
      <c r="DI1741" s="168"/>
      <c r="DJ1741" s="168"/>
      <c r="DK1741" s="168"/>
      <c r="DL1741" s="168"/>
    </row>
    <row r="1742" spans="1:116" x14ac:dyDescent="0.4">
      <c r="A1742" s="12"/>
      <c r="B1742" s="319" t="s">
        <v>332</v>
      </c>
      <c r="C1742" s="319"/>
      <c r="D1742" s="317" t="s">
        <v>518</v>
      </c>
      <c r="E1742" s="317" t="str">
        <f t="shared" si="2355"/>
        <v>1742 SPLIT-SV-VR</v>
      </c>
      <c r="G1742" s="95" t="str">
        <f>G1736</f>
        <v>Primary volume driver</v>
      </c>
      <c r="H1742" s="318" t="s">
        <v>695</v>
      </c>
      <c r="I1742" s="60"/>
      <c r="J1742" s="60"/>
      <c r="K1742" s="12"/>
      <c r="L1742" s="12"/>
      <c r="M1742" s="12"/>
      <c r="N1742" s="12"/>
      <c r="O1742" s="12"/>
      <c r="P1742" s="12"/>
      <c r="R1742" s="13"/>
      <c r="S1742" s="76"/>
      <c r="T1742" s="76"/>
      <c r="U1742" s="76"/>
      <c r="V1742" s="76"/>
      <c r="W1742" s="76"/>
      <c r="X1742" s="76"/>
      <c r="Y1742" s="76"/>
      <c r="Z1742" s="76"/>
      <c r="AA1742" s="76"/>
      <c r="AB1742" s="76"/>
      <c r="AC1742" s="76"/>
      <c r="AD1742" s="76"/>
      <c r="AE1742" s="76"/>
      <c r="AF1742" s="76"/>
      <c r="AG1742" s="76"/>
      <c r="AH1742" s="76"/>
      <c r="AI1742" s="76"/>
      <c r="AJ1742" s="76"/>
      <c r="AK1742" s="76"/>
      <c r="AL1742" s="76"/>
      <c r="AM1742" s="76"/>
      <c r="AN1742" s="76"/>
      <c r="AO1742" s="76"/>
      <c r="AP1742" s="76"/>
      <c r="AQ1742" s="76"/>
      <c r="AR1742" s="76"/>
      <c r="AS1742" s="76"/>
      <c r="AT1742" s="76"/>
      <c r="AU1742" s="76"/>
      <c r="AV1742" s="76"/>
      <c r="AW1742" s="76"/>
      <c r="AX1742" s="76"/>
      <c r="AY1742" s="76"/>
      <c r="AZ1742" s="76"/>
      <c r="BA1742" s="76"/>
      <c r="BB1742" s="76"/>
      <c r="BC1742" s="76"/>
      <c r="BD1742" s="76"/>
      <c r="BE1742" s="76"/>
      <c r="BF1742" s="76"/>
      <c r="BG1742" s="76"/>
      <c r="BH1742" s="76"/>
      <c r="BI1742" s="76"/>
      <c r="BJ1742" s="76"/>
      <c r="BK1742" s="76"/>
      <c r="BL1742" s="76"/>
      <c r="BM1742" s="76"/>
      <c r="BN1742" s="76"/>
      <c r="BO1742" s="76"/>
      <c r="BP1742" s="76"/>
      <c r="BQ1742" s="76"/>
      <c r="BR1742" s="76"/>
      <c r="BS1742" s="76"/>
      <c r="BT1742" s="76"/>
      <c r="BU1742" s="76"/>
      <c r="BV1742" s="76"/>
      <c r="BW1742" s="76"/>
      <c r="BX1742" s="76"/>
      <c r="BY1742" s="76"/>
      <c r="BZ1742" s="76"/>
      <c r="CA1742" s="76"/>
      <c r="CB1742" s="76"/>
      <c r="CC1742" s="76"/>
      <c r="CD1742" s="76"/>
      <c r="CE1742" s="76"/>
      <c r="CF1742" s="76"/>
      <c r="CG1742" s="76"/>
      <c r="CH1742" s="76"/>
      <c r="CI1742" s="76"/>
      <c r="CJ1742" s="76"/>
      <c r="CK1742" s="76"/>
      <c r="CL1742" s="76"/>
      <c r="CN1742" s="60"/>
      <c r="CO1742" s="239"/>
      <c r="CP1742" s="239"/>
      <c r="CQ1742" s="239"/>
      <c r="CR1742" s="239"/>
      <c r="CS1742" s="239"/>
      <c r="CT1742" s="239"/>
      <c r="CU1742" s="239"/>
      <c r="CV1742" s="239"/>
      <c r="CW1742" s="239"/>
      <c r="CX1742" s="239"/>
      <c r="CY1742" s="239"/>
      <c r="CZ1742" s="239"/>
      <c r="DA1742" s="239"/>
      <c r="DB1742" s="239"/>
      <c r="DC1742" s="239"/>
      <c r="DD1742" s="239"/>
      <c r="DE1742" s="239"/>
      <c r="DF1742" s="239"/>
      <c r="DG1742" s="239"/>
      <c r="DH1742" s="239"/>
      <c r="DI1742" s="239"/>
      <c r="DJ1742" s="239"/>
      <c r="DK1742" s="239"/>
      <c r="DL1742" s="239"/>
    </row>
    <row r="1743" spans="1:116" x14ac:dyDescent="0.4">
      <c r="A1743" s="12"/>
      <c r="B1743" s="319"/>
      <c r="C1743" s="319"/>
      <c r="D1743" s="317" t="s">
        <v>518</v>
      </c>
      <c r="E1743" s="317" t="str">
        <f t="shared" ref="E1743:E1761" si="2356">ROW()&amp;" "&amp;D1743</f>
        <v>1743 SPLIT-SV-VR</v>
      </c>
      <c r="G1743" s="95"/>
      <c r="H1743" s="12"/>
      <c r="I1743" s="60"/>
      <c r="J1743" s="60"/>
      <c r="K1743" s="12"/>
      <c r="L1743" s="12"/>
      <c r="M1743" s="12"/>
      <c r="N1743" s="12"/>
      <c r="O1743" s="12"/>
      <c r="P1743" s="12"/>
      <c r="R1743" s="13"/>
      <c r="S1743" s="76"/>
      <c r="T1743" s="76"/>
      <c r="U1743" s="76"/>
      <c r="V1743" s="76"/>
      <c r="W1743" s="76"/>
      <c r="X1743" s="76"/>
      <c r="Y1743" s="76"/>
      <c r="Z1743" s="76"/>
      <c r="AA1743" s="76"/>
      <c r="AB1743" s="76"/>
      <c r="AC1743" s="76"/>
      <c r="AD1743" s="76"/>
      <c r="AE1743" s="76"/>
      <c r="AF1743" s="76"/>
      <c r="AG1743" s="76"/>
      <c r="AH1743" s="76"/>
      <c r="AI1743" s="76"/>
      <c r="AJ1743" s="76"/>
      <c r="AK1743" s="76"/>
      <c r="AL1743" s="76"/>
      <c r="AM1743" s="76"/>
      <c r="AN1743" s="76"/>
      <c r="AO1743" s="76"/>
      <c r="AP1743" s="76"/>
      <c r="AQ1743" s="76"/>
      <c r="AR1743" s="76"/>
      <c r="AS1743" s="76"/>
      <c r="AT1743" s="76"/>
      <c r="AU1743" s="76"/>
      <c r="AV1743" s="76"/>
      <c r="AW1743" s="76"/>
      <c r="AX1743" s="76"/>
      <c r="AY1743" s="76"/>
      <c r="AZ1743" s="76"/>
      <c r="BA1743" s="76"/>
      <c r="BB1743" s="76"/>
      <c r="BC1743" s="76"/>
      <c r="BD1743" s="76"/>
      <c r="BE1743" s="76"/>
      <c r="BF1743" s="76"/>
      <c r="BG1743" s="76"/>
      <c r="BH1743" s="76"/>
      <c r="BI1743" s="76"/>
      <c r="BJ1743" s="76"/>
      <c r="BK1743" s="76"/>
      <c r="BL1743" s="76"/>
      <c r="BM1743" s="76"/>
      <c r="BN1743" s="76"/>
      <c r="BO1743" s="76"/>
      <c r="BP1743" s="76"/>
      <c r="BQ1743" s="76"/>
      <c r="BR1743" s="76"/>
      <c r="BS1743" s="76"/>
      <c r="BT1743" s="76"/>
      <c r="BU1743" s="76"/>
      <c r="BV1743" s="76"/>
      <c r="BW1743" s="76"/>
      <c r="BX1743" s="76"/>
      <c r="BY1743" s="76"/>
      <c r="BZ1743" s="76"/>
      <c r="CA1743" s="76"/>
      <c r="CB1743" s="76"/>
      <c r="CC1743" s="76"/>
      <c r="CD1743" s="76"/>
      <c r="CE1743" s="76"/>
      <c r="CF1743" s="76"/>
      <c r="CG1743" s="76"/>
      <c r="CH1743" s="76"/>
      <c r="CI1743" s="76"/>
      <c r="CJ1743" s="76"/>
      <c r="CK1743" s="76"/>
      <c r="CL1743" s="76"/>
      <c r="CN1743" s="60"/>
      <c r="CO1743" s="239"/>
      <c r="CP1743" s="239"/>
      <c r="CQ1743" s="239"/>
      <c r="CR1743" s="239"/>
      <c r="CS1743" s="239"/>
      <c r="CT1743" s="239"/>
      <c r="CU1743" s="239"/>
      <c r="CV1743" s="239"/>
      <c r="CW1743" s="239"/>
      <c r="CX1743" s="239"/>
      <c r="CY1743" s="239"/>
      <c r="CZ1743" s="239"/>
      <c r="DA1743" s="239"/>
      <c r="DB1743" s="239"/>
      <c r="DC1743" s="239"/>
      <c r="DD1743" s="239"/>
      <c r="DE1743" s="239"/>
      <c r="DF1743" s="239"/>
      <c r="DG1743" s="239"/>
      <c r="DH1743" s="239"/>
      <c r="DI1743" s="239"/>
      <c r="DJ1743" s="239"/>
      <c r="DK1743" s="239"/>
      <c r="DL1743" s="239"/>
    </row>
    <row r="1744" spans="1:116" x14ac:dyDescent="0.4">
      <c r="A1744" s="12"/>
      <c r="B1744" s="319"/>
      <c r="C1744" s="319"/>
      <c r="D1744" s="317" t="s">
        <v>518</v>
      </c>
      <c r="E1744" s="317" t="str">
        <f t="shared" si="2356"/>
        <v>1744 SPLIT-SV-VR</v>
      </c>
      <c r="G1744" s="95" t="str">
        <f>"% of "&amp;G1742&amp;" by product:"</f>
        <v>% of Primary volume driver by product:</v>
      </c>
      <c r="H1744" s="12"/>
      <c r="I1744" s="60"/>
      <c r="J1744" s="60"/>
      <c r="K1744" s="12"/>
      <c r="L1744" s="12"/>
      <c r="M1744" s="12"/>
      <c r="N1744" s="12"/>
      <c r="O1744" s="12"/>
      <c r="P1744" s="12"/>
      <c r="R1744" s="13"/>
      <c r="S1744" s="76"/>
      <c r="T1744" s="76"/>
      <c r="U1744" s="76"/>
      <c r="V1744" s="76"/>
      <c r="W1744" s="76"/>
      <c r="X1744" s="76"/>
      <c r="Y1744" s="76"/>
      <c r="Z1744" s="76"/>
      <c r="AA1744" s="76"/>
      <c r="AB1744" s="76"/>
      <c r="AC1744" s="76"/>
      <c r="AD1744" s="76"/>
      <c r="AE1744" s="76"/>
      <c r="AF1744" s="76"/>
      <c r="AG1744" s="76"/>
      <c r="AH1744" s="76"/>
      <c r="AI1744" s="76"/>
      <c r="AJ1744" s="76"/>
      <c r="AK1744" s="76"/>
      <c r="AL1744" s="76"/>
      <c r="AM1744" s="76"/>
      <c r="AN1744" s="76"/>
      <c r="AO1744" s="76"/>
      <c r="AP1744" s="76"/>
      <c r="AQ1744" s="76"/>
      <c r="AR1744" s="76"/>
      <c r="AS1744" s="76"/>
      <c r="AT1744" s="76"/>
      <c r="AU1744" s="76"/>
      <c r="AV1744" s="76"/>
      <c r="AW1744" s="76"/>
      <c r="AX1744" s="76"/>
      <c r="AY1744" s="76"/>
      <c r="AZ1744" s="76"/>
      <c r="BA1744" s="76"/>
      <c r="BB1744" s="76"/>
      <c r="BC1744" s="76"/>
      <c r="BD1744" s="76"/>
      <c r="BE1744" s="76"/>
      <c r="BF1744" s="76"/>
      <c r="BG1744" s="76"/>
      <c r="BH1744" s="76"/>
      <c r="BI1744" s="76"/>
      <c r="BJ1744" s="76"/>
      <c r="BK1744" s="76"/>
      <c r="BL1744" s="76"/>
      <c r="BM1744" s="76"/>
      <c r="BN1744" s="76"/>
      <c r="BO1744" s="76"/>
      <c r="BP1744" s="76"/>
      <c r="BQ1744" s="76"/>
      <c r="BR1744" s="76"/>
      <c r="BS1744" s="76"/>
      <c r="BT1744" s="76"/>
      <c r="BU1744" s="76"/>
      <c r="BV1744" s="76"/>
      <c r="BW1744" s="76"/>
      <c r="BX1744" s="76"/>
      <c r="BY1744" s="76"/>
      <c r="BZ1744" s="76"/>
      <c r="CA1744" s="76"/>
      <c r="CB1744" s="76"/>
      <c r="CC1744" s="76"/>
      <c r="CD1744" s="76"/>
      <c r="CE1744" s="76"/>
      <c r="CF1744" s="76"/>
      <c r="CG1744" s="76"/>
      <c r="CH1744" s="76"/>
      <c r="CI1744" s="76"/>
      <c r="CJ1744" s="76"/>
      <c r="CK1744" s="76"/>
      <c r="CL1744" s="76"/>
      <c r="CN1744" s="60"/>
      <c r="CO1744" s="239"/>
      <c r="CP1744" s="239"/>
      <c r="CQ1744" s="239"/>
      <c r="CR1744" s="239"/>
      <c r="CS1744" s="239"/>
      <c r="CT1744" s="239"/>
      <c r="CU1744" s="239"/>
      <c r="CV1744" s="239"/>
      <c r="CW1744" s="239"/>
      <c r="CX1744" s="239"/>
      <c r="CY1744" s="239"/>
      <c r="CZ1744" s="239"/>
      <c r="DA1744" s="239"/>
      <c r="DB1744" s="239"/>
      <c r="DC1744" s="239"/>
      <c r="DD1744" s="239"/>
      <c r="DE1744" s="239"/>
      <c r="DF1744" s="239"/>
      <c r="DG1744" s="239"/>
      <c r="DH1744" s="239"/>
      <c r="DI1744" s="239"/>
      <c r="DJ1744" s="239"/>
      <c r="DK1744" s="239"/>
      <c r="DL1744" s="239"/>
    </row>
    <row r="1745" spans="1:116" x14ac:dyDescent="0.4">
      <c r="A1745" s="12"/>
      <c r="B1745" s="319"/>
      <c r="C1745" s="319"/>
      <c r="D1745" s="317" t="s">
        <v>518</v>
      </c>
      <c r="E1745" s="317" t="str">
        <f t="shared" si="2356"/>
        <v>1745 SPLIT-SV-VR</v>
      </c>
      <c r="G1745" s="242" t="s">
        <v>519</v>
      </c>
      <c r="H1745" s="12"/>
      <c r="I1745" s="60"/>
      <c r="J1745" s="60"/>
      <c r="K1745" s="21">
        <v>0.5</v>
      </c>
      <c r="L1745" s="21">
        <v>0.5</v>
      </c>
      <c r="M1745" s="21">
        <v>0.5</v>
      </c>
      <c r="N1745" s="21">
        <v>0.5</v>
      </c>
      <c r="O1745" s="21">
        <v>0.5</v>
      </c>
      <c r="P1745" s="21">
        <v>0.5</v>
      </c>
      <c r="R1745" s="67"/>
      <c r="S1745" s="150" cm="1">
        <f t="array" ref="S1745">INDEX($K:$P,ROW(),MATCH(S$3,$K$2:$P$2,0))</f>
        <v>0.5</v>
      </c>
      <c r="T1745" s="150" cm="1">
        <f t="array" ref="T1745">INDEX($K:$P,ROW(),MATCH(T$3,$K$2:$P$2,0))</f>
        <v>0.5</v>
      </c>
      <c r="U1745" s="150" cm="1">
        <f t="array" ref="U1745">INDEX($K:$P,ROW(),MATCH(U$3,$K$2:$P$2,0))</f>
        <v>0.5</v>
      </c>
      <c r="V1745" s="150" cm="1">
        <f t="array" ref="V1745">INDEX($K:$P,ROW(),MATCH(V$3,$K$2:$P$2,0))</f>
        <v>0.5</v>
      </c>
      <c r="W1745" s="150" cm="1">
        <f t="array" ref="W1745">INDEX($K:$P,ROW(),MATCH(W$3,$K$2:$P$2,0))</f>
        <v>0.5</v>
      </c>
      <c r="X1745" s="150" cm="1">
        <f t="array" ref="X1745">INDEX($K:$P,ROW(),MATCH(X$3,$K$2:$P$2,0))</f>
        <v>0.5</v>
      </c>
      <c r="Y1745" s="150" cm="1">
        <f t="array" ref="Y1745">INDEX($K:$P,ROW(),MATCH(Y$3,$K$2:$P$2,0))</f>
        <v>0.5</v>
      </c>
      <c r="Z1745" s="150" cm="1">
        <f t="array" ref="Z1745">INDEX($K:$P,ROW(),MATCH(Z$3,$K$2:$P$2,0))</f>
        <v>0.5</v>
      </c>
      <c r="AA1745" s="150" cm="1">
        <f t="array" ref="AA1745">INDEX($K:$P,ROW(),MATCH(AA$3,$K$2:$P$2,0))</f>
        <v>0.5</v>
      </c>
      <c r="AB1745" s="150" cm="1">
        <f t="array" ref="AB1745">INDEX($K:$P,ROW(),MATCH(AB$3,$K$2:$P$2,0))</f>
        <v>0.5</v>
      </c>
      <c r="AC1745" s="150" cm="1">
        <f t="array" ref="AC1745">INDEX($K:$P,ROW(),MATCH(AC$3,$K$2:$P$2,0))</f>
        <v>0.5</v>
      </c>
      <c r="AD1745" s="150" cm="1">
        <f t="array" ref="AD1745">INDEX($K:$P,ROW(),MATCH(AD$3,$K$2:$P$2,0))</f>
        <v>0.5</v>
      </c>
      <c r="AE1745" s="150" cm="1">
        <f t="array" ref="AE1745">INDEX($K:$P,ROW(),MATCH(AE$3,$K$2:$P$2,0))</f>
        <v>0.5</v>
      </c>
      <c r="AF1745" s="150" cm="1">
        <f t="array" ref="AF1745">INDEX($K:$P,ROW(),MATCH(AF$3,$K$2:$P$2,0))</f>
        <v>0.5</v>
      </c>
      <c r="AG1745" s="150" cm="1">
        <f t="array" ref="AG1745">INDEX($K:$P,ROW(),MATCH(AG$3,$K$2:$P$2,0))</f>
        <v>0.5</v>
      </c>
      <c r="AH1745" s="150" cm="1">
        <f t="array" ref="AH1745">INDEX($K:$P,ROW(),MATCH(AH$3,$K$2:$P$2,0))</f>
        <v>0.5</v>
      </c>
      <c r="AI1745" s="150" cm="1">
        <f t="array" ref="AI1745">INDEX($K:$P,ROW(),MATCH(AI$3,$K$2:$P$2,0))</f>
        <v>0.5</v>
      </c>
      <c r="AJ1745" s="150" cm="1">
        <f t="array" ref="AJ1745">INDEX($K:$P,ROW(),MATCH(AJ$3,$K$2:$P$2,0))</f>
        <v>0.5</v>
      </c>
      <c r="AK1745" s="150" cm="1">
        <f t="array" ref="AK1745">INDEX($K:$P,ROW(),MATCH(AK$3,$K$2:$P$2,0))</f>
        <v>0.5</v>
      </c>
      <c r="AL1745" s="150" cm="1">
        <f t="array" ref="AL1745">INDEX($K:$P,ROW(),MATCH(AL$3,$K$2:$P$2,0))</f>
        <v>0.5</v>
      </c>
      <c r="AM1745" s="150" cm="1">
        <f t="array" ref="AM1745">INDEX($K:$P,ROW(),MATCH(AM$3,$K$2:$P$2,0))</f>
        <v>0.5</v>
      </c>
      <c r="AN1745" s="150" cm="1">
        <f t="array" ref="AN1745">INDEX($K:$P,ROW(),MATCH(AN$3,$K$2:$P$2,0))</f>
        <v>0.5</v>
      </c>
      <c r="AO1745" s="150" cm="1">
        <f t="array" ref="AO1745">INDEX($K:$P,ROW(),MATCH(AO$3,$K$2:$P$2,0))</f>
        <v>0.5</v>
      </c>
      <c r="AP1745" s="150" cm="1">
        <f t="array" ref="AP1745">INDEX($K:$P,ROW(),MATCH(AP$3,$K$2:$P$2,0))</f>
        <v>0.5</v>
      </c>
      <c r="AQ1745" s="150" cm="1">
        <f t="array" ref="AQ1745">INDEX($K:$P,ROW(),MATCH(AQ$3,$K$2:$P$2,0))</f>
        <v>0.5</v>
      </c>
      <c r="AR1745" s="150" cm="1">
        <f t="array" ref="AR1745">INDEX($K:$P,ROW(),MATCH(AR$3,$K$2:$P$2,0))</f>
        <v>0.5</v>
      </c>
      <c r="AS1745" s="150" cm="1">
        <f t="array" ref="AS1745">INDEX($K:$P,ROW(),MATCH(AS$3,$K$2:$P$2,0))</f>
        <v>0.5</v>
      </c>
      <c r="AT1745" s="150" cm="1">
        <f t="array" ref="AT1745">INDEX($K:$P,ROW(),MATCH(AT$3,$K$2:$P$2,0))</f>
        <v>0.5</v>
      </c>
      <c r="AU1745" s="150" cm="1">
        <f t="array" ref="AU1745">INDEX($K:$P,ROW(),MATCH(AU$3,$K$2:$P$2,0))</f>
        <v>0.5</v>
      </c>
      <c r="AV1745" s="150" cm="1">
        <f t="array" ref="AV1745">INDEX($K:$P,ROW(),MATCH(AV$3,$K$2:$P$2,0))</f>
        <v>0.5</v>
      </c>
      <c r="AW1745" s="150" cm="1">
        <f t="array" ref="AW1745">INDEX($K:$P,ROW(),MATCH(AW$3,$K$2:$P$2,0))</f>
        <v>0.5</v>
      </c>
      <c r="AX1745" s="150" cm="1">
        <f t="array" ref="AX1745">INDEX($K:$P,ROW(),MATCH(AX$3,$K$2:$P$2,0))</f>
        <v>0.5</v>
      </c>
      <c r="AY1745" s="150" cm="1">
        <f t="array" ref="AY1745">INDEX($K:$P,ROW(),MATCH(AY$3,$K$2:$P$2,0))</f>
        <v>0.5</v>
      </c>
      <c r="AZ1745" s="150" cm="1">
        <f t="array" ref="AZ1745">INDEX($K:$P,ROW(),MATCH(AZ$3,$K$2:$P$2,0))</f>
        <v>0.5</v>
      </c>
      <c r="BA1745" s="150" cm="1">
        <f t="array" ref="BA1745">INDEX($K:$P,ROW(),MATCH(BA$3,$K$2:$P$2,0))</f>
        <v>0.5</v>
      </c>
      <c r="BB1745" s="150" cm="1">
        <f t="array" ref="BB1745">INDEX($K:$P,ROW(),MATCH(BB$3,$K$2:$P$2,0))</f>
        <v>0.5</v>
      </c>
      <c r="BC1745" s="150" cm="1">
        <f t="array" ref="BC1745">INDEX($K:$P,ROW(),MATCH(BC$3,$K$2:$P$2,0))</f>
        <v>0.5</v>
      </c>
      <c r="BD1745" s="150" cm="1">
        <f t="array" ref="BD1745">INDEX($K:$P,ROW(),MATCH(BD$3,$K$2:$P$2,0))</f>
        <v>0.5</v>
      </c>
      <c r="BE1745" s="150" cm="1">
        <f t="array" ref="BE1745">INDEX($K:$P,ROW(),MATCH(BE$3,$K$2:$P$2,0))</f>
        <v>0.5</v>
      </c>
      <c r="BF1745" s="150" cm="1">
        <f t="array" ref="BF1745">INDEX($K:$P,ROW(),MATCH(BF$3,$K$2:$P$2,0))</f>
        <v>0.5</v>
      </c>
      <c r="BG1745" s="150" cm="1">
        <f t="array" ref="BG1745">INDEX($K:$P,ROW(),MATCH(BG$3,$K$2:$P$2,0))</f>
        <v>0.5</v>
      </c>
      <c r="BH1745" s="150" cm="1">
        <f t="array" ref="BH1745">INDEX($K:$P,ROW(),MATCH(BH$3,$K$2:$P$2,0))</f>
        <v>0.5</v>
      </c>
      <c r="BI1745" s="150" cm="1">
        <f t="array" ref="BI1745">INDEX($K:$P,ROW(),MATCH(BI$3,$K$2:$P$2,0))</f>
        <v>0.5</v>
      </c>
      <c r="BJ1745" s="150" cm="1">
        <f t="array" ref="BJ1745">INDEX($K:$P,ROW(),MATCH(BJ$3,$K$2:$P$2,0))</f>
        <v>0.5</v>
      </c>
      <c r="BK1745" s="150" cm="1">
        <f t="array" ref="BK1745">INDEX($K:$P,ROW(),MATCH(BK$3,$K$2:$P$2,0))</f>
        <v>0.5</v>
      </c>
      <c r="BL1745" s="150" cm="1">
        <f t="array" ref="BL1745">INDEX($K:$P,ROW(),MATCH(BL$3,$K$2:$P$2,0))</f>
        <v>0.5</v>
      </c>
      <c r="BM1745" s="150" cm="1">
        <f t="array" ref="BM1745">INDEX($K:$P,ROW(),MATCH(BM$3,$K$2:$P$2,0))</f>
        <v>0.5</v>
      </c>
      <c r="BN1745" s="150" cm="1">
        <f t="array" ref="BN1745">INDEX($K:$P,ROW(),MATCH(BN$3,$K$2:$P$2,0))</f>
        <v>0.5</v>
      </c>
      <c r="BO1745" s="150" cm="1">
        <f t="array" ref="BO1745">INDEX($K:$P,ROW(),MATCH(BO$3,$K$2:$P$2,0))</f>
        <v>0.5</v>
      </c>
      <c r="BP1745" s="150" cm="1">
        <f t="array" ref="BP1745">INDEX($K:$P,ROW(),MATCH(BP$3,$K$2:$P$2,0))</f>
        <v>0.5</v>
      </c>
      <c r="BQ1745" s="150" cm="1">
        <f t="array" ref="BQ1745">INDEX($K:$P,ROW(),MATCH(BQ$3,$K$2:$P$2,0))</f>
        <v>0.5</v>
      </c>
      <c r="BR1745" s="150" cm="1">
        <f t="array" ref="BR1745">INDEX($K:$P,ROW(),MATCH(BR$3,$K$2:$P$2,0))</f>
        <v>0.5</v>
      </c>
      <c r="BS1745" s="150" cm="1">
        <f t="array" ref="BS1745">INDEX($K:$P,ROW(),MATCH(BS$3,$K$2:$P$2,0))</f>
        <v>0.5</v>
      </c>
      <c r="BT1745" s="150" cm="1">
        <f t="array" ref="BT1745">INDEX($K:$P,ROW(),MATCH(BT$3,$K$2:$P$2,0))</f>
        <v>0.5</v>
      </c>
      <c r="BU1745" s="150" cm="1">
        <f t="array" ref="BU1745">INDEX($K:$P,ROW(),MATCH(BU$3,$K$2:$P$2,0))</f>
        <v>0.5</v>
      </c>
      <c r="BV1745" s="150" cm="1">
        <f t="array" ref="BV1745">INDEX($K:$P,ROW(),MATCH(BV$3,$K$2:$P$2,0))</f>
        <v>0.5</v>
      </c>
      <c r="BW1745" s="150" cm="1">
        <f t="array" ref="BW1745">INDEX($K:$P,ROW(),MATCH(BW$3,$K$2:$P$2,0))</f>
        <v>0.5</v>
      </c>
      <c r="BX1745" s="150" cm="1">
        <f t="array" ref="BX1745">INDEX($K:$P,ROW(),MATCH(BX$3,$K$2:$P$2,0))</f>
        <v>0.5</v>
      </c>
      <c r="BY1745" s="150" cm="1">
        <f t="array" ref="BY1745">INDEX($K:$P,ROW(),MATCH(BY$3,$K$2:$P$2,0))</f>
        <v>0.5</v>
      </c>
      <c r="BZ1745" s="150" cm="1">
        <f t="array" ref="BZ1745">INDEX($K:$P,ROW(),MATCH(BZ$3,$K$2:$P$2,0))</f>
        <v>0.5</v>
      </c>
      <c r="CA1745" s="150" cm="1">
        <f t="array" ref="CA1745">INDEX($K:$P,ROW(),MATCH(CA$3,$K$2:$P$2,0))</f>
        <v>0.5</v>
      </c>
      <c r="CB1745" s="150" cm="1">
        <f t="array" ref="CB1745">INDEX($K:$P,ROW(),MATCH(CB$3,$K$2:$P$2,0))</f>
        <v>0.5</v>
      </c>
      <c r="CC1745" s="150" cm="1">
        <f t="array" ref="CC1745">INDEX($K:$P,ROW(),MATCH(CC$3,$K$2:$P$2,0))</f>
        <v>0.5</v>
      </c>
      <c r="CD1745" s="150" cm="1">
        <f t="array" ref="CD1745">INDEX($K:$P,ROW(),MATCH(CD$3,$K$2:$P$2,0))</f>
        <v>0.5</v>
      </c>
      <c r="CE1745" s="150" cm="1">
        <f t="array" ref="CE1745">INDEX($K:$P,ROW(),MATCH(CE$3,$K$2:$P$2,0))</f>
        <v>0.5</v>
      </c>
      <c r="CF1745" s="150" cm="1">
        <f t="array" ref="CF1745">INDEX($K:$P,ROW(),MATCH(CF$3,$K$2:$P$2,0))</f>
        <v>0.5</v>
      </c>
      <c r="CG1745" s="150" cm="1">
        <f t="array" ref="CG1745">INDEX($K:$P,ROW(),MATCH(CG$3,$K$2:$P$2,0))</f>
        <v>0.5</v>
      </c>
      <c r="CH1745" s="150" cm="1">
        <f t="array" ref="CH1745">INDEX($K:$P,ROW(),MATCH(CH$3,$K$2:$P$2,0))</f>
        <v>0.5</v>
      </c>
      <c r="CI1745" s="150" cm="1">
        <f t="array" ref="CI1745">INDEX($K:$P,ROW(),MATCH(CI$3,$K$2:$P$2,0))</f>
        <v>0.5</v>
      </c>
      <c r="CJ1745" s="150" cm="1">
        <f t="array" ref="CJ1745">INDEX($K:$P,ROW(),MATCH(CJ$3,$K$2:$P$2,0))</f>
        <v>0.5</v>
      </c>
      <c r="CK1745" s="150" cm="1">
        <f t="array" ref="CK1745">INDEX($K:$P,ROW(),MATCH(CK$3,$K$2:$P$2,0))</f>
        <v>0.5</v>
      </c>
      <c r="CL1745" s="150" cm="1">
        <f t="array" ref="CL1745">INDEX($K:$P,ROW(),MATCH(CL$3,$K$2:$P$2,0))</f>
        <v>0.5</v>
      </c>
      <c r="CN1745" s="150"/>
      <c r="CO1745" s="150" t="e" cm="1">
        <f t="array" ref="CO1745">INDEX($K:$P,ROW(),MATCH(CO$3,$K$2:$P$2,0))</f>
        <v>#N/A</v>
      </c>
      <c r="CP1745" s="150" t="e" cm="1">
        <f t="array" ref="CP1745">INDEX($K:$P,ROW(),MATCH(CP$3,$K$2:$P$2,0))</f>
        <v>#N/A</v>
      </c>
      <c r="CQ1745" s="150" t="e" cm="1">
        <f t="array" ref="CQ1745">INDEX($K:$P,ROW(),MATCH(CQ$3,$K$2:$P$2,0))</f>
        <v>#N/A</v>
      </c>
      <c r="CR1745" s="150" t="e" cm="1">
        <f t="array" ref="CR1745">INDEX($K:$P,ROW(),MATCH(CR$3,$K$2:$P$2,0))</f>
        <v>#N/A</v>
      </c>
      <c r="CS1745" s="150" t="e" cm="1">
        <f t="array" ref="CS1745">INDEX($K:$P,ROW(),MATCH(CS$3,$K$2:$P$2,0))</f>
        <v>#N/A</v>
      </c>
      <c r="CT1745" s="150" t="e" cm="1">
        <f t="array" ref="CT1745">INDEX($K:$P,ROW(),MATCH(CT$3,$K$2:$P$2,0))</f>
        <v>#N/A</v>
      </c>
      <c r="CU1745" s="150" t="e" cm="1">
        <f t="array" ref="CU1745">INDEX($K:$P,ROW(),MATCH(CU$3,$K$2:$P$2,0))</f>
        <v>#N/A</v>
      </c>
      <c r="CV1745" s="150" t="e" cm="1">
        <f t="array" ref="CV1745">INDEX($K:$P,ROW(),MATCH(CV$3,$K$2:$P$2,0))</f>
        <v>#N/A</v>
      </c>
      <c r="CW1745" s="150" t="e" cm="1">
        <f t="array" ref="CW1745">INDEX($K:$P,ROW(),MATCH(CW$3,$K$2:$P$2,0))</f>
        <v>#N/A</v>
      </c>
      <c r="CX1745" s="150" t="e" cm="1">
        <f t="array" ref="CX1745">INDEX($K:$P,ROW(),MATCH(CX$3,$K$2:$P$2,0))</f>
        <v>#N/A</v>
      </c>
      <c r="CY1745" s="150" t="e" cm="1">
        <f t="array" ref="CY1745">INDEX($K:$P,ROW(),MATCH(CY$3,$K$2:$P$2,0))</f>
        <v>#N/A</v>
      </c>
      <c r="CZ1745" s="150" t="e" cm="1">
        <f t="array" ref="CZ1745">INDEX($K:$P,ROW(),MATCH(CZ$3,$K$2:$P$2,0))</f>
        <v>#N/A</v>
      </c>
      <c r="DA1745" s="150" t="e" cm="1">
        <f t="array" ref="DA1745">INDEX($K:$P,ROW(),MATCH(DA$3,$K$2:$P$2,0))</f>
        <v>#N/A</v>
      </c>
      <c r="DB1745" s="150" t="e" cm="1">
        <f t="array" ref="DB1745">INDEX($K:$P,ROW(),MATCH(DB$3,$K$2:$P$2,0))</f>
        <v>#N/A</v>
      </c>
      <c r="DC1745" s="150" t="e" cm="1">
        <f t="array" ref="DC1745">INDEX($K:$P,ROW(),MATCH(DC$3,$K$2:$P$2,0))</f>
        <v>#N/A</v>
      </c>
      <c r="DD1745" s="150" t="e" cm="1">
        <f t="array" ref="DD1745">INDEX($K:$P,ROW(),MATCH(DD$3,$K$2:$P$2,0))</f>
        <v>#N/A</v>
      </c>
      <c r="DE1745" s="150" t="e" cm="1">
        <f t="array" ref="DE1745">INDEX($K:$P,ROW(),MATCH(DE$3,$K$2:$P$2,0))</f>
        <v>#N/A</v>
      </c>
      <c r="DF1745" s="150" t="e" cm="1">
        <f t="array" ref="DF1745">INDEX($K:$P,ROW(),MATCH(DF$3,$K$2:$P$2,0))</f>
        <v>#N/A</v>
      </c>
      <c r="DG1745" s="150" t="e" cm="1">
        <f t="array" ref="DG1745">INDEX($K:$P,ROW(),MATCH(DG$3,$K$2:$P$2,0))</f>
        <v>#N/A</v>
      </c>
      <c r="DH1745" s="150" t="e" cm="1">
        <f t="array" ref="DH1745">INDEX($K:$P,ROW(),MATCH(DH$3,$K$2:$P$2,0))</f>
        <v>#N/A</v>
      </c>
      <c r="DI1745" s="150" t="e" cm="1">
        <f t="array" ref="DI1745">INDEX($K:$P,ROW(),MATCH(DI$3,$K$2:$P$2,0))</f>
        <v>#N/A</v>
      </c>
      <c r="DJ1745" s="150" t="e" cm="1">
        <f t="array" ref="DJ1745">INDEX($K:$P,ROW(),MATCH(DJ$3,$K$2:$P$2,0))</f>
        <v>#N/A</v>
      </c>
      <c r="DK1745" s="150" t="e" cm="1">
        <f t="array" ref="DK1745">INDEX($K:$P,ROW(),MATCH(DK$3,$K$2:$P$2,0))</f>
        <v>#N/A</v>
      </c>
      <c r="DL1745" s="150" t="e" cm="1">
        <f t="array" ref="DL1745">INDEX($K:$P,ROW(),MATCH(DL$3,$K$2:$P$2,0))</f>
        <v>#N/A</v>
      </c>
    </row>
    <row r="1746" spans="1:116" x14ac:dyDescent="0.4">
      <c r="A1746" s="12"/>
      <c r="B1746" s="319"/>
      <c r="C1746" s="319"/>
      <c r="D1746" s="317" t="s">
        <v>518</v>
      </c>
      <c r="E1746" s="317" t="str">
        <f t="shared" si="2356"/>
        <v>1746 SPLIT-SV-VR</v>
      </c>
      <c r="G1746" s="242" t="s">
        <v>520</v>
      </c>
      <c r="H1746" s="12"/>
      <c r="I1746" s="60"/>
      <c r="J1746" s="60"/>
      <c r="K1746" s="21">
        <f>1-K1745</f>
        <v>0.5</v>
      </c>
      <c r="L1746" s="21">
        <f t="shared" ref="L1746:P1748" si="2357">1-L1745</f>
        <v>0.5</v>
      </c>
      <c r="M1746" s="21">
        <f t="shared" si="2357"/>
        <v>0.5</v>
      </c>
      <c r="N1746" s="21">
        <f t="shared" si="2357"/>
        <v>0.5</v>
      </c>
      <c r="O1746" s="21">
        <f t="shared" si="2357"/>
        <v>0.5</v>
      </c>
      <c r="P1746" s="21">
        <f t="shared" si="2357"/>
        <v>0.5</v>
      </c>
      <c r="R1746" s="67"/>
      <c r="S1746" s="150" cm="1">
        <f t="array" ref="S1746">INDEX($K:$P,ROW(),MATCH(S$3,$K$2:$P$2,0))</f>
        <v>0.5</v>
      </c>
      <c r="T1746" s="150" cm="1">
        <f t="array" ref="T1746">INDEX($K:$P,ROW(),MATCH(T$3,$K$2:$P$2,0))</f>
        <v>0.5</v>
      </c>
      <c r="U1746" s="150" cm="1">
        <f t="array" ref="U1746">INDEX($K:$P,ROW(),MATCH(U$3,$K$2:$P$2,0))</f>
        <v>0.5</v>
      </c>
      <c r="V1746" s="150" cm="1">
        <f t="array" ref="V1746">INDEX($K:$P,ROW(),MATCH(V$3,$K$2:$P$2,0))</f>
        <v>0.5</v>
      </c>
      <c r="W1746" s="150" cm="1">
        <f t="array" ref="W1746">INDEX($K:$P,ROW(),MATCH(W$3,$K$2:$P$2,0))</f>
        <v>0.5</v>
      </c>
      <c r="X1746" s="150" cm="1">
        <f t="array" ref="X1746">INDEX($K:$P,ROW(),MATCH(X$3,$K$2:$P$2,0))</f>
        <v>0.5</v>
      </c>
      <c r="Y1746" s="150" cm="1">
        <f t="array" ref="Y1746">INDEX($K:$P,ROW(),MATCH(Y$3,$K$2:$P$2,0))</f>
        <v>0.5</v>
      </c>
      <c r="Z1746" s="150" cm="1">
        <f t="array" ref="Z1746">INDEX($K:$P,ROW(),MATCH(Z$3,$K$2:$P$2,0))</f>
        <v>0.5</v>
      </c>
      <c r="AA1746" s="150" cm="1">
        <f t="array" ref="AA1746">INDEX($K:$P,ROW(),MATCH(AA$3,$K$2:$P$2,0))</f>
        <v>0.5</v>
      </c>
      <c r="AB1746" s="150" cm="1">
        <f t="array" ref="AB1746">INDEX($K:$P,ROW(),MATCH(AB$3,$K$2:$P$2,0))</f>
        <v>0.5</v>
      </c>
      <c r="AC1746" s="150" cm="1">
        <f t="array" ref="AC1746">INDEX($K:$P,ROW(),MATCH(AC$3,$K$2:$P$2,0))</f>
        <v>0.5</v>
      </c>
      <c r="AD1746" s="150" cm="1">
        <f t="array" ref="AD1746">INDEX($K:$P,ROW(),MATCH(AD$3,$K$2:$P$2,0))</f>
        <v>0.5</v>
      </c>
      <c r="AE1746" s="150" cm="1">
        <f t="array" ref="AE1746">INDEX($K:$P,ROW(),MATCH(AE$3,$K$2:$P$2,0))</f>
        <v>0.5</v>
      </c>
      <c r="AF1746" s="150" cm="1">
        <f t="array" ref="AF1746">INDEX($K:$P,ROW(),MATCH(AF$3,$K$2:$P$2,0))</f>
        <v>0.5</v>
      </c>
      <c r="AG1746" s="150" cm="1">
        <f t="array" ref="AG1746">INDEX($K:$P,ROW(),MATCH(AG$3,$K$2:$P$2,0))</f>
        <v>0.5</v>
      </c>
      <c r="AH1746" s="150" cm="1">
        <f t="array" ref="AH1746">INDEX($K:$P,ROW(),MATCH(AH$3,$K$2:$P$2,0))</f>
        <v>0.5</v>
      </c>
      <c r="AI1746" s="150" cm="1">
        <f t="array" ref="AI1746">INDEX($K:$P,ROW(),MATCH(AI$3,$K$2:$P$2,0))</f>
        <v>0.5</v>
      </c>
      <c r="AJ1746" s="150" cm="1">
        <f t="array" ref="AJ1746">INDEX($K:$P,ROW(),MATCH(AJ$3,$K$2:$P$2,0))</f>
        <v>0.5</v>
      </c>
      <c r="AK1746" s="150" cm="1">
        <f t="array" ref="AK1746">INDEX($K:$P,ROW(),MATCH(AK$3,$K$2:$P$2,0))</f>
        <v>0.5</v>
      </c>
      <c r="AL1746" s="150" cm="1">
        <f t="array" ref="AL1746">INDEX($K:$P,ROW(),MATCH(AL$3,$K$2:$P$2,0))</f>
        <v>0.5</v>
      </c>
      <c r="AM1746" s="150" cm="1">
        <f t="array" ref="AM1746">INDEX($K:$P,ROW(),MATCH(AM$3,$K$2:$P$2,0))</f>
        <v>0.5</v>
      </c>
      <c r="AN1746" s="150" cm="1">
        <f t="array" ref="AN1746">INDEX($K:$P,ROW(),MATCH(AN$3,$K$2:$P$2,0))</f>
        <v>0.5</v>
      </c>
      <c r="AO1746" s="150" cm="1">
        <f t="array" ref="AO1746">INDEX($K:$P,ROW(),MATCH(AO$3,$K$2:$P$2,0))</f>
        <v>0.5</v>
      </c>
      <c r="AP1746" s="150" cm="1">
        <f t="array" ref="AP1746">INDEX($K:$P,ROW(),MATCH(AP$3,$K$2:$P$2,0))</f>
        <v>0.5</v>
      </c>
      <c r="AQ1746" s="150" cm="1">
        <f t="array" ref="AQ1746">INDEX($K:$P,ROW(),MATCH(AQ$3,$K$2:$P$2,0))</f>
        <v>0.5</v>
      </c>
      <c r="AR1746" s="150" cm="1">
        <f t="array" ref="AR1746">INDEX($K:$P,ROW(),MATCH(AR$3,$K$2:$P$2,0))</f>
        <v>0.5</v>
      </c>
      <c r="AS1746" s="150" cm="1">
        <f t="array" ref="AS1746">INDEX($K:$P,ROW(),MATCH(AS$3,$K$2:$P$2,0))</f>
        <v>0.5</v>
      </c>
      <c r="AT1746" s="150" cm="1">
        <f t="array" ref="AT1746">INDEX($K:$P,ROW(),MATCH(AT$3,$K$2:$P$2,0))</f>
        <v>0.5</v>
      </c>
      <c r="AU1746" s="150" cm="1">
        <f t="array" ref="AU1746">INDEX($K:$P,ROW(),MATCH(AU$3,$K$2:$P$2,0))</f>
        <v>0.5</v>
      </c>
      <c r="AV1746" s="150" cm="1">
        <f t="array" ref="AV1746">INDEX($K:$P,ROW(),MATCH(AV$3,$K$2:$P$2,0))</f>
        <v>0.5</v>
      </c>
      <c r="AW1746" s="150" cm="1">
        <f t="array" ref="AW1746">INDEX($K:$P,ROW(),MATCH(AW$3,$K$2:$P$2,0))</f>
        <v>0.5</v>
      </c>
      <c r="AX1746" s="150" cm="1">
        <f t="array" ref="AX1746">INDEX($K:$P,ROW(),MATCH(AX$3,$K$2:$P$2,0))</f>
        <v>0.5</v>
      </c>
      <c r="AY1746" s="150" cm="1">
        <f t="array" ref="AY1746">INDEX($K:$P,ROW(),MATCH(AY$3,$K$2:$P$2,0))</f>
        <v>0.5</v>
      </c>
      <c r="AZ1746" s="150" cm="1">
        <f t="array" ref="AZ1746">INDEX($K:$P,ROW(),MATCH(AZ$3,$K$2:$P$2,0))</f>
        <v>0.5</v>
      </c>
      <c r="BA1746" s="150" cm="1">
        <f t="array" ref="BA1746">INDEX($K:$P,ROW(),MATCH(BA$3,$K$2:$P$2,0))</f>
        <v>0.5</v>
      </c>
      <c r="BB1746" s="150" cm="1">
        <f t="array" ref="BB1746">INDEX($K:$P,ROW(),MATCH(BB$3,$K$2:$P$2,0))</f>
        <v>0.5</v>
      </c>
      <c r="BC1746" s="150" cm="1">
        <f t="array" ref="BC1746">INDEX($K:$P,ROW(),MATCH(BC$3,$K$2:$P$2,0))</f>
        <v>0.5</v>
      </c>
      <c r="BD1746" s="150" cm="1">
        <f t="array" ref="BD1746">INDEX($K:$P,ROW(),MATCH(BD$3,$K$2:$P$2,0))</f>
        <v>0.5</v>
      </c>
      <c r="BE1746" s="150" cm="1">
        <f t="array" ref="BE1746">INDEX($K:$P,ROW(),MATCH(BE$3,$K$2:$P$2,0))</f>
        <v>0.5</v>
      </c>
      <c r="BF1746" s="150" cm="1">
        <f t="array" ref="BF1746">INDEX($K:$P,ROW(),MATCH(BF$3,$K$2:$P$2,0))</f>
        <v>0.5</v>
      </c>
      <c r="BG1746" s="150" cm="1">
        <f t="array" ref="BG1746">INDEX($K:$P,ROW(),MATCH(BG$3,$K$2:$P$2,0))</f>
        <v>0.5</v>
      </c>
      <c r="BH1746" s="150" cm="1">
        <f t="array" ref="BH1746">INDEX($K:$P,ROW(),MATCH(BH$3,$K$2:$P$2,0))</f>
        <v>0.5</v>
      </c>
      <c r="BI1746" s="150" cm="1">
        <f t="array" ref="BI1746">INDEX($K:$P,ROW(),MATCH(BI$3,$K$2:$P$2,0))</f>
        <v>0.5</v>
      </c>
      <c r="BJ1746" s="150" cm="1">
        <f t="array" ref="BJ1746">INDEX($K:$P,ROW(),MATCH(BJ$3,$K$2:$P$2,0))</f>
        <v>0.5</v>
      </c>
      <c r="BK1746" s="150" cm="1">
        <f t="array" ref="BK1746">INDEX($K:$P,ROW(),MATCH(BK$3,$K$2:$P$2,0))</f>
        <v>0.5</v>
      </c>
      <c r="BL1746" s="150" cm="1">
        <f t="array" ref="BL1746">INDEX($K:$P,ROW(),MATCH(BL$3,$K$2:$P$2,0))</f>
        <v>0.5</v>
      </c>
      <c r="BM1746" s="150" cm="1">
        <f t="array" ref="BM1746">INDEX($K:$P,ROW(),MATCH(BM$3,$K$2:$P$2,0))</f>
        <v>0.5</v>
      </c>
      <c r="BN1746" s="150" cm="1">
        <f t="array" ref="BN1746">INDEX($K:$P,ROW(),MATCH(BN$3,$K$2:$P$2,0))</f>
        <v>0.5</v>
      </c>
      <c r="BO1746" s="150" cm="1">
        <f t="array" ref="BO1746">INDEX($K:$P,ROW(),MATCH(BO$3,$K$2:$P$2,0))</f>
        <v>0.5</v>
      </c>
      <c r="BP1746" s="150" cm="1">
        <f t="array" ref="BP1746">INDEX($K:$P,ROW(),MATCH(BP$3,$K$2:$P$2,0))</f>
        <v>0.5</v>
      </c>
      <c r="BQ1746" s="150" cm="1">
        <f t="array" ref="BQ1746">INDEX($K:$P,ROW(),MATCH(BQ$3,$K$2:$P$2,0))</f>
        <v>0.5</v>
      </c>
      <c r="BR1746" s="150" cm="1">
        <f t="array" ref="BR1746">INDEX($K:$P,ROW(),MATCH(BR$3,$K$2:$P$2,0))</f>
        <v>0.5</v>
      </c>
      <c r="BS1746" s="150" cm="1">
        <f t="array" ref="BS1746">INDEX($K:$P,ROW(),MATCH(BS$3,$K$2:$P$2,0))</f>
        <v>0.5</v>
      </c>
      <c r="BT1746" s="150" cm="1">
        <f t="array" ref="BT1746">INDEX($K:$P,ROW(),MATCH(BT$3,$K$2:$P$2,0))</f>
        <v>0.5</v>
      </c>
      <c r="BU1746" s="150" cm="1">
        <f t="array" ref="BU1746">INDEX($K:$P,ROW(),MATCH(BU$3,$K$2:$P$2,0))</f>
        <v>0.5</v>
      </c>
      <c r="BV1746" s="150" cm="1">
        <f t="array" ref="BV1746">INDEX($K:$P,ROW(),MATCH(BV$3,$K$2:$P$2,0))</f>
        <v>0.5</v>
      </c>
      <c r="BW1746" s="150" cm="1">
        <f t="array" ref="BW1746">INDEX($K:$P,ROW(),MATCH(BW$3,$K$2:$P$2,0))</f>
        <v>0.5</v>
      </c>
      <c r="BX1746" s="150" cm="1">
        <f t="array" ref="BX1746">INDEX($K:$P,ROW(),MATCH(BX$3,$K$2:$P$2,0))</f>
        <v>0.5</v>
      </c>
      <c r="BY1746" s="150" cm="1">
        <f t="array" ref="BY1746">INDEX($K:$P,ROW(),MATCH(BY$3,$K$2:$P$2,0))</f>
        <v>0.5</v>
      </c>
      <c r="BZ1746" s="150" cm="1">
        <f t="array" ref="BZ1746">INDEX($K:$P,ROW(),MATCH(BZ$3,$K$2:$P$2,0))</f>
        <v>0.5</v>
      </c>
      <c r="CA1746" s="150" cm="1">
        <f t="array" ref="CA1746">INDEX($K:$P,ROW(),MATCH(CA$3,$K$2:$P$2,0))</f>
        <v>0.5</v>
      </c>
      <c r="CB1746" s="150" cm="1">
        <f t="array" ref="CB1746">INDEX($K:$P,ROW(),MATCH(CB$3,$K$2:$P$2,0))</f>
        <v>0.5</v>
      </c>
      <c r="CC1746" s="150" cm="1">
        <f t="array" ref="CC1746">INDEX($K:$P,ROW(),MATCH(CC$3,$K$2:$P$2,0))</f>
        <v>0.5</v>
      </c>
      <c r="CD1746" s="150" cm="1">
        <f t="array" ref="CD1746">INDEX($K:$P,ROW(),MATCH(CD$3,$K$2:$P$2,0))</f>
        <v>0.5</v>
      </c>
      <c r="CE1746" s="150" cm="1">
        <f t="array" ref="CE1746">INDEX($K:$P,ROW(),MATCH(CE$3,$K$2:$P$2,0))</f>
        <v>0.5</v>
      </c>
      <c r="CF1746" s="150" cm="1">
        <f t="array" ref="CF1746">INDEX($K:$P,ROW(),MATCH(CF$3,$K$2:$P$2,0))</f>
        <v>0.5</v>
      </c>
      <c r="CG1746" s="150" cm="1">
        <f t="array" ref="CG1746">INDEX($K:$P,ROW(),MATCH(CG$3,$K$2:$P$2,0))</f>
        <v>0.5</v>
      </c>
      <c r="CH1746" s="150" cm="1">
        <f t="array" ref="CH1746">INDEX($K:$P,ROW(),MATCH(CH$3,$K$2:$P$2,0))</f>
        <v>0.5</v>
      </c>
      <c r="CI1746" s="150" cm="1">
        <f t="array" ref="CI1746">INDEX($K:$P,ROW(),MATCH(CI$3,$K$2:$P$2,0))</f>
        <v>0.5</v>
      </c>
      <c r="CJ1746" s="150" cm="1">
        <f t="array" ref="CJ1746">INDEX($K:$P,ROW(),MATCH(CJ$3,$K$2:$P$2,0))</f>
        <v>0.5</v>
      </c>
      <c r="CK1746" s="150" cm="1">
        <f t="array" ref="CK1746">INDEX($K:$P,ROW(),MATCH(CK$3,$K$2:$P$2,0))</f>
        <v>0.5</v>
      </c>
      <c r="CL1746" s="150" cm="1">
        <f t="array" ref="CL1746">INDEX($K:$P,ROW(),MATCH(CL$3,$K$2:$P$2,0))</f>
        <v>0.5</v>
      </c>
      <c r="CN1746" s="150"/>
      <c r="CO1746" s="150" t="e" cm="1">
        <f t="array" ref="CO1746">INDEX($K:$P,ROW(),MATCH(CO$3,$K$2:$P$2,0))</f>
        <v>#N/A</v>
      </c>
      <c r="CP1746" s="150" t="e" cm="1">
        <f t="array" ref="CP1746">INDEX($K:$P,ROW(),MATCH(CP$3,$K$2:$P$2,0))</f>
        <v>#N/A</v>
      </c>
      <c r="CQ1746" s="150" t="e" cm="1">
        <f t="array" ref="CQ1746">INDEX($K:$P,ROW(),MATCH(CQ$3,$K$2:$P$2,0))</f>
        <v>#N/A</v>
      </c>
      <c r="CR1746" s="150" t="e" cm="1">
        <f t="array" ref="CR1746">INDEX($K:$P,ROW(),MATCH(CR$3,$K$2:$P$2,0))</f>
        <v>#N/A</v>
      </c>
      <c r="CS1746" s="150" t="e" cm="1">
        <f t="array" ref="CS1746">INDEX($K:$P,ROW(),MATCH(CS$3,$K$2:$P$2,0))</f>
        <v>#N/A</v>
      </c>
      <c r="CT1746" s="150" t="e" cm="1">
        <f t="array" ref="CT1746">INDEX($K:$P,ROW(),MATCH(CT$3,$K$2:$P$2,0))</f>
        <v>#N/A</v>
      </c>
      <c r="CU1746" s="150" t="e" cm="1">
        <f t="array" ref="CU1746">INDEX($K:$P,ROW(),MATCH(CU$3,$K$2:$P$2,0))</f>
        <v>#N/A</v>
      </c>
      <c r="CV1746" s="150" t="e" cm="1">
        <f t="array" ref="CV1746">INDEX($K:$P,ROW(),MATCH(CV$3,$K$2:$P$2,0))</f>
        <v>#N/A</v>
      </c>
      <c r="CW1746" s="150" t="e" cm="1">
        <f t="array" ref="CW1746">INDEX($K:$P,ROW(),MATCH(CW$3,$K$2:$P$2,0))</f>
        <v>#N/A</v>
      </c>
      <c r="CX1746" s="150" t="e" cm="1">
        <f t="array" ref="CX1746">INDEX($K:$P,ROW(),MATCH(CX$3,$K$2:$P$2,0))</f>
        <v>#N/A</v>
      </c>
      <c r="CY1746" s="150" t="e" cm="1">
        <f t="array" ref="CY1746">INDEX($K:$P,ROW(),MATCH(CY$3,$K$2:$P$2,0))</f>
        <v>#N/A</v>
      </c>
      <c r="CZ1746" s="150" t="e" cm="1">
        <f t="array" ref="CZ1746">INDEX($K:$P,ROW(),MATCH(CZ$3,$K$2:$P$2,0))</f>
        <v>#N/A</v>
      </c>
      <c r="DA1746" s="150" t="e" cm="1">
        <f t="array" ref="DA1746">INDEX($K:$P,ROW(),MATCH(DA$3,$K$2:$P$2,0))</f>
        <v>#N/A</v>
      </c>
      <c r="DB1746" s="150" t="e" cm="1">
        <f t="array" ref="DB1746">INDEX($K:$P,ROW(),MATCH(DB$3,$K$2:$P$2,0))</f>
        <v>#N/A</v>
      </c>
      <c r="DC1746" s="150" t="e" cm="1">
        <f t="array" ref="DC1746">INDEX($K:$P,ROW(),MATCH(DC$3,$K$2:$P$2,0))</f>
        <v>#N/A</v>
      </c>
      <c r="DD1746" s="150" t="e" cm="1">
        <f t="array" ref="DD1746">INDEX($K:$P,ROW(),MATCH(DD$3,$K$2:$P$2,0))</f>
        <v>#N/A</v>
      </c>
      <c r="DE1746" s="150" t="e" cm="1">
        <f t="array" ref="DE1746">INDEX($K:$P,ROW(),MATCH(DE$3,$K$2:$P$2,0))</f>
        <v>#N/A</v>
      </c>
      <c r="DF1746" s="150" t="e" cm="1">
        <f t="array" ref="DF1746">INDEX($K:$P,ROW(),MATCH(DF$3,$K$2:$P$2,0))</f>
        <v>#N/A</v>
      </c>
      <c r="DG1746" s="150" t="e" cm="1">
        <f t="array" ref="DG1746">INDEX($K:$P,ROW(),MATCH(DG$3,$K$2:$P$2,0))</f>
        <v>#N/A</v>
      </c>
      <c r="DH1746" s="150" t="e" cm="1">
        <f t="array" ref="DH1746">INDEX($K:$P,ROW(),MATCH(DH$3,$K$2:$P$2,0))</f>
        <v>#N/A</v>
      </c>
      <c r="DI1746" s="150" t="e" cm="1">
        <f t="array" ref="DI1746">INDEX($K:$P,ROW(),MATCH(DI$3,$K$2:$P$2,0))</f>
        <v>#N/A</v>
      </c>
      <c r="DJ1746" s="150" t="e" cm="1">
        <f t="array" ref="DJ1746">INDEX($K:$P,ROW(),MATCH(DJ$3,$K$2:$P$2,0))</f>
        <v>#N/A</v>
      </c>
      <c r="DK1746" s="150" t="e" cm="1">
        <f t="array" ref="DK1746">INDEX($K:$P,ROW(),MATCH(DK$3,$K$2:$P$2,0))</f>
        <v>#N/A</v>
      </c>
      <c r="DL1746" s="150" t="e" cm="1">
        <f t="array" ref="DL1746">INDEX($K:$P,ROW(),MATCH(DL$3,$K$2:$P$2,0))</f>
        <v>#N/A</v>
      </c>
    </row>
    <row r="1747" spans="1:116" x14ac:dyDescent="0.4">
      <c r="A1747" s="12"/>
      <c r="B1747" s="319"/>
      <c r="C1747" s="319"/>
      <c r="D1747" s="317" t="s">
        <v>518</v>
      </c>
      <c r="E1747" s="317" t="str">
        <f t="shared" si="2356"/>
        <v>1747 SPLIT-SV-VR</v>
      </c>
      <c r="G1747" s="145" t="s">
        <v>62</v>
      </c>
      <c r="H1747" s="12"/>
      <c r="I1747" s="60"/>
      <c r="J1747" s="60"/>
      <c r="K1747" s="34">
        <f>1-SUM(K1745:K1746)</f>
        <v>0</v>
      </c>
      <c r="L1747" s="34">
        <f t="shared" ref="L1747:P1749" si="2358">1-SUM(L1745:L1746)</f>
        <v>0</v>
      </c>
      <c r="M1747" s="34">
        <f t="shared" si="2358"/>
        <v>0</v>
      </c>
      <c r="N1747" s="34">
        <f t="shared" si="2358"/>
        <v>0</v>
      </c>
      <c r="O1747" s="34">
        <f t="shared" si="2358"/>
        <v>0</v>
      </c>
      <c r="P1747" s="34">
        <f t="shared" si="2358"/>
        <v>0</v>
      </c>
      <c r="R1747" s="13"/>
      <c r="S1747" s="76"/>
      <c r="T1747" s="76"/>
      <c r="U1747" s="76"/>
      <c r="V1747" s="76"/>
      <c r="W1747" s="76"/>
      <c r="X1747" s="76"/>
      <c r="Y1747" s="76"/>
      <c r="Z1747" s="76"/>
      <c r="AA1747" s="76"/>
      <c r="AB1747" s="76"/>
      <c r="AC1747" s="76"/>
      <c r="AD1747" s="76"/>
      <c r="AE1747" s="76"/>
      <c r="AF1747" s="76"/>
      <c r="AG1747" s="76"/>
      <c r="AH1747" s="76"/>
      <c r="AI1747" s="76"/>
      <c r="AJ1747" s="76"/>
      <c r="AK1747" s="76"/>
      <c r="AL1747" s="76"/>
      <c r="AM1747" s="76"/>
      <c r="AN1747" s="76"/>
      <c r="AO1747" s="76"/>
      <c r="AP1747" s="76"/>
      <c r="AQ1747" s="76"/>
      <c r="AR1747" s="76"/>
      <c r="AS1747" s="76"/>
      <c r="AT1747" s="76"/>
      <c r="AU1747" s="76"/>
      <c r="AV1747" s="76"/>
      <c r="AW1747" s="76"/>
      <c r="AX1747" s="76"/>
      <c r="AY1747" s="76"/>
      <c r="AZ1747" s="76"/>
      <c r="BA1747" s="76"/>
      <c r="BB1747" s="76"/>
      <c r="BC1747" s="76"/>
      <c r="BD1747" s="76"/>
      <c r="BE1747" s="76"/>
      <c r="BF1747" s="76"/>
      <c r="BG1747" s="76"/>
      <c r="BH1747" s="76"/>
      <c r="BI1747" s="76"/>
      <c r="BJ1747" s="76"/>
      <c r="BK1747" s="76"/>
      <c r="BL1747" s="76"/>
      <c r="BM1747" s="76"/>
      <c r="BN1747" s="76"/>
      <c r="BO1747" s="76"/>
      <c r="BP1747" s="76"/>
      <c r="BQ1747" s="76"/>
      <c r="BR1747" s="76"/>
      <c r="BS1747" s="76"/>
      <c r="BT1747" s="76"/>
      <c r="BU1747" s="76"/>
      <c r="BV1747" s="76"/>
      <c r="BW1747" s="76"/>
      <c r="BX1747" s="76"/>
      <c r="BY1747" s="76"/>
      <c r="BZ1747" s="76"/>
      <c r="CA1747" s="76"/>
      <c r="CB1747" s="76"/>
      <c r="CC1747" s="76"/>
      <c r="CD1747" s="76"/>
      <c r="CE1747" s="76"/>
      <c r="CF1747" s="76"/>
      <c r="CG1747" s="76"/>
      <c r="CH1747" s="76"/>
      <c r="CI1747" s="76"/>
      <c r="CJ1747" s="76"/>
      <c r="CK1747" s="76"/>
      <c r="CL1747" s="76"/>
      <c r="CN1747" s="76"/>
      <c r="CO1747" s="76"/>
      <c r="CP1747" s="76"/>
      <c r="CQ1747" s="76"/>
      <c r="CR1747" s="76"/>
      <c r="CS1747" s="76"/>
      <c r="CT1747" s="76"/>
      <c r="CU1747" s="76"/>
      <c r="CV1747" s="76"/>
      <c r="CW1747" s="76"/>
      <c r="CX1747" s="76"/>
      <c r="CY1747" s="76"/>
      <c r="CZ1747" s="76"/>
      <c r="DA1747" s="76"/>
      <c r="DB1747" s="76"/>
      <c r="DC1747" s="76"/>
      <c r="DD1747" s="76"/>
      <c r="DE1747" s="76"/>
      <c r="DF1747" s="76"/>
      <c r="DG1747" s="76"/>
      <c r="DH1747" s="76"/>
      <c r="DI1747" s="76"/>
      <c r="DJ1747" s="76"/>
      <c r="DK1747" s="76"/>
      <c r="DL1747" s="76"/>
    </row>
    <row r="1748" spans="1:116" x14ac:dyDescent="0.4">
      <c r="A1748" s="12"/>
      <c r="B1748" s="319"/>
      <c r="C1748" s="319"/>
      <c r="D1748" s="317" t="s">
        <v>518</v>
      </c>
      <c r="E1748" s="317" t="str">
        <f t="shared" si="2356"/>
        <v>1748 SPLIT-SV-VR</v>
      </c>
      <c r="G1748" s="95"/>
      <c r="H1748" s="12"/>
      <c r="I1748" s="60"/>
      <c r="J1748" s="60"/>
      <c r="K1748" s="12"/>
      <c r="L1748" s="12"/>
      <c r="M1748" s="12"/>
      <c r="N1748" s="12"/>
      <c r="O1748" s="12"/>
      <c r="P1748" s="12"/>
      <c r="R1748" s="13"/>
      <c r="S1748" s="76"/>
      <c r="T1748" s="76"/>
      <c r="U1748" s="76"/>
      <c r="V1748" s="76"/>
      <c r="W1748" s="76"/>
      <c r="X1748" s="76"/>
      <c r="Y1748" s="76"/>
      <c r="Z1748" s="76"/>
      <c r="AA1748" s="76"/>
      <c r="AB1748" s="76"/>
      <c r="AC1748" s="76"/>
      <c r="AD1748" s="76"/>
      <c r="AE1748" s="76"/>
      <c r="AF1748" s="76"/>
      <c r="AG1748" s="76"/>
      <c r="AH1748" s="76"/>
      <c r="AI1748" s="76"/>
      <c r="AJ1748" s="76"/>
      <c r="AK1748" s="76"/>
      <c r="AL1748" s="76"/>
      <c r="AM1748" s="76"/>
      <c r="AN1748" s="76"/>
      <c r="AO1748" s="76"/>
      <c r="AP1748" s="76"/>
      <c r="AQ1748" s="76"/>
      <c r="AR1748" s="76"/>
      <c r="AS1748" s="76"/>
      <c r="AT1748" s="76"/>
      <c r="AU1748" s="76"/>
      <c r="AV1748" s="76"/>
      <c r="AW1748" s="76"/>
      <c r="AX1748" s="76"/>
      <c r="AY1748" s="76"/>
      <c r="AZ1748" s="76"/>
      <c r="BA1748" s="76"/>
      <c r="BB1748" s="76"/>
      <c r="BC1748" s="76"/>
      <c r="BD1748" s="76"/>
      <c r="BE1748" s="76"/>
      <c r="BF1748" s="76"/>
      <c r="BG1748" s="76"/>
      <c r="BH1748" s="76"/>
      <c r="BI1748" s="76"/>
      <c r="BJ1748" s="76"/>
      <c r="BK1748" s="76"/>
      <c r="BL1748" s="76"/>
      <c r="BM1748" s="76"/>
      <c r="BN1748" s="76"/>
      <c r="BO1748" s="76"/>
      <c r="BP1748" s="76"/>
      <c r="BQ1748" s="76"/>
      <c r="BR1748" s="76"/>
      <c r="BS1748" s="76"/>
      <c r="BT1748" s="76"/>
      <c r="BU1748" s="76"/>
      <c r="BV1748" s="76"/>
      <c r="BW1748" s="76"/>
      <c r="BX1748" s="76"/>
      <c r="BY1748" s="76"/>
      <c r="BZ1748" s="76"/>
      <c r="CA1748" s="76"/>
      <c r="CB1748" s="76"/>
      <c r="CC1748" s="76"/>
      <c r="CD1748" s="76"/>
      <c r="CE1748" s="76"/>
      <c r="CF1748" s="76"/>
      <c r="CG1748" s="76"/>
      <c r="CH1748" s="76"/>
      <c r="CI1748" s="76"/>
      <c r="CJ1748" s="76"/>
      <c r="CK1748" s="76"/>
      <c r="CL1748" s="76"/>
      <c r="CN1748" s="76"/>
      <c r="CO1748" s="76"/>
      <c r="CP1748" s="76"/>
      <c r="CQ1748" s="76"/>
      <c r="CR1748" s="76"/>
      <c r="CS1748" s="76"/>
      <c r="CT1748" s="76"/>
      <c r="CU1748" s="76"/>
      <c r="CV1748" s="76"/>
      <c r="CW1748" s="76"/>
      <c r="CX1748" s="76"/>
      <c r="CY1748" s="76"/>
      <c r="CZ1748" s="76"/>
      <c r="DA1748" s="76"/>
      <c r="DB1748" s="76"/>
      <c r="DC1748" s="76"/>
      <c r="DD1748" s="76"/>
      <c r="DE1748" s="76"/>
      <c r="DF1748" s="76"/>
      <c r="DG1748" s="76"/>
      <c r="DH1748" s="76"/>
      <c r="DI1748" s="76"/>
      <c r="DJ1748" s="76"/>
      <c r="DK1748" s="76"/>
      <c r="DL1748" s="76"/>
    </row>
    <row r="1749" spans="1:116" x14ac:dyDescent="0.4">
      <c r="A1749" s="12"/>
      <c r="B1749" s="319"/>
      <c r="C1749" s="319"/>
      <c r="D1749" s="317" t="s">
        <v>518</v>
      </c>
      <c r="E1749" s="317" t="str">
        <f t="shared" si="2356"/>
        <v>1749 SPLIT-SV-VR</v>
      </c>
      <c r="G1749" s="95" t="str">
        <f>"# of "&amp;G1774&amp;"s:"</f>
        <v># of procedures:</v>
      </c>
      <c r="H1749" s="12"/>
      <c r="I1749" s="60"/>
      <c r="J1749" s="60"/>
      <c r="K1749" s="12"/>
      <c r="L1749" s="12"/>
      <c r="M1749" s="12"/>
      <c r="N1749" s="12"/>
      <c r="O1749" s="12"/>
      <c r="P1749" s="12"/>
      <c r="R1749" s="13"/>
      <c r="S1749" s="76"/>
      <c r="T1749" s="76"/>
      <c r="U1749" s="76"/>
      <c r="V1749" s="76"/>
      <c r="W1749" s="76"/>
      <c r="X1749" s="76"/>
      <c r="Y1749" s="76"/>
      <c r="Z1749" s="76"/>
      <c r="AA1749" s="76"/>
      <c r="AB1749" s="76"/>
      <c r="AC1749" s="76"/>
      <c r="AD1749" s="76"/>
      <c r="AE1749" s="76"/>
      <c r="AF1749" s="76"/>
      <c r="AG1749" s="76"/>
      <c r="AH1749" s="76"/>
      <c r="AI1749" s="76"/>
      <c r="AJ1749" s="76"/>
      <c r="AK1749" s="76"/>
      <c r="AL1749" s="76"/>
      <c r="AM1749" s="76"/>
      <c r="AN1749" s="76"/>
      <c r="AO1749" s="76"/>
      <c r="AP1749" s="76"/>
      <c r="AQ1749" s="76"/>
      <c r="AR1749" s="76"/>
      <c r="AS1749" s="76"/>
      <c r="AT1749" s="76"/>
      <c r="AU1749" s="76"/>
      <c r="AV1749" s="76"/>
      <c r="AW1749" s="76"/>
      <c r="AX1749" s="76"/>
      <c r="AY1749" s="76"/>
      <c r="AZ1749" s="76"/>
      <c r="BA1749" s="76"/>
      <c r="BB1749" s="76"/>
      <c r="BC1749" s="76"/>
      <c r="BD1749" s="76"/>
      <c r="BE1749" s="76"/>
      <c r="BF1749" s="76"/>
      <c r="BG1749" s="76"/>
      <c r="BH1749" s="76"/>
      <c r="BI1749" s="76"/>
      <c r="BJ1749" s="76"/>
      <c r="BK1749" s="76"/>
      <c r="BL1749" s="76"/>
      <c r="BM1749" s="76"/>
      <c r="BN1749" s="76"/>
      <c r="BO1749" s="76"/>
      <c r="BP1749" s="76"/>
      <c r="BQ1749" s="76"/>
      <c r="BR1749" s="76"/>
      <c r="BS1749" s="76"/>
      <c r="BT1749" s="76"/>
      <c r="BU1749" s="76"/>
      <c r="BV1749" s="76"/>
      <c r="BW1749" s="76"/>
      <c r="BX1749" s="76"/>
      <c r="BY1749" s="76"/>
      <c r="BZ1749" s="76"/>
      <c r="CA1749" s="76"/>
      <c r="CB1749" s="76"/>
      <c r="CC1749" s="76"/>
      <c r="CD1749" s="76"/>
      <c r="CE1749" s="76"/>
      <c r="CF1749" s="76"/>
      <c r="CG1749" s="76"/>
      <c r="CH1749" s="76"/>
      <c r="CI1749" s="76"/>
      <c r="CJ1749" s="76"/>
      <c r="CK1749" s="76"/>
      <c r="CL1749" s="76"/>
      <c r="CN1749" s="76"/>
      <c r="CO1749" s="76"/>
      <c r="CP1749" s="76"/>
      <c r="CQ1749" s="76"/>
      <c r="CR1749" s="76"/>
      <c r="CS1749" s="76"/>
      <c r="CT1749" s="76"/>
      <c r="CU1749" s="76"/>
      <c r="CV1749" s="76"/>
      <c r="CW1749" s="76"/>
      <c r="CX1749" s="76"/>
      <c r="CY1749" s="76"/>
      <c r="CZ1749" s="76"/>
      <c r="DA1749" s="76"/>
      <c r="DB1749" s="76"/>
      <c r="DC1749" s="76"/>
      <c r="DD1749" s="76"/>
      <c r="DE1749" s="76"/>
      <c r="DF1749" s="76"/>
      <c r="DG1749" s="76"/>
      <c r="DH1749" s="76"/>
      <c r="DI1749" s="76"/>
      <c r="DJ1749" s="76"/>
      <c r="DK1749" s="76"/>
      <c r="DL1749" s="76"/>
    </row>
    <row r="1750" spans="1:116" x14ac:dyDescent="0.4">
      <c r="A1750" s="12"/>
      <c r="B1750" s="319"/>
      <c r="C1750" s="319"/>
      <c r="D1750" s="317" t="s">
        <v>518</v>
      </c>
      <c r="E1750" s="317" t="str">
        <f t="shared" si="2356"/>
        <v>1750 SPLIT-SV-VR</v>
      </c>
      <c r="G1750" s="145" t="str">
        <f>G1745</f>
        <v>Product A</v>
      </c>
      <c r="H1750" s="12"/>
      <c r="I1750" s="60"/>
      <c r="J1750" s="60"/>
      <c r="K1750" s="34">
        <f ca="1">SUMIF($3:$3,K$2,1750:1750)</f>
        <v>30000</v>
      </c>
      <c r="L1750" s="34">
        <f ca="1">SUMIF($3:$3,L$2,1750:1750)</f>
        <v>30000</v>
      </c>
      <c r="M1750" s="34">
        <f ca="1">SUMIF($3:$3,M$2,1750:1750)</f>
        <v>30000</v>
      </c>
      <c r="N1750" s="34">
        <f ca="1">SUMIF($3:$3,N$2,1750:1750)</f>
        <v>30000</v>
      </c>
      <c r="O1750" s="34">
        <f ca="1">SUMIF($3:$3,O$2,1750:1750)</f>
        <v>30000</v>
      </c>
      <c r="P1750" s="34">
        <f ca="1">SUMIF($3:$3,P$2,1750:1750)</f>
        <v>30000</v>
      </c>
      <c r="R1750" s="13"/>
      <c r="S1750" s="76" cm="1">
        <f t="array" aca="1" ref="S1750" ca="1">S1745*INDIRECT(S1736)</f>
        <v>2500</v>
      </c>
      <c r="T1750" s="76" cm="1">
        <f t="array" aca="1" ref="T1750" ca="1">T1745*INDIRECT(T1736)</f>
        <v>2500</v>
      </c>
      <c r="U1750" s="76" cm="1">
        <f t="array" aca="1" ref="U1750" ca="1">U1745*INDIRECT(U1736)</f>
        <v>2500</v>
      </c>
      <c r="V1750" s="76" cm="1">
        <f t="array" aca="1" ref="V1750" ca="1">V1745*INDIRECT(V1736)</f>
        <v>2500</v>
      </c>
      <c r="W1750" s="76" cm="1">
        <f t="array" aca="1" ref="W1750" ca="1">W1745*INDIRECT(W1736)</f>
        <v>2500</v>
      </c>
      <c r="X1750" s="76" cm="1">
        <f t="array" aca="1" ref="X1750" ca="1">X1745*INDIRECT(X1736)</f>
        <v>2500</v>
      </c>
      <c r="Y1750" s="76" cm="1">
        <f t="array" aca="1" ref="Y1750" ca="1">Y1745*INDIRECT(Y1736)</f>
        <v>2500</v>
      </c>
      <c r="Z1750" s="76" cm="1">
        <f t="array" aca="1" ref="Z1750" ca="1">Z1745*INDIRECT(Z1736)</f>
        <v>2500</v>
      </c>
      <c r="AA1750" s="76" cm="1">
        <f t="array" aca="1" ref="AA1750" ca="1">AA1745*INDIRECT(AA1736)</f>
        <v>2500</v>
      </c>
      <c r="AB1750" s="76" cm="1">
        <f t="array" aca="1" ref="AB1750" ca="1">AB1745*INDIRECT(AB1736)</f>
        <v>2500</v>
      </c>
      <c r="AC1750" s="76" cm="1">
        <f t="array" aca="1" ref="AC1750" ca="1">AC1745*INDIRECT(AC1736)</f>
        <v>2500</v>
      </c>
      <c r="AD1750" s="76" cm="1">
        <f t="array" aca="1" ref="AD1750" ca="1">AD1745*INDIRECT(AD1736)</f>
        <v>2500</v>
      </c>
      <c r="AE1750" s="76" cm="1">
        <f t="array" aca="1" ref="AE1750" ca="1">AE1745*INDIRECT(AE1736)</f>
        <v>2500</v>
      </c>
      <c r="AF1750" s="76" cm="1">
        <f t="array" aca="1" ref="AF1750" ca="1">AF1745*INDIRECT(AF1736)</f>
        <v>2500</v>
      </c>
      <c r="AG1750" s="76" cm="1">
        <f t="array" aca="1" ref="AG1750" ca="1">AG1745*INDIRECT(AG1736)</f>
        <v>2500</v>
      </c>
      <c r="AH1750" s="76" cm="1">
        <f t="array" aca="1" ref="AH1750" ca="1">AH1745*INDIRECT(AH1736)</f>
        <v>2500</v>
      </c>
      <c r="AI1750" s="76" cm="1">
        <f t="array" aca="1" ref="AI1750" ca="1">AI1745*INDIRECT(AI1736)</f>
        <v>2500</v>
      </c>
      <c r="AJ1750" s="76" cm="1">
        <f t="array" aca="1" ref="AJ1750" ca="1">AJ1745*INDIRECT(AJ1736)</f>
        <v>2500</v>
      </c>
      <c r="AK1750" s="76" cm="1">
        <f t="array" aca="1" ref="AK1750" ca="1">AK1745*INDIRECT(AK1736)</f>
        <v>2500</v>
      </c>
      <c r="AL1750" s="76" cm="1">
        <f t="array" aca="1" ref="AL1750" ca="1">AL1745*INDIRECT(AL1736)</f>
        <v>2500</v>
      </c>
      <c r="AM1750" s="76" cm="1">
        <f t="array" aca="1" ref="AM1750" ca="1">AM1745*INDIRECT(AM1736)</f>
        <v>2500</v>
      </c>
      <c r="AN1750" s="76" cm="1">
        <f t="array" aca="1" ref="AN1750" ca="1">AN1745*INDIRECT(AN1736)</f>
        <v>2500</v>
      </c>
      <c r="AO1750" s="76" cm="1">
        <f t="array" aca="1" ref="AO1750" ca="1">AO1745*INDIRECT(AO1736)</f>
        <v>2500</v>
      </c>
      <c r="AP1750" s="76" cm="1">
        <f t="array" aca="1" ref="AP1750" ca="1">AP1745*INDIRECT(AP1736)</f>
        <v>2500</v>
      </c>
      <c r="AQ1750" s="76" cm="1">
        <f t="array" aca="1" ref="AQ1750" ca="1">AQ1745*INDIRECT(AQ1736)</f>
        <v>2500</v>
      </c>
      <c r="AR1750" s="76" cm="1">
        <f t="array" aca="1" ref="AR1750" ca="1">AR1745*INDIRECT(AR1736)</f>
        <v>2500</v>
      </c>
      <c r="AS1750" s="76" cm="1">
        <f t="array" aca="1" ref="AS1750" ca="1">AS1745*INDIRECT(AS1736)</f>
        <v>2500</v>
      </c>
      <c r="AT1750" s="76" cm="1">
        <f t="array" aca="1" ref="AT1750" ca="1">AT1745*INDIRECT(AT1736)</f>
        <v>2500</v>
      </c>
      <c r="AU1750" s="76" cm="1">
        <f t="array" aca="1" ref="AU1750" ca="1">AU1745*INDIRECT(AU1736)</f>
        <v>2500</v>
      </c>
      <c r="AV1750" s="76" cm="1">
        <f t="array" aca="1" ref="AV1750" ca="1">AV1745*INDIRECT(AV1736)</f>
        <v>2500</v>
      </c>
      <c r="AW1750" s="76" cm="1">
        <f t="array" aca="1" ref="AW1750" ca="1">AW1745*INDIRECT(AW1736)</f>
        <v>2500</v>
      </c>
      <c r="AX1750" s="76" cm="1">
        <f t="array" aca="1" ref="AX1750" ca="1">AX1745*INDIRECT(AX1736)</f>
        <v>2500</v>
      </c>
      <c r="AY1750" s="76" cm="1">
        <f t="array" aca="1" ref="AY1750" ca="1">AY1745*INDIRECT(AY1736)</f>
        <v>2500</v>
      </c>
      <c r="AZ1750" s="76" cm="1">
        <f t="array" aca="1" ref="AZ1750" ca="1">AZ1745*INDIRECT(AZ1736)</f>
        <v>2500</v>
      </c>
      <c r="BA1750" s="76" cm="1">
        <f t="array" aca="1" ref="BA1750" ca="1">BA1745*INDIRECT(BA1736)</f>
        <v>2500</v>
      </c>
      <c r="BB1750" s="76" cm="1">
        <f t="array" aca="1" ref="BB1750" ca="1">BB1745*INDIRECT(BB1736)</f>
        <v>2500</v>
      </c>
      <c r="BC1750" s="76" cm="1">
        <f t="array" aca="1" ref="BC1750" ca="1">BC1745*INDIRECT(BC1736)</f>
        <v>2500</v>
      </c>
      <c r="BD1750" s="76" cm="1">
        <f t="array" aca="1" ref="BD1750" ca="1">BD1745*INDIRECT(BD1736)</f>
        <v>2500</v>
      </c>
      <c r="BE1750" s="76" cm="1">
        <f t="array" aca="1" ref="BE1750" ca="1">BE1745*INDIRECT(BE1736)</f>
        <v>2500</v>
      </c>
      <c r="BF1750" s="76" cm="1">
        <f t="array" aca="1" ref="BF1750" ca="1">BF1745*INDIRECT(BF1736)</f>
        <v>2500</v>
      </c>
      <c r="BG1750" s="76" cm="1">
        <f t="array" aca="1" ref="BG1750" ca="1">BG1745*INDIRECT(BG1736)</f>
        <v>2500</v>
      </c>
      <c r="BH1750" s="76" cm="1">
        <f t="array" aca="1" ref="BH1750" ca="1">BH1745*INDIRECT(BH1736)</f>
        <v>2500</v>
      </c>
      <c r="BI1750" s="76" cm="1">
        <f t="array" aca="1" ref="BI1750" ca="1">BI1745*INDIRECT(BI1736)</f>
        <v>2500</v>
      </c>
      <c r="BJ1750" s="76" cm="1">
        <f t="array" aca="1" ref="BJ1750" ca="1">BJ1745*INDIRECT(BJ1736)</f>
        <v>2500</v>
      </c>
      <c r="BK1750" s="76" cm="1">
        <f t="array" aca="1" ref="BK1750" ca="1">BK1745*INDIRECT(BK1736)</f>
        <v>2500</v>
      </c>
      <c r="BL1750" s="76" cm="1">
        <f t="array" aca="1" ref="BL1750" ca="1">BL1745*INDIRECT(BL1736)</f>
        <v>2500</v>
      </c>
      <c r="BM1750" s="76" cm="1">
        <f t="array" aca="1" ref="BM1750" ca="1">BM1745*INDIRECT(BM1736)</f>
        <v>2500</v>
      </c>
      <c r="BN1750" s="76" cm="1">
        <f t="array" aca="1" ref="BN1750" ca="1">BN1745*INDIRECT(BN1736)</f>
        <v>2500</v>
      </c>
      <c r="BO1750" s="76" cm="1">
        <f t="array" aca="1" ref="BO1750" ca="1">BO1745*INDIRECT(BO1736)</f>
        <v>2500</v>
      </c>
      <c r="BP1750" s="76" cm="1">
        <f t="array" aca="1" ref="BP1750" ca="1">BP1745*INDIRECT(BP1736)</f>
        <v>2500</v>
      </c>
      <c r="BQ1750" s="76" cm="1">
        <f t="array" aca="1" ref="BQ1750" ca="1">BQ1745*INDIRECT(BQ1736)</f>
        <v>2500</v>
      </c>
      <c r="BR1750" s="76" cm="1">
        <f t="array" aca="1" ref="BR1750" ca="1">BR1745*INDIRECT(BR1736)</f>
        <v>2500</v>
      </c>
      <c r="BS1750" s="76" cm="1">
        <f t="array" aca="1" ref="BS1750" ca="1">BS1745*INDIRECT(BS1736)</f>
        <v>2500</v>
      </c>
      <c r="BT1750" s="76" cm="1">
        <f t="array" aca="1" ref="BT1750" ca="1">BT1745*INDIRECT(BT1736)</f>
        <v>2500</v>
      </c>
      <c r="BU1750" s="76" cm="1">
        <f t="array" aca="1" ref="BU1750" ca="1">BU1745*INDIRECT(BU1736)</f>
        <v>2500</v>
      </c>
      <c r="BV1750" s="76" cm="1">
        <f t="array" aca="1" ref="BV1750" ca="1">BV1745*INDIRECT(BV1736)</f>
        <v>2500</v>
      </c>
      <c r="BW1750" s="76" cm="1">
        <f t="array" aca="1" ref="BW1750" ca="1">BW1745*INDIRECT(BW1736)</f>
        <v>2500</v>
      </c>
      <c r="BX1750" s="76" cm="1">
        <f t="array" aca="1" ref="BX1750" ca="1">BX1745*INDIRECT(BX1736)</f>
        <v>2500</v>
      </c>
      <c r="BY1750" s="76" cm="1">
        <f t="array" aca="1" ref="BY1750" ca="1">BY1745*INDIRECT(BY1736)</f>
        <v>2500</v>
      </c>
      <c r="BZ1750" s="76" cm="1">
        <f t="array" aca="1" ref="BZ1750" ca="1">BZ1745*INDIRECT(BZ1736)</f>
        <v>2500</v>
      </c>
      <c r="CA1750" s="76" cm="1">
        <f t="array" aca="1" ref="CA1750" ca="1">CA1745*INDIRECT(CA1736)</f>
        <v>2500</v>
      </c>
      <c r="CB1750" s="76" cm="1">
        <f t="array" aca="1" ref="CB1750" ca="1">CB1745*INDIRECT(CB1736)</f>
        <v>2500</v>
      </c>
      <c r="CC1750" s="76" cm="1">
        <f t="array" aca="1" ref="CC1750" ca="1">CC1745*INDIRECT(CC1736)</f>
        <v>2500</v>
      </c>
      <c r="CD1750" s="76" cm="1">
        <f t="array" aca="1" ref="CD1750" ca="1">CD1745*INDIRECT(CD1736)</f>
        <v>2500</v>
      </c>
      <c r="CE1750" s="76" cm="1">
        <f t="array" aca="1" ref="CE1750" ca="1">CE1745*INDIRECT(CE1736)</f>
        <v>2500</v>
      </c>
      <c r="CF1750" s="76" cm="1">
        <f t="array" aca="1" ref="CF1750" ca="1">CF1745*INDIRECT(CF1736)</f>
        <v>2500</v>
      </c>
      <c r="CG1750" s="76" cm="1">
        <f t="array" aca="1" ref="CG1750" ca="1">CG1745*INDIRECT(CG1736)</f>
        <v>2500</v>
      </c>
      <c r="CH1750" s="76" cm="1">
        <f t="array" aca="1" ref="CH1750" ca="1">CH1745*INDIRECT(CH1736)</f>
        <v>2500</v>
      </c>
      <c r="CI1750" s="76" cm="1">
        <f t="array" aca="1" ref="CI1750" ca="1">CI1745*INDIRECT(CI1736)</f>
        <v>2500</v>
      </c>
      <c r="CJ1750" s="76" cm="1">
        <f t="array" aca="1" ref="CJ1750" ca="1">CJ1745*INDIRECT(CJ1736)</f>
        <v>2500</v>
      </c>
      <c r="CK1750" s="76" cm="1">
        <f t="array" aca="1" ref="CK1750" ca="1">CK1745*INDIRECT(CK1736)</f>
        <v>2500</v>
      </c>
      <c r="CL1750" s="76" cm="1">
        <f t="array" aca="1" ref="CL1750" ca="1">CL1745*INDIRECT(CL1736)</f>
        <v>2500</v>
      </c>
      <c r="CN1750" s="76"/>
      <c r="CO1750" s="76" t="e" cm="1">
        <f t="array" aca="1" ref="CO1750" ca="1">CO1745*INDIRECT(CO1736)</f>
        <v>#N/A</v>
      </c>
      <c r="CP1750" s="76" t="e" cm="1">
        <f t="array" aca="1" ref="CP1750" ca="1">CP1745*INDIRECT(CP1736)</f>
        <v>#N/A</v>
      </c>
      <c r="CQ1750" s="76" t="e" cm="1">
        <f t="array" aca="1" ref="CQ1750" ca="1">CQ1745*INDIRECT(CQ1736)</f>
        <v>#N/A</v>
      </c>
      <c r="CR1750" s="76" t="e" cm="1">
        <f t="array" aca="1" ref="CR1750" ca="1">CR1745*INDIRECT(CR1736)</f>
        <v>#N/A</v>
      </c>
      <c r="CS1750" s="76" t="e" cm="1">
        <f t="array" aca="1" ref="CS1750" ca="1">CS1745*INDIRECT(CS1736)</f>
        <v>#N/A</v>
      </c>
      <c r="CT1750" s="76" t="e" cm="1">
        <f t="array" aca="1" ref="CT1750" ca="1">CT1745*INDIRECT(CT1736)</f>
        <v>#N/A</v>
      </c>
      <c r="CU1750" s="76" t="e" cm="1">
        <f t="array" aca="1" ref="CU1750" ca="1">CU1745*INDIRECT(CU1736)</f>
        <v>#N/A</v>
      </c>
      <c r="CV1750" s="76" t="e" cm="1">
        <f t="array" aca="1" ref="CV1750" ca="1">CV1745*INDIRECT(CV1736)</f>
        <v>#N/A</v>
      </c>
      <c r="CW1750" s="76" t="e" cm="1">
        <f t="array" aca="1" ref="CW1750" ca="1">CW1745*INDIRECT(CW1736)</f>
        <v>#N/A</v>
      </c>
      <c r="CX1750" s="76" t="e" cm="1">
        <f t="array" aca="1" ref="CX1750" ca="1">CX1745*INDIRECT(CX1736)</f>
        <v>#N/A</v>
      </c>
      <c r="CY1750" s="76" t="e" cm="1">
        <f t="array" aca="1" ref="CY1750" ca="1">CY1745*INDIRECT(CY1736)</f>
        <v>#N/A</v>
      </c>
      <c r="CZ1750" s="76" t="e" cm="1">
        <f t="array" aca="1" ref="CZ1750" ca="1">CZ1745*INDIRECT(CZ1736)</f>
        <v>#N/A</v>
      </c>
      <c r="DA1750" s="76" t="e" cm="1">
        <f t="array" aca="1" ref="DA1750" ca="1">DA1745*INDIRECT(DA1736)</f>
        <v>#N/A</v>
      </c>
      <c r="DB1750" s="76" t="e" cm="1">
        <f t="array" aca="1" ref="DB1750" ca="1">DB1745*INDIRECT(DB1736)</f>
        <v>#N/A</v>
      </c>
      <c r="DC1750" s="76" t="e" cm="1">
        <f t="array" aca="1" ref="DC1750" ca="1">DC1745*INDIRECT(DC1736)</f>
        <v>#N/A</v>
      </c>
      <c r="DD1750" s="76" t="e" cm="1">
        <f t="array" aca="1" ref="DD1750" ca="1">DD1745*INDIRECT(DD1736)</f>
        <v>#N/A</v>
      </c>
      <c r="DE1750" s="76" t="e" cm="1">
        <f t="array" aca="1" ref="DE1750" ca="1">DE1745*INDIRECT(DE1736)</f>
        <v>#N/A</v>
      </c>
      <c r="DF1750" s="76" t="e" cm="1">
        <f t="array" aca="1" ref="DF1750" ca="1">DF1745*INDIRECT(DF1736)</f>
        <v>#N/A</v>
      </c>
      <c r="DG1750" s="76" t="e" cm="1">
        <f t="array" aca="1" ref="DG1750" ca="1">DG1745*INDIRECT(DG1736)</f>
        <v>#N/A</v>
      </c>
      <c r="DH1750" s="76" t="e" cm="1">
        <f t="array" aca="1" ref="DH1750" ca="1">DH1745*INDIRECT(DH1736)</f>
        <v>#N/A</v>
      </c>
      <c r="DI1750" s="76" t="e" cm="1">
        <f t="array" aca="1" ref="DI1750" ca="1">DI1745*INDIRECT(DI1736)</f>
        <v>#N/A</v>
      </c>
      <c r="DJ1750" s="76" t="e" cm="1">
        <f t="array" aca="1" ref="DJ1750" ca="1">DJ1745*INDIRECT(DJ1736)</f>
        <v>#N/A</v>
      </c>
      <c r="DK1750" s="76" t="e" cm="1">
        <f t="array" aca="1" ref="DK1750" ca="1">DK1745*INDIRECT(DK1736)</f>
        <v>#N/A</v>
      </c>
      <c r="DL1750" s="76" t="e" cm="1">
        <f t="array" aca="1" ref="DL1750" ca="1">DL1745*INDIRECT(DL1736)</f>
        <v>#N/A</v>
      </c>
    </row>
    <row r="1751" spans="1:116" x14ac:dyDescent="0.4">
      <c r="A1751" s="12"/>
      <c r="B1751" s="319"/>
      <c r="C1751" s="319"/>
      <c r="D1751" s="317" t="s">
        <v>518</v>
      </c>
      <c r="E1751" s="317" t="str">
        <f t="shared" si="2356"/>
        <v>1751 SPLIT-SV-VR</v>
      </c>
      <c r="G1751" s="145" t="str">
        <f>G1746</f>
        <v>Product B</v>
      </c>
      <c r="H1751" s="12"/>
      <c r="I1751" s="60"/>
      <c r="J1751" s="60"/>
      <c r="K1751" s="34">
        <f ca="1">SUMIF($3:$3,K$2,1751:1751)</f>
        <v>30000</v>
      </c>
      <c r="L1751" s="34">
        <f ca="1">SUMIF($3:$3,L$2,1751:1751)</f>
        <v>30000</v>
      </c>
      <c r="M1751" s="34">
        <f ca="1">SUMIF($3:$3,M$2,1751:1751)</f>
        <v>30000</v>
      </c>
      <c r="N1751" s="34">
        <f ca="1">SUMIF($3:$3,N$2,1751:1751)</f>
        <v>30000</v>
      </c>
      <c r="O1751" s="34">
        <f ca="1">SUMIF($3:$3,O$2,1751:1751)</f>
        <v>30000</v>
      </c>
      <c r="P1751" s="34">
        <f ca="1">SUMIF($3:$3,P$2,1751:1751)</f>
        <v>30000</v>
      </c>
      <c r="R1751" s="13"/>
      <c r="S1751" s="76" cm="1">
        <f t="array" aca="1" ref="S1751" ca="1">S1746*INDIRECT(S1736)</f>
        <v>2500</v>
      </c>
      <c r="T1751" s="76" cm="1">
        <f t="array" aca="1" ref="T1751" ca="1">T1746*INDIRECT(T1736)</f>
        <v>2500</v>
      </c>
      <c r="U1751" s="76" cm="1">
        <f t="array" aca="1" ref="U1751" ca="1">U1746*INDIRECT(U1736)</f>
        <v>2500</v>
      </c>
      <c r="V1751" s="76" cm="1">
        <f t="array" aca="1" ref="V1751" ca="1">V1746*INDIRECT(V1736)</f>
        <v>2500</v>
      </c>
      <c r="W1751" s="76" cm="1">
        <f t="array" aca="1" ref="W1751" ca="1">W1746*INDIRECT(W1736)</f>
        <v>2500</v>
      </c>
      <c r="X1751" s="76" cm="1">
        <f t="array" aca="1" ref="X1751" ca="1">X1746*INDIRECT(X1736)</f>
        <v>2500</v>
      </c>
      <c r="Y1751" s="76" cm="1">
        <f t="array" aca="1" ref="Y1751" ca="1">Y1746*INDIRECT(Y1736)</f>
        <v>2500</v>
      </c>
      <c r="Z1751" s="76" cm="1">
        <f t="array" aca="1" ref="Z1751" ca="1">Z1746*INDIRECT(Z1736)</f>
        <v>2500</v>
      </c>
      <c r="AA1751" s="76" cm="1">
        <f t="array" aca="1" ref="AA1751" ca="1">AA1746*INDIRECT(AA1736)</f>
        <v>2500</v>
      </c>
      <c r="AB1751" s="76" cm="1">
        <f t="array" aca="1" ref="AB1751" ca="1">AB1746*INDIRECT(AB1736)</f>
        <v>2500</v>
      </c>
      <c r="AC1751" s="76" cm="1">
        <f t="array" aca="1" ref="AC1751" ca="1">AC1746*INDIRECT(AC1736)</f>
        <v>2500</v>
      </c>
      <c r="AD1751" s="76" cm="1">
        <f t="array" aca="1" ref="AD1751" ca="1">AD1746*INDIRECT(AD1736)</f>
        <v>2500</v>
      </c>
      <c r="AE1751" s="76" cm="1">
        <f t="array" aca="1" ref="AE1751" ca="1">AE1746*INDIRECT(AE1736)</f>
        <v>2500</v>
      </c>
      <c r="AF1751" s="76" cm="1">
        <f t="array" aca="1" ref="AF1751" ca="1">AF1746*INDIRECT(AF1736)</f>
        <v>2500</v>
      </c>
      <c r="AG1751" s="76" cm="1">
        <f t="array" aca="1" ref="AG1751" ca="1">AG1746*INDIRECT(AG1736)</f>
        <v>2500</v>
      </c>
      <c r="AH1751" s="76" cm="1">
        <f t="array" aca="1" ref="AH1751" ca="1">AH1746*INDIRECT(AH1736)</f>
        <v>2500</v>
      </c>
      <c r="AI1751" s="76" cm="1">
        <f t="array" aca="1" ref="AI1751" ca="1">AI1746*INDIRECT(AI1736)</f>
        <v>2500</v>
      </c>
      <c r="AJ1751" s="76" cm="1">
        <f t="array" aca="1" ref="AJ1751" ca="1">AJ1746*INDIRECT(AJ1736)</f>
        <v>2500</v>
      </c>
      <c r="AK1751" s="76" cm="1">
        <f t="array" aca="1" ref="AK1751" ca="1">AK1746*INDIRECT(AK1736)</f>
        <v>2500</v>
      </c>
      <c r="AL1751" s="76" cm="1">
        <f t="array" aca="1" ref="AL1751" ca="1">AL1746*INDIRECT(AL1736)</f>
        <v>2500</v>
      </c>
      <c r="AM1751" s="76" cm="1">
        <f t="array" aca="1" ref="AM1751" ca="1">AM1746*INDIRECT(AM1736)</f>
        <v>2500</v>
      </c>
      <c r="AN1751" s="76" cm="1">
        <f t="array" aca="1" ref="AN1751" ca="1">AN1746*INDIRECT(AN1736)</f>
        <v>2500</v>
      </c>
      <c r="AO1751" s="76" cm="1">
        <f t="array" aca="1" ref="AO1751" ca="1">AO1746*INDIRECT(AO1736)</f>
        <v>2500</v>
      </c>
      <c r="AP1751" s="76" cm="1">
        <f t="array" aca="1" ref="AP1751" ca="1">AP1746*INDIRECT(AP1736)</f>
        <v>2500</v>
      </c>
      <c r="AQ1751" s="76" cm="1">
        <f t="array" aca="1" ref="AQ1751" ca="1">AQ1746*INDIRECT(AQ1736)</f>
        <v>2500</v>
      </c>
      <c r="AR1751" s="76" cm="1">
        <f t="array" aca="1" ref="AR1751" ca="1">AR1746*INDIRECT(AR1736)</f>
        <v>2500</v>
      </c>
      <c r="AS1751" s="76" cm="1">
        <f t="array" aca="1" ref="AS1751" ca="1">AS1746*INDIRECT(AS1736)</f>
        <v>2500</v>
      </c>
      <c r="AT1751" s="76" cm="1">
        <f t="array" aca="1" ref="AT1751" ca="1">AT1746*INDIRECT(AT1736)</f>
        <v>2500</v>
      </c>
      <c r="AU1751" s="76" cm="1">
        <f t="array" aca="1" ref="AU1751" ca="1">AU1746*INDIRECT(AU1736)</f>
        <v>2500</v>
      </c>
      <c r="AV1751" s="76" cm="1">
        <f t="array" aca="1" ref="AV1751" ca="1">AV1746*INDIRECT(AV1736)</f>
        <v>2500</v>
      </c>
      <c r="AW1751" s="76" cm="1">
        <f t="array" aca="1" ref="AW1751" ca="1">AW1746*INDIRECT(AW1736)</f>
        <v>2500</v>
      </c>
      <c r="AX1751" s="76" cm="1">
        <f t="array" aca="1" ref="AX1751" ca="1">AX1746*INDIRECT(AX1736)</f>
        <v>2500</v>
      </c>
      <c r="AY1751" s="76" cm="1">
        <f t="array" aca="1" ref="AY1751" ca="1">AY1746*INDIRECT(AY1736)</f>
        <v>2500</v>
      </c>
      <c r="AZ1751" s="76" cm="1">
        <f t="array" aca="1" ref="AZ1751" ca="1">AZ1746*INDIRECT(AZ1736)</f>
        <v>2500</v>
      </c>
      <c r="BA1751" s="76" cm="1">
        <f t="array" aca="1" ref="BA1751" ca="1">BA1746*INDIRECT(BA1736)</f>
        <v>2500</v>
      </c>
      <c r="BB1751" s="76" cm="1">
        <f t="array" aca="1" ref="BB1751" ca="1">BB1746*INDIRECT(BB1736)</f>
        <v>2500</v>
      </c>
      <c r="BC1751" s="76" cm="1">
        <f t="array" aca="1" ref="BC1751" ca="1">BC1746*INDIRECT(BC1736)</f>
        <v>2500</v>
      </c>
      <c r="BD1751" s="76" cm="1">
        <f t="array" aca="1" ref="BD1751" ca="1">BD1746*INDIRECT(BD1736)</f>
        <v>2500</v>
      </c>
      <c r="BE1751" s="76" cm="1">
        <f t="array" aca="1" ref="BE1751" ca="1">BE1746*INDIRECT(BE1736)</f>
        <v>2500</v>
      </c>
      <c r="BF1751" s="76" cm="1">
        <f t="array" aca="1" ref="BF1751" ca="1">BF1746*INDIRECT(BF1736)</f>
        <v>2500</v>
      </c>
      <c r="BG1751" s="76" cm="1">
        <f t="array" aca="1" ref="BG1751" ca="1">BG1746*INDIRECT(BG1736)</f>
        <v>2500</v>
      </c>
      <c r="BH1751" s="76" cm="1">
        <f t="array" aca="1" ref="BH1751" ca="1">BH1746*INDIRECT(BH1736)</f>
        <v>2500</v>
      </c>
      <c r="BI1751" s="76" cm="1">
        <f t="array" aca="1" ref="BI1751" ca="1">BI1746*INDIRECT(BI1736)</f>
        <v>2500</v>
      </c>
      <c r="BJ1751" s="76" cm="1">
        <f t="array" aca="1" ref="BJ1751" ca="1">BJ1746*INDIRECT(BJ1736)</f>
        <v>2500</v>
      </c>
      <c r="BK1751" s="76" cm="1">
        <f t="array" aca="1" ref="BK1751" ca="1">BK1746*INDIRECT(BK1736)</f>
        <v>2500</v>
      </c>
      <c r="BL1751" s="76" cm="1">
        <f t="array" aca="1" ref="BL1751" ca="1">BL1746*INDIRECT(BL1736)</f>
        <v>2500</v>
      </c>
      <c r="BM1751" s="76" cm="1">
        <f t="array" aca="1" ref="BM1751" ca="1">BM1746*INDIRECT(BM1736)</f>
        <v>2500</v>
      </c>
      <c r="BN1751" s="76" cm="1">
        <f t="array" aca="1" ref="BN1751" ca="1">BN1746*INDIRECT(BN1736)</f>
        <v>2500</v>
      </c>
      <c r="BO1751" s="76" cm="1">
        <f t="array" aca="1" ref="BO1751" ca="1">BO1746*INDIRECT(BO1736)</f>
        <v>2500</v>
      </c>
      <c r="BP1751" s="76" cm="1">
        <f t="array" aca="1" ref="BP1751" ca="1">BP1746*INDIRECT(BP1736)</f>
        <v>2500</v>
      </c>
      <c r="BQ1751" s="76" cm="1">
        <f t="array" aca="1" ref="BQ1751" ca="1">BQ1746*INDIRECT(BQ1736)</f>
        <v>2500</v>
      </c>
      <c r="BR1751" s="76" cm="1">
        <f t="array" aca="1" ref="BR1751" ca="1">BR1746*INDIRECT(BR1736)</f>
        <v>2500</v>
      </c>
      <c r="BS1751" s="76" cm="1">
        <f t="array" aca="1" ref="BS1751" ca="1">BS1746*INDIRECT(BS1736)</f>
        <v>2500</v>
      </c>
      <c r="BT1751" s="76" cm="1">
        <f t="array" aca="1" ref="BT1751" ca="1">BT1746*INDIRECT(BT1736)</f>
        <v>2500</v>
      </c>
      <c r="BU1751" s="76" cm="1">
        <f t="array" aca="1" ref="BU1751" ca="1">BU1746*INDIRECT(BU1736)</f>
        <v>2500</v>
      </c>
      <c r="BV1751" s="76" cm="1">
        <f t="array" aca="1" ref="BV1751" ca="1">BV1746*INDIRECT(BV1736)</f>
        <v>2500</v>
      </c>
      <c r="BW1751" s="76" cm="1">
        <f t="array" aca="1" ref="BW1751" ca="1">BW1746*INDIRECT(BW1736)</f>
        <v>2500</v>
      </c>
      <c r="BX1751" s="76" cm="1">
        <f t="array" aca="1" ref="BX1751" ca="1">BX1746*INDIRECT(BX1736)</f>
        <v>2500</v>
      </c>
      <c r="BY1751" s="76" cm="1">
        <f t="array" aca="1" ref="BY1751" ca="1">BY1746*INDIRECT(BY1736)</f>
        <v>2500</v>
      </c>
      <c r="BZ1751" s="76" cm="1">
        <f t="array" aca="1" ref="BZ1751" ca="1">BZ1746*INDIRECT(BZ1736)</f>
        <v>2500</v>
      </c>
      <c r="CA1751" s="76" cm="1">
        <f t="array" aca="1" ref="CA1751" ca="1">CA1746*INDIRECT(CA1736)</f>
        <v>2500</v>
      </c>
      <c r="CB1751" s="76" cm="1">
        <f t="array" aca="1" ref="CB1751" ca="1">CB1746*INDIRECT(CB1736)</f>
        <v>2500</v>
      </c>
      <c r="CC1751" s="76" cm="1">
        <f t="array" aca="1" ref="CC1751" ca="1">CC1746*INDIRECT(CC1736)</f>
        <v>2500</v>
      </c>
      <c r="CD1751" s="76" cm="1">
        <f t="array" aca="1" ref="CD1751" ca="1">CD1746*INDIRECT(CD1736)</f>
        <v>2500</v>
      </c>
      <c r="CE1751" s="76" cm="1">
        <f t="array" aca="1" ref="CE1751" ca="1">CE1746*INDIRECT(CE1736)</f>
        <v>2500</v>
      </c>
      <c r="CF1751" s="76" cm="1">
        <f t="array" aca="1" ref="CF1751" ca="1">CF1746*INDIRECT(CF1736)</f>
        <v>2500</v>
      </c>
      <c r="CG1751" s="76" cm="1">
        <f t="array" aca="1" ref="CG1751" ca="1">CG1746*INDIRECT(CG1736)</f>
        <v>2500</v>
      </c>
      <c r="CH1751" s="76" cm="1">
        <f t="array" aca="1" ref="CH1751" ca="1">CH1746*INDIRECT(CH1736)</f>
        <v>2500</v>
      </c>
      <c r="CI1751" s="76" cm="1">
        <f t="array" aca="1" ref="CI1751" ca="1">CI1746*INDIRECT(CI1736)</f>
        <v>2500</v>
      </c>
      <c r="CJ1751" s="76" cm="1">
        <f t="array" aca="1" ref="CJ1751" ca="1">CJ1746*INDIRECT(CJ1736)</f>
        <v>2500</v>
      </c>
      <c r="CK1751" s="76" cm="1">
        <f t="array" aca="1" ref="CK1751" ca="1">CK1746*INDIRECT(CK1736)</f>
        <v>2500</v>
      </c>
      <c r="CL1751" s="76" cm="1">
        <f t="array" aca="1" ref="CL1751" ca="1">CL1746*INDIRECT(CL1736)</f>
        <v>2500</v>
      </c>
      <c r="CN1751" s="76"/>
      <c r="CO1751" s="76" t="e" cm="1">
        <f t="array" aca="1" ref="CO1751" ca="1">CO1746*INDIRECT(CO1736)</f>
        <v>#N/A</v>
      </c>
      <c r="CP1751" s="76" t="e" cm="1">
        <f t="array" aca="1" ref="CP1751" ca="1">CP1746*INDIRECT(CP1736)</f>
        <v>#N/A</v>
      </c>
      <c r="CQ1751" s="76" t="e" cm="1">
        <f t="array" aca="1" ref="CQ1751" ca="1">CQ1746*INDIRECT(CQ1736)</f>
        <v>#N/A</v>
      </c>
      <c r="CR1751" s="76" t="e" cm="1">
        <f t="array" aca="1" ref="CR1751" ca="1">CR1746*INDIRECT(CR1736)</f>
        <v>#N/A</v>
      </c>
      <c r="CS1751" s="76" t="e" cm="1">
        <f t="array" aca="1" ref="CS1751" ca="1">CS1746*INDIRECT(CS1736)</f>
        <v>#N/A</v>
      </c>
      <c r="CT1751" s="76" t="e" cm="1">
        <f t="array" aca="1" ref="CT1751" ca="1">CT1746*INDIRECT(CT1736)</f>
        <v>#N/A</v>
      </c>
      <c r="CU1751" s="76" t="e" cm="1">
        <f t="array" aca="1" ref="CU1751" ca="1">CU1746*INDIRECT(CU1736)</f>
        <v>#N/A</v>
      </c>
      <c r="CV1751" s="76" t="e" cm="1">
        <f t="array" aca="1" ref="CV1751" ca="1">CV1746*INDIRECT(CV1736)</f>
        <v>#N/A</v>
      </c>
      <c r="CW1751" s="76" t="e" cm="1">
        <f t="array" aca="1" ref="CW1751" ca="1">CW1746*INDIRECT(CW1736)</f>
        <v>#N/A</v>
      </c>
      <c r="CX1751" s="76" t="e" cm="1">
        <f t="array" aca="1" ref="CX1751" ca="1">CX1746*INDIRECT(CX1736)</f>
        <v>#N/A</v>
      </c>
      <c r="CY1751" s="76" t="e" cm="1">
        <f t="array" aca="1" ref="CY1751" ca="1">CY1746*INDIRECT(CY1736)</f>
        <v>#N/A</v>
      </c>
      <c r="CZ1751" s="76" t="e" cm="1">
        <f t="array" aca="1" ref="CZ1751" ca="1">CZ1746*INDIRECT(CZ1736)</f>
        <v>#N/A</v>
      </c>
      <c r="DA1751" s="76" t="e" cm="1">
        <f t="array" aca="1" ref="DA1751" ca="1">DA1746*INDIRECT(DA1736)</f>
        <v>#N/A</v>
      </c>
      <c r="DB1751" s="76" t="e" cm="1">
        <f t="array" aca="1" ref="DB1751" ca="1">DB1746*INDIRECT(DB1736)</f>
        <v>#N/A</v>
      </c>
      <c r="DC1751" s="76" t="e" cm="1">
        <f t="array" aca="1" ref="DC1751" ca="1">DC1746*INDIRECT(DC1736)</f>
        <v>#N/A</v>
      </c>
      <c r="DD1751" s="76" t="e" cm="1">
        <f t="array" aca="1" ref="DD1751" ca="1">DD1746*INDIRECT(DD1736)</f>
        <v>#N/A</v>
      </c>
      <c r="DE1751" s="76" t="e" cm="1">
        <f t="array" aca="1" ref="DE1751" ca="1">DE1746*INDIRECT(DE1736)</f>
        <v>#N/A</v>
      </c>
      <c r="DF1751" s="76" t="e" cm="1">
        <f t="array" aca="1" ref="DF1751" ca="1">DF1746*INDIRECT(DF1736)</f>
        <v>#N/A</v>
      </c>
      <c r="DG1751" s="76" t="e" cm="1">
        <f t="array" aca="1" ref="DG1751" ca="1">DG1746*INDIRECT(DG1736)</f>
        <v>#N/A</v>
      </c>
      <c r="DH1751" s="76" t="e" cm="1">
        <f t="array" aca="1" ref="DH1751" ca="1">DH1746*INDIRECT(DH1736)</f>
        <v>#N/A</v>
      </c>
      <c r="DI1751" s="76" t="e" cm="1">
        <f t="array" aca="1" ref="DI1751" ca="1">DI1746*INDIRECT(DI1736)</f>
        <v>#N/A</v>
      </c>
      <c r="DJ1751" s="76" t="e" cm="1">
        <f t="array" aca="1" ref="DJ1751" ca="1">DJ1746*INDIRECT(DJ1736)</f>
        <v>#N/A</v>
      </c>
      <c r="DK1751" s="76" t="e" cm="1">
        <f t="array" aca="1" ref="DK1751" ca="1">DK1746*INDIRECT(DK1736)</f>
        <v>#N/A</v>
      </c>
      <c r="DL1751" s="76" t="e" cm="1">
        <f t="array" aca="1" ref="DL1751" ca="1">DL1746*INDIRECT(DL1736)</f>
        <v>#N/A</v>
      </c>
    </row>
    <row r="1752" spans="1:116" x14ac:dyDescent="0.4">
      <c r="A1752" s="12"/>
      <c r="B1752" s="319"/>
      <c r="C1752" s="319"/>
      <c r="D1752" s="317" t="s">
        <v>518</v>
      </c>
      <c r="E1752" s="317" t="str">
        <f t="shared" si="2356"/>
        <v>1752 SPLIT-SV-VR</v>
      </c>
      <c r="G1752" s="127"/>
      <c r="H1752" s="12"/>
      <c r="I1752" s="60"/>
      <c r="J1752" s="60"/>
      <c r="K1752" s="12"/>
      <c r="L1752" s="12"/>
      <c r="M1752" s="12"/>
      <c r="N1752" s="12"/>
      <c r="O1752" s="12"/>
      <c r="P1752" s="12"/>
      <c r="R1752" s="13"/>
      <c r="S1752" s="76"/>
      <c r="T1752" s="76"/>
      <c r="U1752" s="76"/>
      <c r="V1752" s="76"/>
      <c r="W1752" s="76"/>
      <c r="X1752" s="76"/>
      <c r="Y1752" s="76"/>
      <c r="Z1752" s="76"/>
      <c r="AA1752" s="76"/>
      <c r="AB1752" s="76"/>
      <c r="AC1752" s="76"/>
      <c r="AD1752" s="76"/>
      <c r="AE1752" s="76"/>
      <c r="AF1752" s="76"/>
      <c r="AG1752" s="76"/>
      <c r="AH1752" s="76"/>
      <c r="AI1752" s="76"/>
      <c r="AJ1752" s="76"/>
      <c r="AK1752" s="76"/>
      <c r="AL1752" s="76"/>
      <c r="AM1752" s="76"/>
      <c r="AN1752" s="76"/>
      <c r="AO1752" s="76"/>
      <c r="AP1752" s="76"/>
      <c r="AQ1752" s="76"/>
      <c r="AR1752" s="76"/>
      <c r="AS1752" s="76"/>
      <c r="AT1752" s="76"/>
      <c r="AU1752" s="76"/>
      <c r="AV1752" s="76"/>
      <c r="AW1752" s="76"/>
      <c r="AX1752" s="76"/>
      <c r="AY1752" s="76"/>
      <c r="AZ1752" s="76"/>
      <c r="BA1752" s="76"/>
      <c r="BB1752" s="76"/>
      <c r="BC1752" s="76"/>
      <c r="BD1752" s="76"/>
      <c r="BE1752" s="76"/>
      <c r="BF1752" s="76"/>
      <c r="BG1752" s="76"/>
      <c r="BH1752" s="76"/>
      <c r="BI1752" s="76"/>
      <c r="BJ1752" s="76"/>
      <c r="BK1752" s="76"/>
      <c r="BL1752" s="76"/>
      <c r="BM1752" s="76"/>
      <c r="BN1752" s="76"/>
      <c r="BO1752" s="76"/>
      <c r="BP1752" s="76"/>
      <c r="BQ1752" s="76"/>
      <c r="BR1752" s="76"/>
      <c r="BS1752" s="76"/>
      <c r="BT1752" s="76"/>
      <c r="BU1752" s="76"/>
      <c r="BV1752" s="76"/>
      <c r="BW1752" s="76"/>
      <c r="BX1752" s="76"/>
      <c r="BY1752" s="76"/>
      <c r="BZ1752" s="76"/>
      <c r="CA1752" s="76"/>
      <c r="CB1752" s="76"/>
      <c r="CC1752" s="76"/>
      <c r="CD1752" s="76"/>
      <c r="CE1752" s="76"/>
      <c r="CF1752" s="76"/>
      <c r="CG1752" s="76"/>
      <c r="CH1752" s="76"/>
      <c r="CI1752" s="76"/>
      <c r="CJ1752" s="76"/>
      <c r="CK1752" s="76"/>
      <c r="CL1752" s="76"/>
      <c r="CN1752" s="76"/>
      <c r="CO1752" s="76"/>
      <c r="CP1752" s="76"/>
      <c r="CQ1752" s="76"/>
      <c r="CR1752" s="76"/>
      <c r="CS1752" s="76"/>
      <c r="CT1752" s="76"/>
      <c r="CU1752" s="76"/>
      <c r="CV1752" s="76"/>
      <c r="CW1752" s="76"/>
      <c r="CX1752" s="76"/>
      <c r="CY1752" s="76"/>
      <c r="CZ1752" s="76"/>
      <c r="DA1752" s="76"/>
      <c r="DB1752" s="76"/>
      <c r="DC1752" s="76"/>
      <c r="DD1752" s="76"/>
      <c r="DE1752" s="76"/>
      <c r="DF1752" s="76"/>
      <c r="DG1752" s="76"/>
      <c r="DH1752" s="76"/>
      <c r="DI1752" s="76"/>
      <c r="DJ1752" s="76"/>
      <c r="DK1752" s="76"/>
      <c r="DL1752" s="76"/>
    </row>
    <row r="1753" spans="1:116" x14ac:dyDescent="0.4">
      <c r="A1753" s="12"/>
      <c r="B1753" s="319"/>
      <c r="C1753" s="319"/>
      <c r="D1753" s="317" t="s">
        <v>518</v>
      </c>
      <c r="E1753" s="317" t="str">
        <f t="shared" si="2356"/>
        <v>1753 SPLIT-SV-VR</v>
      </c>
      <c r="G1753" s="95" t="str">
        <f>"Price/"&amp;G1774&amp;":"</f>
        <v>Price/procedure:</v>
      </c>
      <c r="H1753" s="12"/>
      <c r="I1753" s="60"/>
      <c r="J1753" s="60"/>
      <c r="K1753" s="12"/>
      <c r="L1753" s="12"/>
      <c r="M1753" s="12"/>
      <c r="N1753" s="12"/>
      <c r="O1753" s="12"/>
      <c r="P1753" s="12"/>
      <c r="R1753" s="13"/>
      <c r="S1753" s="76"/>
      <c r="T1753" s="76"/>
      <c r="U1753" s="76"/>
      <c r="V1753" s="76"/>
      <c r="W1753" s="76"/>
      <c r="X1753" s="76"/>
      <c r="Y1753" s="76"/>
      <c r="Z1753" s="76"/>
      <c r="AA1753" s="76"/>
      <c r="AB1753" s="76"/>
      <c r="AC1753" s="76"/>
      <c r="AD1753" s="76"/>
      <c r="AE1753" s="76"/>
      <c r="AF1753" s="76"/>
      <c r="AG1753" s="76"/>
      <c r="AH1753" s="76"/>
      <c r="AI1753" s="76"/>
      <c r="AJ1753" s="76"/>
      <c r="AK1753" s="76"/>
      <c r="AL1753" s="76"/>
      <c r="AM1753" s="76"/>
      <c r="AN1753" s="76"/>
      <c r="AO1753" s="76"/>
      <c r="AP1753" s="76"/>
      <c r="AQ1753" s="76"/>
      <c r="AR1753" s="76"/>
      <c r="AS1753" s="76"/>
      <c r="AT1753" s="76"/>
      <c r="AU1753" s="76"/>
      <c r="AV1753" s="76"/>
      <c r="AW1753" s="76"/>
      <c r="AX1753" s="76"/>
      <c r="AY1753" s="76"/>
      <c r="AZ1753" s="76"/>
      <c r="BA1753" s="76"/>
      <c r="BB1753" s="76"/>
      <c r="BC1753" s="76"/>
      <c r="BD1753" s="76"/>
      <c r="BE1753" s="76"/>
      <c r="BF1753" s="76"/>
      <c r="BG1753" s="76"/>
      <c r="BH1753" s="76"/>
      <c r="BI1753" s="76"/>
      <c r="BJ1753" s="76"/>
      <c r="BK1753" s="76"/>
      <c r="BL1753" s="76"/>
      <c r="BM1753" s="76"/>
      <c r="BN1753" s="76"/>
      <c r="BO1753" s="76"/>
      <c r="BP1753" s="76"/>
      <c r="BQ1753" s="76"/>
      <c r="BR1753" s="76"/>
      <c r="BS1753" s="76"/>
      <c r="BT1753" s="76"/>
      <c r="BU1753" s="76"/>
      <c r="BV1753" s="76"/>
      <c r="BW1753" s="76"/>
      <c r="BX1753" s="76"/>
      <c r="BY1753" s="76"/>
      <c r="BZ1753" s="76"/>
      <c r="CA1753" s="76"/>
      <c r="CB1753" s="76"/>
      <c r="CC1753" s="76"/>
      <c r="CD1753" s="76"/>
      <c r="CE1753" s="76"/>
      <c r="CF1753" s="76"/>
      <c r="CG1753" s="76"/>
      <c r="CH1753" s="76"/>
      <c r="CI1753" s="76"/>
      <c r="CJ1753" s="76"/>
      <c r="CK1753" s="76"/>
      <c r="CL1753" s="76"/>
      <c r="CN1753" s="76"/>
      <c r="CO1753" s="76"/>
      <c r="CP1753" s="76"/>
      <c r="CQ1753" s="76"/>
      <c r="CR1753" s="76"/>
      <c r="CS1753" s="76"/>
      <c r="CT1753" s="76"/>
      <c r="CU1753" s="76"/>
      <c r="CV1753" s="76"/>
      <c r="CW1753" s="76"/>
      <c r="CX1753" s="76"/>
      <c r="CY1753" s="76"/>
      <c r="CZ1753" s="76"/>
      <c r="DA1753" s="76"/>
      <c r="DB1753" s="76"/>
      <c r="DC1753" s="76"/>
      <c r="DD1753" s="76"/>
      <c r="DE1753" s="76"/>
      <c r="DF1753" s="76"/>
      <c r="DG1753" s="76"/>
      <c r="DH1753" s="76"/>
      <c r="DI1753" s="76"/>
      <c r="DJ1753" s="76"/>
      <c r="DK1753" s="76"/>
      <c r="DL1753" s="76"/>
    </row>
    <row r="1754" spans="1:116" x14ac:dyDescent="0.4">
      <c r="A1754" s="12"/>
      <c r="B1754" s="319"/>
      <c r="C1754" s="319"/>
      <c r="D1754" s="317" t="s">
        <v>518</v>
      </c>
      <c r="E1754" s="317" t="str">
        <f t="shared" si="2356"/>
        <v>1754 SPLIT-SV-VR</v>
      </c>
      <c r="G1754" s="145" t="str">
        <f>G1745</f>
        <v>Product A</v>
      </c>
      <c r="H1754" s="12"/>
      <c r="I1754" s="60"/>
      <c r="J1754" s="60"/>
      <c r="K1754" s="61">
        <v>100</v>
      </c>
      <c r="L1754" s="61">
        <v>100</v>
      </c>
      <c r="M1754" s="61">
        <v>100</v>
      </c>
      <c r="N1754" s="61">
        <v>100</v>
      </c>
      <c r="O1754" s="61">
        <v>100</v>
      </c>
      <c r="P1754" s="61">
        <v>100</v>
      </c>
      <c r="R1754" s="67"/>
      <c r="S1754" s="147" cm="1">
        <f t="array" ref="S1754">INDEX($K:$P,ROW(),MATCH(S$3,$K$2:$P$2,0))</f>
        <v>100</v>
      </c>
      <c r="T1754" s="147" cm="1">
        <f t="array" ref="T1754">INDEX($K:$P,ROW(),MATCH(T$3,$K$2:$P$2,0))</f>
        <v>100</v>
      </c>
      <c r="U1754" s="147" cm="1">
        <f t="array" ref="U1754">INDEX($K:$P,ROW(),MATCH(U$3,$K$2:$P$2,0))</f>
        <v>100</v>
      </c>
      <c r="V1754" s="147" cm="1">
        <f t="array" ref="V1754">INDEX($K:$P,ROW(),MATCH(V$3,$K$2:$P$2,0))</f>
        <v>100</v>
      </c>
      <c r="W1754" s="147" cm="1">
        <f t="array" ref="W1754">INDEX($K:$P,ROW(),MATCH(W$3,$K$2:$P$2,0))</f>
        <v>100</v>
      </c>
      <c r="X1754" s="147" cm="1">
        <f t="array" ref="X1754">INDEX($K:$P,ROW(),MATCH(X$3,$K$2:$P$2,0))</f>
        <v>100</v>
      </c>
      <c r="Y1754" s="147" cm="1">
        <f t="array" ref="Y1754">INDEX($K:$P,ROW(),MATCH(Y$3,$K$2:$P$2,0))</f>
        <v>100</v>
      </c>
      <c r="Z1754" s="147" cm="1">
        <f t="array" ref="Z1754">INDEX($K:$P,ROW(),MATCH(Z$3,$K$2:$P$2,0))</f>
        <v>100</v>
      </c>
      <c r="AA1754" s="147" cm="1">
        <f t="array" ref="AA1754">INDEX($K:$P,ROW(),MATCH(AA$3,$K$2:$P$2,0))</f>
        <v>100</v>
      </c>
      <c r="AB1754" s="147" cm="1">
        <f t="array" ref="AB1754">INDEX($K:$P,ROW(),MATCH(AB$3,$K$2:$P$2,0))</f>
        <v>100</v>
      </c>
      <c r="AC1754" s="147" cm="1">
        <f t="array" ref="AC1754">INDEX($K:$P,ROW(),MATCH(AC$3,$K$2:$P$2,0))</f>
        <v>100</v>
      </c>
      <c r="AD1754" s="147" cm="1">
        <f t="array" ref="AD1754">INDEX($K:$P,ROW(),MATCH(AD$3,$K$2:$P$2,0))</f>
        <v>100</v>
      </c>
      <c r="AE1754" s="147" cm="1">
        <f t="array" ref="AE1754">INDEX($K:$P,ROW(),MATCH(AE$3,$K$2:$P$2,0))</f>
        <v>100</v>
      </c>
      <c r="AF1754" s="147" cm="1">
        <f t="array" ref="AF1754">INDEX($K:$P,ROW(),MATCH(AF$3,$K$2:$P$2,0))</f>
        <v>100</v>
      </c>
      <c r="AG1754" s="147" cm="1">
        <f t="array" ref="AG1754">INDEX($K:$P,ROW(),MATCH(AG$3,$K$2:$P$2,0))</f>
        <v>100</v>
      </c>
      <c r="AH1754" s="147" cm="1">
        <f t="array" ref="AH1754">INDEX($K:$P,ROW(),MATCH(AH$3,$K$2:$P$2,0))</f>
        <v>100</v>
      </c>
      <c r="AI1754" s="147" cm="1">
        <f t="array" ref="AI1754">INDEX($K:$P,ROW(),MATCH(AI$3,$K$2:$P$2,0))</f>
        <v>100</v>
      </c>
      <c r="AJ1754" s="147" cm="1">
        <f t="array" ref="AJ1754">INDEX($K:$P,ROW(),MATCH(AJ$3,$K$2:$P$2,0))</f>
        <v>100</v>
      </c>
      <c r="AK1754" s="147" cm="1">
        <f t="array" ref="AK1754">INDEX($K:$P,ROW(),MATCH(AK$3,$K$2:$P$2,0))</f>
        <v>100</v>
      </c>
      <c r="AL1754" s="147" cm="1">
        <f t="array" ref="AL1754">INDEX($K:$P,ROW(),MATCH(AL$3,$K$2:$P$2,0))</f>
        <v>100</v>
      </c>
      <c r="AM1754" s="147" cm="1">
        <f t="array" ref="AM1754">INDEX($K:$P,ROW(),MATCH(AM$3,$K$2:$P$2,0))</f>
        <v>100</v>
      </c>
      <c r="AN1754" s="147" cm="1">
        <f t="array" ref="AN1754">INDEX($K:$P,ROW(),MATCH(AN$3,$K$2:$P$2,0))</f>
        <v>100</v>
      </c>
      <c r="AO1754" s="147" cm="1">
        <f t="array" ref="AO1754">INDEX($K:$P,ROW(),MATCH(AO$3,$K$2:$P$2,0))</f>
        <v>100</v>
      </c>
      <c r="AP1754" s="147" cm="1">
        <f t="array" ref="AP1754">INDEX($K:$P,ROW(),MATCH(AP$3,$K$2:$P$2,0))</f>
        <v>100</v>
      </c>
      <c r="AQ1754" s="147" cm="1">
        <f t="array" ref="AQ1754">INDEX($K:$P,ROW(),MATCH(AQ$3,$K$2:$P$2,0))</f>
        <v>100</v>
      </c>
      <c r="AR1754" s="147" cm="1">
        <f t="array" ref="AR1754">INDEX($K:$P,ROW(),MATCH(AR$3,$K$2:$P$2,0))</f>
        <v>100</v>
      </c>
      <c r="AS1754" s="147" cm="1">
        <f t="array" ref="AS1754">INDEX($K:$P,ROW(),MATCH(AS$3,$K$2:$P$2,0))</f>
        <v>100</v>
      </c>
      <c r="AT1754" s="147" cm="1">
        <f t="array" ref="AT1754">INDEX($K:$P,ROW(),MATCH(AT$3,$K$2:$P$2,0))</f>
        <v>100</v>
      </c>
      <c r="AU1754" s="147" cm="1">
        <f t="array" ref="AU1754">INDEX($K:$P,ROW(),MATCH(AU$3,$K$2:$P$2,0))</f>
        <v>100</v>
      </c>
      <c r="AV1754" s="147" cm="1">
        <f t="array" ref="AV1754">INDEX($K:$P,ROW(),MATCH(AV$3,$K$2:$P$2,0))</f>
        <v>100</v>
      </c>
      <c r="AW1754" s="147" cm="1">
        <f t="array" ref="AW1754">INDEX($K:$P,ROW(),MATCH(AW$3,$K$2:$P$2,0))</f>
        <v>100</v>
      </c>
      <c r="AX1754" s="147" cm="1">
        <f t="array" ref="AX1754">INDEX($K:$P,ROW(),MATCH(AX$3,$K$2:$P$2,0))</f>
        <v>100</v>
      </c>
      <c r="AY1754" s="147" cm="1">
        <f t="array" ref="AY1754">INDEX($K:$P,ROW(),MATCH(AY$3,$K$2:$P$2,0))</f>
        <v>100</v>
      </c>
      <c r="AZ1754" s="147" cm="1">
        <f t="array" ref="AZ1754">INDEX($K:$P,ROW(),MATCH(AZ$3,$K$2:$P$2,0))</f>
        <v>100</v>
      </c>
      <c r="BA1754" s="147" cm="1">
        <f t="array" ref="BA1754">INDEX($K:$P,ROW(),MATCH(BA$3,$K$2:$P$2,0))</f>
        <v>100</v>
      </c>
      <c r="BB1754" s="147" cm="1">
        <f t="array" ref="BB1754">INDEX($K:$P,ROW(),MATCH(BB$3,$K$2:$P$2,0))</f>
        <v>100</v>
      </c>
      <c r="BC1754" s="147" cm="1">
        <f t="array" ref="BC1754">INDEX($K:$P,ROW(),MATCH(BC$3,$K$2:$P$2,0))</f>
        <v>100</v>
      </c>
      <c r="BD1754" s="147" cm="1">
        <f t="array" ref="BD1754">INDEX($K:$P,ROW(),MATCH(BD$3,$K$2:$P$2,0))</f>
        <v>100</v>
      </c>
      <c r="BE1754" s="147" cm="1">
        <f t="array" ref="BE1754">INDEX($K:$P,ROW(),MATCH(BE$3,$K$2:$P$2,0))</f>
        <v>100</v>
      </c>
      <c r="BF1754" s="147" cm="1">
        <f t="array" ref="BF1754">INDEX($K:$P,ROW(),MATCH(BF$3,$K$2:$P$2,0))</f>
        <v>100</v>
      </c>
      <c r="BG1754" s="147" cm="1">
        <f t="array" ref="BG1754">INDEX($K:$P,ROW(),MATCH(BG$3,$K$2:$P$2,0))</f>
        <v>100</v>
      </c>
      <c r="BH1754" s="147" cm="1">
        <f t="array" ref="BH1754">INDEX($K:$P,ROW(),MATCH(BH$3,$K$2:$P$2,0))</f>
        <v>100</v>
      </c>
      <c r="BI1754" s="147" cm="1">
        <f t="array" ref="BI1754">INDEX($K:$P,ROW(),MATCH(BI$3,$K$2:$P$2,0))</f>
        <v>100</v>
      </c>
      <c r="BJ1754" s="147" cm="1">
        <f t="array" ref="BJ1754">INDEX($K:$P,ROW(),MATCH(BJ$3,$K$2:$P$2,0))</f>
        <v>100</v>
      </c>
      <c r="BK1754" s="147" cm="1">
        <f t="array" ref="BK1754">INDEX($K:$P,ROW(),MATCH(BK$3,$K$2:$P$2,0))</f>
        <v>100</v>
      </c>
      <c r="BL1754" s="147" cm="1">
        <f t="array" ref="BL1754">INDEX($K:$P,ROW(),MATCH(BL$3,$K$2:$P$2,0))</f>
        <v>100</v>
      </c>
      <c r="BM1754" s="147" cm="1">
        <f t="array" ref="BM1754">INDEX($K:$P,ROW(),MATCH(BM$3,$K$2:$P$2,0))</f>
        <v>100</v>
      </c>
      <c r="BN1754" s="147" cm="1">
        <f t="array" ref="BN1754">INDEX($K:$P,ROW(),MATCH(BN$3,$K$2:$P$2,0))</f>
        <v>100</v>
      </c>
      <c r="BO1754" s="147" cm="1">
        <f t="array" ref="BO1754">INDEX($K:$P,ROW(),MATCH(BO$3,$K$2:$P$2,0))</f>
        <v>100</v>
      </c>
      <c r="BP1754" s="147" cm="1">
        <f t="array" ref="BP1754">INDEX($K:$P,ROW(),MATCH(BP$3,$K$2:$P$2,0))</f>
        <v>100</v>
      </c>
      <c r="BQ1754" s="147" cm="1">
        <f t="array" ref="BQ1754">INDEX($K:$P,ROW(),MATCH(BQ$3,$K$2:$P$2,0))</f>
        <v>100</v>
      </c>
      <c r="BR1754" s="147" cm="1">
        <f t="array" ref="BR1754">INDEX($K:$P,ROW(),MATCH(BR$3,$K$2:$P$2,0))</f>
        <v>100</v>
      </c>
      <c r="BS1754" s="147" cm="1">
        <f t="array" ref="BS1754">INDEX($K:$P,ROW(),MATCH(BS$3,$K$2:$P$2,0))</f>
        <v>100</v>
      </c>
      <c r="BT1754" s="147" cm="1">
        <f t="array" ref="BT1754">INDEX($K:$P,ROW(),MATCH(BT$3,$K$2:$P$2,0))</f>
        <v>100</v>
      </c>
      <c r="BU1754" s="147" cm="1">
        <f t="array" ref="BU1754">INDEX($K:$P,ROW(),MATCH(BU$3,$K$2:$P$2,0))</f>
        <v>100</v>
      </c>
      <c r="BV1754" s="147" cm="1">
        <f t="array" ref="BV1754">INDEX($K:$P,ROW(),MATCH(BV$3,$K$2:$P$2,0))</f>
        <v>100</v>
      </c>
      <c r="BW1754" s="147" cm="1">
        <f t="array" ref="BW1754">INDEX($K:$P,ROW(),MATCH(BW$3,$K$2:$P$2,0))</f>
        <v>100</v>
      </c>
      <c r="BX1754" s="147" cm="1">
        <f t="array" ref="BX1754">INDEX($K:$P,ROW(),MATCH(BX$3,$K$2:$P$2,0))</f>
        <v>100</v>
      </c>
      <c r="BY1754" s="147" cm="1">
        <f t="array" ref="BY1754">INDEX($K:$P,ROW(),MATCH(BY$3,$K$2:$P$2,0))</f>
        <v>100</v>
      </c>
      <c r="BZ1754" s="147" cm="1">
        <f t="array" ref="BZ1754">INDEX($K:$P,ROW(),MATCH(BZ$3,$K$2:$P$2,0))</f>
        <v>100</v>
      </c>
      <c r="CA1754" s="147" cm="1">
        <f t="array" ref="CA1754">INDEX($K:$P,ROW(),MATCH(CA$3,$K$2:$P$2,0))</f>
        <v>100</v>
      </c>
      <c r="CB1754" s="147" cm="1">
        <f t="array" ref="CB1754">INDEX($K:$P,ROW(),MATCH(CB$3,$K$2:$P$2,0))</f>
        <v>100</v>
      </c>
      <c r="CC1754" s="147" cm="1">
        <f t="array" ref="CC1754">INDEX($K:$P,ROW(),MATCH(CC$3,$K$2:$P$2,0))</f>
        <v>100</v>
      </c>
      <c r="CD1754" s="147" cm="1">
        <f t="array" ref="CD1754">INDEX($K:$P,ROW(),MATCH(CD$3,$K$2:$P$2,0))</f>
        <v>100</v>
      </c>
      <c r="CE1754" s="147" cm="1">
        <f t="array" ref="CE1754">INDEX($K:$P,ROW(),MATCH(CE$3,$K$2:$P$2,0))</f>
        <v>100</v>
      </c>
      <c r="CF1754" s="147" cm="1">
        <f t="array" ref="CF1754">INDEX($K:$P,ROW(),MATCH(CF$3,$K$2:$P$2,0))</f>
        <v>100</v>
      </c>
      <c r="CG1754" s="147" cm="1">
        <f t="array" ref="CG1754">INDEX($K:$P,ROW(),MATCH(CG$3,$K$2:$P$2,0))</f>
        <v>100</v>
      </c>
      <c r="CH1754" s="147" cm="1">
        <f t="array" ref="CH1754">INDEX($K:$P,ROW(),MATCH(CH$3,$K$2:$P$2,0))</f>
        <v>100</v>
      </c>
      <c r="CI1754" s="147" cm="1">
        <f t="array" ref="CI1754">INDEX($K:$P,ROW(),MATCH(CI$3,$K$2:$P$2,0))</f>
        <v>100</v>
      </c>
      <c r="CJ1754" s="147" cm="1">
        <f t="array" ref="CJ1754">INDEX($K:$P,ROW(),MATCH(CJ$3,$K$2:$P$2,0))</f>
        <v>100</v>
      </c>
      <c r="CK1754" s="147" cm="1">
        <f t="array" ref="CK1754">INDEX($K:$P,ROW(),MATCH(CK$3,$K$2:$P$2,0))</f>
        <v>100</v>
      </c>
      <c r="CL1754" s="147" cm="1">
        <f t="array" ref="CL1754">INDEX($K:$P,ROW(),MATCH(CL$3,$K$2:$P$2,0))</f>
        <v>100</v>
      </c>
      <c r="CN1754" s="147"/>
      <c r="CO1754" s="147" t="e" cm="1">
        <f t="array" ref="CO1754">INDEX($K:$P,ROW(),MATCH(CO$3,$K$2:$P$2,0))</f>
        <v>#N/A</v>
      </c>
      <c r="CP1754" s="147" t="e" cm="1">
        <f t="array" ref="CP1754">INDEX($K:$P,ROW(),MATCH(CP$3,$K$2:$P$2,0))</f>
        <v>#N/A</v>
      </c>
      <c r="CQ1754" s="147" t="e" cm="1">
        <f t="array" ref="CQ1754">INDEX($K:$P,ROW(),MATCH(CQ$3,$K$2:$P$2,0))</f>
        <v>#N/A</v>
      </c>
      <c r="CR1754" s="147" t="e" cm="1">
        <f t="array" ref="CR1754">INDEX($K:$P,ROW(),MATCH(CR$3,$K$2:$P$2,0))</f>
        <v>#N/A</v>
      </c>
      <c r="CS1754" s="147" t="e" cm="1">
        <f t="array" ref="CS1754">INDEX($K:$P,ROW(),MATCH(CS$3,$K$2:$P$2,0))</f>
        <v>#N/A</v>
      </c>
      <c r="CT1754" s="147" t="e" cm="1">
        <f t="array" ref="CT1754">INDEX($K:$P,ROW(),MATCH(CT$3,$K$2:$P$2,0))</f>
        <v>#N/A</v>
      </c>
      <c r="CU1754" s="147" t="e" cm="1">
        <f t="array" ref="CU1754">INDEX($K:$P,ROW(),MATCH(CU$3,$K$2:$P$2,0))</f>
        <v>#N/A</v>
      </c>
      <c r="CV1754" s="147" t="e" cm="1">
        <f t="array" ref="CV1754">INDEX($K:$P,ROW(),MATCH(CV$3,$K$2:$P$2,0))</f>
        <v>#N/A</v>
      </c>
      <c r="CW1754" s="147" t="e" cm="1">
        <f t="array" ref="CW1754">INDEX($K:$P,ROW(),MATCH(CW$3,$K$2:$P$2,0))</f>
        <v>#N/A</v>
      </c>
      <c r="CX1754" s="147" t="e" cm="1">
        <f t="array" ref="CX1754">INDEX($K:$P,ROW(),MATCH(CX$3,$K$2:$P$2,0))</f>
        <v>#N/A</v>
      </c>
      <c r="CY1754" s="147" t="e" cm="1">
        <f t="array" ref="CY1754">INDEX($K:$P,ROW(),MATCH(CY$3,$K$2:$P$2,0))</f>
        <v>#N/A</v>
      </c>
      <c r="CZ1754" s="147" t="e" cm="1">
        <f t="array" ref="CZ1754">INDEX($K:$P,ROW(),MATCH(CZ$3,$K$2:$P$2,0))</f>
        <v>#N/A</v>
      </c>
      <c r="DA1754" s="147" t="e" cm="1">
        <f t="array" ref="DA1754">INDEX($K:$P,ROW(),MATCH(DA$3,$K$2:$P$2,0))</f>
        <v>#N/A</v>
      </c>
      <c r="DB1754" s="147" t="e" cm="1">
        <f t="array" ref="DB1754">INDEX($K:$P,ROW(),MATCH(DB$3,$K$2:$P$2,0))</f>
        <v>#N/A</v>
      </c>
      <c r="DC1754" s="147" t="e" cm="1">
        <f t="array" ref="DC1754">INDEX($K:$P,ROW(),MATCH(DC$3,$K$2:$P$2,0))</f>
        <v>#N/A</v>
      </c>
      <c r="DD1754" s="147" t="e" cm="1">
        <f t="array" ref="DD1754">INDEX($K:$P,ROW(),MATCH(DD$3,$K$2:$P$2,0))</f>
        <v>#N/A</v>
      </c>
      <c r="DE1754" s="147" t="e" cm="1">
        <f t="array" ref="DE1754">INDEX($K:$P,ROW(),MATCH(DE$3,$K$2:$P$2,0))</f>
        <v>#N/A</v>
      </c>
      <c r="DF1754" s="147" t="e" cm="1">
        <f t="array" ref="DF1754">INDEX($K:$P,ROW(),MATCH(DF$3,$K$2:$P$2,0))</f>
        <v>#N/A</v>
      </c>
      <c r="DG1754" s="147" t="e" cm="1">
        <f t="array" ref="DG1754">INDEX($K:$P,ROW(),MATCH(DG$3,$K$2:$P$2,0))</f>
        <v>#N/A</v>
      </c>
      <c r="DH1754" s="147" t="e" cm="1">
        <f t="array" ref="DH1754">INDEX($K:$P,ROW(),MATCH(DH$3,$K$2:$P$2,0))</f>
        <v>#N/A</v>
      </c>
      <c r="DI1754" s="147" t="e" cm="1">
        <f t="array" ref="DI1754">INDEX($K:$P,ROW(),MATCH(DI$3,$K$2:$P$2,0))</f>
        <v>#N/A</v>
      </c>
      <c r="DJ1754" s="147" t="e" cm="1">
        <f t="array" ref="DJ1754">INDEX($K:$P,ROW(),MATCH(DJ$3,$K$2:$P$2,0))</f>
        <v>#N/A</v>
      </c>
      <c r="DK1754" s="147" t="e" cm="1">
        <f t="array" ref="DK1754">INDEX($K:$P,ROW(),MATCH(DK$3,$K$2:$P$2,0))</f>
        <v>#N/A</v>
      </c>
      <c r="DL1754" s="147" t="e" cm="1">
        <f t="array" ref="DL1754">INDEX($K:$P,ROW(),MATCH(DL$3,$K$2:$P$2,0))</f>
        <v>#N/A</v>
      </c>
    </row>
    <row r="1755" spans="1:116" x14ac:dyDescent="0.4">
      <c r="A1755" s="12"/>
      <c r="B1755" s="319"/>
      <c r="C1755" s="319"/>
      <c r="D1755" s="317" t="s">
        <v>518</v>
      </c>
      <c r="E1755" s="317" t="str">
        <f t="shared" si="2356"/>
        <v>1755 SPLIT-SV-VR</v>
      </c>
      <c r="G1755" s="145" t="str">
        <f>G1746</f>
        <v>Product B</v>
      </c>
      <c r="H1755" s="12"/>
      <c r="I1755" s="60"/>
      <c r="J1755" s="60"/>
      <c r="K1755" s="61">
        <v>200</v>
      </c>
      <c r="L1755" s="61">
        <v>200</v>
      </c>
      <c r="M1755" s="61">
        <v>200</v>
      </c>
      <c r="N1755" s="61">
        <v>200</v>
      </c>
      <c r="O1755" s="61">
        <v>200</v>
      </c>
      <c r="P1755" s="61">
        <v>200</v>
      </c>
      <c r="R1755" s="13"/>
      <c r="S1755" s="147" cm="1">
        <f t="array" ref="S1755">INDEX($K:$P,ROW(),MATCH(S$3,$K$2:$P$2,0))</f>
        <v>200</v>
      </c>
      <c r="T1755" s="147" cm="1">
        <f t="array" ref="T1755">INDEX($K:$P,ROW(),MATCH(T$3,$K$2:$P$2,0))</f>
        <v>200</v>
      </c>
      <c r="U1755" s="147" cm="1">
        <f t="array" ref="U1755">INDEX($K:$P,ROW(),MATCH(U$3,$K$2:$P$2,0))</f>
        <v>200</v>
      </c>
      <c r="V1755" s="147" cm="1">
        <f t="array" ref="V1755">INDEX($K:$P,ROW(),MATCH(V$3,$K$2:$P$2,0))</f>
        <v>200</v>
      </c>
      <c r="W1755" s="147" cm="1">
        <f t="array" ref="W1755">INDEX($K:$P,ROW(),MATCH(W$3,$K$2:$P$2,0))</f>
        <v>200</v>
      </c>
      <c r="X1755" s="147" cm="1">
        <f t="array" ref="X1755">INDEX($K:$P,ROW(),MATCH(X$3,$K$2:$P$2,0))</f>
        <v>200</v>
      </c>
      <c r="Y1755" s="147" cm="1">
        <f t="array" ref="Y1755">INDEX($K:$P,ROW(),MATCH(Y$3,$K$2:$P$2,0))</f>
        <v>200</v>
      </c>
      <c r="Z1755" s="147" cm="1">
        <f t="array" ref="Z1755">INDEX($K:$P,ROW(),MATCH(Z$3,$K$2:$P$2,0))</f>
        <v>200</v>
      </c>
      <c r="AA1755" s="147" cm="1">
        <f t="array" ref="AA1755">INDEX($K:$P,ROW(),MATCH(AA$3,$K$2:$P$2,0))</f>
        <v>200</v>
      </c>
      <c r="AB1755" s="147" cm="1">
        <f t="array" ref="AB1755">INDEX($K:$P,ROW(),MATCH(AB$3,$K$2:$P$2,0))</f>
        <v>200</v>
      </c>
      <c r="AC1755" s="147" cm="1">
        <f t="array" ref="AC1755">INDEX($K:$P,ROW(),MATCH(AC$3,$K$2:$P$2,0))</f>
        <v>200</v>
      </c>
      <c r="AD1755" s="147" cm="1">
        <f t="array" ref="AD1755">INDEX($K:$P,ROW(),MATCH(AD$3,$K$2:$P$2,0))</f>
        <v>200</v>
      </c>
      <c r="AE1755" s="147" cm="1">
        <f t="array" ref="AE1755">INDEX($K:$P,ROW(),MATCH(AE$3,$K$2:$P$2,0))</f>
        <v>200</v>
      </c>
      <c r="AF1755" s="147" cm="1">
        <f t="array" ref="AF1755">INDEX($K:$P,ROW(),MATCH(AF$3,$K$2:$P$2,0))</f>
        <v>200</v>
      </c>
      <c r="AG1755" s="147" cm="1">
        <f t="array" ref="AG1755">INDEX($K:$P,ROW(),MATCH(AG$3,$K$2:$P$2,0))</f>
        <v>200</v>
      </c>
      <c r="AH1755" s="147" cm="1">
        <f t="array" ref="AH1755">INDEX($K:$P,ROW(),MATCH(AH$3,$K$2:$P$2,0))</f>
        <v>200</v>
      </c>
      <c r="AI1755" s="147" cm="1">
        <f t="array" ref="AI1755">INDEX($K:$P,ROW(),MATCH(AI$3,$K$2:$P$2,0))</f>
        <v>200</v>
      </c>
      <c r="AJ1755" s="147" cm="1">
        <f t="array" ref="AJ1755">INDEX($K:$P,ROW(),MATCH(AJ$3,$K$2:$P$2,0))</f>
        <v>200</v>
      </c>
      <c r="AK1755" s="147" cm="1">
        <f t="array" ref="AK1755">INDEX($K:$P,ROW(),MATCH(AK$3,$K$2:$P$2,0))</f>
        <v>200</v>
      </c>
      <c r="AL1755" s="147" cm="1">
        <f t="array" ref="AL1755">INDEX($K:$P,ROW(),MATCH(AL$3,$K$2:$P$2,0))</f>
        <v>200</v>
      </c>
      <c r="AM1755" s="147" cm="1">
        <f t="array" ref="AM1755">INDEX($K:$P,ROW(),MATCH(AM$3,$K$2:$P$2,0))</f>
        <v>200</v>
      </c>
      <c r="AN1755" s="147" cm="1">
        <f t="array" ref="AN1755">INDEX($K:$P,ROW(),MATCH(AN$3,$K$2:$P$2,0))</f>
        <v>200</v>
      </c>
      <c r="AO1755" s="147" cm="1">
        <f t="array" ref="AO1755">INDEX($K:$P,ROW(),MATCH(AO$3,$K$2:$P$2,0))</f>
        <v>200</v>
      </c>
      <c r="AP1755" s="147" cm="1">
        <f t="array" ref="AP1755">INDEX($K:$P,ROW(),MATCH(AP$3,$K$2:$P$2,0))</f>
        <v>200</v>
      </c>
      <c r="AQ1755" s="147" cm="1">
        <f t="array" ref="AQ1755">INDEX($K:$P,ROW(),MATCH(AQ$3,$K$2:$P$2,0))</f>
        <v>200</v>
      </c>
      <c r="AR1755" s="147" cm="1">
        <f t="array" ref="AR1755">INDEX($K:$P,ROW(),MATCH(AR$3,$K$2:$P$2,0))</f>
        <v>200</v>
      </c>
      <c r="AS1755" s="147" cm="1">
        <f t="array" ref="AS1755">INDEX($K:$P,ROW(),MATCH(AS$3,$K$2:$P$2,0))</f>
        <v>200</v>
      </c>
      <c r="AT1755" s="147" cm="1">
        <f t="array" ref="AT1755">INDEX($K:$P,ROW(),MATCH(AT$3,$K$2:$P$2,0))</f>
        <v>200</v>
      </c>
      <c r="AU1755" s="147" cm="1">
        <f t="array" ref="AU1755">INDEX($K:$P,ROW(),MATCH(AU$3,$K$2:$P$2,0))</f>
        <v>200</v>
      </c>
      <c r="AV1755" s="147" cm="1">
        <f t="array" ref="AV1755">INDEX($K:$P,ROW(),MATCH(AV$3,$K$2:$P$2,0))</f>
        <v>200</v>
      </c>
      <c r="AW1755" s="147" cm="1">
        <f t="array" ref="AW1755">INDEX($K:$P,ROW(),MATCH(AW$3,$K$2:$P$2,0))</f>
        <v>200</v>
      </c>
      <c r="AX1755" s="147" cm="1">
        <f t="array" ref="AX1755">INDEX($K:$P,ROW(),MATCH(AX$3,$K$2:$P$2,0))</f>
        <v>200</v>
      </c>
      <c r="AY1755" s="147" cm="1">
        <f t="array" ref="AY1755">INDEX($K:$P,ROW(),MATCH(AY$3,$K$2:$P$2,0))</f>
        <v>200</v>
      </c>
      <c r="AZ1755" s="147" cm="1">
        <f t="array" ref="AZ1755">INDEX($K:$P,ROW(),MATCH(AZ$3,$K$2:$P$2,0))</f>
        <v>200</v>
      </c>
      <c r="BA1755" s="147" cm="1">
        <f t="array" ref="BA1755">INDEX($K:$P,ROW(),MATCH(BA$3,$K$2:$P$2,0))</f>
        <v>200</v>
      </c>
      <c r="BB1755" s="147" cm="1">
        <f t="array" ref="BB1755">INDEX($K:$P,ROW(),MATCH(BB$3,$K$2:$P$2,0))</f>
        <v>200</v>
      </c>
      <c r="BC1755" s="147" cm="1">
        <f t="array" ref="BC1755">INDEX($K:$P,ROW(),MATCH(BC$3,$K$2:$P$2,0))</f>
        <v>200</v>
      </c>
      <c r="BD1755" s="147" cm="1">
        <f t="array" ref="BD1755">INDEX($K:$P,ROW(),MATCH(BD$3,$K$2:$P$2,0))</f>
        <v>200</v>
      </c>
      <c r="BE1755" s="147" cm="1">
        <f t="array" ref="BE1755">INDEX($K:$P,ROW(),MATCH(BE$3,$K$2:$P$2,0))</f>
        <v>200</v>
      </c>
      <c r="BF1755" s="147" cm="1">
        <f t="array" ref="BF1755">INDEX($K:$P,ROW(),MATCH(BF$3,$K$2:$P$2,0))</f>
        <v>200</v>
      </c>
      <c r="BG1755" s="147" cm="1">
        <f t="array" ref="BG1755">INDEX($K:$P,ROW(),MATCH(BG$3,$K$2:$P$2,0))</f>
        <v>200</v>
      </c>
      <c r="BH1755" s="147" cm="1">
        <f t="array" ref="BH1755">INDEX($K:$P,ROW(),MATCH(BH$3,$K$2:$P$2,0))</f>
        <v>200</v>
      </c>
      <c r="BI1755" s="147" cm="1">
        <f t="array" ref="BI1755">INDEX($K:$P,ROW(),MATCH(BI$3,$K$2:$P$2,0))</f>
        <v>200</v>
      </c>
      <c r="BJ1755" s="147" cm="1">
        <f t="array" ref="BJ1755">INDEX($K:$P,ROW(),MATCH(BJ$3,$K$2:$P$2,0))</f>
        <v>200</v>
      </c>
      <c r="BK1755" s="147" cm="1">
        <f t="array" ref="BK1755">INDEX($K:$P,ROW(),MATCH(BK$3,$K$2:$P$2,0))</f>
        <v>200</v>
      </c>
      <c r="BL1755" s="147" cm="1">
        <f t="array" ref="BL1755">INDEX($K:$P,ROW(),MATCH(BL$3,$K$2:$P$2,0))</f>
        <v>200</v>
      </c>
      <c r="BM1755" s="147" cm="1">
        <f t="array" ref="BM1755">INDEX($K:$P,ROW(),MATCH(BM$3,$K$2:$P$2,0))</f>
        <v>200</v>
      </c>
      <c r="BN1755" s="147" cm="1">
        <f t="array" ref="BN1755">INDEX($K:$P,ROW(),MATCH(BN$3,$K$2:$P$2,0))</f>
        <v>200</v>
      </c>
      <c r="BO1755" s="147" cm="1">
        <f t="array" ref="BO1755">INDEX($K:$P,ROW(),MATCH(BO$3,$K$2:$P$2,0))</f>
        <v>200</v>
      </c>
      <c r="BP1755" s="147" cm="1">
        <f t="array" ref="BP1755">INDEX($K:$P,ROW(),MATCH(BP$3,$K$2:$P$2,0))</f>
        <v>200</v>
      </c>
      <c r="BQ1755" s="147" cm="1">
        <f t="array" ref="BQ1755">INDEX($K:$P,ROW(),MATCH(BQ$3,$K$2:$P$2,0))</f>
        <v>200</v>
      </c>
      <c r="BR1755" s="147" cm="1">
        <f t="array" ref="BR1755">INDEX($K:$P,ROW(),MATCH(BR$3,$K$2:$P$2,0))</f>
        <v>200</v>
      </c>
      <c r="BS1755" s="147" cm="1">
        <f t="array" ref="BS1755">INDEX($K:$P,ROW(),MATCH(BS$3,$K$2:$P$2,0))</f>
        <v>200</v>
      </c>
      <c r="BT1755" s="147" cm="1">
        <f t="array" ref="BT1755">INDEX($K:$P,ROW(),MATCH(BT$3,$K$2:$P$2,0))</f>
        <v>200</v>
      </c>
      <c r="BU1755" s="147" cm="1">
        <f t="array" ref="BU1755">INDEX($K:$P,ROW(),MATCH(BU$3,$K$2:$P$2,0))</f>
        <v>200</v>
      </c>
      <c r="BV1755" s="147" cm="1">
        <f t="array" ref="BV1755">INDEX($K:$P,ROW(),MATCH(BV$3,$K$2:$P$2,0))</f>
        <v>200</v>
      </c>
      <c r="BW1755" s="147" cm="1">
        <f t="array" ref="BW1755">INDEX($K:$P,ROW(),MATCH(BW$3,$K$2:$P$2,0))</f>
        <v>200</v>
      </c>
      <c r="BX1755" s="147" cm="1">
        <f t="array" ref="BX1755">INDEX($K:$P,ROW(),MATCH(BX$3,$K$2:$P$2,0))</f>
        <v>200</v>
      </c>
      <c r="BY1755" s="147" cm="1">
        <f t="array" ref="BY1755">INDEX($K:$P,ROW(),MATCH(BY$3,$K$2:$P$2,0))</f>
        <v>200</v>
      </c>
      <c r="BZ1755" s="147" cm="1">
        <f t="array" ref="BZ1755">INDEX($K:$P,ROW(),MATCH(BZ$3,$K$2:$P$2,0))</f>
        <v>200</v>
      </c>
      <c r="CA1755" s="147" cm="1">
        <f t="array" ref="CA1755">INDEX($K:$P,ROW(),MATCH(CA$3,$K$2:$P$2,0))</f>
        <v>200</v>
      </c>
      <c r="CB1755" s="147" cm="1">
        <f t="array" ref="CB1755">INDEX($K:$P,ROW(),MATCH(CB$3,$K$2:$P$2,0))</f>
        <v>200</v>
      </c>
      <c r="CC1755" s="147" cm="1">
        <f t="array" ref="CC1755">INDEX($K:$P,ROW(),MATCH(CC$3,$K$2:$P$2,0))</f>
        <v>200</v>
      </c>
      <c r="CD1755" s="147" cm="1">
        <f t="array" ref="CD1755">INDEX($K:$P,ROW(),MATCH(CD$3,$K$2:$P$2,0))</f>
        <v>200</v>
      </c>
      <c r="CE1755" s="147" cm="1">
        <f t="array" ref="CE1755">INDEX($K:$P,ROW(),MATCH(CE$3,$K$2:$P$2,0))</f>
        <v>200</v>
      </c>
      <c r="CF1755" s="147" cm="1">
        <f t="array" ref="CF1755">INDEX($K:$P,ROW(),MATCH(CF$3,$K$2:$P$2,0))</f>
        <v>200</v>
      </c>
      <c r="CG1755" s="147" cm="1">
        <f t="array" ref="CG1755">INDEX($K:$P,ROW(),MATCH(CG$3,$K$2:$P$2,0))</f>
        <v>200</v>
      </c>
      <c r="CH1755" s="147" cm="1">
        <f t="array" ref="CH1755">INDEX($K:$P,ROW(),MATCH(CH$3,$K$2:$P$2,0))</f>
        <v>200</v>
      </c>
      <c r="CI1755" s="147" cm="1">
        <f t="array" ref="CI1755">INDEX($K:$P,ROW(),MATCH(CI$3,$K$2:$P$2,0))</f>
        <v>200</v>
      </c>
      <c r="CJ1755" s="147" cm="1">
        <f t="array" ref="CJ1755">INDEX($K:$P,ROW(),MATCH(CJ$3,$K$2:$P$2,0))</f>
        <v>200</v>
      </c>
      <c r="CK1755" s="147" cm="1">
        <f t="array" ref="CK1755">INDEX($K:$P,ROW(),MATCH(CK$3,$K$2:$P$2,0))</f>
        <v>200</v>
      </c>
      <c r="CL1755" s="147" cm="1">
        <f t="array" ref="CL1755">INDEX($K:$P,ROW(),MATCH(CL$3,$K$2:$P$2,0))</f>
        <v>200</v>
      </c>
      <c r="CN1755" s="147"/>
      <c r="CO1755" s="147" t="e" cm="1">
        <f t="array" ref="CO1755">INDEX($K:$P,ROW(),MATCH(CO$3,$K$2:$P$2,0))</f>
        <v>#N/A</v>
      </c>
      <c r="CP1755" s="147" t="e" cm="1">
        <f t="array" ref="CP1755">INDEX($K:$P,ROW(),MATCH(CP$3,$K$2:$P$2,0))</f>
        <v>#N/A</v>
      </c>
      <c r="CQ1755" s="147" t="e" cm="1">
        <f t="array" ref="CQ1755">INDEX($K:$P,ROW(),MATCH(CQ$3,$K$2:$P$2,0))</f>
        <v>#N/A</v>
      </c>
      <c r="CR1755" s="147" t="e" cm="1">
        <f t="array" ref="CR1755">INDEX($K:$P,ROW(),MATCH(CR$3,$K$2:$P$2,0))</f>
        <v>#N/A</v>
      </c>
      <c r="CS1755" s="147" t="e" cm="1">
        <f t="array" ref="CS1755">INDEX($K:$P,ROW(),MATCH(CS$3,$K$2:$P$2,0))</f>
        <v>#N/A</v>
      </c>
      <c r="CT1755" s="147" t="e" cm="1">
        <f t="array" ref="CT1755">INDEX($K:$P,ROW(),MATCH(CT$3,$K$2:$P$2,0))</f>
        <v>#N/A</v>
      </c>
      <c r="CU1755" s="147" t="e" cm="1">
        <f t="array" ref="CU1755">INDEX($K:$P,ROW(),MATCH(CU$3,$K$2:$P$2,0))</f>
        <v>#N/A</v>
      </c>
      <c r="CV1755" s="147" t="e" cm="1">
        <f t="array" ref="CV1755">INDEX($K:$P,ROW(),MATCH(CV$3,$K$2:$P$2,0))</f>
        <v>#N/A</v>
      </c>
      <c r="CW1755" s="147" t="e" cm="1">
        <f t="array" ref="CW1755">INDEX($K:$P,ROW(),MATCH(CW$3,$K$2:$P$2,0))</f>
        <v>#N/A</v>
      </c>
      <c r="CX1755" s="147" t="e" cm="1">
        <f t="array" ref="CX1755">INDEX($K:$P,ROW(),MATCH(CX$3,$K$2:$P$2,0))</f>
        <v>#N/A</v>
      </c>
      <c r="CY1755" s="147" t="e" cm="1">
        <f t="array" ref="CY1755">INDEX($K:$P,ROW(),MATCH(CY$3,$K$2:$P$2,0))</f>
        <v>#N/A</v>
      </c>
      <c r="CZ1755" s="147" t="e" cm="1">
        <f t="array" ref="CZ1755">INDEX($K:$P,ROW(),MATCH(CZ$3,$K$2:$P$2,0))</f>
        <v>#N/A</v>
      </c>
      <c r="DA1755" s="147" t="e" cm="1">
        <f t="array" ref="DA1755">INDEX($K:$P,ROW(),MATCH(DA$3,$K$2:$P$2,0))</f>
        <v>#N/A</v>
      </c>
      <c r="DB1755" s="147" t="e" cm="1">
        <f t="array" ref="DB1755">INDEX($K:$P,ROW(),MATCH(DB$3,$K$2:$P$2,0))</f>
        <v>#N/A</v>
      </c>
      <c r="DC1755" s="147" t="e" cm="1">
        <f t="array" ref="DC1755">INDEX($K:$P,ROW(),MATCH(DC$3,$K$2:$P$2,0))</f>
        <v>#N/A</v>
      </c>
      <c r="DD1755" s="147" t="e" cm="1">
        <f t="array" ref="DD1755">INDEX($K:$P,ROW(),MATCH(DD$3,$K$2:$P$2,0))</f>
        <v>#N/A</v>
      </c>
      <c r="DE1755" s="147" t="e" cm="1">
        <f t="array" ref="DE1755">INDEX($K:$P,ROW(),MATCH(DE$3,$K$2:$P$2,0))</f>
        <v>#N/A</v>
      </c>
      <c r="DF1755" s="147" t="e" cm="1">
        <f t="array" ref="DF1755">INDEX($K:$P,ROW(),MATCH(DF$3,$K$2:$P$2,0))</f>
        <v>#N/A</v>
      </c>
      <c r="DG1755" s="147" t="e" cm="1">
        <f t="array" ref="DG1755">INDEX($K:$P,ROW(),MATCH(DG$3,$K$2:$P$2,0))</f>
        <v>#N/A</v>
      </c>
      <c r="DH1755" s="147" t="e" cm="1">
        <f t="array" ref="DH1755">INDEX($K:$P,ROW(),MATCH(DH$3,$K$2:$P$2,0))</f>
        <v>#N/A</v>
      </c>
      <c r="DI1755" s="147" t="e" cm="1">
        <f t="array" ref="DI1755">INDEX($K:$P,ROW(),MATCH(DI$3,$K$2:$P$2,0))</f>
        <v>#N/A</v>
      </c>
      <c r="DJ1755" s="147" t="e" cm="1">
        <f t="array" ref="DJ1755">INDEX($K:$P,ROW(),MATCH(DJ$3,$K$2:$P$2,0))</f>
        <v>#N/A</v>
      </c>
      <c r="DK1755" s="147" t="e" cm="1">
        <f t="array" ref="DK1755">INDEX($K:$P,ROW(),MATCH(DK$3,$K$2:$P$2,0))</f>
        <v>#N/A</v>
      </c>
      <c r="DL1755" s="147" t="e" cm="1">
        <f t="array" ref="DL1755">INDEX($K:$P,ROW(),MATCH(DL$3,$K$2:$P$2,0))</f>
        <v>#N/A</v>
      </c>
    </row>
    <row r="1756" spans="1:116" x14ac:dyDescent="0.4">
      <c r="A1756" s="12"/>
      <c r="B1756" s="319"/>
      <c r="C1756" s="319"/>
      <c r="D1756" s="317" t="s">
        <v>518</v>
      </c>
      <c r="E1756" s="317" t="str">
        <f t="shared" si="2356"/>
        <v>1756 SPLIT-SV-VR</v>
      </c>
      <c r="G1756" s="95"/>
      <c r="H1756" s="12"/>
      <c r="I1756" s="60"/>
      <c r="J1756" s="60"/>
      <c r="K1756" s="12"/>
      <c r="L1756" s="12"/>
      <c r="M1756" s="12"/>
      <c r="N1756" s="12"/>
      <c r="O1756" s="12"/>
      <c r="P1756" s="12"/>
      <c r="R1756" s="13"/>
      <c r="S1756" s="76"/>
      <c r="T1756" s="76"/>
      <c r="U1756" s="76"/>
      <c r="V1756" s="76"/>
      <c r="W1756" s="76"/>
      <c r="X1756" s="76"/>
      <c r="Y1756" s="76"/>
      <c r="Z1756" s="76"/>
      <c r="AA1756" s="76"/>
      <c r="AB1756" s="76"/>
      <c r="AC1756" s="76"/>
      <c r="AD1756" s="76"/>
      <c r="AE1756" s="76"/>
      <c r="AF1756" s="76"/>
      <c r="AG1756" s="76"/>
      <c r="AH1756" s="76"/>
      <c r="AI1756" s="76"/>
      <c r="AJ1756" s="76"/>
      <c r="AK1756" s="76"/>
      <c r="AL1756" s="76"/>
      <c r="AM1756" s="76"/>
      <c r="AN1756" s="76"/>
      <c r="AO1756" s="76"/>
      <c r="AP1756" s="76"/>
      <c r="AQ1756" s="76"/>
      <c r="AR1756" s="76"/>
      <c r="AS1756" s="76"/>
      <c r="AT1756" s="76"/>
      <c r="AU1756" s="76"/>
      <c r="AV1756" s="76"/>
      <c r="AW1756" s="76"/>
      <c r="AX1756" s="76"/>
      <c r="AY1756" s="76"/>
      <c r="AZ1756" s="76"/>
      <c r="BA1756" s="76"/>
      <c r="BB1756" s="76"/>
      <c r="BC1756" s="76"/>
      <c r="BD1756" s="76"/>
      <c r="BE1756" s="76"/>
      <c r="BF1756" s="76"/>
      <c r="BG1756" s="76"/>
      <c r="BH1756" s="76"/>
      <c r="BI1756" s="76"/>
      <c r="BJ1756" s="76"/>
      <c r="BK1756" s="76"/>
      <c r="BL1756" s="76"/>
      <c r="BM1756" s="76"/>
      <c r="BN1756" s="76"/>
      <c r="BO1756" s="76"/>
      <c r="BP1756" s="76"/>
      <c r="BQ1756" s="76"/>
      <c r="BR1756" s="76"/>
      <c r="BS1756" s="76"/>
      <c r="BT1756" s="76"/>
      <c r="BU1756" s="76"/>
      <c r="BV1756" s="76"/>
      <c r="BW1756" s="76"/>
      <c r="BX1756" s="76"/>
      <c r="BY1756" s="76"/>
      <c r="BZ1756" s="76"/>
      <c r="CA1756" s="76"/>
      <c r="CB1756" s="76"/>
      <c r="CC1756" s="76"/>
      <c r="CD1756" s="76"/>
      <c r="CE1756" s="76"/>
      <c r="CF1756" s="76"/>
      <c r="CG1756" s="76"/>
      <c r="CH1756" s="76"/>
      <c r="CI1756" s="76"/>
      <c r="CJ1756" s="76"/>
      <c r="CK1756" s="76"/>
      <c r="CL1756" s="76"/>
      <c r="CN1756" s="76"/>
      <c r="CO1756" s="76"/>
      <c r="CP1756" s="76"/>
      <c r="CQ1756" s="76"/>
      <c r="CR1756" s="76"/>
      <c r="CS1756" s="76"/>
      <c r="CT1756" s="76"/>
      <c r="CU1756" s="76"/>
      <c r="CV1756" s="76"/>
      <c r="CW1756" s="76"/>
      <c r="CX1756" s="76"/>
      <c r="CY1756" s="76"/>
      <c r="CZ1756" s="76"/>
      <c r="DA1756" s="76"/>
      <c r="DB1756" s="76"/>
      <c r="DC1756" s="76"/>
      <c r="DD1756" s="76"/>
      <c r="DE1756" s="76"/>
      <c r="DF1756" s="76"/>
      <c r="DG1756" s="76"/>
      <c r="DH1756" s="76"/>
      <c r="DI1756" s="76"/>
      <c r="DJ1756" s="76"/>
      <c r="DK1756" s="76"/>
      <c r="DL1756" s="76"/>
    </row>
    <row r="1757" spans="1:116" x14ac:dyDescent="0.4">
      <c r="A1757" s="12"/>
      <c r="B1757" s="319"/>
      <c r="C1757" s="319"/>
      <c r="D1757" s="317" t="s">
        <v>518</v>
      </c>
      <c r="E1757" s="317" t="str">
        <f t="shared" si="2356"/>
        <v>1757 SPLIT-SV-VR</v>
      </c>
      <c r="G1757" s="95" t="s">
        <v>241</v>
      </c>
      <c r="H1757" s="12"/>
      <c r="I1757" s="60"/>
      <c r="J1757" s="60"/>
      <c r="K1757" s="12"/>
      <c r="L1757" s="12"/>
      <c r="M1757" s="12"/>
      <c r="N1757" s="12"/>
      <c r="O1757" s="12"/>
      <c r="P1757" s="12"/>
      <c r="R1757" s="13"/>
      <c r="S1757" s="76"/>
      <c r="T1757" s="76"/>
      <c r="U1757" s="76"/>
      <c r="V1757" s="76"/>
      <c r="W1757" s="76"/>
      <c r="X1757" s="76"/>
      <c r="Y1757" s="76"/>
      <c r="Z1757" s="76"/>
      <c r="AA1757" s="76"/>
      <c r="AB1757" s="76"/>
      <c r="AC1757" s="76"/>
      <c r="AD1757" s="76"/>
      <c r="AE1757" s="76"/>
      <c r="AF1757" s="76"/>
      <c r="AG1757" s="76"/>
      <c r="AH1757" s="76"/>
      <c r="AI1757" s="76"/>
      <c r="AJ1757" s="76"/>
      <c r="AK1757" s="76"/>
      <c r="AL1757" s="76"/>
      <c r="AM1757" s="76"/>
      <c r="AN1757" s="76"/>
      <c r="AO1757" s="76"/>
      <c r="AP1757" s="76"/>
      <c r="AQ1757" s="76"/>
      <c r="AR1757" s="76"/>
      <c r="AS1757" s="76"/>
      <c r="AT1757" s="76"/>
      <c r="AU1757" s="76"/>
      <c r="AV1757" s="76"/>
      <c r="AW1757" s="76"/>
      <c r="AX1757" s="76"/>
      <c r="AY1757" s="76"/>
      <c r="AZ1757" s="76"/>
      <c r="BA1757" s="76"/>
      <c r="BB1757" s="76"/>
      <c r="BC1757" s="76"/>
      <c r="BD1757" s="76"/>
      <c r="BE1757" s="76"/>
      <c r="BF1757" s="76"/>
      <c r="BG1757" s="76"/>
      <c r="BH1757" s="76"/>
      <c r="BI1757" s="76"/>
      <c r="BJ1757" s="76"/>
      <c r="BK1757" s="76"/>
      <c r="BL1757" s="76"/>
      <c r="BM1757" s="76"/>
      <c r="BN1757" s="76"/>
      <c r="BO1757" s="76"/>
      <c r="BP1757" s="76"/>
      <c r="BQ1757" s="76"/>
      <c r="BR1757" s="76"/>
      <c r="BS1757" s="76"/>
      <c r="BT1757" s="76"/>
      <c r="BU1757" s="76"/>
      <c r="BV1757" s="76"/>
      <c r="BW1757" s="76"/>
      <c r="BX1757" s="76"/>
      <c r="BY1757" s="76"/>
      <c r="BZ1757" s="76"/>
      <c r="CA1757" s="76"/>
      <c r="CB1757" s="76"/>
      <c r="CC1757" s="76"/>
      <c r="CD1757" s="76"/>
      <c r="CE1757" s="76"/>
      <c r="CF1757" s="76"/>
      <c r="CG1757" s="76"/>
      <c r="CH1757" s="76"/>
      <c r="CI1757" s="76"/>
      <c r="CJ1757" s="76"/>
      <c r="CK1757" s="76"/>
      <c r="CL1757" s="76"/>
      <c r="CN1757" s="76"/>
      <c r="CO1757" s="76"/>
      <c r="CP1757" s="76"/>
      <c r="CQ1757" s="76"/>
      <c r="CR1757" s="76"/>
      <c r="CS1757" s="76"/>
      <c r="CT1757" s="76"/>
      <c r="CU1757" s="76"/>
      <c r="CV1757" s="76"/>
      <c r="CW1757" s="76"/>
      <c r="CX1757" s="76"/>
      <c r="CY1757" s="76"/>
      <c r="CZ1757" s="76"/>
      <c r="DA1757" s="76"/>
      <c r="DB1757" s="76"/>
      <c r="DC1757" s="76"/>
      <c r="DD1757" s="76"/>
      <c r="DE1757" s="76"/>
      <c r="DF1757" s="76"/>
      <c r="DG1757" s="76"/>
      <c r="DH1757" s="76"/>
      <c r="DI1757" s="76"/>
      <c r="DJ1757" s="76"/>
      <c r="DK1757" s="76"/>
      <c r="DL1757" s="76"/>
    </row>
    <row r="1758" spans="1:116" x14ac:dyDescent="0.4">
      <c r="A1758" s="12"/>
      <c r="B1758" s="319"/>
      <c r="C1758" s="319"/>
      <c r="D1758" s="317" t="s">
        <v>518</v>
      </c>
      <c r="E1758" s="317" t="str">
        <f t="shared" si="2356"/>
        <v>1758 SPLIT-SV-VR</v>
      </c>
      <c r="G1758" s="158" t="str">
        <f>G1754</f>
        <v>Product A</v>
      </c>
      <c r="H1758" s="12"/>
      <c r="I1758" s="60"/>
      <c r="J1758" s="60"/>
      <c r="K1758" s="53">
        <f ca="1">SUMIF($3:$3,K$2,1758:1758)</f>
        <v>3000000</v>
      </c>
      <c r="L1758" s="53">
        <f ca="1">SUMIF($3:$3,L$2,1758:1758)</f>
        <v>3000000</v>
      </c>
      <c r="M1758" s="53">
        <f ca="1">SUMIF($3:$3,M$2,1758:1758)</f>
        <v>3000000</v>
      </c>
      <c r="N1758" s="53">
        <f ca="1">SUMIF($3:$3,N$2,1758:1758)</f>
        <v>3000000</v>
      </c>
      <c r="O1758" s="53">
        <f ca="1">SUMIF($3:$3,O$2,1758:1758)</f>
        <v>3000000</v>
      </c>
      <c r="P1758" s="53">
        <f ca="1">SUMIF($3:$3,P$2,1758:1758)</f>
        <v>3000000</v>
      </c>
      <c r="R1758" s="13"/>
      <c r="S1758" s="80">
        <f ca="1">S1750*S1754</f>
        <v>250000</v>
      </c>
      <c r="T1758" s="80">
        <f t="shared" ref="T1758:CE1760" ca="1" si="2359">T1750*T1754</f>
        <v>250000</v>
      </c>
      <c r="U1758" s="80">
        <f t="shared" ca="1" si="2359"/>
        <v>250000</v>
      </c>
      <c r="V1758" s="80">
        <f t="shared" ca="1" si="2359"/>
        <v>250000</v>
      </c>
      <c r="W1758" s="80">
        <f t="shared" ca="1" si="2359"/>
        <v>250000</v>
      </c>
      <c r="X1758" s="80">
        <f t="shared" ca="1" si="2359"/>
        <v>250000</v>
      </c>
      <c r="Y1758" s="80">
        <f t="shared" ca="1" si="2359"/>
        <v>250000</v>
      </c>
      <c r="Z1758" s="80">
        <f t="shared" ca="1" si="2359"/>
        <v>250000</v>
      </c>
      <c r="AA1758" s="80">
        <f t="shared" ca="1" si="2359"/>
        <v>250000</v>
      </c>
      <c r="AB1758" s="80">
        <f t="shared" ca="1" si="2359"/>
        <v>250000</v>
      </c>
      <c r="AC1758" s="80">
        <f t="shared" ca="1" si="2359"/>
        <v>250000</v>
      </c>
      <c r="AD1758" s="80">
        <f t="shared" ca="1" si="2359"/>
        <v>250000</v>
      </c>
      <c r="AE1758" s="80">
        <f t="shared" ca="1" si="2359"/>
        <v>250000</v>
      </c>
      <c r="AF1758" s="80">
        <f t="shared" ca="1" si="2359"/>
        <v>250000</v>
      </c>
      <c r="AG1758" s="80">
        <f t="shared" ca="1" si="2359"/>
        <v>250000</v>
      </c>
      <c r="AH1758" s="80">
        <f t="shared" ca="1" si="2359"/>
        <v>250000</v>
      </c>
      <c r="AI1758" s="80">
        <f t="shared" ca="1" si="2359"/>
        <v>250000</v>
      </c>
      <c r="AJ1758" s="80">
        <f t="shared" ca="1" si="2359"/>
        <v>250000</v>
      </c>
      <c r="AK1758" s="80">
        <f t="shared" ca="1" si="2359"/>
        <v>250000</v>
      </c>
      <c r="AL1758" s="80">
        <f t="shared" ca="1" si="2359"/>
        <v>250000</v>
      </c>
      <c r="AM1758" s="80">
        <f t="shared" ca="1" si="2359"/>
        <v>250000</v>
      </c>
      <c r="AN1758" s="80">
        <f t="shared" ca="1" si="2359"/>
        <v>250000</v>
      </c>
      <c r="AO1758" s="80">
        <f t="shared" ca="1" si="2359"/>
        <v>250000</v>
      </c>
      <c r="AP1758" s="80">
        <f t="shared" ca="1" si="2359"/>
        <v>250000</v>
      </c>
      <c r="AQ1758" s="80">
        <f t="shared" ca="1" si="2359"/>
        <v>250000</v>
      </c>
      <c r="AR1758" s="80">
        <f t="shared" ca="1" si="2359"/>
        <v>250000</v>
      </c>
      <c r="AS1758" s="80">
        <f t="shared" ca="1" si="2359"/>
        <v>250000</v>
      </c>
      <c r="AT1758" s="80">
        <f t="shared" ca="1" si="2359"/>
        <v>250000</v>
      </c>
      <c r="AU1758" s="80">
        <f t="shared" ca="1" si="2359"/>
        <v>250000</v>
      </c>
      <c r="AV1758" s="80">
        <f t="shared" ca="1" si="2359"/>
        <v>250000</v>
      </c>
      <c r="AW1758" s="80">
        <f t="shared" ca="1" si="2359"/>
        <v>250000</v>
      </c>
      <c r="AX1758" s="80">
        <f t="shared" ca="1" si="2359"/>
        <v>250000</v>
      </c>
      <c r="AY1758" s="80">
        <f t="shared" ca="1" si="2359"/>
        <v>250000</v>
      </c>
      <c r="AZ1758" s="80">
        <f t="shared" ca="1" si="2359"/>
        <v>250000</v>
      </c>
      <c r="BA1758" s="80">
        <f t="shared" ca="1" si="2359"/>
        <v>250000</v>
      </c>
      <c r="BB1758" s="80">
        <f t="shared" ca="1" si="2359"/>
        <v>250000</v>
      </c>
      <c r="BC1758" s="80">
        <f t="shared" ca="1" si="2359"/>
        <v>250000</v>
      </c>
      <c r="BD1758" s="80">
        <f t="shared" ca="1" si="2359"/>
        <v>250000</v>
      </c>
      <c r="BE1758" s="80">
        <f t="shared" ca="1" si="2359"/>
        <v>250000</v>
      </c>
      <c r="BF1758" s="80">
        <f t="shared" ca="1" si="2359"/>
        <v>250000</v>
      </c>
      <c r="BG1758" s="80">
        <f t="shared" ca="1" si="2359"/>
        <v>250000</v>
      </c>
      <c r="BH1758" s="80">
        <f t="shared" ca="1" si="2359"/>
        <v>250000</v>
      </c>
      <c r="BI1758" s="80">
        <f t="shared" ca="1" si="2359"/>
        <v>250000</v>
      </c>
      <c r="BJ1758" s="80">
        <f t="shared" ca="1" si="2359"/>
        <v>250000</v>
      </c>
      <c r="BK1758" s="80">
        <f t="shared" ca="1" si="2359"/>
        <v>250000</v>
      </c>
      <c r="BL1758" s="80">
        <f t="shared" ca="1" si="2359"/>
        <v>250000</v>
      </c>
      <c r="BM1758" s="80">
        <f t="shared" ca="1" si="2359"/>
        <v>250000</v>
      </c>
      <c r="BN1758" s="80">
        <f t="shared" ca="1" si="2359"/>
        <v>250000</v>
      </c>
      <c r="BO1758" s="80">
        <f t="shared" ca="1" si="2359"/>
        <v>250000</v>
      </c>
      <c r="BP1758" s="80">
        <f t="shared" ca="1" si="2359"/>
        <v>250000</v>
      </c>
      <c r="BQ1758" s="80">
        <f t="shared" ca="1" si="2359"/>
        <v>250000</v>
      </c>
      <c r="BR1758" s="80">
        <f t="shared" ca="1" si="2359"/>
        <v>250000</v>
      </c>
      <c r="BS1758" s="80">
        <f t="shared" ca="1" si="2359"/>
        <v>250000</v>
      </c>
      <c r="BT1758" s="80">
        <f t="shared" ca="1" si="2359"/>
        <v>250000</v>
      </c>
      <c r="BU1758" s="80">
        <f t="shared" ca="1" si="2359"/>
        <v>250000</v>
      </c>
      <c r="BV1758" s="80">
        <f t="shared" ca="1" si="2359"/>
        <v>250000</v>
      </c>
      <c r="BW1758" s="80">
        <f t="shared" ca="1" si="2359"/>
        <v>250000</v>
      </c>
      <c r="BX1758" s="80">
        <f t="shared" ca="1" si="2359"/>
        <v>250000</v>
      </c>
      <c r="BY1758" s="80">
        <f t="shared" ca="1" si="2359"/>
        <v>250000</v>
      </c>
      <c r="BZ1758" s="80">
        <f t="shared" ca="1" si="2359"/>
        <v>250000</v>
      </c>
      <c r="CA1758" s="80">
        <f t="shared" ca="1" si="2359"/>
        <v>250000</v>
      </c>
      <c r="CB1758" s="80">
        <f t="shared" ca="1" si="2359"/>
        <v>250000</v>
      </c>
      <c r="CC1758" s="80">
        <f t="shared" ca="1" si="2359"/>
        <v>250000</v>
      </c>
      <c r="CD1758" s="80">
        <f t="shared" ca="1" si="2359"/>
        <v>250000</v>
      </c>
      <c r="CE1758" s="80">
        <f t="shared" ca="1" si="2359"/>
        <v>250000</v>
      </c>
      <c r="CF1758" s="80">
        <f t="shared" ref="CF1758:CL1760" ca="1" si="2360">CF1750*CF1754</f>
        <v>250000</v>
      </c>
      <c r="CG1758" s="80">
        <f t="shared" ca="1" si="2360"/>
        <v>250000</v>
      </c>
      <c r="CH1758" s="80">
        <f t="shared" ca="1" si="2360"/>
        <v>250000</v>
      </c>
      <c r="CI1758" s="80">
        <f t="shared" ca="1" si="2360"/>
        <v>250000</v>
      </c>
      <c r="CJ1758" s="80">
        <f t="shared" ca="1" si="2360"/>
        <v>250000</v>
      </c>
      <c r="CK1758" s="80">
        <f t="shared" ca="1" si="2360"/>
        <v>250000</v>
      </c>
      <c r="CL1758" s="80">
        <f t="shared" ca="1" si="2360"/>
        <v>250000</v>
      </c>
      <c r="CN1758" s="80"/>
      <c r="CO1758" s="80" t="e">
        <f t="shared" ref="CO1758:DL1760" ca="1" si="2361">CO1750*CO1754</f>
        <v>#N/A</v>
      </c>
      <c r="CP1758" s="80" t="e">
        <f t="shared" ca="1" si="2361"/>
        <v>#N/A</v>
      </c>
      <c r="CQ1758" s="80" t="e">
        <f t="shared" ca="1" si="2361"/>
        <v>#N/A</v>
      </c>
      <c r="CR1758" s="80" t="e">
        <f t="shared" ca="1" si="2361"/>
        <v>#N/A</v>
      </c>
      <c r="CS1758" s="80" t="e">
        <f t="shared" ca="1" si="2361"/>
        <v>#N/A</v>
      </c>
      <c r="CT1758" s="80" t="e">
        <f t="shared" ca="1" si="2361"/>
        <v>#N/A</v>
      </c>
      <c r="CU1758" s="80" t="e">
        <f t="shared" ca="1" si="2361"/>
        <v>#N/A</v>
      </c>
      <c r="CV1758" s="80" t="e">
        <f t="shared" ca="1" si="2361"/>
        <v>#N/A</v>
      </c>
      <c r="CW1758" s="80" t="e">
        <f t="shared" ca="1" si="2361"/>
        <v>#N/A</v>
      </c>
      <c r="CX1758" s="80" t="e">
        <f t="shared" ca="1" si="2361"/>
        <v>#N/A</v>
      </c>
      <c r="CY1758" s="80" t="e">
        <f t="shared" ca="1" si="2361"/>
        <v>#N/A</v>
      </c>
      <c r="CZ1758" s="80" t="e">
        <f t="shared" ca="1" si="2361"/>
        <v>#N/A</v>
      </c>
      <c r="DA1758" s="80" t="e">
        <f t="shared" ca="1" si="2361"/>
        <v>#N/A</v>
      </c>
      <c r="DB1758" s="80" t="e">
        <f t="shared" ca="1" si="2361"/>
        <v>#N/A</v>
      </c>
      <c r="DC1758" s="80" t="e">
        <f t="shared" ca="1" si="2361"/>
        <v>#N/A</v>
      </c>
      <c r="DD1758" s="80" t="e">
        <f t="shared" ca="1" si="2361"/>
        <v>#N/A</v>
      </c>
      <c r="DE1758" s="80" t="e">
        <f t="shared" ca="1" si="2361"/>
        <v>#N/A</v>
      </c>
      <c r="DF1758" s="80" t="e">
        <f t="shared" ca="1" si="2361"/>
        <v>#N/A</v>
      </c>
      <c r="DG1758" s="80" t="e">
        <f t="shared" ca="1" si="2361"/>
        <v>#N/A</v>
      </c>
      <c r="DH1758" s="80" t="e">
        <f t="shared" ca="1" si="2361"/>
        <v>#N/A</v>
      </c>
      <c r="DI1758" s="80" t="e">
        <f t="shared" ca="1" si="2361"/>
        <v>#N/A</v>
      </c>
      <c r="DJ1758" s="80" t="e">
        <f t="shared" ca="1" si="2361"/>
        <v>#N/A</v>
      </c>
      <c r="DK1758" s="80" t="e">
        <f t="shared" ca="1" si="2361"/>
        <v>#N/A</v>
      </c>
      <c r="DL1758" s="80" t="e">
        <f t="shared" ca="1" si="2361"/>
        <v>#N/A</v>
      </c>
    </row>
    <row r="1759" spans="1:116" x14ac:dyDescent="0.4">
      <c r="A1759" s="12"/>
      <c r="B1759" s="319"/>
      <c r="C1759" s="319"/>
      <c r="D1759" s="317" t="s">
        <v>518</v>
      </c>
      <c r="E1759" s="317" t="str">
        <f t="shared" si="2356"/>
        <v>1759 SPLIT-SV-VR</v>
      </c>
      <c r="G1759" s="158" t="str">
        <f>G1755</f>
        <v>Product B</v>
      </c>
      <c r="H1759" s="12"/>
      <c r="I1759" s="60"/>
      <c r="J1759" s="60"/>
      <c r="K1759" s="238">
        <f ca="1">SUMIF($3:$3,K$2,1759:1759)</f>
        <v>6000000</v>
      </c>
      <c r="L1759" s="238">
        <f ca="1">SUMIF($3:$3,L$2,1759:1759)</f>
        <v>6000000</v>
      </c>
      <c r="M1759" s="238">
        <f ca="1">SUMIF($3:$3,M$2,1759:1759)</f>
        <v>6000000</v>
      </c>
      <c r="N1759" s="238">
        <f ca="1">SUMIF($3:$3,N$2,1759:1759)</f>
        <v>6000000</v>
      </c>
      <c r="O1759" s="238">
        <f ca="1">SUMIF($3:$3,O$2,1759:1759)</f>
        <v>6000000</v>
      </c>
      <c r="P1759" s="238">
        <f ca="1">SUMIF($3:$3,P$2,1759:1759)</f>
        <v>6000000</v>
      </c>
      <c r="R1759" s="13"/>
      <c r="S1759" s="80">
        <f ca="1">S1751*S1755</f>
        <v>500000</v>
      </c>
      <c r="T1759" s="80">
        <f t="shared" ref="T1759:CE1761" ca="1" si="2362">T1751*T1755</f>
        <v>500000</v>
      </c>
      <c r="U1759" s="80">
        <f t="shared" ca="1" si="2362"/>
        <v>500000</v>
      </c>
      <c r="V1759" s="80">
        <f t="shared" ca="1" si="2362"/>
        <v>500000</v>
      </c>
      <c r="W1759" s="80">
        <f t="shared" ca="1" si="2362"/>
        <v>500000</v>
      </c>
      <c r="X1759" s="80">
        <f t="shared" ca="1" si="2362"/>
        <v>500000</v>
      </c>
      <c r="Y1759" s="80">
        <f t="shared" ca="1" si="2362"/>
        <v>500000</v>
      </c>
      <c r="Z1759" s="80">
        <f t="shared" ca="1" si="2362"/>
        <v>500000</v>
      </c>
      <c r="AA1759" s="80">
        <f t="shared" ca="1" si="2362"/>
        <v>500000</v>
      </c>
      <c r="AB1759" s="80">
        <f t="shared" ca="1" si="2362"/>
        <v>500000</v>
      </c>
      <c r="AC1759" s="80">
        <f t="shared" ca="1" si="2362"/>
        <v>500000</v>
      </c>
      <c r="AD1759" s="80">
        <f t="shared" ca="1" si="2362"/>
        <v>500000</v>
      </c>
      <c r="AE1759" s="80">
        <f t="shared" ca="1" si="2362"/>
        <v>500000</v>
      </c>
      <c r="AF1759" s="80">
        <f t="shared" ca="1" si="2362"/>
        <v>500000</v>
      </c>
      <c r="AG1759" s="80">
        <f t="shared" ca="1" si="2362"/>
        <v>500000</v>
      </c>
      <c r="AH1759" s="80">
        <f t="shared" ca="1" si="2362"/>
        <v>500000</v>
      </c>
      <c r="AI1759" s="80">
        <f t="shared" ca="1" si="2362"/>
        <v>500000</v>
      </c>
      <c r="AJ1759" s="80">
        <f t="shared" ca="1" si="2362"/>
        <v>500000</v>
      </c>
      <c r="AK1759" s="80">
        <f t="shared" ca="1" si="2362"/>
        <v>500000</v>
      </c>
      <c r="AL1759" s="80">
        <f t="shared" ca="1" si="2362"/>
        <v>500000</v>
      </c>
      <c r="AM1759" s="80">
        <f t="shared" ca="1" si="2362"/>
        <v>500000</v>
      </c>
      <c r="AN1759" s="80">
        <f t="shared" ca="1" si="2362"/>
        <v>500000</v>
      </c>
      <c r="AO1759" s="80">
        <f t="shared" ca="1" si="2362"/>
        <v>500000</v>
      </c>
      <c r="AP1759" s="80">
        <f t="shared" ca="1" si="2362"/>
        <v>500000</v>
      </c>
      <c r="AQ1759" s="80">
        <f t="shared" ca="1" si="2362"/>
        <v>500000</v>
      </c>
      <c r="AR1759" s="80">
        <f t="shared" ca="1" si="2362"/>
        <v>500000</v>
      </c>
      <c r="AS1759" s="80">
        <f t="shared" ca="1" si="2362"/>
        <v>500000</v>
      </c>
      <c r="AT1759" s="80">
        <f t="shared" ca="1" si="2362"/>
        <v>500000</v>
      </c>
      <c r="AU1759" s="80">
        <f t="shared" ca="1" si="2362"/>
        <v>500000</v>
      </c>
      <c r="AV1759" s="80">
        <f t="shared" ca="1" si="2362"/>
        <v>500000</v>
      </c>
      <c r="AW1759" s="80">
        <f t="shared" ca="1" si="2362"/>
        <v>500000</v>
      </c>
      <c r="AX1759" s="80">
        <f t="shared" ca="1" si="2362"/>
        <v>500000</v>
      </c>
      <c r="AY1759" s="80">
        <f t="shared" ca="1" si="2362"/>
        <v>500000</v>
      </c>
      <c r="AZ1759" s="80">
        <f t="shared" ca="1" si="2362"/>
        <v>500000</v>
      </c>
      <c r="BA1759" s="80">
        <f t="shared" ca="1" si="2362"/>
        <v>500000</v>
      </c>
      <c r="BB1759" s="80">
        <f t="shared" ca="1" si="2362"/>
        <v>500000</v>
      </c>
      <c r="BC1759" s="80">
        <f t="shared" ca="1" si="2362"/>
        <v>500000</v>
      </c>
      <c r="BD1759" s="80">
        <f t="shared" ca="1" si="2362"/>
        <v>500000</v>
      </c>
      <c r="BE1759" s="80">
        <f t="shared" ca="1" si="2362"/>
        <v>500000</v>
      </c>
      <c r="BF1759" s="80">
        <f t="shared" ca="1" si="2362"/>
        <v>500000</v>
      </c>
      <c r="BG1759" s="80">
        <f t="shared" ca="1" si="2362"/>
        <v>500000</v>
      </c>
      <c r="BH1759" s="80">
        <f t="shared" ca="1" si="2362"/>
        <v>500000</v>
      </c>
      <c r="BI1759" s="80">
        <f t="shared" ca="1" si="2362"/>
        <v>500000</v>
      </c>
      <c r="BJ1759" s="80">
        <f t="shared" ca="1" si="2362"/>
        <v>500000</v>
      </c>
      <c r="BK1759" s="80">
        <f t="shared" ca="1" si="2362"/>
        <v>500000</v>
      </c>
      <c r="BL1759" s="80">
        <f t="shared" ca="1" si="2362"/>
        <v>500000</v>
      </c>
      <c r="BM1759" s="80">
        <f t="shared" ca="1" si="2362"/>
        <v>500000</v>
      </c>
      <c r="BN1759" s="80">
        <f t="shared" ca="1" si="2362"/>
        <v>500000</v>
      </c>
      <c r="BO1759" s="80">
        <f t="shared" ca="1" si="2362"/>
        <v>500000</v>
      </c>
      <c r="BP1759" s="80">
        <f t="shared" ca="1" si="2362"/>
        <v>500000</v>
      </c>
      <c r="BQ1759" s="80">
        <f t="shared" ca="1" si="2362"/>
        <v>500000</v>
      </c>
      <c r="BR1759" s="80">
        <f t="shared" ca="1" si="2362"/>
        <v>500000</v>
      </c>
      <c r="BS1759" s="80">
        <f t="shared" ca="1" si="2362"/>
        <v>500000</v>
      </c>
      <c r="BT1759" s="80">
        <f t="shared" ca="1" si="2362"/>
        <v>500000</v>
      </c>
      <c r="BU1759" s="80">
        <f t="shared" ca="1" si="2362"/>
        <v>500000</v>
      </c>
      <c r="BV1759" s="80">
        <f t="shared" ca="1" si="2362"/>
        <v>500000</v>
      </c>
      <c r="BW1759" s="80">
        <f t="shared" ca="1" si="2362"/>
        <v>500000</v>
      </c>
      <c r="BX1759" s="80">
        <f t="shared" ca="1" si="2362"/>
        <v>500000</v>
      </c>
      <c r="BY1759" s="80">
        <f t="shared" ca="1" si="2362"/>
        <v>500000</v>
      </c>
      <c r="BZ1759" s="80">
        <f t="shared" ca="1" si="2362"/>
        <v>500000</v>
      </c>
      <c r="CA1759" s="80">
        <f t="shared" ca="1" si="2362"/>
        <v>500000</v>
      </c>
      <c r="CB1759" s="80">
        <f t="shared" ca="1" si="2362"/>
        <v>500000</v>
      </c>
      <c r="CC1759" s="80">
        <f t="shared" ca="1" si="2362"/>
        <v>500000</v>
      </c>
      <c r="CD1759" s="80">
        <f t="shared" ca="1" si="2362"/>
        <v>500000</v>
      </c>
      <c r="CE1759" s="80">
        <f t="shared" ca="1" si="2362"/>
        <v>500000</v>
      </c>
      <c r="CF1759" s="80">
        <f t="shared" ref="CF1759:CL1761" ca="1" si="2363">CF1751*CF1755</f>
        <v>500000</v>
      </c>
      <c r="CG1759" s="80">
        <f t="shared" ca="1" si="2363"/>
        <v>500000</v>
      </c>
      <c r="CH1759" s="80">
        <f t="shared" ca="1" si="2363"/>
        <v>500000</v>
      </c>
      <c r="CI1759" s="80">
        <f t="shared" ca="1" si="2363"/>
        <v>500000</v>
      </c>
      <c r="CJ1759" s="80">
        <f t="shared" ca="1" si="2363"/>
        <v>500000</v>
      </c>
      <c r="CK1759" s="80">
        <f t="shared" ca="1" si="2363"/>
        <v>500000</v>
      </c>
      <c r="CL1759" s="80">
        <f t="shared" ca="1" si="2363"/>
        <v>500000</v>
      </c>
      <c r="CN1759" s="80"/>
      <c r="CO1759" s="80" t="e">
        <f t="shared" ref="CO1759:DL1761" ca="1" si="2364">CO1751*CO1755</f>
        <v>#N/A</v>
      </c>
      <c r="CP1759" s="80" t="e">
        <f t="shared" ca="1" si="2364"/>
        <v>#N/A</v>
      </c>
      <c r="CQ1759" s="80" t="e">
        <f t="shared" ca="1" si="2364"/>
        <v>#N/A</v>
      </c>
      <c r="CR1759" s="80" t="e">
        <f t="shared" ca="1" si="2364"/>
        <v>#N/A</v>
      </c>
      <c r="CS1759" s="80" t="e">
        <f t="shared" ca="1" si="2364"/>
        <v>#N/A</v>
      </c>
      <c r="CT1759" s="80" t="e">
        <f t="shared" ca="1" si="2364"/>
        <v>#N/A</v>
      </c>
      <c r="CU1759" s="80" t="e">
        <f t="shared" ca="1" si="2364"/>
        <v>#N/A</v>
      </c>
      <c r="CV1759" s="80" t="e">
        <f t="shared" ca="1" si="2364"/>
        <v>#N/A</v>
      </c>
      <c r="CW1759" s="80" t="e">
        <f t="shared" ca="1" si="2364"/>
        <v>#N/A</v>
      </c>
      <c r="CX1759" s="80" t="e">
        <f t="shared" ca="1" si="2364"/>
        <v>#N/A</v>
      </c>
      <c r="CY1759" s="80" t="e">
        <f t="shared" ca="1" si="2364"/>
        <v>#N/A</v>
      </c>
      <c r="CZ1759" s="80" t="e">
        <f t="shared" ca="1" si="2364"/>
        <v>#N/A</v>
      </c>
      <c r="DA1759" s="80" t="e">
        <f t="shared" ca="1" si="2364"/>
        <v>#N/A</v>
      </c>
      <c r="DB1759" s="80" t="e">
        <f t="shared" ca="1" si="2364"/>
        <v>#N/A</v>
      </c>
      <c r="DC1759" s="80" t="e">
        <f t="shared" ca="1" si="2364"/>
        <v>#N/A</v>
      </c>
      <c r="DD1759" s="80" t="e">
        <f t="shared" ca="1" si="2364"/>
        <v>#N/A</v>
      </c>
      <c r="DE1759" s="80" t="e">
        <f t="shared" ca="1" si="2364"/>
        <v>#N/A</v>
      </c>
      <c r="DF1759" s="80" t="e">
        <f t="shared" ca="1" si="2364"/>
        <v>#N/A</v>
      </c>
      <c r="DG1759" s="80" t="e">
        <f t="shared" ca="1" si="2364"/>
        <v>#N/A</v>
      </c>
      <c r="DH1759" s="80" t="e">
        <f t="shared" ca="1" si="2364"/>
        <v>#N/A</v>
      </c>
      <c r="DI1759" s="80" t="e">
        <f t="shared" ca="1" si="2364"/>
        <v>#N/A</v>
      </c>
      <c r="DJ1759" s="80" t="e">
        <f t="shared" ca="1" si="2364"/>
        <v>#N/A</v>
      </c>
      <c r="DK1759" s="80" t="e">
        <f t="shared" ca="1" si="2364"/>
        <v>#N/A</v>
      </c>
      <c r="DL1759" s="80" t="e">
        <f t="shared" ca="1" si="2364"/>
        <v>#N/A</v>
      </c>
    </row>
    <row r="1760" spans="1:116" x14ac:dyDescent="0.4">
      <c r="B1760" s="317"/>
      <c r="C1760" s="317" t="s">
        <v>198</v>
      </c>
      <c r="D1760" s="317" t="s">
        <v>518</v>
      </c>
      <c r="E1760" s="317" t="str">
        <f t="shared" si="2355"/>
        <v>1760 SPLIT-SV-VR</v>
      </c>
      <c r="G1760" s="126" t="str">
        <f>"Total revenue - "&amp;G1733</f>
        <v>Total revenue - Surgical procedures</v>
      </c>
      <c r="H1760" s="12"/>
      <c r="I1760" s="60"/>
      <c r="J1760" s="60"/>
      <c r="K1760" s="33">
        <f ca="1">SUMIF($3:$3,K$2,1760:1760)</f>
        <v>9000000</v>
      </c>
      <c r="L1760" s="33">
        <f ca="1">SUMIF($3:$3,L$2,1760:1760)</f>
        <v>9000000</v>
      </c>
      <c r="M1760" s="33">
        <f ca="1">SUMIF($3:$3,M$2,1760:1760)</f>
        <v>9000000</v>
      </c>
      <c r="N1760" s="33">
        <f ca="1">SUMIF($3:$3,N$2,1760:1760)</f>
        <v>9000000</v>
      </c>
      <c r="O1760" s="33">
        <f ca="1">SUMIF($3:$3,O$2,1760:1760)</f>
        <v>9000000</v>
      </c>
      <c r="P1760" s="33">
        <f ca="1">SUMIF($3:$3,P$2,1760:1760)</f>
        <v>9000000</v>
      </c>
      <c r="R1760" s="15"/>
      <c r="S1760" s="148">
        <f ca="1">SUM(S1758:S1759)</f>
        <v>750000</v>
      </c>
      <c r="T1760" s="148">
        <f t="shared" ref="T1760:CE1762" ca="1" si="2365">SUM(T1758:T1759)</f>
        <v>750000</v>
      </c>
      <c r="U1760" s="148">
        <f t="shared" ca="1" si="2365"/>
        <v>750000</v>
      </c>
      <c r="V1760" s="148">
        <f t="shared" ca="1" si="2365"/>
        <v>750000</v>
      </c>
      <c r="W1760" s="148">
        <f t="shared" ca="1" si="2365"/>
        <v>750000</v>
      </c>
      <c r="X1760" s="148">
        <f t="shared" ca="1" si="2365"/>
        <v>750000</v>
      </c>
      <c r="Y1760" s="148">
        <f t="shared" ca="1" si="2365"/>
        <v>750000</v>
      </c>
      <c r="Z1760" s="148">
        <f t="shared" ca="1" si="2365"/>
        <v>750000</v>
      </c>
      <c r="AA1760" s="148">
        <f t="shared" ca="1" si="2365"/>
        <v>750000</v>
      </c>
      <c r="AB1760" s="148">
        <f t="shared" ca="1" si="2365"/>
        <v>750000</v>
      </c>
      <c r="AC1760" s="148">
        <f t="shared" ca="1" si="2365"/>
        <v>750000</v>
      </c>
      <c r="AD1760" s="148">
        <f t="shared" ca="1" si="2365"/>
        <v>750000</v>
      </c>
      <c r="AE1760" s="148">
        <f t="shared" ca="1" si="2365"/>
        <v>750000</v>
      </c>
      <c r="AF1760" s="148">
        <f t="shared" ca="1" si="2365"/>
        <v>750000</v>
      </c>
      <c r="AG1760" s="148">
        <f t="shared" ca="1" si="2365"/>
        <v>750000</v>
      </c>
      <c r="AH1760" s="148">
        <f t="shared" ca="1" si="2365"/>
        <v>750000</v>
      </c>
      <c r="AI1760" s="148">
        <f t="shared" ca="1" si="2365"/>
        <v>750000</v>
      </c>
      <c r="AJ1760" s="148">
        <f t="shared" ca="1" si="2365"/>
        <v>750000</v>
      </c>
      <c r="AK1760" s="148">
        <f t="shared" ca="1" si="2365"/>
        <v>750000</v>
      </c>
      <c r="AL1760" s="148">
        <f t="shared" ca="1" si="2365"/>
        <v>750000</v>
      </c>
      <c r="AM1760" s="148">
        <f t="shared" ca="1" si="2365"/>
        <v>750000</v>
      </c>
      <c r="AN1760" s="148">
        <f t="shared" ca="1" si="2365"/>
        <v>750000</v>
      </c>
      <c r="AO1760" s="148">
        <f t="shared" ca="1" si="2365"/>
        <v>750000</v>
      </c>
      <c r="AP1760" s="148">
        <f t="shared" ca="1" si="2365"/>
        <v>750000</v>
      </c>
      <c r="AQ1760" s="148">
        <f t="shared" ca="1" si="2365"/>
        <v>750000</v>
      </c>
      <c r="AR1760" s="148">
        <f t="shared" ca="1" si="2365"/>
        <v>750000</v>
      </c>
      <c r="AS1760" s="148">
        <f t="shared" ca="1" si="2365"/>
        <v>750000</v>
      </c>
      <c r="AT1760" s="148">
        <f t="shared" ca="1" si="2365"/>
        <v>750000</v>
      </c>
      <c r="AU1760" s="148">
        <f t="shared" ca="1" si="2365"/>
        <v>750000</v>
      </c>
      <c r="AV1760" s="148">
        <f t="shared" ca="1" si="2365"/>
        <v>750000</v>
      </c>
      <c r="AW1760" s="148">
        <f t="shared" ca="1" si="2365"/>
        <v>750000</v>
      </c>
      <c r="AX1760" s="148">
        <f t="shared" ca="1" si="2365"/>
        <v>750000</v>
      </c>
      <c r="AY1760" s="148">
        <f t="shared" ca="1" si="2365"/>
        <v>750000</v>
      </c>
      <c r="AZ1760" s="148">
        <f t="shared" ca="1" si="2365"/>
        <v>750000</v>
      </c>
      <c r="BA1760" s="148">
        <f t="shared" ca="1" si="2365"/>
        <v>750000</v>
      </c>
      <c r="BB1760" s="148">
        <f t="shared" ca="1" si="2365"/>
        <v>750000</v>
      </c>
      <c r="BC1760" s="148">
        <f t="shared" ca="1" si="2365"/>
        <v>750000</v>
      </c>
      <c r="BD1760" s="148">
        <f t="shared" ca="1" si="2365"/>
        <v>750000</v>
      </c>
      <c r="BE1760" s="148">
        <f t="shared" ca="1" si="2365"/>
        <v>750000</v>
      </c>
      <c r="BF1760" s="148">
        <f t="shared" ca="1" si="2365"/>
        <v>750000</v>
      </c>
      <c r="BG1760" s="148">
        <f t="shared" ca="1" si="2365"/>
        <v>750000</v>
      </c>
      <c r="BH1760" s="148">
        <f t="shared" ca="1" si="2365"/>
        <v>750000</v>
      </c>
      <c r="BI1760" s="148">
        <f t="shared" ca="1" si="2365"/>
        <v>750000</v>
      </c>
      <c r="BJ1760" s="148">
        <f t="shared" ca="1" si="2365"/>
        <v>750000</v>
      </c>
      <c r="BK1760" s="148">
        <f t="shared" ca="1" si="2365"/>
        <v>750000</v>
      </c>
      <c r="BL1760" s="148">
        <f t="shared" ca="1" si="2365"/>
        <v>750000</v>
      </c>
      <c r="BM1760" s="148">
        <f t="shared" ca="1" si="2365"/>
        <v>750000</v>
      </c>
      <c r="BN1760" s="148">
        <f t="shared" ca="1" si="2365"/>
        <v>750000</v>
      </c>
      <c r="BO1760" s="148">
        <f t="shared" ca="1" si="2365"/>
        <v>750000</v>
      </c>
      <c r="BP1760" s="148">
        <f t="shared" ca="1" si="2365"/>
        <v>750000</v>
      </c>
      <c r="BQ1760" s="148">
        <f t="shared" ca="1" si="2365"/>
        <v>750000</v>
      </c>
      <c r="BR1760" s="148">
        <f t="shared" ca="1" si="2365"/>
        <v>750000</v>
      </c>
      <c r="BS1760" s="148">
        <f t="shared" ca="1" si="2365"/>
        <v>750000</v>
      </c>
      <c r="BT1760" s="148">
        <f t="shared" ca="1" si="2365"/>
        <v>750000</v>
      </c>
      <c r="BU1760" s="148">
        <f t="shared" ca="1" si="2365"/>
        <v>750000</v>
      </c>
      <c r="BV1760" s="148">
        <f t="shared" ca="1" si="2365"/>
        <v>750000</v>
      </c>
      <c r="BW1760" s="148">
        <f t="shared" ca="1" si="2365"/>
        <v>750000</v>
      </c>
      <c r="BX1760" s="148">
        <f t="shared" ca="1" si="2365"/>
        <v>750000</v>
      </c>
      <c r="BY1760" s="148">
        <f t="shared" ca="1" si="2365"/>
        <v>750000</v>
      </c>
      <c r="BZ1760" s="148">
        <f t="shared" ca="1" si="2365"/>
        <v>750000</v>
      </c>
      <c r="CA1760" s="148">
        <f t="shared" ca="1" si="2365"/>
        <v>750000</v>
      </c>
      <c r="CB1760" s="148">
        <f t="shared" ca="1" si="2365"/>
        <v>750000</v>
      </c>
      <c r="CC1760" s="148">
        <f t="shared" ca="1" si="2365"/>
        <v>750000</v>
      </c>
      <c r="CD1760" s="148">
        <f t="shared" ca="1" si="2365"/>
        <v>750000</v>
      </c>
      <c r="CE1760" s="148">
        <f t="shared" ca="1" si="2365"/>
        <v>750000</v>
      </c>
      <c r="CF1760" s="148">
        <f t="shared" ref="CF1760:CL1762" ca="1" si="2366">SUM(CF1758:CF1759)</f>
        <v>750000</v>
      </c>
      <c r="CG1760" s="148">
        <f t="shared" ca="1" si="2366"/>
        <v>750000</v>
      </c>
      <c r="CH1760" s="148">
        <f t="shared" ca="1" si="2366"/>
        <v>750000</v>
      </c>
      <c r="CI1760" s="148">
        <f t="shared" ca="1" si="2366"/>
        <v>750000</v>
      </c>
      <c r="CJ1760" s="148">
        <f t="shared" ca="1" si="2366"/>
        <v>750000</v>
      </c>
      <c r="CK1760" s="148">
        <f t="shared" ca="1" si="2366"/>
        <v>750000</v>
      </c>
      <c r="CL1760" s="148">
        <f t="shared" ca="1" si="2366"/>
        <v>750000</v>
      </c>
      <c r="CN1760" s="77"/>
      <c r="CO1760" s="148" t="e">
        <f t="shared" ref="CO1760:DL1762" ca="1" si="2367">SUM(CO1758:CO1759)</f>
        <v>#N/A</v>
      </c>
      <c r="CP1760" s="148" t="e">
        <f t="shared" ca="1" si="2367"/>
        <v>#N/A</v>
      </c>
      <c r="CQ1760" s="148" t="e">
        <f t="shared" ca="1" si="2367"/>
        <v>#N/A</v>
      </c>
      <c r="CR1760" s="148" t="e">
        <f t="shared" ca="1" si="2367"/>
        <v>#N/A</v>
      </c>
      <c r="CS1760" s="148" t="e">
        <f t="shared" ca="1" si="2367"/>
        <v>#N/A</v>
      </c>
      <c r="CT1760" s="148" t="e">
        <f t="shared" ca="1" si="2367"/>
        <v>#N/A</v>
      </c>
      <c r="CU1760" s="148" t="e">
        <f t="shared" ca="1" si="2367"/>
        <v>#N/A</v>
      </c>
      <c r="CV1760" s="148" t="e">
        <f t="shared" ca="1" si="2367"/>
        <v>#N/A</v>
      </c>
      <c r="CW1760" s="148" t="e">
        <f t="shared" ca="1" si="2367"/>
        <v>#N/A</v>
      </c>
      <c r="CX1760" s="148" t="e">
        <f t="shared" ca="1" si="2367"/>
        <v>#N/A</v>
      </c>
      <c r="CY1760" s="148" t="e">
        <f t="shared" ca="1" si="2367"/>
        <v>#N/A</v>
      </c>
      <c r="CZ1760" s="148" t="e">
        <f t="shared" ca="1" si="2367"/>
        <v>#N/A</v>
      </c>
      <c r="DA1760" s="148" t="e">
        <f t="shared" ca="1" si="2367"/>
        <v>#N/A</v>
      </c>
      <c r="DB1760" s="148" t="e">
        <f t="shared" ca="1" si="2367"/>
        <v>#N/A</v>
      </c>
      <c r="DC1760" s="148" t="e">
        <f t="shared" ca="1" si="2367"/>
        <v>#N/A</v>
      </c>
      <c r="DD1760" s="148" t="e">
        <f t="shared" ca="1" si="2367"/>
        <v>#N/A</v>
      </c>
      <c r="DE1760" s="148" t="e">
        <f t="shared" ca="1" si="2367"/>
        <v>#N/A</v>
      </c>
      <c r="DF1760" s="148" t="e">
        <f t="shared" ca="1" si="2367"/>
        <v>#N/A</v>
      </c>
      <c r="DG1760" s="148" t="e">
        <f t="shared" ca="1" si="2367"/>
        <v>#N/A</v>
      </c>
      <c r="DH1760" s="148" t="e">
        <f t="shared" ca="1" si="2367"/>
        <v>#N/A</v>
      </c>
      <c r="DI1760" s="148" t="e">
        <f t="shared" ca="1" si="2367"/>
        <v>#N/A</v>
      </c>
      <c r="DJ1760" s="148" t="e">
        <f t="shared" ca="1" si="2367"/>
        <v>#N/A</v>
      </c>
      <c r="DK1760" s="148" t="e">
        <f t="shared" ca="1" si="2367"/>
        <v>#N/A</v>
      </c>
      <c r="DL1760" s="148" t="e">
        <f t="shared" ca="1" si="2367"/>
        <v>#N/A</v>
      </c>
    </row>
    <row r="1761" spans="1:116" x14ac:dyDescent="0.4">
      <c r="B1761" s="317"/>
      <c r="C1761" s="317"/>
      <c r="D1761" s="317" t="s">
        <v>518</v>
      </c>
      <c r="E1761" s="317" t="str">
        <f t="shared" ref="E1761:E1763" si="2368">ROW()&amp;" "&amp;D1761</f>
        <v>1761 SPLIT-SV-VR</v>
      </c>
      <c r="G1761" s="126"/>
      <c r="H1761" s="12"/>
      <c r="I1761" s="60"/>
      <c r="J1761" s="60"/>
      <c r="K1761" s="33"/>
      <c r="L1761" s="33"/>
      <c r="M1761" s="33"/>
      <c r="N1761" s="33"/>
      <c r="O1761" s="33"/>
      <c r="P1761" s="33"/>
      <c r="R1761" s="15"/>
      <c r="S1761" s="77"/>
      <c r="T1761" s="77"/>
      <c r="U1761" s="77"/>
      <c r="V1761" s="77"/>
      <c r="W1761" s="77"/>
      <c r="X1761" s="77"/>
      <c r="Y1761" s="77"/>
      <c r="Z1761" s="77"/>
      <c r="AA1761" s="77"/>
      <c r="AB1761" s="77"/>
      <c r="AC1761" s="77"/>
      <c r="AD1761" s="77"/>
      <c r="AE1761" s="77"/>
      <c r="AF1761" s="77"/>
      <c r="AG1761" s="77"/>
      <c r="AH1761" s="77"/>
      <c r="AI1761" s="77"/>
      <c r="AJ1761" s="77"/>
      <c r="AK1761" s="77"/>
      <c r="AL1761" s="77"/>
      <c r="AM1761" s="77"/>
      <c r="AN1761" s="77"/>
      <c r="AO1761" s="77"/>
      <c r="AP1761" s="77"/>
      <c r="AQ1761" s="77"/>
      <c r="AR1761" s="77"/>
      <c r="AS1761" s="77"/>
      <c r="AT1761" s="77"/>
      <c r="AU1761" s="77"/>
      <c r="AV1761" s="77"/>
      <c r="AW1761" s="77"/>
      <c r="AX1761" s="77"/>
      <c r="AY1761" s="77"/>
      <c r="AZ1761" s="77"/>
      <c r="BA1761" s="77"/>
      <c r="BB1761" s="77"/>
      <c r="BC1761" s="77"/>
      <c r="BD1761" s="77"/>
      <c r="BE1761" s="77"/>
      <c r="BF1761" s="77"/>
      <c r="BG1761" s="77"/>
      <c r="BH1761" s="77"/>
      <c r="BI1761" s="77"/>
      <c r="BJ1761" s="77"/>
      <c r="BK1761" s="77"/>
      <c r="BL1761" s="77"/>
      <c r="BM1761" s="77"/>
      <c r="BN1761" s="77"/>
      <c r="BO1761" s="77"/>
      <c r="BP1761" s="77"/>
      <c r="BQ1761" s="77"/>
      <c r="BR1761" s="77"/>
      <c r="BS1761" s="77"/>
      <c r="BT1761" s="77"/>
      <c r="BU1761" s="77"/>
      <c r="BV1761" s="77"/>
      <c r="BW1761" s="77"/>
      <c r="BX1761" s="77"/>
      <c r="BY1761" s="77"/>
      <c r="BZ1761" s="77"/>
      <c r="CA1761" s="77"/>
      <c r="CB1761" s="77"/>
      <c r="CC1761" s="77"/>
      <c r="CD1761" s="77"/>
      <c r="CE1761" s="77"/>
      <c r="CF1761" s="77"/>
      <c r="CG1761" s="77"/>
      <c r="CH1761" s="77"/>
      <c r="CI1761" s="77"/>
      <c r="CJ1761" s="77"/>
      <c r="CK1761" s="77"/>
      <c r="CL1761" s="77"/>
      <c r="CN1761" s="77"/>
      <c r="CO1761" s="77"/>
      <c r="CP1761" s="77"/>
      <c r="CQ1761" s="77"/>
      <c r="CR1761" s="77"/>
      <c r="CS1761" s="77"/>
      <c r="CT1761" s="77"/>
      <c r="CU1761" s="77"/>
      <c r="CV1761" s="77"/>
      <c r="CW1761" s="77"/>
      <c r="CX1761" s="77"/>
      <c r="CY1761" s="77"/>
      <c r="CZ1761" s="77"/>
      <c r="DA1761" s="77"/>
      <c r="DB1761" s="77"/>
      <c r="DC1761" s="77"/>
      <c r="DD1761" s="77"/>
      <c r="DE1761" s="77"/>
      <c r="DF1761" s="77"/>
      <c r="DG1761" s="77"/>
      <c r="DH1761" s="77"/>
      <c r="DI1761" s="77"/>
      <c r="DJ1761" s="77"/>
      <c r="DK1761" s="77"/>
      <c r="DL1761" s="77"/>
    </row>
    <row r="1762" spans="1:116" x14ac:dyDescent="0.4">
      <c r="A1762" s="12"/>
      <c r="B1762" s="319"/>
      <c r="C1762" s="319"/>
      <c r="D1762" s="317" t="s">
        <v>518</v>
      </c>
      <c r="E1762" s="317" t="str">
        <f t="shared" ref="E1762:E1771" si="2369">ROW()&amp;" "&amp;D1762</f>
        <v>1762 SPLIT-SV-VR</v>
      </c>
      <c r="G1762" s="95" t="str">
        <f>"COGS/"&amp;G1774&amp;":"</f>
        <v>COGS/procedure:</v>
      </c>
      <c r="H1762" s="12"/>
      <c r="I1762" s="60"/>
      <c r="J1762" s="60"/>
      <c r="K1762" s="12"/>
      <c r="L1762" s="12"/>
      <c r="M1762" s="12"/>
      <c r="N1762" s="12"/>
      <c r="O1762" s="12"/>
      <c r="P1762" s="12"/>
      <c r="R1762" s="13"/>
      <c r="S1762" s="76"/>
      <c r="T1762" s="76"/>
      <c r="U1762" s="76"/>
      <c r="V1762" s="76"/>
      <c r="W1762" s="76"/>
      <c r="X1762" s="76"/>
      <c r="Y1762" s="76"/>
      <c r="Z1762" s="76"/>
      <c r="AA1762" s="76"/>
      <c r="AB1762" s="76"/>
      <c r="AC1762" s="76"/>
      <c r="AD1762" s="76"/>
      <c r="AE1762" s="76"/>
      <c r="AF1762" s="76"/>
      <c r="AG1762" s="76"/>
      <c r="AH1762" s="76"/>
      <c r="AI1762" s="76"/>
      <c r="AJ1762" s="76"/>
      <c r="AK1762" s="76"/>
      <c r="AL1762" s="76"/>
      <c r="AM1762" s="76"/>
      <c r="AN1762" s="76"/>
      <c r="AO1762" s="76"/>
      <c r="AP1762" s="76"/>
      <c r="AQ1762" s="76"/>
      <c r="AR1762" s="76"/>
      <c r="AS1762" s="76"/>
      <c r="AT1762" s="76"/>
      <c r="AU1762" s="76"/>
      <c r="AV1762" s="76"/>
      <c r="AW1762" s="76"/>
      <c r="AX1762" s="76"/>
      <c r="AY1762" s="76"/>
      <c r="AZ1762" s="76"/>
      <c r="BA1762" s="76"/>
      <c r="BB1762" s="76"/>
      <c r="BC1762" s="76"/>
      <c r="BD1762" s="76"/>
      <c r="BE1762" s="76"/>
      <c r="BF1762" s="76"/>
      <c r="BG1762" s="76"/>
      <c r="BH1762" s="76"/>
      <c r="BI1762" s="76"/>
      <c r="BJ1762" s="76"/>
      <c r="BK1762" s="76"/>
      <c r="BL1762" s="76"/>
      <c r="BM1762" s="76"/>
      <c r="BN1762" s="76"/>
      <c r="BO1762" s="76"/>
      <c r="BP1762" s="76"/>
      <c r="BQ1762" s="76"/>
      <c r="BR1762" s="76"/>
      <c r="BS1762" s="76"/>
      <c r="BT1762" s="76"/>
      <c r="BU1762" s="76"/>
      <c r="BV1762" s="76"/>
      <c r="BW1762" s="76"/>
      <c r="BX1762" s="76"/>
      <c r="BY1762" s="76"/>
      <c r="BZ1762" s="76"/>
      <c r="CA1762" s="76"/>
      <c r="CB1762" s="76"/>
      <c r="CC1762" s="76"/>
      <c r="CD1762" s="76"/>
      <c r="CE1762" s="76"/>
      <c r="CF1762" s="76"/>
      <c r="CG1762" s="76"/>
      <c r="CH1762" s="76"/>
      <c r="CI1762" s="76"/>
      <c r="CJ1762" s="76"/>
      <c r="CK1762" s="76"/>
      <c r="CL1762" s="76"/>
      <c r="CN1762" s="76"/>
      <c r="CO1762" s="76"/>
      <c r="CP1762" s="76"/>
      <c r="CQ1762" s="76"/>
      <c r="CR1762" s="76"/>
      <c r="CS1762" s="76"/>
      <c r="CT1762" s="76"/>
      <c r="CU1762" s="76"/>
      <c r="CV1762" s="76"/>
      <c r="CW1762" s="76"/>
      <c r="CX1762" s="76"/>
      <c r="CY1762" s="76"/>
      <c r="CZ1762" s="76"/>
      <c r="DA1762" s="76"/>
      <c r="DB1762" s="76"/>
      <c r="DC1762" s="76"/>
      <c r="DD1762" s="76"/>
      <c r="DE1762" s="76"/>
      <c r="DF1762" s="76"/>
      <c r="DG1762" s="76"/>
      <c r="DH1762" s="76"/>
      <c r="DI1762" s="76"/>
      <c r="DJ1762" s="76"/>
      <c r="DK1762" s="76"/>
      <c r="DL1762" s="76"/>
    </row>
    <row r="1763" spans="1:116" x14ac:dyDescent="0.4">
      <c r="A1763" s="12"/>
      <c r="B1763" s="319"/>
      <c r="C1763" s="319"/>
      <c r="D1763" s="317" t="s">
        <v>518</v>
      </c>
      <c r="E1763" s="317" t="str">
        <f t="shared" si="2369"/>
        <v>1763 SPLIT-SV-VR</v>
      </c>
      <c r="G1763" s="145" t="str">
        <f>G1754</f>
        <v>Product A</v>
      </c>
      <c r="H1763" s="12"/>
      <c r="I1763" s="60"/>
      <c r="J1763" s="60"/>
      <c r="K1763" s="61">
        <v>50</v>
      </c>
      <c r="L1763" s="61">
        <v>50</v>
      </c>
      <c r="M1763" s="61">
        <v>50</v>
      </c>
      <c r="N1763" s="61">
        <v>50</v>
      </c>
      <c r="O1763" s="61">
        <v>50</v>
      </c>
      <c r="P1763" s="61">
        <v>50</v>
      </c>
      <c r="R1763" s="67"/>
      <c r="S1763" s="147" cm="1">
        <f t="array" ref="S1763">INDEX($K:$P,ROW(),MATCH(S$3,$K$2:$P$2,0))</f>
        <v>50</v>
      </c>
      <c r="T1763" s="147" cm="1">
        <f t="array" ref="T1763">INDEX($K:$P,ROW(),MATCH(T$3,$K$2:$P$2,0))</f>
        <v>50</v>
      </c>
      <c r="U1763" s="147" cm="1">
        <f t="array" ref="U1763">INDEX($K:$P,ROW(),MATCH(U$3,$K$2:$P$2,0))</f>
        <v>50</v>
      </c>
      <c r="V1763" s="147" cm="1">
        <f t="array" ref="V1763">INDEX($K:$P,ROW(),MATCH(V$3,$K$2:$P$2,0))</f>
        <v>50</v>
      </c>
      <c r="W1763" s="147" cm="1">
        <f t="array" ref="W1763">INDEX($K:$P,ROW(),MATCH(W$3,$K$2:$P$2,0))</f>
        <v>50</v>
      </c>
      <c r="X1763" s="147" cm="1">
        <f t="array" ref="X1763">INDEX($K:$P,ROW(),MATCH(X$3,$K$2:$P$2,0))</f>
        <v>50</v>
      </c>
      <c r="Y1763" s="147" cm="1">
        <f t="array" ref="Y1763">INDEX($K:$P,ROW(),MATCH(Y$3,$K$2:$P$2,0))</f>
        <v>50</v>
      </c>
      <c r="Z1763" s="147" cm="1">
        <f t="array" ref="Z1763">INDEX($K:$P,ROW(),MATCH(Z$3,$K$2:$P$2,0))</f>
        <v>50</v>
      </c>
      <c r="AA1763" s="147" cm="1">
        <f t="array" ref="AA1763">INDEX($K:$P,ROW(),MATCH(AA$3,$K$2:$P$2,0))</f>
        <v>50</v>
      </c>
      <c r="AB1763" s="147" cm="1">
        <f t="array" ref="AB1763">INDEX($K:$P,ROW(),MATCH(AB$3,$K$2:$P$2,0))</f>
        <v>50</v>
      </c>
      <c r="AC1763" s="147" cm="1">
        <f t="array" ref="AC1763">INDEX($K:$P,ROW(),MATCH(AC$3,$K$2:$P$2,0))</f>
        <v>50</v>
      </c>
      <c r="AD1763" s="147" cm="1">
        <f t="array" ref="AD1763">INDEX($K:$P,ROW(),MATCH(AD$3,$K$2:$P$2,0))</f>
        <v>50</v>
      </c>
      <c r="AE1763" s="147" cm="1">
        <f t="array" ref="AE1763">INDEX($K:$P,ROW(),MATCH(AE$3,$K$2:$P$2,0))</f>
        <v>50</v>
      </c>
      <c r="AF1763" s="147" cm="1">
        <f t="array" ref="AF1763">INDEX($K:$P,ROW(),MATCH(AF$3,$K$2:$P$2,0))</f>
        <v>50</v>
      </c>
      <c r="AG1763" s="147" cm="1">
        <f t="array" ref="AG1763">INDEX($K:$P,ROW(),MATCH(AG$3,$K$2:$P$2,0))</f>
        <v>50</v>
      </c>
      <c r="AH1763" s="147" cm="1">
        <f t="array" ref="AH1763">INDEX($K:$P,ROW(),MATCH(AH$3,$K$2:$P$2,0))</f>
        <v>50</v>
      </c>
      <c r="AI1763" s="147" cm="1">
        <f t="array" ref="AI1763">INDEX($K:$P,ROW(),MATCH(AI$3,$K$2:$P$2,0))</f>
        <v>50</v>
      </c>
      <c r="AJ1763" s="147" cm="1">
        <f t="array" ref="AJ1763">INDEX($K:$P,ROW(),MATCH(AJ$3,$K$2:$P$2,0))</f>
        <v>50</v>
      </c>
      <c r="AK1763" s="147" cm="1">
        <f t="array" ref="AK1763">INDEX($K:$P,ROW(),MATCH(AK$3,$K$2:$P$2,0))</f>
        <v>50</v>
      </c>
      <c r="AL1763" s="147" cm="1">
        <f t="array" ref="AL1763">INDEX($K:$P,ROW(),MATCH(AL$3,$K$2:$P$2,0))</f>
        <v>50</v>
      </c>
      <c r="AM1763" s="147" cm="1">
        <f t="array" ref="AM1763">INDEX($K:$P,ROW(),MATCH(AM$3,$K$2:$P$2,0))</f>
        <v>50</v>
      </c>
      <c r="AN1763" s="147" cm="1">
        <f t="array" ref="AN1763">INDEX($K:$P,ROW(),MATCH(AN$3,$K$2:$P$2,0))</f>
        <v>50</v>
      </c>
      <c r="AO1763" s="147" cm="1">
        <f t="array" ref="AO1763">INDEX($K:$P,ROW(),MATCH(AO$3,$K$2:$P$2,0))</f>
        <v>50</v>
      </c>
      <c r="AP1763" s="147" cm="1">
        <f t="array" ref="AP1763">INDEX($K:$P,ROW(),MATCH(AP$3,$K$2:$P$2,0))</f>
        <v>50</v>
      </c>
      <c r="AQ1763" s="147" cm="1">
        <f t="array" ref="AQ1763">INDEX($K:$P,ROW(),MATCH(AQ$3,$K$2:$P$2,0))</f>
        <v>50</v>
      </c>
      <c r="AR1763" s="147" cm="1">
        <f t="array" ref="AR1763">INDEX($K:$P,ROW(),MATCH(AR$3,$K$2:$P$2,0))</f>
        <v>50</v>
      </c>
      <c r="AS1763" s="147" cm="1">
        <f t="array" ref="AS1763">INDEX($K:$P,ROW(),MATCH(AS$3,$K$2:$P$2,0))</f>
        <v>50</v>
      </c>
      <c r="AT1763" s="147" cm="1">
        <f t="array" ref="AT1763">INDEX($K:$P,ROW(),MATCH(AT$3,$K$2:$P$2,0))</f>
        <v>50</v>
      </c>
      <c r="AU1763" s="147" cm="1">
        <f t="array" ref="AU1763">INDEX($K:$P,ROW(),MATCH(AU$3,$K$2:$P$2,0))</f>
        <v>50</v>
      </c>
      <c r="AV1763" s="147" cm="1">
        <f t="array" ref="AV1763">INDEX($K:$P,ROW(),MATCH(AV$3,$K$2:$P$2,0))</f>
        <v>50</v>
      </c>
      <c r="AW1763" s="147" cm="1">
        <f t="array" ref="AW1763">INDEX($K:$P,ROW(),MATCH(AW$3,$K$2:$P$2,0))</f>
        <v>50</v>
      </c>
      <c r="AX1763" s="147" cm="1">
        <f t="array" ref="AX1763">INDEX($K:$P,ROW(),MATCH(AX$3,$K$2:$P$2,0))</f>
        <v>50</v>
      </c>
      <c r="AY1763" s="147" cm="1">
        <f t="array" ref="AY1763">INDEX($K:$P,ROW(),MATCH(AY$3,$K$2:$P$2,0))</f>
        <v>50</v>
      </c>
      <c r="AZ1763" s="147" cm="1">
        <f t="array" ref="AZ1763">INDEX($K:$P,ROW(),MATCH(AZ$3,$K$2:$P$2,0))</f>
        <v>50</v>
      </c>
      <c r="BA1763" s="147" cm="1">
        <f t="array" ref="BA1763">INDEX($K:$P,ROW(),MATCH(BA$3,$K$2:$P$2,0))</f>
        <v>50</v>
      </c>
      <c r="BB1763" s="147" cm="1">
        <f t="array" ref="BB1763">INDEX($K:$P,ROW(),MATCH(BB$3,$K$2:$P$2,0))</f>
        <v>50</v>
      </c>
      <c r="BC1763" s="147" cm="1">
        <f t="array" ref="BC1763">INDEX($K:$P,ROW(),MATCH(BC$3,$K$2:$P$2,0))</f>
        <v>50</v>
      </c>
      <c r="BD1763" s="147" cm="1">
        <f t="array" ref="BD1763">INDEX($K:$P,ROW(),MATCH(BD$3,$K$2:$P$2,0))</f>
        <v>50</v>
      </c>
      <c r="BE1763" s="147" cm="1">
        <f t="array" ref="BE1763">INDEX($K:$P,ROW(),MATCH(BE$3,$K$2:$P$2,0))</f>
        <v>50</v>
      </c>
      <c r="BF1763" s="147" cm="1">
        <f t="array" ref="BF1763">INDEX($K:$P,ROW(),MATCH(BF$3,$K$2:$P$2,0))</f>
        <v>50</v>
      </c>
      <c r="BG1763" s="147" cm="1">
        <f t="array" ref="BG1763">INDEX($K:$P,ROW(),MATCH(BG$3,$K$2:$P$2,0))</f>
        <v>50</v>
      </c>
      <c r="BH1763" s="147" cm="1">
        <f t="array" ref="BH1763">INDEX($K:$P,ROW(),MATCH(BH$3,$K$2:$P$2,0))</f>
        <v>50</v>
      </c>
      <c r="BI1763" s="147" cm="1">
        <f t="array" ref="BI1763">INDEX($K:$P,ROW(),MATCH(BI$3,$K$2:$P$2,0))</f>
        <v>50</v>
      </c>
      <c r="BJ1763" s="147" cm="1">
        <f t="array" ref="BJ1763">INDEX($K:$P,ROW(),MATCH(BJ$3,$K$2:$P$2,0))</f>
        <v>50</v>
      </c>
      <c r="BK1763" s="147" cm="1">
        <f t="array" ref="BK1763">INDEX($K:$P,ROW(),MATCH(BK$3,$K$2:$P$2,0))</f>
        <v>50</v>
      </c>
      <c r="BL1763" s="147" cm="1">
        <f t="array" ref="BL1763">INDEX($K:$P,ROW(),MATCH(BL$3,$K$2:$P$2,0))</f>
        <v>50</v>
      </c>
      <c r="BM1763" s="147" cm="1">
        <f t="array" ref="BM1763">INDEX($K:$P,ROW(),MATCH(BM$3,$K$2:$P$2,0))</f>
        <v>50</v>
      </c>
      <c r="BN1763" s="147" cm="1">
        <f t="array" ref="BN1763">INDEX($K:$P,ROW(),MATCH(BN$3,$K$2:$P$2,0))</f>
        <v>50</v>
      </c>
      <c r="BO1763" s="147" cm="1">
        <f t="array" ref="BO1763">INDEX($K:$P,ROW(),MATCH(BO$3,$K$2:$P$2,0))</f>
        <v>50</v>
      </c>
      <c r="BP1763" s="147" cm="1">
        <f t="array" ref="BP1763">INDEX($K:$P,ROW(),MATCH(BP$3,$K$2:$P$2,0))</f>
        <v>50</v>
      </c>
      <c r="BQ1763" s="147" cm="1">
        <f t="array" ref="BQ1763">INDEX($K:$P,ROW(),MATCH(BQ$3,$K$2:$P$2,0))</f>
        <v>50</v>
      </c>
      <c r="BR1763" s="147" cm="1">
        <f t="array" ref="BR1763">INDEX($K:$P,ROW(),MATCH(BR$3,$K$2:$P$2,0))</f>
        <v>50</v>
      </c>
      <c r="BS1763" s="147" cm="1">
        <f t="array" ref="BS1763">INDEX($K:$P,ROW(),MATCH(BS$3,$K$2:$P$2,0))</f>
        <v>50</v>
      </c>
      <c r="BT1763" s="147" cm="1">
        <f t="array" ref="BT1763">INDEX($K:$P,ROW(),MATCH(BT$3,$K$2:$P$2,0))</f>
        <v>50</v>
      </c>
      <c r="BU1763" s="147" cm="1">
        <f t="array" ref="BU1763">INDEX($K:$P,ROW(),MATCH(BU$3,$K$2:$P$2,0))</f>
        <v>50</v>
      </c>
      <c r="BV1763" s="147" cm="1">
        <f t="array" ref="BV1763">INDEX($K:$P,ROW(),MATCH(BV$3,$K$2:$P$2,0))</f>
        <v>50</v>
      </c>
      <c r="BW1763" s="147" cm="1">
        <f t="array" ref="BW1763">INDEX($K:$P,ROW(),MATCH(BW$3,$K$2:$P$2,0))</f>
        <v>50</v>
      </c>
      <c r="BX1763" s="147" cm="1">
        <f t="array" ref="BX1763">INDEX($K:$P,ROW(),MATCH(BX$3,$K$2:$P$2,0))</f>
        <v>50</v>
      </c>
      <c r="BY1763" s="147" cm="1">
        <f t="array" ref="BY1763">INDEX($K:$P,ROW(),MATCH(BY$3,$K$2:$P$2,0))</f>
        <v>50</v>
      </c>
      <c r="BZ1763" s="147" cm="1">
        <f t="array" ref="BZ1763">INDEX($K:$P,ROW(),MATCH(BZ$3,$K$2:$P$2,0))</f>
        <v>50</v>
      </c>
      <c r="CA1763" s="147" cm="1">
        <f t="array" ref="CA1763">INDEX($K:$P,ROW(),MATCH(CA$3,$K$2:$P$2,0))</f>
        <v>50</v>
      </c>
      <c r="CB1763" s="147" cm="1">
        <f t="array" ref="CB1763">INDEX($K:$P,ROW(),MATCH(CB$3,$K$2:$P$2,0))</f>
        <v>50</v>
      </c>
      <c r="CC1763" s="147" cm="1">
        <f t="array" ref="CC1763">INDEX($K:$P,ROW(),MATCH(CC$3,$K$2:$P$2,0))</f>
        <v>50</v>
      </c>
      <c r="CD1763" s="147" cm="1">
        <f t="array" ref="CD1763">INDEX($K:$P,ROW(),MATCH(CD$3,$K$2:$P$2,0))</f>
        <v>50</v>
      </c>
      <c r="CE1763" s="147" cm="1">
        <f t="array" ref="CE1763">INDEX($K:$P,ROW(),MATCH(CE$3,$K$2:$P$2,0))</f>
        <v>50</v>
      </c>
      <c r="CF1763" s="147" cm="1">
        <f t="array" ref="CF1763">INDEX($K:$P,ROW(),MATCH(CF$3,$K$2:$P$2,0))</f>
        <v>50</v>
      </c>
      <c r="CG1763" s="147" cm="1">
        <f t="array" ref="CG1763">INDEX($K:$P,ROW(),MATCH(CG$3,$K$2:$P$2,0))</f>
        <v>50</v>
      </c>
      <c r="CH1763" s="147" cm="1">
        <f t="array" ref="CH1763">INDEX($K:$P,ROW(),MATCH(CH$3,$K$2:$P$2,0))</f>
        <v>50</v>
      </c>
      <c r="CI1763" s="147" cm="1">
        <f t="array" ref="CI1763">INDEX($K:$P,ROW(),MATCH(CI$3,$K$2:$P$2,0))</f>
        <v>50</v>
      </c>
      <c r="CJ1763" s="147" cm="1">
        <f t="array" ref="CJ1763">INDEX($K:$P,ROW(),MATCH(CJ$3,$K$2:$P$2,0))</f>
        <v>50</v>
      </c>
      <c r="CK1763" s="147" cm="1">
        <f t="array" ref="CK1763">INDEX($K:$P,ROW(),MATCH(CK$3,$K$2:$P$2,0))</f>
        <v>50</v>
      </c>
      <c r="CL1763" s="147" cm="1">
        <f t="array" ref="CL1763">INDEX($K:$P,ROW(),MATCH(CL$3,$K$2:$P$2,0))</f>
        <v>50</v>
      </c>
      <c r="CN1763" s="147"/>
      <c r="CO1763" s="147" t="e" cm="1">
        <f t="array" ref="CO1763">INDEX($K:$P,ROW(),MATCH(CO$3,$K$2:$P$2,0))</f>
        <v>#N/A</v>
      </c>
      <c r="CP1763" s="147" t="e" cm="1">
        <f t="array" ref="CP1763">INDEX($K:$P,ROW(),MATCH(CP$3,$K$2:$P$2,0))</f>
        <v>#N/A</v>
      </c>
      <c r="CQ1763" s="147" t="e" cm="1">
        <f t="array" ref="CQ1763">INDEX($K:$P,ROW(),MATCH(CQ$3,$K$2:$P$2,0))</f>
        <v>#N/A</v>
      </c>
      <c r="CR1763" s="147" t="e" cm="1">
        <f t="array" ref="CR1763">INDEX($K:$P,ROW(),MATCH(CR$3,$K$2:$P$2,0))</f>
        <v>#N/A</v>
      </c>
      <c r="CS1763" s="147" t="e" cm="1">
        <f t="array" ref="CS1763">INDEX($K:$P,ROW(),MATCH(CS$3,$K$2:$P$2,0))</f>
        <v>#N/A</v>
      </c>
      <c r="CT1763" s="147" t="e" cm="1">
        <f t="array" ref="CT1763">INDEX($K:$P,ROW(),MATCH(CT$3,$K$2:$P$2,0))</f>
        <v>#N/A</v>
      </c>
      <c r="CU1763" s="147" t="e" cm="1">
        <f t="array" ref="CU1763">INDEX($K:$P,ROW(),MATCH(CU$3,$K$2:$P$2,0))</f>
        <v>#N/A</v>
      </c>
      <c r="CV1763" s="147" t="e" cm="1">
        <f t="array" ref="CV1763">INDEX($K:$P,ROW(),MATCH(CV$3,$K$2:$P$2,0))</f>
        <v>#N/A</v>
      </c>
      <c r="CW1763" s="147" t="e" cm="1">
        <f t="array" ref="CW1763">INDEX($K:$P,ROW(),MATCH(CW$3,$K$2:$P$2,0))</f>
        <v>#N/A</v>
      </c>
      <c r="CX1763" s="147" t="e" cm="1">
        <f t="array" ref="CX1763">INDEX($K:$P,ROW(),MATCH(CX$3,$K$2:$P$2,0))</f>
        <v>#N/A</v>
      </c>
      <c r="CY1763" s="147" t="e" cm="1">
        <f t="array" ref="CY1763">INDEX($K:$P,ROW(),MATCH(CY$3,$K$2:$P$2,0))</f>
        <v>#N/A</v>
      </c>
      <c r="CZ1763" s="147" t="e" cm="1">
        <f t="array" ref="CZ1763">INDEX($K:$P,ROW(),MATCH(CZ$3,$K$2:$P$2,0))</f>
        <v>#N/A</v>
      </c>
      <c r="DA1763" s="147" t="e" cm="1">
        <f t="array" ref="DA1763">INDEX($K:$P,ROW(),MATCH(DA$3,$K$2:$P$2,0))</f>
        <v>#N/A</v>
      </c>
      <c r="DB1763" s="147" t="e" cm="1">
        <f t="array" ref="DB1763">INDEX($K:$P,ROW(),MATCH(DB$3,$K$2:$P$2,0))</f>
        <v>#N/A</v>
      </c>
      <c r="DC1763" s="147" t="e" cm="1">
        <f t="array" ref="DC1763">INDEX($K:$P,ROW(),MATCH(DC$3,$K$2:$P$2,0))</f>
        <v>#N/A</v>
      </c>
      <c r="DD1763" s="147" t="e" cm="1">
        <f t="array" ref="DD1763">INDEX($K:$P,ROW(),MATCH(DD$3,$K$2:$P$2,0))</f>
        <v>#N/A</v>
      </c>
      <c r="DE1763" s="147" t="e" cm="1">
        <f t="array" ref="DE1763">INDEX($K:$P,ROW(),MATCH(DE$3,$K$2:$P$2,0))</f>
        <v>#N/A</v>
      </c>
      <c r="DF1763" s="147" t="e" cm="1">
        <f t="array" ref="DF1763">INDEX($K:$P,ROW(),MATCH(DF$3,$K$2:$P$2,0))</f>
        <v>#N/A</v>
      </c>
      <c r="DG1763" s="147" t="e" cm="1">
        <f t="array" ref="DG1763">INDEX($K:$P,ROW(),MATCH(DG$3,$K$2:$P$2,0))</f>
        <v>#N/A</v>
      </c>
      <c r="DH1763" s="147" t="e" cm="1">
        <f t="array" ref="DH1763">INDEX($K:$P,ROW(),MATCH(DH$3,$K$2:$P$2,0))</f>
        <v>#N/A</v>
      </c>
      <c r="DI1763" s="147" t="e" cm="1">
        <f t="array" ref="DI1763">INDEX($K:$P,ROW(),MATCH(DI$3,$K$2:$P$2,0))</f>
        <v>#N/A</v>
      </c>
      <c r="DJ1763" s="147" t="e" cm="1">
        <f t="array" ref="DJ1763">INDEX($K:$P,ROW(),MATCH(DJ$3,$K$2:$P$2,0))</f>
        <v>#N/A</v>
      </c>
      <c r="DK1763" s="147" t="e" cm="1">
        <f t="array" ref="DK1763">INDEX($K:$P,ROW(),MATCH(DK$3,$K$2:$P$2,0))</f>
        <v>#N/A</v>
      </c>
      <c r="DL1763" s="147" t="e" cm="1">
        <f t="array" ref="DL1763">INDEX($K:$P,ROW(),MATCH(DL$3,$K$2:$P$2,0))</f>
        <v>#N/A</v>
      </c>
    </row>
    <row r="1764" spans="1:116" x14ac:dyDescent="0.4">
      <c r="A1764" s="12"/>
      <c r="B1764" s="319"/>
      <c r="C1764" s="319"/>
      <c r="D1764" s="317" t="s">
        <v>518</v>
      </c>
      <c r="E1764" s="317" t="str">
        <f t="shared" si="2369"/>
        <v>1764 SPLIT-SV-VR</v>
      </c>
      <c r="G1764" s="145" t="str">
        <f>G1755</f>
        <v>Product B</v>
      </c>
      <c r="H1764" s="12"/>
      <c r="I1764" s="60"/>
      <c r="J1764" s="60"/>
      <c r="K1764" s="61">
        <v>100</v>
      </c>
      <c r="L1764" s="61">
        <v>100</v>
      </c>
      <c r="M1764" s="61">
        <v>100</v>
      </c>
      <c r="N1764" s="61">
        <v>100</v>
      </c>
      <c r="O1764" s="61">
        <v>100</v>
      </c>
      <c r="P1764" s="61">
        <v>100</v>
      </c>
      <c r="R1764" s="13"/>
      <c r="S1764" s="147" cm="1">
        <f t="array" ref="S1764">INDEX($K:$P,ROW(),MATCH(S$3,$K$2:$P$2,0))</f>
        <v>100</v>
      </c>
      <c r="T1764" s="147" cm="1">
        <f t="array" ref="T1764">INDEX($K:$P,ROW(),MATCH(T$3,$K$2:$P$2,0))</f>
        <v>100</v>
      </c>
      <c r="U1764" s="147" cm="1">
        <f t="array" ref="U1764">INDEX($K:$P,ROW(),MATCH(U$3,$K$2:$P$2,0))</f>
        <v>100</v>
      </c>
      <c r="V1764" s="147" cm="1">
        <f t="array" ref="V1764">INDEX($K:$P,ROW(),MATCH(V$3,$K$2:$P$2,0))</f>
        <v>100</v>
      </c>
      <c r="W1764" s="147" cm="1">
        <f t="array" ref="W1764">INDEX($K:$P,ROW(),MATCH(W$3,$K$2:$P$2,0))</f>
        <v>100</v>
      </c>
      <c r="X1764" s="147" cm="1">
        <f t="array" ref="X1764">INDEX($K:$P,ROW(),MATCH(X$3,$K$2:$P$2,0))</f>
        <v>100</v>
      </c>
      <c r="Y1764" s="147" cm="1">
        <f t="array" ref="Y1764">INDEX($K:$P,ROW(),MATCH(Y$3,$K$2:$P$2,0))</f>
        <v>100</v>
      </c>
      <c r="Z1764" s="147" cm="1">
        <f t="array" ref="Z1764">INDEX($K:$P,ROW(),MATCH(Z$3,$K$2:$P$2,0))</f>
        <v>100</v>
      </c>
      <c r="AA1764" s="147" cm="1">
        <f t="array" ref="AA1764">INDEX($K:$P,ROW(),MATCH(AA$3,$K$2:$P$2,0))</f>
        <v>100</v>
      </c>
      <c r="AB1764" s="147" cm="1">
        <f t="array" ref="AB1764">INDEX($K:$P,ROW(),MATCH(AB$3,$K$2:$P$2,0))</f>
        <v>100</v>
      </c>
      <c r="AC1764" s="147" cm="1">
        <f t="array" ref="AC1764">INDEX($K:$P,ROW(),MATCH(AC$3,$K$2:$P$2,0))</f>
        <v>100</v>
      </c>
      <c r="AD1764" s="147" cm="1">
        <f t="array" ref="AD1764">INDEX($K:$P,ROW(),MATCH(AD$3,$K$2:$P$2,0))</f>
        <v>100</v>
      </c>
      <c r="AE1764" s="147" cm="1">
        <f t="array" ref="AE1764">INDEX($K:$P,ROW(),MATCH(AE$3,$K$2:$P$2,0))</f>
        <v>100</v>
      </c>
      <c r="AF1764" s="147" cm="1">
        <f t="array" ref="AF1764">INDEX($K:$P,ROW(),MATCH(AF$3,$K$2:$P$2,0))</f>
        <v>100</v>
      </c>
      <c r="AG1764" s="147" cm="1">
        <f t="array" ref="AG1764">INDEX($K:$P,ROW(),MATCH(AG$3,$K$2:$P$2,0))</f>
        <v>100</v>
      </c>
      <c r="AH1764" s="147" cm="1">
        <f t="array" ref="AH1764">INDEX($K:$P,ROW(),MATCH(AH$3,$K$2:$P$2,0))</f>
        <v>100</v>
      </c>
      <c r="AI1764" s="147" cm="1">
        <f t="array" ref="AI1764">INDEX($K:$P,ROW(),MATCH(AI$3,$K$2:$P$2,0))</f>
        <v>100</v>
      </c>
      <c r="AJ1764" s="147" cm="1">
        <f t="array" ref="AJ1764">INDEX($K:$P,ROW(),MATCH(AJ$3,$K$2:$P$2,0))</f>
        <v>100</v>
      </c>
      <c r="AK1764" s="147" cm="1">
        <f t="array" ref="AK1764">INDEX($K:$P,ROW(),MATCH(AK$3,$K$2:$P$2,0))</f>
        <v>100</v>
      </c>
      <c r="AL1764" s="147" cm="1">
        <f t="array" ref="AL1764">INDEX($K:$P,ROW(),MATCH(AL$3,$K$2:$P$2,0))</f>
        <v>100</v>
      </c>
      <c r="AM1764" s="147" cm="1">
        <f t="array" ref="AM1764">INDEX($K:$P,ROW(),MATCH(AM$3,$K$2:$P$2,0))</f>
        <v>100</v>
      </c>
      <c r="AN1764" s="147" cm="1">
        <f t="array" ref="AN1764">INDEX($K:$P,ROW(),MATCH(AN$3,$K$2:$P$2,0))</f>
        <v>100</v>
      </c>
      <c r="AO1764" s="147" cm="1">
        <f t="array" ref="AO1764">INDEX($K:$P,ROW(),MATCH(AO$3,$K$2:$P$2,0))</f>
        <v>100</v>
      </c>
      <c r="AP1764" s="147" cm="1">
        <f t="array" ref="AP1764">INDEX($K:$P,ROW(),MATCH(AP$3,$K$2:$P$2,0))</f>
        <v>100</v>
      </c>
      <c r="AQ1764" s="147" cm="1">
        <f t="array" ref="AQ1764">INDEX($K:$P,ROW(),MATCH(AQ$3,$K$2:$P$2,0))</f>
        <v>100</v>
      </c>
      <c r="AR1764" s="147" cm="1">
        <f t="array" ref="AR1764">INDEX($K:$P,ROW(),MATCH(AR$3,$K$2:$P$2,0))</f>
        <v>100</v>
      </c>
      <c r="AS1764" s="147" cm="1">
        <f t="array" ref="AS1764">INDEX($K:$P,ROW(),MATCH(AS$3,$K$2:$P$2,0))</f>
        <v>100</v>
      </c>
      <c r="AT1764" s="147" cm="1">
        <f t="array" ref="AT1764">INDEX($K:$P,ROW(),MATCH(AT$3,$K$2:$P$2,0))</f>
        <v>100</v>
      </c>
      <c r="AU1764" s="147" cm="1">
        <f t="array" ref="AU1764">INDEX($K:$P,ROW(),MATCH(AU$3,$K$2:$P$2,0))</f>
        <v>100</v>
      </c>
      <c r="AV1764" s="147" cm="1">
        <f t="array" ref="AV1764">INDEX($K:$P,ROW(),MATCH(AV$3,$K$2:$P$2,0))</f>
        <v>100</v>
      </c>
      <c r="AW1764" s="147" cm="1">
        <f t="array" ref="AW1764">INDEX($K:$P,ROW(),MATCH(AW$3,$K$2:$P$2,0))</f>
        <v>100</v>
      </c>
      <c r="AX1764" s="147" cm="1">
        <f t="array" ref="AX1764">INDEX($K:$P,ROW(),MATCH(AX$3,$K$2:$P$2,0))</f>
        <v>100</v>
      </c>
      <c r="AY1764" s="147" cm="1">
        <f t="array" ref="AY1764">INDEX($K:$P,ROW(),MATCH(AY$3,$K$2:$P$2,0))</f>
        <v>100</v>
      </c>
      <c r="AZ1764" s="147" cm="1">
        <f t="array" ref="AZ1764">INDEX($K:$P,ROW(),MATCH(AZ$3,$K$2:$P$2,0))</f>
        <v>100</v>
      </c>
      <c r="BA1764" s="147" cm="1">
        <f t="array" ref="BA1764">INDEX($K:$P,ROW(),MATCH(BA$3,$K$2:$P$2,0))</f>
        <v>100</v>
      </c>
      <c r="BB1764" s="147" cm="1">
        <f t="array" ref="BB1764">INDEX($K:$P,ROW(),MATCH(BB$3,$K$2:$P$2,0))</f>
        <v>100</v>
      </c>
      <c r="BC1764" s="147" cm="1">
        <f t="array" ref="BC1764">INDEX($K:$P,ROW(),MATCH(BC$3,$K$2:$P$2,0))</f>
        <v>100</v>
      </c>
      <c r="BD1764" s="147" cm="1">
        <f t="array" ref="BD1764">INDEX($K:$P,ROW(),MATCH(BD$3,$K$2:$P$2,0))</f>
        <v>100</v>
      </c>
      <c r="BE1764" s="147" cm="1">
        <f t="array" ref="BE1764">INDEX($K:$P,ROW(),MATCH(BE$3,$K$2:$P$2,0))</f>
        <v>100</v>
      </c>
      <c r="BF1764" s="147" cm="1">
        <f t="array" ref="BF1764">INDEX($K:$P,ROW(),MATCH(BF$3,$K$2:$P$2,0))</f>
        <v>100</v>
      </c>
      <c r="BG1764" s="147" cm="1">
        <f t="array" ref="BG1764">INDEX($K:$P,ROW(),MATCH(BG$3,$K$2:$P$2,0))</f>
        <v>100</v>
      </c>
      <c r="BH1764" s="147" cm="1">
        <f t="array" ref="BH1764">INDEX($K:$P,ROW(),MATCH(BH$3,$K$2:$P$2,0))</f>
        <v>100</v>
      </c>
      <c r="BI1764" s="147" cm="1">
        <f t="array" ref="BI1764">INDEX($K:$P,ROW(),MATCH(BI$3,$K$2:$P$2,0))</f>
        <v>100</v>
      </c>
      <c r="BJ1764" s="147" cm="1">
        <f t="array" ref="BJ1764">INDEX($K:$P,ROW(),MATCH(BJ$3,$K$2:$P$2,0))</f>
        <v>100</v>
      </c>
      <c r="BK1764" s="147" cm="1">
        <f t="array" ref="BK1764">INDEX($K:$P,ROW(),MATCH(BK$3,$K$2:$P$2,0))</f>
        <v>100</v>
      </c>
      <c r="BL1764" s="147" cm="1">
        <f t="array" ref="BL1764">INDEX($K:$P,ROW(),MATCH(BL$3,$K$2:$P$2,0))</f>
        <v>100</v>
      </c>
      <c r="BM1764" s="147" cm="1">
        <f t="array" ref="BM1764">INDEX($K:$P,ROW(),MATCH(BM$3,$K$2:$P$2,0))</f>
        <v>100</v>
      </c>
      <c r="BN1764" s="147" cm="1">
        <f t="array" ref="BN1764">INDEX($K:$P,ROW(),MATCH(BN$3,$K$2:$P$2,0))</f>
        <v>100</v>
      </c>
      <c r="BO1764" s="147" cm="1">
        <f t="array" ref="BO1764">INDEX($K:$P,ROW(),MATCH(BO$3,$K$2:$P$2,0))</f>
        <v>100</v>
      </c>
      <c r="BP1764" s="147" cm="1">
        <f t="array" ref="BP1764">INDEX($K:$P,ROW(),MATCH(BP$3,$K$2:$P$2,0))</f>
        <v>100</v>
      </c>
      <c r="BQ1764" s="147" cm="1">
        <f t="array" ref="BQ1764">INDEX($K:$P,ROW(),MATCH(BQ$3,$K$2:$P$2,0))</f>
        <v>100</v>
      </c>
      <c r="BR1764" s="147" cm="1">
        <f t="array" ref="BR1764">INDEX($K:$P,ROW(),MATCH(BR$3,$K$2:$P$2,0))</f>
        <v>100</v>
      </c>
      <c r="BS1764" s="147" cm="1">
        <f t="array" ref="BS1764">INDEX($K:$P,ROW(),MATCH(BS$3,$K$2:$P$2,0))</f>
        <v>100</v>
      </c>
      <c r="BT1764" s="147" cm="1">
        <f t="array" ref="BT1764">INDEX($K:$P,ROW(),MATCH(BT$3,$K$2:$P$2,0))</f>
        <v>100</v>
      </c>
      <c r="BU1764" s="147" cm="1">
        <f t="array" ref="BU1764">INDEX($K:$P,ROW(),MATCH(BU$3,$K$2:$P$2,0))</f>
        <v>100</v>
      </c>
      <c r="BV1764" s="147" cm="1">
        <f t="array" ref="BV1764">INDEX($K:$P,ROW(),MATCH(BV$3,$K$2:$P$2,0))</f>
        <v>100</v>
      </c>
      <c r="BW1764" s="147" cm="1">
        <f t="array" ref="BW1764">INDEX($K:$P,ROW(),MATCH(BW$3,$K$2:$P$2,0))</f>
        <v>100</v>
      </c>
      <c r="BX1764" s="147" cm="1">
        <f t="array" ref="BX1764">INDEX($K:$P,ROW(),MATCH(BX$3,$K$2:$P$2,0))</f>
        <v>100</v>
      </c>
      <c r="BY1764" s="147" cm="1">
        <f t="array" ref="BY1764">INDEX($K:$P,ROW(),MATCH(BY$3,$K$2:$P$2,0))</f>
        <v>100</v>
      </c>
      <c r="BZ1764" s="147" cm="1">
        <f t="array" ref="BZ1764">INDEX($K:$P,ROW(),MATCH(BZ$3,$K$2:$P$2,0))</f>
        <v>100</v>
      </c>
      <c r="CA1764" s="147" cm="1">
        <f t="array" ref="CA1764">INDEX($K:$P,ROW(),MATCH(CA$3,$K$2:$P$2,0))</f>
        <v>100</v>
      </c>
      <c r="CB1764" s="147" cm="1">
        <f t="array" ref="CB1764">INDEX($K:$P,ROW(),MATCH(CB$3,$K$2:$P$2,0))</f>
        <v>100</v>
      </c>
      <c r="CC1764" s="147" cm="1">
        <f t="array" ref="CC1764">INDEX($K:$P,ROW(),MATCH(CC$3,$K$2:$P$2,0))</f>
        <v>100</v>
      </c>
      <c r="CD1764" s="147" cm="1">
        <f t="array" ref="CD1764">INDEX($K:$P,ROW(),MATCH(CD$3,$K$2:$P$2,0))</f>
        <v>100</v>
      </c>
      <c r="CE1764" s="147" cm="1">
        <f t="array" ref="CE1764">INDEX($K:$P,ROW(),MATCH(CE$3,$K$2:$P$2,0))</f>
        <v>100</v>
      </c>
      <c r="CF1764" s="147" cm="1">
        <f t="array" ref="CF1764">INDEX($K:$P,ROW(),MATCH(CF$3,$K$2:$P$2,0))</f>
        <v>100</v>
      </c>
      <c r="CG1764" s="147" cm="1">
        <f t="array" ref="CG1764">INDEX($K:$P,ROW(),MATCH(CG$3,$K$2:$P$2,0))</f>
        <v>100</v>
      </c>
      <c r="CH1764" s="147" cm="1">
        <f t="array" ref="CH1764">INDEX($K:$P,ROW(),MATCH(CH$3,$K$2:$P$2,0))</f>
        <v>100</v>
      </c>
      <c r="CI1764" s="147" cm="1">
        <f t="array" ref="CI1764">INDEX($K:$P,ROW(),MATCH(CI$3,$K$2:$P$2,0))</f>
        <v>100</v>
      </c>
      <c r="CJ1764" s="147" cm="1">
        <f t="array" ref="CJ1764">INDEX($K:$P,ROW(),MATCH(CJ$3,$K$2:$P$2,0))</f>
        <v>100</v>
      </c>
      <c r="CK1764" s="147" cm="1">
        <f t="array" ref="CK1764">INDEX($K:$P,ROW(),MATCH(CK$3,$K$2:$P$2,0))</f>
        <v>100</v>
      </c>
      <c r="CL1764" s="147" cm="1">
        <f t="array" ref="CL1764">INDEX($K:$P,ROW(),MATCH(CL$3,$K$2:$P$2,0))</f>
        <v>100</v>
      </c>
      <c r="CN1764" s="147"/>
      <c r="CO1764" s="147" t="e" cm="1">
        <f t="array" ref="CO1764">INDEX($K:$P,ROW(),MATCH(CO$3,$K$2:$P$2,0))</f>
        <v>#N/A</v>
      </c>
      <c r="CP1764" s="147" t="e" cm="1">
        <f t="array" ref="CP1764">INDEX($K:$P,ROW(),MATCH(CP$3,$K$2:$P$2,0))</f>
        <v>#N/A</v>
      </c>
      <c r="CQ1764" s="147" t="e" cm="1">
        <f t="array" ref="CQ1764">INDEX($K:$P,ROW(),MATCH(CQ$3,$K$2:$P$2,0))</f>
        <v>#N/A</v>
      </c>
      <c r="CR1764" s="147" t="e" cm="1">
        <f t="array" ref="CR1764">INDEX($K:$P,ROW(),MATCH(CR$3,$K$2:$P$2,0))</f>
        <v>#N/A</v>
      </c>
      <c r="CS1764" s="147" t="e" cm="1">
        <f t="array" ref="CS1764">INDEX($K:$P,ROW(),MATCH(CS$3,$K$2:$P$2,0))</f>
        <v>#N/A</v>
      </c>
      <c r="CT1764" s="147" t="e" cm="1">
        <f t="array" ref="CT1764">INDEX($K:$P,ROW(),MATCH(CT$3,$K$2:$P$2,0))</f>
        <v>#N/A</v>
      </c>
      <c r="CU1764" s="147" t="e" cm="1">
        <f t="array" ref="CU1764">INDEX($K:$P,ROW(),MATCH(CU$3,$K$2:$P$2,0))</f>
        <v>#N/A</v>
      </c>
      <c r="CV1764" s="147" t="e" cm="1">
        <f t="array" ref="CV1764">INDEX($K:$P,ROW(),MATCH(CV$3,$K$2:$P$2,0))</f>
        <v>#N/A</v>
      </c>
      <c r="CW1764" s="147" t="e" cm="1">
        <f t="array" ref="CW1764">INDEX($K:$P,ROW(),MATCH(CW$3,$K$2:$P$2,0))</f>
        <v>#N/A</v>
      </c>
      <c r="CX1764" s="147" t="e" cm="1">
        <f t="array" ref="CX1764">INDEX($K:$P,ROW(),MATCH(CX$3,$K$2:$P$2,0))</f>
        <v>#N/A</v>
      </c>
      <c r="CY1764" s="147" t="e" cm="1">
        <f t="array" ref="CY1764">INDEX($K:$P,ROW(),MATCH(CY$3,$K$2:$P$2,0))</f>
        <v>#N/A</v>
      </c>
      <c r="CZ1764" s="147" t="e" cm="1">
        <f t="array" ref="CZ1764">INDEX($K:$P,ROW(),MATCH(CZ$3,$K$2:$P$2,0))</f>
        <v>#N/A</v>
      </c>
      <c r="DA1764" s="147" t="e" cm="1">
        <f t="array" ref="DA1764">INDEX($K:$P,ROW(),MATCH(DA$3,$K$2:$P$2,0))</f>
        <v>#N/A</v>
      </c>
      <c r="DB1764" s="147" t="e" cm="1">
        <f t="array" ref="DB1764">INDEX($K:$P,ROW(),MATCH(DB$3,$K$2:$P$2,0))</f>
        <v>#N/A</v>
      </c>
      <c r="DC1764" s="147" t="e" cm="1">
        <f t="array" ref="DC1764">INDEX($K:$P,ROW(),MATCH(DC$3,$K$2:$P$2,0))</f>
        <v>#N/A</v>
      </c>
      <c r="DD1764" s="147" t="e" cm="1">
        <f t="array" ref="DD1764">INDEX($K:$P,ROW(),MATCH(DD$3,$K$2:$P$2,0))</f>
        <v>#N/A</v>
      </c>
      <c r="DE1764" s="147" t="e" cm="1">
        <f t="array" ref="DE1764">INDEX($K:$P,ROW(),MATCH(DE$3,$K$2:$P$2,0))</f>
        <v>#N/A</v>
      </c>
      <c r="DF1764" s="147" t="e" cm="1">
        <f t="array" ref="DF1764">INDEX($K:$P,ROW(),MATCH(DF$3,$K$2:$P$2,0))</f>
        <v>#N/A</v>
      </c>
      <c r="DG1764" s="147" t="e" cm="1">
        <f t="array" ref="DG1764">INDEX($K:$P,ROW(),MATCH(DG$3,$K$2:$P$2,0))</f>
        <v>#N/A</v>
      </c>
      <c r="DH1764" s="147" t="e" cm="1">
        <f t="array" ref="DH1764">INDEX($K:$P,ROW(),MATCH(DH$3,$K$2:$P$2,0))</f>
        <v>#N/A</v>
      </c>
      <c r="DI1764" s="147" t="e" cm="1">
        <f t="array" ref="DI1764">INDEX($K:$P,ROW(),MATCH(DI$3,$K$2:$P$2,0))</f>
        <v>#N/A</v>
      </c>
      <c r="DJ1764" s="147" t="e" cm="1">
        <f t="array" ref="DJ1764">INDEX($K:$P,ROW(),MATCH(DJ$3,$K$2:$P$2,0))</f>
        <v>#N/A</v>
      </c>
      <c r="DK1764" s="147" t="e" cm="1">
        <f t="array" ref="DK1764">INDEX($K:$P,ROW(),MATCH(DK$3,$K$2:$P$2,0))</f>
        <v>#N/A</v>
      </c>
      <c r="DL1764" s="147" t="e" cm="1">
        <f t="array" ref="DL1764">INDEX($K:$P,ROW(),MATCH(DL$3,$K$2:$P$2,0))</f>
        <v>#N/A</v>
      </c>
    </row>
    <row r="1765" spans="1:116" x14ac:dyDescent="0.4">
      <c r="A1765" s="12"/>
      <c r="B1765" s="319"/>
      <c r="C1765" s="319"/>
      <c r="D1765" s="317" t="s">
        <v>518</v>
      </c>
      <c r="E1765" s="317" t="str">
        <f t="shared" si="2369"/>
        <v>1765 SPLIT-SV-VR</v>
      </c>
      <c r="G1765" s="95"/>
      <c r="H1765" s="12"/>
      <c r="I1765" s="60"/>
      <c r="J1765" s="60"/>
      <c r="K1765" s="12"/>
      <c r="L1765" s="12"/>
      <c r="M1765" s="12"/>
      <c r="N1765" s="12"/>
      <c r="O1765" s="12"/>
      <c r="P1765" s="12"/>
      <c r="R1765" s="13"/>
      <c r="S1765" s="76"/>
      <c r="T1765" s="76"/>
      <c r="U1765" s="76"/>
      <c r="V1765" s="76"/>
      <c r="W1765" s="76"/>
      <c r="X1765" s="76"/>
      <c r="Y1765" s="76"/>
      <c r="Z1765" s="76"/>
      <c r="AA1765" s="76"/>
      <c r="AB1765" s="76"/>
      <c r="AC1765" s="76"/>
      <c r="AD1765" s="76"/>
      <c r="AE1765" s="76"/>
      <c r="AF1765" s="76"/>
      <c r="AG1765" s="76"/>
      <c r="AH1765" s="76"/>
      <c r="AI1765" s="76"/>
      <c r="AJ1765" s="76"/>
      <c r="AK1765" s="76"/>
      <c r="AL1765" s="76"/>
      <c r="AM1765" s="76"/>
      <c r="AN1765" s="76"/>
      <c r="AO1765" s="76"/>
      <c r="AP1765" s="76"/>
      <c r="AQ1765" s="76"/>
      <c r="AR1765" s="76"/>
      <c r="AS1765" s="76"/>
      <c r="AT1765" s="76"/>
      <c r="AU1765" s="76"/>
      <c r="AV1765" s="76"/>
      <c r="AW1765" s="76"/>
      <c r="AX1765" s="76"/>
      <c r="AY1765" s="76"/>
      <c r="AZ1765" s="76"/>
      <c r="BA1765" s="76"/>
      <c r="BB1765" s="76"/>
      <c r="BC1765" s="76"/>
      <c r="BD1765" s="76"/>
      <c r="BE1765" s="76"/>
      <c r="BF1765" s="76"/>
      <c r="BG1765" s="76"/>
      <c r="BH1765" s="76"/>
      <c r="BI1765" s="76"/>
      <c r="BJ1765" s="76"/>
      <c r="BK1765" s="76"/>
      <c r="BL1765" s="76"/>
      <c r="BM1765" s="76"/>
      <c r="BN1765" s="76"/>
      <c r="BO1765" s="76"/>
      <c r="BP1765" s="76"/>
      <c r="BQ1765" s="76"/>
      <c r="BR1765" s="76"/>
      <c r="BS1765" s="76"/>
      <c r="BT1765" s="76"/>
      <c r="BU1765" s="76"/>
      <c r="BV1765" s="76"/>
      <c r="BW1765" s="76"/>
      <c r="BX1765" s="76"/>
      <c r="BY1765" s="76"/>
      <c r="BZ1765" s="76"/>
      <c r="CA1765" s="76"/>
      <c r="CB1765" s="76"/>
      <c r="CC1765" s="76"/>
      <c r="CD1765" s="76"/>
      <c r="CE1765" s="76"/>
      <c r="CF1765" s="76"/>
      <c r="CG1765" s="76"/>
      <c r="CH1765" s="76"/>
      <c r="CI1765" s="76"/>
      <c r="CJ1765" s="76"/>
      <c r="CK1765" s="76"/>
      <c r="CL1765" s="76"/>
      <c r="CN1765" s="76"/>
      <c r="CO1765" s="76"/>
      <c r="CP1765" s="76"/>
      <c r="CQ1765" s="76"/>
      <c r="CR1765" s="76"/>
      <c r="CS1765" s="76"/>
      <c r="CT1765" s="76"/>
      <c r="CU1765" s="76"/>
      <c r="CV1765" s="76"/>
      <c r="CW1765" s="76"/>
      <c r="CX1765" s="76"/>
      <c r="CY1765" s="76"/>
      <c r="CZ1765" s="76"/>
      <c r="DA1765" s="76"/>
      <c r="DB1765" s="76"/>
      <c r="DC1765" s="76"/>
      <c r="DD1765" s="76"/>
      <c r="DE1765" s="76"/>
      <c r="DF1765" s="76"/>
      <c r="DG1765" s="76"/>
      <c r="DH1765" s="76"/>
      <c r="DI1765" s="76"/>
      <c r="DJ1765" s="76"/>
      <c r="DK1765" s="76"/>
      <c r="DL1765" s="76"/>
    </row>
    <row r="1766" spans="1:116" x14ac:dyDescent="0.4">
      <c r="A1766" s="12"/>
      <c r="B1766" s="319"/>
      <c r="C1766" s="319"/>
      <c r="D1766" s="317" t="s">
        <v>518</v>
      </c>
      <c r="E1766" s="317" t="str">
        <f t="shared" si="2369"/>
        <v>1766 SPLIT-SV-VR</v>
      </c>
      <c r="G1766" s="95" t="s">
        <v>522</v>
      </c>
      <c r="H1766" s="12"/>
      <c r="I1766" s="60"/>
      <c r="J1766" s="60"/>
      <c r="K1766" s="12"/>
      <c r="L1766" s="12"/>
      <c r="M1766" s="12"/>
      <c r="N1766" s="12"/>
      <c r="O1766" s="12"/>
      <c r="P1766" s="12"/>
      <c r="R1766" s="13"/>
      <c r="S1766" s="76"/>
      <c r="T1766" s="76"/>
      <c r="U1766" s="76"/>
      <c r="V1766" s="76"/>
      <c r="W1766" s="76"/>
      <c r="X1766" s="76"/>
      <c r="Y1766" s="76"/>
      <c r="Z1766" s="76"/>
      <c r="AA1766" s="76"/>
      <c r="AB1766" s="76"/>
      <c r="AC1766" s="76"/>
      <c r="AD1766" s="76"/>
      <c r="AE1766" s="76"/>
      <c r="AF1766" s="76"/>
      <c r="AG1766" s="76"/>
      <c r="AH1766" s="76"/>
      <c r="AI1766" s="76"/>
      <c r="AJ1766" s="76"/>
      <c r="AK1766" s="76"/>
      <c r="AL1766" s="76"/>
      <c r="AM1766" s="76"/>
      <c r="AN1766" s="76"/>
      <c r="AO1766" s="76"/>
      <c r="AP1766" s="76"/>
      <c r="AQ1766" s="76"/>
      <c r="AR1766" s="76"/>
      <c r="AS1766" s="76"/>
      <c r="AT1766" s="76"/>
      <c r="AU1766" s="76"/>
      <c r="AV1766" s="76"/>
      <c r="AW1766" s="76"/>
      <c r="AX1766" s="76"/>
      <c r="AY1766" s="76"/>
      <c r="AZ1766" s="76"/>
      <c r="BA1766" s="76"/>
      <c r="BB1766" s="76"/>
      <c r="BC1766" s="76"/>
      <c r="BD1766" s="76"/>
      <c r="BE1766" s="76"/>
      <c r="BF1766" s="76"/>
      <c r="BG1766" s="76"/>
      <c r="BH1766" s="76"/>
      <c r="BI1766" s="76"/>
      <c r="BJ1766" s="76"/>
      <c r="BK1766" s="76"/>
      <c r="BL1766" s="76"/>
      <c r="BM1766" s="76"/>
      <c r="BN1766" s="76"/>
      <c r="BO1766" s="76"/>
      <c r="BP1766" s="76"/>
      <c r="BQ1766" s="76"/>
      <c r="BR1766" s="76"/>
      <c r="BS1766" s="76"/>
      <c r="BT1766" s="76"/>
      <c r="BU1766" s="76"/>
      <c r="BV1766" s="76"/>
      <c r="BW1766" s="76"/>
      <c r="BX1766" s="76"/>
      <c r="BY1766" s="76"/>
      <c r="BZ1766" s="76"/>
      <c r="CA1766" s="76"/>
      <c r="CB1766" s="76"/>
      <c r="CC1766" s="76"/>
      <c r="CD1766" s="76"/>
      <c r="CE1766" s="76"/>
      <c r="CF1766" s="76"/>
      <c r="CG1766" s="76"/>
      <c r="CH1766" s="76"/>
      <c r="CI1766" s="76"/>
      <c r="CJ1766" s="76"/>
      <c r="CK1766" s="76"/>
      <c r="CL1766" s="76"/>
      <c r="CN1766" s="76"/>
      <c r="CO1766" s="76"/>
      <c r="CP1766" s="76"/>
      <c r="CQ1766" s="76"/>
      <c r="CR1766" s="76"/>
      <c r="CS1766" s="76"/>
      <c r="CT1766" s="76"/>
      <c r="CU1766" s="76"/>
      <c r="CV1766" s="76"/>
      <c r="CW1766" s="76"/>
      <c r="CX1766" s="76"/>
      <c r="CY1766" s="76"/>
      <c r="CZ1766" s="76"/>
      <c r="DA1766" s="76"/>
      <c r="DB1766" s="76"/>
      <c r="DC1766" s="76"/>
      <c r="DD1766" s="76"/>
      <c r="DE1766" s="76"/>
      <c r="DF1766" s="76"/>
      <c r="DG1766" s="76"/>
      <c r="DH1766" s="76"/>
      <c r="DI1766" s="76"/>
      <c r="DJ1766" s="76"/>
      <c r="DK1766" s="76"/>
      <c r="DL1766" s="76"/>
    </row>
    <row r="1767" spans="1:116" x14ac:dyDescent="0.4">
      <c r="A1767" s="12"/>
      <c r="B1767" s="319"/>
      <c r="C1767" s="319"/>
      <c r="D1767" s="317" t="s">
        <v>518</v>
      </c>
      <c r="E1767" s="317" t="str">
        <f t="shared" si="2369"/>
        <v>1767 SPLIT-SV-VR</v>
      </c>
      <c r="G1767" s="158" t="str">
        <f>G1763</f>
        <v>Product A</v>
      </c>
      <c r="H1767" s="12"/>
      <c r="I1767" s="60"/>
      <c r="J1767" s="60"/>
      <c r="K1767" s="53">
        <f ca="1">SUMIF($3:$3,K$2,1767:1767)</f>
        <v>-1500000</v>
      </c>
      <c r="L1767" s="53">
        <f ca="1">SUMIF($3:$3,L$2,1767:1767)</f>
        <v>-1500000</v>
      </c>
      <c r="M1767" s="53">
        <f ca="1">SUMIF($3:$3,M$2,1767:1767)</f>
        <v>-1500000</v>
      </c>
      <c r="N1767" s="53">
        <f ca="1">SUMIF($3:$3,N$2,1767:1767)</f>
        <v>-1500000</v>
      </c>
      <c r="O1767" s="53">
        <f ca="1">SUMIF($3:$3,O$2,1767:1767)</f>
        <v>-1500000</v>
      </c>
      <c r="P1767" s="53">
        <f ca="1">SUMIF($3:$3,P$2,1767:1767)</f>
        <v>-1500000</v>
      </c>
      <c r="R1767" s="13"/>
      <c r="S1767" s="80">
        <f ca="1">-S1750*S1763</f>
        <v>-125000</v>
      </c>
      <c r="T1767" s="80">
        <f t="shared" ref="T1767:CE1769" ca="1" si="2370">-T1750*T1763</f>
        <v>-125000</v>
      </c>
      <c r="U1767" s="80">
        <f t="shared" ca="1" si="2370"/>
        <v>-125000</v>
      </c>
      <c r="V1767" s="80">
        <f t="shared" ca="1" si="2370"/>
        <v>-125000</v>
      </c>
      <c r="W1767" s="80">
        <f t="shared" ca="1" si="2370"/>
        <v>-125000</v>
      </c>
      <c r="X1767" s="80">
        <f t="shared" ca="1" si="2370"/>
        <v>-125000</v>
      </c>
      <c r="Y1767" s="80">
        <f t="shared" ca="1" si="2370"/>
        <v>-125000</v>
      </c>
      <c r="Z1767" s="80">
        <f t="shared" ca="1" si="2370"/>
        <v>-125000</v>
      </c>
      <c r="AA1767" s="80">
        <f t="shared" ca="1" si="2370"/>
        <v>-125000</v>
      </c>
      <c r="AB1767" s="80">
        <f t="shared" ca="1" si="2370"/>
        <v>-125000</v>
      </c>
      <c r="AC1767" s="80">
        <f t="shared" ca="1" si="2370"/>
        <v>-125000</v>
      </c>
      <c r="AD1767" s="80">
        <f t="shared" ca="1" si="2370"/>
        <v>-125000</v>
      </c>
      <c r="AE1767" s="80">
        <f t="shared" ca="1" si="2370"/>
        <v>-125000</v>
      </c>
      <c r="AF1767" s="80">
        <f t="shared" ca="1" si="2370"/>
        <v>-125000</v>
      </c>
      <c r="AG1767" s="80">
        <f t="shared" ca="1" si="2370"/>
        <v>-125000</v>
      </c>
      <c r="AH1767" s="80">
        <f t="shared" ca="1" si="2370"/>
        <v>-125000</v>
      </c>
      <c r="AI1767" s="80">
        <f t="shared" ca="1" si="2370"/>
        <v>-125000</v>
      </c>
      <c r="AJ1767" s="80">
        <f t="shared" ca="1" si="2370"/>
        <v>-125000</v>
      </c>
      <c r="AK1767" s="80">
        <f t="shared" ca="1" si="2370"/>
        <v>-125000</v>
      </c>
      <c r="AL1767" s="80">
        <f t="shared" ca="1" si="2370"/>
        <v>-125000</v>
      </c>
      <c r="AM1767" s="80">
        <f t="shared" ca="1" si="2370"/>
        <v>-125000</v>
      </c>
      <c r="AN1767" s="80">
        <f t="shared" ca="1" si="2370"/>
        <v>-125000</v>
      </c>
      <c r="AO1767" s="80">
        <f t="shared" ca="1" si="2370"/>
        <v>-125000</v>
      </c>
      <c r="AP1767" s="80">
        <f t="shared" ca="1" si="2370"/>
        <v>-125000</v>
      </c>
      <c r="AQ1767" s="80">
        <f t="shared" ca="1" si="2370"/>
        <v>-125000</v>
      </c>
      <c r="AR1767" s="80">
        <f t="shared" ca="1" si="2370"/>
        <v>-125000</v>
      </c>
      <c r="AS1767" s="80">
        <f t="shared" ca="1" si="2370"/>
        <v>-125000</v>
      </c>
      <c r="AT1767" s="80">
        <f t="shared" ca="1" si="2370"/>
        <v>-125000</v>
      </c>
      <c r="AU1767" s="80">
        <f t="shared" ca="1" si="2370"/>
        <v>-125000</v>
      </c>
      <c r="AV1767" s="80">
        <f t="shared" ca="1" si="2370"/>
        <v>-125000</v>
      </c>
      <c r="AW1767" s="80">
        <f t="shared" ca="1" si="2370"/>
        <v>-125000</v>
      </c>
      <c r="AX1767" s="80">
        <f t="shared" ca="1" si="2370"/>
        <v>-125000</v>
      </c>
      <c r="AY1767" s="80">
        <f t="shared" ca="1" si="2370"/>
        <v>-125000</v>
      </c>
      <c r="AZ1767" s="80">
        <f t="shared" ca="1" si="2370"/>
        <v>-125000</v>
      </c>
      <c r="BA1767" s="80">
        <f t="shared" ca="1" si="2370"/>
        <v>-125000</v>
      </c>
      <c r="BB1767" s="80">
        <f t="shared" ca="1" si="2370"/>
        <v>-125000</v>
      </c>
      <c r="BC1767" s="80">
        <f t="shared" ca="1" si="2370"/>
        <v>-125000</v>
      </c>
      <c r="BD1767" s="80">
        <f t="shared" ca="1" si="2370"/>
        <v>-125000</v>
      </c>
      <c r="BE1767" s="80">
        <f t="shared" ca="1" si="2370"/>
        <v>-125000</v>
      </c>
      <c r="BF1767" s="80">
        <f t="shared" ca="1" si="2370"/>
        <v>-125000</v>
      </c>
      <c r="BG1767" s="80">
        <f t="shared" ca="1" si="2370"/>
        <v>-125000</v>
      </c>
      <c r="BH1767" s="80">
        <f t="shared" ca="1" si="2370"/>
        <v>-125000</v>
      </c>
      <c r="BI1767" s="80">
        <f t="shared" ca="1" si="2370"/>
        <v>-125000</v>
      </c>
      <c r="BJ1767" s="80">
        <f t="shared" ca="1" si="2370"/>
        <v>-125000</v>
      </c>
      <c r="BK1767" s="80">
        <f t="shared" ca="1" si="2370"/>
        <v>-125000</v>
      </c>
      <c r="BL1767" s="80">
        <f t="shared" ca="1" si="2370"/>
        <v>-125000</v>
      </c>
      <c r="BM1767" s="80">
        <f t="shared" ca="1" si="2370"/>
        <v>-125000</v>
      </c>
      <c r="BN1767" s="80">
        <f t="shared" ca="1" si="2370"/>
        <v>-125000</v>
      </c>
      <c r="BO1767" s="80">
        <f t="shared" ca="1" si="2370"/>
        <v>-125000</v>
      </c>
      <c r="BP1767" s="80">
        <f t="shared" ca="1" si="2370"/>
        <v>-125000</v>
      </c>
      <c r="BQ1767" s="80">
        <f t="shared" ca="1" si="2370"/>
        <v>-125000</v>
      </c>
      <c r="BR1767" s="80">
        <f t="shared" ca="1" si="2370"/>
        <v>-125000</v>
      </c>
      <c r="BS1767" s="80">
        <f t="shared" ca="1" si="2370"/>
        <v>-125000</v>
      </c>
      <c r="BT1767" s="80">
        <f t="shared" ca="1" si="2370"/>
        <v>-125000</v>
      </c>
      <c r="BU1767" s="80">
        <f t="shared" ca="1" si="2370"/>
        <v>-125000</v>
      </c>
      <c r="BV1767" s="80">
        <f t="shared" ca="1" si="2370"/>
        <v>-125000</v>
      </c>
      <c r="BW1767" s="80">
        <f t="shared" ca="1" si="2370"/>
        <v>-125000</v>
      </c>
      <c r="BX1767" s="80">
        <f t="shared" ca="1" si="2370"/>
        <v>-125000</v>
      </c>
      <c r="BY1767" s="80">
        <f t="shared" ca="1" si="2370"/>
        <v>-125000</v>
      </c>
      <c r="BZ1767" s="80">
        <f t="shared" ca="1" si="2370"/>
        <v>-125000</v>
      </c>
      <c r="CA1767" s="80">
        <f t="shared" ca="1" si="2370"/>
        <v>-125000</v>
      </c>
      <c r="CB1767" s="80">
        <f t="shared" ca="1" si="2370"/>
        <v>-125000</v>
      </c>
      <c r="CC1767" s="80">
        <f t="shared" ca="1" si="2370"/>
        <v>-125000</v>
      </c>
      <c r="CD1767" s="80">
        <f t="shared" ca="1" si="2370"/>
        <v>-125000</v>
      </c>
      <c r="CE1767" s="80">
        <f t="shared" ca="1" si="2370"/>
        <v>-125000</v>
      </c>
      <c r="CF1767" s="80">
        <f t="shared" ref="CF1767:CL1769" ca="1" si="2371">-CF1750*CF1763</f>
        <v>-125000</v>
      </c>
      <c r="CG1767" s="80">
        <f t="shared" ca="1" si="2371"/>
        <v>-125000</v>
      </c>
      <c r="CH1767" s="80">
        <f t="shared" ca="1" si="2371"/>
        <v>-125000</v>
      </c>
      <c r="CI1767" s="80">
        <f t="shared" ca="1" si="2371"/>
        <v>-125000</v>
      </c>
      <c r="CJ1767" s="80">
        <f t="shared" ca="1" si="2371"/>
        <v>-125000</v>
      </c>
      <c r="CK1767" s="80">
        <f t="shared" ca="1" si="2371"/>
        <v>-125000</v>
      </c>
      <c r="CL1767" s="80">
        <f t="shared" ca="1" si="2371"/>
        <v>-125000</v>
      </c>
      <c r="CN1767" s="80"/>
      <c r="CO1767" s="80" t="e">
        <f t="shared" ref="CO1767:DL1769" ca="1" si="2372">-CO1750*CO1763</f>
        <v>#N/A</v>
      </c>
      <c r="CP1767" s="80" t="e">
        <f t="shared" ca="1" si="2372"/>
        <v>#N/A</v>
      </c>
      <c r="CQ1767" s="80" t="e">
        <f t="shared" ca="1" si="2372"/>
        <v>#N/A</v>
      </c>
      <c r="CR1767" s="80" t="e">
        <f t="shared" ca="1" si="2372"/>
        <v>#N/A</v>
      </c>
      <c r="CS1767" s="80" t="e">
        <f t="shared" ca="1" si="2372"/>
        <v>#N/A</v>
      </c>
      <c r="CT1767" s="80" t="e">
        <f t="shared" ca="1" si="2372"/>
        <v>#N/A</v>
      </c>
      <c r="CU1767" s="80" t="e">
        <f t="shared" ca="1" si="2372"/>
        <v>#N/A</v>
      </c>
      <c r="CV1767" s="80" t="e">
        <f t="shared" ca="1" si="2372"/>
        <v>#N/A</v>
      </c>
      <c r="CW1767" s="80" t="e">
        <f t="shared" ca="1" si="2372"/>
        <v>#N/A</v>
      </c>
      <c r="CX1767" s="80" t="e">
        <f t="shared" ca="1" si="2372"/>
        <v>#N/A</v>
      </c>
      <c r="CY1767" s="80" t="e">
        <f t="shared" ca="1" si="2372"/>
        <v>#N/A</v>
      </c>
      <c r="CZ1767" s="80" t="e">
        <f t="shared" ca="1" si="2372"/>
        <v>#N/A</v>
      </c>
      <c r="DA1767" s="80" t="e">
        <f t="shared" ca="1" si="2372"/>
        <v>#N/A</v>
      </c>
      <c r="DB1767" s="80" t="e">
        <f t="shared" ca="1" si="2372"/>
        <v>#N/A</v>
      </c>
      <c r="DC1767" s="80" t="e">
        <f t="shared" ca="1" si="2372"/>
        <v>#N/A</v>
      </c>
      <c r="DD1767" s="80" t="e">
        <f t="shared" ca="1" si="2372"/>
        <v>#N/A</v>
      </c>
      <c r="DE1767" s="80" t="e">
        <f t="shared" ca="1" si="2372"/>
        <v>#N/A</v>
      </c>
      <c r="DF1767" s="80" t="e">
        <f t="shared" ca="1" si="2372"/>
        <v>#N/A</v>
      </c>
      <c r="DG1767" s="80" t="e">
        <f t="shared" ca="1" si="2372"/>
        <v>#N/A</v>
      </c>
      <c r="DH1767" s="80" t="e">
        <f t="shared" ca="1" si="2372"/>
        <v>#N/A</v>
      </c>
      <c r="DI1767" s="80" t="e">
        <f t="shared" ca="1" si="2372"/>
        <v>#N/A</v>
      </c>
      <c r="DJ1767" s="80" t="e">
        <f t="shared" ca="1" si="2372"/>
        <v>#N/A</v>
      </c>
      <c r="DK1767" s="80" t="e">
        <f t="shared" ca="1" si="2372"/>
        <v>#N/A</v>
      </c>
      <c r="DL1767" s="80" t="e">
        <f t="shared" ca="1" si="2372"/>
        <v>#N/A</v>
      </c>
    </row>
    <row r="1768" spans="1:116" x14ac:dyDescent="0.4">
      <c r="A1768" s="12"/>
      <c r="B1768" s="319"/>
      <c r="C1768" s="319"/>
      <c r="D1768" s="317" t="s">
        <v>518</v>
      </c>
      <c r="E1768" s="317" t="str">
        <f t="shared" si="2369"/>
        <v>1768 SPLIT-SV-VR</v>
      </c>
      <c r="G1768" s="158" t="str">
        <f>G1764</f>
        <v>Product B</v>
      </c>
      <c r="H1768" s="12"/>
      <c r="I1768" s="60"/>
      <c r="J1768" s="60"/>
      <c r="K1768" s="238">
        <f ca="1">SUMIF($3:$3,K$2,1768:1768)</f>
        <v>-3000000</v>
      </c>
      <c r="L1768" s="238">
        <f ca="1">SUMIF($3:$3,L$2,1768:1768)</f>
        <v>-3000000</v>
      </c>
      <c r="M1768" s="238">
        <f ca="1">SUMIF($3:$3,M$2,1768:1768)</f>
        <v>-3000000</v>
      </c>
      <c r="N1768" s="238">
        <f ca="1">SUMIF($3:$3,N$2,1768:1768)</f>
        <v>-3000000</v>
      </c>
      <c r="O1768" s="238">
        <f ca="1">SUMIF($3:$3,O$2,1768:1768)</f>
        <v>-3000000</v>
      </c>
      <c r="P1768" s="238">
        <f ca="1">SUMIF($3:$3,P$2,1768:1768)</f>
        <v>-3000000</v>
      </c>
      <c r="R1768" s="13"/>
      <c r="S1768" s="243">
        <f ca="1">-S1751*S1764</f>
        <v>-250000</v>
      </c>
      <c r="T1768" s="243">
        <f t="shared" ref="T1768:CE1770" ca="1" si="2373">-T1751*T1764</f>
        <v>-250000</v>
      </c>
      <c r="U1768" s="243">
        <f t="shared" ca="1" si="2373"/>
        <v>-250000</v>
      </c>
      <c r="V1768" s="243">
        <f t="shared" ca="1" si="2373"/>
        <v>-250000</v>
      </c>
      <c r="W1768" s="243">
        <f t="shared" ca="1" si="2373"/>
        <v>-250000</v>
      </c>
      <c r="X1768" s="243">
        <f t="shared" ca="1" si="2373"/>
        <v>-250000</v>
      </c>
      <c r="Y1768" s="243">
        <f t="shared" ca="1" si="2373"/>
        <v>-250000</v>
      </c>
      <c r="Z1768" s="243">
        <f t="shared" ca="1" si="2373"/>
        <v>-250000</v>
      </c>
      <c r="AA1768" s="243">
        <f t="shared" ca="1" si="2373"/>
        <v>-250000</v>
      </c>
      <c r="AB1768" s="243">
        <f t="shared" ca="1" si="2373"/>
        <v>-250000</v>
      </c>
      <c r="AC1768" s="243">
        <f t="shared" ca="1" si="2373"/>
        <v>-250000</v>
      </c>
      <c r="AD1768" s="243">
        <f t="shared" ca="1" si="2373"/>
        <v>-250000</v>
      </c>
      <c r="AE1768" s="243">
        <f t="shared" ca="1" si="2373"/>
        <v>-250000</v>
      </c>
      <c r="AF1768" s="243">
        <f t="shared" ca="1" si="2373"/>
        <v>-250000</v>
      </c>
      <c r="AG1768" s="243">
        <f t="shared" ca="1" si="2373"/>
        <v>-250000</v>
      </c>
      <c r="AH1768" s="243">
        <f t="shared" ca="1" si="2373"/>
        <v>-250000</v>
      </c>
      <c r="AI1768" s="243">
        <f t="shared" ca="1" si="2373"/>
        <v>-250000</v>
      </c>
      <c r="AJ1768" s="243">
        <f t="shared" ca="1" si="2373"/>
        <v>-250000</v>
      </c>
      <c r="AK1768" s="243">
        <f t="shared" ca="1" si="2373"/>
        <v>-250000</v>
      </c>
      <c r="AL1768" s="243">
        <f t="shared" ca="1" si="2373"/>
        <v>-250000</v>
      </c>
      <c r="AM1768" s="243">
        <f t="shared" ca="1" si="2373"/>
        <v>-250000</v>
      </c>
      <c r="AN1768" s="243">
        <f t="shared" ca="1" si="2373"/>
        <v>-250000</v>
      </c>
      <c r="AO1768" s="243">
        <f t="shared" ca="1" si="2373"/>
        <v>-250000</v>
      </c>
      <c r="AP1768" s="243">
        <f t="shared" ca="1" si="2373"/>
        <v>-250000</v>
      </c>
      <c r="AQ1768" s="243">
        <f t="shared" ca="1" si="2373"/>
        <v>-250000</v>
      </c>
      <c r="AR1768" s="243">
        <f t="shared" ca="1" si="2373"/>
        <v>-250000</v>
      </c>
      <c r="AS1768" s="243">
        <f t="shared" ca="1" si="2373"/>
        <v>-250000</v>
      </c>
      <c r="AT1768" s="243">
        <f t="shared" ca="1" si="2373"/>
        <v>-250000</v>
      </c>
      <c r="AU1768" s="243">
        <f t="shared" ca="1" si="2373"/>
        <v>-250000</v>
      </c>
      <c r="AV1768" s="243">
        <f t="shared" ca="1" si="2373"/>
        <v>-250000</v>
      </c>
      <c r="AW1768" s="243">
        <f t="shared" ca="1" si="2373"/>
        <v>-250000</v>
      </c>
      <c r="AX1768" s="243">
        <f t="shared" ca="1" si="2373"/>
        <v>-250000</v>
      </c>
      <c r="AY1768" s="243">
        <f t="shared" ca="1" si="2373"/>
        <v>-250000</v>
      </c>
      <c r="AZ1768" s="243">
        <f t="shared" ca="1" si="2373"/>
        <v>-250000</v>
      </c>
      <c r="BA1768" s="243">
        <f t="shared" ca="1" si="2373"/>
        <v>-250000</v>
      </c>
      <c r="BB1768" s="243">
        <f t="shared" ca="1" si="2373"/>
        <v>-250000</v>
      </c>
      <c r="BC1768" s="243">
        <f t="shared" ca="1" si="2373"/>
        <v>-250000</v>
      </c>
      <c r="BD1768" s="243">
        <f t="shared" ca="1" si="2373"/>
        <v>-250000</v>
      </c>
      <c r="BE1768" s="243">
        <f t="shared" ca="1" si="2373"/>
        <v>-250000</v>
      </c>
      <c r="BF1768" s="243">
        <f t="shared" ca="1" si="2373"/>
        <v>-250000</v>
      </c>
      <c r="BG1768" s="243">
        <f t="shared" ca="1" si="2373"/>
        <v>-250000</v>
      </c>
      <c r="BH1768" s="243">
        <f t="shared" ca="1" si="2373"/>
        <v>-250000</v>
      </c>
      <c r="BI1768" s="243">
        <f t="shared" ca="1" si="2373"/>
        <v>-250000</v>
      </c>
      <c r="BJ1768" s="243">
        <f t="shared" ca="1" si="2373"/>
        <v>-250000</v>
      </c>
      <c r="BK1768" s="243">
        <f t="shared" ca="1" si="2373"/>
        <v>-250000</v>
      </c>
      <c r="BL1768" s="243">
        <f t="shared" ca="1" si="2373"/>
        <v>-250000</v>
      </c>
      <c r="BM1768" s="243">
        <f t="shared" ca="1" si="2373"/>
        <v>-250000</v>
      </c>
      <c r="BN1768" s="243">
        <f t="shared" ca="1" si="2373"/>
        <v>-250000</v>
      </c>
      <c r="BO1768" s="243">
        <f t="shared" ca="1" si="2373"/>
        <v>-250000</v>
      </c>
      <c r="BP1768" s="243">
        <f t="shared" ca="1" si="2373"/>
        <v>-250000</v>
      </c>
      <c r="BQ1768" s="243">
        <f t="shared" ca="1" si="2373"/>
        <v>-250000</v>
      </c>
      <c r="BR1768" s="243">
        <f t="shared" ca="1" si="2373"/>
        <v>-250000</v>
      </c>
      <c r="BS1768" s="243">
        <f t="shared" ca="1" si="2373"/>
        <v>-250000</v>
      </c>
      <c r="BT1768" s="243">
        <f t="shared" ca="1" si="2373"/>
        <v>-250000</v>
      </c>
      <c r="BU1768" s="243">
        <f t="shared" ca="1" si="2373"/>
        <v>-250000</v>
      </c>
      <c r="BV1768" s="243">
        <f t="shared" ca="1" si="2373"/>
        <v>-250000</v>
      </c>
      <c r="BW1768" s="243">
        <f t="shared" ca="1" si="2373"/>
        <v>-250000</v>
      </c>
      <c r="BX1768" s="243">
        <f t="shared" ca="1" si="2373"/>
        <v>-250000</v>
      </c>
      <c r="BY1768" s="243">
        <f t="shared" ca="1" si="2373"/>
        <v>-250000</v>
      </c>
      <c r="BZ1768" s="243">
        <f t="shared" ca="1" si="2373"/>
        <v>-250000</v>
      </c>
      <c r="CA1768" s="243">
        <f t="shared" ca="1" si="2373"/>
        <v>-250000</v>
      </c>
      <c r="CB1768" s="243">
        <f t="shared" ca="1" si="2373"/>
        <v>-250000</v>
      </c>
      <c r="CC1768" s="243">
        <f t="shared" ca="1" si="2373"/>
        <v>-250000</v>
      </c>
      <c r="CD1768" s="243">
        <f t="shared" ca="1" si="2373"/>
        <v>-250000</v>
      </c>
      <c r="CE1768" s="243">
        <f t="shared" ca="1" si="2373"/>
        <v>-250000</v>
      </c>
      <c r="CF1768" s="243">
        <f t="shared" ref="CF1768:CL1770" ca="1" si="2374">-CF1751*CF1764</f>
        <v>-250000</v>
      </c>
      <c r="CG1768" s="243">
        <f t="shared" ca="1" si="2374"/>
        <v>-250000</v>
      </c>
      <c r="CH1768" s="243">
        <f t="shared" ca="1" si="2374"/>
        <v>-250000</v>
      </c>
      <c r="CI1768" s="243">
        <f t="shared" ca="1" si="2374"/>
        <v>-250000</v>
      </c>
      <c r="CJ1768" s="243">
        <f t="shared" ca="1" si="2374"/>
        <v>-250000</v>
      </c>
      <c r="CK1768" s="243">
        <f t="shared" ca="1" si="2374"/>
        <v>-250000</v>
      </c>
      <c r="CL1768" s="243">
        <f t="shared" ca="1" si="2374"/>
        <v>-250000</v>
      </c>
      <c r="CN1768" s="80"/>
      <c r="CO1768" s="243" t="e">
        <f t="shared" ref="CO1768:DL1770" ca="1" si="2375">-CO1751*CO1764</f>
        <v>#N/A</v>
      </c>
      <c r="CP1768" s="243" t="e">
        <f t="shared" ca="1" si="2375"/>
        <v>#N/A</v>
      </c>
      <c r="CQ1768" s="243" t="e">
        <f t="shared" ca="1" si="2375"/>
        <v>#N/A</v>
      </c>
      <c r="CR1768" s="243" t="e">
        <f t="shared" ca="1" si="2375"/>
        <v>#N/A</v>
      </c>
      <c r="CS1768" s="243" t="e">
        <f t="shared" ca="1" si="2375"/>
        <v>#N/A</v>
      </c>
      <c r="CT1768" s="243" t="e">
        <f t="shared" ca="1" si="2375"/>
        <v>#N/A</v>
      </c>
      <c r="CU1768" s="243" t="e">
        <f t="shared" ca="1" si="2375"/>
        <v>#N/A</v>
      </c>
      <c r="CV1768" s="243" t="e">
        <f t="shared" ca="1" si="2375"/>
        <v>#N/A</v>
      </c>
      <c r="CW1768" s="243" t="e">
        <f t="shared" ca="1" si="2375"/>
        <v>#N/A</v>
      </c>
      <c r="CX1768" s="243" t="e">
        <f t="shared" ca="1" si="2375"/>
        <v>#N/A</v>
      </c>
      <c r="CY1768" s="243" t="e">
        <f t="shared" ca="1" si="2375"/>
        <v>#N/A</v>
      </c>
      <c r="CZ1768" s="243" t="e">
        <f t="shared" ca="1" si="2375"/>
        <v>#N/A</v>
      </c>
      <c r="DA1768" s="243" t="e">
        <f t="shared" ca="1" si="2375"/>
        <v>#N/A</v>
      </c>
      <c r="DB1768" s="243" t="e">
        <f t="shared" ca="1" si="2375"/>
        <v>#N/A</v>
      </c>
      <c r="DC1768" s="243" t="e">
        <f t="shared" ca="1" si="2375"/>
        <v>#N/A</v>
      </c>
      <c r="DD1768" s="243" t="e">
        <f t="shared" ca="1" si="2375"/>
        <v>#N/A</v>
      </c>
      <c r="DE1768" s="243" t="e">
        <f t="shared" ca="1" si="2375"/>
        <v>#N/A</v>
      </c>
      <c r="DF1768" s="243" t="e">
        <f t="shared" ca="1" si="2375"/>
        <v>#N/A</v>
      </c>
      <c r="DG1768" s="243" t="e">
        <f t="shared" ca="1" si="2375"/>
        <v>#N/A</v>
      </c>
      <c r="DH1768" s="243" t="e">
        <f t="shared" ca="1" si="2375"/>
        <v>#N/A</v>
      </c>
      <c r="DI1768" s="243" t="e">
        <f t="shared" ca="1" si="2375"/>
        <v>#N/A</v>
      </c>
      <c r="DJ1768" s="243" t="e">
        <f t="shared" ca="1" si="2375"/>
        <v>#N/A</v>
      </c>
      <c r="DK1768" s="243" t="e">
        <f t="shared" ca="1" si="2375"/>
        <v>#N/A</v>
      </c>
      <c r="DL1768" s="243" t="e">
        <f t="shared" ca="1" si="2375"/>
        <v>#N/A</v>
      </c>
    </row>
    <row r="1769" spans="1:116" x14ac:dyDescent="0.4">
      <c r="B1769" s="317"/>
      <c r="C1769" s="317" t="s">
        <v>203</v>
      </c>
      <c r="D1769" s="317" t="s">
        <v>518</v>
      </c>
      <c r="E1769" s="317" t="str">
        <f t="shared" si="2369"/>
        <v>1769 SPLIT-SV-VR</v>
      </c>
      <c r="G1769" s="126" t="str">
        <f>"Total COGS - "&amp;G1733</f>
        <v>Total COGS - Surgical procedures</v>
      </c>
      <c r="H1769" s="12"/>
      <c r="I1769" s="60"/>
      <c r="J1769" s="60"/>
      <c r="K1769" s="33">
        <f ca="1">SUMIF($3:$3,K$2,1769:1769)</f>
        <v>-4500000</v>
      </c>
      <c r="L1769" s="33">
        <f ca="1">SUMIF($3:$3,L$2,1769:1769)</f>
        <v>-4500000</v>
      </c>
      <c r="M1769" s="33">
        <f ca="1">SUMIF($3:$3,M$2,1769:1769)</f>
        <v>-4500000</v>
      </c>
      <c r="N1769" s="33">
        <f ca="1">SUMIF($3:$3,N$2,1769:1769)</f>
        <v>-4500000</v>
      </c>
      <c r="O1769" s="33">
        <f ca="1">SUMIF($3:$3,O$2,1769:1769)</f>
        <v>-4500000</v>
      </c>
      <c r="P1769" s="33">
        <f ca="1">SUMIF($3:$3,P$2,1769:1769)</f>
        <v>-4500000</v>
      </c>
      <c r="R1769" s="15"/>
      <c r="S1769" s="77">
        <f ca="1">SUM(S1767:S1768)</f>
        <v>-375000</v>
      </c>
      <c r="T1769" s="148">
        <f t="shared" ref="T1769:T1771" ca="1" si="2376">SUM(T1767:T1768)</f>
        <v>-375000</v>
      </c>
      <c r="U1769" s="148">
        <f t="shared" ref="U1769:U1771" ca="1" si="2377">SUM(U1767:U1768)</f>
        <v>-375000</v>
      </c>
      <c r="V1769" s="148">
        <f t="shared" ref="V1769:V1771" ca="1" si="2378">SUM(V1767:V1768)</f>
        <v>-375000</v>
      </c>
      <c r="W1769" s="148">
        <f t="shared" ref="W1769:W1771" ca="1" si="2379">SUM(W1767:W1768)</f>
        <v>-375000</v>
      </c>
      <c r="X1769" s="148">
        <f t="shared" ref="X1769:X1771" ca="1" si="2380">SUM(X1767:X1768)</f>
        <v>-375000</v>
      </c>
      <c r="Y1769" s="148">
        <f t="shared" ref="Y1769:Y1771" ca="1" si="2381">SUM(Y1767:Y1768)</f>
        <v>-375000</v>
      </c>
      <c r="Z1769" s="148">
        <f t="shared" ref="Z1769:Z1771" ca="1" si="2382">SUM(Z1767:Z1768)</f>
        <v>-375000</v>
      </c>
      <c r="AA1769" s="148">
        <f t="shared" ref="AA1769:AA1771" ca="1" si="2383">SUM(AA1767:AA1768)</f>
        <v>-375000</v>
      </c>
      <c r="AB1769" s="148">
        <f t="shared" ref="AB1769:AB1771" ca="1" si="2384">SUM(AB1767:AB1768)</f>
        <v>-375000</v>
      </c>
      <c r="AC1769" s="148">
        <f t="shared" ref="AC1769:AC1771" ca="1" si="2385">SUM(AC1767:AC1768)</f>
        <v>-375000</v>
      </c>
      <c r="AD1769" s="148">
        <f t="shared" ref="AD1769:AD1771" ca="1" si="2386">SUM(AD1767:AD1768)</f>
        <v>-375000</v>
      </c>
      <c r="AE1769" s="148">
        <f t="shared" ref="AE1769:AE1771" ca="1" si="2387">SUM(AE1767:AE1768)</f>
        <v>-375000</v>
      </c>
      <c r="AF1769" s="148">
        <f t="shared" ref="AF1769:AF1771" ca="1" si="2388">SUM(AF1767:AF1768)</f>
        <v>-375000</v>
      </c>
      <c r="AG1769" s="148">
        <f t="shared" ref="AG1769:AG1771" ca="1" si="2389">SUM(AG1767:AG1768)</f>
        <v>-375000</v>
      </c>
      <c r="AH1769" s="148">
        <f t="shared" ref="AH1769:AH1771" ca="1" si="2390">SUM(AH1767:AH1768)</f>
        <v>-375000</v>
      </c>
      <c r="AI1769" s="148">
        <f t="shared" ref="AI1769:AI1771" ca="1" si="2391">SUM(AI1767:AI1768)</f>
        <v>-375000</v>
      </c>
      <c r="AJ1769" s="148">
        <f t="shared" ref="AJ1769:AJ1771" ca="1" si="2392">SUM(AJ1767:AJ1768)</f>
        <v>-375000</v>
      </c>
      <c r="AK1769" s="148">
        <f t="shared" ref="AK1769:AK1771" ca="1" si="2393">SUM(AK1767:AK1768)</f>
        <v>-375000</v>
      </c>
      <c r="AL1769" s="148">
        <f t="shared" ref="AL1769:AL1771" ca="1" si="2394">SUM(AL1767:AL1768)</f>
        <v>-375000</v>
      </c>
      <c r="AM1769" s="148">
        <f t="shared" ref="AM1769:AM1771" ca="1" si="2395">SUM(AM1767:AM1768)</f>
        <v>-375000</v>
      </c>
      <c r="AN1769" s="148">
        <f t="shared" ref="AN1769:AN1771" ca="1" si="2396">SUM(AN1767:AN1768)</f>
        <v>-375000</v>
      </c>
      <c r="AO1769" s="148">
        <f t="shared" ref="AO1769:AO1771" ca="1" si="2397">SUM(AO1767:AO1768)</f>
        <v>-375000</v>
      </c>
      <c r="AP1769" s="148">
        <f t="shared" ref="AP1769:AP1771" ca="1" si="2398">SUM(AP1767:AP1768)</f>
        <v>-375000</v>
      </c>
      <c r="AQ1769" s="148">
        <f t="shared" ref="AQ1769:AQ1771" ca="1" si="2399">SUM(AQ1767:AQ1768)</f>
        <v>-375000</v>
      </c>
      <c r="AR1769" s="148">
        <f t="shared" ref="AR1769:AR1771" ca="1" si="2400">SUM(AR1767:AR1768)</f>
        <v>-375000</v>
      </c>
      <c r="AS1769" s="148">
        <f t="shared" ref="AS1769:AS1771" ca="1" si="2401">SUM(AS1767:AS1768)</f>
        <v>-375000</v>
      </c>
      <c r="AT1769" s="148">
        <f t="shared" ref="AT1769:AT1771" ca="1" si="2402">SUM(AT1767:AT1768)</f>
        <v>-375000</v>
      </c>
      <c r="AU1769" s="148">
        <f t="shared" ref="AU1769:AU1771" ca="1" si="2403">SUM(AU1767:AU1768)</f>
        <v>-375000</v>
      </c>
      <c r="AV1769" s="148">
        <f t="shared" ref="AV1769:AV1771" ca="1" si="2404">SUM(AV1767:AV1768)</f>
        <v>-375000</v>
      </c>
      <c r="AW1769" s="148">
        <f t="shared" ref="AW1769:AW1771" ca="1" si="2405">SUM(AW1767:AW1768)</f>
        <v>-375000</v>
      </c>
      <c r="AX1769" s="148">
        <f t="shared" ref="AX1769:AX1771" ca="1" si="2406">SUM(AX1767:AX1768)</f>
        <v>-375000</v>
      </c>
      <c r="AY1769" s="148">
        <f t="shared" ref="AY1769:AY1771" ca="1" si="2407">SUM(AY1767:AY1768)</f>
        <v>-375000</v>
      </c>
      <c r="AZ1769" s="148">
        <f t="shared" ref="AZ1769:AZ1771" ca="1" si="2408">SUM(AZ1767:AZ1768)</f>
        <v>-375000</v>
      </c>
      <c r="BA1769" s="148">
        <f t="shared" ref="BA1769:BA1771" ca="1" si="2409">SUM(BA1767:BA1768)</f>
        <v>-375000</v>
      </c>
      <c r="BB1769" s="148">
        <f t="shared" ref="BB1769:BB1771" ca="1" si="2410">SUM(BB1767:BB1768)</f>
        <v>-375000</v>
      </c>
      <c r="BC1769" s="148">
        <f t="shared" ref="BC1769:BC1771" ca="1" si="2411">SUM(BC1767:BC1768)</f>
        <v>-375000</v>
      </c>
      <c r="BD1769" s="148">
        <f t="shared" ref="BD1769:BD1771" ca="1" si="2412">SUM(BD1767:BD1768)</f>
        <v>-375000</v>
      </c>
      <c r="BE1769" s="148">
        <f t="shared" ref="BE1769:BE1771" ca="1" si="2413">SUM(BE1767:BE1768)</f>
        <v>-375000</v>
      </c>
      <c r="BF1769" s="148">
        <f t="shared" ref="BF1769:BF1771" ca="1" si="2414">SUM(BF1767:BF1768)</f>
        <v>-375000</v>
      </c>
      <c r="BG1769" s="148">
        <f t="shared" ref="BG1769:BG1771" ca="1" si="2415">SUM(BG1767:BG1768)</f>
        <v>-375000</v>
      </c>
      <c r="BH1769" s="148">
        <f t="shared" ref="BH1769:BH1771" ca="1" si="2416">SUM(BH1767:BH1768)</f>
        <v>-375000</v>
      </c>
      <c r="BI1769" s="148">
        <f t="shared" ref="BI1769:BI1771" ca="1" si="2417">SUM(BI1767:BI1768)</f>
        <v>-375000</v>
      </c>
      <c r="BJ1769" s="148">
        <f t="shared" ref="BJ1769:BJ1771" ca="1" si="2418">SUM(BJ1767:BJ1768)</f>
        <v>-375000</v>
      </c>
      <c r="BK1769" s="148">
        <f t="shared" ref="BK1769:BK1771" ca="1" si="2419">SUM(BK1767:BK1768)</f>
        <v>-375000</v>
      </c>
      <c r="BL1769" s="148">
        <f t="shared" ref="BL1769:BL1771" ca="1" si="2420">SUM(BL1767:BL1768)</f>
        <v>-375000</v>
      </c>
      <c r="BM1769" s="148">
        <f t="shared" ref="BM1769:BM1771" ca="1" si="2421">SUM(BM1767:BM1768)</f>
        <v>-375000</v>
      </c>
      <c r="BN1769" s="148">
        <f t="shared" ref="BN1769:BN1771" ca="1" si="2422">SUM(BN1767:BN1768)</f>
        <v>-375000</v>
      </c>
      <c r="BO1769" s="148">
        <f t="shared" ref="BO1769:BO1771" ca="1" si="2423">SUM(BO1767:BO1768)</f>
        <v>-375000</v>
      </c>
      <c r="BP1769" s="148">
        <f t="shared" ref="BP1769:BP1771" ca="1" si="2424">SUM(BP1767:BP1768)</f>
        <v>-375000</v>
      </c>
      <c r="BQ1769" s="148">
        <f t="shared" ref="BQ1769:BQ1771" ca="1" si="2425">SUM(BQ1767:BQ1768)</f>
        <v>-375000</v>
      </c>
      <c r="BR1769" s="148">
        <f t="shared" ref="BR1769:BR1771" ca="1" si="2426">SUM(BR1767:BR1768)</f>
        <v>-375000</v>
      </c>
      <c r="BS1769" s="148">
        <f t="shared" ref="BS1769:BS1771" ca="1" si="2427">SUM(BS1767:BS1768)</f>
        <v>-375000</v>
      </c>
      <c r="BT1769" s="148">
        <f t="shared" ref="BT1769:BT1771" ca="1" si="2428">SUM(BT1767:BT1768)</f>
        <v>-375000</v>
      </c>
      <c r="BU1769" s="148">
        <f t="shared" ref="BU1769:BU1771" ca="1" si="2429">SUM(BU1767:BU1768)</f>
        <v>-375000</v>
      </c>
      <c r="BV1769" s="148">
        <f t="shared" ref="BV1769:BV1771" ca="1" si="2430">SUM(BV1767:BV1768)</f>
        <v>-375000</v>
      </c>
      <c r="BW1769" s="148">
        <f t="shared" ref="BW1769:BW1771" ca="1" si="2431">SUM(BW1767:BW1768)</f>
        <v>-375000</v>
      </c>
      <c r="BX1769" s="148">
        <f t="shared" ref="BX1769:BX1771" ca="1" si="2432">SUM(BX1767:BX1768)</f>
        <v>-375000</v>
      </c>
      <c r="BY1769" s="148">
        <f t="shared" ref="BY1769:BY1771" ca="1" si="2433">SUM(BY1767:BY1768)</f>
        <v>-375000</v>
      </c>
      <c r="BZ1769" s="148">
        <f t="shared" ref="BZ1769:BZ1771" ca="1" si="2434">SUM(BZ1767:BZ1768)</f>
        <v>-375000</v>
      </c>
      <c r="CA1769" s="148">
        <f t="shared" ref="CA1769:CA1771" ca="1" si="2435">SUM(CA1767:CA1768)</f>
        <v>-375000</v>
      </c>
      <c r="CB1769" s="148">
        <f t="shared" ref="CB1769:CB1771" ca="1" si="2436">SUM(CB1767:CB1768)</f>
        <v>-375000</v>
      </c>
      <c r="CC1769" s="148">
        <f t="shared" ref="CC1769:CC1771" ca="1" si="2437">SUM(CC1767:CC1768)</f>
        <v>-375000</v>
      </c>
      <c r="CD1769" s="148">
        <f t="shared" ref="CD1769:CD1771" ca="1" si="2438">SUM(CD1767:CD1768)</f>
        <v>-375000</v>
      </c>
      <c r="CE1769" s="148">
        <f t="shared" ref="CE1769:CE1771" ca="1" si="2439">SUM(CE1767:CE1768)</f>
        <v>-375000</v>
      </c>
      <c r="CF1769" s="148">
        <f t="shared" ref="CF1769:CF1771" ca="1" si="2440">SUM(CF1767:CF1768)</f>
        <v>-375000</v>
      </c>
      <c r="CG1769" s="148">
        <f t="shared" ref="CG1769:CG1771" ca="1" si="2441">SUM(CG1767:CG1768)</f>
        <v>-375000</v>
      </c>
      <c r="CH1769" s="148">
        <f t="shared" ref="CH1769:CH1771" ca="1" si="2442">SUM(CH1767:CH1768)</f>
        <v>-375000</v>
      </c>
      <c r="CI1769" s="148">
        <f t="shared" ref="CI1769:CI1771" ca="1" si="2443">SUM(CI1767:CI1768)</f>
        <v>-375000</v>
      </c>
      <c r="CJ1769" s="148">
        <f t="shared" ref="CJ1769:CJ1771" ca="1" si="2444">SUM(CJ1767:CJ1768)</f>
        <v>-375000</v>
      </c>
      <c r="CK1769" s="148">
        <f t="shared" ref="CK1769:CK1771" ca="1" si="2445">SUM(CK1767:CK1768)</f>
        <v>-375000</v>
      </c>
      <c r="CL1769" s="148">
        <f t="shared" ref="CL1769:DL1771" ca="1" si="2446">SUM(CL1767:CL1768)</f>
        <v>-375000</v>
      </c>
      <c r="CN1769" s="77"/>
      <c r="CO1769" s="148" t="e">
        <f t="shared" ca="1" si="2446"/>
        <v>#N/A</v>
      </c>
      <c r="CP1769" s="148" t="e">
        <f t="shared" ca="1" si="2446"/>
        <v>#N/A</v>
      </c>
      <c r="CQ1769" s="148" t="e">
        <f t="shared" ca="1" si="2446"/>
        <v>#N/A</v>
      </c>
      <c r="CR1769" s="148" t="e">
        <f t="shared" ca="1" si="2446"/>
        <v>#N/A</v>
      </c>
      <c r="CS1769" s="148" t="e">
        <f t="shared" ca="1" si="2446"/>
        <v>#N/A</v>
      </c>
      <c r="CT1769" s="148" t="e">
        <f t="shared" ca="1" si="2446"/>
        <v>#N/A</v>
      </c>
      <c r="CU1769" s="148" t="e">
        <f t="shared" ca="1" si="2446"/>
        <v>#N/A</v>
      </c>
      <c r="CV1769" s="148" t="e">
        <f t="shared" ca="1" si="2446"/>
        <v>#N/A</v>
      </c>
      <c r="CW1769" s="148" t="e">
        <f t="shared" ca="1" si="2446"/>
        <v>#N/A</v>
      </c>
      <c r="CX1769" s="148" t="e">
        <f t="shared" ca="1" si="2446"/>
        <v>#N/A</v>
      </c>
      <c r="CY1769" s="148" t="e">
        <f t="shared" ca="1" si="2446"/>
        <v>#N/A</v>
      </c>
      <c r="CZ1769" s="148" t="e">
        <f t="shared" ca="1" si="2446"/>
        <v>#N/A</v>
      </c>
      <c r="DA1769" s="148" t="e">
        <f t="shared" ca="1" si="2446"/>
        <v>#N/A</v>
      </c>
      <c r="DB1769" s="148" t="e">
        <f t="shared" ca="1" si="2446"/>
        <v>#N/A</v>
      </c>
      <c r="DC1769" s="148" t="e">
        <f t="shared" ca="1" si="2446"/>
        <v>#N/A</v>
      </c>
      <c r="DD1769" s="148" t="e">
        <f t="shared" ca="1" si="2446"/>
        <v>#N/A</v>
      </c>
      <c r="DE1769" s="148" t="e">
        <f t="shared" ca="1" si="2446"/>
        <v>#N/A</v>
      </c>
      <c r="DF1769" s="148" t="e">
        <f t="shared" ca="1" si="2446"/>
        <v>#N/A</v>
      </c>
      <c r="DG1769" s="148" t="e">
        <f t="shared" ca="1" si="2446"/>
        <v>#N/A</v>
      </c>
      <c r="DH1769" s="148" t="e">
        <f t="shared" ca="1" si="2446"/>
        <v>#N/A</v>
      </c>
      <c r="DI1769" s="148" t="e">
        <f t="shared" ca="1" si="2446"/>
        <v>#N/A</v>
      </c>
      <c r="DJ1769" s="148" t="e">
        <f t="shared" ca="1" si="2446"/>
        <v>#N/A</v>
      </c>
      <c r="DK1769" s="148" t="e">
        <f t="shared" ca="1" si="2446"/>
        <v>#N/A</v>
      </c>
      <c r="DL1769" s="148" t="e">
        <f t="shared" ca="1" si="2446"/>
        <v>#N/A</v>
      </c>
    </row>
    <row r="1770" spans="1:116" x14ac:dyDescent="0.4">
      <c r="B1770" s="317"/>
      <c r="C1770" s="317"/>
      <c r="D1770" s="317" t="s">
        <v>518</v>
      </c>
      <c r="E1770" s="317" t="str">
        <f t="shared" ref="E1770:E1774" si="2447">ROW()&amp;" "&amp;D1770</f>
        <v>1770 SPLIT-SV-VR</v>
      </c>
      <c r="G1770" s="126"/>
      <c r="H1770" s="12"/>
      <c r="I1770" s="60"/>
      <c r="J1770" s="60"/>
      <c r="K1770" s="33"/>
      <c r="L1770" s="33"/>
      <c r="M1770" s="33"/>
      <c r="N1770" s="33"/>
      <c r="O1770" s="33"/>
      <c r="P1770" s="33"/>
      <c r="R1770" s="15"/>
      <c r="S1770" s="77"/>
      <c r="T1770" s="77"/>
      <c r="U1770" s="77"/>
      <c r="V1770" s="77"/>
      <c r="W1770" s="77"/>
      <c r="X1770" s="77"/>
      <c r="Y1770" s="77"/>
      <c r="Z1770" s="77"/>
      <c r="AA1770" s="77"/>
      <c r="AB1770" s="77"/>
      <c r="AC1770" s="77"/>
      <c r="AD1770" s="77"/>
      <c r="AE1770" s="77"/>
      <c r="AF1770" s="77"/>
      <c r="AG1770" s="77"/>
      <c r="AH1770" s="77"/>
      <c r="AI1770" s="77"/>
      <c r="AJ1770" s="77"/>
      <c r="AK1770" s="77"/>
      <c r="AL1770" s="77"/>
      <c r="AM1770" s="77"/>
      <c r="AN1770" s="77"/>
      <c r="AO1770" s="77"/>
      <c r="AP1770" s="77"/>
      <c r="AQ1770" s="77"/>
      <c r="AR1770" s="77"/>
      <c r="AS1770" s="77"/>
      <c r="AT1770" s="77"/>
      <c r="AU1770" s="77"/>
      <c r="AV1770" s="77"/>
      <c r="AW1770" s="77"/>
      <c r="AX1770" s="77"/>
      <c r="AY1770" s="77"/>
      <c r="AZ1770" s="77"/>
      <c r="BA1770" s="77"/>
      <c r="BB1770" s="77"/>
      <c r="BC1770" s="77"/>
      <c r="BD1770" s="77"/>
      <c r="BE1770" s="77"/>
      <c r="BF1770" s="77"/>
      <c r="BG1770" s="77"/>
      <c r="BH1770" s="77"/>
      <c r="BI1770" s="77"/>
      <c r="BJ1770" s="77"/>
      <c r="BK1770" s="77"/>
      <c r="BL1770" s="77"/>
      <c r="BM1770" s="77"/>
      <c r="BN1770" s="77"/>
      <c r="BO1770" s="77"/>
      <c r="BP1770" s="77"/>
      <c r="BQ1770" s="77"/>
      <c r="BR1770" s="77"/>
      <c r="BS1770" s="77"/>
      <c r="BT1770" s="77"/>
      <c r="BU1770" s="77"/>
      <c r="BV1770" s="77"/>
      <c r="BW1770" s="77"/>
      <c r="BX1770" s="77"/>
      <c r="BY1770" s="77"/>
      <c r="BZ1770" s="77"/>
      <c r="CA1770" s="77"/>
      <c r="CB1770" s="77"/>
      <c r="CC1770" s="77"/>
      <c r="CD1770" s="77"/>
      <c r="CE1770" s="77"/>
      <c r="CF1770" s="77"/>
      <c r="CG1770" s="77"/>
      <c r="CH1770" s="77"/>
      <c r="CI1770" s="77"/>
      <c r="CJ1770" s="77"/>
      <c r="CK1770" s="77"/>
      <c r="CL1770" s="77"/>
      <c r="CN1770" s="77"/>
      <c r="CO1770" s="77"/>
      <c r="CP1770" s="77"/>
      <c r="CQ1770" s="77"/>
      <c r="CR1770" s="77"/>
      <c r="CS1770" s="77"/>
      <c r="CT1770" s="77"/>
      <c r="CU1770" s="77"/>
      <c r="CV1770" s="77"/>
      <c r="CW1770" s="77"/>
      <c r="CX1770" s="77"/>
      <c r="CY1770" s="77"/>
      <c r="CZ1770" s="77"/>
      <c r="DA1770" s="77"/>
      <c r="DB1770" s="77"/>
      <c r="DC1770" s="77"/>
      <c r="DD1770" s="77"/>
      <c r="DE1770" s="77"/>
      <c r="DF1770" s="77"/>
      <c r="DG1770" s="77"/>
      <c r="DH1770" s="77"/>
      <c r="DI1770" s="77"/>
      <c r="DJ1770" s="77"/>
      <c r="DK1770" s="77"/>
      <c r="DL1770" s="77"/>
    </row>
    <row r="1771" spans="1:116" x14ac:dyDescent="0.4">
      <c r="B1771" s="317"/>
      <c r="C1771" s="317"/>
      <c r="D1771" s="317" t="s">
        <v>518</v>
      </c>
      <c r="E1771" s="317" t="str">
        <f t="shared" si="2447"/>
        <v>1771 SPLIT-SV-VR</v>
      </c>
      <c r="G1771" s="126" t="s">
        <v>68</v>
      </c>
      <c r="H1771" s="12"/>
      <c r="I1771" s="60"/>
      <c r="J1771" s="60"/>
      <c r="K1771" s="33">
        <f ca="1">SUMIF($3:$3,K$2,1771:1771)</f>
        <v>4500000</v>
      </c>
      <c r="L1771" s="33">
        <f ca="1">SUMIF($3:$3,L$2,1771:1771)</f>
        <v>4500000</v>
      </c>
      <c r="M1771" s="33">
        <f ca="1">SUMIF($3:$3,M$2,1771:1771)</f>
        <v>4500000</v>
      </c>
      <c r="N1771" s="33">
        <f ca="1">SUMIF($3:$3,N$2,1771:1771)</f>
        <v>4500000</v>
      </c>
      <c r="O1771" s="33">
        <f ca="1">SUMIF($3:$3,O$2,1771:1771)</f>
        <v>4500000</v>
      </c>
      <c r="P1771" s="33">
        <f ca="1">SUMIF($3:$3,P$2,1771:1771)</f>
        <v>4500000</v>
      </c>
      <c r="R1771" s="15"/>
      <c r="S1771" s="77">
        <f ca="1">S1760+S1769</f>
        <v>375000</v>
      </c>
      <c r="T1771" s="77">
        <f t="shared" ref="T1771:CE1773" ca="1" si="2448">T1760+T1769</f>
        <v>375000</v>
      </c>
      <c r="U1771" s="77">
        <f t="shared" ca="1" si="2448"/>
        <v>375000</v>
      </c>
      <c r="V1771" s="77">
        <f t="shared" ca="1" si="2448"/>
        <v>375000</v>
      </c>
      <c r="W1771" s="77">
        <f t="shared" ca="1" si="2448"/>
        <v>375000</v>
      </c>
      <c r="X1771" s="77">
        <f t="shared" ca="1" si="2448"/>
        <v>375000</v>
      </c>
      <c r="Y1771" s="77">
        <f t="shared" ca="1" si="2448"/>
        <v>375000</v>
      </c>
      <c r="Z1771" s="77">
        <f t="shared" ca="1" si="2448"/>
        <v>375000</v>
      </c>
      <c r="AA1771" s="77">
        <f t="shared" ca="1" si="2448"/>
        <v>375000</v>
      </c>
      <c r="AB1771" s="77">
        <f t="shared" ca="1" si="2448"/>
        <v>375000</v>
      </c>
      <c r="AC1771" s="77">
        <f t="shared" ca="1" si="2448"/>
        <v>375000</v>
      </c>
      <c r="AD1771" s="77">
        <f t="shared" ca="1" si="2448"/>
        <v>375000</v>
      </c>
      <c r="AE1771" s="77">
        <f t="shared" ca="1" si="2448"/>
        <v>375000</v>
      </c>
      <c r="AF1771" s="77">
        <f t="shared" ca="1" si="2448"/>
        <v>375000</v>
      </c>
      <c r="AG1771" s="77">
        <f t="shared" ca="1" si="2448"/>
        <v>375000</v>
      </c>
      <c r="AH1771" s="77">
        <f t="shared" ca="1" si="2448"/>
        <v>375000</v>
      </c>
      <c r="AI1771" s="77">
        <f t="shared" ca="1" si="2448"/>
        <v>375000</v>
      </c>
      <c r="AJ1771" s="77">
        <f t="shared" ca="1" si="2448"/>
        <v>375000</v>
      </c>
      <c r="AK1771" s="77">
        <f t="shared" ca="1" si="2448"/>
        <v>375000</v>
      </c>
      <c r="AL1771" s="77">
        <f t="shared" ca="1" si="2448"/>
        <v>375000</v>
      </c>
      <c r="AM1771" s="77">
        <f t="shared" ca="1" si="2448"/>
        <v>375000</v>
      </c>
      <c r="AN1771" s="77">
        <f t="shared" ca="1" si="2448"/>
        <v>375000</v>
      </c>
      <c r="AO1771" s="77">
        <f t="shared" ca="1" si="2448"/>
        <v>375000</v>
      </c>
      <c r="AP1771" s="77">
        <f t="shared" ca="1" si="2448"/>
        <v>375000</v>
      </c>
      <c r="AQ1771" s="77">
        <f t="shared" ca="1" si="2448"/>
        <v>375000</v>
      </c>
      <c r="AR1771" s="77">
        <f t="shared" ca="1" si="2448"/>
        <v>375000</v>
      </c>
      <c r="AS1771" s="77">
        <f t="shared" ca="1" si="2448"/>
        <v>375000</v>
      </c>
      <c r="AT1771" s="77">
        <f t="shared" ca="1" si="2448"/>
        <v>375000</v>
      </c>
      <c r="AU1771" s="77">
        <f t="shared" ca="1" si="2448"/>
        <v>375000</v>
      </c>
      <c r="AV1771" s="77">
        <f t="shared" ca="1" si="2448"/>
        <v>375000</v>
      </c>
      <c r="AW1771" s="77">
        <f t="shared" ca="1" si="2448"/>
        <v>375000</v>
      </c>
      <c r="AX1771" s="77">
        <f t="shared" ca="1" si="2448"/>
        <v>375000</v>
      </c>
      <c r="AY1771" s="77">
        <f t="shared" ca="1" si="2448"/>
        <v>375000</v>
      </c>
      <c r="AZ1771" s="77">
        <f t="shared" ca="1" si="2448"/>
        <v>375000</v>
      </c>
      <c r="BA1771" s="77">
        <f t="shared" ca="1" si="2448"/>
        <v>375000</v>
      </c>
      <c r="BB1771" s="77">
        <f t="shared" ca="1" si="2448"/>
        <v>375000</v>
      </c>
      <c r="BC1771" s="77">
        <f t="shared" ca="1" si="2448"/>
        <v>375000</v>
      </c>
      <c r="BD1771" s="77">
        <f t="shared" ca="1" si="2448"/>
        <v>375000</v>
      </c>
      <c r="BE1771" s="77">
        <f t="shared" ca="1" si="2448"/>
        <v>375000</v>
      </c>
      <c r="BF1771" s="77">
        <f t="shared" ca="1" si="2448"/>
        <v>375000</v>
      </c>
      <c r="BG1771" s="77">
        <f t="shared" ca="1" si="2448"/>
        <v>375000</v>
      </c>
      <c r="BH1771" s="77">
        <f t="shared" ca="1" si="2448"/>
        <v>375000</v>
      </c>
      <c r="BI1771" s="77">
        <f t="shared" ca="1" si="2448"/>
        <v>375000</v>
      </c>
      <c r="BJ1771" s="77">
        <f t="shared" ca="1" si="2448"/>
        <v>375000</v>
      </c>
      <c r="BK1771" s="77">
        <f t="shared" ca="1" si="2448"/>
        <v>375000</v>
      </c>
      <c r="BL1771" s="77">
        <f t="shared" ca="1" si="2448"/>
        <v>375000</v>
      </c>
      <c r="BM1771" s="77">
        <f t="shared" ca="1" si="2448"/>
        <v>375000</v>
      </c>
      <c r="BN1771" s="77">
        <f t="shared" ca="1" si="2448"/>
        <v>375000</v>
      </c>
      <c r="BO1771" s="77">
        <f t="shared" ca="1" si="2448"/>
        <v>375000</v>
      </c>
      <c r="BP1771" s="77">
        <f t="shared" ca="1" si="2448"/>
        <v>375000</v>
      </c>
      <c r="BQ1771" s="77">
        <f t="shared" ca="1" si="2448"/>
        <v>375000</v>
      </c>
      <c r="BR1771" s="77">
        <f t="shared" ca="1" si="2448"/>
        <v>375000</v>
      </c>
      <c r="BS1771" s="77">
        <f t="shared" ca="1" si="2448"/>
        <v>375000</v>
      </c>
      <c r="BT1771" s="77">
        <f t="shared" ca="1" si="2448"/>
        <v>375000</v>
      </c>
      <c r="BU1771" s="77">
        <f t="shared" ca="1" si="2448"/>
        <v>375000</v>
      </c>
      <c r="BV1771" s="77">
        <f t="shared" ca="1" si="2448"/>
        <v>375000</v>
      </c>
      <c r="BW1771" s="77">
        <f t="shared" ca="1" si="2448"/>
        <v>375000</v>
      </c>
      <c r="BX1771" s="77">
        <f t="shared" ca="1" si="2448"/>
        <v>375000</v>
      </c>
      <c r="BY1771" s="77">
        <f t="shared" ca="1" si="2448"/>
        <v>375000</v>
      </c>
      <c r="BZ1771" s="77">
        <f t="shared" ca="1" si="2448"/>
        <v>375000</v>
      </c>
      <c r="CA1771" s="77">
        <f t="shared" ca="1" si="2448"/>
        <v>375000</v>
      </c>
      <c r="CB1771" s="77">
        <f t="shared" ca="1" si="2448"/>
        <v>375000</v>
      </c>
      <c r="CC1771" s="77">
        <f t="shared" ca="1" si="2448"/>
        <v>375000</v>
      </c>
      <c r="CD1771" s="77">
        <f t="shared" ca="1" si="2448"/>
        <v>375000</v>
      </c>
      <c r="CE1771" s="77">
        <f t="shared" ca="1" si="2448"/>
        <v>375000</v>
      </c>
      <c r="CF1771" s="77">
        <f t="shared" ref="CF1771:CL1773" ca="1" si="2449">CF1760+CF1769</f>
        <v>375000</v>
      </c>
      <c r="CG1771" s="77">
        <f t="shared" ca="1" si="2449"/>
        <v>375000</v>
      </c>
      <c r="CH1771" s="77">
        <f t="shared" ca="1" si="2449"/>
        <v>375000</v>
      </c>
      <c r="CI1771" s="77">
        <f t="shared" ca="1" si="2449"/>
        <v>375000</v>
      </c>
      <c r="CJ1771" s="77">
        <f t="shared" ca="1" si="2449"/>
        <v>375000</v>
      </c>
      <c r="CK1771" s="77">
        <f t="shared" ca="1" si="2449"/>
        <v>375000</v>
      </c>
      <c r="CL1771" s="77">
        <f t="shared" ca="1" si="2449"/>
        <v>375000</v>
      </c>
      <c r="CN1771" s="77"/>
      <c r="CO1771" s="77" t="e">
        <f t="shared" ref="CO1771:DL1773" ca="1" si="2450">CO1760+CO1769</f>
        <v>#N/A</v>
      </c>
      <c r="CP1771" s="77" t="e">
        <f t="shared" ca="1" si="2450"/>
        <v>#N/A</v>
      </c>
      <c r="CQ1771" s="77" t="e">
        <f t="shared" ca="1" si="2450"/>
        <v>#N/A</v>
      </c>
      <c r="CR1771" s="77" t="e">
        <f t="shared" ca="1" si="2450"/>
        <v>#N/A</v>
      </c>
      <c r="CS1771" s="77" t="e">
        <f t="shared" ca="1" si="2450"/>
        <v>#N/A</v>
      </c>
      <c r="CT1771" s="77" t="e">
        <f t="shared" ca="1" si="2450"/>
        <v>#N/A</v>
      </c>
      <c r="CU1771" s="77" t="e">
        <f t="shared" ca="1" si="2450"/>
        <v>#N/A</v>
      </c>
      <c r="CV1771" s="77" t="e">
        <f t="shared" ca="1" si="2450"/>
        <v>#N/A</v>
      </c>
      <c r="CW1771" s="77" t="e">
        <f t="shared" ca="1" si="2450"/>
        <v>#N/A</v>
      </c>
      <c r="CX1771" s="77" t="e">
        <f t="shared" ca="1" si="2450"/>
        <v>#N/A</v>
      </c>
      <c r="CY1771" s="77" t="e">
        <f t="shared" ca="1" si="2450"/>
        <v>#N/A</v>
      </c>
      <c r="CZ1771" s="77" t="e">
        <f t="shared" ca="1" si="2450"/>
        <v>#N/A</v>
      </c>
      <c r="DA1771" s="77" t="e">
        <f t="shared" ca="1" si="2450"/>
        <v>#N/A</v>
      </c>
      <c r="DB1771" s="77" t="e">
        <f t="shared" ca="1" si="2450"/>
        <v>#N/A</v>
      </c>
      <c r="DC1771" s="77" t="e">
        <f t="shared" ca="1" si="2450"/>
        <v>#N/A</v>
      </c>
      <c r="DD1771" s="77" t="e">
        <f t="shared" ca="1" si="2450"/>
        <v>#N/A</v>
      </c>
      <c r="DE1771" s="77" t="e">
        <f t="shared" ca="1" si="2450"/>
        <v>#N/A</v>
      </c>
      <c r="DF1771" s="77" t="e">
        <f t="shared" ca="1" si="2450"/>
        <v>#N/A</v>
      </c>
      <c r="DG1771" s="77" t="e">
        <f t="shared" ca="1" si="2450"/>
        <v>#N/A</v>
      </c>
      <c r="DH1771" s="77" t="e">
        <f t="shared" ca="1" si="2450"/>
        <v>#N/A</v>
      </c>
      <c r="DI1771" s="77" t="e">
        <f t="shared" ca="1" si="2450"/>
        <v>#N/A</v>
      </c>
      <c r="DJ1771" s="77" t="e">
        <f t="shared" ca="1" si="2450"/>
        <v>#N/A</v>
      </c>
      <c r="DK1771" s="77" t="e">
        <f t="shared" ca="1" si="2450"/>
        <v>#N/A</v>
      </c>
      <c r="DL1771" s="77" t="e">
        <f t="shared" ca="1" si="2450"/>
        <v>#N/A</v>
      </c>
    </row>
    <row r="1772" spans="1:116" x14ac:dyDescent="0.4">
      <c r="B1772" s="317"/>
      <c r="C1772" s="317"/>
      <c r="D1772" s="317" t="s">
        <v>518</v>
      </c>
      <c r="E1772" s="317" t="str">
        <f t="shared" si="2447"/>
        <v>1772 SPLIT-SV-VR</v>
      </c>
      <c r="G1772" s="145" t="s">
        <v>225</v>
      </c>
      <c r="H1772" s="12"/>
      <c r="I1772" s="60"/>
      <c r="J1772" s="60"/>
      <c r="K1772" s="20">
        <f ca="1">K1771/K1760</f>
        <v>0.5</v>
      </c>
      <c r="L1772" s="20">
        <f t="shared" ref="L1772:P1774" ca="1" si="2451">L1771/L1760</f>
        <v>0.5</v>
      </c>
      <c r="M1772" s="20">
        <f t="shared" ca="1" si="2451"/>
        <v>0.5</v>
      </c>
      <c r="N1772" s="20">
        <f t="shared" ca="1" si="2451"/>
        <v>0.5</v>
      </c>
      <c r="O1772" s="20">
        <f t="shared" ca="1" si="2451"/>
        <v>0.5</v>
      </c>
      <c r="P1772" s="20">
        <f t="shared" ca="1" si="2451"/>
        <v>0.5</v>
      </c>
      <c r="R1772" s="15"/>
      <c r="S1772" s="150">
        <f ca="1">S1771/S1760</f>
        <v>0.5</v>
      </c>
      <c r="T1772" s="150">
        <f t="shared" ref="T1772:CE1774" ca="1" si="2452">T1771/T1760</f>
        <v>0.5</v>
      </c>
      <c r="U1772" s="150">
        <f t="shared" ca="1" si="2452"/>
        <v>0.5</v>
      </c>
      <c r="V1772" s="150">
        <f t="shared" ca="1" si="2452"/>
        <v>0.5</v>
      </c>
      <c r="W1772" s="150">
        <f t="shared" ca="1" si="2452"/>
        <v>0.5</v>
      </c>
      <c r="X1772" s="150">
        <f t="shared" ca="1" si="2452"/>
        <v>0.5</v>
      </c>
      <c r="Y1772" s="150">
        <f t="shared" ca="1" si="2452"/>
        <v>0.5</v>
      </c>
      <c r="Z1772" s="150">
        <f t="shared" ca="1" si="2452"/>
        <v>0.5</v>
      </c>
      <c r="AA1772" s="150">
        <f t="shared" ca="1" si="2452"/>
        <v>0.5</v>
      </c>
      <c r="AB1772" s="150">
        <f t="shared" ca="1" si="2452"/>
        <v>0.5</v>
      </c>
      <c r="AC1772" s="150">
        <f t="shared" ca="1" si="2452"/>
        <v>0.5</v>
      </c>
      <c r="AD1772" s="150">
        <f t="shared" ca="1" si="2452"/>
        <v>0.5</v>
      </c>
      <c r="AE1772" s="150">
        <f t="shared" ca="1" si="2452"/>
        <v>0.5</v>
      </c>
      <c r="AF1772" s="150">
        <f t="shared" ca="1" si="2452"/>
        <v>0.5</v>
      </c>
      <c r="AG1772" s="150">
        <f t="shared" ca="1" si="2452"/>
        <v>0.5</v>
      </c>
      <c r="AH1772" s="150">
        <f t="shared" ca="1" si="2452"/>
        <v>0.5</v>
      </c>
      <c r="AI1772" s="150">
        <f t="shared" ca="1" si="2452"/>
        <v>0.5</v>
      </c>
      <c r="AJ1772" s="150">
        <f t="shared" ca="1" si="2452"/>
        <v>0.5</v>
      </c>
      <c r="AK1772" s="150">
        <f t="shared" ca="1" si="2452"/>
        <v>0.5</v>
      </c>
      <c r="AL1772" s="150">
        <f t="shared" ca="1" si="2452"/>
        <v>0.5</v>
      </c>
      <c r="AM1772" s="150">
        <f t="shared" ca="1" si="2452"/>
        <v>0.5</v>
      </c>
      <c r="AN1772" s="150">
        <f t="shared" ca="1" si="2452"/>
        <v>0.5</v>
      </c>
      <c r="AO1772" s="150">
        <f t="shared" ca="1" si="2452"/>
        <v>0.5</v>
      </c>
      <c r="AP1772" s="150">
        <f t="shared" ca="1" si="2452"/>
        <v>0.5</v>
      </c>
      <c r="AQ1772" s="150">
        <f t="shared" ca="1" si="2452"/>
        <v>0.5</v>
      </c>
      <c r="AR1772" s="150">
        <f t="shared" ca="1" si="2452"/>
        <v>0.5</v>
      </c>
      <c r="AS1772" s="150">
        <f t="shared" ca="1" si="2452"/>
        <v>0.5</v>
      </c>
      <c r="AT1772" s="150">
        <f t="shared" ca="1" si="2452"/>
        <v>0.5</v>
      </c>
      <c r="AU1772" s="150">
        <f t="shared" ca="1" si="2452"/>
        <v>0.5</v>
      </c>
      <c r="AV1772" s="150">
        <f t="shared" ca="1" si="2452"/>
        <v>0.5</v>
      </c>
      <c r="AW1772" s="150">
        <f t="shared" ca="1" si="2452"/>
        <v>0.5</v>
      </c>
      <c r="AX1772" s="150">
        <f t="shared" ca="1" si="2452"/>
        <v>0.5</v>
      </c>
      <c r="AY1772" s="150">
        <f t="shared" ca="1" si="2452"/>
        <v>0.5</v>
      </c>
      <c r="AZ1772" s="150">
        <f t="shared" ca="1" si="2452"/>
        <v>0.5</v>
      </c>
      <c r="BA1772" s="150">
        <f t="shared" ca="1" si="2452"/>
        <v>0.5</v>
      </c>
      <c r="BB1772" s="150">
        <f t="shared" ca="1" si="2452"/>
        <v>0.5</v>
      </c>
      <c r="BC1772" s="150">
        <f t="shared" ca="1" si="2452"/>
        <v>0.5</v>
      </c>
      <c r="BD1772" s="150">
        <f t="shared" ca="1" si="2452"/>
        <v>0.5</v>
      </c>
      <c r="BE1772" s="150">
        <f t="shared" ca="1" si="2452"/>
        <v>0.5</v>
      </c>
      <c r="BF1772" s="150">
        <f t="shared" ca="1" si="2452"/>
        <v>0.5</v>
      </c>
      <c r="BG1772" s="150">
        <f t="shared" ca="1" si="2452"/>
        <v>0.5</v>
      </c>
      <c r="BH1772" s="150">
        <f t="shared" ca="1" si="2452"/>
        <v>0.5</v>
      </c>
      <c r="BI1772" s="150">
        <f t="shared" ca="1" si="2452"/>
        <v>0.5</v>
      </c>
      <c r="BJ1772" s="150">
        <f t="shared" ca="1" si="2452"/>
        <v>0.5</v>
      </c>
      <c r="BK1772" s="150">
        <f t="shared" ca="1" si="2452"/>
        <v>0.5</v>
      </c>
      <c r="BL1772" s="150">
        <f t="shared" ca="1" si="2452"/>
        <v>0.5</v>
      </c>
      <c r="BM1772" s="150">
        <f t="shared" ca="1" si="2452"/>
        <v>0.5</v>
      </c>
      <c r="BN1772" s="150">
        <f t="shared" ca="1" si="2452"/>
        <v>0.5</v>
      </c>
      <c r="BO1772" s="150">
        <f t="shared" ca="1" si="2452"/>
        <v>0.5</v>
      </c>
      <c r="BP1772" s="150">
        <f t="shared" ca="1" si="2452"/>
        <v>0.5</v>
      </c>
      <c r="BQ1772" s="150">
        <f t="shared" ca="1" si="2452"/>
        <v>0.5</v>
      </c>
      <c r="BR1772" s="150">
        <f t="shared" ca="1" si="2452"/>
        <v>0.5</v>
      </c>
      <c r="BS1772" s="150">
        <f t="shared" ca="1" si="2452"/>
        <v>0.5</v>
      </c>
      <c r="BT1772" s="150">
        <f t="shared" ca="1" si="2452"/>
        <v>0.5</v>
      </c>
      <c r="BU1772" s="150">
        <f t="shared" ca="1" si="2452"/>
        <v>0.5</v>
      </c>
      <c r="BV1772" s="150">
        <f t="shared" ca="1" si="2452"/>
        <v>0.5</v>
      </c>
      <c r="BW1772" s="150">
        <f t="shared" ca="1" si="2452"/>
        <v>0.5</v>
      </c>
      <c r="BX1772" s="150">
        <f t="shared" ca="1" si="2452"/>
        <v>0.5</v>
      </c>
      <c r="BY1772" s="150">
        <f t="shared" ca="1" si="2452"/>
        <v>0.5</v>
      </c>
      <c r="BZ1772" s="150">
        <f t="shared" ca="1" si="2452"/>
        <v>0.5</v>
      </c>
      <c r="CA1772" s="150">
        <f t="shared" ca="1" si="2452"/>
        <v>0.5</v>
      </c>
      <c r="CB1772" s="150">
        <f t="shared" ca="1" si="2452"/>
        <v>0.5</v>
      </c>
      <c r="CC1772" s="150">
        <f t="shared" ca="1" si="2452"/>
        <v>0.5</v>
      </c>
      <c r="CD1772" s="150">
        <f t="shared" ca="1" si="2452"/>
        <v>0.5</v>
      </c>
      <c r="CE1772" s="150">
        <f t="shared" ca="1" si="2452"/>
        <v>0.5</v>
      </c>
      <c r="CF1772" s="150">
        <f t="shared" ref="CF1772:CL1774" ca="1" si="2453">CF1771/CF1760</f>
        <v>0.5</v>
      </c>
      <c r="CG1772" s="150">
        <f t="shared" ca="1" si="2453"/>
        <v>0.5</v>
      </c>
      <c r="CH1772" s="150">
        <f t="shared" ca="1" si="2453"/>
        <v>0.5</v>
      </c>
      <c r="CI1772" s="150">
        <f t="shared" ca="1" si="2453"/>
        <v>0.5</v>
      </c>
      <c r="CJ1772" s="150">
        <f t="shared" ca="1" si="2453"/>
        <v>0.5</v>
      </c>
      <c r="CK1772" s="150">
        <f t="shared" ca="1" si="2453"/>
        <v>0.5</v>
      </c>
      <c r="CL1772" s="150">
        <f t="shared" ca="1" si="2453"/>
        <v>0.5</v>
      </c>
      <c r="CN1772" s="150"/>
      <c r="CO1772" s="150" t="e">
        <f t="shared" ref="CO1772:DL1774" ca="1" si="2454">CO1771/CO1760</f>
        <v>#N/A</v>
      </c>
      <c r="CP1772" s="150" t="e">
        <f t="shared" ca="1" si="2454"/>
        <v>#N/A</v>
      </c>
      <c r="CQ1772" s="150" t="e">
        <f t="shared" ca="1" si="2454"/>
        <v>#N/A</v>
      </c>
      <c r="CR1772" s="150" t="e">
        <f t="shared" ca="1" si="2454"/>
        <v>#N/A</v>
      </c>
      <c r="CS1772" s="150" t="e">
        <f t="shared" ca="1" si="2454"/>
        <v>#N/A</v>
      </c>
      <c r="CT1772" s="150" t="e">
        <f t="shared" ca="1" si="2454"/>
        <v>#N/A</v>
      </c>
      <c r="CU1772" s="150" t="e">
        <f t="shared" ca="1" si="2454"/>
        <v>#N/A</v>
      </c>
      <c r="CV1772" s="150" t="e">
        <f t="shared" ca="1" si="2454"/>
        <v>#N/A</v>
      </c>
      <c r="CW1772" s="150" t="e">
        <f t="shared" ca="1" si="2454"/>
        <v>#N/A</v>
      </c>
      <c r="CX1772" s="150" t="e">
        <f t="shared" ca="1" si="2454"/>
        <v>#N/A</v>
      </c>
      <c r="CY1772" s="150" t="e">
        <f t="shared" ca="1" si="2454"/>
        <v>#N/A</v>
      </c>
      <c r="CZ1772" s="150" t="e">
        <f t="shared" ca="1" si="2454"/>
        <v>#N/A</v>
      </c>
      <c r="DA1772" s="150" t="e">
        <f t="shared" ca="1" si="2454"/>
        <v>#N/A</v>
      </c>
      <c r="DB1772" s="150" t="e">
        <f t="shared" ca="1" si="2454"/>
        <v>#N/A</v>
      </c>
      <c r="DC1772" s="150" t="e">
        <f t="shared" ca="1" si="2454"/>
        <v>#N/A</v>
      </c>
      <c r="DD1772" s="150" t="e">
        <f t="shared" ca="1" si="2454"/>
        <v>#N/A</v>
      </c>
      <c r="DE1772" s="150" t="e">
        <f t="shared" ca="1" si="2454"/>
        <v>#N/A</v>
      </c>
      <c r="DF1772" s="150" t="e">
        <f t="shared" ca="1" si="2454"/>
        <v>#N/A</v>
      </c>
      <c r="DG1772" s="150" t="e">
        <f t="shared" ca="1" si="2454"/>
        <v>#N/A</v>
      </c>
      <c r="DH1772" s="150" t="e">
        <f t="shared" ca="1" si="2454"/>
        <v>#N/A</v>
      </c>
      <c r="DI1772" s="150" t="e">
        <f t="shared" ca="1" si="2454"/>
        <v>#N/A</v>
      </c>
      <c r="DJ1772" s="150" t="e">
        <f t="shared" ca="1" si="2454"/>
        <v>#N/A</v>
      </c>
      <c r="DK1772" s="150" t="e">
        <f t="shared" ca="1" si="2454"/>
        <v>#N/A</v>
      </c>
      <c r="DL1772" s="150" t="e">
        <f t="shared" ca="1" si="2454"/>
        <v>#N/A</v>
      </c>
    </row>
    <row r="1773" spans="1:116" x14ac:dyDescent="0.4">
      <c r="B1773" s="317" t="s">
        <v>332</v>
      </c>
      <c r="C1773" s="317"/>
      <c r="D1773" s="317" t="s">
        <v>518</v>
      </c>
      <c r="E1773" s="317" t="str">
        <f t="shared" si="2355"/>
        <v>1773 SPLIT-SV-VR</v>
      </c>
      <c r="G1773" s="136" t="str">
        <f>G1733</f>
        <v>Surgical procedures</v>
      </c>
      <c r="H1773" s="12"/>
      <c r="I1773" s="60"/>
      <c r="J1773" s="60"/>
      <c r="K1773" s="38"/>
      <c r="L1773" s="38"/>
      <c r="M1773" s="38"/>
      <c r="N1773" s="38"/>
      <c r="O1773" s="38"/>
      <c r="P1773" s="38"/>
      <c r="R1773" s="15"/>
      <c r="S1773" s="240"/>
      <c r="T1773" s="240"/>
      <c r="U1773" s="240"/>
      <c r="V1773" s="240"/>
      <c r="W1773" s="240"/>
      <c r="X1773" s="240"/>
      <c r="Y1773" s="240"/>
      <c r="Z1773" s="240"/>
      <c r="AA1773" s="240"/>
      <c r="AB1773" s="240"/>
      <c r="AC1773" s="240"/>
      <c r="AD1773" s="240"/>
      <c r="AE1773" s="240"/>
      <c r="AF1773" s="240"/>
      <c r="AG1773" s="240"/>
      <c r="AH1773" s="240"/>
      <c r="AI1773" s="240"/>
      <c r="AJ1773" s="240"/>
      <c r="AK1773" s="240"/>
      <c r="AL1773" s="240"/>
      <c r="AM1773" s="240"/>
      <c r="AN1773" s="240"/>
      <c r="AO1773" s="240"/>
      <c r="AP1773" s="240"/>
      <c r="AQ1773" s="240"/>
      <c r="AR1773" s="240"/>
      <c r="AS1773" s="240"/>
      <c r="AT1773" s="240"/>
      <c r="AU1773" s="240"/>
      <c r="AV1773" s="240"/>
      <c r="AW1773" s="240"/>
      <c r="AX1773" s="240"/>
      <c r="AY1773" s="240"/>
      <c r="AZ1773" s="240"/>
      <c r="BA1773" s="240"/>
      <c r="BB1773" s="240"/>
      <c r="BC1773" s="240"/>
      <c r="BD1773" s="240"/>
      <c r="BE1773" s="240"/>
      <c r="BF1773" s="240"/>
      <c r="BG1773" s="240"/>
      <c r="BH1773" s="240"/>
      <c r="BI1773" s="240"/>
      <c r="BJ1773" s="240"/>
      <c r="BK1773" s="240"/>
      <c r="BL1773" s="240"/>
      <c r="BM1773" s="240"/>
      <c r="BN1773" s="240"/>
      <c r="BO1773" s="240"/>
      <c r="BP1773" s="240"/>
      <c r="BQ1773" s="240"/>
      <c r="BR1773" s="240"/>
      <c r="BS1773" s="240"/>
      <c r="BT1773" s="240"/>
      <c r="BU1773" s="240"/>
      <c r="BV1773" s="240"/>
      <c r="BW1773" s="240"/>
      <c r="BX1773" s="240"/>
      <c r="BY1773" s="240"/>
      <c r="BZ1773" s="240"/>
      <c r="CA1773" s="240"/>
      <c r="CB1773" s="240"/>
      <c r="CC1773" s="240"/>
      <c r="CD1773" s="240"/>
      <c r="CE1773" s="240"/>
      <c r="CF1773" s="240"/>
      <c r="CG1773" s="240"/>
      <c r="CH1773" s="240"/>
      <c r="CI1773" s="240"/>
      <c r="CJ1773" s="240"/>
      <c r="CK1773" s="240"/>
      <c r="CL1773" s="240"/>
      <c r="CN1773" s="60"/>
      <c r="CO1773" s="76"/>
      <c r="CP1773" s="76"/>
      <c r="CQ1773" s="76"/>
      <c r="CR1773" s="76"/>
      <c r="CS1773" s="76"/>
      <c r="CT1773" s="76"/>
      <c r="CU1773" s="76"/>
      <c r="CV1773" s="76"/>
      <c r="CW1773" s="76"/>
      <c r="CX1773" s="76"/>
      <c r="CY1773" s="76"/>
      <c r="CZ1773" s="76"/>
      <c r="DA1773" s="76"/>
      <c r="DB1773" s="76"/>
      <c r="DC1773" s="76"/>
      <c r="DD1773" s="76"/>
      <c r="DE1773" s="76"/>
      <c r="DF1773" s="76"/>
      <c r="DG1773" s="76"/>
      <c r="DH1773" s="76"/>
      <c r="DI1773" s="76"/>
      <c r="DJ1773" s="76"/>
      <c r="DK1773" s="76"/>
      <c r="DL1773" s="76"/>
    </row>
    <row r="1774" spans="1:116" x14ac:dyDescent="0.4">
      <c r="B1774" s="317" t="s">
        <v>332</v>
      </c>
      <c r="C1774" s="317"/>
      <c r="D1774" s="317" t="s">
        <v>518</v>
      </c>
      <c r="E1774" s="317" t="str">
        <f>ROW()&amp;" "&amp;D1774</f>
        <v>1774 SPLIT-SV-VR</v>
      </c>
      <c r="G1774" s="185" t="str">
        <f>G1734</f>
        <v>procedure</v>
      </c>
      <c r="H1774" s="27"/>
      <c r="I1774" s="78"/>
      <c r="J1774" s="78"/>
      <c r="K1774" s="33"/>
      <c r="L1774" s="33"/>
      <c r="M1774" s="33"/>
      <c r="N1774" s="33"/>
      <c r="O1774" s="33"/>
      <c r="P1774" s="33"/>
      <c r="R1774" s="33"/>
      <c r="S1774" s="80"/>
      <c r="T1774" s="80"/>
      <c r="U1774" s="80"/>
      <c r="V1774" s="80"/>
      <c r="W1774" s="80"/>
      <c r="X1774" s="80"/>
      <c r="Y1774" s="80"/>
      <c r="Z1774" s="80"/>
      <c r="AA1774" s="80"/>
      <c r="AB1774" s="80"/>
      <c r="AC1774" s="80"/>
      <c r="AD1774" s="80"/>
      <c r="AE1774" s="80"/>
      <c r="AF1774" s="80"/>
      <c r="AG1774" s="80"/>
      <c r="AH1774" s="80"/>
      <c r="AI1774" s="80"/>
      <c r="AJ1774" s="80"/>
      <c r="AK1774" s="80"/>
      <c r="AL1774" s="80"/>
      <c r="AM1774" s="80"/>
      <c r="AN1774" s="80"/>
      <c r="AO1774" s="80"/>
      <c r="AP1774" s="80"/>
      <c r="AQ1774" s="80"/>
      <c r="AR1774" s="80"/>
      <c r="AS1774" s="80"/>
      <c r="AT1774" s="80"/>
      <c r="AU1774" s="80"/>
      <c r="AV1774" s="80"/>
      <c r="AW1774" s="80"/>
      <c r="AX1774" s="80"/>
      <c r="AY1774" s="80"/>
      <c r="AZ1774" s="80"/>
      <c r="BA1774" s="80"/>
      <c r="BB1774" s="80"/>
      <c r="BC1774" s="80"/>
      <c r="BD1774" s="80"/>
      <c r="BE1774" s="80"/>
      <c r="BF1774" s="80"/>
      <c r="BG1774" s="80"/>
      <c r="BH1774" s="80"/>
      <c r="BI1774" s="80"/>
      <c r="BJ1774" s="80"/>
      <c r="BK1774" s="80"/>
      <c r="BL1774" s="80"/>
      <c r="BM1774" s="80"/>
      <c r="BN1774" s="80"/>
      <c r="BO1774" s="80"/>
      <c r="BP1774" s="80"/>
      <c r="BQ1774" s="80"/>
      <c r="BR1774" s="80"/>
      <c r="BS1774" s="80"/>
      <c r="BT1774" s="80"/>
      <c r="BU1774" s="80"/>
      <c r="BV1774" s="80"/>
      <c r="BW1774" s="80"/>
      <c r="BX1774" s="80"/>
      <c r="BY1774" s="80"/>
      <c r="BZ1774" s="80"/>
      <c r="CA1774" s="80"/>
      <c r="CB1774" s="80"/>
      <c r="CC1774" s="80"/>
      <c r="CD1774" s="80"/>
      <c r="CE1774" s="80"/>
      <c r="CF1774" s="80"/>
      <c r="CG1774" s="80"/>
      <c r="CH1774" s="80"/>
      <c r="CI1774" s="80"/>
      <c r="CJ1774" s="80"/>
      <c r="CK1774" s="80"/>
      <c r="CL1774" s="80"/>
      <c r="CN1774" s="78"/>
      <c r="CO1774" s="77"/>
      <c r="CP1774" s="77"/>
      <c r="CQ1774" s="77"/>
      <c r="CR1774" s="77"/>
      <c r="CS1774" s="77"/>
      <c r="CT1774" s="77"/>
      <c r="CU1774" s="77"/>
      <c r="CV1774" s="77"/>
      <c r="CW1774" s="77"/>
      <c r="CX1774" s="77"/>
      <c r="CY1774" s="77"/>
      <c r="CZ1774" s="77"/>
      <c r="DA1774" s="77"/>
      <c r="DB1774" s="77"/>
      <c r="DC1774" s="77"/>
      <c r="DD1774" s="77"/>
      <c r="DE1774" s="77"/>
      <c r="DF1774" s="77"/>
      <c r="DG1774" s="77"/>
      <c r="DH1774" s="77"/>
      <c r="DI1774" s="77"/>
      <c r="DJ1774" s="77"/>
      <c r="DK1774" s="77"/>
      <c r="DL1774" s="77"/>
    </row>
    <row r="1775" spans="1:116" x14ac:dyDescent="0.4">
      <c r="B1775" s="317" t="s">
        <v>332</v>
      </c>
      <c r="C1775" s="317"/>
      <c r="D1775" s="317" t="s">
        <v>518</v>
      </c>
      <c r="E1775" s="317" t="str">
        <f t="shared" ref="E1775:E1782" si="2455">ROW()&amp;" "&amp;D1775</f>
        <v>1775 SPLIT-SV-VR</v>
      </c>
      <c r="G1775" s="191" t="s">
        <v>461</v>
      </c>
      <c r="H1775" s="27"/>
      <c r="I1775" s="78"/>
      <c r="J1775" s="78"/>
      <c r="K1775" s="33"/>
      <c r="L1775" s="33"/>
      <c r="M1775" s="33"/>
      <c r="N1775" s="33"/>
      <c r="O1775" s="33"/>
      <c r="P1775" s="33"/>
      <c r="R1775" s="33"/>
      <c r="S1775" s="212" t="str">
        <f>ADDRESS(ROW(S1760),COLUMN(S1760),2)</f>
        <v>S$1760</v>
      </c>
      <c r="T1775" s="212" t="str">
        <f t="shared" ref="T1775:CE1777" si="2456">ADDRESS(ROW(T1760),COLUMN(T1760),2)</f>
        <v>T$1760</v>
      </c>
      <c r="U1775" s="212" t="str">
        <f t="shared" si="2456"/>
        <v>U$1760</v>
      </c>
      <c r="V1775" s="212" t="str">
        <f t="shared" si="2456"/>
        <v>V$1760</v>
      </c>
      <c r="W1775" s="212" t="str">
        <f t="shared" si="2456"/>
        <v>W$1760</v>
      </c>
      <c r="X1775" s="212" t="str">
        <f t="shared" si="2456"/>
        <v>X$1760</v>
      </c>
      <c r="Y1775" s="212" t="str">
        <f t="shared" si="2456"/>
        <v>Y$1760</v>
      </c>
      <c r="Z1775" s="212" t="str">
        <f t="shared" si="2456"/>
        <v>Z$1760</v>
      </c>
      <c r="AA1775" s="212" t="str">
        <f t="shared" si="2456"/>
        <v>AA$1760</v>
      </c>
      <c r="AB1775" s="212" t="str">
        <f t="shared" si="2456"/>
        <v>AB$1760</v>
      </c>
      <c r="AC1775" s="212" t="str">
        <f t="shared" si="2456"/>
        <v>AC$1760</v>
      </c>
      <c r="AD1775" s="212" t="str">
        <f t="shared" si="2456"/>
        <v>AD$1760</v>
      </c>
      <c r="AE1775" s="212" t="str">
        <f t="shared" si="2456"/>
        <v>AE$1760</v>
      </c>
      <c r="AF1775" s="212" t="str">
        <f t="shared" si="2456"/>
        <v>AF$1760</v>
      </c>
      <c r="AG1775" s="212" t="str">
        <f t="shared" si="2456"/>
        <v>AG$1760</v>
      </c>
      <c r="AH1775" s="212" t="str">
        <f t="shared" si="2456"/>
        <v>AH$1760</v>
      </c>
      <c r="AI1775" s="212" t="str">
        <f t="shared" si="2456"/>
        <v>AI$1760</v>
      </c>
      <c r="AJ1775" s="212" t="str">
        <f t="shared" si="2456"/>
        <v>AJ$1760</v>
      </c>
      <c r="AK1775" s="212" t="str">
        <f t="shared" si="2456"/>
        <v>AK$1760</v>
      </c>
      <c r="AL1775" s="212" t="str">
        <f t="shared" si="2456"/>
        <v>AL$1760</v>
      </c>
      <c r="AM1775" s="212" t="str">
        <f t="shared" si="2456"/>
        <v>AM$1760</v>
      </c>
      <c r="AN1775" s="212" t="str">
        <f t="shared" si="2456"/>
        <v>AN$1760</v>
      </c>
      <c r="AO1775" s="212" t="str">
        <f t="shared" si="2456"/>
        <v>AO$1760</v>
      </c>
      <c r="AP1775" s="212" t="str">
        <f t="shared" si="2456"/>
        <v>AP$1760</v>
      </c>
      <c r="AQ1775" s="212" t="str">
        <f t="shared" si="2456"/>
        <v>AQ$1760</v>
      </c>
      <c r="AR1775" s="212" t="str">
        <f t="shared" si="2456"/>
        <v>AR$1760</v>
      </c>
      <c r="AS1775" s="212" t="str">
        <f t="shared" si="2456"/>
        <v>AS$1760</v>
      </c>
      <c r="AT1775" s="212" t="str">
        <f t="shared" si="2456"/>
        <v>AT$1760</v>
      </c>
      <c r="AU1775" s="212" t="str">
        <f t="shared" si="2456"/>
        <v>AU$1760</v>
      </c>
      <c r="AV1775" s="212" t="str">
        <f t="shared" si="2456"/>
        <v>AV$1760</v>
      </c>
      <c r="AW1775" s="212" t="str">
        <f t="shared" si="2456"/>
        <v>AW$1760</v>
      </c>
      <c r="AX1775" s="212" t="str">
        <f t="shared" si="2456"/>
        <v>AX$1760</v>
      </c>
      <c r="AY1775" s="212" t="str">
        <f t="shared" si="2456"/>
        <v>AY$1760</v>
      </c>
      <c r="AZ1775" s="212" t="str">
        <f t="shared" si="2456"/>
        <v>AZ$1760</v>
      </c>
      <c r="BA1775" s="212" t="str">
        <f t="shared" si="2456"/>
        <v>BA$1760</v>
      </c>
      <c r="BB1775" s="212" t="str">
        <f t="shared" si="2456"/>
        <v>BB$1760</v>
      </c>
      <c r="BC1775" s="212" t="str">
        <f t="shared" si="2456"/>
        <v>BC$1760</v>
      </c>
      <c r="BD1775" s="212" t="str">
        <f t="shared" si="2456"/>
        <v>BD$1760</v>
      </c>
      <c r="BE1775" s="212" t="str">
        <f t="shared" si="2456"/>
        <v>BE$1760</v>
      </c>
      <c r="BF1775" s="212" t="str">
        <f t="shared" si="2456"/>
        <v>BF$1760</v>
      </c>
      <c r="BG1775" s="212" t="str">
        <f t="shared" si="2456"/>
        <v>BG$1760</v>
      </c>
      <c r="BH1775" s="212" t="str">
        <f t="shared" si="2456"/>
        <v>BH$1760</v>
      </c>
      <c r="BI1775" s="212" t="str">
        <f t="shared" si="2456"/>
        <v>BI$1760</v>
      </c>
      <c r="BJ1775" s="212" t="str">
        <f t="shared" si="2456"/>
        <v>BJ$1760</v>
      </c>
      <c r="BK1775" s="212" t="str">
        <f t="shared" si="2456"/>
        <v>BK$1760</v>
      </c>
      <c r="BL1775" s="212" t="str">
        <f t="shared" si="2456"/>
        <v>BL$1760</v>
      </c>
      <c r="BM1775" s="212" t="str">
        <f t="shared" si="2456"/>
        <v>BM$1760</v>
      </c>
      <c r="BN1775" s="212" t="str">
        <f t="shared" si="2456"/>
        <v>BN$1760</v>
      </c>
      <c r="BO1775" s="212" t="str">
        <f t="shared" si="2456"/>
        <v>BO$1760</v>
      </c>
      <c r="BP1775" s="212" t="str">
        <f t="shared" si="2456"/>
        <v>BP$1760</v>
      </c>
      <c r="BQ1775" s="212" t="str">
        <f t="shared" si="2456"/>
        <v>BQ$1760</v>
      </c>
      <c r="BR1775" s="212" t="str">
        <f t="shared" si="2456"/>
        <v>BR$1760</v>
      </c>
      <c r="BS1775" s="212" t="str">
        <f t="shared" si="2456"/>
        <v>BS$1760</v>
      </c>
      <c r="BT1775" s="212" t="str">
        <f t="shared" si="2456"/>
        <v>BT$1760</v>
      </c>
      <c r="BU1775" s="212" t="str">
        <f t="shared" si="2456"/>
        <v>BU$1760</v>
      </c>
      <c r="BV1775" s="212" t="str">
        <f t="shared" si="2456"/>
        <v>BV$1760</v>
      </c>
      <c r="BW1775" s="212" t="str">
        <f t="shared" si="2456"/>
        <v>BW$1760</v>
      </c>
      <c r="BX1775" s="212" t="str">
        <f t="shared" si="2456"/>
        <v>BX$1760</v>
      </c>
      <c r="BY1775" s="212" t="str">
        <f t="shared" si="2456"/>
        <v>BY$1760</v>
      </c>
      <c r="BZ1775" s="212" t="str">
        <f t="shared" si="2456"/>
        <v>BZ$1760</v>
      </c>
      <c r="CA1775" s="212" t="str">
        <f t="shared" si="2456"/>
        <v>CA$1760</v>
      </c>
      <c r="CB1775" s="212" t="str">
        <f t="shared" si="2456"/>
        <v>CB$1760</v>
      </c>
      <c r="CC1775" s="212" t="str">
        <f t="shared" si="2456"/>
        <v>CC$1760</v>
      </c>
      <c r="CD1775" s="212" t="str">
        <f t="shared" si="2456"/>
        <v>CD$1760</v>
      </c>
      <c r="CE1775" s="212" t="str">
        <f t="shared" si="2456"/>
        <v>CE$1760</v>
      </c>
      <c r="CF1775" s="212" t="str">
        <f t="shared" ref="CF1775:CL1777" si="2457">ADDRESS(ROW(CF1760),COLUMN(CF1760),2)</f>
        <v>CF$1760</v>
      </c>
      <c r="CG1775" s="212" t="str">
        <f t="shared" si="2457"/>
        <v>CG$1760</v>
      </c>
      <c r="CH1775" s="212" t="str">
        <f t="shared" si="2457"/>
        <v>CH$1760</v>
      </c>
      <c r="CI1775" s="212" t="str">
        <f t="shared" si="2457"/>
        <v>CI$1760</v>
      </c>
      <c r="CJ1775" s="212" t="str">
        <f t="shared" si="2457"/>
        <v>CJ$1760</v>
      </c>
      <c r="CK1775" s="212" t="str">
        <f t="shared" si="2457"/>
        <v>CK$1760</v>
      </c>
      <c r="CL1775" s="212" t="str">
        <f t="shared" si="2457"/>
        <v>CL$1760</v>
      </c>
      <c r="CN1775" s="78"/>
      <c r="CO1775" s="212" t="str">
        <f t="shared" ref="CO1775:DL1777" si="2458">ADDRESS(ROW(CO1760),COLUMN(CO1760),2)</f>
        <v>CO$1760</v>
      </c>
      <c r="CP1775" s="212" t="str">
        <f t="shared" si="2458"/>
        <v>CP$1760</v>
      </c>
      <c r="CQ1775" s="212" t="str">
        <f t="shared" si="2458"/>
        <v>CQ$1760</v>
      </c>
      <c r="CR1775" s="212" t="str">
        <f t="shared" si="2458"/>
        <v>CR$1760</v>
      </c>
      <c r="CS1775" s="212" t="str">
        <f t="shared" si="2458"/>
        <v>CS$1760</v>
      </c>
      <c r="CT1775" s="212" t="str">
        <f t="shared" si="2458"/>
        <v>CT$1760</v>
      </c>
      <c r="CU1775" s="212" t="str">
        <f t="shared" si="2458"/>
        <v>CU$1760</v>
      </c>
      <c r="CV1775" s="212" t="str">
        <f t="shared" si="2458"/>
        <v>CV$1760</v>
      </c>
      <c r="CW1775" s="212" t="str">
        <f t="shared" si="2458"/>
        <v>CW$1760</v>
      </c>
      <c r="CX1775" s="212" t="str">
        <f t="shared" si="2458"/>
        <v>CX$1760</v>
      </c>
      <c r="CY1775" s="212" t="str">
        <f t="shared" si="2458"/>
        <v>CY$1760</v>
      </c>
      <c r="CZ1775" s="212" t="str">
        <f t="shared" si="2458"/>
        <v>CZ$1760</v>
      </c>
      <c r="DA1775" s="212" t="str">
        <f t="shared" si="2458"/>
        <v>DA$1760</v>
      </c>
      <c r="DB1775" s="212" t="str">
        <f t="shared" si="2458"/>
        <v>DB$1760</v>
      </c>
      <c r="DC1775" s="212" t="str">
        <f t="shared" si="2458"/>
        <v>DC$1760</v>
      </c>
      <c r="DD1775" s="212" t="str">
        <f t="shared" si="2458"/>
        <v>DD$1760</v>
      </c>
      <c r="DE1775" s="212" t="str">
        <f t="shared" si="2458"/>
        <v>DE$1760</v>
      </c>
      <c r="DF1775" s="212" t="str">
        <f t="shared" si="2458"/>
        <v>DF$1760</v>
      </c>
      <c r="DG1775" s="212" t="str">
        <f t="shared" si="2458"/>
        <v>DG$1760</v>
      </c>
      <c r="DH1775" s="212" t="str">
        <f t="shared" si="2458"/>
        <v>DH$1760</v>
      </c>
      <c r="DI1775" s="212" t="str">
        <f t="shared" si="2458"/>
        <v>DI$1760</v>
      </c>
      <c r="DJ1775" s="212" t="str">
        <f t="shared" si="2458"/>
        <v>DJ$1760</v>
      </c>
      <c r="DK1775" s="212" t="str">
        <f t="shared" si="2458"/>
        <v>DK$1760</v>
      </c>
      <c r="DL1775" s="212" t="str">
        <f t="shared" si="2458"/>
        <v>DL$1760</v>
      </c>
    </row>
    <row r="1776" spans="1:116" x14ac:dyDescent="0.4">
      <c r="B1776" s="317" t="s">
        <v>332</v>
      </c>
      <c r="C1776" s="317"/>
      <c r="D1776" s="317" t="s">
        <v>518</v>
      </c>
      <c r="E1776" s="317" t="str">
        <f t="shared" si="2455"/>
        <v>1776 SPLIT-SV-VR</v>
      </c>
      <c r="G1776" s="136" t="s">
        <v>462</v>
      </c>
      <c r="K1776" s="53"/>
      <c r="L1776" s="53"/>
      <c r="M1776" s="53"/>
      <c r="N1776" s="53"/>
      <c r="O1776" s="53"/>
      <c r="P1776" s="53"/>
      <c r="R1776" s="24"/>
      <c r="S1776" s="179" t="str">
        <f>S1736</f>
        <v>S$17</v>
      </c>
      <c r="T1776" s="179" t="str">
        <f t="shared" ref="T1776:CE1778" si="2459">T1736</f>
        <v>T$17</v>
      </c>
      <c r="U1776" s="179" t="str">
        <f t="shared" si="2459"/>
        <v>U$17</v>
      </c>
      <c r="V1776" s="179" t="str">
        <f t="shared" si="2459"/>
        <v>V$17</v>
      </c>
      <c r="W1776" s="179" t="str">
        <f t="shared" si="2459"/>
        <v>W$17</v>
      </c>
      <c r="X1776" s="179" t="str">
        <f t="shared" si="2459"/>
        <v>X$17</v>
      </c>
      <c r="Y1776" s="179" t="str">
        <f t="shared" si="2459"/>
        <v>Y$17</v>
      </c>
      <c r="Z1776" s="179" t="str">
        <f t="shared" si="2459"/>
        <v>Z$17</v>
      </c>
      <c r="AA1776" s="179" t="str">
        <f t="shared" si="2459"/>
        <v>AA$17</v>
      </c>
      <c r="AB1776" s="179" t="str">
        <f t="shared" si="2459"/>
        <v>AB$17</v>
      </c>
      <c r="AC1776" s="179" t="str">
        <f t="shared" si="2459"/>
        <v>AC$17</v>
      </c>
      <c r="AD1776" s="179" t="str">
        <f t="shared" si="2459"/>
        <v>AD$17</v>
      </c>
      <c r="AE1776" s="179" t="str">
        <f t="shared" si="2459"/>
        <v>AE$17</v>
      </c>
      <c r="AF1776" s="179" t="str">
        <f t="shared" si="2459"/>
        <v>AF$17</v>
      </c>
      <c r="AG1776" s="179" t="str">
        <f t="shared" si="2459"/>
        <v>AG$17</v>
      </c>
      <c r="AH1776" s="179" t="str">
        <f t="shared" si="2459"/>
        <v>AH$17</v>
      </c>
      <c r="AI1776" s="179" t="str">
        <f t="shared" si="2459"/>
        <v>AI$17</v>
      </c>
      <c r="AJ1776" s="179" t="str">
        <f t="shared" si="2459"/>
        <v>AJ$17</v>
      </c>
      <c r="AK1776" s="179" t="str">
        <f t="shared" si="2459"/>
        <v>AK$17</v>
      </c>
      <c r="AL1776" s="179" t="str">
        <f t="shared" si="2459"/>
        <v>AL$17</v>
      </c>
      <c r="AM1776" s="179" t="str">
        <f t="shared" si="2459"/>
        <v>AM$17</v>
      </c>
      <c r="AN1776" s="179" t="str">
        <f t="shared" si="2459"/>
        <v>AN$17</v>
      </c>
      <c r="AO1776" s="179" t="str">
        <f t="shared" si="2459"/>
        <v>AO$17</v>
      </c>
      <c r="AP1776" s="179" t="str">
        <f t="shared" si="2459"/>
        <v>AP$17</v>
      </c>
      <c r="AQ1776" s="179" t="str">
        <f t="shared" si="2459"/>
        <v>AQ$17</v>
      </c>
      <c r="AR1776" s="179" t="str">
        <f t="shared" si="2459"/>
        <v>AR$17</v>
      </c>
      <c r="AS1776" s="179" t="str">
        <f t="shared" si="2459"/>
        <v>AS$17</v>
      </c>
      <c r="AT1776" s="179" t="str">
        <f t="shared" si="2459"/>
        <v>AT$17</v>
      </c>
      <c r="AU1776" s="179" t="str">
        <f t="shared" si="2459"/>
        <v>AU$17</v>
      </c>
      <c r="AV1776" s="179" t="str">
        <f t="shared" si="2459"/>
        <v>AV$17</v>
      </c>
      <c r="AW1776" s="179" t="str">
        <f t="shared" si="2459"/>
        <v>AW$17</v>
      </c>
      <c r="AX1776" s="179" t="str">
        <f t="shared" si="2459"/>
        <v>AX$17</v>
      </c>
      <c r="AY1776" s="179" t="str">
        <f t="shared" si="2459"/>
        <v>AY$17</v>
      </c>
      <c r="AZ1776" s="179" t="str">
        <f t="shared" si="2459"/>
        <v>AZ$17</v>
      </c>
      <c r="BA1776" s="179" t="str">
        <f t="shared" si="2459"/>
        <v>BA$17</v>
      </c>
      <c r="BB1776" s="179" t="str">
        <f t="shared" si="2459"/>
        <v>BB$17</v>
      </c>
      <c r="BC1776" s="179" t="str">
        <f t="shared" si="2459"/>
        <v>BC$17</v>
      </c>
      <c r="BD1776" s="179" t="str">
        <f t="shared" si="2459"/>
        <v>BD$17</v>
      </c>
      <c r="BE1776" s="179" t="str">
        <f t="shared" si="2459"/>
        <v>BE$17</v>
      </c>
      <c r="BF1776" s="179" t="str">
        <f t="shared" si="2459"/>
        <v>BF$17</v>
      </c>
      <c r="BG1776" s="179" t="str">
        <f t="shared" si="2459"/>
        <v>BG$17</v>
      </c>
      <c r="BH1776" s="179" t="str">
        <f t="shared" si="2459"/>
        <v>BH$17</v>
      </c>
      <c r="BI1776" s="179" t="str">
        <f t="shared" si="2459"/>
        <v>BI$17</v>
      </c>
      <c r="BJ1776" s="179" t="str">
        <f t="shared" si="2459"/>
        <v>BJ$17</v>
      </c>
      <c r="BK1776" s="179" t="str">
        <f t="shared" si="2459"/>
        <v>BK$17</v>
      </c>
      <c r="BL1776" s="179" t="str">
        <f t="shared" si="2459"/>
        <v>BL$17</v>
      </c>
      <c r="BM1776" s="179" t="str">
        <f t="shared" si="2459"/>
        <v>BM$17</v>
      </c>
      <c r="BN1776" s="179" t="str">
        <f t="shared" si="2459"/>
        <v>BN$17</v>
      </c>
      <c r="BO1776" s="179" t="str">
        <f t="shared" si="2459"/>
        <v>BO$17</v>
      </c>
      <c r="BP1776" s="179" t="str">
        <f t="shared" si="2459"/>
        <v>BP$17</v>
      </c>
      <c r="BQ1776" s="179" t="str">
        <f t="shared" si="2459"/>
        <v>BQ$17</v>
      </c>
      <c r="BR1776" s="179" t="str">
        <f t="shared" si="2459"/>
        <v>BR$17</v>
      </c>
      <c r="BS1776" s="179" t="str">
        <f t="shared" si="2459"/>
        <v>BS$17</v>
      </c>
      <c r="BT1776" s="179" t="str">
        <f t="shared" si="2459"/>
        <v>BT$17</v>
      </c>
      <c r="BU1776" s="179" t="str">
        <f t="shared" si="2459"/>
        <v>BU$17</v>
      </c>
      <c r="BV1776" s="179" t="str">
        <f t="shared" si="2459"/>
        <v>BV$17</v>
      </c>
      <c r="BW1776" s="179" t="str">
        <f t="shared" si="2459"/>
        <v>BW$17</v>
      </c>
      <c r="BX1776" s="179" t="str">
        <f t="shared" si="2459"/>
        <v>BX$17</v>
      </c>
      <c r="BY1776" s="179" t="str">
        <f t="shared" si="2459"/>
        <v>BY$17</v>
      </c>
      <c r="BZ1776" s="179" t="str">
        <f t="shared" si="2459"/>
        <v>BZ$17</v>
      </c>
      <c r="CA1776" s="179" t="str">
        <f t="shared" si="2459"/>
        <v>CA$17</v>
      </c>
      <c r="CB1776" s="179" t="str">
        <f t="shared" si="2459"/>
        <v>CB$17</v>
      </c>
      <c r="CC1776" s="179" t="str">
        <f t="shared" si="2459"/>
        <v>CC$17</v>
      </c>
      <c r="CD1776" s="179" t="str">
        <f t="shared" si="2459"/>
        <v>CD$17</v>
      </c>
      <c r="CE1776" s="179" t="str">
        <f t="shared" si="2459"/>
        <v>CE$17</v>
      </c>
      <c r="CF1776" s="179" t="str">
        <f t="shared" ref="CF1776:CL1778" si="2460">CF1736</f>
        <v>CF$17</v>
      </c>
      <c r="CG1776" s="179" t="str">
        <f t="shared" si="2460"/>
        <v>CG$17</v>
      </c>
      <c r="CH1776" s="179" t="str">
        <f t="shared" si="2460"/>
        <v>CH$17</v>
      </c>
      <c r="CI1776" s="179" t="str">
        <f t="shared" si="2460"/>
        <v>CI$17</v>
      </c>
      <c r="CJ1776" s="179" t="str">
        <f t="shared" si="2460"/>
        <v>CJ$17</v>
      </c>
      <c r="CK1776" s="179" t="str">
        <f t="shared" si="2460"/>
        <v>CK$17</v>
      </c>
      <c r="CL1776" s="179" t="str">
        <f t="shared" si="2460"/>
        <v>CL$17</v>
      </c>
      <c r="CO1776" s="179" t="str">
        <f t="shared" ref="CO1776:DL1778" si="2461">CO1736</f>
        <v>CO$17</v>
      </c>
      <c r="CP1776" s="179" t="str">
        <f t="shared" si="2461"/>
        <v>CP$17</v>
      </c>
      <c r="CQ1776" s="179" t="str">
        <f t="shared" si="2461"/>
        <v>CQ$17</v>
      </c>
      <c r="CR1776" s="179" t="str">
        <f t="shared" si="2461"/>
        <v>CR$17</v>
      </c>
      <c r="CS1776" s="179" t="str">
        <f t="shared" si="2461"/>
        <v>CS$17</v>
      </c>
      <c r="CT1776" s="179" t="str">
        <f t="shared" si="2461"/>
        <v>CT$17</v>
      </c>
      <c r="CU1776" s="179" t="str">
        <f t="shared" si="2461"/>
        <v>CU$17</v>
      </c>
      <c r="CV1776" s="179" t="str">
        <f t="shared" si="2461"/>
        <v>CV$17</v>
      </c>
      <c r="CW1776" s="179" t="str">
        <f t="shared" si="2461"/>
        <v>CW$17</v>
      </c>
      <c r="CX1776" s="179" t="str">
        <f t="shared" si="2461"/>
        <v>CX$17</v>
      </c>
      <c r="CY1776" s="179" t="str">
        <f t="shared" si="2461"/>
        <v>CY$17</v>
      </c>
      <c r="CZ1776" s="179" t="str">
        <f t="shared" si="2461"/>
        <v>CZ$17</v>
      </c>
      <c r="DA1776" s="179" t="str">
        <f t="shared" si="2461"/>
        <v>DA$17</v>
      </c>
      <c r="DB1776" s="179" t="str">
        <f t="shared" si="2461"/>
        <v>DB$17</v>
      </c>
      <c r="DC1776" s="179" t="str">
        <f t="shared" si="2461"/>
        <v>DC$17</v>
      </c>
      <c r="DD1776" s="179" t="str">
        <f t="shared" si="2461"/>
        <v>DD$17</v>
      </c>
      <c r="DE1776" s="179" t="str">
        <f t="shared" si="2461"/>
        <v>DE$17</v>
      </c>
      <c r="DF1776" s="179" t="str">
        <f t="shared" si="2461"/>
        <v>DF$17</v>
      </c>
      <c r="DG1776" s="179" t="str">
        <f t="shared" si="2461"/>
        <v>DG$17</v>
      </c>
      <c r="DH1776" s="179" t="str">
        <f t="shared" si="2461"/>
        <v>DH$17</v>
      </c>
      <c r="DI1776" s="179" t="str">
        <f t="shared" si="2461"/>
        <v>DI$17</v>
      </c>
      <c r="DJ1776" s="179" t="str">
        <f t="shared" si="2461"/>
        <v>DJ$17</v>
      </c>
      <c r="DK1776" s="179" t="str">
        <f t="shared" si="2461"/>
        <v>DK$17</v>
      </c>
      <c r="DL1776" s="179" t="str">
        <f t="shared" si="2461"/>
        <v>DL$17</v>
      </c>
    </row>
    <row r="1777" spans="1:116" x14ac:dyDescent="0.4">
      <c r="B1777" s="317" t="s">
        <v>332</v>
      </c>
      <c r="C1777" s="317"/>
      <c r="D1777" s="317" t="s">
        <v>518</v>
      </c>
      <c r="E1777" s="317" t="str">
        <f t="shared" si="2455"/>
        <v>1777 SPLIT-SV-VR</v>
      </c>
      <c r="G1777" s="191" t="str">
        <f>G1769</f>
        <v>Total COGS - Surgical procedures</v>
      </c>
      <c r="H1777" s="12"/>
      <c r="I1777" s="60"/>
      <c r="J1777" s="60"/>
      <c r="K1777" s="15"/>
      <c r="L1777" s="15"/>
      <c r="M1777" s="15"/>
      <c r="N1777" s="15"/>
      <c r="O1777" s="15"/>
      <c r="P1777" s="15"/>
      <c r="R1777" s="15"/>
      <c r="S1777" s="80"/>
      <c r="T1777" s="80"/>
      <c r="U1777" s="80"/>
      <c r="V1777" s="80"/>
      <c r="W1777" s="80"/>
      <c r="X1777" s="80"/>
      <c r="Y1777" s="80"/>
      <c r="Z1777" s="80"/>
      <c r="AA1777" s="80"/>
      <c r="AB1777" s="80"/>
      <c r="AC1777" s="80"/>
      <c r="AD1777" s="80"/>
      <c r="AE1777" s="80"/>
      <c r="AF1777" s="80"/>
      <c r="AG1777" s="80"/>
      <c r="AH1777" s="80"/>
      <c r="AI1777" s="80"/>
      <c r="AJ1777" s="80"/>
      <c r="AK1777" s="80"/>
      <c r="AL1777" s="80"/>
      <c r="AM1777" s="80"/>
      <c r="AN1777" s="80"/>
      <c r="AO1777" s="80"/>
      <c r="AP1777" s="80"/>
      <c r="AQ1777" s="80"/>
      <c r="AR1777" s="80"/>
      <c r="AS1777" s="80"/>
      <c r="AT1777" s="80"/>
      <c r="AU1777" s="80"/>
      <c r="AV1777" s="80"/>
      <c r="AW1777" s="80"/>
      <c r="AX1777" s="80"/>
      <c r="AY1777" s="80"/>
      <c r="AZ1777" s="80"/>
      <c r="BA1777" s="80"/>
      <c r="BB1777" s="80"/>
      <c r="BC1777" s="80"/>
      <c r="BD1777" s="80"/>
      <c r="BE1777" s="80"/>
      <c r="BF1777" s="80"/>
      <c r="BG1777" s="80"/>
      <c r="BH1777" s="80"/>
      <c r="BI1777" s="80"/>
      <c r="BJ1777" s="80"/>
      <c r="BK1777" s="80"/>
      <c r="BL1777" s="80"/>
      <c r="BM1777" s="80"/>
      <c r="BN1777" s="80"/>
      <c r="BO1777" s="80"/>
      <c r="BP1777" s="80"/>
      <c r="BQ1777" s="80"/>
      <c r="BR1777" s="80"/>
      <c r="BS1777" s="80"/>
      <c r="BT1777" s="80"/>
      <c r="BU1777" s="80"/>
      <c r="BV1777" s="80"/>
      <c r="BW1777" s="80"/>
      <c r="BX1777" s="80"/>
      <c r="BY1777" s="80"/>
      <c r="BZ1777" s="80"/>
      <c r="CA1777" s="80"/>
      <c r="CB1777" s="80"/>
      <c r="CC1777" s="80"/>
      <c r="CD1777" s="80"/>
      <c r="CE1777" s="80"/>
      <c r="CF1777" s="80"/>
      <c r="CG1777" s="80"/>
      <c r="CH1777" s="80"/>
      <c r="CI1777" s="80"/>
      <c r="CJ1777" s="80"/>
      <c r="CK1777" s="80"/>
      <c r="CL1777" s="80"/>
      <c r="CN1777" s="60"/>
      <c r="CO1777" s="80"/>
      <c r="CP1777" s="80"/>
      <c r="CQ1777" s="80"/>
      <c r="CR1777" s="80"/>
      <c r="CS1777" s="80"/>
      <c r="CT1777" s="80"/>
      <c r="CU1777" s="80"/>
      <c r="CV1777" s="80"/>
      <c r="CW1777" s="80"/>
      <c r="CX1777" s="80"/>
      <c r="CY1777" s="80"/>
      <c r="CZ1777" s="80"/>
      <c r="DA1777" s="80"/>
      <c r="DB1777" s="80"/>
      <c r="DC1777" s="80"/>
      <c r="DD1777" s="80"/>
      <c r="DE1777" s="80"/>
      <c r="DF1777" s="80"/>
      <c r="DG1777" s="80"/>
      <c r="DH1777" s="80"/>
      <c r="DI1777" s="80"/>
      <c r="DJ1777" s="80"/>
      <c r="DK1777" s="80"/>
      <c r="DL1777" s="80"/>
    </row>
    <row r="1778" spans="1:116" x14ac:dyDescent="0.4">
      <c r="B1778" s="317" t="s">
        <v>332</v>
      </c>
      <c r="C1778" s="317"/>
      <c r="D1778" s="317" t="s">
        <v>518</v>
      </c>
      <c r="E1778" s="317" t="str">
        <f t="shared" si="2455"/>
        <v>1778 SPLIT-SV-VR</v>
      </c>
      <c r="G1778" s="136" t="str">
        <f>G1738</f>
        <v xml:space="preserve">secondary unit </v>
      </c>
      <c r="H1778" s="12"/>
      <c r="I1778" s="60"/>
      <c r="J1778" s="60"/>
      <c r="K1778" s="15"/>
      <c r="L1778" s="15"/>
      <c r="M1778" s="15"/>
      <c r="N1778" s="15"/>
      <c r="O1778" s="15"/>
      <c r="P1778" s="15"/>
      <c r="R1778" s="15"/>
      <c r="S1778" s="179"/>
      <c r="T1778" s="179"/>
      <c r="U1778" s="179"/>
      <c r="V1778" s="179"/>
      <c r="W1778" s="179"/>
      <c r="X1778" s="179"/>
      <c r="Y1778" s="179"/>
      <c r="Z1778" s="179"/>
      <c r="AA1778" s="179"/>
      <c r="AB1778" s="179"/>
      <c r="AC1778" s="179"/>
      <c r="AD1778" s="179"/>
      <c r="AE1778" s="179"/>
      <c r="AF1778" s="179"/>
      <c r="AG1778" s="179"/>
      <c r="AH1778" s="179"/>
      <c r="AI1778" s="179"/>
      <c r="AJ1778" s="179"/>
      <c r="AK1778" s="179"/>
      <c r="AL1778" s="179"/>
      <c r="AM1778" s="179"/>
      <c r="AN1778" s="179"/>
      <c r="AO1778" s="179"/>
      <c r="AP1778" s="179"/>
      <c r="AQ1778" s="179"/>
      <c r="AR1778" s="179"/>
      <c r="AS1778" s="179"/>
      <c r="AT1778" s="179"/>
      <c r="AU1778" s="179"/>
      <c r="AV1778" s="179"/>
      <c r="AW1778" s="179"/>
      <c r="AX1778" s="179"/>
      <c r="AY1778" s="179"/>
      <c r="AZ1778" s="179"/>
      <c r="BA1778" s="179"/>
      <c r="BB1778" s="179"/>
      <c r="BC1778" s="179"/>
      <c r="BD1778" s="179"/>
      <c r="BE1778" s="179"/>
      <c r="BF1778" s="179"/>
      <c r="BG1778" s="179"/>
      <c r="BH1778" s="179"/>
      <c r="BI1778" s="179"/>
      <c r="BJ1778" s="179"/>
      <c r="BK1778" s="179"/>
      <c r="BL1778" s="179"/>
      <c r="BM1778" s="179"/>
      <c r="BN1778" s="179"/>
      <c r="BO1778" s="179"/>
      <c r="BP1778" s="179"/>
      <c r="BQ1778" s="179"/>
      <c r="BR1778" s="179"/>
      <c r="BS1778" s="179"/>
      <c r="BT1778" s="179"/>
      <c r="BU1778" s="179"/>
      <c r="BV1778" s="179"/>
      <c r="BW1778" s="179"/>
      <c r="BX1778" s="179"/>
      <c r="BY1778" s="179"/>
      <c r="BZ1778" s="179"/>
      <c r="CA1778" s="179"/>
      <c r="CB1778" s="179"/>
      <c r="CC1778" s="179"/>
      <c r="CD1778" s="179"/>
      <c r="CE1778" s="179"/>
      <c r="CF1778" s="179"/>
      <c r="CG1778" s="179"/>
      <c r="CH1778" s="179"/>
      <c r="CI1778" s="179"/>
      <c r="CJ1778" s="179"/>
      <c r="CK1778" s="179"/>
      <c r="CL1778" s="179"/>
      <c r="CN1778" s="60"/>
      <c r="CO1778" s="179"/>
      <c r="CP1778" s="179"/>
      <c r="CQ1778" s="179"/>
      <c r="CR1778" s="179"/>
      <c r="CS1778" s="179"/>
      <c r="CT1778" s="179"/>
      <c r="CU1778" s="179"/>
      <c r="CV1778" s="179"/>
      <c r="CW1778" s="179"/>
      <c r="CX1778" s="179"/>
      <c r="CY1778" s="179"/>
      <c r="CZ1778" s="179"/>
      <c r="DA1778" s="179"/>
      <c r="DB1778" s="179"/>
      <c r="DC1778" s="179"/>
      <c r="DD1778" s="179"/>
      <c r="DE1778" s="179"/>
      <c r="DF1778" s="179"/>
      <c r="DG1778" s="179"/>
      <c r="DH1778" s="179"/>
      <c r="DI1778" s="179"/>
      <c r="DJ1778" s="179"/>
      <c r="DK1778" s="179"/>
      <c r="DL1778" s="179"/>
    </row>
    <row r="1779" spans="1:116" x14ac:dyDescent="0.4">
      <c r="B1779" s="317" t="s">
        <v>332</v>
      </c>
      <c r="C1779" s="317"/>
      <c r="D1779" s="317" t="s">
        <v>518</v>
      </c>
      <c r="E1779" s="317" t="str">
        <f t="shared" si="2455"/>
        <v>1779 SPLIT-SV-VR</v>
      </c>
      <c r="G1779" s="136" t="str">
        <f>G1739</f>
        <v>Secondary revenue driver</v>
      </c>
      <c r="H1779" s="12"/>
      <c r="I1779" s="60"/>
      <c r="J1779" s="60"/>
      <c r="K1779" s="15"/>
      <c r="L1779" s="15"/>
      <c r="M1779" s="15"/>
      <c r="N1779" s="15"/>
      <c r="O1779" s="15"/>
      <c r="P1779" s="15"/>
      <c r="R1779" s="15"/>
      <c r="S1779" s="212" t="str">
        <f>ADDRESS(ROW(S1769),COLUMN(S1769),2)</f>
        <v>S$1769</v>
      </c>
      <c r="T1779" s="212" t="str">
        <f t="shared" ref="T1779:CE1781" si="2462">ADDRESS(ROW(T1769),COLUMN(T1769),2)</f>
        <v>T$1769</v>
      </c>
      <c r="U1779" s="212" t="str">
        <f t="shared" si="2462"/>
        <v>U$1769</v>
      </c>
      <c r="V1779" s="212" t="str">
        <f t="shared" si="2462"/>
        <v>V$1769</v>
      </c>
      <c r="W1779" s="212" t="str">
        <f t="shared" si="2462"/>
        <v>W$1769</v>
      </c>
      <c r="X1779" s="212" t="str">
        <f t="shared" si="2462"/>
        <v>X$1769</v>
      </c>
      <c r="Y1779" s="212" t="str">
        <f t="shared" si="2462"/>
        <v>Y$1769</v>
      </c>
      <c r="Z1779" s="212" t="str">
        <f t="shared" si="2462"/>
        <v>Z$1769</v>
      </c>
      <c r="AA1779" s="212" t="str">
        <f t="shared" si="2462"/>
        <v>AA$1769</v>
      </c>
      <c r="AB1779" s="212" t="str">
        <f t="shared" si="2462"/>
        <v>AB$1769</v>
      </c>
      <c r="AC1779" s="212" t="str">
        <f t="shared" si="2462"/>
        <v>AC$1769</v>
      </c>
      <c r="AD1779" s="212" t="str">
        <f t="shared" si="2462"/>
        <v>AD$1769</v>
      </c>
      <c r="AE1779" s="212" t="str">
        <f t="shared" si="2462"/>
        <v>AE$1769</v>
      </c>
      <c r="AF1779" s="212" t="str">
        <f t="shared" si="2462"/>
        <v>AF$1769</v>
      </c>
      <c r="AG1779" s="212" t="str">
        <f t="shared" si="2462"/>
        <v>AG$1769</v>
      </c>
      <c r="AH1779" s="212" t="str">
        <f t="shared" si="2462"/>
        <v>AH$1769</v>
      </c>
      <c r="AI1779" s="212" t="str">
        <f t="shared" si="2462"/>
        <v>AI$1769</v>
      </c>
      <c r="AJ1779" s="212" t="str">
        <f t="shared" si="2462"/>
        <v>AJ$1769</v>
      </c>
      <c r="AK1779" s="212" t="str">
        <f t="shared" si="2462"/>
        <v>AK$1769</v>
      </c>
      <c r="AL1779" s="212" t="str">
        <f t="shared" si="2462"/>
        <v>AL$1769</v>
      </c>
      <c r="AM1779" s="212" t="str">
        <f t="shared" si="2462"/>
        <v>AM$1769</v>
      </c>
      <c r="AN1779" s="212" t="str">
        <f t="shared" si="2462"/>
        <v>AN$1769</v>
      </c>
      <c r="AO1779" s="212" t="str">
        <f t="shared" si="2462"/>
        <v>AO$1769</v>
      </c>
      <c r="AP1779" s="212" t="str">
        <f t="shared" si="2462"/>
        <v>AP$1769</v>
      </c>
      <c r="AQ1779" s="212" t="str">
        <f t="shared" si="2462"/>
        <v>AQ$1769</v>
      </c>
      <c r="AR1779" s="212" t="str">
        <f t="shared" si="2462"/>
        <v>AR$1769</v>
      </c>
      <c r="AS1779" s="212" t="str">
        <f t="shared" si="2462"/>
        <v>AS$1769</v>
      </c>
      <c r="AT1779" s="212" t="str">
        <f t="shared" si="2462"/>
        <v>AT$1769</v>
      </c>
      <c r="AU1779" s="212" t="str">
        <f t="shared" si="2462"/>
        <v>AU$1769</v>
      </c>
      <c r="AV1779" s="212" t="str">
        <f t="shared" si="2462"/>
        <v>AV$1769</v>
      </c>
      <c r="AW1779" s="212" t="str">
        <f t="shared" si="2462"/>
        <v>AW$1769</v>
      </c>
      <c r="AX1779" s="212" t="str">
        <f t="shared" si="2462"/>
        <v>AX$1769</v>
      </c>
      <c r="AY1779" s="212" t="str">
        <f t="shared" si="2462"/>
        <v>AY$1769</v>
      </c>
      <c r="AZ1779" s="212" t="str">
        <f t="shared" si="2462"/>
        <v>AZ$1769</v>
      </c>
      <c r="BA1779" s="212" t="str">
        <f t="shared" si="2462"/>
        <v>BA$1769</v>
      </c>
      <c r="BB1779" s="212" t="str">
        <f t="shared" si="2462"/>
        <v>BB$1769</v>
      </c>
      <c r="BC1779" s="212" t="str">
        <f t="shared" si="2462"/>
        <v>BC$1769</v>
      </c>
      <c r="BD1779" s="212" t="str">
        <f t="shared" si="2462"/>
        <v>BD$1769</v>
      </c>
      <c r="BE1779" s="212" t="str">
        <f t="shared" si="2462"/>
        <v>BE$1769</v>
      </c>
      <c r="BF1779" s="212" t="str">
        <f t="shared" si="2462"/>
        <v>BF$1769</v>
      </c>
      <c r="BG1779" s="212" t="str">
        <f t="shared" si="2462"/>
        <v>BG$1769</v>
      </c>
      <c r="BH1779" s="212" t="str">
        <f t="shared" si="2462"/>
        <v>BH$1769</v>
      </c>
      <c r="BI1779" s="212" t="str">
        <f t="shared" si="2462"/>
        <v>BI$1769</v>
      </c>
      <c r="BJ1779" s="212" t="str">
        <f t="shared" si="2462"/>
        <v>BJ$1769</v>
      </c>
      <c r="BK1779" s="212" t="str">
        <f t="shared" si="2462"/>
        <v>BK$1769</v>
      </c>
      <c r="BL1779" s="212" t="str">
        <f t="shared" si="2462"/>
        <v>BL$1769</v>
      </c>
      <c r="BM1779" s="212" t="str">
        <f t="shared" si="2462"/>
        <v>BM$1769</v>
      </c>
      <c r="BN1779" s="212" t="str">
        <f t="shared" si="2462"/>
        <v>BN$1769</v>
      </c>
      <c r="BO1779" s="212" t="str">
        <f t="shared" si="2462"/>
        <v>BO$1769</v>
      </c>
      <c r="BP1779" s="212" t="str">
        <f t="shared" si="2462"/>
        <v>BP$1769</v>
      </c>
      <c r="BQ1779" s="212" t="str">
        <f t="shared" si="2462"/>
        <v>BQ$1769</v>
      </c>
      <c r="BR1779" s="212" t="str">
        <f t="shared" si="2462"/>
        <v>BR$1769</v>
      </c>
      <c r="BS1779" s="212" t="str">
        <f t="shared" si="2462"/>
        <v>BS$1769</v>
      </c>
      <c r="BT1779" s="212" t="str">
        <f t="shared" si="2462"/>
        <v>BT$1769</v>
      </c>
      <c r="BU1779" s="212" t="str">
        <f t="shared" si="2462"/>
        <v>BU$1769</v>
      </c>
      <c r="BV1779" s="212" t="str">
        <f t="shared" si="2462"/>
        <v>BV$1769</v>
      </c>
      <c r="BW1779" s="212" t="str">
        <f t="shared" si="2462"/>
        <v>BW$1769</v>
      </c>
      <c r="BX1779" s="212" t="str">
        <f t="shared" si="2462"/>
        <v>BX$1769</v>
      </c>
      <c r="BY1779" s="212" t="str">
        <f t="shared" si="2462"/>
        <v>BY$1769</v>
      </c>
      <c r="BZ1779" s="212" t="str">
        <f t="shared" si="2462"/>
        <v>BZ$1769</v>
      </c>
      <c r="CA1779" s="212" t="str">
        <f t="shared" si="2462"/>
        <v>CA$1769</v>
      </c>
      <c r="CB1779" s="212" t="str">
        <f t="shared" si="2462"/>
        <v>CB$1769</v>
      </c>
      <c r="CC1779" s="212" t="str">
        <f t="shared" si="2462"/>
        <v>CC$1769</v>
      </c>
      <c r="CD1779" s="212" t="str">
        <f t="shared" si="2462"/>
        <v>CD$1769</v>
      </c>
      <c r="CE1779" s="212" t="str">
        <f t="shared" si="2462"/>
        <v>CE$1769</v>
      </c>
      <c r="CF1779" s="212" t="str">
        <f t="shared" ref="CF1779:CL1781" si="2463">ADDRESS(ROW(CF1769),COLUMN(CF1769),2)</f>
        <v>CF$1769</v>
      </c>
      <c r="CG1779" s="212" t="str">
        <f t="shared" si="2463"/>
        <v>CG$1769</v>
      </c>
      <c r="CH1779" s="212" t="str">
        <f t="shared" si="2463"/>
        <v>CH$1769</v>
      </c>
      <c r="CI1779" s="212" t="str">
        <f t="shared" si="2463"/>
        <v>CI$1769</v>
      </c>
      <c r="CJ1779" s="212" t="str">
        <f t="shared" si="2463"/>
        <v>CJ$1769</v>
      </c>
      <c r="CK1779" s="212" t="str">
        <f t="shared" si="2463"/>
        <v>CK$1769</v>
      </c>
      <c r="CL1779" s="212" t="str">
        <f t="shared" si="2463"/>
        <v>CL$1769</v>
      </c>
      <c r="CN1779" s="60"/>
      <c r="CO1779" s="212" t="str">
        <f t="shared" ref="CO1779:DL1781" si="2464">ADDRESS(ROW(CO1769),COLUMN(CO1769),2)</f>
        <v>CO$1769</v>
      </c>
      <c r="CP1779" s="212" t="str">
        <f t="shared" si="2464"/>
        <v>CP$1769</v>
      </c>
      <c r="CQ1779" s="212" t="str">
        <f t="shared" si="2464"/>
        <v>CQ$1769</v>
      </c>
      <c r="CR1779" s="212" t="str">
        <f t="shared" si="2464"/>
        <v>CR$1769</v>
      </c>
      <c r="CS1779" s="212" t="str">
        <f t="shared" si="2464"/>
        <v>CS$1769</v>
      </c>
      <c r="CT1779" s="212" t="str">
        <f t="shared" si="2464"/>
        <v>CT$1769</v>
      </c>
      <c r="CU1779" s="212" t="str">
        <f t="shared" si="2464"/>
        <v>CU$1769</v>
      </c>
      <c r="CV1779" s="212" t="str">
        <f t="shared" si="2464"/>
        <v>CV$1769</v>
      </c>
      <c r="CW1779" s="212" t="str">
        <f t="shared" si="2464"/>
        <v>CW$1769</v>
      </c>
      <c r="CX1779" s="212" t="str">
        <f t="shared" si="2464"/>
        <v>CX$1769</v>
      </c>
      <c r="CY1779" s="212" t="str">
        <f t="shared" si="2464"/>
        <v>CY$1769</v>
      </c>
      <c r="CZ1779" s="212" t="str">
        <f t="shared" si="2464"/>
        <v>CZ$1769</v>
      </c>
      <c r="DA1779" s="212" t="str">
        <f t="shared" si="2464"/>
        <v>DA$1769</v>
      </c>
      <c r="DB1779" s="212" t="str">
        <f t="shared" si="2464"/>
        <v>DB$1769</v>
      </c>
      <c r="DC1779" s="212" t="str">
        <f t="shared" si="2464"/>
        <v>DC$1769</v>
      </c>
      <c r="DD1779" s="212" t="str">
        <f t="shared" si="2464"/>
        <v>DD$1769</v>
      </c>
      <c r="DE1779" s="212" t="str">
        <f t="shared" si="2464"/>
        <v>DE$1769</v>
      </c>
      <c r="DF1779" s="212" t="str">
        <f t="shared" si="2464"/>
        <v>DF$1769</v>
      </c>
      <c r="DG1779" s="212" t="str">
        <f t="shared" si="2464"/>
        <v>DG$1769</v>
      </c>
      <c r="DH1779" s="212" t="str">
        <f t="shared" si="2464"/>
        <v>DH$1769</v>
      </c>
      <c r="DI1779" s="212" t="str">
        <f t="shared" si="2464"/>
        <v>DI$1769</v>
      </c>
      <c r="DJ1779" s="212" t="str">
        <f t="shared" si="2464"/>
        <v>DJ$1769</v>
      </c>
      <c r="DK1779" s="212" t="str">
        <f t="shared" si="2464"/>
        <v>DK$1769</v>
      </c>
      <c r="DL1779" s="212" t="str">
        <f t="shared" si="2464"/>
        <v>DL$1769</v>
      </c>
    </row>
    <row r="1780" spans="1:116" x14ac:dyDescent="0.4">
      <c r="B1780" s="317" t="s">
        <v>332</v>
      </c>
      <c r="C1780" s="317"/>
      <c r="D1780" s="317" t="s">
        <v>518</v>
      </c>
      <c r="E1780" s="317" t="str">
        <f t="shared" si="2455"/>
        <v>1780 SPLIT-SV-VR</v>
      </c>
      <c r="G1780" s="136" t="str">
        <f>G1740</f>
        <v>Secondary volume driver</v>
      </c>
      <c r="H1780" s="12"/>
      <c r="I1780" s="60"/>
      <c r="J1780" s="60"/>
      <c r="K1780" s="15"/>
      <c r="L1780" s="15"/>
      <c r="M1780" s="15"/>
      <c r="N1780" s="15"/>
      <c r="O1780" s="15"/>
      <c r="P1780" s="15"/>
      <c r="R1780" s="15"/>
      <c r="S1780" s="179"/>
      <c r="T1780" s="179"/>
      <c r="U1780" s="179"/>
      <c r="V1780" s="179"/>
      <c r="W1780" s="179"/>
      <c r="X1780" s="179"/>
      <c r="Y1780" s="179"/>
      <c r="Z1780" s="179"/>
      <c r="AA1780" s="179"/>
      <c r="AB1780" s="179"/>
      <c r="AC1780" s="179"/>
      <c r="AD1780" s="179"/>
      <c r="AE1780" s="179"/>
      <c r="AF1780" s="179"/>
      <c r="AG1780" s="179"/>
      <c r="AH1780" s="179"/>
      <c r="AI1780" s="179"/>
      <c r="AJ1780" s="179"/>
      <c r="AK1780" s="179"/>
      <c r="AL1780" s="179"/>
      <c r="AM1780" s="179"/>
      <c r="AN1780" s="179"/>
      <c r="AO1780" s="179"/>
      <c r="AP1780" s="179"/>
      <c r="AQ1780" s="179"/>
      <c r="AR1780" s="179"/>
      <c r="AS1780" s="179"/>
      <c r="AT1780" s="179"/>
      <c r="AU1780" s="179"/>
      <c r="AV1780" s="179"/>
      <c r="AW1780" s="179"/>
      <c r="AX1780" s="179"/>
      <c r="AY1780" s="179"/>
      <c r="AZ1780" s="179"/>
      <c r="BA1780" s="179"/>
      <c r="BB1780" s="179"/>
      <c r="BC1780" s="179"/>
      <c r="BD1780" s="179"/>
      <c r="BE1780" s="179"/>
      <c r="BF1780" s="179"/>
      <c r="BG1780" s="179"/>
      <c r="BH1780" s="179"/>
      <c r="BI1780" s="179"/>
      <c r="BJ1780" s="179"/>
      <c r="BK1780" s="179"/>
      <c r="BL1780" s="179"/>
      <c r="BM1780" s="179"/>
      <c r="BN1780" s="179"/>
      <c r="BO1780" s="179"/>
      <c r="BP1780" s="179"/>
      <c r="BQ1780" s="179"/>
      <c r="BR1780" s="179"/>
      <c r="BS1780" s="179"/>
      <c r="BT1780" s="179"/>
      <c r="BU1780" s="179"/>
      <c r="BV1780" s="179"/>
      <c r="BW1780" s="179"/>
      <c r="BX1780" s="179"/>
      <c r="BY1780" s="179"/>
      <c r="BZ1780" s="179"/>
      <c r="CA1780" s="179"/>
      <c r="CB1780" s="179"/>
      <c r="CC1780" s="179"/>
      <c r="CD1780" s="179"/>
      <c r="CE1780" s="179"/>
      <c r="CF1780" s="179"/>
      <c r="CG1780" s="179"/>
      <c r="CH1780" s="179"/>
      <c r="CI1780" s="179"/>
      <c r="CJ1780" s="179"/>
      <c r="CK1780" s="179"/>
      <c r="CL1780" s="179"/>
      <c r="CN1780" s="60"/>
      <c r="CO1780" s="179"/>
      <c r="CP1780" s="179"/>
      <c r="CQ1780" s="179"/>
      <c r="CR1780" s="179"/>
      <c r="CS1780" s="179"/>
      <c r="CT1780" s="179"/>
      <c r="CU1780" s="179"/>
      <c r="CV1780" s="179"/>
      <c r="CW1780" s="179"/>
      <c r="CX1780" s="179"/>
      <c r="CY1780" s="179"/>
      <c r="CZ1780" s="179"/>
      <c r="DA1780" s="179"/>
      <c r="DB1780" s="179"/>
      <c r="DC1780" s="179"/>
      <c r="DD1780" s="179"/>
      <c r="DE1780" s="179"/>
      <c r="DF1780" s="179"/>
      <c r="DG1780" s="179"/>
      <c r="DH1780" s="179"/>
      <c r="DI1780" s="179"/>
      <c r="DJ1780" s="179"/>
      <c r="DK1780" s="179"/>
      <c r="DL1780" s="179"/>
    </row>
    <row r="1782" spans="1:116" s="164" customFormat="1" x14ac:dyDescent="0.4">
      <c r="A1782" s="206" t="s">
        <v>537</v>
      </c>
      <c r="B1782" s="27" t="s">
        <v>537</v>
      </c>
      <c r="C1782" s="27" t="s">
        <v>537</v>
      </c>
      <c r="D1782" s="27" t="s">
        <v>537</v>
      </c>
      <c r="E1782" s="27" t="s">
        <v>537</v>
      </c>
      <c r="F1782" s="27" t="s">
        <v>537</v>
      </c>
      <c r="G1782" s="206" t="s">
        <v>537</v>
      </c>
      <c r="H1782" s="206" t="s">
        <v>537</v>
      </c>
      <c r="I1782" s="206" t="s">
        <v>537</v>
      </c>
      <c r="J1782" s="206"/>
      <c r="K1782" s="206" t="s">
        <v>537</v>
      </c>
      <c r="L1782" s="206" t="s">
        <v>537</v>
      </c>
      <c r="M1782" s="206" t="s">
        <v>537</v>
      </c>
      <c r="N1782" s="206" t="s">
        <v>537</v>
      </c>
      <c r="O1782" s="206" t="s">
        <v>537</v>
      </c>
      <c r="P1782" s="206" t="s">
        <v>537</v>
      </c>
      <c r="Q1782"/>
      <c r="R1782" s="204"/>
      <c r="S1782" s="204"/>
      <c r="T1782" s="204"/>
      <c r="U1782" s="204"/>
      <c r="V1782" s="204"/>
      <c r="W1782" s="204"/>
      <c r="X1782" s="204"/>
      <c r="Y1782" s="204"/>
      <c r="Z1782" s="204"/>
      <c r="AA1782" s="204"/>
      <c r="AB1782" s="204"/>
      <c r="AC1782" s="204"/>
      <c r="AD1782" s="204"/>
      <c r="AE1782" s="204"/>
      <c r="AF1782" s="204"/>
      <c r="AG1782" s="204"/>
      <c r="AH1782" s="204"/>
      <c r="AI1782" s="204"/>
      <c r="AJ1782" s="204"/>
      <c r="AK1782" s="204"/>
      <c r="AL1782" s="204"/>
      <c r="AM1782" s="204"/>
      <c r="AN1782" s="204"/>
      <c r="AO1782" s="204"/>
      <c r="AP1782" s="204"/>
      <c r="AQ1782" s="204"/>
      <c r="AR1782" s="204"/>
      <c r="AS1782" s="204"/>
      <c r="AT1782" s="204"/>
      <c r="AU1782" s="204"/>
      <c r="AV1782" s="204"/>
      <c r="AW1782" s="204"/>
      <c r="AX1782" s="204"/>
      <c r="AY1782" s="204"/>
      <c r="AZ1782" s="204"/>
      <c r="BA1782" s="204"/>
      <c r="BB1782" s="204"/>
      <c r="BC1782" s="204"/>
      <c r="BD1782" s="204"/>
      <c r="BE1782" s="204"/>
      <c r="BF1782" s="204"/>
      <c r="BG1782" s="204"/>
      <c r="BH1782" s="204"/>
      <c r="BI1782" s="204"/>
      <c r="BJ1782" s="204"/>
      <c r="BK1782" s="204"/>
      <c r="BL1782" s="204"/>
      <c r="BM1782" s="204"/>
      <c r="BN1782" s="204"/>
      <c r="BO1782" s="204"/>
      <c r="BP1782" s="204"/>
      <c r="BQ1782" s="204"/>
      <c r="BR1782" s="204"/>
      <c r="BS1782" s="204"/>
      <c r="BT1782" s="204"/>
      <c r="BU1782" s="204"/>
      <c r="BV1782" s="204"/>
      <c r="BW1782" s="204"/>
      <c r="BX1782" s="204"/>
      <c r="BY1782" s="204"/>
      <c r="BZ1782" s="204"/>
      <c r="CA1782" s="204"/>
      <c r="CB1782" s="204"/>
      <c r="CC1782" s="204"/>
      <c r="CD1782" s="204"/>
      <c r="CE1782" s="204"/>
      <c r="CF1782" s="204"/>
      <c r="CG1782" s="204"/>
      <c r="CH1782" s="204"/>
      <c r="CI1782" s="204"/>
      <c r="CJ1782" s="204"/>
      <c r="CK1782" s="204"/>
      <c r="CL1782" s="204"/>
      <c r="CM1782"/>
      <c r="CN1782" s="206" t="s">
        <v>537</v>
      </c>
    </row>
    <row r="1783" spans="1:116" x14ac:dyDescent="0.4">
      <c r="A1783" s="174"/>
      <c r="E1783" s="8"/>
      <c r="G1783" s="175" t="s">
        <v>490</v>
      </c>
      <c r="H1783" s="174"/>
      <c r="I1783" s="176"/>
      <c r="J1783" s="176"/>
      <c r="K1783" s="197"/>
      <c r="L1783" s="197"/>
      <c r="M1783" s="197"/>
      <c r="N1783" s="197"/>
      <c r="O1783" s="197"/>
      <c r="P1783" s="197"/>
      <c r="R1783" s="198"/>
      <c r="S1783" s="174"/>
      <c r="T1783" s="174"/>
      <c r="U1783" s="174"/>
      <c r="V1783" s="174"/>
      <c r="W1783" s="174"/>
      <c r="X1783" s="174"/>
      <c r="Y1783" s="174"/>
      <c r="Z1783" s="174"/>
      <c r="AA1783" s="174"/>
      <c r="AB1783" s="174"/>
      <c r="AC1783" s="174"/>
      <c r="AD1783" s="174"/>
      <c r="AE1783" s="174"/>
      <c r="AF1783" s="174"/>
      <c r="AG1783" s="174"/>
      <c r="AH1783" s="174"/>
      <c r="AI1783" s="174"/>
      <c r="AJ1783" s="174"/>
      <c r="AK1783" s="174"/>
      <c r="AL1783" s="174"/>
      <c r="AM1783" s="174"/>
      <c r="AN1783" s="174"/>
      <c r="AO1783" s="174"/>
      <c r="AP1783" s="174"/>
      <c r="AQ1783" s="174"/>
      <c r="AR1783" s="174"/>
      <c r="AS1783" s="174"/>
      <c r="AT1783" s="174"/>
      <c r="AU1783" s="174"/>
      <c r="AV1783" s="174"/>
      <c r="AW1783" s="174"/>
      <c r="AX1783" s="174"/>
      <c r="AY1783" s="174"/>
      <c r="AZ1783" s="174"/>
      <c r="BA1783" s="174"/>
      <c r="BB1783" s="174"/>
      <c r="BC1783" s="174"/>
      <c r="BD1783" s="174"/>
      <c r="BE1783" s="174"/>
      <c r="BF1783" s="174"/>
      <c r="BG1783" s="174"/>
      <c r="BH1783" s="174"/>
      <c r="BI1783" s="174"/>
      <c r="BJ1783" s="174"/>
      <c r="BK1783" s="174"/>
      <c r="BL1783" s="174"/>
      <c r="BM1783" s="174"/>
      <c r="BN1783" s="174"/>
      <c r="BO1783" s="174"/>
      <c r="BP1783" s="174"/>
      <c r="BQ1783" s="174"/>
      <c r="BR1783" s="174"/>
      <c r="BS1783" s="174"/>
      <c r="BT1783" s="174"/>
      <c r="BU1783" s="174"/>
      <c r="BV1783" s="174"/>
      <c r="BW1783" s="174"/>
      <c r="BX1783" s="174"/>
      <c r="BY1783" s="174"/>
      <c r="BZ1783" s="174"/>
      <c r="CA1783" s="174"/>
      <c r="CB1783" s="174"/>
      <c r="CC1783" s="174"/>
      <c r="CD1783" s="174"/>
      <c r="CE1783" s="174"/>
      <c r="CF1783" s="174"/>
      <c r="CG1783" s="174"/>
      <c r="CH1783" s="174"/>
      <c r="CI1783" s="174"/>
      <c r="CJ1783" s="174"/>
      <c r="CK1783" s="174"/>
      <c r="CL1783" s="174"/>
      <c r="CN1783" s="176"/>
      <c r="CO1783" s="174"/>
      <c r="CP1783" s="174"/>
      <c r="CQ1783" s="174"/>
      <c r="CR1783" s="174"/>
      <c r="CS1783" s="174"/>
      <c r="CT1783" s="174"/>
      <c r="CU1783" s="174"/>
      <c r="CV1783" s="174"/>
      <c r="CW1783" s="174"/>
      <c r="CX1783" s="174"/>
      <c r="CY1783" s="174"/>
      <c r="CZ1783" s="174"/>
      <c r="DA1783" s="174"/>
      <c r="DB1783" s="174"/>
      <c r="DC1783" s="174"/>
      <c r="DD1783" s="174"/>
      <c r="DE1783" s="174"/>
      <c r="DF1783" s="174"/>
      <c r="DG1783" s="174"/>
      <c r="DH1783" s="174"/>
      <c r="DI1783" s="174"/>
      <c r="DJ1783" s="174"/>
      <c r="DK1783" s="174"/>
      <c r="DL1783" s="174"/>
    </row>
    <row r="1784" spans="1:116" x14ac:dyDescent="0.4">
      <c r="A1784" s="174"/>
      <c r="E1784" s="8"/>
      <c r="G1784" s="175" t="s">
        <v>492</v>
      </c>
      <c r="H1784" s="174"/>
      <c r="I1784" s="176"/>
      <c r="J1784" s="176"/>
      <c r="K1784" s="197"/>
      <c r="L1784" s="197"/>
      <c r="M1784" s="197"/>
      <c r="N1784" s="197"/>
      <c r="O1784" s="197"/>
      <c r="P1784" s="197"/>
      <c r="R1784" s="198"/>
      <c r="S1784" s="174"/>
      <c r="T1784" s="174"/>
      <c r="U1784" s="174"/>
      <c r="V1784" s="174"/>
      <c r="W1784" s="174"/>
      <c r="X1784" s="174"/>
      <c r="Y1784" s="174"/>
      <c r="Z1784" s="174"/>
      <c r="AA1784" s="174"/>
      <c r="AB1784" s="174"/>
      <c r="AC1784" s="174"/>
      <c r="AD1784" s="174"/>
      <c r="AE1784" s="174"/>
      <c r="AF1784" s="174"/>
      <c r="AG1784" s="174"/>
      <c r="AH1784" s="174"/>
      <c r="AI1784" s="174"/>
      <c r="AJ1784" s="174"/>
      <c r="AK1784" s="174"/>
      <c r="AL1784" s="174"/>
      <c r="AM1784" s="174"/>
      <c r="AN1784" s="174"/>
      <c r="AO1784" s="174"/>
      <c r="AP1784" s="174"/>
      <c r="AQ1784" s="174"/>
      <c r="AR1784" s="174"/>
      <c r="AS1784" s="174"/>
      <c r="AT1784" s="174"/>
      <c r="AU1784" s="174"/>
      <c r="AV1784" s="174"/>
      <c r="AW1784" s="174"/>
      <c r="AX1784" s="174"/>
      <c r="AY1784" s="174"/>
      <c r="AZ1784" s="174"/>
      <c r="BA1784" s="174"/>
      <c r="BB1784" s="174"/>
      <c r="BC1784" s="174"/>
      <c r="BD1784" s="174"/>
      <c r="BE1784" s="174"/>
      <c r="BF1784" s="174"/>
      <c r="BG1784" s="174"/>
      <c r="BH1784" s="174"/>
      <c r="BI1784" s="174"/>
      <c r="BJ1784" s="174"/>
      <c r="BK1784" s="174"/>
      <c r="BL1784" s="174"/>
      <c r="BM1784" s="174"/>
      <c r="BN1784" s="174"/>
      <c r="BO1784" s="174"/>
      <c r="BP1784" s="174"/>
      <c r="BQ1784" s="174"/>
      <c r="BR1784" s="174"/>
      <c r="BS1784" s="174"/>
      <c r="BT1784" s="174"/>
      <c r="BU1784" s="174"/>
      <c r="BV1784" s="174"/>
      <c r="BW1784" s="174"/>
      <c r="BX1784" s="174"/>
      <c r="BY1784" s="174"/>
      <c r="BZ1784" s="174"/>
      <c r="CA1784" s="174"/>
      <c r="CB1784" s="174"/>
      <c r="CC1784" s="174"/>
      <c r="CD1784" s="174"/>
      <c r="CE1784" s="174"/>
      <c r="CF1784" s="174"/>
      <c r="CG1784" s="174"/>
      <c r="CH1784" s="174"/>
      <c r="CI1784" s="174"/>
      <c r="CJ1784" s="174"/>
      <c r="CK1784" s="174"/>
      <c r="CL1784" s="174"/>
      <c r="CN1784" s="176"/>
      <c r="CO1784" s="174"/>
      <c r="CP1784" s="174"/>
      <c r="CQ1784" s="174"/>
      <c r="CR1784" s="174"/>
      <c r="CS1784" s="174"/>
      <c r="CT1784" s="174"/>
      <c r="CU1784" s="174"/>
      <c r="CV1784" s="174"/>
      <c r="CW1784" s="174"/>
      <c r="CX1784" s="174"/>
      <c r="CY1784" s="174"/>
      <c r="CZ1784" s="174"/>
      <c r="DA1784" s="174"/>
      <c r="DB1784" s="174"/>
      <c r="DC1784" s="174"/>
      <c r="DD1784" s="174"/>
      <c r="DE1784" s="174"/>
      <c r="DF1784" s="174"/>
      <c r="DG1784" s="174"/>
      <c r="DH1784" s="174"/>
      <c r="DI1784" s="174"/>
      <c r="DJ1784" s="174"/>
      <c r="DK1784" s="174"/>
      <c r="DL1784" s="174"/>
    </row>
    <row r="1785" spans="1:116" x14ac:dyDescent="0.4">
      <c r="A1785" s="174"/>
      <c r="E1785" s="8"/>
      <c r="G1785" s="175" t="s">
        <v>461</v>
      </c>
      <c r="H1785" s="174"/>
      <c r="I1785" s="176"/>
      <c r="J1785" s="176"/>
      <c r="K1785" s="197"/>
      <c r="L1785" s="197"/>
      <c r="M1785" s="197"/>
      <c r="N1785" s="197"/>
      <c r="O1785" s="197"/>
      <c r="P1785" s="197"/>
      <c r="R1785" s="198"/>
      <c r="S1785" s="199" t="str">
        <f t="shared" ref="S1785:AX1785" si="2465">S$20</f>
        <v>S$16</v>
      </c>
      <c r="T1785" s="199" t="str">
        <f t="shared" si="2465"/>
        <v>T$16</v>
      </c>
      <c r="U1785" s="199" t="str">
        <f t="shared" si="2465"/>
        <v>U$16</v>
      </c>
      <c r="V1785" s="199" t="str">
        <f t="shared" si="2465"/>
        <v>V$16</v>
      </c>
      <c r="W1785" s="199" t="str">
        <f t="shared" si="2465"/>
        <v>W$16</v>
      </c>
      <c r="X1785" s="199" t="str">
        <f t="shared" si="2465"/>
        <v>X$16</v>
      </c>
      <c r="Y1785" s="199" t="str">
        <f t="shared" si="2465"/>
        <v>Y$16</v>
      </c>
      <c r="Z1785" s="199" t="str">
        <f t="shared" si="2465"/>
        <v>Z$16</v>
      </c>
      <c r="AA1785" s="199" t="str">
        <f t="shared" si="2465"/>
        <v>AA$16</v>
      </c>
      <c r="AB1785" s="199" t="str">
        <f t="shared" si="2465"/>
        <v>AB$16</v>
      </c>
      <c r="AC1785" s="199" t="str">
        <f t="shared" si="2465"/>
        <v>AC$16</v>
      </c>
      <c r="AD1785" s="199" t="str">
        <f t="shared" si="2465"/>
        <v>AD$16</v>
      </c>
      <c r="AE1785" s="199" t="str">
        <f t="shared" si="2465"/>
        <v>AE$16</v>
      </c>
      <c r="AF1785" s="199" t="str">
        <f t="shared" si="2465"/>
        <v>AF$16</v>
      </c>
      <c r="AG1785" s="199" t="str">
        <f t="shared" si="2465"/>
        <v>AG$16</v>
      </c>
      <c r="AH1785" s="199" t="str">
        <f t="shared" si="2465"/>
        <v>AH$16</v>
      </c>
      <c r="AI1785" s="199" t="str">
        <f t="shared" si="2465"/>
        <v>AI$16</v>
      </c>
      <c r="AJ1785" s="199" t="str">
        <f t="shared" si="2465"/>
        <v>AJ$16</v>
      </c>
      <c r="AK1785" s="199" t="str">
        <f t="shared" si="2465"/>
        <v>AK$16</v>
      </c>
      <c r="AL1785" s="199" t="str">
        <f t="shared" si="2465"/>
        <v>AL$16</v>
      </c>
      <c r="AM1785" s="199" t="str">
        <f t="shared" si="2465"/>
        <v>AM$16</v>
      </c>
      <c r="AN1785" s="199" t="str">
        <f t="shared" si="2465"/>
        <v>AN$16</v>
      </c>
      <c r="AO1785" s="199" t="str">
        <f t="shared" si="2465"/>
        <v>AO$16</v>
      </c>
      <c r="AP1785" s="199" t="str">
        <f t="shared" si="2465"/>
        <v>AP$16</v>
      </c>
      <c r="AQ1785" s="199" t="str">
        <f t="shared" si="2465"/>
        <v>AQ$16</v>
      </c>
      <c r="AR1785" s="199" t="str">
        <f t="shared" si="2465"/>
        <v>AR$16</v>
      </c>
      <c r="AS1785" s="199" t="str">
        <f t="shared" si="2465"/>
        <v>AS$16</v>
      </c>
      <c r="AT1785" s="199" t="str">
        <f t="shared" si="2465"/>
        <v>AT$16</v>
      </c>
      <c r="AU1785" s="199" t="str">
        <f t="shared" si="2465"/>
        <v>AU$16</v>
      </c>
      <c r="AV1785" s="199" t="str">
        <f t="shared" si="2465"/>
        <v>AV$16</v>
      </c>
      <c r="AW1785" s="199" t="str">
        <f t="shared" si="2465"/>
        <v>AW$16</v>
      </c>
      <c r="AX1785" s="199" t="str">
        <f t="shared" si="2465"/>
        <v>AX$16</v>
      </c>
      <c r="AY1785" s="199" t="str">
        <f t="shared" ref="AY1785:CD1785" si="2466">AY$20</f>
        <v>AY$16</v>
      </c>
      <c r="AZ1785" s="199" t="str">
        <f t="shared" si="2466"/>
        <v>AZ$16</v>
      </c>
      <c r="BA1785" s="199" t="str">
        <f t="shared" si="2466"/>
        <v>BA$16</v>
      </c>
      <c r="BB1785" s="199" t="str">
        <f t="shared" si="2466"/>
        <v>BB$16</v>
      </c>
      <c r="BC1785" s="199" t="str">
        <f t="shared" si="2466"/>
        <v>BC$16</v>
      </c>
      <c r="BD1785" s="199" t="str">
        <f t="shared" si="2466"/>
        <v>BD$16</v>
      </c>
      <c r="BE1785" s="199" t="str">
        <f t="shared" si="2466"/>
        <v>BE$16</v>
      </c>
      <c r="BF1785" s="199" t="str">
        <f t="shared" si="2466"/>
        <v>BF$16</v>
      </c>
      <c r="BG1785" s="199" t="str">
        <f t="shared" si="2466"/>
        <v>BG$16</v>
      </c>
      <c r="BH1785" s="199" t="str">
        <f t="shared" si="2466"/>
        <v>BH$16</v>
      </c>
      <c r="BI1785" s="199" t="str">
        <f t="shared" si="2466"/>
        <v>BI$16</v>
      </c>
      <c r="BJ1785" s="199" t="str">
        <f t="shared" si="2466"/>
        <v>BJ$16</v>
      </c>
      <c r="BK1785" s="199" t="str">
        <f t="shared" si="2466"/>
        <v>BK$16</v>
      </c>
      <c r="BL1785" s="199" t="str">
        <f t="shared" si="2466"/>
        <v>BL$16</v>
      </c>
      <c r="BM1785" s="199" t="str">
        <f t="shared" si="2466"/>
        <v>BM$16</v>
      </c>
      <c r="BN1785" s="199" t="str">
        <f t="shared" si="2466"/>
        <v>BN$16</v>
      </c>
      <c r="BO1785" s="199" t="str">
        <f t="shared" si="2466"/>
        <v>BO$16</v>
      </c>
      <c r="BP1785" s="199" t="str">
        <f t="shared" si="2466"/>
        <v>BP$16</v>
      </c>
      <c r="BQ1785" s="199" t="str">
        <f t="shared" si="2466"/>
        <v>BQ$16</v>
      </c>
      <c r="BR1785" s="199" t="str">
        <f t="shared" si="2466"/>
        <v>BR$16</v>
      </c>
      <c r="BS1785" s="199" t="str">
        <f t="shared" si="2466"/>
        <v>BS$16</v>
      </c>
      <c r="BT1785" s="199" t="str">
        <f t="shared" si="2466"/>
        <v>BT$16</v>
      </c>
      <c r="BU1785" s="199" t="str">
        <f t="shared" si="2466"/>
        <v>BU$16</v>
      </c>
      <c r="BV1785" s="199" t="str">
        <f t="shared" si="2466"/>
        <v>BV$16</v>
      </c>
      <c r="BW1785" s="199" t="str">
        <f t="shared" si="2466"/>
        <v>BW$16</v>
      </c>
      <c r="BX1785" s="199" t="str">
        <f t="shared" si="2466"/>
        <v>BX$16</v>
      </c>
      <c r="BY1785" s="199" t="str">
        <f t="shared" si="2466"/>
        <v>BY$16</v>
      </c>
      <c r="BZ1785" s="199" t="str">
        <f t="shared" si="2466"/>
        <v>BZ$16</v>
      </c>
      <c r="CA1785" s="199" t="str">
        <f t="shared" si="2466"/>
        <v>CA$16</v>
      </c>
      <c r="CB1785" s="199" t="str">
        <f t="shared" si="2466"/>
        <v>CB$16</v>
      </c>
      <c r="CC1785" s="199" t="str">
        <f t="shared" si="2466"/>
        <v>CC$16</v>
      </c>
      <c r="CD1785" s="199" t="str">
        <f t="shared" si="2466"/>
        <v>CD$16</v>
      </c>
      <c r="CE1785" s="199" t="str">
        <f t="shared" ref="CE1785:CL1785" si="2467">CE$20</f>
        <v>CE$16</v>
      </c>
      <c r="CF1785" s="199" t="str">
        <f t="shared" si="2467"/>
        <v>CF$16</v>
      </c>
      <c r="CG1785" s="199" t="str">
        <f t="shared" si="2467"/>
        <v>CG$16</v>
      </c>
      <c r="CH1785" s="199" t="str">
        <f t="shared" si="2467"/>
        <v>CH$16</v>
      </c>
      <c r="CI1785" s="199" t="str">
        <f t="shared" si="2467"/>
        <v>CI$16</v>
      </c>
      <c r="CJ1785" s="199" t="str">
        <f t="shared" si="2467"/>
        <v>CJ$16</v>
      </c>
      <c r="CK1785" s="199" t="str">
        <f t="shared" si="2467"/>
        <v>CK$16</v>
      </c>
      <c r="CL1785" s="199" t="str">
        <f t="shared" si="2467"/>
        <v>CL$16</v>
      </c>
      <c r="CN1785" s="176"/>
      <c r="CO1785" s="199" t="str">
        <f t="shared" ref="CO1785:DL1785" si="2468">CO$20</f>
        <v>CO$16</v>
      </c>
      <c r="CP1785" s="199" t="str">
        <f t="shared" si="2468"/>
        <v>CP$16</v>
      </c>
      <c r="CQ1785" s="199" t="str">
        <f t="shared" si="2468"/>
        <v>CQ$16</v>
      </c>
      <c r="CR1785" s="199" t="str">
        <f t="shared" si="2468"/>
        <v>CR$16</v>
      </c>
      <c r="CS1785" s="199" t="str">
        <f t="shared" si="2468"/>
        <v>CS$16</v>
      </c>
      <c r="CT1785" s="199" t="str">
        <f t="shared" si="2468"/>
        <v>CT$16</v>
      </c>
      <c r="CU1785" s="199" t="str">
        <f t="shared" si="2468"/>
        <v>CU$16</v>
      </c>
      <c r="CV1785" s="199" t="str">
        <f t="shared" si="2468"/>
        <v>CV$16</v>
      </c>
      <c r="CW1785" s="199" t="str">
        <f t="shared" si="2468"/>
        <v>CW$16</v>
      </c>
      <c r="CX1785" s="199" t="str">
        <f t="shared" si="2468"/>
        <v>CX$16</v>
      </c>
      <c r="CY1785" s="199" t="str">
        <f t="shared" si="2468"/>
        <v>CY$16</v>
      </c>
      <c r="CZ1785" s="199" t="str">
        <f t="shared" si="2468"/>
        <v>CZ$16</v>
      </c>
      <c r="DA1785" s="199" t="str">
        <f t="shared" si="2468"/>
        <v>DA$16</v>
      </c>
      <c r="DB1785" s="199" t="str">
        <f t="shared" si="2468"/>
        <v>DB$16</v>
      </c>
      <c r="DC1785" s="199" t="str">
        <f t="shared" si="2468"/>
        <v>DC$16</v>
      </c>
      <c r="DD1785" s="199" t="str">
        <f t="shared" si="2468"/>
        <v>DD$16</v>
      </c>
      <c r="DE1785" s="199" t="str">
        <f t="shared" si="2468"/>
        <v>DE$16</v>
      </c>
      <c r="DF1785" s="199" t="str">
        <f t="shared" si="2468"/>
        <v>DF$16</v>
      </c>
      <c r="DG1785" s="199" t="str">
        <f t="shared" si="2468"/>
        <v>DG$16</v>
      </c>
      <c r="DH1785" s="199" t="str">
        <f t="shared" si="2468"/>
        <v>DH$16</v>
      </c>
      <c r="DI1785" s="199" t="str">
        <f t="shared" si="2468"/>
        <v>DI$16</v>
      </c>
      <c r="DJ1785" s="199" t="str">
        <f t="shared" si="2468"/>
        <v>DJ$16</v>
      </c>
      <c r="DK1785" s="199" t="str">
        <f t="shared" si="2468"/>
        <v>DK$16</v>
      </c>
      <c r="DL1785" s="199" t="str">
        <f t="shared" si="2468"/>
        <v>DL$16</v>
      </c>
    </row>
    <row r="1786" spans="1:116" x14ac:dyDescent="0.4">
      <c r="A1786" s="174"/>
      <c r="E1786" s="8"/>
      <c r="G1786" s="175" t="s">
        <v>462</v>
      </c>
      <c r="H1786" s="200"/>
      <c r="I1786" s="201"/>
      <c r="J1786" s="201"/>
      <c r="K1786" s="202"/>
      <c r="L1786" s="202"/>
      <c r="M1786" s="202"/>
      <c r="N1786" s="202"/>
      <c r="O1786" s="202"/>
      <c r="P1786" s="202"/>
      <c r="R1786" s="202"/>
      <c r="S1786" s="199" t="str">
        <f t="shared" ref="S1786:AX1786" si="2469">S$21</f>
        <v>S$17</v>
      </c>
      <c r="T1786" s="199" t="str">
        <f t="shared" si="2469"/>
        <v>T$17</v>
      </c>
      <c r="U1786" s="199" t="str">
        <f t="shared" si="2469"/>
        <v>U$17</v>
      </c>
      <c r="V1786" s="199" t="str">
        <f t="shared" si="2469"/>
        <v>V$17</v>
      </c>
      <c r="W1786" s="199" t="str">
        <f t="shared" si="2469"/>
        <v>W$17</v>
      </c>
      <c r="X1786" s="199" t="str">
        <f t="shared" si="2469"/>
        <v>X$17</v>
      </c>
      <c r="Y1786" s="199" t="str">
        <f t="shared" si="2469"/>
        <v>Y$17</v>
      </c>
      <c r="Z1786" s="199" t="str">
        <f t="shared" si="2469"/>
        <v>Z$17</v>
      </c>
      <c r="AA1786" s="199" t="str">
        <f t="shared" si="2469"/>
        <v>AA$17</v>
      </c>
      <c r="AB1786" s="199" t="str">
        <f t="shared" si="2469"/>
        <v>AB$17</v>
      </c>
      <c r="AC1786" s="199" t="str">
        <f t="shared" si="2469"/>
        <v>AC$17</v>
      </c>
      <c r="AD1786" s="199" t="str">
        <f t="shared" si="2469"/>
        <v>AD$17</v>
      </c>
      <c r="AE1786" s="199" t="str">
        <f t="shared" si="2469"/>
        <v>AE$17</v>
      </c>
      <c r="AF1786" s="199" t="str">
        <f t="shared" si="2469"/>
        <v>AF$17</v>
      </c>
      <c r="AG1786" s="199" t="str">
        <f t="shared" si="2469"/>
        <v>AG$17</v>
      </c>
      <c r="AH1786" s="199" t="str">
        <f t="shared" si="2469"/>
        <v>AH$17</v>
      </c>
      <c r="AI1786" s="199" t="str">
        <f t="shared" si="2469"/>
        <v>AI$17</v>
      </c>
      <c r="AJ1786" s="199" t="str">
        <f t="shared" si="2469"/>
        <v>AJ$17</v>
      </c>
      <c r="AK1786" s="199" t="str">
        <f t="shared" si="2469"/>
        <v>AK$17</v>
      </c>
      <c r="AL1786" s="199" t="str">
        <f t="shared" si="2469"/>
        <v>AL$17</v>
      </c>
      <c r="AM1786" s="199" t="str">
        <f t="shared" si="2469"/>
        <v>AM$17</v>
      </c>
      <c r="AN1786" s="199" t="str">
        <f t="shared" si="2469"/>
        <v>AN$17</v>
      </c>
      <c r="AO1786" s="199" t="str">
        <f t="shared" si="2469"/>
        <v>AO$17</v>
      </c>
      <c r="AP1786" s="199" t="str">
        <f t="shared" si="2469"/>
        <v>AP$17</v>
      </c>
      <c r="AQ1786" s="199" t="str">
        <f t="shared" si="2469"/>
        <v>AQ$17</v>
      </c>
      <c r="AR1786" s="199" t="str">
        <f t="shared" si="2469"/>
        <v>AR$17</v>
      </c>
      <c r="AS1786" s="199" t="str">
        <f t="shared" si="2469"/>
        <v>AS$17</v>
      </c>
      <c r="AT1786" s="199" t="str">
        <f t="shared" si="2469"/>
        <v>AT$17</v>
      </c>
      <c r="AU1786" s="199" t="str">
        <f t="shared" si="2469"/>
        <v>AU$17</v>
      </c>
      <c r="AV1786" s="199" t="str">
        <f t="shared" si="2469"/>
        <v>AV$17</v>
      </c>
      <c r="AW1786" s="199" t="str">
        <f t="shared" si="2469"/>
        <v>AW$17</v>
      </c>
      <c r="AX1786" s="199" t="str">
        <f t="shared" si="2469"/>
        <v>AX$17</v>
      </c>
      <c r="AY1786" s="199" t="str">
        <f t="shared" ref="AY1786:CD1786" si="2470">AY$21</f>
        <v>AY$17</v>
      </c>
      <c r="AZ1786" s="199" t="str">
        <f t="shared" si="2470"/>
        <v>AZ$17</v>
      </c>
      <c r="BA1786" s="199" t="str">
        <f t="shared" si="2470"/>
        <v>BA$17</v>
      </c>
      <c r="BB1786" s="199" t="str">
        <f t="shared" si="2470"/>
        <v>BB$17</v>
      </c>
      <c r="BC1786" s="199" t="str">
        <f t="shared" si="2470"/>
        <v>BC$17</v>
      </c>
      <c r="BD1786" s="199" t="str">
        <f t="shared" si="2470"/>
        <v>BD$17</v>
      </c>
      <c r="BE1786" s="199" t="str">
        <f t="shared" si="2470"/>
        <v>BE$17</v>
      </c>
      <c r="BF1786" s="199" t="str">
        <f t="shared" si="2470"/>
        <v>BF$17</v>
      </c>
      <c r="BG1786" s="199" t="str">
        <f t="shared" si="2470"/>
        <v>BG$17</v>
      </c>
      <c r="BH1786" s="199" t="str">
        <f t="shared" si="2470"/>
        <v>BH$17</v>
      </c>
      <c r="BI1786" s="199" t="str">
        <f t="shared" si="2470"/>
        <v>BI$17</v>
      </c>
      <c r="BJ1786" s="199" t="str">
        <f t="shared" si="2470"/>
        <v>BJ$17</v>
      </c>
      <c r="BK1786" s="199" t="str">
        <f t="shared" si="2470"/>
        <v>BK$17</v>
      </c>
      <c r="BL1786" s="199" t="str">
        <f t="shared" si="2470"/>
        <v>BL$17</v>
      </c>
      <c r="BM1786" s="199" t="str">
        <f t="shared" si="2470"/>
        <v>BM$17</v>
      </c>
      <c r="BN1786" s="199" t="str">
        <f t="shared" si="2470"/>
        <v>BN$17</v>
      </c>
      <c r="BO1786" s="199" t="str">
        <f t="shared" si="2470"/>
        <v>BO$17</v>
      </c>
      <c r="BP1786" s="199" t="str">
        <f t="shared" si="2470"/>
        <v>BP$17</v>
      </c>
      <c r="BQ1786" s="199" t="str">
        <f t="shared" si="2470"/>
        <v>BQ$17</v>
      </c>
      <c r="BR1786" s="199" t="str">
        <f t="shared" si="2470"/>
        <v>BR$17</v>
      </c>
      <c r="BS1786" s="199" t="str">
        <f t="shared" si="2470"/>
        <v>BS$17</v>
      </c>
      <c r="BT1786" s="199" t="str">
        <f t="shared" si="2470"/>
        <v>BT$17</v>
      </c>
      <c r="BU1786" s="199" t="str">
        <f t="shared" si="2470"/>
        <v>BU$17</v>
      </c>
      <c r="BV1786" s="199" t="str">
        <f t="shared" si="2470"/>
        <v>BV$17</v>
      </c>
      <c r="BW1786" s="199" t="str">
        <f t="shared" si="2470"/>
        <v>BW$17</v>
      </c>
      <c r="BX1786" s="199" t="str">
        <f t="shared" si="2470"/>
        <v>BX$17</v>
      </c>
      <c r="BY1786" s="199" t="str">
        <f t="shared" si="2470"/>
        <v>BY$17</v>
      </c>
      <c r="BZ1786" s="199" t="str">
        <f t="shared" si="2470"/>
        <v>BZ$17</v>
      </c>
      <c r="CA1786" s="199" t="str">
        <f t="shared" si="2470"/>
        <v>CA$17</v>
      </c>
      <c r="CB1786" s="199" t="str">
        <f t="shared" si="2470"/>
        <v>CB$17</v>
      </c>
      <c r="CC1786" s="199" t="str">
        <f t="shared" si="2470"/>
        <v>CC$17</v>
      </c>
      <c r="CD1786" s="199" t="str">
        <f t="shared" si="2470"/>
        <v>CD$17</v>
      </c>
      <c r="CE1786" s="199" t="str">
        <f t="shared" ref="CE1786:CL1786" si="2471">CE$21</f>
        <v>CE$17</v>
      </c>
      <c r="CF1786" s="199" t="str">
        <f t="shared" si="2471"/>
        <v>CF$17</v>
      </c>
      <c r="CG1786" s="199" t="str">
        <f t="shared" si="2471"/>
        <v>CG$17</v>
      </c>
      <c r="CH1786" s="199" t="str">
        <f t="shared" si="2471"/>
        <v>CH$17</v>
      </c>
      <c r="CI1786" s="199" t="str">
        <f t="shared" si="2471"/>
        <v>CI$17</v>
      </c>
      <c r="CJ1786" s="199" t="str">
        <f t="shared" si="2471"/>
        <v>CJ$17</v>
      </c>
      <c r="CK1786" s="199" t="str">
        <f t="shared" si="2471"/>
        <v>CK$17</v>
      </c>
      <c r="CL1786" s="199" t="str">
        <f t="shared" si="2471"/>
        <v>CL$17</v>
      </c>
      <c r="CN1786" s="201"/>
      <c r="CO1786" s="199" t="str">
        <f t="shared" ref="CO1786:DL1786" si="2472">CO$21</f>
        <v>CO$17</v>
      </c>
      <c r="CP1786" s="199" t="str">
        <f t="shared" si="2472"/>
        <v>CP$17</v>
      </c>
      <c r="CQ1786" s="199" t="str">
        <f t="shared" si="2472"/>
        <v>CQ$17</v>
      </c>
      <c r="CR1786" s="199" t="str">
        <f t="shared" si="2472"/>
        <v>CR$17</v>
      </c>
      <c r="CS1786" s="199" t="str">
        <f t="shared" si="2472"/>
        <v>CS$17</v>
      </c>
      <c r="CT1786" s="199" t="str">
        <f t="shared" si="2472"/>
        <v>CT$17</v>
      </c>
      <c r="CU1786" s="199" t="str">
        <f t="shared" si="2472"/>
        <v>CU$17</v>
      </c>
      <c r="CV1786" s="199" t="str">
        <f t="shared" si="2472"/>
        <v>CV$17</v>
      </c>
      <c r="CW1786" s="199" t="str">
        <f t="shared" si="2472"/>
        <v>CW$17</v>
      </c>
      <c r="CX1786" s="199" t="str">
        <f t="shared" si="2472"/>
        <v>CX$17</v>
      </c>
      <c r="CY1786" s="199" t="str">
        <f t="shared" si="2472"/>
        <v>CY$17</v>
      </c>
      <c r="CZ1786" s="199" t="str">
        <f t="shared" si="2472"/>
        <v>CZ$17</v>
      </c>
      <c r="DA1786" s="199" t="str">
        <f t="shared" si="2472"/>
        <v>DA$17</v>
      </c>
      <c r="DB1786" s="199" t="str">
        <f t="shared" si="2472"/>
        <v>DB$17</v>
      </c>
      <c r="DC1786" s="199" t="str">
        <f t="shared" si="2472"/>
        <v>DC$17</v>
      </c>
      <c r="DD1786" s="199" t="str">
        <f t="shared" si="2472"/>
        <v>DD$17</v>
      </c>
      <c r="DE1786" s="199" t="str">
        <f t="shared" si="2472"/>
        <v>DE$17</v>
      </c>
      <c r="DF1786" s="199" t="str">
        <f t="shared" si="2472"/>
        <v>DF$17</v>
      </c>
      <c r="DG1786" s="199" t="str">
        <f t="shared" si="2472"/>
        <v>DG$17</v>
      </c>
      <c r="DH1786" s="199" t="str">
        <f t="shared" si="2472"/>
        <v>DH$17</v>
      </c>
      <c r="DI1786" s="199" t="str">
        <f t="shared" si="2472"/>
        <v>DI$17</v>
      </c>
      <c r="DJ1786" s="199" t="str">
        <f t="shared" si="2472"/>
        <v>DJ$17</v>
      </c>
      <c r="DK1786" s="199" t="str">
        <f t="shared" si="2472"/>
        <v>DK$17</v>
      </c>
      <c r="DL1786" s="199" t="str">
        <f t="shared" si="2472"/>
        <v>DL$17</v>
      </c>
    </row>
    <row r="1787" spans="1:116" x14ac:dyDescent="0.4">
      <c r="A1787" s="174"/>
      <c r="E1787" s="8"/>
      <c r="G1787" s="175" t="s">
        <v>491</v>
      </c>
      <c r="H1787" s="200"/>
      <c r="I1787" s="201"/>
      <c r="J1787" s="201"/>
      <c r="K1787" s="202"/>
      <c r="L1787" s="202"/>
      <c r="M1787" s="202"/>
      <c r="N1787" s="202"/>
      <c r="O1787" s="202"/>
      <c r="P1787" s="202"/>
      <c r="R1787" s="202"/>
      <c r="S1787" s="190"/>
      <c r="T1787" s="190"/>
      <c r="U1787" s="190"/>
      <c r="V1787" s="190"/>
      <c r="W1787" s="190"/>
      <c r="X1787" s="190"/>
      <c r="Y1787" s="190"/>
      <c r="Z1787" s="190"/>
      <c r="AA1787" s="190"/>
      <c r="AB1787" s="190"/>
      <c r="AC1787" s="190"/>
      <c r="AD1787" s="190"/>
      <c r="AE1787" s="190"/>
      <c r="AF1787" s="190"/>
      <c r="AG1787" s="190"/>
      <c r="AH1787" s="190"/>
      <c r="AI1787" s="190"/>
      <c r="AJ1787" s="190"/>
      <c r="AK1787" s="190"/>
      <c r="AL1787" s="190"/>
      <c r="AM1787" s="190"/>
      <c r="AN1787" s="190"/>
      <c r="AO1787" s="190"/>
      <c r="AP1787" s="190"/>
      <c r="AQ1787" s="190"/>
      <c r="AR1787" s="190"/>
      <c r="AS1787" s="190"/>
      <c r="AT1787" s="190"/>
      <c r="AU1787" s="190"/>
      <c r="AV1787" s="190"/>
      <c r="AW1787" s="190"/>
      <c r="AX1787" s="190"/>
      <c r="AY1787" s="190"/>
      <c r="AZ1787" s="190"/>
      <c r="BA1787" s="190"/>
      <c r="BB1787" s="190"/>
      <c r="BC1787" s="190"/>
      <c r="BD1787" s="190"/>
      <c r="BE1787" s="190"/>
      <c r="BF1787" s="190"/>
      <c r="BG1787" s="190"/>
      <c r="BH1787" s="190"/>
      <c r="BI1787" s="190"/>
      <c r="BJ1787" s="190"/>
      <c r="BK1787" s="190"/>
      <c r="BL1787" s="190"/>
      <c r="BM1787" s="190"/>
      <c r="BN1787" s="190"/>
      <c r="BO1787" s="190"/>
      <c r="BP1787" s="190"/>
      <c r="BQ1787" s="190"/>
      <c r="BR1787" s="190"/>
      <c r="BS1787" s="190"/>
      <c r="BT1787" s="190"/>
      <c r="BU1787" s="190"/>
      <c r="BV1787" s="190"/>
      <c r="BW1787" s="190"/>
      <c r="BX1787" s="190"/>
      <c r="BY1787" s="190"/>
      <c r="BZ1787" s="190"/>
      <c r="CA1787" s="190"/>
      <c r="CB1787" s="190"/>
      <c r="CC1787" s="190"/>
      <c r="CD1787" s="190"/>
      <c r="CE1787" s="190"/>
      <c r="CF1787" s="190"/>
      <c r="CG1787" s="190"/>
      <c r="CH1787" s="190"/>
      <c r="CI1787" s="190"/>
      <c r="CJ1787" s="190"/>
      <c r="CK1787" s="190"/>
      <c r="CL1787" s="190"/>
      <c r="CN1787" s="201"/>
      <c r="CO1787" s="190"/>
      <c r="CP1787" s="190"/>
      <c r="CQ1787" s="190"/>
      <c r="CR1787" s="190"/>
      <c r="CS1787" s="190"/>
      <c r="CT1787" s="190"/>
      <c r="CU1787" s="190"/>
      <c r="CV1787" s="190"/>
      <c r="CW1787" s="190"/>
      <c r="CX1787" s="190"/>
      <c r="CY1787" s="190"/>
      <c r="CZ1787" s="190"/>
      <c r="DA1787" s="190"/>
      <c r="DB1787" s="190"/>
      <c r="DC1787" s="190"/>
      <c r="DD1787" s="190"/>
      <c r="DE1787" s="190"/>
      <c r="DF1787" s="190"/>
      <c r="DG1787" s="190"/>
      <c r="DH1787" s="190"/>
      <c r="DI1787" s="190"/>
      <c r="DJ1787" s="190"/>
      <c r="DK1787" s="190"/>
      <c r="DL1787" s="190"/>
    </row>
    <row r="1788" spans="1:116" x14ac:dyDescent="0.4">
      <c r="A1788" s="174"/>
      <c r="E1788" s="8"/>
      <c r="G1788" s="175" t="s">
        <v>505</v>
      </c>
      <c r="H1788" s="200"/>
      <c r="I1788" s="201"/>
      <c r="J1788" s="201"/>
      <c r="K1788" s="202"/>
      <c r="L1788" s="202"/>
      <c r="M1788" s="202"/>
      <c r="N1788" s="202"/>
      <c r="O1788" s="202"/>
      <c r="P1788" s="202"/>
      <c r="R1788" s="202"/>
      <c r="S1788" s="190"/>
      <c r="T1788" s="190"/>
      <c r="U1788" s="190"/>
      <c r="V1788" s="190"/>
      <c r="W1788" s="190"/>
      <c r="X1788" s="190"/>
      <c r="Y1788" s="190"/>
      <c r="Z1788" s="190"/>
      <c r="AA1788" s="190"/>
      <c r="AB1788" s="190"/>
      <c r="AC1788" s="190"/>
      <c r="AD1788" s="190"/>
      <c r="AE1788" s="190"/>
      <c r="AF1788" s="190"/>
      <c r="AG1788" s="190"/>
      <c r="AH1788" s="190"/>
      <c r="AI1788" s="190"/>
      <c r="AJ1788" s="190"/>
      <c r="AK1788" s="190"/>
      <c r="AL1788" s="190"/>
      <c r="AM1788" s="190"/>
      <c r="AN1788" s="190"/>
      <c r="AO1788" s="190"/>
      <c r="AP1788" s="190"/>
      <c r="AQ1788" s="190"/>
      <c r="AR1788" s="190"/>
      <c r="AS1788" s="190"/>
      <c r="AT1788" s="190"/>
      <c r="AU1788" s="190"/>
      <c r="AV1788" s="190"/>
      <c r="AW1788" s="190"/>
      <c r="AX1788" s="190"/>
      <c r="AY1788" s="190"/>
      <c r="AZ1788" s="190"/>
      <c r="BA1788" s="190"/>
      <c r="BB1788" s="190"/>
      <c r="BC1788" s="190"/>
      <c r="BD1788" s="190"/>
      <c r="BE1788" s="190"/>
      <c r="BF1788" s="190"/>
      <c r="BG1788" s="190"/>
      <c r="BH1788" s="190"/>
      <c r="BI1788" s="190"/>
      <c r="BJ1788" s="190"/>
      <c r="BK1788" s="190"/>
      <c r="BL1788" s="190"/>
      <c r="BM1788" s="190"/>
      <c r="BN1788" s="190"/>
      <c r="BO1788" s="190"/>
      <c r="BP1788" s="190"/>
      <c r="BQ1788" s="190"/>
      <c r="BR1788" s="190"/>
      <c r="BS1788" s="190"/>
      <c r="BT1788" s="190"/>
      <c r="BU1788" s="190"/>
      <c r="BV1788" s="190"/>
      <c r="BW1788" s="190"/>
      <c r="BX1788" s="190"/>
      <c r="BY1788" s="190"/>
      <c r="BZ1788" s="190"/>
      <c r="CA1788" s="190"/>
      <c r="CB1788" s="190"/>
      <c r="CC1788" s="190"/>
      <c r="CD1788" s="190"/>
      <c r="CE1788" s="190"/>
      <c r="CF1788" s="190"/>
      <c r="CG1788" s="190"/>
      <c r="CH1788" s="190"/>
      <c r="CI1788" s="190"/>
      <c r="CJ1788" s="190"/>
      <c r="CK1788" s="190"/>
      <c r="CL1788" s="190"/>
      <c r="CN1788" s="201"/>
      <c r="CO1788" s="190"/>
      <c r="CP1788" s="190"/>
      <c r="CQ1788" s="190"/>
      <c r="CR1788" s="190"/>
      <c r="CS1788" s="190"/>
      <c r="CT1788" s="190"/>
      <c r="CU1788" s="190"/>
      <c r="CV1788" s="190"/>
      <c r="CW1788" s="190"/>
      <c r="CX1788" s="190"/>
      <c r="CY1788" s="190"/>
      <c r="CZ1788" s="190"/>
      <c r="DA1788" s="190"/>
      <c r="DB1788" s="190"/>
      <c r="DC1788" s="190"/>
      <c r="DD1788" s="190"/>
      <c r="DE1788" s="190"/>
      <c r="DF1788" s="190"/>
      <c r="DG1788" s="190"/>
      <c r="DH1788" s="190"/>
      <c r="DI1788" s="190"/>
      <c r="DJ1788" s="190"/>
      <c r="DK1788" s="190"/>
      <c r="DL1788" s="190"/>
    </row>
    <row r="1789" spans="1:116" x14ac:dyDescent="0.4">
      <c r="A1789" s="174"/>
      <c r="E1789" s="8"/>
      <c r="G1789" s="175" t="s">
        <v>463</v>
      </c>
      <c r="H1789" s="200"/>
      <c r="I1789" s="201"/>
      <c r="J1789" s="201"/>
      <c r="K1789" s="202"/>
      <c r="L1789" s="202"/>
      <c r="M1789" s="202"/>
      <c r="N1789" s="202"/>
      <c r="O1789" s="202"/>
      <c r="P1789" s="202"/>
      <c r="R1789" s="202"/>
      <c r="S1789" s="190" t="str">
        <f t="shared" ref="S1789:AX1789" si="2473">S$22</f>
        <v>S$18</v>
      </c>
      <c r="T1789" s="190" t="str">
        <f t="shared" si="2473"/>
        <v>T$18</v>
      </c>
      <c r="U1789" s="190" t="str">
        <f t="shared" si="2473"/>
        <v>U$18</v>
      </c>
      <c r="V1789" s="190" t="str">
        <f t="shared" si="2473"/>
        <v>V$18</v>
      </c>
      <c r="W1789" s="190" t="str">
        <f t="shared" si="2473"/>
        <v>W$18</v>
      </c>
      <c r="X1789" s="190" t="str">
        <f t="shared" si="2473"/>
        <v>X$18</v>
      </c>
      <c r="Y1789" s="190" t="str">
        <f t="shared" si="2473"/>
        <v>Y$18</v>
      </c>
      <c r="Z1789" s="190" t="str">
        <f t="shared" si="2473"/>
        <v>Z$18</v>
      </c>
      <c r="AA1789" s="190" t="str">
        <f t="shared" si="2473"/>
        <v>AA$18</v>
      </c>
      <c r="AB1789" s="190" t="str">
        <f t="shared" si="2473"/>
        <v>AB$18</v>
      </c>
      <c r="AC1789" s="190" t="str">
        <f t="shared" si="2473"/>
        <v>AC$18</v>
      </c>
      <c r="AD1789" s="190" t="str">
        <f t="shared" si="2473"/>
        <v>AD$18</v>
      </c>
      <c r="AE1789" s="190" t="str">
        <f t="shared" si="2473"/>
        <v>AE$18</v>
      </c>
      <c r="AF1789" s="190" t="str">
        <f t="shared" si="2473"/>
        <v>AF$18</v>
      </c>
      <c r="AG1789" s="190" t="str">
        <f t="shared" si="2473"/>
        <v>AG$18</v>
      </c>
      <c r="AH1789" s="190" t="str">
        <f t="shared" si="2473"/>
        <v>AH$18</v>
      </c>
      <c r="AI1789" s="190" t="str">
        <f t="shared" si="2473"/>
        <v>AI$18</v>
      </c>
      <c r="AJ1789" s="190" t="str">
        <f t="shared" si="2473"/>
        <v>AJ$18</v>
      </c>
      <c r="AK1789" s="190" t="str">
        <f t="shared" si="2473"/>
        <v>AK$18</v>
      </c>
      <c r="AL1789" s="190" t="str">
        <f t="shared" si="2473"/>
        <v>AL$18</v>
      </c>
      <c r="AM1789" s="190" t="str">
        <f t="shared" si="2473"/>
        <v>AM$18</v>
      </c>
      <c r="AN1789" s="190" t="str">
        <f t="shared" si="2473"/>
        <v>AN$18</v>
      </c>
      <c r="AO1789" s="190" t="str">
        <f t="shared" si="2473"/>
        <v>AO$18</v>
      </c>
      <c r="AP1789" s="190" t="str">
        <f t="shared" si="2473"/>
        <v>AP$18</v>
      </c>
      <c r="AQ1789" s="190" t="str">
        <f t="shared" si="2473"/>
        <v>AQ$18</v>
      </c>
      <c r="AR1789" s="190" t="str">
        <f t="shared" si="2473"/>
        <v>AR$18</v>
      </c>
      <c r="AS1789" s="190" t="str">
        <f t="shared" si="2473"/>
        <v>AS$18</v>
      </c>
      <c r="AT1789" s="190" t="str">
        <f t="shared" si="2473"/>
        <v>AT$18</v>
      </c>
      <c r="AU1789" s="190" t="str">
        <f t="shared" si="2473"/>
        <v>AU$18</v>
      </c>
      <c r="AV1789" s="190" t="str">
        <f t="shared" si="2473"/>
        <v>AV$18</v>
      </c>
      <c r="AW1789" s="190" t="str">
        <f t="shared" si="2473"/>
        <v>AW$18</v>
      </c>
      <c r="AX1789" s="190" t="str">
        <f t="shared" si="2473"/>
        <v>AX$18</v>
      </c>
      <c r="AY1789" s="190" t="str">
        <f t="shared" ref="AY1789:CD1789" si="2474">AY$22</f>
        <v>AY$18</v>
      </c>
      <c r="AZ1789" s="190" t="str">
        <f t="shared" si="2474"/>
        <v>AZ$18</v>
      </c>
      <c r="BA1789" s="190" t="str">
        <f t="shared" si="2474"/>
        <v>BA$18</v>
      </c>
      <c r="BB1789" s="190" t="str">
        <f t="shared" si="2474"/>
        <v>BB$18</v>
      </c>
      <c r="BC1789" s="190" t="str">
        <f t="shared" si="2474"/>
        <v>BC$18</v>
      </c>
      <c r="BD1789" s="190" t="str">
        <f t="shared" si="2474"/>
        <v>BD$18</v>
      </c>
      <c r="BE1789" s="190" t="str">
        <f t="shared" si="2474"/>
        <v>BE$18</v>
      </c>
      <c r="BF1789" s="190" t="str">
        <f t="shared" si="2474"/>
        <v>BF$18</v>
      </c>
      <c r="BG1789" s="190" t="str">
        <f t="shared" si="2474"/>
        <v>BG$18</v>
      </c>
      <c r="BH1789" s="190" t="str">
        <f t="shared" si="2474"/>
        <v>BH$18</v>
      </c>
      <c r="BI1789" s="190" t="str">
        <f t="shared" si="2474"/>
        <v>BI$18</v>
      </c>
      <c r="BJ1789" s="190" t="str">
        <f t="shared" si="2474"/>
        <v>BJ$18</v>
      </c>
      <c r="BK1789" s="190" t="str">
        <f t="shared" si="2474"/>
        <v>BK$18</v>
      </c>
      <c r="BL1789" s="190" t="str">
        <f t="shared" si="2474"/>
        <v>BL$18</v>
      </c>
      <c r="BM1789" s="190" t="str">
        <f t="shared" si="2474"/>
        <v>BM$18</v>
      </c>
      <c r="BN1789" s="190" t="str">
        <f t="shared" si="2474"/>
        <v>BN$18</v>
      </c>
      <c r="BO1789" s="190" t="str">
        <f t="shared" si="2474"/>
        <v>BO$18</v>
      </c>
      <c r="BP1789" s="190" t="str">
        <f t="shared" si="2474"/>
        <v>BP$18</v>
      </c>
      <c r="BQ1789" s="190" t="str">
        <f t="shared" si="2474"/>
        <v>BQ$18</v>
      </c>
      <c r="BR1789" s="190" t="str">
        <f t="shared" si="2474"/>
        <v>BR$18</v>
      </c>
      <c r="BS1789" s="190" t="str">
        <f t="shared" si="2474"/>
        <v>BS$18</v>
      </c>
      <c r="BT1789" s="190" t="str">
        <f t="shared" si="2474"/>
        <v>BT$18</v>
      </c>
      <c r="BU1789" s="190" t="str">
        <f t="shared" si="2474"/>
        <v>BU$18</v>
      </c>
      <c r="BV1789" s="190" t="str">
        <f t="shared" si="2474"/>
        <v>BV$18</v>
      </c>
      <c r="BW1789" s="190" t="str">
        <f t="shared" si="2474"/>
        <v>BW$18</v>
      </c>
      <c r="BX1789" s="190" t="str">
        <f t="shared" si="2474"/>
        <v>BX$18</v>
      </c>
      <c r="BY1789" s="190" t="str">
        <f t="shared" si="2474"/>
        <v>BY$18</v>
      </c>
      <c r="BZ1789" s="190" t="str">
        <f t="shared" si="2474"/>
        <v>BZ$18</v>
      </c>
      <c r="CA1789" s="190" t="str">
        <f t="shared" si="2474"/>
        <v>CA$18</v>
      </c>
      <c r="CB1789" s="190" t="str">
        <f t="shared" si="2474"/>
        <v>CB$18</v>
      </c>
      <c r="CC1789" s="190" t="str">
        <f t="shared" si="2474"/>
        <v>CC$18</v>
      </c>
      <c r="CD1789" s="190" t="str">
        <f t="shared" si="2474"/>
        <v>CD$18</v>
      </c>
      <c r="CE1789" s="190" t="str">
        <f t="shared" ref="CE1789:CL1789" si="2475">CE$22</f>
        <v>CE$18</v>
      </c>
      <c r="CF1789" s="190" t="str">
        <f t="shared" si="2475"/>
        <v>CF$18</v>
      </c>
      <c r="CG1789" s="190" t="str">
        <f t="shared" si="2475"/>
        <v>CG$18</v>
      </c>
      <c r="CH1789" s="190" t="str">
        <f t="shared" si="2475"/>
        <v>CH$18</v>
      </c>
      <c r="CI1789" s="190" t="str">
        <f t="shared" si="2475"/>
        <v>CI$18</v>
      </c>
      <c r="CJ1789" s="190" t="str">
        <f t="shared" si="2475"/>
        <v>CJ$18</v>
      </c>
      <c r="CK1789" s="190" t="str">
        <f t="shared" si="2475"/>
        <v>CK$18</v>
      </c>
      <c r="CL1789" s="190" t="str">
        <f t="shared" si="2475"/>
        <v>CL$18</v>
      </c>
      <c r="CN1789" s="201"/>
      <c r="CO1789" s="190" t="str">
        <f t="shared" ref="CO1789:DL1789" si="2476">CO$22</f>
        <v>CO$18</v>
      </c>
      <c r="CP1789" s="190" t="str">
        <f t="shared" si="2476"/>
        <v>CP$18</v>
      </c>
      <c r="CQ1789" s="190" t="str">
        <f t="shared" si="2476"/>
        <v>CQ$18</v>
      </c>
      <c r="CR1789" s="190" t="str">
        <f t="shared" si="2476"/>
        <v>CR$18</v>
      </c>
      <c r="CS1789" s="190" t="str">
        <f t="shared" si="2476"/>
        <v>CS$18</v>
      </c>
      <c r="CT1789" s="190" t="str">
        <f t="shared" si="2476"/>
        <v>CT$18</v>
      </c>
      <c r="CU1789" s="190" t="str">
        <f t="shared" si="2476"/>
        <v>CU$18</v>
      </c>
      <c r="CV1789" s="190" t="str">
        <f t="shared" si="2476"/>
        <v>CV$18</v>
      </c>
      <c r="CW1789" s="190" t="str">
        <f t="shared" si="2476"/>
        <v>CW$18</v>
      </c>
      <c r="CX1789" s="190" t="str">
        <f t="shared" si="2476"/>
        <v>CX$18</v>
      </c>
      <c r="CY1789" s="190" t="str">
        <f t="shared" si="2476"/>
        <v>CY$18</v>
      </c>
      <c r="CZ1789" s="190" t="str">
        <f t="shared" si="2476"/>
        <v>CZ$18</v>
      </c>
      <c r="DA1789" s="190" t="str">
        <f t="shared" si="2476"/>
        <v>DA$18</v>
      </c>
      <c r="DB1789" s="190" t="str">
        <f t="shared" si="2476"/>
        <v>DB$18</v>
      </c>
      <c r="DC1789" s="190" t="str">
        <f t="shared" si="2476"/>
        <v>DC$18</v>
      </c>
      <c r="DD1789" s="190" t="str">
        <f t="shared" si="2476"/>
        <v>DD$18</v>
      </c>
      <c r="DE1789" s="190" t="str">
        <f t="shared" si="2476"/>
        <v>DE$18</v>
      </c>
      <c r="DF1789" s="190" t="str">
        <f t="shared" si="2476"/>
        <v>DF$18</v>
      </c>
      <c r="DG1789" s="190" t="str">
        <f t="shared" si="2476"/>
        <v>DG$18</v>
      </c>
      <c r="DH1789" s="190" t="str">
        <f t="shared" si="2476"/>
        <v>DH$18</v>
      </c>
      <c r="DI1789" s="190" t="str">
        <f t="shared" si="2476"/>
        <v>DI$18</v>
      </c>
      <c r="DJ1789" s="190" t="str">
        <f t="shared" si="2476"/>
        <v>DJ$18</v>
      </c>
      <c r="DK1789" s="190" t="str">
        <f t="shared" si="2476"/>
        <v>DK$18</v>
      </c>
      <c r="DL1789" s="190" t="str">
        <f t="shared" si="2476"/>
        <v>DL$18</v>
      </c>
    </row>
    <row r="1790" spans="1:116" x14ac:dyDescent="0.4">
      <c r="A1790" s="174"/>
      <c r="E1790" s="8"/>
      <c r="G1790" s="175" t="s">
        <v>464</v>
      </c>
      <c r="H1790" s="200"/>
      <c r="I1790" s="201"/>
      <c r="J1790" s="201"/>
      <c r="K1790" s="202"/>
      <c r="L1790" s="202"/>
      <c r="M1790" s="202"/>
      <c r="N1790" s="202"/>
      <c r="O1790" s="202"/>
      <c r="P1790" s="202"/>
      <c r="R1790" s="202"/>
      <c r="S1790" s="190" t="str">
        <f t="shared" ref="S1790:AX1790" si="2477">S$23</f>
        <v>S$19</v>
      </c>
      <c r="T1790" s="190" t="str">
        <f t="shared" si="2477"/>
        <v>T$19</v>
      </c>
      <c r="U1790" s="190" t="str">
        <f t="shared" si="2477"/>
        <v>U$19</v>
      </c>
      <c r="V1790" s="190" t="str">
        <f t="shared" si="2477"/>
        <v>V$19</v>
      </c>
      <c r="W1790" s="190" t="str">
        <f t="shared" si="2477"/>
        <v>W$19</v>
      </c>
      <c r="X1790" s="190" t="str">
        <f t="shared" si="2477"/>
        <v>X$19</v>
      </c>
      <c r="Y1790" s="190" t="str">
        <f t="shared" si="2477"/>
        <v>Y$19</v>
      </c>
      <c r="Z1790" s="190" t="str">
        <f t="shared" si="2477"/>
        <v>Z$19</v>
      </c>
      <c r="AA1790" s="190" t="str">
        <f t="shared" si="2477"/>
        <v>AA$19</v>
      </c>
      <c r="AB1790" s="190" t="str">
        <f t="shared" si="2477"/>
        <v>AB$19</v>
      </c>
      <c r="AC1790" s="190" t="str">
        <f t="shared" si="2477"/>
        <v>AC$19</v>
      </c>
      <c r="AD1790" s="190" t="str">
        <f t="shared" si="2477"/>
        <v>AD$19</v>
      </c>
      <c r="AE1790" s="190" t="str">
        <f t="shared" si="2477"/>
        <v>AE$19</v>
      </c>
      <c r="AF1790" s="190" t="str">
        <f t="shared" si="2477"/>
        <v>AF$19</v>
      </c>
      <c r="AG1790" s="190" t="str">
        <f t="shared" si="2477"/>
        <v>AG$19</v>
      </c>
      <c r="AH1790" s="190" t="str">
        <f t="shared" si="2477"/>
        <v>AH$19</v>
      </c>
      <c r="AI1790" s="190" t="str">
        <f t="shared" si="2477"/>
        <v>AI$19</v>
      </c>
      <c r="AJ1790" s="190" t="str">
        <f t="shared" si="2477"/>
        <v>AJ$19</v>
      </c>
      <c r="AK1790" s="190" t="str">
        <f t="shared" si="2477"/>
        <v>AK$19</v>
      </c>
      <c r="AL1790" s="190" t="str">
        <f t="shared" si="2477"/>
        <v>AL$19</v>
      </c>
      <c r="AM1790" s="190" t="str">
        <f t="shared" si="2477"/>
        <v>AM$19</v>
      </c>
      <c r="AN1790" s="190" t="str">
        <f t="shared" si="2477"/>
        <v>AN$19</v>
      </c>
      <c r="AO1790" s="190" t="str">
        <f t="shared" si="2477"/>
        <v>AO$19</v>
      </c>
      <c r="AP1790" s="190" t="str">
        <f t="shared" si="2477"/>
        <v>AP$19</v>
      </c>
      <c r="AQ1790" s="190" t="str">
        <f t="shared" si="2477"/>
        <v>AQ$19</v>
      </c>
      <c r="AR1790" s="190" t="str">
        <f t="shared" si="2477"/>
        <v>AR$19</v>
      </c>
      <c r="AS1790" s="190" t="str">
        <f t="shared" si="2477"/>
        <v>AS$19</v>
      </c>
      <c r="AT1790" s="190" t="str">
        <f t="shared" si="2477"/>
        <v>AT$19</v>
      </c>
      <c r="AU1790" s="190" t="str">
        <f t="shared" si="2477"/>
        <v>AU$19</v>
      </c>
      <c r="AV1790" s="190" t="str">
        <f t="shared" si="2477"/>
        <v>AV$19</v>
      </c>
      <c r="AW1790" s="190" t="str">
        <f t="shared" si="2477"/>
        <v>AW$19</v>
      </c>
      <c r="AX1790" s="190" t="str">
        <f t="shared" si="2477"/>
        <v>AX$19</v>
      </c>
      <c r="AY1790" s="190" t="str">
        <f t="shared" ref="AY1790:CD1790" si="2478">AY$23</f>
        <v>AY$19</v>
      </c>
      <c r="AZ1790" s="190" t="str">
        <f t="shared" si="2478"/>
        <v>AZ$19</v>
      </c>
      <c r="BA1790" s="190" t="str">
        <f t="shared" si="2478"/>
        <v>BA$19</v>
      </c>
      <c r="BB1790" s="190" t="str">
        <f t="shared" si="2478"/>
        <v>BB$19</v>
      </c>
      <c r="BC1790" s="190" t="str">
        <f t="shared" si="2478"/>
        <v>BC$19</v>
      </c>
      <c r="BD1790" s="190" t="str">
        <f t="shared" si="2478"/>
        <v>BD$19</v>
      </c>
      <c r="BE1790" s="190" t="str">
        <f t="shared" si="2478"/>
        <v>BE$19</v>
      </c>
      <c r="BF1790" s="190" t="str">
        <f t="shared" si="2478"/>
        <v>BF$19</v>
      </c>
      <c r="BG1790" s="190" t="str">
        <f t="shared" si="2478"/>
        <v>BG$19</v>
      </c>
      <c r="BH1790" s="190" t="str">
        <f t="shared" si="2478"/>
        <v>BH$19</v>
      </c>
      <c r="BI1790" s="190" t="str">
        <f t="shared" si="2478"/>
        <v>BI$19</v>
      </c>
      <c r="BJ1790" s="190" t="str">
        <f t="shared" si="2478"/>
        <v>BJ$19</v>
      </c>
      <c r="BK1790" s="190" t="str">
        <f t="shared" si="2478"/>
        <v>BK$19</v>
      </c>
      <c r="BL1790" s="190" t="str">
        <f t="shared" si="2478"/>
        <v>BL$19</v>
      </c>
      <c r="BM1790" s="190" t="str">
        <f t="shared" si="2478"/>
        <v>BM$19</v>
      </c>
      <c r="BN1790" s="190" t="str">
        <f t="shared" si="2478"/>
        <v>BN$19</v>
      </c>
      <c r="BO1790" s="190" t="str">
        <f t="shared" si="2478"/>
        <v>BO$19</v>
      </c>
      <c r="BP1790" s="190" t="str">
        <f t="shared" si="2478"/>
        <v>BP$19</v>
      </c>
      <c r="BQ1790" s="190" t="str">
        <f t="shared" si="2478"/>
        <v>BQ$19</v>
      </c>
      <c r="BR1790" s="190" t="str">
        <f t="shared" si="2478"/>
        <v>BR$19</v>
      </c>
      <c r="BS1790" s="190" t="str">
        <f t="shared" si="2478"/>
        <v>BS$19</v>
      </c>
      <c r="BT1790" s="190" t="str">
        <f t="shared" si="2478"/>
        <v>BT$19</v>
      </c>
      <c r="BU1790" s="190" t="str">
        <f t="shared" si="2478"/>
        <v>BU$19</v>
      </c>
      <c r="BV1790" s="190" t="str">
        <f t="shared" si="2478"/>
        <v>BV$19</v>
      </c>
      <c r="BW1790" s="190" t="str">
        <f t="shared" si="2478"/>
        <v>BW$19</v>
      </c>
      <c r="BX1790" s="190" t="str">
        <f t="shared" si="2478"/>
        <v>BX$19</v>
      </c>
      <c r="BY1790" s="190" t="str">
        <f t="shared" si="2478"/>
        <v>BY$19</v>
      </c>
      <c r="BZ1790" s="190" t="str">
        <f t="shared" si="2478"/>
        <v>BZ$19</v>
      </c>
      <c r="CA1790" s="190" t="str">
        <f t="shared" si="2478"/>
        <v>CA$19</v>
      </c>
      <c r="CB1790" s="190" t="str">
        <f t="shared" si="2478"/>
        <v>CB$19</v>
      </c>
      <c r="CC1790" s="190" t="str">
        <f t="shared" si="2478"/>
        <v>CC$19</v>
      </c>
      <c r="CD1790" s="190" t="str">
        <f t="shared" si="2478"/>
        <v>CD$19</v>
      </c>
      <c r="CE1790" s="190" t="str">
        <f t="shared" ref="CE1790:CL1790" si="2479">CE$23</f>
        <v>CE$19</v>
      </c>
      <c r="CF1790" s="190" t="str">
        <f t="shared" si="2479"/>
        <v>CF$19</v>
      </c>
      <c r="CG1790" s="190" t="str">
        <f t="shared" si="2479"/>
        <v>CG$19</v>
      </c>
      <c r="CH1790" s="190" t="str">
        <f t="shared" si="2479"/>
        <v>CH$19</v>
      </c>
      <c r="CI1790" s="190" t="str">
        <f t="shared" si="2479"/>
        <v>CI$19</v>
      </c>
      <c r="CJ1790" s="190" t="str">
        <f t="shared" si="2479"/>
        <v>CJ$19</v>
      </c>
      <c r="CK1790" s="190" t="str">
        <f t="shared" si="2479"/>
        <v>CK$19</v>
      </c>
      <c r="CL1790" s="190" t="str">
        <f t="shared" si="2479"/>
        <v>CL$19</v>
      </c>
      <c r="CN1790" s="201"/>
      <c r="CO1790" s="190" t="str">
        <f t="shared" ref="CO1790:DL1790" si="2480">CO$23</f>
        <v>CO$19</v>
      </c>
      <c r="CP1790" s="190" t="str">
        <f t="shared" si="2480"/>
        <v>CP$19</v>
      </c>
      <c r="CQ1790" s="190" t="str">
        <f t="shared" si="2480"/>
        <v>CQ$19</v>
      </c>
      <c r="CR1790" s="190" t="str">
        <f t="shared" si="2480"/>
        <v>CR$19</v>
      </c>
      <c r="CS1790" s="190" t="str">
        <f t="shared" si="2480"/>
        <v>CS$19</v>
      </c>
      <c r="CT1790" s="190" t="str">
        <f t="shared" si="2480"/>
        <v>CT$19</v>
      </c>
      <c r="CU1790" s="190" t="str">
        <f t="shared" si="2480"/>
        <v>CU$19</v>
      </c>
      <c r="CV1790" s="190" t="str">
        <f t="shared" si="2480"/>
        <v>CV$19</v>
      </c>
      <c r="CW1790" s="190" t="str">
        <f t="shared" si="2480"/>
        <v>CW$19</v>
      </c>
      <c r="CX1790" s="190" t="str">
        <f t="shared" si="2480"/>
        <v>CX$19</v>
      </c>
      <c r="CY1790" s="190" t="str">
        <f t="shared" si="2480"/>
        <v>CY$19</v>
      </c>
      <c r="CZ1790" s="190" t="str">
        <f t="shared" si="2480"/>
        <v>CZ$19</v>
      </c>
      <c r="DA1790" s="190" t="str">
        <f t="shared" si="2480"/>
        <v>DA$19</v>
      </c>
      <c r="DB1790" s="190" t="str">
        <f t="shared" si="2480"/>
        <v>DB$19</v>
      </c>
      <c r="DC1790" s="190" t="str">
        <f t="shared" si="2480"/>
        <v>DC$19</v>
      </c>
      <c r="DD1790" s="190" t="str">
        <f t="shared" si="2480"/>
        <v>DD$19</v>
      </c>
      <c r="DE1790" s="190" t="str">
        <f t="shared" si="2480"/>
        <v>DE$19</v>
      </c>
      <c r="DF1790" s="190" t="str">
        <f t="shared" si="2480"/>
        <v>DF$19</v>
      </c>
      <c r="DG1790" s="190" t="str">
        <f t="shared" si="2480"/>
        <v>DG$19</v>
      </c>
      <c r="DH1790" s="190" t="str">
        <f t="shared" si="2480"/>
        <v>DH$19</v>
      </c>
      <c r="DI1790" s="190" t="str">
        <f t="shared" si="2480"/>
        <v>DI$19</v>
      </c>
      <c r="DJ1790" s="190" t="str">
        <f t="shared" si="2480"/>
        <v>DJ$19</v>
      </c>
      <c r="DK1790" s="190" t="str">
        <f t="shared" si="2480"/>
        <v>DK$19</v>
      </c>
      <c r="DL1790" s="190" t="str">
        <f t="shared" si="2480"/>
        <v>DL$19</v>
      </c>
    </row>
    <row r="1791" spans="1:116" x14ac:dyDescent="0.4">
      <c r="A1791" s="31" t="s">
        <v>218</v>
      </c>
      <c r="B1791" s="31" t="s">
        <v>243</v>
      </c>
      <c r="C1791" s="31"/>
      <c r="D1791" t="s">
        <v>529</v>
      </c>
      <c r="E1791" s="8" t="str">
        <f t="shared" ref="E1791:E1802" si="2481">ROW()&amp;" "&amp;D1791</f>
        <v>1791 FCCA-F</v>
      </c>
      <c r="F1791" t="s">
        <v>530</v>
      </c>
      <c r="G1791" s="70" t="s">
        <v>531</v>
      </c>
      <c r="H1791" s="48"/>
      <c r="I1791" s="297"/>
      <c r="J1791" s="297"/>
      <c r="K1791" s="48"/>
      <c r="L1791" s="48"/>
      <c r="M1791" s="48"/>
      <c r="N1791" s="48"/>
      <c r="O1791" s="48"/>
      <c r="P1791" s="48"/>
      <c r="R1791" s="70"/>
      <c r="S1791" s="298"/>
      <c r="T1791" s="298"/>
      <c r="U1791" s="298"/>
      <c r="V1791" s="298"/>
      <c r="W1791" s="298"/>
      <c r="X1791" s="298"/>
      <c r="Y1791" s="298"/>
      <c r="Z1791" s="298"/>
      <c r="AA1791" s="298"/>
      <c r="AB1791" s="298"/>
      <c r="AC1791" s="298"/>
      <c r="AD1791" s="298"/>
      <c r="AE1791" s="298"/>
      <c r="AF1791" s="298"/>
      <c r="AG1791" s="298"/>
      <c r="AH1791" s="298"/>
      <c r="AI1791" s="298"/>
      <c r="AJ1791" s="298"/>
      <c r="AK1791" s="298"/>
      <c r="AL1791" s="298"/>
      <c r="AM1791" s="298"/>
      <c r="AN1791" s="298"/>
      <c r="AO1791" s="298"/>
      <c r="AP1791" s="298"/>
      <c r="AQ1791" s="298"/>
      <c r="AR1791" s="298"/>
      <c r="AS1791" s="298"/>
      <c r="AT1791" s="298"/>
      <c r="AU1791" s="298"/>
      <c r="AV1791" s="298"/>
      <c r="AW1791" s="298"/>
      <c r="AX1791" s="298"/>
      <c r="AY1791" s="298"/>
      <c r="AZ1791" s="298"/>
      <c r="BA1791" s="298"/>
      <c r="BB1791" s="298"/>
      <c r="BC1791" s="298"/>
      <c r="BD1791" s="298"/>
      <c r="BE1791" s="298"/>
      <c r="BF1791" s="298"/>
      <c r="BG1791" s="298"/>
      <c r="BH1791" s="298"/>
      <c r="BI1791" s="298"/>
      <c r="BJ1791" s="298"/>
      <c r="BK1791" s="298"/>
      <c r="BL1791" s="298"/>
      <c r="BM1791" s="298"/>
      <c r="BN1791" s="298"/>
      <c r="BO1791" s="298"/>
      <c r="BP1791" s="298"/>
      <c r="BQ1791" s="298"/>
      <c r="BR1791" s="298"/>
      <c r="BS1791" s="298"/>
      <c r="BT1791" s="298"/>
      <c r="BU1791" s="298"/>
      <c r="BV1791" s="298"/>
      <c r="BW1791" s="298"/>
      <c r="BX1791" s="298"/>
      <c r="BY1791" s="298"/>
      <c r="BZ1791" s="298"/>
      <c r="CA1791" s="298"/>
      <c r="CB1791" s="298"/>
      <c r="CC1791" s="298"/>
      <c r="CD1791" s="298"/>
      <c r="CE1791" s="298"/>
      <c r="CF1791" s="298"/>
      <c r="CG1791" s="298"/>
      <c r="CH1791" s="298"/>
      <c r="CI1791" s="298"/>
      <c r="CJ1791" s="298"/>
      <c r="CK1791" s="298"/>
      <c r="CL1791" s="298"/>
      <c r="CN1791" s="297"/>
      <c r="CO1791" s="298"/>
      <c r="CP1791" s="298"/>
      <c r="CQ1791" s="298"/>
      <c r="CR1791" s="298"/>
      <c r="CS1791" s="298"/>
      <c r="CT1791" s="298"/>
      <c r="CU1791" s="298"/>
      <c r="CV1791" s="298"/>
      <c r="CW1791" s="298"/>
      <c r="CX1791" s="298"/>
      <c r="CY1791" s="298"/>
      <c r="CZ1791" s="298"/>
      <c r="DA1791" s="298"/>
      <c r="DB1791" s="298"/>
      <c r="DC1791" s="298"/>
      <c r="DD1791" s="298"/>
      <c r="DE1791" s="298"/>
      <c r="DF1791" s="298"/>
      <c r="DG1791" s="298"/>
      <c r="DH1791" s="298"/>
      <c r="DI1791" s="298"/>
      <c r="DJ1791" s="298"/>
      <c r="DK1791" s="298"/>
      <c r="DL1791" s="298"/>
    </row>
    <row r="1792" spans="1:116" x14ac:dyDescent="0.4">
      <c r="B1792" t="str">
        <f>E1792</f>
        <v>1792 FCCA-F</v>
      </c>
      <c r="C1792" t="s">
        <v>224</v>
      </c>
      <c r="D1792" t="s">
        <v>529</v>
      </c>
      <c r="E1792" s="8" t="str">
        <f t="shared" si="2481"/>
        <v>1792 FCCA-F</v>
      </c>
      <c r="G1792" s="125" t="str">
        <f>"Current asset - "&amp;(SUBSTITUTE(G1791,":",""))</f>
        <v>Current asset - Fixed constant current asset</v>
      </c>
      <c r="J1792" s="74">
        <v>1000</v>
      </c>
      <c r="K1792" s="53">
        <f>SUMIF($4:$4,K$2,1792:1792)</f>
        <v>1000</v>
      </c>
      <c r="L1792" s="53">
        <f>SUMIF($4:$4,L$2,1792:1792)</f>
        <v>1000</v>
      </c>
      <c r="M1792" s="53">
        <f>SUMIF($4:$4,M$2,1792:1792)</f>
        <v>1000</v>
      </c>
      <c r="N1792" s="53">
        <f>SUMIF($4:$4,N$2,1792:1792)</f>
        <v>1000</v>
      </c>
      <c r="O1792" s="53">
        <f>SUMIF($4:$4,O$2,1792:1792)</f>
        <v>1000</v>
      </c>
      <c r="P1792" s="53">
        <f>SUMIF($4:$4,P$2,1792:1792)</f>
        <v>1000</v>
      </c>
      <c r="R1792" s="24">
        <f>$J1792</f>
        <v>1000</v>
      </c>
      <c r="S1792" s="80">
        <f>R1792</f>
        <v>1000</v>
      </c>
      <c r="T1792" s="80">
        <f t="shared" ref="T1792:CE1794" si="2482">S1792</f>
        <v>1000</v>
      </c>
      <c r="U1792" s="80">
        <f t="shared" si="2482"/>
        <v>1000</v>
      </c>
      <c r="V1792" s="80">
        <f t="shared" si="2482"/>
        <v>1000</v>
      </c>
      <c r="W1792" s="80">
        <f t="shared" si="2482"/>
        <v>1000</v>
      </c>
      <c r="X1792" s="80">
        <f t="shared" si="2482"/>
        <v>1000</v>
      </c>
      <c r="Y1792" s="80">
        <f t="shared" si="2482"/>
        <v>1000</v>
      </c>
      <c r="Z1792" s="80">
        <f t="shared" si="2482"/>
        <v>1000</v>
      </c>
      <c r="AA1792" s="80">
        <f t="shared" si="2482"/>
        <v>1000</v>
      </c>
      <c r="AB1792" s="80">
        <f t="shared" si="2482"/>
        <v>1000</v>
      </c>
      <c r="AC1792" s="80">
        <f t="shared" si="2482"/>
        <v>1000</v>
      </c>
      <c r="AD1792" s="80">
        <f t="shared" si="2482"/>
        <v>1000</v>
      </c>
      <c r="AE1792" s="80">
        <f t="shared" si="2482"/>
        <v>1000</v>
      </c>
      <c r="AF1792" s="80">
        <f t="shared" si="2482"/>
        <v>1000</v>
      </c>
      <c r="AG1792" s="80">
        <f t="shared" si="2482"/>
        <v>1000</v>
      </c>
      <c r="AH1792" s="80">
        <f t="shared" si="2482"/>
        <v>1000</v>
      </c>
      <c r="AI1792" s="80">
        <f t="shared" si="2482"/>
        <v>1000</v>
      </c>
      <c r="AJ1792" s="80">
        <f t="shared" si="2482"/>
        <v>1000</v>
      </c>
      <c r="AK1792" s="80">
        <f t="shared" si="2482"/>
        <v>1000</v>
      </c>
      <c r="AL1792" s="80">
        <f t="shared" si="2482"/>
        <v>1000</v>
      </c>
      <c r="AM1792" s="80">
        <f t="shared" si="2482"/>
        <v>1000</v>
      </c>
      <c r="AN1792" s="80">
        <f t="shared" si="2482"/>
        <v>1000</v>
      </c>
      <c r="AO1792" s="80">
        <f t="shared" si="2482"/>
        <v>1000</v>
      </c>
      <c r="AP1792" s="80">
        <f t="shared" si="2482"/>
        <v>1000</v>
      </c>
      <c r="AQ1792" s="80">
        <f t="shared" si="2482"/>
        <v>1000</v>
      </c>
      <c r="AR1792" s="80">
        <f t="shared" si="2482"/>
        <v>1000</v>
      </c>
      <c r="AS1792" s="80">
        <f t="shared" si="2482"/>
        <v>1000</v>
      </c>
      <c r="AT1792" s="80">
        <f t="shared" si="2482"/>
        <v>1000</v>
      </c>
      <c r="AU1792" s="80">
        <f t="shared" si="2482"/>
        <v>1000</v>
      </c>
      <c r="AV1792" s="80">
        <f t="shared" si="2482"/>
        <v>1000</v>
      </c>
      <c r="AW1792" s="80">
        <f t="shared" si="2482"/>
        <v>1000</v>
      </c>
      <c r="AX1792" s="80">
        <f t="shared" si="2482"/>
        <v>1000</v>
      </c>
      <c r="AY1792" s="80">
        <f t="shared" si="2482"/>
        <v>1000</v>
      </c>
      <c r="AZ1792" s="80">
        <f t="shared" si="2482"/>
        <v>1000</v>
      </c>
      <c r="BA1792" s="80">
        <f t="shared" si="2482"/>
        <v>1000</v>
      </c>
      <c r="BB1792" s="80">
        <f t="shared" si="2482"/>
        <v>1000</v>
      </c>
      <c r="BC1792" s="80">
        <f t="shared" si="2482"/>
        <v>1000</v>
      </c>
      <c r="BD1792" s="80">
        <f t="shared" si="2482"/>
        <v>1000</v>
      </c>
      <c r="BE1792" s="80">
        <f t="shared" si="2482"/>
        <v>1000</v>
      </c>
      <c r="BF1792" s="80">
        <f t="shared" si="2482"/>
        <v>1000</v>
      </c>
      <c r="BG1792" s="80">
        <f t="shared" si="2482"/>
        <v>1000</v>
      </c>
      <c r="BH1792" s="80">
        <f t="shared" si="2482"/>
        <v>1000</v>
      </c>
      <c r="BI1792" s="80">
        <f t="shared" si="2482"/>
        <v>1000</v>
      </c>
      <c r="BJ1792" s="80">
        <f t="shared" si="2482"/>
        <v>1000</v>
      </c>
      <c r="BK1792" s="80">
        <f t="shared" si="2482"/>
        <v>1000</v>
      </c>
      <c r="BL1792" s="80">
        <f t="shared" si="2482"/>
        <v>1000</v>
      </c>
      <c r="BM1792" s="80">
        <f t="shared" si="2482"/>
        <v>1000</v>
      </c>
      <c r="BN1792" s="80">
        <f t="shared" si="2482"/>
        <v>1000</v>
      </c>
      <c r="BO1792" s="80">
        <f t="shared" si="2482"/>
        <v>1000</v>
      </c>
      <c r="BP1792" s="80">
        <f t="shared" si="2482"/>
        <v>1000</v>
      </c>
      <c r="BQ1792" s="80">
        <f t="shared" si="2482"/>
        <v>1000</v>
      </c>
      <c r="BR1792" s="80">
        <f t="shared" si="2482"/>
        <v>1000</v>
      </c>
      <c r="BS1792" s="80">
        <f t="shared" si="2482"/>
        <v>1000</v>
      </c>
      <c r="BT1792" s="80">
        <f t="shared" si="2482"/>
        <v>1000</v>
      </c>
      <c r="BU1792" s="80">
        <f t="shared" si="2482"/>
        <v>1000</v>
      </c>
      <c r="BV1792" s="80">
        <f t="shared" si="2482"/>
        <v>1000</v>
      </c>
      <c r="BW1792" s="80">
        <f t="shared" si="2482"/>
        <v>1000</v>
      </c>
      <c r="BX1792" s="80">
        <f t="shared" si="2482"/>
        <v>1000</v>
      </c>
      <c r="BY1792" s="80">
        <f t="shared" si="2482"/>
        <v>1000</v>
      </c>
      <c r="BZ1792" s="80">
        <f t="shared" si="2482"/>
        <v>1000</v>
      </c>
      <c r="CA1792" s="80">
        <f t="shared" si="2482"/>
        <v>1000</v>
      </c>
      <c r="CB1792" s="80">
        <f t="shared" si="2482"/>
        <v>1000</v>
      </c>
      <c r="CC1792" s="80">
        <f t="shared" si="2482"/>
        <v>1000</v>
      </c>
      <c r="CD1792" s="80">
        <f t="shared" si="2482"/>
        <v>1000</v>
      </c>
      <c r="CE1792" s="80">
        <f t="shared" si="2482"/>
        <v>1000</v>
      </c>
      <c r="CF1792" s="80">
        <f t="shared" ref="CF1792:CL1794" si="2483">CE1792</f>
        <v>1000</v>
      </c>
      <c r="CG1792" s="80">
        <f t="shared" si="2483"/>
        <v>1000</v>
      </c>
      <c r="CH1792" s="80">
        <f t="shared" si="2483"/>
        <v>1000</v>
      </c>
      <c r="CI1792" s="80">
        <f t="shared" si="2483"/>
        <v>1000</v>
      </c>
      <c r="CJ1792" s="80">
        <f t="shared" si="2483"/>
        <v>1000</v>
      </c>
      <c r="CK1792" s="80">
        <f t="shared" si="2483"/>
        <v>1000</v>
      </c>
      <c r="CL1792" s="80">
        <f t="shared" si="2483"/>
        <v>1000</v>
      </c>
      <c r="CN1792" s="74">
        <f>J1792</f>
        <v>1000</v>
      </c>
      <c r="CO1792" s="80">
        <f t="shared" ref="CO1792:CO1794" si="2484">CN1792</f>
        <v>1000</v>
      </c>
      <c r="CP1792" s="80">
        <f t="shared" ref="CP1792:CP1794" si="2485">CO1792</f>
        <v>1000</v>
      </c>
      <c r="CQ1792" s="80">
        <f t="shared" ref="CQ1792:CQ1794" si="2486">CP1792</f>
        <v>1000</v>
      </c>
      <c r="CR1792" s="80">
        <f t="shared" ref="CR1792:CR1794" si="2487">CQ1792</f>
        <v>1000</v>
      </c>
      <c r="CS1792" s="80">
        <f t="shared" ref="CS1792:CS1794" si="2488">CR1792</f>
        <v>1000</v>
      </c>
      <c r="CT1792" s="80">
        <f t="shared" ref="CT1792:CT1794" si="2489">CS1792</f>
        <v>1000</v>
      </c>
      <c r="CU1792" s="80">
        <f t="shared" ref="CU1792:CU1794" si="2490">CT1792</f>
        <v>1000</v>
      </c>
      <c r="CV1792" s="80">
        <f t="shared" ref="CV1792:CV1794" si="2491">CU1792</f>
        <v>1000</v>
      </c>
      <c r="CW1792" s="80">
        <f t="shared" ref="CW1792:CW1794" si="2492">CV1792</f>
        <v>1000</v>
      </c>
      <c r="CX1792" s="80">
        <f t="shared" ref="CX1792:CX1794" si="2493">CW1792</f>
        <v>1000</v>
      </c>
      <c r="CY1792" s="80">
        <f t="shared" ref="CY1792:CY1794" si="2494">CX1792</f>
        <v>1000</v>
      </c>
      <c r="CZ1792" s="80">
        <f t="shared" ref="CZ1792:CZ1794" si="2495">CY1792</f>
        <v>1000</v>
      </c>
      <c r="DA1792" s="80">
        <f t="shared" ref="DA1792:DA1794" si="2496">CZ1792</f>
        <v>1000</v>
      </c>
      <c r="DB1792" s="80">
        <f t="shared" ref="DB1792:DB1794" si="2497">DA1792</f>
        <v>1000</v>
      </c>
      <c r="DC1792" s="80">
        <f t="shared" ref="DC1792:DC1794" si="2498">DB1792</f>
        <v>1000</v>
      </c>
      <c r="DD1792" s="80">
        <f t="shared" ref="DD1792:DD1794" si="2499">DC1792</f>
        <v>1000</v>
      </c>
      <c r="DE1792" s="80">
        <f t="shared" ref="DE1792:DE1794" si="2500">DD1792</f>
        <v>1000</v>
      </c>
      <c r="DF1792" s="80">
        <f t="shared" ref="DF1792:DF1794" si="2501">DE1792</f>
        <v>1000</v>
      </c>
      <c r="DG1792" s="80">
        <f t="shared" ref="DG1792:DG1794" si="2502">DF1792</f>
        <v>1000</v>
      </c>
      <c r="DH1792" s="80">
        <f t="shared" ref="DH1792:DH1794" si="2503">DG1792</f>
        <v>1000</v>
      </c>
      <c r="DI1792" s="80">
        <f t="shared" ref="DI1792:DI1794" si="2504">DH1792</f>
        <v>1000</v>
      </c>
      <c r="DJ1792" s="80">
        <f t="shared" ref="DJ1792:DJ1794" si="2505">DI1792</f>
        <v>1000</v>
      </c>
      <c r="DK1792" s="80">
        <f t="shared" ref="DK1792:DL1794" si="2506">DJ1792</f>
        <v>1000</v>
      </c>
      <c r="DL1792" s="80">
        <f t="shared" si="2506"/>
        <v>1000</v>
      </c>
    </row>
    <row r="1793" spans="1:116" x14ac:dyDescent="0.4">
      <c r="D1793" t="s">
        <v>529</v>
      </c>
      <c r="E1793" s="8" t="str">
        <f t="shared" si="2481"/>
        <v>1793 FCCA-F</v>
      </c>
      <c r="G1793" s="126"/>
      <c r="H1793" s="27"/>
      <c r="I1793" s="77"/>
      <c r="J1793" s="77"/>
      <c r="K1793" s="28"/>
      <c r="L1793" s="28"/>
      <c r="M1793" s="28"/>
      <c r="N1793" s="28"/>
      <c r="O1793" s="28"/>
      <c r="P1793" s="28"/>
      <c r="R1793" s="33"/>
      <c r="S1793" s="77"/>
      <c r="T1793" s="77"/>
      <c r="U1793" s="77"/>
      <c r="V1793" s="77"/>
      <c r="W1793" s="77"/>
      <c r="X1793" s="77"/>
      <c r="Y1793" s="77"/>
      <c r="Z1793" s="77"/>
      <c r="AA1793" s="77"/>
      <c r="AB1793" s="77"/>
      <c r="AC1793" s="77"/>
      <c r="AD1793" s="77"/>
      <c r="AE1793" s="77"/>
      <c r="AF1793" s="77"/>
      <c r="AG1793" s="77"/>
      <c r="AH1793" s="77"/>
      <c r="AI1793" s="77"/>
      <c r="AJ1793" s="77"/>
      <c r="AK1793" s="77"/>
      <c r="AL1793" s="77"/>
      <c r="AM1793" s="77"/>
      <c r="AN1793" s="77"/>
      <c r="AO1793" s="77"/>
      <c r="AP1793" s="77"/>
      <c r="AQ1793" s="77"/>
      <c r="AR1793" s="77"/>
      <c r="AS1793" s="77"/>
      <c r="AT1793" s="77"/>
      <c r="AU1793" s="77"/>
      <c r="AV1793" s="77"/>
      <c r="AW1793" s="77"/>
      <c r="AX1793" s="77"/>
      <c r="AY1793" s="77"/>
      <c r="AZ1793" s="77"/>
      <c r="BA1793" s="77"/>
      <c r="BB1793" s="77"/>
      <c r="BC1793" s="77"/>
      <c r="BD1793" s="77"/>
      <c r="BE1793" s="77"/>
      <c r="BF1793" s="77"/>
      <c r="BG1793" s="77"/>
      <c r="BH1793" s="77"/>
      <c r="BI1793" s="77"/>
      <c r="BJ1793" s="77"/>
      <c r="BK1793" s="77"/>
      <c r="BL1793" s="77"/>
      <c r="BM1793" s="77"/>
      <c r="BN1793" s="77"/>
      <c r="BO1793" s="77"/>
      <c r="BP1793" s="77"/>
      <c r="BQ1793" s="77"/>
      <c r="BR1793" s="77"/>
      <c r="BS1793" s="77"/>
      <c r="BT1793" s="77"/>
      <c r="BU1793" s="77"/>
      <c r="BV1793" s="77"/>
      <c r="BW1793" s="77"/>
      <c r="BX1793" s="77"/>
      <c r="BY1793" s="77"/>
      <c r="BZ1793" s="77"/>
      <c r="CA1793" s="77"/>
      <c r="CB1793" s="77"/>
      <c r="CC1793" s="77"/>
      <c r="CD1793" s="77"/>
      <c r="CE1793" s="77"/>
      <c r="CF1793" s="77"/>
      <c r="CG1793" s="77"/>
      <c r="CH1793" s="77"/>
      <c r="CI1793" s="77"/>
      <c r="CJ1793" s="77"/>
      <c r="CK1793" s="77"/>
      <c r="CL1793" s="77"/>
      <c r="CN1793" s="77"/>
      <c r="CO1793" s="77"/>
      <c r="CP1793" s="77"/>
      <c r="CQ1793" s="77"/>
      <c r="CR1793" s="77"/>
      <c r="CS1793" s="77"/>
      <c r="CT1793" s="77"/>
      <c r="CU1793" s="77"/>
      <c r="CV1793" s="77"/>
      <c r="CW1793" s="77"/>
      <c r="CX1793" s="77"/>
      <c r="CY1793" s="77"/>
      <c r="CZ1793" s="77"/>
      <c r="DA1793" s="77"/>
      <c r="DB1793" s="77"/>
      <c r="DC1793" s="77"/>
      <c r="DD1793" s="77"/>
      <c r="DE1793" s="77"/>
      <c r="DF1793" s="77"/>
      <c r="DG1793" s="77"/>
      <c r="DH1793" s="77"/>
      <c r="DI1793" s="77"/>
      <c r="DJ1793" s="77"/>
      <c r="DK1793" s="77"/>
      <c r="DL1793" s="77"/>
    </row>
    <row r="1794" spans="1:116" x14ac:dyDescent="0.4">
      <c r="C1794" t="s">
        <v>234</v>
      </c>
      <c r="D1794" t="s">
        <v>529</v>
      </c>
      <c r="E1794" s="8" t="str">
        <f t="shared" si="2481"/>
        <v>1794 FCCA-F</v>
      </c>
      <c r="G1794" s="125" t="str">
        <f>"Change in "&amp;G1792</f>
        <v>Change in Current asset - Fixed constant current asset</v>
      </c>
      <c r="I1794" s="74"/>
      <c r="J1794" s="74"/>
      <c r="K1794" s="53">
        <f>SUMIF($3:$3,K$2,1794:1794)</f>
        <v>0</v>
      </c>
      <c r="L1794" s="53">
        <f>SUMIF($3:$3,L$2,1794:1794)</f>
        <v>0</v>
      </c>
      <c r="M1794" s="53">
        <f>SUMIF($3:$3,M$2,1794:1794)</f>
        <v>0</v>
      </c>
      <c r="N1794" s="53">
        <f>SUMIF($3:$3,N$2,1794:1794)</f>
        <v>0</v>
      </c>
      <c r="O1794" s="53">
        <f>SUMIF($3:$3,O$2,1794:1794)</f>
        <v>0</v>
      </c>
      <c r="P1794" s="53">
        <f>SUMIF($3:$3,P$2,1794:1794)</f>
        <v>0</v>
      </c>
      <c r="R1794" s="24"/>
      <c r="S1794" s="80">
        <f>R1792-S1792</f>
        <v>0</v>
      </c>
      <c r="T1794" s="80">
        <f t="shared" ref="T1794:CE1796" si="2507">S1792-T1792</f>
        <v>0</v>
      </c>
      <c r="U1794" s="80">
        <f t="shared" si="2507"/>
        <v>0</v>
      </c>
      <c r="V1794" s="80">
        <f t="shared" si="2507"/>
        <v>0</v>
      </c>
      <c r="W1794" s="80">
        <f t="shared" si="2507"/>
        <v>0</v>
      </c>
      <c r="X1794" s="80">
        <f t="shared" si="2507"/>
        <v>0</v>
      </c>
      <c r="Y1794" s="80">
        <f t="shared" si="2507"/>
        <v>0</v>
      </c>
      <c r="Z1794" s="80">
        <f t="shared" si="2507"/>
        <v>0</v>
      </c>
      <c r="AA1794" s="80">
        <f t="shared" si="2507"/>
        <v>0</v>
      </c>
      <c r="AB1794" s="80">
        <f t="shared" si="2507"/>
        <v>0</v>
      </c>
      <c r="AC1794" s="80">
        <f t="shared" si="2507"/>
        <v>0</v>
      </c>
      <c r="AD1794" s="80">
        <f t="shared" si="2507"/>
        <v>0</v>
      </c>
      <c r="AE1794" s="80">
        <f t="shared" si="2507"/>
        <v>0</v>
      </c>
      <c r="AF1794" s="80">
        <f t="shared" si="2507"/>
        <v>0</v>
      </c>
      <c r="AG1794" s="80">
        <f t="shared" si="2507"/>
        <v>0</v>
      </c>
      <c r="AH1794" s="80">
        <f t="shared" si="2507"/>
        <v>0</v>
      </c>
      <c r="AI1794" s="80">
        <f t="shared" si="2507"/>
        <v>0</v>
      </c>
      <c r="AJ1794" s="80">
        <f t="shared" si="2507"/>
        <v>0</v>
      </c>
      <c r="AK1794" s="80">
        <f t="shared" si="2507"/>
        <v>0</v>
      </c>
      <c r="AL1794" s="80">
        <f t="shared" si="2507"/>
        <v>0</v>
      </c>
      <c r="AM1794" s="80">
        <f t="shared" si="2507"/>
        <v>0</v>
      </c>
      <c r="AN1794" s="80">
        <f t="shared" si="2507"/>
        <v>0</v>
      </c>
      <c r="AO1794" s="80">
        <f t="shared" si="2507"/>
        <v>0</v>
      </c>
      <c r="AP1794" s="80">
        <f t="shared" si="2507"/>
        <v>0</v>
      </c>
      <c r="AQ1794" s="80">
        <f t="shared" si="2507"/>
        <v>0</v>
      </c>
      <c r="AR1794" s="80">
        <f t="shared" si="2507"/>
        <v>0</v>
      </c>
      <c r="AS1794" s="80">
        <f t="shared" si="2507"/>
        <v>0</v>
      </c>
      <c r="AT1794" s="80">
        <f t="shared" si="2507"/>
        <v>0</v>
      </c>
      <c r="AU1794" s="80">
        <f t="shared" si="2507"/>
        <v>0</v>
      </c>
      <c r="AV1794" s="80">
        <f t="shared" si="2507"/>
        <v>0</v>
      </c>
      <c r="AW1794" s="80">
        <f t="shared" si="2507"/>
        <v>0</v>
      </c>
      <c r="AX1794" s="80">
        <f t="shared" si="2507"/>
        <v>0</v>
      </c>
      <c r="AY1794" s="80">
        <f t="shared" si="2507"/>
        <v>0</v>
      </c>
      <c r="AZ1794" s="80">
        <f t="shared" si="2507"/>
        <v>0</v>
      </c>
      <c r="BA1794" s="80">
        <f t="shared" si="2507"/>
        <v>0</v>
      </c>
      <c r="BB1794" s="80">
        <f t="shared" si="2507"/>
        <v>0</v>
      </c>
      <c r="BC1794" s="80">
        <f t="shared" si="2507"/>
        <v>0</v>
      </c>
      <c r="BD1794" s="80">
        <f t="shared" si="2507"/>
        <v>0</v>
      </c>
      <c r="BE1794" s="80">
        <f t="shared" si="2507"/>
        <v>0</v>
      </c>
      <c r="BF1794" s="80">
        <f t="shared" si="2507"/>
        <v>0</v>
      </c>
      <c r="BG1794" s="80">
        <f t="shared" si="2507"/>
        <v>0</v>
      </c>
      <c r="BH1794" s="80">
        <f t="shared" si="2507"/>
        <v>0</v>
      </c>
      <c r="BI1794" s="80">
        <f t="shared" si="2507"/>
        <v>0</v>
      </c>
      <c r="BJ1794" s="80">
        <f t="shared" si="2507"/>
        <v>0</v>
      </c>
      <c r="BK1794" s="80">
        <f t="shared" si="2507"/>
        <v>0</v>
      </c>
      <c r="BL1794" s="80">
        <f t="shared" si="2507"/>
        <v>0</v>
      </c>
      <c r="BM1794" s="80">
        <f t="shared" si="2507"/>
        <v>0</v>
      </c>
      <c r="BN1794" s="80">
        <f t="shared" si="2507"/>
        <v>0</v>
      </c>
      <c r="BO1794" s="80">
        <f t="shared" si="2507"/>
        <v>0</v>
      </c>
      <c r="BP1794" s="80">
        <f t="shared" si="2507"/>
        <v>0</v>
      </c>
      <c r="BQ1794" s="80">
        <f t="shared" si="2507"/>
        <v>0</v>
      </c>
      <c r="BR1794" s="80">
        <f t="shared" si="2507"/>
        <v>0</v>
      </c>
      <c r="BS1794" s="80">
        <f t="shared" si="2507"/>
        <v>0</v>
      </c>
      <c r="BT1794" s="80">
        <f t="shared" si="2507"/>
        <v>0</v>
      </c>
      <c r="BU1794" s="80">
        <f t="shared" si="2507"/>
        <v>0</v>
      </c>
      <c r="BV1794" s="80">
        <f t="shared" si="2507"/>
        <v>0</v>
      </c>
      <c r="BW1794" s="80">
        <f t="shared" si="2507"/>
        <v>0</v>
      </c>
      <c r="BX1794" s="80">
        <f t="shared" si="2507"/>
        <v>0</v>
      </c>
      <c r="BY1794" s="80">
        <f t="shared" si="2507"/>
        <v>0</v>
      </c>
      <c r="BZ1794" s="80">
        <f t="shared" si="2507"/>
        <v>0</v>
      </c>
      <c r="CA1794" s="80">
        <f t="shared" si="2507"/>
        <v>0</v>
      </c>
      <c r="CB1794" s="80">
        <f t="shared" si="2507"/>
        <v>0</v>
      </c>
      <c r="CC1794" s="80">
        <f t="shared" si="2507"/>
        <v>0</v>
      </c>
      <c r="CD1794" s="80">
        <f t="shared" si="2507"/>
        <v>0</v>
      </c>
      <c r="CE1794" s="80">
        <f t="shared" si="2507"/>
        <v>0</v>
      </c>
      <c r="CF1794" s="80">
        <f t="shared" ref="CF1794:CL1796" si="2508">CE1792-CF1792</f>
        <v>0</v>
      </c>
      <c r="CG1794" s="80">
        <f t="shared" si="2508"/>
        <v>0</v>
      </c>
      <c r="CH1794" s="80">
        <f t="shared" si="2508"/>
        <v>0</v>
      </c>
      <c r="CI1794" s="80">
        <f t="shared" si="2508"/>
        <v>0</v>
      </c>
      <c r="CJ1794" s="80">
        <f t="shared" si="2508"/>
        <v>0</v>
      </c>
      <c r="CK1794" s="80">
        <f t="shared" si="2508"/>
        <v>0</v>
      </c>
      <c r="CL1794" s="80">
        <f t="shared" si="2508"/>
        <v>0</v>
      </c>
      <c r="CN1794" s="74"/>
      <c r="CO1794" s="80">
        <f t="shared" ref="CO1794:CO1796" si="2509">CN1792-CO1792</f>
        <v>0</v>
      </c>
      <c r="CP1794" s="80">
        <f t="shared" ref="CP1794:CP1796" si="2510">CO1792-CP1792</f>
        <v>0</v>
      </c>
      <c r="CQ1794" s="80">
        <f t="shared" ref="CQ1794:CQ1796" si="2511">CP1792-CQ1792</f>
        <v>0</v>
      </c>
      <c r="CR1794" s="80">
        <f t="shared" ref="CR1794:CR1796" si="2512">CQ1792-CR1792</f>
        <v>0</v>
      </c>
      <c r="CS1794" s="80">
        <f t="shared" ref="CS1794:CS1796" si="2513">CR1792-CS1792</f>
        <v>0</v>
      </c>
      <c r="CT1794" s="80">
        <f t="shared" ref="CT1794:CT1796" si="2514">CS1792-CT1792</f>
        <v>0</v>
      </c>
      <c r="CU1794" s="80">
        <f t="shared" ref="CU1794:CU1796" si="2515">CT1792-CU1792</f>
        <v>0</v>
      </c>
      <c r="CV1794" s="80">
        <f t="shared" ref="CV1794:CV1796" si="2516">CU1792-CV1792</f>
        <v>0</v>
      </c>
      <c r="CW1794" s="80">
        <f t="shared" ref="CW1794:CW1796" si="2517">CV1792-CW1792</f>
        <v>0</v>
      </c>
      <c r="CX1794" s="80">
        <f t="shared" ref="CX1794:CX1796" si="2518">CW1792-CX1792</f>
        <v>0</v>
      </c>
      <c r="CY1794" s="80">
        <f t="shared" ref="CY1794:CY1796" si="2519">CX1792-CY1792</f>
        <v>0</v>
      </c>
      <c r="CZ1794" s="80">
        <f t="shared" ref="CZ1794:CZ1796" si="2520">CY1792-CZ1792</f>
        <v>0</v>
      </c>
      <c r="DA1794" s="80">
        <f t="shared" ref="DA1794:DA1796" si="2521">CZ1792-DA1792</f>
        <v>0</v>
      </c>
      <c r="DB1794" s="80">
        <f t="shared" ref="DB1794:DB1796" si="2522">DA1792-DB1792</f>
        <v>0</v>
      </c>
      <c r="DC1794" s="80">
        <f t="shared" ref="DC1794:DC1796" si="2523">DB1792-DC1792</f>
        <v>0</v>
      </c>
      <c r="DD1794" s="80">
        <f t="shared" ref="DD1794:DD1796" si="2524">DC1792-DD1792</f>
        <v>0</v>
      </c>
      <c r="DE1794" s="80">
        <f t="shared" ref="DE1794:DE1796" si="2525">DD1792-DE1792</f>
        <v>0</v>
      </c>
      <c r="DF1794" s="80">
        <f t="shared" ref="DF1794:DF1796" si="2526">DE1792-DF1792</f>
        <v>0</v>
      </c>
      <c r="DG1794" s="80">
        <f t="shared" ref="DG1794:DG1796" si="2527">DF1792-DG1792</f>
        <v>0</v>
      </c>
      <c r="DH1794" s="80">
        <f t="shared" ref="DH1794:DH1796" si="2528">DG1792-DH1792</f>
        <v>0</v>
      </c>
      <c r="DI1794" s="80">
        <f t="shared" ref="DI1794:DI1796" si="2529">DH1792-DI1792</f>
        <v>0</v>
      </c>
      <c r="DJ1794" s="80">
        <f t="shared" ref="DJ1794:DJ1796" si="2530">DI1792-DJ1792</f>
        <v>0</v>
      </c>
      <c r="DK1794" s="80">
        <f t="shared" ref="DK1794:DL1796" si="2531">DJ1792-DK1792</f>
        <v>0</v>
      </c>
      <c r="DL1794" s="80">
        <f t="shared" si="2531"/>
        <v>0</v>
      </c>
    </row>
    <row r="1795" spans="1:116" x14ac:dyDescent="0.4">
      <c r="D1795" t="s">
        <v>529</v>
      </c>
      <c r="E1795" s="8" t="str">
        <f t="shared" ref="E1795:E1797" si="2532">ROW()&amp;" "&amp;D1795</f>
        <v>1795 FCCA-F</v>
      </c>
      <c r="G1795" s="125"/>
      <c r="I1795" s="74"/>
      <c r="J1795" s="74"/>
      <c r="K1795" s="53"/>
      <c r="L1795" s="53"/>
      <c r="M1795" s="53"/>
      <c r="N1795" s="53"/>
      <c r="O1795" s="53"/>
      <c r="P1795" s="53"/>
      <c r="R1795" s="24"/>
      <c r="S1795" s="80"/>
      <c r="T1795" s="80"/>
      <c r="U1795" s="80"/>
      <c r="V1795" s="80"/>
      <c r="W1795" s="80"/>
      <c r="X1795" s="80"/>
      <c r="Y1795" s="80"/>
      <c r="Z1795" s="80"/>
      <c r="AA1795" s="80"/>
      <c r="AB1795" s="80"/>
      <c r="AC1795" s="80"/>
      <c r="AD1795" s="80"/>
      <c r="AE1795" s="80"/>
      <c r="AF1795" s="80"/>
      <c r="AG1795" s="80"/>
      <c r="AH1795" s="80"/>
      <c r="AI1795" s="80"/>
      <c r="AJ1795" s="80"/>
      <c r="AK1795" s="80"/>
      <c r="AL1795" s="80"/>
      <c r="AM1795" s="80"/>
      <c r="AN1795" s="80"/>
      <c r="AO1795" s="80"/>
      <c r="AP1795" s="80"/>
      <c r="AQ1795" s="80"/>
      <c r="AR1795" s="80"/>
      <c r="AS1795" s="80"/>
      <c r="AT1795" s="80"/>
      <c r="AU1795" s="80"/>
      <c r="AV1795" s="80"/>
      <c r="AW1795" s="80"/>
      <c r="AX1795" s="80"/>
      <c r="AY1795" s="80"/>
      <c r="AZ1795" s="80"/>
      <c r="BA1795" s="80"/>
      <c r="BB1795" s="80"/>
      <c r="BC1795" s="80"/>
      <c r="BD1795" s="80"/>
      <c r="BE1795" s="80"/>
      <c r="BF1795" s="80"/>
      <c r="BG1795" s="80"/>
      <c r="BH1795" s="80"/>
      <c r="BI1795" s="80"/>
      <c r="BJ1795" s="80"/>
      <c r="BK1795" s="80"/>
      <c r="BL1795" s="80"/>
      <c r="BM1795" s="80"/>
      <c r="BN1795" s="80"/>
      <c r="BO1795" s="80"/>
      <c r="BP1795" s="80"/>
      <c r="BQ1795" s="80"/>
      <c r="BR1795" s="80"/>
      <c r="BS1795" s="80"/>
      <c r="BT1795" s="80"/>
      <c r="BU1795" s="80"/>
      <c r="BV1795" s="80"/>
      <c r="BW1795" s="80"/>
      <c r="BX1795" s="80"/>
      <c r="BY1795" s="80"/>
      <c r="BZ1795" s="80"/>
      <c r="CA1795" s="80"/>
      <c r="CB1795" s="80"/>
      <c r="CC1795" s="80"/>
      <c r="CD1795" s="80"/>
      <c r="CE1795" s="80"/>
      <c r="CF1795" s="80"/>
      <c r="CG1795" s="80"/>
      <c r="CH1795" s="80"/>
      <c r="CI1795" s="80"/>
      <c r="CJ1795" s="80"/>
      <c r="CK1795" s="80"/>
      <c r="CL1795" s="80"/>
      <c r="CN1795" s="74"/>
      <c r="CO1795" s="80"/>
      <c r="CP1795" s="80"/>
      <c r="CQ1795" s="80"/>
      <c r="CR1795" s="80"/>
      <c r="CS1795" s="80"/>
      <c r="CT1795" s="80"/>
      <c r="CU1795" s="80"/>
      <c r="CV1795" s="80"/>
      <c r="CW1795" s="80"/>
      <c r="CX1795" s="80"/>
      <c r="CY1795" s="80"/>
      <c r="CZ1795" s="80"/>
      <c r="DA1795" s="80"/>
      <c r="DB1795" s="80"/>
      <c r="DC1795" s="80"/>
      <c r="DD1795" s="80"/>
      <c r="DE1795" s="80"/>
      <c r="DF1795" s="80"/>
      <c r="DG1795" s="80"/>
      <c r="DH1795" s="80"/>
      <c r="DI1795" s="80"/>
      <c r="DJ1795" s="80"/>
      <c r="DK1795" s="80"/>
      <c r="DL1795" s="80"/>
    </row>
    <row r="1796" spans="1:116" x14ac:dyDescent="0.4">
      <c r="B1796" t="s">
        <v>332</v>
      </c>
      <c r="D1796" t="s">
        <v>529</v>
      </c>
      <c r="E1796" s="8" t="str">
        <f t="shared" si="2481"/>
        <v>1796 FCCA-F</v>
      </c>
      <c r="G1796" s="136" t="str">
        <f>G1783</f>
        <v>(Primary label)</v>
      </c>
      <c r="H1796" s="27"/>
      <c r="I1796" s="78"/>
      <c r="J1796" s="78"/>
      <c r="K1796" s="33"/>
      <c r="L1796" s="33"/>
      <c r="M1796" s="33"/>
      <c r="N1796" s="33"/>
      <c r="O1796" s="33"/>
      <c r="P1796" s="33"/>
      <c r="R1796" s="33"/>
      <c r="S1796" s="77"/>
      <c r="T1796" s="77"/>
      <c r="U1796" s="77"/>
      <c r="V1796" s="77"/>
      <c r="W1796" s="77"/>
      <c r="X1796" s="77"/>
      <c r="Y1796" s="77"/>
      <c r="Z1796" s="77"/>
      <c r="AA1796" s="77"/>
      <c r="AB1796" s="77"/>
      <c r="AC1796" s="77"/>
      <c r="AD1796" s="77"/>
      <c r="AE1796" s="77"/>
      <c r="AF1796" s="77"/>
      <c r="AG1796" s="77"/>
      <c r="AH1796" s="77"/>
      <c r="AI1796" s="77"/>
      <c r="AJ1796" s="77"/>
      <c r="AK1796" s="77"/>
      <c r="AL1796" s="77"/>
      <c r="AM1796" s="77"/>
      <c r="AN1796" s="77"/>
      <c r="AO1796" s="77"/>
      <c r="AP1796" s="77"/>
      <c r="AQ1796" s="77"/>
      <c r="AR1796" s="77"/>
      <c r="AS1796" s="77"/>
      <c r="AT1796" s="77"/>
      <c r="AU1796" s="77"/>
      <c r="AV1796" s="77"/>
      <c r="AW1796" s="77"/>
      <c r="AX1796" s="77"/>
      <c r="AY1796" s="77"/>
      <c r="AZ1796" s="77"/>
      <c r="BA1796" s="77"/>
      <c r="BB1796" s="77"/>
      <c r="BC1796" s="77"/>
      <c r="BD1796" s="77"/>
      <c r="BE1796" s="77"/>
      <c r="BF1796" s="77"/>
      <c r="BG1796" s="77"/>
      <c r="BH1796" s="77"/>
      <c r="BI1796" s="77"/>
      <c r="BJ1796" s="77"/>
      <c r="BK1796" s="77"/>
      <c r="BL1796" s="77"/>
      <c r="BM1796" s="77"/>
      <c r="BN1796" s="77"/>
      <c r="BO1796" s="77"/>
      <c r="BP1796" s="77"/>
      <c r="BQ1796" s="77"/>
      <c r="BR1796" s="77"/>
      <c r="BS1796" s="77"/>
      <c r="BT1796" s="77"/>
      <c r="BU1796" s="77"/>
      <c r="BV1796" s="77"/>
      <c r="BW1796" s="77"/>
      <c r="BX1796" s="77"/>
      <c r="BY1796" s="77"/>
      <c r="BZ1796" s="77"/>
      <c r="CA1796" s="77"/>
      <c r="CB1796" s="77"/>
      <c r="CC1796" s="77"/>
      <c r="CD1796" s="77"/>
      <c r="CE1796" s="77"/>
      <c r="CF1796" s="77"/>
      <c r="CG1796" s="77"/>
      <c r="CH1796" s="77"/>
      <c r="CI1796" s="77"/>
      <c r="CJ1796" s="77"/>
      <c r="CK1796" s="77"/>
      <c r="CL1796" s="77"/>
      <c r="CN1796" s="78"/>
      <c r="CO1796" s="77"/>
      <c r="CP1796" s="77"/>
      <c r="CQ1796" s="77"/>
      <c r="CR1796" s="77"/>
      <c r="CS1796" s="77"/>
      <c r="CT1796" s="77"/>
      <c r="CU1796" s="77"/>
      <c r="CV1796" s="77"/>
      <c r="CW1796" s="77"/>
      <c r="CX1796" s="77"/>
      <c r="CY1796" s="77"/>
      <c r="CZ1796" s="77"/>
      <c r="DA1796" s="77"/>
      <c r="DB1796" s="77"/>
      <c r="DC1796" s="77"/>
      <c r="DD1796" s="77"/>
      <c r="DE1796" s="77"/>
      <c r="DF1796" s="77"/>
      <c r="DG1796" s="77"/>
      <c r="DH1796" s="77"/>
      <c r="DI1796" s="77"/>
      <c r="DJ1796" s="77"/>
      <c r="DK1796" s="77"/>
      <c r="DL1796" s="77"/>
    </row>
    <row r="1797" spans="1:116" x14ac:dyDescent="0.4">
      <c r="B1797" t="s">
        <v>332</v>
      </c>
      <c r="D1797" t="s">
        <v>529</v>
      </c>
      <c r="E1797" s="8" t="str">
        <f t="shared" si="2481"/>
        <v>1797 FCCA-F</v>
      </c>
      <c r="G1797" s="136" t="str">
        <f>G1784</f>
        <v>primary unit</v>
      </c>
      <c r="H1797" s="27"/>
      <c r="I1797" s="78"/>
      <c r="J1797" s="78"/>
      <c r="K1797" s="33"/>
      <c r="L1797" s="33"/>
      <c r="M1797" s="33"/>
      <c r="N1797" s="33"/>
      <c r="O1797" s="33"/>
      <c r="P1797" s="33"/>
      <c r="R1797" s="33"/>
      <c r="S1797" s="77"/>
      <c r="T1797" s="77"/>
      <c r="U1797" s="77"/>
      <c r="V1797" s="77"/>
      <c r="W1797" s="77"/>
      <c r="X1797" s="77"/>
      <c r="Y1797" s="77"/>
      <c r="Z1797" s="77"/>
      <c r="AA1797" s="77"/>
      <c r="AB1797" s="77"/>
      <c r="AC1797" s="77"/>
      <c r="AD1797" s="77"/>
      <c r="AE1797" s="77"/>
      <c r="AF1797" s="77"/>
      <c r="AG1797" s="77"/>
      <c r="AH1797" s="77"/>
      <c r="AI1797" s="77"/>
      <c r="AJ1797" s="77"/>
      <c r="AK1797" s="77"/>
      <c r="AL1797" s="77"/>
      <c r="AM1797" s="77"/>
      <c r="AN1797" s="77"/>
      <c r="AO1797" s="77"/>
      <c r="AP1797" s="77"/>
      <c r="AQ1797" s="77"/>
      <c r="AR1797" s="77"/>
      <c r="AS1797" s="77"/>
      <c r="AT1797" s="77"/>
      <c r="AU1797" s="77"/>
      <c r="AV1797" s="77"/>
      <c r="AW1797" s="77"/>
      <c r="AX1797" s="77"/>
      <c r="AY1797" s="77"/>
      <c r="AZ1797" s="77"/>
      <c r="BA1797" s="77"/>
      <c r="BB1797" s="77"/>
      <c r="BC1797" s="77"/>
      <c r="BD1797" s="77"/>
      <c r="BE1797" s="77"/>
      <c r="BF1797" s="77"/>
      <c r="BG1797" s="77"/>
      <c r="BH1797" s="77"/>
      <c r="BI1797" s="77"/>
      <c r="BJ1797" s="77"/>
      <c r="BK1797" s="77"/>
      <c r="BL1797" s="77"/>
      <c r="BM1797" s="77"/>
      <c r="BN1797" s="77"/>
      <c r="BO1797" s="77"/>
      <c r="BP1797" s="77"/>
      <c r="BQ1797" s="77"/>
      <c r="BR1797" s="77"/>
      <c r="BS1797" s="77"/>
      <c r="BT1797" s="77"/>
      <c r="BU1797" s="77"/>
      <c r="BV1797" s="77"/>
      <c r="BW1797" s="77"/>
      <c r="BX1797" s="77"/>
      <c r="BY1797" s="77"/>
      <c r="BZ1797" s="77"/>
      <c r="CA1797" s="77"/>
      <c r="CB1797" s="77"/>
      <c r="CC1797" s="77"/>
      <c r="CD1797" s="77"/>
      <c r="CE1797" s="77"/>
      <c r="CF1797" s="77"/>
      <c r="CG1797" s="77"/>
      <c r="CH1797" s="77"/>
      <c r="CI1797" s="77"/>
      <c r="CJ1797" s="77"/>
      <c r="CK1797" s="77"/>
      <c r="CL1797" s="77"/>
      <c r="CN1797" s="78"/>
      <c r="CO1797" s="77"/>
      <c r="CP1797" s="77"/>
      <c r="CQ1797" s="77"/>
      <c r="CR1797" s="77"/>
      <c r="CS1797" s="77"/>
      <c r="CT1797" s="77"/>
      <c r="CU1797" s="77"/>
      <c r="CV1797" s="77"/>
      <c r="CW1797" s="77"/>
      <c r="CX1797" s="77"/>
      <c r="CY1797" s="77"/>
      <c r="CZ1797" s="77"/>
      <c r="DA1797" s="77"/>
      <c r="DB1797" s="77"/>
      <c r="DC1797" s="77"/>
      <c r="DD1797" s="77"/>
      <c r="DE1797" s="77"/>
      <c r="DF1797" s="77"/>
      <c r="DG1797" s="77"/>
      <c r="DH1797" s="77"/>
      <c r="DI1797" s="77"/>
      <c r="DJ1797" s="77"/>
      <c r="DK1797" s="77"/>
      <c r="DL1797" s="77"/>
    </row>
    <row r="1798" spans="1:116" x14ac:dyDescent="0.4">
      <c r="B1798" t="s">
        <v>332</v>
      </c>
      <c r="D1798" t="s">
        <v>529</v>
      </c>
      <c r="E1798" s="8" t="str">
        <f t="shared" si="2481"/>
        <v>1798 FCCA-F</v>
      </c>
      <c r="G1798" s="136" t="str">
        <f>G1785</f>
        <v>Primary revenue driver</v>
      </c>
      <c r="K1798" s="53"/>
      <c r="L1798" s="53"/>
      <c r="M1798" s="53"/>
      <c r="N1798" s="53"/>
      <c r="O1798" s="53"/>
      <c r="P1798" s="53"/>
      <c r="R1798" s="24"/>
      <c r="S1798" s="179" t="str">
        <f t="shared" ref="S1798:AX1800" si="2533">S1785</f>
        <v>S$16</v>
      </c>
      <c r="T1798" s="179" t="str">
        <f t="shared" si="2533"/>
        <v>T$16</v>
      </c>
      <c r="U1798" s="179" t="str">
        <f t="shared" si="2533"/>
        <v>U$16</v>
      </c>
      <c r="V1798" s="179" t="str">
        <f t="shared" si="2533"/>
        <v>V$16</v>
      </c>
      <c r="W1798" s="179" t="str">
        <f t="shared" si="2533"/>
        <v>W$16</v>
      </c>
      <c r="X1798" s="179" t="str">
        <f t="shared" si="2533"/>
        <v>X$16</v>
      </c>
      <c r="Y1798" s="179" t="str">
        <f t="shared" si="2533"/>
        <v>Y$16</v>
      </c>
      <c r="Z1798" s="179" t="str">
        <f t="shared" si="2533"/>
        <v>Z$16</v>
      </c>
      <c r="AA1798" s="179" t="str">
        <f t="shared" si="2533"/>
        <v>AA$16</v>
      </c>
      <c r="AB1798" s="179" t="str">
        <f t="shared" si="2533"/>
        <v>AB$16</v>
      </c>
      <c r="AC1798" s="179" t="str">
        <f t="shared" si="2533"/>
        <v>AC$16</v>
      </c>
      <c r="AD1798" s="179" t="str">
        <f t="shared" si="2533"/>
        <v>AD$16</v>
      </c>
      <c r="AE1798" s="179" t="str">
        <f t="shared" si="2533"/>
        <v>AE$16</v>
      </c>
      <c r="AF1798" s="179" t="str">
        <f t="shared" si="2533"/>
        <v>AF$16</v>
      </c>
      <c r="AG1798" s="179" t="str">
        <f t="shared" si="2533"/>
        <v>AG$16</v>
      </c>
      <c r="AH1798" s="179" t="str">
        <f t="shared" si="2533"/>
        <v>AH$16</v>
      </c>
      <c r="AI1798" s="179" t="str">
        <f t="shared" si="2533"/>
        <v>AI$16</v>
      </c>
      <c r="AJ1798" s="179" t="str">
        <f t="shared" si="2533"/>
        <v>AJ$16</v>
      </c>
      <c r="AK1798" s="179" t="str">
        <f t="shared" si="2533"/>
        <v>AK$16</v>
      </c>
      <c r="AL1798" s="179" t="str">
        <f t="shared" si="2533"/>
        <v>AL$16</v>
      </c>
      <c r="AM1798" s="179" t="str">
        <f t="shared" si="2533"/>
        <v>AM$16</v>
      </c>
      <c r="AN1798" s="179" t="str">
        <f t="shared" si="2533"/>
        <v>AN$16</v>
      </c>
      <c r="AO1798" s="179" t="str">
        <f t="shared" si="2533"/>
        <v>AO$16</v>
      </c>
      <c r="AP1798" s="179" t="str">
        <f t="shared" si="2533"/>
        <v>AP$16</v>
      </c>
      <c r="AQ1798" s="179" t="str">
        <f t="shared" si="2533"/>
        <v>AQ$16</v>
      </c>
      <c r="AR1798" s="179" t="str">
        <f t="shared" si="2533"/>
        <v>AR$16</v>
      </c>
      <c r="AS1798" s="179" t="str">
        <f t="shared" si="2533"/>
        <v>AS$16</v>
      </c>
      <c r="AT1798" s="179" t="str">
        <f t="shared" si="2533"/>
        <v>AT$16</v>
      </c>
      <c r="AU1798" s="179" t="str">
        <f t="shared" si="2533"/>
        <v>AU$16</v>
      </c>
      <c r="AV1798" s="179" t="str">
        <f t="shared" si="2533"/>
        <v>AV$16</v>
      </c>
      <c r="AW1798" s="179" t="str">
        <f t="shared" si="2533"/>
        <v>AW$16</v>
      </c>
      <c r="AX1798" s="179" t="str">
        <f t="shared" si="2533"/>
        <v>AX$16</v>
      </c>
      <c r="AY1798" s="179" t="str">
        <f t="shared" ref="AY1798:CD1800" si="2534">AY1785</f>
        <v>AY$16</v>
      </c>
      <c r="AZ1798" s="179" t="str">
        <f t="shared" si="2534"/>
        <v>AZ$16</v>
      </c>
      <c r="BA1798" s="179" t="str">
        <f t="shared" si="2534"/>
        <v>BA$16</v>
      </c>
      <c r="BB1798" s="179" t="str">
        <f t="shared" si="2534"/>
        <v>BB$16</v>
      </c>
      <c r="BC1798" s="179" t="str">
        <f t="shared" si="2534"/>
        <v>BC$16</v>
      </c>
      <c r="BD1798" s="179" t="str">
        <f t="shared" si="2534"/>
        <v>BD$16</v>
      </c>
      <c r="BE1798" s="179" t="str">
        <f t="shared" si="2534"/>
        <v>BE$16</v>
      </c>
      <c r="BF1798" s="179" t="str">
        <f t="shared" si="2534"/>
        <v>BF$16</v>
      </c>
      <c r="BG1798" s="179" t="str">
        <f t="shared" si="2534"/>
        <v>BG$16</v>
      </c>
      <c r="BH1798" s="179" t="str">
        <f t="shared" si="2534"/>
        <v>BH$16</v>
      </c>
      <c r="BI1798" s="179" t="str">
        <f t="shared" si="2534"/>
        <v>BI$16</v>
      </c>
      <c r="BJ1798" s="179" t="str">
        <f t="shared" si="2534"/>
        <v>BJ$16</v>
      </c>
      <c r="BK1798" s="179" t="str">
        <f t="shared" si="2534"/>
        <v>BK$16</v>
      </c>
      <c r="BL1798" s="179" t="str">
        <f t="shared" si="2534"/>
        <v>BL$16</v>
      </c>
      <c r="BM1798" s="179" t="str">
        <f t="shared" si="2534"/>
        <v>BM$16</v>
      </c>
      <c r="BN1798" s="179" t="str">
        <f t="shared" si="2534"/>
        <v>BN$16</v>
      </c>
      <c r="BO1798" s="179" t="str">
        <f t="shared" si="2534"/>
        <v>BO$16</v>
      </c>
      <c r="BP1798" s="179" t="str">
        <f t="shared" si="2534"/>
        <v>BP$16</v>
      </c>
      <c r="BQ1798" s="179" t="str">
        <f t="shared" si="2534"/>
        <v>BQ$16</v>
      </c>
      <c r="BR1798" s="179" t="str">
        <f t="shared" si="2534"/>
        <v>BR$16</v>
      </c>
      <c r="BS1798" s="179" t="str">
        <f t="shared" si="2534"/>
        <v>BS$16</v>
      </c>
      <c r="BT1798" s="179" t="str">
        <f t="shared" si="2534"/>
        <v>BT$16</v>
      </c>
      <c r="BU1798" s="179" t="str">
        <f t="shared" si="2534"/>
        <v>BU$16</v>
      </c>
      <c r="BV1798" s="179" t="str">
        <f t="shared" si="2534"/>
        <v>BV$16</v>
      </c>
      <c r="BW1798" s="179" t="str">
        <f t="shared" si="2534"/>
        <v>BW$16</v>
      </c>
      <c r="BX1798" s="179" t="str">
        <f t="shared" si="2534"/>
        <v>BX$16</v>
      </c>
      <c r="BY1798" s="179" t="str">
        <f t="shared" si="2534"/>
        <v>BY$16</v>
      </c>
      <c r="BZ1798" s="179" t="str">
        <f t="shared" si="2534"/>
        <v>BZ$16</v>
      </c>
      <c r="CA1798" s="179" t="str">
        <f t="shared" si="2534"/>
        <v>CA$16</v>
      </c>
      <c r="CB1798" s="179" t="str">
        <f t="shared" si="2534"/>
        <v>CB$16</v>
      </c>
      <c r="CC1798" s="179" t="str">
        <f t="shared" si="2534"/>
        <v>CC$16</v>
      </c>
      <c r="CD1798" s="179" t="str">
        <f t="shared" si="2534"/>
        <v>CD$16</v>
      </c>
      <c r="CE1798" s="179" t="str">
        <f t="shared" ref="CE1798:CL1800" si="2535">CE1785</f>
        <v>CE$16</v>
      </c>
      <c r="CF1798" s="179" t="str">
        <f t="shared" si="2535"/>
        <v>CF$16</v>
      </c>
      <c r="CG1798" s="179" t="str">
        <f t="shared" si="2535"/>
        <v>CG$16</v>
      </c>
      <c r="CH1798" s="179" t="str">
        <f t="shared" si="2535"/>
        <v>CH$16</v>
      </c>
      <c r="CI1798" s="179" t="str">
        <f t="shared" si="2535"/>
        <v>CI$16</v>
      </c>
      <c r="CJ1798" s="179" t="str">
        <f t="shared" si="2535"/>
        <v>CJ$16</v>
      </c>
      <c r="CK1798" s="179" t="str">
        <f t="shared" si="2535"/>
        <v>CK$16</v>
      </c>
      <c r="CL1798" s="179" t="str">
        <f t="shared" si="2535"/>
        <v>CL$16</v>
      </c>
      <c r="CO1798" s="179" t="str">
        <f t="shared" ref="CO1798:DL1800" si="2536">CO1785</f>
        <v>CO$16</v>
      </c>
      <c r="CP1798" s="179" t="str">
        <f t="shared" si="2536"/>
        <v>CP$16</v>
      </c>
      <c r="CQ1798" s="179" t="str">
        <f t="shared" si="2536"/>
        <v>CQ$16</v>
      </c>
      <c r="CR1798" s="179" t="str">
        <f t="shared" si="2536"/>
        <v>CR$16</v>
      </c>
      <c r="CS1798" s="179" t="str">
        <f t="shared" si="2536"/>
        <v>CS$16</v>
      </c>
      <c r="CT1798" s="179" t="str">
        <f t="shared" si="2536"/>
        <v>CT$16</v>
      </c>
      <c r="CU1798" s="179" t="str">
        <f t="shared" si="2536"/>
        <v>CU$16</v>
      </c>
      <c r="CV1798" s="179" t="str">
        <f t="shared" si="2536"/>
        <v>CV$16</v>
      </c>
      <c r="CW1798" s="179" t="str">
        <f t="shared" si="2536"/>
        <v>CW$16</v>
      </c>
      <c r="CX1798" s="179" t="str">
        <f t="shared" si="2536"/>
        <v>CX$16</v>
      </c>
      <c r="CY1798" s="179" t="str">
        <f t="shared" si="2536"/>
        <v>CY$16</v>
      </c>
      <c r="CZ1798" s="179" t="str">
        <f t="shared" si="2536"/>
        <v>CZ$16</v>
      </c>
      <c r="DA1798" s="179" t="str">
        <f t="shared" si="2536"/>
        <v>DA$16</v>
      </c>
      <c r="DB1798" s="179" t="str">
        <f t="shared" si="2536"/>
        <v>DB$16</v>
      </c>
      <c r="DC1798" s="179" t="str">
        <f t="shared" si="2536"/>
        <v>DC$16</v>
      </c>
      <c r="DD1798" s="179" t="str">
        <f t="shared" si="2536"/>
        <v>DD$16</v>
      </c>
      <c r="DE1798" s="179" t="str">
        <f t="shared" si="2536"/>
        <v>DE$16</v>
      </c>
      <c r="DF1798" s="179" t="str">
        <f t="shared" si="2536"/>
        <v>DF$16</v>
      </c>
      <c r="DG1798" s="179" t="str">
        <f t="shared" si="2536"/>
        <v>DG$16</v>
      </c>
      <c r="DH1798" s="179" t="str">
        <f t="shared" si="2536"/>
        <v>DH$16</v>
      </c>
      <c r="DI1798" s="179" t="str">
        <f t="shared" si="2536"/>
        <v>DI$16</v>
      </c>
      <c r="DJ1798" s="179" t="str">
        <f t="shared" si="2536"/>
        <v>DJ$16</v>
      </c>
      <c r="DK1798" s="179" t="str">
        <f t="shared" si="2536"/>
        <v>DK$16</v>
      </c>
      <c r="DL1798" s="179" t="str">
        <f t="shared" si="2536"/>
        <v>DL$16</v>
      </c>
    </row>
    <row r="1799" spans="1:116" x14ac:dyDescent="0.4">
      <c r="B1799" t="s">
        <v>332</v>
      </c>
      <c r="D1799" t="s">
        <v>529</v>
      </c>
      <c r="E1799" s="8" t="str">
        <f t="shared" si="2481"/>
        <v>1799 FCCA-F</v>
      </c>
      <c r="G1799" s="136" t="str">
        <f>G1786</f>
        <v>Primary volume driver</v>
      </c>
      <c r="H1799" s="12"/>
      <c r="I1799" s="60"/>
      <c r="J1799" s="60"/>
      <c r="K1799" s="15"/>
      <c r="L1799" s="15"/>
      <c r="M1799" s="15"/>
      <c r="N1799" s="15"/>
      <c r="O1799" s="15"/>
      <c r="P1799" s="15"/>
      <c r="R1799" s="15"/>
      <c r="S1799" s="179" t="str">
        <f t="shared" ref="S1799:AX1801" si="2537">S1786</f>
        <v>S$17</v>
      </c>
      <c r="T1799" s="179" t="str">
        <f t="shared" si="2537"/>
        <v>T$17</v>
      </c>
      <c r="U1799" s="179" t="str">
        <f t="shared" si="2537"/>
        <v>U$17</v>
      </c>
      <c r="V1799" s="179" t="str">
        <f t="shared" si="2537"/>
        <v>V$17</v>
      </c>
      <c r="W1799" s="179" t="str">
        <f t="shared" si="2537"/>
        <v>W$17</v>
      </c>
      <c r="X1799" s="179" t="str">
        <f t="shared" si="2537"/>
        <v>X$17</v>
      </c>
      <c r="Y1799" s="179" t="str">
        <f t="shared" si="2537"/>
        <v>Y$17</v>
      </c>
      <c r="Z1799" s="179" t="str">
        <f t="shared" si="2537"/>
        <v>Z$17</v>
      </c>
      <c r="AA1799" s="179" t="str">
        <f t="shared" si="2537"/>
        <v>AA$17</v>
      </c>
      <c r="AB1799" s="179" t="str">
        <f t="shared" si="2537"/>
        <v>AB$17</v>
      </c>
      <c r="AC1799" s="179" t="str">
        <f t="shared" si="2537"/>
        <v>AC$17</v>
      </c>
      <c r="AD1799" s="179" t="str">
        <f t="shared" si="2537"/>
        <v>AD$17</v>
      </c>
      <c r="AE1799" s="179" t="str">
        <f t="shared" si="2537"/>
        <v>AE$17</v>
      </c>
      <c r="AF1799" s="179" t="str">
        <f t="shared" si="2537"/>
        <v>AF$17</v>
      </c>
      <c r="AG1799" s="179" t="str">
        <f t="shared" si="2537"/>
        <v>AG$17</v>
      </c>
      <c r="AH1799" s="179" t="str">
        <f t="shared" si="2537"/>
        <v>AH$17</v>
      </c>
      <c r="AI1799" s="179" t="str">
        <f t="shared" si="2537"/>
        <v>AI$17</v>
      </c>
      <c r="AJ1799" s="179" t="str">
        <f t="shared" si="2537"/>
        <v>AJ$17</v>
      </c>
      <c r="AK1799" s="179" t="str">
        <f t="shared" si="2537"/>
        <v>AK$17</v>
      </c>
      <c r="AL1799" s="179" t="str">
        <f t="shared" si="2537"/>
        <v>AL$17</v>
      </c>
      <c r="AM1799" s="179" t="str">
        <f t="shared" si="2537"/>
        <v>AM$17</v>
      </c>
      <c r="AN1799" s="179" t="str">
        <f t="shared" si="2537"/>
        <v>AN$17</v>
      </c>
      <c r="AO1799" s="179" t="str">
        <f t="shared" si="2537"/>
        <v>AO$17</v>
      </c>
      <c r="AP1799" s="179" t="str">
        <f t="shared" si="2537"/>
        <v>AP$17</v>
      </c>
      <c r="AQ1799" s="179" t="str">
        <f t="shared" si="2537"/>
        <v>AQ$17</v>
      </c>
      <c r="AR1799" s="179" t="str">
        <f t="shared" si="2537"/>
        <v>AR$17</v>
      </c>
      <c r="AS1799" s="179" t="str">
        <f t="shared" si="2537"/>
        <v>AS$17</v>
      </c>
      <c r="AT1799" s="179" t="str">
        <f t="shared" si="2537"/>
        <v>AT$17</v>
      </c>
      <c r="AU1799" s="179" t="str">
        <f t="shared" si="2537"/>
        <v>AU$17</v>
      </c>
      <c r="AV1799" s="179" t="str">
        <f t="shared" si="2537"/>
        <v>AV$17</v>
      </c>
      <c r="AW1799" s="179" t="str">
        <f t="shared" si="2537"/>
        <v>AW$17</v>
      </c>
      <c r="AX1799" s="179" t="str">
        <f t="shared" si="2537"/>
        <v>AX$17</v>
      </c>
      <c r="AY1799" s="179" t="str">
        <f t="shared" ref="AY1799:CD1801" si="2538">AY1786</f>
        <v>AY$17</v>
      </c>
      <c r="AZ1799" s="179" t="str">
        <f t="shared" si="2538"/>
        <v>AZ$17</v>
      </c>
      <c r="BA1799" s="179" t="str">
        <f t="shared" si="2538"/>
        <v>BA$17</v>
      </c>
      <c r="BB1799" s="179" t="str">
        <f t="shared" si="2538"/>
        <v>BB$17</v>
      </c>
      <c r="BC1799" s="179" t="str">
        <f t="shared" si="2538"/>
        <v>BC$17</v>
      </c>
      <c r="BD1799" s="179" t="str">
        <f t="shared" si="2538"/>
        <v>BD$17</v>
      </c>
      <c r="BE1799" s="179" t="str">
        <f t="shared" si="2538"/>
        <v>BE$17</v>
      </c>
      <c r="BF1799" s="179" t="str">
        <f t="shared" si="2538"/>
        <v>BF$17</v>
      </c>
      <c r="BG1799" s="179" t="str">
        <f t="shared" si="2538"/>
        <v>BG$17</v>
      </c>
      <c r="BH1799" s="179" t="str">
        <f t="shared" si="2538"/>
        <v>BH$17</v>
      </c>
      <c r="BI1799" s="179" t="str">
        <f t="shared" si="2538"/>
        <v>BI$17</v>
      </c>
      <c r="BJ1799" s="179" t="str">
        <f t="shared" si="2538"/>
        <v>BJ$17</v>
      </c>
      <c r="BK1799" s="179" t="str">
        <f t="shared" si="2538"/>
        <v>BK$17</v>
      </c>
      <c r="BL1799" s="179" t="str">
        <f t="shared" si="2538"/>
        <v>BL$17</v>
      </c>
      <c r="BM1799" s="179" t="str">
        <f t="shared" si="2538"/>
        <v>BM$17</v>
      </c>
      <c r="BN1799" s="179" t="str">
        <f t="shared" si="2538"/>
        <v>BN$17</v>
      </c>
      <c r="BO1799" s="179" t="str">
        <f t="shared" si="2538"/>
        <v>BO$17</v>
      </c>
      <c r="BP1799" s="179" t="str">
        <f t="shared" si="2538"/>
        <v>BP$17</v>
      </c>
      <c r="BQ1799" s="179" t="str">
        <f t="shared" si="2538"/>
        <v>BQ$17</v>
      </c>
      <c r="BR1799" s="179" t="str">
        <f t="shared" si="2538"/>
        <v>BR$17</v>
      </c>
      <c r="BS1799" s="179" t="str">
        <f t="shared" si="2538"/>
        <v>BS$17</v>
      </c>
      <c r="BT1799" s="179" t="str">
        <f t="shared" si="2538"/>
        <v>BT$17</v>
      </c>
      <c r="BU1799" s="179" t="str">
        <f t="shared" si="2538"/>
        <v>BU$17</v>
      </c>
      <c r="BV1799" s="179" t="str">
        <f t="shared" si="2538"/>
        <v>BV$17</v>
      </c>
      <c r="BW1799" s="179" t="str">
        <f t="shared" si="2538"/>
        <v>BW$17</v>
      </c>
      <c r="BX1799" s="179" t="str">
        <f t="shared" si="2538"/>
        <v>BX$17</v>
      </c>
      <c r="BY1799" s="179" t="str">
        <f t="shared" si="2538"/>
        <v>BY$17</v>
      </c>
      <c r="BZ1799" s="179" t="str">
        <f t="shared" si="2538"/>
        <v>BZ$17</v>
      </c>
      <c r="CA1799" s="179" t="str">
        <f t="shared" si="2538"/>
        <v>CA$17</v>
      </c>
      <c r="CB1799" s="179" t="str">
        <f t="shared" si="2538"/>
        <v>CB$17</v>
      </c>
      <c r="CC1799" s="179" t="str">
        <f t="shared" si="2538"/>
        <v>CC$17</v>
      </c>
      <c r="CD1799" s="179" t="str">
        <f t="shared" si="2538"/>
        <v>CD$17</v>
      </c>
      <c r="CE1799" s="179" t="str">
        <f t="shared" ref="CE1799:CL1801" si="2539">CE1786</f>
        <v>CE$17</v>
      </c>
      <c r="CF1799" s="179" t="str">
        <f t="shared" si="2539"/>
        <v>CF$17</v>
      </c>
      <c r="CG1799" s="179" t="str">
        <f t="shared" si="2539"/>
        <v>CG$17</v>
      </c>
      <c r="CH1799" s="179" t="str">
        <f t="shared" si="2539"/>
        <v>CH$17</v>
      </c>
      <c r="CI1799" s="179" t="str">
        <f t="shared" si="2539"/>
        <v>CI$17</v>
      </c>
      <c r="CJ1799" s="179" t="str">
        <f t="shared" si="2539"/>
        <v>CJ$17</v>
      </c>
      <c r="CK1799" s="179" t="str">
        <f t="shared" si="2539"/>
        <v>CK$17</v>
      </c>
      <c r="CL1799" s="179" t="str">
        <f t="shared" si="2539"/>
        <v>CL$17</v>
      </c>
      <c r="CN1799" s="60"/>
      <c r="CO1799" s="179" t="str">
        <f t="shared" ref="CO1799:DL1801" si="2540">CO1786</f>
        <v>CO$17</v>
      </c>
      <c r="CP1799" s="179" t="str">
        <f t="shared" si="2540"/>
        <v>CP$17</v>
      </c>
      <c r="CQ1799" s="179" t="str">
        <f t="shared" si="2540"/>
        <v>CQ$17</v>
      </c>
      <c r="CR1799" s="179" t="str">
        <f t="shared" si="2540"/>
        <v>CR$17</v>
      </c>
      <c r="CS1799" s="179" t="str">
        <f t="shared" si="2540"/>
        <v>CS$17</v>
      </c>
      <c r="CT1799" s="179" t="str">
        <f t="shared" si="2540"/>
        <v>CT$17</v>
      </c>
      <c r="CU1799" s="179" t="str">
        <f t="shared" si="2540"/>
        <v>CU$17</v>
      </c>
      <c r="CV1799" s="179" t="str">
        <f t="shared" si="2540"/>
        <v>CV$17</v>
      </c>
      <c r="CW1799" s="179" t="str">
        <f t="shared" si="2540"/>
        <v>CW$17</v>
      </c>
      <c r="CX1799" s="179" t="str">
        <f t="shared" si="2540"/>
        <v>CX$17</v>
      </c>
      <c r="CY1799" s="179" t="str">
        <f t="shared" si="2540"/>
        <v>CY$17</v>
      </c>
      <c r="CZ1799" s="179" t="str">
        <f t="shared" si="2540"/>
        <v>CZ$17</v>
      </c>
      <c r="DA1799" s="179" t="str">
        <f t="shared" si="2540"/>
        <v>DA$17</v>
      </c>
      <c r="DB1799" s="179" t="str">
        <f t="shared" si="2540"/>
        <v>DB$17</v>
      </c>
      <c r="DC1799" s="179" t="str">
        <f t="shared" si="2540"/>
        <v>DC$17</v>
      </c>
      <c r="DD1799" s="179" t="str">
        <f t="shared" si="2540"/>
        <v>DD$17</v>
      </c>
      <c r="DE1799" s="179" t="str">
        <f t="shared" si="2540"/>
        <v>DE$17</v>
      </c>
      <c r="DF1799" s="179" t="str">
        <f t="shared" si="2540"/>
        <v>DF$17</v>
      </c>
      <c r="DG1799" s="179" t="str">
        <f t="shared" si="2540"/>
        <v>DG$17</v>
      </c>
      <c r="DH1799" s="179" t="str">
        <f t="shared" si="2540"/>
        <v>DH$17</v>
      </c>
      <c r="DI1799" s="179" t="str">
        <f t="shared" si="2540"/>
        <v>DI$17</v>
      </c>
      <c r="DJ1799" s="179" t="str">
        <f t="shared" si="2540"/>
        <v>DJ$17</v>
      </c>
      <c r="DK1799" s="179" t="str">
        <f t="shared" si="2540"/>
        <v>DK$17</v>
      </c>
      <c r="DL1799" s="179" t="str">
        <f t="shared" si="2540"/>
        <v>DL$17</v>
      </c>
    </row>
    <row r="1800" spans="1:116" x14ac:dyDescent="0.4">
      <c r="B1800" t="s">
        <v>332</v>
      </c>
      <c r="D1800" t="s">
        <v>529</v>
      </c>
      <c r="E1800" s="8" t="str">
        <f t="shared" si="2481"/>
        <v>1800 FCCA-F</v>
      </c>
      <c r="G1800" s="191" t="str">
        <f>G1791</f>
        <v>Fixed constant current asset:</v>
      </c>
      <c r="H1800" s="12"/>
      <c r="I1800" s="60"/>
      <c r="J1800" s="60"/>
      <c r="K1800" s="15"/>
      <c r="L1800" s="15"/>
      <c r="M1800" s="15"/>
      <c r="N1800" s="15"/>
      <c r="O1800" s="15"/>
      <c r="P1800" s="15"/>
      <c r="R1800" s="15"/>
      <c r="S1800" s="179">
        <f t="shared" ref="S1800:AX1802" si="2541">S1787</f>
        <v>0</v>
      </c>
      <c r="T1800" s="179">
        <f t="shared" si="2541"/>
        <v>0</v>
      </c>
      <c r="U1800" s="179">
        <f t="shared" si="2541"/>
        <v>0</v>
      </c>
      <c r="V1800" s="179">
        <f t="shared" si="2541"/>
        <v>0</v>
      </c>
      <c r="W1800" s="179">
        <f t="shared" si="2541"/>
        <v>0</v>
      </c>
      <c r="X1800" s="179">
        <f t="shared" si="2541"/>
        <v>0</v>
      </c>
      <c r="Y1800" s="179">
        <f t="shared" si="2541"/>
        <v>0</v>
      </c>
      <c r="Z1800" s="179">
        <f t="shared" si="2541"/>
        <v>0</v>
      </c>
      <c r="AA1800" s="179">
        <f t="shared" si="2541"/>
        <v>0</v>
      </c>
      <c r="AB1800" s="179">
        <f t="shared" si="2541"/>
        <v>0</v>
      </c>
      <c r="AC1800" s="179">
        <f t="shared" si="2541"/>
        <v>0</v>
      </c>
      <c r="AD1800" s="179">
        <f t="shared" si="2541"/>
        <v>0</v>
      </c>
      <c r="AE1800" s="179">
        <f t="shared" si="2541"/>
        <v>0</v>
      </c>
      <c r="AF1800" s="179">
        <f t="shared" si="2541"/>
        <v>0</v>
      </c>
      <c r="AG1800" s="179">
        <f t="shared" si="2541"/>
        <v>0</v>
      </c>
      <c r="AH1800" s="179">
        <f t="shared" si="2541"/>
        <v>0</v>
      </c>
      <c r="AI1800" s="179">
        <f t="shared" si="2541"/>
        <v>0</v>
      </c>
      <c r="AJ1800" s="179">
        <f t="shared" si="2541"/>
        <v>0</v>
      </c>
      <c r="AK1800" s="179">
        <f t="shared" si="2541"/>
        <v>0</v>
      </c>
      <c r="AL1800" s="179">
        <f t="shared" si="2541"/>
        <v>0</v>
      </c>
      <c r="AM1800" s="179">
        <f t="shared" si="2541"/>
        <v>0</v>
      </c>
      <c r="AN1800" s="179">
        <f t="shared" si="2541"/>
        <v>0</v>
      </c>
      <c r="AO1800" s="179">
        <f t="shared" si="2541"/>
        <v>0</v>
      </c>
      <c r="AP1800" s="179">
        <f t="shared" si="2541"/>
        <v>0</v>
      </c>
      <c r="AQ1800" s="179">
        <f t="shared" si="2541"/>
        <v>0</v>
      </c>
      <c r="AR1800" s="179">
        <f t="shared" si="2541"/>
        <v>0</v>
      </c>
      <c r="AS1800" s="179">
        <f t="shared" si="2541"/>
        <v>0</v>
      </c>
      <c r="AT1800" s="179">
        <f t="shared" si="2541"/>
        <v>0</v>
      </c>
      <c r="AU1800" s="179">
        <f t="shared" si="2541"/>
        <v>0</v>
      </c>
      <c r="AV1800" s="179">
        <f t="shared" si="2541"/>
        <v>0</v>
      </c>
      <c r="AW1800" s="179">
        <f t="shared" si="2541"/>
        <v>0</v>
      </c>
      <c r="AX1800" s="179">
        <f t="shared" si="2541"/>
        <v>0</v>
      </c>
      <c r="AY1800" s="179">
        <f t="shared" ref="AY1800:CD1802" si="2542">AY1787</f>
        <v>0</v>
      </c>
      <c r="AZ1800" s="179">
        <f t="shared" si="2542"/>
        <v>0</v>
      </c>
      <c r="BA1800" s="179">
        <f t="shared" si="2542"/>
        <v>0</v>
      </c>
      <c r="BB1800" s="179">
        <f t="shared" si="2542"/>
        <v>0</v>
      </c>
      <c r="BC1800" s="179">
        <f t="shared" si="2542"/>
        <v>0</v>
      </c>
      <c r="BD1800" s="179">
        <f t="shared" si="2542"/>
        <v>0</v>
      </c>
      <c r="BE1800" s="179">
        <f t="shared" si="2542"/>
        <v>0</v>
      </c>
      <c r="BF1800" s="179">
        <f t="shared" si="2542"/>
        <v>0</v>
      </c>
      <c r="BG1800" s="179">
        <f t="shared" si="2542"/>
        <v>0</v>
      </c>
      <c r="BH1800" s="179">
        <f t="shared" si="2542"/>
        <v>0</v>
      </c>
      <c r="BI1800" s="179">
        <f t="shared" si="2542"/>
        <v>0</v>
      </c>
      <c r="BJ1800" s="179">
        <f t="shared" si="2542"/>
        <v>0</v>
      </c>
      <c r="BK1800" s="179">
        <f t="shared" si="2542"/>
        <v>0</v>
      </c>
      <c r="BL1800" s="179">
        <f t="shared" si="2542"/>
        <v>0</v>
      </c>
      <c r="BM1800" s="179">
        <f t="shared" si="2542"/>
        <v>0</v>
      </c>
      <c r="BN1800" s="179">
        <f t="shared" si="2542"/>
        <v>0</v>
      </c>
      <c r="BO1800" s="179">
        <f t="shared" si="2542"/>
        <v>0</v>
      </c>
      <c r="BP1800" s="179">
        <f t="shared" si="2542"/>
        <v>0</v>
      </c>
      <c r="BQ1800" s="179">
        <f t="shared" si="2542"/>
        <v>0</v>
      </c>
      <c r="BR1800" s="179">
        <f t="shared" si="2542"/>
        <v>0</v>
      </c>
      <c r="BS1800" s="179">
        <f t="shared" si="2542"/>
        <v>0</v>
      </c>
      <c r="BT1800" s="179">
        <f t="shared" si="2542"/>
        <v>0</v>
      </c>
      <c r="BU1800" s="179">
        <f t="shared" si="2542"/>
        <v>0</v>
      </c>
      <c r="BV1800" s="179">
        <f t="shared" si="2542"/>
        <v>0</v>
      </c>
      <c r="BW1800" s="179">
        <f t="shared" si="2542"/>
        <v>0</v>
      </c>
      <c r="BX1800" s="179">
        <f t="shared" si="2542"/>
        <v>0</v>
      </c>
      <c r="BY1800" s="179">
        <f t="shared" si="2542"/>
        <v>0</v>
      </c>
      <c r="BZ1800" s="179">
        <f t="shared" si="2542"/>
        <v>0</v>
      </c>
      <c r="CA1800" s="179">
        <f t="shared" si="2542"/>
        <v>0</v>
      </c>
      <c r="CB1800" s="179">
        <f t="shared" si="2542"/>
        <v>0</v>
      </c>
      <c r="CC1800" s="179">
        <f t="shared" si="2542"/>
        <v>0</v>
      </c>
      <c r="CD1800" s="179">
        <f t="shared" si="2542"/>
        <v>0</v>
      </c>
      <c r="CE1800" s="179">
        <f t="shared" ref="CE1800:CL1802" si="2543">CE1787</f>
        <v>0</v>
      </c>
      <c r="CF1800" s="179">
        <f t="shared" si="2543"/>
        <v>0</v>
      </c>
      <c r="CG1800" s="179">
        <f t="shared" si="2543"/>
        <v>0</v>
      </c>
      <c r="CH1800" s="179">
        <f t="shared" si="2543"/>
        <v>0</v>
      </c>
      <c r="CI1800" s="179">
        <f t="shared" si="2543"/>
        <v>0</v>
      </c>
      <c r="CJ1800" s="179">
        <f t="shared" si="2543"/>
        <v>0</v>
      </c>
      <c r="CK1800" s="179">
        <f t="shared" si="2543"/>
        <v>0</v>
      </c>
      <c r="CL1800" s="179">
        <f t="shared" si="2543"/>
        <v>0</v>
      </c>
      <c r="CN1800" s="60"/>
      <c r="CO1800" s="179">
        <f t="shared" ref="CO1800:DL1802" si="2544">CO1787</f>
        <v>0</v>
      </c>
      <c r="CP1800" s="179">
        <f t="shared" si="2544"/>
        <v>0</v>
      </c>
      <c r="CQ1800" s="179">
        <f t="shared" si="2544"/>
        <v>0</v>
      </c>
      <c r="CR1800" s="179">
        <f t="shared" si="2544"/>
        <v>0</v>
      </c>
      <c r="CS1800" s="179">
        <f t="shared" si="2544"/>
        <v>0</v>
      </c>
      <c r="CT1800" s="179">
        <f t="shared" si="2544"/>
        <v>0</v>
      </c>
      <c r="CU1800" s="179">
        <f t="shared" si="2544"/>
        <v>0</v>
      </c>
      <c r="CV1800" s="179">
        <f t="shared" si="2544"/>
        <v>0</v>
      </c>
      <c r="CW1800" s="179">
        <f t="shared" si="2544"/>
        <v>0</v>
      </c>
      <c r="CX1800" s="179">
        <f t="shared" si="2544"/>
        <v>0</v>
      </c>
      <c r="CY1800" s="179">
        <f t="shared" si="2544"/>
        <v>0</v>
      </c>
      <c r="CZ1800" s="179">
        <f t="shared" si="2544"/>
        <v>0</v>
      </c>
      <c r="DA1800" s="179">
        <f t="shared" si="2544"/>
        <v>0</v>
      </c>
      <c r="DB1800" s="179">
        <f t="shared" si="2544"/>
        <v>0</v>
      </c>
      <c r="DC1800" s="179">
        <f t="shared" si="2544"/>
        <v>0</v>
      </c>
      <c r="DD1800" s="179">
        <f t="shared" si="2544"/>
        <v>0</v>
      </c>
      <c r="DE1800" s="179">
        <f t="shared" si="2544"/>
        <v>0</v>
      </c>
      <c r="DF1800" s="179">
        <f t="shared" si="2544"/>
        <v>0</v>
      </c>
      <c r="DG1800" s="179">
        <f t="shared" si="2544"/>
        <v>0</v>
      </c>
      <c r="DH1800" s="179">
        <f t="shared" si="2544"/>
        <v>0</v>
      </c>
      <c r="DI1800" s="179">
        <f t="shared" si="2544"/>
        <v>0</v>
      </c>
      <c r="DJ1800" s="179">
        <f t="shared" si="2544"/>
        <v>0</v>
      </c>
      <c r="DK1800" s="179">
        <f t="shared" si="2544"/>
        <v>0</v>
      </c>
      <c r="DL1800" s="179">
        <f t="shared" si="2544"/>
        <v>0</v>
      </c>
    </row>
    <row r="1801" spans="1:116" x14ac:dyDescent="0.4">
      <c r="B1801" t="s">
        <v>332</v>
      </c>
      <c r="D1801" t="s">
        <v>529</v>
      </c>
      <c r="E1801" s="8" t="str">
        <f t="shared" ref="E1801:E1803" si="2545">ROW()&amp;" "&amp;D1801</f>
        <v>1801 FCCA-F</v>
      </c>
      <c r="G1801" s="241" t="str">
        <f>IFERROR(SUBSTITUTE(TRIM(MID(G1791, SEARCH("-", G1791) + 1, LEN(G1791))),":",""),"no unit")</f>
        <v>no unit</v>
      </c>
      <c r="H1801" s="12"/>
      <c r="I1801" s="60"/>
      <c r="J1801" s="60"/>
      <c r="K1801" s="15"/>
      <c r="L1801" s="15"/>
      <c r="M1801" s="15"/>
      <c r="N1801" s="15"/>
      <c r="O1801" s="15"/>
      <c r="P1801" s="15"/>
      <c r="R1801" s="15"/>
      <c r="S1801" s="179"/>
      <c r="T1801" s="179"/>
      <c r="U1801" s="179"/>
      <c r="V1801" s="179"/>
      <c r="W1801" s="179"/>
      <c r="X1801" s="179"/>
      <c r="Y1801" s="179"/>
      <c r="Z1801" s="179"/>
      <c r="AA1801" s="179"/>
      <c r="AB1801" s="179"/>
      <c r="AC1801" s="179"/>
      <c r="AD1801" s="179"/>
      <c r="AE1801" s="179"/>
      <c r="AF1801" s="179"/>
      <c r="AG1801" s="179"/>
      <c r="AH1801" s="179"/>
      <c r="AI1801" s="179"/>
      <c r="AJ1801" s="179"/>
      <c r="AK1801" s="179"/>
      <c r="AL1801" s="179"/>
      <c r="AM1801" s="179"/>
      <c r="AN1801" s="179"/>
      <c r="AO1801" s="179"/>
      <c r="AP1801" s="179"/>
      <c r="AQ1801" s="179"/>
      <c r="AR1801" s="179"/>
      <c r="AS1801" s="179"/>
      <c r="AT1801" s="179"/>
      <c r="AU1801" s="179"/>
      <c r="AV1801" s="179"/>
      <c r="AW1801" s="179"/>
      <c r="AX1801" s="179"/>
      <c r="AY1801" s="179"/>
      <c r="AZ1801" s="179"/>
      <c r="BA1801" s="179"/>
      <c r="BB1801" s="179"/>
      <c r="BC1801" s="179"/>
      <c r="BD1801" s="179"/>
      <c r="BE1801" s="179"/>
      <c r="BF1801" s="179"/>
      <c r="BG1801" s="179"/>
      <c r="BH1801" s="179"/>
      <c r="BI1801" s="179"/>
      <c r="BJ1801" s="179"/>
      <c r="BK1801" s="179"/>
      <c r="BL1801" s="179"/>
      <c r="BM1801" s="179"/>
      <c r="BN1801" s="179"/>
      <c r="BO1801" s="179"/>
      <c r="BP1801" s="179"/>
      <c r="BQ1801" s="179"/>
      <c r="BR1801" s="179"/>
      <c r="BS1801" s="179"/>
      <c r="BT1801" s="179"/>
      <c r="BU1801" s="179"/>
      <c r="BV1801" s="179"/>
      <c r="BW1801" s="179"/>
      <c r="BX1801" s="179"/>
      <c r="BY1801" s="179"/>
      <c r="BZ1801" s="179"/>
      <c r="CA1801" s="179"/>
      <c r="CB1801" s="179"/>
      <c r="CC1801" s="179"/>
      <c r="CD1801" s="179"/>
      <c r="CE1801" s="179"/>
      <c r="CF1801" s="179"/>
      <c r="CG1801" s="179"/>
      <c r="CH1801" s="179"/>
      <c r="CI1801" s="179"/>
      <c r="CJ1801" s="179"/>
      <c r="CK1801" s="179"/>
      <c r="CL1801" s="179"/>
      <c r="CN1801" s="60"/>
      <c r="CO1801" s="179"/>
      <c r="CP1801" s="179"/>
      <c r="CQ1801" s="179"/>
      <c r="CR1801" s="179"/>
      <c r="CS1801" s="179"/>
      <c r="CT1801" s="179"/>
      <c r="CU1801" s="179"/>
      <c r="CV1801" s="179"/>
      <c r="CW1801" s="179"/>
      <c r="CX1801" s="179"/>
      <c r="CY1801" s="179"/>
      <c r="CZ1801" s="179"/>
      <c r="DA1801" s="179"/>
      <c r="DB1801" s="179"/>
      <c r="DC1801" s="179"/>
      <c r="DD1801" s="179"/>
      <c r="DE1801" s="179"/>
      <c r="DF1801" s="179"/>
      <c r="DG1801" s="179"/>
      <c r="DH1801" s="179"/>
      <c r="DI1801" s="179"/>
      <c r="DJ1801" s="179"/>
      <c r="DK1801" s="179"/>
      <c r="DL1801" s="179"/>
    </row>
    <row r="1802" spans="1:116" x14ac:dyDescent="0.4">
      <c r="B1802" t="s">
        <v>332</v>
      </c>
      <c r="D1802" t="s">
        <v>529</v>
      </c>
      <c r="E1802" s="8" t="str">
        <f>ROW()&amp;" "&amp;D1802</f>
        <v>1802 FCCA-F</v>
      </c>
      <c r="G1802" s="136" t="str">
        <f>G1789</f>
        <v>Secondary revenue driver</v>
      </c>
      <c r="H1802" s="12"/>
      <c r="I1802" s="60"/>
      <c r="J1802" s="60"/>
      <c r="K1802" s="15"/>
      <c r="L1802" s="15"/>
      <c r="M1802" s="15"/>
      <c r="N1802" s="15"/>
      <c r="O1802" s="15"/>
      <c r="P1802" s="15"/>
      <c r="R1802" s="15"/>
      <c r="S1802" s="4" t="str">
        <f t="shared" ref="S1802:AX1804" si="2546">ADDRESS(ROW(S1792),COLUMN(S1792),2)</f>
        <v>S$1792</v>
      </c>
      <c r="T1802" s="4" t="str">
        <f t="shared" si="2546"/>
        <v>T$1792</v>
      </c>
      <c r="U1802" s="4" t="str">
        <f t="shared" si="2546"/>
        <v>U$1792</v>
      </c>
      <c r="V1802" s="4" t="str">
        <f t="shared" si="2546"/>
        <v>V$1792</v>
      </c>
      <c r="W1802" s="4" t="str">
        <f t="shared" si="2546"/>
        <v>W$1792</v>
      </c>
      <c r="X1802" s="4" t="str">
        <f t="shared" si="2546"/>
        <v>X$1792</v>
      </c>
      <c r="Y1802" s="4" t="str">
        <f t="shared" si="2546"/>
        <v>Y$1792</v>
      </c>
      <c r="Z1802" s="4" t="str">
        <f t="shared" si="2546"/>
        <v>Z$1792</v>
      </c>
      <c r="AA1802" s="4" t="str">
        <f t="shared" si="2546"/>
        <v>AA$1792</v>
      </c>
      <c r="AB1802" s="4" t="str">
        <f t="shared" si="2546"/>
        <v>AB$1792</v>
      </c>
      <c r="AC1802" s="4" t="str">
        <f t="shared" si="2546"/>
        <v>AC$1792</v>
      </c>
      <c r="AD1802" s="4" t="str">
        <f t="shared" si="2546"/>
        <v>AD$1792</v>
      </c>
      <c r="AE1802" s="4" t="str">
        <f t="shared" si="2546"/>
        <v>AE$1792</v>
      </c>
      <c r="AF1802" s="4" t="str">
        <f t="shared" si="2546"/>
        <v>AF$1792</v>
      </c>
      <c r="AG1802" s="4" t="str">
        <f t="shared" si="2546"/>
        <v>AG$1792</v>
      </c>
      <c r="AH1802" s="4" t="str">
        <f t="shared" si="2546"/>
        <v>AH$1792</v>
      </c>
      <c r="AI1802" s="4" t="str">
        <f t="shared" si="2546"/>
        <v>AI$1792</v>
      </c>
      <c r="AJ1802" s="4" t="str">
        <f t="shared" si="2546"/>
        <v>AJ$1792</v>
      </c>
      <c r="AK1802" s="4" t="str">
        <f t="shared" si="2546"/>
        <v>AK$1792</v>
      </c>
      <c r="AL1802" s="4" t="str">
        <f t="shared" si="2546"/>
        <v>AL$1792</v>
      </c>
      <c r="AM1802" s="4" t="str">
        <f t="shared" si="2546"/>
        <v>AM$1792</v>
      </c>
      <c r="AN1802" s="4" t="str">
        <f t="shared" si="2546"/>
        <v>AN$1792</v>
      </c>
      <c r="AO1802" s="4" t="str">
        <f t="shared" si="2546"/>
        <v>AO$1792</v>
      </c>
      <c r="AP1802" s="4" t="str">
        <f t="shared" si="2546"/>
        <v>AP$1792</v>
      </c>
      <c r="AQ1802" s="4" t="str">
        <f t="shared" si="2546"/>
        <v>AQ$1792</v>
      </c>
      <c r="AR1802" s="4" t="str">
        <f t="shared" si="2546"/>
        <v>AR$1792</v>
      </c>
      <c r="AS1802" s="4" t="str">
        <f t="shared" si="2546"/>
        <v>AS$1792</v>
      </c>
      <c r="AT1802" s="4" t="str">
        <f t="shared" si="2546"/>
        <v>AT$1792</v>
      </c>
      <c r="AU1802" s="4" t="str">
        <f t="shared" si="2546"/>
        <v>AU$1792</v>
      </c>
      <c r="AV1802" s="4" t="str">
        <f t="shared" si="2546"/>
        <v>AV$1792</v>
      </c>
      <c r="AW1802" s="4" t="str">
        <f t="shared" si="2546"/>
        <v>AW$1792</v>
      </c>
      <c r="AX1802" s="4" t="str">
        <f t="shared" si="2546"/>
        <v>AX$1792</v>
      </c>
      <c r="AY1802" s="4" t="str">
        <f t="shared" ref="AY1802:CD1804" si="2547">ADDRESS(ROW(AY1792),COLUMN(AY1792),2)</f>
        <v>AY$1792</v>
      </c>
      <c r="AZ1802" s="4" t="str">
        <f t="shared" si="2547"/>
        <v>AZ$1792</v>
      </c>
      <c r="BA1802" s="4" t="str">
        <f t="shared" si="2547"/>
        <v>BA$1792</v>
      </c>
      <c r="BB1802" s="4" t="str">
        <f t="shared" si="2547"/>
        <v>BB$1792</v>
      </c>
      <c r="BC1802" s="4" t="str">
        <f t="shared" si="2547"/>
        <v>BC$1792</v>
      </c>
      <c r="BD1802" s="4" t="str">
        <f t="shared" si="2547"/>
        <v>BD$1792</v>
      </c>
      <c r="BE1802" s="4" t="str">
        <f t="shared" si="2547"/>
        <v>BE$1792</v>
      </c>
      <c r="BF1802" s="4" t="str">
        <f t="shared" si="2547"/>
        <v>BF$1792</v>
      </c>
      <c r="BG1802" s="4" t="str">
        <f t="shared" si="2547"/>
        <v>BG$1792</v>
      </c>
      <c r="BH1802" s="4" t="str">
        <f t="shared" si="2547"/>
        <v>BH$1792</v>
      </c>
      <c r="BI1802" s="4" t="str">
        <f t="shared" si="2547"/>
        <v>BI$1792</v>
      </c>
      <c r="BJ1802" s="4" t="str">
        <f t="shared" si="2547"/>
        <v>BJ$1792</v>
      </c>
      <c r="BK1802" s="4" t="str">
        <f t="shared" si="2547"/>
        <v>BK$1792</v>
      </c>
      <c r="BL1802" s="4" t="str">
        <f t="shared" si="2547"/>
        <v>BL$1792</v>
      </c>
      <c r="BM1802" s="4" t="str">
        <f t="shared" si="2547"/>
        <v>BM$1792</v>
      </c>
      <c r="BN1802" s="4" t="str">
        <f t="shared" si="2547"/>
        <v>BN$1792</v>
      </c>
      <c r="BO1802" s="4" t="str">
        <f t="shared" si="2547"/>
        <v>BO$1792</v>
      </c>
      <c r="BP1802" s="4" t="str">
        <f t="shared" si="2547"/>
        <v>BP$1792</v>
      </c>
      <c r="BQ1802" s="4" t="str">
        <f t="shared" si="2547"/>
        <v>BQ$1792</v>
      </c>
      <c r="BR1802" s="4" t="str">
        <f t="shared" si="2547"/>
        <v>BR$1792</v>
      </c>
      <c r="BS1802" s="4" t="str">
        <f t="shared" si="2547"/>
        <v>BS$1792</v>
      </c>
      <c r="BT1802" s="4" t="str">
        <f t="shared" si="2547"/>
        <v>BT$1792</v>
      </c>
      <c r="BU1802" s="4" t="str">
        <f t="shared" si="2547"/>
        <v>BU$1792</v>
      </c>
      <c r="BV1802" s="4" t="str">
        <f t="shared" si="2547"/>
        <v>BV$1792</v>
      </c>
      <c r="BW1802" s="4" t="str">
        <f t="shared" si="2547"/>
        <v>BW$1792</v>
      </c>
      <c r="BX1802" s="4" t="str">
        <f t="shared" si="2547"/>
        <v>BX$1792</v>
      </c>
      <c r="BY1802" s="4" t="str">
        <f t="shared" si="2547"/>
        <v>BY$1792</v>
      </c>
      <c r="BZ1802" s="4" t="str">
        <f t="shared" si="2547"/>
        <v>BZ$1792</v>
      </c>
      <c r="CA1802" s="4" t="str">
        <f t="shared" si="2547"/>
        <v>CA$1792</v>
      </c>
      <c r="CB1802" s="4" t="str">
        <f t="shared" si="2547"/>
        <v>CB$1792</v>
      </c>
      <c r="CC1802" s="4" t="str">
        <f t="shared" si="2547"/>
        <v>CC$1792</v>
      </c>
      <c r="CD1802" s="4" t="str">
        <f t="shared" si="2547"/>
        <v>CD$1792</v>
      </c>
      <c r="CE1802" s="4" t="str">
        <f t="shared" ref="CE1802:CL1804" si="2548">ADDRESS(ROW(CE1792),COLUMN(CE1792),2)</f>
        <v>CE$1792</v>
      </c>
      <c r="CF1802" s="4" t="str">
        <f t="shared" si="2548"/>
        <v>CF$1792</v>
      </c>
      <c r="CG1802" s="4" t="str">
        <f t="shared" si="2548"/>
        <v>CG$1792</v>
      </c>
      <c r="CH1802" s="4" t="str">
        <f t="shared" si="2548"/>
        <v>CH$1792</v>
      </c>
      <c r="CI1802" s="4" t="str">
        <f t="shared" si="2548"/>
        <v>CI$1792</v>
      </c>
      <c r="CJ1802" s="4" t="str">
        <f t="shared" si="2548"/>
        <v>CJ$1792</v>
      </c>
      <c r="CK1802" s="4" t="str">
        <f t="shared" si="2548"/>
        <v>CK$1792</v>
      </c>
      <c r="CL1802" s="4" t="str">
        <f t="shared" si="2548"/>
        <v>CL$1792</v>
      </c>
      <c r="CN1802" s="60"/>
      <c r="CO1802" s="4" t="str">
        <f t="shared" ref="CO1802:DL1804" si="2549">ADDRESS(ROW(CO1792),COLUMN(CO1792),2)</f>
        <v>CO$1792</v>
      </c>
      <c r="CP1802" s="4" t="str">
        <f t="shared" si="2549"/>
        <v>CP$1792</v>
      </c>
      <c r="CQ1802" s="4" t="str">
        <f t="shared" si="2549"/>
        <v>CQ$1792</v>
      </c>
      <c r="CR1802" s="4" t="str">
        <f t="shared" si="2549"/>
        <v>CR$1792</v>
      </c>
      <c r="CS1802" s="4" t="str">
        <f t="shared" si="2549"/>
        <v>CS$1792</v>
      </c>
      <c r="CT1802" s="4" t="str">
        <f t="shared" si="2549"/>
        <v>CT$1792</v>
      </c>
      <c r="CU1802" s="4" t="str">
        <f t="shared" si="2549"/>
        <v>CU$1792</v>
      </c>
      <c r="CV1802" s="4" t="str">
        <f t="shared" si="2549"/>
        <v>CV$1792</v>
      </c>
      <c r="CW1802" s="4" t="str">
        <f t="shared" si="2549"/>
        <v>CW$1792</v>
      </c>
      <c r="CX1802" s="4" t="str">
        <f t="shared" si="2549"/>
        <v>CX$1792</v>
      </c>
      <c r="CY1802" s="4" t="str">
        <f t="shared" si="2549"/>
        <v>CY$1792</v>
      </c>
      <c r="CZ1802" s="4" t="str">
        <f t="shared" si="2549"/>
        <v>CZ$1792</v>
      </c>
      <c r="DA1802" s="4" t="str">
        <f t="shared" si="2549"/>
        <v>DA$1792</v>
      </c>
      <c r="DB1802" s="4" t="str">
        <f t="shared" si="2549"/>
        <v>DB$1792</v>
      </c>
      <c r="DC1802" s="4" t="str">
        <f t="shared" si="2549"/>
        <v>DC$1792</v>
      </c>
      <c r="DD1802" s="4" t="str">
        <f t="shared" si="2549"/>
        <v>DD$1792</v>
      </c>
      <c r="DE1802" s="4" t="str">
        <f t="shared" si="2549"/>
        <v>DE$1792</v>
      </c>
      <c r="DF1802" s="4" t="str">
        <f t="shared" si="2549"/>
        <v>DF$1792</v>
      </c>
      <c r="DG1802" s="4" t="str">
        <f t="shared" si="2549"/>
        <v>DG$1792</v>
      </c>
      <c r="DH1802" s="4" t="str">
        <f t="shared" si="2549"/>
        <v>DH$1792</v>
      </c>
      <c r="DI1802" s="4" t="str">
        <f t="shared" si="2549"/>
        <v>DI$1792</v>
      </c>
      <c r="DJ1802" s="4" t="str">
        <f t="shared" si="2549"/>
        <v>DJ$1792</v>
      </c>
      <c r="DK1802" s="4" t="str">
        <f t="shared" si="2549"/>
        <v>DK$1792</v>
      </c>
      <c r="DL1802" s="4" t="str">
        <f t="shared" si="2549"/>
        <v>DL$1792</v>
      </c>
    </row>
    <row r="1803" spans="1:116" x14ac:dyDescent="0.4">
      <c r="B1803" t="s">
        <v>332</v>
      </c>
      <c r="D1803" t="s">
        <v>529</v>
      </c>
      <c r="E1803" s="8" t="str">
        <f>ROW()&amp;" "&amp;D1803</f>
        <v>1803 FCCA-F</v>
      </c>
      <c r="G1803" s="136" t="str">
        <f>G1790</f>
        <v>Secondary volume driver</v>
      </c>
      <c r="H1803" s="12"/>
      <c r="I1803" s="60"/>
      <c r="J1803" s="60"/>
      <c r="K1803" s="15"/>
      <c r="L1803" s="15"/>
      <c r="M1803" s="15"/>
      <c r="N1803" s="15"/>
      <c r="O1803" s="15"/>
      <c r="P1803" s="15"/>
      <c r="R1803" s="15"/>
      <c r="S1803" s="179" t="str">
        <f t="shared" ref="S1803:AX1805" si="2550">S1790</f>
        <v>S$19</v>
      </c>
      <c r="T1803" s="179" t="str">
        <f t="shared" si="2550"/>
        <v>T$19</v>
      </c>
      <c r="U1803" s="179" t="str">
        <f t="shared" si="2550"/>
        <v>U$19</v>
      </c>
      <c r="V1803" s="179" t="str">
        <f t="shared" si="2550"/>
        <v>V$19</v>
      </c>
      <c r="W1803" s="179" t="str">
        <f t="shared" si="2550"/>
        <v>W$19</v>
      </c>
      <c r="X1803" s="179" t="str">
        <f t="shared" si="2550"/>
        <v>X$19</v>
      </c>
      <c r="Y1803" s="179" t="str">
        <f t="shared" si="2550"/>
        <v>Y$19</v>
      </c>
      <c r="Z1803" s="179" t="str">
        <f t="shared" si="2550"/>
        <v>Z$19</v>
      </c>
      <c r="AA1803" s="179" t="str">
        <f t="shared" si="2550"/>
        <v>AA$19</v>
      </c>
      <c r="AB1803" s="179" t="str">
        <f t="shared" si="2550"/>
        <v>AB$19</v>
      </c>
      <c r="AC1803" s="179" t="str">
        <f t="shared" si="2550"/>
        <v>AC$19</v>
      </c>
      <c r="AD1803" s="179" t="str">
        <f t="shared" si="2550"/>
        <v>AD$19</v>
      </c>
      <c r="AE1803" s="179" t="str">
        <f t="shared" si="2550"/>
        <v>AE$19</v>
      </c>
      <c r="AF1803" s="179" t="str">
        <f t="shared" si="2550"/>
        <v>AF$19</v>
      </c>
      <c r="AG1803" s="179" t="str">
        <f t="shared" si="2550"/>
        <v>AG$19</v>
      </c>
      <c r="AH1803" s="179" t="str">
        <f t="shared" si="2550"/>
        <v>AH$19</v>
      </c>
      <c r="AI1803" s="179" t="str">
        <f t="shared" si="2550"/>
        <v>AI$19</v>
      </c>
      <c r="AJ1803" s="179" t="str">
        <f t="shared" si="2550"/>
        <v>AJ$19</v>
      </c>
      <c r="AK1803" s="179" t="str">
        <f t="shared" si="2550"/>
        <v>AK$19</v>
      </c>
      <c r="AL1803" s="179" t="str">
        <f t="shared" si="2550"/>
        <v>AL$19</v>
      </c>
      <c r="AM1803" s="179" t="str">
        <f t="shared" si="2550"/>
        <v>AM$19</v>
      </c>
      <c r="AN1803" s="179" t="str">
        <f t="shared" si="2550"/>
        <v>AN$19</v>
      </c>
      <c r="AO1803" s="179" t="str">
        <f t="shared" si="2550"/>
        <v>AO$19</v>
      </c>
      <c r="AP1803" s="179" t="str">
        <f t="shared" si="2550"/>
        <v>AP$19</v>
      </c>
      <c r="AQ1803" s="179" t="str">
        <f t="shared" si="2550"/>
        <v>AQ$19</v>
      </c>
      <c r="AR1803" s="179" t="str">
        <f t="shared" si="2550"/>
        <v>AR$19</v>
      </c>
      <c r="AS1803" s="179" t="str">
        <f t="shared" si="2550"/>
        <v>AS$19</v>
      </c>
      <c r="AT1803" s="179" t="str">
        <f t="shared" si="2550"/>
        <v>AT$19</v>
      </c>
      <c r="AU1803" s="179" t="str">
        <f t="shared" si="2550"/>
        <v>AU$19</v>
      </c>
      <c r="AV1803" s="179" t="str">
        <f t="shared" si="2550"/>
        <v>AV$19</v>
      </c>
      <c r="AW1803" s="179" t="str">
        <f t="shared" si="2550"/>
        <v>AW$19</v>
      </c>
      <c r="AX1803" s="179" t="str">
        <f t="shared" si="2550"/>
        <v>AX$19</v>
      </c>
      <c r="AY1803" s="179" t="str">
        <f t="shared" ref="AY1803:CD1805" si="2551">AY1790</f>
        <v>AY$19</v>
      </c>
      <c r="AZ1803" s="179" t="str">
        <f t="shared" si="2551"/>
        <v>AZ$19</v>
      </c>
      <c r="BA1803" s="179" t="str">
        <f t="shared" si="2551"/>
        <v>BA$19</v>
      </c>
      <c r="BB1803" s="179" t="str">
        <f t="shared" si="2551"/>
        <v>BB$19</v>
      </c>
      <c r="BC1803" s="179" t="str">
        <f t="shared" si="2551"/>
        <v>BC$19</v>
      </c>
      <c r="BD1803" s="179" t="str">
        <f t="shared" si="2551"/>
        <v>BD$19</v>
      </c>
      <c r="BE1803" s="179" t="str">
        <f t="shared" si="2551"/>
        <v>BE$19</v>
      </c>
      <c r="BF1803" s="179" t="str">
        <f t="shared" si="2551"/>
        <v>BF$19</v>
      </c>
      <c r="BG1803" s="179" t="str">
        <f t="shared" si="2551"/>
        <v>BG$19</v>
      </c>
      <c r="BH1803" s="179" t="str">
        <f t="shared" si="2551"/>
        <v>BH$19</v>
      </c>
      <c r="BI1803" s="179" t="str">
        <f t="shared" si="2551"/>
        <v>BI$19</v>
      </c>
      <c r="BJ1803" s="179" t="str">
        <f t="shared" si="2551"/>
        <v>BJ$19</v>
      </c>
      <c r="BK1803" s="179" t="str">
        <f t="shared" si="2551"/>
        <v>BK$19</v>
      </c>
      <c r="BL1803" s="179" t="str">
        <f t="shared" si="2551"/>
        <v>BL$19</v>
      </c>
      <c r="BM1803" s="179" t="str">
        <f t="shared" si="2551"/>
        <v>BM$19</v>
      </c>
      <c r="BN1803" s="179" t="str">
        <f t="shared" si="2551"/>
        <v>BN$19</v>
      </c>
      <c r="BO1803" s="179" t="str">
        <f t="shared" si="2551"/>
        <v>BO$19</v>
      </c>
      <c r="BP1803" s="179" t="str">
        <f t="shared" si="2551"/>
        <v>BP$19</v>
      </c>
      <c r="BQ1803" s="179" t="str">
        <f t="shared" si="2551"/>
        <v>BQ$19</v>
      </c>
      <c r="BR1803" s="179" t="str">
        <f t="shared" si="2551"/>
        <v>BR$19</v>
      </c>
      <c r="BS1803" s="179" t="str">
        <f t="shared" si="2551"/>
        <v>BS$19</v>
      </c>
      <c r="BT1803" s="179" t="str">
        <f t="shared" si="2551"/>
        <v>BT$19</v>
      </c>
      <c r="BU1803" s="179" t="str">
        <f t="shared" si="2551"/>
        <v>BU$19</v>
      </c>
      <c r="BV1803" s="179" t="str">
        <f t="shared" si="2551"/>
        <v>BV$19</v>
      </c>
      <c r="BW1803" s="179" t="str">
        <f t="shared" si="2551"/>
        <v>BW$19</v>
      </c>
      <c r="BX1803" s="179" t="str">
        <f t="shared" si="2551"/>
        <v>BX$19</v>
      </c>
      <c r="BY1803" s="179" t="str">
        <f t="shared" si="2551"/>
        <v>BY$19</v>
      </c>
      <c r="BZ1803" s="179" t="str">
        <f t="shared" si="2551"/>
        <v>BZ$19</v>
      </c>
      <c r="CA1803" s="179" t="str">
        <f t="shared" si="2551"/>
        <v>CA$19</v>
      </c>
      <c r="CB1803" s="179" t="str">
        <f t="shared" si="2551"/>
        <v>CB$19</v>
      </c>
      <c r="CC1803" s="179" t="str">
        <f t="shared" si="2551"/>
        <v>CC$19</v>
      </c>
      <c r="CD1803" s="179" t="str">
        <f t="shared" si="2551"/>
        <v>CD$19</v>
      </c>
      <c r="CE1803" s="179" t="str">
        <f t="shared" ref="CE1803:CL1805" si="2552">CE1790</f>
        <v>CE$19</v>
      </c>
      <c r="CF1803" s="179" t="str">
        <f t="shared" si="2552"/>
        <v>CF$19</v>
      </c>
      <c r="CG1803" s="179" t="str">
        <f t="shared" si="2552"/>
        <v>CG$19</v>
      </c>
      <c r="CH1803" s="179" t="str">
        <f t="shared" si="2552"/>
        <v>CH$19</v>
      </c>
      <c r="CI1803" s="179" t="str">
        <f t="shared" si="2552"/>
        <v>CI$19</v>
      </c>
      <c r="CJ1803" s="179" t="str">
        <f t="shared" si="2552"/>
        <v>CJ$19</v>
      </c>
      <c r="CK1803" s="179" t="str">
        <f t="shared" si="2552"/>
        <v>CK$19</v>
      </c>
      <c r="CL1803" s="179" t="str">
        <f t="shared" si="2552"/>
        <v>CL$19</v>
      </c>
      <c r="CN1803" s="60"/>
      <c r="CO1803" s="179" t="str">
        <f t="shared" ref="CO1803:DL1805" si="2553">CO1790</f>
        <v>CO$19</v>
      </c>
      <c r="CP1803" s="179" t="str">
        <f t="shared" si="2553"/>
        <v>CP$19</v>
      </c>
      <c r="CQ1803" s="179" t="str">
        <f t="shared" si="2553"/>
        <v>CQ$19</v>
      </c>
      <c r="CR1803" s="179" t="str">
        <f t="shared" si="2553"/>
        <v>CR$19</v>
      </c>
      <c r="CS1803" s="179" t="str">
        <f t="shared" si="2553"/>
        <v>CS$19</v>
      </c>
      <c r="CT1803" s="179" t="str">
        <f t="shared" si="2553"/>
        <v>CT$19</v>
      </c>
      <c r="CU1803" s="179" t="str">
        <f t="shared" si="2553"/>
        <v>CU$19</v>
      </c>
      <c r="CV1803" s="179" t="str">
        <f t="shared" si="2553"/>
        <v>CV$19</v>
      </c>
      <c r="CW1803" s="179" t="str">
        <f t="shared" si="2553"/>
        <v>CW$19</v>
      </c>
      <c r="CX1803" s="179" t="str">
        <f t="shared" si="2553"/>
        <v>CX$19</v>
      </c>
      <c r="CY1803" s="179" t="str">
        <f t="shared" si="2553"/>
        <v>CY$19</v>
      </c>
      <c r="CZ1803" s="179" t="str">
        <f t="shared" si="2553"/>
        <v>CZ$19</v>
      </c>
      <c r="DA1803" s="179" t="str">
        <f t="shared" si="2553"/>
        <v>DA$19</v>
      </c>
      <c r="DB1803" s="179" t="str">
        <f t="shared" si="2553"/>
        <v>DB$19</v>
      </c>
      <c r="DC1803" s="179" t="str">
        <f t="shared" si="2553"/>
        <v>DC$19</v>
      </c>
      <c r="DD1803" s="179" t="str">
        <f t="shared" si="2553"/>
        <v>DD$19</v>
      </c>
      <c r="DE1803" s="179" t="str">
        <f t="shared" si="2553"/>
        <v>DE$19</v>
      </c>
      <c r="DF1803" s="179" t="str">
        <f t="shared" si="2553"/>
        <v>DF$19</v>
      </c>
      <c r="DG1803" s="179" t="str">
        <f t="shared" si="2553"/>
        <v>DG$19</v>
      </c>
      <c r="DH1803" s="179" t="str">
        <f t="shared" si="2553"/>
        <v>DH$19</v>
      </c>
      <c r="DI1803" s="179" t="str">
        <f t="shared" si="2553"/>
        <v>DI$19</v>
      </c>
      <c r="DJ1803" s="179" t="str">
        <f t="shared" si="2553"/>
        <v>DJ$19</v>
      </c>
      <c r="DK1803" s="179" t="str">
        <f t="shared" si="2553"/>
        <v>DK$19</v>
      </c>
      <c r="DL1803" s="179" t="str">
        <f t="shared" si="2553"/>
        <v>DL$19</v>
      </c>
    </row>
    <row r="1804" spans="1:116" x14ac:dyDescent="0.4">
      <c r="E1804" s="8"/>
      <c r="G1804" s="136"/>
      <c r="H1804" s="12"/>
      <c r="I1804" s="60"/>
      <c r="J1804" s="60"/>
      <c r="K1804" s="15"/>
      <c r="L1804" s="15"/>
      <c r="M1804" s="15"/>
      <c r="N1804" s="15"/>
      <c r="O1804" s="15"/>
      <c r="P1804" s="15"/>
      <c r="R1804" s="15"/>
      <c r="S1804" s="179"/>
      <c r="T1804" s="179"/>
      <c r="U1804" s="179"/>
      <c r="V1804" s="179"/>
      <c r="W1804" s="179"/>
      <c r="X1804" s="179"/>
      <c r="Y1804" s="179"/>
      <c r="Z1804" s="179"/>
      <c r="AA1804" s="179"/>
      <c r="AB1804" s="179"/>
      <c r="AC1804" s="179"/>
      <c r="AD1804" s="179"/>
      <c r="AE1804" s="179"/>
      <c r="AF1804" s="179"/>
      <c r="AG1804" s="179"/>
      <c r="AH1804" s="179"/>
      <c r="AI1804" s="179"/>
      <c r="AJ1804" s="179"/>
      <c r="AK1804" s="179"/>
      <c r="AL1804" s="179"/>
      <c r="AM1804" s="179"/>
      <c r="AN1804" s="179"/>
      <c r="AO1804" s="179"/>
      <c r="AP1804" s="179"/>
      <c r="AQ1804" s="179"/>
      <c r="AR1804" s="179"/>
      <c r="AS1804" s="179"/>
      <c r="AT1804" s="179"/>
      <c r="AU1804" s="179"/>
      <c r="AV1804" s="179"/>
      <c r="AW1804" s="179"/>
      <c r="AX1804" s="179"/>
      <c r="AY1804" s="179"/>
      <c r="AZ1804" s="179"/>
      <c r="BA1804" s="179"/>
      <c r="BB1804" s="179"/>
      <c r="BC1804" s="179"/>
      <c r="BD1804" s="179"/>
      <c r="BE1804" s="179"/>
      <c r="BF1804" s="179"/>
      <c r="BG1804" s="179"/>
      <c r="BH1804" s="179"/>
      <c r="BI1804" s="179"/>
      <c r="BJ1804" s="179"/>
      <c r="BK1804" s="179"/>
      <c r="BL1804" s="179"/>
      <c r="BM1804" s="179"/>
      <c r="BN1804" s="179"/>
      <c r="BO1804" s="179"/>
      <c r="BP1804" s="179"/>
      <c r="BQ1804" s="179"/>
      <c r="BR1804" s="179"/>
      <c r="BS1804" s="179"/>
      <c r="BT1804" s="179"/>
      <c r="BU1804" s="179"/>
      <c r="BV1804" s="179"/>
      <c r="BW1804" s="179"/>
      <c r="BX1804" s="179"/>
      <c r="BY1804" s="179"/>
      <c r="BZ1804" s="179"/>
      <c r="CA1804" s="179"/>
      <c r="CB1804" s="179"/>
      <c r="CC1804" s="179"/>
      <c r="CD1804" s="179"/>
      <c r="CE1804" s="179"/>
      <c r="CF1804" s="179"/>
      <c r="CG1804" s="179"/>
      <c r="CH1804" s="179"/>
      <c r="CI1804" s="179"/>
      <c r="CJ1804" s="179"/>
      <c r="CK1804" s="179"/>
      <c r="CL1804" s="179"/>
      <c r="CN1804" s="60"/>
      <c r="CO1804" s="179"/>
      <c r="CP1804" s="179"/>
      <c r="CQ1804" s="179"/>
      <c r="CR1804" s="179"/>
      <c r="CS1804" s="179"/>
      <c r="CT1804" s="179"/>
      <c r="CU1804" s="179"/>
      <c r="CV1804" s="179"/>
      <c r="CW1804" s="179"/>
      <c r="CX1804" s="179"/>
      <c r="CY1804" s="179"/>
      <c r="CZ1804" s="179"/>
      <c r="DA1804" s="179"/>
      <c r="DB1804" s="179"/>
      <c r="DC1804" s="179"/>
      <c r="DD1804" s="179"/>
      <c r="DE1804" s="179"/>
      <c r="DF1804" s="179"/>
      <c r="DG1804" s="179"/>
      <c r="DH1804" s="179"/>
      <c r="DI1804" s="179"/>
      <c r="DJ1804" s="179"/>
      <c r="DK1804" s="179"/>
      <c r="DL1804" s="179"/>
    </row>
    <row r="1805" spans="1:116" x14ac:dyDescent="0.4">
      <c r="A1805" s="174"/>
      <c r="E1805" s="8"/>
      <c r="G1805" s="175" t="s">
        <v>490</v>
      </c>
      <c r="H1805" s="174"/>
      <c r="I1805" s="176"/>
      <c r="J1805" s="176"/>
      <c r="K1805" s="197"/>
      <c r="L1805" s="197"/>
      <c r="M1805" s="197"/>
      <c r="N1805" s="197"/>
      <c r="O1805" s="197"/>
      <c r="P1805" s="197"/>
      <c r="R1805" s="198"/>
      <c r="S1805" s="174"/>
      <c r="T1805" s="174"/>
      <c r="U1805" s="174"/>
      <c r="V1805" s="174"/>
      <c r="W1805" s="174"/>
      <c r="X1805" s="174"/>
      <c r="Y1805" s="174"/>
      <c r="Z1805" s="174"/>
      <c r="AA1805" s="174"/>
      <c r="AB1805" s="174"/>
      <c r="AC1805" s="174"/>
      <c r="AD1805" s="174"/>
      <c r="AE1805" s="174"/>
      <c r="AF1805" s="174"/>
      <c r="AG1805" s="174"/>
      <c r="AH1805" s="174"/>
      <c r="AI1805" s="174"/>
      <c r="AJ1805" s="174"/>
      <c r="AK1805" s="174"/>
      <c r="AL1805" s="174"/>
      <c r="AM1805" s="174"/>
      <c r="AN1805" s="174"/>
      <c r="AO1805" s="174"/>
      <c r="AP1805" s="174"/>
      <c r="AQ1805" s="174"/>
      <c r="AR1805" s="174"/>
      <c r="AS1805" s="174"/>
      <c r="AT1805" s="174"/>
      <c r="AU1805" s="174"/>
      <c r="AV1805" s="174"/>
      <c r="AW1805" s="174"/>
      <c r="AX1805" s="174"/>
      <c r="AY1805" s="174"/>
      <c r="AZ1805" s="174"/>
      <c r="BA1805" s="174"/>
      <c r="BB1805" s="174"/>
      <c r="BC1805" s="174"/>
      <c r="BD1805" s="174"/>
      <c r="BE1805" s="174"/>
      <c r="BF1805" s="174"/>
      <c r="BG1805" s="174"/>
      <c r="BH1805" s="174"/>
      <c r="BI1805" s="174"/>
      <c r="BJ1805" s="174"/>
      <c r="BK1805" s="174"/>
      <c r="BL1805" s="174"/>
      <c r="BM1805" s="174"/>
      <c r="BN1805" s="174"/>
      <c r="BO1805" s="174"/>
      <c r="BP1805" s="174"/>
      <c r="BQ1805" s="174"/>
      <c r="BR1805" s="174"/>
      <c r="BS1805" s="174"/>
      <c r="BT1805" s="174"/>
      <c r="BU1805" s="174"/>
      <c r="BV1805" s="174"/>
      <c r="BW1805" s="174"/>
      <c r="BX1805" s="174"/>
      <c r="BY1805" s="174"/>
      <c r="BZ1805" s="174"/>
      <c r="CA1805" s="174"/>
      <c r="CB1805" s="174"/>
      <c r="CC1805" s="174"/>
      <c r="CD1805" s="174"/>
      <c r="CE1805" s="174"/>
      <c r="CF1805" s="174"/>
      <c r="CG1805" s="174"/>
      <c r="CH1805" s="174"/>
      <c r="CI1805" s="174"/>
      <c r="CJ1805" s="174"/>
      <c r="CK1805" s="174"/>
      <c r="CL1805" s="174"/>
      <c r="CN1805" s="176"/>
      <c r="CO1805" s="174"/>
      <c r="CP1805" s="174"/>
      <c r="CQ1805" s="174"/>
      <c r="CR1805" s="174"/>
      <c r="CS1805" s="174"/>
      <c r="CT1805" s="174"/>
      <c r="CU1805" s="174"/>
      <c r="CV1805" s="174"/>
      <c r="CW1805" s="174"/>
      <c r="CX1805" s="174"/>
      <c r="CY1805" s="174"/>
      <c r="CZ1805" s="174"/>
      <c r="DA1805" s="174"/>
      <c r="DB1805" s="174"/>
      <c r="DC1805" s="174"/>
      <c r="DD1805" s="174"/>
      <c r="DE1805" s="174"/>
      <c r="DF1805" s="174"/>
      <c r="DG1805" s="174"/>
      <c r="DH1805" s="174"/>
      <c r="DI1805" s="174"/>
      <c r="DJ1805" s="174"/>
      <c r="DK1805" s="174"/>
      <c r="DL1805" s="174"/>
    </row>
    <row r="1806" spans="1:116" x14ac:dyDescent="0.4">
      <c r="A1806" s="174"/>
      <c r="E1806" s="8"/>
      <c r="G1806" s="175" t="s">
        <v>492</v>
      </c>
      <c r="H1806" s="174"/>
      <c r="I1806" s="176"/>
      <c r="J1806" s="176"/>
      <c r="K1806" s="197"/>
      <c r="L1806" s="197"/>
      <c r="M1806" s="197"/>
      <c r="N1806" s="197"/>
      <c r="O1806" s="197"/>
      <c r="P1806" s="197"/>
      <c r="R1806" s="198"/>
      <c r="S1806" s="174"/>
      <c r="T1806" s="174"/>
      <c r="U1806" s="174"/>
      <c r="V1806" s="174"/>
      <c r="W1806" s="174"/>
      <c r="X1806" s="174"/>
      <c r="Y1806" s="174"/>
      <c r="Z1806" s="174"/>
      <c r="AA1806" s="174"/>
      <c r="AB1806" s="174"/>
      <c r="AC1806" s="174"/>
      <c r="AD1806" s="174"/>
      <c r="AE1806" s="174"/>
      <c r="AF1806" s="174"/>
      <c r="AG1806" s="174"/>
      <c r="AH1806" s="174"/>
      <c r="AI1806" s="174"/>
      <c r="AJ1806" s="174"/>
      <c r="AK1806" s="174"/>
      <c r="AL1806" s="174"/>
      <c r="AM1806" s="174"/>
      <c r="AN1806" s="174"/>
      <c r="AO1806" s="174"/>
      <c r="AP1806" s="174"/>
      <c r="AQ1806" s="174"/>
      <c r="AR1806" s="174"/>
      <c r="AS1806" s="174"/>
      <c r="AT1806" s="174"/>
      <c r="AU1806" s="174"/>
      <c r="AV1806" s="174"/>
      <c r="AW1806" s="174"/>
      <c r="AX1806" s="174"/>
      <c r="AY1806" s="174"/>
      <c r="AZ1806" s="174"/>
      <c r="BA1806" s="174"/>
      <c r="BB1806" s="174"/>
      <c r="BC1806" s="174"/>
      <c r="BD1806" s="174"/>
      <c r="BE1806" s="174"/>
      <c r="BF1806" s="174"/>
      <c r="BG1806" s="174"/>
      <c r="BH1806" s="174"/>
      <c r="BI1806" s="174"/>
      <c r="BJ1806" s="174"/>
      <c r="BK1806" s="174"/>
      <c r="BL1806" s="174"/>
      <c r="BM1806" s="174"/>
      <c r="BN1806" s="174"/>
      <c r="BO1806" s="174"/>
      <c r="BP1806" s="174"/>
      <c r="BQ1806" s="174"/>
      <c r="BR1806" s="174"/>
      <c r="BS1806" s="174"/>
      <c r="BT1806" s="174"/>
      <c r="BU1806" s="174"/>
      <c r="BV1806" s="174"/>
      <c r="BW1806" s="174"/>
      <c r="BX1806" s="174"/>
      <c r="BY1806" s="174"/>
      <c r="BZ1806" s="174"/>
      <c r="CA1806" s="174"/>
      <c r="CB1806" s="174"/>
      <c r="CC1806" s="174"/>
      <c r="CD1806" s="174"/>
      <c r="CE1806" s="174"/>
      <c r="CF1806" s="174"/>
      <c r="CG1806" s="174"/>
      <c r="CH1806" s="174"/>
      <c r="CI1806" s="174"/>
      <c r="CJ1806" s="174"/>
      <c r="CK1806" s="174"/>
      <c r="CL1806" s="174"/>
      <c r="CN1806" s="176"/>
      <c r="CO1806" s="174"/>
      <c r="CP1806" s="174"/>
      <c r="CQ1806" s="174"/>
      <c r="CR1806" s="174"/>
      <c r="CS1806" s="174"/>
      <c r="CT1806" s="174"/>
      <c r="CU1806" s="174"/>
      <c r="CV1806" s="174"/>
      <c r="CW1806" s="174"/>
      <c r="CX1806" s="174"/>
      <c r="CY1806" s="174"/>
      <c r="CZ1806" s="174"/>
      <c r="DA1806" s="174"/>
      <c r="DB1806" s="174"/>
      <c r="DC1806" s="174"/>
      <c r="DD1806" s="174"/>
      <c r="DE1806" s="174"/>
      <c r="DF1806" s="174"/>
      <c r="DG1806" s="174"/>
      <c r="DH1806" s="174"/>
      <c r="DI1806" s="174"/>
      <c r="DJ1806" s="174"/>
      <c r="DK1806" s="174"/>
      <c r="DL1806" s="174"/>
    </row>
    <row r="1807" spans="1:116" x14ac:dyDescent="0.4">
      <c r="A1807" s="174"/>
      <c r="E1807" s="8"/>
      <c r="G1807" s="175" t="s">
        <v>461</v>
      </c>
      <c r="H1807" s="174"/>
      <c r="I1807" s="176"/>
      <c r="J1807" s="176"/>
      <c r="K1807" s="197"/>
      <c r="L1807" s="197"/>
      <c r="M1807" s="197"/>
      <c r="N1807" s="197"/>
      <c r="O1807" s="197"/>
      <c r="P1807" s="197"/>
      <c r="R1807" s="198"/>
      <c r="S1807" s="199" t="str">
        <f t="shared" ref="S1807:CD1807" si="2554">S$20</f>
        <v>S$16</v>
      </c>
      <c r="T1807" s="199" t="str">
        <f t="shared" si="2554"/>
        <v>T$16</v>
      </c>
      <c r="U1807" s="199" t="str">
        <f t="shared" si="2554"/>
        <v>U$16</v>
      </c>
      <c r="V1807" s="199" t="str">
        <f t="shared" si="2554"/>
        <v>V$16</v>
      </c>
      <c r="W1807" s="199" t="str">
        <f t="shared" si="2554"/>
        <v>W$16</v>
      </c>
      <c r="X1807" s="199" t="str">
        <f t="shared" si="2554"/>
        <v>X$16</v>
      </c>
      <c r="Y1807" s="199" t="str">
        <f t="shared" si="2554"/>
        <v>Y$16</v>
      </c>
      <c r="Z1807" s="199" t="str">
        <f t="shared" si="2554"/>
        <v>Z$16</v>
      </c>
      <c r="AA1807" s="199" t="str">
        <f t="shared" si="2554"/>
        <v>AA$16</v>
      </c>
      <c r="AB1807" s="199" t="str">
        <f t="shared" si="2554"/>
        <v>AB$16</v>
      </c>
      <c r="AC1807" s="199" t="str">
        <f t="shared" si="2554"/>
        <v>AC$16</v>
      </c>
      <c r="AD1807" s="199" t="str">
        <f t="shared" si="2554"/>
        <v>AD$16</v>
      </c>
      <c r="AE1807" s="199" t="str">
        <f t="shared" si="2554"/>
        <v>AE$16</v>
      </c>
      <c r="AF1807" s="199" t="str">
        <f t="shared" si="2554"/>
        <v>AF$16</v>
      </c>
      <c r="AG1807" s="199" t="str">
        <f t="shared" si="2554"/>
        <v>AG$16</v>
      </c>
      <c r="AH1807" s="199" t="str">
        <f t="shared" si="2554"/>
        <v>AH$16</v>
      </c>
      <c r="AI1807" s="199" t="str">
        <f t="shared" si="2554"/>
        <v>AI$16</v>
      </c>
      <c r="AJ1807" s="199" t="str">
        <f t="shared" si="2554"/>
        <v>AJ$16</v>
      </c>
      <c r="AK1807" s="199" t="str">
        <f t="shared" si="2554"/>
        <v>AK$16</v>
      </c>
      <c r="AL1807" s="199" t="str">
        <f t="shared" si="2554"/>
        <v>AL$16</v>
      </c>
      <c r="AM1807" s="199" t="str">
        <f t="shared" si="2554"/>
        <v>AM$16</v>
      </c>
      <c r="AN1807" s="199" t="str">
        <f t="shared" si="2554"/>
        <v>AN$16</v>
      </c>
      <c r="AO1807" s="199" t="str">
        <f t="shared" si="2554"/>
        <v>AO$16</v>
      </c>
      <c r="AP1807" s="199" t="str">
        <f t="shared" si="2554"/>
        <v>AP$16</v>
      </c>
      <c r="AQ1807" s="199" t="str">
        <f t="shared" si="2554"/>
        <v>AQ$16</v>
      </c>
      <c r="AR1807" s="199" t="str">
        <f t="shared" si="2554"/>
        <v>AR$16</v>
      </c>
      <c r="AS1807" s="199" t="str">
        <f t="shared" si="2554"/>
        <v>AS$16</v>
      </c>
      <c r="AT1807" s="199" t="str">
        <f t="shared" si="2554"/>
        <v>AT$16</v>
      </c>
      <c r="AU1807" s="199" t="str">
        <f t="shared" si="2554"/>
        <v>AU$16</v>
      </c>
      <c r="AV1807" s="199" t="str">
        <f t="shared" si="2554"/>
        <v>AV$16</v>
      </c>
      <c r="AW1807" s="199" t="str">
        <f t="shared" si="2554"/>
        <v>AW$16</v>
      </c>
      <c r="AX1807" s="199" t="str">
        <f t="shared" si="2554"/>
        <v>AX$16</v>
      </c>
      <c r="AY1807" s="199" t="str">
        <f t="shared" si="2554"/>
        <v>AY$16</v>
      </c>
      <c r="AZ1807" s="199" t="str">
        <f t="shared" si="2554"/>
        <v>AZ$16</v>
      </c>
      <c r="BA1807" s="199" t="str">
        <f t="shared" si="2554"/>
        <v>BA$16</v>
      </c>
      <c r="BB1807" s="199" t="str">
        <f t="shared" si="2554"/>
        <v>BB$16</v>
      </c>
      <c r="BC1807" s="199" t="str">
        <f t="shared" si="2554"/>
        <v>BC$16</v>
      </c>
      <c r="BD1807" s="199" t="str">
        <f t="shared" si="2554"/>
        <v>BD$16</v>
      </c>
      <c r="BE1807" s="199" t="str">
        <f t="shared" si="2554"/>
        <v>BE$16</v>
      </c>
      <c r="BF1807" s="199" t="str">
        <f t="shared" si="2554"/>
        <v>BF$16</v>
      </c>
      <c r="BG1807" s="199" t="str">
        <f t="shared" si="2554"/>
        <v>BG$16</v>
      </c>
      <c r="BH1807" s="199" t="str">
        <f t="shared" si="2554"/>
        <v>BH$16</v>
      </c>
      <c r="BI1807" s="199" t="str">
        <f t="shared" si="2554"/>
        <v>BI$16</v>
      </c>
      <c r="BJ1807" s="199" t="str">
        <f t="shared" si="2554"/>
        <v>BJ$16</v>
      </c>
      <c r="BK1807" s="199" t="str">
        <f t="shared" si="2554"/>
        <v>BK$16</v>
      </c>
      <c r="BL1807" s="199" t="str">
        <f t="shared" si="2554"/>
        <v>BL$16</v>
      </c>
      <c r="BM1807" s="199" t="str">
        <f t="shared" si="2554"/>
        <v>BM$16</v>
      </c>
      <c r="BN1807" s="199" t="str">
        <f t="shared" si="2554"/>
        <v>BN$16</v>
      </c>
      <c r="BO1807" s="199" t="str">
        <f t="shared" si="2554"/>
        <v>BO$16</v>
      </c>
      <c r="BP1807" s="199" t="str">
        <f t="shared" si="2554"/>
        <v>BP$16</v>
      </c>
      <c r="BQ1807" s="199" t="str">
        <f t="shared" si="2554"/>
        <v>BQ$16</v>
      </c>
      <c r="BR1807" s="199" t="str">
        <f t="shared" si="2554"/>
        <v>BR$16</v>
      </c>
      <c r="BS1807" s="199" t="str">
        <f t="shared" si="2554"/>
        <v>BS$16</v>
      </c>
      <c r="BT1807" s="199" t="str">
        <f t="shared" si="2554"/>
        <v>BT$16</v>
      </c>
      <c r="BU1807" s="199" t="str">
        <f t="shared" si="2554"/>
        <v>BU$16</v>
      </c>
      <c r="BV1807" s="199" t="str">
        <f t="shared" si="2554"/>
        <v>BV$16</v>
      </c>
      <c r="BW1807" s="199" t="str">
        <f t="shared" si="2554"/>
        <v>BW$16</v>
      </c>
      <c r="BX1807" s="199" t="str">
        <f t="shared" si="2554"/>
        <v>BX$16</v>
      </c>
      <c r="BY1807" s="199" t="str">
        <f t="shared" si="2554"/>
        <v>BY$16</v>
      </c>
      <c r="BZ1807" s="199" t="str">
        <f t="shared" si="2554"/>
        <v>BZ$16</v>
      </c>
      <c r="CA1807" s="199" t="str">
        <f t="shared" si="2554"/>
        <v>CA$16</v>
      </c>
      <c r="CB1807" s="199" t="str">
        <f t="shared" si="2554"/>
        <v>CB$16</v>
      </c>
      <c r="CC1807" s="199" t="str">
        <f t="shared" si="2554"/>
        <v>CC$16</v>
      </c>
      <c r="CD1807" s="199" t="str">
        <f t="shared" si="2554"/>
        <v>CD$16</v>
      </c>
      <c r="CE1807" s="199" t="str">
        <f t="shared" ref="CE1807:CL1807" si="2555">CE$20</f>
        <v>CE$16</v>
      </c>
      <c r="CF1807" s="199" t="str">
        <f t="shared" si="2555"/>
        <v>CF$16</v>
      </c>
      <c r="CG1807" s="199" t="str">
        <f t="shared" si="2555"/>
        <v>CG$16</v>
      </c>
      <c r="CH1807" s="199" t="str">
        <f t="shared" si="2555"/>
        <v>CH$16</v>
      </c>
      <c r="CI1807" s="199" t="str">
        <f t="shared" si="2555"/>
        <v>CI$16</v>
      </c>
      <c r="CJ1807" s="199" t="str">
        <f t="shared" si="2555"/>
        <v>CJ$16</v>
      </c>
      <c r="CK1807" s="199" t="str">
        <f t="shared" si="2555"/>
        <v>CK$16</v>
      </c>
      <c r="CL1807" s="199" t="str">
        <f t="shared" si="2555"/>
        <v>CL$16</v>
      </c>
      <c r="CN1807" s="176"/>
      <c r="CO1807" s="199" t="str">
        <f t="shared" ref="CO1807:DL1807" si="2556">CO$20</f>
        <v>CO$16</v>
      </c>
      <c r="CP1807" s="199" t="str">
        <f t="shared" si="2556"/>
        <v>CP$16</v>
      </c>
      <c r="CQ1807" s="199" t="str">
        <f t="shared" si="2556"/>
        <v>CQ$16</v>
      </c>
      <c r="CR1807" s="199" t="str">
        <f t="shared" si="2556"/>
        <v>CR$16</v>
      </c>
      <c r="CS1807" s="199" t="str">
        <f t="shared" si="2556"/>
        <v>CS$16</v>
      </c>
      <c r="CT1807" s="199" t="str">
        <f t="shared" si="2556"/>
        <v>CT$16</v>
      </c>
      <c r="CU1807" s="199" t="str">
        <f t="shared" si="2556"/>
        <v>CU$16</v>
      </c>
      <c r="CV1807" s="199" t="str">
        <f t="shared" si="2556"/>
        <v>CV$16</v>
      </c>
      <c r="CW1807" s="199" t="str">
        <f t="shared" si="2556"/>
        <v>CW$16</v>
      </c>
      <c r="CX1807" s="199" t="str">
        <f t="shared" si="2556"/>
        <v>CX$16</v>
      </c>
      <c r="CY1807" s="199" t="str">
        <f t="shared" si="2556"/>
        <v>CY$16</v>
      </c>
      <c r="CZ1807" s="199" t="str">
        <f t="shared" si="2556"/>
        <v>CZ$16</v>
      </c>
      <c r="DA1807" s="199" t="str">
        <f t="shared" si="2556"/>
        <v>DA$16</v>
      </c>
      <c r="DB1807" s="199" t="str">
        <f t="shared" si="2556"/>
        <v>DB$16</v>
      </c>
      <c r="DC1807" s="199" t="str">
        <f t="shared" si="2556"/>
        <v>DC$16</v>
      </c>
      <c r="DD1807" s="199" t="str">
        <f t="shared" si="2556"/>
        <v>DD$16</v>
      </c>
      <c r="DE1807" s="199" t="str">
        <f t="shared" si="2556"/>
        <v>DE$16</v>
      </c>
      <c r="DF1807" s="199" t="str">
        <f t="shared" si="2556"/>
        <v>DF$16</v>
      </c>
      <c r="DG1807" s="199" t="str">
        <f t="shared" si="2556"/>
        <v>DG$16</v>
      </c>
      <c r="DH1807" s="199" t="str">
        <f t="shared" si="2556"/>
        <v>DH$16</v>
      </c>
      <c r="DI1807" s="199" t="str">
        <f t="shared" si="2556"/>
        <v>DI$16</v>
      </c>
      <c r="DJ1807" s="199" t="str">
        <f t="shared" si="2556"/>
        <v>DJ$16</v>
      </c>
      <c r="DK1807" s="199" t="str">
        <f t="shared" si="2556"/>
        <v>DK$16</v>
      </c>
      <c r="DL1807" s="199" t="str">
        <f t="shared" si="2556"/>
        <v>DL$16</v>
      </c>
    </row>
    <row r="1808" spans="1:116" x14ac:dyDescent="0.4">
      <c r="A1808" s="174"/>
      <c r="E1808" s="8"/>
      <c r="G1808" s="175" t="s">
        <v>462</v>
      </c>
      <c r="H1808" s="200"/>
      <c r="I1808" s="201"/>
      <c r="J1808" s="201"/>
      <c r="K1808" s="202"/>
      <c r="L1808" s="202"/>
      <c r="M1808" s="202"/>
      <c r="N1808" s="202"/>
      <c r="O1808" s="202"/>
      <c r="P1808" s="202"/>
      <c r="R1808" s="202"/>
      <c r="S1808" s="199" t="str">
        <f t="shared" ref="S1808:CD1808" si="2557">S$21</f>
        <v>S$17</v>
      </c>
      <c r="T1808" s="199" t="str">
        <f t="shared" si="2557"/>
        <v>T$17</v>
      </c>
      <c r="U1808" s="199" t="str">
        <f t="shared" si="2557"/>
        <v>U$17</v>
      </c>
      <c r="V1808" s="199" t="str">
        <f t="shared" si="2557"/>
        <v>V$17</v>
      </c>
      <c r="W1808" s="199" t="str">
        <f t="shared" si="2557"/>
        <v>W$17</v>
      </c>
      <c r="X1808" s="199" t="str">
        <f t="shared" si="2557"/>
        <v>X$17</v>
      </c>
      <c r="Y1808" s="199" t="str">
        <f t="shared" si="2557"/>
        <v>Y$17</v>
      </c>
      <c r="Z1808" s="199" t="str">
        <f t="shared" si="2557"/>
        <v>Z$17</v>
      </c>
      <c r="AA1808" s="199" t="str">
        <f t="shared" si="2557"/>
        <v>AA$17</v>
      </c>
      <c r="AB1808" s="199" t="str">
        <f t="shared" si="2557"/>
        <v>AB$17</v>
      </c>
      <c r="AC1808" s="199" t="str">
        <f t="shared" si="2557"/>
        <v>AC$17</v>
      </c>
      <c r="AD1808" s="199" t="str">
        <f t="shared" si="2557"/>
        <v>AD$17</v>
      </c>
      <c r="AE1808" s="199" t="str">
        <f t="shared" si="2557"/>
        <v>AE$17</v>
      </c>
      <c r="AF1808" s="199" t="str">
        <f t="shared" si="2557"/>
        <v>AF$17</v>
      </c>
      <c r="AG1808" s="199" t="str">
        <f t="shared" si="2557"/>
        <v>AG$17</v>
      </c>
      <c r="AH1808" s="199" t="str">
        <f t="shared" si="2557"/>
        <v>AH$17</v>
      </c>
      <c r="AI1808" s="199" t="str">
        <f t="shared" si="2557"/>
        <v>AI$17</v>
      </c>
      <c r="AJ1808" s="199" t="str">
        <f t="shared" si="2557"/>
        <v>AJ$17</v>
      </c>
      <c r="AK1808" s="199" t="str">
        <f t="shared" si="2557"/>
        <v>AK$17</v>
      </c>
      <c r="AL1808" s="199" t="str">
        <f t="shared" si="2557"/>
        <v>AL$17</v>
      </c>
      <c r="AM1808" s="199" t="str">
        <f t="shared" si="2557"/>
        <v>AM$17</v>
      </c>
      <c r="AN1808" s="199" t="str">
        <f t="shared" si="2557"/>
        <v>AN$17</v>
      </c>
      <c r="AO1808" s="199" t="str">
        <f t="shared" si="2557"/>
        <v>AO$17</v>
      </c>
      <c r="AP1808" s="199" t="str">
        <f t="shared" si="2557"/>
        <v>AP$17</v>
      </c>
      <c r="AQ1808" s="199" t="str">
        <f t="shared" si="2557"/>
        <v>AQ$17</v>
      </c>
      <c r="AR1808" s="199" t="str">
        <f t="shared" si="2557"/>
        <v>AR$17</v>
      </c>
      <c r="AS1808" s="199" t="str">
        <f t="shared" si="2557"/>
        <v>AS$17</v>
      </c>
      <c r="AT1808" s="199" t="str">
        <f t="shared" si="2557"/>
        <v>AT$17</v>
      </c>
      <c r="AU1808" s="199" t="str">
        <f t="shared" si="2557"/>
        <v>AU$17</v>
      </c>
      <c r="AV1808" s="199" t="str">
        <f t="shared" si="2557"/>
        <v>AV$17</v>
      </c>
      <c r="AW1808" s="199" t="str">
        <f t="shared" si="2557"/>
        <v>AW$17</v>
      </c>
      <c r="AX1808" s="199" t="str">
        <f t="shared" si="2557"/>
        <v>AX$17</v>
      </c>
      <c r="AY1808" s="199" t="str">
        <f t="shared" si="2557"/>
        <v>AY$17</v>
      </c>
      <c r="AZ1808" s="199" t="str">
        <f t="shared" si="2557"/>
        <v>AZ$17</v>
      </c>
      <c r="BA1808" s="199" t="str">
        <f t="shared" si="2557"/>
        <v>BA$17</v>
      </c>
      <c r="BB1808" s="199" t="str">
        <f t="shared" si="2557"/>
        <v>BB$17</v>
      </c>
      <c r="BC1808" s="199" t="str">
        <f t="shared" si="2557"/>
        <v>BC$17</v>
      </c>
      <c r="BD1808" s="199" t="str">
        <f t="shared" si="2557"/>
        <v>BD$17</v>
      </c>
      <c r="BE1808" s="199" t="str">
        <f t="shared" si="2557"/>
        <v>BE$17</v>
      </c>
      <c r="BF1808" s="199" t="str">
        <f t="shared" si="2557"/>
        <v>BF$17</v>
      </c>
      <c r="BG1808" s="199" t="str">
        <f t="shared" si="2557"/>
        <v>BG$17</v>
      </c>
      <c r="BH1808" s="199" t="str">
        <f t="shared" si="2557"/>
        <v>BH$17</v>
      </c>
      <c r="BI1808" s="199" t="str">
        <f t="shared" si="2557"/>
        <v>BI$17</v>
      </c>
      <c r="BJ1808" s="199" t="str">
        <f t="shared" si="2557"/>
        <v>BJ$17</v>
      </c>
      <c r="BK1808" s="199" t="str">
        <f t="shared" si="2557"/>
        <v>BK$17</v>
      </c>
      <c r="BL1808" s="199" t="str">
        <f t="shared" si="2557"/>
        <v>BL$17</v>
      </c>
      <c r="BM1808" s="199" t="str">
        <f t="shared" si="2557"/>
        <v>BM$17</v>
      </c>
      <c r="BN1808" s="199" t="str">
        <f t="shared" si="2557"/>
        <v>BN$17</v>
      </c>
      <c r="BO1808" s="199" t="str">
        <f t="shared" si="2557"/>
        <v>BO$17</v>
      </c>
      <c r="BP1808" s="199" t="str">
        <f t="shared" si="2557"/>
        <v>BP$17</v>
      </c>
      <c r="BQ1808" s="199" t="str">
        <f t="shared" si="2557"/>
        <v>BQ$17</v>
      </c>
      <c r="BR1808" s="199" t="str">
        <f t="shared" si="2557"/>
        <v>BR$17</v>
      </c>
      <c r="BS1808" s="199" t="str">
        <f t="shared" si="2557"/>
        <v>BS$17</v>
      </c>
      <c r="BT1808" s="199" t="str">
        <f t="shared" si="2557"/>
        <v>BT$17</v>
      </c>
      <c r="BU1808" s="199" t="str">
        <f t="shared" si="2557"/>
        <v>BU$17</v>
      </c>
      <c r="BV1808" s="199" t="str">
        <f t="shared" si="2557"/>
        <v>BV$17</v>
      </c>
      <c r="BW1808" s="199" t="str">
        <f t="shared" si="2557"/>
        <v>BW$17</v>
      </c>
      <c r="BX1808" s="199" t="str">
        <f t="shared" si="2557"/>
        <v>BX$17</v>
      </c>
      <c r="BY1808" s="199" t="str">
        <f t="shared" si="2557"/>
        <v>BY$17</v>
      </c>
      <c r="BZ1808" s="199" t="str">
        <f t="shared" si="2557"/>
        <v>BZ$17</v>
      </c>
      <c r="CA1808" s="199" t="str">
        <f t="shared" si="2557"/>
        <v>CA$17</v>
      </c>
      <c r="CB1808" s="199" t="str">
        <f t="shared" si="2557"/>
        <v>CB$17</v>
      </c>
      <c r="CC1808" s="199" t="str">
        <f t="shared" si="2557"/>
        <v>CC$17</v>
      </c>
      <c r="CD1808" s="199" t="str">
        <f t="shared" si="2557"/>
        <v>CD$17</v>
      </c>
      <c r="CE1808" s="199" t="str">
        <f t="shared" ref="CE1808:CL1808" si="2558">CE$21</f>
        <v>CE$17</v>
      </c>
      <c r="CF1808" s="199" t="str">
        <f t="shared" si="2558"/>
        <v>CF$17</v>
      </c>
      <c r="CG1808" s="199" t="str">
        <f t="shared" si="2558"/>
        <v>CG$17</v>
      </c>
      <c r="CH1808" s="199" t="str">
        <f t="shared" si="2558"/>
        <v>CH$17</v>
      </c>
      <c r="CI1808" s="199" t="str">
        <f t="shared" si="2558"/>
        <v>CI$17</v>
      </c>
      <c r="CJ1808" s="199" t="str">
        <f t="shared" si="2558"/>
        <v>CJ$17</v>
      </c>
      <c r="CK1808" s="199" t="str">
        <f t="shared" si="2558"/>
        <v>CK$17</v>
      </c>
      <c r="CL1808" s="199" t="str">
        <f t="shared" si="2558"/>
        <v>CL$17</v>
      </c>
      <c r="CN1808" s="201"/>
      <c r="CO1808" s="199" t="str">
        <f t="shared" ref="CO1808:DL1808" si="2559">CO$21</f>
        <v>CO$17</v>
      </c>
      <c r="CP1808" s="199" t="str">
        <f t="shared" si="2559"/>
        <v>CP$17</v>
      </c>
      <c r="CQ1808" s="199" t="str">
        <f t="shared" si="2559"/>
        <v>CQ$17</v>
      </c>
      <c r="CR1808" s="199" t="str">
        <f t="shared" si="2559"/>
        <v>CR$17</v>
      </c>
      <c r="CS1808" s="199" t="str">
        <f t="shared" si="2559"/>
        <v>CS$17</v>
      </c>
      <c r="CT1808" s="199" t="str">
        <f t="shared" si="2559"/>
        <v>CT$17</v>
      </c>
      <c r="CU1808" s="199" t="str">
        <f t="shared" si="2559"/>
        <v>CU$17</v>
      </c>
      <c r="CV1808" s="199" t="str">
        <f t="shared" si="2559"/>
        <v>CV$17</v>
      </c>
      <c r="CW1808" s="199" t="str">
        <f t="shared" si="2559"/>
        <v>CW$17</v>
      </c>
      <c r="CX1808" s="199" t="str">
        <f t="shared" si="2559"/>
        <v>CX$17</v>
      </c>
      <c r="CY1808" s="199" t="str">
        <f t="shared" si="2559"/>
        <v>CY$17</v>
      </c>
      <c r="CZ1808" s="199" t="str">
        <f t="shared" si="2559"/>
        <v>CZ$17</v>
      </c>
      <c r="DA1808" s="199" t="str">
        <f t="shared" si="2559"/>
        <v>DA$17</v>
      </c>
      <c r="DB1808" s="199" t="str">
        <f t="shared" si="2559"/>
        <v>DB$17</v>
      </c>
      <c r="DC1808" s="199" t="str">
        <f t="shared" si="2559"/>
        <v>DC$17</v>
      </c>
      <c r="DD1808" s="199" t="str">
        <f t="shared" si="2559"/>
        <v>DD$17</v>
      </c>
      <c r="DE1808" s="199" t="str">
        <f t="shared" si="2559"/>
        <v>DE$17</v>
      </c>
      <c r="DF1808" s="199" t="str">
        <f t="shared" si="2559"/>
        <v>DF$17</v>
      </c>
      <c r="DG1808" s="199" t="str">
        <f t="shared" si="2559"/>
        <v>DG$17</v>
      </c>
      <c r="DH1808" s="199" t="str">
        <f t="shared" si="2559"/>
        <v>DH$17</v>
      </c>
      <c r="DI1808" s="199" t="str">
        <f t="shared" si="2559"/>
        <v>DI$17</v>
      </c>
      <c r="DJ1808" s="199" t="str">
        <f t="shared" si="2559"/>
        <v>DJ$17</v>
      </c>
      <c r="DK1808" s="199" t="str">
        <f t="shared" si="2559"/>
        <v>DK$17</v>
      </c>
      <c r="DL1808" s="199" t="str">
        <f t="shared" si="2559"/>
        <v>DL$17</v>
      </c>
    </row>
    <row r="1809" spans="1:116" x14ac:dyDescent="0.4">
      <c r="A1809" s="174"/>
      <c r="E1809" s="8"/>
      <c r="G1809" s="175" t="s">
        <v>491</v>
      </c>
      <c r="H1809" s="200"/>
      <c r="I1809" s="201"/>
      <c r="J1809" s="201"/>
      <c r="K1809" s="202"/>
      <c r="L1809" s="202"/>
      <c r="M1809" s="202"/>
      <c r="N1809" s="202"/>
      <c r="O1809" s="202"/>
      <c r="P1809" s="202"/>
      <c r="R1809" s="202"/>
      <c r="S1809" s="190"/>
      <c r="T1809" s="190"/>
      <c r="U1809" s="190"/>
      <c r="V1809" s="190"/>
      <c r="W1809" s="190"/>
      <c r="X1809" s="190"/>
      <c r="Y1809" s="190"/>
      <c r="Z1809" s="190"/>
      <c r="AA1809" s="190"/>
      <c r="AB1809" s="190"/>
      <c r="AC1809" s="190"/>
      <c r="AD1809" s="190"/>
      <c r="AE1809" s="190"/>
      <c r="AF1809" s="190"/>
      <c r="AG1809" s="190"/>
      <c r="AH1809" s="190"/>
      <c r="AI1809" s="190"/>
      <c r="AJ1809" s="190"/>
      <c r="AK1809" s="190"/>
      <c r="AL1809" s="190"/>
      <c r="AM1809" s="190"/>
      <c r="AN1809" s="190"/>
      <c r="AO1809" s="190"/>
      <c r="AP1809" s="190"/>
      <c r="AQ1809" s="190"/>
      <c r="AR1809" s="190"/>
      <c r="AS1809" s="190"/>
      <c r="AT1809" s="190"/>
      <c r="AU1809" s="190"/>
      <c r="AV1809" s="190"/>
      <c r="AW1809" s="190"/>
      <c r="AX1809" s="190"/>
      <c r="AY1809" s="190"/>
      <c r="AZ1809" s="190"/>
      <c r="BA1809" s="190"/>
      <c r="BB1809" s="190"/>
      <c r="BC1809" s="190"/>
      <c r="BD1809" s="190"/>
      <c r="BE1809" s="190"/>
      <c r="BF1809" s="190"/>
      <c r="BG1809" s="190"/>
      <c r="BH1809" s="190"/>
      <c r="BI1809" s="190"/>
      <c r="BJ1809" s="190"/>
      <c r="BK1809" s="190"/>
      <c r="BL1809" s="190"/>
      <c r="BM1809" s="190"/>
      <c r="BN1809" s="190"/>
      <c r="BO1809" s="190"/>
      <c r="BP1809" s="190"/>
      <c r="BQ1809" s="190"/>
      <c r="BR1809" s="190"/>
      <c r="BS1809" s="190"/>
      <c r="BT1809" s="190"/>
      <c r="BU1809" s="190"/>
      <c r="BV1809" s="190"/>
      <c r="BW1809" s="190"/>
      <c r="BX1809" s="190"/>
      <c r="BY1809" s="190"/>
      <c r="BZ1809" s="190"/>
      <c r="CA1809" s="190"/>
      <c r="CB1809" s="190"/>
      <c r="CC1809" s="190"/>
      <c r="CD1809" s="190"/>
      <c r="CE1809" s="190"/>
      <c r="CF1809" s="190"/>
      <c r="CG1809" s="190"/>
      <c r="CH1809" s="190"/>
      <c r="CI1809" s="190"/>
      <c r="CJ1809" s="190"/>
      <c r="CK1809" s="190"/>
      <c r="CL1809" s="190"/>
      <c r="CN1809" s="201"/>
      <c r="CO1809" s="190"/>
      <c r="CP1809" s="190"/>
      <c r="CQ1809" s="190"/>
      <c r="CR1809" s="190"/>
      <c r="CS1809" s="190"/>
      <c r="CT1809" s="190"/>
      <c r="CU1809" s="190"/>
      <c r="CV1809" s="190"/>
      <c r="CW1809" s="190"/>
      <c r="CX1809" s="190"/>
      <c r="CY1809" s="190"/>
      <c r="CZ1809" s="190"/>
      <c r="DA1809" s="190"/>
      <c r="DB1809" s="190"/>
      <c r="DC1809" s="190"/>
      <c r="DD1809" s="190"/>
      <c r="DE1809" s="190"/>
      <c r="DF1809" s="190"/>
      <c r="DG1809" s="190"/>
      <c r="DH1809" s="190"/>
      <c r="DI1809" s="190"/>
      <c r="DJ1809" s="190"/>
      <c r="DK1809" s="190"/>
      <c r="DL1809" s="190"/>
    </row>
    <row r="1810" spans="1:116" x14ac:dyDescent="0.4">
      <c r="A1810" s="174"/>
      <c r="E1810" s="8"/>
      <c r="G1810" s="175" t="s">
        <v>505</v>
      </c>
      <c r="H1810" s="200"/>
      <c r="I1810" s="201"/>
      <c r="J1810" s="201"/>
      <c r="K1810" s="202"/>
      <c r="L1810" s="202"/>
      <c r="M1810" s="202"/>
      <c r="N1810" s="202"/>
      <c r="O1810" s="202"/>
      <c r="P1810" s="202"/>
      <c r="R1810" s="202"/>
      <c r="S1810" s="190"/>
      <c r="T1810" s="190"/>
      <c r="U1810" s="190"/>
      <c r="V1810" s="190"/>
      <c r="W1810" s="190"/>
      <c r="X1810" s="190"/>
      <c r="Y1810" s="190"/>
      <c r="Z1810" s="190"/>
      <c r="AA1810" s="190"/>
      <c r="AB1810" s="190"/>
      <c r="AC1810" s="190"/>
      <c r="AD1810" s="190"/>
      <c r="AE1810" s="190"/>
      <c r="AF1810" s="190"/>
      <c r="AG1810" s="190"/>
      <c r="AH1810" s="190"/>
      <c r="AI1810" s="190"/>
      <c r="AJ1810" s="190"/>
      <c r="AK1810" s="190"/>
      <c r="AL1810" s="190"/>
      <c r="AM1810" s="190"/>
      <c r="AN1810" s="190"/>
      <c r="AO1810" s="190"/>
      <c r="AP1810" s="190"/>
      <c r="AQ1810" s="190"/>
      <c r="AR1810" s="190"/>
      <c r="AS1810" s="190"/>
      <c r="AT1810" s="190"/>
      <c r="AU1810" s="190"/>
      <c r="AV1810" s="190"/>
      <c r="AW1810" s="190"/>
      <c r="AX1810" s="190"/>
      <c r="AY1810" s="190"/>
      <c r="AZ1810" s="190"/>
      <c r="BA1810" s="190"/>
      <c r="BB1810" s="190"/>
      <c r="BC1810" s="190"/>
      <c r="BD1810" s="190"/>
      <c r="BE1810" s="190"/>
      <c r="BF1810" s="190"/>
      <c r="BG1810" s="190"/>
      <c r="BH1810" s="190"/>
      <c r="BI1810" s="190"/>
      <c r="BJ1810" s="190"/>
      <c r="BK1810" s="190"/>
      <c r="BL1810" s="190"/>
      <c r="BM1810" s="190"/>
      <c r="BN1810" s="190"/>
      <c r="BO1810" s="190"/>
      <c r="BP1810" s="190"/>
      <c r="BQ1810" s="190"/>
      <c r="BR1810" s="190"/>
      <c r="BS1810" s="190"/>
      <c r="BT1810" s="190"/>
      <c r="BU1810" s="190"/>
      <c r="BV1810" s="190"/>
      <c r="BW1810" s="190"/>
      <c r="BX1810" s="190"/>
      <c r="BY1810" s="190"/>
      <c r="BZ1810" s="190"/>
      <c r="CA1810" s="190"/>
      <c r="CB1810" s="190"/>
      <c r="CC1810" s="190"/>
      <c r="CD1810" s="190"/>
      <c r="CE1810" s="190"/>
      <c r="CF1810" s="190"/>
      <c r="CG1810" s="190"/>
      <c r="CH1810" s="190"/>
      <c r="CI1810" s="190"/>
      <c r="CJ1810" s="190"/>
      <c r="CK1810" s="190"/>
      <c r="CL1810" s="190"/>
      <c r="CN1810" s="201"/>
      <c r="CO1810" s="190"/>
      <c r="CP1810" s="190"/>
      <c r="CQ1810" s="190"/>
      <c r="CR1810" s="190"/>
      <c r="CS1810" s="190"/>
      <c r="CT1810" s="190"/>
      <c r="CU1810" s="190"/>
      <c r="CV1810" s="190"/>
      <c r="CW1810" s="190"/>
      <c r="CX1810" s="190"/>
      <c r="CY1810" s="190"/>
      <c r="CZ1810" s="190"/>
      <c r="DA1810" s="190"/>
      <c r="DB1810" s="190"/>
      <c r="DC1810" s="190"/>
      <c r="DD1810" s="190"/>
      <c r="DE1810" s="190"/>
      <c r="DF1810" s="190"/>
      <c r="DG1810" s="190"/>
      <c r="DH1810" s="190"/>
      <c r="DI1810" s="190"/>
      <c r="DJ1810" s="190"/>
      <c r="DK1810" s="190"/>
      <c r="DL1810" s="190"/>
    </row>
    <row r="1811" spans="1:116" x14ac:dyDescent="0.4">
      <c r="A1811" s="174"/>
      <c r="E1811" s="8"/>
      <c r="G1811" s="175" t="s">
        <v>463</v>
      </c>
      <c r="H1811" s="200"/>
      <c r="I1811" s="201"/>
      <c r="J1811" s="201"/>
      <c r="K1811" s="202"/>
      <c r="L1811" s="202"/>
      <c r="M1811" s="202"/>
      <c r="N1811" s="202"/>
      <c r="O1811" s="202"/>
      <c r="P1811" s="202"/>
      <c r="R1811" s="202"/>
      <c r="S1811" s="190" t="str">
        <f t="shared" ref="S1811:CD1811" si="2560">S$22</f>
        <v>S$18</v>
      </c>
      <c r="T1811" s="190" t="str">
        <f t="shared" si="2560"/>
        <v>T$18</v>
      </c>
      <c r="U1811" s="190" t="str">
        <f t="shared" si="2560"/>
        <v>U$18</v>
      </c>
      <c r="V1811" s="190" t="str">
        <f t="shared" si="2560"/>
        <v>V$18</v>
      </c>
      <c r="W1811" s="190" t="str">
        <f t="shared" si="2560"/>
        <v>W$18</v>
      </c>
      <c r="X1811" s="190" t="str">
        <f t="shared" si="2560"/>
        <v>X$18</v>
      </c>
      <c r="Y1811" s="190" t="str">
        <f t="shared" si="2560"/>
        <v>Y$18</v>
      </c>
      <c r="Z1811" s="190" t="str">
        <f t="shared" si="2560"/>
        <v>Z$18</v>
      </c>
      <c r="AA1811" s="190" t="str">
        <f t="shared" si="2560"/>
        <v>AA$18</v>
      </c>
      <c r="AB1811" s="190" t="str">
        <f t="shared" si="2560"/>
        <v>AB$18</v>
      </c>
      <c r="AC1811" s="190" t="str">
        <f t="shared" si="2560"/>
        <v>AC$18</v>
      </c>
      <c r="AD1811" s="190" t="str">
        <f t="shared" si="2560"/>
        <v>AD$18</v>
      </c>
      <c r="AE1811" s="190" t="str">
        <f t="shared" si="2560"/>
        <v>AE$18</v>
      </c>
      <c r="AF1811" s="190" t="str">
        <f t="shared" si="2560"/>
        <v>AF$18</v>
      </c>
      <c r="AG1811" s="190" t="str">
        <f t="shared" si="2560"/>
        <v>AG$18</v>
      </c>
      <c r="AH1811" s="190" t="str">
        <f t="shared" si="2560"/>
        <v>AH$18</v>
      </c>
      <c r="AI1811" s="190" t="str">
        <f t="shared" si="2560"/>
        <v>AI$18</v>
      </c>
      <c r="AJ1811" s="190" t="str">
        <f t="shared" si="2560"/>
        <v>AJ$18</v>
      </c>
      <c r="AK1811" s="190" t="str">
        <f t="shared" si="2560"/>
        <v>AK$18</v>
      </c>
      <c r="AL1811" s="190" t="str">
        <f t="shared" si="2560"/>
        <v>AL$18</v>
      </c>
      <c r="AM1811" s="190" t="str">
        <f t="shared" si="2560"/>
        <v>AM$18</v>
      </c>
      <c r="AN1811" s="190" t="str">
        <f t="shared" si="2560"/>
        <v>AN$18</v>
      </c>
      <c r="AO1811" s="190" t="str">
        <f t="shared" si="2560"/>
        <v>AO$18</v>
      </c>
      <c r="AP1811" s="190" t="str">
        <f t="shared" si="2560"/>
        <v>AP$18</v>
      </c>
      <c r="AQ1811" s="190" t="str">
        <f t="shared" si="2560"/>
        <v>AQ$18</v>
      </c>
      <c r="AR1811" s="190" t="str">
        <f t="shared" si="2560"/>
        <v>AR$18</v>
      </c>
      <c r="AS1811" s="190" t="str">
        <f t="shared" si="2560"/>
        <v>AS$18</v>
      </c>
      <c r="AT1811" s="190" t="str">
        <f t="shared" si="2560"/>
        <v>AT$18</v>
      </c>
      <c r="AU1811" s="190" t="str">
        <f t="shared" si="2560"/>
        <v>AU$18</v>
      </c>
      <c r="AV1811" s="190" t="str">
        <f t="shared" si="2560"/>
        <v>AV$18</v>
      </c>
      <c r="AW1811" s="190" t="str">
        <f t="shared" si="2560"/>
        <v>AW$18</v>
      </c>
      <c r="AX1811" s="190" t="str">
        <f t="shared" si="2560"/>
        <v>AX$18</v>
      </c>
      <c r="AY1811" s="190" t="str">
        <f t="shared" si="2560"/>
        <v>AY$18</v>
      </c>
      <c r="AZ1811" s="190" t="str">
        <f t="shared" si="2560"/>
        <v>AZ$18</v>
      </c>
      <c r="BA1811" s="190" t="str">
        <f t="shared" si="2560"/>
        <v>BA$18</v>
      </c>
      <c r="BB1811" s="190" t="str">
        <f t="shared" si="2560"/>
        <v>BB$18</v>
      </c>
      <c r="BC1811" s="190" t="str">
        <f t="shared" si="2560"/>
        <v>BC$18</v>
      </c>
      <c r="BD1811" s="190" t="str">
        <f t="shared" si="2560"/>
        <v>BD$18</v>
      </c>
      <c r="BE1811" s="190" t="str">
        <f t="shared" si="2560"/>
        <v>BE$18</v>
      </c>
      <c r="BF1811" s="190" t="str">
        <f t="shared" si="2560"/>
        <v>BF$18</v>
      </c>
      <c r="BG1811" s="190" t="str">
        <f t="shared" si="2560"/>
        <v>BG$18</v>
      </c>
      <c r="BH1811" s="190" t="str">
        <f t="shared" si="2560"/>
        <v>BH$18</v>
      </c>
      <c r="BI1811" s="190" t="str">
        <f t="shared" si="2560"/>
        <v>BI$18</v>
      </c>
      <c r="BJ1811" s="190" t="str">
        <f t="shared" si="2560"/>
        <v>BJ$18</v>
      </c>
      <c r="BK1811" s="190" t="str">
        <f t="shared" si="2560"/>
        <v>BK$18</v>
      </c>
      <c r="BL1811" s="190" t="str">
        <f t="shared" si="2560"/>
        <v>BL$18</v>
      </c>
      <c r="BM1811" s="190" t="str">
        <f t="shared" si="2560"/>
        <v>BM$18</v>
      </c>
      <c r="BN1811" s="190" t="str">
        <f t="shared" si="2560"/>
        <v>BN$18</v>
      </c>
      <c r="BO1811" s="190" t="str">
        <f t="shared" si="2560"/>
        <v>BO$18</v>
      </c>
      <c r="BP1811" s="190" t="str">
        <f t="shared" si="2560"/>
        <v>BP$18</v>
      </c>
      <c r="BQ1811" s="190" t="str">
        <f t="shared" si="2560"/>
        <v>BQ$18</v>
      </c>
      <c r="BR1811" s="190" t="str">
        <f t="shared" si="2560"/>
        <v>BR$18</v>
      </c>
      <c r="BS1811" s="190" t="str">
        <f t="shared" si="2560"/>
        <v>BS$18</v>
      </c>
      <c r="BT1811" s="190" t="str">
        <f t="shared" si="2560"/>
        <v>BT$18</v>
      </c>
      <c r="BU1811" s="190" t="str">
        <f t="shared" si="2560"/>
        <v>BU$18</v>
      </c>
      <c r="BV1811" s="190" t="str">
        <f t="shared" si="2560"/>
        <v>BV$18</v>
      </c>
      <c r="BW1811" s="190" t="str">
        <f t="shared" si="2560"/>
        <v>BW$18</v>
      </c>
      <c r="BX1811" s="190" t="str">
        <f t="shared" si="2560"/>
        <v>BX$18</v>
      </c>
      <c r="BY1811" s="190" t="str">
        <f t="shared" si="2560"/>
        <v>BY$18</v>
      </c>
      <c r="BZ1811" s="190" t="str">
        <f t="shared" si="2560"/>
        <v>BZ$18</v>
      </c>
      <c r="CA1811" s="190" t="str">
        <f t="shared" si="2560"/>
        <v>CA$18</v>
      </c>
      <c r="CB1811" s="190" t="str">
        <f t="shared" si="2560"/>
        <v>CB$18</v>
      </c>
      <c r="CC1811" s="190" t="str">
        <f t="shared" si="2560"/>
        <v>CC$18</v>
      </c>
      <c r="CD1811" s="190" t="str">
        <f t="shared" si="2560"/>
        <v>CD$18</v>
      </c>
      <c r="CE1811" s="190" t="str">
        <f t="shared" ref="CE1811:CL1811" si="2561">CE$22</f>
        <v>CE$18</v>
      </c>
      <c r="CF1811" s="190" t="str">
        <f t="shared" si="2561"/>
        <v>CF$18</v>
      </c>
      <c r="CG1811" s="190" t="str">
        <f t="shared" si="2561"/>
        <v>CG$18</v>
      </c>
      <c r="CH1811" s="190" t="str">
        <f t="shared" si="2561"/>
        <v>CH$18</v>
      </c>
      <c r="CI1811" s="190" t="str">
        <f t="shared" si="2561"/>
        <v>CI$18</v>
      </c>
      <c r="CJ1811" s="190" t="str">
        <f t="shared" si="2561"/>
        <v>CJ$18</v>
      </c>
      <c r="CK1811" s="190" t="str">
        <f t="shared" si="2561"/>
        <v>CK$18</v>
      </c>
      <c r="CL1811" s="190" t="str">
        <f t="shared" si="2561"/>
        <v>CL$18</v>
      </c>
      <c r="CN1811" s="201"/>
      <c r="CO1811" s="190" t="str">
        <f t="shared" ref="CO1811:DL1811" si="2562">CO$22</f>
        <v>CO$18</v>
      </c>
      <c r="CP1811" s="190" t="str">
        <f t="shared" si="2562"/>
        <v>CP$18</v>
      </c>
      <c r="CQ1811" s="190" t="str">
        <f t="shared" si="2562"/>
        <v>CQ$18</v>
      </c>
      <c r="CR1811" s="190" t="str">
        <f t="shared" si="2562"/>
        <v>CR$18</v>
      </c>
      <c r="CS1811" s="190" t="str">
        <f t="shared" si="2562"/>
        <v>CS$18</v>
      </c>
      <c r="CT1811" s="190" t="str">
        <f t="shared" si="2562"/>
        <v>CT$18</v>
      </c>
      <c r="CU1811" s="190" t="str">
        <f t="shared" si="2562"/>
        <v>CU$18</v>
      </c>
      <c r="CV1811" s="190" t="str">
        <f t="shared" si="2562"/>
        <v>CV$18</v>
      </c>
      <c r="CW1811" s="190" t="str">
        <f t="shared" si="2562"/>
        <v>CW$18</v>
      </c>
      <c r="CX1811" s="190" t="str">
        <f t="shared" si="2562"/>
        <v>CX$18</v>
      </c>
      <c r="CY1811" s="190" t="str">
        <f t="shared" si="2562"/>
        <v>CY$18</v>
      </c>
      <c r="CZ1811" s="190" t="str">
        <f t="shared" si="2562"/>
        <v>CZ$18</v>
      </c>
      <c r="DA1811" s="190" t="str">
        <f t="shared" si="2562"/>
        <v>DA$18</v>
      </c>
      <c r="DB1811" s="190" t="str">
        <f t="shared" si="2562"/>
        <v>DB$18</v>
      </c>
      <c r="DC1811" s="190" t="str">
        <f t="shared" si="2562"/>
        <v>DC$18</v>
      </c>
      <c r="DD1811" s="190" t="str">
        <f t="shared" si="2562"/>
        <v>DD$18</v>
      </c>
      <c r="DE1811" s="190" t="str">
        <f t="shared" si="2562"/>
        <v>DE$18</v>
      </c>
      <c r="DF1811" s="190" t="str">
        <f t="shared" si="2562"/>
        <v>DF$18</v>
      </c>
      <c r="DG1811" s="190" t="str">
        <f t="shared" si="2562"/>
        <v>DG$18</v>
      </c>
      <c r="DH1811" s="190" t="str">
        <f t="shared" si="2562"/>
        <v>DH$18</v>
      </c>
      <c r="DI1811" s="190" t="str">
        <f t="shared" si="2562"/>
        <v>DI$18</v>
      </c>
      <c r="DJ1811" s="190" t="str">
        <f t="shared" si="2562"/>
        <v>DJ$18</v>
      </c>
      <c r="DK1811" s="190" t="str">
        <f t="shared" si="2562"/>
        <v>DK$18</v>
      </c>
      <c r="DL1811" s="190" t="str">
        <f t="shared" si="2562"/>
        <v>DL$18</v>
      </c>
    </row>
    <row r="1812" spans="1:116" x14ac:dyDescent="0.4">
      <c r="A1812" s="174"/>
      <c r="E1812" s="8"/>
      <c r="G1812" s="175" t="s">
        <v>464</v>
      </c>
      <c r="H1812" s="200"/>
      <c r="I1812" s="201"/>
      <c r="J1812" s="201"/>
      <c r="K1812" s="202"/>
      <c r="L1812" s="202"/>
      <c r="M1812" s="202"/>
      <c r="N1812" s="202"/>
      <c r="O1812" s="202"/>
      <c r="P1812" s="202"/>
      <c r="R1812" s="202"/>
      <c r="S1812" s="190" t="str">
        <f t="shared" ref="S1812:CD1812" si="2563">S$23</f>
        <v>S$19</v>
      </c>
      <c r="T1812" s="190" t="str">
        <f t="shared" si="2563"/>
        <v>T$19</v>
      </c>
      <c r="U1812" s="190" t="str">
        <f t="shared" si="2563"/>
        <v>U$19</v>
      </c>
      <c r="V1812" s="190" t="str">
        <f t="shared" si="2563"/>
        <v>V$19</v>
      </c>
      <c r="W1812" s="190" t="str">
        <f t="shared" si="2563"/>
        <v>W$19</v>
      </c>
      <c r="X1812" s="190" t="str">
        <f t="shared" si="2563"/>
        <v>X$19</v>
      </c>
      <c r="Y1812" s="190" t="str">
        <f t="shared" si="2563"/>
        <v>Y$19</v>
      </c>
      <c r="Z1812" s="190" t="str">
        <f t="shared" si="2563"/>
        <v>Z$19</v>
      </c>
      <c r="AA1812" s="190" t="str">
        <f t="shared" si="2563"/>
        <v>AA$19</v>
      </c>
      <c r="AB1812" s="190" t="str">
        <f t="shared" si="2563"/>
        <v>AB$19</v>
      </c>
      <c r="AC1812" s="190" t="str">
        <f t="shared" si="2563"/>
        <v>AC$19</v>
      </c>
      <c r="AD1812" s="190" t="str">
        <f t="shared" si="2563"/>
        <v>AD$19</v>
      </c>
      <c r="AE1812" s="190" t="str">
        <f t="shared" si="2563"/>
        <v>AE$19</v>
      </c>
      <c r="AF1812" s="190" t="str">
        <f t="shared" si="2563"/>
        <v>AF$19</v>
      </c>
      <c r="AG1812" s="190" t="str">
        <f t="shared" si="2563"/>
        <v>AG$19</v>
      </c>
      <c r="AH1812" s="190" t="str">
        <f t="shared" si="2563"/>
        <v>AH$19</v>
      </c>
      <c r="AI1812" s="190" t="str">
        <f t="shared" si="2563"/>
        <v>AI$19</v>
      </c>
      <c r="AJ1812" s="190" t="str">
        <f t="shared" si="2563"/>
        <v>AJ$19</v>
      </c>
      <c r="AK1812" s="190" t="str">
        <f t="shared" si="2563"/>
        <v>AK$19</v>
      </c>
      <c r="AL1812" s="190" t="str">
        <f t="shared" si="2563"/>
        <v>AL$19</v>
      </c>
      <c r="AM1812" s="190" t="str">
        <f t="shared" si="2563"/>
        <v>AM$19</v>
      </c>
      <c r="AN1812" s="190" t="str">
        <f t="shared" si="2563"/>
        <v>AN$19</v>
      </c>
      <c r="AO1812" s="190" t="str">
        <f t="shared" si="2563"/>
        <v>AO$19</v>
      </c>
      <c r="AP1812" s="190" t="str">
        <f t="shared" si="2563"/>
        <v>AP$19</v>
      </c>
      <c r="AQ1812" s="190" t="str">
        <f t="shared" si="2563"/>
        <v>AQ$19</v>
      </c>
      <c r="AR1812" s="190" t="str">
        <f t="shared" si="2563"/>
        <v>AR$19</v>
      </c>
      <c r="AS1812" s="190" t="str">
        <f t="shared" si="2563"/>
        <v>AS$19</v>
      </c>
      <c r="AT1812" s="190" t="str">
        <f t="shared" si="2563"/>
        <v>AT$19</v>
      </c>
      <c r="AU1812" s="190" t="str">
        <f t="shared" si="2563"/>
        <v>AU$19</v>
      </c>
      <c r="AV1812" s="190" t="str">
        <f t="shared" si="2563"/>
        <v>AV$19</v>
      </c>
      <c r="AW1812" s="190" t="str">
        <f t="shared" si="2563"/>
        <v>AW$19</v>
      </c>
      <c r="AX1812" s="190" t="str">
        <f t="shared" si="2563"/>
        <v>AX$19</v>
      </c>
      <c r="AY1812" s="190" t="str">
        <f t="shared" si="2563"/>
        <v>AY$19</v>
      </c>
      <c r="AZ1812" s="190" t="str">
        <f t="shared" si="2563"/>
        <v>AZ$19</v>
      </c>
      <c r="BA1812" s="190" t="str">
        <f t="shared" si="2563"/>
        <v>BA$19</v>
      </c>
      <c r="BB1812" s="190" t="str">
        <f t="shared" si="2563"/>
        <v>BB$19</v>
      </c>
      <c r="BC1812" s="190" t="str">
        <f t="shared" si="2563"/>
        <v>BC$19</v>
      </c>
      <c r="BD1812" s="190" t="str">
        <f t="shared" si="2563"/>
        <v>BD$19</v>
      </c>
      <c r="BE1812" s="190" t="str">
        <f t="shared" si="2563"/>
        <v>BE$19</v>
      </c>
      <c r="BF1812" s="190" t="str">
        <f t="shared" si="2563"/>
        <v>BF$19</v>
      </c>
      <c r="BG1812" s="190" t="str">
        <f t="shared" si="2563"/>
        <v>BG$19</v>
      </c>
      <c r="BH1812" s="190" t="str">
        <f t="shared" si="2563"/>
        <v>BH$19</v>
      </c>
      <c r="BI1812" s="190" t="str">
        <f t="shared" si="2563"/>
        <v>BI$19</v>
      </c>
      <c r="BJ1812" s="190" t="str">
        <f t="shared" si="2563"/>
        <v>BJ$19</v>
      </c>
      <c r="BK1812" s="190" t="str">
        <f t="shared" si="2563"/>
        <v>BK$19</v>
      </c>
      <c r="BL1812" s="190" t="str">
        <f t="shared" si="2563"/>
        <v>BL$19</v>
      </c>
      <c r="BM1812" s="190" t="str">
        <f t="shared" si="2563"/>
        <v>BM$19</v>
      </c>
      <c r="BN1812" s="190" t="str">
        <f t="shared" si="2563"/>
        <v>BN$19</v>
      </c>
      <c r="BO1812" s="190" t="str">
        <f t="shared" si="2563"/>
        <v>BO$19</v>
      </c>
      <c r="BP1812" s="190" t="str">
        <f t="shared" si="2563"/>
        <v>BP$19</v>
      </c>
      <c r="BQ1812" s="190" t="str">
        <f t="shared" si="2563"/>
        <v>BQ$19</v>
      </c>
      <c r="BR1812" s="190" t="str">
        <f t="shared" si="2563"/>
        <v>BR$19</v>
      </c>
      <c r="BS1812" s="190" t="str">
        <f t="shared" si="2563"/>
        <v>BS$19</v>
      </c>
      <c r="BT1812" s="190" t="str">
        <f t="shared" si="2563"/>
        <v>BT$19</v>
      </c>
      <c r="BU1812" s="190" t="str">
        <f t="shared" si="2563"/>
        <v>BU$19</v>
      </c>
      <c r="BV1812" s="190" t="str">
        <f t="shared" si="2563"/>
        <v>BV$19</v>
      </c>
      <c r="BW1812" s="190" t="str">
        <f t="shared" si="2563"/>
        <v>BW$19</v>
      </c>
      <c r="BX1812" s="190" t="str">
        <f t="shared" si="2563"/>
        <v>BX$19</v>
      </c>
      <c r="BY1812" s="190" t="str">
        <f t="shared" si="2563"/>
        <v>BY$19</v>
      </c>
      <c r="BZ1812" s="190" t="str">
        <f t="shared" si="2563"/>
        <v>BZ$19</v>
      </c>
      <c r="CA1812" s="190" t="str">
        <f t="shared" si="2563"/>
        <v>CA$19</v>
      </c>
      <c r="CB1812" s="190" t="str">
        <f t="shared" si="2563"/>
        <v>CB$19</v>
      </c>
      <c r="CC1812" s="190" t="str">
        <f t="shared" si="2563"/>
        <v>CC$19</v>
      </c>
      <c r="CD1812" s="190" t="str">
        <f t="shared" si="2563"/>
        <v>CD$19</v>
      </c>
      <c r="CE1812" s="190" t="str">
        <f t="shared" ref="CE1812:CL1812" si="2564">CE$23</f>
        <v>CE$19</v>
      </c>
      <c r="CF1812" s="190" t="str">
        <f t="shared" si="2564"/>
        <v>CF$19</v>
      </c>
      <c r="CG1812" s="190" t="str">
        <f t="shared" si="2564"/>
        <v>CG$19</v>
      </c>
      <c r="CH1812" s="190" t="str">
        <f t="shared" si="2564"/>
        <v>CH$19</v>
      </c>
      <c r="CI1812" s="190" t="str">
        <f t="shared" si="2564"/>
        <v>CI$19</v>
      </c>
      <c r="CJ1812" s="190" t="str">
        <f t="shared" si="2564"/>
        <v>CJ$19</v>
      </c>
      <c r="CK1812" s="190" t="str">
        <f t="shared" si="2564"/>
        <v>CK$19</v>
      </c>
      <c r="CL1812" s="190" t="str">
        <f t="shared" si="2564"/>
        <v>CL$19</v>
      </c>
      <c r="CN1812" s="201"/>
      <c r="CO1812" s="190" t="str">
        <f t="shared" ref="CO1812:DL1812" si="2565">CO$23</f>
        <v>CO$19</v>
      </c>
      <c r="CP1812" s="190" t="str">
        <f t="shared" si="2565"/>
        <v>CP$19</v>
      </c>
      <c r="CQ1812" s="190" t="str">
        <f t="shared" si="2565"/>
        <v>CQ$19</v>
      </c>
      <c r="CR1812" s="190" t="str">
        <f t="shared" si="2565"/>
        <v>CR$19</v>
      </c>
      <c r="CS1812" s="190" t="str">
        <f t="shared" si="2565"/>
        <v>CS$19</v>
      </c>
      <c r="CT1812" s="190" t="str">
        <f t="shared" si="2565"/>
        <v>CT$19</v>
      </c>
      <c r="CU1812" s="190" t="str">
        <f t="shared" si="2565"/>
        <v>CU$19</v>
      </c>
      <c r="CV1812" s="190" t="str">
        <f t="shared" si="2565"/>
        <v>CV$19</v>
      </c>
      <c r="CW1812" s="190" t="str">
        <f t="shared" si="2565"/>
        <v>CW$19</v>
      </c>
      <c r="CX1812" s="190" t="str">
        <f t="shared" si="2565"/>
        <v>CX$19</v>
      </c>
      <c r="CY1812" s="190" t="str">
        <f t="shared" si="2565"/>
        <v>CY$19</v>
      </c>
      <c r="CZ1812" s="190" t="str">
        <f t="shared" si="2565"/>
        <v>CZ$19</v>
      </c>
      <c r="DA1812" s="190" t="str">
        <f t="shared" si="2565"/>
        <v>DA$19</v>
      </c>
      <c r="DB1812" s="190" t="str">
        <f t="shared" si="2565"/>
        <v>DB$19</v>
      </c>
      <c r="DC1812" s="190" t="str">
        <f t="shared" si="2565"/>
        <v>DC$19</v>
      </c>
      <c r="DD1812" s="190" t="str">
        <f t="shared" si="2565"/>
        <v>DD$19</v>
      </c>
      <c r="DE1812" s="190" t="str">
        <f t="shared" si="2565"/>
        <v>DE$19</v>
      </c>
      <c r="DF1812" s="190" t="str">
        <f t="shared" si="2565"/>
        <v>DF$19</v>
      </c>
      <c r="DG1812" s="190" t="str">
        <f t="shared" si="2565"/>
        <v>DG$19</v>
      </c>
      <c r="DH1812" s="190" t="str">
        <f t="shared" si="2565"/>
        <v>DH$19</v>
      </c>
      <c r="DI1812" s="190" t="str">
        <f t="shared" si="2565"/>
        <v>DI$19</v>
      </c>
      <c r="DJ1812" s="190" t="str">
        <f t="shared" si="2565"/>
        <v>DJ$19</v>
      </c>
      <c r="DK1812" s="190" t="str">
        <f t="shared" si="2565"/>
        <v>DK$19</v>
      </c>
      <c r="DL1812" s="190" t="str">
        <f t="shared" si="2565"/>
        <v>DL$19</v>
      </c>
    </row>
    <row r="1813" spans="1:116" x14ac:dyDescent="0.4">
      <c r="A1813" s="31" t="s">
        <v>218</v>
      </c>
      <c r="B1813" s="31" t="s">
        <v>243</v>
      </c>
      <c r="C1813" s="31"/>
      <c r="D1813" t="s">
        <v>528</v>
      </c>
      <c r="E1813" s="8" t="str">
        <f t="shared" ref="E1813:E1816" si="2566">ROW()&amp;" "&amp;D1813</f>
        <v>1813 FCCL-F</v>
      </c>
      <c r="F1813" t="s">
        <v>526</v>
      </c>
      <c r="G1813" s="70" t="s">
        <v>527</v>
      </c>
      <c r="H1813" s="48"/>
      <c r="I1813" s="297"/>
      <c r="J1813" s="297"/>
      <c r="K1813" s="48"/>
      <c r="L1813" s="48"/>
      <c r="M1813" s="48"/>
      <c r="N1813" s="48"/>
      <c r="O1813" s="48"/>
      <c r="P1813" s="48"/>
      <c r="R1813" s="70"/>
      <c r="S1813" s="298"/>
      <c r="T1813" s="298"/>
      <c r="U1813" s="298"/>
      <c r="V1813" s="298"/>
      <c r="W1813" s="298"/>
      <c r="X1813" s="298"/>
      <c r="Y1813" s="298"/>
      <c r="Z1813" s="298"/>
      <c r="AA1813" s="298"/>
      <c r="AB1813" s="298"/>
      <c r="AC1813" s="298"/>
      <c r="AD1813" s="298"/>
      <c r="AE1813" s="298"/>
      <c r="AF1813" s="298"/>
      <c r="AG1813" s="298"/>
      <c r="AH1813" s="298"/>
      <c r="AI1813" s="298"/>
      <c r="AJ1813" s="298"/>
      <c r="AK1813" s="298"/>
      <c r="AL1813" s="298"/>
      <c r="AM1813" s="298"/>
      <c r="AN1813" s="298"/>
      <c r="AO1813" s="298"/>
      <c r="AP1813" s="298"/>
      <c r="AQ1813" s="298"/>
      <c r="AR1813" s="298"/>
      <c r="AS1813" s="298"/>
      <c r="AT1813" s="298"/>
      <c r="AU1813" s="298"/>
      <c r="AV1813" s="298"/>
      <c r="AW1813" s="298"/>
      <c r="AX1813" s="298"/>
      <c r="AY1813" s="298"/>
      <c r="AZ1813" s="298"/>
      <c r="BA1813" s="298"/>
      <c r="BB1813" s="298"/>
      <c r="BC1813" s="298"/>
      <c r="BD1813" s="298"/>
      <c r="BE1813" s="298"/>
      <c r="BF1813" s="298"/>
      <c r="BG1813" s="298"/>
      <c r="BH1813" s="298"/>
      <c r="BI1813" s="298"/>
      <c r="BJ1813" s="298"/>
      <c r="BK1813" s="298"/>
      <c r="BL1813" s="298"/>
      <c r="BM1813" s="298"/>
      <c r="BN1813" s="298"/>
      <c r="BO1813" s="298"/>
      <c r="BP1813" s="298"/>
      <c r="BQ1813" s="298"/>
      <c r="BR1813" s="298"/>
      <c r="BS1813" s="298"/>
      <c r="BT1813" s="298"/>
      <c r="BU1813" s="298"/>
      <c r="BV1813" s="298"/>
      <c r="BW1813" s="298"/>
      <c r="BX1813" s="298"/>
      <c r="BY1813" s="298"/>
      <c r="BZ1813" s="298"/>
      <c r="CA1813" s="298"/>
      <c r="CB1813" s="298"/>
      <c r="CC1813" s="298"/>
      <c r="CD1813" s="298"/>
      <c r="CE1813" s="298"/>
      <c r="CF1813" s="298"/>
      <c r="CG1813" s="298"/>
      <c r="CH1813" s="298"/>
      <c r="CI1813" s="298"/>
      <c r="CJ1813" s="298"/>
      <c r="CK1813" s="298"/>
      <c r="CL1813" s="298"/>
      <c r="CN1813" s="297"/>
      <c r="CO1813" s="298"/>
      <c r="CP1813" s="298"/>
      <c r="CQ1813" s="298"/>
      <c r="CR1813" s="298"/>
      <c r="CS1813" s="298"/>
      <c r="CT1813" s="298"/>
      <c r="CU1813" s="298"/>
      <c r="CV1813" s="298"/>
      <c r="CW1813" s="298"/>
      <c r="CX1813" s="298"/>
      <c r="CY1813" s="298"/>
      <c r="CZ1813" s="298"/>
      <c r="DA1813" s="298"/>
      <c r="DB1813" s="298"/>
      <c r="DC1813" s="298"/>
      <c r="DD1813" s="298"/>
      <c r="DE1813" s="298"/>
      <c r="DF1813" s="298"/>
      <c r="DG1813" s="298"/>
      <c r="DH1813" s="298"/>
      <c r="DI1813" s="298"/>
      <c r="DJ1813" s="298"/>
      <c r="DK1813" s="298"/>
      <c r="DL1813" s="298"/>
    </row>
    <row r="1814" spans="1:116" x14ac:dyDescent="0.4">
      <c r="B1814" t="str">
        <f>E1814</f>
        <v>1814 FCCL-F</v>
      </c>
      <c r="C1814" t="s">
        <v>232</v>
      </c>
      <c r="D1814" t="s">
        <v>528</v>
      </c>
      <c r="E1814" s="8" t="str">
        <f t="shared" si="2566"/>
        <v>1814 FCCL-F</v>
      </c>
      <c r="G1814" s="125" t="str">
        <f>"Current liability - "&amp;(SUBSTITUTE(G1813,":",""))</f>
        <v>Current liability - Fixed constant current liability</v>
      </c>
      <c r="J1814" s="74">
        <v>1000</v>
      </c>
      <c r="K1814" s="53">
        <f>SUMIF($4:$4,K$2,1814:1814)</f>
        <v>1000</v>
      </c>
      <c r="L1814" s="53">
        <f>SUMIF($4:$4,L$2,1814:1814)</f>
        <v>1000</v>
      </c>
      <c r="M1814" s="53">
        <f>SUMIF($4:$4,M$2,1814:1814)</f>
        <v>1000</v>
      </c>
      <c r="N1814" s="53">
        <f>SUMIF($4:$4,N$2,1814:1814)</f>
        <v>1000</v>
      </c>
      <c r="O1814" s="53">
        <f>SUMIF($4:$4,O$2,1814:1814)</f>
        <v>1000</v>
      </c>
      <c r="P1814" s="53">
        <f>SUMIF($4:$4,P$2,1814:1814)</f>
        <v>1000</v>
      </c>
      <c r="R1814" s="24">
        <f>$J1814</f>
        <v>1000</v>
      </c>
      <c r="S1814" s="80">
        <f>R1814</f>
        <v>1000</v>
      </c>
      <c r="T1814" s="80">
        <f t="shared" ref="T1814:T1816" si="2567">S1814</f>
        <v>1000</v>
      </c>
      <c r="U1814" s="80">
        <f t="shared" ref="U1814:U1816" si="2568">T1814</f>
        <v>1000</v>
      </c>
      <c r="V1814" s="80">
        <f t="shared" ref="V1814:V1816" si="2569">U1814</f>
        <v>1000</v>
      </c>
      <c r="W1814" s="80">
        <f t="shared" ref="W1814:W1816" si="2570">V1814</f>
        <v>1000</v>
      </c>
      <c r="X1814" s="80">
        <f t="shared" ref="X1814:X1816" si="2571">W1814</f>
        <v>1000</v>
      </c>
      <c r="Y1814" s="80">
        <f t="shared" ref="Y1814:Y1816" si="2572">X1814</f>
        <v>1000</v>
      </c>
      <c r="Z1814" s="80">
        <f t="shared" ref="Z1814:Z1816" si="2573">Y1814</f>
        <v>1000</v>
      </c>
      <c r="AA1814" s="80">
        <f t="shared" ref="AA1814:AA1816" si="2574">Z1814</f>
        <v>1000</v>
      </c>
      <c r="AB1814" s="80">
        <f t="shared" ref="AB1814:AB1816" si="2575">AA1814</f>
        <v>1000</v>
      </c>
      <c r="AC1814" s="80">
        <f t="shared" ref="AC1814:AC1816" si="2576">AB1814</f>
        <v>1000</v>
      </c>
      <c r="AD1814" s="80">
        <f t="shared" ref="AD1814:AD1816" si="2577">AC1814</f>
        <v>1000</v>
      </c>
      <c r="AE1814" s="80">
        <f t="shared" ref="AE1814:AE1816" si="2578">AD1814</f>
        <v>1000</v>
      </c>
      <c r="AF1814" s="80">
        <f t="shared" ref="AF1814:AF1816" si="2579">AE1814</f>
        <v>1000</v>
      </c>
      <c r="AG1814" s="80">
        <f t="shared" ref="AG1814:AG1816" si="2580">AF1814</f>
        <v>1000</v>
      </c>
      <c r="AH1814" s="80">
        <f t="shared" ref="AH1814:AH1816" si="2581">AG1814</f>
        <v>1000</v>
      </c>
      <c r="AI1814" s="80">
        <f t="shared" ref="AI1814:AI1816" si="2582">AH1814</f>
        <v>1000</v>
      </c>
      <c r="AJ1814" s="80">
        <f t="shared" ref="AJ1814:AJ1816" si="2583">AI1814</f>
        <v>1000</v>
      </c>
      <c r="AK1814" s="80">
        <f t="shared" ref="AK1814:AK1816" si="2584">AJ1814</f>
        <v>1000</v>
      </c>
      <c r="AL1814" s="80">
        <f t="shared" ref="AL1814:AL1816" si="2585">AK1814</f>
        <v>1000</v>
      </c>
      <c r="AM1814" s="80">
        <f t="shared" ref="AM1814:AM1816" si="2586">AL1814</f>
        <v>1000</v>
      </c>
      <c r="AN1814" s="80">
        <f t="shared" ref="AN1814:AN1816" si="2587">AM1814</f>
        <v>1000</v>
      </c>
      <c r="AO1814" s="80">
        <f t="shared" ref="AO1814:AO1816" si="2588">AN1814</f>
        <v>1000</v>
      </c>
      <c r="AP1814" s="80">
        <f t="shared" ref="AP1814:AP1816" si="2589">AO1814</f>
        <v>1000</v>
      </c>
      <c r="AQ1814" s="80">
        <f t="shared" ref="AQ1814:AQ1816" si="2590">AP1814</f>
        <v>1000</v>
      </c>
      <c r="AR1814" s="80">
        <f t="shared" ref="AR1814:AR1816" si="2591">AQ1814</f>
        <v>1000</v>
      </c>
      <c r="AS1814" s="80">
        <f t="shared" ref="AS1814:AS1816" si="2592">AR1814</f>
        <v>1000</v>
      </c>
      <c r="AT1814" s="80">
        <f t="shared" ref="AT1814:AT1816" si="2593">AS1814</f>
        <v>1000</v>
      </c>
      <c r="AU1814" s="80">
        <f t="shared" ref="AU1814:AU1816" si="2594">AT1814</f>
        <v>1000</v>
      </c>
      <c r="AV1814" s="80">
        <f t="shared" ref="AV1814:AV1816" si="2595">AU1814</f>
        <v>1000</v>
      </c>
      <c r="AW1814" s="80">
        <f t="shared" ref="AW1814:AW1816" si="2596">AV1814</f>
        <v>1000</v>
      </c>
      <c r="AX1814" s="80">
        <f t="shared" ref="AX1814:AX1816" si="2597">AW1814</f>
        <v>1000</v>
      </c>
      <c r="AY1814" s="80">
        <f t="shared" ref="AY1814:AY1816" si="2598">AX1814</f>
        <v>1000</v>
      </c>
      <c r="AZ1814" s="80">
        <f t="shared" ref="AZ1814:AZ1816" si="2599">AY1814</f>
        <v>1000</v>
      </c>
      <c r="BA1814" s="80">
        <f t="shared" ref="BA1814:BA1816" si="2600">AZ1814</f>
        <v>1000</v>
      </c>
      <c r="BB1814" s="80">
        <f t="shared" ref="BB1814:BB1816" si="2601">BA1814</f>
        <v>1000</v>
      </c>
      <c r="BC1814" s="80">
        <f t="shared" ref="BC1814:BC1816" si="2602">BB1814</f>
        <v>1000</v>
      </c>
      <c r="BD1814" s="80">
        <f t="shared" ref="BD1814:BD1816" si="2603">BC1814</f>
        <v>1000</v>
      </c>
      <c r="BE1814" s="80">
        <f t="shared" ref="BE1814:BE1816" si="2604">BD1814</f>
        <v>1000</v>
      </c>
      <c r="BF1814" s="80">
        <f t="shared" ref="BF1814:BF1816" si="2605">BE1814</f>
        <v>1000</v>
      </c>
      <c r="BG1814" s="80">
        <f t="shared" ref="BG1814:BG1816" si="2606">BF1814</f>
        <v>1000</v>
      </c>
      <c r="BH1814" s="80">
        <f t="shared" ref="BH1814:BH1816" si="2607">BG1814</f>
        <v>1000</v>
      </c>
      <c r="BI1814" s="80">
        <f t="shared" ref="BI1814:BI1816" si="2608">BH1814</f>
        <v>1000</v>
      </c>
      <c r="BJ1814" s="80">
        <f t="shared" ref="BJ1814:BJ1816" si="2609">BI1814</f>
        <v>1000</v>
      </c>
      <c r="BK1814" s="80">
        <f t="shared" ref="BK1814:BK1816" si="2610">BJ1814</f>
        <v>1000</v>
      </c>
      <c r="BL1814" s="80">
        <f t="shared" ref="BL1814:BL1816" si="2611">BK1814</f>
        <v>1000</v>
      </c>
      <c r="BM1814" s="80">
        <f t="shared" ref="BM1814:BM1816" si="2612">BL1814</f>
        <v>1000</v>
      </c>
      <c r="BN1814" s="80">
        <f t="shared" ref="BN1814:BN1816" si="2613">BM1814</f>
        <v>1000</v>
      </c>
      <c r="BO1814" s="80">
        <f t="shared" ref="BO1814:BO1816" si="2614">BN1814</f>
        <v>1000</v>
      </c>
      <c r="BP1814" s="80">
        <f t="shared" ref="BP1814:BP1816" si="2615">BO1814</f>
        <v>1000</v>
      </c>
      <c r="BQ1814" s="80">
        <f t="shared" ref="BQ1814:BQ1816" si="2616">BP1814</f>
        <v>1000</v>
      </c>
      <c r="BR1814" s="80">
        <f t="shared" ref="BR1814:BR1816" si="2617">BQ1814</f>
        <v>1000</v>
      </c>
      <c r="BS1814" s="80">
        <f t="shared" ref="BS1814:BS1816" si="2618">BR1814</f>
        <v>1000</v>
      </c>
      <c r="BT1814" s="80">
        <f t="shared" ref="BT1814:BT1816" si="2619">BS1814</f>
        <v>1000</v>
      </c>
      <c r="BU1814" s="80">
        <f t="shared" ref="BU1814:BU1816" si="2620">BT1814</f>
        <v>1000</v>
      </c>
      <c r="BV1814" s="80">
        <f t="shared" ref="BV1814:BV1816" si="2621">BU1814</f>
        <v>1000</v>
      </c>
      <c r="BW1814" s="80">
        <f t="shared" ref="BW1814:BW1816" si="2622">BV1814</f>
        <v>1000</v>
      </c>
      <c r="BX1814" s="80">
        <f t="shared" ref="BX1814:BX1816" si="2623">BW1814</f>
        <v>1000</v>
      </c>
      <c r="BY1814" s="80">
        <f t="shared" ref="BY1814:BY1816" si="2624">BX1814</f>
        <v>1000</v>
      </c>
      <c r="BZ1814" s="80">
        <f t="shared" ref="BZ1814:BZ1816" si="2625">BY1814</f>
        <v>1000</v>
      </c>
      <c r="CA1814" s="80">
        <f t="shared" ref="CA1814:CA1816" si="2626">BZ1814</f>
        <v>1000</v>
      </c>
      <c r="CB1814" s="80">
        <f t="shared" ref="CB1814:CB1816" si="2627">CA1814</f>
        <v>1000</v>
      </c>
      <c r="CC1814" s="80">
        <f t="shared" ref="CC1814:CC1816" si="2628">CB1814</f>
        <v>1000</v>
      </c>
      <c r="CD1814" s="80">
        <f t="shared" ref="CD1814:CD1816" si="2629">CC1814</f>
        <v>1000</v>
      </c>
      <c r="CE1814" s="80">
        <f t="shared" ref="CE1814:CE1816" si="2630">CD1814</f>
        <v>1000</v>
      </c>
      <c r="CF1814" s="80">
        <f t="shared" ref="CF1814:CF1816" si="2631">CE1814</f>
        <v>1000</v>
      </c>
      <c r="CG1814" s="80">
        <f t="shared" ref="CG1814:CG1816" si="2632">CF1814</f>
        <v>1000</v>
      </c>
      <c r="CH1814" s="80">
        <f t="shared" ref="CH1814:CH1816" si="2633">CG1814</f>
        <v>1000</v>
      </c>
      <c r="CI1814" s="80">
        <f t="shared" ref="CI1814:CI1816" si="2634">CH1814</f>
        <v>1000</v>
      </c>
      <c r="CJ1814" s="80">
        <f t="shared" ref="CJ1814:CJ1816" si="2635">CI1814</f>
        <v>1000</v>
      </c>
      <c r="CK1814" s="80">
        <f t="shared" ref="CK1814:CK1816" si="2636">CJ1814</f>
        <v>1000</v>
      </c>
      <c r="CL1814" s="80">
        <f t="shared" ref="CL1814:CL1816" si="2637">CK1814</f>
        <v>1000</v>
      </c>
      <c r="CN1814" s="74">
        <f>J1814</f>
        <v>1000</v>
      </c>
      <c r="CO1814" s="80">
        <f t="shared" ref="CO1814:CO1816" si="2638">CN1814</f>
        <v>1000</v>
      </c>
      <c r="CP1814" s="80">
        <f t="shared" ref="CP1814:CP1816" si="2639">CO1814</f>
        <v>1000</v>
      </c>
      <c r="CQ1814" s="80">
        <f t="shared" ref="CQ1814:CQ1816" si="2640">CP1814</f>
        <v>1000</v>
      </c>
      <c r="CR1814" s="80">
        <f t="shared" ref="CR1814:CR1816" si="2641">CQ1814</f>
        <v>1000</v>
      </c>
      <c r="CS1814" s="80">
        <f t="shared" ref="CS1814:CS1816" si="2642">CR1814</f>
        <v>1000</v>
      </c>
      <c r="CT1814" s="80">
        <f t="shared" ref="CT1814:CT1816" si="2643">CS1814</f>
        <v>1000</v>
      </c>
      <c r="CU1814" s="80">
        <f t="shared" ref="CU1814:CU1816" si="2644">CT1814</f>
        <v>1000</v>
      </c>
      <c r="CV1814" s="80">
        <f t="shared" ref="CV1814:CV1816" si="2645">CU1814</f>
        <v>1000</v>
      </c>
      <c r="CW1814" s="80">
        <f t="shared" ref="CW1814:CW1816" si="2646">CV1814</f>
        <v>1000</v>
      </c>
      <c r="CX1814" s="80">
        <f t="shared" ref="CX1814:CX1816" si="2647">CW1814</f>
        <v>1000</v>
      </c>
      <c r="CY1814" s="80">
        <f t="shared" ref="CY1814:CY1816" si="2648">CX1814</f>
        <v>1000</v>
      </c>
      <c r="CZ1814" s="80">
        <f t="shared" ref="CZ1814:CZ1816" si="2649">CY1814</f>
        <v>1000</v>
      </c>
      <c r="DA1814" s="80">
        <f t="shared" ref="DA1814:DA1816" si="2650">CZ1814</f>
        <v>1000</v>
      </c>
      <c r="DB1814" s="80">
        <f t="shared" ref="DB1814:DB1816" si="2651">DA1814</f>
        <v>1000</v>
      </c>
      <c r="DC1814" s="80">
        <f t="shared" ref="DC1814:DC1816" si="2652">DB1814</f>
        <v>1000</v>
      </c>
      <c r="DD1814" s="80">
        <f t="shared" ref="DD1814:DD1816" si="2653">DC1814</f>
        <v>1000</v>
      </c>
      <c r="DE1814" s="80">
        <f t="shared" ref="DE1814:DE1816" si="2654">DD1814</f>
        <v>1000</v>
      </c>
      <c r="DF1814" s="80">
        <f t="shared" ref="DF1814:DF1816" si="2655">DE1814</f>
        <v>1000</v>
      </c>
      <c r="DG1814" s="80">
        <f t="shared" ref="DG1814:DG1816" si="2656">DF1814</f>
        <v>1000</v>
      </c>
      <c r="DH1814" s="80">
        <f t="shared" ref="DH1814:DH1816" si="2657">DG1814</f>
        <v>1000</v>
      </c>
      <c r="DI1814" s="80">
        <f t="shared" ref="DI1814:DI1816" si="2658">DH1814</f>
        <v>1000</v>
      </c>
      <c r="DJ1814" s="80">
        <f t="shared" ref="DJ1814:DJ1816" si="2659">DI1814</f>
        <v>1000</v>
      </c>
      <c r="DK1814" s="80">
        <f t="shared" ref="DK1814:DL1816" si="2660">DJ1814</f>
        <v>1000</v>
      </c>
      <c r="DL1814" s="80">
        <f t="shared" si="2660"/>
        <v>1000</v>
      </c>
    </row>
    <row r="1815" spans="1:116" x14ac:dyDescent="0.4">
      <c r="D1815" t="s">
        <v>528</v>
      </c>
      <c r="E1815" s="8" t="str">
        <f>ROW()&amp;" "&amp;D1815</f>
        <v>1815 FCCL-F</v>
      </c>
      <c r="G1815" s="126"/>
      <c r="H1815" s="27"/>
      <c r="I1815" s="77"/>
      <c r="J1815" s="77"/>
      <c r="K1815" s="28"/>
      <c r="L1815" s="28"/>
      <c r="M1815" s="28"/>
      <c r="N1815" s="28"/>
      <c r="O1815" s="28"/>
      <c r="P1815" s="28"/>
      <c r="R1815" s="33"/>
      <c r="S1815" s="77"/>
      <c r="T1815" s="77"/>
      <c r="U1815" s="77"/>
      <c r="V1815" s="77"/>
      <c r="W1815" s="77"/>
      <c r="X1815" s="77"/>
      <c r="Y1815" s="77"/>
      <c r="Z1815" s="77"/>
      <c r="AA1815" s="77"/>
      <c r="AB1815" s="77"/>
      <c r="AC1815" s="77"/>
      <c r="AD1815" s="77"/>
      <c r="AE1815" s="77"/>
      <c r="AF1815" s="77"/>
      <c r="AG1815" s="77"/>
      <c r="AH1815" s="77"/>
      <c r="AI1815" s="77"/>
      <c r="AJ1815" s="77"/>
      <c r="AK1815" s="77"/>
      <c r="AL1815" s="77"/>
      <c r="AM1815" s="77"/>
      <c r="AN1815" s="77"/>
      <c r="AO1815" s="77"/>
      <c r="AP1815" s="77"/>
      <c r="AQ1815" s="77"/>
      <c r="AR1815" s="77"/>
      <c r="AS1815" s="77"/>
      <c r="AT1815" s="77"/>
      <c r="AU1815" s="77"/>
      <c r="AV1815" s="77"/>
      <c r="AW1815" s="77"/>
      <c r="AX1815" s="77"/>
      <c r="AY1815" s="77"/>
      <c r="AZ1815" s="77"/>
      <c r="BA1815" s="77"/>
      <c r="BB1815" s="77"/>
      <c r="BC1815" s="77"/>
      <c r="BD1815" s="77"/>
      <c r="BE1815" s="77"/>
      <c r="BF1815" s="77"/>
      <c r="BG1815" s="77"/>
      <c r="BH1815" s="77"/>
      <c r="BI1815" s="77"/>
      <c r="BJ1815" s="77"/>
      <c r="BK1815" s="77"/>
      <c r="BL1815" s="77"/>
      <c r="BM1815" s="77"/>
      <c r="BN1815" s="77"/>
      <c r="BO1815" s="77"/>
      <c r="BP1815" s="77"/>
      <c r="BQ1815" s="77"/>
      <c r="BR1815" s="77"/>
      <c r="BS1815" s="77"/>
      <c r="BT1815" s="77"/>
      <c r="BU1815" s="77"/>
      <c r="BV1815" s="77"/>
      <c r="BW1815" s="77"/>
      <c r="BX1815" s="77"/>
      <c r="BY1815" s="77"/>
      <c r="BZ1815" s="77"/>
      <c r="CA1815" s="77"/>
      <c r="CB1815" s="77"/>
      <c r="CC1815" s="77"/>
      <c r="CD1815" s="77"/>
      <c r="CE1815" s="77"/>
      <c r="CF1815" s="77"/>
      <c r="CG1815" s="77"/>
      <c r="CH1815" s="77"/>
      <c r="CI1815" s="77"/>
      <c r="CJ1815" s="77"/>
      <c r="CK1815" s="77"/>
      <c r="CL1815" s="77"/>
      <c r="CN1815" s="77"/>
      <c r="CO1815" s="77"/>
      <c r="CP1815" s="77"/>
      <c r="CQ1815" s="77"/>
      <c r="CR1815" s="77"/>
      <c r="CS1815" s="77"/>
      <c r="CT1815" s="77"/>
      <c r="CU1815" s="77"/>
      <c r="CV1815" s="77"/>
      <c r="CW1815" s="77"/>
      <c r="CX1815" s="77"/>
      <c r="CY1815" s="77"/>
      <c r="CZ1815" s="77"/>
      <c r="DA1815" s="77"/>
      <c r="DB1815" s="77"/>
      <c r="DC1815" s="77"/>
      <c r="DD1815" s="77"/>
      <c r="DE1815" s="77"/>
      <c r="DF1815" s="77"/>
      <c r="DG1815" s="77"/>
      <c r="DH1815" s="77"/>
      <c r="DI1815" s="77"/>
      <c r="DJ1815" s="77"/>
      <c r="DK1815" s="77"/>
      <c r="DL1815" s="77"/>
    </row>
    <row r="1816" spans="1:116" x14ac:dyDescent="0.4">
      <c r="C1816" t="s">
        <v>234</v>
      </c>
      <c r="D1816" t="s">
        <v>528</v>
      </c>
      <c r="E1816" s="8" t="str">
        <f>ROW()&amp;" "&amp;D1816</f>
        <v>1816 FCCL-F</v>
      </c>
      <c r="G1816" s="125" t="str">
        <f>"Change in "&amp;G1814</f>
        <v>Change in Current liability - Fixed constant current liability</v>
      </c>
      <c r="I1816" s="74"/>
      <c r="J1816" s="74"/>
      <c r="K1816" s="53">
        <f>SUMIF($3:$3,K$2,1816:1816)</f>
        <v>0</v>
      </c>
      <c r="L1816" s="53">
        <f>SUMIF($3:$3,L$2,1816:1816)</f>
        <v>0</v>
      </c>
      <c r="M1816" s="53">
        <f>SUMIF($3:$3,M$2,1816:1816)</f>
        <v>0</v>
      </c>
      <c r="N1816" s="53">
        <f>SUMIF($3:$3,N$2,1816:1816)</f>
        <v>0</v>
      </c>
      <c r="O1816" s="53">
        <f>SUMIF($3:$3,O$2,1816:1816)</f>
        <v>0</v>
      </c>
      <c r="P1816" s="53">
        <f>SUMIF($3:$3,P$2,1816:1816)</f>
        <v>0</v>
      </c>
      <c r="R1816" s="24"/>
      <c r="S1816" s="80">
        <f>S1814-R1814</f>
        <v>0</v>
      </c>
      <c r="T1816" s="80">
        <f t="shared" ref="T1816:CE1818" si="2661">T1814-S1814</f>
        <v>0</v>
      </c>
      <c r="U1816" s="80">
        <f t="shared" si="2661"/>
        <v>0</v>
      </c>
      <c r="V1816" s="80">
        <f t="shared" si="2661"/>
        <v>0</v>
      </c>
      <c r="W1816" s="80">
        <f t="shared" si="2661"/>
        <v>0</v>
      </c>
      <c r="X1816" s="80">
        <f t="shared" si="2661"/>
        <v>0</v>
      </c>
      <c r="Y1816" s="80">
        <f t="shared" si="2661"/>
        <v>0</v>
      </c>
      <c r="Z1816" s="80">
        <f t="shared" si="2661"/>
        <v>0</v>
      </c>
      <c r="AA1816" s="80">
        <f t="shared" si="2661"/>
        <v>0</v>
      </c>
      <c r="AB1816" s="80">
        <f t="shared" si="2661"/>
        <v>0</v>
      </c>
      <c r="AC1816" s="80">
        <f t="shared" si="2661"/>
        <v>0</v>
      </c>
      <c r="AD1816" s="80">
        <f t="shared" si="2661"/>
        <v>0</v>
      </c>
      <c r="AE1816" s="80">
        <f t="shared" si="2661"/>
        <v>0</v>
      </c>
      <c r="AF1816" s="80">
        <f t="shared" si="2661"/>
        <v>0</v>
      </c>
      <c r="AG1816" s="80">
        <f t="shared" si="2661"/>
        <v>0</v>
      </c>
      <c r="AH1816" s="80">
        <f t="shared" si="2661"/>
        <v>0</v>
      </c>
      <c r="AI1816" s="80">
        <f t="shared" si="2661"/>
        <v>0</v>
      </c>
      <c r="AJ1816" s="80">
        <f t="shared" si="2661"/>
        <v>0</v>
      </c>
      <c r="AK1816" s="80">
        <f t="shared" si="2661"/>
        <v>0</v>
      </c>
      <c r="AL1816" s="80">
        <f t="shared" si="2661"/>
        <v>0</v>
      </c>
      <c r="AM1816" s="80">
        <f t="shared" si="2661"/>
        <v>0</v>
      </c>
      <c r="AN1816" s="80">
        <f t="shared" si="2661"/>
        <v>0</v>
      </c>
      <c r="AO1816" s="80">
        <f t="shared" si="2661"/>
        <v>0</v>
      </c>
      <c r="AP1816" s="80">
        <f t="shared" si="2661"/>
        <v>0</v>
      </c>
      <c r="AQ1816" s="80">
        <f t="shared" si="2661"/>
        <v>0</v>
      </c>
      <c r="AR1816" s="80">
        <f t="shared" si="2661"/>
        <v>0</v>
      </c>
      <c r="AS1816" s="80">
        <f t="shared" si="2661"/>
        <v>0</v>
      </c>
      <c r="AT1816" s="80">
        <f t="shared" si="2661"/>
        <v>0</v>
      </c>
      <c r="AU1816" s="80">
        <f t="shared" si="2661"/>
        <v>0</v>
      </c>
      <c r="AV1816" s="80">
        <f t="shared" si="2661"/>
        <v>0</v>
      </c>
      <c r="AW1816" s="80">
        <f t="shared" si="2661"/>
        <v>0</v>
      </c>
      <c r="AX1816" s="80">
        <f t="shared" si="2661"/>
        <v>0</v>
      </c>
      <c r="AY1816" s="80">
        <f t="shared" si="2661"/>
        <v>0</v>
      </c>
      <c r="AZ1816" s="80">
        <f t="shared" si="2661"/>
        <v>0</v>
      </c>
      <c r="BA1816" s="80">
        <f t="shared" si="2661"/>
        <v>0</v>
      </c>
      <c r="BB1816" s="80">
        <f t="shared" si="2661"/>
        <v>0</v>
      </c>
      <c r="BC1816" s="80">
        <f t="shared" si="2661"/>
        <v>0</v>
      </c>
      <c r="BD1816" s="80">
        <f t="shared" si="2661"/>
        <v>0</v>
      </c>
      <c r="BE1816" s="80">
        <f t="shared" si="2661"/>
        <v>0</v>
      </c>
      <c r="BF1816" s="80">
        <f t="shared" si="2661"/>
        <v>0</v>
      </c>
      <c r="BG1816" s="80">
        <f t="shared" si="2661"/>
        <v>0</v>
      </c>
      <c r="BH1816" s="80">
        <f t="shared" si="2661"/>
        <v>0</v>
      </c>
      <c r="BI1816" s="80">
        <f t="shared" si="2661"/>
        <v>0</v>
      </c>
      <c r="BJ1816" s="80">
        <f t="shared" si="2661"/>
        <v>0</v>
      </c>
      <c r="BK1816" s="80">
        <f t="shared" si="2661"/>
        <v>0</v>
      </c>
      <c r="BL1816" s="80">
        <f t="shared" si="2661"/>
        <v>0</v>
      </c>
      <c r="BM1816" s="80">
        <f t="shared" si="2661"/>
        <v>0</v>
      </c>
      <c r="BN1816" s="80">
        <f t="shared" si="2661"/>
        <v>0</v>
      </c>
      <c r="BO1816" s="80">
        <f t="shared" si="2661"/>
        <v>0</v>
      </c>
      <c r="BP1816" s="80">
        <f t="shared" si="2661"/>
        <v>0</v>
      </c>
      <c r="BQ1816" s="80">
        <f t="shared" si="2661"/>
        <v>0</v>
      </c>
      <c r="BR1816" s="80">
        <f t="shared" si="2661"/>
        <v>0</v>
      </c>
      <c r="BS1816" s="80">
        <f t="shared" si="2661"/>
        <v>0</v>
      </c>
      <c r="BT1816" s="80">
        <f t="shared" si="2661"/>
        <v>0</v>
      </c>
      <c r="BU1816" s="80">
        <f t="shared" si="2661"/>
        <v>0</v>
      </c>
      <c r="BV1816" s="80">
        <f t="shared" si="2661"/>
        <v>0</v>
      </c>
      <c r="BW1816" s="80">
        <f t="shared" si="2661"/>
        <v>0</v>
      </c>
      <c r="BX1816" s="80">
        <f t="shared" si="2661"/>
        <v>0</v>
      </c>
      <c r="BY1816" s="80">
        <f t="shared" si="2661"/>
        <v>0</v>
      </c>
      <c r="BZ1816" s="80">
        <f t="shared" si="2661"/>
        <v>0</v>
      </c>
      <c r="CA1816" s="80">
        <f t="shared" si="2661"/>
        <v>0</v>
      </c>
      <c r="CB1816" s="80">
        <f t="shared" si="2661"/>
        <v>0</v>
      </c>
      <c r="CC1816" s="80">
        <f t="shared" si="2661"/>
        <v>0</v>
      </c>
      <c r="CD1816" s="80">
        <f t="shared" si="2661"/>
        <v>0</v>
      </c>
      <c r="CE1816" s="80">
        <f t="shared" si="2661"/>
        <v>0</v>
      </c>
      <c r="CF1816" s="80">
        <f t="shared" ref="CF1816:CL1818" si="2662">CF1814-CE1814</f>
        <v>0</v>
      </c>
      <c r="CG1816" s="80">
        <f t="shared" si="2662"/>
        <v>0</v>
      </c>
      <c r="CH1816" s="80">
        <f t="shared" si="2662"/>
        <v>0</v>
      </c>
      <c r="CI1816" s="80">
        <f t="shared" si="2662"/>
        <v>0</v>
      </c>
      <c r="CJ1816" s="80">
        <f t="shared" si="2662"/>
        <v>0</v>
      </c>
      <c r="CK1816" s="80">
        <f t="shared" si="2662"/>
        <v>0</v>
      </c>
      <c r="CL1816" s="80">
        <f t="shared" si="2662"/>
        <v>0</v>
      </c>
      <c r="CN1816" s="74"/>
      <c r="CO1816" s="80">
        <f t="shared" ref="CO1816:CO1818" si="2663">CN1814-CO1814</f>
        <v>0</v>
      </c>
      <c r="CP1816" s="80">
        <f t="shared" ref="CP1816:CP1818" si="2664">CO1814-CP1814</f>
        <v>0</v>
      </c>
      <c r="CQ1816" s="80">
        <f t="shared" ref="CQ1816:CQ1818" si="2665">CP1814-CQ1814</f>
        <v>0</v>
      </c>
      <c r="CR1816" s="80">
        <f t="shared" ref="CR1816:CR1818" si="2666">CQ1814-CR1814</f>
        <v>0</v>
      </c>
      <c r="CS1816" s="80">
        <f t="shared" ref="CS1816:CS1818" si="2667">CR1814-CS1814</f>
        <v>0</v>
      </c>
      <c r="CT1816" s="80">
        <f t="shared" ref="CT1816:CT1818" si="2668">CS1814-CT1814</f>
        <v>0</v>
      </c>
      <c r="CU1816" s="80">
        <f t="shared" ref="CU1816:CU1818" si="2669">CT1814-CU1814</f>
        <v>0</v>
      </c>
      <c r="CV1816" s="80">
        <f t="shared" ref="CV1816:CV1818" si="2670">CU1814-CV1814</f>
        <v>0</v>
      </c>
      <c r="CW1816" s="80">
        <f t="shared" ref="CW1816:CW1818" si="2671">CV1814-CW1814</f>
        <v>0</v>
      </c>
      <c r="CX1816" s="80">
        <f t="shared" ref="CX1816:CX1818" si="2672">CW1814-CX1814</f>
        <v>0</v>
      </c>
      <c r="CY1816" s="80">
        <f t="shared" ref="CY1816:CY1818" si="2673">CX1814-CY1814</f>
        <v>0</v>
      </c>
      <c r="CZ1816" s="80">
        <f t="shared" ref="CZ1816:CZ1818" si="2674">CY1814-CZ1814</f>
        <v>0</v>
      </c>
      <c r="DA1816" s="80">
        <f t="shared" ref="DA1816:DA1818" si="2675">CZ1814-DA1814</f>
        <v>0</v>
      </c>
      <c r="DB1816" s="80">
        <f t="shared" ref="DB1816:DB1818" si="2676">DA1814-DB1814</f>
        <v>0</v>
      </c>
      <c r="DC1816" s="80">
        <f t="shared" ref="DC1816:DC1818" si="2677">DB1814-DC1814</f>
        <v>0</v>
      </c>
      <c r="DD1816" s="80">
        <f t="shared" ref="DD1816:DD1818" si="2678">DC1814-DD1814</f>
        <v>0</v>
      </c>
      <c r="DE1816" s="80">
        <f t="shared" ref="DE1816:DE1818" si="2679">DD1814-DE1814</f>
        <v>0</v>
      </c>
      <c r="DF1816" s="80">
        <f t="shared" ref="DF1816:DF1818" si="2680">DE1814-DF1814</f>
        <v>0</v>
      </c>
      <c r="DG1816" s="80">
        <f t="shared" ref="DG1816:DG1818" si="2681">DF1814-DG1814</f>
        <v>0</v>
      </c>
      <c r="DH1816" s="80">
        <f t="shared" ref="DH1816:DH1818" si="2682">DG1814-DH1814</f>
        <v>0</v>
      </c>
      <c r="DI1816" s="80">
        <f t="shared" ref="DI1816:DI1818" si="2683">DH1814-DI1814</f>
        <v>0</v>
      </c>
      <c r="DJ1816" s="80">
        <f t="shared" ref="DJ1816:DJ1818" si="2684">DI1814-DJ1814</f>
        <v>0</v>
      </c>
      <c r="DK1816" s="80">
        <f t="shared" ref="DK1816:DL1818" si="2685">DJ1814-DK1814</f>
        <v>0</v>
      </c>
      <c r="DL1816" s="80">
        <f t="shared" si="2685"/>
        <v>0</v>
      </c>
    </row>
    <row r="1817" spans="1:116" x14ac:dyDescent="0.4">
      <c r="D1817" t="s">
        <v>528</v>
      </c>
      <c r="E1817" s="8" t="str">
        <f>ROW()&amp;" "&amp;D1817</f>
        <v>1817 FCCL-F</v>
      </c>
      <c r="G1817" s="125"/>
      <c r="I1817" s="74"/>
      <c r="J1817" s="74"/>
      <c r="K1817" s="53"/>
      <c r="L1817" s="53"/>
      <c r="M1817" s="53"/>
      <c r="N1817" s="53"/>
      <c r="O1817" s="53"/>
      <c r="P1817" s="53"/>
      <c r="R1817" s="24"/>
      <c r="S1817" s="80"/>
      <c r="T1817" s="80"/>
      <c r="U1817" s="80"/>
      <c r="V1817" s="80"/>
      <c r="W1817" s="80"/>
      <c r="X1817" s="80"/>
      <c r="Y1817" s="80"/>
      <c r="Z1817" s="80"/>
      <c r="AA1817" s="80"/>
      <c r="AB1817" s="80"/>
      <c r="AC1817" s="80"/>
      <c r="AD1817" s="80"/>
      <c r="AE1817" s="80"/>
      <c r="AF1817" s="80"/>
      <c r="AG1817" s="80"/>
      <c r="AH1817" s="80"/>
      <c r="AI1817" s="80"/>
      <c r="AJ1817" s="80"/>
      <c r="AK1817" s="80"/>
      <c r="AL1817" s="80"/>
      <c r="AM1817" s="80"/>
      <c r="AN1817" s="80"/>
      <c r="AO1817" s="80"/>
      <c r="AP1817" s="80"/>
      <c r="AQ1817" s="80"/>
      <c r="AR1817" s="80"/>
      <c r="AS1817" s="80"/>
      <c r="AT1817" s="80"/>
      <c r="AU1817" s="80"/>
      <c r="AV1817" s="80"/>
      <c r="AW1817" s="80"/>
      <c r="AX1817" s="80"/>
      <c r="AY1817" s="80"/>
      <c r="AZ1817" s="80"/>
      <c r="BA1817" s="80"/>
      <c r="BB1817" s="80"/>
      <c r="BC1817" s="80"/>
      <c r="BD1817" s="80"/>
      <c r="BE1817" s="80"/>
      <c r="BF1817" s="80"/>
      <c r="BG1817" s="80"/>
      <c r="BH1817" s="80"/>
      <c r="BI1817" s="80"/>
      <c r="BJ1817" s="80"/>
      <c r="BK1817" s="80"/>
      <c r="BL1817" s="80"/>
      <c r="BM1817" s="80"/>
      <c r="BN1817" s="80"/>
      <c r="BO1817" s="80"/>
      <c r="BP1817" s="80"/>
      <c r="BQ1817" s="80"/>
      <c r="BR1817" s="80"/>
      <c r="BS1817" s="80"/>
      <c r="BT1817" s="80"/>
      <c r="BU1817" s="80"/>
      <c r="BV1817" s="80"/>
      <c r="BW1817" s="80"/>
      <c r="BX1817" s="80"/>
      <c r="BY1817" s="80"/>
      <c r="BZ1817" s="80"/>
      <c r="CA1817" s="80"/>
      <c r="CB1817" s="80"/>
      <c r="CC1817" s="80"/>
      <c r="CD1817" s="80"/>
      <c r="CE1817" s="80"/>
      <c r="CF1817" s="80"/>
      <c r="CG1817" s="80"/>
      <c r="CH1817" s="80"/>
      <c r="CI1817" s="80"/>
      <c r="CJ1817" s="80"/>
      <c r="CK1817" s="80"/>
      <c r="CL1817" s="80"/>
      <c r="CN1817" s="74"/>
      <c r="CO1817" s="80"/>
      <c r="CP1817" s="80"/>
      <c r="CQ1817" s="80"/>
      <c r="CR1817" s="80"/>
      <c r="CS1817" s="80"/>
      <c r="CT1817" s="80"/>
      <c r="CU1817" s="80"/>
      <c r="CV1817" s="80"/>
      <c r="CW1817" s="80"/>
      <c r="CX1817" s="80"/>
      <c r="CY1817" s="80"/>
      <c r="CZ1817" s="80"/>
      <c r="DA1817" s="80"/>
      <c r="DB1817" s="80"/>
      <c r="DC1817" s="80"/>
      <c r="DD1817" s="80"/>
      <c r="DE1817" s="80"/>
      <c r="DF1817" s="80"/>
      <c r="DG1817" s="80"/>
      <c r="DH1817" s="80"/>
      <c r="DI1817" s="80"/>
      <c r="DJ1817" s="80"/>
      <c r="DK1817" s="80"/>
      <c r="DL1817" s="80"/>
    </row>
    <row r="1818" spans="1:116" x14ac:dyDescent="0.4">
      <c r="B1818" t="s">
        <v>332</v>
      </c>
      <c r="D1818" t="s">
        <v>528</v>
      </c>
      <c r="E1818" s="8" t="str">
        <f t="shared" ref="E1818:E1820" si="2686">ROW()&amp;" "&amp;D1818</f>
        <v>1818 FCCL-F</v>
      </c>
      <c r="G1818" s="136" t="str">
        <f>G1805</f>
        <v>(Primary label)</v>
      </c>
      <c r="H1818" s="27"/>
      <c r="I1818" s="78"/>
      <c r="J1818" s="78"/>
      <c r="K1818" s="33"/>
      <c r="L1818" s="33"/>
      <c r="M1818" s="33"/>
      <c r="N1818" s="33"/>
      <c r="O1818" s="33"/>
      <c r="P1818" s="33"/>
      <c r="R1818" s="33"/>
      <c r="S1818" s="77"/>
      <c r="T1818" s="77"/>
      <c r="U1818" s="77"/>
      <c r="V1818" s="77"/>
      <c r="W1818" s="77"/>
      <c r="X1818" s="77"/>
      <c r="Y1818" s="77"/>
      <c r="Z1818" s="77"/>
      <c r="AA1818" s="77"/>
      <c r="AB1818" s="77"/>
      <c r="AC1818" s="77"/>
      <c r="AD1818" s="77"/>
      <c r="AE1818" s="77"/>
      <c r="AF1818" s="77"/>
      <c r="AG1818" s="77"/>
      <c r="AH1818" s="77"/>
      <c r="AI1818" s="77"/>
      <c r="AJ1818" s="77"/>
      <c r="AK1818" s="77"/>
      <c r="AL1818" s="77"/>
      <c r="AM1818" s="77"/>
      <c r="AN1818" s="77"/>
      <c r="AO1818" s="77"/>
      <c r="AP1818" s="77"/>
      <c r="AQ1818" s="77"/>
      <c r="AR1818" s="77"/>
      <c r="AS1818" s="77"/>
      <c r="AT1818" s="77"/>
      <c r="AU1818" s="77"/>
      <c r="AV1818" s="77"/>
      <c r="AW1818" s="77"/>
      <c r="AX1818" s="77"/>
      <c r="AY1818" s="77"/>
      <c r="AZ1818" s="77"/>
      <c r="BA1818" s="77"/>
      <c r="BB1818" s="77"/>
      <c r="BC1818" s="77"/>
      <c r="BD1818" s="77"/>
      <c r="BE1818" s="77"/>
      <c r="BF1818" s="77"/>
      <c r="BG1818" s="77"/>
      <c r="BH1818" s="77"/>
      <c r="BI1818" s="77"/>
      <c r="BJ1818" s="77"/>
      <c r="BK1818" s="77"/>
      <c r="BL1818" s="77"/>
      <c r="BM1818" s="77"/>
      <c r="BN1818" s="77"/>
      <c r="BO1818" s="77"/>
      <c r="BP1818" s="77"/>
      <c r="BQ1818" s="77"/>
      <c r="BR1818" s="77"/>
      <c r="BS1818" s="77"/>
      <c r="BT1818" s="77"/>
      <c r="BU1818" s="77"/>
      <c r="BV1818" s="77"/>
      <c r="BW1818" s="77"/>
      <c r="BX1818" s="77"/>
      <c r="BY1818" s="77"/>
      <c r="BZ1818" s="77"/>
      <c r="CA1818" s="77"/>
      <c r="CB1818" s="77"/>
      <c r="CC1818" s="77"/>
      <c r="CD1818" s="77"/>
      <c r="CE1818" s="77"/>
      <c r="CF1818" s="77"/>
      <c r="CG1818" s="77"/>
      <c r="CH1818" s="77"/>
      <c r="CI1818" s="77"/>
      <c r="CJ1818" s="77"/>
      <c r="CK1818" s="77"/>
      <c r="CL1818" s="77"/>
      <c r="CN1818" s="78"/>
      <c r="CO1818" s="77"/>
      <c r="CP1818" s="77"/>
      <c r="CQ1818" s="77"/>
      <c r="CR1818" s="77"/>
      <c r="CS1818" s="77"/>
      <c r="CT1818" s="77"/>
      <c r="CU1818" s="77"/>
      <c r="CV1818" s="77"/>
      <c r="CW1818" s="77"/>
      <c r="CX1818" s="77"/>
      <c r="CY1818" s="77"/>
      <c r="CZ1818" s="77"/>
      <c r="DA1818" s="77"/>
      <c r="DB1818" s="77"/>
      <c r="DC1818" s="77"/>
      <c r="DD1818" s="77"/>
      <c r="DE1818" s="77"/>
      <c r="DF1818" s="77"/>
      <c r="DG1818" s="77"/>
      <c r="DH1818" s="77"/>
      <c r="DI1818" s="77"/>
      <c r="DJ1818" s="77"/>
      <c r="DK1818" s="77"/>
      <c r="DL1818" s="77"/>
    </row>
    <row r="1819" spans="1:116" x14ac:dyDescent="0.4">
      <c r="B1819" t="s">
        <v>332</v>
      </c>
      <c r="D1819" t="s">
        <v>528</v>
      </c>
      <c r="E1819" s="8" t="str">
        <f>ROW()&amp;" "&amp;D1819</f>
        <v>1819 FCCL-F</v>
      </c>
      <c r="G1819" s="136" t="str">
        <f>G1806</f>
        <v>primary unit</v>
      </c>
      <c r="H1819" s="27"/>
      <c r="I1819" s="78"/>
      <c r="J1819" s="78"/>
      <c r="K1819" s="33"/>
      <c r="L1819" s="33"/>
      <c r="M1819" s="33"/>
      <c r="N1819" s="33"/>
      <c r="O1819" s="33"/>
      <c r="P1819" s="33"/>
      <c r="R1819" s="33"/>
      <c r="S1819" s="77"/>
      <c r="T1819" s="77"/>
      <c r="U1819" s="77"/>
      <c r="V1819" s="77"/>
      <c r="W1819" s="77"/>
      <c r="X1819" s="77"/>
      <c r="Y1819" s="77"/>
      <c r="Z1819" s="77"/>
      <c r="AA1819" s="77"/>
      <c r="AB1819" s="77"/>
      <c r="AC1819" s="77"/>
      <c r="AD1819" s="77"/>
      <c r="AE1819" s="77"/>
      <c r="AF1819" s="77"/>
      <c r="AG1819" s="77"/>
      <c r="AH1819" s="77"/>
      <c r="AI1819" s="77"/>
      <c r="AJ1819" s="77"/>
      <c r="AK1819" s="77"/>
      <c r="AL1819" s="77"/>
      <c r="AM1819" s="77"/>
      <c r="AN1819" s="77"/>
      <c r="AO1819" s="77"/>
      <c r="AP1819" s="77"/>
      <c r="AQ1819" s="77"/>
      <c r="AR1819" s="77"/>
      <c r="AS1819" s="77"/>
      <c r="AT1819" s="77"/>
      <c r="AU1819" s="77"/>
      <c r="AV1819" s="77"/>
      <c r="AW1819" s="77"/>
      <c r="AX1819" s="77"/>
      <c r="AY1819" s="77"/>
      <c r="AZ1819" s="77"/>
      <c r="BA1819" s="77"/>
      <c r="BB1819" s="77"/>
      <c r="BC1819" s="77"/>
      <c r="BD1819" s="77"/>
      <c r="BE1819" s="77"/>
      <c r="BF1819" s="77"/>
      <c r="BG1819" s="77"/>
      <c r="BH1819" s="77"/>
      <c r="BI1819" s="77"/>
      <c r="BJ1819" s="77"/>
      <c r="BK1819" s="77"/>
      <c r="BL1819" s="77"/>
      <c r="BM1819" s="77"/>
      <c r="BN1819" s="77"/>
      <c r="BO1819" s="77"/>
      <c r="BP1819" s="77"/>
      <c r="BQ1819" s="77"/>
      <c r="BR1819" s="77"/>
      <c r="BS1819" s="77"/>
      <c r="BT1819" s="77"/>
      <c r="BU1819" s="77"/>
      <c r="BV1819" s="77"/>
      <c r="BW1819" s="77"/>
      <c r="BX1819" s="77"/>
      <c r="BY1819" s="77"/>
      <c r="BZ1819" s="77"/>
      <c r="CA1819" s="77"/>
      <c r="CB1819" s="77"/>
      <c r="CC1819" s="77"/>
      <c r="CD1819" s="77"/>
      <c r="CE1819" s="77"/>
      <c r="CF1819" s="77"/>
      <c r="CG1819" s="77"/>
      <c r="CH1819" s="77"/>
      <c r="CI1819" s="77"/>
      <c r="CJ1819" s="77"/>
      <c r="CK1819" s="77"/>
      <c r="CL1819" s="77"/>
      <c r="CN1819" s="78"/>
      <c r="CO1819" s="77"/>
      <c r="CP1819" s="77"/>
      <c r="CQ1819" s="77"/>
      <c r="CR1819" s="77"/>
      <c r="CS1819" s="77"/>
      <c r="CT1819" s="77"/>
      <c r="CU1819" s="77"/>
      <c r="CV1819" s="77"/>
      <c r="CW1819" s="77"/>
      <c r="CX1819" s="77"/>
      <c r="CY1819" s="77"/>
      <c r="CZ1819" s="77"/>
      <c r="DA1819" s="77"/>
      <c r="DB1819" s="77"/>
      <c r="DC1819" s="77"/>
      <c r="DD1819" s="77"/>
      <c r="DE1819" s="77"/>
      <c r="DF1819" s="77"/>
      <c r="DG1819" s="77"/>
      <c r="DH1819" s="77"/>
      <c r="DI1819" s="77"/>
      <c r="DJ1819" s="77"/>
      <c r="DK1819" s="77"/>
      <c r="DL1819" s="77"/>
    </row>
    <row r="1820" spans="1:116" x14ac:dyDescent="0.4">
      <c r="B1820" t="s">
        <v>332</v>
      </c>
      <c r="D1820" t="s">
        <v>528</v>
      </c>
      <c r="E1820" s="8" t="str">
        <f t="shared" ref="E1820:E1827" si="2687">ROW()&amp;" "&amp;D1820</f>
        <v>1820 FCCL-F</v>
      </c>
      <c r="G1820" s="136" t="str">
        <f>G1807</f>
        <v>Primary revenue driver</v>
      </c>
      <c r="K1820" s="53"/>
      <c r="L1820" s="53"/>
      <c r="M1820" s="53"/>
      <c r="N1820" s="53"/>
      <c r="O1820" s="53"/>
      <c r="P1820" s="53"/>
      <c r="R1820" s="24"/>
      <c r="S1820" s="179" t="str">
        <f t="shared" ref="S1820:AX1822" si="2688">S1807</f>
        <v>S$16</v>
      </c>
      <c r="T1820" s="179" t="str">
        <f t="shared" si="2688"/>
        <v>T$16</v>
      </c>
      <c r="U1820" s="179" t="str">
        <f t="shared" si="2688"/>
        <v>U$16</v>
      </c>
      <c r="V1820" s="179" t="str">
        <f t="shared" si="2688"/>
        <v>V$16</v>
      </c>
      <c r="W1820" s="179" t="str">
        <f t="shared" si="2688"/>
        <v>W$16</v>
      </c>
      <c r="X1820" s="179" t="str">
        <f t="shared" si="2688"/>
        <v>X$16</v>
      </c>
      <c r="Y1820" s="179" t="str">
        <f t="shared" si="2688"/>
        <v>Y$16</v>
      </c>
      <c r="Z1820" s="179" t="str">
        <f t="shared" si="2688"/>
        <v>Z$16</v>
      </c>
      <c r="AA1820" s="179" t="str">
        <f t="shared" si="2688"/>
        <v>AA$16</v>
      </c>
      <c r="AB1820" s="179" t="str">
        <f t="shared" si="2688"/>
        <v>AB$16</v>
      </c>
      <c r="AC1820" s="179" t="str">
        <f t="shared" si="2688"/>
        <v>AC$16</v>
      </c>
      <c r="AD1820" s="179" t="str">
        <f t="shared" si="2688"/>
        <v>AD$16</v>
      </c>
      <c r="AE1820" s="179" t="str">
        <f t="shared" si="2688"/>
        <v>AE$16</v>
      </c>
      <c r="AF1820" s="179" t="str">
        <f t="shared" si="2688"/>
        <v>AF$16</v>
      </c>
      <c r="AG1820" s="179" t="str">
        <f t="shared" si="2688"/>
        <v>AG$16</v>
      </c>
      <c r="AH1820" s="179" t="str">
        <f t="shared" si="2688"/>
        <v>AH$16</v>
      </c>
      <c r="AI1820" s="179" t="str">
        <f t="shared" si="2688"/>
        <v>AI$16</v>
      </c>
      <c r="AJ1820" s="179" t="str">
        <f t="shared" si="2688"/>
        <v>AJ$16</v>
      </c>
      <c r="AK1820" s="179" t="str">
        <f t="shared" si="2688"/>
        <v>AK$16</v>
      </c>
      <c r="AL1820" s="179" t="str">
        <f t="shared" si="2688"/>
        <v>AL$16</v>
      </c>
      <c r="AM1820" s="179" t="str">
        <f t="shared" si="2688"/>
        <v>AM$16</v>
      </c>
      <c r="AN1820" s="179" t="str">
        <f t="shared" si="2688"/>
        <v>AN$16</v>
      </c>
      <c r="AO1820" s="179" t="str">
        <f t="shared" si="2688"/>
        <v>AO$16</v>
      </c>
      <c r="AP1820" s="179" t="str">
        <f t="shared" si="2688"/>
        <v>AP$16</v>
      </c>
      <c r="AQ1820" s="179" t="str">
        <f t="shared" si="2688"/>
        <v>AQ$16</v>
      </c>
      <c r="AR1820" s="179" t="str">
        <f t="shared" si="2688"/>
        <v>AR$16</v>
      </c>
      <c r="AS1820" s="179" t="str">
        <f t="shared" si="2688"/>
        <v>AS$16</v>
      </c>
      <c r="AT1820" s="179" t="str">
        <f t="shared" si="2688"/>
        <v>AT$16</v>
      </c>
      <c r="AU1820" s="179" t="str">
        <f t="shared" si="2688"/>
        <v>AU$16</v>
      </c>
      <c r="AV1820" s="179" t="str">
        <f t="shared" si="2688"/>
        <v>AV$16</v>
      </c>
      <c r="AW1820" s="179" t="str">
        <f t="shared" si="2688"/>
        <v>AW$16</v>
      </c>
      <c r="AX1820" s="179" t="str">
        <f t="shared" si="2688"/>
        <v>AX$16</v>
      </c>
      <c r="AY1820" s="179" t="str">
        <f t="shared" ref="AY1820:CD1822" si="2689">AY1807</f>
        <v>AY$16</v>
      </c>
      <c r="AZ1820" s="179" t="str">
        <f t="shared" si="2689"/>
        <v>AZ$16</v>
      </c>
      <c r="BA1820" s="179" t="str">
        <f t="shared" si="2689"/>
        <v>BA$16</v>
      </c>
      <c r="BB1820" s="179" t="str">
        <f t="shared" si="2689"/>
        <v>BB$16</v>
      </c>
      <c r="BC1820" s="179" t="str">
        <f t="shared" si="2689"/>
        <v>BC$16</v>
      </c>
      <c r="BD1820" s="179" t="str">
        <f t="shared" si="2689"/>
        <v>BD$16</v>
      </c>
      <c r="BE1820" s="179" t="str">
        <f t="shared" si="2689"/>
        <v>BE$16</v>
      </c>
      <c r="BF1820" s="179" t="str">
        <f t="shared" si="2689"/>
        <v>BF$16</v>
      </c>
      <c r="BG1820" s="179" t="str">
        <f t="shared" si="2689"/>
        <v>BG$16</v>
      </c>
      <c r="BH1820" s="179" t="str">
        <f t="shared" si="2689"/>
        <v>BH$16</v>
      </c>
      <c r="BI1820" s="179" t="str">
        <f t="shared" si="2689"/>
        <v>BI$16</v>
      </c>
      <c r="BJ1820" s="179" t="str">
        <f t="shared" si="2689"/>
        <v>BJ$16</v>
      </c>
      <c r="BK1820" s="179" t="str">
        <f t="shared" si="2689"/>
        <v>BK$16</v>
      </c>
      <c r="BL1820" s="179" t="str">
        <f t="shared" si="2689"/>
        <v>BL$16</v>
      </c>
      <c r="BM1820" s="179" t="str">
        <f t="shared" si="2689"/>
        <v>BM$16</v>
      </c>
      <c r="BN1820" s="179" t="str">
        <f t="shared" si="2689"/>
        <v>BN$16</v>
      </c>
      <c r="BO1820" s="179" t="str">
        <f t="shared" si="2689"/>
        <v>BO$16</v>
      </c>
      <c r="BP1820" s="179" t="str">
        <f t="shared" si="2689"/>
        <v>BP$16</v>
      </c>
      <c r="BQ1820" s="179" t="str">
        <f t="shared" si="2689"/>
        <v>BQ$16</v>
      </c>
      <c r="BR1820" s="179" t="str">
        <f t="shared" si="2689"/>
        <v>BR$16</v>
      </c>
      <c r="BS1820" s="179" t="str">
        <f t="shared" si="2689"/>
        <v>BS$16</v>
      </c>
      <c r="BT1820" s="179" t="str">
        <f t="shared" si="2689"/>
        <v>BT$16</v>
      </c>
      <c r="BU1820" s="179" t="str">
        <f t="shared" si="2689"/>
        <v>BU$16</v>
      </c>
      <c r="BV1820" s="179" t="str">
        <f t="shared" si="2689"/>
        <v>BV$16</v>
      </c>
      <c r="BW1820" s="179" t="str">
        <f t="shared" si="2689"/>
        <v>BW$16</v>
      </c>
      <c r="BX1820" s="179" t="str">
        <f t="shared" si="2689"/>
        <v>BX$16</v>
      </c>
      <c r="BY1820" s="179" t="str">
        <f t="shared" si="2689"/>
        <v>BY$16</v>
      </c>
      <c r="BZ1820" s="179" t="str">
        <f t="shared" si="2689"/>
        <v>BZ$16</v>
      </c>
      <c r="CA1820" s="179" t="str">
        <f t="shared" si="2689"/>
        <v>CA$16</v>
      </c>
      <c r="CB1820" s="179" t="str">
        <f t="shared" si="2689"/>
        <v>CB$16</v>
      </c>
      <c r="CC1820" s="179" t="str">
        <f t="shared" si="2689"/>
        <v>CC$16</v>
      </c>
      <c r="CD1820" s="179" t="str">
        <f t="shared" si="2689"/>
        <v>CD$16</v>
      </c>
      <c r="CE1820" s="179" t="str">
        <f t="shared" ref="CE1820:CL1822" si="2690">CE1807</f>
        <v>CE$16</v>
      </c>
      <c r="CF1820" s="179" t="str">
        <f t="shared" si="2690"/>
        <v>CF$16</v>
      </c>
      <c r="CG1820" s="179" t="str">
        <f t="shared" si="2690"/>
        <v>CG$16</v>
      </c>
      <c r="CH1820" s="179" t="str">
        <f t="shared" si="2690"/>
        <v>CH$16</v>
      </c>
      <c r="CI1820" s="179" t="str">
        <f t="shared" si="2690"/>
        <v>CI$16</v>
      </c>
      <c r="CJ1820" s="179" t="str">
        <f t="shared" si="2690"/>
        <v>CJ$16</v>
      </c>
      <c r="CK1820" s="179" t="str">
        <f t="shared" si="2690"/>
        <v>CK$16</v>
      </c>
      <c r="CL1820" s="179" t="str">
        <f t="shared" si="2690"/>
        <v>CL$16</v>
      </c>
      <c r="CO1820" s="179" t="str">
        <f t="shared" ref="CO1820:DL1822" si="2691">CO1807</f>
        <v>CO$16</v>
      </c>
      <c r="CP1820" s="179" t="str">
        <f t="shared" si="2691"/>
        <v>CP$16</v>
      </c>
      <c r="CQ1820" s="179" t="str">
        <f t="shared" si="2691"/>
        <v>CQ$16</v>
      </c>
      <c r="CR1820" s="179" t="str">
        <f t="shared" si="2691"/>
        <v>CR$16</v>
      </c>
      <c r="CS1820" s="179" t="str">
        <f t="shared" si="2691"/>
        <v>CS$16</v>
      </c>
      <c r="CT1820" s="179" t="str">
        <f t="shared" si="2691"/>
        <v>CT$16</v>
      </c>
      <c r="CU1820" s="179" t="str">
        <f t="shared" si="2691"/>
        <v>CU$16</v>
      </c>
      <c r="CV1820" s="179" t="str">
        <f t="shared" si="2691"/>
        <v>CV$16</v>
      </c>
      <c r="CW1820" s="179" t="str">
        <f t="shared" si="2691"/>
        <v>CW$16</v>
      </c>
      <c r="CX1820" s="179" t="str">
        <f t="shared" si="2691"/>
        <v>CX$16</v>
      </c>
      <c r="CY1820" s="179" t="str">
        <f t="shared" si="2691"/>
        <v>CY$16</v>
      </c>
      <c r="CZ1820" s="179" t="str">
        <f t="shared" si="2691"/>
        <v>CZ$16</v>
      </c>
      <c r="DA1820" s="179" t="str">
        <f t="shared" si="2691"/>
        <v>DA$16</v>
      </c>
      <c r="DB1820" s="179" t="str">
        <f t="shared" si="2691"/>
        <v>DB$16</v>
      </c>
      <c r="DC1820" s="179" t="str">
        <f t="shared" si="2691"/>
        <v>DC$16</v>
      </c>
      <c r="DD1820" s="179" t="str">
        <f t="shared" si="2691"/>
        <v>DD$16</v>
      </c>
      <c r="DE1820" s="179" t="str">
        <f t="shared" si="2691"/>
        <v>DE$16</v>
      </c>
      <c r="DF1820" s="179" t="str">
        <f t="shared" si="2691"/>
        <v>DF$16</v>
      </c>
      <c r="DG1820" s="179" t="str">
        <f t="shared" si="2691"/>
        <v>DG$16</v>
      </c>
      <c r="DH1820" s="179" t="str">
        <f t="shared" si="2691"/>
        <v>DH$16</v>
      </c>
      <c r="DI1820" s="179" t="str">
        <f t="shared" si="2691"/>
        <v>DI$16</v>
      </c>
      <c r="DJ1820" s="179" t="str">
        <f t="shared" si="2691"/>
        <v>DJ$16</v>
      </c>
      <c r="DK1820" s="179" t="str">
        <f t="shared" si="2691"/>
        <v>DK$16</v>
      </c>
      <c r="DL1820" s="179" t="str">
        <f t="shared" si="2691"/>
        <v>DL$16</v>
      </c>
    </row>
    <row r="1821" spans="1:116" x14ac:dyDescent="0.4">
      <c r="B1821" t="s">
        <v>332</v>
      </c>
      <c r="D1821" t="s">
        <v>528</v>
      </c>
      <c r="E1821" s="8" t="str">
        <f t="shared" si="2687"/>
        <v>1821 FCCL-F</v>
      </c>
      <c r="G1821" s="136" t="str">
        <f>G1808</f>
        <v>Primary volume driver</v>
      </c>
      <c r="H1821" s="12"/>
      <c r="I1821" s="60"/>
      <c r="J1821" s="60"/>
      <c r="K1821" s="15"/>
      <c r="L1821" s="15"/>
      <c r="M1821" s="15"/>
      <c r="N1821" s="15"/>
      <c r="O1821" s="15"/>
      <c r="P1821" s="15"/>
      <c r="R1821" s="15"/>
      <c r="S1821" s="179" t="str">
        <f t="shared" ref="S1821:AX1823" si="2692">S1808</f>
        <v>S$17</v>
      </c>
      <c r="T1821" s="179" t="str">
        <f t="shared" si="2692"/>
        <v>T$17</v>
      </c>
      <c r="U1821" s="179" t="str">
        <f t="shared" si="2692"/>
        <v>U$17</v>
      </c>
      <c r="V1821" s="179" t="str">
        <f t="shared" si="2692"/>
        <v>V$17</v>
      </c>
      <c r="W1821" s="179" t="str">
        <f t="shared" si="2692"/>
        <v>W$17</v>
      </c>
      <c r="X1821" s="179" t="str">
        <f t="shared" si="2692"/>
        <v>X$17</v>
      </c>
      <c r="Y1821" s="179" t="str">
        <f t="shared" si="2692"/>
        <v>Y$17</v>
      </c>
      <c r="Z1821" s="179" t="str">
        <f t="shared" si="2692"/>
        <v>Z$17</v>
      </c>
      <c r="AA1821" s="179" t="str">
        <f t="shared" si="2692"/>
        <v>AA$17</v>
      </c>
      <c r="AB1821" s="179" t="str">
        <f t="shared" si="2692"/>
        <v>AB$17</v>
      </c>
      <c r="AC1821" s="179" t="str">
        <f t="shared" si="2692"/>
        <v>AC$17</v>
      </c>
      <c r="AD1821" s="179" t="str">
        <f t="shared" si="2692"/>
        <v>AD$17</v>
      </c>
      <c r="AE1821" s="179" t="str">
        <f t="shared" si="2692"/>
        <v>AE$17</v>
      </c>
      <c r="AF1821" s="179" t="str">
        <f t="shared" si="2692"/>
        <v>AF$17</v>
      </c>
      <c r="AG1821" s="179" t="str">
        <f t="shared" si="2692"/>
        <v>AG$17</v>
      </c>
      <c r="AH1821" s="179" t="str">
        <f t="shared" si="2692"/>
        <v>AH$17</v>
      </c>
      <c r="AI1821" s="179" t="str">
        <f t="shared" si="2692"/>
        <v>AI$17</v>
      </c>
      <c r="AJ1821" s="179" t="str">
        <f t="shared" si="2692"/>
        <v>AJ$17</v>
      </c>
      <c r="AK1821" s="179" t="str">
        <f t="shared" si="2692"/>
        <v>AK$17</v>
      </c>
      <c r="AL1821" s="179" t="str">
        <f t="shared" si="2692"/>
        <v>AL$17</v>
      </c>
      <c r="AM1821" s="179" t="str">
        <f t="shared" si="2692"/>
        <v>AM$17</v>
      </c>
      <c r="AN1821" s="179" t="str">
        <f t="shared" si="2692"/>
        <v>AN$17</v>
      </c>
      <c r="AO1821" s="179" t="str">
        <f t="shared" si="2692"/>
        <v>AO$17</v>
      </c>
      <c r="AP1821" s="179" t="str">
        <f t="shared" si="2692"/>
        <v>AP$17</v>
      </c>
      <c r="AQ1821" s="179" t="str">
        <f t="shared" si="2692"/>
        <v>AQ$17</v>
      </c>
      <c r="AR1821" s="179" t="str">
        <f t="shared" si="2692"/>
        <v>AR$17</v>
      </c>
      <c r="AS1821" s="179" t="str">
        <f t="shared" si="2692"/>
        <v>AS$17</v>
      </c>
      <c r="AT1821" s="179" t="str">
        <f t="shared" si="2692"/>
        <v>AT$17</v>
      </c>
      <c r="AU1821" s="179" t="str">
        <f t="shared" si="2692"/>
        <v>AU$17</v>
      </c>
      <c r="AV1821" s="179" t="str">
        <f t="shared" si="2692"/>
        <v>AV$17</v>
      </c>
      <c r="AW1821" s="179" t="str">
        <f t="shared" si="2692"/>
        <v>AW$17</v>
      </c>
      <c r="AX1821" s="179" t="str">
        <f t="shared" si="2692"/>
        <v>AX$17</v>
      </c>
      <c r="AY1821" s="179" t="str">
        <f t="shared" ref="AY1821:CD1823" si="2693">AY1808</f>
        <v>AY$17</v>
      </c>
      <c r="AZ1821" s="179" t="str">
        <f t="shared" si="2693"/>
        <v>AZ$17</v>
      </c>
      <c r="BA1821" s="179" t="str">
        <f t="shared" si="2693"/>
        <v>BA$17</v>
      </c>
      <c r="BB1821" s="179" t="str">
        <f t="shared" si="2693"/>
        <v>BB$17</v>
      </c>
      <c r="BC1821" s="179" t="str">
        <f t="shared" si="2693"/>
        <v>BC$17</v>
      </c>
      <c r="BD1821" s="179" t="str">
        <f t="shared" si="2693"/>
        <v>BD$17</v>
      </c>
      <c r="BE1821" s="179" t="str">
        <f t="shared" si="2693"/>
        <v>BE$17</v>
      </c>
      <c r="BF1821" s="179" t="str">
        <f t="shared" si="2693"/>
        <v>BF$17</v>
      </c>
      <c r="BG1821" s="179" t="str">
        <f t="shared" si="2693"/>
        <v>BG$17</v>
      </c>
      <c r="BH1821" s="179" t="str">
        <f t="shared" si="2693"/>
        <v>BH$17</v>
      </c>
      <c r="BI1821" s="179" t="str">
        <f t="shared" si="2693"/>
        <v>BI$17</v>
      </c>
      <c r="BJ1821" s="179" t="str">
        <f t="shared" si="2693"/>
        <v>BJ$17</v>
      </c>
      <c r="BK1821" s="179" t="str">
        <f t="shared" si="2693"/>
        <v>BK$17</v>
      </c>
      <c r="BL1821" s="179" t="str">
        <f t="shared" si="2693"/>
        <v>BL$17</v>
      </c>
      <c r="BM1821" s="179" t="str">
        <f t="shared" si="2693"/>
        <v>BM$17</v>
      </c>
      <c r="BN1821" s="179" t="str">
        <f t="shared" si="2693"/>
        <v>BN$17</v>
      </c>
      <c r="BO1821" s="179" t="str">
        <f t="shared" si="2693"/>
        <v>BO$17</v>
      </c>
      <c r="BP1821" s="179" t="str">
        <f t="shared" si="2693"/>
        <v>BP$17</v>
      </c>
      <c r="BQ1821" s="179" t="str">
        <f t="shared" si="2693"/>
        <v>BQ$17</v>
      </c>
      <c r="BR1821" s="179" t="str">
        <f t="shared" si="2693"/>
        <v>BR$17</v>
      </c>
      <c r="BS1821" s="179" t="str">
        <f t="shared" si="2693"/>
        <v>BS$17</v>
      </c>
      <c r="BT1821" s="179" t="str">
        <f t="shared" si="2693"/>
        <v>BT$17</v>
      </c>
      <c r="BU1821" s="179" t="str">
        <f t="shared" si="2693"/>
        <v>BU$17</v>
      </c>
      <c r="BV1821" s="179" t="str">
        <f t="shared" si="2693"/>
        <v>BV$17</v>
      </c>
      <c r="BW1821" s="179" t="str">
        <f t="shared" si="2693"/>
        <v>BW$17</v>
      </c>
      <c r="BX1821" s="179" t="str">
        <f t="shared" si="2693"/>
        <v>BX$17</v>
      </c>
      <c r="BY1821" s="179" t="str">
        <f t="shared" si="2693"/>
        <v>BY$17</v>
      </c>
      <c r="BZ1821" s="179" t="str">
        <f t="shared" si="2693"/>
        <v>BZ$17</v>
      </c>
      <c r="CA1821" s="179" t="str">
        <f t="shared" si="2693"/>
        <v>CA$17</v>
      </c>
      <c r="CB1821" s="179" t="str">
        <f t="shared" si="2693"/>
        <v>CB$17</v>
      </c>
      <c r="CC1821" s="179" t="str">
        <f t="shared" si="2693"/>
        <v>CC$17</v>
      </c>
      <c r="CD1821" s="179" t="str">
        <f t="shared" si="2693"/>
        <v>CD$17</v>
      </c>
      <c r="CE1821" s="179" t="str">
        <f t="shared" ref="CE1821:CL1823" si="2694">CE1808</f>
        <v>CE$17</v>
      </c>
      <c r="CF1821" s="179" t="str">
        <f t="shared" si="2694"/>
        <v>CF$17</v>
      </c>
      <c r="CG1821" s="179" t="str">
        <f t="shared" si="2694"/>
        <v>CG$17</v>
      </c>
      <c r="CH1821" s="179" t="str">
        <f t="shared" si="2694"/>
        <v>CH$17</v>
      </c>
      <c r="CI1821" s="179" t="str">
        <f t="shared" si="2694"/>
        <v>CI$17</v>
      </c>
      <c r="CJ1821" s="179" t="str">
        <f t="shared" si="2694"/>
        <v>CJ$17</v>
      </c>
      <c r="CK1821" s="179" t="str">
        <f t="shared" si="2694"/>
        <v>CK$17</v>
      </c>
      <c r="CL1821" s="179" t="str">
        <f t="shared" si="2694"/>
        <v>CL$17</v>
      </c>
      <c r="CN1821" s="60"/>
      <c r="CO1821" s="179" t="str">
        <f t="shared" ref="CO1821:DL1823" si="2695">CO1808</f>
        <v>CO$17</v>
      </c>
      <c r="CP1821" s="179" t="str">
        <f t="shared" si="2695"/>
        <v>CP$17</v>
      </c>
      <c r="CQ1821" s="179" t="str">
        <f t="shared" si="2695"/>
        <v>CQ$17</v>
      </c>
      <c r="CR1821" s="179" t="str">
        <f t="shared" si="2695"/>
        <v>CR$17</v>
      </c>
      <c r="CS1821" s="179" t="str">
        <f t="shared" si="2695"/>
        <v>CS$17</v>
      </c>
      <c r="CT1821" s="179" t="str">
        <f t="shared" si="2695"/>
        <v>CT$17</v>
      </c>
      <c r="CU1821" s="179" t="str">
        <f t="shared" si="2695"/>
        <v>CU$17</v>
      </c>
      <c r="CV1821" s="179" t="str">
        <f t="shared" si="2695"/>
        <v>CV$17</v>
      </c>
      <c r="CW1821" s="179" t="str">
        <f t="shared" si="2695"/>
        <v>CW$17</v>
      </c>
      <c r="CX1821" s="179" t="str">
        <f t="shared" si="2695"/>
        <v>CX$17</v>
      </c>
      <c r="CY1821" s="179" t="str">
        <f t="shared" si="2695"/>
        <v>CY$17</v>
      </c>
      <c r="CZ1821" s="179" t="str">
        <f t="shared" si="2695"/>
        <v>CZ$17</v>
      </c>
      <c r="DA1821" s="179" t="str">
        <f t="shared" si="2695"/>
        <v>DA$17</v>
      </c>
      <c r="DB1821" s="179" t="str">
        <f t="shared" si="2695"/>
        <v>DB$17</v>
      </c>
      <c r="DC1821" s="179" t="str">
        <f t="shared" si="2695"/>
        <v>DC$17</v>
      </c>
      <c r="DD1821" s="179" t="str">
        <f t="shared" si="2695"/>
        <v>DD$17</v>
      </c>
      <c r="DE1821" s="179" t="str">
        <f t="shared" si="2695"/>
        <v>DE$17</v>
      </c>
      <c r="DF1821" s="179" t="str">
        <f t="shared" si="2695"/>
        <v>DF$17</v>
      </c>
      <c r="DG1821" s="179" t="str">
        <f t="shared" si="2695"/>
        <v>DG$17</v>
      </c>
      <c r="DH1821" s="179" t="str">
        <f t="shared" si="2695"/>
        <v>DH$17</v>
      </c>
      <c r="DI1821" s="179" t="str">
        <f t="shared" si="2695"/>
        <v>DI$17</v>
      </c>
      <c r="DJ1821" s="179" t="str">
        <f t="shared" si="2695"/>
        <v>DJ$17</v>
      </c>
      <c r="DK1821" s="179" t="str">
        <f t="shared" si="2695"/>
        <v>DK$17</v>
      </c>
      <c r="DL1821" s="179" t="str">
        <f t="shared" si="2695"/>
        <v>DL$17</v>
      </c>
    </row>
    <row r="1822" spans="1:116" x14ac:dyDescent="0.4">
      <c r="B1822" t="s">
        <v>332</v>
      </c>
      <c r="D1822" t="s">
        <v>528</v>
      </c>
      <c r="E1822" s="8" t="str">
        <f t="shared" si="2687"/>
        <v>1822 FCCL-F</v>
      </c>
      <c r="G1822" s="191" t="str">
        <f>G1813</f>
        <v>Fixed constant current liability:</v>
      </c>
      <c r="H1822" s="12"/>
      <c r="I1822" s="60"/>
      <c r="J1822" s="60"/>
      <c r="K1822" s="15"/>
      <c r="L1822" s="15"/>
      <c r="M1822" s="15"/>
      <c r="N1822" s="15"/>
      <c r="O1822" s="15"/>
      <c r="P1822" s="15"/>
      <c r="R1822" s="15"/>
      <c r="S1822" s="179">
        <f t="shared" ref="S1822:AX1824" si="2696">S1809</f>
        <v>0</v>
      </c>
      <c r="T1822" s="179">
        <f t="shared" si="2696"/>
        <v>0</v>
      </c>
      <c r="U1822" s="179">
        <f t="shared" si="2696"/>
        <v>0</v>
      </c>
      <c r="V1822" s="179">
        <f t="shared" si="2696"/>
        <v>0</v>
      </c>
      <c r="W1822" s="179">
        <f t="shared" si="2696"/>
        <v>0</v>
      </c>
      <c r="X1822" s="179">
        <f t="shared" si="2696"/>
        <v>0</v>
      </c>
      <c r="Y1822" s="179">
        <f t="shared" si="2696"/>
        <v>0</v>
      </c>
      <c r="Z1822" s="179">
        <f t="shared" si="2696"/>
        <v>0</v>
      </c>
      <c r="AA1822" s="179">
        <f t="shared" si="2696"/>
        <v>0</v>
      </c>
      <c r="AB1822" s="179">
        <f t="shared" si="2696"/>
        <v>0</v>
      </c>
      <c r="AC1822" s="179">
        <f t="shared" si="2696"/>
        <v>0</v>
      </c>
      <c r="AD1822" s="179">
        <f t="shared" si="2696"/>
        <v>0</v>
      </c>
      <c r="AE1822" s="179">
        <f t="shared" si="2696"/>
        <v>0</v>
      </c>
      <c r="AF1822" s="179">
        <f t="shared" si="2696"/>
        <v>0</v>
      </c>
      <c r="AG1822" s="179">
        <f t="shared" si="2696"/>
        <v>0</v>
      </c>
      <c r="AH1822" s="179">
        <f t="shared" si="2696"/>
        <v>0</v>
      </c>
      <c r="AI1822" s="179">
        <f t="shared" si="2696"/>
        <v>0</v>
      </c>
      <c r="AJ1822" s="179">
        <f t="shared" si="2696"/>
        <v>0</v>
      </c>
      <c r="AK1822" s="179">
        <f t="shared" si="2696"/>
        <v>0</v>
      </c>
      <c r="AL1822" s="179">
        <f t="shared" si="2696"/>
        <v>0</v>
      </c>
      <c r="AM1822" s="179">
        <f t="shared" si="2696"/>
        <v>0</v>
      </c>
      <c r="AN1822" s="179">
        <f t="shared" si="2696"/>
        <v>0</v>
      </c>
      <c r="AO1822" s="179">
        <f t="shared" si="2696"/>
        <v>0</v>
      </c>
      <c r="AP1822" s="179">
        <f t="shared" si="2696"/>
        <v>0</v>
      </c>
      <c r="AQ1822" s="179">
        <f t="shared" si="2696"/>
        <v>0</v>
      </c>
      <c r="AR1822" s="179">
        <f t="shared" si="2696"/>
        <v>0</v>
      </c>
      <c r="AS1822" s="179">
        <f t="shared" si="2696"/>
        <v>0</v>
      </c>
      <c r="AT1822" s="179">
        <f t="shared" si="2696"/>
        <v>0</v>
      </c>
      <c r="AU1822" s="179">
        <f t="shared" si="2696"/>
        <v>0</v>
      </c>
      <c r="AV1822" s="179">
        <f t="shared" si="2696"/>
        <v>0</v>
      </c>
      <c r="AW1822" s="179">
        <f t="shared" si="2696"/>
        <v>0</v>
      </c>
      <c r="AX1822" s="179">
        <f t="shared" si="2696"/>
        <v>0</v>
      </c>
      <c r="AY1822" s="179">
        <f t="shared" ref="AY1822:CD1824" si="2697">AY1809</f>
        <v>0</v>
      </c>
      <c r="AZ1822" s="179">
        <f t="shared" si="2697"/>
        <v>0</v>
      </c>
      <c r="BA1822" s="179">
        <f t="shared" si="2697"/>
        <v>0</v>
      </c>
      <c r="BB1822" s="179">
        <f t="shared" si="2697"/>
        <v>0</v>
      </c>
      <c r="BC1822" s="179">
        <f t="shared" si="2697"/>
        <v>0</v>
      </c>
      <c r="BD1822" s="179">
        <f t="shared" si="2697"/>
        <v>0</v>
      </c>
      <c r="BE1822" s="179">
        <f t="shared" si="2697"/>
        <v>0</v>
      </c>
      <c r="BF1822" s="179">
        <f t="shared" si="2697"/>
        <v>0</v>
      </c>
      <c r="BG1822" s="179">
        <f t="shared" si="2697"/>
        <v>0</v>
      </c>
      <c r="BH1822" s="179">
        <f t="shared" si="2697"/>
        <v>0</v>
      </c>
      <c r="BI1822" s="179">
        <f t="shared" si="2697"/>
        <v>0</v>
      </c>
      <c r="BJ1822" s="179">
        <f t="shared" si="2697"/>
        <v>0</v>
      </c>
      <c r="BK1822" s="179">
        <f t="shared" si="2697"/>
        <v>0</v>
      </c>
      <c r="BL1822" s="179">
        <f t="shared" si="2697"/>
        <v>0</v>
      </c>
      <c r="BM1822" s="179">
        <f t="shared" si="2697"/>
        <v>0</v>
      </c>
      <c r="BN1822" s="179">
        <f t="shared" si="2697"/>
        <v>0</v>
      </c>
      <c r="BO1822" s="179">
        <f t="shared" si="2697"/>
        <v>0</v>
      </c>
      <c r="BP1822" s="179">
        <f t="shared" si="2697"/>
        <v>0</v>
      </c>
      <c r="BQ1822" s="179">
        <f t="shared" si="2697"/>
        <v>0</v>
      </c>
      <c r="BR1822" s="179">
        <f t="shared" si="2697"/>
        <v>0</v>
      </c>
      <c r="BS1822" s="179">
        <f t="shared" si="2697"/>
        <v>0</v>
      </c>
      <c r="BT1822" s="179">
        <f t="shared" si="2697"/>
        <v>0</v>
      </c>
      <c r="BU1822" s="179">
        <f t="shared" si="2697"/>
        <v>0</v>
      </c>
      <c r="BV1822" s="179">
        <f t="shared" si="2697"/>
        <v>0</v>
      </c>
      <c r="BW1822" s="179">
        <f t="shared" si="2697"/>
        <v>0</v>
      </c>
      <c r="BX1822" s="179">
        <f t="shared" si="2697"/>
        <v>0</v>
      </c>
      <c r="BY1822" s="179">
        <f t="shared" si="2697"/>
        <v>0</v>
      </c>
      <c r="BZ1822" s="179">
        <f t="shared" si="2697"/>
        <v>0</v>
      </c>
      <c r="CA1822" s="179">
        <f t="shared" si="2697"/>
        <v>0</v>
      </c>
      <c r="CB1822" s="179">
        <f t="shared" si="2697"/>
        <v>0</v>
      </c>
      <c r="CC1822" s="179">
        <f t="shared" si="2697"/>
        <v>0</v>
      </c>
      <c r="CD1822" s="179">
        <f t="shared" si="2697"/>
        <v>0</v>
      </c>
      <c r="CE1822" s="179">
        <f t="shared" ref="CE1822:CL1824" si="2698">CE1809</f>
        <v>0</v>
      </c>
      <c r="CF1822" s="179">
        <f t="shared" si="2698"/>
        <v>0</v>
      </c>
      <c r="CG1822" s="179">
        <f t="shared" si="2698"/>
        <v>0</v>
      </c>
      <c r="CH1822" s="179">
        <f t="shared" si="2698"/>
        <v>0</v>
      </c>
      <c r="CI1822" s="179">
        <f t="shared" si="2698"/>
        <v>0</v>
      </c>
      <c r="CJ1822" s="179">
        <f t="shared" si="2698"/>
        <v>0</v>
      </c>
      <c r="CK1822" s="179">
        <f t="shared" si="2698"/>
        <v>0</v>
      </c>
      <c r="CL1822" s="179">
        <f t="shared" si="2698"/>
        <v>0</v>
      </c>
      <c r="CN1822" s="60"/>
      <c r="CO1822" s="179">
        <f t="shared" ref="CO1822:DL1824" si="2699">CO1809</f>
        <v>0</v>
      </c>
      <c r="CP1822" s="179">
        <f t="shared" si="2699"/>
        <v>0</v>
      </c>
      <c r="CQ1822" s="179">
        <f t="shared" si="2699"/>
        <v>0</v>
      </c>
      <c r="CR1822" s="179">
        <f t="shared" si="2699"/>
        <v>0</v>
      </c>
      <c r="CS1822" s="179">
        <f t="shared" si="2699"/>
        <v>0</v>
      </c>
      <c r="CT1822" s="179">
        <f t="shared" si="2699"/>
        <v>0</v>
      </c>
      <c r="CU1822" s="179">
        <f t="shared" si="2699"/>
        <v>0</v>
      </c>
      <c r="CV1822" s="179">
        <f t="shared" si="2699"/>
        <v>0</v>
      </c>
      <c r="CW1822" s="179">
        <f t="shared" si="2699"/>
        <v>0</v>
      </c>
      <c r="CX1822" s="179">
        <f t="shared" si="2699"/>
        <v>0</v>
      </c>
      <c r="CY1822" s="179">
        <f t="shared" si="2699"/>
        <v>0</v>
      </c>
      <c r="CZ1822" s="179">
        <f t="shared" si="2699"/>
        <v>0</v>
      </c>
      <c r="DA1822" s="179">
        <f t="shared" si="2699"/>
        <v>0</v>
      </c>
      <c r="DB1822" s="179">
        <f t="shared" si="2699"/>
        <v>0</v>
      </c>
      <c r="DC1822" s="179">
        <f t="shared" si="2699"/>
        <v>0</v>
      </c>
      <c r="DD1822" s="179">
        <f t="shared" si="2699"/>
        <v>0</v>
      </c>
      <c r="DE1822" s="179">
        <f t="shared" si="2699"/>
        <v>0</v>
      </c>
      <c r="DF1822" s="179">
        <f t="shared" si="2699"/>
        <v>0</v>
      </c>
      <c r="DG1822" s="179">
        <f t="shared" si="2699"/>
        <v>0</v>
      </c>
      <c r="DH1822" s="179">
        <f t="shared" si="2699"/>
        <v>0</v>
      </c>
      <c r="DI1822" s="179">
        <f t="shared" si="2699"/>
        <v>0</v>
      </c>
      <c r="DJ1822" s="179">
        <f t="shared" si="2699"/>
        <v>0</v>
      </c>
      <c r="DK1822" s="179">
        <f t="shared" si="2699"/>
        <v>0</v>
      </c>
      <c r="DL1822" s="179">
        <f t="shared" si="2699"/>
        <v>0</v>
      </c>
    </row>
    <row r="1823" spans="1:116" x14ac:dyDescent="0.4">
      <c r="B1823" t="s">
        <v>332</v>
      </c>
      <c r="D1823" t="s">
        <v>528</v>
      </c>
      <c r="E1823" s="8" t="str">
        <f t="shared" si="2687"/>
        <v>1823 FCCL-F</v>
      </c>
      <c r="G1823" s="241" t="str">
        <f>IFERROR(SUBSTITUTE(TRIM(MID(G1813, SEARCH("-", G1813) + 1, LEN(G1813))),":",""),"no unit")</f>
        <v>no unit</v>
      </c>
      <c r="H1823" s="12"/>
      <c r="I1823" s="60"/>
      <c r="J1823" s="60"/>
      <c r="K1823" s="15"/>
      <c r="L1823" s="15"/>
      <c r="M1823" s="15"/>
      <c r="N1823" s="15"/>
      <c r="O1823" s="15"/>
      <c r="P1823" s="15"/>
      <c r="R1823" s="15"/>
      <c r="S1823" s="179"/>
      <c r="T1823" s="179"/>
      <c r="U1823" s="179"/>
      <c r="V1823" s="179"/>
      <c r="W1823" s="179"/>
      <c r="X1823" s="179"/>
      <c r="Y1823" s="179"/>
      <c r="Z1823" s="179"/>
      <c r="AA1823" s="179"/>
      <c r="AB1823" s="179"/>
      <c r="AC1823" s="179"/>
      <c r="AD1823" s="179"/>
      <c r="AE1823" s="179"/>
      <c r="AF1823" s="179"/>
      <c r="AG1823" s="179"/>
      <c r="AH1823" s="179"/>
      <c r="AI1823" s="179"/>
      <c r="AJ1823" s="179"/>
      <c r="AK1823" s="179"/>
      <c r="AL1823" s="179"/>
      <c r="AM1823" s="179"/>
      <c r="AN1823" s="179"/>
      <c r="AO1823" s="179"/>
      <c r="AP1823" s="179"/>
      <c r="AQ1823" s="179"/>
      <c r="AR1823" s="179"/>
      <c r="AS1823" s="179"/>
      <c r="AT1823" s="179"/>
      <c r="AU1823" s="179"/>
      <c r="AV1823" s="179"/>
      <c r="AW1823" s="179"/>
      <c r="AX1823" s="179"/>
      <c r="AY1823" s="179"/>
      <c r="AZ1823" s="179"/>
      <c r="BA1823" s="179"/>
      <c r="BB1823" s="179"/>
      <c r="BC1823" s="179"/>
      <c r="BD1823" s="179"/>
      <c r="BE1823" s="179"/>
      <c r="BF1823" s="179"/>
      <c r="BG1823" s="179"/>
      <c r="BH1823" s="179"/>
      <c r="BI1823" s="179"/>
      <c r="BJ1823" s="179"/>
      <c r="BK1823" s="179"/>
      <c r="BL1823" s="179"/>
      <c r="BM1823" s="179"/>
      <c r="BN1823" s="179"/>
      <c r="BO1823" s="179"/>
      <c r="BP1823" s="179"/>
      <c r="BQ1823" s="179"/>
      <c r="BR1823" s="179"/>
      <c r="BS1823" s="179"/>
      <c r="BT1823" s="179"/>
      <c r="BU1823" s="179"/>
      <c r="BV1823" s="179"/>
      <c r="BW1823" s="179"/>
      <c r="BX1823" s="179"/>
      <c r="BY1823" s="179"/>
      <c r="BZ1823" s="179"/>
      <c r="CA1823" s="179"/>
      <c r="CB1823" s="179"/>
      <c r="CC1823" s="179"/>
      <c r="CD1823" s="179"/>
      <c r="CE1823" s="179"/>
      <c r="CF1823" s="179"/>
      <c r="CG1823" s="179"/>
      <c r="CH1823" s="179"/>
      <c r="CI1823" s="179"/>
      <c r="CJ1823" s="179"/>
      <c r="CK1823" s="179"/>
      <c r="CL1823" s="179"/>
      <c r="CN1823" s="60"/>
      <c r="CO1823" s="179"/>
      <c r="CP1823" s="179"/>
      <c r="CQ1823" s="179"/>
      <c r="CR1823" s="179"/>
      <c r="CS1823" s="179"/>
      <c r="CT1823" s="179"/>
      <c r="CU1823" s="179"/>
      <c r="CV1823" s="179"/>
      <c r="CW1823" s="179"/>
      <c r="CX1823" s="179"/>
      <c r="CY1823" s="179"/>
      <c r="CZ1823" s="179"/>
      <c r="DA1823" s="179"/>
      <c r="DB1823" s="179"/>
      <c r="DC1823" s="179"/>
      <c r="DD1823" s="179"/>
      <c r="DE1823" s="179"/>
      <c r="DF1823" s="179"/>
      <c r="DG1823" s="179"/>
      <c r="DH1823" s="179"/>
      <c r="DI1823" s="179"/>
      <c r="DJ1823" s="179"/>
      <c r="DK1823" s="179"/>
      <c r="DL1823" s="179"/>
    </row>
    <row r="1824" spans="1:116" x14ac:dyDescent="0.4">
      <c r="B1824" t="s">
        <v>332</v>
      </c>
      <c r="D1824" t="s">
        <v>528</v>
      </c>
      <c r="E1824" s="8" t="str">
        <f t="shared" si="2687"/>
        <v>1824 FCCL-F</v>
      </c>
      <c r="G1824" s="136" t="str">
        <f>G1811</f>
        <v>Secondary revenue driver</v>
      </c>
      <c r="H1824" s="12"/>
      <c r="I1824" s="60"/>
      <c r="J1824" s="60"/>
      <c r="K1824" s="15"/>
      <c r="L1824" s="15"/>
      <c r="M1824" s="15"/>
      <c r="N1824" s="15"/>
      <c r="O1824" s="15"/>
      <c r="P1824" s="15"/>
      <c r="R1824" s="15"/>
      <c r="S1824" s="4" t="str">
        <f t="shared" ref="S1824:AX1826" si="2700">ADDRESS(ROW(S1814),COLUMN(S1814),2)</f>
        <v>S$1814</v>
      </c>
      <c r="T1824" s="4" t="str">
        <f t="shared" si="2700"/>
        <v>T$1814</v>
      </c>
      <c r="U1824" s="4" t="str">
        <f t="shared" si="2700"/>
        <v>U$1814</v>
      </c>
      <c r="V1824" s="4" t="str">
        <f t="shared" si="2700"/>
        <v>V$1814</v>
      </c>
      <c r="W1824" s="4" t="str">
        <f t="shared" si="2700"/>
        <v>W$1814</v>
      </c>
      <c r="X1824" s="4" t="str">
        <f t="shared" si="2700"/>
        <v>X$1814</v>
      </c>
      <c r="Y1824" s="4" t="str">
        <f t="shared" si="2700"/>
        <v>Y$1814</v>
      </c>
      <c r="Z1824" s="4" t="str">
        <f t="shared" si="2700"/>
        <v>Z$1814</v>
      </c>
      <c r="AA1824" s="4" t="str">
        <f t="shared" si="2700"/>
        <v>AA$1814</v>
      </c>
      <c r="AB1824" s="4" t="str">
        <f t="shared" si="2700"/>
        <v>AB$1814</v>
      </c>
      <c r="AC1824" s="4" t="str">
        <f t="shared" si="2700"/>
        <v>AC$1814</v>
      </c>
      <c r="AD1824" s="4" t="str">
        <f t="shared" si="2700"/>
        <v>AD$1814</v>
      </c>
      <c r="AE1824" s="4" t="str">
        <f t="shared" si="2700"/>
        <v>AE$1814</v>
      </c>
      <c r="AF1824" s="4" t="str">
        <f t="shared" si="2700"/>
        <v>AF$1814</v>
      </c>
      <c r="AG1824" s="4" t="str">
        <f t="shared" si="2700"/>
        <v>AG$1814</v>
      </c>
      <c r="AH1824" s="4" t="str">
        <f t="shared" si="2700"/>
        <v>AH$1814</v>
      </c>
      <c r="AI1824" s="4" t="str">
        <f t="shared" si="2700"/>
        <v>AI$1814</v>
      </c>
      <c r="AJ1824" s="4" t="str">
        <f t="shared" si="2700"/>
        <v>AJ$1814</v>
      </c>
      <c r="AK1824" s="4" t="str">
        <f t="shared" si="2700"/>
        <v>AK$1814</v>
      </c>
      <c r="AL1824" s="4" t="str">
        <f t="shared" si="2700"/>
        <v>AL$1814</v>
      </c>
      <c r="AM1824" s="4" t="str">
        <f t="shared" si="2700"/>
        <v>AM$1814</v>
      </c>
      <c r="AN1824" s="4" t="str">
        <f t="shared" si="2700"/>
        <v>AN$1814</v>
      </c>
      <c r="AO1824" s="4" t="str">
        <f t="shared" si="2700"/>
        <v>AO$1814</v>
      </c>
      <c r="AP1824" s="4" t="str">
        <f t="shared" si="2700"/>
        <v>AP$1814</v>
      </c>
      <c r="AQ1824" s="4" t="str">
        <f t="shared" si="2700"/>
        <v>AQ$1814</v>
      </c>
      <c r="AR1824" s="4" t="str">
        <f t="shared" si="2700"/>
        <v>AR$1814</v>
      </c>
      <c r="AS1824" s="4" t="str">
        <f t="shared" si="2700"/>
        <v>AS$1814</v>
      </c>
      <c r="AT1824" s="4" t="str">
        <f t="shared" si="2700"/>
        <v>AT$1814</v>
      </c>
      <c r="AU1824" s="4" t="str">
        <f t="shared" si="2700"/>
        <v>AU$1814</v>
      </c>
      <c r="AV1824" s="4" t="str">
        <f t="shared" si="2700"/>
        <v>AV$1814</v>
      </c>
      <c r="AW1824" s="4" t="str">
        <f t="shared" si="2700"/>
        <v>AW$1814</v>
      </c>
      <c r="AX1824" s="4" t="str">
        <f t="shared" si="2700"/>
        <v>AX$1814</v>
      </c>
      <c r="AY1824" s="4" t="str">
        <f t="shared" ref="AY1824:CD1826" si="2701">ADDRESS(ROW(AY1814),COLUMN(AY1814),2)</f>
        <v>AY$1814</v>
      </c>
      <c r="AZ1824" s="4" t="str">
        <f t="shared" si="2701"/>
        <v>AZ$1814</v>
      </c>
      <c r="BA1824" s="4" t="str">
        <f t="shared" si="2701"/>
        <v>BA$1814</v>
      </c>
      <c r="BB1824" s="4" t="str">
        <f t="shared" si="2701"/>
        <v>BB$1814</v>
      </c>
      <c r="BC1824" s="4" t="str">
        <f t="shared" si="2701"/>
        <v>BC$1814</v>
      </c>
      <c r="BD1824" s="4" t="str">
        <f t="shared" si="2701"/>
        <v>BD$1814</v>
      </c>
      <c r="BE1824" s="4" t="str">
        <f t="shared" si="2701"/>
        <v>BE$1814</v>
      </c>
      <c r="BF1824" s="4" t="str">
        <f t="shared" si="2701"/>
        <v>BF$1814</v>
      </c>
      <c r="BG1824" s="4" t="str">
        <f t="shared" si="2701"/>
        <v>BG$1814</v>
      </c>
      <c r="BH1824" s="4" t="str">
        <f t="shared" si="2701"/>
        <v>BH$1814</v>
      </c>
      <c r="BI1824" s="4" t="str">
        <f t="shared" si="2701"/>
        <v>BI$1814</v>
      </c>
      <c r="BJ1824" s="4" t="str">
        <f t="shared" si="2701"/>
        <v>BJ$1814</v>
      </c>
      <c r="BK1824" s="4" t="str">
        <f t="shared" si="2701"/>
        <v>BK$1814</v>
      </c>
      <c r="BL1824" s="4" t="str">
        <f t="shared" si="2701"/>
        <v>BL$1814</v>
      </c>
      <c r="BM1824" s="4" t="str">
        <f t="shared" si="2701"/>
        <v>BM$1814</v>
      </c>
      <c r="BN1824" s="4" t="str">
        <f t="shared" si="2701"/>
        <v>BN$1814</v>
      </c>
      <c r="BO1824" s="4" t="str">
        <f t="shared" si="2701"/>
        <v>BO$1814</v>
      </c>
      <c r="BP1824" s="4" t="str">
        <f t="shared" si="2701"/>
        <v>BP$1814</v>
      </c>
      <c r="BQ1824" s="4" t="str">
        <f t="shared" si="2701"/>
        <v>BQ$1814</v>
      </c>
      <c r="BR1824" s="4" t="str">
        <f t="shared" si="2701"/>
        <v>BR$1814</v>
      </c>
      <c r="BS1824" s="4" t="str">
        <f t="shared" si="2701"/>
        <v>BS$1814</v>
      </c>
      <c r="BT1824" s="4" t="str">
        <f t="shared" si="2701"/>
        <v>BT$1814</v>
      </c>
      <c r="BU1824" s="4" t="str">
        <f t="shared" si="2701"/>
        <v>BU$1814</v>
      </c>
      <c r="BV1824" s="4" t="str">
        <f t="shared" si="2701"/>
        <v>BV$1814</v>
      </c>
      <c r="BW1824" s="4" t="str">
        <f t="shared" si="2701"/>
        <v>BW$1814</v>
      </c>
      <c r="BX1824" s="4" t="str">
        <f t="shared" si="2701"/>
        <v>BX$1814</v>
      </c>
      <c r="BY1824" s="4" t="str">
        <f t="shared" si="2701"/>
        <v>BY$1814</v>
      </c>
      <c r="BZ1824" s="4" t="str">
        <f t="shared" si="2701"/>
        <v>BZ$1814</v>
      </c>
      <c r="CA1824" s="4" t="str">
        <f t="shared" si="2701"/>
        <v>CA$1814</v>
      </c>
      <c r="CB1824" s="4" t="str">
        <f t="shared" si="2701"/>
        <v>CB$1814</v>
      </c>
      <c r="CC1824" s="4" t="str">
        <f t="shared" si="2701"/>
        <v>CC$1814</v>
      </c>
      <c r="CD1824" s="4" t="str">
        <f t="shared" si="2701"/>
        <v>CD$1814</v>
      </c>
      <c r="CE1824" s="4" t="str">
        <f t="shared" ref="CE1824:CL1826" si="2702">ADDRESS(ROW(CE1814),COLUMN(CE1814),2)</f>
        <v>CE$1814</v>
      </c>
      <c r="CF1824" s="4" t="str">
        <f t="shared" si="2702"/>
        <v>CF$1814</v>
      </c>
      <c r="CG1824" s="4" t="str">
        <f t="shared" si="2702"/>
        <v>CG$1814</v>
      </c>
      <c r="CH1824" s="4" t="str">
        <f t="shared" si="2702"/>
        <v>CH$1814</v>
      </c>
      <c r="CI1824" s="4" t="str">
        <f t="shared" si="2702"/>
        <v>CI$1814</v>
      </c>
      <c r="CJ1824" s="4" t="str">
        <f t="shared" si="2702"/>
        <v>CJ$1814</v>
      </c>
      <c r="CK1824" s="4" t="str">
        <f t="shared" si="2702"/>
        <v>CK$1814</v>
      </c>
      <c r="CL1824" s="4" t="str">
        <f t="shared" si="2702"/>
        <v>CL$1814</v>
      </c>
      <c r="CN1824" s="60"/>
      <c r="CO1824" s="4" t="str">
        <f t="shared" ref="CO1824:DL1826" si="2703">ADDRESS(ROW(CO1814),COLUMN(CO1814),2)</f>
        <v>CO$1814</v>
      </c>
      <c r="CP1824" s="4" t="str">
        <f t="shared" si="2703"/>
        <v>CP$1814</v>
      </c>
      <c r="CQ1824" s="4" t="str">
        <f t="shared" si="2703"/>
        <v>CQ$1814</v>
      </c>
      <c r="CR1824" s="4" t="str">
        <f t="shared" si="2703"/>
        <v>CR$1814</v>
      </c>
      <c r="CS1824" s="4" t="str">
        <f t="shared" si="2703"/>
        <v>CS$1814</v>
      </c>
      <c r="CT1824" s="4" t="str">
        <f t="shared" si="2703"/>
        <v>CT$1814</v>
      </c>
      <c r="CU1824" s="4" t="str">
        <f t="shared" si="2703"/>
        <v>CU$1814</v>
      </c>
      <c r="CV1824" s="4" t="str">
        <f t="shared" si="2703"/>
        <v>CV$1814</v>
      </c>
      <c r="CW1824" s="4" t="str">
        <f t="shared" si="2703"/>
        <v>CW$1814</v>
      </c>
      <c r="CX1824" s="4" t="str">
        <f t="shared" si="2703"/>
        <v>CX$1814</v>
      </c>
      <c r="CY1824" s="4" t="str">
        <f t="shared" si="2703"/>
        <v>CY$1814</v>
      </c>
      <c r="CZ1824" s="4" t="str">
        <f t="shared" si="2703"/>
        <v>CZ$1814</v>
      </c>
      <c r="DA1824" s="4" t="str">
        <f t="shared" si="2703"/>
        <v>DA$1814</v>
      </c>
      <c r="DB1824" s="4" t="str">
        <f t="shared" si="2703"/>
        <v>DB$1814</v>
      </c>
      <c r="DC1824" s="4" t="str">
        <f t="shared" si="2703"/>
        <v>DC$1814</v>
      </c>
      <c r="DD1824" s="4" t="str">
        <f t="shared" si="2703"/>
        <v>DD$1814</v>
      </c>
      <c r="DE1824" s="4" t="str">
        <f t="shared" si="2703"/>
        <v>DE$1814</v>
      </c>
      <c r="DF1824" s="4" t="str">
        <f t="shared" si="2703"/>
        <v>DF$1814</v>
      </c>
      <c r="DG1824" s="4" t="str">
        <f t="shared" si="2703"/>
        <v>DG$1814</v>
      </c>
      <c r="DH1824" s="4" t="str">
        <f t="shared" si="2703"/>
        <v>DH$1814</v>
      </c>
      <c r="DI1824" s="4" t="str">
        <f t="shared" si="2703"/>
        <v>DI$1814</v>
      </c>
      <c r="DJ1824" s="4" t="str">
        <f t="shared" si="2703"/>
        <v>DJ$1814</v>
      </c>
      <c r="DK1824" s="4" t="str">
        <f t="shared" si="2703"/>
        <v>DK$1814</v>
      </c>
      <c r="DL1824" s="4" t="str">
        <f t="shared" si="2703"/>
        <v>DL$1814</v>
      </c>
    </row>
    <row r="1825" spans="1:116" x14ac:dyDescent="0.4">
      <c r="B1825" t="s">
        <v>332</v>
      </c>
      <c r="D1825" t="s">
        <v>528</v>
      </c>
      <c r="E1825" s="8" t="str">
        <f t="shared" si="2687"/>
        <v>1825 FCCL-F</v>
      </c>
      <c r="G1825" s="136" t="str">
        <f>G1812</f>
        <v>Secondary volume driver</v>
      </c>
      <c r="H1825" s="12"/>
      <c r="I1825" s="60"/>
      <c r="J1825" s="60"/>
      <c r="K1825" s="15"/>
      <c r="L1825" s="15"/>
      <c r="M1825" s="15"/>
      <c r="N1825" s="15"/>
      <c r="O1825" s="15"/>
      <c r="P1825" s="15"/>
      <c r="R1825" s="15"/>
      <c r="S1825" s="179" t="str">
        <f t="shared" ref="S1825:AX1827" si="2704">S1812</f>
        <v>S$19</v>
      </c>
      <c r="T1825" s="179" t="str">
        <f t="shared" si="2704"/>
        <v>T$19</v>
      </c>
      <c r="U1825" s="179" t="str">
        <f t="shared" si="2704"/>
        <v>U$19</v>
      </c>
      <c r="V1825" s="179" t="str">
        <f t="shared" si="2704"/>
        <v>V$19</v>
      </c>
      <c r="W1825" s="179" t="str">
        <f t="shared" si="2704"/>
        <v>W$19</v>
      </c>
      <c r="X1825" s="179" t="str">
        <f t="shared" si="2704"/>
        <v>X$19</v>
      </c>
      <c r="Y1825" s="179" t="str">
        <f t="shared" si="2704"/>
        <v>Y$19</v>
      </c>
      <c r="Z1825" s="179" t="str">
        <f t="shared" si="2704"/>
        <v>Z$19</v>
      </c>
      <c r="AA1825" s="179" t="str">
        <f t="shared" si="2704"/>
        <v>AA$19</v>
      </c>
      <c r="AB1825" s="179" t="str">
        <f t="shared" si="2704"/>
        <v>AB$19</v>
      </c>
      <c r="AC1825" s="179" t="str">
        <f t="shared" si="2704"/>
        <v>AC$19</v>
      </c>
      <c r="AD1825" s="179" t="str">
        <f t="shared" si="2704"/>
        <v>AD$19</v>
      </c>
      <c r="AE1825" s="179" t="str">
        <f t="shared" si="2704"/>
        <v>AE$19</v>
      </c>
      <c r="AF1825" s="179" t="str">
        <f t="shared" si="2704"/>
        <v>AF$19</v>
      </c>
      <c r="AG1825" s="179" t="str">
        <f t="shared" si="2704"/>
        <v>AG$19</v>
      </c>
      <c r="AH1825" s="179" t="str">
        <f t="shared" si="2704"/>
        <v>AH$19</v>
      </c>
      <c r="AI1825" s="179" t="str">
        <f t="shared" si="2704"/>
        <v>AI$19</v>
      </c>
      <c r="AJ1825" s="179" t="str">
        <f t="shared" si="2704"/>
        <v>AJ$19</v>
      </c>
      <c r="AK1825" s="179" t="str">
        <f t="shared" si="2704"/>
        <v>AK$19</v>
      </c>
      <c r="AL1825" s="179" t="str">
        <f t="shared" si="2704"/>
        <v>AL$19</v>
      </c>
      <c r="AM1825" s="179" t="str">
        <f t="shared" si="2704"/>
        <v>AM$19</v>
      </c>
      <c r="AN1825" s="179" t="str">
        <f t="shared" si="2704"/>
        <v>AN$19</v>
      </c>
      <c r="AO1825" s="179" t="str">
        <f t="shared" si="2704"/>
        <v>AO$19</v>
      </c>
      <c r="AP1825" s="179" t="str">
        <f t="shared" si="2704"/>
        <v>AP$19</v>
      </c>
      <c r="AQ1825" s="179" t="str">
        <f t="shared" si="2704"/>
        <v>AQ$19</v>
      </c>
      <c r="AR1825" s="179" t="str">
        <f t="shared" si="2704"/>
        <v>AR$19</v>
      </c>
      <c r="AS1825" s="179" t="str">
        <f t="shared" si="2704"/>
        <v>AS$19</v>
      </c>
      <c r="AT1825" s="179" t="str">
        <f t="shared" si="2704"/>
        <v>AT$19</v>
      </c>
      <c r="AU1825" s="179" t="str">
        <f t="shared" si="2704"/>
        <v>AU$19</v>
      </c>
      <c r="AV1825" s="179" t="str">
        <f t="shared" si="2704"/>
        <v>AV$19</v>
      </c>
      <c r="AW1825" s="179" t="str">
        <f t="shared" si="2704"/>
        <v>AW$19</v>
      </c>
      <c r="AX1825" s="179" t="str">
        <f t="shared" si="2704"/>
        <v>AX$19</v>
      </c>
      <c r="AY1825" s="179" t="str">
        <f t="shared" ref="AY1825:CD1827" si="2705">AY1812</f>
        <v>AY$19</v>
      </c>
      <c r="AZ1825" s="179" t="str">
        <f t="shared" si="2705"/>
        <v>AZ$19</v>
      </c>
      <c r="BA1825" s="179" t="str">
        <f t="shared" si="2705"/>
        <v>BA$19</v>
      </c>
      <c r="BB1825" s="179" t="str">
        <f t="shared" si="2705"/>
        <v>BB$19</v>
      </c>
      <c r="BC1825" s="179" t="str">
        <f t="shared" si="2705"/>
        <v>BC$19</v>
      </c>
      <c r="BD1825" s="179" t="str">
        <f t="shared" si="2705"/>
        <v>BD$19</v>
      </c>
      <c r="BE1825" s="179" t="str">
        <f t="shared" si="2705"/>
        <v>BE$19</v>
      </c>
      <c r="BF1825" s="179" t="str">
        <f t="shared" si="2705"/>
        <v>BF$19</v>
      </c>
      <c r="BG1825" s="179" t="str">
        <f t="shared" si="2705"/>
        <v>BG$19</v>
      </c>
      <c r="BH1825" s="179" t="str">
        <f t="shared" si="2705"/>
        <v>BH$19</v>
      </c>
      <c r="BI1825" s="179" t="str">
        <f t="shared" si="2705"/>
        <v>BI$19</v>
      </c>
      <c r="BJ1825" s="179" t="str">
        <f t="shared" si="2705"/>
        <v>BJ$19</v>
      </c>
      <c r="BK1825" s="179" t="str">
        <f t="shared" si="2705"/>
        <v>BK$19</v>
      </c>
      <c r="BL1825" s="179" t="str">
        <f t="shared" si="2705"/>
        <v>BL$19</v>
      </c>
      <c r="BM1825" s="179" t="str">
        <f t="shared" si="2705"/>
        <v>BM$19</v>
      </c>
      <c r="BN1825" s="179" t="str">
        <f t="shared" si="2705"/>
        <v>BN$19</v>
      </c>
      <c r="BO1825" s="179" t="str">
        <f t="shared" si="2705"/>
        <v>BO$19</v>
      </c>
      <c r="BP1825" s="179" t="str">
        <f t="shared" si="2705"/>
        <v>BP$19</v>
      </c>
      <c r="BQ1825" s="179" t="str">
        <f t="shared" si="2705"/>
        <v>BQ$19</v>
      </c>
      <c r="BR1825" s="179" t="str">
        <f t="shared" si="2705"/>
        <v>BR$19</v>
      </c>
      <c r="BS1825" s="179" t="str">
        <f t="shared" si="2705"/>
        <v>BS$19</v>
      </c>
      <c r="BT1825" s="179" t="str">
        <f t="shared" si="2705"/>
        <v>BT$19</v>
      </c>
      <c r="BU1825" s="179" t="str">
        <f t="shared" si="2705"/>
        <v>BU$19</v>
      </c>
      <c r="BV1825" s="179" t="str">
        <f t="shared" si="2705"/>
        <v>BV$19</v>
      </c>
      <c r="BW1825" s="179" t="str">
        <f t="shared" si="2705"/>
        <v>BW$19</v>
      </c>
      <c r="BX1825" s="179" t="str">
        <f t="shared" si="2705"/>
        <v>BX$19</v>
      </c>
      <c r="BY1825" s="179" t="str">
        <f t="shared" si="2705"/>
        <v>BY$19</v>
      </c>
      <c r="BZ1825" s="179" t="str">
        <f t="shared" si="2705"/>
        <v>BZ$19</v>
      </c>
      <c r="CA1825" s="179" t="str">
        <f t="shared" si="2705"/>
        <v>CA$19</v>
      </c>
      <c r="CB1825" s="179" t="str">
        <f t="shared" si="2705"/>
        <v>CB$19</v>
      </c>
      <c r="CC1825" s="179" t="str">
        <f t="shared" si="2705"/>
        <v>CC$19</v>
      </c>
      <c r="CD1825" s="179" t="str">
        <f t="shared" si="2705"/>
        <v>CD$19</v>
      </c>
      <c r="CE1825" s="179" t="str">
        <f t="shared" ref="CE1825:CL1827" si="2706">CE1812</f>
        <v>CE$19</v>
      </c>
      <c r="CF1825" s="179" t="str">
        <f t="shared" si="2706"/>
        <v>CF$19</v>
      </c>
      <c r="CG1825" s="179" t="str">
        <f t="shared" si="2706"/>
        <v>CG$19</v>
      </c>
      <c r="CH1825" s="179" t="str">
        <f t="shared" si="2706"/>
        <v>CH$19</v>
      </c>
      <c r="CI1825" s="179" t="str">
        <f t="shared" si="2706"/>
        <v>CI$19</v>
      </c>
      <c r="CJ1825" s="179" t="str">
        <f t="shared" si="2706"/>
        <v>CJ$19</v>
      </c>
      <c r="CK1825" s="179" t="str">
        <f t="shared" si="2706"/>
        <v>CK$19</v>
      </c>
      <c r="CL1825" s="179" t="str">
        <f t="shared" si="2706"/>
        <v>CL$19</v>
      </c>
      <c r="CN1825" s="60"/>
      <c r="CO1825" s="179" t="str">
        <f t="shared" ref="CO1825:DL1827" si="2707">CO1812</f>
        <v>CO$19</v>
      </c>
      <c r="CP1825" s="179" t="str">
        <f t="shared" si="2707"/>
        <v>CP$19</v>
      </c>
      <c r="CQ1825" s="179" t="str">
        <f t="shared" si="2707"/>
        <v>CQ$19</v>
      </c>
      <c r="CR1825" s="179" t="str">
        <f t="shared" si="2707"/>
        <v>CR$19</v>
      </c>
      <c r="CS1825" s="179" t="str">
        <f t="shared" si="2707"/>
        <v>CS$19</v>
      </c>
      <c r="CT1825" s="179" t="str">
        <f t="shared" si="2707"/>
        <v>CT$19</v>
      </c>
      <c r="CU1825" s="179" t="str">
        <f t="shared" si="2707"/>
        <v>CU$19</v>
      </c>
      <c r="CV1825" s="179" t="str">
        <f t="shared" si="2707"/>
        <v>CV$19</v>
      </c>
      <c r="CW1825" s="179" t="str">
        <f t="shared" si="2707"/>
        <v>CW$19</v>
      </c>
      <c r="CX1825" s="179" t="str">
        <f t="shared" si="2707"/>
        <v>CX$19</v>
      </c>
      <c r="CY1825" s="179" t="str">
        <f t="shared" si="2707"/>
        <v>CY$19</v>
      </c>
      <c r="CZ1825" s="179" t="str">
        <f t="shared" si="2707"/>
        <v>CZ$19</v>
      </c>
      <c r="DA1825" s="179" t="str">
        <f t="shared" si="2707"/>
        <v>DA$19</v>
      </c>
      <c r="DB1825" s="179" t="str">
        <f t="shared" si="2707"/>
        <v>DB$19</v>
      </c>
      <c r="DC1825" s="179" t="str">
        <f t="shared" si="2707"/>
        <v>DC$19</v>
      </c>
      <c r="DD1825" s="179" t="str">
        <f t="shared" si="2707"/>
        <v>DD$19</v>
      </c>
      <c r="DE1825" s="179" t="str">
        <f t="shared" si="2707"/>
        <v>DE$19</v>
      </c>
      <c r="DF1825" s="179" t="str">
        <f t="shared" si="2707"/>
        <v>DF$19</v>
      </c>
      <c r="DG1825" s="179" t="str">
        <f t="shared" si="2707"/>
        <v>DG$19</v>
      </c>
      <c r="DH1825" s="179" t="str">
        <f t="shared" si="2707"/>
        <v>DH$19</v>
      </c>
      <c r="DI1825" s="179" t="str">
        <f t="shared" si="2707"/>
        <v>DI$19</v>
      </c>
      <c r="DJ1825" s="179" t="str">
        <f t="shared" si="2707"/>
        <v>DJ$19</v>
      </c>
      <c r="DK1825" s="179" t="str">
        <f t="shared" si="2707"/>
        <v>DK$19</v>
      </c>
      <c r="DL1825" s="179" t="str">
        <f t="shared" si="2707"/>
        <v>DL$19</v>
      </c>
    </row>
    <row r="1826" spans="1:116" x14ac:dyDescent="0.4">
      <c r="E1826" s="8"/>
      <c r="G1826" s="136"/>
      <c r="H1826" s="12"/>
      <c r="I1826" s="60"/>
      <c r="J1826" s="60"/>
      <c r="K1826" s="15"/>
      <c r="L1826" s="15"/>
      <c r="M1826" s="15"/>
      <c r="N1826" s="15"/>
      <c r="O1826" s="15"/>
      <c r="P1826" s="15"/>
      <c r="R1826" s="15"/>
      <c r="S1826" s="179"/>
      <c r="T1826" s="179"/>
      <c r="U1826" s="179"/>
      <c r="V1826" s="179"/>
      <c r="W1826" s="179"/>
      <c r="X1826" s="179"/>
      <c r="Y1826" s="179"/>
      <c r="Z1826" s="179"/>
      <c r="AA1826" s="179"/>
      <c r="AB1826" s="179"/>
      <c r="AC1826" s="179"/>
      <c r="AD1826" s="179"/>
      <c r="AE1826" s="179"/>
      <c r="AF1826" s="179"/>
      <c r="AG1826" s="179"/>
      <c r="AH1826" s="179"/>
      <c r="AI1826" s="179"/>
      <c r="AJ1826" s="179"/>
      <c r="AK1826" s="179"/>
      <c r="AL1826" s="179"/>
      <c r="AM1826" s="179"/>
      <c r="AN1826" s="179"/>
      <c r="AO1826" s="179"/>
      <c r="AP1826" s="179"/>
      <c r="AQ1826" s="179"/>
      <c r="AR1826" s="179"/>
      <c r="AS1826" s="179"/>
      <c r="AT1826" s="179"/>
      <c r="AU1826" s="179"/>
      <c r="AV1826" s="179"/>
      <c r="AW1826" s="179"/>
      <c r="AX1826" s="179"/>
      <c r="AY1826" s="179"/>
      <c r="AZ1826" s="179"/>
      <c r="BA1826" s="179"/>
      <c r="BB1826" s="179"/>
      <c r="BC1826" s="179"/>
      <c r="BD1826" s="179"/>
      <c r="BE1826" s="179"/>
      <c r="BF1826" s="179"/>
      <c r="BG1826" s="179"/>
      <c r="BH1826" s="179"/>
      <c r="BI1826" s="179"/>
      <c r="BJ1826" s="179"/>
      <c r="BK1826" s="179"/>
      <c r="BL1826" s="179"/>
      <c r="BM1826" s="179"/>
      <c r="BN1826" s="179"/>
      <c r="BO1826" s="179"/>
      <c r="BP1826" s="179"/>
      <c r="BQ1826" s="179"/>
      <c r="BR1826" s="179"/>
      <c r="BS1826" s="179"/>
      <c r="BT1826" s="179"/>
      <c r="BU1826" s="179"/>
      <c r="BV1826" s="179"/>
      <c r="BW1826" s="179"/>
      <c r="BX1826" s="179"/>
      <c r="BY1826" s="179"/>
      <c r="BZ1826" s="179"/>
      <c r="CA1826" s="179"/>
      <c r="CB1826" s="179"/>
      <c r="CC1826" s="179"/>
      <c r="CD1826" s="179"/>
      <c r="CE1826" s="179"/>
      <c r="CF1826" s="179"/>
      <c r="CG1826" s="179"/>
      <c r="CH1826" s="179"/>
      <c r="CI1826" s="179"/>
      <c r="CJ1826" s="179"/>
      <c r="CK1826" s="179"/>
      <c r="CL1826" s="179"/>
      <c r="CN1826" s="60"/>
      <c r="CO1826" s="179"/>
      <c r="CP1826" s="179"/>
      <c r="CQ1826" s="179"/>
      <c r="CR1826" s="179"/>
      <c r="CS1826" s="179"/>
      <c r="CT1826" s="179"/>
      <c r="CU1826" s="179"/>
      <c r="CV1826" s="179"/>
      <c r="CW1826" s="179"/>
      <c r="CX1826" s="179"/>
      <c r="CY1826" s="179"/>
      <c r="CZ1826" s="179"/>
      <c r="DA1826" s="179"/>
      <c r="DB1826" s="179"/>
      <c r="DC1826" s="179"/>
      <c r="DD1826" s="179"/>
      <c r="DE1826" s="179"/>
      <c r="DF1826" s="179"/>
      <c r="DG1826" s="179"/>
      <c r="DH1826" s="179"/>
      <c r="DI1826" s="179"/>
      <c r="DJ1826" s="179"/>
      <c r="DK1826" s="179"/>
      <c r="DL1826" s="179"/>
    </row>
    <row r="1827" spans="1:116" x14ac:dyDescent="0.4">
      <c r="A1827" s="174"/>
      <c r="E1827" s="8"/>
      <c r="G1827" s="175" t="s">
        <v>490</v>
      </c>
      <c r="H1827" s="174"/>
      <c r="I1827" s="176"/>
      <c r="J1827" s="176"/>
      <c r="K1827" s="197"/>
      <c r="L1827" s="197"/>
      <c r="M1827" s="197"/>
      <c r="N1827" s="197"/>
      <c r="O1827" s="197"/>
      <c r="P1827" s="197"/>
      <c r="R1827" s="198"/>
      <c r="S1827" s="174"/>
      <c r="T1827" s="174"/>
      <c r="U1827" s="174"/>
      <c r="V1827" s="174"/>
      <c r="W1827" s="174"/>
      <c r="X1827" s="174"/>
      <c r="Y1827" s="174"/>
      <c r="Z1827" s="174"/>
      <c r="AA1827" s="174"/>
      <c r="AB1827" s="174"/>
      <c r="AC1827" s="174"/>
      <c r="AD1827" s="174"/>
      <c r="AE1827" s="174"/>
      <c r="AF1827" s="174"/>
      <c r="AG1827" s="174"/>
      <c r="AH1827" s="174"/>
      <c r="AI1827" s="174"/>
      <c r="AJ1827" s="174"/>
      <c r="AK1827" s="174"/>
      <c r="AL1827" s="174"/>
      <c r="AM1827" s="174"/>
      <c r="AN1827" s="174"/>
      <c r="AO1827" s="174"/>
      <c r="AP1827" s="174"/>
      <c r="AQ1827" s="174"/>
      <c r="AR1827" s="174"/>
      <c r="AS1827" s="174"/>
      <c r="AT1827" s="174"/>
      <c r="AU1827" s="174"/>
      <c r="AV1827" s="174"/>
      <c r="AW1827" s="174"/>
      <c r="AX1827" s="174"/>
      <c r="AY1827" s="174"/>
      <c r="AZ1827" s="174"/>
      <c r="BA1827" s="174"/>
      <c r="BB1827" s="174"/>
      <c r="BC1827" s="174"/>
      <c r="BD1827" s="174"/>
      <c r="BE1827" s="174"/>
      <c r="BF1827" s="174"/>
      <c r="BG1827" s="174"/>
      <c r="BH1827" s="174"/>
      <c r="BI1827" s="174"/>
      <c r="BJ1827" s="174"/>
      <c r="BK1827" s="174"/>
      <c r="BL1827" s="174"/>
      <c r="BM1827" s="174"/>
      <c r="BN1827" s="174"/>
      <c r="BO1827" s="174"/>
      <c r="BP1827" s="174"/>
      <c r="BQ1827" s="174"/>
      <c r="BR1827" s="174"/>
      <c r="BS1827" s="174"/>
      <c r="BT1827" s="174"/>
      <c r="BU1827" s="174"/>
      <c r="BV1827" s="174"/>
      <c r="BW1827" s="174"/>
      <c r="BX1827" s="174"/>
      <c r="BY1827" s="174"/>
      <c r="BZ1827" s="174"/>
      <c r="CA1827" s="174"/>
      <c r="CB1827" s="174"/>
      <c r="CC1827" s="174"/>
      <c r="CD1827" s="174"/>
      <c r="CE1827" s="174"/>
      <c r="CF1827" s="174"/>
      <c r="CG1827" s="174"/>
      <c r="CH1827" s="174"/>
      <c r="CI1827" s="174"/>
      <c r="CJ1827" s="174"/>
      <c r="CK1827" s="174"/>
      <c r="CL1827" s="174"/>
      <c r="CN1827" s="176"/>
      <c r="CO1827" s="174"/>
      <c r="CP1827" s="174"/>
      <c r="CQ1827" s="174"/>
      <c r="CR1827" s="174"/>
      <c r="CS1827" s="174"/>
      <c r="CT1827" s="174"/>
      <c r="CU1827" s="174"/>
      <c r="CV1827" s="174"/>
      <c r="CW1827" s="174"/>
      <c r="CX1827" s="174"/>
      <c r="CY1827" s="174"/>
      <c r="CZ1827" s="174"/>
      <c r="DA1827" s="174"/>
      <c r="DB1827" s="174"/>
      <c r="DC1827" s="174"/>
      <c r="DD1827" s="174"/>
      <c r="DE1827" s="174"/>
      <c r="DF1827" s="174"/>
      <c r="DG1827" s="174"/>
      <c r="DH1827" s="174"/>
      <c r="DI1827" s="174"/>
      <c r="DJ1827" s="174"/>
      <c r="DK1827" s="174"/>
      <c r="DL1827" s="174"/>
    </row>
    <row r="1828" spans="1:116" x14ac:dyDescent="0.4">
      <c r="A1828" s="174"/>
      <c r="E1828" s="8"/>
      <c r="G1828" s="175" t="s">
        <v>492</v>
      </c>
      <c r="H1828" s="174"/>
      <c r="I1828" s="176"/>
      <c r="J1828" s="176"/>
      <c r="K1828" s="197"/>
      <c r="L1828" s="197"/>
      <c r="M1828" s="197"/>
      <c r="N1828" s="197"/>
      <c r="O1828" s="197"/>
      <c r="P1828" s="197"/>
      <c r="R1828" s="198"/>
      <c r="S1828" s="174"/>
      <c r="T1828" s="174"/>
      <c r="U1828" s="174"/>
      <c r="V1828" s="174"/>
      <c r="W1828" s="174"/>
      <c r="X1828" s="174"/>
      <c r="Y1828" s="174"/>
      <c r="Z1828" s="174"/>
      <c r="AA1828" s="174"/>
      <c r="AB1828" s="174"/>
      <c r="AC1828" s="174"/>
      <c r="AD1828" s="174"/>
      <c r="AE1828" s="174"/>
      <c r="AF1828" s="174"/>
      <c r="AG1828" s="174"/>
      <c r="AH1828" s="174"/>
      <c r="AI1828" s="174"/>
      <c r="AJ1828" s="174"/>
      <c r="AK1828" s="174"/>
      <c r="AL1828" s="174"/>
      <c r="AM1828" s="174"/>
      <c r="AN1828" s="174"/>
      <c r="AO1828" s="174"/>
      <c r="AP1828" s="174"/>
      <c r="AQ1828" s="174"/>
      <c r="AR1828" s="174"/>
      <c r="AS1828" s="174"/>
      <c r="AT1828" s="174"/>
      <c r="AU1828" s="174"/>
      <c r="AV1828" s="174"/>
      <c r="AW1828" s="174"/>
      <c r="AX1828" s="174"/>
      <c r="AY1828" s="174"/>
      <c r="AZ1828" s="174"/>
      <c r="BA1828" s="174"/>
      <c r="BB1828" s="174"/>
      <c r="BC1828" s="174"/>
      <c r="BD1828" s="174"/>
      <c r="BE1828" s="174"/>
      <c r="BF1828" s="174"/>
      <c r="BG1828" s="174"/>
      <c r="BH1828" s="174"/>
      <c r="BI1828" s="174"/>
      <c r="BJ1828" s="174"/>
      <c r="BK1828" s="174"/>
      <c r="BL1828" s="174"/>
      <c r="BM1828" s="174"/>
      <c r="BN1828" s="174"/>
      <c r="BO1828" s="174"/>
      <c r="BP1828" s="174"/>
      <c r="BQ1828" s="174"/>
      <c r="BR1828" s="174"/>
      <c r="BS1828" s="174"/>
      <c r="BT1828" s="174"/>
      <c r="BU1828" s="174"/>
      <c r="BV1828" s="174"/>
      <c r="BW1828" s="174"/>
      <c r="BX1828" s="174"/>
      <c r="BY1828" s="174"/>
      <c r="BZ1828" s="174"/>
      <c r="CA1828" s="174"/>
      <c r="CB1828" s="174"/>
      <c r="CC1828" s="174"/>
      <c r="CD1828" s="174"/>
      <c r="CE1828" s="174"/>
      <c r="CF1828" s="174"/>
      <c r="CG1828" s="174"/>
      <c r="CH1828" s="174"/>
      <c r="CI1828" s="174"/>
      <c r="CJ1828" s="174"/>
      <c r="CK1828" s="174"/>
      <c r="CL1828" s="174"/>
      <c r="CN1828" s="176"/>
      <c r="CO1828" s="174"/>
      <c r="CP1828" s="174"/>
      <c r="CQ1828" s="174"/>
      <c r="CR1828" s="174"/>
      <c r="CS1828" s="174"/>
      <c r="CT1828" s="174"/>
      <c r="CU1828" s="174"/>
      <c r="CV1828" s="174"/>
      <c r="CW1828" s="174"/>
      <c r="CX1828" s="174"/>
      <c r="CY1828" s="174"/>
      <c r="CZ1828" s="174"/>
      <c r="DA1828" s="174"/>
      <c r="DB1828" s="174"/>
      <c r="DC1828" s="174"/>
      <c r="DD1828" s="174"/>
      <c r="DE1828" s="174"/>
      <c r="DF1828" s="174"/>
      <c r="DG1828" s="174"/>
      <c r="DH1828" s="174"/>
      <c r="DI1828" s="174"/>
      <c r="DJ1828" s="174"/>
      <c r="DK1828" s="174"/>
      <c r="DL1828" s="174"/>
    </row>
    <row r="1829" spans="1:116" x14ac:dyDescent="0.4">
      <c r="A1829" s="174"/>
      <c r="E1829" s="8"/>
      <c r="G1829" s="175" t="s">
        <v>461</v>
      </c>
      <c r="H1829" s="174"/>
      <c r="I1829" s="176"/>
      <c r="J1829" s="176"/>
      <c r="K1829" s="197"/>
      <c r="L1829" s="197"/>
      <c r="M1829" s="197"/>
      <c r="N1829" s="197"/>
      <c r="O1829" s="197"/>
      <c r="P1829" s="197"/>
      <c r="R1829" s="198"/>
      <c r="S1829" s="199" t="str">
        <f t="shared" ref="S1829:CD1829" si="2708">S$20</f>
        <v>S$16</v>
      </c>
      <c r="T1829" s="199" t="str">
        <f t="shared" si="2708"/>
        <v>T$16</v>
      </c>
      <c r="U1829" s="199" t="str">
        <f t="shared" si="2708"/>
        <v>U$16</v>
      </c>
      <c r="V1829" s="199" t="str">
        <f t="shared" si="2708"/>
        <v>V$16</v>
      </c>
      <c r="W1829" s="199" t="str">
        <f t="shared" si="2708"/>
        <v>W$16</v>
      </c>
      <c r="X1829" s="199" t="str">
        <f t="shared" si="2708"/>
        <v>X$16</v>
      </c>
      <c r="Y1829" s="199" t="str">
        <f t="shared" si="2708"/>
        <v>Y$16</v>
      </c>
      <c r="Z1829" s="199" t="str">
        <f t="shared" si="2708"/>
        <v>Z$16</v>
      </c>
      <c r="AA1829" s="199" t="str">
        <f t="shared" si="2708"/>
        <v>AA$16</v>
      </c>
      <c r="AB1829" s="199" t="str">
        <f t="shared" si="2708"/>
        <v>AB$16</v>
      </c>
      <c r="AC1829" s="199" t="str">
        <f t="shared" si="2708"/>
        <v>AC$16</v>
      </c>
      <c r="AD1829" s="199" t="str">
        <f t="shared" si="2708"/>
        <v>AD$16</v>
      </c>
      <c r="AE1829" s="199" t="str">
        <f t="shared" si="2708"/>
        <v>AE$16</v>
      </c>
      <c r="AF1829" s="199" t="str">
        <f t="shared" si="2708"/>
        <v>AF$16</v>
      </c>
      <c r="AG1829" s="199" t="str">
        <f t="shared" si="2708"/>
        <v>AG$16</v>
      </c>
      <c r="AH1829" s="199" t="str">
        <f t="shared" si="2708"/>
        <v>AH$16</v>
      </c>
      <c r="AI1829" s="199" t="str">
        <f t="shared" si="2708"/>
        <v>AI$16</v>
      </c>
      <c r="AJ1829" s="199" t="str">
        <f t="shared" si="2708"/>
        <v>AJ$16</v>
      </c>
      <c r="AK1829" s="199" t="str">
        <f t="shared" si="2708"/>
        <v>AK$16</v>
      </c>
      <c r="AL1829" s="199" t="str">
        <f t="shared" si="2708"/>
        <v>AL$16</v>
      </c>
      <c r="AM1829" s="199" t="str">
        <f t="shared" si="2708"/>
        <v>AM$16</v>
      </c>
      <c r="AN1829" s="199" t="str">
        <f t="shared" si="2708"/>
        <v>AN$16</v>
      </c>
      <c r="AO1829" s="199" t="str">
        <f t="shared" si="2708"/>
        <v>AO$16</v>
      </c>
      <c r="AP1829" s="199" t="str">
        <f t="shared" si="2708"/>
        <v>AP$16</v>
      </c>
      <c r="AQ1829" s="199" t="str">
        <f t="shared" si="2708"/>
        <v>AQ$16</v>
      </c>
      <c r="AR1829" s="199" t="str">
        <f t="shared" si="2708"/>
        <v>AR$16</v>
      </c>
      <c r="AS1829" s="199" t="str">
        <f t="shared" si="2708"/>
        <v>AS$16</v>
      </c>
      <c r="AT1829" s="199" t="str">
        <f t="shared" si="2708"/>
        <v>AT$16</v>
      </c>
      <c r="AU1829" s="199" t="str">
        <f t="shared" si="2708"/>
        <v>AU$16</v>
      </c>
      <c r="AV1829" s="199" t="str">
        <f t="shared" si="2708"/>
        <v>AV$16</v>
      </c>
      <c r="AW1829" s="199" t="str">
        <f t="shared" si="2708"/>
        <v>AW$16</v>
      </c>
      <c r="AX1829" s="199" t="str">
        <f t="shared" si="2708"/>
        <v>AX$16</v>
      </c>
      <c r="AY1829" s="199" t="str">
        <f t="shared" si="2708"/>
        <v>AY$16</v>
      </c>
      <c r="AZ1829" s="199" t="str">
        <f t="shared" si="2708"/>
        <v>AZ$16</v>
      </c>
      <c r="BA1829" s="199" t="str">
        <f t="shared" si="2708"/>
        <v>BA$16</v>
      </c>
      <c r="BB1829" s="199" t="str">
        <f t="shared" si="2708"/>
        <v>BB$16</v>
      </c>
      <c r="BC1829" s="199" t="str">
        <f t="shared" si="2708"/>
        <v>BC$16</v>
      </c>
      <c r="BD1829" s="199" t="str">
        <f t="shared" si="2708"/>
        <v>BD$16</v>
      </c>
      <c r="BE1829" s="199" t="str">
        <f t="shared" si="2708"/>
        <v>BE$16</v>
      </c>
      <c r="BF1829" s="199" t="str">
        <f t="shared" si="2708"/>
        <v>BF$16</v>
      </c>
      <c r="BG1829" s="199" t="str">
        <f t="shared" si="2708"/>
        <v>BG$16</v>
      </c>
      <c r="BH1829" s="199" t="str">
        <f t="shared" si="2708"/>
        <v>BH$16</v>
      </c>
      <c r="BI1829" s="199" t="str">
        <f t="shared" si="2708"/>
        <v>BI$16</v>
      </c>
      <c r="BJ1829" s="199" t="str">
        <f t="shared" si="2708"/>
        <v>BJ$16</v>
      </c>
      <c r="BK1829" s="199" t="str">
        <f t="shared" si="2708"/>
        <v>BK$16</v>
      </c>
      <c r="BL1829" s="199" t="str">
        <f t="shared" si="2708"/>
        <v>BL$16</v>
      </c>
      <c r="BM1829" s="199" t="str">
        <f t="shared" si="2708"/>
        <v>BM$16</v>
      </c>
      <c r="BN1829" s="199" t="str">
        <f t="shared" si="2708"/>
        <v>BN$16</v>
      </c>
      <c r="BO1829" s="199" t="str">
        <f t="shared" si="2708"/>
        <v>BO$16</v>
      </c>
      <c r="BP1829" s="199" t="str">
        <f t="shared" si="2708"/>
        <v>BP$16</v>
      </c>
      <c r="BQ1829" s="199" t="str">
        <f t="shared" si="2708"/>
        <v>BQ$16</v>
      </c>
      <c r="BR1829" s="199" t="str">
        <f t="shared" si="2708"/>
        <v>BR$16</v>
      </c>
      <c r="BS1829" s="199" t="str">
        <f t="shared" si="2708"/>
        <v>BS$16</v>
      </c>
      <c r="BT1829" s="199" t="str">
        <f t="shared" si="2708"/>
        <v>BT$16</v>
      </c>
      <c r="BU1829" s="199" t="str">
        <f t="shared" si="2708"/>
        <v>BU$16</v>
      </c>
      <c r="BV1829" s="199" t="str">
        <f t="shared" si="2708"/>
        <v>BV$16</v>
      </c>
      <c r="BW1829" s="199" t="str">
        <f t="shared" si="2708"/>
        <v>BW$16</v>
      </c>
      <c r="BX1829" s="199" t="str">
        <f t="shared" si="2708"/>
        <v>BX$16</v>
      </c>
      <c r="BY1829" s="199" t="str">
        <f t="shared" si="2708"/>
        <v>BY$16</v>
      </c>
      <c r="BZ1829" s="199" t="str">
        <f t="shared" si="2708"/>
        <v>BZ$16</v>
      </c>
      <c r="CA1829" s="199" t="str">
        <f t="shared" si="2708"/>
        <v>CA$16</v>
      </c>
      <c r="CB1829" s="199" t="str">
        <f t="shared" si="2708"/>
        <v>CB$16</v>
      </c>
      <c r="CC1829" s="199" t="str">
        <f t="shared" si="2708"/>
        <v>CC$16</v>
      </c>
      <c r="CD1829" s="199" t="str">
        <f t="shared" si="2708"/>
        <v>CD$16</v>
      </c>
      <c r="CE1829" s="199" t="str">
        <f t="shared" ref="CE1829:CL1829" si="2709">CE$20</f>
        <v>CE$16</v>
      </c>
      <c r="CF1829" s="199" t="str">
        <f t="shared" si="2709"/>
        <v>CF$16</v>
      </c>
      <c r="CG1829" s="199" t="str">
        <f t="shared" si="2709"/>
        <v>CG$16</v>
      </c>
      <c r="CH1829" s="199" t="str">
        <f t="shared" si="2709"/>
        <v>CH$16</v>
      </c>
      <c r="CI1829" s="199" t="str">
        <f t="shared" si="2709"/>
        <v>CI$16</v>
      </c>
      <c r="CJ1829" s="199" t="str">
        <f t="shared" si="2709"/>
        <v>CJ$16</v>
      </c>
      <c r="CK1829" s="199" t="str">
        <f t="shared" si="2709"/>
        <v>CK$16</v>
      </c>
      <c r="CL1829" s="199" t="str">
        <f t="shared" si="2709"/>
        <v>CL$16</v>
      </c>
      <c r="CN1829" s="176"/>
      <c r="CO1829" s="199" t="str">
        <f t="shared" ref="CO1829:DL1829" si="2710">CO$20</f>
        <v>CO$16</v>
      </c>
      <c r="CP1829" s="199" t="str">
        <f t="shared" si="2710"/>
        <v>CP$16</v>
      </c>
      <c r="CQ1829" s="199" t="str">
        <f t="shared" si="2710"/>
        <v>CQ$16</v>
      </c>
      <c r="CR1829" s="199" t="str">
        <f t="shared" si="2710"/>
        <v>CR$16</v>
      </c>
      <c r="CS1829" s="199" t="str">
        <f t="shared" si="2710"/>
        <v>CS$16</v>
      </c>
      <c r="CT1829" s="199" t="str">
        <f t="shared" si="2710"/>
        <v>CT$16</v>
      </c>
      <c r="CU1829" s="199" t="str">
        <f t="shared" si="2710"/>
        <v>CU$16</v>
      </c>
      <c r="CV1829" s="199" t="str">
        <f t="shared" si="2710"/>
        <v>CV$16</v>
      </c>
      <c r="CW1829" s="199" t="str">
        <f t="shared" si="2710"/>
        <v>CW$16</v>
      </c>
      <c r="CX1829" s="199" t="str">
        <f t="shared" si="2710"/>
        <v>CX$16</v>
      </c>
      <c r="CY1829" s="199" t="str">
        <f t="shared" si="2710"/>
        <v>CY$16</v>
      </c>
      <c r="CZ1829" s="199" t="str">
        <f t="shared" si="2710"/>
        <v>CZ$16</v>
      </c>
      <c r="DA1829" s="199" t="str">
        <f t="shared" si="2710"/>
        <v>DA$16</v>
      </c>
      <c r="DB1829" s="199" t="str">
        <f t="shared" si="2710"/>
        <v>DB$16</v>
      </c>
      <c r="DC1829" s="199" t="str">
        <f t="shared" si="2710"/>
        <v>DC$16</v>
      </c>
      <c r="DD1829" s="199" t="str">
        <f t="shared" si="2710"/>
        <v>DD$16</v>
      </c>
      <c r="DE1829" s="199" t="str">
        <f t="shared" si="2710"/>
        <v>DE$16</v>
      </c>
      <c r="DF1829" s="199" t="str">
        <f t="shared" si="2710"/>
        <v>DF$16</v>
      </c>
      <c r="DG1829" s="199" t="str">
        <f t="shared" si="2710"/>
        <v>DG$16</v>
      </c>
      <c r="DH1829" s="199" t="str">
        <f t="shared" si="2710"/>
        <v>DH$16</v>
      </c>
      <c r="DI1829" s="199" t="str">
        <f t="shared" si="2710"/>
        <v>DI$16</v>
      </c>
      <c r="DJ1829" s="199" t="str">
        <f t="shared" si="2710"/>
        <v>DJ$16</v>
      </c>
      <c r="DK1829" s="199" t="str">
        <f t="shared" si="2710"/>
        <v>DK$16</v>
      </c>
      <c r="DL1829" s="199" t="str">
        <f t="shared" si="2710"/>
        <v>DL$16</v>
      </c>
    </row>
    <row r="1830" spans="1:116" x14ac:dyDescent="0.4">
      <c r="A1830" s="174"/>
      <c r="E1830" s="8"/>
      <c r="G1830" s="175" t="s">
        <v>462</v>
      </c>
      <c r="H1830" s="200"/>
      <c r="I1830" s="201"/>
      <c r="J1830" s="201"/>
      <c r="K1830" s="202"/>
      <c r="L1830" s="202"/>
      <c r="M1830" s="202"/>
      <c r="N1830" s="202"/>
      <c r="O1830" s="202"/>
      <c r="P1830" s="202"/>
      <c r="R1830" s="202"/>
      <c r="S1830" s="199" t="str">
        <f t="shared" ref="S1830:CD1830" si="2711">S$21</f>
        <v>S$17</v>
      </c>
      <c r="T1830" s="199" t="str">
        <f t="shared" si="2711"/>
        <v>T$17</v>
      </c>
      <c r="U1830" s="199" t="str">
        <f t="shared" si="2711"/>
        <v>U$17</v>
      </c>
      <c r="V1830" s="199" t="str">
        <f t="shared" si="2711"/>
        <v>V$17</v>
      </c>
      <c r="W1830" s="199" t="str">
        <f t="shared" si="2711"/>
        <v>W$17</v>
      </c>
      <c r="X1830" s="199" t="str">
        <f t="shared" si="2711"/>
        <v>X$17</v>
      </c>
      <c r="Y1830" s="199" t="str">
        <f t="shared" si="2711"/>
        <v>Y$17</v>
      </c>
      <c r="Z1830" s="199" t="str">
        <f t="shared" si="2711"/>
        <v>Z$17</v>
      </c>
      <c r="AA1830" s="199" t="str">
        <f t="shared" si="2711"/>
        <v>AA$17</v>
      </c>
      <c r="AB1830" s="199" t="str">
        <f t="shared" si="2711"/>
        <v>AB$17</v>
      </c>
      <c r="AC1830" s="199" t="str">
        <f t="shared" si="2711"/>
        <v>AC$17</v>
      </c>
      <c r="AD1830" s="199" t="str">
        <f t="shared" si="2711"/>
        <v>AD$17</v>
      </c>
      <c r="AE1830" s="199" t="str">
        <f t="shared" si="2711"/>
        <v>AE$17</v>
      </c>
      <c r="AF1830" s="199" t="str">
        <f t="shared" si="2711"/>
        <v>AF$17</v>
      </c>
      <c r="AG1830" s="199" t="str">
        <f t="shared" si="2711"/>
        <v>AG$17</v>
      </c>
      <c r="AH1830" s="199" t="str">
        <f t="shared" si="2711"/>
        <v>AH$17</v>
      </c>
      <c r="AI1830" s="199" t="str">
        <f t="shared" si="2711"/>
        <v>AI$17</v>
      </c>
      <c r="AJ1830" s="199" t="str">
        <f t="shared" si="2711"/>
        <v>AJ$17</v>
      </c>
      <c r="AK1830" s="199" t="str">
        <f t="shared" si="2711"/>
        <v>AK$17</v>
      </c>
      <c r="AL1830" s="199" t="str">
        <f t="shared" si="2711"/>
        <v>AL$17</v>
      </c>
      <c r="AM1830" s="199" t="str">
        <f t="shared" si="2711"/>
        <v>AM$17</v>
      </c>
      <c r="AN1830" s="199" t="str">
        <f t="shared" si="2711"/>
        <v>AN$17</v>
      </c>
      <c r="AO1830" s="199" t="str">
        <f t="shared" si="2711"/>
        <v>AO$17</v>
      </c>
      <c r="AP1830" s="199" t="str">
        <f t="shared" si="2711"/>
        <v>AP$17</v>
      </c>
      <c r="AQ1830" s="199" t="str">
        <f t="shared" si="2711"/>
        <v>AQ$17</v>
      </c>
      <c r="AR1830" s="199" t="str">
        <f t="shared" si="2711"/>
        <v>AR$17</v>
      </c>
      <c r="AS1830" s="199" t="str">
        <f t="shared" si="2711"/>
        <v>AS$17</v>
      </c>
      <c r="AT1830" s="199" t="str">
        <f t="shared" si="2711"/>
        <v>AT$17</v>
      </c>
      <c r="AU1830" s="199" t="str">
        <f t="shared" si="2711"/>
        <v>AU$17</v>
      </c>
      <c r="AV1830" s="199" t="str">
        <f t="shared" si="2711"/>
        <v>AV$17</v>
      </c>
      <c r="AW1830" s="199" t="str">
        <f t="shared" si="2711"/>
        <v>AW$17</v>
      </c>
      <c r="AX1830" s="199" t="str">
        <f t="shared" si="2711"/>
        <v>AX$17</v>
      </c>
      <c r="AY1830" s="199" t="str">
        <f t="shared" si="2711"/>
        <v>AY$17</v>
      </c>
      <c r="AZ1830" s="199" t="str">
        <f t="shared" si="2711"/>
        <v>AZ$17</v>
      </c>
      <c r="BA1830" s="199" t="str">
        <f t="shared" si="2711"/>
        <v>BA$17</v>
      </c>
      <c r="BB1830" s="199" t="str">
        <f t="shared" si="2711"/>
        <v>BB$17</v>
      </c>
      <c r="BC1830" s="199" t="str">
        <f t="shared" si="2711"/>
        <v>BC$17</v>
      </c>
      <c r="BD1830" s="199" t="str">
        <f t="shared" si="2711"/>
        <v>BD$17</v>
      </c>
      <c r="BE1830" s="199" t="str">
        <f t="shared" si="2711"/>
        <v>BE$17</v>
      </c>
      <c r="BF1830" s="199" t="str">
        <f t="shared" si="2711"/>
        <v>BF$17</v>
      </c>
      <c r="BG1830" s="199" t="str">
        <f t="shared" si="2711"/>
        <v>BG$17</v>
      </c>
      <c r="BH1830" s="199" t="str">
        <f t="shared" si="2711"/>
        <v>BH$17</v>
      </c>
      <c r="BI1830" s="199" t="str">
        <f t="shared" si="2711"/>
        <v>BI$17</v>
      </c>
      <c r="BJ1830" s="199" t="str">
        <f t="shared" si="2711"/>
        <v>BJ$17</v>
      </c>
      <c r="BK1830" s="199" t="str">
        <f t="shared" si="2711"/>
        <v>BK$17</v>
      </c>
      <c r="BL1830" s="199" t="str">
        <f t="shared" si="2711"/>
        <v>BL$17</v>
      </c>
      <c r="BM1830" s="199" t="str">
        <f t="shared" si="2711"/>
        <v>BM$17</v>
      </c>
      <c r="BN1830" s="199" t="str">
        <f t="shared" si="2711"/>
        <v>BN$17</v>
      </c>
      <c r="BO1830" s="199" t="str">
        <f t="shared" si="2711"/>
        <v>BO$17</v>
      </c>
      <c r="BP1830" s="199" t="str">
        <f t="shared" si="2711"/>
        <v>BP$17</v>
      </c>
      <c r="BQ1830" s="199" t="str">
        <f t="shared" si="2711"/>
        <v>BQ$17</v>
      </c>
      <c r="BR1830" s="199" t="str">
        <f t="shared" si="2711"/>
        <v>BR$17</v>
      </c>
      <c r="BS1830" s="199" t="str">
        <f t="shared" si="2711"/>
        <v>BS$17</v>
      </c>
      <c r="BT1830" s="199" t="str">
        <f t="shared" si="2711"/>
        <v>BT$17</v>
      </c>
      <c r="BU1830" s="199" t="str">
        <f t="shared" si="2711"/>
        <v>BU$17</v>
      </c>
      <c r="BV1830" s="199" t="str">
        <f t="shared" si="2711"/>
        <v>BV$17</v>
      </c>
      <c r="BW1830" s="199" t="str">
        <f t="shared" si="2711"/>
        <v>BW$17</v>
      </c>
      <c r="BX1830" s="199" t="str">
        <f t="shared" si="2711"/>
        <v>BX$17</v>
      </c>
      <c r="BY1830" s="199" t="str">
        <f t="shared" si="2711"/>
        <v>BY$17</v>
      </c>
      <c r="BZ1830" s="199" t="str">
        <f t="shared" si="2711"/>
        <v>BZ$17</v>
      </c>
      <c r="CA1830" s="199" t="str">
        <f t="shared" si="2711"/>
        <v>CA$17</v>
      </c>
      <c r="CB1830" s="199" t="str">
        <f t="shared" si="2711"/>
        <v>CB$17</v>
      </c>
      <c r="CC1830" s="199" t="str">
        <f t="shared" si="2711"/>
        <v>CC$17</v>
      </c>
      <c r="CD1830" s="199" t="str">
        <f t="shared" si="2711"/>
        <v>CD$17</v>
      </c>
      <c r="CE1830" s="199" t="str">
        <f t="shared" ref="CE1830:CL1830" si="2712">CE$21</f>
        <v>CE$17</v>
      </c>
      <c r="CF1830" s="199" t="str">
        <f t="shared" si="2712"/>
        <v>CF$17</v>
      </c>
      <c r="CG1830" s="199" t="str">
        <f t="shared" si="2712"/>
        <v>CG$17</v>
      </c>
      <c r="CH1830" s="199" t="str">
        <f t="shared" si="2712"/>
        <v>CH$17</v>
      </c>
      <c r="CI1830" s="199" t="str">
        <f t="shared" si="2712"/>
        <v>CI$17</v>
      </c>
      <c r="CJ1830" s="199" t="str">
        <f t="shared" si="2712"/>
        <v>CJ$17</v>
      </c>
      <c r="CK1830" s="199" t="str">
        <f t="shared" si="2712"/>
        <v>CK$17</v>
      </c>
      <c r="CL1830" s="199" t="str">
        <f t="shared" si="2712"/>
        <v>CL$17</v>
      </c>
      <c r="CN1830" s="201"/>
      <c r="CO1830" s="199" t="str">
        <f t="shared" ref="CO1830:DL1830" si="2713">CO$21</f>
        <v>CO$17</v>
      </c>
      <c r="CP1830" s="199" t="str">
        <f t="shared" si="2713"/>
        <v>CP$17</v>
      </c>
      <c r="CQ1830" s="199" t="str">
        <f t="shared" si="2713"/>
        <v>CQ$17</v>
      </c>
      <c r="CR1830" s="199" t="str">
        <f t="shared" si="2713"/>
        <v>CR$17</v>
      </c>
      <c r="CS1830" s="199" t="str">
        <f t="shared" si="2713"/>
        <v>CS$17</v>
      </c>
      <c r="CT1830" s="199" t="str">
        <f t="shared" si="2713"/>
        <v>CT$17</v>
      </c>
      <c r="CU1830" s="199" t="str">
        <f t="shared" si="2713"/>
        <v>CU$17</v>
      </c>
      <c r="CV1830" s="199" t="str">
        <f t="shared" si="2713"/>
        <v>CV$17</v>
      </c>
      <c r="CW1830" s="199" t="str">
        <f t="shared" si="2713"/>
        <v>CW$17</v>
      </c>
      <c r="CX1830" s="199" t="str">
        <f t="shared" si="2713"/>
        <v>CX$17</v>
      </c>
      <c r="CY1830" s="199" t="str">
        <f t="shared" si="2713"/>
        <v>CY$17</v>
      </c>
      <c r="CZ1830" s="199" t="str">
        <f t="shared" si="2713"/>
        <v>CZ$17</v>
      </c>
      <c r="DA1830" s="199" t="str">
        <f t="shared" si="2713"/>
        <v>DA$17</v>
      </c>
      <c r="DB1830" s="199" t="str">
        <f t="shared" si="2713"/>
        <v>DB$17</v>
      </c>
      <c r="DC1830" s="199" t="str">
        <f t="shared" si="2713"/>
        <v>DC$17</v>
      </c>
      <c r="DD1830" s="199" t="str">
        <f t="shared" si="2713"/>
        <v>DD$17</v>
      </c>
      <c r="DE1830" s="199" t="str">
        <f t="shared" si="2713"/>
        <v>DE$17</v>
      </c>
      <c r="DF1830" s="199" t="str">
        <f t="shared" si="2713"/>
        <v>DF$17</v>
      </c>
      <c r="DG1830" s="199" t="str">
        <f t="shared" si="2713"/>
        <v>DG$17</v>
      </c>
      <c r="DH1830" s="199" t="str">
        <f t="shared" si="2713"/>
        <v>DH$17</v>
      </c>
      <c r="DI1830" s="199" t="str">
        <f t="shared" si="2713"/>
        <v>DI$17</v>
      </c>
      <c r="DJ1830" s="199" t="str">
        <f t="shared" si="2713"/>
        <v>DJ$17</v>
      </c>
      <c r="DK1830" s="199" t="str">
        <f t="shared" si="2713"/>
        <v>DK$17</v>
      </c>
      <c r="DL1830" s="199" t="str">
        <f t="shared" si="2713"/>
        <v>DL$17</v>
      </c>
    </row>
    <row r="1831" spans="1:116" x14ac:dyDescent="0.4">
      <c r="A1831" s="174"/>
      <c r="E1831" s="8"/>
      <c r="G1831" s="175" t="s">
        <v>491</v>
      </c>
      <c r="H1831" s="200"/>
      <c r="I1831" s="201"/>
      <c r="J1831" s="201"/>
      <c r="K1831" s="202"/>
      <c r="L1831" s="202"/>
      <c r="M1831" s="202"/>
      <c r="N1831" s="202"/>
      <c r="O1831" s="202"/>
      <c r="P1831" s="202"/>
      <c r="R1831" s="202"/>
      <c r="S1831" s="190"/>
      <c r="T1831" s="190"/>
      <c r="U1831" s="190"/>
      <c r="V1831" s="190"/>
      <c r="W1831" s="190"/>
      <c r="X1831" s="190"/>
      <c r="Y1831" s="190"/>
      <c r="Z1831" s="190"/>
      <c r="AA1831" s="190"/>
      <c r="AB1831" s="190"/>
      <c r="AC1831" s="190"/>
      <c r="AD1831" s="190"/>
      <c r="AE1831" s="190"/>
      <c r="AF1831" s="190"/>
      <c r="AG1831" s="190"/>
      <c r="AH1831" s="190"/>
      <c r="AI1831" s="190"/>
      <c r="AJ1831" s="190"/>
      <c r="AK1831" s="190"/>
      <c r="AL1831" s="190"/>
      <c r="AM1831" s="190"/>
      <c r="AN1831" s="190"/>
      <c r="AO1831" s="190"/>
      <c r="AP1831" s="190"/>
      <c r="AQ1831" s="190"/>
      <c r="AR1831" s="190"/>
      <c r="AS1831" s="190"/>
      <c r="AT1831" s="190"/>
      <c r="AU1831" s="190"/>
      <c r="AV1831" s="190"/>
      <c r="AW1831" s="190"/>
      <c r="AX1831" s="190"/>
      <c r="AY1831" s="190"/>
      <c r="AZ1831" s="190"/>
      <c r="BA1831" s="190"/>
      <c r="BB1831" s="190"/>
      <c r="BC1831" s="190"/>
      <c r="BD1831" s="190"/>
      <c r="BE1831" s="190"/>
      <c r="BF1831" s="190"/>
      <c r="BG1831" s="190"/>
      <c r="BH1831" s="190"/>
      <c r="BI1831" s="190"/>
      <c r="BJ1831" s="190"/>
      <c r="BK1831" s="190"/>
      <c r="BL1831" s="190"/>
      <c r="BM1831" s="190"/>
      <c r="BN1831" s="190"/>
      <c r="BO1831" s="190"/>
      <c r="BP1831" s="190"/>
      <c r="BQ1831" s="190"/>
      <c r="BR1831" s="190"/>
      <c r="BS1831" s="190"/>
      <c r="BT1831" s="190"/>
      <c r="BU1831" s="190"/>
      <c r="BV1831" s="190"/>
      <c r="BW1831" s="190"/>
      <c r="BX1831" s="190"/>
      <c r="BY1831" s="190"/>
      <c r="BZ1831" s="190"/>
      <c r="CA1831" s="190"/>
      <c r="CB1831" s="190"/>
      <c r="CC1831" s="190"/>
      <c r="CD1831" s="190"/>
      <c r="CE1831" s="190"/>
      <c r="CF1831" s="190"/>
      <c r="CG1831" s="190"/>
      <c r="CH1831" s="190"/>
      <c r="CI1831" s="190"/>
      <c r="CJ1831" s="190"/>
      <c r="CK1831" s="190"/>
      <c r="CL1831" s="190"/>
      <c r="CN1831" s="201"/>
      <c r="CO1831" s="190"/>
      <c r="CP1831" s="190"/>
      <c r="CQ1831" s="190"/>
      <c r="CR1831" s="190"/>
      <c r="CS1831" s="190"/>
      <c r="CT1831" s="190"/>
      <c r="CU1831" s="190"/>
      <c r="CV1831" s="190"/>
      <c r="CW1831" s="190"/>
      <c r="CX1831" s="190"/>
      <c r="CY1831" s="190"/>
      <c r="CZ1831" s="190"/>
      <c r="DA1831" s="190"/>
      <c r="DB1831" s="190"/>
      <c r="DC1831" s="190"/>
      <c r="DD1831" s="190"/>
      <c r="DE1831" s="190"/>
      <c r="DF1831" s="190"/>
      <c r="DG1831" s="190"/>
      <c r="DH1831" s="190"/>
      <c r="DI1831" s="190"/>
      <c r="DJ1831" s="190"/>
      <c r="DK1831" s="190"/>
      <c r="DL1831" s="190"/>
    </row>
    <row r="1832" spans="1:116" x14ac:dyDescent="0.4">
      <c r="A1832" s="174"/>
      <c r="E1832" s="8"/>
      <c r="G1832" s="175" t="s">
        <v>505</v>
      </c>
      <c r="H1832" s="200"/>
      <c r="I1832" s="201"/>
      <c r="J1832" s="201"/>
      <c r="K1832" s="202"/>
      <c r="L1832" s="202"/>
      <c r="M1832" s="202"/>
      <c r="N1832" s="202"/>
      <c r="O1832" s="202"/>
      <c r="P1832" s="202"/>
      <c r="R1832" s="202"/>
      <c r="S1832" s="190"/>
      <c r="T1832" s="190"/>
      <c r="U1832" s="190"/>
      <c r="V1832" s="190"/>
      <c r="W1832" s="190"/>
      <c r="X1832" s="190"/>
      <c r="Y1832" s="190"/>
      <c r="Z1832" s="190"/>
      <c r="AA1832" s="190"/>
      <c r="AB1832" s="190"/>
      <c r="AC1832" s="190"/>
      <c r="AD1832" s="190"/>
      <c r="AE1832" s="190"/>
      <c r="AF1832" s="190"/>
      <c r="AG1832" s="190"/>
      <c r="AH1832" s="190"/>
      <c r="AI1832" s="190"/>
      <c r="AJ1832" s="190"/>
      <c r="AK1832" s="190"/>
      <c r="AL1832" s="190"/>
      <c r="AM1832" s="190"/>
      <c r="AN1832" s="190"/>
      <c r="AO1832" s="190"/>
      <c r="AP1832" s="190"/>
      <c r="AQ1832" s="190"/>
      <c r="AR1832" s="190"/>
      <c r="AS1832" s="190"/>
      <c r="AT1832" s="190"/>
      <c r="AU1832" s="190"/>
      <c r="AV1832" s="190"/>
      <c r="AW1832" s="190"/>
      <c r="AX1832" s="190"/>
      <c r="AY1832" s="190"/>
      <c r="AZ1832" s="190"/>
      <c r="BA1832" s="190"/>
      <c r="BB1832" s="190"/>
      <c r="BC1832" s="190"/>
      <c r="BD1832" s="190"/>
      <c r="BE1832" s="190"/>
      <c r="BF1832" s="190"/>
      <c r="BG1832" s="190"/>
      <c r="BH1832" s="190"/>
      <c r="BI1832" s="190"/>
      <c r="BJ1832" s="190"/>
      <c r="BK1832" s="190"/>
      <c r="BL1832" s="190"/>
      <c r="BM1832" s="190"/>
      <c r="BN1832" s="190"/>
      <c r="BO1832" s="190"/>
      <c r="BP1832" s="190"/>
      <c r="BQ1832" s="190"/>
      <c r="BR1832" s="190"/>
      <c r="BS1832" s="190"/>
      <c r="BT1832" s="190"/>
      <c r="BU1832" s="190"/>
      <c r="BV1832" s="190"/>
      <c r="BW1832" s="190"/>
      <c r="BX1832" s="190"/>
      <c r="BY1832" s="190"/>
      <c r="BZ1832" s="190"/>
      <c r="CA1832" s="190"/>
      <c r="CB1832" s="190"/>
      <c r="CC1832" s="190"/>
      <c r="CD1832" s="190"/>
      <c r="CE1832" s="190"/>
      <c r="CF1832" s="190"/>
      <c r="CG1832" s="190"/>
      <c r="CH1832" s="190"/>
      <c r="CI1832" s="190"/>
      <c r="CJ1832" s="190"/>
      <c r="CK1832" s="190"/>
      <c r="CL1832" s="190"/>
      <c r="CN1832" s="201"/>
      <c r="CO1832" s="190"/>
      <c r="CP1832" s="190"/>
      <c r="CQ1832" s="190"/>
      <c r="CR1832" s="190"/>
      <c r="CS1832" s="190"/>
      <c r="CT1832" s="190"/>
      <c r="CU1832" s="190"/>
      <c r="CV1832" s="190"/>
      <c r="CW1832" s="190"/>
      <c r="CX1832" s="190"/>
      <c r="CY1832" s="190"/>
      <c r="CZ1832" s="190"/>
      <c r="DA1832" s="190"/>
      <c r="DB1832" s="190"/>
      <c r="DC1832" s="190"/>
      <c r="DD1832" s="190"/>
      <c r="DE1832" s="190"/>
      <c r="DF1832" s="190"/>
      <c r="DG1832" s="190"/>
      <c r="DH1832" s="190"/>
      <c r="DI1832" s="190"/>
      <c r="DJ1832" s="190"/>
      <c r="DK1832" s="190"/>
      <c r="DL1832" s="190"/>
    </row>
    <row r="1833" spans="1:116" x14ac:dyDescent="0.4">
      <c r="A1833" s="174"/>
      <c r="E1833" s="8"/>
      <c r="G1833" s="175" t="s">
        <v>463</v>
      </c>
      <c r="H1833" s="200"/>
      <c r="I1833" s="201"/>
      <c r="J1833" s="201"/>
      <c r="K1833" s="202"/>
      <c r="L1833" s="202"/>
      <c r="M1833" s="202"/>
      <c r="N1833" s="202"/>
      <c r="O1833" s="202"/>
      <c r="P1833" s="202"/>
      <c r="R1833" s="202"/>
      <c r="S1833" s="190" t="str">
        <f t="shared" ref="S1833:CD1833" si="2714">S$22</f>
        <v>S$18</v>
      </c>
      <c r="T1833" s="190" t="str">
        <f t="shared" si="2714"/>
        <v>T$18</v>
      </c>
      <c r="U1833" s="190" t="str">
        <f t="shared" si="2714"/>
        <v>U$18</v>
      </c>
      <c r="V1833" s="190" t="str">
        <f t="shared" si="2714"/>
        <v>V$18</v>
      </c>
      <c r="W1833" s="190" t="str">
        <f t="shared" si="2714"/>
        <v>W$18</v>
      </c>
      <c r="X1833" s="190" t="str">
        <f t="shared" si="2714"/>
        <v>X$18</v>
      </c>
      <c r="Y1833" s="190" t="str">
        <f t="shared" si="2714"/>
        <v>Y$18</v>
      </c>
      <c r="Z1833" s="190" t="str">
        <f t="shared" si="2714"/>
        <v>Z$18</v>
      </c>
      <c r="AA1833" s="190" t="str">
        <f t="shared" si="2714"/>
        <v>AA$18</v>
      </c>
      <c r="AB1833" s="190" t="str">
        <f t="shared" si="2714"/>
        <v>AB$18</v>
      </c>
      <c r="AC1833" s="190" t="str">
        <f t="shared" si="2714"/>
        <v>AC$18</v>
      </c>
      <c r="AD1833" s="190" t="str">
        <f t="shared" si="2714"/>
        <v>AD$18</v>
      </c>
      <c r="AE1833" s="190" t="str">
        <f t="shared" si="2714"/>
        <v>AE$18</v>
      </c>
      <c r="AF1833" s="190" t="str">
        <f t="shared" si="2714"/>
        <v>AF$18</v>
      </c>
      <c r="AG1833" s="190" t="str">
        <f t="shared" si="2714"/>
        <v>AG$18</v>
      </c>
      <c r="AH1833" s="190" t="str">
        <f t="shared" si="2714"/>
        <v>AH$18</v>
      </c>
      <c r="AI1833" s="190" t="str">
        <f t="shared" si="2714"/>
        <v>AI$18</v>
      </c>
      <c r="AJ1833" s="190" t="str">
        <f t="shared" si="2714"/>
        <v>AJ$18</v>
      </c>
      <c r="AK1833" s="190" t="str">
        <f t="shared" si="2714"/>
        <v>AK$18</v>
      </c>
      <c r="AL1833" s="190" t="str">
        <f t="shared" si="2714"/>
        <v>AL$18</v>
      </c>
      <c r="AM1833" s="190" t="str">
        <f t="shared" si="2714"/>
        <v>AM$18</v>
      </c>
      <c r="AN1833" s="190" t="str">
        <f t="shared" si="2714"/>
        <v>AN$18</v>
      </c>
      <c r="AO1833" s="190" t="str">
        <f t="shared" si="2714"/>
        <v>AO$18</v>
      </c>
      <c r="AP1833" s="190" t="str">
        <f t="shared" si="2714"/>
        <v>AP$18</v>
      </c>
      <c r="AQ1833" s="190" t="str">
        <f t="shared" si="2714"/>
        <v>AQ$18</v>
      </c>
      <c r="AR1833" s="190" t="str">
        <f t="shared" si="2714"/>
        <v>AR$18</v>
      </c>
      <c r="AS1833" s="190" t="str">
        <f t="shared" si="2714"/>
        <v>AS$18</v>
      </c>
      <c r="AT1833" s="190" t="str">
        <f t="shared" si="2714"/>
        <v>AT$18</v>
      </c>
      <c r="AU1833" s="190" t="str">
        <f t="shared" si="2714"/>
        <v>AU$18</v>
      </c>
      <c r="AV1833" s="190" t="str">
        <f t="shared" si="2714"/>
        <v>AV$18</v>
      </c>
      <c r="AW1833" s="190" t="str">
        <f t="shared" si="2714"/>
        <v>AW$18</v>
      </c>
      <c r="AX1833" s="190" t="str">
        <f t="shared" si="2714"/>
        <v>AX$18</v>
      </c>
      <c r="AY1833" s="190" t="str">
        <f t="shared" si="2714"/>
        <v>AY$18</v>
      </c>
      <c r="AZ1833" s="190" t="str">
        <f t="shared" si="2714"/>
        <v>AZ$18</v>
      </c>
      <c r="BA1833" s="190" t="str">
        <f t="shared" si="2714"/>
        <v>BA$18</v>
      </c>
      <c r="BB1833" s="190" t="str">
        <f t="shared" si="2714"/>
        <v>BB$18</v>
      </c>
      <c r="BC1833" s="190" t="str">
        <f t="shared" si="2714"/>
        <v>BC$18</v>
      </c>
      <c r="BD1833" s="190" t="str">
        <f t="shared" si="2714"/>
        <v>BD$18</v>
      </c>
      <c r="BE1833" s="190" t="str">
        <f t="shared" si="2714"/>
        <v>BE$18</v>
      </c>
      <c r="BF1833" s="190" t="str">
        <f t="shared" si="2714"/>
        <v>BF$18</v>
      </c>
      <c r="BG1833" s="190" t="str">
        <f t="shared" si="2714"/>
        <v>BG$18</v>
      </c>
      <c r="BH1833" s="190" t="str">
        <f t="shared" si="2714"/>
        <v>BH$18</v>
      </c>
      <c r="BI1833" s="190" t="str">
        <f t="shared" si="2714"/>
        <v>BI$18</v>
      </c>
      <c r="BJ1833" s="190" t="str">
        <f t="shared" si="2714"/>
        <v>BJ$18</v>
      </c>
      <c r="BK1833" s="190" t="str">
        <f t="shared" si="2714"/>
        <v>BK$18</v>
      </c>
      <c r="BL1833" s="190" t="str">
        <f t="shared" si="2714"/>
        <v>BL$18</v>
      </c>
      <c r="BM1833" s="190" t="str">
        <f t="shared" si="2714"/>
        <v>BM$18</v>
      </c>
      <c r="BN1833" s="190" t="str">
        <f t="shared" si="2714"/>
        <v>BN$18</v>
      </c>
      <c r="BO1833" s="190" t="str">
        <f t="shared" si="2714"/>
        <v>BO$18</v>
      </c>
      <c r="BP1833" s="190" t="str">
        <f t="shared" si="2714"/>
        <v>BP$18</v>
      </c>
      <c r="BQ1833" s="190" t="str">
        <f t="shared" si="2714"/>
        <v>BQ$18</v>
      </c>
      <c r="BR1833" s="190" t="str">
        <f t="shared" si="2714"/>
        <v>BR$18</v>
      </c>
      <c r="BS1833" s="190" t="str">
        <f t="shared" si="2714"/>
        <v>BS$18</v>
      </c>
      <c r="BT1833" s="190" t="str">
        <f t="shared" si="2714"/>
        <v>BT$18</v>
      </c>
      <c r="BU1833" s="190" t="str">
        <f t="shared" si="2714"/>
        <v>BU$18</v>
      </c>
      <c r="BV1833" s="190" t="str">
        <f t="shared" si="2714"/>
        <v>BV$18</v>
      </c>
      <c r="BW1833" s="190" t="str">
        <f t="shared" si="2714"/>
        <v>BW$18</v>
      </c>
      <c r="BX1833" s="190" t="str">
        <f t="shared" si="2714"/>
        <v>BX$18</v>
      </c>
      <c r="BY1833" s="190" t="str">
        <f t="shared" si="2714"/>
        <v>BY$18</v>
      </c>
      <c r="BZ1833" s="190" t="str">
        <f t="shared" si="2714"/>
        <v>BZ$18</v>
      </c>
      <c r="CA1833" s="190" t="str">
        <f t="shared" si="2714"/>
        <v>CA$18</v>
      </c>
      <c r="CB1833" s="190" t="str">
        <f t="shared" si="2714"/>
        <v>CB$18</v>
      </c>
      <c r="CC1833" s="190" t="str">
        <f t="shared" si="2714"/>
        <v>CC$18</v>
      </c>
      <c r="CD1833" s="190" t="str">
        <f t="shared" si="2714"/>
        <v>CD$18</v>
      </c>
      <c r="CE1833" s="190" t="str">
        <f t="shared" ref="CE1833:CL1833" si="2715">CE$22</f>
        <v>CE$18</v>
      </c>
      <c r="CF1833" s="190" t="str">
        <f t="shared" si="2715"/>
        <v>CF$18</v>
      </c>
      <c r="CG1833" s="190" t="str">
        <f t="shared" si="2715"/>
        <v>CG$18</v>
      </c>
      <c r="CH1833" s="190" t="str">
        <f t="shared" si="2715"/>
        <v>CH$18</v>
      </c>
      <c r="CI1833" s="190" t="str">
        <f t="shared" si="2715"/>
        <v>CI$18</v>
      </c>
      <c r="CJ1833" s="190" t="str">
        <f t="shared" si="2715"/>
        <v>CJ$18</v>
      </c>
      <c r="CK1833" s="190" t="str">
        <f t="shared" si="2715"/>
        <v>CK$18</v>
      </c>
      <c r="CL1833" s="190" t="str">
        <f t="shared" si="2715"/>
        <v>CL$18</v>
      </c>
      <c r="CN1833" s="201"/>
      <c r="CO1833" s="190" t="str">
        <f t="shared" ref="CO1833:DL1833" si="2716">CO$22</f>
        <v>CO$18</v>
      </c>
      <c r="CP1833" s="190" t="str">
        <f t="shared" si="2716"/>
        <v>CP$18</v>
      </c>
      <c r="CQ1833" s="190" t="str">
        <f t="shared" si="2716"/>
        <v>CQ$18</v>
      </c>
      <c r="CR1833" s="190" t="str">
        <f t="shared" si="2716"/>
        <v>CR$18</v>
      </c>
      <c r="CS1833" s="190" t="str">
        <f t="shared" si="2716"/>
        <v>CS$18</v>
      </c>
      <c r="CT1833" s="190" t="str">
        <f t="shared" si="2716"/>
        <v>CT$18</v>
      </c>
      <c r="CU1833" s="190" t="str">
        <f t="shared" si="2716"/>
        <v>CU$18</v>
      </c>
      <c r="CV1833" s="190" t="str">
        <f t="shared" si="2716"/>
        <v>CV$18</v>
      </c>
      <c r="CW1833" s="190" t="str">
        <f t="shared" si="2716"/>
        <v>CW$18</v>
      </c>
      <c r="CX1833" s="190" t="str">
        <f t="shared" si="2716"/>
        <v>CX$18</v>
      </c>
      <c r="CY1833" s="190" t="str">
        <f t="shared" si="2716"/>
        <v>CY$18</v>
      </c>
      <c r="CZ1833" s="190" t="str">
        <f t="shared" si="2716"/>
        <v>CZ$18</v>
      </c>
      <c r="DA1833" s="190" t="str">
        <f t="shared" si="2716"/>
        <v>DA$18</v>
      </c>
      <c r="DB1833" s="190" t="str">
        <f t="shared" si="2716"/>
        <v>DB$18</v>
      </c>
      <c r="DC1833" s="190" t="str">
        <f t="shared" si="2716"/>
        <v>DC$18</v>
      </c>
      <c r="DD1833" s="190" t="str">
        <f t="shared" si="2716"/>
        <v>DD$18</v>
      </c>
      <c r="DE1833" s="190" t="str">
        <f t="shared" si="2716"/>
        <v>DE$18</v>
      </c>
      <c r="DF1833" s="190" t="str">
        <f t="shared" si="2716"/>
        <v>DF$18</v>
      </c>
      <c r="DG1833" s="190" t="str">
        <f t="shared" si="2716"/>
        <v>DG$18</v>
      </c>
      <c r="DH1833" s="190" t="str">
        <f t="shared" si="2716"/>
        <v>DH$18</v>
      </c>
      <c r="DI1833" s="190" t="str">
        <f t="shared" si="2716"/>
        <v>DI$18</v>
      </c>
      <c r="DJ1833" s="190" t="str">
        <f t="shared" si="2716"/>
        <v>DJ$18</v>
      </c>
      <c r="DK1833" s="190" t="str">
        <f t="shared" si="2716"/>
        <v>DK$18</v>
      </c>
      <c r="DL1833" s="190" t="str">
        <f t="shared" si="2716"/>
        <v>DL$18</v>
      </c>
    </row>
    <row r="1834" spans="1:116" x14ac:dyDescent="0.4">
      <c r="A1834" s="174"/>
      <c r="E1834" s="8"/>
      <c r="G1834" s="175" t="s">
        <v>464</v>
      </c>
      <c r="H1834" s="200"/>
      <c r="I1834" s="201"/>
      <c r="J1834" s="201"/>
      <c r="K1834" s="202"/>
      <c r="L1834" s="202"/>
      <c r="M1834" s="202"/>
      <c r="N1834" s="202"/>
      <c r="O1834" s="202"/>
      <c r="P1834" s="202"/>
      <c r="R1834" s="202"/>
      <c r="S1834" s="190" t="str">
        <f t="shared" ref="S1834:CD1834" si="2717">S$23</f>
        <v>S$19</v>
      </c>
      <c r="T1834" s="190" t="str">
        <f t="shared" si="2717"/>
        <v>T$19</v>
      </c>
      <c r="U1834" s="190" t="str">
        <f t="shared" si="2717"/>
        <v>U$19</v>
      </c>
      <c r="V1834" s="190" t="str">
        <f t="shared" si="2717"/>
        <v>V$19</v>
      </c>
      <c r="W1834" s="190" t="str">
        <f t="shared" si="2717"/>
        <v>W$19</v>
      </c>
      <c r="X1834" s="190" t="str">
        <f t="shared" si="2717"/>
        <v>X$19</v>
      </c>
      <c r="Y1834" s="190" t="str">
        <f t="shared" si="2717"/>
        <v>Y$19</v>
      </c>
      <c r="Z1834" s="190" t="str">
        <f t="shared" si="2717"/>
        <v>Z$19</v>
      </c>
      <c r="AA1834" s="190" t="str">
        <f t="shared" si="2717"/>
        <v>AA$19</v>
      </c>
      <c r="AB1834" s="190" t="str">
        <f t="shared" si="2717"/>
        <v>AB$19</v>
      </c>
      <c r="AC1834" s="190" t="str">
        <f t="shared" si="2717"/>
        <v>AC$19</v>
      </c>
      <c r="AD1834" s="190" t="str">
        <f t="shared" si="2717"/>
        <v>AD$19</v>
      </c>
      <c r="AE1834" s="190" t="str">
        <f t="shared" si="2717"/>
        <v>AE$19</v>
      </c>
      <c r="AF1834" s="190" t="str">
        <f t="shared" si="2717"/>
        <v>AF$19</v>
      </c>
      <c r="AG1834" s="190" t="str">
        <f t="shared" si="2717"/>
        <v>AG$19</v>
      </c>
      <c r="AH1834" s="190" t="str">
        <f t="shared" si="2717"/>
        <v>AH$19</v>
      </c>
      <c r="AI1834" s="190" t="str">
        <f t="shared" si="2717"/>
        <v>AI$19</v>
      </c>
      <c r="AJ1834" s="190" t="str">
        <f t="shared" si="2717"/>
        <v>AJ$19</v>
      </c>
      <c r="AK1834" s="190" t="str">
        <f t="shared" si="2717"/>
        <v>AK$19</v>
      </c>
      <c r="AL1834" s="190" t="str">
        <f t="shared" si="2717"/>
        <v>AL$19</v>
      </c>
      <c r="AM1834" s="190" t="str">
        <f t="shared" si="2717"/>
        <v>AM$19</v>
      </c>
      <c r="AN1834" s="190" t="str">
        <f t="shared" si="2717"/>
        <v>AN$19</v>
      </c>
      <c r="AO1834" s="190" t="str">
        <f t="shared" si="2717"/>
        <v>AO$19</v>
      </c>
      <c r="AP1834" s="190" t="str">
        <f t="shared" si="2717"/>
        <v>AP$19</v>
      </c>
      <c r="AQ1834" s="190" t="str">
        <f t="shared" si="2717"/>
        <v>AQ$19</v>
      </c>
      <c r="AR1834" s="190" t="str">
        <f t="shared" si="2717"/>
        <v>AR$19</v>
      </c>
      <c r="AS1834" s="190" t="str">
        <f t="shared" si="2717"/>
        <v>AS$19</v>
      </c>
      <c r="AT1834" s="190" t="str">
        <f t="shared" si="2717"/>
        <v>AT$19</v>
      </c>
      <c r="AU1834" s="190" t="str">
        <f t="shared" si="2717"/>
        <v>AU$19</v>
      </c>
      <c r="AV1834" s="190" t="str">
        <f t="shared" si="2717"/>
        <v>AV$19</v>
      </c>
      <c r="AW1834" s="190" t="str">
        <f t="shared" si="2717"/>
        <v>AW$19</v>
      </c>
      <c r="AX1834" s="190" t="str">
        <f t="shared" si="2717"/>
        <v>AX$19</v>
      </c>
      <c r="AY1834" s="190" t="str">
        <f t="shared" si="2717"/>
        <v>AY$19</v>
      </c>
      <c r="AZ1834" s="190" t="str">
        <f t="shared" si="2717"/>
        <v>AZ$19</v>
      </c>
      <c r="BA1834" s="190" t="str">
        <f t="shared" si="2717"/>
        <v>BA$19</v>
      </c>
      <c r="BB1834" s="190" t="str">
        <f t="shared" si="2717"/>
        <v>BB$19</v>
      </c>
      <c r="BC1834" s="190" t="str">
        <f t="shared" si="2717"/>
        <v>BC$19</v>
      </c>
      <c r="BD1834" s="190" t="str">
        <f t="shared" si="2717"/>
        <v>BD$19</v>
      </c>
      <c r="BE1834" s="190" t="str">
        <f t="shared" si="2717"/>
        <v>BE$19</v>
      </c>
      <c r="BF1834" s="190" t="str">
        <f t="shared" si="2717"/>
        <v>BF$19</v>
      </c>
      <c r="BG1834" s="190" t="str">
        <f t="shared" si="2717"/>
        <v>BG$19</v>
      </c>
      <c r="BH1834" s="190" t="str">
        <f t="shared" si="2717"/>
        <v>BH$19</v>
      </c>
      <c r="BI1834" s="190" t="str">
        <f t="shared" si="2717"/>
        <v>BI$19</v>
      </c>
      <c r="BJ1834" s="190" t="str">
        <f t="shared" si="2717"/>
        <v>BJ$19</v>
      </c>
      <c r="BK1834" s="190" t="str">
        <f t="shared" si="2717"/>
        <v>BK$19</v>
      </c>
      <c r="BL1834" s="190" t="str">
        <f t="shared" si="2717"/>
        <v>BL$19</v>
      </c>
      <c r="BM1834" s="190" t="str">
        <f t="shared" si="2717"/>
        <v>BM$19</v>
      </c>
      <c r="BN1834" s="190" t="str">
        <f t="shared" si="2717"/>
        <v>BN$19</v>
      </c>
      <c r="BO1834" s="190" t="str">
        <f t="shared" si="2717"/>
        <v>BO$19</v>
      </c>
      <c r="BP1834" s="190" t="str">
        <f t="shared" si="2717"/>
        <v>BP$19</v>
      </c>
      <c r="BQ1834" s="190" t="str">
        <f t="shared" si="2717"/>
        <v>BQ$19</v>
      </c>
      <c r="BR1834" s="190" t="str">
        <f t="shared" si="2717"/>
        <v>BR$19</v>
      </c>
      <c r="BS1834" s="190" t="str">
        <f t="shared" si="2717"/>
        <v>BS$19</v>
      </c>
      <c r="BT1834" s="190" t="str">
        <f t="shared" si="2717"/>
        <v>BT$19</v>
      </c>
      <c r="BU1834" s="190" t="str">
        <f t="shared" si="2717"/>
        <v>BU$19</v>
      </c>
      <c r="BV1834" s="190" t="str">
        <f t="shared" si="2717"/>
        <v>BV$19</v>
      </c>
      <c r="BW1834" s="190" t="str">
        <f t="shared" si="2717"/>
        <v>BW$19</v>
      </c>
      <c r="BX1834" s="190" t="str">
        <f t="shared" si="2717"/>
        <v>BX$19</v>
      </c>
      <c r="BY1834" s="190" t="str">
        <f t="shared" si="2717"/>
        <v>BY$19</v>
      </c>
      <c r="BZ1834" s="190" t="str">
        <f t="shared" si="2717"/>
        <v>BZ$19</v>
      </c>
      <c r="CA1834" s="190" t="str">
        <f t="shared" si="2717"/>
        <v>CA$19</v>
      </c>
      <c r="CB1834" s="190" t="str">
        <f t="shared" si="2717"/>
        <v>CB$19</v>
      </c>
      <c r="CC1834" s="190" t="str">
        <f t="shared" si="2717"/>
        <v>CC$19</v>
      </c>
      <c r="CD1834" s="190" t="str">
        <f t="shared" si="2717"/>
        <v>CD$19</v>
      </c>
      <c r="CE1834" s="190" t="str">
        <f t="shared" ref="CE1834:CL1834" si="2718">CE$23</f>
        <v>CE$19</v>
      </c>
      <c r="CF1834" s="190" t="str">
        <f t="shared" si="2718"/>
        <v>CF$19</v>
      </c>
      <c r="CG1834" s="190" t="str">
        <f t="shared" si="2718"/>
        <v>CG$19</v>
      </c>
      <c r="CH1834" s="190" t="str">
        <f t="shared" si="2718"/>
        <v>CH$19</v>
      </c>
      <c r="CI1834" s="190" t="str">
        <f t="shared" si="2718"/>
        <v>CI$19</v>
      </c>
      <c r="CJ1834" s="190" t="str">
        <f t="shared" si="2718"/>
        <v>CJ$19</v>
      </c>
      <c r="CK1834" s="190" t="str">
        <f t="shared" si="2718"/>
        <v>CK$19</v>
      </c>
      <c r="CL1834" s="190" t="str">
        <f t="shared" si="2718"/>
        <v>CL$19</v>
      </c>
      <c r="CN1834" s="201"/>
      <c r="CO1834" s="190" t="str">
        <f t="shared" ref="CO1834:DL1834" si="2719">CO$23</f>
        <v>CO$19</v>
      </c>
      <c r="CP1834" s="190" t="str">
        <f t="shared" si="2719"/>
        <v>CP$19</v>
      </c>
      <c r="CQ1834" s="190" t="str">
        <f t="shared" si="2719"/>
        <v>CQ$19</v>
      </c>
      <c r="CR1834" s="190" t="str">
        <f t="shared" si="2719"/>
        <v>CR$19</v>
      </c>
      <c r="CS1834" s="190" t="str">
        <f t="shared" si="2719"/>
        <v>CS$19</v>
      </c>
      <c r="CT1834" s="190" t="str">
        <f t="shared" si="2719"/>
        <v>CT$19</v>
      </c>
      <c r="CU1834" s="190" t="str">
        <f t="shared" si="2719"/>
        <v>CU$19</v>
      </c>
      <c r="CV1834" s="190" t="str">
        <f t="shared" si="2719"/>
        <v>CV$19</v>
      </c>
      <c r="CW1834" s="190" t="str">
        <f t="shared" si="2719"/>
        <v>CW$19</v>
      </c>
      <c r="CX1834" s="190" t="str">
        <f t="shared" si="2719"/>
        <v>CX$19</v>
      </c>
      <c r="CY1834" s="190" t="str">
        <f t="shared" si="2719"/>
        <v>CY$19</v>
      </c>
      <c r="CZ1834" s="190" t="str">
        <f t="shared" si="2719"/>
        <v>CZ$19</v>
      </c>
      <c r="DA1834" s="190" t="str">
        <f t="shared" si="2719"/>
        <v>DA$19</v>
      </c>
      <c r="DB1834" s="190" t="str">
        <f t="shared" si="2719"/>
        <v>DB$19</v>
      </c>
      <c r="DC1834" s="190" t="str">
        <f t="shared" si="2719"/>
        <v>DC$19</v>
      </c>
      <c r="DD1834" s="190" t="str">
        <f t="shared" si="2719"/>
        <v>DD$19</v>
      </c>
      <c r="DE1834" s="190" t="str">
        <f t="shared" si="2719"/>
        <v>DE$19</v>
      </c>
      <c r="DF1834" s="190" t="str">
        <f t="shared" si="2719"/>
        <v>DF$19</v>
      </c>
      <c r="DG1834" s="190" t="str">
        <f t="shared" si="2719"/>
        <v>DG$19</v>
      </c>
      <c r="DH1834" s="190" t="str">
        <f t="shared" si="2719"/>
        <v>DH$19</v>
      </c>
      <c r="DI1834" s="190" t="str">
        <f t="shared" si="2719"/>
        <v>DI$19</v>
      </c>
      <c r="DJ1834" s="190" t="str">
        <f t="shared" si="2719"/>
        <v>DJ$19</v>
      </c>
      <c r="DK1834" s="190" t="str">
        <f t="shared" si="2719"/>
        <v>DK$19</v>
      </c>
      <c r="DL1834" s="190" t="str">
        <f t="shared" si="2719"/>
        <v>DL$19</v>
      </c>
    </row>
    <row r="1835" spans="1:116" x14ac:dyDescent="0.4">
      <c r="A1835" s="31" t="s">
        <v>218</v>
      </c>
      <c r="B1835" s="31" t="s">
        <v>243</v>
      </c>
      <c r="C1835" s="31"/>
      <c r="D1835" t="s">
        <v>532</v>
      </c>
      <c r="E1835" s="8" t="str">
        <f t="shared" ref="E1835:E1838" si="2720">ROW()&amp;" "&amp;D1835</f>
        <v>1835 FCLTA-F</v>
      </c>
      <c r="F1835" t="s">
        <v>536</v>
      </c>
      <c r="G1835" s="70" t="s">
        <v>531</v>
      </c>
      <c r="H1835" s="48"/>
      <c r="I1835" s="297"/>
      <c r="J1835" s="297"/>
      <c r="K1835" s="48"/>
      <c r="L1835" s="48"/>
      <c r="M1835" s="48"/>
      <c r="N1835" s="48"/>
      <c r="O1835" s="48"/>
      <c r="P1835" s="48"/>
      <c r="R1835" s="70"/>
      <c r="S1835" s="298"/>
      <c r="T1835" s="298"/>
      <c r="U1835" s="298"/>
      <c r="V1835" s="298"/>
      <c r="W1835" s="298"/>
      <c r="X1835" s="298"/>
      <c r="Y1835" s="298"/>
      <c r="Z1835" s="298"/>
      <c r="AA1835" s="298"/>
      <c r="AB1835" s="298"/>
      <c r="AC1835" s="298"/>
      <c r="AD1835" s="298"/>
      <c r="AE1835" s="298"/>
      <c r="AF1835" s="298"/>
      <c r="AG1835" s="298"/>
      <c r="AH1835" s="298"/>
      <c r="AI1835" s="298"/>
      <c r="AJ1835" s="298"/>
      <c r="AK1835" s="298"/>
      <c r="AL1835" s="298"/>
      <c r="AM1835" s="298"/>
      <c r="AN1835" s="298"/>
      <c r="AO1835" s="298"/>
      <c r="AP1835" s="298"/>
      <c r="AQ1835" s="298"/>
      <c r="AR1835" s="298"/>
      <c r="AS1835" s="298"/>
      <c r="AT1835" s="298"/>
      <c r="AU1835" s="298"/>
      <c r="AV1835" s="298"/>
      <c r="AW1835" s="298"/>
      <c r="AX1835" s="298"/>
      <c r="AY1835" s="298"/>
      <c r="AZ1835" s="298"/>
      <c r="BA1835" s="298"/>
      <c r="BB1835" s="298"/>
      <c r="BC1835" s="298"/>
      <c r="BD1835" s="298"/>
      <c r="BE1835" s="298"/>
      <c r="BF1835" s="298"/>
      <c r="BG1835" s="298"/>
      <c r="BH1835" s="298"/>
      <c r="BI1835" s="298"/>
      <c r="BJ1835" s="298"/>
      <c r="BK1835" s="298"/>
      <c r="BL1835" s="298"/>
      <c r="BM1835" s="298"/>
      <c r="BN1835" s="298"/>
      <c r="BO1835" s="298"/>
      <c r="BP1835" s="298"/>
      <c r="BQ1835" s="298"/>
      <c r="BR1835" s="298"/>
      <c r="BS1835" s="298"/>
      <c r="BT1835" s="298"/>
      <c r="BU1835" s="298"/>
      <c r="BV1835" s="298"/>
      <c r="BW1835" s="298"/>
      <c r="BX1835" s="298"/>
      <c r="BY1835" s="298"/>
      <c r="BZ1835" s="298"/>
      <c r="CA1835" s="298"/>
      <c r="CB1835" s="298"/>
      <c r="CC1835" s="298"/>
      <c r="CD1835" s="298"/>
      <c r="CE1835" s="298"/>
      <c r="CF1835" s="298"/>
      <c r="CG1835" s="298"/>
      <c r="CH1835" s="298"/>
      <c r="CI1835" s="298"/>
      <c r="CJ1835" s="298"/>
      <c r="CK1835" s="298"/>
      <c r="CL1835" s="298"/>
      <c r="CN1835" s="297"/>
      <c r="CO1835" s="298"/>
      <c r="CP1835" s="298"/>
      <c r="CQ1835" s="298"/>
      <c r="CR1835" s="298"/>
      <c r="CS1835" s="298"/>
      <c r="CT1835" s="298"/>
      <c r="CU1835" s="298"/>
      <c r="CV1835" s="298"/>
      <c r="CW1835" s="298"/>
      <c r="CX1835" s="298"/>
      <c r="CY1835" s="298"/>
      <c r="CZ1835" s="298"/>
      <c r="DA1835" s="298"/>
      <c r="DB1835" s="298"/>
      <c r="DC1835" s="298"/>
      <c r="DD1835" s="298"/>
      <c r="DE1835" s="298"/>
      <c r="DF1835" s="298"/>
      <c r="DG1835" s="298"/>
      <c r="DH1835" s="298"/>
      <c r="DI1835" s="298"/>
      <c r="DJ1835" s="298"/>
      <c r="DK1835" s="298"/>
      <c r="DL1835" s="298"/>
    </row>
    <row r="1836" spans="1:116" x14ac:dyDescent="0.4">
      <c r="B1836" t="str">
        <f>E1836</f>
        <v>1836 FCLTA-F</v>
      </c>
      <c r="C1836" t="s">
        <v>240</v>
      </c>
      <c r="D1836" t="s">
        <v>532</v>
      </c>
      <c r="E1836" s="8" t="str">
        <f t="shared" si="2720"/>
        <v>1836 FCLTA-F</v>
      </c>
      <c r="G1836" s="125" t="str">
        <f>"Net fixed asset - "&amp;(SUBSTITUTE(G1835,":",""))</f>
        <v>Net fixed asset - Fixed constant current asset</v>
      </c>
      <c r="J1836" s="74">
        <v>1000</v>
      </c>
      <c r="K1836" s="53">
        <f>SUMIF($4:$4,K$2,1836:1836)</f>
        <v>1000</v>
      </c>
      <c r="L1836" s="53">
        <f>SUMIF($4:$4,L$2,1836:1836)</f>
        <v>1000</v>
      </c>
      <c r="M1836" s="53">
        <f>SUMIF($4:$4,M$2,1836:1836)</f>
        <v>1000</v>
      </c>
      <c r="N1836" s="53">
        <f>SUMIF($4:$4,N$2,1836:1836)</f>
        <v>1000</v>
      </c>
      <c r="O1836" s="53">
        <f>SUMIF($4:$4,O$2,1836:1836)</f>
        <v>1000</v>
      </c>
      <c r="P1836" s="53">
        <f>SUMIF($4:$4,P$2,1836:1836)</f>
        <v>1000</v>
      </c>
      <c r="R1836" s="24">
        <f>$J1836</f>
        <v>1000</v>
      </c>
      <c r="S1836" s="80">
        <f>R1836</f>
        <v>1000</v>
      </c>
      <c r="T1836" s="80">
        <f t="shared" ref="T1836:T1838" si="2721">S1836</f>
        <v>1000</v>
      </c>
      <c r="U1836" s="80">
        <f t="shared" ref="U1836:U1838" si="2722">T1836</f>
        <v>1000</v>
      </c>
      <c r="V1836" s="80">
        <f t="shared" ref="V1836:V1838" si="2723">U1836</f>
        <v>1000</v>
      </c>
      <c r="W1836" s="80">
        <f t="shared" ref="W1836:W1838" si="2724">V1836</f>
        <v>1000</v>
      </c>
      <c r="X1836" s="80">
        <f t="shared" ref="X1836:X1838" si="2725">W1836</f>
        <v>1000</v>
      </c>
      <c r="Y1836" s="80">
        <f t="shared" ref="Y1836:Y1838" si="2726">X1836</f>
        <v>1000</v>
      </c>
      <c r="Z1836" s="80">
        <f t="shared" ref="Z1836:Z1838" si="2727">Y1836</f>
        <v>1000</v>
      </c>
      <c r="AA1836" s="80">
        <f t="shared" ref="AA1836:AA1838" si="2728">Z1836</f>
        <v>1000</v>
      </c>
      <c r="AB1836" s="80">
        <f t="shared" ref="AB1836:AB1838" si="2729">AA1836</f>
        <v>1000</v>
      </c>
      <c r="AC1836" s="80">
        <f t="shared" ref="AC1836:AC1838" si="2730">AB1836</f>
        <v>1000</v>
      </c>
      <c r="AD1836" s="80">
        <f t="shared" ref="AD1836:AD1838" si="2731">AC1836</f>
        <v>1000</v>
      </c>
      <c r="AE1836" s="80">
        <f t="shared" ref="AE1836:AE1838" si="2732">AD1836</f>
        <v>1000</v>
      </c>
      <c r="AF1836" s="80">
        <f t="shared" ref="AF1836:AF1838" si="2733">AE1836</f>
        <v>1000</v>
      </c>
      <c r="AG1836" s="80">
        <f t="shared" ref="AG1836:AG1838" si="2734">AF1836</f>
        <v>1000</v>
      </c>
      <c r="AH1836" s="80">
        <f t="shared" ref="AH1836:AH1838" si="2735">AG1836</f>
        <v>1000</v>
      </c>
      <c r="AI1836" s="80">
        <f t="shared" ref="AI1836:AI1838" si="2736">AH1836</f>
        <v>1000</v>
      </c>
      <c r="AJ1836" s="80">
        <f t="shared" ref="AJ1836:AJ1838" si="2737">AI1836</f>
        <v>1000</v>
      </c>
      <c r="AK1836" s="80">
        <f t="shared" ref="AK1836:AK1838" si="2738">AJ1836</f>
        <v>1000</v>
      </c>
      <c r="AL1836" s="80">
        <f t="shared" ref="AL1836:AL1838" si="2739">AK1836</f>
        <v>1000</v>
      </c>
      <c r="AM1836" s="80">
        <f t="shared" ref="AM1836:AM1838" si="2740">AL1836</f>
        <v>1000</v>
      </c>
      <c r="AN1836" s="80">
        <f t="shared" ref="AN1836:AN1838" si="2741">AM1836</f>
        <v>1000</v>
      </c>
      <c r="AO1836" s="80">
        <f t="shared" ref="AO1836:AO1838" si="2742">AN1836</f>
        <v>1000</v>
      </c>
      <c r="AP1836" s="80">
        <f t="shared" ref="AP1836:AP1838" si="2743">AO1836</f>
        <v>1000</v>
      </c>
      <c r="AQ1836" s="80">
        <f t="shared" ref="AQ1836:AQ1838" si="2744">AP1836</f>
        <v>1000</v>
      </c>
      <c r="AR1836" s="80">
        <f t="shared" ref="AR1836:AR1838" si="2745">AQ1836</f>
        <v>1000</v>
      </c>
      <c r="AS1836" s="80">
        <f t="shared" ref="AS1836:AS1838" si="2746">AR1836</f>
        <v>1000</v>
      </c>
      <c r="AT1836" s="80">
        <f t="shared" ref="AT1836:AT1838" si="2747">AS1836</f>
        <v>1000</v>
      </c>
      <c r="AU1836" s="80">
        <f t="shared" ref="AU1836:AU1838" si="2748">AT1836</f>
        <v>1000</v>
      </c>
      <c r="AV1836" s="80">
        <f t="shared" ref="AV1836:AV1838" si="2749">AU1836</f>
        <v>1000</v>
      </c>
      <c r="AW1836" s="80">
        <f t="shared" ref="AW1836:AW1838" si="2750">AV1836</f>
        <v>1000</v>
      </c>
      <c r="AX1836" s="80">
        <f t="shared" ref="AX1836:AX1838" si="2751">AW1836</f>
        <v>1000</v>
      </c>
      <c r="AY1836" s="80">
        <f t="shared" ref="AY1836:AY1838" si="2752">AX1836</f>
        <v>1000</v>
      </c>
      <c r="AZ1836" s="80">
        <f t="shared" ref="AZ1836:AZ1838" si="2753">AY1836</f>
        <v>1000</v>
      </c>
      <c r="BA1836" s="80">
        <f t="shared" ref="BA1836:BA1838" si="2754">AZ1836</f>
        <v>1000</v>
      </c>
      <c r="BB1836" s="80">
        <f t="shared" ref="BB1836:BB1838" si="2755">BA1836</f>
        <v>1000</v>
      </c>
      <c r="BC1836" s="80">
        <f t="shared" ref="BC1836:BC1838" si="2756">BB1836</f>
        <v>1000</v>
      </c>
      <c r="BD1836" s="80">
        <f t="shared" ref="BD1836:BD1838" si="2757">BC1836</f>
        <v>1000</v>
      </c>
      <c r="BE1836" s="80">
        <f t="shared" ref="BE1836:BE1838" si="2758">BD1836</f>
        <v>1000</v>
      </c>
      <c r="BF1836" s="80">
        <f t="shared" ref="BF1836:BF1838" si="2759">BE1836</f>
        <v>1000</v>
      </c>
      <c r="BG1836" s="80">
        <f t="shared" ref="BG1836:BG1838" si="2760">BF1836</f>
        <v>1000</v>
      </c>
      <c r="BH1836" s="80">
        <f t="shared" ref="BH1836:BH1838" si="2761">BG1836</f>
        <v>1000</v>
      </c>
      <c r="BI1836" s="80">
        <f t="shared" ref="BI1836:BI1838" si="2762">BH1836</f>
        <v>1000</v>
      </c>
      <c r="BJ1836" s="80">
        <f t="shared" ref="BJ1836:BJ1838" si="2763">BI1836</f>
        <v>1000</v>
      </c>
      <c r="BK1836" s="80">
        <f t="shared" ref="BK1836:BK1838" si="2764">BJ1836</f>
        <v>1000</v>
      </c>
      <c r="BL1836" s="80">
        <f t="shared" ref="BL1836:BL1838" si="2765">BK1836</f>
        <v>1000</v>
      </c>
      <c r="BM1836" s="80">
        <f t="shared" ref="BM1836:BM1838" si="2766">BL1836</f>
        <v>1000</v>
      </c>
      <c r="BN1836" s="80">
        <f t="shared" ref="BN1836:BN1838" si="2767">BM1836</f>
        <v>1000</v>
      </c>
      <c r="BO1836" s="80">
        <f t="shared" ref="BO1836:BO1838" si="2768">BN1836</f>
        <v>1000</v>
      </c>
      <c r="BP1836" s="80">
        <f t="shared" ref="BP1836:BP1838" si="2769">BO1836</f>
        <v>1000</v>
      </c>
      <c r="BQ1836" s="80">
        <f t="shared" ref="BQ1836:BQ1838" si="2770">BP1836</f>
        <v>1000</v>
      </c>
      <c r="BR1836" s="80">
        <f t="shared" ref="BR1836:BR1838" si="2771">BQ1836</f>
        <v>1000</v>
      </c>
      <c r="BS1836" s="80">
        <f t="shared" ref="BS1836:BS1838" si="2772">BR1836</f>
        <v>1000</v>
      </c>
      <c r="BT1836" s="80">
        <f t="shared" ref="BT1836:BT1838" si="2773">BS1836</f>
        <v>1000</v>
      </c>
      <c r="BU1836" s="80">
        <f t="shared" ref="BU1836:BU1838" si="2774">BT1836</f>
        <v>1000</v>
      </c>
      <c r="BV1836" s="80">
        <f t="shared" ref="BV1836:BV1838" si="2775">BU1836</f>
        <v>1000</v>
      </c>
      <c r="BW1836" s="80">
        <f t="shared" ref="BW1836:BW1838" si="2776">BV1836</f>
        <v>1000</v>
      </c>
      <c r="BX1836" s="80">
        <f t="shared" ref="BX1836:BX1838" si="2777">BW1836</f>
        <v>1000</v>
      </c>
      <c r="BY1836" s="80">
        <f t="shared" ref="BY1836:BY1838" si="2778">BX1836</f>
        <v>1000</v>
      </c>
      <c r="BZ1836" s="80">
        <f t="shared" ref="BZ1836:BZ1838" si="2779">BY1836</f>
        <v>1000</v>
      </c>
      <c r="CA1836" s="80">
        <f t="shared" ref="CA1836:CA1838" si="2780">BZ1836</f>
        <v>1000</v>
      </c>
      <c r="CB1836" s="80">
        <f t="shared" ref="CB1836:CB1838" si="2781">CA1836</f>
        <v>1000</v>
      </c>
      <c r="CC1836" s="80">
        <f t="shared" ref="CC1836:CC1838" si="2782">CB1836</f>
        <v>1000</v>
      </c>
      <c r="CD1836" s="80">
        <f t="shared" ref="CD1836:CD1838" si="2783">CC1836</f>
        <v>1000</v>
      </c>
      <c r="CE1836" s="80">
        <f t="shared" ref="CE1836:CE1838" si="2784">CD1836</f>
        <v>1000</v>
      </c>
      <c r="CF1836" s="80">
        <f t="shared" ref="CF1836:CF1838" si="2785">CE1836</f>
        <v>1000</v>
      </c>
      <c r="CG1836" s="80">
        <f t="shared" ref="CG1836:CG1838" si="2786">CF1836</f>
        <v>1000</v>
      </c>
      <c r="CH1836" s="80">
        <f t="shared" ref="CH1836:CH1838" si="2787">CG1836</f>
        <v>1000</v>
      </c>
      <c r="CI1836" s="80">
        <f t="shared" ref="CI1836:CI1838" si="2788">CH1836</f>
        <v>1000</v>
      </c>
      <c r="CJ1836" s="80">
        <f t="shared" ref="CJ1836:CJ1838" si="2789">CI1836</f>
        <v>1000</v>
      </c>
      <c r="CK1836" s="80">
        <f t="shared" ref="CK1836:CK1838" si="2790">CJ1836</f>
        <v>1000</v>
      </c>
      <c r="CL1836" s="80">
        <f t="shared" ref="CL1836:CL1838" si="2791">CK1836</f>
        <v>1000</v>
      </c>
      <c r="CN1836" s="74">
        <f>J1836</f>
        <v>1000</v>
      </c>
      <c r="CO1836" s="80">
        <f t="shared" ref="CO1836:CO1838" si="2792">CN1836</f>
        <v>1000</v>
      </c>
      <c r="CP1836" s="80">
        <f t="shared" ref="CP1836:CP1838" si="2793">CO1836</f>
        <v>1000</v>
      </c>
      <c r="CQ1836" s="80">
        <f t="shared" ref="CQ1836:CQ1838" si="2794">CP1836</f>
        <v>1000</v>
      </c>
      <c r="CR1836" s="80">
        <f t="shared" ref="CR1836:CR1838" si="2795">CQ1836</f>
        <v>1000</v>
      </c>
      <c r="CS1836" s="80">
        <f t="shared" ref="CS1836:CS1838" si="2796">CR1836</f>
        <v>1000</v>
      </c>
      <c r="CT1836" s="80">
        <f t="shared" ref="CT1836:CT1838" si="2797">CS1836</f>
        <v>1000</v>
      </c>
      <c r="CU1836" s="80">
        <f t="shared" ref="CU1836:CU1838" si="2798">CT1836</f>
        <v>1000</v>
      </c>
      <c r="CV1836" s="80">
        <f t="shared" ref="CV1836:CV1838" si="2799">CU1836</f>
        <v>1000</v>
      </c>
      <c r="CW1836" s="80">
        <f t="shared" ref="CW1836:CW1838" si="2800">CV1836</f>
        <v>1000</v>
      </c>
      <c r="CX1836" s="80">
        <f t="shared" ref="CX1836:CX1838" si="2801">CW1836</f>
        <v>1000</v>
      </c>
      <c r="CY1836" s="80">
        <f t="shared" ref="CY1836:CY1838" si="2802">CX1836</f>
        <v>1000</v>
      </c>
      <c r="CZ1836" s="80">
        <f t="shared" ref="CZ1836:CZ1838" si="2803">CY1836</f>
        <v>1000</v>
      </c>
      <c r="DA1836" s="80">
        <f t="shared" ref="DA1836:DA1838" si="2804">CZ1836</f>
        <v>1000</v>
      </c>
      <c r="DB1836" s="80">
        <f t="shared" ref="DB1836:DB1838" si="2805">DA1836</f>
        <v>1000</v>
      </c>
      <c r="DC1836" s="80">
        <f t="shared" ref="DC1836:DC1838" si="2806">DB1836</f>
        <v>1000</v>
      </c>
      <c r="DD1836" s="80">
        <f t="shared" ref="DD1836:DD1838" si="2807">DC1836</f>
        <v>1000</v>
      </c>
      <c r="DE1836" s="80">
        <f t="shared" ref="DE1836:DE1838" si="2808">DD1836</f>
        <v>1000</v>
      </c>
      <c r="DF1836" s="80">
        <f t="shared" ref="DF1836:DF1838" si="2809">DE1836</f>
        <v>1000</v>
      </c>
      <c r="DG1836" s="80">
        <f t="shared" ref="DG1836:DG1838" si="2810">DF1836</f>
        <v>1000</v>
      </c>
      <c r="DH1836" s="80">
        <f t="shared" ref="DH1836:DH1838" si="2811">DG1836</f>
        <v>1000</v>
      </c>
      <c r="DI1836" s="80">
        <f t="shared" ref="DI1836:DI1838" si="2812">DH1836</f>
        <v>1000</v>
      </c>
      <c r="DJ1836" s="80">
        <f t="shared" ref="DJ1836:DJ1838" si="2813">DI1836</f>
        <v>1000</v>
      </c>
      <c r="DK1836" s="80">
        <f t="shared" ref="DK1836:DL1838" si="2814">DJ1836</f>
        <v>1000</v>
      </c>
      <c r="DL1836" s="80">
        <f t="shared" si="2814"/>
        <v>1000</v>
      </c>
    </row>
    <row r="1837" spans="1:116" x14ac:dyDescent="0.4">
      <c r="D1837" t="s">
        <v>532</v>
      </c>
      <c r="E1837" s="8" t="str">
        <f>ROW()&amp;" "&amp;D1837</f>
        <v>1837 FCLTA-F</v>
      </c>
      <c r="G1837" s="126"/>
      <c r="H1837" s="27"/>
      <c r="I1837" s="77"/>
      <c r="J1837" s="77"/>
      <c r="K1837" s="28"/>
      <c r="L1837" s="28"/>
      <c r="M1837" s="28"/>
      <c r="N1837" s="28"/>
      <c r="O1837" s="28"/>
      <c r="P1837" s="28"/>
      <c r="R1837" s="33"/>
      <c r="S1837" s="77"/>
      <c r="T1837" s="77"/>
      <c r="U1837" s="77"/>
      <c r="V1837" s="77"/>
      <c r="W1837" s="77"/>
      <c r="X1837" s="77"/>
      <c r="Y1837" s="77"/>
      <c r="Z1837" s="77"/>
      <c r="AA1837" s="77"/>
      <c r="AB1837" s="77"/>
      <c r="AC1837" s="77"/>
      <c r="AD1837" s="77"/>
      <c r="AE1837" s="77"/>
      <c r="AF1837" s="77"/>
      <c r="AG1837" s="77"/>
      <c r="AH1837" s="77"/>
      <c r="AI1837" s="77"/>
      <c r="AJ1837" s="77"/>
      <c r="AK1837" s="77"/>
      <c r="AL1837" s="77"/>
      <c r="AM1837" s="77"/>
      <c r="AN1837" s="77"/>
      <c r="AO1837" s="77"/>
      <c r="AP1837" s="77"/>
      <c r="AQ1837" s="77"/>
      <c r="AR1837" s="77"/>
      <c r="AS1837" s="77"/>
      <c r="AT1837" s="77"/>
      <c r="AU1837" s="77"/>
      <c r="AV1837" s="77"/>
      <c r="AW1837" s="77"/>
      <c r="AX1837" s="77"/>
      <c r="AY1837" s="77"/>
      <c r="AZ1837" s="77"/>
      <c r="BA1837" s="77"/>
      <c r="BB1837" s="77"/>
      <c r="BC1837" s="77"/>
      <c r="BD1837" s="77"/>
      <c r="BE1837" s="77"/>
      <c r="BF1837" s="77"/>
      <c r="BG1837" s="77"/>
      <c r="BH1837" s="77"/>
      <c r="BI1837" s="77"/>
      <c r="BJ1837" s="77"/>
      <c r="BK1837" s="77"/>
      <c r="BL1837" s="77"/>
      <c r="BM1837" s="77"/>
      <c r="BN1837" s="77"/>
      <c r="BO1837" s="77"/>
      <c r="BP1837" s="77"/>
      <c r="BQ1837" s="77"/>
      <c r="BR1837" s="77"/>
      <c r="BS1837" s="77"/>
      <c r="BT1837" s="77"/>
      <c r="BU1837" s="77"/>
      <c r="BV1837" s="77"/>
      <c r="BW1837" s="77"/>
      <c r="BX1837" s="77"/>
      <c r="BY1837" s="77"/>
      <c r="BZ1837" s="77"/>
      <c r="CA1837" s="77"/>
      <c r="CB1837" s="77"/>
      <c r="CC1837" s="77"/>
      <c r="CD1837" s="77"/>
      <c r="CE1837" s="77"/>
      <c r="CF1837" s="77"/>
      <c r="CG1837" s="77"/>
      <c r="CH1837" s="77"/>
      <c r="CI1837" s="77"/>
      <c r="CJ1837" s="77"/>
      <c r="CK1837" s="77"/>
      <c r="CL1837" s="77"/>
      <c r="CN1837" s="77"/>
      <c r="CO1837" s="77"/>
      <c r="CP1837" s="77"/>
      <c r="CQ1837" s="77"/>
      <c r="CR1837" s="77"/>
      <c r="CS1837" s="77"/>
      <c r="CT1837" s="77"/>
      <c r="CU1837" s="77"/>
      <c r="CV1837" s="77"/>
      <c r="CW1837" s="77"/>
      <c r="CX1837" s="77"/>
      <c r="CY1837" s="77"/>
      <c r="CZ1837" s="77"/>
      <c r="DA1837" s="77"/>
      <c r="DB1837" s="77"/>
      <c r="DC1837" s="77"/>
      <c r="DD1837" s="77"/>
      <c r="DE1837" s="77"/>
      <c r="DF1837" s="77"/>
      <c r="DG1837" s="77"/>
      <c r="DH1837" s="77"/>
      <c r="DI1837" s="77"/>
      <c r="DJ1837" s="77"/>
      <c r="DK1837" s="77"/>
      <c r="DL1837" s="77"/>
    </row>
    <row r="1838" spans="1:116" x14ac:dyDescent="0.4">
      <c r="C1838" t="s">
        <v>235</v>
      </c>
      <c r="D1838" t="s">
        <v>532</v>
      </c>
      <c r="E1838" s="8" t="str">
        <f>ROW()&amp;" "&amp;D1838</f>
        <v>1838 FCLTA-F</v>
      </c>
      <c r="G1838" s="125" t="str">
        <f>"Sale/(purchase) of "&amp;G1836</f>
        <v>Sale/(purchase) of Net fixed asset - Fixed constant current asset</v>
      </c>
      <c r="I1838" s="74"/>
      <c r="J1838" s="74"/>
      <c r="K1838" s="53">
        <f>SUMIF($3:$3,K$2,1838:1838)</f>
        <v>0</v>
      </c>
      <c r="L1838" s="53">
        <f>SUMIF($3:$3,L$2,1838:1838)</f>
        <v>0</v>
      </c>
      <c r="M1838" s="53">
        <f>SUMIF($3:$3,M$2,1838:1838)</f>
        <v>0</v>
      </c>
      <c r="N1838" s="53">
        <f>SUMIF($3:$3,N$2,1838:1838)</f>
        <v>0</v>
      </c>
      <c r="O1838" s="53">
        <f>SUMIF($3:$3,O$2,1838:1838)</f>
        <v>0</v>
      </c>
      <c r="P1838" s="53">
        <f>SUMIF($3:$3,P$2,1838:1838)</f>
        <v>0</v>
      </c>
      <c r="R1838" s="24"/>
      <c r="S1838" s="80">
        <f>R1836-S1836</f>
        <v>0</v>
      </c>
      <c r="T1838" s="80">
        <f t="shared" ref="T1838:T1840" si="2815">S1836-T1836</f>
        <v>0</v>
      </c>
      <c r="U1838" s="80">
        <f t="shared" ref="U1838:U1840" si="2816">T1836-U1836</f>
        <v>0</v>
      </c>
      <c r="V1838" s="80">
        <f t="shared" ref="V1838:V1840" si="2817">U1836-V1836</f>
        <v>0</v>
      </c>
      <c r="W1838" s="80">
        <f t="shared" ref="W1838:W1840" si="2818">V1836-W1836</f>
        <v>0</v>
      </c>
      <c r="X1838" s="80">
        <f t="shared" ref="X1838:X1840" si="2819">W1836-X1836</f>
        <v>0</v>
      </c>
      <c r="Y1838" s="80">
        <f t="shared" ref="Y1838:Y1840" si="2820">X1836-Y1836</f>
        <v>0</v>
      </c>
      <c r="Z1838" s="80">
        <f t="shared" ref="Z1838:Z1840" si="2821">Y1836-Z1836</f>
        <v>0</v>
      </c>
      <c r="AA1838" s="80">
        <f t="shared" ref="AA1838:AA1840" si="2822">Z1836-AA1836</f>
        <v>0</v>
      </c>
      <c r="AB1838" s="80">
        <f t="shared" ref="AB1838:AB1840" si="2823">AA1836-AB1836</f>
        <v>0</v>
      </c>
      <c r="AC1838" s="80">
        <f t="shared" ref="AC1838:AC1840" si="2824">AB1836-AC1836</f>
        <v>0</v>
      </c>
      <c r="AD1838" s="80">
        <f t="shared" ref="AD1838:AD1840" si="2825">AC1836-AD1836</f>
        <v>0</v>
      </c>
      <c r="AE1838" s="80">
        <f t="shared" ref="AE1838:AE1840" si="2826">AD1836-AE1836</f>
        <v>0</v>
      </c>
      <c r="AF1838" s="80">
        <f t="shared" ref="AF1838:AF1840" si="2827">AE1836-AF1836</f>
        <v>0</v>
      </c>
      <c r="AG1838" s="80">
        <f t="shared" ref="AG1838:AG1840" si="2828">AF1836-AG1836</f>
        <v>0</v>
      </c>
      <c r="AH1838" s="80">
        <f t="shared" ref="AH1838:AH1840" si="2829">AG1836-AH1836</f>
        <v>0</v>
      </c>
      <c r="AI1838" s="80">
        <f t="shared" ref="AI1838:AI1840" si="2830">AH1836-AI1836</f>
        <v>0</v>
      </c>
      <c r="AJ1838" s="80">
        <f t="shared" ref="AJ1838:AJ1840" si="2831">AI1836-AJ1836</f>
        <v>0</v>
      </c>
      <c r="AK1838" s="80">
        <f t="shared" ref="AK1838:AK1840" si="2832">AJ1836-AK1836</f>
        <v>0</v>
      </c>
      <c r="AL1838" s="80">
        <f t="shared" ref="AL1838:AL1840" si="2833">AK1836-AL1836</f>
        <v>0</v>
      </c>
      <c r="AM1838" s="80">
        <f t="shared" ref="AM1838:AM1840" si="2834">AL1836-AM1836</f>
        <v>0</v>
      </c>
      <c r="AN1838" s="80">
        <f t="shared" ref="AN1838:AN1840" si="2835">AM1836-AN1836</f>
        <v>0</v>
      </c>
      <c r="AO1838" s="80">
        <f t="shared" ref="AO1838:AO1840" si="2836">AN1836-AO1836</f>
        <v>0</v>
      </c>
      <c r="AP1838" s="80">
        <f t="shared" ref="AP1838:AP1840" si="2837">AO1836-AP1836</f>
        <v>0</v>
      </c>
      <c r="AQ1838" s="80">
        <f t="shared" ref="AQ1838:AQ1840" si="2838">AP1836-AQ1836</f>
        <v>0</v>
      </c>
      <c r="AR1838" s="80">
        <f t="shared" ref="AR1838:AR1840" si="2839">AQ1836-AR1836</f>
        <v>0</v>
      </c>
      <c r="AS1838" s="80">
        <f t="shared" ref="AS1838:AS1840" si="2840">AR1836-AS1836</f>
        <v>0</v>
      </c>
      <c r="AT1838" s="80">
        <f t="shared" ref="AT1838:AT1840" si="2841">AS1836-AT1836</f>
        <v>0</v>
      </c>
      <c r="AU1838" s="80">
        <f t="shared" ref="AU1838:AU1840" si="2842">AT1836-AU1836</f>
        <v>0</v>
      </c>
      <c r="AV1838" s="80">
        <f t="shared" ref="AV1838:AV1840" si="2843">AU1836-AV1836</f>
        <v>0</v>
      </c>
      <c r="AW1838" s="80">
        <f t="shared" ref="AW1838:AW1840" si="2844">AV1836-AW1836</f>
        <v>0</v>
      </c>
      <c r="AX1838" s="80">
        <f t="shared" ref="AX1838:AX1840" si="2845">AW1836-AX1836</f>
        <v>0</v>
      </c>
      <c r="AY1838" s="80">
        <f t="shared" ref="AY1838:AY1840" si="2846">AX1836-AY1836</f>
        <v>0</v>
      </c>
      <c r="AZ1838" s="80">
        <f t="shared" ref="AZ1838:AZ1840" si="2847">AY1836-AZ1836</f>
        <v>0</v>
      </c>
      <c r="BA1838" s="80">
        <f t="shared" ref="BA1838:BA1840" si="2848">AZ1836-BA1836</f>
        <v>0</v>
      </c>
      <c r="BB1838" s="80">
        <f t="shared" ref="BB1838:BB1840" si="2849">BA1836-BB1836</f>
        <v>0</v>
      </c>
      <c r="BC1838" s="80">
        <f t="shared" ref="BC1838:BC1840" si="2850">BB1836-BC1836</f>
        <v>0</v>
      </c>
      <c r="BD1838" s="80">
        <f t="shared" ref="BD1838:BD1840" si="2851">BC1836-BD1836</f>
        <v>0</v>
      </c>
      <c r="BE1838" s="80">
        <f t="shared" ref="BE1838:BE1840" si="2852">BD1836-BE1836</f>
        <v>0</v>
      </c>
      <c r="BF1838" s="80">
        <f t="shared" ref="BF1838:BF1840" si="2853">BE1836-BF1836</f>
        <v>0</v>
      </c>
      <c r="BG1838" s="80">
        <f t="shared" ref="BG1838:BG1840" si="2854">BF1836-BG1836</f>
        <v>0</v>
      </c>
      <c r="BH1838" s="80">
        <f t="shared" ref="BH1838:BH1840" si="2855">BG1836-BH1836</f>
        <v>0</v>
      </c>
      <c r="BI1838" s="80">
        <f t="shared" ref="BI1838:BI1840" si="2856">BH1836-BI1836</f>
        <v>0</v>
      </c>
      <c r="BJ1838" s="80">
        <f t="shared" ref="BJ1838:BJ1840" si="2857">BI1836-BJ1836</f>
        <v>0</v>
      </c>
      <c r="BK1838" s="80">
        <f t="shared" ref="BK1838:BK1840" si="2858">BJ1836-BK1836</f>
        <v>0</v>
      </c>
      <c r="BL1838" s="80">
        <f t="shared" ref="BL1838:BL1840" si="2859">BK1836-BL1836</f>
        <v>0</v>
      </c>
      <c r="BM1838" s="80">
        <f t="shared" ref="BM1838:BM1840" si="2860">BL1836-BM1836</f>
        <v>0</v>
      </c>
      <c r="BN1838" s="80">
        <f t="shared" ref="BN1838:BN1840" si="2861">BM1836-BN1836</f>
        <v>0</v>
      </c>
      <c r="BO1838" s="80">
        <f t="shared" ref="BO1838:BO1840" si="2862">BN1836-BO1836</f>
        <v>0</v>
      </c>
      <c r="BP1838" s="80">
        <f t="shared" ref="BP1838:BP1840" si="2863">BO1836-BP1836</f>
        <v>0</v>
      </c>
      <c r="BQ1838" s="80">
        <f t="shared" ref="BQ1838:BQ1840" si="2864">BP1836-BQ1836</f>
        <v>0</v>
      </c>
      <c r="BR1838" s="80">
        <f t="shared" ref="BR1838:BR1840" si="2865">BQ1836-BR1836</f>
        <v>0</v>
      </c>
      <c r="BS1838" s="80">
        <f t="shared" ref="BS1838:BS1840" si="2866">BR1836-BS1836</f>
        <v>0</v>
      </c>
      <c r="BT1838" s="80">
        <f t="shared" ref="BT1838:BT1840" si="2867">BS1836-BT1836</f>
        <v>0</v>
      </c>
      <c r="BU1838" s="80">
        <f t="shared" ref="BU1838:BU1840" si="2868">BT1836-BU1836</f>
        <v>0</v>
      </c>
      <c r="BV1838" s="80">
        <f t="shared" ref="BV1838:BV1840" si="2869">BU1836-BV1836</f>
        <v>0</v>
      </c>
      <c r="BW1838" s="80">
        <f t="shared" ref="BW1838:BW1840" si="2870">BV1836-BW1836</f>
        <v>0</v>
      </c>
      <c r="BX1838" s="80">
        <f t="shared" ref="BX1838:BX1840" si="2871">BW1836-BX1836</f>
        <v>0</v>
      </c>
      <c r="BY1838" s="80">
        <f t="shared" ref="BY1838:BY1840" si="2872">BX1836-BY1836</f>
        <v>0</v>
      </c>
      <c r="BZ1838" s="80">
        <f t="shared" ref="BZ1838:BZ1840" si="2873">BY1836-BZ1836</f>
        <v>0</v>
      </c>
      <c r="CA1838" s="80">
        <f t="shared" ref="CA1838:CA1840" si="2874">BZ1836-CA1836</f>
        <v>0</v>
      </c>
      <c r="CB1838" s="80">
        <f t="shared" ref="CB1838:CB1840" si="2875">CA1836-CB1836</f>
        <v>0</v>
      </c>
      <c r="CC1838" s="80">
        <f t="shared" ref="CC1838:CC1840" si="2876">CB1836-CC1836</f>
        <v>0</v>
      </c>
      <c r="CD1838" s="80">
        <f t="shared" ref="CD1838:CD1840" si="2877">CC1836-CD1836</f>
        <v>0</v>
      </c>
      <c r="CE1838" s="80">
        <f t="shared" ref="CE1838:CE1840" si="2878">CD1836-CE1836</f>
        <v>0</v>
      </c>
      <c r="CF1838" s="80">
        <f t="shared" ref="CF1838:CF1840" si="2879">CE1836-CF1836</f>
        <v>0</v>
      </c>
      <c r="CG1838" s="80">
        <f t="shared" ref="CG1838:CG1840" si="2880">CF1836-CG1836</f>
        <v>0</v>
      </c>
      <c r="CH1838" s="80">
        <f t="shared" ref="CH1838:CH1840" si="2881">CG1836-CH1836</f>
        <v>0</v>
      </c>
      <c r="CI1838" s="80">
        <f t="shared" ref="CI1838:CI1840" si="2882">CH1836-CI1836</f>
        <v>0</v>
      </c>
      <c r="CJ1838" s="80">
        <f t="shared" ref="CJ1838:CJ1840" si="2883">CI1836-CJ1836</f>
        <v>0</v>
      </c>
      <c r="CK1838" s="80">
        <f t="shared" ref="CK1838:CK1840" si="2884">CJ1836-CK1836</f>
        <v>0</v>
      </c>
      <c r="CL1838" s="80">
        <f t="shared" ref="CL1838:CL1840" si="2885">CK1836-CL1836</f>
        <v>0</v>
      </c>
      <c r="CN1838" s="74"/>
      <c r="CO1838" s="80">
        <f t="shared" ref="CO1838:CO1840" si="2886">CN1836-CO1836</f>
        <v>0</v>
      </c>
      <c r="CP1838" s="80">
        <f t="shared" ref="CP1838:CP1840" si="2887">CO1836-CP1836</f>
        <v>0</v>
      </c>
      <c r="CQ1838" s="80">
        <f t="shared" ref="CQ1838:CQ1840" si="2888">CP1836-CQ1836</f>
        <v>0</v>
      </c>
      <c r="CR1838" s="80">
        <f t="shared" ref="CR1838:CR1840" si="2889">CQ1836-CR1836</f>
        <v>0</v>
      </c>
      <c r="CS1838" s="80">
        <f t="shared" ref="CS1838:CS1840" si="2890">CR1836-CS1836</f>
        <v>0</v>
      </c>
      <c r="CT1838" s="80">
        <f t="shared" ref="CT1838:CT1840" si="2891">CS1836-CT1836</f>
        <v>0</v>
      </c>
      <c r="CU1838" s="80">
        <f t="shared" ref="CU1838:CU1840" si="2892">CT1836-CU1836</f>
        <v>0</v>
      </c>
      <c r="CV1838" s="80">
        <f t="shared" ref="CV1838:CV1840" si="2893">CU1836-CV1836</f>
        <v>0</v>
      </c>
      <c r="CW1838" s="80">
        <f t="shared" ref="CW1838:CW1840" si="2894">CV1836-CW1836</f>
        <v>0</v>
      </c>
      <c r="CX1838" s="80">
        <f t="shared" ref="CX1838:CX1840" si="2895">CW1836-CX1836</f>
        <v>0</v>
      </c>
      <c r="CY1838" s="80">
        <f t="shared" ref="CY1838:CY1840" si="2896">CX1836-CY1836</f>
        <v>0</v>
      </c>
      <c r="CZ1838" s="80">
        <f t="shared" ref="CZ1838:CZ1840" si="2897">CY1836-CZ1836</f>
        <v>0</v>
      </c>
      <c r="DA1838" s="80">
        <f t="shared" ref="DA1838:DA1840" si="2898">CZ1836-DA1836</f>
        <v>0</v>
      </c>
      <c r="DB1838" s="80">
        <f t="shared" ref="DB1838:DB1840" si="2899">DA1836-DB1836</f>
        <v>0</v>
      </c>
      <c r="DC1838" s="80">
        <f t="shared" ref="DC1838:DC1840" si="2900">DB1836-DC1836</f>
        <v>0</v>
      </c>
      <c r="DD1838" s="80">
        <f t="shared" ref="DD1838:DD1840" si="2901">DC1836-DD1836</f>
        <v>0</v>
      </c>
      <c r="DE1838" s="80">
        <f t="shared" ref="DE1838:DE1840" si="2902">DD1836-DE1836</f>
        <v>0</v>
      </c>
      <c r="DF1838" s="80">
        <f t="shared" ref="DF1838:DF1840" si="2903">DE1836-DF1836</f>
        <v>0</v>
      </c>
      <c r="DG1838" s="80">
        <f t="shared" ref="DG1838:DG1840" si="2904">DF1836-DG1836</f>
        <v>0</v>
      </c>
      <c r="DH1838" s="80">
        <f t="shared" ref="DH1838:DH1840" si="2905">DG1836-DH1836</f>
        <v>0</v>
      </c>
      <c r="DI1838" s="80">
        <f t="shared" ref="DI1838:DI1840" si="2906">DH1836-DI1836</f>
        <v>0</v>
      </c>
      <c r="DJ1838" s="80">
        <f t="shared" ref="DJ1838:DJ1840" si="2907">DI1836-DJ1836</f>
        <v>0</v>
      </c>
      <c r="DK1838" s="80">
        <f t="shared" ref="DK1838:DL1840" si="2908">DJ1836-DK1836</f>
        <v>0</v>
      </c>
      <c r="DL1838" s="80">
        <f t="shared" si="2908"/>
        <v>0</v>
      </c>
    </row>
    <row r="1839" spans="1:116" x14ac:dyDescent="0.4">
      <c r="B1839" t="s">
        <v>332</v>
      </c>
      <c r="D1839" t="s">
        <v>532</v>
      </c>
      <c r="E1839" s="8" t="str">
        <f t="shared" ref="E1839:E1841" si="2909">ROW()&amp;" "&amp;D1839</f>
        <v>1839 FCLTA-F</v>
      </c>
      <c r="G1839" s="136" t="str">
        <f>G1827</f>
        <v>(Primary label)</v>
      </c>
      <c r="H1839" s="27"/>
      <c r="I1839" s="78"/>
      <c r="J1839" s="78"/>
      <c r="K1839" s="33"/>
      <c r="L1839" s="33"/>
      <c r="M1839" s="33"/>
      <c r="N1839" s="33"/>
      <c r="O1839" s="33"/>
      <c r="P1839" s="33"/>
      <c r="R1839" s="33"/>
      <c r="S1839" s="77"/>
      <c r="T1839" s="77"/>
      <c r="U1839" s="77"/>
      <c r="V1839" s="77"/>
      <c r="W1839" s="77"/>
      <c r="X1839" s="77"/>
      <c r="Y1839" s="77"/>
      <c r="Z1839" s="77"/>
      <c r="AA1839" s="77"/>
      <c r="AB1839" s="77"/>
      <c r="AC1839" s="77"/>
      <c r="AD1839" s="77"/>
      <c r="AE1839" s="77"/>
      <c r="AF1839" s="77"/>
      <c r="AG1839" s="77"/>
      <c r="AH1839" s="77"/>
      <c r="AI1839" s="77"/>
      <c r="AJ1839" s="77"/>
      <c r="AK1839" s="77"/>
      <c r="AL1839" s="77"/>
      <c r="AM1839" s="77"/>
      <c r="AN1839" s="77"/>
      <c r="AO1839" s="77"/>
      <c r="AP1839" s="77"/>
      <c r="AQ1839" s="77"/>
      <c r="AR1839" s="77"/>
      <c r="AS1839" s="77"/>
      <c r="AT1839" s="77"/>
      <c r="AU1839" s="77"/>
      <c r="AV1839" s="77"/>
      <c r="AW1839" s="77"/>
      <c r="AX1839" s="77"/>
      <c r="AY1839" s="77"/>
      <c r="AZ1839" s="77"/>
      <c r="BA1839" s="77"/>
      <c r="BB1839" s="77"/>
      <c r="BC1839" s="77"/>
      <c r="BD1839" s="77"/>
      <c r="BE1839" s="77"/>
      <c r="BF1839" s="77"/>
      <c r="BG1839" s="77"/>
      <c r="BH1839" s="77"/>
      <c r="BI1839" s="77"/>
      <c r="BJ1839" s="77"/>
      <c r="BK1839" s="77"/>
      <c r="BL1839" s="77"/>
      <c r="BM1839" s="77"/>
      <c r="BN1839" s="77"/>
      <c r="BO1839" s="77"/>
      <c r="BP1839" s="77"/>
      <c r="BQ1839" s="77"/>
      <c r="BR1839" s="77"/>
      <c r="BS1839" s="77"/>
      <c r="BT1839" s="77"/>
      <c r="BU1839" s="77"/>
      <c r="BV1839" s="77"/>
      <c r="BW1839" s="77"/>
      <c r="BX1839" s="77"/>
      <c r="BY1839" s="77"/>
      <c r="BZ1839" s="77"/>
      <c r="CA1839" s="77"/>
      <c r="CB1839" s="77"/>
      <c r="CC1839" s="77"/>
      <c r="CD1839" s="77"/>
      <c r="CE1839" s="77"/>
      <c r="CF1839" s="77"/>
      <c r="CG1839" s="77"/>
      <c r="CH1839" s="77"/>
      <c r="CI1839" s="77"/>
      <c r="CJ1839" s="77"/>
      <c r="CK1839" s="77"/>
      <c r="CL1839" s="77"/>
      <c r="CN1839" s="78"/>
      <c r="CO1839" s="77"/>
      <c r="CP1839" s="77"/>
      <c r="CQ1839" s="77"/>
      <c r="CR1839" s="77"/>
      <c r="CS1839" s="77"/>
      <c r="CT1839" s="77"/>
      <c r="CU1839" s="77"/>
      <c r="CV1839" s="77"/>
      <c r="CW1839" s="77"/>
      <c r="CX1839" s="77"/>
      <c r="CY1839" s="77"/>
      <c r="CZ1839" s="77"/>
      <c r="DA1839" s="77"/>
      <c r="DB1839" s="77"/>
      <c r="DC1839" s="77"/>
      <c r="DD1839" s="77"/>
      <c r="DE1839" s="77"/>
      <c r="DF1839" s="77"/>
      <c r="DG1839" s="77"/>
      <c r="DH1839" s="77"/>
      <c r="DI1839" s="77"/>
      <c r="DJ1839" s="77"/>
      <c r="DK1839" s="77"/>
      <c r="DL1839" s="77"/>
    </row>
    <row r="1840" spans="1:116" x14ac:dyDescent="0.4">
      <c r="B1840" t="s">
        <v>332</v>
      </c>
      <c r="D1840" t="s">
        <v>532</v>
      </c>
      <c r="E1840" s="8" t="str">
        <f>ROW()&amp;" "&amp;D1840</f>
        <v>1840 FCLTA-F</v>
      </c>
      <c r="G1840" s="136" t="str">
        <f>G1828</f>
        <v>primary unit</v>
      </c>
      <c r="H1840" s="27"/>
      <c r="I1840" s="78"/>
      <c r="J1840" s="78"/>
      <c r="K1840" s="33"/>
      <c r="L1840" s="33"/>
      <c r="M1840" s="33"/>
      <c r="N1840" s="33"/>
      <c r="O1840" s="33"/>
      <c r="P1840" s="33"/>
      <c r="R1840" s="33"/>
      <c r="S1840" s="77"/>
      <c r="T1840" s="77"/>
      <c r="U1840" s="77"/>
      <c r="V1840" s="77"/>
      <c r="W1840" s="77"/>
      <c r="X1840" s="77"/>
      <c r="Y1840" s="77"/>
      <c r="Z1840" s="77"/>
      <c r="AA1840" s="77"/>
      <c r="AB1840" s="77"/>
      <c r="AC1840" s="77"/>
      <c r="AD1840" s="77"/>
      <c r="AE1840" s="77"/>
      <c r="AF1840" s="77"/>
      <c r="AG1840" s="77"/>
      <c r="AH1840" s="77"/>
      <c r="AI1840" s="77"/>
      <c r="AJ1840" s="77"/>
      <c r="AK1840" s="77"/>
      <c r="AL1840" s="77"/>
      <c r="AM1840" s="77"/>
      <c r="AN1840" s="77"/>
      <c r="AO1840" s="77"/>
      <c r="AP1840" s="77"/>
      <c r="AQ1840" s="77"/>
      <c r="AR1840" s="77"/>
      <c r="AS1840" s="77"/>
      <c r="AT1840" s="77"/>
      <c r="AU1840" s="77"/>
      <c r="AV1840" s="77"/>
      <c r="AW1840" s="77"/>
      <c r="AX1840" s="77"/>
      <c r="AY1840" s="77"/>
      <c r="AZ1840" s="77"/>
      <c r="BA1840" s="77"/>
      <c r="BB1840" s="77"/>
      <c r="BC1840" s="77"/>
      <c r="BD1840" s="77"/>
      <c r="BE1840" s="77"/>
      <c r="BF1840" s="77"/>
      <c r="BG1840" s="77"/>
      <c r="BH1840" s="77"/>
      <c r="BI1840" s="77"/>
      <c r="BJ1840" s="77"/>
      <c r="BK1840" s="77"/>
      <c r="BL1840" s="77"/>
      <c r="BM1840" s="77"/>
      <c r="BN1840" s="77"/>
      <c r="BO1840" s="77"/>
      <c r="BP1840" s="77"/>
      <c r="BQ1840" s="77"/>
      <c r="BR1840" s="77"/>
      <c r="BS1840" s="77"/>
      <c r="BT1840" s="77"/>
      <c r="BU1840" s="77"/>
      <c r="BV1840" s="77"/>
      <c r="BW1840" s="77"/>
      <c r="BX1840" s="77"/>
      <c r="BY1840" s="77"/>
      <c r="BZ1840" s="77"/>
      <c r="CA1840" s="77"/>
      <c r="CB1840" s="77"/>
      <c r="CC1840" s="77"/>
      <c r="CD1840" s="77"/>
      <c r="CE1840" s="77"/>
      <c r="CF1840" s="77"/>
      <c r="CG1840" s="77"/>
      <c r="CH1840" s="77"/>
      <c r="CI1840" s="77"/>
      <c r="CJ1840" s="77"/>
      <c r="CK1840" s="77"/>
      <c r="CL1840" s="77"/>
      <c r="CN1840" s="78"/>
      <c r="CO1840" s="77"/>
      <c r="CP1840" s="77"/>
      <c r="CQ1840" s="77"/>
      <c r="CR1840" s="77"/>
      <c r="CS1840" s="77"/>
      <c r="CT1840" s="77"/>
      <c r="CU1840" s="77"/>
      <c r="CV1840" s="77"/>
      <c r="CW1840" s="77"/>
      <c r="CX1840" s="77"/>
      <c r="CY1840" s="77"/>
      <c r="CZ1840" s="77"/>
      <c r="DA1840" s="77"/>
      <c r="DB1840" s="77"/>
      <c r="DC1840" s="77"/>
      <c r="DD1840" s="77"/>
      <c r="DE1840" s="77"/>
      <c r="DF1840" s="77"/>
      <c r="DG1840" s="77"/>
      <c r="DH1840" s="77"/>
      <c r="DI1840" s="77"/>
      <c r="DJ1840" s="77"/>
      <c r="DK1840" s="77"/>
      <c r="DL1840" s="77"/>
    </row>
    <row r="1841" spans="1:116" x14ac:dyDescent="0.4">
      <c r="B1841" t="s">
        <v>332</v>
      </c>
      <c r="D1841" t="s">
        <v>532</v>
      </c>
      <c r="E1841" s="8" t="str">
        <f t="shared" ref="E1841:E1848" si="2910">ROW()&amp;" "&amp;D1841</f>
        <v>1841 FCLTA-F</v>
      </c>
      <c r="G1841" s="136" t="str">
        <f>G1829</f>
        <v>Primary revenue driver</v>
      </c>
      <c r="K1841" s="53"/>
      <c r="L1841" s="53"/>
      <c r="M1841" s="53"/>
      <c r="N1841" s="53"/>
      <c r="O1841" s="53"/>
      <c r="P1841" s="53"/>
      <c r="R1841" s="24"/>
      <c r="S1841" s="179" t="str">
        <f t="shared" ref="S1841:AX1843" si="2911">S1829</f>
        <v>S$16</v>
      </c>
      <c r="T1841" s="179" t="str">
        <f t="shared" si="2911"/>
        <v>T$16</v>
      </c>
      <c r="U1841" s="179" t="str">
        <f t="shared" si="2911"/>
        <v>U$16</v>
      </c>
      <c r="V1841" s="179" t="str">
        <f t="shared" si="2911"/>
        <v>V$16</v>
      </c>
      <c r="W1841" s="179" t="str">
        <f t="shared" si="2911"/>
        <v>W$16</v>
      </c>
      <c r="X1841" s="179" t="str">
        <f t="shared" si="2911"/>
        <v>X$16</v>
      </c>
      <c r="Y1841" s="179" t="str">
        <f t="shared" si="2911"/>
        <v>Y$16</v>
      </c>
      <c r="Z1841" s="179" t="str">
        <f t="shared" si="2911"/>
        <v>Z$16</v>
      </c>
      <c r="AA1841" s="179" t="str">
        <f t="shared" si="2911"/>
        <v>AA$16</v>
      </c>
      <c r="AB1841" s="179" t="str">
        <f t="shared" si="2911"/>
        <v>AB$16</v>
      </c>
      <c r="AC1841" s="179" t="str">
        <f t="shared" si="2911"/>
        <v>AC$16</v>
      </c>
      <c r="AD1841" s="179" t="str">
        <f t="shared" si="2911"/>
        <v>AD$16</v>
      </c>
      <c r="AE1841" s="179" t="str">
        <f t="shared" si="2911"/>
        <v>AE$16</v>
      </c>
      <c r="AF1841" s="179" t="str">
        <f t="shared" si="2911"/>
        <v>AF$16</v>
      </c>
      <c r="AG1841" s="179" t="str">
        <f t="shared" si="2911"/>
        <v>AG$16</v>
      </c>
      <c r="AH1841" s="179" t="str">
        <f t="shared" si="2911"/>
        <v>AH$16</v>
      </c>
      <c r="AI1841" s="179" t="str">
        <f t="shared" si="2911"/>
        <v>AI$16</v>
      </c>
      <c r="AJ1841" s="179" t="str">
        <f t="shared" si="2911"/>
        <v>AJ$16</v>
      </c>
      <c r="AK1841" s="179" t="str">
        <f t="shared" si="2911"/>
        <v>AK$16</v>
      </c>
      <c r="AL1841" s="179" t="str">
        <f t="shared" si="2911"/>
        <v>AL$16</v>
      </c>
      <c r="AM1841" s="179" t="str">
        <f t="shared" si="2911"/>
        <v>AM$16</v>
      </c>
      <c r="AN1841" s="179" t="str">
        <f t="shared" si="2911"/>
        <v>AN$16</v>
      </c>
      <c r="AO1841" s="179" t="str">
        <f t="shared" si="2911"/>
        <v>AO$16</v>
      </c>
      <c r="AP1841" s="179" t="str">
        <f t="shared" si="2911"/>
        <v>AP$16</v>
      </c>
      <c r="AQ1841" s="179" t="str">
        <f t="shared" si="2911"/>
        <v>AQ$16</v>
      </c>
      <c r="AR1841" s="179" t="str">
        <f t="shared" si="2911"/>
        <v>AR$16</v>
      </c>
      <c r="AS1841" s="179" t="str">
        <f t="shared" si="2911"/>
        <v>AS$16</v>
      </c>
      <c r="AT1841" s="179" t="str">
        <f t="shared" si="2911"/>
        <v>AT$16</v>
      </c>
      <c r="AU1841" s="179" t="str">
        <f t="shared" si="2911"/>
        <v>AU$16</v>
      </c>
      <c r="AV1841" s="179" t="str">
        <f t="shared" si="2911"/>
        <v>AV$16</v>
      </c>
      <c r="AW1841" s="179" t="str">
        <f t="shared" si="2911"/>
        <v>AW$16</v>
      </c>
      <c r="AX1841" s="179" t="str">
        <f t="shared" si="2911"/>
        <v>AX$16</v>
      </c>
      <c r="AY1841" s="179" t="str">
        <f t="shared" ref="AY1841:CD1843" si="2912">AY1829</f>
        <v>AY$16</v>
      </c>
      <c r="AZ1841" s="179" t="str">
        <f t="shared" si="2912"/>
        <v>AZ$16</v>
      </c>
      <c r="BA1841" s="179" t="str">
        <f t="shared" si="2912"/>
        <v>BA$16</v>
      </c>
      <c r="BB1841" s="179" t="str">
        <f t="shared" si="2912"/>
        <v>BB$16</v>
      </c>
      <c r="BC1841" s="179" t="str">
        <f t="shared" si="2912"/>
        <v>BC$16</v>
      </c>
      <c r="BD1841" s="179" t="str">
        <f t="shared" si="2912"/>
        <v>BD$16</v>
      </c>
      <c r="BE1841" s="179" t="str">
        <f t="shared" si="2912"/>
        <v>BE$16</v>
      </c>
      <c r="BF1841" s="179" t="str">
        <f t="shared" si="2912"/>
        <v>BF$16</v>
      </c>
      <c r="BG1841" s="179" t="str">
        <f t="shared" si="2912"/>
        <v>BG$16</v>
      </c>
      <c r="BH1841" s="179" t="str">
        <f t="shared" si="2912"/>
        <v>BH$16</v>
      </c>
      <c r="BI1841" s="179" t="str">
        <f t="shared" si="2912"/>
        <v>BI$16</v>
      </c>
      <c r="BJ1841" s="179" t="str">
        <f t="shared" si="2912"/>
        <v>BJ$16</v>
      </c>
      <c r="BK1841" s="179" t="str">
        <f t="shared" si="2912"/>
        <v>BK$16</v>
      </c>
      <c r="BL1841" s="179" t="str">
        <f t="shared" si="2912"/>
        <v>BL$16</v>
      </c>
      <c r="BM1841" s="179" t="str">
        <f t="shared" si="2912"/>
        <v>BM$16</v>
      </c>
      <c r="BN1841" s="179" t="str">
        <f t="shared" si="2912"/>
        <v>BN$16</v>
      </c>
      <c r="BO1841" s="179" t="str">
        <f t="shared" si="2912"/>
        <v>BO$16</v>
      </c>
      <c r="BP1841" s="179" t="str">
        <f t="shared" si="2912"/>
        <v>BP$16</v>
      </c>
      <c r="BQ1841" s="179" t="str">
        <f t="shared" si="2912"/>
        <v>BQ$16</v>
      </c>
      <c r="BR1841" s="179" t="str">
        <f t="shared" si="2912"/>
        <v>BR$16</v>
      </c>
      <c r="BS1841" s="179" t="str">
        <f t="shared" si="2912"/>
        <v>BS$16</v>
      </c>
      <c r="BT1841" s="179" t="str">
        <f t="shared" si="2912"/>
        <v>BT$16</v>
      </c>
      <c r="BU1841" s="179" t="str">
        <f t="shared" si="2912"/>
        <v>BU$16</v>
      </c>
      <c r="BV1841" s="179" t="str">
        <f t="shared" si="2912"/>
        <v>BV$16</v>
      </c>
      <c r="BW1841" s="179" t="str">
        <f t="shared" si="2912"/>
        <v>BW$16</v>
      </c>
      <c r="BX1841" s="179" t="str">
        <f t="shared" si="2912"/>
        <v>BX$16</v>
      </c>
      <c r="BY1841" s="179" t="str">
        <f t="shared" si="2912"/>
        <v>BY$16</v>
      </c>
      <c r="BZ1841" s="179" t="str">
        <f t="shared" si="2912"/>
        <v>BZ$16</v>
      </c>
      <c r="CA1841" s="179" t="str">
        <f t="shared" si="2912"/>
        <v>CA$16</v>
      </c>
      <c r="CB1841" s="179" t="str">
        <f t="shared" si="2912"/>
        <v>CB$16</v>
      </c>
      <c r="CC1841" s="179" t="str">
        <f t="shared" si="2912"/>
        <v>CC$16</v>
      </c>
      <c r="CD1841" s="179" t="str">
        <f t="shared" si="2912"/>
        <v>CD$16</v>
      </c>
      <c r="CE1841" s="179" t="str">
        <f t="shared" ref="CE1841:CL1843" si="2913">CE1829</f>
        <v>CE$16</v>
      </c>
      <c r="CF1841" s="179" t="str">
        <f t="shared" si="2913"/>
        <v>CF$16</v>
      </c>
      <c r="CG1841" s="179" t="str">
        <f t="shared" si="2913"/>
        <v>CG$16</v>
      </c>
      <c r="CH1841" s="179" t="str">
        <f t="shared" si="2913"/>
        <v>CH$16</v>
      </c>
      <c r="CI1841" s="179" t="str">
        <f t="shared" si="2913"/>
        <v>CI$16</v>
      </c>
      <c r="CJ1841" s="179" t="str">
        <f t="shared" si="2913"/>
        <v>CJ$16</v>
      </c>
      <c r="CK1841" s="179" t="str">
        <f t="shared" si="2913"/>
        <v>CK$16</v>
      </c>
      <c r="CL1841" s="179" t="str">
        <f t="shared" si="2913"/>
        <v>CL$16</v>
      </c>
      <c r="CO1841" s="179" t="str">
        <f t="shared" ref="CO1841:DL1843" si="2914">CO1829</f>
        <v>CO$16</v>
      </c>
      <c r="CP1841" s="179" t="str">
        <f t="shared" si="2914"/>
        <v>CP$16</v>
      </c>
      <c r="CQ1841" s="179" t="str">
        <f t="shared" si="2914"/>
        <v>CQ$16</v>
      </c>
      <c r="CR1841" s="179" t="str">
        <f t="shared" si="2914"/>
        <v>CR$16</v>
      </c>
      <c r="CS1841" s="179" t="str">
        <f t="shared" si="2914"/>
        <v>CS$16</v>
      </c>
      <c r="CT1841" s="179" t="str">
        <f t="shared" si="2914"/>
        <v>CT$16</v>
      </c>
      <c r="CU1841" s="179" t="str">
        <f t="shared" si="2914"/>
        <v>CU$16</v>
      </c>
      <c r="CV1841" s="179" t="str">
        <f t="shared" si="2914"/>
        <v>CV$16</v>
      </c>
      <c r="CW1841" s="179" t="str">
        <f t="shared" si="2914"/>
        <v>CW$16</v>
      </c>
      <c r="CX1841" s="179" t="str">
        <f t="shared" si="2914"/>
        <v>CX$16</v>
      </c>
      <c r="CY1841" s="179" t="str">
        <f t="shared" si="2914"/>
        <v>CY$16</v>
      </c>
      <c r="CZ1841" s="179" t="str">
        <f t="shared" si="2914"/>
        <v>CZ$16</v>
      </c>
      <c r="DA1841" s="179" t="str">
        <f t="shared" si="2914"/>
        <v>DA$16</v>
      </c>
      <c r="DB1841" s="179" t="str">
        <f t="shared" si="2914"/>
        <v>DB$16</v>
      </c>
      <c r="DC1841" s="179" t="str">
        <f t="shared" si="2914"/>
        <v>DC$16</v>
      </c>
      <c r="DD1841" s="179" t="str">
        <f t="shared" si="2914"/>
        <v>DD$16</v>
      </c>
      <c r="DE1841" s="179" t="str">
        <f t="shared" si="2914"/>
        <v>DE$16</v>
      </c>
      <c r="DF1841" s="179" t="str">
        <f t="shared" si="2914"/>
        <v>DF$16</v>
      </c>
      <c r="DG1841" s="179" t="str">
        <f t="shared" si="2914"/>
        <v>DG$16</v>
      </c>
      <c r="DH1841" s="179" t="str">
        <f t="shared" si="2914"/>
        <v>DH$16</v>
      </c>
      <c r="DI1841" s="179" t="str">
        <f t="shared" si="2914"/>
        <v>DI$16</v>
      </c>
      <c r="DJ1841" s="179" t="str">
        <f t="shared" si="2914"/>
        <v>DJ$16</v>
      </c>
      <c r="DK1841" s="179" t="str">
        <f t="shared" si="2914"/>
        <v>DK$16</v>
      </c>
      <c r="DL1841" s="179" t="str">
        <f t="shared" si="2914"/>
        <v>DL$16</v>
      </c>
    </row>
    <row r="1842" spans="1:116" x14ac:dyDescent="0.4">
      <c r="B1842" t="s">
        <v>332</v>
      </c>
      <c r="D1842" t="s">
        <v>532</v>
      </c>
      <c r="E1842" s="8" t="str">
        <f t="shared" si="2910"/>
        <v>1842 FCLTA-F</v>
      </c>
      <c r="G1842" s="136" t="str">
        <f>G1830</f>
        <v>Primary volume driver</v>
      </c>
      <c r="H1842" s="12"/>
      <c r="I1842" s="60"/>
      <c r="J1842" s="60"/>
      <c r="K1842" s="15"/>
      <c r="L1842" s="15"/>
      <c r="M1842" s="15"/>
      <c r="N1842" s="15"/>
      <c r="O1842" s="15"/>
      <c r="P1842" s="15"/>
      <c r="R1842" s="15"/>
      <c r="S1842" s="179" t="str">
        <f t="shared" ref="S1842:AX1844" si="2915">S1830</f>
        <v>S$17</v>
      </c>
      <c r="T1842" s="179" t="str">
        <f t="shared" si="2915"/>
        <v>T$17</v>
      </c>
      <c r="U1842" s="179" t="str">
        <f t="shared" si="2915"/>
        <v>U$17</v>
      </c>
      <c r="V1842" s="179" t="str">
        <f t="shared" si="2915"/>
        <v>V$17</v>
      </c>
      <c r="W1842" s="179" t="str">
        <f t="shared" si="2915"/>
        <v>W$17</v>
      </c>
      <c r="X1842" s="179" t="str">
        <f t="shared" si="2915"/>
        <v>X$17</v>
      </c>
      <c r="Y1842" s="179" t="str">
        <f t="shared" si="2915"/>
        <v>Y$17</v>
      </c>
      <c r="Z1842" s="179" t="str">
        <f t="shared" si="2915"/>
        <v>Z$17</v>
      </c>
      <c r="AA1842" s="179" t="str">
        <f t="shared" si="2915"/>
        <v>AA$17</v>
      </c>
      <c r="AB1842" s="179" t="str">
        <f t="shared" si="2915"/>
        <v>AB$17</v>
      </c>
      <c r="AC1842" s="179" t="str">
        <f t="shared" si="2915"/>
        <v>AC$17</v>
      </c>
      <c r="AD1842" s="179" t="str">
        <f t="shared" si="2915"/>
        <v>AD$17</v>
      </c>
      <c r="AE1842" s="179" t="str">
        <f t="shared" si="2915"/>
        <v>AE$17</v>
      </c>
      <c r="AF1842" s="179" t="str">
        <f t="shared" si="2915"/>
        <v>AF$17</v>
      </c>
      <c r="AG1842" s="179" t="str">
        <f t="shared" si="2915"/>
        <v>AG$17</v>
      </c>
      <c r="AH1842" s="179" t="str">
        <f t="shared" si="2915"/>
        <v>AH$17</v>
      </c>
      <c r="AI1842" s="179" t="str">
        <f t="shared" si="2915"/>
        <v>AI$17</v>
      </c>
      <c r="AJ1842" s="179" t="str">
        <f t="shared" si="2915"/>
        <v>AJ$17</v>
      </c>
      <c r="AK1842" s="179" t="str">
        <f t="shared" si="2915"/>
        <v>AK$17</v>
      </c>
      <c r="AL1842" s="179" t="str">
        <f t="shared" si="2915"/>
        <v>AL$17</v>
      </c>
      <c r="AM1842" s="179" t="str">
        <f t="shared" si="2915"/>
        <v>AM$17</v>
      </c>
      <c r="AN1842" s="179" t="str">
        <f t="shared" si="2915"/>
        <v>AN$17</v>
      </c>
      <c r="AO1842" s="179" t="str">
        <f t="shared" si="2915"/>
        <v>AO$17</v>
      </c>
      <c r="AP1842" s="179" t="str">
        <f t="shared" si="2915"/>
        <v>AP$17</v>
      </c>
      <c r="AQ1842" s="179" t="str">
        <f t="shared" si="2915"/>
        <v>AQ$17</v>
      </c>
      <c r="AR1842" s="179" t="str">
        <f t="shared" si="2915"/>
        <v>AR$17</v>
      </c>
      <c r="AS1842" s="179" t="str">
        <f t="shared" si="2915"/>
        <v>AS$17</v>
      </c>
      <c r="AT1842" s="179" t="str">
        <f t="shared" si="2915"/>
        <v>AT$17</v>
      </c>
      <c r="AU1842" s="179" t="str">
        <f t="shared" si="2915"/>
        <v>AU$17</v>
      </c>
      <c r="AV1842" s="179" t="str">
        <f t="shared" si="2915"/>
        <v>AV$17</v>
      </c>
      <c r="AW1842" s="179" t="str">
        <f t="shared" si="2915"/>
        <v>AW$17</v>
      </c>
      <c r="AX1842" s="179" t="str">
        <f t="shared" si="2915"/>
        <v>AX$17</v>
      </c>
      <c r="AY1842" s="179" t="str">
        <f t="shared" ref="AY1842:CD1844" si="2916">AY1830</f>
        <v>AY$17</v>
      </c>
      <c r="AZ1842" s="179" t="str">
        <f t="shared" si="2916"/>
        <v>AZ$17</v>
      </c>
      <c r="BA1842" s="179" t="str">
        <f t="shared" si="2916"/>
        <v>BA$17</v>
      </c>
      <c r="BB1842" s="179" t="str">
        <f t="shared" si="2916"/>
        <v>BB$17</v>
      </c>
      <c r="BC1842" s="179" t="str">
        <f t="shared" si="2916"/>
        <v>BC$17</v>
      </c>
      <c r="BD1842" s="179" t="str">
        <f t="shared" si="2916"/>
        <v>BD$17</v>
      </c>
      <c r="BE1842" s="179" t="str">
        <f t="shared" si="2916"/>
        <v>BE$17</v>
      </c>
      <c r="BF1842" s="179" t="str">
        <f t="shared" si="2916"/>
        <v>BF$17</v>
      </c>
      <c r="BG1842" s="179" t="str">
        <f t="shared" si="2916"/>
        <v>BG$17</v>
      </c>
      <c r="BH1842" s="179" t="str">
        <f t="shared" si="2916"/>
        <v>BH$17</v>
      </c>
      <c r="BI1842" s="179" t="str">
        <f t="shared" si="2916"/>
        <v>BI$17</v>
      </c>
      <c r="BJ1842" s="179" t="str">
        <f t="shared" si="2916"/>
        <v>BJ$17</v>
      </c>
      <c r="BK1842" s="179" t="str">
        <f t="shared" si="2916"/>
        <v>BK$17</v>
      </c>
      <c r="BL1842" s="179" t="str">
        <f t="shared" si="2916"/>
        <v>BL$17</v>
      </c>
      <c r="BM1842" s="179" t="str">
        <f t="shared" si="2916"/>
        <v>BM$17</v>
      </c>
      <c r="BN1842" s="179" t="str">
        <f t="shared" si="2916"/>
        <v>BN$17</v>
      </c>
      <c r="BO1842" s="179" t="str">
        <f t="shared" si="2916"/>
        <v>BO$17</v>
      </c>
      <c r="BP1842" s="179" t="str">
        <f t="shared" si="2916"/>
        <v>BP$17</v>
      </c>
      <c r="BQ1842" s="179" t="str">
        <f t="shared" si="2916"/>
        <v>BQ$17</v>
      </c>
      <c r="BR1842" s="179" t="str">
        <f t="shared" si="2916"/>
        <v>BR$17</v>
      </c>
      <c r="BS1842" s="179" t="str">
        <f t="shared" si="2916"/>
        <v>BS$17</v>
      </c>
      <c r="BT1842" s="179" t="str">
        <f t="shared" si="2916"/>
        <v>BT$17</v>
      </c>
      <c r="BU1842" s="179" t="str">
        <f t="shared" si="2916"/>
        <v>BU$17</v>
      </c>
      <c r="BV1842" s="179" t="str">
        <f t="shared" si="2916"/>
        <v>BV$17</v>
      </c>
      <c r="BW1842" s="179" t="str">
        <f t="shared" si="2916"/>
        <v>BW$17</v>
      </c>
      <c r="BX1842" s="179" t="str">
        <f t="shared" si="2916"/>
        <v>BX$17</v>
      </c>
      <c r="BY1842" s="179" t="str">
        <f t="shared" si="2916"/>
        <v>BY$17</v>
      </c>
      <c r="BZ1842" s="179" t="str">
        <f t="shared" si="2916"/>
        <v>BZ$17</v>
      </c>
      <c r="CA1842" s="179" t="str">
        <f t="shared" si="2916"/>
        <v>CA$17</v>
      </c>
      <c r="CB1842" s="179" t="str">
        <f t="shared" si="2916"/>
        <v>CB$17</v>
      </c>
      <c r="CC1842" s="179" t="str">
        <f t="shared" si="2916"/>
        <v>CC$17</v>
      </c>
      <c r="CD1842" s="179" t="str">
        <f t="shared" si="2916"/>
        <v>CD$17</v>
      </c>
      <c r="CE1842" s="179" t="str">
        <f t="shared" ref="CE1842:CL1844" si="2917">CE1830</f>
        <v>CE$17</v>
      </c>
      <c r="CF1842" s="179" t="str">
        <f t="shared" si="2917"/>
        <v>CF$17</v>
      </c>
      <c r="CG1842" s="179" t="str">
        <f t="shared" si="2917"/>
        <v>CG$17</v>
      </c>
      <c r="CH1842" s="179" t="str">
        <f t="shared" si="2917"/>
        <v>CH$17</v>
      </c>
      <c r="CI1842" s="179" t="str">
        <f t="shared" si="2917"/>
        <v>CI$17</v>
      </c>
      <c r="CJ1842" s="179" t="str">
        <f t="shared" si="2917"/>
        <v>CJ$17</v>
      </c>
      <c r="CK1842" s="179" t="str">
        <f t="shared" si="2917"/>
        <v>CK$17</v>
      </c>
      <c r="CL1842" s="179" t="str">
        <f t="shared" si="2917"/>
        <v>CL$17</v>
      </c>
      <c r="CN1842" s="60"/>
      <c r="CO1842" s="179" t="str">
        <f t="shared" ref="CO1842:DL1844" si="2918">CO1830</f>
        <v>CO$17</v>
      </c>
      <c r="CP1842" s="179" t="str">
        <f t="shared" si="2918"/>
        <v>CP$17</v>
      </c>
      <c r="CQ1842" s="179" t="str">
        <f t="shared" si="2918"/>
        <v>CQ$17</v>
      </c>
      <c r="CR1842" s="179" t="str">
        <f t="shared" si="2918"/>
        <v>CR$17</v>
      </c>
      <c r="CS1842" s="179" t="str">
        <f t="shared" si="2918"/>
        <v>CS$17</v>
      </c>
      <c r="CT1842" s="179" t="str">
        <f t="shared" si="2918"/>
        <v>CT$17</v>
      </c>
      <c r="CU1842" s="179" t="str">
        <f t="shared" si="2918"/>
        <v>CU$17</v>
      </c>
      <c r="CV1842" s="179" t="str">
        <f t="shared" si="2918"/>
        <v>CV$17</v>
      </c>
      <c r="CW1842" s="179" t="str">
        <f t="shared" si="2918"/>
        <v>CW$17</v>
      </c>
      <c r="CX1842" s="179" t="str">
        <f t="shared" si="2918"/>
        <v>CX$17</v>
      </c>
      <c r="CY1842" s="179" t="str">
        <f t="shared" si="2918"/>
        <v>CY$17</v>
      </c>
      <c r="CZ1842" s="179" t="str">
        <f t="shared" si="2918"/>
        <v>CZ$17</v>
      </c>
      <c r="DA1842" s="179" t="str">
        <f t="shared" si="2918"/>
        <v>DA$17</v>
      </c>
      <c r="DB1842" s="179" t="str">
        <f t="shared" si="2918"/>
        <v>DB$17</v>
      </c>
      <c r="DC1842" s="179" t="str">
        <f t="shared" si="2918"/>
        <v>DC$17</v>
      </c>
      <c r="DD1842" s="179" t="str">
        <f t="shared" si="2918"/>
        <v>DD$17</v>
      </c>
      <c r="DE1842" s="179" t="str">
        <f t="shared" si="2918"/>
        <v>DE$17</v>
      </c>
      <c r="DF1842" s="179" t="str">
        <f t="shared" si="2918"/>
        <v>DF$17</v>
      </c>
      <c r="DG1842" s="179" t="str">
        <f t="shared" si="2918"/>
        <v>DG$17</v>
      </c>
      <c r="DH1842" s="179" t="str">
        <f t="shared" si="2918"/>
        <v>DH$17</v>
      </c>
      <c r="DI1842" s="179" t="str">
        <f t="shared" si="2918"/>
        <v>DI$17</v>
      </c>
      <c r="DJ1842" s="179" t="str">
        <f t="shared" si="2918"/>
        <v>DJ$17</v>
      </c>
      <c r="DK1842" s="179" t="str">
        <f t="shared" si="2918"/>
        <v>DK$17</v>
      </c>
      <c r="DL1842" s="179" t="str">
        <f t="shared" si="2918"/>
        <v>DL$17</v>
      </c>
    </row>
    <row r="1843" spans="1:116" x14ac:dyDescent="0.4">
      <c r="B1843" t="s">
        <v>332</v>
      </c>
      <c r="D1843" t="s">
        <v>532</v>
      </c>
      <c r="E1843" s="8" t="str">
        <f t="shared" si="2910"/>
        <v>1843 FCLTA-F</v>
      </c>
      <c r="G1843" s="191" t="str">
        <f>G1835</f>
        <v>Fixed constant current asset:</v>
      </c>
      <c r="H1843" s="12"/>
      <c r="I1843" s="60"/>
      <c r="J1843" s="60"/>
      <c r="K1843" s="15"/>
      <c r="L1843" s="15"/>
      <c r="M1843" s="15"/>
      <c r="N1843" s="15"/>
      <c r="O1843" s="15"/>
      <c r="P1843" s="15"/>
      <c r="R1843" s="15"/>
      <c r="S1843" s="179">
        <f t="shared" ref="S1843:AX1845" si="2919">S1831</f>
        <v>0</v>
      </c>
      <c r="T1843" s="179">
        <f t="shared" si="2919"/>
        <v>0</v>
      </c>
      <c r="U1843" s="179">
        <f t="shared" si="2919"/>
        <v>0</v>
      </c>
      <c r="V1843" s="179">
        <f t="shared" si="2919"/>
        <v>0</v>
      </c>
      <c r="W1843" s="179">
        <f t="shared" si="2919"/>
        <v>0</v>
      </c>
      <c r="X1843" s="179">
        <f t="shared" si="2919"/>
        <v>0</v>
      </c>
      <c r="Y1843" s="179">
        <f t="shared" si="2919"/>
        <v>0</v>
      </c>
      <c r="Z1843" s="179">
        <f t="shared" si="2919"/>
        <v>0</v>
      </c>
      <c r="AA1843" s="179">
        <f t="shared" si="2919"/>
        <v>0</v>
      </c>
      <c r="AB1843" s="179">
        <f t="shared" si="2919"/>
        <v>0</v>
      </c>
      <c r="AC1843" s="179">
        <f t="shared" si="2919"/>
        <v>0</v>
      </c>
      <c r="AD1843" s="179">
        <f t="shared" si="2919"/>
        <v>0</v>
      </c>
      <c r="AE1843" s="179">
        <f t="shared" si="2919"/>
        <v>0</v>
      </c>
      <c r="AF1843" s="179">
        <f t="shared" si="2919"/>
        <v>0</v>
      </c>
      <c r="AG1843" s="179">
        <f t="shared" si="2919"/>
        <v>0</v>
      </c>
      <c r="AH1843" s="179">
        <f t="shared" si="2919"/>
        <v>0</v>
      </c>
      <c r="AI1843" s="179">
        <f t="shared" si="2919"/>
        <v>0</v>
      </c>
      <c r="AJ1843" s="179">
        <f t="shared" si="2919"/>
        <v>0</v>
      </c>
      <c r="AK1843" s="179">
        <f t="shared" si="2919"/>
        <v>0</v>
      </c>
      <c r="AL1843" s="179">
        <f t="shared" si="2919"/>
        <v>0</v>
      </c>
      <c r="AM1843" s="179">
        <f t="shared" si="2919"/>
        <v>0</v>
      </c>
      <c r="AN1843" s="179">
        <f t="shared" si="2919"/>
        <v>0</v>
      </c>
      <c r="AO1843" s="179">
        <f t="shared" si="2919"/>
        <v>0</v>
      </c>
      <c r="AP1843" s="179">
        <f t="shared" si="2919"/>
        <v>0</v>
      </c>
      <c r="AQ1843" s="179">
        <f t="shared" si="2919"/>
        <v>0</v>
      </c>
      <c r="AR1843" s="179">
        <f t="shared" si="2919"/>
        <v>0</v>
      </c>
      <c r="AS1843" s="179">
        <f t="shared" si="2919"/>
        <v>0</v>
      </c>
      <c r="AT1843" s="179">
        <f t="shared" si="2919"/>
        <v>0</v>
      </c>
      <c r="AU1843" s="179">
        <f t="shared" si="2919"/>
        <v>0</v>
      </c>
      <c r="AV1843" s="179">
        <f t="shared" si="2919"/>
        <v>0</v>
      </c>
      <c r="AW1843" s="179">
        <f t="shared" si="2919"/>
        <v>0</v>
      </c>
      <c r="AX1843" s="179">
        <f t="shared" si="2919"/>
        <v>0</v>
      </c>
      <c r="AY1843" s="179">
        <f t="shared" ref="AY1843:CD1845" si="2920">AY1831</f>
        <v>0</v>
      </c>
      <c r="AZ1843" s="179">
        <f t="shared" si="2920"/>
        <v>0</v>
      </c>
      <c r="BA1843" s="179">
        <f t="shared" si="2920"/>
        <v>0</v>
      </c>
      <c r="BB1843" s="179">
        <f t="shared" si="2920"/>
        <v>0</v>
      </c>
      <c r="BC1843" s="179">
        <f t="shared" si="2920"/>
        <v>0</v>
      </c>
      <c r="BD1843" s="179">
        <f t="shared" si="2920"/>
        <v>0</v>
      </c>
      <c r="BE1843" s="179">
        <f t="shared" si="2920"/>
        <v>0</v>
      </c>
      <c r="BF1843" s="179">
        <f t="shared" si="2920"/>
        <v>0</v>
      </c>
      <c r="BG1843" s="179">
        <f t="shared" si="2920"/>
        <v>0</v>
      </c>
      <c r="BH1843" s="179">
        <f t="shared" si="2920"/>
        <v>0</v>
      </c>
      <c r="BI1843" s="179">
        <f t="shared" si="2920"/>
        <v>0</v>
      </c>
      <c r="BJ1843" s="179">
        <f t="shared" si="2920"/>
        <v>0</v>
      </c>
      <c r="BK1843" s="179">
        <f t="shared" si="2920"/>
        <v>0</v>
      </c>
      <c r="BL1843" s="179">
        <f t="shared" si="2920"/>
        <v>0</v>
      </c>
      <c r="BM1843" s="179">
        <f t="shared" si="2920"/>
        <v>0</v>
      </c>
      <c r="BN1843" s="179">
        <f t="shared" si="2920"/>
        <v>0</v>
      </c>
      <c r="BO1843" s="179">
        <f t="shared" si="2920"/>
        <v>0</v>
      </c>
      <c r="BP1843" s="179">
        <f t="shared" si="2920"/>
        <v>0</v>
      </c>
      <c r="BQ1843" s="179">
        <f t="shared" si="2920"/>
        <v>0</v>
      </c>
      <c r="BR1843" s="179">
        <f t="shared" si="2920"/>
        <v>0</v>
      </c>
      <c r="BS1843" s="179">
        <f t="shared" si="2920"/>
        <v>0</v>
      </c>
      <c r="BT1843" s="179">
        <f t="shared" si="2920"/>
        <v>0</v>
      </c>
      <c r="BU1843" s="179">
        <f t="shared" si="2920"/>
        <v>0</v>
      </c>
      <c r="BV1843" s="179">
        <f t="shared" si="2920"/>
        <v>0</v>
      </c>
      <c r="BW1843" s="179">
        <f t="shared" si="2920"/>
        <v>0</v>
      </c>
      <c r="BX1843" s="179">
        <f t="shared" si="2920"/>
        <v>0</v>
      </c>
      <c r="BY1843" s="179">
        <f t="shared" si="2920"/>
        <v>0</v>
      </c>
      <c r="BZ1843" s="179">
        <f t="shared" si="2920"/>
        <v>0</v>
      </c>
      <c r="CA1843" s="179">
        <f t="shared" si="2920"/>
        <v>0</v>
      </c>
      <c r="CB1843" s="179">
        <f t="shared" si="2920"/>
        <v>0</v>
      </c>
      <c r="CC1843" s="179">
        <f t="shared" si="2920"/>
        <v>0</v>
      </c>
      <c r="CD1843" s="179">
        <f t="shared" si="2920"/>
        <v>0</v>
      </c>
      <c r="CE1843" s="179">
        <f t="shared" ref="CE1843:CL1845" si="2921">CE1831</f>
        <v>0</v>
      </c>
      <c r="CF1843" s="179">
        <f t="shared" si="2921"/>
        <v>0</v>
      </c>
      <c r="CG1843" s="179">
        <f t="shared" si="2921"/>
        <v>0</v>
      </c>
      <c r="CH1843" s="179">
        <f t="shared" si="2921"/>
        <v>0</v>
      </c>
      <c r="CI1843" s="179">
        <f t="shared" si="2921"/>
        <v>0</v>
      </c>
      <c r="CJ1843" s="179">
        <f t="shared" si="2921"/>
        <v>0</v>
      </c>
      <c r="CK1843" s="179">
        <f t="shared" si="2921"/>
        <v>0</v>
      </c>
      <c r="CL1843" s="179">
        <f t="shared" si="2921"/>
        <v>0</v>
      </c>
      <c r="CN1843" s="60"/>
      <c r="CO1843" s="179">
        <f t="shared" ref="CO1843:DL1845" si="2922">CO1831</f>
        <v>0</v>
      </c>
      <c r="CP1843" s="179">
        <f t="shared" si="2922"/>
        <v>0</v>
      </c>
      <c r="CQ1843" s="179">
        <f t="shared" si="2922"/>
        <v>0</v>
      </c>
      <c r="CR1843" s="179">
        <f t="shared" si="2922"/>
        <v>0</v>
      </c>
      <c r="CS1843" s="179">
        <f t="shared" si="2922"/>
        <v>0</v>
      </c>
      <c r="CT1843" s="179">
        <f t="shared" si="2922"/>
        <v>0</v>
      </c>
      <c r="CU1843" s="179">
        <f t="shared" si="2922"/>
        <v>0</v>
      </c>
      <c r="CV1843" s="179">
        <f t="shared" si="2922"/>
        <v>0</v>
      </c>
      <c r="CW1843" s="179">
        <f t="shared" si="2922"/>
        <v>0</v>
      </c>
      <c r="CX1843" s="179">
        <f t="shared" si="2922"/>
        <v>0</v>
      </c>
      <c r="CY1843" s="179">
        <f t="shared" si="2922"/>
        <v>0</v>
      </c>
      <c r="CZ1843" s="179">
        <f t="shared" si="2922"/>
        <v>0</v>
      </c>
      <c r="DA1843" s="179">
        <f t="shared" si="2922"/>
        <v>0</v>
      </c>
      <c r="DB1843" s="179">
        <f t="shared" si="2922"/>
        <v>0</v>
      </c>
      <c r="DC1843" s="179">
        <f t="shared" si="2922"/>
        <v>0</v>
      </c>
      <c r="DD1843" s="179">
        <f t="shared" si="2922"/>
        <v>0</v>
      </c>
      <c r="DE1843" s="179">
        <f t="shared" si="2922"/>
        <v>0</v>
      </c>
      <c r="DF1843" s="179">
        <f t="shared" si="2922"/>
        <v>0</v>
      </c>
      <c r="DG1843" s="179">
        <f t="shared" si="2922"/>
        <v>0</v>
      </c>
      <c r="DH1843" s="179">
        <f t="shared" si="2922"/>
        <v>0</v>
      </c>
      <c r="DI1843" s="179">
        <f t="shared" si="2922"/>
        <v>0</v>
      </c>
      <c r="DJ1843" s="179">
        <f t="shared" si="2922"/>
        <v>0</v>
      </c>
      <c r="DK1843" s="179">
        <f t="shared" si="2922"/>
        <v>0</v>
      </c>
      <c r="DL1843" s="179">
        <f t="shared" si="2922"/>
        <v>0</v>
      </c>
    </row>
    <row r="1844" spans="1:116" x14ac:dyDescent="0.4">
      <c r="B1844" t="s">
        <v>332</v>
      </c>
      <c r="D1844" t="s">
        <v>532</v>
      </c>
      <c r="E1844" s="8" t="str">
        <f t="shared" si="2910"/>
        <v>1844 FCLTA-F</v>
      </c>
      <c r="G1844" s="241" t="str">
        <f>IFERROR(SUBSTITUTE(TRIM(MID(G1835, SEARCH("-", G1835) + 1, LEN(G1835))),":",""),"no unit")</f>
        <v>no unit</v>
      </c>
      <c r="H1844" s="12"/>
      <c r="I1844" s="60"/>
      <c r="J1844" s="60"/>
      <c r="K1844" s="15"/>
      <c r="L1844" s="15"/>
      <c r="M1844" s="15"/>
      <c r="N1844" s="15"/>
      <c r="O1844" s="15"/>
      <c r="P1844" s="15"/>
      <c r="R1844" s="15"/>
      <c r="S1844" s="179"/>
      <c r="T1844" s="179"/>
      <c r="U1844" s="179"/>
      <c r="V1844" s="179"/>
      <c r="W1844" s="179"/>
      <c r="X1844" s="179"/>
      <c r="Y1844" s="179"/>
      <c r="Z1844" s="179"/>
      <c r="AA1844" s="179"/>
      <c r="AB1844" s="179"/>
      <c r="AC1844" s="179"/>
      <c r="AD1844" s="179"/>
      <c r="AE1844" s="179"/>
      <c r="AF1844" s="179"/>
      <c r="AG1844" s="179"/>
      <c r="AH1844" s="179"/>
      <c r="AI1844" s="179"/>
      <c r="AJ1844" s="179"/>
      <c r="AK1844" s="179"/>
      <c r="AL1844" s="179"/>
      <c r="AM1844" s="179"/>
      <c r="AN1844" s="179"/>
      <c r="AO1844" s="179"/>
      <c r="AP1844" s="179"/>
      <c r="AQ1844" s="179"/>
      <c r="AR1844" s="179"/>
      <c r="AS1844" s="179"/>
      <c r="AT1844" s="179"/>
      <c r="AU1844" s="179"/>
      <c r="AV1844" s="179"/>
      <c r="AW1844" s="179"/>
      <c r="AX1844" s="179"/>
      <c r="AY1844" s="179"/>
      <c r="AZ1844" s="179"/>
      <c r="BA1844" s="179"/>
      <c r="BB1844" s="179"/>
      <c r="BC1844" s="179"/>
      <c r="BD1844" s="179"/>
      <c r="BE1844" s="179"/>
      <c r="BF1844" s="179"/>
      <c r="BG1844" s="179"/>
      <c r="BH1844" s="179"/>
      <c r="BI1844" s="179"/>
      <c r="BJ1844" s="179"/>
      <c r="BK1844" s="179"/>
      <c r="BL1844" s="179"/>
      <c r="BM1844" s="179"/>
      <c r="BN1844" s="179"/>
      <c r="BO1844" s="179"/>
      <c r="BP1844" s="179"/>
      <c r="BQ1844" s="179"/>
      <c r="BR1844" s="179"/>
      <c r="BS1844" s="179"/>
      <c r="BT1844" s="179"/>
      <c r="BU1844" s="179"/>
      <c r="BV1844" s="179"/>
      <c r="BW1844" s="179"/>
      <c r="BX1844" s="179"/>
      <c r="BY1844" s="179"/>
      <c r="BZ1844" s="179"/>
      <c r="CA1844" s="179"/>
      <c r="CB1844" s="179"/>
      <c r="CC1844" s="179"/>
      <c r="CD1844" s="179"/>
      <c r="CE1844" s="179"/>
      <c r="CF1844" s="179"/>
      <c r="CG1844" s="179"/>
      <c r="CH1844" s="179"/>
      <c r="CI1844" s="179"/>
      <c r="CJ1844" s="179"/>
      <c r="CK1844" s="179"/>
      <c r="CL1844" s="179"/>
      <c r="CN1844" s="60"/>
      <c r="CO1844" s="179"/>
      <c r="CP1844" s="179"/>
      <c r="CQ1844" s="179"/>
      <c r="CR1844" s="179"/>
      <c r="CS1844" s="179"/>
      <c r="CT1844" s="179"/>
      <c r="CU1844" s="179"/>
      <c r="CV1844" s="179"/>
      <c r="CW1844" s="179"/>
      <c r="CX1844" s="179"/>
      <c r="CY1844" s="179"/>
      <c r="CZ1844" s="179"/>
      <c r="DA1844" s="179"/>
      <c r="DB1844" s="179"/>
      <c r="DC1844" s="179"/>
      <c r="DD1844" s="179"/>
      <c r="DE1844" s="179"/>
      <c r="DF1844" s="179"/>
      <c r="DG1844" s="179"/>
      <c r="DH1844" s="179"/>
      <c r="DI1844" s="179"/>
      <c r="DJ1844" s="179"/>
      <c r="DK1844" s="179"/>
      <c r="DL1844" s="179"/>
    </row>
    <row r="1845" spans="1:116" x14ac:dyDescent="0.4">
      <c r="B1845" t="s">
        <v>332</v>
      </c>
      <c r="D1845" t="s">
        <v>532</v>
      </c>
      <c r="E1845" s="8" t="str">
        <f t="shared" si="2910"/>
        <v>1845 FCLTA-F</v>
      </c>
      <c r="G1845" s="136" t="str">
        <f>G1833</f>
        <v>Secondary revenue driver</v>
      </c>
      <c r="H1845" s="12"/>
      <c r="I1845" s="60"/>
      <c r="J1845" s="60"/>
      <c r="K1845" s="15"/>
      <c r="L1845" s="15"/>
      <c r="M1845" s="15"/>
      <c r="N1845" s="15"/>
      <c r="O1845" s="15"/>
      <c r="P1845" s="15"/>
      <c r="R1845" s="15"/>
      <c r="S1845" s="4" t="str">
        <f t="shared" ref="S1845:AX1847" si="2923">ADDRESS(ROW(S1836),COLUMN(S1836),2)</f>
        <v>S$1836</v>
      </c>
      <c r="T1845" s="4" t="str">
        <f t="shared" si="2923"/>
        <v>T$1836</v>
      </c>
      <c r="U1845" s="4" t="str">
        <f t="shared" si="2923"/>
        <v>U$1836</v>
      </c>
      <c r="V1845" s="4" t="str">
        <f t="shared" si="2923"/>
        <v>V$1836</v>
      </c>
      <c r="W1845" s="4" t="str">
        <f t="shared" si="2923"/>
        <v>W$1836</v>
      </c>
      <c r="X1845" s="4" t="str">
        <f t="shared" si="2923"/>
        <v>X$1836</v>
      </c>
      <c r="Y1845" s="4" t="str">
        <f t="shared" si="2923"/>
        <v>Y$1836</v>
      </c>
      <c r="Z1845" s="4" t="str">
        <f t="shared" si="2923"/>
        <v>Z$1836</v>
      </c>
      <c r="AA1845" s="4" t="str">
        <f t="shared" si="2923"/>
        <v>AA$1836</v>
      </c>
      <c r="AB1845" s="4" t="str">
        <f t="shared" si="2923"/>
        <v>AB$1836</v>
      </c>
      <c r="AC1845" s="4" t="str">
        <f t="shared" si="2923"/>
        <v>AC$1836</v>
      </c>
      <c r="AD1845" s="4" t="str">
        <f t="shared" si="2923"/>
        <v>AD$1836</v>
      </c>
      <c r="AE1845" s="4" t="str">
        <f t="shared" si="2923"/>
        <v>AE$1836</v>
      </c>
      <c r="AF1845" s="4" t="str">
        <f t="shared" si="2923"/>
        <v>AF$1836</v>
      </c>
      <c r="AG1845" s="4" t="str">
        <f t="shared" si="2923"/>
        <v>AG$1836</v>
      </c>
      <c r="AH1845" s="4" t="str">
        <f t="shared" si="2923"/>
        <v>AH$1836</v>
      </c>
      <c r="AI1845" s="4" t="str">
        <f t="shared" si="2923"/>
        <v>AI$1836</v>
      </c>
      <c r="AJ1845" s="4" t="str">
        <f t="shared" si="2923"/>
        <v>AJ$1836</v>
      </c>
      <c r="AK1845" s="4" t="str">
        <f t="shared" si="2923"/>
        <v>AK$1836</v>
      </c>
      <c r="AL1845" s="4" t="str">
        <f t="shared" si="2923"/>
        <v>AL$1836</v>
      </c>
      <c r="AM1845" s="4" t="str">
        <f t="shared" si="2923"/>
        <v>AM$1836</v>
      </c>
      <c r="AN1845" s="4" t="str">
        <f t="shared" si="2923"/>
        <v>AN$1836</v>
      </c>
      <c r="AO1845" s="4" t="str">
        <f t="shared" si="2923"/>
        <v>AO$1836</v>
      </c>
      <c r="AP1845" s="4" t="str">
        <f t="shared" si="2923"/>
        <v>AP$1836</v>
      </c>
      <c r="AQ1845" s="4" t="str">
        <f t="shared" si="2923"/>
        <v>AQ$1836</v>
      </c>
      <c r="AR1845" s="4" t="str">
        <f t="shared" si="2923"/>
        <v>AR$1836</v>
      </c>
      <c r="AS1845" s="4" t="str">
        <f t="shared" si="2923"/>
        <v>AS$1836</v>
      </c>
      <c r="AT1845" s="4" t="str">
        <f t="shared" si="2923"/>
        <v>AT$1836</v>
      </c>
      <c r="AU1845" s="4" t="str">
        <f t="shared" si="2923"/>
        <v>AU$1836</v>
      </c>
      <c r="AV1845" s="4" t="str">
        <f t="shared" si="2923"/>
        <v>AV$1836</v>
      </c>
      <c r="AW1845" s="4" t="str">
        <f t="shared" si="2923"/>
        <v>AW$1836</v>
      </c>
      <c r="AX1845" s="4" t="str">
        <f t="shared" si="2923"/>
        <v>AX$1836</v>
      </c>
      <c r="AY1845" s="4" t="str">
        <f t="shared" ref="AY1845:CD1847" si="2924">ADDRESS(ROW(AY1836),COLUMN(AY1836),2)</f>
        <v>AY$1836</v>
      </c>
      <c r="AZ1845" s="4" t="str">
        <f t="shared" si="2924"/>
        <v>AZ$1836</v>
      </c>
      <c r="BA1845" s="4" t="str">
        <f t="shared" si="2924"/>
        <v>BA$1836</v>
      </c>
      <c r="BB1845" s="4" t="str">
        <f t="shared" si="2924"/>
        <v>BB$1836</v>
      </c>
      <c r="BC1845" s="4" t="str">
        <f t="shared" si="2924"/>
        <v>BC$1836</v>
      </c>
      <c r="BD1845" s="4" t="str">
        <f t="shared" si="2924"/>
        <v>BD$1836</v>
      </c>
      <c r="BE1845" s="4" t="str">
        <f t="shared" si="2924"/>
        <v>BE$1836</v>
      </c>
      <c r="BF1845" s="4" t="str">
        <f t="shared" si="2924"/>
        <v>BF$1836</v>
      </c>
      <c r="BG1845" s="4" t="str">
        <f t="shared" si="2924"/>
        <v>BG$1836</v>
      </c>
      <c r="BH1845" s="4" t="str">
        <f t="shared" si="2924"/>
        <v>BH$1836</v>
      </c>
      <c r="BI1845" s="4" t="str">
        <f t="shared" si="2924"/>
        <v>BI$1836</v>
      </c>
      <c r="BJ1845" s="4" t="str">
        <f t="shared" si="2924"/>
        <v>BJ$1836</v>
      </c>
      <c r="BK1845" s="4" t="str">
        <f t="shared" si="2924"/>
        <v>BK$1836</v>
      </c>
      <c r="BL1845" s="4" t="str">
        <f t="shared" si="2924"/>
        <v>BL$1836</v>
      </c>
      <c r="BM1845" s="4" t="str">
        <f t="shared" si="2924"/>
        <v>BM$1836</v>
      </c>
      <c r="BN1845" s="4" t="str">
        <f t="shared" si="2924"/>
        <v>BN$1836</v>
      </c>
      <c r="BO1845" s="4" t="str">
        <f t="shared" si="2924"/>
        <v>BO$1836</v>
      </c>
      <c r="BP1845" s="4" t="str">
        <f t="shared" si="2924"/>
        <v>BP$1836</v>
      </c>
      <c r="BQ1845" s="4" t="str">
        <f t="shared" si="2924"/>
        <v>BQ$1836</v>
      </c>
      <c r="BR1845" s="4" t="str">
        <f t="shared" si="2924"/>
        <v>BR$1836</v>
      </c>
      <c r="BS1845" s="4" t="str">
        <f t="shared" si="2924"/>
        <v>BS$1836</v>
      </c>
      <c r="BT1845" s="4" t="str">
        <f t="shared" si="2924"/>
        <v>BT$1836</v>
      </c>
      <c r="BU1845" s="4" t="str">
        <f t="shared" si="2924"/>
        <v>BU$1836</v>
      </c>
      <c r="BV1845" s="4" t="str">
        <f t="shared" si="2924"/>
        <v>BV$1836</v>
      </c>
      <c r="BW1845" s="4" t="str">
        <f t="shared" si="2924"/>
        <v>BW$1836</v>
      </c>
      <c r="BX1845" s="4" t="str">
        <f t="shared" si="2924"/>
        <v>BX$1836</v>
      </c>
      <c r="BY1845" s="4" t="str">
        <f t="shared" si="2924"/>
        <v>BY$1836</v>
      </c>
      <c r="BZ1845" s="4" t="str">
        <f t="shared" si="2924"/>
        <v>BZ$1836</v>
      </c>
      <c r="CA1845" s="4" t="str">
        <f t="shared" si="2924"/>
        <v>CA$1836</v>
      </c>
      <c r="CB1845" s="4" t="str">
        <f t="shared" si="2924"/>
        <v>CB$1836</v>
      </c>
      <c r="CC1845" s="4" t="str">
        <f t="shared" si="2924"/>
        <v>CC$1836</v>
      </c>
      <c r="CD1845" s="4" t="str">
        <f t="shared" si="2924"/>
        <v>CD$1836</v>
      </c>
      <c r="CE1845" s="4" t="str">
        <f t="shared" ref="CE1845:CL1847" si="2925">ADDRESS(ROW(CE1836),COLUMN(CE1836),2)</f>
        <v>CE$1836</v>
      </c>
      <c r="CF1845" s="4" t="str">
        <f t="shared" si="2925"/>
        <v>CF$1836</v>
      </c>
      <c r="CG1845" s="4" t="str">
        <f t="shared" si="2925"/>
        <v>CG$1836</v>
      </c>
      <c r="CH1845" s="4" t="str">
        <f t="shared" si="2925"/>
        <v>CH$1836</v>
      </c>
      <c r="CI1845" s="4" t="str">
        <f t="shared" si="2925"/>
        <v>CI$1836</v>
      </c>
      <c r="CJ1845" s="4" t="str">
        <f t="shared" si="2925"/>
        <v>CJ$1836</v>
      </c>
      <c r="CK1845" s="4" t="str">
        <f t="shared" si="2925"/>
        <v>CK$1836</v>
      </c>
      <c r="CL1845" s="4" t="str">
        <f t="shared" si="2925"/>
        <v>CL$1836</v>
      </c>
      <c r="CN1845" s="60"/>
      <c r="CO1845" s="4" t="str">
        <f t="shared" ref="CO1845:DL1847" si="2926">ADDRESS(ROW(CO1836),COLUMN(CO1836),2)</f>
        <v>CO$1836</v>
      </c>
      <c r="CP1845" s="4" t="str">
        <f t="shared" si="2926"/>
        <v>CP$1836</v>
      </c>
      <c r="CQ1845" s="4" t="str">
        <f t="shared" si="2926"/>
        <v>CQ$1836</v>
      </c>
      <c r="CR1845" s="4" t="str">
        <f t="shared" si="2926"/>
        <v>CR$1836</v>
      </c>
      <c r="CS1845" s="4" t="str">
        <f t="shared" si="2926"/>
        <v>CS$1836</v>
      </c>
      <c r="CT1845" s="4" t="str">
        <f t="shared" si="2926"/>
        <v>CT$1836</v>
      </c>
      <c r="CU1845" s="4" t="str">
        <f t="shared" si="2926"/>
        <v>CU$1836</v>
      </c>
      <c r="CV1845" s="4" t="str">
        <f t="shared" si="2926"/>
        <v>CV$1836</v>
      </c>
      <c r="CW1845" s="4" t="str">
        <f t="shared" si="2926"/>
        <v>CW$1836</v>
      </c>
      <c r="CX1845" s="4" t="str">
        <f t="shared" si="2926"/>
        <v>CX$1836</v>
      </c>
      <c r="CY1845" s="4" t="str">
        <f t="shared" si="2926"/>
        <v>CY$1836</v>
      </c>
      <c r="CZ1845" s="4" t="str">
        <f t="shared" si="2926"/>
        <v>CZ$1836</v>
      </c>
      <c r="DA1845" s="4" t="str">
        <f t="shared" si="2926"/>
        <v>DA$1836</v>
      </c>
      <c r="DB1845" s="4" t="str">
        <f t="shared" si="2926"/>
        <v>DB$1836</v>
      </c>
      <c r="DC1845" s="4" t="str">
        <f t="shared" si="2926"/>
        <v>DC$1836</v>
      </c>
      <c r="DD1845" s="4" t="str">
        <f t="shared" si="2926"/>
        <v>DD$1836</v>
      </c>
      <c r="DE1845" s="4" t="str">
        <f t="shared" si="2926"/>
        <v>DE$1836</v>
      </c>
      <c r="DF1845" s="4" t="str">
        <f t="shared" si="2926"/>
        <v>DF$1836</v>
      </c>
      <c r="DG1845" s="4" t="str">
        <f t="shared" si="2926"/>
        <v>DG$1836</v>
      </c>
      <c r="DH1845" s="4" t="str">
        <f t="shared" si="2926"/>
        <v>DH$1836</v>
      </c>
      <c r="DI1845" s="4" t="str">
        <f t="shared" si="2926"/>
        <v>DI$1836</v>
      </c>
      <c r="DJ1845" s="4" t="str">
        <f t="shared" si="2926"/>
        <v>DJ$1836</v>
      </c>
      <c r="DK1845" s="4" t="str">
        <f t="shared" si="2926"/>
        <v>DK$1836</v>
      </c>
      <c r="DL1845" s="4" t="str">
        <f t="shared" si="2926"/>
        <v>DL$1836</v>
      </c>
    </row>
    <row r="1846" spans="1:116" x14ac:dyDescent="0.4">
      <c r="B1846" t="s">
        <v>332</v>
      </c>
      <c r="D1846" t="s">
        <v>532</v>
      </c>
      <c r="E1846" s="8" t="str">
        <f t="shared" si="2910"/>
        <v>1846 FCLTA-F</v>
      </c>
      <c r="G1846" s="136" t="str">
        <f>G1834</f>
        <v>Secondary volume driver</v>
      </c>
      <c r="H1846" s="12"/>
      <c r="I1846" s="60"/>
      <c r="J1846" s="60"/>
      <c r="K1846" s="15"/>
      <c r="L1846" s="15"/>
      <c r="M1846" s="15"/>
      <c r="N1846" s="15"/>
      <c r="O1846" s="15"/>
      <c r="P1846" s="15"/>
      <c r="R1846" s="15"/>
      <c r="S1846" s="179" t="str">
        <f t="shared" ref="S1846:AX1848" si="2927">S1834</f>
        <v>S$19</v>
      </c>
      <c r="T1846" s="179" t="str">
        <f t="shared" si="2927"/>
        <v>T$19</v>
      </c>
      <c r="U1846" s="179" t="str">
        <f t="shared" si="2927"/>
        <v>U$19</v>
      </c>
      <c r="V1846" s="179" t="str">
        <f t="shared" si="2927"/>
        <v>V$19</v>
      </c>
      <c r="W1846" s="179" t="str">
        <f t="shared" si="2927"/>
        <v>W$19</v>
      </c>
      <c r="X1846" s="179" t="str">
        <f t="shared" si="2927"/>
        <v>X$19</v>
      </c>
      <c r="Y1846" s="179" t="str">
        <f t="shared" si="2927"/>
        <v>Y$19</v>
      </c>
      <c r="Z1846" s="179" t="str">
        <f t="shared" si="2927"/>
        <v>Z$19</v>
      </c>
      <c r="AA1846" s="179" t="str">
        <f t="shared" si="2927"/>
        <v>AA$19</v>
      </c>
      <c r="AB1846" s="179" t="str">
        <f t="shared" si="2927"/>
        <v>AB$19</v>
      </c>
      <c r="AC1846" s="179" t="str">
        <f t="shared" si="2927"/>
        <v>AC$19</v>
      </c>
      <c r="AD1846" s="179" t="str">
        <f t="shared" si="2927"/>
        <v>AD$19</v>
      </c>
      <c r="AE1846" s="179" t="str">
        <f t="shared" si="2927"/>
        <v>AE$19</v>
      </c>
      <c r="AF1846" s="179" t="str">
        <f t="shared" si="2927"/>
        <v>AF$19</v>
      </c>
      <c r="AG1846" s="179" t="str">
        <f t="shared" si="2927"/>
        <v>AG$19</v>
      </c>
      <c r="AH1846" s="179" t="str">
        <f t="shared" si="2927"/>
        <v>AH$19</v>
      </c>
      <c r="AI1846" s="179" t="str">
        <f t="shared" si="2927"/>
        <v>AI$19</v>
      </c>
      <c r="AJ1846" s="179" t="str">
        <f t="shared" si="2927"/>
        <v>AJ$19</v>
      </c>
      <c r="AK1846" s="179" t="str">
        <f t="shared" si="2927"/>
        <v>AK$19</v>
      </c>
      <c r="AL1846" s="179" t="str">
        <f t="shared" si="2927"/>
        <v>AL$19</v>
      </c>
      <c r="AM1846" s="179" t="str">
        <f t="shared" si="2927"/>
        <v>AM$19</v>
      </c>
      <c r="AN1846" s="179" t="str">
        <f t="shared" si="2927"/>
        <v>AN$19</v>
      </c>
      <c r="AO1846" s="179" t="str">
        <f t="shared" si="2927"/>
        <v>AO$19</v>
      </c>
      <c r="AP1846" s="179" t="str">
        <f t="shared" si="2927"/>
        <v>AP$19</v>
      </c>
      <c r="AQ1846" s="179" t="str">
        <f t="shared" si="2927"/>
        <v>AQ$19</v>
      </c>
      <c r="AR1846" s="179" t="str">
        <f t="shared" si="2927"/>
        <v>AR$19</v>
      </c>
      <c r="AS1846" s="179" t="str">
        <f t="shared" si="2927"/>
        <v>AS$19</v>
      </c>
      <c r="AT1846" s="179" t="str">
        <f t="shared" si="2927"/>
        <v>AT$19</v>
      </c>
      <c r="AU1846" s="179" t="str">
        <f t="shared" si="2927"/>
        <v>AU$19</v>
      </c>
      <c r="AV1846" s="179" t="str">
        <f t="shared" si="2927"/>
        <v>AV$19</v>
      </c>
      <c r="AW1846" s="179" t="str">
        <f t="shared" si="2927"/>
        <v>AW$19</v>
      </c>
      <c r="AX1846" s="179" t="str">
        <f t="shared" si="2927"/>
        <v>AX$19</v>
      </c>
      <c r="AY1846" s="179" t="str">
        <f t="shared" ref="AY1846:CD1848" si="2928">AY1834</f>
        <v>AY$19</v>
      </c>
      <c r="AZ1846" s="179" t="str">
        <f t="shared" si="2928"/>
        <v>AZ$19</v>
      </c>
      <c r="BA1846" s="179" t="str">
        <f t="shared" si="2928"/>
        <v>BA$19</v>
      </c>
      <c r="BB1846" s="179" t="str">
        <f t="shared" si="2928"/>
        <v>BB$19</v>
      </c>
      <c r="BC1846" s="179" t="str">
        <f t="shared" si="2928"/>
        <v>BC$19</v>
      </c>
      <c r="BD1846" s="179" t="str">
        <f t="shared" si="2928"/>
        <v>BD$19</v>
      </c>
      <c r="BE1846" s="179" t="str">
        <f t="shared" si="2928"/>
        <v>BE$19</v>
      </c>
      <c r="BF1846" s="179" t="str">
        <f t="shared" si="2928"/>
        <v>BF$19</v>
      </c>
      <c r="BG1846" s="179" t="str">
        <f t="shared" si="2928"/>
        <v>BG$19</v>
      </c>
      <c r="BH1846" s="179" t="str">
        <f t="shared" si="2928"/>
        <v>BH$19</v>
      </c>
      <c r="BI1846" s="179" t="str">
        <f t="shared" si="2928"/>
        <v>BI$19</v>
      </c>
      <c r="BJ1846" s="179" t="str">
        <f t="shared" si="2928"/>
        <v>BJ$19</v>
      </c>
      <c r="BK1846" s="179" t="str">
        <f t="shared" si="2928"/>
        <v>BK$19</v>
      </c>
      <c r="BL1846" s="179" t="str">
        <f t="shared" si="2928"/>
        <v>BL$19</v>
      </c>
      <c r="BM1846" s="179" t="str">
        <f t="shared" si="2928"/>
        <v>BM$19</v>
      </c>
      <c r="BN1846" s="179" t="str">
        <f t="shared" si="2928"/>
        <v>BN$19</v>
      </c>
      <c r="BO1846" s="179" t="str">
        <f t="shared" si="2928"/>
        <v>BO$19</v>
      </c>
      <c r="BP1846" s="179" t="str">
        <f t="shared" si="2928"/>
        <v>BP$19</v>
      </c>
      <c r="BQ1846" s="179" t="str">
        <f t="shared" si="2928"/>
        <v>BQ$19</v>
      </c>
      <c r="BR1846" s="179" t="str">
        <f t="shared" si="2928"/>
        <v>BR$19</v>
      </c>
      <c r="BS1846" s="179" t="str">
        <f t="shared" si="2928"/>
        <v>BS$19</v>
      </c>
      <c r="BT1846" s="179" t="str">
        <f t="shared" si="2928"/>
        <v>BT$19</v>
      </c>
      <c r="BU1846" s="179" t="str">
        <f t="shared" si="2928"/>
        <v>BU$19</v>
      </c>
      <c r="BV1846" s="179" t="str">
        <f t="shared" si="2928"/>
        <v>BV$19</v>
      </c>
      <c r="BW1846" s="179" t="str">
        <f t="shared" si="2928"/>
        <v>BW$19</v>
      </c>
      <c r="BX1846" s="179" t="str">
        <f t="shared" si="2928"/>
        <v>BX$19</v>
      </c>
      <c r="BY1846" s="179" t="str">
        <f t="shared" si="2928"/>
        <v>BY$19</v>
      </c>
      <c r="BZ1846" s="179" t="str">
        <f t="shared" si="2928"/>
        <v>BZ$19</v>
      </c>
      <c r="CA1846" s="179" t="str">
        <f t="shared" si="2928"/>
        <v>CA$19</v>
      </c>
      <c r="CB1846" s="179" t="str">
        <f t="shared" si="2928"/>
        <v>CB$19</v>
      </c>
      <c r="CC1846" s="179" t="str">
        <f t="shared" si="2928"/>
        <v>CC$19</v>
      </c>
      <c r="CD1846" s="179" t="str">
        <f t="shared" si="2928"/>
        <v>CD$19</v>
      </c>
      <c r="CE1846" s="179" t="str">
        <f t="shared" ref="CE1846:CL1848" si="2929">CE1834</f>
        <v>CE$19</v>
      </c>
      <c r="CF1846" s="179" t="str">
        <f t="shared" si="2929"/>
        <v>CF$19</v>
      </c>
      <c r="CG1846" s="179" t="str">
        <f t="shared" si="2929"/>
        <v>CG$19</v>
      </c>
      <c r="CH1846" s="179" t="str">
        <f t="shared" si="2929"/>
        <v>CH$19</v>
      </c>
      <c r="CI1846" s="179" t="str">
        <f t="shared" si="2929"/>
        <v>CI$19</v>
      </c>
      <c r="CJ1846" s="179" t="str">
        <f t="shared" si="2929"/>
        <v>CJ$19</v>
      </c>
      <c r="CK1846" s="179" t="str">
        <f t="shared" si="2929"/>
        <v>CK$19</v>
      </c>
      <c r="CL1846" s="179" t="str">
        <f t="shared" si="2929"/>
        <v>CL$19</v>
      </c>
      <c r="CN1846" s="60"/>
      <c r="CO1846" s="179" t="str">
        <f t="shared" ref="CO1846:DL1848" si="2930">CO1834</f>
        <v>CO$19</v>
      </c>
      <c r="CP1846" s="179" t="str">
        <f t="shared" si="2930"/>
        <v>CP$19</v>
      </c>
      <c r="CQ1846" s="179" t="str">
        <f t="shared" si="2930"/>
        <v>CQ$19</v>
      </c>
      <c r="CR1846" s="179" t="str">
        <f t="shared" si="2930"/>
        <v>CR$19</v>
      </c>
      <c r="CS1846" s="179" t="str">
        <f t="shared" si="2930"/>
        <v>CS$19</v>
      </c>
      <c r="CT1846" s="179" t="str">
        <f t="shared" si="2930"/>
        <v>CT$19</v>
      </c>
      <c r="CU1846" s="179" t="str">
        <f t="shared" si="2930"/>
        <v>CU$19</v>
      </c>
      <c r="CV1846" s="179" t="str">
        <f t="shared" si="2930"/>
        <v>CV$19</v>
      </c>
      <c r="CW1846" s="179" t="str">
        <f t="shared" si="2930"/>
        <v>CW$19</v>
      </c>
      <c r="CX1846" s="179" t="str">
        <f t="shared" si="2930"/>
        <v>CX$19</v>
      </c>
      <c r="CY1846" s="179" t="str">
        <f t="shared" si="2930"/>
        <v>CY$19</v>
      </c>
      <c r="CZ1846" s="179" t="str">
        <f t="shared" si="2930"/>
        <v>CZ$19</v>
      </c>
      <c r="DA1846" s="179" t="str">
        <f t="shared" si="2930"/>
        <v>DA$19</v>
      </c>
      <c r="DB1846" s="179" t="str">
        <f t="shared" si="2930"/>
        <v>DB$19</v>
      </c>
      <c r="DC1846" s="179" t="str">
        <f t="shared" si="2930"/>
        <v>DC$19</v>
      </c>
      <c r="DD1846" s="179" t="str">
        <f t="shared" si="2930"/>
        <v>DD$19</v>
      </c>
      <c r="DE1846" s="179" t="str">
        <f t="shared" si="2930"/>
        <v>DE$19</v>
      </c>
      <c r="DF1846" s="179" t="str">
        <f t="shared" si="2930"/>
        <v>DF$19</v>
      </c>
      <c r="DG1846" s="179" t="str">
        <f t="shared" si="2930"/>
        <v>DG$19</v>
      </c>
      <c r="DH1846" s="179" t="str">
        <f t="shared" si="2930"/>
        <v>DH$19</v>
      </c>
      <c r="DI1846" s="179" t="str">
        <f t="shared" si="2930"/>
        <v>DI$19</v>
      </c>
      <c r="DJ1846" s="179" t="str">
        <f t="shared" si="2930"/>
        <v>DJ$19</v>
      </c>
      <c r="DK1846" s="179" t="str">
        <f t="shared" si="2930"/>
        <v>DK$19</v>
      </c>
      <c r="DL1846" s="179" t="str">
        <f t="shared" si="2930"/>
        <v>DL$19</v>
      </c>
    </row>
    <row r="1847" spans="1:116" x14ac:dyDescent="0.4">
      <c r="E1847" s="8"/>
      <c r="G1847" s="136"/>
      <c r="H1847" s="12"/>
      <c r="I1847" s="60"/>
      <c r="J1847" s="60"/>
      <c r="K1847" s="15"/>
      <c r="L1847" s="15"/>
      <c r="M1847" s="15"/>
      <c r="N1847" s="15"/>
      <c r="O1847" s="15"/>
      <c r="P1847" s="15"/>
      <c r="R1847" s="15"/>
      <c r="S1847" s="179"/>
      <c r="T1847" s="179"/>
      <c r="U1847" s="179"/>
      <c r="V1847" s="179"/>
      <c r="W1847" s="179"/>
      <c r="X1847" s="179"/>
      <c r="Y1847" s="179"/>
      <c r="Z1847" s="179"/>
      <c r="AA1847" s="179"/>
      <c r="AB1847" s="179"/>
      <c r="AC1847" s="179"/>
      <c r="AD1847" s="179"/>
      <c r="AE1847" s="179"/>
      <c r="AF1847" s="179"/>
      <c r="AG1847" s="179"/>
      <c r="AH1847" s="179"/>
      <c r="AI1847" s="179"/>
      <c r="AJ1847" s="179"/>
      <c r="AK1847" s="179"/>
      <c r="AL1847" s="179"/>
      <c r="AM1847" s="179"/>
      <c r="AN1847" s="179"/>
      <c r="AO1847" s="179"/>
      <c r="AP1847" s="179"/>
      <c r="AQ1847" s="179"/>
      <c r="AR1847" s="179"/>
      <c r="AS1847" s="179"/>
      <c r="AT1847" s="179"/>
      <c r="AU1847" s="179"/>
      <c r="AV1847" s="179"/>
      <c r="AW1847" s="179"/>
      <c r="AX1847" s="179"/>
      <c r="AY1847" s="179"/>
      <c r="AZ1847" s="179"/>
      <c r="BA1847" s="179"/>
      <c r="BB1847" s="179"/>
      <c r="BC1847" s="179"/>
      <c r="BD1847" s="179"/>
      <c r="BE1847" s="179"/>
      <c r="BF1847" s="179"/>
      <c r="BG1847" s="179"/>
      <c r="BH1847" s="179"/>
      <c r="BI1847" s="179"/>
      <c r="BJ1847" s="179"/>
      <c r="BK1847" s="179"/>
      <c r="BL1847" s="179"/>
      <c r="BM1847" s="179"/>
      <c r="BN1847" s="179"/>
      <c r="BO1847" s="179"/>
      <c r="BP1847" s="179"/>
      <c r="BQ1847" s="179"/>
      <c r="BR1847" s="179"/>
      <c r="BS1847" s="179"/>
      <c r="BT1847" s="179"/>
      <c r="BU1847" s="179"/>
      <c r="BV1847" s="179"/>
      <c r="BW1847" s="179"/>
      <c r="BX1847" s="179"/>
      <c r="BY1847" s="179"/>
      <c r="BZ1847" s="179"/>
      <c r="CA1847" s="179"/>
      <c r="CB1847" s="179"/>
      <c r="CC1847" s="179"/>
      <c r="CD1847" s="179"/>
      <c r="CE1847" s="179"/>
      <c r="CF1847" s="179"/>
      <c r="CG1847" s="179"/>
      <c r="CH1847" s="179"/>
      <c r="CI1847" s="179"/>
      <c r="CJ1847" s="179"/>
      <c r="CK1847" s="179"/>
      <c r="CL1847" s="179"/>
      <c r="CN1847" s="60"/>
      <c r="CO1847" s="179"/>
      <c r="CP1847" s="179"/>
      <c r="CQ1847" s="179"/>
      <c r="CR1847" s="179"/>
      <c r="CS1847" s="179"/>
      <c r="CT1847" s="179"/>
      <c r="CU1847" s="179"/>
      <c r="CV1847" s="179"/>
      <c r="CW1847" s="179"/>
      <c r="CX1847" s="179"/>
      <c r="CY1847" s="179"/>
      <c r="CZ1847" s="179"/>
      <c r="DA1847" s="179"/>
      <c r="DB1847" s="179"/>
      <c r="DC1847" s="179"/>
      <c r="DD1847" s="179"/>
      <c r="DE1847" s="179"/>
      <c r="DF1847" s="179"/>
      <c r="DG1847" s="179"/>
      <c r="DH1847" s="179"/>
      <c r="DI1847" s="179"/>
      <c r="DJ1847" s="179"/>
      <c r="DK1847" s="179"/>
      <c r="DL1847" s="179"/>
    </row>
    <row r="1848" spans="1:116" x14ac:dyDescent="0.4">
      <c r="A1848" s="174"/>
      <c r="E1848" s="8"/>
      <c r="G1848" s="175" t="s">
        <v>490</v>
      </c>
      <c r="H1848" s="174"/>
      <c r="I1848" s="176"/>
      <c r="J1848" s="176"/>
      <c r="K1848" s="197"/>
      <c r="L1848" s="197"/>
      <c r="M1848" s="197"/>
      <c r="N1848" s="197"/>
      <c r="O1848" s="197"/>
      <c r="P1848" s="197"/>
      <c r="R1848" s="198"/>
      <c r="S1848" s="174"/>
      <c r="T1848" s="174"/>
      <c r="U1848" s="174"/>
      <c r="V1848" s="174"/>
      <c r="W1848" s="174"/>
      <c r="X1848" s="174"/>
      <c r="Y1848" s="174"/>
      <c r="Z1848" s="174"/>
      <c r="AA1848" s="174"/>
      <c r="AB1848" s="174"/>
      <c r="AC1848" s="174"/>
      <c r="AD1848" s="174"/>
      <c r="AE1848" s="174"/>
      <c r="AF1848" s="174"/>
      <c r="AG1848" s="174"/>
      <c r="AH1848" s="174"/>
      <c r="AI1848" s="174"/>
      <c r="AJ1848" s="174"/>
      <c r="AK1848" s="174"/>
      <c r="AL1848" s="174"/>
      <c r="AM1848" s="174"/>
      <c r="AN1848" s="174"/>
      <c r="AO1848" s="174"/>
      <c r="AP1848" s="174"/>
      <c r="AQ1848" s="174"/>
      <c r="AR1848" s="174"/>
      <c r="AS1848" s="174"/>
      <c r="AT1848" s="174"/>
      <c r="AU1848" s="174"/>
      <c r="AV1848" s="174"/>
      <c r="AW1848" s="174"/>
      <c r="AX1848" s="174"/>
      <c r="AY1848" s="174"/>
      <c r="AZ1848" s="174"/>
      <c r="BA1848" s="174"/>
      <c r="BB1848" s="174"/>
      <c r="BC1848" s="174"/>
      <c r="BD1848" s="174"/>
      <c r="BE1848" s="174"/>
      <c r="BF1848" s="174"/>
      <c r="BG1848" s="174"/>
      <c r="BH1848" s="174"/>
      <c r="BI1848" s="174"/>
      <c r="BJ1848" s="174"/>
      <c r="BK1848" s="174"/>
      <c r="BL1848" s="174"/>
      <c r="BM1848" s="174"/>
      <c r="BN1848" s="174"/>
      <c r="BO1848" s="174"/>
      <c r="BP1848" s="174"/>
      <c r="BQ1848" s="174"/>
      <c r="BR1848" s="174"/>
      <c r="BS1848" s="174"/>
      <c r="BT1848" s="174"/>
      <c r="BU1848" s="174"/>
      <c r="BV1848" s="174"/>
      <c r="BW1848" s="174"/>
      <c r="BX1848" s="174"/>
      <c r="BY1848" s="174"/>
      <c r="BZ1848" s="174"/>
      <c r="CA1848" s="174"/>
      <c r="CB1848" s="174"/>
      <c r="CC1848" s="174"/>
      <c r="CD1848" s="174"/>
      <c r="CE1848" s="174"/>
      <c r="CF1848" s="174"/>
      <c r="CG1848" s="174"/>
      <c r="CH1848" s="174"/>
      <c r="CI1848" s="174"/>
      <c r="CJ1848" s="174"/>
      <c r="CK1848" s="174"/>
      <c r="CL1848" s="174"/>
      <c r="CN1848" s="176"/>
      <c r="CO1848" s="174"/>
      <c r="CP1848" s="174"/>
      <c r="CQ1848" s="174"/>
      <c r="CR1848" s="174"/>
      <c r="CS1848" s="174"/>
      <c r="CT1848" s="174"/>
      <c r="CU1848" s="174"/>
      <c r="CV1848" s="174"/>
      <c r="CW1848" s="174"/>
      <c r="CX1848" s="174"/>
      <c r="CY1848" s="174"/>
      <c r="CZ1848" s="174"/>
      <c r="DA1848" s="174"/>
      <c r="DB1848" s="174"/>
      <c r="DC1848" s="174"/>
      <c r="DD1848" s="174"/>
      <c r="DE1848" s="174"/>
      <c r="DF1848" s="174"/>
      <c r="DG1848" s="174"/>
      <c r="DH1848" s="174"/>
      <c r="DI1848" s="174"/>
      <c r="DJ1848" s="174"/>
      <c r="DK1848" s="174"/>
      <c r="DL1848" s="174"/>
    </row>
    <row r="1849" spans="1:116" x14ac:dyDescent="0.4">
      <c r="A1849" s="174"/>
      <c r="E1849" s="8"/>
      <c r="G1849" s="175" t="s">
        <v>492</v>
      </c>
      <c r="H1849" s="174"/>
      <c r="I1849" s="176"/>
      <c r="J1849" s="176"/>
      <c r="K1849" s="197"/>
      <c r="L1849" s="197"/>
      <c r="M1849" s="197"/>
      <c r="N1849" s="197"/>
      <c r="O1849" s="197"/>
      <c r="P1849" s="197"/>
      <c r="R1849" s="198"/>
      <c r="S1849" s="174"/>
      <c r="T1849" s="174"/>
      <c r="U1849" s="174"/>
      <c r="V1849" s="174"/>
      <c r="W1849" s="174"/>
      <c r="X1849" s="174"/>
      <c r="Y1849" s="174"/>
      <c r="Z1849" s="174"/>
      <c r="AA1849" s="174"/>
      <c r="AB1849" s="174"/>
      <c r="AC1849" s="174"/>
      <c r="AD1849" s="174"/>
      <c r="AE1849" s="174"/>
      <c r="AF1849" s="174"/>
      <c r="AG1849" s="174"/>
      <c r="AH1849" s="174"/>
      <c r="AI1849" s="174"/>
      <c r="AJ1849" s="174"/>
      <c r="AK1849" s="174"/>
      <c r="AL1849" s="174"/>
      <c r="AM1849" s="174"/>
      <c r="AN1849" s="174"/>
      <c r="AO1849" s="174"/>
      <c r="AP1849" s="174"/>
      <c r="AQ1849" s="174"/>
      <c r="AR1849" s="174"/>
      <c r="AS1849" s="174"/>
      <c r="AT1849" s="174"/>
      <c r="AU1849" s="174"/>
      <c r="AV1849" s="174"/>
      <c r="AW1849" s="174"/>
      <c r="AX1849" s="174"/>
      <c r="AY1849" s="174"/>
      <c r="AZ1849" s="174"/>
      <c r="BA1849" s="174"/>
      <c r="BB1849" s="174"/>
      <c r="BC1849" s="174"/>
      <c r="BD1849" s="174"/>
      <c r="BE1849" s="174"/>
      <c r="BF1849" s="174"/>
      <c r="BG1849" s="174"/>
      <c r="BH1849" s="174"/>
      <c r="BI1849" s="174"/>
      <c r="BJ1849" s="174"/>
      <c r="BK1849" s="174"/>
      <c r="BL1849" s="174"/>
      <c r="BM1849" s="174"/>
      <c r="BN1849" s="174"/>
      <c r="BO1849" s="174"/>
      <c r="BP1849" s="174"/>
      <c r="BQ1849" s="174"/>
      <c r="BR1849" s="174"/>
      <c r="BS1849" s="174"/>
      <c r="BT1849" s="174"/>
      <c r="BU1849" s="174"/>
      <c r="BV1849" s="174"/>
      <c r="BW1849" s="174"/>
      <c r="BX1849" s="174"/>
      <c r="BY1849" s="174"/>
      <c r="BZ1849" s="174"/>
      <c r="CA1849" s="174"/>
      <c r="CB1849" s="174"/>
      <c r="CC1849" s="174"/>
      <c r="CD1849" s="174"/>
      <c r="CE1849" s="174"/>
      <c r="CF1849" s="174"/>
      <c r="CG1849" s="174"/>
      <c r="CH1849" s="174"/>
      <c r="CI1849" s="174"/>
      <c r="CJ1849" s="174"/>
      <c r="CK1849" s="174"/>
      <c r="CL1849" s="174"/>
      <c r="CN1849" s="176"/>
      <c r="CO1849" s="174"/>
      <c r="CP1849" s="174"/>
      <c r="CQ1849" s="174"/>
      <c r="CR1849" s="174"/>
      <c r="CS1849" s="174"/>
      <c r="CT1849" s="174"/>
      <c r="CU1849" s="174"/>
      <c r="CV1849" s="174"/>
      <c r="CW1849" s="174"/>
      <c r="CX1849" s="174"/>
      <c r="CY1849" s="174"/>
      <c r="CZ1849" s="174"/>
      <c r="DA1849" s="174"/>
      <c r="DB1849" s="174"/>
      <c r="DC1849" s="174"/>
      <c r="DD1849" s="174"/>
      <c r="DE1849" s="174"/>
      <c r="DF1849" s="174"/>
      <c r="DG1849" s="174"/>
      <c r="DH1849" s="174"/>
      <c r="DI1849" s="174"/>
      <c r="DJ1849" s="174"/>
      <c r="DK1849" s="174"/>
      <c r="DL1849" s="174"/>
    </row>
    <row r="1850" spans="1:116" x14ac:dyDescent="0.4">
      <c r="A1850" s="174"/>
      <c r="E1850" s="8"/>
      <c r="G1850" s="175" t="s">
        <v>461</v>
      </c>
      <c r="H1850" s="174"/>
      <c r="I1850" s="176"/>
      <c r="J1850" s="176"/>
      <c r="K1850" s="197"/>
      <c r="L1850" s="197"/>
      <c r="M1850" s="197"/>
      <c r="N1850" s="197"/>
      <c r="O1850" s="197"/>
      <c r="P1850" s="197"/>
      <c r="R1850" s="198"/>
      <c r="S1850" s="199" t="str">
        <f t="shared" ref="S1850:CD1850" si="2931">S$20</f>
        <v>S$16</v>
      </c>
      <c r="T1850" s="199" t="str">
        <f t="shared" si="2931"/>
        <v>T$16</v>
      </c>
      <c r="U1850" s="199" t="str">
        <f t="shared" si="2931"/>
        <v>U$16</v>
      </c>
      <c r="V1850" s="199" t="str">
        <f t="shared" si="2931"/>
        <v>V$16</v>
      </c>
      <c r="W1850" s="199" t="str">
        <f t="shared" si="2931"/>
        <v>W$16</v>
      </c>
      <c r="X1850" s="199" t="str">
        <f t="shared" si="2931"/>
        <v>X$16</v>
      </c>
      <c r="Y1850" s="199" t="str">
        <f t="shared" si="2931"/>
        <v>Y$16</v>
      </c>
      <c r="Z1850" s="199" t="str">
        <f t="shared" si="2931"/>
        <v>Z$16</v>
      </c>
      <c r="AA1850" s="199" t="str">
        <f t="shared" si="2931"/>
        <v>AA$16</v>
      </c>
      <c r="AB1850" s="199" t="str">
        <f t="shared" si="2931"/>
        <v>AB$16</v>
      </c>
      <c r="AC1850" s="199" t="str">
        <f t="shared" si="2931"/>
        <v>AC$16</v>
      </c>
      <c r="AD1850" s="199" t="str">
        <f t="shared" si="2931"/>
        <v>AD$16</v>
      </c>
      <c r="AE1850" s="199" t="str">
        <f t="shared" si="2931"/>
        <v>AE$16</v>
      </c>
      <c r="AF1850" s="199" t="str">
        <f t="shared" si="2931"/>
        <v>AF$16</v>
      </c>
      <c r="AG1850" s="199" t="str">
        <f t="shared" si="2931"/>
        <v>AG$16</v>
      </c>
      <c r="AH1850" s="199" t="str">
        <f t="shared" si="2931"/>
        <v>AH$16</v>
      </c>
      <c r="AI1850" s="199" t="str">
        <f t="shared" si="2931"/>
        <v>AI$16</v>
      </c>
      <c r="AJ1850" s="199" t="str">
        <f t="shared" si="2931"/>
        <v>AJ$16</v>
      </c>
      <c r="AK1850" s="199" t="str">
        <f t="shared" si="2931"/>
        <v>AK$16</v>
      </c>
      <c r="AL1850" s="199" t="str">
        <f t="shared" si="2931"/>
        <v>AL$16</v>
      </c>
      <c r="AM1850" s="199" t="str">
        <f t="shared" si="2931"/>
        <v>AM$16</v>
      </c>
      <c r="AN1850" s="199" t="str">
        <f t="shared" si="2931"/>
        <v>AN$16</v>
      </c>
      <c r="AO1850" s="199" t="str">
        <f t="shared" si="2931"/>
        <v>AO$16</v>
      </c>
      <c r="AP1850" s="199" t="str">
        <f t="shared" si="2931"/>
        <v>AP$16</v>
      </c>
      <c r="AQ1850" s="199" t="str">
        <f t="shared" si="2931"/>
        <v>AQ$16</v>
      </c>
      <c r="AR1850" s="199" t="str">
        <f t="shared" si="2931"/>
        <v>AR$16</v>
      </c>
      <c r="AS1850" s="199" t="str">
        <f t="shared" si="2931"/>
        <v>AS$16</v>
      </c>
      <c r="AT1850" s="199" t="str">
        <f t="shared" si="2931"/>
        <v>AT$16</v>
      </c>
      <c r="AU1850" s="199" t="str">
        <f t="shared" si="2931"/>
        <v>AU$16</v>
      </c>
      <c r="AV1850" s="199" t="str">
        <f t="shared" si="2931"/>
        <v>AV$16</v>
      </c>
      <c r="AW1850" s="199" t="str">
        <f t="shared" si="2931"/>
        <v>AW$16</v>
      </c>
      <c r="AX1850" s="199" t="str">
        <f t="shared" si="2931"/>
        <v>AX$16</v>
      </c>
      <c r="AY1850" s="199" t="str">
        <f t="shared" si="2931"/>
        <v>AY$16</v>
      </c>
      <c r="AZ1850" s="199" t="str">
        <f t="shared" si="2931"/>
        <v>AZ$16</v>
      </c>
      <c r="BA1850" s="199" t="str">
        <f t="shared" si="2931"/>
        <v>BA$16</v>
      </c>
      <c r="BB1850" s="199" t="str">
        <f t="shared" si="2931"/>
        <v>BB$16</v>
      </c>
      <c r="BC1850" s="199" t="str">
        <f t="shared" si="2931"/>
        <v>BC$16</v>
      </c>
      <c r="BD1850" s="199" t="str">
        <f t="shared" si="2931"/>
        <v>BD$16</v>
      </c>
      <c r="BE1850" s="199" t="str">
        <f t="shared" si="2931"/>
        <v>BE$16</v>
      </c>
      <c r="BF1850" s="199" t="str">
        <f t="shared" si="2931"/>
        <v>BF$16</v>
      </c>
      <c r="BG1850" s="199" t="str">
        <f t="shared" si="2931"/>
        <v>BG$16</v>
      </c>
      <c r="BH1850" s="199" t="str">
        <f t="shared" si="2931"/>
        <v>BH$16</v>
      </c>
      <c r="BI1850" s="199" t="str">
        <f t="shared" si="2931"/>
        <v>BI$16</v>
      </c>
      <c r="BJ1850" s="199" t="str">
        <f t="shared" si="2931"/>
        <v>BJ$16</v>
      </c>
      <c r="BK1850" s="199" t="str">
        <f t="shared" si="2931"/>
        <v>BK$16</v>
      </c>
      <c r="BL1850" s="199" t="str">
        <f t="shared" si="2931"/>
        <v>BL$16</v>
      </c>
      <c r="BM1850" s="199" t="str">
        <f t="shared" si="2931"/>
        <v>BM$16</v>
      </c>
      <c r="BN1850" s="199" t="str">
        <f t="shared" si="2931"/>
        <v>BN$16</v>
      </c>
      <c r="BO1850" s="199" t="str">
        <f t="shared" si="2931"/>
        <v>BO$16</v>
      </c>
      <c r="BP1850" s="199" t="str">
        <f t="shared" si="2931"/>
        <v>BP$16</v>
      </c>
      <c r="BQ1850" s="199" t="str">
        <f t="shared" si="2931"/>
        <v>BQ$16</v>
      </c>
      <c r="BR1850" s="199" t="str">
        <f t="shared" si="2931"/>
        <v>BR$16</v>
      </c>
      <c r="BS1850" s="199" t="str">
        <f t="shared" si="2931"/>
        <v>BS$16</v>
      </c>
      <c r="BT1850" s="199" t="str">
        <f t="shared" si="2931"/>
        <v>BT$16</v>
      </c>
      <c r="BU1850" s="199" t="str">
        <f t="shared" si="2931"/>
        <v>BU$16</v>
      </c>
      <c r="BV1850" s="199" t="str">
        <f t="shared" si="2931"/>
        <v>BV$16</v>
      </c>
      <c r="BW1850" s="199" t="str">
        <f t="shared" si="2931"/>
        <v>BW$16</v>
      </c>
      <c r="BX1850" s="199" t="str">
        <f t="shared" si="2931"/>
        <v>BX$16</v>
      </c>
      <c r="BY1850" s="199" t="str">
        <f t="shared" si="2931"/>
        <v>BY$16</v>
      </c>
      <c r="BZ1850" s="199" t="str">
        <f t="shared" si="2931"/>
        <v>BZ$16</v>
      </c>
      <c r="CA1850" s="199" t="str">
        <f t="shared" si="2931"/>
        <v>CA$16</v>
      </c>
      <c r="CB1850" s="199" t="str">
        <f t="shared" si="2931"/>
        <v>CB$16</v>
      </c>
      <c r="CC1850" s="199" t="str">
        <f t="shared" si="2931"/>
        <v>CC$16</v>
      </c>
      <c r="CD1850" s="199" t="str">
        <f t="shared" si="2931"/>
        <v>CD$16</v>
      </c>
      <c r="CE1850" s="199" t="str">
        <f t="shared" ref="CE1850:CL1850" si="2932">CE$20</f>
        <v>CE$16</v>
      </c>
      <c r="CF1850" s="199" t="str">
        <f t="shared" si="2932"/>
        <v>CF$16</v>
      </c>
      <c r="CG1850" s="199" t="str">
        <f t="shared" si="2932"/>
        <v>CG$16</v>
      </c>
      <c r="CH1850" s="199" t="str">
        <f t="shared" si="2932"/>
        <v>CH$16</v>
      </c>
      <c r="CI1850" s="199" t="str">
        <f t="shared" si="2932"/>
        <v>CI$16</v>
      </c>
      <c r="CJ1850" s="199" t="str">
        <f t="shared" si="2932"/>
        <v>CJ$16</v>
      </c>
      <c r="CK1850" s="199" t="str">
        <f t="shared" si="2932"/>
        <v>CK$16</v>
      </c>
      <c r="CL1850" s="199" t="str">
        <f t="shared" si="2932"/>
        <v>CL$16</v>
      </c>
      <c r="CN1850" s="176"/>
      <c r="CO1850" s="199" t="str">
        <f t="shared" ref="CO1850:DL1850" si="2933">CO$20</f>
        <v>CO$16</v>
      </c>
      <c r="CP1850" s="199" t="str">
        <f t="shared" si="2933"/>
        <v>CP$16</v>
      </c>
      <c r="CQ1850" s="199" t="str">
        <f t="shared" si="2933"/>
        <v>CQ$16</v>
      </c>
      <c r="CR1850" s="199" t="str">
        <f t="shared" si="2933"/>
        <v>CR$16</v>
      </c>
      <c r="CS1850" s="199" t="str">
        <f t="shared" si="2933"/>
        <v>CS$16</v>
      </c>
      <c r="CT1850" s="199" t="str">
        <f t="shared" si="2933"/>
        <v>CT$16</v>
      </c>
      <c r="CU1850" s="199" t="str">
        <f t="shared" si="2933"/>
        <v>CU$16</v>
      </c>
      <c r="CV1850" s="199" t="str">
        <f t="shared" si="2933"/>
        <v>CV$16</v>
      </c>
      <c r="CW1850" s="199" t="str">
        <f t="shared" si="2933"/>
        <v>CW$16</v>
      </c>
      <c r="CX1850" s="199" t="str">
        <f t="shared" si="2933"/>
        <v>CX$16</v>
      </c>
      <c r="CY1850" s="199" t="str">
        <f t="shared" si="2933"/>
        <v>CY$16</v>
      </c>
      <c r="CZ1850" s="199" t="str">
        <f t="shared" si="2933"/>
        <v>CZ$16</v>
      </c>
      <c r="DA1850" s="199" t="str">
        <f t="shared" si="2933"/>
        <v>DA$16</v>
      </c>
      <c r="DB1850" s="199" t="str">
        <f t="shared" si="2933"/>
        <v>DB$16</v>
      </c>
      <c r="DC1850" s="199" t="str">
        <f t="shared" si="2933"/>
        <v>DC$16</v>
      </c>
      <c r="DD1850" s="199" t="str">
        <f t="shared" si="2933"/>
        <v>DD$16</v>
      </c>
      <c r="DE1850" s="199" t="str">
        <f t="shared" si="2933"/>
        <v>DE$16</v>
      </c>
      <c r="DF1850" s="199" t="str">
        <f t="shared" si="2933"/>
        <v>DF$16</v>
      </c>
      <c r="DG1850" s="199" t="str">
        <f t="shared" si="2933"/>
        <v>DG$16</v>
      </c>
      <c r="DH1850" s="199" t="str">
        <f t="shared" si="2933"/>
        <v>DH$16</v>
      </c>
      <c r="DI1850" s="199" t="str">
        <f t="shared" si="2933"/>
        <v>DI$16</v>
      </c>
      <c r="DJ1850" s="199" t="str">
        <f t="shared" si="2933"/>
        <v>DJ$16</v>
      </c>
      <c r="DK1850" s="199" t="str">
        <f t="shared" si="2933"/>
        <v>DK$16</v>
      </c>
      <c r="DL1850" s="199" t="str">
        <f t="shared" si="2933"/>
        <v>DL$16</v>
      </c>
    </row>
    <row r="1851" spans="1:116" x14ac:dyDescent="0.4">
      <c r="A1851" s="174"/>
      <c r="E1851" s="8"/>
      <c r="G1851" s="175" t="s">
        <v>462</v>
      </c>
      <c r="H1851" s="200"/>
      <c r="I1851" s="201"/>
      <c r="J1851" s="201"/>
      <c r="K1851" s="202"/>
      <c r="L1851" s="202"/>
      <c r="M1851" s="202"/>
      <c r="N1851" s="202"/>
      <c r="O1851" s="202"/>
      <c r="P1851" s="202"/>
      <c r="R1851" s="202"/>
      <c r="S1851" s="199" t="str">
        <f t="shared" ref="S1851:CD1851" si="2934">S$21</f>
        <v>S$17</v>
      </c>
      <c r="T1851" s="199" t="str">
        <f t="shared" si="2934"/>
        <v>T$17</v>
      </c>
      <c r="U1851" s="199" t="str">
        <f t="shared" si="2934"/>
        <v>U$17</v>
      </c>
      <c r="V1851" s="199" t="str">
        <f t="shared" si="2934"/>
        <v>V$17</v>
      </c>
      <c r="W1851" s="199" t="str">
        <f t="shared" si="2934"/>
        <v>W$17</v>
      </c>
      <c r="X1851" s="199" t="str">
        <f t="shared" si="2934"/>
        <v>X$17</v>
      </c>
      <c r="Y1851" s="199" t="str">
        <f t="shared" si="2934"/>
        <v>Y$17</v>
      </c>
      <c r="Z1851" s="199" t="str">
        <f t="shared" si="2934"/>
        <v>Z$17</v>
      </c>
      <c r="AA1851" s="199" t="str">
        <f t="shared" si="2934"/>
        <v>AA$17</v>
      </c>
      <c r="AB1851" s="199" t="str">
        <f t="shared" si="2934"/>
        <v>AB$17</v>
      </c>
      <c r="AC1851" s="199" t="str">
        <f t="shared" si="2934"/>
        <v>AC$17</v>
      </c>
      <c r="AD1851" s="199" t="str">
        <f t="shared" si="2934"/>
        <v>AD$17</v>
      </c>
      <c r="AE1851" s="199" t="str">
        <f t="shared" si="2934"/>
        <v>AE$17</v>
      </c>
      <c r="AF1851" s="199" t="str">
        <f t="shared" si="2934"/>
        <v>AF$17</v>
      </c>
      <c r="AG1851" s="199" t="str">
        <f t="shared" si="2934"/>
        <v>AG$17</v>
      </c>
      <c r="AH1851" s="199" t="str">
        <f t="shared" si="2934"/>
        <v>AH$17</v>
      </c>
      <c r="AI1851" s="199" t="str">
        <f t="shared" si="2934"/>
        <v>AI$17</v>
      </c>
      <c r="AJ1851" s="199" t="str">
        <f t="shared" si="2934"/>
        <v>AJ$17</v>
      </c>
      <c r="AK1851" s="199" t="str">
        <f t="shared" si="2934"/>
        <v>AK$17</v>
      </c>
      <c r="AL1851" s="199" t="str">
        <f t="shared" si="2934"/>
        <v>AL$17</v>
      </c>
      <c r="AM1851" s="199" t="str">
        <f t="shared" si="2934"/>
        <v>AM$17</v>
      </c>
      <c r="AN1851" s="199" t="str">
        <f t="shared" si="2934"/>
        <v>AN$17</v>
      </c>
      <c r="AO1851" s="199" t="str">
        <f t="shared" si="2934"/>
        <v>AO$17</v>
      </c>
      <c r="AP1851" s="199" t="str">
        <f t="shared" si="2934"/>
        <v>AP$17</v>
      </c>
      <c r="AQ1851" s="199" t="str">
        <f t="shared" si="2934"/>
        <v>AQ$17</v>
      </c>
      <c r="AR1851" s="199" t="str">
        <f t="shared" si="2934"/>
        <v>AR$17</v>
      </c>
      <c r="AS1851" s="199" t="str">
        <f t="shared" si="2934"/>
        <v>AS$17</v>
      </c>
      <c r="AT1851" s="199" t="str">
        <f t="shared" si="2934"/>
        <v>AT$17</v>
      </c>
      <c r="AU1851" s="199" t="str">
        <f t="shared" si="2934"/>
        <v>AU$17</v>
      </c>
      <c r="AV1851" s="199" t="str">
        <f t="shared" si="2934"/>
        <v>AV$17</v>
      </c>
      <c r="AW1851" s="199" t="str">
        <f t="shared" si="2934"/>
        <v>AW$17</v>
      </c>
      <c r="AX1851" s="199" t="str">
        <f t="shared" si="2934"/>
        <v>AX$17</v>
      </c>
      <c r="AY1851" s="199" t="str">
        <f t="shared" si="2934"/>
        <v>AY$17</v>
      </c>
      <c r="AZ1851" s="199" t="str">
        <f t="shared" si="2934"/>
        <v>AZ$17</v>
      </c>
      <c r="BA1851" s="199" t="str">
        <f t="shared" si="2934"/>
        <v>BA$17</v>
      </c>
      <c r="BB1851" s="199" t="str">
        <f t="shared" si="2934"/>
        <v>BB$17</v>
      </c>
      <c r="BC1851" s="199" t="str">
        <f t="shared" si="2934"/>
        <v>BC$17</v>
      </c>
      <c r="BD1851" s="199" t="str">
        <f t="shared" si="2934"/>
        <v>BD$17</v>
      </c>
      <c r="BE1851" s="199" t="str">
        <f t="shared" si="2934"/>
        <v>BE$17</v>
      </c>
      <c r="BF1851" s="199" t="str">
        <f t="shared" si="2934"/>
        <v>BF$17</v>
      </c>
      <c r="BG1851" s="199" t="str">
        <f t="shared" si="2934"/>
        <v>BG$17</v>
      </c>
      <c r="BH1851" s="199" t="str">
        <f t="shared" si="2934"/>
        <v>BH$17</v>
      </c>
      <c r="BI1851" s="199" t="str">
        <f t="shared" si="2934"/>
        <v>BI$17</v>
      </c>
      <c r="BJ1851" s="199" t="str">
        <f t="shared" si="2934"/>
        <v>BJ$17</v>
      </c>
      <c r="BK1851" s="199" t="str">
        <f t="shared" si="2934"/>
        <v>BK$17</v>
      </c>
      <c r="BL1851" s="199" t="str">
        <f t="shared" si="2934"/>
        <v>BL$17</v>
      </c>
      <c r="BM1851" s="199" t="str">
        <f t="shared" si="2934"/>
        <v>BM$17</v>
      </c>
      <c r="BN1851" s="199" t="str">
        <f t="shared" si="2934"/>
        <v>BN$17</v>
      </c>
      <c r="BO1851" s="199" t="str">
        <f t="shared" si="2934"/>
        <v>BO$17</v>
      </c>
      <c r="BP1851" s="199" t="str">
        <f t="shared" si="2934"/>
        <v>BP$17</v>
      </c>
      <c r="BQ1851" s="199" t="str">
        <f t="shared" si="2934"/>
        <v>BQ$17</v>
      </c>
      <c r="BR1851" s="199" t="str">
        <f t="shared" si="2934"/>
        <v>BR$17</v>
      </c>
      <c r="BS1851" s="199" t="str">
        <f t="shared" si="2934"/>
        <v>BS$17</v>
      </c>
      <c r="BT1851" s="199" t="str">
        <f t="shared" si="2934"/>
        <v>BT$17</v>
      </c>
      <c r="BU1851" s="199" t="str">
        <f t="shared" si="2934"/>
        <v>BU$17</v>
      </c>
      <c r="BV1851" s="199" t="str">
        <f t="shared" si="2934"/>
        <v>BV$17</v>
      </c>
      <c r="BW1851" s="199" t="str">
        <f t="shared" si="2934"/>
        <v>BW$17</v>
      </c>
      <c r="BX1851" s="199" t="str">
        <f t="shared" si="2934"/>
        <v>BX$17</v>
      </c>
      <c r="BY1851" s="199" t="str">
        <f t="shared" si="2934"/>
        <v>BY$17</v>
      </c>
      <c r="BZ1851" s="199" t="str">
        <f t="shared" si="2934"/>
        <v>BZ$17</v>
      </c>
      <c r="CA1851" s="199" t="str">
        <f t="shared" si="2934"/>
        <v>CA$17</v>
      </c>
      <c r="CB1851" s="199" t="str">
        <f t="shared" si="2934"/>
        <v>CB$17</v>
      </c>
      <c r="CC1851" s="199" t="str">
        <f t="shared" si="2934"/>
        <v>CC$17</v>
      </c>
      <c r="CD1851" s="199" t="str">
        <f t="shared" si="2934"/>
        <v>CD$17</v>
      </c>
      <c r="CE1851" s="199" t="str">
        <f t="shared" ref="CE1851:CL1851" si="2935">CE$21</f>
        <v>CE$17</v>
      </c>
      <c r="CF1851" s="199" t="str">
        <f t="shared" si="2935"/>
        <v>CF$17</v>
      </c>
      <c r="CG1851" s="199" t="str">
        <f t="shared" si="2935"/>
        <v>CG$17</v>
      </c>
      <c r="CH1851" s="199" t="str">
        <f t="shared" si="2935"/>
        <v>CH$17</v>
      </c>
      <c r="CI1851" s="199" t="str">
        <f t="shared" si="2935"/>
        <v>CI$17</v>
      </c>
      <c r="CJ1851" s="199" t="str">
        <f t="shared" si="2935"/>
        <v>CJ$17</v>
      </c>
      <c r="CK1851" s="199" t="str">
        <f t="shared" si="2935"/>
        <v>CK$17</v>
      </c>
      <c r="CL1851" s="199" t="str">
        <f t="shared" si="2935"/>
        <v>CL$17</v>
      </c>
      <c r="CN1851" s="201"/>
      <c r="CO1851" s="199" t="str">
        <f t="shared" ref="CO1851:DL1851" si="2936">CO$21</f>
        <v>CO$17</v>
      </c>
      <c r="CP1851" s="199" t="str">
        <f t="shared" si="2936"/>
        <v>CP$17</v>
      </c>
      <c r="CQ1851" s="199" t="str">
        <f t="shared" si="2936"/>
        <v>CQ$17</v>
      </c>
      <c r="CR1851" s="199" t="str">
        <f t="shared" si="2936"/>
        <v>CR$17</v>
      </c>
      <c r="CS1851" s="199" t="str">
        <f t="shared" si="2936"/>
        <v>CS$17</v>
      </c>
      <c r="CT1851" s="199" t="str">
        <f t="shared" si="2936"/>
        <v>CT$17</v>
      </c>
      <c r="CU1851" s="199" t="str">
        <f t="shared" si="2936"/>
        <v>CU$17</v>
      </c>
      <c r="CV1851" s="199" t="str">
        <f t="shared" si="2936"/>
        <v>CV$17</v>
      </c>
      <c r="CW1851" s="199" t="str">
        <f t="shared" si="2936"/>
        <v>CW$17</v>
      </c>
      <c r="CX1851" s="199" t="str">
        <f t="shared" si="2936"/>
        <v>CX$17</v>
      </c>
      <c r="CY1851" s="199" t="str">
        <f t="shared" si="2936"/>
        <v>CY$17</v>
      </c>
      <c r="CZ1851" s="199" t="str">
        <f t="shared" si="2936"/>
        <v>CZ$17</v>
      </c>
      <c r="DA1851" s="199" t="str">
        <f t="shared" si="2936"/>
        <v>DA$17</v>
      </c>
      <c r="DB1851" s="199" t="str">
        <f t="shared" si="2936"/>
        <v>DB$17</v>
      </c>
      <c r="DC1851" s="199" t="str">
        <f t="shared" si="2936"/>
        <v>DC$17</v>
      </c>
      <c r="DD1851" s="199" t="str">
        <f t="shared" si="2936"/>
        <v>DD$17</v>
      </c>
      <c r="DE1851" s="199" t="str">
        <f t="shared" si="2936"/>
        <v>DE$17</v>
      </c>
      <c r="DF1851" s="199" t="str">
        <f t="shared" si="2936"/>
        <v>DF$17</v>
      </c>
      <c r="DG1851" s="199" t="str">
        <f t="shared" si="2936"/>
        <v>DG$17</v>
      </c>
      <c r="DH1851" s="199" t="str">
        <f t="shared" si="2936"/>
        <v>DH$17</v>
      </c>
      <c r="DI1851" s="199" t="str">
        <f t="shared" si="2936"/>
        <v>DI$17</v>
      </c>
      <c r="DJ1851" s="199" t="str">
        <f t="shared" si="2936"/>
        <v>DJ$17</v>
      </c>
      <c r="DK1851" s="199" t="str">
        <f t="shared" si="2936"/>
        <v>DK$17</v>
      </c>
      <c r="DL1851" s="199" t="str">
        <f t="shared" si="2936"/>
        <v>DL$17</v>
      </c>
    </row>
    <row r="1852" spans="1:116" x14ac:dyDescent="0.4">
      <c r="A1852" s="174"/>
      <c r="E1852" s="8"/>
      <c r="G1852" s="175" t="s">
        <v>491</v>
      </c>
      <c r="H1852" s="200"/>
      <c r="I1852" s="201"/>
      <c r="J1852" s="201"/>
      <c r="K1852" s="202"/>
      <c r="L1852" s="202"/>
      <c r="M1852" s="202"/>
      <c r="N1852" s="202"/>
      <c r="O1852" s="202"/>
      <c r="P1852" s="202"/>
      <c r="R1852" s="202"/>
      <c r="S1852" s="190"/>
      <c r="T1852" s="190"/>
      <c r="U1852" s="190"/>
      <c r="V1852" s="190"/>
      <c r="W1852" s="190"/>
      <c r="X1852" s="190"/>
      <c r="Y1852" s="190"/>
      <c r="Z1852" s="190"/>
      <c r="AA1852" s="190"/>
      <c r="AB1852" s="190"/>
      <c r="AC1852" s="190"/>
      <c r="AD1852" s="190"/>
      <c r="AE1852" s="190"/>
      <c r="AF1852" s="190"/>
      <c r="AG1852" s="190"/>
      <c r="AH1852" s="190"/>
      <c r="AI1852" s="190"/>
      <c r="AJ1852" s="190"/>
      <c r="AK1852" s="190"/>
      <c r="AL1852" s="190"/>
      <c r="AM1852" s="190"/>
      <c r="AN1852" s="190"/>
      <c r="AO1852" s="190"/>
      <c r="AP1852" s="190"/>
      <c r="AQ1852" s="190"/>
      <c r="AR1852" s="190"/>
      <c r="AS1852" s="190"/>
      <c r="AT1852" s="190"/>
      <c r="AU1852" s="190"/>
      <c r="AV1852" s="190"/>
      <c r="AW1852" s="190"/>
      <c r="AX1852" s="190"/>
      <c r="AY1852" s="190"/>
      <c r="AZ1852" s="190"/>
      <c r="BA1852" s="190"/>
      <c r="BB1852" s="190"/>
      <c r="BC1852" s="190"/>
      <c r="BD1852" s="190"/>
      <c r="BE1852" s="190"/>
      <c r="BF1852" s="190"/>
      <c r="BG1852" s="190"/>
      <c r="BH1852" s="190"/>
      <c r="BI1852" s="190"/>
      <c r="BJ1852" s="190"/>
      <c r="BK1852" s="190"/>
      <c r="BL1852" s="190"/>
      <c r="BM1852" s="190"/>
      <c r="BN1852" s="190"/>
      <c r="BO1852" s="190"/>
      <c r="BP1852" s="190"/>
      <c r="BQ1852" s="190"/>
      <c r="BR1852" s="190"/>
      <c r="BS1852" s="190"/>
      <c r="BT1852" s="190"/>
      <c r="BU1852" s="190"/>
      <c r="BV1852" s="190"/>
      <c r="BW1852" s="190"/>
      <c r="BX1852" s="190"/>
      <c r="BY1852" s="190"/>
      <c r="BZ1852" s="190"/>
      <c r="CA1852" s="190"/>
      <c r="CB1852" s="190"/>
      <c r="CC1852" s="190"/>
      <c r="CD1852" s="190"/>
      <c r="CE1852" s="190"/>
      <c r="CF1852" s="190"/>
      <c r="CG1852" s="190"/>
      <c r="CH1852" s="190"/>
      <c r="CI1852" s="190"/>
      <c r="CJ1852" s="190"/>
      <c r="CK1852" s="190"/>
      <c r="CL1852" s="190"/>
      <c r="CN1852" s="201"/>
      <c r="CO1852" s="190"/>
      <c r="CP1852" s="190"/>
      <c r="CQ1852" s="190"/>
      <c r="CR1852" s="190"/>
      <c r="CS1852" s="190"/>
      <c r="CT1852" s="190"/>
      <c r="CU1852" s="190"/>
      <c r="CV1852" s="190"/>
      <c r="CW1852" s="190"/>
      <c r="CX1852" s="190"/>
      <c r="CY1852" s="190"/>
      <c r="CZ1852" s="190"/>
      <c r="DA1852" s="190"/>
      <c r="DB1852" s="190"/>
      <c r="DC1852" s="190"/>
      <c r="DD1852" s="190"/>
      <c r="DE1852" s="190"/>
      <c r="DF1852" s="190"/>
      <c r="DG1852" s="190"/>
      <c r="DH1852" s="190"/>
      <c r="DI1852" s="190"/>
      <c r="DJ1852" s="190"/>
      <c r="DK1852" s="190"/>
      <c r="DL1852" s="190"/>
    </row>
    <row r="1853" spans="1:116" x14ac:dyDescent="0.4">
      <c r="A1853" s="174"/>
      <c r="E1853" s="8"/>
      <c r="G1853" s="175" t="s">
        <v>505</v>
      </c>
      <c r="H1853" s="200"/>
      <c r="I1853" s="201"/>
      <c r="J1853" s="201"/>
      <c r="K1853" s="202"/>
      <c r="L1853" s="202"/>
      <c r="M1853" s="202"/>
      <c r="N1853" s="202"/>
      <c r="O1853" s="202"/>
      <c r="P1853" s="202"/>
      <c r="R1853" s="202"/>
      <c r="S1853" s="190"/>
      <c r="T1853" s="190"/>
      <c r="U1853" s="190"/>
      <c r="V1853" s="190"/>
      <c r="W1853" s="190"/>
      <c r="X1853" s="190"/>
      <c r="Y1853" s="190"/>
      <c r="Z1853" s="190"/>
      <c r="AA1853" s="190"/>
      <c r="AB1853" s="190"/>
      <c r="AC1853" s="190"/>
      <c r="AD1853" s="190"/>
      <c r="AE1853" s="190"/>
      <c r="AF1853" s="190"/>
      <c r="AG1853" s="190"/>
      <c r="AH1853" s="190"/>
      <c r="AI1853" s="190"/>
      <c r="AJ1853" s="190"/>
      <c r="AK1853" s="190"/>
      <c r="AL1853" s="190"/>
      <c r="AM1853" s="190"/>
      <c r="AN1853" s="190"/>
      <c r="AO1853" s="190"/>
      <c r="AP1853" s="190"/>
      <c r="AQ1853" s="190"/>
      <c r="AR1853" s="190"/>
      <c r="AS1853" s="190"/>
      <c r="AT1853" s="190"/>
      <c r="AU1853" s="190"/>
      <c r="AV1853" s="190"/>
      <c r="AW1853" s="190"/>
      <c r="AX1853" s="190"/>
      <c r="AY1853" s="190"/>
      <c r="AZ1853" s="190"/>
      <c r="BA1853" s="190"/>
      <c r="BB1853" s="190"/>
      <c r="BC1853" s="190"/>
      <c r="BD1853" s="190"/>
      <c r="BE1853" s="190"/>
      <c r="BF1853" s="190"/>
      <c r="BG1853" s="190"/>
      <c r="BH1853" s="190"/>
      <c r="BI1853" s="190"/>
      <c r="BJ1853" s="190"/>
      <c r="BK1853" s="190"/>
      <c r="BL1853" s="190"/>
      <c r="BM1853" s="190"/>
      <c r="BN1853" s="190"/>
      <c r="BO1853" s="190"/>
      <c r="BP1853" s="190"/>
      <c r="BQ1853" s="190"/>
      <c r="BR1853" s="190"/>
      <c r="BS1853" s="190"/>
      <c r="BT1853" s="190"/>
      <c r="BU1853" s="190"/>
      <c r="BV1853" s="190"/>
      <c r="BW1853" s="190"/>
      <c r="BX1853" s="190"/>
      <c r="BY1853" s="190"/>
      <c r="BZ1853" s="190"/>
      <c r="CA1853" s="190"/>
      <c r="CB1853" s="190"/>
      <c r="CC1853" s="190"/>
      <c r="CD1853" s="190"/>
      <c r="CE1853" s="190"/>
      <c r="CF1853" s="190"/>
      <c r="CG1853" s="190"/>
      <c r="CH1853" s="190"/>
      <c r="CI1853" s="190"/>
      <c r="CJ1853" s="190"/>
      <c r="CK1853" s="190"/>
      <c r="CL1853" s="190"/>
      <c r="CN1853" s="201"/>
      <c r="CO1853" s="190"/>
      <c r="CP1853" s="190"/>
      <c r="CQ1853" s="190"/>
      <c r="CR1853" s="190"/>
      <c r="CS1853" s="190"/>
      <c r="CT1853" s="190"/>
      <c r="CU1853" s="190"/>
      <c r="CV1853" s="190"/>
      <c r="CW1853" s="190"/>
      <c r="CX1853" s="190"/>
      <c r="CY1853" s="190"/>
      <c r="CZ1853" s="190"/>
      <c r="DA1853" s="190"/>
      <c r="DB1853" s="190"/>
      <c r="DC1853" s="190"/>
      <c r="DD1853" s="190"/>
      <c r="DE1853" s="190"/>
      <c r="DF1853" s="190"/>
      <c r="DG1853" s="190"/>
      <c r="DH1853" s="190"/>
      <c r="DI1853" s="190"/>
      <c r="DJ1853" s="190"/>
      <c r="DK1853" s="190"/>
      <c r="DL1853" s="190"/>
    </row>
    <row r="1854" spans="1:116" x14ac:dyDescent="0.4">
      <c r="A1854" s="174"/>
      <c r="E1854" s="8"/>
      <c r="G1854" s="175" t="s">
        <v>463</v>
      </c>
      <c r="H1854" s="200"/>
      <c r="I1854" s="201"/>
      <c r="J1854" s="201"/>
      <c r="K1854" s="202"/>
      <c r="L1854" s="202"/>
      <c r="M1854" s="202"/>
      <c r="N1854" s="202"/>
      <c r="O1854" s="202"/>
      <c r="P1854" s="202"/>
      <c r="R1854" s="202"/>
      <c r="S1854" s="190" t="str">
        <f t="shared" ref="S1854:CD1854" si="2937">S$22</f>
        <v>S$18</v>
      </c>
      <c r="T1854" s="190" t="str">
        <f t="shared" si="2937"/>
        <v>T$18</v>
      </c>
      <c r="U1854" s="190" t="str">
        <f t="shared" si="2937"/>
        <v>U$18</v>
      </c>
      <c r="V1854" s="190" t="str">
        <f t="shared" si="2937"/>
        <v>V$18</v>
      </c>
      <c r="W1854" s="190" t="str">
        <f t="shared" si="2937"/>
        <v>W$18</v>
      </c>
      <c r="X1854" s="190" t="str">
        <f t="shared" si="2937"/>
        <v>X$18</v>
      </c>
      <c r="Y1854" s="190" t="str">
        <f t="shared" si="2937"/>
        <v>Y$18</v>
      </c>
      <c r="Z1854" s="190" t="str">
        <f t="shared" si="2937"/>
        <v>Z$18</v>
      </c>
      <c r="AA1854" s="190" t="str">
        <f t="shared" si="2937"/>
        <v>AA$18</v>
      </c>
      <c r="AB1854" s="190" t="str">
        <f t="shared" si="2937"/>
        <v>AB$18</v>
      </c>
      <c r="AC1854" s="190" t="str">
        <f t="shared" si="2937"/>
        <v>AC$18</v>
      </c>
      <c r="AD1854" s="190" t="str">
        <f t="shared" si="2937"/>
        <v>AD$18</v>
      </c>
      <c r="AE1854" s="190" t="str">
        <f t="shared" si="2937"/>
        <v>AE$18</v>
      </c>
      <c r="AF1854" s="190" t="str">
        <f t="shared" si="2937"/>
        <v>AF$18</v>
      </c>
      <c r="AG1854" s="190" t="str">
        <f t="shared" si="2937"/>
        <v>AG$18</v>
      </c>
      <c r="AH1854" s="190" t="str">
        <f t="shared" si="2937"/>
        <v>AH$18</v>
      </c>
      <c r="AI1854" s="190" t="str">
        <f t="shared" si="2937"/>
        <v>AI$18</v>
      </c>
      <c r="AJ1854" s="190" t="str">
        <f t="shared" si="2937"/>
        <v>AJ$18</v>
      </c>
      <c r="AK1854" s="190" t="str">
        <f t="shared" si="2937"/>
        <v>AK$18</v>
      </c>
      <c r="AL1854" s="190" t="str">
        <f t="shared" si="2937"/>
        <v>AL$18</v>
      </c>
      <c r="AM1854" s="190" t="str">
        <f t="shared" si="2937"/>
        <v>AM$18</v>
      </c>
      <c r="AN1854" s="190" t="str">
        <f t="shared" si="2937"/>
        <v>AN$18</v>
      </c>
      <c r="AO1854" s="190" t="str">
        <f t="shared" si="2937"/>
        <v>AO$18</v>
      </c>
      <c r="AP1854" s="190" t="str">
        <f t="shared" si="2937"/>
        <v>AP$18</v>
      </c>
      <c r="AQ1854" s="190" t="str">
        <f t="shared" si="2937"/>
        <v>AQ$18</v>
      </c>
      <c r="AR1854" s="190" t="str">
        <f t="shared" si="2937"/>
        <v>AR$18</v>
      </c>
      <c r="AS1854" s="190" t="str">
        <f t="shared" si="2937"/>
        <v>AS$18</v>
      </c>
      <c r="AT1854" s="190" t="str">
        <f t="shared" si="2937"/>
        <v>AT$18</v>
      </c>
      <c r="AU1854" s="190" t="str">
        <f t="shared" si="2937"/>
        <v>AU$18</v>
      </c>
      <c r="AV1854" s="190" t="str">
        <f t="shared" si="2937"/>
        <v>AV$18</v>
      </c>
      <c r="AW1854" s="190" t="str">
        <f t="shared" si="2937"/>
        <v>AW$18</v>
      </c>
      <c r="AX1854" s="190" t="str">
        <f t="shared" si="2937"/>
        <v>AX$18</v>
      </c>
      <c r="AY1854" s="190" t="str">
        <f t="shared" si="2937"/>
        <v>AY$18</v>
      </c>
      <c r="AZ1854" s="190" t="str">
        <f t="shared" si="2937"/>
        <v>AZ$18</v>
      </c>
      <c r="BA1854" s="190" t="str">
        <f t="shared" si="2937"/>
        <v>BA$18</v>
      </c>
      <c r="BB1854" s="190" t="str">
        <f t="shared" si="2937"/>
        <v>BB$18</v>
      </c>
      <c r="BC1854" s="190" t="str">
        <f t="shared" si="2937"/>
        <v>BC$18</v>
      </c>
      <c r="BD1854" s="190" t="str">
        <f t="shared" si="2937"/>
        <v>BD$18</v>
      </c>
      <c r="BE1854" s="190" t="str">
        <f t="shared" si="2937"/>
        <v>BE$18</v>
      </c>
      <c r="BF1854" s="190" t="str">
        <f t="shared" si="2937"/>
        <v>BF$18</v>
      </c>
      <c r="BG1854" s="190" t="str">
        <f t="shared" si="2937"/>
        <v>BG$18</v>
      </c>
      <c r="BH1854" s="190" t="str">
        <f t="shared" si="2937"/>
        <v>BH$18</v>
      </c>
      <c r="BI1854" s="190" t="str">
        <f t="shared" si="2937"/>
        <v>BI$18</v>
      </c>
      <c r="BJ1854" s="190" t="str">
        <f t="shared" si="2937"/>
        <v>BJ$18</v>
      </c>
      <c r="BK1854" s="190" t="str">
        <f t="shared" si="2937"/>
        <v>BK$18</v>
      </c>
      <c r="BL1854" s="190" t="str">
        <f t="shared" si="2937"/>
        <v>BL$18</v>
      </c>
      <c r="BM1854" s="190" t="str">
        <f t="shared" si="2937"/>
        <v>BM$18</v>
      </c>
      <c r="BN1854" s="190" t="str">
        <f t="shared" si="2937"/>
        <v>BN$18</v>
      </c>
      <c r="BO1854" s="190" t="str">
        <f t="shared" si="2937"/>
        <v>BO$18</v>
      </c>
      <c r="BP1854" s="190" t="str">
        <f t="shared" si="2937"/>
        <v>BP$18</v>
      </c>
      <c r="BQ1854" s="190" t="str">
        <f t="shared" si="2937"/>
        <v>BQ$18</v>
      </c>
      <c r="BR1854" s="190" t="str">
        <f t="shared" si="2937"/>
        <v>BR$18</v>
      </c>
      <c r="BS1854" s="190" t="str">
        <f t="shared" si="2937"/>
        <v>BS$18</v>
      </c>
      <c r="BT1854" s="190" t="str">
        <f t="shared" si="2937"/>
        <v>BT$18</v>
      </c>
      <c r="BU1854" s="190" t="str">
        <f t="shared" si="2937"/>
        <v>BU$18</v>
      </c>
      <c r="BV1854" s="190" t="str">
        <f t="shared" si="2937"/>
        <v>BV$18</v>
      </c>
      <c r="BW1854" s="190" t="str">
        <f t="shared" si="2937"/>
        <v>BW$18</v>
      </c>
      <c r="BX1854" s="190" t="str">
        <f t="shared" si="2937"/>
        <v>BX$18</v>
      </c>
      <c r="BY1854" s="190" t="str">
        <f t="shared" si="2937"/>
        <v>BY$18</v>
      </c>
      <c r="BZ1854" s="190" t="str">
        <f t="shared" si="2937"/>
        <v>BZ$18</v>
      </c>
      <c r="CA1854" s="190" t="str">
        <f t="shared" si="2937"/>
        <v>CA$18</v>
      </c>
      <c r="CB1854" s="190" t="str">
        <f t="shared" si="2937"/>
        <v>CB$18</v>
      </c>
      <c r="CC1854" s="190" t="str">
        <f t="shared" si="2937"/>
        <v>CC$18</v>
      </c>
      <c r="CD1854" s="190" t="str">
        <f t="shared" si="2937"/>
        <v>CD$18</v>
      </c>
      <c r="CE1854" s="190" t="str">
        <f t="shared" ref="CE1854:CL1854" si="2938">CE$22</f>
        <v>CE$18</v>
      </c>
      <c r="CF1854" s="190" t="str">
        <f t="shared" si="2938"/>
        <v>CF$18</v>
      </c>
      <c r="CG1854" s="190" t="str">
        <f t="shared" si="2938"/>
        <v>CG$18</v>
      </c>
      <c r="CH1854" s="190" t="str">
        <f t="shared" si="2938"/>
        <v>CH$18</v>
      </c>
      <c r="CI1854" s="190" t="str">
        <f t="shared" si="2938"/>
        <v>CI$18</v>
      </c>
      <c r="CJ1854" s="190" t="str">
        <f t="shared" si="2938"/>
        <v>CJ$18</v>
      </c>
      <c r="CK1854" s="190" t="str">
        <f t="shared" si="2938"/>
        <v>CK$18</v>
      </c>
      <c r="CL1854" s="190" t="str">
        <f t="shared" si="2938"/>
        <v>CL$18</v>
      </c>
      <c r="CN1854" s="201"/>
      <c r="CO1854" s="190" t="str">
        <f t="shared" ref="CO1854:DL1854" si="2939">CO$22</f>
        <v>CO$18</v>
      </c>
      <c r="CP1854" s="190" t="str">
        <f t="shared" si="2939"/>
        <v>CP$18</v>
      </c>
      <c r="CQ1854" s="190" t="str">
        <f t="shared" si="2939"/>
        <v>CQ$18</v>
      </c>
      <c r="CR1854" s="190" t="str">
        <f t="shared" si="2939"/>
        <v>CR$18</v>
      </c>
      <c r="CS1854" s="190" t="str">
        <f t="shared" si="2939"/>
        <v>CS$18</v>
      </c>
      <c r="CT1854" s="190" t="str">
        <f t="shared" si="2939"/>
        <v>CT$18</v>
      </c>
      <c r="CU1854" s="190" t="str">
        <f t="shared" si="2939"/>
        <v>CU$18</v>
      </c>
      <c r="CV1854" s="190" t="str">
        <f t="shared" si="2939"/>
        <v>CV$18</v>
      </c>
      <c r="CW1854" s="190" t="str">
        <f t="shared" si="2939"/>
        <v>CW$18</v>
      </c>
      <c r="CX1854" s="190" t="str">
        <f t="shared" si="2939"/>
        <v>CX$18</v>
      </c>
      <c r="CY1854" s="190" t="str">
        <f t="shared" si="2939"/>
        <v>CY$18</v>
      </c>
      <c r="CZ1854" s="190" t="str">
        <f t="shared" si="2939"/>
        <v>CZ$18</v>
      </c>
      <c r="DA1854" s="190" t="str">
        <f t="shared" si="2939"/>
        <v>DA$18</v>
      </c>
      <c r="DB1854" s="190" t="str">
        <f t="shared" si="2939"/>
        <v>DB$18</v>
      </c>
      <c r="DC1854" s="190" t="str">
        <f t="shared" si="2939"/>
        <v>DC$18</v>
      </c>
      <c r="DD1854" s="190" t="str">
        <f t="shared" si="2939"/>
        <v>DD$18</v>
      </c>
      <c r="DE1854" s="190" t="str">
        <f t="shared" si="2939"/>
        <v>DE$18</v>
      </c>
      <c r="DF1854" s="190" t="str">
        <f t="shared" si="2939"/>
        <v>DF$18</v>
      </c>
      <c r="DG1854" s="190" t="str">
        <f t="shared" si="2939"/>
        <v>DG$18</v>
      </c>
      <c r="DH1854" s="190" t="str">
        <f t="shared" si="2939"/>
        <v>DH$18</v>
      </c>
      <c r="DI1854" s="190" t="str">
        <f t="shared" si="2939"/>
        <v>DI$18</v>
      </c>
      <c r="DJ1854" s="190" t="str">
        <f t="shared" si="2939"/>
        <v>DJ$18</v>
      </c>
      <c r="DK1854" s="190" t="str">
        <f t="shared" si="2939"/>
        <v>DK$18</v>
      </c>
      <c r="DL1854" s="190" t="str">
        <f t="shared" si="2939"/>
        <v>DL$18</v>
      </c>
    </row>
    <row r="1855" spans="1:116" x14ac:dyDescent="0.4">
      <c r="A1855" s="174"/>
      <c r="E1855" s="8"/>
      <c r="G1855" s="175" t="s">
        <v>464</v>
      </c>
      <c r="H1855" s="200"/>
      <c r="I1855" s="201"/>
      <c r="J1855" s="201"/>
      <c r="K1855" s="202"/>
      <c r="L1855" s="202"/>
      <c r="M1855" s="202"/>
      <c r="N1855" s="202"/>
      <c r="O1855" s="202"/>
      <c r="P1855" s="202"/>
      <c r="R1855" s="202"/>
      <c r="S1855" s="190" t="str">
        <f t="shared" ref="S1855:CD1855" si="2940">S$23</f>
        <v>S$19</v>
      </c>
      <c r="T1855" s="190" t="str">
        <f t="shared" si="2940"/>
        <v>T$19</v>
      </c>
      <c r="U1855" s="190" t="str">
        <f t="shared" si="2940"/>
        <v>U$19</v>
      </c>
      <c r="V1855" s="190" t="str">
        <f t="shared" si="2940"/>
        <v>V$19</v>
      </c>
      <c r="W1855" s="190" t="str">
        <f t="shared" si="2940"/>
        <v>W$19</v>
      </c>
      <c r="X1855" s="190" t="str">
        <f t="shared" si="2940"/>
        <v>X$19</v>
      </c>
      <c r="Y1855" s="190" t="str">
        <f t="shared" si="2940"/>
        <v>Y$19</v>
      </c>
      <c r="Z1855" s="190" t="str">
        <f t="shared" si="2940"/>
        <v>Z$19</v>
      </c>
      <c r="AA1855" s="190" t="str">
        <f t="shared" si="2940"/>
        <v>AA$19</v>
      </c>
      <c r="AB1855" s="190" t="str">
        <f t="shared" si="2940"/>
        <v>AB$19</v>
      </c>
      <c r="AC1855" s="190" t="str">
        <f t="shared" si="2940"/>
        <v>AC$19</v>
      </c>
      <c r="AD1855" s="190" t="str">
        <f t="shared" si="2940"/>
        <v>AD$19</v>
      </c>
      <c r="AE1855" s="190" t="str">
        <f t="shared" si="2940"/>
        <v>AE$19</v>
      </c>
      <c r="AF1855" s="190" t="str">
        <f t="shared" si="2940"/>
        <v>AF$19</v>
      </c>
      <c r="AG1855" s="190" t="str">
        <f t="shared" si="2940"/>
        <v>AG$19</v>
      </c>
      <c r="AH1855" s="190" t="str">
        <f t="shared" si="2940"/>
        <v>AH$19</v>
      </c>
      <c r="AI1855" s="190" t="str">
        <f t="shared" si="2940"/>
        <v>AI$19</v>
      </c>
      <c r="AJ1855" s="190" t="str">
        <f t="shared" si="2940"/>
        <v>AJ$19</v>
      </c>
      <c r="AK1855" s="190" t="str">
        <f t="shared" si="2940"/>
        <v>AK$19</v>
      </c>
      <c r="AL1855" s="190" t="str">
        <f t="shared" si="2940"/>
        <v>AL$19</v>
      </c>
      <c r="AM1855" s="190" t="str">
        <f t="shared" si="2940"/>
        <v>AM$19</v>
      </c>
      <c r="AN1855" s="190" t="str">
        <f t="shared" si="2940"/>
        <v>AN$19</v>
      </c>
      <c r="AO1855" s="190" t="str">
        <f t="shared" si="2940"/>
        <v>AO$19</v>
      </c>
      <c r="AP1855" s="190" t="str">
        <f t="shared" si="2940"/>
        <v>AP$19</v>
      </c>
      <c r="AQ1855" s="190" t="str">
        <f t="shared" si="2940"/>
        <v>AQ$19</v>
      </c>
      <c r="AR1855" s="190" t="str">
        <f t="shared" si="2940"/>
        <v>AR$19</v>
      </c>
      <c r="AS1855" s="190" t="str">
        <f t="shared" si="2940"/>
        <v>AS$19</v>
      </c>
      <c r="AT1855" s="190" t="str">
        <f t="shared" si="2940"/>
        <v>AT$19</v>
      </c>
      <c r="AU1855" s="190" t="str">
        <f t="shared" si="2940"/>
        <v>AU$19</v>
      </c>
      <c r="AV1855" s="190" t="str">
        <f t="shared" si="2940"/>
        <v>AV$19</v>
      </c>
      <c r="AW1855" s="190" t="str">
        <f t="shared" si="2940"/>
        <v>AW$19</v>
      </c>
      <c r="AX1855" s="190" t="str">
        <f t="shared" si="2940"/>
        <v>AX$19</v>
      </c>
      <c r="AY1855" s="190" t="str">
        <f t="shared" si="2940"/>
        <v>AY$19</v>
      </c>
      <c r="AZ1855" s="190" t="str">
        <f t="shared" si="2940"/>
        <v>AZ$19</v>
      </c>
      <c r="BA1855" s="190" t="str">
        <f t="shared" si="2940"/>
        <v>BA$19</v>
      </c>
      <c r="BB1855" s="190" t="str">
        <f t="shared" si="2940"/>
        <v>BB$19</v>
      </c>
      <c r="BC1855" s="190" t="str">
        <f t="shared" si="2940"/>
        <v>BC$19</v>
      </c>
      <c r="BD1855" s="190" t="str">
        <f t="shared" si="2940"/>
        <v>BD$19</v>
      </c>
      <c r="BE1855" s="190" t="str">
        <f t="shared" si="2940"/>
        <v>BE$19</v>
      </c>
      <c r="BF1855" s="190" t="str">
        <f t="shared" si="2940"/>
        <v>BF$19</v>
      </c>
      <c r="BG1855" s="190" t="str">
        <f t="shared" si="2940"/>
        <v>BG$19</v>
      </c>
      <c r="BH1855" s="190" t="str">
        <f t="shared" si="2940"/>
        <v>BH$19</v>
      </c>
      <c r="BI1855" s="190" t="str">
        <f t="shared" si="2940"/>
        <v>BI$19</v>
      </c>
      <c r="BJ1855" s="190" t="str">
        <f t="shared" si="2940"/>
        <v>BJ$19</v>
      </c>
      <c r="BK1855" s="190" t="str">
        <f t="shared" si="2940"/>
        <v>BK$19</v>
      </c>
      <c r="BL1855" s="190" t="str">
        <f t="shared" si="2940"/>
        <v>BL$19</v>
      </c>
      <c r="BM1855" s="190" t="str">
        <f t="shared" si="2940"/>
        <v>BM$19</v>
      </c>
      <c r="BN1855" s="190" t="str">
        <f t="shared" si="2940"/>
        <v>BN$19</v>
      </c>
      <c r="BO1855" s="190" t="str">
        <f t="shared" si="2940"/>
        <v>BO$19</v>
      </c>
      <c r="BP1855" s="190" t="str">
        <f t="shared" si="2940"/>
        <v>BP$19</v>
      </c>
      <c r="BQ1855" s="190" t="str">
        <f t="shared" si="2940"/>
        <v>BQ$19</v>
      </c>
      <c r="BR1855" s="190" t="str">
        <f t="shared" si="2940"/>
        <v>BR$19</v>
      </c>
      <c r="BS1855" s="190" t="str">
        <f t="shared" si="2940"/>
        <v>BS$19</v>
      </c>
      <c r="BT1855" s="190" t="str">
        <f t="shared" si="2940"/>
        <v>BT$19</v>
      </c>
      <c r="BU1855" s="190" t="str">
        <f t="shared" si="2940"/>
        <v>BU$19</v>
      </c>
      <c r="BV1855" s="190" t="str">
        <f t="shared" si="2940"/>
        <v>BV$19</v>
      </c>
      <c r="BW1855" s="190" t="str">
        <f t="shared" si="2940"/>
        <v>BW$19</v>
      </c>
      <c r="BX1855" s="190" t="str">
        <f t="shared" si="2940"/>
        <v>BX$19</v>
      </c>
      <c r="BY1855" s="190" t="str">
        <f t="shared" si="2940"/>
        <v>BY$19</v>
      </c>
      <c r="BZ1855" s="190" t="str">
        <f t="shared" si="2940"/>
        <v>BZ$19</v>
      </c>
      <c r="CA1855" s="190" t="str">
        <f t="shared" si="2940"/>
        <v>CA$19</v>
      </c>
      <c r="CB1855" s="190" t="str">
        <f t="shared" si="2940"/>
        <v>CB$19</v>
      </c>
      <c r="CC1855" s="190" t="str">
        <f t="shared" si="2940"/>
        <v>CC$19</v>
      </c>
      <c r="CD1855" s="190" t="str">
        <f t="shared" si="2940"/>
        <v>CD$19</v>
      </c>
      <c r="CE1855" s="190" t="str">
        <f t="shared" ref="CE1855:CL1855" si="2941">CE$23</f>
        <v>CE$19</v>
      </c>
      <c r="CF1855" s="190" t="str">
        <f t="shared" si="2941"/>
        <v>CF$19</v>
      </c>
      <c r="CG1855" s="190" t="str">
        <f t="shared" si="2941"/>
        <v>CG$19</v>
      </c>
      <c r="CH1855" s="190" t="str">
        <f t="shared" si="2941"/>
        <v>CH$19</v>
      </c>
      <c r="CI1855" s="190" t="str">
        <f t="shared" si="2941"/>
        <v>CI$19</v>
      </c>
      <c r="CJ1855" s="190" t="str">
        <f t="shared" si="2941"/>
        <v>CJ$19</v>
      </c>
      <c r="CK1855" s="190" t="str">
        <f t="shared" si="2941"/>
        <v>CK$19</v>
      </c>
      <c r="CL1855" s="190" t="str">
        <f t="shared" si="2941"/>
        <v>CL$19</v>
      </c>
      <c r="CN1855" s="201"/>
      <c r="CO1855" s="190" t="str">
        <f t="shared" ref="CO1855:DL1855" si="2942">CO$23</f>
        <v>CO$19</v>
      </c>
      <c r="CP1855" s="190" t="str">
        <f t="shared" si="2942"/>
        <v>CP$19</v>
      </c>
      <c r="CQ1855" s="190" t="str">
        <f t="shared" si="2942"/>
        <v>CQ$19</v>
      </c>
      <c r="CR1855" s="190" t="str">
        <f t="shared" si="2942"/>
        <v>CR$19</v>
      </c>
      <c r="CS1855" s="190" t="str">
        <f t="shared" si="2942"/>
        <v>CS$19</v>
      </c>
      <c r="CT1855" s="190" t="str">
        <f t="shared" si="2942"/>
        <v>CT$19</v>
      </c>
      <c r="CU1855" s="190" t="str">
        <f t="shared" si="2942"/>
        <v>CU$19</v>
      </c>
      <c r="CV1855" s="190" t="str">
        <f t="shared" si="2942"/>
        <v>CV$19</v>
      </c>
      <c r="CW1855" s="190" t="str">
        <f t="shared" si="2942"/>
        <v>CW$19</v>
      </c>
      <c r="CX1855" s="190" t="str">
        <f t="shared" si="2942"/>
        <v>CX$19</v>
      </c>
      <c r="CY1855" s="190" t="str">
        <f t="shared" si="2942"/>
        <v>CY$19</v>
      </c>
      <c r="CZ1855" s="190" t="str">
        <f t="shared" si="2942"/>
        <v>CZ$19</v>
      </c>
      <c r="DA1855" s="190" t="str">
        <f t="shared" si="2942"/>
        <v>DA$19</v>
      </c>
      <c r="DB1855" s="190" t="str">
        <f t="shared" si="2942"/>
        <v>DB$19</v>
      </c>
      <c r="DC1855" s="190" t="str">
        <f t="shared" si="2942"/>
        <v>DC$19</v>
      </c>
      <c r="DD1855" s="190" t="str">
        <f t="shared" si="2942"/>
        <v>DD$19</v>
      </c>
      <c r="DE1855" s="190" t="str">
        <f t="shared" si="2942"/>
        <v>DE$19</v>
      </c>
      <c r="DF1855" s="190" t="str">
        <f t="shared" si="2942"/>
        <v>DF$19</v>
      </c>
      <c r="DG1855" s="190" t="str">
        <f t="shared" si="2942"/>
        <v>DG$19</v>
      </c>
      <c r="DH1855" s="190" t="str">
        <f t="shared" si="2942"/>
        <v>DH$19</v>
      </c>
      <c r="DI1855" s="190" t="str">
        <f t="shared" si="2942"/>
        <v>DI$19</v>
      </c>
      <c r="DJ1855" s="190" t="str">
        <f t="shared" si="2942"/>
        <v>DJ$19</v>
      </c>
      <c r="DK1855" s="190" t="str">
        <f t="shared" si="2942"/>
        <v>DK$19</v>
      </c>
      <c r="DL1855" s="190" t="str">
        <f t="shared" si="2942"/>
        <v>DL$19</v>
      </c>
    </row>
    <row r="1856" spans="1:116" x14ac:dyDescent="0.4">
      <c r="A1856" s="31" t="s">
        <v>218</v>
      </c>
      <c r="B1856" s="31" t="s">
        <v>243</v>
      </c>
      <c r="C1856" s="31"/>
      <c r="D1856" t="s">
        <v>533</v>
      </c>
      <c r="E1856" s="8" t="str">
        <f t="shared" ref="E1856:E1859" si="2943">ROW()&amp;" "&amp;D1856</f>
        <v>1856 FCLTL-F</v>
      </c>
      <c r="F1856" t="s">
        <v>535</v>
      </c>
      <c r="G1856" s="70" t="s">
        <v>534</v>
      </c>
      <c r="H1856" s="48"/>
      <c r="I1856" s="297"/>
      <c r="J1856" s="297"/>
      <c r="K1856" s="48"/>
      <c r="L1856" s="48"/>
      <c r="M1856" s="48"/>
      <c r="N1856" s="48"/>
      <c r="O1856" s="48"/>
      <c r="P1856" s="48"/>
      <c r="R1856" s="70"/>
      <c r="S1856" s="298"/>
      <c r="T1856" s="298"/>
      <c r="U1856" s="298"/>
      <c r="V1856" s="298"/>
      <c r="W1856" s="298"/>
      <c r="X1856" s="298"/>
      <c r="Y1856" s="298"/>
      <c r="Z1856" s="298"/>
      <c r="AA1856" s="298"/>
      <c r="AB1856" s="298"/>
      <c r="AC1856" s="298"/>
      <c r="AD1856" s="298"/>
      <c r="AE1856" s="298"/>
      <c r="AF1856" s="298"/>
      <c r="AG1856" s="298"/>
      <c r="AH1856" s="298"/>
      <c r="AI1856" s="298"/>
      <c r="AJ1856" s="298"/>
      <c r="AK1856" s="298"/>
      <c r="AL1856" s="298"/>
      <c r="AM1856" s="298"/>
      <c r="AN1856" s="298"/>
      <c r="AO1856" s="298"/>
      <c r="AP1856" s="298"/>
      <c r="AQ1856" s="298"/>
      <c r="AR1856" s="298"/>
      <c r="AS1856" s="298"/>
      <c r="AT1856" s="298"/>
      <c r="AU1856" s="298"/>
      <c r="AV1856" s="298"/>
      <c r="AW1856" s="298"/>
      <c r="AX1856" s="298"/>
      <c r="AY1856" s="298"/>
      <c r="AZ1856" s="298"/>
      <c r="BA1856" s="298"/>
      <c r="BB1856" s="298"/>
      <c r="BC1856" s="298"/>
      <c r="BD1856" s="298"/>
      <c r="BE1856" s="298"/>
      <c r="BF1856" s="298"/>
      <c r="BG1856" s="298"/>
      <c r="BH1856" s="298"/>
      <c r="BI1856" s="298"/>
      <c r="BJ1856" s="298"/>
      <c r="BK1856" s="298"/>
      <c r="BL1856" s="298"/>
      <c r="BM1856" s="298"/>
      <c r="BN1856" s="298"/>
      <c r="BO1856" s="298"/>
      <c r="BP1856" s="298"/>
      <c r="BQ1856" s="298"/>
      <c r="BR1856" s="298"/>
      <c r="BS1856" s="298"/>
      <c r="BT1856" s="298"/>
      <c r="BU1856" s="298"/>
      <c r="BV1856" s="298"/>
      <c r="BW1856" s="298"/>
      <c r="BX1856" s="298"/>
      <c r="BY1856" s="298"/>
      <c r="BZ1856" s="298"/>
      <c r="CA1856" s="298"/>
      <c r="CB1856" s="298"/>
      <c r="CC1856" s="298"/>
      <c r="CD1856" s="298"/>
      <c r="CE1856" s="298"/>
      <c r="CF1856" s="298"/>
      <c r="CG1856" s="298"/>
      <c r="CH1856" s="298"/>
      <c r="CI1856" s="298"/>
      <c r="CJ1856" s="298"/>
      <c r="CK1856" s="298"/>
      <c r="CL1856" s="298"/>
      <c r="CN1856" s="297"/>
      <c r="CO1856" s="298"/>
      <c r="CP1856" s="298"/>
      <c r="CQ1856" s="298"/>
      <c r="CR1856" s="298"/>
      <c r="CS1856" s="298"/>
      <c r="CT1856" s="298"/>
      <c r="CU1856" s="298"/>
      <c r="CV1856" s="298"/>
      <c r="CW1856" s="298"/>
      <c r="CX1856" s="298"/>
      <c r="CY1856" s="298"/>
      <c r="CZ1856" s="298"/>
      <c r="DA1856" s="298"/>
      <c r="DB1856" s="298"/>
      <c r="DC1856" s="298"/>
      <c r="DD1856" s="298"/>
      <c r="DE1856" s="298"/>
      <c r="DF1856" s="298"/>
      <c r="DG1856" s="298"/>
      <c r="DH1856" s="298"/>
      <c r="DI1856" s="298"/>
      <c r="DJ1856" s="298"/>
      <c r="DK1856" s="298"/>
      <c r="DL1856" s="298"/>
    </row>
    <row r="1857" spans="1:116" x14ac:dyDescent="0.4">
      <c r="B1857" t="str">
        <f>E1857</f>
        <v>1857 FCLTL-F</v>
      </c>
      <c r="C1857" t="s">
        <v>237</v>
      </c>
      <c r="D1857" t="s">
        <v>533</v>
      </c>
      <c r="E1857" s="8" t="str">
        <f t="shared" si="2943"/>
        <v>1857 FCLTL-F</v>
      </c>
      <c r="G1857" s="125" t="str">
        <f>"Long-term libaility - "&amp;(SUBSTITUTE(G1856,":",""))</f>
        <v>Long-term libaility - Fixed constant long-term liability</v>
      </c>
      <c r="J1857" s="74">
        <v>1000</v>
      </c>
      <c r="K1857" s="53">
        <f>SUMIF($4:$4,K$2,1857:1857)</f>
        <v>1000</v>
      </c>
      <c r="L1857" s="53">
        <f>SUMIF($4:$4,L$2,1857:1857)</f>
        <v>1000</v>
      </c>
      <c r="M1857" s="53">
        <f>SUMIF($4:$4,M$2,1857:1857)</f>
        <v>1000</v>
      </c>
      <c r="N1857" s="53">
        <f>SUMIF($4:$4,N$2,1857:1857)</f>
        <v>1000</v>
      </c>
      <c r="O1857" s="53">
        <f>SUMIF($4:$4,O$2,1857:1857)</f>
        <v>1000</v>
      </c>
      <c r="P1857" s="53">
        <f>SUMIF($4:$4,P$2,1857:1857)</f>
        <v>1000</v>
      </c>
      <c r="R1857" s="24">
        <f>$J1857</f>
        <v>1000</v>
      </c>
      <c r="S1857" s="80">
        <f>R1857</f>
        <v>1000</v>
      </c>
      <c r="T1857" s="80">
        <f t="shared" ref="T1857:T1859" si="2944">S1857</f>
        <v>1000</v>
      </c>
      <c r="U1857" s="80">
        <f t="shared" ref="U1857:U1859" si="2945">T1857</f>
        <v>1000</v>
      </c>
      <c r="V1857" s="80">
        <f t="shared" ref="V1857:V1859" si="2946">U1857</f>
        <v>1000</v>
      </c>
      <c r="W1857" s="80">
        <f t="shared" ref="W1857:W1859" si="2947">V1857</f>
        <v>1000</v>
      </c>
      <c r="X1857" s="80">
        <f t="shared" ref="X1857:X1859" si="2948">W1857</f>
        <v>1000</v>
      </c>
      <c r="Y1857" s="80">
        <f t="shared" ref="Y1857:Y1859" si="2949">X1857</f>
        <v>1000</v>
      </c>
      <c r="Z1857" s="80">
        <f t="shared" ref="Z1857:Z1859" si="2950">Y1857</f>
        <v>1000</v>
      </c>
      <c r="AA1857" s="80">
        <f t="shared" ref="AA1857:AA1859" si="2951">Z1857</f>
        <v>1000</v>
      </c>
      <c r="AB1857" s="80">
        <f t="shared" ref="AB1857:AB1859" si="2952">AA1857</f>
        <v>1000</v>
      </c>
      <c r="AC1857" s="80">
        <f t="shared" ref="AC1857:AC1859" si="2953">AB1857</f>
        <v>1000</v>
      </c>
      <c r="AD1857" s="80">
        <f t="shared" ref="AD1857:AD1859" si="2954">AC1857</f>
        <v>1000</v>
      </c>
      <c r="AE1857" s="80">
        <f t="shared" ref="AE1857:AE1859" si="2955">AD1857</f>
        <v>1000</v>
      </c>
      <c r="AF1857" s="80">
        <f t="shared" ref="AF1857:AF1859" si="2956">AE1857</f>
        <v>1000</v>
      </c>
      <c r="AG1857" s="80">
        <f t="shared" ref="AG1857:AG1859" si="2957">AF1857</f>
        <v>1000</v>
      </c>
      <c r="AH1857" s="80">
        <f t="shared" ref="AH1857:AH1859" si="2958">AG1857</f>
        <v>1000</v>
      </c>
      <c r="AI1857" s="80">
        <f t="shared" ref="AI1857:AI1859" si="2959">AH1857</f>
        <v>1000</v>
      </c>
      <c r="AJ1857" s="80">
        <f t="shared" ref="AJ1857:AJ1859" si="2960">AI1857</f>
        <v>1000</v>
      </c>
      <c r="AK1857" s="80">
        <f t="shared" ref="AK1857:AK1859" si="2961">AJ1857</f>
        <v>1000</v>
      </c>
      <c r="AL1857" s="80">
        <f t="shared" ref="AL1857:AL1859" si="2962">AK1857</f>
        <v>1000</v>
      </c>
      <c r="AM1857" s="80">
        <f t="shared" ref="AM1857:AM1859" si="2963">AL1857</f>
        <v>1000</v>
      </c>
      <c r="AN1857" s="80">
        <f t="shared" ref="AN1857:AN1859" si="2964">AM1857</f>
        <v>1000</v>
      </c>
      <c r="AO1857" s="80">
        <f t="shared" ref="AO1857:AO1859" si="2965">AN1857</f>
        <v>1000</v>
      </c>
      <c r="AP1857" s="80">
        <f t="shared" ref="AP1857:AP1859" si="2966">AO1857</f>
        <v>1000</v>
      </c>
      <c r="AQ1857" s="80">
        <f t="shared" ref="AQ1857:AQ1859" si="2967">AP1857</f>
        <v>1000</v>
      </c>
      <c r="AR1857" s="80">
        <f t="shared" ref="AR1857:AR1859" si="2968">AQ1857</f>
        <v>1000</v>
      </c>
      <c r="AS1857" s="80">
        <f t="shared" ref="AS1857:AS1859" si="2969">AR1857</f>
        <v>1000</v>
      </c>
      <c r="AT1857" s="80">
        <f t="shared" ref="AT1857:AT1859" si="2970">AS1857</f>
        <v>1000</v>
      </c>
      <c r="AU1857" s="80">
        <f t="shared" ref="AU1857:AU1859" si="2971">AT1857</f>
        <v>1000</v>
      </c>
      <c r="AV1857" s="80">
        <f t="shared" ref="AV1857:AV1859" si="2972">AU1857</f>
        <v>1000</v>
      </c>
      <c r="AW1857" s="80">
        <f t="shared" ref="AW1857:AW1859" si="2973">AV1857</f>
        <v>1000</v>
      </c>
      <c r="AX1857" s="80">
        <f t="shared" ref="AX1857:AX1859" si="2974">AW1857</f>
        <v>1000</v>
      </c>
      <c r="AY1857" s="80">
        <f t="shared" ref="AY1857:AY1859" si="2975">AX1857</f>
        <v>1000</v>
      </c>
      <c r="AZ1857" s="80">
        <f t="shared" ref="AZ1857:AZ1859" si="2976">AY1857</f>
        <v>1000</v>
      </c>
      <c r="BA1857" s="80">
        <f t="shared" ref="BA1857:BA1859" si="2977">AZ1857</f>
        <v>1000</v>
      </c>
      <c r="BB1857" s="80">
        <f t="shared" ref="BB1857:BB1859" si="2978">BA1857</f>
        <v>1000</v>
      </c>
      <c r="BC1857" s="80">
        <f t="shared" ref="BC1857:BC1859" si="2979">BB1857</f>
        <v>1000</v>
      </c>
      <c r="BD1857" s="80">
        <f t="shared" ref="BD1857:BD1859" si="2980">BC1857</f>
        <v>1000</v>
      </c>
      <c r="BE1857" s="80">
        <f t="shared" ref="BE1857:BE1859" si="2981">BD1857</f>
        <v>1000</v>
      </c>
      <c r="BF1857" s="80">
        <f t="shared" ref="BF1857:BF1859" si="2982">BE1857</f>
        <v>1000</v>
      </c>
      <c r="BG1857" s="80">
        <f t="shared" ref="BG1857:BG1859" si="2983">BF1857</f>
        <v>1000</v>
      </c>
      <c r="BH1857" s="80">
        <f t="shared" ref="BH1857:BH1859" si="2984">BG1857</f>
        <v>1000</v>
      </c>
      <c r="BI1857" s="80">
        <f t="shared" ref="BI1857:BI1859" si="2985">BH1857</f>
        <v>1000</v>
      </c>
      <c r="BJ1857" s="80">
        <f t="shared" ref="BJ1857:BJ1859" si="2986">BI1857</f>
        <v>1000</v>
      </c>
      <c r="BK1857" s="80">
        <f t="shared" ref="BK1857:BK1859" si="2987">BJ1857</f>
        <v>1000</v>
      </c>
      <c r="BL1857" s="80">
        <f t="shared" ref="BL1857:BL1859" si="2988">BK1857</f>
        <v>1000</v>
      </c>
      <c r="BM1857" s="80">
        <f t="shared" ref="BM1857:BM1859" si="2989">BL1857</f>
        <v>1000</v>
      </c>
      <c r="BN1857" s="80">
        <f t="shared" ref="BN1857:BN1859" si="2990">BM1857</f>
        <v>1000</v>
      </c>
      <c r="BO1857" s="80">
        <f t="shared" ref="BO1857:BO1859" si="2991">BN1857</f>
        <v>1000</v>
      </c>
      <c r="BP1857" s="80">
        <f t="shared" ref="BP1857:BP1859" si="2992">BO1857</f>
        <v>1000</v>
      </c>
      <c r="BQ1857" s="80">
        <f t="shared" ref="BQ1857:BQ1859" si="2993">BP1857</f>
        <v>1000</v>
      </c>
      <c r="BR1857" s="80">
        <f t="shared" ref="BR1857:BR1859" si="2994">BQ1857</f>
        <v>1000</v>
      </c>
      <c r="BS1857" s="80">
        <f t="shared" ref="BS1857:BS1859" si="2995">BR1857</f>
        <v>1000</v>
      </c>
      <c r="BT1857" s="80">
        <f t="shared" ref="BT1857:BT1859" si="2996">BS1857</f>
        <v>1000</v>
      </c>
      <c r="BU1857" s="80">
        <f t="shared" ref="BU1857:BU1859" si="2997">BT1857</f>
        <v>1000</v>
      </c>
      <c r="BV1857" s="80">
        <f t="shared" ref="BV1857:BV1859" si="2998">BU1857</f>
        <v>1000</v>
      </c>
      <c r="BW1857" s="80">
        <f t="shared" ref="BW1857:BW1859" si="2999">BV1857</f>
        <v>1000</v>
      </c>
      <c r="BX1857" s="80">
        <f t="shared" ref="BX1857:BX1859" si="3000">BW1857</f>
        <v>1000</v>
      </c>
      <c r="BY1857" s="80">
        <f t="shared" ref="BY1857:BY1859" si="3001">BX1857</f>
        <v>1000</v>
      </c>
      <c r="BZ1857" s="80">
        <f t="shared" ref="BZ1857:BZ1859" si="3002">BY1857</f>
        <v>1000</v>
      </c>
      <c r="CA1857" s="80">
        <f t="shared" ref="CA1857:CA1859" si="3003">BZ1857</f>
        <v>1000</v>
      </c>
      <c r="CB1857" s="80">
        <f t="shared" ref="CB1857:CB1859" si="3004">CA1857</f>
        <v>1000</v>
      </c>
      <c r="CC1857" s="80">
        <f t="shared" ref="CC1857:CC1859" si="3005">CB1857</f>
        <v>1000</v>
      </c>
      <c r="CD1857" s="80">
        <f t="shared" ref="CD1857:CD1859" si="3006">CC1857</f>
        <v>1000</v>
      </c>
      <c r="CE1857" s="80">
        <f t="shared" ref="CE1857:CE1859" si="3007">CD1857</f>
        <v>1000</v>
      </c>
      <c r="CF1857" s="80">
        <f t="shared" ref="CF1857:CF1859" si="3008">CE1857</f>
        <v>1000</v>
      </c>
      <c r="CG1857" s="80">
        <f t="shared" ref="CG1857:CG1859" si="3009">CF1857</f>
        <v>1000</v>
      </c>
      <c r="CH1857" s="80">
        <f t="shared" ref="CH1857:CH1859" si="3010">CG1857</f>
        <v>1000</v>
      </c>
      <c r="CI1857" s="80">
        <f t="shared" ref="CI1857:CI1859" si="3011">CH1857</f>
        <v>1000</v>
      </c>
      <c r="CJ1857" s="80">
        <f t="shared" ref="CJ1857:CJ1859" si="3012">CI1857</f>
        <v>1000</v>
      </c>
      <c r="CK1857" s="80">
        <f t="shared" ref="CK1857:CK1859" si="3013">CJ1857</f>
        <v>1000</v>
      </c>
      <c r="CL1857" s="80">
        <f t="shared" ref="CL1857:CL1859" si="3014">CK1857</f>
        <v>1000</v>
      </c>
      <c r="CN1857" s="74">
        <v>1000</v>
      </c>
      <c r="CO1857" s="80">
        <f t="shared" ref="CO1857:CO1859" si="3015">CN1857</f>
        <v>1000</v>
      </c>
      <c r="CP1857" s="80">
        <f t="shared" ref="CP1857:CP1859" si="3016">CO1857</f>
        <v>1000</v>
      </c>
      <c r="CQ1857" s="80">
        <f t="shared" ref="CQ1857:CQ1859" si="3017">CP1857</f>
        <v>1000</v>
      </c>
      <c r="CR1857" s="80">
        <f t="shared" ref="CR1857:CR1859" si="3018">CQ1857</f>
        <v>1000</v>
      </c>
      <c r="CS1857" s="80">
        <f t="shared" ref="CS1857:CS1859" si="3019">CR1857</f>
        <v>1000</v>
      </c>
      <c r="CT1857" s="80">
        <f t="shared" ref="CT1857:CT1859" si="3020">CS1857</f>
        <v>1000</v>
      </c>
      <c r="CU1857" s="80">
        <f t="shared" ref="CU1857:CU1859" si="3021">CT1857</f>
        <v>1000</v>
      </c>
      <c r="CV1857" s="80">
        <f t="shared" ref="CV1857:CV1859" si="3022">CU1857</f>
        <v>1000</v>
      </c>
      <c r="CW1857" s="80">
        <f t="shared" ref="CW1857:CW1859" si="3023">CV1857</f>
        <v>1000</v>
      </c>
      <c r="CX1857" s="80">
        <f t="shared" ref="CX1857:CX1859" si="3024">CW1857</f>
        <v>1000</v>
      </c>
      <c r="CY1857" s="80">
        <f t="shared" ref="CY1857:CY1859" si="3025">CX1857</f>
        <v>1000</v>
      </c>
      <c r="CZ1857" s="80">
        <f t="shared" ref="CZ1857:CZ1859" si="3026">CY1857</f>
        <v>1000</v>
      </c>
      <c r="DA1857" s="80">
        <f t="shared" ref="DA1857:DA1859" si="3027">CZ1857</f>
        <v>1000</v>
      </c>
      <c r="DB1857" s="80">
        <f t="shared" ref="DB1857:DB1859" si="3028">DA1857</f>
        <v>1000</v>
      </c>
      <c r="DC1857" s="80">
        <f t="shared" ref="DC1857:DC1859" si="3029">DB1857</f>
        <v>1000</v>
      </c>
      <c r="DD1857" s="80">
        <f t="shared" ref="DD1857:DD1859" si="3030">DC1857</f>
        <v>1000</v>
      </c>
      <c r="DE1857" s="80">
        <f t="shared" ref="DE1857:DE1859" si="3031">DD1857</f>
        <v>1000</v>
      </c>
      <c r="DF1857" s="80">
        <f t="shared" ref="DF1857:DF1859" si="3032">DE1857</f>
        <v>1000</v>
      </c>
      <c r="DG1857" s="80">
        <f t="shared" ref="DG1857:DG1859" si="3033">DF1857</f>
        <v>1000</v>
      </c>
      <c r="DH1857" s="80">
        <f t="shared" ref="DH1857:DH1859" si="3034">DG1857</f>
        <v>1000</v>
      </c>
      <c r="DI1857" s="80">
        <f t="shared" ref="DI1857:DI1859" si="3035">DH1857</f>
        <v>1000</v>
      </c>
      <c r="DJ1857" s="80">
        <f t="shared" ref="DJ1857:DJ1859" si="3036">DI1857</f>
        <v>1000</v>
      </c>
      <c r="DK1857" s="80">
        <f t="shared" ref="DK1857:DL1859" si="3037">DJ1857</f>
        <v>1000</v>
      </c>
      <c r="DL1857" s="80">
        <f t="shared" si="3037"/>
        <v>1000</v>
      </c>
    </row>
    <row r="1858" spans="1:116" x14ac:dyDescent="0.4">
      <c r="D1858" t="s">
        <v>533</v>
      </c>
      <c r="E1858" s="8" t="str">
        <f>ROW()&amp;" "&amp;D1858</f>
        <v>1858 FCLTL-F</v>
      </c>
      <c r="G1858" s="126"/>
      <c r="H1858" s="27"/>
      <c r="I1858" s="77"/>
      <c r="J1858" s="77"/>
      <c r="K1858" s="28"/>
      <c r="L1858" s="28"/>
      <c r="M1858" s="28"/>
      <c r="N1858" s="28"/>
      <c r="O1858" s="28"/>
      <c r="P1858" s="28"/>
      <c r="R1858" s="33"/>
      <c r="S1858" s="77"/>
      <c r="T1858" s="77"/>
      <c r="U1858" s="77"/>
      <c r="V1858" s="77"/>
      <c r="W1858" s="77"/>
      <c r="X1858" s="77"/>
      <c r="Y1858" s="77"/>
      <c r="Z1858" s="77"/>
      <c r="AA1858" s="77"/>
      <c r="AB1858" s="77"/>
      <c r="AC1858" s="77"/>
      <c r="AD1858" s="77"/>
      <c r="AE1858" s="77"/>
      <c r="AF1858" s="77"/>
      <c r="AG1858" s="77"/>
      <c r="AH1858" s="77"/>
      <c r="AI1858" s="77"/>
      <c r="AJ1858" s="77"/>
      <c r="AK1858" s="77"/>
      <c r="AL1858" s="77"/>
      <c r="AM1858" s="77"/>
      <c r="AN1858" s="77"/>
      <c r="AO1858" s="77"/>
      <c r="AP1858" s="77"/>
      <c r="AQ1858" s="77"/>
      <c r="AR1858" s="77"/>
      <c r="AS1858" s="77"/>
      <c r="AT1858" s="77"/>
      <c r="AU1858" s="77"/>
      <c r="AV1858" s="77"/>
      <c r="AW1858" s="77"/>
      <c r="AX1858" s="77"/>
      <c r="AY1858" s="77"/>
      <c r="AZ1858" s="77"/>
      <c r="BA1858" s="77"/>
      <c r="BB1858" s="77"/>
      <c r="BC1858" s="77"/>
      <c r="BD1858" s="77"/>
      <c r="BE1858" s="77"/>
      <c r="BF1858" s="77"/>
      <c r="BG1858" s="77"/>
      <c r="BH1858" s="77"/>
      <c r="BI1858" s="77"/>
      <c r="BJ1858" s="77"/>
      <c r="BK1858" s="77"/>
      <c r="BL1858" s="77"/>
      <c r="BM1858" s="77"/>
      <c r="BN1858" s="77"/>
      <c r="BO1858" s="77"/>
      <c r="BP1858" s="77"/>
      <c r="BQ1858" s="77"/>
      <c r="BR1858" s="77"/>
      <c r="BS1858" s="77"/>
      <c r="BT1858" s="77"/>
      <c r="BU1858" s="77"/>
      <c r="BV1858" s="77"/>
      <c r="BW1858" s="77"/>
      <c r="BX1858" s="77"/>
      <c r="BY1858" s="77"/>
      <c r="BZ1858" s="77"/>
      <c r="CA1858" s="77"/>
      <c r="CB1858" s="77"/>
      <c r="CC1858" s="77"/>
      <c r="CD1858" s="77"/>
      <c r="CE1858" s="77"/>
      <c r="CF1858" s="77"/>
      <c r="CG1858" s="77"/>
      <c r="CH1858" s="77"/>
      <c r="CI1858" s="77"/>
      <c r="CJ1858" s="77"/>
      <c r="CK1858" s="77"/>
      <c r="CL1858" s="77"/>
      <c r="CN1858" s="77"/>
      <c r="CO1858" s="77"/>
      <c r="CP1858" s="77"/>
      <c r="CQ1858" s="77"/>
      <c r="CR1858" s="77"/>
      <c r="CS1858" s="77"/>
      <c r="CT1858" s="77"/>
      <c r="CU1858" s="77"/>
      <c r="CV1858" s="77"/>
      <c r="CW1858" s="77"/>
      <c r="CX1858" s="77"/>
      <c r="CY1858" s="77"/>
      <c r="CZ1858" s="77"/>
      <c r="DA1858" s="77"/>
      <c r="DB1858" s="77"/>
      <c r="DC1858" s="77"/>
      <c r="DD1858" s="77"/>
      <c r="DE1858" s="77"/>
      <c r="DF1858" s="77"/>
      <c r="DG1858" s="77"/>
      <c r="DH1858" s="77"/>
      <c r="DI1858" s="77"/>
      <c r="DJ1858" s="77"/>
      <c r="DK1858" s="77"/>
      <c r="DL1858" s="77"/>
    </row>
    <row r="1859" spans="1:116" x14ac:dyDescent="0.4">
      <c r="C1859" t="s">
        <v>236</v>
      </c>
      <c r="D1859" t="s">
        <v>533</v>
      </c>
      <c r="E1859" s="8" t="str">
        <f>ROW()&amp;" "&amp;D1859</f>
        <v>1859 FCLTL-F</v>
      </c>
      <c r="G1859" s="125" t="str">
        <f>"Net proceeds/(repayment) of "&amp;SUBSTITUTE(G1857,":","")</f>
        <v>Net proceeds/(repayment) of Long-term libaility - Fixed constant long-term liability</v>
      </c>
      <c r="I1859" s="74"/>
      <c r="J1859" s="74"/>
      <c r="K1859" s="53">
        <f>SUMIF($3:$3,K$2,1859:1859)</f>
        <v>0</v>
      </c>
      <c r="L1859" s="53">
        <f>SUMIF($3:$3,L$2,1859:1859)</f>
        <v>0</v>
      </c>
      <c r="M1859" s="53">
        <f>SUMIF($3:$3,M$2,1859:1859)</f>
        <v>0</v>
      </c>
      <c r="N1859" s="53">
        <f>SUMIF($3:$3,N$2,1859:1859)</f>
        <v>0</v>
      </c>
      <c r="O1859" s="53">
        <f>SUMIF($3:$3,O$2,1859:1859)</f>
        <v>0</v>
      </c>
      <c r="P1859" s="53">
        <f>SUMIF($3:$3,P$2,1859:1859)</f>
        <v>0</v>
      </c>
      <c r="R1859" s="24"/>
      <c r="S1859" s="80">
        <f>S1857-R1857</f>
        <v>0</v>
      </c>
      <c r="T1859" s="80">
        <f t="shared" ref="T1859:CE1861" si="3038">T1857-S1857</f>
        <v>0</v>
      </c>
      <c r="U1859" s="80">
        <f t="shared" si="3038"/>
        <v>0</v>
      </c>
      <c r="V1859" s="80">
        <f t="shared" si="3038"/>
        <v>0</v>
      </c>
      <c r="W1859" s="80">
        <f t="shared" si="3038"/>
        <v>0</v>
      </c>
      <c r="X1859" s="80">
        <f t="shared" si="3038"/>
        <v>0</v>
      </c>
      <c r="Y1859" s="80">
        <f t="shared" si="3038"/>
        <v>0</v>
      </c>
      <c r="Z1859" s="80">
        <f t="shared" si="3038"/>
        <v>0</v>
      </c>
      <c r="AA1859" s="80">
        <f t="shared" si="3038"/>
        <v>0</v>
      </c>
      <c r="AB1859" s="80">
        <f t="shared" si="3038"/>
        <v>0</v>
      </c>
      <c r="AC1859" s="80">
        <f t="shared" si="3038"/>
        <v>0</v>
      </c>
      <c r="AD1859" s="80">
        <f t="shared" si="3038"/>
        <v>0</v>
      </c>
      <c r="AE1859" s="80">
        <f t="shared" si="3038"/>
        <v>0</v>
      </c>
      <c r="AF1859" s="80">
        <f t="shared" si="3038"/>
        <v>0</v>
      </c>
      <c r="AG1859" s="80">
        <f t="shared" si="3038"/>
        <v>0</v>
      </c>
      <c r="AH1859" s="80">
        <f t="shared" si="3038"/>
        <v>0</v>
      </c>
      <c r="AI1859" s="80">
        <f t="shared" si="3038"/>
        <v>0</v>
      </c>
      <c r="AJ1859" s="80">
        <f t="shared" si="3038"/>
        <v>0</v>
      </c>
      <c r="AK1859" s="80">
        <f t="shared" si="3038"/>
        <v>0</v>
      </c>
      <c r="AL1859" s="80">
        <f t="shared" si="3038"/>
        <v>0</v>
      </c>
      <c r="AM1859" s="80">
        <f t="shared" si="3038"/>
        <v>0</v>
      </c>
      <c r="AN1859" s="80">
        <f t="shared" si="3038"/>
        <v>0</v>
      </c>
      <c r="AO1859" s="80">
        <f t="shared" si="3038"/>
        <v>0</v>
      </c>
      <c r="AP1859" s="80">
        <f t="shared" si="3038"/>
        <v>0</v>
      </c>
      <c r="AQ1859" s="80">
        <f t="shared" si="3038"/>
        <v>0</v>
      </c>
      <c r="AR1859" s="80">
        <f t="shared" si="3038"/>
        <v>0</v>
      </c>
      <c r="AS1859" s="80">
        <f t="shared" si="3038"/>
        <v>0</v>
      </c>
      <c r="AT1859" s="80">
        <f t="shared" si="3038"/>
        <v>0</v>
      </c>
      <c r="AU1859" s="80">
        <f t="shared" si="3038"/>
        <v>0</v>
      </c>
      <c r="AV1859" s="80">
        <f t="shared" si="3038"/>
        <v>0</v>
      </c>
      <c r="AW1859" s="80">
        <f t="shared" si="3038"/>
        <v>0</v>
      </c>
      <c r="AX1859" s="80">
        <f t="shared" si="3038"/>
        <v>0</v>
      </c>
      <c r="AY1859" s="80">
        <f t="shared" si="3038"/>
        <v>0</v>
      </c>
      <c r="AZ1859" s="80">
        <f t="shared" si="3038"/>
        <v>0</v>
      </c>
      <c r="BA1859" s="80">
        <f t="shared" si="3038"/>
        <v>0</v>
      </c>
      <c r="BB1859" s="80">
        <f t="shared" si="3038"/>
        <v>0</v>
      </c>
      <c r="BC1859" s="80">
        <f t="shared" si="3038"/>
        <v>0</v>
      </c>
      <c r="BD1859" s="80">
        <f t="shared" si="3038"/>
        <v>0</v>
      </c>
      <c r="BE1859" s="80">
        <f t="shared" si="3038"/>
        <v>0</v>
      </c>
      <c r="BF1859" s="80">
        <f t="shared" si="3038"/>
        <v>0</v>
      </c>
      <c r="BG1859" s="80">
        <f t="shared" si="3038"/>
        <v>0</v>
      </c>
      <c r="BH1859" s="80">
        <f t="shared" si="3038"/>
        <v>0</v>
      </c>
      <c r="BI1859" s="80">
        <f t="shared" si="3038"/>
        <v>0</v>
      </c>
      <c r="BJ1859" s="80">
        <f t="shared" si="3038"/>
        <v>0</v>
      </c>
      <c r="BK1859" s="80">
        <f t="shared" si="3038"/>
        <v>0</v>
      </c>
      <c r="BL1859" s="80">
        <f t="shared" si="3038"/>
        <v>0</v>
      </c>
      <c r="BM1859" s="80">
        <f t="shared" si="3038"/>
        <v>0</v>
      </c>
      <c r="BN1859" s="80">
        <f t="shared" si="3038"/>
        <v>0</v>
      </c>
      <c r="BO1859" s="80">
        <f t="shared" si="3038"/>
        <v>0</v>
      </c>
      <c r="BP1859" s="80">
        <f t="shared" si="3038"/>
        <v>0</v>
      </c>
      <c r="BQ1859" s="80">
        <f t="shared" si="3038"/>
        <v>0</v>
      </c>
      <c r="BR1859" s="80">
        <f t="shared" si="3038"/>
        <v>0</v>
      </c>
      <c r="BS1859" s="80">
        <f t="shared" si="3038"/>
        <v>0</v>
      </c>
      <c r="BT1859" s="80">
        <f t="shared" si="3038"/>
        <v>0</v>
      </c>
      <c r="BU1859" s="80">
        <f t="shared" si="3038"/>
        <v>0</v>
      </c>
      <c r="BV1859" s="80">
        <f t="shared" si="3038"/>
        <v>0</v>
      </c>
      <c r="BW1859" s="80">
        <f t="shared" si="3038"/>
        <v>0</v>
      </c>
      <c r="BX1859" s="80">
        <f t="shared" si="3038"/>
        <v>0</v>
      </c>
      <c r="BY1859" s="80">
        <f t="shared" si="3038"/>
        <v>0</v>
      </c>
      <c r="BZ1859" s="80">
        <f t="shared" si="3038"/>
        <v>0</v>
      </c>
      <c r="CA1859" s="80">
        <f t="shared" si="3038"/>
        <v>0</v>
      </c>
      <c r="CB1859" s="80">
        <f t="shared" si="3038"/>
        <v>0</v>
      </c>
      <c r="CC1859" s="80">
        <f t="shared" si="3038"/>
        <v>0</v>
      </c>
      <c r="CD1859" s="80">
        <f t="shared" si="3038"/>
        <v>0</v>
      </c>
      <c r="CE1859" s="80">
        <f t="shared" si="3038"/>
        <v>0</v>
      </c>
      <c r="CF1859" s="80">
        <f t="shared" ref="CF1859:CL1861" si="3039">CF1857-CE1857</f>
        <v>0</v>
      </c>
      <c r="CG1859" s="80">
        <f t="shared" si="3039"/>
        <v>0</v>
      </c>
      <c r="CH1859" s="80">
        <f t="shared" si="3039"/>
        <v>0</v>
      </c>
      <c r="CI1859" s="80">
        <f t="shared" si="3039"/>
        <v>0</v>
      </c>
      <c r="CJ1859" s="80">
        <f t="shared" si="3039"/>
        <v>0</v>
      </c>
      <c r="CK1859" s="80">
        <f t="shared" si="3039"/>
        <v>0</v>
      </c>
      <c r="CL1859" s="80">
        <f t="shared" si="3039"/>
        <v>0</v>
      </c>
      <c r="CN1859" s="74"/>
      <c r="CO1859" s="80">
        <f t="shared" ref="CO1859:CO1861" si="3040">CN1857-CO1857</f>
        <v>0</v>
      </c>
      <c r="CP1859" s="80">
        <f t="shared" ref="CP1859:CP1861" si="3041">CO1857-CP1857</f>
        <v>0</v>
      </c>
      <c r="CQ1859" s="80">
        <f t="shared" ref="CQ1859:CQ1861" si="3042">CP1857-CQ1857</f>
        <v>0</v>
      </c>
      <c r="CR1859" s="80">
        <f t="shared" ref="CR1859:CR1861" si="3043">CQ1857-CR1857</f>
        <v>0</v>
      </c>
      <c r="CS1859" s="80">
        <f t="shared" ref="CS1859:CS1861" si="3044">CR1857-CS1857</f>
        <v>0</v>
      </c>
      <c r="CT1859" s="80">
        <f t="shared" ref="CT1859:CT1861" si="3045">CS1857-CT1857</f>
        <v>0</v>
      </c>
      <c r="CU1859" s="80">
        <f t="shared" ref="CU1859:CU1861" si="3046">CT1857-CU1857</f>
        <v>0</v>
      </c>
      <c r="CV1859" s="80">
        <f t="shared" ref="CV1859:CV1861" si="3047">CU1857-CV1857</f>
        <v>0</v>
      </c>
      <c r="CW1859" s="80">
        <f t="shared" ref="CW1859:CW1861" si="3048">CV1857-CW1857</f>
        <v>0</v>
      </c>
      <c r="CX1859" s="80">
        <f t="shared" ref="CX1859:CX1861" si="3049">CW1857-CX1857</f>
        <v>0</v>
      </c>
      <c r="CY1859" s="80">
        <f t="shared" ref="CY1859:CY1861" si="3050">CX1857-CY1857</f>
        <v>0</v>
      </c>
      <c r="CZ1859" s="80">
        <f t="shared" ref="CZ1859:CZ1861" si="3051">CY1857-CZ1857</f>
        <v>0</v>
      </c>
      <c r="DA1859" s="80">
        <f t="shared" ref="DA1859:DA1861" si="3052">CZ1857-DA1857</f>
        <v>0</v>
      </c>
      <c r="DB1859" s="80">
        <f t="shared" ref="DB1859:DB1861" si="3053">DA1857-DB1857</f>
        <v>0</v>
      </c>
      <c r="DC1859" s="80">
        <f t="shared" ref="DC1859:DC1861" si="3054">DB1857-DC1857</f>
        <v>0</v>
      </c>
      <c r="DD1859" s="80">
        <f t="shared" ref="DD1859:DD1861" si="3055">DC1857-DD1857</f>
        <v>0</v>
      </c>
      <c r="DE1859" s="80">
        <f t="shared" ref="DE1859:DE1861" si="3056">DD1857-DE1857</f>
        <v>0</v>
      </c>
      <c r="DF1859" s="80">
        <f t="shared" ref="DF1859:DF1861" si="3057">DE1857-DF1857</f>
        <v>0</v>
      </c>
      <c r="DG1859" s="80">
        <f t="shared" ref="DG1859:DG1861" si="3058">DF1857-DG1857</f>
        <v>0</v>
      </c>
      <c r="DH1859" s="80">
        <f t="shared" ref="DH1859:DH1861" si="3059">DG1857-DH1857</f>
        <v>0</v>
      </c>
      <c r="DI1859" s="80">
        <f t="shared" ref="DI1859:DI1861" si="3060">DH1857-DI1857</f>
        <v>0</v>
      </c>
      <c r="DJ1859" s="80">
        <f t="shared" ref="DJ1859:DJ1861" si="3061">DI1857-DJ1857</f>
        <v>0</v>
      </c>
      <c r="DK1859" s="80">
        <f t="shared" ref="DK1859:DL1861" si="3062">DJ1857-DK1857</f>
        <v>0</v>
      </c>
      <c r="DL1859" s="80">
        <f t="shared" si="3062"/>
        <v>0</v>
      </c>
    </row>
    <row r="1860" spans="1:116" x14ac:dyDescent="0.4">
      <c r="D1860" t="s">
        <v>533</v>
      </c>
      <c r="E1860" s="8" t="str">
        <f>ROW()&amp;" "&amp;D1860</f>
        <v>1860 FCLTL-F</v>
      </c>
      <c r="G1860" s="125"/>
      <c r="I1860" s="74"/>
      <c r="J1860" s="74"/>
      <c r="K1860" s="53"/>
      <c r="L1860" s="53"/>
      <c r="M1860" s="53"/>
      <c r="N1860" s="53"/>
      <c r="O1860" s="53"/>
      <c r="P1860" s="53"/>
      <c r="R1860" s="24"/>
      <c r="S1860" s="80"/>
      <c r="T1860" s="80"/>
      <c r="U1860" s="80"/>
      <c r="V1860" s="80"/>
      <c r="W1860" s="80"/>
      <c r="X1860" s="80"/>
      <c r="Y1860" s="80"/>
      <c r="Z1860" s="80"/>
      <c r="AA1860" s="80"/>
      <c r="AB1860" s="80"/>
      <c r="AC1860" s="80"/>
      <c r="AD1860" s="80"/>
      <c r="AE1860" s="80"/>
      <c r="AF1860" s="80"/>
      <c r="AG1860" s="80"/>
      <c r="AH1860" s="80"/>
      <c r="AI1860" s="80"/>
      <c r="AJ1860" s="80"/>
      <c r="AK1860" s="80"/>
      <c r="AL1860" s="80"/>
      <c r="AM1860" s="80"/>
      <c r="AN1860" s="80"/>
      <c r="AO1860" s="80"/>
      <c r="AP1860" s="80"/>
      <c r="AQ1860" s="80"/>
      <c r="AR1860" s="80"/>
      <c r="AS1860" s="80"/>
      <c r="AT1860" s="80"/>
      <c r="AU1860" s="80"/>
      <c r="AV1860" s="80"/>
      <c r="AW1860" s="80"/>
      <c r="AX1860" s="80"/>
      <c r="AY1860" s="80"/>
      <c r="AZ1860" s="80"/>
      <c r="BA1860" s="80"/>
      <c r="BB1860" s="80"/>
      <c r="BC1860" s="80"/>
      <c r="BD1860" s="80"/>
      <c r="BE1860" s="80"/>
      <c r="BF1860" s="80"/>
      <c r="BG1860" s="80"/>
      <c r="BH1860" s="80"/>
      <c r="BI1860" s="80"/>
      <c r="BJ1860" s="80"/>
      <c r="BK1860" s="80"/>
      <c r="BL1860" s="80"/>
      <c r="BM1860" s="80"/>
      <c r="BN1860" s="80"/>
      <c r="BO1860" s="80"/>
      <c r="BP1860" s="80"/>
      <c r="BQ1860" s="80"/>
      <c r="BR1860" s="80"/>
      <c r="BS1860" s="80"/>
      <c r="BT1860" s="80"/>
      <c r="BU1860" s="80"/>
      <c r="BV1860" s="80"/>
      <c r="BW1860" s="80"/>
      <c r="BX1860" s="80"/>
      <c r="BY1860" s="80"/>
      <c r="BZ1860" s="80"/>
      <c r="CA1860" s="80"/>
      <c r="CB1860" s="80"/>
      <c r="CC1860" s="80"/>
      <c r="CD1860" s="80"/>
      <c r="CE1860" s="80"/>
      <c r="CF1860" s="80"/>
      <c r="CG1860" s="80"/>
      <c r="CH1860" s="80"/>
      <c r="CI1860" s="80"/>
      <c r="CJ1860" s="80"/>
      <c r="CK1860" s="80"/>
      <c r="CL1860" s="80"/>
      <c r="CN1860" s="74"/>
      <c r="CO1860" s="80"/>
      <c r="CP1860" s="80"/>
      <c r="CQ1860" s="80"/>
      <c r="CR1860" s="80"/>
      <c r="CS1860" s="80"/>
      <c r="CT1860" s="80"/>
      <c r="CU1860" s="80"/>
      <c r="CV1860" s="80"/>
      <c r="CW1860" s="80"/>
      <c r="CX1860" s="80"/>
      <c r="CY1860" s="80"/>
      <c r="CZ1860" s="80"/>
      <c r="DA1860" s="80"/>
      <c r="DB1860" s="80"/>
      <c r="DC1860" s="80"/>
      <c r="DD1860" s="80"/>
      <c r="DE1860" s="80"/>
      <c r="DF1860" s="80"/>
      <c r="DG1860" s="80"/>
      <c r="DH1860" s="80"/>
      <c r="DI1860" s="80"/>
      <c r="DJ1860" s="80"/>
      <c r="DK1860" s="80"/>
      <c r="DL1860" s="80"/>
    </row>
    <row r="1861" spans="1:116" x14ac:dyDescent="0.4">
      <c r="B1861" t="s">
        <v>332</v>
      </c>
      <c r="D1861" t="s">
        <v>533</v>
      </c>
      <c r="E1861" s="8" t="str">
        <f t="shared" ref="E1861:E1863" si="3063">ROW()&amp;" "&amp;D1861</f>
        <v>1861 FCLTL-F</v>
      </c>
      <c r="G1861" s="136" t="str">
        <f>G1848</f>
        <v>(Primary label)</v>
      </c>
      <c r="H1861" s="27"/>
      <c r="I1861" s="78"/>
      <c r="J1861" s="78"/>
      <c r="K1861" s="33"/>
      <c r="L1861" s="33"/>
      <c r="M1861" s="33"/>
      <c r="N1861" s="33"/>
      <c r="O1861" s="33"/>
      <c r="P1861" s="33"/>
      <c r="R1861" s="33"/>
      <c r="S1861" s="77"/>
      <c r="T1861" s="77"/>
      <c r="U1861" s="77"/>
      <c r="V1861" s="77"/>
      <c r="W1861" s="77"/>
      <c r="X1861" s="77"/>
      <c r="Y1861" s="77"/>
      <c r="Z1861" s="77"/>
      <c r="AA1861" s="77"/>
      <c r="AB1861" s="77"/>
      <c r="AC1861" s="77"/>
      <c r="AD1861" s="77"/>
      <c r="AE1861" s="77"/>
      <c r="AF1861" s="77"/>
      <c r="AG1861" s="77"/>
      <c r="AH1861" s="77"/>
      <c r="AI1861" s="77"/>
      <c r="AJ1861" s="77"/>
      <c r="AK1861" s="77"/>
      <c r="AL1861" s="77"/>
      <c r="AM1861" s="77"/>
      <c r="AN1861" s="77"/>
      <c r="AO1861" s="77"/>
      <c r="AP1861" s="77"/>
      <c r="AQ1861" s="77"/>
      <c r="AR1861" s="77"/>
      <c r="AS1861" s="77"/>
      <c r="AT1861" s="77"/>
      <c r="AU1861" s="77"/>
      <c r="AV1861" s="77"/>
      <c r="AW1861" s="77"/>
      <c r="AX1861" s="77"/>
      <c r="AY1861" s="77"/>
      <c r="AZ1861" s="77"/>
      <c r="BA1861" s="77"/>
      <c r="BB1861" s="77"/>
      <c r="BC1861" s="77"/>
      <c r="BD1861" s="77"/>
      <c r="BE1861" s="77"/>
      <c r="BF1861" s="77"/>
      <c r="BG1861" s="77"/>
      <c r="BH1861" s="77"/>
      <c r="BI1861" s="77"/>
      <c r="BJ1861" s="77"/>
      <c r="BK1861" s="77"/>
      <c r="BL1861" s="77"/>
      <c r="BM1861" s="77"/>
      <c r="BN1861" s="77"/>
      <c r="BO1861" s="77"/>
      <c r="BP1861" s="77"/>
      <c r="BQ1861" s="77"/>
      <c r="BR1861" s="77"/>
      <c r="BS1861" s="77"/>
      <c r="BT1861" s="77"/>
      <c r="BU1861" s="77"/>
      <c r="BV1861" s="77"/>
      <c r="BW1861" s="77"/>
      <c r="BX1861" s="77"/>
      <c r="BY1861" s="77"/>
      <c r="BZ1861" s="77"/>
      <c r="CA1861" s="77"/>
      <c r="CB1861" s="77"/>
      <c r="CC1861" s="77"/>
      <c r="CD1861" s="77"/>
      <c r="CE1861" s="77"/>
      <c r="CF1861" s="77"/>
      <c r="CG1861" s="77"/>
      <c r="CH1861" s="77"/>
      <c r="CI1861" s="77"/>
      <c r="CJ1861" s="77"/>
      <c r="CK1861" s="77"/>
      <c r="CL1861" s="77"/>
      <c r="CN1861" s="78"/>
      <c r="CO1861" s="77"/>
      <c r="CP1861" s="77"/>
      <c r="CQ1861" s="77"/>
      <c r="CR1861" s="77"/>
      <c r="CS1861" s="77"/>
      <c r="CT1861" s="77"/>
      <c r="CU1861" s="77"/>
      <c r="CV1861" s="77"/>
      <c r="CW1861" s="77"/>
      <c r="CX1861" s="77"/>
      <c r="CY1861" s="77"/>
      <c r="CZ1861" s="77"/>
      <c r="DA1861" s="77"/>
      <c r="DB1861" s="77"/>
      <c r="DC1861" s="77"/>
      <c r="DD1861" s="77"/>
      <c r="DE1861" s="77"/>
      <c r="DF1861" s="77"/>
      <c r="DG1861" s="77"/>
      <c r="DH1861" s="77"/>
      <c r="DI1861" s="77"/>
      <c r="DJ1861" s="77"/>
      <c r="DK1861" s="77"/>
      <c r="DL1861" s="77"/>
    </row>
    <row r="1862" spans="1:116" x14ac:dyDescent="0.4">
      <c r="B1862" t="s">
        <v>332</v>
      </c>
      <c r="D1862" t="s">
        <v>533</v>
      </c>
      <c r="E1862" s="8" t="str">
        <f>ROW()&amp;" "&amp;D1862</f>
        <v>1862 FCLTL-F</v>
      </c>
      <c r="G1862" s="136" t="str">
        <f>G1849</f>
        <v>primary unit</v>
      </c>
      <c r="H1862" s="27"/>
      <c r="I1862" s="78"/>
      <c r="J1862" s="78"/>
      <c r="K1862" s="33"/>
      <c r="L1862" s="33"/>
      <c r="M1862" s="33"/>
      <c r="N1862" s="33"/>
      <c r="O1862" s="33"/>
      <c r="P1862" s="33"/>
      <c r="R1862" s="33"/>
      <c r="S1862" s="77"/>
      <c r="T1862" s="77"/>
      <c r="U1862" s="77"/>
      <c r="V1862" s="77"/>
      <c r="W1862" s="77"/>
      <c r="X1862" s="77"/>
      <c r="Y1862" s="77"/>
      <c r="Z1862" s="77"/>
      <c r="AA1862" s="77"/>
      <c r="AB1862" s="77"/>
      <c r="AC1862" s="77"/>
      <c r="AD1862" s="77"/>
      <c r="AE1862" s="77"/>
      <c r="AF1862" s="77"/>
      <c r="AG1862" s="77"/>
      <c r="AH1862" s="77"/>
      <c r="AI1862" s="77"/>
      <c r="AJ1862" s="77"/>
      <c r="AK1862" s="77"/>
      <c r="AL1862" s="77"/>
      <c r="AM1862" s="77"/>
      <c r="AN1862" s="77"/>
      <c r="AO1862" s="77"/>
      <c r="AP1862" s="77"/>
      <c r="AQ1862" s="77"/>
      <c r="AR1862" s="77"/>
      <c r="AS1862" s="77"/>
      <c r="AT1862" s="77"/>
      <c r="AU1862" s="77"/>
      <c r="AV1862" s="77"/>
      <c r="AW1862" s="77"/>
      <c r="AX1862" s="77"/>
      <c r="AY1862" s="77"/>
      <c r="AZ1862" s="77"/>
      <c r="BA1862" s="77"/>
      <c r="BB1862" s="77"/>
      <c r="BC1862" s="77"/>
      <c r="BD1862" s="77"/>
      <c r="BE1862" s="77"/>
      <c r="BF1862" s="77"/>
      <c r="BG1862" s="77"/>
      <c r="BH1862" s="77"/>
      <c r="BI1862" s="77"/>
      <c r="BJ1862" s="77"/>
      <c r="BK1862" s="77"/>
      <c r="BL1862" s="77"/>
      <c r="BM1862" s="77"/>
      <c r="BN1862" s="77"/>
      <c r="BO1862" s="77"/>
      <c r="BP1862" s="77"/>
      <c r="BQ1862" s="77"/>
      <c r="BR1862" s="77"/>
      <c r="BS1862" s="77"/>
      <c r="BT1862" s="77"/>
      <c r="BU1862" s="77"/>
      <c r="BV1862" s="77"/>
      <c r="BW1862" s="77"/>
      <c r="BX1862" s="77"/>
      <c r="BY1862" s="77"/>
      <c r="BZ1862" s="77"/>
      <c r="CA1862" s="77"/>
      <c r="CB1862" s="77"/>
      <c r="CC1862" s="77"/>
      <c r="CD1862" s="77"/>
      <c r="CE1862" s="77"/>
      <c r="CF1862" s="77"/>
      <c r="CG1862" s="77"/>
      <c r="CH1862" s="77"/>
      <c r="CI1862" s="77"/>
      <c r="CJ1862" s="77"/>
      <c r="CK1862" s="77"/>
      <c r="CL1862" s="77"/>
      <c r="CN1862" s="78"/>
      <c r="CO1862" s="77"/>
      <c r="CP1862" s="77"/>
      <c r="CQ1862" s="77"/>
      <c r="CR1862" s="77"/>
      <c r="CS1862" s="77"/>
      <c r="CT1862" s="77"/>
      <c r="CU1862" s="77"/>
      <c r="CV1862" s="77"/>
      <c r="CW1862" s="77"/>
      <c r="CX1862" s="77"/>
      <c r="CY1862" s="77"/>
      <c r="CZ1862" s="77"/>
      <c r="DA1862" s="77"/>
      <c r="DB1862" s="77"/>
      <c r="DC1862" s="77"/>
      <c r="DD1862" s="77"/>
      <c r="DE1862" s="77"/>
      <c r="DF1862" s="77"/>
      <c r="DG1862" s="77"/>
      <c r="DH1862" s="77"/>
      <c r="DI1862" s="77"/>
      <c r="DJ1862" s="77"/>
      <c r="DK1862" s="77"/>
      <c r="DL1862" s="77"/>
    </row>
    <row r="1863" spans="1:116" x14ac:dyDescent="0.4">
      <c r="B1863" t="s">
        <v>332</v>
      </c>
      <c r="D1863" t="s">
        <v>533</v>
      </c>
      <c r="E1863" s="8" t="str">
        <f t="shared" ref="E1863:E1870" si="3064">ROW()&amp;" "&amp;D1863</f>
        <v>1863 FCLTL-F</v>
      </c>
      <c r="G1863" s="136" t="str">
        <f>G1850</f>
        <v>Primary revenue driver</v>
      </c>
      <c r="K1863" s="53"/>
      <c r="L1863" s="53"/>
      <c r="M1863" s="53"/>
      <c r="N1863" s="53"/>
      <c r="O1863" s="53"/>
      <c r="P1863" s="53"/>
      <c r="R1863" s="24"/>
      <c r="S1863" s="179" t="str">
        <f t="shared" ref="S1863:AX1865" si="3065">S1850</f>
        <v>S$16</v>
      </c>
      <c r="T1863" s="179" t="str">
        <f t="shared" si="3065"/>
        <v>T$16</v>
      </c>
      <c r="U1863" s="179" t="str">
        <f t="shared" si="3065"/>
        <v>U$16</v>
      </c>
      <c r="V1863" s="179" t="str">
        <f t="shared" si="3065"/>
        <v>V$16</v>
      </c>
      <c r="W1863" s="179" t="str">
        <f t="shared" si="3065"/>
        <v>W$16</v>
      </c>
      <c r="X1863" s="179" t="str">
        <f t="shared" si="3065"/>
        <v>X$16</v>
      </c>
      <c r="Y1863" s="179" t="str">
        <f t="shared" si="3065"/>
        <v>Y$16</v>
      </c>
      <c r="Z1863" s="179" t="str">
        <f t="shared" si="3065"/>
        <v>Z$16</v>
      </c>
      <c r="AA1863" s="179" t="str">
        <f t="shared" si="3065"/>
        <v>AA$16</v>
      </c>
      <c r="AB1863" s="179" t="str">
        <f t="shared" si="3065"/>
        <v>AB$16</v>
      </c>
      <c r="AC1863" s="179" t="str">
        <f t="shared" si="3065"/>
        <v>AC$16</v>
      </c>
      <c r="AD1863" s="179" t="str">
        <f t="shared" si="3065"/>
        <v>AD$16</v>
      </c>
      <c r="AE1863" s="179" t="str">
        <f t="shared" si="3065"/>
        <v>AE$16</v>
      </c>
      <c r="AF1863" s="179" t="str">
        <f t="shared" si="3065"/>
        <v>AF$16</v>
      </c>
      <c r="AG1863" s="179" t="str">
        <f t="shared" si="3065"/>
        <v>AG$16</v>
      </c>
      <c r="AH1863" s="179" t="str">
        <f t="shared" si="3065"/>
        <v>AH$16</v>
      </c>
      <c r="AI1863" s="179" t="str">
        <f t="shared" si="3065"/>
        <v>AI$16</v>
      </c>
      <c r="AJ1863" s="179" t="str">
        <f t="shared" si="3065"/>
        <v>AJ$16</v>
      </c>
      <c r="AK1863" s="179" t="str">
        <f t="shared" si="3065"/>
        <v>AK$16</v>
      </c>
      <c r="AL1863" s="179" t="str">
        <f t="shared" si="3065"/>
        <v>AL$16</v>
      </c>
      <c r="AM1863" s="179" t="str">
        <f t="shared" si="3065"/>
        <v>AM$16</v>
      </c>
      <c r="AN1863" s="179" t="str">
        <f t="shared" si="3065"/>
        <v>AN$16</v>
      </c>
      <c r="AO1863" s="179" t="str">
        <f t="shared" si="3065"/>
        <v>AO$16</v>
      </c>
      <c r="AP1863" s="179" t="str">
        <f t="shared" si="3065"/>
        <v>AP$16</v>
      </c>
      <c r="AQ1863" s="179" t="str">
        <f t="shared" si="3065"/>
        <v>AQ$16</v>
      </c>
      <c r="AR1863" s="179" t="str">
        <f t="shared" si="3065"/>
        <v>AR$16</v>
      </c>
      <c r="AS1863" s="179" t="str">
        <f t="shared" si="3065"/>
        <v>AS$16</v>
      </c>
      <c r="AT1863" s="179" t="str">
        <f t="shared" si="3065"/>
        <v>AT$16</v>
      </c>
      <c r="AU1863" s="179" t="str">
        <f t="shared" si="3065"/>
        <v>AU$16</v>
      </c>
      <c r="AV1863" s="179" t="str">
        <f t="shared" si="3065"/>
        <v>AV$16</v>
      </c>
      <c r="AW1863" s="179" t="str">
        <f t="shared" si="3065"/>
        <v>AW$16</v>
      </c>
      <c r="AX1863" s="179" t="str">
        <f t="shared" si="3065"/>
        <v>AX$16</v>
      </c>
      <c r="AY1863" s="179" t="str">
        <f t="shared" ref="AY1863:CD1865" si="3066">AY1850</f>
        <v>AY$16</v>
      </c>
      <c r="AZ1863" s="179" t="str">
        <f t="shared" si="3066"/>
        <v>AZ$16</v>
      </c>
      <c r="BA1863" s="179" t="str">
        <f t="shared" si="3066"/>
        <v>BA$16</v>
      </c>
      <c r="BB1863" s="179" t="str">
        <f t="shared" si="3066"/>
        <v>BB$16</v>
      </c>
      <c r="BC1863" s="179" t="str">
        <f t="shared" si="3066"/>
        <v>BC$16</v>
      </c>
      <c r="BD1863" s="179" t="str">
        <f t="shared" si="3066"/>
        <v>BD$16</v>
      </c>
      <c r="BE1863" s="179" t="str">
        <f t="shared" si="3066"/>
        <v>BE$16</v>
      </c>
      <c r="BF1863" s="179" t="str">
        <f t="shared" si="3066"/>
        <v>BF$16</v>
      </c>
      <c r="BG1863" s="179" t="str">
        <f t="shared" si="3066"/>
        <v>BG$16</v>
      </c>
      <c r="BH1863" s="179" t="str">
        <f t="shared" si="3066"/>
        <v>BH$16</v>
      </c>
      <c r="BI1863" s="179" t="str">
        <f t="shared" si="3066"/>
        <v>BI$16</v>
      </c>
      <c r="BJ1863" s="179" t="str">
        <f t="shared" si="3066"/>
        <v>BJ$16</v>
      </c>
      <c r="BK1863" s="179" t="str">
        <f t="shared" si="3066"/>
        <v>BK$16</v>
      </c>
      <c r="BL1863" s="179" t="str">
        <f t="shared" si="3066"/>
        <v>BL$16</v>
      </c>
      <c r="BM1863" s="179" t="str">
        <f t="shared" si="3066"/>
        <v>BM$16</v>
      </c>
      <c r="BN1863" s="179" t="str">
        <f t="shared" si="3066"/>
        <v>BN$16</v>
      </c>
      <c r="BO1863" s="179" t="str">
        <f t="shared" si="3066"/>
        <v>BO$16</v>
      </c>
      <c r="BP1863" s="179" t="str">
        <f t="shared" si="3066"/>
        <v>BP$16</v>
      </c>
      <c r="BQ1863" s="179" t="str">
        <f t="shared" si="3066"/>
        <v>BQ$16</v>
      </c>
      <c r="BR1863" s="179" t="str">
        <f t="shared" si="3066"/>
        <v>BR$16</v>
      </c>
      <c r="BS1863" s="179" t="str">
        <f t="shared" si="3066"/>
        <v>BS$16</v>
      </c>
      <c r="BT1863" s="179" t="str">
        <f t="shared" si="3066"/>
        <v>BT$16</v>
      </c>
      <c r="BU1863" s="179" t="str">
        <f t="shared" si="3066"/>
        <v>BU$16</v>
      </c>
      <c r="BV1863" s="179" t="str">
        <f t="shared" si="3066"/>
        <v>BV$16</v>
      </c>
      <c r="BW1863" s="179" t="str">
        <f t="shared" si="3066"/>
        <v>BW$16</v>
      </c>
      <c r="BX1863" s="179" t="str">
        <f t="shared" si="3066"/>
        <v>BX$16</v>
      </c>
      <c r="BY1863" s="179" t="str">
        <f t="shared" si="3066"/>
        <v>BY$16</v>
      </c>
      <c r="BZ1863" s="179" t="str">
        <f t="shared" si="3066"/>
        <v>BZ$16</v>
      </c>
      <c r="CA1863" s="179" t="str">
        <f t="shared" si="3066"/>
        <v>CA$16</v>
      </c>
      <c r="CB1863" s="179" t="str">
        <f t="shared" si="3066"/>
        <v>CB$16</v>
      </c>
      <c r="CC1863" s="179" t="str">
        <f t="shared" si="3066"/>
        <v>CC$16</v>
      </c>
      <c r="CD1863" s="179" t="str">
        <f t="shared" si="3066"/>
        <v>CD$16</v>
      </c>
      <c r="CE1863" s="179" t="str">
        <f t="shared" ref="CE1863:CL1865" si="3067">CE1850</f>
        <v>CE$16</v>
      </c>
      <c r="CF1863" s="179" t="str">
        <f t="shared" si="3067"/>
        <v>CF$16</v>
      </c>
      <c r="CG1863" s="179" t="str">
        <f t="shared" si="3067"/>
        <v>CG$16</v>
      </c>
      <c r="CH1863" s="179" t="str">
        <f t="shared" si="3067"/>
        <v>CH$16</v>
      </c>
      <c r="CI1863" s="179" t="str">
        <f t="shared" si="3067"/>
        <v>CI$16</v>
      </c>
      <c r="CJ1863" s="179" t="str">
        <f t="shared" si="3067"/>
        <v>CJ$16</v>
      </c>
      <c r="CK1863" s="179" t="str">
        <f t="shared" si="3067"/>
        <v>CK$16</v>
      </c>
      <c r="CL1863" s="179" t="str">
        <f t="shared" si="3067"/>
        <v>CL$16</v>
      </c>
      <c r="CO1863" s="179" t="str">
        <f t="shared" ref="CO1863:DL1865" si="3068">CO1850</f>
        <v>CO$16</v>
      </c>
      <c r="CP1863" s="179" t="str">
        <f t="shared" si="3068"/>
        <v>CP$16</v>
      </c>
      <c r="CQ1863" s="179" t="str">
        <f t="shared" si="3068"/>
        <v>CQ$16</v>
      </c>
      <c r="CR1863" s="179" t="str">
        <f t="shared" si="3068"/>
        <v>CR$16</v>
      </c>
      <c r="CS1863" s="179" t="str">
        <f t="shared" si="3068"/>
        <v>CS$16</v>
      </c>
      <c r="CT1863" s="179" t="str">
        <f t="shared" si="3068"/>
        <v>CT$16</v>
      </c>
      <c r="CU1863" s="179" t="str">
        <f t="shared" si="3068"/>
        <v>CU$16</v>
      </c>
      <c r="CV1863" s="179" t="str">
        <f t="shared" si="3068"/>
        <v>CV$16</v>
      </c>
      <c r="CW1863" s="179" t="str">
        <f t="shared" si="3068"/>
        <v>CW$16</v>
      </c>
      <c r="CX1863" s="179" t="str">
        <f t="shared" si="3068"/>
        <v>CX$16</v>
      </c>
      <c r="CY1863" s="179" t="str">
        <f t="shared" si="3068"/>
        <v>CY$16</v>
      </c>
      <c r="CZ1863" s="179" t="str">
        <f t="shared" si="3068"/>
        <v>CZ$16</v>
      </c>
      <c r="DA1863" s="179" t="str">
        <f t="shared" si="3068"/>
        <v>DA$16</v>
      </c>
      <c r="DB1863" s="179" t="str">
        <f t="shared" si="3068"/>
        <v>DB$16</v>
      </c>
      <c r="DC1863" s="179" t="str">
        <f t="shared" si="3068"/>
        <v>DC$16</v>
      </c>
      <c r="DD1863" s="179" t="str">
        <f t="shared" si="3068"/>
        <v>DD$16</v>
      </c>
      <c r="DE1863" s="179" t="str">
        <f t="shared" si="3068"/>
        <v>DE$16</v>
      </c>
      <c r="DF1863" s="179" t="str">
        <f t="shared" si="3068"/>
        <v>DF$16</v>
      </c>
      <c r="DG1863" s="179" t="str">
        <f t="shared" si="3068"/>
        <v>DG$16</v>
      </c>
      <c r="DH1863" s="179" t="str">
        <f t="shared" si="3068"/>
        <v>DH$16</v>
      </c>
      <c r="DI1863" s="179" t="str">
        <f t="shared" si="3068"/>
        <v>DI$16</v>
      </c>
      <c r="DJ1863" s="179" t="str">
        <f t="shared" si="3068"/>
        <v>DJ$16</v>
      </c>
      <c r="DK1863" s="179" t="str">
        <f t="shared" si="3068"/>
        <v>DK$16</v>
      </c>
      <c r="DL1863" s="179" t="str">
        <f t="shared" si="3068"/>
        <v>DL$16</v>
      </c>
    </row>
    <row r="1864" spans="1:116" x14ac:dyDescent="0.4">
      <c r="B1864" t="s">
        <v>332</v>
      </c>
      <c r="D1864" t="s">
        <v>533</v>
      </c>
      <c r="E1864" s="8" t="str">
        <f t="shared" si="3064"/>
        <v>1864 FCLTL-F</v>
      </c>
      <c r="G1864" s="136" t="str">
        <f>G1851</f>
        <v>Primary volume driver</v>
      </c>
      <c r="H1864" s="12"/>
      <c r="I1864" s="60"/>
      <c r="J1864" s="60"/>
      <c r="K1864" s="15"/>
      <c r="L1864" s="15"/>
      <c r="M1864" s="15"/>
      <c r="N1864" s="15"/>
      <c r="O1864" s="15"/>
      <c r="P1864" s="15"/>
      <c r="R1864" s="15"/>
      <c r="S1864" s="179" t="str">
        <f t="shared" ref="S1864:AX1866" si="3069">S1851</f>
        <v>S$17</v>
      </c>
      <c r="T1864" s="179" t="str">
        <f t="shared" si="3069"/>
        <v>T$17</v>
      </c>
      <c r="U1864" s="179" t="str">
        <f t="shared" si="3069"/>
        <v>U$17</v>
      </c>
      <c r="V1864" s="179" t="str">
        <f t="shared" si="3069"/>
        <v>V$17</v>
      </c>
      <c r="W1864" s="179" t="str">
        <f t="shared" si="3069"/>
        <v>W$17</v>
      </c>
      <c r="X1864" s="179" t="str">
        <f t="shared" si="3069"/>
        <v>X$17</v>
      </c>
      <c r="Y1864" s="179" t="str">
        <f t="shared" si="3069"/>
        <v>Y$17</v>
      </c>
      <c r="Z1864" s="179" t="str">
        <f t="shared" si="3069"/>
        <v>Z$17</v>
      </c>
      <c r="AA1864" s="179" t="str">
        <f t="shared" si="3069"/>
        <v>AA$17</v>
      </c>
      <c r="AB1864" s="179" t="str">
        <f t="shared" si="3069"/>
        <v>AB$17</v>
      </c>
      <c r="AC1864" s="179" t="str">
        <f t="shared" si="3069"/>
        <v>AC$17</v>
      </c>
      <c r="AD1864" s="179" t="str">
        <f t="shared" si="3069"/>
        <v>AD$17</v>
      </c>
      <c r="AE1864" s="179" t="str">
        <f t="shared" si="3069"/>
        <v>AE$17</v>
      </c>
      <c r="AF1864" s="179" t="str">
        <f t="shared" si="3069"/>
        <v>AF$17</v>
      </c>
      <c r="AG1864" s="179" t="str">
        <f t="shared" si="3069"/>
        <v>AG$17</v>
      </c>
      <c r="AH1864" s="179" t="str">
        <f t="shared" si="3069"/>
        <v>AH$17</v>
      </c>
      <c r="AI1864" s="179" t="str">
        <f t="shared" si="3069"/>
        <v>AI$17</v>
      </c>
      <c r="AJ1864" s="179" t="str">
        <f t="shared" si="3069"/>
        <v>AJ$17</v>
      </c>
      <c r="AK1864" s="179" t="str">
        <f t="shared" si="3069"/>
        <v>AK$17</v>
      </c>
      <c r="AL1864" s="179" t="str">
        <f t="shared" si="3069"/>
        <v>AL$17</v>
      </c>
      <c r="AM1864" s="179" t="str">
        <f t="shared" si="3069"/>
        <v>AM$17</v>
      </c>
      <c r="AN1864" s="179" t="str">
        <f t="shared" si="3069"/>
        <v>AN$17</v>
      </c>
      <c r="AO1864" s="179" t="str">
        <f t="shared" si="3069"/>
        <v>AO$17</v>
      </c>
      <c r="AP1864" s="179" t="str">
        <f t="shared" si="3069"/>
        <v>AP$17</v>
      </c>
      <c r="AQ1864" s="179" t="str">
        <f t="shared" si="3069"/>
        <v>AQ$17</v>
      </c>
      <c r="AR1864" s="179" t="str">
        <f t="shared" si="3069"/>
        <v>AR$17</v>
      </c>
      <c r="AS1864" s="179" t="str">
        <f t="shared" si="3069"/>
        <v>AS$17</v>
      </c>
      <c r="AT1864" s="179" t="str">
        <f t="shared" si="3069"/>
        <v>AT$17</v>
      </c>
      <c r="AU1864" s="179" t="str">
        <f t="shared" si="3069"/>
        <v>AU$17</v>
      </c>
      <c r="AV1864" s="179" t="str">
        <f t="shared" si="3069"/>
        <v>AV$17</v>
      </c>
      <c r="AW1864" s="179" t="str">
        <f t="shared" si="3069"/>
        <v>AW$17</v>
      </c>
      <c r="AX1864" s="179" t="str">
        <f t="shared" si="3069"/>
        <v>AX$17</v>
      </c>
      <c r="AY1864" s="179" t="str">
        <f t="shared" ref="AY1864:CD1866" si="3070">AY1851</f>
        <v>AY$17</v>
      </c>
      <c r="AZ1864" s="179" t="str">
        <f t="shared" si="3070"/>
        <v>AZ$17</v>
      </c>
      <c r="BA1864" s="179" t="str">
        <f t="shared" si="3070"/>
        <v>BA$17</v>
      </c>
      <c r="BB1864" s="179" t="str">
        <f t="shared" si="3070"/>
        <v>BB$17</v>
      </c>
      <c r="BC1864" s="179" t="str">
        <f t="shared" si="3070"/>
        <v>BC$17</v>
      </c>
      <c r="BD1864" s="179" t="str">
        <f t="shared" si="3070"/>
        <v>BD$17</v>
      </c>
      <c r="BE1864" s="179" t="str">
        <f t="shared" si="3070"/>
        <v>BE$17</v>
      </c>
      <c r="BF1864" s="179" t="str">
        <f t="shared" si="3070"/>
        <v>BF$17</v>
      </c>
      <c r="BG1864" s="179" t="str">
        <f t="shared" si="3070"/>
        <v>BG$17</v>
      </c>
      <c r="BH1864" s="179" t="str">
        <f t="shared" si="3070"/>
        <v>BH$17</v>
      </c>
      <c r="BI1864" s="179" t="str">
        <f t="shared" si="3070"/>
        <v>BI$17</v>
      </c>
      <c r="BJ1864" s="179" t="str">
        <f t="shared" si="3070"/>
        <v>BJ$17</v>
      </c>
      <c r="BK1864" s="179" t="str">
        <f t="shared" si="3070"/>
        <v>BK$17</v>
      </c>
      <c r="BL1864" s="179" t="str">
        <f t="shared" si="3070"/>
        <v>BL$17</v>
      </c>
      <c r="BM1864" s="179" t="str">
        <f t="shared" si="3070"/>
        <v>BM$17</v>
      </c>
      <c r="BN1864" s="179" t="str">
        <f t="shared" si="3070"/>
        <v>BN$17</v>
      </c>
      <c r="BO1864" s="179" t="str">
        <f t="shared" si="3070"/>
        <v>BO$17</v>
      </c>
      <c r="BP1864" s="179" t="str">
        <f t="shared" si="3070"/>
        <v>BP$17</v>
      </c>
      <c r="BQ1864" s="179" t="str">
        <f t="shared" si="3070"/>
        <v>BQ$17</v>
      </c>
      <c r="BR1864" s="179" t="str">
        <f t="shared" si="3070"/>
        <v>BR$17</v>
      </c>
      <c r="BS1864" s="179" t="str">
        <f t="shared" si="3070"/>
        <v>BS$17</v>
      </c>
      <c r="BT1864" s="179" t="str">
        <f t="shared" si="3070"/>
        <v>BT$17</v>
      </c>
      <c r="BU1864" s="179" t="str">
        <f t="shared" si="3070"/>
        <v>BU$17</v>
      </c>
      <c r="BV1864" s="179" t="str">
        <f t="shared" si="3070"/>
        <v>BV$17</v>
      </c>
      <c r="BW1864" s="179" t="str">
        <f t="shared" si="3070"/>
        <v>BW$17</v>
      </c>
      <c r="BX1864" s="179" t="str">
        <f t="shared" si="3070"/>
        <v>BX$17</v>
      </c>
      <c r="BY1864" s="179" t="str">
        <f t="shared" si="3070"/>
        <v>BY$17</v>
      </c>
      <c r="BZ1864" s="179" t="str">
        <f t="shared" si="3070"/>
        <v>BZ$17</v>
      </c>
      <c r="CA1864" s="179" t="str">
        <f t="shared" si="3070"/>
        <v>CA$17</v>
      </c>
      <c r="CB1864" s="179" t="str">
        <f t="shared" si="3070"/>
        <v>CB$17</v>
      </c>
      <c r="CC1864" s="179" t="str">
        <f t="shared" si="3070"/>
        <v>CC$17</v>
      </c>
      <c r="CD1864" s="179" t="str">
        <f t="shared" si="3070"/>
        <v>CD$17</v>
      </c>
      <c r="CE1864" s="179" t="str">
        <f t="shared" ref="CE1864:CL1866" si="3071">CE1851</f>
        <v>CE$17</v>
      </c>
      <c r="CF1864" s="179" t="str">
        <f t="shared" si="3071"/>
        <v>CF$17</v>
      </c>
      <c r="CG1864" s="179" t="str">
        <f t="shared" si="3071"/>
        <v>CG$17</v>
      </c>
      <c r="CH1864" s="179" t="str">
        <f t="shared" si="3071"/>
        <v>CH$17</v>
      </c>
      <c r="CI1864" s="179" t="str">
        <f t="shared" si="3071"/>
        <v>CI$17</v>
      </c>
      <c r="CJ1864" s="179" t="str">
        <f t="shared" si="3071"/>
        <v>CJ$17</v>
      </c>
      <c r="CK1864" s="179" t="str">
        <f t="shared" si="3071"/>
        <v>CK$17</v>
      </c>
      <c r="CL1864" s="179" t="str">
        <f t="shared" si="3071"/>
        <v>CL$17</v>
      </c>
      <c r="CN1864" s="60"/>
      <c r="CO1864" s="179" t="str">
        <f t="shared" ref="CO1864:DL1866" si="3072">CO1851</f>
        <v>CO$17</v>
      </c>
      <c r="CP1864" s="179" t="str">
        <f t="shared" si="3072"/>
        <v>CP$17</v>
      </c>
      <c r="CQ1864" s="179" t="str">
        <f t="shared" si="3072"/>
        <v>CQ$17</v>
      </c>
      <c r="CR1864" s="179" t="str">
        <f t="shared" si="3072"/>
        <v>CR$17</v>
      </c>
      <c r="CS1864" s="179" t="str">
        <f t="shared" si="3072"/>
        <v>CS$17</v>
      </c>
      <c r="CT1864" s="179" t="str">
        <f t="shared" si="3072"/>
        <v>CT$17</v>
      </c>
      <c r="CU1864" s="179" t="str">
        <f t="shared" si="3072"/>
        <v>CU$17</v>
      </c>
      <c r="CV1864" s="179" t="str">
        <f t="shared" si="3072"/>
        <v>CV$17</v>
      </c>
      <c r="CW1864" s="179" t="str">
        <f t="shared" si="3072"/>
        <v>CW$17</v>
      </c>
      <c r="CX1864" s="179" t="str">
        <f t="shared" si="3072"/>
        <v>CX$17</v>
      </c>
      <c r="CY1864" s="179" t="str">
        <f t="shared" si="3072"/>
        <v>CY$17</v>
      </c>
      <c r="CZ1864" s="179" t="str">
        <f t="shared" si="3072"/>
        <v>CZ$17</v>
      </c>
      <c r="DA1864" s="179" t="str">
        <f t="shared" si="3072"/>
        <v>DA$17</v>
      </c>
      <c r="DB1864" s="179" t="str">
        <f t="shared" si="3072"/>
        <v>DB$17</v>
      </c>
      <c r="DC1864" s="179" t="str">
        <f t="shared" si="3072"/>
        <v>DC$17</v>
      </c>
      <c r="DD1864" s="179" t="str">
        <f t="shared" si="3072"/>
        <v>DD$17</v>
      </c>
      <c r="DE1864" s="179" t="str">
        <f t="shared" si="3072"/>
        <v>DE$17</v>
      </c>
      <c r="DF1864" s="179" t="str">
        <f t="shared" si="3072"/>
        <v>DF$17</v>
      </c>
      <c r="DG1864" s="179" t="str">
        <f t="shared" si="3072"/>
        <v>DG$17</v>
      </c>
      <c r="DH1864" s="179" t="str">
        <f t="shared" si="3072"/>
        <v>DH$17</v>
      </c>
      <c r="DI1864" s="179" t="str">
        <f t="shared" si="3072"/>
        <v>DI$17</v>
      </c>
      <c r="DJ1864" s="179" t="str">
        <f t="shared" si="3072"/>
        <v>DJ$17</v>
      </c>
      <c r="DK1864" s="179" t="str">
        <f t="shared" si="3072"/>
        <v>DK$17</v>
      </c>
      <c r="DL1864" s="179" t="str">
        <f t="shared" si="3072"/>
        <v>DL$17</v>
      </c>
    </row>
    <row r="1865" spans="1:116" x14ac:dyDescent="0.4">
      <c r="B1865" t="s">
        <v>332</v>
      </c>
      <c r="D1865" t="s">
        <v>533</v>
      </c>
      <c r="E1865" s="8" t="str">
        <f t="shared" si="3064"/>
        <v>1865 FCLTL-F</v>
      </c>
      <c r="G1865" s="191" t="str">
        <f>G1856</f>
        <v>Fixed constant long-term liability:</v>
      </c>
      <c r="H1865" s="12"/>
      <c r="I1865" s="60"/>
      <c r="J1865" s="60"/>
      <c r="K1865" s="15"/>
      <c r="L1865" s="15"/>
      <c r="M1865" s="15"/>
      <c r="N1865" s="15"/>
      <c r="O1865" s="15"/>
      <c r="P1865" s="15"/>
      <c r="R1865" s="15"/>
      <c r="S1865" s="179">
        <f t="shared" ref="S1865:AX1867" si="3073">S1852</f>
        <v>0</v>
      </c>
      <c r="T1865" s="179">
        <f t="shared" si="3073"/>
        <v>0</v>
      </c>
      <c r="U1865" s="179">
        <f t="shared" si="3073"/>
        <v>0</v>
      </c>
      <c r="V1865" s="179">
        <f t="shared" si="3073"/>
        <v>0</v>
      </c>
      <c r="W1865" s="179">
        <f t="shared" si="3073"/>
        <v>0</v>
      </c>
      <c r="X1865" s="179">
        <f t="shared" si="3073"/>
        <v>0</v>
      </c>
      <c r="Y1865" s="179">
        <f t="shared" si="3073"/>
        <v>0</v>
      </c>
      <c r="Z1865" s="179">
        <f t="shared" si="3073"/>
        <v>0</v>
      </c>
      <c r="AA1865" s="179">
        <f t="shared" si="3073"/>
        <v>0</v>
      </c>
      <c r="AB1865" s="179">
        <f t="shared" si="3073"/>
        <v>0</v>
      </c>
      <c r="AC1865" s="179">
        <f t="shared" si="3073"/>
        <v>0</v>
      </c>
      <c r="AD1865" s="179">
        <f t="shared" si="3073"/>
        <v>0</v>
      </c>
      <c r="AE1865" s="179">
        <f t="shared" si="3073"/>
        <v>0</v>
      </c>
      <c r="AF1865" s="179">
        <f t="shared" si="3073"/>
        <v>0</v>
      </c>
      <c r="AG1865" s="179">
        <f t="shared" si="3073"/>
        <v>0</v>
      </c>
      <c r="AH1865" s="179">
        <f t="shared" si="3073"/>
        <v>0</v>
      </c>
      <c r="AI1865" s="179">
        <f t="shared" si="3073"/>
        <v>0</v>
      </c>
      <c r="AJ1865" s="179">
        <f t="shared" si="3073"/>
        <v>0</v>
      </c>
      <c r="AK1865" s="179">
        <f t="shared" si="3073"/>
        <v>0</v>
      </c>
      <c r="AL1865" s="179">
        <f t="shared" si="3073"/>
        <v>0</v>
      </c>
      <c r="AM1865" s="179">
        <f t="shared" si="3073"/>
        <v>0</v>
      </c>
      <c r="AN1865" s="179">
        <f t="shared" si="3073"/>
        <v>0</v>
      </c>
      <c r="AO1865" s="179">
        <f t="shared" si="3073"/>
        <v>0</v>
      </c>
      <c r="AP1865" s="179">
        <f t="shared" si="3073"/>
        <v>0</v>
      </c>
      <c r="AQ1865" s="179">
        <f t="shared" si="3073"/>
        <v>0</v>
      </c>
      <c r="AR1865" s="179">
        <f t="shared" si="3073"/>
        <v>0</v>
      </c>
      <c r="AS1865" s="179">
        <f t="shared" si="3073"/>
        <v>0</v>
      </c>
      <c r="AT1865" s="179">
        <f t="shared" si="3073"/>
        <v>0</v>
      </c>
      <c r="AU1865" s="179">
        <f t="shared" si="3073"/>
        <v>0</v>
      </c>
      <c r="AV1865" s="179">
        <f t="shared" si="3073"/>
        <v>0</v>
      </c>
      <c r="AW1865" s="179">
        <f t="shared" si="3073"/>
        <v>0</v>
      </c>
      <c r="AX1865" s="179">
        <f t="shared" si="3073"/>
        <v>0</v>
      </c>
      <c r="AY1865" s="179">
        <f t="shared" ref="AY1865:CD1867" si="3074">AY1852</f>
        <v>0</v>
      </c>
      <c r="AZ1865" s="179">
        <f t="shared" si="3074"/>
        <v>0</v>
      </c>
      <c r="BA1865" s="179">
        <f t="shared" si="3074"/>
        <v>0</v>
      </c>
      <c r="BB1865" s="179">
        <f t="shared" si="3074"/>
        <v>0</v>
      </c>
      <c r="BC1865" s="179">
        <f t="shared" si="3074"/>
        <v>0</v>
      </c>
      <c r="BD1865" s="179">
        <f t="shared" si="3074"/>
        <v>0</v>
      </c>
      <c r="BE1865" s="179">
        <f t="shared" si="3074"/>
        <v>0</v>
      </c>
      <c r="BF1865" s="179">
        <f t="shared" si="3074"/>
        <v>0</v>
      </c>
      <c r="BG1865" s="179">
        <f t="shared" si="3074"/>
        <v>0</v>
      </c>
      <c r="BH1865" s="179">
        <f t="shared" si="3074"/>
        <v>0</v>
      </c>
      <c r="BI1865" s="179">
        <f t="shared" si="3074"/>
        <v>0</v>
      </c>
      <c r="BJ1865" s="179">
        <f t="shared" si="3074"/>
        <v>0</v>
      </c>
      <c r="BK1865" s="179">
        <f t="shared" si="3074"/>
        <v>0</v>
      </c>
      <c r="BL1865" s="179">
        <f t="shared" si="3074"/>
        <v>0</v>
      </c>
      <c r="BM1865" s="179">
        <f t="shared" si="3074"/>
        <v>0</v>
      </c>
      <c r="BN1865" s="179">
        <f t="shared" si="3074"/>
        <v>0</v>
      </c>
      <c r="BO1865" s="179">
        <f t="shared" si="3074"/>
        <v>0</v>
      </c>
      <c r="BP1865" s="179">
        <f t="shared" si="3074"/>
        <v>0</v>
      </c>
      <c r="BQ1865" s="179">
        <f t="shared" si="3074"/>
        <v>0</v>
      </c>
      <c r="BR1865" s="179">
        <f t="shared" si="3074"/>
        <v>0</v>
      </c>
      <c r="BS1865" s="179">
        <f t="shared" si="3074"/>
        <v>0</v>
      </c>
      <c r="BT1865" s="179">
        <f t="shared" si="3074"/>
        <v>0</v>
      </c>
      <c r="BU1865" s="179">
        <f t="shared" si="3074"/>
        <v>0</v>
      </c>
      <c r="BV1865" s="179">
        <f t="shared" si="3074"/>
        <v>0</v>
      </c>
      <c r="BW1865" s="179">
        <f t="shared" si="3074"/>
        <v>0</v>
      </c>
      <c r="BX1865" s="179">
        <f t="shared" si="3074"/>
        <v>0</v>
      </c>
      <c r="BY1865" s="179">
        <f t="shared" si="3074"/>
        <v>0</v>
      </c>
      <c r="BZ1865" s="179">
        <f t="shared" si="3074"/>
        <v>0</v>
      </c>
      <c r="CA1865" s="179">
        <f t="shared" si="3074"/>
        <v>0</v>
      </c>
      <c r="CB1865" s="179">
        <f t="shared" si="3074"/>
        <v>0</v>
      </c>
      <c r="CC1865" s="179">
        <f t="shared" si="3074"/>
        <v>0</v>
      </c>
      <c r="CD1865" s="179">
        <f t="shared" si="3074"/>
        <v>0</v>
      </c>
      <c r="CE1865" s="179">
        <f t="shared" ref="CE1865:CL1867" si="3075">CE1852</f>
        <v>0</v>
      </c>
      <c r="CF1865" s="179">
        <f t="shared" si="3075"/>
        <v>0</v>
      </c>
      <c r="CG1865" s="179">
        <f t="shared" si="3075"/>
        <v>0</v>
      </c>
      <c r="CH1865" s="179">
        <f t="shared" si="3075"/>
        <v>0</v>
      </c>
      <c r="CI1865" s="179">
        <f t="shared" si="3075"/>
        <v>0</v>
      </c>
      <c r="CJ1865" s="179">
        <f t="shared" si="3075"/>
        <v>0</v>
      </c>
      <c r="CK1865" s="179">
        <f t="shared" si="3075"/>
        <v>0</v>
      </c>
      <c r="CL1865" s="179">
        <f t="shared" si="3075"/>
        <v>0</v>
      </c>
      <c r="CN1865" s="60"/>
      <c r="CO1865" s="179">
        <f t="shared" ref="CO1865:DL1867" si="3076">CO1852</f>
        <v>0</v>
      </c>
      <c r="CP1865" s="179">
        <f t="shared" si="3076"/>
        <v>0</v>
      </c>
      <c r="CQ1865" s="179">
        <f t="shared" si="3076"/>
        <v>0</v>
      </c>
      <c r="CR1865" s="179">
        <f t="shared" si="3076"/>
        <v>0</v>
      </c>
      <c r="CS1865" s="179">
        <f t="shared" si="3076"/>
        <v>0</v>
      </c>
      <c r="CT1865" s="179">
        <f t="shared" si="3076"/>
        <v>0</v>
      </c>
      <c r="CU1865" s="179">
        <f t="shared" si="3076"/>
        <v>0</v>
      </c>
      <c r="CV1865" s="179">
        <f t="shared" si="3076"/>
        <v>0</v>
      </c>
      <c r="CW1865" s="179">
        <f t="shared" si="3076"/>
        <v>0</v>
      </c>
      <c r="CX1865" s="179">
        <f t="shared" si="3076"/>
        <v>0</v>
      </c>
      <c r="CY1865" s="179">
        <f t="shared" si="3076"/>
        <v>0</v>
      </c>
      <c r="CZ1865" s="179">
        <f t="shared" si="3076"/>
        <v>0</v>
      </c>
      <c r="DA1865" s="179">
        <f t="shared" si="3076"/>
        <v>0</v>
      </c>
      <c r="DB1865" s="179">
        <f t="shared" si="3076"/>
        <v>0</v>
      </c>
      <c r="DC1865" s="179">
        <f t="shared" si="3076"/>
        <v>0</v>
      </c>
      <c r="DD1865" s="179">
        <f t="shared" si="3076"/>
        <v>0</v>
      </c>
      <c r="DE1865" s="179">
        <f t="shared" si="3076"/>
        <v>0</v>
      </c>
      <c r="DF1865" s="179">
        <f t="shared" si="3076"/>
        <v>0</v>
      </c>
      <c r="DG1865" s="179">
        <f t="shared" si="3076"/>
        <v>0</v>
      </c>
      <c r="DH1865" s="179">
        <f t="shared" si="3076"/>
        <v>0</v>
      </c>
      <c r="DI1865" s="179">
        <f t="shared" si="3076"/>
        <v>0</v>
      </c>
      <c r="DJ1865" s="179">
        <f t="shared" si="3076"/>
        <v>0</v>
      </c>
      <c r="DK1865" s="179">
        <f t="shared" si="3076"/>
        <v>0</v>
      </c>
      <c r="DL1865" s="179">
        <f t="shared" si="3076"/>
        <v>0</v>
      </c>
    </row>
    <row r="1866" spans="1:116" x14ac:dyDescent="0.4">
      <c r="B1866" t="s">
        <v>332</v>
      </c>
      <c r="D1866" t="s">
        <v>533</v>
      </c>
      <c r="E1866" s="8" t="str">
        <f t="shared" si="3064"/>
        <v>1866 FCLTL-F</v>
      </c>
      <c r="G1866" s="241" t="str">
        <f>IFERROR(SUBSTITUTE(TRIM(MID(G1856, SEARCH("-", G1856) + 1, LEN(G1856))),":",""),"no unit")</f>
        <v>term liability</v>
      </c>
      <c r="H1866" s="12"/>
      <c r="I1866" s="60"/>
      <c r="J1866" s="60"/>
      <c r="K1866" s="15"/>
      <c r="L1866" s="15"/>
      <c r="M1866" s="15"/>
      <c r="N1866" s="15"/>
      <c r="O1866" s="15"/>
      <c r="P1866" s="15"/>
      <c r="R1866" s="15"/>
      <c r="S1866" s="179"/>
      <c r="T1866" s="179"/>
      <c r="U1866" s="179"/>
      <c r="V1866" s="179"/>
      <c r="W1866" s="179"/>
      <c r="X1866" s="179"/>
      <c r="Y1866" s="179"/>
      <c r="Z1866" s="179"/>
      <c r="AA1866" s="179"/>
      <c r="AB1866" s="179"/>
      <c r="AC1866" s="179"/>
      <c r="AD1866" s="179"/>
      <c r="AE1866" s="179"/>
      <c r="AF1866" s="179"/>
      <c r="AG1866" s="179"/>
      <c r="AH1866" s="179"/>
      <c r="AI1866" s="179"/>
      <c r="AJ1866" s="179"/>
      <c r="AK1866" s="179"/>
      <c r="AL1866" s="179"/>
      <c r="AM1866" s="179"/>
      <c r="AN1866" s="179"/>
      <c r="AO1866" s="179"/>
      <c r="AP1866" s="179"/>
      <c r="AQ1866" s="179"/>
      <c r="AR1866" s="179"/>
      <c r="AS1866" s="179"/>
      <c r="AT1866" s="179"/>
      <c r="AU1866" s="179"/>
      <c r="AV1866" s="179"/>
      <c r="AW1866" s="179"/>
      <c r="AX1866" s="179"/>
      <c r="AY1866" s="179"/>
      <c r="AZ1866" s="179"/>
      <c r="BA1866" s="179"/>
      <c r="BB1866" s="179"/>
      <c r="BC1866" s="179"/>
      <c r="BD1866" s="179"/>
      <c r="BE1866" s="179"/>
      <c r="BF1866" s="179"/>
      <c r="BG1866" s="179"/>
      <c r="BH1866" s="179"/>
      <c r="BI1866" s="179"/>
      <c r="BJ1866" s="179"/>
      <c r="BK1866" s="179"/>
      <c r="BL1866" s="179"/>
      <c r="BM1866" s="179"/>
      <c r="BN1866" s="179"/>
      <c r="BO1866" s="179"/>
      <c r="BP1866" s="179"/>
      <c r="BQ1866" s="179"/>
      <c r="BR1866" s="179"/>
      <c r="BS1866" s="179"/>
      <c r="BT1866" s="179"/>
      <c r="BU1866" s="179"/>
      <c r="BV1866" s="179"/>
      <c r="BW1866" s="179"/>
      <c r="BX1866" s="179"/>
      <c r="BY1866" s="179"/>
      <c r="BZ1866" s="179"/>
      <c r="CA1866" s="179"/>
      <c r="CB1866" s="179"/>
      <c r="CC1866" s="179"/>
      <c r="CD1866" s="179"/>
      <c r="CE1866" s="179"/>
      <c r="CF1866" s="179"/>
      <c r="CG1866" s="179"/>
      <c r="CH1866" s="179"/>
      <c r="CI1866" s="179"/>
      <c r="CJ1866" s="179"/>
      <c r="CK1866" s="179"/>
      <c r="CL1866" s="179"/>
      <c r="CN1866" s="60"/>
      <c r="CO1866" s="179"/>
      <c r="CP1866" s="179"/>
      <c r="CQ1866" s="179"/>
      <c r="CR1866" s="179"/>
      <c r="CS1866" s="179"/>
      <c r="CT1866" s="179"/>
      <c r="CU1866" s="179"/>
      <c r="CV1866" s="179"/>
      <c r="CW1866" s="179"/>
      <c r="CX1866" s="179"/>
      <c r="CY1866" s="179"/>
      <c r="CZ1866" s="179"/>
      <c r="DA1866" s="179"/>
      <c r="DB1866" s="179"/>
      <c r="DC1866" s="179"/>
      <c r="DD1866" s="179"/>
      <c r="DE1866" s="179"/>
      <c r="DF1866" s="179"/>
      <c r="DG1866" s="179"/>
      <c r="DH1866" s="179"/>
      <c r="DI1866" s="179"/>
      <c r="DJ1866" s="179"/>
      <c r="DK1866" s="179"/>
      <c r="DL1866" s="179"/>
    </row>
    <row r="1867" spans="1:116" x14ac:dyDescent="0.4">
      <c r="B1867" t="s">
        <v>332</v>
      </c>
      <c r="D1867" t="s">
        <v>533</v>
      </c>
      <c r="E1867" s="8" t="str">
        <f t="shared" si="3064"/>
        <v>1867 FCLTL-F</v>
      </c>
      <c r="G1867" s="136" t="str">
        <f>G1854</f>
        <v>Secondary revenue driver</v>
      </c>
      <c r="H1867" s="12"/>
      <c r="I1867" s="60"/>
      <c r="J1867" s="60"/>
      <c r="K1867" s="15"/>
      <c r="L1867" s="15"/>
      <c r="M1867" s="15"/>
      <c r="N1867" s="15"/>
      <c r="O1867" s="15"/>
      <c r="P1867" s="15"/>
      <c r="R1867" s="15"/>
      <c r="S1867" s="4" t="str">
        <f t="shared" ref="S1867:AX1869" si="3077">ADDRESS(ROW(S1857),COLUMN(S1857),2)</f>
        <v>S$1857</v>
      </c>
      <c r="T1867" s="4" t="str">
        <f t="shared" si="3077"/>
        <v>T$1857</v>
      </c>
      <c r="U1867" s="4" t="str">
        <f t="shared" si="3077"/>
        <v>U$1857</v>
      </c>
      <c r="V1867" s="4" t="str">
        <f t="shared" si="3077"/>
        <v>V$1857</v>
      </c>
      <c r="W1867" s="4" t="str">
        <f t="shared" si="3077"/>
        <v>W$1857</v>
      </c>
      <c r="X1867" s="4" t="str">
        <f t="shared" si="3077"/>
        <v>X$1857</v>
      </c>
      <c r="Y1867" s="4" t="str">
        <f t="shared" si="3077"/>
        <v>Y$1857</v>
      </c>
      <c r="Z1867" s="4" t="str">
        <f t="shared" si="3077"/>
        <v>Z$1857</v>
      </c>
      <c r="AA1867" s="4" t="str">
        <f t="shared" si="3077"/>
        <v>AA$1857</v>
      </c>
      <c r="AB1867" s="4" t="str">
        <f t="shared" si="3077"/>
        <v>AB$1857</v>
      </c>
      <c r="AC1867" s="4" t="str">
        <f t="shared" si="3077"/>
        <v>AC$1857</v>
      </c>
      <c r="AD1867" s="4" t="str">
        <f t="shared" si="3077"/>
        <v>AD$1857</v>
      </c>
      <c r="AE1867" s="4" t="str">
        <f t="shared" si="3077"/>
        <v>AE$1857</v>
      </c>
      <c r="AF1867" s="4" t="str">
        <f t="shared" si="3077"/>
        <v>AF$1857</v>
      </c>
      <c r="AG1867" s="4" t="str">
        <f t="shared" si="3077"/>
        <v>AG$1857</v>
      </c>
      <c r="AH1867" s="4" t="str">
        <f t="shared" si="3077"/>
        <v>AH$1857</v>
      </c>
      <c r="AI1867" s="4" t="str">
        <f t="shared" si="3077"/>
        <v>AI$1857</v>
      </c>
      <c r="AJ1867" s="4" t="str">
        <f t="shared" si="3077"/>
        <v>AJ$1857</v>
      </c>
      <c r="AK1867" s="4" t="str">
        <f t="shared" si="3077"/>
        <v>AK$1857</v>
      </c>
      <c r="AL1867" s="4" t="str">
        <f t="shared" si="3077"/>
        <v>AL$1857</v>
      </c>
      <c r="AM1867" s="4" t="str">
        <f t="shared" si="3077"/>
        <v>AM$1857</v>
      </c>
      <c r="AN1867" s="4" t="str">
        <f t="shared" si="3077"/>
        <v>AN$1857</v>
      </c>
      <c r="AO1867" s="4" t="str">
        <f t="shared" si="3077"/>
        <v>AO$1857</v>
      </c>
      <c r="AP1867" s="4" t="str">
        <f t="shared" si="3077"/>
        <v>AP$1857</v>
      </c>
      <c r="AQ1867" s="4" t="str">
        <f t="shared" si="3077"/>
        <v>AQ$1857</v>
      </c>
      <c r="AR1867" s="4" t="str">
        <f t="shared" si="3077"/>
        <v>AR$1857</v>
      </c>
      <c r="AS1867" s="4" t="str">
        <f t="shared" si="3077"/>
        <v>AS$1857</v>
      </c>
      <c r="AT1867" s="4" t="str">
        <f t="shared" si="3077"/>
        <v>AT$1857</v>
      </c>
      <c r="AU1867" s="4" t="str">
        <f t="shared" si="3077"/>
        <v>AU$1857</v>
      </c>
      <c r="AV1867" s="4" t="str">
        <f t="shared" si="3077"/>
        <v>AV$1857</v>
      </c>
      <c r="AW1867" s="4" t="str">
        <f t="shared" si="3077"/>
        <v>AW$1857</v>
      </c>
      <c r="AX1867" s="4" t="str">
        <f t="shared" si="3077"/>
        <v>AX$1857</v>
      </c>
      <c r="AY1867" s="4" t="str">
        <f t="shared" ref="AY1867:CD1869" si="3078">ADDRESS(ROW(AY1857),COLUMN(AY1857),2)</f>
        <v>AY$1857</v>
      </c>
      <c r="AZ1867" s="4" t="str">
        <f t="shared" si="3078"/>
        <v>AZ$1857</v>
      </c>
      <c r="BA1867" s="4" t="str">
        <f t="shared" si="3078"/>
        <v>BA$1857</v>
      </c>
      <c r="BB1867" s="4" t="str">
        <f t="shared" si="3078"/>
        <v>BB$1857</v>
      </c>
      <c r="BC1867" s="4" t="str">
        <f t="shared" si="3078"/>
        <v>BC$1857</v>
      </c>
      <c r="BD1867" s="4" t="str">
        <f t="shared" si="3078"/>
        <v>BD$1857</v>
      </c>
      <c r="BE1867" s="4" t="str">
        <f t="shared" si="3078"/>
        <v>BE$1857</v>
      </c>
      <c r="BF1867" s="4" t="str">
        <f t="shared" si="3078"/>
        <v>BF$1857</v>
      </c>
      <c r="BG1867" s="4" t="str">
        <f t="shared" si="3078"/>
        <v>BG$1857</v>
      </c>
      <c r="BH1867" s="4" t="str">
        <f t="shared" si="3078"/>
        <v>BH$1857</v>
      </c>
      <c r="BI1867" s="4" t="str">
        <f t="shared" si="3078"/>
        <v>BI$1857</v>
      </c>
      <c r="BJ1867" s="4" t="str">
        <f t="shared" si="3078"/>
        <v>BJ$1857</v>
      </c>
      <c r="BK1867" s="4" t="str">
        <f t="shared" si="3078"/>
        <v>BK$1857</v>
      </c>
      <c r="BL1867" s="4" t="str">
        <f t="shared" si="3078"/>
        <v>BL$1857</v>
      </c>
      <c r="BM1867" s="4" t="str">
        <f t="shared" si="3078"/>
        <v>BM$1857</v>
      </c>
      <c r="BN1867" s="4" t="str">
        <f t="shared" si="3078"/>
        <v>BN$1857</v>
      </c>
      <c r="BO1867" s="4" t="str">
        <f t="shared" si="3078"/>
        <v>BO$1857</v>
      </c>
      <c r="BP1867" s="4" t="str">
        <f t="shared" si="3078"/>
        <v>BP$1857</v>
      </c>
      <c r="BQ1867" s="4" t="str">
        <f t="shared" si="3078"/>
        <v>BQ$1857</v>
      </c>
      <c r="BR1867" s="4" t="str">
        <f t="shared" si="3078"/>
        <v>BR$1857</v>
      </c>
      <c r="BS1867" s="4" t="str">
        <f t="shared" si="3078"/>
        <v>BS$1857</v>
      </c>
      <c r="BT1867" s="4" t="str">
        <f t="shared" si="3078"/>
        <v>BT$1857</v>
      </c>
      <c r="BU1867" s="4" t="str">
        <f t="shared" si="3078"/>
        <v>BU$1857</v>
      </c>
      <c r="BV1867" s="4" t="str">
        <f t="shared" si="3078"/>
        <v>BV$1857</v>
      </c>
      <c r="BW1867" s="4" t="str">
        <f t="shared" si="3078"/>
        <v>BW$1857</v>
      </c>
      <c r="BX1867" s="4" t="str">
        <f t="shared" si="3078"/>
        <v>BX$1857</v>
      </c>
      <c r="BY1867" s="4" t="str">
        <f t="shared" si="3078"/>
        <v>BY$1857</v>
      </c>
      <c r="BZ1867" s="4" t="str">
        <f t="shared" si="3078"/>
        <v>BZ$1857</v>
      </c>
      <c r="CA1867" s="4" t="str">
        <f t="shared" si="3078"/>
        <v>CA$1857</v>
      </c>
      <c r="CB1867" s="4" t="str">
        <f t="shared" si="3078"/>
        <v>CB$1857</v>
      </c>
      <c r="CC1867" s="4" t="str">
        <f t="shared" si="3078"/>
        <v>CC$1857</v>
      </c>
      <c r="CD1867" s="4" t="str">
        <f t="shared" si="3078"/>
        <v>CD$1857</v>
      </c>
      <c r="CE1867" s="4" t="str">
        <f t="shared" ref="CE1867:CL1869" si="3079">ADDRESS(ROW(CE1857),COLUMN(CE1857),2)</f>
        <v>CE$1857</v>
      </c>
      <c r="CF1867" s="4" t="str">
        <f t="shared" si="3079"/>
        <v>CF$1857</v>
      </c>
      <c r="CG1867" s="4" t="str">
        <f t="shared" si="3079"/>
        <v>CG$1857</v>
      </c>
      <c r="CH1867" s="4" t="str">
        <f t="shared" si="3079"/>
        <v>CH$1857</v>
      </c>
      <c r="CI1867" s="4" t="str">
        <f t="shared" si="3079"/>
        <v>CI$1857</v>
      </c>
      <c r="CJ1867" s="4" t="str">
        <f t="shared" si="3079"/>
        <v>CJ$1857</v>
      </c>
      <c r="CK1867" s="4" t="str">
        <f t="shared" si="3079"/>
        <v>CK$1857</v>
      </c>
      <c r="CL1867" s="4" t="str">
        <f t="shared" si="3079"/>
        <v>CL$1857</v>
      </c>
      <c r="CN1867" s="60"/>
      <c r="CO1867" s="4" t="str">
        <f t="shared" ref="CO1867:DL1869" si="3080">ADDRESS(ROW(CO1857),COLUMN(CO1857),2)</f>
        <v>CO$1857</v>
      </c>
      <c r="CP1867" s="4" t="str">
        <f t="shared" si="3080"/>
        <v>CP$1857</v>
      </c>
      <c r="CQ1867" s="4" t="str">
        <f t="shared" si="3080"/>
        <v>CQ$1857</v>
      </c>
      <c r="CR1867" s="4" t="str">
        <f t="shared" si="3080"/>
        <v>CR$1857</v>
      </c>
      <c r="CS1867" s="4" t="str">
        <f t="shared" si="3080"/>
        <v>CS$1857</v>
      </c>
      <c r="CT1867" s="4" t="str">
        <f t="shared" si="3080"/>
        <v>CT$1857</v>
      </c>
      <c r="CU1867" s="4" t="str">
        <f t="shared" si="3080"/>
        <v>CU$1857</v>
      </c>
      <c r="CV1867" s="4" t="str">
        <f t="shared" si="3080"/>
        <v>CV$1857</v>
      </c>
      <c r="CW1867" s="4" t="str">
        <f t="shared" si="3080"/>
        <v>CW$1857</v>
      </c>
      <c r="CX1867" s="4" t="str">
        <f t="shared" si="3080"/>
        <v>CX$1857</v>
      </c>
      <c r="CY1867" s="4" t="str">
        <f t="shared" si="3080"/>
        <v>CY$1857</v>
      </c>
      <c r="CZ1867" s="4" t="str">
        <f t="shared" si="3080"/>
        <v>CZ$1857</v>
      </c>
      <c r="DA1867" s="4" t="str">
        <f t="shared" si="3080"/>
        <v>DA$1857</v>
      </c>
      <c r="DB1867" s="4" t="str">
        <f t="shared" si="3080"/>
        <v>DB$1857</v>
      </c>
      <c r="DC1867" s="4" t="str">
        <f t="shared" si="3080"/>
        <v>DC$1857</v>
      </c>
      <c r="DD1867" s="4" t="str">
        <f t="shared" si="3080"/>
        <v>DD$1857</v>
      </c>
      <c r="DE1867" s="4" t="str">
        <f t="shared" si="3080"/>
        <v>DE$1857</v>
      </c>
      <c r="DF1867" s="4" t="str">
        <f t="shared" si="3080"/>
        <v>DF$1857</v>
      </c>
      <c r="DG1867" s="4" t="str">
        <f t="shared" si="3080"/>
        <v>DG$1857</v>
      </c>
      <c r="DH1867" s="4" t="str">
        <f t="shared" si="3080"/>
        <v>DH$1857</v>
      </c>
      <c r="DI1867" s="4" t="str">
        <f t="shared" si="3080"/>
        <v>DI$1857</v>
      </c>
      <c r="DJ1867" s="4" t="str">
        <f t="shared" si="3080"/>
        <v>DJ$1857</v>
      </c>
      <c r="DK1867" s="4" t="str">
        <f t="shared" si="3080"/>
        <v>DK$1857</v>
      </c>
      <c r="DL1867" s="4" t="str">
        <f t="shared" si="3080"/>
        <v>DL$1857</v>
      </c>
    </row>
    <row r="1868" spans="1:116" x14ac:dyDescent="0.4">
      <c r="B1868" t="s">
        <v>332</v>
      </c>
      <c r="D1868" t="s">
        <v>533</v>
      </c>
      <c r="E1868" s="8" t="str">
        <f t="shared" si="3064"/>
        <v>1868 FCLTL-F</v>
      </c>
      <c r="G1868" s="136" t="str">
        <f>G1855</f>
        <v>Secondary volume driver</v>
      </c>
      <c r="H1868" s="12"/>
      <c r="I1868" s="60"/>
      <c r="J1868" s="60"/>
      <c r="K1868" s="15"/>
      <c r="L1868" s="15"/>
      <c r="M1868" s="15"/>
      <c r="N1868" s="15"/>
      <c r="O1868" s="15"/>
      <c r="P1868" s="15"/>
      <c r="R1868" s="15"/>
      <c r="S1868" s="179" t="str">
        <f t="shared" ref="S1868:AX1870" si="3081">S1855</f>
        <v>S$19</v>
      </c>
      <c r="T1868" s="179" t="str">
        <f t="shared" si="3081"/>
        <v>T$19</v>
      </c>
      <c r="U1868" s="179" t="str">
        <f t="shared" si="3081"/>
        <v>U$19</v>
      </c>
      <c r="V1868" s="179" t="str">
        <f t="shared" si="3081"/>
        <v>V$19</v>
      </c>
      <c r="W1868" s="179" t="str">
        <f t="shared" si="3081"/>
        <v>W$19</v>
      </c>
      <c r="X1868" s="179" t="str">
        <f t="shared" si="3081"/>
        <v>X$19</v>
      </c>
      <c r="Y1868" s="179" t="str">
        <f t="shared" si="3081"/>
        <v>Y$19</v>
      </c>
      <c r="Z1868" s="179" t="str">
        <f t="shared" si="3081"/>
        <v>Z$19</v>
      </c>
      <c r="AA1868" s="179" t="str">
        <f t="shared" si="3081"/>
        <v>AA$19</v>
      </c>
      <c r="AB1868" s="179" t="str">
        <f t="shared" si="3081"/>
        <v>AB$19</v>
      </c>
      <c r="AC1868" s="179" t="str">
        <f t="shared" si="3081"/>
        <v>AC$19</v>
      </c>
      <c r="AD1868" s="179" t="str">
        <f t="shared" si="3081"/>
        <v>AD$19</v>
      </c>
      <c r="AE1868" s="179" t="str">
        <f t="shared" si="3081"/>
        <v>AE$19</v>
      </c>
      <c r="AF1868" s="179" t="str">
        <f t="shared" si="3081"/>
        <v>AF$19</v>
      </c>
      <c r="AG1868" s="179" t="str">
        <f t="shared" si="3081"/>
        <v>AG$19</v>
      </c>
      <c r="AH1868" s="179" t="str">
        <f t="shared" si="3081"/>
        <v>AH$19</v>
      </c>
      <c r="AI1868" s="179" t="str">
        <f t="shared" si="3081"/>
        <v>AI$19</v>
      </c>
      <c r="AJ1868" s="179" t="str">
        <f t="shared" si="3081"/>
        <v>AJ$19</v>
      </c>
      <c r="AK1868" s="179" t="str">
        <f t="shared" si="3081"/>
        <v>AK$19</v>
      </c>
      <c r="AL1868" s="179" t="str">
        <f t="shared" si="3081"/>
        <v>AL$19</v>
      </c>
      <c r="AM1868" s="179" t="str">
        <f t="shared" si="3081"/>
        <v>AM$19</v>
      </c>
      <c r="AN1868" s="179" t="str">
        <f t="shared" si="3081"/>
        <v>AN$19</v>
      </c>
      <c r="AO1868" s="179" t="str">
        <f t="shared" si="3081"/>
        <v>AO$19</v>
      </c>
      <c r="AP1868" s="179" t="str">
        <f t="shared" si="3081"/>
        <v>AP$19</v>
      </c>
      <c r="AQ1868" s="179" t="str">
        <f t="shared" si="3081"/>
        <v>AQ$19</v>
      </c>
      <c r="AR1868" s="179" t="str">
        <f t="shared" si="3081"/>
        <v>AR$19</v>
      </c>
      <c r="AS1868" s="179" t="str">
        <f t="shared" si="3081"/>
        <v>AS$19</v>
      </c>
      <c r="AT1868" s="179" t="str">
        <f t="shared" si="3081"/>
        <v>AT$19</v>
      </c>
      <c r="AU1868" s="179" t="str">
        <f t="shared" si="3081"/>
        <v>AU$19</v>
      </c>
      <c r="AV1868" s="179" t="str">
        <f t="shared" si="3081"/>
        <v>AV$19</v>
      </c>
      <c r="AW1868" s="179" t="str">
        <f t="shared" si="3081"/>
        <v>AW$19</v>
      </c>
      <c r="AX1868" s="179" t="str">
        <f t="shared" si="3081"/>
        <v>AX$19</v>
      </c>
      <c r="AY1868" s="179" t="str">
        <f t="shared" ref="AY1868:CD1870" si="3082">AY1855</f>
        <v>AY$19</v>
      </c>
      <c r="AZ1868" s="179" t="str">
        <f t="shared" si="3082"/>
        <v>AZ$19</v>
      </c>
      <c r="BA1868" s="179" t="str">
        <f t="shared" si="3082"/>
        <v>BA$19</v>
      </c>
      <c r="BB1868" s="179" t="str">
        <f t="shared" si="3082"/>
        <v>BB$19</v>
      </c>
      <c r="BC1868" s="179" t="str">
        <f t="shared" si="3082"/>
        <v>BC$19</v>
      </c>
      <c r="BD1868" s="179" t="str">
        <f t="shared" si="3082"/>
        <v>BD$19</v>
      </c>
      <c r="BE1868" s="179" t="str">
        <f t="shared" si="3082"/>
        <v>BE$19</v>
      </c>
      <c r="BF1868" s="179" t="str">
        <f t="shared" si="3082"/>
        <v>BF$19</v>
      </c>
      <c r="BG1868" s="179" t="str">
        <f t="shared" si="3082"/>
        <v>BG$19</v>
      </c>
      <c r="BH1868" s="179" t="str">
        <f t="shared" si="3082"/>
        <v>BH$19</v>
      </c>
      <c r="BI1868" s="179" t="str">
        <f t="shared" si="3082"/>
        <v>BI$19</v>
      </c>
      <c r="BJ1868" s="179" t="str">
        <f t="shared" si="3082"/>
        <v>BJ$19</v>
      </c>
      <c r="BK1868" s="179" t="str">
        <f t="shared" si="3082"/>
        <v>BK$19</v>
      </c>
      <c r="BL1868" s="179" t="str">
        <f t="shared" si="3082"/>
        <v>BL$19</v>
      </c>
      <c r="BM1868" s="179" t="str">
        <f t="shared" si="3082"/>
        <v>BM$19</v>
      </c>
      <c r="BN1868" s="179" t="str">
        <f t="shared" si="3082"/>
        <v>BN$19</v>
      </c>
      <c r="BO1868" s="179" t="str">
        <f t="shared" si="3082"/>
        <v>BO$19</v>
      </c>
      <c r="BP1868" s="179" t="str">
        <f t="shared" si="3082"/>
        <v>BP$19</v>
      </c>
      <c r="BQ1868" s="179" t="str">
        <f t="shared" si="3082"/>
        <v>BQ$19</v>
      </c>
      <c r="BR1868" s="179" t="str">
        <f t="shared" si="3082"/>
        <v>BR$19</v>
      </c>
      <c r="BS1868" s="179" t="str">
        <f t="shared" si="3082"/>
        <v>BS$19</v>
      </c>
      <c r="BT1868" s="179" t="str">
        <f t="shared" si="3082"/>
        <v>BT$19</v>
      </c>
      <c r="BU1868" s="179" t="str">
        <f t="shared" si="3082"/>
        <v>BU$19</v>
      </c>
      <c r="BV1868" s="179" t="str">
        <f t="shared" si="3082"/>
        <v>BV$19</v>
      </c>
      <c r="BW1868" s="179" t="str">
        <f t="shared" si="3082"/>
        <v>BW$19</v>
      </c>
      <c r="BX1868" s="179" t="str">
        <f t="shared" si="3082"/>
        <v>BX$19</v>
      </c>
      <c r="BY1868" s="179" t="str">
        <f t="shared" si="3082"/>
        <v>BY$19</v>
      </c>
      <c r="BZ1868" s="179" t="str">
        <f t="shared" si="3082"/>
        <v>BZ$19</v>
      </c>
      <c r="CA1868" s="179" t="str">
        <f t="shared" si="3082"/>
        <v>CA$19</v>
      </c>
      <c r="CB1868" s="179" t="str">
        <f t="shared" si="3082"/>
        <v>CB$19</v>
      </c>
      <c r="CC1868" s="179" t="str">
        <f t="shared" si="3082"/>
        <v>CC$19</v>
      </c>
      <c r="CD1868" s="179" t="str">
        <f t="shared" si="3082"/>
        <v>CD$19</v>
      </c>
      <c r="CE1868" s="179" t="str">
        <f t="shared" ref="CE1868:CL1870" si="3083">CE1855</f>
        <v>CE$19</v>
      </c>
      <c r="CF1868" s="179" t="str">
        <f t="shared" si="3083"/>
        <v>CF$19</v>
      </c>
      <c r="CG1868" s="179" t="str">
        <f t="shared" si="3083"/>
        <v>CG$19</v>
      </c>
      <c r="CH1868" s="179" t="str">
        <f t="shared" si="3083"/>
        <v>CH$19</v>
      </c>
      <c r="CI1868" s="179" t="str">
        <f t="shared" si="3083"/>
        <v>CI$19</v>
      </c>
      <c r="CJ1868" s="179" t="str">
        <f t="shared" si="3083"/>
        <v>CJ$19</v>
      </c>
      <c r="CK1868" s="179" t="str">
        <f t="shared" si="3083"/>
        <v>CK$19</v>
      </c>
      <c r="CL1868" s="179" t="str">
        <f t="shared" si="3083"/>
        <v>CL$19</v>
      </c>
      <c r="CN1868" s="60"/>
      <c r="CO1868" s="179" t="str">
        <f t="shared" ref="CO1868:DL1870" si="3084">CO1855</f>
        <v>CO$19</v>
      </c>
      <c r="CP1868" s="179" t="str">
        <f t="shared" si="3084"/>
        <v>CP$19</v>
      </c>
      <c r="CQ1868" s="179" t="str">
        <f t="shared" si="3084"/>
        <v>CQ$19</v>
      </c>
      <c r="CR1868" s="179" t="str">
        <f t="shared" si="3084"/>
        <v>CR$19</v>
      </c>
      <c r="CS1868" s="179" t="str">
        <f t="shared" si="3084"/>
        <v>CS$19</v>
      </c>
      <c r="CT1868" s="179" t="str">
        <f t="shared" si="3084"/>
        <v>CT$19</v>
      </c>
      <c r="CU1868" s="179" t="str">
        <f t="shared" si="3084"/>
        <v>CU$19</v>
      </c>
      <c r="CV1868" s="179" t="str">
        <f t="shared" si="3084"/>
        <v>CV$19</v>
      </c>
      <c r="CW1868" s="179" t="str">
        <f t="shared" si="3084"/>
        <v>CW$19</v>
      </c>
      <c r="CX1868" s="179" t="str">
        <f t="shared" si="3084"/>
        <v>CX$19</v>
      </c>
      <c r="CY1868" s="179" t="str">
        <f t="shared" si="3084"/>
        <v>CY$19</v>
      </c>
      <c r="CZ1868" s="179" t="str">
        <f t="shared" si="3084"/>
        <v>CZ$19</v>
      </c>
      <c r="DA1868" s="179" t="str">
        <f t="shared" si="3084"/>
        <v>DA$19</v>
      </c>
      <c r="DB1868" s="179" t="str">
        <f t="shared" si="3084"/>
        <v>DB$19</v>
      </c>
      <c r="DC1868" s="179" t="str">
        <f t="shared" si="3084"/>
        <v>DC$19</v>
      </c>
      <c r="DD1868" s="179" t="str">
        <f t="shared" si="3084"/>
        <v>DD$19</v>
      </c>
      <c r="DE1868" s="179" t="str">
        <f t="shared" si="3084"/>
        <v>DE$19</v>
      </c>
      <c r="DF1868" s="179" t="str">
        <f t="shared" si="3084"/>
        <v>DF$19</v>
      </c>
      <c r="DG1868" s="179" t="str">
        <f t="shared" si="3084"/>
        <v>DG$19</v>
      </c>
      <c r="DH1868" s="179" t="str">
        <f t="shared" si="3084"/>
        <v>DH$19</v>
      </c>
      <c r="DI1868" s="179" t="str">
        <f t="shared" si="3084"/>
        <v>DI$19</v>
      </c>
      <c r="DJ1868" s="179" t="str">
        <f t="shared" si="3084"/>
        <v>DJ$19</v>
      </c>
      <c r="DK1868" s="179" t="str">
        <f t="shared" si="3084"/>
        <v>DK$19</v>
      </c>
      <c r="DL1868" s="179" t="str">
        <f t="shared" si="3084"/>
        <v>DL$19</v>
      </c>
    </row>
    <row r="1869" spans="1:116" x14ac:dyDescent="0.4">
      <c r="A1869" s="27"/>
      <c r="B1869" s="27"/>
      <c r="C1869" s="27"/>
      <c r="D1869" s="27"/>
      <c r="E1869" s="27"/>
      <c r="F1869" s="27"/>
      <c r="G1869" s="27"/>
      <c r="H1869" s="27"/>
      <c r="I1869" s="27"/>
      <c r="J1869" s="27"/>
      <c r="K1869" s="27"/>
      <c r="L1869" s="27"/>
      <c r="M1869" s="27"/>
      <c r="N1869" s="27"/>
      <c r="O1869" s="27"/>
      <c r="P1869" s="27"/>
      <c r="CN1869" s="27"/>
    </row>
    <row r="1870" spans="1:116" x14ac:dyDescent="0.4">
      <c r="A1870" s="174"/>
      <c r="E1870" s="8"/>
      <c r="G1870" s="175" t="s">
        <v>490</v>
      </c>
      <c r="H1870" s="174"/>
      <c r="I1870" s="176"/>
      <c r="J1870" s="176"/>
      <c r="K1870" s="197"/>
      <c r="L1870" s="197"/>
      <c r="M1870" s="197"/>
      <c r="N1870" s="197"/>
      <c r="O1870" s="197"/>
      <c r="P1870" s="197"/>
      <c r="R1870" s="198"/>
      <c r="S1870" s="174"/>
      <c r="T1870" s="174"/>
      <c r="U1870" s="174"/>
      <c r="V1870" s="174"/>
      <c r="W1870" s="174"/>
      <c r="X1870" s="174"/>
      <c r="Y1870" s="174"/>
      <c r="Z1870" s="174"/>
      <c r="AA1870" s="174"/>
      <c r="AB1870" s="174"/>
      <c r="AC1870" s="174"/>
      <c r="AD1870" s="174"/>
      <c r="AE1870" s="174"/>
      <c r="AF1870" s="174"/>
      <c r="AG1870" s="174"/>
      <c r="AH1870" s="174"/>
      <c r="AI1870" s="174"/>
      <c r="AJ1870" s="174"/>
      <c r="AK1870" s="174"/>
      <c r="AL1870" s="174"/>
      <c r="AM1870" s="174"/>
      <c r="AN1870" s="174"/>
      <c r="AO1870" s="174"/>
      <c r="AP1870" s="174"/>
      <c r="AQ1870" s="174"/>
      <c r="AR1870" s="174"/>
      <c r="AS1870" s="174"/>
      <c r="AT1870" s="174"/>
      <c r="AU1870" s="174"/>
      <c r="AV1870" s="174"/>
      <c r="AW1870" s="174"/>
      <c r="AX1870" s="174"/>
      <c r="AY1870" s="174"/>
      <c r="AZ1870" s="174"/>
      <c r="BA1870" s="174"/>
      <c r="BB1870" s="174"/>
      <c r="BC1870" s="174"/>
      <c r="BD1870" s="174"/>
      <c r="BE1870" s="174"/>
      <c r="BF1870" s="174"/>
      <c r="BG1870" s="174"/>
      <c r="BH1870" s="174"/>
      <c r="BI1870" s="174"/>
      <c r="BJ1870" s="174"/>
      <c r="BK1870" s="174"/>
      <c r="BL1870" s="174"/>
      <c r="BM1870" s="174"/>
      <c r="BN1870" s="174"/>
      <c r="BO1870" s="174"/>
      <c r="BP1870" s="174"/>
      <c r="BQ1870" s="174"/>
      <c r="BR1870" s="174"/>
      <c r="BS1870" s="174"/>
      <c r="BT1870" s="174"/>
      <c r="BU1870" s="174"/>
      <c r="BV1870" s="174"/>
      <c r="BW1870" s="174"/>
      <c r="BX1870" s="174"/>
      <c r="BY1870" s="174"/>
      <c r="BZ1870" s="174"/>
      <c r="CA1870" s="174"/>
      <c r="CB1870" s="174"/>
      <c r="CC1870" s="174"/>
      <c r="CD1870" s="174"/>
      <c r="CE1870" s="174"/>
      <c r="CF1870" s="174"/>
      <c r="CG1870" s="174"/>
      <c r="CH1870" s="174"/>
      <c r="CI1870" s="174"/>
      <c r="CJ1870" s="174"/>
      <c r="CK1870" s="174"/>
      <c r="CL1870" s="174"/>
      <c r="CN1870" s="176"/>
      <c r="CO1870" s="174"/>
      <c r="CP1870" s="174"/>
      <c r="CQ1870" s="174"/>
      <c r="CR1870" s="174"/>
      <c r="CS1870" s="174"/>
      <c r="CT1870" s="174"/>
      <c r="CU1870" s="174"/>
      <c r="CV1870" s="174"/>
      <c r="CW1870" s="174"/>
      <c r="CX1870" s="174"/>
      <c r="CY1870" s="174"/>
      <c r="CZ1870" s="174"/>
      <c r="DA1870" s="174"/>
      <c r="DB1870" s="174"/>
      <c r="DC1870" s="174"/>
      <c r="DD1870" s="174"/>
      <c r="DE1870" s="174"/>
      <c r="DF1870" s="174"/>
      <c r="DG1870" s="174"/>
      <c r="DH1870" s="174"/>
      <c r="DI1870" s="174"/>
      <c r="DJ1870" s="174"/>
      <c r="DK1870" s="174"/>
      <c r="DL1870" s="174"/>
    </row>
    <row r="1871" spans="1:116" x14ac:dyDescent="0.4">
      <c r="A1871" s="174"/>
      <c r="E1871" s="8"/>
      <c r="G1871" s="175" t="s">
        <v>492</v>
      </c>
      <c r="H1871" s="174"/>
      <c r="I1871" s="176"/>
      <c r="J1871" s="176"/>
      <c r="K1871" s="197"/>
      <c r="L1871" s="197"/>
      <c r="M1871" s="197"/>
      <c r="N1871" s="197"/>
      <c r="O1871" s="197"/>
      <c r="P1871" s="197"/>
      <c r="R1871" s="198"/>
      <c r="S1871" s="174"/>
      <c r="T1871" s="174"/>
      <c r="U1871" s="174"/>
      <c r="V1871" s="174"/>
      <c r="W1871" s="174"/>
      <c r="X1871" s="174"/>
      <c r="Y1871" s="174"/>
      <c r="Z1871" s="174"/>
      <c r="AA1871" s="174"/>
      <c r="AB1871" s="174"/>
      <c r="AC1871" s="174"/>
      <c r="AD1871" s="174"/>
      <c r="AE1871" s="174"/>
      <c r="AF1871" s="174"/>
      <c r="AG1871" s="174"/>
      <c r="AH1871" s="174"/>
      <c r="AI1871" s="174"/>
      <c r="AJ1871" s="174"/>
      <c r="AK1871" s="174"/>
      <c r="AL1871" s="174"/>
      <c r="AM1871" s="174"/>
      <c r="AN1871" s="174"/>
      <c r="AO1871" s="174"/>
      <c r="AP1871" s="174"/>
      <c r="AQ1871" s="174"/>
      <c r="AR1871" s="174"/>
      <c r="AS1871" s="174"/>
      <c r="AT1871" s="174"/>
      <c r="AU1871" s="174"/>
      <c r="AV1871" s="174"/>
      <c r="AW1871" s="174"/>
      <c r="AX1871" s="174"/>
      <c r="AY1871" s="174"/>
      <c r="AZ1871" s="174"/>
      <c r="BA1871" s="174"/>
      <c r="BB1871" s="174"/>
      <c r="BC1871" s="174"/>
      <c r="BD1871" s="174"/>
      <c r="BE1871" s="174"/>
      <c r="BF1871" s="174"/>
      <c r="BG1871" s="174"/>
      <c r="BH1871" s="174"/>
      <c r="BI1871" s="174"/>
      <c r="BJ1871" s="174"/>
      <c r="BK1871" s="174"/>
      <c r="BL1871" s="174"/>
      <c r="BM1871" s="174"/>
      <c r="BN1871" s="174"/>
      <c r="BO1871" s="174"/>
      <c r="BP1871" s="174"/>
      <c r="BQ1871" s="174"/>
      <c r="BR1871" s="174"/>
      <c r="BS1871" s="174"/>
      <c r="BT1871" s="174"/>
      <c r="BU1871" s="174"/>
      <c r="BV1871" s="174"/>
      <c r="BW1871" s="174"/>
      <c r="BX1871" s="174"/>
      <c r="BY1871" s="174"/>
      <c r="BZ1871" s="174"/>
      <c r="CA1871" s="174"/>
      <c r="CB1871" s="174"/>
      <c r="CC1871" s="174"/>
      <c r="CD1871" s="174"/>
      <c r="CE1871" s="174"/>
      <c r="CF1871" s="174"/>
      <c r="CG1871" s="174"/>
      <c r="CH1871" s="174"/>
      <c r="CI1871" s="174"/>
      <c r="CJ1871" s="174"/>
      <c r="CK1871" s="174"/>
      <c r="CL1871" s="174"/>
      <c r="CN1871" s="176"/>
      <c r="CO1871" s="174"/>
      <c r="CP1871" s="174"/>
      <c r="CQ1871" s="174"/>
      <c r="CR1871" s="174"/>
      <c r="CS1871" s="174"/>
      <c r="CT1871" s="174"/>
      <c r="CU1871" s="174"/>
      <c r="CV1871" s="174"/>
      <c r="CW1871" s="174"/>
      <c r="CX1871" s="174"/>
      <c r="CY1871" s="174"/>
      <c r="CZ1871" s="174"/>
      <c r="DA1871" s="174"/>
      <c r="DB1871" s="174"/>
      <c r="DC1871" s="174"/>
      <c r="DD1871" s="174"/>
      <c r="DE1871" s="174"/>
      <c r="DF1871" s="174"/>
      <c r="DG1871" s="174"/>
      <c r="DH1871" s="174"/>
      <c r="DI1871" s="174"/>
      <c r="DJ1871" s="174"/>
      <c r="DK1871" s="174"/>
      <c r="DL1871" s="174"/>
    </row>
    <row r="1872" spans="1:116" x14ac:dyDescent="0.4">
      <c r="A1872" s="174"/>
      <c r="E1872" s="8"/>
      <c r="G1872" s="175" t="s">
        <v>461</v>
      </c>
      <c r="H1872" s="174"/>
      <c r="I1872" s="176"/>
      <c r="J1872" s="176"/>
      <c r="K1872" s="197"/>
      <c r="L1872" s="197"/>
      <c r="M1872" s="197"/>
      <c r="N1872" s="197"/>
      <c r="O1872" s="197"/>
      <c r="P1872" s="197"/>
      <c r="R1872" s="198"/>
      <c r="S1872" s="199" t="str">
        <f t="shared" ref="S1872:AX1872" si="3085">S$20</f>
        <v>S$16</v>
      </c>
      <c r="T1872" s="199" t="str">
        <f t="shared" si="3085"/>
        <v>T$16</v>
      </c>
      <c r="U1872" s="199" t="str">
        <f t="shared" si="3085"/>
        <v>U$16</v>
      </c>
      <c r="V1872" s="199" t="str">
        <f t="shared" si="3085"/>
        <v>V$16</v>
      </c>
      <c r="W1872" s="199" t="str">
        <f t="shared" si="3085"/>
        <v>W$16</v>
      </c>
      <c r="X1872" s="199" t="str">
        <f t="shared" si="3085"/>
        <v>X$16</v>
      </c>
      <c r="Y1872" s="199" t="str">
        <f t="shared" si="3085"/>
        <v>Y$16</v>
      </c>
      <c r="Z1872" s="199" t="str">
        <f t="shared" si="3085"/>
        <v>Z$16</v>
      </c>
      <c r="AA1872" s="199" t="str">
        <f t="shared" si="3085"/>
        <v>AA$16</v>
      </c>
      <c r="AB1872" s="199" t="str">
        <f t="shared" si="3085"/>
        <v>AB$16</v>
      </c>
      <c r="AC1872" s="199" t="str">
        <f t="shared" si="3085"/>
        <v>AC$16</v>
      </c>
      <c r="AD1872" s="199" t="str">
        <f t="shared" si="3085"/>
        <v>AD$16</v>
      </c>
      <c r="AE1872" s="199" t="str">
        <f t="shared" si="3085"/>
        <v>AE$16</v>
      </c>
      <c r="AF1872" s="199" t="str">
        <f t="shared" si="3085"/>
        <v>AF$16</v>
      </c>
      <c r="AG1872" s="199" t="str">
        <f t="shared" si="3085"/>
        <v>AG$16</v>
      </c>
      <c r="AH1872" s="199" t="str">
        <f t="shared" si="3085"/>
        <v>AH$16</v>
      </c>
      <c r="AI1872" s="199" t="str">
        <f t="shared" si="3085"/>
        <v>AI$16</v>
      </c>
      <c r="AJ1872" s="199" t="str">
        <f t="shared" si="3085"/>
        <v>AJ$16</v>
      </c>
      <c r="AK1872" s="199" t="str">
        <f t="shared" si="3085"/>
        <v>AK$16</v>
      </c>
      <c r="AL1872" s="199" t="str">
        <f t="shared" si="3085"/>
        <v>AL$16</v>
      </c>
      <c r="AM1872" s="199" t="str">
        <f t="shared" si="3085"/>
        <v>AM$16</v>
      </c>
      <c r="AN1872" s="199" t="str">
        <f t="shared" si="3085"/>
        <v>AN$16</v>
      </c>
      <c r="AO1872" s="199" t="str">
        <f t="shared" si="3085"/>
        <v>AO$16</v>
      </c>
      <c r="AP1872" s="199" t="str">
        <f t="shared" si="3085"/>
        <v>AP$16</v>
      </c>
      <c r="AQ1872" s="199" t="str">
        <f t="shared" si="3085"/>
        <v>AQ$16</v>
      </c>
      <c r="AR1872" s="199" t="str">
        <f t="shared" si="3085"/>
        <v>AR$16</v>
      </c>
      <c r="AS1872" s="199" t="str">
        <f t="shared" si="3085"/>
        <v>AS$16</v>
      </c>
      <c r="AT1872" s="199" t="str">
        <f t="shared" si="3085"/>
        <v>AT$16</v>
      </c>
      <c r="AU1872" s="199" t="str">
        <f t="shared" si="3085"/>
        <v>AU$16</v>
      </c>
      <c r="AV1872" s="199" t="str">
        <f t="shared" si="3085"/>
        <v>AV$16</v>
      </c>
      <c r="AW1872" s="199" t="str">
        <f t="shared" si="3085"/>
        <v>AW$16</v>
      </c>
      <c r="AX1872" s="199" t="str">
        <f t="shared" si="3085"/>
        <v>AX$16</v>
      </c>
      <c r="AY1872" s="199" t="str">
        <f t="shared" ref="AY1872:CD1872" si="3086">AY$20</f>
        <v>AY$16</v>
      </c>
      <c r="AZ1872" s="199" t="str">
        <f t="shared" si="3086"/>
        <v>AZ$16</v>
      </c>
      <c r="BA1872" s="199" t="str">
        <f t="shared" si="3086"/>
        <v>BA$16</v>
      </c>
      <c r="BB1872" s="199" t="str">
        <f t="shared" si="3086"/>
        <v>BB$16</v>
      </c>
      <c r="BC1872" s="199" t="str">
        <f t="shared" si="3086"/>
        <v>BC$16</v>
      </c>
      <c r="BD1872" s="199" t="str">
        <f t="shared" si="3086"/>
        <v>BD$16</v>
      </c>
      <c r="BE1872" s="199" t="str">
        <f t="shared" si="3086"/>
        <v>BE$16</v>
      </c>
      <c r="BF1872" s="199" t="str">
        <f t="shared" si="3086"/>
        <v>BF$16</v>
      </c>
      <c r="BG1872" s="199" t="str">
        <f t="shared" si="3086"/>
        <v>BG$16</v>
      </c>
      <c r="BH1872" s="199" t="str">
        <f t="shared" si="3086"/>
        <v>BH$16</v>
      </c>
      <c r="BI1872" s="199" t="str">
        <f t="shared" si="3086"/>
        <v>BI$16</v>
      </c>
      <c r="BJ1872" s="199" t="str">
        <f t="shared" si="3086"/>
        <v>BJ$16</v>
      </c>
      <c r="BK1872" s="199" t="str">
        <f t="shared" si="3086"/>
        <v>BK$16</v>
      </c>
      <c r="BL1872" s="199" t="str">
        <f t="shared" si="3086"/>
        <v>BL$16</v>
      </c>
      <c r="BM1872" s="199" t="str">
        <f t="shared" si="3086"/>
        <v>BM$16</v>
      </c>
      <c r="BN1872" s="199" t="str">
        <f t="shared" si="3086"/>
        <v>BN$16</v>
      </c>
      <c r="BO1872" s="199" t="str">
        <f t="shared" si="3086"/>
        <v>BO$16</v>
      </c>
      <c r="BP1872" s="199" t="str">
        <f t="shared" si="3086"/>
        <v>BP$16</v>
      </c>
      <c r="BQ1872" s="199" t="str">
        <f t="shared" si="3086"/>
        <v>BQ$16</v>
      </c>
      <c r="BR1872" s="199" t="str">
        <f t="shared" si="3086"/>
        <v>BR$16</v>
      </c>
      <c r="BS1872" s="199" t="str">
        <f t="shared" si="3086"/>
        <v>BS$16</v>
      </c>
      <c r="BT1872" s="199" t="str">
        <f t="shared" si="3086"/>
        <v>BT$16</v>
      </c>
      <c r="BU1872" s="199" t="str">
        <f t="shared" si="3086"/>
        <v>BU$16</v>
      </c>
      <c r="BV1872" s="199" t="str">
        <f t="shared" si="3086"/>
        <v>BV$16</v>
      </c>
      <c r="BW1872" s="199" t="str">
        <f t="shared" si="3086"/>
        <v>BW$16</v>
      </c>
      <c r="BX1872" s="199" t="str">
        <f t="shared" si="3086"/>
        <v>BX$16</v>
      </c>
      <c r="BY1872" s="199" t="str">
        <f t="shared" si="3086"/>
        <v>BY$16</v>
      </c>
      <c r="BZ1872" s="199" t="str">
        <f t="shared" si="3086"/>
        <v>BZ$16</v>
      </c>
      <c r="CA1872" s="199" t="str">
        <f t="shared" si="3086"/>
        <v>CA$16</v>
      </c>
      <c r="CB1872" s="199" t="str">
        <f t="shared" si="3086"/>
        <v>CB$16</v>
      </c>
      <c r="CC1872" s="199" t="str">
        <f t="shared" si="3086"/>
        <v>CC$16</v>
      </c>
      <c r="CD1872" s="199" t="str">
        <f t="shared" si="3086"/>
        <v>CD$16</v>
      </c>
      <c r="CE1872" s="199" t="str">
        <f t="shared" ref="CE1872:CL1872" si="3087">CE$20</f>
        <v>CE$16</v>
      </c>
      <c r="CF1872" s="199" t="str">
        <f t="shared" si="3087"/>
        <v>CF$16</v>
      </c>
      <c r="CG1872" s="199" t="str">
        <f t="shared" si="3087"/>
        <v>CG$16</v>
      </c>
      <c r="CH1872" s="199" t="str">
        <f t="shared" si="3087"/>
        <v>CH$16</v>
      </c>
      <c r="CI1872" s="199" t="str">
        <f t="shared" si="3087"/>
        <v>CI$16</v>
      </c>
      <c r="CJ1872" s="199" t="str">
        <f t="shared" si="3087"/>
        <v>CJ$16</v>
      </c>
      <c r="CK1872" s="199" t="str">
        <f t="shared" si="3087"/>
        <v>CK$16</v>
      </c>
      <c r="CL1872" s="199" t="str">
        <f t="shared" si="3087"/>
        <v>CL$16</v>
      </c>
      <c r="CN1872" s="176"/>
      <c r="CO1872" s="199" t="str">
        <f t="shared" ref="CO1872:DL1872" si="3088">CO$20</f>
        <v>CO$16</v>
      </c>
      <c r="CP1872" s="199" t="str">
        <f t="shared" si="3088"/>
        <v>CP$16</v>
      </c>
      <c r="CQ1872" s="199" t="str">
        <f t="shared" si="3088"/>
        <v>CQ$16</v>
      </c>
      <c r="CR1872" s="199" t="str">
        <f t="shared" si="3088"/>
        <v>CR$16</v>
      </c>
      <c r="CS1872" s="199" t="str">
        <f t="shared" si="3088"/>
        <v>CS$16</v>
      </c>
      <c r="CT1872" s="199" t="str">
        <f t="shared" si="3088"/>
        <v>CT$16</v>
      </c>
      <c r="CU1872" s="199" t="str">
        <f t="shared" si="3088"/>
        <v>CU$16</v>
      </c>
      <c r="CV1872" s="199" t="str">
        <f t="shared" si="3088"/>
        <v>CV$16</v>
      </c>
      <c r="CW1872" s="199" t="str">
        <f t="shared" si="3088"/>
        <v>CW$16</v>
      </c>
      <c r="CX1872" s="199" t="str">
        <f t="shared" si="3088"/>
        <v>CX$16</v>
      </c>
      <c r="CY1872" s="199" t="str">
        <f t="shared" si="3088"/>
        <v>CY$16</v>
      </c>
      <c r="CZ1872" s="199" t="str">
        <f t="shared" si="3088"/>
        <v>CZ$16</v>
      </c>
      <c r="DA1872" s="199" t="str">
        <f t="shared" si="3088"/>
        <v>DA$16</v>
      </c>
      <c r="DB1872" s="199" t="str">
        <f t="shared" si="3088"/>
        <v>DB$16</v>
      </c>
      <c r="DC1872" s="199" t="str">
        <f t="shared" si="3088"/>
        <v>DC$16</v>
      </c>
      <c r="DD1872" s="199" t="str">
        <f t="shared" si="3088"/>
        <v>DD$16</v>
      </c>
      <c r="DE1872" s="199" t="str">
        <f t="shared" si="3088"/>
        <v>DE$16</v>
      </c>
      <c r="DF1872" s="199" t="str">
        <f t="shared" si="3088"/>
        <v>DF$16</v>
      </c>
      <c r="DG1872" s="199" t="str">
        <f t="shared" si="3088"/>
        <v>DG$16</v>
      </c>
      <c r="DH1872" s="199" t="str">
        <f t="shared" si="3088"/>
        <v>DH$16</v>
      </c>
      <c r="DI1872" s="199" t="str">
        <f t="shared" si="3088"/>
        <v>DI$16</v>
      </c>
      <c r="DJ1872" s="199" t="str">
        <f t="shared" si="3088"/>
        <v>DJ$16</v>
      </c>
      <c r="DK1872" s="199" t="str">
        <f t="shared" si="3088"/>
        <v>DK$16</v>
      </c>
      <c r="DL1872" s="199" t="str">
        <f t="shared" si="3088"/>
        <v>DL$16</v>
      </c>
    </row>
    <row r="1873" spans="1:116" x14ac:dyDescent="0.4">
      <c r="A1873" s="174"/>
      <c r="E1873" s="8"/>
      <c r="G1873" s="175" t="s">
        <v>462</v>
      </c>
      <c r="H1873" s="200"/>
      <c r="I1873" s="201"/>
      <c r="J1873" s="201"/>
      <c r="K1873" s="202"/>
      <c r="L1873" s="202"/>
      <c r="M1873" s="202"/>
      <c r="N1873" s="202"/>
      <c r="O1873" s="202"/>
      <c r="P1873" s="202"/>
      <c r="R1873" s="202"/>
      <c r="S1873" s="199" t="str">
        <f t="shared" ref="S1873:AX1873" si="3089">S$21</f>
        <v>S$17</v>
      </c>
      <c r="T1873" s="199" t="str">
        <f t="shared" si="3089"/>
        <v>T$17</v>
      </c>
      <c r="U1873" s="199" t="str">
        <f t="shared" si="3089"/>
        <v>U$17</v>
      </c>
      <c r="V1873" s="199" t="str">
        <f t="shared" si="3089"/>
        <v>V$17</v>
      </c>
      <c r="W1873" s="199" t="str">
        <f t="shared" si="3089"/>
        <v>W$17</v>
      </c>
      <c r="X1873" s="199" t="str">
        <f t="shared" si="3089"/>
        <v>X$17</v>
      </c>
      <c r="Y1873" s="199" t="str">
        <f t="shared" si="3089"/>
        <v>Y$17</v>
      </c>
      <c r="Z1873" s="199" t="str">
        <f t="shared" si="3089"/>
        <v>Z$17</v>
      </c>
      <c r="AA1873" s="199" t="str">
        <f t="shared" si="3089"/>
        <v>AA$17</v>
      </c>
      <c r="AB1873" s="199" t="str">
        <f t="shared" si="3089"/>
        <v>AB$17</v>
      </c>
      <c r="AC1873" s="199" t="str">
        <f t="shared" si="3089"/>
        <v>AC$17</v>
      </c>
      <c r="AD1873" s="199" t="str">
        <f t="shared" si="3089"/>
        <v>AD$17</v>
      </c>
      <c r="AE1873" s="199" t="str">
        <f t="shared" si="3089"/>
        <v>AE$17</v>
      </c>
      <c r="AF1873" s="199" t="str">
        <f t="shared" si="3089"/>
        <v>AF$17</v>
      </c>
      <c r="AG1873" s="199" t="str">
        <f t="shared" si="3089"/>
        <v>AG$17</v>
      </c>
      <c r="AH1873" s="199" t="str">
        <f t="shared" si="3089"/>
        <v>AH$17</v>
      </c>
      <c r="AI1873" s="199" t="str">
        <f t="shared" si="3089"/>
        <v>AI$17</v>
      </c>
      <c r="AJ1873" s="199" t="str">
        <f t="shared" si="3089"/>
        <v>AJ$17</v>
      </c>
      <c r="AK1873" s="199" t="str">
        <f t="shared" si="3089"/>
        <v>AK$17</v>
      </c>
      <c r="AL1873" s="199" t="str">
        <f t="shared" si="3089"/>
        <v>AL$17</v>
      </c>
      <c r="AM1873" s="199" t="str">
        <f t="shared" si="3089"/>
        <v>AM$17</v>
      </c>
      <c r="AN1873" s="199" t="str">
        <f t="shared" si="3089"/>
        <v>AN$17</v>
      </c>
      <c r="AO1873" s="199" t="str">
        <f t="shared" si="3089"/>
        <v>AO$17</v>
      </c>
      <c r="AP1873" s="199" t="str">
        <f t="shared" si="3089"/>
        <v>AP$17</v>
      </c>
      <c r="AQ1873" s="199" t="str">
        <f t="shared" si="3089"/>
        <v>AQ$17</v>
      </c>
      <c r="AR1873" s="199" t="str">
        <f t="shared" si="3089"/>
        <v>AR$17</v>
      </c>
      <c r="AS1873" s="199" t="str">
        <f t="shared" si="3089"/>
        <v>AS$17</v>
      </c>
      <c r="AT1873" s="199" t="str">
        <f t="shared" si="3089"/>
        <v>AT$17</v>
      </c>
      <c r="AU1873" s="199" t="str">
        <f t="shared" si="3089"/>
        <v>AU$17</v>
      </c>
      <c r="AV1873" s="199" t="str">
        <f t="shared" si="3089"/>
        <v>AV$17</v>
      </c>
      <c r="AW1873" s="199" t="str">
        <f t="shared" si="3089"/>
        <v>AW$17</v>
      </c>
      <c r="AX1873" s="199" t="str">
        <f t="shared" si="3089"/>
        <v>AX$17</v>
      </c>
      <c r="AY1873" s="199" t="str">
        <f t="shared" ref="AY1873:CD1873" si="3090">AY$21</f>
        <v>AY$17</v>
      </c>
      <c r="AZ1873" s="199" t="str">
        <f t="shared" si="3090"/>
        <v>AZ$17</v>
      </c>
      <c r="BA1873" s="199" t="str">
        <f t="shared" si="3090"/>
        <v>BA$17</v>
      </c>
      <c r="BB1873" s="199" t="str">
        <f t="shared" si="3090"/>
        <v>BB$17</v>
      </c>
      <c r="BC1873" s="199" t="str">
        <f t="shared" si="3090"/>
        <v>BC$17</v>
      </c>
      <c r="BD1873" s="199" t="str">
        <f t="shared" si="3090"/>
        <v>BD$17</v>
      </c>
      <c r="BE1873" s="199" t="str">
        <f t="shared" si="3090"/>
        <v>BE$17</v>
      </c>
      <c r="BF1873" s="199" t="str">
        <f t="shared" si="3090"/>
        <v>BF$17</v>
      </c>
      <c r="BG1873" s="199" t="str">
        <f t="shared" si="3090"/>
        <v>BG$17</v>
      </c>
      <c r="BH1873" s="199" t="str">
        <f t="shared" si="3090"/>
        <v>BH$17</v>
      </c>
      <c r="BI1873" s="199" t="str">
        <f t="shared" si="3090"/>
        <v>BI$17</v>
      </c>
      <c r="BJ1873" s="199" t="str">
        <f t="shared" si="3090"/>
        <v>BJ$17</v>
      </c>
      <c r="BK1873" s="199" t="str">
        <f t="shared" si="3090"/>
        <v>BK$17</v>
      </c>
      <c r="BL1873" s="199" t="str">
        <f t="shared" si="3090"/>
        <v>BL$17</v>
      </c>
      <c r="BM1873" s="199" t="str">
        <f t="shared" si="3090"/>
        <v>BM$17</v>
      </c>
      <c r="BN1873" s="199" t="str">
        <f t="shared" si="3090"/>
        <v>BN$17</v>
      </c>
      <c r="BO1873" s="199" t="str">
        <f t="shared" si="3090"/>
        <v>BO$17</v>
      </c>
      <c r="BP1873" s="199" t="str">
        <f t="shared" si="3090"/>
        <v>BP$17</v>
      </c>
      <c r="BQ1873" s="199" t="str">
        <f t="shared" si="3090"/>
        <v>BQ$17</v>
      </c>
      <c r="BR1873" s="199" t="str">
        <f t="shared" si="3090"/>
        <v>BR$17</v>
      </c>
      <c r="BS1873" s="199" t="str">
        <f t="shared" si="3090"/>
        <v>BS$17</v>
      </c>
      <c r="BT1873" s="199" t="str">
        <f t="shared" si="3090"/>
        <v>BT$17</v>
      </c>
      <c r="BU1873" s="199" t="str">
        <f t="shared" si="3090"/>
        <v>BU$17</v>
      </c>
      <c r="BV1873" s="199" t="str">
        <f t="shared" si="3090"/>
        <v>BV$17</v>
      </c>
      <c r="BW1873" s="199" t="str">
        <f t="shared" si="3090"/>
        <v>BW$17</v>
      </c>
      <c r="BX1873" s="199" t="str">
        <f t="shared" si="3090"/>
        <v>BX$17</v>
      </c>
      <c r="BY1873" s="199" t="str">
        <f t="shared" si="3090"/>
        <v>BY$17</v>
      </c>
      <c r="BZ1873" s="199" t="str">
        <f t="shared" si="3090"/>
        <v>BZ$17</v>
      </c>
      <c r="CA1873" s="199" t="str">
        <f t="shared" si="3090"/>
        <v>CA$17</v>
      </c>
      <c r="CB1873" s="199" t="str">
        <f t="shared" si="3090"/>
        <v>CB$17</v>
      </c>
      <c r="CC1873" s="199" t="str">
        <f t="shared" si="3090"/>
        <v>CC$17</v>
      </c>
      <c r="CD1873" s="199" t="str">
        <f t="shared" si="3090"/>
        <v>CD$17</v>
      </c>
      <c r="CE1873" s="199" t="str">
        <f t="shared" ref="CE1873:CL1873" si="3091">CE$21</f>
        <v>CE$17</v>
      </c>
      <c r="CF1873" s="199" t="str">
        <f t="shared" si="3091"/>
        <v>CF$17</v>
      </c>
      <c r="CG1873" s="199" t="str">
        <f t="shared" si="3091"/>
        <v>CG$17</v>
      </c>
      <c r="CH1873" s="199" t="str">
        <f t="shared" si="3091"/>
        <v>CH$17</v>
      </c>
      <c r="CI1873" s="199" t="str">
        <f t="shared" si="3091"/>
        <v>CI$17</v>
      </c>
      <c r="CJ1873" s="199" t="str">
        <f t="shared" si="3091"/>
        <v>CJ$17</v>
      </c>
      <c r="CK1873" s="199" t="str">
        <f t="shared" si="3091"/>
        <v>CK$17</v>
      </c>
      <c r="CL1873" s="199" t="str">
        <f t="shared" si="3091"/>
        <v>CL$17</v>
      </c>
      <c r="CN1873" s="201"/>
      <c r="CO1873" s="199" t="str">
        <f t="shared" ref="CO1873:DL1873" si="3092">CO$21</f>
        <v>CO$17</v>
      </c>
      <c r="CP1873" s="199" t="str">
        <f t="shared" si="3092"/>
        <v>CP$17</v>
      </c>
      <c r="CQ1873" s="199" t="str">
        <f t="shared" si="3092"/>
        <v>CQ$17</v>
      </c>
      <c r="CR1873" s="199" t="str">
        <f t="shared" si="3092"/>
        <v>CR$17</v>
      </c>
      <c r="CS1873" s="199" t="str">
        <f t="shared" si="3092"/>
        <v>CS$17</v>
      </c>
      <c r="CT1873" s="199" t="str">
        <f t="shared" si="3092"/>
        <v>CT$17</v>
      </c>
      <c r="CU1873" s="199" t="str">
        <f t="shared" si="3092"/>
        <v>CU$17</v>
      </c>
      <c r="CV1873" s="199" t="str">
        <f t="shared" si="3092"/>
        <v>CV$17</v>
      </c>
      <c r="CW1873" s="199" t="str">
        <f t="shared" si="3092"/>
        <v>CW$17</v>
      </c>
      <c r="CX1873" s="199" t="str">
        <f t="shared" si="3092"/>
        <v>CX$17</v>
      </c>
      <c r="CY1873" s="199" t="str">
        <f t="shared" si="3092"/>
        <v>CY$17</v>
      </c>
      <c r="CZ1873" s="199" t="str">
        <f t="shared" si="3092"/>
        <v>CZ$17</v>
      </c>
      <c r="DA1873" s="199" t="str">
        <f t="shared" si="3092"/>
        <v>DA$17</v>
      </c>
      <c r="DB1873" s="199" t="str">
        <f t="shared" si="3092"/>
        <v>DB$17</v>
      </c>
      <c r="DC1873" s="199" t="str">
        <f t="shared" si="3092"/>
        <v>DC$17</v>
      </c>
      <c r="DD1873" s="199" t="str">
        <f t="shared" si="3092"/>
        <v>DD$17</v>
      </c>
      <c r="DE1873" s="199" t="str">
        <f t="shared" si="3092"/>
        <v>DE$17</v>
      </c>
      <c r="DF1873" s="199" t="str">
        <f t="shared" si="3092"/>
        <v>DF$17</v>
      </c>
      <c r="DG1873" s="199" t="str">
        <f t="shared" si="3092"/>
        <v>DG$17</v>
      </c>
      <c r="DH1873" s="199" t="str">
        <f t="shared" si="3092"/>
        <v>DH$17</v>
      </c>
      <c r="DI1873" s="199" t="str">
        <f t="shared" si="3092"/>
        <v>DI$17</v>
      </c>
      <c r="DJ1873" s="199" t="str">
        <f t="shared" si="3092"/>
        <v>DJ$17</v>
      </c>
      <c r="DK1873" s="199" t="str">
        <f t="shared" si="3092"/>
        <v>DK$17</v>
      </c>
      <c r="DL1873" s="199" t="str">
        <f t="shared" si="3092"/>
        <v>DL$17</v>
      </c>
    </row>
    <row r="1874" spans="1:116" x14ac:dyDescent="0.4">
      <c r="A1874" s="174"/>
      <c r="E1874" s="8"/>
      <c r="G1874" s="175" t="s">
        <v>491</v>
      </c>
      <c r="H1874" s="200"/>
      <c r="I1874" s="201"/>
      <c r="J1874" s="201"/>
      <c r="K1874" s="202"/>
      <c r="L1874" s="202"/>
      <c r="M1874" s="202"/>
      <c r="N1874" s="202"/>
      <c r="O1874" s="202"/>
      <c r="P1874" s="202"/>
      <c r="R1874" s="202"/>
      <c r="S1874" s="190"/>
      <c r="T1874" s="190"/>
      <c r="U1874" s="190"/>
      <c r="V1874" s="190"/>
      <c r="W1874" s="190"/>
      <c r="X1874" s="190"/>
      <c r="Y1874" s="190"/>
      <c r="Z1874" s="190"/>
      <c r="AA1874" s="190"/>
      <c r="AB1874" s="190"/>
      <c r="AC1874" s="190"/>
      <c r="AD1874" s="190"/>
      <c r="AE1874" s="190"/>
      <c r="AF1874" s="190"/>
      <c r="AG1874" s="190"/>
      <c r="AH1874" s="190"/>
      <c r="AI1874" s="190"/>
      <c r="AJ1874" s="190"/>
      <c r="AK1874" s="190"/>
      <c r="AL1874" s="190"/>
      <c r="AM1874" s="190"/>
      <c r="AN1874" s="190"/>
      <c r="AO1874" s="190"/>
      <c r="AP1874" s="190"/>
      <c r="AQ1874" s="190"/>
      <c r="AR1874" s="190"/>
      <c r="AS1874" s="190"/>
      <c r="AT1874" s="190"/>
      <c r="AU1874" s="190"/>
      <c r="AV1874" s="190"/>
      <c r="AW1874" s="190"/>
      <c r="AX1874" s="190"/>
      <c r="AY1874" s="190"/>
      <c r="AZ1874" s="190"/>
      <c r="BA1874" s="190"/>
      <c r="BB1874" s="190"/>
      <c r="BC1874" s="190"/>
      <c r="BD1874" s="190"/>
      <c r="BE1874" s="190"/>
      <c r="BF1874" s="190"/>
      <c r="BG1874" s="190"/>
      <c r="BH1874" s="190"/>
      <c r="BI1874" s="190"/>
      <c r="BJ1874" s="190"/>
      <c r="BK1874" s="190"/>
      <c r="BL1874" s="190"/>
      <c r="BM1874" s="190"/>
      <c r="BN1874" s="190"/>
      <c r="BO1874" s="190"/>
      <c r="BP1874" s="190"/>
      <c r="BQ1874" s="190"/>
      <c r="BR1874" s="190"/>
      <c r="BS1874" s="190"/>
      <c r="BT1874" s="190"/>
      <c r="BU1874" s="190"/>
      <c r="BV1874" s="190"/>
      <c r="BW1874" s="190"/>
      <c r="BX1874" s="190"/>
      <c r="BY1874" s="190"/>
      <c r="BZ1874" s="190"/>
      <c r="CA1874" s="190"/>
      <c r="CB1874" s="190"/>
      <c r="CC1874" s="190"/>
      <c r="CD1874" s="190"/>
      <c r="CE1874" s="190"/>
      <c r="CF1874" s="190"/>
      <c r="CG1874" s="190"/>
      <c r="CH1874" s="190"/>
      <c r="CI1874" s="190"/>
      <c r="CJ1874" s="190"/>
      <c r="CK1874" s="190"/>
      <c r="CL1874" s="190"/>
      <c r="CN1874" s="201"/>
      <c r="CO1874" s="190"/>
      <c r="CP1874" s="190"/>
      <c r="CQ1874" s="190"/>
      <c r="CR1874" s="190"/>
      <c r="CS1874" s="190"/>
      <c r="CT1874" s="190"/>
      <c r="CU1874" s="190"/>
      <c r="CV1874" s="190"/>
      <c r="CW1874" s="190"/>
      <c r="CX1874" s="190"/>
      <c r="CY1874" s="190"/>
      <c r="CZ1874" s="190"/>
      <c r="DA1874" s="190"/>
      <c r="DB1874" s="190"/>
      <c r="DC1874" s="190"/>
      <c r="DD1874" s="190"/>
      <c r="DE1874" s="190"/>
      <c r="DF1874" s="190"/>
      <c r="DG1874" s="190"/>
      <c r="DH1874" s="190"/>
      <c r="DI1874" s="190"/>
      <c r="DJ1874" s="190"/>
      <c r="DK1874" s="190"/>
      <c r="DL1874" s="190"/>
    </row>
    <row r="1875" spans="1:116" x14ac:dyDescent="0.4">
      <c r="A1875" s="174"/>
      <c r="E1875" s="8"/>
      <c r="G1875" s="175" t="s">
        <v>505</v>
      </c>
      <c r="H1875" s="200"/>
      <c r="I1875" s="201"/>
      <c r="J1875" s="201"/>
      <c r="K1875" s="202"/>
      <c r="L1875" s="202"/>
      <c r="M1875" s="202"/>
      <c r="N1875" s="202"/>
      <c r="O1875" s="202"/>
      <c r="P1875" s="202"/>
      <c r="R1875" s="202"/>
      <c r="S1875" s="190"/>
      <c r="T1875" s="190"/>
      <c r="U1875" s="190"/>
      <c r="V1875" s="190"/>
      <c r="W1875" s="190"/>
      <c r="X1875" s="190"/>
      <c r="Y1875" s="190"/>
      <c r="Z1875" s="190"/>
      <c r="AA1875" s="190"/>
      <c r="AB1875" s="190"/>
      <c r="AC1875" s="190"/>
      <c r="AD1875" s="190"/>
      <c r="AE1875" s="190"/>
      <c r="AF1875" s="190"/>
      <c r="AG1875" s="190"/>
      <c r="AH1875" s="190"/>
      <c r="AI1875" s="190"/>
      <c r="AJ1875" s="190"/>
      <c r="AK1875" s="190"/>
      <c r="AL1875" s="190"/>
      <c r="AM1875" s="190"/>
      <c r="AN1875" s="190"/>
      <c r="AO1875" s="190"/>
      <c r="AP1875" s="190"/>
      <c r="AQ1875" s="190"/>
      <c r="AR1875" s="190"/>
      <c r="AS1875" s="190"/>
      <c r="AT1875" s="190"/>
      <c r="AU1875" s="190"/>
      <c r="AV1875" s="190"/>
      <c r="AW1875" s="190"/>
      <c r="AX1875" s="190"/>
      <c r="AY1875" s="190"/>
      <c r="AZ1875" s="190"/>
      <c r="BA1875" s="190"/>
      <c r="BB1875" s="190"/>
      <c r="BC1875" s="190"/>
      <c r="BD1875" s="190"/>
      <c r="BE1875" s="190"/>
      <c r="BF1875" s="190"/>
      <c r="BG1875" s="190"/>
      <c r="BH1875" s="190"/>
      <c r="BI1875" s="190"/>
      <c r="BJ1875" s="190"/>
      <c r="BK1875" s="190"/>
      <c r="BL1875" s="190"/>
      <c r="BM1875" s="190"/>
      <c r="BN1875" s="190"/>
      <c r="BO1875" s="190"/>
      <c r="BP1875" s="190"/>
      <c r="BQ1875" s="190"/>
      <c r="BR1875" s="190"/>
      <c r="BS1875" s="190"/>
      <c r="BT1875" s="190"/>
      <c r="BU1875" s="190"/>
      <c r="BV1875" s="190"/>
      <c r="BW1875" s="190"/>
      <c r="BX1875" s="190"/>
      <c r="BY1875" s="190"/>
      <c r="BZ1875" s="190"/>
      <c r="CA1875" s="190"/>
      <c r="CB1875" s="190"/>
      <c r="CC1875" s="190"/>
      <c r="CD1875" s="190"/>
      <c r="CE1875" s="190"/>
      <c r="CF1875" s="190"/>
      <c r="CG1875" s="190"/>
      <c r="CH1875" s="190"/>
      <c r="CI1875" s="190"/>
      <c r="CJ1875" s="190"/>
      <c r="CK1875" s="190"/>
      <c r="CL1875" s="190"/>
      <c r="CN1875" s="201"/>
      <c r="CO1875" s="190"/>
      <c r="CP1875" s="190"/>
      <c r="CQ1875" s="190"/>
      <c r="CR1875" s="190"/>
      <c r="CS1875" s="190"/>
      <c r="CT1875" s="190"/>
      <c r="CU1875" s="190"/>
      <c r="CV1875" s="190"/>
      <c r="CW1875" s="190"/>
      <c r="CX1875" s="190"/>
      <c r="CY1875" s="190"/>
      <c r="CZ1875" s="190"/>
      <c r="DA1875" s="190"/>
      <c r="DB1875" s="190"/>
      <c r="DC1875" s="190"/>
      <c r="DD1875" s="190"/>
      <c r="DE1875" s="190"/>
      <c r="DF1875" s="190"/>
      <c r="DG1875" s="190"/>
      <c r="DH1875" s="190"/>
      <c r="DI1875" s="190"/>
      <c r="DJ1875" s="190"/>
      <c r="DK1875" s="190"/>
      <c r="DL1875" s="190"/>
    </row>
    <row r="1876" spans="1:116" x14ac:dyDescent="0.4">
      <c r="A1876" s="174"/>
      <c r="E1876" s="8"/>
      <c r="G1876" s="175" t="s">
        <v>463</v>
      </c>
      <c r="H1876" s="200"/>
      <c r="I1876" s="201"/>
      <c r="J1876" s="201"/>
      <c r="K1876" s="202"/>
      <c r="L1876" s="202"/>
      <c r="M1876" s="202"/>
      <c r="N1876" s="202"/>
      <c r="O1876" s="202"/>
      <c r="P1876" s="202"/>
      <c r="R1876" s="202"/>
      <c r="S1876" s="190" t="str">
        <f t="shared" ref="S1876:AX1876" si="3093">S$22</f>
        <v>S$18</v>
      </c>
      <c r="T1876" s="190" t="str">
        <f t="shared" si="3093"/>
        <v>T$18</v>
      </c>
      <c r="U1876" s="190" t="str">
        <f t="shared" si="3093"/>
        <v>U$18</v>
      </c>
      <c r="V1876" s="190" t="str">
        <f t="shared" si="3093"/>
        <v>V$18</v>
      </c>
      <c r="W1876" s="190" t="str">
        <f t="shared" si="3093"/>
        <v>W$18</v>
      </c>
      <c r="X1876" s="190" t="str">
        <f t="shared" si="3093"/>
        <v>X$18</v>
      </c>
      <c r="Y1876" s="190" t="str">
        <f t="shared" si="3093"/>
        <v>Y$18</v>
      </c>
      <c r="Z1876" s="190" t="str">
        <f t="shared" si="3093"/>
        <v>Z$18</v>
      </c>
      <c r="AA1876" s="190" t="str">
        <f t="shared" si="3093"/>
        <v>AA$18</v>
      </c>
      <c r="AB1876" s="190" t="str">
        <f t="shared" si="3093"/>
        <v>AB$18</v>
      </c>
      <c r="AC1876" s="190" t="str">
        <f t="shared" si="3093"/>
        <v>AC$18</v>
      </c>
      <c r="AD1876" s="190" t="str">
        <f t="shared" si="3093"/>
        <v>AD$18</v>
      </c>
      <c r="AE1876" s="190" t="str">
        <f t="shared" si="3093"/>
        <v>AE$18</v>
      </c>
      <c r="AF1876" s="190" t="str">
        <f t="shared" si="3093"/>
        <v>AF$18</v>
      </c>
      <c r="AG1876" s="190" t="str">
        <f t="shared" si="3093"/>
        <v>AG$18</v>
      </c>
      <c r="AH1876" s="190" t="str">
        <f t="shared" si="3093"/>
        <v>AH$18</v>
      </c>
      <c r="AI1876" s="190" t="str">
        <f t="shared" si="3093"/>
        <v>AI$18</v>
      </c>
      <c r="AJ1876" s="190" t="str">
        <f t="shared" si="3093"/>
        <v>AJ$18</v>
      </c>
      <c r="AK1876" s="190" t="str">
        <f t="shared" si="3093"/>
        <v>AK$18</v>
      </c>
      <c r="AL1876" s="190" t="str">
        <f t="shared" si="3093"/>
        <v>AL$18</v>
      </c>
      <c r="AM1876" s="190" t="str">
        <f t="shared" si="3093"/>
        <v>AM$18</v>
      </c>
      <c r="AN1876" s="190" t="str">
        <f t="shared" si="3093"/>
        <v>AN$18</v>
      </c>
      <c r="AO1876" s="190" t="str">
        <f t="shared" si="3093"/>
        <v>AO$18</v>
      </c>
      <c r="AP1876" s="190" t="str">
        <f t="shared" si="3093"/>
        <v>AP$18</v>
      </c>
      <c r="AQ1876" s="190" t="str">
        <f t="shared" si="3093"/>
        <v>AQ$18</v>
      </c>
      <c r="AR1876" s="190" t="str">
        <f t="shared" si="3093"/>
        <v>AR$18</v>
      </c>
      <c r="AS1876" s="190" t="str">
        <f t="shared" si="3093"/>
        <v>AS$18</v>
      </c>
      <c r="AT1876" s="190" t="str">
        <f t="shared" si="3093"/>
        <v>AT$18</v>
      </c>
      <c r="AU1876" s="190" t="str">
        <f t="shared" si="3093"/>
        <v>AU$18</v>
      </c>
      <c r="AV1876" s="190" t="str">
        <f t="shared" si="3093"/>
        <v>AV$18</v>
      </c>
      <c r="AW1876" s="190" t="str">
        <f t="shared" si="3093"/>
        <v>AW$18</v>
      </c>
      <c r="AX1876" s="190" t="str">
        <f t="shared" si="3093"/>
        <v>AX$18</v>
      </c>
      <c r="AY1876" s="190" t="str">
        <f t="shared" ref="AY1876:CD1876" si="3094">AY$22</f>
        <v>AY$18</v>
      </c>
      <c r="AZ1876" s="190" t="str">
        <f t="shared" si="3094"/>
        <v>AZ$18</v>
      </c>
      <c r="BA1876" s="190" t="str">
        <f t="shared" si="3094"/>
        <v>BA$18</v>
      </c>
      <c r="BB1876" s="190" t="str">
        <f t="shared" si="3094"/>
        <v>BB$18</v>
      </c>
      <c r="BC1876" s="190" t="str">
        <f t="shared" si="3094"/>
        <v>BC$18</v>
      </c>
      <c r="BD1876" s="190" t="str">
        <f t="shared" si="3094"/>
        <v>BD$18</v>
      </c>
      <c r="BE1876" s="190" t="str">
        <f t="shared" si="3094"/>
        <v>BE$18</v>
      </c>
      <c r="BF1876" s="190" t="str">
        <f t="shared" si="3094"/>
        <v>BF$18</v>
      </c>
      <c r="BG1876" s="190" t="str">
        <f t="shared" si="3094"/>
        <v>BG$18</v>
      </c>
      <c r="BH1876" s="190" t="str">
        <f t="shared" si="3094"/>
        <v>BH$18</v>
      </c>
      <c r="BI1876" s="190" t="str">
        <f t="shared" si="3094"/>
        <v>BI$18</v>
      </c>
      <c r="BJ1876" s="190" t="str">
        <f t="shared" si="3094"/>
        <v>BJ$18</v>
      </c>
      <c r="BK1876" s="190" t="str">
        <f t="shared" si="3094"/>
        <v>BK$18</v>
      </c>
      <c r="BL1876" s="190" t="str">
        <f t="shared" si="3094"/>
        <v>BL$18</v>
      </c>
      <c r="BM1876" s="190" t="str">
        <f t="shared" si="3094"/>
        <v>BM$18</v>
      </c>
      <c r="BN1876" s="190" t="str">
        <f t="shared" si="3094"/>
        <v>BN$18</v>
      </c>
      <c r="BO1876" s="190" t="str">
        <f t="shared" si="3094"/>
        <v>BO$18</v>
      </c>
      <c r="BP1876" s="190" t="str">
        <f t="shared" si="3094"/>
        <v>BP$18</v>
      </c>
      <c r="BQ1876" s="190" t="str">
        <f t="shared" si="3094"/>
        <v>BQ$18</v>
      </c>
      <c r="BR1876" s="190" t="str">
        <f t="shared" si="3094"/>
        <v>BR$18</v>
      </c>
      <c r="BS1876" s="190" t="str">
        <f t="shared" si="3094"/>
        <v>BS$18</v>
      </c>
      <c r="BT1876" s="190" t="str">
        <f t="shared" si="3094"/>
        <v>BT$18</v>
      </c>
      <c r="BU1876" s="190" t="str">
        <f t="shared" si="3094"/>
        <v>BU$18</v>
      </c>
      <c r="BV1876" s="190" t="str">
        <f t="shared" si="3094"/>
        <v>BV$18</v>
      </c>
      <c r="BW1876" s="190" t="str">
        <f t="shared" si="3094"/>
        <v>BW$18</v>
      </c>
      <c r="BX1876" s="190" t="str">
        <f t="shared" si="3094"/>
        <v>BX$18</v>
      </c>
      <c r="BY1876" s="190" t="str">
        <f t="shared" si="3094"/>
        <v>BY$18</v>
      </c>
      <c r="BZ1876" s="190" t="str">
        <f t="shared" si="3094"/>
        <v>BZ$18</v>
      </c>
      <c r="CA1876" s="190" t="str">
        <f t="shared" si="3094"/>
        <v>CA$18</v>
      </c>
      <c r="CB1876" s="190" t="str">
        <f t="shared" si="3094"/>
        <v>CB$18</v>
      </c>
      <c r="CC1876" s="190" t="str">
        <f t="shared" si="3094"/>
        <v>CC$18</v>
      </c>
      <c r="CD1876" s="190" t="str">
        <f t="shared" si="3094"/>
        <v>CD$18</v>
      </c>
      <c r="CE1876" s="190" t="str">
        <f t="shared" ref="CE1876:CL1876" si="3095">CE$22</f>
        <v>CE$18</v>
      </c>
      <c r="CF1876" s="190" t="str">
        <f t="shared" si="3095"/>
        <v>CF$18</v>
      </c>
      <c r="CG1876" s="190" t="str">
        <f t="shared" si="3095"/>
        <v>CG$18</v>
      </c>
      <c r="CH1876" s="190" t="str">
        <f t="shared" si="3095"/>
        <v>CH$18</v>
      </c>
      <c r="CI1876" s="190" t="str">
        <f t="shared" si="3095"/>
        <v>CI$18</v>
      </c>
      <c r="CJ1876" s="190" t="str">
        <f t="shared" si="3095"/>
        <v>CJ$18</v>
      </c>
      <c r="CK1876" s="190" t="str">
        <f t="shared" si="3095"/>
        <v>CK$18</v>
      </c>
      <c r="CL1876" s="190" t="str">
        <f t="shared" si="3095"/>
        <v>CL$18</v>
      </c>
      <c r="CN1876" s="201"/>
      <c r="CO1876" s="190" t="str">
        <f t="shared" ref="CO1876:DL1876" si="3096">CO$22</f>
        <v>CO$18</v>
      </c>
      <c r="CP1876" s="190" t="str">
        <f t="shared" si="3096"/>
        <v>CP$18</v>
      </c>
      <c r="CQ1876" s="190" t="str">
        <f t="shared" si="3096"/>
        <v>CQ$18</v>
      </c>
      <c r="CR1876" s="190" t="str">
        <f t="shared" si="3096"/>
        <v>CR$18</v>
      </c>
      <c r="CS1876" s="190" t="str">
        <f t="shared" si="3096"/>
        <v>CS$18</v>
      </c>
      <c r="CT1876" s="190" t="str">
        <f t="shared" si="3096"/>
        <v>CT$18</v>
      </c>
      <c r="CU1876" s="190" t="str">
        <f t="shared" si="3096"/>
        <v>CU$18</v>
      </c>
      <c r="CV1876" s="190" t="str">
        <f t="shared" si="3096"/>
        <v>CV$18</v>
      </c>
      <c r="CW1876" s="190" t="str">
        <f t="shared" si="3096"/>
        <v>CW$18</v>
      </c>
      <c r="CX1876" s="190" t="str">
        <f t="shared" si="3096"/>
        <v>CX$18</v>
      </c>
      <c r="CY1876" s="190" t="str">
        <f t="shared" si="3096"/>
        <v>CY$18</v>
      </c>
      <c r="CZ1876" s="190" t="str">
        <f t="shared" si="3096"/>
        <v>CZ$18</v>
      </c>
      <c r="DA1876" s="190" t="str">
        <f t="shared" si="3096"/>
        <v>DA$18</v>
      </c>
      <c r="DB1876" s="190" t="str">
        <f t="shared" si="3096"/>
        <v>DB$18</v>
      </c>
      <c r="DC1876" s="190" t="str">
        <f t="shared" si="3096"/>
        <v>DC$18</v>
      </c>
      <c r="DD1876" s="190" t="str">
        <f t="shared" si="3096"/>
        <v>DD$18</v>
      </c>
      <c r="DE1876" s="190" t="str">
        <f t="shared" si="3096"/>
        <v>DE$18</v>
      </c>
      <c r="DF1876" s="190" t="str">
        <f t="shared" si="3096"/>
        <v>DF$18</v>
      </c>
      <c r="DG1876" s="190" t="str">
        <f t="shared" si="3096"/>
        <v>DG$18</v>
      </c>
      <c r="DH1876" s="190" t="str">
        <f t="shared" si="3096"/>
        <v>DH$18</v>
      </c>
      <c r="DI1876" s="190" t="str">
        <f t="shared" si="3096"/>
        <v>DI$18</v>
      </c>
      <c r="DJ1876" s="190" t="str">
        <f t="shared" si="3096"/>
        <v>DJ$18</v>
      </c>
      <c r="DK1876" s="190" t="str">
        <f t="shared" si="3096"/>
        <v>DK$18</v>
      </c>
      <c r="DL1876" s="190" t="str">
        <f t="shared" si="3096"/>
        <v>DL$18</v>
      </c>
    </row>
    <row r="1877" spans="1:116" x14ac:dyDescent="0.4">
      <c r="A1877" s="174"/>
      <c r="E1877" s="8"/>
      <c r="G1877" s="175" t="s">
        <v>464</v>
      </c>
      <c r="H1877" s="200"/>
      <c r="I1877" s="201"/>
      <c r="J1877" s="201"/>
      <c r="K1877" s="202"/>
      <c r="L1877" s="202"/>
      <c r="M1877" s="202"/>
      <c r="N1877" s="202"/>
      <c r="O1877" s="202"/>
      <c r="P1877" s="202"/>
      <c r="R1877" s="202"/>
      <c r="S1877" s="190" t="str">
        <f t="shared" ref="S1877:AX1877" si="3097">S$23</f>
        <v>S$19</v>
      </c>
      <c r="T1877" s="190" t="str">
        <f t="shared" si="3097"/>
        <v>T$19</v>
      </c>
      <c r="U1877" s="190" t="str">
        <f t="shared" si="3097"/>
        <v>U$19</v>
      </c>
      <c r="V1877" s="190" t="str">
        <f t="shared" si="3097"/>
        <v>V$19</v>
      </c>
      <c r="W1877" s="190" t="str">
        <f t="shared" si="3097"/>
        <v>W$19</v>
      </c>
      <c r="X1877" s="190" t="str">
        <f t="shared" si="3097"/>
        <v>X$19</v>
      </c>
      <c r="Y1877" s="190" t="str">
        <f t="shared" si="3097"/>
        <v>Y$19</v>
      </c>
      <c r="Z1877" s="190" t="str">
        <f t="shared" si="3097"/>
        <v>Z$19</v>
      </c>
      <c r="AA1877" s="190" t="str">
        <f t="shared" si="3097"/>
        <v>AA$19</v>
      </c>
      <c r="AB1877" s="190" t="str">
        <f t="shared" si="3097"/>
        <v>AB$19</v>
      </c>
      <c r="AC1877" s="190" t="str">
        <f t="shared" si="3097"/>
        <v>AC$19</v>
      </c>
      <c r="AD1877" s="190" t="str">
        <f t="shared" si="3097"/>
        <v>AD$19</v>
      </c>
      <c r="AE1877" s="190" t="str">
        <f t="shared" si="3097"/>
        <v>AE$19</v>
      </c>
      <c r="AF1877" s="190" t="str">
        <f t="shared" si="3097"/>
        <v>AF$19</v>
      </c>
      <c r="AG1877" s="190" t="str">
        <f t="shared" si="3097"/>
        <v>AG$19</v>
      </c>
      <c r="AH1877" s="190" t="str">
        <f t="shared" si="3097"/>
        <v>AH$19</v>
      </c>
      <c r="AI1877" s="190" t="str">
        <f t="shared" si="3097"/>
        <v>AI$19</v>
      </c>
      <c r="AJ1877" s="190" t="str">
        <f t="shared" si="3097"/>
        <v>AJ$19</v>
      </c>
      <c r="AK1877" s="190" t="str">
        <f t="shared" si="3097"/>
        <v>AK$19</v>
      </c>
      <c r="AL1877" s="190" t="str">
        <f t="shared" si="3097"/>
        <v>AL$19</v>
      </c>
      <c r="AM1877" s="190" t="str">
        <f t="shared" si="3097"/>
        <v>AM$19</v>
      </c>
      <c r="AN1877" s="190" t="str">
        <f t="shared" si="3097"/>
        <v>AN$19</v>
      </c>
      <c r="AO1877" s="190" t="str">
        <f t="shared" si="3097"/>
        <v>AO$19</v>
      </c>
      <c r="AP1877" s="190" t="str">
        <f t="shared" si="3097"/>
        <v>AP$19</v>
      </c>
      <c r="AQ1877" s="190" t="str">
        <f t="shared" si="3097"/>
        <v>AQ$19</v>
      </c>
      <c r="AR1877" s="190" t="str">
        <f t="shared" si="3097"/>
        <v>AR$19</v>
      </c>
      <c r="AS1877" s="190" t="str">
        <f t="shared" si="3097"/>
        <v>AS$19</v>
      </c>
      <c r="AT1877" s="190" t="str">
        <f t="shared" si="3097"/>
        <v>AT$19</v>
      </c>
      <c r="AU1877" s="190" t="str">
        <f t="shared" si="3097"/>
        <v>AU$19</v>
      </c>
      <c r="AV1877" s="190" t="str">
        <f t="shared" si="3097"/>
        <v>AV$19</v>
      </c>
      <c r="AW1877" s="190" t="str">
        <f t="shared" si="3097"/>
        <v>AW$19</v>
      </c>
      <c r="AX1877" s="190" t="str">
        <f t="shared" si="3097"/>
        <v>AX$19</v>
      </c>
      <c r="AY1877" s="190" t="str">
        <f t="shared" ref="AY1877:CD1877" si="3098">AY$23</f>
        <v>AY$19</v>
      </c>
      <c r="AZ1877" s="190" t="str">
        <f t="shared" si="3098"/>
        <v>AZ$19</v>
      </c>
      <c r="BA1877" s="190" t="str">
        <f t="shared" si="3098"/>
        <v>BA$19</v>
      </c>
      <c r="BB1877" s="190" t="str">
        <f t="shared" si="3098"/>
        <v>BB$19</v>
      </c>
      <c r="BC1877" s="190" t="str">
        <f t="shared" si="3098"/>
        <v>BC$19</v>
      </c>
      <c r="BD1877" s="190" t="str">
        <f t="shared" si="3098"/>
        <v>BD$19</v>
      </c>
      <c r="BE1877" s="190" t="str">
        <f t="shared" si="3098"/>
        <v>BE$19</v>
      </c>
      <c r="BF1877" s="190" t="str">
        <f t="shared" si="3098"/>
        <v>BF$19</v>
      </c>
      <c r="BG1877" s="190" t="str">
        <f t="shared" si="3098"/>
        <v>BG$19</v>
      </c>
      <c r="BH1877" s="190" t="str">
        <f t="shared" si="3098"/>
        <v>BH$19</v>
      </c>
      <c r="BI1877" s="190" t="str">
        <f t="shared" si="3098"/>
        <v>BI$19</v>
      </c>
      <c r="BJ1877" s="190" t="str">
        <f t="shared" si="3098"/>
        <v>BJ$19</v>
      </c>
      <c r="BK1877" s="190" t="str">
        <f t="shared" si="3098"/>
        <v>BK$19</v>
      </c>
      <c r="BL1877" s="190" t="str">
        <f t="shared" si="3098"/>
        <v>BL$19</v>
      </c>
      <c r="BM1877" s="190" t="str">
        <f t="shared" si="3098"/>
        <v>BM$19</v>
      </c>
      <c r="BN1877" s="190" t="str">
        <f t="shared" si="3098"/>
        <v>BN$19</v>
      </c>
      <c r="BO1877" s="190" t="str">
        <f t="shared" si="3098"/>
        <v>BO$19</v>
      </c>
      <c r="BP1877" s="190" t="str">
        <f t="shared" si="3098"/>
        <v>BP$19</v>
      </c>
      <c r="BQ1877" s="190" t="str">
        <f t="shared" si="3098"/>
        <v>BQ$19</v>
      </c>
      <c r="BR1877" s="190" t="str">
        <f t="shared" si="3098"/>
        <v>BR$19</v>
      </c>
      <c r="BS1877" s="190" t="str">
        <f t="shared" si="3098"/>
        <v>BS$19</v>
      </c>
      <c r="BT1877" s="190" t="str">
        <f t="shared" si="3098"/>
        <v>BT$19</v>
      </c>
      <c r="BU1877" s="190" t="str">
        <f t="shared" si="3098"/>
        <v>BU$19</v>
      </c>
      <c r="BV1877" s="190" t="str">
        <f t="shared" si="3098"/>
        <v>BV$19</v>
      </c>
      <c r="BW1877" s="190" t="str">
        <f t="shared" si="3098"/>
        <v>BW$19</v>
      </c>
      <c r="BX1877" s="190" t="str">
        <f t="shared" si="3098"/>
        <v>BX$19</v>
      </c>
      <c r="BY1877" s="190" t="str">
        <f t="shared" si="3098"/>
        <v>BY$19</v>
      </c>
      <c r="BZ1877" s="190" t="str">
        <f t="shared" si="3098"/>
        <v>BZ$19</v>
      </c>
      <c r="CA1877" s="190" t="str">
        <f t="shared" si="3098"/>
        <v>CA$19</v>
      </c>
      <c r="CB1877" s="190" t="str">
        <f t="shared" si="3098"/>
        <v>CB$19</v>
      </c>
      <c r="CC1877" s="190" t="str">
        <f t="shared" si="3098"/>
        <v>CC$19</v>
      </c>
      <c r="CD1877" s="190" t="str">
        <f t="shared" si="3098"/>
        <v>CD$19</v>
      </c>
      <c r="CE1877" s="190" t="str">
        <f t="shared" ref="CE1877:CL1877" si="3099">CE$23</f>
        <v>CE$19</v>
      </c>
      <c r="CF1877" s="190" t="str">
        <f t="shared" si="3099"/>
        <v>CF$19</v>
      </c>
      <c r="CG1877" s="190" t="str">
        <f t="shared" si="3099"/>
        <v>CG$19</v>
      </c>
      <c r="CH1877" s="190" t="str">
        <f t="shared" si="3099"/>
        <v>CH$19</v>
      </c>
      <c r="CI1877" s="190" t="str">
        <f t="shared" si="3099"/>
        <v>CI$19</v>
      </c>
      <c r="CJ1877" s="190" t="str">
        <f t="shared" si="3099"/>
        <v>CJ$19</v>
      </c>
      <c r="CK1877" s="190" t="str">
        <f t="shared" si="3099"/>
        <v>CK$19</v>
      </c>
      <c r="CL1877" s="190" t="str">
        <f t="shared" si="3099"/>
        <v>CL$19</v>
      </c>
      <c r="CN1877" s="201"/>
      <c r="CO1877" s="190" t="str">
        <f t="shared" ref="CO1877:DL1877" si="3100">CO$23</f>
        <v>CO$19</v>
      </c>
      <c r="CP1877" s="190" t="str">
        <f t="shared" si="3100"/>
        <v>CP$19</v>
      </c>
      <c r="CQ1877" s="190" t="str">
        <f t="shared" si="3100"/>
        <v>CQ$19</v>
      </c>
      <c r="CR1877" s="190" t="str">
        <f t="shared" si="3100"/>
        <v>CR$19</v>
      </c>
      <c r="CS1877" s="190" t="str">
        <f t="shared" si="3100"/>
        <v>CS$19</v>
      </c>
      <c r="CT1877" s="190" t="str">
        <f t="shared" si="3100"/>
        <v>CT$19</v>
      </c>
      <c r="CU1877" s="190" t="str">
        <f t="shared" si="3100"/>
        <v>CU$19</v>
      </c>
      <c r="CV1877" s="190" t="str">
        <f t="shared" si="3100"/>
        <v>CV$19</v>
      </c>
      <c r="CW1877" s="190" t="str">
        <f t="shared" si="3100"/>
        <v>CW$19</v>
      </c>
      <c r="CX1877" s="190" t="str">
        <f t="shared" si="3100"/>
        <v>CX$19</v>
      </c>
      <c r="CY1877" s="190" t="str">
        <f t="shared" si="3100"/>
        <v>CY$19</v>
      </c>
      <c r="CZ1877" s="190" t="str">
        <f t="shared" si="3100"/>
        <v>CZ$19</v>
      </c>
      <c r="DA1877" s="190" t="str">
        <f t="shared" si="3100"/>
        <v>DA$19</v>
      </c>
      <c r="DB1877" s="190" t="str">
        <f t="shared" si="3100"/>
        <v>DB$19</v>
      </c>
      <c r="DC1877" s="190" t="str">
        <f t="shared" si="3100"/>
        <v>DC$19</v>
      </c>
      <c r="DD1877" s="190" t="str">
        <f t="shared" si="3100"/>
        <v>DD$19</v>
      </c>
      <c r="DE1877" s="190" t="str">
        <f t="shared" si="3100"/>
        <v>DE$19</v>
      </c>
      <c r="DF1877" s="190" t="str">
        <f t="shared" si="3100"/>
        <v>DF$19</v>
      </c>
      <c r="DG1877" s="190" t="str">
        <f t="shared" si="3100"/>
        <v>DG$19</v>
      </c>
      <c r="DH1877" s="190" t="str">
        <f t="shared" si="3100"/>
        <v>DH$19</v>
      </c>
      <c r="DI1877" s="190" t="str">
        <f t="shared" si="3100"/>
        <v>DI$19</v>
      </c>
      <c r="DJ1877" s="190" t="str">
        <f t="shared" si="3100"/>
        <v>DJ$19</v>
      </c>
      <c r="DK1877" s="190" t="str">
        <f t="shared" si="3100"/>
        <v>DK$19</v>
      </c>
      <c r="DL1877" s="190" t="str">
        <f t="shared" si="3100"/>
        <v>DL$19</v>
      </c>
    </row>
    <row r="1878" spans="1:116" x14ac:dyDescent="0.4">
      <c r="A1878" s="31" t="s">
        <v>218</v>
      </c>
      <c r="B1878" s="31" t="s">
        <v>243</v>
      </c>
      <c r="C1878" s="31"/>
      <c r="D1878" t="s">
        <v>426</v>
      </c>
      <c r="E1878" s="8" t="str">
        <f t="shared" ref="E1878:E1906" si="3101">ROW()&amp;" "&amp;D1878</f>
        <v>1878 DAMORT-F</v>
      </c>
      <c r="F1878" t="s">
        <v>349</v>
      </c>
      <c r="G1878" s="70" t="s">
        <v>286</v>
      </c>
      <c r="H1878" s="48"/>
      <c r="I1878" s="297"/>
      <c r="J1878" s="297"/>
      <c r="K1878" s="48"/>
      <c r="L1878" s="48"/>
      <c r="M1878" s="48"/>
      <c r="N1878" s="48"/>
      <c r="O1878" s="48"/>
      <c r="P1878" s="48"/>
      <c r="R1878" s="70"/>
      <c r="S1878" s="298"/>
      <c r="T1878" s="298"/>
      <c r="U1878" s="298"/>
      <c r="V1878" s="298"/>
      <c r="W1878" s="298"/>
      <c r="X1878" s="298"/>
      <c r="Y1878" s="298"/>
      <c r="Z1878" s="298"/>
      <c r="AA1878" s="298"/>
      <c r="AB1878" s="298"/>
      <c r="AC1878" s="298"/>
      <c r="AD1878" s="298"/>
      <c r="AE1878" s="298"/>
      <c r="AF1878" s="298"/>
      <c r="AG1878" s="298"/>
      <c r="AH1878" s="298"/>
      <c r="AI1878" s="298"/>
      <c r="AJ1878" s="298"/>
      <c r="AK1878" s="298"/>
      <c r="AL1878" s="298"/>
      <c r="AM1878" s="298"/>
      <c r="AN1878" s="298"/>
      <c r="AO1878" s="298"/>
      <c r="AP1878" s="298"/>
      <c r="AQ1878" s="298"/>
      <c r="AR1878" s="298"/>
      <c r="AS1878" s="298"/>
      <c r="AT1878" s="298"/>
      <c r="AU1878" s="298"/>
      <c r="AV1878" s="298"/>
      <c r="AW1878" s="298"/>
      <c r="AX1878" s="298"/>
      <c r="AY1878" s="298"/>
      <c r="AZ1878" s="298"/>
      <c r="BA1878" s="298"/>
      <c r="BB1878" s="298"/>
      <c r="BC1878" s="298"/>
      <c r="BD1878" s="298"/>
      <c r="BE1878" s="298"/>
      <c r="BF1878" s="298"/>
      <c r="BG1878" s="298"/>
      <c r="BH1878" s="298"/>
      <c r="BI1878" s="298"/>
      <c r="BJ1878" s="298"/>
      <c r="BK1878" s="298"/>
      <c r="BL1878" s="298"/>
      <c r="BM1878" s="298"/>
      <c r="BN1878" s="298"/>
      <c r="BO1878" s="298"/>
      <c r="BP1878" s="298"/>
      <c r="BQ1878" s="298"/>
      <c r="BR1878" s="298"/>
      <c r="BS1878" s="298"/>
      <c r="BT1878" s="298"/>
      <c r="BU1878" s="298"/>
      <c r="BV1878" s="298"/>
      <c r="BW1878" s="298"/>
      <c r="BX1878" s="298"/>
      <c r="BY1878" s="298"/>
      <c r="BZ1878" s="298"/>
      <c r="CA1878" s="298"/>
      <c r="CB1878" s="298"/>
      <c r="CC1878" s="298"/>
      <c r="CD1878" s="298"/>
      <c r="CE1878" s="298"/>
      <c r="CF1878" s="298"/>
      <c r="CG1878" s="298"/>
      <c r="CH1878" s="298"/>
      <c r="CI1878" s="298"/>
      <c r="CJ1878" s="298"/>
      <c r="CK1878" s="298"/>
      <c r="CL1878" s="298"/>
      <c r="CN1878" s="297"/>
      <c r="CO1878" s="298"/>
      <c r="CP1878" s="298"/>
      <c r="CQ1878" s="298"/>
      <c r="CR1878" s="298"/>
      <c r="CS1878" s="298"/>
      <c r="CT1878" s="298"/>
      <c r="CU1878" s="298"/>
      <c r="CV1878" s="298"/>
      <c r="CW1878" s="298"/>
      <c r="CX1878" s="298"/>
      <c r="CY1878" s="298"/>
      <c r="CZ1878" s="298"/>
      <c r="DA1878" s="298"/>
      <c r="DB1878" s="298"/>
      <c r="DC1878" s="298"/>
      <c r="DD1878" s="298"/>
      <c r="DE1878" s="298"/>
      <c r="DF1878" s="298"/>
      <c r="DG1878" s="298"/>
      <c r="DH1878" s="298"/>
      <c r="DI1878" s="298"/>
      <c r="DJ1878" s="298"/>
      <c r="DK1878" s="298"/>
      <c r="DL1878" s="298"/>
    </row>
    <row r="1879" spans="1:116" x14ac:dyDescent="0.4">
      <c r="B1879" t="str">
        <f>E1879</f>
        <v>1879 DAMORT-F</v>
      </c>
      <c r="D1879" t="s">
        <v>426</v>
      </c>
      <c r="E1879" s="12" t="str">
        <f t="shared" ref="E1879:E1881" si="3102">ROW()&amp;" "&amp;D1879</f>
        <v>1879 DAMORT-F</v>
      </c>
      <c r="G1879" s="95" t="str">
        <f>"Assumptions - "&amp;G1878</f>
        <v>Assumptions - Simple amortizing debt:</v>
      </c>
      <c r="I1879"/>
      <c r="J1879"/>
      <c r="R1879"/>
      <c r="S1879"/>
      <c r="T1879"/>
      <c r="U1879"/>
      <c r="V1879"/>
      <c r="W1879"/>
      <c r="X1879"/>
      <c r="Y1879"/>
      <c r="Z1879"/>
      <c r="AA1879"/>
      <c r="AB1879"/>
      <c r="AC1879"/>
      <c r="AD1879"/>
      <c r="AE1879"/>
      <c r="AF1879"/>
      <c r="AG1879"/>
      <c r="AH1879"/>
      <c r="AI1879"/>
      <c r="AJ1879"/>
      <c r="AK1879"/>
      <c r="AL1879"/>
      <c r="AM1879"/>
      <c r="AN1879"/>
      <c r="AO1879"/>
      <c r="AP1879"/>
      <c r="AQ1879"/>
      <c r="AR1879"/>
      <c r="AS1879"/>
      <c r="AT1879"/>
      <c r="AU1879"/>
      <c r="AV1879"/>
      <c r="AW1879"/>
      <c r="AX1879"/>
      <c r="AY1879"/>
      <c r="AZ1879"/>
      <c r="BA1879"/>
      <c r="BB1879"/>
      <c r="BC1879"/>
      <c r="BD1879"/>
      <c r="BE1879"/>
      <c r="BF1879"/>
      <c r="BG1879"/>
      <c r="BH1879"/>
      <c r="BI1879"/>
      <c r="BJ1879"/>
      <c r="BK1879"/>
      <c r="BL1879"/>
      <c r="BM1879"/>
      <c r="BN1879"/>
      <c r="BO1879"/>
      <c r="BP1879"/>
      <c r="BQ1879"/>
      <c r="BR1879"/>
      <c r="BS1879"/>
      <c r="BT1879"/>
      <c r="BU1879"/>
      <c r="BV1879"/>
      <c r="BW1879"/>
      <c r="BX1879"/>
      <c r="BY1879"/>
      <c r="BZ1879"/>
      <c r="CA1879"/>
      <c r="CB1879"/>
      <c r="CC1879"/>
      <c r="CD1879"/>
      <c r="CE1879"/>
      <c r="CF1879"/>
      <c r="CG1879"/>
      <c r="CH1879"/>
      <c r="CI1879"/>
      <c r="CJ1879"/>
      <c r="CK1879"/>
      <c r="CL1879"/>
      <c r="CN1879"/>
    </row>
    <row r="1880" spans="1:116" x14ac:dyDescent="0.4">
      <c r="A1880" s="31"/>
      <c r="B1880" t="str">
        <f>E1880</f>
        <v>1880 DAMORT-F</v>
      </c>
      <c r="D1880" t="s">
        <v>426</v>
      </c>
      <c r="E1880" s="12" t="str">
        <f t="shared" si="3101"/>
        <v>1880 DAMORT-F</v>
      </c>
      <c r="F1880" s="31"/>
      <c r="G1880" s="159" t="s">
        <v>287</v>
      </c>
      <c r="H1880" s="57">
        <v>36</v>
      </c>
      <c r="I1880" s="31"/>
      <c r="J1880" s="31"/>
      <c r="K1880" s="31"/>
      <c r="L1880" s="31"/>
      <c r="M1880" s="31"/>
      <c r="N1880" s="31"/>
      <c r="O1880" s="31"/>
      <c r="P1880" s="31"/>
      <c r="R1880" s="31"/>
      <c r="S1880" s="73"/>
      <c r="T1880" s="73"/>
      <c r="U1880" s="73"/>
      <c r="V1880" s="73"/>
      <c r="W1880" s="73"/>
      <c r="X1880" s="73"/>
      <c r="Y1880" s="73"/>
      <c r="Z1880" s="73"/>
      <c r="AA1880" s="73"/>
      <c r="AB1880" s="73"/>
      <c r="AC1880" s="73"/>
      <c r="AD1880" s="73"/>
      <c r="AE1880" s="73"/>
      <c r="AF1880" s="73"/>
      <c r="AG1880" s="73"/>
      <c r="AH1880" s="73"/>
      <c r="AI1880" s="73"/>
      <c r="AJ1880" s="73"/>
      <c r="AK1880" s="73"/>
      <c r="AL1880" s="73"/>
      <c r="AM1880" s="73"/>
      <c r="AN1880" s="73"/>
      <c r="AO1880" s="73"/>
      <c r="AP1880" s="73"/>
      <c r="AQ1880" s="73"/>
      <c r="AR1880" s="73"/>
      <c r="AS1880" s="73"/>
      <c r="AT1880" s="73"/>
      <c r="AU1880" s="73"/>
      <c r="AV1880" s="73"/>
      <c r="AW1880" s="73"/>
      <c r="AX1880" s="73"/>
      <c r="AY1880" s="73"/>
      <c r="AZ1880" s="73"/>
      <c r="BA1880" s="73"/>
      <c r="BB1880" s="73"/>
      <c r="BC1880" s="73"/>
      <c r="BD1880" s="73"/>
      <c r="BE1880" s="73"/>
      <c r="BF1880" s="73"/>
      <c r="BG1880" s="73"/>
      <c r="BH1880" s="73"/>
      <c r="BI1880" s="73"/>
      <c r="BJ1880" s="73"/>
      <c r="BK1880" s="73"/>
      <c r="BL1880" s="73"/>
      <c r="BM1880" s="73"/>
      <c r="BN1880" s="73"/>
      <c r="BO1880" s="73"/>
      <c r="BP1880" s="73"/>
      <c r="BQ1880" s="73"/>
      <c r="BR1880" s="73"/>
      <c r="BS1880" s="73"/>
      <c r="BT1880" s="73"/>
      <c r="BU1880" s="73"/>
      <c r="BV1880" s="73"/>
      <c r="BW1880" s="73"/>
      <c r="BX1880" s="73"/>
      <c r="BY1880" s="73"/>
      <c r="BZ1880" s="73"/>
      <c r="CA1880" s="73"/>
      <c r="CB1880" s="73"/>
      <c r="CC1880" s="73"/>
      <c r="CD1880" s="73"/>
      <c r="CE1880" s="73"/>
      <c r="CF1880" s="73"/>
      <c r="CG1880" s="73"/>
      <c r="CH1880" s="73"/>
      <c r="CI1880" s="73"/>
      <c r="CJ1880" s="73"/>
      <c r="CK1880" s="73"/>
      <c r="CL1880" s="73"/>
      <c r="CN1880" s="31"/>
      <c r="CO1880" s="73"/>
      <c r="CP1880" s="73"/>
      <c r="CQ1880" s="73"/>
      <c r="CR1880" s="73"/>
      <c r="CS1880" s="73"/>
      <c r="CT1880" s="73"/>
      <c r="CU1880" s="73"/>
      <c r="CV1880" s="73"/>
      <c r="CW1880" s="73"/>
      <c r="CX1880" s="73"/>
      <c r="CY1880" s="73"/>
      <c r="CZ1880" s="73"/>
      <c r="DA1880" s="73"/>
      <c r="DB1880" s="73"/>
      <c r="DC1880" s="73"/>
      <c r="DD1880" s="73"/>
      <c r="DE1880" s="73"/>
      <c r="DF1880" s="73"/>
      <c r="DG1880" s="73"/>
      <c r="DH1880" s="73"/>
      <c r="DI1880" s="73"/>
      <c r="DJ1880" s="73"/>
      <c r="DK1880" s="73"/>
      <c r="DL1880" s="73"/>
    </row>
    <row r="1881" spans="1:116" x14ac:dyDescent="0.4">
      <c r="A1881" s="31"/>
      <c r="B1881" t="str">
        <f>E1881</f>
        <v>1881 DAMORT-F</v>
      </c>
      <c r="D1881" t="s">
        <v>426</v>
      </c>
      <c r="E1881" s="12" t="str">
        <f t="shared" si="3101"/>
        <v>1881 DAMORT-F</v>
      </c>
      <c r="F1881" s="31"/>
      <c r="G1881" s="159" t="s">
        <v>288</v>
      </c>
      <c r="H1881" s="59">
        <v>0.1</v>
      </c>
      <c r="I1881" s="31"/>
      <c r="J1881" s="31"/>
      <c r="K1881" s="31"/>
      <c r="L1881" s="31"/>
      <c r="M1881" s="31"/>
      <c r="N1881" s="31"/>
      <c r="O1881" s="31"/>
      <c r="P1881" s="31"/>
      <c r="R1881" s="31"/>
      <c r="S1881" s="73"/>
      <c r="T1881" s="73"/>
      <c r="U1881" s="73"/>
      <c r="V1881" s="73"/>
      <c r="W1881" s="73"/>
      <c r="X1881" s="73"/>
      <c r="Y1881" s="73"/>
      <c r="Z1881" s="73"/>
      <c r="AA1881" s="73"/>
      <c r="AB1881" s="73"/>
      <c r="AC1881" s="73"/>
      <c r="AD1881" s="73"/>
      <c r="AE1881" s="73"/>
      <c r="AF1881" s="73"/>
      <c r="AG1881" s="73"/>
      <c r="AH1881" s="73"/>
      <c r="AI1881" s="73"/>
      <c r="AJ1881" s="73"/>
      <c r="AK1881" s="73"/>
      <c r="AL1881" s="73"/>
      <c r="AM1881" s="73"/>
      <c r="AN1881" s="73"/>
      <c r="AO1881" s="73"/>
      <c r="AP1881" s="73"/>
      <c r="AQ1881" s="73"/>
      <c r="AR1881" s="73"/>
      <c r="AS1881" s="73"/>
      <c r="AT1881" s="73"/>
      <c r="AU1881" s="73"/>
      <c r="AV1881" s="73"/>
      <c r="AW1881" s="73"/>
      <c r="AX1881" s="73"/>
      <c r="AY1881" s="73"/>
      <c r="AZ1881" s="73"/>
      <c r="BA1881" s="73"/>
      <c r="BB1881" s="73"/>
      <c r="BC1881" s="73"/>
      <c r="BD1881" s="73"/>
      <c r="BE1881" s="73"/>
      <c r="BF1881" s="73"/>
      <c r="BG1881" s="73"/>
      <c r="BH1881" s="73"/>
      <c r="BI1881" s="73"/>
      <c r="BJ1881" s="73"/>
      <c r="BK1881" s="73"/>
      <c r="BL1881" s="73"/>
      <c r="BM1881" s="73"/>
      <c r="BN1881" s="73"/>
      <c r="BO1881" s="73"/>
      <c r="BP1881" s="73"/>
      <c r="BQ1881" s="73"/>
      <c r="BR1881" s="73"/>
      <c r="BS1881" s="73"/>
      <c r="BT1881" s="73"/>
      <c r="BU1881" s="73"/>
      <c r="BV1881" s="73"/>
      <c r="BW1881" s="73"/>
      <c r="BX1881" s="73"/>
      <c r="BY1881" s="73"/>
      <c r="BZ1881" s="73"/>
      <c r="CA1881" s="73"/>
      <c r="CB1881" s="73"/>
      <c r="CC1881" s="73"/>
      <c r="CD1881" s="73"/>
      <c r="CE1881" s="73"/>
      <c r="CF1881" s="73"/>
      <c r="CG1881" s="73"/>
      <c r="CH1881" s="73"/>
      <c r="CI1881" s="73"/>
      <c r="CJ1881" s="73"/>
      <c r="CK1881" s="73"/>
      <c r="CL1881" s="73"/>
      <c r="CN1881" s="31"/>
      <c r="CO1881" s="73"/>
      <c r="CP1881" s="73"/>
      <c r="CQ1881" s="73"/>
      <c r="CR1881" s="73"/>
      <c r="CS1881" s="73"/>
      <c r="CT1881" s="73"/>
      <c r="CU1881" s="73"/>
      <c r="CV1881" s="73"/>
      <c r="CW1881" s="73"/>
      <c r="CX1881" s="73"/>
      <c r="CY1881" s="73"/>
      <c r="CZ1881" s="73"/>
      <c r="DA1881" s="73"/>
      <c r="DB1881" s="73"/>
      <c r="DC1881" s="73"/>
      <c r="DD1881" s="73"/>
      <c r="DE1881" s="73"/>
      <c r="DF1881" s="73"/>
      <c r="DG1881" s="73"/>
      <c r="DH1881" s="73"/>
      <c r="DI1881" s="73"/>
      <c r="DJ1881" s="73"/>
      <c r="DK1881" s="73"/>
      <c r="DL1881" s="73"/>
    </row>
    <row r="1882" spans="1:116" x14ac:dyDescent="0.4">
      <c r="A1882" s="31"/>
      <c r="B1882" t="str">
        <f>E1882</f>
        <v>1882 DAMORT-F</v>
      </c>
      <c r="D1882" t="s">
        <v>426</v>
      </c>
      <c r="E1882" s="12" t="str">
        <f t="shared" si="3101"/>
        <v>1882 DAMORT-F</v>
      </c>
      <c r="F1882" s="31"/>
      <c r="G1882" s="160" t="s">
        <v>289</v>
      </c>
      <c r="H1882" s="91">
        <v>1000</v>
      </c>
      <c r="I1882" s="31"/>
      <c r="J1882" s="31"/>
      <c r="K1882" s="31"/>
      <c r="L1882" s="31"/>
      <c r="M1882" s="31"/>
      <c r="N1882" s="31"/>
      <c r="O1882" s="31"/>
      <c r="P1882" s="31"/>
      <c r="R1882" s="31"/>
      <c r="S1882" s="73"/>
      <c r="T1882" s="73"/>
      <c r="U1882" s="73"/>
      <c r="V1882" s="73"/>
      <c r="W1882" s="73"/>
      <c r="X1882" s="73"/>
      <c r="Y1882" s="73"/>
      <c r="Z1882" s="73"/>
      <c r="AA1882" s="73"/>
      <c r="AB1882" s="73"/>
      <c r="AC1882" s="73"/>
      <c r="AD1882" s="73"/>
      <c r="AE1882" s="73"/>
      <c r="AF1882" s="73"/>
      <c r="AG1882" s="73"/>
      <c r="AH1882" s="73"/>
      <c r="AI1882" s="73"/>
      <c r="AJ1882" s="73"/>
      <c r="AK1882" s="73"/>
      <c r="AL1882" s="73"/>
      <c r="AM1882" s="73"/>
      <c r="AN1882" s="73"/>
      <c r="AO1882" s="73"/>
      <c r="AP1882" s="73"/>
      <c r="AQ1882" s="73"/>
      <c r="AR1882" s="73"/>
      <c r="AS1882" s="73"/>
      <c r="AT1882" s="73"/>
      <c r="AU1882" s="73"/>
      <c r="AV1882" s="73"/>
      <c r="AW1882" s="73"/>
      <c r="AX1882" s="73"/>
      <c r="AY1882" s="73"/>
      <c r="AZ1882" s="73"/>
      <c r="BA1882" s="73"/>
      <c r="BB1882" s="73"/>
      <c r="BC1882" s="73"/>
      <c r="BD1882" s="73"/>
      <c r="BE1882" s="73"/>
      <c r="BF1882" s="73"/>
      <c r="BG1882" s="73"/>
      <c r="BH1882" s="73"/>
      <c r="BI1882" s="73"/>
      <c r="BJ1882" s="73"/>
      <c r="BK1882" s="73"/>
      <c r="BL1882" s="73"/>
      <c r="BM1882" s="73"/>
      <c r="BN1882" s="73"/>
      <c r="BO1882" s="73"/>
      <c r="BP1882" s="73"/>
      <c r="BQ1882" s="73"/>
      <c r="BR1882" s="73"/>
      <c r="BS1882" s="73"/>
      <c r="BT1882" s="73"/>
      <c r="BU1882" s="73"/>
      <c r="BV1882" s="73"/>
      <c r="BW1882" s="73"/>
      <c r="BX1882" s="73"/>
      <c r="BY1882" s="73"/>
      <c r="BZ1882" s="73"/>
      <c r="CA1882" s="73"/>
      <c r="CB1882" s="73"/>
      <c r="CC1882" s="73"/>
      <c r="CD1882" s="73"/>
      <c r="CE1882" s="73"/>
      <c r="CF1882" s="73"/>
      <c r="CG1882" s="73"/>
      <c r="CH1882" s="73"/>
      <c r="CI1882" s="73"/>
      <c r="CJ1882" s="73"/>
      <c r="CK1882" s="73"/>
      <c r="CL1882" s="73"/>
      <c r="CN1882" s="31"/>
      <c r="CO1882" s="73"/>
      <c r="CP1882" s="73"/>
      <c r="CQ1882" s="73"/>
      <c r="CR1882" s="73"/>
      <c r="CS1882" s="73"/>
      <c r="CT1882" s="73"/>
      <c r="CU1882" s="73"/>
      <c r="CV1882" s="73"/>
      <c r="CW1882" s="73"/>
      <c r="CX1882" s="73"/>
      <c r="CY1882" s="73"/>
      <c r="CZ1882" s="73"/>
      <c r="DA1882" s="73"/>
      <c r="DB1882" s="73"/>
      <c r="DC1882" s="73"/>
      <c r="DD1882" s="73"/>
      <c r="DE1882" s="73"/>
      <c r="DF1882" s="73"/>
      <c r="DG1882" s="73"/>
      <c r="DH1882" s="73"/>
      <c r="DI1882" s="73"/>
      <c r="DJ1882" s="73"/>
      <c r="DK1882" s="73"/>
      <c r="DL1882" s="73"/>
    </row>
    <row r="1883" spans="1:116" x14ac:dyDescent="0.4">
      <c r="A1883" s="31"/>
      <c r="B1883" s="31"/>
      <c r="C1883" s="31"/>
      <c r="D1883" t="s">
        <v>426</v>
      </c>
      <c r="E1883" s="12" t="str">
        <f t="shared" si="3101"/>
        <v>1883 DAMORT-F</v>
      </c>
      <c r="F1883" s="31"/>
      <c r="G1883" s="127"/>
      <c r="H1883" s="31"/>
      <c r="I1883" s="31"/>
      <c r="J1883" s="31"/>
      <c r="K1883" s="31"/>
      <c r="L1883" s="31"/>
      <c r="M1883" s="31"/>
      <c r="N1883" s="31"/>
      <c r="O1883" s="31"/>
      <c r="P1883" s="31"/>
      <c r="R1883" s="31"/>
      <c r="S1883" s="73"/>
      <c r="T1883" s="73"/>
      <c r="U1883" s="73"/>
      <c r="V1883" s="73"/>
      <c r="W1883" s="73"/>
      <c r="X1883" s="73"/>
      <c r="Y1883" s="73"/>
      <c r="Z1883" s="73"/>
      <c r="AA1883" s="73"/>
      <c r="AB1883" s="73"/>
      <c r="AC1883" s="73"/>
      <c r="AD1883" s="73"/>
      <c r="AE1883" s="73"/>
      <c r="AF1883" s="73"/>
      <c r="AG1883" s="73"/>
      <c r="AH1883" s="73"/>
      <c r="AI1883" s="73"/>
      <c r="AJ1883" s="73"/>
      <c r="AK1883" s="73"/>
      <c r="AL1883" s="73"/>
      <c r="AM1883" s="73"/>
      <c r="AN1883" s="73"/>
      <c r="AO1883" s="73"/>
      <c r="AP1883" s="73"/>
      <c r="AQ1883" s="73"/>
      <c r="AR1883" s="73"/>
      <c r="AS1883" s="73"/>
      <c r="AT1883" s="73"/>
      <c r="AU1883" s="73"/>
      <c r="AV1883" s="73"/>
      <c r="AW1883" s="73"/>
      <c r="AX1883" s="73"/>
      <c r="AY1883" s="73"/>
      <c r="AZ1883" s="73"/>
      <c r="BA1883" s="73"/>
      <c r="BB1883" s="73"/>
      <c r="BC1883" s="73"/>
      <c r="BD1883" s="73"/>
      <c r="BE1883" s="73"/>
      <c r="BF1883" s="73"/>
      <c r="BG1883" s="73"/>
      <c r="BH1883" s="73"/>
      <c r="BI1883" s="73"/>
      <c r="BJ1883" s="73"/>
      <c r="BK1883" s="73"/>
      <c r="BL1883" s="73"/>
      <c r="BM1883" s="73"/>
      <c r="BN1883" s="73"/>
      <c r="BO1883" s="73"/>
      <c r="BP1883" s="73"/>
      <c r="BQ1883" s="73"/>
      <c r="BR1883" s="73"/>
      <c r="BS1883" s="73"/>
      <c r="BT1883" s="73"/>
      <c r="BU1883" s="73"/>
      <c r="BV1883" s="73"/>
      <c r="BW1883" s="73"/>
      <c r="BX1883" s="73"/>
      <c r="BY1883" s="73"/>
      <c r="BZ1883" s="73"/>
      <c r="CA1883" s="73"/>
      <c r="CB1883" s="73"/>
      <c r="CC1883" s="73"/>
      <c r="CD1883" s="73"/>
      <c r="CE1883" s="73"/>
      <c r="CF1883" s="73"/>
      <c r="CG1883" s="73"/>
      <c r="CH1883" s="73"/>
      <c r="CI1883" s="73"/>
      <c r="CJ1883" s="73"/>
      <c r="CK1883" s="73"/>
      <c r="CL1883" s="73"/>
      <c r="CN1883" s="31"/>
      <c r="CO1883" s="73"/>
      <c r="CP1883" s="73"/>
      <c r="CQ1883" s="73"/>
      <c r="CR1883" s="73"/>
      <c r="CS1883" s="73"/>
      <c r="CT1883" s="73"/>
      <c r="CU1883" s="73"/>
      <c r="CV1883" s="73"/>
      <c r="CW1883" s="73"/>
      <c r="CX1883" s="73"/>
      <c r="CY1883" s="73"/>
      <c r="CZ1883" s="73"/>
      <c r="DA1883" s="73"/>
      <c r="DB1883" s="73"/>
      <c r="DC1883" s="73"/>
      <c r="DD1883" s="73"/>
      <c r="DE1883" s="73"/>
      <c r="DF1883" s="73"/>
      <c r="DG1883" s="73"/>
      <c r="DH1883" s="73"/>
      <c r="DI1883" s="73"/>
      <c r="DJ1883" s="73"/>
      <c r="DK1883" s="73"/>
      <c r="DL1883" s="73"/>
    </row>
    <row r="1884" spans="1:116" x14ac:dyDescent="0.4">
      <c r="D1884" t="s">
        <v>426</v>
      </c>
      <c r="E1884" t="str">
        <f t="shared" si="3101"/>
        <v>1884 DAMORT-F</v>
      </c>
      <c r="F1884" s="292"/>
      <c r="G1884" s="95" t="s">
        <v>290</v>
      </c>
      <c r="R1884" s="92"/>
      <c r="S1884" s="154"/>
      <c r="T1884" s="154"/>
      <c r="U1884" s="154"/>
      <c r="V1884" s="154"/>
      <c r="W1884" s="154"/>
      <c r="X1884" s="154"/>
      <c r="Y1884" s="154"/>
      <c r="Z1884" s="154"/>
      <c r="AA1884" s="154"/>
      <c r="AB1884" s="154"/>
      <c r="AC1884" s="154"/>
      <c r="AD1884" s="154"/>
      <c r="AE1884" s="154"/>
      <c r="AF1884" s="154"/>
      <c r="AG1884" s="154"/>
      <c r="AH1884" s="154"/>
      <c r="AI1884" s="154"/>
      <c r="AJ1884" s="154"/>
      <c r="AK1884" s="154"/>
      <c r="AL1884" s="154"/>
      <c r="AM1884" s="154"/>
      <c r="AN1884" s="154"/>
      <c r="AO1884" s="154"/>
      <c r="AP1884" s="154"/>
      <c r="AQ1884" s="154"/>
      <c r="AR1884" s="154"/>
      <c r="AS1884" s="154"/>
      <c r="AT1884" s="154"/>
      <c r="AU1884" s="154"/>
      <c r="AV1884" s="154"/>
      <c r="AW1884" s="154"/>
      <c r="AX1884" s="154"/>
      <c r="AY1884" s="154"/>
      <c r="AZ1884" s="154"/>
      <c r="BA1884" s="154"/>
      <c r="BB1884" s="154"/>
      <c r="BC1884" s="154"/>
      <c r="BD1884" s="154"/>
      <c r="BE1884" s="154"/>
      <c r="BF1884" s="154"/>
      <c r="BG1884" s="154"/>
      <c r="BH1884" s="154"/>
      <c r="BI1884" s="154"/>
      <c r="BJ1884" s="154"/>
      <c r="BK1884" s="154"/>
      <c r="BL1884" s="154"/>
      <c r="BM1884" s="154"/>
      <c r="BN1884" s="154"/>
      <c r="BO1884" s="154"/>
      <c r="BP1884" s="154"/>
      <c r="BQ1884" s="154"/>
      <c r="BR1884" s="154"/>
      <c r="BS1884" s="154"/>
      <c r="BT1884" s="154"/>
      <c r="BU1884" s="154"/>
      <c r="BV1884" s="154"/>
      <c r="BW1884" s="154"/>
      <c r="BX1884" s="154"/>
      <c r="BY1884" s="154"/>
      <c r="BZ1884" s="154"/>
      <c r="CA1884" s="154"/>
      <c r="CB1884" s="154"/>
      <c r="CC1884" s="154"/>
      <c r="CD1884" s="154"/>
      <c r="CE1884" s="154"/>
      <c r="CF1884" s="154"/>
      <c r="CG1884" s="154"/>
      <c r="CH1884" s="154"/>
      <c r="CI1884" s="154"/>
      <c r="CJ1884" s="154"/>
      <c r="CK1884" s="154"/>
      <c r="CL1884" s="154"/>
      <c r="CO1884" s="154"/>
      <c r="CP1884" s="154"/>
      <c r="CQ1884" s="154"/>
      <c r="CR1884" s="154"/>
      <c r="CS1884" s="154"/>
      <c r="CT1884" s="154"/>
      <c r="CU1884" s="154"/>
      <c r="CV1884" s="154"/>
      <c r="CW1884" s="154"/>
      <c r="CX1884" s="154"/>
      <c r="CY1884" s="154"/>
      <c r="CZ1884" s="154"/>
      <c r="DA1884" s="154"/>
      <c r="DB1884" s="154"/>
      <c r="DC1884" s="154"/>
      <c r="DD1884" s="154"/>
      <c r="DE1884" s="154"/>
      <c r="DF1884" s="154"/>
      <c r="DG1884" s="154"/>
      <c r="DH1884" s="154"/>
      <c r="DI1884" s="154"/>
      <c r="DJ1884" s="154"/>
      <c r="DK1884" s="154"/>
      <c r="DL1884" s="154"/>
    </row>
    <row r="1885" spans="1:116" x14ac:dyDescent="0.4">
      <c r="D1885" t="s">
        <v>426</v>
      </c>
      <c r="E1885" t="str">
        <f t="shared" si="3101"/>
        <v>1885 DAMORT-F</v>
      </c>
      <c r="F1885" s="292"/>
      <c r="G1885" s="158" t="s">
        <v>289</v>
      </c>
      <c r="K1885" s="24">
        <f>H1882</f>
        <v>1000</v>
      </c>
      <c r="L1885" s="24">
        <f>SUMIF($4:$4,L$2,1883:1883)</f>
        <v>0</v>
      </c>
      <c r="M1885" s="24">
        <f>SUMIF($4:$4,M$2,1883:1883)</f>
        <v>0</v>
      </c>
      <c r="N1885" s="24">
        <f>SUMIF($4:$4,N$2,1883:1883)</f>
        <v>0</v>
      </c>
      <c r="O1885" s="24">
        <f>SUMIF($4:$4,O$2,1883:1883)</f>
        <v>0</v>
      </c>
      <c r="P1885" s="24">
        <f>SUMIF($4:$4,P$2,1883:1883)</f>
        <v>0</v>
      </c>
      <c r="R1885"/>
      <c r="S1885" s="80">
        <f>H1882</f>
        <v>1000</v>
      </c>
      <c r="T1885" s="62">
        <f t="shared" ref="T1885:AY1887" si="3103">S1889</f>
        <v>1789.4546012557425</v>
      </c>
      <c r="U1885" s="62">
        <f t="shared" si="3103"/>
        <v>2558.5986681937516</v>
      </c>
      <c r="V1885" s="62">
        <f t="shared" si="3103"/>
        <v>3307.2629463613794</v>
      </c>
      <c r="W1885" s="62">
        <f t="shared" si="3103"/>
        <v>4025.5161093908109</v>
      </c>
      <c r="X1885" s="62">
        <f t="shared" si="3103"/>
        <v>4732.9487261172899</v>
      </c>
      <c r="Y1885" s="62">
        <f t="shared" si="3103"/>
        <v>5419.3872919882915</v>
      </c>
      <c r="Z1885" s="62">
        <f t="shared" si="3103"/>
        <v>6084.6568565800208</v>
      </c>
      <c r="AA1885" s="62">
        <f t="shared" si="3103"/>
        <v>6728.5810115484828</v>
      </c>
      <c r="AB1885" s="62">
        <f t="shared" si="3103"/>
        <v>7350.981878480151</v>
      </c>
      <c r="AC1885" s="62">
        <f t="shared" si="3103"/>
        <v>7951.6800966413848</v>
      </c>
      <c r="AD1885" s="62">
        <f t="shared" si="3103"/>
        <v>8530.4948106257652</v>
      </c>
      <c r="AE1885" s="62">
        <f t="shared" si="3103"/>
        <v>9087.2436578984834</v>
      </c>
      <c r="AF1885" s="62">
        <f t="shared" si="3103"/>
        <v>8808.3543011206966</v>
      </c>
      <c r="AG1885" s="62">
        <f t="shared" si="3103"/>
        <v>8527.1408663697621</v>
      </c>
      <c r="AH1885" s="62">
        <f t="shared" si="3103"/>
        <v>8243.5839863292367</v>
      </c>
      <c r="AI1885" s="62">
        <f t="shared" si="3103"/>
        <v>7957.6641322883734</v>
      </c>
      <c r="AJ1885" s="62">
        <f t="shared" si="3103"/>
        <v>7669.3616127971691</v>
      </c>
      <c r="AK1885" s="62">
        <f t="shared" si="3103"/>
        <v>7378.6565723102049</v>
      </c>
      <c r="AL1885" s="62">
        <f t="shared" si="3103"/>
        <v>7085.5289898191822</v>
      </c>
      <c r="AM1885" s="62">
        <f t="shared" si="3103"/>
        <v>6789.9586774740683</v>
      </c>
      <c r="AN1885" s="62">
        <f t="shared" si="3103"/>
        <v>6491.9252791927447</v>
      </c>
      <c r="AO1885" s="62">
        <f t="shared" si="3103"/>
        <v>6191.4082692590764</v>
      </c>
      <c r="AP1885" s="62">
        <f t="shared" si="3103"/>
        <v>5888.3869509092947</v>
      </c>
      <c r="AQ1885" s="62">
        <f t="shared" si="3103"/>
        <v>5582.8404549065981</v>
      </c>
      <c r="AR1885" s="62">
        <f t="shared" si="3103"/>
        <v>5274.7477381038789</v>
      </c>
      <c r="AS1885" s="62">
        <f t="shared" si="3103"/>
        <v>4964.0875819944704</v>
      </c>
      <c r="AT1885" s="62">
        <f t="shared" si="3103"/>
        <v>4650.8385912508165</v>
      </c>
      <c r="AU1885" s="62">
        <f t="shared" si="3103"/>
        <v>4334.9791922509658</v>
      </c>
      <c r="AV1885" s="62">
        <f t="shared" si="3103"/>
        <v>4016.4876315927831</v>
      </c>
      <c r="AW1885" s="62">
        <f t="shared" si="3103"/>
        <v>3695.3419745957822</v>
      </c>
      <c r="AX1885" s="62">
        <f t="shared" si="3103"/>
        <v>3371.5201037904731</v>
      </c>
      <c r="AY1885" s="62">
        <f t="shared" si="3103"/>
        <v>3044.9997173951197</v>
      </c>
      <c r="AZ1885" s="62">
        <f t="shared" ref="AZ1885:CE1887" si="3104">AY1889</f>
        <v>2715.7583277798049</v>
      </c>
      <c r="BA1885" s="62">
        <f t="shared" si="3104"/>
        <v>2383.7732599176957</v>
      </c>
      <c r="BB1885" s="62">
        <f t="shared" si="3104"/>
        <v>2049.0216498234022</v>
      </c>
      <c r="BC1885" s="62">
        <f t="shared" si="3104"/>
        <v>1711.480442978323</v>
      </c>
      <c r="BD1885" s="62">
        <f t="shared" si="3104"/>
        <v>1430.2829025982371</v>
      </c>
      <c r="BE1885" s="62">
        <f t="shared" si="3104"/>
        <v>1173.6313720431817</v>
      </c>
      <c r="BF1885" s="62">
        <f t="shared" si="3104"/>
        <v>941.730401395032</v>
      </c>
      <c r="BG1885" s="62">
        <f t="shared" si="3104"/>
        <v>734.4635734477406</v>
      </c>
      <c r="BH1885" s="62">
        <f t="shared" si="3104"/>
        <v>552.358844595753</v>
      </c>
      <c r="BI1885" s="62">
        <f t="shared" si="3104"/>
        <v>395.62589899819682</v>
      </c>
      <c r="BJ1885" s="62">
        <f t="shared" si="3104"/>
        <v>264.47616818219228</v>
      </c>
      <c r="BK1885" s="62">
        <f t="shared" si="3104"/>
        <v>159.12284560425226</v>
      </c>
      <c r="BL1885" s="62">
        <f t="shared" si="3104"/>
        <v>79.780901333027316</v>
      </c>
      <c r="BM1885" s="62">
        <f t="shared" si="3104"/>
        <v>26.667096854406736</v>
      </c>
      <c r="BN1885" s="62">
        <f t="shared" si="3104"/>
        <v>-4.4444448121794267E-12</v>
      </c>
      <c r="BO1885" s="62">
        <f t="shared" si="3104"/>
        <v>-4.4814818522809217E-12</v>
      </c>
      <c r="BP1885" s="62">
        <f t="shared" si="3104"/>
        <v>-4.5188275343832624E-12</v>
      </c>
      <c r="BQ1885" s="62">
        <f t="shared" si="3104"/>
        <v>-4.5564844305031233E-12</v>
      </c>
      <c r="BR1885" s="62">
        <f t="shared" si="3104"/>
        <v>-4.5944551340906497E-12</v>
      </c>
      <c r="BS1885" s="62">
        <f t="shared" si="3104"/>
        <v>-4.632742260208072E-12</v>
      </c>
      <c r="BT1885" s="62">
        <f t="shared" si="3104"/>
        <v>-4.6713484457098057E-12</v>
      </c>
      <c r="BU1885" s="62">
        <f t="shared" si="3104"/>
        <v>-4.710276349424054E-12</v>
      </c>
      <c r="BV1885" s="62">
        <f t="shared" si="3104"/>
        <v>-4.7495286523359208E-12</v>
      </c>
      <c r="BW1885" s="62">
        <f t="shared" si="3104"/>
        <v>-4.7891080577720534E-12</v>
      </c>
      <c r="BX1885" s="62">
        <f t="shared" si="3104"/>
        <v>-4.8290172915868203E-12</v>
      </c>
      <c r="BY1885" s="62">
        <f t="shared" si="3104"/>
        <v>-4.869259102350044E-12</v>
      </c>
      <c r="BZ1885" s="62">
        <f t="shared" si="3104"/>
        <v>-4.9098362615362945E-12</v>
      </c>
      <c r="CA1885" s="62">
        <f t="shared" si="3104"/>
        <v>-4.9507515637157634E-12</v>
      </c>
      <c r="CB1885" s="62">
        <f t="shared" si="3104"/>
        <v>-4.9920078267467278E-12</v>
      </c>
      <c r="CC1885" s="62">
        <f t="shared" si="3104"/>
        <v>-5.0336078919696171E-12</v>
      </c>
      <c r="CD1885" s="62">
        <f t="shared" si="3104"/>
        <v>-5.0755546244026976E-12</v>
      </c>
      <c r="CE1885" s="62">
        <f t="shared" si="3104"/>
        <v>-5.117850912939387E-12</v>
      </c>
      <c r="CF1885" s="62">
        <f t="shared" ref="CF1885:CL1887" si="3105">CE1889</f>
        <v>-5.1604996705472156E-12</v>
      </c>
      <c r="CG1885" s="62">
        <f t="shared" si="3105"/>
        <v>-5.203503834468442E-12</v>
      </c>
      <c r="CH1885" s="62">
        <f t="shared" si="3105"/>
        <v>-5.2468663664223456E-12</v>
      </c>
      <c r="CI1885" s="62">
        <f t="shared" si="3105"/>
        <v>-5.2905902528091984E-12</v>
      </c>
      <c r="CJ1885" s="62">
        <f t="shared" si="3105"/>
        <v>-5.334678504915942E-12</v>
      </c>
      <c r="CK1885" s="62">
        <f t="shared" si="3105"/>
        <v>-5.3791341591235747E-12</v>
      </c>
      <c r="CL1885" s="62">
        <f t="shared" si="3105"/>
        <v>-5.4239602771162713E-12</v>
      </c>
      <c r="CO1885" s="62">
        <f t="shared" ref="CO1885:DK1887" si="3106">CN1889</f>
        <v>0</v>
      </c>
      <c r="CP1885" s="62">
        <f t="shared" si="3106"/>
        <v>0</v>
      </c>
      <c r="CQ1885" s="62">
        <f t="shared" si="3106"/>
        <v>0</v>
      </c>
      <c r="CR1885" s="62">
        <f t="shared" si="3106"/>
        <v>0</v>
      </c>
      <c r="CS1885" s="62">
        <f t="shared" si="3106"/>
        <v>0</v>
      </c>
      <c r="CT1885" s="62">
        <f t="shared" si="3106"/>
        <v>0</v>
      </c>
      <c r="CU1885" s="62">
        <f t="shared" si="3106"/>
        <v>0</v>
      </c>
      <c r="CV1885" s="62">
        <f t="shared" si="3106"/>
        <v>0</v>
      </c>
      <c r="CW1885" s="62">
        <f t="shared" si="3106"/>
        <v>0</v>
      </c>
      <c r="CX1885" s="62">
        <f t="shared" si="3106"/>
        <v>0</v>
      </c>
      <c r="CY1885" s="62">
        <f t="shared" si="3106"/>
        <v>0</v>
      </c>
      <c r="CZ1885" s="62">
        <f t="shared" si="3106"/>
        <v>0</v>
      </c>
      <c r="DA1885" s="62">
        <f t="shared" si="3106"/>
        <v>0</v>
      </c>
      <c r="DB1885" s="62">
        <f t="shared" si="3106"/>
        <v>0</v>
      </c>
      <c r="DC1885" s="62">
        <f t="shared" si="3106"/>
        <v>0</v>
      </c>
      <c r="DD1885" s="62">
        <f t="shared" si="3106"/>
        <v>0</v>
      </c>
      <c r="DE1885" s="62">
        <f t="shared" si="3106"/>
        <v>0</v>
      </c>
      <c r="DF1885" s="62">
        <f t="shared" si="3106"/>
        <v>0</v>
      </c>
      <c r="DG1885" s="62">
        <f t="shared" si="3106"/>
        <v>0</v>
      </c>
      <c r="DH1885" s="62">
        <f t="shared" si="3106"/>
        <v>0</v>
      </c>
      <c r="DI1885" s="62">
        <f t="shared" si="3106"/>
        <v>0</v>
      </c>
      <c r="DJ1885" s="62">
        <f t="shared" si="3106"/>
        <v>0</v>
      </c>
      <c r="DK1885" s="62">
        <f t="shared" si="3106"/>
        <v>0</v>
      </c>
      <c r="DL1885" s="62">
        <f t="shared" ref="DL1885:DL1887" si="3107">DK1889</f>
        <v>0</v>
      </c>
    </row>
    <row r="1886" spans="1:116" x14ac:dyDescent="0.4">
      <c r="B1886" t="str">
        <f>E1886</f>
        <v>1886 DAMORT-F</v>
      </c>
      <c r="C1886" t="s">
        <v>236</v>
      </c>
      <c r="D1886" t="s">
        <v>426</v>
      </c>
      <c r="E1886" t="str">
        <f t="shared" si="3101"/>
        <v>1886 DAMORT-F</v>
      </c>
      <c r="G1886" s="158" t="str">
        <f>"New borrowing - "&amp;SUBSTITUTE(G1878,":","")</f>
        <v>New borrowing - Simple amortizing debt</v>
      </c>
      <c r="K1886" s="23">
        <v>10000</v>
      </c>
      <c r="L1886" s="23">
        <v>0</v>
      </c>
      <c r="M1886" s="23">
        <v>0</v>
      </c>
      <c r="N1886" s="23">
        <v>0</v>
      </c>
      <c r="O1886" s="23">
        <v>0</v>
      </c>
      <c r="P1886" s="23">
        <v>0</v>
      </c>
      <c r="R1886"/>
      <c r="S1886" s="147" cm="1">
        <f t="array" ref="S1886">IFERROR(INDEX($K:$Q,ROW(),MATCH(S$3,$K$2:$Q$2,0))/12,0)</f>
        <v>833.33333333333337</v>
      </c>
      <c r="T1886" s="147" cm="1">
        <f t="array" ref="T1886">IFERROR(INDEX($K:$Q,ROW(),MATCH(T$3,$K$2:$Q$2,0))/12,0)</f>
        <v>833.33333333333337</v>
      </c>
      <c r="U1886" s="147" cm="1">
        <f t="array" ref="U1886">IFERROR(INDEX($K:$Q,ROW(),MATCH(U$3,$K$2:$Q$2,0))/12,0)</f>
        <v>833.33333333333337</v>
      </c>
      <c r="V1886" s="147" cm="1">
        <f t="array" ref="V1886">IFERROR(INDEX($K:$Q,ROW(),MATCH(V$3,$K$2:$Q$2,0))/12,0)</f>
        <v>833.33333333333337</v>
      </c>
      <c r="W1886" s="147" cm="1">
        <f t="array" ref="W1886">IFERROR(INDEX($K:$Q,ROW(),MATCH(W$3,$K$2:$Q$2,0))/12,0)</f>
        <v>833.33333333333337</v>
      </c>
      <c r="X1886" s="147" cm="1">
        <f t="array" ref="X1886">IFERROR(INDEX($K:$Q,ROW(),MATCH(X$3,$K$2:$Q$2,0))/12,0)</f>
        <v>833.33333333333337</v>
      </c>
      <c r="Y1886" s="147" cm="1">
        <f t="array" ref="Y1886">IFERROR(INDEX($K:$Q,ROW(),MATCH(Y$3,$K$2:$Q$2,0))/12,0)</f>
        <v>833.33333333333337</v>
      </c>
      <c r="Z1886" s="147" cm="1">
        <f t="array" ref="Z1886">IFERROR(INDEX($K:$Q,ROW(),MATCH(Z$3,$K$2:$Q$2,0))/12,0)</f>
        <v>833.33333333333337</v>
      </c>
      <c r="AA1886" s="147" cm="1">
        <f t="array" ref="AA1886">IFERROR(INDEX($K:$Q,ROW(),MATCH(AA$3,$K$2:$Q$2,0))/12,0)</f>
        <v>833.33333333333337</v>
      </c>
      <c r="AB1886" s="147" cm="1">
        <f t="array" ref="AB1886">IFERROR(INDEX($K:$Q,ROW(),MATCH(AB$3,$K$2:$Q$2,0))/12,0)</f>
        <v>833.33333333333337</v>
      </c>
      <c r="AC1886" s="147" cm="1">
        <f t="array" ref="AC1886">IFERROR(INDEX($K:$Q,ROW(),MATCH(AC$3,$K$2:$Q$2,0))/12,0)</f>
        <v>833.33333333333337</v>
      </c>
      <c r="AD1886" s="147" cm="1">
        <f t="array" ref="AD1886">IFERROR(INDEX($K:$Q,ROW(),MATCH(AD$3,$K$2:$Q$2,0))/12,0)</f>
        <v>833.33333333333337</v>
      </c>
      <c r="AE1886" s="147" cm="1">
        <f t="array" ref="AE1886">IFERROR(INDEX($K:$Q,ROW(),MATCH(AE$3,$K$2:$Q$2,0))/12,0)</f>
        <v>0</v>
      </c>
      <c r="AF1886" s="147" cm="1">
        <f t="array" ref="AF1886">IFERROR(INDEX($K:$Q,ROW(),MATCH(AF$3,$K$2:$Q$2,0))/12,0)</f>
        <v>0</v>
      </c>
      <c r="AG1886" s="147" cm="1">
        <f t="array" ref="AG1886">IFERROR(INDEX($K:$Q,ROW(),MATCH(AG$3,$K$2:$Q$2,0))/12,0)</f>
        <v>0</v>
      </c>
      <c r="AH1886" s="147" cm="1">
        <f t="array" ref="AH1886">IFERROR(INDEX($K:$Q,ROW(),MATCH(AH$3,$K$2:$Q$2,0))/12,0)</f>
        <v>0</v>
      </c>
      <c r="AI1886" s="147" cm="1">
        <f t="array" ref="AI1886">IFERROR(INDEX($K:$Q,ROW(),MATCH(AI$3,$K$2:$Q$2,0))/12,0)</f>
        <v>0</v>
      </c>
      <c r="AJ1886" s="147" cm="1">
        <f t="array" ref="AJ1886">IFERROR(INDEX($K:$Q,ROW(),MATCH(AJ$3,$K$2:$Q$2,0))/12,0)</f>
        <v>0</v>
      </c>
      <c r="AK1886" s="147" cm="1">
        <f t="array" ref="AK1886">IFERROR(INDEX($K:$Q,ROW(),MATCH(AK$3,$K$2:$Q$2,0))/12,0)</f>
        <v>0</v>
      </c>
      <c r="AL1886" s="147" cm="1">
        <f t="array" ref="AL1886">IFERROR(INDEX($K:$Q,ROW(),MATCH(AL$3,$K$2:$Q$2,0))/12,0)</f>
        <v>0</v>
      </c>
      <c r="AM1886" s="147" cm="1">
        <f t="array" ref="AM1886">IFERROR(INDEX($K:$Q,ROW(),MATCH(AM$3,$K$2:$Q$2,0))/12,0)</f>
        <v>0</v>
      </c>
      <c r="AN1886" s="147" cm="1">
        <f t="array" ref="AN1886">IFERROR(INDEX($K:$Q,ROW(),MATCH(AN$3,$K$2:$Q$2,0))/12,0)</f>
        <v>0</v>
      </c>
      <c r="AO1886" s="147" cm="1">
        <f t="array" ref="AO1886">IFERROR(INDEX($K:$Q,ROW(),MATCH(AO$3,$K$2:$Q$2,0))/12,0)</f>
        <v>0</v>
      </c>
      <c r="AP1886" s="147" cm="1">
        <f t="array" ref="AP1886">IFERROR(INDEX($K:$Q,ROW(),MATCH(AP$3,$K$2:$Q$2,0))/12,0)</f>
        <v>0</v>
      </c>
      <c r="AQ1886" s="147" cm="1">
        <f t="array" ref="AQ1886">IFERROR(INDEX($K:$Q,ROW(),MATCH(AQ$3,$K$2:$Q$2,0))/12,0)</f>
        <v>0</v>
      </c>
      <c r="AR1886" s="147" cm="1">
        <f t="array" ref="AR1886">IFERROR(INDEX($K:$Q,ROW(),MATCH(AR$3,$K$2:$Q$2,0))/12,0)</f>
        <v>0</v>
      </c>
      <c r="AS1886" s="147" cm="1">
        <f t="array" ref="AS1886">IFERROR(INDEX($K:$Q,ROW(),MATCH(AS$3,$K$2:$Q$2,0))/12,0)</f>
        <v>0</v>
      </c>
      <c r="AT1886" s="147" cm="1">
        <f t="array" ref="AT1886">IFERROR(INDEX($K:$Q,ROW(),MATCH(AT$3,$K$2:$Q$2,0))/12,0)</f>
        <v>0</v>
      </c>
      <c r="AU1886" s="147" cm="1">
        <f t="array" ref="AU1886">IFERROR(INDEX($K:$Q,ROW(),MATCH(AU$3,$K$2:$Q$2,0))/12,0)</f>
        <v>0</v>
      </c>
      <c r="AV1886" s="147" cm="1">
        <f t="array" ref="AV1886">IFERROR(INDEX($K:$Q,ROW(),MATCH(AV$3,$K$2:$Q$2,0))/12,0)</f>
        <v>0</v>
      </c>
      <c r="AW1886" s="147" cm="1">
        <f t="array" ref="AW1886">IFERROR(INDEX($K:$Q,ROW(),MATCH(AW$3,$K$2:$Q$2,0))/12,0)</f>
        <v>0</v>
      </c>
      <c r="AX1886" s="147" cm="1">
        <f t="array" ref="AX1886">IFERROR(INDEX($K:$Q,ROW(),MATCH(AX$3,$K$2:$Q$2,0))/12,0)</f>
        <v>0</v>
      </c>
      <c r="AY1886" s="147" cm="1">
        <f t="array" ref="AY1886">IFERROR(INDEX($K:$Q,ROW(),MATCH(AY$3,$K$2:$Q$2,0))/12,0)</f>
        <v>0</v>
      </c>
      <c r="AZ1886" s="147" cm="1">
        <f t="array" ref="AZ1886">IFERROR(INDEX($K:$Q,ROW(),MATCH(AZ$3,$K$2:$Q$2,0))/12,0)</f>
        <v>0</v>
      </c>
      <c r="BA1886" s="147" cm="1">
        <f t="array" ref="BA1886">IFERROR(INDEX($K:$Q,ROW(),MATCH(BA$3,$K$2:$Q$2,0))/12,0)</f>
        <v>0</v>
      </c>
      <c r="BB1886" s="147" cm="1">
        <f t="array" ref="BB1886">IFERROR(INDEX($K:$Q,ROW(),MATCH(BB$3,$K$2:$Q$2,0))/12,0)</f>
        <v>0</v>
      </c>
      <c r="BC1886" s="147" cm="1">
        <f t="array" ref="BC1886">IFERROR(INDEX($K:$Q,ROW(),MATCH(BC$3,$K$2:$Q$2,0))/12,0)</f>
        <v>0</v>
      </c>
      <c r="BD1886" s="147" cm="1">
        <f t="array" ref="BD1886">IFERROR(INDEX($K:$Q,ROW(),MATCH(BD$3,$K$2:$Q$2,0))/12,0)</f>
        <v>0</v>
      </c>
      <c r="BE1886" s="147" cm="1">
        <f t="array" ref="BE1886">IFERROR(INDEX($K:$Q,ROW(),MATCH(BE$3,$K$2:$Q$2,0))/12,0)</f>
        <v>0</v>
      </c>
      <c r="BF1886" s="147" cm="1">
        <f t="array" ref="BF1886">IFERROR(INDEX($K:$Q,ROW(),MATCH(BF$3,$K$2:$Q$2,0))/12,0)</f>
        <v>0</v>
      </c>
      <c r="BG1886" s="147" cm="1">
        <f t="array" ref="BG1886">IFERROR(INDEX($K:$Q,ROW(),MATCH(BG$3,$K$2:$Q$2,0))/12,0)</f>
        <v>0</v>
      </c>
      <c r="BH1886" s="147" cm="1">
        <f t="array" ref="BH1886">IFERROR(INDEX($K:$Q,ROW(),MATCH(BH$3,$K$2:$Q$2,0))/12,0)</f>
        <v>0</v>
      </c>
      <c r="BI1886" s="147" cm="1">
        <f t="array" ref="BI1886">IFERROR(INDEX($K:$Q,ROW(),MATCH(BI$3,$K$2:$Q$2,0))/12,0)</f>
        <v>0</v>
      </c>
      <c r="BJ1886" s="147" cm="1">
        <f t="array" ref="BJ1886">IFERROR(INDEX($K:$Q,ROW(),MATCH(BJ$3,$K$2:$Q$2,0))/12,0)</f>
        <v>0</v>
      </c>
      <c r="BK1886" s="147" cm="1">
        <f t="array" ref="BK1886">IFERROR(INDEX($K:$Q,ROW(),MATCH(BK$3,$K$2:$Q$2,0))/12,0)</f>
        <v>0</v>
      </c>
      <c r="BL1886" s="147" cm="1">
        <f t="array" ref="BL1886">IFERROR(INDEX($K:$Q,ROW(),MATCH(BL$3,$K$2:$Q$2,0))/12,0)</f>
        <v>0</v>
      </c>
      <c r="BM1886" s="147" cm="1">
        <f t="array" ref="BM1886">IFERROR(INDEX($K:$Q,ROW(),MATCH(BM$3,$K$2:$Q$2,0))/12,0)</f>
        <v>0</v>
      </c>
      <c r="BN1886" s="147" cm="1">
        <f t="array" ref="BN1886">IFERROR(INDEX($K:$Q,ROW(),MATCH(BN$3,$K$2:$Q$2,0))/12,0)</f>
        <v>0</v>
      </c>
      <c r="BO1886" s="147" cm="1">
        <f t="array" ref="BO1886">IFERROR(INDEX($K:$Q,ROW(),MATCH(BO$3,$K$2:$Q$2,0))/12,0)</f>
        <v>0</v>
      </c>
      <c r="BP1886" s="147" cm="1">
        <f t="array" ref="BP1886">IFERROR(INDEX($K:$Q,ROW(),MATCH(BP$3,$K$2:$Q$2,0))/12,0)</f>
        <v>0</v>
      </c>
      <c r="BQ1886" s="147" cm="1">
        <f t="array" ref="BQ1886">IFERROR(INDEX($K:$Q,ROW(),MATCH(BQ$3,$K$2:$Q$2,0))/12,0)</f>
        <v>0</v>
      </c>
      <c r="BR1886" s="147" cm="1">
        <f t="array" ref="BR1886">IFERROR(INDEX($K:$Q,ROW(),MATCH(BR$3,$K$2:$Q$2,0))/12,0)</f>
        <v>0</v>
      </c>
      <c r="BS1886" s="147" cm="1">
        <f t="array" ref="BS1886">IFERROR(INDEX($K:$Q,ROW(),MATCH(BS$3,$K$2:$Q$2,0))/12,0)</f>
        <v>0</v>
      </c>
      <c r="BT1886" s="147" cm="1">
        <f t="array" ref="BT1886">IFERROR(INDEX($K:$Q,ROW(),MATCH(BT$3,$K$2:$Q$2,0))/12,0)</f>
        <v>0</v>
      </c>
      <c r="BU1886" s="147" cm="1">
        <f t="array" ref="BU1886">IFERROR(INDEX($K:$Q,ROW(),MATCH(BU$3,$K$2:$Q$2,0))/12,0)</f>
        <v>0</v>
      </c>
      <c r="BV1886" s="147" cm="1">
        <f t="array" ref="BV1886">IFERROR(INDEX($K:$Q,ROW(),MATCH(BV$3,$K$2:$Q$2,0))/12,0)</f>
        <v>0</v>
      </c>
      <c r="BW1886" s="147" cm="1">
        <f t="array" ref="BW1886">IFERROR(INDEX($K:$Q,ROW(),MATCH(BW$3,$K$2:$Q$2,0))/12,0)</f>
        <v>0</v>
      </c>
      <c r="BX1886" s="147" cm="1">
        <f t="array" ref="BX1886">IFERROR(INDEX($K:$Q,ROW(),MATCH(BX$3,$K$2:$Q$2,0))/12,0)</f>
        <v>0</v>
      </c>
      <c r="BY1886" s="147" cm="1">
        <f t="array" ref="BY1886">IFERROR(INDEX($K:$Q,ROW(),MATCH(BY$3,$K$2:$Q$2,0))/12,0)</f>
        <v>0</v>
      </c>
      <c r="BZ1886" s="147" cm="1">
        <f t="array" ref="BZ1886">IFERROR(INDEX($K:$Q,ROW(),MATCH(BZ$3,$K$2:$Q$2,0))/12,0)</f>
        <v>0</v>
      </c>
      <c r="CA1886" s="147" cm="1">
        <f t="array" ref="CA1886">IFERROR(INDEX($K:$Q,ROW(),MATCH(CA$3,$K$2:$Q$2,0))/12,0)</f>
        <v>0</v>
      </c>
      <c r="CB1886" s="147" cm="1">
        <f t="array" ref="CB1886">IFERROR(INDEX($K:$Q,ROW(),MATCH(CB$3,$K$2:$Q$2,0))/12,0)</f>
        <v>0</v>
      </c>
      <c r="CC1886" s="147" cm="1">
        <f t="array" ref="CC1886">IFERROR(INDEX($K:$Q,ROW(),MATCH(CC$3,$K$2:$Q$2,0))/12,0)</f>
        <v>0</v>
      </c>
      <c r="CD1886" s="147" cm="1">
        <f t="array" ref="CD1886">IFERROR(INDEX($K:$Q,ROW(),MATCH(CD$3,$K$2:$Q$2,0))/12,0)</f>
        <v>0</v>
      </c>
      <c r="CE1886" s="147" cm="1">
        <f t="array" ref="CE1886">IFERROR(INDEX($K:$Q,ROW(),MATCH(CE$3,$K$2:$Q$2,0))/12,0)</f>
        <v>0</v>
      </c>
      <c r="CF1886" s="147" cm="1">
        <f t="array" ref="CF1886">IFERROR(INDEX($K:$Q,ROW(),MATCH(CF$3,$K$2:$Q$2,0))/12,0)</f>
        <v>0</v>
      </c>
      <c r="CG1886" s="147" cm="1">
        <f t="array" ref="CG1886">IFERROR(INDEX($K:$Q,ROW(),MATCH(CG$3,$K$2:$Q$2,0))/12,0)</f>
        <v>0</v>
      </c>
      <c r="CH1886" s="147" cm="1">
        <f t="array" ref="CH1886">IFERROR(INDEX($K:$Q,ROW(),MATCH(CH$3,$K$2:$Q$2,0))/12,0)</f>
        <v>0</v>
      </c>
      <c r="CI1886" s="147" cm="1">
        <f t="array" ref="CI1886">IFERROR(INDEX($K:$Q,ROW(),MATCH(CI$3,$K$2:$Q$2,0))/12,0)</f>
        <v>0</v>
      </c>
      <c r="CJ1886" s="147" cm="1">
        <f t="array" ref="CJ1886">IFERROR(INDEX($K:$Q,ROW(),MATCH(CJ$3,$K$2:$Q$2,0))/12,0)</f>
        <v>0</v>
      </c>
      <c r="CK1886" s="147" cm="1">
        <f t="array" ref="CK1886">IFERROR(INDEX($K:$Q,ROW(),MATCH(CK$3,$K$2:$Q$2,0))/12,0)</f>
        <v>0</v>
      </c>
      <c r="CL1886" s="147" cm="1">
        <f t="array" ref="CL1886">IFERROR(INDEX($K:$Q,ROW(),MATCH(CL$3,$K$2:$Q$2,0))/12,0)</f>
        <v>0</v>
      </c>
      <c r="CO1886" s="147" cm="1">
        <f t="array" ref="CO1886">IFERROR(INDEX($K:$Q,ROW(),MATCH(CO$3,$K$2:$Q$2,0))/CO$5,0)</f>
        <v>0</v>
      </c>
      <c r="CP1886" s="147" cm="1">
        <f t="array" ref="CP1886">IFERROR(INDEX($K:$Q,ROW(),MATCH(CP$3,$K$2:$Q$2,0))/CP$5,0)</f>
        <v>0</v>
      </c>
      <c r="CQ1886" s="147" cm="1">
        <f t="array" ref="CQ1886">IFERROR(INDEX($K:$Q,ROW(),MATCH(CQ$3,$K$2:$Q$2,0))/CQ$5,0)</f>
        <v>0</v>
      </c>
      <c r="CR1886" s="147" cm="1">
        <f t="array" ref="CR1886">IFERROR(INDEX($K:$Q,ROW(),MATCH(CR$3,$K$2:$Q$2,0))/CR$5,0)</f>
        <v>0</v>
      </c>
      <c r="CS1886" s="147" cm="1">
        <f t="array" ref="CS1886">IFERROR(INDEX($K:$Q,ROW(),MATCH(CS$3,$K$2:$Q$2,0))/CS$5,0)</f>
        <v>0</v>
      </c>
      <c r="CT1886" s="147" cm="1">
        <f t="array" ref="CT1886">IFERROR(INDEX($K:$Q,ROW(),MATCH(CT$3,$K$2:$Q$2,0))/CT$5,0)</f>
        <v>0</v>
      </c>
      <c r="CU1886" s="147" cm="1">
        <f t="array" ref="CU1886">IFERROR(INDEX($K:$Q,ROW(),MATCH(CU$3,$K$2:$Q$2,0))/CU$5,0)</f>
        <v>0</v>
      </c>
      <c r="CV1886" s="147" cm="1">
        <f t="array" ref="CV1886">IFERROR(INDEX($K:$Q,ROW(),MATCH(CV$3,$K$2:$Q$2,0))/CV$5,0)</f>
        <v>0</v>
      </c>
      <c r="CW1886" s="147" cm="1">
        <f t="array" ref="CW1886">IFERROR(INDEX($K:$Q,ROW(),MATCH(CW$3,$K$2:$Q$2,0))/CW$5,0)</f>
        <v>0</v>
      </c>
      <c r="CX1886" s="147" cm="1">
        <f t="array" ref="CX1886">IFERROR(INDEX($K:$Q,ROW(),MATCH(CX$3,$K$2:$Q$2,0))/CX$5,0)</f>
        <v>0</v>
      </c>
      <c r="CY1886" s="147" cm="1">
        <f t="array" ref="CY1886">IFERROR(INDEX($K:$Q,ROW(),MATCH(CY$3,$K$2:$Q$2,0))/CL$5,0)</f>
        <v>0</v>
      </c>
      <c r="CZ1886" s="147" cm="1">
        <f t="array" ref="CZ1886">IFERROR(INDEX($K:$Q,ROW(),MATCH(CZ$3,$K$2:$Q$2,0))/CZ$5,0)</f>
        <v>0</v>
      </c>
      <c r="DA1886" s="147" cm="1">
        <f t="array" ref="DA1886">IFERROR(INDEX($K:$Q,ROW(),MATCH(DA$3,$K$2:$Q$2,0))/DA$5,0)</f>
        <v>0</v>
      </c>
      <c r="DB1886" s="147" cm="1">
        <f t="array" ref="DB1886">IFERROR(INDEX($K:$Q,ROW(),MATCH(DB$3,$K$2:$Q$2,0))/DB$5,0)</f>
        <v>0</v>
      </c>
      <c r="DC1886" s="147" cm="1">
        <f t="array" ref="DC1886">IFERROR(INDEX($K:$Q,ROW(),MATCH(DC$3,$K$2:$Q$2,0))/DC$5,0)</f>
        <v>0</v>
      </c>
      <c r="DD1886" s="147" cm="1">
        <f t="array" ref="DD1886">IFERROR(INDEX($K:$Q,ROW(),MATCH(DD$3,$K$2:$Q$2,0))/DD$5,0)</f>
        <v>0</v>
      </c>
      <c r="DE1886" s="147" cm="1">
        <f t="array" ref="DE1886">IFERROR(INDEX($K:$Q,ROW(),MATCH(DE$3,$K$2:$Q$2,0))/DE$5,0)</f>
        <v>0</v>
      </c>
      <c r="DF1886" s="147" cm="1">
        <f t="array" ref="DF1886">IFERROR(INDEX($K:$Q,ROW(),MATCH(DF$3,$K$2:$Q$2,0))/DF$5,0)</f>
        <v>0</v>
      </c>
      <c r="DG1886" s="147" cm="1">
        <f t="array" ref="DG1886">IFERROR(INDEX($K:$Q,ROW(),MATCH(DG$3,$K$2:$Q$2,0))/DG$5,0)</f>
        <v>0</v>
      </c>
      <c r="DH1886" s="147" cm="1">
        <f t="array" ref="DH1886">IFERROR(INDEX($K:$Q,ROW(),MATCH(DH$3,$K$2:$Q$2,0))/DH$5,0)</f>
        <v>0</v>
      </c>
      <c r="DI1886" s="147" cm="1">
        <f t="array" ref="DI1886">IFERROR(INDEX($K:$Q,ROW(),MATCH(DI$3,$K$2:$Q$2,0))/DI$5,0)</f>
        <v>0</v>
      </c>
      <c r="DJ1886" s="147" cm="1">
        <f t="array" ref="DJ1886">IFERROR(INDEX($K:$Q,ROW(),MATCH(DJ$3,$K$2:$Q$2,0))/DJ$5,0)</f>
        <v>0</v>
      </c>
      <c r="DK1886" s="147" cm="1">
        <f t="array" ref="DK1886">IFERROR(INDEX($K:$Q,ROW(),MATCH(DK$3,$K$2:$Q$2,0))/DK$5,0)</f>
        <v>0</v>
      </c>
      <c r="DL1886" s="147" cm="1">
        <f t="array" ref="DL1886">IFERROR(INDEX($K:$Q,ROW(),MATCH(DL$3,$K$2:$Q$2,0))/DL$5,0)</f>
        <v>0</v>
      </c>
    </row>
    <row r="1887" spans="1:116" x14ac:dyDescent="0.4">
      <c r="B1887" t="str">
        <f>E1887</f>
        <v>1887 DAMORT-F</v>
      </c>
      <c r="C1887" t="s">
        <v>236</v>
      </c>
      <c r="D1887" t="s">
        <v>426</v>
      </c>
      <c r="E1887" t="str">
        <f t="shared" si="3101"/>
        <v>1887 DAMORT-F</v>
      </c>
      <c r="G1887" s="158" t="str">
        <f>"Prepayment - "&amp;SUBSTITUTE(G1878,":","")</f>
        <v>Prepayment - Simple amortizing debt</v>
      </c>
      <c r="K1887" s="24">
        <f>SUMIF($3:$3,K$2,1887:1887)</f>
        <v>-10</v>
      </c>
      <c r="L1887" s="24">
        <f>SUMIF($3:$3,L$2,1887:1887)</f>
        <v>0</v>
      </c>
      <c r="M1887" s="24">
        <f>SUMIF($3:$3,M$2,1887:1887)</f>
        <v>0</v>
      </c>
      <c r="N1887" s="24">
        <f>SUMIF($3:$3,N$2,1887:1887)</f>
        <v>0</v>
      </c>
      <c r="O1887" s="24">
        <f>SUMIF($3:$3,O$2,1887:1887)</f>
        <v>0</v>
      </c>
      <c r="P1887" s="24">
        <f>SUMIF($3:$3,P$2,1887:1887)</f>
        <v>0</v>
      </c>
      <c r="R1887"/>
      <c r="S1887" s="74">
        <v>0</v>
      </c>
      <c r="T1887" s="133">
        <v>0</v>
      </c>
      <c r="U1887" s="133">
        <v>0</v>
      </c>
      <c r="V1887" s="74">
        <v>-10</v>
      </c>
      <c r="W1887" s="74">
        <v>0</v>
      </c>
      <c r="X1887" s="74">
        <v>0</v>
      </c>
      <c r="Y1887" s="74">
        <v>0</v>
      </c>
      <c r="Z1887" s="74">
        <v>0</v>
      </c>
      <c r="AA1887" s="74">
        <v>0</v>
      </c>
      <c r="AB1887" s="74">
        <v>0</v>
      </c>
      <c r="AC1887" s="74">
        <v>0</v>
      </c>
      <c r="AD1887" s="74">
        <v>0</v>
      </c>
      <c r="AE1887" s="74">
        <v>0</v>
      </c>
      <c r="AF1887" s="74">
        <v>0</v>
      </c>
      <c r="AG1887" s="74">
        <v>0</v>
      </c>
      <c r="AH1887" s="74">
        <v>0</v>
      </c>
      <c r="AI1887" s="74">
        <v>0</v>
      </c>
      <c r="AJ1887" s="74">
        <v>0</v>
      </c>
      <c r="AK1887" s="74">
        <v>0</v>
      </c>
      <c r="AL1887" s="74">
        <v>0</v>
      </c>
      <c r="AM1887" s="74">
        <v>0</v>
      </c>
      <c r="AN1887" s="74">
        <v>0</v>
      </c>
      <c r="AO1887" s="74">
        <v>0</v>
      </c>
      <c r="AP1887" s="74">
        <v>0</v>
      </c>
      <c r="AQ1887" s="74">
        <v>0</v>
      </c>
      <c r="AR1887" s="74">
        <v>0</v>
      </c>
      <c r="AS1887" s="74">
        <v>0</v>
      </c>
      <c r="AT1887" s="74">
        <v>0</v>
      </c>
      <c r="AU1887" s="74">
        <v>0</v>
      </c>
      <c r="AV1887" s="74">
        <v>0</v>
      </c>
      <c r="AW1887" s="74">
        <v>0</v>
      </c>
      <c r="AX1887" s="74">
        <v>0</v>
      </c>
      <c r="AY1887" s="74">
        <v>0</v>
      </c>
      <c r="AZ1887" s="74">
        <v>0</v>
      </c>
      <c r="BA1887" s="74">
        <v>0</v>
      </c>
      <c r="BB1887" s="74">
        <v>0</v>
      </c>
      <c r="BC1887" s="74">
        <v>0</v>
      </c>
      <c r="BD1887" s="74">
        <v>0</v>
      </c>
      <c r="BE1887" s="74">
        <v>0</v>
      </c>
      <c r="BF1887" s="74">
        <v>0</v>
      </c>
      <c r="BG1887" s="74">
        <v>0</v>
      </c>
      <c r="BH1887" s="74">
        <v>0</v>
      </c>
      <c r="BI1887" s="74">
        <v>0</v>
      </c>
      <c r="BJ1887" s="74">
        <v>0</v>
      </c>
      <c r="BK1887" s="74">
        <v>0</v>
      </c>
      <c r="BL1887" s="74">
        <v>0</v>
      </c>
      <c r="BM1887" s="74">
        <v>0</v>
      </c>
      <c r="BN1887" s="74">
        <v>0</v>
      </c>
      <c r="BO1887" s="74">
        <v>0</v>
      </c>
      <c r="BP1887" s="74">
        <v>0</v>
      </c>
      <c r="BQ1887" s="74">
        <v>0</v>
      </c>
      <c r="BR1887" s="74">
        <v>0</v>
      </c>
      <c r="BS1887" s="74">
        <v>0</v>
      </c>
      <c r="BT1887" s="74">
        <v>0</v>
      </c>
      <c r="BU1887" s="74">
        <v>0</v>
      </c>
      <c r="BV1887" s="74">
        <v>0</v>
      </c>
      <c r="BW1887" s="74">
        <v>0</v>
      </c>
      <c r="BX1887" s="74">
        <v>0</v>
      </c>
      <c r="BY1887" s="74">
        <v>0</v>
      </c>
      <c r="BZ1887" s="74">
        <v>0</v>
      </c>
      <c r="CA1887" s="74">
        <v>0</v>
      </c>
      <c r="CB1887" s="74">
        <v>0</v>
      </c>
      <c r="CC1887" s="74">
        <v>0</v>
      </c>
      <c r="CD1887" s="74">
        <v>0</v>
      </c>
      <c r="CE1887" s="74">
        <v>0</v>
      </c>
      <c r="CF1887" s="74">
        <v>0</v>
      </c>
      <c r="CG1887" s="74">
        <v>0</v>
      </c>
      <c r="CH1887" s="74">
        <v>0</v>
      </c>
      <c r="CI1887" s="74">
        <v>0</v>
      </c>
      <c r="CJ1887" s="74">
        <v>0</v>
      </c>
      <c r="CK1887" s="74">
        <v>0</v>
      </c>
      <c r="CL1887" s="74">
        <v>0</v>
      </c>
      <c r="CO1887" s="74">
        <v>0</v>
      </c>
      <c r="CP1887" s="74">
        <v>0</v>
      </c>
      <c r="CQ1887" s="74">
        <v>0</v>
      </c>
      <c r="CR1887" s="74">
        <v>0</v>
      </c>
      <c r="CS1887" s="74">
        <v>0</v>
      </c>
      <c r="CT1887" s="74">
        <v>0</v>
      </c>
      <c r="CU1887" s="74">
        <v>0</v>
      </c>
      <c r="CV1887" s="74">
        <v>0</v>
      </c>
      <c r="CW1887" s="74">
        <v>0</v>
      </c>
      <c r="CX1887" s="74">
        <v>0</v>
      </c>
      <c r="CY1887" s="74">
        <v>0</v>
      </c>
      <c r="CZ1887" s="74">
        <v>0</v>
      </c>
      <c r="DA1887" s="74">
        <v>0</v>
      </c>
      <c r="DB1887" s="74">
        <v>0</v>
      </c>
      <c r="DC1887" s="74">
        <v>0</v>
      </c>
      <c r="DD1887" s="74">
        <v>0</v>
      </c>
      <c r="DE1887" s="74">
        <v>0</v>
      </c>
      <c r="DF1887" s="74">
        <v>0</v>
      </c>
      <c r="DG1887" s="74">
        <v>0</v>
      </c>
      <c r="DH1887" s="74">
        <v>0</v>
      </c>
      <c r="DI1887" s="74">
        <v>0</v>
      </c>
      <c r="DJ1887" s="74">
        <v>0</v>
      </c>
      <c r="DK1887" s="74">
        <v>0</v>
      </c>
      <c r="DL1887" s="74">
        <v>0</v>
      </c>
    </row>
    <row r="1888" spans="1:116" x14ac:dyDescent="0.4">
      <c r="C1888" t="s">
        <v>236</v>
      </c>
      <c r="D1888" t="s">
        <v>426</v>
      </c>
      <c r="E1888" t="str">
        <f t="shared" si="3101"/>
        <v>1888 DAMORT-F</v>
      </c>
      <c r="G1888" s="158" t="str">
        <f>"Principal payments - "&amp;SUBSTITUTE(G1878,":","")</f>
        <v>Principal payments - Simple amortizing debt</v>
      </c>
      <c r="K1888" s="138">
        <f>SUMIF($3:$3,K$2,1888:1888)</f>
        <v>-1902.7563421015157</v>
      </c>
      <c r="L1888" s="138">
        <f>SUMIF($3:$3,L$2,1888:1888)</f>
        <v>-3504.4032029918862</v>
      </c>
      <c r="M1888" s="138">
        <f>SUMIF($3:$3,M$2,1888:1888)</f>
        <v>-3871.3600119282742</v>
      </c>
      <c r="N1888" s="138">
        <f>SUMIF($3:$3,N$2,1888:1888)</f>
        <v>-1711.4804429783276</v>
      </c>
      <c r="O1888" s="138">
        <f>SUMIF($3:$3,O$2,1888:1888)</f>
        <v>-4.692697114348419E-13</v>
      </c>
      <c r="P1888" s="138">
        <f>SUMIF($3:$3,P$2,1888:1888)</f>
        <v>-5.1840838237647649E-13</v>
      </c>
      <c r="R1888"/>
      <c r="S1888" s="62">
        <f t="shared" ref="S1888:AX1890" si="3108">S1895-S1891</f>
        <v>-43.878732077590954</v>
      </c>
      <c r="T1888" s="62">
        <f t="shared" si="3108"/>
        <v>-64.189266395324324</v>
      </c>
      <c r="U1888" s="62">
        <f t="shared" si="3108"/>
        <v>-84.669055165705487</v>
      </c>
      <c r="V1888" s="62">
        <f t="shared" si="3108"/>
        <v>-105.08017030390145</v>
      </c>
      <c r="W1888" s="62">
        <f t="shared" si="3108"/>
        <v>-125.90071660685408</v>
      </c>
      <c r="X1888" s="62">
        <f t="shared" si="3108"/>
        <v>-146.89476746233134</v>
      </c>
      <c r="Y1888" s="62">
        <f t="shared" si="3108"/>
        <v>-168.06376874160424</v>
      </c>
      <c r="Z1888" s="62">
        <f t="shared" si="3108"/>
        <v>-189.40917836487108</v>
      </c>
      <c r="AA1888" s="62">
        <f t="shared" si="3108"/>
        <v>-210.93246640166515</v>
      </c>
      <c r="AB1888" s="62">
        <f t="shared" si="3108"/>
        <v>-232.63511517209918</v>
      </c>
      <c r="AC1888" s="62">
        <f t="shared" si="3108"/>
        <v>-254.51861934895345</v>
      </c>
      <c r="AD1888" s="62">
        <f t="shared" si="3108"/>
        <v>-276.58448606061489</v>
      </c>
      <c r="AE1888" s="62">
        <f t="shared" si="3108"/>
        <v>-278.8893567777867</v>
      </c>
      <c r="AF1888" s="62">
        <f t="shared" si="3108"/>
        <v>-281.21343475093488</v>
      </c>
      <c r="AG1888" s="62">
        <f t="shared" si="3108"/>
        <v>-283.55688004052604</v>
      </c>
      <c r="AH1888" s="62">
        <f t="shared" si="3108"/>
        <v>-285.91985404086375</v>
      </c>
      <c r="AI1888" s="62">
        <f t="shared" si="3108"/>
        <v>-288.30251949120429</v>
      </c>
      <c r="AJ1888" s="62">
        <f t="shared" si="3108"/>
        <v>-290.70504048696432</v>
      </c>
      <c r="AK1888" s="62">
        <f t="shared" si="3108"/>
        <v>-293.12758249102234</v>
      </c>
      <c r="AL1888" s="62">
        <f t="shared" si="3108"/>
        <v>-295.57031234511419</v>
      </c>
      <c r="AM1888" s="62">
        <f t="shared" si="3108"/>
        <v>-298.03339828132346</v>
      </c>
      <c r="AN1888" s="62">
        <f t="shared" si="3108"/>
        <v>-300.51700993366785</v>
      </c>
      <c r="AO1888" s="62">
        <f t="shared" si="3108"/>
        <v>-303.02131834978172</v>
      </c>
      <c r="AP1888" s="62">
        <f t="shared" si="3108"/>
        <v>-305.54649600269659</v>
      </c>
      <c r="AQ1888" s="62">
        <f t="shared" si="3108"/>
        <v>-308.09271680271905</v>
      </c>
      <c r="AR1888" s="62">
        <f t="shared" si="3108"/>
        <v>-310.66015610940838</v>
      </c>
      <c r="AS1888" s="62">
        <f t="shared" si="3108"/>
        <v>-313.24899074365345</v>
      </c>
      <c r="AT1888" s="62">
        <f t="shared" si="3108"/>
        <v>-315.85939899985055</v>
      </c>
      <c r="AU1888" s="62">
        <f t="shared" si="3108"/>
        <v>-318.49156065818266</v>
      </c>
      <c r="AV1888" s="62">
        <f t="shared" si="3108"/>
        <v>-321.14565699700086</v>
      </c>
      <c r="AW1888" s="62">
        <f t="shared" si="3108"/>
        <v>-323.82187080530917</v>
      </c>
      <c r="AX1888" s="62">
        <f t="shared" si="3108"/>
        <v>-326.52038639535346</v>
      </c>
      <c r="AY1888" s="62">
        <f t="shared" ref="AY1888:CD1890" si="3109">AY1895-AY1891</f>
        <v>-329.24138961531474</v>
      </c>
      <c r="AZ1888" s="62">
        <f t="shared" si="3109"/>
        <v>-331.98506786210902</v>
      </c>
      <c r="BA1888" s="62">
        <f t="shared" si="3109"/>
        <v>-334.75161009429326</v>
      </c>
      <c r="BB1888" s="62">
        <f t="shared" si="3109"/>
        <v>-337.54120684507905</v>
      </c>
      <c r="BC1888" s="62">
        <f t="shared" si="3109"/>
        <v>-281.19754038008597</v>
      </c>
      <c r="BD1888" s="62">
        <f t="shared" si="3109"/>
        <v>-256.65153055505544</v>
      </c>
      <c r="BE1888" s="62">
        <f t="shared" si="3109"/>
        <v>-231.90097064814967</v>
      </c>
      <c r="BF1888" s="62">
        <f t="shared" si="3109"/>
        <v>-207.26682794729138</v>
      </c>
      <c r="BG1888" s="62">
        <f t="shared" si="3109"/>
        <v>-182.10472885198755</v>
      </c>
      <c r="BH1888" s="62">
        <f t="shared" si="3109"/>
        <v>-156.73294559755618</v>
      </c>
      <c r="BI1888" s="62">
        <f t="shared" si="3109"/>
        <v>-131.14973081600456</v>
      </c>
      <c r="BJ1888" s="62">
        <f t="shared" si="3109"/>
        <v>-105.35332257794002</v>
      </c>
      <c r="BK1888" s="62">
        <f t="shared" si="3109"/>
        <v>-79.341944271224946</v>
      </c>
      <c r="BL1888" s="62">
        <f t="shared" si="3109"/>
        <v>-53.11380447862058</v>
      </c>
      <c r="BM1888" s="62">
        <f t="shared" si="3109"/>
        <v>-26.667096854411181</v>
      </c>
      <c r="BN1888" s="62">
        <f t="shared" si="3109"/>
        <v>-3.7037040101495225E-14</v>
      </c>
      <c r="BO1888" s="62">
        <f t="shared" si="3109"/>
        <v>-3.7345682102341015E-14</v>
      </c>
      <c r="BP1888" s="62">
        <f t="shared" si="3109"/>
        <v>-3.7656896119860521E-14</v>
      </c>
      <c r="BQ1888" s="62">
        <f t="shared" si="3109"/>
        <v>-3.7970703587526027E-14</v>
      </c>
      <c r="BR1888" s="62">
        <f t="shared" si="3109"/>
        <v>-3.8287126117422085E-14</v>
      </c>
      <c r="BS1888" s="62">
        <f t="shared" si="3109"/>
        <v>-3.8606185501733936E-14</v>
      </c>
      <c r="BT1888" s="62">
        <f t="shared" si="3109"/>
        <v>-3.8927903714248387E-14</v>
      </c>
      <c r="BU1888" s="62">
        <f t="shared" si="3109"/>
        <v>-3.925230291186712E-14</v>
      </c>
      <c r="BV1888" s="62">
        <f t="shared" si="3109"/>
        <v>-3.9579405436132669E-14</v>
      </c>
      <c r="BW1888" s="62">
        <f t="shared" si="3109"/>
        <v>-3.9909233814767113E-14</v>
      </c>
      <c r="BX1888" s="62">
        <f t="shared" si="3109"/>
        <v>-4.0241810763223503E-14</v>
      </c>
      <c r="BY1888" s="62">
        <f t="shared" si="3109"/>
        <v>-4.0577159186250365E-14</v>
      </c>
      <c r="BZ1888" s="62">
        <f t="shared" si="3109"/>
        <v>-4.0915302179469123E-14</v>
      </c>
      <c r="CA1888" s="62">
        <f t="shared" si="3109"/>
        <v>-4.1256263030964693E-14</v>
      </c>
      <c r="CB1888" s="62">
        <f t="shared" si="3109"/>
        <v>-4.16000652228894E-14</v>
      </c>
      <c r="CC1888" s="62">
        <f t="shared" si="3109"/>
        <v>-4.1946732433080146E-14</v>
      </c>
      <c r="CD1888" s="62">
        <f t="shared" si="3109"/>
        <v>-4.2296288536689147E-14</v>
      </c>
      <c r="CE1888" s="62">
        <f t="shared" ref="CE1888:CL1890" si="3110">CE1895-CE1891</f>
        <v>-4.2648757607828223E-14</v>
      </c>
      <c r="CF1888" s="62">
        <f t="shared" si="3110"/>
        <v>-4.30041639212268E-14</v>
      </c>
      <c r="CG1888" s="62">
        <f t="shared" si="3110"/>
        <v>-4.3362531953903686E-14</v>
      </c>
      <c r="CH1888" s="62">
        <f t="shared" si="3110"/>
        <v>-4.3723886386852879E-14</v>
      </c>
      <c r="CI1888" s="62">
        <f t="shared" si="3110"/>
        <v>-4.4088252106743316E-14</v>
      </c>
      <c r="CJ1888" s="62">
        <f t="shared" si="3110"/>
        <v>-4.4455654207632848E-14</v>
      </c>
      <c r="CK1888" s="62">
        <f t="shared" si="3110"/>
        <v>-4.4826117992696456E-14</v>
      </c>
      <c r="CL1888" s="62">
        <f t="shared" si="3110"/>
        <v>-4.5199668975968926E-14</v>
      </c>
      <c r="CO1888" s="62">
        <f t="shared" ref="CO1888:DK1890" si="3111">CO1895-CO1891</f>
        <v>0</v>
      </c>
      <c r="CP1888" s="62">
        <f t="shared" si="3111"/>
        <v>0</v>
      </c>
      <c r="CQ1888" s="62">
        <f t="shared" si="3111"/>
        <v>0</v>
      </c>
      <c r="CR1888" s="62">
        <f t="shared" si="3111"/>
        <v>0</v>
      </c>
      <c r="CS1888" s="62">
        <f t="shared" si="3111"/>
        <v>0</v>
      </c>
      <c r="CT1888" s="62">
        <f t="shared" si="3111"/>
        <v>0</v>
      </c>
      <c r="CU1888" s="62">
        <f t="shared" si="3111"/>
        <v>0</v>
      </c>
      <c r="CV1888" s="62">
        <f t="shared" si="3111"/>
        <v>0</v>
      </c>
      <c r="CW1888" s="62">
        <f t="shared" si="3111"/>
        <v>0</v>
      </c>
      <c r="CX1888" s="62">
        <f t="shared" si="3111"/>
        <v>0</v>
      </c>
      <c r="CY1888" s="62">
        <f t="shared" si="3111"/>
        <v>0</v>
      </c>
      <c r="CZ1888" s="62">
        <f t="shared" si="3111"/>
        <v>0</v>
      </c>
      <c r="DA1888" s="62">
        <f t="shared" si="3111"/>
        <v>0</v>
      </c>
      <c r="DB1888" s="62">
        <f t="shared" si="3111"/>
        <v>0</v>
      </c>
      <c r="DC1888" s="62">
        <f t="shared" si="3111"/>
        <v>0</v>
      </c>
      <c r="DD1888" s="62">
        <f t="shared" si="3111"/>
        <v>0</v>
      </c>
      <c r="DE1888" s="62">
        <f t="shared" si="3111"/>
        <v>0</v>
      </c>
      <c r="DF1888" s="62">
        <f t="shared" si="3111"/>
        <v>0</v>
      </c>
      <c r="DG1888" s="62">
        <f t="shared" si="3111"/>
        <v>0</v>
      </c>
      <c r="DH1888" s="62">
        <f t="shared" si="3111"/>
        <v>0</v>
      </c>
      <c r="DI1888" s="62">
        <f t="shared" si="3111"/>
        <v>0</v>
      </c>
      <c r="DJ1888" s="62">
        <f t="shared" si="3111"/>
        <v>0</v>
      </c>
      <c r="DK1888" s="62">
        <f t="shared" si="3111"/>
        <v>0</v>
      </c>
      <c r="DL1888" s="62">
        <f t="shared" ref="DL1888:DL1890" si="3112">DL1895-DL1891</f>
        <v>0</v>
      </c>
    </row>
    <row r="1889" spans="1:116" x14ac:dyDescent="0.4">
      <c r="A1889" s="98"/>
      <c r="C1889" t="s">
        <v>237</v>
      </c>
      <c r="D1889" t="s">
        <v>426</v>
      </c>
      <c r="E1889" t="str">
        <f t="shared" si="3101"/>
        <v>1889 DAMORT-F</v>
      </c>
      <c r="G1889" s="126" t="str">
        <f>"Debt - "&amp;SUBSTITUTE(G1878,":","")</f>
        <v>Debt - Simple amortizing debt</v>
      </c>
      <c r="I1889" s="74"/>
      <c r="J1889" s="74"/>
      <c r="K1889" s="33">
        <f>SUMIF($4:$4,K$2,1889:1889)</f>
        <v>9087.2436578984834</v>
      </c>
      <c r="L1889" s="33">
        <f>SUMIF($4:$4,L$2,1889:1889)</f>
        <v>5582.8404549065981</v>
      </c>
      <c r="M1889" s="33">
        <f>SUMIF($4:$4,M$2,1889:1889)</f>
        <v>1711.480442978323</v>
      </c>
      <c r="N1889" s="33">
        <f>SUMIF($4:$4,N$2,1889:1889)</f>
        <v>-4.4814818522809217E-12</v>
      </c>
      <c r="O1889" s="33">
        <f>SUMIF($4:$4,O$2,1889:1889)</f>
        <v>-4.9507515637157634E-12</v>
      </c>
      <c r="P1889" s="33">
        <f>SUMIF($4:$4,P$2,1889:1889)</f>
        <v>-5.4691599460922401E-12</v>
      </c>
      <c r="R1889" s="53">
        <f>S1885</f>
        <v>1000</v>
      </c>
      <c r="S1889" s="93">
        <f t="shared" ref="S1889:AX1891" si="3113">SUM(S1885:S1888)</f>
        <v>1789.4546012557425</v>
      </c>
      <c r="T1889" s="93">
        <f t="shared" si="3113"/>
        <v>2558.5986681937516</v>
      </c>
      <c r="U1889" s="93">
        <f t="shared" si="3113"/>
        <v>3307.2629463613794</v>
      </c>
      <c r="V1889" s="93">
        <f t="shared" si="3113"/>
        <v>4025.5161093908109</v>
      </c>
      <c r="W1889" s="93">
        <f t="shared" si="3113"/>
        <v>4732.9487261172899</v>
      </c>
      <c r="X1889" s="93">
        <f t="shared" si="3113"/>
        <v>5419.3872919882915</v>
      </c>
      <c r="Y1889" s="93">
        <f t="shared" si="3113"/>
        <v>6084.6568565800208</v>
      </c>
      <c r="Z1889" s="93">
        <f t="shared" si="3113"/>
        <v>6728.5810115484828</v>
      </c>
      <c r="AA1889" s="93">
        <f t="shared" si="3113"/>
        <v>7350.981878480151</v>
      </c>
      <c r="AB1889" s="93">
        <f t="shared" si="3113"/>
        <v>7951.6800966413848</v>
      </c>
      <c r="AC1889" s="93">
        <f t="shared" si="3113"/>
        <v>8530.4948106257652</v>
      </c>
      <c r="AD1889" s="93">
        <f t="shared" si="3113"/>
        <v>9087.2436578984834</v>
      </c>
      <c r="AE1889" s="93">
        <f t="shared" si="3113"/>
        <v>8808.3543011206966</v>
      </c>
      <c r="AF1889" s="93">
        <f t="shared" si="3113"/>
        <v>8527.1408663697621</v>
      </c>
      <c r="AG1889" s="93">
        <f t="shared" si="3113"/>
        <v>8243.5839863292367</v>
      </c>
      <c r="AH1889" s="93">
        <f t="shared" si="3113"/>
        <v>7957.6641322883734</v>
      </c>
      <c r="AI1889" s="93">
        <f t="shared" si="3113"/>
        <v>7669.3616127971691</v>
      </c>
      <c r="AJ1889" s="93">
        <f t="shared" si="3113"/>
        <v>7378.6565723102049</v>
      </c>
      <c r="AK1889" s="93">
        <f t="shared" si="3113"/>
        <v>7085.5289898191822</v>
      </c>
      <c r="AL1889" s="93">
        <f t="shared" si="3113"/>
        <v>6789.9586774740683</v>
      </c>
      <c r="AM1889" s="93">
        <f t="shared" si="3113"/>
        <v>6491.9252791927447</v>
      </c>
      <c r="AN1889" s="93">
        <f t="shared" si="3113"/>
        <v>6191.4082692590764</v>
      </c>
      <c r="AO1889" s="93">
        <f t="shared" si="3113"/>
        <v>5888.3869509092947</v>
      </c>
      <c r="AP1889" s="93">
        <f t="shared" si="3113"/>
        <v>5582.8404549065981</v>
      </c>
      <c r="AQ1889" s="93">
        <f t="shared" si="3113"/>
        <v>5274.7477381038789</v>
      </c>
      <c r="AR1889" s="93">
        <f t="shared" si="3113"/>
        <v>4964.0875819944704</v>
      </c>
      <c r="AS1889" s="93">
        <f t="shared" si="3113"/>
        <v>4650.8385912508165</v>
      </c>
      <c r="AT1889" s="93">
        <f t="shared" si="3113"/>
        <v>4334.9791922509658</v>
      </c>
      <c r="AU1889" s="93">
        <f t="shared" si="3113"/>
        <v>4016.4876315927831</v>
      </c>
      <c r="AV1889" s="93">
        <f t="shared" si="3113"/>
        <v>3695.3419745957822</v>
      </c>
      <c r="AW1889" s="93">
        <f t="shared" si="3113"/>
        <v>3371.5201037904731</v>
      </c>
      <c r="AX1889" s="93">
        <f t="shared" si="3113"/>
        <v>3044.9997173951197</v>
      </c>
      <c r="AY1889" s="93">
        <f t="shared" ref="AY1889:CD1891" si="3114">SUM(AY1885:AY1888)</f>
        <v>2715.7583277798049</v>
      </c>
      <c r="AZ1889" s="93">
        <f t="shared" si="3114"/>
        <v>2383.7732599176957</v>
      </c>
      <c r="BA1889" s="93">
        <f t="shared" si="3114"/>
        <v>2049.0216498234022</v>
      </c>
      <c r="BB1889" s="93">
        <f t="shared" si="3114"/>
        <v>1711.480442978323</v>
      </c>
      <c r="BC1889" s="93">
        <f t="shared" si="3114"/>
        <v>1430.2829025982371</v>
      </c>
      <c r="BD1889" s="93">
        <f t="shared" si="3114"/>
        <v>1173.6313720431817</v>
      </c>
      <c r="BE1889" s="93">
        <f t="shared" si="3114"/>
        <v>941.730401395032</v>
      </c>
      <c r="BF1889" s="93">
        <f t="shared" si="3114"/>
        <v>734.4635734477406</v>
      </c>
      <c r="BG1889" s="93">
        <f t="shared" si="3114"/>
        <v>552.358844595753</v>
      </c>
      <c r="BH1889" s="93">
        <f t="shared" si="3114"/>
        <v>395.62589899819682</v>
      </c>
      <c r="BI1889" s="93">
        <f t="shared" si="3114"/>
        <v>264.47616818219228</v>
      </c>
      <c r="BJ1889" s="93">
        <f t="shared" si="3114"/>
        <v>159.12284560425226</v>
      </c>
      <c r="BK1889" s="93">
        <f t="shared" si="3114"/>
        <v>79.780901333027316</v>
      </c>
      <c r="BL1889" s="93">
        <f t="shared" si="3114"/>
        <v>26.667096854406736</v>
      </c>
      <c r="BM1889" s="93">
        <f t="shared" si="3114"/>
        <v>-4.4444448121794267E-12</v>
      </c>
      <c r="BN1889" s="93">
        <f t="shared" si="3114"/>
        <v>-4.4814818522809217E-12</v>
      </c>
      <c r="BO1889" s="93">
        <f t="shared" si="3114"/>
        <v>-4.5188275343832624E-12</v>
      </c>
      <c r="BP1889" s="93">
        <f t="shared" si="3114"/>
        <v>-4.5564844305031233E-12</v>
      </c>
      <c r="BQ1889" s="93">
        <f t="shared" si="3114"/>
        <v>-4.5944551340906497E-12</v>
      </c>
      <c r="BR1889" s="93">
        <f t="shared" si="3114"/>
        <v>-4.632742260208072E-12</v>
      </c>
      <c r="BS1889" s="93">
        <f t="shared" si="3114"/>
        <v>-4.6713484457098057E-12</v>
      </c>
      <c r="BT1889" s="93">
        <f t="shared" si="3114"/>
        <v>-4.710276349424054E-12</v>
      </c>
      <c r="BU1889" s="93">
        <f t="shared" si="3114"/>
        <v>-4.7495286523359208E-12</v>
      </c>
      <c r="BV1889" s="93">
        <f t="shared" si="3114"/>
        <v>-4.7891080577720534E-12</v>
      </c>
      <c r="BW1889" s="93">
        <f t="shared" si="3114"/>
        <v>-4.8290172915868203E-12</v>
      </c>
      <c r="BX1889" s="93">
        <f t="shared" si="3114"/>
        <v>-4.869259102350044E-12</v>
      </c>
      <c r="BY1889" s="93">
        <f t="shared" si="3114"/>
        <v>-4.9098362615362945E-12</v>
      </c>
      <c r="BZ1889" s="93">
        <f t="shared" si="3114"/>
        <v>-4.9507515637157634E-12</v>
      </c>
      <c r="CA1889" s="93">
        <f t="shared" si="3114"/>
        <v>-4.9920078267467278E-12</v>
      </c>
      <c r="CB1889" s="93">
        <f t="shared" si="3114"/>
        <v>-5.0336078919696171E-12</v>
      </c>
      <c r="CC1889" s="93">
        <f t="shared" si="3114"/>
        <v>-5.0755546244026976E-12</v>
      </c>
      <c r="CD1889" s="93">
        <f t="shared" si="3114"/>
        <v>-5.117850912939387E-12</v>
      </c>
      <c r="CE1889" s="93">
        <f t="shared" ref="CE1889:CL1891" si="3115">SUM(CE1885:CE1888)</f>
        <v>-5.1604996705472156E-12</v>
      </c>
      <c r="CF1889" s="93">
        <f t="shared" si="3115"/>
        <v>-5.203503834468442E-12</v>
      </c>
      <c r="CG1889" s="93">
        <f t="shared" si="3115"/>
        <v>-5.2468663664223456E-12</v>
      </c>
      <c r="CH1889" s="93">
        <f t="shared" si="3115"/>
        <v>-5.2905902528091984E-12</v>
      </c>
      <c r="CI1889" s="93">
        <f t="shared" si="3115"/>
        <v>-5.334678504915942E-12</v>
      </c>
      <c r="CJ1889" s="93">
        <f t="shared" si="3115"/>
        <v>-5.3791341591235747E-12</v>
      </c>
      <c r="CK1889" s="93">
        <f t="shared" si="3115"/>
        <v>-5.4239602771162713E-12</v>
      </c>
      <c r="CL1889" s="93">
        <f t="shared" si="3115"/>
        <v>-5.4691599460922401E-12</v>
      </c>
      <c r="CN1889" s="74"/>
      <c r="CO1889" s="93">
        <f t="shared" ref="CO1889:DL1891" si="3116">SUM(CO1885:CO1888)</f>
        <v>0</v>
      </c>
      <c r="CP1889" s="93">
        <f t="shared" si="3116"/>
        <v>0</v>
      </c>
      <c r="CQ1889" s="93">
        <f t="shared" si="3116"/>
        <v>0</v>
      </c>
      <c r="CR1889" s="93">
        <f t="shared" si="3116"/>
        <v>0</v>
      </c>
      <c r="CS1889" s="93">
        <f t="shared" si="3116"/>
        <v>0</v>
      </c>
      <c r="CT1889" s="93">
        <f t="shared" si="3116"/>
        <v>0</v>
      </c>
      <c r="CU1889" s="93">
        <f t="shared" si="3116"/>
        <v>0</v>
      </c>
      <c r="CV1889" s="93">
        <f t="shared" si="3116"/>
        <v>0</v>
      </c>
      <c r="CW1889" s="93">
        <f t="shared" si="3116"/>
        <v>0</v>
      </c>
      <c r="CX1889" s="93">
        <f t="shared" si="3116"/>
        <v>0</v>
      </c>
      <c r="CY1889" s="93">
        <f t="shared" si="3116"/>
        <v>0</v>
      </c>
      <c r="CZ1889" s="93">
        <f t="shared" si="3116"/>
        <v>0</v>
      </c>
      <c r="DA1889" s="93">
        <f t="shared" si="3116"/>
        <v>0</v>
      </c>
      <c r="DB1889" s="93">
        <f t="shared" si="3116"/>
        <v>0</v>
      </c>
      <c r="DC1889" s="93">
        <f t="shared" si="3116"/>
        <v>0</v>
      </c>
      <c r="DD1889" s="93">
        <f t="shared" si="3116"/>
        <v>0</v>
      </c>
      <c r="DE1889" s="93">
        <f t="shared" si="3116"/>
        <v>0</v>
      </c>
      <c r="DF1889" s="93">
        <f t="shared" si="3116"/>
        <v>0</v>
      </c>
      <c r="DG1889" s="93">
        <f t="shared" si="3116"/>
        <v>0</v>
      </c>
      <c r="DH1889" s="93">
        <f t="shared" si="3116"/>
        <v>0</v>
      </c>
      <c r="DI1889" s="93">
        <f t="shared" si="3116"/>
        <v>0</v>
      </c>
      <c r="DJ1889" s="93">
        <f t="shared" si="3116"/>
        <v>0</v>
      </c>
      <c r="DK1889" s="93">
        <f t="shared" si="3116"/>
        <v>0</v>
      </c>
      <c r="DL1889" s="93">
        <f t="shared" si="3116"/>
        <v>0</v>
      </c>
    </row>
    <row r="1890" spans="1:116" x14ac:dyDescent="0.4">
      <c r="A1890" s="98"/>
      <c r="B1890" s="59"/>
      <c r="C1890" s="59"/>
      <c r="D1890" t="s">
        <v>426</v>
      </c>
      <c r="E1890" t="str">
        <f t="shared" si="3101"/>
        <v>1890 DAMORT-F</v>
      </c>
      <c r="G1890" s="125"/>
      <c r="R1890"/>
      <c r="S1890" s="62"/>
      <c r="T1890" s="62"/>
      <c r="U1890" s="62"/>
      <c r="V1890" s="62"/>
      <c r="W1890" s="62"/>
      <c r="X1890" s="62"/>
      <c r="Y1890" s="62"/>
      <c r="Z1890" s="62"/>
      <c r="AA1890" s="62"/>
      <c r="AB1890" s="62"/>
      <c r="AC1890" s="62"/>
      <c r="AD1890" s="62"/>
      <c r="AE1890" s="62"/>
      <c r="AF1890" s="62"/>
      <c r="AG1890" s="62"/>
      <c r="AH1890" s="62"/>
      <c r="AI1890" s="62"/>
      <c r="AJ1890" s="62"/>
      <c r="AK1890" s="62"/>
      <c r="AL1890" s="62"/>
      <c r="AM1890" s="62"/>
      <c r="AN1890" s="62"/>
      <c r="AO1890" s="62"/>
      <c r="AP1890" s="62"/>
      <c r="AQ1890" s="62"/>
      <c r="AR1890" s="62"/>
      <c r="AS1890" s="62"/>
      <c r="AT1890" s="62"/>
      <c r="AU1890" s="62"/>
      <c r="AV1890" s="62"/>
      <c r="AW1890" s="62"/>
      <c r="AX1890" s="62"/>
      <c r="AY1890" s="62"/>
      <c r="AZ1890" s="62"/>
      <c r="BA1890" s="62"/>
      <c r="BB1890" s="62"/>
      <c r="BC1890" s="62"/>
      <c r="BD1890" s="62"/>
      <c r="BE1890" s="62"/>
      <c r="BF1890" s="62"/>
      <c r="BG1890" s="62"/>
      <c r="BH1890" s="62"/>
      <c r="BI1890" s="62"/>
      <c r="BJ1890" s="62"/>
      <c r="BK1890" s="62"/>
      <c r="BL1890" s="62"/>
      <c r="BM1890" s="62"/>
      <c r="BN1890" s="62"/>
      <c r="BO1890" s="62"/>
      <c r="BP1890" s="62"/>
      <c r="BQ1890" s="62"/>
      <c r="BR1890" s="62"/>
      <c r="BS1890" s="62"/>
      <c r="BT1890" s="62"/>
      <c r="BU1890" s="62"/>
      <c r="BV1890" s="62"/>
      <c r="BW1890" s="62"/>
      <c r="BX1890" s="62"/>
      <c r="BY1890" s="62"/>
      <c r="BZ1890" s="62"/>
      <c r="CA1890" s="62"/>
      <c r="CB1890" s="62"/>
      <c r="CC1890" s="62"/>
      <c r="CD1890" s="62"/>
      <c r="CE1890" s="62"/>
      <c r="CF1890" s="62"/>
      <c r="CG1890" s="62"/>
      <c r="CH1890" s="62"/>
      <c r="CI1890" s="62"/>
      <c r="CJ1890" s="62"/>
      <c r="CK1890" s="62"/>
      <c r="CL1890" s="62"/>
      <c r="CO1890" s="62"/>
      <c r="CP1890" s="62"/>
      <c r="CQ1890" s="62"/>
      <c r="CR1890" s="62"/>
      <c r="CS1890" s="62"/>
      <c r="CT1890" s="62"/>
      <c r="CU1890" s="62"/>
      <c r="CV1890" s="62"/>
      <c r="CW1890" s="62"/>
      <c r="CX1890" s="62"/>
      <c r="CY1890" s="62"/>
      <c r="CZ1890" s="62"/>
      <c r="DA1890" s="62"/>
      <c r="DB1890" s="62"/>
      <c r="DC1890" s="62"/>
      <c r="DD1890" s="62"/>
      <c r="DE1890" s="62"/>
      <c r="DF1890" s="62"/>
      <c r="DG1890" s="62"/>
      <c r="DH1890" s="62"/>
      <c r="DI1890" s="62"/>
      <c r="DJ1890" s="62"/>
      <c r="DK1890" s="62"/>
      <c r="DL1890" s="62"/>
    </row>
    <row r="1891" spans="1:116" x14ac:dyDescent="0.4">
      <c r="A1891" s="98"/>
      <c r="B1891" s="57"/>
      <c r="C1891" t="s">
        <v>228</v>
      </c>
      <c r="D1891" t="s">
        <v>426</v>
      </c>
      <c r="E1891" t="str">
        <f t="shared" si="3101"/>
        <v>1891 DAMORT-F</v>
      </c>
      <c r="F1891" s="27"/>
      <c r="G1891" s="126" t="str">
        <f>"Interest expense - "&amp;SUBSTITUTE(G1878,":","")</f>
        <v>Interest expense - Simple amortizing debt</v>
      </c>
      <c r="J1891" s="93">
        <f>SUMIF($5:$5,I$2,1889:1889)</f>
        <v>0</v>
      </c>
      <c r="K1891" s="28">
        <f>SUMIF($3:$3,K$2,1891:1891)</f>
        <v>-578.91302497652555</v>
      </c>
      <c r="L1891" s="28">
        <f>SUMIF($3:$3,L$2,1891:1891)</f>
        <v>-750.99344413140238</v>
      </c>
      <c r="M1891" s="28">
        <f>SUMIF($3:$3,M$2,1891:1891)</f>
        <v>-384.03663519501487</v>
      </c>
      <c r="N1891" s="28">
        <f>SUMIF($3:$3,N$2,1891:1891)</f>
        <v>-62.246837066919504</v>
      </c>
      <c r="O1891" s="28">
        <f>SUMIF($3:$3,O$2,1891:1891)</f>
        <v>4.692697114348419E-13</v>
      </c>
      <c r="P1891" s="28">
        <f>SUMIF($3:$3,P$2,1891:1891)</f>
        <v>5.1840838237647649E-13</v>
      </c>
      <c r="R1891" s="27"/>
      <c r="S1891" s="93">
        <f t="shared" ref="S1891:AX1893" si="3117">-SUM(S1885:S1887)*$H1881/12</f>
        <v>-15.27777777777778</v>
      </c>
      <c r="T1891" s="93">
        <f t="shared" si="3117"/>
        <v>-21.856566121575636</v>
      </c>
      <c r="U1891" s="93">
        <f t="shared" si="3117"/>
        <v>-28.266100012725712</v>
      </c>
      <c r="V1891" s="93">
        <f t="shared" si="3117"/>
        <v>-34.421635664122604</v>
      </c>
      <c r="W1891" s="93">
        <f t="shared" si="3117"/>
        <v>-40.4904120227012</v>
      </c>
      <c r="X1891" s="93">
        <f t="shared" si="3117"/>
        <v>-46.385683828755191</v>
      </c>
      <c r="Y1891" s="93">
        <f t="shared" si="3117"/>
        <v>-52.106005211013546</v>
      </c>
      <c r="Z1891" s="93">
        <f t="shared" si="3117"/>
        <v>-57.649918249277952</v>
      </c>
      <c r="AA1891" s="93">
        <f t="shared" si="3117"/>
        <v>-63.015952874015134</v>
      </c>
      <c r="AB1891" s="93">
        <f t="shared" si="3117"/>
        <v>-68.20262676511237</v>
      </c>
      <c r="AC1891" s="93">
        <f t="shared" si="3117"/>
        <v>-73.208445249789335</v>
      </c>
      <c r="AD1891" s="93">
        <f t="shared" si="3117"/>
        <v>-78.03190119965916</v>
      </c>
      <c r="AE1891" s="93">
        <f t="shared" si="3117"/>
        <v>-75.727030482487365</v>
      </c>
      <c r="AF1891" s="93">
        <f t="shared" si="3117"/>
        <v>-73.402952509339144</v>
      </c>
      <c r="AG1891" s="93">
        <f t="shared" si="3117"/>
        <v>-71.059507219748028</v>
      </c>
      <c r="AH1891" s="93">
        <f t="shared" si="3117"/>
        <v>-68.696533219410313</v>
      </c>
      <c r="AI1891" s="93">
        <f t="shared" si="3117"/>
        <v>-66.313867769069773</v>
      </c>
      <c r="AJ1891" s="93">
        <f t="shared" si="3117"/>
        <v>-63.911346773309752</v>
      </c>
      <c r="AK1891" s="93">
        <f t="shared" si="3117"/>
        <v>-61.488804769251715</v>
      </c>
      <c r="AL1891" s="93">
        <f t="shared" si="3117"/>
        <v>-59.046074915159856</v>
      </c>
      <c r="AM1891" s="93">
        <f t="shared" si="3117"/>
        <v>-56.582988978950574</v>
      </c>
      <c r="AN1891" s="93">
        <f t="shared" si="3117"/>
        <v>-54.099377326606209</v>
      </c>
      <c r="AO1891" s="93">
        <f t="shared" si="3117"/>
        <v>-51.595068910492309</v>
      </c>
      <c r="AP1891" s="93">
        <f t="shared" si="3117"/>
        <v>-49.06989125757746</v>
      </c>
      <c r="AQ1891" s="93">
        <f t="shared" si="3117"/>
        <v>-46.523670457554992</v>
      </c>
      <c r="AR1891" s="93">
        <f t="shared" si="3117"/>
        <v>-43.956231150865655</v>
      </c>
      <c r="AS1891" s="93">
        <f t="shared" si="3117"/>
        <v>-41.367396516620587</v>
      </c>
      <c r="AT1891" s="93">
        <f t="shared" si="3117"/>
        <v>-38.756988260423476</v>
      </c>
      <c r="AU1891" s="93">
        <f t="shared" si="3117"/>
        <v>-36.124826602091382</v>
      </c>
      <c r="AV1891" s="93">
        <f t="shared" si="3117"/>
        <v>-33.470730263273197</v>
      </c>
      <c r="AW1891" s="93">
        <f t="shared" si="3117"/>
        <v>-30.794516454964853</v>
      </c>
      <c r="AX1891" s="93">
        <f t="shared" si="3117"/>
        <v>-28.096000864920612</v>
      </c>
      <c r="AY1891" s="93">
        <f t="shared" ref="AY1891:CD1893" si="3118">-SUM(AY1885:AY1887)*$H1881/12</f>
        <v>-25.374997644959333</v>
      </c>
      <c r="AZ1891" s="93">
        <f t="shared" si="3118"/>
        <v>-22.631319398165044</v>
      </c>
      <c r="BA1891" s="93">
        <f t="shared" si="3118"/>
        <v>-19.864777165980797</v>
      </c>
      <c r="BB1891" s="93">
        <f t="shared" si="3118"/>
        <v>-17.075180415195018</v>
      </c>
      <c r="BC1891" s="93">
        <f t="shared" si="3118"/>
        <v>-14.262337024819359</v>
      </c>
      <c r="BD1891" s="93">
        <f t="shared" si="3118"/>
        <v>-11.919024188318643</v>
      </c>
      <c r="BE1891" s="93">
        <f t="shared" si="3118"/>
        <v>-9.7802614336931821</v>
      </c>
      <c r="BF1891" s="93">
        <f t="shared" si="3118"/>
        <v>-7.8477533449586003</v>
      </c>
      <c r="BG1891" s="93">
        <f t="shared" si="3118"/>
        <v>-6.1205297787311714</v>
      </c>
      <c r="BH1891" s="93">
        <f t="shared" si="3118"/>
        <v>-4.6029903716312752</v>
      </c>
      <c r="BI1891" s="93">
        <f t="shared" si="3118"/>
        <v>-3.2968824916516404</v>
      </c>
      <c r="BJ1891" s="93">
        <f t="shared" si="3118"/>
        <v>-2.2039680681849361</v>
      </c>
      <c r="BK1891" s="93">
        <f t="shared" si="3118"/>
        <v>-1.3260237133687689</v>
      </c>
      <c r="BL1891" s="93">
        <f t="shared" si="3118"/>
        <v>-0.6648408444418944</v>
      </c>
      <c r="BM1891" s="93">
        <f t="shared" si="3118"/>
        <v>-0.22222580712005616</v>
      </c>
      <c r="BN1891" s="93">
        <f t="shared" si="3118"/>
        <v>3.7037040101495225E-14</v>
      </c>
      <c r="BO1891" s="93">
        <f t="shared" si="3118"/>
        <v>3.7345682102341015E-14</v>
      </c>
      <c r="BP1891" s="93">
        <f t="shared" si="3118"/>
        <v>3.7656896119860521E-14</v>
      </c>
      <c r="BQ1891" s="93">
        <f t="shared" si="3118"/>
        <v>3.7970703587526027E-14</v>
      </c>
      <c r="BR1891" s="93">
        <f t="shared" si="3118"/>
        <v>3.8287126117422085E-14</v>
      </c>
      <c r="BS1891" s="93">
        <f t="shared" si="3118"/>
        <v>3.8606185501733936E-14</v>
      </c>
      <c r="BT1891" s="93">
        <f t="shared" si="3118"/>
        <v>3.8927903714248387E-14</v>
      </c>
      <c r="BU1891" s="93">
        <f t="shared" si="3118"/>
        <v>3.925230291186712E-14</v>
      </c>
      <c r="BV1891" s="93">
        <f t="shared" si="3118"/>
        <v>3.9579405436132669E-14</v>
      </c>
      <c r="BW1891" s="93">
        <f t="shared" si="3118"/>
        <v>3.9909233814767113E-14</v>
      </c>
      <c r="BX1891" s="93">
        <f t="shared" si="3118"/>
        <v>4.0241810763223503E-14</v>
      </c>
      <c r="BY1891" s="93">
        <f t="shared" si="3118"/>
        <v>4.0577159186250365E-14</v>
      </c>
      <c r="BZ1891" s="93">
        <f t="shared" si="3118"/>
        <v>4.0915302179469123E-14</v>
      </c>
      <c r="CA1891" s="93">
        <f t="shared" si="3118"/>
        <v>4.1256263030964693E-14</v>
      </c>
      <c r="CB1891" s="93">
        <f t="shared" si="3118"/>
        <v>4.16000652228894E-14</v>
      </c>
      <c r="CC1891" s="93">
        <f t="shared" si="3118"/>
        <v>4.1946732433080146E-14</v>
      </c>
      <c r="CD1891" s="93">
        <f t="shared" si="3118"/>
        <v>4.2296288536689147E-14</v>
      </c>
      <c r="CE1891" s="93">
        <f t="shared" ref="CE1891:CL1893" si="3119">-SUM(CE1885:CE1887)*$H1881/12</f>
        <v>4.2648757607828223E-14</v>
      </c>
      <c r="CF1891" s="93">
        <f t="shared" si="3119"/>
        <v>4.30041639212268E-14</v>
      </c>
      <c r="CG1891" s="93">
        <f t="shared" si="3119"/>
        <v>4.3362531953903686E-14</v>
      </c>
      <c r="CH1891" s="93">
        <f t="shared" si="3119"/>
        <v>4.3723886386852879E-14</v>
      </c>
      <c r="CI1891" s="93">
        <f t="shared" si="3119"/>
        <v>4.4088252106743316E-14</v>
      </c>
      <c r="CJ1891" s="93">
        <f t="shared" si="3119"/>
        <v>4.4455654207632848E-14</v>
      </c>
      <c r="CK1891" s="93">
        <f t="shared" si="3119"/>
        <v>4.4826117992696456E-14</v>
      </c>
      <c r="CL1891" s="93">
        <f t="shared" si="3119"/>
        <v>4.5199668975968926E-14</v>
      </c>
      <c r="CN1891" s="93">
        <f>SUMIF($5:$5,CN$2,1889:1889)</f>
        <v>0</v>
      </c>
      <c r="CO1891" s="93">
        <f t="shared" ref="CO1891:CX1891" si="3120">-SUM(CO1885:CO1887)*$H1881/CO$5</f>
        <v>0</v>
      </c>
      <c r="CP1891" s="93">
        <f t="shared" si="3120"/>
        <v>0</v>
      </c>
      <c r="CQ1891" s="93">
        <f t="shared" si="3120"/>
        <v>0</v>
      </c>
      <c r="CR1891" s="93">
        <f t="shared" si="3120"/>
        <v>0</v>
      </c>
      <c r="CS1891" s="93">
        <f t="shared" si="3120"/>
        <v>0</v>
      </c>
      <c r="CT1891" s="93">
        <f t="shared" si="3120"/>
        <v>0</v>
      </c>
      <c r="CU1891" s="93">
        <f t="shared" si="3120"/>
        <v>0</v>
      </c>
      <c r="CV1891" s="93">
        <f t="shared" si="3120"/>
        <v>0</v>
      </c>
      <c r="CW1891" s="93">
        <f t="shared" si="3120"/>
        <v>0</v>
      </c>
      <c r="CX1891" s="93">
        <f t="shared" si="3120"/>
        <v>0</v>
      </c>
      <c r="CY1891" s="93">
        <f>-SUM(CY1885:CY1887)*$H1881/CL$5</f>
        <v>0</v>
      </c>
      <c r="CZ1891" s="93">
        <f t="shared" ref="CZ1891:DL1891" si="3121">-SUM(CZ1885:CZ1887)*$H1881/CZ$5</f>
        <v>0</v>
      </c>
      <c r="DA1891" s="93">
        <f t="shared" si="3121"/>
        <v>0</v>
      </c>
      <c r="DB1891" s="93">
        <f t="shared" si="3121"/>
        <v>0</v>
      </c>
      <c r="DC1891" s="93">
        <f t="shared" si="3121"/>
        <v>0</v>
      </c>
      <c r="DD1891" s="93">
        <f t="shared" si="3121"/>
        <v>0</v>
      </c>
      <c r="DE1891" s="93">
        <f t="shared" si="3121"/>
        <v>0</v>
      </c>
      <c r="DF1891" s="93">
        <f t="shared" si="3121"/>
        <v>0</v>
      </c>
      <c r="DG1891" s="93">
        <f t="shared" si="3121"/>
        <v>0</v>
      </c>
      <c r="DH1891" s="93">
        <f t="shared" si="3121"/>
        <v>0</v>
      </c>
      <c r="DI1891" s="93">
        <f t="shared" si="3121"/>
        <v>0</v>
      </c>
      <c r="DJ1891" s="93">
        <f t="shared" si="3121"/>
        <v>0</v>
      </c>
      <c r="DK1891" s="93">
        <f t="shared" si="3121"/>
        <v>0</v>
      </c>
      <c r="DL1891" s="93">
        <f t="shared" si="3121"/>
        <v>0</v>
      </c>
    </row>
    <row r="1892" spans="1:116" x14ac:dyDescent="0.4">
      <c r="A1892" s="99"/>
      <c r="B1892" s="57" t="s">
        <v>244</v>
      </c>
      <c r="C1892" s="57"/>
      <c r="D1892" t="s">
        <v>426</v>
      </c>
      <c r="E1892" t="str">
        <f t="shared" si="3101"/>
        <v>1892 DAMORT-F</v>
      </c>
      <c r="G1892" s="125"/>
      <c r="R1892"/>
      <c r="S1892" s="1"/>
      <c r="T1892" s="1"/>
      <c r="U1892" s="1"/>
      <c r="V1892" s="1"/>
      <c r="W1892" s="1"/>
      <c r="X1892" s="1"/>
      <c r="Y1892" s="1"/>
      <c r="Z1892" s="1"/>
      <c r="AA1892" s="1"/>
      <c r="AB1892" s="1"/>
      <c r="AC1892" s="1"/>
      <c r="AD1892" s="1"/>
      <c r="AE1892" s="1"/>
      <c r="AF1892" s="1"/>
      <c r="AG1892" s="1"/>
      <c r="AH1892" s="1"/>
      <c r="AI1892" s="1"/>
      <c r="AJ1892" s="1"/>
      <c r="AK1892" s="1"/>
      <c r="AL1892" s="1"/>
      <c r="AM1892" s="1"/>
      <c r="AN1892" s="1"/>
      <c r="AO1892" s="1"/>
      <c r="AP1892" s="1"/>
      <c r="AQ1892" s="1"/>
      <c r="AR1892" s="1"/>
      <c r="AS1892" s="1"/>
      <c r="AT1892" s="1"/>
      <c r="AU1892" s="1"/>
      <c r="AV1892" s="1"/>
      <c r="AW1892" s="1"/>
      <c r="AX1892" s="1"/>
      <c r="AY1892" s="1"/>
      <c r="AZ1892" s="1"/>
      <c r="BA1892" s="1"/>
      <c r="BB1892" s="1"/>
      <c r="BC1892" s="1"/>
      <c r="BD1892" s="1"/>
      <c r="BE1892" s="1"/>
      <c r="BF1892" s="1"/>
      <c r="BG1892" s="1"/>
      <c r="BH1892" s="1"/>
      <c r="BI1892" s="1"/>
      <c r="BJ1892" s="1"/>
      <c r="BK1892" s="1"/>
      <c r="BL1892" s="1"/>
      <c r="BM1892" s="1"/>
      <c r="BN1892" s="1"/>
      <c r="BO1892" s="1"/>
      <c r="BP1892" s="1"/>
      <c r="BQ1892" s="1"/>
      <c r="BR1892" s="1"/>
      <c r="BS1892" s="1"/>
      <c r="BT1892" s="1"/>
      <c r="BU1892" s="1"/>
      <c r="BV1892" s="1"/>
      <c r="BW1892" s="1"/>
      <c r="BX1892" s="1"/>
      <c r="BY1892" s="1"/>
      <c r="BZ1892" s="1"/>
      <c r="CA1892" s="1"/>
      <c r="CB1892" s="1"/>
      <c r="CC1892" s="1"/>
      <c r="CD1892" s="1"/>
      <c r="CE1892" s="1"/>
      <c r="CF1892" s="1"/>
      <c r="CG1892" s="1"/>
      <c r="CH1892" s="1"/>
      <c r="CI1892" s="1"/>
      <c r="CJ1892" s="1"/>
      <c r="CK1892" s="1"/>
      <c r="CL1892" s="1"/>
      <c r="CO1892" s="1"/>
      <c r="CP1892" s="1"/>
      <c r="CQ1892" s="1"/>
      <c r="CR1892" s="1"/>
      <c r="CS1892" s="1"/>
      <c r="CT1892" s="1"/>
      <c r="CU1892" s="1"/>
      <c r="CV1892" s="1"/>
      <c r="CW1892" s="1"/>
      <c r="CX1892" s="1"/>
      <c r="CY1892" s="1"/>
      <c r="CZ1892" s="1"/>
      <c r="DA1892" s="1"/>
      <c r="DB1892" s="1"/>
      <c r="DC1892" s="1"/>
      <c r="DD1892" s="1"/>
      <c r="DE1892" s="1"/>
      <c r="DF1892" s="1"/>
      <c r="DG1892" s="1"/>
      <c r="DH1892" s="1"/>
      <c r="DI1892" s="1"/>
      <c r="DJ1892" s="1"/>
      <c r="DK1892" s="1"/>
      <c r="DL1892" s="1"/>
    </row>
    <row r="1893" spans="1:116" x14ac:dyDescent="0.4">
      <c r="A1893" s="99"/>
      <c r="B1893" s="57"/>
      <c r="C1893" s="57"/>
      <c r="D1893" t="s">
        <v>426</v>
      </c>
      <c r="E1893" t="str">
        <f t="shared" si="3101"/>
        <v>1893 DAMORT-F</v>
      </c>
      <c r="G1893" s="95" t="s">
        <v>291</v>
      </c>
      <c r="R1893"/>
      <c r="S1893" s="1"/>
      <c r="T1893" s="1"/>
      <c r="U1893" s="1"/>
      <c r="V1893" s="1"/>
      <c r="W1893" s="1"/>
      <c r="X1893" s="1"/>
      <c r="Y1893" s="1"/>
      <c r="Z1893" s="1"/>
      <c r="AA1893" s="1"/>
      <c r="AB1893" s="1"/>
      <c r="AC1893" s="1"/>
      <c r="AD1893" s="1"/>
      <c r="AE1893" s="1"/>
      <c r="AF1893" s="1"/>
      <c r="AG1893" s="1"/>
      <c r="AH1893" s="1"/>
      <c r="AI1893" s="1"/>
      <c r="AJ1893" s="1"/>
      <c r="AK1893" s="1"/>
      <c r="AL1893" s="1"/>
      <c r="AM1893" s="1"/>
      <c r="AN1893" s="1"/>
      <c r="AO1893" s="1"/>
      <c r="AP1893" s="1"/>
      <c r="AQ1893" s="1"/>
      <c r="AR1893" s="1"/>
      <c r="AS1893" s="1"/>
      <c r="AT1893" s="1"/>
      <c r="AU1893" s="1"/>
      <c r="AV1893" s="1"/>
      <c r="AW1893" s="1"/>
      <c r="AX1893" s="1"/>
      <c r="AY1893" s="1"/>
      <c r="AZ1893" s="1"/>
      <c r="BA1893" s="1"/>
      <c r="BB1893" s="1"/>
      <c r="BC1893" s="1"/>
      <c r="BD1893" s="1"/>
      <c r="BE1893" s="1"/>
      <c r="BF1893" s="1"/>
      <c r="BG1893" s="1"/>
      <c r="BH1893" s="1"/>
      <c r="BI1893" s="1"/>
      <c r="BJ1893" s="1"/>
      <c r="BK1893" s="1"/>
      <c r="BL1893" s="1"/>
      <c r="BM1893" s="1"/>
      <c r="BN1893" s="1"/>
      <c r="BO1893" s="1"/>
      <c r="BP1893" s="1"/>
      <c r="BQ1893" s="1"/>
      <c r="BR1893" s="1"/>
      <c r="BS1893" s="1"/>
      <c r="BT1893" s="1"/>
      <c r="BU1893" s="1"/>
      <c r="BV1893" s="1"/>
      <c r="BW1893" s="1"/>
      <c r="BX1893" s="1"/>
      <c r="BY1893" s="1"/>
      <c r="BZ1893" s="1"/>
      <c r="CA1893" s="1"/>
      <c r="CB1893" s="1"/>
      <c r="CC1893" s="1"/>
      <c r="CD1893" s="1"/>
      <c r="CE1893" s="1"/>
      <c r="CF1893" s="1"/>
      <c r="CG1893" s="1"/>
      <c r="CH1893" s="1"/>
      <c r="CI1893" s="1"/>
      <c r="CJ1893" s="1"/>
      <c r="CK1893" s="1"/>
      <c r="CL1893" s="1"/>
      <c r="CO1893" s="1"/>
      <c r="CP1893" s="1"/>
      <c r="CQ1893" s="1"/>
      <c r="CR1893" s="1"/>
      <c r="CS1893" s="1"/>
      <c r="CT1893" s="1"/>
      <c r="CU1893" s="1"/>
      <c r="CV1893" s="1"/>
      <c r="CW1893" s="1"/>
      <c r="CX1893" s="1"/>
      <c r="CY1893" s="1"/>
      <c r="CZ1893" s="1"/>
      <c r="DA1893" s="1"/>
      <c r="DB1893" s="1"/>
      <c r="DC1893" s="1"/>
      <c r="DD1893" s="1"/>
      <c r="DE1893" s="1"/>
      <c r="DF1893" s="1"/>
      <c r="DG1893" s="1"/>
      <c r="DH1893" s="1"/>
      <c r="DI1893" s="1"/>
      <c r="DJ1893" s="1"/>
      <c r="DK1893" s="1"/>
      <c r="DL1893" s="1"/>
    </row>
    <row r="1894" spans="1:116" x14ac:dyDescent="0.4">
      <c r="A1894" s="99"/>
      <c r="B1894" s="57"/>
      <c r="C1894" s="57"/>
      <c r="D1894" t="s">
        <v>426</v>
      </c>
      <c r="E1894" t="str">
        <f t="shared" si="3101"/>
        <v>1894 DAMORT-F</v>
      </c>
      <c r="G1894" s="158" t="s">
        <v>292</v>
      </c>
      <c r="J1894" s="81">
        <f>SUMIF($5:$5,I$2,1892:1892)</f>
        <v>0</v>
      </c>
      <c r="K1894" s="37">
        <f>SUMIF($3:$3,K$2,1894:1894)</f>
        <v>-354.61638726027405</v>
      </c>
      <c r="L1894" s="37">
        <f>SUMIF($3:$3,L$2,1894:1894)</f>
        <v>0</v>
      </c>
      <c r="M1894" s="37">
        <f>SUMIF($3:$3,M$2,1894:1894)</f>
        <v>0</v>
      </c>
      <c r="N1894" s="37">
        <f>SUMIF($3:$3,N$2,1894:1894)</f>
        <v>0</v>
      </c>
      <c r="O1894" s="37">
        <f>SUMIF($3:$3,O$2,1894:1894)</f>
        <v>0</v>
      </c>
      <c r="P1894" s="37">
        <f>SUMIF($3:$3,P$2,1894:1894)</f>
        <v>0</v>
      </c>
      <c r="R1894" s="53"/>
      <c r="S1894" s="94">
        <f>+PMT($H1881/12,$H1880,S1886+S1887+S1885,0)</f>
        <v>-59.156509855368732</v>
      </c>
      <c r="T1894" s="94">
        <f t="shared" ref="T1894:AY1896" si="3122">+PMT($H1881/12,$H1880,T1886+T1887,0)</f>
        <v>-26.889322661531239</v>
      </c>
      <c r="U1894" s="94">
        <f t="shared" si="3122"/>
        <v>-26.889322661531239</v>
      </c>
      <c r="V1894" s="94">
        <f t="shared" si="3122"/>
        <v>-26.566650789592863</v>
      </c>
      <c r="W1894" s="94">
        <f t="shared" si="3122"/>
        <v>-26.889322661531239</v>
      </c>
      <c r="X1894" s="94">
        <f t="shared" si="3122"/>
        <v>-26.889322661531239</v>
      </c>
      <c r="Y1894" s="94">
        <f t="shared" si="3122"/>
        <v>-26.889322661531239</v>
      </c>
      <c r="Z1894" s="94">
        <f t="shared" si="3122"/>
        <v>-26.889322661531239</v>
      </c>
      <c r="AA1894" s="94">
        <f t="shared" si="3122"/>
        <v>-26.889322661531239</v>
      </c>
      <c r="AB1894" s="94">
        <f t="shared" si="3122"/>
        <v>-26.889322661531239</v>
      </c>
      <c r="AC1894" s="94">
        <f t="shared" si="3122"/>
        <v>-26.889322661531239</v>
      </c>
      <c r="AD1894" s="94">
        <f t="shared" si="3122"/>
        <v>-26.889322661531239</v>
      </c>
      <c r="AE1894" s="94">
        <f t="shared" si="3122"/>
        <v>0</v>
      </c>
      <c r="AF1894" s="94">
        <f t="shared" si="3122"/>
        <v>0</v>
      </c>
      <c r="AG1894" s="94">
        <f t="shared" si="3122"/>
        <v>0</v>
      </c>
      <c r="AH1894" s="94">
        <f t="shared" si="3122"/>
        <v>0</v>
      </c>
      <c r="AI1894" s="94">
        <f t="shared" si="3122"/>
        <v>0</v>
      </c>
      <c r="AJ1894" s="94">
        <f t="shared" si="3122"/>
        <v>0</v>
      </c>
      <c r="AK1894" s="94">
        <f t="shared" si="3122"/>
        <v>0</v>
      </c>
      <c r="AL1894" s="94">
        <f t="shared" si="3122"/>
        <v>0</v>
      </c>
      <c r="AM1894" s="94">
        <f t="shared" si="3122"/>
        <v>0</v>
      </c>
      <c r="AN1894" s="94">
        <f t="shared" si="3122"/>
        <v>0</v>
      </c>
      <c r="AO1894" s="94">
        <f t="shared" si="3122"/>
        <v>0</v>
      </c>
      <c r="AP1894" s="94">
        <f t="shared" si="3122"/>
        <v>0</v>
      </c>
      <c r="AQ1894" s="94">
        <f t="shared" si="3122"/>
        <v>0</v>
      </c>
      <c r="AR1894" s="94">
        <f t="shared" si="3122"/>
        <v>0</v>
      </c>
      <c r="AS1894" s="94">
        <f t="shared" si="3122"/>
        <v>0</v>
      </c>
      <c r="AT1894" s="94">
        <f t="shared" si="3122"/>
        <v>0</v>
      </c>
      <c r="AU1894" s="94">
        <f t="shared" si="3122"/>
        <v>0</v>
      </c>
      <c r="AV1894" s="94">
        <f t="shared" si="3122"/>
        <v>0</v>
      </c>
      <c r="AW1894" s="94">
        <f t="shared" si="3122"/>
        <v>0</v>
      </c>
      <c r="AX1894" s="94">
        <f t="shared" si="3122"/>
        <v>0</v>
      </c>
      <c r="AY1894" s="94">
        <f t="shared" si="3122"/>
        <v>0</v>
      </c>
      <c r="AZ1894" s="94">
        <f t="shared" ref="AZ1894:CE1896" si="3123">+PMT($H1881/12,$H1880,AZ1886+AZ1887,0)</f>
        <v>0</v>
      </c>
      <c r="BA1894" s="94">
        <f t="shared" si="3123"/>
        <v>0</v>
      </c>
      <c r="BB1894" s="94">
        <f t="shared" si="3123"/>
        <v>0</v>
      </c>
      <c r="BC1894" s="94">
        <f t="shared" si="3123"/>
        <v>0</v>
      </c>
      <c r="BD1894" s="94">
        <f t="shared" si="3123"/>
        <v>0</v>
      </c>
      <c r="BE1894" s="94">
        <f t="shared" si="3123"/>
        <v>0</v>
      </c>
      <c r="BF1894" s="94">
        <f t="shared" si="3123"/>
        <v>0</v>
      </c>
      <c r="BG1894" s="94">
        <f t="shared" si="3123"/>
        <v>0</v>
      </c>
      <c r="BH1894" s="94">
        <f t="shared" si="3123"/>
        <v>0</v>
      </c>
      <c r="BI1894" s="94">
        <f t="shared" si="3123"/>
        <v>0</v>
      </c>
      <c r="BJ1894" s="94">
        <f t="shared" si="3123"/>
        <v>0</v>
      </c>
      <c r="BK1894" s="94">
        <f t="shared" si="3123"/>
        <v>0</v>
      </c>
      <c r="BL1894" s="94">
        <f t="shared" si="3123"/>
        <v>0</v>
      </c>
      <c r="BM1894" s="94">
        <f t="shared" si="3123"/>
        <v>0</v>
      </c>
      <c r="BN1894" s="94">
        <f t="shared" si="3123"/>
        <v>0</v>
      </c>
      <c r="BO1894" s="94">
        <f t="shared" si="3123"/>
        <v>0</v>
      </c>
      <c r="BP1894" s="94">
        <f t="shared" si="3123"/>
        <v>0</v>
      </c>
      <c r="BQ1894" s="94">
        <f t="shared" si="3123"/>
        <v>0</v>
      </c>
      <c r="BR1894" s="94">
        <f t="shared" si="3123"/>
        <v>0</v>
      </c>
      <c r="BS1894" s="94">
        <f t="shared" si="3123"/>
        <v>0</v>
      </c>
      <c r="BT1894" s="94">
        <f t="shared" si="3123"/>
        <v>0</v>
      </c>
      <c r="BU1894" s="94">
        <f t="shared" si="3123"/>
        <v>0</v>
      </c>
      <c r="BV1894" s="94">
        <f t="shared" si="3123"/>
        <v>0</v>
      </c>
      <c r="BW1894" s="94">
        <f t="shared" si="3123"/>
        <v>0</v>
      </c>
      <c r="BX1894" s="94">
        <f t="shared" si="3123"/>
        <v>0</v>
      </c>
      <c r="BY1894" s="94">
        <f t="shared" si="3123"/>
        <v>0</v>
      </c>
      <c r="BZ1894" s="94">
        <f t="shared" si="3123"/>
        <v>0</v>
      </c>
      <c r="CA1894" s="94">
        <f t="shared" si="3123"/>
        <v>0</v>
      </c>
      <c r="CB1894" s="94">
        <f t="shared" si="3123"/>
        <v>0</v>
      </c>
      <c r="CC1894" s="94">
        <f t="shared" si="3123"/>
        <v>0</v>
      </c>
      <c r="CD1894" s="94">
        <f t="shared" si="3123"/>
        <v>0</v>
      </c>
      <c r="CE1894" s="94">
        <f t="shared" si="3123"/>
        <v>0</v>
      </c>
      <c r="CF1894" s="94">
        <f t="shared" ref="CF1894:CL1896" si="3124">+PMT($H1881/12,$H1880,CF1886+CF1887,0)</f>
        <v>0</v>
      </c>
      <c r="CG1894" s="94">
        <f t="shared" si="3124"/>
        <v>0</v>
      </c>
      <c r="CH1894" s="94">
        <f t="shared" si="3124"/>
        <v>0</v>
      </c>
      <c r="CI1894" s="94">
        <f t="shared" si="3124"/>
        <v>0</v>
      </c>
      <c r="CJ1894" s="94">
        <f t="shared" si="3124"/>
        <v>0</v>
      </c>
      <c r="CK1894" s="94">
        <f t="shared" si="3124"/>
        <v>0</v>
      </c>
      <c r="CL1894" s="94">
        <f t="shared" si="3124"/>
        <v>0</v>
      </c>
      <c r="CN1894" s="81">
        <f>SUMIF($5:$5,CN$2,1892:1892)</f>
        <v>0</v>
      </c>
      <c r="CO1894" s="94">
        <f t="shared" ref="CO1894:CX1894" si="3125">+PMT($H1881/CO$5,$H1880,CO1886+CO1887,0)</f>
        <v>0</v>
      </c>
      <c r="CP1894" s="94">
        <f t="shared" si="3125"/>
        <v>0</v>
      </c>
      <c r="CQ1894" s="94">
        <f t="shared" si="3125"/>
        <v>0</v>
      </c>
      <c r="CR1894" s="94">
        <f t="shared" si="3125"/>
        <v>0</v>
      </c>
      <c r="CS1894" s="94">
        <f t="shared" si="3125"/>
        <v>0</v>
      </c>
      <c r="CT1894" s="94">
        <f t="shared" si="3125"/>
        <v>0</v>
      </c>
      <c r="CU1894" s="94">
        <f t="shared" si="3125"/>
        <v>0</v>
      </c>
      <c r="CV1894" s="94">
        <f t="shared" si="3125"/>
        <v>0</v>
      </c>
      <c r="CW1894" s="94">
        <f t="shared" si="3125"/>
        <v>0</v>
      </c>
      <c r="CX1894" s="94">
        <f t="shared" si="3125"/>
        <v>0</v>
      </c>
      <c r="CY1894" s="94">
        <f>+PMT($H1881/CL$5,$H1880,CY1886+CY1887,0)</f>
        <v>0</v>
      </c>
      <c r="CZ1894" s="94">
        <f t="shared" ref="CZ1894:DL1894" si="3126">+PMT($H1881/CZ$5,$H1880,CZ1886+CZ1887,0)</f>
        <v>0</v>
      </c>
      <c r="DA1894" s="94">
        <f t="shared" si="3126"/>
        <v>0</v>
      </c>
      <c r="DB1894" s="94">
        <f t="shared" si="3126"/>
        <v>0</v>
      </c>
      <c r="DC1894" s="94">
        <f t="shared" si="3126"/>
        <v>0</v>
      </c>
      <c r="DD1894" s="94">
        <f t="shared" si="3126"/>
        <v>0</v>
      </c>
      <c r="DE1894" s="94">
        <f t="shared" si="3126"/>
        <v>0</v>
      </c>
      <c r="DF1894" s="94">
        <f t="shared" si="3126"/>
        <v>0</v>
      </c>
      <c r="DG1894" s="94">
        <f t="shared" si="3126"/>
        <v>0</v>
      </c>
      <c r="DH1894" s="94">
        <f t="shared" si="3126"/>
        <v>0</v>
      </c>
      <c r="DI1894" s="94">
        <f t="shared" si="3126"/>
        <v>0</v>
      </c>
      <c r="DJ1894" s="94">
        <f t="shared" si="3126"/>
        <v>0</v>
      </c>
      <c r="DK1894" s="94">
        <f t="shared" si="3126"/>
        <v>0</v>
      </c>
      <c r="DL1894" s="94">
        <f t="shared" si="3126"/>
        <v>0</v>
      </c>
    </row>
    <row r="1895" spans="1:116" x14ac:dyDescent="0.4">
      <c r="A1895" s="100"/>
      <c r="B1895" s="293"/>
      <c r="C1895" s="293"/>
      <c r="D1895" t="s">
        <v>426</v>
      </c>
      <c r="E1895" t="str">
        <f t="shared" si="3101"/>
        <v>1895 DAMORT-F</v>
      </c>
      <c r="F1895" s="27"/>
      <c r="G1895" s="126" t="s">
        <v>293</v>
      </c>
      <c r="H1895" s="27"/>
      <c r="J1895" s="77">
        <f>SUMIF($5:$5,I$2,1893:1893)</f>
        <v>0</v>
      </c>
      <c r="K1895" s="33">
        <f>SUMIF($4:$4,K$2,1893:1893)</f>
        <v>0</v>
      </c>
      <c r="L1895" s="33">
        <f>SUMIF($4:$4,L$2,1893:1893)</f>
        <v>0</v>
      </c>
      <c r="M1895" s="33">
        <f>SUMIF($4:$4,M$2,1893:1893)</f>
        <v>0</v>
      </c>
      <c r="N1895" s="33">
        <f>SUMIF($4:$4,N$2,1893:1893)</f>
        <v>0</v>
      </c>
      <c r="O1895" s="33">
        <f>SUMIF($4:$4,O$2,1893:1893)</f>
        <v>0</v>
      </c>
      <c r="P1895" s="33">
        <f>SUMIF($4:$4,P$2,1893:1893)</f>
        <v>0</v>
      </c>
      <c r="R1895" s="28"/>
      <c r="S1895" s="93" cm="1">
        <f t="array" ref="S1895">SUM(INDEX(1892:1892,1,MAX(COLUMN($R:$R),COLUMN()-($H1880-1))):S1894)</f>
        <v>-59.156509855368732</v>
      </c>
      <c r="T1895" s="93" cm="1">
        <f t="array" ref="T1895">SUM(INDEX(1892:1892,1,MAX(COLUMN($R:$R),COLUMN()-($H1880-1))):T1894)</f>
        <v>-86.045832516899964</v>
      </c>
      <c r="U1895" s="93" cm="1">
        <f t="array" ref="U1895">SUM(INDEX(1892:1892,1,MAX(COLUMN($R:$R),COLUMN()-($H1880-1))):U1894)</f>
        <v>-112.9351551784312</v>
      </c>
      <c r="V1895" s="93" cm="1">
        <f t="array" ref="V1895">SUM(INDEX(1892:1892,1,MAX(COLUMN($R:$R),COLUMN()-($H1880-1))):V1894)</f>
        <v>-139.50180596802406</v>
      </c>
      <c r="W1895" s="93" cm="1">
        <f t="array" ref="W1895">SUM(INDEX(1892:1892,1,MAX(COLUMN($R:$R),COLUMN()-($H1880-1))):W1894)</f>
        <v>-166.39112862955528</v>
      </c>
      <c r="X1895" s="93" cm="1">
        <f t="array" ref="X1895">SUM(INDEX(1892:1892,1,MAX(COLUMN($R:$R),COLUMN()-($H1880-1))):X1894)</f>
        <v>-193.28045129108654</v>
      </c>
      <c r="Y1895" s="93" cm="1">
        <f t="array" ref="Y1895">SUM(INDEX(1892:1892,1,MAX(COLUMN($R:$R),COLUMN()-($H1880-1))):Y1894)</f>
        <v>-220.16977395261779</v>
      </c>
      <c r="Z1895" s="93" cm="1">
        <f t="array" ref="Z1895">SUM(INDEX(1892:1892,1,MAX(COLUMN($R:$R),COLUMN()-($H1880-1))):Z1894)</f>
        <v>-247.05909661414904</v>
      </c>
      <c r="AA1895" s="93" cm="1">
        <f t="array" ref="AA1895">SUM(INDEX(1892:1892,1,MAX(COLUMN($R:$R),COLUMN()-($H1880-1))):AA1894)</f>
        <v>-273.94841927568029</v>
      </c>
      <c r="AB1895" s="93" cm="1">
        <f t="array" ref="AB1895">SUM(INDEX(1892:1892,1,MAX(COLUMN($R:$R),COLUMN()-($H1880-1))):AB1894)</f>
        <v>-300.83774193721155</v>
      </c>
      <c r="AC1895" s="93" cm="1">
        <f t="array" ref="AC1895">SUM(INDEX(1892:1892,1,MAX(COLUMN($R:$R),COLUMN()-($H1880-1))):AC1894)</f>
        <v>-327.7270645987428</v>
      </c>
      <c r="AD1895" s="93" cm="1">
        <f t="array" ref="AD1895">SUM(INDEX(1892:1892,1,MAX(COLUMN($R:$R),COLUMN()-($H1880-1))):AD1894)</f>
        <v>-354.61638726027405</v>
      </c>
      <c r="AE1895" s="93" cm="1">
        <f t="array" ref="AE1895">SUM(INDEX(1892:1892,1,MAX(COLUMN($R:$R),COLUMN()-($H1880-1))):AE1894)</f>
        <v>-354.61638726027405</v>
      </c>
      <c r="AF1895" s="93" cm="1">
        <f t="array" ref="AF1895">SUM(INDEX(1892:1892,1,MAX(COLUMN($R:$R),COLUMN()-($H1880-1))):AF1894)</f>
        <v>-354.61638726027405</v>
      </c>
      <c r="AG1895" s="93" cm="1">
        <f t="array" ref="AG1895">SUM(INDEX(1892:1892,1,MAX(COLUMN($R:$R),COLUMN()-($H1880-1))):AG1894)</f>
        <v>-354.61638726027405</v>
      </c>
      <c r="AH1895" s="93" cm="1">
        <f t="array" ref="AH1895">SUM(INDEX(1892:1892,1,MAX(COLUMN($R:$R),COLUMN()-($H1880-1))):AH1894)</f>
        <v>-354.61638726027405</v>
      </c>
      <c r="AI1895" s="93" cm="1">
        <f t="array" ref="AI1895">SUM(INDEX(1892:1892,1,MAX(COLUMN($R:$R),COLUMN()-($H1880-1))):AI1894)</f>
        <v>-354.61638726027405</v>
      </c>
      <c r="AJ1895" s="93" cm="1">
        <f t="array" ref="AJ1895">SUM(INDEX(1892:1892,1,MAX(COLUMN($R:$R),COLUMN()-($H1880-1))):AJ1894)</f>
        <v>-354.61638726027405</v>
      </c>
      <c r="AK1895" s="93" cm="1">
        <f t="array" ref="AK1895">SUM(INDEX(1892:1892,1,MAX(COLUMN($R:$R),COLUMN()-($H1880-1))):AK1894)</f>
        <v>-354.61638726027405</v>
      </c>
      <c r="AL1895" s="93" cm="1">
        <f t="array" ref="AL1895">SUM(INDEX(1892:1892,1,MAX(COLUMN($R:$R),COLUMN()-($H1880-1))):AL1894)</f>
        <v>-354.61638726027405</v>
      </c>
      <c r="AM1895" s="93" cm="1">
        <f t="array" ref="AM1895">SUM(INDEX(1892:1892,1,MAX(COLUMN($R:$R),COLUMN()-($H1880-1))):AM1894)</f>
        <v>-354.61638726027405</v>
      </c>
      <c r="AN1895" s="93" cm="1">
        <f t="array" ref="AN1895">SUM(INDEX(1892:1892,1,MAX(COLUMN($R:$R),COLUMN()-($H1880-1))):AN1894)</f>
        <v>-354.61638726027405</v>
      </c>
      <c r="AO1895" s="93" cm="1">
        <f t="array" ref="AO1895">SUM(INDEX(1892:1892,1,MAX(COLUMN($R:$R),COLUMN()-($H1880-1))):AO1894)</f>
        <v>-354.61638726027405</v>
      </c>
      <c r="AP1895" s="93" cm="1">
        <f t="array" ref="AP1895">SUM(INDEX(1892:1892,1,MAX(COLUMN($R:$R),COLUMN()-($H1880-1))):AP1894)</f>
        <v>-354.61638726027405</v>
      </c>
      <c r="AQ1895" s="93" cm="1">
        <f t="array" ref="AQ1895">SUM(INDEX(1892:1892,1,MAX(COLUMN($R:$R),COLUMN()-($H1880-1))):AQ1894)</f>
        <v>-354.61638726027405</v>
      </c>
      <c r="AR1895" s="93" cm="1">
        <f t="array" ref="AR1895">SUM(INDEX(1892:1892,1,MAX(COLUMN($R:$R),COLUMN()-($H1880-1))):AR1894)</f>
        <v>-354.61638726027405</v>
      </c>
      <c r="AS1895" s="93" cm="1">
        <f t="array" ref="AS1895">SUM(INDEX(1892:1892,1,MAX(COLUMN($R:$R),COLUMN()-($H1880-1))):AS1894)</f>
        <v>-354.61638726027405</v>
      </c>
      <c r="AT1895" s="93" cm="1">
        <f t="array" ref="AT1895">SUM(INDEX(1892:1892,1,MAX(COLUMN($R:$R),COLUMN()-($H1880-1))):AT1894)</f>
        <v>-354.61638726027405</v>
      </c>
      <c r="AU1895" s="93" cm="1">
        <f t="array" ref="AU1895">SUM(INDEX(1892:1892,1,MAX(COLUMN($R:$R),COLUMN()-($H1880-1))):AU1894)</f>
        <v>-354.61638726027405</v>
      </c>
      <c r="AV1895" s="93" cm="1">
        <f t="array" ref="AV1895">SUM(INDEX(1892:1892,1,MAX(COLUMN($R:$R),COLUMN()-($H1880-1))):AV1894)</f>
        <v>-354.61638726027405</v>
      </c>
      <c r="AW1895" s="93" cm="1">
        <f t="array" ref="AW1895">SUM(INDEX(1892:1892,1,MAX(COLUMN($R:$R),COLUMN()-($H1880-1))):AW1894)</f>
        <v>-354.61638726027405</v>
      </c>
      <c r="AX1895" s="93" cm="1">
        <f t="array" ref="AX1895">SUM(INDEX(1892:1892,1,MAX(COLUMN($R:$R),COLUMN()-($H1880-1))):AX1894)</f>
        <v>-354.61638726027405</v>
      </c>
      <c r="AY1895" s="93" cm="1">
        <f t="array" ref="AY1895">SUM(INDEX(1892:1892,1,MAX(COLUMN($R:$R),COLUMN()-($H1880-1))):AY1894)</f>
        <v>-354.61638726027405</v>
      </c>
      <c r="AZ1895" s="93" cm="1">
        <f t="array" ref="AZ1895">SUM(INDEX(1892:1892,1,MAX(COLUMN($R:$R),COLUMN()-($H1880-1))):AZ1894)</f>
        <v>-354.61638726027405</v>
      </c>
      <c r="BA1895" s="93" cm="1">
        <f t="array" ref="BA1895">SUM(INDEX(1892:1892,1,MAX(COLUMN($R:$R),COLUMN()-($H1880-1))):BA1894)</f>
        <v>-354.61638726027405</v>
      </c>
      <c r="BB1895" s="93" cm="1">
        <f t="array" ref="BB1895">SUM(INDEX(1892:1892,1,MAX(COLUMN($R:$R),COLUMN()-($H1880-1))):BB1894)</f>
        <v>-354.61638726027405</v>
      </c>
      <c r="BC1895" s="93" cm="1">
        <f t="array" ref="BC1895">SUM(INDEX(1892:1892,1,MAX(COLUMN($R:$R),COLUMN()-($H1880-1))):BC1894)</f>
        <v>-295.45987740490534</v>
      </c>
      <c r="BD1895" s="93" cm="1">
        <f t="array" ref="BD1895">SUM(INDEX(1892:1892,1,MAX(COLUMN($R:$R),COLUMN()-($H1880-1))):BD1894)</f>
        <v>-268.57055474337409</v>
      </c>
      <c r="BE1895" s="93" cm="1">
        <f t="array" ref="BE1895">SUM(INDEX(1892:1892,1,MAX(COLUMN($R:$R),COLUMN()-($H1880-1))):BE1894)</f>
        <v>-241.68123208184284</v>
      </c>
      <c r="BF1895" s="93" cm="1">
        <f t="array" ref="BF1895">SUM(INDEX(1892:1892,1,MAX(COLUMN($R:$R),COLUMN()-($H1880-1))):BF1894)</f>
        <v>-215.11458129224997</v>
      </c>
      <c r="BG1895" s="93" cm="1">
        <f t="array" ref="BG1895">SUM(INDEX(1892:1892,1,MAX(COLUMN($R:$R),COLUMN()-($H1880-1))):BG1894)</f>
        <v>-188.22525863071871</v>
      </c>
      <c r="BH1895" s="93" cm="1">
        <f t="array" ref="BH1895">SUM(INDEX(1892:1892,1,MAX(COLUMN($R:$R),COLUMN()-($H1880-1))):BH1894)</f>
        <v>-161.33593596918746</v>
      </c>
      <c r="BI1895" s="93" cm="1">
        <f t="array" ref="BI1895">SUM(INDEX(1892:1892,1,MAX(COLUMN($R:$R),COLUMN()-($H1880-1))):BI1894)</f>
        <v>-134.44661330765621</v>
      </c>
      <c r="BJ1895" s="93" cm="1">
        <f t="array" ref="BJ1895">SUM(INDEX(1892:1892,1,MAX(COLUMN($R:$R),COLUMN()-($H1880-1))):BJ1894)</f>
        <v>-107.55729064612495</v>
      </c>
      <c r="BK1895" s="93" cm="1">
        <f t="array" ref="BK1895">SUM(INDEX(1892:1892,1,MAX(COLUMN($R:$R),COLUMN()-($H1880-1))):BK1894)</f>
        <v>-80.667967984593716</v>
      </c>
      <c r="BL1895" s="93" cm="1">
        <f t="array" ref="BL1895">SUM(INDEX(1892:1892,1,MAX(COLUMN($R:$R),COLUMN()-($H1880-1))):BL1894)</f>
        <v>-53.778645323062477</v>
      </c>
      <c r="BM1895" s="93" cm="1">
        <f t="array" ref="BM1895">SUM(INDEX(1892:1892,1,MAX(COLUMN($R:$R),COLUMN()-($H1880-1))):BM1894)</f>
        <v>-26.889322661531239</v>
      </c>
      <c r="BN1895" s="93" cm="1">
        <f t="array" ref="BN1895">SUM(INDEX(1892:1892,1,MAX(COLUMN($R:$R),COLUMN()-($H1880-1))):BN1894)</f>
        <v>0</v>
      </c>
      <c r="BO1895" s="93" cm="1">
        <f t="array" ref="BO1895">SUM(INDEX(1892:1892,1,MAX(COLUMN($R:$R),COLUMN()-($H1880-1))):BO1894)</f>
        <v>0</v>
      </c>
      <c r="BP1895" s="93" cm="1">
        <f t="array" ref="BP1895">SUM(INDEX(1892:1892,1,MAX(COLUMN($R:$R),COLUMN()-($H1880-1))):BP1894)</f>
        <v>0</v>
      </c>
      <c r="BQ1895" s="93" cm="1">
        <f t="array" ref="BQ1895">SUM(INDEX(1892:1892,1,MAX(COLUMN($R:$R),COLUMN()-($H1880-1))):BQ1894)</f>
        <v>0</v>
      </c>
      <c r="BR1895" s="93" cm="1">
        <f t="array" ref="BR1895">SUM(INDEX(1892:1892,1,MAX(COLUMN($R:$R),COLUMN()-($H1880-1))):BR1894)</f>
        <v>0</v>
      </c>
      <c r="BS1895" s="93" cm="1">
        <f t="array" ref="BS1895">SUM(INDEX(1892:1892,1,MAX(COLUMN($R:$R),COLUMN()-($H1880-1))):BS1894)</f>
        <v>0</v>
      </c>
      <c r="BT1895" s="93" cm="1">
        <f t="array" ref="BT1895">SUM(INDEX(1892:1892,1,MAX(COLUMN($R:$R),COLUMN()-($H1880-1))):BT1894)</f>
        <v>0</v>
      </c>
      <c r="BU1895" s="93" cm="1">
        <f t="array" ref="BU1895">SUM(INDEX(1892:1892,1,MAX(COLUMN($R:$R),COLUMN()-($H1880-1))):BU1894)</f>
        <v>0</v>
      </c>
      <c r="BV1895" s="93" cm="1">
        <f t="array" ref="BV1895">SUM(INDEX(1892:1892,1,MAX(COLUMN($R:$R),COLUMN()-($H1880-1))):BV1894)</f>
        <v>0</v>
      </c>
      <c r="BW1895" s="93" cm="1">
        <f t="array" ref="BW1895">SUM(INDEX(1892:1892,1,MAX(COLUMN($R:$R),COLUMN()-($H1880-1))):BW1894)</f>
        <v>0</v>
      </c>
      <c r="BX1895" s="93" cm="1">
        <f t="array" ref="BX1895">SUM(INDEX(1892:1892,1,MAX(COLUMN($R:$R),COLUMN()-($H1880-1))):BX1894)</f>
        <v>0</v>
      </c>
      <c r="BY1895" s="93" cm="1">
        <f t="array" ref="BY1895">SUM(INDEX(1892:1892,1,MAX(COLUMN($R:$R),COLUMN()-($H1880-1))):BY1894)</f>
        <v>0</v>
      </c>
      <c r="BZ1895" s="93" cm="1">
        <f t="array" ref="BZ1895">SUM(INDEX(1892:1892,1,MAX(COLUMN($R:$R),COLUMN()-($H1880-1))):BZ1894)</f>
        <v>0</v>
      </c>
      <c r="CA1895" s="93" cm="1">
        <f t="array" ref="CA1895">SUM(INDEX(1892:1892,1,MAX(COLUMN($R:$R),COLUMN()-($H1880-1))):CA1894)</f>
        <v>0</v>
      </c>
      <c r="CB1895" s="93" cm="1">
        <f t="array" ref="CB1895">SUM(INDEX(1892:1892,1,MAX(COLUMN($R:$R),COLUMN()-($H1880-1))):CB1894)</f>
        <v>0</v>
      </c>
      <c r="CC1895" s="93" cm="1">
        <f t="array" ref="CC1895">SUM(INDEX(1892:1892,1,MAX(COLUMN($R:$R),COLUMN()-($H1880-1))):CC1894)</f>
        <v>0</v>
      </c>
      <c r="CD1895" s="93" cm="1">
        <f t="array" ref="CD1895">SUM(INDEX(1892:1892,1,MAX(COLUMN($R:$R),COLUMN()-($H1880-1))):CD1894)</f>
        <v>0</v>
      </c>
      <c r="CE1895" s="93" cm="1">
        <f t="array" ref="CE1895">SUM(INDEX(1892:1892,1,MAX(COLUMN($R:$R),COLUMN()-($H1880-1))):CE1894)</f>
        <v>0</v>
      </c>
      <c r="CF1895" s="93" cm="1">
        <f t="array" ref="CF1895">SUM(INDEX(1892:1892,1,MAX(COLUMN($R:$R),COLUMN()-($H1880-1))):CF1894)</f>
        <v>0</v>
      </c>
      <c r="CG1895" s="93" cm="1">
        <f t="array" ref="CG1895">SUM(INDEX(1892:1892,1,MAX(COLUMN($R:$R),COLUMN()-($H1880-1))):CG1894)</f>
        <v>0</v>
      </c>
      <c r="CH1895" s="93" cm="1">
        <f t="array" ref="CH1895">SUM(INDEX(1892:1892,1,MAX(COLUMN($R:$R),COLUMN()-($H1880-1))):CH1894)</f>
        <v>0</v>
      </c>
      <c r="CI1895" s="93" cm="1">
        <f t="array" ref="CI1895">SUM(INDEX(1892:1892,1,MAX(COLUMN($R:$R),COLUMN()-($H1880-1))):CI1894)</f>
        <v>0</v>
      </c>
      <c r="CJ1895" s="93" cm="1">
        <f t="array" ref="CJ1895">SUM(INDEX(1892:1892,1,MAX(COLUMN($R:$R),COLUMN()-($H1880-1))):CJ1894)</f>
        <v>0</v>
      </c>
      <c r="CK1895" s="93" cm="1">
        <f t="array" ref="CK1895">SUM(INDEX(1892:1892,1,MAX(COLUMN($R:$R),COLUMN()-($H1880-1))):CK1894)</f>
        <v>0</v>
      </c>
      <c r="CL1895" s="93" cm="1">
        <f t="array" ref="CL1895">SUM(INDEX(1892:1892,1,MAX(COLUMN($R:$R),COLUMN()-($H1880-1))):CL1894)</f>
        <v>0</v>
      </c>
      <c r="CN1895" s="77">
        <f>SUMIF($5:$5,CN$2,1893:1893)</f>
        <v>0</v>
      </c>
      <c r="CO1895" s="93" cm="1">
        <f t="array" ref="CO1895">SUM(INDEX(1892:1892,1,MAX(COLUMN($R:$R),COLUMN()-($H1880-1))):CO1894)</f>
        <v>0</v>
      </c>
      <c r="CP1895" s="93" cm="1">
        <f t="array" ref="CP1895">SUM(INDEX(1892:1892,1,MAX(COLUMN($R:$R),COLUMN()-($H1880-1))):CP1894)</f>
        <v>0</v>
      </c>
      <c r="CQ1895" s="93" cm="1">
        <f t="array" ref="CQ1895">SUM(INDEX(1892:1892,1,MAX(COLUMN($R:$R),COLUMN()-($H1880-1))):CQ1894)</f>
        <v>0</v>
      </c>
      <c r="CR1895" s="93" cm="1">
        <f t="array" ref="CR1895">SUM(INDEX(1892:1892,1,MAX(COLUMN($R:$R),COLUMN()-($H1880-1))):CR1894)</f>
        <v>0</v>
      </c>
      <c r="CS1895" s="93" cm="1">
        <f t="array" ref="CS1895">SUM(INDEX(1892:1892,1,MAX(COLUMN($R:$R),COLUMN()-($H1880-1))):CS1894)</f>
        <v>0</v>
      </c>
      <c r="CT1895" s="93" cm="1">
        <f t="array" ref="CT1895">SUM(INDEX(1892:1892,1,MAX(COLUMN($R:$R),COLUMN()-($H1880-1))):CT1894)</f>
        <v>0</v>
      </c>
      <c r="CU1895" s="93" cm="1">
        <f t="array" ref="CU1895">SUM(INDEX(1892:1892,1,MAX(COLUMN($R:$R),COLUMN()-($H1880-1))):CU1894)</f>
        <v>0</v>
      </c>
      <c r="CV1895" s="93" cm="1">
        <f t="array" ref="CV1895">SUM(INDEX(1892:1892,1,MAX(COLUMN($R:$R),COLUMN()-($H1880-1))):CV1894)</f>
        <v>0</v>
      </c>
      <c r="CW1895" s="93" cm="1">
        <f t="array" ref="CW1895">SUM(INDEX(1892:1892,1,MAX(COLUMN($R:$R),COLUMN()-($H1880-1))):CW1894)</f>
        <v>0</v>
      </c>
      <c r="CX1895" s="93" cm="1">
        <f t="array" ref="CX1895">SUM(INDEX(1892:1892,1,MAX(COLUMN($R:$R),COLUMN()-($H1880-1))):CX1894)</f>
        <v>0</v>
      </c>
      <c r="CY1895" s="93" cm="1">
        <f t="array" ref="CY1895">SUM(INDEX(1892:1892,1,MAX(COLUMN($R:$R),COLUMN()-($H1880-1))):CY1894)</f>
        <v>0</v>
      </c>
      <c r="CZ1895" s="93" cm="1">
        <f t="array" ref="CZ1895">SUM(INDEX(1892:1892,1,MAX(COLUMN($R:$R),COLUMN()-($H1880-1))):CZ1894)</f>
        <v>0</v>
      </c>
      <c r="DA1895" s="93" cm="1">
        <f t="array" ref="DA1895">SUM(INDEX(1892:1892,1,MAX(COLUMN($R:$R),COLUMN()-($H1880-1))):DA1894)</f>
        <v>0</v>
      </c>
      <c r="DB1895" s="93" cm="1">
        <f t="array" ref="DB1895">SUM(INDEX(1892:1892,1,MAX(COLUMN($R:$R),COLUMN()-($H1880-1))):DB1894)</f>
        <v>0</v>
      </c>
      <c r="DC1895" s="93" cm="1">
        <f t="array" ref="DC1895">SUM(INDEX(1892:1892,1,MAX(COLUMN($R:$R),COLUMN()-($H1880-1))):DC1894)</f>
        <v>0</v>
      </c>
      <c r="DD1895" s="93" cm="1">
        <f t="array" ref="DD1895">SUM(INDEX(1892:1892,1,MAX(COLUMN($R:$R),COLUMN()-($H1880-1))):DD1894)</f>
        <v>0</v>
      </c>
      <c r="DE1895" s="93" cm="1">
        <f t="array" ref="DE1895">SUM(INDEX(1892:1892,1,MAX(COLUMN($R:$R),COLUMN()-($H1880-1))):DE1894)</f>
        <v>0</v>
      </c>
      <c r="DF1895" s="93" cm="1">
        <f t="array" ref="DF1895">SUM(INDEX(1892:1892,1,MAX(COLUMN($R:$R),COLUMN()-($H1880-1))):DF1894)</f>
        <v>0</v>
      </c>
      <c r="DG1895" s="93" cm="1">
        <f t="array" ref="DG1895">SUM(INDEX(1892:1892,1,MAX(COLUMN($R:$R),COLUMN()-($H1880-1))):DG1894)</f>
        <v>0</v>
      </c>
      <c r="DH1895" s="93" cm="1">
        <f t="array" ref="DH1895">SUM(INDEX(1892:1892,1,MAX(COLUMN($R:$R),COLUMN()-($H1880-1))):DH1894)</f>
        <v>0</v>
      </c>
      <c r="DI1895" s="93" cm="1">
        <f t="array" ref="DI1895">SUM(INDEX(1892:1892,1,MAX(COLUMN($R:$R),COLUMN()-($H1880-1))):DI1894)</f>
        <v>0</v>
      </c>
      <c r="DJ1895" s="93" cm="1">
        <f t="array" ref="DJ1895">SUM(INDEX(1892:1892,1,MAX(COLUMN($R:$R),COLUMN()-($H1880-1))):DJ1894)</f>
        <v>0</v>
      </c>
      <c r="DK1895" s="93" cm="1">
        <f t="array" ref="DK1895">SUM(INDEX(1892:1892,1,MAX(COLUMN($R:$R),COLUMN()-($H1880-1))):DK1894)</f>
        <v>0</v>
      </c>
      <c r="DL1895" s="93" cm="1">
        <f t="array" ref="DL1895">SUM(INDEX(1892:1892,1,MAX(COLUMN($R:$R),COLUMN()-($H1880-1))):DL1894)</f>
        <v>0</v>
      </c>
    </row>
    <row r="1896" spans="1:116" x14ac:dyDescent="0.4">
      <c r="A1896" s="100"/>
      <c r="B1896" s="293"/>
      <c r="C1896" s="293"/>
      <c r="D1896" t="s">
        <v>426</v>
      </c>
      <c r="E1896" t="str">
        <f t="shared" ref="E1896:E1898" si="3127">ROW()&amp;" "&amp;D1896</f>
        <v>1896 DAMORT-F</v>
      </c>
      <c r="F1896" s="27"/>
      <c r="G1896" s="126"/>
      <c r="H1896" s="27"/>
      <c r="J1896" s="77"/>
      <c r="K1896" s="33"/>
      <c r="L1896" s="33"/>
      <c r="M1896" s="33"/>
      <c r="N1896" s="33"/>
      <c r="O1896" s="33"/>
      <c r="P1896" s="33"/>
      <c r="R1896" s="28"/>
      <c r="S1896" s="93"/>
      <c r="T1896" s="93"/>
      <c r="U1896" s="93"/>
      <c r="V1896" s="93"/>
      <c r="W1896" s="93"/>
      <c r="X1896" s="93"/>
      <c r="Y1896" s="93"/>
      <c r="Z1896" s="93"/>
      <c r="AA1896" s="93"/>
      <c r="AB1896" s="93"/>
      <c r="AC1896" s="93"/>
      <c r="AD1896" s="93"/>
      <c r="AE1896" s="93"/>
      <c r="AF1896" s="93"/>
      <c r="AG1896" s="93"/>
      <c r="AH1896" s="93"/>
      <c r="AI1896" s="93"/>
      <c r="AJ1896" s="93"/>
      <c r="AK1896" s="93"/>
      <c r="AL1896" s="93"/>
      <c r="AM1896" s="93"/>
      <c r="AN1896" s="93"/>
      <c r="AO1896" s="93"/>
      <c r="AP1896" s="93"/>
      <c r="AQ1896" s="93"/>
      <c r="AR1896" s="93"/>
      <c r="AS1896" s="93"/>
      <c r="AT1896" s="93"/>
      <c r="AU1896" s="93"/>
      <c r="AV1896" s="93"/>
      <c r="AW1896" s="93"/>
      <c r="AX1896" s="93"/>
      <c r="AY1896" s="93"/>
      <c r="AZ1896" s="93"/>
      <c r="BA1896" s="93"/>
      <c r="BB1896" s="93"/>
      <c r="BC1896" s="93"/>
      <c r="BD1896" s="93"/>
      <c r="BE1896" s="93"/>
      <c r="BF1896" s="93"/>
      <c r="BG1896" s="93"/>
      <c r="BH1896" s="93"/>
      <c r="BI1896" s="93"/>
      <c r="BJ1896" s="93"/>
      <c r="BK1896" s="93"/>
      <c r="BL1896" s="93"/>
      <c r="BM1896" s="93"/>
      <c r="BN1896" s="93"/>
      <c r="BO1896" s="93"/>
      <c r="BP1896" s="93"/>
      <c r="BQ1896" s="93"/>
      <c r="BR1896" s="93"/>
      <c r="BS1896" s="93"/>
      <c r="BT1896" s="93"/>
      <c r="BU1896" s="93"/>
      <c r="BV1896" s="93"/>
      <c r="BW1896" s="93"/>
      <c r="BX1896" s="93"/>
      <c r="BY1896" s="93"/>
      <c r="BZ1896" s="93"/>
      <c r="CA1896" s="93"/>
      <c r="CB1896" s="93"/>
      <c r="CC1896" s="93"/>
      <c r="CD1896" s="93"/>
      <c r="CE1896" s="93"/>
      <c r="CF1896" s="93"/>
      <c r="CG1896" s="93"/>
      <c r="CH1896" s="93"/>
      <c r="CI1896" s="93"/>
      <c r="CJ1896" s="93"/>
      <c r="CK1896" s="93"/>
      <c r="CL1896" s="93"/>
      <c r="CN1896" s="77"/>
      <c r="CO1896" s="93"/>
      <c r="CP1896" s="93"/>
      <c r="CQ1896" s="93"/>
      <c r="CR1896" s="93"/>
      <c r="CS1896" s="93"/>
      <c r="CT1896" s="93"/>
      <c r="CU1896" s="93"/>
      <c r="CV1896" s="93"/>
      <c r="CW1896" s="93"/>
      <c r="CX1896" s="93"/>
      <c r="CY1896" s="93"/>
      <c r="CZ1896" s="93"/>
      <c r="DA1896" s="93"/>
      <c r="DB1896" s="93"/>
      <c r="DC1896" s="93"/>
      <c r="DD1896" s="93"/>
      <c r="DE1896" s="93"/>
      <c r="DF1896" s="93"/>
      <c r="DG1896" s="93"/>
      <c r="DH1896" s="93"/>
      <c r="DI1896" s="93"/>
      <c r="DJ1896" s="93"/>
      <c r="DK1896" s="93"/>
      <c r="DL1896" s="93"/>
    </row>
    <row r="1897" spans="1:116" x14ac:dyDescent="0.4">
      <c r="B1897" t="s">
        <v>332</v>
      </c>
      <c r="D1897" t="s">
        <v>426</v>
      </c>
      <c r="E1897" s="8" t="str">
        <f t="shared" si="3101"/>
        <v>1897 DAMORT-F</v>
      </c>
      <c r="G1897" s="136" t="str">
        <f>G1870</f>
        <v>(Primary label)</v>
      </c>
      <c r="H1897" s="27"/>
      <c r="I1897" s="78"/>
      <c r="J1897" s="78"/>
      <c r="K1897" s="33"/>
      <c r="L1897" s="33"/>
      <c r="M1897" s="33"/>
      <c r="N1897" s="33"/>
      <c r="O1897" s="33"/>
      <c r="P1897" s="33"/>
      <c r="R1897" s="33"/>
      <c r="S1897" s="77"/>
      <c r="T1897" s="77"/>
      <c r="U1897" s="77"/>
      <c r="V1897" s="77"/>
      <c r="W1897" s="77"/>
      <c r="X1897" s="77"/>
      <c r="Y1897" s="77"/>
      <c r="Z1897" s="77"/>
      <c r="AA1897" s="77"/>
      <c r="AB1897" s="77"/>
      <c r="AC1897" s="77"/>
      <c r="AD1897" s="77"/>
      <c r="AE1897" s="77"/>
      <c r="AF1897" s="77"/>
      <c r="AG1897" s="77"/>
      <c r="AH1897" s="77"/>
      <c r="AI1897" s="77"/>
      <c r="AJ1897" s="77"/>
      <c r="AK1897" s="77"/>
      <c r="AL1897" s="77"/>
      <c r="AM1897" s="77"/>
      <c r="AN1897" s="77"/>
      <c r="AO1897" s="77"/>
      <c r="AP1897" s="77"/>
      <c r="AQ1897" s="77"/>
      <c r="AR1897" s="77"/>
      <c r="AS1897" s="77"/>
      <c r="AT1897" s="77"/>
      <c r="AU1897" s="77"/>
      <c r="AV1897" s="77"/>
      <c r="AW1897" s="77"/>
      <c r="AX1897" s="77"/>
      <c r="AY1897" s="77"/>
      <c r="AZ1897" s="77"/>
      <c r="BA1897" s="77"/>
      <c r="BB1897" s="77"/>
      <c r="BC1897" s="77"/>
      <c r="BD1897" s="77"/>
      <c r="BE1897" s="77"/>
      <c r="BF1897" s="77"/>
      <c r="BG1897" s="77"/>
      <c r="BH1897" s="77"/>
      <c r="BI1897" s="77"/>
      <c r="BJ1897" s="77"/>
      <c r="BK1897" s="77"/>
      <c r="BL1897" s="77"/>
      <c r="BM1897" s="77"/>
      <c r="BN1897" s="77"/>
      <c r="BO1897" s="77"/>
      <c r="BP1897" s="77"/>
      <c r="BQ1897" s="77"/>
      <c r="BR1897" s="77"/>
      <c r="BS1897" s="77"/>
      <c r="BT1897" s="77"/>
      <c r="BU1897" s="77"/>
      <c r="BV1897" s="77"/>
      <c r="BW1897" s="77"/>
      <c r="BX1897" s="77"/>
      <c r="BY1897" s="77"/>
      <c r="BZ1897" s="77"/>
      <c r="CA1897" s="77"/>
      <c r="CB1897" s="77"/>
      <c r="CC1897" s="77"/>
      <c r="CD1897" s="77"/>
      <c r="CE1897" s="77"/>
      <c r="CF1897" s="77"/>
      <c r="CG1897" s="77"/>
      <c r="CH1897" s="77"/>
      <c r="CI1897" s="77"/>
      <c r="CJ1897" s="77"/>
      <c r="CK1897" s="77"/>
      <c r="CL1897" s="77"/>
      <c r="CN1897" s="78"/>
      <c r="CO1897" s="77"/>
      <c r="CP1897" s="77"/>
      <c r="CQ1897" s="77"/>
      <c r="CR1897" s="77"/>
      <c r="CS1897" s="77"/>
      <c r="CT1897" s="77"/>
      <c r="CU1897" s="77"/>
      <c r="CV1897" s="77"/>
      <c r="CW1897" s="77"/>
      <c r="CX1897" s="77"/>
      <c r="CY1897" s="77"/>
      <c r="CZ1897" s="77"/>
      <c r="DA1897" s="77"/>
      <c r="DB1897" s="77"/>
      <c r="DC1897" s="77"/>
      <c r="DD1897" s="77"/>
      <c r="DE1897" s="77"/>
      <c r="DF1897" s="77"/>
      <c r="DG1897" s="77"/>
      <c r="DH1897" s="77"/>
      <c r="DI1897" s="77"/>
      <c r="DJ1897" s="77"/>
      <c r="DK1897" s="77"/>
      <c r="DL1897" s="77"/>
    </row>
    <row r="1898" spans="1:116" x14ac:dyDescent="0.4">
      <c r="B1898" t="s">
        <v>332</v>
      </c>
      <c r="D1898" t="s">
        <v>426</v>
      </c>
      <c r="E1898" s="8" t="str">
        <f t="shared" si="3101"/>
        <v>1898 DAMORT-F</v>
      </c>
      <c r="G1898" s="136" t="str">
        <f>G1871</f>
        <v>primary unit</v>
      </c>
      <c r="H1898" s="27"/>
      <c r="I1898" s="78"/>
      <c r="J1898" s="78"/>
      <c r="K1898" s="33"/>
      <c r="L1898" s="33"/>
      <c r="M1898" s="33"/>
      <c r="N1898" s="33"/>
      <c r="O1898" s="33"/>
      <c r="P1898" s="33"/>
      <c r="R1898" s="33"/>
      <c r="S1898" s="77"/>
      <c r="T1898" s="77"/>
      <c r="U1898" s="77"/>
      <c r="V1898" s="77"/>
      <c r="W1898" s="77"/>
      <c r="X1898" s="77"/>
      <c r="Y1898" s="77"/>
      <c r="Z1898" s="77"/>
      <c r="AA1898" s="77"/>
      <c r="AB1898" s="77"/>
      <c r="AC1898" s="77"/>
      <c r="AD1898" s="77"/>
      <c r="AE1898" s="77"/>
      <c r="AF1898" s="77"/>
      <c r="AG1898" s="77"/>
      <c r="AH1898" s="77"/>
      <c r="AI1898" s="77"/>
      <c r="AJ1898" s="77"/>
      <c r="AK1898" s="77"/>
      <c r="AL1898" s="77"/>
      <c r="AM1898" s="77"/>
      <c r="AN1898" s="77"/>
      <c r="AO1898" s="77"/>
      <c r="AP1898" s="77"/>
      <c r="AQ1898" s="77"/>
      <c r="AR1898" s="77"/>
      <c r="AS1898" s="77"/>
      <c r="AT1898" s="77"/>
      <c r="AU1898" s="77"/>
      <c r="AV1898" s="77"/>
      <c r="AW1898" s="77"/>
      <c r="AX1898" s="77"/>
      <c r="AY1898" s="77"/>
      <c r="AZ1898" s="77"/>
      <c r="BA1898" s="77"/>
      <c r="BB1898" s="77"/>
      <c r="BC1898" s="77"/>
      <c r="BD1898" s="77"/>
      <c r="BE1898" s="77"/>
      <c r="BF1898" s="77"/>
      <c r="BG1898" s="77"/>
      <c r="BH1898" s="77"/>
      <c r="BI1898" s="77"/>
      <c r="BJ1898" s="77"/>
      <c r="BK1898" s="77"/>
      <c r="BL1898" s="77"/>
      <c r="BM1898" s="77"/>
      <c r="BN1898" s="77"/>
      <c r="BO1898" s="77"/>
      <c r="BP1898" s="77"/>
      <c r="BQ1898" s="77"/>
      <c r="BR1898" s="77"/>
      <c r="BS1898" s="77"/>
      <c r="BT1898" s="77"/>
      <c r="BU1898" s="77"/>
      <c r="BV1898" s="77"/>
      <c r="BW1898" s="77"/>
      <c r="BX1898" s="77"/>
      <c r="BY1898" s="77"/>
      <c r="BZ1898" s="77"/>
      <c r="CA1898" s="77"/>
      <c r="CB1898" s="77"/>
      <c r="CC1898" s="77"/>
      <c r="CD1898" s="77"/>
      <c r="CE1898" s="77"/>
      <c r="CF1898" s="77"/>
      <c r="CG1898" s="77"/>
      <c r="CH1898" s="77"/>
      <c r="CI1898" s="77"/>
      <c r="CJ1898" s="77"/>
      <c r="CK1898" s="77"/>
      <c r="CL1898" s="77"/>
      <c r="CN1898" s="78"/>
      <c r="CO1898" s="77"/>
      <c r="CP1898" s="77"/>
      <c r="CQ1898" s="77"/>
      <c r="CR1898" s="77"/>
      <c r="CS1898" s="77"/>
      <c r="CT1898" s="77"/>
      <c r="CU1898" s="77"/>
      <c r="CV1898" s="77"/>
      <c r="CW1898" s="77"/>
      <c r="CX1898" s="77"/>
      <c r="CY1898" s="77"/>
      <c r="CZ1898" s="77"/>
      <c r="DA1898" s="77"/>
      <c r="DB1898" s="77"/>
      <c r="DC1898" s="77"/>
      <c r="DD1898" s="77"/>
      <c r="DE1898" s="77"/>
      <c r="DF1898" s="77"/>
      <c r="DG1898" s="77"/>
      <c r="DH1898" s="77"/>
      <c r="DI1898" s="77"/>
      <c r="DJ1898" s="77"/>
      <c r="DK1898" s="77"/>
      <c r="DL1898" s="77"/>
    </row>
    <row r="1899" spans="1:116" x14ac:dyDescent="0.4">
      <c r="B1899" t="s">
        <v>332</v>
      </c>
      <c r="D1899" t="s">
        <v>426</v>
      </c>
      <c r="E1899" s="8" t="str">
        <f t="shared" si="3101"/>
        <v>1899 DAMORT-F</v>
      </c>
      <c r="G1899" s="136" t="str">
        <f>G1872</f>
        <v>Primary revenue driver</v>
      </c>
      <c r="K1899" s="53"/>
      <c r="L1899" s="53"/>
      <c r="M1899" s="53"/>
      <c r="N1899" s="53"/>
      <c r="O1899" s="53"/>
      <c r="P1899" s="53"/>
      <c r="R1899" s="24"/>
      <c r="S1899" s="179" t="str">
        <f t="shared" ref="S1899:AX1901" si="3128">S1872</f>
        <v>S$16</v>
      </c>
      <c r="T1899" s="179" t="str">
        <f t="shared" si="3128"/>
        <v>T$16</v>
      </c>
      <c r="U1899" s="179" t="str">
        <f t="shared" si="3128"/>
        <v>U$16</v>
      </c>
      <c r="V1899" s="179" t="str">
        <f t="shared" si="3128"/>
        <v>V$16</v>
      </c>
      <c r="W1899" s="179" t="str">
        <f t="shared" si="3128"/>
        <v>W$16</v>
      </c>
      <c r="X1899" s="179" t="str">
        <f t="shared" si="3128"/>
        <v>X$16</v>
      </c>
      <c r="Y1899" s="179" t="str">
        <f t="shared" si="3128"/>
        <v>Y$16</v>
      </c>
      <c r="Z1899" s="179" t="str">
        <f t="shared" si="3128"/>
        <v>Z$16</v>
      </c>
      <c r="AA1899" s="179" t="str">
        <f t="shared" si="3128"/>
        <v>AA$16</v>
      </c>
      <c r="AB1899" s="179" t="str">
        <f t="shared" si="3128"/>
        <v>AB$16</v>
      </c>
      <c r="AC1899" s="179" t="str">
        <f t="shared" si="3128"/>
        <v>AC$16</v>
      </c>
      <c r="AD1899" s="179" t="str">
        <f t="shared" si="3128"/>
        <v>AD$16</v>
      </c>
      <c r="AE1899" s="179" t="str">
        <f t="shared" si="3128"/>
        <v>AE$16</v>
      </c>
      <c r="AF1899" s="179" t="str">
        <f t="shared" si="3128"/>
        <v>AF$16</v>
      </c>
      <c r="AG1899" s="179" t="str">
        <f t="shared" si="3128"/>
        <v>AG$16</v>
      </c>
      <c r="AH1899" s="179" t="str">
        <f t="shared" si="3128"/>
        <v>AH$16</v>
      </c>
      <c r="AI1899" s="179" t="str">
        <f t="shared" si="3128"/>
        <v>AI$16</v>
      </c>
      <c r="AJ1899" s="179" t="str">
        <f t="shared" si="3128"/>
        <v>AJ$16</v>
      </c>
      <c r="AK1899" s="179" t="str">
        <f t="shared" si="3128"/>
        <v>AK$16</v>
      </c>
      <c r="AL1899" s="179" t="str">
        <f t="shared" si="3128"/>
        <v>AL$16</v>
      </c>
      <c r="AM1899" s="179" t="str">
        <f t="shared" si="3128"/>
        <v>AM$16</v>
      </c>
      <c r="AN1899" s="179" t="str">
        <f t="shared" si="3128"/>
        <v>AN$16</v>
      </c>
      <c r="AO1899" s="179" t="str">
        <f t="shared" si="3128"/>
        <v>AO$16</v>
      </c>
      <c r="AP1899" s="179" t="str">
        <f t="shared" si="3128"/>
        <v>AP$16</v>
      </c>
      <c r="AQ1899" s="179" t="str">
        <f t="shared" si="3128"/>
        <v>AQ$16</v>
      </c>
      <c r="AR1899" s="179" t="str">
        <f t="shared" si="3128"/>
        <v>AR$16</v>
      </c>
      <c r="AS1899" s="179" t="str">
        <f t="shared" si="3128"/>
        <v>AS$16</v>
      </c>
      <c r="AT1899" s="179" t="str">
        <f t="shared" si="3128"/>
        <v>AT$16</v>
      </c>
      <c r="AU1899" s="179" t="str">
        <f t="shared" si="3128"/>
        <v>AU$16</v>
      </c>
      <c r="AV1899" s="179" t="str">
        <f t="shared" si="3128"/>
        <v>AV$16</v>
      </c>
      <c r="AW1899" s="179" t="str">
        <f t="shared" si="3128"/>
        <v>AW$16</v>
      </c>
      <c r="AX1899" s="179" t="str">
        <f t="shared" si="3128"/>
        <v>AX$16</v>
      </c>
      <c r="AY1899" s="179" t="str">
        <f t="shared" ref="AY1899:CD1901" si="3129">AY1872</f>
        <v>AY$16</v>
      </c>
      <c r="AZ1899" s="179" t="str">
        <f t="shared" si="3129"/>
        <v>AZ$16</v>
      </c>
      <c r="BA1899" s="179" t="str">
        <f t="shared" si="3129"/>
        <v>BA$16</v>
      </c>
      <c r="BB1899" s="179" t="str">
        <f t="shared" si="3129"/>
        <v>BB$16</v>
      </c>
      <c r="BC1899" s="179" t="str">
        <f t="shared" si="3129"/>
        <v>BC$16</v>
      </c>
      <c r="BD1899" s="179" t="str">
        <f t="shared" si="3129"/>
        <v>BD$16</v>
      </c>
      <c r="BE1899" s="179" t="str">
        <f t="shared" si="3129"/>
        <v>BE$16</v>
      </c>
      <c r="BF1899" s="179" t="str">
        <f t="shared" si="3129"/>
        <v>BF$16</v>
      </c>
      <c r="BG1899" s="179" t="str">
        <f t="shared" si="3129"/>
        <v>BG$16</v>
      </c>
      <c r="BH1899" s="179" t="str">
        <f t="shared" si="3129"/>
        <v>BH$16</v>
      </c>
      <c r="BI1899" s="179" t="str">
        <f t="shared" si="3129"/>
        <v>BI$16</v>
      </c>
      <c r="BJ1899" s="179" t="str">
        <f t="shared" si="3129"/>
        <v>BJ$16</v>
      </c>
      <c r="BK1899" s="179" t="str">
        <f t="shared" si="3129"/>
        <v>BK$16</v>
      </c>
      <c r="BL1899" s="179" t="str">
        <f t="shared" si="3129"/>
        <v>BL$16</v>
      </c>
      <c r="BM1899" s="179" t="str">
        <f t="shared" si="3129"/>
        <v>BM$16</v>
      </c>
      <c r="BN1899" s="179" t="str">
        <f t="shared" si="3129"/>
        <v>BN$16</v>
      </c>
      <c r="BO1899" s="179" t="str">
        <f t="shared" si="3129"/>
        <v>BO$16</v>
      </c>
      <c r="BP1899" s="179" t="str">
        <f t="shared" si="3129"/>
        <v>BP$16</v>
      </c>
      <c r="BQ1899" s="179" t="str">
        <f t="shared" si="3129"/>
        <v>BQ$16</v>
      </c>
      <c r="BR1899" s="179" t="str">
        <f t="shared" si="3129"/>
        <v>BR$16</v>
      </c>
      <c r="BS1899" s="179" t="str">
        <f t="shared" si="3129"/>
        <v>BS$16</v>
      </c>
      <c r="BT1899" s="179" t="str">
        <f t="shared" si="3129"/>
        <v>BT$16</v>
      </c>
      <c r="BU1899" s="179" t="str">
        <f t="shared" si="3129"/>
        <v>BU$16</v>
      </c>
      <c r="BV1899" s="179" t="str">
        <f t="shared" si="3129"/>
        <v>BV$16</v>
      </c>
      <c r="BW1899" s="179" t="str">
        <f t="shared" si="3129"/>
        <v>BW$16</v>
      </c>
      <c r="BX1899" s="179" t="str">
        <f t="shared" si="3129"/>
        <v>BX$16</v>
      </c>
      <c r="BY1899" s="179" t="str">
        <f t="shared" si="3129"/>
        <v>BY$16</v>
      </c>
      <c r="BZ1899" s="179" t="str">
        <f t="shared" si="3129"/>
        <v>BZ$16</v>
      </c>
      <c r="CA1899" s="179" t="str">
        <f t="shared" si="3129"/>
        <v>CA$16</v>
      </c>
      <c r="CB1899" s="179" t="str">
        <f t="shared" si="3129"/>
        <v>CB$16</v>
      </c>
      <c r="CC1899" s="179" t="str">
        <f t="shared" si="3129"/>
        <v>CC$16</v>
      </c>
      <c r="CD1899" s="179" t="str">
        <f t="shared" si="3129"/>
        <v>CD$16</v>
      </c>
      <c r="CE1899" s="179" t="str">
        <f t="shared" ref="CE1899:CL1901" si="3130">CE1872</f>
        <v>CE$16</v>
      </c>
      <c r="CF1899" s="179" t="str">
        <f t="shared" si="3130"/>
        <v>CF$16</v>
      </c>
      <c r="CG1899" s="179" t="str">
        <f t="shared" si="3130"/>
        <v>CG$16</v>
      </c>
      <c r="CH1899" s="179" t="str">
        <f t="shared" si="3130"/>
        <v>CH$16</v>
      </c>
      <c r="CI1899" s="179" t="str">
        <f t="shared" si="3130"/>
        <v>CI$16</v>
      </c>
      <c r="CJ1899" s="179" t="str">
        <f t="shared" si="3130"/>
        <v>CJ$16</v>
      </c>
      <c r="CK1899" s="179" t="str">
        <f t="shared" si="3130"/>
        <v>CK$16</v>
      </c>
      <c r="CL1899" s="179" t="str">
        <f t="shared" si="3130"/>
        <v>CL$16</v>
      </c>
      <c r="CO1899" s="179" t="str">
        <f t="shared" ref="CO1899:DL1901" si="3131">CO1872</f>
        <v>CO$16</v>
      </c>
      <c r="CP1899" s="179" t="str">
        <f t="shared" si="3131"/>
        <v>CP$16</v>
      </c>
      <c r="CQ1899" s="179" t="str">
        <f t="shared" si="3131"/>
        <v>CQ$16</v>
      </c>
      <c r="CR1899" s="179" t="str">
        <f t="shared" si="3131"/>
        <v>CR$16</v>
      </c>
      <c r="CS1899" s="179" t="str">
        <f t="shared" si="3131"/>
        <v>CS$16</v>
      </c>
      <c r="CT1899" s="179" t="str">
        <f t="shared" si="3131"/>
        <v>CT$16</v>
      </c>
      <c r="CU1899" s="179" t="str">
        <f t="shared" si="3131"/>
        <v>CU$16</v>
      </c>
      <c r="CV1899" s="179" t="str">
        <f t="shared" si="3131"/>
        <v>CV$16</v>
      </c>
      <c r="CW1899" s="179" t="str">
        <f t="shared" si="3131"/>
        <v>CW$16</v>
      </c>
      <c r="CX1899" s="179" t="str">
        <f t="shared" si="3131"/>
        <v>CX$16</v>
      </c>
      <c r="CY1899" s="179" t="str">
        <f t="shared" si="3131"/>
        <v>CY$16</v>
      </c>
      <c r="CZ1899" s="179" t="str">
        <f t="shared" si="3131"/>
        <v>CZ$16</v>
      </c>
      <c r="DA1899" s="179" t="str">
        <f t="shared" si="3131"/>
        <v>DA$16</v>
      </c>
      <c r="DB1899" s="179" t="str">
        <f t="shared" si="3131"/>
        <v>DB$16</v>
      </c>
      <c r="DC1899" s="179" t="str">
        <f t="shared" si="3131"/>
        <v>DC$16</v>
      </c>
      <c r="DD1899" s="179" t="str">
        <f t="shared" si="3131"/>
        <v>DD$16</v>
      </c>
      <c r="DE1899" s="179" t="str">
        <f t="shared" si="3131"/>
        <v>DE$16</v>
      </c>
      <c r="DF1899" s="179" t="str">
        <f t="shared" si="3131"/>
        <v>DF$16</v>
      </c>
      <c r="DG1899" s="179" t="str">
        <f t="shared" si="3131"/>
        <v>DG$16</v>
      </c>
      <c r="DH1899" s="179" t="str">
        <f t="shared" si="3131"/>
        <v>DH$16</v>
      </c>
      <c r="DI1899" s="179" t="str">
        <f t="shared" si="3131"/>
        <v>DI$16</v>
      </c>
      <c r="DJ1899" s="179" t="str">
        <f t="shared" si="3131"/>
        <v>DJ$16</v>
      </c>
      <c r="DK1899" s="179" t="str">
        <f t="shared" si="3131"/>
        <v>DK$16</v>
      </c>
      <c r="DL1899" s="179" t="str">
        <f t="shared" si="3131"/>
        <v>DL$16</v>
      </c>
    </row>
    <row r="1900" spans="1:116" x14ac:dyDescent="0.4">
      <c r="B1900" t="s">
        <v>332</v>
      </c>
      <c r="D1900" t="s">
        <v>426</v>
      </c>
      <c r="E1900" s="8" t="str">
        <f t="shared" si="3101"/>
        <v>1900 DAMORT-F</v>
      </c>
      <c r="G1900" s="136" t="str">
        <f>G1873</f>
        <v>Primary volume driver</v>
      </c>
      <c r="H1900" s="12"/>
      <c r="I1900" s="60"/>
      <c r="J1900" s="60"/>
      <c r="K1900" s="15"/>
      <c r="L1900" s="15"/>
      <c r="M1900" s="15"/>
      <c r="N1900" s="15"/>
      <c r="O1900" s="15"/>
      <c r="P1900" s="15"/>
      <c r="R1900" s="15"/>
      <c r="S1900" s="179" t="str">
        <f t="shared" ref="S1900:AX1902" si="3132">S1873</f>
        <v>S$17</v>
      </c>
      <c r="T1900" s="179" t="str">
        <f t="shared" si="3132"/>
        <v>T$17</v>
      </c>
      <c r="U1900" s="179" t="str">
        <f t="shared" si="3132"/>
        <v>U$17</v>
      </c>
      <c r="V1900" s="179" t="str">
        <f t="shared" si="3132"/>
        <v>V$17</v>
      </c>
      <c r="W1900" s="179" t="str">
        <f t="shared" si="3132"/>
        <v>W$17</v>
      </c>
      <c r="X1900" s="179" t="str">
        <f t="shared" si="3132"/>
        <v>X$17</v>
      </c>
      <c r="Y1900" s="179" t="str">
        <f t="shared" si="3132"/>
        <v>Y$17</v>
      </c>
      <c r="Z1900" s="179" t="str">
        <f t="shared" si="3132"/>
        <v>Z$17</v>
      </c>
      <c r="AA1900" s="179" t="str">
        <f t="shared" si="3132"/>
        <v>AA$17</v>
      </c>
      <c r="AB1900" s="179" t="str">
        <f t="shared" si="3132"/>
        <v>AB$17</v>
      </c>
      <c r="AC1900" s="179" t="str">
        <f t="shared" si="3132"/>
        <v>AC$17</v>
      </c>
      <c r="AD1900" s="179" t="str">
        <f t="shared" si="3132"/>
        <v>AD$17</v>
      </c>
      <c r="AE1900" s="179" t="str">
        <f t="shared" si="3132"/>
        <v>AE$17</v>
      </c>
      <c r="AF1900" s="179" t="str">
        <f t="shared" si="3132"/>
        <v>AF$17</v>
      </c>
      <c r="AG1900" s="179" t="str">
        <f t="shared" si="3132"/>
        <v>AG$17</v>
      </c>
      <c r="AH1900" s="179" t="str">
        <f t="shared" si="3132"/>
        <v>AH$17</v>
      </c>
      <c r="AI1900" s="179" t="str">
        <f t="shared" si="3132"/>
        <v>AI$17</v>
      </c>
      <c r="AJ1900" s="179" t="str">
        <f t="shared" si="3132"/>
        <v>AJ$17</v>
      </c>
      <c r="AK1900" s="179" t="str">
        <f t="shared" si="3132"/>
        <v>AK$17</v>
      </c>
      <c r="AL1900" s="179" t="str">
        <f t="shared" si="3132"/>
        <v>AL$17</v>
      </c>
      <c r="AM1900" s="179" t="str">
        <f t="shared" si="3132"/>
        <v>AM$17</v>
      </c>
      <c r="AN1900" s="179" t="str">
        <f t="shared" si="3132"/>
        <v>AN$17</v>
      </c>
      <c r="AO1900" s="179" t="str">
        <f t="shared" si="3132"/>
        <v>AO$17</v>
      </c>
      <c r="AP1900" s="179" t="str">
        <f t="shared" si="3132"/>
        <v>AP$17</v>
      </c>
      <c r="AQ1900" s="179" t="str">
        <f t="shared" si="3132"/>
        <v>AQ$17</v>
      </c>
      <c r="AR1900" s="179" t="str">
        <f t="shared" si="3132"/>
        <v>AR$17</v>
      </c>
      <c r="AS1900" s="179" t="str">
        <f t="shared" si="3132"/>
        <v>AS$17</v>
      </c>
      <c r="AT1900" s="179" t="str">
        <f t="shared" si="3132"/>
        <v>AT$17</v>
      </c>
      <c r="AU1900" s="179" t="str">
        <f t="shared" si="3132"/>
        <v>AU$17</v>
      </c>
      <c r="AV1900" s="179" t="str">
        <f t="shared" si="3132"/>
        <v>AV$17</v>
      </c>
      <c r="AW1900" s="179" t="str">
        <f t="shared" si="3132"/>
        <v>AW$17</v>
      </c>
      <c r="AX1900" s="179" t="str">
        <f t="shared" si="3132"/>
        <v>AX$17</v>
      </c>
      <c r="AY1900" s="179" t="str">
        <f t="shared" ref="AY1900:CD1902" si="3133">AY1873</f>
        <v>AY$17</v>
      </c>
      <c r="AZ1900" s="179" t="str">
        <f t="shared" si="3133"/>
        <v>AZ$17</v>
      </c>
      <c r="BA1900" s="179" t="str">
        <f t="shared" si="3133"/>
        <v>BA$17</v>
      </c>
      <c r="BB1900" s="179" t="str">
        <f t="shared" si="3133"/>
        <v>BB$17</v>
      </c>
      <c r="BC1900" s="179" t="str">
        <f t="shared" si="3133"/>
        <v>BC$17</v>
      </c>
      <c r="BD1900" s="179" t="str">
        <f t="shared" si="3133"/>
        <v>BD$17</v>
      </c>
      <c r="BE1900" s="179" t="str">
        <f t="shared" si="3133"/>
        <v>BE$17</v>
      </c>
      <c r="BF1900" s="179" t="str">
        <f t="shared" si="3133"/>
        <v>BF$17</v>
      </c>
      <c r="BG1900" s="179" t="str">
        <f t="shared" si="3133"/>
        <v>BG$17</v>
      </c>
      <c r="BH1900" s="179" t="str">
        <f t="shared" si="3133"/>
        <v>BH$17</v>
      </c>
      <c r="BI1900" s="179" t="str">
        <f t="shared" si="3133"/>
        <v>BI$17</v>
      </c>
      <c r="BJ1900" s="179" t="str">
        <f t="shared" si="3133"/>
        <v>BJ$17</v>
      </c>
      <c r="BK1900" s="179" t="str">
        <f t="shared" si="3133"/>
        <v>BK$17</v>
      </c>
      <c r="BL1900" s="179" t="str">
        <f t="shared" si="3133"/>
        <v>BL$17</v>
      </c>
      <c r="BM1900" s="179" t="str">
        <f t="shared" si="3133"/>
        <v>BM$17</v>
      </c>
      <c r="BN1900" s="179" t="str">
        <f t="shared" si="3133"/>
        <v>BN$17</v>
      </c>
      <c r="BO1900" s="179" t="str">
        <f t="shared" si="3133"/>
        <v>BO$17</v>
      </c>
      <c r="BP1900" s="179" t="str">
        <f t="shared" si="3133"/>
        <v>BP$17</v>
      </c>
      <c r="BQ1900" s="179" t="str">
        <f t="shared" si="3133"/>
        <v>BQ$17</v>
      </c>
      <c r="BR1900" s="179" t="str">
        <f t="shared" si="3133"/>
        <v>BR$17</v>
      </c>
      <c r="BS1900" s="179" t="str">
        <f t="shared" si="3133"/>
        <v>BS$17</v>
      </c>
      <c r="BT1900" s="179" t="str">
        <f t="shared" si="3133"/>
        <v>BT$17</v>
      </c>
      <c r="BU1900" s="179" t="str">
        <f t="shared" si="3133"/>
        <v>BU$17</v>
      </c>
      <c r="BV1900" s="179" t="str">
        <f t="shared" si="3133"/>
        <v>BV$17</v>
      </c>
      <c r="BW1900" s="179" t="str">
        <f t="shared" si="3133"/>
        <v>BW$17</v>
      </c>
      <c r="BX1900" s="179" t="str">
        <f t="shared" si="3133"/>
        <v>BX$17</v>
      </c>
      <c r="BY1900" s="179" t="str">
        <f t="shared" si="3133"/>
        <v>BY$17</v>
      </c>
      <c r="BZ1900" s="179" t="str">
        <f t="shared" si="3133"/>
        <v>BZ$17</v>
      </c>
      <c r="CA1900" s="179" t="str">
        <f t="shared" si="3133"/>
        <v>CA$17</v>
      </c>
      <c r="CB1900" s="179" t="str">
        <f t="shared" si="3133"/>
        <v>CB$17</v>
      </c>
      <c r="CC1900" s="179" t="str">
        <f t="shared" si="3133"/>
        <v>CC$17</v>
      </c>
      <c r="CD1900" s="179" t="str">
        <f t="shared" si="3133"/>
        <v>CD$17</v>
      </c>
      <c r="CE1900" s="179" t="str">
        <f t="shared" ref="CE1900:CL1902" si="3134">CE1873</f>
        <v>CE$17</v>
      </c>
      <c r="CF1900" s="179" t="str">
        <f t="shared" si="3134"/>
        <v>CF$17</v>
      </c>
      <c r="CG1900" s="179" t="str">
        <f t="shared" si="3134"/>
        <v>CG$17</v>
      </c>
      <c r="CH1900" s="179" t="str">
        <f t="shared" si="3134"/>
        <v>CH$17</v>
      </c>
      <c r="CI1900" s="179" t="str">
        <f t="shared" si="3134"/>
        <v>CI$17</v>
      </c>
      <c r="CJ1900" s="179" t="str">
        <f t="shared" si="3134"/>
        <v>CJ$17</v>
      </c>
      <c r="CK1900" s="179" t="str">
        <f t="shared" si="3134"/>
        <v>CK$17</v>
      </c>
      <c r="CL1900" s="179" t="str">
        <f t="shared" si="3134"/>
        <v>CL$17</v>
      </c>
      <c r="CN1900" s="60"/>
      <c r="CO1900" s="179" t="str">
        <f t="shared" ref="CO1900:DL1902" si="3135">CO1873</f>
        <v>CO$17</v>
      </c>
      <c r="CP1900" s="179" t="str">
        <f t="shared" si="3135"/>
        <v>CP$17</v>
      </c>
      <c r="CQ1900" s="179" t="str">
        <f t="shared" si="3135"/>
        <v>CQ$17</v>
      </c>
      <c r="CR1900" s="179" t="str">
        <f t="shared" si="3135"/>
        <v>CR$17</v>
      </c>
      <c r="CS1900" s="179" t="str">
        <f t="shared" si="3135"/>
        <v>CS$17</v>
      </c>
      <c r="CT1900" s="179" t="str">
        <f t="shared" si="3135"/>
        <v>CT$17</v>
      </c>
      <c r="CU1900" s="179" t="str">
        <f t="shared" si="3135"/>
        <v>CU$17</v>
      </c>
      <c r="CV1900" s="179" t="str">
        <f t="shared" si="3135"/>
        <v>CV$17</v>
      </c>
      <c r="CW1900" s="179" t="str">
        <f t="shared" si="3135"/>
        <v>CW$17</v>
      </c>
      <c r="CX1900" s="179" t="str">
        <f t="shared" si="3135"/>
        <v>CX$17</v>
      </c>
      <c r="CY1900" s="179" t="str">
        <f t="shared" si="3135"/>
        <v>CY$17</v>
      </c>
      <c r="CZ1900" s="179" t="str">
        <f t="shared" si="3135"/>
        <v>CZ$17</v>
      </c>
      <c r="DA1900" s="179" t="str">
        <f t="shared" si="3135"/>
        <v>DA$17</v>
      </c>
      <c r="DB1900" s="179" t="str">
        <f t="shared" si="3135"/>
        <v>DB$17</v>
      </c>
      <c r="DC1900" s="179" t="str">
        <f t="shared" si="3135"/>
        <v>DC$17</v>
      </c>
      <c r="DD1900" s="179" t="str">
        <f t="shared" si="3135"/>
        <v>DD$17</v>
      </c>
      <c r="DE1900" s="179" t="str">
        <f t="shared" si="3135"/>
        <v>DE$17</v>
      </c>
      <c r="DF1900" s="179" t="str">
        <f t="shared" si="3135"/>
        <v>DF$17</v>
      </c>
      <c r="DG1900" s="179" t="str">
        <f t="shared" si="3135"/>
        <v>DG$17</v>
      </c>
      <c r="DH1900" s="179" t="str">
        <f t="shared" si="3135"/>
        <v>DH$17</v>
      </c>
      <c r="DI1900" s="179" t="str">
        <f t="shared" si="3135"/>
        <v>DI$17</v>
      </c>
      <c r="DJ1900" s="179" t="str">
        <f t="shared" si="3135"/>
        <v>DJ$17</v>
      </c>
      <c r="DK1900" s="179" t="str">
        <f t="shared" si="3135"/>
        <v>DK$17</v>
      </c>
      <c r="DL1900" s="179" t="str">
        <f t="shared" si="3135"/>
        <v>DL$17</v>
      </c>
    </row>
    <row r="1901" spans="1:116" x14ac:dyDescent="0.4">
      <c r="B1901" t="s">
        <v>332</v>
      </c>
      <c r="D1901" t="s">
        <v>426</v>
      </c>
      <c r="E1901" s="8" t="str">
        <f t="shared" si="3101"/>
        <v>1901 DAMORT-F</v>
      </c>
      <c r="G1901" s="191" t="str">
        <f>G1878</f>
        <v>Simple amortizing debt:</v>
      </c>
      <c r="H1901" s="12"/>
      <c r="I1901" s="60"/>
      <c r="J1901" s="60"/>
      <c r="K1901" s="15"/>
      <c r="L1901" s="15"/>
      <c r="M1901" s="15"/>
      <c r="N1901" s="15"/>
      <c r="O1901" s="15"/>
      <c r="P1901" s="15"/>
      <c r="R1901" s="15"/>
      <c r="S1901" s="179">
        <f t="shared" ref="S1901:AX1903" si="3136">S1874</f>
        <v>0</v>
      </c>
      <c r="T1901" s="179">
        <f t="shared" si="3136"/>
        <v>0</v>
      </c>
      <c r="U1901" s="179">
        <f t="shared" si="3136"/>
        <v>0</v>
      </c>
      <c r="V1901" s="179">
        <f t="shared" si="3136"/>
        <v>0</v>
      </c>
      <c r="W1901" s="179">
        <f t="shared" si="3136"/>
        <v>0</v>
      </c>
      <c r="X1901" s="179">
        <f t="shared" si="3136"/>
        <v>0</v>
      </c>
      <c r="Y1901" s="179">
        <f t="shared" si="3136"/>
        <v>0</v>
      </c>
      <c r="Z1901" s="179">
        <f t="shared" si="3136"/>
        <v>0</v>
      </c>
      <c r="AA1901" s="179">
        <f t="shared" si="3136"/>
        <v>0</v>
      </c>
      <c r="AB1901" s="179">
        <f t="shared" si="3136"/>
        <v>0</v>
      </c>
      <c r="AC1901" s="179">
        <f t="shared" si="3136"/>
        <v>0</v>
      </c>
      <c r="AD1901" s="179">
        <f t="shared" si="3136"/>
        <v>0</v>
      </c>
      <c r="AE1901" s="179">
        <f t="shared" si="3136"/>
        <v>0</v>
      </c>
      <c r="AF1901" s="179">
        <f t="shared" si="3136"/>
        <v>0</v>
      </c>
      <c r="AG1901" s="179">
        <f t="shared" si="3136"/>
        <v>0</v>
      </c>
      <c r="AH1901" s="179">
        <f t="shared" si="3136"/>
        <v>0</v>
      </c>
      <c r="AI1901" s="179">
        <f t="shared" si="3136"/>
        <v>0</v>
      </c>
      <c r="AJ1901" s="179">
        <f t="shared" si="3136"/>
        <v>0</v>
      </c>
      <c r="AK1901" s="179">
        <f t="shared" si="3136"/>
        <v>0</v>
      </c>
      <c r="AL1901" s="179">
        <f t="shared" si="3136"/>
        <v>0</v>
      </c>
      <c r="AM1901" s="179">
        <f t="shared" si="3136"/>
        <v>0</v>
      </c>
      <c r="AN1901" s="179">
        <f t="shared" si="3136"/>
        <v>0</v>
      </c>
      <c r="AO1901" s="179">
        <f t="shared" si="3136"/>
        <v>0</v>
      </c>
      <c r="AP1901" s="179">
        <f t="shared" si="3136"/>
        <v>0</v>
      </c>
      <c r="AQ1901" s="179">
        <f t="shared" si="3136"/>
        <v>0</v>
      </c>
      <c r="AR1901" s="179">
        <f t="shared" si="3136"/>
        <v>0</v>
      </c>
      <c r="AS1901" s="179">
        <f t="shared" si="3136"/>
        <v>0</v>
      </c>
      <c r="AT1901" s="179">
        <f t="shared" si="3136"/>
        <v>0</v>
      </c>
      <c r="AU1901" s="179">
        <f t="shared" si="3136"/>
        <v>0</v>
      </c>
      <c r="AV1901" s="179">
        <f t="shared" si="3136"/>
        <v>0</v>
      </c>
      <c r="AW1901" s="179">
        <f t="shared" si="3136"/>
        <v>0</v>
      </c>
      <c r="AX1901" s="179">
        <f t="shared" si="3136"/>
        <v>0</v>
      </c>
      <c r="AY1901" s="179">
        <f t="shared" ref="AY1901:CD1903" si="3137">AY1874</f>
        <v>0</v>
      </c>
      <c r="AZ1901" s="179">
        <f t="shared" si="3137"/>
        <v>0</v>
      </c>
      <c r="BA1901" s="179">
        <f t="shared" si="3137"/>
        <v>0</v>
      </c>
      <c r="BB1901" s="179">
        <f t="shared" si="3137"/>
        <v>0</v>
      </c>
      <c r="BC1901" s="179">
        <f t="shared" si="3137"/>
        <v>0</v>
      </c>
      <c r="BD1901" s="179">
        <f t="shared" si="3137"/>
        <v>0</v>
      </c>
      <c r="BE1901" s="179">
        <f t="shared" si="3137"/>
        <v>0</v>
      </c>
      <c r="BF1901" s="179">
        <f t="shared" si="3137"/>
        <v>0</v>
      </c>
      <c r="BG1901" s="179">
        <f t="shared" si="3137"/>
        <v>0</v>
      </c>
      <c r="BH1901" s="179">
        <f t="shared" si="3137"/>
        <v>0</v>
      </c>
      <c r="BI1901" s="179">
        <f t="shared" si="3137"/>
        <v>0</v>
      </c>
      <c r="BJ1901" s="179">
        <f t="shared" si="3137"/>
        <v>0</v>
      </c>
      <c r="BK1901" s="179">
        <f t="shared" si="3137"/>
        <v>0</v>
      </c>
      <c r="BL1901" s="179">
        <f t="shared" si="3137"/>
        <v>0</v>
      </c>
      <c r="BM1901" s="179">
        <f t="shared" si="3137"/>
        <v>0</v>
      </c>
      <c r="BN1901" s="179">
        <f t="shared" si="3137"/>
        <v>0</v>
      </c>
      <c r="BO1901" s="179">
        <f t="shared" si="3137"/>
        <v>0</v>
      </c>
      <c r="BP1901" s="179">
        <f t="shared" si="3137"/>
        <v>0</v>
      </c>
      <c r="BQ1901" s="179">
        <f t="shared" si="3137"/>
        <v>0</v>
      </c>
      <c r="BR1901" s="179">
        <f t="shared" si="3137"/>
        <v>0</v>
      </c>
      <c r="BS1901" s="179">
        <f t="shared" si="3137"/>
        <v>0</v>
      </c>
      <c r="BT1901" s="179">
        <f t="shared" si="3137"/>
        <v>0</v>
      </c>
      <c r="BU1901" s="179">
        <f t="shared" si="3137"/>
        <v>0</v>
      </c>
      <c r="BV1901" s="179">
        <f t="shared" si="3137"/>
        <v>0</v>
      </c>
      <c r="BW1901" s="179">
        <f t="shared" si="3137"/>
        <v>0</v>
      </c>
      <c r="BX1901" s="179">
        <f t="shared" si="3137"/>
        <v>0</v>
      </c>
      <c r="BY1901" s="179">
        <f t="shared" si="3137"/>
        <v>0</v>
      </c>
      <c r="BZ1901" s="179">
        <f t="shared" si="3137"/>
        <v>0</v>
      </c>
      <c r="CA1901" s="179">
        <f t="shared" si="3137"/>
        <v>0</v>
      </c>
      <c r="CB1901" s="179">
        <f t="shared" si="3137"/>
        <v>0</v>
      </c>
      <c r="CC1901" s="179">
        <f t="shared" si="3137"/>
        <v>0</v>
      </c>
      <c r="CD1901" s="179">
        <f t="shared" si="3137"/>
        <v>0</v>
      </c>
      <c r="CE1901" s="179">
        <f t="shared" ref="CE1901:CL1903" si="3138">CE1874</f>
        <v>0</v>
      </c>
      <c r="CF1901" s="179">
        <f t="shared" si="3138"/>
        <v>0</v>
      </c>
      <c r="CG1901" s="179">
        <f t="shared" si="3138"/>
        <v>0</v>
      </c>
      <c r="CH1901" s="179">
        <f t="shared" si="3138"/>
        <v>0</v>
      </c>
      <c r="CI1901" s="179">
        <f t="shared" si="3138"/>
        <v>0</v>
      </c>
      <c r="CJ1901" s="179">
        <f t="shared" si="3138"/>
        <v>0</v>
      </c>
      <c r="CK1901" s="179">
        <f t="shared" si="3138"/>
        <v>0</v>
      </c>
      <c r="CL1901" s="179">
        <f t="shared" si="3138"/>
        <v>0</v>
      </c>
      <c r="CN1901" s="60"/>
      <c r="CO1901" s="179">
        <f t="shared" ref="CO1901:DL1903" si="3139">CO1874</f>
        <v>0</v>
      </c>
      <c r="CP1901" s="179">
        <f t="shared" si="3139"/>
        <v>0</v>
      </c>
      <c r="CQ1901" s="179">
        <f t="shared" si="3139"/>
        <v>0</v>
      </c>
      <c r="CR1901" s="179">
        <f t="shared" si="3139"/>
        <v>0</v>
      </c>
      <c r="CS1901" s="179">
        <f t="shared" si="3139"/>
        <v>0</v>
      </c>
      <c r="CT1901" s="179">
        <f t="shared" si="3139"/>
        <v>0</v>
      </c>
      <c r="CU1901" s="179">
        <f t="shared" si="3139"/>
        <v>0</v>
      </c>
      <c r="CV1901" s="179">
        <f t="shared" si="3139"/>
        <v>0</v>
      </c>
      <c r="CW1901" s="179">
        <f t="shared" si="3139"/>
        <v>0</v>
      </c>
      <c r="CX1901" s="179">
        <f t="shared" si="3139"/>
        <v>0</v>
      </c>
      <c r="CY1901" s="179">
        <f t="shared" si="3139"/>
        <v>0</v>
      </c>
      <c r="CZ1901" s="179">
        <f t="shared" si="3139"/>
        <v>0</v>
      </c>
      <c r="DA1901" s="179">
        <f t="shared" si="3139"/>
        <v>0</v>
      </c>
      <c r="DB1901" s="179">
        <f t="shared" si="3139"/>
        <v>0</v>
      </c>
      <c r="DC1901" s="179">
        <f t="shared" si="3139"/>
        <v>0</v>
      </c>
      <c r="DD1901" s="179">
        <f t="shared" si="3139"/>
        <v>0</v>
      </c>
      <c r="DE1901" s="179">
        <f t="shared" si="3139"/>
        <v>0</v>
      </c>
      <c r="DF1901" s="179">
        <f t="shared" si="3139"/>
        <v>0</v>
      </c>
      <c r="DG1901" s="179">
        <f t="shared" si="3139"/>
        <v>0</v>
      </c>
      <c r="DH1901" s="179">
        <f t="shared" si="3139"/>
        <v>0</v>
      </c>
      <c r="DI1901" s="179">
        <f t="shared" si="3139"/>
        <v>0</v>
      </c>
      <c r="DJ1901" s="179">
        <f t="shared" si="3139"/>
        <v>0</v>
      </c>
      <c r="DK1901" s="179">
        <f t="shared" si="3139"/>
        <v>0</v>
      </c>
      <c r="DL1901" s="179">
        <f t="shared" si="3139"/>
        <v>0</v>
      </c>
    </row>
    <row r="1902" spans="1:116" x14ac:dyDescent="0.4">
      <c r="B1902" t="s">
        <v>332</v>
      </c>
      <c r="D1902" t="s">
        <v>426</v>
      </c>
      <c r="E1902" s="8" t="str">
        <f t="shared" si="3101"/>
        <v>1902 DAMORT-F</v>
      </c>
      <c r="G1902" s="241" t="str">
        <f>IFERROR(SUBSTITUTE(TRIM(MID(G1878,SEARCH("-",G1878)+1,LEN(G1878))),":",""),"no unit")</f>
        <v>no unit</v>
      </c>
      <c r="H1902" s="12"/>
      <c r="I1902" s="60"/>
      <c r="J1902" s="60"/>
      <c r="K1902" s="15"/>
      <c r="L1902" s="15"/>
      <c r="M1902" s="15"/>
      <c r="N1902" s="15"/>
      <c r="O1902" s="15"/>
      <c r="P1902" s="15"/>
      <c r="R1902" s="15"/>
      <c r="S1902" s="179"/>
      <c r="T1902" s="179"/>
      <c r="U1902" s="179"/>
      <c r="V1902" s="179"/>
      <c r="W1902" s="179"/>
      <c r="X1902" s="179"/>
      <c r="Y1902" s="179"/>
      <c r="Z1902" s="179"/>
      <c r="AA1902" s="179"/>
      <c r="AB1902" s="179"/>
      <c r="AC1902" s="179"/>
      <c r="AD1902" s="179"/>
      <c r="AE1902" s="179"/>
      <c r="AF1902" s="179"/>
      <c r="AG1902" s="179"/>
      <c r="AH1902" s="179"/>
      <c r="AI1902" s="179"/>
      <c r="AJ1902" s="179"/>
      <c r="AK1902" s="179"/>
      <c r="AL1902" s="179"/>
      <c r="AM1902" s="179"/>
      <c r="AN1902" s="179"/>
      <c r="AO1902" s="179"/>
      <c r="AP1902" s="179"/>
      <c r="AQ1902" s="179"/>
      <c r="AR1902" s="179"/>
      <c r="AS1902" s="179"/>
      <c r="AT1902" s="179"/>
      <c r="AU1902" s="179"/>
      <c r="AV1902" s="179"/>
      <c r="AW1902" s="179"/>
      <c r="AX1902" s="179"/>
      <c r="AY1902" s="179"/>
      <c r="AZ1902" s="179"/>
      <c r="BA1902" s="179"/>
      <c r="BB1902" s="179"/>
      <c r="BC1902" s="179"/>
      <c r="BD1902" s="179"/>
      <c r="BE1902" s="179"/>
      <c r="BF1902" s="179"/>
      <c r="BG1902" s="179"/>
      <c r="BH1902" s="179"/>
      <c r="BI1902" s="179"/>
      <c r="BJ1902" s="179"/>
      <c r="BK1902" s="179"/>
      <c r="BL1902" s="179"/>
      <c r="BM1902" s="179"/>
      <c r="BN1902" s="179"/>
      <c r="BO1902" s="179"/>
      <c r="BP1902" s="179"/>
      <c r="BQ1902" s="179"/>
      <c r="BR1902" s="179"/>
      <c r="BS1902" s="179"/>
      <c r="BT1902" s="179"/>
      <c r="BU1902" s="179"/>
      <c r="BV1902" s="179"/>
      <c r="BW1902" s="179"/>
      <c r="BX1902" s="179"/>
      <c r="BY1902" s="179"/>
      <c r="BZ1902" s="179"/>
      <c r="CA1902" s="179"/>
      <c r="CB1902" s="179"/>
      <c r="CC1902" s="179"/>
      <c r="CD1902" s="179"/>
      <c r="CE1902" s="179"/>
      <c r="CF1902" s="179"/>
      <c r="CG1902" s="179"/>
      <c r="CH1902" s="179"/>
      <c r="CI1902" s="179"/>
      <c r="CJ1902" s="179"/>
      <c r="CK1902" s="179"/>
      <c r="CL1902" s="179"/>
      <c r="CN1902" s="60"/>
      <c r="CO1902" s="179"/>
      <c r="CP1902" s="179"/>
      <c r="CQ1902" s="179"/>
      <c r="CR1902" s="179"/>
      <c r="CS1902" s="179"/>
      <c r="CT1902" s="179"/>
      <c r="CU1902" s="179"/>
      <c r="CV1902" s="179"/>
      <c r="CW1902" s="179"/>
      <c r="CX1902" s="179"/>
      <c r="CY1902" s="179"/>
      <c r="CZ1902" s="179"/>
      <c r="DA1902" s="179"/>
      <c r="DB1902" s="179"/>
      <c r="DC1902" s="179"/>
      <c r="DD1902" s="179"/>
      <c r="DE1902" s="179"/>
      <c r="DF1902" s="179"/>
      <c r="DG1902" s="179"/>
      <c r="DH1902" s="179"/>
      <c r="DI1902" s="179"/>
      <c r="DJ1902" s="179"/>
      <c r="DK1902" s="179"/>
      <c r="DL1902" s="179"/>
    </row>
    <row r="1903" spans="1:116" x14ac:dyDescent="0.4">
      <c r="A1903" s="3"/>
      <c r="B1903" t="s">
        <v>332</v>
      </c>
      <c r="D1903" t="s">
        <v>426</v>
      </c>
      <c r="E1903" s="8" t="str">
        <f t="shared" si="3101"/>
        <v>1903 DAMORT-F</v>
      </c>
      <c r="G1903" s="191" t="str">
        <f>G1876</f>
        <v>Secondary revenue driver</v>
      </c>
      <c r="H1903" s="90"/>
      <c r="I1903" s="213"/>
      <c r="J1903" s="213"/>
      <c r="K1903" s="214"/>
      <c r="L1903" s="214"/>
      <c r="M1903" s="214"/>
      <c r="N1903" s="214"/>
      <c r="O1903" s="214"/>
      <c r="P1903" s="214"/>
      <c r="R1903" s="214"/>
      <c r="S1903" s="4" t="str">
        <f t="shared" ref="S1903:AX1905" si="3140">ADDRESS(ROW(S1889),COLUMN(S1889),2)</f>
        <v>S$1889</v>
      </c>
      <c r="T1903" s="4" t="str">
        <f t="shared" si="3140"/>
        <v>T$1889</v>
      </c>
      <c r="U1903" s="4" t="str">
        <f t="shared" si="3140"/>
        <v>U$1889</v>
      </c>
      <c r="V1903" s="4" t="str">
        <f t="shared" si="3140"/>
        <v>V$1889</v>
      </c>
      <c r="W1903" s="4" t="str">
        <f t="shared" si="3140"/>
        <v>W$1889</v>
      </c>
      <c r="X1903" s="4" t="str">
        <f t="shared" si="3140"/>
        <v>X$1889</v>
      </c>
      <c r="Y1903" s="4" t="str">
        <f t="shared" si="3140"/>
        <v>Y$1889</v>
      </c>
      <c r="Z1903" s="4" t="str">
        <f t="shared" si="3140"/>
        <v>Z$1889</v>
      </c>
      <c r="AA1903" s="4" t="str">
        <f t="shared" si="3140"/>
        <v>AA$1889</v>
      </c>
      <c r="AB1903" s="4" t="str">
        <f t="shared" si="3140"/>
        <v>AB$1889</v>
      </c>
      <c r="AC1903" s="4" t="str">
        <f t="shared" si="3140"/>
        <v>AC$1889</v>
      </c>
      <c r="AD1903" s="4" t="str">
        <f t="shared" si="3140"/>
        <v>AD$1889</v>
      </c>
      <c r="AE1903" s="4" t="str">
        <f t="shared" si="3140"/>
        <v>AE$1889</v>
      </c>
      <c r="AF1903" s="4" t="str">
        <f t="shared" si="3140"/>
        <v>AF$1889</v>
      </c>
      <c r="AG1903" s="4" t="str">
        <f t="shared" si="3140"/>
        <v>AG$1889</v>
      </c>
      <c r="AH1903" s="4" t="str">
        <f t="shared" si="3140"/>
        <v>AH$1889</v>
      </c>
      <c r="AI1903" s="4" t="str">
        <f t="shared" si="3140"/>
        <v>AI$1889</v>
      </c>
      <c r="AJ1903" s="4" t="str">
        <f t="shared" si="3140"/>
        <v>AJ$1889</v>
      </c>
      <c r="AK1903" s="4" t="str">
        <f t="shared" si="3140"/>
        <v>AK$1889</v>
      </c>
      <c r="AL1903" s="4" t="str">
        <f t="shared" si="3140"/>
        <v>AL$1889</v>
      </c>
      <c r="AM1903" s="4" t="str">
        <f t="shared" si="3140"/>
        <v>AM$1889</v>
      </c>
      <c r="AN1903" s="4" t="str">
        <f t="shared" si="3140"/>
        <v>AN$1889</v>
      </c>
      <c r="AO1903" s="4" t="str">
        <f t="shared" si="3140"/>
        <v>AO$1889</v>
      </c>
      <c r="AP1903" s="4" t="str">
        <f t="shared" si="3140"/>
        <v>AP$1889</v>
      </c>
      <c r="AQ1903" s="4" t="str">
        <f t="shared" si="3140"/>
        <v>AQ$1889</v>
      </c>
      <c r="AR1903" s="4" t="str">
        <f t="shared" si="3140"/>
        <v>AR$1889</v>
      </c>
      <c r="AS1903" s="4" t="str">
        <f t="shared" si="3140"/>
        <v>AS$1889</v>
      </c>
      <c r="AT1903" s="4" t="str">
        <f t="shared" si="3140"/>
        <v>AT$1889</v>
      </c>
      <c r="AU1903" s="4" t="str">
        <f t="shared" si="3140"/>
        <v>AU$1889</v>
      </c>
      <c r="AV1903" s="4" t="str">
        <f t="shared" si="3140"/>
        <v>AV$1889</v>
      </c>
      <c r="AW1903" s="4" t="str">
        <f t="shared" si="3140"/>
        <v>AW$1889</v>
      </c>
      <c r="AX1903" s="4" t="str">
        <f t="shared" si="3140"/>
        <v>AX$1889</v>
      </c>
      <c r="AY1903" s="4" t="str">
        <f t="shared" ref="AY1903:CD1905" si="3141">ADDRESS(ROW(AY1889),COLUMN(AY1889),2)</f>
        <v>AY$1889</v>
      </c>
      <c r="AZ1903" s="4" t="str">
        <f t="shared" si="3141"/>
        <v>AZ$1889</v>
      </c>
      <c r="BA1903" s="4" t="str">
        <f t="shared" si="3141"/>
        <v>BA$1889</v>
      </c>
      <c r="BB1903" s="4" t="str">
        <f t="shared" si="3141"/>
        <v>BB$1889</v>
      </c>
      <c r="BC1903" s="4" t="str">
        <f t="shared" si="3141"/>
        <v>BC$1889</v>
      </c>
      <c r="BD1903" s="4" t="str">
        <f t="shared" si="3141"/>
        <v>BD$1889</v>
      </c>
      <c r="BE1903" s="4" t="str">
        <f t="shared" si="3141"/>
        <v>BE$1889</v>
      </c>
      <c r="BF1903" s="4" t="str">
        <f t="shared" si="3141"/>
        <v>BF$1889</v>
      </c>
      <c r="BG1903" s="4" t="str">
        <f t="shared" si="3141"/>
        <v>BG$1889</v>
      </c>
      <c r="BH1903" s="4" t="str">
        <f t="shared" si="3141"/>
        <v>BH$1889</v>
      </c>
      <c r="BI1903" s="4" t="str">
        <f t="shared" si="3141"/>
        <v>BI$1889</v>
      </c>
      <c r="BJ1903" s="4" t="str">
        <f t="shared" si="3141"/>
        <v>BJ$1889</v>
      </c>
      <c r="BK1903" s="4" t="str">
        <f t="shared" si="3141"/>
        <v>BK$1889</v>
      </c>
      <c r="BL1903" s="4" t="str">
        <f t="shared" si="3141"/>
        <v>BL$1889</v>
      </c>
      <c r="BM1903" s="4" t="str">
        <f t="shared" si="3141"/>
        <v>BM$1889</v>
      </c>
      <c r="BN1903" s="4" t="str">
        <f t="shared" si="3141"/>
        <v>BN$1889</v>
      </c>
      <c r="BO1903" s="4" t="str">
        <f t="shared" si="3141"/>
        <v>BO$1889</v>
      </c>
      <c r="BP1903" s="4" t="str">
        <f t="shared" si="3141"/>
        <v>BP$1889</v>
      </c>
      <c r="BQ1903" s="4" t="str">
        <f t="shared" si="3141"/>
        <v>BQ$1889</v>
      </c>
      <c r="BR1903" s="4" t="str">
        <f t="shared" si="3141"/>
        <v>BR$1889</v>
      </c>
      <c r="BS1903" s="4" t="str">
        <f t="shared" si="3141"/>
        <v>BS$1889</v>
      </c>
      <c r="BT1903" s="4" t="str">
        <f t="shared" si="3141"/>
        <v>BT$1889</v>
      </c>
      <c r="BU1903" s="4" t="str">
        <f t="shared" si="3141"/>
        <v>BU$1889</v>
      </c>
      <c r="BV1903" s="4" t="str">
        <f t="shared" si="3141"/>
        <v>BV$1889</v>
      </c>
      <c r="BW1903" s="4" t="str">
        <f t="shared" si="3141"/>
        <v>BW$1889</v>
      </c>
      <c r="BX1903" s="4" t="str">
        <f t="shared" si="3141"/>
        <v>BX$1889</v>
      </c>
      <c r="BY1903" s="4" t="str">
        <f t="shared" si="3141"/>
        <v>BY$1889</v>
      </c>
      <c r="BZ1903" s="4" t="str">
        <f t="shared" si="3141"/>
        <v>BZ$1889</v>
      </c>
      <c r="CA1903" s="4" t="str">
        <f t="shared" si="3141"/>
        <v>CA$1889</v>
      </c>
      <c r="CB1903" s="4" t="str">
        <f t="shared" si="3141"/>
        <v>CB$1889</v>
      </c>
      <c r="CC1903" s="4" t="str">
        <f t="shared" si="3141"/>
        <v>CC$1889</v>
      </c>
      <c r="CD1903" s="4" t="str">
        <f t="shared" si="3141"/>
        <v>CD$1889</v>
      </c>
      <c r="CE1903" s="4" t="str">
        <f t="shared" ref="CE1903:CL1905" si="3142">ADDRESS(ROW(CE1889),COLUMN(CE1889),2)</f>
        <v>CE$1889</v>
      </c>
      <c r="CF1903" s="4" t="str">
        <f t="shared" si="3142"/>
        <v>CF$1889</v>
      </c>
      <c r="CG1903" s="4" t="str">
        <f t="shared" si="3142"/>
        <v>CG$1889</v>
      </c>
      <c r="CH1903" s="4" t="str">
        <f t="shared" si="3142"/>
        <v>CH$1889</v>
      </c>
      <c r="CI1903" s="4" t="str">
        <f t="shared" si="3142"/>
        <v>CI$1889</v>
      </c>
      <c r="CJ1903" s="4" t="str">
        <f t="shared" si="3142"/>
        <v>CJ$1889</v>
      </c>
      <c r="CK1903" s="4" t="str">
        <f t="shared" si="3142"/>
        <v>CK$1889</v>
      </c>
      <c r="CL1903" s="4" t="str">
        <f t="shared" si="3142"/>
        <v>CL$1889</v>
      </c>
      <c r="CN1903" s="213"/>
      <c r="CO1903" s="4" t="str">
        <f t="shared" ref="CO1903:DL1905" si="3143">ADDRESS(ROW(CO1889),COLUMN(CO1889),2)</f>
        <v>CO$1889</v>
      </c>
      <c r="CP1903" s="4" t="str">
        <f t="shared" si="3143"/>
        <v>CP$1889</v>
      </c>
      <c r="CQ1903" s="4" t="str">
        <f t="shared" si="3143"/>
        <v>CQ$1889</v>
      </c>
      <c r="CR1903" s="4" t="str">
        <f t="shared" si="3143"/>
        <v>CR$1889</v>
      </c>
      <c r="CS1903" s="4" t="str">
        <f t="shared" si="3143"/>
        <v>CS$1889</v>
      </c>
      <c r="CT1903" s="4" t="str">
        <f t="shared" si="3143"/>
        <v>CT$1889</v>
      </c>
      <c r="CU1903" s="4" t="str">
        <f t="shared" si="3143"/>
        <v>CU$1889</v>
      </c>
      <c r="CV1903" s="4" t="str">
        <f t="shared" si="3143"/>
        <v>CV$1889</v>
      </c>
      <c r="CW1903" s="4" t="str">
        <f t="shared" si="3143"/>
        <v>CW$1889</v>
      </c>
      <c r="CX1903" s="4" t="str">
        <f t="shared" si="3143"/>
        <v>CX$1889</v>
      </c>
      <c r="CY1903" s="4" t="str">
        <f t="shared" si="3143"/>
        <v>CY$1889</v>
      </c>
      <c r="CZ1903" s="4" t="str">
        <f t="shared" si="3143"/>
        <v>CZ$1889</v>
      </c>
      <c r="DA1903" s="4" t="str">
        <f t="shared" si="3143"/>
        <v>DA$1889</v>
      </c>
      <c r="DB1903" s="4" t="str">
        <f t="shared" si="3143"/>
        <v>DB$1889</v>
      </c>
      <c r="DC1903" s="4" t="str">
        <f t="shared" si="3143"/>
        <v>DC$1889</v>
      </c>
      <c r="DD1903" s="4" t="str">
        <f t="shared" si="3143"/>
        <v>DD$1889</v>
      </c>
      <c r="DE1903" s="4" t="str">
        <f t="shared" si="3143"/>
        <v>DE$1889</v>
      </c>
      <c r="DF1903" s="4" t="str">
        <f t="shared" si="3143"/>
        <v>DF$1889</v>
      </c>
      <c r="DG1903" s="4" t="str">
        <f t="shared" si="3143"/>
        <v>DG$1889</v>
      </c>
      <c r="DH1903" s="4" t="str">
        <f t="shared" si="3143"/>
        <v>DH$1889</v>
      </c>
      <c r="DI1903" s="4" t="str">
        <f t="shared" si="3143"/>
        <v>DI$1889</v>
      </c>
      <c r="DJ1903" s="4" t="str">
        <f t="shared" si="3143"/>
        <v>DJ$1889</v>
      </c>
      <c r="DK1903" s="4" t="str">
        <f t="shared" si="3143"/>
        <v>DK$1889</v>
      </c>
      <c r="DL1903" s="4" t="str">
        <f t="shared" si="3143"/>
        <v>DL$1889</v>
      </c>
    </row>
    <row r="1904" spans="1:116" x14ac:dyDescent="0.4">
      <c r="B1904" t="s">
        <v>332</v>
      </c>
      <c r="D1904" t="s">
        <v>426</v>
      </c>
      <c r="E1904" s="8" t="str">
        <f t="shared" si="3101"/>
        <v>1904 DAMORT-F</v>
      </c>
      <c r="G1904" s="136" t="str">
        <f>G1877</f>
        <v>Secondary volume driver</v>
      </c>
      <c r="H1904" s="12"/>
      <c r="I1904" s="60"/>
      <c r="J1904" s="60"/>
      <c r="K1904" s="15"/>
      <c r="L1904" s="15"/>
      <c r="M1904" s="15"/>
      <c r="N1904" s="15"/>
      <c r="O1904" s="15"/>
      <c r="P1904" s="15"/>
      <c r="R1904" s="15"/>
      <c r="S1904" s="179" t="str">
        <f t="shared" ref="S1904:AX1906" si="3144">S1877</f>
        <v>S$19</v>
      </c>
      <c r="T1904" s="179" t="str">
        <f t="shared" si="3144"/>
        <v>T$19</v>
      </c>
      <c r="U1904" s="179" t="str">
        <f t="shared" si="3144"/>
        <v>U$19</v>
      </c>
      <c r="V1904" s="179" t="str">
        <f t="shared" si="3144"/>
        <v>V$19</v>
      </c>
      <c r="W1904" s="179" t="str">
        <f t="shared" si="3144"/>
        <v>W$19</v>
      </c>
      <c r="X1904" s="179" t="str">
        <f t="shared" si="3144"/>
        <v>X$19</v>
      </c>
      <c r="Y1904" s="179" t="str">
        <f t="shared" si="3144"/>
        <v>Y$19</v>
      </c>
      <c r="Z1904" s="179" t="str">
        <f t="shared" si="3144"/>
        <v>Z$19</v>
      </c>
      <c r="AA1904" s="179" t="str">
        <f t="shared" si="3144"/>
        <v>AA$19</v>
      </c>
      <c r="AB1904" s="179" t="str">
        <f t="shared" si="3144"/>
        <v>AB$19</v>
      </c>
      <c r="AC1904" s="179" t="str">
        <f t="shared" si="3144"/>
        <v>AC$19</v>
      </c>
      <c r="AD1904" s="179" t="str">
        <f t="shared" si="3144"/>
        <v>AD$19</v>
      </c>
      <c r="AE1904" s="179" t="str">
        <f t="shared" si="3144"/>
        <v>AE$19</v>
      </c>
      <c r="AF1904" s="179" t="str">
        <f t="shared" si="3144"/>
        <v>AF$19</v>
      </c>
      <c r="AG1904" s="179" t="str">
        <f t="shared" si="3144"/>
        <v>AG$19</v>
      </c>
      <c r="AH1904" s="179" t="str">
        <f t="shared" si="3144"/>
        <v>AH$19</v>
      </c>
      <c r="AI1904" s="179" t="str">
        <f t="shared" si="3144"/>
        <v>AI$19</v>
      </c>
      <c r="AJ1904" s="179" t="str">
        <f t="shared" si="3144"/>
        <v>AJ$19</v>
      </c>
      <c r="AK1904" s="179" t="str">
        <f t="shared" si="3144"/>
        <v>AK$19</v>
      </c>
      <c r="AL1904" s="179" t="str">
        <f t="shared" si="3144"/>
        <v>AL$19</v>
      </c>
      <c r="AM1904" s="179" t="str">
        <f t="shared" si="3144"/>
        <v>AM$19</v>
      </c>
      <c r="AN1904" s="179" t="str">
        <f t="shared" si="3144"/>
        <v>AN$19</v>
      </c>
      <c r="AO1904" s="179" t="str">
        <f t="shared" si="3144"/>
        <v>AO$19</v>
      </c>
      <c r="AP1904" s="179" t="str">
        <f t="shared" si="3144"/>
        <v>AP$19</v>
      </c>
      <c r="AQ1904" s="179" t="str">
        <f t="shared" si="3144"/>
        <v>AQ$19</v>
      </c>
      <c r="AR1904" s="179" t="str">
        <f t="shared" si="3144"/>
        <v>AR$19</v>
      </c>
      <c r="AS1904" s="179" t="str">
        <f t="shared" si="3144"/>
        <v>AS$19</v>
      </c>
      <c r="AT1904" s="179" t="str">
        <f t="shared" si="3144"/>
        <v>AT$19</v>
      </c>
      <c r="AU1904" s="179" t="str">
        <f t="shared" si="3144"/>
        <v>AU$19</v>
      </c>
      <c r="AV1904" s="179" t="str">
        <f t="shared" si="3144"/>
        <v>AV$19</v>
      </c>
      <c r="AW1904" s="179" t="str">
        <f t="shared" si="3144"/>
        <v>AW$19</v>
      </c>
      <c r="AX1904" s="179" t="str">
        <f t="shared" si="3144"/>
        <v>AX$19</v>
      </c>
      <c r="AY1904" s="179" t="str">
        <f t="shared" ref="AY1904:CD1906" si="3145">AY1877</f>
        <v>AY$19</v>
      </c>
      <c r="AZ1904" s="179" t="str">
        <f t="shared" si="3145"/>
        <v>AZ$19</v>
      </c>
      <c r="BA1904" s="179" t="str">
        <f t="shared" si="3145"/>
        <v>BA$19</v>
      </c>
      <c r="BB1904" s="179" t="str">
        <f t="shared" si="3145"/>
        <v>BB$19</v>
      </c>
      <c r="BC1904" s="179" t="str">
        <f t="shared" si="3145"/>
        <v>BC$19</v>
      </c>
      <c r="BD1904" s="179" t="str">
        <f t="shared" si="3145"/>
        <v>BD$19</v>
      </c>
      <c r="BE1904" s="179" t="str">
        <f t="shared" si="3145"/>
        <v>BE$19</v>
      </c>
      <c r="BF1904" s="179" t="str">
        <f t="shared" si="3145"/>
        <v>BF$19</v>
      </c>
      <c r="BG1904" s="179" t="str">
        <f t="shared" si="3145"/>
        <v>BG$19</v>
      </c>
      <c r="BH1904" s="179" t="str">
        <f t="shared" si="3145"/>
        <v>BH$19</v>
      </c>
      <c r="BI1904" s="179" t="str">
        <f t="shared" si="3145"/>
        <v>BI$19</v>
      </c>
      <c r="BJ1904" s="179" t="str">
        <f t="shared" si="3145"/>
        <v>BJ$19</v>
      </c>
      <c r="BK1904" s="179" t="str">
        <f t="shared" si="3145"/>
        <v>BK$19</v>
      </c>
      <c r="BL1904" s="179" t="str">
        <f t="shared" si="3145"/>
        <v>BL$19</v>
      </c>
      <c r="BM1904" s="179" t="str">
        <f t="shared" si="3145"/>
        <v>BM$19</v>
      </c>
      <c r="BN1904" s="179" t="str">
        <f t="shared" si="3145"/>
        <v>BN$19</v>
      </c>
      <c r="BO1904" s="179" t="str">
        <f t="shared" si="3145"/>
        <v>BO$19</v>
      </c>
      <c r="BP1904" s="179" t="str">
        <f t="shared" si="3145"/>
        <v>BP$19</v>
      </c>
      <c r="BQ1904" s="179" t="str">
        <f t="shared" si="3145"/>
        <v>BQ$19</v>
      </c>
      <c r="BR1904" s="179" t="str">
        <f t="shared" si="3145"/>
        <v>BR$19</v>
      </c>
      <c r="BS1904" s="179" t="str">
        <f t="shared" si="3145"/>
        <v>BS$19</v>
      </c>
      <c r="BT1904" s="179" t="str">
        <f t="shared" si="3145"/>
        <v>BT$19</v>
      </c>
      <c r="BU1904" s="179" t="str">
        <f t="shared" si="3145"/>
        <v>BU$19</v>
      </c>
      <c r="BV1904" s="179" t="str">
        <f t="shared" si="3145"/>
        <v>BV$19</v>
      </c>
      <c r="BW1904" s="179" t="str">
        <f t="shared" si="3145"/>
        <v>BW$19</v>
      </c>
      <c r="BX1904" s="179" t="str">
        <f t="shared" si="3145"/>
        <v>BX$19</v>
      </c>
      <c r="BY1904" s="179" t="str">
        <f t="shared" si="3145"/>
        <v>BY$19</v>
      </c>
      <c r="BZ1904" s="179" t="str">
        <f t="shared" si="3145"/>
        <v>BZ$19</v>
      </c>
      <c r="CA1904" s="179" t="str">
        <f t="shared" si="3145"/>
        <v>CA$19</v>
      </c>
      <c r="CB1904" s="179" t="str">
        <f t="shared" si="3145"/>
        <v>CB$19</v>
      </c>
      <c r="CC1904" s="179" t="str">
        <f t="shared" si="3145"/>
        <v>CC$19</v>
      </c>
      <c r="CD1904" s="179" t="str">
        <f t="shared" si="3145"/>
        <v>CD$19</v>
      </c>
      <c r="CE1904" s="179" t="str">
        <f t="shared" ref="CE1904:CL1906" si="3146">CE1877</f>
        <v>CE$19</v>
      </c>
      <c r="CF1904" s="179" t="str">
        <f t="shared" si="3146"/>
        <v>CF$19</v>
      </c>
      <c r="CG1904" s="179" t="str">
        <f t="shared" si="3146"/>
        <v>CG$19</v>
      </c>
      <c r="CH1904" s="179" t="str">
        <f t="shared" si="3146"/>
        <v>CH$19</v>
      </c>
      <c r="CI1904" s="179" t="str">
        <f t="shared" si="3146"/>
        <v>CI$19</v>
      </c>
      <c r="CJ1904" s="179" t="str">
        <f t="shared" si="3146"/>
        <v>CJ$19</v>
      </c>
      <c r="CK1904" s="179" t="str">
        <f t="shared" si="3146"/>
        <v>CK$19</v>
      </c>
      <c r="CL1904" s="179" t="str">
        <f t="shared" si="3146"/>
        <v>CL$19</v>
      </c>
      <c r="CN1904" s="60"/>
      <c r="CO1904" s="179" t="str">
        <f t="shared" ref="CO1904:DL1906" si="3147">CO1877</f>
        <v>CO$19</v>
      </c>
      <c r="CP1904" s="179" t="str">
        <f t="shared" si="3147"/>
        <v>CP$19</v>
      </c>
      <c r="CQ1904" s="179" t="str">
        <f t="shared" si="3147"/>
        <v>CQ$19</v>
      </c>
      <c r="CR1904" s="179" t="str">
        <f t="shared" si="3147"/>
        <v>CR$19</v>
      </c>
      <c r="CS1904" s="179" t="str">
        <f t="shared" si="3147"/>
        <v>CS$19</v>
      </c>
      <c r="CT1904" s="179" t="str">
        <f t="shared" si="3147"/>
        <v>CT$19</v>
      </c>
      <c r="CU1904" s="179" t="str">
        <f t="shared" si="3147"/>
        <v>CU$19</v>
      </c>
      <c r="CV1904" s="179" t="str">
        <f t="shared" si="3147"/>
        <v>CV$19</v>
      </c>
      <c r="CW1904" s="179" t="str">
        <f t="shared" si="3147"/>
        <v>CW$19</v>
      </c>
      <c r="CX1904" s="179" t="str">
        <f t="shared" si="3147"/>
        <v>CX$19</v>
      </c>
      <c r="CY1904" s="179" t="str">
        <f t="shared" si="3147"/>
        <v>CY$19</v>
      </c>
      <c r="CZ1904" s="179" t="str">
        <f t="shared" si="3147"/>
        <v>CZ$19</v>
      </c>
      <c r="DA1904" s="179" t="str">
        <f t="shared" si="3147"/>
        <v>DA$19</v>
      </c>
      <c r="DB1904" s="179" t="str">
        <f t="shared" si="3147"/>
        <v>DB$19</v>
      </c>
      <c r="DC1904" s="179" t="str">
        <f t="shared" si="3147"/>
        <v>DC$19</v>
      </c>
      <c r="DD1904" s="179" t="str">
        <f t="shared" si="3147"/>
        <v>DD$19</v>
      </c>
      <c r="DE1904" s="179" t="str">
        <f t="shared" si="3147"/>
        <v>DE$19</v>
      </c>
      <c r="DF1904" s="179" t="str">
        <f t="shared" si="3147"/>
        <v>DF$19</v>
      </c>
      <c r="DG1904" s="179" t="str">
        <f t="shared" si="3147"/>
        <v>DG$19</v>
      </c>
      <c r="DH1904" s="179" t="str">
        <f t="shared" si="3147"/>
        <v>DH$19</v>
      </c>
      <c r="DI1904" s="179" t="str">
        <f t="shared" si="3147"/>
        <v>DI$19</v>
      </c>
      <c r="DJ1904" s="179" t="str">
        <f t="shared" si="3147"/>
        <v>DJ$19</v>
      </c>
      <c r="DK1904" s="179" t="str">
        <f t="shared" si="3147"/>
        <v>DK$19</v>
      </c>
      <c r="DL1904" s="179" t="str">
        <f t="shared" si="3147"/>
        <v>DL$19</v>
      </c>
    </row>
    <row r="1905" spans="1:116" x14ac:dyDescent="0.4">
      <c r="E1905" s="8"/>
      <c r="H1905" s="12"/>
      <c r="I1905" s="60"/>
      <c r="J1905" s="60"/>
      <c r="K1905" s="15"/>
      <c r="L1905" s="15"/>
      <c r="M1905" s="15"/>
      <c r="N1905" s="15"/>
      <c r="O1905" s="15"/>
      <c r="P1905" s="15"/>
      <c r="R1905" s="15"/>
      <c r="S1905" s="76"/>
      <c r="T1905" s="76"/>
      <c r="U1905" s="76"/>
      <c r="V1905" s="76"/>
      <c r="W1905" s="76"/>
      <c r="X1905" s="76"/>
      <c r="Y1905" s="76"/>
      <c r="Z1905" s="76"/>
      <c r="AA1905" s="76"/>
      <c r="AB1905" s="76"/>
      <c r="AC1905" s="76"/>
      <c r="AD1905" s="76"/>
      <c r="AE1905" s="76"/>
      <c r="AF1905" s="76"/>
      <c r="AG1905" s="76"/>
      <c r="AH1905" s="76"/>
      <c r="AI1905" s="76"/>
      <c r="AJ1905" s="76"/>
      <c r="AK1905" s="76"/>
      <c r="AL1905" s="76"/>
      <c r="AM1905" s="76"/>
      <c r="AN1905" s="76"/>
      <c r="AO1905" s="76"/>
      <c r="AP1905" s="76"/>
      <c r="AQ1905" s="76"/>
      <c r="AR1905" s="76"/>
      <c r="AS1905" s="76"/>
      <c r="AT1905" s="76"/>
      <c r="AU1905" s="76"/>
      <c r="AV1905" s="76"/>
      <c r="AW1905" s="76"/>
      <c r="AX1905" s="76"/>
      <c r="AY1905" s="76"/>
      <c r="AZ1905" s="76"/>
      <c r="BA1905" s="76"/>
      <c r="BB1905" s="76"/>
      <c r="BC1905" s="76"/>
      <c r="BD1905" s="76"/>
      <c r="BE1905" s="76"/>
      <c r="BF1905" s="76"/>
      <c r="BG1905" s="76"/>
      <c r="BH1905" s="76"/>
      <c r="BI1905" s="76"/>
      <c r="BJ1905" s="76"/>
      <c r="BK1905" s="76"/>
      <c r="BL1905" s="76"/>
      <c r="BM1905" s="76"/>
      <c r="BN1905" s="76"/>
      <c r="BO1905" s="76"/>
      <c r="BP1905" s="76"/>
      <c r="BQ1905" s="76"/>
      <c r="BR1905" s="76"/>
      <c r="BS1905" s="76"/>
      <c r="BT1905" s="76"/>
      <c r="BU1905" s="76"/>
      <c r="BV1905" s="76"/>
      <c r="BW1905" s="76"/>
      <c r="BX1905" s="76"/>
      <c r="BY1905" s="76"/>
      <c r="BZ1905" s="76"/>
      <c r="CA1905" s="76"/>
      <c r="CB1905" s="76"/>
      <c r="CC1905" s="76"/>
      <c r="CD1905" s="76"/>
      <c r="CE1905" s="76"/>
      <c r="CF1905" s="76"/>
      <c r="CG1905" s="76"/>
      <c r="CH1905" s="76"/>
      <c r="CI1905" s="76"/>
      <c r="CJ1905" s="76"/>
      <c r="CK1905" s="76"/>
      <c r="CL1905" s="76"/>
      <c r="CN1905" s="60"/>
      <c r="CO1905" s="76"/>
      <c r="CP1905" s="76"/>
      <c r="CQ1905" s="76"/>
      <c r="CR1905" s="76"/>
      <c r="CS1905" s="76"/>
      <c r="CT1905" s="76"/>
      <c r="CU1905" s="76"/>
      <c r="CV1905" s="76"/>
      <c r="CW1905" s="76"/>
      <c r="CX1905" s="76"/>
      <c r="CY1905" s="76"/>
      <c r="CZ1905" s="76"/>
      <c r="DA1905" s="76"/>
      <c r="DB1905" s="76"/>
      <c r="DC1905" s="76"/>
      <c r="DD1905" s="76"/>
      <c r="DE1905" s="76"/>
      <c r="DF1905" s="76"/>
      <c r="DG1905" s="76"/>
      <c r="DH1905" s="76"/>
      <c r="DI1905" s="76"/>
      <c r="DJ1905" s="76"/>
      <c r="DK1905" s="76"/>
      <c r="DL1905" s="76"/>
    </row>
    <row r="1906" spans="1:116" x14ac:dyDescent="0.4">
      <c r="A1906" s="174"/>
      <c r="E1906" s="8"/>
      <c r="G1906" s="175" t="s">
        <v>490</v>
      </c>
      <c r="H1906" s="174"/>
      <c r="I1906" s="176"/>
      <c r="J1906" s="176"/>
      <c r="K1906" s="197"/>
      <c r="L1906" s="197"/>
      <c r="M1906" s="197"/>
      <c r="N1906" s="197"/>
      <c r="O1906" s="197"/>
      <c r="P1906" s="197"/>
      <c r="R1906" s="198"/>
      <c r="S1906" s="174"/>
      <c r="T1906" s="174"/>
      <c r="U1906" s="174"/>
      <c r="V1906" s="174"/>
      <c r="W1906" s="174"/>
      <c r="X1906" s="174"/>
      <c r="Y1906" s="174"/>
      <c r="Z1906" s="174"/>
      <c r="AA1906" s="174"/>
      <c r="AB1906" s="174"/>
      <c r="AC1906" s="174"/>
      <c r="AD1906" s="174"/>
      <c r="AE1906" s="174"/>
      <c r="AF1906" s="174"/>
      <c r="AG1906" s="174"/>
      <c r="AH1906" s="174"/>
      <c r="AI1906" s="174"/>
      <c r="AJ1906" s="174"/>
      <c r="AK1906" s="174"/>
      <c r="AL1906" s="174"/>
      <c r="AM1906" s="174"/>
      <c r="AN1906" s="174"/>
      <c r="AO1906" s="174"/>
      <c r="AP1906" s="174"/>
      <c r="AQ1906" s="174"/>
      <c r="AR1906" s="174"/>
      <c r="AS1906" s="174"/>
      <c r="AT1906" s="174"/>
      <c r="AU1906" s="174"/>
      <c r="AV1906" s="174"/>
      <c r="AW1906" s="174"/>
      <c r="AX1906" s="174"/>
      <c r="AY1906" s="174"/>
      <c r="AZ1906" s="174"/>
      <c r="BA1906" s="174"/>
      <c r="BB1906" s="174"/>
      <c r="BC1906" s="174"/>
      <c r="BD1906" s="174"/>
      <c r="BE1906" s="174"/>
      <c r="BF1906" s="174"/>
      <c r="BG1906" s="174"/>
      <c r="BH1906" s="174"/>
      <c r="BI1906" s="174"/>
      <c r="BJ1906" s="174"/>
      <c r="BK1906" s="174"/>
      <c r="BL1906" s="174"/>
      <c r="BM1906" s="174"/>
      <c r="BN1906" s="174"/>
      <c r="BO1906" s="174"/>
      <c r="BP1906" s="174"/>
      <c r="BQ1906" s="174"/>
      <c r="BR1906" s="174"/>
      <c r="BS1906" s="174"/>
      <c r="BT1906" s="174"/>
      <c r="BU1906" s="174"/>
      <c r="BV1906" s="174"/>
      <c r="BW1906" s="174"/>
      <c r="BX1906" s="174"/>
      <c r="BY1906" s="174"/>
      <c r="BZ1906" s="174"/>
      <c r="CA1906" s="174"/>
      <c r="CB1906" s="174"/>
      <c r="CC1906" s="174"/>
      <c r="CD1906" s="174"/>
      <c r="CE1906" s="174"/>
      <c r="CF1906" s="174"/>
      <c r="CG1906" s="174"/>
      <c r="CH1906" s="174"/>
      <c r="CI1906" s="174"/>
      <c r="CJ1906" s="174"/>
      <c r="CK1906" s="174"/>
      <c r="CL1906" s="174"/>
      <c r="CN1906" s="176"/>
      <c r="CO1906" s="174"/>
      <c r="CP1906" s="174"/>
      <c r="CQ1906" s="174"/>
      <c r="CR1906" s="174"/>
      <c r="CS1906" s="174"/>
      <c r="CT1906" s="174"/>
      <c r="CU1906" s="174"/>
      <c r="CV1906" s="174"/>
      <c r="CW1906" s="174"/>
      <c r="CX1906" s="174"/>
      <c r="CY1906" s="174"/>
      <c r="CZ1906" s="174"/>
      <c r="DA1906" s="174"/>
      <c r="DB1906" s="174"/>
      <c r="DC1906" s="174"/>
      <c r="DD1906" s="174"/>
      <c r="DE1906" s="174"/>
      <c r="DF1906" s="174"/>
      <c r="DG1906" s="174"/>
      <c r="DH1906" s="174"/>
      <c r="DI1906" s="174"/>
      <c r="DJ1906" s="174"/>
      <c r="DK1906" s="174"/>
      <c r="DL1906" s="174"/>
    </row>
    <row r="1907" spans="1:116" x14ac:dyDescent="0.4">
      <c r="A1907" s="174"/>
      <c r="E1907" s="8"/>
      <c r="G1907" s="175" t="s">
        <v>492</v>
      </c>
      <c r="H1907" s="174"/>
      <c r="I1907" s="176"/>
      <c r="J1907" s="176"/>
      <c r="K1907" s="197"/>
      <c r="L1907" s="197"/>
      <c r="M1907" s="197"/>
      <c r="N1907" s="197"/>
      <c r="O1907" s="197"/>
      <c r="P1907" s="197"/>
      <c r="R1907" s="198"/>
      <c r="S1907" s="174"/>
      <c r="T1907" s="174"/>
      <c r="U1907" s="174"/>
      <c r="V1907" s="174"/>
      <c r="W1907" s="174"/>
      <c r="X1907" s="174"/>
      <c r="Y1907" s="174"/>
      <c r="Z1907" s="174"/>
      <c r="AA1907" s="174"/>
      <c r="AB1907" s="174"/>
      <c r="AC1907" s="174"/>
      <c r="AD1907" s="174"/>
      <c r="AE1907" s="174"/>
      <c r="AF1907" s="174"/>
      <c r="AG1907" s="174"/>
      <c r="AH1907" s="174"/>
      <c r="AI1907" s="174"/>
      <c r="AJ1907" s="174"/>
      <c r="AK1907" s="174"/>
      <c r="AL1907" s="174"/>
      <c r="AM1907" s="174"/>
      <c r="AN1907" s="174"/>
      <c r="AO1907" s="174"/>
      <c r="AP1907" s="174"/>
      <c r="AQ1907" s="174"/>
      <c r="AR1907" s="174"/>
      <c r="AS1907" s="174"/>
      <c r="AT1907" s="174"/>
      <c r="AU1907" s="174"/>
      <c r="AV1907" s="174"/>
      <c r="AW1907" s="174"/>
      <c r="AX1907" s="174"/>
      <c r="AY1907" s="174"/>
      <c r="AZ1907" s="174"/>
      <c r="BA1907" s="174"/>
      <c r="BB1907" s="174"/>
      <c r="BC1907" s="174"/>
      <c r="BD1907" s="174"/>
      <c r="BE1907" s="174"/>
      <c r="BF1907" s="174"/>
      <c r="BG1907" s="174"/>
      <c r="BH1907" s="174"/>
      <c r="BI1907" s="174"/>
      <c r="BJ1907" s="174"/>
      <c r="BK1907" s="174"/>
      <c r="BL1907" s="174"/>
      <c r="BM1907" s="174"/>
      <c r="BN1907" s="174"/>
      <c r="BO1907" s="174"/>
      <c r="BP1907" s="174"/>
      <c r="BQ1907" s="174"/>
      <c r="BR1907" s="174"/>
      <c r="BS1907" s="174"/>
      <c r="BT1907" s="174"/>
      <c r="BU1907" s="174"/>
      <c r="BV1907" s="174"/>
      <c r="BW1907" s="174"/>
      <c r="BX1907" s="174"/>
      <c r="BY1907" s="174"/>
      <c r="BZ1907" s="174"/>
      <c r="CA1907" s="174"/>
      <c r="CB1907" s="174"/>
      <c r="CC1907" s="174"/>
      <c r="CD1907" s="174"/>
      <c r="CE1907" s="174"/>
      <c r="CF1907" s="174"/>
      <c r="CG1907" s="174"/>
      <c r="CH1907" s="174"/>
      <c r="CI1907" s="174"/>
      <c r="CJ1907" s="174"/>
      <c r="CK1907" s="174"/>
      <c r="CL1907" s="174"/>
      <c r="CN1907" s="176"/>
      <c r="CO1907" s="174"/>
      <c r="CP1907" s="174"/>
      <c r="CQ1907" s="174"/>
      <c r="CR1907" s="174"/>
      <c r="CS1907" s="174"/>
      <c r="CT1907" s="174"/>
      <c r="CU1907" s="174"/>
      <c r="CV1907" s="174"/>
      <c r="CW1907" s="174"/>
      <c r="CX1907" s="174"/>
      <c r="CY1907" s="174"/>
      <c r="CZ1907" s="174"/>
      <c r="DA1907" s="174"/>
      <c r="DB1907" s="174"/>
      <c r="DC1907" s="174"/>
      <c r="DD1907" s="174"/>
      <c r="DE1907" s="174"/>
      <c r="DF1907" s="174"/>
      <c r="DG1907" s="174"/>
      <c r="DH1907" s="174"/>
      <c r="DI1907" s="174"/>
      <c r="DJ1907" s="174"/>
      <c r="DK1907" s="174"/>
      <c r="DL1907" s="174"/>
    </row>
    <row r="1908" spans="1:116" x14ac:dyDescent="0.4">
      <c r="A1908" s="174"/>
      <c r="E1908" s="8"/>
      <c r="G1908" s="175" t="s">
        <v>461</v>
      </c>
      <c r="H1908" s="174"/>
      <c r="I1908" s="176"/>
      <c r="J1908" s="176"/>
      <c r="K1908" s="197"/>
      <c r="L1908" s="197"/>
      <c r="M1908" s="197"/>
      <c r="N1908" s="197"/>
      <c r="O1908" s="197"/>
      <c r="P1908" s="197"/>
      <c r="R1908" s="198"/>
      <c r="S1908" s="199" t="str">
        <f t="shared" ref="S1908:AX1908" si="3148">S$20</f>
        <v>S$16</v>
      </c>
      <c r="T1908" s="199" t="str">
        <f t="shared" si="3148"/>
        <v>T$16</v>
      </c>
      <c r="U1908" s="199" t="str">
        <f t="shared" si="3148"/>
        <v>U$16</v>
      </c>
      <c r="V1908" s="199" t="str">
        <f t="shared" si="3148"/>
        <v>V$16</v>
      </c>
      <c r="W1908" s="199" t="str">
        <f t="shared" si="3148"/>
        <v>W$16</v>
      </c>
      <c r="X1908" s="199" t="str">
        <f t="shared" si="3148"/>
        <v>X$16</v>
      </c>
      <c r="Y1908" s="199" t="str">
        <f t="shared" si="3148"/>
        <v>Y$16</v>
      </c>
      <c r="Z1908" s="199" t="str">
        <f t="shared" si="3148"/>
        <v>Z$16</v>
      </c>
      <c r="AA1908" s="199" t="str">
        <f t="shared" si="3148"/>
        <v>AA$16</v>
      </c>
      <c r="AB1908" s="199" t="str">
        <f t="shared" si="3148"/>
        <v>AB$16</v>
      </c>
      <c r="AC1908" s="199" t="str">
        <f t="shared" si="3148"/>
        <v>AC$16</v>
      </c>
      <c r="AD1908" s="199" t="str">
        <f t="shared" si="3148"/>
        <v>AD$16</v>
      </c>
      <c r="AE1908" s="199" t="str">
        <f t="shared" si="3148"/>
        <v>AE$16</v>
      </c>
      <c r="AF1908" s="199" t="str">
        <f t="shared" si="3148"/>
        <v>AF$16</v>
      </c>
      <c r="AG1908" s="199" t="str">
        <f t="shared" si="3148"/>
        <v>AG$16</v>
      </c>
      <c r="AH1908" s="199" t="str">
        <f t="shared" si="3148"/>
        <v>AH$16</v>
      </c>
      <c r="AI1908" s="199" t="str">
        <f t="shared" si="3148"/>
        <v>AI$16</v>
      </c>
      <c r="AJ1908" s="199" t="str">
        <f t="shared" si="3148"/>
        <v>AJ$16</v>
      </c>
      <c r="AK1908" s="199" t="str">
        <f t="shared" si="3148"/>
        <v>AK$16</v>
      </c>
      <c r="AL1908" s="199" t="str">
        <f t="shared" si="3148"/>
        <v>AL$16</v>
      </c>
      <c r="AM1908" s="199" t="str">
        <f t="shared" si="3148"/>
        <v>AM$16</v>
      </c>
      <c r="AN1908" s="199" t="str">
        <f t="shared" si="3148"/>
        <v>AN$16</v>
      </c>
      <c r="AO1908" s="199" t="str">
        <f t="shared" si="3148"/>
        <v>AO$16</v>
      </c>
      <c r="AP1908" s="199" t="str">
        <f t="shared" si="3148"/>
        <v>AP$16</v>
      </c>
      <c r="AQ1908" s="199" t="str">
        <f t="shared" si="3148"/>
        <v>AQ$16</v>
      </c>
      <c r="AR1908" s="199" t="str">
        <f t="shared" si="3148"/>
        <v>AR$16</v>
      </c>
      <c r="AS1908" s="199" t="str">
        <f t="shared" si="3148"/>
        <v>AS$16</v>
      </c>
      <c r="AT1908" s="199" t="str">
        <f t="shared" si="3148"/>
        <v>AT$16</v>
      </c>
      <c r="AU1908" s="199" t="str">
        <f t="shared" si="3148"/>
        <v>AU$16</v>
      </c>
      <c r="AV1908" s="199" t="str">
        <f t="shared" si="3148"/>
        <v>AV$16</v>
      </c>
      <c r="AW1908" s="199" t="str">
        <f t="shared" si="3148"/>
        <v>AW$16</v>
      </c>
      <c r="AX1908" s="199" t="str">
        <f t="shared" si="3148"/>
        <v>AX$16</v>
      </c>
      <c r="AY1908" s="199" t="str">
        <f t="shared" ref="AY1908:CD1908" si="3149">AY$20</f>
        <v>AY$16</v>
      </c>
      <c r="AZ1908" s="199" t="str">
        <f t="shared" si="3149"/>
        <v>AZ$16</v>
      </c>
      <c r="BA1908" s="199" t="str">
        <f t="shared" si="3149"/>
        <v>BA$16</v>
      </c>
      <c r="BB1908" s="199" t="str">
        <f t="shared" si="3149"/>
        <v>BB$16</v>
      </c>
      <c r="BC1908" s="199" t="str">
        <f t="shared" si="3149"/>
        <v>BC$16</v>
      </c>
      <c r="BD1908" s="199" t="str">
        <f t="shared" si="3149"/>
        <v>BD$16</v>
      </c>
      <c r="BE1908" s="199" t="str">
        <f t="shared" si="3149"/>
        <v>BE$16</v>
      </c>
      <c r="BF1908" s="199" t="str">
        <f t="shared" si="3149"/>
        <v>BF$16</v>
      </c>
      <c r="BG1908" s="199" t="str">
        <f t="shared" si="3149"/>
        <v>BG$16</v>
      </c>
      <c r="BH1908" s="199" t="str">
        <f t="shared" si="3149"/>
        <v>BH$16</v>
      </c>
      <c r="BI1908" s="199" t="str">
        <f t="shared" si="3149"/>
        <v>BI$16</v>
      </c>
      <c r="BJ1908" s="199" t="str">
        <f t="shared" si="3149"/>
        <v>BJ$16</v>
      </c>
      <c r="BK1908" s="199" t="str">
        <f t="shared" si="3149"/>
        <v>BK$16</v>
      </c>
      <c r="BL1908" s="199" t="str">
        <f t="shared" si="3149"/>
        <v>BL$16</v>
      </c>
      <c r="BM1908" s="199" t="str">
        <f t="shared" si="3149"/>
        <v>BM$16</v>
      </c>
      <c r="BN1908" s="199" t="str">
        <f t="shared" si="3149"/>
        <v>BN$16</v>
      </c>
      <c r="BO1908" s="199" t="str">
        <f t="shared" si="3149"/>
        <v>BO$16</v>
      </c>
      <c r="BP1908" s="199" t="str">
        <f t="shared" si="3149"/>
        <v>BP$16</v>
      </c>
      <c r="BQ1908" s="199" t="str">
        <f t="shared" si="3149"/>
        <v>BQ$16</v>
      </c>
      <c r="BR1908" s="199" t="str">
        <f t="shared" si="3149"/>
        <v>BR$16</v>
      </c>
      <c r="BS1908" s="199" t="str">
        <f t="shared" si="3149"/>
        <v>BS$16</v>
      </c>
      <c r="BT1908" s="199" t="str">
        <f t="shared" si="3149"/>
        <v>BT$16</v>
      </c>
      <c r="BU1908" s="199" t="str">
        <f t="shared" si="3149"/>
        <v>BU$16</v>
      </c>
      <c r="BV1908" s="199" t="str">
        <f t="shared" si="3149"/>
        <v>BV$16</v>
      </c>
      <c r="BW1908" s="199" t="str">
        <f t="shared" si="3149"/>
        <v>BW$16</v>
      </c>
      <c r="BX1908" s="199" t="str">
        <f t="shared" si="3149"/>
        <v>BX$16</v>
      </c>
      <c r="BY1908" s="199" t="str">
        <f t="shared" si="3149"/>
        <v>BY$16</v>
      </c>
      <c r="BZ1908" s="199" t="str">
        <f t="shared" si="3149"/>
        <v>BZ$16</v>
      </c>
      <c r="CA1908" s="199" t="str">
        <f t="shared" si="3149"/>
        <v>CA$16</v>
      </c>
      <c r="CB1908" s="199" t="str">
        <f t="shared" si="3149"/>
        <v>CB$16</v>
      </c>
      <c r="CC1908" s="199" t="str">
        <f t="shared" si="3149"/>
        <v>CC$16</v>
      </c>
      <c r="CD1908" s="199" t="str">
        <f t="shared" si="3149"/>
        <v>CD$16</v>
      </c>
      <c r="CE1908" s="199" t="str">
        <f t="shared" ref="CE1908:CL1908" si="3150">CE$20</f>
        <v>CE$16</v>
      </c>
      <c r="CF1908" s="199" t="str">
        <f t="shared" si="3150"/>
        <v>CF$16</v>
      </c>
      <c r="CG1908" s="199" t="str">
        <f t="shared" si="3150"/>
        <v>CG$16</v>
      </c>
      <c r="CH1908" s="199" t="str">
        <f t="shared" si="3150"/>
        <v>CH$16</v>
      </c>
      <c r="CI1908" s="199" t="str">
        <f t="shared" si="3150"/>
        <v>CI$16</v>
      </c>
      <c r="CJ1908" s="199" t="str">
        <f t="shared" si="3150"/>
        <v>CJ$16</v>
      </c>
      <c r="CK1908" s="199" t="str">
        <f t="shared" si="3150"/>
        <v>CK$16</v>
      </c>
      <c r="CL1908" s="199" t="str">
        <f t="shared" si="3150"/>
        <v>CL$16</v>
      </c>
      <c r="CN1908" s="176"/>
      <c r="CO1908" s="199" t="str">
        <f t="shared" ref="CO1908:DL1908" si="3151">CO$20</f>
        <v>CO$16</v>
      </c>
      <c r="CP1908" s="199" t="str">
        <f t="shared" si="3151"/>
        <v>CP$16</v>
      </c>
      <c r="CQ1908" s="199" t="str">
        <f t="shared" si="3151"/>
        <v>CQ$16</v>
      </c>
      <c r="CR1908" s="199" t="str">
        <f t="shared" si="3151"/>
        <v>CR$16</v>
      </c>
      <c r="CS1908" s="199" t="str">
        <f t="shared" si="3151"/>
        <v>CS$16</v>
      </c>
      <c r="CT1908" s="199" t="str">
        <f t="shared" si="3151"/>
        <v>CT$16</v>
      </c>
      <c r="CU1908" s="199" t="str">
        <f t="shared" si="3151"/>
        <v>CU$16</v>
      </c>
      <c r="CV1908" s="199" t="str">
        <f t="shared" si="3151"/>
        <v>CV$16</v>
      </c>
      <c r="CW1908" s="199" t="str">
        <f t="shared" si="3151"/>
        <v>CW$16</v>
      </c>
      <c r="CX1908" s="199" t="str">
        <f t="shared" si="3151"/>
        <v>CX$16</v>
      </c>
      <c r="CY1908" s="199" t="str">
        <f t="shared" si="3151"/>
        <v>CY$16</v>
      </c>
      <c r="CZ1908" s="199" t="str">
        <f t="shared" si="3151"/>
        <v>CZ$16</v>
      </c>
      <c r="DA1908" s="199" t="str">
        <f t="shared" si="3151"/>
        <v>DA$16</v>
      </c>
      <c r="DB1908" s="199" t="str">
        <f t="shared" si="3151"/>
        <v>DB$16</v>
      </c>
      <c r="DC1908" s="199" t="str">
        <f t="shared" si="3151"/>
        <v>DC$16</v>
      </c>
      <c r="DD1908" s="199" t="str">
        <f t="shared" si="3151"/>
        <v>DD$16</v>
      </c>
      <c r="DE1908" s="199" t="str">
        <f t="shared" si="3151"/>
        <v>DE$16</v>
      </c>
      <c r="DF1908" s="199" t="str">
        <f t="shared" si="3151"/>
        <v>DF$16</v>
      </c>
      <c r="DG1908" s="199" t="str">
        <f t="shared" si="3151"/>
        <v>DG$16</v>
      </c>
      <c r="DH1908" s="199" t="str">
        <f t="shared" si="3151"/>
        <v>DH$16</v>
      </c>
      <c r="DI1908" s="199" t="str">
        <f t="shared" si="3151"/>
        <v>DI$16</v>
      </c>
      <c r="DJ1908" s="199" t="str">
        <f t="shared" si="3151"/>
        <v>DJ$16</v>
      </c>
      <c r="DK1908" s="199" t="str">
        <f t="shared" si="3151"/>
        <v>DK$16</v>
      </c>
      <c r="DL1908" s="199" t="str">
        <f t="shared" si="3151"/>
        <v>DL$16</v>
      </c>
    </row>
    <row r="1909" spans="1:116" x14ac:dyDescent="0.4">
      <c r="A1909" s="174"/>
      <c r="E1909" s="8"/>
      <c r="G1909" s="175" t="s">
        <v>462</v>
      </c>
      <c r="H1909" s="200"/>
      <c r="I1909" s="201"/>
      <c r="J1909" s="201"/>
      <c r="K1909" s="202"/>
      <c r="L1909" s="202"/>
      <c r="M1909" s="202"/>
      <c r="N1909" s="202"/>
      <c r="O1909" s="202"/>
      <c r="P1909" s="202"/>
      <c r="R1909" s="202"/>
      <c r="S1909" s="199" t="str">
        <f t="shared" ref="S1909:AX1909" si="3152">S$21</f>
        <v>S$17</v>
      </c>
      <c r="T1909" s="199" t="str">
        <f t="shared" si="3152"/>
        <v>T$17</v>
      </c>
      <c r="U1909" s="199" t="str">
        <f t="shared" si="3152"/>
        <v>U$17</v>
      </c>
      <c r="V1909" s="199" t="str">
        <f t="shared" si="3152"/>
        <v>V$17</v>
      </c>
      <c r="W1909" s="199" t="str">
        <f t="shared" si="3152"/>
        <v>W$17</v>
      </c>
      <c r="X1909" s="199" t="str">
        <f t="shared" si="3152"/>
        <v>X$17</v>
      </c>
      <c r="Y1909" s="199" t="str">
        <f t="shared" si="3152"/>
        <v>Y$17</v>
      </c>
      <c r="Z1909" s="199" t="str">
        <f t="shared" si="3152"/>
        <v>Z$17</v>
      </c>
      <c r="AA1909" s="199" t="str">
        <f t="shared" si="3152"/>
        <v>AA$17</v>
      </c>
      <c r="AB1909" s="199" t="str">
        <f t="shared" si="3152"/>
        <v>AB$17</v>
      </c>
      <c r="AC1909" s="199" t="str">
        <f t="shared" si="3152"/>
        <v>AC$17</v>
      </c>
      <c r="AD1909" s="199" t="str">
        <f t="shared" si="3152"/>
        <v>AD$17</v>
      </c>
      <c r="AE1909" s="199" t="str">
        <f t="shared" si="3152"/>
        <v>AE$17</v>
      </c>
      <c r="AF1909" s="199" t="str">
        <f t="shared" si="3152"/>
        <v>AF$17</v>
      </c>
      <c r="AG1909" s="199" t="str">
        <f t="shared" si="3152"/>
        <v>AG$17</v>
      </c>
      <c r="AH1909" s="199" t="str">
        <f t="shared" si="3152"/>
        <v>AH$17</v>
      </c>
      <c r="AI1909" s="199" t="str">
        <f t="shared" si="3152"/>
        <v>AI$17</v>
      </c>
      <c r="AJ1909" s="199" t="str">
        <f t="shared" si="3152"/>
        <v>AJ$17</v>
      </c>
      <c r="AK1909" s="199" t="str">
        <f t="shared" si="3152"/>
        <v>AK$17</v>
      </c>
      <c r="AL1909" s="199" t="str">
        <f t="shared" si="3152"/>
        <v>AL$17</v>
      </c>
      <c r="AM1909" s="199" t="str">
        <f t="shared" si="3152"/>
        <v>AM$17</v>
      </c>
      <c r="AN1909" s="199" t="str">
        <f t="shared" si="3152"/>
        <v>AN$17</v>
      </c>
      <c r="AO1909" s="199" t="str">
        <f t="shared" si="3152"/>
        <v>AO$17</v>
      </c>
      <c r="AP1909" s="199" t="str">
        <f t="shared" si="3152"/>
        <v>AP$17</v>
      </c>
      <c r="AQ1909" s="199" t="str">
        <f t="shared" si="3152"/>
        <v>AQ$17</v>
      </c>
      <c r="AR1909" s="199" t="str">
        <f t="shared" si="3152"/>
        <v>AR$17</v>
      </c>
      <c r="AS1909" s="199" t="str">
        <f t="shared" si="3152"/>
        <v>AS$17</v>
      </c>
      <c r="AT1909" s="199" t="str">
        <f t="shared" si="3152"/>
        <v>AT$17</v>
      </c>
      <c r="AU1909" s="199" t="str">
        <f t="shared" si="3152"/>
        <v>AU$17</v>
      </c>
      <c r="AV1909" s="199" t="str">
        <f t="shared" si="3152"/>
        <v>AV$17</v>
      </c>
      <c r="AW1909" s="199" t="str">
        <f t="shared" si="3152"/>
        <v>AW$17</v>
      </c>
      <c r="AX1909" s="199" t="str">
        <f t="shared" si="3152"/>
        <v>AX$17</v>
      </c>
      <c r="AY1909" s="199" t="str">
        <f t="shared" ref="AY1909:CD1909" si="3153">AY$21</f>
        <v>AY$17</v>
      </c>
      <c r="AZ1909" s="199" t="str">
        <f t="shared" si="3153"/>
        <v>AZ$17</v>
      </c>
      <c r="BA1909" s="199" t="str">
        <f t="shared" si="3153"/>
        <v>BA$17</v>
      </c>
      <c r="BB1909" s="199" t="str">
        <f t="shared" si="3153"/>
        <v>BB$17</v>
      </c>
      <c r="BC1909" s="199" t="str">
        <f t="shared" si="3153"/>
        <v>BC$17</v>
      </c>
      <c r="BD1909" s="199" t="str">
        <f t="shared" si="3153"/>
        <v>BD$17</v>
      </c>
      <c r="BE1909" s="199" t="str">
        <f t="shared" si="3153"/>
        <v>BE$17</v>
      </c>
      <c r="BF1909" s="199" t="str">
        <f t="shared" si="3153"/>
        <v>BF$17</v>
      </c>
      <c r="BG1909" s="199" t="str">
        <f t="shared" si="3153"/>
        <v>BG$17</v>
      </c>
      <c r="BH1909" s="199" t="str">
        <f t="shared" si="3153"/>
        <v>BH$17</v>
      </c>
      <c r="BI1909" s="199" t="str">
        <f t="shared" si="3153"/>
        <v>BI$17</v>
      </c>
      <c r="BJ1909" s="199" t="str">
        <f t="shared" si="3153"/>
        <v>BJ$17</v>
      </c>
      <c r="BK1909" s="199" t="str">
        <f t="shared" si="3153"/>
        <v>BK$17</v>
      </c>
      <c r="BL1909" s="199" t="str">
        <f t="shared" si="3153"/>
        <v>BL$17</v>
      </c>
      <c r="BM1909" s="199" t="str">
        <f t="shared" si="3153"/>
        <v>BM$17</v>
      </c>
      <c r="BN1909" s="199" t="str">
        <f t="shared" si="3153"/>
        <v>BN$17</v>
      </c>
      <c r="BO1909" s="199" t="str">
        <f t="shared" si="3153"/>
        <v>BO$17</v>
      </c>
      <c r="BP1909" s="199" t="str">
        <f t="shared" si="3153"/>
        <v>BP$17</v>
      </c>
      <c r="BQ1909" s="199" t="str">
        <f t="shared" si="3153"/>
        <v>BQ$17</v>
      </c>
      <c r="BR1909" s="199" t="str">
        <f t="shared" si="3153"/>
        <v>BR$17</v>
      </c>
      <c r="BS1909" s="199" t="str">
        <f t="shared" si="3153"/>
        <v>BS$17</v>
      </c>
      <c r="BT1909" s="199" t="str">
        <f t="shared" si="3153"/>
        <v>BT$17</v>
      </c>
      <c r="BU1909" s="199" t="str">
        <f t="shared" si="3153"/>
        <v>BU$17</v>
      </c>
      <c r="BV1909" s="199" t="str">
        <f t="shared" si="3153"/>
        <v>BV$17</v>
      </c>
      <c r="BW1909" s="199" t="str">
        <f t="shared" si="3153"/>
        <v>BW$17</v>
      </c>
      <c r="BX1909" s="199" t="str">
        <f t="shared" si="3153"/>
        <v>BX$17</v>
      </c>
      <c r="BY1909" s="199" t="str">
        <f t="shared" si="3153"/>
        <v>BY$17</v>
      </c>
      <c r="BZ1909" s="199" t="str">
        <f t="shared" si="3153"/>
        <v>BZ$17</v>
      </c>
      <c r="CA1909" s="199" t="str">
        <f t="shared" si="3153"/>
        <v>CA$17</v>
      </c>
      <c r="CB1909" s="199" t="str">
        <f t="shared" si="3153"/>
        <v>CB$17</v>
      </c>
      <c r="CC1909" s="199" t="str">
        <f t="shared" si="3153"/>
        <v>CC$17</v>
      </c>
      <c r="CD1909" s="199" t="str">
        <f t="shared" si="3153"/>
        <v>CD$17</v>
      </c>
      <c r="CE1909" s="199" t="str">
        <f t="shared" ref="CE1909:CL1909" si="3154">CE$21</f>
        <v>CE$17</v>
      </c>
      <c r="CF1909" s="199" t="str">
        <f t="shared" si="3154"/>
        <v>CF$17</v>
      </c>
      <c r="CG1909" s="199" t="str">
        <f t="shared" si="3154"/>
        <v>CG$17</v>
      </c>
      <c r="CH1909" s="199" t="str">
        <f t="shared" si="3154"/>
        <v>CH$17</v>
      </c>
      <c r="CI1909" s="199" t="str">
        <f t="shared" si="3154"/>
        <v>CI$17</v>
      </c>
      <c r="CJ1909" s="199" t="str">
        <f t="shared" si="3154"/>
        <v>CJ$17</v>
      </c>
      <c r="CK1909" s="199" t="str">
        <f t="shared" si="3154"/>
        <v>CK$17</v>
      </c>
      <c r="CL1909" s="199" t="str">
        <f t="shared" si="3154"/>
        <v>CL$17</v>
      </c>
      <c r="CN1909" s="201"/>
      <c r="CO1909" s="199" t="str">
        <f t="shared" ref="CO1909:DL1909" si="3155">CO$21</f>
        <v>CO$17</v>
      </c>
      <c r="CP1909" s="199" t="str">
        <f t="shared" si="3155"/>
        <v>CP$17</v>
      </c>
      <c r="CQ1909" s="199" t="str">
        <f t="shared" si="3155"/>
        <v>CQ$17</v>
      </c>
      <c r="CR1909" s="199" t="str">
        <f t="shared" si="3155"/>
        <v>CR$17</v>
      </c>
      <c r="CS1909" s="199" t="str">
        <f t="shared" si="3155"/>
        <v>CS$17</v>
      </c>
      <c r="CT1909" s="199" t="str">
        <f t="shared" si="3155"/>
        <v>CT$17</v>
      </c>
      <c r="CU1909" s="199" t="str">
        <f t="shared" si="3155"/>
        <v>CU$17</v>
      </c>
      <c r="CV1909" s="199" t="str">
        <f t="shared" si="3155"/>
        <v>CV$17</v>
      </c>
      <c r="CW1909" s="199" t="str">
        <f t="shared" si="3155"/>
        <v>CW$17</v>
      </c>
      <c r="CX1909" s="199" t="str">
        <f t="shared" si="3155"/>
        <v>CX$17</v>
      </c>
      <c r="CY1909" s="199" t="str">
        <f t="shared" si="3155"/>
        <v>CY$17</v>
      </c>
      <c r="CZ1909" s="199" t="str">
        <f t="shared" si="3155"/>
        <v>CZ$17</v>
      </c>
      <c r="DA1909" s="199" t="str">
        <f t="shared" si="3155"/>
        <v>DA$17</v>
      </c>
      <c r="DB1909" s="199" t="str">
        <f t="shared" si="3155"/>
        <v>DB$17</v>
      </c>
      <c r="DC1909" s="199" t="str">
        <f t="shared" si="3155"/>
        <v>DC$17</v>
      </c>
      <c r="DD1909" s="199" t="str">
        <f t="shared" si="3155"/>
        <v>DD$17</v>
      </c>
      <c r="DE1909" s="199" t="str">
        <f t="shared" si="3155"/>
        <v>DE$17</v>
      </c>
      <c r="DF1909" s="199" t="str">
        <f t="shared" si="3155"/>
        <v>DF$17</v>
      </c>
      <c r="DG1909" s="199" t="str">
        <f t="shared" si="3155"/>
        <v>DG$17</v>
      </c>
      <c r="DH1909" s="199" t="str">
        <f t="shared" si="3155"/>
        <v>DH$17</v>
      </c>
      <c r="DI1909" s="199" t="str">
        <f t="shared" si="3155"/>
        <v>DI$17</v>
      </c>
      <c r="DJ1909" s="199" t="str">
        <f t="shared" si="3155"/>
        <v>DJ$17</v>
      </c>
      <c r="DK1909" s="199" t="str">
        <f t="shared" si="3155"/>
        <v>DK$17</v>
      </c>
      <c r="DL1909" s="199" t="str">
        <f t="shared" si="3155"/>
        <v>DL$17</v>
      </c>
    </row>
    <row r="1910" spans="1:116" x14ac:dyDescent="0.4">
      <c r="A1910" s="174"/>
      <c r="E1910" s="8"/>
      <c r="G1910" s="175" t="s">
        <v>491</v>
      </c>
      <c r="H1910" s="200"/>
      <c r="I1910" s="201"/>
      <c r="J1910" s="201"/>
      <c r="K1910" s="202"/>
      <c r="L1910" s="202"/>
      <c r="M1910" s="202"/>
      <c r="N1910" s="202"/>
      <c r="O1910" s="202"/>
      <c r="P1910" s="202"/>
      <c r="R1910" s="202"/>
      <c r="S1910" s="190"/>
      <c r="T1910" s="190"/>
      <c r="U1910" s="190"/>
      <c r="V1910" s="190"/>
      <c r="W1910" s="190"/>
      <c r="X1910" s="190"/>
      <c r="Y1910" s="190"/>
      <c r="Z1910" s="190"/>
      <c r="AA1910" s="190"/>
      <c r="AB1910" s="190"/>
      <c r="AC1910" s="190"/>
      <c r="AD1910" s="190"/>
      <c r="AE1910" s="190"/>
      <c r="AF1910" s="190"/>
      <c r="AG1910" s="190"/>
      <c r="AH1910" s="190"/>
      <c r="AI1910" s="190"/>
      <c r="AJ1910" s="190"/>
      <c r="AK1910" s="190"/>
      <c r="AL1910" s="190"/>
      <c r="AM1910" s="190"/>
      <c r="AN1910" s="190"/>
      <c r="AO1910" s="190"/>
      <c r="AP1910" s="190"/>
      <c r="AQ1910" s="190"/>
      <c r="AR1910" s="190"/>
      <c r="AS1910" s="190"/>
      <c r="AT1910" s="190"/>
      <c r="AU1910" s="190"/>
      <c r="AV1910" s="190"/>
      <c r="AW1910" s="190"/>
      <c r="AX1910" s="190"/>
      <c r="AY1910" s="190"/>
      <c r="AZ1910" s="190"/>
      <c r="BA1910" s="190"/>
      <c r="BB1910" s="190"/>
      <c r="BC1910" s="190"/>
      <c r="BD1910" s="190"/>
      <c r="BE1910" s="190"/>
      <c r="BF1910" s="190"/>
      <c r="BG1910" s="190"/>
      <c r="BH1910" s="190"/>
      <c r="BI1910" s="190"/>
      <c r="BJ1910" s="190"/>
      <c r="BK1910" s="190"/>
      <c r="BL1910" s="190"/>
      <c r="BM1910" s="190"/>
      <c r="BN1910" s="190"/>
      <c r="BO1910" s="190"/>
      <c r="BP1910" s="190"/>
      <c r="BQ1910" s="190"/>
      <c r="BR1910" s="190"/>
      <c r="BS1910" s="190"/>
      <c r="BT1910" s="190"/>
      <c r="BU1910" s="190"/>
      <c r="BV1910" s="190"/>
      <c r="BW1910" s="190"/>
      <c r="BX1910" s="190"/>
      <c r="BY1910" s="190"/>
      <c r="BZ1910" s="190"/>
      <c r="CA1910" s="190"/>
      <c r="CB1910" s="190"/>
      <c r="CC1910" s="190"/>
      <c r="CD1910" s="190"/>
      <c r="CE1910" s="190"/>
      <c r="CF1910" s="190"/>
      <c r="CG1910" s="190"/>
      <c r="CH1910" s="190"/>
      <c r="CI1910" s="190"/>
      <c r="CJ1910" s="190"/>
      <c r="CK1910" s="190"/>
      <c r="CL1910" s="190"/>
      <c r="CN1910" s="201"/>
      <c r="CO1910" s="190"/>
      <c r="CP1910" s="190"/>
      <c r="CQ1910" s="190"/>
      <c r="CR1910" s="190"/>
      <c r="CS1910" s="190"/>
      <c r="CT1910" s="190"/>
      <c r="CU1910" s="190"/>
      <c r="CV1910" s="190"/>
      <c r="CW1910" s="190"/>
      <c r="CX1910" s="190"/>
      <c r="CY1910" s="190"/>
      <c r="CZ1910" s="190"/>
      <c r="DA1910" s="190"/>
      <c r="DB1910" s="190"/>
      <c r="DC1910" s="190"/>
      <c r="DD1910" s="190"/>
      <c r="DE1910" s="190"/>
      <c r="DF1910" s="190"/>
      <c r="DG1910" s="190"/>
      <c r="DH1910" s="190"/>
      <c r="DI1910" s="190"/>
      <c r="DJ1910" s="190"/>
      <c r="DK1910" s="190"/>
      <c r="DL1910" s="190"/>
    </row>
    <row r="1911" spans="1:116" x14ac:dyDescent="0.4">
      <c r="A1911" s="174"/>
      <c r="E1911" s="8"/>
      <c r="G1911" s="175" t="s">
        <v>505</v>
      </c>
      <c r="H1911" s="200"/>
      <c r="I1911" s="201"/>
      <c r="J1911" s="201"/>
      <c r="K1911" s="202"/>
      <c r="L1911" s="202"/>
      <c r="M1911" s="202"/>
      <c r="N1911" s="202"/>
      <c r="O1911" s="202"/>
      <c r="P1911" s="202"/>
      <c r="R1911" s="202"/>
      <c r="S1911" s="190"/>
      <c r="T1911" s="190"/>
      <c r="U1911" s="190"/>
      <c r="V1911" s="190"/>
      <c r="W1911" s="190"/>
      <c r="X1911" s="190"/>
      <c r="Y1911" s="190"/>
      <c r="Z1911" s="190"/>
      <c r="AA1911" s="190"/>
      <c r="AB1911" s="190"/>
      <c r="AC1911" s="190"/>
      <c r="AD1911" s="190"/>
      <c r="AE1911" s="190"/>
      <c r="AF1911" s="190"/>
      <c r="AG1911" s="190"/>
      <c r="AH1911" s="190"/>
      <c r="AI1911" s="190"/>
      <c r="AJ1911" s="190"/>
      <c r="AK1911" s="190"/>
      <c r="AL1911" s="190"/>
      <c r="AM1911" s="190"/>
      <c r="AN1911" s="190"/>
      <c r="AO1911" s="190"/>
      <c r="AP1911" s="190"/>
      <c r="AQ1911" s="190"/>
      <c r="AR1911" s="190"/>
      <c r="AS1911" s="190"/>
      <c r="AT1911" s="190"/>
      <c r="AU1911" s="190"/>
      <c r="AV1911" s="190"/>
      <c r="AW1911" s="190"/>
      <c r="AX1911" s="190"/>
      <c r="AY1911" s="190"/>
      <c r="AZ1911" s="190"/>
      <c r="BA1911" s="190"/>
      <c r="BB1911" s="190"/>
      <c r="BC1911" s="190"/>
      <c r="BD1911" s="190"/>
      <c r="BE1911" s="190"/>
      <c r="BF1911" s="190"/>
      <c r="BG1911" s="190"/>
      <c r="BH1911" s="190"/>
      <c r="BI1911" s="190"/>
      <c r="BJ1911" s="190"/>
      <c r="BK1911" s="190"/>
      <c r="BL1911" s="190"/>
      <c r="BM1911" s="190"/>
      <c r="BN1911" s="190"/>
      <c r="BO1911" s="190"/>
      <c r="BP1911" s="190"/>
      <c r="BQ1911" s="190"/>
      <c r="BR1911" s="190"/>
      <c r="BS1911" s="190"/>
      <c r="BT1911" s="190"/>
      <c r="BU1911" s="190"/>
      <c r="BV1911" s="190"/>
      <c r="BW1911" s="190"/>
      <c r="BX1911" s="190"/>
      <c r="BY1911" s="190"/>
      <c r="BZ1911" s="190"/>
      <c r="CA1911" s="190"/>
      <c r="CB1911" s="190"/>
      <c r="CC1911" s="190"/>
      <c r="CD1911" s="190"/>
      <c r="CE1911" s="190"/>
      <c r="CF1911" s="190"/>
      <c r="CG1911" s="190"/>
      <c r="CH1911" s="190"/>
      <c r="CI1911" s="190"/>
      <c r="CJ1911" s="190"/>
      <c r="CK1911" s="190"/>
      <c r="CL1911" s="190"/>
      <c r="CN1911" s="201"/>
      <c r="CO1911" s="190"/>
      <c r="CP1911" s="190"/>
      <c r="CQ1911" s="190"/>
      <c r="CR1911" s="190"/>
      <c r="CS1911" s="190"/>
      <c r="CT1911" s="190"/>
      <c r="CU1911" s="190"/>
      <c r="CV1911" s="190"/>
      <c r="CW1911" s="190"/>
      <c r="CX1911" s="190"/>
      <c r="CY1911" s="190"/>
      <c r="CZ1911" s="190"/>
      <c r="DA1911" s="190"/>
      <c r="DB1911" s="190"/>
      <c r="DC1911" s="190"/>
      <c r="DD1911" s="190"/>
      <c r="DE1911" s="190"/>
      <c r="DF1911" s="190"/>
      <c r="DG1911" s="190"/>
      <c r="DH1911" s="190"/>
      <c r="DI1911" s="190"/>
      <c r="DJ1911" s="190"/>
      <c r="DK1911" s="190"/>
      <c r="DL1911" s="190"/>
    </row>
    <row r="1912" spans="1:116" x14ac:dyDescent="0.4">
      <c r="A1912" s="174"/>
      <c r="E1912" s="8"/>
      <c r="G1912" s="175" t="s">
        <v>463</v>
      </c>
      <c r="H1912" s="200"/>
      <c r="I1912" s="201"/>
      <c r="J1912" s="201"/>
      <c r="K1912" s="202"/>
      <c r="L1912" s="202"/>
      <c r="M1912" s="202"/>
      <c r="N1912" s="202"/>
      <c r="O1912" s="202"/>
      <c r="P1912" s="202"/>
      <c r="R1912" s="202"/>
      <c r="S1912" s="190" t="str">
        <f t="shared" ref="S1912:AX1912" si="3156">S$22</f>
        <v>S$18</v>
      </c>
      <c r="T1912" s="190" t="str">
        <f t="shared" si="3156"/>
        <v>T$18</v>
      </c>
      <c r="U1912" s="190" t="str">
        <f t="shared" si="3156"/>
        <v>U$18</v>
      </c>
      <c r="V1912" s="190" t="str">
        <f t="shared" si="3156"/>
        <v>V$18</v>
      </c>
      <c r="W1912" s="190" t="str">
        <f t="shared" si="3156"/>
        <v>W$18</v>
      </c>
      <c r="X1912" s="190" t="str">
        <f t="shared" si="3156"/>
        <v>X$18</v>
      </c>
      <c r="Y1912" s="190" t="str">
        <f t="shared" si="3156"/>
        <v>Y$18</v>
      </c>
      <c r="Z1912" s="190" t="str">
        <f t="shared" si="3156"/>
        <v>Z$18</v>
      </c>
      <c r="AA1912" s="190" t="str">
        <f t="shared" si="3156"/>
        <v>AA$18</v>
      </c>
      <c r="AB1912" s="190" t="str">
        <f t="shared" si="3156"/>
        <v>AB$18</v>
      </c>
      <c r="AC1912" s="190" t="str">
        <f t="shared" si="3156"/>
        <v>AC$18</v>
      </c>
      <c r="AD1912" s="190" t="str">
        <f t="shared" si="3156"/>
        <v>AD$18</v>
      </c>
      <c r="AE1912" s="190" t="str">
        <f t="shared" si="3156"/>
        <v>AE$18</v>
      </c>
      <c r="AF1912" s="190" t="str">
        <f t="shared" si="3156"/>
        <v>AF$18</v>
      </c>
      <c r="AG1912" s="190" t="str">
        <f t="shared" si="3156"/>
        <v>AG$18</v>
      </c>
      <c r="AH1912" s="190" t="str">
        <f t="shared" si="3156"/>
        <v>AH$18</v>
      </c>
      <c r="AI1912" s="190" t="str">
        <f t="shared" si="3156"/>
        <v>AI$18</v>
      </c>
      <c r="AJ1912" s="190" t="str">
        <f t="shared" si="3156"/>
        <v>AJ$18</v>
      </c>
      <c r="AK1912" s="190" t="str">
        <f t="shared" si="3156"/>
        <v>AK$18</v>
      </c>
      <c r="AL1912" s="190" t="str">
        <f t="shared" si="3156"/>
        <v>AL$18</v>
      </c>
      <c r="AM1912" s="190" t="str">
        <f t="shared" si="3156"/>
        <v>AM$18</v>
      </c>
      <c r="AN1912" s="190" t="str">
        <f t="shared" si="3156"/>
        <v>AN$18</v>
      </c>
      <c r="AO1912" s="190" t="str">
        <f t="shared" si="3156"/>
        <v>AO$18</v>
      </c>
      <c r="AP1912" s="190" t="str">
        <f t="shared" si="3156"/>
        <v>AP$18</v>
      </c>
      <c r="AQ1912" s="190" t="str">
        <f t="shared" si="3156"/>
        <v>AQ$18</v>
      </c>
      <c r="AR1912" s="190" t="str">
        <f t="shared" si="3156"/>
        <v>AR$18</v>
      </c>
      <c r="AS1912" s="190" t="str">
        <f t="shared" si="3156"/>
        <v>AS$18</v>
      </c>
      <c r="AT1912" s="190" t="str">
        <f t="shared" si="3156"/>
        <v>AT$18</v>
      </c>
      <c r="AU1912" s="190" t="str">
        <f t="shared" si="3156"/>
        <v>AU$18</v>
      </c>
      <c r="AV1912" s="190" t="str">
        <f t="shared" si="3156"/>
        <v>AV$18</v>
      </c>
      <c r="AW1912" s="190" t="str">
        <f t="shared" si="3156"/>
        <v>AW$18</v>
      </c>
      <c r="AX1912" s="190" t="str">
        <f t="shared" si="3156"/>
        <v>AX$18</v>
      </c>
      <c r="AY1912" s="190" t="str">
        <f t="shared" ref="AY1912:CD1912" si="3157">AY$22</f>
        <v>AY$18</v>
      </c>
      <c r="AZ1912" s="190" t="str">
        <f t="shared" si="3157"/>
        <v>AZ$18</v>
      </c>
      <c r="BA1912" s="190" t="str">
        <f t="shared" si="3157"/>
        <v>BA$18</v>
      </c>
      <c r="BB1912" s="190" t="str">
        <f t="shared" si="3157"/>
        <v>BB$18</v>
      </c>
      <c r="BC1912" s="190" t="str">
        <f t="shared" si="3157"/>
        <v>BC$18</v>
      </c>
      <c r="BD1912" s="190" t="str">
        <f t="shared" si="3157"/>
        <v>BD$18</v>
      </c>
      <c r="BE1912" s="190" t="str">
        <f t="shared" si="3157"/>
        <v>BE$18</v>
      </c>
      <c r="BF1912" s="190" t="str">
        <f t="shared" si="3157"/>
        <v>BF$18</v>
      </c>
      <c r="BG1912" s="190" t="str">
        <f t="shared" si="3157"/>
        <v>BG$18</v>
      </c>
      <c r="BH1912" s="190" t="str">
        <f t="shared" si="3157"/>
        <v>BH$18</v>
      </c>
      <c r="BI1912" s="190" t="str">
        <f t="shared" si="3157"/>
        <v>BI$18</v>
      </c>
      <c r="BJ1912" s="190" t="str">
        <f t="shared" si="3157"/>
        <v>BJ$18</v>
      </c>
      <c r="BK1912" s="190" t="str">
        <f t="shared" si="3157"/>
        <v>BK$18</v>
      </c>
      <c r="BL1912" s="190" t="str">
        <f t="shared" si="3157"/>
        <v>BL$18</v>
      </c>
      <c r="BM1912" s="190" t="str">
        <f t="shared" si="3157"/>
        <v>BM$18</v>
      </c>
      <c r="BN1912" s="190" t="str">
        <f t="shared" si="3157"/>
        <v>BN$18</v>
      </c>
      <c r="BO1912" s="190" t="str">
        <f t="shared" si="3157"/>
        <v>BO$18</v>
      </c>
      <c r="BP1912" s="190" t="str">
        <f t="shared" si="3157"/>
        <v>BP$18</v>
      </c>
      <c r="BQ1912" s="190" t="str">
        <f t="shared" si="3157"/>
        <v>BQ$18</v>
      </c>
      <c r="BR1912" s="190" t="str">
        <f t="shared" si="3157"/>
        <v>BR$18</v>
      </c>
      <c r="BS1912" s="190" t="str">
        <f t="shared" si="3157"/>
        <v>BS$18</v>
      </c>
      <c r="BT1912" s="190" t="str">
        <f t="shared" si="3157"/>
        <v>BT$18</v>
      </c>
      <c r="BU1912" s="190" t="str">
        <f t="shared" si="3157"/>
        <v>BU$18</v>
      </c>
      <c r="BV1912" s="190" t="str">
        <f t="shared" si="3157"/>
        <v>BV$18</v>
      </c>
      <c r="BW1912" s="190" t="str">
        <f t="shared" si="3157"/>
        <v>BW$18</v>
      </c>
      <c r="BX1912" s="190" t="str">
        <f t="shared" si="3157"/>
        <v>BX$18</v>
      </c>
      <c r="BY1912" s="190" t="str">
        <f t="shared" si="3157"/>
        <v>BY$18</v>
      </c>
      <c r="BZ1912" s="190" t="str">
        <f t="shared" si="3157"/>
        <v>BZ$18</v>
      </c>
      <c r="CA1912" s="190" t="str">
        <f t="shared" si="3157"/>
        <v>CA$18</v>
      </c>
      <c r="CB1912" s="190" t="str">
        <f t="shared" si="3157"/>
        <v>CB$18</v>
      </c>
      <c r="CC1912" s="190" t="str">
        <f t="shared" si="3157"/>
        <v>CC$18</v>
      </c>
      <c r="CD1912" s="190" t="str">
        <f t="shared" si="3157"/>
        <v>CD$18</v>
      </c>
      <c r="CE1912" s="190" t="str">
        <f t="shared" ref="CE1912:CL1912" si="3158">CE$22</f>
        <v>CE$18</v>
      </c>
      <c r="CF1912" s="190" t="str">
        <f t="shared" si="3158"/>
        <v>CF$18</v>
      </c>
      <c r="CG1912" s="190" t="str">
        <f t="shared" si="3158"/>
        <v>CG$18</v>
      </c>
      <c r="CH1912" s="190" t="str">
        <f t="shared" si="3158"/>
        <v>CH$18</v>
      </c>
      <c r="CI1912" s="190" t="str">
        <f t="shared" si="3158"/>
        <v>CI$18</v>
      </c>
      <c r="CJ1912" s="190" t="str">
        <f t="shared" si="3158"/>
        <v>CJ$18</v>
      </c>
      <c r="CK1912" s="190" t="str">
        <f t="shared" si="3158"/>
        <v>CK$18</v>
      </c>
      <c r="CL1912" s="190" t="str">
        <f t="shared" si="3158"/>
        <v>CL$18</v>
      </c>
      <c r="CN1912" s="201"/>
      <c r="CO1912" s="190" t="str">
        <f t="shared" ref="CO1912:DL1912" si="3159">CO$22</f>
        <v>CO$18</v>
      </c>
      <c r="CP1912" s="190" t="str">
        <f t="shared" si="3159"/>
        <v>CP$18</v>
      </c>
      <c r="CQ1912" s="190" t="str">
        <f t="shared" si="3159"/>
        <v>CQ$18</v>
      </c>
      <c r="CR1912" s="190" t="str">
        <f t="shared" si="3159"/>
        <v>CR$18</v>
      </c>
      <c r="CS1912" s="190" t="str">
        <f t="shared" si="3159"/>
        <v>CS$18</v>
      </c>
      <c r="CT1912" s="190" t="str">
        <f t="shared" si="3159"/>
        <v>CT$18</v>
      </c>
      <c r="CU1912" s="190" t="str">
        <f t="shared" si="3159"/>
        <v>CU$18</v>
      </c>
      <c r="CV1912" s="190" t="str">
        <f t="shared" si="3159"/>
        <v>CV$18</v>
      </c>
      <c r="CW1912" s="190" t="str">
        <f t="shared" si="3159"/>
        <v>CW$18</v>
      </c>
      <c r="CX1912" s="190" t="str">
        <f t="shared" si="3159"/>
        <v>CX$18</v>
      </c>
      <c r="CY1912" s="190" t="str">
        <f t="shared" si="3159"/>
        <v>CY$18</v>
      </c>
      <c r="CZ1912" s="190" t="str">
        <f t="shared" si="3159"/>
        <v>CZ$18</v>
      </c>
      <c r="DA1912" s="190" t="str">
        <f t="shared" si="3159"/>
        <v>DA$18</v>
      </c>
      <c r="DB1912" s="190" t="str">
        <f t="shared" si="3159"/>
        <v>DB$18</v>
      </c>
      <c r="DC1912" s="190" t="str">
        <f t="shared" si="3159"/>
        <v>DC$18</v>
      </c>
      <c r="DD1912" s="190" t="str">
        <f t="shared" si="3159"/>
        <v>DD$18</v>
      </c>
      <c r="DE1912" s="190" t="str">
        <f t="shared" si="3159"/>
        <v>DE$18</v>
      </c>
      <c r="DF1912" s="190" t="str">
        <f t="shared" si="3159"/>
        <v>DF$18</v>
      </c>
      <c r="DG1912" s="190" t="str">
        <f t="shared" si="3159"/>
        <v>DG$18</v>
      </c>
      <c r="DH1912" s="190" t="str">
        <f t="shared" si="3159"/>
        <v>DH$18</v>
      </c>
      <c r="DI1912" s="190" t="str">
        <f t="shared" si="3159"/>
        <v>DI$18</v>
      </c>
      <c r="DJ1912" s="190" t="str">
        <f t="shared" si="3159"/>
        <v>DJ$18</v>
      </c>
      <c r="DK1912" s="190" t="str">
        <f t="shared" si="3159"/>
        <v>DK$18</v>
      </c>
      <c r="DL1912" s="190" t="str">
        <f t="shared" si="3159"/>
        <v>DL$18</v>
      </c>
    </row>
    <row r="1913" spans="1:116" x14ac:dyDescent="0.4">
      <c r="A1913" s="174"/>
      <c r="E1913" s="8"/>
      <c r="G1913" s="175" t="s">
        <v>464</v>
      </c>
      <c r="H1913" s="200"/>
      <c r="I1913" s="201"/>
      <c r="J1913" s="201"/>
      <c r="K1913" s="202"/>
      <c r="L1913" s="202"/>
      <c r="M1913" s="202"/>
      <c r="N1913" s="202"/>
      <c r="O1913" s="202"/>
      <c r="P1913" s="202"/>
      <c r="R1913" s="202"/>
      <c r="S1913" s="190" t="str">
        <f t="shared" ref="S1913:AX1913" si="3160">S$23</f>
        <v>S$19</v>
      </c>
      <c r="T1913" s="190" t="str">
        <f t="shared" si="3160"/>
        <v>T$19</v>
      </c>
      <c r="U1913" s="190" t="str">
        <f t="shared" si="3160"/>
        <v>U$19</v>
      </c>
      <c r="V1913" s="190" t="str">
        <f t="shared" si="3160"/>
        <v>V$19</v>
      </c>
      <c r="W1913" s="190" t="str">
        <f t="shared" si="3160"/>
        <v>W$19</v>
      </c>
      <c r="X1913" s="190" t="str">
        <f t="shared" si="3160"/>
        <v>X$19</v>
      </c>
      <c r="Y1913" s="190" t="str">
        <f t="shared" si="3160"/>
        <v>Y$19</v>
      </c>
      <c r="Z1913" s="190" t="str">
        <f t="shared" si="3160"/>
        <v>Z$19</v>
      </c>
      <c r="AA1913" s="190" t="str">
        <f t="shared" si="3160"/>
        <v>AA$19</v>
      </c>
      <c r="AB1913" s="190" t="str">
        <f t="shared" si="3160"/>
        <v>AB$19</v>
      </c>
      <c r="AC1913" s="190" t="str">
        <f t="shared" si="3160"/>
        <v>AC$19</v>
      </c>
      <c r="AD1913" s="190" t="str">
        <f t="shared" si="3160"/>
        <v>AD$19</v>
      </c>
      <c r="AE1913" s="190" t="str">
        <f t="shared" si="3160"/>
        <v>AE$19</v>
      </c>
      <c r="AF1913" s="190" t="str">
        <f t="shared" si="3160"/>
        <v>AF$19</v>
      </c>
      <c r="AG1913" s="190" t="str">
        <f t="shared" si="3160"/>
        <v>AG$19</v>
      </c>
      <c r="AH1913" s="190" t="str">
        <f t="shared" si="3160"/>
        <v>AH$19</v>
      </c>
      <c r="AI1913" s="190" t="str">
        <f t="shared" si="3160"/>
        <v>AI$19</v>
      </c>
      <c r="AJ1913" s="190" t="str">
        <f t="shared" si="3160"/>
        <v>AJ$19</v>
      </c>
      <c r="AK1913" s="190" t="str">
        <f t="shared" si="3160"/>
        <v>AK$19</v>
      </c>
      <c r="AL1913" s="190" t="str">
        <f t="shared" si="3160"/>
        <v>AL$19</v>
      </c>
      <c r="AM1913" s="190" t="str">
        <f t="shared" si="3160"/>
        <v>AM$19</v>
      </c>
      <c r="AN1913" s="190" t="str">
        <f t="shared" si="3160"/>
        <v>AN$19</v>
      </c>
      <c r="AO1913" s="190" t="str">
        <f t="shared" si="3160"/>
        <v>AO$19</v>
      </c>
      <c r="AP1913" s="190" t="str">
        <f t="shared" si="3160"/>
        <v>AP$19</v>
      </c>
      <c r="AQ1913" s="190" t="str">
        <f t="shared" si="3160"/>
        <v>AQ$19</v>
      </c>
      <c r="AR1913" s="190" t="str">
        <f t="shared" si="3160"/>
        <v>AR$19</v>
      </c>
      <c r="AS1913" s="190" t="str">
        <f t="shared" si="3160"/>
        <v>AS$19</v>
      </c>
      <c r="AT1913" s="190" t="str">
        <f t="shared" si="3160"/>
        <v>AT$19</v>
      </c>
      <c r="AU1913" s="190" t="str">
        <f t="shared" si="3160"/>
        <v>AU$19</v>
      </c>
      <c r="AV1913" s="190" t="str">
        <f t="shared" si="3160"/>
        <v>AV$19</v>
      </c>
      <c r="AW1913" s="190" t="str">
        <f t="shared" si="3160"/>
        <v>AW$19</v>
      </c>
      <c r="AX1913" s="190" t="str">
        <f t="shared" si="3160"/>
        <v>AX$19</v>
      </c>
      <c r="AY1913" s="190" t="str">
        <f t="shared" ref="AY1913:CD1913" si="3161">AY$23</f>
        <v>AY$19</v>
      </c>
      <c r="AZ1913" s="190" t="str">
        <f t="shared" si="3161"/>
        <v>AZ$19</v>
      </c>
      <c r="BA1913" s="190" t="str">
        <f t="shared" si="3161"/>
        <v>BA$19</v>
      </c>
      <c r="BB1913" s="190" t="str">
        <f t="shared" si="3161"/>
        <v>BB$19</v>
      </c>
      <c r="BC1913" s="190" t="str">
        <f t="shared" si="3161"/>
        <v>BC$19</v>
      </c>
      <c r="BD1913" s="190" t="str">
        <f t="shared" si="3161"/>
        <v>BD$19</v>
      </c>
      <c r="BE1913" s="190" t="str">
        <f t="shared" si="3161"/>
        <v>BE$19</v>
      </c>
      <c r="BF1913" s="190" t="str">
        <f t="shared" si="3161"/>
        <v>BF$19</v>
      </c>
      <c r="BG1913" s="190" t="str">
        <f t="shared" si="3161"/>
        <v>BG$19</v>
      </c>
      <c r="BH1913" s="190" t="str">
        <f t="shared" si="3161"/>
        <v>BH$19</v>
      </c>
      <c r="BI1913" s="190" t="str">
        <f t="shared" si="3161"/>
        <v>BI$19</v>
      </c>
      <c r="BJ1913" s="190" t="str">
        <f t="shared" si="3161"/>
        <v>BJ$19</v>
      </c>
      <c r="BK1913" s="190" t="str">
        <f t="shared" si="3161"/>
        <v>BK$19</v>
      </c>
      <c r="BL1913" s="190" t="str">
        <f t="shared" si="3161"/>
        <v>BL$19</v>
      </c>
      <c r="BM1913" s="190" t="str">
        <f t="shared" si="3161"/>
        <v>BM$19</v>
      </c>
      <c r="BN1913" s="190" t="str">
        <f t="shared" si="3161"/>
        <v>BN$19</v>
      </c>
      <c r="BO1913" s="190" t="str">
        <f t="shared" si="3161"/>
        <v>BO$19</v>
      </c>
      <c r="BP1913" s="190" t="str">
        <f t="shared" si="3161"/>
        <v>BP$19</v>
      </c>
      <c r="BQ1913" s="190" t="str">
        <f t="shared" si="3161"/>
        <v>BQ$19</v>
      </c>
      <c r="BR1913" s="190" t="str">
        <f t="shared" si="3161"/>
        <v>BR$19</v>
      </c>
      <c r="BS1913" s="190" t="str">
        <f t="shared" si="3161"/>
        <v>BS$19</v>
      </c>
      <c r="BT1913" s="190" t="str">
        <f t="shared" si="3161"/>
        <v>BT$19</v>
      </c>
      <c r="BU1913" s="190" t="str">
        <f t="shared" si="3161"/>
        <v>BU$19</v>
      </c>
      <c r="BV1913" s="190" t="str">
        <f t="shared" si="3161"/>
        <v>BV$19</v>
      </c>
      <c r="BW1913" s="190" t="str">
        <f t="shared" si="3161"/>
        <v>BW$19</v>
      </c>
      <c r="BX1913" s="190" t="str">
        <f t="shared" si="3161"/>
        <v>BX$19</v>
      </c>
      <c r="BY1913" s="190" t="str">
        <f t="shared" si="3161"/>
        <v>BY$19</v>
      </c>
      <c r="BZ1913" s="190" t="str">
        <f t="shared" si="3161"/>
        <v>BZ$19</v>
      </c>
      <c r="CA1913" s="190" t="str">
        <f t="shared" si="3161"/>
        <v>CA$19</v>
      </c>
      <c r="CB1913" s="190" t="str">
        <f t="shared" si="3161"/>
        <v>CB$19</v>
      </c>
      <c r="CC1913" s="190" t="str">
        <f t="shared" si="3161"/>
        <v>CC$19</v>
      </c>
      <c r="CD1913" s="190" t="str">
        <f t="shared" si="3161"/>
        <v>CD$19</v>
      </c>
      <c r="CE1913" s="190" t="str">
        <f t="shared" ref="CE1913:CL1913" si="3162">CE$23</f>
        <v>CE$19</v>
      </c>
      <c r="CF1913" s="190" t="str">
        <f t="shared" si="3162"/>
        <v>CF$19</v>
      </c>
      <c r="CG1913" s="190" t="str">
        <f t="shared" si="3162"/>
        <v>CG$19</v>
      </c>
      <c r="CH1913" s="190" t="str">
        <f t="shared" si="3162"/>
        <v>CH$19</v>
      </c>
      <c r="CI1913" s="190" t="str">
        <f t="shared" si="3162"/>
        <v>CI$19</v>
      </c>
      <c r="CJ1913" s="190" t="str">
        <f t="shared" si="3162"/>
        <v>CJ$19</v>
      </c>
      <c r="CK1913" s="190" t="str">
        <f t="shared" si="3162"/>
        <v>CK$19</v>
      </c>
      <c r="CL1913" s="190" t="str">
        <f t="shared" si="3162"/>
        <v>CL$19</v>
      </c>
      <c r="CN1913" s="201"/>
      <c r="CO1913" s="190" t="str">
        <f t="shared" ref="CO1913:DL1913" si="3163">CO$23</f>
        <v>CO$19</v>
      </c>
      <c r="CP1913" s="190" t="str">
        <f t="shared" si="3163"/>
        <v>CP$19</v>
      </c>
      <c r="CQ1913" s="190" t="str">
        <f t="shared" si="3163"/>
        <v>CQ$19</v>
      </c>
      <c r="CR1913" s="190" t="str">
        <f t="shared" si="3163"/>
        <v>CR$19</v>
      </c>
      <c r="CS1913" s="190" t="str">
        <f t="shared" si="3163"/>
        <v>CS$19</v>
      </c>
      <c r="CT1913" s="190" t="str">
        <f t="shared" si="3163"/>
        <v>CT$19</v>
      </c>
      <c r="CU1913" s="190" t="str">
        <f t="shared" si="3163"/>
        <v>CU$19</v>
      </c>
      <c r="CV1913" s="190" t="str">
        <f t="shared" si="3163"/>
        <v>CV$19</v>
      </c>
      <c r="CW1913" s="190" t="str">
        <f t="shared" si="3163"/>
        <v>CW$19</v>
      </c>
      <c r="CX1913" s="190" t="str">
        <f t="shared" si="3163"/>
        <v>CX$19</v>
      </c>
      <c r="CY1913" s="190" t="str">
        <f t="shared" si="3163"/>
        <v>CY$19</v>
      </c>
      <c r="CZ1913" s="190" t="str">
        <f t="shared" si="3163"/>
        <v>CZ$19</v>
      </c>
      <c r="DA1913" s="190" t="str">
        <f t="shared" si="3163"/>
        <v>DA$19</v>
      </c>
      <c r="DB1913" s="190" t="str">
        <f t="shared" si="3163"/>
        <v>DB$19</v>
      </c>
      <c r="DC1913" s="190" t="str">
        <f t="shared" si="3163"/>
        <v>DC$19</v>
      </c>
      <c r="DD1913" s="190" t="str">
        <f t="shared" si="3163"/>
        <v>DD$19</v>
      </c>
      <c r="DE1913" s="190" t="str">
        <f t="shared" si="3163"/>
        <v>DE$19</v>
      </c>
      <c r="DF1913" s="190" t="str">
        <f t="shared" si="3163"/>
        <v>DF$19</v>
      </c>
      <c r="DG1913" s="190" t="str">
        <f t="shared" si="3163"/>
        <v>DG$19</v>
      </c>
      <c r="DH1913" s="190" t="str">
        <f t="shared" si="3163"/>
        <v>DH$19</v>
      </c>
      <c r="DI1913" s="190" t="str">
        <f t="shared" si="3163"/>
        <v>DI$19</v>
      </c>
      <c r="DJ1913" s="190" t="str">
        <f t="shared" si="3163"/>
        <v>DJ$19</v>
      </c>
      <c r="DK1913" s="190" t="str">
        <f t="shared" si="3163"/>
        <v>DK$19</v>
      </c>
      <c r="DL1913" s="190" t="str">
        <f t="shared" si="3163"/>
        <v>DL$19</v>
      </c>
    </row>
    <row r="1914" spans="1:116" x14ac:dyDescent="0.4">
      <c r="A1914" s="31" t="s">
        <v>218</v>
      </c>
      <c r="B1914" s="31" t="s">
        <v>243</v>
      </c>
      <c r="C1914" s="31"/>
      <c r="D1914" t="s">
        <v>427</v>
      </c>
      <c r="E1914" s="8" t="str">
        <f t="shared" ref="E1914:E1938" si="3164">ROW()&amp;" "&amp;D1914</f>
        <v>1914 DTERMY-F</v>
      </c>
      <c r="F1914" t="s">
        <v>350</v>
      </c>
      <c r="G1914" s="70" t="s">
        <v>297</v>
      </c>
      <c r="H1914" s="48"/>
      <c r="I1914" s="297"/>
      <c r="J1914" s="297"/>
      <c r="K1914" s="48"/>
      <c r="L1914" s="48"/>
      <c r="M1914" s="48"/>
      <c r="N1914" s="48"/>
      <c r="O1914" s="48"/>
      <c r="P1914" s="48"/>
      <c r="R1914" s="70"/>
      <c r="S1914" s="298"/>
      <c r="T1914" s="298"/>
      <c r="U1914" s="298"/>
      <c r="V1914" s="298"/>
      <c r="W1914" s="298"/>
      <c r="X1914" s="298"/>
      <c r="Y1914" s="298"/>
      <c r="Z1914" s="298"/>
      <c r="AA1914" s="298"/>
      <c r="AB1914" s="298"/>
      <c r="AC1914" s="298"/>
      <c r="AD1914" s="298"/>
      <c r="AE1914" s="298"/>
      <c r="AF1914" s="298"/>
      <c r="AG1914" s="298"/>
      <c r="AH1914" s="298"/>
      <c r="AI1914" s="298"/>
      <c r="AJ1914" s="298"/>
      <c r="AK1914" s="298"/>
      <c r="AL1914" s="298"/>
      <c r="AM1914" s="298"/>
      <c r="AN1914" s="298"/>
      <c r="AO1914" s="298"/>
      <c r="AP1914" s="298"/>
      <c r="AQ1914" s="298"/>
      <c r="AR1914" s="298"/>
      <c r="AS1914" s="298"/>
      <c r="AT1914" s="298"/>
      <c r="AU1914" s="298"/>
      <c r="AV1914" s="298"/>
      <c r="AW1914" s="298"/>
      <c r="AX1914" s="298"/>
      <c r="AY1914" s="298"/>
      <c r="AZ1914" s="298"/>
      <c r="BA1914" s="298"/>
      <c r="BB1914" s="298"/>
      <c r="BC1914" s="298"/>
      <c r="BD1914" s="298"/>
      <c r="BE1914" s="298"/>
      <c r="BF1914" s="298"/>
      <c r="BG1914" s="298"/>
      <c r="BH1914" s="298"/>
      <c r="BI1914" s="298"/>
      <c r="BJ1914" s="298"/>
      <c r="BK1914" s="298"/>
      <c r="BL1914" s="298"/>
      <c r="BM1914" s="298"/>
      <c r="BN1914" s="298"/>
      <c r="BO1914" s="298"/>
      <c r="BP1914" s="298"/>
      <c r="BQ1914" s="298"/>
      <c r="BR1914" s="298"/>
      <c r="BS1914" s="298"/>
      <c r="BT1914" s="298"/>
      <c r="BU1914" s="298"/>
      <c r="BV1914" s="298"/>
      <c r="BW1914" s="298"/>
      <c r="BX1914" s="298"/>
      <c r="BY1914" s="298"/>
      <c r="BZ1914" s="298"/>
      <c r="CA1914" s="298"/>
      <c r="CB1914" s="298"/>
      <c r="CC1914" s="298"/>
      <c r="CD1914" s="298"/>
      <c r="CE1914" s="298"/>
      <c r="CF1914" s="298"/>
      <c r="CG1914" s="298"/>
      <c r="CH1914" s="298"/>
      <c r="CI1914" s="298"/>
      <c r="CJ1914" s="298"/>
      <c r="CK1914" s="298"/>
      <c r="CL1914" s="298"/>
      <c r="CN1914" s="297"/>
      <c r="CO1914" s="298"/>
      <c r="CP1914" s="298"/>
      <c r="CQ1914" s="298"/>
      <c r="CR1914" s="298"/>
      <c r="CS1914" s="298"/>
      <c r="CT1914" s="298"/>
      <c r="CU1914" s="298"/>
      <c r="CV1914" s="298"/>
      <c r="CW1914" s="298"/>
      <c r="CX1914" s="298"/>
      <c r="CY1914" s="298"/>
      <c r="CZ1914" s="298"/>
      <c r="DA1914" s="298"/>
      <c r="DB1914" s="298"/>
      <c r="DC1914" s="298"/>
      <c r="DD1914" s="298"/>
      <c r="DE1914" s="298"/>
      <c r="DF1914" s="298"/>
      <c r="DG1914" s="298"/>
      <c r="DH1914" s="298"/>
      <c r="DI1914" s="298"/>
      <c r="DJ1914" s="298"/>
      <c r="DK1914" s="298"/>
      <c r="DL1914" s="298"/>
    </row>
    <row r="1915" spans="1:116" x14ac:dyDescent="0.4">
      <c r="B1915" t="str">
        <f>E1915</f>
        <v>1915 DTERMY-F</v>
      </c>
      <c r="D1915" t="s">
        <v>427</v>
      </c>
      <c r="E1915" t="str">
        <f t="shared" ref="E1915:E1917" si="3165">ROW()&amp;" "&amp;D1915</f>
        <v>1915 DTERMY-F</v>
      </c>
      <c r="G1915" s="95" t="str">
        <f>"Assumptions - "&amp;G1914</f>
        <v>Assumptions - Rolling fixed term debt - multiple borrowings w/ annual control:</v>
      </c>
      <c r="I1915"/>
      <c r="J1915"/>
      <c r="R1915"/>
      <c r="S1915"/>
      <c r="T1915"/>
      <c r="U1915"/>
      <c r="V1915"/>
      <c r="W1915"/>
      <c r="X1915"/>
      <c r="Y1915"/>
      <c r="Z1915"/>
      <c r="AA1915"/>
      <c r="AB1915"/>
      <c r="AC1915"/>
      <c r="AD1915"/>
      <c r="AE1915"/>
      <c r="AF1915"/>
      <c r="AG1915"/>
      <c r="AH1915"/>
      <c r="AI1915"/>
      <c r="AJ1915"/>
      <c r="AK1915"/>
      <c r="AL1915"/>
      <c r="AM1915"/>
      <c r="AN1915"/>
      <c r="AO1915"/>
      <c r="AP1915"/>
      <c r="AQ1915"/>
      <c r="AR1915"/>
      <c r="AS1915"/>
      <c r="AT1915"/>
      <c r="AU1915"/>
      <c r="AV1915"/>
      <c r="AW1915"/>
      <c r="AX1915"/>
      <c r="AY1915"/>
      <c r="AZ1915"/>
      <c r="BA1915"/>
      <c r="BB1915"/>
      <c r="BC1915"/>
      <c r="BD1915"/>
      <c r="BE1915"/>
      <c r="BF1915"/>
      <c r="BG1915"/>
      <c r="BH1915"/>
      <c r="BI1915"/>
      <c r="BJ1915"/>
      <c r="BK1915"/>
      <c r="BL1915"/>
      <c r="BM1915"/>
      <c r="BN1915"/>
      <c r="BO1915"/>
      <c r="BP1915"/>
      <c r="BQ1915"/>
      <c r="BR1915"/>
      <c r="BS1915"/>
      <c r="BT1915"/>
      <c r="BU1915"/>
      <c r="BV1915"/>
      <c r="BW1915"/>
      <c r="BX1915"/>
      <c r="BY1915"/>
      <c r="BZ1915"/>
      <c r="CA1915"/>
      <c r="CB1915"/>
      <c r="CC1915"/>
      <c r="CD1915"/>
      <c r="CE1915"/>
      <c r="CF1915"/>
      <c r="CG1915"/>
      <c r="CH1915"/>
      <c r="CI1915"/>
      <c r="CJ1915"/>
      <c r="CK1915"/>
      <c r="CL1915"/>
      <c r="CN1915"/>
    </row>
    <row r="1916" spans="1:116" x14ac:dyDescent="0.4">
      <c r="A1916" s="31"/>
      <c r="B1916" t="str">
        <f>E1916</f>
        <v>1916 DTERMY-F</v>
      </c>
      <c r="D1916" t="s">
        <v>427</v>
      </c>
      <c r="E1916" t="str">
        <f t="shared" si="3164"/>
        <v>1916 DTERMY-F</v>
      </c>
      <c r="F1916" s="31"/>
      <c r="G1916" s="159" t="s">
        <v>287</v>
      </c>
      <c r="H1916" s="57">
        <v>4</v>
      </c>
      <c r="I1916" s="31"/>
      <c r="J1916" s="31"/>
      <c r="K1916" s="31"/>
      <c r="L1916" s="31"/>
      <c r="M1916" s="31"/>
      <c r="N1916" s="31"/>
      <c r="O1916" s="31"/>
      <c r="P1916" s="31"/>
      <c r="R1916" s="31"/>
      <c r="S1916" s="73"/>
      <c r="T1916" s="73"/>
      <c r="U1916" s="73"/>
      <c r="V1916" s="73"/>
      <c r="W1916" s="73"/>
      <c r="X1916" s="73"/>
      <c r="Y1916" s="73"/>
      <c r="Z1916" s="73"/>
      <c r="AA1916" s="73"/>
      <c r="AB1916" s="73"/>
      <c r="AC1916" s="73"/>
      <c r="AD1916" s="73"/>
      <c r="AE1916" s="73"/>
      <c r="AF1916" s="73"/>
      <c r="AG1916" s="73"/>
      <c r="AH1916" s="73"/>
      <c r="AI1916" s="73"/>
      <c r="AJ1916" s="73"/>
      <c r="AK1916" s="73"/>
      <c r="AL1916" s="73"/>
      <c r="AM1916" s="73"/>
      <c r="AN1916" s="73"/>
      <c r="AO1916" s="73"/>
      <c r="AP1916" s="73"/>
      <c r="AQ1916" s="73"/>
      <c r="AR1916" s="73"/>
      <c r="AS1916" s="73"/>
      <c r="AT1916" s="73"/>
      <c r="AU1916" s="73"/>
      <c r="AV1916" s="73"/>
      <c r="AW1916" s="73"/>
      <c r="AX1916" s="73"/>
      <c r="AY1916" s="73"/>
      <c r="AZ1916" s="73"/>
      <c r="BA1916" s="73"/>
      <c r="BB1916" s="73"/>
      <c r="BC1916" s="73"/>
      <c r="BD1916" s="73"/>
      <c r="BE1916" s="73"/>
      <c r="BF1916" s="73"/>
      <c r="BG1916" s="73"/>
      <c r="BH1916" s="73"/>
      <c r="BI1916" s="73"/>
      <c r="BJ1916" s="73"/>
      <c r="BK1916" s="73"/>
      <c r="BL1916" s="73"/>
      <c r="BM1916" s="73"/>
      <c r="BN1916" s="73"/>
      <c r="BO1916" s="73"/>
      <c r="BP1916" s="73"/>
      <c r="BQ1916" s="73"/>
      <c r="BR1916" s="73"/>
      <c r="BS1916" s="73"/>
      <c r="BT1916" s="73"/>
      <c r="BU1916" s="73"/>
      <c r="BV1916" s="73"/>
      <c r="BW1916" s="73"/>
      <c r="BX1916" s="73"/>
      <c r="BY1916" s="73"/>
      <c r="BZ1916" s="73"/>
      <c r="CA1916" s="73"/>
      <c r="CB1916" s="73"/>
      <c r="CC1916" s="73"/>
      <c r="CD1916" s="73"/>
      <c r="CE1916" s="73"/>
      <c r="CF1916" s="73"/>
      <c r="CG1916" s="73"/>
      <c r="CH1916" s="73"/>
      <c r="CI1916" s="73"/>
      <c r="CJ1916" s="73"/>
      <c r="CK1916" s="73"/>
      <c r="CL1916" s="73"/>
      <c r="CN1916" s="31"/>
      <c r="CO1916" s="73"/>
      <c r="CP1916" s="73"/>
      <c r="CQ1916" s="73"/>
      <c r="CR1916" s="73"/>
      <c r="CS1916" s="73"/>
      <c r="CT1916" s="73"/>
      <c r="CU1916" s="73"/>
      <c r="CV1916" s="73"/>
      <c r="CW1916" s="73"/>
      <c r="CX1916" s="73"/>
      <c r="CY1916" s="73"/>
      <c r="CZ1916" s="73"/>
      <c r="DA1916" s="73"/>
      <c r="DB1916" s="73"/>
      <c r="DC1916" s="73"/>
      <c r="DD1916" s="73"/>
      <c r="DE1916" s="73"/>
      <c r="DF1916" s="73"/>
      <c r="DG1916" s="73"/>
      <c r="DH1916" s="73"/>
      <c r="DI1916" s="73"/>
      <c r="DJ1916" s="73"/>
      <c r="DK1916" s="73"/>
      <c r="DL1916" s="73"/>
    </row>
    <row r="1917" spans="1:116" x14ac:dyDescent="0.4">
      <c r="A1917" s="31"/>
      <c r="B1917" t="str">
        <f>E1917</f>
        <v>1917 DTERMY-F</v>
      </c>
      <c r="D1917" t="s">
        <v>427</v>
      </c>
      <c r="E1917" t="str">
        <f t="shared" si="3164"/>
        <v>1917 DTERMY-F</v>
      </c>
      <c r="F1917" s="31"/>
      <c r="G1917" s="159" t="s">
        <v>294</v>
      </c>
      <c r="H1917" s="57">
        <v>3</v>
      </c>
      <c r="I1917" s="31"/>
      <c r="J1917" s="31"/>
      <c r="K1917" s="31"/>
      <c r="L1917" s="31"/>
      <c r="M1917" s="31"/>
      <c r="N1917" s="31"/>
      <c r="O1917" s="31"/>
      <c r="P1917" s="31"/>
      <c r="R1917" s="31"/>
      <c r="S1917" s="73"/>
      <c r="T1917" s="73"/>
      <c r="U1917" s="73"/>
      <c r="V1917" s="73"/>
      <c r="W1917" s="73"/>
      <c r="X1917" s="73"/>
      <c r="Y1917" s="73"/>
      <c r="Z1917" s="73"/>
      <c r="AA1917" s="73"/>
      <c r="AB1917" s="73"/>
      <c r="AC1917" s="73"/>
      <c r="AD1917" s="73"/>
      <c r="AE1917" s="73"/>
      <c r="AF1917" s="73"/>
      <c r="AG1917" s="73"/>
      <c r="AH1917" s="73"/>
      <c r="AI1917" s="73"/>
      <c r="AJ1917" s="73"/>
      <c r="AK1917" s="73"/>
      <c r="AL1917" s="73"/>
      <c r="AM1917" s="73"/>
      <c r="AN1917" s="73"/>
      <c r="AO1917" s="73"/>
      <c r="AP1917" s="73"/>
      <c r="AQ1917" s="73"/>
      <c r="AR1917" s="73"/>
      <c r="AS1917" s="73"/>
      <c r="AT1917" s="73"/>
      <c r="AU1917" s="73"/>
      <c r="AV1917" s="73"/>
      <c r="AW1917" s="73"/>
      <c r="AX1917" s="73"/>
      <c r="AY1917" s="73"/>
      <c r="AZ1917" s="73"/>
      <c r="BA1917" s="73"/>
      <c r="BB1917" s="73"/>
      <c r="BC1917" s="73"/>
      <c r="BD1917" s="73"/>
      <c r="BE1917" s="73"/>
      <c r="BF1917" s="73"/>
      <c r="BG1917" s="73"/>
      <c r="BH1917" s="73"/>
      <c r="BI1917" s="73"/>
      <c r="BJ1917" s="73"/>
      <c r="BK1917" s="73"/>
      <c r="BL1917" s="73"/>
      <c r="BM1917" s="73"/>
      <c r="BN1917" s="73"/>
      <c r="BO1917" s="73"/>
      <c r="BP1917" s="73"/>
      <c r="BQ1917" s="73"/>
      <c r="BR1917" s="73"/>
      <c r="BS1917" s="73"/>
      <c r="BT1917" s="73"/>
      <c r="BU1917" s="73"/>
      <c r="BV1917" s="73"/>
      <c r="BW1917" s="73"/>
      <c r="BX1917" s="73"/>
      <c r="BY1917" s="73"/>
      <c r="BZ1917" s="73"/>
      <c r="CA1917" s="73"/>
      <c r="CB1917" s="73"/>
      <c r="CC1917" s="73"/>
      <c r="CD1917" s="73"/>
      <c r="CE1917" s="73"/>
      <c r="CF1917" s="73"/>
      <c r="CG1917" s="73"/>
      <c r="CH1917" s="73"/>
      <c r="CI1917" s="73"/>
      <c r="CJ1917" s="73"/>
      <c r="CK1917" s="73"/>
      <c r="CL1917" s="73"/>
      <c r="CN1917" s="31"/>
      <c r="CO1917" s="73"/>
      <c r="CP1917" s="73"/>
      <c r="CQ1917" s="73"/>
      <c r="CR1917" s="73"/>
      <c r="CS1917" s="73"/>
      <c r="CT1917" s="73"/>
      <c r="CU1917" s="73"/>
      <c r="CV1917" s="73"/>
      <c r="CW1917" s="73"/>
      <c r="CX1917" s="73"/>
      <c r="CY1917" s="73"/>
      <c r="CZ1917" s="73"/>
      <c r="DA1917" s="73"/>
      <c r="DB1917" s="73"/>
      <c r="DC1917" s="73"/>
      <c r="DD1917" s="73"/>
      <c r="DE1917" s="73"/>
      <c r="DF1917" s="73"/>
      <c r="DG1917" s="73"/>
      <c r="DH1917" s="73"/>
      <c r="DI1917" s="73"/>
      <c r="DJ1917" s="73"/>
      <c r="DK1917" s="73"/>
      <c r="DL1917" s="73"/>
    </row>
    <row r="1918" spans="1:116" x14ac:dyDescent="0.4">
      <c r="A1918" s="31"/>
      <c r="B1918" t="str">
        <f>E1918</f>
        <v>1918 DTERMY-F</v>
      </c>
      <c r="D1918" t="s">
        <v>427</v>
      </c>
      <c r="E1918" t="str">
        <f t="shared" si="3164"/>
        <v>1918 DTERMY-F</v>
      </c>
      <c r="F1918" s="31"/>
      <c r="G1918" s="159" t="s">
        <v>288</v>
      </c>
      <c r="H1918" s="59">
        <v>0.1</v>
      </c>
      <c r="I1918" s="31"/>
      <c r="J1918" s="31"/>
      <c r="K1918" s="31"/>
      <c r="L1918" s="31"/>
      <c r="M1918" s="31"/>
      <c r="N1918" s="31"/>
      <c r="O1918" s="31"/>
      <c r="P1918" s="31"/>
      <c r="R1918" s="31"/>
      <c r="S1918" s="73"/>
      <c r="T1918" s="73"/>
      <c r="U1918" s="73"/>
      <c r="V1918" s="73"/>
      <c r="W1918" s="73"/>
      <c r="X1918" s="73"/>
      <c r="Y1918" s="73"/>
      <c r="Z1918" s="73"/>
      <c r="AA1918" s="73"/>
      <c r="AB1918" s="73"/>
      <c r="AC1918" s="73"/>
      <c r="AD1918" s="73"/>
      <c r="AE1918" s="73"/>
      <c r="AF1918" s="73"/>
      <c r="AG1918" s="73"/>
      <c r="AH1918" s="73"/>
      <c r="AI1918" s="73"/>
      <c r="AJ1918" s="73"/>
      <c r="AK1918" s="73"/>
      <c r="AL1918" s="73"/>
      <c r="AM1918" s="73"/>
      <c r="AN1918" s="73"/>
      <c r="AO1918" s="73"/>
      <c r="AP1918" s="73"/>
      <c r="AQ1918" s="73"/>
      <c r="AR1918" s="73"/>
      <c r="AS1918" s="73"/>
      <c r="AT1918" s="73"/>
      <c r="AU1918" s="73"/>
      <c r="AV1918" s="73"/>
      <c r="AW1918" s="73"/>
      <c r="AX1918" s="73"/>
      <c r="AY1918" s="73"/>
      <c r="AZ1918" s="73"/>
      <c r="BA1918" s="73"/>
      <c r="BB1918" s="73"/>
      <c r="BC1918" s="73"/>
      <c r="BD1918" s="73"/>
      <c r="BE1918" s="73"/>
      <c r="BF1918" s="73"/>
      <c r="BG1918" s="73"/>
      <c r="BH1918" s="73"/>
      <c r="BI1918" s="73"/>
      <c r="BJ1918" s="73"/>
      <c r="BK1918" s="73"/>
      <c r="BL1918" s="73"/>
      <c r="BM1918" s="73"/>
      <c r="BN1918" s="73"/>
      <c r="BO1918" s="73"/>
      <c r="BP1918" s="73"/>
      <c r="BQ1918" s="73"/>
      <c r="BR1918" s="73"/>
      <c r="BS1918" s="73"/>
      <c r="BT1918" s="73"/>
      <c r="BU1918" s="73"/>
      <c r="BV1918" s="73"/>
      <c r="BW1918" s="73"/>
      <c r="BX1918" s="73"/>
      <c r="BY1918" s="73"/>
      <c r="BZ1918" s="73"/>
      <c r="CA1918" s="73"/>
      <c r="CB1918" s="73"/>
      <c r="CC1918" s="73"/>
      <c r="CD1918" s="73"/>
      <c r="CE1918" s="73"/>
      <c r="CF1918" s="73"/>
      <c r="CG1918" s="73"/>
      <c r="CH1918" s="73"/>
      <c r="CI1918" s="73"/>
      <c r="CJ1918" s="73"/>
      <c r="CK1918" s="73"/>
      <c r="CL1918" s="73"/>
      <c r="CN1918" s="31"/>
      <c r="CO1918" s="73"/>
      <c r="CP1918" s="73"/>
      <c r="CQ1918" s="73"/>
      <c r="CR1918" s="73"/>
      <c r="CS1918" s="73"/>
      <c r="CT1918" s="73"/>
      <c r="CU1918" s="73"/>
      <c r="CV1918" s="73"/>
      <c r="CW1918" s="73"/>
      <c r="CX1918" s="73"/>
      <c r="CY1918" s="73"/>
      <c r="CZ1918" s="73"/>
      <c r="DA1918" s="73"/>
      <c r="DB1918" s="73"/>
      <c r="DC1918" s="73"/>
      <c r="DD1918" s="73"/>
      <c r="DE1918" s="73"/>
      <c r="DF1918" s="73"/>
      <c r="DG1918" s="73"/>
      <c r="DH1918" s="73"/>
      <c r="DI1918" s="73"/>
      <c r="DJ1918" s="73"/>
      <c r="DK1918" s="73"/>
      <c r="DL1918" s="73"/>
    </row>
    <row r="1919" spans="1:116" x14ac:dyDescent="0.4">
      <c r="A1919" s="31"/>
      <c r="B1919" t="str">
        <f>E1919</f>
        <v>1919 DTERMY-F</v>
      </c>
      <c r="D1919" t="s">
        <v>427</v>
      </c>
      <c r="E1919" t="str">
        <f t="shared" si="3164"/>
        <v>1919 DTERMY-F</v>
      </c>
      <c r="F1919" s="31"/>
      <c r="G1919" s="158" t="s">
        <v>295</v>
      </c>
      <c r="H1919" s="23">
        <v>1000</v>
      </c>
      <c r="I1919" s="31"/>
      <c r="J1919" s="31"/>
      <c r="K1919" s="31"/>
      <c r="L1919" s="31"/>
      <c r="M1919" s="31"/>
      <c r="N1919" s="31"/>
      <c r="O1919" s="31"/>
      <c r="P1919" s="31"/>
      <c r="R1919" s="31"/>
      <c r="S1919" s="73"/>
      <c r="T1919" s="73"/>
      <c r="U1919" s="73"/>
      <c r="V1919" s="73"/>
      <c r="W1919" s="73"/>
      <c r="X1919" s="73"/>
      <c r="Y1919" s="73"/>
      <c r="Z1919" s="73"/>
      <c r="AA1919" s="73"/>
      <c r="AB1919" s="73"/>
      <c r="AC1919" s="73"/>
      <c r="AD1919" s="73"/>
      <c r="AE1919" s="73"/>
      <c r="AF1919" s="73"/>
      <c r="AG1919" s="73"/>
      <c r="AH1919" s="73"/>
      <c r="AI1919" s="73"/>
      <c r="AJ1919" s="73"/>
      <c r="AK1919" s="73"/>
      <c r="AL1919" s="73"/>
      <c r="AM1919" s="73"/>
      <c r="AN1919" s="73"/>
      <c r="AO1919" s="73"/>
      <c r="AP1919" s="73"/>
      <c r="AQ1919" s="73"/>
      <c r="AR1919" s="73"/>
      <c r="AS1919" s="73"/>
      <c r="AT1919" s="73"/>
      <c r="AU1919" s="73"/>
      <c r="AV1919" s="73"/>
      <c r="AW1919" s="73"/>
      <c r="AX1919" s="73"/>
      <c r="AY1919" s="73"/>
      <c r="AZ1919" s="73"/>
      <c r="BA1919" s="73"/>
      <c r="BB1919" s="73"/>
      <c r="BC1919" s="73"/>
      <c r="BD1919" s="73"/>
      <c r="BE1919" s="73"/>
      <c r="BF1919" s="73"/>
      <c r="BG1919" s="73"/>
      <c r="BH1919" s="73"/>
      <c r="BI1919" s="73"/>
      <c r="BJ1919" s="73"/>
      <c r="BK1919" s="73"/>
      <c r="BL1919" s="73"/>
      <c r="BM1919" s="73"/>
      <c r="BN1919" s="73"/>
      <c r="BO1919" s="73"/>
      <c r="BP1919" s="73"/>
      <c r="BQ1919" s="73"/>
      <c r="BR1919" s="73"/>
      <c r="BS1919" s="73"/>
      <c r="BT1919" s="73"/>
      <c r="BU1919" s="73"/>
      <c r="BV1919" s="73"/>
      <c r="BW1919" s="73"/>
      <c r="BX1919" s="73"/>
      <c r="BY1919" s="73"/>
      <c r="BZ1919" s="73"/>
      <c r="CA1919" s="73"/>
      <c r="CB1919" s="73"/>
      <c r="CC1919" s="73"/>
      <c r="CD1919" s="73"/>
      <c r="CE1919" s="73"/>
      <c r="CF1919" s="73"/>
      <c r="CG1919" s="73"/>
      <c r="CH1919" s="73"/>
      <c r="CI1919" s="73"/>
      <c r="CJ1919" s="73"/>
      <c r="CK1919" s="73"/>
      <c r="CL1919" s="73"/>
      <c r="CN1919" s="31"/>
      <c r="CO1919" s="73"/>
      <c r="CP1919" s="73"/>
      <c r="CQ1919" s="73"/>
      <c r="CR1919" s="73"/>
      <c r="CS1919" s="73"/>
      <c r="CT1919" s="73"/>
      <c r="CU1919" s="73"/>
      <c r="CV1919" s="73"/>
      <c r="CW1919" s="73"/>
      <c r="CX1919" s="73"/>
      <c r="CY1919" s="73"/>
      <c r="CZ1919" s="73"/>
      <c r="DA1919" s="73"/>
      <c r="DB1919" s="73"/>
      <c r="DC1919" s="73"/>
      <c r="DD1919" s="73"/>
      <c r="DE1919" s="73"/>
      <c r="DF1919" s="73"/>
      <c r="DG1919" s="73"/>
      <c r="DH1919" s="73"/>
      <c r="DI1919" s="73"/>
      <c r="DJ1919" s="73"/>
      <c r="DK1919" s="73"/>
      <c r="DL1919" s="73"/>
    </row>
    <row r="1920" spans="1:116" x14ac:dyDescent="0.4">
      <c r="A1920" s="31"/>
      <c r="B1920" s="31"/>
      <c r="C1920" s="31"/>
      <c r="D1920" t="s">
        <v>427</v>
      </c>
      <c r="E1920" t="str">
        <f t="shared" si="3164"/>
        <v>1920 DTERMY-F</v>
      </c>
      <c r="F1920" s="31"/>
      <c r="G1920" s="127"/>
      <c r="H1920" s="31"/>
      <c r="I1920" s="31"/>
      <c r="J1920" s="31"/>
      <c r="K1920" s="31"/>
      <c r="L1920" s="31"/>
      <c r="M1920" s="31"/>
      <c r="N1920" s="31"/>
      <c r="O1920" s="31"/>
      <c r="P1920" s="31"/>
      <c r="R1920" s="31"/>
      <c r="S1920" s="73"/>
      <c r="T1920" s="73"/>
      <c r="U1920" s="73"/>
      <c r="V1920" s="73"/>
      <c r="W1920" s="73"/>
      <c r="X1920" s="73"/>
      <c r="Y1920" s="73"/>
      <c r="Z1920" s="73"/>
      <c r="AA1920" s="73"/>
      <c r="AB1920" s="73"/>
      <c r="AC1920" s="73"/>
      <c r="AD1920" s="73"/>
      <c r="AE1920" s="73"/>
      <c r="AF1920" s="73"/>
      <c r="AG1920" s="73"/>
      <c r="AH1920" s="73"/>
      <c r="AI1920" s="73"/>
      <c r="AJ1920" s="73"/>
      <c r="AK1920" s="73"/>
      <c r="AL1920" s="73"/>
      <c r="AM1920" s="73"/>
      <c r="AN1920" s="73"/>
      <c r="AO1920" s="73"/>
      <c r="AP1920" s="73"/>
      <c r="AQ1920" s="73"/>
      <c r="AR1920" s="73"/>
      <c r="AS1920" s="73"/>
      <c r="AT1920" s="73"/>
      <c r="AU1920" s="73"/>
      <c r="AV1920" s="73"/>
      <c r="AW1920" s="73"/>
      <c r="AX1920" s="73"/>
      <c r="AY1920" s="73"/>
      <c r="AZ1920" s="73"/>
      <c r="BA1920" s="73"/>
      <c r="BB1920" s="73"/>
      <c r="BC1920" s="73"/>
      <c r="BD1920" s="73"/>
      <c r="BE1920" s="73"/>
      <c r="BF1920" s="73"/>
      <c r="BG1920" s="73"/>
      <c r="BH1920" s="73"/>
      <c r="BI1920" s="73"/>
      <c r="BJ1920" s="73"/>
      <c r="BK1920" s="73"/>
      <c r="BL1920" s="73"/>
      <c r="BM1920" s="73"/>
      <c r="BN1920" s="73"/>
      <c r="BO1920" s="73"/>
      <c r="BP1920" s="73"/>
      <c r="BQ1920" s="73"/>
      <c r="BR1920" s="73"/>
      <c r="BS1920" s="73"/>
      <c r="BT1920" s="73"/>
      <c r="BU1920" s="73"/>
      <c r="BV1920" s="73"/>
      <c r="BW1920" s="73"/>
      <c r="BX1920" s="73"/>
      <c r="BY1920" s="73"/>
      <c r="BZ1920" s="73"/>
      <c r="CA1920" s="73"/>
      <c r="CB1920" s="73"/>
      <c r="CC1920" s="73"/>
      <c r="CD1920" s="73"/>
      <c r="CE1920" s="73"/>
      <c r="CF1920" s="73"/>
      <c r="CG1920" s="73"/>
      <c r="CH1920" s="73"/>
      <c r="CI1920" s="73"/>
      <c r="CJ1920" s="73"/>
      <c r="CK1920" s="73"/>
      <c r="CL1920" s="73"/>
      <c r="CN1920" s="31"/>
      <c r="CO1920" s="73"/>
      <c r="CP1920" s="73"/>
      <c r="CQ1920" s="73"/>
      <c r="CR1920" s="73"/>
      <c r="CS1920" s="73"/>
      <c r="CT1920" s="73"/>
      <c r="CU1920" s="73"/>
      <c r="CV1920" s="73"/>
      <c r="CW1920" s="73"/>
      <c r="CX1920" s="73"/>
      <c r="CY1920" s="73"/>
      <c r="CZ1920" s="73"/>
      <c r="DA1920" s="73"/>
      <c r="DB1920" s="73"/>
      <c r="DC1920" s="73"/>
      <c r="DD1920" s="73"/>
      <c r="DE1920" s="73"/>
      <c r="DF1920" s="73"/>
      <c r="DG1920" s="73"/>
      <c r="DH1920" s="73"/>
      <c r="DI1920" s="73"/>
      <c r="DJ1920" s="73"/>
      <c r="DK1920" s="73"/>
      <c r="DL1920" s="73"/>
    </row>
    <row r="1921" spans="1:116" x14ac:dyDescent="0.4">
      <c r="D1921" t="s">
        <v>427</v>
      </c>
      <c r="E1921" t="str">
        <f t="shared" si="3164"/>
        <v>1921 DTERMY-F</v>
      </c>
      <c r="F1921" s="292"/>
      <c r="G1921" s="95" t="s">
        <v>290</v>
      </c>
      <c r="R1921" s="92"/>
      <c r="S1921" s="154"/>
      <c r="T1921" s="154"/>
      <c r="U1921" s="154"/>
      <c r="V1921" s="154"/>
      <c r="W1921" s="154"/>
      <c r="X1921" s="154"/>
      <c r="Y1921" s="154"/>
      <c r="Z1921" s="154"/>
      <c r="AA1921" s="154"/>
      <c r="AB1921" s="154"/>
      <c r="AC1921" s="154"/>
      <c r="AD1921" s="154"/>
      <c r="AE1921" s="154"/>
      <c r="AF1921" s="154"/>
      <c r="AG1921" s="154"/>
      <c r="AH1921" s="154"/>
      <c r="AI1921" s="154"/>
      <c r="AJ1921" s="154"/>
      <c r="AK1921" s="154"/>
      <c r="AL1921" s="154"/>
      <c r="AM1921" s="154"/>
      <c r="AN1921" s="154"/>
      <c r="AO1921" s="154"/>
      <c r="AP1921" s="154"/>
      <c r="AQ1921" s="154"/>
      <c r="AR1921" s="154"/>
      <c r="AS1921" s="154"/>
      <c r="AT1921" s="154"/>
      <c r="AU1921" s="154"/>
      <c r="AV1921" s="154"/>
      <c r="AW1921" s="154"/>
      <c r="AX1921" s="154"/>
      <c r="AY1921" s="154"/>
      <c r="AZ1921" s="154"/>
      <c r="BA1921" s="154"/>
      <c r="BB1921" s="154"/>
      <c r="BC1921" s="154"/>
      <c r="BD1921" s="154"/>
      <c r="BE1921" s="154"/>
      <c r="BF1921" s="154"/>
      <c r="BG1921" s="154"/>
      <c r="BH1921" s="154"/>
      <c r="BI1921" s="154"/>
      <c r="BJ1921" s="154"/>
      <c r="BK1921" s="154"/>
      <c r="BL1921" s="154"/>
      <c r="BM1921" s="154"/>
      <c r="BN1921" s="154"/>
      <c r="BO1921" s="154"/>
      <c r="BP1921" s="154"/>
      <c r="BQ1921" s="154"/>
      <c r="BR1921" s="154"/>
      <c r="BS1921" s="154"/>
      <c r="BT1921" s="154"/>
      <c r="BU1921" s="154"/>
      <c r="BV1921" s="154"/>
      <c r="BW1921" s="154"/>
      <c r="BX1921" s="154"/>
      <c r="BY1921" s="154"/>
      <c r="BZ1921" s="154"/>
      <c r="CA1921" s="154"/>
      <c r="CB1921" s="154"/>
      <c r="CC1921" s="154"/>
      <c r="CD1921" s="154"/>
      <c r="CE1921" s="154"/>
      <c r="CF1921" s="154"/>
      <c r="CG1921" s="154"/>
      <c r="CH1921" s="154"/>
      <c r="CI1921" s="154"/>
      <c r="CJ1921" s="154"/>
      <c r="CK1921" s="154"/>
      <c r="CL1921" s="154"/>
      <c r="CO1921" s="154"/>
      <c r="CP1921" s="154"/>
      <c r="CQ1921" s="154"/>
      <c r="CR1921" s="154"/>
      <c r="CS1921" s="154"/>
      <c r="CT1921" s="154"/>
      <c r="CU1921" s="154"/>
      <c r="CV1921" s="154"/>
      <c r="CW1921" s="154"/>
      <c r="CX1921" s="154"/>
      <c r="CY1921" s="154"/>
      <c r="CZ1921" s="154"/>
      <c r="DA1921" s="154"/>
      <c r="DB1921" s="154"/>
      <c r="DC1921" s="154"/>
      <c r="DD1921" s="154"/>
      <c r="DE1921" s="154"/>
      <c r="DF1921" s="154"/>
      <c r="DG1921" s="154"/>
      <c r="DH1921" s="154"/>
      <c r="DI1921" s="154"/>
      <c r="DJ1921" s="154"/>
      <c r="DK1921" s="154"/>
      <c r="DL1921" s="154"/>
    </row>
    <row r="1922" spans="1:116" x14ac:dyDescent="0.4">
      <c r="D1922" t="s">
        <v>427</v>
      </c>
      <c r="E1922" t="str">
        <f t="shared" si="3164"/>
        <v>1922 DTERMY-F</v>
      </c>
      <c r="F1922" s="292"/>
      <c r="G1922" s="158" t="s">
        <v>289</v>
      </c>
      <c r="K1922" s="24">
        <f>H1919</f>
        <v>1000</v>
      </c>
      <c r="L1922" s="24">
        <f ca="1">K1925</f>
        <v>2500.0000000000005</v>
      </c>
      <c r="M1922" s="24">
        <f ca="1">L1925</f>
        <v>0</v>
      </c>
      <c r="N1922" s="24">
        <f ca="1">M1925</f>
        <v>0</v>
      </c>
      <c r="O1922" s="24">
        <f ca="1">N1925</f>
        <v>0</v>
      </c>
      <c r="P1922" s="24">
        <f ca="1">O1925</f>
        <v>0</v>
      </c>
      <c r="R1922"/>
      <c r="S1922" s="80">
        <f>H1919</f>
        <v>1000</v>
      </c>
      <c r="T1922" s="62">
        <f t="shared" ref="T1922:AY1924" ca="1" si="3166">S1925</f>
        <v>1833.3333333333335</v>
      </c>
      <c r="U1922" s="62">
        <f t="shared" ca="1" si="3166"/>
        <v>2666.666666666667</v>
      </c>
      <c r="V1922" s="62">
        <f t="shared" ca="1" si="3166"/>
        <v>2500.0000000000005</v>
      </c>
      <c r="W1922" s="62">
        <f t="shared" ca="1" si="3166"/>
        <v>2500.0000000000005</v>
      </c>
      <c r="X1922" s="62">
        <f t="shared" ca="1" si="3166"/>
        <v>2500.0000000000005</v>
      </c>
      <c r="Y1922" s="62">
        <f t="shared" ca="1" si="3166"/>
        <v>2500.0000000000005</v>
      </c>
      <c r="Z1922" s="62">
        <f t="shared" ca="1" si="3166"/>
        <v>2500.0000000000005</v>
      </c>
      <c r="AA1922" s="62">
        <f t="shared" ca="1" si="3166"/>
        <v>2500.0000000000005</v>
      </c>
      <c r="AB1922" s="62">
        <f t="shared" ca="1" si="3166"/>
        <v>2500.0000000000005</v>
      </c>
      <c r="AC1922" s="62">
        <f t="shared" ca="1" si="3166"/>
        <v>2500.0000000000005</v>
      </c>
      <c r="AD1922" s="62">
        <f t="shared" ca="1" si="3166"/>
        <v>2500.0000000000005</v>
      </c>
      <c r="AE1922" s="62">
        <f t="shared" ca="1" si="3166"/>
        <v>2500.0000000000005</v>
      </c>
      <c r="AF1922" s="62">
        <f t="shared" ca="1" si="3166"/>
        <v>1666.666666666667</v>
      </c>
      <c r="AG1922" s="62">
        <f t="shared" ca="1" si="3166"/>
        <v>833.3333333333336</v>
      </c>
      <c r="AH1922" s="62">
        <f t="shared" ca="1" si="3166"/>
        <v>0</v>
      </c>
      <c r="AI1922" s="62">
        <f t="shared" ca="1" si="3166"/>
        <v>0</v>
      </c>
      <c r="AJ1922" s="62">
        <f t="shared" ca="1" si="3166"/>
        <v>0</v>
      </c>
      <c r="AK1922" s="62">
        <f t="shared" ca="1" si="3166"/>
        <v>0</v>
      </c>
      <c r="AL1922" s="62">
        <f t="shared" ca="1" si="3166"/>
        <v>0</v>
      </c>
      <c r="AM1922" s="62">
        <f t="shared" ca="1" si="3166"/>
        <v>0</v>
      </c>
      <c r="AN1922" s="62">
        <f t="shared" ca="1" si="3166"/>
        <v>0</v>
      </c>
      <c r="AO1922" s="62">
        <f t="shared" ca="1" si="3166"/>
        <v>0</v>
      </c>
      <c r="AP1922" s="62">
        <f t="shared" ca="1" si="3166"/>
        <v>0</v>
      </c>
      <c r="AQ1922" s="62">
        <f t="shared" ca="1" si="3166"/>
        <v>0</v>
      </c>
      <c r="AR1922" s="62">
        <f t="shared" ca="1" si="3166"/>
        <v>0</v>
      </c>
      <c r="AS1922" s="62">
        <f t="shared" ca="1" si="3166"/>
        <v>0</v>
      </c>
      <c r="AT1922" s="62">
        <f t="shared" ca="1" si="3166"/>
        <v>0</v>
      </c>
      <c r="AU1922" s="62">
        <f t="shared" ca="1" si="3166"/>
        <v>0</v>
      </c>
      <c r="AV1922" s="62">
        <f t="shared" ca="1" si="3166"/>
        <v>0</v>
      </c>
      <c r="AW1922" s="62">
        <f t="shared" ca="1" si="3166"/>
        <v>0</v>
      </c>
      <c r="AX1922" s="62">
        <f t="shared" ca="1" si="3166"/>
        <v>0</v>
      </c>
      <c r="AY1922" s="62">
        <f t="shared" ca="1" si="3166"/>
        <v>0</v>
      </c>
      <c r="AZ1922" s="62">
        <f t="shared" ref="AZ1922:CE1924" ca="1" si="3167">AY1925</f>
        <v>0</v>
      </c>
      <c r="BA1922" s="62">
        <f t="shared" ca="1" si="3167"/>
        <v>0</v>
      </c>
      <c r="BB1922" s="62">
        <f t="shared" ca="1" si="3167"/>
        <v>0</v>
      </c>
      <c r="BC1922" s="62">
        <f t="shared" ca="1" si="3167"/>
        <v>0</v>
      </c>
      <c r="BD1922" s="62">
        <f t="shared" ca="1" si="3167"/>
        <v>0</v>
      </c>
      <c r="BE1922" s="62">
        <f t="shared" ca="1" si="3167"/>
        <v>0</v>
      </c>
      <c r="BF1922" s="62">
        <f t="shared" ca="1" si="3167"/>
        <v>0</v>
      </c>
      <c r="BG1922" s="62">
        <f t="shared" ca="1" si="3167"/>
        <v>0</v>
      </c>
      <c r="BH1922" s="62">
        <f t="shared" ca="1" si="3167"/>
        <v>0</v>
      </c>
      <c r="BI1922" s="62">
        <f t="shared" ca="1" si="3167"/>
        <v>0</v>
      </c>
      <c r="BJ1922" s="62">
        <f t="shared" ca="1" si="3167"/>
        <v>0</v>
      </c>
      <c r="BK1922" s="62">
        <f t="shared" ca="1" si="3167"/>
        <v>0</v>
      </c>
      <c r="BL1922" s="62">
        <f t="shared" ca="1" si="3167"/>
        <v>0</v>
      </c>
      <c r="BM1922" s="62">
        <f t="shared" ca="1" si="3167"/>
        <v>0</v>
      </c>
      <c r="BN1922" s="62">
        <f t="shared" ca="1" si="3167"/>
        <v>0</v>
      </c>
      <c r="BO1922" s="62">
        <f t="shared" ca="1" si="3167"/>
        <v>0</v>
      </c>
      <c r="BP1922" s="62">
        <f t="shared" ca="1" si="3167"/>
        <v>0</v>
      </c>
      <c r="BQ1922" s="62">
        <f t="shared" ca="1" si="3167"/>
        <v>0</v>
      </c>
      <c r="BR1922" s="62">
        <f t="shared" ca="1" si="3167"/>
        <v>0</v>
      </c>
      <c r="BS1922" s="62">
        <f t="shared" ca="1" si="3167"/>
        <v>0</v>
      </c>
      <c r="BT1922" s="62">
        <f t="shared" ca="1" si="3167"/>
        <v>0</v>
      </c>
      <c r="BU1922" s="62">
        <f t="shared" ca="1" si="3167"/>
        <v>0</v>
      </c>
      <c r="BV1922" s="62">
        <f t="shared" ca="1" si="3167"/>
        <v>0</v>
      </c>
      <c r="BW1922" s="62">
        <f t="shared" ca="1" si="3167"/>
        <v>0</v>
      </c>
      <c r="BX1922" s="62">
        <f t="shared" ca="1" si="3167"/>
        <v>0</v>
      </c>
      <c r="BY1922" s="62">
        <f t="shared" ca="1" si="3167"/>
        <v>0</v>
      </c>
      <c r="BZ1922" s="62">
        <f t="shared" ca="1" si="3167"/>
        <v>0</v>
      </c>
      <c r="CA1922" s="62">
        <f t="shared" ca="1" si="3167"/>
        <v>0</v>
      </c>
      <c r="CB1922" s="62">
        <f t="shared" ca="1" si="3167"/>
        <v>0</v>
      </c>
      <c r="CC1922" s="62">
        <f t="shared" ca="1" si="3167"/>
        <v>0</v>
      </c>
      <c r="CD1922" s="62">
        <f t="shared" ca="1" si="3167"/>
        <v>0</v>
      </c>
      <c r="CE1922" s="62">
        <f t="shared" ca="1" si="3167"/>
        <v>0</v>
      </c>
      <c r="CF1922" s="62">
        <f t="shared" ref="CF1922:CL1924" ca="1" si="3168">CE1925</f>
        <v>0</v>
      </c>
      <c r="CG1922" s="62">
        <f t="shared" ca="1" si="3168"/>
        <v>0</v>
      </c>
      <c r="CH1922" s="62">
        <f t="shared" ca="1" si="3168"/>
        <v>0</v>
      </c>
      <c r="CI1922" s="62">
        <f t="shared" ca="1" si="3168"/>
        <v>0</v>
      </c>
      <c r="CJ1922" s="62">
        <f t="shared" ca="1" si="3168"/>
        <v>0</v>
      </c>
      <c r="CK1922" s="62">
        <f t="shared" ca="1" si="3168"/>
        <v>0</v>
      </c>
      <c r="CL1922" s="62">
        <f t="shared" ca="1" si="3168"/>
        <v>0</v>
      </c>
      <c r="CO1922" s="62">
        <f t="shared" ref="CO1922:DK1924" si="3169">CN1925</f>
        <v>0</v>
      </c>
      <c r="CP1922" s="62">
        <f t="shared" ca="1" si="3169"/>
        <v>0</v>
      </c>
      <c r="CQ1922" s="62">
        <f t="shared" ca="1" si="3169"/>
        <v>0</v>
      </c>
      <c r="CR1922" s="62">
        <f t="shared" ca="1" si="3169"/>
        <v>0</v>
      </c>
      <c r="CS1922" s="62">
        <f t="shared" ca="1" si="3169"/>
        <v>0</v>
      </c>
      <c r="CT1922" s="62">
        <f t="shared" ca="1" si="3169"/>
        <v>0</v>
      </c>
      <c r="CU1922" s="62">
        <f t="shared" ca="1" si="3169"/>
        <v>0</v>
      </c>
      <c r="CV1922" s="62">
        <f t="shared" ca="1" si="3169"/>
        <v>0</v>
      </c>
      <c r="CW1922" s="62">
        <f t="shared" ca="1" si="3169"/>
        <v>0</v>
      </c>
      <c r="CX1922" s="62">
        <f t="shared" ca="1" si="3169"/>
        <v>0</v>
      </c>
      <c r="CY1922" s="62">
        <f t="shared" ca="1" si="3169"/>
        <v>0</v>
      </c>
      <c r="CZ1922" s="62">
        <f t="shared" ca="1" si="3169"/>
        <v>0</v>
      </c>
      <c r="DA1922" s="62">
        <f t="shared" ca="1" si="3169"/>
        <v>0</v>
      </c>
      <c r="DB1922" s="62">
        <f t="shared" ca="1" si="3169"/>
        <v>0</v>
      </c>
      <c r="DC1922" s="62">
        <f t="shared" ca="1" si="3169"/>
        <v>0</v>
      </c>
      <c r="DD1922" s="62">
        <f t="shared" ca="1" si="3169"/>
        <v>0</v>
      </c>
      <c r="DE1922" s="62">
        <f t="shared" ca="1" si="3169"/>
        <v>0</v>
      </c>
      <c r="DF1922" s="62">
        <f t="shared" ca="1" si="3169"/>
        <v>0</v>
      </c>
      <c r="DG1922" s="62">
        <f t="shared" ca="1" si="3169"/>
        <v>0</v>
      </c>
      <c r="DH1922" s="62">
        <f t="shared" ca="1" si="3169"/>
        <v>0</v>
      </c>
      <c r="DI1922" s="62">
        <f t="shared" ca="1" si="3169"/>
        <v>0</v>
      </c>
      <c r="DJ1922" s="62">
        <f t="shared" ca="1" si="3169"/>
        <v>0</v>
      </c>
      <c r="DK1922" s="62">
        <f t="shared" ca="1" si="3169"/>
        <v>0</v>
      </c>
      <c r="DL1922" s="62">
        <f t="shared" ref="DL1922:DL1924" ca="1" si="3170">DK1925</f>
        <v>0</v>
      </c>
    </row>
    <row r="1923" spans="1:116" x14ac:dyDescent="0.4">
      <c r="B1923" t="str">
        <f>E1923</f>
        <v>1923 DTERMY-F</v>
      </c>
      <c r="C1923" t="s">
        <v>236</v>
      </c>
      <c r="D1923" t="s">
        <v>427</v>
      </c>
      <c r="E1923" t="str">
        <f t="shared" si="3164"/>
        <v>1923 DTERMY-F</v>
      </c>
      <c r="G1923" s="158" t="str">
        <f>"New borrowing - "&amp;SUBSTITUTE(G1914,":","")</f>
        <v>New borrowing - Rolling fixed term debt - multiple borrowings w/ annual control</v>
      </c>
      <c r="K1923" s="23">
        <v>10000</v>
      </c>
      <c r="L1923" s="23">
        <f>SUMIF($4:$4,L$2,1921:1921)</f>
        <v>0</v>
      </c>
      <c r="M1923" s="23">
        <f>SUMIF($4:$4,M$2,1921:1921)</f>
        <v>0</v>
      </c>
      <c r="N1923" s="23">
        <f>SUMIF($4:$4,N$2,1921:1921)</f>
        <v>0</v>
      </c>
      <c r="O1923" s="23">
        <f>SUMIF($4:$4,O$2,1921:1921)</f>
        <v>0</v>
      </c>
      <c r="P1923" s="23">
        <f>SUMIF($4:$4,P$2,1921:1921)</f>
        <v>0</v>
      </c>
      <c r="R1923" s="53">
        <f>H1919</f>
        <v>1000</v>
      </c>
      <c r="S1923" s="80" cm="1">
        <f t="array" ref="S1923">IFERROR(INDEX($K:$Q,ROW(),MATCH(S$3,$K$2:$Q$2,0))/12,0)</f>
        <v>833.33333333333337</v>
      </c>
      <c r="T1923" s="80" cm="1">
        <f t="array" ref="T1923">IFERROR(INDEX($K:$Q,ROW(),MATCH(T$3,$K$2:$Q$2,0))/12,0)</f>
        <v>833.33333333333337</v>
      </c>
      <c r="U1923" s="80" cm="1">
        <f t="array" ref="U1923">IFERROR(INDEX($K:$Q,ROW(),MATCH(U$3,$K$2:$Q$2,0))/12,0)</f>
        <v>833.33333333333337</v>
      </c>
      <c r="V1923" s="80" cm="1">
        <f t="array" ref="V1923">IFERROR(INDEX($K:$Q,ROW(),MATCH(V$3,$K$2:$Q$2,0))/12,0)</f>
        <v>833.33333333333337</v>
      </c>
      <c r="W1923" s="80" cm="1">
        <f t="array" ref="W1923">IFERROR(INDEX($K:$Q,ROW(),MATCH(W$3,$K$2:$Q$2,0))/12,0)</f>
        <v>833.33333333333337</v>
      </c>
      <c r="X1923" s="80" cm="1">
        <f t="array" ref="X1923">IFERROR(INDEX($K:$Q,ROW(),MATCH(X$3,$K$2:$Q$2,0))/12,0)</f>
        <v>833.33333333333337</v>
      </c>
      <c r="Y1923" s="80" cm="1">
        <f t="array" ref="Y1923">IFERROR(INDEX($K:$Q,ROW(),MATCH(Y$3,$K$2:$Q$2,0))/12,0)</f>
        <v>833.33333333333337</v>
      </c>
      <c r="Z1923" s="80" cm="1">
        <f t="array" ref="Z1923">IFERROR(INDEX($K:$Q,ROW(),MATCH(Z$3,$K$2:$Q$2,0))/12,0)</f>
        <v>833.33333333333337</v>
      </c>
      <c r="AA1923" s="80" cm="1">
        <f t="array" ref="AA1923">IFERROR(INDEX($K:$Q,ROW(),MATCH(AA$3,$K$2:$Q$2,0))/12,0)</f>
        <v>833.33333333333337</v>
      </c>
      <c r="AB1923" s="80" cm="1">
        <f t="array" ref="AB1923">IFERROR(INDEX($K:$Q,ROW(),MATCH(AB$3,$K$2:$Q$2,0))/12,0)</f>
        <v>833.33333333333337</v>
      </c>
      <c r="AC1923" s="80" cm="1">
        <f t="array" ref="AC1923">IFERROR(INDEX($K:$Q,ROW(),MATCH(AC$3,$K$2:$Q$2,0))/12,0)</f>
        <v>833.33333333333337</v>
      </c>
      <c r="AD1923" s="80" cm="1">
        <f t="array" ref="AD1923">IFERROR(INDEX($K:$Q,ROW(),MATCH(AD$3,$K$2:$Q$2,0))/12,0)</f>
        <v>833.33333333333337</v>
      </c>
      <c r="AE1923" s="80" cm="1">
        <f t="array" ref="AE1923">IFERROR(INDEX($K:$Q,ROW(),MATCH(AE$3,$K$2:$Q$2,0))/12,0)</f>
        <v>0</v>
      </c>
      <c r="AF1923" s="80" cm="1">
        <f t="array" ref="AF1923">IFERROR(INDEX($K:$Q,ROW(),MATCH(AF$3,$K$2:$Q$2,0))/12,0)</f>
        <v>0</v>
      </c>
      <c r="AG1923" s="80" cm="1">
        <f t="array" ref="AG1923">IFERROR(INDEX($K:$Q,ROW(),MATCH(AG$3,$K$2:$Q$2,0))/12,0)</f>
        <v>0</v>
      </c>
      <c r="AH1923" s="80" cm="1">
        <f t="array" ref="AH1923">IFERROR(INDEX($K:$Q,ROW(),MATCH(AH$3,$K$2:$Q$2,0))/12,0)</f>
        <v>0</v>
      </c>
      <c r="AI1923" s="80" cm="1">
        <f t="array" ref="AI1923">IFERROR(INDEX($K:$Q,ROW(),MATCH(AI$3,$K$2:$Q$2,0))/12,0)</f>
        <v>0</v>
      </c>
      <c r="AJ1923" s="80" cm="1">
        <f t="array" ref="AJ1923">IFERROR(INDEX($K:$Q,ROW(),MATCH(AJ$3,$K$2:$Q$2,0))/12,0)</f>
        <v>0</v>
      </c>
      <c r="AK1923" s="80" cm="1">
        <f t="array" ref="AK1923">IFERROR(INDEX($K:$Q,ROW(),MATCH(AK$3,$K$2:$Q$2,0))/12,0)</f>
        <v>0</v>
      </c>
      <c r="AL1923" s="80" cm="1">
        <f t="array" ref="AL1923">IFERROR(INDEX($K:$Q,ROW(),MATCH(AL$3,$K$2:$Q$2,0))/12,0)</f>
        <v>0</v>
      </c>
      <c r="AM1923" s="80" cm="1">
        <f t="array" ref="AM1923">IFERROR(INDEX($K:$Q,ROW(),MATCH(AM$3,$K$2:$Q$2,0))/12,0)</f>
        <v>0</v>
      </c>
      <c r="AN1923" s="80" cm="1">
        <f t="array" ref="AN1923">IFERROR(INDEX($K:$Q,ROW(),MATCH(AN$3,$K$2:$Q$2,0))/12,0)</f>
        <v>0</v>
      </c>
      <c r="AO1923" s="80" cm="1">
        <f t="array" ref="AO1923">IFERROR(INDEX($K:$Q,ROW(),MATCH(AO$3,$K$2:$Q$2,0))/12,0)</f>
        <v>0</v>
      </c>
      <c r="AP1923" s="80" cm="1">
        <f t="array" ref="AP1923">IFERROR(INDEX($K:$Q,ROW(),MATCH(AP$3,$K$2:$Q$2,0))/12,0)</f>
        <v>0</v>
      </c>
      <c r="AQ1923" s="80" cm="1">
        <f t="array" ref="AQ1923">IFERROR(INDEX($K:$Q,ROW(),MATCH(AQ$3,$K$2:$Q$2,0))/12,0)</f>
        <v>0</v>
      </c>
      <c r="AR1923" s="80" cm="1">
        <f t="array" ref="AR1923">IFERROR(INDEX($K:$Q,ROW(),MATCH(AR$3,$K$2:$Q$2,0))/12,0)</f>
        <v>0</v>
      </c>
      <c r="AS1923" s="80" cm="1">
        <f t="array" ref="AS1923">IFERROR(INDEX($K:$Q,ROW(),MATCH(AS$3,$K$2:$Q$2,0))/12,0)</f>
        <v>0</v>
      </c>
      <c r="AT1923" s="80" cm="1">
        <f t="array" ref="AT1923">IFERROR(INDEX($K:$Q,ROW(),MATCH(AT$3,$K$2:$Q$2,0))/12,0)</f>
        <v>0</v>
      </c>
      <c r="AU1923" s="80" cm="1">
        <f t="array" ref="AU1923">IFERROR(INDEX($K:$Q,ROW(),MATCH(AU$3,$K$2:$Q$2,0))/12,0)</f>
        <v>0</v>
      </c>
      <c r="AV1923" s="80" cm="1">
        <f t="array" ref="AV1923">IFERROR(INDEX($K:$Q,ROW(),MATCH(AV$3,$K$2:$Q$2,0))/12,0)</f>
        <v>0</v>
      </c>
      <c r="AW1923" s="80" cm="1">
        <f t="array" ref="AW1923">IFERROR(INDEX($K:$Q,ROW(),MATCH(AW$3,$K$2:$Q$2,0))/12,0)</f>
        <v>0</v>
      </c>
      <c r="AX1923" s="80" cm="1">
        <f t="array" ref="AX1923">IFERROR(INDEX($K:$Q,ROW(),MATCH(AX$3,$K$2:$Q$2,0))/12,0)</f>
        <v>0</v>
      </c>
      <c r="AY1923" s="80" cm="1">
        <f t="array" ref="AY1923">IFERROR(INDEX($K:$Q,ROW(),MATCH(AY$3,$K$2:$Q$2,0))/12,0)</f>
        <v>0</v>
      </c>
      <c r="AZ1923" s="80" cm="1">
        <f t="array" ref="AZ1923">IFERROR(INDEX($K:$Q,ROW(),MATCH(AZ$3,$K$2:$Q$2,0))/12,0)</f>
        <v>0</v>
      </c>
      <c r="BA1923" s="80" cm="1">
        <f t="array" ref="BA1923">IFERROR(INDEX($K:$Q,ROW(),MATCH(BA$3,$K$2:$Q$2,0))/12,0)</f>
        <v>0</v>
      </c>
      <c r="BB1923" s="80" cm="1">
        <f t="array" ref="BB1923">IFERROR(INDEX($K:$Q,ROW(),MATCH(BB$3,$K$2:$Q$2,0))/12,0)</f>
        <v>0</v>
      </c>
      <c r="BC1923" s="80" cm="1">
        <f t="array" ref="BC1923">IFERROR(INDEX($K:$Q,ROW(),MATCH(BC$3,$K$2:$Q$2,0))/12,0)</f>
        <v>0</v>
      </c>
      <c r="BD1923" s="80" cm="1">
        <f t="array" ref="BD1923">IFERROR(INDEX($K:$Q,ROW(),MATCH(BD$3,$K$2:$Q$2,0))/12,0)</f>
        <v>0</v>
      </c>
      <c r="BE1923" s="80" cm="1">
        <f t="array" ref="BE1923">IFERROR(INDEX($K:$Q,ROW(),MATCH(BE$3,$K$2:$Q$2,0))/12,0)</f>
        <v>0</v>
      </c>
      <c r="BF1923" s="80" cm="1">
        <f t="array" ref="BF1923">IFERROR(INDEX($K:$Q,ROW(),MATCH(BF$3,$K$2:$Q$2,0))/12,0)</f>
        <v>0</v>
      </c>
      <c r="BG1923" s="80" cm="1">
        <f t="array" ref="BG1923">IFERROR(INDEX($K:$Q,ROW(),MATCH(BG$3,$K$2:$Q$2,0))/12,0)</f>
        <v>0</v>
      </c>
      <c r="BH1923" s="80" cm="1">
        <f t="array" ref="BH1923">IFERROR(INDEX($K:$Q,ROW(),MATCH(BH$3,$K$2:$Q$2,0))/12,0)</f>
        <v>0</v>
      </c>
      <c r="BI1923" s="80" cm="1">
        <f t="array" ref="BI1923">IFERROR(INDEX($K:$Q,ROW(),MATCH(BI$3,$K$2:$Q$2,0))/12,0)</f>
        <v>0</v>
      </c>
      <c r="BJ1923" s="80" cm="1">
        <f t="array" ref="BJ1923">IFERROR(INDEX($K:$Q,ROW(),MATCH(BJ$3,$K$2:$Q$2,0))/12,0)</f>
        <v>0</v>
      </c>
      <c r="BK1923" s="80" cm="1">
        <f t="array" ref="BK1923">IFERROR(INDEX($K:$Q,ROW(),MATCH(BK$3,$K$2:$Q$2,0))/12,0)</f>
        <v>0</v>
      </c>
      <c r="BL1923" s="80" cm="1">
        <f t="array" ref="BL1923">IFERROR(INDEX($K:$Q,ROW(),MATCH(BL$3,$K$2:$Q$2,0))/12,0)</f>
        <v>0</v>
      </c>
      <c r="BM1923" s="80" cm="1">
        <f t="array" ref="BM1923">IFERROR(INDEX($K:$Q,ROW(),MATCH(BM$3,$K$2:$Q$2,0))/12,0)</f>
        <v>0</v>
      </c>
      <c r="BN1923" s="80" cm="1">
        <f t="array" ref="BN1923">IFERROR(INDEX($K:$Q,ROW(),MATCH(BN$3,$K$2:$Q$2,0))/12,0)</f>
        <v>0</v>
      </c>
      <c r="BO1923" s="80" cm="1">
        <f t="array" ref="BO1923">IFERROR(INDEX($K:$Q,ROW(),MATCH(BO$3,$K$2:$Q$2,0))/12,0)</f>
        <v>0</v>
      </c>
      <c r="BP1923" s="80" cm="1">
        <f t="array" ref="BP1923">IFERROR(INDEX($K:$Q,ROW(),MATCH(BP$3,$K$2:$Q$2,0))/12,0)</f>
        <v>0</v>
      </c>
      <c r="BQ1923" s="80" cm="1">
        <f t="array" ref="BQ1923">IFERROR(INDEX($K:$Q,ROW(),MATCH(BQ$3,$K$2:$Q$2,0))/12,0)</f>
        <v>0</v>
      </c>
      <c r="BR1923" s="80" cm="1">
        <f t="array" ref="BR1923">IFERROR(INDEX($K:$Q,ROW(),MATCH(BR$3,$K$2:$Q$2,0))/12,0)</f>
        <v>0</v>
      </c>
      <c r="BS1923" s="80" cm="1">
        <f t="array" ref="BS1923">IFERROR(INDEX($K:$Q,ROW(),MATCH(BS$3,$K$2:$Q$2,0))/12,0)</f>
        <v>0</v>
      </c>
      <c r="BT1923" s="80" cm="1">
        <f t="array" ref="BT1923">IFERROR(INDEX($K:$Q,ROW(),MATCH(BT$3,$K$2:$Q$2,0))/12,0)</f>
        <v>0</v>
      </c>
      <c r="BU1923" s="80" cm="1">
        <f t="array" ref="BU1923">IFERROR(INDEX($K:$Q,ROW(),MATCH(BU$3,$K$2:$Q$2,0))/12,0)</f>
        <v>0</v>
      </c>
      <c r="BV1923" s="80" cm="1">
        <f t="array" ref="BV1923">IFERROR(INDEX($K:$Q,ROW(),MATCH(BV$3,$K$2:$Q$2,0))/12,0)</f>
        <v>0</v>
      </c>
      <c r="BW1923" s="80" cm="1">
        <f t="array" ref="BW1923">IFERROR(INDEX($K:$Q,ROW(),MATCH(BW$3,$K$2:$Q$2,0))/12,0)</f>
        <v>0</v>
      </c>
      <c r="BX1923" s="80" cm="1">
        <f t="array" ref="BX1923">IFERROR(INDEX($K:$Q,ROW(),MATCH(BX$3,$K$2:$Q$2,0))/12,0)</f>
        <v>0</v>
      </c>
      <c r="BY1923" s="80" cm="1">
        <f t="array" ref="BY1923">IFERROR(INDEX($K:$Q,ROW(),MATCH(BY$3,$K$2:$Q$2,0))/12,0)</f>
        <v>0</v>
      </c>
      <c r="BZ1923" s="80" cm="1">
        <f t="array" ref="BZ1923">IFERROR(INDEX($K:$Q,ROW(),MATCH(BZ$3,$K$2:$Q$2,0))/12,0)</f>
        <v>0</v>
      </c>
      <c r="CA1923" s="80" cm="1">
        <f t="array" ref="CA1923">IFERROR(INDEX($K:$Q,ROW(),MATCH(CA$3,$K$2:$Q$2,0))/12,0)</f>
        <v>0</v>
      </c>
      <c r="CB1923" s="80" cm="1">
        <f t="array" ref="CB1923">IFERROR(INDEX($K:$Q,ROW(),MATCH(CB$3,$K$2:$Q$2,0))/12,0)</f>
        <v>0</v>
      </c>
      <c r="CC1923" s="80" cm="1">
        <f t="array" ref="CC1923">IFERROR(INDEX($K:$Q,ROW(),MATCH(CC$3,$K$2:$Q$2,0))/12,0)</f>
        <v>0</v>
      </c>
      <c r="CD1923" s="80" cm="1">
        <f t="array" ref="CD1923">IFERROR(INDEX($K:$Q,ROW(),MATCH(CD$3,$K$2:$Q$2,0))/12,0)</f>
        <v>0</v>
      </c>
      <c r="CE1923" s="80" cm="1">
        <f t="array" ref="CE1923">IFERROR(INDEX($K:$Q,ROW(),MATCH(CE$3,$K$2:$Q$2,0))/12,0)</f>
        <v>0</v>
      </c>
      <c r="CF1923" s="80" cm="1">
        <f t="array" ref="CF1923">IFERROR(INDEX($K:$Q,ROW(),MATCH(CF$3,$K$2:$Q$2,0))/12,0)</f>
        <v>0</v>
      </c>
      <c r="CG1923" s="80" cm="1">
        <f t="array" ref="CG1923">IFERROR(INDEX($K:$Q,ROW(),MATCH(CG$3,$K$2:$Q$2,0))/12,0)</f>
        <v>0</v>
      </c>
      <c r="CH1923" s="80" cm="1">
        <f t="array" ref="CH1923">IFERROR(INDEX($K:$Q,ROW(),MATCH(CH$3,$K$2:$Q$2,0))/12,0)</f>
        <v>0</v>
      </c>
      <c r="CI1923" s="80" cm="1">
        <f t="array" ref="CI1923">IFERROR(INDEX($K:$Q,ROW(),MATCH(CI$3,$K$2:$Q$2,0))/12,0)</f>
        <v>0</v>
      </c>
      <c r="CJ1923" s="80" cm="1">
        <f t="array" ref="CJ1923">IFERROR(INDEX($K:$Q,ROW(),MATCH(CJ$3,$K$2:$Q$2,0))/12,0)</f>
        <v>0</v>
      </c>
      <c r="CK1923" s="80" cm="1">
        <f t="array" ref="CK1923">IFERROR(INDEX($K:$Q,ROW(),MATCH(CK$3,$K$2:$Q$2,0))/12,0)</f>
        <v>0</v>
      </c>
      <c r="CL1923" s="80" cm="1">
        <f t="array" ref="CL1923">IFERROR(INDEX($K:$Q,ROW(),MATCH(CL$3,$K$2:$Q$2,0))/12,0)</f>
        <v>0</v>
      </c>
      <c r="CO1923" s="80" cm="1">
        <f t="array" ref="CO1923">IFERROR(INDEX($K:$Q,ROW(),MATCH(CO$3,$K$2:$Q$2,0))/CO$5,0)</f>
        <v>0</v>
      </c>
      <c r="CP1923" s="80" cm="1">
        <f t="array" ref="CP1923">IFERROR(INDEX($K:$Q,ROW(),MATCH(CP$3,$K$2:$Q$2,0))/CP$5,0)</f>
        <v>0</v>
      </c>
      <c r="CQ1923" s="80" cm="1">
        <f t="array" ref="CQ1923">IFERROR(INDEX($K:$Q,ROW(),MATCH(CQ$3,$K$2:$Q$2,0))/CQ$5,0)</f>
        <v>0</v>
      </c>
      <c r="CR1923" s="80" cm="1">
        <f t="array" ref="CR1923">IFERROR(INDEX($K:$Q,ROW(),MATCH(CR$3,$K$2:$Q$2,0))/CR$5,0)</f>
        <v>0</v>
      </c>
      <c r="CS1923" s="80" cm="1">
        <f t="array" ref="CS1923">IFERROR(INDEX($K:$Q,ROW(),MATCH(CS$3,$K$2:$Q$2,0))/CS$5,0)</f>
        <v>0</v>
      </c>
      <c r="CT1923" s="80" cm="1">
        <f t="array" ref="CT1923">IFERROR(INDEX($K:$Q,ROW(),MATCH(CT$3,$K$2:$Q$2,0))/CT$5,0)</f>
        <v>0</v>
      </c>
      <c r="CU1923" s="80" cm="1">
        <f t="array" ref="CU1923">IFERROR(INDEX($K:$Q,ROW(),MATCH(CU$3,$K$2:$Q$2,0))/CU$5,0)</f>
        <v>0</v>
      </c>
      <c r="CV1923" s="80" cm="1">
        <f t="array" ref="CV1923">IFERROR(INDEX($K:$Q,ROW(),MATCH(CV$3,$K$2:$Q$2,0))/CV$5,0)</f>
        <v>0</v>
      </c>
      <c r="CW1923" s="80" cm="1">
        <f t="array" ref="CW1923">IFERROR(INDEX($K:$Q,ROW(),MATCH(CW$3,$K$2:$Q$2,0))/CW$5,0)</f>
        <v>0</v>
      </c>
      <c r="CX1923" s="80" cm="1">
        <f t="array" ref="CX1923">IFERROR(INDEX($K:$Q,ROW(),MATCH(CX$3,$K$2:$Q$2,0))/CX$5,0)</f>
        <v>0</v>
      </c>
      <c r="CY1923" s="80" cm="1">
        <f t="array" ref="CY1923">IFERROR(INDEX($K:$Q,ROW(),MATCH(CY$3,$K$2:$Q$2,0))/CL$5,0)</f>
        <v>0</v>
      </c>
      <c r="CZ1923" s="80" cm="1">
        <f t="array" ref="CZ1923">IFERROR(INDEX($K:$Q,ROW(),MATCH(CZ$3,$K$2:$Q$2,0))/CZ$5,0)</f>
        <v>0</v>
      </c>
      <c r="DA1923" s="80" cm="1">
        <f t="array" ref="DA1923">IFERROR(INDEX($K:$Q,ROW(),MATCH(DA$3,$K$2:$Q$2,0))/DA$5,0)</f>
        <v>0</v>
      </c>
      <c r="DB1923" s="80" cm="1">
        <f t="array" ref="DB1923">IFERROR(INDEX($K:$Q,ROW(),MATCH(DB$3,$K$2:$Q$2,0))/DB$5,0)</f>
        <v>0</v>
      </c>
      <c r="DC1923" s="80" cm="1">
        <f t="array" ref="DC1923">IFERROR(INDEX($K:$Q,ROW(),MATCH(DC$3,$K$2:$Q$2,0))/DC$5,0)</f>
        <v>0</v>
      </c>
      <c r="DD1923" s="80" cm="1">
        <f t="array" ref="DD1923">IFERROR(INDEX($K:$Q,ROW(),MATCH(DD$3,$K$2:$Q$2,0))/DD$5,0)</f>
        <v>0</v>
      </c>
      <c r="DE1923" s="80" cm="1">
        <f t="array" ref="DE1923">IFERROR(INDEX($K:$Q,ROW(),MATCH(DE$3,$K$2:$Q$2,0))/DE$5,0)</f>
        <v>0</v>
      </c>
      <c r="DF1923" s="80" cm="1">
        <f t="array" ref="DF1923">IFERROR(INDEX($K:$Q,ROW(),MATCH(DF$3,$K$2:$Q$2,0))/DF$5,0)</f>
        <v>0</v>
      </c>
      <c r="DG1923" s="80" cm="1">
        <f t="array" ref="DG1923">IFERROR(INDEX($K:$Q,ROW(),MATCH(DG$3,$K$2:$Q$2,0))/DG$5,0)</f>
        <v>0</v>
      </c>
      <c r="DH1923" s="80" cm="1">
        <f t="array" ref="DH1923">IFERROR(INDEX($K:$Q,ROW(),MATCH(DH$3,$K$2:$Q$2,0))/DH$5,0)</f>
        <v>0</v>
      </c>
      <c r="DI1923" s="80" cm="1">
        <f t="array" ref="DI1923">IFERROR(INDEX($K:$Q,ROW(),MATCH(DI$3,$K$2:$Q$2,0))/DI$5,0)</f>
        <v>0</v>
      </c>
      <c r="DJ1923" s="80" cm="1">
        <f t="array" ref="DJ1923">IFERROR(INDEX($K:$Q,ROW(),MATCH(DJ$3,$K$2:$Q$2,0))/DJ$5,0)</f>
        <v>0</v>
      </c>
      <c r="DK1923" s="80" cm="1">
        <f t="array" ref="DK1923">IFERROR(INDEX($K:$Q,ROW(),MATCH(DK$3,$K$2:$Q$2,0))/DK$5,0)</f>
        <v>0</v>
      </c>
      <c r="DL1923" s="80" cm="1">
        <f t="array" ref="DL1923">IFERROR(INDEX($K:$Q,ROW(),MATCH(DL$3,$K$2:$Q$2,0))/DL$5,0)</f>
        <v>0</v>
      </c>
    </row>
    <row r="1924" spans="1:116" x14ac:dyDescent="0.4">
      <c r="C1924" t="s">
        <v>236</v>
      </c>
      <c r="D1924" t="s">
        <v>427</v>
      </c>
      <c r="E1924" t="str">
        <f t="shared" si="3164"/>
        <v>1924 DTERMY-F</v>
      </c>
      <c r="G1924" s="158" t="str">
        <f>"Repayment - "&amp;SUBSTITUTE(G1914,":","")</f>
        <v>Repayment - Rolling fixed term debt - multiple borrowings w/ annual control</v>
      </c>
      <c r="K1924" s="138">
        <f ca="1">SUMIF($3:$3,K$2,1924:1924)</f>
        <v>-8500</v>
      </c>
      <c r="L1924" s="138">
        <f ca="1">SUMIF($3:$3,L$2,1924:1924)</f>
        <v>-2500</v>
      </c>
      <c r="M1924" s="138">
        <f ca="1">SUMIF($3:$3,M$2,1924:1924)</f>
        <v>0</v>
      </c>
      <c r="N1924" s="138">
        <f ca="1">SUMIF($3:$3,N$2,1924:1924)</f>
        <v>0</v>
      </c>
      <c r="O1924" s="138">
        <f ca="1">SUMIF($3:$3,O$2,1924:1924)</f>
        <v>0</v>
      </c>
      <c r="P1924" s="138">
        <f ca="1">SUMIF($3:$3,P$2,1924:1924)</f>
        <v>0</v>
      </c>
      <c r="R1924" s="225"/>
      <c r="S1924" s="226">
        <f ca="1">-IF(COUNT($R1923:S1923)&lt;$H1916,0,OFFSET(S1923,0,-$H1916+1))-$J$1892*(COUNT(R1923:$S1923)=($H1916-$H1917+1))</f>
        <v>0</v>
      </c>
      <c r="T1924" s="226">
        <f ca="1">-IF(COUNT($R1923:T1923)&lt;$H1916,0,OFFSET(T1923,0,-$H1916+1))-$J$1892*(COUNT(S1923:$S1923)=($H1916-$H1917+1))</f>
        <v>0</v>
      </c>
      <c r="U1924" s="226">
        <f ca="1">-IF(COUNT($R1923:U1923)&lt;$H1916,0,OFFSET(U1923,0,-$H1916+1))-$J$1892*(COUNT($S1923:T1923)=($H1916-$H1917+1))</f>
        <v>-1000</v>
      </c>
      <c r="V1924" s="226">
        <f ca="1">-IF(COUNT($R1923:V1923)&lt;$H1916,0,OFFSET(V1923,0,-$H1916+1))-$J$1892*(COUNT($S1923:U1923)=($H1916-$H1917+1))</f>
        <v>-833.33333333333337</v>
      </c>
      <c r="W1924" s="226">
        <f ca="1">-IF(COUNT($R1923:W1923)&lt;$H1916,0,OFFSET(W1923,0,-$H1916+1))-$J$1892*(COUNT($S1923:V1923)=($H1916-$H1917+1))</f>
        <v>-833.33333333333337</v>
      </c>
      <c r="X1924" s="226">
        <f ca="1">-IF(COUNT($R1923:X1923)&lt;$H1916,0,OFFSET(X1923,0,-$H1916+1))-$J$1892*(COUNT($S1923:W1923)=($H1916-$H1917+1))</f>
        <v>-833.33333333333337</v>
      </c>
      <c r="Y1924" s="226">
        <f ca="1">-IF(COUNT($R1923:Y1923)&lt;$H1916,0,OFFSET(Y1923,0,-$H1916+1))-$J$1892*(COUNT($S1923:X1923)=($H1916-$H1917+1))</f>
        <v>-833.33333333333337</v>
      </c>
      <c r="Z1924" s="226">
        <f ca="1">-IF(COUNT($R1923:Z1923)&lt;$H1916,0,OFFSET(Z1923,0,-$H1916+1))-$J$1892*(COUNT($S1923:Y1923)=($H1916-$H1917+1))</f>
        <v>-833.33333333333337</v>
      </c>
      <c r="AA1924" s="226">
        <f ca="1">-IF(COUNT($R1923:AA1923)&lt;$H1916,0,OFFSET(AA1923,0,-$H1916+1))-$J$1892*(COUNT($S1923:Z1923)=($H1916-$H1917+1))</f>
        <v>-833.33333333333337</v>
      </c>
      <c r="AB1924" s="226">
        <f ca="1">-IF(COUNT($R1923:AB1923)&lt;$H1916,0,OFFSET(AB1923,0,-$H1916+1))-$J$1892*(COUNT($S1923:AA1923)=($H1916-$H1917+1))</f>
        <v>-833.33333333333337</v>
      </c>
      <c r="AC1924" s="226">
        <f ca="1">-IF(COUNT($R1923:AC1923)&lt;$H1916,0,OFFSET(AC1923,0,-$H1916+1))-$J$1892*(COUNT($S1923:AB1923)=($H1916-$H1917+1))</f>
        <v>-833.33333333333337</v>
      </c>
      <c r="AD1924" s="226">
        <f ca="1">-IF(COUNT($R1923:AD1923)&lt;$H1916,0,OFFSET(AD1923,0,-$H1916+1))-$J$1892*(COUNT($S1923:AC1923)=($H1916-$H1917+1))</f>
        <v>-833.33333333333337</v>
      </c>
      <c r="AE1924" s="226">
        <f ca="1">-IF(COUNT($R1923:AE1923)&lt;$H1916,0,OFFSET(AE1923,0,-$H1916+1))-$J$1892*(COUNT($S1923:AD1923)=($H1916-$H1917+1))</f>
        <v>-833.33333333333337</v>
      </c>
      <c r="AF1924" s="226">
        <f ca="1">-IF(COUNT($R1923:AF1923)&lt;$H1916,0,OFFSET(AF1923,0,-$H1916+1))-$J$1892*(COUNT($S1923:AE1923)=($H1916-$H1917+1))</f>
        <v>-833.33333333333337</v>
      </c>
      <c r="AG1924" s="226">
        <f ca="1">-IF(COUNT($R1923:AG1923)&lt;$H1916,0,OFFSET(AG1923,0,-$H1916+1))-$J$1892*(COUNT($S1923:AF1923)=($H1916-$H1917+1))</f>
        <v>-833.33333333333337</v>
      </c>
      <c r="AH1924" s="226">
        <f ca="1">-IF(COUNT($R1923:AH1923)&lt;$H1916,0,OFFSET(AH1923,0,-$H1916+1))-$J$1892*(COUNT($S1923:AG1923)=($H1916-$H1917+1))</f>
        <v>0</v>
      </c>
      <c r="AI1924" s="226">
        <f ca="1">-IF(COUNT($R1923:AI1923)&lt;$H1916,0,OFFSET(AI1923,0,-$H1916+1))-$J$1892*(COUNT($S1923:AH1923)=($H1916-$H1917+1))</f>
        <v>0</v>
      </c>
      <c r="AJ1924" s="226">
        <f ca="1">-IF(COUNT($R1923:AJ1923)&lt;$H1916,0,OFFSET(AJ1923,0,-$H1916+1))-$J$1892*(COUNT($S1923:AI1923)=($H1916-$H1917+1))</f>
        <v>0</v>
      </c>
      <c r="AK1924" s="226">
        <f ca="1">-IF(COUNT($R1923:AK1923)&lt;$H1916,0,OFFSET(AK1923,0,-$H1916+1))-$J$1892*(COUNT($S1923:AJ1923)=($H1916-$H1917+1))</f>
        <v>0</v>
      </c>
      <c r="AL1924" s="226">
        <f ca="1">-IF(COUNT($R1923:AL1923)&lt;$H1916,0,OFFSET(AL1923,0,-$H1916+1))-$J$1892*(COUNT($S1923:AK1923)=($H1916-$H1917+1))</f>
        <v>0</v>
      </c>
      <c r="AM1924" s="226">
        <f ca="1">-IF(COUNT($R1923:AM1923)&lt;$H1916,0,OFFSET(AM1923,0,-$H1916+1))-$J$1892*(COUNT($S1923:AL1923)=($H1916-$H1917+1))</f>
        <v>0</v>
      </c>
      <c r="AN1924" s="226">
        <f ca="1">-IF(COUNT($R1923:AN1923)&lt;$H1916,0,OFFSET(AN1923,0,-$H1916+1))-$J$1892*(COUNT($S1923:AM1923)=($H1916-$H1917+1))</f>
        <v>0</v>
      </c>
      <c r="AO1924" s="226">
        <f ca="1">-IF(COUNT($R1923:AO1923)&lt;$H1916,0,OFFSET(AO1923,0,-$H1916+1))-$J$1892*(COUNT($S1923:AN1923)=($H1916-$H1917+1))</f>
        <v>0</v>
      </c>
      <c r="AP1924" s="226">
        <f ca="1">-IF(COUNT($R1923:AP1923)&lt;$H1916,0,OFFSET(AP1923,0,-$H1916+1))-$J$1892*(COUNT($S1923:AO1923)=($H1916-$H1917+1))</f>
        <v>0</v>
      </c>
      <c r="AQ1924" s="226">
        <f ca="1">-IF(COUNT($R1923:AQ1923)&lt;$H1916,0,OFFSET(AQ1923,0,-$H1916+1))-$J$1892*(COUNT($S1923:AP1923)=($H1916-$H1917+1))</f>
        <v>0</v>
      </c>
      <c r="AR1924" s="226">
        <f ca="1">-IF(COUNT($R1923:AR1923)&lt;$H1916,0,OFFSET(AR1923,0,-$H1916+1))-$J$1892*(COUNT($S1923:AQ1923)=($H1916-$H1917+1))</f>
        <v>0</v>
      </c>
      <c r="AS1924" s="226">
        <f ca="1">-IF(COUNT($R1923:AS1923)&lt;$H1916,0,OFFSET(AS1923,0,-$H1916+1))-$J$1892*(COUNT($S1923:AR1923)=($H1916-$H1917+1))</f>
        <v>0</v>
      </c>
      <c r="AT1924" s="226">
        <f ca="1">-IF(COUNT($R1923:AT1923)&lt;$H1916,0,OFFSET(AT1923,0,-$H1916+1))-$J$1892*(COUNT($S1923:AS1923)=($H1916-$H1917+1))</f>
        <v>0</v>
      </c>
      <c r="AU1924" s="226">
        <f ca="1">-IF(COUNT($R1923:AU1923)&lt;$H1916,0,OFFSET(AU1923,0,-$H1916+1))-$J$1892*(COUNT($S1923:AT1923)=($H1916-$H1917+1))</f>
        <v>0</v>
      </c>
      <c r="AV1924" s="226">
        <f ca="1">-IF(COUNT($R1923:AV1923)&lt;$H1916,0,OFFSET(AV1923,0,-$H1916+1))-$J$1892*(COUNT($S1923:AU1923)=($H1916-$H1917+1))</f>
        <v>0</v>
      </c>
      <c r="AW1924" s="226">
        <f ca="1">-IF(COUNT($R1923:AW1923)&lt;$H1916,0,OFFSET(AW1923,0,-$H1916+1))-$J$1892*(COUNT($S1923:AV1923)=($H1916-$H1917+1))</f>
        <v>0</v>
      </c>
      <c r="AX1924" s="226">
        <f ca="1">-IF(COUNT($R1923:AX1923)&lt;$H1916,0,OFFSET(AX1923,0,-$H1916+1))-$J$1892*(COUNT($S1923:AW1923)=($H1916-$H1917+1))</f>
        <v>0</v>
      </c>
      <c r="AY1924" s="226">
        <f ca="1">-IF(COUNT($R1923:AY1923)&lt;$H1916,0,OFFSET(AY1923,0,-$H1916+1))-$J$1892*(COUNT($S1923:AX1923)=($H1916-$H1917+1))</f>
        <v>0</v>
      </c>
      <c r="AZ1924" s="226">
        <f ca="1">-IF(COUNT($R1923:AZ1923)&lt;$H1916,0,OFFSET(AZ1923,0,-$H1916+1))-$J$1892*(COUNT($S1923:AY1923)=($H1916-$H1917+1))</f>
        <v>0</v>
      </c>
      <c r="BA1924" s="226">
        <f ca="1">-IF(COUNT($R1923:BA1923)&lt;$H1916,0,OFFSET(BA1923,0,-$H1916+1))-$J$1892*(COUNT($S1923:AZ1923)=($H1916-$H1917+1))</f>
        <v>0</v>
      </c>
      <c r="BB1924" s="226">
        <f ca="1">-IF(COUNT($R1923:BB1923)&lt;$H1916,0,OFFSET(BB1923,0,-$H1916+1))-$J$1892*(COUNT($S1923:BA1923)=($H1916-$H1917+1))</f>
        <v>0</v>
      </c>
      <c r="BC1924" s="226">
        <f ca="1">-IF(COUNT($R1923:BC1923)&lt;$H1916,0,OFFSET(BC1923,0,-$H1916+1))-$J$1892*(COUNT($S1923:BB1923)=($H1916-$H1917+1))</f>
        <v>0</v>
      </c>
      <c r="BD1924" s="226">
        <f ca="1">-IF(COUNT($R1923:BD1923)&lt;$H1916,0,OFFSET(BD1923,0,-$H1916+1))-$J$1892*(COUNT($S1923:BC1923)=($H1916-$H1917+1))</f>
        <v>0</v>
      </c>
      <c r="BE1924" s="226">
        <f ca="1">-IF(COUNT($R1923:BE1923)&lt;$H1916,0,OFFSET(BE1923,0,-$H1916+1))-$J$1892*(COUNT($S1923:BD1923)=($H1916-$H1917+1))</f>
        <v>0</v>
      </c>
      <c r="BF1924" s="226">
        <f ca="1">-IF(COUNT($R1923:BF1923)&lt;$H1916,0,OFFSET(BF1923,0,-$H1916+1))-$J$1892*(COUNT($S1923:BE1923)=($H1916-$H1917+1))</f>
        <v>0</v>
      </c>
      <c r="BG1924" s="226">
        <f ca="1">-IF(COUNT($R1923:BG1923)&lt;$H1916,0,OFFSET(BG1923,0,-$H1916+1))-$J$1892*(COUNT($S1923:BF1923)=($H1916-$H1917+1))</f>
        <v>0</v>
      </c>
      <c r="BH1924" s="226">
        <f ca="1">-IF(COUNT($R1923:BH1923)&lt;$H1916,0,OFFSET(BH1923,0,-$H1916+1))-$J$1892*(COUNT($S1923:BG1923)=($H1916-$H1917+1))</f>
        <v>0</v>
      </c>
      <c r="BI1924" s="226">
        <f ca="1">-IF(COUNT($R1923:BI1923)&lt;$H1916,0,OFFSET(BI1923,0,-$H1916+1))-$J$1892*(COUNT($S1923:BH1923)=($H1916-$H1917+1))</f>
        <v>0</v>
      </c>
      <c r="BJ1924" s="226">
        <f ca="1">-IF(COUNT($R1923:BJ1923)&lt;$H1916,0,OFFSET(BJ1923,0,-$H1916+1))-$J$1892*(COUNT($S1923:BI1923)=($H1916-$H1917+1))</f>
        <v>0</v>
      </c>
      <c r="BK1924" s="226">
        <f ca="1">-IF(COUNT($R1923:BK1923)&lt;$H1916,0,OFFSET(BK1923,0,-$H1916+1))-$J$1892*(COUNT($S1923:BJ1923)=($H1916-$H1917+1))</f>
        <v>0</v>
      </c>
      <c r="BL1924" s="226">
        <f ca="1">-IF(COUNT($R1923:BL1923)&lt;$H1916,0,OFFSET(BL1923,0,-$H1916+1))-$J$1892*(COUNT($S1923:BK1923)=($H1916-$H1917+1))</f>
        <v>0</v>
      </c>
      <c r="BM1924" s="226">
        <f ca="1">-IF(COUNT($R1923:BM1923)&lt;$H1916,0,OFFSET(BM1923,0,-$H1916+1))-$J$1892*(COUNT($S1923:BL1923)=($H1916-$H1917+1))</f>
        <v>0</v>
      </c>
      <c r="BN1924" s="226">
        <f ca="1">-IF(COUNT($R1923:BN1923)&lt;$H1916,0,OFFSET(BN1923,0,-$H1916+1))-$J$1892*(COUNT($S1923:BM1923)=($H1916-$H1917+1))</f>
        <v>0</v>
      </c>
      <c r="BO1924" s="226">
        <f ca="1">-IF(COUNT($R1923:BO1923)&lt;$H1916,0,OFFSET(BO1923,0,-$H1916+1))-$J$1892*(COUNT($S1923:BN1923)=($H1916-$H1917+1))</f>
        <v>0</v>
      </c>
      <c r="BP1924" s="226">
        <f ca="1">-IF(COUNT($R1923:BP1923)&lt;$H1916,0,OFFSET(BP1923,0,-$H1916+1))-$J$1892*(COUNT($S1923:BO1923)=($H1916-$H1917+1))</f>
        <v>0</v>
      </c>
      <c r="BQ1924" s="226">
        <f ca="1">-IF(COUNT($R1923:BQ1923)&lt;$H1916,0,OFFSET(BQ1923,0,-$H1916+1))-$J$1892*(COUNT($S1923:BP1923)=($H1916-$H1917+1))</f>
        <v>0</v>
      </c>
      <c r="BR1924" s="226">
        <f ca="1">-IF(COUNT($R1923:BR1923)&lt;$H1916,0,OFFSET(BR1923,0,-$H1916+1))-$J$1892*(COUNT($S1923:BQ1923)=($H1916-$H1917+1))</f>
        <v>0</v>
      </c>
      <c r="BS1924" s="226">
        <f ca="1">-IF(COUNT($R1923:BS1923)&lt;$H1916,0,OFFSET(BS1923,0,-$H1916+1))-$J$1892*(COUNT($S1923:BR1923)=($H1916-$H1917+1))</f>
        <v>0</v>
      </c>
      <c r="BT1924" s="226">
        <f ca="1">-IF(COUNT($R1923:BT1923)&lt;$H1916,0,OFFSET(BT1923,0,-$H1916+1))-$J$1892*(COUNT($S1923:BS1923)=($H1916-$H1917+1))</f>
        <v>0</v>
      </c>
      <c r="BU1924" s="226">
        <f ca="1">-IF(COUNT($R1923:BU1923)&lt;$H1916,0,OFFSET(BU1923,0,-$H1916+1))-$J$1892*(COUNT($S1923:BT1923)=($H1916-$H1917+1))</f>
        <v>0</v>
      </c>
      <c r="BV1924" s="226">
        <f ca="1">-IF(COUNT($R1923:BV1923)&lt;$H1916,0,OFFSET(BV1923,0,-$H1916+1))-$J$1892*(COUNT($S1923:BU1923)=($H1916-$H1917+1))</f>
        <v>0</v>
      </c>
      <c r="BW1924" s="226">
        <f ca="1">-IF(COUNT($R1923:BW1923)&lt;$H1916,0,OFFSET(BW1923,0,-$H1916+1))-$J$1892*(COUNT($S1923:BV1923)=($H1916-$H1917+1))</f>
        <v>0</v>
      </c>
      <c r="BX1924" s="226">
        <f ca="1">-IF(COUNT($R1923:BX1923)&lt;$H1916,0,OFFSET(BX1923,0,-$H1916+1))-$J$1892*(COUNT($S1923:BW1923)=($H1916-$H1917+1))</f>
        <v>0</v>
      </c>
      <c r="BY1924" s="226">
        <f ca="1">-IF(COUNT($R1923:BY1923)&lt;$H1916,0,OFFSET(BY1923,0,-$H1916+1))-$J$1892*(COUNT($S1923:BX1923)=($H1916-$H1917+1))</f>
        <v>0</v>
      </c>
      <c r="BZ1924" s="226">
        <f ca="1">-IF(COUNT($R1923:BZ1923)&lt;$H1916,0,OFFSET(BZ1923,0,-$H1916+1))-$J$1892*(COUNT($S1923:BY1923)=($H1916-$H1917+1))</f>
        <v>0</v>
      </c>
      <c r="CA1924" s="226">
        <f ca="1">-IF(COUNT($R1923:CA1923)&lt;$H1916,0,OFFSET(CA1923,0,-$H1916+1))-$J$1892*(COUNT($S1923:BZ1923)=($H1916-$H1917+1))</f>
        <v>0</v>
      </c>
      <c r="CB1924" s="226">
        <f ca="1">-IF(COUNT($R1923:CB1923)&lt;$H1916,0,OFFSET(CB1923,0,-$H1916+1))-$J$1892*(COUNT($S1923:CA1923)=($H1916-$H1917+1))</f>
        <v>0</v>
      </c>
      <c r="CC1924" s="226">
        <f ca="1">-IF(COUNT($R1923:CC1923)&lt;$H1916,0,OFFSET(CC1923,0,-$H1916+1))-$J$1892*(COUNT($S1923:CB1923)=($H1916-$H1917+1))</f>
        <v>0</v>
      </c>
      <c r="CD1924" s="226">
        <f ca="1">-IF(COUNT($R1923:CD1923)&lt;$H1916,0,OFFSET(CD1923,0,-$H1916+1))-$J$1892*(COUNT($S1923:CC1923)=($H1916-$H1917+1))</f>
        <v>0</v>
      </c>
      <c r="CE1924" s="226">
        <f ca="1">-IF(COUNT($R1923:CE1923)&lt;$H1916,0,OFFSET(CE1923,0,-$H1916+1))-$J$1892*(COUNT($S1923:CD1923)=($H1916-$H1917+1))</f>
        <v>0</v>
      </c>
      <c r="CF1924" s="226">
        <f ca="1">-IF(COUNT($R1923:CF1923)&lt;$H1916,0,OFFSET(CF1923,0,-$H1916+1))-$J$1892*(COUNT($S1923:CE1923)=($H1916-$H1917+1))</f>
        <v>0</v>
      </c>
      <c r="CG1924" s="226">
        <f ca="1">-IF(COUNT($R1923:CG1923)&lt;$H1916,0,OFFSET(CG1923,0,-$H1916+1))-$J$1892*(COUNT($S1923:CF1923)=($H1916-$H1917+1))</f>
        <v>0</v>
      </c>
      <c r="CH1924" s="226">
        <f ca="1">-IF(COUNT($R1923:CH1923)&lt;$H1916,0,OFFSET(CH1923,0,-$H1916+1))-$J$1892*(COUNT($S1923:CG1923)=($H1916-$H1917+1))</f>
        <v>0</v>
      </c>
      <c r="CI1924" s="226">
        <f ca="1">-IF(COUNT($R1923:CI1923)&lt;$H1916,0,OFFSET(CI1923,0,-$H1916+1))-$J$1892*(COUNT($S1923:CH1923)=($H1916-$H1917+1))</f>
        <v>0</v>
      </c>
      <c r="CJ1924" s="226">
        <f ca="1">-IF(COUNT($R1923:CJ1923)&lt;$H1916,0,OFFSET(CJ1923,0,-$H1916+1))-$J$1892*(COUNT($S1923:CI1923)=($H1916-$H1917+1))</f>
        <v>0</v>
      </c>
      <c r="CK1924" s="226">
        <f ca="1">-IF(COUNT($R1923:CK1923)&lt;$H1916,0,OFFSET(CK1923,0,-$H1916+1))-$J$1892*(COUNT($S1923:CJ1923)=($H1916-$H1917+1))</f>
        <v>0</v>
      </c>
      <c r="CL1924" s="226">
        <f ca="1">-IF(COUNT($R1923:CL1923)&lt;$H1916,0,OFFSET(CL1923,0,-$H1916+1))-$J$1892*(COUNT($S1923:CK1923)=($H1916-$H1917+1))</f>
        <v>0</v>
      </c>
      <c r="CM1924" s="225"/>
      <c r="CN1924" s="321"/>
      <c r="CO1924" s="226">
        <f ca="1">-IF(COUNT($R1923:CO1923)&lt;$H1916,0,OFFSET(CO1923,0,-$H1916+1))-$J$1892*(COUNT($S1923:CN1923)=($H1916-$H1917+1))</f>
        <v>0</v>
      </c>
      <c r="CP1924" s="226">
        <f ca="1">-IF(COUNT($R1923:CP1923)&lt;$H1916,0,OFFSET(CP1923,0,-$H1916+1))-$J$1892*(COUNT($S1923:CO1923)=($H1916-$H1917+1))</f>
        <v>0</v>
      </c>
      <c r="CQ1924" s="226">
        <f ca="1">-IF(COUNT($R1923:CQ1923)&lt;$H1916,0,OFFSET(CQ1923,0,-$H1916+1))-$J$1892*(COUNT($S1923:CP1923)=($H1916-$H1917+1))</f>
        <v>0</v>
      </c>
      <c r="CR1924" s="226">
        <f ca="1">-IF(COUNT($R1923:CR1923)&lt;$H1916,0,OFFSET(CR1923,0,-$H1916+1))-$J$1892*(COUNT($S1923:CQ1923)=($H1916-$H1917+1))</f>
        <v>0</v>
      </c>
      <c r="CS1924" s="226">
        <f ca="1">-IF(COUNT($R1923:CS1923)&lt;$H1916,0,OFFSET(CS1923,0,-$H1916+1))-$J$1892*(COUNT($S1923:CR1923)=($H1916-$H1917+1))</f>
        <v>0</v>
      </c>
      <c r="CT1924" s="226">
        <f ca="1">-IF(COUNT($R1923:CT1923)&lt;$H1916,0,OFFSET(CT1923,0,-$H1916+1))-$J$1892*(COUNT($S1923:CS1923)=($H1916-$H1917+1))</f>
        <v>0</v>
      </c>
      <c r="CU1924" s="226">
        <f ca="1">-IF(COUNT($R1923:CU1923)&lt;$H1916,0,OFFSET(CU1923,0,-$H1916+1))-$J$1892*(COUNT($S1923:CT1923)=($H1916-$H1917+1))</f>
        <v>0</v>
      </c>
      <c r="CV1924" s="226">
        <f ca="1">-IF(COUNT($R1923:CV1923)&lt;$H1916,0,OFFSET(CV1923,0,-$H1916+1))-$J$1892*(COUNT($S1923:CU1923)=($H1916-$H1917+1))</f>
        <v>0</v>
      </c>
      <c r="CW1924" s="226">
        <f ca="1">-IF(COUNT($R1923:CW1923)&lt;$H1916,0,OFFSET(CW1923,0,-$H1916+1))-$J$1892*(COUNT($S1923:CV1923)=($H1916-$H1917+1))</f>
        <v>0</v>
      </c>
      <c r="CX1924" s="226">
        <f ca="1">-IF(COUNT($R1923:CX1923)&lt;$H1916,0,OFFSET(CX1923,0,-$H1916+1))-$J$1892*(COUNT($S1923:CW1923)=($H1916-$H1917+1))</f>
        <v>0</v>
      </c>
      <c r="CY1924" s="226">
        <f ca="1">-IF(COUNT($R1923:CY1923)&lt;$H1916,0,OFFSET(CY1923,0,-$H1916+1))-$J$1892*(COUNT($S1923:CX1923)=($H1916-$H1917+1))</f>
        <v>0</v>
      </c>
      <c r="CZ1924" s="226">
        <f ca="1">-IF(COUNT($R1923:CZ1923)&lt;$H1916,0,OFFSET(CZ1923,0,-$H1916+1))-$J$1892*(COUNT($S1923:CY1923)=($H1916-$H1917+1))</f>
        <v>0</v>
      </c>
      <c r="DA1924" s="226">
        <f ca="1">-IF(COUNT($R1923:DA1923)&lt;$H1916,0,OFFSET(DA1923,0,-$H1916+1))-$J$1892*(COUNT($S1923:CZ1923)=($H1916-$H1917+1))</f>
        <v>0</v>
      </c>
      <c r="DB1924" s="226">
        <f ca="1">-IF(COUNT($R1923:DB1923)&lt;$H1916,0,OFFSET(DB1923,0,-$H1916+1))-$J$1892*(COUNT($S1923:DA1923)=($H1916-$H1917+1))</f>
        <v>0</v>
      </c>
      <c r="DC1924" s="226">
        <f ca="1">-IF(COUNT($R1923:DC1923)&lt;$H1916,0,OFFSET(DC1923,0,-$H1916+1))-$J$1892*(COUNT($S1923:DB1923)=($H1916-$H1917+1))</f>
        <v>0</v>
      </c>
      <c r="DD1924" s="226">
        <f ca="1">-IF(COUNT($R1923:DD1923)&lt;$H1916,0,OFFSET(DD1923,0,-$H1916+1))-$J$1892*(COUNT($S1923:DC1923)=($H1916-$H1917+1))</f>
        <v>0</v>
      </c>
      <c r="DE1924" s="226">
        <f ca="1">-IF(COUNT($R1923:DE1923)&lt;$H1916,0,OFFSET(DE1923,0,-$H1916+1))-$J$1892*(COUNT($S1923:DD1923)=($H1916-$H1917+1))</f>
        <v>0</v>
      </c>
      <c r="DF1924" s="226">
        <f ca="1">-IF(COUNT($R1923:DF1923)&lt;$H1916,0,OFFSET(DF1923,0,-$H1916+1))-$J$1892*(COUNT($S1923:DE1923)=($H1916-$H1917+1))</f>
        <v>0</v>
      </c>
      <c r="DG1924" s="226">
        <f ca="1">-IF(COUNT($R1923:DG1923)&lt;$H1916,0,OFFSET(DG1923,0,-$H1916+1))-$J$1892*(COUNT($S1923:DF1923)=($H1916-$H1917+1))</f>
        <v>0</v>
      </c>
      <c r="DH1924" s="226">
        <f ca="1">-IF(COUNT($R1923:DH1923)&lt;$H1916,0,OFFSET(DH1923,0,-$H1916+1))-$J$1892*(COUNT($S1923:DG1923)=($H1916-$H1917+1))</f>
        <v>0</v>
      </c>
      <c r="DI1924" s="226">
        <f ca="1">-IF(COUNT($R1923:DI1923)&lt;$H1916,0,OFFSET(DI1923,0,-$H1916+1))-$J$1892*(COUNT($S1923:DH1923)=($H1916-$H1917+1))</f>
        <v>0</v>
      </c>
      <c r="DJ1924" s="226">
        <f ca="1">-IF(COUNT($R1923:DJ1923)&lt;$H1916,0,OFFSET(DJ1923,0,-$H1916+1))-$J$1892*(COUNT($S1923:DI1923)=($H1916-$H1917+1))</f>
        <v>0</v>
      </c>
      <c r="DK1924" s="226">
        <f ca="1">-IF(COUNT($R1923:DK1923)&lt;$H1916,0,OFFSET(DK1923,0,-$H1916+1))-$J$1892*(COUNT($S1923:DJ1923)=($H1916-$H1917+1))</f>
        <v>0</v>
      </c>
      <c r="DL1924" s="226">
        <f ca="1">-IF(COUNT($R1923:DL1923)&lt;$H1916,0,OFFSET(DL1923,0,-$H1916+1))-$J$1892*(COUNT($S1923:DK1923)=($H1916-$H1917+1))</f>
        <v>0</v>
      </c>
    </row>
    <row r="1925" spans="1:116" x14ac:dyDescent="0.4">
      <c r="C1925" t="s">
        <v>237</v>
      </c>
      <c r="D1925" t="s">
        <v>427</v>
      </c>
      <c r="E1925" t="str">
        <f t="shared" si="3164"/>
        <v>1925 DTERMY-F</v>
      </c>
      <c r="G1925" s="126" t="str">
        <f>"Debt - "&amp;SUBSTITUTE(G1914,":","")</f>
        <v>Debt - Rolling fixed term debt - multiple borrowings w/ annual control</v>
      </c>
      <c r="I1925" s="80"/>
      <c r="J1925" s="80"/>
      <c r="K1925" s="33">
        <f ca="1">SUMIF($4:$4,K$2,1925:1925)</f>
        <v>2500.0000000000005</v>
      </c>
      <c r="L1925" s="33">
        <f ca="1">SUMIF($4:$4,L$2,1925:1925)</f>
        <v>0</v>
      </c>
      <c r="M1925" s="33">
        <f ca="1">SUMIF($4:$4,M$2,1925:1925)</f>
        <v>0</v>
      </c>
      <c r="N1925" s="33">
        <f ca="1">SUMIF($4:$4,N$2,1925:1925)</f>
        <v>0</v>
      </c>
      <c r="O1925" s="33">
        <f ca="1">SUMIF($4:$4,O$2,1925:1925)</f>
        <v>0</v>
      </c>
      <c r="P1925" s="33">
        <f ca="1">SUMIF($4:$4,P$2,1925:1925)</f>
        <v>0</v>
      </c>
      <c r="R1925" s="53">
        <f>S1922</f>
        <v>1000</v>
      </c>
      <c r="S1925" s="93">
        <f t="shared" ref="S1925:AX1927" ca="1" si="3171">SUM(S1922:S1924)</f>
        <v>1833.3333333333335</v>
      </c>
      <c r="T1925" s="93">
        <f t="shared" ca="1" si="3171"/>
        <v>2666.666666666667</v>
      </c>
      <c r="U1925" s="93">
        <f t="shared" ca="1" si="3171"/>
        <v>2500.0000000000005</v>
      </c>
      <c r="V1925" s="93">
        <f t="shared" ca="1" si="3171"/>
        <v>2500.0000000000005</v>
      </c>
      <c r="W1925" s="93">
        <f t="shared" ca="1" si="3171"/>
        <v>2500.0000000000005</v>
      </c>
      <c r="X1925" s="93">
        <f t="shared" ca="1" si="3171"/>
        <v>2500.0000000000005</v>
      </c>
      <c r="Y1925" s="93">
        <f t="shared" ca="1" si="3171"/>
        <v>2500.0000000000005</v>
      </c>
      <c r="Z1925" s="93">
        <f t="shared" ca="1" si="3171"/>
        <v>2500.0000000000005</v>
      </c>
      <c r="AA1925" s="93">
        <f t="shared" ca="1" si="3171"/>
        <v>2500.0000000000005</v>
      </c>
      <c r="AB1925" s="93">
        <f t="shared" ca="1" si="3171"/>
        <v>2500.0000000000005</v>
      </c>
      <c r="AC1925" s="93">
        <f t="shared" ca="1" si="3171"/>
        <v>2500.0000000000005</v>
      </c>
      <c r="AD1925" s="93">
        <f t="shared" ca="1" si="3171"/>
        <v>2500.0000000000005</v>
      </c>
      <c r="AE1925" s="93">
        <f t="shared" ca="1" si="3171"/>
        <v>1666.666666666667</v>
      </c>
      <c r="AF1925" s="93">
        <f t="shared" ca="1" si="3171"/>
        <v>833.3333333333336</v>
      </c>
      <c r="AG1925" s="93">
        <f t="shared" ca="1" si="3171"/>
        <v>0</v>
      </c>
      <c r="AH1925" s="93">
        <f t="shared" ca="1" si="3171"/>
        <v>0</v>
      </c>
      <c r="AI1925" s="93">
        <f t="shared" ca="1" si="3171"/>
        <v>0</v>
      </c>
      <c r="AJ1925" s="93">
        <f t="shared" ca="1" si="3171"/>
        <v>0</v>
      </c>
      <c r="AK1925" s="93">
        <f t="shared" ca="1" si="3171"/>
        <v>0</v>
      </c>
      <c r="AL1925" s="93">
        <f t="shared" ca="1" si="3171"/>
        <v>0</v>
      </c>
      <c r="AM1925" s="93">
        <f t="shared" ca="1" si="3171"/>
        <v>0</v>
      </c>
      <c r="AN1925" s="93">
        <f t="shared" ca="1" si="3171"/>
        <v>0</v>
      </c>
      <c r="AO1925" s="93">
        <f t="shared" ca="1" si="3171"/>
        <v>0</v>
      </c>
      <c r="AP1925" s="93">
        <f t="shared" ca="1" si="3171"/>
        <v>0</v>
      </c>
      <c r="AQ1925" s="93">
        <f t="shared" ca="1" si="3171"/>
        <v>0</v>
      </c>
      <c r="AR1925" s="93">
        <f t="shared" ca="1" si="3171"/>
        <v>0</v>
      </c>
      <c r="AS1925" s="93">
        <f t="shared" ca="1" si="3171"/>
        <v>0</v>
      </c>
      <c r="AT1925" s="93">
        <f t="shared" ca="1" si="3171"/>
        <v>0</v>
      </c>
      <c r="AU1925" s="93">
        <f t="shared" ca="1" si="3171"/>
        <v>0</v>
      </c>
      <c r="AV1925" s="93">
        <f t="shared" ca="1" si="3171"/>
        <v>0</v>
      </c>
      <c r="AW1925" s="93">
        <f t="shared" ca="1" si="3171"/>
        <v>0</v>
      </c>
      <c r="AX1925" s="93">
        <f t="shared" ca="1" si="3171"/>
        <v>0</v>
      </c>
      <c r="AY1925" s="93">
        <f t="shared" ref="AY1925:CD1927" ca="1" si="3172">SUM(AY1922:AY1924)</f>
        <v>0</v>
      </c>
      <c r="AZ1925" s="93">
        <f t="shared" ca="1" si="3172"/>
        <v>0</v>
      </c>
      <c r="BA1925" s="93">
        <f t="shared" ca="1" si="3172"/>
        <v>0</v>
      </c>
      <c r="BB1925" s="93">
        <f t="shared" ca="1" si="3172"/>
        <v>0</v>
      </c>
      <c r="BC1925" s="93">
        <f t="shared" ca="1" si="3172"/>
        <v>0</v>
      </c>
      <c r="BD1925" s="93">
        <f t="shared" ca="1" si="3172"/>
        <v>0</v>
      </c>
      <c r="BE1925" s="93">
        <f t="shared" ca="1" si="3172"/>
        <v>0</v>
      </c>
      <c r="BF1925" s="93">
        <f t="shared" ca="1" si="3172"/>
        <v>0</v>
      </c>
      <c r="BG1925" s="93">
        <f t="shared" ca="1" si="3172"/>
        <v>0</v>
      </c>
      <c r="BH1925" s="93">
        <f t="shared" ca="1" si="3172"/>
        <v>0</v>
      </c>
      <c r="BI1925" s="93">
        <f t="shared" ca="1" si="3172"/>
        <v>0</v>
      </c>
      <c r="BJ1925" s="93">
        <f t="shared" ca="1" si="3172"/>
        <v>0</v>
      </c>
      <c r="BK1925" s="93">
        <f t="shared" ca="1" si="3172"/>
        <v>0</v>
      </c>
      <c r="BL1925" s="93">
        <f t="shared" ca="1" si="3172"/>
        <v>0</v>
      </c>
      <c r="BM1925" s="93">
        <f t="shared" ca="1" si="3172"/>
        <v>0</v>
      </c>
      <c r="BN1925" s="93">
        <f t="shared" ca="1" si="3172"/>
        <v>0</v>
      </c>
      <c r="BO1925" s="93">
        <f t="shared" ca="1" si="3172"/>
        <v>0</v>
      </c>
      <c r="BP1925" s="93">
        <f t="shared" ca="1" si="3172"/>
        <v>0</v>
      </c>
      <c r="BQ1925" s="93">
        <f t="shared" ca="1" si="3172"/>
        <v>0</v>
      </c>
      <c r="BR1925" s="93">
        <f t="shared" ca="1" si="3172"/>
        <v>0</v>
      </c>
      <c r="BS1925" s="93">
        <f t="shared" ca="1" si="3172"/>
        <v>0</v>
      </c>
      <c r="BT1925" s="93">
        <f t="shared" ca="1" si="3172"/>
        <v>0</v>
      </c>
      <c r="BU1925" s="93">
        <f t="shared" ca="1" si="3172"/>
        <v>0</v>
      </c>
      <c r="BV1925" s="93">
        <f t="shared" ca="1" si="3172"/>
        <v>0</v>
      </c>
      <c r="BW1925" s="93">
        <f t="shared" ca="1" si="3172"/>
        <v>0</v>
      </c>
      <c r="BX1925" s="93">
        <f t="shared" ca="1" si="3172"/>
        <v>0</v>
      </c>
      <c r="BY1925" s="93">
        <f t="shared" ca="1" si="3172"/>
        <v>0</v>
      </c>
      <c r="BZ1925" s="93">
        <f t="shared" ca="1" si="3172"/>
        <v>0</v>
      </c>
      <c r="CA1925" s="93">
        <f t="shared" ca="1" si="3172"/>
        <v>0</v>
      </c>
      <c r="CB1925" s="93">
        <f t="shared" ca="1" si="3172"/>
        <v>0</v>
      </c>
      <c r="CC1925" s="93">
        <f t="shared" ca="1" si="3172"/>
        <v>0</v>
      </c>
      <c r="CD1925" s="93">
        <f t="shared" ca="1" si="3172"/>
        <v>0</v>
      </c>
      <c r="CE1925" s="93">
        <f t="shared" ref="CE1925:CL1927" ca="1" si="3173">SUM(CE1922:CE1924)</f>
        <v>0</v>
      </c>
      <c r="CF1925" s="93">
        <f t="shared" ca="1" si="3173"/>
        <v>0</v>
      </c>
      <c r="CG1925" s="93">
        <f t="shared" ca="1" si="3173"/>
        <v>0</v>
      </c>
      <c r="CH1925" s="93">
        <f t="shared" ca="1" si="3173"/>
        <v>0</v>
      </c>
      <c r="CI1925" s="93">
        <f t="shared" ca="1" si="3173"/>
        <v>0</v>
      </c>
      <c r="CJ1925" s="93">
        <f t="shared" ca="1" si="3173"/>
        <v>0</v>
      </c>
      <c r="CK1925" s="93">
        <f t="shared" ca="1" si="3173"/>
        <v>0</v>
      </c>
      <c r="CL1925" s="93">
        <f t="shared" ca="1" si="3173"/>
        <v>0</v>
      </c>
      <c r="CN1925" s="80"/>
      <c r="CO1925" s="93">
        <f t="shared" ref="CO1925:DL1927" ca="1" si="3174">SUM(CO1922:CO1924)</f>
        <v>0</v>
      </c>
      <c r="CP1925" s="93">
        <f t="shared" ca="1" si="3174"/>
        <v>0</v>
      </c>
      <c r="CQ1925" s="93">
        <f t="shared" ca="1" si="3174"/>
        <v>0</v>
      </c>
      <c r="CR1925" s="93">
        <f t="shared" ca="1" si="3174"/>
        <v>0</v>
      </c>
      <c r="CS1925" s="93">
        <f t="shared" ca="1" si="3174"/>
        <v>0</v>
      </c>
      <c r="CT1925" s="93">
        <f t="shared" ca="1" si="3174"/>
        <v>0</v>
      </c>
      <c r="CU1925" s="93">
        <f t="shared" ca="1" si="3174"/>
        <v>0</v>
      </c>
      <c r="CV1925" s="93">
        <f t="shared" ca="1" si="3174"/>
        <v>0</v>
      </c>
      <c r="CW1925" s="93">
        <f t="shared" ca="1" si="3174"/>
        <v>0</v>
      </c>
      <c r="CX1925" s="93">
        <f t="shared" ca="1" si="3174"/>
        <v>0</v>
      </c>
      <c r="CY1925" s="93">
        <f t="shared" ca="1" si="3174"/>
        <v>0</v>
      </c>
      <c r="CZ1925" s="93">
        <f t="shared" ca="1" si="3174"/>
        <v>0</v>
      </c>
      <c r="DA1925" s="93">
        <f t="shared" ca="1" si="3174"/>
        <v>0</v>
      </c>
      <c r="DB1925" s="93">
        <f t="shared" ca="1" si="3174"/>
        <v>0</v>
      </c>
      <c r="DC1925" s="93">
        <f t="shared" ca="1" si="3174"/>
        <v>0</v>
      </c>
      <c r="DD1925" s="93">
        <f t="shared" ca="1" si="3174"/>
        <v>0</v>
      </c>
      <c r="DE1925" s="93">
        <f t="shared" ca="1" si="3174"/>
        <v>0</v>
      </c>
      <c r="DF1925" s="93">
        <f t="shared" ca="1" si="3174"/>
        <v>0</v>
      </c>
      <c r="DG1925" s="93">
        <f t="shared" ca="1" si="3174"/>
        <v>0</v>
      </c>
      <c r="DH1925" s="93">
        <f t="shared" ca="1" si="3174"/>
        <v>0</v>
      </c>
      <c r="DI1925" s="93">
        <f t="shared" ca="1" si="3174"/>
        <v>0</v>
      </c>
      <c r="DJ1925" s="93">
        <f t="shared" ca="1" si="3174"/>
        <v>0</v>
      </c>
      <c r="DK1925" s="93">
        <f t="shared" ca="1" si="3174"/>
        <v>0</v>
      </c>
      <c r="DL1925" s="93">
        <f t="shared" ca="1" si="3174"/>
        <v>0</v>
      </c>
    </row>
    <row r="1926" spans="1:116" x14ac:dyDescent="0.4">
      <c r="A1926" s="98"/>
      <c r="B1926" s="59"/>
      <c r="C1926" s="59"/>
      <c r="D1926" t="s">
        <v>427</v>
      </c>
      <c r="E1926" t="str">
        <f t="shared" si="3164"/>
        <v>1926 DTERMY-F</v>
      </c>
      <c r="G1926" s="125"/>
      <c r="R1926"/>
      <c r="S1926" s="62"/>
      <c r="T1926" s="62"/>
      <c r="U1926" s="62"/>
      <c r="V1926" s="62"/>
      <c r="W1926" s="62"/>
      <c r="X1926" s="62"/>
      <c r="Y1926" s="62"/>
      <c r="Z1926" s="62"/>
      <c r="AA1926" s="62"/>
      <c r="AB1926" s="62"/>
      <c r="AC1926" s="62"/>
      <c r="AD1926" s="62"/>
      <c r="AE1926" s="62"/>
      <c r="AF1926" s="62"/>
      <c r="AG1926" s="62"/>
      <c r="AH1926" s="62"/>
      <c r="AI1926" s="62"/>
      <c r="AJ1926" s="62"/>
      <c r="AK1926" s="62"/>
      <c r="AL1926" s="62"/>
      <c r="AM1926" s="62"/>
      <c r="AN1926" s="62"/>
      <c r="AO1926" s="62"/>
      <c r="AP1926" s="62"/>
      <c r="AQ1926" s="62"/>
      <c r="AR1926" s="62"/>
      <c r="AS1926" s="62"/>
      <c r="AT1926" s="62"/>
      <c r="AU1926" s="62"/>
      <c r="AV1926" s="62"/>
      <c r="AW1926" s="62"/>
      <c r="AX1926" s="62"/>
      <c r="AY1926" s="62"/>
      <c r="AZ1926" s="62"/>
      <c r="BA1926" s="62"/>
      <c r="BB1926" s="62"/>
      <c r="BC1926" s="62"/>
      <c r="BD1926" s="62"/>
      <c r="BE1926" s="62"/>
      <c r="BF1926" s="62"/>
      <c r="BG1926" s="62"/>
      <c r="BH1926" s="62"/>
      <c r="BI1926" s="62"/>
      <c r="BJ1926" s="62"/>
      <c r="BK1926" s="62"/>
      <c r="BL1926" s="62"/>
      <c r="BM1926" s="62"/>
      <c r="BN1926" s="62"/>
      <c r="BO1926" s="62"/>
      <c r="BP1926" s="62"/>
      <c r="BQ1926" s="62"/>
      <c r="BR1926" s="62"/>
      <c r="BS1926" s="62"/>
      <c r="BT1926" s="62"/>
      <c r="BU1926" s="62"/>
      <c r="BV1926" s="62"/>
      <c r="BW1926" s="62"/>
      <c r="BX1926" s="62"/>
      <c r="BY1926" s="62"/>
      <c r="BZ1926" s="62"/>
      <c r="CA1926" s="62"/>
      <c r="CB1926" s="62"/>
      <c r="CC1926" s="62"/>
      <c r="CD1926" s="62"/>
      <c r="CE1926" s="62"/>
      <c r="CF1926" s="62"/>
      <c r="CG1926" s="62"/>
      <c r="CH1926" s="62"/>
      <c r="CI1926" s="62"/>
      <c r="CJ1926" s="62"/>
      <c r="CK1926" s="62"/>
      <c r="CL1926" s="62"/>
      <c r="CO1926" s="62"/>
      <c r="CP1926" s="62"/>
      <c r="CQ1926" s="62"/>
      <c r="CR1926" s="62"/>
      <c r="CS1926" s="62"/>
      <c r="CT1926" s="62"/>
      <c r="CU1926" s="62"/>
      <c r="CV1926" s="62"/>
      <c r="CW1926" s="62"/>
      <c r="CX1926" s="62"/>
      <c r="CY1926" s="62"/>
      <c r="CZ1926" s="62"/>
      <c r="DA1926" s="62"/>
      <c r="DB1926" s="62"/>
      <c r="DC1926" s="62"/>
      <c r="DD1926" s="62"/>
      <c r="DE1926" s="62"/>
      <c r="DF1926" s="62"/>
      <c r="DG1926" s="62"/>
      <c r="DH1926" s="62"/>
      <c r="DI1926" s="62"/>
      <c r="DJ1926" s="62"/>
      <c r="DK1926" s="62"/>
      <c r="DL1926" s="62"/>
    </row>
    <row r="1927" spans="1:116" x14ac:dyDescent="0.4">
      <c r="A1927" s="98"/>
      <c r="C1927" t="s">
        <v>228</v>
      </c>
      <c r="D1927" t="s">
        <v>427</v>
      </c>
      <c r="E1927" t="str">
        <f t="shared" si="3164"/>
        <v>1927 DTERMY-F</v>
      </c>
      <c r="G1927" s="126" t="str">
        <f>"Interest expense - "&amp;SUBSTITUTE(G1914,":","")</f>
        <v>Interest expense - Rolling fixed term debt - multiple borrowings w/ annual control</v>
      </c>
      <c r="J1927" s="93">
        <f>SUMIF($5:$5,I$2,1925:1925)</f>
        <v>0</v>
      </c>
      <c r="K1927" s="28">
        <f ca="1">SUMIF($3:$3,K$2,1927:1927)</f>
        <v>-316.66666666666669</v>
      </c>
      <c r="L1927" s="28">
        <f ca="1">SUMIF($3:$3,L$2,1927:1927)</f>
        <v>-41.666666666666679</v>
      </c>
      <c r="M1927" s="28">
        <f ca="1">SUMIF($3:$3,M$2,1927:1927)</f>
        <v>0</v>
      </c>
      <c r="N1927" s="28">
        <f ca="1">SUMIF($3:$3,N$2,1927:1927)</f>
        <v>0</v>
      </c>
      <c r="O1927" s="28">
        <f ca="1">SUMIF($3:$3,O$2,1927:1927)</f>
        <v>0</v>
      </c>
      <c r="P1927" s="28">
        <f ca="1">SUMIF($3:$3,P$2,1927:1927)</f>
        <v>0</v>
      </c>
      <c r="R1927" s="27"/>
      <c r="S1927" s="93">
        <f t="shared" ref="S1927:AX1929" si="3175">-SUM(S1921:S1923)*$H1918/12</f>
        <v>-15.27777777777778</v>
      </c>
      <c r="T1927" s="93">
        <f t="shared" ca="1" si="3175"/>
        <v>-22.222222222222225</v>
      </c>
      <c r="U1927" s="93">
        <f t="shared" ca="1" si="3175"/>
        <v>-29.166666666666671</v>
      </c>
      <c r="V1927" s="93">
        <f t="shared" ca="1" si="3175"/>
        <v>-27.777777777777786</v>
      </c>
      <c r="W1927" s="93">
        <f t="shared" ca="1" si="3175"/>
        <v>-27.777777777777786</v>
      </c>
      <c r="X1927" s="93">
        <f t="shared" ca="1" si="3175"/>
        <v>-27.777777777777786</v>
      </c>
      <c r="Y1927" s="93">
        <f t="shared" ca="1" si="3175"/>
        <v>-27.777777777777786</v>
      </c>
      <c r="Z1927" s="93">
        <f t="shared" ca="1" si="3175"/>
        <v>-27.777777777777786</v>
      </c>
      <c r="AA1927" s="93">
        <f t="shared" ca="1" si="3175"/>
        <v>-27.777777777777786</v>
      </c>
      <c r="AB1927" s="93">
        <f t="shared" ca="1" si="3175"/>
        <v>-27.777777777777786</v>
      </c>
      <c r="AC1927" s="93">
        <f t="shared" ca="1" si="3175"/>
        <v>-27.777777777777786</v>
      </c>
      <c r="AD1927" s="93">
        <f t="shared" ca="1" si="3175"/>
        <v>-27.777777777777786</v>
      </c>
      <c r="AE1927" s="93">
        <f t="shared" ca="1" si="3175"/>
        <v>-20.833333333333339</v>
      </c>
      <c r="AF1927" s="93">
        <f t="shared" ca="1" si="3175"/>
        <v>-13.888888888888893</v>
      </c>
      <c r="AG1927" s="93">
        <f t="shared" ca="1" si="3175"/>
        <v>-6.9444444444444473</v>
      </c>
      <c r="AH1927" s="93">
        <f t="shared" ca="1" si="3175"/>
        <v>0</v>
      </c>
      <c r="AI1927" s="93">
        <f t="shared" ca="1" si="3175"/>
        <v>0</v>
      </c>
      <c r="AJ1927" s="93">
        <f t="shared" ca="1" si="3175"/>
        <v>0</v>
      </c>
      <c r="AK1927" s="93">
        <f t="shared" ca="1" si="3175"/>
        <v>0</v>
      </c>
      <c r="AL1927" s="93">
        <f t="shared" ca="1" si="3175"/>
        <v>0</v>
      </c>
      <c r="AM1927" s="93">
        <f t="shared" ca="1" si="3175"/>
        <v>0</v>
      </c>
      <c r="AN1927" s="93">
        <f t="shared" ca="1" si="3175"/>
        <v>0</v>
      </c>
      <c r="AO1927" s="93">
        <f t="shared" ca="1" si="3175"/>
        <v>0</v>
      </c>
      <c r="AP1927" s="93">
        <f t="shared" ca="1" si="3175"/>
        <v>0</v>
      </c>
      <c r="AQ1927" s="93">
        <f t="shared" ca="1" si="3175"/>
        <v>0</v>
      </c>
      <c r="AR1927" s="93">
        <f t="shared" ca="1" si="3175"/>
        <v>0</v>
      </c>
      <c r="AS1927" s="93">
        <f t="shared" ca="1" si="3175"/>
        <v>0</v>
      </c>
      <c r="AT1927" s="93">
        <f t="shared" ca="1" si="3175"/>
        <v>0</v>
      </c>
      <c r="AU1927" s="93">
        <f t="shared" ca="1" si="3175"/>
        <v>0</v>
      </c>
      <c r="AV1927" s="93">
        <f t="shared" ca="1" si="3175"/>
        <v>0</v>
      </c>
      <c r="AW1927" s="93">
        <f t="shared" ca="1" si="3175"/>
        <v>0</v>
      </c>
      <c r="AX1927" s="93">
        <f t="shared" ca="1" si="3175"/>
        <v>0</v>
      </c>
      <c r="AY1927" s="93">
        <f t="shared" ref="AY1927:CD1929" ca="1" si="3176">-SUM(AY1921:AY1923)*$H1918/12</f>
        <v>0</v>
      </c>
      <c r="AZ1927" s="93">
        <f t="shared" ca="1" si="3176"/>
        <v>0</v>
      </c>
      <c r="BA1927" s="93">
        <f t="shared" ca="1" si="3176"/>
        <v>0</v>
      </c>
      <c r="BB1927" s="93">
        <f t="shared" ca="1" si="3176"/>
        <v>0</v>
      </c>
      <c r="BC1927" s="93">
        <f t="shared" ca="1" si="3176"/>
        <v>0</v>
      </c>
      <c r="BD1927" s="93">
        <f t="shared" ca="1" si="3176"/>
        <v>0</v>
      </c>
      <c r="BE1927" s="93">
        <f t="shared" ca="1" si="3176"/>
        <v>0</v>
      </c>
      <c r="BF1927" s="93">
        <f t="shared" ca="1" si="3176"/>
        <v>0</v>
      </c>
      <c r="BG1927" s="93">
        <f t="shared" ca="1" si="3176"/>
        <v>0</v>
      </c>
      <c r="BH1927" s="93">
        <f t="shared" ca="1" si="3176"/>
        <v>0</v>
      </c>
      <c r="BI1927" s="93">
        <f t="shared" ca="1" si="3176"/>
        <v>0</v>
      </c>
      <c r="BJ1927" s="93">
        <f t="shared" ca="1" si="3176"/>
        <v>0</v>
      </c>
      <c r="BK1927" s="93">
        <f t="shared" ca="1" si="3176"/>
        <v>0</v>
      </c>
      <c r="BL1927" s="93">
        <f t="shared" ca="1" si="3176"/>
        <v>0</v>
      </c>
      <c r="BM1927" s="93">
        <f t="shared" ca="1" si="3176"/>
        <v>0</v>
      </c>
      <c r="BN1927" s="93">
        <f t="shared" ca="1" si="3176"/>
        <v>0</v>
      </c>
      <c r="BO1927" s="93">
        <f t="shared" ca="1" si="3176"/>
        <v>0</v>
      </c>
      <c r="BP1927" s="93">
        <f t="shared" ca="1" si="3176"/>
        <v>0</v>
      </c>
      <c r="BQ1927" s="93">
        <f t="shared" ca="1" si="3176"/>
        <v>0</v>
      </c>
      <c r="BR1927" s="93">
        <f t="shared" ca="1" si="3176"/>
        <v>0</v>
      </c>
      <c r="BS1927" s="93">
        <f t="shared" ca="1" si="3176"/>
        <v>0</v>
      </c>
      <c r="BT1927" s="93">
        <f t="shared" ca="1" si="3176"/>
        <v>0</v>
      </c>
      <c r="BU1927" s="93">
        <f t="shared" ca="1" si="3176"/>
        <v>0</v>
      </c>
      <c r="BV1927" s="93">
        <f t="shared" ca="1" si="3176"/>
        <v>0</v>
      </c>
      <c r="BW1927" s="93">
        <f t="shared" ca="1" si="3176"/>
        <v>0</v>
      </c>
      <c r="BX1927" s="93">
        <f t="shared" ca="1" si="3176"/>
        <v>0</v>
      </c>
      <c r="BY1927" s="93">
        <f t="shared" ca="1" si="3176"/>
        <v>0</v>
      </c>
      <c r="BZ1927" s="93">
        <f t="shared" ca="1" si="3176"/>
        <v>0</v>
      </c>
      <c r="CA1927" s="93">
        <f t="shared" ca="1" si="3176"/>
        <v>0</v>
      </c>
      <c r="CB1927" s="93">
        <f t="shared" ca="1" si="3176"/>
        <v>0</v>
      </c>
      <c r="CC1927" s="93">
        <f t="shared" ca="1" si="3176"/>
        <v>0</v>
      </c>
      <c r="CD1927" s="93">
        <f t="shared" ca="1" si="3176"/>
        <v>0</v>
      </c>
      <c r="CE1927" s="93">
        <f t="shared" ref="CE1927:CL1929" ca="1" si="3177">-SUM(CE1921:CE1923)*$H1918/12</f>
        <v>0</v>
      </c>
      <c r="CF1927" s="93">
        <f t="shared" ca="1" si="3177"/>
        <v>0</v>
      </c>
      <c r="CG1927" s="93">
        <f t="shared" ca="1" si="3177"/>
        <v>0</v>
      </c>
      <c r="CH1927" s="93">
        <f t="shared" ca="1" si="3177"/>
        <v>0</v>
      </c>
      <c r="CI1927" s="93">
        <f t="shared" ca="1" si="3177"/>
        <v>0</v>
      </c>
      <c r="CJ1927" s="93">
        <f t="shared" ca="1" si="3177"/>
        <v>0</v>
      </c>
      <c r="CK1927" s="93">
        <f t="shared" ca="1" si="3177"/>
        <v>0</v>
      </c>
      <c r="CL1927" s="93">
        <f t="shared" ca="1" si="3177"/>
        <v>0</v>
      </c>
      <c r="CN1927" s="93">
        <f>SUMIF($5:$5,CN$2,1925:1925)</f>
        <v>0</v>
      </c>
      <c r="CO1927" s="93">
        <f t="shared" ref="CO1927:CX1927" si="3178">-SUM(CO1921:CO1923)*$H1918/CO$5</f>
        <v>0</v>
      </c>
      <c r="CP1927" s="93">
        <f t="shared" ca="1" si="3178"/>
        <v>0</v>
      </c>
      <c r="CQ1927" s="93">
        <f t="shared" ca="1" si="3178"/>
        <v>0</v>
      </c>
      <c r="CR1927" s="93">
        <f t="shared" ca="1" si="3178"/>
        <v>0</v>
      </c>
      <c r="CS1927" s="93">
        <f t="shared" ca="1" si="3178"/>
        <v>0</v>
      </c>
      <c r="CT1927" s="93">
        <f t="shared" ca="1" si="3178"/>
        <v>0</v>
      </c>
      <c r="CU1927" s="93">
        <f t="shared" ca="1" si="3178"/>
        <v>0</v>
      </c>
      <c r="CV1927" s="93">
        <f t="shared" ca="1" si="3178"/>
        <v>0</v>
      </c>
      <c r="CW1927" s="93">
        <f t="shared" ca="1" si="3178"/>
        <v>0</v>
      </c>
      <c r="CX1927" s="93">
        <f t="shared" ca="1" si="3178"/>
        <v>0</v>
      </c>
      <c r="CY1927" s="93">
        <f ca="1">-SUM(CY1921:CY1923)*$H1918/CL$5</f>
        <v>0</v>
      </c>
      <c r="CZ1927" s="93">
        <f t="shared" ref="CZ1927:DL1927" ca="1" si="3179">-SUM(CZ1921:CZ1923)*$H1918/CZ$5</f>
        <v>0</v>
      </c>
      <c r="DA1927" s="93">
        <f t="shared" ca="1" si="3179"/>
        <v>0</v>
      </c>
      <c r="DB1927" s="93">
        <f t="shared" ca="1" si="3179"/>
        <v>0</v>
      </c>
      <c r="DC1927" s="93">
        <f t="shared" ca="1" si="3179"/>
        <v>0</v>
      </c>
      <c r="DD1927" s="93">
        <f t="shared" ca="1" si="3179"/>
        <v>0</v>
      </c>
      <c r="DE1927" s="93">
        <f t="shared" ca="1" si="3179"/>
        <v>0</v>
      </c>
      <c r="DF1927" s="93">
        <f t="shared" ca="1" si="3179"/>
        <v>0</v>
      </c>
      <c r="DG1927" s="93">
        <f t="shared" ca="1" si="3179"/>
        <v>0</v>
      </c>
      <c r="DH1927" s="93">
        <f t="shared" ca="1" si="3179"/>
        <v>0</v>
      </c>
      <c r="DI1927" s="93">
        <f t="shared" ca="1" si="3179"/>
        <v>0</v>
      </c>
      <c r="DJ1927" s="93">
        <f t="shared" ca="1" si="3179"/>
        <v>0</v>
      </c>
      <c r="DK1927" s="93">
        <f t="shared" ca="1" si="3179"/>
        <v>0</v>
      </c>
      <c r="DL1927" s="93">
        <f t="shared" ca="1" si="3179"/>
        <v>0</v>
      </c>
    </row>
    <row r="1928" spans="1:116" x14ac:dyDescent="0.4">
      <c r="A1928" s="98"/>
      <c r="D1928" t="s">
        <v>427</v>
      </c>
      <c r="E1928" t="str">
        <f t="shared" ref="E1928:E1930" si="3180">ROW()&amp;" "&amp;D1928</f>
        <v>1928 DTERMY-F</v>
      </c>
      <c r="G1928" s="126"/>
      <c r="J1928" s="93"/>
      <c r="K1928" s="28"/>
      <c r="L1928" s="28"/>
      <c r="M1928" s="28"/>
      <c r="N1928" s="28"/>
      <c r="O1928" s="28"/>
      <c r="P1928" s="28"/>
      <c r="R1928" s="27"/>
      <c r="S1928" s="93"/>
      <c r="T1928" s="93"/>
      <c r="U1928" s="93"/>
      <c r="V1928" s="93"/>
      <c r="W1928" s="93"/>
      <c r="X1928" s="93"/>
      <c r="Y1928" s="93"/>
      <c r="Z1928" s="93"/>
      <c r="AA1928" s="93"/>
      <c r="AB1928" s="93"/>
      <c r="AC1928" s="93"/>
      <c r="AD1928" s="93"/>
      <c r="AE1928" s="93"/>
      <c r="AF1928" s="93"/>
      <c r="AG1928" s="93"/>
      <c r="AH1928" s="93"/>
      <c r="AI1928" s="93"/>
      <c r="AJ1928" s="93"/>
      <c r="AK1928" s="93"/>
      <c r="AL1928" s="93"/>
      <c r="AM1928" s="93"/>
      <c r="AN1928" s="93"/>
      <c r="AO1928" s="93"/>
      <c r="AP1928" s="93"/>
      <c r="AQ1928" s="93"/>
      <c r="AR1928" s="93"/>
      <c r="AS1928" s="93"/>
      <c r="AT1928" s="93"/>
      <c r="AU1928" s="93"/>
      <c r="AV1928" s="93"/>
      <c r="AW1928" s="93"/>
      <c r="AX1928" s="93"/>
      <c r="AY1928" s="93"/>
      <c r="AZ1928" s="93"/>
      <c r="BA1928" s="93"/>
      <c r="BB1928" s="93"/>
      <c r="BC1928" s="93"/>
      <c r="BD1928" s="93"/>
      <c r="BE1928" s="93"/>
      <c r="BF1928" s="93"/>
      <c r="BG1928" s="93"/>
      <c r="BH1928" s="93"/>
      <c r="BI1928" s="93"/>
      <c r="BJ1928" s="93"/>
      <c r="BK1928" s="93"/>
      <c r="BL1928" s="93"/>
      <c r="BM1928" s="93"/>
      <c r="BN1928" s="93"/>
      <c r="BO1928" s="93"/>
      <c r="BP1928" s="93"/>
      <c r="BQ1928" s="93"/>
      <c r="BR1928" s="93"/>
      <c r="BS1928" s="93"/>
      <c r="BT1928" s="93"/>
      <c r="BU1928" s="93"/>
      <c r="BV1928" s="93"/>
      <c r="BW1928" s="93"/>
      <c r="BX1928" s="93"/>
      <c r="BY1928" s="93"/>
      <c r="BZ1928" s="93"/>
      <c r="CA1928" s="93"/>
      <c r="CB1928" s="93"/>
      <c r="CC1928" s="93"/>
      <c r="CD1928" s="93"/>
      <c r="CE1928" s="93"/>
      <c r="CF1928" s="93"/>
      <c r="CG1928" s="93"/>
      <c r="CH1928" s="93"/>
      <c r="CI1928" s="93"/>
      <c r="CJ1928" s="93"/>
      <c r="CK1928" s="93"/>
      <c r="CL1928" s="93"/>
      <c r="CN1928" s="93"/>
      <c r="CO1928" s="93"/>
      <c r="CP1928" s="93"/>
      <c r="CQ1928" s="93"/>
      <c r="CR1928" s="93"/>
      <c r="CS1928" s="93"/>
      <c r="CT1928" s="93"/>
      <c r="CU1928" s="93"/>
      <c r="CV1928" s="93"/>
      <c r="CW1928" s="93"/>
      <c r="CX1928" s="93"/>
      <c r="CY1928" s="93"/>
      <c r="CZ1928" s="93"/>
      <c r="DA1928" s="93"/>
      <c r="DB1928" s="93"/>
      <c r="DC1928" s="93"/>
      <c r="DD1928" s="93"/>
      <c r="DE1928" s="93"/>
      <c r="DF1928" s="93"/>
      <c r="DG1928" s="93"/>
      <c r="DH1928" s="93"/>
      <c r="DI1928" s="93"/>
      <c r="DJ1928" s="93"/>
      <c r="DK1928" s="93"/>
      <c r="DL1928" s="93"/>
    </row>
    <row r="1929" spans="1:116" x14ac:dyDescent="0.4">
      <c r="B1929" t="s">
        <v>332</v>
      </c>
      <c r="D1929" t="s">
        <v>427</v>
      </c>
      <c r="E1929" s="8" t="str">
        <f t="shared" si="3164"/>
        <v>1929 DTERMY-F</v>
      </c>
      <c r="G1929" s="136" t="str">
        <f>G1906</f>
        <v>(Primary label)</v>
      </c>
      <c r="H1929" s="27"/>
      <c r="I1929" s="78"/>
      <c r="J1929" s="78"/>
      <c r="K1929" s="33"/>
      <c r="L1929" s="33"/>
      <c r="M1929" s="33"/>
      <c r="N1929" s="33"/>
      <c r="O1929" s="33"/>
      <c r="P1929" s="33"/>
      <c r="R1929" s="33"/>
      <c r="S1929" s="77"/>
      <c r="T1929" s="77"/>
      <c r="U1929" s="77"/>
      <c r="V1929" s="77"/>
      <c r="W1929" s="77"/>
      <c r="X1929" s="77"/>
      <c r="Y1929" s="77"/>
      <c r="Z1929" s="77"/>
      <c r="AA1929" s="77"/>
      <c r="AB1929" s="77"/>
      <c r="AC1929" s="77"/>
      <c r="AD1929" s="77"/>
      <c r="AE1929" s="77"/>
      <c r="AF1929" s="77"/>
      <c r="AG1929" s="77"/>
      <c r="AH1929" s="77"/>
      <c r="AI1929" s="77"/>
      <c r="AJ1929" s="77"/>
      <c r="AK1929" s="77"/>
      <c r="AL1929" s="77"/>
      <c r="AM1929" s="77"/>
      <c r="AN1929" s="77"/>
      <c r="AO1929" s="77"/>
      <c r="AP1929" s="77"/>
      <c r="AQ1929" s="77"/>
      <c r="AR1929" s="77"/>
      <c r="AS1929" s="77"/>
      <c r="AT1929" s="77"/>
      <c r="AU1929" s="77"/>
      <c r="AV1929" s="77"/>
      <c r="AW1929" s="77"/>
      <c r="AX1929" s="77"/>
      <c r="AY1929" s="77"/>
      <c r="AZ1929" s="77"/>
      <c r="BA1929" s="77"/>
      <c r="BB1929" s="77"/>
      <c r="BC1929" s="77"/>
      <c r="BD1929" s="77"/>
      <c r="BE1929" s="77"/>
      <c r="BF1929" s="77"/>
      <c r="BG1929" s="77"/>
      <c r="BH1929" s="77"/>
      <c r="BI1929" s="77"/>
      <c r="BJ1929" s="77"/>
      <c r="BK1929" s="77"/>
      <c r="BL1929" s="77"/>
      <c r="BM1929" s="77"/>
      <c r="BN1929" s="77"/>
      <c r="BO1929" s="77"/>
      <c r="BP1929" s="77"/>
      <c r="BQ1929" s="77"/>
      <c r="BR1929" s="77"/>
      <c r="BS1929" s="77"/>
      <c r="BT1929" s="77"/>
      <c r="BU1929" s="77"/>
      <c r="BV1929" s="77"/>
      <c r="BW1929" s="77"/>
      <c r="BX1929" s="77"/>
      <c r="BY1929" s="77"/>
      <c r="BZ1929" s="77"/>
      <c r="CA1929" s="77"/>
      <c r="CB1929" s="77"/>
      <c r="CC1929" s="77"/>
      <c r="CD1929" s="77"/>
      <c r="CE1929" s="77"/>
      <c r="CF1929" s="77"/>
      <c r="CG1929" s="77"/>
      <c r="CH1929" s="77"/>
      <c r="CI1929" s="77"/>
      <c r="CJ1929" s="77"/>
      <c r="CK1929" s="77"/>
      <c r="CL1929" s="77"/>
      <c r="CN1929" s="78"/>
      <c r="CO1929" s="77"/>
      <c r="CP1929" s="77"/>
      <c r="CQ1929" s="77"/>
      <c r="CR1929" s="77"/>
      <c r="CS1929" s="77"/>
      <c r="CT1929" s="77"/>
      <c r="CU1929" s="77"/>
      <c r="CV1929" s="77"/>
      <c r="CW1929" s="77"/>
      <c r="CX1929" s="77"/>
      <c r="CY1929" s="77"/>
      <c r="CZ1929" s="77"/>
      <c r="DA1929" s="77"/>
      <c r="DB1929" s="77"/>
      <c r="DC1929" s="77"/>
      <c r="DD1929" s="77"/>
      <c r="DE1929" s="77"/>
      <c r="DF1929" s="77"/>
      <c r="DG1929" s="77"/>
      <c r="DH1929" s="77"/>
      <c r="DI1929" s="77"/>
      <c r="DJ1929" s="77"/>
      <c r="DK1929" s="77"/>
      <c r="DL1929" s="77"/>
    </row>
    <row r="1930" spans="1:116" x14ac:dyDescent="0.4">
      <c r="B1930" t="s">
        <v>332</v>
      </c>
      <c r="D1930" t="s">
        <v>427</v>
      </c>
      <c r="E1930" s="8" t="str">
        <f t="shared" si="3164"/>
        <v>1930 DTERMY-F</v>
      </c>
      <c r="G1930" s="136" t="str">
        <f>G1907</f>
        <v>primary unit</v>
      </c>
      <c r="H1930" s="27"/>
      <c r="I1930" s="78"/>
      <c r="J1930" s="78"/>
      <c r="K1930" s="33"/>
      <c r="L1930" s="33"/>
      <c r="M1930" s="33"/>
      <c r="N1930" s="33"/>
      <c r="O1930" s="33"/>
      <c r="P1930" s="33"/>
      <c r="R1930" s="33"/>
      <c r="S1930" s="77"/>
      <c r="T1930" s="77"/>
      <c r="U1930" s="77"/>
      <c r="V1930" s="77"/>
      <c r="W1930" s="77"/>
      <c r="X1930" s="77"/>
      <c r="Y1930" s="77"/>
      <c r="Z1930" s="77"/>
      <c r="AA1930" s="77"/>
      <c r="AB1930" s="77"/>
      <c r="AC1930" s="77"/>
      <c r="AD1930" s="77"/>
      <c r="AE1930" s="77"/>
      <c r="AF1930" s="77"/>
      <c r="AG1930" s="77"/>
      <c r="AH1930" s="77"/>
      <c r="AI1930" s="77"/>
      <c r="AJ1930" s="77"/>
      <c r="AK1930" s="77"/>
      <c r="AL1930" s="77"/>
      <c r="AM1930" s="77"/>
      <c r="AN1930" s="77"/>
      <c r="AO1930" s="77"/>
      <c r="AP1930" s="77"/>
      <c r="AQ1930" s="77"/>
      <c r="AR1930" s="77"/>
      <c r="AS1930" s="77"/>
      <c r="AT1930" s="77"/>
      <c r="AU1930" s="77"/>
      <c r="AV1930" s="77"/>
      <c r="AW1930" s="77"/>
      <c r="AX1930" s="77"/>
      <c r="AY1930" s="77"/>
      <c r="AZ1930" s="77"/>
      <c r="BA1930" s="77"/>
      <c r="BB1930" s="77"/>
      <c r="BC1930" s="77"/>
      <c r="BD1930" s="77"/>
      <c r="BE1930" s="77"/>
      <c r="BF1930" s="77"/>
      <c r="BG1930" s="77"/>
      <c r="BH1930" s="77"/>
      <c r="BI1930" s="77"/>
      <c r="BJ1930" s="77"/>
      <c r="BK1930" s="77"/>
      <c r="BL1930" s="77"/>
      <c r="BM1930" s="77"/>
      <c r="BN1930" s="77"/>
      <c r="BO1930" s="77"/>
      <c r="BP1930" s="77"/>
      <c r="BQ1930" s="77"/>
      <c r="BR1930" s="77"/>
      <c r="BS1930" s="77"/>
      <c r="BT1930" s="77"/>
      <c r="BU1930" s="77"/>
      <c r="BV1930" s="77"/>
      <c r="BW1930" s="77"/>
      <c r="BX1930" s="77"/>
      <c r="BY1930" s="77"/>
      <c r="BZ1930" s="77"/>
      <c r="CA1930" s="77"/>
      <c r="CB1930" s="77"/>
      <c r="CC1930" s="77"/>
      <c r="CD1930" s="77"/>
      <c r="CE1930" s="77"/>
      <c r="CF1930" s="77"/>
      <c r="CG1930" s="77"/>
      <c r="CH1930" s="77"/>
      <c r="CI1930" s="77"/>
      <c r="CJ1930" s="77"/>
      <c r="CK1930" s="77"/>
      <c r="CL1930" s="77"/>
      <c r="CN1930" s="78"/>
      <c r="CO1930" s="77"/>
      <c r="CP1930" s="77"/>
      <c r="CQ1930" s="77"/>
      <c r="CR1930" s="77"/>
      <c r="CS1930" s="77"/>
      <c r="CT1930" s="77"/>
      <c r="CU1930" s="77"/>
      <c r="CV1930" s="77"/>
      <c r="CW1930" s="77"/>
      <c r="CX1930" s="77"/>
      <c r="CY1930" s="77"/>
      <c r="CZ1930" s="77"/>
      <c r="DA1930" s="77"/>
      <c r="DB1930" s="77"/>
      <c r="DC1930" s="77"/>
      <c r="DD1930" s="77"/>
      <c r="DE1930" s="77"/>
      <c r="DF1930" s="77"/>
      <c r="DG1930" s="77"/>
      <c r="DH1930" s="77"/>
      <c r="DI1930" s="77"/>
      <c r="DJ1930" s="77"/>
      <c r="DK1930" s="77"/>
      <c r="DL1930" s="77"/>
    </row>
    <row r="1931" spans="1:116" x14ac:dyDescent="0.4">
      <c r="B1931" t="s">
        <v>332</v>
      </c>
      <c r="D1931" t="s">
        <v>427</v>
      </c>
      <c r="E1931" s="8" t="str">
        <f t="shared" si="3164"/>
        <v>1931 DTERMY-F</v>
      </c>
      <c r="G1931" s="136" t="str">
        <f>G1908</f>
        <v>Primary revenue driver</v>
      </c>
      <c r="K1931" s="53"/>
      <c r="L1931" s="53"/>
      <c r="M1931" s="53"/>
      <c r="N1931" s="53"/>
      <c r="O1931" s="53"/>
      <c r="P1931" s="53"/>
      <c r="R1931" s="24"/>
      <c r="S1931" s="179" t="str">
        <f t="shared" ref="S1931:AX1933" si="3181">S1908</f>
        <v>S$16</v>
      </c>
      <c r="T1931" s="179" t="str">
        <f t="shared" si="3181"/>
        <v>T$16</v>
      </c>
      <c r="U1931" s="179" t="str">
        <f t="shared" si="3181"/>
        <v>U$16</v>
      </c>
      <c r="V1931" s="179" t="str">
        <f t="shared" si="3181"/>
        <v>V$16</v>
      </c>
      <c r="W1931" s="179" t="str">
        <f t="shared" si="3181"/>
        <v>W$16</v>
      </c>
      <c r="X1931" s="179" t="str">
        <f t="shared" si="3181"/>
        <v>X$16</v>
      </c>
      <c r="Y1931" s="179" t="str">
        <f t="shared" si="3181"/>
        <v>Y$16</v>
      </c>
      <c r="Z1931" s="179" t="str">
        <f t="shared" si="3181"/>
        <v>Z$16</v>
      </c>
      <c r="AA1931" s="179" t="str">
        <f t="shared" si="3181"/>
        <v>AA$16</v>
      </c>
      <c r="AB1931" s="179" t="str">
        <f t="shared" si="3181"/>
        <v>AB$16</v>
      </c>
      <c r="AC1931" s="179" t="str">
        <f t="shared" si="3181"/>
        <v>AC$16</v>
      </c>
      <c r="AD1931" s="179" t="str">
        <f t="shared" si="3181"/>
        <v>AD$16</v>
      </c>
      <c r="AE1931" s="179" t="str">
        <f t="shared" si="3181"/>
        <v>AE$16</v>
      </c>
      <c r="AF1931" s="179" t="str">
        <f t="shared" si="3181"/>
        <v>AF$16</v>
      </c>
      <c r="AG1931" s="179" t="str">
        <f t="shared" si="3181"/>
        <v>AG$16</v>
      </c>
      <c r="AH1931" s="179" t="str">
        <f t="shared" si="3181"/>
        <v>AH$16</v>
      </c>
      <c r="AI1931" s="179" t="str">
        <f t="shared" si="3181"/>
        <v>AI$16</v>
      </c>
      <c r="AJ1931" s="179" t="str">
        <f t="shared" si="3181"/>
        <v>AJ$16</v>
      </c>
      <c r="AK1931" s="179" t="str">
        <f t="shared" si="3181"/>
        <v>AK$16</v>
      </c>
      <c r="AL1931" s="179" t="str">
        <f t="shared" si="3181"/>
        <v>AL$16</v>
      </c>
      <c r="AM1931" s="179" t="str">
        <f t="shared" si="3181"/>
        <v>AM$16</v>
      </c>
      <c r="AN1931" s="179" t="str">
        <f t="shared" si="3181"/>
        <v>AN$16</v>
      </c>
      <c r="AO1931" s="179" t="str">
        <f t="shared" si="3181"/>
        <v>AO$16</v>
      </c>
      <c r="AP1931" s="179" t="str">
        <f t="shared" si="3181"/>
        <v>AP$16</v>
      </c>
      <c r="AQ1931" s="179" t="str">
        <f t="shared" si="3181"/>
        <v>AQ$16</v>
      </c>
      <c r="AR1931" s="179" t="str">
        <f t="shared" si="3181"/>
        <v>AR$16</v>
      </c>
      <c r="AS1931" s="179" t="str">
        <f t="shared" si="3181"/>
        <v>AS$16</v>
      </c>
      <c r="AT1931" s="179" t="str">
        <f t="shared" si="3181"/>
        <v>AT$16</v>
      </c>
      <c r="AU1931" s="179" t="str">
        <f t="shared" si="3181"/>
        <v>AU$16</v>
      </c>
      <c r="AV1931" s="179" t="str">
        <f t="shared" si="3181"/>
        <v>AV$16</v>
      </c>
      <c r="AW1931" s="179" t="str">
        <f t="shared" si="3181"/>
        <v>AW$16</v>
      </c>
      <c r="AX1931" s="179" t="str">
        <f t="shared" si="3181"/>
        <v>AX$16</v>
      </c>
      <c r="AY1931" s="179" t="str">
        <f t="shared" ref="AY1931:CD1933" si="3182">AY1908</f>
        <v>AY$16</v>
      </c>
      <c r="AZ1931" s="179" t="str">
        <f t="shared" si="3182"/>
        <v>AZ$16</v>
      </c>
      <c r="BA1931" s="179" t="str">
        <f t="shared" si="3182"/>
        <v>BA$16</v>
      </c>
      <c r="BB1931" s="179" t="str">
        <f t="shared" si="3182"/>
        <v>BB$16</v>
      </c>
      <c r="BC1931" s="179" t="str">
        <f t="shared" si="3182"/>
        <v>BC$16</v>
      </c>
      <c r="BD1931" s="179" t="str">
        <f t="shared" si="3182"/>
        <v>BD$16</v>
      </c>
      <c r="BE1931" s="179" t="str">
        <f t="shared" si="3182"/>
        <v>BE$16</v>
      </c>
      <c r="BF1931" s="179" t="str">
        <f t="shared" si="3182"/>
        <v>BF$16</v>
      </c>
      <c r="BG1931" s="179" t="str">
        <f t="shared" si="3182"/>
        <v>BG$16</v>
      </c>
      <c r="BH1931" s="179" t="str">
        <f t="shared" si="3182"/>
        <v>BH$16</v>
      </c>
      <c r="BI1931" s="179" t="str">
        <f t="shared" si="3182"/>
        <v>BI$16</v>
      </c>
      <c r="BJ1931" s="179" t="str">
        <f t="shared" si="3182"/>
        <v>BJ$16</v>
      </c>
      <c r="BK1931" s="179" t="str">
        <f t="shared" si="3182"/>
        <v>BK$16</v>
      </c>
      <c r="BL1931" s="179" t="str">
        <f t="shared" si="3182"/>
        <v>BL$16</v>
      </c>
      <c r="BM1931" s="179" t="str">
        <f t="shared" si="3182"/>
        <v>BM$16</v>
      </c>
      <c r="BN1931" s="179" t="str">
        <f t="shared" si="3182"/>
        <v>BN$16</v>
      </c>
      <c r="BO1931" s="179" t="str">
        <f t="shared" si="3182"/>
        <v>BO$16</v>
      </c>
      <c r="BP1931" s="179" t="str">
        <f t="shared" si="3182"/>
        <v>BP$16</v>
      </c>
      <c r="BQ1931" s="179" t="str">
        <f t="shared" si="3182"/>
        <v>BQ$16</v>
      </c>
      <c r="BR1931" s="179" t="str">
        <f t="shared" si="3182"/>
        <v>BR$16</v>
      </c>
      <c r="BS1931" s="179" t="str">
        <f t="shared" si="3182"/>
        <v>BS$16</v>
      </c>
      <c r="BT1931" s="179" t="str">
        <f t="shared" si="3182"/>
        <v>BT$16</v>
      </c>
      <c r="BU1931" s="179" t="str">
        <f t="shared" si="3182"/>
        <v>BU$16</v>
      </c>
      <c r="BV1931" s="179" t="str">
        <f t="shared" si="3182"/>
        <v>BV$16</v>
      </c>
      <c r="BW1931" s="179" t="str">
        <f t="shared" si="3182"/>
        <v>BW$16</v>
      </c>
      <c r="BX1931" s="179" t="str">
        <f t="shared" si="3182"/>
        <v>BX$16</v>
      </c>
      <c r="BY1931" s="179" t="str">
        <f t="shared" si="3182"/>
        <v>BY$16</v>
      </c>
      <c r="BZ1931" s="179" t="str">
        <f t="shared" si="3182"/>
        <v>BZ$16</v>
      </c>
      <c r="CA1931" s="179" t="str">
        <f t="shared" si="3182"/>
        <v>CA$16</v>
      </c>
      <c r="CB1931" s="179" t="str">
        <f t="shared" si="3182"/>
        <v>CB$16</v>
      </c>
      <c r="CC1931" s="179" t="str">
        <f t="shared" si="3182"/>
        <v>CC$16</v>
      </c>
      <c r="CD1931" s="179" t="str">
        <f t="shared" si="3182"/>
        <v>CD$16</v>
      </c>
      <c r="CE1931" s="179" t="str">
        <f t="shared" ref="CE1931:CL1933" si="3183">CE1908</f>
        <v>CE$16</v>
      </c>
      <c r="CF1931" s="179" t="str">
        <f t="shared" si="3183"/>
        <v>CF$16</v>
      </c>
      <c r="CG1931" s="179" t="str">
        <f t="shared" si="3183"/>
        <v>CG$16</v>
      </c>
      <c r="CH1931" s="179" t="str">
        <f t="shared" si="3183"/>
        <v>CH$16</v>
      </c>
      <c r="CI1931" s="179" t="str">
        <f t="shared" si="3183"/>
        <v>CI$16</v>
      </c>
      <c r="CJ1931" s="179" t="str">
        <f t="shared" si="3183"/>
        <v>CJ$16</v>
      </c>
      <c r="CK1931" s="179" t="str">
        <f t="shared" si="3183"/>
        <v>CK$16</v>
      </c>
      <c r="CL1931" s="179" t="str">
        <f t="shared" si="3183"/>
        <v>CL$16</v>
      </c>
      <c r="CO1931" s="179" t="str">
        <f t="shared" ref="CO1931:DL1933" si="3184">CO1908</f>
        <v>CO$16</v>
      </c>
      <c r="CP1931" s="179" t="str">
        <f t="shared" si="3184"/>
        <v>CP$16</v>
      </c>
      <c r="CQ1931" s="179" t="str">
        <f t="shared" si="3184"/>
        <v>CQ$16</v>
      </c>
      <c r="CR1931" s="179" t="str">
        <f t="shared" si="3184"/>
        <v>CR$16</v>
      </c>
      <c r="CS1931" s="179" t="str">
        <f t="shared" si="3184"/>
        <v>CS$16</v>
      </c>
      <c r="CT1931" s="179" t="str">
        <f t="shared" si="3184"/>
        <v>CT$16</v>
      </c>
      <c r="CU1931" s="179" t="str">
        <f t="shared" si="3184"/>
        <v>CU$16</v>
      </c>
      <c r="CV1931" s="179" t="str">
        <f t="shared" si="3184"/>
        <v>CV$16</v>
      </c>
      <c r="CW1931" s="179" t="str">
        <f t="shared" si="3184"/>
        <v>CW$16</v>
      </c>
      <c r="CX1931" s="179" t="str">
        <f t="shared" si="3184"/>
        <v>CX$16</v>
      </c>
      <c r="CY1931" s="179" t="str">
        <f t="shared" si="3184"/>
        <v>CY$16</v>
      </c>
      <c r="CZ1931" s="179" t="str">
        <f t="shared" si="3184"/>
        <v>CZ$16</v>
      </c>
      <c r="DA1931" s="179" t="str">
        <f t="shared" si="3184"/>
        <v>DA$16</v>
      </c>
      <c r="DB1931" s="179" t="str">
        <f t="shared" si="3184"/>
        <v>DB$16</v>
      </c>
      <c r="DC1931" s="179" t="str">
        <f t="shared" si="3184"/>
        <v>DC$16</v>
      </c>
      <c r="DD1931" s="179" t="str">
        <f t="shared" si="3184"/>
        <v>DD$16</v>
      </c>
      <c r="DE1931" s="179" t="str">
        <f t="shared" si="3184"/>
        <v>DE$16</v>
      </c>
      <c r="DF1931" s="179" t="str">
        <f t="shared" si="3184"/>
        <v>DF$16</v>
      </c>
      <c r="DG1931" s="179" t="str">
        <f t="shared" si="3184"/>
        <v>DG$16</v>
      </c>
      <c r="DH1931" s="179" t="str">
        <f t="shared" si="3184"/>
        <v>DH$16</v>
      </c>
      <c r="DI1931" s="179" t="str">
        <f t="shared" si="3184"/>
        <v>DI$16</v>
      </c>
      <c r="DJ1931" s="179" t="str">
        <f t="shared" si="3184"/>
        <v>DJ$16</v>
      </c>
      <c r="DK1931" s="179" t="str">
        <f t="shared" si="3184"/>
        <v>DK$16</v>
      </c>
      <c r="DL1931" s="179" t="str">
        <f t="shared" si="3184"/>
        <v>DL$16</v>
      </c>
    </row>
    <row r="1932" spans="1:116" x14ac:dyDescent="0.4">
      <c r="B1932" t="s">
        <v>332</v>
      </c>
      <c r="D1932" t="s">
        <v>427</v>
      </c>
      <c r="E1932" s="8" t="str">
        <f t="shared" si="3164"/>
        <v>1932 DTERMY-F</v>
      </c>
      <c r="G1932" s="136" t="str">
        <f>G1909</f>
        <v>Primary volume driver</v>
      </c>
      <c r="H1932" s="12"/>
      <c r="I1932" s="60"/>
      <c r="J1932" s="60"/>
      <c r="K1932" s="15"/>
      <c r="L1932" s="15"/>
      <c r="M1932" s="15"/>
      <c r="N1932" s="15"/>
      <c r="O1932" s="15"/>
      <c r="P1932" s="15"/>
      <c r="R1932" s="15"/>
      <c r="S1932" s="179" t="str">
        <f t="shared" ref="S1932:AX1934" si="3185">S1909</f>
        <v>S$17</v>
      </c>
      <c r="T1932" s="179" t="str">
        <f t="shared" si="3185"/>
        <v>T$17</v>
      </c>
      <c r="U1932" s="179" t="str">
        <f t="shared" si="3185"/>
        <v>U$17</v>
      </c>
      <c r="V1932" s="179" t="str">
        <f t="shared" si="3185"/>
        <v>V$17</v>
      </c>
      <c r="W1932" s="179" t="str">
        <f t="shared" si="3185"/>
        <v>W$17</v>
      </c>
      <c r="X1932" s="179" t="str">
        <f t="shared" si="3185"/>
        <v>X$17</v>
      </c>
      <c r="Y1932" s="179" t="str">
        <f t="shared" si="3185"/>
        <v>Y$17</v>
      </c>
      <c r="Z1932" s="179" t="str">
        <f t="shared" si="3185"/>
        <v>Z$17</v>
      </c>
      <c r="AA1932" s="179" t="str">
        <f t="shared" si="3185"/>
        <v>AA$17</v>
      </c>
      <c r="AB1932" s="179" t="str">
        <f t="shared" si="3185"/>
        <v>AB$17</v>
      </c>
      <c r="AC1932" s="179" t="str">
        <f t="shared" si="3185"/>
        <v>AC$17</v>
      </c>
      <c r="AD1932" s="179" t="str">
        <f t="shared" si="3185"/>
        <v>AD$17</v>
      </c>
      <c r="AE1932" s="179" t="str">
        <f t="shared" si="3185"/>
        <v>AE$17</v>
      </c>
      <c r="AF1932" s="179" t="str">
        <f t="shared" si="3185"/>
        <v>AF$17</v>
      </c>
      <c r="AG1932" s="179" t="str">
        <f t="shared" si="3185"/>
        <v>AG$17</v>
      </c>
      <c r="AH1932" s="179" t="str">
        <f t="shared" si="3185"/>
        <v>AH$17</v>
      </c>
      <c r="AI1932" s="179" t="str">
        <f t="shared" si="3185"/>
        <v>AI$17</v>
      </c>
      <c r="AJ1932" s="179" t="str">
        <f t="shared" si="3185"/>
        <v>AJ$17</v>
      </c>
      <c r="AK1932" s="179" t="str">
        <f t="shared" si="3185"/>
        <v>AK$17</v>
      </c>
      <c r="AL1932" s="179" t="str">
        <f t="shared" si="3185"/>
        <v>AL$17</v>
      </c>
      <c r="AM1932" s="179" t="str">
        <f t="shared" si="3185"/>
        <v>AM$17</v>
      </c>
      <c r="AN1932" s="179" t="str">
        <f t="shared" si="3185"/>
        <v>AN$17</v>
      </c>
      <c r="AO1932" s="179" t="str">
        <f t="shared" si="3185"/>
        <v>AO$17</v>
      </c>
      <c r="AP1932" s="179" t="str">
        <f t="shared" si="3185"/>
        <v>AP$17</v>
      </c>
      <c r="AQ1932" s="179" t="str">
        <f t="shared" si="3185"/>
        <v>AQ$17</v>
      </c>
      <c r="AR1932" s="179" t="str">
        <f t="shared" si="3185"/>
        <v>AR$17</v>
      </c>
      <c r="AS1932" s="179" t="str">
        <f t="shared" si="3185"/>
        <v>AS$17</v>
      </c>
      <c r="AT1932" s="179" t="str">
        <f t="shared" si="3185"/>
        <v>AT$17</v>
      </c>
      <c r="AU1932" s="179" t="str">
        <f t="shared" si="3185"/>
        <v>AU$17</v>
      </c>
      <c r="AV1932" s="179" t="str">
        <f t="shared" si="3185"/>
        <v>AV$17</v>
      </c>
      <c r="AW1932" s="179" t="str">
        <f t="shared" si="3185"/>
        <v>AW$17</v>
      </c>
      <c r="AX1932" s="179" t="str">
        <f t="shared" si="3185"/>
        <v>AX$17</v>
      </c>
      <c r="AY1932" s="179" t="str">
        <f t="shared" ref="AY1932:CD1934" si="3186">AY1909</f>
        <v>AY$17</v>
      </c>
      <c r="AZ1932" s="179" t="str">
        <f t="shared" si="3186"/>
        <v>AZ$17</v>
      </c>
      <c r="BA1932" s="179" t="str">
        <f t="shared" si="3186"/>
        <v>BA$17</v>
      </c>
      <c r="BB1932" s="179" t="str">
        <f t="shared" si="3186"/>
        <v>BB$17</v>
      </c>
      <c r="BC1932" s="179" t="str">
        <f t="shared" si="3186"/>
        <v>BC$17</v>
      </c>
      <c r="BD1932" s="179" t="str">
        <f t="shared" si="3186"/>
        <v>BD$17</v>
      </c>
      <c r="BE1932" s="179" t="str">
        <f t="shared" si="3186"/>
        <v>BE$17</v>
      </c>
      <c r="BF1932" s="179" t="str">
        <f t="shared" si="3186"/>
        <v>BF$17</v>
      </c>
      <c r="BG1932" s="179" t="str">
        <f t="shared" si="3186"/>
        <v>BG$17</v>
      </c>
      <c r="BH1932" s="179" t="str">
        <f t="shared" si="3186"/>
        <v>BH$17</v>
      </c>
      <c r="BI1932" s="179" t="str">
        <f t="shared" si="3186"/>
        <v>BI$17</v>
      </c>
      <c r="BJ1932" s="179" t="str">
        <f t="shared" si="3186"/>
        <v>BJ$17</v>
      </c>
      <c r="BK1932" s="179" t="str">
        <f t="shared" si="3186"/>
        <v>BK$17</v>
      </c>
      <c r="BL1932" s="179" t="str">
        <f t="shared" si="3186"/>
        <v>BL$17</v>
      </c>
      <c r="BM1932" s="179" t="str">
        <f t="shared" si="3186"/>
        <v>BM$17</v>
      </c>
      <c r="BN1932" s="179" t="str">
        <f t="shared" si="3186"/>
        <v>BN$17</v>
      </c>
      <c r="BO1932" s="179" t="str">
        <f t="shared" si="3186"/>
        <v>BO$17</v>
      </c>
      <c r="BP1932" s="179" t="str">
        <f t="shared" si="3186"/>
        <v>BP$17</v>
      </c>
      <c r="BQ1932" s="179" t="str">
        <f t="shared" si="3186"/>
        <v>BQ$17</v>
      </c>
      <c r="BR1932" s="179" t="str">
        <f t="shared" si="3186"/>
        <v>BR$17</v>
      </c>
      <c r="BS1932" s="179" t="str">
        <f t="shared" si="3186"/>
        <v>BS$17</v>
      </c>
      <c r="BT1932" s="179" t="str">
        <f t="shared" si="3186"/>
        <v>BT$17</v>
      </c>
      <c r="BU1932" s="179" t="str">
        <f t="shared" si="3186"/>
        <v>BU$17</v>
      </c>
      <c r="BV1932" s="179" t="str">
        <f t="shared" si="3186"/>
        <v>BV$17</v>
      </c>
      <c r="BW1932" s="179" t="str">
        <f t="shared" si="3186"/>
        <v>BW$17</v>
      </c>
      <c r="BX1932" s="179" t="str">
        <f t="shared" si="3186"/>
        <v>BX$17</v>
      </c>
      <c r="BY1932" s="179" t="str">
        <f t="shared" si="3186"/>
        <v>BY$17</v>
      </c>
      <c r="BZ1932" s="179" t="str">
        <f t="shared" si="3186"/>
        <v>BZ$17</v>
      </c>
      <c r="CA1932" s="179" t="str">
        <f t="shared" si="3186"/>
        <v>CA$17</v>
      </c>
      <c r="CB1932" s="179" t="str">
        <f t="shared" si="3186"/>
        <v>CB$17</v>
      </c>
      <c r="CC1932" s="179" t="str">
        <f t="shared" si="3186"/>
        <v>CC$17</v>
      </c>
      <c r="CD1932" s="179" t="str">
        <f t="shared" si="3186"/>
        <v>CD$17</v>
      </c>
      <c r="CE1932" s="179" t="str">
        <f t="shared" ref="CE1932:CL1934" si="3187">CE1909</f>
        <v>CE$17</v>
      </c>
      <c r="CF1932" s="179" t="str">
        <f t="shared" si="3187"/>
        <v>CF$17</v>
      </c>
      <c r="CG1932" s="179" t="str">
        <f t="shared" si="3187"/>
        <v>CG$17</v>
      </c>
      <c r="CH1932" s="179" t="str">
        <f t="shared" si="3187"/>
        <v>CH$17</v>
      </c>
      <c r="CI1932" s="179" t="str">
        <f t="shared" si="3187"/>
        <v>CI$17</v>
      </c>
      <c r="CJ1932" s="179" t="str">
        <f t="shared" si="3187"/>
        <v>CJ$17</v>
      </c>
      <c r="CK1932" s="179" t="str">
        <f t="shared" si="3187"/>
        <v>CK$17</v>
      </c>
      <c r="CL1932" s="179" t="str">
        <f t="shared" si="3187"/>
        <v>CL$17</v>
      </c>
      <c r="CN1932" s="60"/>
      <c r="CO1932" s="179" t="str">
        <f t="shared" ref="CO1932:DL1934" si="3188">CO1909</f>
        <v>CO$17</v>
      </c>
      <c r="CP1932" s="179" t="str">
        <f t="shared" si="3188"/>
        <v>CP$17</v>
      </c>
      <c r="CQ1932" s="179" t="str">
        <f t="shared" si="3188"/>
        <v>CQ$17</v>
      </c>
      <c r="CR1932" s="179" t="str">
        <f t="shared" si="3188"/>
        <v>CR$17</v>
      </c>
      <c r="CS1932" s="179" t="str">
        <f t="shared" si="3188"/>
        <v>CS$17</v>
      </c>
      <c r="CT1932" s="179" t="str">
        <f t="shared" si="3188"/>
        <v>CT$17</v>
      </c>
      <c r="CU1932" s="179" t="str">
        <f t="shared" si="3188"/>
        <v>CU$17</v>
      </c>
      <c r="CV1932" s="179" t="str">
        <f t="shared" si="3188"/>
        <v>CV$17</v>
      </c>
      <c r="CW1932" s="179" t="str">
        <f t="shared" si="3188"/>
        <v>CW$17</v>
      </c>
      <c r="CX1932" s="179" t="str">
        <f t="shared" si="3188"/>
        <v>CX$17</v>
      </c>
      <c r="CY1932" s="179" t="str">
        <f t="shared" si="3188"/>
        <v>CY$17</v>
      </c>
      <c r="CZ1932" s="179" t="str">
        <f t="shared" si="3188"/>
        <v>CZ$17</v>
      </c>
      <c r="DA1932" s="179" t="str">
        <f t="shared" si="3188"/>
        <v>DA$17</v>
      </c>
      <c r="DB1932" s="179" t="str">
        <f t="shared" si="3188"/>
        <v>DB$17</v>
      </c>
      <c r="DC1932" s="179" t="str">
        <f t="shared" si="3188"/>
        <v>DC$17</v>
      </c>
      <c r="DD1932" s="179" t="str">
        <f t="shared" si="3188"/>
        <v>DD$17</v>
      </c>
      <c r="DE1932" s="179" t="str">
        <f t="shared" si="3188"/>
        <v>DE$17</v>
      </c>
      <c r="DF1932" s="179" t="str">
        <f t="shared" si="3188"/>
        <v>DF$17</v>
      </c>
      <c r="DG1932" s="179" t="str">
        <f t="shared" si="3188"/>
        <v>DG$17</v>
      </c>
      <c r="DH1932" s="179" t="str">
        <f t="shared" si="3188"/>
        <v>DH$17</v>
      </c>
      <c r="DI1932" s="179" t="str">
        <f t="shared" si="3188"/>
        <v>DI$17</v>
      </c>
      <c r="DJ1932" s="179" t="str">
        <f t="shared" si="3188"/>
        <v>DJ$17</v>
      </c>
      <c r="DK1932" s="179" t="str">
        <f t="shared" si="3188"/>
        <v>DK$17</v>
      </c>
      <c r="DL1932" s="179" t="str">
        <f t="shared" si="3188"/>
        <v>DL$17</v>
      </c>
    </row>
    <row r="1933" spans="1:116" x14ac:dyDescent="0.4">
      <c r="B1933" t="s">
        <v>332</v>
      </c>
      <c r="D1933" t="s">
        <v>427</v>
      </c>
      <c r="E1933" s="8" t="str">
        <f t="shared" si="3164"/>
        <v>1933 DTERMY-F</v>
      </c>
      <c r="G1933" s="191" t="str">
        <f>G1914</f>
        <v>Rolling fixed term debt - multiple borrowings w/ annual control:</v>
      </c>
      <c r="H1933" s="12"/>
      <c r="I1933" s="60"/>
      <c r="J1933" s="60"/>
      <c r="K1933" s="15"/>
      <c r="L1933" s="15"/>
      <c r="M1933" s="15"/>
      <c r="N1933" s="15"/>
      <c r="O1933" s="15"/>
      <c r="P1933" s="15"/>
      <c r="R1933" s="15"/>
      <c r="S1933" s="179">
        <f t="shared" ref="S1933:AX1935" si="3189">S1910</f>
        <v>0</v>
      </c>
      <c r="T1933" s="179">
        <f t="shared" si="3189"/>
        <v>0</v>
      </c>
      <c r="U1933" s="179">
        <f t="shared" si="3189"/>
        <v>0</v>
      </c>
      <c r="V1933" s="179">
        <f t="shared" si="3189"/>
        <v>0</v>
      </c>
      <c r="W1933" s="179">
        <f t="shared" si="3189"/>
        <v>0</v>
      </c>
      <c r="X1933" s="179">
        <f t="shared" si="3189"/>
        <v>0</v>
      </c>
      <c r="Y1933" s="179">
        <f t="shared" si="3189"/>
        <v>0</v>
      </c>
      <c r="Z1933" s="179">
        <f t="shared" si="3189"/>
        <v>0</v>
      </c>
      <c r="AA1933" s="179">
        <f t="shared" si="3189"/>
        <v>0</v>
      </c>
      <c r="AB1933" s="179">
        <f t="shared" si="3189"/>
        <v>0</v>
      </c>
      <c r="AC1933" s="179">
        <f t="shared" si="3189"/>
        <v>0</v>
      </c>
      <c r="AD1933" s="179">
        <f t="shared" si="3189"/>
        <v>0</v>
      </c>
      <c r="AE1933" s="179">
        <f t="shared" si="3189"/>
        <v>0</v>
      </c>
      <c r="AF1933" s="179">
        <f t="shared" si="3189"/>
        <v>0</v>
      </c>
      <c r="AG1933" s="179">
        <f t="shared" si="3189"/>
        <v>0</v>
      </c>
      <c r="AH1933" s="179">
        <f t="shared" si="3189"/>
        <v>0</v>
      </c>
      <c r="AI1933" s="179">
        <f t="shared" si="3189"/>
        <v>0</v>
      </c>
      <c r="AJ1933" s="179">
        <f t="shared" si="3189"/>
        <v>0</v>
      </c>
      <c r="AK1933" s="179">
        <f t="shared" si="3189"/>
        <v>0</v>
      </c>
      <c r="AL1933" s="179">
        <f t="shared" si="3189"/>
        <v>0</v>
      </c>
      <c r="AM1933" s="179">
        <f t="shared" si="3189"/>
        <v>0</v>
      </c>
      <c r="AN1933" s="179">
        <f t="shared" si="3189"/>
        <v>0</v>
      </c>
      <c r="AO1933" s="179">
        <f t="shared" si="3189"/>
        <v>0</v>
      </c>
      <c r="AP1933" s="179">
        <f t="shared" si="3189"/>
        <v>0</v>
      </c>
      <c r="AQ1933" s="179">
        <f t="shared" si="3189"/>
        <v>0</v>
      </c>
      <c r="AR1933" s="179">
        <f t="shared" si="3189"/>
        <v>0</v>
      </c>
      <c r="AS1933" s="179">
        <f t="shared" si="3189"/>
        <v>0</v>
      </c>
      <c r="AT1933" s="179">
        <f t="shared" si="3189"/>
        <v>0</v>
      </c>
      <c r="AU1933" s="179">
        <f t="shared" si="3189"/>
        <v>0</v>
      </c>
      <c r="AV1933" s="179">
        <f t="shared" si="3189"/>
        <v>0</v>
      </c>
      <c r="AW1933" s="179">
        <f t="shared" si="3189"/>
        <v>0</v>
      </c>
      <c r="AX1933" s="179">
        <f t="shared" si="3189"/>
        <v>0</v>
      </c>
      <c r="AY1933" s="179">
        <f t="shared" ref="AY1933:CD1935" si="3190">AY1910</f>
        <v>0</v>
      </c>
      <c r="AZ1933" s="179">
        <f t="shared" si="3190"/>
        <v>0</v>
      </c>
      <c r="BA1933" s="179">
        <f t="shared" si="3190"/>
        <v>0</v>
      </c>
      <c r="BB1933" s="179">
        <f t="shared" si="3190"/>
        <v>0</v>
      </c>
      <c r="BC1933" s="179">
        <f t="shared" si="3190"/>
        <v>0</v>
      </c>
      <c r="BD1933" s="179">
        <f t="shared" si="3190"/>
        <v>0</v>
      </c>
      <c r="BE1933" s="179">
        <f t="shared" si="3190"/>
        <v>0</v>
      </c>
      <c r="BF1933" s="179">
        <f t="shared" si="3190"/>
        <v>0</v>
      </c>
      <c r="BG1933" s="179">
        <f t="shared" si="3190"/>
        <v>0</v>
      </c>
      <c r="BH1933" s="179">
        <f t="shared" si="3190"/>
        <v>0</v>
      </c>
      <c r="BI1933" s="179">
        <f t="shared" si="3190"/>
        <v>0</v>
      </c>
      <c r="BJ1933" s="179">
        <f t="shared" si="3190"/>
        <v>0</v>
      </c>
      <c r="BK1933" s="179">
        <f t="shared" si="3190"/>
        <v>0</v>
      </c>
      <c r="BL1933" s="179">
        <f t="shared" si="3190"/>
        <v>0</v>
      </c>
      <c r="BM1933" s="179">
        <f t="shared" si="3190"/>
        <v>0</v>
      </c>
      <c r="BN1933" s="179">
        <f t="shared" si="3190"/>
        <v>0</v>
      </c>
      <c r="BO1933" s="179">
        <f t="shared" si="3190"/>
        <v>0</v>
      </c>
      <c r="BP1933" s="179">
        <f t="shared" si="3190"/>
        <v>0</v>
      </c>
      <c r="BQ1933" s="179">
        <f t="shared" si="3190"/>
        <v>0</v>
      </c>
      <c r="BR1933" s="179">
        <f t="shared" si="3190"/>
        <v>0</v>
      </c>
      <c r="BS1933" s="179">
        <f t="shared" si="3190"/>
        <v>0</v>
      </c>
      <c r="BT1933" s="179">
        <f t="shared" si="3190"/>
        <v>0</v>
      </c>
      <c r="BU1933" s="179">
        <f t="shared" si="3190"/>
        <v>0</v>
      </c>
      <c r="BV1933" s="179">
        <f t="shared" si="3190"/>
        <v>0</v>
      </c>
      <c r="BW1933" s="179">
        <f t="shared" si="3190"/>
        <v>0</v>
      </c>
      <c r="BX1933" s="179">
        <f t="shared" si="3190"/>
        <v>0</v>
      </c>
      <c r="BY1933" s="179">
        <f t="shared" si="3190"/>
        <v>0</v>
      </c>
      <c r="BZ1933" s="179">
        <f t="shared" si="3190"/>
        <v>0</v>
      </c>
      <c r="CA1933" s="179">
        <f t="shared" si="3190"/>
        <v>0</v>
      </c>
      <c r="CB1933" s="179">
        <f t="shared" si="3190"/>
        <v>0</v>
      </c>
      <c r="CC1933" s="179">
        <f t="shared" si="3190"/>
        <v>0</v>
      </c>
      <c r="CD1933" s="179">
        <f t="shared" si="3190"/>
        <v>0</v>
      </c>
      <c r="CE1933" s="179">
        <f t="shared" ref="CE1933:CL1935" si="3191">CE1910</f>
        <v>0</v>
      </c>
      <c r="CF1933" s="179">
        <f t="shared" si="3191"/>
        <v>0</v>
      </c>
      <c r="CG1933" s="179">
        <f t="shared" si="3191"/>
        <v>0</v>
      </c>
      <c r="CH1933" s="179">
        <f t="shared" si="3191"/>
        <v>0</v>
      </c>
      <c r="CI1933" s="179">
        <f t="shared" si="3191"/>
        <v>0</v>
      </c>
      <c r="CJ1933" s="179">
        <f t="shared" si="3191"/>
        <v>0</v>
      </c>
      <c r="CK1933" s="179">
        <f t="shared" si="3191"/>
        <v>0</v>
      </c>
      <c r="CL1933" s="179">
        <f t="shared" si="3191"/>
        <v>0</v>
      </c>
      <c r="CN1933" s="60"/>
      <c r="CO1933" s="179">
        <f t="shared" ref="CO1933:DL1935" si="3192">CO1910</f>
        <v>0</v>
      </c>
      <c r="CP1933" s="179">
        <f t="shared" si="3192"/>
        <v>0</v>
      </c>
      <c r="CQ1933" s="179">
        <f t="shared" si="3192"/>
        <v>0</v>
      </c>
      <c r="CR1933" s="179">
        <f t="shared" si="3192"/>
        <v>0</v>
      </c>
      <c r="CS1933" s="179">
        <f t="shared" si="3192"/>
        <v>0</v>
      </c>
      <c r="CT1933" s="179">
        <f t="shared" si="3192"/>
        <v>0</v>
      </c>
      <c r="CU1933" s="179">
        <f t="shared" si="3192"/>
        <v>0</v>
      </c>
      <c r="CV1933" s="179">
        <f t="shared" si="3192"/>
        <v>0</v>
      </c>
      <c r="CW1933" s="179">
        <f t="shared" si="3192"/>
        <v>0</v>
      </c>
      <c r="CX1933" s="179">
        <f t="shared" si="3192"/>
        <v>0</v>
      </c>
      <c r="CY1933" s="179">
        <f t="shared" si="3192"/>
        <v>0</v>
      </c>
      <c r="CZ1933" s="179">
        <f t="shared" si="3192"/>
        <v>0</v>
      </c>
      <c r="DA1933" s="179">
        <f t="shared" si="3192"/>
        <v>0</v>
      </c>
      <c r="DB1933" s="179">
        <f t="shared" si="3192"/>
        <v>0</v>
      </c>
      <c r="DC1933" s="179">
        <f t="shared" si="3192"/>
        <v>0</v>
      </c>
      <c r="DD1933" s="179">
        <f t="shared" si="3192"/>
        <v>0</v>
      </c>
      <c r="DE1933" s="179">
        <f t="shared" si="3192"/>
        <v>0</v>
      </c>
      <c r="DF1933" s="179">
        <f t="shared" si="3192"/>
        <v>0</v>
      </c>
      <c r="DG1933" s="179">
        <f t="shared" si="3192"/>
        <v>0</v>
      </c>
      <c r="DH1933" s="179">
        <f t="shared" si="3192"/>
        <v>0</v>
      </c>
      <c r="DI1933" s="179">
        <f t="shared" si="3192"/>
        <v>0</v>
      </c>
      <c r="DJ1933" s="179">
        <f t="shared" si="3192"/>
        <v>0</v>
      </c>
      <c r="DK1933" s="179">
        <f t="shared" si="3192"/>
        <v>0</v>
      </c>
      <c r="DL1933" s="179">
        <f t="shared" si="3192"/>
        <v>0</v>
      </c>
    </row>
    <row r="1934" spans="1:116" x14ac:dyDescent="0.4">
      <c r="B1934" t="s">
        <v>332</v>
      </c>
      <c r="D1934" t="s">
        <v>427</v>
      </c>
      <c r="E1934" s="8" t="str">
        <f t="shared" si="3164"/>
        <v>1934 DTERMY-F</v>
      </c>
      <c r="G1934" s="241" t="str">
        <f>IFERROR(SUBSTITUTE(TRIM(MID(G1914, SEARCH("-", G1914) + 1, LEN(G1914))),":",""),"no unit")</f>
        <v>multiple borrowings w/ annual control</v>
      </c>
      <c r="H1934" s="12"/>
      <c r="I1934" s="60"/>
      <c r="J1934" s="60"/>
      <c r="K1934" s="15"/>
      <c r="L1934" s="15"/>
      <c r="M1934" s="15"/>
      <c r="N1934" s="15"/>
      <c r="O1934" s="15"/>
      <c r="P1934" s="15"/>
      <c r="R1934" s="15"/>
      <c r="S1934" s="179"/>
      <c r="T1934" s="179"/>
      <c r="U1934" s="179"/>
      <c r="V1934" s="179"/>
      <c r="W1934" s="179"/>
      <c r="X1934" s="179"/>
      <c r="Y1934" s="179"/>
      <c r="Z1934" s="179"/>
      <c r="AA1934" s="179"/>
      <c r="AB1934" s="179"/>
      <c r="AC1934" s="179"/>
      <c r="AD1934" s="179"/>
      <c r="AE1934" s="179"/>
      <c r="AF1934" s="179"/>
      <c r="AG1934" s="179"/>
      <c r="AH1934" s="179"/>
      <c r="AI1934" s="179"/>
      <c r="AJ1934" s="179"/>
      <c r="AK1934" s="179"/>
      <c r="AL1934" s="179"/>
      <c r="AM1934" s="179"/>
      <c r="AN1934" s="179"/>
      <c r="AO1934" s="179"/>
      <c r="AP1934" s="179"/>
      <c r="AQ1934" s="179"/>
      <c r="AR1934" s="179"/>
      <c r="AS1934" s="179"/>
      <c r="AT1934" s="179"/>
      <c r="AU1934" s="179"/>
      <c r="AV1934" s="179"/>
      <c r="AW1934" s="179"/>
      <c r="AX1934" s="179"/>
      <c r="AY1934" s="179"/>
      <c r="AZ1934" s="179"/>
      <c r="BA1934" s="179"/>
      <c r="BB1934" s="179"/>
      <c r="BC1934" s="179"/>
      <c r="BD1934" s="179"/>
      <c r="BE1934" s="179"/>
      <c r="BF1934" s="179"/>
      <c r="BG1934" s="179"/>
      <c r="BH1934" s="179"/>
      <c r="BI1934" s="179"/>
      <c r="BJ1934" s="179"/>
      <c r="BK1934" s="179"/>
      <c r="BL1934" s="179"/>
      <c r="BM1934" s="179"/>
      <c r="BN1934" s="179"/>
      <c r="BO1934" s="179"/>
      <c r="BP1934" s="179"/>
      <c r="BQ1934" s="179"/>
      <c r="BR1934" s="179"/>
      <c r="BS1934" s="179"/>
      <c r="BT1934" s="179"/>
      <c r="BU1934" s="179"/>
      <c r="BV1934" s="179"/>
      <c r="BW1934" s="179"/>
      <c r="BX1934" s="179"/>
      <c r="BY1934" s="179"/>
      <c r="BZ1934" s="179"/>
      <c r="CA1934" s="179"/>
      <c r="CB1934" s="179"/>
      <c r="CC1934" s="179"/>
      <c r="CD1934" s="179"/>
      <c r="CE1934" s="179"/>
      <c r="CF1934" s="179"/>
      <c r="CG1934" s="179"/>
      <c r="CH1934" s="179"/>
      <c r="CI1934" s="179"/>
      <c r="CJ1934" s="179"/>
      <c r="CK1934" s="179"/>
      <c r="CL1934" s="179"/>
      <c r="CN1934" s="60"/>
      <c r="CO1934" s="179"/>
      <c r="CP1934" s="179"/>
      <c r="CQ1934" s="179"/>
      <c r="CR1934" s="179"/>
      <c r="CS1934" s="179"/>
      <c r="CT1934" s="179"/>
      <c r="CU1934" s="179"/>
      <c r="CV1934" s="179"/>
      <c r="CW1934" s="179"/>
      <c r="CX1934" s="179"/>
      <c r="CY1934" s="179"/>
      <c r="CZ1934" s="179"/>
      <c r="DA1934" s="179"/>
      <c r="DB1934" s="179"/>
      <c r="DC1934" s="179"/>
      <c r="DD1934" s="179"/>
      <c r="DE1934" s="179"/>
      <c r="DF1934" s="179"/>
      <c r="DG1934" s="179"/>
      <c r="DH1934" s="179"/>
      <c r="DI1934" s="179"/>
      <c r="DJ1934" s="179"/>
      <c r="DK1934" s="179"/>
      <c r="DL1934" s="179"/>
    </row>
    <row r="1935" spans="1:116" x14ac:dyDescent="0.4">
      <c r="A1935" s="3"/>
      <c r="B1935" t="s">
        <v>332</v>
      </c>
      <c r="D1935" t="s">
        <v>427</v>
      </c>
      <c r="E1935" s="8" t="str">
        <f t="shared" si="3164"/>
        <v>1935 DTERMY-F</v>
      </c>
      <c r="G1935" s="191" t="str">
        <f>G1912</f>
        <v>Secondary revenue driver</v>
      </c>
      <c r="H1935" s="90"/>
      <c r="I1935" s="213"/>
      <c r="J1935" s="213"/>
      <c r="K1935" s="214"/>
      <c r="L1935" s="214"/>
      <c r="M1935" s="214"/>
      <c r="N1935" s="214"/>
      <c r="O1935" s="214"/>
      <c r="P1935" s="214"/>
      <c r="R1935" s="214"/>
      <c r="S1935" s="4" t="str">
        <f t="shared" ref="S1935:AX1937" si="3193">ADDRESS(ROW(S1925),COLUMN(S1925),2)</f>
        <v>S$1925</v>
      </c>
      <c r="T1935" s="4" t="str">
        <f t="shared" si="3193"/>
        <v>T$1925</v>
      </c>
      <c r="U1935" s="4" t="str">
        <f t="shared" si="3193"/>
        <v>U$1925</v>
      </c>
      <c r="V1935" s="4" t="str">
        <f t="shared" si="3193"/>
        <v>V$1925</v>
      </c>
      <c r="W1935" s="4" t="str">
        <f t="shared" si="3193"/>
        <v>W$1925</v>
      </c>
      <c r="X1935" s="4" t="str">
        <f t="shared" si="3193"/>
        <v>X$1925</v>
      </c>
      <c r="Y1935" s="4" t="str">
        <f t="shared" si="3193"/>
        <v>Y$1925</v>
      </c>
      <c r="Z1935" s="4" t="str">
        <f t="shared" si="3193"/>
        <v>Z$1925</v>
      </c>
      <c r="AA1935" s="4" t="str">
        <f t="shared" si="3193"/>
        <v>AA$1925</v>
      </c>
      <c r="AB1935" s="4" t="str">
        <f t="shared" si="3193"/>
        <v>AB$1925</v>
      </c>
      <c r="AC1935" s="4" t="str">
        <f t="shared" si="3193"/>
        <v>AC$1925</v>
      </c>
      <c r="AD1935" s="4" t="str">
        <f t="shared" si="3193"/>
        <v>AD$1925</v>
      </c>
      <c r="AE1935" s="4" t="str">
        <f t="shared" si="3193"/>
        <v>AE$1925</v>
      </c>
      <c r="AF1935" s="4" t="str">
        <f t="shared" si="3193"/>
        <v>AF$1925</v>
      </c>
      <c r="AG1935" s="4" t="str">
        <f t="shared" si="3193"/>
        <v>AG$1925</v>
      </c>
      <c r="AH1935" s="4" t="str">
        <f t="shared" si="3193"/>
        <v>AH$1925</v>
      </c>
      <c r="AI1935" s="4" t="str">
        <f t="shared" si="3193"/>
        <v>AI$1925</v>
      </c>
      <c r="AJ1935" s="4" t="str">
        <f t="shared" si="3193"/>
        <v>AJ$1925</v>
      </c>
      <c r="AK1935" s="4" t="str">
        <f t="shared" si="3193"/>
        <v>AK$1925</v>
      </c>
      <c r="AL1935" s="4" t="str">
        <f t="shared" si="3193"/>
        <v>AL$1925</v>
      </c>
      <c r="AM1935" s="4" t="str">
        <f t="shared" si="3193"/>
        <v>AM$1925</v>
      </c>
      <c r="AN1935" s="4" t="str">
        <f t="shared" si="3193"/>
        <v>AN$1925</v>
      </c>
      <c r="AO1935" s="4" t="str">
        <f t="shared" si="3193"/>
        <v>AO$1925</v>
      </c>
      <c r="AP1935" s="4" t="str">
        <f t="shared" si="3193"/>
        <v>AP$1925</v>
      </c>
      <c r="AQ1935" s="4" t="str">
        <f t="shared" si="3193"/>
        <v>AQ$1925</v>
      </c>
      <c r="AR1935" s="4" t="str">
        <f t="shared" si="3193"/>
        <v>AR$1925</v>
      </c>
      <c r="AS1935" s="4" t="str">
        <f t="shared" si="3193"/>
        <v>AS$1925</v>
      </c>
      <c r="AT1935" s="4" t="str">
        <f t="shared" si="3193"/>
        <v>AT$1925</v>
      </c>
      <c r="AU1935" s="4" t="str">
        <f t="shared" si="3193"/>
        <v>AU$1925</v>
      </c>
      <c r="AV1935" s="4" t="str">
        <f t="shared" si="3193"/>
        <v>AV$1925</v>
      </c>
      <c r="AW1935" s="4" t="str">
        <f t="shared" si="3193"/>
        <v>AW$1925</v>
      </c>
      <c r="AX1935" s="4" t="str">
        <f t="shared" si="3193"/>
        <v>AX$1925</v>
      </c>
      <c r="AY1935" s="4" t="str">
        <f t="shared" ref="AY1935:CD1937" si="3194">ADDRESS(ROW(AY1925),COLUMN(AY1925),2)</f>
        <v>AY$1925</v>
      </c>
      <c r="AZ1935" s="4" t="str">
        <f t="shared" si="3194"/>
        <v>AZ$1925</v>
      </c>
      <c r="BA1935" s="4" t="str">
        <f t="shared" si="3194"/>
        <v>BA$1925</v>
      </c>
      <c r="BB1935" s="4" t="str">
        <f t="shared" si="3194"/>
        <v>BB$1925</v>
      </c>
      <c r="BC1935" s="4" t="str">
        <f t="shared" si="3194"/>
        <v>BC$1925</v>
      </c>
      <c r="BD1935" s="4" t="str">
        <f t="shared" si="3194"/>
        <v>BD$1925</v>
      </c>
      <c r="BE1935" s="4" t="str">
        <f t="shared" si="3194"/>
        <v>BE$1925</v>
      </c>
      <c r="BF1935" s="4" t="str">
        <f t="shared" si="3194"/>
        <v>BF$1925</v>
      </c>
      <c r="BG1935" s="4" t="str">
        <f t="shared" si="3194"/>
        <v>BG$1925</v>
      </c>
      <c r="BH1935" s="4" t="str">
        <f t="shared" si="3194"/>
        <v>BH$1925</v>
      </c>
      <c r="BI1935" s="4" t="str">
        <f t="shared" si="3194"/>
        <v>BI$1925</v>
      </c>
      <c r="BJ1935" s="4" t="str">
        <f t="shared" si="3194"/>
        <v>BJ$1925</v>
      </c>
      <c r="BK1935" s="4" t="str">
        <f t="shared" si="3194"/>
        <v>BK$1925</v>
      </c>
      <c r="BL1935" s="4" t="str">
        <f t="shared" si="3194"/>
        <v>BL$1925</v>
      </c>
      <c r="BM1935" s="4" t="str">
        <f t="shared" si="3194"/>
        <v>BM$1925</v>
      </c>
      <c r="BN1935" s="4" t="str">
        <f t="shared" si="3194"/>
        <v>BN$1925</v>
      </c>
      <c r="BO1935" s="4" t="str">
        <f t="shared" si="3194"/>
        <v>BO$1925</v>
      </c>
      <c r="BP1935" s="4" t="str">
        <f t="shared" si="3194"/>
        <v>BP$1925</v>
      </c>
      <c r="BQ1935" s="4" t="str">
        <f t="shared" si="3194"/>
        <v>BQ$1925</v>
      </c>
      <c r="BR1935" s="4" t="str">
        <f t="shared" si="3194"/>
        <v>BR$1925</v>
      </c>
      <c r="BS1935" s="4" t="str">
        <f t="shared" si="3194"/>
        <v>BS$1925</v>
      </c>
      <c r="BT1935" s="4" t="str">
        <f t="shared" si="3194"/>
        <v>BT$1925</v>
      </c>
      <c r="BU1935" s="4" t="str">
        <f t="shared" si="3194"/>
        <v>BU$1925</v>
      </c>
      <c r="BV1935" s="4" t="str">
        <f t="shared" si="3194"/>
        <v>BV$1925</v>
      </c>
      <c r="BW1935" s="4" t="str">
        <f t="shared" si="3194"/>
        <v>BW$1925</v>
      </c>
      <c r="BX1935" s="4" t="str">
        <f t="shared" si="3194"/>
        <v>BX$1925</v>
      </c>
      <c r="BY1935" s="4" t="str">
        <f t="shared" si="3194"/>
        <v>BY$1925</v>
      </c>
      <c r="BZ1935" s="4" t="str">
        <f t="shared" si="3194"/>
        <v>BZ$1925</v>
      </c>
      <c r="CA1935" s="4" t="str">
        <f t="shared" si="3194"/>
        <v>CA$1925</v>
      </c>
      <c r="CB1935" s="4" t="str">
        <f t="shared" si="3194"/>
        <v>CB$1925</v>
      </c>
      <c r="CC1935" s="4" t="str">
        <f t="shared" si="3194"/>
        <v>CC$1925</v>
      </c>
      <c r="CD1935" s="4" t="str">
        <f t="shared" si="3194"/>
        <v>CD$1925</v>
      </c>
      <c r="CE1935" s="4" t="str">
        <f t="shared" ref="CE1935:CL1937" si="3195">ADDRESS(ROW(CE1925),COLUMN(CE1925),2)</f>
        <v>CE$1925</v>
      </c>
      <c r="CF1935" s="4" t="str">
        <f t="shared" si="3195"/>
        <v>CF$1925</v>
      </c>
      <c r="CG1935" s="4" t="str">
        <f t="shared" si="3195"/>
        <v>CG$1925</v>
      </c>
      <c r="CH1935" s="4" t="str">
        <f t="shared" si="3195"/>
        <v>CH$1925</v>
      </c>
      <c r="CI1935" s="4" t="str">
        <f t="shared" si="3195"/>
        <v>CI$1925</v>
      </c>
      <c r="CJ1935" s="4" t="str">
        <f t="shared" si="3195"/>
        <v>CJ$1925</v>
      </c>
      <c r="CK1935" s="4" t="str">
        <f t="shared" si="3195"/>
        <v>CK$1925</v>
      </c>
      <c r="CL1935" s="4" t="str">
        <f t="shared" si="3195"/>
        <v>CL$1925</v>
      </c>
      <c r="CN1935" s="213"/>
      <c r="CO1935" s="4" t="str">
        <f t="shared" ref="CO1935:DL1937" si="3196">ADDRESS(ROW(CO1925),COLUMN(CO1925),2)</f>
        <v>CO$1925</v>
      </c>
      <c r="CP1935" s="4" t="str">
        <f t="shared" si="3196"/>
        <v>CP$1925</v>
      </c>
      <c r="CQ1935" s="4" t="str">
        <f t="shared" si="3196"/>
        <v>CQ$1925</v>
      </c>
      <c r="CR1935" s="4" t="str">
        <f t="shared" si="3196"/>
        <v>CR$1925</v>
      </c>
      <c r="CS1935" s="4" t="str">
        <f t="shared" si="3196"/>
        <v>CS$1925</v>
      </c>
      <c r="CT1935" s="4" t="str">
        <f t="shared" si="3196"/>
        <v>CT$1925</v>
      </c>
      <c r="CU1935" s="4" t="str">
        <f t="shared" si="3196"/>
        <v>CU$1925</v>
      </c>
      <c r="CV1935" s="4" t="str">
        <f t="shared" si="3196"/>
        <v>CV$1925</v>
      </c>
      <c r="CW1935" s="4" t="str">
        <f t="shared" si="3196"/>
        <v>CW$1925</v>
      </c>
      <c r="CX1935" s="4" t="str">
        <f t="shared" si="3196"/>
        <v>CX$1925</v>
      </c>
      <c r="CY1935" s="4" t="str">
        <f t="shared" si="3196"/>
        <v>CY$1925</v>
      </c>
      <c r="CZ1935" s="4" t="str">
        <f t="shared" si="3196"/>
        <v>CZ$1925</v>
      </c>
      <c r="DA1935" s="4" t="str">
        <f t="shared" si="3196"/>
        <v>DA$1925</v>
      </c>
      <c r="DB1935" s="4" t="str">
        <f t="shared" si="3196"/>
        <v>DB$1925</v>
      </c>
      <c r="DC1935" s="4" t="str">
        <f t="shared" si="3196"/>
        <v>DC$1925</v>
      </c>
      <c r="DD1935" s="4" t="str">
        <f t="shared" si="3196"/>
        <v>DD$1925</v>
      </c>
      <c r="DE1935" s="4" t="str">
        <f t="shared" si="3196"/>
        <v>DE$1925</v>
      </c>
      <c r="DF1935" s="4" t="str">
        <f t="shared" si="3196"/>
        <v>DF$1925</v>
      </c>
      <c r="DG1935" s="4" t="str">
        <f t="shared" si="3196"/>
        <v>DG$1925</v>
      </c>
      <c r="DH1935" s="4" t="str">
        <f t="shared" si="3196"/>
        <v>DH$1925</v>
      </c>
      <c r="DI1935" s="4" t="str">
        <f t="shared" si="3196"/>
        <v>DI$1925</v>
      </c>
      <c r="DJ1935" s="4" t="str">
        <f t="shared" si="3196"/>
        <v>DJ$1925</v>
      </c>
      <c r="DK1935" s="4" t="str">
        <f t="shared" si="3196"/>
        <v>DK$1925</v>
      </c>
      <c r="DL1935" s="4" t="str">
        <f t="shared" si="3196"/>
        <v>DL$1925</v>
      </c>
    </row>
    <row r="1936" spans="1:116" x14ac:dyDescent="0.4">
      <c r="B1936" t="s">
        <v>332</v>
      </c>
      <c r="D1936" t="s">
        <v>427</v>
      </c>
      <c r="E1936" s="8" t="str">
        <f t="shared" si="3164"/>
        <v>1936 DTERMY-F</v>
      </c>
      <c r="G1936" s="136" t="str">
        <f>G1913</f>
        <v>Secondary volume driver</v>
      </c>
      <c r="H1936" s="12"/>
      <c r="I1936" s="60"/>
      <c r="J1936" s="60"/>
      <c r="K1936" s="15"/>
      <c r="L1936" s="15"/>
      <c r="M1936" s="15"/>
      <c r="N1936" s="15"/>
      <c r="O1936" s="15"/>
      <c r="P1936" s="15"/>
      <c r="R1936" s="15"/>
      <c r="S1936" s="179" t="str">
        <f t="shared" ref="S1936:AX1938" si="3197">S1913</f>
        <v>S$19</v>
      </c>
      <c r="T1936" s="179" t="str">
        <f t="shared" si="3197"/>
        <v>T$19</v>
      </c>
      <c r="U1936" s="179" t="str">
        <f t="shared" si="3197"/>
        <v>U$19</v>
      </c>
      <c r="V1936" s="179" t="str">
        <f t="shared" si="3197"/>
        <v>V$19</v>
      </c>
      <c r="W1936" s="179" t="str">
        <f t="shared" si="3197"/>
        <v>W$19</v>
      </c>
      <c r="X1936" s="179" t="str">
        <f t="shared" si="3197"/>
        <v>X$19</v>
      </c>
      <c r="Y1936" s="179" t="str">
        <f t="shared" si="3197"/>
        <v>Y$19</v>
      </c>
      <c r="Z1936" s="179" t="str">
        <f t="shared" si="3197"/>
        <v>Z$19</v>
      </c>
      <c r="AA1936" s="179" t="str">
        <f t="shared" si="3197"/>
        <v>AA$19</v>
      </c>
      <c r="AB1936" s="179" t="str">
        <f t="shared" si="3197"/>
        <v>AB$19</v>
      </c>
      <c r="AC1936" s="179" t="str">
        <f t="shared" si="3197"/>
        <v>AC$19</v>
      </c>
      <c r="AD1936" s="179" t="str">
        <f t="shared" si="3197"/>
        <v>AD$19</v>
      </c>
      <c r="AE1936" s="179" t="str">
        <f t="shared" si="3197"/>
        <v>AE$19</v>
      </c>
      <c r="AF1936" s="179" t="str">
        <f t="shared" si="3197"/>
        <v>AF$19</v>
      </c>
      <c r="AG1936" s="179" t="str">
        <f t="shared" si="3197"/>
        <v>AG$19</v>
      </c>
      <c r="AH1936" s="179" t="str">
        <f t="shared" si="3197"/>
        <v>AH$19</v>
      </c>
      <c r="AI1936" s="179" t="str">
        <f t="shared" si="3197"/>
        <v>AI$19</v>
      </c>
      <c r="AJ1936" s="179" t="str">
        <f t="shared" si="3197"/>
        <v>AJ$19</v>
      </c>
      <c r="AK1936" s="179" t="str">
        <f t="shared" si="3197"/>
        <v>AK$19</v>
      </c>
      <c r="AL1936" s="179" t="str">
        <f t="shared" si="3197"/>
        <v>AL$19</v>
      </c>
      <c r="AM1936" s="179" t="str">
        <f t="shared" si="3197"/>
        <v>AM$19</v>
      </c>
      <c r="AN1936" s="179" t="str">
        <f t="shared" si="3197"/>
        <v>AN$19</v>
      </c>
      <c r="AO1936" s="179" t="str">
        <f t="shared" si="3197"/>
        <v>AO$19</v>
      </c>
      <c r="AP1936" s="179" t="str">
        <f t="shared" si="3197"/>
        <v>AP$19</v>
      </c>
      <c r="AQ1936" s="179" t="str">
        <f t="shared" si="3197"/>
        <v>AQ$19</v>
      </c>
      <c r="AR1936" s="179" t="str">
        <f t="shared" si="3197"/>
        <v>AR$19</v>
      </c>
      <c r="AS1936" s="179" t="str">
        <f t="shared" si="3197"/>
        <v>AS$19</v>
      </c>
      <c r="AT1936" s="179" t="str">
        <f t="shared" si="3197"/>
        <v>AT$19</v>
      </c>
      <c r="AU1936" s="179" t="str">
        <f t="shared" si="3197"/>
        <v>AU$19</v>
      </c>
      <c r="AV1936" s="179" t="str">
        <f t="shared" si="3197"/>
        <v>AV$19</v>
      </c>
      <c r="AW1936" s="179" t="str">
        <f t="shared" si="3197"/>
        <v>AW$19</v>
      </c>
      <c r="AX1936" s="179" t="str">
        <f t="shared" si="3197"/>
        <v>AX$19</v>
      </c>
      <c r="AY1936" s="179" t="str">
        <f t="shared" ref="AY1936:CD1938" si="3198">AY1913</f>
        <v>AY$19</v>
      </c>
      <c r="AZ1936" s="179" t="str">
        <f t="shared" si="3198"/>
        <v>AZ$19</v>
      </c>
      <c r="BA1936" s="179" t="str">
        <f t="shared" si="3198"/>
        <v>BA$19</v>
      </c>
      <c r="BB1936" s="179" t="str">
        <f t="shared" si="3198"/>
        <v>BB$19</v>
      </c>
      <c r="BC1936" s="179" t="str">
        <f t="shared" si="3198"/>
        <v>BC$19</v>
      </c>
      <c r="BD1936" s="179" t="str">
        <f t="shared" si="3198"/>
        <v>BD$19</v>
      </c>
      <c r="BE1936" s="179" t="str">
        <f t="shared" si="3198"/>
        <v>BE$19</v>
      </c>
      <c r="BF1936" s="179" t="str">
        <f t="shared" si="3198"/>
        <v>BF$19</v>
      </c>
      <c r="BG1936" s="179" t="str">
        <f t="shared" si="3198"/>
        <v>BG$19</v>
      </c>
      <c r="BH1936" s="179" t="str">
        <f t="shared" si="3198"/>
        <v>BH$19</v>
      </c>
      <c r="BI1936" s="179" t="str">
        <f t="shared" si="3198"/>
        <v>BI$19</v>
      </c>
      <c r="BJ1936" s="179" t="str">
        <f t="shared" si="3198"/>
        <v>BJ$19</v>
      </c>
      <c r="BK1936" s="179" t="str">
        <f t="shared" si="3198"/>
        <v>BK$19</v>
      </c>
      <c r="BL1936" s="179" t="str">
        <f t="shared" si="3198"/>
        <v>BL$19</v>
      </c>
      <c r="BM1936" s="179" t="str">
        <f t="shared" si="3198"/>
        <v>BM$19</v>
      </c>
      <c r="BN1936" s="179" t="str">
        <f t="shared" si="3198"/>
        <v>BN$19</v>
      </c>
      <c r="BO1936" s="179" t="str">
        <f t="shared" si="3198"/>
        <v>BO$19</v>
      </c>
      <c r="BP1936" s="179" t="str">
        <f t="shared" si="3198"/>
        <v>BP$19</v>
      </c>
      <c r="BQ1936" s="179" t="str">
        <f t="shared" si="3198"/>
        <v>BQ$19</v>
      </c>
      <c r="BR1936" s="179" t="str">
        <f t="shared" si="3198"/>
        <v>BR$19</v>
      </c>
      <c r="BS1936" s="179" t="str">
        <f t="shared" si="3198"/>
        <v>BS$19</v>
      </c>
      <c r="BT1936" s="179" t="str">
        <f t="shared" si="3198"/>
        <v>BT$19</v>
      </c>
      <c r="BU1936" s="179" t="str">
        <f t="shared" si="3198"/>
        <v>BU$19</v>
      </c>
      <c r="BV1936" s="179" t="str">
        <f t="shared" si="3198"/>
        <v>BV$19</v>
      </c>
      <c r="BW1936" s="179" t="str">
        <f t="shared" si="3198"/>
        <v>BW$19</v>
      </c>
      <c r="BX1936" s="179" t="str">
        <f t="shared" si="3198"/>
        <v>BX$19</v>
      </c>
      <c r="BY1936" s="179" t="str">
        <f t="shared" si="3198"/>
        <v>BY$19</v>
      </c>
      <c r="BZ1936" s="179" t="str">
        <f t="shared" si="3198"/>
        <v>BZ$19</v>
      </c>
      <c r="CA1936" s="179" t="str">
        <f t="shared" si="3198"/>
        <v>CA$19</v>
      </c>
      <c r="CB1936" s="179" t="str">
        <f t="shared" si="3198"/>
        <v>CB$19</v>
      </c>
      <c r="CC1936" s="179" t="str">
        <f t="shared" si="3198"/>
        <v>CC$19</v>
      </c>
      <c r="CD1936" s="179" t="str">
        <f t="shared" si="3198"/>
        <v>CD$19</v>
      </c>
      <c r="CE1936" s="179" t="str">
        <f t="shared" ref="CE1936:CL1938" si="3199">CE1913</f>
        <v>CE$19</v>
      </c>
      <c r="CF1936" s="179" t="str">
        <f t="shared" si="3199"/>
        <v>CF$19</v>
      </c>
      <c r="CG1936" s="179" t="str">
        <f t="shared" si="3199"/>
        <v>CG$19</v>
      </c>
      <c r="CH1936" s="179" t="str">
        <f t="shared" si="3199"/>
        <v>CH$19</v>
      </c>
      <c r="CI1936" s="179" t="str">
        <f t="shared" si="3199"/>
        <v>CI$19</v>
      </c>
      <c r="CJ1936" s="179" t="str">
        <f t="shared" si="3199"/>
        <v>CJ$19</v>
      </c>
      <c r="CK1936" s="179" t="str">
        <f t="shared" si="3199"/>
        <v>CK$19</v>
      </c>
      <c r="CL1936" s="179" t="str">
        <f t="shared" si="3199"/>
        <v>CL$19</v>
      </c>
      <c r="CN1936" s="60"/>
      <c r="CO1936" s="179" t="str">
        <f t="shared" ref="CO1936:DL1938" si="3200">CO1913</f>
        <v>CO$19</v>
      </c>
      <c r="CP1936" s="179" t="str">
        <f t="shared" si="3200"/>
        <v>CP$19</v>
      </c>
      <c r="CQ1936" s="179" t="str">
        <f t="shared" si="3200"/>
        <v>CQ$19</v>
      </c>
      <c r="CR1936" s="179" t="str">
        <f t="shared" si="3200"/>
        <v>CR$19</v>
      </c>
      <c r="CS1936" s="179" t="str">
        <f t="shared" si="3200"/>
        <v>CS$19</v>
      </c>
      <c r="CT1936" s="179" t="str">
        <f t="shared" si="3200"/>
        <v>CT$19</v>
      </c>
      <c r="CU1936" s="179" t="str">
        <f t="shared" si="3200"/>
        <v>CU$19</v>
      </c>
      <c r="CV1936" s="179" t="str">
        <f t="shared" si="3200"/>
        <v>CV$19</v>
      </c>
      <c r="CW1936" s="179" t="str">
        <f t="shared" si="3200"/>
        <v>CW$19</v>
      </c>
      <c r="CX1936" s="179" t="str">
        <f t="shared" si="3200"/>
        <v>CX$19</v>
      </c>
      <c r="CY1936" s="179" t="str">
        <f t="shared" si="3200"/>
        <v>CY$19</v>
      </c>
      <c r="CZ1936" s="179" t="str">
        <f t="shared" si="3200"/>
        <v>CZ$19</v>
      </c>
      <c r="DA1936" s="179" t="str">
        <f t="shared" si="3200"/>
        <v>DA$19</v>
      </c>
      <c r="DB1936" s="179" t="str">
        <f t="shared" si="3200"/>
        <v>DB$19</v>
      </c>
      <c r="DC1936" s="179" t="str">
        <f t="shared" si="3200"/>
        <v>DC$19</v>
      </c>
      <c r="DD1936" s="179" t="str">
        <f t="shared" si="3200"/>
        <v>DD$19</v>
      </c>
      <c r="DE1936" s="179" t="str">
        <f t="shared" si="3200"/>
        <v>DE$19</v>
      </c>
      <c r="DF1936" s="179" t="str">
        <f t="shared" si="3200"/>
        <v>DF$19</v>
      </c>
      <c r="DG1936" s="179" t="str">
        <f t="shared" si="3200"/>
        <v>DG$19</v>
      </c>
      <c r="DH1936" s="179" t="str">
        <f t="shared" si="3200"/>
        <v>DH$19</v>
      </c>
      <c r="DI1936" s="179" t="str">
        <f t="shared" si="3200"/>
        <v>DI$19</v>
      </c>
      <c r="DJ1936" s="179" t="str">
        <f t="shared" si="3200"/>
        <v>DJ$19</v>
      </c>
      <c r="DK1936" s="179" t="str">
        <f t="shared" si="3200"/>
        <v>DK$19</v>
      </c>
      <c r="DL1936" s="179" t="str">
        <f t="shared" si="3200"/>
        <v>DL$19</v>
      </c>
    </row>
    <row r="1937" spans="1:116" x14ac:dyDescent="0.4">
      <c r="E1937" s="8"/>
      <c r="H1937" s="12"/>
      <c r="I1937" s="60"/>
      <c r="J1937" s="60"/>
      <c r="K1937" s="15"/>
      <c r="L1937" s="15"/>
      <c r="M1937" s="15"/>
      <c r="N1937" s="15"/>
      <c r="O1937" s="15"/>
      <c r="P1937" s="15"/>
      <c r="R1937" s="15"/>
      <c r="S1937" s="76"/>
      <c r="T1937" s="76"/>
      <c r="U1937" s="76"/>
      <c r="V1937" s="76"/>
      <c r="W1937" s="76"/>
      <c r="X1937" s="76"/>
      <c r="Y1937" s="76"/>
      <c r="Z1937" s="76"/>
      <c r="AA1937" s="76"/>
      <c r="AB1937" s="76"/>
      <c r="AC1937" s="76"/>
      <c r="AD1937" s="76"/>
      <c r="AE1937" s="76"/>
      <c r="AF1937" s="76"/>
      <c r="AG1937" s="76"/>
      <c r="AH1937" s="76"/>
      <c r="AI1937" s="76"/>
      <c r="AJ1937" s="76"/>
      <c r="AK1937" s="76"/>
      <c r="AL1937" s="76"/>
      <c r="AM1937" s="76"/>
      <c r="AN1937" s="76"/>
      <c r="AO1937" s="76"/>
      <c r="AP1937" s="76"/>
      <c r="AQ1937" s="76"/>
      <c r="AR1937" s="76"/>
      <c r="AS1937" s="76"/>
      <c r="AT1937" s="76"/>
      <c r="AU1937" s="76"/>
      <c r="AV1937" s="76"/>
      <c r="AW1937" s="76"/>
      <c r="AX1937" s="76"/>
      <c r="AY1937" s="76"/>
      <c r="AZ1937" s="76"/>
      <c r="BA1937" s="76"/>
      <c r="BB1937" s="76"/>
      <c r="BC1937" s="76"/>
      <c r="BD1937" s="76"/>
      <c r="BE1937" s="76"/>
      <c r="BF1937" s="76"/>
      <c r="BG1937" s="76"/>
      <c r="BH1937" s="76"/>
      <c r="BI1937" s="76"/>
      <c r="BJ1937" s="76"/>
      <c r="BK1937" s="76"/>
      <c r="BL1937" s="76"/>
      <c r="BM1937" s="76"/>
      <c r="BN1937" s="76"/>
      <c r="BO1937" s="76"/>
      <c r="BP1937" s="76"/>
      <c r="BQ1937" s="76"/>
      <c r="BR1937" s="76"/>
      <c r="BS1937" s="76"/>
      <c r="BT1937" s="76"/>
      <c r="BU1937" s="76"/>
      <c r="BV1937" s="76"/>
      <c r="BW1937" s="76"/>
      <c r="BX1937" s="76"/>
      <c r="BY1937" s="76"/>
      <c r="BZ1937" s="76"/>
      <c r="CA1937" s="76"/>
      <c r="CB1937" s="76"/>
      <c r="CC1937" s="76"/>
      <c r="CD1937" s="76"/>
      <c r="CE1937" s="76"/>
      <c r="CF1937" s="76"/>
      <c r="CG1937" s="76"/>
      <c r="CH1937" s="76"/>
      <c r="CI1937" s="76"/>
      <c r="CJ1937" s="76"/>
      <c r="CK1937" s="76"/>
      <c r="CL1937" s="76"/>
      <c r="CN1937" s="60"/>
      <c r="CO1937" s="76"/>
      <c r="CP1937" s="76"/>
      <c r="CQ1937" s="76"/>
      <c r="CR1937" s="76"/>
      <c r="CS1937" s="76"/>
      <c r="CT1937" s="76"/>
      <c r="CU1937" s="76"/>
      <c r="CV1937" s="76"/>
      <c r="CW1937" s="76"/>
      <c r="CX1937" s="76"/>
      <c r="CY1937" s="76"/>
      <c r="CZ1937" s="76"/>
      <c r="DA1937" s="76"/>
      <c r="DB1937" s="76"/>
      <c r="DC1937" s="76"/>
      <c r="DD1937" s="76"/>
      <c r="DE1937" s="76"/>
      <c r="DF1937" s="76"/>
      <c r="DG1937" s="76"/>
      <c r="DH1937" s="76"/>
      <c r="DI1937" s="76"/>
      <c r="DJ1937" s="76"/>
      <c r="DK1937" s="76"/>
      <c r="DL1937" s="76"/>
    </row>
    <row r="1938" spans="1:116" x14ac:dyDescent="0.4">
      <c r="A1938" s="174"/>
      <c r="E1938" s="8"/>
      <c r="G1938" s="175" t="s">
        <v>490</v>
      </c>
      <c r="H1938" s="174"/>
      <c r="I1938" s="176"/>
      <c r="J1938" s="176"/>
      <c r="K1938" s="197"/>
      <c r="L1938" s="197"/>
      <c r="M1938" s="197"/>
      <c r="N1938" s="197"/>
      <c r="O1938" s="197"/>
      <c r="P1938" s="197"/>
      <c r="R1938" s="198"/>
      <c r="S1938" s="174"/>
      <c r="T1938" s="174"/>
      <c r="U1938" s="174"/>
      <c r="V1938" s="174"/>
      <c r="W1938" s="174"/>
      <c r="X1938" s="174"/>
      <c r="Y1938" s="174"/>
      <c r="Z1938" s="174"/>
      <c r="AA1938" s="174"/>
      <c r="AB1938" s="174"/>
      <c r="AC1938" s="174"/>
      <c r="AD1938" s="174"/>
      <c r="AE1938" s="174"/>
      <c r="AF1938" s="174"/>
      <c r="AG1938" s="174"/>
      <c r="AH1938" s="174"/>
      <c r="AI1938" s="174"/>
      <c r="AJ1938" s="174"/>
      <c r="AK1938" s="174"/>
      <c r="AL1938" s="174"/>
      <c r="AM1938" s="174"/>
      <c r="AN1938" s="174"/>
      <c r="AO1938" s="174"/>
      <c r="AP1938" s="174"/>
      <c r="AQ1938" s="174"/>
      <c r="AR1938" s="174"/>
      <c r="AS1938" s="174"/>
      <c r="AT1938" s="174"/>
      <c r="AU1938" s="174"/>
      <c r="AV1938" s="174"/>
      <c r="AW1938" s="174"/>
      <c r="AX1938" s="174"/>
      <c r="AY1938" s="174"/>
      <c r="AZ1938" s="174"/>
      <c r="BA1938" s="174"/>
      <c r="BB1938" s="174"/>
      <c r="BC1938" s="174"/>
      <c r="BD1938" s="174"/>
      <c r="BE1938" s="174"/>
      <c r="BF1938" s="174"/>
      <c r="BG1938" s="174"/>
      <c r="BH1938" s="174"/>
      <c r="BI1938" s="174"/>
      <c r="BJ1938" s="174"/>
      <c r="BK1938" s="174"/>
      <c r="BL1938" s="174"/>
      <c r="BM1938" s="174"/>
      <c r="BN1938" s="174"/>
      <c r="BO1938" s="174"/>
      <c r="BP1938" s="174"/>
      <c r="BQ1938" s="174"/>
      <c r="BR1938" s="174"/>
      <c r="BS1938" s="174"/>
      <c r="BT1938" s="174"/>
      <c r="BU1938" s="174"/>
      <c r="BV1938" s="174"/>
      <c r="BW1938" s="174"/>
      <c r="BX1938" s="174"/>
      <c r="BY1938" s="174"/>
      <c r="BZ1938" s="174"/>
      <c r="CA1938" s="174"/>
      <c r="CB1938" s="174"/>
      <c r="CC1938" s="174"/>
      <c r="CD1938" s="174"/>
      <c r="CE1938" s="174"/>
      <c r="CF1938" s="174"/>
      <c r="CG1938" s="174"/>
      <c r="CH1938" s="174"/>
      <c r="CI1938" s="174"/>
      <c r="CJ1938" s="174"/>
      <c r="CK1938" s="174"/>
      <c r="CL1938" s="174"/>
      <c r="CN1938" s="176"/>
      <c r="CO1938" s="174"/>
      <c r="CP1938" s="174"/>
      <c r="CQ1938" s="174"/>
      <c r="CR1938" s="174"/>
      <c r="CS1938" s="174"/>
      <c r="CT1938" s="174"/>
      <c r="CU1938" s="174"/>
      <c r="CV1938" s="174"/>
      <c r="CW1938" s="174"/>
      <c r="CX1938" s="174"/>
      <c r="CY1938" s="174"/>
      <c r="CZ1938" s="174"/>
      <c r="DA1938" s="174"/>
      <c r="DB1938" s="174"/>
      <c r="DC1938" s="174"/>
      <c r="DD1938" s="174"/>
      <c r="DE1938" s="174"/>
      <c r="DF1938" s="174"/>
      <c r="DG1938" s="174"/>
      <c r="DH1938" s="174"/>
      <c r="DI1938" s="174"/>
      <c r="DJ1938" s="174"/>
      <c r="DK1938" s="174"/>
      <c r="DL1938" s="174"/>
    </row>
    <row r="1939" spans="1:116" x14ac:dyDescent="0.4">
      <c r="A1939" s="174"/>
      <c r="E1939" s="8"/>
      <c r="G1939" s="175" t="s">
        <v>492</v>
      </c>
      <c r="H1939" s="174"/>
      <c r="I1939" s="176"/>
      <c r="J1939" s="176"/>
      <c r="K1939" s="197"/>
      <c r="L1939" s="197"/>
      <c r="M1939" s="197"/>
      <c r="N1939" s="197"/>
      <c r="O1939" s="197"/>
      <c r="P1939" s="197"/>
      <c r="R1939" s="198"/>
      <c r="S1939" s="174"/>
      <c r="T1939" s="174"/>
      <c r="U1939" s="174"/>
      <c r="V1939" s="174"/>
      <c r="W1939" s="174"/>
      <c r="X1939" s="174"/>
      <c r="Y1939" s="174"/>
      <c r="Z1939" s="174"/>
      <c r="AA1939" s="174"/>
      <c r="AB1939" s="174"/>
      <c r="AC1939" s="174"/>
      <c r="AD1939" s="174"/>
      <c r="AE1939" s="174"/>
      <c r="AF1939" s="174"/>
      <c r="AG1939" s="174"/>
      <c r="AH1939" s="174"/>
      <c r="AI1939" s="174"/>
      <c r="AJ1939" s="174"/>
      <c r="AK1939" s="174"/>
      <c r="AL1939" s="174"/>
      <c r="AM1939" s="174"/>
      <c r="AN1939" s="174"/>
      <c r="AO1939" s="174"/>
      <c r="AP1939" s="174"/>
      <c r="AQ1939" s="174"/>
      <c r="AR1939" s="174"/>
      <c r="AS1939" s="174"/>
      <c r="AT1939" s="174"/>
      <c r="AU1939" s="174"/>
      <c r="AV1939" s="174"/>
      <c r="AW1939" s="174"/>
      <c r="AX1939" s="174"/>
      <c r="AY1939" s="174"/>
      <c r="AZ1939" s="174"/>
      <c r="BA1939" s="174"/>
      <c r="BB1939" s="174"/>
      <c r="BC1939" s="174"/>
      <c r="BD1939" s="174"/>
      <c r="BE1939" s="174"/>
      <c r="BF1939" s="174"/>
      <c r="BG1939" s="174"/>
      <c r="BH1939" s="174"/>
      <c r="BI1939" s="174"/>
      <c r="BJ1939" s="174"/>
      <c r="BK1939" s="174"/>
      <c r="BL1939" s="174"/>
      <c r="BM1939" s="174"/>
      <c r="BN1939" s="174"/>
      <c r="BO1939" s="174"/>
      <c r="BP1939" s="174"/>
      <c r="BQ1939" s="174"/>
      <c r="BR1939" s="174"/>
      <c r="BS1939" s="174"/>
      <c r="BT1939" s="174"/>
      <c r="BU1939" s="174"/>
      <c r="BV1939" s="174"/>
      <c r="BW1939" s="174"/>
      <c r="BX1939" s="174"/>
      <c r="BY1939" s="174"/>
      <c r="BZ1939" s="174"/>
      <c r="CA1939" s="174"/>
      <c r="CB1939" s="174"/>
      <c r="CC1939" s="174"/>
      <c r="CD1939" s="174"/>
      <c r="CE1939" s="174"/>
      <c r="CF1939" s="174"/>
      <c r="CG1939" s="174"/>
      <c r="CH1939" s="174"/>
      <c r="CI1939" s="174"/>
      <c r="CJ1939" s="174"/>
      <c r="CK1939" s="174"/>
      <c r="CL1939" s="174"/>
      <c r="CN1939" s="176"/>
      <c r="CO1939" s="174"/>
      <c r="CP1939" s="174"/>
      <c r="CQ1939" s="174"/>
      <c r="CR1939" s="174"/>
      <c r="CS1939" s="174"/>
      <c r="CT1939" s="174"/>
      <c r="CU1939" s="174"/>
      <c r="CV1939" s="174"/>
      <c r="CW1939" s="174"/>
      <c r="CX1939" s="174"/>
      <c r="CY1939" s="174"/>
      <c r="CZ1939" s="174"/>
      <c r="DA1939" s="174"/>
      <c r="DB1939" s="174"/>
      <c r="DC1939" s="174"/>
      <c r="DD1939" s="174"/>
      <c r="DE1939" s="174"/>
      <c r="DF1939" s="174"/>
      <c r="DG1939" s="174"/>
      <c r="DH1939" s="174"/>
      <c r="DI1939" s="174"/>
      <c r="DJ1939" s="174"/>
      <c r="DK1939" s="174"/>
      <c r="DL1939" s="174"/>
    </row>
    <row r="1940" spans="1:116" x14ac:dyDescent="0.4">
      <c r="A1940" s="174"/>
      <c r="E1940" s="8"/>
      <c r="G1940" s="175" t="s">
        <v>461</v>
      </c>
      <c r="H1940" s="174"/>
      <c r="I1940" s="176"/>
      <c r="J1940" s="176"/>
      <c r="K1940" s="197"/>
      <c r="L1940" s="197"/>
      <c r="M1940" s="197"/>
      <c r="N1940" s="197"/>
      <c r="O1940" s="197"/>
      <c r="P1940" s="197"/>
      <c r="R1940" s="198"/>
      <c r="S1940" s="199" t="str">
        <f t="shared" ref="S1940:AX1940" si="3201">S$20</f>
        <v>S$16</v>
      </c>
      <c r="T1940" s="199" t="str">
        <f t="shared" si="3201"/>
        <v>T$16</v>
      </c>
      <c r="U1940" s="199" t="str">
        <f t="shared" si="3201"/>
        <v>U$16</v>
      </c>
      <c r="V1940" s="199" t="str">
        <f t="shared" si="3201"/>
        <v>V$16</v>
      </c>
      <c r="W1940" s="199" t="str">
        <f t="shared" si="3201"/>
        <v>W$16</v>
      </c>
      <c r="X1940" s="199" t="str">
        <f t="shared" si="3201"/>
        <v>X$16</v>
      </c>
      <c r="Y1940" s="199" t="str">
        <f t="shared" si="3201"/>
        <v>Y$16</v>
      </c>
      <c r="Z1940" s="199" t="str">
        <f t="shared" si="3201"/>
        <v>Z$16</v>
      </c>
      <c r="AA1940" s="199" t="str">
        <f t="shared" si="3201"/>
        <v>AA$16</v>
      </c>
      <c r="AB1940" s="199" t="str">
        <f t="shared" si="3201"/>
        <v>AB$16</v>
      </c>
      <c r="AC1940" s="199" t="str">
        <f t="shared" si="3201"/>
        <v>AC$16</v>
      </c>
      <c r="AD1940" s="199" t="str">
        <f t="shared" si="3201"/>
        <v>AD$16</v>
      </c>
      <c r="AE1940" s="199" t="str">
        <f t="shared" si="3201"/>
        <v>AE$16</v>
      </c>
      <c r="AF1940" s="199" t="str">
        <f t="shared" si="3201"/>
        <v>AF$16</v>
      </c>
      <c r="AG1940" s="199" t="str">
        <f t="shared" si="3201"/>
        <v>AG$16</v>
      </c>
      <c r="AH1940" s="199" t="str">
        <f t="shared" si="3201"/>
        <v>AH$16</v>
      </c>
      <c r="AI1940" s="199" t="str">
        <f t="shared" si="3201"/>
        <v>AI$16</v>
      </c>
      <c r="AJ1940" s="199" t="str">
        <f t="shared" si="3201"/>
        <v>AJ$16</v>
      </c>
      <c r="AK1940" s="199" t="str">
        <f t="shared" si="3201"/>
        <v>AK$16</v>
      </c>
      <c r="AL1940" s="199" t="str">
        <f t="shared" si="3201"/>
        <v>AL$16</v>
      </c>
      <c r="AM1940" s="199" t="str">
        <f t="shared" si="3201"/>
        <v>AM$16</v>
      </c>
      <c r="AN1940" s="199" t="str">
        <f t="shared" si="3201"/>
        <v>AN$16</v>
      </c>
      <c r="AO1940" s="199" t="str">
        <f t="shared" si="3201"/>
        <v>AO$16</v>
      </c>
      <c r="AP1940" s="199" t="str">
        <f t="shared" si="3201"/>
        <v>AP$16</v>
      </c>
      <c r="AQ1940" s="199" t="str">
        <f t="shared" si="3201"/>
        <v>AQ$16</v>
      </c>
      <c r="AR1940" s="199" t="str">
        <f t="shared" si="3201"/>
        <v>AR$16</v>
      </c>
      <c r="AS1940" s="199" t="str">
        <f t="shared" si="3201"/>
        <v>AS$16</v>
      </c>
      <c r="AT1940" s="199" t="str">
        <f t="shared" si="3201"/>
        <v>AT$16</v>
      </c>
      <c r="AU1940" s="199" t="str">
        <f t="shared" si="3201"/>
        <v>AU$16</v>
      </c>
      <c r="AV1940" s="199" t="str">
        <f t="shared" si="3201"/>
        <v>AV$16</v>
      </c>
      <c r="AW1940" s="199" t="str">
        <f t="shared" si="3201"/>
        <v>AW$16</v>
      </c>
      <c r="AX1940" s="199" t="str">
        <f t="shared" si="3201"/>
        <v>AX$16</v>
      </c>
      <c r="AY1940" s="199" t="str">
        <f t="shared" ref="AY1940:CD1940" si="3202">AY$20</f>
        <v>AY$16</v>
      </c>
      <c r="AZ1940" s="199" t="str">
        <f t="shared" si="3202"/>
        <v>AZ$16</v>
      </c>
      <c r="BA1940" s="199" t="str">
        <f t="shared" si="3202"/>
        <v>BA$16</v>
      </c>
      <c r="BB1940" s="199" t="str">
        <f t="shared" si="3202"/>
        <v>BB$16</v>
      </c>
      <c r="BC1940" s="199" t="str">
        <f t="shared" si="3202"/>
        <v>BC$16</v>
      </c>
      <c r="BD1940" s="199" t="str">
        <f t="shared" si="3202"/>
        <v>BD$16</v>
      </c>
      <c r="BE1940" s="199" t="str">
        <f t="shared" si="3202"/>
        <v>BE$16</v>
      </c>
      <c r="BF1940" s="199" t="str">
        <f t="shared" si="3202"/>
        <v>BF$16</v>
      </c>
      <c r="BG1940" s="199" t="str">
        <f t="shared" si="3202"/>
        <v>BG$16</v>
      </c>
      <c r="BH1940" s="199" t="str">
        <f t="shared" si="3202"/>
        <v>BH$16</v>
      </c>
      <c r="BI1940" s="199" t="str">
        <f t="shared" si="3202"/>
        <v>BI$16</v>
      </c>
      <c r="BJ1940" s="199" t="str">
        <f t="shared" si="3202"/>
        <v>BJ$16</v>
      </c>
      <c r="BK1940" s="199" t="str">
        <f t="shared" si="3202"/>
        <v>BK$16</v>
      </c>
      <c r="BL1940" s="199" t="str">
        <f t="shared" si="3202"/>
        <v>BL$16</v>
      </c>
      <c r="BM1940" s="199" t="str">
        <f t="shared" si="3202"/>
        <v>BM$16</v>
      </c>
      <c r="BN1940" s="199" t="str">
        <f t="shared" si="3202"/>
        <v>BN$16</v>
      </c>
      <c r="BO1940" s="199" t="str">
        <f t="shared" si="3202"/>
        <v>BO$16</v>
      </c>
      <c r="BP1940" s="199" t="str">
        <f t="shared" si="3202"/>
        <v>BP$16</v>
      </c>
      <c r="BQ1940" s="199" t="str">
        <f t="shared" si="3202"/>
        <v>BQ$16</v>
      </c>
      <c r="BR1940" s="199" t="str">
        <f t="shared" si="3202"/>
        <v>BR$16</v>
      </c>
      <c r="BS1940" s="199" t="str">
        <f t="shared" si="3202"/>
        <v>BS$16</v>
      </c>
      <c r="BT1940" s="199" t="str">
        <f t="shared" si="3202"/>
        <v>BT$16</v>
      </c>
      <c r="BU1940" s="199" t="str">
        <f t="shared" si="3202"/>
        <v>BU$16</v>
      </c>
      <c r="BV1940" s="199" t="str">
        <f t="shared" si="3202"/>
        <v>BV$16</v>
      </c>
      <c r="BW1940" s="199" t="str">
        <f t="shared" si="3202"/>
        <v>BW$16</v>
      </c>
      <c r="BX1940" s="199" t="str">
        <f t="shared" si="3202"/>
        <v>BX$16</v>
      </c>
      <c r="BY1940" s="199" t="str">
        <f t="shared" si="3202"/>
        <v>BY$16</v>
      </c>
      <c r="BZ1940" s="199" t="str">
        <f t="shared" si="3202"/>
        <v>BZ$16</v>
      </c>
      <c r="CA1940" s="199" t="str">
        <f t="shared" si="3202"/>
        <v>CA$16</v>
      </c>
      <c r="CB1940" s="199" t="str">
        <f t="shared" si="3202"/>
        <v>CB$16</v>
      </c>
      <c r="CC1940" s="199" t="str">
        <f t="shared" si="3202"/>
        <v>CC$16</v>
      </c>
      <c r="CD1940" s="199" t="str">
        <f t="shared" si="3202"/>
        <v>CD$16</v>
      </c>
      <c r="CE1940" s="199" t="str">
        <f t="shared" ref="CE1940:CL1940" si="3203">CE$20</f>
        <v>CE$16</v>
      </c>
      <c r="CF1940" s="199" t="str">
        <f t="shared" si="3203"/>
        <v>CF$16</v>
      </c>
      <c r="CG1940" s="199" t="str">
        <f t="shared" si="3203"/>
        <v>CG$16</v>
      </c>
      <c r="CH1940" s="199" t="str">
        <f t="shared" si="3203"/>
        <v>CH$16</v>
      </c>
      <c r="CI1940" s="199" t="str">
        <f t="shared" si="3203"/>
        <v>CI$16</v>
      </c>
      <c r="CJ1940" s="199" t="str">
        <f t="shared" si="3203"/>
        <v>CJ$16</v>
      </c>
      <c r="CK1940" s="199" t="str">
        <f t="shared" si="3203"/>
        <v>CK$16</v>
      </c>
      <c r="CL1940" s="199" t="str">
        <f t="shared" si="3203"/>
        <v>CL$16</v>
      </c>
      <c r="CN1940" s="176"/>
      <c r="CO1940" s="199" t="str">
        <f t="shared" ref="CO1940:DL1940" si="3204">CO$20</f>
        <v>CO$16</v>
      </c>
      <c r="CP1940" s="199" t="str">
        <f t="shared" si="3204"/>
        <v>CP$16</v>
      </c>
      <c r="CQ1940" s="199" t="str">
        <f t="shared" si="3204"/>
        <v>CQ$16</v>
      </c>
      <c r="CR1940" s="199" t="str">
        <f t="shared" si="3204"/>
        <v>CR$16</v>
      </c>
      <c r="CS1940" s="199" t="str">
        <f t="shared" si="3204"/>
        <v>CS$16</v>
      </c>
      <c r="CT1940" s="199" t="str">
        <f t="shared" si="3204"/>
        <v>CT$16</v>
      </c>
      <c r="CU1940" s="199" t="str">
        <f t="shared" si="3204"/>
        <v>CU$16</v>
      </c>
      <c r="CV1940" s="199" t="str">
        <f t="shared" si="3204"/>
        <v>CV$16</v>
      </c>
      <c r="CW1940" s="199" t="str">
        <f t="shared" si="3204"/>
        <v>CW$16</v>
      </c>
      <c r="CX1940" s="199" t="str">
        <f t="shared" si="3204"/>
        <v>CX$16</v>
      </c>
      <c r="CY1940" s="199" t="str">
        <f t="shared" si="3204"/>
        <v>CY$16</v>
      </c>
      <c r="CZ1940" s="199" t="str">
        <f t="shared" si="3204"/>
        <v>CZ$16</v>
      </c>
      <c r="DA1940" s="199" t="str">
        <f t="shared" si="3204"/>
        <v>DA$16</v>
      </c>
      <c r="DB1940" s="199" t="str">
        <f t="shared" si="3204"/>
        <v>DB$16</v>
      </c>
      <c r="DC1940" s="199" t="str">
        <f t="shared" si="3204"/>
        <v>DC$16</v>
      </c>
      <c r="DD1940" s="199" t="str">
        <f t="shared" si="3204"/>
        <v>DD$16</v>
      </c>
      <c r="DE1940" s="199" t="str">
        <f t="shared" si="3204"/>
        <v>DE$16</v>
      </c>
      <c r="DF1940" s="199" t="str">
        <f t="shared" si="3204"/>
        <v>DF$16</v>
      </c>
      <c r="DG1940" s="199" t="str">
        <f t="shared" si="3204"/>
        <v>DG$16</v>
      </c>
      <c r="DH1940" s="199" t="str">
        <f t="shared" si="3204"/>
        <v>DH$16</v>
      </c>
      <c r="DI1940" s="199" t="str">
        <f t="shared" si="3204"/>
        <v>DI$16</v>
      </c>
      <c r="DJ1940" s="199" t="str">
        <f t="shared" si="3204"/>
        <v>DJ$16</v>
      </c>
      <c r="DK1940" s="199" t="str">
        <f t="shared" si="3204"/>
        <v>DK$16</v>
      </c>
      <c r="DL1940" s="199" t="str">
        <f t="shared" si="3204"/>
        <v>DL$16</v>
      </c>
    </row>
    <row r="1941" spans="1:116" x14ac:dyDescent="0.4">
      <c r="A1941" s="174"/>
      <c r="E1941" s="8"/>
      <c r="G1941" s="175" t="s">
        <v>462</v>
      </c>
      <c r="H1941" s="200"/>
      <c r="I1941" s="201"/>
      <c r="J1941" s="201"/>
      <c r="K1941" s="202"/>
      <c r="L1941" s="202"/>
      <c r="M1941" s="202"/>
      <c r="N1941" s="202"/>
      <c r="O1941" s="202"/>
      <c r="P1941" s="202"/>
      <c r="R1941" s="202"/>
      <c r="S1941" s="199" t="str">
        <f t="shared" ref="S1941:AX1941" si="3205">S$21</f>
        <v>S$17</v>
      </c>
      <c r="T1941" s="199" t="str">
        <f t="shared" si="3205"/>
        <v>T$17</v>
      </c>
      <c r="U1941" s="199" t="str">
        <f t="shared" si="3205"/>
        <v>U$17</v>
      </c>
      <c r="V1941" s="199" t="str">
        <f t="shared" si="3205"/>
        <v>V$17</v>
      </c>
      <c r="W1941" s="199" t="str">
        <f t="shared" si="3205"/>
        <v>W$17</v>
      </c>
      <c r="X1941" s="199" t="str">
        <f t="shared" si="3205"/>
        <v>X$17</v>
      </c>
      <c r="Y1941" s="199" t="str">
        <f t="shared" si="3205"/>
        <v>Y$17</v>
      </c>
      <c r="Z1941" s="199" t="str">
        <f t="shared" si="3205"/>
        <v>Z$17</v>
      </c>
      <c r="AA1941" s="199" t="str">
        <f t="shared" si="3205"/>
        <v>AA$17</v>
      </c>
      <c r="AB1941" s="199" t="str">
        <f t="shared" si="3205"/>
        <v>AB$17</v>
      </c>
      <c r="AC1941" s="199" t="str">
        <f t="shared" si="3205"/>
        <v>AC$17</v>
      </c>
      <c r="AD1941" s="199" t="str">
        <f t="shared" si="3205"/>
        <v>AD$17</v>
      </c>
      <c r="AE1941" s="199" t="str">
        <f t="shared" si="3205"/>
        <v>AE$17</v>
      </c>
      <c r="AF1941" s="199" t="str">
        <f t="shared" si="3205"/>
        <v>AF$17</v>
      </c>
      <c r="AG1941" s="199" t="str">
        <f t="shared" si="3205"/>
        <v>AG$17</v>
      </c>
      <c r="AH1941" s="199" t="str">
        <f t="shared" si="3205"/>
        <v>AH$17</v>
      </c>
      <c r="AI1941" s="199" t="str">
        <f t="shared" si="3205"/>
        <v>AI$17</v>
      </c>
      <c r="AJ1941" s="199" t="str">
        <f t="shared" si="3205"/>
        <v>AJ$17</v>
      </c>
      <c r="AK1941" s="199" t="str">
        <f t="shared" si="3205"/>
        <v>AK$17</v>
      </c>
      <c r="AL1941" s="199" t="str">
        <f t="shared" si="3205"/>
        <v>AL$17</v>
      </c>
      <c r="AM1941" s="199" t="str">
        <f t="shared" si="3205"/>
        <v>AM$17</v>
      </c>
      <c r="AN1941" s="199" t="str">
        <f t="shared" si="3205"/>
        <v>AN$17</v>
      </c>
      <c r="AO1941" s="199" t="str">
        <f t="shared" si="3205"/>
        <v>AO$17</v>
      </c>
      <c r="AP1941" s="199" t="str">
        <f t="shared" si="3205"/>
        <v>AP$17</v>
      </c>
      <c r="AQ1941" s="199" t="str">
        <f t="shared" si="3205"/>
        <v>AQ$17</v>
      </c>
      <c r="AR1941" s="199" t="str">
        <f t="shared" si="3205"/>
        <v>AR$17</v>
      </c>
      <c r="AS1941" s="199" t="str">
        <f t="shared" si="3205"/>
        <v>AS$17</v>
      </c>
      <c r="AT1941" s="199" t="str">
        <f t="shared" si="3205"/>
        <v>AT$17</v>
      </c>
      <c r="AU1941" s="199" t="str">
        <f t="shared" si="3205"/>
        <v>AU$17</v>
      </c>
      <c r="AV1941" s="199" t="str">
        <f t="shared" si="3205"/>
        <v>AV$17</v>
      </c>
      <c r="AW1941" s="199" t="str">
        <f t="shared" si="3205"/>
        <v>AW$17</v>
      </c>
      <c r="AX1941" s="199" t="str">
        <f t="shared" si="3205"/>
        <v>AX$17</v>
      </c>
      <c r="AY1941" s="199" t="str">
        <f t="shared" ref="AY1941:CD1941" si="3206">AY$21</f>
        <v>AY$17</v>
      </c>
      <c r="AZ1941" s="199" t="str">
        <f t="shared" si="3206"/>
        <v>AZ$17</v>
      </c>
      <c r="BA1941" s="199" t="str">
        <f t="shared" si="3206"/>
        <v>BA$17</v>
      </c>
      <c r="BB1941" s="199" t="str">
        <f t="shared" si="3206"/>
        <v>BB$17</v>
      </c>
      <c r="BC1941" s="199" t="str">
        <f t="shared" si="3206"/>
        <v>BC$17</v>
      </c>
      <c r="BD1941" s="199" t="str">
        <f t="shared" si="3206"/>
        <v>BD$17</v>
      </c>
      <c r="BE1941" s="199" t="str">
        <f t="shared" si="3206"/>
        <v>BE$17</v>
      </c>
      <c r="BF1941" s="199" t="str">
        <f t="shared" si="3206"/>
        <v>BF$17</v>
      </c>
      <c r="BG1941" s="199" t="str">
        <f t="shared" si="3206"/>
        <v>BG$17</v>
      </c>
      <c r="BH1941" s="199" t="str">
        <f t="shared" si="3206"/>
        <v>BH$17</v>
      </c>
      <c r="BI1941" s="199" t="str">
        <f t="shared" si="3206"/>
        <v>BI$17</v>
      </c>
      <c r="BJ1941" s="199" t="str">
        <f t="shared" si="3206"/>
        <v>BJ$17</v>
      </c>
      <c r="BK1941" s="199" t="str">
        <f t="shared" si="3206"/>
        <v>BK$17</v>
      </c>
      <c r="BL1941" s="199" t="str">
        <f t="shared" si="3206"/>
        <v>BL$17</v>
      </c>
      <c r="BM1941" s="199" t="str">
        <f t="shared" si="3206"/>
        <v>BM$17</v>
      </c>
      <c r="BN1941" s="199" t="str">
        <f t="shared" si="3206"/>
        <v>BN$17</v>
      </c>
      <c r="BO1941" s="199" t="str">
        <f t="shared" si="3206"/>
        <v>BO$17</v>
      </c>
      <c r="BP1941" s="199" t="str">
        <f t="shared" si="3206"/>
        <v>BP$17</v>
      </c>
      <c r="BQ1941" s="199" t="str">
        <f t="shared" si="3206"/>
        <v>BQ$17</v>
      </c>
      <c r="BR1941" s="199" t="str">
        <f t="shared" si="3206"/>
        <v>BR$17</v>
      </c>
      <c r="BS1941" s="199" t="str">
        <f t="shared" si="3206"/>
        <v>BS$17</v>
      </c>
      <c r="BT1941" s="199" t="str">
        <f t="shared" si="3206"/>
        <v>BT$17</v>
      </c>
      <c r="BU1941" s="199" t="str">
        <f t="shared" si="3206"/>
        <v>BU$17</v>
      </c>
      <c r="BV1941" s="199" t="str">
        <f t="shared" si="3206"/>
        <v>BV$17</v>
      </c>
      <c r="BW1941" s="199" t="str">
        <f t="shared" si="3206"/>
        <v>BW$17</v>
      </c>
      <c r="BX1941" s="199" t="str">
        <f t="shared" si="3206"/>
        <v>BX$17</v>
      </c>
      <c r="BY1941" s="199" t="str">
        <f t="shared" si="3206"/>
        <v>BY$17</v>
      </c>
      <c r="BZ1941" s="199" t="str">
        <f t="shared" si="3206"/>
        <v>BZ$17</v>
      </c>
      <c r="CA1941" s="199" t="str">
        <f t="shared" si="3206"/>
        <v>CA$17</v>
      </c>
      <c r="CB1941" s="199" t="str">
        <f t="shared" si="3206"/>
        <v>CB$17</v>
      </c>
      <c r="CC1941" s="199" t="str">
        <f t="shared" si="3206"/>
        <v>CC$17</v>
      </c>
      <c r="CD1941" s="199" t="str">
        <f t="shared" si="3206"/>
        <v>CD$17</v>
      </c>
      <c r="CE1941" s="199" t="str">
        <f t="shared" ref="CE1941:CL1941" si="3207">CE$21</f>
        <v>CE$17</v>
      </c>
      <c r="CF1941" s="199" t="str">
        <f t="shared" si="3207"/>
        <v>CF$17</v>
      </c>
      <c r="CG1941" s="199" t="str">
        <f t="shared" si="3207"/>
        <v>CG$17</v>
      </c>
      <c r="CH1941" s="199" t="str">
        <f t="shared" si="3207"/>
        <v>CH$17</v>
      </c>
      <c r="CI1941" s="199" t="str">
        <f t="shared" si="3207"/>
        <v>CI$17</v>
      </c>
      <c r="CJ1941" s="199" t="str">
        <f t="shared" si="3207"/>
        <v>CJ$17</v>
      </c>
      <c r="CK1941" s="199" t="str">
        <f t="shared" si="3207"/>
        <v>CK$17</v>
      </c>
      <c r="CL1941" s="199" t="str">
        <f t="shared" si="3207"/>
        <v>CL$17</v>
      </c>
      <c r="CN1941" s="201"/>
      <c r="CO1941" s="199" t="str">
        <f t="shared" ref="CO1941:DL1941" si="3208">CO$21</f>
        <v>CO$17</v>
      </c>
      <c r="CP1941" s="199" t="str">
        <f t="shared" si="3208"/>
        <v>CP$17</v>
      </c>
      <c r="CQ1941" s="199" t="str">
        <f t="shared" si="3208"/>
        <v>CQ$17</v>
      </c>
      <c r="CR1941" s="199" t="str">
        <f t="shared" si="3208"/>
        <v>CR$17</v>
      </c>
      <c r="CS1941" s="199" t="str">
        <f t="shared" si="3208"/>
        <v>CS$17</v>
      </c>
      <c r="CT1941" s="199" t="str">
        <f t="shared" si="3208"/>
        <v>CT$17</v>
      </c>
      <c r="CU1941" s="199" t="str">
        <f t="shared" si="3208"/>
        <v>CU$17</v>
      </c>
      <c r="CV1941" s="199" t="str">
        <f t="shared" si="3208"/>
        <v>CV$17</v>
      </c>
      <c r="CW1941" s="199" t="str">
        <f t="shared" si="3208"/>
        <v>CW$17</v>
      </c>
      <c r="CX1941" s="199" t="str">
        <f t="shared" si="3208"/>
        <v>CX$17</v>
      </c>
      <c r="CY1941" s="199" t="str">
        <f t="shared" si="3208"/>
        <v>CY$17</v>
      </c>
      <c r="CZ1941" s="199" t="str">
        <f t="shared" si="3208"/>
        <v>CZ$17</v>
      </c>
      <c r="DA1941" s="199" t="str">
        <f t="shared" si="3208"/>
        <v>DA$17</v>
      </c>
      <c r="DB1941" s="199" t="str">
        <f t="shared" si="3208"/>
        <v>DB$17</v>
      </c>
      <c r="DC1941" s="199" t="str">
        <f t="shared" si="3208"/>
        <v>DC$17</v>
      </c>
      <c r="DD1941" s="199" t="str">
        <f t="shared" si="3208"/>
        <v>DD$17</v>
      </c>
      <c r="DE1941" s="199" t="str">
        <f t="shared" si="3208"/>
        <v>DE$17</v>
      </c>
      <c r="DF1941" s="199" t="str">
        <f t="shared" si="3208"/>
        <v>DF$17</v>
      </c>
      <c r="DG1941" s="199" t="str">
        <f t="shared" si="3208"/>
        <v>DG$17</v>
      </c>
      <c r="DH1941" s="199" t="str">
        <f t="shared" si="3208"/>
        <v>DH$17</v>
      </c>
      <c r="DI1941" s="199" t="str">
        <f t="shared" si="3208"/>
        <v>DI$17</v>
      </c>
      <c r="DJ1941" s="199" t="str">
        <f t="shared" si="3208"/>
        <v>DJ$17</v>
      </c>
      <c r="DK1941" s="199" t="str">
        <f t="shared" si="3208"/>
        <v>DK$17</v>
      </c>
      <c r="DL1941" s="199" t="str">
        <f t="shared" si="3208"/>
        <v>DL$17</v>
      </c>
    </row>
    <row r="1942" spans="1:116" x14ac:dyDescent="0.4">
      <c r="A1942" s="174"/>
      <c r="E1942" s="8"/>
      <c r="G1942" s="175" t="s">
        <v>491</v>
      </c>
      <c r="H1942" s="200"/>
      <c r="I1942" s="201"/>
      <c r="J1942" s="201"/>
      <c r="K1942" s="202"/>
      <c r="L1942" s="202"/>
      <c r="M1942" s="202"/>
      <c r="N1942" s="202"/>
      <c r="O1942" s="202"/>
      <c r="P1942" s="202"/>
      <c r="R1942" s="202"/>
      <c r="S1942" s="190"/>
      <c r="T1942" s="190"/>
      <c r="U1942" s="190"/>
      <c r="V1942" s="190"/>
      <c r="W1942" s="190"/>
      <c r="X1942" s="190"/>
      <c r="Y1942" s="190"/>
      <c r="Z1942" s="190"/>
      <c r="AA1942" s="190"/>
      <c r="AB1942" s="190"/>
      <c r="AC1942" s="190"/>
      <c r="AD1942" s="190"/>
      <c r="AE1942" s="190"/>
      <c r="AF1942" s="190"/>
      <c r="AG1942" s="190"/>
      <c r="AH1942" s="190"/>
      <c r="AI1942" s="190"/>
      <c r="AJ1942" s="190"/>
      <c r="AK1942" s="190"/>
      <c r="AL1942" s="190"/>
      <c r="AM1942" s="190"/>
      <c r="AN1942" s="190"/>
      <c r="AO1942" s="190"/>
      <c r="AP1942" s="190"/>
      <c r="AQ1942" s="190"/>
      <c r="AR1942" s="190"/>
      <c r="AS1942" s="190"/>
      <c r="AT1942" s="190"/>
      <c r="AU1942" s="190"/>
      <c r="AV1942" s="190"/>
      <c r="AW1942" s="190"/>
      <c r="AX1942" s="190"/>
      <c r="AY1942" s="190"/>
      <c r="AZ1942" s="190"/>
      <c r="BA1942" s="190"/>
      <c r="BB1942" s="190"/>
      <c r="BC1942" s="190"/>
      <c r="BD1942" s="190"/>
      <c r="BE1942" s="190"/>
      <c r="BF1942" s="190"/>
      <c r="BG1942" s="190"/>
      <c r="BH1942" s="190"/>
      <c r="BI1942" s="190"/>
      <c r="BJ1942" s="190"/>
      <c r="BK1942" s="190"/>
      <c r="BL1942" s="190"/>
      <c r="BM1942" s="190"/>
      <c r="BN1942" s="190"/>
      <c r="BO1942" s="190"/>
      <c r="BP1942" s="190"/>
      <c r="BQ1942" s="190"/>
      <c r="BR1942" s="190"/>
      <c r="BS1942" s="190"/>
      <c r="BT1942" s="190"/>
      <c r="BU1942" s="190"/>
      <c r="BV1942" s="190"/>
      <c r="BW1942" s="190"/>
      <c r="BX1942" s="190"/>
      <c r="BY1942" s="190"/>
      <c r="BZ1942" s="190"/>
      <c r="CA1942" s="190"/>
      <c r="CB1942" s="190"/>
      <c r="CC1942" s="190"/>
      <c r="CD1942" s="190"/>
      <c r="CE1942" s="190"/>
      <c r="CF1942" s="190"/>
      <c r="CG1942" s="190"/>
      <c r="CH1942" s="190"/>
      <c r="CI1942" s="190"/>
      <c r="CJ1942" s="190"/>
      <c r="CK1942" s="190"/>
      <c r="CL1942" s="190"/>
      <c r="CN1942" s="201"/>
      <c r="CO1942" s="190"/>
      <c r="CP1942" s="190"/>
      <c r="CQ1942" s="190"/>
      <c r="CR1942" s="190"/>
      <c r="CS1942" s="190"/>
      <c r="CT1942" s="190"/>
      <c r="CU1942" s="190"/>
      <c r="CV1942" s="190"/>
      <c r="CW1942" s="190"/>
      <c r="CX1942" s="190"/>
      <c r="CY1942" s="190"/>
      <c r="CZ1942" s="190"/>
      <c r="DA1942" s="190"/>
      <c r="DB1942" s="190"/>
      <c r="DC1942" s="190"/>
      <c r="DD1942" s="190"/>
      <c r="DE1942" s="190"/>
      <c r="DF1942" s="190"/>
      <c r="DG1942" s="190"/>
      <c r="DH1942" s="190"/>
      <c r="DI1942" s="190"/>
      <c r="DJ1942" s="190"/>
      <c r="DK1942" s="190"/>
      <c r="DL1942" s="190"/>
    </row>
    <row r="1943" spans="1:116" x14ac:dyDescent="0.4">
      <c r="A1943" s="174"/>
      <c r="E1943" s="8"/>
      <c r="G1943" s="175" t="s">
        <v>505</v>
      </c>
      <c r="H1943" s="200"/>
      <c r="I1943" s="201"/>
      <c r="J1943" s="201"/>
      <c r="K1943" s="202"/>
      <c r="L1943" s="202"/>
      <c r="M1943" s="202"/>
      <c r="N1943" s="202"/>
      <c r="O1943" s="202"/>
      <c r="P1943" s="202"/>
      <c r="R1943" s="202"/>
      <c r="S1943" s="190"/>
      <c r="T1943" s="190"/>
      <c r="U1943" s="190"/>
      <c r="V1943" s="190"/>
      <c r="W1943" s="190"/>
      <c r="X1943" s="190"/>
      <c r="Y1943" s="190"/>
      <c r="Z1943" s="190"/>
      <c r="AA1943" s="190"/>
      <c r="AB1943" s="190"/>
      <c r="AC1943" s="190"/>
      <c r="AD1943" s="190"/>
      <c r="AE1943" s="190"/>
      <c r="AF1943" s="190"/>
      <c r="AG1943" s="190"/>
      <c r="AH1943" s="190"/>
      <c r="AI1943" s="190"/>
      <c r="AJ1943" s="190"/>
      <c r="AK1943" s="190"/>
      <c r="AL1943" s="190"/>
      <c r="AM1943" s="190"/>
      <c r="AN1943" s="190"/>
      <c r="AO1943" s="190"/>
      <c r="AP1943" s="190"/>
      <c r="AQ1943" s="190"/>
      <c r="AR1943" s="190"/>
      <c r="AS1943" s="190"/>
      <c r="AT1943" s="190"/>
      <c r="AU1943" s="190"/>
      <c r="AV1943" s="190"/>
      <c r="AW1943" s="190"/>
      <c r="AX1943" s="190"/>
      <c r="AY1943" s="190"/>
      <c r="AZ1943" s="190"/>
      <c r="BA1943" s="190"/>
      <c r="BB1943" s="190"/>
      <c r="BC1943" s="190"/>
      <c r="BD1943" s="190"/>
      <c r="BE1943" s="190"/>
      <c r="BF1943" s="190"/>
      <c r="BG1943" s="190"/>
      <c r="BH1943" s="190"/>
      <c r="BI1943" s="190"/>
      <c r="BJ1943" s="190"/>
      <c r="BK1943" s="190"/>
      <c r="BL1943" s="190"/>
      <c r="BM1943" s="190"/>
      <c r="BN1943" s="190"/>
      <c r="BO1943" s="190"/>
      <c r="BP1943" s="190"/>
      <c r="BQ1943" s="190"/>
      <c r="BR1943" s="190"/>
      <c r="BS1943" s="190"/>
      <c r="BT1943" s="190"/>
      <c r="BU1943" s="190"/>
      <c r="BV1943" s="190"/>
      <c r="BW1943" s="190"/>
      <c r="BX1943" s="190"/>
      <c r="BY1943" s="190"/>
      <c r="BZ1943" s="190"/>
      <c r="CA1943" s="190"/>
      <c r="CB1943" s="190"/>
      <c r="CC1943" s="190"/>
      <c r="CD1943" s="190"/>
      <c r="CE1943" s="190"/>
      <c r="CF1943" s="190"/>
      <c r="CG1943" s="190"/>
      <c r="CH1943" s="190"/>
      <c r="CI1943" s="190"/>
      <c r="CJ1943" s="190"/>
      <c r="CK1943" s="190"/>
      <c r="CL1943" s="190"/>
      <c r="CN1943" s="201"/>
      <c r="CO1943" s="190"/>
      <c r="CP1943" s="190"/>
      <c r="CQ1943" s="190"/>
      <c r="CR1943" s="190"/>
      <c r="CS1943" s="190"/>
      <c r="CT1943" s="190"/>
      <c r="CU1943" s="190"/>
      <c r="CV1943" s="190"/>
      <c r="CW1943" s="190"/>
      <c r="CX1943" s="190"/>
      <c r="CY1943" s="190"/>
      <c r="CZ1943" s="190"/>
      <c r="DA1943" s="190"/>
      <c r="DB1943" s="190"/>
      <c r="DC1943" s="190"/>
      <c r="DD1943" s="190"/>
      <c r="DE1943" s="190"/>
      <c r="DF1943" s="190"/>
      <c r="DG1943" s="190"/>
      <c r="DH1943" s="190"/>
      <c r="DI1943" s="190"/>
      <c r="DJ1943" s="190"/>
      <c r="DK1943" s="190"/>
      <c r="DL1943" s="190"/>
    </row>
    <row r="1944" spans="1:116" x14ac:dyDescent="0.4">
      <c r="A1944" s="174"/>
      <c r="E1944" s="8"/>
      <c r="G1944" s="175" t="s">
        <v>463</v>
      </c>
      <c r="H1944" s="200"/>
      <c r="I1944" s="201"/>
      <c r="J1944" s="201"/>
      <c r="K1944" s="202"/>
      <c r="L1944" s="202"/>
      <c r="M1944" s="202"/>
      <c r="N1944" s="202"/>
      <c r="O1944" s="202"/>
      <c r="P1944" s="202"/>
      <c r="R1944" s="202"/>
      <c r="S1944" s="190" t="str">
        <f t="shared" ref="S1944:AX1944" si="3209">S$22</f>
        <v>S$18</v>
      </c>
      <c r="T1944" s="190" t="str">
        <f t="shared" si="3209"/>
        <v>T$18</v>
      </c>
      <c r="U1944" s="190" t="str">
        <f t="shared" si="3209"/>
        <v>U$18</v>
      </c>
      <c r="V1944" s="190" t="str">
        <f t="shared" si="3209"/>
        <v>V$18</v>
      </c>
      <c r="W1944" s="190" t="str">
        <f t="shared" si="3209"/>
        <v>W$18</v>
      </c>
      <c r="X1944" s="190" t="str">
        <f t="shared" si="3209"/>
        <v>X$18</v>
      </c>
      <c r="Y1944" s="190" t="str">
        <f t="shared" si="3209"/>
        <v>Y$18</v>
      </c>
      <c r="Z1944" s="190" t="str">
        <f t="shared" si="3209"/>
        <v>Z$18</v>
      </c>
      <c r="AA1944" s="190" t="str">
        <f t="shared" si="3209"/>
        <v>AA$18</v>
      </c>
      <c r="AB1944" s="190" t="str">
        <f t="shared" si="3209"/>
        <v>AB$18</v>
      </c>
      <c r="AC1944" s="190" t="str">
        <f t="shared" si="3209"/>
        <v>AC$18</v>
      </c>
      <c r="AD1944" s="190" t="str">
        <f t="shared" si="3209"/>
        <v>AD$18</v>
      </c>
      <c r="AE1944" s="190" t="str">
        <f t="shared" si="3209"/>
        <v>AE$18</v>
      </c>
      <c r="AF1944" s="190" t="str">
        <f t="shared" si="3209"/>
        <v>AF$18</v>
      </c>
      <c r="AG1944" s="190" t="str">
        <f t="shared" si="3209"/>
        <v>AG$18</v>
      </c>
      <c r="AH1944" s="190" t="str">
        <f t="shared" si="3209"/>
        <v>AH$18</v>
      </c>
      <c r="AI1944" s="190" t="str">
        <f t="shared" si="3209"/>
        <v>AI$18</v>
      </c>
      <c r="AJ1944" s="190" t="str">
        <f t="shared" si="3209"/>
        <v>AJ$18</v>
      </c>
      <c r="AK1944" s="190" t="str">
        <f t="shared" si="3209"/>
        <v>AK$18</v>
      </c>
      <c r="AL1944" s="190" t="str">
        <f t="shared" si="3209"/>
        <v>AL$18</v>
      </c>
      <c r="AM1944" s="190" t="str">
        <f t="shared" si="3209"/>
        <v>AM$18</v>
      </c>
      <c r="AN1944" s="190" t="str">
        <f t="shared" si="3209"/>
        <v>AN$18</v>
      </c>
      <c r="AO1944" s="190" t="str">
        <f t="shared" si="3209"/>
        <v>AO$18</v>
      </c>
      <c r="AP1944" s="190" t="str">
        <f t="shared" si="3209"/>
        <v>AP$18</v>
      </c>
      <c r="AQ1944" s="190" t="str">
        <f t="shared" si="3209"/>
        <v>AQ$18</v>
      </c>
      <c r="AR1944" s="190" t="str">
        <f t="shared" si="3209"/>
        <v>AR$18</v>
      </c>
      <c r="AS1944" s="190" t="str">
        <f t="shared" si="3209"/>
        <v>AS$18</v>
      </c>
      <c r="AT1944" s="190" t="str">
        <f t="shared" si="3209"/>
        <v>AT$18</v>
      </c>
      <c r="AU1944" s="190" t="str">
        <f t="shared" si="3209"/>
        <v>AU$18</v>
      </c>
      <c r="AV1944" s="190" t="str">
        <f t="shared" si="3209"/>
        <v>AV$18</v>
      </c>
      <c r="AW1944" s="190" t="str">
        <f t="shared" si="3209"/>
        <v>AW$18</v>
      </c>
      <c r="AX1944" s="190" t="str">
        <f t="shared" si="3209"/>
        <v>AX$18</v>
      </c>
      <c r="AY1944" s="190" t="str">
        <f t="shared" ref="AY1944:CD1944" si="3210">AY$22</f>
        <v>AY$18</v>
      </c>
      <c r="AZ1944" s="190" t="str">
        <f t="shared" si="3210"/>
        <v>AZ$18</v>
      </c>
      <c r="BA1944" s="190" t="str">
        <f t="shared" si="3210"/>
        <v>BA$18</v>
      </c>
      <c r="BB1944" s="190" t="str">
        <f t="shared" si="3210"/>
        <v>BB$18</v>
      </c>
      <c r="BC1944" s="190" t="str">
        <f t="shared" si="3210"/>
        <v>BC$18</v>
      </c>
      <c r="BD1944" s="190" t="str">
        <f t="shared" si="3210"/>
        <v>BD$18</v>
      </c>
      <c r="BE1944" s="190" t="str">
        <f t="shared" si="3210"/>
        <v>BE$18</v>
      </c>
      <c r="BF1944" s="190" t="str">
        <f t="shared" si="3210"/>
        <v>BF$18</v>
      </c>
      <c r="BG1944" s="190" t="str">
        <f t="shared" si="3210"/>
        <v>BG$18</v>
      </c>
      <c r="BH1944" s="190" t="str">
        <f t="shared" si="3210"/>
        <v>BH$18</v>
      </c>
      <c r="BI1944" s="190" t="str">
        <f t="shared" si="3210"/>
        <v>BI$18</v>
      </c>
      <c r="BJ1944" s="190" t="str">
        <f t="shared" si="3210"/>
        <v>BJ$18</v>
      </c>
      <c r="BK1944" s="190" t="str">
        <f t="shared" si="3210"/>
        <v>BK$18</v>
      </c>
      <c r="BL1944" s="190" t="str">
        <f t="shared" si="3210"/>
        <v>BL$18</v>
      </c>
      <c r="BM1944" s="190" t="str">
        <f t="shared" si="3210"/>
        <v>BM$18</v>
      </c>
      <c r="BN1944" s="190" t="str">
        <f t="shared" si="3210"/>
        <v>BN$18</v>
      </c>
      <c r="BO1944" s="190" t="str">
        <f t="shared" si="3210"/>
        <v>BO$18</v>
      </c>
      <c r="BP1944" s="190" t="str">
        <f t="shared" si="3210"/>
        <v>BP$18</v>
      </c>
      <c r="BQ1944" s="190" t="str">
        <f t="shared" si="3210"/>
        <v>BQ$18</v>
      </c>
      <c r="BR1944" s="190" t="str">
        <f t="shared" si="3210"/>
        <v>BR$18</v>
      </c>
      <c r="BS1944" s="190" t="str">
        <f t="shared" si="3210"/>
        <v>BS$18</v>
      </c>
      <c r="BT1944" s="190" t="str">
        <f t="shared" si="3210"/>
        <v>BT$18</v>
      </c>
      <c r="BU1944" s="190" t="str">
        <f t="shared" si="3210"/>
        <v>BU$18</v>
      </c>
      <c r="BV1944" s="190" t="str">
        <f t="shared" si="3210"/>
        <v>BV$18</v>
      </c>
      <c r="BW1944" s="190" t="str">
        <f t="shared" si="3210"/>
        <v>BW$18</v>
      </c>
      <c r="BX1944" s="190" t="str">
        <f t="shared" si="3210"/>
        <v>BX$18</v>
      </c>
      <c r="BY1944" s="190" t="str">
        <f t="shared" si="3210"/>
        <v>BY$18</v>
      </c>
      <c r="BZ1944" s="190" t="str">
        <f t="shared" si="3210"/>
        <v>BZ$18</v>
      </c>
      <c r="CA1944" s="190" t="str">
        <f t="shared" si="3210"/>
        <v>CA$18</v>
      </c>
      <c r="CB1944" s="190" t="str">
        <f t="shared" si="3210"/>
        <v>CB$18</v>
      </c>
      <c r="CC1944" s="190" t="str">
        <f t="shared" si="3210"/>
        <v>CC$18</v>
      </c>
      <c r="CD1944" s="190" t="str">
        <f t="shared" si="3210"/>
        <v>CD$18</v>
      </c>
      <c r="CE1944" s="190" t="str">
        <f t="shared" ref="CE1944:CL1944" si="3211">CE$22</f>
        <v>CE$18</v>
      </c>
      <c r="CF1944" s="190" t="str">
        <f t="shared" si="3211"/>
        <v>CF$18</v>
      </c>
      <c r="CG1944" s="190" t="str">
        <f t="shared" si="3211"/>
        <v>CG$18</v>
      </c>
      <c r="CH1944" s="190" t="str">
        <f t="shared" si="3211"/>
        <v>CH$18</v>
      </c>
      <c r="CI1944" s="190" t="str">
        <f t="shared" si="3211"/>
        <v>CI$18</v>
      </c>
      <c r="CJ1944" s="190" t="str">
        <f t="shared" si="3211"/>
        <v>CJ$18</v>
      </c>
      <c r="CK1944" s="190" t="str">
        <f t="shared" si="3211"/>
        <v>CK$18</v>
      </c>
      <c r="CL1944" s="190" t="str">
        <f t="shared" si="3211"/>
        <v>CL$18</v>
      </c>
      <c r="CN1944" s="201"/>
      <c r="CO1944" s="190" t="str">
        <f t="shared" ref="CO1944:DL1944" si="3212">CO$22</f>
        <v>CO$18</v>
      </c>
      <c r="CP1944" s="190" t="str">
        <f t="shared" si="3212"/>
        <v>CP$18</v>
      </c>
      <c r="CQ1944" s="190" t="str">
        <f t="shared" si="3212"/>
        <v>CQ$18</v>
      </c>
      <c r="CR1944" s="190" t="str">
        <f t="shared" si="3212"/>
        <v>CR$18</v>
      </c>
      <c r="CS1944" s="190" t="str">
        <f t="shared" si="3212"/>
        <v>CS$18</v>
      </c>
      <c r="CT1944" s="190" t="str">
        <f t="shared" si="3212"/>
        <v>CT$18</v>
      </c>
      <c r="CU1944" s="190" t="str">
        <f t="shared" si="3212"/>
        <v>CU$18</v>
      </c>
      <c r="CV1944" s="190" t="str">
        <f t="shared" si="3212"/>
        <v>CV$18</v>
      </c>
      <c r="CW1944" s="190" t="str">
        <f t="shared" si="3212"/>
        <v>CW$18</v>
      </c>
      <c r="CX1944" s="190" t="str">
        <f t="shared" si="3212"/>
        <v>CX$18</v>
      </c>
      <c r="CY1944" s="190" t="str">
        <f t="shared" si="3212"/>
        <v>CY$18</v>
      </c>
      <c r="CZ1944" s="190" t="str">
        <f t="shared" si="3212"/>
        <v>CZ$18</v>
      </c>
      <c r="DA1944" s="190" t="str">
        <f t="shared" si="3212"/>
        <v>DA$18</v>
      </c>
      <c r="DB1944" s="190" t="str">
        <f t="shared" si="3212"/>
        <v>DB$18</v>
      </c>
      <c r="DC1944" s="190" t="str">
        <f t="shared" si="3212"/>
        <v>DC$18</v>
      </c>
      <c r="DD1944" s="190" t="str">
        <f t="shared" si="3212"/>
        <v>DD$18</v>
      </c>
      <c r="DE1944" s="190" t="str">
        <f t="shared" si="3212"/>
        <v>DE$18</v>
      </c>
      <c r="DF1944" s="190" t="str">
        <f t="shared" si="3212"/>
        <v>DF$18</v>
      </c>
      <c r="DG1944" s="190" t="str">
        <f t="shared" si="3212"/>
        <v>DG$18</v>
      </c>
      <c r="DH1944" s="190" t="str">
        <f t="shared" si="3212"/>
        <v>DH$18</v>
      </c>
      <c r="DI1944" s="190" t="str">
        <f t="shared" si="3212"/>
        <v>DI$18</v>
      </c>
      <c r="DJ1944" s="190" t="str">
        <f t="shared" si="3212"/>
        <v>DJ$18</v>
      </c>
      <c r="DK1944" s="190" t="str">
        <f t="shared" si="3212"/>
        <v>DK$18</v>
      </c>
      <c r="DL1944" s="190" t="str">
        <f t="shared" si="3212"/>
        <v>DL$18</v>
      </c>
    </row>
    <row r="1945" spans="1:116" x14ac:dyDescent="0.4">
      <c r="A1945" s="174"/>
      <c r="E1945" s="8"/>
      <c r="G1945" s="175" t="s">
        <v>464</v>
      </c>
      <c r="H1945" s="200"/>
      <c r="I1945" s="201"/>
      <c r="J1945" s="201"/>
      <c r="K1945" s="202"/>
      <c r="L1945" s="202"/>
      <c r="M1945" s="202"/>
      <c r="N1945" s="202"/>
      <c r="O1945" s="202"/>
      <c r="P1945" s="202"/>
      <c r="R1945" s="202"/>
      <c r="S1945" s="190" t="str">
        <f t="shared" ref="S1945:AX1945" si="3213">S$23</f>
        <v>S$19</v>
      </c>
      <c r="T1945" s="190" t="str">
        <f t="shared" si="3213"/>
        <v>T$19</v>
      </c>
      <c r="U1945" s="190" t="str">
        <f t="shared" si="3213"/>
        <v>U$19</v>
      </c>
      <c r="V1945" s="190" t="str">
        <f t="shared" si="3213"/>
        <v>V$19</v>
      </c>
      <c r="W1945" s="190" t="str">
        <f t="shared" si="3213"/>
        <v>W$19</v>
      </c>
      <c r="X1945" s="190" t="str">
        <f t="shared" si="3213"/>
        <v>X$19</v>
      </c>
      <c r="Y1945" s="190" t="str">
        <f t="shared" si="3213"/>
        <v>Y$19</v>
      </c>
      <c r="Z1945" s="190" t="str">
        <f t="shared" si="3213"/>
        <v>Z$19</v>
      </c>
      <c r="AA1945" s="190" t="str">
        <f t="shared" si="3213"/>
        <v>AA$19</v>
      </c>
      <c r="AB1945" s="190" t="str">
        <f t="shared" si="3213"/>
        <v>AB$19</v>
      </c>
      <c r="AC1945" s="190" t="str">
        <f t="shared" si="3213"/>
        <v>AC$19</v>
      </c>
      <c r="AD1945" s="190" t="str">
        <f t="shared" si="3213"/>
        <v>AD$19</v>
      </c>
      <c r="AE1945" s="190" t="str">
        <f t="shared" si="3213"/>
        <v>AE$19</v>
      </c>
      <c r="AF1945" s="190" t="str">
        <f t="shared" si="3213"/>
        <v>AF$19</v>
      </c>
      <c r="AG1945" s="190" t="str">
        <f t="shared" si="3213"/>
        <v>AG$19</v>
      </c>
      <c r="AH1945" s="190" t="str">
        <f t="shared" si="3213"/>
        <v>AH$19</v>
      </c>
      <c r="AI1945" s="190" t="str">
        <f t="shared" si="3213"/>
        <v>AI$19</v>
      </c>
      <c r="AJ1945" s="190" t="str">
        <f t="shared" si="3213"/>
        <v>AJ$19</v>
      </c>
      <c r="AK1945" s="190" t="str">
        <f t="shared" si="3213"/>
        <v>AK$19</v>
      </c>
      <c r="AL1945" s="190" t="str">
        <f t="shared" si="3213"/>
        <v>AL$19</v>
      </c>
      <c r="AM1945" s="190" t="str">
        <f t="shared" si="3213"/>
        <v>AM$19</v>
      </c>
      <c r="AN1945" s="190" t="str">
        <f t="shared" si="3213"/>
        <v>AN$19</v>
      </c>
      <c r="AO1945" s="190" t="str">
        <f t="shared" si="3213"/>
        <v>AO$19</v>
      </c>
      <c r="AP1945" s="190" t="str">
        <f t="shared" si="3213"/>
        <v>AP$19</v>
      </c>
      <c r="AQ1945" s="190" t="str">
        <f t="shared" si="3213"/>
        <v>AQ$19</v>
      </c>
      <c r="AR1945" s="190" t="str">
        <f t="shared" si="3213"/>
        <v>AR$19</v>
      </c>
      <c r="AS1945" s="190" t="str">
        <f t="shared" si="3213"/>
        <v>AS$19</v>
      </c>
      <c r="AT1945" s="190" t="str">
        <f t="shared" si="3213"/>
        <v>AT$19</v>
      </c>
      <c r="AU1945" s="190" t="str">
        <f t="shared" si="3213"/>
        <v>AU$19</v>
      </c>
      <c r="AV1945" s="190" t="str">
        <f t="shared" si="3213"/>
        <v>AV$19</v>
      </c>
      <c r="AW1945" s="190" t="str">
        <f t="shared" si="3213"/>
        <v>AW$19</v>
      </c>
      <c r="AX1945" s="190" t="str">
        <f t="shared" si="3213"/>
        <v>AX$19</v>
      </c>
      <c r="AY1945" s="190" t="str">
        <f t="shared" ref="AY1945:CD1945" si="3214">AY$23</f>
        <v>AY$19</v>
      </c>
      <c r="AZ1945" s="190" t="str">
        <f t="shared" si="3214"/>
        <v>AZ$19</v>
      </c>
      <c r="BA1945" s="190" t="str">
        <f t="shared" si="3214"/>
        <v>BA$19</v>
      </c>
      <c r="BB1945" s="190" t="str">
        <f t="shared" si="3214"/>
        <v>BB$19</v>
      </c>
      <c r="BC1945" s="190" t="str">
        <f t="shared" si="3214"/>
        <v>BC$19</v>
      </c>
      <c r="BD1945" s="190" t="str">
        <f t="shared" si="3214"/>
        <v>BD$19</v>
      </c>
      <c r="BE1945" s="190" t="str">
        <f t="shared" si="3214"/>
        <v>BE$19</v>
      </c>
      <c r="BF1945" s="190" t="str">
        <f t="shared" si="3214"/>
        <v>BF$19</v>
      </c>
      <c r="BG1945" s="190" t="str">
        <f t="shared" si="3214"/>
        <v>BG$19</v>
      </c>
      <c r="BH1945" s="190" t="str">
        <f t="shared" si="3214"/>
        <v>BH$19</v>
      </c>
      <c r="BI1945" s="190" t="str">
        <f t="shared" si="3214"/>
        <v>BI$19</v>
      </c>
      <c r="BJ1945" s="190" t="str">
        <f t="shared" si="3214"/>
        <v>BJ$19</v>
      </c>
      <c r="BK1945" s="190" t="str">
        <f t="shared" si="3214"/>
        <v>BK$19</v>
      </c>
      <c r="BL1945" s="190" t="str">
        <f t="shared" si="3214"/>
        <v>BL$19</v>
      </c>
      <c r="BM1945" s="190" t="str">
        <f t="shared" si="3214"/>
        <v>BM$19</v>
      </c>
      <c r="BN1945" s="190" t="str">
        <f t="shared" si="3214"/>
        <v>BN$19</v>
      </c>
      <c r="BO1945" s="190" t="str">
        <f t="shared" si="3214"/>
        <v>BO$19</v>
      </c>
      <c r="BP1945" s="190" t="str">
        <f t="shared" si="3214"/>
        <v>BP$19</v>
      </c>
      <c r="BQ1945" s="190" t="str">
        <f t="shared" si="3214"/>
        <v>BQ$19</v>
      </c>
      <c r="BR1945" s="190" t="str">
        <f t="shared" si="3214"/>
        <v>BR$19</v>
      </c>
      <c r="BS1945" s="190" t="str">
        <f t="shared" si="3214"/>
        <v>BS$19</v>
      </c>
      <c r="BT1945" s="190" t="str">
        <f t="shared" si="3214"/>
        <v>BT$19</v>
      </c>
      <c r="BU1945" s="190" t="str">
        <f t="shared" si="3214"/>
        <v>BU$19</v>
      </c>
      <c r="BV1945" s="190" t="str">
        <f t="shared" si="3214"/>
        <v>BV$19</v>
      </c>
      <c r="BW1945" s="190" t="str">
        <f t="shared" si="3214"/>
        <v>BW$19</v>
      </c>
      <c r="BX1945" s="190" t="str">
        <f t="shared" si="3214"/>
        <v>BX$19</v>
      </c>
      <c r="BY1945" s="190" t="str">
        <f t="shared" si="3214"/>
        <v>BY$19</v>
      </c>
      <c r="BZ1945" s="190" t="str">
        <f t="shared" si="3214"/>
        <v>BZ$19</v>
      </c>
      <c r="CA1945" s="190" t="str">
        <f t="shared" si="3214"/>
        <v>CA$19</v>
      </c>
      <c r="CB1945" s="190" t="str">
        <f t="shared" si="3214"/>
        <v>CB$19</v>
      </c>
      <c r="CC1945" s="190" t="str">
        <f t="shared" si="3214"/>
        <v>CC$19</v>
      </c>
      <c r="CD1945" s="190" t="str">
        <f t="shared" si="3214"/>
        <v>CD$19</v>
      </c>
      <c r="CE1945" s="190" t="str">
        <f t="shared" ref="CE1945:CL1945" si="3215">CE$23</f>
        <v>CE$19</v>
      </c>
      <c r="CF1945" s="190" t="str">
        <f t="shared" si="3215"/>
        <v>CF$19</v>
      </c>
      <c r="CG1945" s="190" t="str">
        <f t="shared" si="3215"/>
        <v>CG$19</v>
      </c>
      <c r="CH1945" s="190" t="str">
        <f t="shared" si="3215"/>
        <v>CH$19</v>
      </c>
      <c r="CI1945" s="190" t="str">
        <f t="shared" si="3215"/>
        <v>CI$19</v>
      </c>
      <c r="CJ1945" s="190" t="str">
        <f t="shared" si="3215"/>
        <v>CJ$19</v>
      </c>
      <c r="CK1945" s="190" t="str">
        <f t="shared" si="3215"/>
        <v>CK$19</v>
      </c>
      <c r="CL1945" s="190" t="str">
        <f t="shared" si="3215"/>
        <v>CL$19</v>
      </c>
      <c r="CN1945" s="201"/>
      <c r="CO1945" s="190" t="str">
        <f t="shared" ref="CO1945:DL1945" si="3216">CO$23</f>
        <v>CO$19</v>
      </c>
      <c r="CP1945" s="190" t="str">
        <f t="shared" si="3216"/>
        <v>CP$19</v>
      </c>
      <c r="CQ1945" s="190" t="str">
        <f t="shared" si="3216"/>
        <v>CQ$19</v>
      </c>
      <c r="CR1945" s="190" t="str">
        <f t="shared" si="3216"/>
        <v>CR$19</v>
      </c>
      <c r="CS1945" s="190" t="str">
        <f t="shared" si="3216"/>
        <v>CS$19</v>
      </c>
      <c r="CT1945" s="190" t="str">
        <f t="shared" si="3216"/>
        <v>CT$19</v>
      </c>
      <c r="CU1945" s="190" t="str">
        <f t="shared" si="3216"/>
        <v>CU$19</v>
      </c>
      <c r="CV1945" s="190" t="str">
        <f t="shared" si="3216"/>
        <v>CV$19</v>
      </c>
      <c r="CW1945" s="190" t="str">
        <f t="shared" si="3216"/>
        <v>CW$19</v>
      </c>
      <c r="CX1945" s="190" t="str">
        <f t="shared" si="3216"/>
        <v>CX$19</v>
      </c>
      <c r="CY1945" s="190" t="str">
        <f t="shared" si="3216"/>
        <v>CY$19</v>
      </c>
      <c r="CZ1945" s="190" t="str">
        <f t="shared" si="3216"/>
        <v>CZ$19</v>
      </c>
      <c r="DA1945" s="190" t="str">
        <f t="shared" si="3216"/>
        <v>DA$19</v>
      </c>
      <c r="DB1945" s="190" t="str">
        <f t="shared" si="3216"/>
        <v>DB$19</v>
      </c>
      <c r="DC1945" s="190" t="str">
        <f t="shared" si="3216"/>
        <v>DC$19</v>
      </c>
      <c r="DD1945" s="190" t="str">
        <f t="shared" si="3216"/>
        <v>DD$19</v>
      </c>
      <c r="DE1945" s="190" t="str">
        <f t="shared" si="3216"/>
        <v>DE$19</v>
      </c>
      <c r="DF1945" s="190" t="str">
        <f t="shared" si="3216"/>
        <v>DF$19</v>
      </c>
      <c r="DG1945" s="190" t="str">
        <f t="shared" si="3216"/>
        <v>DG$19</v>
      </c>
      <c r="DH1945" s="190" t="str">
        <f t="shared" si="3216"/>
        <v>DH$19</v>
      </c>
      <c r="DI1945" s="190" t="str">
        <f t="shared" si="3216"/>
        <v>DI$19</v>
      </c>
      <c r="DJ1945" s="190" t="str">
        <f t="shared" si="3216"/>
        <v>DJ$19</v>
      </c>
      <c r="DK1945" s="190" t="str">
        <f t="shared" si="3216"/>
        <v>DK$19</v>
      </c>
      <c r="DL1945" s="190" t="str">
        <f t="shared" si="3216"/>
        <v>DL$19</v>
      </c>
    </row>
    <row r="1946" spans="1:116" x14ac:dyDescent="0.4">
      <c r="A1946" s="31" t="s">
        <v>218</v>
      </c>
      <c r="B1946" s="31" t="s">
        <v>243</v>
      </c>
      <c r="C1946" s="31"/>
      <c r="D1946" t="s">
        <v>428</v>
      </c>
      <c r="E1946" s="8" t="str">
        <f t="shared" ref="E1946:E1970" si="3217">ROW()&amp;" "&amp;D1946</f>
        <v>1946 DTERM1-F</v>
      </c>
      <c r="F1946" t="s">
        <v>410</v>
      </c>
      <c r="G1946" s="70" t="s">
        <v>300</v>
      </c>
      <c r="H1946" s="48"/>
      <c r="I1946" s="297"/>
      <c r="J1946" s="297"/>
      <c r="K1946" s="48"/>
      <c r="L1946" s="48"/>
      <c r="M1946" s="48"/>
      <c r="N1946" s="48"/>
      <c r="O1946" s="48"/>
      <c r="P1946" s="48"/>
      <c r="R1946" s="70"/>
      <c r="S1946" s="298"/>
      <c r="T1946" s="298"/>
      <c r="U1946" s="298"/>
      <c r="V1946" s="298"/>
      <c r="W1946" s="298"/>
      <c r="X1946" s="298"/>
      <c r="Y1946" s="298"/>
      <c r="Z1946" s="298"/>
      <c r="AA1946" s="298"/>
      <c r="AB1946" s="298"/>
      <c r="AC1946" s="298"/>
      <c r="AD1946" s="298"/>
      <c r="AE1946" s="298"/>
      <c r="AF1946" s="298"/>
      <c r="AG1946" s="298"/>
      <c r="AH1946" s="298"/>
      <c r="AI1946" s="298"/>
      <c r="AJ1946" s="298"/>
      <c r="AK1946" s="298"/>
      <c r="AL1946" s="298"/>
      <c r="AM1946" s="298"/>
      <c r="AN1946" s="298"/>
      <c r="AO1946" s="298"/>
      <c r="AP1946" s="298"/>
      <c r="AQ1946" s="298"/>
      <c r="AR1946" s="298"/>
      <c r="AS1946" s="298"/>
      <c r="AT1946" s="298"/>
      <c r="AU1946" s="298"/>
      <c r="AV1946" s="298"/>
      <c r="AW1946" s="298"/>
      <c r="AX1946" s="298"/>
      <c r="AY1946" s="298"/>
      <c r="AZ1946" s="298"/>
      <c r="BA1946" s="298"/>
      <c r="BB1946" s="298"/>
      <c r="BC1946" s="298"/>
      <c r="BD1946" s="298"/>
      <c r="BE1946" s="298"/>
      <c r="BF1946" s="298"/>
      <c r="BG1946" s="298"/>
      <c r="BH1946" s="298"/>
      <c r="BI1946" s="298"/>
      <c r="BJ1946" s="298"/>
      <c r="BK1946" s="298"/>
      <c r="BL1946" s="298"/>
      <c r="BM1946" s="298"/>
      <c r="BN1946" s="298"/>
      <c r="BO1946" s="298"/>
      <c r="BP1946" s="298"/>
      <c r="BQ1946" s="298"/>
      <c r="BR1946" s="298"/>
      <c r="BS1946" s="298"/>
      <c r="BT1946" s="298"/>
      <c r="BU1946" s="298"/>
      <c r="BV1946" s="298"/>
      <c r="BW1946" s="298"/>
      <c r="BX1946" s="298"/>
      <c r="BY1946" s="298"/>
      <c r="BZ1946" s="298"/>
      <c r="CA1946" s="298"/>
      <c r="CB1946" s="298"/>
      <c r="CC1946" s="298"/>
      <c r="CD1946" s="298"/>
      <c r="CE1946" s="298"/>
      <c r="CF1946" s="298"/>
      <c r="CG1946" s="298"/>
      <c r="CH1946" s="298"/>
      <c r="CI1946" s="298"/>
      <c r="CJ1946" s="298"/>
      <c r="CK1946" s="298"/>
      <c r="CL1946" s="298"/>
      <c r="CN1946" s="297"/>
      <c r="CO1946" s="298"/>
      <c r="CP1946" s="298"/>
      <c r="CQ1946" s="298"/>
      <c r="CR1946" s="298"/>
      <c r="CS1946" s="298"/>
      <c r="CT1946" s="298"/>
      <c r="CU1946" s="298"/>
      <c r="CV1946" s="298"/>
      <c r="CW1946" s="298"/>
      <c r="CX1946" s="298"/>
      <c r="CY1946" s="298"/>
      <c r="CZ1946" s="298"/>
      <c r="DA1946" s="298"/>
      <c r="DB1946" s="298"/>
      <c r="DC1946" s="298"/>
      <c r="DD1946" s="298"/>
      <c r="DE1946" s="298"/>
      <c r="DF1946" s="298"/>
      <c r="DG1946" s="298"/>
      <c r="DH1946" s="298"/>
      <c r="DI1946" s="298"/>
      <c r="DJ1946" s="298"/>
      <c r="DK1946" s="298"/>
      <c r="DL1946" s="298"/>
    </row>
    <row r="1947" spans="1:116" x14ac:dyDescent="0.4">
      <c r="B1947" t="str">
        <f t="shared" ref="B1947:B1954" si="3218">E1947</f>
        <v>1947 DTERM1-F</v>
      </c>
      <c r="D1947" t="s">
        <v>428</v>
      </c>
      <c r="E1947" t="str">
        <f t="shared" ref="E1947:E1949" si="3219">ROW()&amp;" "&amp;D1947</f>
        <v>1947 DTERM1-F</v>
      </c>
      <c r="G1947" s="95" t="str">
        <f>"Assumptions - "&amp;G1946</f>
        <v>Assumptions - Fixed term debt - one-time borrowing</v>
      </c>
      <c r="I1947"/>
      <c r="J1947"/>
      <c r="R1947"/>
      <c r="S1947"/>
      <c r="T1947"/>
      <c r="U1947"/>
      <c r="V1947"/>
      <c r="W1947"/>
      <c r="X1947"/>
      <c r="Y1947"/>
      <c r="Z1947"/>
      <c r="AA1947"/>
      <c r="AB1947"/>
      <c r="AC1947"/>
      <c r="AD1947"/>
      <c r="AE1947"/>
      <c r="AF1947"/>
      <c r="AG1947"/>
      <c r="AH1947"/>
      <c r="AI1947"/>
      <c r="AJ1947"/>
      <c r="AK1947"/>
      <c r="AL1947"/>
      <c r="AM1947"/>
      <c r="AN1947"/>
      <c r="AO1947"/>
      <c r="AP1947"/>
      <c r="AQ1947"/>
      <c r="AR1947"/>
      <c r="AS1947"/>
      <c r="AT1947"/>
      <c r="AU1947"/>
      <c r="AV1947"/>
      <c r="AW1947"/>
      <c r="AX1947"/>
      <c r="AY1947"/>
      <c r="AZ1947"/>
      <c r="BA1947"/>
      <c r="BB1947"/>
      <c r="BC1947"/>
      <c r="BD1947"/>
      <c r="BE1947"/>
      <c r="BF1947"/>
      <c r="BG1947"/>
      <c r="BH1947"/>
      <c r="BI1947"/>
      <c r="BJ1947"/>
      <c r="BK1947"/>
      <c r="BL1947"/>
      <c r="BM1947"/>
      <c r="BN1947"/>
      <c r="BO1947"/>
      <c r="BP1947"/>
      <c r="BQ1947"/>
      <c r="BR1947"/>
      <c r="BS1947"/>
      <c r="BT1947"/>
      <c r="BU1947"/>
      <c r="BV1947"/>
      <c r="BW1947"/>
      <c r="BX1947"/>
      <c r="BY1947"/>
      <c r="BZ1947"/>
      <c r="CA1947"/>
      <c r="CB1947"/>
      <c r="CC1947"/>
      <c r="CD1947"/>
      <c r="CE1947"/>
      <c r="CF1947"/>
      <c r="CG1947"/>
      <c r="CH1947"/>
      <c r="CI1947"/>
      <c r="CJ1947"/>
      <c r="CK1947"/>
      <c r="CL1947"/>
      <c r="CN1947"/>
    </row>
    <row r="1948" spans="1:116" x14ac:dyDescent="0.4">
      <c r="A1948" s="31"/>
      <c r="B1948" t="str">
        <f t="shared" si="3218"/>
        <v>1948 DTERM1-F</v>
      </c>
      <c r="D1948" t="s">
        <v>428</v>
      </c>
      <c r="E1948" t="str">
        <f t="shared" si="3217"/>
        <v>1948 DTERM1-F</v>
      </c>
      <c r="F1948" s="31"/>
      <c r="G1948" s="159" t="s">
        <v>287</v>
      </c>
      <c r="H1948" s="57">
        <v>4</v>
      </c>
      <c r="I1948" s="31"/>
      <c r="J1948" s="31"/>
      <c r="K1948" s="31"/>
      <c r="L1948" s="31"/>
      <c r="M1948" s="31"/>
      <c r="N1948" s="31"/>
      <c r="O1948" s="31"/>
      <c r="P1948" s="31"/>
      <c r="R1948" s="31"/>
      <c r="S1948" s="73"/>
      <c r="T1948" s="73"/>
      <c r="U1948" s="73"/>
      <c r="V1948" s="73"/>
      <c r="W1948" s="73"/>
      <c r="X1948" s="73"/>
      <c r="Y1948" s="73"/>
      <c r="Z1948" s="73"/>
      <c r="AA1948" s="73"/>
      <c r="AB1948" s="73"/>
      <c r="AC1948" s="73"/>
      <c r="AD1948" s="73"/>
      <c r="AE1948" s="73"/>
      <c r="AF1948" s="73"/>
      <c r="AG1948" s="73"/>
      <c r="AH1948" s="73"/>
      <c r="AI1948" s="73"/>
      <c r="AJ1948" s="73"/>
      <c r="AK1948" s="73"/>
      <c r="AL1948" s="73"/>
      <c r="AM1948" s="73"/>
      <c r="AN1948" s="73"/>
      <c r="AO1948" s="73"/>
      <c r="AP1948" s="73"/>
      <c r="AQ1948" s="73"/>
      <c r="AR1948" s="73"/>
      <c r="AS1948" s="73"/>
      <c r="AT1948" s="73"/>
      <c r="AU1948" s="73"/>
      <c r="AV1948" s="73"/>
      <c r="AW1948" s="73"/>
      <c r="AX1948" s="73"/>
      <c r="AY1948" s="73"/>
      <c r="AZ1948" s="73"/>
      <c r="BA1948" s="73"/>
      <c r="BB1948" s="73"/>
      <c r="BC1948" s="73"/>
      <c r="BD1948" s="73"/>
      <c r="BE1948" s="73"/>
      <c r="BF1948" s="73"/>
      <c r="BG1948" s="73"/>
      <c r="BH1948" s="73"/>
      <c r="BI1948" s="73"/>
      <c r="BJ1948" s="73"/>
      <c r="BK1948" s="73"/>
      <c r="BL1948" s="73"/>
      <c r="BM1948" s="73"/>
      <c r="BN1948" s="73"/>
      <c r="BO1948" s="73"/>
      <c r="BP1948" s="73"/>
      <c r="BQ1948" s="73"/>
      <c r="BR1948" s="73"/>
      <c r="BS1948" s="73"/>
      <c r="BT1948" s="73"/>
      <c r="BU1948" s="73"/>
      <c r="BV1948" s="73"/>
      <c r="BW1948" s="73"/>
      <c r="BX1948" s="73"/>
      <c r="BY1948" s="73"/>
      <c r="BZ1948" s="73"/>
      <c r="CA1948" s="73"/>
      <c r="CB1948" s="73"/>
      <c r="CC1948" s="73"/>
      <c r="CD1948" s="73"/>
      <c r="CE1948" s="73"/>
      <c r="CF1948" s="73"/>
      <c r="CG1948" s="73"/>
      <c r="CH1948" s="73"/>
      <c r="CI1948" s="73"/>
      <c r="CJ1948" s="73"/>
      <c r="CK1948" s="73"/>
      <c r="CL1948" s="73"/>
      <c r="CN1948" s="31"/>
      <c r="CO1948" s="73"/>
      <c r="CP1948" s="73"/>
      <c r="CQ1948" s="73"/>
      <c r="CR1948" s="73"/>
      <c r="CS1948" s="73"/>
      <c r="CT1948" s="73"/>
      <c r="CU1948" s="73"/>
      <c r="CV1948" s="73"/>
      <c r="CW1948" s="73"/>
      <c r="CX1948" s="73"/>
      <c r="CY1948" s="73"/>
      <c r="CZ1948" s="73"/>
      <c r="DA1948" s="73"/>
      <c r="DB1948" s="73"/>
      <c r="DC1948" s="73"/>
      <c r="DD1948" s="73"/>
      <c r="DE1948" s="73"/>
      <c r="DF1948" s="73"/>
      <c r="DG1948" s="73"/>
      <c r="DH1948" s="73"/>
      <c r="DI1948" s="73"/>
      <c r="DJ1948" s="73"/>
      <c r="DK1948" s="73"/>
      <c r="DL1948" s="73"/>
    </row>
    <row r="1949" spans="1:116" x14ac:dyDescent="0.4">
      <c r="A1949" s="31"/>
      <c r="B1949" t="str">
        <f t="shared" si="3218"/>
        <v>1949 DTERM1-F</v>
      </c>
      <c r="D1949" t="s">
        <v>428</v>
      </c>
      <c r="E1949" t="str">
        <f t="shared" si="3217"/>
        <v>1949 DTERM1-F</v>
      </c>
      <c r="F1949" s="31"/>
      <c r="G1949" s="159" t="s">
        <v>288</v>
      </c>
      <c r="H1949" s="59">
        <v>0.1</v>
      </c>
      <c r="I1949" s="31"/>
      <c r="J1949" s="31"/>
      <c r="K1949" s="31"/>
      <c r="L1949" s="31"/>
      <c r="M1949" s="31"/>
      <c r="N1949" s="31"/>
      <c r="O1949" s="31"/>
      <c r="P1949" s="31"/>
      <c r="R1949" s="31"/>
      <c r="S1949" s="73"/>
      <c r="T1949" s="73"/>
      <c r="U1949" s="73"/>
      <c r="V1949" s="73"/>
      <c r="W1949" s="73"/>
      <c r="X1949" s="73"/>
      <c r="Y1949" s="73"/>
      <c r="Z1949" s="73"/>
      <c r="AA1949" s="73"/>
      <c r="AB1949" s="73"/>
      <c r="AC1949" s="73"/>
      <c r="AD1949" s="73"/>
      <c r="AE1949" s="73"/>
      <c r="AF1949" s="73"/>
      <c r="AG1949" s="73"/>
      <c r="AH1949" s="73"/>
      <c r="AI1949" s="73"/>
      <c r="AJ1949" s="73"/>
      <c r="AK1949" s="73"/>
      <c r="AL1949" s="73"/>
      <c r="AM1949" s="73"/>
      <c r="AN1949" s="73"/>
      <c r="AO1949" s="73"/>
      <c r="AP1949" s="73"/>
      <c r="AQ1949" s="73"/>
      <c r="AR1949" s="73"/>
      <c r="AS1949" s="73"/>
      <c r="AT1949" s="73"/>
      <c r="AU1949" s="73"/>
      <c r="AV1949" s="73"/>
      <c r="AW1949" s="73"/>
      <c r="AX1949" s="73"/>
      <c r="AY1949" s="73"/>
      <c r="AZ1949" s="73"/>
      <c r="BA1949" s="73"/>
      <c r="BB1949" s="73"/>
      <c r="BC1949" s="73"/>
      <c r="BD1949" s="73"/>
      <c r="BE1949" s="73"/>
      <c r="BF1949" s="73"/>
      <c r="BG1949" s="73"/>
      <c r="BH1949" s="73"/>
      <c r="BI1949" s="73"/>
      <c r="BJ1949" s="73"/>
      <c r="BK1949" s="73"/>
      <c r="BL1949" s="73"/>
      <c r="BM1949" s="73"/>
      <c r="BN1949" s="73"/>
      <c r="BO1949" s="73"/>
      <c r="BP1949" s="73"/>
      <c r="BQ1949" s="73"/>
      <c r="BR1949" s="73"/>
      <c r="BS1949" s="73"/>
      <c r="BT1949" s="73"/>
      <c r="BU1949" s="73"/>
      <c r="BV1949" s="73"/>
      <c r="BW1949" s="73"/>
      <c r="BX1949" s="73"/>
      <c r="BY1949" s="73"/>
      <c r="BZ1949" s="73"/>
      <c r="CA1949" s="73"/>
      <c r="CB1949" s="73"/>
      <c r="CC1949" s="73"/>
      <c r="CD1949" s="73"/>
      <c r="CE1949" s="73"/>
      <c r="CF1949" s="73"/>
      <c r="CG1949" s="73"/>
      <c r="CH1949" s="73"/>
      <c r="CI1949" s="73"/>
      <c r="CJ1949" s="73"/>
      <c r="CK1949" s="73"/>
      <c r="CL1949" s="73"/>
      <c r="CN1949" s="31"/>
      <c r="CO1949" s="73"/>
      <c r="CP1949" s="73"/>
      <c r="CQ1949" s="73"/>
      <c r="CR1949" s="73"/>
      <c r="CS1949" s="73"/>
      <c r="CT1949" s="73"/>
      <c r="CU1949" s="73"/>
      <c r="CV1949" s="73"/>
      <c r="CW1949" s="73"/>
      <c r="CX1949" s="73"/>
      <c r="CY1949" s="73"/>
      <c r="CZ1949" s="73"/>
      <c r="DA1949" s="73"/>
      <c r="DB1949" s="73"/>
      <c r="DC1949" s="73"/>
      <c r="DD1949" s="73"/>
      <c r="DE1949" s="73"/>
      <c r="DF1949" s="73"/>
      <c r="DG1949" s="73"/>
      <c r="DH1949" s="73"/>
      <c r="DI1949" s="73"/>
      <c r="DJ1949" s="73"/>
      <c r="DK1949" s="73"/>
      <c r="DL1949" s="73"/>
    </row>
    <row r="1950" spans="1:116" x14ac:dyDescent="0.4">
      <c r="A1950" s="31"/>
      <c r="B1950" t="str">
        <f t="shared" si="3218"/>
        <v>1950 DTERM1-F</v>
      </c>
      <c r="D1950" t="s">
        <v>428</v>
      </c>
      <c r="E1950" t="str">
        <f t="shared" si="3217"/>
        <v>1950 DTERM1-F</v>
      </c>
      <c r="F1950" s="31"/>
      <c r="G1950" s="158" t="s">
        <v>301</v>
      </c>
      <c r="H1950" s="23">
        <v>1000000</v>
      </c>
      <c r="I1950" s="31"/>
      <c r="J1950" s="31"/>
      <c r="K1950" s="31"/>
      <c r="L1950" s="31"/>
      <c r="M1950" s="31"/>
      <c r="N1950" s="31"/>
      <c r="O1950" s="31"/>
      <c r="P1950" s="31"/>
      <c r="R1950" s="31"/>
      <c r="S1950" s="73"/>
      <c r="T1950" s="73"/>
      <c r="U1950" s="73"/>
      <c r="V1950" s="73"/>
      <c r="W1950" s="73"/>
      <c r="X1950" s="73"/>
      <c r="Y1950" s="73"/>
      <c r="Z1950" s="73"/>
      <c r="AA1950" s="73"/>
      <c r="AB1950" s="73"/>
      <c r="AC1950" s="73"/>
      <c r="AD1950" s="73"/>
      <c r="AE1950" s="73"/>
      <c r="AF1950" s="73"/>
      <c r="AG1950" s="73"/>
      <c r="AH1950" s="73"/>
      <c r="AI1950" s="73"/>
      <c r="AJ1950" s="73"/>
      <c r="AK1950" s="73"/>
      <c r="AL1950" s="73"/>
      <c r="AM1950" s="73"/>
      <c r="AN1950" s="73"/>
      <c r="AO1950" s="73"/>
      <c r="AP1950" s="73"/>
      <c r="AQ1950" s="73"/>
      <c r="AR1950" s="73"/>
      <c r="AS1950" s="73"/>
      <c r="AT1950" s="73"/>
      <c r="AU1950" s="73"/>
      <c r="AV1950" s="73"/>
      <c r="AW1950" s="73"/>
      <c r="AX1950" s="73"/>
      <c r="AY1950" s="73"/>
      <c r="AZ1950" s="73"/>
      <c r="BA1950" s="73"/>
      <c r="BB1950" s="73"/>
      <c r="BC1950" s="73"/>
      <c r="BD1950" s="73"/>
      <c r="BE1950" s="73"/>
      <c r="BF1950" s="73"/>
      <c r="BG1950" s="73"/>
      <c r="BH1950" s="73"/>
      <c r="BI1950" s="73"/>
      <c r="BJ1950" s="73"/>
      <c r="BK1950" s="73"/>
      <c r="BL1950" s="73"/>
      <c r="BM1950" s="73"/>
      <c r="BN1950" s="73"/>
      <c r="BO1950" s="73"/>
      <c r="BP1950" s="73"/>
      <c r="BQ1950" s="73"/>
      <c r="BR1950" s="73"/>
      <c r="BS1950" s="73"/>
      <c r="BT1950" s="73"/>
      <c r="BU1950" s="73"/>
      <c r="BV1950" s="73"/>
      <c r="BW1950" s="73"/>
      <c r="BX1950" s="73"/>
      <c r="BY1950" s="73"/>
      <c r="BZ1950" s="73"/>
      <c r="CA1950" s="73"/>
      <c r="CB1950" s="73"/>
      <c r="CC1950" s="73"/>
      <c r="CD1950" s="73"/>
      <c r="CE1950" s="73"/>
      <c r="CF1950" s="73"/>
      <c r="CG1950" s="73"/>
      <c r="CH1950" s="73"/>
      <c r="CI1950" s="73"/>
      <c r="CJ1950" s="73"/>
      <c r="CK1950" s="73"/>
      <c r="CL1950" s="73"/>
      <c r="CN1950" s="31"/>
      <c r="CO1950" s="73"/>
      <c r="CP1950" s="73"/>
      <c r="CQ1950" s="73"/>
      <c r="CR1950" s="73"/>
      <c r="CS1950" s="73"/>
      <c r="CT1950" s="73"/>
      <c r="CU1950" s="73"/>
      <c r="CV1950" s="73"/>
      <c r="CW1950" s="73"/>
      <c r="CX1950" s="73"/>
      <c r="CY1950" s="73"/>
      <c r="CZ1950" s="73"/>
      <c r="DA1950" s="73"/>
      <c r="DB1950" s="73"/>
      <c r="DC1950" s="73"/>
      <c r="DD1950" s="73"/>
      <c r="DE1950" s="73"/>
      <c r="DF1950" s="73"/>
      <c r="DG1950" s="73"/>
      <c r="DH1950" s="73"/>
      <c r="DI1950" s="73"/>
      <c r="DJ1950" s="73"/>
      <c r="DK1950" s="73"/>
      <c r="DL1950" s="73"/>
    </row>
    <row r="1951" spans="1:116" x14ac:dyDescent="0.4">
      <c r="A1951" s="31"/>
      <c r="B1951" t="str">
        <f t="shared" si="3218"/>
        <v>1951 DTERM1-F</v>
      </c>
      <c r="D1951" t="s">
        <v>428</v>
      </c>
      <c r="E1951" t="str">
        <f t="shared" si="3217"/>
        <v>1951 DTERM1-F</v>
      </c>
      <c r="F1951" s="31"/>
      <c r="G1951" s="158" t="s">
        <v>296</v>
      </c>
      <c r="H1951" s="101">
        <v>45444</v>
      </c>
      <c r="I1951" s="31"/>
      <c r="J1951" s="31"/>
      <c r="K1951" s="31"/>
      <c r="L1951" s="31"/>
      <c r="M1951" s="31"/>
      <c r="N1951" s="31"/>
      <c r="O1951" s="31"/>
      <c r="P1951" s="31"/>
      <c r="R1951" s="31"/>
      <c r="S1951" s="73"/>
      <c r="T1951" s="73"/>
      <c r="U1951" s="73"/>
      <c r="V1951" s="73"/>
      <c r="W1951" s="73"/>
      <c r="X1951" s="73"/>
      <c r="Y1951" s="73"/>
      <c r="Z1951" s="73"/>
      <c r="AA1951" s="73"/>
      <c r="AB1951" s="73"/>
      <c r="AC1951" s="73"/>
      <c r="AD1951" s="73"/>
      <c r="AE1951" s="73"/>
      <c r="AF1951" s="73"/>
      <c r="AG1951" s="73"/>
      <c r="AH1951" s="73"/>
      <c r="AI1951" s="73"/>
      <c r="AJ1951" s="73"/>
      <c r="AK1951" s="73"/>
      <c r="AL1951" s="73"/>
      <c r="AM1951" s="73"/>
      <c r="AN1951" s="73"/>
      <c r="AO1951" s="73"/>
      <c r="AP1951" s="73"/>
      <c r="AQ1951" s="73"/>
      <c r="AR1951" s="73"/>
      <c r="AS1951" s="73"/>
      <c r="AT1951" s="73"/>
      <c r="AU1951" s="73"/>
      <c r="AV1951" s="73"/>
      <c r="AW1951" s="73"/>
      <c r="AX1951" s="73"/>
      <c r="AY1951" s="73"/>
      <c r="AZ1951" s="73"/>
      <c r="BA1951" s="73"/>
      <c r="BB1951" s="73"/>
      <c r="BC1951" s="73"/>
      <c r="BD1951" s="73"/>
      <c r="BE1951" s="73"/>
      <c r="BF1951" s="73"/>
      <c r="BG1951" s="73"/>
      <c r="BH1951" s="73"/>
      <c r="BI1951" s="73"/>
      <c r="BJ1951" s="73"/>
      <c r="BK1951" s="73"/>
      <c r="BL1951" s="73"/>
      <c r="BM1951" s="73"/>
      <c r="BN1951" s="73"/>
      <c r="BO1951" s="73"/>
      <c r="BP1951" s="73"/>
      <c r="BQ1951" s="73"/>
      <c r="BR1951" s="73"/>
      <c r="BS1951" s="73"/>
      <c r="BT1951" s="73"/>
      <c r="BU1951" s="73"/>
      <c r="BV1951" s="73"/>
      <c r="BW1951" s="73"/>
      <c r="BX1951" s="73"/>
      <c r="BY1951" s="73"/>
      <c r="BZ1951" s="73"/>
      <c r="CA1951" s="73"/>
      <c r="CB1951" s="73"/>
      <c r="CC1951" s="73"/>
      <c r="CD1951" s="73"/>
      <c r="CE1951" s="73"/>
      <c r="CF1951" s="73"/>
      <c r="CG1951" s="73"/>
      <c r="CH1951" s="73"/>
      <c r="CI1951" s="73"/>
      <c r="CJ1951" s="73"/>
      <c r="CK1951" s="73"/>
      <c r="CL1951" s="73"/>
      <c r="CN1951" s="31"/>
      <c r="CO1951" s="73"/>
      <c r="CP1951" s="73"/>
      <c r="CQ1951" s="73"/>
      <c r="CR1951" s="73"/>
      <c r="CS1951" s="73"/>
      <c r="CT1951" s="73"/>
      <c r="CU1951" s="73"/>
      <c r="CV1951" s="73"/>
      <c r="CW1951" s="73"/>
      <c r="CX1951" s="73"/>
      <c r="CY1951" s="73"/>
      <c r="CZ1951" s="73"/>
      <c r="DA1951" s="73"/>
      <c r="DB1951" s="73"/>
      <c r="DC1951" s="73"/>
      <c r="DD1951" s="73"/>
      <c r="DE1951" s="73"/>
      <c r="DF1951" s="73"/>
      <c r="DG1951" s="73"/>
      <c r="DH1951" s="73"/>
      <c r="DI1951" s="73"/>
      <c r="DJ1951" s="73"/>
      <c r="DK1951" s="73"/>
      <c r="DL1951" s="73"/>
    </row>
    <row r="1952" spans="1:116" x14ac:dyDescent="0.4">
      <c r="A1952" s="31"/>
      <c r="B1952" t="str">
        <f t="shared" si="3218"/>
        <v>1952 DTERM1-F</v>
      </c>
      <c r="D1952" t="s">
        <v>428</v>
      </c>
      <c r="E1952" t="str">
        <f t="shared" si="3217"/>
        <v>1952 DTERM1-F</v>
      </c>
      <c r="F1952" s="31"/>
      <c r="G1952" s="125"/>
      <c r="H1952" s="23"/>
      <c r="I1952" s="31"/>
      <c r="J1952" s="31"/>
      <c r="K1952" s="31"/>
      <c r="L1952" s="31"/>
      <c r="M1952" s="31"/>
      <c r="N1952" s="31"/>
      <c r="O1952" s="31"/>
      <c r="P1952" s="31"/>
      <c r="R1952" s="31"/>
      <c r="S1952" s="73"/>
      <c r="T1952" s="73"/>
      <c r="U1952" s="73"/>
      <c r="V1952" s="73"/>
      <c r="W1952" s="73"/>
      <c r="X1952" s="73"/>
      <c r="Y1952" s="73"/>
      <c r="Z1952" s="73"/>
      <c r="AA1952" s="73"/>
      <c r="AB1952" s="73"/>
      <c r="AC1952" s="73"/>
      <c r="AD1952" s="73"/>
      <c r="AE1952" s="73"/>
      <c r="AF1952" s="73"/>
      <c r="AG1952" s="73"/>
      <c r="AH1952" s="73"/>
      <c r="AI1952" s="73"/>
      <c r="AJ1952" s="73"/>
      <c r="AK1952" s="73"/>
      <c r="AL1952" s="73"/>
      <c r="AM1952" s="73"/>
      <c r="AN1952" s="73"/>
      <c r="AO1952" s="73"/>
      <c r="AP1952" s="73"/>
      <c r="AQ1952" s="73"/>
      <c r="AR1952" s="73"/>
      <c r="AS1952" s="73"/>
      <c r="AT1952" s="73"/>
      <c r="AU1952" s="73"/>
      <c r="AV1952" s="73"/>
      <c r="AW1952" s="73"/>
      <c r="AX1952" s="73"/>
      <c r="AY1952" s="73"/>
      <c r="AZ1952" s="73"/>
      <c r="BA1952" s="73"/>
      <c r="BB1952" s="73"/>
      <c r="BC1952" s="73"/>
      <c r="BD1952" s="73"/>
      <c r="BE1952" s="73"/>
      <c r="BF1952" s="73"/>
      <c r="BG1952" s="73"/>
      <c r="BH1952" s="73"/>
      <c r="BI1952" s="73"/>
      <c r="BJ1952" s="73"/>
      <c r="BK1952" s="73"/>
      <c r="BL1952" s="73"/>
      <c r="BM1952" s="73"/>
      <c r="BN1952" s="73"/>
      <c r="BO1952" s="73"/>
      <c r="BP1952" s="73"/>
      <c r="BQ1952" s="73"/>
      <c r="BR1952" s="73"/>
      <c r="BS1952" s="73"/>
      <c r="BT1952" s="73"/>
      <c r="BU1952" s="73"/>
      <c r="BV1952" s="73"/>
      <c r="BW1952" s="73"/>
      <c r="BX1952" s="73"/>
      <c r="BY1952" s="73"/>
      <c r="BZ1952" s="73"/>
      <c r="CA1952" s="73"/>
      <c r="CB1952" s="73"/>
      <c r="CC1952" s="73"/>
      <c r="CD1952" s="73"/>
      <c r="CE1952" s="73"/>
      <c r="CF1952" s="73"/>
      <c r="CG1952" s="73"/>
      <c r="CH1952" s="73"/>
      <c r="CI1952" s="73"/>
      <c r="CJ1952" s="73"/>
      <c r="CK1952" s="73"/>
      <c r="CL1952" s="73"/>
      <c r="CN1952" s="31"/>
      <c r="CO1952" s="73"/>
      <c r="CP1952" s="73"/>
      <c r="CQ1952" s="73"/>
      <c r="CR1952" s="73"/>
      <c r="CS1952" s="73"/>
      <c r="CT1952" s="73"/>
      <c r="CU1952" s="73"/>
      <c r="CV1952" s="73"/>
      <c r="CW1952" s="73"/>
      <c r="CX1952" s="73"/>
      <c r="CY1952" s="73"/>
      <c r="CZ1952" s="73"/>
      <c r="DA1952" s="73"/>
      <c r="DB1952" s="73"/>
      <c r="DC1952" s="73"/>
      <c r="DD1952" s="73"/>
      <c r="DE1952" s="73"/>
      <c r="DF1952" s="73"/>
      <c r="DG1952" s="73"/>
      <c r="DH1952" s="73"/>
      <c r="DI1952" s="73"/>
      <c r="DJ1952" s="73"/>
      <c r="DK1952" s="73"/>
      <c r="DL1952" s="73"/>
    </row>
    <row r="1953" spans="1:116" x14ac:dyDescent="0.4">
      <c r="D1953" t="s">
        <v>428</v>
      </c>
      <c r="E1953" t="str">
        <f t="shared" si="3217"/>
        <v>1953 DTERM1-F</v>
      </c>
      <c r="F1953" s="292"/>
      <c r="G1953" s="95" t="s">
        <v>290</v>
      </c>
      <c r="R1953" s="92"/>
      <c r="S1953" s="154"/>
      <c r="T1953" s="154"/>
      <c r="U1953" s="154"/>
      <c r="V1953" s="154"/>
      <c r="W1953" s="154"/>
      <c r="X1953" s="154"/>
      <c r="Y1953" s="154"/>
      <c r="Z1953" s="154"/>
      <c r="AA1953" s="154"/>
      <c r="AB1953" s="154"/>
      <c r="AC1953" s="154"/>
      <c r="AD1953" s="154"/>
      <c r="AE1953" s="154"/>
      <c r="AF1953" s="154"/>
      <c r="AG1953" s="154"/>
      <c r="AH1953" s="154"/>
      <c r="AI1953" s="154"/>
      <c r="AJ1953" s="154"/>
      <c r="AK1953" s="154"/>
      <c r="AL1953" s="154"/>
      <c r="AM1953" s="154"/>
      <c r="AN1953" s="154"/>
      <c r="AO1953" s="154"/>
      <c r="AP1953" s="154"/>
      <c r="AQ1953" s="154"/>
      <c r="AR1953" s="154"/>
      <c r="AS1953" s="154"/>
      <c r="AT1953" s="154"/>
      <c r="AU1953" s="154"/>
      <c r="AV1953" s="154"/>
      <c r="AW1953" s="154"/>
      <c r="AX1953" s="154"/>
      <c r="AY1953" s="154"/>
      <c r="AZ1953" s="154"/>
      <c r="BA1953" s="154"/>
      <c r="BB1953" s="154"/>
      <c r="BC1953" s="154"/>
      <c r="BD1953" s="154"/>
      <c r="BE1953" s="154"/>
      <c r="BF1953" s="154"/>
      <c r="BG1953" s="154"/>
      <c r="BH1953" s="154"/>
      <c r="BI1953" s="154"/>
      <c r="BJ1953" s="154"/>
      <c r="BK1953" s="154"/>
      <c r="BL1953" s="154"/>
      <c r="BM1953" s="154"/>
      <c r="BN1953" s="154"/>
      <c r="BO1953" s="154"/>
      <c r="BP1953" s="154"/>
      <c r="BQ1953" s="154"/>
      <c r="BR1953" s="154"/>
      <c r="BS1953" s="154"/>
      <c r="BT1953" s="154"/>
      <c r="BU1953" s="154"/>
      <c r="BV1953" s="154"/>
      <c r="BW1953" s="154"/>
      <c r="BX1953" s="154"/>
      <c r="BY1953" s="154"/>
      <c r="BZ1953" s="154"/>
      <c r="CA1953" s="154"/>
      <c r="CB1953" s="154"/>
      <c r="CC1953" s="154"/>
      <c r="CD1953" s="154"/>
      <c r="CE1953" s="154"/>
      <c r="CF1953" s="154"/>
      <c r="CG1953" s="154"/>
      <c r="CH1953" s="154"/>
      <c r="CI1953" s="154"/>
      <c r="CJ1953" s="154"/>
      <c r="CK1953" s="154"/>
      <c r="CL1953" s="154"/>
      <c r="CO1953" s="154"/>
      <c r="CP1953" s="154"/>
      <c r="CQ1953" s="154"/>
      <c r="CR1953" s="154"/>
      <c r="CS1953" s="154"/>
      <c r="CT1953" s="154"/>
      <c r="CU1953" s="154"/>
      <c r="CV1953" s="154"/>
      <c r="CW1953" s="154"/>
      <c r="CX1953" s="154"/>
      <c r="CY1953" s="154"/>
      <c r="CZ1953" s="154"/>
      <c r="DA1953" s="154"/>
      <c r="DB1953" s="154"/>
      <c r="DC1953" s="154"/>
      <c r="DD1953" s="154"/>
      <c r="DE1953" s="154"/>
      <c r="DF1953" s="154"/>
      <c r="DG1953" s="154"/>
      <c r="DH1953" s="154"/>
      <c r="DI1953" s="154"/>
      <c r="DJ1953" s="154"/>
      <c r="DK1953" s="154"/>
      <c r="DL1953" s="154"/>
    </row>
    <row r="1954" spans="1:116" x14ac:dyDescent="0.4">
      <c r="D1954" t="s">
        <v>428</v>
      </c>
      <c r="E1954" t="str">
        <f t="shared" si="3217"/>
        <v>1954 DTERM1-F</v>
      </c>
      <c r="F1954" s="292"/>
      <c r="G1954" s="158" t="s">
        <v>289</v>
      </c>
      <c r="K1954" s="24">
        <v>0</v>
      </c>
      <c r="L1954" s="24">
        <f ca="1">K1957</f>
        <v>0</v>
      </c>
      <c r="M1954" s="24">
        <f ca="1">L1957</f>
        <v>0</v>
      </c>
      <c r="N1954" s="24">
        <f ca="1">M1957</f>
        <v>0</v>
      </c>
      <c r="O1954" s="24">
        <f ca="1">N1957</f>
        <v>0</v>
      </c>
      <c r="P1954" s="24">
        <f ca="1">O1957</f>
        <v>0</v>
      </c>
      <c r="R1954"/>
      <c r="S1954" s="80">
        <f>H1952</f>
        <v>0</v>
      </c>
      <c r="T1954" s="62">
        <f t="shared" ref="T1954:AY1956" ca="1" si="3220">S1957</f>
        <v>0</v>
      </c>
      <c r="U1954" s="62">
        <f t="shared" ca="1" si="3220"/>
        <v>0</v>
      </c>
      <c r="V1954" s="62">
        <f t="shared" ca="1" si="3220"/>
        <v>0</v>
      </c>
      <c r="W1954" s="62">
        <f t="shared" ca="1" si="3220"/>
        <v>0</v>
      </c>
      <c r="X1954" s="62">
        <f t="shared" ca="1" si="3220"/>
        <v>0</v>
      </c>
      <c r="Y1954" s="62">
        <f t="shared" ca="1" si="3220"/>
        <v>1000000</v>
      </c>
      <c r="Z1954" s="62">
        <f t="shared" ca="1" si="3220"/>
        <v>1000000</v>
      </c>
      <c r="AA1954" s="62">
        <f t="shared" ca="1" si="3220"/>
        <v>1000000</v>
      </c>
      <c r="AB1954" s="62">
        <f t="shared" ca="1" si="3220"/>
        <v>0</v>
      </c>
      <c r="AC1954" s="62">
        <f t="shared" ca="1" si="3220"/>
        <v>0</v>
      </c>
      <c r="AD1954" s="62">
        <f t="shared" ca="1" si="3220"/>
        <v>0</v>
      </c>
      <c r="AE1954" s="62">
        <f t="shared" ca="1" si="3220"/>
        <v>0</v>
      </c>
      <c r="AF1954" s="62">
        <f t="shared" ca="1" si="3220"/>
        <v>0</v>
      </c>
      <c r="AG1954" s="62">
        <f t="shared" ca="1" si="3220"/>
        <v>0</v>
      </c>
      <c r="AH1954" s="62">
        <f t="shared" ca="1" si="3220"/>
        <v>0</v>
      </c>
      <c r="AI1954" s="62">
        <f t="shared" ca="1" si="3220"/>
        <v>0</v>
      </c>
      <c r="AJ1954" s="62">
        <f t="shared" ca="1" si="3220"/>
        <v>0</v>
      </c>
      <c r="AK1954" s="62">
        <f t="shared" ca="1" si="3220"/>
        <v>0</v>
      </c>
      <c r="AL1954" s="62">
        <f t="shared" ca="1" si="3220"/>
        <v>0</v>
      </c>
      <c r="AM1954" s="62">
        <f t="shared" ca="1" si="3220"/>
        <v>0</v>
      </c>
      <c r="AN1954" s="62">
        <f t="shared" ca="1" si="3220"/>
        <v>0</v>
      </c>
      <c r="AO1954" s="62">
        <f t="shared" ca="1" si="3220"/>
        <v>0</v>
      </c>
      <c r="AP1954" s="62">
        <f t="shared" ca="1" si="3220"/>
        <v>0</v>
      </c>
      <c r="AQ1954" s="62">
        <f t="shared" ca="1" si="3220"/>
        <v>0</v>
      </c>
      <c r="AR1954" s="62">
        <f t="shared" ca="1" si="3220"/>
        <v>0</v>
      </c>
      <c r="AS1954" s="62">
        <f t="shared" ca="1" si="3220"/>
        <v>0</v>
      </c>
      <c r="AT1954" s="62">
        <f t="shared" ca="1" si="3220"/>
        <v>0</v>
      </c>
      <c r="AU1954" s="62">
        <f t="shared" ca="1" si="3220"/>
        <v>0</v>
      </c>
      <c r="AV1954" s="62">
        <f t="shared" ca="1" si="3220"/>
        <v>0</v>
      </c>
      <c r="AW1954" s="62">
        <f t="shared" ca="1" si="3220"/>
        <v>0</v>
      </c>
      <c r="AX1954" s="62">
        <f t="shared" ca="1" si="3220"/>
        <v>0</v>
      </c>
      <c r="AY1954" s="62">
        <f t="shared" ca="1" si="3220"/>
        <v>0</v>
      </c>
      <c r="AZ1954" s="62">
        <f t="shared" ref="AZ1954:CE1956" ca="1" si="3221">AY1957</f>
        <v>0</v>
      </c>
      <c r="BA1954" s="62">
        <f t="shared" ca="1" si="3221"/>
        <v>0</v>
      </c>
      <c r="BB1954" s="62">
        <f t="shared" ca="1" si="3221"/>
        <v>0</v>
      </c>
      <c r="BC1954" s="62">
        <f t="shared" ca="1" si="3221"/>
        <v>0</v>
      </c>
      <c r="BD1954" s="62">
        <f t="shared" ca="1" si="3221"/>
        <v>0</v>
      </c>
      <c r="BE1954" s="62">
        <f t="shared" ca="1" si="3221"/>
        <v>0</v>
      </c>
      <c r="BF1954" s="62">
        <f t="shared" ca="1" si="3221"/>
        <v>0</v>
      </c>
      <c r="BG1954" s="62">
        <f t="shared" ca="1" si="3221"/>
        <v>0</v>
      </c>
      <c r="BH1954" s="62">
        <f t="shared" ca="1" si="3221"/>
        <v>0</v>
      </c>
      <c r="BI1954" s="62">
        <f t="shared" ca="1" si="3221"/>
        <v>0</v>
      </c>
      <c r="BJ1954" s="62">
        <f t="shared" ca="1" si="3221"/>
        <v>0</v>
      </c>
      <c r="BK1954" s="62">
        <f t="shared" ca="1" si="3221"/>
        <v>0</v>
      </c>
      <c r="BL1954" s="62">
        <f t="shared" ca="1" si="3221"/>
        <v>0</v>
      </c>
      <c r="BM1954" s="62">
        <f t="shared" ca="1" si="3221"/>
        <v>0</v>
      </c>
      <c r="BN1954" s="62">
        <f t="shared" ca="1" si="3221"/>
        <v>0</v>
      </c>
      <c r="BO1954" s="62">
        <f t="shared" ca="1" si="3221"/>
        <v>0</v>
      </c>
      <c r="BP1954" s="62">
        <f t="shared" ca="1" si="3221"/>
        <v>0</v>
      </c>
      <c r="BQ1954" s="62">
        <f t="shared" ca="1" si="3221"/>
        <v>0</v>
      </c>
      <c r="BR1954" s="62">
        <f t="shared" ca="1" si="3221"/>
        <v>0</v>
      </c>
      <c r="BS1954" s="62">
        <f t="shared" ca="1" si="3221"/>
        <v>0</v>
      </c>
      <c r="BT1954" s="62">
        <f t="shared" ca="1" si="3221"/>
        <v>0</v>
      </c>
      <c r="BU1954" s="62">
        <f t="shared" ca="1" si="3221"/>
        <v>0</v>
      </c>
      <c r="BV1954" s="62">
        <f t="shared" ca="1" si="3221"/>
        <v>0</v>
      </c>
      <c r="BW1954" s="62">
        <f t="shared" ca="1" si="3221"/>
        <v>0</v>
      </c>
      <c r="BX1954" s="62">
        <f t="shared" ca="1" si="3221"/>
        <v>0</v>
      </c>
      <c r="BY1954" s="62">
        <f t="shared" ca="1" si="3221"/>
        <v>0</v>
      </c>
      <c r="BZ1954" s="62">
        <f t="shared" ca="1" si="3221"/>
        <v>0</v>
      </c>
      <c r="CA1954" s="62">
        <f t="shared" ca="1" si="3221"/>
        <v>0</v>
      </c>
      <c r="CB1954" s="62">
        <f t="shared" ca="1" si="3221"/>
        <v>0</v>
      </c>
      <c r="CC1954" s="62">
        <f t="shared" ca="1" si="3221"/>
        <v>0</v>
      </c>
      <c r="CD1954" s="62">
        <f t="shared" ca="1" si="3221"/>
        <v>0</v>
      </c>
      <c r="CE1954" s="62">
        <f t="shared" ca="1" si="3221"/>
        <v>0</v>
      </c>
      <c r="CF1954" s="62">
        <f t="shared" ref="CF1954:CL1956" ca="1" si="3222">CE1957</f>
        <v>0</v>
      </c>
      <c r="CG1954" s="62">
        <f t="shared" ca="1" si="3222"/>
        <v>0</v>
      </c>
      <c r="CH1954" s="62">
        <f t="shared" ca="1" si="3222"/>
        <v>0</v>
      </c>
      <c r="CI1954" s="62">
        <f t="shared" ca="1" si="3222"/>
        <v>0</v>
      </c>
      <c r="CJ1954" s="62">
        <f t="shared" ca="1" si="3222"/>
        <v>0</v>
      </c>
      <c r="CK1954" s="62">
        <f t="shared" ca="1" si="3222"/>
        <v>0</v>
      </c>
      <c r="CL1954" s="62">
        <f t="shared" ca="1" si="3222"/>
        <v>0</v>
      </c>
      <c r="CO1954" s="62">
        <f t="shared" ref="CO1954:DK1956" si="3223">CN1957</f>
        <v>0</v>
      </c>
      <c r="CP1954" s="62">
        <f t="shared" ca="1" si="3223"/>
        <v>0</v>
      </c>
      <c r="CQ1954" s="62">
        <f t="shared" ca="1" si="3223"/>
        <v>1000000</v>
      </c>
      <c r="CR1954" s="62">
        <f t="shared" ca="1" si="3223"/>
        <v>1000000</v>
      </c>
      <c r="CS1954" s="62">
        <f t="shared" ca="1" si="3223"/>
        <v>1000000</v>
      </c>
      <c r="CT1954" s="62">
        <f t="shared" ca="1" si="3223"/>
        <v>0</v>
      </c>
      <c r="CU1954" s="62">
        <f t="shared" ca="1" si="3223"/>
        <v>0</v>
      </c>
      <c r="CV1954" s="62">
        <f t="shared" ca="1" si="3223"/>
        <v>0</v>
      </c>
      <c r="CW1954" s="62">
        <f t="shared" ca="1" si="3223"/>
        <v>0</v>
      </c>
      <c r="CX1954" s="62">
        <f t="shared" ca="1" si="3223"/>
        <v>0</v>
      </c>
      <c r="CY1954" s="62">
        <f t="shared" ca="1" si="3223"/>
        <v>0</v>
      </c>
      <c r="CZ1954" s="62">
        <f t="shared" ca="1" si="3223"/>
        <v>0</v>
      </c>
      <c r="DA1954" s="62">
        <f t="shared" ca="1" si="3223"/>
        <v>0</v>
      </c>
      <c r="DB1954" s="62">
        <f t="shared" ca="1" si="3223"/>
        <v>0</v>
      </c>
      <c r="DC1954" s="62">
        <f t="shared" ca="1" si="3223"/>
        <v>0</v>
      </c>
      <c r="DD1954" s="62">
        <f t="shared" ca="1" si="3223"/>
        <v>0</v>
      </c>
      <c r="DE1954" s="62">
        <f t="shared" ca="1" si="3223"/>
        <v>0</v>
      </c>
      <c r="DF1954" s="62">
        <f t="shared" ca="1" si="3223"/>
        <v>0</v>
      </c>
      <c r="DG1954" s="62">
        <f t="shared" ca="1" si="3223"/>
        <v>0</v>
      </c>
      <c r="DH1954" s="62">
        <f t="shared" ca="1" si="3223"/>
        <v>0</v>
      </c>
      <c r="DI1954" s="62">
        <f t="shared" ca="1" si="3223"/>
        <v>0</v>
      </c>
      <c r="DJ1954" s="62">
        <f t="shared" ca="1" si="3223"/>
        <v>0</v>
      </c>
      <c r="DK1954" s="62">
        <f t="shared" ca="1" si="3223"/>
        <v>0</v>
      </c>
      <c r="DL1954" s="62">
        <f t="shared" ref="DL1954:DL1956" ca="1" si="3224">DK1957</f>
        <v>0</v>
      </c>
    </row>
    <row r="1955" spans="1:116" x14ac:dyDescent="0.4">
      <c r="B1955" t="str">
        <f>E1955</f>
        <v>1955 DTERM1-F</v>
      </c>
      <c r="C1955" t="s">
        <v>236</v>
      </c>
      <c r="D1955" t="s">
        <v>428</v>
      </c>
      <c r="E1955" t="str">
        <f t="shared" si="3217"/>
        <v>1955 DTERM1-F</v>
      </c>
      <c r="G1955" s="158" t="str">
        <f>"New borrowing - "&amp;SUBSTITUTE(G1946,":","")</f>
        <v>New borrowing - Fixed term debt - one-time borrowing</v>
      </c>
      <c r="K1955" s="23">
        <f>SUMIF($3:$3,K$2,1955:1955)</f>
        <v>1000000</v>
      </c>
      <c r="L1955" s="23">
        <f>SUMIF($3:$3,L$2,1955:1955)</f>
        <v>0</v>
      </c>
      <c r="M1955" s="23">
        <f>SUMIF($3:$3,M$2,1955:1955)</f>
        <v>0</v>
      </c>
      <c r="N1955" s="23">
        <f>SUMIF($3:$3,N$2,1955:1955)</f>
        <v>0</v>
      </c>
      <c r="O1955" s="23">
        <f>SUMIF($3:$3,O$2,1955:1955)</f>
        <v>0</v>
      </c>
      <c r="P1955" s="23">
        <f>SUMIF($3:$3,P$2,1955:1955)</f>
        <v>0</v>
      </c>
      <c r="R1955" s="53">
        <f t="shared" ref="R1955:AW1955" si="3225">$H1950*(R$2=EOMONTH($H1951,0))</f>
        <v>0</v>
      </c>
      <c r="S1955" s="62">
        <f t="shared" si="3225"/>
        <v>0</v>
      </c>
      <c r="T1955" s="62">
        <f t="shared" si="3225"/>
        <v>0</v>
      </c>
      <c r="U1955" s="62">
        <f t="shared" si="3225"/>
        <v>0</v>
      </c>
      <c r="V1955" s="62">
        <f t="shared" si="3225"/>
        <v>0</v>
      </c>
      <c r="W1955" s="62">
        <f t="shared" si="3225"/>
        <v>0</v>
      </c>
      <c r="X1955" s="62">
        <f t="shared" si="3225"/>
        <v>1000000</v>
      </c>
      <c r="Y1955" s="62">
        <f t="shared" si="3225"/>
        <v>0</v>
      </c>
      <c r="Z1955" s="62">
        <f t="shared" si="3225"/>
        <v>0</v>
      </c>
      <c r="AA1955" s="62">
        <f t="shared" si="3225"/>
        <v>0</v>
      </c>
      <c r="AB1955" s="62">
        <f t="shared" si="3225"/>
        <v>0</v>
      </c>
      <c r="AC1955" s="62">
        <f t="shared" si="3225"/>
        <v>0</v>
      </c>
      <c r="AD1955" s="62">
        <f t="shared" si="3225"/>
        <v>0</v>
      </c>
      <c r="AE1955" s="62">
        <f t="shared" si="3225"/>
        <v>0</v>
      </c>
      <c r="AF1955" s="62">
        <f t="shared" si="3225"/>
        <v>0</v>
      </c>
      <c r="AG1955" s="62">
        <f t="shared" si="3225"/>
        <v>0</v>
      </c>
      <c r="AH1955" s="62">
        <f t="shared" si="3225"/>
        <v>0</v>
      </c>
      <c r="AI1955" s="62">
        <f t="shared" si="3225"/>
        <v>0</v>
      </c>
      <c r="AJ1955" s="62">
        <f t="shared" si="3225"/>
        <v>0</v>
      </c>
      <c r="AK1955" s="62">
        <f t="shared" si="3225"/>
        <v>0</v>
      </c>
      <c r="AL1955" s="62">
        <f t="shared" si="3225"/>
        <v>0</v>
      </c>
      <c r="AM1955" s="62">
        <f t="shared" si="3225"/>
        <v>0</v>
      </c>
      <c r="AN1955" s="62">
        <f t="shared" si="3225"/>
        <v>0</v>
      </c>
      <c r="AO1955" s="62">
        <f t="shared" si="3225"/>
        <v>0</v>
      </c>
      <c r="AP1955" s="62">
        <f t="shared" si="3225"/>
        <v>0</v>
      </c>
      <c r="AQ1955" s="62">
        <f t="shared" si="3225"/>
        <v>0</v>
      </c>
      <c r="AR1955" s="62">
        <f t="shared" si="3225"/>
        <v>0</v>
      </c>
      <c r="AS1955" s="62">
        <f t="shared" si="3225"/>
        <v>0</v>
      </c>
      <c r="AT1955" s="62">
        <f t="shared" si="3225"/>
        <v>0</v>
      </c>
      <c r="AU1955" s="62">
        <f t="shared" si="3225"/>
        <v>0</v>
      </c>
      <c r="AV1955" s="62">
        <f t="shared" si="3225"/>
        <v>0</v>
      </c>
      <c r="AW1955" s="62">
        <f t="shared" si="3225"/>
        <v>0</v>
      </c>
      <c r="AX1955" s="62">
        <f t="shared" ref="AX1955:CC1955" si="3226">$H1950*(AX$2=EOMONTH($H1951,0))</f>
        <v>0</v>
      </c>
      <c r="AY1955" s="62">
        <f t="shared" si="3226"/>
        <v>0</v>
      </c>
      <c r="AZ1955" s="62">
        <f t="shared" si="3226"/>
        <v>0</v>
      </c>
      <c r="BA1955" s="62">
        <f t="shared" si="3226"/>
        <v>0</v>
      </c>
      <c r="BB1955" s="62">
        <f t="shared" si="3226"/>
        <v>0</v>
      </c>
      <c r="BC1955" s="62">
        <f t="shared" si="3226"/>
        <v>0</v>
      </c>
      <c r="BD1955" s="62">
        <f t="shared" si="3226"/>
        <v>0</v>
      </c>
      <c r="BE1955" s="62">
        <f t="shared" si="3226"/>
        <v>0</v>
      </c>
      <c r="BF1955" s="62">
        <f t="shared" si="3226"/>
        <v>0</v>
      </c>
      <c r="BG1955" s="62">
        <f t="shared" si="3226"/>
        <v>0</v>
      </c>
      <c r="BH1955" s="62">
        <f t="shared" si="3226"/>
        <v>0</v>
      </c>
      <c r="BI1955" s="62">
        <f t="shared" si="3226"/>
        <v>0</v>
      </c>
      <c r="BJ1955" s="62">
        <f t="shared" si="3226"/>
        <v>0</v>
      </c>
      <c r="BK1955" s="62">
        <f t="shared" si="3226"/>
        <v>0</v>
      </c>
      <c r="BL1955" s="62">
        <f t="shared" si="3226"/>
        <v>0</v>
      </c>
      <c r="BM1955" s="62">
        <f t="shared" si="3226"/>
        <v>0</v>
      </c>
      <c r="BN1955" s="62">
        <f t="shared" si="3226"/>
        <v>0</v>
      </c>
      <c r="BO1955" s="62">
        <f t="shared" si="3226"/>
        <v>0</v>
      </c>
      <c r="BP1955" s="62">
        <f t="shared" si="3226"/>
        <v>0</v>
      </c>
      <c r="BQ1955" s="62">
        <f t="shared" si="3226"/>
        <v>0</v>
      </c>
      <c r="BR1955" s="62">
        <f t="shared" si="3226"/>
        <v>0</v>
      </c>
      <c r="BS1955" s="62">
        <f t="shared" si="3226"/>
        <v>0</v>
      </c>
      <c r="BT1955" s="62">
        <f t="shared" si="3226"/>
        <v>0</v>
      </c>
      <c r="BU1955" s="62">
        <f t="shared" si="3226"/>
        <v>0</v>
      </c>
      <c r="BV1955" s="62">
        <f t="shared" si="3226"/>
        <v>0</v>
      </c>
      <c r="BW1955" s="62">
        <f t="shared" si="3226"/>
        <v>0</v>
      </c>
      <c r="BX1955" s="62">
        <f t="shared" si="3226"/>
        <v>0</v>
      </c>
      <c r="BY1955" s="62">
        <f t="shared" si="3226"/>
        <v>0</v>
      </c>
      <c r="BZ1955" s="62">
        <f t="shared" si="3226"/>
        <v>0</v>
      </c>
      <c r="CA1955" s="62">
        <f t="shared" si="3226"/>
        <v>0</v>
      </c>
      <c r="CB1955" s="62">
        <f t="shared" si="3226"/>
        <v>0</v>
      </c>
      <c r="CC1955" s="62">
        <f t="shared" si="3226"/>
        <v>0</v>
      </c>
      <c r="CD1955" s="62">
        <f t="shared" ref="CD1955:CL1955" si="3227">$H1950*(CD$2=EOMONTH($H1951,0))</f>
        <v>0</v>
      </c>
      <c r="CE1955" s="62">
        <f t="shared" si="3227"/>
        <v>0</v>
      </c>
      <c r="CF1955" s="62">
        <f t="shared" si="3227"/>
        <v>0</v>
      </c>
      <c r="CG1955" s="62">
        <f t="shared" si="3227"/>
        <v>0</v>
      </c>
      <c r="CH1955" s="62">
        <f t="shared" si="3227"/>
        <v>0</v>
      </c>
      <c r="CI1955" s="62">
        <f t="shared" si="3227"/>
        <v>0</v>
      </c>
      <c r="CJ1955" s="62">
        <f t="shared" si="3227"/>
        <v>0</v>
      </c>
      <c r="CK1955" s="62">
        <f t="shared" si="3227"/>
        <v>0</v>
      </c>
      <c r="CL1955" s="62">
        <f t="shared" si="3227"/>
        <v>0</v>
      </c>
      <c r="CO1955" s="62">
        <f t="shared" ref="CO1955:DK1955" si="3228">$H1950*(CO$2=EOMONTH($H1951,0))</f>
        <v>0</v>
      </c>
      <c r="CP1955" s="62">
        <f t="shared" si="3228"/>
        <v>1000000</v>
      </c>
      <c r="CQ1955" s="62">
        <f t="shared" si="3228"/>
        <v>0</v>
      </c>
      <c r="CR1955" s="62">
        <f t="shared" si="3228"/>
        <v>0</v>
      </c>
      <c r="CS1955" s="62">
        <f t="shared" si="3228"/>
        <v>0</v>
      </c>
      <c r="CT1955" s="62">
        <f t="shared" si="3228"/>
        <v>0</v>
      </c>
      <c r="CU1955" s="62">
        <f t="shared" si="3228"/>
        <v>0</v>
      </c>
      <c r="CV1955" s="62">
        <f t="shared" si="3228"/>
        <v>0</v>
      </c>
      <c r="CW1955" s="62">
        <f t="shared" si="3228"/>
        <v>0</v>
      </c>
      <c r="CX1955" s="62">
        <f t="shared" si="3228"/>
        <v>0</v>
      </c>
      <c r="CY1955" s="62">
        <f t="shared" si="3228"/>
        <v>0</v>
      </c>
      <c r="CZ1955" s="62">
        <f t="shared" si="3228"/>
        <v>0</v>
      </c>
      <c r="DA1955" s="62">
        <f t="shared" si="3228"/>
        <v>0</v>
      </c>
      <c r="DB1955" s="62">
        <f t="shared" si="3228"/>
        <v>0</v>
      </c>
      <c r="DC1955" s="62">
        <f t="shared" si="3228"/>
        <v>0</v>
      </c>
      <c r="DD1955" s="62">
        <f t="shared" si="3228"/>
        <v>0</v>
      </c>
      <c r="DE1955" s="62">
        <f t="shared" si="3228"/>
        <v>0</v>
      </c>
      <c r="DF1955" s="62">
        <f t="shared" si="3228"/>
        <v>0</v>
      </c>
      <c r="DG1955" s="62">
        <f t="shared" si="3228"/>
        <v>0</v>
      </c>
      <c r="DH1955" s="62">
        <f t="shared" si="3228"/>
        <v>0</v>
      </c>
      <c r="DI1955" s="62">
        <f t="shared" si="3228"/>
        <v>0</v>
      </c>
      <c r="DJ1955" s="62">
        <f t="shared" si="3228"/>
        <v>0</v>
      </c>
      <c r="DK1955" s="62">
        <f t="shared" si="3228"/>
        <v>0</v>
      </c>
      <c r="DL1955" s="62">
        <f t="shared" ref="DL1955" si="3229">$H1950*(DL$2=EOMONTH($H1951,0))</f>
        <v>0</v>
      </c>
    </row>
    <row r="1956" spans="1:116" x14ac:dyDescent="0.4">
      <c r="C1956" t="s">
        <v>236</v>
      </c>
      <c r="D1956" t="s">
        <v>428</v>
      </c>
      <c r="E1956" t="str">
        <f t="shared" si="3217"/>
        <v>1956 DTERM1-F</v>
      </c>
      <c r="G1956" s="158" t="str">
        <f>"Repayment - "&amp;SUBSTITUTE(G1946,":","")</f>
        <v>Repayment - Fixed term debt - one-time borrowing</v>
      </c>
      <c r="K1956" s="138">
        <f ca="1">SUMIF($3:$3,K$2,1956:1956)</f>
        <v>-1000000</v>
      </c>
      <c r="L1956" s="138">
        <f ca="1">SUMIF($3:$3,L$2,1956:1956)</f>
        <v>0</v>
      </c>
      <c r="M1956" s="138">
        <f ca="1">SUMIF($3:$3,M$2,1956:1956)</f>
        <v>0</v>
      </c>
      <c r="N1956" s="138">
        <f ca="1">SUMIF($3:$3,N$2,1956:1956)</f>
        <v>0</v>
      </c>
      <c r="O1956" s="138">
        <f ca="1">SUMIF($3:$3,O$2,1956:1956)</f>
        <v>0</v>
      </c>
      <c r="P1956" s="138">
        <f ca="1">SUMIF($3:$3,P$2,1956:1956)</f>
        <v>0</v>
      </c>
      <c r="R1956" s="225"/>
      <c r="S1956" s="226">
        <f ca="1">-IF(COUNT($R1955:S1955)&lt;$H1948,0,OFFSET(S1955,0,-$H1948+1))</f>
        <v>0</v>
      </c>
      <c r="T1956" s="226">
        <f ca="1">-IF(COUNT($R1955:T1955)&lt;$H1948,0,OFFSET(T1955,0,-$H1948+1))</f>
        <v>0</v>
      </c>
      <c r="U1956" s="226">
        <f ca="1">-IF(COUNT($R1955:U1955)&lt;$H1948,0,OFFSET(U1955,0,-$H1948+1))</f>
        <v>0</v>
      </c>
      <c r="V1956" s="226">
        <f ca="1">-IF(COUNT($R1955:V1955)&lt;$H1948,0,OFFSET(V1955,0,-$H1948+1))</f>
        <v>0</v>
      </c>
      <c r="W1956" s="226">
        <f ca="1">-IF(COUNT($R1955:W1955)&lt;$H1948,0,OFFSET(W1955,0,-$H1948+1))</f>
        <v>0</v>
      </c>
      <c r="X1956" s="226">
        <f ca="1">-IF(COUNT($R1955:X1955)&lt;$H1948,0,OFFSET(X1955,0,-$H1948+1))</f>
        <v>0</v>
      </c>
      <c r="Y1956" s="226">
        <f ca="1">-IF(COUNT($R1955:Y1955)&lt;$H1948,0,OFFSET(Y1955,0,-$H1948+1))</f>
        <v>0</v>
      </c>
      <c r="Z1956" s="226">
        <f ca="1">-IF(COUNT($R1955:Z1955)&lt;$H1948,0,OFFSET(Z1955,0,-$H1948+1))</f>
        <v>0</v>
      </c>
      <c r="AA1956" s="226">
        <f ca="1">-IF(COUNT($R1955:AA1955)&lt;$H1948,0,OFFSET(AA1955,0,-$H1948+1))</f>
        <v>-1000000</v>
      </c>
      <c r="AB1956" s="226">
        <f ca="1">-IF(COUNT($R1955:AB1955)&lt;$H1948,0,OFFSET(AB1955,0,-$H1948+1))</f>
        <v>0</v>
      </c>
      <c r="AC1956" s="226">
        <f ca="1">-IF(COUNT($R1955:AC1955)&lt;$H1948,0,OFFSET(AC1955,0,-$H1948+1))</f>
        <v>0</v>
      </c>
      <c r="AD1956" s="226">
        <f ca="1">-IF(COUNT($R1955:AD1955)&lt;$H1948,0,OFFSET(AD1955,0,-$H1948+1))</f>
        <v>0</v>
      </c>
      <c r="AE1956" s="226">
        <f ca="1">-IF(COUNT($R1955:AE1955)&lt;$H1948,0,OFFSET(AE1955,0,-$H1948+1))</f>
        <v>0</v>
      </c>
      <c r="AF1956" s="226">
        <f ca="1">-IF(COUNT($R1955:AF1955)&lt;$H1948,0,OFFSET(AF1955,0,-$H1948+1))</f>
        <v>0</v>
      </c>
      <c r="AG1956" s="226">
        <f ca="1">-IF(COUNT($R1955:AG1955)&lt;$H1948,0,OFFSET(AG1955,0,-$H1948+1))</f>
        <v>0</v>
      </c>
      <c r="AH1956" s="226">
        <f ca="1">-IF(COUNT($R1955:AH1955)&lt;$H1948,0,OFFSET(AH1955,0,-$H1948+1))</f>
        <v>0</v>
      </c>
      <c r="AI1956" s="226">
        <f ca="1">-IF(COUNT($R1955:AI1955)&lt;$H1948,0,OFFSET(AI1955,0,-$H1948+1))</f>
        <v>0</v>
      </c>
      <c r="AJ1956" s="226">
        <f ca="1">-IF(COUNT($R1955:AJ1955)&lt;$H1948,0,OFFSET(AJ1955,0,-$H1948+1))</f>
        <v>0</v>
      </c>
      <c r="AK1956" s="226">
        <f ca="1">-IF(COUNT($R1955:AK1955)&lt;$H1948,0,OFFSET(AK1955,0,-$H1948+1))</f>
        <v>0</v>
      </c>
      <c r="AL1956" s="226">
        <f ca="1">-IF(COUNT($R1955:AL1955)&lt;$H1948,0,OFFSET(AL1955,0,-$H1948+1))</f>
        <v>0</v>
      </c>
      <c r="AM1956" s="226">
        <f ca="1">-IF(COUNT($R1955:AM1955)&lt;$H1948,0,OFFSET(AM1955,0,-$H1948+1))</f>
        <v>0</v>
      </c>
      <c r="AN1956" s="226">
        <f ca="1">-IF(COUNT($R1955:AN1955)&lt;$H1948,0,OFFSET(AN1955,0,-$H1948+1))</f>
        <v>0</v>
      </c>
      <c r="AO1956" s="226">
        <f ca="1">-IF(COUNT($R1955:AO1955)&lt;$H1948,0,OFFSET(AO1955,0,-$H1948+1))</f>
        <v>0</v>
      </c>
      <c r="AP1956" s="226">
        <f ca="1">-IF(COUNT($R1955:AP1955)&lt;$H1948,0,OFFSET(AP1955,0,-$H1948+1))</f>
        <v>0</v>
      </c>
      <c r="AQ1956" s="226">
        <f ca="1">-IF(COUNT($R1955:AQ1955)&lt;$H1948,0,OFFSET(AQ1955,0,-$H1948+1))</f>
        <v>0</v>
      </c>
      <c r="AR1956" s="226">
        <f ca="1">-IF(COUNT($R1955:AR1955)&lt;$H1948,0,OFFSET(AR1955,0,-$H1948+1))</f>
        <v>0</v>
      </c>
      <c r="AS1956" s="226">
        <f ca="1">-IF(COUNT($R1955:AS1955)&lt;$H1948,0,OFFSET(AS1955,0,-$H1948+1))</f>
        <v>0</v>
      </c>
      <c r="AT1956" s="226">
        <f ca="1">-IF(COUNT($R1955:AT1955)&lt;$H1948,0,OFFSET(AT1955,0,-$H1948+1))</f>
        <v>0</v>
      </c>
      <c r="AU1956" s="226">
        <f ca="1">-IF(COUNT($R1955:AU1955)&lt;$H1948,0,OFFSET(AU1955,0,-$H1948+1))</f>
        <v>0</v>
      </c>
      <c r="AV1956" s="226">
        <f ca="1">-IF(COUNT($R1955:AV1955)&lt;$H1948,0,OFFSET(AV1955,0,-$H1948+1))</f>
        <v>0</v>
      </c>
      <c r="AW1956" s="226">
        <f ca="1">-IF(COUNT($R1955:AW1955)&lt;$H1948,0,OFFSET(AW1955,0,-$H1948+1))</f>
        <v>0</v>
      </c>
      <c r="AX1956" s="226">
        <f ca="1">-IF(COUNT($R1955:AX1955)&lt;$H1948,0,OFFSET(AX1955,0,-$H1948+1))</f>
        <v>0</v>
      </c>
      <c r="AY1956" s="226">
        <f ca="1">-IF(COUNT($R1955:AY1955)&lt;$H1948,0,OFFSET(AY1955,0,-$H1948+1))</f>
        <v>0</v>
      </c>
      <c r="AZ1956" s="226">
        <f ca="1">-IF(COUNT($R1955:AZ1955)&lt;$H1948,0,OFFSET(AZ1955,0,-$H1948+1))</f>
        <v>0</v>
      </c>
      <c r="BA1956" s="226">
        <f ca="1">-IF(COUNT($R1955:BA1955)&lt;$H1948,0,OFFSET(BA1955,0,-$H1948+1))</f>
        <v>0</v>
      </c>
      <c r="BB1956" s="226">
        <f ca="1">-IF(COUNT($R1955:BB1955)&lt;$H1948,0,OFFSET(BB1955,0,-$H1948+1))</f>
        <v>0</v>
      </c>
      <c r="BC1956" s="226">
        <f ca="1">-IF(COUNT($R1955:BC1955)&lt;$H1948,0,OFFSET(BC1955,0,-$H1948+1))</f>
        <v>0</v>
      </c>
      <c r="BD1956" s="226">
        <f ca="1">-IF(COUNT($R1955:BD1955)&lt;$H1948,0,OFFSET(BD1955,0,-$H1948+1))</f>
        <v>0</v>
      </c>
      <c r="BE1956" s="226">
        <f ca="1">-IF(COUNT($R1955:BE1955)&lt;$H1948,0,OFFSET(BE1955,0,-$H1948+1))</f>
        <v>0</v>
      </c>
      <c r="BF1956" s="226">
        <f ca="1">-IF(COUNT($R1955:BF1955)&lt;$H1948,0,OFFSET(BF1955,0,-$H1948+1))</f>
        <v>0</v>
      </c>
      <c r="BG1956" s="226">
        <f ca="1">-IF(COUNT($R1955:BG1955)&lt;$H1948,0,OFFSET(BG1955,0,-$H1948+1))</f>
        <v>0</v>
      </c>
      <c r="BH1956" s="226">
        <f ca="1">-IF(COUNT($R1955:BH1955)&lt;$H1948,0,OFFSET(BH1955,0,-$H1948+1))</f>
        <v>0</v>
      </c>
      <c r="BI1956" s="226">
        <f ca="1">-IF(COUNT($R1955:BI1955)&lt;$H1948,0,OFFSET(BI1955,0,-$H1948+1))</f>
        <v>0</v>
      </c>
      <c r="BJ1956" s="226">
        <f ca="1">-IF(COUNT($R1955:BJ1955)&lt;$H1948,0,OFFSET(BJ1955,0,-$H1948+1))</f>
        <v>0</v>
      </c>
      <c r="BK1956" s="226">
        <f ca="1">-IF(COUNT($R1955:BK1955)&lt;$H1948,0,OFFSET(BK1955,0,-$H1948+1))</f>
        <v>0</v>
      </c>
      <c r="BL1956" s="226">
        <f ca="1">-IF(COUNT($R1955:BL1955)&lt;$H1948,0,OFFSET(BL1955,0,-$H1948+1))</f>
        <v>0</v>
      </c>
      <c r="BM1956" s="226">
        <f ca="1">-IF(COUNT($R1955:BM1955)&lt;$H1948,0,OFFSET(BM1955,0,-$H1948+1))</f>
        <v>0</v>
      </c>
      <c r="BN1956" s="226">
        <f ca="1">-IF(COUNT($R1955:BN1955)&lt;$H1948,0,OFFSET(BN1955,0,-$H1948+1))</f>
        <v>0</v>
      </c>
      <c r="BO1956" s="226">
        <f ca="1">-IF(COUNT($R1955:BO1955)&lt;$H1948,0,OFFSET(BO1955,0,-$H1948+1))</f>
        <v>0</v>
      </c>
      <c r="BP1956" s="226">
        <f ca="1">-IF(COUNT($R1955:BP1955)&lt;$H1948,0,OFFSET(BP1955,0,-$H1948+1))</f>
        <v>0</v>
      </c>
      <c r="BQ1956" s="226">
        <f ca="1">-IF(COUNT($R1955:BQ1955)&lt;$H1948,0,OFFSET(BQ1955,0,-$H1948+1))</f>
        <v>0</v>
      </c>
      <c r="BR1956" s="226">
        <f ca="1">-IF(COUNT($R1955:BR1955)&lt;$H1948,0,OFFSET(BR1955,0,-$H1948+1))</f>
        <v>0</v>
      </c>
      <c r="BS1956" s="226">
        <f ca="1">-IF(COUNT($R1955:BS1955)&lt;$H1948,0,OFFSET(BS1955,0,-$H1948+1))</f>
        <v>0</v>
      </c>
      <c r="BT1956" s="226">
        <f ca="1">-IF(COUNT($R1955:BT1955)&lt;$H1948,0,OFFSET(BT1955,0,-$H1948+1))</f>
        <v>0</v>
      </c>
      <c r="BU1956" s="226">
        <f ca="1">-IF(COUNT($R1955:BU1955)&lt;$H1948,0,OFFSET(BU1955,0,-$H1948+1))</f>
        <v>0</v>
      </c>
      <c r="BV1956" s="226">
        <f ca="1">-IF(COUNT($R1955:BV1955)&lt;$H1948,0,OFFSET(BV1955,0,-$H1948+1))</f>
        <v>0</v>
      </c>
      <c r="BW1956" s="226">
        <f ca="1">-IF(COUNT($R1955:BW1955)&lt;$H1948,0,OFFSET(BW1955,0,-$H1948+1))</f>
        <v>0</v>
      </c>
      <c r="BX1956" s="226">
        <f ca="1">-IF(COUNT($R1955:BX1955)&lt;$H1948,0,OFFSET(BX1955,0,-$H1948+1))</f>
        <v>0</v>
      </c>
      <c r="BY1956" s="226">
        <f ca="1">-IF(COUNT($R1955:BY1955)&lt;$H1948,0,OFFSET(BY1955,0,-$H1948+1))</f>
        <v>0</v>
      </c>
      <c r="BZ1956" s="226">
        <f ca="1">-IF(COUNT($R1955:BZ1955)&lt;$H1948,0,OFFSET(BZ1955,0,-$H1948+1))</f>
        <v>0</v>
      </c>
      <c r="CA1956" s="226">
        <f ca="1">-IF(COUNT($R1955:CA1955)&lt;$H1948,0,OFFSET(CA1955,0,-$H1948+1))</f>
        <v>0</v>
      </c>
      <c r="CB1956" s="226">
        <f ca="1">-IF(COUNT($R1955:CB1955)&lt;$H1948,0,OFFSET(CB1955,0,-$H1948+1))</f>
        <v>0</v>
      </c>
      <c r="CC1956" s="226">
        <f ca="1">-IF(COUNT($R1955:CC1955)&lt;$H1948,0,OFFSET(CC1955,0,-$H1948+1))</f>
        <v>0</v>
      </c>
      <c r="CD1956" s="226">
        <f ca="1">-IF(COUNT($R1955:CD1955)&lt;$H1948,0,OFFSET(CD1955,0,-$H1948+1))</f>
        <v>0</v>
      </c>
      <c r="CE1956" s="226">
        <f ca="1">-IF(COUNT($R1955:CE1955)&lt;$H1948,0,OFFSET(CE1955,0,-$H1948+1))</f>
        <v>0</v>
      </c>
      <c r="CF1956" s="226">
        <f ca="1">-IF(COUNT($R1955:CF1955)&lt;$H1948,0,OFFSET(CF1955,0,-$H1948+1))</f>
        <v>0</v>
      </c>
      <c r="CG1956" s="226">
        <f ca="1">-IF(COUNT($R1955:CG1955)&lt;$H1948,0,OFFSET(CG1955,0,-$H1948+1))</f>
        <v>0</v>
      </c>
      <c r="CH1956" s="226">
        <f ca="1">-IF(COUNT($R1955:CH1955)&lt;$H1948,0,OFFSET(CH1955,0,-$H1948+1))</f>
        <v>0</v>
      </c>
      <c r="CI1956" s="226">
        <f ca="1">-IF(COUNT($R1955:CI1955)&lt;$H1948,0,OFFSET(CI1955,0,-$H1948+1))</f>
        <v>0</v>
      </c>
      <c r="CJ1956" s="226">
        <f ca="1">-IF(COUNT($R1955:CJ1955)&lt;$H1948,0,OFFSET(CJ1955,0,-$H1948+1))</f>
        <v>0</v>
      </c>
      <c r="CK1956" s="226">
        <f ca="1">-IF(COUNT($R1955:CK1955)&lt;$H1948,0,OFFSET(CK1955,0,-$H1948+1))</f>
        <v>0</v>
      </c>
      <c r="CL1956" s="226">
        <f ca="1">-IF(COUNT($R1955:CL1955)&lt;$H1948,0,OFFSET(CL1955,0,-$H1948+1))</f>
        <v>0</v>
      </c>
      <c r="CO1956" s="226">
        <f ca="1">-IF(COUNT($R1955:CO1955)&lt;$H1948,0,OFFSET(CO1955,0,-$H1948+1))</f>
        <v>0</v>
      </c>
      <c r="CP1956" s="226">
        <f ca="1">-IF(COUNT($R1955:CP1955)&lt;$H1948,0,OFFSET(CP1955,0,-$H1948+1))</f>
        <v>0</v>
      </c>
      <c r="CQ1956" s="226">
        <f ca="1">-IF(COUNT($R1955:CQ1955)&lt;$H1948,0,OFFSET(CQ1955,0,-$H1948+1))</f>
        <v>0</v>
      </c>
      <c r="CR1956" s="226">
        <f ca="1">-IF(COUNT($R1955:CR1955)&lt;$H1948,0,OFFSET(CR1955,0,-$H1948+1))</f>
        <v>0</v>
      </c>
      <c r="CS1956" s="226">
        <f ca="1">-IF(COUNT($R1955:CS1955)&lt;$H1948,0,OFFSET(CS1955,0,-$H1948+1))</f>
        <v>-1000000</v>
      </c>
      <c r="CT1956" s="226">
        <f ca="1">-IF(COUNT($R1955:CT1955)&lt;$H1948,0,OFFSET(CT1955,0,-$H1948+1))</f>
        <v>0</v>
      </c>
      <c r="CU1956" s="226">
        <f ca="1">-IF(COUNT($R1955:CU1955)&lt;$H1948,0,OFFSET(CU1955,0,-$H1948+1))</f>
        <v>0</v>
      </c>
      <c r="CV1956" s="226">
        <f ca="1">-IF(COUNT($R1955:CV1955)&lt;$H1948,0,OFFSET(CV1955,0,-$H1948+1))</f>
        <v>0</v>
      </c>
      <c r="CW1956" s="226">
        <f ca="1">-IF(COUNT($R1955:CW1955)&lt;$H1948,0,OFFSET(CW1955,0,-$H1948+1))</f>
        <v>0</v>
      </c>
      <c r="CX1956" s="226">
        <f ca="1">-IF(COUNT($R1955:CX1955)&lt;$H1948,0,OFFSET(CX1955,0,-$H1948+1))</f>
        <v>0</v>
      </c>
      <c r="CY1956" s="226">
        <f ca="1">-IF(COUNT($R1955:CY1955)&lt;$H1948,0,OFFSET(CY1955,0,-$H1948+1))</f>
        <v>0</v>
      </c>
      <c r="CZ1956" s="226">
        <f ca="1">-IF(COUNT($R1955:CZ1955)&lt;$H1948,0,OFFSET(CZ1955,0,-$H1948+1))</f>
        <v>0</v>
      </c>
      <c r="DA1956" s="226">
        <f ca="1">-IF(COUNT($R1955:DA1955)&lt;$H1948,0,OFFSET(DA1955,0,-$H1948+1))</f>
        <v>0</v>
      </c>
      <c r="DB1956" s="226">
        <f ca="1">-IF(COUNT($R1955:DB1955)&lt;$H1948,0,OFFSET(DB1955,0,-$H1948+1))</f>
        <v>0</v>
      </c>
      <c r="DC1956" s="226">
        <f ca="1">-IF(COUNT($R1955:DC1955)&lt;$H1948,0,OFFSET(DC1955,0,-$H1948+1))</f>
        <v>0</v>
      </c>
      <c r="DD1956" s="226">
        <f ca="1">-IF(COUNT($R1955:DD1955)&lt;$H1948,0,OFFSET(DD1955,0,-$H1948+1))</f>
        <v>0</v>
      </c>
      <c r="DE1956" s="226">
        <f ca="1">-IF(COUNT($R1955:DE1955)&lt;$H1948,0,OFFSET(DE1955,0,-$H1948+1))</f>
        <v>0</v>
      </c>
      <c r="DF1956" s="226">
        <f ca="1">-IF(COUNT($R1955:DF1955)&lt;$H1948,0,OFFSET(DF1955,0,-$H1948+1))</f>
        <v>0</v>
      </c>
      <c r="DG1956" s="226">
        <f ca="1">-IF(COUNT($R1955:DG1955)&lt;$H1948,0,OFFSET(DG1955,0,-$H1948+1))</f>
        <v>0</v>
      </c>
      <c r="DH1956" s="226">
        <f ca="1">-IF(COUNT($R1955:DH1955)&lt;$H1948,0,OFFSET(DH1955,0,-$H1948+1))</f>
        <v>0</v>
      </c>
      <c r="DI1956" s="226">
        <f ca="1">-IF(COUNT($R1955:DI1955)&lt;$H1948,0,OFFSET(DI1955,0,-$H1948+1))</f>
        <v>0</v>
      </c>
      <c r="DJ1956" s="226">
        <f ca="1">-IF(COUNT($R1955:DJ1955)&lt;$H1948,0,OFFSET(DJ1955,0,-$H1948+1))</f>
        <v>0</v>
      </c>
      <c r="DK1956" s="226">
        <f ca="1">-IF(COUNT($R1955:DK1955)&lt;$H1948,0,OFFSET(DK1955,0,-$H1948+1))</f>
        <v>0</v>
      </c>
      <c r="DL1956" s="226">
        <f ca="1">-IF(COUNT($R1955:DL1955)&lt;$H1948,0,OFFSET(DL1955,0,-$H1948+1))</f>
        <v>0</v>
      </c>
    </row>
    <row r="1957" spans="1:116" x14ac:dyDescent="0.4">
      <c r="C1957" t="s">
        <v>237</v>
      </c>
      <c r="D1957" t="s">
        <v>428</v>
      </c>
      <c r="E1957" t="str">
        <f t="shared" si="3217"/>
        <v>1957 DTERM1-F</v>
      </c>
      <c r="G1957" s="126" t="str">
        <f>"Debt - "&amp;SUBSTITUTE(G1946,":","")</f>
        <v>Debt - Fixed term debt - one-time borrowing</v>
      </c>
      <c r="I1957" s="80"/>
      <c r="J1957" s="80"/>
      <c r="K1957" s="33">
        <f ca="1">SUMIF($4:$4,K$2,1957:1957)</f>
        <v>0</v>
      </c>
      <c r="L1957" s="33">
        <f ca="1">SUMIF($4:$4,L$2,1957:1957)</f>
        <v>0</v>
      </c>
      <c r="M1957" s="33">
        <f ca="1">SUMIF($4:$4,M$2,1957:1957)</f>
        <v>0</v>
      </c>
      <c r="N1957" s="33">
        <f ca="1">SUMIF($4:$4,N$2,1957:1957)</f>
        <v>0</v>
      </c>
      <c r="O1957" s="33">
        <f ca="1">SUMIF($4:$4,O$2,1957:1957)</f>
        <v>0</v>
      </c>
      <c r="P1957" s="33">
        <f ca="1">SUMIF($4:$4,P$2,1957:1957)</f>
        <v>0</v>
      </c>
      <c r="R1957" s="53">
        <f>S1954</f>
        <v>0</v>
      </c>
      <c r="S1957" s="93">
        <f t="shared" ref="S1957:AX1959" ca="1" si="3230">SUM(S1954:S1956)</f>
        <v>0</v>
      </c>
      <c r="T1957" s="93">
        <f t="shared" ca="1" si="3230"/>
        <v>0</v>
      </c>
      <c r="U1957" s="93">
        <f t="shared" ca="1" si="3230"/>
        <v>0</v>
      </c>
      <c r="V1957" s="93">
        <f t="shared" ca="1" si="3230"/>
        <v>0</v>
      </c>
      <c r="W1957" s="93">
        <f t="shared" ca="1" si="3230"/>
        <v>0</v>
      </c>
      <c r="X1957" s="93">
        <f t="shared" ca="1" si="3230"/>
        <v>1000000</v>
      </c>
      <c r="Y1957" s="93">
        <f t="shared" ca="1" si="3230"/>
        <v>1000000</v>
      </c>
      <c r="Z1957" s="93">
        <f t="shared" ca="1" si="3230"/>
        <v>1000000</v>
      </c>
      <c r="AA1957" s="93">
        <f t="shared" ca="1" si="3230"/>
        <v>0</v>
      </c>
      <c r="AB1957" s="93">
        <f t="shared" ca="1" si="3230"/>
        <v>0</v>
      </c>
      <c r="AC1957" s="93">
        <f t="shared" ca="1" si="3230"/>
        <v>0</v>
      </c>
      <c r="AD1957" s="93">
        <f t="shared" ca="1" si="3230"/>
        <v>0</v>
      </c>
      <c r="AE1957" s="93">
        <f t="shared" ca="1" si="3230"/>
        <v>0</v>
      </c>
      <c r="AF1957" s="93">
        <f t="shared" ca="1" si="3230"/>
        <v>0</v>
      </c>
      <c r="AG1957" s="93">
        <f t="shared" ca="1" si="3230"/>
        <v>0</v>
      </c>
      <c r="AH1957" s="93">
        <f t="shared" ca="1" si="3230"/>
        <v>0</v>
      </c>
      <c r="AI1957" s="93">
        <f t="shared" ca="1" si="3230"/>
        <v>0</v>
      </c>
      <c r="AJ1957" s="93">
        <f t="shared" ca="1" si="3230"/>
        <v>0</v>
      </c>
      <c r="AK1957" s="93">
        <f t="shared" ca="1" si="3230"/>
        <v>0</v>
      </c>
      <c r="AL1957" s="93">
        <f t="shared" ca="1" si="3230"/>
        <v>0</v>
      </c>
      <c r="AM1957" s="93">
        <f t="shared" ca="1" si="3230"/>
        <v>0</v>
      </c>
      <c r="AN1957" s="93">
        <f t="shared" ca="1" si="3230"/>
        <v>0</v>
      </c>
      <c r="AO1957" s="93">
        <f t="shared" ca="1" si="3230"/>
        <v>0</v>
      </c>
      <c r="AP1957" s="93">
        <f t="shared" ca="1" si="3230"/>
        <v>0</v>
      </c>
      <c r="AQ1957" s="93">
        <f t="shared" ca="1" si="3230"/>
        <v>0</v>
      </c>
      <c r="AR1957" s="93">
        <f t="shared" ca="1" si="3230"/>
        <v>0</v>
      </c>
      <c r="AS1957" s="93">
        <f t="shared" ca="1" si="3230"/>
        <v>0</v>
      </c>
      <c r="AT1957" s="93">
        <f t="shared" ca="1" si="3230"/>
        <v>0</v>
      </c>
      <c r="AU1957" s="93">
        <f t="shared" ca="1" si="3230"/>
        <v>0</v>
      </c>
      <c r="AV1957" s="93">
        <f t="shared" ca="1" si="3230"/>
        <v>0</v>
      </c>
      <c r="AW1957" s="93">
        <f t="shared" ca="1" si="3230"/>
        <v>0</v>
      </c>
      <c r="AX1957" s="93">
        <f t="shared" ca="1" si="3230"/>
        <v>0</v>
      </c>
      <c r="AY1957" s="93">
        <f t="shared" ref="AY1957:CD1959" ca="1" si="3231">SUM(AY1954:AY1956)</f>
        <v>0</v>
      </c>
      <c r="AZ1957" s="93">
        <f t="shared" ca="1" si="3231"/>
        <v>0</v>
      </c>
      <c r="BA1957" s="93">
        <f t="shared" ca="1" si="3231"/>
        <v>0</v>
      </c>
      <c r="BB1957" s="93">
        <f t="shared" ca="1" si="3231"/>
        <v>0</v>
      </c>
      <c r="BC1957" s="93">
        <f t="shared" ca="1" si="3231"/>
        <v>0</v>
      </c>
      <c r="BD1957" s="93">
        <f t="shared" ca="1" si="3231"/>
        <v>0</v>
      </c>
      <c r="BE1957" s="93">
        <f t="shared" ca="1" si="3231"/>
        <v>0</v>
      </c>
      <c r="BF1957" s="93">
        <f t="shared" ca="1" si="3231"/>
        <v>0</v>
      </c>
      <c r="BG1957" s="93">
        <f t="shared" ca="1" si="3231"/>
        <v>0</v>
      </c>
      <c r="BH1957" s="93">
        <f t="shared" ca="1" si="3231"/>
        <v>0</v>
      </c>
      <c r="BI1957" s="93">
        <f t="shared" ca="1" si="3231"/>
        <v>0</v>
      </c>
      <c r="BJ1957" s="93">
        <f t="shared" ca="1" si="3231"/>
        <v>0</v>
      </c>
      <c r="BK1957" s="93">
        <f t="shared" ca="1" si="3231"/>
        <v>0</v>
      </c>
      <c r="BL1957" s="93">
        <f t="shared" ca="1" si="3231"/>
        <v>0</v>
      </c>
      <c r="BM1957" s="93">
        <f t="shared" ca="1" si="3231"/>
        <v>0</v>
      </c>
      <c r="BN1957" s="93">
        <f t="shared" ca="1" si="3231"/>
        <v>0</v>
      </c>
      <c r="BO1957" s="93">
        <f t="shared" ca="1" si="3231"/>
        <v>0</v>
      </c>
      <c r="BP1957" s="93">
        <f t="shared" ca="1" si="3231"/>
        <v>0</v>
      </c>
      <c r="BQ1957" s="93">
        <f t="shared" ca="1" si="3231"/>
        <v>0</v>
      </c>
      <c r="BR1957" s="93">
        <f t="shared" ca="1" si="3231"/>
        <v>0</v>
      </c>
      <c r="BS1957" s="93">
        <f t="shared" ca="1" si="3231"/>
        <v>0</v>
      </c>
      <c r="BT1957" s="93">
        <f t="shared" ca="1" si="3231"/>
        <v>0</v>
      </c>
      <c r="BU1957" s="93">
        <f t="shared" ca="1" si="3231"/>
        <v>0</v>
      </c>
      <c r="BV1957" s="93">
        <f t="shared" ca="1" si="3231"/>
        <v>0</v>
      </c>
      <c r="BW1957" s="93">
        <f t="shared" ca="1" si="3231"/>
        <v>0</v>
      </c>
      <c r="BX1957" s="93">
        <f t="shared" ca="1" si="3231"/>
        <v>0</v>
      </c>
      <c r="BY1957" s="93">
        <f t="shared" ca="1" si="3231"/>
        <v>0</v>
      </c>
      <c r="BZ1957" s="93">
        <f t="shared" ca="1" si="3231"/>
        <v>0</v>
      </c>
      <c r="CA1957" s="93">
        <f t="shared" ca="1" si="3231"/>
        <v>0</v>
      </c>
      <c r="CB1957" s="93">
        <f t="shared" ca="1" si="3231"/>
        <v>0</v>
      </c>
      <c r="CC1957" s="93">
        <f t="shared" ca="1" si="3231"/>
        <v>0</v>
      </c>
      <c r="CD1957" s="93">
        <f t="shared" ca="1" si="3231"/>
        <v>0</v>
      </c>
      <c r="CE1957" s="93">
        <f t="shared" ref="CE1957:CL1959" ca="1" si="3232">SUM(CE1954:CE1956)</f>
        <v>0</v>
      </c>
      <c r="CF1957" s="93">
        <f t="shared" ca="1" si="3232"/>
        <v>0</v>
      </c>
      <c r="CG1957" s="93">
        <f t="shared" ca="1" si="3232"/>
        <v>0</v>
      </c>
      <c r="CH1957" s="93">
        <f t="shared" ca="1" si="3232"/>
        <v>0</v>
      </c>
      <c r="CI1957" s="93">
        <f t="shared" ca="1" si="3232"/>
        <v>0</v>
      </c>
      <c r="CJ1957" s="93">
        <f t="shared" ca="1" si="3232"/>
        <v>0</v>
      </c>
      <c r="CK1957" s="93">
        <f t="shared" ca="1" si="3232"/>
        <v>0</v>
      </c>
      <c r="CL1957" s="93">
        <f t="shared" ca="1" si="3232"/>
        <v>0</v>
      </c>
      <c r="CN1957" s="80"/>
      <c r="CO1957" s="93">
        <f t="shared" ref="CO1957:DL1959" ca="1" si="3233">SUM(CO1954:CO1956)</f>
        <v>0</v>
      </c>
      <c r="CP1957" s="93">
        <f t="shared" ca="1" si="3233"/>
        <v>1000000</v>
      </c>
      <c r="CQ1957" s="93">
        <f t="shared" ca="1" si="3233"/>
        <v>1000000</v>
      </c>
      <c r="CR1957" s="93">
        <f t="shared" ca="1" si="3233"/>
        <v>1000000</v>
      </c>
      <c r="CS1957" s="93">
        <f t="shared" ca="1" si="3233"/>
        <v>0</v>
      </c>
      <c r="CT1957" s="93">
        <f t="shared" ca="1" si="3233"/>
        <v>0</v>
      </c>
      <c r="CU1957" s="93">
        <f t="shared" ca="1" si="3233"/>
        <v>0</v>
      </c>
      <c r="CV1957" s="93">
        <f t="shared" ca="1" si="3233"/>
        <v>0</v>
      </c>
      <c r="CW1957" s="93">
        <f t="shared" ca="1" si="3233"/>
        <v>0</v>
      </c>
      <c r="CX1957" s="93">
        <f t="shared" ca="1" si="3233"/>
        <v>0</v>
      </c>
      <c r="CY1957" s="93">
        <f t="shared" ca="1" si="3233"/>
        <v>0</v>
      </c>
      <c r="CZ1957" s="93">
        <f t="shared" ca="1" si="3233"/>
        <v>0</v>
      </c>
      <c r="DA1957" s="93">
        <f t="shared" ca="1" si="3233"/>
        <v>0</v>
      </c>
      <c r="DB1957" s="93">
        <f t="shared" ca="1" si="3233"/>
        <v>0</v>
      </c>
      <c r="DC1957" s="93">
        <f t="shared" ca="1" si="3233"/>
        <v>0</v>
      </c>
      <c r="DD1957" s="93">
        <f t="shared" ca="1" si="3233"/>
        <v>0</v>
      </c>
      <c r="DE1957" s="93">
        <f t="shared" ca="1" si="3233"/>
        <v>0</v>
      </c>
      <c r="DF1957" s="93">
        <f t="shared" ca="1" si="3233"/>
        <v>0</v>
      </c>
      <c r="DG1957" s="93">
        <f t="shared" ca="1" si="3233"/>
        <v>0</v>
      </c>
      <c r="DH1957" s="93">
        <f t="shared" ca="1" si="3233"/>
        <v>0</v>
      </c>
      <c r="DI1957" s="93">
        <f t="shared" ca="1" si="3233"/>
        <v>0</v>
      </c>
      <c r="DJ1957" s="93">
        <f t="shared" ca="1" si="3233"/>
        <v>0</v>
      </c>
      <c r="DK1957" s="93">
        <f t="shared" ca="1" si="3233"/>
        <v>0</v>
      </c>
      <c r="DL1957" s="93">
        <f t="shared" ca="1" si="3233"/>
        <v>0</v>
      </c>
    </row>
    <row r="1958" spans="1:116" x14ac:dyDescent="0.4">
      <c r="A1958" s="98"/>
      <c r="B1958" s="59"/>
      <c r="C1958" s="59"/>
      <c r="D1958" t="s">
        <v>428</v>
      </c>
      <c r="E1958" t="str">
        <f t="shared" si="3217"/>
        <v>1958 DTERM1-F</v>
      </c>
      <c r="G1958" s="125"/>
      <c r="R1958"/>
      <c r="S1958" s="62"/>
      <c r="T1958" s="62"/>
      <c r="U1958" s="62"/>
      <c r="V1958" s="62"/>
      <c r="W1958" s="62"/>
      <c r="X1958" s="62"/>
      <c r="Y1958" s="62"/>
      <c r="Z1958" s="62"/>
      <c r="AA1958" s="62"/>
      <c r="AB1958" s="62"/>
      <c r="AC1958" s="62"/>
      <c r="AD1958" s="62"/>
      <c r="AE1958" s="62"/>
      <c r="AF1958" s="62"/>
      <c r="AG1958" s="62"/>
      <c r="AH1958" s="62"/>
      <c r="AI1958" s="62"/>
      <c r="AJ1958" s="62"/>
      <c r="AK1958" s="62"/>
      <c r="AL1958" s="62"/>
      <c r="AM1958" s="62"/>
      <c r="AN1958" s="62"/>
      <c r="AO1958" s="62"/>
      <c r="AP1958" s="62"/>
      <c r="AQ1958" s="62"/>
      <c r="AR1958" s="62"/>
      <c r="AS1958" s="62"/>
      <c r="AT1958" s="62"/>
      <c r="AU1958" s="62"/>
      <c r="AV1958" s="62"/>
      <c r="AW1958" s="62"/>
      <c r="AX1958" s="62"/>
      <c r="AY1958" s="62"/>
      <c r="AZ1958" s="62"/>
      <c r="BA1958" s="62"/>
      <c r="BB1958" s="62"/>
      <c r="BC1958" s="62"/>
      <c r="BD1958" s="62"/>
      <c r="BE1958" s="62"/>
      <c r="BF1958" s="62"/>
      <c r="BG1958" s="62"/>
      <c r="BH1958" s="62"/>
      <c r="BI1958" s="62"/>
      <c r="BJ1958" s="62"/>
      <c r="BK1958" s="62"/>
      <c r="BL1958" s="62"/>
      <c r="BM1958" s="62"/>
      <c r="BN1958" s="62"/>
      <c r="BO1958" s="62"/>
      <c r="BP1958" s="62"/>
      <c r="BQ1958" s="62"/>
      <c r="BR1958" s="62"/>
      <c r="BS1958" s="62"/>
      <c r="BT1958" s="62"/>
      <c r="BU1958" s="62"/>
      <c r="BV1958" s="62"/>
      <c r="BW1958" s="62"/>
      <c r="BX1958" s="62"/>
      <c r="BY1958" s="62"/>
      <c r="BZ1958" s="62"/>
      <c r="CA1958" s="62"/>
      <c r="CB1958" s="62"/>
      <c r="CC1958" s="62"/>
      <c r="CD1958" s="62"/>
      <c r="CE1958" s="62"/>
      <c r="CF1958" s="62"/>
      <c r="CG1958" s="62"/>
      <c r="CH1958" s="62"/>
      <c r="CI1958" s="62"/>
      <c r="CJ1958" s="62"/>
      <c r="CK1958" s="62"/>
      <c r="CL1958" s="62"/>
      <c r="CO1958" s="62"/>
      <c r="CP1958" s="62"/>
      <c r="CQ1958" s="62"/>
      <c r="CR1958" s="62"/>
      <c r="CS1958" s="62"/>
      <c r="CT1958" s="62"/>
      <c r="CU1958" s="62"/>
      <c r="CV1958" s="62"/>
      <c r="CW1958" s="62"/>
      <c r="CX1958" s="62"/>
      <c r="CY1958" s="62"/>
      <c r="CZ1958" s="62"/>
      <c r="DA1958" s="62"/>
      <c r="DB1958" s="62"/>
      <c r="DC1958" s="62"/>
      <c r="DD1958" s="62"/>
      <c r="DE1958" s="62"/>
      <c r="DF1958" s="62"/>
      <c r="DG1958" s="62"/>
      <c r="DH1958" s="62"/>
      <c r="DI1958" s="62"/>
      <c r="DJ1958" s="62"/>
      <c r="DK1958" s="62"/>
      <c r="DL1958" s="62"/>
    </row>
    <row r="1959" spans="1:116" x14ac:dyDescent="0.4">
      <c r="A1959" s="98"/>
      <c r="C1959" t="s">
        <v>228</v>
      </c>
      <c r="D1959" t="s">
        <v>428</v>
      </c>
      <c r="E1959" t="str">
        <f t="shared" si="3217"/>
        <v>1959 DTERM1-F</v>
      </c>
      <c r="G1959" s="126" t="str">
        <f>"Interest expense - "&amp;SUBSTITUTE(G1946,":","")</f>
        <v>Interest expense - Fixed term debt - one-time borrowing</v>
      </c>
      <c r="J1959" s="93">
        <f>SUMIF($5:$5,I$2,1957:1957)</f>
        <v>0</v>
      </c>
      <c r="K1959" s="28">
        <f ca="1">SUMIF($3:$3,K$2,1959:1959)</f>
        <v>-33333.333333333336</v>
      </c>
      <c r="L1959" s="28">
        <f ca="1">SUMIF($3:$3,L$2,1959:1959)</f>
        <v>0</v>
      </c>
      <c r="M1959" s="28">
        <f ca="1">SUMIF($3:$3,M$2,1959:1959)</f>
        <v>0</v>
      </c>
      <c r="N1959" s="28">
        <f ca="1">SUMIF($3:$3,N$2,1959:1959)</f>
        <v>0</v>
      </c>
      <c r="O1959" s="28">
        <f ca="1">SUMIF($3:$3,O$2,1959:1959)</f>
        <v>0</v>
      </c>
      <c r="P1959" s="28">
        <f ca="1">SUMIF($3:$3,P$2,1959:1959)</f>
        <v>0</v>
      </c>
      <c r="R1959" s="27"/>
      <c r="S1959" s="93">
        <f t="shared" ref="S1959:AX1961" si="3234">-SUM(S1953:S1955)*$H1949/12</f>
        <v>0</v>
      </c>
      <c r="T1959" s="93">
        <f t="shared" ca="1" si="3234"/>
        <v>0</v>
      </c>
      <c r="U1959" s="93">
        <f t="shared" ca="1" si="3234"/>
        <v>0</v>
      </c>
      <c r="V1959" s="93">
        <f t="shared" ca="1" si="3234"/>
        <v>0</v>
      </c>
      <c r="W1959" s="93">
        <f t="shared" ca="1" si="3234"/>
        <v>0</v>
      </c>
      <c r="X1959" s="93">
        <f t="shared" ca="1" si="3234"/>
        <v>-8333.3333333333339</v>
      </c>
      <c r="Y1959" s="93">
        <f t="shared" ca="1" si="3234"/>
        <v>-8333.3333333333339</v>
      </c>
      <c r="Z1959" s="93">
        <f t="shared" ca="1" si="3234"/>
        <v>-8333.3333333333339</v>
      </c>
      <c r="AA1959" s="93">
        <f t="shared" ca="1" si="3234"/>
        <v>-8333.3333333333339</v>
      </c>
      <c r="AB1959" s="93">
        <f t="shared" ca="1" si="3234"/>
        <v>0</v>
      </c>
      <c r="AC1959" s="93">
        <f t="shared" ca="1" si="3234"/>
        <v>0</v>
      </c>
      <c r="AD1959" s="93">
        <f t="shared" ca="1" si="3234"/>
        <v>0</v>
      </c>
      <c r="AE1959" s="93">
        <f t="shared" ca="1" si="3234"/>
        <v>0</v>
      </c>
      <c r="AF1959" s="93">
        <f t="shared" ca="1" si="3234"/>
        <v>0</v>
      </c>
      <c r="AG1959" s="93">
        <f t="shared" ca="1" si="3234"/>
        <v>0</v>
      </c>
      <c r="AH1959" s="93">
        <f t="shared" ca="1" si="3234"/>
        <v>0</v>
      </c>
      <c r="AI1959" s="93">
        <f t="shared" ca="1" si="3234"/>
        <v>0</v>
      </c>
      <c r="AJ1959" s="93">
        <f t="shared" ca="1" si="3234"/>
        <v>0</v>
      </c>
      <c r="AK1959" s="93">
        <f t="shared" ca="1" si="3234"/>
        <v>0</v>
      </c>
      <c r="AL1959" s="93">
        <f t="shared" ca="1" si="3234"/>
        <v>0</v>
      </c>
      <c r="AM1959" s="93">
        <f t="shared" ca="1" si="3234"/>
        <v>0</v>
      </c>
      <c r="AN1959" s="93">
        <f t="shared" ca="1" si="3234"/>
        <v>0</v>
      </c>
      <c r="AO1959" s="93">
        <f t="shared" ca="1" si="3234"/>
        <v>0</v>
      </c>
      <c r="AP1959" s="93">
        <f t="shared" ca="1" si="3234"/>
        <v>0</v>
      </c>
      <c r="AQ1959" s="93">
        <f t="shared" ca="1" si="3234"/>
        <v>0</v>
      </c>
      <c r="AR1959" s="93">
        <f t="shared" ca="1" si="3234"/>
        <v>0</v>
      </c>
      <c r="AS1959" s="93">
        <f t="shared" ca="1" si="3234"/>
        <v>0</v>
      </c>
      <c r="AT1959" s="93">
        <f t="shared" ca="1" si="3234"/>
        <v>0</v>
      </c>
      <c r="AU1959" s="93">
        <f t="shared" ca="1" si="3234"/>
        <v>0</v>
      </c>
      <c r="AV1959" s="93">
        <f t="shared" ca="1" si="3234"/>
        <v>0</v>
      </c>
      <c r="AW1959" s="93">
        <f t="shared" ca="1" si="3234"/>
        <v>0</v>
      </c>
      <c r="AX1959" s="93">
        <f t="shared" ca="1" si="3234"/>
        <v>0</v>
      </c>
      <c r="AY1959" s="93">
        <f t="shared" ref="AY1959:CD1961" ca="1" si="3235">-SUM(AY1953:AY1955)*$H1949/12</f>
        <v>0</v>
      </c>
      <c r="AZ1959" s="93">
        <f t="shared" ca="1" si="3235"/>
        <v>0</v>
      </c>
      <c r="BA1959" s="93">
        <f t="shared" ca="1" si="3235"/>
        <v>0</v>
      </c>
      <c r="BB1959" s="93">
        <f t="shared" ca="1" si="3235"/>
        <v>0</v>
      </c>
      <c r="BC1959" s="93">
        <f t="shared" ca="1" si="3235"/>
        <v>0</v>
      </c>
      <c r="BD1959" s="93">
        <f t="shared" ca="1" si="3235"/>
        <v>0</v>
      </c>
      <c r="BE1959" s="93">
        <f t="shared" ca="1" si="3235"/>
        <v>0</v>
      </c>
      <c r="BF1959" s="93">
        <f t="shared" ca="1" si="3235"/>
        <v>0</v>
      </c>
      <c r="BG1959" s="93">
        <f t="shared" ca="1" si="3235"/>
        <v>0</v>
      </c>
      <c r="BH1959" s="93">
        <f t="shared" ca="1" si="3235"/>
        <v>0</v>
      </c>
      <c r="BI1959" s="93">
        <f t="shared" ca="1" si="3235"/>
        <v>0</v>
      </c>
      <c r="BJ1959" s="93">
        <f t="shared" ca="1" si="3235"/>
        <v>0</v>
      </c>
      <c r="BK1959" s="93">
        <f t="shared" ca="1" si="3235"/>
        <v>0</v>
      </c>
      <c r="BL1959" s="93">
        <f t="shared" ca="1" si="3235"/>
        <v>0</v>
      </c>
      <c r="BM1959" s="93">
        <f t="shared" ca="1" si="3235"/>
        <v>0</v>
      </c>
      <c r="BN1959" s="93">
        <f t="shared" ca="1" si="3235"/>
        <v>0</v>
      </c>
      <c r="BO1959" s="93">
        <f t="shared" ca="1" si="3235"/>
        <v>0</v>
      </c>
      <c r="BP1959" s="93">
        <f t="shared" ca="1" si="3235"/>
        <v>0</v>
      </c>
      <c r="BQ1959" s="93">
        <f t="shared" ca="1" si="3235"/>
        <v>0</v>
      </c>
      <c r="BR1959" s="93">
        <f t="shared" ca="1" si="3235"/>
        <v>0</v>
      </c>
      <c r="BS1959" s="93">
        <f t="shared" ca="1" si="3235"/>
        <v>0</v>
      </c>
      <c r="BT1959" s="93">
        <f t="shared" ca="1" si="3235"/>
        <v>0</v>
      </c>
      <c r="BU1959" s="93">
        <f t="shared" ca="1" si="3235"/>
        <v>0</v>
      </c>
      <c r="BV1959" s="93">
        <f t="shared" ca="1" si="3235"/>
        <v>0</v>
      </c>
      <c r="BW1959" s="93">
        <f t="shared" ca="1" si="3235"/>
        <v>0</v>
      </c>
      <c r="BX1959" s="93">
        <f t="shared" ca="1" si="3235"/>
        <v>0</v>
      </c>
      <c r="BY1959" s="93">
        <f t="shared" ca="1" si="3235"/>
        <v>0</v>
      </c>
      <c r="BZ1959" s="93">
        <f t="shared" ca="1" si="3235"/>
        <v>0</v>
      </c>
      <c r="CA1959" s="93">
        <f t="shared" ca="1" si="3235"/>
        <v>0</v>
      </c>
      <c r="CB1959" s="93">
        <f t="shared" ca="1" si="3235"/>
        <v>0</v>
      </c>
      <c r="CC1959" s="93">
        <f t="shared" ca="1" si="3235"/>
        <v>0</v>
      </c>
      <c r="CD1959" s="93">
        <f t="shared" ca="1" si="3235"/>
        <v>0</v>
      </c>
      <c r="CE1959" s="93">
        <f t="shared" ref="CE1959:CL1961" ca="1" si="3236">-SUM(CE1953:CE1955)*$H1949/12</f>
        <v>0</v>
      </c>
      <c r="CF1959" s="93">
        <f t="shared" ca="1" si="3236"/>
        <v>0</v>
      </c>
      <c r="CG1959" s="93">
        <f t="shared" ca="1" si="3236"/>
        <v>0</v>
      </c>
      <c r="CH1959" s="93">
        <f t="shared" ca="1" si="3236"/>
        <v>0</v>
      </c>
      <c r="CI1959" s="93">
        <f t="shared" ca="1" si="3236"/>
        <v>0</v>
      </c>
      <c r="CJ1959" s="93">
        <f t="shared" ca="1" si="3236"/>
        <v>0</v>
      </c>
      <c r="CK1959" s="93">
        <f t="shared" ca="1" si="3236"/>
        <v>0</v>
      </c>
      <c r="CL1959" s="93">
        <f t="shared" ca="1" si="3236"/>
        <v>0</v>
      </c>
      <c r="CN1959" s="93">
        <f>SUMIF($5:$5,CN$2,1957:1957)</f>
        <v>0</v>
      </c>
      <c r="CO1959" s="93">
        <f t="shared" ref="CO1959:CX1959" si="3237">-SUM(CO1953:CO1955)*$H1949/CO$5</f>
        <v>0</v>
      </c>
      <c r="CP1959" s="93">
        <f t="shared" ca="1" si="3237"/>
        <v>-25000</v>
      </c>
      <c r="CQ1959" s="93">
        <f t="shared" ca="1" si="3237"/>
        <v>-25000</v>
      </c>
      <c r="CR1959" s="93">
        <f t="shared" ca="1" si="3237"/>
        <v>-25000</v>
      </c>
      <c r="CS1959" s="93">
        <f t="shared" ca="1" si="3237"/>
        <v>-25000</v>
      </c>
      <c r="CT1959" s="93">
        <f t="shared" ca="1" si="3237"/>
        <v>0</v>
      </c>
      <c r="CU1959" s="93">
        <f t="shared" ca="1" si="3237"/>
        <v>0</v>
      </c>
      <c r="CV1959" s="93">
        <f t="shared" ca="1" si="3237"/>
        <v>0</v>
      </c>
      <c r="CW1959" s="93">
        <f t="shared" ca="1" si="3237"/>
        <v>0</v>
      </c>
      <c r="CX1959" s="93">
        <f t="shared" ca="1" si="3237"/>
        <v>0</v>
      </c>
      <c r="CY1959" s="93">
        <f ca="1">-SUM(CY1953:CY1955)*$H1949/CL$5</f>
        <v>0</v>
      </c>
      <c r="CZ1959" s="93">
        <f t="shared" ref="CZ1959:DL1959" ca="1" si="3238">-SUM(CZ1953:CZ1955)*$H1949/CZ$5</f>
        <v>0</v>
      </c>
      <c r="DA1959" s="93">
        <f t="shared" ca="1" si="3238"/>
        <v>0</v>
      </c>
      <c r="DB1959" s="93">
        <f t="shared" ca="1" si="3238"/>
        <v>0</v>
      </c>
      <c r="DC1959" s="93">
        <f t="shared" ca="1" si="3238"/>
        <v>0</v>
      </c>
      <c r="DD1959" s="93">
        <f t="shared" ca="1" si="3238"/>
        <v>0</v>
      </c>
      <c r="DE1959" s="93">
        <f t="shared" ca="1" si="3238"/>
        <v>0</v>
      </c>
      <c r="DF1959" s="93">
        <f t="shared" ca="1" si="3238"/>
        <v>0</v>
      </c>
      <c r="DG1959" s="93">
        <f t="shared" ca="1" si="3238"/>
        <v>0</v>
      </c>
      <c r="DH1959" s="93">
        <f t="shared" ca="1" si="3238"/>
        <v>0</v>
      </c>
      <c r="DI1959" s="93">
        <f t="shared" ca="1" si="3238"/>
        <v>0</v>
      </c>
      <c r="DJ1959" s="93">
        <f t="shared" ca="1" si="3238"/>
        <v>0</v>
      </c>
      <c r="DK1959" s="93">
        <f t="shared" ca="1" si="3238"/>
        <v>0</v>
      </c>
      <c r="DL1959" s="93">
        <f t="shared" ca="1" si="3238"/>
        <v>0</v>
      </c>
    </row>
    <row r="1960" spans="1:116" x14ac:dyDescent="0.4">
      <c r="A1960" s="98"/>
      <c r="D1960" t="s">
        <v>428</v>
      </c>
      <c r="E1960" t="str">
        <f t="shared" ref="E1960:E1962" si="3239">ROW()&amp;" "&amp;D1960</f>
        <v>1960 DTERM1-F</v>
      </c>
      <c r="G1960" s="126"/>
      <c r="J1960" s="93"/>
      <c r="K1960" s="28"/>
      <c r="L1960" s="28"/>
      <c r="M1960" s="28"/>
      <c r="N1960" s="28"/>
      <c r="O1960" s="28"/>
      <c r="P1960" s="28"/>
      <c r="R1960" s="27"/>
      <c r="S1960" s="93"/>
      <c r="T1960" s="93"/>
      <c r="U1960" s="93"/>
      <c r="V1960" s="93"/>
      <c r="W1960" s="93"/>
      <c r="X1960" s="93"/>
      <c r="Y1960" s="93"/>
      <c r="Z1960" s="93"/>
      <c r="AA1960" s="93"/>
      <c r="AB1960" s="93"/>
      <c r="AC1960" s="93"/>
      <c r="AD1960" s="93"/>
      <c r="AE1960" s="93"/>
      <c r="AF1960" s="93"/>
      <c r="AG1960" s="93"/>
      <c r="AH1960" s="93"/>
      <c r="AI1960" s="93"/>
      <c r="AJ1960" s="93"/>
      <c r="AK1960" s="93"/>
      <c r="AL1960" s="93"/>
      <c r="AM1960" s="93"/>
      <c r="AN1960" s="93"/>
      <c r="AO1960" s="93"/>
      <c r="AP1960" s="93"/>
      <c r="AQ1960" s="93"/>
      <c r="AR1960" s="93"/>
      <c r="AS1960" s="93"/>
      <c r="AT1960" s="93"/>
      <c r="AU1960" s="93"/>
      <c r="AV1960" s="93"/>
      <c r="AW1960" s="93"/>
      <c r="AX1960" s="93"/>
      <c r="AY1960" s="93"/>
      <c r="AZ1960" s="93"/>
      <c r="BA1960" s="93"/>
      <c r="BB1960" s="93"/>
      <c r="BC1960" s="93"/>
      <c r="BD1960" s="93"/>
      <c r="BE1960" s="93"/>
      <c r="BF1960" s="93"/>
      <c r="BG1960" s="93"/>
      <c r="BH1960" s="93"/>
      <c r="BI1960" s="93"/>
      <c r="BJ1960" s="93"/>
      <c r="BK1960" s="93"/>
      <c r="BL1960" s="93"/>
      <c r="BM1960" s="93"/>
      <c r="BN1960" s="93"/>
      <c r="BO1960" s="93"/>
      <c r="BP1960" s="93"/>
      <c r="BQ1960" s="93"/>
      <c r="BR1960" s="93"/>
      <c r="BS1960" s="93"/>
      <c r="BT1960" s="93"/>
      <c r="BU1960" s="93"/>
      <c r="BV1960" s="93"/>
      <c r="BW1960" s="93"/>
      <c r="BX1960" s="93"/>
      <c r="BY1960" s="93"/>
      <c r="BZ1960" s="93"/>
      <c r="CA1960" s="93"/>
      <c r="CB1960" s="93"/>
      <c r="CC1960" s="93"/>
      <c r="CD1960" s="93"/>
      <c r="CE1960" s="93"/>
      <c r="CF1960" s="93"/>
      <c r="CG1960" s="93"/>
      <c r="CH1960" s="93"/>
      <c r="CI1960" s="93"/>
      <c r="CJ1960" s="93"/>
      <c r="CK1960" s="93"/>
      <c r="CL1960" s="93"/>
      <c r="CN1960" s="93"/>
      <c r="CO1960" s="93"/>
      <c r="CP1960" s="93"/>
      <c r="CQ1960" s="93"/>
      <c r="CR1960" s="93"/>
      <c r="CS1960" s="93"/>
      <c r="CT1960" s="93"/>
      <c r="CU1960" s="93"/>
      <c r="CV1960" s="93"/>
      <c r="CW1960" s="93"/>
      <c r="CX1960" s="93"/>
      <c r="CY1960" s="93"/>
      <c r="CZ1960" s="93"/>
      <c r="DA1960" s="93"/>
      <c r="DB1960" s="93"/>
      <c r="DC1960" s="93"/>
      <c r="DD1960" s="93"/>
      <c r="DE1960" s="93"/>
      <c r="DF1960" s="93"/>
      <c r="DG1960" s="93"/>
      <c r="DH1960" s="93"/>
      <c r="DI1960" s="93"/>
      <c r="DJ1960" s="93"/>
      <c r="DK1960" s="93"/>
      <c r="DL1960" s="93"/>
    </row>
    <row r="1961" spans="1:116" x14ac:dyDescent="0.4">
      <c r="B1961" t="s">
        <v>332</v>
      </c>
      <c r="D1961" t="s">
        <v>428</v>
      </c>
      <c r="E1961" s="8" t="str">
        <f t="shared" si="3217"/>
        <v>1961 DTERM1-F</v>
      </c>
      <c r="G1961" s="136" t="str">
        <f>G1938</f>
        <v>(Primary label)</v>
      </c>
      <c r="H1961" s="27"/>
      <c r="I1961" s="78"/>
      <c r="J1961" s="78"/>
      <c r="K1961" s="33"/>
      <c r="L1961" s="33"/>
      <c r="M1961" s="33"/>
      <c r="N1961" s="33"/>
      <c r="O1961" s="33"/>
      <c r="P1961" s="33"/>
      <c r="R1961" s="33"/>
      <c r="S1961" s="77"/>
      <c r="T1961" s="77"/>
      <c r="U1961" s="77"/>
      <c r="V1961" s="77"/>
      <c r="W1961" s="77"/>
      <c r="X1961" s="77"/>
      <c r="Y1961" s="77"/>
      <c r="Z1961" s="77"/>
      <c r="AA1961" s="77"/>
      <c r="AB1961" s="77"/>
      <c r="AC1961" s="77"/>
      <c r="AD1961" s="77"/>
      <c r="AE1961" s="77"/>
      <c r="AF1961" s="77"/>
      <c r="AG1961" s="77"/>
      <c r="AH1961" s="77"/>
      <c r="AI1961" s="77"/>
      <c r="AJ1961" s="77"/>
      <c r="AK1961" s="77"/>
      <c r="AL1961" s="77"/>
      <c r="AM1961" s="77"/>
      <c r="AN1961" s="77"/>
      <c r="AO1961" s="77"/>
      <c r="AP1961" s="77"/>
      <c r="AQ1961" s="77"/>
      <c r="AR1961" s="77"/>
      <c r="AS1961" s="77"/>
      <c r="AT1961" s="77"/>
      <c r="AU1961" s="77"/>
      <c r="AV1961" s="77"/>
      <c r="AW1961" s="77"/>
      <c r="AX1961" s="77"/>
      <c r="AY1961" s="77"/>
      <c r="AZ1961" s="77"/>
      <c r="BA1961" s="77"/>
      <c r="BB1961" s="77"/>
      <c r="BC1961" s="77"/>
      <c r="BD1961" s="77"/>
      <c r="BE1961" s="77"/>
      <c r="BF1961" s="77"/>
      <c r="BG1961" s="77"/>
      <c r="BH1961" s="77"/>
      <c r="BI1961" s="77"/>
      <c r="BJ1961" s="77"/>
      <c r="BK1961" s="77"/>
      <c r="BL1961" s="77"/>
      <c r="BM1961" s="77"/>
      <c r="BN1961" s="77"/>
      <c r="BO1961" s="77"/>
      <c r="BP1961" s="77"/>
      <c r="BQ1961" s="77"/>
      <c r="BR1961" s="77"/>
      <c r="BS1961" s="77"/>
      <c r="BT1961" s="77"/>
      <c r="BU1961" s="77"/>
      <c r="BV1961" s="77"/>
      <c r="BW1961" s="77"/>
      <c r="BX1961" s="77"/>
      <c r="BY1961" s="77"/>
      <c r="BZ1961" s="77"/>
      <c r="CA1961" s="77"/>
      <c r="CB1961" s="77"/>
      <c r="CC1961" s="77"/>
      <c r="CD1961" s="77"/>
      <c r="CE1961" s="77"/>
      <c r="CF1961" s="77"/>
      <c r="CG1961" s="77"/>
      <c r="CH1961" s="77"/>
      <c r="CI1961" s="77"/>
      <c r="CJ1961" s="77"/>
      <c r="CK1961" s="77"/>
      <c r="CL1961" s="77"/>
      <c r="CN1961" s="78"/>
      <c r="CO1961" s="77"/>
      <c r="CP1961" s="77"/>
      <c r="CQ1961" s="77"/>
      <c r="CR1961" s="77"/>
      <c r="CS1961" s="77"/>
      <c r="CT1961" s="77"/>
      <c r="CU1961" s="77"/>
      <c r="CV1961" s="77"/>
      <c r="CW1961" s="77"/>
      <c r="CX1961" s="77"/>
      <c r="CY1961" s="77"/>
      <c r="CZ1961" s="77"/>
      <c r="DA1961" s="77"/>
      <c r="DB1961" s="77"/>
      <c r="DC1961" s="77"/>
      <c r="DD1961" s="77"/>
      <c r="DE1961" s="77"/>
      <c r="DF1961" s="77"/>
      <c r="DG1961" s="77"/>
      <c r="DH1961" s="77"/>
      <c r="DI1961" s="77"/>
      <c r="DJ1961" s="77"/>
      <c r="DK1961" s="77"/>
      <c r="DL1961" s="77"/>
    </row>
    <row r="1962" spans="1:116" x14ac:dyDescent="0.4">
      <c r="B1962" t="s">
        <v>332</v>
      </c>
      <c r="D1962" t="s">
        <v>428</v>
      </c>
      <c r="E1962" s="8" t="str">
        <f t="shared" si="3217"/>
        <v>1962 DTERM1-F</v>
      </c>
      <c r="G1962" s="136" t="str">
        <f>G1939</f>
        <v>primary unit</v>
      </c>
      <c r="H1962" s="27"/>
      <c r="I1962" s="78"/>
      <c r="J1962" s="78"/>
      <c r="K1962" s="33"/>
      <c r="L1962" s="33"/>
      <c r="M1962" s="33"/>
      <c r="N1962" s="33"/>
      <c r="O1962" s="33"/>
      <c r="P1962" s="33"/>
      <c r="R1962" s="33"/>
      <c r="S1962" s="77"/>
      <c r="T1962" s="77"/>
      <c r="U1962" s="77"/>
      <c r="V1962" s="77"/>
      <c r="W1962" s="77"/>
      <c r="X1962" s="77"/>
      <c r="Y1962" s="77"/>
      <c r="Z1962" s="77"/>
      <c r="AA1962" s="77"/>
      <c r="AB1962" s="77"/>
      <c r="AC1962" s="77"/>
      <c r="AD1962" s="77"/>
      <c r="AE1962" s="77"/>
      <c r="AF1962" s="77"/>
      <c r="AG1962" s="77"/>
      <c r="AH1962" s="77"/>
      <c r="AI1962" s="77"/>
      <c r="AJ1962" s="77"/>
      <c r="AK1962" s="77"/>
      <c r="AL1962" s="77"/>
      <c r="AM1962" s="77"/>
      <c r="AN1962" s="77"/>
      <c r="AO1962" s="77"/>
      <c r="AP1962" s="77"/>
      <c r="AQ1962" s="77"/>
      <c r="AR1962" s="77"/>
      <c r="AS1962" s="77"/>
      <c r="AT1962" s="77"/>
      <c r="AU1962" s="77"/>
      <c r="AV1962" s="77"/>
      <c r="AW1962" s="77"/>
      <c r="AX1962" s="77"/>
      <c r="AY1962" s="77"/>
      <c r="AZ1962" s="77"/>
      <c r="BA1962" s="77"/>
      <c r="BB1962" s="77"/>
      <c r="BC1962" s="77"/>
      <c r="BD1962" s="77"/>
      <c r="BE1962" s="77"/>
      <c r="BF1962" s="77"/>
      <c r="BG1962" s="77"/>
      <c r="BH1962" s="77"/>
      <c r="BI1962" s="77"/>
      <c r="BJ1962" s="77"/>
      <c r="BK1962" s="77"/>
      <c r="BL1962" s="77"/>
      <c r="BM1962" s="77"/>
      <c r="BN1962" s="77"/>
      <c r="BO1962" s="77"/>
      <c r="BP1962" s="77"/>
      <c r="BQ1962" s="77"/>
      <c r="BR1962" s="77"/>
      <c r="BS1962" s="77"/>
      <c r="BT1962" s="77"/>
      <c r="BU1962" s="77"/>
      <c r="BV1962" s="77"/>
      <c r="BW1962" s="77"/>
      <c r="BX1962" s="77"/>
      <c r="BY1962" s="77"/>
      <c r="BZ1962" s="77"/>
      <c r="CA1962" s="77"/>
      <c r="CB1962" s="77"/>
      <c r="CC1962" s="77"/>
      <c r="CD1962" s="77"/>
      <c r="CE1962" s="77"/>
      <c r="CF1962" s="77"/>
      <c r="CG1962" s="77"/>
      <c r="CH1962" s="77"/>
      <c r="CI1962" s="77"/>
      <c r="CJ1962" s="77"/>
      <c r="CK1962" s="77"/>
      <c r="CL1962" s="77"/>
      <c r="CN1962" s="78"/>
      <c r="CO1962" s="77"/>
      <c r="CP1962" s="77"/>
      <c r="CQ1962" s="77"/>
      <c r="CR1962" s="77"/>
      <c r="CS1962" s="77"/>
      <c r="CT1962" s="77"/>
      <c r="CU1962" s="77"/>
      <c r="CV1962" s="77"/>
      <c r="CW1962" s="77"/>
      <c r="CX1962" s="77"/>
      <c r="CY1962" s="77"/>
      <c r="CZ1962" s="77"/>
      <c r="DA1962" s="77"/>
      <c r="DB1962" s="77"/>
      <c r="DC1962" s="77"/>
      <c r="DD1962" s="77"/>
      <c r="DE1962" s="77"/>
      <c r="DF1962" s="77"/>
      <c r="DG1962" s="77"/>
      <c r="DH1962" s="77"/>
      <c r="DI1962" s="77"/>
      <c r="DJ1962" s="77"/>
      <c r="DK1962" s="77"/>
      <c r="DL1962" s="77"/>
    </row>
    <row r="1963" spans="1:116" x14ac:dyDescent="0.4">
      <c r="B1963" t="s">
        <v>332</v>
      </c>
      <c r="D1963" t="s">
        <v>428</v>
      </c>
      <c r="E1963" s="8" t="str">
        <f t="shared" si="3217"/>
        <v>1963 DTERM1-F</v>
      </c>
      <c r="G1963" s="136" t="str">
        <f>G1940</f>
        <v>Primary revenue driver</v>
      </c>
      <c r="K1963" s="53"/>
      <c r="L1963" s="53"/>
      <c r="M1963" s="53"/>
      <c r="N1963" s="53"/>
      <c r="O1963" s="53"/>
      <c r="P1963" s="53"/>
      <c r="R1963" s="24"/>
      <c r="S1963" s="80" t="str">
        <f t="shared" ref="S1963:AX1965" si="3240">S1940</f>
        <v>S$16</v>
      </c>
      <c r="T1963" s="80" t="str">
        <f t="shared" si="3240"/>
        <v>T$16</v>
      </c>
      <c r="U1963" s="80" t="str">
        <f t="shared" si="3240"/>
        <v>U$16</v>
      </c>
      <c r="V1963" s="80" t="str">
        <f t="shared" si="3240"/>
        <v>V$16</v>
      </c>
      <c r="W1963" s="80" t="str">
        <f t="shared" si="3240"/>
        <v>W$16</v>
      </c>
      <c r="X1963" s="80" t="str">
        <f t="shared" si="3240"/>
        <v>X$16</v>
      </c>
      <c r="Y1963" s="80" t="str">
        <f t="shared" si="3240"/>
        <v>Y$16</v>
      </c>
      <c r="Z1963" s="80" t="str">
        <f t="shared" si="3240"/>
        <v>Z$16</v>
      </c>
      <c r="AA1963" s="80" t="str">
        <f t="shared" si="3240"/>
        <v>AA$16</v>
      </c>
      <c r="AB1963" s="80" t="str">
        <f t="shared" si="3240"/>
        <v>AB$16</v>
      </c>
      <c r="AC1963" s="80" t="str">
        <f t="shared" si="3240"/>
        <v>AC$16</v>
      </c>
      <c r="AD1963" s="80" t="str">
        <f t="shared" si="3240"/>
        <v>AD$16</v>
      </c>
      <c r="AE1963" s="80" t="str">
        <f t="shared" si="3240"/>
        <v>AE$16</v>
      </c>
      <c r="AF1963" s="80" t="str">
        <f t="shared" si="3240"/>
        <v>AF$16</v>
      </c>
      <c r="AG1963" s="80" t="str">
        <f t="shared" si="3240"/>
        <v>AG$16</v>
      </c>
      <c r="AH1963" s="80" t="str">
        <f t="shared" si="3240"/>
        <v>AH$16</v>
      </c>
      <c r="AI1963" s="80" t="str">
        <f t="shared" si="3240"/>
        <v>AI$16</v>
      </c>
      <c r="AJ1963" s="80" t="str">
        <f t="shared" si="3240"/>
        <v>AJ$16</v>
      </c>
      <c r="AK1963" s="80" t="str">
        <f t="shared" si="3240"/>
        <v>AK$16</v>
      </c>
      <c r="AL1963" s="80" t="str">
        <f t="shared" si="3240"/>
        <v>AL$16</v>
      </c>
      <c r="AM1963" s="80" t="str">
        <f t="shared" si="3240"/>
        <v>AM$16</v>
      </c>
      <c r="AN1963" s="80" t="str">
        <f t="shared" si="3240"/>
        <v>AN$16</v>
      </c>
      <c r="AO1963" s="80" t="str">
        <f t="shared" si="3240"/>
        <v>AO$16</v>
      </c>
      <c r="AP1963" s="80" t="str">
        <f t="shared" si="3240"/>
        <v>AP$16</v>
      </c>
      <c r="AQ1963" s="80" t="str">
        <f t="shared" si="3240"/>
        <v>AQ$16</v>
      </c>
      <c r="AR1963" s="80" t="str">
        <f t="shared" si="3240"/>
        <v>AR$16</v>
      </c>
      <c r="AS1963" s="80" t="str">
        <f t="shared" si="3240"/>
        <v>AS$16</v>
      </c>
      <c r="AT1963" s="80" t="str">
        <f t="shared" si="3240"/>
        <v>AT$16</v>
      </c>
      <c r="AU1963" s="80" t="str">
        <f t="shared" si="3240"/>
        <v>AU$16</v>
      </c>
      <c r="AV1963" s="80" t="str">
        <f t="shared" si="3240"/>
        <v>AV$16</v>
      </c>
      <c r="AW1963" s="80" t="str">
        <f t="shared" si="3240"/>
        <v>AW$16</v>
      </c>
      <c r="AX1963" s="80" t="str">
        <f t="shared" si="3240"/>
        <v>AX$16</v>
      </c>
      <c r="AY1963" s="80" t="str">
        <f t="shared" ref="AY1963:CD1965" si="3241">AY1940</f>
        <v>AY$16</v>
      </c>
      <c r="AZ1963" s="80" t="str">
        <f t="shared" si="3241"/>
        <v>AZ$16</v>
      </c>
      <c r="BA1963" s="80" t="str">
        <f t="shared" si="3241"/>
        <v>BA$16</v>
      </c>
      <c r="BB1963" s="80" t="str">
        <f t="shared" si="3241"/>
        <v>BB$16</v>
      </c>
      <c r="BC1963" s="80" t="str">
        <f t="shared" si="3241"/>
        <v>BC$16</v>
      </c>
      <c r="BD1963" s="80" t="str">
        <f t="shared" si="3241"/>
        <v>BD$16</v>
      </c>
      <c r="BE1963" s="80" t="str">
        <f t="shared" si="3241"/>
        <v>BE$16</v>
      </c>
      <c r="BF1963" s="80" t="str">
        <f t="shared" si="3241"/>
        <v>BF$16</v>
      </c>
      <c r="BG1963" s="80" t="str">
        <f t="shared" si="3241"/>
        <v>BG$16</v>
      </c>
      <c r="BH1963" s="80" t="str">
        <f t="shared" si="3241"/>
        <v>BH$16</v>
      </c>
      <c r="BI1963" s="80" t="str">
        <f t="shared" si="3241"/>
        <v>BI$16</v>
      </c>
      <c r="BJ1963" s="80" t="str">
        <f t="shared" si="3241"/>
        <v>BJ$16</v>
      </c>
      <c r="BK1963" s="80" t="str">
        <f t="shared" si="3241"/>
        <v>BK$16</v>
      </c>
      <c r="BL1963" s="80" t="str">
        <f t="shared" si="3241"/>
        <v>BL$16</v>
      </c>
      <c r="BM1963" s="80" t="str">
        <f t="shared" si="3241"/>
        <v>BM$16</v>
      </c>
      <c r="BN1963" s="80" t="str">
        <f t="shared" si="3241"/>
        <v>BN$16</v>
      </c>
      <c r="BO1963" s="80" t="str">
        <f t="shared" si="3241"/>
        <v>BO$16</v>
      </c>
      <c r="BP1963" s="80" t="str">
        <f t="shared" si="3241"/>
        <v>BP$16</v>
      </c>
      <c r="BQ1963" s="80" t="str">
        <f t="shared" si="3241"/>
        <v>BQ$16</v>
      </c>
      <c r="BR1963" s="80" t="str">
        <f t="shared" si="3241"/>
        <v>BR$16</v>
      </c>
      <c r="BS1963" s="80" t="str">
        <f t="shared" si="3241"/>
        <v>BS$16</v>
      </c>
      <c r="BT1963" s="80" t="str">
        <f t="shared" si="3241"/>
        <v>BT$16</v>
      </c>
      <c r="BU1963" s="80" t="str">
        <f t="shared" si="3241"/>
        <v>BU$16</v>
      </c>
      <c r="BV1963" s="80" t="str">
        <f t="shared" si="3241"/>
        <v>BV$16</v>
      </c>
      <c r="BW1963" s="80" t="str">
        <f t="shared" si="3241"/>
        <v>BW$16</v>
      </c>
      <c r="BX1963" s="80" t="str">
        <f t="shared" si="3241"/>
        <v>BX$16</v>
      </c>
      <c r="BY1963" s="80" t="str">
        <f t="shared" si="3241"/>
        <v>BY$16</v>
      </c>
      <c r="BZ1963" s="80" t="str">
        <f t="shared" si="3241"/>
        <v>BZ$16</v>
      </c>
      <c r="CA1963" s="80" t="str">
        <f t="shared" si="3241"/>
        <v>CA$16</v>
      </c>
      <c r="CB1963" s="80" t="str">
        <f t="shared" si="3241"/>
        <v>CB$16</v>
      </c>
      <c r="CC1963" s="80" t="str">
        <f t="shared" si="3241"/>
        <v>CC$16</v>
      </c>
      <c r="CD1963" s="80" t="str">
        <f t="shared" si="3241"/>
        <v>CD$16</v>
      </c>
      <c r="CE1963" s="80" t="str">
        <f t="shared" ref="CE1963:CL1965" si="3242">CE1940</f>
        <v>CE$16</v>
      </c>
      <c r="CF1963" s="80" t="str">
        <f t="shared" si="3242"/>
        <v>CF$16</v>
      </c>
      <c r="CG1963" s="80" t="str">
        <f t="shared" si="3242"/>
        <v>CG$16</v>
      </c>
      <c r="CH1963" s="80" t="str">
        <f t="shared" si="3242"/>
        <v>CH$16</v>
      </c>
      <c r="CI1963" s="80" t="str">
        <f t="shared" si="3242"/>
        <v>CI$16</v>
      </c>
      <c r="CJ1963" s="80" t="str">
        <f t="shared" si="3242"/>
        <v>CJ$16</v>
      </c>
      <c r="CK1963" s="80" t="str">
        <f t="shared" si="3242"/>
        <v>CK$16</v>
      </c>
      <c r="CL1963" s="80" t="str">
        <f t="shared" si="3242"/>
        <v>CL$16</v>
      </c>
      <c r="CO1963" s="80" t="str">
        <f t="shared" ref="CO1963:DL1965" si="3243">CO1940</f>
        <v>CO$16</v>
      </c>
      <c r="CP1963" s="80" t="str">
        <f t="shared" si="3243"/>
        <v>CP$16</v>
      </c>
      <c r="CQ1963" s="80" t="str">
        <f t="shared" si="3243"/>
        <v>CQ$16</v>
      </c>
      <c r="CR1963" s="80" t="str">
        <f t="shared" si="3243"/>
        <v>CR$16</v>
      </c>
      <c r="CS1963" s="80" t="str">
        <f t="shared" si="3243"/>
        <v>CS$16</v>
      </c>
      <c r="CT1963" s="80" t="str">
        <f t="shared" si="3243"/>
        <v>CT$16</v>
      </c>
      <c r="CU1963" s="80" t="str">
        <f t="shared" si="3243"/>
        <v>CU$16</v>
      </c>
      <c r="CV1963" s="80" t="str">
        <f t="shared" si="3243"/>
        <v>CV$16</v>
      </c>
      <c r="CW1963" s="80" t="str">
        <f t="shared" si="3243"/>
        <v>CW$16</v>
      </c>
      <c r="CX1963" s="80" t="str">
        <f t="shared" si="3243"/>
        <v>CX$16</v>
      </c>
      <c r="CY1963" s="80" t="str">
        <f t="shared" si="3243"/>
        <v>CY$16</v>
      </c>
      <c r="CZ1963" s="80" t="str">
        <f t="shared" si="3243"/>
        <v>CZ$16</v>
      </c>
      <c r="DA1963" s="80" t="str">
        <f t="shared" si="3243"/>
        <v>DA$16</v>
      </c>
      <c r="DB1963" s="80" t="str">
        <f t="shared" si="3243"/>
        <v>DB$16</v>
      </c>
      <c r="DC1963" s="80" t="str">
        <f t="shared" si="3243"/>
        <v>DC$16</v>
      </c>
      <c r="DD1963" s="80" t="str">
        <f t="shared" si="3243"/>
        <v>DD$16</v>
      </c>
      <c r="DE1963" s="80" t="str">
        <f t="shared" si="3243"/>
        <v>DE$16</v>
      </c>
      <c r="DF1963" s="80" t="str">
        <f t="shared" si="3243"/>
        <v>DF$16</v>
      </c>
      <c r="DG1963" s="80" t="str">
        <f t="shared" si="3243"/>
        <v>DG$16</v>
      </c>
      <c r="DH1963" s="80" t="str">
        <f t="shared" si="3243"/>
        <v>DH$16</v>
      </c>
      <c r="DI1963" s="80" t="str">
        <f t="shared" si="3243"/>
        <v>DI$16</v>
      </c>
      <c r="DJ1963" s="80" t="str">
        <f t="shared" si="3243"/>
        <v>DJ$16</v>
      </c>
      <c r="DK1963" s="80" t="str">
        <f t="shared" si="3243"/>
        <v>DK$16</v>
      </c>
      <c r="DL1963" s="80" t="str">
        <f t="shared" si="3243"/>
        <v>DL$16</v>
      </c>
    </row>
    <row r="1964" spans="1:116" x14ac:dyDescent="0.4">
      <c r="B1964" t="s">
        <v>332</v>
      </c>
      <c r="D1964" t="s">
        <v>428</v>
      </c>
      <c r="E1964" s="8" t="str">
        <f t="shared" si="3217"/>
        <v>1964 DTERM1-F</v>
      </c>
      <c r="G1964" s="136" t="str">
        <f>G1941</f>
        <v>Primary volume driver</v>
      </c>
      <c r="H1964" s="12"/>
      <c r="I1964" s="60"/>
      <c r="J1964" s="60"/>
      <c r="K1964" s="15"/>
      <c r="L1964" s="15"/>
      <c r="M1964" s="15"/>
      <c r="N1964" s="15"/>
      <c r="O1964" s="15"/>
      <c r="P1964" s="15"/>
      <c r="R1964" s="15"/>
      <c r="S1964" s="80" t="str">
        <f t="shared" ref="S1964:AX1966" si="3244">S1941</f>
        <v>S$17</v>
      </c>
      <c r="T1964" s="80" t="str">
        <f t="shared" si="3244"/>
        <v>T$17</v>
      </c>
      <c r="U1964" s="80" t="str">
        <f t="shared" si="3244"/>
        <v>U$17</v>
      </c>
      <c r="V1964" s="80" t="str">
        <f t="shared" si="3244"/>
        <v>V$17</v>
      </c>
      <c r="W1964" s="80" t="str">
        <f t="shared" si="3244"/>
        <v>W$17</v>
      </c>
      <c r="X1964" s="80" t="str">
        <f t="shared" si="3244"/>
        <v>X$17</v>
      </c>
      <c r="Y1964" s="80" t="str">
        <f t="shared" si="3244"/>
        <v>Y$17</v>
      </c>
      <c r="Z1964" s="80" t="str">
        <f t="shared" si="3244"/>
        <v>Z$17</v>
      </c>
      <c r="AA1964" s="80" t="str">
        <f t="shared" si="3244"/>
        <v>AA$17</v>
      </c>
      <c r="AB1964" s="80" t="str">
        <f t="shared" si="3244"/>
        <v>AB$17</v>
      </c>
      <c r="AC1964" s="80" t="str">
        <f t="shared" si="3244"/>
        <v>AC$17</v>
      </c>
      <c r="AD1964" s="80" t="str">
        <f t="shared" si="3244"/>
        <v>AD$17</v>
      </c>
      <c r="AE1964" s="80" t="str">
        <f t="shared" si="3244"/>
        <v>AE$17</v>
      </c>
      <c r="AF1964" s="80" t="str">
        <f t="shared" si="3244"/>
        <v>AF$17</v>
      </c>
      <c r="AG1964" s="80" t="str">
        <f t="shared" si="3244"/>
        <v>AG$17</v>
      </c>
      <c r="AH1964" s="80" t="str">
        <f t="shared" si="3244"/>
        <v>AH$17</v>
      </c>
      <c r="AI1964" s="80" t="str">
        <f t="shared" si="3244"/>
        <v>AI$17</v>
      </c>
      <c r="AJ1964" s="80" t="str">
        <f t="shared" si="3244"/>
        <v>AJ$17</v>
      </c>
      <c r="AK1964" s="80" t="str">
        <f t="shared" si="3244"/>
        <v>AK$17</v>
      </c>
      <c r="AL1964" s="80" t="str">
        <f t="shared" si="3244"/>
        <v>AL$17</v>
      </c>
      <c r="AM1964" s="80" t="str">
        <f t="shared" si="3244"/>
        <v>AM$17</v>
      </c>
      <c r="AN1964" s="80" t="str">
        <f t="shared" si="3244"/>
        <v>AN$17</v>
      </c>
      <c r="AO1964" s="80" t="str">
        <f t="shared" si="3244"/>
        <v>AO$17</v>
      </c>
      <c r="AP1964" s="80" t="str">
        <f t="shared" si="3244"/>
        <v>AP$17</v>
      </c>
      <c r="AQ1964" s="80" t="str">
        <f t="shared" si="3244"/>
        <v>AQ$17</v>
      </c>
      <c r="AR1964" s="80" t="str">
        <f t="shared" si="3244"/>
        <v>AR$17</v>
      </c>
      <c r="AS1964" s="80" t="str">
        <f t="shared" si="3244"/>
        <v>AS$17</v>
      </c>
      <c r="AT1964" s="80" t="str">
        <f t="shared" si="3244"/>
        <v>AT$17</v>
      </c>
      <c r="AU1964" s="80" t="str">
        <f t="shared" si="3244"/>
        <v>AU$17</v>
      </c>
      <c r="AV1964" s="80" t="str">
        <f t="shared" si="3244"/>
        <v>AV$17</v>
      </c>
      <c r="AW1964" s="80" t="str">
        <f t="shared" si="3244"/>
        <v>AW$17</v>
      </c>
      <c r="AX1964" s="80" t="str">
        <f t="shared" si="3244"/>
        <v>AX$17</v>
      </c>
      <c r="AY1964" s="80" t="str">
        <f t="shared" ref="AY1964:CD1966" si="3245">AY1941</f>
        <v>AY$17</v>
      </c>
      <c r="AZ1964" s="80" t="str">
        <f t="shared" si="3245"/>
        <v>AZ$17</v>
      </c>
      <c r="BA1964" s="80" t="str">
        <f t="shared" si="3245"/>
        <v>BA$17</v>
      </c>
      <c r="BB1964" s="80" t="str">
        <f t="shared" si="3245"/>
        <v>BB$17</v>
      </c>
      <c r="BC1964" s="80" t="str">
        <f t="shared" si="3245"/>
        <v>BC$17</v>
      </c>
      <c r="BD1964" s="80" t="str">
        <f t="shared" si="3245"/>
        <v>BD$17</v>
      </c>
      <c r="BE1964" s="80" t="str">
        <f t="shared" si="3245"/>
        <v>BE$17</v>
      </c>
      <c r="BF1964" s="80" t="str">
        <f t="shared" si="3245"/>
        <v>BF$17</v>
      </c>
      <c r="BG1964" s="80" t="str">
        <f t="shared" si="3245"/>
        <v>BG$17</v>
      </c>
      <c r="BH1964" s="80" t="str">
        <f t="shared" si="3245"/>
        <v>BH$17</v>
      </c>
      <c r="BI1964" s="80" t="str">
        <f t="shared" si="3245"/>
        <v>BI$17</v>
      </c>
      <c r="BJ1964" s="80" t="str">
        <f t="shared" si="3245"/>
        <v>BJ$17</v>
      </c>
      <c r="BK1964" s="80" t="str">
        <f t="shared" si="3245"/>
        <v>BK$17</v>
      </c>
      <c r="BL1964" s="80" t="str">
        <f t="shared" si="3245"/>
        <v>BL$17</v>
      </c>
      <c r="BM1964" s="80" t="str">
        <f t="shared" si="3245"/>
        <v>BM$17</v>
      </c>
      <c r="BN1964" s="80" t="str">
        <f t="shared" si="3245"/>
        <v>BN$17</v>
      </c>
      <c r="BO1964" s="80" t="str">
        <f t="shared" si="3245"/>
        <v>BO$17</v>
      </c>
      <c r="BP1964" s="80" t="str">
        <f t="shared" si="3245"/>
        <v>BP$17</v>
      </c>
      <c r="BQ1964" s="80" t="str">
        <f t="shared" si="3245"/>
        <v>BQ$17</v>
      </c>
      <c r="BR1964" s="80" t="str">
        <f t="shared" si="3245"/>
        <v>BR$17</v>
      </c>
      <c r="BS1964" s="80" t="str">
        <f t="shared" si="3245"/>
        <v>BS$17</v>
      </c>
      <c r="BT1964" s="80" t="str">
        <f t="shared" si="3245"/>
        <v>BT$17</v>
      </c>
      <c r="BU1964" s="80" t="str">
        <f t="shared" si="3245"/>
        <v>BU$17</v>
      </c>
      <c r="BV1964" s="80" t="str">
        <f t="shared" si="3245"/>
        <v>BV$17</v>
      </c>
      <c r="BW1964" s="80" t="str">
        <f t="shared" si="3245"/>
        <v>BW$17</v>
      </c>
      <c r="BX1964" s="80" t="str">
        <f t="shared" si="3245"/>
        <v>BX$17</v>
      </c>
      <c r="BY1964" s="80" t="str">
        <f t="shared" si="3245"/>
        <v>BY$17</v>
      </c>
      <c r="BZ1964" s="80" t="str">
        <f t="shared" si="3245"/>
        <v>BZ$17</v>
      </c>
      <c r="CA1964" s="80" t="str">
        <f t="shared" si="3245"/>
        <v>CA$17</v>
      </c>
      <c r="CB1964" s="80" t="str">
        <f t="shared" si="3245"/>
        <v>CB$17</v>
      </c>
      <c r="CC1964" s="80" t="str">
        <f t="shared" si="3245"/>
        <v>CC$17</v>
      </c>
      <c r="CD1964" s="80" t="str">
        <f t="shared" si="3245"/>
        <v>CD$17</v>
      </c>
      <c r="CE1964" s="80" t="str">
        <f t="shared" ref="CE1964:CL1966" si="3246">CE1941</f>
        <v>CE$17</v>
      </c>
      <c r="CF1964" s="80" t="str">
        <f t="shared" si="3246"/>
        <v>CF$17</v>
      </c>
      <c r="CG1964" s="80" t="str">
        <f t="shared" si="3246"/>
        <v>CG$17</v>
      </c>
      <c r="CH1964" s="80" t="str">
        <f t="shared" si="3246"/>
        <v>CH$17</v>
      </c>
      <c r="CI1964" s="80" t="str">
        <f t="shared" si="3246"/>
        <v>CI$17</v>
      </c>
      <c r="CJ1964" s="80" t="str">
        <f t="shared" si="3246"/>
        <v>CJ$17</v>
      </c>
      <c r="CK1964" s="80" t="str">
        <f t="shared" si="3246"/>
        <v>CK$17</v>
      </c>
      <c r="CL1964" s="80" t="str">
        <f t="shared" si="3246"/>
        <v>CL$17</v>
      </c>
      <c r="CN1964" s="60"/>
      <c r="CO1964" s="80" t="str">
        <f t="shared" ref="CO1964:DL1966" si="3247">CO1941</f>
        <v>CO$17</v>
      </c>
      <c r="CP1964" s="80" t="str">
        <f t="shared" si="3247"/>
        <v>CP$17</v>
      </c>
      <c r="CQ1964" s="80" t="str">
        <f t="shared" si="3247"/>
        <v>CQ$17</v>
      </c>
      <c r="CR1964" s="80" t="str">
        <f t="shared" si="3247"/>
        <v>CR$17</v>
      </c>
      <c r="CS1964" s="80" t="str">
        <f t="shared" si="3247"/>
        <v>CS$17</v>
      </c>
      <c r="CT1964" s="80" t="str">
        <f t="shared" si="3247"/>
        <v>CT$17</v>
      </c>
      <c r="CU1964" s="80" t="str">
        <f t="shared" si="3247"/>
        <v>CU$17</v>
      </c>
      <c r="CV1964" s="80" t="str">
        <f t="shared" si="3247"/>
        <v>CV$17</v>
      </c>
      <c r="CW1964" s="80" t="str">
        <f t="shared" si="3247"/>
        <v>CW$17</v>
      </c>
      <c r="CX1964" s="80" t="str">
        <f t="shared" si="3247"/>
        <v>CX$17</v>
      </c>
      <c r="CY1964" s="80" t="str">
        <f t="shared" si="3247"/>
        <v>CY$17</v>
      </c>
      <c r="CZ1964" s="80" t="str">
        <f t="shared" si="3247"/>
        <v>CZ$17</v>
      </c>
      <c r="DA1964" s="80" t="str">
        <f t="shared" si="3247"/>
        <v>DA$17</v>
      </c>
      <c r="DB1964" s="80" t="str">
        <f t="shared" si="3247"/>
        <v>DB$17</v>
      </c>
      <c r="DC1964" s="80" t="str">
        <f t="shared" si="3247"/>
        <v>DC$17</v>
      </c>
      <c r="DD1964" s="80" t="str">
        <f t="shared" si="3247"/>
        <v>DD$17</v>
      </c>
      <c r="DE1964" s="80" t="str">
        <f t="shared" si="3247"/>
        <v>DE$17</v>
      </c>
      <c r="DF1964" s="80" t="str">
        <f t="shared" si="3247"/>
        <v>DF$17</v>
      </c>
      <c r="DG1964" s="80" t="str">
        <f t="shared" si="3247"/>
        <v>DG$17</v>
      </c>
      <c r="DH1964" s="80" t="str">
        <f t="shared" si="3247"/>
        <v>DH$17</v>
      </c>
      <c r="DI1964" s="80" t="str">
        <f t="shared" si="3247"/>
        <v>DI$17</v>
      </c>
      <c r="DJ1964" s="80" t="str">
        <f t="shared" si="3247"/>
        <v>DJ$17</v>
      </c>
      <c r="DK1964" s="80" t="str">
        <f t="shared" si="3247"/>
        <v>DK$17</v>
      </c>
      <c r="DL1964" s="80" t="str">
        <f t="shared" si="3247"/>
        <v>DL$17</v>
      </c>
    </row>
    <row r="1965" spans="1:116" x14ac:dyDescent="0.4">
      <c r="B1965" t="s">
        <v>332</v>
      </c>
      <c r="D1965" t="s">
        <v>428</v>
      </c>
      <c r="E1965" s="8" t="str">
        <f t="shared" si="3217"/>
        <v>1965 DTERM1-F</v>
      </c>
      <c r="G1965" s="191" t="str">
        <f>G1946</f>
        <v>Fixed term debt - one-time borrowing</v>
      </c>
      <c r="H1965" s="12"/>
      <c r="I1965" s="60"/>
      <c r="J1965" s="60"/>
      <c r="K1965" s="15"/>
      <c r="L1965" s="15"/>
      <c r="M1965" s="15"/>
      <c r="N1965" s="15"/>
      <c r="O1965" s="15"/>
      <c r="P1965" s="15"/>
      <c r="R1965" s="15"/>
      <c r="S1965" s="179">
        <f t="shared" ref="S1965:AX1967" si="3248">S1942</f>
        <v>0</v>
      </c>
      <c r="T1965" s="179">
        <f t="shared" si="3248"/>
        <v>0</v>
      </c>
      <c r="U1965" s="179">
        <f t="shared" si="3248"/>
        <v>0</v>
      </c>
      <c r="V1965" s="179">
        <f t="shared" si="3248"/>
        <v>0</v>
      </c>
      <c r="W1965" s="179">
        <f t="shared" si="3248"/>
        <v>0</v>
      </c>
      <c r="X1965" s="179">
        <f t="shared" si="3248"/>
        <v>0</v>
      </c>
      <c r="Y1965" s="179">
        <f t="shared" si="3248"/>
        <v>0</v>
      </c>
      <c r="Z1965" s="179">
        <f t="shared" si="3248"/>
        <v>0</v>
      </c>
      <c r="AA1965" s="179">
        <f t="shared" si="3248"/>
        <v>0</v>
      </c>
      <c r="AB1965" s="179">
        <f t="shared" si="3248"/>
        <v>0</v>
      </c>
      <c r="AC1965" s="179">
        <f t="shared" si="3248"/>
        <v>0</v>
      </c>
      <c r="AD1965" s="179">
        <f t="shared" si="3248"/>
        <v>0</v>
      </c>
      <c r="AE1965" s="179">
        <f t="shared" si="3248"/>
        <v>0</v>
      </c>
      <c r="AF1965" s="179">
        <f t="shared" si="3248"/>
        <v>0</v>
      </c>
      <c r="AG1965" s="179">
        <f t="shared" si="3248"/>
        <v>0</v>
      </c>
      <c r="AH1965" s="179">
        <f t="shared" si="3248"/>
        <v>0</v>
      </c>
      <c r="AI1965" s="179">
        <f t="shared" si="3248"/>
        <v>0</v>
      </c>
      <c r="AJ1965" s="179">
        <f t="shared" si="3248"/>
        <v>0</v>
      </c>
      <c r="AK1965" s="179">
        <f t="shared" si="3248"/>
        <v>0</v>
      </c>
      <c r="AL1965" s="179">
        <f t="shared" si="3248"/>
        <v>0</v>
      </c>
      <c r="AM1965" s="179">
        <f t="shared" si="3248"/>
        <v>0</v>
      </c>
      <c r="AN1965" s="179">
        <f t="shared" si="3248"/>
        <v>0</v>
      </c>
      <c r="AO1965" s="179">
        <f t="shared" si="3248"/>
        <v>0</v>
      </c>
      <c r="AP1965" s="179">
        <f t="shared" si="3248"/>
        <v>0</v>
      </c>
      <c r="AQ1965" s="179">
        <f t="shared" si="3248"/>
        <v>0</v>
      </c>
      <c r="AR1965" s="179">
        <f t="shared" si="3248"/>
        <v>0</v>
      </c>
      <c r="AS1965" s="179">
        <f t="shared" si="3248"/>
        <v>0</v>
      </c>
      <c r="AT1965" s="179">
        <f t="shared" si="3248"/>
        <v>0</v>
      </c>
      <c r="AU1965" s="179">
        <f t="shared" si="3248"/>
        <v>0</v>
      </c>
      <c r="AV1965" s="179">
        <f t="shared" si="3248"/>
        <v>0</v>
      </c>
      <c r="AW1965" s="179">
        <f t="shared" si="3248"/>
        <v>0</v>
      </c>
      <c r="AX1965" s="179">
        <f t="shared" si="3248"/>
        <v>0</v>
      </c>
      <c r="AY1965" s="179">
        <f t="shared" ref="AY1965:CD1967" si="3249">AY1942</f>
        <v>0</v>
      </c>
      <c r="AZ1965" s="179">
        <f t="shared" si="3249"/>
        <v>0</v>
      </c>
      <c r="BA1965" s="179">
        <f t="shared" si="3249"/>
        <v>0</v>
      </c>
      <c r="BB1965" s="179">
        <f t="shared" si="3249"/>
        <v>0</v>
      </c>
      <c r="BC1965" s="179">
        <f t="shared" si="3249"/>
        <v>0</v>
      </c>
      <c r="BD1965" s="179">
        <f t="shared" si="3249"/>
        <v>0</v>
      </c>
      <c r="BE1965" s="179">
        <f t="shared" si="3249"/>
        <v>0</v>
      </c>
      <c r="BF1965" s="179">
        <f t="shared" si="3249"/>
        <v>0</v>
      </c>
      <c r="BG1965" s="179">
        <f t="shared" si="3249"/>
        <v>0</v>
      </c>
      <c r="BH1965" s="179">
        <f t="shared" si="3249"/>
        <v>0</v>
      </c>
      <c r="BI1965" s="179">
        <f t="shared" si="3249"/>
        <v>0</v>
      </c>
      <c r="BJ1965" s="179">
        <f t="shared" si="3249"/>
        <v>0</v>
      </c>
      <c r="BK1965" s="179">
        <f t="shared" si="3249"/>
        <v>0</v>
      </c>
      <c r="BL1965" s="179">
        <f t="shared" si="3249"/>
        <v>0</v>
      </c>
      <c r="BM1965" s="179">
        <f t="shared" si="3249"/>
        <v>0</v>
      </c>
      <c r="BN1965" s="179">
        <f t="shared" si="3249"/>
        <v>0</v>
      </c>
      <c r="BO1965" s="179">
        <f t="shared" si="3249"/>
        <v>0</v>
      </c>
      <c r="BP1965" s="179">
        <f t="shared" si="3249"/>
        <v>0</v>
      </c>
      <c r="BQ1965" s="179">
        <f t="shared" si="3249"/>
        <v>0</v>
      </c>
      <c r="BR1965" s="179">
        <f t="shared" si="3249"/>
        <v>0</v>
      </c>
      <c r="BS1965" s="179">
        <f t="shared" si="3249"/>
        <v>0</v>
      </c>
      <c r="BT1965" s="179">
        <f t="shared" si="3249"/>
        <v>0</v>
      </c>
      <c r="BU1965" s="179">
        <f t="shared" si="3249"/>
        <v>0</v>
      </c>
      <c r="BV1965" s="179">
        <f t="shared" si="3249"/>
        <v>0</v>
      </c>
      <c r="BW1965" s="179">
        <f t="shared" si="3249"/>
        <v>0</v>
      </c>
      <c r="BX1965" s="179">
        <f t="shared" si="3249"/>
        <v>0</v>
      </c>
      <c r="BY1965" s="179">
        <f t="shared" si="3249"/>
        <v>0</v>
      </c>
      <c r="BZ1965" s="179">
        <f t="shared" si="3249"/>
        <v>0</v>
      </c>
      <c r="CA1965" s="179">
        <f t="shared" si="3249"/>
        <v>0</v>
      </c>
      <c r="CB1965" s="179">
        <f t="shared" si="3249"/>
        <v>0</v>
      </c>
      <c r="CC1965" s="179">
        <f t="shared" si="3249"/>
        <v>0</v>
      </c>
      <c r="CD1965" s="179">
        <f t="shared" si="3249"/>
        <v>0</v>
      </c>
      <c r="CE1965" s="179">
        <f t="shared" ref="CE1965:CL1967" si="3250">CE1942</f>
        <v>0</v>
      </c>
      <c r="CF1965" s="179">
        <f t="shared" si="3250"/>
        <v>0</v>
      </c>
      <c r="CG1965" s="179">
        <f t="shared" si="3250"/>
        <v>0</v>
      </c>
      <c r="CH1965" s="179">
        <f t="shared" si="3250"/>
        <v>0</v>
      </c>
      <c r="CI1965" s="179">
        <f t="shared" si="3250"/>
        <v>0</v>
      </c>
      <c r="CJ1965" s="179">
        <f t="shared" si="3250"/>
        <v>0</v>
      </c>
      <c r="CK1965" s="179">
        <f t="shared" si="3250"/>
        <v>0</v>
      </c>
      <c r="CL1965" s="179">
        <f t="shared" si="3250"/>
        <v>0</v>
      </c>
      <c r="CN1965" s="60"/>
      <c r="CO1965" s="179">
        <f t="shared" ref="CO1965:DL1967" si="3251">CO1942</f>
        <v>0</v>
      </c>
      <c r="CP1965" s="179">
        <f t="shared" si="3251"/>
        <v>0</v>
      </c>
      <c r="CQ1965" s="179">
        <f t="shared" si="3251"/>
        <v>0</v>
      </c>
      <c r="CR1965" s="179">
        <f t="shared" si="3251"/>
        <v>0</v>
      </c>
      <c r="CS1965" s="179">
        <f t="shared" si="3251"/>
        <v>0</v>
      </c>
      <c r="CT1965" s="179">
        <f t="shared" si="3251"/>
        <v>0</v>
      </c>
      <c r="CU1965" s="179">
        <f t="shared" si="3251"/>
        <v>0</v>
      </c>
      <c r="CV1965" s="179">
        <f t="shared" si="3251"/>
        <v>0</v>
      </c>
      <c r="CW1965" s="179">
        <f t="shared" si="3251"/>
        <v>0</v>
      </c>
      <c r="CX1965" s="179">
        <f t="shared" si="3251"/>
        <v>0</v>
      </c>
      <c r="CY1965" s="179">
        <f t="shared" si="3251"/>
        <v>0</v>
      </c>
      <c r="CZ1965" s="179">
        <f t="shared" si="3251"/>
        <v>0</v>
      </c>
      <c r="DA1965" s="179">
        <f t="shared" si="3251"/>
        <v>0</v>
      </c>
      <c r="DB1965" s="179">
        <f t="shared" si="3251"/>
        <v>0</v>
      </c>
      <c r="DC1965" s="179">
        <f t="shared" si="3251"/>
        <v>0</v>
      </c>
      <c r="DD1965" s="179">
        <f t="shared" si="3251"/>
        <v>0</v>
      </c>
      <c r="DE1965" s="179">
        <f t="shared" si="3251"/>
        <v>0</v>
      </c>
      <c r="DF1965" s="179">
        <f t="shared" si="3251"/>
        <v>0</v>
      </c>
      <c r="DG1965" s="179">
        <f t="shared" si="3251"/>
        <v>0</v>
      </c>
      <c r="DH1965" s="179">
        <f t="shared" si="3251"/>
        <v>0</v>
      </c>
      <c r="DI1965" s="179">
        <f t="shared" si="3251"/>
        <v>0</v>
      </c>
      <c r="DJ1965" s="179">
        <f t="shared" si="3251"/>
        <v>0</v>
      </c>
      <c r="DK1965" s="179">
        <f t="shared" si="3251"/>
        <v>0</v>
      </c>
      <c r="DL1965" s="179">
        <f t="shared" si="3251"/>
        <v>0</v>
      </c>
    </row>
    <row r="1966" spans="1:116" x14ac:dyDescent="0.4">
      <c r="B1966" t="s">
        <v>332</v>
      </c>
      <c r="D1966" t="s">
        <v>428</v>
      </c>
      <c r="E1966" s="8" t="str">
        <f t="shared" si="3217"/>
        <v>1966 DTERM1-F</v>
      </c>
      <c r="G1966" s="241" t="str">
        <f>IFERROR(SUBSTITUTE(TRIM(MID(G1946, SEARCH("-", G1946) + 1, LEN(G1946))),":",""),"no unit")</f>
        <v>one-time borrowing</v>
      </c>
      <c r="H1966" s="12"/>
      <c r="I1966" s="60"/>
      <c r="J1966" s="60"/>
      <c r="K1966" s="15"/>
      <c r="L1966" s="15"/>
      <c r="M1966" s="15"/>
      <c r="N1966" s="15"/>
      <c r="O1966" s="15"/>
      <c r="P1966" s="15"/>
      <c r="R1966" s="15"/>
      <c r="S1966" s="179"/>
      <c r="T1966" s="179"/>
      <c r="U1966" s="179"/>
      <c r="V1966" s="179"/>
      <c r="W1966" s="179"/>
      <c r="X1966" s="179"/>
      <c r="Y1966" s="179"/>
      <c r="Z1966" s="179"/>
      <c r="AA1966" s="179"/>
      <c r="AB1966" s="179"/>
      <c r="AC1966" s="179"/>
      <c r="AD1966" s="179"/>
      <c r="AE1966" s="179"/>
      <c r="AF1966" s="179"/>
      <c r="AG1966" s="179"/>
      <c r="AH1966" s="179"/>
      <c r="AI1966" s="179"/>
      <c r="AJ1966" s="179"/>
      <c r="AK1966" s="179"/>
      <c r="AL1966" s="179"/>
      <c r="AM1966" s="179"/>
      <c r="AN1966" s="179"/>
      <c r="AO1966" s="179"/>
      <c r="AP1966" s="179"/>
      <c r="AQ1966" s="179"/>
      <c r="AR1966" s="179"/>
      <c r="AS1966" s="179"/>
      <c r="AT1966" s="179"/>
      <c r="AU1966" s="179"/>
      <c r="AV1966" s="179"/>
      <c r="AW1966" s="179"/>
      <c r="AX1966" s="179"/>
      <c r="AY1966" s="179"/>
      <c r="AZ1966" s="179"/>
      <c r="BA1966" s="179"/>
      <c r="BB1966" s="179"/>
      <c r="BC1966" s="179"/>
      <c r="BD1966" s="179"/>
      <c r="BE1966" s="179"/>
      <c r="BF1966" s="179"/>
      <c r="BG1966" s="179"/>
      <c r="BH1966" s="179"/>
      <c r="BI1966" s="179"/>
      <c r="BJ1966" s="179"/>
      <c r="BK1966" s="179"/>
      <c r="BL1966" s="179"/>
      <c r="BM1966" s="179"/>
      <c r="BN1966" s="179"/>
      <c r="BO1966" s="179"/>
      <c r="BP1966" s="179"/>
      <c r="BQ1966" s="179"/>
      <c r="BR1966" s="179"/>
      <c r="BS1966" s="179"/>
      <c r="BT1966" s="179"/>
      <c r="BU1966" s="179"/>
      <c r="BV1966" s="179"/>
      <c r="BW1966" s="179"/>
      <c r="BX1966" s="179"/>
      <c r="BY1966" s="179"/>
      <c r="BZ1966" s="179"/>
      <c r="CA1966" s="179"/>
      <c r="CB1966" s="179"/>
      <c r="CC1966" s="179"/>
      <c r="CD1966" s="179"/>
      <c r="CE1966" s="179"/>
      <c r="CF1966" s="179"/>
      <c r="CG1966" s="179"/>
      <c r="CH1966" s="179"/>
      <c r="CI1966" s="179"/>
      <c r="CJ1966" s="179"/>
      <c r="CK1966" s="179"/>
      <c r="CL1966" s="179"/>
      <c r="CN1966" s="60"/>
      <c r="CO1966" s="179"/>
      <c r="CP1966" s="179"/>
      <c r="CQ1966" s="179"/>
      <c r="CR1966" s="179"/>
      <c r="CS1966" s="179"/>
      <c r="CT1966" s="179"/>
      <c r="CU1966" s="179"/>
      <c r="CV1966" s="179"/>
      <c r="CW1966" s="179"/>
      <c r="CX1966" s="179"/>
      <c r="CY1966" s="179"/>
      <c r="CZ1966" s="179"/>
      <c r="DA1966" s="179"/>
      <c r="DB1966" s="179"/>
      <c r="DC1966" s="179"/>
      <c r="DD1966" s="179"/>
      <c r="DE1966" s="179"/>
      <c r="DF1966" s="179"/>
      <c r="DG1966" s="179"/>
      <c r="DH1966" s="179"/>
      <c r="DI1966" s="179"/>
      <c r="DJ1966" s="179"/>
      <c r="DK1966" s="179"/>
      <c r="DL1966" s="179"/>
    </row>
    <row r="1967" spans="1:116" x14ac:dyDescent="0.4">
      <c r="A1967" s="3"/>
      <c r="B1967" t="s">
        <v>332</v>
      </c>
      <c r="D1967" t="s">
        <v>428</v>
      </c>
      <c r="E1967" s="8" t="str">
        <f t="shared" si="3217"/>
        <v>1967 DTERM1-F</v>
      </c>
      <c r="G1967" s="191" t="str">
        <f>G1944</f>
        <v>Secondary revenue driver</v>
      </c>
      <c r="H1967" s="90"/>
      <c r="I1967" s="213"/>
      <c r="J1967" s="213"/>
      <c r="K1967" s="214"/>
      <c r="L1967" s="214"/>
      <c r="M1967" s="214"/>
      <c r="N1967" s="214"/>
      <c r="O1967" s="214"/>
      <c r="P1967" s="214"/>
      <c r="R1967" s="214"/>
      <c r="S1967" s="4" t="str">
        <f t="shared" ref="S1967:AX1969" si="3252">ADDRESS(ROW(S1957),COLUMN(S1957),2)</f>
        <v>S$1957</v>
      </c>
      <c r="T1967" s="4" t="str">
        <f t="shared" si="3252"/>
        <v>T$1957</v>
      </c>
      <c r="U1967" s="4" t="str">
        <f t="shared" si="3252"/>
        <v>U$1957</v>
      </c>
      <c r="V1967" s="4" t="str">
        <f t="shared" si="3252"/>
        <v>V$1957</v>
      </c>
      <c r="W1967" s="4" t="str">
        <f t="shared" si="3252"/>
        <v>W$1957</v>
      </c>
      <c r="X1967" s="4" t="str">
        <f t="shared" si="3252"/>
        <v>X$1957</v>
      </c>
      <c r="Y1967" s="4" t="str">
        <f t="shared" si="3252"/>
        <v>Y$1957</v>
      </c>
      <c r="Z1967" s="4" t="str">
        <f t="shared" si="3252"/>
        <v>Z$1957</v>
      </c>
      <c r="AA1967" s="4" t="str">
        <f t="shared" si="3252"/>
        <v>AA$1957</v>
      </c>
      <c r="AB1967" s="4" t="str">
        <f t="shared" si="3252"/>
        <v>AB$1957</v>
      </c>
      <c r="AC1967" s="4" t="str">
        <f t="shared" si="3252"/>
        <v>AC$1957</v>
      </c>
      <c r="AD1967" s="4" t="str">
        <f t="shared" si="3252"/>
        <v>AD$1957</v>
      </c>
      <c r="AE1967" s="4" t="str">
        <f t="shared" si="3252"/>
        <v>AE$1957</v>
      </c>
      <c r="AF1967" s="4" t="str">
        <f t="shared" si="3252"/>
        <v>AF$1957</v>
      </c>
      <c r="AG1967" s="4" t="str">
        <f t="shared" si="3252"/>
        <v>AG$1957</v>
      </c>
      <c r="AH1967" s="4" t="str">
        <f t="shared" si="3252"/>
        <v>AH$1957</v>
      </c>
      <c r="AI1967" s="4" t="str">
        <f t="shared" si="3252"/>
        <v>AI$1957</v>
      </c>
      <c r="AJ1967" s="4" t="str">
        <f t="shared" si="3252"/>
        <v>AJ$1957</v>
      </c>
      <c r="AK1967" s="4" t="str">
        <f t="shared" si="3252"/>
        <v>AK$1957</v>
      </c>
      <c r="AL1967" s="4" t="str">
        <f t="shared" si="3252"/>
        <v>AL$1957</v>
      </c>
      <c r="AM1967" s="4" t="str">
        <f t="shared" si="3252"/>
        <v>AM$1957</v>
      </c>
      <c r="AN1967" s="4" t="str">
        <f t="shared" si="3252"/>
        <v>AN$1957</v>
      </c>
      <c r="AO1967" s="4" t="str">
        <f t="shared" si="3252"/>
        <v>AO$1957</v>
      </c>
      <c r="AP1967" s="4" t="str">
        <f t="shared" si="3252"/>
        <v>AP$1957</v>
      </c>
      <c r="AQ1967" s="4" t="str">
        <f t="shared" si="3252"/>
        <v>AQ$1957</v>
      </c>
      <c r="AR1967" s="4" t="str">
        <f t="shared" si="3252"/>
        <v>AR$1957</v>
      </c>
      <c r="AS1967" s="4" t="str">
        <f t="shared" si="3252"/>
        <v>AS$1957</v>
      </c>
      <c r="AT1967" s="4" t="str">
        <f t="shared" si="3252"/>
        <v>AT$1957</v>
      </c>
      <c r="AU1967" s="4" t="str">
        <f t="shared" si="3252"/>
        <v>AU$1957</v>
      </c>
      <c r="AV1967" s="4" t="str">
        <f t="shared" si="3252"/>
        <v>AV$1957</v>
      </c>
      <c r="AW1967" s="4" t="str">
        <f t="shared" si="3252"/>
        <v>AW$1957</v>
      </c>
      <c r="AX1967" s="4" t="str">
        <f t="shared" si="3252"/>
        <v>AX$1957</v>
      </c>
      <c r="AY1967" s="4" t="str">
        <f t="shared" ref="AY1967:CD1969" si="3253">ADDRESS(ROW(AY1957),COLUMN(AY1957),2)</f>
        <v>AY$1957</v>
      </c>
      <c r="AZ1967" s="4" t="str">
        <f t="shared" si="3253"/>
        <v>AZ$1957</v>
      </c>
      <c r="BA1967" s="4" t="str">
        <f t="shared" si="3253"/>
        <v>BA$1957</v>
      </c>
      <c r="BB1967" s="4" t="str">
        <f t="shared" si="3253"/>
        <v>BB$1957</v>
      </c>
      <c r="BC1967" s="4" t="str">
        <f t="shared" si="3253"/>
        <v>BC$1957</v>
      </c>
      <c r="BD1967" s="4" t="str">
        <f t="shared" si="3253"/>
        <v>BD$1957</v>
      </c>
      <c r="BE1967" s="4" t="str">
        <f t="shared" si="3253"/>
        <v>BE$1957</v>
      </c>
      <c r="BF1967" s="4" t="str">
        <f t="shared" si="3253"/>
        <v>BF$1957</v>
      </c>
      <c r="BG1967" s="4" t="str">
        <f t="shared" si="3253"/>
        <v>BG$1957</v>
      </c>
      <c r="BH1967" s="4" t="str">
        <f t="shared" si="3253"/>
        <v>BH$1957</v>
      </c>
      <c r="BI1967" s="4" t="str">
        <f t="shared" si="3253"/>
        <v>BI$1957</v>
      </c>
      <c r="BJ1967" s="4" t="str">
        <f t="shared" si="3253"/>
        <v>BJ$1957</v>
      </c>
      <c r="BK1967" s="4" t="str">
        <f t="shared" si="3253"/>
        <v>BK$1957</v>
      </c>
      <c r="BL1967" s="4" t="str">
        <f t="shared" si="3253"/>
        <v>BL$1957</v>
      </c>
      <c r="BM1967" s="4" t="str">
        <f t="shared" si="3253"/>
        <v>BM$1957</v>
      </c>
      <c r="BN1967" s="4" t="str">
        <f t="shared" si="3253"/>
        <v>BN$1957</v>
      </c>
      <c r="BO1967" s="4" t="str">
        <f t="shared" si="3253"/>
        <v>BO$1957</v>
      </c>
      <c r="BP1967" s="4" t="str">
        <f t="shared" si="3253"/>
        <v>BP$1957</v>
      </c>
      <c r="BQ1967" s="4" t="str">
        <f t="shared" si="3253"/>
        <v>BQ$1957</v>
      </c>
      <c r="BR1967" s="4" t="str">
        <f t="shared" si="3253"/>
        <v>BR$1957</v>
      </c>
      <c r="BS1967" s="4" t="str">
        <f t="shared" si="3253"/>
        <v>BS$1957</v>
      </c>
      <c r="BT1967" s="4" t="str">
        <f t="shared" si="3253"/>
        <v>BT$1957</v>
      </c>
      <c r="BU1967" s="4" t="str">
        <f t="shared" si="3253"/>
        <v>BU$1957</v>
      </c>
      <c r="BV1967" s="4" t="str">
        <f t="shared" si="3253"/>
        <v>BV$1957</v>
      </c>
      <c r="BW1967" s="4" t="str">
        <f t="shared" si="3253"/>
        <v>BW$1957</v>
      </c>
      <c r="BX1967" s="4" t="str">
        <f t="shared" si="3253"/>
        <v>BX$1957</v>
      </c>
      <c r="BY1967" s="4" t="str">
        <f t="shared" si="3253"/>
        <v>BY$1957</v>
      </c>
      <c r="BZ1967" s="4" t="str">
        <f t="shared" si="3253"/>
        <v>BZ$1957</v>
      </c>
      <c r="CA1967" s="4" t="str">
        <f t="shared" si="3253"/>
        <v>CA$1957</v>
      </c>
      <c r="CB1967" s="4" t="str">
        <f t="shared" si="3253"/>
        <v>CB$1957</v>
      </c>
      <c r="CC1967" s="4" t="str">
        <f t="shared" si="3253"/>
        <v>CC$1957</v>
      </c>
      <c r="CD1967" s="4" t="str">
        <f t="shared" si="3253"/>
        <v>CD$1957</v>
      </c>
      <c r="CE1967" s="4" t="str">
        <f t="shared" ref="CE1967:CL1969" si="3254">ADDRESS(ROW(CE1957),COLUMN(CE1957),2)</f>
        <v>CE$1957</v>
      </c>
      <c r="CF1967" s="4" t="str">
        <f t="shared" si="3254"/>
        <v>CF$1957</v>
      </c>
      <c r="CG1967" s="4" t="str">
        <f t="shared" si="3254"/>
        <v>CG$1957</v>
      </c>
      <c r="CH1967" s="4" t="str">
        <f t="shared" si="3254"/>
        <v>CH$1957</v>
      </c>
      <c r="CI1967" s="4" t="str">
        <f t="shared" si="3254"/>
        <v>CI$1957</v>
      </c>
      <c r="CJ1967" s="4" t="str">
        <f t="shared" si="3254"/>
        <v>CJ$1957</v>
      </c>
      <c r="CK1967" s="4" t="str">
        <f t="shared" si="3254"/>
        <v>CK$1957</v>
      </c>
      <c r="CL1967" s="4" t="str">
        <f t="shared" si="3254"/>
        <v>CL$1957</v>
      </c>
      <c r="CN1967" s="213"/>
      <c r="CO1967" s="4" t="str">
        <f t="shared" ref="CO1967:DL1969" si="3255">ADDRESS(ROW(CO1957),COLUMN(CO1957),2)</f>
        <v>CO$1957</v>
      </c>
      <c r="CP1967" s="4" t="str">
        <f t="shared" si="3255"/>
        <v>CP$1957</v>
      </c>
      <c r="CQ1967" s="4" t="str">
        <f t="shared" si="3255"/>
        <v>CQ$1957</v>
      </c>
      <c r="CR1967" s="4" t="str">
        <f t="shared" si="3255"/>
        <v>CR$1957</v>
      </c>
      <c r="CS1967" s="4" t="str">
        <f t="shared" si="3255"/>
        <v>CS$1957</v>
      </c>
      <c r="CT1967" s="4" t="str">
        <f t="shared" si="3255"/>
        <v>CT$1957</v>
      </c>
      <c r="CU1967" s="4" t="str">
        <f t="shared" si="3255"/>
        <v>CU$1957</v>
      </c>
      <c r="CV1967" s="4" t="str">
        <f t="shared" si="3255"/>
        <v>CV$1957</v>
      </c>
      <c r="CW1967" s="4" t="str">
        <f t="shared" si="3255"/>
        <v>CW$1957</v>
      </c>
      <c r="CX1967" s="4" t="str">
        <f t="shared" si="3255"/>
        <v>CX$1957</v>
      </c>
      <c r="CY1967" s="4" t="str">
        <f t="shared" si="3255"/>
        <v>CY$1957</v>
      </c>
      <c r="CZ1967" s="4" t="str">
        <f t="shared" si="3255"/>
        <v>CZ$1957</v>
      </c>
      <c r="DA1967" s="4" t="str">
        <f t="shared" si="3255"/>
        <v>DA$1957</v>
      </c>
      <c r="DB1967" s="4" t="str">
        <f t="shared" si="3255"/>
        <v>DB$1957</v>
      </c>
      <c r="DC1967" s="4" t="str">
        <f t="shared" si="3255"/>
        <v>DC$1957</v>
      </c>
      <c r="DD1967" s="4" t="str">
        <f t="shared" si="3255"/>
        <v>DD$1957</v>
      </c>
      <c r="DE1967" s="4" t="str">
        <f t="shared" si="3255"/>
        <v>DE$1957</v>
      </c>
      <c r="DF1967" s="4" t="str">
        <f t="shared" si="3255"/>
        <v>DF$1957</v>
      </c>
      <c r="DG1967" s="4" t="str">
        <f t="shared" si="3255"/>
        <v>DG$1957</v>
      </c>
      <c r="DH1967" s="4" t="str">
        <f t="shared" si="3255"/>
        <v>DH$1957</v>
      </c>
      <c r="DI1967" s="4" t="str">
        <f t="shared" si="3255"/>
        <v>DI$1957</v>
      </c>
      <c r="DJ1967" s="4" t="str">
        <f t="shared" si="3255"/>
        <v>DJ$1957</v>
      </c>
      <c r="DK1967" s="4" t="str">
        <f t="shared" si="3255"/>
        <v>DK$1957</v>
      </c>
      <c r="DL1967" s="4" t="str">
        <f t="shared" si="3255"/>
        <v>DL$1957</v>
      </c>
    </row>
    <row r="1968" spans="1:116" x14ac:dyDescent="0.4">
      <c r="B1968" t="s">
        <v>332</v>
      </c>
      <c r="D1968" t="s">
        <v>428</v>
      </c>
      <c r="E1968" s="8" t="str">
        <f t="shared" si="3217"/>
        <v>1968 DTERM1-F</v>
      </c>
      <c r="G1968" s="136" t="str">
        <f>G1945</f>
        <v>Secondary volume driver</v>
      </c>
      <c r="H1968" s="12"/>
      <c r="I1968" s="60"/>
      <c r="J1968" s="60"/>
      <c r="K1968" s="15"/>
      <c r="L1968" s="15"/>
      <c r="M1968" s="15"/>
      <c r="N1968" s="15"/>
      <c r="O1968" s="15"/>
      <c r="P1968" s="15"/>
      <c r="R1968" s="15"/>
      <c r="S1968" s="80" t="str">
        <f t="shared" ref="S1968:AX1970" si="3256">S1945</f>
        <v>S$19</v>
      </c>
      <c r="T1968" s="80" t="str">
        <f t="shared" si="3256"/>
        <v>T$19</v>
      </c>
      <c r="U1968" s="80" t="str">
        <f t="shared" si="3256"/>
        <v>U$19</v>
      </c>
      <c r="V1968" s="80" t="str">
        <f t="shared" si="3256"/>
        <v>V$19</v>
      </c>
      <c r="W1968" s="80" t="str">
        <f t="shared" si="3256"/>
        <v>W$19</v>
      </c>
      <c r="X1968" s="80" t="str">
        <f t="shared" si="3256"/>
        <v>X$19</v>
      </c>
      <c r="Y1968" s="80" t="str">
        <f t="shared" si="3256"/>
        <v>Y$19</v>
      </c>
      <c r="Z1968" s="80" t="str">
        <f t="shared" si="3256"/>
        <v>Z$19</v>
      </c>
      <c r="AA1968" s="80" t="str">
        <f t="shared" si="3256"/>
        <v>AA$19</v>
      </c>
      <c r="AB1968" s="80" t="str">
        <f t="shared" si="3256"/>
        <v>AB$19</v>
      </c>
      <c r="AC1968" s="80" t="str">
        <f t="shared" si="3256"/>
        <v>AC$19</v>
      </c>
      <c r="AD1968" s="80" t="str">
        <f t="shared" si="3256"/>
        <v>AD$19</v>
      </c>
      <c r="AE1968" s="80" t="str">
        <f t="shared" si="3256"/>
        <v>AE$19</v>
      </c>
      <c r="AF1968" s="80" t="str">
        <f t="shared" si="3256"/>
        <v>AF$19</v>
      </c>
      <c r="AG1968" s="80" t="str">
        <f t="shared" si="3256"/>
        <v>AG$19</v>
      </c>
      <c r="AH1968" s="80" t="str">
        <f t="shared" si="3256"/>
        <v>AH$19</v>
      </c>
      <c r="AI1968" s="80" t="str">
        <f t="shared" si="3256"/>
        <v>AI$19</v>
      </c>
      <c r="AJ1968" s="80" t="str">
        <f t="shared" si="3256"/>
        <v>AJ$19</v>
      </c>
      <c r="AK1968" s="80" t="str">
        <f t="shared" si="3256"/>
        <v>AK$19</v>
      </c>
      <c r="AL1968" s="80" t="str">
        <f t="shared" si="3256"/>
        <v>AL$19</v>
      </c>
      <c r="AM1968" s="80" t="str">
        <f t="shared" si="3256"/>
        <v>AM$19</v>
      </c>
      <c r="AN1968" s="80" t="str">
        <f t="shared" si="3256"/>
        <v>AN$19</v>
      </c>
      <c r="AO1968" s="80" t="str">
        <f t="shared" si="3256"/>
        <v>AO$19</v>
      </c>
      <c r="AP1968" s="80" t="str">
        <f t="shared" si="3256"/>
        <v>AP$19</v>
      </c>
      <c r="AQ1968" s="80" t="str">
        <f t="shared" si="3256"/>
        <v>AQ$19</v>
      </c>
      <c r="AR1968" s="80" t="str">
        <f t="shared" si="3256"/>
        <v>AR$19</v>
      </c>
      <c r="AS1968" s="80" t="str">
        <f t="shared" si="3256"/>
        <v>AS$19</v>
      </c>
      <c r="AT1968" s="80" t="str">
        <f t="shared" si="3256"/>
        <v>AT$19</v>
      </c>
      <c r="AU1968" s="80" t="str">
        <f t="shared" si="3256"/>
        <v>AU$19</v>
      </c>
      <c r="AV1968" s="80" t="str">
        <f t="shared" si="3256"/>
        <v>AV$19</v>
      </c>
      <c r="AW1968" s="80" t="str">
        <f t="shared" si="3256"/>
        <v>AW$19</v>
      </c>
      <c r="AX1968" s="80" t="str">
        <f t="shared" si="3256"/>
        <v>AX$19</v>
      </c>
      <c r="AY1968" s="80" t="str">
        <f t="shared" ref="AY1968:CD1970" si="3257">AY1945</f>
        <v>AY$19</v>
      </c>
      <c r="AZ1968" s="80" t="str">
        <f t="shared" si="3257"/>
        <v>AZ$19</v>
      </c>
      <c r="BA1968" s="80" t="str">
        <f t="shared" si="3257"/>
        <v>BA$19</v>
      </c>
      <c r="BB1968" s="80" t="str">
        <f t="shared" si="3257"/>
        <v>BB$19</v>
      </c>
      <c r="BC1968" s="80" t="str">
        <f t="shared" si="3257"/>
        <v>BC$19</v>
      </c>
      <c r="BD1968" s="80" t="str">
        <f t="shared" si="3257"/>
        <v>BD$19</v>
      </c>
      <c r="BE1968" s="80" t="str">
        <f t="shared" si="3257"/>
        <v>BE$19</v>
      </c>
      <c r="BF1968" s="80" t="str">
        <f t="shared" si="3257"/>
        <v>BF$19</v>
      </c>
      <c r="BG1968" s="80" t="str">
        <f t="shared" si="3257"/>
        <v>BG$19</v>
      </c>
      <c r="BH1968" s="80" t="str">
        <f t="shared" si="3257"/>
        <v>BH$19</v>
      </c>
      <c r="BI1968" s="80" t="str">
        <f t="shared" si="3257"/>
        <v>BI$19</v>
      </c>
      <c r="BJ1968" s="80" t="str">
        <f t="shared" si="3257"/>
        <v>BJ$19</v>
      </c>
      <c r="BK1968" s="80" t="str">
        <f t="shared" si="3257"/>
        <v>BK$19</v>
      </c>
      <c r="BL1968" s="80" t="str">
        <f t="shared" si="3257"/>
        <v>BL$19</v>
      </c>
      <c r="BM1968" s="80" t="str">
        <f t="shared" si="3257"/>
        <v>BM$19</v>
      </c>
      <c r="BN1968" s="80" t="str">
        <f t="shared" si="3257"/>
        <v>BN$19</v>
      </c>
      <c r="BO1968" s="80" t="str">
        <f t="shared" si="3257"/>
        <v>BO$19</v>
      </c>
      <c r="BP1968" s="80" t="str">
        <f t="shared" si="3257"/>
        <v>BP$19</v>
      </c>
      <c r="BQ1968" s="80" t="str">
        <f t="shared" si="3257"/>
        <v>BQ$19</v>
      </c>
      <c r="BR1968" s="80" t="str">
        <f t="shared" si="3257"/>
        <v>BR$19</v>
      </c>
      <c r="BS1968" s="80" t="str">
        <f t="shared" si="3257"/>
        <v>BS$19</v>
      </c>
      <c r="BT1968" s="80" t="str">
        <f t="shared" si="3257"/>
        <v>BT$19</v>
      </c>
      <c r="BU1968" s="80" t="str">
        <f t="shared" si="3257"/>
        <v>BU$19</v>
      </c>
      <c r="BV1968" s="80" t="str">
        <f t="shared" si="3257"/>
        <v>BV$19</v>
      </c>
      <c r="BW1968" s="80" t="str">
        <f t="shared" si="3257"/>
        <v>BW$19</v>
      </c>
      <c r="BX1968" s="80" t="str">
        <f t="shared" si="3257"/>
        <v>BX$19</v>
      </c>
      <c r="BY1968" s="80" t="str">
        <f t="shared" si="3257"/>
        <v>BY$19</v>
      </c>
      <c r="BZ1968" s="80" t="str">
        <f t="shared" si="3257"/>
        <v>BZ$19</v>
      </c>
      <c r="CA1968" s="80" t="str">
        <f t="shared" si="3257"/>
        <v>CA$19</v>
      </c>
      <c r="CB1968" s="80" t="str">
        <f t="shared" si="3257"/>
        <v>CB$19</v>
      </c>
      <c r="CC1968" s="80" t="str">
        <f t="shared" si="3257"/>
        <v>CC$19</v>
      </c>
      <c r="CD1968" s="80" t="str">
        <f t="shared" si="3257"/>
        <v>CD$19</v>
      </c>
      <c r="CE1968" s="80" t="str">
        <f t="shared" ref="CE1968:CL1970" si="3258">CE1945</f>
        <v>CE$19</v>
      </c>
      <c r="CF1968" s="80" t="str">
        <f t="shared" si="3258"/>
        <v>CF$19</v>
      </c>
      <c r="CG1968" s="80" t="str">
        <f t="shared" si="3258"/>
        <v>CG$19</v>
      </c>
      <c r="CH1968" s="80" t="str">
        <f t="shared" si="3258"/>
        <v>CH$19</v>
      </c>
      <c r="CI1968" s="80" t="str">
        <f t="shared" si="3258"/>
        <v>CI$19</v>
      </c>
      <c r="CJ1968" s="80" t="str">
        <f t="shared" si="3258"/>
        <v>CJ$19</v>
      </c>
      <c r="CK1968" s="80" t="str">
        <f t="shared" si="3258"/>
        <v>CK$19</v>
      </c>
      <c r="CL1968" s="80" t="str">
        <f t="shared" si="3258"/>
        <v>CL$19</v>
      </c>
      <c r="CN1968" s="60"/>
      <c r="CO1968" s="80" t="str">
        <f t="shared" ref="CO1968:DL1970" si="3259">CO1945</f>
        <v>CO$19</v>
      </c>
      <c r="CP1968" s="80" t="str">
        <f t="shared" si="3259"/>
        <v>CP$19</v>
      </c>
      <c r="CQ1968" s="80" t="str">
        <f t="shared" si="3259"/>
        <v>CQ$19</v>
      </c>
      <c r="CR1968" s="80" t="str">
        <f t="shared" si="3259"/>
        <v>CR$19</v>
      </c>
      <c r="CS1968" s="80" t="str">
        <f t="shared" si="3259"/>
        <v>CS$19</v>
      </c>
      <c r="CT1968" s="80" t="str">
        <f t="shared" si="3259"/>
        <v>CT$19</v>
      </c>
      <c r="CU1968" s="80" t="str">
        <f t="shared" si="3259"/>
        <v>CU$19</v>
      </c>
      <c r="CV1968" s="80" t="str">
        <f t="shared" si="3259"/>
        <v>CV$19</v>
      </c>
      <c r="CW1968" s="80" t="str">
        <f t="shared" si="3259"/>
        <v>CW$19</v>
      </c>
      <c r="CX1968" s="80" t="str">
        <f t="shared" si="3259"/>
        <v>CX$19</v>
      </c>
      <c r="CY1968" s="80" t="str">
        <f t="shared" si="3259"/>
        <v>CY$19</v>
      </c>
      <c r="CZ1968" s="80" t="str">
        <f t="shared" si="3259"/>
        <v>CZ$19</v>
      </c>
      <c r="DA1968" s="80" t="str">
        <f t="shared" si="3259"/>
        <v>DA$19</v>
      </c>
      <c r="DB1968" s="80" t="str">
        <f t="shared" si="3259"/>
        <v>DB$19</v>
      </c>
      <c r="DC1968" s="80" t="str">
        <f t="shared" si="3259"/>
        <v>DC$19</v>
      </c>
      <c r="DD1968" s="80" t="str">
        <f t="shared" si="3259"/>
        <v>DD$19</v>
      </c>
      <c r="DE1968" s="80" t="str">
        <f t="shared" si="3259"/>
        <v>DE$19</v>
      </c>
      <c r="DF1968" s="80" t="str">
        <f t="shared" si="3259"/>
        <v>DF$19</v>
      </c>
      <c r="DG1968" s="80" t="str">
        <f t="shared" si="3259"/>
        <v>DG$19</v>
      </c>
      <c r="DH1968" s="80" t="str">
        <f t="shared" si="3259"/>
        <v>DH$19</v>
      </c>
      <c r="DI1968" s="80" t="str">
        <f t="shared" si="3259"/>
        <v>DI$19</v>
      </c>
      <c r="DJ1968" s="80" t="str">
        <f t="shared" si="3259"/>
        <v>DJ$19</v>
      </c>
      <c r="DK1968" s="80" t="str">
        <f t="shared" si="3259"/>
        <v>DK$19</v>
      </c>
      <c r="DL1968" s="80" t="str">
        <f t="shared" si="3259"/>
        <v>DL$19</v>
      </c>
    </row>
    <row r="1969" spans="1:116" x14ac:dyDescent="0.4">
      <c r="A1969" s="27"/>
      <c r="B1969" s="27"/>
      <c r="C1969" s="27"/>
      <c r="D1969" s="27"/>
      <c r="E1969" s="27"/>
      <c r="F1969" s="27"/>
      <c r="G1969" s="27"/>
      <c r="H1969" s="27"/>
      <c r="I1969" s="27"/>
      <c r="J1969" s="27"/>
      <c r="K1969" s="27"/>
      <c r="L1969" s="27"/>
      <c r="M1969" s="27"/>
      <c r="N1969" s="27"/>
      <c r="O1969" s="27"/>
      <c r="P1969" s="27"/>
      <c r="CN1969" s="27"/>
    </row>
    <row r="1970" spans="1:116" x14ac:dyDescent="0.4">
      <c r="A1970" s="174"/>
      <c r="E1970" s="8"/>
      <c r="G1970" s="175" t="s">
        <v>490</v>
      </c>
      <c r="H1970" s="174"/>
      <c r="I1970" s="176"/>
      <c r="J1970" s="176"/>
      <c r="K1970" s="197"/>
      <c r="L1970" s="197"/>
      <c r="M1970" s="197"/>
      <c r="N1970" s="197"/>
      <c r="O1970" s="197"/>
      <c r="P1970" s="197"/>
      <c r="R1970" s="198"/>
      <c r="S1970" s="174"/>
      <c r="T1970" s="174"/>
      <c r="U1970" s="174"/>
      <c r="V1970" s="174"/>
      <c r="W1970" s="174"/>
      <c r="X1970" s="174"/>
      <c r="Y1970" s="174"/>
      <c r="Z1970" s="174"/>
      <c r="AA1970" s="174"/>
      <c r="AB1970" s="174"/>
      <c r="AC1970" s="174"/>
      <c r="AD1970" s="174"/>
      <c r="AE1970" s="174"/>
      <c r="AF1970" s="174"/>
      <c r="AG1970" s="174"/>
      <c r="AH1970" s="174"/>
      <c r="AI1970" s="174"/>
      <c r="AJ1970" s="174"/>
      <c r="AK1970" s="174"/>
      <c r="AL1970" s="174"/>
      <c r="AM1970" s="174"/>
      <c r="AN1970" s="174"/>
      <c r="AO1970" s="174"/>
      <c r="AP1970" s="174"/>
      <c r="AQ1970" s="174"/>
      <c r="AR1970" s="174"/>
      <c r="AS1970" s="174"/>
      <c r="AT1970" s="174"/>
      <c r="AU1970" s="174"/>
      <c r="AV1970" s="174"/>
      <c r="AW1970" s="174"/>
      <c r="AX1970" s="174"/>
      <c r="AY1970" s="174"/>
      <c r="AZ1970" s="174"/>
      <c r="BA1970" s="174"/>
      <c r="BB1970" s="174"/>
      <c r="BC1970" s="174"/>
      <c r="BD1970" s="174"/>
      <c r="BE1970" s="174"/>
      <c r="BF1970" s="174"/>
      <c r="BG1970" s="174"/>
      <c r="BH1970" s="174"/>
      <c r="BI1970" s="174"/>
      <c r="BJ1970" s="174"/>
      <c r="BK1970" s="174"/>
      <c r="BL1970" s="174"/>
      <c r="BM1970" s="174"/>
      <c r="BN1970" s="174"/>
      <c r="BO1970" s="174"/>
      <c r="BP1970" s="174"/>
      <c r="BQ1970" s="174"/>
      <c r="BR1970" s="174"/>
      <c r="BS1970" s="174"/>
      <c r="BT1970" s="174"/>
      <c r="BU1970" s="174"/>
      <c r="BV1970" s="174"/>
      <c r="BW1970" s="174"/>
      <c r="BX1970" s="174"/>
      <c r="BY1970" s="174"/>
      <c r="BZ1970" s="174"/>
      <c r="CA1970" s="174"/>
      <c r="CB1970" s="174"/>
      <c r="CC1970" s="174"/>
      <c r="CD1970" s="174"/>
      <c r="CE1970" s="174"/>
      <c r="CF1970" s="174"/>
      <c r="CG1970" s="174"/>
      <c r="CH1970" s="174"/>
      <c r="CI1970" s="174"/>
      <c r="CJ1970" s="174"/>
      <c r="CK1970" s="174"/>
      <c r="CL1970" s="174"/>
      <c r="CN1970" s="176"/>
      <c r="CO1970" s="174"/>
      <c r="CP1970" s="174"/>
      <c r="CQ1970" s="174"/>
      <c r="CR1970" s="174"/>
      <c r="CS1970" s="174"/>
      <c r="CT1970" s="174"/>
      <c r="CU1970" s="174"/>
      <c r="CV1970" s="174"/>
      <c r="CW1970" s="174"/>
      <c r="CX1970" s="174"/>
      <c r="CY1970" s="174"/>
      <c r="CZ1970" s="174"/>
      <c r="DA1970" s="174"/>
      <c r="DB1970" s="174"/>
      <c r="DC1970" s="174"/>
      <c r="DD1970" s="174"/>
      <c r="DE1970" s="174"/>
      <c r="DF1970" s="174"/>
      <c r="DG1970" s="174"/>
      <c r="DH1970" s="174"/>
      <c r="DI1970" s="174"/>
      <c r="DJ1970" s="174"/>
      <c r="DK1970" s="174"/>
      <c r="DL1970" s="174"/>
    </row>
    <row r="1971" spans="1:116" x14ac:dyDescent="0.4">
      <c r="A1971" s="174"/>
      <c r="E1971" s="8"/>
      <c r="G1971" s="175" t="s">
        <v>492</v>
      </c>
      <c r="H1971" s="174"/>
      <c r="I1971" s="176"/>
      <c r="J1971" s="176"/>
      <c r="K1971" s="197"/>
      <c r="L1971" s="197"/>
      <c r="M1971" s="197"/>
      <c r="N1971" s="197"/>
      <c r="O1971" s="197"/>
      <c r="P1971" s="197"/>
      <c r="R1971" s="198"/>
      <c r="S1971" s="174"/>
      <c r="T1971" s="174"/>
      <c r="U1971" s="174"/>
      <c r="V1971" s="174"/>
      <c r="W1971" s="174"/>
      <c r="X1971" s="174"/>
      <c r="Y1971" s="174"/>
      <c r="Z1971" s="174"/>
      <c r="AA1971" s="174"/>
      <c r="AB1971" s="174"/>
      <c r="AC1971" s="174"/>
      <c r="AD1971" s="174"/>
      <c r="AE1971" s="174"/>
      <c r="AF1971" s="174"/>
      <c r="AG1971" s="174"/>
      <c r="AH1971" s="174"/>
      <c r="AI1971" s="174"/>
      <c r="AJ1971" s="174"/>
      <c r="AK1971" s="174"/>
      <c r="AL1971" s="174"/>
      <c r="AM1971" s="174"/>
      <c r="AN1971" s="174"/>
      <c r="AO1971" s="174"/>
      <c r="AP1971" s="174"/>
      <c r="AQ1971" s="174"/>
      <c r="AR1971" s="174"/>
      <c r="AS1971" s="174"/>
      <c r="AT1971" s="174"/>
      <c r="AU1971" s="174"/>
      <c r="AV1971" s="174"/>
      <c r="AW1971" s="174"/>
      <c r="AX1971" s="174"/>
      <c r="AY1971" s="174"/>
      <c r="AZ1971" s="174"/>
      <c r="BA1971" s="174"/>
      <c r="BB1971" s="174"/>
      <c r="BC1971" s="174"/>
      <c r="BD1971" s="174"/>
      <c r="BE1971" s="174"/>
      <c r="BF1971" s="174"/>
      <c r="BG1971" s="174"/>
      <c r="BH1971" s="174"/>
      <c r="BI1971" s="174"/>
      <c r="BJ1971" s="174"/>
      <c r="BK1971" s="174"/>
      <c r="BL1971" s="174"/>
      <c r="BM1971" s="174"/>
      <c r="BN1971" s="174"/>
      <c r="BO1971" s="174"/>
      <c r="BP1971" s="174"/>
      <c r="BQ1971" s="174"/>
      <c r="BR1971" s="174"/>
      <c r="BS1971" s="174"/>
      <c r="BT1971" s="174"/>
      <c r="BU1971" s="174"/>
      <c r="BV1971" s="174"/>
      <c r="BW1971" s="174"/>
      <c r="BX1971" s="174"/>
      <c r="BY1971" s="174"/>
      <c r="BZ1971" s="174"/>
      <c r="CA1971" s="174"/>
      <c r="CB1971" s="174"/>
      <c r="CC1971" s="174"/>
      <c r="CD1971" s="174"/>
      <c r="CE1971" s="174"/>
      <c r="CF1971" s="174"/>
      <c r="CG1971" s="174"/>
      <c r="CH1971" s="174"/>
      <c r="CI1971" s="174"/>
      <c r="CJ1971" s="174"/>
      <c r="CK1971" s="174"/>
      <c r="CL1971" s="174"/>
      <c r="CN1971" s="176"/>
      <c r="CO1971" s="174"/>
      <c r="CP1971" s="174"/>
      <c r="CQ1971" s="174"/>
      <c r="CR1971" s="174"/>
      <c r="CS1971" s="174"/>
      <c r="CT1971" s="174"/>
      <c r="CU1971" s="174"/>
      <c r="CV1971" s="174"/>
      <c r="CW1971" s="174"/>
      <c r="CX1971" s="174"/>
      <c r="CY1971" s="174"/>
      <c r="CZ1971" s="174"/>
      <c r="DA1971" s="174"/>
      <c r="DB1971" s="174"/>
      <c r="DC1971" s="174"/>
      <c r="DD1971" s="174"/>
      <c r="DE1971" s="174"/>
      <c r="DF1971" s="174"/>
      <c r="DG1971" s="174"/>
      <c r="DH1971" s="174"/>
      <c r="DI1971" s="174"/>
      <c r="DJ1971" s="174"/>
      <c r="DK1971" s="174"/>
      <c r="DL1971" s="174"/>
    </row>
    <row r="1972" spans="1:116" x14ac:dyDescent="0.4">
      <c r="A1972" s="174"/>
      <c r="E1972" s="8"/>
      <c r="G1972" s="175" t="s">
        <v>461</v>
      </c>
      <c r="H1972" s="174"/>
      <c r="I1972" s="176"/>
      <c r="J1972" s="176"/>
      <c r="K1972" s="197"/>
      <c r="L1972" s="197"/>
      <c r="M1972" s="197"/>
      <c r="N1972" s="197"/>
      <c r="O1972" s="197"/>
      <c r="P1972" s="197"/>
      <c r="R1972" s="198"/>
      <c r="S1972" s="199" t="str">
        <f t="shared" ref="S1972:AX1972" si="3260">S$20</f>
        <v>S$16</v>
      </c>
      <c r="T1972" s="199" t="str">
        <f t="shared" si="3260"/>
        <v>T$16</v>
      </c>
      <c r="U1972" s="199" t="str">
        <f t="shared" si="3260"/>
        <v>U$16</v>
      </c>
      <c r="V1972" s="199" t="str">
        <f t="shared" si="3260"/>
        <v>V$16</v>
      </c>
      <c r="W1972" s="199" t="str">
        <f t="shared" si="3260"/>
        <v>W$16</v>
      </c>
      <c r="X1972" s="199" t="str">
        <f t="shared" si="3260"/>
        <v>X$16</v>
      </c>
      <c r="Y1972" s="199" t="str">
        <f t="shared" si="3260"/>
        <v>Y$16</v>
      </c>
      <c r="Z1972" s="199" t="str">
        <f t="shared" si="3260"/>
        <v>Z$16</v>
      </c>
      <c r="AA1972" s="199" t="str">
        <f t="shared" si="3260"/>
        <v>AA$16</v>
      </c>
      <c r="AB1972" s="199" t="str">
        <f t="shared" si="3260"/>
        <v>AB$16</v>
      </c>
      <c r="AC1972" s="199" t="str">
        <f t="shared" si="3260"/>
        <v>AC$16</v>
      </c>
      <c r="AD1972" s="199" t="str">
        <f t="shared" si="3260"/>
        <v>AD$16</v>
      </c>
      <c r="AE1972" s="199" t="str">
        <f t="shared" si="3260"/>
        <v>AE$16</v>
      </c>
      <c r="AF1972" s="199" t="str">
        <f t="shared" si="3260"/>
        <v>AF$16</v>
      </c>
      <c r="AG1972" s="199" t="str">
        <f t="shared" si="3260"/>
        <v>AG$16</v>
      </c>
      <c r="AH1972" s="199" t="str">
        <f t="shared" si="3260"/>
        <v>AH$16</v>
      </c>
      <c r="AI1972" s="199" t="str">
        <f t="shared" si="3260"/>
        <v>AI$16</v>
      </c>
      <c r="AJ1972" s="199" t="str">
        <f t="shared" si="3260"/>
        <v>AJ$16</v>
      </c>
      <c r="AK1972" s="199" t="str">
        <f t="shared" si="3260"/>
        <v>AK$16</v>
      </c>
      <c r="AL1972" s="199" t="str">
        <f t="shared" si="3260"/>
        <v>AL$16</v>
      </c>
      <c r="AM1972" s="199" t="str">
        <f t="shared" si="3260"/>
        <v>AM$16</v>
      </c>
      <c r="AN1972" s="199" t="str">
        <f t="shared" si="3260"/>
        <v>AN$16</v>
      </c>
      <c r="AO1972" s="199" t="str">
        <f t="shared" si="3260"/>
        <v>AO$16</v>
      </c>
      <c r="AP1972" s="199" t="str">
        <f t="shared" si="3260"/>
        <v>AP$16</v>
      </c>
      <c r="AQ1972" s="199" t="str">
        <f t="shared" si="3260"/>
        <v>AQ$16</v>
      </c>
      <c r="AR1972" s="199" t="str">
        <f t="shared" si="3260"/>
        <v>AR$16</v>
      </c>
      <c r="AS1972" s="199" t="str">
        <f t="shared" si="3260"/>
        <v>AS$16</v>
      </c>
      <c r="AT1972" s="199" t="str">
        <f t="shared" si="3260"/>
        <v>AT$16</v>
      </c>
      <c r="AU1972" s="199" t="str">
        <f t="shared" si="3260"/>
        <v>AU$16</v>
      </c>
      <c r="AV1972" s="199" t="str">
        <f t="shared" si="3260"/>
        <v>AV$16</v>
      </c>
      <c r="AW1972" s="199" t="str">
        <f t="shared" si="3260"/>
        <v>AW$16</v>
      </c>
      <c r="AX1972" s="199" t="str">
        <f t="shared" si="3260"/>
        <v>AX$16</v>
      </c>
      <c r="AY1972" s="199" t="str">
        <f t="shared" ref="AY1972:CD1972" si="3261">AY$20</f>
        <v>AY$16</v>
      </c>
      <c r="AZ1972" s="199" t="str">
        <f t="shared" si="3261"/>
        <v>AZ$16</v>
      </c>
      <c r="BA1972" s="199" t="str">
        <f t="shared" si="3261"/>
        <v>BA$16</v>
      </c>
      <c r="BB1972" s="199" t="str">
        <f t="shared" si="3261"/>
        <v>BB$16</v>
      </c>
      <c r="BC1972" s="199" t="str">
        <f t="shared" si="3261"/>
        <v>BC$16</v>
      </c>
      <c r="BD1972" s="199" t="str">
        <f t="shared" si="3261"/>
        <v>BD$16</v>
      </c>
      <c r="BE1972" s="199" t="str">
        <f t="shared" si="3261"/>
        <v>BE$16</v>
      </c>
      <c r="BF1972" s="199" t="str">
        <f t="shared" si="3261"/>
        <v>BF$16</v>
      </c>
      <c r="BG1972" s="199" t="str">
        <f t="shared" si="3261"/>
        <v>BG$16</v>
      </c>
      <c r="BH1972" s="199" t="str">
        <f t="shared" si="3261"/>
        <v>BH$16</v>
      </c>
      <c r="BI1972" s="199" t="str">
        <f t="shared" si="3261"/>
        <v>BI$16</v>
      </c>
      <c r="BJ1972" s="199" t="str">
        <f t="shared" si="3261"/>
        <v>BJ$16</v>
      </c>
      <c r="BK1972" s="199" t="str">
        <f t="shared" si="3261"/>
        <v>BK$16</v>
      </c>
      <c r="BL1972" s="199" t="str">
        <f t="shared" si="3261"/>
        <v>BL$16</v>
      </c>
      <c r="BM1972" s="199" t="str">
        <f t="shared" si="3261"/>
        <v>BM$16</v>
      </c>
      <c r="BN1972" s="199" t="str">
        <f t="shared" si="3261"/>
        <v>BN$16</v>
      </c>
      <c r="BO1972" s="199" t="str">
        <f t="shared" si="3261"/>
        <v>BO$16</v>
      </c>
      <c r="BP1972" s="199" t="str">
        <f t="shared" si="3261"/>
        <v>BP$16</v>
      </c>
      <c r="BQ1972" s="199" t="str">
        <f t="shared" si="3261"/>
        <v>BQ$16</v>
      </c>
      <c r="BR1972" s="199" t="str">
        <f t="shared" si="3261"/>
        <v>BR$16</v>
      </c>
      <c r="BS1972" s="199" t="str">
        <f t="shared" si="3261"/>
        <v>BS$16</v>
      </c>
      <c r="BT1972" s="199" t="str">
        <f t="shared" si="3261"/>
        <v>BT$16</v>
      </c>
      <c r="BU1972" s="199" t="str">
        <f t="shared" si="3261"/>
        <v>BU$16</v>
      </c>
      <c r="BV1972" s="199" t="str">
        <f t="shared" si="3261"/>
        <v>BV$16</v>
      </c>
      <c r="BW1972" s="199" t="str">
        <f t="shared" si="3261"/>
        <v>BW$16</v>
      </c>
      <c r="BX1972" s="199" t="str">
        <f t="shared" si="3261"/>
        <v>BX$16</v>
      </c>
      <c r="BY1972" s="199" t="str">
        <f t="shared" si="3261"/>
        <v>BY$16</v>
      </c>
      <c r="BZ1972" s="199" t="str">
        <f t="shared" si="3261"/>
        <v>BZ$16</v>
      </c>
      <c r="CA1972" s="199" t="str">
        <f t="shared" si="3261"/>
        <v>CA$16</v>
      </c>
      <c r="CB1972" s="199" t="str">
        <f t="shared" si="3261"/>
        <v>CB$16</v>
      </c>
      <c r="CC1972" s="199" t="str">
        <f t="shared" si="3261"/>
        <v>CC$16</v>
      </c>
      <c r="CD1972" s="199" t="str">
        <f t="shared" si="3261"/>
        <v>CD$16</v>
      </c>
      <c r="CE1972" s="199" t="str">
        <f t="shared" ref="CE1972:CL1972" si="3262">CE$20</f>
        <v>CE$16</v>
      </c>
      <c r="CF1972" s="199" t="str">
        <f t="shared" si="3262"/>
        <v>CF$16</v>
      </c>
      <c r="CG1972" s="199" t="str">
        <f t="shared" si="3262"/>
        <v>CG$16</v>
      </c>
      <c r="CH1972" s="199" t="str">
        <f t="shared" si="3262"/>
        <v>CH$16</v>
      </c>
      <c r="CI1972" s="199" t="str">
        <f t="shared" si="3262"/>
        <v>CI$16</v>
      </c>
      <c r="CJ1972" s="199" t="str">
        <f t="shared" si="3262"/>
        <v>CJ$16</v>
      </c>
      <c r="CK1972" s="199" t="str">
        <f t="shared" si="3262"/>
        <v>CK$16</v>
      </c>
      <c r="CL1972" s="199" t="str">
        <f t="shared" si="3262"/>
        <v>CL$16</v>
      </c>
      <c r="CN1972" s="176"/>
      <c r="CO1972" s="199" t="str">
        <f t="shared" ref="CO1972:DL1972" si="3263">CO$20</f>
        <v>CO$16</v>
      </c>
      <c r="CP1972" s="199" t="str">
        <f t="shared" si="3263"/>
        <v>CP$16</v>
      </c>
      <c r="CQ1972" s="199" t="str">
        <f t="shared" si="3263"/>
        <v>CQ$16</v>
      </c>
      <c r="CR1972" s="199" t="str">
        <f t="shared" si="3263"/>
        <v>CR$16</v>
      </c>
      <c r="CS1972" s="199" t="str">
        <f t="shared" si="3263"/>
        <v>CS$16</v>
      </c>
      <c r="CT1972" s="199" t="str">
        <f t="shared" si="3263"/>
        <v>CT$16</v>
      </c>
      <c r="CU1972" s="199" t="str">
        <f t="shared" si="3263"/>
        <v>CU$16</v>
      </c>
      <c r="CV1972" s="199" t="str">
        <f t="shared" si="3263"/>
        <v>CV$16</v>
      </c>
      <c r="CW1972" s="199" t="str">
        <f t="shared" si="3263"/>
        <v>CW$16</v>
      </c>
      <c r="CX1972" s="199" t="str">
        <f t="shared" si="3263"/>
        <v>CX$16</v>
      </c>
      <c r="CY1972" s="199" t="str">
        <f t="shared" si="3263"/>
        <v>CY$16</v>
      </c>
      <c r="CZ1972" s="199" t="str">
        <f t="shared" si="3263"/>
        <v>CZ$16</v>
      </c>
      <c r="DA1972" s="199" t="str">
        <f t="shared" si="3263"/>
        <v>DA$16</v>
      </c>
      <c r="DB1972" s="199" t="str">
        <f t="shared" si="3263"/>
        <v>DB$16</v>
      </c>
      <c r="DC1972" s="199" t="str">
        <f t="shared" si="3263"/>
        <v>DC$16</v>
      </c>
      <c r="DD1972" s="199" t="str">
        <f t="shared" si="3263"/>
        <v>DD$16</v>
      </c>
      <c r="DE1972" s="199" t="str">
        <f t="shared" si="3263"/>
        <v>DE$16</v>
      </c>
      <c r="DF1972" s="199" t="str">
        <f t="shared" si="3263"/>
        <v>DF$16</v>
      </c>
      <c r="DG1972" s="199" t="str">
        <f t="shared" si="3263"/>
        <v>DG$16</v>
      </c>
      <c r="DH1972" s="199" t="str">
        <f t="shared" si="3263"/>
        <v>DH$16</v>
      </c>
      <c r="DI1972" s="199" t="str">
        <f t="shared" si="3263"/>
        <v>DI$16</v>
      </c>
      <c r="DJ1972" s="199" t="str">
        <f t="shared" si="3263"/>
        <v>DJ$16</v>
      </c>
      <c r="DK1972" s="199" t="str">
        <f t="shared" si="3263"/>
        <v>DK$16</v>
      </c>
      <c r="DL1972" s="199" t="str">
        <f t="shared" si="3263"/>
        <v>DL$16</v>
      </c>
    </row>
    <row r="1973" spans="1:116" x14ac:dyDescent="0.4">
      <c r="A1973" s="174"/>
      <c r="E1973" s="8"/>
      <c r="G1973" s="175" t="s">
        <v>462</v>
      </c>
      <c r="H1973" s="200"/>
      <c r="I1973" s="201"/>
      <c r="J1973" s="201"/>
      <c r="K1973" s="202"/>
      <c r="L1973" s="202"/>
      <c r="M1973" s="202"/>
      <c r="N1973" s="202"/>
      <c r="O1973" s="202"/>
      <c r="P1973" s="202"/>
      <c r="R1973" s="202"/>
      <c r="S1973" s="199" t="str">
        <f t="shared" ref="S1973:AX1973" si="3264">S$21</f>
        <v>S$17</v>
      </c>
      <c r="T1973" s="199" t="str">
        <f t="shared" si="3264"/>
        <v>T$17</v>
      </c>
      <c r="U1973" s="199" t="str">
        <f t="shared" si="3264"/>
        <v>U$17</v>
      </c>
      <c r="V1973" s="199" t="str">
        <f t="shared" si="3264"/>
        <v>V$17</v>
      </c>
      <c r="W1973" s="199" t="str">
        <f t="shared" si="3264"/>
        <v>W$17</v>
      </c>
      <c r="X1973" s="199" t="str">
        <f t="shared" si="3264"/>
        <v>X$17</v>
      </c>
      <c r="Y1973" s="199" t="str">
        <f t="shared" si="3264"/>
        <v>Y$17</v>
      </c>
      <c r="Z1973" s="199" t="str">
        <f t="shared" si="3264"/>
        <v>Z$17</v>
      </c>
      <c r="AA1973" s="199" t="str">
        <f t="shared" si="3264"/>
        <v>AA$17</v>
      </c>
      <c r="AB1973" s="199" t="str">
        <f t="shared" si="3264"/>
        <v>AB$17</v>
      </c>
      <c r="AC1973" s="199" t="str">
        <f t="shared" si="3264"/>
        <v>AC$17</v>
      </c>
      <c r="AD1973" s="199" t="str">
        <f t="shared" si="3264"/>
        <v>AD$17</v>
      </c>
      <c r="AE1973" s="199" t="str">
        <f t="shared" si="3264"/>
        <v>AE$17</v>
      </c>
      <c r="AF1973" s="199" t="str">
        <f t="shared" si="3264"/>
        <v>AF$17</v>
      </c>
      <c r="AG1973" s="199" t="str">
        <f t="shared" si="3264"/>
        <v>AG$17</v>
      </c>
      <c r="AH1973" s="199" t="str">
        <f t="shared" si="3264"/>
        <v>AH$17</v>
      </c>
      <c r="AI1973" s="199" t="str">
        <f t="shared" si="3264"/>
        <v>AI$17</v>
      </c>
      <c r="AJ1973" s="199" t="str">
        <f t="shared" si="3264"/>
        <v>AJ$17</v>
      </c>
      <c r="AK1973" s="199" t="str">
        <f t="shared" si="3264"/>
        <v>AK$17</v>
      </c>
      <c r="AL1973" s="199" t="str">
        <f t="shared" si="3264"/>
        <v>AL$17</v>
      </c>
      <c r="AM1973" s="199" t="str">
        <f t="shared" si="3264"/>
        <v>AM$17</v>
      </c>
      <c r="AN1973" s="199" t="str">
        <f t="shared" si="3264"/>
        <v>AN$17</v>
      </c>
      <c r="AO1973" s="199" t="str">
        <f t="shared" si="3264"/>
        <v>AO$17</v>
      </c>
      <c r="AP1973" s="199" t="str">
        <f t="shared" si="3264"/>
        <v>AP$17</v>
      </c>
      <c r="AQ1973" s="199" t="str">
        <f t="shared" si="3264"/>
        <v>AQ$17</v>
      </c>
      <c r="AR1973" s="199" t="str">
        <f t="shared" si="3264"/>
        <v>AR$17</v>
      </c>
      <c r="AS1973" s="199" t="str">
        <f t="shared" si="3264"/>
        <v>AS$17</v>
      </c>
      <c r="AT1973" s="199" t="str">
        <f t="shared" si="3264"/>
        <v>AT$17</v>
      </c>
      <c r="AU1973" s="199" t="str">
        <f t="shared" si="3264"/>
        <v>AU$17</v>
      </c>
      <c r="AV1973" s="199" t="str">
        <f t="shared" si="3264"/>
        <v>AV$17</v>
      </c>
      <c r="AW1973" s="199" t="str">
        <f t="shared" si="3264"/>
        <v>AW$17</v>
      </c>
      <c r="AX1973" s="199" t="str">
        <f t="shared" si="3264"/>
        <v>AX$17</v>
      </c>
      <c r="AY1973" s="199" t="str">
        <f t="shared" ref="AY1973:CD1973" si="3265">AY$21</f>
        <v>AY$17</v>
      </c>
      <c r="AZ1973" s="199" t="str">
        <f t="shared" si="3265"/>
        <v>AZ$17</v>
      </c>
      <c r="BA1973" s="199" t="str">
        <f t="shared" si="3265"/>
        <v>BA$17</v>
      </c>
      <c r="BB1973" s="199" t="str">
        <f t="shared" si="3265"/>
        <v>BB$17</v>
      </c>
      <c r="BC1973" s="199" t="str">
        <f t="shared" si="3265"/>
        <v>BC$17</v>
      </c>
      <c r="BD1973" s="199" t="str">
        <f t="shared" si="3265"/>
        <v>BD$17</v>
      </c>
      <c r="BE1973" s="199" t="str">
        <f t="shared" si="3265"/>
        <v>BE$17</v>
      </c>
      <c r="BF1973" s="199" t="str">
        <f t="shared" si="3265"/>
        <v>BF$17</v>
      </c>
      <c r="BG1973" s="199" t="str">
        <f t="shared" si="3265"/>
        <v>BG$17</v>
      </c>
      <c r="BH1973" s="199" t="str">
        <f t="shared" si="3265"/>
        <v>BH$17</v>
      </c>
      <c r="BI1973" s="199" t="str">
        <f t="shared" si="3265"/>
        <v>BI$17</v>
      </c>
      <c r="BJ1973" s="199" t="str">
        <f t="shared" si="3265"/>
        <v>BJ$17</v>
      </c>
      <c r="BK1973" s="199" t="str">
        <f t="shared" si="3265"/>
        <v>BK$17</v>
      </c>
      <c r="BL1973" s="199" t="str">
        <f t="shared" si="3265"/>
        <v>BL$17</v>
      </c>
      <c r="BM1973" s="199" t="str">
        <f t="shared" si="3265"/>
        <v>BM$17</v>
      </c>
      <c r="BN1973" s="199" t="str">
        <f t="shared" si="3265"/>
        <v>BN$17</v>
      </c>
      <c r="BO1973" s="199" t="str">
        <f t="shared" si="3265"/>
        <v>BO$17</v>
      </c>
      <c r="BP1973" s="199" t="str">
        <f t="shared" si="3265"/>
        <v>BP$17</v>
      </c>
      <c r="BQ1973" s="199" t="str">
        <f t="shared" si="3265"/>
        <v>BQ$17</v>
      </c>
      <c r="BR1973" s="199" t="str">
        <f t="shared" si="3265"/>
        <v>BR$17</v>
      </c>
      <c r="BS1973" s="199" t="str">
        <f t="shared" si="3265"/>
        <v>BS$17</v>
      </c>
      <c r="BT1973" s="199" t="str">
        <f t="shared" si="3265"/>
        <v>BT$17</v>
      </c>
      <c r="BU1973" s="199" t="str">
        <f t="shared" si="3265"/>
        <v>BU$17</v>
      </c>
      <c r="BV1973" s="199" t="str">
        <f t="shared" si="3265"/>
        <v>BV$17</v>
      </c>
      <c r="BW1973" s="199" t="str">
        <f t="shared" si="3265"/>
        <v>BW$17</v>
      </c>
      <c r="BX1973" s="199" t="str">
        <f t="shared" si="3265"/>
        <v>BX$17</v>
      </c>
      <c r="BY1973" s="199" t="str">
        <f t="shared" si="3265"/>
        <v>BY$17</v>
      </c>
      <c r="BZ1973" s="199" t="str">
        <f t="shared" si="3265"/>
        <v>BZ$17</v>
      </c>
      <c r="CA1973" s="199" t="str">
        <f t="shared" si="3265"/>
        <v>CA$17</v>
      </c>
      <c r="CB1973" s="199" t="str">
        <f t="shared" si="3265"/>
        <v>CB$17</v>
      </c>
      <c r="CC1973" s="199" t="str">
        <f t="shared" si="3265"/>
        <v>CC$17</v>
      </c>
      <c r="CD1973" s="199" t="str">
        <f t="shared" si="3265"/>
        <v>CD$17</v>
      </c>
      <c r="CE1973" s="199" t="str">
        <f t="shared" ref="CE1973:CL1973" si="3266">CE$21</f>
        <v>CE$17</v>
      </c>
      <c r="CF1973" s="199" t="str">
        <f t="shared" si="3266"/>
        <v>CF$17</v>
      </c>
      <c r="CG1973" s="199" t="str">
        <f t="shared" si="3266"/>
        <v>CG$17</v>
      </c>
      <c r="CH1973" s="199" t="str">
        <f t="shared" si="3266"/>
        <v>CH$17</v>
      </c>
      <c r="CI1973" s="199" t="str">
        <f t="shared" si="3266"/>
        <v>CI$17</v>
      </c>
      <c r="CJ1973" s="199" t="str">
        <f t="shared" si="3266"/>
        <v>CJ$17</v>
      </c>
      <c r="CK1973" s="199" t="str">
        <f t="shared" si="3266"/>
        <v>CK$17</v>
      </c>
      <c r="CL1973" s="199" t="str">
        <f t="shared" si="3266"/>
        <v>CL$17</v>
      </c>
      <c r="CN1973" s="201"/>
      <c r="CO1973" s="199" t="str">
        <f t="shared" ref="CO1973:DL1973" si="3267">CO$21</f>
        <v>CO$17</v>
      </c>
      <c r="CP1973" s="199" t="str">
        <f t="shared" si="3267"/>
        <v>CP$17</v>
      </c>
      <c r="CQ1973" s="199" t="str">
        <f t="shared" si="3267"/>
        <v>CQ$17</v>
      </c>
      <c r="CR1973" s="199" t="str">
        <f t="shared" si="3267"/>
        <v>CR$17</v>
      </c>
      <c r="CS1973" s="199" t="str">
        <f t="shared" si="3267"/>
        <v>CS$17</v>
      </c>
      <c r="CT1973" s="199" t="str">
        <f t="shared" si="3267"/>
        <v>CT$17</v>
      </c>
      <c r="CU1973" s="199" t="str">
        <f t="shared" si="3267"/>
        <v>CU$17</v>
      </c>
      <c r="CV1973" s="199" t="str">
        <f t="shared" si="3267"/>
        <v>CV$17</v>
      </c>
      <c r="CW1973" s="199" t="str">
        <f t="shared" si="3267"/>
        <v>CW$17</v>
      </c>
      <c r="CX1973" s="199" t="str">
        <f t="shared" si="3267"/>
        <v>CX$17</v>
      </c>
      <c r="CY1973" s="199" t="str">
        <f t="shared" si="3267"/>
        <v>CY$17</v>
      </c>
      <c r="CZ1973" s="199" t="str">
        <f t="shared" si="3267"/>
        <v>CZ$17</v>
      </c>
      <c r="DA1973" s="199" t="str">
        <f t="shared" si="3267"/>
        <v>DA$17</v>
      </c>
      <c r="DB1973" s="199" t="str">
        <f t="shared" si="3267"/>
        <v>DB$17</v>
      </c>
      <c r="DC1973" s="199" t="str">
        <f t="shared" si="3267"/>
        <v>DC$17</v>
      </c>
      <c r="DD1973" s="199" t="str">
        <f t="shared" si="3267"/>
        <v>DD$17</v>
      </c>
      <c r="DE1973" s="199" t="str">
        <f t="shared" si="3267"/>
        <v>DE$17</v>
      </c>
      <c r="DF1973" s="199" t="str">
        <f t="shared" si="3267"/>
        <v>DF$17</v>
      </c>
      <c r="DG1973" s="199" t="str">
        <f t="shared" si="3267"/>
        <v>DG$17</v>
      </c>
      <c r="DH1973" s="199" t="str">
        <f t="shared" si="3267"/>
        <v>DH$17</v>
      </c>
      <c r="DI1973" s="199" t="str">
        <f t="shared" si="3267"/>
        <v>DI$17</v>
      </c>
      <c r="DJ1973" s="199" t="str">
        <f t="shared" si="3267"/>
        <v>DJ$17</v>
      </c>
      <c r="DK1973" s="199" t="str">
        <f t="shared" si="3267"/>
        <v>DK$17</v>
      </c>
      <c r="DL1973" s="199" t="str">
        <f t="shared" si="3267"/>
        <v>DL$17</v>
      </c>
    </row>
    <row r="1974" spans="1:116" x14ac:dyDescent="0.4">
      <c r="A1974" s="174"/>
      <c r="E1974" s="8"/>
      <c r="G1974" s="175" t="s">
        <v>491</v>
      </c>
      <c r="H1974" s="200"/>
      <c r="I1974" s="201"/>
      <c r="J1974" s="201"/>
      <c r="K1974" s="202"/>
      <c r="L1974" s="202"/>
      <c r="M1974" s="202"/>
      <c r="N1974" s="202"/>
      <c r="O1974" s="202"/>
      <c r="P1974" s="202"/>
      <c r="R1974" s="202"/>
      <c r="S1974" s="190"/>
      <c r="T1974" s="190"/>
      <c r="U1974" s="190"/>
      <c r="V1974" s="190"/>
      <c r="W1974" s="190"/>
      <c r="X1974" s="190"/>
      <c r="Y1974" s="190"/>
      <c r="Z1974" s="190"/>
      <c r="AA1974" s="190"/>
      <c r="AB1974" s="190"/>
      <c r="AC1974" s="190"/>
      <c r="AD1974" s="190"/>
      <c r="AE1974" s="190"/>
      <c r="AF1974" s="190"/>
      <c r="AG1974" s="190"/>
      <c r="AH1974" s="190"/>
      <c r="AI1974" s="190"/>
      <c r="AJ1974" s="190"/>
      <c r="AK1974" s="190"/>
      <c r="AL1974" s="190"/>
      <c r="AM1974" s="190"/>
      <c r="AN1974" s="190"/>
      <c r="AO1974" s="190"/>
      <c r="AP1974" s="190"/>
      <c r="AQ1974" s="190"/>
      <c r="AR1974" s="190"/>
      <c r="AS1974" s="190"/>
      <c r="AT1974" s="190"/>
      <c r="AU1974" s="190"/>
      <c r="AV1974" s="190"/>
      <c r="AW1974" s="190"/>
      <c r="AX1974" s="190"/>
      <c r="AY1974" s="190"/>
      <c r="AZ1974" s="190"/>
      <c r="BA1974" s="190"/>
      <c r="BB1974" s="190"/>
      <c r="BC1974" s="190"/>
      <c r="BD1974" s="190"/>
      <c r="BE1974" s="190"/>
      <c r="BF1974" s="190"/>
      <c r="BG1974" s="190"/>
      <c r="BH1974" s="190"/>
      <c r="BI1974" s="190"/>
      <c r="BJ1974" s="190"/>
      <c r="BK1974" s="190"/>
      <c r="BL1974" s="190"/>
      <c r="BM1974" s="190"/>
      <c r="BN1974" s="190"/>
      <c r="BO1974" s="190"/>
      <c r="BP1974" s="190"/>
      <c r="BQ1974" s="190"/>
      <c r="BR1974" s="190"/>
      <c r="BS1974" s="190"/>
      <c r="BT1974" s="190"/>
      <c r="BU1974" s="190"/>
      <c r="BV1974" s="190"/>
      <c r="BW1974" s="190"/>
      <c r="BX1974" s="190"/>
      <c r="BY1974" s="190"/>
      <c r="BZ1974" s="190"/>
      <c r="CA1974" s="190"/>
      <c r="CB1974" s="190"/>
      <c r="CC1974" s="190"/>
      <c r="CD1974" s="190"/>
      <c r="CE1974" s="190"/>
      <c r="CF1974" s="190"/>
      <c r="CG1974" s="190"/>
      <c r="CH1974" s="190"/>
      <c r="CI1974" s="190"/>
      <c r="CJ1974" s="190"/>
      <c r="CK1974" s="190"/>
      <c r="CL1974" s="190"/>
      <c r="CN1974" s="201"/>
      <c r="CO1974" s="190"/>
      <c r="CP1974" s="190"/>
      <c r="CQ1974" s="190"/>
      <c r="CR1974" s="190"/>
      <c r="CS1974" s="190"/>
      <c r="CT1974" s="190"/>
      <c r="CU1974" s="190"/>
      <c r="CV1974" s="190"/>
      <c r="CW1974" s="190"/>
      <c r="CX1974" s="190"/>
      <c r="CY1974" s="190"/>
      <c r="CZ1974" s="190"/>
      <c r="DA1974" s="190"/>
      <c r="DB1974" s="190"/>
      <c r="DC1974" s="190"/>
      <c r="DD1974" s="190"/>
      <c r="DE1974" s="190"/>
      <c r="DF1974" s="190"/>
      <c r="DG1974" s="190"/>
      <c r="DH1974" s="190"/>
      <c r="DI1974" s="190"/>
      <c r="DJ1974" s="190"/>
      <c r="DK1974" s="190"/>
      <c r="DL1974" s="190"/>
    </row>
    <row r="1975" spans="1:116" x14ac:dyDescent="0.4">
      <c r="A1975" s="174"/>
      <c r="E1975" s="8"/>
      <c r="G1975" s="175" t="s">
        <v>505</v>
      </c>
      <c r="H1975" s="200"/>
      <c r="I1975" s="201"/>
      <c r="J1975" s="201"/>
      <c r="K1975" s="202"/>
      <c r="L1975" s="202"/>
      <c r="M1975" s="202"/>
      <c r="N1975" s="202"/>
      <c r="O1975" s="202"/>
      <c r="P1975" s="202"/>
      <c r="R1975" s="202"/>
      <c r="S1975" s="190"/>
      <c r="T1975" s="190"/>
      <c r="U1975" s="190"/>
      <c r="V1975" s="190"/>
      <c r="W1975" s="190"/>
      <c r="X1975" s="190"/>
      <c r="Y1975" s="190"/>
      <c r="Z1975" s="190"/>
      <c r="AA1975" s="190"/>
      <c r="AB1975" s="190"/>
      <c r="AC1975" s="190"/>
      <c r="AD1975" s="190"/>
      <c r="AE1975" s="190"/>
      <c r="AF1975" s="190"/>
      <c r="AG1975" s="190"/>
      <c r="AH1975" s="190"/>
      <c r="AI1975" s="190"/>
      <c r="AJ1975" s="190"/>
      <c r="AK1975" s="190"/>
      <c r="AL1975" s="190"/>
      <c r="AM1975" s="190"/>
      <c r="AN1975" s="190"/>
      <c r="AO1975" s="190"/>
      <c r="AP1975" s="190"/>
      <c r="AQ1975" s="190"/>
      <c r="AR1975" s="190"/>
      <c r="AS1975" s="190"/>
      <c r="AT1975" s="190"/>
      <c r="AU1975" s="190"/>
      <c r="AV1975" s="190"/>
      <c r="AW1975" s="190"/>
      <c r="AX1975" s="190"/>
      <c r="AY1975" s="190"/>
      <c r="AZ1975" s="190"/>
      <c r="BA1975" s="190"/>
      <c r="BB1975" s="190"/>
      <c r="BC1975" s="190"/>
      <c r="BD1975" s="190"/>
      <c r="BE1975" s="190"/>
      <c r="BF1975" s="190"/>
      <c r="BG1975" s="190"/>
      <c r="BH1975" s="190"/>
      <c r="BI1975" s="190"/>
      <c r="BJ1975" s="190"/>
      <c r="BK1975" s="190"/>
      <c r="BL1975" s="190"/>
      <c r="BM1975" s="190"/>
      <c r="BN1975" s="190"/>
      <c r="BO1975" s="190"/>
      <c r="BP1975" s="190"/>
      <c r="BQ1975" s="190"/>
      <c r="BR1975" s="190"/>
      <c r="BS1975" s="190"/>
      <c r="BT1975" s="190"/>
      <c r="BU1975" s="190"/>
      <c r="BV1975" s="190"/>
      <c r="BW1975" s="190"/>
      <c r="BX1975" s="190"/>
      <c r="BY1975" s="190"/>
      <c r="BZ1975" s="190"/>
      <c r="CA1975" s="190"/>
      <c r="CB1975" s="190"/>
      <c r="CC1975" s="190"/>
      <c r="CD1975" s="190"/>
      <c r="CE1975" s="190"/>
      <c r="CF1975" s="190"/>
      <c r="CG1975" s="190"/>
      <c r="CH1975" s="190"/>
      <c r="CI1975" s="190"/>
      <c r="CJ1975" s="190"/>
      <c r="CK1975" s="190"/>
      <c r="CL1975" s="190"/>
      <c r="CN1975" s="201"/>
      <c r="CO1975" s="190"/>
      <c r="CP1975" s="190"/>
      <c r="CQ1975" s="190"/>
      <c r="CR1975" s="190"/>
      <c r="CS1975" s="190"/>
      <c r="CT1975" s="190"/>
      <c r="CU1975" s="190"/>
      <c r="CV1975" s="190"/>
      <c r="CW1975" s="190"/>
      <c r="CX1975" s="190"/>
      <c r="CY1975" s="190"/>
      <c r="CZ1975" s="190"/>
      <c r="DA1975" s="190"/>
      <c r="DB1975" s="190"/>
      <c r="DC1975" s="190"/>
      <c r="DD1975" s="190"/>
      <c r="DE1975" s="190"/>
      <c r="DF1975" s="190"/>
      <c r="DG1975" s="190"/>
      <c r="DH1975" s="190"/>
      <c r="DI1975" s="190"/>
      <c r="DJ1975" s="190"/>
      <c r="DK1975" s="190"/>
      <c r="DL1975" s="190"/>
    </row>
    <row r="1976" spans="1:116" x14ac:dyDescent="0.4">
      <c r="A1976" s="174"/>
      <c r="E1976" s="8"/>
      <c r="G1976" s="175" t="s">
        <v>463</v>
      </c>
      <c r="H1976" s="200"/>
      <c r="I1976" s="201"/>
      <c r="J1976" s="201"/>
      <c r="K1976" s="202"/>
      <c r="L1976" s="202"/>
      <c r="M1976" s="202"/>
      <c r="N1976" s="202"/>
      <c r="O1976" s="202"/>
      <c r="P1976" s="202"/>
      <c r="R1976" s="202"/>
      <c r="S1976" s="190" t="str">
        <f t="shared" ref="S1976:AX1976" si="3268">S$22</f>
        <v>S$18</v>
      </c>
      <c r="T1976" s="190" t="str">
        <f t="shared" si="3268"/>
        <v>T$18</v>
      </c>
      <c r="U1976" s="190" t="str">
        <f t="shared" si="3268"/>
        <v>U$18</v>
      </c>
      <c r="V1976" s="190" t="str">
        <f t="shared" si="3268"/>
        <v>V$18</v>
      </c>
      <c r="W1976" s="190" t="str">
        <f t="shared" si="3268"/>
        <v>W$18</v>
      </c>
      <c r="X1976" s="190" t="str">
        <f t="shared" si="3268"/>
        <v>X$18</v>
      </c>
      <c r="Y1976" s="190" t="str">
        <f t="shared" si="3268"/>
        <v>Y$18</v>
      </c>
      <c r="Z1976" s="190" t="str">
        <f t="shared" si="3268"/>
        <v>Z$18</v>
      </c>
      <c r="AA1976" s="190" t="str">
        <f t="shared" si="3268"/>
        <v>AA$18</v>
      </c>
      <c r="AB1976" s="190" t="str">
        <f t="shared" si="3268"/>
        <v>AB$18</v>
      </c>
      <c r="AC1976" s="190" t="str">
        <f t="shared" si="3268"/>
        <v>AC$18</v>
      </c>
      <c r="AD1976" s="190" t="str">
        <f t="shared" si="3268"/>
        <v>AD$18</v>
      </c>
      <c r="AE1976" s="190" t="str">
        <f t="shared" si="3268"/>
        <v>AE$18</v>
      </c>
      <c r="AF1976" s="190" t="str">
        <f t="shared" si="3268"/>
        <v>AF$18</v>
      </c>
      <c r="AG1976" s="190" t="str">
        <f t="shared" si="3268"/>
        <v>AG$18</v>
      </c>
      <c r="AH1976" s="190" t="str">
        <f t="shared" si="3268"/>
        <v>AH$18</v>
      </c>
      <c r="AI1976" s="190" t="str">
        <f t="shared" si="3268"/>
        <v>AI$18</v>
      </c>
      <c r="AJ1976" s="190" t="str">
        <f t="shared" si="3268"/>
        <v>AJ$18</v>
      </c>
      <c r="AK1976" s="190" t="str">
        <f t="shared" si="3268"/>
        <v>AK$18</v>
      </c>
      <c r="AL1976" s="190" t="str">
        <f t="shared" si="3268"/>
        <v>AL$18</v>
      </c>
      <c r="AM1976" s="190" t="str">
        <f t="shared" si="3268"/>
        <v>AM$18</v>
      </c>
      <c r="AN1976" s="190" t="str">
        <f t="shared" si="3268"/>
        <v>AN$18</v>
      </c>
      <c r="AO1976" s="190" t="str">
        <f t="shared" si="3268"/>
        <v>AO$18</v>
      </c>
      <c r="AP1976" s="190" t="str">
        <f t="shared" si="3268"/>
        <v>AP$18</v>
      </c>
      <c r="AQ1976" s="190" t="str">
        <f t="shared" si="3268"/>
        <v>AQ$18</v>
      </c>
      <c r="AR1976" s="190" t="str">
        <f t="shared" si="3268"/>
        <v>AR$18</v>
      </c>
      <c r="AS1976" s="190" t="str">
        <f t="shared" si="3268"/>
        <v>AS$18</v>
      </c>
      <c r="AT1976" s="190" t="str">
        <f t="shared" si="3268"/>
        <v>AT$18</v>
      </c>
      <c r="AU1976" s="190" t="str">
        <f t="shared" si="3268"/>
        <v>AU$18</v>
      </c>
      <c r="AV1976" s="190" t="str">
        <f t="shared" si="3268"/>
        <v>AV$18</v>
      </c>
      <c r="AW1976" s="190" t="str">
        <f t="shared" si="3268"/>
        <v>AW$18</v>
      </c>
      <c r="AX1976" s="190" t="str">
        <f t="shared" si="3268"/>
        <v>AX$18</v>
      </c>
      <c r="AY1976" s="190" t="str">
        <f t="shared" ref="AY1976:CD1976" si="3269">AY$22</f>
        <v>AY$18</v>
      </c>
      <c r="AZ1976" s="190" t="str">
        <f t="shared" si="3269"/>
        <v>AZ$18</v>
      </c>
      <c r="BA1976" s="190" t="str">
        <f t="shared" si="3269"/>
        <v>BA$18</v>
      </c>
      <c r="BB1976" s="190" t="str">
        <f t="shared" si="3269"/>
        <v>BB$18</v>
      </c>
      <c r="BC1976" s="190" t="str">
        <f t="shared" si="3269"/>
        <v>BC$18</v>
      </c>
      <c r="BD1976" s="190" t="str">
        <f t="shared" si="3269"/>
        <v>BD$18</v>
      </c>
      <c r="BE1976" s="190" t="str">
        <f t="shared" si="3269"/>
        <v>BE$18</v>
      </c>
      <c r="BF1976" s="190" t="str">
        <f t="shared" si="3269"/>
        <v>BF$18</v>
      </c>
      <c r="BG1976" s="190" t="str">
        <f t="shared" si="3269"/>
        <v>BG$18</v>
      </c>
      <c r="BH1976" s="190" t="str">
        <f t="shared" si="3269"/>
        <v>BH$18</v>
      </c>
      <c r="BI1976" s="190" t="str">
        <f t="shared" si="3269"/>
        <v>BI$18</v>
      </c>
      <c r="BJ1976" s="190" t="str">
        <f t="shared" si="3269"/>
        <v>BJ$18</v>
      </c>
      <c r="BK1976" s="190" t="str">
        <f t="shared" si="3269"/>
        <v>BK$18</v>
      </c>
      <c r="BL1976" s="190" t="str">
        <f t="shared" si="3269"/>
        <v>BL$18</v>
      </c>
      <c r="BM1976" s="190" t="str">
        <f t="shared" si="3269"/>
        <v>BM$18</v>
      </c>
      <c r="BN1976" s="190" t="str">
        <f t="shared" si="3269"/>
        <v>BN$18</v>
      </c>
      <c r="BO1976" s="190" t="str">
        <f t="shared" si="3269"/>
        <v>BO$18</v>
      </c>
      <c r="BP1976" s="190" t="str">
        <f t="shared" si="3269"/>
        <v>BP$18</v>
      </c>
      <c r="BQ1976" s="190" t="str">
        <f t="shared" si="3269"/>
        <v>BQ$18</v>
      </c>
      <c r="BR1976" s="190" t="str">
        <f t="shared" si="3269"/>
        <v>BR$18</v>
      </c>
      <c r="BS1976" s="190" t="str">
        <f t="shared" si="3269"/>
        <v>BS$18</v>
      </c>
      <c r="BT1976" s="190" t="str">
        <f t="shared" si="3269"/>
        <v>BT$18</v>
      </c>
      <c r="BU1976" s="190" t="str">
        <f t="shared" si="3269"/>
        <v>BU$18</v>
      </c>
      <c r="BV1976" s="190" t="str">
        <f t="shared" si="3269"/>
        <v>BV$18</v>
      </c>
      <c r="BW1976" s="190" t="str">
        <f t="shared" si="3269"/>
        <v>BW$18</v>
      </c>
      <c r="BX1976" s="190" t="str">
        <f t="shared" si="3269"/>
        <v>BX$18</v>
      </c>
      <c r="BY1976" s="190" t="str">
        <f t="shared" si="3269"/>
        <v>BY$18</v>
      </c>
      <c r="BZ1976" s="190" t="str">
        <f t="shared" si="3269"/>
        <v>BZ$18</v>
      </c>
      <c r="CA1976" s="190" t="str">
        <f t="shared" si="3269"/>
        <v>CA$18</v>
      </c>
      <c r="CB1976" s="190" t="str">
        <f t="shared" si="3269"/>
        <v>CB$18</v>
      </c>
      <c r="CC1976" s="190" t="str">
        <f t="shared" si="3269"/>
        <v>CC$18</v>
      </c>
      <c r="CD1976" s="190" t="str">
        <f t="shared" si="3269"/>
        <v>CD$18</v>
      </c>
      <c r="CE1976" s="190" t="str">
        <f t="shared" ref="CE1976:CL1976" si="3270">CE$22</f>
        <v>CE$18</v>
      </c>
      <c r="CF1976" s="190" t="str">
        <f t="shared" si="3270"/>
        <v>CF$18</v>
      </c>
      <c r="CG1976" s="190" t="str">
        <f t="shared" si="3270"/>
        <v>CG$18</v>
      </c>
      <c r="CH1976" s="190" t="str">
        <f t="shared" si="3270"/>
        <v>CH$18</v>
      </c>
      <c r="CI1976" s="190" t="str">
        <f t="shared" si="3270"/>
        <v>CI$18</v>
      </c>
      <c r="CJ1976" s="190" t="str">
        <f t="shared" si="3270"/>
        <v>CJ$18</v>
      </c>
      <c r="CK1976" s="190" t="str">
        <f t="shared" si="3270"/>
        <v>CK$18</v>
      </c>
      <c r="CL1976" s="190" t="str">
        <f t="shared" si="3270"/>
        <v>CL$18</v>
      </c>
      <c r="CN1976" s="201"/>
      <c r="CO1976" s="190" t="str">
        <f t="shared" ref="CO1976:DL1976" si="3271">CO$22</f>
        <v>CO$18</v>
      </c>
      <c r="CP1976" s="190" t="str">
        <f t="shared" si="3271"/>
        <v>CP$18</v>
      </c>
      <c r="CQ1976" s="190" t="str">
        <f t="shared" si="3271"/>
        <v>CQ$18</v>
      </c>
      <c r="CR1976" s="190" t="str">
        <f t="shared" si="3271"/>
        <v>CR$18</v>
      </c>
      <c r="CS1976" s="190" t="str">
        <f t="shared" si="3271"/>
        <v>CS$18</v>
      </c>
      <c r="CT1976" s="190" t="str">
        <f t="shared" si="3271"/>
        <v>CT$18</v>
      </c>
      <c r="CU1976" s="190" t="str">
        <f t="shared" si="3271"/>
        <v>CU$18</v>
      </c>
      <c r="CV1976" s="190" t="str">
        <f t="shared" si="3271"/>
        <v>CV$18</v>
      </c>
      <c r="CW1976" s="190" t="str">
        <f t="shared" si="3271"/>
        <v>CW$18</v>
      </c>
      <c r="CX1976" s="190" t="str">
        <f t="shared" si="3271"/>
        <v>CX$18</v>
      </c>
      <c r="CY1976" s="190" t="str">
        <f t="shared" si="3271"/>
        <v>CY$18</v>
      </c>
      <c r="CZ1976" s="190" t="str">
        <f t="shared" si="3271"/>
        <v>CZ$18</v>
      </c>
      <c r="DA1976" s="190" t="str">
        <f t="shared" si="3271"/>
        <v>DA$18</v>
      </c>
      <c r="DB1976" s="190" t="str">
        <f t="shared" si="3271"/>
        <v>DB$18</v>
      </c>
      <c r="DC1976" s="190" t="str">
        <f t="shared" si="3271"/>
        <v>DC$18</v>
      </c>
      <c r="DD1976" s="190" t="str">
        <f t="shared" si="3271"/>
        <v>DD$18</v>
      </c>
      <c r="DE1976" s="190" t="str">
        <f t="shared" si="3271"/>
        <v>DE$18</v>
      </c>
      <c r="DF1976" s="190" t="str">
        <f t="shared" si="3271"/>
        <v>DF$18</v>
      </c>
      <c r="DG1976" s="190" t="str">
        <f t="shared" si="3271"/>
        <v>DG$18</v>
      </c>
      <c r="DH1976" s="190" t="str">
        <f t="shared" si="3271"/>
        <v>DH$18</v>
      </c>
      <c r="DI1976" s="190" t="str">
        <f t="shared" si="3271"/>
        <v>DI$18</v>
      </c>
      <c r="DJ1976" s="190" t="str">
        <f t="shared" si="3271"/>
        <v>DJ$18</v>
      </c>
      <c r="DK1976" s="190" t="str">
        <f t="shared" si="3271"/>
        <v>DK$18</v>
      </c>
      <c r="DL1976" s="190" t="str">
        <f t="shared" si="3271"/>
        <v>DL$18</v>
      </c>
    </row>
    <row r="1977" spans="1:116" x14ac:dyDescent="0.4">
      <c r="A1977" s="174"/>
      <c r="E1977" s="8"/>
      <c r="G1977" s="175" t="s">
        <v>464</v>
      </c>
      <c r="H1977" s="200"/>
      <c r="I1977" s="201"/>
      <c r="J1977" s="201"/>
      <c r="K1977" s="202"/>
      <c r="L1977" s="202"/>
      <c r="M1977" s="202"/>
      <c r="N1977" s="202"/>
      <c r="O1977" s="202"/>
      <c r="P1977" s="202"/>
      <c r="R1977" s="202"/>
      <c r="S1977" s="190" t="str">
        <f t="shared" ref="S1977:AX1977" si="3272">S$23</f>
        <v>S$19</v>
      </c>
      <c r="T1977" s="190" t="str">
        <f t="shared" si="3272"/>
        <v>T$19</v>
      </c>
      <c r="U1977" s="190" t="str">
        <f t="shared" si="3272"/>
        <v>U$19</v>
      </c>
      <c r="V1977" s="190" t="str">
        <f t="shared" si="3272"/>
        <v>V$19</v>
      </c>
      <c r="W1977" s="190" t="str">
        <f t="shared" si="3272"/>
        <v>W$19</v>
      </c>
      <c r="X1977" s="190" t="str">
        <f t="shared" si="3272"/>
        <v>X$19</v>
      </c>
      <c r="Y1977" s="190" t="str">
        <f t="shared" si="3272"/>
        <v>Y$19</v>
      </c>
      <c r="Z1977" s="190" t="str">
        <f t="shared" si="3272"/>
        <v>Z$19</v>
      </c>
      <c r="AA1977" s="190" t="str">
        <f t="shared" si="3272"/>
        <v>AA$19</v>
      </c>
      <c r="AB1977" s="190" t="str">
        <f t="shared" si="3272"/>
        <v>AB$19</v>
      </c>
      <c r="AC1977" s="190" t="str">
        <f t="shared" si="3272"/>
        <v>AC$19</v>
      </c>
      <c r="AD1977" s="190" t="str">
        <f t="shared" si="3272"/>
        <v>AD$19</v>
      </c>
      <c r="AE1977" s="190" t="str">
        <f t="shared" si="3272"/>
        <v>AE$19</v>
      </c>
      <c r="AF1977" s="190" t="str">
        <f t="shared" si="3272"/>
        <v>AF$19</v>
      </c>
      <c r="AG1977" s="190" t="str">
        <f t="shared" si="3272"/>
        <v>AG$19</v>
      </c>
      <c r="AH1977" s="190" t="str">
        <f t="shared" si="3272"/>
        <v>AH$19</v>
      </c>
      <c r="AI1977" s="190" t="str">
        <f t="shared" si="3272"/>
        <v>AI$19</v>
      </c>
      <c r="AJ1977" s="190" t="str">
        <f t="shared" si="3272"/>
        <v>AJ$19</v>
      </c>
      <c r="AK1977" s="190" t="str">
        <f t="shared" si="3272"/>
        <v>AK$19</v>
      </c>
      <c r="AL1977" s="190" t="str">
        <f t="shared" si="3272"/>
        <v>AL$19</v>
      </c>
      <c r="AM1977" s="190" t="str">
        <f t="shared" si="3272"/>
        <v>AM$19</v>
      </c>
      <c r="AN1977" s="190" t="str">
        <f t="shared" si="3272"/>
        <v>AN$19</v>
      </c>
      <c r="AO1977" s="190" t="str">
        <f t="shared" si="3272"/>
        <v>AO$19</v>
      </c>
      <c r="AP1977" s="190" t="str">
        <f t="shared" si="3272"/>
        <v>AP$19</v>
      </c>
      <c r="AQ1977" s="190" t="str">
        <f t="shared" si="3272"/>
        <v>AQ$19</v>
      </c>
      <c r="AR1977" s="190" t="str">
        <f t="shared" si="3272"/>
        <v>AR$19</v>
      </c>
      <c r="AS1977" s="190" t="str">
        <f t="shared" si="3272"/>
        <v>AS$19</v>
      </c>
      <c r="AT1977" s="190" t="str">
        <f t="shared" si="3272"/>
        <v>AT$19</v>
      </c>
      <c r="AU1977" s="190" t="str">
        <f t="shared" si="3272"/>
        <v>AU$19</v>
      </c>
      <c r="AV1977" s="190" t="str">
        <f t="shared" si="3272"/>
        <v>AV$19</v>
      </c>
      <c r="AW1977" s="190" t="str">
        <f t="shared" si="3272"/>
        <v>AW$19</v>
      </c>
      <c r="AX1977" s="190" t="str">
        <f t="shared" si="3272"/>
        <v>AX$19</v>
      </c>
      <c r="AY1977" s="190" t="str">
        <f t="shared" ref="AY1977:CD1977" si="3273">AY$23</f>
        <v>AY$19</v>
      </c>
      <c r="AZ1977" s="190" t="str">
        <f t="shared" si="3273"/>
        <v>AZ$19</v>
      </c>
      <c r="BA1977" s="190" t="str">
        <f t="shared" si="3273"/>
        <v>BA$19</v>
      </c>
      <c r="BB1977" s="190" t="str">
        <f t="shared" si="3273"/>
        <v>BB$19</v>
      </c>
      <c r="BC1977" s="190" t="str">
        <f t="shared" si="3273"/>
        <v>BC$19</v>
      </c>
      <c r="BD1977" s="190" t="str">
        <f t="shared" si="3273"/>
        <v>BD$19</v>
      </c>
      <c r="BE1977" s="190" t="str">
        <f t="shared" si="3273"/>
        <v>BE$19</v>
      </c>
      <c r="BF1977" s="190" t="str">
        <f t="shared" si="3273"/>
        <v>BF$19</v>
      </c>
      <c r="BG1977" s="190" t="str">
        <f t="shared" si="3273"/>
        <v>BG$19</v>
      </c>
      <c r="BH1977" s="190" t="str">
        <f t="shared" si="3273"/>
        <v>BH$19</v>
      </c>
      <c r="BI1977" s="190" t="str">
        <f t="shared" si="3273"/>
        <v>BI$19</v>
      </c>
      <c r="BJ1977" s="190" t="str">
        <f t="shared" si="3273"/>
        <v>BJ$19</v>
      </c>
      <c r="BK1977" s="190" t="str">
        <f t="shared" si="3273"/>
        <v>BK$19</v>
      </c>
      <c r="BL1977" s="190" t="str">
        <f t="shared" si="3273"/>
        <v>BL$19</v>
      </c>
      <c r="BM1977" s="190" t="str">
        <f t="shared" si="3273"/>
        <v>BM$19</v>
      </c>
      <c r="BN1977" s="190" t="str">
        <f t="shared" si="3273"/>
        <v>BN$19</v>
      </c>
      <c r="BO1977" s="190" t="str">
        <f t="shared" si="3273"/>
        <v>BO$19</v>
      </c>
      <c r="BP1977" s="190" t="str">
        <f t="shared" si="3273"/>
        <v>BP$19</v>
      </c>
      <c r="BQ1977" s="190" t="str">
        <f t="shared" si="3273"/>
        <v>BQ$19</v>
      </c>
      <c r="BR1977" s="190" t="str">
        <f t="shared" si="3273"/>
        <v>BR$19</v>
      </c>
      <c r="BS1977" s="190" t="str">
        <f t="shared" si="3273"/>
        <v>BS$19</v>
      </c>
      <c r="BT1977" s="190" t="str">
        <f t="shared" si="3273"/>
        <v>BT$19</v>
      </c>
      <c r="BU1977" s="190" t="str">
        <f t="shared" si="3273"/>
        <v>BU$19</v>
      </c>
      <c r="BV1977" s="190" t="str">
        <f t="shared" si="3273"/>
        <v>BV$19</v>
      </c>
      <c r="BW1977" s="190" t="str">
        <f t="shared" si="3273"/>
        <v>BW$19</v>
      </c>
      <c r="BX1977" s="190" t="str">
        <f t="shared" si="3273"/>
        <v>BX$19</v>
      </c>
      <c r="BY1977" s="190" t="str">
        <f t="shared" si="3273"/>
        <v>BY$19</v>
      </c>
      <c r="BZ1977" s="190" t="str">
        <f t="shared" si="3273"/>
        <v>BZ$19</v>
      </c>
      <c r="CA1977" s="190" t="str">
        <f t="shared" si="3273"/>
        <v>CA$19</v>
      </c>
      <c r="CB1977" s="190" t="str">
        <f t="shared" si="3273"/>
        <v>CB$19</v>
      </c>
      <c r="CC1977" s="190" t="str">
        <f t="shared" si="3273"/>
        <v>CC$19</v>
      </c>
      <c r="CD1977" s="190" t="str">
        <f t="shared" si="3273"/>
        <v>CD$19</v>
      </c>
      <c r="CE1977" s="190" t="str">
        <f t="shared" ref="CE1977:CL1977" si="3274">CE$23</f>
        <v>CE$19</v>
      </c>
      <c r="CF1977" s="190" t="str">
        <f t="shared" si="3274"/>
        <v>CF$19</v>
      </c>
      <c r="CG1977" s="190" t="str">
        <f t="shared" si="3274"/>
        <v>CG$19</v>
      </c>
      <c r="CH1977" s="190" t="str">
        <f t="shared" si="3274"/>
        <v>CH$19</v>
      </c>
      <c r="CI1977" s="190" t="str">
        <f t="shared" si="3274"/>
        <v>CI$19</v>
      </c>
      <c r="CJ1977" s="190" t="str">
        <f t="shared" si="3274"/>
        <v>CJ$19</v>
      </c>
      <c r="CK1977" s="190" t="str">
        <f t="shared" si="3274"/>
        <v>CK$19</v>
      </c>
      <c r="CL1977" s="190" t="str">
        <f t="shared" si="3274"/>
        <v>CL$19</v>
      </c>
      <c r="CN1977" s="201"/>
      <c r="CO1977" s="190" t="str">
        <f t="shared" ref="CO1977:DL1977" si="3275">CO$23</f>
        <v>CO$19</v>
      </c>
      <c r="CP1977" s="190" t="str">
        <f t="shared" si="3275"/>
        <v>CP$19</v>
      </c>
      <c r="CQ1977" s="190" t="str">
        <f t="shared" si="3275"/>
        <v>CQ$19</v>
      </c>
      <c r="CR1977" s="190" t="str">
        <f t="shared" si="3275"/>
        <v>CR$19</v>
      </c>
      <c r="CS1977" s="190" t="str">
        <f t="shared" si="3275"/>
        <v>CS$19</v>
      </c>
      <c r="CT1977" s="190" t="str">
        <f t="shared" si="3275"/>
        <v>CT$19</v>
      </c>
      <c r="CU1977" s="190" t="str">
        <f t="shared" si="3275"/>
        <v>CU$19</v>
      </c>
      <c r="CV1977" s="190" t="str">
        <f t="shared" si="3275"/>
        <v>CV$19</v>
      </c>
      <c r="CW1977" s="190" t="str">
        <f t="shared" si="3275"/>
        <v>CW$19</v>
      </c>
      <c r="CX1977" s="190" t="str">
        <f t="shared" si="3275"/>
        <v>CX$19</v>
      </c>
      <c r="CY1977" s="190" t="str">
        <f t="shared" si="3275"/>
        <v>CY$19</v>
      </c>
      <c r="CZ1977" s="190" t="str">
        <f t="shared" si="3275"/>
        <v>CZ$19</v>
      </c>
      <c r="DA1977" s="190" t="str">
        <f t="shared" si="3275"/>
        <v>DA$19</v>
      </c>
      <c r="DB1977" s="190" t="str">
        <f t="shared" si="3275"/>
        <v>DB$19</v>
      </c>
      <c r="DC1977" s="190" t="str">
        <f t="shared" si="3275"/>
        <v>DC$19</v>
      </c>
      <c r="DD1977" s="190" t="str">
        <f t="shared" si="3275"/>
        <v>DD$19</v>
      </c>
      <c r="DE1977" s="190" t="str">
        <f t="shared" si="3275"/>
        <v>DE$19</v>
      </c>
      <c r="DF1977" s="190" t="str">
        <f t="shared" si="3275"/>
        <v>DF$19</v>
      </c>
      <c r="DG1977" s="190" t="str">
        <f t="shared" si="3275"/>
        <v>DG$19</v>
      </c>
      <c r="DH1977" s="190" t="str">
        <f t="shared" si="3275"/>
        <v>DH$19</v>
      </c>
      <c r="DI1977" s="190" t="str">
        <f t="shared" si="3275"/>
        <v>DI$19</v>
      </c>
      <c r="DJ1977" s="190" t="str">
        <f t="shared" si="3275"/>
        <v>DJ$19</v>
      </c>
      <c r="DK1977" s="190" t="str">
        <f t="shared" si="3275"/>
        <v>DK$19</v>
      </c>
      <c r="DL1977" s="190" t="str">
        <f t="shared" si="3275"/>
        <v>DL$19</v>
      </c>
    </row>
    <row r="1978" spans="1:116" x14ac:dyDescent="0.4">
      <c r="A1978" s="31" t="s">
        <v>218</v>
      </c>
      <c r="B1978" s="31" t="s">
        <v>243</v>
      </c>
      <c r="C1978" s="31"/>
      <c r="D1978" t="s">
        <v>425</v>
      </c>
      <c r="E1978" s="8" t="str">
        <f t="shared" ref="E1978:E2001" si="3276">ROW()&amp;" "&amp;D1978</f>
        <v>1978 FAPPE-F</v>
      </c>
      <c r="F1978" t="s">
        <v>348</v>
      </c>
      <c r="G1978" s="70" t="s">
        <v>281</v>
      </c>
      <c r="H1978" s="48"/>
      <c r="I1978" s="297"/>
      <c r="J1978" s="297"/>
      <c r="K1978" s="48"/>
      <c r="L1978" s="48"/>
      <c r="M1978" s="48"/>
      <c r="N1978" s="48"/>
      <c r="O1978" s="48"/>
      <c r="P1978" s="48"/>
      <c r="R1978" s="70"/>
      <c r="S1978" s="298"/>
      <c r="T1978" s="298"/>
      <c r="U1978" s="298"/>
      <c r="V1978" s="298"/>
      <c r="W1978" s="298"/>
      <c r="X1978" s="298"/>
      <c r="Y1978" s="298"/>
      <c r="Z1978" s="298"/>
      <c r="AA1978" s="298"/>
      <c r="AB1978" s="298"/>
      <c r="AC1978" s="298"/>
      <c r="AD1978" s="298"/>
      <c r="AE1978" s="298"/>
      <c r="AF1978" s="298"/>
      <c r="AG1978" s="298"/>
      <c r="AH1978" s="298"/>
      <c r="AI1978" s="298"/>
      <c r="AJ1978" s="298"/>
      <c r="AK1978" s="298"/>
      <c r="AL1978" s="298"/>
      <c r="AM1978" s="298"/>
      <c r="AN1978" s="298"/>
      <c r="AO1978" s="298"/>
      <c r="AP1978" s="298"/>
      <c r="AQ1978" s="298"/>
      <c r="AR1978" s="298"/>
      <c r="AS1978" s="298"/>
      <c r="AT1978" s="298"/>
      <c r="AU1978" s="298"/>
      <c r="AV1978" s="298"/>
      <c r="AW1978" s="298"/>
      <c r="AX1978" s="298"/>
      <c r="AY1978" s="298"/>
      <c r="AZ1978" s="298"/>
      <c r="BA1978" s="298"/>
      <c r="BB1978" s="298"/>
      <c r="BC1978" s="298"/>
      <c r="BD1978" s="298"/>
      <c r="BE1978" s="298"/>
      <c r="BF1978" s="298"/>
      <c r="BG1978" s="298"/>
      <c r="BH1978" s="298"/>
      <c r="BI1978" s="298"/>
      <c r="BJ1978" s="298"/>
      <c r="BK1978" s="298"/>
      <c r="BL1978" s="298"/>
      <c r="BM1978" s="298"/>
      <c r="BN1978" s="298"/>
      <c r="BO1978" s="298"/>
      <c r="BP1978" s="298"/>
      <c r="BQ1978" s="298"/>
      <c r="BR1978" s="298"/>
      <c r="BS1978" s="298"/>
      <c r="BT1978" s="298"/>
      <c r="BU1978" s="298"/>
      <c r="BV1978" s="298"/>
      <c r="BW1978" s="298"/>
      <c r="BX1978" s="298"/>
      <c r="BY1978" s="298"/>
      <c r="BZ1978" s="298"/>
      <c r="CA1978" s="298"/>
      <c r="CB1978" s="298"/>
      <c r="CC1978" s="298"/>
      <c r="CD1978" s="298"/>
      <c r="CE1978" s="298"/>
      <c r="CF1978" s="298"/>
      <c r="CG1978" s="298"/>
      <c r="CH1978" s="298"/>
      <c r="CI1978" s="298"/>
      <c r="CJ1978" s="298"/>
      <c r="CK1978" s="298"/>
      <c r="CL1978" s="298"/>
      <c r="CN1978" s="297"/>
      <c r="CO1978" s="298"/>
      <c r="CP1978" s="298"/>
      <c r="CQ1978" s="298"/>
      <c r="CR1978" s="298"/>
      <c r="CS1978" s="298"/>
      <c r="CT1978" s="298"/>
      <c r="CU1978" s="298"/>
      <c r="CV1978" s="298"/>
      <c r="CW1978" s="298"/>
      <c r="CX1978" s="298"/>
      <c r="CY1978" s="298"/>
      <c r="CZ1978" s="298"/>
      <c r="DA1978" s="298"/>
      <c r="DB1978" s="298"/>
      <c r="DC1978" s="298"/>
      <c r="DD1978" s="298"/>
      <c r="DE1978" s="298"/>
      <c r="DF1978" s="298"/>
      <c r="DG1978" s="298"/>
      <c r="DH1978" s="298"/>
      <c r="DI1978" s="298"/>
      <c r="DJ1978" s="298"/>
      <c r="DK1978" s="298"/>
      <c r="DL1978" s="298"/>
    </row>
    <row r="1979" spans="1:116" x14ac:dyDescent="0.4">
      <c r="B1979" t="str">
        <f>E1979</f>
        <v>1979 FAPPE-F</v>
      </c>
      <c r="D1979" t="s">
        <v>425</v>
      </c>
      <c r="E1979" s="8" t="str">
        <f t="shared" ref="E1979:E1981" si="3277">ROW()&amp;" "&amp;D1979</f>
        <v>1979 FAPPE-F</v>
      </c>
      <c r="G1979" s="95" t="str">
        <f>"Assumptions - "&amp;G1978</f>
        <v>Assumptions - Fixed secondary PPE:</v>
      </c>
      <c r="I1979"/>
      <c r="J1979"/>
      <c r="R1979"/>
      <c r="S1979"/>
      <c r="T1979"/>
      <c r="U1979"/>
      <c r="V1979"/>
      <c r="W1979"/>
      <c r="X1979"/>
      <c r="Y1979"/>
      <c r="Z1979"/>
      <c r="AA1979"/>
      <c r="AB1979"/>
      <c r="AC1979"/>
      <c r="AD1979"/>
      <c r="AE1979"/>
      <c r="AF1979"/>
      <c r="AG1979"/>
      <c r="AH1979"/>
      <c r="AI1979"/>
      <c r="AJ1979"/>
      <c r="AK1979"/>
      <c r="AL1979"/>
      <c r="AM1979"/>
      <c r="AN1979"/>
      <c r="AO1979"/>
      <c r="AP1979"/>
      <c r="AQ1979"/>
      <c r="AR1979"/>
      <c r="AS1979"/>
      <c r="AT1979"/>
      <c r="AU1979"/>
      <c r="AV1979"/>
      <c r="AW1979"/>
      <c r="AX1979"/>
      <c r="AY1979"/>
      <c r="AZ1979"/>
      <c r="BA1979"/>
      <c r="BB1979"/>
      <c r="BC1979"/>
      <c r="BD1979"/>
      <c r="BE1979"/>
      <c r="BF1979"/>
      <c r="BG1979"/>
      <c r="BH1979"/>
      <c r="BI1979"/>
      <c r="BJ1979"/>
      <c r="BK1979"/>
      <c r="BL1979"/>
      <c r="BM1979"/>
      <c r="BN1979"/>
      <c r="BO1979"/>
      <c r="BP1979"/>
      <c r="BQ1979"/>
      <c r="BR1979"/>
      <c r="BS1979"/>
      <c r="BT1979"/>
      <c r="BU1979"/>
      <c r="BV1979"/>
      <c r="BW1979"/>
      <c r="BX1979"/>
      <c r="BY1979"/>
      <c r="BZ1979"/>
      <c r="CA1979"/>
      <c r="CB1979"/>
      <c r="CC1979"/>
      <c r="CD1979"/>
      <c r="CE1979"/>
      <c r="CF1979"/>
      <c r="CG1979"/>
      <c r="CH1979"/>
      <c r="CI1979"/>
      <c r="CJ1979"/>
      <c r="CK1979"/>
      <c r="CL1979"/>
      <c r="CN1979"/>
    </row>
    <row r="1980" spans="1:116" x14ac:dyDescent="0.4">
      <c r="B1980" t="str">
        <f>E1980</f>
        <v>1980 FAPPE-F</v>
      </c>
      <c r="D1980" t="s">
        <v>425</v>
      </c>
      <c r="E1980" s="8" t="str">
        <f t="shared" si="3276"/>
        <v>1980 FAPPE-F</v>
      </c>
      <c r="G1980" s="145" t="s">
        <v>206</v>
      </c>
      <c r="H1980" s="57">
        <v>5</v>
      </c>
      <c r="S1980" s="72"/>
      <c r="T1980" s="72"/>
      <c r="U1980" s="72"/>
      <c r="V1980" s="72"/>
      <c r="W1980" s="72"/>
      <c r="X1980" s="72"/>
      <c r="Y1980" s="72"/>
      <c r="Z1980" s="72"/>
      <c r="AA1980" s="72"/>
      <c r="AB1980" s="72"/>
      <c r="AC1980" s="72"/>
      <c r="AD1980" s="72"/>
      <c r="AE1980" s="72"/>
      <c r="AF1980" s="72"/>
      <c r="AG1980" s="72"/>
      <c r="AH1980" s="72"/>
      <c r="AI1980" s="72"/>
      <c r="AJ1980" s="72"/>
      <c r="AK1980" s="72"/>
      <c r="AL1980" s="72"/>
      <c r="AM1980" s="72"/>
      <c r="AN1980" s="72"/>
      <c r="AO1980" s="72"/>
      <c r="AP1980" s="72"/>
      <c r="AQ1980" s="72"/>
      <c r="AR1980" s="72"/>
      <c r="AS1980" s="72"/>
      <c r="AT1980" s="72"/>
      <c r="AU1980" s="72"/>
      <c r="AV1980" s="72"/>
      <c r="AW1980" s="72"/>
      <c r="AX1980" s="72"/>
      <c r="AY1980" s="72"/>
      <c r="AZ1980" s="72"/>
      <c r="BA1980" s="72"/>
      <c r="BB1980" s="72"/>
      <c r="BC1980" s="72"/>
      <c r="BD1980" s="72"/>
      <c r="BE1980" s="72"/>
      <c r="BF1980" s="72"/>
      <c r="BG1980" s="72"/>
      <c r="BH1980" s="72"/>
      <c r="BI1980" s="72"/>
      <c r="BJ1980" s="72"/>
      <c r="BK1980" s="72"/>
      <c r="BL1980" s="72"/>
      <c r="BM1980" s="72"/>
      <c r="BN1980" s="72"/>
      <c r="BO1980" s="72"/>
      <c r="BP1980" s="72"/>
      <c r="BQ1980" s="72"/>
      <c r="BR1980" s="72"/>
      <c r="BS1980" s="72"/>
      <c r="BT1980" s="72"/>
      <c r="BU1980" s="72"/>
      <c r="BV1980" s="72"/>
      <c r="BW1980" s="72"/>
      <c r="BX1980" s="72"/>
      <c r="BY1980" s="72"/>
      <c r="BZ1980" s="72"/>
      <c r="CA1980" s="72"/>
      <c r="CB1980" s="72"/>
      <c r="CC1980" s="72"/>
      <c r="CD1980" s="72"/>
      <c r="CE1980" s="72"/>
      <c r="CF1980" s="72"/>
      <c r="CG1980" s="72"/>
      <c r="CH1980" s="72"/>
      <c r="CI1980" s="72"/>
      <c r="CJ1980" s="72"/>
      <c r="CK1980" s="72"/>
      <c r="CL1980" s="72"/>
      <c r="CO1980" s="72"/>
      <c r="CP1980" s="72"/>
      <c r="CQ1980" s="72"/>
      <c r="CR1980" s="72"/>
      <c r="CS1980" s="72"/>
      <c r="CT1980" s="72"/>
      <c r="CU1980" s="72"/>
      <c r="CV1980" s="72"/>
      <c r="CW1980" s="72"/>
      <c r="CX1980" s="72"/>
      <c r="CY1980" s="72"/>
      <c r="CZ1980" s="72"/>
      <c r="DA1980" s="72"/>
      <c r="DB1980" s="72"/>
      <c r="DC1980" s="72"/>
      <c r="DD1980" s="72"/>
      <c r="DE1980" s="72"/>
      <c r="DF1980" s="72"/>
      <c r="DG1980" s="72"/>
      <c r="DH1980" s="72"/>
      <c r="DI1980" s="72"/>
      <c r="DJ1980" s="72"/>
      <c r="DK1980" s="72"/>
      <c r="DL1980" s="72"/>
    </row>
    <row r="1981" spans="1:116" x14ac:dyDescent="0.4">
      <c r="B1981" t="str">
        <f>E1981</f>
        <v>1981 FAPPE-F</v>
      </c>
      <c r="D1981" t="s">
        <v>425</v>
      </c>
      <c r="E1981" s="8" t="str">
        <f t="shared" si="3276"/>
        <v>1981 FAPPE-F</v>
      </c>
      <c r="G1981" s="145" t="s">
        <v>207</v>
      </c>
      <c r="H1981" s="57">
        <v>3</v>
      </c>
      <c r="S1981" s="72"/>
      <c r="T1981" s="72"/>
      <c r="U1981" s="72"/>
      <c r="V1981" s="72"/>
      <c r="W1981" s="72"/>
      <c r="X1981" s="72"/>
      <c r="Y1981" s="72"/>
      <c r="Z1981" s="72"/>
      <c r="AA1981" s="72"/>
      <c r="AB1981" s="72"/>
      <c r="AC1981" s="72"/>
      <c r="AD1981" s="72"/>
      <c r="AE1981" s="72"/>
      <c r="AF1981" s="72"/>
      <c r="AG1981" s="72"/>
      <c r="AH1981" s="72"/>
      <c r="AI1981" s="72"/>
      <c r="AJ1981" s="72"/>
      <c r="AK1981" s="72"/>
      <c r="AL1981" s="72"/>
      <c r="AM1981" s="72"/>
      <c r="AN1981" s="72"/>
      <c r="AO1981" s="72"/>
      <c r="AP1981" s="72"/>
      <c r="AQ1981" s="72"/>
      <c r="AR1981" s="72"/>
      <c r="AS1981" s="72"/>
      <c r="AT1981" s="72"/>
      <c r="AU1981" s="72"/>
      <c r="AV1981" s="72"/>
      <c r="AW1981" s="72"/>
      <c r="AX1981" s="72"/>
      <c r="AY1981" s="72"/>
      <c r="AZ1981" s="72"/>
      <c r="BA1981" s="72"/>
      <c r="BB1981" s="72"/>
      <c r="BC1981" s="72"/>
      <c r="BD1981" s="72"/>
      <c r="BE1981" s="72"/>
      <c r="BF1981" s="72"/>
      <c r="BG1981" s="72"/>
      <c r="BH1981" s="72"/>
      <c r="BI1981" s="72"/>
      <c r="BJ1981" s="72"/>
      <c r="BK1981" s="72"/>
      <c r="BL1981" s="72"/>
      <c r="BM1981" s="72"/>
      <c r="BN1981" s="72"/>
      <c r="BO1981" s="72"/>
      <c r="BP1981" s="72"/>
      <c r="BQ1981" s="72"/>
      <c r="BR1981" s="72"/>
      <c r="BS1981" s="72"/>
      <c r="BT1981" s="72"/>
      <c r="BU1981" s="72"/>
      <c r="BV1981" s="72"/>
      <c r="BW1981" s="72"/>
      <c r="BX1981" s="72"/>
      <c r="BY1981" s="72"/>
      <c r="BZ1981" s="72"/>
      <c r="CA1981" s="72"/>
      <c r="CB1981" s="72"/>
      <c r="CC1981" s="72"/>
      <c r="CD1981" s="72"/>
      <c r="CE1981" s="72"/>
      <c r="CF1981" s="72"/>
      <c r="CG1981" s="72"/>
      <c r="CH1981" s="72"/>
      <c r="CI1981" s="72"/>
      <c r="CJ1981" s="72"/>
      <c r="CK1981" s="72"/>
      <c r="CL1981" s="72"/>
      <c r="CO1981" s="72"/>
      <c r="CP1981" s="72"/>
      <c r="CQ1981" s="72"/>
      <c r="CR1981" s="72"/>
      <c r="CS1981" s="72"/>
      <c r="CT1981" s="72"/>
      <c r="CU1981" s="72"/>
      <c r="CV1981" s="72"/>
      <c r="CW1981" s="72"/>
      <c r="CX1981" s="72"/>
      <c r="CY1981" s="72"/>
      <c r="CZ1981" s="72"/>
      <c r="DA1981" s="72"/>
      <c r="DB1981" s="72"/>
      <c r="DC1981" s="72"/>
      <c r="DD1981" s="72"/>
      <c r="DE1981" s="72"/>
      <c r="DF1981" s="72"/>
      <c r="DG1981" s="72"/>
      <c r="DH1981" s="72"/>
      <c r="DI1981" s="72"/>
      <c r="DJ1981" s="72"/>
      <c r="DK1981" s="72"/>
      <c r="DL1981" s="72"/>
    </row>
    <row r="1982" spans="1:116" x14ac:dyDescent="0.4">
      <c r="D1982" t="s">
        <v>425</v>
      </c>
      <c r="E1982" s="8" t="str">
        <f t="shared" si="3276"/>
        <v>1982 FAPPE-F</v>
      </c>
      <c r="S1982" s="72"/>
      <c r="T1982" s="72"/>
      <c r="U1982" s="72"/>
      <c r="V1982" s="72"/>
      <c r="W1982" s="72"/>
      <c r="X1982" s="72"/>
      <c r="Y1982" s="72"/>
      <c r="Z1982" s="72"/>
      <c r="AA1982" s="72"/>
      <c r="AB1982" s="72"/>
      <c r="AC1982" s="72"/>
      <c r="AD1982" s="72"/>
      <c r="AE1982" s="72"/>
      <c r="AF1982" s="72"/>
      <c r="AG1982" s="72"/>
      <c r="AH1982" s="72"/>
      <c r="AI1982" s="72"/>
      <c r="AJ1982" s="72"/>
      <c r="AK1982" s="72"/>
      <c r="AL1982" s="72"/>
      <c r="AM1982" s="72"/>
      <c r="AN1982" s="72"/>
      <c r="AO1982" s="72"/>
      <c r="AP1982" s="72"/>
      <c r="AQ1982" s="72"/>
      <c r="AR1982" s="72"/>
      <c r="AS1982" s="72"/>
      <c r="AT1982" s="72"/>
      <c r="AU1982" s="72"/>
      <c r="AV1982" s="72"/>
      <c r="AW1982" s="72"/>
      <c r="AX1982" s="72"/>
      <c r="AY1982" s="72"/>
      <c r="AZ1982" s="72"/>
      <c r="BA1982" s="72"/>
      <c r="BB1982" s="72"/>
      <c r="BC1982" s="72"/>
      <c r="BD1982" s="72"/>
      <c r="BE1982" s="72"/>
      <c r="BF1982" s="72"/>
      <c r="BG1982" s="72"/>
      <c r="BH1982" s="72"/>
      <c r="BI1982" s="72"/>
      <c r="BJ1982" s="72"/>
      <c r="BK1982" s="72"/>
      <c r="BL1982" s="72"/>
      <c r="BM1982" s="72"/>
      <c r="BN1982" s="72"/>
      <c r="BO1982" s="72"/>
      <c r="BP1982" s="72"/>
      <c r="BQ1982" s="72"/>
      <c r="BR1982" s="72"/>
      <c r="BS1982" s="72"/>
      <c r="BT1982" s="72"/>
      <c r="BU1982" s="72"/>
      <c r="BV1982" s="72"/>
      <c r="BW1982" s="72"/>
      <c r="BX1982" s="72"/>
      <c r="BY1982" s="72"/>
      <c r="BZ1982" s="72"/>
      <c r="CA1982" s="72"/>
      <c r="CB1982" s="72"/>
      <c r="CC1982" s="72"/>
      <c r="CD1982" s="72"/>
      <c r="CE1982" s="72"/>
      <c r="CF1982" s="72"/>
      <c r="CG1982" s="72"/>
      <c r="CH1982" s="72"/>
      <c r="CI1982" s="72"/>
      <c r="CJ1982" s="72"/>
      <c r="CK1982" s="72"/>
      <c r="CL1982" s="72"/>
      <c r="CO1982" s="72"/>
      <c r="CP1982" s="72"/>
      <c r="CQ1982" s="72"/>
      <c r="CR1982" s="72"/>
      <c r="CS1982" s="72"/>
      <c r="CT1982" s="72"/>
      <c r="CU1982" s="72"/>
      <c r="CV1982" s="72"/>
      <c r="CW1982" s="72"/>
      <c r="CX1982" s="72"/>
      <c r="CY1982" s="72"/>
      <c r="CZ1982" s="72"/>
      <c r="DA1982" s="72"/>
      <c r="DB1982" s="72"/>
      <c r="DC1982" s="72"/>
      <c r="DD1982" s="72"/>
      <c r="DE1982" s="72"/>
      <c r="DF1982" s="72"/>
      <c r="DG1982" s="72"/>
      <c r="DH1982" s="72"/>
      <c r="DI1982" s="72"/>
      <c r="DJ1982" s="72"/>
      <c r="DK1982" s="72"/>
      <c r="DL1982" s="72"/>
    </row>
    <row r="1983" spans="1:116" x14ac:dyDescent="0.4">
      <c r="B1983" t="str">
        <f>E1983</f>
        <v>1983 FAPPE-F</v>
      </c>
      <c r="C1983" t="s">
        <v>235</v>
      </c>
      <c r="D1983" t="s">
        <v>425</v>
      </c>
      <c r="E1983" s="8" t="str">
        <f t="shared" si="3276"/>
        <v>1983 FAPPE-F</v>
      </c>
      <c r="G1983" s="125" t="str">
        <f>"Capital expenditures - "&amp;SUBSTITUTE(G1978,":","")</f>
        <v>Capital expenditures - Fixed secondary PPE</v>
      </c>
      <c r="I1983" s="74"/>
      <c r="J1983" s="74"/>
      <c r="K1983" s="23">
        <v>-1000</v>
      </c>
      <c r="L1983" s="23">
        <v>-2000</v>
      </c>
      <c r="M1983" s="23">
        <v>-4000</v>
      </c>
      <c r="N1983" s="23">
        <v>-8000</v>
      </c>
      <c r="O1983" s="23">
        <v>-16000</v>
      </c>
      <c r="P1983" s="23">
        <v>-32000</v>
      </c>
      <c r="R1983" s="24"/>
      <c r="S1983" s="80" cm="1">
        <f t="array" ref="S1983">INDEX($K:$Q,ROW(),MATCH(S$3,$K$2:$Q$2,0))/12</f>
        <v>-83.333333333333329</v>
      </c>
      <c r="T1983" s="80" cm="1">
        <f t="array" ref="T1983">INDEX($K:$Q,ROW(),MATCH(T$3,$K$2:$Q$2,0))/12</f>
        <v>-83.333333333333329</v>
      </c>
      <c r="U1983" s="80" cm="1">
        <f t="array" ref="U1983">INDEX($K:$Q,ROW(),MATCH(U$3,$K$2:$Q$2,0))/12</f>
        <v>-83.333333333333329</v>
      </c>
      <c r="V1983" s="80" cm="1">
        <f t="array" ref="V1983">INDEX($K:$Q,ROW(),MATCH(V$3,$K$2:$Q$2,0))/12</f>
        <v>-83.333333333333329</v>
      </c>
      <c r="W1983" s="80" cm="1">
        <f t="array" ref="W1983">INDEX($K:$Q,ROW(),MATCH(W$3,$K$2:$Q$2,0))/12</f>
        <v>-83.333333333333329</v>
      </c>
      <c r="X1983" s="80" cm="1">
        <f t="array" ref="X1983">INDEX($K:$Q,ROW(),MATCH(X$3,$K$2:$Q$2,0))/12</f>
        <v>-83.333333333333329</v>
      </c>
      <c r="Y1983" s="80" cm="1">
        <f t="array" ref="Y1983">INDEX($K:$Q,ROW(),MATCH(Y$3,$K$2:$Q$2,0))/12</f>
        <v>-83.333333333333329</v>
      </c>
      <c r="Z1983" s="80" cm="1">
        <f t="array" ref="Z1983">INDEX($K:$Q,ROW(),MATCH(Z$3,$K$2:$Q$2,0))/12</f>
        <v>-83.333333333333329</v>
      </c>
      <c r="AA1983" s="80" cm="1">
        <f t="array" ref="AA1983">INDEX($K:$Q,ROW(),MATCH(AA$3,$K$2:$Q$2,0))/12</f>
        <v>-83.333333333333329</v>
      </c>
      <c r="AB1983" s="80" cm="1">
        <f t="array" ref="AB1983">INDEX($K:$Q,ROW(),MATCH(AB$3,$K$2:$Q$2,0))/12</f>
        <v>-83.333333333333329</v>
      </c>
      <c r="AC1983" s="80" cm="1">
        <f t="array" ref="AC1983">INDEX($K:$Q,ROW(),MATCH(AC$3,$K$2:$Q$2,0))/12</f>
        <v>-83.333333333333329</v>
      </c>
      <c r="AD1983" s="80" cm="1">
        <f t="array" ref="AD1983">INDEX($K:$Q,ROW(),MATCH(AD$3,$K$2:$Q$2,0))/12</f>
        <v>-83.333333333333329</v>
      </c>
      <c r="AE1983" s="80" cm="1">
        <f t="array" ref="AE1983">INDEX($K:$Q,ROW(),MATCH(AE$3,$K$2:$Q$2,0))/12</f>
        <v>-166.66666666666666</v>
      </c>
      <c r="AF1983" s="80" cm="1">
        <f t="array" ref="AF1983">INDEX($K:$Q,ROW(),MATCH(AF$3,$K$2:$Q$2,0))/12</f>
        <v>-166.66666666666666</v>
      </c>
      <c r="AG1983" s="80" cm="1">
        <f t="array" ref="AG1983">INDEX($K:$Q,ROW(),MATCH(AG$3,$K$2:$Q$2,0))/12</f>
        <v>-166.66666666666666</v>
      </c>
      <c r="AH1983" s="80" cm="1">
        <f t="array" ref="AH1983">INDEX($K:$Q,ROW(),MATCH(AH$3,$K$2:$Q$2,0))/12</f>
        <v>-166.66666666666666</v>
      </c>
      <c r="AI1983" s="80" cm="1">
        <f t="array" ref="AI1983">INDEX($K:$Q,ROW(),MATCH(AI$3,$K$2:$Q$2,0))/12</f>
        <v>-166.66666666666666</v>
      </c>
      <c r="AJ1983" s="80" cm="1">
        <f t="array" ref="AJ1983">INDEX($K:$Q,ROW(),MATCH(AJ$3,$K$2:$Q$2,0))/12</f>
        <v>-166.66666666666666</v>
      </c>
      <c r="AK1983" s="80" cm="1">
        <f t="array" ref="AK1983">INDEX($K:$Q,ROW(),MATCH(AK$3,$K$2:$Q$2,0))/12</f>
        <v>-166.66666666666666</v>
      </c>
      <c r="AL1983" s="80" cm="1">
        <f t="array" ref="AL1983">INDEX($K:$Q,ROW(),MATCH(AL$3,$K$2:$Q$2,0))/12</f>
        <v>-166.66666666666666</v>
      </c>
      <c r="AM1983" s="80" cm="1">
        <f t="array" ref="AM1983">INDEX($K:$Q,ROW(),MATCH(AM$3,$K$2:$Q$2,0))/12</f>
        <v>-166.66666666666666</v>
      </c>
      <c r="AN1983" s="80" cm="1">
        <f t="array" ref="AN1983">INDEX($K:$Q,ROW(),MATCH(AN$3,$K$2:$Q$2,0))/12</f>
        <v>-166.66666666666666</v>
      </c>
      <c r="AO1983" s="80" cm="1">
        <f t="array" ref="AO1983">INDEX($K:$Q,ROW(),MATCH(AO$3,$K$2:$Q$2,0))/12</f>
        <v>-166.66666666666666</v>
      </c>
      <c r="AP1983" s="80" cm="1">
        <f t="array" ref="AP1983">INDEX($K:$Q,ROW(),MATCH(AP$3,$K$2:$Q$2,0))/12</f>
        <v>-166.66666666666666</v>
      </c>
      <c r="AQ1983" s="80" cm="1">
        <f t="array" ref="AQ1983">INDEX($K:$Q,ROW(),MATCH(AQ$3,$K$2:$Q$2,0))/12</f>
        <v>-333.33333333333331</v>
      </c>
      <c r="AR1983" s="80" cm="1">
        <f t="array" ref="AR1983">INDEX($K:$Q,ROW(),MATCH(AR$3,$K$2:$Q$2,0))/12</f>
        <v>-333.33333333333331</v>
      </c>
      <c r="AS1983" s="80" cm="1">
        <f t="array" ref="AS1983">INDEX($K:$Q,ROW(),MATCH(AS$3,$K$2:$Q$2,0))/12</f>
        <v>-333.33333333333331</v>
      </c>
      <c r="AT1983" s="80" cm="1">
        <f t="array" ref="AT1983">INDEX($K:$Q,ROW(),MATCH(AT$3,$K$2:$Q$2,0))/12</f>
        <v>-333.33333333333331</v>
      </c>
      <c r="AU1983" s="80" cm="1">
        <f t="array" ref="AU1983">INDEX($K:$Q,ROW(),MATCH(AU$3,$K$2:$Q$2,0))/12</f>
        <v>-333.33333333333331</v>
      </c>
      <c r="AV1983" s="80" cm="1">
        <f t="array" ref="AV1983">INDEX($K:$Q,ROW(),MATCH(AV$3,$K$2:$Q$2,0))/12</f>
        <v>-333.33333333333331</v>
      </c>
      <c r="AW1983" s="80" cm="1">
        <f t="array" ref="AW1983">INDEX($K:$Q,ROW(),MATCH(AW$3,$K$2:$Q$2,0))/12</f>
        <v>-333.33333333333331</v>
      </c>
      <c r="AX1983" s="80" cm="1">
        <f t="array" ref="AX1983">INDEX($K:$Q,ROW(),MATCH(AX$3,$K$2:$Q$2,0))/12</f>
        <v>-333.33333333333331</v>
      </c>
      <c r="AY1983" s="80" cm="1">
        <f t="array" ref="AY1983">INDEX($K:$Q,ROW(),MATCH(AY$3,$K$2:$Q$2,0))/12</f>
        <v>-333.33333333333331</v>
      </c>
      <c r="AZ1983" s="80" cm="1">
        <f t="array" ref="AZ1983">INDEX($K:$Q,ROW(),MATCH(AZ$3,$K$2:$Q$2,0))/12</f>
        <v>-333.33333333333331</v>
      </c>
      <c r="BA1983" s="80" cm="1">
        <f t="array" ref="BA1983">INDEX($K:$Q,ROW(),MATCH(BA$3,$K$2:$Q$2,0))/12</f>
        <v>-333.33333333333331</v>
      </c>
      <c r="BB1983" s="80" cm="1">
        <f t="array" ref="BB1983">INDEX($K:$Q,ROW(),MATCH(BB$3,$K$2:$Q$2,0))/12</f>
        <v>-333.33333333333331</v>
      </c>
      <c r="BC1983" s="80" cm="1">
        <f t="array" ref="BC1983">INDEX($K:$Q,ROW(),MATCH(BC$3,$K$2:$Q$2,0))/12</f>
        <v>-666.66666666666663</v>
      </c>
      <c r="BD1983" s="80" cm="1">
        <f t="array" ref="BD1983">INDEX($K:$Q,ROW(),MATCH(BD$3,$K$2:$Q$2,0))/12</f>
        <v>-666.66666666666663</v>
      </c>
      <c r="BE1983" s="80" cm="1">
        <f t="array" ref="BE1983">INDEX($K:$Q,ROW(),MATCH(BE$3,$K$2:$Q$2,0))/12</f>
        <v>-666.66666666666663</v>
      </c>
      <c r="BF1983" s="80" cm="1">
        <f t="array" ref="BF1983">INDEX($K:$Q,ROW(),MATCH(BF$3,$K$2:$Q$2,0))/12</f>
        <v>-666.66666666666663</v>
      </c>
      <c r="BG1983" s="80" cm="1">
        <f t="array" ref="BG1983">INDEX($K:$Q,ROW(),MATCH(BG$3,$K$2:$Q$2,0))/12</f>
        <v>-666.66666666666663</v>
      </c>
      <c r="BH1983" s="80" cm="1">
        <f t="array" ref="BH1983">INDEX($K:$Q,ROW(),MATCH(BH$3,$K$2:$Q$2,0))/12</f>
        <v>-666.66666666666663</v>
      </c>
      <c r="BI1983" s="80" cm="1">
        <f t="array" ref="BI1983">INDEX($K:$Q,ROW(),MATCH(BI$3,$K$2:$Q$2,0))/12</f>
        <v>-666.66666666666663</v>
      </c>
      <c r="BJ1983" s="80" cm="1">
        <f t="array" ref="BJ1983">INDEX($K:$Q,ROW(),MATCH(BJ$3,$K$2:$Q$2,0))/12</f>
        <v>-666.66666666666663</v>
      </c>
      <c r="BK1983" s="80" cm="1">
        <f t="array" ref="BK1983">INDEX($K:$Q,ROW(),MATCH(BK$3,$K$2:$Q$2,0))/12</f>
        <v>-666.66666666666663</v>
      </c>
      <c r="BL1983" s="80" cm="1">
        <f t="array" ref="BL1983">INDEX($K:$Q,ROW(),MATCH(BL$3,$K$2:$Q$2,0))/12</f>
        <v>-666.66666666666663</v>
      </c>
      <c r="BM1983" s="80" cm="1">
        <f t="array" ref="BM1983">INDEX($K:$Q,ROW(),MATCH(BM$3,$K$2:$Q$2,0))/12</f>
        <v>-666.66666666666663</v>
      </c>
      <c r="BN1983" s="80" cm="1">
        <f t="array" ref="BN1983">INDEX($K:$Q,ROW(),MATCH(BN$3,$K$2:$Q$2,0))/12</f>
        <v>-666.66666666666663</v>
      </c>
      <c r="BO1983" s="80" cm="1">
        <f t="array" ref="BO1983">INDEX($K:$Q,ROW(),MATCH(BO$3,$K$2:$Q$2,0))/12</f>
        <v>-1333.3333333333333</v>
      </c>
      <c r="BP1983" s="80" cm="1">
        <f t="array" ref="BP1983">INDEX($K:$Q,ROW(),MATCH(BP$3,$K$2:$Q$2,0))/12</f>
        <v>-1333.3333333333333</v>
      </c>
      <c r="BQ1983" s="80" cm="1">
        <f t="array" ref="BQ1983">INDEX($K:$Q,ROW(),MATCH(BQ$3,$K$2:$Q$2,0))/12</f>
        <v>-1333.3333333333333</v>
      </c>
      <c r="BR1983" s="80" cm="1">
        <f t="array" ref="BR1983">INDEX($K:$Q,ROW(),MATCH(BR$3,$K$2:$Q$2,0))/12</f>
        <v>-1333.3333333333333</v>
      </c>
      <c r="BS1983" s="80" cm="1">
        <f t="array" ref="BS1983">INDEX($K:$Q,ROW(),MATCH(BS$3,$K$2:$Q$2,0))/12</f>
        <v>-1333.3333333333333</v>
      </c>
      <c r="BT1983" s="80" cm="1">
        <f t="array" ref="BT1983">INDEX($K:$Q,ROW(),MATCH(BT$3,$K$2:$Q$2,0))/12</f>
        <v>-1333.3333333333333</v>
      </c>
      <c r="BU1983" s="80" cm="1">
        <f t="array" ref="BU1983">INDEX($K:$Q,ROW(),MATCH(BU$3,$K$2:$Q$2,0))/12</f>
        <v>-1333.3333333333333</v>
      </c>
      <c r="BV1983" s="80" cm="1">
        <f t="array" ref="BV1983">INDEX($K:$Q,ROW(),MATCH(BV$3,$K$2:$Q$2,0))/12</f>
        <v>-1333.3333333333333</v>
      </c>
      <c r="BW1983" s="80" cm="1">
        <f t="array" ref="BW1983">INDEX($K:$Q,ROW(),MATCH(BW$3,$K$2:$Q$2,0))/12</f>
        <v>-1333.3333333333333</v>
      </c>
      <c r="BX1983" s="80" cm="1">
        <f t="array" ref="BX1983">INDEX($K:$Q,ROW(),MATCH(BX$3,$K$2:$Q$2,0))/12</f>
        <v>-1333.3333333333333</v>
      </c>
      <c r="BY1983" s="80" cm="1">
        <f t="array" ref="BY1983">INDEX($K:$Q,ROW(),MATCH(BY$3,$K$2:$Q$2,0))/12</f>
        <v>-1333.3333333333333</v>
      </c>
      <c r="BZ1983" s="80" cm="1">
        <f t="array" ref="BZ1983">INDEX($K:$Q,ROW(),MATCH(BZ$3,$K$2:$Q$2,0))/12</f>
        <v>-1333.3333333333333</v>
      </c>
      <c r="CA1983" s="80" cm="1">
        <f t="array" ref="CA1983">INDEX($K:$Q,ROW(),MATCH(CA$3,$K$2:$Q$2,0))/12</f>
        <v>-2666.6666666666665</v>
      </c>
      <c r="CB1983" s="80" cm="1">
        <f t="array" ref="CB1983">INDEX($K:$Q,ROW(),MATCH(CB$3,$K$2:$Q$2,0))/12</f>
        <v>-2666.6666666666665</v>
      </c>
      <c r="CC1983" s="80" cm="1">
        <f t="array" ref="CC1983">INDEX($K:$Q,ROW(),MATCH(CC$3,$K$2:$Q$2,0))/12</f>
        <v>-2666.6666666666665</v>
      </c>
      <c r="CD1983" s="80" cm="1">
        <f t="array" ref="CD1983">INDEX($K:$Q,ROW(),MATCH(CD$3,$K$2:$Q$2,0))/12</f>
        <v>-2666.6666666666665</v>
      </c>
      <c r="CE1983" s="80" cm="1">
        <f t="array" ref="CE1983">INDEX($K:$Q,ROW(),MATCH(CE$3,$K$2:$Q$2,0))/12</f>
        <v>-2666.6666666666665</v>
      </c>
      <c r="CF1983" s="80" cm="1">
        <f t="array" ref="CF1983">INDEX($K:$Q,ROW(),MATCH(CF$3,$K$2:$Q$2,0))/12</f>
        <v>-2666.6666666666665</v>
      </c>
      <c r="CG1983" s="80" cm="1">
        <f t="array" ref="CG1983">INDEX($K:$Q,ROW(),MATCH(CG$3,$K$2:$Q$2,0))/12</f>
        <v>-2666.6666666666665</v>
      </c>
      <c r="CH1983" s="80" cm="1">
        <f t="array" ref="CH1983">INDEX($K:$Q,ROW(),MATCH(CH$3,$K$2:$Q$2,0))/12</f>
        <v>-2666.6666666666665</v>
      </c>
      <c r="CI1983" s="80" cm="1">
        <f t="array" ref="CI1983">INDEX($K:$Q,ROW(),MATCH(CI$3,$K$2:$Q$2,0))/12</f>
        <v>-2666.6666666666665</v>
      </c>
      <c r="CJ1983" s="80" cm="1">
        <f t="array" ref="CJ1983">INDEX($K:$Q,ROW(),MATCH(CJ$3,$K$2:$Q$2,0))/12</f>
        <v>-2666.6666666666665</v>
      </c>
      <c r="CK1983" s="80" cm="1">
        <f t="array" ref="CK1983">INDEX($K:$Q,ROW(),MATCH(CK$3,$K$2:$Q$2,0))/12</f>
        <v>-2666.6666666666665</v>
      </c>
      <c r="CL1983" s="80" cm="1">
        <f t="array" ref="CL1983">INDEX($K:$Q,ROW(),MATCH(CL$3,$K$2:$Q$2,0))/12</f>
        <v>-2666.6666666666665</v>
      </c>
      <c r="CN1983" s="74"/>
      <c r="CO1983" s="80" t="e" cm="1">
        <f t="array" ref="CO1983">INDEX($K:$Q,ROW(),MATCH(CO$3,$K$2:$Q$2,0))/CO$5</f>
        <v>#N/A</v>
      </c>
      <c r="CP1983" s="80" t="e" cm="1">
        <f t="array" ref="CP1983">INDEX($K:$Q,ROW(),MATCH(CP$3,$K$2:$Q$2,0))/CP$5</f>
        <v>#N/A</v>
      </c>
      <c r="CQ1983" s="80" t="e" cm="1">
        <f t="array" ref="CQ1983">INDEX($K:$Q,ROW(),MATCH(CQ$3,$K$2:$Q$2,0))/CQ$5</f>
        <v>#N/A</v>
      </c>
      <c r="CR1983" s="80" t="e" cm="1">
        <f t="array" ref="CR1983">INDEX($K:$Q,ROW(),MATCH(CR$3,$K$2:$Q$2,0))/CR$5</f>
        <v>#N/A</v>
      </c>
      <c r="CS1983" s="80" t="e" cm="1">
        <f t="array" ref="CS1983">INDEX($K:$Q,ROW(),MATCH(CS$3,$K$2:$Q$2,0))/CS$5</f>
        <v>#N/A</v>
      </c>
      <c r="CT1983" s="80" t="e" cm="1">
        <f t="array" ref="CT1983">INDEX($K:$Q,ROW(),MATCH(CT$3,$K$2:$Q$2,0))/CT$5</f>
        <v>#N/A</v>
      </c>
      <c r="CU1983" s="80" t="e" cm="1">
        <f t="array" ref="CU1983">INDEX($K:$Q,ROW(),MATCH(CU$3,$K$2:$Q$2,0))/CU$5</f>
        <v>#N/A</v>
      </c>
      <c r="CV1983" s="80" t="e" cm="1">
        <f t="array" ref="CV1983">INDEX($K:$Q,ROW(),MATCH(CV$3,$K$2:$Q$2,0))/CV$5</f>
        <v>#N/A</v>
      </c>
      <c r="CW1983" s="80" t="e" cm="1">
        <f t="array" ref="CW1983">INDEX($K:$Q,ROW(),MATCH(CW$3,$K$2:$Q$2,0))/CW$5</f>
        <v>#N/A</v>
      </c>
      <c r="CX1983" s="80" t="e" cm="1">
        <f t="array" ref="CX1983">INDEX($K:$Q,ROW(),MATCH(CX$3,$K$2:$Q$2,0))/CX$5</f>
        <v>#N/A</v>
      </c>
      <c r="CY1983" s="80" t="e" cm="1">
        <f t="array" ref="CY1983">INDEX($K:$Q,ROW(),MATCH(CY$3,$K$2:$Q$2,0))/CL$5</f>
        <v>#N/A</v>
      </c>
      <c r="CZ1983" s="80" t="e" cm="1">
        <f t="array" ref="CZ1983">INDEX($K:$Q,ROW(),MATCH(CZ$3,$K$2:$Q$2,0))/CZ$5</f>
        <v>#N/A</v>
      </c>
      <c r="DA1983" s="80" t="e" cm="1">
        <f t="array" ref="DA1983">INDEX($K:$Q,ROW(),MATCH(DA$3,$K$2:$Q$2,0))/DA$5</f>
        <v>#N/A</v>
      </c>
      <c r="DB1983" s="80" t="e" cm="1">
        <f t="array" ref="DB1983">INDEX($K:$Q,ROW(),MATCH(DB$3,$K$2:$Q$2,0))/DB$5</f>
        <v>#N/A</v>
      </c>
      <c r="DC1983" s="80" t="e" cm="1">
        <f t="array" ref="DC1983">INDEX($K:$Q,ROW(),MATCH(DC$3,$K$2:$Q$2,0))/DC$5</f>
        <v>#N/A</v>
      </c>
      <c r="DD1983" s="80" t="e" cm="1">
        <f t="array" ref="DD1983">INDEX($K:$Q,ROW(),MATCH(DD$3,$K$2:$Q$2,0))/DD$5</f>
        <v>#N/A</v>
      </c>
      <c r="DE1983" s="80" t="e" cm="1">
        <f t="array" ref="DE1983">INDEX($K:$Q,ROW(),MATCH(DE$3,$K$2:$Q$2,0))/DE$5</f>
        <v>#N/A</v>
      </c>
      <c r="DF1983" s="80" t="e" cm="1">
        <f t="array" ref="DF1983">INDEX($K:$Q,ROW(),MATCH(DF$3,$K$2:$Q$2,0))/DF$5</f>
        <v>#N/A</v>
      </c>
      <c r="DG1983" s="80" t="e" cm="1">
        <f t="array" ref="DG1983">INDEX($K:$Q,ROW(),MATCH(DG$3,$K$2:$Q$2,0))/DG$5</f>
        <v>#N/A</v>
      </c>
      <c r="DH1983" s="80" t="e" cm="1">
        <f t="array" ref="DH1983">INDEX($K:$Q,ROW(),MATCH(DH$3,$K$2:$Q$2,0))/DH$5</f>
        <v>#N/A</v>
      </c>
      <c r="DI1983" s="80" t="e" cm="1">
        <f t="array" ref="DI1983">INDEX($K:$Q,ROW(),MATCH(DI$3,$K$2:$Q$2,0))/DI$5</f>
        <v>#N/A</v>
      </c>
      <c r="DJ1983" s="80" t="e" cm="1">
        <f t="array" ref="DJ1983">INDEX($K:$Q,ROW(),MATCH(DJ$3,$K$2:$Q$2,0))/DJ$5</f>
        <v>#N/A</v>
      </c>
      <c r="DK1983" s="80" t="e" cm="1">
        <f t="array" ref="DK1983">INDEX($K:$Q,ROW(),MATCH(DK$3,$K$2:$Q$2,0))/DK$5</f>
        <v>#N/A</v>
      </c>
      <c r="DL1983" s="80" t="e" cm="1">
        <f t="array" ref="DL1983">INDEX($K:$Q,ROW(),MATCH(DL$3,$K$2:$Q$2,0))/DL$5</f>
        <v>#N/A</v>
      </c>
    </row>
    <row r="1984" spans="1:116" x14ac:dyDescent="0.4">
      <c r="D1984" t="s">
        <v>425</v>
      </c>
      <c r="E1984" s="8" t="str">
        <f t="shared" si="3276"/>
        <v>1984 FAPPE-F</v>
      </c>
      <c r="G1984" s="125"/>
      <c r="S1984" s="80"/>
      <c r="T1984" s="72"/>
      <c r="U1984" s="72"/>
      <c r="V1984" s="72"/>
      <c r="W1984" s="72"/>
      <c r="X1984" s="72"/>
      <c r="Y1984" s="72"/>
      <c r="Z1984" s="72"/>
      <c r="AA1984" s="72"/>
      <c r="AB1984" s="72"/>
      <c r="AC1984" s="72"/>
      <c r="AD1984" s="72"/>
      <c r="AE1984" s="72"/>
      <c r="AF1984" s="72"/>
      <c r="AG1984" s="72"/>
      <c r="AH1984" s="72"/>
      <c r="AI1984" s="72"/>
      <c r="AJ1984" s="72"/>
      <c r="AK1984" s="72"/>
      <c r="AL1984" s="72"/>
      <c r="AM1984" s="72"/>
      <c r="AN1984" s="72"/>
      <c r="AO1984" s="72"/>
      <c r="AP1984" s="72"/>
      <c r="AQ1984" s="72"/>
      <c r="AR1984" s="72"/>
      <c r="AS1984" s="72"/>
      <c r="AT1984" s="72"/>
      <c r="AU1984" s="72"/>
      <c r="AV1984" s="72"/>
      <c r="AW1984" s="72"/>
      <c r="AX1984" s="72"/>
      <c r="AY1984" s="72"/>
      <c r="AZ1984" s="72"/>
      <c r="BA1984" s="72"/>
      <c r="BB1984" s="72"/>
      <c r="BC1984" s="72"/>
      <c r="BD1984" s="72"/>
      <c r="BE1984" s="72"/>
      <c r="BF1984" s="72"/>
      <c r="BG1984" s="72"/>
      <c r="BH1984" s="72"/>
      <c r="BI1984" s="72"/>
      <c r="BJ1984" s="72"/>
      <c r="BK1984" s="72"/>
      <c r="BL1984" s="72"/>
      <c r="BM1984" s="72"/>
      <c r="BN1984" s="72"/>
      <c r="BO1984" s="72"/>
      <c r="BP1984" s="72"/>
      <c r="BQ1984" s="72"/>
      <c r="BR1984" s="72"/>
      <c r="BS1984" s="72"/>
      <c r="BT1984" s="72"/>
      <c r="BU1984" s="72"/>
      <c r="BV1984" s="72"/>
      <c r="BW1984" s="72"/>
      <c r="BX1984" s="72"/>
      <c r="BY1984" s="72"/>
      <c r="BZ1984" s="72"/>
      <c r="CA1984" s="72"/>
      <c r="CB1984" s="72"/>
      <c r="CC1984" s="72"/>
      <c r="CD1984" s="72"/>
      <c r="CE1984" s="72"/>
      <c r="CF1984" s="72"/>
      <c r="CG1984" s="72"/>
      <c r="CH1984" s="72"/>
      <c r="CI1984" s="72"/>
      <c r="CJ1984" s="72"/>
      <c r="CK1984" s="72"/>
      <c r="CL1984" s="72"/>
      <c r="CO1984" s="72"/>
      <c r="CP1984" s="72"/>
      <c r="CQ1984" s="72"/>
      <c r="CR1984" s="72"/>
      <c r="CS1984" s="72"/>
      <c r="CT1984" s="72"/>
      <c r="CU1984" s="72"/>
      <c r="CV1984" s="72"/>
      <c r="CW1984" s="72"/>
      <c r="CX1984" s="72"/>
      <c r="CY1984" s="72"/>
      <c r="CZ1984" s="72"/>
      <c r="DA1984" s="72"/>
      <c r="DB1984" s="72"/>
      <c r="DC1984" s="72"/>
      <c r="DD1984" s="72"/>
      <c r="DE1984" s="72"/>
      <c r="DF1984" s="72"/>
      <c r="DG1984" s="72"/>
      <c r="DH1984" s="72"/>
      <c r="DI1984" s="72"/>
      <c r="DJ1984" s="72"/>
      <c r="DK1984" s="72"/>
      <c r="DL1984" s="72"/>
    </row>
    <row r="1985" spans="2:116" x14ac:dyDescent="0.4">
      <c r="D1985" t="s">
        <v>425</v>
      </c>
      <c r="E1985" s="8" t="str">
        <f t="shared" si="3276"/>
        <v>1985 FAPPE-F</v>
      </c>
      <c r="G1985" s="95" t="s">
        <v>204</v>
      </c>
      <c r="H1985" s="12"/>
      <c r="S1985" s="72"/>
      <c r="T1985" s="72"/>
      <c r="U1985" s="72"/>
      <c r="V1985" s="72"/>
      <c r="W1985" s="72"/>
      <c r="X1985" s="72"/>
      <c r="Y1985" s="72"/>
      <c r="Z1985" s="72"/>
      <c r="AA1985" s="72"/>
      <c r="AB1985" s="72"/>
      <c r="AC1985" s="72"/>
      <c r="AD1985" s="72"/>
      <c r="AE1985" s="72"/>
      <c r="AF1985" s="72"/>
      <c r="AG1985" s="72"/>
      <c r="AH1985" s="72"/>
      <c r="AI1985" s="72"/>
      <c r="AJ1985" s="72"/>
      <c r="AK1985" s="72"/>
      <c r="AL1985" s="72"/>
      <c r="AM1985" s="72"/>
      <c r="AN1985" s="72"/>
      <c r="AO1985" s="72"/>
      <c r="AP1985" s="72"/>
      <c r="AQ1985" s="72"/>
      <c r="AR1985" s="72"/>
      <c r="AS1985" s="72"/>
      <c r="AT1985" s="72"/>
      <c r="AU1985" s="72"/>
      <c r="AV1985" s="72"/>
      <c r="AW1985" s="72"/>
      <c r="AX1985" s="72"/>
      <c r="AY1985" s="72"/>
      <c r="AZ1985" s="72"/>
      <c r="BA1985" s="72"/>
      <c r="BB1985" s="72"/>
      <c r="BC1985" s="72"/>
      <c r="BD1985" s="72"/>
      <c r="BE1985" s="72"/>
      <c r="BF1985" s="72"/>
      <c r="BG1985" s="72"/>
      <c r="BH1985" s="72"/>
      <c r="BI1985" s="72"/>
      <c r="BJ1985" s="72"/>
      <c r="BK1985" s="72"/>
      <c r="BL1985" s="72"/>
      <c r="BM1985" s="72"/>
      <c r="BN1985" s="72"/>
      <c r="BO1985" s="72"/>
      <c r="BP1985" s="72"/>
      <c r="BQ1985" s="72"/>
      <c r="BR1985" s="72"/>
      <c r="BS1985" s="72"/>
      <c r="BT1985" s="72"/>
      <c r="BU1985" s="72"/>
      <c r="BV1985" s="72"/>
      <c r="BW1985" s="72"/>
      <c r="BX1985" s="72"/>
      <c r="BY1985" s="72"/>
      <c r="BZ1985" s="72"/>
      <c r="CA1985" s="72"/>
      <c r="CB1985" s="72"/>
      <c r="CC1985" s="72"/>
      <c r="CD1985" s="72"/>
      <c r="CE1985" s="72"/>
      <c r="CF1985" s="72"/>
      <c r="CG1985" s="72"/>
      <c r="CH1985" s="72"/>
      <c r="CI1985" s="72"/>
      <c r="CJ1985" s="72"/>
      <c r="CK1985" s="72"/>
      <c r="CL1985" s="72"/>
      <c r="CO1985" s="72"/>
      <c r="CP1985" s="72"/>
      <c r="CQ1985" s="72"/>
      <c r="CR1985" s="72"/>
      <c r="CS1985" s="72"/>
      <c r="CT1985" s="72"/>
      <c r="CU1985" s="72"/>
      <c r="CV1985" s="72"/>
      <c r="CW1985" s="72"/>
      <c r="CX1985" s="72"/>
      <c r="CY1985" s="72"/>
      <c r="CZ1985" s="72"/>
      <c r="DA1985" s="72"/>
      <c r="DB1985" s="72"/>
      <c r="DC1985" s="72"/>
      <c r="DD1985" s="72"/>
      <c r="DE1985" s="72"/>
      <c r="DF1985" s="72"/>
      <c r="DG1985" s="72"/>
      <c r="DH1985" s="72"/>
      <c r="DI1985" s="72"/>
      <c r="DJ1985" s="72"/>
      <c r="DK1985" s="72"/>
      <c r="DL1985" s="72"/>
    </row>
    <row r="1986" spans="2:116" x14ac:dyDescent="0.4">
      <c r="C1986" t="s">
        <v>233</v>
      </c>
      <c r="D1986" t="s">
        <v>425</v>
      </c>
      <c r="E1986" s="8" t="str">
        <f t="shared" si="3276"/>
        <v>1986 FAPPE-F</v>
      </c>
      <c r="G1986" s="158" t="str">
        <f>"Depreciation - "&amp;SUBSTITUTE(G1978,":","")</f>
        <v>Depreciation - Fixed secondary PPE</v>
      </c>
      <c r="J1986" s="80">
        <f>SUMIF($5:$5,I$2,1984:1984)</f>
        <v>0</v>
      </c>
      <c r="K1986" s="24">
        <f ca="1">SUMIF($3:$3,K$2,1986:1986)</f>
        <v>-139.66165856103825</v>
      </c>
      <c r="L1986" s="24">
        <f ca="1">SUMIF($3:$3,L$2,1986:1986)</f>
        <v>-511.64930342364386</v>
      </c>
      <c r="M1986" s="24">
        <f ca="1">SUMIF($3:$3,M$2,1986:1986)</f>
        <v>-1275.6173201828369</v>
      </c>
      <c r="N1986" s="24">
        <f ca="1">SUMIF($3:$3,N$2,1986:1986)</f>
        <v>-2860.9263605892866</v>
      </c>
      <c r="O1986" s="24">
        <f ca="1">SUMIF($3:$3,O$2,1986:1986)</f>
        <v>-6046.4615683227339</v>
      </c>
      <c r="P1986" s="24">
        <f ca="1">SUMIF($3:$3,P$2,1986:1986)</f>
        <v>-12310.543508908444</v>
      </c>
      <c r="R1986" s="24"/>
      <c r="S1986" s="80" cm="1">
        <f t="array" aca="1" ref="S1986" ca="1">(SUM(INDEX(1981:1981,1,MAX(COLUMN($R:$R),COLUMN()-($H1980*12-1))):S1983)/($H1980*12)+IF($R1988=0,0,SUM(INDEX(1986:1986,1,MAX(COLUMN($R:$R),COLUMN()-(($H1980-$H1981)*12))):S1988)/(($H1980)*12)))</f>
        <v>-3.1073446327683616</v>
      </c>
      <c r="T1986" s="80" cm="1">
        <f t="array" aca="1" ref="T1986" ca="1">(SUM(INDEX(1981:1981,1,MAX(COLUMN($R:$R),COLUMN()-($H1980*12-1))):T1983)/($H1980*12)+IF($R1988=0,0,SUM(INDEX(1986:1986,1,MAX(COLUMN($R:$R),COLUMN()-(($H1980-$H1981)*12))):T1988)/(($H1980)*12)))</f>
        <v>-4.5724408694819498</v>
      </c>
      <c r="U1986" s="80" cm="1">
        <f t="array" aca="1" ref="U1986" ca="1">(SUM(INDEX(1981:1981,1,MAX(COLUMN($R:$R),COLUMN()-($H1980*12-1))):U1983)/($H1980*12)+IF($R1988=0,0,SUM(INDEX(1986:1986,1,MAX(COLUMN($R:$R),COLUMN()-(($H1980-$H1981)*12))):U1988)/(($H1980)*12)))</f>
        <v>-6.0623692458008529</v>
      </c>
      <c r="V1986" s="80" cm="1">
        <f t="array" aca="1" ref="V1986" ca="1">(SUM(INDEX(1981:1981,1,MAX(COLUMN($R:$R),COLUMN()-($H1980*12-1))):V1983)/($H1980*12)+IF($R1988=0,0,SUM(INDEX(1986:1986,1,MAX(COLUMN($R:$R),COLUMN()-(($H1980-$H1981)*12))):V1988)/(($H1980)*12)))</f>
        <v>-7.5775506454471948</v>
      </c>
      <c r="W1986" s="80" cm="1">
        <f t="array" aca="1" ref="W1986" ca="1">(SUM(INDEX(1981:1981,1,MAX(COLUMN($R:$R),COLUMN()-($H1980*12-1))):W1983)/($H1980*12)+IF($R1988=0,0,SUM(INDEX(1986:1986,1,MAX(COLUMN($R:$R),COLUMN()-(($H1980-$H1981)*12))):W1988)/(($H1980)*12)))</f>
        <v>-9.1184130857655088</v>
      </c>
      <c r="X1986" s="80" cm="1">
        <f t="array" aca="1" ref="X1986" ca="1">(SUM(INDEX(1981:1981,1,MAX(COLUMN($R:$R),COLUMN()-($H1980*12-1))):X1983)/($H1980*12)+IF($R1988=0,0,SUM(INDEX(1986:1986,1,MAX(COLUMN($R:$R),COLUMN()-(($H1980-$H1981)*12))):X1988)/(($H1980)*12)))</f>
        <v>-10.68539183863159</v>
      </c>
      <c r="Y1986" s="80" cm="1">
        <f t="array" aca="1" ref="Y1986" ca="1">(SUM(INDEX(1981:1981,1,MAX(COLUMN($R:$R),COLUMN()-($H1980*12-1))):Y1983)/($H1980*12)+IF($R1988=0,0,SUM(INDEX(1986:1986,1,MAX(COLUMN($R:$R),COLUMN()-(($H1980-$H1981)*12))):Y1988)/(($H1980)*12)))</f>
        <v>-12.278929553410656</v>
      </c>
      <c r="Z1986" s="80" cm="1">
        <f t="array" aca="1" ref="Z1986" ca="1">(SUM(INDEX(1981:1981,1,MAX(COLUMN($R:$R),COLUMN()-($H1980*12-1))):Z1983)/($H1980*12)+IF($R1988=0,0,SUM(INDEX(1986:1986,1,MAX(COLUMN($R:$R),COLUMN()-(($H1980-$H1981)*12))):Z1988)/(($H1980)*12)))</f>
        <v>-13.899476381999538</v>
      </c>
      <c r="AA1986" s="80" cm="1">
        <f t="array" aca="1" ref="AA1986" ca="1">(SUM(INDEX(1981:1981,1,MAX(COLUMN($R:$R),COLUMN()-($H1980*12-1))):AA1983)/($H1980*12)+IF($R1988=0,0,SUM(INDEX(1986:1986,1,MAX(COLUMN($R:$R),COLUMN()-(($H1980-$H1981)*12))):AA1988)/(($H1980)*12)))</f>
        <v>-15.547490105988231</v>
      </c>
      <c r="AB1986" s="80" cm="1">
        <f t="array" aca="1" ref="AB1986" ca="1">(SUM(INDEX(1981:1981,1,MAX(COLUMN($R:$R),COLUMN()-($H1980*12-1))):AB1983)/($H1980*12)+IF($R1988=0,0,SUM(INDEX(1986:1986,1,MAX(COLUMN($R:$R),COLUMN()-(($H1980-$H1981)*12))):AB1988)/(($H1980)*12)))</f>
        <v>-17.223436265976733</v>
      </c>
      <c r="AC1986" s="80" cm="1">
        <f t="array" aca="1" ref="AC1986" ca="1">(SUM(INDEX(1981:1981,1,MAX(COLUMN($R:$R),COLUMN()-($H1980*12-1))):AC1983)/($H1980*12)+IF($R1988=0,0,SUM(INDEX(1986:1986,1,MAX(COLUMN($R:$R),COLUMN()-(($H1980-$H1981)*12))):AC1988)/(($H1980)*12)))</f>
        <v>-18.927788293083683</v>
      </c>
      <c r="AD1986" s="80" cm="1">
        <f t="array" aca="1" ref="AD1986" ca="1">(SUM(INDEX(1981:1981,1,MAX(COLUMN($R:$R),COLUMN()-($H1980*12-1))):AD1983)/($H1980*12)+IF($R1988=0,0,SUM(INDEX(1986:1986,1,MAX(COLUMN($R:$R),COLUMN()-(($H1980-$H1981)*12))):AD1988)/(($H1980)*12)))</f>
        <v>-20.661027642683973</v>
      </c>
      <c r="AE1986" s="80" cm="1">
        <f t="array" aca="1" ref="AE1986" ca="1">(SUM(INDEX(1981:1981,1,MAX(COLUMN($R:$R),COLUMN()-($H1980*12-1))):AE1983)/($H1980*12)+IF($R1988=0,0,SUM(INDEX(1986:1986,1,MAX(COLUMN($R:$R),COLUMN()-(($H1980-$H1981)*12))):AE1988)/(($H1980)*12)))</f>
        <v>-23.836073308944155</v>
      </c>
      <c r="AF1986" s="80" cm="1">
        <f t="array" aca="1" ref="AF1986" ca="1">(SUM(INDEX(1981:1981,1,MAX(COLUMN($R:$R),COLUMN()-($H1980*12-1))):AF1983)/($H1980*12)+IF($R1988=0,0,SUM(INDEX(1986:1986,1,MAX(COLUMN($R:$R),COLUMN()-(($H1980-$H1981)*12))):AF1988)/(($H1980)*12)))</f>
        <v>-27.064933308530776</v>
      </c>
      <c r="AG1986" s="80" cm="1">
        <f t="array" aca="1" ref="AG1986" ca="1">(SUM(INDEX(1981:1981,1,MAX(COLUMN($R:$R),COLUMN()-($H1980*12-1))):AG1983)/($H1980*12)+IF($R1988=0,0,SUM(INDEX(1986:1986,1,MAX(COLUMN($R:$R),COLUMN()-(($H1980-$H1981)*12))):AG1988)/(($H1980)*12)))</f>
        <v>-30.348519748788362</v>
      </c>
      <c r="AH1986" s="80" cm="1">
        <f t="array" aca="1" ref="AH1986" ca="1">(SUM(INDEX(1981:1981,1,MAX(COLUMN($R:$R),COLUMN()-($H1980*12-1))):AH1983)/($H1980*12)+IF($R1988=0,0,SUM(INDEX(1986:1986,1,MAX(COLUMN($R:$R),COLUMN()-(($H1980-$H1981)*12))):AH1988)/(($H1980)*12)))</f>
        <v>-33.687760196507938</v>
      </c>
      <c r="AI1986" s="80" cm="1">
        <f t="array" aca="1" ref="AI1986" ca="1">(SUM(INDEX(1981:1981,1,MAX(COLUMN($R:$R),COLUMN()-($H1980*12-1))):AI1983)/($H1980*12)+IF($R1988=0,0,SUM(INDEX(1986:1986,1,MAX(COLUMN($R:$R),COLUMN()-(($H1980-$H1981)*12))):AI1988)/(($H1980)*12)))</f>
        <v>-37.083597939951581</v>
      </c>
      <c r="AJ1986" s="80" cm="1">
        <f t="array" aca="1" ref="AJ1986" ca="1">(SUM(INDEX(1981:1981,1,MAX(COLUMN($R:$R),COLUMN()-($H1980*12-1))):AJ1983)/($H1980*12)+IF($R1988=0,0,SUM(INDEX(1986:1986,1,MAX(COLUMN($R:$R),COLUMN()-(($H1980-$H1981)*12))):AJ1988)/(($H1980)*12)))</f>
        <v>-40.536992255317998</v>
      </c>
      <c r="AK1986" s="80" cm="1">
        <f t="array" aca="1" ref="AK1986" ca="1">(SUM(INDEX(1981:1981,1,MAX(COLUMN($R:$R),COLUMN()-($H1980*12-1))):AK1983)/($H1980*12)+IF($R1988=0,0,SUM(INDEX(1986:1986,1,MAX(COLUMN($R:$R),COLUMN()-(($H1980-$H1981)*12))):AK1988)/(($H1980)*12)))</f>
        <v>-44.048918677724508</v>
      </c>
      <c r="AL1986" s="80" cm="1">
        <f t="array" aca="1" ref="AL1986" ca="1">(SUM(INDEX(1981:1981,1,MAX(COLUMN($R:$R),COLUMN()-($H1980*12-1))):AL1983)/($H1980*12)+IF($R1988=0,0,SUM(INDEX(1986:1986,1,MAX(COLUMN($R:$R),COLUMN()-(($H1980-$H1981)*12))):AL1988)/(($H1980)*12)))</f>
        <v>-47.620369276781986</v>
      </c>
      <c r="AM1986" s="80" cm="1">
        <f t="array" aca="1" ref="AM1986" ca="1">(SUM(INDEX(1981:1981,1,MAX(COLUMN($R:$R),COLUMN()-($H1980*12-1))):AM1983)/($H1980*12)+IF($R1988=0,0,SUM(INDEX(1986:1986,1,MAX(COLUMN($R:$R),COLUMN()-(($H1980-$H1981)*12))):AM1988)/(($H1980)*12)))</f>
        <v>-51.252352936840431</v>
      </c>
      <c r="AN1986" s="80" cm="1">
        <f t="array" aca="1" ref="AN1986" ca="1">(SUM(INDEX(1981:1981,1,MAX(COLUMN($R:$R),COLUMN()-($H1980*12-1))):AN1983)/($H1980*12)+IF($R1988=0,0,SUM(INDEX(1986:1986,1,MAX(COLUMN($R:$R),COLUMN()-(($H1980-$H1981)*12))):AN1988)/(($H1980)*12)))</f>
        <v>-54.94589564198462</v>
      </c>
      <c r="AO1986" s="80" cm="1">
        <f t="array" aca="1" ref="AO1986" ca="1">(SUM(INDEX(1981:1981,1,MAX(COLUMN($R:$R),COLUMN()-($H1980*12-1))):AO1983)/($H1980*12)+IF($R1988=0,0,SUM(INDEX(1986:1986,1,MAX(COLUMN($R:$R),COLUMN()-(($H1980-$H1981)*12))):AO1988)/(($H1980)*12)))</f>
        <v>-58.702040765860062</v>
      </c>
      <c r="AP1986" s="80" cm="1">
        <f t="array" aca="1" ref="AP1986" ca="1">(SUM(INDEX(1981:1981,1,MAX(COLUMN($R:$R),COLUMN()-($H1980*12-1))):AP1983)/($H1980*12)+IF($R1988=0,0,SUM(INDEX(1986:1986,1,MAX(COLUMN($R:$R),COLUMN()-(($H1980-$H1981)*12))):AP1988)/(($H1980)*12)))</f>
        <v>-62.521849366411359</v>
      </c>
      <c r="AQ1986" s="80" cm="1">
        <f t="array" aca="1" ref="AQ1986" ca="1">(SUM(INDEX(1981:1981,1,MAX(COLUMN($R:$R),COLUMN()-($H1980*12-1))):AQ1983)/($H1980*12)+IF($R1988=0,0,SUM(INDEX(1986:1986,1,MAX(COLUMN($R:$R),COLUMN()-(($H1980-$H1981)*12))):AQ1988)/(($H1980)*12)))</f>
        <v>-67.536343988440933</v>
      </c>
      <c r="AR1986" s="80" cm="1">
        <f t="array" aca="1" ref="AR1986" ca="1">(SUM(INDEX(1981:1981,1,MAX(COLUMN($R:$R),COLUMN()-($H1980*12-1))):AR1983)/($H1980*12)+IF($R1988=0,0,SUM(INDEX(1986:1986,1,MAX(COLUMN($R:$R),COLUMN()-(($H1980-$H1981)*12))):AR1988)/(($H1980)*12)))</f>
        <v>-74.278078440796975</v>
      </c>
      <c r="AS1986" s="80" cm="1">
        <f t="array" aca="1" ref="AS1986" ca="1">(SUM(INDEX(1981:1981,1,MAX(COLUMN($R:$R),COLUMN()-($H1980*12-1))):AS1983)/($H1980*12)+IF($R1988=0,0,SUM(INDEX(1986:1986,1,MAX(COLUMN($R:$R),COLUMN()-(($H1980-$H1981)*12))):AS1988)/(($H1980)*12)))</f>
        <v>-81.109247439180848</v>
      </c>
      <c r="AT1986" s="80" cm="1">
        <f t="array" aca="1" ref="AT1986" ca="1">(SUM(INDEX(1981:1981,1,MAX(COLUMN($R:$R),COLUMN()-($H1980*12-1))):AT1983)/($H1980*12)+IF($R1988=0,0,SUM(INDEX(1986:1986,1,MAX(COLUMN($R:$R),COLUMN()-(($H1980-$H1981)*12))):AT1988)/(($H1980)*12)))</f>
        <v>-88.030945939633611</v>
      </c>
      <c r="AU1986" s="80" cm="1">
        <f t="array" aca="1" ref="AU1986" ca="1">(SUM(INDEX(1981:1981,1,MAX(COLUMN($R:$R),COLUMN()-($H1980*12-1))):AU1983)/($H1980*12)+IF($R1988=0,0,SUM(INDEX(1986:1986,1,MAX(COLUMN($R:$R),COLUMN()-(($H1980-$H1981)*12))):AU1988)/(($H1980)*12)))</f>
        <v>-95.044280323150886</v>
      </c>
      <c r="AV1986" s="80" cm="1">
        <f t="array" aca="1" ref="AV1986" ca="1">(SUM(INDEX(1981:1981,1,MAX(COLUMN($R:$R),COLUMN()-($H1980*12-1))):AV1983)/($H1980*12)+IF($R1988=0,0,SUM(INDEX(1986:1986,1,MAX(COLUMN($R:$R),COLUMN()-(($H1980-$H1981)*12))):AV1988)/(($H1980)*12)))</f>
        <v>-102.1503684684173</v>
      </c>
      <c r="AW1986" s="80" cm="1">
        <f t="array" aca="1" ref="AW1986" ca="1">(SUM(INDEX(1981:1981,1,MAX(COLUMN($R:$R),COLUMN()-($H1980*12-1))):AW1983)/($H1980*12)+IF($R1988=0,0,SUM(INDEX(1986:1986,1,MAX(COLUMN($R:$R),COLUMN()-(($H1980-$H1981)*12))):AW1988)/(($H1980)*12)))</f>
        <v>-109.3503398237244</v>
      </c>
      <c r="AX1986" s="80" cm="1">
        <f t="array" aca="1" ref="AX1986" ca="1">(SUM(INDEX(1981:1981,1,MAX(COLUMN($R:$R),COLUMN()-($H1980*12-1))):AX1983)/($H1980*12)+IF($R1988=0,0,SUM(INDEX(1986:1986,1,MAX(COLUMN($R:$R),COLUMN()-(($H1980-$H1981)*12))):AX1988)/(($H1980)*12)))</f>
        <v>-116.6453354780235</v>
      </c>
      <c r="AY1986" s="80" cm="1">
        <f t="array" aca="1" ref="AY1986" ca="1">(SUM(INDEX(1981:1981,1,MAX(COLUMN($R:$R),COLUMN()-($H1980*12-1))):AY1983)/($H1980*12)+IF($R1988=0,0,SUM(INDEX(1986:1986,1,MAX(COLUMN($R:$R),COLUMN()-(($H1980-$H1981)*12))):AY1988)/(($H1980)*12)))</f>
        <v>-124.03650823106345</v>
      </c>
      <c r="AZ1986" s="80" cm="1">
        <f t="array" aca="1" ref="AZ1986" ca="1">(SUM(INDEX(1981:1981,1,MAX(COLUMN($R:$R),COLUMN()-($H1980*12-1))):AZ1983)/($H1980*12)+IF($R1988=0,0,SUM(INDEX(1986:1986,1,MAX(COLUMN($R:$R),COLUMN()-(($H1980-$H1981)*12))):AZ1988)/(($H1980)*12)))</f>
        <v>-131.5250226625619</v>
      </c>
      <c r="BA1986" s="80" cm="1">
        <f t="array" aca="1" ref="BA1986" ca="1">(SUM(INDEX(1981:1981,1,MAX(COLUMN($R:$R),COLUMN()-($H1980*12-1))):BA1983)/($H1980*12)+IF($R1988=0,0,SUM(INDEX(1986:1986,1,MAX(COLUMN($R:$R),COLUMN()-(($H1980-$H1981)*12))):BA1988)/(($H1980)*12)))</f>
        <v>-139.1120552003571</v>
      </c>
      <c r="BB1986" s="80" cm="1">
        <f t="array" aca="1" ref="BB1986" ca="1">(SUM(INDEX(1981:1981,1,MAX(COLUMN($R:$R),COLUMN()-($H1980*12-1))):BB1983)/($H1980*12)+IF($R1988=0,0,SUM(INDEX(1986:1986,1,MAX(COLUMN($R:$R),COLUMN()-(($H1980-$H1981)*12))):BB1988)/(($H1980)*12)))</f>
        <v>-146.79879418748604</v>
      </c>
      <c r="BC1986" s="80" cm="1">
        <f t="array" aca="1" ref="BC1986" ca="1">(SUM(INDEX(1981:1981,1,MAX(COLUMN($R:$R),COLUMN()-($H1980*12-1))):BC1983)/($H1980*12)+IF($R1988=0,0,SUM(INDEX(1986:1986,1,MAX(COLUMN($R:$R),COLUMN()-(($H1980-$H1981)*12))):BC1988)/(($H1980)*12)))</f>
        <v>-160.2361574622567</v>
      </c>
      <c r="BD1986" s="80" cm="1">
        <f t="array" aca="1" ref="BD1986" ca="1">(SUM(INDEX(1981:1981,1,MAX(COLUMN($R:$R),COLUMN()-($H1980*12-1))):BD1983)/($H1980*12)+IF($R1988=0,0,SUM(INDEX(1986:1986,1,MAX(COLUMN($R:$R),COLUMN()-(($H1980-$H1981)*12))):BD1988)/(($H1980)*12)))</f>
        <v>-173.84745832361227</v>
      </c>
      <c r="BE1986" s="80" cm="1">
        <f t="array" aca="1" ref="BE1986" ca="1">(SUM(INDEX(1981:1981,1,MAX(COLUMN($R:$R),COLUMN()-($H1980*12-1))):BE1983)/($H1980*12)+IF($R1988=0,0,SUM(INDEX(1986:1986,1,MAX(COLUMN($R:$R),COLUMN()-(($H1980-$H1981)*12))):BE1988)/(($H1980)*12)))</f>
        <v>-187.63473275889612</v>
      </c>
      <c r="BF1986" s="80" cm="1">
        <f t="array" aca="1" ref="BF1986" ca="1">(SUM(INDEX(1981:1981,1,MAX(COLUMN($R:$R),COLUMN()-($H1980*12-1))):BF1983)/($H1980*12)+IF($R1988=0,0,SUM(INDEX(1986:1986,1,MAX(COLUMN($R:$R),COLUMN()-(($H1980-$H1981)*12))):BF1988)/(($H1980)*12)))</f>
        <v>-201.60003580426516</v>
      </c>
      <c r="BG1986" s="80" cm="1">
        <f t="array" aca="1" ref="BG1986" ca="1">(SUM(INDEX(1981:1981,1,MAX(COLUMN($R:$R),COLUMN()-($H1980*12-1))):BG1983)/($H1980*12)+IF($R1988=0,0,SUM(INDEX(1986:1986,1,MAX(COLUMN($R:$R),COLUMN()-(($H1980-$H1981)*12))):BG1988)/(($H1980)*12)))</f>
        <v>-215.74544160552659</v>
      </c>
      <c r="BH1986" s="80" cm="1">
        <f t="array" aca="1" ref="BH1986" ca="1">(SUM(INDEX(1981:1981,1,MAX(COLUMN($R:$R),COLUMN()-($H1980*12-1))):BH1983)/($H1980*12)+IF($R1988=0,0,SUM(INDEX(1986:1986,1,MAX(COLUMN($R:$R),COLUMN()-(($H1980-$H1981)*12))):BH1988)/(($H1980)*12)))</f>
        <v>-230.07304347556456</v>
      </c>
      <c r="BI1986" s="80" cm="1">
        <f t="array" aca="1" ref="BI1986" ca="1">(SUM(INDEX(1981:1981,1,MAX(COLUMN($R:$R),COLUMN()-($H1980*12-1))):BI1983)/($H1980*12)+IF($R1988=0,0,SUM(INDEX(1986:1986,1,MAX(COLUMN($R:$R),COLUMN()-(($H1980-$H1981)*12))):BI1988)/(($H1980)*12)))</f>
        <v>-244.5849539482241</v>
      </c>
      <c r="BJ1986" s="80" cm="1">
        <f t="array" aca="1" ref="BJ1986" ca="1">(SUM(INDEX(1981:1981,1,MAX(COLUMN($R:$R),COLUMN()-($H1980*12-1))):BJ1983)/($H1980*12)+IF($R1988=0,0,SUM(INDEX(1986:1986,1,MAX(COLUMN($R:$R),COLUMN()-(($H1980-$H1981)*12))):BJ1988)/(($H1980)*12)))</f>
        <v>-259.28330482851504</v>
      </c>
      <c r="BK1986" s="80" cm="1">
        <f t="array" aca="1" ref="BK1986" ca="1">(SUM(INDEX(1981:1981,1,MAX(COLUMN($R:$R),COLUMN()-($H1980*12-1))):BK1983)/($H1980*12)+IF($R1988=0,0,SUM(INDEX(1986:1986,1,MAX(COLUMN($R:$R),COLUMN()-(($H1980-$H1981)*12))):BK1988)/(($H1980)*12)))</f>
        <v>-274.17024723899641</v>
      </c>
      <c r="BL1986" s="80" cm="1">
        <f t="array" aca="1" ref="BL1986" ca="1">(SUM(INDEX(1981:1981,1,MAX(COLUMN($R:$R),COLUMN()-($H1980*12-1))):BL1983)/($H1980*12)+IF($R1988=0,0,SUM(INDEX(1986:1986,1,MAX(COLUMN($R:$R),COLUMN()-(($H1980-$H1981)*12))):BL1988)/(($H1980)*12)))</f>
        <v>-289.24795166219678</v>
      </c>
      <c r="BM1986" s="80" cm="1">
        <f t="array" aca="1" ref="BM1986" ca="1">(SUM(INDEX(1981:1981,1,MAX(COLUMN($R:$R),COLUMN()-($H1980*12-1))):BM1983)/($H1980*12)+IF($R1988=0,0,SUM(INDEX(1986:1986,1,MAX(COLUMN($R:$R),COLUMN()-(($H1980-$H1981)*12))):BM1988)/(($H1980)*12)))</f>
        <v>-304.51860797892351</v>
      </c>
      <c r="BN1986" s="80" cm="1">
        <f t="array" aca="1" ref="BN1986" ca="1">(SUM(INDEX(1981:1981,1,MAX(COLUMN($R:$R),COLUMN()-($H1980*12-1))):BN1983)/($H1980*12)+IF($R1988=0,0,SUM(INDEX(1986:1986,1,MAX(COLUMN($R:$R),COLUMN()-(($H1980-$H1981)*12))):BN1988)/(($H1980)*12)))</f>
        <v>-319.9844255023088</v>
      </c>
      <c r="BO1986" s="80" cm="1">
        <f t="array" aca="1" ref="BO1986" ca="1">(SUM(INDEX(1981:1981,1,MAX(COLUMN($R:$R),COLUMN()-($H1980*12-1))):BO1983)/($H1980*12)+IF($R1988=0,0,SUM(INDEX(1986:1986,1,MAX(COLUMN($R:$R),COLUMN()-(($H1980-$H1981)*12))):BO1988)/(($H1980)*12)))</f>
        <v>-346.94706803568556</v>
      </c>
      <c r="BP1986" s="80" cm="1">
        <f t="array" aca="1" ref="BP1986" ca="1">(SUM(INDEX(1981:1981,1,MAX(COLUMN($R:$R),COLUMN()-($H1980*12-1))):BP1983)/($H1980*12)+IF($R1988=0,0,SUM(INDEX(1986:1986,1,MAX(COLUMN($R:$R),COLUMN()-(($H1980-$H1981)*12))):BP1988)/(($H1980)*12)))</f>
        <v>-374.28171307603429</v>
      </c>
      <c r="BQ1986" s="80" cm="1">
        <f t="array" aca="1" ref="BQ1986" ca="1">(SUM(INDEX(1981:1981,1,MAX(COLUMN($R:$R),COLUMN()-($H1980*12-1))):BQ1983)/($H1980*12)+IF($R1988=0,0,SUM(INDEX(1986:1986,1,MAX(COLUMN($R:$R),COLUMN()-(($H1980-$H1981)*12))):BQ1988)/(($H1980)*12)))</f>
        <v>-401.96539049923035</v>
      </c>
      <c r="BR1986" s="80" cm="1">
        <f t="array" aca="1" ref="BR1986" ca="1">(SUM(INDEX(1981:1981,1,MAX(COLUMN($R:$R),COLUMN()-($H1980*12-1))):BR1983)/($H1980*12)+IF($R1988=0,0,SUM(INDEX(1986:1986,1,MAX(COLUMN($R:$R),COLUMN()-(($H1980-$H1981)*12))):BR1988)/(($H1980)*12)))</f>
        <v>-430.00250026860977</v>
      </c>
      <c r="BS1986" s="80" cm="1">
        <f t="array" aca="1" ref="BS1986" ca="1">(SUM(INDEX(1981:1981,1,MAX(COLUMN($R:$R),COLUMN()-($H1980*12-1))):BS1983)/($H1980*12)+IF($R1988=0,0,SUM(INDEX(1986:1986,1,MAX(COLUMN($R:$R),COLUMN()-(($H1980-$H1981)*12))):BS1988)/(($H1980)*12)))</f>
        <v>-458.39749836458111</v>
      </c>
      <c r="BT1986" s="80" cm="1">
        <f t="array" aca="1" ref="BT1986" ca="1">(SUM(INDEX(1981:1981,1,MAX(COLUMN($R:$R),COLUMN()-($H1980*12-1))):BT1983)/($H1980*12)+IF($R1988=0,0,SUM(INDEX(1986:1986,1,MAX(COLUMN($R:$R),COLUMN()-(($H1980-$H1981)*12))):BT1988)/(($H1980)*12)))</f>
        <v>-487.15489754042449</v>
      </c>
      <c r="BU1986" s="80" cm="1">
        <f t="array" aca="1" ref="BU1986" ca="1">(SUM(INDEX(1981:1981,1,MAX(COLUMN($R:$R),COLUMN()-($H1980*12-1))):BU1983)/($H1980*12)+IF($R1988=0,0,SUM(INDEX(1986:1986,1,MAX(COLUMN($R:$R),COLUMN()-(($H1980-$H1981)*12))):BU1988)/(($H1980)*12)))</f>
        <v>-516.27926808966754</v>
      </c>
      <c r="BV1986" s="80" cm="1">
        <f t="array" aca="1" ref="BV1986" ca="1">(SUM(INDEX(1981:1981,1,MAX(COLUMN($R:$R),COLUMN()-($H1980*12-1))):BV1983)/($H1980*12)+IF($R1988=0,0,SUM(INDEX(1986:1986,1,MAX(COLUMN($R:$R),COLUMN()-(($H1980-$H1981)*12))):BV1988)/(($H1980)*12)))</f>
        <v>-545.77523862524845</v>
      </c>
      <c r="BW1986" s="80" cm="1">
        <f t="array" aca="1" ref="BW1986" ca="1">(SUM(INDEX(1981:1981,1,MAX(COLUMN($R:$R),COLUMN()-($H1980*12-1))):BW1983)/($H1980*12)+IF($R1988=0,0,SUM(INDEX(1986:1986,1,MAX(COLUMN($R:$R),COLUMN()-(($H1980-$H1981)*12))):BW1988)/(($H1980)*12)))</f>
        <v>-575.64749687068172</v>
      </c>
      <c r="BX1986" s="80" cm="1">
        <f t="array" aca="1" ref="BX1986" ca="1">(SUM(INDEX(1981:1981,1,MAX(COLUMN($R:$R),COLUMN()-($H1980*12-1))):BX1983)/($H1980*12)+IF($R1988=0,0,SUM(INDEX(1986:1986,1,MAX(COLUMN($R:$R),COLUMN()-(($H1980-$H1981)*12))):BX1988)/(($H1980)*12)))</f>
        <v>-605.90079046344351</v>
      </c>
      <c r="BY1986" s="80" cm="1">
        <f t="array" aca="1" ref="BY1986" ca="1">(SUM(INDEX(1981:1981,1,MAX(COLUMN($R:$R),COLUMN()-($H1980*12-1))):BY1983)/($H1980*12)+IF($R1988=0,0,SUM(INDEX(1986:1986,1,MAX(COLUMN($R:$R),COLUMN()-(($H1980-$H1981)*12))):BY1988)/(($H1980)*12)))</f>
        <v>-636.53992777080316</v>
      </c>
      <c r="BZ1986" s="80" cm="1">
        <f t="array" aca="1" ref="BZ1986" ca="1">(SUM(INDEX(1981:1981,1,MAX(COLUMN($R:$R),COLUMN()-($H1980*12-1))):BZ1983)/($H1980*12)+IF($R1988=0,0,SUM(INDEX(1986:1986,1,MAX(COLUMN($R:$R),COLUMN()-(($H1980-$H1981)*12))):BZ1988)/(($H1980)*12)))</f>
        <v>-667.56977871832476</v>
      </c>
      <c r="CA1986" s="80" cm="1">
        <f t="array" aca="1" ref="CA1986" ca="1">(SUM(INDEX(1981:1981,1,MAX(COLUMN($R:$R),COLUMN()-($H1980*12-1))):CA1983)/($H1980*12)+IF($R1988=0,0,SUM(INDEX(1986:1986,1,MAX(COLUMN($R:$R),COLUMN()-(($H1980-$H1981)*12))):CA1988)/(($H1980)*12)))</f>
        <v>-720.18171630924303</v>
      </c>
      <c r="CB1986" s="80" cm="1">
        <f t="array" aca="1" ref="CB1986" ca="1">(SUM(INDEX(1981:1981,1,MAX(COLUMN($R:$R),COLUMN()-($H1980*12-1))):CB1983)/($H1980*12)+IF($R1988=0,0,SUM(INDEX(1986:1986,1,MAX(COLUMN($R:$R),COLUMN()-(($H1980-$H1981)*12))):CB1988)/(($H1980)*12)))</f>
        <v>-773.45762973602791</v>
      </c>
      <c r="CC1986" s="80" cm="1">
        <f t="array" aca="1" ref="CC1986" ca="1">(SUM(INDEX(1981:1981,1,MAX(COLUMN($R:$R),COLUMN()-($H1980*12-1))):CC1983)/($H1980*12)+IF($R1988=0,0,SUM(INDEX(1986:1986,1,MAX(COLUMN($R:$R),COLUMN()-(($H1980-$H1981)*12))):CC1988)/(($H1980)*12)))</f>
        <v>-827.40582473171867</v>
      </c>
      <c r="CD1986" s="80" cm="1">
        <f t="array" aca="1" ref="CD1986" ca="1">(SUM(INDEX(1981:1981,1,MAX(COLUMN($R:$R),COLUMN()-($H1980*12-1))):CD1983)/($H1980*12)+IF($R1988=0,0,SUM(INDEX(1986:1986,1,MAX(COLUMN($R:$R),COLUMN()-(($H1980-$H1981)*12))):CD1988)/(($H1980)*12)))</f>
        <v>-882.03471329622971</v>
      </c>
      <c r="CE1986" s="80" cm="1">
        <f t="array" aca="1" ref="CE1986" ca="1">(SUM(INDEX(1981:1981,1,MAX(COLUMN($R:$R),COLUMN()-($H1980*12-1))):CE1983)/($H1980*12)+IF($R1988=0,0,SUM(INDEX(1986:1986,1,MAX(COLUMN($R:$R),COLUMN()-(($H1980-$H1981)*12))):CE1988)/(($H1980)*12)))</f>
        <v>-937.35281517462454</v>
      </c>
      <c r="CF1986" s="80" cm="1">
        <f t="array" aca="1" ref="CF1986" ca="1">(SUM(INDEX(1981:1981,1,MAX(COLUMN($R:$R),COLUMN()-($H1980*12-1))):CF1983)/($H1980*12)+IF($R1988=0,0,SUM(INDEX(1986:1986,1,MAX(COLUMN($R:$R),COLUMN()-(($H1980-$H1981)*12))):CF1988)/(($H1980)*12)))</f>
        <v>-993.36875935941157</v>
      </c>
      <c r="CG1986" s="80" cm="1">
        <f t="array" aca="1" ref="CG1986" ca="1">(SUM(INDEX(1981:1981,1,MAX(COLUMN($R:$R),COLUMN()-($H1980*12-1))):CG1983)/($H1980*12)+IF($R1988=0,0,SUM(INDEX(1986:1986,1,MAX(COLUMN($R:$R),COLUMN()-(($H1980-$H1981)*12))):CG1988)/(($H1980)*12)))</f>
        <v>-1050.0912856173297</v>
      </c>
      <c r="CH1986" s="80" cm="1">
        <f t="array" aca="1" ref="CH1986" ca="1">(SUM(INDEX(1981:1981,1,MAX(COLUMN($R:$R),COLUMN()-($H1980*12-1))):CH1983)/($H1980*12)+IF($R1988=0,0,SUM(INDEX(1986:1986,1,MAX(COLUMN($R:$R),COLUMN()-(($H1980-$H1981)*12))):CH1988)/(($H1980)*12)))</f>
        <v>-1107.5292460410999</v>
      </c>
      <c r="CI1986" s="80" cm="1">
        <f t="array" aca="1" ref="CI1986" ca="1">(SUM(INDEX(1981:1981,1,MAX(COLUMN($R:$R),COLUMN()-($H1980*12-1))):CI1983)/($H1980*12)+IF($R1988=0,0,SUM(INDEX(1986:1986,1,MAX(COLUMN($R:$R),COLUMN()-(($H1980-$H1981)*12))):CI1988)/(($H1980)*12)))</f>
        <v>-1165.691606626624</v>
      </c>
      <c r="CJ1986" s="80" cm="1">
        <f t="array" aca="1" ref="CJ1986" ca="1">(SUM(INDEX(1981:1981,1,MAX(COLUMN($R:$R),COLUMN()-($H1980*12-1))):CJ1983)/($H1980*12)+IF($R1988=0,0,SUM(INDEX(1986:1986,1,MAX(COLUMN($R:$R),COLUMN()-(($H1980-$H1981)*12))):CJ1988)/(($H1980)*12)))</f>
        <v>-1224.5874488761315</v>
      </c>
      <c r="CK1986" s="80" cm="1">
        <f t="array" aca="1" ref="CK1986" ca="1">(SUM(INDEX(1981:1981,1,MAX(COLUMN($R:$R),COLUMN()-($H1980*12-1))):CK1983)/($H1980*12)+IF($R1988=0,0,SUM(INDEX(1986:1986,1,MAX(COLUMN($R:$R),COLUMN()-(($H1980-$H1981)*12))):CK1988)/(($H1980)*12)))</f>
        <v>-1284.2259714277802</v>
      </c>
      <c r="CL1986" s="80" cm="1">
        <f t="array" aca="1" ref="CL1986" ca="1">(SUM(INDEX(1981:1981,1,MAX(COLUMN($R:$R),COLUMN()-($H1980*12-1))):CL1983)/($H1980*12)+IF($R1988=0,0,SUM(INDEX(1986:1986,1,MAX(COLUMN($R:$R),COLUMN()-(($H1980-$H1981)*12))):CL1988)/(($H1980)*12)))</f>
        <v>-1344.6164917122239</v>
      </c>
      <c r="CN1986" s="80">
        <f>SUMIF($5:$5,CN$2,1984:1984)</f>
        <v>0</v>
      </c>
      <c r="CO1986" s="80" t="e" cm="1">
        <f t="array" aca="1" ref="CO1986" ca="1">(SUM(INDEX(1981:1981,1,MAX(COLUMN($CN:$CN),COLUMN()-($H1980*4-1))):CO1983)/($H1980*4)-IF($CN1988=0,0,SUM(INDEX(1986:1986,1,MAX(COLUMN($CN:$CN),COLUMN()-(($H1980-$H1981)*4))):CO1988)/(($H1980)*4)))</f>
        <v>#N/A</v>
      </c>
      <c r="CP1986" s="80" t="e" cm="1">
        <f t="array" aca="1" ref="CP1986" ca="1">(SUM(INDEX(1981:1981,1,MAX(COLUMN($CN:$CN),COLUMN()-($H1980*4-1))):CP1983)/($H1980*4)-IF($CN1988=0,0,SUM(INDEX(1986:1986,1,MAX(COLUMN($CN:$CN),COLUMN()-(($H1980-$H1981)*4))):CP1988)/(($H1980)*4)))</f>
        <v>#N/A</v>
      </c>
      <c r="CQ1986" s="80" t="e" cm="1">
        <f t="array" aca="1" ref="CQ1986" ca="1">(SUM(INDEX(1981:1981,1,MAX(COLUMN($CN:$CN),COLUMN()-($H1980*4-1))):CQ1983)/($H1980*4)-IF($CN1988=0,0,SUM(INDEX(1986:1986,1,MAX(COLUMN($CN:$CN),COLUMN()-(($H1980-$H1981)*4))):CQ1988)/(($H1980)*4)))</f>
        <v>#N/A</v>
      </c>
      <c r="CR1986" s="80" t="e" cm="1">
        <f t="array" aca="1" ref="CR1986" ca="1">(SUM(INDEX(1981:1981,1,MAX(COLUMN($CN:$CN),COLUMN()-($H1980*4-1))):CR1983)/($H1980*4)-IF($CN1988=0,0,SUM(INDEX(1986:1986,1,MAX(COLUMN($CN:$CN),COLUMN()-(($H1980-$H1981)*4))):CR1988)/(($H1980)*4)))</f>
        <v>#N/A</v>
      </c>
      <c r="CS1986" s="80" t="e" cm="1">
        <f t="array" aca="1" ref="CS1986" ca="1">(SUM(INDEX(1981:1981,1,MAX(COLUMN($CN:$CN),COLUMN()-($H1980*4-1))):CS1983)/($H1980*4)-IF($CN1988=0,0,SUM(INDEX(1986:1986,1,MAX(COLUMN($CN:$CN),COLUMN()-(($H1980-$H1981)*4))):CS1988)/(($H1980)*4)))</f>
        <v>#N/A</v>
      </c>
      <c r="CT1986" s="80" t="e" cm="1">
        <f t="array" aca="1" ref="CT1986" ca="1">(SUM(INDEX(1981:1981,1,MAX(COLUMN($CN:$CN),COLUMN()-($H1980*4-1))):CT1983)/($H1980*4)-IF($CN1988=0,0,SUM(INDEX(1986:1986,1,MAX(COLUMN($CN:$CN),COLUMN()-(($H1980-$H1981)*4))):CT1988)/(($H1980)*4)))</f>
        <v>#N/A</v>
      </c>
      <c r="CU1986" s="80" t="e" cm="1">
        <f t="array" aca="1" ref="CU1986" ca="1">(SUM(INDEX(1981:1981,1,MAX(COLUMN($CN:$CN),COLUMN()-($H1980*4-1))):CU1983)/($H1980*4)-IF($CN1988=0,0,SUM(INDEX(1986:1986,1,MAX(COLUMN($CN:$CN),COLUMN()-(($H1980-$H1981)*4))):CU1988)/(($H1980)*4)))</f>
        <v>#N/A</v>
      </c>
      <c r="CV1986" s="80" t="e" cm="1">
        <f t="array" aca="1" ref="CV1986" ca="1">(SUM(INDEX(1981:1981,1,MAX(COLUMN($CN:$CN),COLUMN()-($H1980*4-1))):CV1983)/($H1980*4)-IF($CN1988=0,0,SUM(INDEX(1986:1986,1,MAX(COLUMN($CN:$CN),COLUMN()-(($H1980-$H1981)*4))):CV1988)/(($H1980)*4)))</f>
        <v>#N/A</v>
      </c>
      <c r="CW1986" s="80" t="e" cm="1">
        <f t="array" aca="1" ref="CW1986" ca="1">(SUM(INDEX(1981:1981,1,MAX(COLUMN($CN:$CN),COLUMN()-($H1980*4-1))):CW1983)/($H1980*4)-IF($CN1988=0,0,SUM(INDEX(1986:1986,1,MAX(COLUMN($CN:$CN),COLUMN()-(($H1980-$H1981)*4))):CW1988)/(($H1980)*4)))</f>
        <v>#N/A</v>
      </c>
      <c r="CX1986" s="80" t="e" cm="1">
        <f t="array" aca="1" ref="CX1986" ca="1">(SUM(INDEX(1981:1981,1,MAX(COLUMN($CN:$CN),COLUMN()-($H1980*4-1))):CX1983)/($H1980*4)-IF($CN1988=0,0,SUM(INDEX(1986:1986,1,MAX(COLUMN($CN:$CN),COLUMN()-(($H1980-$H1981)*4))):CX1988)/(($H1980)*4)))</f>
        <v>#N/A</v>
      </c>
      <c r="CY1986" s="80" t="e" cm="1">
        <f t="array" aca="1" ref="CY1986" ca="1">(SUM(INDEX(1981:1981,1,MAX(COLUMN($CN:$CN),COLUMN()-($H1980*4-1))):CY1983)/($H1980*4)-IF($CN1988=0,0,SUM(INDEX(1986:1986,1,MAX(COLUMN($CN:$CN),COLUMN()-(($H1980-$H1981)*4))):CY1988)/(($H1980)*4)))</f>
        <v>#N/A</v>
      </c>
      <c r="CZ1986" s="80" t="e" cm="1">
        <f t="array" aca="1" ref="CZ1986" ca="1">(SUM(INDEX(1981:1981,1,MAX(COLUMN($CN:$CN),COLUMN()-($H1980*4-1))):CZ1983)/($H1980*4)-IF($CN1988=0,0,SUM(INDEX(1986:1986,1,MAX(COLUMN($CN:$CN),COLUMN()-(($H1980-$H1981)*4))):CZ1988)/(($H1980)*4)))</f>
        <v>#N/A</v>
      </c>
      <c r="DA1986" s="80" t="e" cm="1">
        <f t="array" aca="1" ref="DA1986" ca="1">(SUM(INDEX(1981:1981,1,MAX(COLUMN($CN:$CN),COLUMN()-($H1980*4-1))):DA1983)/($H1980*4)-IF($CN1988=0,0,SUM(INDEX(1986:1986,1,MAX(COLUMN($CN:$CN),COLUMN()-(($H1980-$H1981)*4))):DA1988)/(($H1980)*4)))</f>
        <v>#N/A</v>
      </c>
      <c r="DB1986" s="80" t="e" cm="1">
        <f t="array" aca="1" ref="DB1986" ca="1">(SUM(INDEX(1981:1981,1,MAX(COLUMN($CN:$CN),COLUMN()-($H1980*4-1))):DB1983)/($H1980*4)-IF($CN1988=0,0,SUM(INDEX(1986:1986,1,MAX(COLUMN($CN:$CN),COLUMN()-(($H1980-$H1981)*4))):DB1988)/(($H1980)*4)))</f>
        <v>#N/A</v>
      </c>
      <c r="DC1986" s="80" t="e" cm="1">
        <f t="array" aca="1" ref="DC1986" ca="1">(SUM(INDEX(1981:1981,1,MAX(COLUMN($CN:$CN),COLUMN()-($H1980*4-1))):DC1983)/($H1980*4)-IF($CN1988=0,0,SUM(INDEX(1986:1986,1,MAX(COLUMN($CN:$CN),COLUMN()-(($H1980-$H1981)*4))):DC1988)/(($H1980)*4)))</f>
        <v>#N/A</v>
      </c>
      <c r="DD1986" s="80" t="e" cm="1">
        <f t="array" aca="1" ref="DD1986" ca="1">(SUM(INDEX(1981:1981,1,MAX(COLUMN($CN:$CN),COLUMN()-($H1980*4-1))):DD1983)/($H1980*4)-IF($CN1988=0,0,SUM(INDEX(1986:1986,1,MAX(COLUMN($CN:$CN),COLUMN()-(($H1980-$H1981)*4))):DD1988)/(($H1980)*4)))</f>
        <v>#N/A</v>
      </c>
      <c r="DE1986" s="80" t="e" cm="1">
        <f t="array" aca="1" ref="DE1986" ca="1">(SUM(INDEX(1981:1981,1,MAX(COLUMN($CN:$CN),COLUMN()-($H1980*4-1))):DE1983)/($H1980*4)-IF($CN1988=0,0,SUM(INDEX(1986:1986,1,MAX(COLUMN($CN:$CN),COLUMN()-(($H1980-$H1981)*4))):DE1988)/(($H1980)*4)))</f>
        <v>#N/A</v>
      </c>
      <c r="DF1986" s="80" t="e" cm="1">
        <f t="array" aca="1" ref="DF1986" ca="1">(SUM(INDEX(1981:1981,1,MAX(COLUMN($CN:$CN),COLUMN()-($H1980*4-1))):DF1983)/($H1980*4)-IF($CN1988=0,0,SUM(INDEX(1986:1986,1,MAX(COLUMN($CN:$CN),COLUMN()-(($H1980-$H1981)*4))):DF1988)/(($H1980)*4)))</f>
        <v>#N/A</v>
      </c>
      <c r="DG1986" s="80" t="e" cm="1">
        <f t="array" aca="1" ref="DG1986" ca="1">(SUM(INDEX(1981:1981,1,MAX(COLUMN($CN:$CN),COLUMN()-($H1980*4-1))):DG1983)/($H1980*4)-IF($CN1988=0,0,SUM(INDEX(1986:1986,1,MAX(COLUMN($CN:$CN),COLUMN()-(($H1980-$H1981)*4))):DG1988)/(($H1980)*4)))</f>
        <v>#N/A</v>
      </c>
      <c r="DH1986" s="80" t="e" cm="1">
        <f t="array" aca="1" ref="DH1986" ca="1">(SUM(INDEX(1981:1981,1,MAX(COLUMN($CN:$CN),COLUMN()-($H1980*4-1))):DH1983)/($H1980*4)-IF($CN1988=0,0,SUM(INDEX(1986:1986,1,MAX(COLUMN($CN:$CN),COLUMN()-(($H1980-$H1981)*4))):DH1988)/(($H1980)*4)))</f>
        <v>#N/A</v>
      </c>
      <c r="DI1986" s="80" t="e" cm="1">
        <f t="array" aca="1" ref="DI1986" ca="1">(SUM(INDEX(1981:1981,1,MAX(COLUMN($CN:$CN),COLUMN()-($H1980*4-1))):DI1983)/($H1980*4)-IF($CN1988=0,0,SUM(INDEX(1986:1986,1,MAX(COLUMN($CN:$CN),COLUMN()-(($H1980-$H1981)*4))):DI1988)/(($H1980)*4)))</f>
        <v>#N/A</v>
      </c>
      <c r="DJ1986" s="80" t="e" cm="1">
        <f t="array" aca="1" ref="DJ1986" ca="1">(SUM(INDEX(1981:1981,1,MAX(COLUMN($CN:$CN),COLUMN()-($H1980*4-1))):DJ1983)/($H1980*4)-IF($CN1988=0,0,SUM(INDEX(1986:1986,1,MAX(COLUMN($CN:$CN),COLUMN()-(($H1980-$H1981)*4))):DJ1988)/(($H1980)*4)))</f>
        <v>#N/A</v>
      </c>
      <c r="DK1986" s="80" t="e" cm="1">
        <f t="array" aca="1" ref="DK1986" ca="1">(SUM(INDEX(1981:1981,1,MAX(COLUMN($CN:$CN),COLUMN()-($H1980*4-1))):DK1983)/($H1980*4)-IF($CN1988=0,0,SUM(INDEX(1986:1986,1,MAX(COLUMN($CN:$CN),COLUMN()-(($H1980-$H1981)*4))):DK1988)/(($H1980)*4)))</f>
        <v>#N/A</v>
      </c>
      <c r="DL1986" s="80" t="e" cm="1">
        <f t="array" aca="1" ref="DL1986" ca="1">(SUM(INDEX(1981:1981,1,MAX(COLUMN($CN:$CN),COLUMN()-($H1980*4-1))):DL1983)/($H1980*4)-IF($CN1988=0,0,SUM(INDEX(1986:1986,1,MAX(COLUMN($CN:$CN),COLUMN()-(($H1980-$H1981)*4))):DL1988)/(($H1980)*4)))</f>
        <v>#N/A</v>
      </c>
    </row>
    <row r="1987" spans="2:116" x14ac:dyDescent="0.4">
      <c r="D1987" t="s">
        <v>425</v>
      </c>
      <c r="E1987" s="8" t="str">
        <f t="shared" si="3276"/>
        <v>1987 FAPPE-F</v>
      </c>
      <c r="G1987" s="125"/>
      <c r="J1987" s="62"/>
      <c r="K1987" s="53"/>
      <c r="L1987" s="53"/>
      <c r="M1987" s="53"/>
      <c r="N1987" s="53"/>
      <c r="O1987" s="53"/>
      <c r="P1987" s="53"/>
      <c r="R1987" s="82"/>
      <c r="S1987" s="153"/>
      <c r="T1987" s="153"/>
      <c r="U1987" s="153"/>
      <c r="V1987" s="153"/>
      <c r="W1987" s="153"/>
      <c r="X1987" s="153"/>
      <c r="Y1987" s="153"/>
      <c r="Z1987" s="153"/>
      <c r="AA1987" s="153"/>
      <c r="AB1987" s="153"/>
      <c r="AC1987" s="153"/>
      <c r="AD1987" s="153"/>
      <c r="AE1987" s="153"/>
      <c r="AF1987" s="153"/>
      <c r="AG1987" s="153"/>
      <c r="AH1987" s="153"/>
      <c r="AI1987" s="153"/>
      <c r="AJ1987" s="153"/>
      <c r="AK1987" s="153"/>
      <c r="AL1987" s="153"/>
      <c r="AM1987" s="153"/>
      <c r="AN1987" s="153"/>
      <c r="AO1987" s="153"/>
      <c r="AP1987" s="153"/>
      <c r="AQ1987" s="153"/>
      <c r="AR1987" s="153"/>
      <c r="AS1987" s="153"/>
      <c r="AT1987" s="153"/>
      <c r="AU1987" s="153"/>
      <c r="AV1987" s="153"/>
      <c r="AW1987" s="153"/>
      <c r="AX1987" s="153"/>
      <c r="AY1987" s="153"/>
      <c r="AZ1987" s="153"/>
      <c r="BA1987" s="153"/>
      <c r="BB1987" s="153"/>
      <c r="BC1987" s="153"/>
      <c r="BD1987" s="153"/>
      <c r="BE1987" s="153"/>
      <c r="BF1987" s="153"/>
      <c r="BG1987" s="153"/>
      <c r="BH1987" s="153"/>
      <c r="BI1987" s="153"/>
      <c r="BJ1987" s="153"/>
      <c r="BK1987" s="153"/>
      <c r="BL1987" s="153"/>
      <c r="BM1987" s="153"/>
      <c r="BN1987" s="153"/>
      <c r="BO1987" s="153"/>
      <c r="BP1987" s="153"/>
      <c r="BQ1987" s="153"/>
      <c r="BR1987" s="153"/>
      <c r="BS1987" s="153"/>
      <c r="BT1987" s="153"/>
      <c r="BU1987" s="153"/>
      <c r="BV1987" s="153"/>
      <c r="BW1987" s="153"/>
      <c r="BX1987" s="153"/>
      <c r="BY1987" s="153"/>
      <c r="BZ1987" s="153"/>
      <c r="CA1987" s="153"/>
      <c r="CB1987" s="153"/>
      <c r="CC1987" s="153"/>
      <c r="CD1987" s="153"/>
      <c r="CE1987" s="153"/>
      <c r="CF1987" s="153"/>
      <c r="CG1987" s="153"/>
      <c r="CH1987" s="153"/>
      <c r="CI1987" s="153"/>
      <c r="CJ1987" s="153"/>
      <c r="CK1987" s="153"/>
      <c r="CL1987" s="153"/>
      <c r="CN1987" s="62"/>
      <c r="CO1987" s="153"/>
      <c r="CP1987" s="153"/>
      <c r="CQ1987" s="153"/>
      <c r="CR1987" s="153"/>
      <c r="CS1987" s="153"/>
      <c r="CT1987" s="153"/>
      <c r="CU1987" s="153"/>
      <c r="CV1987" s="153"/>
      <c r="CW1987" s="153"/>
      <c r="CX1987" s="153"/>
      <c r="CY1987" s="153"/>
      <c r="CZ1987" s="153"/>
      <c r="DA1987" s="153"/>
      <c r="DB1987" s="153"/>
      <c r="DC1987" s="153"/>
      <c r="DD1987" s="153"/>
      <c r="DE1987" s="153"/>
      <c r="DF1987" s="153"/>
      <c r="DG1987" s="153"/>
      <c r="DH1987" s="153"/>
      <c r="DI1987" s="153"/>
      <c r="DJ1987" s="153"/>
      <c r="DK1987" s="153"/>
      <c r="DL1987" s="153"/>
    </row>
    <row r="1988" spans="2:116" x14ac:dyDescent="0.4">
      <c r="B1988" t="str">
        <f>E1988</f>
        <v>1988 FAPPE-F</v>
      </c>
      <c r="D1988" t="s">
        <v>425</v>
      </c>
      <c r="E1988" s="8" t="str">
        <f t="shared" si="3276"/>
        <v>1988 FAPPE-F</v>
      </c>
      <c r="G1988" s="125" t="s">
        <v>219</v>
      </c>
      <c r="J1988" s="74">
        <v>100</v>
      </c>
      <c r="K1988" s="53"/>
      <c r="L1988" s="53"/>
      <c r="M1988" s="53"/>
      <c r="N1988" s="53"/>
      <c r="O1988" s="53"/>
      <c r="P1988" s="53"/>
      <c r="R1988" s="82">
        <f>-$J1988</f>
        <v>-100</v>
      </c>
      <c r="S1988" s="153"/>
      <c r="T1988" s="153"/>
      <c r="U1988" s="153"/>
      <c r="V1988" s="153"/>
      <c r="W1988" s="153"/>
      <c r="X1988" s="153"/>
      <c r="Y1988" s="153"/>
      <c r="Z1988" s="153"/>
      <c r="AA1988" s="153"/>
      <c r="AB1988" s="153"/>
      <c r="AC1988" s="153"/>
      <c r="AD1988" s="153"/>
      <c r="AE1988" s="153"/>
      <c r="AF1988" s="153"/>
      <c r="AG1988" s="153"/>
      <c r="AH1988" s="153"/>
      <c r="AI1988" s="153"/>
      <c r="AJ1988" s="153"/>
      <c r="AK1988" s="153"/>
      <c r="AL1988" s="153"/>
      <c r="AM1988" s="153"/>
      <c r="AN1988" s="153"/>
      <c r="AO1988" s="153"/>
      <c r="AP1988" s="153"/>
      <c r="AQ1988" s="153"/>
      <c r="AR1988" s="153"/>
      <c r="AS1988" s="153"/>
      <c r="AT1988" s="153"/>
      <c r="AU1988" s="153"/>
      <c r="AV1988" s="153"/>
      <c r="AW1988" s="153"/>
      <c r="AX1988" s="153"/>
      <c r="AY1988" s="153"/>
      <c r="AZ1988" s="153"/>
      <c r="BA1988" s="153"/>
      <c r="BB1988" s="153"/>
      <c r="BC1988" s="153"/>
      <c r="BD1988" s="153"/>
      <c r="BE1988" s="153"/>
      <c r="BF1988" s="153"/>
      <c r="BG1988" s="153"/>
      <c r="BH1988" s="153"/>
      <c r="BI1988" s="153"/>
      <c r="BJ1988" s="153"/>
      <c r="BK1988" s="153"/>
      <c r="BL1988" s="153"/>
      <c r="BM1988" s="153"/>
      <c r="BN1988" s="153"/>
      <c r="BO1988" s="153"/>
      <c r="BP1988" s="153"/>
      <c r="BQ1988" s="153"/>
      <c r="BR1988" s="153"/>
      <c r="BS1988" s="153"/>
      <c r="BT1988" s="153"/>
      <c r="BU1988" s="153"/>
      <c r="BV1988" s="153"/>
      <c r="BW1988" s="153"/>
      <c r="BX1988" s="153"/>
      <c r="BY1988" s="153"/>
      <c r="BZ1988" s="153"/>
      <c r="CA1988" s="153"/>
      <c r="CB1988" s="153"/>
      <c r="CC1988" s="153"/>
      <c r="CD1988" s="153"/>
      <c r="CE1988" s="153"/>
      <c r="CF1988" s="153"/>
      <c r="CG1988" s="153"/>
      <c r="CH1988" s="153"/>
      <c r="CI1988" s="153"/>
      <c r="CJ1988" s="153"/>
      <c r="CK1988" s="153"/>
      <c r="CL1988" s="153"/>
      <c r="CN1988" s="74">
        <f>J1988</f>
        <v>100</v>
      </c>
      <c r="CO1988" s="153"/>
      <c r="CP1988" s="153"/>
      <c r="CQ1988" s="153"/>
      <c r="CR1988" s="153"/>
      <c r="CS1988" s="153"/>
      <c r="CT1988" s="153"/>
      <c r="CU1988" s="153"/>
      <c r="CV1988" s="153"/>
      <c r="CW1988" s="153"/>
      <c r="CX1988" s="153"/>
      <c r="CY1988" s="153"/>
      <c r="CZ1988" s="153"/>
      <c r="DA1988" s="153"/>
      <c r="DB1988" s="153"/>
      <c r="DC1988" s="153"/>
      <c r="DD1988" s="153"/>
      <c r="DE1988" s="153"/>
      <c r="DF1988" s="153"/>
      <c r="DG1988" s="153"/>
      <c r="DH1988" s="153"/>
      <c r="DI1988" s="153"/>
      <c r="DJ1988" s="153"/>
      <c r="DK1988" s="153"/>
      <c r="DL1988" s="153"/>
    </row>
    <row r="1989" spans="2:116" x14ac:dyDescent="0.4">
      <c r="D1989" t="s">
        <v>425</v>
      </c>
      <c r="E1989" s="8" t="str">
        <f t="shared" si="3276"/>
        <v>1989 FAPPE-F</v>
      </c>
      <c r="G1989" s="125"/>
      <c r="S1989" s="72"/>
      <c r="T1989" s="72"/>
      <c r="U1989" s="72"/>
      <c r="V1989" s="72"/>
      <c r="W1989" s="72"/>
      <c r="X1989" s="72"/>
      <c r="Y1989" s="72"/>
      <c r="Z1989" s="72"/>
      <c r="AA1989" s="72"/>
      <c r="AB1989" s="72"/>
      <c r="AC1989" s="72"/>
      <c r="AD1989" s="72"/>
      <c r="AE1989" s="72"/>
      <c r="AF1989" s="72"/>
      <c r="AG1989" s="72"/>
      <c r="AH1989" s="72"/>
      <c r="AI1989" s="72"/>
      <c r="AJ1989" s="72"/>
      <c r="AK1989" s="72"/>
      <c r="AL1989" s="72"/>
      <c r="AM1989" s="72"/>
      <c r="AN1989" s="72"/>
      <c r="AO1989" s="72"/>
      <c r="AP1989" s="72"/>
      <c r="AQ1989" s="72"/>
      <c r="AR1989" s="72"/>
      <c r="AS1989" s="72"/>
      <c r="AT1989" s="72"/>
      <c r="AU1989" s="72"/>
      <c r="AV1989" s="72"/>
      <c r="AW1989" s="72"/>
      <c r="AX1989" s="72"/>
      <c r="AY1989" s="72"/>
      <c r="AZ1989" s="72"/>
      <c r="BA1989" s="72"/>
      <c r="BB1989" s="72"/>
      <c r="BC1989" s="72"/>
      <c r="BD1989" s="72"/>
      <c r="BE1989" s="72"/>
      <c r="BF1989" s="72"/>
      <c r="BG1989" s="72"/>
      <c r="BH1989" s="72"/>
      <c r="BI1989" s="72"/>
      <c r="BJ1989" s="72"/>
      <c r="BK1989" s="72"/>
      <c r="BL1989" s="72"/>
      <c r="BM1989" s="72"/>
      <c r="BN1989" s="72"/>
      <c r="BO1989" s="72"/>
      <c r="BP1989" s="72"/>
      <c r="BQ1989" s="72"/>
      <c r="BR1989" s="72"/>
      <c r="BS1989" s="72"/>
      <c r="BT1989" s="72"/>
      <c r="BU1989" s="72"/>
      <c r="BV1989" s="72"/>
      <c r="BW1989" s="72"/>
      <c r="BX1989" s="72"/>
      <c r="BY1989" s="72"/>
      <c r="BZ1989" s="72"/>
      <c r="CA1989" s="72"/>
      <c r="CB1989" s="72"/>
      <c r="CC1989" s="72"/>
      <c r="CD1989" s="72"/>
      <c r="CE1989" s="72"/>
      <c r="CF1989" s="72"/>
      <c r="CG1989" s="72"/>
      <c r="CH1989" s="72"/>
      <c r="CI1989" s="72"/>
      <c r="CJ1989" s="72"/>
      <c r="CK1989" s="72"/>
      <c r="CL1989" s="72"/>
      <c r="CO1989" s="72"/>
      <c r="CP1989" s="72"/>
      <c r="CQ1989" s="72"/>
      <c r="CR1989" s="72"/>
      <c r="CS1989" s="72"/>
      <c r="CT1989" s="72"/>
      <c r="CU1989" s="72"/>
      <c r="CV1989" s="72"/>
      <c r="CW1989" s="72"/>
      <c r="CX1989" s="72"/>
      <c r="CY1989" s="72"/>
      <c r="CZ1989" s="72"/>
      <c r="DA1989" s="72"/>
      <c r="DB1989" s="72"/>
      <c r="DC1989" s="72"/>
      <c r="DD1989" s="72"/>
      <c r="DE1989" s="72"/>
      <c r="DF1989" s="72"/>
      <c r="DG1989" s="72"/>
      <c r="DH1989" s="72"/>
      <c r="DI1989" s="72"/>
      <c r="DJ1989" s="72"/>
      <c r="DK1989" s="72"/>
      <c r="DL1989" s="72"/>
    </row>
    <row r="1990" spans="2:116" x14ac:dyDescent="0.4">
      <c r="D1990" t="s">
        <v>425</v>
      </c>
      <c r="E1990" s="8" t="str">
        <f t="shared" si="3276"/>
        <v>1990 FAPPE-F</v>
      </c>
      <c r="G1990" s="95" t="s">
        <v>205</v>
      </c>
      <c r="H1990" s="12"/>
      <c r="S1990" s="72"/>
      <c r="T1990" s="72"/>
      <c r="U1990" s="72"/>
      <c r="V1990" s="72"/>
      <c r="W1990" s="72"/>
      <c r="X1990" s="72"/>
      <c r="Y1990" s="72"/>
      <c r="Z1990" s="72"/>
      <c r="AA1990" s="72"/>
      <c r="AB1990" s="72"/>
      <c r="AC1990" s="72"/>
      <c r="AD1990" s="72"/>
      <c r="AE1990" s="72"/>
      <c r="AF1990" s="72"/>
      <c r="AG1990" s="72"/>
      <c r="AH1990" s="72"/>
      <c r="AI1990" s="72"/>
      <c r="AJ1990" s="72"/>
      <c r="AK1990" s="72"/>
      <c r="AL1990" s="72"/>
      <c r="AM1990" s="72"/>
      <c r="AN1990" s="72"/>
      <c r="AO1990" s="72"/>
      <c r="AP1990" s="72"/>
      <c r="AQ1990" s="72"/>
      <c r="AR1990" s="72"/>
      <c r="AS1990" s="72"/>
      <c r="AT1990" s="72"/>
      <c r="AU1990" s="72"/>
      <c r="AV1990" s="72"/>
      <c r="AW1990" s="72"/>
      <c r="AX1990" s="72"/>
      <c r="AY1990" s="72"/>
      <c r="AZ1990" s="72"/>
      <c r="BA1990" s="72"/>
      <c r="BB1990" s="72"/>
      <c r="BC1990" s="72"/>
      <c r="BD1990" s="72"/>
      <c r="BE1990" s="72"/>
      <c r="BF1990" s="72"/>
      <c r="BG1990" s="72"/>
      <c r="BH1990" s="72"/>
      <c r="BI1990" s="72"/>
      <c r="BJ1990" s="72"/>
      <c r="BK1990" s="72"/>
      <c r="BL1990" s="72"/>
      <c r="BM1990" s="72"/>
      <c r="BN1990" s="72"/>
      <c r="BO1990" s="72"/>
      <c r="BP1990" s="72"/>
      <c r="BQ1990" s="72"/>
      <c r="BR1990" s="72"/>
      <c r="BS1990" s="72"/>
      <c r="BT1990" s="72"/>
      <c r="BU1990" s="72"/>
      <c r="BV1990" s="72"/>
      <c r="BW1990" s="72"/>
      <c r="BX1990" s="72"/>
      <c r="BY1990" s="72"/>
      <c r="BZ1990" s="72"/>
      <c r="CA1990" s="72"/>
      <c r="CB1990" s="72"/>
      <c r="CC1990" s="72"/>
      <c r="CD1990" s="72"/>
      <c r="CE1990" s="72"/>
      <c r="CF1990" s="72"/>
      <c r="CG1990" s="72"/>
      <c r="CH1990" s="72"/>
      <c r="CI1990" s="72"/>
      <c r="CJ1990" s="72"/>
      <c r="CK1990" s="72"/>
      <c r="CL1990" s="72"/>
      <c r="CO1990" s="72"/>
      <c r="CP1990" s="72"/>
      <c r="CQ1990" s="72"/>
      <c r="CR1990" s="72"/>
      <c r="CS1990" s="72"/>
      <c r="CT1990" s="72"/>
      <c r="CU1990" s="72"/>
      <c r="CV1990" s="72"/>
      <c r="CW1990" s="72"/>
      <c r="CX1990" s="72"/>
      <c r="CY1990" s="72"/>
      <c r="CZ1990" s="72"/>
      <c r="DA1990" s="72"/>
      <c r="DB1990" s="72"/>
      <c r="DC1990" s="72"/>
      <c r="DD1990" s="72"/>
      <c r="DE1990" s="72"/>
      <c r="DF1990" s="72"/>
      <c r="DG1990" s="72"/>
      <c r="DH1990" s="72"/>
      <c r="DI1990" s="72"/>
      <c r="DJ1990" s="72"/>
      <c r="DK1990" s="72"/>
      <c r="DL1990" s="72"/>
    </row>
    <row r="1991" spans="2:116" x14ac:dyDescent="0.4">
      <c r="D1991" t="s">
        <v>425</v>
      </c>
      <c r="E1991" s="8" t="str">
        <f t="shared" si="3276"/>
        <v>1991 FAPPE-F</v>
      </c>
      <c r="G1991" s="158" t="str">
        <f>"Gross PP&amp;E - "&amp;SUBSTITUTE(G1978,":","")</f>
        <v>Gross PP&amp;E - Fixed secondary PPE</v>
      </c>
      <c r="J1991" s="80">
        <f>J1988</f>
        <v>100</v>
      </c>
      <c r="K1991" s="53">
        <f>SUMIF($4:$4,K$2,1991:1991)</f>
        <v>1100.0000000000002</v>
      </c>
      <c r="L1991" s="53">
        <f>SUMIF($4:$4,L$2,1991:1991)</f>
        <v>3099.9999999999995</v>
      </c>
      <c r="M1991" s="53">
        <f>SUMIF($4:$4,M$2,1991:1991)</f>
        <v>7099.9999999999973</v>
      </c>
      <c r="N1991" s="53">
        <f>SUMIF($4:$4,N$2,1991:1991)</f>
        <v>15099.999999999991</v>
      </c>
      <c r="O1991" s="53">
        <f>SUMIF($4:$4,O$2,1991:1991)</f>
        <v>31099.999999999978</v>
      </c>
      <c r="P1991" s="53">
        <f>SUMIF($4:$4,P$2,1991:1991)</f>
        <v>63099.999999999949</v>
      </c>
      <c r="R1991" s="24">
        <f>$J1991</f>
        <v>100</v>
      </c>
      <c r="S1991" s="80">
        <f t="shared" ref="S1991:AX1993" si="3278">-S1983+R1991</f>
        <v>183.33333333333331</v>
      </c>
      <c r="T1991" s="80">
        <f t="shared" si="3278"/>
        <v>266.66666666666663</v>
      </c>
      <c r="U1991" s="80">
        <f t="shared" si="3278"/>
        <v>349.99999999999994</v>
      </c>
      <c r="V1991" s="80">
        <f t="shared" si="3278"/>
        <v>433.33333333333326</v>
      </c>
      <c r="W1991" s="80">
        <f t="shared" si="3278"/>
        <v>516.66666666666663</v>
      </c>
      <c r="X1991" s="80">
        <f t="shared" si="3278"/>
        <v>600</v>
      </c>
      <c r="Y1991" s="80">
        <f t="shared" si="3278"/>
        <v>683.33333333333337</v>
      </c>
      <c r="Z1991" s="80">
        <f t="shared" si="3278"/>
        <v>766.66666666666674</v>
      </c>
      <c r="AA1991" s="80">
        <f t="shared" si="3278"/>
        <v>850.00000000000011</v>
      </c>
      <c r="AB1991" s="80">
        <f t="shared" si="3278"/>
        <v>933.33333333333348</v>
      </c>
      <c r="AC1991" s="80">
        <f t="shared" si="3278"/>
        <v>1016.6666666666669</v>
      </c>
      <c r="AD1991" s="80">
        <f t="shared" si="3278"/>
        <v>1100.0000000000002</v>
      </c>
      <c r="AE1991" s="80">
        <f t="shared" si="3278"/>
        <v>1266.666666666667</v>
      </c>
      <c r="AF1991" s="80">
        <f t="shared" si="3278"/>
        <v>1433.3333333333337</v>
      </c>
      <c r="AG1991" s="80">
        <f t="shared" si="3278"/>
        <v>1600.0000000000005</v>
      </c>
      <c r="AH1991" s="80">
        <f t="shared" si="3278"/>
        <v>1766.6666666666672</v>
      </c>
      <c r="AI1991" s="80">
        <f t="shared" si="3278"/>
        <v>1933.3333333333339</v>
      </c>
      <c r="AJ1991" s="80">
        <f t="shared" si="3278"/>
        <v>2100.0000000000005</v>
      </c>
      <c r="AK1991" s="80">
        <f t="shared" si="3278"/>
        <v>2266.666666666667</v>
      </c>
      <c r="AL1991" s="80">
        <f t="shared" si="3278"/>
        <v>2433.3333333333335</v>
      </c>
      <c r="AM1991" s="80">
        <f t="shared" si="3278"/>
        <v>2600</v>
      </c>
      <c r="AN1991" s="80">
        <f t="shared" si="3278"/>
        <v>2766.6666666666665</v>
      </c>
      <c r="AO1991" s="80">
        <f t="shared" si="3278"/>
        <v>2933.333333333333</v>
      </c>
      <c r="AP1991" s="80">
        <f t="shared" si="3278"/>
        <v>3099.9999999999995</v>
      </c>
      <c r="AQ1991" s="80">
        <f t="shared" si="3278"/>
        <v>3433.333333333333</v>
      </c>
      <c r="AR1991" s="80">
        <f t="shared" si="3278"/>
        <v>3766.6666666666665</v>
      </c>
      <c r="AS1991" s="80">
        <f t="shared" si="3278"/>
        <v>4100</v>
      </c>
      <c r="AT1991" s="80">
        <f t="shared" si="3278"/>
        <v>4433.333333333333</v>
      </c>
      <c r="AU1991" s="80">
        <f t="shared" si="3278"/>
        <v>4766.6666666666661</v>
      </c>
      <c r="AV1991" s="80">
        <f t="shared" si="3278"/>
        <v>5099.9999999999991</v>
      </c>
      <c r="AW1991" s="80">
        <f t="shared" si="3278"/>
        <v>5433.3333333333321</v>
      </c>
      <c r="AX1991" s="80">
        <f t="shared" si="3278"/>
        <v>5766.6666666666652</v>
      </c>
      <c r="AY1991" s="80">
        <f t="shared" ref="AY1991:CD1993" si="3279">-AY1983+AX1991</f>
        <v>6099.9999999999982</v>
      </c>
      <c r="AZ1991" s="80">
        <f t="shared" si="3279"/>
        <v>6433.3333333333312</v>
      </c>
      <c r="BA1991" s="80">
        <f t="shared" si="3279"/>
        <v>6766.6666666666642</v>
      </c>
      <c r="BB1991" s="80">
        <f t="shared" si="3279"/>
        <v>7099.9999999999973</v>
      </c>
      <c r="BC1991" s="80">
        <f t="shared" si="3279"/>
        <v>7766.6666666666642</v>
      </c>
      <c r="BD1991" s="80">
        <f t="shared" si="3279"/>
        <v>8433.3333333333303</v>
      </c>
      <c r="BE1991" s="80">
        <f t="shared" si="3279"/>
        <v>9099.9999999999964</v>
      </c>
      <c r="BF1991" s="80">
        <f t="shared" si="3279"/>
        <v>9766.6666666666624</v>
      </c>
      <c r="BG1991" s="80">
        <f t="shared" si="3279"/>
        <v>10433.333333333328</v>
      </c>
      <c r="BH1991" s="80">
        <f t="shared" si="3279"/>
        <v>11099.999999999995</v>
      </c>
      <c r="BI1991" s="80">
        <f t="shared" si="3279"/>
        <v>11766.666666666661</v>
      </c>
      <c r="BJ1991" s="80">
        <f t="shared" si="3279"/>
        <v>12433.333333333327</v>
      </c>
      <c r="BK1991" s="80">
        <f t="shared" si="3279"/>
        <v>13099.999999999993</v>
      </c>
      <c r="BL1991" s="80">
        <f t="shared" si="3279"/>
        <v>13766.666666666659</v>
      </c>
      <c r="BM1991" s="80">
        <f t="shared" si="3279"/>
        <v>14433.333333333325</v>
      </c>
      <c r="BN1991" s="80">
        <f t="shared" si="3279"/>
        <v>15099.999999999991</v>
      </c>
      <c r="BO1991" s="80">
        <f t="shared" si="3279"/>
        <v>16433.333333333325</v>
      </c>
      <c r="BP1991" s="80">
        <f t="shared" si="3279"/>
        <v>17766.666666666657</v>
      </c>
      <c r="BQ1991" s="80">
        <f t="shared" si="3279"/>
        <v>19099.999999999989</v>
      </c>
      <c r="BR1991" s="80">
        <f t="shared" si="3279"/>
        <v>20433.333333333321</v>
      </c>
      <c r="BS1991" s="80">
        <f t="shared" si="3279"/>
        <v>21766.666666666653</v>
      </c>
      <c r="BT1991" s="80">
        <f t="shared" si="3279"/>
        <v>23099.999999999985</v>
      </c>
      <c r="BU1991" s="80">
        <f t="shared" si="3279"/>
        <v>24433.333333333318</v>
      </c>
      <c r="BV1991" s="80">
        <f t="shared" si="3279"/>
        <v>25766.66666666665</v>
      </c>
      <c r="BW1991" s="80">
        <f t="shared" si="3279"/>
        <v>27099.999999999982</v>
      </c>
      <c r="BX1991" s="80">
        <f t="shared" si="3279"/>
        <v>28433.333333333314</v>
      </c>
      <c r="BY1991" s="80">
        <f t="shared" si="3279"/>
        <v>29766.666666666646</v>
      </c>
      <c r="BZ1991" s="80">
        <f t="shared" si="3279"/>
        <v>31099.999999999978</v>
      </c>
      <c r="CA1991" s="80">
        <f t="shared" si="3279"/>
        <v>33766.666666666642</v>
      </c>
      <c r="CB1991" s="80">
        <f t="shared" si="3279"/>
        <v>36433.333333333307</v>
      </c>
      <c r="CC1991" s="80">
        <f t="shared" si="3279"/>
        <v>39099.999999999971</v>
      </c>
      <c r="CD1991" s="80">
        <f t="shared" si="3279"/>
        <v>41766.666666666635</v>
      </c>
      <c r="CE1991" s="80">
        <f t="shared" ref="CE1991:CL1993" si="3280">-CE1983+CD1991</f>
        <v>44433.333333333299</v>
      </c>
      <c r="CF1991" s="80">
        <f t="shared" si="3280"/>
        <v>47099.999999999964</v>
      </c>
      <c r="CG1991" s="80">
        <f t="shared" si="3280"/>
        <v>49766.666666666628</v>
      </c>
      <c r="CH1991" s="80">
        <f t="shared" si="3280"/>
        <v>52433.333333333292</v>
      </c>
      <c r="CI1991" s="80">
        <f t="shared" si="3280"/>
        <v>55099.999999999956</v>
      </c>
      <c r="CJ1991" s="80">
        <f t="shared" si="3280"/>
        <v>57766.666666666621</v>
      </c>
      <c r="CK1991" s="80">
        <f t="shared" si="3280"/>
        <v>60433.333333333285</v>
      </c>
      <c r="CL1991" s="80">
        <f t="shared" si="3280"/>
        <v>63099.999999999949</v>
      </c>
      <c r="CN1991" s="80">
        <f>CN1988</f>
        <v>100</v>
      </c>
      <c r="CO1991" s="80" t="e">
        <f t="shared" ref="CO1991:CO1993" si="3281">-CO1983+CN1991</f>
        <v>#N/A</v>
      </c>
      <c r="CP1991" s="80" t="e">
        <f t="shared" ref="CP1991:CP1993" si="3282">-CP1983+CO1991</f>
        <v>#N/A</v>
      </c>
      <c r="CQ1991" s="80" t="e">
        <f t="shared" ref="CQ1991:CQ1993" si="3283">-CQ1983+CP1991</f>
        <v>#N/A</v>
      </c>
      <c r="CR1991" s="80" t="e">
        <f t="shared" ref="CR1991:CR1993" si="3284">-CR1983+CQ1991</f>
        <v>#N/A</v>
      </c>
      <c r="CS1991" s="80" t="e">
        <f t="shared" ref="CS1991:CS1993" si="3285">-CS1983+CR1991</f>
        <v>#N/A</v>
      </c>
      <c r="CT1991" s="80" t="e">
        <f t="shared" ref="CT1991:CT1993" si="3286">-CT1983+CS1991</f>
        <v>#N/A</v>
      </c>
      <c r="CU1991" s="80" t="e">
        <f t="shared" ref="CU1991:CU1993" si="3287">-CU1983+CT1991</f>
        <v>#N/A</v>
      </c>
      <c r="CV1991" s="80" t="e">
        <f t="shared" ref="CV1991:CV1993" si="3288">-CV1983+CU1991</f>
        <v>#N/A</v>
      </c>
      <c r="CW1991" s="80" t="e">
        <f t="shared" ref="CW1991:CW1993" si="3289">-CW1983+CV1991</f>
        <v>#N/A</v>
      </c>
      <c r="CX1991" s="80" t="e">
        <f t="shared" ref="CX1991:CX1993" si="3290">-CX1983+CW1991</f>
        <v>#N/A</v>
      </c>
      <c r="CY1991" s="80" t="e">
        <f t="shared" ref="CY1991:CY1993" si="3291">-CY1983+CX1991</f>
        <v>#N/A</v>
      </c>
      <c r="CZ1991" s="80" t="e">
        <f t="shared" ref="CZ1991:CZ1993" si="3292">-CZ1983+CY1991</f>
        <v>#N/A</v>
      </c>
      <c r="DA1991" s="80" t="e">
        <f t="shared" ref="DA1991:DA1993" si="3293">-DA1983+CZ1991</f>
        <v>#N/A</v>
      </c>
      <c r="DB1991" s="80" t="e">
        <f t="shared" ref="DB1991:DB1993" si="3294">-DB1983+DA1991</f>
        <v>#N/A</v>
      </c>
      <c r="DC1991" s="80" t="e">
        <f t="shared" ref="DC1991:DC1993" si="3295">-DC1983+DB1991</f>
        <v>#N/A</v>
      </c>
      <c r="DD1991" s="80" t="e">
        <f t="shared" ref="DD1991:DD1993" si="3296">-DD1983+DC1991</f>
        <v>#N/A</v>
      </c>
      <c r="DE1991" s="80" t="e">
        <f t="shared" ref="DE1991:DE1993" si="3297">-DE1983+DD1991</f>
        <v>#N/A</v>
      </c>
      <c r="DF1991" s="80" t="e">
        <f t="shared" ref="DF1991:DF1993" si="3298">-DF1983+DE1991</f>
        <v>#N/A</v>
      </c>
      <c r="DG1991" s="80" t="e">
        <f t="shared" ref="DG1991:DG1993" si="3299">-DG1983+DF1991</f>
        <v>#N/A</v>
      </c>
      <c r="DH1991" s="80" t="e">
        <f t="shared" ref="DH1991:DH1993" si="3300">-DH1983+DG1991</f>
        <v>#N/A</v>
      </c>
      <c r="DI1991" s="80" t="e">
        <f t="shared" ref="DI1991:DI1993" si="3301">-DI1983+DH1991</f>
        <v>#N/A</v>
      </c>
      <c r="DJ1991" s="80" t="e">
        <f t="shared" ref="DJ1991:DJ1993" si="3302">-DJ1983+DI1991</f>
        <v>#N/A</v>
      </c>
      <c r="DK1991" s="80" t="e">
        <f t="shared" ref="DK1991:DL1993" si="3303">-DK1983+DJ1991</f>
        <v>#N/A</v>
      </c>
      <c r="DL1991" s="80" t="e">
        <f t="shared" si="3303"/>
        <v>#N/A</v>
      </c>
    </row>
    <row r="1992" spans="2:116" x14ac:dyDescent="0.4">
      <c r="D1992" t="s">
        <v>425</v>
      </c>
      <c r="E1992" s="8" t="str">
        <f t="shared" si="3276"/>
        <v>1992 FAPPE-F</v>
      </c>
      <c r="G1992" s="158" t="str">
        <f>"Accumulated depreciation - "&amp;SUBSTITUTE(G1978,":","")</f>
        <v>Accumulated depreciation - Fixed secondary PPE</v>
      </c>
      <c r="J1992" s="81">
        <f>-H1981/H1980*J1991</f>
        <v>-60</v>
      </c>
      <c r="K1992" s="43">
        <f ca="1">SUMIF($4:$4,K$2,1992:1992)</f>
        <v>-199.66165856103828</v>
      </c>
      <c r="L1992" s="43">
        <f ca="1">SUMIF($4:$4,L$2,1992:1992)</f>
        <v>-711.31096198468208</v>
      </c>
      <c r="M1992" s="43">
        <f ca="1">SUMIF($4:$4,M$2,1992:1992)</f>
        <v>-1986.9282821675192</v>
      </c>
      <c r="N1992" s="43">
        <f ca="1">SUMIF($4:$4,N$2,1992:1992)</f>
        <v>-4847.8546427568062</v>
      </c>
      <c r="O1992" s="43">
        <f ca="1">SUMIF($4:$4,O$2,1992:1992)</f>
        <v>-10894.316211079542</v>
      </c>
      <c r="P1992" s="43">
        <f ca="1">SUMIF($4:$4,P$2,1992:1992)</f>
        <v>-23204.859719987988</v>
      </c>
      <c r="R1992" s="37">
        <f>$J1992</f>
        <v>-60</v>
      </c>
      <c r="S1992" s="81">
        <f ca="1">R1992+S1986</f>
        <v>-63.10734463276836</v>
      </c>
      <c r="T1992" s="81">
        <f t="shared" ref="T1992:CE1994" ca="1" si="3304">S1992+T1986</f>
        <v>-67.679785502250311</v>
      </c>
      <c r="U1992" s="81">
        <f t="shared" ca="1" si="3304"/>
        <v>-73.742154748051163</v>
      </c>
      <c r="V1992" s="81">
        <f t="shared" ca="1" si="3304"/>
        <v>-81.319705393498353</v>
      </c>
      <c r="W1992" s="81">
        <f t="shared" ca="1" si="3304"/>
        <v>-90.438118479263863</v>
      </c>
      <c r="X1992" s="81">
        <f t="shared" ca="1" si="3304"/>
        <v>-101.12351031789545</v>
      </c>
      <c r="Y1992" s="81">
        <f t="shared" ca="1" si="3304"/>
        <v>-113.40243987130611</v>
      </c>
      <c r="Z1992" s="81">
        <f t="shared" ca="1" si="3304"/>
        <v>-127.30191625330565</v>
      </c>
      <c r="AA1992" s="81">
        <f t="shared" ca="1" si="3304"/>
        <v>-142.84940635929388</v>
      </c>
      <c r="AB1992" s="81">
        <f t="shared" ca="1" si="3304"/>
        <v>-160.07284262527062</v>
      </c>
      <c r="AC1992" s="81">
        <f t="shared" ca="1" si="3304"/>
        <v>-179.00063091835432</v>
      </c>
      <c r="AD1992" s="81">
        <f t="shared" ca="1" si="3304"/>
        <v>-199.66165856103828</v>
      </c>
      <c r="AE1992" s="81">
        <f t="shared" ca="1" si="3304"/>
        <v>-223.49773186998243</v>
      </c>
      <c r="AF1992" s="81">
        <f t="shared" ca="1" si="3304"/>
        <v>-250.56266517851321</v>
      </c>
      <c r="AG1992" s="81">
        <f t="shared" ca="1" si="3304"/>
        <v>-280.91118492730158</v>
      </c>
      <c r="AH1992" s="81">
        <f t="shared" ca="1" si="3304"/>
        <v>-314.59894512380953</v>
      </c>
      <c r="AI1992" s="81">
        <f t="shared" ca="1" si="3304"/>
        <v>-351.6825430637611</v>
      </c>
      <c r="AJ1992" s="81">
        <f t="shared" ca="1" si="3304"/>
        <v>-392.21953531907911</v>
      </c>
      <c r="AK1992" s="81">
        <f t="shared" ca="1" si="3304"/>
        <v>-436.2684539968036</v>
      </c>
      <c r="AL1992" s="81">
        <f t="shared" ca="1" si="3304"/>
        <v>-483.88882327358556</v>
      </c>
      <c r="AM1992" s="81">
        <f t="shared" ca="1" si="3304"/>
        <v>-535.14117621042601</v>
      </c>
      <c r="AN1992" s="81">
        <f t="shared" ca="1" si="3304"/>
        <v>-590.08707185241065</v>
      </c>
      <c r="AO1992" s="81">
        <f t="shared" ca="1" si="3304"/>
        <v>-648.78911261827068</v>
      </c>
      <c r="AP1992" s="81">
        <f t="shared" ca="1" si="3304"/>
        <v>-711.31096198468208</v>
      </c>
      <c r="AQ1992" s="81">
        <f t="shared" ca="1" si="3304"/>
        <v>-778.84730597312296</v>
      </c>
      <c r="AR1992" s="81">
        <f t="shared" ca="1" si="3304"/>
        <v>-853.12538441391996</v>
      </c>
      <c r="AS1992" s="81">
        <f t="shared" ca="1" si="3304"/>
        <v>-934.23463185310084</v>
      </c>
      <c r="AT1992" s="81">
        <f t="shared" ca="1" si="3304"/>
        <v>-1022.2655777927345</v>
      </c>
      <c r="AU1992" s="81">
        <f t="shared" ca="1" si="3304"/>
        <v>-1117.3098581158854</v>
      </c>
      <c r="AV1992" s="81">
        <f t="shared" ca="1" si="3304"/>
        <v>-1219.4602265843027</v>
      </c>
      <c r="AW1992" s="81">
        <f t="shared" ca="1" si="3304"/>
        <v>-1328.8105664080272</v>
      </c>
      <c r="AX1992" s="81">
        <f t="shared" ca="1" si="3304"/>
        <v>-1445.4559018860507</v>
      </c>
      <c r="AY1992" s="81">
        <f t="shared" ca="1" si="3304"/>
        <v>-1569.4924101171141</v>
      </c>
      <c r="AZ1992" s="81">
        <f t="shared" ca="1" si="3304"/>
        <v>-1701.017432779676</v>
      </c>
      <c r="BA1992" s="81">
        <f t="shared" ca="1" si="3304"/>
        <v>-1840.1294879800332</v>
      </c>
      <c r="BB1992" s="81">
        <f t="shared" ca="1" si="3304"/>
        <v>-1986.9282821675192</v>
      </c>
      <c r="BC1992" s="81">
        <f t="shared" ca="1" si="3304"/>
        <v>-2147.1644396297761</v>
      </c>
      <c r="BD1992" s="81">
        <f t="shared" ca="1" si="3304"/>
        <v>-2321.0118979533881</v>
      </c>
      <c r="BE1992" s="81">
        <f t="shared" ca="1" si="3304"/>
        <v>-2508.6466307122841</v>
      </c>
      <c r="BF1992" s="81">
        <f t="shared" ca="1" si="3304"/>
        <v>-2710.2466665165493</v>
      </c>
      <c r="BG1992" s="81">
        <f t="shared" ca="1" si="3304"/>
        <v>-2925.9921081220759</v>
      </c>
      <c r="BH1992" s="81">
        <f t="shared" ca="1" si="3304"/>
        <v>-3156.0651515976406</v>
      </c>
      <c r="BI1992" s="81">
        <f t="shared" ca="1" si="3304"/>
        <v>-3400.6501055458648</v>
      </c>
      <c r="BJ1992" s="81">
        <f t="shared" ca="1" si="3304"/>
        <v>-3659.9334103743799</v>
      </c>
      <c r="BK1992" s="81">
        <f t="shared" ca="1" si="3304"/>
        <v>-3934.1036576133765</v>
      </c>
      <c r="BL1992" s="81">
        <f t="shared" ca="1" si="3304"/>
        <v>-4223.3516092755735</v>
      </c>
      <c r="BM1992" s="81">
        <f t="shared" ca="1" si="3304"/>
        <v>-4527.8702172544972</v>
      </c>
      <c r="BN1992" s="81">
        <f t="shared" ca="1" si="3304"/>
        <v>-4847.8546427568062</v>
      </c>
      <c r="BO1992" s="81">
        <f t="shared" ca="1" si="3304"/>
        <v>-5194.8017107924916</v>
      </c>
      <c r="BP1992" s="81">
        <f t="shared" ca="1" si="3304"/>
        <v>-5569.0834238685256</v>
      </c>
      <c r="BQ1992" s="81">
        <f t="shared" ca="1" si="3304"/>
        <v>-5971.0488143677558</v>
      </c>
      <c r="BR1992" s="81">
        <f t="shared" ca="1" si="3304"/>
        <v>-6401.0513146363655</v>
      </c>
      <c r="BS1992" s="81">
        <f t="shared" ca="1" si="3304"/>
        <v>-6859.4488130009468</v>
      </c>
      <c r="BT1992" s="81">
        <f t="shared" ca="1" si="3304"/>
        <v>-7346.6037105413716</v>
      </c>
      <c r="BU1992" s="81">
        <f t="shared" ca="1" si="3304"/>
        <v>-7862.8829786310389</v>
      </c>
      <c r="BV1992" s="81">
        <f t="shared" ca="1" si="3304"/>
        <v>-8408.6582172562867</v>
      </c>
      <c r="BW1992" s="81">
        <f t="shared" ca="1" si="3304"/>
        <v>-8984.3057141269692</v>
      </c>
      <c r="BX1992" s="81">
        <f t="shared" ca="1" si="3304"/>
        <v>-9590.2065045904128</v>
      </c>
      <c r="BY1992" s="81">
        <f t="shared" ca="1" si="3304"/>
        <v>-10226.746432361217</v>
      </c>
      <c r="BZ1992" s="81">
        <f t="shared" ca="1" si="3304"/>
        <v>-10894.316211079542</v>
      </c>
      <c r="CA1992" s="81">
        <f t="shared" ca="1" si="3304"/>
        <v>-11614.497927388786</v>
      </c>
      <c r="CB1992" s="81">
        <f t="shared" ca="1" si="3304"/>
        <v>-12387.955557124813</v>
      </c>
      <c r="CC1992" s="81">
        <f t="shared" ca="1" si="3304"/>
        <v>-13215.361381856532</v>
      </c>
      <c r="CD1992" s="81">
        <f t="shared" ca="1" si="3304"/>
        <v>-14097.396095152762</v>
      </c>
      <c r="CE1992" s="81">
        <f t="shared" ca="1" si="3304"/>
        <v>-15034.748910327387</v>
      </c>
      <c r="CF1992" s="81">
        <f t="shared" ref="CF1992:CL1994" ca="1" si="3305">CE1992+CF1986</f>
        <v>-16028.117669686799</v>
      </c>
      <c r="CG1992" s="81">
        <f t="shared" ca="1" si="3305"/>
        <v>-17078.20895530413</v>
      </c>
      <c r="CH1992" s="81">
        <f t="shared" ca="1" si="3305"/>
        <v>-18185.73820134523</v>
      </c>
      <c r="CI1992" s="81">
        <f t="shared" ca="1" si="3305"/>
        <v>-19351.429807971854</v>
      </c>
      <c r="CJ1992" s="81">
        <f t="shared" ca="1" si="3305"/>
        <v>-20576.017256847987</v>
      </c>
      <c r="CK1992" s="81">
        <f t="shared" ca="1" si="3305"/>
        <v>-21860.243228275765</v>
      </c>
      <c r="CL1992" s="81">
        <f t="shared" ca="1" si="3305"/>
        <v>-23204.859719987988</v>
      </c>
      <c r="CN1992" s="245">
        <f>-H1981/H1980*CN1991</f>
        <v>-60</v>
      </c>
      <c r="CO1992" s="81" t="e">
        <f t="shared" ref="CO1992:CO1994" ca="1" si="3306">CN1992+CO1986</f>
        <v>#N/A</v>
      </c>
      <c r="CP1992" s="81" t="e">
        <f t="shared" ref="CP1992:CP1994" ca="1" si="3307">CO1992+CP1986</f>
        <v>#N/A</v>
      </c>
      <c r="CQ1992" s="81" t="e">
        <f t="shared" ref="CQ1992:CQ1994" ca="1" si="3308">CP1992+CQ1986</f>
        <v>#N/A</v>
      </c>
      <c r="CR1992" s="81" t="e">
        <f t="shared" ref="CR1992:CR1994" ca="1" si="3309">CQ1992+CR1986</f>
        <v>#N/A</v>
      </c>
      <c r="CS1992" s="81" t="e">
        <f t="shared" ref="CS1992:CS1994" ca="1" si="3310">CR1992+CS1986</f>
        <v>#N/A</v>
      </c>
      <c r="CT1992" s="81" t="e">
        <f t="shared" ref="CT1992:CT1994" ca="1" si="3311">CS1992+CT1986</f>
        <v>#N/A</v>
      </c>
      <c r="CU1992" s="81" t="e">
        <f t="shared" ref="CU1992:CU1994" ca="1" si="3312">CT1992+CU1986</f>
        <v>#N/A</v>
      </c>
      <c r="CV1992" s="81" t="e">
        <f t="shared" ref="CV1992:CV1994" ca="1" si="3313">CU1992+CV1986</f>
        <v>#N/A</v>
      </c>
      <c r="CW1992" s="81" t="e">
        <f t="shared" ref="CW1992:CW1994" ca="1" si="3314">CV1992+CW1986</f>
        <v>#N/A</v>
      </c>
      <c r="CX1992" s="81" t="e">
        <f t="shared" ref="CX1992:CX1994" ca="1" si="3315">CW1992+CX1986</f>
        <v>#N/A</v>
      </c>
      <c r="CY1992" s="81" t="e">
        <f t="shared" ref="CY1992:CY1994" ca="1" si="3316">CX1992+CY1986</f>
        <v>#N/A</v>
      </c>
      <c r="CZ1992" s="81" t="e">
        <f t="shared" ref="CZ1992:CZ1994" ca="1" si="3317">CY1992+CZ1986</f>
        <v>#N/A</v>
      </c>
      <c r="DA1992" s="81" t="e">
        <f t="shared" ref="DA1992:DA1994" ca="1" si="3318">CZ1992+DA1986</f>
        <v>#N/A</v>
      </c>
      <c r="DB1992" s="81" t="e">
        <f t="shared" ref="DB1992:DB1994" ca="1" si="3319">DA1992+DB1986</f>
        <v>#N/A</v>
      </c>
      <c r="DC1992" s="81" t="e">
        <f t="shared" ref="DC1992:DC1994" ca="1" si="3320">DB1992+DC1986</f>
        <v>#N/A</v>
      </c>
      <c r="DD1992" s="81" t="e">
        <f t="shared" ref="DD1992:DD1994" ca="1" si="3321">DC1992+DD1986</f>
        <v>#N/A</v>
      </c>
      <c r="DE1992" s="81" t="e">
        <f t="shared" ref="DE1992:DE1994" ca="1" si="3322">DD1992+DE1986</f>
        <v>#N/A</v>
      </c>
      <c r="DF1992" s="81" t="e">
        <f t="shared" ref="DF1992:DF1994" ca="1" si="3323">DE1992+DF1986</f>
        <v>#N/A</v>
      </c>
      <c r="DG1992" s="81" t="e">
        <f t="shared" ref="DG1992:DG1994" ca="1" si="3324">DF1992+DG1986</f>
        <v>#N/A</v>
      </c>
      <c r="DH1992" s="81" t="e">
        <f t="shared" ref="DH1992:DH1994" ca="1" si="3325">DG1992+DH1986</f>
        <v>#N/A</v>
      </c>
      <c r="DI1992" s="81" t="e">
        <f t="shared" ref="DI1992:DI1994" ca="1" si="3326">DH1992+DI1986</f>
        <v>#N/A</v>
      </c>
      <c r="DJ1992" s="81" t="e">
        <f t="shared" ref="DJ1992:DJ1994" ca="1" si="3327">DI1992+DJ1986</f>
        <v>#N/A</v>
      </c>
      <c r="DK1992" s="81" t="e">
        <f t="shared" ref="DK1992:DL1994" ca="1" si="3328">DJ1992+DK1986</f>
        <v>#N/A</v>
      </c>
      <c r="DL1992" s="81" t="e">
        <f t="shared" ca="1" si="3328"/>
        <v>#N/A</v>
      </c>
    </row>
    <row r="1993" spans="2:116" x14ac:dyDescent="0.4">
      <c r="C1993" t="s">
        <v>240</v>
      </c>
      <c r="D1993" t="s">
        <v>425</v>
      </c>
      <c r="E1993" s="8" t="str">
        <f t="shared" si="3276"/>
        <v>1993 FAPPE-F</v>
      </c>
      <c r="G1993" s="126" t="str">
        <f>"Net PP&amp;E - "&amp;SUBSTITUTE(G1978,":","")</f>
        <v>Net PP&amp;E - Fixed secondary PPE</v>
      </c>
      <c r="H1993" s="27"/>
      <c r="J1993" s="77">
        <f>SUM(J1991:J1992)</f>
        <v>40</v>
      </c>
      <c r="K1993" s="28">
        <f ca="1">SUMIF($4:$4,K$2,1993:1993)</f>
        <v>900.33834143896195</v>
      </c>
      <c r="L1993" s="28">
        <f ca="1">SUMIF($4:$4,L$2,1993:1993)</f>
        <v>2388.6890380153172</v>
      </c>
      <c r="M1993" s="28">
        <f ca="1">SUMIF($4:$4,M$2,1993:1993)</f>
        <v>5113.0717178324776</v>
      </c>
      <c r="N1993" s="28">
        <f ca="1">SUMIF($4:$4,N$2,1993:1993)</f>
        <v>10252.145357243186</v>
      </c>
      <c r="O1993" s="28">
        <f ca="1">SUMIF($4:$4,O$2,1993:1993)</f>
        <v>20205.683788920436</v>
      </c>
      <c r="P1993" s="28">
        <f ca="1">SUMIF($4:$4,P$2,1993:1993)</f>
        <v>39895.140280011961</v>
      </c>
      <c r="R1993" s="33">
        <f>$J1993</f>
        <v>40</v>
      </c>
      <c r="S1993" s="77">
        <f t="shared" ref="S1993:CB1995" ca="1" si="3329">SUM(S1991:S1992)</f>
        <v>120.22598870056495</v>
      </c>
      <c r="T1993" s="77">
        <f t="shared" ca="1" si="3329"/>
        <v>198.98688116441633</v>
      </c>
      <c r="U1993" s="77">
        <f t="shared" ca="1" si="3329"/>
        <v>276.25784525194877</v>
      </c>
      <c r="V1993" s="77">
        <f t="shared" ca="1" si="3329"/>
        <v>352.01362793983492</v>
      </c>
      <c r="W1993" s="77">
        <f t="shared" ca="1" si="3329"/>
        <v>426.22854818740279</v>
      </c>
      <c r="X1993" s="77">
        <f t="shared" ca="1" si="3329"/>
        <v>498.87648968210453</v>
      </c>
      <c r="Y1993" s="77">
        <f t="shared" ca="1" si="3329"/>
        <v>569.93089346202726</v>
      </c>
      <c r="Z1993" s="77">
        <f t="shared" ca="1" si="3329"/>
        <v>639.36475041336109</v>
      </c>
      <c r="AA1993" s="77">
        <f t="shared" ca="1" si="3329"/>
        <v>707.15059364070623</v>
      </c>
      <c r="AB1993" s="77">
        <f t="shared" ca="1" si="3329"/>
        <v>773.26049070806289</v>
      </c>
      <c r="AC1993" s="77">
        <f t="shared" ca="1" si="3329"/>
        <v>837.66603574831254</v>
      </c>
      <c r="AD1993" s="77">
        <f t="shared" ca="1" si="3329"/>
        <v>900.33834143896195</v>
      </c>
      <c r="AE1993" s="77">
        <f t="shared" ca="1" si="3329"/>
        <v>1043.1689347966844</v>
      </c>
      <c r="AF1993" s="77">
        <f t="shared" ca="1" si="3329"/>
        <v>1182.7706681548204</v>
      </c>
      <c r="AG1993" s="77">
        <f t="shared" ca="1" si="3329"/>
        <v>1319.0888150726989</v>
      </c>
      <c r="AH1993" s="77">
        <f t="shared" ca="1" si="3329"/>
        <v>1452.0677215428577</v>
      </c>
      <c r="AI1993" s="77">
        <f t="shared" ca="1" si="3329"/>
        <v>1581.6507902695728</v>
      </c>
      <c r="AJ1993" s="77">
        <f t="shared" ca="1" si="3329"/>
        <v>1707.7804646809213</v>
      </c>
      <c r="AK1993" s="77">
        <f t="shared" ca="1" si="3329"/>
        <v>1830.3982126698634</v>
      </c>
      <c r="AL1993" s="77">
        <f t="shared" ca="1" si="3329"/>
        <v>1949.4445100597479</v>
      </c>
      <c r="AM1993" s="77">
        <f t="shared" ca="1" si="3329"/>
        <v>2064.8588237895738</v>
      </c>
      <c r="AN1993" s="77">
        <f t="shared" ca="1" si="3329"/>
        <v>2176.5795948142559</v>
      </c>
      <c r="AO1993" s="77">
        <f t="shared" ca="1" si="3329"/>
        <v>2284.5442207150622</v>
      </c>
      <c r="AP1993" s="77">
        <f t="shared" ca="1" si="3329"/>
        <v>2388.6890380153172</v>
      </c>
      <c r="AQ1993" s="77">
        <f t="shared" ca="1" si="3329"/>
        <v>2654.4860273602098</v>
      </c>
      <c r="AR1993" s="77">
        <f t="shared" ca="1" si="3329"/>
        <v>2913.5412822527464</v>
      </c>
      <c r="AS1993" s="77">
        <f t="shared" ca="1" si="3329"/>
        <v>3165.7653681468992</v>
      </c>
      <c r="AT1993" s="77">
        <f t="shared" ca="1" si="3329"/>
        <v>3411.0677555405987</v>
      </c>
      <c r="AU1993" s="77">
        <f t="shared" ca="1" si="3329"/>
        <v>3649.3568085507804</v>
      </c>
      <c r="AV1993" s="77">
        <f t="shared" ca="1" si="3329"/>
        <v>3880.5397734156963</v>
      </c>
      <c r="AW1993" s="77">
        <f t="shared" ca="1" si="3329"/>
        <v>4104.5227669253054</v>
      </c>
      <c r="AX1993" s="77">
        <f t="shared" ca="1" si="3329"/>
        <v>4321.2107647806142</v>
      </c>
      <c r="AY1993" s="77">
        <f t="shared" ca="1" si="3329"/>
        <v>4530.5075898828836</v>
      </c>
      <c r="AZ1993" s="77">
        <f t="shared" ca="1" si="3329"/>
        <v>4732.3159005536554</v>
      </c>
      <c r="BA1993" s="77">
        <f t="shared" ca="1" si="3329"/>
        <v>4926.5371786866308</v>
      </c>
      <c r="BB1993" s="77">
        <f t="shared" ca="1" si="3329"/>
        <v>5113.0717178324776</v>
      </c>
      <c r="BC1993" s="77">
        <f t="shared" ca="1" si="3329"/>
        <v>5619.5022270368881</v>
      </c>
      <c r="BD1993" s="77">
        <f t="shared" ca="1" si="3329"/>
        <v>6112.3214353799422</v>
      </c>
      <c r="BE1993" s="77">
        <f t="shared" ca="1" si="3329"/>
        <v>6591.3533692877118</v>
      </c>
      <c r="BF1993" s="77">
        <f t="shared" ca="1" si="3329"/>
        <v>7056.4200001501131</v>
      </c>
      <c r="BG1993" s="77">
        <f t="shared" ca="1" si="3329"/>
        <v>7507.3412252112521</v>
      </c>
      <c r="BH1993" s="77">
        <f t="shared" ca="1" si="3329"/>
        <v>7943.934848402354</v>
      </c>
      <c r="BI1993" s="77">
        <f t="shared" ca="1" si="3329"/>
        <v>8366.0165611207958</v>
      </c>
      <c r="BJ1993" s="77">
        <f t="shared" ca="1" si="3329"/>
        <v>8773.3999229589463</v>
      </c>
      <c r="BK1993" s="77">
        <f t="shared" ca="1" si="3329"/>
        <v>9165.8963423866153</v>
      </c>
      <c r="BL1993" s="77">
        <f t="shared" ca="1" si="3329"/>
        <v>9543.3150573910862</v>
      </c>
      <c r="BM1993" s="77">
        <f t="shared" ca="1" si="3329"/>
        <v>9905.4631160788267</v>
      </c>
      <c r="BN1993" s="77">
        <f t="shared" ca="1" si="3329"/>
        <v>10252.145357243186</v>
      </c>
      <c r="BO1993" s="77">
        <f t="shared" ca="1" si="3329"/>
        <v>11238.531622540833</v>
      </c>
      <c r="BP1993" s="77">
        <f t="shared" ca="1" si="3329"/>
        <v>12197.583242798131</v>
      </c>
      <c r="BQ1993" s="77">
        <f t="shared" ca="1" si="3329"/>
        <v>13128.951185632233</v>
      </c>
      <c r="BR1993" s="77">
        <f t="shared" ca="1" si="3329"/>
        <v>14032.282018696955</v>
      </c>
      <c r="BS1993" s="77">
        <f t="shared" ca="1" si="3329"/>
        <v>14907.217853665707</v>
      </c>
      <c r="BT1993" s="77">
        <f t="shared" ca="1" si="3329"/>
        <v>15753.396289458615</v>
      </c>
      <c r="BU1993" s="77">
        <f t="shared" ca="1" si="3329"/>
        <v>16570.45035470228</v>
      </c>
      <c r="BV1993" s="77">
        <f t="shared" ca="1" si="3329"/>
        <v>17358.008449410365</v>
      </c>
      <c r="BW1993" s="77">
        <f t="shared" ca="1" si="3329"/>
        <v>18115.694285873011</v>
      </c>
      <c r="BX1993" s="77">
        <f t="shared" ca="1" si="3329"/>
        <v>18843.126828742901</v>
      </c>
      <c r="BY1993" s="77">
        <f t="shared" ca="1" si="3329"/>
        <v>19539.920234305428</v>
      </c>
      <c r="BZ1993" s="77">
        <f t="shared" ca="1" si="3329"/>
        <v>20205.683788920436</v>
      </c>
      <c r="CA1993" s="77">
        <f t="shared" ca="1" si="3329"/>
        <v>22152.168739277855</v>
      </c>
      <c r="CB1993" s="77">
        <f t="shared" ca="1" si="3329"/>
        <v>24045.377776208494</v>
      </c>
      <c r="CC1993" s="77">
        <f t="shared" ref="CC1993:CL1995" ca="1" si="3330">SUM(CC1991:CC1992)</f>
        <v>25884.638618143439</v>
      </c>
      <c r="CD1993" s="77">
        <f t="shared" ca="1" si="3330"/>
        <v>27669.270571513873</v>
      </c>
      <c r="CE1993" s="77">
        <f t="shared" ca="1" si="3330"/>
        <v>29398.584423005912</v>
      </c>
      <c r="CF1993" s="77">
        <f t="shared" ca="1" si="3330"/>
        <v>31071.882330313165</v>
      </c>
      <c r="CG1993" s="77">
        <f t="shared" ca="1" si="3330"/>
        <v>32688.457711362498</v>
      </c>
      <c r="CH1993" s="77">
        <f t="shared" ca="1" si="3330"/>
        <v>34247.595131988062</v>
      </c>
      <c r="CI1993" s="77">
        <f t="shared" ca="1" si="3330"/>
        <v>35748.570192028099</v>
      </c>
      <c r="CJ1993" s="77">
        <f t="shared" ca="1" si="3330"/>
        <v>37190.649409818638</v>
      </c>
      <c r="CK1993" s="77">
        <f t="shared" ca="1" si="3330"/>
        <v>38573.090105057519</v>
      </c>
      <c r="CL1993" s="77">
        <f t="shared" ca="1" si="3330"/>
        <v>39895.140280011961</v>
      </c>
      <c r="CN1993" s="77">
        <f>SUM(CN1991:CN1992)</f>
        <v>40</v>
      </c>
      <c r="CO1993" s="77" t="e">
        <f t="shared" ref="CO1993:DK1995" si="3331">SUM(CO1991:CO1992)</f>
        <v>#N/A</v>
      </c>
      <c r="CP1993" s="77" t="e">
        <f t="shared" si="3331"/>
        <v>#N/A</v>
      </c>
      <c r="CQ1993" s="77" t="e">
        <f t="shared" si="3331"/>
        <v>#N/A</v>
      </c>
      <c r="CR1993" s="77" t="e">
        <f t="shared" si="3331"/>
        <v>#N/A</v>
      </c>
      <c r="CS1993" s="77" t="e">
        <f t="shared" si="3331"/>
        <v>#N/A</v>
      </c>
      <c r="CT1993" s="77" t="e">
        <f t="shared" si="3331"/>
        <v>#N/A</v>
      </c>
      <c r="CU1993" s="77" t="e">
        <f t="shared" si="3331"/>
        <v>#N/A</v>
      </c>
      <c r="CV1993" s="77" t="e">
        <f t="shared" si="3331"/>
        <v>#N/A</v>
      </c>
      <c r="CW1993" s="77" t="e">
        <f t="shared" si="3331"/>
        <v>#N/A</v>
      </c>
      <c r="CX1993" s="77" t="e">
        <f t="shared" si="3331"/>
        <v>#N/A</v>
      </c>
      <c r="CY1993" s="77" t="e">
        <f t="shared" si="3331"/>
        <v>#N/A</v>
      </c>
      <c r="CZ1993" s="77" t="e">
        <f t="shared" si="3331"/>
        <v>#N/A</v>
      </c>
      <c r="DA1993" s="77" t="e">
        <f t="shared" si="3331"/>
        <v>#N/A</v>
      </c>
      <c r="DB1993" s="77" t="e">
        <f t="shared" si="3331"/>
        <v>#N/A</v>
      </c>
      <c r="DC1993" s="77" t="e">
        <f t="shared" si="3331"/>
        <v>#N/A</v>
      </c>
      <c r="DD1993" s="77" t="e">
        <f t="shared" si="3331"/>
        <v>#N/A</v>
      </c>
      <c r="DE1993" s="77" t="e">
        <f t="shared" si="3331"/>
        <v>#N/A</v>
      </c>
      <c r="DF1993" s="77" t="e">
        <f t="shared" si="3331"/>
        <v>#N/A</v>
      </c>
      <c r="DG1993" s="77" t="e">
        <f t="shared" si="3331"/>
        <v>#N/A</v>
      </c>
      <c r="DH1993" s="77" t="e">
        <f t="shared" si="3331"/>
        <v>#N/A</v>
      </c>
      <c r="DI1993" s="77" t="e">
        <f t="shared" si="3331"/>
        <v>#N/A</v>
      </c>
      <c r="DJ1993" s="77" t="e">
        <f t="shared" si="3331"/>
        <v>#N/A</v>
      </c>
      <c r="DK1993" s="77" t="e">
        <f t="shared" si="3331"/>
        <v>#N/A</v>
      </c>
      <c r="DL1993" s="77" t="e">
        <f t="shared" ref="DL1993:DL1995" si="3332">SUM(DL1991:DL1992)</f>
        <v>#N/A</v>
      </c>
    </row>
    <row r="1994" spans="2:116" x14ac:dyDescent="0.4">
      <c r="D1994" t="s">
        <v>425</v>
      </c>
      <c r="E1994" s="8" t="str">
        <f t="shared" ref="E1994:E1996" si="3333">ROW()&amp;" "&amp;D1994</f>
        <v>1994 FAPPE-F</v>
      </c>
      <c r="G1994" s="126"/>
      <c r="H1994" s="27"/>
      <c r="J1994" s="77"/>
      <c r="K1994" s="28"/>
      <c r="L1994" s="28"/>
      <c r="M1994" s="28"/>
      <c r="N1994" s="28"/>
      <c r="O1994" s="28"/>
      <c r="P1994" s="28"/>
      <c r="R1994" s="33"/>
      <c r="S1994" s="77"/>
      <c r="T1994" s="77"/>
      <c r="U1994" s="77"/>
      <c r="V1994" s="77"/>
      <c r="W1994" s="77"/>
      <c r="X1994" s="77"/>
      <c r="Y1994" s="77"/>
      <c r="Z1994" s="77"/>
      <c r="AA1994" s="77"/>
      <c r="AB1994" s="77"/>
      <c r="AC1994" s="77"/>
      <c r="AD1994" s="77"/>
      <c r="AE1994" s="77"/>
      <c r="AF1994" s="77"/>
      <c r="AG1994" s="77"/>
      <c r="AH1994" s="77"/>
      <c r="AI1994" s="77"/>
      <c r="AJ1994" s="77"/>
      <c r="AK1994" s="77"/>
      <c r="AL1994" s="77"/>
      <c r="AM1994" s="77"/>
      <c r="AN1994" s="77"/>
      <c r="AO1994" s="77"/>
      <c r="AP1994" s="77"/>
      <c r="AQ1994" s="77"/>
      <c r="AR1994" s="77"/>
      <c r="AS1994" s="77"/>
      <c r="AT1994" s="77"/>
      <c r="AU1994" s="77"/>
      <c r="AV1994" s="77"/>
      <c r="AW1994" s="77"/>
      <c r="AX1994" s="77"/>
      <c r="AY1994" s="77"/>
      <c r="AZ1994" s="77"/>
      <c r="BA1994" s="77"/>
      <c r="BB1994" s="77"/>
      <c r="BC1994" s="77"/>
      <c r="BD1994" s="77"/>
      <c r="BE1994" s="77"/>
      <c r="BF1994" s="77"/>
      <c r="BG1994" s="77"/>
      <c r="BH1994" s="77"/>
      <c r="BI1994" s="77"/>
      <c r="BJ1994" s="77"/>
      <c r="BK1994" s="77"/>
      <c r="BL1994" s="77"/>
      <c r="BM1994" s="77"/>
      <c r="BN1994" s="77"/>
      <c r="BO1994" s="77"/>
      <c r="BP1994" s="77"/>
      <c r="BQ1994" s="77"/>
      <c r="BR1994" s="77"/>
      <c r="BS1994" s="77"/>
      <c r="BT1994" s="77"/>
      <c r="BU1994" s="77"/>
      <c r="BV1994" s="77"/>
      <c r="BW1994" s="77"/>
      <c r="BX1994" s="77"/>
      <c r="BY1994" s="77"/>
      <c r="BZ1994" s="77"/>
      <c r="CA1994" s="77"/>
      <c r="CB1994" s="77"/>
      <c r="CC1994" s="77"/>
      <c r="CD1994" s="77"/>
      <c r="CE1994" s="77"/>
      <c r="CF1994" s="77"/>
      <c r="CG1994" s="77"/>
      <c r="CH1994" s="77"/>
      <c r="CI1994" s="77"/>
      <c r="CJ1994" s="77"/>
      <c r="CK1994" s="77"/>
      <c r="CL1994" s="77"/>
      <c r="CN1994" s="77"/>
      <c r="CO1994" s="77"/>
      <c r="CP1994" s="77"/>
      <c r="CQ1994" s="77"/>
      <c r="CR1994" s="77"/>
      <c r="CS1994" s="77"/>
      <c r="CT1994" s="77"/>
      <c r="CU1994" s="77"/>
      <c r="CV1994" s="77"/>
      <c r="CW1994" s="77"/>
      <c r="CX1994" s="77"/>
      <c r="CY1994" s="77"/>
      <c r="CZ1994" s="77"/>
      <c r="DA1994" s="77"/>
      <c r="DB1994" s="77"/>
      <c r="DC1994" s="77"/>
      <c r="DD1994" s="77"/>
      <c r="DE1994" s="77"/>
      <c r="DF1994" s="77"/>
      <c r="DG1994" s="77"/>
      <c r="DH1994" s="77"/>
      <c r="DI1994" s="77"/>
      <c r="DJ1994" s="77"/>
      <c r="DK1994" s="77"/>
      <c r="DL1994" s="77"/>
    </row>
    <row r="1995" spans="2:116" x14ac:dyDescent="0.4">
      <c r="B1995" t="s">
        <v>332</v>
      </c>
      <c r="D1995" t="s">
        <v>425</v>
      </c>
      <c r="E1995" s="8" t="str">
        <f t="shared" si="3276"/>
        <v>1995 FAPPE-F</v>
      </c>
      <c r="G1995" s="136" t="str">
        <f>G1970</f>
        <v>(Primary label)</v>
      </c>
      <c r="H1995" s="27"/>
      <c r="I1995" s="78"/>
      <c r="J1995" s="78"/>
      <c r="K1995" s="33"/>
      <c r="L1995" s="33"/>
      <c r="M1995" s="33"/>
      <c r="N1995" s="33"/>
      <c r="O1995" s="33"/>
      <c r="P1995" s="33"/>
      <c r="R1995" s="33"/>
      <c r="S1995" s="77"/>
      <c r="T1995" s="77"/>
      <c r="U1995" s="77"/>
      <c r="V1995" s="77"/>
      <c r="W1995" s="77"/>
      <c r="X1995" s="77"/>
      <c r="Y1995" s="77"/>
      <c r="Z1995" s="77"/>
      <c r="AA1995" s="77"/>
      <c r="AB1995" s="77"/>
      <c r="AC1995" s="77"/>
      <c r="AD1995" s="77"/>
      <c r="AE1995" s="77"/>
      <c r="AF1995" s="77"/>
      <c r="AG1995" s="77"/>
      <c r="AH1995" s="77"/>
      <c r="AI1995" s="77"/>
      <c r="AJ1995" s="77"/>
      <c r="AK1995" s="77"/>
      <c r="AL1995" s="77"/>
      <c r="AM1995" s="77"/>
      <c r="AN1995" s="77"/>
      <c r="AO1995" s="77"/>
      <c r="AP1995" s="77"/>
      <c r="AQ1995" s="77"/>
      <c r="AR1995" s="77"/>
      <c r="AS1995" s="77"/>
      <c r="AT1995" s="77"/>
      <c r="AU1995" s="77"/>
      <c r="AV1995" s="77"/>
      <c r="AW1995" s="77"/>
      <c r="AX1995" s="77"/>
      <c r="AY1995" s="77"/>
      <c r="AZ1995" s="77"/>
      <c r="BA1995" s="77"/>
      <c r="BB1995" s="77"/>
      <c r="BC1995" s="77"/>
      <c r="BD1995" s="77"/>
      <c r="BE1995" s="77"/>
      <c r="BF1995" s="77"/>
      <c r="BG1995" s="77"/>
      <c r="BH1995" s="77"/>
      <c r="BI1995" s="77"/>
      <c r="BJ1995" s="77"/>
      <c r="BK1995" s="77"/>
      <c r="BL1995" s="77"/>
      <c r="BM1995" s="77"/>
      <c r="BN1995" s="77"/>
      <c r="BO1995" s="77"/>
      <c r="BP1995" s="77"/>
      <c r="BQ1995" s="77"/>
      <c r="BR1995" s="77"/>
      <c r="BS1995" s="77"/>
      <c r="BT1995" s="77"/>
      <c r="BU1995" s="77"/>
      <c r="BV1995" s="77"/>
      <c r="BW1995" s="77"/>
      <c r="BX1995" s="77"/>
      <c r="BY1995" s="77"/>
      <c r="BZ1995" s="77"/>
      <c r="CA1995" s="77"/>
      <c r="CB1995" s="77"/>
      <c r="CC1995" s="77"/>
      <c r="CD1995" s="77"/>
      <c r="CE1995" s="77"/>
      <c r="CF1995" s="77"/>
      <c r="CG1995" s="77"/>
      <c r="CH1995" s="77"/>
      <c r="CI1995" s="77"/>
      <c r="CJ1995" s="77"/>
      <c r="CK1995" s="77"/>
      <c r="CL1995" s="77"/>
      <c r="CN1995" s="78"/>
      <c r="CO1995" s="77"/>
      <c r="CP1995" s="77"/>
      <c r="CQ1995" s="77"/>
      <c r="CR1995" s="77"/>
      <c r="CS1995" s="77"/>
      <c r="CT1995" s="77"/>
      <c r="CU1995" s="77"/>
      <c r="CV1995" s="77"/>
      <c r="CW1995" s="77"/>
      <c r="CX1995" s="77"/>
      <c r="CY1995" s="77"/>
      <c r="CZ1995" s="77"/>
      <c r="DA1995" s="77"/>
      <c r="DB1995" s="77"/>
      <c r="DC1995" s="77"/>
      <c r="DD1995" s="77"/>
      <c r="DE1995" s="77"/>
      <c r="DF1995" s="77"/>
      <c r="DG1995" s="77"/>
      <c r="DH1995" s="77"/>
      <c r="DI1995" s="77"/>
      <c r="DJ1995" s="77"/>
      <c r="DK1995" s="77"/>
      <c r="DL1995" s="77"/>
    </row>
    <row r="1996" spans="2:116" x14ac:dyDescent="0.4">
      <c r="B1996" t="s">
        <v>332</v>
      </c>
      <c r="D1996" t="s">
        <v>425</v>
      </c>
      <c r="E1996" s="8" t="str">
        <f t="shared" si="3276"/>
        <v>1996 FAPPE-F</v>
      </c>
      <c r="G1996" s="136" t="str">
        <f>G1971</f>
        <v>primary unit</v>
      </c>
      <c r="H1996" s="27"/>
      <c r="I1996" s="78"/>
      <c r="J1996" s="78"/>
      <c r="K1996" s="33"/>
      <c r="L1996" s="33"/>
      <c r="M1996" s="33"/>
      <c r="N1996" s="33"/>
      <c r="O1996" s="33"/>
      <c r="P1996" s="33"/>
      <c r="R1996" s="33"/>
      <c r="S1996" s="77"/>
      <c r="T1996" s="77"/>
      <c r="U1996" s="77"/>
      <c r="V1996" s="77"/>
      <c r="W1996" s="77"/>
      <c r="X1996" s="77"/>
      <c r="Y1996" s="77"/>
      <c r="Z1996" s="77"/>
      <c r="AA1996" s="77"/>
      <c r="AB1996" s="77"/>
      <c r="AC1996" s="77"/>
      <c r="AD1996" s="77"/>
      <c r="AE1996" s="77"/>
      <c r="AF1996" s="77"/>
      <c r="AG1996" s="77"/>
      <c r="AH1996" s="77"/>
      <c r="AI1996" s="77"/>
      <c r="AJ1996" s="77"/>
      <c r="AK1996" s="77"/>
      <c r="AL1996" s="77"/>
      <c r="AM1996" s="77"/>
      <c r="AN1996" s="77"/>
      <c r="AO1996" s="77"/>
      <c r="AP1996" s="77"/>
      <c r="AQ1996" s="77"/>
      <c r="AR1996" s="77"/>
      <c r="AS1996" s="77"/>
      <c r="AT1996" s="77"/>
      <c r="AU1996" s="77"/>
      <c r="AV1996" s="77"/>
      <c r="AW1996" s="77"/>
      <c r="AX1996" s="77"/>
      <c r="AY1996" s="77"/>
      <c r="AZ1996" s="77"/>
      <c r="BA1996" s="77"/>
      <c r="BB1996" s="77"/>
      <c r="BC1996" s="77"/>
      <c r="BD1996" s="77"/>
      <c r="BE1996" s="77"/>
      <c r="BF1996" s="77"/>
      <c r="BG1996" s="77"/>
      <c r="BH1996" s="77"/>
      <c r="BI1996" s="77"/>
      <c r="BJ1996" s="77"/>
      <c r="BK1996" s="77"/>
      <c r="BL1996" s="77"/>
      <c r="BM1996" s="77"/>
      <c r="BN1996" s="77"/>
      <c r="BO1996" s="77"/>
      <c r="BP1996" s="77"/>
      <c r="BQ1996" s="77"/>
      <c r="BR1996" s="77"/>
      <c r="BS1996" s="77"/>
      <c r="BT1996" s="77"/>
      <c r="BU1996" s="77"/>
      <c r="BV1996" s="77"/>
      <c r="BW1996" s="77"/>
      <c r="BX1996" s="77"/>
      <c r="BY1996" s="77"/>
      <c r="BZ1996" s="77"/>
      <c r="CA1996" s="77"/>
      <c r="CB1996" s="77"/>
      <c r="CC1996" s="77"/>
      <c r="CD1996" s="77"/>
      <c r="CE1996" s="77"/>
      <c r="CF1996" s="77"/>
      <c r="CG1996" s="77"/>
      <c r="CH1996" s="77"/>
      <c r="CI1996" s="77"/>
      <c r="CJ1996" s="77"/>
      <c r="CK1996" s="77"/>
      <c r="CL1996" s="77"/>
      <c r="CN1996" s="78"/>
      <c r="CO1996" s="77"/>
      <c r="CP1996" s="77"/>
      <c r="CQ1996" s="77"/>
      <c r="CR1996" s="77"/>
      <c r="CS1996" s="77"/>
      <c r="CT1996" s="77"/>
      <c r="CU1996" s="77"/>
      <c r="CV1996" s="77"/>
      <c r="CW1996" s="77"/>
      <c r="CX1996" s="77"/>
      <c r="CY1996" s="77"/>
      <c r="CZ1996" s="77"/>
      <c r="DA1996" s="77"/>
      <c r="DB1996" s="77"/>
      <c r="DC1996" s="77"/>
      <c r="DD1996" s="77"/>
      <c r="DE1996" s="77"/>
      <c r="DF1996" s="77"/>
      <c r="DG1996" s="77"/>
      <c r="DH1996" s="77"/>
      <c r="DI1996" s="77"/>
      <c r="DJ1996" s="77"/>
      <c r="DK1996" s="77"/>
      <c r="DL1996" s="77"/>
    </row>
    <row r="1997" spans="2:116" x14ac:dyDescent="0.4">
      <c r="B1997" t="s">
        <v>332</v>
      </c>
      <c r="D1997" t="s">
        <v>425</v>
      </c>
      <c r="E1997" s="8" t="str">
        <f t="shared" si="3276"/>
        <v>1997 FAPPE-F</v>
      </c>
      <c r="G1997" s="136" t="str">
        <f>G1972</f>
        <v>Primary revenue driver</v>
      </c>
      <c r="K1997" s="53"/>
      <c r="L1997" s="53"/>
      <c r="M1997" s="53"/>
      <c r="N1997" s="53"/>
      <c r="O1997" s="53"/>
      <c r="P1997" s="53"/>
      <c r="R1997" s="24"/>
      <c r="S1997" s="179" t="str">
        <f t="shared" ref="S1997:AX1999" si="3334">S1972</f>
        <v>S$16</v>
      </c>
      <c r="T1997" s="179" t="str">
        <f t="shared" si="3334"/>
        <v>T$16</v>
      </c>
      <c r="U1997" s="179" t="str">
        <f t="shared" si="3334"/>
        <v>U$16</v>
      </c>
      <c r="V1997" s="179" t="str">
        <f t="shared" si="3334"/>
        <v>V$16</v>
      </c>
      <c r="W1997" s="179" t="str">
        <f t="shared" si="3334"/>
        <v>W$16</v>
      </c>
      <c r="X1997" s="179" t="str">
        <f t="shared" si="3334"/>
        <v>X$16</v>
      </c>
      <c r="Y1997" s="179" t="str">
        <f t="shared" si="3334"/>
        <v>Y$16</v>
      </c>
      <c r="Z1997" s="179" t="str">
        <f t="shared" si="3334"/>
        <v>Z$16</v>
      </c>
      <c r="AA1997" s="179" t="str">
        <f t="shared" si="3334"/>
        <v>AA$16</v>
      </c>
      <c r="AB1997" s="179" t="str">
        <f t="shared" si="3334"/>
        <v>AB$16</v>
      </c>
      <c r="AC1997" s="179" t="str">
        <f t="shared" si="3334"/>
        <v>AC$16</v>
      </c>
      <c r="AD1997" s="179" t="str">
        <f t="shared" si="3334"/>
        <v>AD$16</v>
      </c>
      <c r="AE1997" s="179" t="str">
        <f t="shared" si="3334"/>
        <v>AE$16</v>
      </c>
      <c r="AF1997" s="179" t="str">
        <f t="shared" si="3334"/>
        <v>AF$16</v>
      </c>
      <c r="AG1997" s="179" t="str">
        <f t="shared" si="3334"/>
        <v>AG$16</v>
      </c>
      <c r="AH1997" s="179" t="str">
        <f t="shared" si="3334"/>
        <v>AH$16</v>
      </c>
      <c r="AI1997" s="179" t="str">
        <f t="shared" si="3334"/>
        <v>AI$16</v>
      </c>
      <c r="AJ1997" s="179" t="str">
        <f t="shared" si="3334"/>
        <v>AJ$16</v>
      </c>
      <c r="AK1997" s="179" t="str">
        <f t="shared" si="3334"/>
        <v>AK$16</v>
      </c>
      <c r="AL1997" s="179" t="str">
        <f t="shared" si="3334"/>
        <v>AL$16</v>
      </c>
      <c r="AM1997" s="179" t="str">
        <f t="shared" si="3334"/>
        <v>AM$16</v>
      </c>
      <c r="AN1997" s="179" t="str">
        <f t="shared" si="3334"/>
        <v>AN$16</v>
      </c>
      <c r="AO1997" s="179" t="str">
        <f t="shared" si="3334"/>
        <v>AO$16</v>
      </c>
      <c r="AP1997" s="179" t="str">
        <f t="shared" si="3334"/>
        <v>AP$16</v>
      </c>
      <c r="AQ1997" s="179" t="str">
        <f t="shared" si="3334"/>
        <v>AQ$16</v>
      </c>
      <c r="AR1997" s="179" t="str">
        <f t="shared" si="3334"/>
        <v>AR$16</v>
      </c>
      <c r="AS1997" s="179" t="str">
        <f t="shared" si="3334"/>
        <v>AS$16</v>
      </c>
      <c r="AT1997" s="179" t="str">
        <f t="shared" si="3334"/>
        <v>AT$16</v>
      </c>
      <c r="AU1997" s="179" t="str">
        <f t="shared" si="3334"/>
        <v>AU$16</v>
      </c>
      <c r="AV1997" s="179" t="str">
        <f t="shared" si="3334"/>
        <v>AV$16</v>
      </c>
      <c r="AW1997" s="179" t="str">
        <f t="shared" si="3334"/>
        <v>AW$16</v>
      </c>
      <c r="AX1997" s="179" t="str">
        <f t="shared" si="3334"/>
        <v>AX$16</v>
      </c>
      <c r="AY1997" s="179" t="str">
        <f t="shared" ref="AY1997:CD1999" si="3335">AY1972</f>
        <v>AY$16</v>
      </c>
      <c r="AZ1997" s="179" t="str">
        <f t="shared" si="3335"/>
        <v>AZ$16</v>
      </c>
      <c r="BA1997" s="179" t="str">
        <f t="shared" si="3335"/>
        <v>BA$16</v>
      </c>
      <c r="BB1997" s="179" t="str">
        <f t="shared" si="3335"/>
        <v>BB$16</v>
      </c>
      <c r="BC1997" s="179" t="str">
        <f t="shared" si="3335"/>
        <v>BC$16</v>
      </c>
      <c r="BD1997" s="179" t="str">
        <f t="shared" si="3335"/>
        <v>BD$16</v>
      </c>
      <c r="BE1997" s="179" t="str">
        <f t="shared" si="3335"/>
        <v>BE$16</v>
      </c>
      <c r="BF1997" s="179" t="str">
        <f t="shared" si="3335"/>
        <v>BF$16</v>
      </c>
      <c r="BG1997" s="179" t="str">
        <f t="shared" si="3335"/>
        <v>BG$16</v>
      </c>
      <c r="BH1997" s="179" t="str">
        <f t="shared" si="3335"/>
        <v>BH$16</v>
      </c>
      <c r="BI1997" s="179" t="str">
        <f t="shared" si="3335"/>
        <v>BI$16</v>
      </c>
      <c r="BJ1997" s="179" t="str">
        <f t="shared" si="3335"/>
        <v>BJ$16</v>
      </c>
      <c r="BK1997" s="179" t="str">
        <f t="shared" si="3335"/>
        <v>BK$16</v>
      </c>
      <c r="BL1997" s="179" t="str">
        <f t="shared" si="3335"/>
        <v>BL$16</v>
      </c>
      <c r="BM1997" s="179" t="str">
        <f t="shared" si="3335"/>
        <v>BM$16</v>
      </c>
      <c r="BN1997" s="179" t="str">
        <f t="shared" si="3335"/>
        <v>BN$16</v>
      </c>
      <c r="BO1997" s="179" t="str">
        <f t="shared" si="3335"/>
        <v>BO$16</v>
      </c>
      <c r="BP1997" s="179" t="str">
        <f t="shared" si="3335"/>
        <v>BP$16</v>
      </c>
      <c r="BQ1997" s="179" t="str">
        <f t="shared" si="3335"/>
        <v>BQ$16</v>
      </c>
      <c r="BR1997" s="179" t="str">
        <f t="shared" si="3335"/>
        <v>BR$16</v>
      </c>
      <c r="BS1997" s="179" t="str">
        <f t="shared" si="3335"/>
        <v>BS$16</v>
      </c>
      <c r="BT1997" s="179" t="str">
        <f t="shared" si="3335"/>
        <v>BT$16</v>
      </c>
      <c r="BU1997" s="179" t="str">
        <f t="shared" si="3335"/>
        <v>BU$16</v>
      </c>
      <c r="BV1997" s="179" t="str">
        <f t="shared" si="3335"/>
        <v>BV$16</v>
      </c>
      <c r="BW1997" s="179" t="str">
        <f t="shared" si="3335"/>
        <v>BW$16</v>
      </c>
      <c r="BX1997" s="179" t="str">
        <f t="shared" si="3335"/>
        <v>BX$16</v>
      </c>
      <c r="BY1997" s="179" t="str">
        <f t="shared" si="3335"/>
        <v>BY$16</v>
      </c>
      <c r="BZ1997" s="179" t="str">
        <f t="shared" si="3335"/>
        <v>BZ$16</v>
      </c>
      <c r="CA1997" s="179" t="str">
        <f t="shared" si="3335"/>
        <v>CA$16</v>
      </c>
      <c r="CB1997" s="179" t="str">
        <f t="shared" si="3335"/>
        <v>CB$16</v>
      </c>
      <c r="CC1997" s="179" t="str">
        <f t="shared" si="3335"/>
        <v>CC$16</v>
      </c>
      <c r="CD1997" s="179" t="str">
        <f t="shared" si="3335"/>
        <v>CD$16</v>
      </c>
      <c r="CE1997" s="179" t="str">
        <f t="shared" ref="CE1997:CL1999" si="3336">CE1972</f>
        <v>CE$16</v>
      </c>
      <c r="CF1997" s="179" t="str">
        <f t="shared" si="3336"/>
        <v>CF$16</v>
      </c>
      <c r="CG1997" s="179" t="str">
        <f t="shared" si="3336"/>
        <v>CG$16</v>
      </c>
      <c r="CH1997" s="179" t="str">
        <f t="shared" si="3336"/>
        <v>CH$16</v>
      </c>
      <c r="CI1997" s="179" t="str">
        <f t="shared" si="3336"/>
        <v>CI$16</v>
      </c>
      <c r="CJ1997" s="179" t="str">
        <f t="shared" si="3336"/>
        <v>CJ$16</v>
      </c>
      <c r="CK1997" s="179" t="str">
        <f t="shared" si="3336"/>
        <v>CK$16</v>
      </c>
      <c r="CL1997" s="179" t="str">
        <f t="shared" si="3336"/>
        <v>CL$16</v>
      </c>
      <c r="CO1997" s="179" t="str">
        <f t="shared" ref="CO1997:DL1999" si="3337">CO1972</f>
        <v>CO$16</v>
      </c>
      <c r="CP1997" s="179" t="str">
        <f t="shared" si="3337"/>
        <v>CP$16</v>
      </c>
      <c r="CQ1997" s="179" t="str">
        <f t="shared" si="3337"/>
        <v>CQ$16</v>
      </c>
      <c r="CR1997" s="179" t="str">
        <f t="shared" si="3337"/>
        <v>CR$16</v>
      </c>
      <c r="CS1997" s="179" t="str">
        <f t="shared" si="3337"/>
        <v>CS$16</v>
      </c>
      <c r="CT1997" s="179" t="str">
        <f t="shared" si="3337"/>
        <v>CT$16</v>
      </c>
      <c r="CU1997" s="179" t="str">
        <f t="shared" si="3337"/>
        <v>CU$16</v>
      </c>
      <c r="CV1997" s="179" t="str">
        <f t="shared" si="3337"/>
        <v>CV$16</v>
      </c>
      <c r="CW1997" s="179" t="str">
        <f t="shared" si="3337"/>
        <v>CW$16</v>
      </c>
      <c r="CX1997" s="179" t="str">
        <f t="shared" si="3337"/>
        <v>CX$16</v>
      </c>
      <c r="CY1997" s="179" t="str">
        <f t="shared" si="3337"/>
        <v>CY$16</v>
      </c>
      <c r="CZ1997" s="179" t="str">
        <f t="shared" si="3337"/>
        <v>CZ$16</v>
      </c>
      <c r="DA1997" s="179" t="str">
        <f t="shared" si="3337"/>
        <v>DA$16</v>
      </c>
      <c r="DB1997" s="179" t="str">
        <f t="shared" si="3337"/>
        <v>DB$16</v>
      </c>
      <c r="DC1997" s="179" t="str">
        <f t="shared" si="3337"/>
        <v>DC$16</v>
      </c>
      <c r="DD1997" s="179" t="str">
        <f t="shared" si="3337"/>
        <v>DD$16</v>
      </c>
      <c r="DE1997" s="179" t="str">
        <f t="shared" si="3337"/>
        <v>DE$16</v>
      </c>
      <c r="DF1997" s="179" t="str">
        <f t="shared" si="3337"/>
        <v>DF$16</v>
      </c>
      <c r="DG1997" s="179" t="str">
        <f t="shared" si="3337"/>
        <v>DG$16</v>
      </c>
      <c r="DH1997" s="179" t="str">
        <f t="shared" si="3337"/>
        <v>DH$16</v>
      </c>
      <c r="DI1997" s="179" t="str">
        <f t="shared" si="3337"/>
        <v>DI$16</v>
      </c>
      <c r="DJ1997" s="179" t="str">
        <f t="shared" si="3337"/>
        <v>DJ$16</v>
      </c>
      <c r="DK1997" s="179" t="str">
        <f t="shared" si="3337"/>
        <v>DK$16</v>
      </c>
      <c r="DL1997" s="179" t="str">
        <f t="shared" si="3337"/>
        <v>DL$16</v>
      </c>
    </row>
    <row r="1998" spans="2:116" x14ac:dyDescent="0.4">
      <c r="B1998" t="s">
        <v>332</v>
      </c>
      <c r="D1998" t="s">
        <v>425</v>
      </c>
      <c r="E1998" s="8" t="str">
        <f t="shared" si="3276"/>
        <v>1998 FAPPE-F</v>
      </c>
      <c r="G1998" s="136" t="str">
        <f>G1973</f>
        <v>Primary volume driver</v>
      </c>
      <c r="H1998" s="12"/>
      <c r="I1998" s="60"/>
      <c r="J1998" s="60"/>
      <c r="K1998" s="15"/>
      <c r="L1998" s="15"/>
      <c r="M1998" s="15"/>
      <c r="N1998" s="15"/>
      <c r="O1998" s="15"/>
      <c r="P1998" s="15"/>
      <c r="R1998" s="15"/>
      <c r="S1998" s="179" t="str">
        <f t="shared" ref="S1998:AX2000" si="3338">S1973</f>
        <v>S$17</v>
      </c>
      <c r="T1998" s="179" t="str">
        <f t="shared" si="3338"/>
        <v>T$17</v>
      </c>
      <c r="U1998" s="179" t="str">
        <f t="shared" si="3338"/>
        <v>U$17</v>
      </c>
      <c r="V1998" s="179" t="str">
        <f t="shared" si="3338"/>
        <v>V$17</v>
      </c>
      <c r="W1998" s="179" t="str">
        <f t="shared" si="3338"/>
        <v>W$17</v>
      </c>
      <c r="X1998" s="179" t="str">
        <f t="shared" si="3338"/>
        <v>X$17</v>
      </c>
      <c r="Y1998" s="179" t="str">
        <f t="shared" si="3338"/>
        <v>Y$17</v>
      </c>
      <c r="Z1998" s="179" t="str">
        <f t="shared" si="3338"/>
        <v>Z$17</v>
      </c>
      <c r="AA1998" s="179" t="str">
        <f t="shared" si="3338"/>
        <v>AA$17</v>
      </c>
      <c r="AB1998" s="179" t="str">
        <f t="shared" si="3338"/>
        <v>AB$17</v>
      </c>
      <c r="AC1998" s="179" t="str">
        <f t="shared" si="3338"/>
        <v>AC$17</v>
      </c>
      <c r="AD1998" s="179" t="str">
        <f t="shared" si="3338"/>
        <v>AD$17</v>
      </c>
      <c r="AE1998" s="179" t="str">
        <f t="shared" si="3338"/>
        <v>AE$17</v>
      </c>
      <c r="AF1998" s="179" t="str">
        <f t="shared" si="3338"/>
        <v>AF$17</v>
      </c>
      <c r="AG1998" s="179" t="str">
        <f t="shared" si="3338"/>
        <v>AG$17</v>
      </c>
      <c r="AH1998" s="179" t="str">
        <f t="shared" si="3338"/>
        <v>AH$17</v>
      </c>
      <c r="AI1998" s="179" t="str">
        <f t="shared" si="3338"/>
        <v>AI$17</v>
      </c>
      <c r="AJ1998" s="179" t="str">
        <f t="shared" si="3338"/>
        <v>AJ$17</v>
      </c>
      <c r="AK1998" s="179" t="str">
        <f t="shared" si="3338"/>
        <v>AK$17</v>
      </c>
      <c r="AL1998" s="179" t="str">
        <f t="shared" si="3338"/>
        <v>AL$17</v>
      </c>
      <c r="AM1998" s="179" t="str">
        <f t="shared" si="3338"/>
        <v>AM$17</v>
      </c>
      <c r="AN1998" s="179" t="str">
        <f t="shared" si="3338"/>
        <v>AN$17</v>
      </c>
      <c r="AO1998" s="179" t="str">
        <f t="shared" si="3338"/>
        <v>AO$17</v>
      </c>
      <c r="AP1998" s="179" t="str">
        <f t="shared" si="3338"/>
        <v>AP$17</v>
      </c>
      <c r="AQ1998" s="179" t="str">
        <f t="shared" si="3338"/>
        <v>AQ$17</v>
      </c>
      <c r="AR1998" s="179" t="str">
        <f t="shared" si="3338"/>
        <v>AR$17</v>
      </c>
      <c r="AS1998" s="179" t="str">
        <f t="shared" si="3338"/>
        <v>AS$17</v>
      </c>
      <c r="AT1998" s="179" t="str">
        <f t="shared" si="3338"/>
        <v>AT$17</v>
      </c>
      <c r="AU1998" s="179" t="str">
        <f t="shared" si="3338"/>
        <v>AU$17</v>
      </c>
      <c r="AV1998" s="179" t="str">
        <f t="shared" si="3338"/>
        <v>AV$17</v>
      </c>
      <c r="AW1998" s="179" t="str">
        <f t="shared" si="3338"/>
        <v>AW$17</v>
      </c>
      <c r="AX1998" s="179" t="str">
        <f t="shared" si="3338"/>
        <v>AX$17</v>
      </c>
      <c r="AY1998" s="179" t="str">
        <f t="shared" ref="AY1998:CD2000" si="3339">AY1973</f>
        <v>AY$17</v>
      </c>
      <c r="AZ1998" s="179" t="str">
        <f t="shared" si="3339"/>
        <v>AZ$17</v>
      </c>
      <c r="BA1998" s="179" t="str">
        <f t="shared" si="3339"/>
        <v>BA$17</v>
      </c>
      <c r="BB1998" s="179" t="str">
        <f t="shared" si="3339"/>
        <v>BB$17</v>
      </c>
      <c r="BC1998" s="179" t="str">
        <f t="shared" si="3339"/>
        <v>BC$17</v>
      </c>
      <c r="BD1998" s="179" t="str">
        <f t="shared" si="3339"/>
        <v>BD$17</v>
      </c>
      <c r="BE1998" s="179" t="str">
        <f t="shared" si="3339"/>
        <v>BE$17</v>
      </c>
      <c r="BF1998" s="179" t="str">
        <f t="shared" si="3339"/>
        <v>BF$17</v>
      </c>
      <c r="BG1998" s="179" t="str">
        <f t="shared" si="3339"/>
        <v>BG$17</v>
      </c>
      <c r="BH1998" s="179" t="str">
        <f t="shared" si="3339"/>
        <v>BH$17</v>
      </c>
      <c r="BI1998" s="179" t="str">
        <f t="shared" si="3339"/>
        <v>BI$17</v>
      </c>
      <c r="BJ1998" s="179" t="str">
        <f t="shared" si="3339"/>
        <v>BJ$17</v>
      </c>
      <c r="BK1998" s="179" t="str">
        <f t="shared" si="3339"/>
        <v>BK$17</v>
      </c>
      <c r="BL1998" s="179" t="str">
        <f t="shared" si="3339"/>
        <v>BL$17</v>
      </c>
      <c r="BM1998" s="179" t="str">
        <f t="shared" si="3339"/>
        <v>BM$17</v>
      </c>
      <c r="BN1998" s="179" t="str">
        <f t="shared" si="3339"/>
        <v>BN$17</v>
      </c>
      <c r="BO1998" s="179" t="str">
        <f t="shared" si="3339"/>
        <v>BO$17</v>
      </c>
      <c r="BP1998" s="179" t="str">
        <f t="shared" si="3339"/>
        <v>BP$17</v>
      </c>
      <c r="BQ1998" s="179" t="str">
        <f t="shared" si="3339"/>
        <v>BQ$17</v>
      </c>
      <c r="BR1998" s="179" t="str">
        <f t="shared" si="3339"/>
        <v>BR$17</v>
      </c>
      <c r="BS1998" s="179" t="str">
        <f t="shared" si="3339"/>
        <v>BS$17</v>
      </c>
      <c r="BT1998" s="179" t="str">
        <f t="shared" si="3339"/>
        <v>BT$17</v>
      </c>
      <c r="BU1998" s="179" t="str">
        <f t="shared" si="3339"/>
        <v>BU$17</v>
      </c>
      <c r="BV1998" s="179" t="str">
        <f t="shared" si="3339"/>
        <v>BV$17</v>
      </c>
      <c r="BW1998" s="179" t="str">
        <f t="shared" si="3339"/>
        <v>BW$17</v>
      </c>
      <c r="BX1998" s="179" t="str">
        <f t="shared" si="3339"/>
        <v>BX$17</v>
      </c>
      <c r="BY1998" s="179" t="str">
        <f t="shared" si="3339"/>
        <v>BY$17</v>
      </c>
      <c r="BZ1998" s="179" t="str">
        <f t="shared" si="3339"/>
        <v>BZ$17</v>
      </c>
      <c r="CA1998" s="179" t="str">
        <f t="shared" si="3339"/>
        <v>CA$17</v>
      </c>
      <c r="CB1998" s="179" t="str">
        <f t="shared" si="3339"/>
        <v>CB$17</v>
      </c>
      <c r="CC1998" s="179" t="str">
        <f t="shared" si="3339"/>
        <v>CC$17</v>
      </c>
      <c r="CD1998" s="179" t="str">
        <f t="shared" si="3339"/>
        <v>CD$17</v>
      </c>
      <c r="CE1998" s="179" t="str">
        <f t="shared" ref="CE1998:CL2000" si="3340">CE1973</f>
        <v>CE$17</v>
      </c>
      <c r="CF1998" s="179" t="str">
        <f t="shared" si="3340"/>
        <v>CF$17</v>
      </c>
      <c r="CG1998" s="179" t="str">
        <f t="shared" si="3340"/>
        <v>CG$17</v>
      </c>
      <c r="CH1998" s="179" t="str">
        <f t="shared" si="3340"/>
        <v>CH$17</v>
      </c>
      <c r="CI1998" s="179" t="str">
        <f t="shared" si="3340"/>
        <v>CI$17</v>
      </c>
      <c r="CJ1998" s="179" t="str">
        <f t="shared" si="3340"/>
        <v>CJ$17</v>
      </c>
      <c r="CK1998" s="179" t="str">
        <f t="shared" si="3340"/>
        <v>CK$17</v>
      </c>
      <c r="CL1998" s="179" t="str">
        <f t="shared" si="3340"/>
        <v>CL$17</v>
      </c>
      <c r="CN1998" s="60"/>
      <c r="CO1998" s="179" t="str">
        <f t="shared" ref="CO1998:DL2000" si="3341">CO1973</f>
        <v>CO$17</v>
      </c>
      <c r="CP1998" s="179" t="str">
        <f t="shared" si="3341"/>
        <v>CP$17</v>
      </c>
      <c r="CQ1998" s="179" t="str">
        <f t="shared" si="3341"/>
        <v>CQ$17</v>
      </c>
      <c r="CR1998" s="179" t="str">
        <f t="shared" si="3341"/>
        <v>CR$17</v>
      </c>
      <c r="CS1998" s="179" t="str">
        <f t="shared" si="3341"/>
        <v>CS$17</v>
      </c>
      <c r="CT1998" s="179" t="str">
        <f t="shared" si="3341"/>
        <v>CT$17</v>
      </c>
      <c r="CU1998" s="179" t="str">
        <f t="shared" si="3341"/>
        <v>CU$17</v>
      </c>
      <c r="CV1998" s="179" t="str">
        <f t="shared" si="3341"/>
        <v>CV$17</v>
      </c>
      <c r="CW1998" s="179" t="str">
        <f t="shared" si="3341"/>
        <v>CW$17</v>
      </c>
      <c r="CX1998" s="179" t="str">
        <f t="shared" si="3341"/>
        <v>CX$17</v>
      </c>
      <c r="CY1998" s="179" t="str">
        <f t="shared" si="3341"/>
        <v>CY$17</v>
      </c>
      <c r="CZ1998" s="179" t="str">
        <f t="shared" si="3341"/>
        <v>CZ$17</v>
      </c>
      <c r="DA1998" s="179" t="str">
        <f t="shared" si="3341"/>
        <v>DA$17</v>
      </c>
      <c r="DB1998" s="179" t="str">
        <f t="shared" si="3341"/>
        <v>DB$17</v>
      </c>
      <c r="DC1998" s="179" t="str">
        <f t="shared" si="3341"/>
        <v>DC$17</v>
      </c>
      <c r="DD1998" s="179" t="str">
        <f t="shared" si="3341"/>
        <v>DD$17</v>
      </c>
      <c r="DE1998" s="179" t="str">
        <f t="shared" si="3341"/>
        <v>DE$17</v>
      </c>
      <c r="DF1998" s="179" t="str">
        <f t="shared" si="3341"/>
        <v>DF$17</v>
      </c>
      <c r="DG1998" s="179" t="str">
        <f t="shared" si="3341"/>
        <v>DG$17</v>
      </c>
      <c r="DH1998" s="179" t="str">
        <f t="shared" si="3341"/>
        <v>DH$17</v>
      </c>
      <c r="DI1998" s="179" t="str">
        <f t="shared" si="3341"/>
        <v>DI$17</v>
      </c>
      <c r="DJ1998" s="179" t="str">
        <f t="shared" si="3341"/>
        <v>DJ$17</v>
      </c>
      <c r="DK1998" s="179" t="str">
        <f t="shared" si="3341"/>
        <v>DK$17</v>
      </c>
      <c r="DL1998" s="179" t="str">
        <f t="shared" si="3341"/>
        <v>DL$17</v>
      </c>
    </row>
    <row r="1999" spans="2:116" x14ac:dyDescent="0.4">
      <c r="B1999" t="s">
        <v>332</v>
      </c>
      <c r="D1999" t="s">
        <v>425</v>
      </c>
      <c r="E1999" s="8" t="str">
        <f t="shared" si="3276"/>
        <v>1999 FAPPE-F</v>
      </c>
      <c r="G1999" s="191" t="str">
        <f>G1978</f>
        <v>Fixed secondary PPE:</v>
      </c>
      <c r="H1999" s="12"/>
      <c r="I1999" s="60"/>
      <c r="J1999" s="60"/>
      <c r="K1999" s="15"/>
      <c r="L1999" s="15"/>
      <c r="M1999" s="15"/>
      <c r="N1999" s="15"/>
      <c r="O1999" s="15"/>
      <c r="P1999" s="15"/>
      <c r="R1999" s="15"/>
      <c r="S1999" s="179">
        <f t="shared" ref="S1999:AX2001" si="3342">S1974</f>
        <v>0</v>
      </c>
      <c r="T1999" s="179">
        <f t="shared" si="3342"/>
        <v>0</v>
      </c>
      <c r="U1999" s="179">
        <f t="shared" si="3342"/>
        <v>0</v>
      </c>
      <c r="V1999" s="179">
        <f t="shared" si="3342"/>
        <v>0</v>
      </c>
      <c r="W1999" s="179">
        <f t="shared" si="3342"/>
        <v>0</v>
      </c>
      <c r="X1999" s="179">
        <f t="shared" si="3342"/>
        <v>0</v>
      </c>
      <c r="Y1999" s="179">
        <f t="shared" si="3342"/>
        <v>0</v>
      </c>
      <c r="Z1999" s="179">
        <f t="shared" si="3342"/>
        <v>0</v>
      </c>
      <c r="AA1999" s="179">
        <f t="shared" si="3342"/>
        <v>0</v>
      </c>
      <c r="AB1999" s="179">
        <f t="shared" si="3342"/>
        <v>0</v>
      </c>
      <c r="AC1999" s="179">
        <f t="shared" si="3342"/>
        <v>0</v>
      </c>
      <c r="AD1999" s="179">
        <f t="shared" si="3342"/>
        <v>0</v>
      </c>
      <c r="AE1999" s="179">
        <f t="shared" si="3342"/>
        <v>0</v>
      </c>
      <c r="AF1999" s="179">
        <f t="shared" si="3342"/>
        <v>0</v>
      </c>
      <c r="AG1999" s="179">
        <f t="shared" si="3342"/>
        <v>0</v>
      </c>
      <c r="AH1999" s="179">
        <f t="shared" si="3342"/>
        <v>0</v>
      </c>
      <c r="AI1999" s="179">
        <f t="shared" si="3342"/>
        <v>0</v>
      </c>
      <c r="AJ1999" s="179">
        <f t="shared" si="3342"/>
        <v>0</v>
      </c>
      <c r="AK1999" s="179">
        <f t="shared" si="3342"/>
        <v>0</v>
      </c>
      <c r="AL1999" s="179">
        <f t="shared" si="3342"/>
        <v>0</v>
      </c>
      <c r="AM1999" s="179">
        <f t="shared" si="3342"/>
        <v>0</v>
      </c>
      <c r="AN1999" s="179">
        <f t="shared" si="3342"/>
        <v>0</v>
      </c>
      <c r="AO1999" s="179">
        <f t="shared" si="3342"/>
        <v>0</v>
      </c>
      <c r="AP1999" s="179">
        <f t="shared" si="3342"/>
        <v>0</v>
      </c>
      <c r="AQ1999" s="179">
        <f t="shared" si="3342"/>
        <v>0</v>
      </c>
      <c r="AR1999" s="179">
        <f t="shared" si="3342"/>
        <v>0</v>
      </c>
      <c r="AS1999" s="179">
        <f t="shared" si="3342"/>
        <v>0</v>
      </c>
      <c r="AT1999" s="179">
        <f t="shared" si="3342"/>
        <v>0</v>
      </c>
      <c r="AU1999" s="179">
        <f t="shared" si="3342"/>
        <v>0</v>
      </c>
      <c r="AV1999" s="179">
        <f t="shared" si="3342"/>
        <v>0</v>
      </c>
      <c r="AW1999" s="179">
        <f t="shared" si="3342"/>
        <v>0</v>
      </c>
      <c r="AX1999" s="179">
        <f t="shared" si="3342"/>
        <v>0</v>
      </c>
      <c r="AY1999" s="179">
        <f t="shared" ref="AY1999:CD2001" si="3343">AY1974</f>
        <v>0</v>
      </c>
      <c r="AZ1999" s="179">
        <f t="shared" si="3343"/>
        <v>0</v>
      </c>
      <c r="BA1999" s="179">
        <f t="shared" si="3343"/>
        <v>0</v>
      </c>
      <c r="BB1999" s="179">
        <f t="shared" si="3343"/>
        <v>0</v>
      </c>
      <c r="BC1999" s="179">
        <f t="shared" si="3343"/>
        <v>0</v>
      </c>
      <c r="BD1999" s="179">
        <f t="shared" si="3343"/>
        <v>0</v>
      </c>
      <c r="BE1999" s="179">
        <f t="shared" si="3343"/>
        <v>0</v>
      </c>
      <c r="BF1999" s="179">
        <f t="shared" si="3343"/>
        <v>0</v>
      </c>
      <c r="BG1999" s="179">
        <f t="shared" si="3343"/>
        <v>0</v>
      </c>
      <c r="BH1999" s="179">
        <f t="shared" si="3343"/>
        <v>0</v>
      </c>
      <c r="BI1999" s="179">
        <f t="shared" si="3343"/>
        <v>0</v>
      </c>
      <c r="BJ1999" s="179">
        <f t="shared" si="3343"/>
        <v>0</v>
      </c>
      <c r="BK1999" s="179">
        <f t="shared" si="3343"/>
        <v>0</v>
      </c>
      <c r="BL1999" s="179">
        <f t="shared" si="3343"/>
        <v>0</v>
      </c>
      <c r="BM1999" s="179">
        <f t="shared" si="3343"/>
        <v>0</v>
      </c>
      <c r="BN1999" s="179">
        <f t="shared" si="3343"/>
        <v>0</v>
      </c>
      <c r="BO1999" s="179">
        <f t="shared" si="3343"/>
        <v>0</v>
      </c>
      <c r="BP1999" s="179">
        <f t="shared" si="3343"/>
        <v>0</v>
      </c>
      <c r="BQ1999" s="179">
        <f t="shared" si="3343"/>
        <v>0</v>
      </c>
      <c r="BR1999" s="179">
        <f t="shared" si="3343"/>
        <v>0</v>
      </c>
      <c r="BS1999" s="179">
        <f t="shared" si="3343"/>
        <v>0</v>
      </c>
      <c r="BT1999" s="179">
        <f t="shared" si="3343"/>
        <v>0</v>
      </c>
      <c r="BU1999" s="179">
        <f t="shared" si="3343"/>
        <v>0</v>
      </c>
      <c r="BV1999" s="179">
        <f t="shared" si="3343"/>
        <v>0</v>
      </c>
      <c r="BW1999" s="179">
        <f t="shared" si="3343"/>
        <v>0</v>
      </c>
      <c r="BX1999" s="179">
        <f t="shared" si="3343"/>
        <v>0</v>
      </c>
      <c r="BY1999" s="179">
        <f t="shared" si="3343"/>
        <v>0</v>
      </c>
      <c r="BZ1999" s="179">
        <f t="shared" si="3343"/>
        <v>0</v>
      </c>
      <c r="CA1999" s="179">
        <f t="shared" si="3343"/>
        <v>0</v>
      </c>
      <c r="CB1999" s="179">
        <f t="shared" si="3343"/>
        <v>0</v>
      </c>
      <c r="CC1999" s="179">
        <f t="shared" si="3343"/>
        <v>0</v>
      </c>
      <c r="CD1999" s="179">
        <f t="shared" si="3343"/>
        <v>0</v>
      </c>
      <c r="CE1999" s="179">
        <f t="shared" ref="CE1999:CL2001" si="3344">CE1974</f>
        <v>0</v>
      </c>
      <c r="CF1999" s="179">
        <f t="shared" si="3344"/>
        <v>0</v>
      </c>
      <c r="CG1999" s="179">
        <f t="shared" si="3344"/>
        <v>0</v>
      </c>
      <c r="CH1999" s="179">
        <f t="shared" si="3344"/>
        <v>0</v>
      </c>
      <c r="CI1999" s="179">
        <f t="shared" si="3344"/>
        <v>0</v>
      </c>
      <c r="CJ1999" s="179">
        <f t="shared" si="3344"/>
        <v>0</v>
      </c>
      <c r="CK1999" s="179">
        <f t="shared" si="3344"/>
        <v>0</v>
      </c>
      <c r="CL1999" s="179">
        <f t="shared" si="3344"/>
        <v>0</v>
      </c>
      <c r="CN1999" s="60"/>
      <c r="CO1999" s="179">
        <f t="shared" ref="CO1999:DL2001" si="3345">CO1974</f>
        <v>0</v>
      </c>
      <c r="CP1999" s="179">
        <f t="shared" si="3345"/>
        <v>0</v>
      </c>
      <c r="CQ1999" s="179">
        <f t="shared" si="3345"/>
        <v>0</v>
      </c>
      <c r="CR1999" s="179">
        <f t="shared" si="3345"/>
        <v>0</v>
      </c>
      <c r="CS1999" s="179">
        <f t="shared" si="3345"/>
        <v>0</v>
      </c>
      <c r="CT1999" s="179">
        <f t="shared" si="3345"/>
        <v>0</v>
      </c>
      <c r="CU1999" s="179">
        <f t="shared" si="3345"/>
        <v>0</v>
      </c>
      <c r="CV1999" s="179">
        <f t="shared" si="3345"/>
        <v>0</v>
      </c>
      <c r="CW1999" s="179">
        <f t="shared" si="3345"/>
        <v>0</v>
      </c>
      <c r="CX1999" s="179">
        <f t="shared" si="3345"/>
        <v>0</v>
      </c>
      <c r="CY1999" s="179">
        <f t="shared" si="3345"/>
        <v>0</v>
      </c>
      <c r="CZ1999" s="179">
        <f t="shared" si="3345"/>
        <v>0</v>
      </c>
      <c r="DA1999" s="179">
        <f t="shared" si="3345"/>
        <v>0</v>
      </c>
      <c r="DB1999" s="179">
        <f t="shared" si="3345"/>
        <v>0</v>
      </c>
      <c r="DC1999" s="179">
        <f t="shared" si="3345"/>
        <v>0</v>
      </c>
      <c r="DD1999" s="179">
        <f t="shared" si="3345"/>
        <v>0</v>
      </c>
      <c r="DE1999" s="179">
        <f t="shared" si="3345"/>
        <v>0</v>
      </c>
      <c r="DF1999" s="179">
        <f t="shared" si="3345"/>
        <v>0</v>
      </c>
      <c r="DG1999" s="179">
        <f t="shared" si="3345"/>
        <v>0</v>
      </c>
      <c r="DH1999" s="179">
        <f t="shared" si="3345"/>
        <v>0</v>
      </c>
      <c r="DI1999" s="179">
        <f t="shared" si="3345"/>
        <v>0</v>
      </c>
      <c r="DJ1999" s="179">
        <f t="shared" si="3345"/>
        <v>0</v>
      </c>
      <c r="DK1999" s="179">
        <f t="shared" si="3345"/>
        <v>0</v>
      </c>
      <c r="DL1999" s="179">
        <f t="shared" si="3345"/>
        <v>0</v>
      </c>
    </row>
    <row r="2000" spans="2:116" x14ac:dyDescent="0.4">
      <c r="B2000" t="s">
        <v>332</v>
      </c>
      <c r="D2000" t="s">
        <v>425</v>
      </c>
      <c r="E2000" s="8" t="str">
        <f t="shared" ref="E2000:E2002" si="3346">ROW()&amp;" "&amp;D2000</f>
        <v>2000 FAPPE-F</v>
      </c>
      <c r="G2000" s="241" t="str">
        <f>IFERROR(SUBSTITUTE(TRIM(MID(G1978, SEARCH("-", G1978) + 1, LEN(G1978))),":",""),"no unit")</f>
        <v>no unit</v>
      </c>
      <c r="H2000" s="12"/>
      <c r="I2000" s="60"/>
      <c r="J2000" s="60"/>
      <c r="K2000" s="15"/>
      <c r="L2000" s="15"/>
      <c r="M2000" s="15"/>
      <c r="N2000" s="15"/>
      <c r="O2000" s="15"/>
      <c r="P2000" s="15"/>
      <c r="R2000" s="15"/>
      <c r="S2000" s="179"/>
      <c r="T2000" s="179"/>
      <c r="U2000" s="179"/>
      <c r="V2000" s="179"/>
      <c r="W2000" s="179"/>
      <c r="X2000" s="179"/>
      <c r="Y2000" s="179"/>
      <c r="Z2000" s="179"/>
      <c r="AA2000" s="179"/>
      <c r="AB2000" s="179"/>
      <c r="AC2000" s="179"/>
      <c r="AD2000" s="179"/>
      <c r="AE2000" s="179"/>
      <c r="AF2000" s="179"/>
      <c r="AG2000" s="179"/>
      <c r="AH2000" s="179"/>
      <c r="AI2000" s="179"/>
      <c r="AJ2000" s="179"/>
      <c r="AK2000" s="179"/>
      <c r="AL2000" s="179"/>
      <c r="AM2000" s="179"/>
      <c r="AN2000" s="179"/>
      <c r="AO2000" s="179"/>
      <c r="AP2000" s="179"/>
      <c r="AQ2000" s="179"/>
      <c r="AR2000" s="179"/>
      <c r="AS2000" s="179"/>
      <c r="AT2000" s="179"/>
      <c r="AU2000" s="179"/>
      <c r="AV2000" s="179"/>
      <c r="AW2000" s="179"/>
      <c r="AX2000" s="179"/>
      <c r="AY2000" s="179"/>
      <c r="AZ2000" s="179"/>
      <c r="BA2000" s="179"/>
      <c r="BB2000" s="179"/>
      <c r="BC2000" s="179"/>
      <c r="BD2000" s="179"/>
      <c r="BE2000" s="179"/>
      <c r="BF2000" s="179"/>
      <c r="BG2000" s="179"/>
      <c r="BH2000" s="179"/>
      <c r="BI2000" s="179"/>
      <c r="BJ2000" s="179"/>
      <c r="BK2000" s="179"/>
      <c r="BL2000" s="179"/>
      <c r="BM2000" s="179"/>
      <c r="BN2000" s="179"/>
      <c r="BO2000" s="179"/>
      <c r="BP2000" s="179"/>
      <c r="BQ2000" s="179"/>
      <c r="BR2000" s="179"/>
      <c r="BS2000" s="179"/>
      <c r="BT2000" s="179"/>
      <c r="BU2000" s="179"/>
      <c r="BV2000" s="179"/>
      <c r="BW2000" s="179"/>
      <c r="BX2000" s="179"/>
      <c r="BY2000" s="179"/>
      <c r="BZ2000" s="179"/>
      <c r="CA2000" s="179"/>
      <c r="CB2000" s="179"/>
      <c r="CC2000" s="179"/>
      <c r="CD2000" s="179"/>
      <c r="CE2000" s="179"/>
      <c r="CF2000" s="179"/>
      <c r="CG2000" s="179"/>
      <c r="CH2000" s="179"/>
      <c r="CI2000" s="179"/>
      <c r="CJ2000" s="179"/>
      <c r="CK2000" s="179"/>
      <c r="CL2000" s="179"/>
      <c r="CN2000" s="60"/>
      <c r="CO2000" s="179"/>
      <c r="CP2000" s="179"/>
      <c r="CQ2000" s="179"/>
      <c r="CR2000" s="179"/>
      <c r="CS2000" s="179"/>
      <c r="CT2000" s="179"/>
      <c r="CU2000" s="179"/>
      <c r="CV2000" s="179"/>
      <c r="CW2000" s="179"/>
      <c r="CX2000" s="179"/>
      <c r="CY2000" s="179"/>
      <c r="CZ2000" s="179"/>
      <c r="DA2000" s="179"/>
      <c r="DB2000" s="179"/>
      <c r="DC2000" s="179"/>
      <c r="DD2000" s="179"/>
      <c r="DE2000" s="179"/>
      <c r="DF2000" s="179"/>
      <c r="DG2000" s="179"/>
      <c r="DH2000" s="179"/>
      <c r="DI2000" s="179"/>
      <c r="DJ2000" s="179"/>
      <c r="DK2000" s="179"/>
      <c r="DL2000" s="179"/>
    </row>
    <row r="2001" spans="1:116" x14ac:dyDescent="0.4">
      <c r="A2001" s="3"/>
      <c r="B2001" t="s">
        <v>332</v>
      </c>
      <c r="D2001" t="s">
        <v>425</v>
      </c>
      <c r="E2001" s="8" t="str">
        <f>ROW()&amp;" "&amp;D2001</f>
        <v>2001 FAPPE-F</v>
      </c>
      <c r="G2001" s="191" t="str">
        <f>G1976</f>
        <v>Secondary revenue driver</v>
      </c>
      <c r="H2001" s="90"/>
      <c r="I2001" s="213"/>
      <c r="J2001" s="213"/>
      <c r="K2001" s="214"/>
      <c r="L2001" s="214"/>
      <c r="M2001" s="214"/>
      <c r="N2001" s="214"/>
      <c r="O2001" s="214"/>
      <c r="P2001" s="214"/>
      <c r="R2001" s="214"/>
      <c r="S2001" s="4" t="str">
        <f t="shared" ref="S2001:AX2003" si="3347">ADDRESS(ROW(S1993),COLUMN(S1993),2)</f>
        <v>S$1993</v>
      </c>
      <c r="T2001" s="4" t="str">
        <f t="shared" si="3347"/>
        <v>T$1993</v>
      </c>
      <c r="U2001" s="4" t="str">
        <f t="shared" si="3347"/>
        <v>U$1993</v>
      </c>
      <c r="V2001" s="4" t="str">
        <f t="shared" si="3347"/>
        <v>V$1993</v>
      </c>
      <c r="W2001" s="4" t="str">
        <f t="shared" si="3347"/>
        <v>W$1993</v>
      </c>
      <c r="X2001" s="4" t="str">
        <f t="shared" si="3347"/>
        <v>X$1993</v>
      </c>
      <c r="Y2001" s="4" t="str">
        <f t="shared" si="3347"/>
        <v>Y$1993</v>
      </c>
      <c r="Z2001" s="4" t="str">
        <f t="shared" si="3347"/>
        <v>Z$1993</v>
      </c>
      <c r="AA2001" s="4" t="str">
        <f t="shared" si="3347"/>
        <v>AA$1993</v>
      </c>
      <c r="AB2001" s="4" t="str">
        <f t="shared" si="3347"/>
        <v>AB$1993</v>
      </c>
      <c r="AC2001" s="4" t="str">
        <f t="shared" si="3347"/>
        <v>AC$1993</v>
      </c>
      <c r="AD2001" s="4" t="str">
        <f t="shared" si="3347"/>
        <v>AD$1993</v>
      </c>
      <c r="AE2001" s="4" t="str">
        <f t="shared" si="3347"/>
        <v>AE$1993</v>
      </c>
      <c r="AF2001" s="4" t="str">
        <f t="shared" si="3347"/>
        <v>AF$1993</v>
      </c>
      <c r="AG2001" s="4" t="str">
        <f t="shared" si="3347"/>
        <v>AG$1993</v>
      </c>
      <c r="AH2001" s="4" t="str">
        <f t="shared" si="3347"/>
        <v>AH$1993</v>
      </c>
      <c r="AI2001" s="4" t="str">
        <f t="shared" si="3347"/>
        <v>AI$1993</v>
      </c>
      <c r="AJ2001" s="4" t="str">
        <f t="shared" si="3347"/>
        <v>AJ$1993</v>
      </c>
      <c r="AK2001" s="4" t="str">
        <f t="shared" si="3347"/>
        <v>AK$1993</v>
      </c>
      <c r="AL2001" s="4" t="str">
        <f t="shared" si="3347"/>
        <v>AL$1993</v>
      </c>
      <c r="AM2001" s="4" t="str">
        <f t="shared" si="3347"/>
        <v>AM$1993</v>
      </c>
      <c r="AN2001" s="4" t="str">
        <f t="shared" si="3347"/>
        <v>AN$1993</v>
      </c>
      <c r="AO2001" s="4" t="str">
        <f t="shared" si="3347"/>
        <v>AO$1993</v>
      </c>
      <c r="AP2001" s="4" t="str">
        <f t="shared" si="3347"/>
        <v>AP$1993</v>
      </c>
      <c r="AQ2001" s="4" t="str">
        <f t="shared" si="3347"/>
        <v>AQ$1993</v>
      </c>
      <c r="AR2001" s="4" t="str">
        <f t="shared" si="3347"/>
        <v>AR$1993</v>
      </c>
      <c r="AS2001" s="4" t="str">
        <f t="shared" si="3347"/>
        <v>AS$1993</v>
      </c>
      <c r="AT2001" s="4" t="str">
        <f t="shared" si="3347"/>
        <v>AT$1993</v>
      </c>
      <c r="AU2001" s="4" t="str">
        <f t="shared" si="3347"/>
        <v>AU$1993</v>
      </c>
      <c r="AV2001" s="4" t="str">
        <f t="shared" si="3347"/>
        <v>AV$1993</v>
      </c>
      <c r="AW2001" s="4" t="str">
        <f t="shared" si="3347"/>
        <v>AW$1993</v>
      </c>
      <c r="AX2001" s="4" t="str">
        <f t="shared" si="3347"/>
        <v>AX$1993</v>
      </c>
      <c r="AY2001" s="4" t="str">
        <f t="shared" ref="AY2001:CD2003" si="3348">ADDRESS(ROW(AY1993),COLUMN(AY1993),2)</f>
        <v>AY$1993</v>
      </c>
      <c r="AZ2001" s="4" t="str">
        <f t="shared" si="3348"/>
        <v>AZ$1993</v>
      </c>
      <c r="BA2001" s="4" t="str">
        <f t="shared" si="3348"/>
        <v>BA$1993</v>
      </c>
      <c r="BB2001" s="4" t="str">
        <f t="shared" si="3348"/>
        <v>BB$1993</v>
      </c>
      <c r="BC2001" s="4" t="str">
        <f t="shared" si="3348"/>
        <v>BC$1993</v>
      </c>
      <c r="BD2001" s="4" t="str">
        <f t="shared" si="3348"/>
        <v>BD$1993</v>
      </c>
      <c r="BE2001" s="4" t="str">
        <f t="shared" si="3348"/>
        <v>BE$1993</v>
      </c>
      <c r="BF2001" s="4" t="str">
        <f t="shared" si="3348"/>
        <v>BF$1993</v>
      </c>
      <c r="BG2001" s="4" t="str">
        <f t="shared" si="3348"/>
        <v>BG$1993</v>
      </c>
      <c r="BH2001" s="4" t="str">
        <f t="shared" si="3348"/>
        <v>BH$1993</v>
      </c>
      <c r="BI2001" s="4" t="str">
        <f t="shared" si="3348"/>
        <v>BI$1993</v>
      </c>
      <c r="BJ2001" s="4" t="str">
        <f t="shared" si="3348"/>
        <v>BJ$1993</v>
      </c>
      <c r="BK2001" s="4" t="str">
        <f t="shared" si="3348"/>
        <v>BK$1993</v>
      </c>
      <c r="BL2001" s="4" t="str">
        <f t="shared" si="3348"/>
        <v>BL$1993</v>
      </c>
      <c r="BM2001" s="4" t="str">
        <f t="shared" si="3348"/>
        <v>BM$1993</v>
      </c>
      <c r="BN2001" s="4" t="str">
        <f t="shared" si="3348"/>
        <v>BN$1993</v>
      </c>
      <c r="BO2001" s="4" t="str">
        <f t="shared" si="3348"/>
        <v>BO$1993</v>
      </c>
      <c r="BP2001" s="4" t="str">
        <f t="shared" si="3348"/>
        <v>BP$1993</v>
      </c>
      <c r="BQ2001" s="4" t="str">
        <f t="shared" si="3348"/>
        <v>BQ$1993</v>
      </c>
      <c r="BR2001" s="4" t="str">
        <f t="shared" si="3348"/>
        <v>BR$1993</v>
      </c>
      <c r="BS2001" s="4" t="str">
        <f t="shared" si="3348"/>
        <v>BS$1993</v>
      </c>
      <c r="BT2001" s="4" t="str">
        <f t="shared" si="3348"/>
        <v>BT$1993</v>
      </c>
      <c r="BU2001" s="4" t="str">
        <f t="shared" si="3348"/>
        <v>BU$1993</v>
      </c>
      <c r="BV2001" s="4" t="str">
        <f t="shared" si="3348"/>
        <v>BV$1993</v>
      </c>
      <c r="BW2001" s="4" t="str">
        <f t="shared" si="3348"/>
        <v>BW$1993</v>
      </c>
      <c r="BX2001" s="4" t="str">
        <f t="shared" si="3348"/>
        <v>BX$1993</v>
      </c>
      <c r="BY2001" s="4" t="str">
        <f t="shared" si="3348"/>
        <v>BY$1993</v>
      </c>
      <c r="BZ2001" s="4" t="str">
        <f t="shared" si="3348"/>
        <v>BZ$1993</v>
      </c>
      <c r="CA2001" s="4" t="str">
        <f t="shared" si="3348"/>
        <v>CA$1993</v>
      </c>
      <c r="CB2001" s="4" t="str">
        <f t="shared" si="3348"/>
        <v>CB$1993</v>
      </c>
      <c r="CC2001" s="4" t="str">
        <f t="shared" si="3348"/>
        <v>CC$1993</v>
      </c>
      <c r="CD2001" s="4" t="str">
        <f t="shared" si="3348"/>
        <v>CD$1993</v>
      </c>
      <c r="CE2001" s="4" t="str">
        <f t="shared" ref="CE2001:CL2003" si="3349">ADDRESS(ROW(CE1993),COLUMN(CE1993),2)</f>
        <v>CE$1993</v>
      </c>
      <c r="CF2001" s="4" t="str">
        <f t="shared" si="3349"/>
        <v>CF$1993</v>
      </c>
      <c r="CG2001" s="4" t="str">
        <f t="shared" si="3349"/>
        <v>CG$1993</v>
      </c>
      <c r="CH2001" s="4" t="str">
        <f t="shared" si="3349"/>
        <v>CH$1993</v>
      </c>
      <c r="CI2001" s="4" t="str">
        <f t="shared" si="3349"/>
        <v>CI$1993</v>
      </c>
      <c r="CJ2001" s="4" t="str">
        <f t="shared" si="3349"/>
        <v>CJ$1993</v>
      </c>
      <c r="CK2001" s="4" t="str">
        <f t="shared" si="3349"/>
        <v>CK$1993</v>
      </c>
      <c r="CL2001" s="4" t="str">
        <f t="shared" si="3349"/>
        <v>CL$1993</v>
      </c>
      <c r="CN2001" s="213"/>
      <c r="CO2001" s="4" t="str">
        <f t="shared" ref="CO2001:DL2003" si="3350">ADDRESS(ROW(CO1993),COLUMN(CO1993),2)</f>
        <v>CO$1993</v>
      </c>
      <c r="CP2001" s="4" t="str">
        <f t="shared" si="3350"/>
        <v>CP$1993</v>
      </c>
      <c r="CQ2001" s="4" t="str">
        <f t="shared" si="3350"/>
        <v>CQ$1993</v>
      </c>
      <c r="CR2001" s="4" t="str">
        <f t="shared" si="3350"/>
        <v>CR$1993</v>
      </c>
      <c r="CS2001" s="4" t="str">
        <f t="shared" si="3350"/>
        <v>CS$1993</v>
      </c>
      <c r="CT2001" s="4" t="str">
        <f t="shared" si="3350"/>
        <v>CT$1993</v>
      </c>
      <c r="CU2001" s="4" t="str">
        <f t="shared" si="3350"/>
        <v>CU$1993</v>
      </c>
      <c r="CV2001" s="4" t="str">
        <f t="shared" si="3350"/>
        <v>CV$1993</v>
      </c>
      <c r="CW2001" s="4" t="str">
        <f t="shared" si="3350"/>
        <v>CW$1993</v>
      </c>
      <c r="CX2001" s="4" t="str">
        <f t="shared" si="3350"/>
        <v>CX$1993</v>
      </c>
      <c r="CY2001" s="4" t="str">
        <f t="shared" si="3350"/>
        <v>CY$1993</v>
      </c>
      <c r="CZ2001" s="4" t="str">
        <f t="shared" si="3350"/>
        <v>CZ$1993</v>
      </c>
      <c r="DA2001" s="4" t="str">
        <f t="shared" si="3350"/>
        <v>DA$1993</v>
      </c>
      <c r="DB2001" s="4" t="str">
        <f t="shared" si="3350"/>
        <v>DB$1993</v>
      </c>
      <c r="DC2001" s="4" t="str">
        <f t="shared" si="3350"/>
        <v>DC$1993</v>
      </c>
      <c r="DD2001" s="4" t="str">
        <f t="shared" si="3350"/>
        <v>DD$1993</v>
      </c>
      <c r="DE2001" s="4" t="str">
        <f t="shared" si="3350"/>
        <v>DE$1993</v>
      </c>
      <c r="DF2001" s="4" t="str">
        <f t="shared" si="3350"/>
        <v>DF$1993</v>
      </c>
      <c r="DG2001" s="4" t="str">
        <f t="shared" si="3350"/>
        <v>DG$1993</v>
      </c>
      <c r="DH2001" s="4" t="str">
        <f t="shared" si="3350"/>
        <v>DH$1993</v>
      </c>
      <c r="DI2001" s="4" t="str">
        <f t="shared" si="3350"/>
        <v>DI$1993</v>
      </c>
      <c r="DJ2001" s="4" t="str">
        <f t="shared" si="3350"/>
        <v>DJ$1993</v>
      </c>
      <c r="DK2001" s="4" t="str">
        <f t="shared" si="3350"/>
        <v>DK$1993</v>
      </c>
      <c r="DL2001" s="4" t="str">
        <f t="shared" si="3350"/>
        <v>DL$1993</v>
      </c>
    </row>
    <row r="2002" spans="1:116" x14ac:dyDescent="0.4">
      <c r="B2002" t="s">
        <v>332</v>
      </c>
      <c r="D2002" t="s">
        <v>425</v>
      </c>
      <c r="E2002" s="8" t="str">
        <f>ROW()&amp;" "&amp;D2002</f>
        <v>2002 FAPPE-F</v>
      </c>
      <c r="G2002" s="136" t="str">
        <f>G1977</f>
        <v>Secondary volume driver</v>
      </c>
      <c r="H2002" s="12"/>
      <c r="I2002" s="60"/>
      <c r="J2002" s="60"/>
      <c r="K2002" s="15"/>
      <c r="L2002" s="15"/>
      <c r="M2002" s="15"/>
      <c r="N2002" s="15"/>
      <c r="O2002" s="15"/>
      <c r="P2002" s="15"/>
      <c r="R2002" s="15"/>
      <c r="S2002" s="179" t="str">
        <f t="shared" ref="S2002:AX2004" si="3351">S1977</f>
        <v>S$19</v>
      </c>
      <c r="T2002" s="179" t="str">
        <f t="shared" si="3351"/>
        <v>T$19</v>
      </c>
      <c r="U2002" s="179" t="str">
        <f t="shared" si="3351"/>
        <v>U$19</v>
      </c>
      <c r="V2002" s="179" t="str">
        <f t="shared" si="3351"/>
        <v>V$19</v>
      </c>
      <c r="W2002" s="179" t="str">
        <f t="shared" si="3351"/>
        <v>W$19</v>
      </c>
      <c r="X2002" s="179" t="str">
        <f t="shared" si="3351"/>
        <v>X$19</v>
      </c>
      <c r="Y2002" s="179" t="str">
        <f t="shared" si="3351"/>
        <v>Y$19</v>
      </c>
      <c r="Z2002" s="179" t="str">
        <f t="shared" si="3351"/>
        <v>Z$19</v>
      </c>
      <c r="AA2002" s="179" t="str">
        <f t="shared" si="3351"/>
        <v>AA$19</v>
      </c>
      <c r="AB2002" s="179" t="str">
        <f t="shared" si="3351"/>
        <v>AB$19</v>
      </c>
      <c r="AC2002" s="179" t="str">
        <f t="shared" si="3351"/>
        <v>AC$19</v>
      </c>
      <c r="AD2002" s="179" t="str">
        <f t="shared" si="3351"/>
        <v>AD$19</v>
      </c>
      <c r="AE2002" s="179" t="str">
        <f t="shared" si="3351"/>
        <v>AE$19</v>
      </c>
      <c r="AF2002" s="179" t="str">
        <f t="shared" si="3351"/>
        <v>AF$19</v>
      </c>
      <c r="AG2002" s="179" t="str">
        <f t="shared" si="3351"/>
        <v>AG$19</v>
      </c>
      <c r="AH2002" s="179" t="str">
        <f t="shared" si="3351"/>
        <v>AH$19</v>
      </c>
      <c r="AI2002" s="179" t="str">
        <f t="shared" si="3351"/>
        <v>AI$19</v>
      </c>
      <c r="AJ2002" s="179" t="str">
        <f t="shared" si="3351"/>
        <v>AJ$19</v>
      </c>
      <c r="AK2002" s="179" t="str">
        <f t="shared" si="3351"/>
        <v>AK$19</v>
      </c>
      <c r="AL2002" s="179" t="str">
        <f t="shared" si="3351"/>
        <v>AL$19</v>
      </c>
      <c r="AM2002" s="179" t="str">
        <f t="shared" si="3351"/>
        <v>AM$19</v>
      </c>
      <c r="AN2002" s="179" t="str">
        <f t="shared" si="3351"/>
        <v>AN$19</v>
      </c>
      <c r="AO2002" s="179" t="str">
        <f t="shared" si="3351"/>
        <v>AO$19</v>
      </c>
      <c r="AP2002" s="179" t="str">
        <f t="shared" si="3351"/>
        <v>AP$19</v>
      </c>
      <c r="AQ2002" s="179" t="str">
        <f t="shared" si="3351"/>
        <v>AQ$19</v>
      </c>
      <c r="AR2002" s="179" t="str">
        <f t="shared" si="3351"/>
        <v>AR$19</v>
      </c>
      <c r="AS2002" s="179" t="str">
        <f t="shared" si="3351"/>
        <v>AS$19</v>
      </c>
      <c r="AT2002" s="179" t="str">
        <f t="shared" si="3351"/>
        <v>AT$19</v>
      </c>
      <c r="AU2002" s="179" t="str">
        <f t="shared" si="3351"/>
        <v>AU$19</v>
      </c>
      <c r="AV2002" s="179" t="str">
        <f t="shared" si="3351"/>
        <v>AV$19</v>
      </c>
      <c r="AW2002" s="179" t="str">
        <f t="shared" si="3351"/>
        <v>AW$19</v>
      </c>
      <c r="AX2002" s="179" t="str">
        <f t="shared" si="3351"/>
        <v>AX$19</v>
      </c>
      <c r="AY2002" s="179" t="str">
        <f t="shared" ref="AY2002:CD2004" si="3352">AY1977</f>
        <v>AY$19</v>
      </c>
      <c r="AZ2002" s="179" t="str">
        <f t="shared" si="3352"/>
        <v>AZ$19</v>
      </c>
      <c r="BA2002" s="179" t="str">
        <f t="shared" si="3352"/>
        <v>BA$19</v>
      </c>
      <c r="BB2002" s="179" t="str">
        <f t="shared" si="3352"/>
        <v>BB$19</v>
      </c>
      <c r="BC2002" s="179" t="str">
        <f t="shared" si="3352"/>
        <v>BC$19</v>
      </c>
      <c r="BD2002" s="179" t="str">
        <f t="shared" si="3352"/>
        <v>BD$19</v>
      </c>
      <c r="BE2002" s="179" t="str">
        <f t="shared" si="3352"/>
        <v>BE$19</v>
      </c>
      <c r="BF2002" s="179" t="str">
        <f t="shared" si="3352"/>
        <v>BF$19</v>
      </c>
      <c r="BG2002" s="179" t="str">
        <f t="shared" si="3352"/>
        <v>BG$19</v>
      </c>
      <c r="BH2002" s="179" t="str">
        <f t="shared" si="3352"/>
        <v>BH$19</v>
      </c>
      <c r="BI2002" s="179" t="str">
        <f t="shared" si="3352"/>
        <v>BI$19</v>
      </c>
      <c r="BJ2002" s="179" t="str">
        <f t="shared" si="3352"/>
        <v>BJ$19</v>
      </c>
      <c r="BK2002" s="179" t="str">
        <f t="shared" si="3352"/>
        <v>BK$19</v>
      </c>
      <c r="BL2002" s="179" t="str">
        <f t="shared" si="3352"/>
        <v>BL$19</v>
      </c>
      <c r="BM2002" s="179" t="str">
        <f t="shared" si="3352"/>
        <v>BM$19</v>
      </c>
      <c r="BN2002" s="179" t="str">
        <f t="shared" si="3352"/>
        <v>BN$19</v>
      </c>
      <c r="BO2002" s="179" t="str">
        <f t="shared" si="3352"/>
        <v>BO$19</v>
      </c>
      <c r="BP2002" s="179" t="str">
        <f t="shared" si="3352"/>
        <v>BP$19</v>
      </c>
      <c r="BQ2002" s="179" t="str">
        <f t="shared" si="3352"/>
        <v>BQ$19</v>
      </c>
      <c r="BR2002" s="179" t="str">
        <f t="shared" si="3352"/>
        <v>BR$19</v>
      </c>
      <c r="BS2002" s="179" t="str">
        <f t="shared" si="3352"/>
        <v>BS$19</v>
      </c>
      <c r="BT2002" s="179" t="str">
        <f t="shared" si="3352"/>
        <v>BT$19</v>
      </c>
      <c r="BU2002" s="179" t="str">
        <f t="shared" si="3352"/>
        <v>BU$19</v>
      </c>
      <c r="BV2002" s="179" t="str">
        <f t="shared" si="3352"/>
        <v>BV$19</v>
      </c>
      <c r="BW2002" s="179" t="str">
        <f t="shared" si="3352"/>
        <v>BW$19</v>
      </c>
      <c r="BX2002" s="179" t="str">
        <f t="shared" si="3352"/>
        <v>BX$19</v>
      </c>
      <c r="BY2002" s="179" t="str">
        <f t="shared" si="3352"/>
        <v>BY$19</v>
      </c>
      <c r="BZ2002" s="179" t="str">
        <f t="shared" si="3352"/>
        <v>BZ$19</v>
      </c>
      <c r="CA2002" s="179" t="str">
        <f t="shared" si="3352"/>
        <v>CA$19</v>
      </c>
      <c r="CB2002" s="179" t="str">
        <f t="shared" si="3352"/>
        <v>CB$19</v>
      </c>
      <c r="CC2002" s="179" t="str">
        <f t="shared" si="3352"/>
        <v>CC$19</v>
      </c>
      <c r="CD2002" s="179" t="str">
        <f t="shared" si="3352"/>
        <v>CD$19</v>
      </c>
      <c r="CE2002" s="179" t="str">
        <f t="shared" ref="CE2002:CL2004" si="3353">CE1977</f>
        <v>CE$19</v>
      </c>
      <c r="CF2002" s="179" t="str">
        <f t="shared" si="3353"/>
        <v>CF$19</v>
      </c>
      <c r="CG2002" s="179" t="str">
        <f t="shared" si="3353"/>
        <v>CG$19</v>
      </c>
      <c r="CH2002" s="179" t="str">
        <f t="shared" si="3353"/>
        <v>CH$19</v>
      </c>
      <c r="CI2002" s="179" t="str">
        <f t="shared" si="3353"/>
        <v>CI$19</v>
      </c>
      <c r="CJ2002" s="179" t="str">
        <f t="shared" si="3353"/>
        <v>CJ$19</v>
      </c>
      <c r="CK2002" s="179" t="str">
        <f t="shared" si="3353"/>
        <v>CK$19</v>
      </c>
      <c r="CL2002" s="179" t="str">
        <f t="shared" si="3353"/>
        <v>CL$19</v>
      </c>
      <c r="CN2002" s="60"/>
      <c r="CO2002" s="179" t="str">
        <f t="shared" ref="CO2002:DL2004" si="3354">CO1977</f>
        <v>CO$19</v>
      </c>
      <c r="CP2002" s="179" t="str">
        <f t="shared" si="3354"/>
        <v>CP$19</v>
      </c>
      <c r="CQ2002" s="179" t="str">
        <f t="shared" si="3354"/>
        <v>CQ$19</v>
      </c>
      <c r="CR2002" s="179" t="str">
        <f t="shared" si="3354"/>
        <v>CR$19</v>
      </c>
      <c r="CS2002" s="179" t="str">
        <f t="shared" si="3354"/>
        <v>CS$19</v>
      </c>
      <c r="CT2002" s="179" t="str">
        <f t="shared" si="3354"/>
        <v>CT$19</v>
      </c>
      <c r="CU2002" s="179" t="str">
        <f t="shared" si="3354"/>
        <v>CU$19</v>
      </c>
      <c r="CV2002" s="179" t="str">
        <f t="shared" si="3354"/>
        <v>CV$19</v>
      </c>
      <c r="CW2002" s="179" t="str">
        <f t="shared" si="3354"/>
        <v>CW$19</v>
      </c>
      <c r="CX2002" s="179" t="str">
        <f t="shared" si="3354"/>
        <v>CX$19</v>
      </c>
      <c r="CY2002" s="179" t="str">
        <f t="shared" si="3354"/>
        <v>CY$19</v>
      </c>
      <c r="CZ2002" s="179" t="str">
        <f t="shared" si="3354"/>
        <v>CZ$19</v>
      </c>
      <c r="DA2002" s="179" t="str">
        <f t="shared" si="3354"/>
        <v>DA$19</v>
      </c>
      <c r="DB2002" s="179" t="str">
        <f t="shared" si="3354"/>
        <v>DB$19</v>
      </c>
      <c r="DC2002" s="179" t="str">
        <f t="shared" si="3354"/>
        <v>DC$19</v>
      </c>
      <c r="DD2002" s="179" t="str">
        <f t="shared" si="3354"/>
        <v>DD$19</v>
      </c>
      <c r="DE2002" s="179" t="str">
        <f t="shared" si="3354"/>
        <v>DE$19</v>
      </c>
      <c r="DF2002" s="179" t="str">
        <f t="shared" si="3354"/>
        <v>DF$19</v>
      </c>
      <c r="DG2002" s="179" t="str">
        <f t="shared" si="3354"/>
        <v>DG$19</v>
      </c>
      <c r="DH2002" s="179" t="str">
        <f t="shared" si="3354"/>
        <v>DH$19</v>
      </c>
      <c r="DI2002" s="179" t="str">
        <f t="shared" si="3354"/>
        <v>DI$19</v>
      </c>
      <c r="DJ2002" s="179" t="str">
        <f t="shared" si="3354"/>
        <v>DJ$19</v>
      </c>
      <c r="DK2002" s="179" t="str">
        <f t="shared" si="3354"/>
        <v>DK$19</v>
      </c>
      <c r="DL2002" s="179" t="str">
        <f t="shared" si="3354"/>
        <v>DL$19</v>
      </c>
    </row>
    <row r="2003" spans="1:116" x14ac:dyDescent="0.4">
      <c r="A2003" s="27"/>
      <c r="B2003" s="27"/>
      <c r="C2003" s="27"/>
      <c r="D2003" s="27"/>
      <c r="E2003" s="27"/>
      <c r="F2003" s="27"/>
      <c r="G2003" s="27"/>
      <c r="H2003" s="27"/>
      <c r="I2003" s="27"/>
      <c r="J2003" s="27"/>
      <c r="K2003" s="27"/>
      <c r="L2003" s="27"/>
      <c r="M2003" s="27"/>
      <c r="N2003" s="27"/>
      <c r="O2003" s="27"/>
      <c r="P2003" s="27"/>
      <c r="CN2003" s="27"/>
    </row>
    <row r="2004" spans="1:116" x14ac:dyDescent="0.4">
      <c r="A2004" s="174"/>
      <c r="E2004" s="8"/>
      <c r="G2004" s="175" t="s">
        <v>490</v>
      </c>
      <c r="H2004" s="174"/>
      <c r="I2004" s="176"/>
      <c r="J2004" s="176"/>
      <c r="K2004" s="197"/>
      <c r="L2004" s="197"/>
      <c r="M2004" s="197"/>
      <c r="N2004" s="197"/>
      <c r="O2004" s="197"/>
      <c r="P2004" s="197"/>
      <c r="R2004" s="198"/>
      <c r="S2004" s="174"/>
      <c r="T2004" s="174"/>
      <c r="U2004" s="174"/>
      <c r="V2004" s="174"/>
      <c r="W2004" s="174"/>
      <c r="X2004" s="174"/>
      <c r="Y2004" s="174"/>
      <c r="Z2004" s="174"/>
      <c r="AA2004" s="174"/>
      <c r="AB2004" s="174"/>
      <c r="AC2004" s="174"/>
      <c r="AD2004" s="174"/>
      <c r="AE2004" s="174"/>
      <c r="AF2004" s="174"/>
      <c r="AG2004" s="174"/>
      <c r="AH2004" s="174"/>
      <c r="AI2004" s="174"/>
      <c r="AJ2004" s="174"/>
      <c r="AK2004" s="174"/>
      <c r="AL2004" s="174"/>
      <c r="AM2004" s="174"/>
      <c r="AN2004" s="174"/>
      <c r="AO2004" s="174"/>
      <c r="AP2004" s="174"/>
      <c r="AQ2004" s="174"/>
      <c r="AR2004" s="174"/>
      <c r="AS2004" s="174"/>
      <c r="AT2004" s="174"/>
      <c r="AU2004" s="174"/>
      <c r="AV2004" s="174"/>
      <c r="AW2004" s="174"/>
      <c r="AX2004" s="174"/>
      <c r="AY2004" s="174"/>
      <c r="AZ2004" s="174"/>
      <c r="BA2004" s="174"/>
      <c r="BB2004" s="174"/>
      <c r="BC2004" s="174"/>
      <c r="BD2004" s="174"/>
      <c r="BE2004" s="174"/>
      <c r="BF2004" s="174"/>
      <c r="BG2004" s="174"/>
      <c r="BH2004" s="174"/>
      <c r="BI2004" s="174"/>
      <c r="BJ2004" s="174"/>
      <c r="BK2004" s="174"/>
      <c r="BL2004" s="174"/>
      <c r="BM2004" s="174"/>
      <c r="BN2004" s="174"/>
      <c r="BO2004" s="174"/>
      <c r="BP2004" s="174"/>
      <c r="BQ2004" s="174"/>
      <c r="BR2004" s="174"/>
      <c r="BS2004" s="174"/>
      <c r="BT2004" s="174"/>
      <c r="BU2004" s="174"/>
      <c r="BV2004" s="174"/>
      <c r="BW2004" s="174"/>
      <c r="BX2004" s="174"/>
      <c r="BY2004" s="174"/>
      <c r="BZ2004" s="174"/>
      <c r="CA2004" s="174"/>
      <c r="CB2004" s="174"/>
      <c r="CC2004" s="174"/>
      <c r="CD2004" s="174"/>
      <c r="CE2004" s="174"/>
      <c r="CF2004" s="174"/>
      <c r="CG2004" s="174"/>
      <c r="CH2004" s="174"/>
      <c r="CI2004" s="174"/>
      <c r="CJ2004" s="174"/>
      <c r="CK2004" s="174"/>
      <c r="CL2004" s="174"/>
      <c r="CN2004" s="176"/>
      <c r="CO2004" s="174"/>
      <c r="CP2004" s="174"/>
      <c r="CQ2004" s="174"/>
      <c r="CR2004" s="174"/>
      <c r="CS2004" s="174"/>
      <c r="CT2004" s="174"/>
      <c r="CU2004" s="174"/>
      <c r="CV2004" s="174"/>
      <c r="CW2004" s="174"/>
      <c r="CX2004" s="174"/>
      <c r="CY2004" s="174"/>
      <c r="CZ2004" s="174"/>
      <c r="DA2004" s="174"/>
      <c r="DB2004" s="174"/>
      <c r="DC2004" s="174"/>
      <c r="DD2004" s="174"/>
      <c r="DE2004" s="174"/>
      <c r="DF2004" s="174"/>
      <c r="DG2004" s="174"/>
      <c r="DH2004" s="174"/>
      <c r="DI2004" s="174"/>
      <c r="DJ2004" s="174"/>
      <c r="DK2004" s="174"/>
      <c r="DL2004" s="174"/>
    </row>
    <row r="2005" spans="1:116" x14ac:dyDescent="0.4">
      <c r="A2005" s="174"/>
      <c r="E2005" s="8"/>
      <c r="G2005" s="175" t="s">
        <v>492</v>
      </c>
      <c r="H2005" s="174"/>
      <c r="I2005" s="176"/>
      <c r="J2005" s="176"/>
      <c r="K2005" s="197"/>
      <c r="L2005" s="197"/>
      <c r="M2005" s="197"/>
      <c r="N2005" s="197"/>
      <c r="O2005" s="197"/>
      <c r="P2005" s="197"/>
      <c r="R2005" s="198"/>
      <c r="S2005" s="174"/>
      <c r="T2005" s="174"/>
      <c r="U2005" s="174"/>
      <c r="V2005" s="174"/>
      <c r="W2005" s="174"/>
      <c r="X2005" s="174"/>
      <c r="Y2005" s="174"/>
      <c r="Z2005" s="174"/>
      <c r="AA2005" s="174"/>
      <c r="AB2005" s="174"/>
      <c r="AC2005" s="174"/>
      <c r="AD2005" s="174"/>
      <c r="AE2005" s="174"/>
      <c r="AF2005" s="174"/>
      <c r="AG2005" s="174"/>
      <c r="AH2005" s="174"/>
      <c r="AI2005" s="174"/>
      <c r="AJ2005" s="174"/>
      <c r="AK2005" s="174"/>
      <c r="AL2005" s="174"/>
      <c r="AM2005" s="174"/>
      <c r="AN2005" s="174"/>
      <c r="AO2005" s="174"/>
      <c r="AP2005" s="174"/>
      <c r="AQ2005" s="174"/>
      <c r="AR2005" s="174"/>
      <c r="AS2005" s="174"/>
      <c r="AT2005" s="174"/>
      <c r="AU2005" s="174"/>
      <c r="AV2005" s="174"/>
      <c r="AW2005" s="174"/>
      <c r="AX2005" s="174"/>
      <c r="AY2005" s="174"/>
      <c r="AZ2005" s="174"/>
      <c r="BA2005" s="174"/>
      <c r="BB2005" s="174"/>
      <c r="BC2005" s="174"/>
      <c r="BD2005" s="174"/>
      <c r="BE2005" s="174"/>
      <c r="BF2005" s="174"/>
      <c r="BG2005" s="174"/>
      <c r="BH2005" s="174"/>
      <c r="BI2005" s="174"/>
      <c r="BJ2005" s="174"/>
      <c r="BK2005" s="174"/>
      <c r="BL2005" s="174"/>
      <c r="BM2005" s="174"/>
      <c r="BN2005" s="174"/>
      <c r="BO2005" s="174"/>
      <c r="BP2005" s="174"/>
      <c r="BQ2005" s="174"/>
      <c r="BR2005" s="174"/>
      <c r="BS2005" s="174"/>
      <c r="BT2005" s="174"/>
      <c r="BU2005" s="174"/>
      <c r="BV2005" s="174"/>
      <c r="BW2005" s="174"/>
      <c r="BX2005" s="174"/>
      <c r="BY2005" s="174"/>
      <c r="BZ2005" s="174"/>
      <c r="CA2005" s="174"/>
      <c r="CB2005" s="174"/>
      <c r="CC2005" s="174"/>
      <c r="CD2005" s="174"/>
      <c r="CE2005" s="174"/>
      <c r="CF2005" s="174"/>
      <c r="CG2005" s="174"/>
      <c r="CH2005" s="174"/>
      <c r="CI2005" s="174"/>
      <c r="CJ2005" s="174"/>
      <c r="CK2005" s="174"/>
      <c r="CL2005" s="174"/>
      <c r="CN2005" s="176"/>
      <c r="CO2005" s="174"/>
      <c r="CP2005" s="174"/>
      <c r="CQ2005" s="174"/>
      <c r="CR2005" s="174"/>
      <c r="CS2005" s="174"/>
      <c r="CT2005" s="174"/>
      <c r="CU2005" s="174"/>
      <c r="CV2005" s="174"/>
      <c r="CW2005" s="174"/>
      <c r="CX2005" s="174"/>
      <c r="CY2005" s="174"/>
      <c r="CZ2005" s="174"/>
      <c r="DA2005" s="174"/>
      <c r="DB2005" s="174"/>
      <c r="DC2005" s="174"/>
      <c r="DD2005" s="174"/>
      <c r="DE2005" s="174"/>
      <c r="DF2005" s="174"/>
      <c r="DG2005" s="174"/>
      <c r="DH2005" s="174"/>
      <c r="DI2005" s="174"/>
      <c r="DJ2005" s="174"/>
      <c r="DK2005" s="174"/>
      <c r="DL2005" s="174"/>
    </row>
    <row r="2006" spans="1:116" x14ac:dyDescent="0.4">
      <c r="A2006" s="174"/>
      <c r="E2006" s="8"/>
      <c r="G2006" s="175" t="s">
        <v>461</v>
      </c>
      <c r="H2006" s="174"/>
      <c r="I2006" s="176"/>
      <c r="J2006" s="176"/>
      <c r="K2006" s="197"/>
      <c r="L2006" s="197"/>
      <c r="M2006" s="197"/>
      <c r="N2006" s="197"/>
      <c r="O2006" s="197"/>
      <c r="P2006" s="197"/>
      <c r="R2006" s="198"/>
      <c r="S2006" s="199" t="str">
        <f t="shared" ref="S2006:AX2006" si="3355">S$20</f>
        <v>S$16</v>
      </c>
      <c r="T2006" s="199" t="str">
        <f t="shared" si="3355"/>
        <v>T$16</v>
      </c>
      <c r="U2006" s="199" t="str">
        <f t="shared" si="3355"/>
        <v>U$16</v>
      </c>
      <c r="V2006" s="199" t="str">
        <f t="shared" si="3355"/>
        <v>V$16</v>
      </c>
      <c r="W2006" s="199" t="str">
        <f t="shared" si="3355"/>
        <v>W$16</v>
      </c>
      <c r="X2006" s="199" t="str">
        <f t="shared" si="3355"/>
        <v>X$16</v>
      </c>
      <c r="Y2006" s="199" t="str">
        <f t="shared" si="3355"/>
        <v>Y$16</v>
      </c>
      <c r="Z2006" s="199" t="str">
        <f t="shared" si="3355"/>
        <v>Z$16</v>
      </c>
      <c r="AA2006" s="199" t="str">
        <f t="shared" si="3355"/>
        <v>AA$16</v>
      </c>
      <c r="AB2006" s="199" t="str">
        <f t="shared" si="3355"/>
        <v>AB$16</v>
      </c>
      <c r="AC2006" s="199" t="str">
        <f t="shared" si="3355"/>
        <v>AC$16</v>
      </c>
      <c r="AD2006" s="199" t="str">
        <f t="shared" si="3355"/>
        <v>AD$16</v>
      </c>
      <c r="AE2006" s="199" t="str">
        <f t="shared" si="3355"/>
        <v>AE$16</v>
      </c>
      <c r="AF2006" s="199" t="str">
        <f t="shared" si="3355"/>
        <v>AF$16</v>
      </c>
      <c r="AG2006" s="199" t="str">
        <f t="shared" si="3355"/>
        <v>AG$16</v>
      </c>
      <c r="AH2006" s="199" t="str">
        <f t="shared" si="3355"/>
        <v>AH$16</v>
      </c>
      <c r="AI2006" s="199" t="str">
        <f t="shared" si="3355"/>
        <v>AI$16</v>
      </c>
      <c r="AJ2006" s="199" t="str">
        <f t="shared" si="3355"/>
        <v>AJ$16</v>
      </c>
      <c r="AK2006" s="199" t="str">
        <f t="shared" si="3355"/>
        <v>AK$16</v>
      </c>
      <c r="AL2006" s="199" t="str">
        <f t="shared" si="3355"/>
        <v>AL$16</v>
      </c>
      <c r="AM2006" s="199" t="str">
        <f t="shared" si="3355"/>
        <v>AM$16</v>
      </c>
      <c r="AN2006" s="199" t="str">
        <f t="shared" si="3355"/>
        <v>AN$16</v>
      </c>
      <c r="AO2006" s="199" t="str">
        <f t="shared" si="3355"/>
        <v>AO$16</v>
      </c>
      <c r="AP2006" s="199" t="str">
        <f t="shared" si="3355"/>
        <v>AP$16</v>
      </c>
      <c r="AQ2006" s="199" t="str">
        <f t="shared" si="3355"/>
        <v>AQ$16</v>
      </c>
      <c r="AR2006" s="199" t="str">
        <f t="shared" si="3355"/>
        <v>AR$16</v>
      </c>
      <c r="AS2006" s="199" t="str">
        <f t="shared" si="3355"/>
        <v>AS$16</v>
      </c>
      <c r="AT2006" s="199" t="str">
        <f t="shared" si="3355"/>
        <v>AT$16</v>
      </c>
      <c r="AU2006" s="199" t="str">
        <f t="shared" si="3355"/>
        <v>AU$16</v>
      </c>
      <c r="AV2006" s="199" t="str">
        <f t="shared" si="3355"/>
        <v>AV$16</v>
      </c>
      <c r="AW2006" s="199" t="str">
        <f t="shared" si="3355"/>
        <v>AW$16</v>
      </c>
      <c r="AX2006" s="199" t="str">
        <f t="shared" si="3355"/>
        <v>AX$16</v>
      </c>
      <c r="AY2006" s="199" t="str">
        <f t="shared" ref="AY2006:CD2006" si="3356">AY$20</f>
        <v>AY$16</v>
      </c>
      <c r="AZ2006" s="199" t="str">
        <f t="shared" si="3356"/>
        <v>AZ$16</v>
      </c>
      <c r="BA2006" s="199" t="str">
        <f t="shared" si="3356"/>
        <v>BA$16</v>
      </c>
      <c r="BB2006" s="199" t="str">
        <f t="shared" si="3356"/>
        <v>BB$16</v>
      </c>
      <c r="BC2006" s="199" t="str">
        <f t="shared" si="3356"/>
        <v>BC$16</v>
      </c>
      <c r="BD2006" s="199" t="str">
        <f t="shared" si="3356"/>
        <v>BD$16</v>
      </c>
      <c r="BE2006" s="199" t="str">
        <f t="shared" si="3356"/>
        <v>BE$16</v>
      </c>
      <c r="BF2006" s="199" t="str">
        <f t="shared" si="3356"/>
        <v>BF$16</v>
      </c>
      <c r="BG2006" s="199" t="str">
        <f t="shared" si="3356"/>
        <v>BG$16</v>
      </c>
      <c r="BH2006" s="199" t="str">
        <f t="shared" si="3356"/>
        <v>BH$16</v>
      </c>
      <c r="BI2006" s="199" t="str">
        <f t="shared" si="3356"/>
        <v>BI$16</v>
      </c>
      <c r="BJ2006" s="199" t="str">
        <f t="shared" si="3356"/>
        <v>BJ$16</v>
      </c>
      <c r="BK2006" s="199" t="str">
        <f t="shared" si="3356"/>
        <v>BK$16</v>
      </c>
      <c r="BL2006" s="199" t="str">
        <f t="shared" si="3356"/>
        <v>BL$16</v>
      </c>
      <c r="BM2006" s="199" t="str">
        <f t="shared" si="3356"/>
        <v>BM$16</v>
      </c>
      <c r="BN2006" s="199" t="str">
        <f t="shared" si="3356"/>
        <v>BN$16</v>
      </c>
      <c r="BO2006" s="199" t="str">
        <f t="shared" si="3356"/>
        <v>BO$16</v>
      </c>
      <c r="BP2006" s="199" t="str">
        <f t="shared" si="3356"/>
        <v>BP$16</v>
      </c>
      <c r="BQ2006" s="199" t="str">
        <f t="shared" si="3356"/>
        <v>BQ$16</v>
      </c>
      <c r="BR2006" s="199" t="str">
        <f t="shared" si="3356"/>
        <v>BR$16</v>
      </c>
      <c r="BS2006" s="199" t="str">
        <f t="shared" si="3356"/>
        <v>BS$16</v>
      </c>
      <c r="BT2006" s="199" t="str">
        <f t="shared" si="3356"/>
        <v>BT$16</v>
      </c>
      <c r="BU2006" s="199" t="str">
        <f t="shared" si="3356"/>
        <v>BU$16</v>
      </c>
      <c r="BV2006" s="199" t="str">
        <f t="shared" si="3356"/>
        <v>BV$16</v>
      </c>
      <c r="BW2006" s="199" t="str">
        <f t="shared" si="3356"/>
        <v>BW$16</v>
      </c>
      <c r="BX2006" s="199" t="str">
        <f t="shared" si="3356"/>
        <v>BX$16</v>
      </c>
      <c r="BY2006" s="199" t="str">
        <f t="shared" si="3356"/>
        <v>BY$16</v>
      </c>
      <c r="BZ2006" s="199" t="str">
        <f t="shared" si="3356"/>
        <v>BZ$16</v>
      </c>
      <c r="CA2006" s="199" t="str">
        <f t="shared" si="3356"/>
        <v>CA$16</v>
      </c>
      <c r="CB2006" s="199" t="str">
        <f t="shared" si="3356"/>
        <v>CB$16</v>
      </c>
      <c r="CC2006" s="199" t="str">
        <f t="shared" si="3356"/>
        <v>CC$16</v>
      </c>
      <c r="CD2006" s="199" t="str">
        <f t="shared" si="3356"/>
        <v>CD$16</v>
      </c>
      <c r="CE2006" s="199" t="str">
        <f t="shared" ref="CE2006:CL2006" si="3357">CE$20</f>
        <v>CE$16</v>
      </c>
      <c r="CF2006" s="199" t="str">
        <f t="shared" si="3357"/>
        <v>CF$16</v>
      </c>
      <c r="CG2006" s="199" t="str">
        <f t="shared" si="3357"/>
        <v>CG$16</v>
      </c>
      <c r="CH2006" s="199" t="str">
        <f t="shared" si="3357"/>
        <v>CH$16</v>
      </c>
      <c r="CI2006" s="199" t="str">
        <f t="shared" si="3357"/>
        <v>CI$16</v>
      </c>
      <c r="CJ2006" s="199" t="str">
        <f t="shared" si="3357"/>
        <v>CJ$16</v>
      </c>
      <c r="CK2006" s="199" t="str">
        <f t="shared" si="3357"/>
        <v>CK$16</v>
      </c>
      <c r="CL2006" s="199" t="str">
        <f t="shared" si="3357"/>
        <v>CL$16</v>
      </c>
      <c r="CN2006" s="176"/>
      <c r="CO2006" s="199" t="str">
        <f t="shared" ref="CO2006:DL2006" si="3358">CO$20</f>
        <v>CO$16</v>
      </c>
      <c r="CP2006" s="199" t="str">
        <f t="shared" si="3358"/>
        <v>CP$16</v>
      </c>
      <c r="CQ2006" s="199" t="str">
        <f t="shared" si="3358"/>
        <v>CQ$16</v>
      </c>
      <c r="CR2006" s="199" t="str">
        <f t="shared" si="3358"/>
        <v>CR$16</v>
      </c>
      <c r="CS2006" s="199" t="str">
        <f t="shared" si="3358"/>
        <v>CS$16</v>
      </c>
      <c r="CT2006" s="199" t="str">
        <f t="shared" si="3358"/>
        <v>CT$16</v>
      </c>
      <c r="CU2006" s="199" t="str">
        <f t="shared" si="3358"/>
        <v>CU$16</v>
      </c>
      <c r="CV2006" s="199" t="str">
        <f t="shared" si="3358"/>
        <v>CV$16</v>
      </c>
      <c r="CW2006" s="199" t="str">
        <f t="shared" si="3358"/>
        <v>CW$16</v>
      </c>
      <c r="CX2006" s="199" t="str">
        <f t="shared" si="3358"/>
        <v>CX$16</v>
      </c>
      <c r="CY2006" s="199" t="str">
        <f t="shared" si="3358"/>
        <v>CY$16</v>
      </c>
      <c r="CZ2006" s="199" t="str">
        <f t="shared" si="3358"/>
        <v>CZ$16</v>
      </c>
      <c r="DA2006" s="199" t="str">
        <f t="shared" si="3358"/>
        <v>DA$16</v>
      </c>
      <c r="DB2006" s="199" t="str">
        <f t="shared" si="3358"/>
        <v>DB$16</v>
      </c>
      <c r="DC2006" s="199" t="str">
        <f t="shared" si="3358"/>
        <v>DC$16</v>
      </c>
      <c r="DD2006" s="199" t="str">
        <f t="shared" si="3358"/>
        <v>DD$16</v>
      </c>
      <c r="DE2006" s="199" t="str">
        <f t="shared" si="3358"/>
        <v>DE$16</v>
      </c>
      <c r="DF2006" s="199" t="str">
        <f t="shared" si="3358"/>
        <v>DF$16</v>
      </c>
      <c r="DG2006" s="199" t="str">
        <f t="shared" si="3358"/>
        <v>DG$16</v>
      </c>
      <c r="DH2006" s="199" t="str">
        <f t="shared" si="3358"/>
        <v>DH$16</v>
      </c>
      <c r="DI2006" s="199" t="str">
        <f t="shared" si="3358"/>
        <v>DI$16</v>
      </c>
      <c r="DJ2006" s="199" t="str">
        <f t="shared" si="3358"/>
        <v>DJ$16</v>
      </c>
      <c r="DK2006" s="199" t="str">
        <f t="shared" si="3358"/>
        <v>DK$16</v>
      </c>
      <c r="DL2006" s="199" t="str">
        <f t="shared" si="3358"/>
        <v>DL$16</v>
      </c>
    </row>
    <row r="2007" spans="1:116" x14ac:dyDescent="0.4">
      <c r="A2007" s="174"/>
      <c r="E2007" s="8"/>
      <c r="G2007" s="175" t="s">
        <v>462</v>
      </c>
      <c r="H2007" s="200"/>
      <c r="I2007" s="201"/>
      <c r="J2007" s="201"/>
      <c r="K2007" s="202"/>
      <c r="L2007" s="202"/>
      <c r="M2007" s="202"/>
      <c r="N2007" s="202"/>
      <c r="O2007" s="202"/>
      <c r="P2007" s="202"/>
      <c r="R2007" s="202"/>
      <c r="S2007" s="199" t="str">
        <f t="shared" ref="S2007:AX2007" si="3359">S$21</f>
        <v>S$17</v>
      </c>
      <c r="T2007" s="199" t="str">
        <f t="shared" si="3359"/>
        <v>T$17</v>
      </c>
      <c r="U2007" s="199" t="str">
        <f t="shared" si="3359"/>
        <v>U$17</v>
      </c>
      <c r="V2007" s="199" t="str">
        <f t="shared" si="3359"/>
        <v>V$17</v>
      </c>
      <c r="W2007" s="199" t="str">
        <f t="shared" si="3359"/>
        <v>W$17</v>
      </c>
      <c r="X2007" s="199" t="str">
        <f t="shared" si="3359"/>
        <v>X$17</v>
      </c>
      <c r="Y2007" s="199" t="str">
        <f t="shared" si="3359"/>
        <v>Y$17</v>
      </c>
      <c r="Z2007" s="199" t="str">
        <f t="shared" si="3359"/>
        <v>Z$17</v>
      </c>
      <c r="AA2007" s="199" t="str">
        <f t="shared" si="3359"/>
        <v>AA$17</v>
      </c>
      <c r="AB2007" s="199" t="str">
        <f t="shared" si="3359"/>
        <v>AB$17</v>
      </c>
      <c r="AC2007" s="199" t="str">
        <f t="shared" si="3359"/>
        <v>AC$17</v>
      </c>
      <c r="AD2007" s="199" t="str">
        <f t="shared" si="3359"/>
        <v>AD$17</v>
      </c>
      <c r="AE2007" s="199" t="str">
        <f t="shared" si="3359"/>
        <v>AE$17</v>
      </c>
      <c r="AF2007" s="199" t="str">
        <f t="shared" si="3359"/>
        <v>AF$17</v>
      </c>
      <c r="AG2007" s="199" t="str">
        <f t="shared" si="3359"/>
        <v>AG$17</v>
      </c>
      <c r="AH2007" s="199" t="str">
        <f t="shared" si="3359"/>
        <v>AH$17</v>
      </c>
      <c r="AI2007" s="199" t="str">
        <f t="shared" si="3359"/>
        <v>AI$17</v>
      </c>
      <c r="AJ2007" s="199" t="str">
        <f t="shared" si="3359"/>
        <v>AJ$17</v>
      </c>
      <c r="AK2007" s="199" t="str">
        <f t="shared" si="3359"/>
        <v>AK$17</v>
      </c>
      <c r="AL2007" s="199" t="str">
        <f t="shared" si="3359"/>
        <v>AL$17</v>
      </c>
      <c r="AM2007" s="199" t="str">
        <f t="shared" si="3359"/>
        <v>AM$17</v>
      </c>
      <c r="AN2007" s="199" t="str">
        <f t="shared" si="3359"/>
        <v>AN$17</v>
      </c>
      <c r="AO2007" s="199" t="str">
        <f t="shared" si="3359"/>
        <v>AO$17</v>
      </c>
      <c r="AP2007" s="199" t="str">
        <f t="shared" si="3359"/>
        <v>AP$17</v>
      </c>
      <c r="AQ2007" s="199" t="str">
        <f t="shared" si="3359"/>
        <v>AQ$17</v>
      </c>
      <c r="AR2007" s="199" t="str">
        <f t="shared" si="3359"/>
        <v>AR$17</v>
      </c>
      <c r="AS2007" s="199" t="str">
        <f t="shared" si="3359"/>
        <v>AS$17</v>
      </c>
      <c r="AT2007" s="199" t="str">
        <f t="shared" si="3359"/>
        <v>AT$17</v>
      </c>
      <c r="AU2007" s="199" t="str">
        <f t="shared" si="3359"/>
        <v>AU$17</v>
      </c>
      <c r="AV2007" s="199" t="str">
        <f t="shared" si="3359"/>
        <v>AV$17</v>
      </c>
      <c r="AW2007" s="199" t="str">
        <f t="shared" si="3359"/>
        <v>AW$17</v>
      </c>
      <c r="AX2007" s="199" t="str">
        <f t="shared" si="3359"/>
        <v>AX$17</v>
      </c>
      <c r="AY2007" s="199" t="str">
        <f t="shared" ref="AY2007:CD2007" si="3360">AY$21</f>
        <v>AY$17</v>
      </c>
      <c r="AZ2007" s="199" t="str">
        <f t="shared" si="3360"/>
        <v>AZ$17</v>
      </c>
      <c r="BA2007" s="199" t="str">
        <f t="shared" si="3360"/>
        <v>BA$17</v>
      </c>
      <c r="BB2007" s="199" t="str">
        <f t="shared" si="3360"/>
        <v>BB$17</v>
      </c>
      <c r="BC2007" s="199" t="str">
        <f t="shared" si="3360"/>
        <v>BC$17</v>
      </c>
      <c r="BD2007" s="199" t="str">
        <f t="shared" si="3360"/>
        <v>BD$17</v>
      </c>
      <c r="BE2007" s="199" t="str">
        <f t="shared" si="3360"/>
        <v>BE$17</v>
      </c>
      <c r="BF2007" s="199" t="str">
        <f t="shared" si="3360"/>
        <v>BF$17</v>
      </c>
      <c r="BG2007" s="199" t="str">
        <f t="shared" si="3360"/>
        <v>BG$17</v>
      </c>
      <c r="BH2007" s="199" t="str">
        <f t="shared" si="3360"/>
        <v>BH$17</v>
      </c>
      <c r="BI2007" s="199" t="str">
        <f t="shared" si="3360"/>
        <v>BI$17</v>
      </c>
      <c r="BJ2007" s="199" t="str">
        <f t="shared" si="3360"/>
        <v>BJ$17</v>
      </c>
      <c r="BK2007" s="199" t="str">
        <f t="shared" si="3360"/>
        <v>BK$17</v>
      </c>
      <c r="BL2007" s="199" t="str">
        <f t="shared" si="3360"/>
        <v>BL$17</v>
      </c>
      <c r="BM2007" s="199" t="str">
        <f t="shared" si="3360"/>
        <v>BM$17</v>
      </c>
      <c r="BN2007" s="199" t="str">
        <f t="shared" si="3360"/>
        <v>BN$17</v>
      </c>
      <c r="BO2007" s="199" t="str">
        <f t="shared" si="3360"/>
        <v>BO$17</v>
      </c>
      <c r="BP2007" s="199" t="str">
        <f t="shared" si="3360"/>
        <v>BP$17</v>
      </c>
      <c r="BQ2007" s="199" t="str">
        <f t="shared" si="3360"/>
        <v>BQ$17</v>
      </c>
      <c r="BR2007" s="199" t="str">
        <f t="shared" si="3360"/>
        <v>BR$17</v>
      </c>
      <c r="BS2007" s="199" t="str">
        <f t="shared" si="3360"/>
        <v>BS$17</v>
      </c>
      <c r="BT2007" s="199" t="str">
        <f t="shared" si="3360"/>
        <v>BT$17</v>
      </c>
      <c r="BU2007" s="199" t="str">
        <f t="shared" si="3360"/>
        <v>BU$17</v>
      </c>
      <c r="BV2007" s="199" t="str">
        <f t="shared" si="3360"/>
        <v>BV$17</v>
      </c>
      <c r="BW2007" s="199" t="str">
        <f t="shared" si="3360"/>
        <v>BW$17</v>
      </c>
      <c r="BX2007" s="199" t="str">
        <f t="shared" si="3360"/>
        <v>BX$17</v>
      </c>
      <c r="BY2007" s="199" t="str">
        <f t="shared" si="3360"/>
        <v>BY$17</v>
      </c>
      <c r="BZ2007" s="199" t="str">
        <f t="shared" si="3360"/>
        <v>BZ$17</v>
      </c>
      <c r="CA2007" s="199" t="str">
        <f t="shared" si="3360"/>
        <v>CA$17</v>
      </c>
      <c r="CB2007" s="199" t="str">
        <f t="shared" si="3360"/>
        <v>CB$17</v>
      </c>
      <c r="CC2007" s="199" t="str">
        <f t="shared" si="3360"/>
        <v>CC$17</v>
      </c>
      <c r="CD2007" s="199" t="str">
        <f t="shared" si="3360"/>
        <v>CD$17</v>
      </c>
      <c r="CE2007" s="199" t="str">
        <f t="shared" ref="CE2007:CL2007" si="3361">CE$21</f>
        <v>CE$17</v>
      </c>
      <c r="CF2007" s="199" t="str">
        <f t="shared" si="3361"/>
        <v>CF$17</v>
      </c>
      <c r="CG2007" s="199" t="str">
        <f t="shared" si="3361"/>
        <v>CG$17</v>
      </c>
      <c r="CH2007" s="199" t="str">
        <f t="shared" si="3361"/>
        <v>CH$17</v>
      </c>
      <c r="CI2007" s="199" t="str">
        <f t="shared" si="3361"/>
        <v>CI$17</v>
      </c>
      <c r="CJ2007" s="199" t="str">
        <f t="shared" si="3361"/>
        <v>CJ$17</v>
      </c>
      <c r="CK2007" s="199" t="str">
        <f t="shared" si="3361"/>
        <v>CK$17</v>
      </c>
      <c r="CL2007" s="199" t="str">
        <f t="shared" si="3361"/>
        <v>CL$17</v>
      </c>
      <c r="CN2007" s="201"/>
      <c r="CO2007" s="199" t="str">
        <f t="shared" ref="CO2007:DL2007" si="3362">CO$21</f>
        <v>CO$17</v>
      </c>
      <c r="CP2007" s="199" t="str">
        <f t="shared" si="3362"/>
        <v>CP$17</v>
      </c>
      <c r="CQ2007" s="199" t="str">
        <f t="shared" si="3362"/>
        <v>CQ$17</v>
      </c>
      <c r="CR2007" s="199" t="str">
        <f t="shared" si="3362"/>
        <v>CR$17</v>
      </c>
      <c r="CS2007" s="199" t="str">
        <f t="shared" si="3362"/>
        <v>CS$17</v>
      </c>
      <c r="CT2007" s="199" t="str">
        <f t="shared" si="3362"/>
        <v>CT$17</v>
      </c>
      <c r="CU2007" s="199" t="str">
        <f t="shared" si="3362"/>
        <v>CU$17</v>
      </c>
      <c r="CV2007" s="199" t="str">
        <f t="shared" si="3362"/>
        <v>CV$17</v>
      </c>
      <c r="CW2007" s="199" t="str">
        <f t="shared" si="3362"/>
        <v>CW$17</v>
      </c>
      <c r="CX2007" s="199" t="str">
        <f t="shared" si="3362"/>
        <v>CX$17</v>
      </c>
      <c r="CY2007" s="199" t="str">
        <f t="shared" si="3362"/>
        <v>CY$17</v>
      </c>
      <c r="CZ2007" s="199" t="str">
        <f t="shared" si="3362"/>
        <v>CZ$17</v>
      </c>
      <c r="DA2007" s="199" t="str">
        <f t="shared" si="3362"/>
        <v>DA$17</v>
      </c>
      <c r="DB2007" s="199" t="str">
        <f t="shared" si="3362"/>
        <v>DB$17</v>
      </c>
      <c r="DC2007" s="199" t="str">
        <f t="shared" si="3362"/>
        <v>DC$17</v>
      </c>
      <c r="DD2007" s="199" t="str">
        <f t="shared" si="3362"/>
        <v>DD$17</v>
      </c>
      <c r="DE2007" s="199" t="str">
        <f t="shared" si="3362"/>
        <v>DE$17</v>
      </c>
      <c r="DF2007" s="199" t="str">
        <f t="shared" si="3362"/>
        <v>DF$17</v>
      </c>
      <c r="DG2007" s="199" t="str">
        <f t="shared" si="3362"/>
        <v>DG$17</v>
      </c>
      <c r="DH2007" s="199" t="str">
        <f t="shared" si="3362"/>
        <v>DH$17</v>
      </c>
      <c r="DI2007" s="199" t="str">
        <f t="shared" si="3362"/>
        <v>DI$17</v>
      </c>
      <c r="DJ2007" s="199" t="str">
        <f t="shared" si="3362"/>
        <v>DJ$17</v>
      </c>
      <c r="DK2007" s="199" t="str">
        <f t="shared" si="3362"/>
        <v>DK$17</v>
      </c>
      <c r="DL2007" s="199" t="str">
        <f t="shared" si="3362"/>
        <v>DL$17</v>
      </c>
    </row>
    <row r="2008" spans="1:116" x14ac:dyDescent="0.4">
      <c r="A2008" s="174"/>
      <c r="E2008" s="8"/>
      <c r="G2008" s="175" t="s">
        <v>491</v>
      </c>
      <c r="H2008" s="200"/>
      <c r="I2008" s="201"/>
      <c r="J2008" s="201"/>
      <c r="K2008" s="202"/>
      <c r="L2008" s="202"/>
      <c r="M2008" s="202"/>
      <c r="N2008" s="202"/>
      <c r="O2008" s="202"/>
      <c r="P2008" s="202"/>
      <c r="R2008" s="202"/>
      <c r="S2008" s="190"/>
      <c r="T2008" s="190"/>
      <c r="U2008" s="190"/>
      <c r="V2008" s="190"/>
      <c r="W2008" s="190"/>
      <c r="X2008" s="190"/>
      <c r="Y2008" s="190"/>
      <c r="Z2008" s="190"/>
      <c r="AA2008" s="190"/>
      <c r="AB2008" s="190"/>
      <c r="AC2008" s="190"/>
      <c r="AD2008" s="190"/>
      <c r="AE2008" s="190"/>
      <c r="AF2008" s="190"/>
      <c r="AG2008" s="190"/>
      <c r="AH2008" s="190"/>
      <c r="AI2008" s="190"/>
      <c r="AJ2008" s="190"/>
      <c r="AK2008" s="190"/>
      <c r="AL2008" s="190"/>
      <c r="AM2008" s="190"/>
      <c r="AN2008" s="190"/>
      <c r="AO2008" s="190"/>
      <c r="AP2008" s="190"/>
      <c r="AQ2008" s="190"/>
      <c r="AR2008" s="190"/>
      <c r="AS2008" s="190"/>
      <c r="AT2008" s="190"/>
      <c r="AU2008" s="190"/>
      <c r="AV2008" s="190"/>
      <c r="AW2008" s="190"/>
      <c r="AX2008" s="190"/>
      <c r="AY2008" s="190"/>
      <c r="AZ2008" s="190"/>
      <c r="BA2008" s="190"/>
      <c r="BB2008" s="190"/>
      <c r="BC2008" s="190"/>
      <c r="BD2008" s="190"/>
      <c r="BE2008" s="190"/>
      <c r="BF2008" s="190"/>
      <c r="BG2008" s="190"/>
      <c r="BH2008" s="190"/>
      <c r="BI2008" s="190"/>
      <c r="BJ2008" s="190"/>
      <c r="BK2008" s="190"/>
      <c r="BL2008" s="190"/>
      <c r="BM2008" s="190"/>
      <c r="BN2008" s="190"/>
      <c r="BO2008" s="190"/>
      <c r="BP2008" s="190"/>
      <c r="BQ2008" s="190"/>
      <c r="BR2008" s="190"/>
      <c r="BS2008" s="190"/>
      <c r="BT2008" s="190"/>
      <c r="BU2008" s="190"/>
      <c r="BV2008" s="190"/>
      <c r="BW2008" s="190"/>
      <c r="BX2008" s="190"/>
      <c r="BY2008" s="190"/>
      <c r="BZ2008" s="190"/>
      <c r="CA2008" s="190"/>
      <c r="CB2008" s="190"/>
      <c r="CC2008" s="190"/>
      <c r="CD2008" s="190"/>
      <c r="CE2008" s="190"/>
      <c r="CF2008" s="190"/>
      <c r="CG2008" s="190"/>
      <c r="CH2008" s="190"/>
      <c r="CI2008" s="190"/>
      <c r="CJ2008" s="190"/>
      <c r="CK2008" s="190"/>
      <c r="CL2008" s="190"/>
      <c r="CN2008" s="201"/>
      <c r="CO2008" s="190"/>
      <c r="CP2008" s="190"/>
      <c r="CQ2008" s="190"/>
      <c r="CR2008" s="190"/>
      <c r="CS2008" s="190"/>
      <c r="CT2008" s="190"/>
      <c r="CU2008" s="190"/>
      <c r="CV2008" s="190"/>
      <c r="CW2008" s="190"/>
      <c r="CX2008" s="190"/>
      <c r="CY2008" s="190"/>
      <c r="CZ2008" s="190"/>
      <c r="DA2008" s="190"/>
      <c r="DB2008" s="190"/>
      <c r="DC2008" s="190"/>
      <c r="DD2008" s="190"/>
      <c r="DE2008" s="190"/>
      <c r="DF2008" s="190"/>
      <c r="DG2008" s="190"/>
      <c r="DH2008" s="190"/>
      <c r="DI2008" s="190"/>
      <c r="DJ2008" s="190"/>
      <c r="DK2008" s="190"/>
      <c r="DL2008" s="190"/>
    </row>
    <row r="2009" spans="1:116" x14ac:dyDescent="0.4">
      <c r="A2009" s="174"/>
      <c r="E2009" s="8"/>
      <c r="G2009" s="175" t="s">
        <v>505</v>
      </c>
      <c r="H2009" s="200"/>
      <c r="I2009" s="201"/>
      <c r="J2009" s="201"/>
      <c r="K2009" s="202"/>
      <c r="L2009" s="202"/>
      <c r="M2009" s="202"/>
      <c r="N2009" s="202"/>
      <c r="O2009" s="202"/>
      <c r="P2009" s="202"/>
      <c r="R2009" s="202"/>
      <c r="S2009" s="190"/>
      <c r="T2009" s="190"/>
      <c r="U2009" s="190"/>
      <c r="V2009" s="190"/>
      <c r="W2009" s="190"/>
      <c r="X2009" s="190"/>
      <c r="Y2009" s="190"/>
      <c r="Z2009" s="190"/>
      <c r="AA2009" s="190"/>
      <c r="AB2009" s="190"/>
      <c r="AC2009" s="190"/>
      <c r="AD2009" s="190"/>
      <c r="AE2009" s="190"/>
      <c r="AF2009" s="190"/>
      <c r="AG2009" s="190"/>
      <c r="AH2009" s="190"/>
      <c r="AI2009" s="190"/>
      <c r="AJ2009" s="190"/>
      <c r="AK2009" s="190"/>
      <c r="AL2009" s="190"/>
      <c r="AM2009" s="190"/>
      <c r="AN2009" s="190"/>
      <c r="AO2009" s="190"/>
      <c r="AP2009" s="190"/>
      <c r="AQ2009" s="190"/>
      <c r="AR2009" s="190"/>
      <c r="AS2009" s="190"/>
      <c r="AT2009" s="190"/>
      <c r="AU2009" s="190"/>
      <c r="AV2009" s="190"/>
      <c r="AW2009" s="190"/>
      <c r="AX2009" s="190"/>
      <c r="AY2009" s="190"/>
      <c r="AZ2009" s="190"/>
      <c r="BA2009" s="190"/>
      <c r="BB2009" s="190"/>
      <c r="BC2009" s="190"/>
      <c r="BD2009" s="190"/>
      <c r="BE2009" s="190"/>
      <c r="BF2009" s="190"/>
      <c r="BG2009" s="190"/>
      <c r="BH2009" s="190"/>
      <c r="BI2009" s="190"/>
      <c r="BJ2009" s="190"/>
      <c r="BK2009" s="190"/>
      <c r="BL2009" s="190"/>
      <c r="BM2009" s="190"/>
      <c r="BN2009" s="190"/>
      <c r="BO2009" s="190"/>
      <c r="BP2009" s="190"/>
      <c r="BQ2009" s="190"/>
      <c r="BR2009" s="190"/>
      <c r="BS2009" s="190"/>
      <c r="BT2009" s="190"/>
      <c r="BU2009" s="190"/>
      <c r="BV2009" s="190"/>
      <c r="BW2009" s="190"/>
      <c r="BX2009" s="190"/>
      <c r="BY2009" s="190"/>
      <c r="BZ2009" s="190"/>
      <c r="CA2009" s="190"/>
      <c r="CB2009" s="190"/>
      <c r="CC2009" s="190"/>
      <c r="CD2009" s="190"/>
      <c r="CE2009" s="190"/>
      <c r="CF2009" s="190"/>
      <c r="CG2009" s="190"/>
      <c r="CH2009" s="190"/>
      <c r="CI2009" s="190"/>
      <c r="CJ2009" s="190"/>
      <c r="CK2009" s="190"/>
      <c r="CL2009" s="190"/>
      <c r="CN2009" s="201"/>
      <c r="CO2009" s="190"/>
      <c r="CP2009" s="190"/>
      <c r="CQ2009" s="190"/>
      <c r="CR2009" s="190"/>
      <c r="CS2009" s="190"/>
      <c r="CT2009" s="190"/>
      <c r="CU2009" s="190"/>
      <c r="CV2009" s="190"/>
      <c r="CW2009" s="190"/>
      <c r="CX2009" s="190"/>
      <c r="CY2009" s="190"/>
      <c r="CZ2009" s="190"/>
      <c r="DA2009" s="190"/>
      <c r="DB2009" s="190"/>
      <c r="DC2009" s="190"/>
      <c r="DD2009" s="190"/>
      <c r="DE2009" s="190"/>
      <c r="DF2009" s="190"/>
      <c r="DG2009" s="190"/>
      <c r="DH2009" s="190"/>
      <c r="DI2009" s="190"/>
      <c r="DJ2009" s="190"/>
      <c r="DK2009" s="190"/>
      <c r="DL2009" s="190"/>
    </row>
    <row r="2010" spans="1:116" x14ac:dyDescent="0.4">
      <c r="A2010" s="174"/>
      <c r="E2010" s="8"/>
      <c r="G2010" s="175" t="s">
        <v>463</v>
      </c>
      <c r="H2010" s="200"/>
      <c r="I2010" s="201"/>
      <c r="J2010" s="201"/>
      <c r="K2010" s="202"/>
      <c r="L2010" s="202"/>
      <c r="M2010" s="202"/>
      <c r="N2010" s="202"/>
      <c r="O2010" s="202"/>
      <c r="P2010" s="202"/>
      <c r="R2010" s="202"/>
      <c r="S2010" s="190" t="str">
        <f t="shared" ref="S2010:AX2010" si="3363">S$22</f>
        <v>S$18</v>
      </c>
      <c r="T2010" s="190" t="str">
        <f t="shared" si="3363"/>
        <v>T$18</v>
      </c>
      <c r="U2010" s="190" t="str">
        <f t="shared" si="3363"/>
        <v>U$18</v>
      </c>
      <c r="V2010" s="190" t="str">
        <f t="shared" si="3363"/>
        <v>V$18</v>
      </c>
      <c r="W2010" s="190" t="str">
        <f t="shared" si="3363"/>
        <v>W$18</v>
      </c>
      <c r="X2010" s="190" t="str">
        <f t="shared" si="3363"/>
        <v>X$18</v>
      </c>
      <c r="Y2010" s="190" t="str">
        <f t="shared" si="3363"/>
        <v>Y$18</v>
      </c>
      <c r="Z2010" s="190" t="str">
        <f t="shared" si="3363"/>
        <v>Z$18</v>
      </c>
      <c r="AA2010" s="190" t="str">
        <f t="shared" si="3363"/>
        <v>AA$18</v>
      </c>
      <c r="AB2010" s="190" t="str">
        <f t="shared" si="3363"/>
        <v>AB$18</v>
      </c>
      <c r="AC2010" s="190" t="str">
        <f t="shared" si="3363"/>
        <v>AC$18</v>
      </c>
      <c r="AD2010" s="190" t="str">
        <f t="shared" si="3363"/>
        <v>AD$18</v>
      </c>
      <c r="AE2010" s="190" t="str">
        <f t="shared" si="3363"/>
        <v>AE$18</v>
      </c>
      <c r="AF2010" s="190" t="str">
        <f t="shared" si="3363"/>
        <v>AF$18</v>
      </c>
      <c r="AG2010" s="190" t="str">
        <f t="shared" si="3363"/>
        <v>AG$18</v>
      </c>
      <c r="AH2010" s="190" t="str">
        <f t="shared" si="3363"/>
        <v>AH$18</v>
      </c>
      <c r="AI2010" s="190" t="str">
        <f t="shared" si="3363"/>
        <v>AI$18</v>
      </c>
      <c r="AJ2010" s="190" t="str">
        <f t="shared" si="3363"/>
        <v>AJ$18</v>
      </c>
      <c r="AK2010" s="190" t="str">
        <f t="shared" si="3363"/>
        <v>AK$18</v>
      </c>
      <c r="AL2010" s="190" t="str">
        <f t="shared" si="3363"/>
        <v>AL$18</v>
      </c>
      <c r="AM2010" s="190" t="str">
        <f t="shared" si="3363"/>
        <v>AM$18</v>
      </c>
      <c r="AN2010" s="190" t="str">
        <f t="shared" si="3363"/>
        <v>AN$18</v>
      </c>
      <c r="AO2010" s="190" t="str">
        <f t="shared" si="3363"/>
        <v>AO$18</v>
      </c>
      <c r="AP2010" s="190" t="str">
        <f t="shared" si="3363"/>
        <v>AP$18</v>
      </c>
      <c r="AQ2010" s="190" t="str">
        <f t="shared" si="3363"/>
        <v>AQ$18</v>
      </c>
      <c r="AR2010" s="190" t="str">
        <f t="shared" si="3363"/>
        <v>AR$18</v>
      </c>
      <c r="AS2010" s="190" t="str">
        <f t="shared" si="3363"/>
        <v>AS$18</v>
      </c>
      <c r="AT2010" s="190" t="str">
        <f t="shared" si="3363"/>
        <v>AT$18</v>
      </c>
      <c r="AU2010" s="190" t="str">
        <f t="shared" si="3363"/>
        <v>AU$18</v>
      </c>
      <c r="AV2010" s="190" t="str">
        <f t="shared" si="3363"/>
        <v>AV$18</v>
      </c>
      <c r="AW2010" s="190" t="str">
        <f t="shared" si="3363"/>
        <v>AW$18</v>
      </c>
      <c r="AX2010" s="190" t="str">
        <f t="shared" si="3363"/>
        <v>AX$18</v>
      </c>
      <c r="AY2010" s="190" t="str">
        <f t="shared" ref="AY2010:CD2010" si="3364">AY$22</f>
        <v>AY$18</v>
      </c>
      <c r="AZ2010" s="190" t="str">
        <f t="shared" si="3364"/>
        <v>AZ$18</v>
      </c>
      <c r="BA2010" s="190" t="str">
        <f t="shared" si="3364"/>
        <v>BA$18</v>
      </c>
      <c r="BB2010" s="190" t="str">
        <f t="shared" si="3364"/>
        <v>BB$18</v>
      </c>
      <c r="BC2010" s="190" t="str">
        <f t="shared" si="3364"/>
        <v>BC$18</v>
      </c>
      <c r="BD2010" s="190" t="str">
        <f t="shared" si="3364"/>
        <v>BD$18</v>
      </c>
      <c r="BE2010" s="190" t="str">
        <f t="shared" si="3364"/>
        <v>BE$18</v>
      </c>
      <c r="BF2010" s="190" t="str">
        <f t="shared" si="3364"/>
        <v>BF$18</v>
      </c>
      <c r="BG2010" s="190" t="str">
        <f t="shared" si="3364"/>
        <v>BG$18</v>
      </c>
      <c r="BH2010" s="190" t="str">
        <f t="shared" si="3364"/>
        <v>BH$18</v>
      </c>
      <c r="BI2010" s="190" t="str">
        <f t="shared" si="3364"/>
        <v>BI$18</v>
      </c>
      <c r="BJ2010" s="190" t="str">
        <f t="shared" si="3364"/>
        <v>BJ$18</v>
      </c>
      <c r="BK2010" s="190" t="str">
        <f t="shared" si="3364"/>
        <v>BK$18</v>
      </c>
      <c r="BL2010" s="190" t="str">
        <f t="shared" si="3364"/>
        <v>BL$18</v>
      </c>
      <c r="BM2010" s="190" t="str">
        <f t="shared" si="3364"/>
        <v>BM$18</v>
      </c>
      <c r="BN2010" s="190" t="str">
        <f t="shared" si="3364"/>
        <v>BN$18</v>
      </c>
      <c r="BO2010" s="190" t="str">
        <f t="shared" si="3364"/>
        <v>BO$18</v>
      </c>
      <c r="BP2010" s="190" t="str">
        <f t="shared" si="3364"/>
        <v>BP$18</v>
      </c>
      <c r="BQ2010" s="190" t="str">
        <f t="shared" si="3364"/>
        <v>BQ$18</v>
      </c>
      <c r="BR2010" s="190" t="str">
        <f t="shared" si="3364"/>
        <v>BR$18</v>
      </c>
      <c r="BS2010" s="190" t="str">
        <f t="shared" si="3364"/>
        <v>BS$18</v>
      </c>
      <c r="BT2010" s="190" t="str">
        <f t="shared" si="3364"/>
        <v>BT$18</v>
      </c>
      <c r="BU2010" s="190" t="str">
        <f t="shared" si="3364"/>
        <v>BU$18</v>
      </c>
      <c r="BV2010" s="190" t="str">
        <f t="shared" si="3364"/>
        <v>BV$18</v>
      </c>
      <c r="BW2010" s="190" t="str">
        <f t="shared" si="3364"/>
        <v>BW$18</v>
      </c>
      <c r="BX2010" s="190" t="str">
        <f t="shared" si="3364"/>
        <v>BX$18</v>
      </c>
      <c r="BY2010" s="190" t="str">
        <f t="shared" si="3364"/>
        <v>BY$18</v>
      </c>
      <c r="BZ2010" s="190" t="str">
        <f t="shared" si="3364"/>
        <v>BZ$18</v>
      </c>
      <c r="CA2010" s="190" t="str">
        <f t="shared" si="3364"/>
        <v>CA$18</v>
      </c>
      <c r="CB2010" s="190" t="str">
        <f t="shared" si="3364"/>
        <v>CB$18</v>
      </c>
      <c r="CC2010" s="190" t="str">
        <f t="shared" si="3364"/>
        <v>CC$18</v>
      </c>
      <c r="CD2010" s="190" t="str">
        <f t="shared" si="3364"/>
        <v>CD$18</v>
      </c>
      <c r="CE2010" s="190" t="str">
        <f t="shared" ref="CE2010:CL2010" si="3365">CE$22</f>
        <v>CE$18</v>
      </c>
      <c r="CF2010" s="190" t="str">
        <f t="shared" si="3365"/>
        <v>CF$18</v>
      </c>
      <c r="CG2010" s="190" t="str">
        <f t="shared" si="3365"/>
        <v>CG$18</v>
      </c>
      <c r="CH2010" s="190" t="str">
        <f t="shared" si="3365"/>
        <v>CH$18</v>
      </c>
      <c r="CI2010" s="190" t="str">
        <f t="shared" si="3365"/>
        <v>CI$18</v>
      </c>
      <c r="CJ2010" s="190" t="str">
        <f t="shared" si="3365"/>
        <v>CJ$18</v>
      </c>
      <c r="CK2010" s="190" t="str">
        <f t="shared" si="3365"/>
        <v>CK$18</v>
      </c>
      <c r="CL2010" s="190" t="str">
        <f t="shared" si="3365"/>
        <v>CL$18</v>
      </c>
      <c r="CN2010" s="201"/>
      <c r="CO2010" s="190" t="str">
        <f t="shared" ref="CO2010:DL2010" si="3366">CO$22</f>
        <v>CO$18</v>
      </c>
      <c r="CP2010" s="190" t="str">
        <f t="shared" si="3366"/>
        <v>CP$18</v>
      </c>
      <c r="CQ2010" s="190" t="str">
        <f t="shared" si="3366"/>
        <v>CQ$18</v>
      </c>
      <c r="CR2010" s="190" t="str">
        <f t="shared" si="3366"/>
        <v>CR$18</v>
      </c>
      <c r="CS2010" s="190" t="str">
        <f t="shared" si="3366"/>
        <v>CS$18</v>
      </c>
      <c r="CT2010" s="190" t="str">
        <f t="shared" si="3366"/>
        <v>CT$18</v>
      </c>
      <c r="CU2010" s="190" t="str">
        <f t="shared" si="3366"/>
        <v>CU$18</v>
      </c>
      <c r="CV2010" s="190" t="str">
        <f t="shared" si="3366"/>
        <v>CV$18</v>
      </c>
      <c r="CW2010" s="190" t="str">
        <f t="shared" si="3366"/>
        <v>CW$18</v>
      </c>
      <c r="CX2010" s="190" t="str">
        <f t="shared" si="3366"/>
        <v>CX$18</v>
      </c>
      <c r="CY2010" s="190" t="str">
        <f t="shared" si="3366"/>
        <v>CY$18</v>
      </c>
      <c r="CZ2010" s="190" t="str">
        <f t="shared" si="3366"/>
        <v>CZ$18</v>
      </c>
      <c r="DA2010" s="190" t="str">
        <f t="shared" si="3366"/>
        <v>DA$18</v>
      </c>
      <c r="DB2010" s="190" t="str">
        <f t="shared" si="3366"/>
        <v>DB$18</v>
      </c>
      <c r="DC2010" s="190" t="str">
        <f t="shared" si="3366"/>
        <v>DC$18</v>
      </c>
      <c r="DD2010" s="190" t="str">
        <f t="shared" si="3366"/>
        <v>DD$18</v>
      </c>
      <c r="DE2010" s="190" t="str">
        <f t="shared" si="3366"/>
        <v>DE$18</v>
      </c>
      <c r="DF2010" s="190" t="str">
        <f t="shared" si="3366"/>
        <v>DF$18</v>
      </c>
      <c r="DG2010" s="190" t="str">
        <f t="shared" si="3366"/>
        <v>DG$18</v>
      </c>
      <c r="DH2010" s="190" t="str">
        <f t="shared" si="3366"/>
        <v>DH$18</v>
      </c>
      <c r="DI2010" s="190" t="str">
        <f t="shared" si="3366"/>
        <v>DI$18</v>
      </c>
      <c r="DJ2010" s="190" t="str">
        <f t="shared" si="3366"/>
        <v>DJ$18</v>
      </c>
      <c r="DK2010" s="190" t="str">
        <f t="shared" si="3366"/>
        <v>DK$18</v>
      </c>
      <c r="DL2010" s="190" t="str">
        <f t="shared" si="3366"/>
        <v>DL$18</v>
      </c>
    </row>
    <row r="2011" spans="1:116" x14ac:dyDescent="0.4">
      <c r="A2011" s="174"/>
      <c r="E2011" s="8"/>
      <c r="G2011" s="175" t="s">
        <v>464</v>
      </c>
      <c r="H2011" s="200"/>
      <c r="I2011" s="201"/>
      <c r="J2011" s="201"/>
      <c r="K2011" s="202"/>
      <c r="L2011" s="202"/>
      <c r="M2011" s="202"/>
      <c r="N2011" s="202"/>
      <c r="O2011" s="202"/>
      <c r="P2011" s="202"/>
      <c r="R2011" s="202"/>
      <c r="S2011" s="190" t="str">
        <f t="shared" ref="S2011:AX2011" si="3367">S$23</f>
        <v>S$19</v>
      </c>
      <c r="T2011" s="190" t="str">
        <f t="shared" si="3367"/>
        <v>T$19</v>
      </c>
      <c r="U2011" s="190" t="str">
        <f t="shared" si="3367"/>
        <v>U$19</v>
      </c>
      <c r="V2011" s="190" t="str">
        <f t="shared" si="3367"/>
        <v>V$19</v>
      </c>
      <c r="W2011" s="190" t="str">
        <f t="shared" si="3367"/>
        <v>W$19</v>
      </c>
      <c r="X2011" s="190" t="str">
        <f t="shared" si="3367"/>
        <v>X$19</v>
      </c>
      <c r="Y2011" s="190" t="str">
        <f t="shared" si="3367"/>
        <v>Y$19</v>
      </c>
      <c r="Z2011" s="190" t="str">
        <f t="shared" si="3367"/>
        <v>Z$19</v>
      </c>
      <c r="AA2011" s="190" t="str">
        <f t="shared" si="3367"/>
        <v>AA$19</v>
      </c>
      <c r="AB2011" s="190" t="str">
        <f t="shared" si="3367"/>
        <v>AB$19</v>
      </c>
      <c r="AC2011" s="190" t="str">
        <f t="shared" si="3367"/>
        <v>AC$19</v>
      </c>
      <c r="AD2011" s="190" t="str">
        <f t="shared" si="3367"/>
        <v>AD$19</v>
      </c>
      <c r="AE2011" s="190" t="str">
        <f t="shared" si="3367"/>
        <v>AE$19</v>
      </c>
      <c r="AF2011" s="190" t="str">
        <f t="shared" si="3367"/>
        <v>AF$19</v>
      </c>
      <c r="AG2011" s="190" t="str">
        <f t="shared" si="3367"/>
        <v>AG$19</v>
      </c>
      <c r="AH2011" s="190" t="str">
        <f t="shared" si="3367"/>
        <v>AH$19</v>
      </c>
      <c r="AI2011" s="190" t="str">
        <f t="shared" si="3367"/>
        <v>AI$19</v>
      </c>
      <c r="AJ2011" s="190" t="str">
        <f t="shared" si="3367"/>
        <v>AJ$19</v>
      </c>
      <c r="AK2011" s="190" t="str">
        <f t="shared" si="3367"/>
        <v>AK$19</v>
      </c>
      <c r="AL2011" s="190" t="str">
        <f t="shared" si="3367"/>
        <v>AL$19</v>
      </c>
      <c r="AM2011" s="190" t="str">
        <f t="shared" si="3367"/>
        <v>AM$19</v>
      </c>
      <c r="AN2011" s="190" t="str">
        <f t="shared" si="3367"/>
        <v>AN$19</v>
      </c>
      <c r="AO2011" s="190" t="str">
        <f t="shared" si="3367"/>
        <v>AO$19</v>
      </c>
      <c r="AP2011" s="190" t="str">
        <f t="shared" si="3367"/>
        <v>AP$19</v>
      </c>
      <c r="AQ2011" s="190" t="str">
        <f t="shared" si="3367"/>
        <v>AQ$19</v>
      </c>
      <c r="AR2011" s="190" t="str">
        <f t="shared" si="3367"/>
        <v>AR$19</v>
      </c>
      <c r="AS2011" s="190" t="str">
        <f t="shared" si="3367"/>
        <v>AS$19</v>
      </c>
      <c r="AT2011" s="190" t="str">
        <f t="shared" si="3367"/>
        <v>AT$19</v>
      </c>
      <c r="AU2011" s="190" t="str">
        <f t="shared" si="3367"/>
        <v>AU$19</v>
      </c>
      <c r="AV2011" s="190" t="str">
        <f t="shared" si="3367"/>
        <v>AV$19</v>
      </c>
      <c r="AW2011" s="190" t="str">
        <f t="shared" si="3367"/>
        <v>AW$19</v>
      </c>
      <c r="AX2011" s="190" t="str">
        <f t="shared" si="3367"/>
        <v>AX$19</v>
      </c>
      <c r="AY2011" s="190" t="str">
        <f t="shared" ref="AY2011:CD2011" si="3368">AY$23</f>
        <v>AY$19</v>
      </c>
      <c r="AZ2011" s="190" t="str">
        <f t="shared" si="3368"/>
        <v>AZ$19</v>
      </c>
      <c r="BA2011" s="190" t="str">
        <f t="shared" si="3368"/>
        <v>BA$19</v>
      </c>
      <c r="BB2011" s="190" t="str">
        <f t="shared" si="3368"/>
        <v>BB$19</v>
      </c>
      <c r="BC2011" s="190" t="str">
        <f t="shared" si="3368"/>
        <v>BC$19</v>
      </c>
      <c r="BD2011" s="190" t="str">
        <f t="shared" si="3368"/>
        <v>BD$19</v>
      </c>
      <c r="BE2011" s="190" t="str">
        <f t="shared" si="3368"/>
        <v>BE$19</v>
      </c>
      <c r="BF2011" s="190" t="str">
        <f t="shared" si="3368"/>
        <v>BF$19</v>
      </c>
      <c r="BG2011" s="190" t="str">
        <f t="shared" si="3368"/>
        <v>BG$19</v>
      </c>
      <c r="BH2011" s="190" t="str">
        <f t="shared" si="3368"/>
        <v>BH$19</v>
      </c>
      <c r="BI2011" s="190" t="str">
        <f t="shared" si="3368"/>
        <v>BI$19</v>
      </c>
      <c r="BJ2011" s="190" t="str">
        <f t="shared" si="3368"/>
        <v>BJ$19</v>
      </c>
      <c r="BK2011" s="190" t="str">
        <f t="shared" si="3368"/>
        <v>BK$19</v>
      </c>
      <c r="BL2011" s="190" t="str">
        <f t="shared" si="3368"/>
        <v>BL$19</v>
      </c>
      <c r="BM2011" s="190" t="str">
        <f t="shared" si="3368"/>
        <v>BM$19</v>
      </c>
      <c r="BN2011" s="190" t="str">
        <f t="shared" si="3368"/>
        <v>BN$19</v>
      </c>
      <c r="BO2011" s="190" t="str">
        <f t="shared" si="3368"/>
        <v>BO$19</v>
      </c>
      <c r="BP2011" s="190" t="str">
        <f t="shared" si="3368"/>
        <v>BP$19</v>
      </c>
      <c r="BQ2011" s="190" t="str">
        <f t="shared" si="3368"/>
        <v>BQ$19</v>
      </c>
      <c r="BR2011" s="190" t="str">
        <f t="shared" si="3368"/>
        <v>BR$19</v>
      </c>
      <c r="BS2011" s="190" t="str">
        <f t="shared" si="3368"/>
        <v>BS$19</v>
      </c>
      <c r="BT2011" s="190" t="str">
        <f t="shared" si="3368"/>
        <v>BT$19</v>
      </c>
      <c r="BU2011" s="190" t="str">
        <f t="shared" si="3368"/>
        <v>BU$19</v>
      </c>
      <c r="BV2011" s="190" t="str">
        <f t="shared" si="3368"/>
        <v>BV$19</v>
      </c>
      <c r="BW2011" s="190" t="str">
        <f t="shared" si="3368"/>
        <v>BW$19</v>
      </c>
      <c r="BX2011" s="190" t="str">
        <f t="shared" si="3368"/>
        <v>BX$19</v>
      </c>
      <c r="BY2011" s="190" t="str">
        <f t="shared" si="3368"/>
        <v>BY$19</v>
      </c>
      <c r="BZ2011" s="190" t="str">
        <f t="shared" si="3368"/>
        <v>BZ$19</v>
      </c>
      <c r="CA2011" s="190" t="str">
        <f t="shared" si="3368"/>
        <v>CA$19</v>
      </c>
      <c r="CB2011" s="190" t="str">
        <f t="shared" si="3368"/>
        <v>CB$19</v>
      </c>
      <c r="CC2011" s="190" t="str">
        <f t="shared" si="3368"/>
        <v>CC$19</v>
      </c>
      <c r="CD2011" s="190" t="str">
        <f t="shared" si="3368"/>
        <v>CD$19</v>
      </c>
      <c r="CE2011" s="190" t="str">
        <f t="shared" ref="CE2011:CL2011" si="3369">CE$23</f>
        <v>CE$19</v>
      </c>
      <c r="CF2011" s="190" t="str">
        <f t="shared" si="3369"/>
        <v>CF$19</v>
      </c>
      <c r="CG2011" s="190" t="str">
        <f t="shared" si="3369"/>
        <v>CG$19</v>
      </c>
      <c r="CH2011" s="190" t="str">
        <f t="shared" si="3369"/>
        <v>CH$19</v>
      </c>
      <c r="CI2011" s="190" t="str">
        <f t="shared" si="3369"/>
        <v>CI$19</v>
      </c>
      <c r="CJ2011" s="190" t="str">
        <f t="shared" si="3369"/>
        <v>CJ$19</v>
      </c>
      <c r="CK2011" s="190" t="str">
        <f t="shared" si="3369"/>
        <v>CK$19</v>
      </c>
      <c r="CL2011" s="190" t="str">
        <f t="shared" si="3369"/>
        <v>CL$19</v>
      </c>
      <c r="CN2011" s="201"/>
      <c r="CO2011" s="190" t="str">
        <f t="shared" ref="CO2011:DL2011" si="3370">CO$23</f>
        <v>CO$19</v>
      </c>
      <c r="CP2011" s="190" t="str">
        <f t="shared" si="3370"/>
        <v>CP$19</v>
      </c>
      <c r="CQ2011" s="190" t="str">
        <f t="shared" si="3370"/>
        <v>CQ$19</v>
      </c>
      <c r="CR2011" s="190" t="str">
        <f t="shared" si="3370"/>
        <v>CR$19</v>
      </c>
      <c r="CS2011" s="190" t="str">
        <f t="shared" si="3370"/>
        <v>CS$19</v>
      </c>
      <c r="CT2011" s="190" t="str">
        <f t="shared" si="3370"/>
        <v>CT$19</v>
      </c>
      <c r="CU2011" s="190" t="str">
        <f t="shared" si="3370"/>
        <v>CU$19</v>
      </c>
      <c r="CV2011" s="190" t="str">
        <f t="shared" si="3370"/>
        <v>CV$19</v>
      </c>
      <c r="CW2011" s="190" t="str">
        <f t="shared" si="3370"/>
        <v>CW$19</v>
      </c>
      <c r="CX2011" s="190" t="str">
        <f t="shared" si="3370"/>
        <v>CX$19</v>
      </c>
      <c r="CY2011" s="190" t="str">
        <f t="shared" si="3370"/>
        <v>CY$19</v>
      </c>
      <c r="CZ2011" s="190" t="str">
        <f t="shared" si="3370"/>
        <v>CZ$19</v>
      </c>
      <c r="DA2011" s="190" t="str">
        <f t="shared" si="3370"/>
        <v>DA$19</v>
      </c>
      <c r="DB2011" s="190" t="str">
        <f t="shared" si="3370"/>
        <v>DB$19</v>
      </c>
      <c r="DC2011" s="190" t="str">
        <f t="shared" si="3370"/>
        <v>DC$19</v>
      </c>
      <c r="DD2011" s="190" t="str">
        <f t="shared" si="3370"/>
        <v>DD$19</v>
      </c>
      <c r="DE2011" s="190" t="str">
        <f t="shared" si="3370"/>
        <v>DE$19</v>
      </c>
      <c r="DF2011" s="190" t="str">
        <f t="shared" si="3370"/>
        <v>DF$19</v>
      </c>
      <c r="DG2011" s="190" t="str">
        <f t="shared" si="3370"/>
        <v>DG$19</v>
      </c>
      <c r="DH2011" s="190" t="str">
        <f t="shared" si="3370"/>
        <v>DH$19</v>
      </c>
      <c r="DI2011" s="190" t="str">
        <f t="shared" si="3370"/>
        <v>DI$19</v>
      </c>
      <c r="DJ2011" s="190" t="str">
        <f t="shared" si="3370"/>
        <v>DJ$19</v>
      </c>
      <c r="DK2011" s="190" t="str">
        <f t="shared" si="3370"/>
        <v>DK$19</v>
      </c>
      <c r="DL2011" s="190" t="str">
        <f t="shared" si="3370"/>
        <v>DL$19</v>
      </c>
    </row>
    <row r="2012" spans="1:116" x14ac:dyDescent="0.4">
      <c r="A2012" s="31" t="s">
        <v>218</v>
      </c>
      <c r="B2012" s="31" t="s">
        <v>243</v>
      </c>
      <c r="C2012" s="31"/>
      <c r="D2012" t="s">
        <v>424</v>
      </c>
      <c r="E2012" s="8" t="str">
        <f t="shared" ref="E2012:E2038" si="3371">ROW()&amp;" "&amp;D2012</f>
        <v>2012 FAINT-F</v>
      </c>
      <c r="F2012" t="s">
        <v>347</v>
      </c>
      <c r="G2012" s="70" t="s">
        <v>282</v>
      </c>
      <c r="H2012" s="48"/>
      <c r="I2012" s="297"/>
      <c r="J2012" s="297"/>
      <c r="K2012" s="48"/>
      <c r="L2012" s="48"/>
      <c r="M2012" s="48"/>
      <c r="N2012" s="48"/>
      <c r="O2012" s="48"/>
      <c r="P2012" s="48"/>
      <c r="R2012" s="70"/>
      <c r="S2012" s="298"/>
      <c r="T2012" s="298"/>
      <c r="U2012" s="298"/>
      <c r="V2012" s="298"/>
      <c r="W2012" s="298"/>
      <c r="X2012" s="298"/>
      <c r="Y2012" s="298"/>
      <c r="Z2012" s="298"/>
      <c r="AA2012" s="298"/>
      <c r="AB2012" s="298"/>
      <c r="AC2012" s="298"/>
      <c r="AD2012" s="298"/>
      <c r="AE2012" s="298"/>
      <c r="AF2012" s="298"/>
      <c r="AG2012" s="298"/>
      <c r="AH2012" s="298"/>
      <c r="AI2012" s="298"/>
      <c r="AJ2012" s="298"/>
      <c r="AK2012" s="298"/>
      <c r="AL2012" s="298"/>
      <c r="AM2012" s="298"/>
      <c r="AN2012" s="298"/>
      <c r="AO2012" s="298"/>
      <c r="AP2012" s="298"/>
      <c r="AQ2012" s="298"/>
      <c r="AR2012" s="298"/>
      <c r="AS2012" s="298"/>
      <c r="AT2012" s="298"/>
      <c r="AU2012" s="298"/>
      <c r="AV2012" s="298"/>
      <c r="AW2012" s="298"/>
      <c r="AX2012" s="298"/>
      <c r="AY2012" s="298"/>
      <c r="AZ2012" s="298"/>
      <c r="BA2012" s="298"/>
      <c r="BB2012" s="298"/>
      <c r="BC2012" s="298"/>
      <c r="BD2012" s="298"/>
      <c r="BE2012" s="298"/>
      <c r="BF2012" s="298"/>
      <c r="BG2012" s="298"/>
      <c r="BH2012" s="298"/>
      <c r="BI2012" s="298"/>
      <c r="BJ2012" s="298"/>
      <c r="BK2012" s="298"/>
      <c r="BL2012" s="298"/>
      <c r="BM2012" s="298"/>
      <c r="BN2012" s="298"/>
      <c r="BO2012" s="298"/>
      <c r="BP2012" s="298"/>
      <c r="BQ2012" s="298"/>
      <c r="BR2012" s="298"/>
      <c r="BS2012" s="298"/>
      <c r="BT2012" s="298"/>
      <c r="BU2012" s="298"/>
      <c r="BV2012" s="298"/>
      <c r="BW2012" s="298"/>
      <c r="BX2012" s="298"/>
      <c r="BY2012" s="298"/>
      <c r="BZ2012" s="298"/>
      <c r="CA2012" s="298"/>
      <c r="CB2012" s="298"/>
      <c r="CC2012" s="298"/>
      <c r="CD2012" s="298"/>
      <c r="CE2012" s="298"/>
      <c r="CF2012" s="298"/>
      <c r="CG2012" s="298"/>
      <c r="CH2012" s="298"/>
      <c r="CI2012" s="298"/>
      <c r="CJ2012" s="298"/>
      <c r="CK2012" s="298"/>
      <c r="CL2012" s="298"/>
      <c r="CN2012" s="297"/>
      <c r="CO2012" s="298"/>
      <c r="CP2012" s="298"/>
      <c r="CQ2012" s="298"/>
      <c r="CR2012" s="298"/>
      <c r="CS2012" s="298"/>
      <c r="CT2012" s="298"/>
      <c r="CU2012" s="298"/>
      <c r="CV2012" s="298"/>
      <c r="CW2012" s="298"/>
      <c r="CX2012" s="298"/>
      <c r="CY2012" s="298"/>
      <c r="CZ2012" s="298"/>
      <c r="DA2012" s="298"/>
      <c r="DB2012" s="298"/>
      <c r="DC2012" s="298"/>
      <c r="DD2012" s="298"/>
      <c r="DE2012" s="298"/>
      <c r="DF2012" s="298"/>
      <c r="DG2012" s="298"/>
      <c r="DH2012" s="298"/>
      <c r="DI2012" s="298"/>
      <c r="DJ2012" s="298"/>
      <c r="DK2012" s="298"/>
      <c r="DL2012" s="298"/>
    </row>
    <row r="2013" spans="1:116" x14ac:dyDescent="0.4">
      <c r="A2013" s="31"/>
      <c r="B2013" t="str">
        <f>E2013</f>
        <v>2013 FAINT-F</v>
      </c>
      <c r="D2013" t="s">
        <v>424</v>
      </c>
      <c r="E2013" s="8" t="str">
        <f t="shared" ref="E2013:E2015" si="3372">ROW()&amp;" "&amp;D2013</f>
        <v>2013 FAINT-F</v>
      </c>
      <c r="G2013" s="95" t="str">
        <f>"Assumptions - "&amp;G2012</f>
        <v>Assumptions - Fixed secondary intangible assets:</v>
      </c>
      <c r="H2013" s="31"/>
      <c r="I2013" s="73"/>
      <c r="J2013" s="73"/>
      <c r="K2013" s="31"/>
      <c r="L2013" s="31"/>
      <c r="M2013" s="31"/>
      <c r="N2013" s="31"/>
      <c r="O2013" s="31"/>
      <c r="P2013" s="31"/>
      <c r="R2013" s="67"/>
      <c r="S2013" s="156"/>
      <c r="T2013" s="156"/>
      <c r="U2013" s="156"/>
      <c r="V2013" s="156"/>
      <c r="W2013" s="156"/>
      <c r="X2013" s="156"/>
      <c r="Y2013" s="156"/>
      <c r="Z2013" s="156"/>
      <c r="AA2013" s="156"/>
      <c r="AB2013" s="156"/>
      <c r="AC2013" s="156"/>
      <c r="AD2013" s="156"/>
      <c r="AE2013" s="156"/>
      <c r="AF2013" s="156"/>
      <c r="AG2013" s="156"/>
      <c r="AH2013" s="156"/>
      <c r="AI2013" s="156"/>
      <c r="AJ2013" s="156"/>
      <c r="AK2013" s="156"/>
      <c r="AL2013" s="156"/>
      <c r="AM2013" s="156"/>
      <c r="AN2013" s="156"/>
      <c r="AO2013" s="156"/>
      <c r="AP2013" s="156"/>
      <c r="AQ2013" s="156"/>
      <c r="AR2013" s="156"/>
      <c r="AS2013" s="156"/>
      <c r="AT2013" s="156"/>
      <c r="AU2013" s="156"/>
      <c r="AV2013" s="156"/>
      <c r="AW2013" s="156"/>
      <c r="AX2013" s="156"/>
      <c r="AY2013" s="156"/>
      <c r="AZ2013" s="156"/>
      <c r="BA2013" s="156"/>
      <c r="BB2013" s="156"/>
      <c r="BC2013" s="156"/>
      <c r="BD2013" s="156"/>
      <c r="BE2013" s="156"/>
      <c r="BF2013" s="156"/>
      <c r="BG2013" s="156"/>
      <c r="BH2013" s="156"/>
      <c r="BI2013" s="156"/>
      <c r="BJ2013" s="156"/>
      <c r="BK2013" s="156"/>
      <c r="BL2013" s="156"/>
      <c r="BM2013" s="156"/>
      <c r="BN2013" s="156"/>
      <c r="BO2013" s="156"/>
      <c r="BP2013" s="156"/>
      <c r="BQ2013" s="156"/>
      <c r="BR2013" s="156"/>
      <c r="BS2013" s="156"/>
      <c r="BT2013" s="156"/>
      <c r="BU2013" s="156"/>
      <c r="BV2013" s="156"/>
      <c r="BW2013" s="156"/>
      <c r="BX2013" s="156"/>
      <c r="BY2013" s="156"/>
      <c r="BZ2013" s="156"/>
      <c r="CA2013" s="156"/>
      <c r="CB2013" s="156"/>
      <c r="CC2013" s="156"/>
      <c r="CD2013" s="156"/>
      <c r="CE2013" s="156"/>
      <c r="CF2013" s="156"/>
      <c r="CG2013" s="156"/>
      <c r="CH2013" s="156"/>
      <c r="CI2013" s="156"/>
      <c r="CJ2013" s="156"/>
      <c r="CK2013" s="156"/>
      <c r="CL2013" s="156"/>
      <c r="CN2013" s="73"/>
      <c r="CO2013" s="156"/>
      <c r="CP2013" s="156"/>
      <c r="CQ2013" s="156"/>
      <c r="CR2013" s="156"/>
      <c r="CS2013" s="156"/>
      <c r="CT2013" s="156"/>
      <c r="CU2013" s="156"/>
      <c r="CV2013" s="156"/>
      <c r="CW2013" s="156"/>
      <c r="CX2013" s="156"/>
      <c r="CY2013" s="156"/>
      <c r="CZ2013" s="156"/>
      <c r="DA2013" s="156"/>
      <c r="DB2013" s="156"/>
      <c r="DC2013" s="156"/>
      <c r="DD2013" s="156"/>
      <c r="DE2013" s="156"/>
      <c r="DF2013" s="156"/>
      <c r="DG2013" s="156"/>
      <c r="DH2013" s="156"/>
      <c r="DI2013" s="156"/>
      <c r="DJ2013" s="156"/>
      <c r="DK2013" s="156"/>
      <c r="DL2013" s="156"/>
    </row>
    <row r="2014" spans="1:116" x14ac:dyDescent="0.4">
      <c r="B2014" t="str">
        <f>E2014</f>
        <v>2014 FAINT-F</v>
      </c>
      <c r="D2014" t="s">
        <v>424</v>
      </c>
      <c r="E2014" s="8" t="str">
        <f t="shared" si="3371"/>
        <v>2014 FAINT-F</v>
      </c>
      <c r="G2014" s="145" t="s">
        <v>206</v>
      </c>
      <c r="H2014" s="57">
        <v>5</v>
      </c>
      <c r="S2014" s="72"/>
      <c r="T2014" s="72"/>
      <c r="U2014" s="72"/>
      <c r="V2014" s="72"/>
      <c r="W2014" s="72"/>
      <c r="X2014" s="72"/>
      <c r="Y2014" s="72"/>
      <c r="Z2014" s="72"/>
      <c r="AA2014" s="72"/>
      <c r="AB2014" s="72"/>
      <c r="AC2014" s="72"/>
      <c r="AD2014" s="72"/>
      <c r="AE2014" s="72"/>
      <c r="AF2014" s="72"/>
      <c r="AG2014" s="72"/>
      <c r="AH2014" s="72"/>
      <c r="AI2014" s="72"/>
      <c r="AJ2014" s="72"/>
      <c r="AK2014" s="72"/>
      <c r="AL2014" s="72"/>
      <c r="AM2014" s="72"/>
      <c r="AN2014" s="72"/>
      <c r="AO2014" s="72"/>
      <c r="AP2014" s="72"/>
      <c r="AQ2014" s="72"/>
      <c r="AR2014" s="72"/>
      <c r="AS2014" s="72"/>
      <c r="AT2014" s="72"/>
      <c r="AU2014" s="72"/>
      <c r="AV2014" s="72"/>
      <c r="AW2014" s="72"/>
      <c r="AX2014" s="72"/>
      <c r="AY2014" s="72"/>
      <c r="AZ2014" s="72"/>
      <c r="BA2014" s="72"/>
      <c r="BB2014" s="72"/>
      <c r="BC2014" s="72"/>
      <c r="BD2014" s="72"/>
      <c r="BE2014" s="72"/>
      <c r="BF2014" s="72"/>
      <c r="BG2014" s="72"/>
      <c r="BH2014" s="72"/>
      <c r="BI2014" s="72"/>
      <c r="BJ2014" s="72"/>
      <c r="BK2014" s="72"/>
      <c r="BL2014" s="72"/>
      <c r="BM2014" s="72"/>
      <c r="BN2014" s="72"/>
      <c r="BO2014" s="72"/>
      <c r="BP2014" s="72"/>
      <c r="BQ2014" s="72"/>
      <c r="BR2014" s="72"/>
      <c r="BS2014" s="72"/>
      <c r="BT2014" s="72"/>
      <c r="BU2014" s="72"/>
      <c r="BV2014" s="72"/>
      <c r="BW2014" s="72"/>
      <c r="BX2014" s="72"/>
      <c r="BY2014" s="72"/>
      <c r="BZ2014" s="72"/>
      <c r="CA2014" s="72"/>
      <c r="CB2014" s="72"/>
      <c r="CC2014" s="72"/>
      <c r="CD2014" s="72"/>
      <c r="CE2014" s="72"/>
      <c r="CF2014" s="72"/>
      <c r="CG2014" s="72"/>
      <c r="CH2014" s="72"/>
      <c r="CI2014" s="72"/>
      <c r="CJ2014" s="72"/>
      <c r="CK2014" s="72"/>
      <c r="CL2014" s="72"/>
      <c r="CO2014" s="72"/>
      <c r="CP2014" s="72"/>
      <c r="CQ2014" s="72"/>
      <c r="CR2014" s="72"/>
      <c r="CS2014" s="72"/>
      <c r="CT2014" s="72"/>
      <c r="CU2014" s="72"/>
      <c r="CV2014" s="72"/>
      <c r="CW2014" s="72"/>
      <c r="CX2014" s="72"/>
      <c r="CY2014" s="72"/>
      <c r="CZ2014" s="72"/>
      <c r="DA2014" s="72"/>
      <c r="DB2014" s="72"/>
      <c r="DC2014" s="72"/>
      <c r="DD2014" s="72"/>
      <c r="DE2014" s="72"/>
      <c r="DF2014" s="72"/>
      <c r="DG2014" s="72"/>
      <c r="DH2014" s="72"/>
      <c r="DI2014" s="72"/>
      <c r="DJ2014" s="72"/>
      <c r="DK2014" s="72"/>
      <c r="DL2014" s="72"/>
    </row>
    <row r="2015" spans="1:116" x14ac:dyDescent="0.4">
      <c r="B2015" t="str">
        <f>E2015</f>
        <v>2015 FAINT-F</v>
      </c>
      <c r="D2015" t="s">
        <v>424</v>
      </c>
      <c r="E2015" s="8" t="str">
        <f t="shared" si="3371"/>
        <v>2015 FAINT-F</v>
      </c>
      <c r="G2015" s="145" t="s">
        <v>207</v>
      </c>
      <c r="H2015" s="57">
        <v>3</v>
      </c>
      <c r="S2015" s="72"/>
      <c r="T2015" s="72"/>
      <c r="U2015" s="72"/>
      <c r="V2015" s="72"/>
      <c r="W2015" s="72"/>
      <c r="X2015" s="72"/>
      <c r="Y2015" s="72"/>
      <c r="Z2015" s="72"/>
      <c r="AA2015" s="72"/>
      <c r="AB2015" s="72"/>
      <c r="AC2015" s="72"/>
      <c r="AD2015" s="72"/>
      <c r="AE2015" s="72"/>
      <c r="AF2015" s="72"/>
      <c r="AG2015" s="72"/>
      <c r="AH2015" s="72"/>
      <c r="AI2015" s="72"/>
      <c r="AJ2015" s="72"/>
      <c r="AK2015" s="72"/>
      <c r="AL2015" s="72"/>
      <c r="AM2015" s="72"/>
      <c r="AN2015" s="72"/>
      <c r="AO2015" s="72"/>
      <c r="AP2015" s="72"/>
      <c r="AQ2015" s="72"/>
      <c r="AR2015" s="72"/>
      <c r="AS2015" s="72"/>
      <c r="AT2015" s="72"/>
      <c r="AU2015" s="72"/>
      <c r="AV2015" s="72"/>
      <c r="AW2015" s="72"/>
      <c r="AX2015" s="72"/>
      <c r="AY2015" s="72"/>
      <c r="AZ2015" s="72"/>
      <c r="BA2015" s="72"/>
      <c r="BB2015" s="72"/>
      <c r="BC2015" s="72"/>
      <c r="BD2015" s="72"/>
      <c r="BE2015" s="72"/>
      <c r="BF2015" s="72"/>
      <c r="BG2015" s="72"/>
      <c r="BH2015" s="72"/>
      <c r="BI2015" s="72"/>
      <c r="BJ2015" s="72"/>
      <c r="BK2015" s="72"/>
      <c r="BL2015" s="72"/>
      <c r="BM2015" s="72"/>
      <c r="BN2015" s="72"/>
      <c r="BO2015" s="72"/>
      <c r="BP2015" s="72"/>
      <c r="BQ2015" s="72"/>
      <c r="BR2015" s="72"/>
      <c r="BS2015" s="72"/>
      <c r="BT2015" s="72"/>
      <c r="BU2015" s="72"/>
      <c r="BV2015" s="72"/>
      <c r="BW2015" s="72"/>
      <c r="BX2015" s="72"/>
      <c r="BY2015" s="72"/>
      <c r="BZ2015" s="72"/>
      <c r="CA2015" s="72"/>
      <c r="CB2015" s="72"/>
      <c r="CC2015" s="72"/>
      <c r="CD2015" s="72"/>
      <c r="CE2015" s="72"/>
      <c r="CF2015" s="72"/>
      <c r="CG2015" s="72"/>
      <c r="CH2015" s="72"/>
      <c r="CI2015" s="72"/>
      <c r="CJ2015" s="72"/>
      <c r="CK2015" s="72"/>
      <c r="CL2015" s="72"/>
      <c r="CO2015" s="72"/>
      <c r="CP2015" s="72"/>
      <c r="CQ2015" s="72"/>
      <c r="CR2015" s="72"/>
      <c r="CS2015" s="72"/>
      <c r="CT2015" s="72"/>
      <c r="CU2015" s="72"/>
      <c r="CV2015" s="72"/>
      <c r="CW2015" s="72"/>
      <c r="CX2015" s="72"/>
      <c r="CY2015" s="72"/>
      <c r="CZ2015" s="72"/>
      <c r="DA2015" s="72"/>
      <c r="DB2015" s="72"/>
      <c r="DC2015" s="72"/>
      <c r="DD2015" s="72"/>
      <c r="DE2015" s="72"/>
      <c r="DF2015" s="72"/>
      <c r="DG2015" s="72"/>
      <c r="DH2015" s="72"/>
      <c r="DI2015" s="72"/>
      <c r="DJ2015" s="72"/>
      <c r="DK2015" s="72"/>
      <c r="DL2015" s="72"/>
    </row>
    <row r="2016" spans="1:116" x14ac:dyDescent="0.4">
      <c r="D2016" t="s">
        <v>424</v>
      </c>
      <c r="E2016" s="8" t="str">
        <f t="shared" si="3371"/>
        <v>2016 FAINT-F</v>
      </c>
      <c r="G2016" s="8" t="s">
        <v>339</v>
      </c>
      <c r="S2016" s="72"/>
      <c r="T2016" s="72"/>
      <c r="U2016" s="72"/>
      <c r="V2016" s="72"/>
      <c r="W2016" s="72"/>
      <c r="X2016" s="72"/>
      <c r="Y2016" s="72"/>
      <c r="Z2016" s="72"/>
      <c r="AA2016" s="72"/>
      <c r="AB2016" s="72"/>
      <c r="AC2016" s="72"/>
      <c r="AD2016" s="72"/>
      <c r="AE2016" s="72"/>
      <c r="AF2016" s="72"/>
      <c r="AG2016" s="72"/>
      <c r="AH2016" s="72"/>
      <c r="AI2016" s="72"/>
      <c r="AJ2016" s="72"/>
      <c r="AK2016" s="72"/>
      <c r="AL2016" s="72"/>
      <c r="AM2016" s="72"/>
      <c r="AN2016" s="72"/>
      <c r="AO2016" s="72"/>
      <c r="AP2016" s="72"/>
      <c r="AQ2016" s="72"/>
      <c r="AR2016" s="72"/>
      <c r="AS2016" s="72"/>
      <c r="AT2016" s="72"/>
      <c r="AU2016" s="72"/>
      <c r="AV2016" s="72"/>
      <c r="AW2016" s="72"/>
      <c r="AX2016" s="72"/>
      <c r="AY2016" s="72"/>
      <c r="AZ2016" s="72"/>
      <c r="BA2016" s="72"/>
      <c r="BB2016" s="72"/>
      <c r="BC2016" s="72"/>
      <c r="BD2016" s="72"/>
      <c r="BE2016" s="72"/>
      <c r="BF2016" s="72"/>
      <c r="BG2016" s="72"/>
      <c r="BH2016" s="72"/>
      <c r="BI2016" s="72"/>
      <c r="BJ2016" s="72"/>
      <c r="BK2016" s="72"/>
      <c r="BL2016" s="72"/>
      <c r="BM2016" s="72"/>
      <c r="BN2016" s="72"/>
      <c r="BO2016" s="72"/>
      <c r="BP2016" s="72"/>
      <c r="BQ2016" s="72"/>
      <c r="BR2016" s="72"/>
      <c r="BS2016" s="72"/>
      <c r="BT2016" s="72"/>
      <c r="BU2016" s="72"/>
      <c r="BV2016" s="72"/>
      <c r="BW2016" s="72"/>
      <c r="BX2016" s="72"/>
      <c r="BY2016" s="72"/>
      <c r="BZ2016" s="72"/>
      <c r="CA2016" s="72"/>
      <c r="CB2016" s="72"/>
      <c r="CC2016" s="72"/>
      <c r="CD2016" s="72"/>
      <c r="CE2016" s="72"/>
      <c r="CF2016" s="72"/>
      <c r="CG2016" s="72"/>
      <c r="CH2016" s="72"/>
      <c r="CI2016" s="72"/>
      <c r="CJ2016" s="72"/>
      <c r="CK2016" s="72"/>
      <c r="CL2016" s="72"/>
      <c r="CO2016" s="72"/>
      <c r="CP2016" s="72"/>
      <c r="CQ2016" s="72"/>
      <c r="CR2016" s="72"/>
      <c r="CS2016" s="72"/>
      <c r="CT2016" s="72"/>
      <c r="CU2016" s="72"/>
      <c r="CV2016" s="72"/>
      <c r="CW2016" s="72"/>
      <c r="CX2016" s="72"/>
      <c r="CY2016" s="72"/>
      <c r="CZ2016" s="72"/>
      <c r="DA2016" s="72"/>
      <c r="DB2016" s="72"/>
      <c r="DC2016" s="72"/>
      <c r="DD2016" s="72"/>
      <c r="DE2016" s="72"/>
      <c r="DF2016" s="72"/>
      <c r="DG2016" s="72"/>
      <c r="DH2016" s="72"/>
      <c r="DI2016" s="72"/>
      <c r="DJ2016" s="72"/>
      <c r="DK2016" s="72"/>
      <c r="DL2016" s="72"/>
    </row>
    <row r="2017" spans="2:116" x14ac:dyDescent="0.4">
      <c r="B2017" t="str">
        <f>E2017</f>
        <v>2017 FAINT-F</v>
      </c>
      <c r="C2017" t="s">
        <v>235</v>
      </c>
      <c r="D2017" t="s">
        <v>424</v>
      </c>
      <c r="E2017" s="8" t="str">
        <f t="shared" si="3371"/>
        <v>2017 FAINT-F</v>
      </c>
      <c r="G2017" s="125" t="str">
        <f>"Investment in intangibles - "&amp;SUBSTITUTE(G2012,":","")</f>
        <v>Investment in intangibles - Fixed secondary intangible assets</v>
      </c>
      <c r="I2017" s="74"/>
      <c r="J2017" s="74"/>
      <c r="K2017" s="23">
        <v>-1000</v>
      </c>
      <c r="L2017" s="23">
        <v>-1000</v>
      </c>
      <c r="M2017" s="23">
        <v>-1000</v>
      </c>
      <c r="N2017" s="23">
        <v>-1000</v>
      </c>
      <c r="O2017" s="23">
        <v>-1000</v>
      </c>
      <c r="P2017" s="23">
        <v>-1000</v>
      </c>
      <c r="R2017" s="24"/>
      <c r="S2017" s="80" cm="1">
        <f t="array" ref="S2017">INDEX($K:$Q,ROW(),MATCH(S$3,$K$2:$Q$2,0))/12</f>
        <v>-83.333333333333329</v>
      </c>
      <c r="T2017" s="80" cm="1">
        <f t="array" ref="T2017">INDEX($K:$Q,ROW(),MATCH(T$3,$K$2:$Q$2,0))/12</f>
        <v>-83.333333333333329</v>
      </c>
      <c r="U2017" s="80" cm="1">
        <f t="array" ref="U2017">INDEX($K:$Q,ROW(),MATCH(U$3,$K$2:$Q$2,0))/12</f>
        <v>-83.333333333333329</v>
      </c>
      <c r="V2017" s="80" cm="1">
        <f t="array" ref="V2017">INDEX($K:$Q,ROW(),MATCH(V$3,$K$2:$Q$2,0))/12</f>
        <v>-83.333333333333329</v>
      </c>
      <c r="W2017" s="80" cm="1">
        <f t="array" ref="W2017">INDEX($K:$Q,ROW(),MATCH(W$3,$K$2:$Q$2,0))/12</f>
        <v>-83.333333333333329</v>
      </c>
      <c r="X2017" s="80" cm="1">
        <f t="array" ref="X2017">INDEX($K:$Q,ROW(),MATCH(X$3,$K$2:$Q$2,0))/12</f>
        <v>-83.333333333333329</v>
      </c>
      <c r="Y2017" s="80" cm="1">
        <f t="array" ref="Y2017">INDEX($K:$Q,ROW(),MATCH(Y$3,$K$2:$Q$2,0))/12</f>
        <v>-83.333333333333329</v>
      </c>
      <c r="Z2017" s="80" cm="1">
        <f t="array" ref="Z2017">INDEX($K:$Q,ROW(),MATCH(Z$3,$K$2:$Q$2,0))/12</f>
        <v>-83.333333333333329</v>
      </c>
      <c r="AA2017" s="80" cm="1">
        <f t="array" ref="AA2017">INDEX($K:$Q,ROW(),MATCH(AA$3,$K$2:$Q$2,0))/12</f>
        <v>-83.333333333333329</v>
      </c>
      <c r="AB2017" s="80" cm="1">
        <f t="array" ref="AB2017">INDEX($K:$Q,ROW(),MATCH(AB$3,$K$2:$Q$2,0))/12</f>
        <v>-83.333333333333329</v>
      </c>
      <c r="AC2017" s="80" cm="1">
        <f t="array" ref="AC2017">INDEX($K:$Q,ROW(),MATCH(AC$3,$K$2:$Q$2,0))/12</f>
        <v>-83.333333333333329</v>
      </c>
      <c r="AD2017" s="80" cm="1">
        <f t="array" ref="AD2017">INDEX($K:$Q,ROW(),MATCH(AD$3,$K$2:$Q$2,0))/12</f>
        <v>-83.333333333333329</v>
      </c>
      <c r="AE2017" s="80" cm="1">
        <f t="array" ref="AE2017">INDEX($K:$Q,ROW(),MATCH(AE$3,$K$2:$Q$2,0))/12</f>
        <v>-83.333333333333329</v>
      </c>
      <c r="AF2017" s="80" cm="1">
        <f t="array" ref="AF2017">INDEX($K:$Q,ROW(),MATCH(AF$3,$K$2:$Q$2,0))/12</f>
        <v>-83.333333333333329</v>
      </c>
      <c r="AG2017" s="80" cm="1">
        <f t="array" ref="AG2017">INDEX($K:$Q,ROW(),MATCH(AG$3,$K$2:$Q$2,0))/12</f>
        <v>-83.333333333333329</v>
      </c>
      <c r="AH2017" s="80" cm="1">
        <f t="array" ref="AH2017">INDEX($K:$Q,ROW(),MATCH(AH$3,$K$2:$Q$2,0))/12</f>
        <v>-83.333333333333329</v>
      </c>
      <c r="AI2017" s="80" cm="1">
        <f t="array" ref="AI2017">INDEX($K:$Q,ROW(),MATCH(AI$3,$K$2:$Q$2,0))/12</f>
        <v>-83.333333333333329</v>
      </c>
      <c r="AJ2017" s="80" cm="1">
        <f t="array" ref="AJ2017">INDEX($K:$Q,ROW(),MATCH(AJ$3,$K$2:$Q$2,0))/12</f>
        <v>-83.333333333333329</v>
      </c>
      <c r="AK2017" s="80" cm="1">
        <f t="array" ref="AK2017">INDEX($K:$Q,ROW(),MATCH(AK$3,$K$2:$Q$2,0))/12</f>
        <v>-83.333333333333329</v>
      </c>
      <c r="AL2017" s="80" cm="1">
        <f t="array" ref="AL2017">INDEX($K:$Q,ROW(),MATCH(AL$3,$K$2:$Q$2,0))/12</f>
        <v>-83.333333333333329</v>
      </c>
      <c r="AM2017" s="80" cm="1">
        <f t="array" ref="AM2017">INDEX($K:$Q,ROW(),MATCH(AM$3,$K$2:$Q$2,0))/12</f>
        <v>-83.333333333333329</v>
      </c>
      <c r="AN2017" s="80" cm="1">
        <f t="array" ref="AN2017">INDEX($K:$Q,ROW(),MATCH(AN$3,$K$2:$Q$2,0))/12</f>
        <v>-83.333333333333329</v>
      </c>
      <c r="AO2017" s="80" cm="1">
        <f t="array" ref="AO2017">INDEX($K:$Q,ROW(),MATCH(AO$3,$K$2:$Q$2,0))/12</f>
        <v>-83.333333333333329</v>
      </c>
      <c r="AP2017" s="80" cm="1">
        <f t="array" ref="AP2017">INDEX($K:$Q,ROW(),MATCH(AP$3,$K$2:$Q$2,0))/12</f>
        <v>-83.333333333333329</v>
      </c>
      <c r="AQ2017" s="80" cm="1">
        <f t="array" ref="AQ2017">INDEX($K:$Q,ROW(),MATCH(AQ$3,$K$2:$Q$2,0))/12</f>
        <v>-83.333333333333329</v>
      </c>
      <c r="AR2017" s="80" cm="1">
        <f t="array" ref="AR2017">INDEX($K:$Q,ROW(),MATCH(AR$3,$K$2:$Q$2,0))/12</f>
        <v>-83.333333333333329</v>
      </c>
      <c r="AS2017" s="80" cm="1">
        <f t="array" ref="AS2017">INDEX($K:$Q,ROW(),MATCH(AS$3,$K$2:$Q$2,0))/12</f>
        <v>-83.333333333333329</v>
      </c>
      <c r="AT2017" s="80" cm="1">
        <f t="array" ref="AT2017">INDEX($K:$Q,ROW(),MATCH(AT$3,$K$2:$Q$2,0))/12</f>
        <v>-83.333333333333329</v>
      </c>
      <c r="AU2017" s="80" cm="1">
        <f t="array" ref="AU2017">INDEX($K:$Q,ROW(),MATCH(AU$3,$K$2:$Q$2,0))/12</f>
        <v>-83.333333333333329</v>
      </c>
      <c r="AV2017" s="80" cm="1">
        <f t="array" ref="AV2017">INDEX($K:$Q,ROW(),MATCH(AV$3,$K$2:$Q$2,0))/12</f>
        <v>-83.333333333333329</v>
      </c>
      <c r="AW2017" s="80" cm="1">
        <f t="array" ref="AW2017">INDEX($K:$Q,ROW(),MATCH(AW$3,$K$2:$Q$2,0))/12</f>
        <v>-83.333333333333329</v>
      </c>
      <c r="AX2017" s="80" cm="1">
        <f t="array" ref="AX2017">INDEX($K:$Q,ROW(),MATCH(AX$3,$K$2:$Q$2,0))/12</f>
        <v>-83.333333333333329</v>
      </c>
      <c r="AY2017" s="80" cm="1">
        <f t="array" ref="AY2017">INDEX($K:$Q,ROW(),MATCH(AY$3,$K$2:$Q$2,0))/12</f>
        <v>-83.333333333333329</v>
      </c>
      <c r="AZ2017" s="80" cm="1">
        <f t="array" ref="AZ2017">INDEX($K:$Q,ROW(),MATCH(AZ$3,$K$2:$Q$2,0))/12</f>
        <v>-83.333333333333329</v>
      </c>
      <c r="BA2017" s="80" cm="1">
        <f t="array" ref="BA2017">INDEX($K:$Q,ROW(),MATCH(BA$3,$K$2:$Q$2,0))/12</f>
        <v>-83.333333333333329</v>
      </c>
      <c r="BB2017" s="80" cm="1">
        <f t="array" ref="BB2017">INDEX($K:$Q,ROW(),MATCH(BB$3,$K$2:$Q$2,0))/12</f>
        <v>-83.333333333333329</v>
      </c>
      <c r="BC2017" s="80" cm="1">
        <f t="array" ref="BC2017">INDEX($K:$Q,ROW(),MATCH(BC$3,$K$2:$Q$2,0))/12</f>
        <v>-83.333333333333329</v>
      </c>
      <c r="BD2017" s="80" cm="1">
        <f t="array" ref="BD2017">INDEX($K:$Q,ROW(),MATCH(BD$3,$K$2:$Q$2,0))/12</f>
        <v>-83.333333333333329</v>
      </c>
      <c r="BE2017" s="80" cm="1">
        <f t="array" ref="BE2017">INDEX($K:$Q,ROW(),MATCH(BE$3,$K$2:$Q$2,0))/12</f>
        <v>-83.333333333333329</v>
      </c>
      <c r="BF2017" s="80" cm="1">
        <f t="array" ref="BF2017">INDEX($K:$Q,ROW(),MATCH(BF$3,$K$2:$Q$2,0))/12</f>
        <v>-83.333333333333329</v>
      </c>
      <c r="BG2017" s="80" cm="1">
        <f t="array" ref="BG2017">INDEX($K:$Q,ROW(),MATCH(BG$3,$K$2:$Q$2,0))/12</f>
        <v>-83.333333333333329</v>
      </c>
      <c r="BH2017" s="80" cm="1">
        <f t="array" ref="BH2017">INDEX($K:$Q,ROW(),MATCH(BH$3,$K$2:$Q$2,0))/12</f>
        <v>-83.333333333333329</v>
      </c>
      <c r="BI2017" s="80" cm="1">
        <f t="array" ref="BI2017">INDEX($K:$Q,ROW(),MATCH(BI$3,$K$2:$Q$2,0))/12</f>
        <v>-83.333333333333329</v>
      </c>
      <c r="BJ2017" s="80" cm="1">
        <f t="array" ref="BJ2017">INDEX($K:$Q,ROW(),MATCH(BJ$3,$K$2:$Q$2,0))/12</f>
        <v>-83.333333333333329</v>
      </c>
      <c r="BK2017" s="80" cm="1">
        <f t="array" ref="BK2017">INDEX($K:$Q,ROW(),MATCH(BK$3,$K$2:$Q$2,0))/12</f>
        <v>-83.333333333333329</v>
      </c>
      <c r="BL2017" s="80" cm="1">
        <f t="array" ref="BL2017">INDEX($K:$Q,ROW(),MATCH(BL$3,$K$2:$Q$2,0))/12</f>
        <v>-83.333333333333329</v>
      </c>
      <c r="BM2017" s="80" cm="1">
        <f t="array" ref="BM2017">INDEX($K:$Q,ROW(),MATCH(BM$3,$K$2:$Q$2,0))/12</f>
        <v>-83.333333333333329</v>
      </c>
      <c r="BN2017" s="80" cm="1">
        <f t="array" ref="BN2017">INDEX($K:$Q,ROW(),MATCH(BN$3,$K$2:$Q$2,0))/12</f>
        <v>-83.333333333333329</v>
      </c>
      <c r="BO2017" s="80" cm="1">
        <f t="array" ref="BO2017">INDEX($K:$Q,ROW(),MATCH(BO$3,$K$2:$Q$2,0))/12</f>
        <v>-83.333333333333329</v>
      </c>
      <c r="BP2017" s="80" cm="1">
        <f t="array" ref="BP2017">INDEX($K:$Q,ROW(),MATCH(BP$3,$K$2:$Q$2,0))/12</f>
        <v>-83.333333333333329</v>
      </c>
      <c r="BQ2017" s="80" cm="1">
        <f t="array" ref="BQ2017">INDEX($K:$Q,ROW(),MATCH(BQ$3,$K$2:$Q$2,0))/12</f>
        <v>-83.333333333333329</v>
      </c>
      <c r="BR2017" s="80" cm="1">
        <f t="array" ref="BR2017">INDEX($K:$Q,ROW(),MATCH(BR$3,$K$2:$Q$2,0))/12</f>
        <v>-83.333333333333329</v>
      </c>
      <c r="BS2017" s="80" cm="1">
        <f t="array" ref="BS2017">INDEX($K:$Q,ROW(),MATCH(BS$3,$K$2:$Q$2,0))/12</f>
        <v>-83.333333333333329</v>
      </c>
      <c r="BT2017" s="80" cm="1">
        <f t="array" ref="BT2017">INDEX($K:$Q,ROW(),MATCH(BT$3,$K$2:$Q$2,0))/12</f>
        <v>-83.333333333333329</v>
      </c>
      <c r="BU2017" s="80" cm="1">
        <f t="array" ref="BU2017">INDEX($K:$Q,ROW(),MATCH(BU$3,$K$2:$Q$2,0))/12</f>
        <v>-83.333333333333329</v>
      </c>
      <c r="BV2017" s="80" cm="1">
        <f t="array" ref="BV2017">INDEX($K:$Q,ROW(),MATCH(BV$3,$K$2:$Q$2,0))/12</f>
        <v>-83.333333333333329</v>
      </c>
      <c r="BW2017" s="80" cm="1">
        <f t="array" ref="BW2017">INDEX($K:$Q,ROW(),MATCH(BW$3,$K$2:$Q$2,0))/12</f>
        <v>-83.333333333333329</v>
      </c>
      <c r="BX2017" s="80" cm="1">
        <f t="array" ref="BX2017">INDEX($K:$Q,ROW(),MATCH(BX$3,$K$2:$Q$2,0))/12</f>
        <v>-83.333333333333329</v>
      </c>
      <c r="BY2017" s="80" cm="1">
        <f t="array" ref="BY2017">INDEX($K:$Q,ROW(),MATCH(BY$3,$K$2:$Q$2,0))/12</f>
        <v>-83.333333333333329</v>
      </c>
      <c r="BZ2017" s="80" cm="1">
        <f t="array" ref="BZ2017">INDEX($K:$Q,ROW(),MATCH(BZ$3,$K$2:$Q$2,0))/12</f>
        <v>-83.333333333333329</v>
      </c>
      <c r="CA2017" s="80" cm="1">
        <f t="array" ref="CA2017">INDEX($K:$Q,ROW(),MATCH(CA$3,$K$2:$Q$2,0))/12</f>
        <v>-83.333333333333329</v>
      </c>
      <c r="CB2017" s="80" cm="1">
        <f t="array" ref="CB2017">INDEX($K:$Q,ROW(),MATCH(CB$3,$K$2:$Q$2,0))/12</f>
        <v>-83.333333333333329</v>
      </c>
      <c r="CC2017" s="80" cm="1">
        <f t="array" ref="CC2017">INDEX($K:$Q,ROW(),MATCH(CC$3,$K$2:$Q$2,0))/12</f>
        <v>-83.333333333333329</v>
      </c>
      <c r="CD2017" s="80" cm="1">
        <f t="array" ref="CD2017">INDEX($K:$Q,ROW(),MATCH(CD$3,$K$2:$Q$2,0))/12</f>
        <v>-83.333333333333329</v>
      </c>
      <c r="CE2017" s="80" cm="1">
        <f t="array" ref="CE2017">INDEX($K:$Q,ROW(),MATCH(CE$3,$K$2:$Q$2,0))/12</f>
        <v>-83.333333333333329</v>
      </c>
      <c r="CF2017" s="80" cm="1">
        <f t="array" ref="CF2017">INDEX($K:$Q,ROW(),MATCH(CF$3,$K$2:$Q$2,0))/12</f>
        <v>-83.333333333333329</v>
      </c>
      <c r="CG2017" s="80" cm="1">
        <f t="array" ref="CG2017">INDEX($K:$Q,ROW(),MATCH(CG$3,$K$2:$Q$2,0))/12</f>
        <v>-83.333333333333329</v>
      </c>
      <c r="CH2017" s="80" cm="1">
        <f t="array" ref="CH2017">INDEX($K:$Q,ROW(),MATCH(CH$3,$K$2:$Q$2,0))/12</f>
        <v>-83.333333333333329</v>
      </c>
      <c r="CI2017" s="80" cm="1">
        <f t="array" ref="CI2017">INDEX($K:$Q,ROW(),MATCH(CI$3,$K$2:$Q$2,0))/12</f>
        <v>-83.333333333333329</v>
      </c>
      <c r="CJ2017" s="80" cm="1">
        <f t="array" ref="CJ2017">INDEX($K:$Q,ROW(),MATCH(CJ$3,$K$2:$Q$2,0))/12</f>
        <v>-83.333333333333329</v>
      </c>
      <c r="CK2017" s="80" cm="1">
        <f t="array" ref="CK2017">INDEX($K:$Q,ROW(),MATCH(CK$3,$K$2:$Q$2,0))/12</f>
        <v>-83.333333333333329</v>
      </c>
      <c r="CL2017" s="80" cm="1">
        <f t="array" ref="CL2017">INDEX($K:$Q,ROW(),MATCH(CL$3,$K$2:$Q$2,0))/12</f>
        <v>-83.333333333333329</v>
      </c>
      <c r="CN2017" s="74"/>
      <c r="CO2017" s="80" t="e" cm="1">
        <f t="array" ref="CO2017">INDEX($K:$Q,ROW(),MATCH(CO$3,$K$2:$Q$2,0))/CO$5</f>
        <v>#N/A</v>
      </c>
      <c r="CP2017" s="80" t="e" cm="1">
        <f t="array" ref="CP2017">INDEX($K:$Q,ROW(),MATCH(CP$3,$K$2:$Q$2,0))/CP$5</f>
        <v>#N/A</v>
      </c>
      <c r="CQ2017" s="80" t="e" cm="1">
        <f t="array" ref="CQ2017">INDEX($K:$Q,ROW(),MATCH(CQ$3,$K$2:$Q$2,0))/CQ$5</f>
        <v>#N/A</v>
      </c>
      <c r="CR2017" s="80" t="e" cm="1">
        <f t="array" ref="CR2017">INDEX($K:$Q,ROW(),MATCH(CR$3,$K$2:$Q$2,0))/CR$5</f>
        <v>#N/A</v>
      </c>
      <c r="CS2017" s="80" t="e" cm="1">
        <f t="array" ref="CS2017">INDEX($K:$Q,ROW(),MATCH(CS$3,$K$2:$Q$2,0))/CS$5</f>
        <v>#N/A</v>
      </c>
      <c r="CT2017" s="80" t="e" cm="1">
        <f t="array" ref="CT2017">INDEX($K:$Q,ROW(),MATCH(CT$3,$K$2:$Q$2,0))/CT$5</f>
        <v>#N/A</v>
      </c>
      <c r="CU2017" s="80" t="e" cm="1">
        <f t="array" ref="CU2017">INDEX($K:$Q,ROW(),MATCH(CU$3,$K$2:$Q$2,0))/CU$5</f>
        <v>#N/A</v>
      </c>
      <c r="CV2017" s="80" t="e" cm="1">
        <f t="array" ref="CV2017">INDEX($K:$Q,ROW(),MATCH(CV$3,$K$2:$Q$2,0))/CV$5</f>
        <v>#N/A</v>
      </c>
      <c r="CW2017" s="80" t="e" cm="1">
        <f t="array" ref="CW2017">INDEX($K:$Q,ROW(),MATCH(CW$3,$K$2:$Q$2,0))/CW$5</f>
        <v>#N/A</v>
      </c>
      <c r="CX2017" s="80" t="e" cm="1">
        <f t="array" ref="CX2017">INDEX($K:$Q,ROW(),MATCH(CX$3,$K$2:$Q$2,0))/CX$5</f>
        <v>#N/A</v>
      </c>
      <c r="CY2017" s="80" t="e" cm="1">
        <f t="array" ref="CY2017">INDEX($K:$Q,ROW(),MATCH(CY$3,$K$2:$Q$2,0))/CL$5</f>
        <v>#N/A</v>
      </c>
      <c r="CZ2017" s="80" t="e" cm="1">
        <f t="array" ref="CZ2017">INDEX($K:$Q,ROW(),MATCH(CZ$3,$K$2:$Q$2,0))/CZ$5</f>
        <v>#N/A</v>
      </c>
      <c r="DA2017" s="80" t="e" cm="1">
        <f t="array" ref="DA2017">INDEX($K:$Q,ROW(),MATCH(DA$3,$K$2:$Q$2,0))/DA$5</f>
        <v>#N/A</v>
      </c>
      <c r="DB2017" s="80" t="e" cm="1">
        <f t="array" ref="DB2017">INDEX($K:$Q,ROW(),MATCH(DB$3,$K$2:$Q$2,0))/DB$5</f>
        <v>#N/A</v>
      </c>
      <c r="DC2017" s="80" t="e" cm="1">
        <f t="array" ref="DC2017">INDEX($K:$Q,ROW(),MATCH(DC$3,$K$2:$Q$2,0))/DC$5</f>
        <v>#N/A</v>
      </c>
      <c r="DD2017" s="80" t="e" cm="1">
        <f t="array" ref="DD2017">INDEX($K:$Q,ROW(),MATCH(DD$3,$K$2:$Q$2,0))/DD$5</f>
        <v>#N/A</v>
      </c>
      <c r="DE2017" s="80" t="e" cm="1">
        <f t="array" ref="DE2017">INDEX($K:$Q,ROW(),MATCH(DE$3,$K$2:$Q$2,0))/DE$5</f>
        <v>#N/A</v>
      </c>
      <c r="DF2017" s="80" t="e" cm="1">
        <f t="array" ref="DF2017">INDEX($K:$Q,ROW(),MATCH(DF$3,$K$2:$Q$2,0))/DF$5</f>
        <v>#N/A</v>
      </c>
      <c r="DG2017" s="80" t="e" cm="1">
        <f t="array" ref="DG2017">INDEX($K:$Q,ROW(),MATCH(DG$3,$K$2:$Q$2,0))/DG$5</f>
        <v>#N/A</v>
      </c>
      <c r="DH2017" s="80" t="e" cm="1">
        <f t="array" ref="DH2017">INDEX($K:$Q,ROW(),MATCH(DH$3,$K$2:$Q$2,0))/DH$5</f>
        <v>#N/A</v>
      </c>
      <c r="DI2017" s="80" t="e" cm="1">
        <f t="array" ref="DI2017">INDEX($K:$Q,ROW(),MATCH(DI$3,$K$2:$Q$2,0))/DI$5</f>
        <v>#N/A</v>
      </c>
      <c r="DJ2017" s="80" t="e" cm="1">
        <f t="array" ref="DJ2017">INDEX($K:$Q,ROW(),MATCH(DJ$3,$K$2:$Q$2,0))/DJ$5</f>
        <v>#N/A</v>
      </c>
      <c r="DK2017" s="80" t="e" cm="1">
        <f t="array" ref="DK2017">INDEX($K:$Q,ROW(),MATCH(DK$3,$K$2:$Q$2,0))/DK$5</f>
        <v>#N/A</v>
      </c>
      <c r="DL2017" s="80" t="e" cm="1">
        <f t="array" ref="DL2017">INDEX($K:$Q,ROW(),MATCH(DL$3,$K$2:$Q$2,0))/DL$5</f>
        <v>#N/A</v>
      </c>
    </row>
    <row r="2018" spans="2:116" x14ac:dyDescent="0.4">
      <c r="D2018" t="s">
        <v>424</v>
      </c>
      <c r="E2018" s="8" t="str">
        <f t="shared" si="3371"/>
        <v>2018 FAINT-F</v>
      </c>
      <c r="G2018" s="125"/>
      <c r="S2018" s="80"/>
      <c r="T2018" s="72"/>
      <c r="U2018" s="72"/>
      <c r="V2018" s="72"/>
      <c r="W2018" s="72"/>
      <c r="X2018" s="72"/>
      <c r="Y2018" s="72"/>
      <c r="Z2018" s="72"/>
      <c r="AA2018" s="72"/>
      <c r="AB2018" s="72"/>
      <c r="AC2018" s="72"/>
      <c r="AD2018" s="72"/>
      <c r="AE2018" s="72"/>
      <c r="AF2018" s="72"/>
      <c r="AG2018" s="72"/>
      <c r="AH2018" s="72"/>
      <c r="AI2018" s="72"/>
      <c r="AJ2018" s="72"/>
      <c r="AK2018" s="72"/>
      <c r="AL2018" s="72"/>
      <c r="AM2018" s="72"/>
      <c r="AN2018" s="72"/>
      <c r="AO2018" s="72"/>
      <c r="AP2018" s="72"/>
      <c r="AQ2018" s="72"/>
      <c r="AR2018" s="72"/>
      <c r="AS2018" s="72"/>
      <c r="AT2018" s="72"/>
      <c r="AU2018" s="72"/>
      <c r="AV2018" s="72"/>
      <c r="AW2018" s="72"/>
      <c r="AX2018" s="72"/>
      <c r="AY2018" s="72"/>
      <c r="AZ2018" s="72"/>
      <c r="BA2018" s="72"/>
      <c r="BB2018" s="72"/>
      <c r="BC2018" s="72"/>
      <c r="BD2018" s="72"/>
      <c r="BE2018" s="72"/>
      <c r="BF2018" s="72"/>
      <c r="BG2018" s="72"/>
      <c r="BH2018" s="72"/>
      <c r="BI2018" s="72"/>
      <c r="BJ2018" s="72"/>
      <c r="BK2018" s="72"/>
      <c r="BL2018" s="72"/>
      <c r="BM2018" s="72"/>
      <c r="BN2018" s="72"/>
      <c r="BO2018" s="72"/>
      <c r="BP2018" s="72"/>
      <c r="BQ2018" s="72"/>
      <c r="BR2018" s="72"/>
      <c r="BS2018" s="72"/>
      <c r="BT2018" s="72"/>
      <c r="BU2018" s="72"/>
      <c r="BV2018" s="72"/>
      <c r="BW2018" s="72"/>
      <c r="BX2018" s="72"/>
      <c r="BY2018" s="72"/>
      <c r="BZ2018" s="72"/>
      <c r="CA2018" s="72"/>
      <c r="CB2018" s="72"/>
      <c r="CC2018" s="72"/>
      <c r="CD2018" s="72"/>
      <c r="CE2018" s="72"/>
      <c r="CF2018" s="72"/>
      <c r="CG2018" s="72"/>
      <c r="CH2018" s="72"/>
      <c r="CI2018" s="72"/>
      <c r="CJ2018" s="72"/>
      <c r="CK2018" s="72"/>
      <c r="CL2018" s="72"/>
      <c r="CO2018" s="72"/>
      <c r="CP2018" s="72"/>
      <c r="CQ2018" s="72"/>
      <c r="CR2018" s="72"/>
      <c r="CS2018" s="72"/>
      <c r="CT2018" s="72"/>
      <c r="CU2018" s="72"/>
      <c r="CV2018" s="72"/>
      <c r="CW2018" s="72"/>
      <c r="CX2018" s="72"/>
      <c r="CY2018" s="72"/>
      <c r="CZ2018" s="72"/>
      <c r="DA2018" s="72"/>
      <c r="DB2018" s="72"/>
      <c r="DC2018" s="72"/>
      <c r="DD2018" s="72"/>
      <c r="DE2018" s="72"/>
      <c r="DF2018" s="72"/>
      <c r="DG2018" s="72"/>
      <c r="DH2018" s="72"/>
      <c r="DI2018" s="72"/>
      <c r="DJ2018" s="72"/>
      <c r="DK2018" s="72"/>
      <c r="DL2018" s="72"/>
    </row>
    <row r="2019" spans="2:116" x14ac:dyDescent="0.4">
      <c r="D2019" t="s">
        <v>424</v>
      </c>
      <c r="E2019" s="8" t="str">
        <f t="shared" si="3371"/>
        <v>2019 FAINT-F</v>
      </c>
      <c r="G2019" s="95" t="s">
        <v>204</v>
      </c>
      <c r="H2019" s="12"/>
      <c r="S2019" s="72"/>
      <c r="T2019" s="72"/>
      <c r="U2019" s="72"/>
      <c r="V2019" s="72"/>
      <c r="W2019" s="72"/>
      <c r="X2019" s="72"/>
      <c r="Y2019" s="72"/>
      <c r="Z2019" s="72"/>
      <c r="AA2019" s="72"/>
      <c r="AB2019" s="72"/>
      <c r="AC2019" s="72"/>
      <c r="AD2019" s="72"/>
      <c r="AE2019" s="72"/>
      <c r="AF2019" s="72"/>
      <c r="AG2019" s="72"/>
      <c r="AH2019" s="72"/>
      <c r="AI2019" s="72"/>
      <c r="AJ2019" s="72"/>
      <c r="AK2019" s="72"/>
      <c r="AL2019" s="72"/>
      <c r="AM2019" s="72"/>
      <c r="AN2019" s="72"/>
      <c r="AO2019" s="72"/>
      <c r="AP2019" s="72"/>
      <c r="AQ2019" s="72"/>
      <c r="AR2019" s="72"/>
      <c r="AS2019" s="72"/>
      <c r="AT2019" s="72"/>
      <c r="AU2019" s="72"/>
      <c r="AV2019" s="72"/>
      <c r="AW2019" s="72"/>
      <c r="AX2019" s="72"/>
      <c r="AY2019" s="72"/>
      <c r="AZ2019" s="72"/>
      <c r="BA2019" s="72"/>
      <c r="BB2019" s="72"/>
      <c r="BC2019" s="72"/>
      <c r="BD2019" s="72"/>
      <c r="BE2019" s="72"/>
      <c r="BF2019" s="72"/>
      <c r="BG2019" s="72"/>
      <c r="BH2019" s="72"/>
      <c r="BI2019" s="72"/>
      <c r="BJ2019" s="72"/>
      <c r="BK2019" s="72"/>
      <c r="BL2019" s="72"/>
      <c r="BM2019" s="72"/>
      <c r="BN2019" s="72"/>
      <c r="BO2019" s="72"/>
      <c r="BP2019" s="72"/>
      <c r="BQ2019" s="72"/>
      <c r="BR2019" s="72"/>
      <c r="BS2019" s="72"/>
      <c r="BT2019" s="72"/>
      <c r="BU2019" s="72"/>
      <c r="BV2019" s="72"/>
      <c r="BW2019" s="72"/>
      <c r="BX2019" s="72"/>
      <c r="BY2019" s="72"/>
      <c r="BZ2019" s="72"/>
      <c r="CA2019" s="72"/>
      <c r="CB2019" s="72"/>
      <c r="CC2019" s="72"/>
      <c r="CD2019" s="72"/>
      <c r="CE2019" s="72"/>
      <c r="CF2019" s="72"/>
      <c r="CG2019" s="72"/>
      <c r="CH2019" s="72"/>
      <c r="CI2019" s="72"/>
      <c r="CJ2019" s="72"/>
      <c r="CK2019" s="72"/>
      <c r="CL2019" s="72"/>
      <c r="CO2019" s="72"/>
      <c r="CP2019" s="72"/>
      <c r="CQ2019" s="72"/>
      <c r="CR2019" s="72"/>
      <c r="CS2019" s="72"/>
      <c r="CT2019" s="72"/>
      <c r="CU2019" s="72"/>
      <c r="CV2019" s="72"/>
      <c r="CW2019" s="72"/>
      <c r="CX2019" s="72"/>
      <c r="CY2019" s="72"/>
      <c r="CZ2019" s="72"/>
      <c r="DA2019" s="72"/>
      <c r="DB2019" s="72"/>
      <c r="DC2019" s="72"/>
      <c r="DD2019" s="72"/>
      <c r="DE2019" s="72"/>
      <c r="DF2019" s="72"/>
      <c r="DG2019" s="72"/>
      <c r="DH2019" s="72"/>
      <c r="DI2019" s="72"/>
      <c r="DJ2019" s="72"/>
      <c r="DK2019" s="72"/>
      <c r="DL2019" s="72"/>
    </row>
    <row r="2020" spans="2:116" x14ac:dyDescent="0.4">
      <c r="C2020" t="s">
        <v>233</v>
      </c>
      <c r="D2020" t="s">
        <v>424</v>
      </c>
      <c r="E2020" s="8" t="str">
        <f t="shared" si="3371"/>
        <v>2020 FAINT-F</v>
      </c>
      <c r="G2020" s="125" t="str">
        <f>"Amortization - "&amp;SUBSTITUTE(G2012,":","")</f>
        <v>Amortization - Fixed secondary intangible assets</v>
      </c>
      <c r="J2020" s="80">
        <f>SUMIF($3:$3,I$2,2018:2018)</f>
        <v>0</v>
      </c>
      <c r="K2020" s="80">
        <f>SUMIF($3:$3,K$2,2018:2018)</f>
        <v>0</v>
      </c>
      <c r="L2020" s="80">
        <f>SUMIF($3:$3,L$2,2018:2018)</f>
        <v>0</v>
      </c>
      <c r="M2020" s="80">
        <f>SUMIF($3:$3,M$2,2018:2018)</f>
        <v>0</v>
      </c>
      <c r="N2020" s="80">
        <f>SUMIF($3:$3,N$2,2018:2018)</f>
        <v>0</v>
      </c>
      <c r="O2020" s="80">
        <f>SUMIF($3:$3,O$2,2018:2018)</f>
        <v>0</v>
      </c>
      <c r="P2020" s="80">
        <f>SUMIF($3:$3,P$2,2018:2018)</f>
        <v>0</v>
      </c>
      <c r="R2020" s="24"/>
      <c r="S2020" s="80" cm="1">
        <f t="array" aca="1" ref="S2020" ca="1">(SUM(INDEX(2015:2015,1,MAX(COLUMN($R:$R),COLUMN()-($H2014*12-1))):S2017)/($H2014*12)+IF($R2022=0,0,SUM(INDEX(2020:2020,1,MAX(COLUMN($R:$R),COLUMN()-(($H2014-$H2015)*12))):S2022)/(($H2014)*12)))</f>
        <v>-3.1073446327683616</v>
      </c>
      <c r="T2020" s="80" cm="1">
        <f t="array" aca="1" ref="T2020" ca="1">(SUM(INDEX(2015:2015,1,MAX(COLUMN($R:$R),COLUMN()-($H2014*12-1))):T2017)/($H2014*12)+IF($R2022=0,0,SUM(INDEX(2020:2020,1,MAX(COLUMN($R:$R),COLUMN()-(($H2014-$H2015)*12))):T2022)/(($H2014)*12)))</f>
        <v>-4.5724408694819498</v>
      </c>
      <c r="U2020" s="80" cm="1">
        <f t="array" aca="1" ref="U2020" ca="1">(SUM(INDEX(2015:2015,1,MAX(COLUMN($R:$R),COLUMN()-($H2014*12-1))):U2017)/($H2014*12)+IF($R2022=0,0,SUM(INDEX(2020:2020,1,MAX(COLUMN($R:$R),COLUMN()-(($H2014-$H2015)*12))):U2022)/(($H2014)*12)))</f>
        <v>-6.0623692458008529</v>
      </c>
      <c r="V2020" s="80" cm="1">
        <f t="array" aca="1" ref="V2020" ca="1">(SUM(INDEX(2015:2015,1,MAX(COLUMN($R:$R),COLUMN()-($H2014*12-1))):V2017)/($H2014*12)+IF($R2022=0,0,SUM(INDEX(2020:2020,1,MAX(COLUMN($R:$R),COLUMN()-(($H2014-$H2015)*12))):V2022)/(($H2014)*12)))</f>
        <v>-7.5775506454471948</v>
      </c>
      <c r="W2020" s="80" cm="1">
        <f t="array" aca="1" ref="W2020" ca="1">(SUM(INDEX(2015:2015,1,MAX(COLUMN($R:$R),COLUMN()-($H2014*12-1))):W2017)/($H2014*12)+IF($R2022=0,0,SUM(INDEX(2020:2020,1,MAX(COLUMN($R:$R),COLUMN()-(($H2014-$H2015)*12))):W2022)/(($H2014)*12)))</f>
        <v>-9.1184130857655088</v>
      </c>
      <c r="X2020" s="80" cm="1">
        <f t="array" aca="1" ref="X2020" ca="1">(SUM(INDEX(2015:2015,1,MAX(COLUMN($R:$R),COLUMN()-($H2014*12-1))):X2017)/($H2014*12)+IF($R2022=0,0,SUM(INDEX(2020:2020,1,MAX(COLUMN($R:$R),COLUMN()-(($H2014-$H2015)*12))):X2022)/(($H2014)*12)))</f>
        <v>-10.68539183863159</v>
      </c>
      <c r="Y2020" s="80" cm="1">
        <f t="array" aca="1" ref="Y2020" ca="1">(SUM(INDEX(2015:2015,1,MAX(COLUMN($R:$R),COLUMN()-($H2014*12-1))):Y2017)/($H2014*12)+IF($R2022=0,0,SUM(INDEX(2020:2020,1,MAX(COLUMN($R:$R),COLUMN()-(($H2014-$H2015)*12))):Y2022)/(($H2014)*12)))</f>
        <v>-12.278929553410656</v>
      </c>
      <c r="Z2020" s="80" cm="1">
        <f t="array" aca="1" ref="Z2020" ca="1">(SUM(INDEX(2015:2015,1,MAX(COLUMN($R:$R),COLUMN()-($H2014*12-1))):Z2017)/($H2014*12)+IF($R2022=0,0,SUM(INDEX(2020:2020,1,MAX(COLUMN($R:$R),COLUMN()-(($H2014-$H2015)*12))):Z2022)/(($H2014)*12)))</f>
        <v>-13.899476381999538</v>
      </c>
      <c r="AA2020" s="80" cm="1">
        <f t="array" aca="1" ref="AA2020" ca="1">(SUM(INDEX(2015:2015,1,MAX(COLUMN($R:$R),COLUMN()-($H2014*12-1))):AA2017)/($H2014*12)+IF($R2022=0,0,SUM(INDEX(2020:2020,1,MAX(COLUMN($R:$R),COLUMN()-(($H2014-$H2015)*12))):AA2022)/(($H2014)*12)))</f>
        <v>-15.547490105988231</v>
      </c>
      <c r="AB2020" s="80" cm="1">
        <f t="array" aca="1" ref="AB2020" ca="1">(SUM(INDEX(2015:2015,1,MAX(COLUMN($R:$R),COLUMN()-($H2014*12-1))):AB2017)/($H2014*12)+IF($R2022=0,0,SUM(INDEX(2020:2020,1,MAX(COLUMN($R:$R),COLUMN()-(($H2014-$H2015)*12))):AB2022)/(($H2014)*12)))</f>
        <v>-17.223436265976733</v>
      </c>
      <c r="AC2020" s="80" cm="1">
        <f t="array" aca="1" ref="AC2020" ca="1">(SUM(INDEX(2015:2015,1,MAX(COLUMN($R:$R),COLUMN()-($H2014*12-1))):AC2017)/($H2014*12)+IF($R2022=0,0,SUM(INDEX(2020:2020,1,MAX(COLUMN($R:$R),COLUMN()-(($H2014-$H2015)*12))):AC2022)/(($H2014)*12)))</f>
        <v>-18.927788293083683</v>
      </c>
      <c r="AD2020" s="80" cm="1">
        <f t="array" aca="1" ref="AD2020" ca="1">(SUM(INDEX(2015:2015,1,MAX(COLUMN($R:$R),COLUMN()-($H2014*12-1))):AD2017)/($H2014*12)+IF($R2022=0,0,SUM(INDEX(2020:2020,1,MAX(COLUMN($R:$R),COLUMN()-(($H2014-$H2015)*12))):AD2022)/(($H2014)*12)))</f>
        <v>-20.661027642683973</v>
      </c>
      <c r="AE2020" s="80" cm="1">
        <f t="array" aca="1" ref="AE2020" ca="1">(SUM(INDEX(2015:2015,1,MAX(COLUMN($R:$R),COLUMN()-($H2014*12-1))):AE2017)/($H2014*12)+IF($R2022=0,0,SUM(INDEX(2020:2020,1,MAX(COLUMN($R:$R),COLUMN()-(($H2014-$H2015)*12))):AE2022)/(($H2014)*12)))</f>
        <v>-22.423643930413078</v>
      </c>
      <c r="AF2020" s="80" cm="1">
        <f t="array" aca="1" ref="AF2020" ca="1">(SUM(INDEX(2015:2015,1,MAX(COLUMN($R:$R),COLUMN()-($H2014*12-1))):AF2017)/($H2014*12)+IF($R2022=0,0,SUM(INDEX(2020:2020,1,MAX(COLUMN($R:$R),COLUMN()-(($H2014-$H2015)*12))):AF2022)/(($H2014)*12)))</f>
        <v>-24.216135070476579</v>
      </c>
      <c r="AG2020" s="80" cm="1">
        <f t="array" aca="1" ref="AG2020" ca="1">(SUM(INDEX(2015:2015,1,MAX(COLUMN($R:$R),COLUMN()-($H2014*12-1))):AG2017)/($H2014*12)+IF($R2022=0,0,SUM(INDEX(2020:2020,1,MAX(COLUMN($R:$R),COLUMN()-(($H2014-$H2015)*12))):AG2022)/(($H2014)*12)))</f>
        <v>-26.039007416303861</v>
      </c>
      <c r="AH2020" s="80" cm="1">
        <f t="array" aca="1" ref="AH2020" ca="1">(SUM(INDEX(2015:2015,1,MAX(COLUMN($R:$R),COLUMN()-($H2014*12-1))):AH2017)/($H2014*12)+IF($R2022=0,0,SUM(INDEX(2020:2020,1,MAX(COLUMN($R:$R),COLUMN()-(($H2014-$H2015)*12))):AH2022)/(($H2014)*12)))</f>
        <v>-27.89277590358585</v>
      </c>
      <c r="AI2020" s="80" cm="1">
        <f t="array" aca="1" ref="AI2020" ca="1">(SUM(INDEX(2015:2015,1,MAX(COLUMN($R:$R),COLUMN()-($H2014*12-1))):AI2017)/($H2014*12)+IF($R2022=0,0,SUM(INDEX(2020:2020,1,MAX(COLUMN($R:$R),COLUMN()-(($H2014-$H2015)*12))):AI2022)/(($H2014)*12)))</f>
        <v>-29.77796419573702</v>
      </c>
      <c r="AJ2020" s="80" cm="1">
        <f t="array" aca="1" ref="AJ2020" ca="1">(SUM(INDEX(2015:2015,1,MAX(COLUMN($R:$R),COLUMN()-($H2014*12-1))):AJ2017)/($H2014*12)+IF($R2022=0,0,SUM(INDEX(2020:2020,1,MAX(COLUMN($R:$R),COLUMN()-(($H2014-$H2015)*12))):AJ2022)/(($H2014)*12)))</f>
        <v>-31.695104831822956</v>
      </c>
      <c r="AK2020" s="80" cm="1">
        <f t="array" aca="1" ref="AK2020" ca="1">(SUM(INDEX(2015:2015,1,MAX(COLUMN($R:$R),COLUMN()-($H2014*12-1))):AK2017)/($H2014*12)+IF($R2022=0,0,SUM(INDEX(2020:2020,1,MAX(COLUMN($R:$R),COLUMN()-(($H2014-$H2015)*12))):AK2022)/(($H2014)*12)))</f>
        <v>-33.644739376995098</v>
      </c>
      <c r="AL2020" s="80" cm="1">
        <f t="array" aca="1" ref="AL2020" ca="1">(SUM(INDEX(2015:2015,1,MAX(COLUMN($R:$R),COLUMN()-($H2014*12-1))):AL2017)/($H2014*12)+IF($R2022=0,0,SUM(INDEX(2020:2020,1,MAX(COLUMN($R:$R),COLUMN()-(($H2014-$H2015)*12))):AL2022)/(($H2014)*12)))</f>
        <v>-35.627418575475239</v>
      </c>
      <c r="AM2020" s="80" cm="1">
        <f t="array" aca="1" ref="AM2020" ca="1">(SUM(INDEX(2015:2015,1,MAX(COLUMN($R:$R),COLUMN()-($H2014*12-1))):AM2017)/($H2014*12)+IF($R2022=0,0,SUM(INDEX(2020:2020,1,MAX(COLUMN($R:$R),COLUMN()-(($H2014-$H2015)*12))):AM2022)/(($H2014)*12)))</f>
        <v>-37.64370250613301</v>
      </c>
      <c r="AN2020" s="80" cm="1">
        <f t="array" aca="1" ref="AN2020" ca="1">(SUM(INDEX(2015:2015,1,MAX(COLUMN($R:$R),COLUMN()-($H2014*12-1))):AN2017)/($H2014*12)+IF($R2022=0,0,SUM(INDEX(2020:2020,1,MAX(COLUMN($R:$R),COLUMN()-(($H2014-$H2015)*12))):AN2022)/(($H2014)*12)))</f>
        <v>-39.694160740700234</v>
      </c>
      <c r="AO2020" s="80" cm="1">
        <f t="array" aca="1" ref="AO2020" ca="1">(SUM(INDEX(2015:2015,1,MAX(COLUMN($R:$R),COLUMN()-($H2014*12-1))):AO2017)/($H2014*12)+IF($R2022=0,0,SUM(INDEX(2020:2020,1,MAX(COLUMN($R:$R),COLUMN()-(($H2014-$H2015)*12))):AO2022)/(($H2014)*12)))</f>
        <v>-41.77937250466691</v>
      </c>
      <c r="AP2020" s="80" cm="1">
        <f t="array" aca="1" ref="AP2020" ca="1">(SUM(INDEX(2015:2015,1,MAX(COLUMN($R:$R),COLUMN()-($H2014*12-1))):AP2017)/($H2014*12)+IF($R2022=0,0,SUM(INDEX(2020:2020,1,MAX(COLUMN($R:$R),COLUMN()-(($H2014-$H2015)*12))):AP2022)/(($H2014)*12)))</f>
        <v>-43.899926840904193</v>
      </c>
      <c r="AQ2020" s="80" cm="1">
        <f t="array" aca="1" ref="AQ2020" ca="1">(SUM(INDEX(2015:2015,1,MAX(COLUMN($R:$R),COLUMN()-($H2014*12-1))):AQ2017)/($H2014*12)+IF($R2022=0,0,SUM(INDEX(2020:2020,1,MAX(COLUMN($R:$R),COLUMN()-(($H2014-$H2015)*12))):AQ2022)/(($H2014)*12)))</f>
        <v>-44.361507521823469</v>
      </c>
      <c r="AR2020" s="80" cm="1">
        <f t="array" aca="1" ref="AR2020" ca="1">(SUM(INDEX(2015:2015,1,MAX(COLUMN($R:$R),COLUMN()-($H2014*12-1))):AR2017)/($H2014*12)+IF($R2022=0,0,SUM(INDEX(2020:2020,1,MAX(COLUMN($R:$R),COLUMN()-(($H2014-$H2015)*12))):AR2022)/(($H2014)*12)))</f>
        <v>-46.473160000169045</v>
      </c>
      <c r="AS2020" s="80" cm="1">
        <f t="array" aca="1" ref="AS2020" ca="1">(SUM(INDEX(2015:2015,1,MAX(COLUMN($R:$R),COLUMN()-($H2014*12-1))):AS2017)/($H2014*12)+IF($R2022=0,0,SUM(INDEX(2020:2020,1,MAX(COLUMN($R:$R),COLUMN()-(($H2014-$H2015)*12))):AS2022)/(($H2014)*12)))</f>
        <v>-48.595771058881255</v>
      </c>
      <c r="AT2020" s="80" cm="1">
        <f t="array" aca="1" ref="AT2020" ca="1">(SUM(INDEX(2015:2015,1,MAX(COLUMN($R:$R),COLUMN()-($H2014*12-1))):AT2017)/($H2014*12)+IF($R2022=0,0,SUM(INDEX(2020:2020,1,MAX(COLUMN($R:$R),COLUMN()-(($H2014-$H2015)*12))):AT2022)/(($H2014)*12)))</f>
        <v>-50.729105552888271</v>
      </c>
      <c r="AU2020" s="80" cm="1">
        <f t="array" aca="1" ref="AU2020" ca="1">(SUM(INDEX(2015:2015,1,MAX(COLUMN($R:$R),COLUMN()-($H2014*12-1))):AU2017)/($H2014*12)+IF($R2022=0,0,SUM(INDEX(2020:2020,1,MAX(COLUMN($R:$R),COLUMN()-(($H2014-$H2015)*12))):AU2022)/(($H2014)*12)))</f>
        <v>-52.872917217986149</v>
      </c>
      <c r="AV2020" s="80" cm="1">
        <f t="array" aca="1" ref="AV2020" ca="1">(SUM(INDEX(2015:2015,1,MAX(COLUMN($R:$R),COLUMN()-($H2014*12-1))):AV2017)/($H2014*12)+IF($R2022=0,0,SUM(INDEX(2020:2020,1,MAX(COLUMN($R:$R),COLUMN()-(($H2014-$H2015)*12))):AV2022)/(($H2014)*12)))</f>
        <v>-55.026948361470112</v>
      </c>
      <c r="AW2020" s="80" cm="1">
        <f t="array" aca="1" ref="AW2020" ca="1">(SUM(INDEX(2015:2015,1,MAX(COLUMN($R:$R),COLUMN()-($H2014*12-1))):AW2017)/($H2014*12)+IF($R2022=0,0,SUM(INDEX(2020:2020,1,MAX(COLUMN($R:$R),COLUMN()-(($H2014-$H2015)*12))):AW2022)/(($H2014)*12)))</f>
        <v>-57.190929545473026</v>
      </c>
      <c r="AX2020" s="80" cm="1">
        <f t="array" aca="1" ref="AX2020" ca="1">(SUM(INDEX(2015:2015,1,MAX(COLUMN($R:$R),COLUMN()-($H2014*12-1))):AX2017)/($H2014*12)+IF($R2022=0,0,SUM(INDEX(2020:2020,1,MAX(COLUMN($R:$R),COLUMN()-(($H2014-$H2015)*12))):AX2022)/(($H2014)*12)))</f>
        <v>-59.364579262852622</v>
      </c>
      <c r="AY2020" s="80" cm="1">
        <f t="array" aca="1" ref="AY2020" ca="1">(SUM(INDEX(2015:2015,1,MAX(COLUMN($R:$R),COLUMN()-($H2014*12-1))):AY2017)/($H2014*12)+IF($R2022=0,0,SUM(INDEX(2020:2020,1,MAX(COLUMN($R:$R),COLUMN()-(($H2014-$H2015)*12))):AY2022)/(($H2014)*12)))</f>
        <v>-61.547603605465952</v>
      </c>
      <c r="AZ2020" s="80" cm="1">
        <f t="array" aca="1" ref="AZ2020" ca="1">(SUM(INDEX(2015:2015,1,MAX(COLUMN($R:$R),COLUMN()-($H2014*12-1))):AZ2017)/($H2014*12)+IF($R2022=0,0,SUM(INDEX(2020:2020,1,MAX(COLUMN($R:$R),COLUMN()-(($H2014-$H2015)*12))):AZ2022)/(($H2014)*12)))</f>
        <v>-63.739695924666151</v>
      </c>
      <c r="BA2020" s="80" cm="1">
        <f t="array" aca="1" ref="BA2020" ca="1">(SUM(INDEX(2015:2015,1,MAX(COLUMN($R:$R),COLUMN()-($H2014*12-1))):BA2017)/($H2014*12)+IF($R2022=0,0,SUM(INDEX(2020:2020,1,MAX(COLUMN($R:$R),COLUMN()-(($H2014-$H2015)*12))):BA2022)/(($H2014)*12)))</f>
        <v>-65.940536483852966</v>
      </c>
      <c r="BB2020" s="80" cm="1">
        <f t="array" aca="1" ref="BB2020" ca="1">(SUM(INDEX(2015:2015,1,MAX(COLUMN($R:$R),COLUMN()-($H2014*12-1))):BB2017)/($H2014*12)+IF($R2022=0,0,SUM(INDEX(2020:2020,1,MAX(COLUMN($R:$R),COLUMN()-(($H2014-$H2015)*12))):BB2022)/(($H2014)*12)))</f>
        <v>-68.149792102905565</v>
      </c>
      <c r="BC2020" s="80" cm="1">
        <f t="array" aca="1" ref="BC2020" ca="1">(SUM(INDEX(2015:2015,1,MAX(COLUMN($R:$R),COLUMN()-($H2014*12-1))):BC2017)/($H2014*12)+IF($R2022=0,0,SUM(INDEX(2020:2020,1,MAX(COLUMN($R:$R),COLUMN()-(($H2014-$H2015)*12))):BC2022)/(($H2014)*12)))</f>
        <v>-70.367115794321748</v>
      </c>
      <c r="BD2020" s="80" cm="1">
        <f t="array" aca="1" ref="BD2020" ca="1">(SUM(INDEX(2015:2015,1,MAX(COLUMN($R:$R),COLUMN()-($H2014*12-1))):BD2017)/($H2014*12)+IF($R2022=0,0,SUM(INDEX(2020:2020,1,MAX(COLUMN($R:$R),COLUMN()-(($H2014-$H2015)*12))):BD2022)/(($H2014)*12)))</f>
        <v>-72.592146390885176</v>
      </c>
      <c r="BE2020" s="80" cm="1">
        <f t="array" aca="1" ref="BE2020" ca="1">(SUM(INDEX(2015:2015,1,MAX(COLUMN($R:$R),COLUMN()-($H2014*12-1))):BE2017)/($H2014*12)+IF($R2022=0,0,SUM(INDEX(2020:2020,1,MAX(COLUMN($R:$R),COLUMN()-(($H2014-$H2015)*12))):BE2022)/(($H2014)*12)))</f>
        <v>-74.824508164677411</v>
      </c>
      <c r="BF2020" s="80" cm="1">
        <f t="array" aca="1" ref="BF2020" ca="1">(SUM(INDEX(2015:2015,1,MAX(COLUMN($R:$R),COLUMN()-($H2014*12-1))):BF2017)/($H2014*12)+IF($R2022=0,0,SUM(INDEX(2020:2020,1,MAX(COLUMN($R:$R),COLUMN()-(($H2014-$H2015)*12))):BF2022)/(($H2014)*12)))</f>
        <v>-77.063810437248719</v>
      </c>
      <c r="BG2020" s="80" cm="1">
        <f t="array" aca="1" ref="BG2020" ca="1">(SUM(INDEX(2015:2015,1,MAX(COLUMN($R:$R),COLUMN()-($H2014*12-1))):BG2017)/($H2014*12)+IF($R2022=0,0,SUM(INDEX(2020:2020,1,MAX(COLUMN($R:$R),COLUMN()-(($H2014-$H2015)*12))):BG2022)/(($H2014)*12)))</f>
        <v>-79.309647180757125</v>
      </c>
      <c r="BH2020" s="80" cm="1">
        <f t="array" aca="1" ref="BH2020" ca="1">(SUM(INDEX(2015:2015,1,MAX(COLUMN($R:$R),COLUMN()-($H2014*12-1))):BH2017)/($H2014*12)+IF($R2022=0,0,SUM(INDEX(2020:2020,1,MAX(COLUMN($R:$R),COLUMN()-(($H2014-$H2015)*12))):BH2022)/(($H2014)*12)))</f>
        <v>-81.561596609881761</v>
      </c>
      <c r="BI2020" s="80" cm="1">
        <f t="array" aca="1" ref="BI2020" ca="1">(SUM(INDEX(2015:2015,1,MAX(COLUMN($R:$R),COLUMN()-($H2014*12-1))):BI2017)/($H2014*12)+IF($R2022=0,0,SUM(INDEX(2020:2020,1,MAX(COLUMN($R:$R),COLUMN()-(($H2014-$H2015)*12))):BI2022)/(($H2014)*12)))</f>
        <v>-83.819220764312149</v>
      </c>
      <c r="BJ2020" s="80" cm="1">
        <f t="array" aca="1" ref="BJ2020" ca="1">(SUM(INDEX(2015:2015,1,MAX(COLUMN($R:$R),COLUMN()-($H2014*12-1))):BJ2017)/($H2014*12)+IF($R2022=0,0,SUM(INDEX(2020:2020,1,MAX(COLUMN($R:$R),COLUMN()-(($H2014-$H2015)*12))):BJ2022)/(($H2014)*12)))</f>
        <v>-86.082065081611304</v>
      </c>
      <c r="BK2020" s="80" cm="1">
        <f t="array" aca="1" ref="BK2020" ca="1">(SUM(INDEX(2015:2015,1,MAX(COLUMN($R:$R),COLUMN()-($H2014*12-1))):BK2017)/($H2014*12)+IF($R2022=0,0,SUM(INDEX(2020:2020,1,MAX(COLUMN($R:$R),COLUMN()-(($H2014-$H2015)*12))):BK2022)/(($H2014)*12)))</f>
        <v>-88.34965796024639</v>
      </c>
      <c r="BL2020" s="80" cm="1">
        <f t="array" aca="1" ref="BL2020" ca="1">(SUM(INDEX(2015:2015,1,MAX(COLUMN($R:$R),COLUMN()-($H2014*12-1))):BL2017)/($H2014*12)+IF($R2022=0,0,SUM(INDEX(2020:2020,1,MAX(COLUMN($R:$R),COLUMN()-(($H2014-$H2015)*12))):BL2022)/(($H2014)*12)))</f>
        <v>-90.621510312575992</v>
      </c>
      <c r="BM2020" s="80" cm="1">
        <f t="array" aca="1" ref="BM2020" ca="1">(SUM(INDEX(2015:2015,1,MAX(COLUMN($R:$R),COLUMN()-($H2014*12-1))):BM2017)/($H2014*12)+IF($R2022=0,0,SUM(INDEX(2020:2020,1,MAX(COLUMN($R:$R),COLUMN()-(($H2014-$H2015)*12))):BM2022)/(($H2014)*12)))</f>
        <v>-92.897115107579538</v>
      </c>
      <c r="BN2020" s="80" cm="1">
        <f t="array" aca="1" ref="BN2020" ca="1">(SUM(INDEX(2015:2015,1,MAX(COLUMN($R:$R),COLUMN()-($H2014*12-1))):BN2017)/($H2014*12)+IF($R2022=0,0,SUM(INDEX(2020:2020,1,MAX(COLUMN($R:$R),COLUMN()-(($H2014-$H2015)*12))):BN2022)/(($H2014)*12)))</f>
        <v>-95.175946903109136</v>
      </c>
      <c r="BO2020" s="80" cm="1">
        <f t="array" aca="1" ref="BO2020" ca="1">(SUM(INDEX(2015:2015,1,MAX(COLUMN($R:$R),COLUMN()-($H2014*12-1))):BO2017)/($H2014*12)+IF($R2022=0,0,SUM(INDEX(2020:2020,1,MAX(COLUMN($R:$R),COLUMN()-(($H2014-$H2015)*12))):BO2022)/(($H2014)*12)))</f>
        <v>-97.457461367440288</v>
      </c>
      <c r="BP2020" s="80" cm="1">
        <f t="array" aca="1" ref="BP2020" ca="1">(SUM(INDEX(2015:2015,1,MAX(COLUMN($R:$R),COLUMN()-($H2014*12-1))):BP2017)/($H2014*12)+IF($R2022=0,0,SUM(INDEX(2020:2020,1,MAX(COLUMN($R:$R),COLUMN()-(($H2014-$H2015)*12))):BP2022)/(($H2014)*12)))</f>
        <v>-99.769822167083532</v>
      </c>
      <c r="BQ2020" s="80" cm="1">
        <f t="array" aca="1" ref="BQ2020" ca="1">(SUM(INDEX(2015:2015,1,MAX(COLUMN($R:$R),COLUMN()-($H2014*12-1))):BQ2017)/($H2014*12)+IF($R2022=0,0,SUM(INDEX(2020:2020,1,MAX(COLUMN($R:$R),COLUMN()-(($H2014-$H2015)*12))):BQ2022)/(($H2014)*12)))</f>
        <v>-102.08558480268094</v>
      </c>
      <c r="BR2020" s="80" cm="1">
        <f t="array" aca="1" ref="BR2020" ca="1">(SUM(INDEX(2015:2015,1,MAX(COLUMN($R:$R),COLUMN()-($H2014*12-1))):BR2017)/($H2014*12)+IF($R2022=0,0,SUM(INDEX(2020:2020,1,MAX(COLUMN($R:$R),COLUMN()-(($H2014-$H2015)*12))):BR2022)/(($H2014)*12)))</f>
        <v>-104.40462119381877</v>
      </c>
      <c r="BS2020" s="80" cm="1">
        <f t="array" aca="1" ref="BS2020" ca="1">(SUM(INDEX(2015:2015,1,MAX(COLUMN($R:$R),COLUMN()-($H2014*12-1))):BS2017)/($H2014*12)+IF($R2022=0,0,SUM(INDEX(2020:2020,1,MAX(COLUMN($R:$R),COLUMN()-(($H2014-$H2015)*12))):BS2022)/(($H2014)*12)))</f>
        <v>-106.72680507473849</v>
      </c>
      <c r="BT2020" s="80" cm="1">
        <f t="array" aca="1" ref="BT2020" ca="1">(SUM(INDEX(2015:2015,1,MAX(COLUMN($R:$R),COLUMN()-($H2014*12-1))):BT2017)/($H2014*12)+IF($R2022=0,0,SUM(INDEX(2020:2020,1,MAX(COLUMN($R:$R),COLUMN()-(($H2014-$H2015)*12))):BT2022)/(($H2014)*12)))</f>
        <v>-109.0520122135535</v>
      </c>
      <c r="BU2020" s="80" cm="1">
        <f t="array" aca="1" ref="BU2020" ca="1">(SUM(INDEX(2015:2015,1,MAX(COLUMN($R:$R),COLUMN()-($H2014*12-1))):BU2017)/($H2014*12)+IF($R2022=0,0,SUM(INDEX(2020:2020,1,MAX(COLUMN($R:$R),COLUMN()-(($H2014-$H2015)*12))):BU2022)/(($H2014)*12)))</f>
        <v>-111.38012064042496</v>
      </c>
      <c r="BV2020" s="80" cm="1">
        <f t="array" aca="1" ref="BV2020" ca="1">(SUM(INDEX(2015:2015,1,MAX(COLUMN($R:$R),COLUMN()-($H2014*12-1))):BV2017)/($H2014*12)+IF($R2022=0,0,SUM(INDEX(2020:2020,1,MAX(COLUMN($R:$R),COLUMN()-(($H2014-$H2015)*12))):BV2022)/(($H2014)*12)))</f>
        <v>-113.71101088497218</v>
      </c>
      <c r="BW2020" s="80" cm="1">
        <f t="array" aca="1" ref="BW2020" ca="1">(SUM(INDEX(2015:2015,1,MAX(COLUMN($R:$R),COLUMN()-($H2014*12-1))):BW2017)/($H2014*12)+IF($R2022=0,0,SUM(INDEX(2020:2020,1,MAX(COLUMN($R:$R),COLUMN()-(($H2014-$H2015)*12))):BW2022)/(($H2014)*12)))</f>
        <v>-116.04456622320018</v>
      </c>
      <c r="BX2020" s="80" cm="1">
        <f t="array" aca="1" ref="BX2020" ca="1">(SUM(INDEX(2015:2015,1,MAX(COLUMN($R:$R),COLUMN()-($H2014*12-1))):BX2017)/($H2014*12)+IF($R2022=0,0,SUM(INDEX(2020:2020,1,MAX(COLUMN($R:$R),COLUMN()-(($H2014-$H2015)*12))):BX2022)/(($H2014)*12)))</f>
        <v>-118.38067293423522</v>
      </c>
      <c r="BY2020" s="80" cm="1">
        <f t="array" aca="1" ref="BY2020" ca="1">(SUM(INDEX(2015:2015,1,MAX(COLUMN($R:$R),COLUMN()-($H2014*12-1))):BY2017)/($H2014*12)+IF($R2022=0,0,SUM(INDEX(2020:2020,1,MAX(COLUMN($R:$R),COLUMN()-(($H2014-$H2015)*12))):BY2022)/(($H2014)*12)))</f>
        <v>-120.71922056716575</v>
      </c>
      <c r="BZ2020" s="80" cm="1">
        <f t="array" aca="1" ref="BZ2020" ca="1">(SUM(INDEX(2015:2015,1,MAX(COLUMN($R:$R),COLUMN()-($H2014*12-1))):BZ2017)/($H2014*12)+IF($R2022=0,0,SUM(INDEX(2020:2020,1,MAX(COLUMN($R:$R),COLUMN()-(($H2014-$H2015)*12))):BZ2022)/(($H2014)*12)))</f>
        <v>-123.06010221829536</v>
      </c>
      <c r="CA2020" s="80" cm="1">
        <f t="array" aca="1" ref="CA2020" ca="1">(SUM(INDEX(2015:2015,1,MAX(COLUMN($R:$R),COLUMN()-($H2014*12-1))):CA2017)/($H2014*12)+IF($R2022=0,0,SUM(INDEX(2020:2020,1,MAX(COLUMN($R:$R),COLUMN()-(($H2014-$H2015)*12))):CA2022)/(($H2014)*12)))</f>
        <v>-123.99078544059009</v>
      </c>
      <c r="CB2020" s="80" cm="1">
        <f t="array" aca="1" ref="CB2020" ca="1">(SUM(INDEX(2015:2015,1,MAX(COLUMN($R:$R),COLUMN()-($H2014*12-1))):CB2017)/($H2014*12)+IF($R2022=0,0,SUM(INDEX(2020:2020,1,MAX(COLUMN($R:$R),COLUMN()-(($H2014-$H2015)*12))):CB2022)/(($H2014)*12)))</f>
        <v>-124.8996611973065</v>
      </c>
      <c r="CC2020" s="80" cm="1">
        <f t="array" aca="1" ref="CC2020" ca="1">(SUM(INDEX(2015:2015,1,MAX(COLUMN($R:$R),COLUMN()-($H2014*12-1))):CC2017)/($H2014*12)+IF($R2022=0,0,SUM(INDEX(2020:2020,1,MAX(COLUMN($R:$R),COLUMN()-(($H2014-$H2015)*12))):CC2022)/(($H2014)*12)))</f>
        <v>-125.78622924487297</v>
      </c>
      <c r="CD2020" s="80" cm="1">
        <f t="array" aca="1" ref="CD2020" ca="1">(SUM(INDEX(2015:2015,1,MAX(COLUMN($R:$R),COLUMN()-($H2014*12-1))):CD2017)/($H2014*12)+IF($R2022=0,0,SUM(INDEX(2020:2020,1,MAX(COLUMN($R:$R),COLUMN()-(($H2014-$H2015)*12))):CD2022)/(($H2014)*12)))</f>
        <v>-126.64998722928306</v>
      </c>
      <c r="CE2020" s="80" cm="1">
        <f t="array" aca="1" ref="CE2020" ca="1">(SUM(INDEX(2015:2015,1,MAX(COLUMN($R:$R),COLUMN()-($H2014*12-1))):CE2017)/($H2014*12)+IF($R2022=0,0,SUM(INDEX(2020:2020,1,MAX(COLUMN($R:$R),COLUMN()-(($H2014-$H2015)*12))):CE2022)/(($H2014)*12)))</f>
        <v>-127.49043090372433</v>
      </c>
      <c r="CF2020" s="80" cm="1">
        <f t="array" aca="1" ref="CF2020" ca="1">(SUM(INDEX(2015:2015,1,MAX(COLUMN($R:$R),COLUMN()-($H2014*12-1))):CF2017)/($H2014*12)+IF($R2022=0,0,SUM(INDEX(2020:2020,1,MAX(COLUMN($R:$R),COLUMN()-(($H2014-$H2015)*12))):CF2022)/(($H2014)*12)))</f>
        <v>-128.30705435665598</v>
      </c>
      <c r="CG2020" s="80" cm="1">
        <f t="array" aca="1" ref="CG2020" ca="1">(SUM(INDEX(2015:2015,1,MAX(COLUMN($R:$R),COLUMN()-($H2014*12-1))):CG2017)/($H2014*12)+IF($R2022=0,0,SUM(INDEX(2020:2020,1,MAX(COLUMN($R:$R),COLUMN()-(($H2014-$H2015)*12))):CG2022)/(($H2014)*12)))</f>
        <v>-129.09935025066909</v>
      </c>
      <c r="CH2020" s="80" cm="1">
        <f t="array" aca="1" ref="CH2020" ca="1">(SUM(INDEX(2015:2015,1,MAX(COLUMN($R:$R),COLUMN()-($H2014*12-1))):CH2017)/($H2014*12)+IF($R2022=0,0,SUM(INDEX(2020:2020,1,MAX(COLUMN($R:$R),COLUMN()-(($H2014-$H2015)*12))):CH2022)/(($H2014)*12)))</f>
        <v>-129.86681007247176</v>
      </c>
      <c r="CI2020" s="80" cm="1">
        <f t="array" aca="1" ref="CI2020" ca="1">(SUM(INDEX(2015:2015,1,MAX(COLUMN($R:$R),COLUMN()-($H2014*12-1))):CI2017)/($H2014*12)+IF($R2022=0,0,SUM(INDEX(2020:2020,1,MAX(COLUMN($R:$R),COLUMN()-(($H2014-$H2015)*12))):CI2022)/(($H2014)*12)))</f>
        <v>-130.60892439435074</v>
      </c>
      <c r="CJ2020" s="80" cm="1">
        <f t="array" aca="1" ref="CJ2020" ca="1">(SUM(INDEX(2015:2015,1,MAX(COLUMN($R:$R),COLUMN()-($H2014*12-1))):CJ2017)/($H2014*12)+IF($R2022=0,0,SUM(INDEX(2020:2020,1,MAX(COLUMN($R:$R),COLUMN()-(($H2014-$H2015)*12))):CJ2022)/(($H2014)*12)))</f>
        <v>-131.32518314747114</v>
      </c>
      <c r="CK2020" s="80" cm="1">
        <f t="array" aca="1" ref="CK2020" ca="1">(SUM(INDEX(2015:2015,1,MAX(COLUMN($R:$R),COLUMN()-($H2014*12-1))):CK2017)/($H2014*12)+IF($R2022=0,0,SUM(INDEX(2020:2020,1,MAX(COLUMN($R:$R),COLUMN()-(($H2014-$H2015)*12))):CK2022)/(($H2014)*12)))</f>
        <v>-132.01507590738464</v>
      </c>
      <c r="CL2020" s="80" cm="1">
        <f t="array" aca="1" ref="CL2020" ca="1">(SUM(INDEX(2015:2015,1,MAX(COLUMN($R:$R),COLUMN()-($H2014*12-1))):CL2017)/($H2014*12)+IF($R2022=0,0,SUM(INDEX(2020:2020,1,MAX(COLUMN($R:$R),COLUMN()-(($H2014-$H2015)*12))):CL2022)/(($H2014)*12)))</f>
        <v>-132.67809219212708</v>
      </c>
      <c r="CN2020" s="80"/>
      <c r="CO2020" s="80" t="e" cm="1">
        <f t="array" aca="1" ref="CO2020" ca="1">(SUM(INDEX(2015:2015,1,MAX(COLUMN($CN:$CN),COLUMN()-($H2014*4-1))):CO2017)/($H2014*4)-IF($CN2022=0,0,SUM(INDEX(2020:2020,1,MAX(COLUMN($CN:$CN),COLUMN()-(($H2014-$H2015)*4))):CO2022)/(($H2014)*4)))</f>
        <v>#N/A</v>
      </c>
      <c r="CP2020" s="80" t="e" cm="1">
        <f t="array" aca="1" ref="CP2020" ca="1">(SUM(INDEX(2015:2015,1,MAX(COLUMN($CN:$CN),COLUMN()-($H2014*4-1))):CP2017)/($H2014*4)-IF($CN2022=0,0,SUM(INDEX(2020:2020,1,MAX(COLUMN($CN:$CN),COLUMN()-(($H2014-$H2015)*4))):CP2022)/(($H2014)*4)))</f>
        <v>#N/A</v>
      </c>
      <c r="CQ2020" s="80" t="e" cm="1">
        <f t="array" aca="1" ref="CQ2020" ca="1">(SUM(INDEX(2015:2015,1,MAX(COLUMN($CN:$CN),COLUMN()-($H2014*4-1))):CQ2017)/($H2014*4)-IF($CN2022=0,0,SUM(INDEX(2020:2020,1,MAX(COLUMN($CN:$CN),COLUMN()-(($H2014-$H2015)*4))):CQ2022)/(($H2014)*4)))</f>
        <v>#N/A</v>
      </c>
      <c r="CR2020" s="80" t="e" cm="1">
        <f t="array" aca="1" ref="CR2020" ca="1">(SUM(INDEX(2015:2015,1,MAX(COLUMN($CN:$CN),COLUMN()-($H2014*4-1))):CR2017)/($H2014*4)-IF($CN2022=0,0,SUM(INDEX(2020:2020,1,MAX(COLUMN($CN:$CN),COLUMN()-(($H2014-$H2015)*4))):CR2022)/(($H2014)*4)))</f>
        <v>#N/A</v>
      </c>
      <c r="CS2020" s="80" t="e" cm="1">
        <f t="array" aca="1" ref="CS2020" ca="1">(SUM(INDEX(2015:2015,1,MAX(COLUMN($CN:$CN),COLUMN()-($H2014*4-1))):CS2017)/($H2014*4)-IF($CN2022=0,0,SUM(INDEX(2020:2020,1,MAX(COLUMN($CN:$CN),COLUMN()-(($H2014-$H2015)*4))):CS2022)/(($H2014)*4)))</f>
        <v>#N/A</v>
      </c>
      <c r="CT2020" s="80" t="e" cm="1">
        <f t="array" aca="1" ref="CT2020" ca="1">(SUM(INDEX(2015:2015,1,MAX(COLUMN($CN:$CN),COLUMN()-($H2014*4-1))):CT2017)/($H2014*4)-IF($CN2022=0,0,SUM(INDEX(2020:2020,1,MAX(COLUMN($CN:$CN),COLUMN()-(($H2014-$H2015)*4))):CT2022)/(($H2014)*4)))</f>
        <v>#N/A</v>
      </c>
      <c r="CU2020" s="80" t="e" cm="1">
        <f t="array" aca="1" ref="CU2020" ca="1">(SUM(INDEX(2015:2015,1,MAX(COLUMN($CN:$CN),COLUMN()-($H2014*4-1))):CU2017)/($H2014*4)-IF($CN2022=0,0,SUM(INDEX(2020:2020,1,MAX(COLUMN($CN:$CN),COLUMN()-(($H2014-$H2015)*4))):CU2022)/(($H2014)*4)))</f>
        <v>#N/A</v>
      </c>
      <c r="CV2020" s="80" t="e" cm="1">
        <f t="array" aca="1" ref="CV2020" ca="1">(SUM(INDEX(2015:2015,1,MAX(COLUMN($CN:$CN),COLUMN()-($H2014*4-1))):CV2017)/($H2014*4)-IF($CN2022=0,0,SUM(INDEX(2020:2020,1,MAX(COLUMN($CN:$CN),COLUMN()-(($H2014-$H2015)*4))):CV2022)/(($H2014)*4)))</f>
        <v>#N/A</v>
      </c>
      <c r="CW2020" s="80" t="e" cm="1">
        <f t="array" aca="1" ref="CW2020" ca="1">(SUM(INDEX(2015:2015,1,MAX(COLUMN($CN:$CN),COLUMN()-($H2014*4-1))):CW2017)/($H2014*4)-IF($CN2022=0,0,SUM(INDEX(2020:2020,1,MAX(COLUMN($CN:$CN),COLUMN()-(($H2014-$H2015)*4))):CW2022)/(($H2014)*4)))</f>
        <v>#N/A</v>
      </c>
      <c r="CX2020" s="80" t="e" cm="1">
        <f t="array" aca="1" ref="CX2020" ca="1">(SUM(INDEX(2015:2015,1,MAX(COLUMN($CN:$CN),COLUMN()-($H2014*4-1))):CX2017)/($H2014*4)-IF($CN2022=0,0,SUM(INDEX(2020:2020,1,MAX(COLUMN($CN:$CN),COLUMN()-(($H2014-$H2015)*4))):CX2022)/(($H2014)*4)))</f>
        <v>#N/A</v>
      </c>
      <c r="CY2020" s="80" t="e" cm="1">
        <f t="array" aca="1" ref="CY2020" ca="1">(SUM(INDEX(2015:2015,1,MAX(COLUMN($CN:$CN),COLUMN()-($H2014*4-1))):CY2017)/($H2014*4)-IF($CN2022=0,0,SUM(INDEX(2020:2020,1,MAX(COLUMN($CN:$CN),COLUMN()-(($H2014-$H2015)*4))):CY2022)/(($H2014)*4)))</f>
        <v>#N/A</v>
      </c>
      <c r="CZ2020" s="80" t="e" cm="1">
        <f t="array" aca="1" ref="CZ2020" ca="1">(SUM(INDEX(2015:2015,1,MAX(COLUMN($CN:$CN),COLUMN()-($H2014*4-1))):CZ2017)/($H2014*4)-IF($CN2022=0,0,SUM(INDEX(2020:2020,1,MAX(COLUMN($CN:$CN),COLUMN()-(($H2014-$H2015)*4))):CZ2022)/(($H2014)*4)))</f>
        <v>#N/A</v>
      </c>
      <c r="DA2020" s="80" t="e" cm="1">
        <f t="array" aca="1" ref="DA2020" ca="1">(SUM(INDEX(2015:2015,1,MAX(COLUMN($CN:$CN),COLUMN()-($H2014*4-1))):DA2017)/($H2014*4)-IF($CN2022=0,0,SUM(INDEX(2020:2020,1,MAX(COLUMN($CN:$CN),COLUMN()-(($H2014-$H2015)*4))):DA2022)/(($H2014)*4)))</f>
        <v>#N/A</v>
      </c>
      <c r="DB2020" s="80" t="e" cm="1">
        <f t="array" aca="1" ref="DB2020" ca="1">(SUM(INDEX(2015:2015,1,MAX(COLUMN($CN:$CN),COLUMN()-($H2014*4-1))):DB2017)/($H2014*4)-IF($CN2022=0,0,SUM(INDEX(2020:2020,1,MAX(COLUMN($CN:$CN),COLUMN()-(($H2014-$H2015)*4))):DB2022)/(($H2014)*4)))</f>
        <v>#N/A</v>
      </c>
      <c r="DC2020" s="80" t="e" cm="1">
        <f t="array" aca="1" ref="DC2020" ca="1">(SUM(INDEX(2015:2015,1,MAX(COLUMN($CN:$CN),COLUMN()-($H2014*4-1))):DC2017)/($H2014*4)-IF($CN2022=0,0,SUM(INDEX(2020:2020,1,MAX(COLUMN($CN:$CN),COLUMN()-(($H2014-$H2015)*4))):DC2022)/(($H2014)*4)))</f>
        <v>#N/A</v>
      </c>
      <c r="DD2020" s="80" t="e" cm="1">
        <f t="array" aca="1" ref="DD2020" ca="1">(SUM(INDEX(2015:2015,1,MAX(COLUMN($CN:$CN),COLUMN()-($H2014*4-1))):DD2017)/($H2014*4)-IF($CN2022=0,0,SUM(INDEX(2020:2020,1,MAX(COLUMN($CN:$CN),COLUMN()-(($H2014-$H2015)*4))):DD2022)/(($H2014)*4)))</f>
        <v>#N/A</v>
      </c>
      <c r="DE2020" s="80" t="e" cm="1">
        <f t="array" aca="1" ref="DE2020" ca="1">(SUM(INDEX(2015:2015,1,MAX(COLUMN($CN:$CN),COLUMN()-($H2014*4-1))):DE2017)/($H2014*4)-IF($CN2022=0,0,SUM(INDEX(2020:2020,1,MAX(COLUMN($CN:$CN),COLUMN()-(($H2014-$H2015)*4))):DE2022)/(($H2014)*4)))</f>
        <v>#N/A</v>
      </c>
      <c r="DF2020" s="80" t="e" cm="1">
        <f t="array" aca="1" ref="DF2020" ca="1">(SUM(INDEX(2015:2015,1,MAX(COLUMN($CN:$CN),COLUMN()-($H2014*4-1))):DF2017)/($H2014*4)-IF($CN2022=0,0,SUM(INDEX(2020:2020,1,MAX(COLUMN($CN:$CN),COLUMN()-(($H2014-$H2015)*4))):DF2022)/(($H2014)*4)))</f>
        <v>#N/A</v>
      </c>
      <c r="DG2020" s="80" t="e" cm="1">
        <f t="array" aca="1" ref="DG2020" ca="1">(SUM(INDEX(2015:2015,1,MAX(COLUMN($CN:$CN),COLUMN()-($H2014*4-1))):DG2017)/($H2014*4)-IF($CN2022=0,0,SUM(INDEX(2020:2020,1,MAX(COLUMN($CN:$CN),COLUMN()-(($H2014-$H2015)*4))):DG2022)/(($H2014)*4)))</f>
        <v>#N/A</v>
      </c>
      <c r="DH2020" s="80" t="e" cm="1">
        <f t="array" aca="1" ref="DH2020" ca="1">(SUM(INDEX(2015:2015,1,MAX(COLUMN($CN:$CN),COLUMN()-($H2014*4-1))):DH2017)/($H2014*4)-IF($CN2022=0,0,SUM(INDEX(2020:2020,1,MAX(COLUMN($CN:$CN),COLUMN()-(($H2014-$H2015)*4))):DH2022)/(($H2014)*4)))</f>
        <v>#N/A</v>
      </c>
      <c r="DI2020" s="80" t="e" cm="1">
        <f t="array" aca="1" ref="DI2020" ca="1">(SUM(INDEX(2015:2015,1,MAX(COLUMN($CN:$CN),COLUMN()-($H2014*4-1))):DI2017)/($H2014*4)-IF($CN2022=0,0,SUM(INDEX(2020:2020,1,MAX(COLUMN($CN:$CN),COLUMN()-(($H2014-$H2015)*4))):DI2022)/(($H2014)*4)))</f>
        <v>#N/A</v>
      </c>
      <c r="DJ2020" s="80" t="e" cm="1">
        <f t="array" aca="1" ref="DJ2020" ca="1">(SUM(INDEX(2015:2015,1,MAX(COLUMN($CN:$CN),COLUMN()-($H2014*4-1))):DJ2017)/($H2014*4)-IF($CN2022=0,0,SUM(INDEX(2020:2020,1,MAX(COLUMN($CN:$CN),COLUMN()-(($H2014-$H2015)*4))):DJ2022)/(($H2014)*4)))</f>
        <v>#N/A</v>
      </c>
      <c r="DK2020" s="80" t="e" cm="1">
        <f t="array" aca="1" ref="DK2020" ca="1">(SUM(INDEX(2015:2015,1,MAX(COLUMN($CN:$CN),COLUMN()-($H2014*4-1))):DK2017)/($H2014*4)-IF($CN2022=0,0,SUM(INDEX(2020:2020,1,MAX(COLUMN($CN:$CN),COLUMN()-(($H2014-$H2015)*4))):DK2022)/(($H2014)*4)))</f>
        <v>#N/A</v>
      </c>
      <c r="DL2020" s="80" t="e" cm="1">
        <f t="array" aca="1" ref="DL2020" ca="1">(SUM(INDEX(2015:2015,1,MAX(COLUMN($CN:$CN),COLUMN()-($H2014*4-1))):DL2017)/($H2014*4)-IF($CN2022=0,0,SUM(INDEX(2020:2020,1,MAX(COLUMN($CN:$CN),COLUMN()-(($H2014-$H2015)*4))):DL2022)/(($H2014)*4)))</f>
        <v>#N/A</v>
      </c>
    </row>
    <row r="2021" spans="2:116" x14ac:dyDescent="0.4">
      <c r="D2021" t="s">
        <v>424</v>
      </c>
      <c r="E2021" s="8" t="str">
        <f t="shared" si="3371"/>
        <v>2021 FAINT-F</v>
      </c>
      <c r="G2021" s="125"/>
      <c r="J2021" s="62"/>
      <c r="K2021" s="53"/>
      <c r="L2021" s="53"/>
      <c r="M2021" s="53"/>
      <c r="N2021" s="53"/>
      <c r="O2021" s="53"/>
      <c r="P2021" s="53"/>
      <c r="R2021" s="82"/>
      <c r="S2021" s="153"/>
      <c r="T2021" s="153"/>
      <c r="U2021" s="153"/>
      <c r="V2021" s="153"/>
      <c r="W2021" s="153"/>
      <c r="X2021" s="153"/>
      <c r="Y2021" s="153"/>
      <c r="Z2021" s="153"/>
      <c r="AA2021" s="153"/>
      <c r="AB2021" s="153"/>
      <c r="AC2021" s="153"/>
      <c r="AD2021" s="153"/>
      <c r="AE2021" s="153"/>
      <c r="AF2021" s="153"/>
      <c r="AG2021" s="153"/>
      <c r="AH2021" s="153"/>
      <c r="AI2021" s="153"/>
      <c r="AJ2021" s="153"/>
      <c r="AK2021" s="153"/>
      <c r="AL2021" s="153"/>
      <c r="AM2021" s="153"/>
      <c r="AN2021" s="153"/>
      <c r="AO2021" s="153"/>
      <c r="AP2021" s="153"/>
      <c r="AQ2021" s="153"/>
      <c r="AR2021" s="153"/>
      <c r="AS2021" s="153"/>
      <c r="AT2021" s="153"/>
      <c r="AU2021" s="153"/>
      <c r="AV2021" s="153"/>
      <c r="AW2021" s="153"/>
      <c r="AX2021" s="153"/>
      <c r="AY2021" s="153"/>
      <c r="AZ2021" s="153"/>
      <c r="BA2021" s="153"/>
      <c r="BB2021" s="153"/>
      <c r="BC2021" s="153"/>
      <c r="BD2021" s="153"/>
      <c r="BE2021" s="153"/>
      <c r="BF2021" s="153"/>
      <c r="BG2021" s="153"/>
      <c r="BH2021" s="153"/>
      <c r="BI2021" s="153"/>
      <c r="BJ2021" s="153"/>
      <c r="BK2021" s="153"/>
      <c r="BL2021" s="153"/>
      <c r="BM2021" s="153"/>
      <c r="BN2021" s="153"/>
      <c r="BO2021" s="153"/>
      <c r="BP2021" s="153"/>
      <c r="BQ2021" s="153"/>
      <c r="BR2021" s="153"/>
      <c r="BS2021" s="153"/>
      <c r="BT2021" s="153"/>
      <c r="BU2021" s="153"/>
      <c r="BV2021" s="153"/>
      <c r="BW2021" s="153"/>
      <c r="BX2021" s="153"/>
      <c r="BY2021" s="153"/>
      <c r="BZ2021" s="153"/>
      <c r="CA2021" s="153"/>
      <c r="CB2021" s="153"/>
      <c r="CC2021" s="153"/>
      <c r="CD2021" s="153"/>
      <c r="CE2021" s="153"/>
      <c r="CF2021" s="153"/>
      <c r="CG2021" s="153"/>
      <c r="CH2021" s="153"/>
      <c r="CI2021" s="153"/>
      <c r="CJ2021" s="153"/>
      <c r="CK2021" s="153"/>
      <c r="CL2021" s="153"/>
      <c r="CN2021" s="62"/>
      <c r="CO2021" s="153"/>
      <c r="CP2021" s="153"/>
      <c r="CQ2021" s="153"/>
      <c r="CR2021" s="153"/>
      <c r="CS2021" s="153"/>
      <c r="CT2021" s="153"/>
      <c r="CU2021" s="153"/>
      <c r="CV2021" s="153"/>
      <c r="CW2021" s="153"/>
      <c r="CX2021" s="153"/>
      <c r="CY2021" s="153"/>
      <c r="CZ2021" s="153"/>
      <c r="DA2021" s="153"/>
      <c r="DB2021" s="153"/>
      <c r="DC2021" s="153"/>
      <c r="DD2021" s="153"/>
      <c r="DE2021" s="153"/>
      <c r="DF2021" s="153"/>
      <c r="DG2021" s="153"/>
      <c r="DH2021" s="153"/>
      <c r="DI2021" s="153"/>
      <c r="DJ2021" s="153"/>
      <c r="DK2021" s="153"/>
      <c r="DL2021" s="153"/>
    </row>
    <row r="2022" spans="2:116" x14ac:dyDescent="0.4">
      <c r="B2022" t="str">
        <f>E2022</f>
        <v>2022 FAINT-F</v>
      </c>
      <c r="D2022" t="s">
        <v>424</v>
      </c>
      <c r="E2022" s="8" t="str">
        <f t="shared" si="3371"/>
        <v>2022 FAINT-F</v>
      </c>
      <c r="G2022" s="125" t="s">
        <v>219</v>
      </c>
      <c r="J2022" s="74">
        <v>100</v>
      </c>
      <c r="K2022" s="53"/>
      <c r="L2022" s="53"/>
      <c r="M2022" s="53"/>
      <c r="N2022" s="53"/>
      <c r="O2022" s="53"/>
      <c r="P2022" s="53"/>
      <c r="R2022" s="82">
        <f>-$J2022</f>
        <v>-100</v>
      </c>
      <c r="S2022" s="153"/>
      <c r="T2022" s="153"/>
      <c r="U2022" s="153"/>
      <c r="V2022" s="153"/>
      <c r="W2022" s="153"/>
      <c r="X2022" s="153"/>
      <c r="Y2022" s="153"/>
      <c r="Z2022" s="153"/>
      <c r="AA2022" s="153"/>
      <c r="AB2022" s="153"/>
      <c r="AC2022" s="153"/>
      <c r="AD2022" s="153"/>
      <c r="AE2022" s="153"/>
      <c r="AF2022" s="153"/>
      <c r="AG2022" s="153"/>
      <c r="AH2022" s="153"/>
      <c r="AI2022" s="153"/>
      <c r="AJ2022" s="153"/>
      <c r="AK2022" s="153"/>
      <c r="AL2022" s="153"/>
      <c r="AM2022" s="153"/>
      <c r="AN2022" s="153"/>
      <c r="AO2022" s="153"/>
      <c r="AP2022" s="153"/>
      <c r="AQ2022" s="153"/>
      <c r="AR2022" s="153"/>
      <c r="AS2022" s="153"/>
      <c r="AT2022" s="153"/>
      <c r="AU2022" s="153"/>
      <c r="AV2022" s="153"/>
      <c r="AW2022" s="153"/>
      <c r="AX2022" s="153"/>
      <c r="AY2022" s="153"/>
      <c r="AZ2022" s="153"/>
      <c r="BA2022" s="153"/>
      <c r="BB2022" s="153"/>
      <c r="BC2022" s="153"/>
      <c r="BD2022" s="153"/>
      <c r="BE2022" s="153"/>
      <c r="BF2022" s="153"/>
      <c r="BG2022" s="153"/>
      <c r="BH2022" s="153"/>
      <c r="BI2022" s="153"/>
      <c r="BJ2022" s="153"/>
      <c r="BK2022" s="153"/>
      <c r="BL2022" s="153"/>
      <c r="BM2022" s="153"/>
      <c r="BN2022" s="153"/>
      <c r="BO2022" s="153"/>
      <c r="BP2022" s="153"/>
      <c r="BQ2022" s="153"/>
      <c r="BR2022" s="153"/>
      <c r="BS2022" s="153"/>
      <c r="BT2022" s="153"/>
      <c r="BU2022" s="153"/>
      <c r="BV2022" s="153"/>
      <c r="BW2022" s="153"/>
      <c r="BX2022" s="153"/>
      <c r="BY2022" s="153"/>
      <c r="BZ2022" s="153"/>
      <c r="CA2022" s="153"/>
      <c r="CB2022" s="153"/>
      <c r="CC2022" s="153"/>
      <c r="CD2022" s="153"/>
      <c r="CE2022" s="153"/>
      <c r="CF2022" s="153"/>
      <c r="CG2022" s="153"/>
      <c r="CH2022" s="153"/>
      <c r="CI2022" s="153"/>
      <c r="CJ2022" s="153"/>
      <c r="CK2022" s="153"/>
      <c r="CL2022" s="153"/>
      <c r="CN2022" s="74">
        <f>$J2022</f>
        <v>100</v>
      </c>
      <c r="CO2022" s="153"/>
      <c r="CP2022" s="153"/>
      <c r="CQ2022" s="153"/>
      <c r="CR2022" s="153"/>
      <c r="CS2022" s="153"/>
      <c r="CT2022" s="153"/>
      <c r="CU2022" s="153"/>
      <c r="CV2022" s="153"/>
      <c r="CW2022" s="153"/>
      <c r="CX2022" s="153"/>
      <c r="CY2022" s="153"/>
      <c r="CZ2022" s="153"/>
      <c r="DA2022" s="153"/>
      <c r="DB2022" s="153"/>
      <c r="DC2022" s="153"/>
      <c r="DD2022" s="153"/>
      <c r="DE2022" s="153"/>
      <c r="DF2022" s="153"/>
      <c r="DG2022" s="153"/>
      <c r="DH2022" s="153"/>
      <c r="DI2022" s="153"/>
      <c r="DJ2022" s="153"/>
      <c r="DK2022" s="153"/>
      <c r="DL2022" s="153"/>
    </row>
    <row r="2023" spans="2:116" x14ac:dyDescent="0.4">
      <c r="D2023" t="s">
        <v>424</v>
      </c>
      <c r="E2023" s="8" t="str">
        <f t="shared" si="3371"/>
        <v>2023 FAINT-F</v>
      </c>
      <c r="G2023" s="125"/>
      <c r="S2023" s="72"/>
      <c r="T2023" s="72"/>
      <c r="U2023" s="72"/>
      <c r="V2023" s="72"/>
      <c r="W2023" s="72"/>
      <c r="X2023" s="72"/>
      <c r="Y2023" s="72"/>
      <c r="Z2023" s="72"/>
      <c r="AA2023" s="72"/>
      <c r="AB2023" s="72"/>
      <c r="AC2023" s="72"/>
      <c r="AD2023" s="72"/>
      <c r="AE2023" s="72"/>
      <c r="AF2023" s="72"/>
      <c r="AG2023" s="72"/>
      <c r="AH2023" s="72"/>
      <c r="AI2023" s="72"/>
      <c r="AJ2023" s="72"/>
      <c r="AK2023" s="72"/>
      <c r="AL2023" s="72"/>
      <c r="AM2023" s="72"/>
      <c r="AN2023" s="72"/>
      <c r="AO2023" s="72"/>
      <c r="AP2023" s="72"/>
      <c r="AQ2023" s="72"/>
      <c r="AR2023" s="72"/>
      <c r="AS2023" s="72"/>
      <c r="AT2023" s="72"/>
      <c r="AU2023" s="72"/>
      <c r="AV2023" s="72"/>
      <c r="AW2023" s="72"/>
      <c r="AX2023" s="72"/>
      <c r="AY2023" s="72"/>
      <c r="AZ2023" s="72"/>
      <c r="BA2023" s="72"/>
      <c r="BB2023" s="72"/>
      <c r="BC2023" s="72"/>
      <c r="BD2023" s="72"/>
      <c r="BE2023" s="72"/>
      <c r="BF2023" s="72"/>
      <c r="BG2023" s="72"/>
      <c r="BH2023" s="72"/>
      <c r="BI2023" s="72"/>
      <c r="BJ2023" s="72"/>
      <c r="BK2023" s="72"/>
      <c r="BL2023" s="72"/>
      <c r="BM2023" s="72"/>
      <c r="BN2023" s="72"/>
      <c r="BO2023" s="72"/>
      <c r="BP2023" s="72"/>
      <c r="BQ2023" s="72"/>
      <c r="BR2023" s="72"/>
      <c r="BS2023" s="72"/>
      <c r="BT2023" s="72"/>
      <c r="BU2023" s="72"/>
      <c r="BV2023" s="72"/>
      <c r="BW2023" s="72"/>
      <c r="BX2023" s="72"/>
      <c r="BY2023" s="72"/>
      <c r="BZ2023" s="72"/>
      <c r="CA2023" s="72"/>
      <c r="CB2023" s="72"/>
      <c r="CC2023" s="72"/>
      <c r="CD2023" s="72"/>
      <c r="CE2023" s="72"/>
      <c r="CF2023" s="72"/>
      <c r="CG2023" s="72"/>
      <c r="CH2023" s="72"/>
      <c r="CI2023" s="72"/>
      <c r="CJ2023" s="72"/>
      <c r="CK2023" s="72"/>
      <c r="CL2023" s="72"/>
      <c r="CO2023" s="72"/>
      <c r="CP2023" s="72"/>
      <c r="CQ2023" s="72"/>
      <c r="CR2023" s="72"/>
      <c r="CS2023" s="72"/>
      <c r="CT2023" s="72"/>
      <c r="CU2023" s="72"/>
      <c r="CV2023" s="72"/>
      <c r="CW2023" s="72"/>
      <c r="CX2023" s="72"/>
      <c r="CY2023" s="72"/>
      <c r="CZ2023" s="72"/>
      <c r="DA2023" s="72"/>
      <c r="DB2023" s="72"/>
      <c r="DC2023" s="72"/>
      <c r="DD2023" s="72"/>
      <c r="DE2023" s="72"/>
      <c r="DF2023" s="72"/>
      <c r="DG2023" s="72"/>
      <c r="DH2023" s="72"/>
      <c r="DI2023" s="72"/>
      <c r="DJ2023" s="72"/>
      <c r="DK2023" s="72"/>
      <c r="DL2023" s="72"/>
    </row>
    <row r="2024" spans="2:116" x14ac:dyDescent="0.4">
      <c r="D2024" t="s">
        <v>424</v>
      </c>
      <c r="E2024" s="8" t="str">
        <f t="shared" si="3371"/>
        <v>2024 FAINT-F</v>
      </c>
      <c r="G2024" s="95" t="s">
        <v>205</v>
      </c>
      <c r="H2024" s="12"/>
      <c r="S2024" s="72"/>
      <c r="T2024" s="72"/>
      <c r="U2024" s="72"/>
      <c r="V2024" s="72"/>
      <c r="W2024" s="72"/>
      <c r="X2024" s="72"/>
      <c r="Y2024" s="72"/>
      <c r="Z2024" s="72"/>
      <c r="AA2024" s="72"/>
      <c r="AB2024" s="72"/>
      <c r="AC2024" s="72"/>
      <c r="AD2024" s="72"/>
      <c r="AE2024" s="72"/>
      <c r="AF2024" s="72"/>
      <c r="AG2024" s="72"/>
      <c r="AH2024" s="72"/>
      <c r="AI2024" s="72"/>
      <c r="AJ2024" s="72"/>
      <c r="AK2024" s="72"/>
      <c r="AL2024" s="72"/>
      <c r="AM2024" s="72"/>
      <c r="AN2024" s="72"/>
      <c r="AO2024" s="72"/>
      <c r="AP2024" s="72"/>
      <c r="AQ2024" s="72"/>
      <c r="AR2024" s="72"/>
      <c r="AS2024" s="72"/>
      <c r="AT2024" s="72"/>
      <c r="AU2024" s="72"/>
      <c r="AV2024" s="72"/>
      <c r="AW2024" s="72"/>
      <c r="AX2024" s="72"/>
      <c r="AY2024" s="72"/>
      <c r="AZ2024" s="72"/>
      <c r="BA2024" s="72"/>
      <c r="BB2024" s="72"/>
      <c r="BC2024" s="72"/>
      <c r="BD2024" s="72"/>
      <c r="BE2024" s="72"/>
      <c r="BF2024" s="72"/>
      <c r="BG2024" s="72"/>
      <c r="BH2024" s="72"/>
      <c r="BI2024" s="72"/>
      <c r="BJ2024" s="72"/>
      <c r="BK2024" s="72"/>
      <c r="BL2024" s="72"/>
      <c r="BM2024" s="72"/>
      <c r="BN2024" s="72"/>
      <c r="BO2024" s="72"/>
      <c r="BP2024" s="72"/>
      <c r="BQ2024" s="72"/>
      <c r="BR2024" s="72"/>
      <c r="BS2024" s="72"/>
      <c r="BT2024" s="72"/>
      <c r="BU2024" s="72"/>
      <c r="BV2024" s="72"/>
      <c r="BW2024" s="72"/>
      <c r="BX2024" s="72"/>
      <c r="BY2024" s="72"/>
      <c r="BZ2024" s="72"/>
      <c r="CA2024" s="72"/>
      <c r="CB2024" s="72"/>
      <c r="CC2024" s="72"/>
      <c r="CD2024" s="72"/>
      <c r="CE2024" s="72"/>
      <c r="CF2024" s="72"/>
      <c r="CG2024" s="72"/>
      <c r="CH2024" s="72"/>
      <c r="CI2024" s="72"/>
      <c r="CJ2024" s="72"/>
      <c r="CK2024" s="72"/>
      <c r="CL2024" s="72"/>
      <c r="CO2024" s="72"/>
      <c r="CP2024" s="72"/>
      <c r="CQ2024" s="72"/>
      <c r="CR2024" s="72"/>
      <c r="CS2024" s="72"/>
      <c r="CT2024" s="72"/>
      <c r="CU2024" s="72"/>
      <c r="CV2024" s="72"/>
      <c r="CW2024" s="72"/>
      <c r="CX2024" s="72"/>
      <c r="CY2024" s="72"/>
      <c r="CZ2024" s="72"/>
      <c r="DA2024" s="72"/>
      <c r="DB2024" s="72"/>
      <c r="DC2024" s="72"/>
      <c r="DD2024" s="72"/>
      <c r="DE2024" s="72"/>
      <c r="DF2024" s="72"/>
      <c r="DG2024" s="72"/>
      <c r="DH2024" s="72"/>
      <c r="DI2024" s="72"/>
      <c r="DJ2024" s="72"/>
      <c r="DK2024" s="72"/>
      <c r="DL2024" s="72"/>
    </row>
    <row r="2025" spans="2:116" x14ac:dyDescent="0.4">
      <c r="D2025" t="s">
        <v>424</v>
      </c>
      <c r="E2025" s="8" t="str">
        <f t="shared" ref="E2025:E2029" si="3373">ROW()&amp;" "&amp;D2025</f>
        <v>2025 FAINT-F</v>
      </c>
      <c r="G2025" s="125" t="str">
        <f>"Gross Intangibles - "&amp;SUBSTITUTE(G2012,":","")</f>
        <v>Gross Intangibles - Fixed secondary intangible assets</v>
      </c>
      <c r="J2025" s="80">
        <f>J2022</f>
        <v>100</v>
      </c>
      <c r="K2025" s="53">
        <f>SUMIF($4:$4,K$2,2023:2023)</f>
        <v>0</v>
      </c>
      <c r="L2025" s="53">
        <f>SUMIF($4:$4,L$2,2023:2023)</f>
        <v>0</v>
      </c>
      <c r="M2025" s="53">
        <f>SUMIF($4:$4,M$2,2023:2023)</f>
        <v>0</v>
      </c>
      <c r="N2025" s="53">
        <f>SUMIF($4:$4,N$2,2023:2023)</f>
        <v>0</v>
      </c>
      <c r="O2025" s="53">
        <f>SUMIF($4:$4,O$2,2023:2023)</f>
        <v>0</v>
      </c>
      <c r="P2025" s="53">
        <f>SUMIF($4:$4,P$2,2023:2023)</f>
        <v>0</v>
      </c>
      <c r="R2025" s="24">
        <f>$J2025</f>
        <v>100</v>
      </c>
      <c r="S2025" s="80">
        <f t="shared" ref="S2025:CC2027" si="3374">-S2017+R2025</f>
        <v>183.33333333333331</v>
      </c>
      <c r="T2025" s="80">
        <f t="shared" si="3374"/>
        <v>266.66666666666663</v>
      </c>
      <c r="U2025" s="80">
        <f t="shared" si="3374"/>
        <v>349.99999999999994</v>
      </c>
      <c r="V2025" s="80">
        <f t="shared" si="3374"/>
        <v>433.33333333333326</v>
      </c>
      <c r="W2025" s="80">
        <f t="shared" si="3374"/>
        <v>516.66666666666663</v>
      </c>
      <c r="X2025" s="80">
        <f t="shared" si="3374"/>
        <v>600</v>
      </c>
      <c r="Y2025" s="80">
        <f t="shared" si="3374"/>
        <v>683.33333333333337</v>
      </c>
      <c r="Z2025" s="80">
        <f t="shared" si="3374"/>
        <v>766.66666666666674</v>
      </c>
      <c r="AA2025" s="80">
        <f t="shared" si="3374"/>
        <v>850.00000000000011</v>
      </c>
      <c r="AB2025" s="80">
        <f t="shared" si="3374"/>
        <v>933.33333333333348</v>
      </c>
      <c r="AC2025" s="80">
        <f t="shared" si="3374"/>
        <v>1016.6666666666669</v>
      </c>
      <c r="AD2025" s="80">
        <f t="shared" si="3374"/>
        <v>1100.0000000000002</v>
      </c>
      <c r="AE2025" s="80">
        <f t="shared" si="3374"/>
        <v>1183.3333333333335</v>
      </c>
      <c r="AF2025" s="80">
        <f t="shared" si="3374"/>
        <v>1266.6666666666667</v>
      </c>
      <c r="AG2025" s="80">
        <f t="shared" si="3374"/>
        <v>1350</v>
      </c>
      <c r="AH2025" s="80">
        <f t="shared" si="3374"/>
        <v>1433.3333333333333</v>
      </c>
      <c r="AI2025" s="80">
        <f t="shared" si="3374"/>
        <v>1516.6666666666665</v>
      </c>
      <c r="AJ2025" s="80">
        <f t="shared" si="3374"/>
        <v>1599.9999999999998</v>
      </c>
      <c r="AK2025" s="80">
        <f t="shared" si="3374"/>
        <v>1683.333333333333</v>
      </c>
      <c r="AL2025" s="80">
        <f t="shared" si="3374"/>
        <v>1766.6666666666663</v>
      </c>
      <c r="AM2025" s="80">
        <f t="shared" si="3374"/>
        <v>1849.9999999999995</v>
      </c>
      <c r="AN2025" s="80">
        <f t="shared" si="3374"/>
        <v>1933.3333333333328</v>
      </c>
      <c r="AO2025" s="80">
        <f t="shared" si="3374"/>
        <v>2016.6666666666661</v>
      </c>
      <c r="AP2025" s="80">
        <f t="shared" si="3374"/>
        <v>2099.9999999999995</v>
      </c>
      <c r="AQ2025" s="80">
        <f t="shared" si="3374"/>
        <v>2183.333333333333</v>
      </c>
      <c r="AR2025" s="80">
        <f t="shared" si="3374"/>
        <v>2266.6666666666665</v>
      </c>
      <c r="AS2025" s="80">
        <f t="shared" si="3374"/>
        <v>2350</v>
      </c>
      <c r="AT2025" s="80">
        <f t="shared" si="3374"/>
        <v>2433.3333333333335</v>
      </c>
      <c r="AU2025" s="80">
        <f t="shared" si="3374"/>
        <v>2516.666666666667</v>
      </c>
      <c r="AV2025" s="80">
        <f t="shared" si="3374"/>
        <v>2600.0000000000005</v>
      </c>
      <c r="AW2025" s="80">
        <f t="shared" si="3374"/>
        <v>2683.3333333333339</v>
      </c>
      <c r="AX2025" s="80">
        <f t="shared" si="3374"/>
        <v>2766.6666666666674</v>
      </c>
      <c r="AY2025" s="80">
        <f t="shared" si="3374"/>
        <v>2850.0000000000009</v>
      </c>
      <c r="AZ2025" s="80">
        <f t="shared" si="3374"/>
        <v>2933.3333333333344</v>
      </c>
      <c r="BA2025" s="80">
        <f t="shared" si="3374"/>
        <v>3016.6666666666679</v>
      </c>
      <c r="BB2025" s="80">
        <f t="shared" si="3374"/>
        <v>3100.0000000000014</v>
      </c>
      <c r="BC2025" s="80">
        <f t="shared" si="3374"/>
        <v>3183.3333333333348</v>
      </c>
      <c r="BD2025" s="80">
        <f t="shared" si="3374"/>
        <v>3266.6666666666683</v>
      </c>
      <c r="BE2025" s="80">
        <f t="shared" si="3374"/>
        <v>3350.0000000000018</v>
      </c>
      <c r="BF2025" s="80">
        <f t="shared" si="3374"/>
        <v>3433.3333333333353</v>
      </c>
      <c r="BG2025" s="80">
        <f t="shared" si="3374"/>
        <v>3516.6666666666688</v>
      </c>
      <c r="BH2025" s="80">
        <f t="shared" si="3374"/>
        <v>3600.0000000000023</v>
      </c>
      <c r="BI2025" s="80">
        <f t="shared" si="3374"/>
        <v>3683.3333333333358</v>
      </c>
      <c r="BJ2025" s="80">
        <f t="shared" si="3374"/>
        <v>3766.6666666666692</v>
      </c>
      <c r="BK2025" s="80">
        <f t="shared" si="3374"/>
        <v>3850.0000000000027</v>
      </c>
      <c r="BL2025" s="80">
        <f t="shared" si="3374"/>
        <v>3933.3333333333362</v>
      </c>
      <c r="BM2025" s="80">
        <f t="shared" si="3374"/>
        <v>4016.6666666666697</v>
      </c>
      <c r="BN2025" s="80">
        <f t="shared" si="3374"/>
        <v>4100.0000000000027</v>
      </c>
      <c r="BO2025" s="80">
        <f t="shared" si="3374"/>
        <v>4183.3333333333358</v>
      </c>
      <c r="BP2025" s="80">
        <f t="shared" si="3374"/>
        <v>4266.6666666666688</v>
      </c>
      <c r="BQ2025" s="80">
        <f t="shared" si="3374"/>
        <v>4350.0000000000018</v>
      </c>
      <c r="BR2025" s="80">
        <f t="shared" si="3374"/>
        <v>4433.3333333333348</v>
      </c>
      <c r="BS2025" s="80">
        <f t="shared" si="3374"/>
        <v>4516.6666666666679</v>
      </c>
      <c r="BT2025" s="80">
        <f t="shared" si="3374"/>
        <v>4600.0000000000009</v>
      </c>
      <c r="BU2025" s="80">
        <f t="shared" si="3374"/>
        <v>4683.3333333333339</v>
      </c>
      <c r="BV2025" s="80">
        <f t="shared" si="3374"/>
        <v>4766.666666666667</v>
      </c>
      <c r="BW2025" s="80">
        <f t="shared" si="3374"/>
        <v>4850</v>
      </c>
      <c r="BX2025" s="80">
        <f t="shared" si="3374"/>
        <v>4933.333333333333</v>
      </c>
      <c r="BY2025" s="80">
        <f t="shared" si="3374"/>
        <v>5016.6666666666661</v>
      </c>
      <c r="BZ2025" s="80">
        <f t="shared" si="3374"/>
        <v>5099.9999999999991</v>
      </c>
      <c r="CA2025" s="80">
        <f t="shared" si="3374"/>
        <v>5183.3333333333321</v>
      </c>
      <c r="CB2025" s="80">
        <f t="shared" si="3374"/>
        <v>5266.6666666666652</v>
      </c>
      <c r="CC2025" s="80">
        <f t="shared" si="3374"/>
        <v>5349.9999999999982</v>
      </c>
      <c r="CD2025" s="80">
        <f t="shared" ref="CD2025:CL2027" si="3375">-CD2017+CC2025</f>
        <v>5433.3333333333312</v>
      </c>
      <c r="CE2025" s="80">
        <f t="shared" si="3375"/>
        <v>5516.6666666666642</v>
      </c>
      <c r="CF2025" s="80">
        <f t="shared" si="3375"/>
        <v>5599.9999999999973</v>
      </c>
      <c r="CG2025" s="80">
        <f t="shared" si="3375"/>
        <v>5683.3333333333303</v>
      </c>
      <c r="CH2025" s="80">
        <f t="shared" si="3375"/>
        <v>5766.6666666666633</v>
      </c>
      <c r="CI2025" s="80">
        <f t="shared" si="3375"/>
        <v>5849.9999999999964</v>
      </c>
      <c r="CJ2025" s="80">
        <f t="shared" si="3375"/>
        <v>5933.3333333333294</v>
      </c>
      <c r="CK2025" s="80">
        <f t="shared" si="3375"/>
        <v>6016.6666666666624</v>
      </c>
      <c r="CL2025" s="80">
        <f t="shared" si="3375"/>
        <v>6099.9999999999955</v>
      </c>
      <c r="CN2025" s="80">
        <f>CN2022</f>
        <v>100</v>
      </c>
      <c r="CO2025" s="80" t="e">
        <f t="shared" ref="CO2025:CO2027" si="3376">-CO2017+CN2025</f>
        <v>#N/A</v>
      </c>
      <c r="CP2025" s="80" t="e">
        <f t="shared" ref="CP2025:CP2027" si="3377">-CP2017+CO2025</f>
        <v>#N/A</v>
      </c>
      <c r="CQ2025" s="80" t="e">
        <f t="shared" ref="CQ2025:CQ2027" si="3378">-CQ2017+CP2025</f>
        <v>#N/A</v>
      </c>
      <c r="CR2025" s="80" t="e">
        <f t="shared" ref="CR2025:CR2027" si="3379">-CR2017+CQ2025</f>
        <v>#N/A</v>
      </c>
      <c r="CS2025" s="80" t="e">
        <f t="shared" ref="CS2025:CS2027" si="3380">-CS2017+CR2025</f>
        <v>#N/A</v>
      </c>
      <c r="CT2025" s="80" t="e">
        <f t="shared" ref="CT2025:CT2027" si="3381">-CT2017+CS2025</f>
        <v>#N/A</v>
      </c>
      <c r="CU2025" s="80" t="e">
        <f t="shared" ref="CU2025:CU2027" si="3382">-CU2017+CT2025</f>
        <v>#N/A</v>
      </c>
      <c r="CV2025" s="80" t="e">
        <f t="shared" ref="CV2025:CV2027" si="3383">-CV2017+CU2025</f>
        <v>#N/A</v>
      </c>
      <c r="CW2025" s="80" t="e">
        <f t="shared" ref="CW2025:CW2027" si="3384">-CW2017+CV2025</f>
        <v>#N/A</v>
      </c>
      <c r="CX2025" s="80" t="e">
        <f t="shared" ref="CX2025:CX2027" si="3385">-CX2017+CW2025</f>
        <v>#N/A</v>
      </c>
      <c r="CY2025" s="80" t="e">
        <f t="shared" ref="CY2025:CY2027" si="3386">-CY2017+CX2025</f>
        <v>#N/A</v>
      </c>
      <c r="CZ2025" s="80" t="e">
        <f t="shared" ref="CZ2025:CZ2027" si="3387">-CZ2017+CY2025</f>
        <v>#N/A</v>
      </c>
      <c r="DA2025" s="80" t="e">
        <f t="shared" ref="DA2025:DA2027" si="3388">-DA2017+CZ2025</f>
        <v>#N/A</v>
      </c>
      <c r="DB2025" s="80" t="e">
        <f t="shared" ref="DB2025:DB2027" si="3389">-DB2017+DA2025</f>
        <v>#N/A</v>
      </c>
      <c r="DC2025" s="80" t="e">
        <f t="shared" ref="DC2025:DC2027" si="3390">-DC2017+DB2025</f>
        <v>#N/A</v>
      </c>
      <c r="DD2025" s="80" t="e">
        <f t="shared" ref="DD2025:DD2027" si="3391">-DD2017+DC2025</f>
        <v>#N/A</v>
      </c>
      <c r="DE2025" s="80" t="e">
        <f t="shared" ref="DE2025:DE2027" si="3392">-DE2017+DD2025</f>
        <v>#N/A</v>
      </c>
      <c r="DF2025" s="80" t="e">
        <f t="shared" ref="DF2025:DF2027" si="3393">-DF2017+DE2025</f>
        <v>#N/A</v>
      </c>
      <c r="DG2025" s="80" t="e">
        <f t="shared" ref="DG2025:DG2027" si="3394">-DG2017+DF2025</f>
        <v>#N/A</v>
      </c>
      <c r="DH2025" s="80" t="e">
        <f t="shared" ref="DH2025:DH2027" si="3395">-DH2017+DG2025</f>
        <v>#N/A</v>
      </c>
      <c r="DI2025" s="80" t="e">
        <f t="shared" ref="DI2025:DI2027" si="3396">-DI2017+DH2025</f>
        <v>#N/A</v>
      </c>
      <c r="DJ2025" s="80" t="e">
        <f t="shared" ref="DJ2025:DJ2027" si="3397">-DJ2017+DI2025</f>
        <v>#N/A</v>
      </c>
      <c r="DK2025" s="80" t="e">
        <f t="shared" ref="DK2025:DL2027" si="3398">-DK2017+DJ2025</f>
        <v>#N/A</v>
      </c>
      <c r="DL2025" s="80" t="e">
        <f t="shared" si="3398"/>
        <v>#N/A</v>
      </c>
    </row>
    <row r="2026" spans="2:116" x14ac:dyDescent="0.4">
      <c r="D2026" t="s">
        <v>424</v>
      </c>
      <c r="E2026" s="8" t="str">
        <f t="shared" si="3373"/>
        <v>2026 FAINT-F</v>
      </c>
      <c r="G2026" s="125" t="str">
        <f>"Accumulated amortization - "&amp;SUBSTITUTE(G2012,":","")</f>
        <v>Accumulated amortization - Fixed secondary intangible assets</v>
      </c>
      <c r="J2026" s="81">
        <f>-H2015/H2014*J2025</f>
        <v>-60</v>
      </c>
      <c r="K2026" s="43">
        <f>SUMIF($4:$4,K$2,2024:2024)</f>
        <v>0</v>
      </c>
      <c r="L2026" s="43">
        <f>SUMIF($4:$4,L$2,2024:2024)</f>
        <v>0</v>
      </c>
      <c r="M2026" s="43">
        <f>SUMIF($4:$4,M$2,2024:2024)</f>
        <v>0</v>
      </c>
      <c r="N2026" s="43">
        <f>SUMIF($4:$4,N$2,2024:2024)</f>
        <v>0</v>
      </c>
      <c r="O2026" s="43">
        <f>SUMIF($4:$4,O$2,2024:2024)</f>
        <v>0</v>
      </c>
      <c r="P2026" s="43">
        <f>SUMIF($4:$4,P$2,2024:2024)</f>
        <v>0</v>
      </c>
      <c r="R2026" s="37">
        <f>$J2026</f>
        <v>-60</v>
      </c>
      <c r="S2026" s="81">
        <f ca="1">R2026+S2020</f>
        <v>-63.10734463276836</v>
      </c>
      <c r="T2026" s="81">
        <f t="shared" ref="T2026:CE2028" ca="1" si="3399">S2026+T2020</f>
        <v>-67.679785502250311</v>
      </c>
      <c r="U2026" s="81">
        <f t="shared" ca="1" si="3399"/>
        <v>-73.742154748051163</v>
      </c>
      <c r="V2026" s="81">
        <f t="shared" ca="1" si="3399"/>
        <v>-81.319705393498353</v>
      </c>
      <c r="W2026" s="81">
        <f t="shared" ca="1" si="3399"/>
        <v>-90.438118479263863</v>
      </c>
      <c r="X2026" s="81">
        <f t="shared" ca="1" si="3399"/>
        <v>-101.12351031789545</v>
      </c>
      <c r="Y2026" s="81">
        <f t="shared" ca="1" si="3399"/>
        <v>-113.40243987130611</v>
      </c>
      <c r="Z2026" s="81">
        <f t="shared" ca="1" si="3399"/>
        <v>-127.30191625330565</v>
      </c>
      <c r="AA2026" s="81">
        <f t="shared" ca="1" si="3399"/>
        <v>-142.84940635929388</v>
      </c>
      <c r="AB2026" s="81">
        <f t="shared" ca="1" si="3399"/>
        <v>-160.07284262527062</v>
      </c>
      <c r="AC2026" s="81">
        <f t="shared" ca="1" si="3399"/>
        <v>-179.00063091835432</v>
      </c>
      <c r="AD2026" s="81">
        <f t="shared" ca="1" si="3399"/>
        <v>-199.66165856103828</v>
      </c>
      <c r="AE2026" s="81">
        <f t="shared" ca="1" si="3399"/>
        <v>-222.08530249145136</v>
      </c>
      <c r="AF2026" s="81">
        <f t="shared" ca="1" si="3399"/>
        <v>-246.30143756192794</v>
      </c>
      <c r="AG2026" s="81">
        <f t="shared" ca="1" si="3399"/>
        <v>-272.3404449782318</v>
      </c>
      <c r="AH2026" s="81">
        <f t="shared" ca="1" si="3399"/>
        <v>-300.23322088181766</v>
      </c>
      <c r="AI2026" s="81">
        <f t="shared" ca="1" si="3399"/>
        <v>-330.01118507755467</v>
      </c>
      <c r="AJ2026" s="81">
        <f t="shared" ca="1" si="3399"/>
        <v>-361.70628990937763</v>
      </c>
      <c r="AK2026" s="81">
        <f t="shared" ca="1" si="3399"/>
        <v>-395.35102928637275</v>
      </c>
      <c r="AL2026" s="81">
        <f t="shared" ca="1" si="3399"/>
        <v>-430.978447861848</v>
      </c>
      <c r="AM2026" s="81">
        <f t="shared" ca="1" si="3399"/>
        <v>-468.62215036798102</v>
      </c>
      <c r="AN2026" s="81">
        <f t="shared" ca="1" si="3399"/>
        <v>-508.31631110868125</v>
      </c>
      <c r="AO2026" s="81">
        <f t="shared" ca="1" si="3399"/>
        <v>-550.09568361334811</v>
      </c>
      <c r="AP2026" s="81">
        <f t="shared" ca="1" si="3399"/>
        <v>-593.9956104542523</v>
      </c>
      <c r="AQ2026" s="81">
        <f t="shared" ca="1" si="3399"/>
        <v>-638.35711797607576</v>
      </c>
      <c r="AR2026" s="81">
        <f t="shared" ca="1" si="3399"/>
        <v>-684.83027797624482</v>
      </c>
      <c r="AS2026" s="81">
        <f t="shared" ca="1" si="3399"/>
        <v>-733.42604903512608</v>
      </c>
      <c r="AT2026" s="81">
        <f t="shared" ca="1" si="3399"/>
        <v>-784.1551545880144</v>
      </c>
      <c r="AU2026" s="81">
        <f t="shared" ca="1" si="3399"/>
        <v>-837.02807180600053</v>
      </c>
      <c r="AV2026" s="81">
        <f t="shared" ca="1" si="3399"/>
        <v>-892.05502016747062</v>
      </c>
      <c r="AW2026" s="81">
        <f t="shared" ca="1" si="3399"/>
        <v>-949.24594971294368</v>
      </c>
      <c r="AX2026" s="81">
        <f t="shared" ca="1" si="3399"/>
        <v>-1008.6105289757963</v>
      </c>
      <c r="AY2026" s="81">
        <f t="shared" ca="1" si="3399"/>
        <v>-1070.1581325812622</v>
      </c>
      <c r="AZ2026" s="81">
        <f t="shared" ca="1" si="3399"/>
        <v>-1133.8978285059284</v>
      </c>
      <c r="BA2026" s="81">
        <f t="shared" ca="1" si="3399"/>
        <v>-1199.8383649897814</v>
      </c>
      <c r="BB2026" s="81">
        <f t="shared" ca="1" si="3399"/>
        <v>-1267.9881570926871</v>
      </c>
      <c r="BC2026" s="81">
        <f t="shared" ca="1" si="3399"/>
        <v>-1338.3552728870088</v>
      </c>
      <c r="BD2026" s="81">
        <f t="shared" ca="1" si="3399"/>
        <v>-1410.9474192778939</v>
      </c>
      <c r="BE2026" s="81">
        <f t="shared" ca="1" si="3399"/>
        <v>-1485.7719274425713</v>
      </c>
      <c r="BF2026" s="81">
        <f t="shared" ca="1" si="3399"/>
        <v>-1562.83573787982</v>
      </c>
      <c r="BG2026" s="81">
        <f t="shared" ca="1" si="3399"/>
        <v>-1642.1453850605772</v>
      </c>
      <c r="BH2026" s="81">
        <f t="shared" ca="1" si="3399"/>
        <v>-1723.7069816704588</v>
      </c>
      <c r="BI2026" s="81">
        <f t="shared" ca="1" si="3399"/>
        <v>-1807.526202434771</v>
      </c>
      <c r="BJ2026" s="81">
        <f t="shared" ca="1" si="3399"/>
        <v>-1893.6082675163823</v>
      </c>
      <c r="BK2026" s="81">
        <f t="shared" ca="1" si="3399"/>
        <v>-1981.9579254766286</v>
      </c>
      <c r="BL2026" s="81">
        <f t="shared" ca="1" si="3399"/>
        <v>-2072.5794357892046</v>
      </c>
      <c r="BM2026" s="81">
        <f t="shared" ca="1" si="3399"/>
        <v>-2165.4765508967839</v>
      </c>
      <c r="BN2026" s="81">
        <f t="shared" ca="1" si="3399"/>
        <v>-2260.6524977998929</v>
      </c>
      <c r="BO2026" s="81">
        <f t="shared" ca="1" si="3399"/>
        <v>-2358.1099591673333</v>
      </c>
      <c r="BP2026" s="81">
        <f t="shared" ca="1" si="3399"/>
        <v>-2457.8797813344167</v>
      </c>
      <c r="BQ2026" s="81">
        <f t="shared" ca="1" si="3399"/>
        <v>-2559.9653661370976</v>
      </c>
      <c r="BR2026" s="81">
        <f t="shared" ca="1" si="3399"/>
        <v>-2664.3699873309165</v>
      </c>
      <c r="BS2026" s="81">
        <f t="shared" ca="1" si="3399"/>
        <v>-2771.0967924056549</v>
      </c>
      <c r="BT2026" s="81">
        <f t="shared" ca="1" si="3399"/>
        <v>-2880.1488046192085</v>
      </c>
      <c r="BU2026" s="81">
        <f t="shared" ca="1" si="3399"/>
        <v>-2991.5289252596335</v>
      </c>
      <c r="BV2026" s="81">
        <f t="shared" ca="1" si="3399"/>
        <v>-3105.2399361446055</v>
      </c>
      <c r="BW2026" s="81">
        <f t="shared" ca="1" si="3399"/>
        <v>-3221.2845023678055</v>
      </c>
      <c r="BX2026" s="81">
        <f t="shared" ca="1" si="3399"/>
        <v>-3339.6651753020406</v>
      </c>
      <c r="BY2026" s="81">
        <f t="shared" ca="1" si="3399"/>
        <v>-3460.3843958692064</v>
      </c>
      <c r="BZ2026" s="81">
        <f t="shared" ca="1" si="3399"/>
        <v>-3583.4444980875019</v>
      </c>
      <c r="CA2026" s="81">
        <f t="shared" ca="1" si="3399"/>
        <v>-3707.435283528092</v>
      </c>
      <c r="CB2026" s="81">
        <f t="shared" ca="1" si="3399"/>
        <v>-3832.3349447253986</v>
      </c>
      <c r="CC2026" s="81">
        <f t="shared" ca="1" si="3399"/>
        <v>-3958.1211739702717</v>
      </c>
      <c r="CD2026" s="81">
        <f t="shared" ca="1" si="3399"/>
        <v>-4084.7711611995546</v>
      </c>
      <c r="CE2026" s="81">
        <f t="shared" ca="1" si="3399"/>
        <v>-4212.2615921032793</v>
      </c>
      <c r="CF2026" s="81">
        <f t="shared" ref="CF2026:CL2028" ca="1" si="3400">CE2026+CF2020</f>
        <v>-4340.5686464599357</v>
      </c>
      <c r="CG2026" s="81">
        <f t="shared" ca="1" si="3400"/>
        <v>-4469.6679967106047</v>
      </c>
      <c r="CH2026" s="81">
        <f t="shared" ca="1" si="3400"/>
        <v>-4599.5348067830764</v>
      </c>
      <c r="CI2026" s="81">
        <f t="shared" ca="1" si="3400"/>
        <v>-4730.1437311774271</v>
      </c>
      <c r="CJ2026" s="81">
        <f t="shared" ca="1" si="3400"/>
        <v>-4861.4689143248979</v>
      </c>
      <c r="CK2026" s="81">
        <f t="shared" ca="1" si="3400"/>
        <v>-4993.4839902322828</v>
      </c>
      <c r="CL2026" s="81">
        <f t="shared" ca="1" si="3400"/>
        <v>-5126.1620824244101</v>
      </c>
      <c r="CN2026" s="81">
        <f>-H2015/H2014*CN2025</f>
        <v>-60</v>
      </c>
      <c r="CO2026" s="81" t="e">
        <f ca="1">CN2026+CO2020</f>
        <v>#N/A</v>
      </c>
      <c r="CP2026" s="81" t="e">
        <f t="shared" ref="CP2026:DL2028" ca="1" si="3401">CO2026+CP2020</f>
        <v>#N/A</v>
      </c>
      <c r="CQ2026" s="81" t="e">
        <f t="shared" ca="1" si="3401"/>
        <v>#N/A</v>
      </c>
      <c r="CR2026" s="81" t="e">
        <f t="shared" ca="1" si="3401"/>
        <v>#N/A</v>
      </c>
      <c r="CS2026" s="81" t="e">
        <f t="shared" ca="1" si="3401"/>
        <v>#N/A</v>
      </c>
      <c r="CT2026" s="81" t="e">
        <f t="shared" ca="1" si="3401"/>
        <v>#N/A</v>
      </c>
      <c r="CU2026" s="81" t="e">
        <f t="shared" ca="1" si="3401"/>
        <v>#N/A</v>
      </c>
      <c r="CV2026" s="81" t="e">
        <f t="shared" ca="1" si="3401"/>
        <v>#N/A</v>
      </c>
      <c r="CW2026" s="81" t="e">
        <f t="shared" ca="1" si="3401"/>
        <v>#N/A</v>
      </c>
      <c r="CX2026" s="81" t="e">
        <f t="shared" ca="1" si="3401"/>
        <v>#N/A</v>
      </c>
      <c r="CY2026" s="81" t="e">
        <f t="shared" ca="1" si="3401"/>
        <v>#N/A</v>
      </c>
      <c r="CZ2026" s="81" t="e">
        <f t="shared" ca="1" si="3401"/>
        <v>#N/A</v>
      </c>
      <c r="DA2026" s="81" t="e">
        <f t="shared" ca="1" si="3401"/>
        <v>#N/A</v>
      </c>
      <c r="DB2026" s="81" t="e">
        <f t="shared" ca="1" si="3401"/>
        <v>#N/A</v>
      </c>
      <c r="DC2026" s="81" t="e">
        <f t="shared" ca="1" si="3401"/>
        <v>#N/A</v>
      </c>
      <c r="DD2026" s="81" t="e">
        <f t="shared" ca="1" si="3401"/>
        <v>#N/A</v>
      </c>
      <c r="DE2026" s="81" t="e">
        <f t="shared" ca="1" si="3401"/>
        <v>#N/A</v>
      </c>
      <c r="DF2026" s="81" t="e">
        <f t="shared" ca="1" si="3401"/>
        <v>#N/A</v>
      </c>
      <c r="DG2026" s="81" t="e">
        <f t="shared" ca="1" si="3401"/>
        <v>#N/A</v>
      </c>
      <c r="DH2026" s="81" t="e">
        <f t="shared" ca="1" si="3401"/>
        <v>#N/A</v>
      </c>
      <c r="DI2026" s="81" t="e">
        <f t="shared" ca="1" si="3401"/>
        <v>#N/A</v>
      </c>
      <c r="DJ2026" s="81" t="e">
        <f t="shared" ca="1" si="3401"/>
        <v>#N/A</v>
      </c>
      <c r="DK2026" s="81" t="e">
        <f t="shared" ca="1" si="3401"/>
        <v>#N/A</v>
      </c>
      <c r="DL2026" s="81" t="e">
        <f t="shared" ca="1" si="3401"/>
        <v>#N/A</v>
      </c>
    </row>
    <row r="2027" spans="2:116" x14ac:dyDescent="0.4">
      <c r="C2027" t="s">
        <v>240</v>
      </c>
      <c r="D2027" t="s">
        <v>424</v>
      </c>
      <c r="E2027" s="8" t="str">
        <f t="shared" si="3373"/>
        <v>2027 FAINT-F</v>
      </c>
      <c r="G2027" s="126" t="str">
        <f>"Net Intangibles - "&amp;SUBSTITUTE(G2012,":","")</f>
        <v>Net Intangibles - Fixed secondary intangible assets</v>
      </c>
      <c r="H2027" s="27"/>
      <c r="J2027" s="77">
        <f>SUM(J2025:J2026)</f>
        <v>40</v>
      </c>
      <c r="K2027" s="28">
        <f ca="1">SUMIF($4:$4,K$2,2027:2027)</f>
        <v>900.33834143896195</v>
      </c>
      <c r="L2027" s="28">
        <f ca="1">SUMIF($4:$4,L$2,2027:2027)</f>
        <v>1506.0043895457472</v>
      </c>
      <c r="M2027" s="28">
        <f ca="1">SUMIF($4:$4,M$2,2027:2027)</f>
        <v>1832.0118429073143</v>
      </c>
      <c r="N2027" s="28">
        <f ca="1">SUMIF($4:$4,N$2,2027:2027)</f>
        <v>1839.3475022001098</v>
      </c>
      <c r="O2027" s="28">
        <f ca="1">SUMIF($4:$4,O$2,2027:2027)</f>
        <v>1516.5555019124972</v>
      </c>
      <c r="P2027" s="28">
        <f ca="1">SUMIF($4:$4,P$2,2027:2027)</f>
        <v>973.83791757558538</v>
      </c>
      <c r="R2027" s="33">
        <f>$J2027</f>
        <v>40</v>
      </c>
      <c r="S2027" s="77">
        <f t="shared" ref="S2027:CB2029" ca="1" si="3402">SUM(S2025:S2026)</f>
        <v>120.22598870056495</v>
      </c>
      <c r="T2027" s="77">
        <f t="shared" ca="1" si="3402"/>
        <v>198.98688116441633</v>
      </c>
      <c r="U2027" s="77">
        <f t="shared" ca="1" si="3402"/>
        <v>276.25784525194877</v>
      </c>
      <c r="V2027" s="77">
        <f t="shared" ca="1" si="3402"/>
        <v>352.01362793983492</v>
      </c>
      <c r="W2027" s="77">
        <f t="shared" ca="1" si="3402"/>
        <v>426.22854818740279</v>
      </c>
      <c r="X2027" s="77">
        <f t="shared" ca="1" si="3402"/>
        <v>498.87648968210453</v>
      </c>
      <c r="Y2027" s="77">
        <f t="shared" ca="1" si="3402"/>
        <v>569.93089346202726</v>
      </c>
      <c r="Z2027" s="77">
        <f t="shared" ca="1" si="3402"/>
        <v>639.36475041336109</v>
      </c>
      <c r="AA2027" s="77">
        <f t="shared" ca="1" si="3402"/>
        <v>707.15059364070623</v>
      </c>
      <c r="AB2027" s="77">
        <f t="shared" ca="1" si="3402"/>
        <v>773.26049070806289</v>
      </c>
      <c r="AC2027" s="77">
        <f t="shared" ca="1" si="3402"/>
        <v>837.66603574831254</v>
      </c>
      <c r="AD2027" s="77">
        <f t="shared" ca="1" si="3402"/>
        <v>900.33834143896195</v>
      </c>
      <c r="AE2027" s="77">
        <f t="shared" ca="1" si="3402"/>
        <v>961.24803084188216</v>
      </c>
      <c r="AF2027" s="77">
        <f t="shared" ca="1" si="3402"/>
        <v>1020.3652291047388</v>
      </c>
      <c r="AG2027" s="77">
        <f t="shared" ca="1" si="3402"/>
        <v>1077.6595550217683</v>
      </c>
      <c r="AH2027" s="77">
        <f t="shared" ca="1" si="3402"/>
        <v>1133.1001124515155</v>
      </c>
      <c r="AI2027" s="77">
        <f t="shared" ca="1" si="3402"/>
        <v>1186.6554815891118</v>
      </c>
      <c r="AJ2027" s="77">
        <f t="shared" ca="1" si="3402"/>
        <v>1238.2937100906222</v>
      </c>
      <c r="AK2027" s="77">
        <f t="shared" ca="1" si="3402"/>
        <v>1287.9823040469603</v>
      </c>
      <c r="AL2027" s="77">
        <f t="shared" ca="1" si="3402"/>
        <v>1335.6882188048182</v>
      </c>
      <c r="AM2027" s="77">
        <f t="shared" ca="1" si="3402"/>
        <v>1381.3778496320185</v>
      </c>
      <c r="AN2027" s="77">
        <f t="shared" ca="1" si="3402"/>
        <v>1425.0170222246516</v>
      </c>
      <c r="AO2027" s="77">
        <f t="shared" ca="1" si="3402"/>
        <v>1466.5709830533178</v>
      </c>
      <c r="AP2027" s="77">
        <f t="shared" ca="1" si="3402"/>
        <v>1506.0043895457472</v>
      </c>
      <c r="AQ2027" s="77">
        <f t="shared" ca="1" si="3402"/>
        <v>1544.9762153572574</v>
      </c>
      <c r="AR2027" s="77">
        <f t="shared" ca="1" si="3402"/>
        <v>1581.8363886904217</v>
      </c>
      <c r="AS2027" s="77">
        <f t="shared" ca="1" si="3402"/>
        <v>1616.5739509648738</v>
      </c>
      <c r="AT2027" s="77">
        <f t="shared" ca="1" si="3402"/>
        <v>1649.1781787453192</v>
      </c>
      <c r="AU2027" s="77">
        <f t="shared" ca="1" si="3402"/>
        <v>1679.6385948606664</v>
      </c>
      <c r="AV2027" s="77">
        <f t="shared" ca="1" si="3402"/>
        <v>1707.94497983253</v>
      </c>
      <c r="AW2027" s="77">
        <f t="shared" ca="1" si="3402"/>
        <v>1734.0873836203903</v>
      </c>
      <c r="AX2027" s="77">
        <f t="shared" ca="1" si="3402"/>
        <v>1758.0561376908711</v>
      </c>
      <c r="AY2027" s="77">
        <f t="shared" ca="1" si="3402"/>
        <v>1779.8418674187387</v>
      </c>
      <c r="AZ2027" s="77">
        <f t="shared" ca="1" si="3402"/>
        <v>1799.435504827406</v>
      </c>
      <c r="BA2027" s="77">
        <f t="shared" ca="1" si="3402"/>
        <v>1816.8283016768864</v>
      </c>
      <c r="BB2027" s="77">
        <f t="shared" ca="1" si="3402"/>
        <v>1832.0118429073143</v>
      </c>
      <c r="BC2027" s="77">
        <f t="shared" ca="1" si="3402"/>
        <v>1844.978060446326</v>
      </c>
      <c r="BD2027" s="77">
        <f t="shared" ca="1" si="3402"/>
        <v>1855.7192473887744</v>
      </c>
      <c r="BE2027" s="77">
        <f t="shared" ca="1" si="3402"/>
        <v>1864.2280725574306</v>
      </c>
      <c r="BF2027" s="77">
        <f t="shared" ca="1" si="3402"/>
        <v>1870.4975954535153</v>
      </c>
      <c r="BG2027" s="77">
        <f t="shared" ca="1" si="3402"/>
        <v>1874.5212816060916</v>
      </c>
      <c r="BH2027" s="77">
        <f t="shared" ca="1" si="3402"/>
        <v>1876.2930183295434</v>
      </c>
      <c r="BI2027" s="77">
        <f t="shared" ca="1" si="3402"/>
        <v>1875.8071308985648</v>
      </c>
      <c r="BJ2027" s="77">
        <f t="shared" ca="1" si="3402"/>
        <v>1873.058399150287</v>
      </c>
      <c r="BK2027" s="77">
        <f t="shared" ca="1" si="3402"/>
        <v>1868.0420745233741</v>
      </c>
      <c r="BL2027" s="77">
        <f t="shared" ca="1" si="3402"/>
        <v>1860.7538975441316</v>
      </c>
      <c r="BM2027" s="77">
        <f t="shared" ca="1" si="3402"/>
        <v>1851.1901157698858</v>
      </c>
      <c r="BN2027" s="77">
        <f t="shared" ca="1" si="3402"/>
        <v>1839.3475022001098</v>
      </c>
      <c r="BO2027" s="77">
        <f t="shared" ca="1" si="3402"/>
        <v>1825.2233741660025</v>
      </c>
      <c r="BP2027" s="77">
        <f t="shared" ca="1" si="3402"/>
        <v>1808.786885332252</v>
      </c>
      <c r="BQ2027" s="77">
        <f t="shared" ca="1" si="3402"/>
        <v>1790.0346338629042</v>
      </c>
      <c r="BR2027" s="77">
        <f t="shared" ca="1" si="3402"/>
        <v>1768.9633460024183</v>
      </c>
      <c r="BS2027" s="77">
        <f t="shared" ca="1" si="3402"/>
        <v>1745.569874261013</v>
      </c>
      <c r="BT2027" s="77">
        <f t="shared" ca="1" si="3402"/>
        <v>1719.8511953807924</v>
      </c>
      <c r="BU2027" s="77">
        <f t="shared" ca="1" si="3402"/>
        <v>1691.8044080737004</v>
      </c>
      <c r="BV2027" s="77">
        <f t="shared" ca="1" si="3402"/>
        <v>1661.4267305220615</v>
      </c>
      <c r="BW2027" s="77">
        <f t="shared" ca="1" si="3402"/>
        <v>1628.7154976321945</v>
      </c>
      <c r="BX2027" s="77">
        <f t="shared" ca="1" si="3402"/>
        <v>1593.6681580312925</v>
      </c>
      <c r="BY2027" s="77">
        <f t="shared" ca="1" si="3402"/>
        <v>1556.2822707974597</v>
      </c>
      <c r="BZ2027" s="77">
        <f t="shared" ca="1" si="3402"/>
        <v>1516.5555019124972</v>
      </c>
      <c r="CA2027" s="77">
        <f t="shared" ca="1" si="3402"/>
        <v>1475.8980498052401</v>
      </c>
      <c r="CB2027" s="77">
        <f t="shared" ca="1" si="3402"/>
        <v>1434.3317219412666</v>
      </c>
      <c r="CC2027" s="77">
        <f ca="1">SUM(CC2025:CC2026)</f>
        <v>1391.8788260297265</v>
      </c>
      <c r="CD2027" s="77">
        <f t="shared" ref="CD2027:CL2029" ca="1" si="3403">SUM(CD2025:CD2026)</f>
        <v>1348.5621721337766</v>
      </c>
      <c r="CE2027" s="77">
        <f t="shared" ca="1" si="3403"/>
        <v>1304.4050745633849</v>
      </c>
      <c r="CF2027" s="77">
        <f t="shared" ca="1" si="3403"/>
        <v>1259.4313535400615</v>
      </c>
      <c r="CG2027" s="77">
        <f t="shared" ca="1" si="3403"/>
        <v>1213.6653366227256</v>
      </c>
      <c r="CH2027" s="77">
        <f t="shared" ca="1" si="3403"/>
        <v>1167.1318598835869</v>
      </c>
      <c r="CI2027" s="77">
        <f t="shared" ca="1" si="3403"/>
        <v>1119.8562688225693</v>
      </c>
      <c r="CJ2027" s="77">
        <f t="shared" ca="1" si="3403"/>
        <v>1071.8644190084315</v>
      </c>
      <c r="CK2027" s="77">
        <f t="shared" ca="1" si="3403"/>
        <v>1023.1826764343796</v>
      </c>
      <c r="CL2027" s="77">
        <f t="shared" ca="1" si="3403"/>
        <v>973.83791757558538</v>
      </c>
      <c r="CN2027" s="77">
        <f>SUM(CN2025:CN2026)</f>
        <v>40</v>
      </c>
      <c r="CO2027" s="77" t="e">
        <f t="shared" ref="CO2027:DK2029" si="3404">SUM(CO2025:CO2026)</f>
        <v>#N/A</v>
      </c>
      <c r="CP2027" s="77" t="e">
        <f t="shared" si="3404"/>
        <v>#N/A</v>
      </c>
      <c r="CQ2027" s="77" t="e">
        <f t="shared" si="3404"/>
        <v>#N/A</v>
      </c>
      <c r="CR2027" s="77" t="e">
        <f t="shared" si="3404"/>
        <v>#N/A</v>
      </c>
      <c r="CS2027" s="77" t="e">
        <f t="shared" si="3404"/>
        <v>#N/A</v>
      </c>
      <c r="CT2027" s="77" t="e">
        <f t="shared" si="3404"/>
        <v>#N/A</v>
      </c>
      <c r="CU2027" s="77" t="e">
        <f t="shared" si="3404"/>
        <v>#N/A</v>
      </c>
      <c r="CV2027" s="77" t="e">
        <f t="shared" si="3404"/>
        <v>#N/A</v>
      </c>
      <c r="CW2027" s="77" t="e">
        <f t="shared" si="3404"/>
        <v>#N/A</v>
      </c>
      <c r="CX2027" s="77" t="e">
        <f t="shared" si="3404"/>
        <v>#N/A</v>
      </c>
      <c r="CY2027" s="77" t="e">
        <f t="shared" si="3404"/>
        <v>#N/A</v>
      </c>
      <c r="CZ2027" s="77" t="e">
        <f t="shared" si="3404"/>
        <v>#N/A</v>
      </c>
      <c r="DA2027" s="77" t="e">
        <f t="shared" si="3404"/>
        <v>#N/A</v>
      </c>
      <c r="DB2027" s="77" t="e">
        <f t="shared" si="3404"/>
        <v>#N/A</v>
      </c>
      <c r="DC2027" s="77" t="e">
        <f t="shared" si="3404"/>
        <v>#N/A</v>
      </c>
      <c r="DD2027" s="77" t="e">
        <f t="shared" si="3404"/>
        <v>#N/A</v>
      </c>
      <c r="DE2027" s="77" t="e">
        <f t="shared" si="3404"/>
        <v>#N/A</v>
      </c>
      <c r="DF2027" s="77" t="e">
        <f t="shared" si="3404"/>
        <v>#N/A</v>
      </c>
      <c r="DG2027" s="77" t="e">
        <f t="shared" si="3404"/>
        <v>#N/A</v>
      </c>
      <c r="DH2027" s="77" t="e">
        <f t="shared" si="3404"/>
        <v>#N/A</v>
      </c>
      <c r="DI2027" s="77" t="e">
        <f t="shared" si="3404"/>
        <v>#N/A</v>
      </c>
      <c r="DJ2027" s="77" t="e">
        <f t="shared" si="3404"/>
        <v>#N/A</v>
      </c>
      <c r="DK2027" s="77" t="e">
        <f t="shared" si="3404"/>
        <v>#N/A</v>
      </c>
      <c r="DL2027" s="77" t="e">
        <f t="shared" ref="DL2027:DL2029" si="3405">SUM(DL2025:DL2026)</f>
        <v>#N/A</v>
      </c>
    </row>
    <row r="2028" spans="2:116" x14ac:dyDescent="0.4">
      <c r="D2028" t="s">
        <v>424</v>
      </c>
      <c r="E2028" s="8" t="str">
        <f t="shared" ref="E2028:E2030" si="3406">ROW()&amp;" "&amp;D2028</f>
        <v>2028 FAINT-F</v>
      </c>
      <c r="G2028" s="126"/>
      <c r="H2028" s="27"/>
      <c r="J2028" s="77"/>
      <c r="K2028" s="28"/>
      <c r="L2028" s="28"/>
      <c r="M2028" s="28"/>
      <c r="N2028" s="28"/>
      <c r="O2028" s="28"/>
      <c r="P2028" s="28"/>
      <c r="R2028" s="33"/>
      <c r="S2028" s="77"/>
      <c r="T2028" s="77"/>
      <c r="U2028" s="77"/>
      <c r="V2028" s="77"/>
      <c r="W2028" s="77"/>
      <c r="X2028" s="77"/>
      <c r="Y2028" s="77"/>
      <c r="Z2028" s="77"/>
      <c r="AA2028" s="77"/>
      <c r="AB2028" s="77"/>
      <c r="AC2028" s="77"/>
      <c r="AD2028" s="77"/>
      <c r="AE2028" s="77"/>
      <c r="AF2028" s="77"/>
      <c r="AG2028" s="77"/>
      <c r="AH2028" s="77"/>
      <c r="AI2028" s="77"/>
      <c r="AJ2028" s="77"/>
      <c r="AK2028" s="77"/>
      <c r="AL2028" s="77"/>
      <c r="AM2028" s="77"/>
      <c r="AN2028" s="77"/>
      <c r="AO2028" s="77"/>
      <c r="AP2028" s="77"/>
      <c r="AQ2028" s="77"/>
      <c r="AR2028" s="77"/>
      <c r="AS2028" s="77"/>
      <c r="AT2028" s="77"/>
      <c r="AU2028" s="77"/>
      <c r="AV2028" s="77"/>
      <c r="AW2028" s="77"/>
      <c r="AX2028" s="77"/>
      <c r="AY2028" s="77"/>
      <c r="AZ2028" s="77"/>
      <c r="BA2028" s="77"/>
      <c r="BB2028" s="77"/>
      <c r="BC2028" s="77"/>
      <c r="BD2028" s="77"/>
      <c r="BE2028" s="77"/>
      <c r="BF2028" s="77"/>
      <c r="BG2028" s="77"/>
      <c r="BH2028" s="77"/>
      <c r="BI2028" s="77"/>
      <c r="BJ2028" s="77"/>
      <c r="BK2028" s="77"/>
      <c r="BL2028" s="77"/>
      <c r="BM2028" s="77"/>
      <c r="BN2028" s="77"/>
      <c r="BO2028" s="77"/>
      <c r="BP2028" s="77"/>
      <c r="BQ2028" s="77"/>
      <c r="BR2028" s="77"/>
      <c r="BS2028" s="77"/>
      <c r="BT2028" s="77"/>
      <c r="BU2028" s="77"/>
      <c r="BV2028" s="77"/>
      <c r="BW2028" s="77"/>
      <c r="BX2028" s="77"/>
      <c r="BY2028" s="77"/>
      <c r="BZ2028" s="77"/>
      <c r="CA2028" s="77"/>
      <c r="CB2028" s="77"/>
      <c r="CC2028" s="77"/>
      <c r="CD2028" s="77"/>
      <c r="CE2028" s="77"/>
      <c r="CF2028" s="77"/>
      <c r="CG2028" s="77"/>
      <c r="CH2028" s="77"/>
      <c r="CI2028" s="77"/>
      <c r="CJ2028" s="77"/>
      <c r="CK2028" s="77"/>
      <c r="CL2028" s="77"/>
      <c r="CN2028" s="77"/>
      <c r="CO2028" s="77"/>
      <c r="CP2028" s="77"/>
      <c r="CQ2028" s="77"/>
      <c r="CR2028" s="77"/>
      <c r="CS2028" s="77"/>
      <c r="CT2028" s="77"/>
      <c r="CU2028" s="77"/>
      <c r="CV2028" s="77"/>
      <c r="CW2028" s="77"/>
      <c r="CX2028" s="77"/>
      <c r="CY2028" s="77"/>
      <c r="CZ2028" s="77"/>
      <c r="DA2028" s="77"/>
      <c r="DB2028" s="77"/>
      <c r="DC2028" s="77"/>
      <c r="DD2028" s="77"/>
      <c r="DE2028" s="77"/>
      <c r="DF2028" s="77"/>
      <c r="DG2028" s="77"/>
      <c r="DH2028" s="77"/>
      <c r="DI2028" s="77"/>
      <c r="DJ2028" s="77"/>
      <c r="DK2028" s="77"/>
      <c r="DL2028" s="77"/>
    </row>
    <row r="2029" spans="2:116" x14ac:dyDescent="0.4">
      <c r="B2029" t="s">
        <v>332</v>
      </c>
      <c r="D2029" t="s">
        <v>424</v>
      </c>
      <c r="E2029" s="8" t="str">
        <f t="shared" si="3371"/>
        <v>2029 FAINT-F</v>
      </c>
      <c r="G2029" s="136" t="str">
        <f>G2004</f>
        <v>(Primary label)</v>
      </c>
      <c r="H2029" s="27"/>
      <c r="I2029" s="78"/>
      <c r="J2029" s="78"/>
      <c r="K2029" s="33"/>
      <c r="L2029" s="33"/>
      <c r="M2029" s="33"/>
      <c r="N2029" s="33"/>
      <c r="O2029" s="33"/>
      <c r="P2029" s="33"/>
      <c r="R2029" s="33"/>
      <c r="S2029" s="77"/>
      <c r="T2029" s="77"/>
      <c r="U2029" s="77"/>
      <c r="V2029" s="77"/>
      <c r="W2029" s="77"/>
      <c r="X2029" s="77"/>
      <c r="Y2029" s="77"/>
      <c r="Z2029" s="77"/>
      <c r="AA2029" s="77"/>
      <c r="AB2029" s="77"/>
      <c r="AC2029" s="77"/>
      <c r="AD2029" s="77"/>
      <c r="AE2029" s="77"/>
      <c r="AF2029" s="77"/>
      <c r="AG2029" s="77"/>
      <c r="AH2029" s="77"/>
      <c r="AI2029" s="77"/>
      <c r="AJ2029" s="77"/>
      <c r="AK2029" s="77"/>
      <c r="AL2029" s="77"/>
      <c r="AM2029" s="77"/>
      <c r="AN2029" s="77"/>
      <c r="AO2029" s="77"/>
      <c r="AP2029" s="77"/>
      <c r="AQ2029" s="77"/>
      <c r="AR2029" s="77"/>
      <c r="AS2029" s="77"/>
      <c r="AT2029" s="77"/>
      <c r="AU2029" s="77"/>
      <c r="AV2029" s="77"/>
      <c r="AW2029" s="77"/>
      <c r="AX2029" s="77"/>
      <c r="AY2029" s="77"/>
      <c r="AZ2029" s="77"/>
      <c r="BA2029" s="77"/>
      <c r="BB2029" s="77"/>
      <c r="BC2029" s="77"/>
      <c r="BD2029" s="77"/>
      <c r="BE2029" s="77"/>
      <c r="BF2029" s="77"/>
      <c r="BG2029" s="77"/>
      <c r="BH2029" s="77"/>
      <c r="BI2029" s="77"/>
      <c r="BJ2029" s="77"/>
      <c r="BK2029" s="77"/>
      <c r="BL2029" s="77"/>
      <c r="BM2029" s="77"/>
      <c r="BN2029" s="77"/>
      <c r="BO2029" s="77"/>
      <c r="BP2029" s="77"/>
      <c r="BQ2029" s="77"/>
      <c r="BR2029" s="77"/>
      <c r="BS2029" s="77"/>
      <c r="BT2029" s="77"/>
      <c r="BU2029" s="77"/>
      <c r="BV2029" s="77"/>
      <c r="BW2029" s="77"/>
      <c r="BX2029" s="77"/>
      <c r="BY2029" s="77"/>
      <c r="BZ2029" s="77"/>
      <c r="CA2029" s="77"/>
      <c r="CB2029" s="77"/>
      <c r="CC2029" s="77"/>
      <c r="CD2029" s="77"/>
      <c r="CE2029" s="77"/>
      <c r="CF2029" s="77"/>
      <c r="CG2029" s="77"/>
      <c r="CH2029" s="77"/>
      <c r="CI2029" s="77"/>
      <c r="CJ2029" s="77"/>
      <c r="CK2029" s="77"/>
      <c r="CL2029" s="77"/>
      <c r="CN2029" s="78"/>
      <c r="CO2029" s="77"/>
      <c r="CP2029" s="77"/>
      <c r="CQ2029" s="77"/>
      <c r="CR2029" s="77"/>
      <c r="CS2029" s="77"/>
      <c r="CT2029" s="77"/>
      <c r="CU2029" s="77"/>
      <c r="CV2029" s="77"/>
      <c r="CW2029" s="77"/>
      <c r="CX2029" s="77"/>
      <c r="CY2029" s="77"/>
      <c r="CZ2029" s="77"/>
      <c r="DA2029" s="77"/>
      <c r="DB2029" s="77"/>
      <c r="DC2029" s="77"/>
      <c r="DD2029" s="77"/>
      <c r="DE2029" s="77"/>
      <c r="DF2029" s="77"/>
      <c r="DG2029" s="77"/>
      <c r="DH2029" s="77"/>
      <c r="DI2029" s="77"/>
      <c r="DJ2029" s="77"/>
      <c r="DK2029" s="77"/>
      <c r="DL2029" s="77"/>
    </row>
    <row r="2030" spans="2:116" x14ac:dyDescent="0.4">
      <c r="B2030" t="s">
        <v>332</v>
      </c>
      <c r="D2030" t="s">
        <v>424</v>
      </c>
      <c r="E2030" s="8" t="str">
        <f>ROW()&amp;" "&amp;D2030</f>
        <v>2030 FAINT-F</v>
      </c>
      <c r="G2030" s="136" t="str">
        <f>G2005</f>
        <v>primary unit</v>
      </c>
      <c r="S2030" s="72"/>
      <c r="T2030" s="72"/>
      <c r="U2030" s="72"/>
      <c r="V2030" s="72"/>
      <c r="W2030" s="72"/>
      <c r="X2030" s="72"/>
      <c r="Y2030" s="72"/>
      <c r="Z2030" s="72"/>
      <c r="AA2030" s="72"/>
      <c r="AB2030" s="72"/>
      <c r="AC2030" s="72"/>
      <c r="AD2030" s="72"/>
      <c r="AE2030" s="72"/>
      <c r="AF2030" s="72"/>
      <c r="AG2030" s="72"/>
      <c r="AH2030" s="72"/>
      <c r="AI2030" s="72"/>
      <c r="AJ2030" s="72"/>
      <c r="AK2030" s="72"/>
      <c r="AL2030" s="72"/>
      <c r="AM2030" s="72"/>
      <c r="AN2030" s="72"/>
      <c r="AO2030" s="72"/>
      <c r="AP2030" s="72"/>
      <c r="AQ2030" s="72"/>
      <c r="AR2030" s="72"/>
      <c r="AS2030" s="72"/>
      <c r="AT2030" s="72"/>
      <c r="AU2030" s="72"/>
      <c r="AV2030" s="72"/>
      <c r="AW2030" s="72"/>
      <c r="AX2030" s="72"/>
      <c r="AY2030" s="72"/>
      <c r="AZ2030" s="72"/>
      <c r="BA2030" s="72"/>
      <c r="BB2030" s="72"/>
      <c r="BC2030" s="72"/>
      <c r="BD2030" s="72"/>
      <c r="BE2030" s="72"/>
      <c r="BF2030" s="72"/>
      <c r="BG2030" s="72"/>
      <c r="BH2030" s="72"/>
      <c r="BI2030" s="72"/>
      <c r="BJ2030" s="72"/>
      <c r="BK2030" s="72"/>
      <c r="BL2030" s="72"/>
      <c r="BM2030" s="72"/>
      <c r="BN2030" s="72"/>
      <c r="BO2030" s="72"/>
      <c r="BP2030" s="72"/>
      <c r="BQ2030" s="72"/>
      <c r="BR2030" s="72"/>
      <c r="BS2030" s="72"/>
      <c r="BT2030" s="72"/>
      <c r="BU2030" s="72"/>
      <c r="BV2030" s="72"/>
      <c r="BW2030" s="72"/>
      <c r="BX2030" s="72"/>
      <c r="BY2030" s="72"/>
      <c r="BZ2030" s="72"/>
      <c r="CA2030" s="72"/>
      <c r="CB2030" s="72"/>
      <c r="CC2030" s="72"/>
      <c r="CD2030" s="72"/>
      <c r="CE2030" s="72"/>
      <c r="CF2030" s="72"/>
      <c r="CG2030" s="72"/>
      <c r="CH2030" s="72"/>
      <c r="CI2030" s="72"/>
      <c r="CJ2030" s="72"/>
      <c r="CK2030" s="72"/>
      <c r="CL2030" s="72"/>
      <c r="CO2030" s="72"/>
      <c r="CP2030" s="72"/>
      <c r="CQ2030" s="72"/>
      <c r="CR2030" s="72"/>
      <c r="CS2030" s="72"/>
      <c r="CT2030" s="72"/>
      <c r="CU2030" s="72"/>
      <c r="CV2030" s="72"/>
      <c r="CW2030" s="72"/>
      <c r="CX2030" s="72"/>
      <c r="CY2030" s="72"/>
      <c r="CZ2030" s="72"/>
      <c r="DA2030" s="72"/>
      <c r="DB2030" s="72"/>
      <c r="DC2030" s="72"/>
      <c r="DD2030" s="72"/>
      <c r="DE2030" s="72"/>
      <c r="DF2030" s="72"/>
      <c r="DG2030" s="72"/>
      <c r="DH2030" s="72"/>
      <c r="DI2030" s="72"/>
      <c r="DJ2030" s="72"/>
      <c r="DK2030" s="72"/>
      <c r="DL2030" s="72"/>
    </row>
    <row r="2031" spans="2:116" x14ac:dyDescent="0.4">
      <c r="B2031" t="s">
        <v>332</v>
      </c>
      <c r="D2031" t="s">
        <v>424</v>
      </c>
      <c r="E2031" s="8" t="str">
        <f t="shared" si="3371"/>
        <v>2031 FAINT-F</v>
      </c>
      <c r="G2031" s="136" t="str">
        <f>G2006</f>
        <v>Primary revenue driver</v>
      </c>
      <c r="K2031" s="53"/>
      <c r="L2031" s="53"/>
      <c r="M2031" s="53"/>
      <c r="N2031" s="53"/>
      <c r="O2031" s="53"/>
      <c r="P2031" s="53"/>
      <c r="R2031" s="24"/>
      <c r="S2031" s="179" t="str">
        <f t="shared" ref="S2031:AX2033" si="3407">S2006</f>
        <v>S$16</v>
      </c>
      <c r="T2031" s="179" t="str">
        <f t="shared" si="3407"/>
        <v>T$16</v>
      </c>
      <c r="U2031" s="179" t="str">
        <f t="shared" si="3407"/>
        <v>U$16</v>
      </c>
      <c r="V2031" s="179" t="str">
        <f t="shared" si="3407"/>
        <v>V$16</v>
      </c>
      <c r="W2031" s="179" t="str">
        <f t="shared" si="3407"/>
        <v>W$16</v>
      </c>
      <c r="X2031" s="179" t="str">
        <f t="shared" si="3407"/>
        <v>X$16</v>
      </c>
      <c r="Y2031" s="179" t="str">
        <f t="shared" si="3407"/>
        <v>Y$16</v>
      </c>
      <c r="Z2031" s="179" t="str">
        <f t="shared" si="3407"/>
        <v>Z$16</v>
      </c>
      <c r="AA2031" s="179" t="str">
        <f t="shared" si="3407"/>
        <v>AA$16</v>
      </c>
      <c r="AB2031" s="179" t="str">
        <f t="shared" si="3407"/>
        <v>AB$16</v>
      </c>
      <c r="AC2031" s="179" t="str">
        <f t="shared" si="3407"/>
        <v>AC$16</v>
      </c>
      <c r="AD2031" s="179" t="str">
        <f t="shared" si="3407"/>
        <v>AD$16</v>
      </c>
      <c r="AE2031" s="179" t="str">
        <f t="shared" si="3407"/>
        <v>AE$16</v>
      </c>
      <c r="AF2031" s="179" t="str">
        <f t="shared" si="3407"/>
        <v>AF$16</v>
      </c>
      <c r="AG2031" s="179" t="str">
        <f t="shared" si="3407"/>
        <v>AG$16</v>
      </c>
      <c r="AH2031" s="179" t="str">
        <f t="shared" si="3407"/>
        <v>AH$16</v>
      </c>
      <c r="AI2031" s="179" t="str">
        <f t="shared" si="3407"/>
        <v>AI$16</v>
      </c>
      <c r="AJ2031" s="179" t="str">
        <f t="shared" si="3407"/>
        <v>AJ$16</v>
      </c>
      <c r="AK2031" s="179" t="str">
        <f t="shared" si="3407"/>
        <v>AK$16</v>
      </c>
      <c r="AL2031" s="179" t="str">
        <f t="shared" si="3407"/>
        <v>AL$16</v>
      </c>
      <c r="AM2031" s="179" t="str">
        <f t="shared" si="3407"/>
        <v>AM$16</v>
      </c>
      <c r="AN2031" s="179" t="str">
        <f t="shared" si="3407"/>
        <v>AN$16</v>
      </c>
      <c r="AO2031" s="179" t="str">
        <f t="shared" si="3407"/>
        <v>AO$16</v>
      </c>
      <c r="AP2031" s="179" t="str">
        <f t="shared" si="3407"/>
        <v>AP$16</v>
      </c>
      <c r="AQ2031" s="179" t="str">
        <f t="shared" si="3407"/>
        <v>AQ$16</v>
      </c>
      <c r="AR2031" s="179" t="str">
        <f t="shared" si="3407"/>
        <v>AR$16</v>
      </c>
      <c r="AS2031" s="179" t="str">
        <f t="shared" si="3407"/>
        <v>AS$16</v>
      </c>
      <c r="AT2031" s="179" t="str">
        <f t="shared" si="3407"/>
        <v>AT$16</v>
      </c>
      <c r="AU2031" s="179" t="str">
        <f t="shared" si="3407"/>
        <v>AU$16</v>
      </c>
      <c r="AV2031" s="179" t="str">
        <f t="shared" si="3407"/>
        <v>AV$16</v>
      </c>
      <c r="AW2031" s="179" t="str">
        <f t="shared" si="3407"/>
        <v>AW$16</v>
      </c>
      <c r="AX2031" s="179" t="str">
        <f t="shared" si="3407"/>
        <v>AX$16</v>
      </c>
      <c r="AY2031" s="179" t="str">
        <f t="shared" ref="AY2031:CD2033" si="3408">AY2006</f>
        <v>AY$16</v>
      </c>
      <c r="AZ2031" s="179" t="str">
        <f t="shared" si="3408"/>
        <v>AZ$16</v>
      </c>
      <c r="BA2031" s="179" t="str">
        <f t="shared" si="3408"/>
        <v>BA$16</v>
      </c>
      <c r="BB2031" s="179" t="str">
        <f t="shared" si="3408"/>
        <v>BB$16</v>
      </c>
      <c r="BC2031" s="179" t="str">
        <f t="shared" si="3408"/>
        <v>BC$16</v>
      </c>
      <c r="BD2031" s="179" t="str">
        <f t="shared" si="3408"/>
        <v>BD$16</v>
      </c>
      <c r="BE2031" s="179" t="str">
        <f t="shared" si="3408"/>
        <v>BE$16</v>
      </c>
      <c r="BF2031" s="179" t="str">
        <f t="shared" si="3408"/>
        <v>BF$16</v>
      </c>
      <c r="BG2031" s="179" t="str">
        <f t="shared" si="3408"/>
        <v>BG$16</v>
      </c>
      <c r="BH2031" s="179" t="str">
        <f t="shared" si="3408"/>
        <v>BH$16</v>
      </c>
      <c r="BI2031" s="179" t="str">
        <f t="shared" si="3408"/>
        <v>BI$16</v>
      </c>
      <c r="BJ2031" s="179" t="str">
        <f t="shared" si="3408"/>
        <v>BJ$16</v>
      </c>
      <c r="BK2031" s="179" t="str">
        <f t="shared" si="3408"/>
        <v>BK$16</v>
      </c>
      <c r="BL2031" s="179" t="str">
        <f t="shared" si="3408"/>
        <v>BL$16</v>
      </c>
      <c r="BM2031" s="179" t="str">
        <f t="shared" si="3408"/>
        <v>BM$16</v>
      </c>
      <c r="BN2031" s="179" t="str">
        <f t="shared" si="3408"/>
        <v>BN$16</v>
      </c>
      <c r="BO2031" s="179" t="str">
        <f t="shared" si="3408"/>
        <v>BO$16</v>
      </c>
      <c r="BP2031" s="179" t="str">
        <f t="shared" si="3408"/>
        <v>BP$16</v>
      </c>
      <c r="BQ2031" s="179" t="str">
        <f t="shared" si="3408"/>
        <v>BQ$16</v>
      </c>
      <c r="BR2031" s="179" t="str">
        <f t="shared" si="3408"/>
        <v>BR$16</v>
      </c>
      <c r="BS2031" s="179" t="str">
        <f t="shared" si="3408"/>
        <v>BS$16</v>
      </c>
      <c r="BT2031" s="179" t="str">
        <f t="shared" si="3408"/>
        <v>BT$16</v>
      </c>
      <c r="BU2031" s="179" t="str">
        <f t="shared" si="3408"/>
        <v>BU$16</v>
      </c>
      <c r="BV2031" s="179" t="str">
        <f t="shared" si="3408"/>
        <v>BV$16</v>
      </c>
      <c r="BW2031" s="179" t="str">
        <f t="shared" si="3408"/>
        <v>BW$16</v>
      </c>
      <c r="BX2031" s="179" t="str">
        <f t="shared" si="3408"/>
        <v>BX$16</v>
      </c>
      <c r="BY2031" s="179" t="str">
        <f t="shared" si="3408"/>
        <v>BY$16</v>
      </c>
      <c r="BZ2031" s="179" t="str">
        <f t="shared" si="3408"/>
        <v>BZ$16</v>
      </c>
      <c r="CA2031" s="179" t="str">
        <f t="shared" si="3408"/>
        <v>CA$16</v>
      </c>
      <c r="CB2031" s="179" t="str">
        <f t="shared" si="3408"/>
        <v>CB$16</v>
      </c>
      <c r="CC2031" s="179" t="str">
        <f t="shared" si="3408"/>
        <v>CC$16</v>
      </c>
      <c r="CD2031" s="179" t="str">
        <f t="shared" si="3408"/>
        <v>CD$16</v>
      </c>
      <c r="CE2031" s="179" t="str">
        <f t="shared" ref="CE2031:CL2033" si="3409">CE2006</f>
        <v>CE$16</v>
      </c>
      <c r="CF2031" s="179" t="str">
        <f t="shared" si="3409"/>
        <v>CF$16</v>
      </c>
      <c r="CG2031" s="179" t="str">
        <f t="shared" si="3409"/>
        <v>CG$16</v>
      </c>
      <c r="CH2031" s="179" t="str">
        <f t="shared" si="3409"/>
        <v>CH$16</v>
      </c>
      <c r="CI2031" s="179" t="str">
        <f t="shared" si="3409"/>
        <v>CI$16</v>
      </c>
      <c r="CJ2031" s="179" t="str">
        <f t="shared" si="3409"/>
        <v>CJ$16</v>
      </c>
      <c r="CK2031" s="179" t="str">
        <f t="shared" si="3409"/>
        <v>CK$16</v>
      </c>
      <c r="CL2031" s="179" t="str">
        <f t="shared" si="3409"/>
        <v>CL$16</v>
      </c>
      <c r="CO2031" s="179" t="str">
        <f t="shared" ref="CO2031:DL2033" si="3410">CO2006</f>
        <v>CO$16</v>
      </c>
      <c r="CP2031" s="179" t="str">
        <f t="shared" si="3410"/>
        <v>CP$16</v>
      </c>
      <c r="CQ2031" s="179" t="str">
        <f t="shared" si="3410"/>
        <v>CQ$16</v>
      </c>
      <c r="CR2031" s="179" t="str">
        <f t="shared" si="3410"/>
        <v>CR$16</v>
      </c>
      <c r="CS2031" s="179" t="str">
        <f t="shared" si="3410"/>
        <v>CS$16</v>
      </c>
      <c r="CT2031" s="179" t="str">
        <f t="shared" si="3410"/>
        <v>CT$16</v>
      </c>
      <c r="CU2031" s="179" t="str">
        <f t="shared" si="3410"/>
        <v>CU$16</v>
      </c>
      <c r="CV2031" s="179" t="str">
        <f t="shared" si="3410"/>
        <v>CV$16</v>
      </c>
      <c r="CW2031" s="179" t="str">
        <f t="shared" si="3410"/>
        <v>CW$16</v>
      </c>
      <c r="CX2031" s="179" t="str">
        <f t="shared" si="3410"/>
        <v>CX$16</v>
      </c>
      <c r="CY2031" s="179" t="str">
        <f t="shared" si="3410"/>
        <v>CY$16</v>
      </c>
      <c r="CZ2031" s="179" t="str">
        <f t="shared" si="3410"/>
        <v>CZ$16</v>
      </c>
      <c r="DA2031" s="179" t="str">
        <f t="shared" si="3410"/>
        <v>DA$16</v>
      </c>
      <c r="DB2031" s="179" t="str">
        <f t="shared" si="3410"/>
        <v>DB$16</v>
      </c>
      <c r="DC2031" s="179" t="str">
        <f t="shared" si="3410"/>
        <v>DC$16</v>
      </c>
      <c r="DD2031" s="179" t="str">
        <f t="shared" si="3410"/>
        <v>DD$16</v>
      </c>
      <c r="DE2031" s="179" t="str">
        <f t="shared" si="3410"/>
        <v>DE$16</v>
      </c>
      <c r="DF2031" s="179" t="str">
        <f t="shared" si="3410"/>
        <v>DF$16</v>
      </c>
      <c r="DG2031" s="179" t="str">
        <f t="shared" si="3410"/>
        <v>DG$16</v>
      </c>
      <c r="DH2031" s="179" t="str">
        <f t="shared" si="3410"/>
        <v>DH$16</v>
      </c>
      <c r="DI2031" s="179" t="str">
        <f t="shared" si="3410"/>
        <v>DI$16</v>
      </c>
      <c r="DJ2031" s="179" t="str">
        <f t="shared" si="3410"/>
        <v>DJ$16</v>
      </c>
      <c r="DK2031" s="179" t="str">
        <f t="shared" si="3410"/>
        <v>DK$16</v>
      </c>
      <c r="DL2031" s="179" t="str">
        <f t="shared" si="3410"/>
        <v>DL$16</v>
      </c>
    </row>
    <row r="2032" spans="2:116" x14ac:dyDescent="0.4">
      <c r="B2032" t="s">
        <v>332</v>
      </c>
      <c r="D2032" t="s">
        <v>424</v>
      </c>
      <c r="E2032" s="8" t="str">
        <f t="shared" si="3371"/>
        <v>2032 FAINT-F</v>
      </c>
      <c r="G2032" s="136" t="str">
        <f>G2007</f>
        <v>Primary volume driver</v>
      </c>
      <c r="H2032" s="12"/>
      <c r="I2032" s="60"/>
      <c r="J2032" s="60"/>
      <c r="K2032" s="15"/>
      <c r="L2032" s="15"/>
      <c r="M2032" s="15"/>
      <c r="N2032" s="15"/>
      <c r="O2032" s="15"/>
      <c r="P2032" s="15"/>
      <c r="R2032" s="15"/>
      <c r="S2032" s="179" t="str">
        <f t="shared" ref="S2032:AX2034" si="3411">S2007</f>
        <v>S$17</v>
      </c>
      <c r="T2032" s="179" t="str">
        <f t="shared" si="3411"/>
        <v>T$17</v>
      </c>
      <c r="U2032" s="179" t="str">
        <f t="shared" si="3411"/>
        <v>U$17</v>
      </c>
      <c r="V2032" s="179" t="str">
        <f t="shared" si="3411"/>
        <v>V$17</v>
      </c>
      <c r="W2032" s="179" t="str">
        <f t="shared" si="3411"/>
        <v>W$17</v>
      </c>
      <c r="X2032" s="179" t="str">
        <f t="shared" si="3411"/>
        <v>X$17</v>
      </c>
      <c r="Y2032" s="179" t="str">
        <f t="shared" si="3411"/>
        <v>Y$17</v>
      </c>
      <c r="Z2032" s="179" t="str">
        <f t="shared" si="3411"/>
        <v>Z$17</v>
      </c>
      <c r="AA2032" s="179" t="str">
        <f t="shared" si="3411"/>
        <v>AA$17</v>
      </c>
      <c r="AB2032" s="179" t="str">
        <f t="shared" si="3411"/>
        <v>AB$17</v>
      </c>
      <c r="AC2032" s="179" t="str">
        <f t="shared" si="3411"/>
        <v>AC$17</v>
      </c>
      <c r="AD2032" s="179" t="str">
        <f t="shared" si="3411"/>
        <v>AD$17</v>
      </c>
      <c r="AE2032" s="179" t="str">
        <f t="shared" si="3411"/>
        <v>AE$17</v>
      </c>
      <c r="AF2032" s="179" t="str">
        <f t="shared" si="3411"/>
        <v>AF$17</v>
      </c>
      <c r="AG2032" s="179" t="str">
        <f t="shared" si="3411"/>
        <v>AG$17</v>
      </c>
      <c r="AH2032" s="179" t="str">
        <f t="shared" si="3411"/>
        <v>AH$17</v>
      </c>
      <c r="AI2032" s="179" t="str">
        <f t="shared" si="3411"/>
        <v>AI$17</v>
      </c>
      <c r="AJ2032" s="179" t="str">
        <f t="shared" si="3411"/>
        <v>AJ$17</v>
      </c>
      <c r="AK2032" s="179" t="str">
        <f t="shared" si="3411"/>
        <v>AK$17</v>
      </c>
      <c r="AL2032" s="179" t="str">
        <f t="shared" si="3411"/>
        <v>AL$17</v>
      </c>
      <c r="AM2032" s="179" t="str">
        <f t="shared" si="3411"/>
        <v>AM$17</v>
      </c>
      <c r="AN2032" s="179" t="str">
        <f t="shared" si="3411"/>
        <v>AN$17</v>
      </c>
      <c r="AO2032" s="179" t="str">
        <f t="shared" si="3411"/>
        <v>AO$17</v>
      </c>
      <c r="AP2032" s="179" t="str">
        <f t="shared" si="3411"/>
        <v>AP$17</v>
      </c>
      <c r="AQ2032" s="179" t="str">
        <f t="shared" si="3411"/>
        <v>AQ$17</v>
      </c>
      <c r="AR2032" s="179" t="str">
        <f t="shared" si="3411"/>
        <v>AR$17</v>
      </c>
      <c r="AS2032" s="179" t="str">
        <f t="shared" si="3411"/>
        <v>AS$17</v>
      </c>
      <c r="AT2032" s="179" t="str">
        <f t="shared" si="3411"/>
        <v>AT$17</v>
      </c>
      <c r="AU2032" s="179" t="str">
        <f t="shared" si="3411"/>
        <v>AU$17</v>
      </c>
      <c r="AV2032" s="179" t="str">
        <f t="shared" si="3411"/>
        <v>AV$17</v>
      </c>
      <c r="AW2032" s="179" t="str">
        <f t="shared" si="3411"/>
        <v>AW$17</v>
      </c>
      <c r="AX2032" s="179" t="str">
        <f t="shared" si="3411"/>
        <v>AX$17</v>
      </c>
      <c r="AY2032" s="179" t="str">
        <f t="shared" ref="AY2032:CD2034" si="3412">AY2007</f>
        <v>AY$17</v>
      </c>
      <c r="AZ2032" s="179" t="str">
        <f t="shared" si="3412"/>
        <v>AZ$17</v>
      </c>
      <c r="BA2032" s="179" t="str">
        <f t="shared" si="3412"/>
        <v>BA$17</v>
      </c>
      <c r="BB2032" s="179" t="str">
        <f t="shared" si="3412"/>
        <v>BB$17</v>
      </c>
      <c r="BC2032" s="179" t="str">
        <f t="shared" si="3412"/>
        <v>BC$17</v>
      </c>
      <c r="BD2032" s="179" t="str">
        <f t="shared" si="3412"/>
        <v>BD$17</v>
      </c>
      <c r="BE2032" s="179" t="str">
        <f t="shared" si="3412"/>
        <v>BE$17</v>
      </c>
      <c r="BF2032" s="179" t="str">
        <f t="shared" si="3412"/>
        <v>BF$17</v>
      </c>
      <c r="BG2032" s="179" t="str">
        <f t="shared" si="3412"/>
        <v>BG$17</v>
      </c>
      <c r="BH2032" s="179" t="str">
        <f t="shared" si="3412"/>
        <v>BH$17</v>
      </c>
      <c r="BI2032" s="179" t="str">
        <f t="shared" si="3412"/>
        <v>BI$17</v>
      </c>
      <c r="BJ2032" s="179" t="str">
        <f t="shared" si="3412"/>
        <v>BJ$17</v>
      </c>
      <c r="BK2032" s="179" t="str">
        <f t="shared" si="3412"/>
        <v>BK$17</v>
      </c>
      <c r="BL2032" s="179" t="str">
        <f t="shared" si="3412"/>
        <v>BL$17</v>
      </c>
      <c r="BM2032" s="179" t="str">
        <f t="shared" si="3412"/>
        <v>BM$17</v>
      </c>
      <c r="BN2032" s="179" t="str">
        <f t="shared" si="3412"/>
        <v>BN$17</v>
      </c>
      <c r="BO2032" s="179" t="str">
        <f t="shared" si="3412"/>
        <v>BO$17</v>
      </c>
      <c r="BP2032" s="179" t="str">
        <f t="shared" si="3412"/>
        <v>BP$17</v>
      </c>
      <c r="BQ2032" s="179" t="str">
        <f t="shared" si="3412"/>
        <v>BQ$17</v>
      </c>
      <c r="BR2032" s="179" t="str">
        <f t="shared" si="3412"/>
        <v>BR$17</v>
      </c>
      <c r="BS2032" s="179" t="str">
        <f t="shared" si="3412"/>
        <v>BS$17</v>
      </c>
      <c r="BT2032" s="179" t="str">
        <f t="shared" si="3412"/>
        <v>BT$17</v>
      </c>
      <c r="BU2032" s="179" t="str">
        <f t="shared" si="3412"/>
        <v>BU$17</v>
      </c>
      <c r="BV2032" s="179" t="str">
        <f t="shared" si="3412"/>
        <v>BV$17</v>
      </c>
      <c r="BW2032" s="179" t="str">
        <f t="shared" si="3412"/>
        <v>BW$17</v>
      </c>
      <c r="BX2032" s="179" t="str">
        <f t="shared" si="3412"/>
        <v>BX$17</v>
      </c>
      <c r="BY2032" s="179" t="str">
        <f t="shared" si="3412"/>
        <v>BY$17</v>
      </c>
      <c r="BZ2032" s="179" t="str">
        <f t="shared" si="3412"/>
        <v>BZ$17</v>
      </c>
      <c r="CA2032" s="179" t="str">
        <f t="shared" si="3412"/>
        <v>CA$17</v>
      </c>
      <c r="CB2032" s="179" t="str">
        <f t="shared" si="3412"/>
        <v>CB$17</v>
      </c>
      <c r="CC2032" s="179" t="str">
        <f t="shared" si="3412"/>
        <v>CC$17</v>
      </c>
      <c r="CD2032" s="179" t="str">
        <f t="shared" si="3412"/>
        <v>CD$17</v>
      </c>
      <c r="CE2032" s="179" t="str">
        <f t="shared" ref="CE2032:CL2034" si="3413">CE2007</f>
        <v>CE$17</v>
      </c>
      <c r="CF2032" s="179" t="str">
        <f t="shared" si="3413"/>
        <v>CF$17</v>
      </c>
      <c r="CG2032" s="179" t="str">
        <f t="shared" si="3413"/>
        <v>CG$17</v>
      </c>
      <c r="CH2032" s="179" t="str">
        <f t="shared" si="3413"/>
        <v>CH$17</v>
      </c>
      <c r="CI2032" s="179" t="str">
        <f t="shared" si="3413"/>
        <v>CI$17</v>
      </c>
      <c r="CJ2032" s="179" t="str">
        <f t="shared" si="3413"/>
        <v>CJ$17</v>
      </c>
      <c r="CK2032" s="179" t="str">
        <f t="shared" si="3413"/>
        <v>CK$17</v>
      </c>
      <c r="CL2032" s="179" t="str">
        <f t="shared" si="3413"/>
        <v>CL$17</v>
      </c>
      <c r="CN2032" s="60"/>
      <c r="CO2032" s="179" t="str">
        <f t="shared" ref="CO2032:DL2034" si="3414">CO2007</f>
        <v>CO$17</v>
      </c>
      <c r="CP2032" s="179" t="str">
        <f t="shared" si="3414"/>
        <v>CP$17</v>
      </c>
      <c r="CQ2032" s="179" t="str">
        <f t="shared" si="3414"/>
        <v>CQ$17</v>
      </c>
      <c r="CR2032" s="179" t="str">
        <f t="shared" si="3414"/>
        <v>CR$17</v>
      </c>
      <c r="CS2032" s="179" t="str">
        <f t="shared" si="3414"/>
        <v>CS$17</v>
      </c>
      <c r="CT2032" s="179" t="str">
        <f t="shared" si="3414"/>
        <v>CT$17</v>
      </c>
      <c r="CU2032" s="179" t="str">
        <f t="shared" si="3414"/>
        <v>CU$17</v>
      </c>
      <c r="CV2032" s="179" t="str">
        <f t="shared" si="3414"/>
        <v>CV$17</v>
      </c>
      <c r="CW2032" s="179" t="str">
        <f t="shared" si="3414"/>
        <v>CW$17</v>
      </c>
      <c r="CX2032" s="179" t="str">
        <f t="shared" si="3414"/>
        <v>CX$17</v>
      </c>
      <c r="CY2032" s="179" t="str">
        <f t="shared" si="3414"/>
        <v>CY$17</v>
      </c>
      <c r="CZ2032" s="179" t="str">
        <f t="shared" si="3414"/>
        <v>CZ$17</v>
      </c>
      <c r="DA2032" s="179" t="str">
        <f t="shared" si="3414"/>
        <v>DA$17</v>
      </c>
      <c r="DB2032" s="179" t="str">
        <f t="shared" si="3414"/>
        <v>DB$17</v>
      </c>
      <c r="DC2032" s="179" t="str">
        <f t="shared" si="3414"/>
        <v>DC$17</v>
      </c>
      <c r="DD2032" s="179" t="str">
        <f t="shared" si="3414"/>
        <v>DD$17</v>
      </c>
      <c r="DE2032" s="179" t="str">
        <f t="shared" si="3414"/>
        <v>DE$17</v>
      </c>
      <c r="DF2032" s="179" t="str">
        <f t="shared" si="3414"/>
        <v>DF$17</v>
      </c>
      <c r="DG2032" s="179" t="str">
        <f t="shared" si="3414"/>
        <v>DG$17</v>
      </c>
      <c r="DH2032" s="179" t="str">
        <f t="shared" si="3414"/>
        <v>DH$17</v>
      </c>
      <c r="DI2032" s="179" t="str">
        <f t="shared" si="3414"/>
        <v>DI$17</v>
      </c>
      <c r="DJ2032" s="179" t="str">
        <f t="shared" si="3414"/>
        <v>DJ$17</v>
      </c>
      <c r="DK2032" s="179" t="str">
        <f t="shared" si="3414"/>
        <v>DK$17</v>
      </c>
      <c r="DL2032" s="179" t="str">
        <f t="shared" si="3414"/>
        <v>DL$17</v>
      </c>
    </row>
    <row r="2033" spans="1:116" x14ac:dyDescent="0.4">
      <c r="B2033" t="s">
        <v>332</v>
      </c>
      <c r="D2033" t="s">
        <v>424</v>
      </c>
      <c r="E2033" s="8" t="str">
        <f t="shared" si="3371"/>
        <v>2033 FAINT-F</v>
      </c>
      <c r="G2033" s="136" t="str">
        <f>G2012</f>
        <v>Fixed secondary intangible assets:</v>
      </c>
      <c r="H2033" s="12"/>
      <c r="I2033" s="60"/>
      <c r="J2033" s="60"/>
      <c r="K2033" s="15"/>
      <c r="L2033" s="15"/>
      <c r="M2033" s="15"/>
      <c r="N2033" s="15"/>
      <c r="O2033" s="15"/>
      <c r="P2033" s="15"/>
      <c r="R2033" s="15"/>
      <c r="S2033" s="179">
        <f t="shared" ref="S2033:AX2035" si="3415">S2008</f>
        <v>0</v>
      </c>
      <c r="T2033" s="179">
        <f t="shared" si="3415"/>
        <v>0</v>
      </c>
      <c r="U2033" s="179">
        <f t="shared" si="3415"/>
        <v>0</v>
      </c>
      <c r="V2033" s="179">
        <f t="shared" si="3415"/>
        <v>0</v>
      </c>
      <c r="W2033" s="179">
        <f t="shared" si="3415"/>
        <v>0</v>
      </c>
      <c r="X2033" s="179">
        <f t="shared" si="3415"/>
        <v>0</v>
      </c>
      <c r="Y2033" s="179">
        <f t="shared" si="3415"/>
        <v>0</v>
      </c>
      <c r="Z2033" s="179">
        <f t="shared" si="3415"/>
        <v>0</v>
      </c>
      <c r="AA2033" s="179">
        <f t="shared" si="3415"/>
        <v>0</v>
      </c>
      <c r="AB2033" s="179">
        <f t="shared" si="3415"/>
        <v>0</v>
      </c>
      <c r="AC2033" s="179">
        <f t="shared" si="3415"/>
        <v>0</v>
      </c>
      <c r="AD2033" s="179">
        <f t="shared" si="3415"/>
        <v>0</v>
      </c>
      <c r="AE2033" s="179">
        <f t="shared" si="3415"/>
        <v>0</v>
      </c>
      <c r="AF2033" s="179">
        <f t="shared" si="3415"/>
        <v>0</v>
      </c>
      <c r="AG2033" s="179">
        <f t="shared" si="3415"/>
        <v>0</v>
      </c>
      <c r="AH2033" s="179">
        <f t="shared" si="3415"/>
        <v>0</v>
      </c>
      <c r="AI2033" s="179">
        <f t="shared" si="3415"/>
        <v>0</v>
      </c>
      <c r="AJ2033" s="179">
        <f t="shared" si="3415"/>
        <v>0</v>
      </c>
      <c r="AK2033" s="179">
        <f t="shared" si="3415"/>
        <v>0</v>
      </c>
      <c r="AL2033" s="179">
        <f t="shared" si="3415"/>
        <v>0</v>
      </c>
      <c r="AM2033" s="179">
        <f t="shared" si="3415"/>
        <v>0</v>
      </c>
      <c r="AN2033" s="179">
        <f t="shared" si="3415"/>
        <v>0</v>
      </c>
      <c r="AO2033" s="179">
        <f t="shared" si="3415"/>
        <v>0</v>
      </c>
      <c r="AP2033" s="179">
        <f t="shared" si="3415"/>
        <v>0</v>
      </c>
      <c r="AQ2033" s="179">
        <f t="shared" si="3415"/>
        <v>0</v>
      </c>
      <c r="AR2033" s="179">
        <f t="shared" si="3415"/>
        <v>0</v>
      </c>
      <c r="AS2033" s="179">
        <f t="shared" si="3415"/>
        <v>0</v>
      </c>
      <c r="AT2033" s="179">
        <f t="shared" si="3415"/>
        <v>0</v>
      </c>
      <c r="AU2033" s="179">
        <f t="shared" si="3415"/>
        <v>0</v>
      </c>
      <c r="AV2033" s="179">
        <f t="shared" si="3415"/>
        <v>0</v>
      </c>
      <c r="AW2033" s="179">
        <f t="shared" si="3415"/>
        <v>0</v>
      </c>
      <c r="AX2033" s="179">
        <f t="shared" si="3415"/>
        <v>0</v>
      </c>
      <c r="AY2033" s="179">
        <f t="shared" ref="AY2033:CD2035" si="3416">AY2008</f>
        <v>0</v>
      </c>
      <c r="AZ2033" s="179">
        <f t="shared" si="3416"/>
        <v>0</v>
      </c>
      <c r="BA2033" s="179">
        <f t="shared" si="3416"/>
        <v>0</v>
      </c>
      <c r="BB2033" s="179">
        <f t="shared" si="3416"/>
        <v>0</v>
      </c>
      <c r="BC2033" s="179">
        <f t="shared" si="3416"/>
        <v>0</v>
      </c>
      <c r="BD2033" s="179">
        <f t="shared" si="3416"/>
        <v>0</v>
      </c>
      <c r="BE2033" s="179">
        <f t="shared" si="3416"/>
        <v>0</v>
      </c>
      <c r="BF2033" s="179">
        <f t="shared" si="3416"/>
        <v>0</v>
      </c>
      <c r="BG2033" s="179">
        <f t="shared" si="3416"/>
        <v>0</v>
      </c>
      <c r="BH2033" s="179">
        <f t="shared" si="3416"/>
        <v>0</v>
      </c>
      <c r="BI2033" s="179">
        <f t="shared" si="3416"/>
        <v>0</v>
      </c>
      <c r="BJ2033" s="179">
        <f t="shared" si="3416"/>
        <v>0</v>
      </c>
      <c r="BK2033" s="179">
        <f t="shared" si="3416"/>
        <v>0</v>
      </c>
      <c r="BL2033" s="179">
        <f t="shared" si="3416"/>
        <v>0</v>
      </c>
      <c r="BM2033" s="179">
        <f t="shared" si="3416"/>
        <v>0</v>
      </c>
      <c r="BN2033" s="179">
        <f t="shared" si="3416"/>
        <v>0</v>
      </c>
      <c r="BO2033" s="179">
        <f t="shared" si="3416"/>
        <v>0</v>
      </c>
      <c r="BP2033" s="179">
        <f t="shared" si="3416"/>
        <v>0</v>
      </c>
      <c r="BQ2033" s="179">
        <f t="shared" si="3416"/>
        <v>0</v>
      </c>
      <c r="BR2033" s="179">
        <f t="shared" si="3416"/>
        <v>0</v>
      </c>
      <c r="BS2033" s="179">
        <f t="shared" si="3416"/>
        <v>0</v>
      </c>
      <c r="BT2033" s="179">
        <f t="shared" si="3416"/>
        <v>0</v>
      </c>
      <c r="BU2033" s="179">
        <f t="shared" si="3416"/>
        <v>0</v>
      </c>
      <c r="BV2033" s="179">
        <f t="shared" si="3416"/>
        <v>0</v>
      </c>
      <c r="BW2033" s="179">
        <f t="shared" si="3416"/>
        <v>0</v>
      </c>
      <c r="BX2033" s="179">
        <f t="shared" si="3416"/>
        <v>0</v>
      </c>
      <c r="BY2033" s="179">
        <f t="shared" si="3416"/>
        <v>0</v>
      </c>
      <c r="BZ2033" s="179">
        <f t="shared" si="3416"/>
        <v>0</v>
      </c>
      <c r="CA2033" s="179">
        <f t="shared" si="3416"/>
        <v>0</v>
      </c>
      <c r="CB2033" s="179">
        <f t="shared" si="3416"/>
        <v>0</v>
      </c>
      <c r="CC2033" s="179">
        <f t="shared" si="3416"/>
        <v>0</v>
      </c>
      <c r="CD2033" s="179">
        <f t="shared" si="3416"/>
        <v>0</v>
      </c>
      <c r="CE2033" s="179">
        <f t="shared" ref="CE2033:CL2035" si="3417">CE2008</f>
        <v>0</v>
      </c>
      <c r="CF2033" s="179">
        <f t="shared" si="3417"/>
        <v>0</v>
      </c>
      <c r="CG2033" s="179">
        <f t="shared" si="3417"/>
        <v>0</v>
      </c>
      <c r="CH2033" s="179">
        <f t="shared" si="3417"/>
        <v>0</v>
      </c>
      <c r="CI2033" s="179">
        <f t="shared" si="3417"/>
        <v>0</v>
      </c>
      <c r="CJ2033" s="179">
        <f t="shared" si="3417"/>
        <v>0</v>
      </c>
      <c r="CK2033" s="179">
        <f t="shared" si="3417"/>
        <v>0</v>
      </c>
      <c r="CL2033" s="179">
        <f t="shared" si="3417"/>
        <v>0</v>
      </c>
      <c r="CN2033" s="60"/>
      <c r="CO2033" s="179">
        <f t="shared" ref="CO2033:DL2035" si="3418">CO2008</f>
        <v>0</v>
      </c>
      <c r="CP2033" s="179">
        <f t="shared" si="3418"/>
        <v>0</v>
      </c>
      <c r="CQ2033" s="179">
        <f t="shared" si="3418"/>
        <v>0</v>
      </c>
      <c r="CR2033" s="179">
        <f t="shared" si="3418"/>
        <v>0</v>
      </c>
      <c r="CS2033" s="179">
        <f t="shared" si="3418"/>
        <v>0</v>
      </c>
      <c r="CT2033" s="179">
        <f t="shared" si="3418"/>
        <v>0</v>
      </c>
      <c r="CU2033" s="179">
        <f t="shared" si="3418"/>
        <v>0</v>
      </c>
      <c r="CV2033" s="179">
        <f t="shared" si="3418"/>
        <v>0</v>
      </c>
      <c r="CW2033" s="179">
        <f t="shared" si="3418"/>
        <v>0</v>
      </c>
      <c r="CX2033" s="179">
        <f t="shared" si="3418"/>
        <v>0</v>
      </c>
      <c r="CY2033" s="179">
        <f t="shared" si="3418"/>
        <v>0</v>
      </c>
      <c r="CZ2033" s="179">
        <f t="shared" si="3418"/>
        <v>0</v>
      </c>
      <c r="DA2033" s="179">
        <f t="shared" si="3418"/>
        <v>0</v>
      </c>
      <c r="DB2033" s="179">
        <f t="shared" si="3418"/>
        <v>0</v>
      </c>
      <c r="DC2033" s="179">
        <f t="shared" si="3418"/>
        <v>0</v>
      </c>
      <c r="DD2033" s="179">
        <f t="shared" si="3418"/>
        <v>0</v>
      </c>
      <c r="DE2033" s="179">
        <f t="shared" si="3418"/>
        <v>0</v>
      </c>
      <c r="DF2033" s="179">
        <f t="shared" si="3418"/>
        <v>0</v>
      </c>
      <c r="DG2033" s="179">
        <f t="shared" si="3418"/>
        <v>0</v>
      </c>
      <c r="DH2033" s="179">
        <f t="shared" si="3418"/>
        <v>0</v>
      </c>
      <c r="DI2033" s="179">
        <f t="shared" si="3418"/>
        <v>0</v>
      </c>
      <c r="DJ2033" s="179">
        <f t="shared" si="3418"/>
        <v>0</v>
      </c>
      <c r="DK2033" s="179">
        <f t="shared" si="3418"/>
        <v>0</v>
      </c>
      <c r="DL2033" s="179">
        <f t="shared" si="3418"/>
        <v>0</v>
      </c>
    </row>
    <row r="2034" spans="1:116" x14ac:dyDescent="0.4">
      <c r="B2034" t="s">
        <v>332</v>
      </c>
      <c r="D2034" t="s">
        <v>424</v>
      </c>
      <c r="E2034" s="8" t="str">
        <f t="shared" ref="E2034:E2036" si="3419">ROW()&amp;" "&amp;D2034</f>
        <v>2034 FAINT-F</v>
      </c>
      <c r="G2034" s="241" t="str">
        <f>IFERROR(SUBSTITUTE(TRIM(MID(G2012, SEARCH("-", G2012) + 1, LEN(G2012))),":",""),"no unit")</f>
        <v>no unit</v>
      </c>
      <c r="H2034" s="12"/>
      <c r="I2034" s="60"/>
      <c r="J2034" s="60"/>
      <c r="K2034" s="15"/>
      <c r="L2034" s="15"/>
      <c r="M2034" s="15"/>
      <c r="N2034" s="15"/>
      <c r="O2034" s="15"/>
      <c r="P2034" s="15"/>
      <c r="R2034" s="15"/>
      <c r="S2034" s="179"/>
      <c r="T2034" s="179"/>
      <c r="U2034" s="179"/>
      <c r="V2034" s="179"/>
      <c r="W2034" s="179"/>
      <c r="X2034" s="179"/>
      <c r="Y2034" s="179"/>
      <c r="Z2034" s="179"/>
      <c r="AA2034" s="179"/>
      <c r="AB2034" s="179"/>
      <c r="AC2034" s="179"/>
      <c r="AD2034" s="179"/>
      <c r="AE2034" s="179"/>
      <c r="AF2034" s="179"/>
      <c r="AG2034" s="179"/>
      <c r="AH2034" s="179"/>
      <c r="AI2034" s="179"/>
      <c r="AJ2034" s="179"/>
      <c r="AK2034" s="179"/>
      <c r="AL2034" s="179"/>
      <c r="AM2034" s="179"/>
      <c r="AN2034" s="179"/>
      <c r="AO2034" s="179"/>
      <c r="AP2034" s="179"/>
      <c r="AQ2034" s="179"/>
      <c r="AR2034" s="179"/>
      <c r="AS2034" s="179"/>
      <c r="AT2034" s="179"/>
      <c r="AU2034" s="179"/>
      <c r="AV2034" s="179"/>
      <c r="AW2034" s="179"/>
      <c r="AX2034" s="179"/>
      <c r="AY2034" s="179"/>
      <c r="AZ2034" s="179"/>
      <c r="BA2034" s="179"/>
      <c r="BB2034" s="179"/>
      <c r="BC2034" s="179"/>
      <c r="BD2034" s="179"/>
      <c r="BE2034" s="179"/>
      <c r="BF2034" s="179"/>
      <c r="BG2034" s="179"/>
      <c r="BH2034" s="179"/>
      <c r="BI2034" s="179"/>
      <c r="BJ2034" s="179"/>
      <c r="BK2034" s="179"/>
      <c r="BL2034" s="179"/>
      <c r="BM2034" s="179"/>
      <c r="BN2034" s="179"/>
      <c r="BO2034" s="179"/>
      <c r="BP2034" s="179"/>
      <c r="BQ2034" s="179"/>
      <c r="BR2034" s="179"/>
      <c r="BS2034" s="179"/>
      <c r="BT2034" s="179"/>
      <c r="BU2034" s="179"/>
      <c r="BV2034" s="179"/>
      <c r="BW2034" s="179"/>
      <c r="BX2034" s="179"/>
      <c r="BY2034" s="179"/>
      <c r="BZ2034" s="179"/>
      <c r="CA2034" s="179"/>
      <c r="CB2034" s="179"/>
      <c r="CC2034" s="179"/>
      <c r="CD2034" s="179"/>
      <c r="CE2034" s="179"/>
      <c r="CF2034" s="179"/>
      <c r="CG2034" s="179"/>
      <c r="CH2034" s="179"/>
      <c r="CI2034" s="179"/>
      <c r="CJ2034" s="179"/>
      <c r="CK2034" s="179"/>
      <c r="CL2034" s="179"/>
      <c r="CN2034" s="60"/>
      <c r="CO2034" s="179"/>
      <c r="CP2034" s="179"/>
      <c r="CQ2034" s="179"/>
      <c r="CR2034" s="179"/>
      <c r="CS2034" s="179"/>
      <c r="CT2034" s="179"/>
      <c r="CU2034" s="179"/>
      <c r="CV2034" s="179"/>
      <c r="CW2034" s="179"/>
      <c r="CX2034" s="179"/>
      <c r="CY2034" s="179"/>
      <c r="CZ2034" s="179"/>
      <c r="DA2034" s="179"/>
      <c r="DB2034" s="179"/>
      <c r="DC2034" s="179"/>
      <c r="DD2034" s="179"/>
      <c r="DE2034" s="179"/>
      <c r="DF2034" s="179"/>
      <c r="DG2034" s="179"/>
      <c r="DH2034" s="179"/>
      <c r="DI2034" s="179"/>
      <c r="DJ2034" s="179"/>
      <c r="DK2034" s="179"/>
      <c r="DL2034" s="179"/>
    </row>
    <row r="2035" spans="1:116" x14ac:dyDescent="0.4">
      <c r="A2035" s="3"/>
      <c r="B2035" t="s">
        <v>332</v>
      </c>
      <c r="D2035" t="s">
        <v>424</v>
      </c>
      <c r="E2035" s="8" t="str">
        <f t="shared" si="3371"/>
        <v>2035 FAINT-F</v>
      </c>
      <c r="G2035" s="191" t="str">
        <f>G2010</f>
        <v>Secondary revenue driver</v>
      </c>
      <c r="H2035" s="90"/>
      <c r="I2035" s="213"/>
      <c r="J2035" s="213"/>
      <c r="K2035" s="214"/>
      <c r="L2035" s="214"/>
      <c r="M2035" s="214"/>
      <c r="N2035" s="214"/>
      <c r="O2035" s="214"/>
      <c r="P2035" s="214"/>
      <c r="R2035" s="214"/>
      <c r="S2035" s="4" t="str">
        <f t="shared" ref="S2035:AX2037" si="3420">ADDRESS(ROW(S2027),COLUMN(S2027),2)</f>
        <v>S$2027</v>
      </c>
      <c r="T2035" s="4" t="str">
        <f t="shared" si="3420"/>
        <v>T$2027</v>
      </c>
      <c r="U2035" s="4" t="str">
        <f t="shared" si="3420"/>
        <v>U$2027</v>
      </c>
      <c r="V2035" s="4" t="str">
        <f t="shared" si="3420"/>
        <v>V$2027</v>
      </c>
      <c r="W2035" s="4" t="str">
        <f t="shared" si="3420"/>
        <v>W$2027</v>
      </c>
      <c r="X2035" s="4" t="str">
        <f t="shared" si="3420"/>
        <v>X$2027</v>
      </c>
      <c r="Y2035" s="4" t="str">
        <f t="shared" si="3420"/>
        <v>Y$2027</v>
      </c>
      <c r="Z2035" s="4" t="str">
        <f t="shared" si="3420"/>
        <v>Z$2027</v>
      </c>
      <c r="AA2035" s="4" t="str">
        <f t="shared" si="3420"/>
        <v>AA$2027</v>
      </c>
      <c r="AB2035" s="4" t="str">
        <f t="shared" si="3420"/>
        <v>AB$2027</v>
      </c>
      <c r="AC2035" s="4" t="str">
        <f t="shared" si="3420"/>
        <v>AC$2027</v>
      </c>
      <c r="AD2035" s="4" t="str">
        <f t="shared" si="3420"/>
        <v>AD$2027</v>
      </c>
      <c r="AE2035" s="4" t="str">
        <f t="shared" si="3420"/>
        <v>AE$2027</v>
      </c>
      <c r="AF2035" s="4" t="str">
        <f t="shared" si="3420"/>
        <v>AF$2027</v>
      </c>
      <c r="AG2035" s="4" t="str">
        <f t="shared" si="3420"/>
        <v>AG$2027</v>
      </c>
      <c r="AH2035" s="4" t="str">
        <f t="shared" si="3420"/>
        <v>AH$2027</v>
      </c>
      <c r="AI2035" s="4" t="str">
        <f t="shared" si="3420"/>
        <v>AI$2027</v>
      </c>
      <c r="AJ2035" s="4" t="str">
        <f t="shared" si="3420"/>
        <v>AJ$2027</v>
      </c>
      <c r="AK2035" s="4" t="str">
        <f t="shared" si="3420"/>
        <v>AK$2027</v>
      </c>
      <c r="AL2035" s="4" t="str">
        <f t="shared" si="3420"/>
        <v>AL$2027</v>
      </c>
      <c r="AM2035" s="4" t="str">
        <f t="shared" si="3420"/>
        <v>AM$2027</v>
      </c>
      <c r="AN2035" s="4" t="str">
        <f t="shared" si="3420"/>
        <v>AN$2027</v>
      </c>
      <c r="AO2035" s="4" t="str">
        <f t="shared" si="3420"/>
        <v>AO$2027</v>
      </c>
      <c r="AP2035" s="4" t="str">
        <f t="shared" si="3420"/>
        <v>AP$2027</v>
      </c>
      <c r="AQ2035" s="4" t="str">
        <f t="shared" si="3420"/>
        <v>AQ$2027</v>
      </c>
      <c r="AR2035" s="4" t="str">
        <f t="shared" si="3420"/>
        <v>AR$2027</v>
      </c>
      <c r="AS2035" s="4" t="str">
        <f t="shared" si="3420"/>
        <v>AS$2027</v>
      </c>
      <c r="AT2035" s="4" t="str">
        <f t="shared" si="3420"/>
        <v>AT$2027</v>
      </c>
      <c r="AU2035" s="4" t="str">
        <f t="shared" si="3420"/>
        <v>AU$2027</v>
      </c>
      <c r="AV2035" s="4" t="str">
        <f t="shared" si="3420"/>
        <v>AV$2027</v>
      </c>
      <c r="AW2035" s="4" t="str">
        <f t="shared" si="3420"/>
        <v>AW$2027</v>
      </c>
      <c r="AX2035" s="4" t="str">
        <f t="shared" si="3420"/>
        <v>AX$2027</v>
      </c>
      <c r="AY2035" s="4" t="str">
        <f t="shared" ref="AY2035:CD2037" si="3421">ADDRESS(ROW(AY2027),COLUMN(AY2027),2)</f>
        <v>AY$2027</v>
      </c>
      <c r="AZ2035" s="4" t="str">
        <f t="shared" si="3421"/>
        <v>AZ$2027</v>
      </c>
      <c r="BA2035" s="4" t="str">
        <f t="shared" si="3421"/>
        <v>BA$2027</v>
      </c>
      <c r="BB2035" s="4" t="str">
        <f t="shared" si="3421"/>
        <v>BB$2027</v>
      </c>
      <c r="BC2035" s="4" t="str">
        <f t="shared" si="3421"/>
        <v>BC$2027</v>
      </c>
      <c r="BD2035" s="4" t="str">
        <f t="shared" si="3421"/>
        <v>BD$2027</v>
      </c>
      <c r="BE2035" s="4" t="str">
        <f t="shared" si="3421"/>
        <v>BE$2027</v>
      </c>
      <c r="BF2035" s="4" t="str">
        <f t="shared" si="3421"/>
        <v>BF$2027</v>
      </c>
      <c r="BG2035" s="4" t="str">
        <f t="shared" si="3421"/>
        <v>BG$2027</v>
      </c>
      <c r="BH2035" s="4" t="str">
        <f t="shared" si="3421"/>
        <v>BH$2027</v>
      </c>
      <c r="BI2035" s="4" t="str">
        <f t="shared" si="3421"/>
        <v>BI$2027</v>
      </c>
      <c r="BJ2035" s="4" t="str">
        <f t="shared" si="3421"/>
        <v>BJ$2027</v>
      </c>
      <c r="BK2035" s="4" t="str">
        <f t="shared" si="3421"/>
        <v>BK$2027</v>
      </c>
      <c r="BL2035" s="4" t="str">
        <f t="shared" si="3421"/>
        <v>BL$2027</v>
      </c>
      <c r="BM2035" s="4" t="str">
        <f t="shared" si="3421"/>
        <v>BM$2027</v>
      </c>
      <c r="BN2035" s="4" t="str">
        <f t="shared" si="3421"/>
        <v>BN$2027</v>
      </c>
      <c r="BO2035" s="4" t="str">
        <f t="shared" si="3421"/>
        <v>BO$2027</v>
      </c>
      <c r="BP2035" s="4" t="str">
        <f t="shared" si="3421"/>
        <v>BP$2027</v>
      </c>
      <c r="BQ2035" s="4" t="str">
        <f t="shared" si="3421"/>
        <v>BQ$2027</v>
      </c>
      <c r="BR2035" s="4" t="str">
        <f t="shared" si="3421"/>
        <v>BR$2027</v>
      </c>
      <c r="BS2035" s="4" t="str">
        <f t="shared" si="3421"/>
        <v>BS$2027</v>
      </c>
      <c r="BT2035" s="4" t="str">
        <f t="shared" si="3421"/>
        <v>BT$2027</v>
      </c>
      <c r="BU2035" s="4" t="str">
        <f t="shared" si="3421"/>
        <v>BU$2027</v>
      </c>
      <c r="BV2035" s="4" t="str">
        <f t="shared" si="3421"/>
        <v>BV$2027</v>
      </c>
      <c r="BW2035" s="4" t="str">
        <f t="shared" si="3421"/>
        <v>BW$2027</v>
      </c>
      <c r="BX2035" s="4" t="str">
        <f t="shared" si="3421"/>
        <v>BX$2027</v>
      </c>
      <c r="BY2035" s="4" t="str">
        <f t="shared" si="3421"/>
        <v>BY$2027</v>
      </c>
      <c r="BZ2035" s="4" t="str">
        <f t="shared" si="3421"/>
        <v>BZ$2027</v>
      </c>
      <c r="CA2035" s="4" t="str">
        <f t="shared" si="3421"/>
        <v>CA$2027</v>
      </c>
      <c r="CB2035" s="4" t="str">
        <f t="shared" si="3421"/>
        <v>CB$2027</v>
      </c>
      <c r="CC2035" s="4" t="str">
        <f t="shared" si="3421"/>
        <v>CC$2027</v>
      </c>
      <c r="CD2035" s="4" t="str">
        <f t="shared" si="3421"/>
        <v>CD$2027</v>
      </c>
      <c r="CE2035" s="4" t="str">
        <f t="shared" ref="CE2035:CL2037" si="3422">ADDRESS(ROW(CE2027),COLUMN(CE2027),2)</f>
        <v>CE$2027</v>
      </c>
      <c r="CF2035" s="4" t="str">
        <f t="shared" si="3422"/>
        <v>CF$2027</v>
      </c>
      <c r="CG2035" s="4" t="str">
        <f t="shared" si="3422"/>
        <v>CG$2027</v>
      </c>
      <c r="CH2035" s="4" t="str">
        <f t="shared" si="3422"/>
        <v>CH$2027</v>
      </c>
      <c r="CI2035" s="4" t="str">
        <f t="shared" si="3422"/>
        <v>CI$2027</v>
      </c>
      <c r="CJ2035" s="4" t="str">
        <f t="shared" si="3422"/>
        <v>CJ$2027</v>
      </c>
      <c r="CK2035" s="4" t="str">
        <f t="shared" si="3422"/>
        <v>CK$2027</v>
      </c>
      <c r="CL2035" s="4" t="str">
        <f t="shared" si="3422"/>
        <v>CL$2027</v>
      </c>
      <c r="CN2035" s="213"/>
      <c r="CO2035" s="4" t="str">
        <f t="shared" ref="CO2035:DL2037" si="3423">ADDRESS(ROW(CO2027),COLUMN(CO2027),2)</f>
        <v>CO$2027</v>
      </c>
      <c r="CP2035" s="4" t="str">
        <f t="shared" si="3423"/>
        <v>CP$2027</v>
      </c>
      <c r="CQ2035" s="4" t="str">
        <f t="shared" si="3423"/>
        <v>CQ$2027</v>
      </c>
      <c r="CR2035" s="4" t="str">
        <f t="shared" si="3423"/>
        <v>CR$2027</v>
      </c>
      <c r="CS2035" s="4" t="str">
        <f t="shared" si="3423"/>
        <v>CS$2027</v>
      </c>
      <c r="CT2035" s="4" t="str">
        <f t="shared" si="3423"/>
        <v>CT$2027</v>
      </c>
      <c r="CU2035" s="4" t="str">
        <f t="shared" si="3423"/>
        <v>CU$2027</v>
      </c>
      <c r="CV2035" s="4" t="str">
        <f t="shared" si="3423"/>
        <v>CV$2027</v>
      </c>
      <c r="CW2035" s="4" t="str">
        <f t="shared" si="3423"/>
        <v>CW$2027</v>
      </c>
      <c r="CX2035" s="4" t="str">
        <f t="shared" si="3423"/>
        <v>CX$2027</v>
      </c>
      <c r="CY2035" s="4" t="str">
        <f t="shared" si="3423"/>
        <v>CY$2027</v>
      </c>
      <c r="CZ2035" s="4" t="str">
        <f t="shared" si="3423"/>
        <v>CZ$2027</v>
      </c>
      <c r="DA2035" s="4" t="str">
        <f t="shared" si="3423"/>
        <v>DA$2027</v>
      </c>
      <c r="DB2035" s="4" t="str">
        <f t="shared" si="3423"/>
        <v>DB$2027</v>
      </c>
      <c r="DC2035" s="4" t="str">
        <f t="shared" si="3423"/>
        <v>DC$2027</v>
      </c>
      <c r="DD2035" s="4" t="str">
        <f t="shared" si="3423"/>
        <v>DD$2027</v>
      </c>
      <c r="DE2035" s="4" t="str">
        <f t="shared" si="3423"/>
        <v>DE$2027</v>
      </c>
      <c r="DF2035" s="4" t="str">
        <f t="shared" si="3423"/>
        <v>DF$2027</v>
      </c>
      <c r="DG2035" s="4" t="str">
        <f t="shared" si="3423"/>
        <v>DG$2027</v>
      </c>
      <c r="DH2035" s="4" t="str">
        <f t="shared" si="3423"/>
        <v>DH$2027</v>
      </c>
      <c r="DI2035" s="4" t="str">
        <f t="shared" si="3423"/>
        <v>DI$2027</v>
      </c>
      <c r="DJ2035" s="4" t="str">
        <f t="shared" si="3423"/>
        <v>DJ$2027</v>
      </c>
      <c r="DK2035" s="4" t="str">
        <f t="shared" si="3423"/>
        <v>DK$2027</v>
      </c>
      <c r="DL2035" s="4" t="str">
        <f t="shared" si="3423"/>
        <v>DL$2027</v>
      </c>
    </row>
    <row r="2036" spans="1:116" x14ac:dyDescent="0.4">
      <c r="B2036" t="s">
        <v>332</v>
      </c>
      <c r="D2036" t="s">
        <v>424</v>
      </c>
      <c r="E2036" s="8" t="str">
        <f t="shared" si="3371"/>
        <v>2036 FAINT-F</v>
      </c>
      <c r="G2036" s="136" t="str">
        <f>G2011</f>
        <v>Secondary volume driver</v>
      </c>
      <c r="H2036" s="12"/>
      <c r="I2036" s="60"/>
      <c r="J2036" s="60"/>
      <c r="K2036" s="15"/>
      <c r="L2036" s="15"/>
      <c r="M2036" s="15"/>
      <c r="N2036" s="15"/>
      <c r="O2036" s="15"/>
      <c r="P2036" s="15"/>
      <c r="R2036" s="15"/>
      <c r="S2036" s="179" t="str">
        <f t="shared" ref="S2036:AX2038" si="3424">S2011</f>
        <v>S$19</v>
      </c>
      <c r="T2036" s="179" t="str">
        <f t="shared" si="3424"/>
        <v>T$19</v>
      </c>
      <c r="U2036" s="179" t="str">
        <f t="shared" si="3424"/>
        <v>U$19</v>
      </c>
      <c r="V2036" s="179" t="str">
        <f t="shared" si="3424"/>
        <v>V$19</v>
      </c>
      <c r="W2036" s="179" t="str">
        <f t="shared" si="3424"/>
        <v>W$19</v>
      </c>
      <c r="X2036" s="179" t="str">
        <f t="shared" si="3424"/>
        <v>X$19</v>
      </c>
      <c r="Y2036" s="179" t="str">
        <f t="shared" si="3424"/>
        <v>Y$19</v>
      </c>
      <c r="Z2036" s="179" t="str">
        <f t="shared" si="3424"/>
        <v>Z$19</v>
      </c>
      <c r="AA2036" s="179" t="str">
        <f t="shared" si="3424"/>
        <v>AA$19</v>
      </c>
      <c r="AB2036" s="179" t="str">
        <f t="shared" si="3424"/>
        <v>AB$19</v>
      </c>
      <c r="AC2036" s="179" t="str">
        <f t="shared" si="3424"/>
        <v>AC$19</v>
      </c>
      <c r="AD2036" s="179" t="str">
        <f t="shared" si="3424"/>
        <v>AD$19</v>
      </c>
      <c r="AE2036" s="179" t="str">
        <f t="shared" si="3424"/>
        <v>AE$19</v>
      </c>
      <c r="AF2036" s="179" t="str">
        <f t="shared" si="3424"/>
        <v>AF$19</v>
      </c>
      <c r="AG2036" s="179" t="str">
        <f t="shared" si="3424"/>
        <v>AG$19</v>
      </c>
      <c r="AH2036" s="179" t="str">
        <f t="shared" si="3424"/>
        <v>AH$19</v>
      </c>
      <c r="AI2036" s="179" t="str">
        <f t="shared" si="3424"/>
        <v>AI$19</v>
      </c>
      <c r="AJ2036" s="179" t="str">
        <f t="shared" si="3424"/>
        <v>AJ$19</v>
      </c>
      <c r="AK2036" s="179" t="str">
        <f t="shared" si="3424"/>
        <v>AK$19</v>
      </c>
      <c r="AL2036" s="179" t="str">
        <f t="shared" si="3424"/>
        <v>AL$19</v>
      </c>
      <c r="AM2036" s="179" t="str">
        <f t="shared" si="3424"/>
        <v>AM$19</v>
      </c>
      <c r="AN2036" s="179" t="str">
        <f t="shared" si="3424"/>
        <v>AN$19</v>
      </c>
      <c r="AO2036" s="179" t="str">
        <f t="shared" si="3424"/>
        <v>AO$19</v>
      </c>
      <c r="AP2036" s="179" t="str">
        <f t="shared" si="3424"/>
        <v>AP$19</v>
      </c>
      <c r="AQ2036" s="179" t="str">
        <f t="shared" si="3424"/>
        <v>AQ$19</v>
      </c>
      <c r="AR2036" s="179" t="str">
        <f t="shared" si="3424"/>
        <v>AR$19</v>
      </c>
      <c r="AS2036" s="179" t="str">
        <f t="shared" si="3424"/>
        <v>AS$19</v>
      </c>
      <c r="AT2036" s="179" t="str">
        <f t="shared" si="3424"/>
        <v>AT$19</v>
      </c>
      <c r="AU2036" s="179" t="str">
        <f t="shared" si="3424"/>
        <v>AU$19</v>
      </c>
      <c r="AV2036" s="179" t="str">
        <f t="shared" si="3424"/>
        <v>AV$19</v>
      </c>
      <c r="AW2036" s="179" t="str">
        <f t="shared" si="3424"/>
        <v>AW$19</v>
      </c>
      <c r="AX2036" s="179" t="str">
        <f t="shared" si="3424"/>
        <v>AX$19</v>
      </c>
      <c r="AY2036" s="179" t="str">
        <f t="shared" ref="AY2036:CD2038" si="3425">AY2011</f>
        <v>AY$19</v>
      </c>
      <c r="AZ2036" s="179" t="str">
        <f t="shared" si="3425"/>
        <v>AZ$19</v>
      </c>
      <c r="BA2036" s="179" t="str">
        <f t="shared" si="3425"/>
        <v>BA$19</v>
      </c>
      <c r="BB2036" s="179" t="str">
        <f t="shared" si="3425"/>
        <v>BB$19</v>
      </c>
      <c r="BC2036" s="179" t="str">
        <f t="shared" si="3425"/>
        <v>BC$19</v>
      </c>
      <c r="BD2036" s="179" t="str">
        <f t="shared" si="3425"/>
        <v>BD$19</v>
      </c>
      <c r="BE2036" s="179" t="str">
        <f t="shared" si="3425"/>
        <v>BE$19</v>
      </c>
      <c r="BF2036" s="179" t="str">
        <f t="shared" si="3425"/>
        <v>BF$19</v>
      </c>
      <c r="BG2036" s="179" t="str">
        <f t="shared" si="3425"/>
        <v>BG$19</v>
      </c>
      <c r="BH2036" s="179" t="str">
        <f t="shared" si="3425"/>
        <v>BH$19</v>
      </c>
      <c r="BI2036" s="179" t="str">
        <f t="shared" si="3425"/>
        <v>BI$19</v>
      </c>
      <c r="BJ2036" s="179" t="str">
        <f t="shared" si="3425"/>
        <v>BJ$19</v>
      </c>
      <c r="BK2036" s="179" t="str">
        <f t="shared" si="3425"/>
        <v>BK$19</v>
      </c>
      <c r="BL2036" s="179" t="str">
        <f t="shared" si="3425"/>
        <v>BL$19</v>
      </c>
      <c r="BM2036" s="179" t="str">
        <f t="shared" si="3425"/>
        <v>BM$19</v>
      </c>
      <c r="BN2036" s="179" t="str">
        <f t="shared" si="3425"/>
        <v>BN$19</v>
      </c>
      <c r="BO2036" s="179" t="str">
        <f t="shared" si="3425"/>
        <v>BO$19</v>
      </c>
      <c r="BP2036" s="179" t="str">
        <f t="shared" si="3425"/>
        <v>BP$19</v>
      </c>
      <c r="BQ2036" s="179" t="str">
        <f t="shared" si="3425"/>
        <v>BQ$19</v>
      </c>
      <c r="BR2036" s="179" t="str">
        <f t="shared" si="3425"/>
        <v>BR$19</v>
      </c>
      <c r="BS2036" s="179" t="str">
        <f t="shared" si="3425"/>
        <v>BS$19</v>
      </c>
      <c r="BT2036" s="179" t="str">
        <f t="shared" si="3425"/>
        <v>BT$19</v>
      </c>
      <c r="BU2036" s="179" t="str">
        <f t="shared" si="3425"/>
        <v>BU$19</v>
      </c>
      <c r="BV2036" s="179" t="str">
        <f t="shared" si="3425"/>
        <v>BV$19</v>
      </c>
      <c r="BW2036" s="179" t="str">
        <f t="shared" si="3425"/>
        <v>BW$19</v>
      </c>
      <c r="BX2036" s="179" t="str">
        <f t="shared" si="3425"/>
        <v>BX$19</v>
      </c>
      <c r="BY2036" s="179" t="str">
        <f t="shared" si="3425"/>
        <v>BY$19</v>
      </c>
      <c r="BZ2036" s="179" t="str">
        <f t="shared" si="3425"/>
        <v>BZ$19</v>
      </c>
      <c r="CA2036" s="179" t="str">
        <f t="shared" si="3425"/>
        <v>CA$19</v>
      </c>
      <c r="CB2036" s="179" t="str">
        <f t="shared" si="3425"/>
        <v>CB$19</v>
      </c>
      <c r="CC2036" s="179" t="str">
        <f t="shared" si="3425"/>
        <v>CC$19</v>
      </c>
      <c r="CD2036" s="179" t="str">
        <f t="shared" si="3425"/>
        <v>CD$19</v>
      </c>
      <c r="CE2036" s="179" t="str">
        <f t="shared" ref="CE2036:CL2038" si="3426">CE2011</f>
        <v>CE$19</v>
      </c>
      <c r="CF2036" s="179" t="str">
        <f t="shared" si="3426"/>
        <v>CF$19</v>
      </c>
      <c r="CG2036" s="179" t="str">
        <f t="shared" si="3426"/>
        <v>CG$19</v>
      </c>
      <c r="CH2036" s="179" t="str">
        <f t="shared" si="3426"/>
        <v>CH$19</v>
      </c>
      <c r="CI2036" s="179" t="str">
        <f t="shared" si="3426"/>
        <v>CI$19</v>
      </c>
      <c r="CJ2036" s="179" t="str">
        <f t="shared" si="3426"/>
        <v>CJ$19</v>
      </c>
      <c r="CK2036" s="179" t="str">
        <f t="shared" si="3426"/>
        <v>CK$19</v>
      </c>
      <c r="CL2036" s="179" t="str">
        <f t="shared" si="3426"/>
        <v>CL$19</v>
      </c>
      <c r="CN2036" s="60"/>
      <c r="CO2036" s="179" t="str">
        <f t="shared" ref="CO2036:DL2038" si="3427">CO2011</f>
        <v>CO$19</v>
      </c>
      <c r="CP2036" s="179" t="str">
        <f t="shared" si="3427"/>
        <v>CP$19</v>
      </c>
      <c r="CQ2036" s="179" t="str">
        <f t="shared" si="3427"/>
        <v>CQ$19</v>
      </c>
      <c r="CR2036" s="179" t="str">
        <f t="shared" si="3427"/>
        <v>CR$19</v>
      </c>
      <c r="CS2036" s="179" t="str">
        <f t="shared" si="3427"/>
        <v>CS$19</v>
      </c>
      <c r="CT2036" s="179" t="str">
        <f t="shared" si="3427"/>
        <v>CT$19</v>
      </c>
      <c r="CU2036" s="179" t="str">
        <f t="shared" si="3427"/>
        <v>CU$19</v>
      </c>
      <c r="CV2036" s="179" t="str">
        <f t="shared" si="3427"/>
        <v>CV$19</v>
      </c>
      <c r="CW2036" s="179" t="str">
        <f t="shared" si="3427"/>
        <v>CW$19</v>
      </c>
      <c r="CX2036" s="179" t="str">
        <f t="shared" si="3427"/>
        <v>CX$19</v>
      </c>
      <c r="CY2036" s="179" t="str">
        <f t="shared" si="3427"/>
        <v>CY$19</v>
      </c>
      <c r="CZ2036" s="179" t="str">
        <f t="shared" si="3427"/>
        <v>CZ$19</v>
      </c>
      <c r="DA2036" s="179" t="str">
        <f t="shared" si="3427"/>
        <v>DA$19</v>
      </c>
      <c r="DB2036" s="179" t="str">
        <f t="shared" si="3427"/>
        <v>DB$19</v>
      </c>
      <c r="DC2036" s="179" t="str">
        <f t="shared" si="3427"/>
        <v>DC$19</v>
      </c>
      <c r="DD2036" s="179" t="str">
        <f t="shared" si="3427"/>
        <v>DD$19</v>
      </c>
      <c r="DE2036" s="179" t="str">
        <f t="shared" si="3427"/>
        <v>DE$19</v>
      </c>
      <c r="DF2036" s="179" t="str">
        <f t="shared" si="3427"/>
        <v>DF$19</v>
      </c>
      <c r="DG2036" s="179" t="str">
        <f t="shared" si="3427"/>
        <v>DG$19</v>
      </c>
      <c r="DH2036" s="179" t="str">
        <f t="shared" si="3427"/>
        <v>DH$19</v>
      </c>
      <c r="DI2036" s="179" t="str">
        <f t="shared" si="3427"/>
        <v>DI$19</v>
      </c>
      <c r="DJ2036" s="179" t="str">
        <f t="shared" si="3427"/>
        <v>DJ$19</v>
      </c>
      <c r="DK2036" s="179" t="str">
        <f t="shared" si="3427"/>
        <v>DK$19</v>
      </c>
      <c r="DL2036" s="179" t="str">
        <f t="shared" si="3427"/>
        <v>DL$19</v>
      </c>
    </row>
    <row r="2037" spans="1:116" x14ac:dyDescent="0.4">
      <c r="A2037" s="27"/>
      <c r="B2037" s="27"/>
      <c r="C2037" s="27"/>
      <c r="D2037" s="27"/>
      <c r="E2037" s="27"/>
      <c r="F2037" s="27"/>
      <c r="G2037" s="27"/>
      <c r="H2037" s="27"/>
      <c r="I2037" s="27"/>
      <c r="J2037" s="27"/>
      <c r="K2037" s="27"/>
      <c r="L2037" s="27"/>
      <c r="M2037" s="27"/>
      <c r="N2037" s="27"/>
      <c r="O2037" s="27"/>
      <c r="P2037" s="27"/>
      <c r="CN2037" s="27"/>
    </row>
    <row r="2038" spans="1:116" x14ac:dyDescent="0.4">
      <c r="A2038" s="174"/>
      <c r="E2038" s="8"/>
      <c r="G2038" s="175" t="s">
        <v>490</v>
      </c>
      <c r="H2038" s="174"/>
      <c r="I2038" s="176"/>
      <c r="J2038" s="176"/>
      <c r="K2038" s="197"/>
      <c r="L2038" s="197"/>
      <c r="M2038" s="197"/>
      <c r="N2038" s="197"/>
      <c r="O2038" s="197"/>
      <c r="P2038" s="197"/>
      <c r="R2038" s="198"/>
      <c r="S2038" s="174"/>
      <c r="T2038" s="174"/>
      <c r="U2038" s="174"/>
      <c r="V2038" s="174"/>
      <c r="W2038" s="174"/>
      <c r="X2038" s="174"/>
      <c r="Y2038" s="174"/>
      <c r="Z2038" s="174"/>
      <c r="AA2038" s="174"/>
      <c r="AB2038" s="174"/>
      <c r="AC2038" s="174"/>
      <c r="AD2038" s="174"/>
      <c r="AE2038" s="174"/>
      <c r="AF2038" s="174"/>
      <c r="AG2038" s="174"/>
      <c r="AH2038" s="174"/>
      <c r="AI2038" s="174"/>
      <c r="AJ2038" s="174"/>
      <c r="AK2038" s="174"/>
      <c r="AL2038" s="174"/>
      <c r="AM2038" s="174"/>
      <c r="AN2038" s="174"/>
      <c r="AO2038" s="174"/>
      <c r="AP2038" s="174"/>
      <c r="AQ2038" s="174"/>
      <c r="AR2038" s="174"/>
      <c r="AS2038" s="174"/>
      <c r="AT2038" s="174"/>
      <c r="AU2038" s="174"/>
      <c r="AV2038" s="174"/>
      <c r="AW2038" s="174"/>
      <c r="AX2038" s="174"/>
      <c r="AY2038" s="174"/>
      <c r="AZ2038" s="174"/>
      <c r="BA2038" s="174"/>
      <c r="BB2038" s="174"/>
      <c r="BC2038" s="174"/>
      <c r="BD2038" s="174"/>
      <c r="BE2038" s="174"/>
      <c r="BF2038" s="174"/>
      <c r="BG2038" s="174"/>
      <c r="BH2038" s="174"/>
      <c r="BI2038" s="174"/>
      <c r="BJ2038" s="174"/>
      <c r="BK2038" s="174"/>
      <c r="BL2038" s="174"/>
      <c r="BM2038" s="174"/>
      <c r="BN2038" s="174"/>
      <c r="BO2038" s="174"/>
      <c r="BP2038" s="174"/>
      <c r="BQ2038" s="174"/>
      <c r="BR2038" s="174"/>
      <c r="BS2038" s="174"/>
      <c r="BT2038" s="174"/>
      <c r="BU2038" s="174"/>
      <c r="BV2038" s="174"/>
      <c r="BW2038" s="174"/>
      <c r="BX2038" s="174"/>
      <c r="BY2038" s="174"/>
      <c r="BZ2038" s="174"/>
      <c r="CA2038" s="174"/>
      <c r="CB2038" s="174"/>
      <c r="CC2038" s="174"/>
      <c r="CD2038" s="174"/>
      <c r="CE2038" s="174"/>
      <c r="CF2038" s="174"/>
      <c r="CG2038" s="174"/>
      <c r="CH2038" s="174"/>
      <c r="CI2038" s="174"/>
      <c r="CJ2038" s="174"/>
      <c r="CK2038" s="174"/>
      <c r="CL2038" s="174"/>
      <c r="CN2038" s="176"/>
      <c r="CO2038" s="174"/>
      <c r="CP2038" s="174"/>
      <c r="CQ2038" s="174"/>
      <c r="CR2038" s="174"/>
      <c r="CS2038" s="174"/>
      <c r="CT2038" s="174"/>
      <c r="CU2038" s="174"/>
      <c r="CV2038" s="174"/>
      <c r="CW2038" s="174"/>
      <c r="CX2038" s="174"/>
      <c r="CY2038" s="174"/>
      <c r="CZ2038" s="174"/>
      <c r="DA2038" s="174"/>
      <c r="DB2038" s="174"/>
      <c r="DC2038" s="174"/>
      <c r="DD2038" s="174"/>
      <c r="DE2038" s="174"/>
      <c r="DF2038" s="174"/>
      <c r="DG2038" s="174"/>
      <c r="DH2038" s="174"/>
      <c r="DI2038" s="174"/>
      <c r="DJ2038" s="174"/>
      <c r="DK2038" s="174"/>
      <c r="DL2038" s="174"/>
    </row>
    <row r="2039" spans="1:116" x14ac:dyDescent="0.4">
      <c r="A2039" s="174"/>
      <c r="E2039" s="8"/>
      <c r="G2039" s="175" t="s">
        <v>492</v>
      </c>
      <c r="H2039" s="174"/>
      <c r="I2039" s="176"/>
      <c r="J2039" s="176"/>
      <c r="K2039" s="197"/>
      <c r="L2039" s="197"/>
      <c r="M2039" s="197"/>
      <c r="N2039" s="197"/>
      <c r="O2039" s="197"/>
      <c r="P2039" s="197"/>
      <c r="R2039" s="198"/>
      <c r="S2039" s="174"/>
      <c r="T2039" s="174"/>
      <c r="U2039" s="174"/>
      <c r="V2039" s="174"/>
      <c r="W2039" s="174"/>
      <c r="X2039" s="174"/>
      <c r="Y2039" s="174"/>
      <c r="Z2039" s="174"/>
      <c r="AA2039" s="174"/>
      <c r="AB2039" s="174"/>
      <c r="AC2039" s="174"/>
      <c r="AD2039" s="174"/>
      <c r="AE2039" s="174"/>
      <c r="AF2039" s="174"/>
      <c r="AG2039" s="174"/>
      <c r="AH2039" s="174"/>
      <c r="AI2039" s="174"/>
      <c r="AJ2039" s="174"/>
      <c r="AK2039" s="174"/>
      <c r="AL2039" s="174"/>
      <c r="AM2039" s="174"/>
      <c r="AN2039" s="174"/>
      <c r="AO2039" s="174"/>
      <c r="AP2039" s="174"/>
      <c r="AQ2039" s="174"/>
      <c r="AR2039" s="174"/>
      <c r="AS2039" s="174"/>
      <c r="AT2039" s="174"/>
      <c r="AU2039" s="174"/>
      <c r="AV2039" s="174"/>
      <c r="AW2039" s="174"/>
      <c r="AX2039" s="174"/>
      <c r="AY2039" s="174"/>
      <c r="AZ2039" s="174"/>
      <c r="BA2039" s="174"/>
      <c r="BB2039" s="174"/>
      <c r="BC2039" s="174"/>
      <c r="BD2039" s="174"/>
      <c r="BE2039" s="174"/>
      <c r="BF2039" s="174"/>
      <c r="BG2039" s="174"/>
      <c r="BH2039" s="174"/>
      <c r="BI2039" s="174"/>
      <c r="BJ2039" s="174"/>
      <c r="BK2039" s="174"/>
      <c r="BL2039" s="174"/>
      <c r="BM2039" s="174"/>
      <c r="BN2039" s="174"/>
      <c r="BO2039" s="174"/>
      <c r="BP2039" s="174"/>
      <c r="BQ2039" s="174"/>
      <c r="BR2039" s="174"/>
      <c r="BS2039" s="174"/>
      <c r="BT2039" s="174"/>
      <c r="BU2039" s="174"/>
      <c r="BV2039" s="174"/>
      <c r="BW2039" s="174"/>
      <c r="BX2039" s="174"/>
      <c r="BY2039" s="174"/>
      <c r="BZ2039" s="174"/>
      <c r="CA2039" s="174"/>
      <c r="CB2039" s="174"/>
      <c r="CC2039" s="174"/>
      <c r="CD2039" s="174"/>
      <c r="CE2039" s="174"/>
      <c r="CF2039" s="174"/>
      <c r="CG2039" s="174"/>
      <c r="CH2039" s="174"/>
      <c r="CI2039" s="174"/>
      <c r="CJ2039" s="174"/>
      <c r="CK2039" s="174"/>
      <c r="CL2039" s="174"/>
      <c r="CN2039" s="176"/>
      <c r="CO2039" s="174"/>
      <c r="CP2039" s="174"/>
      <c r="CQ2039" s="174"/>
      <c r="CR2039" s="174"/>
      <c r="CS2039" s="174"/>
      <c r="CT2039" s="174"/>
      <c r="CU2039" s="174"/>
      <c r="CV2039" s="174"/>
      <c r="CW2039" s="174"/>
      <c r="CX2039" s="174"/>
      <c r="CY2039" s="174"/>
      <c r="CZ2039" s="174"/>
      <c r="DA2039" s="174"/>
      <c r="DB2039" s="174"/>
      <c r="DC2039" s="174"/>
      <c r="DD2039" s="174"/>
      <c r="DE2039" s="174"/>
      <c r="DF2039" s="174"/>
      <c r="DG2039" s="174"/>
      <c r="DH2039" s="174"/>
      <c r="DI2039" s="174"/>
      <c r="DJ2039" s="174"/>
      <c r="DK2039" s="174"/>
      <c r="DL2039" s="174"/>
    </row>
    <row r="2040" spans="1:116" x14ac:dyDescent="0.4">
      <c r="A2040" s="174"/>
      <c r="E2040" s="8"/>
      <c r="G2040" s="175" t="s">
        <v>461</v>
      </c>
      <c r="H2040" s="174"/>
      <c r="I2040" s="176"/>
      <c r="J2040" s="176"/>
      <c r="K2040" s="197"/>
      <c r="L2040" s="197"/>
      <c r="M2040" s="197"/>
      <c r="N2040" s="197"/>
      <c r="O2040" s="197"/>
      <c r="P2040" s="197"/>
      <c r="R2040" s="198"/>
      <c r="S2040" s="199" t="str">
        <f t="shared" ref="S2040:CD2040" si="3428">S$20</f>
        <v>S$16</v>
      </c>
      <c r="T2040" s="199" t="str">
        <f t="shared" si="3428"/>
        <v>T$16</v>
      </c>
      <c r="U2040" s="199" t="str">
        <f t="shared" si="3428"/>
        <v>U$16</v>
      </c>
      <c r="V2040" s="199" t="str">
        <f t="shared" si="3428"/>
        <v>V$16</v>
      </c>
      <c r="W2040" s="199" t="str">
        <f t="shared" si="3428"/>
        <v>W$16</v>
      </c>
      <c r="X2040" s="199" t="str">
        <f t="shared" si="3428"/>
        <v>X$16</v>
      </c>
      <c r="Y2040" s="199" t="str">
        <f t="shared" si="3428"/>
        <v>Y$16</v>
      </c>
      <c r="Z2040" s="199" t="str">
        <f t="shared" si="3428"/>
        <v>Z$16</v>
      </c>
      <c r="AA2040" s="199" t="str">
        <f t="shared" si="3428"/>
        <v>AA$16</v>
      </c>
      <c r="AB2040" s="199" t="str">
        <f t="shared" si="3428"/>
        <v>AB$16</v>
      </c>
      <c r="AC2040" s="199" t="str">
        <f t="shared" si="3428"/>
        <v>AC$16</v>
      </c>
      <c r="AD2040" s="199" t="str">
        <f t="shared" si="3428"/>
        <v>AD$16</v>
      </c>
      <c r="AE2040" s="199" t="str">
        <f t="shared" si="3428"/>
        <v>AE$16</v>
      </c>
      <c r="AF2040" s="199" t="str">
        <f t="shared" si="3428"/>
        <v>AF$16</v>
      </c>
      <c r="AG2040" s="199" t="str">
        <f t="shared" si="3428"/>
        <v>AG$16</v>
      </c>
      <c r="AH2040" s="199" t="str">
        <f t="shared" si="3428"/>
        <v>AH$16</v>
      </c>
      <c r="AI2040" s="199" t="str">
        <f t="shared" si="3428"/>
        <v>AI$16</v>
      </c>
      <c r="AJ2040" s="199" t="str">
        <f t="shared" si="3428"/>
        <v>AJ$16</v>
      </c>
      <c r="AK2040" s="199" t="str">
        <f t="shared" si="3428"/>
        <v>AK$16</v>
      </c>
      <c r="AL2040" s="199" t="str">
        <f t="shared" si="3428"/>
        <v>AL$16</v>
      </c>
      <c r="AM2040" s="199" t="str">
        <f t="shared" si="3428"/>
        <v>AM$16</v>
      </c>
      <c r="AN2040" s="199" t="str">
        <f t="shared" si="3428"/>
        <v>AN$16</v>
      </c>
      <c r="AO2040" s="199" t="str">
        <f t="shared" si="3428"/>
        <v>AO$16</v>
      </c>
      <c r="AP2040" s="199" t="str">
        <f t="shared" si="3428"/>
        <v>AP$16</v>
      </c>
      <c r="AQ2040" s="199" t="str">
        <f t="shared" si="3428"/>
        <v>AQ$16</v>
      </c>
      <c r="AR2040" s="199" t="str">
        <f t="shared" si="3428"/>
        <v>AR$16</v>
      </c>
      <c r="AS2040" s="199" t="str">
        <f t="shared" si="3428"/>
        <v>AS$16</v>
      </c>
      <c r="AT2040" s="199" t="str">
        <f t="shared" si="3428"/>
        <v>AT$16</v>
      </c>
      <c r="AU2040" s="199" t="str">
        <f t="shared" si="3428"/>
        <v>AU$16</v>
      </c>
      <c r="AV2040" s="199" t="str">
        <f t="shared" si="3428"/>
        <v>AV$16</v>
      </c>
      <c r="AW2040" s="199" t="str">
        <f t="shared" si="3428"/>
        <v>AW$16</v>
      </c>
      <c r="AX2040" s="199" t="str">
        <f t="shared" si="3428"/>
        <v>AX$16</v>
      </c>
      <c r="AY2040" s="199" t="str">
        <f t="shared" si="3428"/>
        <v>AY$16</v>
      </c>
      <c r="AZ2040" s="199" t="str">
        <f t="shared" si="3428"/>
        <v>AZ$16</v>
      </c>
      <c r="BA2040" s="199" t="str">
        <f t="shared" si="3428"/>
        <v>BA$16</v>
      </c>
      <c r="BB2040" s="199" t="str">
        <f t="shared" si="3428"/>
        <v>BB$16</v>
      </c>
      <c r="BC2040" s="199" t="str">
        <f t="shared" si="3428"/>
        <v>BC$16</v>
      </c>
      <c r="BD2040" s="199" t="str">
        <f t="shared" si="3428"/>
        <v>BD$16</v>
      </c>
      <c r="BE2040" s="199" t="str">
        <f t="shared" si="3428"/>
        <v>BE$16</v>
      </c>
      <c r="BF2040" s="199" t="str">
        <f t="shared" si="3428"/>
        <v>BF$16</v>
      </c>
      <c r="BG2040" s="199" t="str">
        <f t="shared" si="3428"/>
        <v>BG$16</v>
      </c>
      <c r="BH2040" s="199" t="str">
        <f t="shared" si="3428"/>
        <v>BH$16</v>
      </c>
      <c r="BI2040" s="199" t="str">
        <f t="shared" si="3428"/>
        <v>BI$16</v>
      </c>
      <c r="BJ2040" s="199" t="str">
        <f t="shared" si="3428"/>
        <v>BJ$16</v>
      </c>
      <c r="BK2040" s="199" t="str">
        <f t="shared" si="3428"/>
        <v>BK$16</v>
      </c>
      <c r="BL2040" s="199" t="str">
        <f t="shared" si="3428"/>
        <v>BL$16</v>
      </c>
      <c r="BM2040" s="199" t="str">
        <f t="shared" si="3428"/>
        <v>BM$16</v>
      </c>
      <c r="BN2040" s="199" t="str">
        <f t="shared" si="3428"/>
        <v>BN$16</v>
      </c>
      <c r="BO2040" s="199" t="str">
        <f t="shared" si="3428"/>
        <v>BO$16</v>
      </c>
      <c r="BP2040" s="199" t="str">
        <f t="shared" si="3428"/>
        <v>BP$16</v>
      </c>
      <c r="BQ2040" s="199" t="str">
        <f t="shared" si="3428"/>
        <v>BQ$16</v>
      </c>
      <c r="BR2040" s="199" t="str">
        <f t="shared" si="3428"/>
        <v>BR$16</v>
      </c>
      <c r="BS2040" s="199" t="str">
        <f t="shared" si="3428"/>
        <v>BS$16</v>
      </c>
      <c r="BT2040" s="199" t="str">
        <f t="shared" si="3428"/>
        <v>BT$16</v>
      </c>
      <c r="BU2040" s="199" t="str">
        <f t="shared" si="3428"/>
        <v>BU$16</v>
      </c>
      <c r="BV2040" s="199" t="str">
        <f t="shared" si="3428"/>
        <v>BV$16</v>
      </c>
      <c r="BW2040" s="199" t="str">
        <f t="shared" si="3428"/>
        <v>BW$16</v>
      </c>
      <c r="BX2040" s="199" t="str">
        <f t="shared" si="3428"/>
        <v>BX$16</v>
      </c>
      <c r="BY2040" s="199" t="str">
        <f t="shared" si="3428"/>
        <v>BY$16</v>
      </c>
      <c r="BZ2040" s="199" t="str">
        <f t="shared" si="3428"/>
        <v>BZ$16</v>
      </c>
      <c r="CA2040" s="199" t="str">
        <f t="shared" si="3428"/>
        <v>CA$16</v>
      </c>
      <c r="CB2040" s="199" t="str">
        <f t="shared" si="3428"/>
        <v>CB$16</v>
      </c>
      <c r="CC2040" s="199" t="str">
        <f t="shared" si="3428"/>
        <v>CC$16</v>
      </c>
      <c r="CD2040" s="199" t="str">
        <f t="shared" si="3428"/>
        <v>CD$16</v>
      </c>
      <c r="CE2040" s="199" t="str">
        <f t="shared" ref="CE2040:CL2040" si="3429">CE$20</f>
        <v>CE$16</v>
      </c>
      <c r="CF2040" s="199" t="str">
        <f t="shared" si="3429"/>
        <v>CF$16</v>
      </c>
      <c r="CG2040" s="199" t="str">
        <f t="shared" si="3429"/>
        <v>CG$16</v>
      </c>
      <c r="CH2040" s="199" t="str">
        <f t="shared" si="3429"/>
        <v>CH$16</v>
      </c>
      <c r="CI2040" s="199" t="str">
        <f t="shared" si="3429"/>
        <v>CI$16</v>
      </c>
      <c r="CJ2040" s="199" t="str">
        <f t="shared" si="3429"/>
        <v>CJ$16</v>
      </c>
      <c r="CK2040" s="199" t="str">
        <f t="shared" si="3429"/>
        <v>CK$16</v>
      </c>
      <c r="CL2040" s="199" t="str">
        <f t="shared" si="3429"/>
        <v>CL$16</v>
      </c>
      <c r="CN2040" s="176"/>
      <c r="CO2040" s="199" t="str">
        <f t="shared" ref="CO2040:DL2040" si="3430">CO$20</f>
        <v>CO$16</v>
      </c>
      <c r="CP2040" s="199" t="str">
        <f t="shared" si="3430"/>
        <v>CP$16</v>
      </c>
      <c r="CQ2040" s="199" t="str">
        <f t="shared" si="3430"/>
        <v>CQ$16</v>
      </c>
      <c r="CR2040" s="199" t="str">
        <f t="shared" si="3430"/>
        <v>CR$16</v>
      </c>
      <c r="CS2040" s="199" t="str">
        <f t="shared" si="3430"/>
        <v>CS$16</v>
      </c>
      <c r="CT2040" s="199" t="str">
        <f t="shared" si="3430"/>
        <v>CT$16</v>
      </c>
      <c r="CU2040" s="199" t="str">
        <f t="shared" si="3430"/>
        <v>CU$16</v>
      </c>
      <c r="CV2040" s="199" t="str">
        <f t="shared" si="3430"/>
        <v>CV$16</v>
      </c>
      <c r="CW2040" s="199" t="str">
        <f t="shared" si="3430"/>
        <v>CW$16</v>
      </c>
      <c r="CX2040" s="199" t="str">
        <f t="shared" si="3430"/>
        <v>CX$16</v>
      </c>
      <c r="CY2040" s="199" t="str">
        <f t="shared" si="3430"/>
        <v>CY$16</v>
      </c>
      <c r="CZ2040" s="199" t="str">
        <f t="shared" si="3430"/>
        <v>CZ$16</v>
      </c>
      <c r="DA2040" s="199" t="str">
        <f t="shared" si="3430"/>
        <v>DA$16</v>
      </c>
      <c r="DB2040" s="199" t="str">
        <f t="shared" si="3430"/>
        <v>DB$16</v>
      </c>
      <c r="DC2040" s="199" t="str">
        <f t="shared" si="3430"/>
        <v>DC$16</v>
      </c>
      <c r="DD2040" s="199" t="str">
        <f t="shared" si="3430"/>
        <v>DD$16</v>
      </c>
      <c r="DE2040" s="199" t="str">
        <f t="shared" si="3430"/>
        <v>DE$16</v>
      </c>
      <c r="DF2040" s="199" t="str">
        <f t="shared" si="3430"/>
        <v>DF$16</v>
      </c>
      <c r="DG2040" s="199" t="str">
        <f t="shared" si="3430"/>
        <v>DG$16</v>
      </c>
      <c r="DH2040" s="199" t="str">
        <f t="shared" si="3430"/>
        <v>DH$16</v>
      </c>
      <c r="DI2040" s="199" t="str">
        <f t="shared" si="3430"/>
        <v>DI$16</v>
      </c>
      <c r="DJ2040" s="199" t="str">
        <f t="shared" si="3430"/>
        <v>DJ$16</v>
      </c>
      <c r="DK2040" s="199" t="str">
        <f t="shared" si="3430"/>
        <v>DK$16</v>
      </c>
      <c r="DL2040" s="199" t="str">
        <f t="shared" si="3430"/>
        <v>DL$16</v>
      </c>
    </row>
    <row r="2041" spans="1:116" x14ac:dyDescent="0.4">
      <c r="A2041" s="174"/>
      <c r="E2041" s="8"/>
      <c r="G2041" s="175" t="s">
        <v>462</v>
      </c>
      <c r="H2041" s="200"/>
      <c r="I2041" s="201"/>
      <c r="J2041" s="201"/>
      <c r="K2041" s="202"/>
      <c r="L2041" s="202"/>
      <c r="M2041" s="202"/>
      <c r="N2041" s="202"/>
      <c r="O2041" s="202"/>
      <c r="P2041" s="202"/>
      <c r="R2041" s="202"/>
      <c r="S2041" s="199" t="str">
        <f t="shared" ref="S2041:CD2041" si="3431">S$21</f>
        <v>S$17</v>
      </c>
      <c r="T2041" s="199" t="str">
        <f t="shared" si="3431"/>
        <v>T$17</v>
      </c>
      <c r="U2041" s="199" t="str">
        <f t="shared" si="3431"/>
        <v>U$17</v>
      </c>
      <c r="V2041" s="199" t="str">
        <f t="shared" si="3431"/>
        <v>V$17</v>
      </c>
      <c r="W2041" s="199" t="str">
        <f t="shared" si="3431"/>
        <v>W$17</v>
      </c>
      <c r="X2041" s="199" t="str">
        <f t="shared" si="3431"/>
        <v>X$17</v>
      </c>
      <c r="Y2041" s="199" t="str">
        <f t="shared" si="3431"/>
        <v>Y$17</v>
      </c>
      <c r="Z2041" s="199" t="str">
        <f t="shared" si="3431"/>
        <v>Z$17</v>
      </c>
      <c r="AA2041" s="199" t="str">
        <f t="shared" si="3431"/>
        <v>AA$17</v>
      </c>
      <c r="AB2041" s="199" t="str">
        <f t="shared" si="3431"/>
        <v>AB$17</v>
      </c>
      <c r="AC2041" s="199" t="str">
        <f t="shared" si="3431"/>
        <v>AC$17</v>
      </c>
      <c r="AD2041" s="199" t="str">
        <f t="shared" si="3431"/>
        <v>AD$17</v>
      </c>
      <c r="AE2041" s="199" t="str">
        <f t="shared" si="3431"/>
        <v>AE$17</v>
      </c>
      <c r="AF2041" s="199" t="str">
        <f t="shared" si="3431"/>
        <v>AF$17</v>
      </c>
      <c r="AG2041" s="199" t="str">
        <f t="shared" si="3431"/>
        <v>AG$17</v>
      </c>
      <c r="AH2041" s="199" t="str">
        <f t="shared" si="3431"/>
        <v>AH$17</v>
      </c>
      <c r="AI2041" s="199" t="str">
        <f t="shared" si="3431"/>
        <v>AI$17</v>
      </c>
      <c r="AJ2041" s="199" t="str">
        <f t="shared" si="3431"/>
        <v>AJ$17</v>
      </c>
      <c r="AK2041" s="199" t="str">
        <f t="shared" si="3431"/>
        <v>AK$17</v>
      </c>
      <c r="AL2041" s="199" t="str">
        <f t="shared" si="3431"/>
        <v>AL$17</v>
      </c>
      <c r="AM2041" s="199" t="str">
        <f t="shared" si="3431"/>
        <v>AM$17</v>
      </c>
      <c r="AN2041" s="199" t="str">
        <f t="shared" si="3431"/>
        <v>AN$17</v>
      </c>
      <c r="AO2041" s="199" t="str">
        <f t="shared" si="3431"/>
        <v>AO$17</v>
      </c>
      <c r="AP2041" s="199" t="str">
        <f t="shared" si="3431"/>
        <v>AP$17</v>
      </c>
      <c r="AQ2041" s="199" t="str">
        <f t="shared" si="3431"/>
        <v>AQ$17</v>
      </c>
      <c r="AR2041" s="199" t="str">
        <f t="shared" si="3431"/>
        <v>AR$17</v>
      </c>
      <c r="AS2041" s="199" t="str">
        <f t="shared" si="3431"/>
        <v>AS$17</v>
      </c>
      <c r="AT2041" s="199" t="str">
        <f t="shared" si="3431"/>
        <v>AT$17</v>
      </c>
      <c r="AU2041" s="199" t="str">
        <f t="shared" si="3431"/>
        <v>AU$17</v>
      </c>
      <c r="AV2041" s="199" t="str">
        <f t="shared" si="3431"/>
        <v>AV$17</v>
      </c>
      <c r="AW2041" s="199" t="str">
        <f t="shared" si="3431"/>
        <v>AW$17</v>
      </c>
      <c r="AX2041" s="199" t="str">
        <f t="shared" si="3431"/>
        <v>AX$17</v>
      </c>
      <c r="AY2041" s="199" t="str">
        <f t="shared" si="3431"/>
        <v>AY$17</v>
      </c>
      <c r="AZ2041" s="199" t="str">
        <f t="shared" si="3431"/>
        <v>AZ$17</v>
      </c>
      <c r="BA2041" s="199" t="str">
        <f t="shared" si="3431"/>
        <v>BA$17</v>
      </c>
      <c r="BB2041" s="199" t="str">
        <f t="shared" si="3431"/>
        <v>BB$17</v>
      </c>
      <c r="BC2041" s="199" t="str">
        <f t="shared" si="3431"/>
        <v>BC$17</v>
      </c>
      <c r="BD2041" s="199" t="str">
        <f t="shared" si="3431"/>
        <v>BD$17</v>
      </c>
      <c r="BE2041" s="199" t="str">
        <f t="shared" si="3431"/>
        <v>BE$17</v>
      </c>
      <c r="BF2041" s="199" t="str">
        <f t="shared" si="3431"/>
        <v>BF$17</v>
      </c>
      <c r="BG2041" s="199" t="str">
        <f t="shared" si="3431"/>
        <v>BG$17</v>
      </c>
      <c r="BH2041" s="199" t="str">
        <f t="shared" si="3431"/>
        <v>BH$17</v>
      </c>
      <c r="BI2041" s="199" t="str">
        <f t="shared" si="3431"/>
        <v>BI$17</v>
      </c>
      <c r="BJ2041" s="199" t="str">
        <f t="shared" si="3431"/>
        <v>BJ$17</v>
      </c>
      <c r="BK2041" s="199" t="str">
        <f t="shared" si="3431"/>
        <v>BK$17</v>
      </c>
      <c r="BL2041" s="199" t="str">
        <f t="shared" si="3431"/>
        <v>BL$17</v>
      </c>
      <c r="BM2041" s="199" t="str">
        <f t="shared" si="3431"/>
        <v>BM$17</v>
      </c>
      <c r="BN2041" s="199" t="str">
        <f t="shared" si="3431"/>
        <v>BN$17</v>
      </c>
      <c r="BO2041" s="199" t="str">
        <f t="shared" si="3431"/>
        <v>BO$17</v>
      </c>
      <c r="BP2041" s="199" t="str">
        <f t="shared" si="3431"/>
        <v>BP$17</v>
      </c>
      <c r="BQ2041" s="199" t="str">
        <f t="shared" si="3431"/>
        <v>BQ$17</v>
      </c>
      <c r="BR2041" s="199" t="str">
        <f t="shared" si="3431"/>
        <v>BR$17</v>
      </c>
      <c r="BS2041" s="199" t="str">
        <f t="shared" si="3431"/>
        <v>BS$17</v>
      </c>
      <c r="BT2041" s="199" t="str">
        <f t="shared" si="3431"/>
        <v>BT$17</v>
      </c>
      <c r="BU2041" s="199" t="str">
        <f t="shared" si="3431"/>
        <v>BU$17</v>
      </c>
      <c r="BV2041" s="199" t="str">
        <f t="shared" si="3431"/>
        <v>BV$17</v>
      </c>
      <c r="BW2041" s="199" t="str">
        <f t="shared" si="3431"/>
        <v>BW$17</v>
      </c>
      <c r="BX2041" s="199" t="str">
        <f t="shared" si="3431"/>
        <v>BX$17</v>
      </c>
      <c r="BY2041" s="199" t="str">
        <f t="shared" si="3431"/>
        <v>BY$17</v>
      </c>
      <c r="BZ2041" s="199" t="str">
        <f t="shared" si="3431"/>
        <v>BZ$17</v>
      </c>
      <c r="CA2041" s="199" t="str">
        <f t="shared" si="3431"/>
        <v>CA$17</v>
      </c>
      <c r="CB2041" s="199" t="str">
        <f t="shared" si="3431"/>
        <v>CB$17</v>
      </c>
      <c r="CC2041" s="199" t="str">
        <f t="shared" si="3431"/>
        <v>CC$17</v>
      </c>
      <c r="CD2041" s="199" t="str">
        <f t="shared" si="3431"/>
        <v>CD$17</v>
      </c>
      <c r="CE2041" s="199" t="str">
        <f t="shared" ref="CE2041:CL2041" si="3432">CE$21</f>
        <v>CE$17</v>
      </c>
      <c r="CF2041" s="199" t="str">
        <f t="shared" si="3432"/>
        <v>CF$17</v>
      </c>
      <c r="CG2041" s="199" t="str">
        <f t="shared" si="3432"/>
        <v>CG$17</v>
      </c>
      <c r="CH2041" s="199" t="str">
        <f t="shared" si="3432"/>
        <v>CH$17</v>
      </c>
      <c r="CI2041" s="199" t="str">
        <f t="shared" si="3432"/>
        <v>CI$17</v>
      </c>
      <c r="CJ2041" s="199" t="str">
        <f t="shared" si="3432"/>
        <v>CJ$17</v>
      </c>
      <c r="CK2041" s="199" t="str">
        <f t="shared" si="3432"/>
        <v>CK$17</v>
      </c>
      <c r="CL2041" s="199" t="str">
        <f t="shared" si="3432"/>
        <v>CL$17</v>
      </c>
      <c r="CN2041" s="201"/>
      <c r="CO2041" s="199" t="str">
        <f t="shared" ref="CO2041:DL2041" si="3433">CO$21</f>
        <v>CO$17</v>
      </c>
      <c r="CP2041" s="199" t="str">
        <f t="shared" si="3433"/>
        <v>CP$17</v>
      </c>
      <c r="CQ2041" s="199" t="str">
        <f t="shared" si="3433"/>
        <v>CQ$17</v>
      </c>
      <c r="CR2041" s="199" t="str">
        <f t="shared" si="3433"/>
        <v>CR$17</v>
      </c>
      <c r="CS2041" s="199" t="str">
        <f t="shared" si="3433"/>
        <v>CS$17</v>
      </c>
      <c r="CT2041" s="199" t="str">
        <f t="shared" si="3433"/>
        <v>CT$17</v>
      </c>
      <c r="CU2041" s="199" t="str">
        <f t="shared" si="3433"/>
        <v>CU$17</v>
      </c>
      <c r="CV2041" s="199" t="str">
        <f t="shared" si="3433"/>
        <v>CV$17</v>
      </c>
      <c r="CW2041" s="199" t="str">
        <f t="shared" si="3433"/>
        <v>CW$17</v>
      </c>
      <c r="CX2041" s="199" t="str">
        <f t="shared" si="3433"/>
        <v>CX$17</v>
      </c>
      <c r="CY2041" s="199" t="str">
        <f t="shared" si="3433"/>
        <v>CY$17</v>
      </c>
      <c r="CZ2041" s="199" t="str">
        <f t="shared" si="3433"/>
        <v>CZ$17</v>
      </c>
      <c r="DA2041" s="199" t="str">
        <f t="shared" si="3433"/>
        <v>DA$17</v>
      </c>
      <c r="DB2041" s="199" t="str">
        <f t="shared" si="3433"/>
        <v>DB$17</v>
      </c>
      <c r="DC2041" s="199" t="str">
        <f t="shared" si="3433"/>
        <v>DC$17</v>
      </c>
      <c r="DD2041" s="199" t="str">
        <f t="shared" si="3433"/>
        <v>DD$17</v>
      </c>
      <c r="DE2041" s="199" t="str">
        <f t="shared" si="3433"/>
        <v>DE$17</v>
      </c>
      <c r="DF2041" s="199" t="str">
        <f t="shared" si="3433"/>
        <v>DF$17</v>
      </c>
      <c r="DG2041" s="199" t="str">
        <f t="shared" si="3433"/>
        <v>DG$17</v>
      </c>
      <c r="DH2041" s="199" t="str">
        <f t="shared" si="3433"/>
        <v>DH$17</v>
      </c>
      <c r="DI2041" s="199" t="str">
        <f t="shared" si="3433"/>
        <v>DI$17</v>
      </c>
      <c r="DJ2041" s="199" t="str">
        <f t="shared" si="3433"/>
        <v>DJ$17</v>
      </c>
      <c r="DK2041" s="199" t="str">
        <f t="shared" si="3433"/>
        <v>DK$17</v>
      </c>
      <c r="DL2041" s="199" t="str">
        <f t="shared" si="3433"/>
        <v>DL$17</v>
      </c>
    </row>
    <row r="2042" spans="1:116" x14ac:dyDescent="0.4">
      <c r="A2042" s="174"/>
      <c r="E2042" s="8"/>
      <c r="G2042" s="175" t="s">
        <v>491</v>
      </c>
      <c r="H2042" s="200"/>
      <c r="I2042" s="201"/>
      <c r="J2042" s="201"/>
      <c r="K2042" s="202"/>
      <c r="L2042" s="202"/>
      <c r="M2042" s="202"/>
      <c r="N2042" s="202"/>
      <c r="O2042" s="202"/>
      <c r="P2042" s="202"/>
      <c r="R2042" s="202"/>
      <c r="S2042" s="190"/>
      <c r="T2042" s="190"/>
      <c r="U2042" s="190"/>
      <c r="V2042" s="190"/>
      <c r="W2042" s="190"/>
      <c r="X2042" s="190"/>
      <c r="Y2042" s="190"/>
      <c r="Z2042" s="190"/>
      <c r="AA2042" s="190"/>
      <c r="AB2042" s="190"/>
      <c r="AC2042" s="190"/>
      <c r="AD2042" s="190"/>
      <c r="AE2042" s="190"/>
      <c r="AF2042" s="190"/>
      <c r="AG2042" s="190"/>
      <c r="AH2042" s="190"/>
      <c r="AI2042" s="190"/>
      <c r="AJ2042" s="190"/>
      <c r="AK2042" s="190"/>
      <c r="AL2042" s="190"/>
      <c r="AM2042" s="190"/>
      <c r="AN2042" s="190"/>
      <c r="AO2042" s="190"/>
      <c r="AP2042" s="190"/>
      <c r="AQ2042" s="190"/>
      <c r="AR2042" s="190"/>
      <c r="AS2042" s="190"/>
      <c r="AT2042" s="190"/>
      <c r="AU2042" s="190"/>
      <c r="AV2042" s="190"/>
      <c r="AW2042" s="190"/>
      <c r="AX2042" s="190"/>
      <c r="AY2042" s="190"/>
      <c r="AZ2042" s="190"/>
      <c r="BA2042" s="190"/>
      <c r="BB2042" s="190"/>
      <c r="BC2042" s="190"/>
      <c r="BD2042" s="190"/>
      <c r="BE2042" s="190"/>
      <c r="BF2042" s="190"/>
      <c r="BG2042" s="190"/>
      <c r="BH2042" s="190"/>
      <c r="BI2042" s="190"/>
      <c r="BJ2042" s="190"/>
      <c r="BK2042" s="190"/>
      <c r="BL2042" s="190"/>
      <c r="BM2042" s="190"/>
      <c r="BN2042" s="190"/>
      <c r="BO2042" s="190"/>
      <c r="BP2042" s="190"/>
      <c r="BQ2042" s="190"/>
      <c r="BR2042" s="190"/>
      <c r="BS2042" s="190"/>
      <c r="BT2042" s="190"/>
      <c r="BU2042" s="190"/>
      <c r="BV2042" s="190"/>
      <c r="BW2042" s="190"/>
      <c r="BX2042" s="190"/>
      <c r="BY2042" s="190"/>
      <c r="BZ2042" s="190"/>
      <c r="CA2042" s="190"/>
      <c r="CB2042" s="190"/>
      <c r="CC2042" s="190"/>
      <c r="CD2042" s="190"/>
      <c r="CE2042" s="190"/>
      <c r="CF2042" s="190"/>
      <c r="CG2042" s="190"/>
      <c r="CH2042" s="190"/>
      <c r="CI2042" s="190"/>
      <c r="CJ2042" s="190"/>
      <c r="CK2042" s="190"/>
      <c r="CL2042" s="190"/>
      <c r="CN2042" s="201"/>
      <c r="CO2042" s="190"/>
      <c r="CP2042" s="190"/>
      <c r="CQ2042" s="190"/>
      <c r="CR2042" s="190"/>
      <c r="CS2042" s="190"/>
      <c r="CT2042" s="190"/>
      <c r="CU2042" s="190"/>
      <c r="CV2042" s="190"/>
      <c r="CW2042" s="190"/>
      <c r="CX2042" s="190"/>
      <c r="CY2042" s="190"/>
      <c r="CZ2042" s="190"/>
      <c r="DA2042" s="190"/>
      <c r="DB2042" s="190"/>
      <c r="DC2042" s="190"/>
      <c r="DD2042" s="190"/>
      <c r="DE2042" s="190"/>
      <c r="DF2042" s="190"/>
      <c r="DG2042" s="190"/>
      <c r="DH2042" s="190"/>
      <c r="DI2042" s="190"/>
      <c r="DJ2042" s="190"/>
      <c r="DK2042" s="190"/>
      <c r="DL2042" s="190"/>
    </row>
    <row r="2043" spans="1:116" x14ac:dyDescent="0.4">
      <c r="A2043" s="174"/>
      <c r="E2043" s="8"/>
      <c r="G2043" s="175" t="s">
        <v>505</v>
      </c>
      <c r="H2043" s="200"/>
      <c r="I2043" s="201"/>
      <c r="J2043" s="201"/>
      <c r="K2043" s="202"/>
      <c r="L2043" s="202"/>
      <c r="M2043" s="202"/>
      <c r="N2043" s="202"/>
      <c r="O2043" s="202"/>
      <c r="P2043" s="202"/>
      <c r="R2043" s="202"/>
      <c r="S2043" s="190"/>
      <c r="T2043" s="190"/>
      <c r="U2043" s="190"/>
      <c r="V2043" s="190"/>
      <c r="W2043" s="190"/>
      <c r="X2043" s="190"/>
      <c r="Y2043" s="190"/>
      <c r="Z2043" s="190"/>
      <c r="AA2043" s="190"/>
      <c r="AB2043" s="190"/>
      <c r="AC2043" s="190"/>
      <c r="AD2043" s="190"/>
      <c r="AE2043" s="190"/>
      <c r="AF2043" s="190"/>
      <c r="AG2043" s="190"/>
      <c r="AH2043" s="190"/>
      <c r="AI2043" s="190"/>
      <c r="AJ2043" s="190"/>
      <c r="AK2043" s="190"/>
      <c r="AL2043" s="190"/>
      <c r="AM2043" s="190"/>
      <c r="AN2043" s="190"/>
      <c r="AO2043" s="190"/>
      <c r="AP2043" s="190"/>
      <c r="AQ2043" s="190"/>
      <c r="AR2043" s="190"/>
      <c r="AS2043" s="190"/>
      <c r="AT2043" s="190"/>
      <c r="AU2043" s="190"/>
      <c r="AV2043" s="190"/>
      <c r="AW2043" s="190"/>
      <c r="AX2043" s="190"/>
      <c r="AY2043" s="190"/>
      <c r="AZ2043" s="190"/>
      <c r="BA2043" s="190"/>
      <c r="BB2043" s="190"/>
      <c r="BC2043" s="190"/>
      <c r="BD2043" s="190"/>
      <c r="BE2043" s="190"/>
      <c r="BF2043" s="190"/>
      <c r="BG2043" s="190"/>
      <c r="BH2043" s="190"/>
      <c r="BI2043" s="190"/>
      <c r="BJ2043" s="190"/>
      <c r="BK2043" s="190"/>
      <c r="BL2043" s="190"/>
      <c r="BM2043" s="190"/>
      <c r="BN2043" s="190"/>
      <c r="BO2043" s="190"/>
      <c r="BP2043" s="190"/>
      <c r="BQ2043" s="190"/>
      <c r="BR2043" s="190"/>
      <c r="BS2043" s="190"/>
      <c r="BT2043" s="190"/>
      <c r="BU2043" s="190"/>
      <c r="BV2043" s="190"/>
      <c r="BW2043" s="190"/>
      <c r="BX2043" s="190"/>
      <c r="BY2043" s="190"/>
      <c r="BZ2043" s="190"/>
      <c r="CA2043" s="190"/>
      <c r="CB2043" s="190"/>
      <c r="CC2043" s="190"/>
      <c r="CD2043" s="190"/>
      <c r="CE2043" s="190"/>
      <c r="CF2043" s="190"/>
      <c r="CG2043" s="190"/>
      <c r="CH2043" s="190"/>
      <c r="CI2043" s="190"/>
      <c r="CJ2043" s="190"/>
      <c r="CK2043" s="190"/>
      <c r="CL2043" s="190"/>
      <c r="CN2043" s="201"/>
      <c r="CO2043" s="190"/>
      <c r="CP2043" s="190"/>
      <c r="CQ2043" s="190"/>
      <c r="CR2043" s="190"/>
      <c r="CS2043" s="190"/>
      <c r="CT2043" s="190"/>
      <c r="CU2043" s="190"/>
      <c r="CV2043" s="190"/>
      <c r="CW2043" s="190"/>
      <c r="CX2043" s="190"/>
      <c r="CY2043" s="190"/>
      <c r="CZ2043" s="190"/>
      <c r="DA2043" s="190"/>
      <c r="DB2043" s="190"/>
      <c r="DC2043" s="190"/>
      <c r="DD2043" s="190"/>
      <c r="DE2043" s="190"/>
      <c r="DF2043" s="190"/>
      <c r="DG2043" s="190"/>
      <c r="DH2043" s="190"/>
      <c r="DI2043" s="190"/>
      <c r="DJ2043" s="190"/>
      <c r="DK2043" s="190"/>
      <c r="DL2043" s="190"/>
    </row>
    <row r="2044" spans="1:116" x14ac:dyDescent="0.4">
      <c r="A2044" s="174"/>
      <c r="E2044" s="8"/>
      <c r="G2044" s="175" t="s">
        <v>463</v>
      </c>
      <c r="H2044" s="200"/>
      <c r="I2044" s="201"/>
      <c r="J2044" s="201"/>
      <c r="K2044" s="202"/>
      <c r="L2044" s="202"/>
      <c r="M2044" s="202"/>
      <c r="N2044" s="202"/>
      <c r="O2044" s="202"/>
      <c r="P2044" s="202"/>
      <c r="R2044" s="202"/>
      <c r="S2044" s="190" t="str">
        <f t="shared" ref="S2044:CD2044" si="3434">S$22</f>
        <v>S$18</v>
      </c>
      <c r="T2044" s="190" t="str">
        <f t="shared" si="3434"/>
        <v>T$18</v>
      </c>
      <c r="U2044" s="190" t="str">
        <f t="shared" si="3434"/>
        <v>U$18</v>
      </c>
      <c r="V2044" s="190" t="str">
        <f t="shared" si="3434"/>
        <v>V$18</v>
      </c>
      <c r="W2044" s="190" t="str">
        <f t="shared" si="3434"/>
        <v>W$18</v>
      </c>
      <c r="X2044" s="190" t="str">
        <f t="shared" si="3434"/>
        <v>X$18</v>
      </c>
      <c r="Y2044" s="190" t="str">
        <f t="shared" si="3434"/>
        <v>Y$18</v>
      </c>
      <c r="Z2044" s="190" t="str">
        <f t="shared" si="3434"/>
        <v>Z$18</v>
      </c>
      <c r="AA2044" s="190" t="str">
        <f t="shared" si="3434"/>
        <v>AA$18</v>
      </c>
      <c r="AB2044" s="190" t="str">
        <f t="shared" si="3434"/>
        <v>AB$18</v>
      </c>
      <c r="AC2044" s="190" t="str">
        <f t="shared" si="3434"/>
        <v>AC$18</v>
      </c>
      <c r="AD2044" s="190" t="str">
        <f t="shared" si="3434"/>
        <v>AD$18</v>
      </c>
      <c r="AE2044" s="190" t="str">
        <f t="shared" si="3434"/>
        <v>AE$18</v>
      </c>
      <c r="AF2044" s="190" t="str">
        <f t="shared" si="3434"/>
        <v>AF$18</v>
      </c>
      <c r="AG2044" s="190" t="str">
        <f t="shared" si="3434"/>
        <v>AG$18</v>
      </c>
      <c r="AH2044" s="190" t="str">
        <f t="shared" si="3434"/>
        <v>AH$18</v>
      </c>
      <c r="AI2044" s="190" t="str">
        <f t="shared" si="3434"/>
        <v>AI$18</v>
      </c>
      <c r="AJ2044" s="190" t="str">
        <f t="shared" si="3434"/>
        <v>AJ$18</v>
      </c>
      <c r="AK2044" s="190" t="str">
        <f t="shared" si="3434"/>
        <v>AK$18</v>
      </c>
      <c r="AL2044" s="190" t="str">
        <f t="shared" si="3434"/>
        <v>AL$18</v>
      </c>
      <c r="AM2044" s="190" t="str">
        <f t="shared" si="3434"/>
        <v>AM$18</v>
      </c>
      <c r="AN2044" s="190" t="str">
        <f t="shared" si="3434"/>
        <v>AN$18</v>
      </c>
      <c r="AO2044" s="190" t="str">
        <f t="shared" si="3434"/>
        <v>AO$18</v>
      </c>
      <c r="AP2044" s="190" t="str">
        <f t="shared" si="3434"/>
        <v>AP$18</v>
      </c>
      <c r="AQ2044" s="190" t="str">
        <f t="shared" si="3434"/>
        <v>AQ$18</v>
      </c>
      <c r="AR2044" s="190" t="str">
        <f t="shared" si="3434"/>
        <v>AR$18</v>
      </c>
      <c r="AS2044" s="190" t="str">
        <f t="shared" si="3434"/>
        <v>AS$18</v>
      </c>
      <c r="AT2044" s="190" t="str">
        <f t="shared" si="3434"/>
        <v>AT$18</v>
      </c>
      <c r="AU2044" s="190" t="str">
        <f t="shared" si="3434"/>
        <v>AU$18</v>
      </c>
      <c r="AV2044" s="190" t="str">
        <f t="shared" si="3434"/>
        <v>AV$18</v>
      </c>
      <c r="AW2044" s="190" t="str">
        <f t="shared" si="3434"/>
        <v>AW$18</v>
      </c>
      <c r="AX2044" s="190" t="str">
        <f t="shared" si="3434"/>
        <v>AX$18</v>
      </c>
      <c r="AY2044" s="190" t="str">
        <f t="shared" si="3434"/>
        <v>AY$18</v>
      </c>
      <c r="AZ2044" s="190" t="str">
        <f t="shared" si="3434"/>
        <v>AZ$18</v>
      </c>
      <c r="BA2044" s="190" t="str">
        <f t="shared" si="3434"/>
        <v>BA$18</v>
      </c>
      <c r="BB2044" s="190" t="str">
        <f t="shared" si="3434"/>
        <v>BB$18</v>
      </c>
      <c r="BC2044" s="190" t="str">
        <f t="shared" si="3434"/>
        <v>BC$18</v>
      </c>
      <c r="BD2044" s="190" t="str">
        <f t="shared" si="3434"/>
        <v>BD$18</v>
      </c>
      <c r="BE2044" s="190" t="str">
        <f t="shared" si="3434"/>
        <v>BE$18</v>
      </c>
      <c r="BF2044" s="190" t="str">
        <f t="shared" si="3434"/>
        <v>BF$18</v>
      </c>
      <c r="BG2044" s="190" t="str">
        <f t="shared" si="3434"/>
        <v>BG$18</v>
      </c>
      <c r="BH2044" s="190" t="str">
        <f t="shared" si="3434"/>
        <v>BH$18</v>
      </c>
      <c r="BI2044" s="190" t="str">
        <f t="shared" si="3434"/>
        <v>BI$18</v>
      </c>
      <c r="BJ2044" s="190" t="str">
        <f t="shared" si="3434"/>
        <v>BJ$18</v>
      </c>
      <c r="BK2044" s="190" t="str">
        <f t="shared" si="3434"/>
        <v>BK$18</v>
      </c>
      <c r="BL2044" s="190" t="str">
        <f t="shared" si="3434"/>
        <v>BL$18</v>
      </c>
      <c r="BM2044" s="190" t="str">
        <f t="shared" si="3434"/>
        <v>BM$18</v>
      </c>
      <c r="BN2044" s="190" t="str">
        <f t="shared" si="3434"/>
        <v>BN$18</v>
      </c>
      <c r="BO2044" s="190" t="str">
        <f t="shared" si="3434"/>
        <v>BO$18</v>
      </c>
      <c r="BP2044" s="190" t="str">
        <f t="shared" si="3434"/>
        <v>BP$18</v>
      </c>
      <c r="BQ2044" s="190" t="str">
        <f t="shared" si="3434"/>
        <v>BQ$18</v>
      </c>
      <c r="BR2044" s="190" t="str">
        <f t="shared" si="3434"/>
        <v>BR$18</v>
      </c>
      <c r="BS2044" s="190" t="str">
        <f t="shared" si="3434"/>
        <v>BS$18</v>
      </c>
      <c r="BT2044" s="190" t="str">
        <f t="shared" si="3434"/>
        <v>BT$18</v>
      </c>
      <c r="BU2044" s="190" t="str">
        <f t="shared" si="3434"/>
        <v>BU$18</v>
      </c>
      <c r="BV2044" s="190" t="str">
        <f t="shared" si="3434"/>
        <v>BV$18</v>
      </c>
      <c r="BW2044" s="190" t="str">
        <f t="shared" si="3434"/>
        <v>BW$18</v>
      </c>
      <c r="BX2044" s="190" t="str">
        <f t="shared" si="3434"/>
        <v>BX$18</v>
      </c>
      <c r="BY2044" s="190" t="str">
        <f t="shared" si="3434"/>
        <v>BY$18</v>
      </c>
      <c r="BZ2044" s="190" t="str">
        <f t="shared" si="3434"/>
        <v>BZ$18</v>
      </c>
      <c r="CA2044" s="190" t="str">
        <f t="shared" si="3434"/>
        <v>CA$18</v>
      </c>
      <c r="CB2044" s="190" t="str">
        <f t="shared" si="3434"/>
        <v>CB$18</v>
      </c>
      <c r="CC2044" s="190" t="str">
        <f t="shared" si="3434"/>
        <v>CC$18</v>
      </c>
      <c r="CD2044" s="190" t="str">
        <f t="shared" si="3434"/>
        <v>CD$18</v>
      </c>
      <c r="CE2044" s="190" t="str">
        <f t="shared" ref="CE2044:CL2044" si="3435">CE$22</f>
        <v>CE$18</v>
      </c>
      <c r="CF2044" s="190" t="str">
        <f t="shared" si="3435"/>
        <v>CF$18</v>
      </c>
      <c r="CG2044" s="190" t="str">
        <f t="shared" si="3435"/>
        <v>CG$18</v>
      </c>
      <c r="CH2044" s="190" t="str">
        <f t="shared" si="3435"/>
        <v>CH$18</v>
      </c>
      <c r="CI2044" s="190" t="str">
        <f t="shared" si="3435"/>
        <v>CI$18</v>
      </c>
      <c r="CJ2044" s="190" t="str">
        <f t="shared" si="3435"/>
        <v>CJ$18</v>
      </c>
      <c r="CK2044" s="190" t="str">
        <f t="shared" si="3435"/>
        <v>CK$18</v>
      </c>
      <c r="CL2044" s="190" t="str">
        <f t="shared" si="3435"/>
        <v>CL$18</v>
      </c>
      <c r="CN2044" s="201"/>
      <c r="CO2044" s="190" t="str">
        <f t="shared" ref="CO2044:DL2044" si="3436">CO$22</f>
        <v>CO$18</v>
      </c>
      <c r="CP2044" s="190" t="str">
        <f t="shared" si="3436"/>
        <v>CP$18</v>
      </c>
      <c r="CQ2044" s="190" t="str">
        <f t="shared" si="3436"/>
        <v>CQ$18</v>
      </c>
      <c r="CR2044" s="190" t="str">
        <f t="shared" si="3436"/>
        <v>CR$18</v>
      </c>
      <c r="CS2044" s="190" t="str">
        <f t="shared" si="3436"/>
        <v>CS$18</v>
      </c>
      <c r="CT2044" s="190" t="str">
        <f t="shared" si="3436"/>
        <v>CT$18</v>
      </c>
      <c r="CU2044" s="190" t="str">
        <f t="shared" si="3436"/>
        <v>CU$18</v>
      </c>
      <c r="CV2044" s="190" t="str">
        <f t="shared" si="3436"/>
        <v>CV$18</v>
      </c>
      <c r="CW2044" s="190" t="str">
        <f t="shared" si="3436"/>
        <v>CW$18</v>
      </c>
      <c r="CX2044" s="190" t="str">
        <f t="shared" si="3436"/>
        <v>CX$18</v>
      </c>
      <c r="CY2044" s="190" t="str">
        <f t="shared" si="3436"/>
        <v>CY$18</v>
      </c>
      <c r="CZ2044" s="190" t="str">
        <f t="shared" si="3436"/>
        <v>CZ$18</v>
      </c>
      <c r="DA2044" s="190" t="str">
        <f t="shared" si="3436"/>
        <v>DA$18</v>
      </c>
      <c r="DB2044" s="190" t="str">
        <f t="shared" si="3436"/>
        <v>DB$18</v>
      </c>
      <c r="DC2044" s="190" t="str">
        <f t="shared" si="3436"/>
        <v>DC$18</v>
      </c>
      <c r="DD2044" s="190" t="str">
        <f t="shared" si="3436"/>
        <v>DD$18</v>
      </c>
      <c r="DE2044" s="190" t="str">
        <f t="shared" si="3436"/>
        <v>DE$18</v>
      </c>
      <c r="DF2044" s="190" t="str">
        <f t="shared" si="3436"/>
        <v>DF$18</v>
      </c>
      <c r="DG2044" s="190" t="str">
        <f t="shared" si="3436"/>
        <v>DG$18</v>
      </c>
      <c r="DH2044" s="190" t="str">
        <f t="shared" si="3436"/>
        <v>DH$18</v>
      </c>
      <c r="DI2044" s="190" t="str">
        <f t="shared" si="3436"/>
        <v>DI$18</v>
      </c>
      <c r="DJ2044" s="190" t="str">
        <f t="shared" si="3436"/>
        <v>DJ$18</v>
      </c>
      <c r="DK2044" s="190" t="str">
        <f t="shared" si="3436"/>
        <v>DK$18</v>
      </c>
      <c r="DL2044" s="190" t="str">
        <f t="shared" si="3436"/>
        <v>DL$18</v>
      </c>
    </row>
    <row r="2045" spans="1:116" x14ac:dyDescent="0.4">
      <c r="A2045" s="174"/>
      <c r="E2045" s="8"/>
      <c r="G2045" s="175" t="s">
        <v>464</v>
      </c>
      <c r="H2045" s="200"/>
      <c r="I2045" s="201"/>
      <c r="J2045" s="201"/>
      <c r="K2045" s="202"/>
      <c r="L2045" s="202"/>
      <c r="M2045" s="202"/>
      <c r="N2045" s="202"/>
      <c r="O2045" s="202"/>
      <c r="P2045" s="202"/>
      <c r="R2045" s="202"/>
      <c r="S2045" s="190" t="str">
        <f t="shared" ref="S2045:CD2045" si="3437">S$23</f>
        <v>S$19</v>
      </c>
      <c r="T2045" s="190" t="str">
        <f t="shared" si="3437"/>
        <v>T$19</v>
      </c>
      <c r="U2045" s="190" t="str">
        <f t="shared" si="3437"/>
        <v>U$19</v>
      </c>
      <c r="V2045" s="190" t="str">
        <f t="shared" si="3437"/>
        <v>V$19</v>
      </c>
      <c r="W2045" s="190" t="str">
        <f t="shared" si="3437"/>
        <v>W$19</v>
      </c>
      <c r="X2045" s="190" t="str">
        <f t="shared" si="3437"/>
        <v>X$19</v>
      </c>
      <c r="Y2045" s="190" t="str">
        <f t="shared" si="3437"/>
        <v>Y$19</v>
      </c>
      <c r="Z2045" s="190" t="str">
        <f t="shared" si="3437"/>
        <v>Z$19</v>
      </c>
      <c r="AA2045" s="190" t="str">
        <f t="shared" si="3437"/>
        <v>AA$19</v>
      </c>
      <c r="AB2045" s="190" t="str">
        <f t="shared" si="3437"/>
        <v>AB$19</v>
      </c>
      <c r="AC2045" s="190" t="str">
        <f t="shared" si="3437"/>
        <v>AC$19</v>
      </c>
      <c r="AD2045" s="190" t="str">
        <f t="shared" si="3437"/>
        <v>AD$19</v>
      </c>
      <c r="AE2045" s="190" t="str">
        <f t="shared" si="3437"/>
        <v>AE$19</v>
      </c>
      <c r="AF2045" s="190" t="str">
        <f t="shared" si="3437"/>
        <v>AF$19</v>
      </c>
      <c r="AG2045" s="190" t="str">
        <f t="shared" si="3437"/>
        <v>AG$19</v>
      </c>
      <c r="AH2045" s="190" t="str">
        <f t="shared" si="3437"/>
        <v>AH$19</v>
      </c>
      <c r="AI2045" s="190" t="str">
        <f t="shared" si="3437"/>
        <v>AI$19</v>
      </c>
      <c r="AJ2045" s="190" t="str">
        <f t="shared" si="3437"/>
        <v>AJ$19</v>
      </c>
      <c r="AK2045" s="190" t="str">
        <f t="shared" si="3437"/>
        <v>AK$19</v>
      </c>
      <c r="AL2045" s="190" t="str">
        <f t="shared" si="3437"/>
        <v>AL$19</v>
      </c>
      <c r="AM2045" s="190" t="str">
        <f t="shared" si="3437"/>
        <v>AM$19</v>
      </c>
      <c r="AN2045" s="190" t="str">
        <f t="shared" si="3437"/>
        <v>AN$19</v>
      </c>
      <c r="AO2045" s="190" t="str">
        <f t="shared" si="3437"/>
        <v>AO$19</v>
      </c>
      <c r="AP2045" s="190" t="str">
        <f t="shared" si="3437"/>
        <v>AP$19</v>
      </c>
      <c r="AQ2045" s="190" t="str">
        <f t="shared" si="3437"/>
        <v>AQ$19</v>
      </c>
      <c r="AR2045" s="190" t="str">
        <f t="shared" si="3437"/>
        <v>AR$19</v>
      </c>
      <c r="AS2045" s="190" t="str">
        <f t="shared" si="3437"/>
        <v>AS$19</v>
      </c>
      <c r="AT2045" s="190" t="str">
        <f t="shared" si="3437"/>
        <v>AT$19</v>
      </c>
      <c r="AU2045" s="190" t="str">
        <f t="shared" si="3437"/>
        <v>AU$19</v>
      </c>
      <c r="AV2045" s="190" t="str">
        <f t="shared" si="3437"/>
        <v>AV$19</v>
      </c>
      <c r="AW2045" s="190" t="str">
        <f t="shared" si="3437"/>
        <v>AW$19</v>
      </c>
      <c r="AX2045" s="190" t="str">
        <f t="shared" si="3437"/>
        <v>AX$19</v>
      </c>
      <c r="AY2045" s="190" t="str">
        <f t="shared" si="3437"/>
        <v>AY$19</v>
      </c>
      <c r="AZ2045" s="190" t="str">
        <f t="shared" si="3437"/>
        <v>AZ$19</v>
      </c>
      <c r="BA2045" s="190" t="str">
        <f t="shared" si="3437"/>
        <v>BA$19</v>
      </c>
      <c r="BB2045" s="190" t="str">
        <f t="shared" si="3437"/>
        <v>BB$19</v>
      </c>
      <c r="BC2045" s="190" t="str">
        <f t="shared" si="3437"/>
        <v>BC$19</v>
      </c>
      <c r="BD2045" s="190" t="str">
        <f t="shared" si="3437"/>
        <v>BD$19</v>
      </c>
      <c r="BE2045" s="190" t="str">
        <f t="shared" si="3437"/>
        <v>BE$19</v>
      </c>
      <c r="BF2045" s="190" t="str">
        <f t="shared" si="3437"/>
        <v>BF$19</v>
      </c>
      <c r="BG2045" s="190" t="str">
        <f t="shared" si="3437"/>
        <v>BG$19</v>
      </c>
      <c r="BH2045" s="190" t="str">
        <f t="shared" si="3437"/>
        <v>BH$19</v>
      </c>
      <c r="BI2045" s="190" t="str">
        <f t="shared" si="3437"/>
        <v>BI$19</v>
      </c>
      <c r="BJ2045" s="190" t="str">
        <f t="shared" si="3437"/>
        <v>BJ$19</v>
      </c>
      <c r="BK2045" s="190" t="str">
        <f t="shared" si="3437"/>
        <v>BK$19</v>
      </c>
      <c r="BL2045" s="190" t="str">
        <f t="shared" si="3437"/>
        <v>BL$19</v>
      </c>
      <c r="BM2045" s="190" t="str">
        <f t="shared" si="3437"/>
        <v>BM$19</v>
      </c>
      <c r="BN2045" s="190" t="str">
        <f t="shared" si="3437"/>
        <v>BN$19</v>
      </c>
      <c r="BO2045" s="190" t="str">
        <f t="shared" si="3437"/>
        <v>BO$19</v>
      </c>
      <c r="BP2045" s="190" t="str">
        <f t="shared" si="3437"/>
        <v>BP$19</v>
      </c>
      <c r="BQ2045" s="190" t="str">
        <f t="shared" si="3437"/>
        <v>BQ$19</v>
      </c>
      <c r="BR2045" s="190" t="str">
        <f t="shared" si="3437"/>
        <v>BR$19</v>
      </c>
      <c r="BS2045" s="190" t="str">
        <f t="shared" si="3437"/>
        <v>BS$19</v>
      </c>
      <c r="BT2045" s="190" t="str">
        <f t="shared" si="3437"/>
        <v>BT$19</v>
      </c>
      <c r="BU2045" s="190" t="str">
        <f t="shared" si="3437"/>
        <v>BU$19</v>
      </c>
      <c r="BV2045" s="190" t="str">
        <f t="shared" si="3437"/>
        <v>BV$19</v>
      </c>
      <c r="BW2045" s="190" t="str">
        <f t="shared" si="3437"/>
        <v>BW$19</v>
      </c>
      <c r="BX2045" s="190" t="str">
        <f t="shared" si="3437"/>
        <v>BX$19</v>
      </c>
      <c r="BY2045" s="190" t="str">
        <f t="shared" si="3437"/>
        <v>BY$19</v>
      </c>
      <c r="BZ2045" s="190" t="str">
        <f t="shared" si="3437"/>
        <v>BZ$19</v>
      </c>
      <c r="CA2045" s="190" t="str">
        <f t="shared" si="3437"/>
        <v>CA$19</v>
      </c>
      <c r="CB2045" s="190" t="str">
        <f t="shared" si="3437"/>
        <v>CB$19</v>
      </c>
      <c r="CC2045" s="190" t="str">
        <f t="shared" si="3437"/>
        <v>CC$19</v>
      </c>
      <c r="CD2045" s="190" t="str">
        <f t="shared" si="3437"/>
        <v>CD$19</v>
      </c>
      <c r="CE2045" s="190" t="str">
        <f t="shared" ref="CE2045:CL2045" si="3438">CE$23</f>
        <v>CE$19</v>
      </c>
      <c r="CF2045" s="190" t="str">
        <f t="shared" si="3438"/>
        <v>CF$19</v>
      </c>
      <c r="CG2045" s="190" t="str">
        <f t="shared" si="3438"/>
        <v>CG$19</v>
      </c>
      <c r="CH2045" s="190" t="str">
        <f t="shared" si="3438"/>
        <v>CH$19</v>
      </c>
      <c r="CI2045" s="190" t="str">
        <f t="shared" si="3438"/>
        <v>CI$19</v>
      </c>
      <c r="CJ2045" s="190" t="str">
        <f t="shared" si="3438"/>
        <v>CJ$19</v>
      </c>
      <c r="CK2045" s="190" t="str">
        <f t="shared" si="3438"/>
        <v>CK$19</v>
      </c>
      <c r="CL2045" s="190" t="str">
        <f t="shared" si="3438"/>
        <v>CL$19</v>
      </c>
      <c r="CN2045" s="201"/>
      <c r="CO2045" s="190" t="str">
        <f t="shared" ref="CO2045:DL2045" si="3439">CO$23</f>
        <v>CO$19</v>
      </c>
      <c r="CP2045" s="190" t="str">
        <f t="shared" si="3439"/>
        <v>CP$19</v>
      </c>
      <c r="CQ2045" s="190" t="str">
        <f t="shared" si="3439"/>
        <v>CQ$19</v>
      </c>
      <c r="CR2045" s="190" t="str">
        <f t="shared" si="3439"/>
        <v>CR$19</v>
      </c>
      <c r="CS2045" s="190" t="str">
        <f t="shared" si="3439"/>
        <v>CS$19</v>
      </c>
      <c r="CT2045" s="190" t="str">
        <f t="shared" si="3439"/>
        <v>CT$19</v>
      </c>
      <c r="CU2045" s="190" t="str">
        <f t="shared" si="3439"/>
        <v>CU$19</v>
      </c>
      <c r="CV2045" s="190" t="str">
        <f t="shared" si="3439"/>
        <v>CV$19</v>
      </c>
      <c r="CW2045" s="190" t="str">
        <f t="shared" si="3439"/>
        <v>CW$19</v>
      </c>
      <c r="CX2045" s="190" t="str">
        <f t="shared" si="3439"/>
        <v>CX$19</v>
      </c>
      <c r="CY2045" s="190" t="str">
        <f t="shared" si="3439"/>
        <v>CY$19</v>
      </c>
      <c r="CZ2045" s="190" t="str">
        <f t="shared" si="3439"/>
        <v>CZ$19</v>
      </c>
      <c r="DA2045" s="190" t="str">
        <f t="shared" si="3439"/>
        <v>DA$19</v>
      </c>
      <c r="DB2045" s="190" t="str">
        <f t="shared" si="3439"/>
        <v>DB$19</v>
      </c>
      <c r="DC2045" s="190" t="str">
        <f t="shared" si="3439"/>
        <v>DC$19</v>
      </c>
      <c r="DD2045" s="190" t="str">
        <f t="shared" si="3439"/>
        <v>DD$19</v>
      </c>
      <c r="DE2045" s="190" t="str">
        <f t="shared" si="3439"/>
        <v>DE$19</v>
      </c>
      <c r="DF2045" s="190" t="str">
        <f t="shared" si="3439"/>
        <v>DF$19</v>
      </c>
      <c r="DG2045" s="190" t="str">
        <f t="shared" si="3439"/>
        <v>DG$19</v>
      </c>
      <c r="DH2045" s="190" t="str">
        <f t="shared" si="3439"/>
        <v>DH$19</v>
      </c>
      <c r="DI2045" s="190" t="str">
        <f t="shared" si="3439"/>
        <v>DI$19</v>
      </c>
      <c r="DJ2045" s="190" t="str">
        <f t="shared" si="3439"/>
        <v>DJ$19</v>
      </c>
      <c r="DK2045" s="190" t="str">
        <f t="shared" si="3439"/>
        <v>DK$19</v>
      </c>
      <c r="DL2045" s="190" t="str">
        <f t="shared" si="3439"/>
        <v>DL$19</v>
      </c>
    </row>
    <row r="2046" spans="1:116" x14ac:dyDescent="0.4">
      <c r="A2046" s="31" t="s">
        <v>218</v>
      </c>
      <c r="B2046" s="31" t="s">
        <v>243</v>
      </c>
      <c r="C2046" s="31"/>
      <c r="D2046" t="s">
        <v>564</v>
      </c>
      <c r="E2046" s="8" t="str">
        <f t="shared" ref="E2046:E2080" si="3440">ROW()&amp;" "&amp;D2046</f>
        <v>2046 FAPPELIST-F</v>
      </c>
      <c r="F2046" t="s">
        <v>570</v>
      </c>
      <c r="G2046" s="70" t="s">
        <v>281</v>
      </c>
      <c r="H2046" s="48"/>
      <c r="I2046" s="297"/>
      <c r="J2046" s="297"/>
      <c r="K2046" s="48"/>
      <c r="L2046" s="48"/>
      <c r="M2046" s="48"/>
      <c r="N2046" s="48"/>
      <c r="O2046" s="48"/>
      <c r="P2046" s="48"/>
      <c r="R2046" s="70"/>
      <c r="S2046" s="298"/>
      <c r="T2046" s="298"/>
      <c r="U2046" s="298"/>
      <c r="V2046" s="298"/>
      <c r="W2046" s="298"/>
      <c r="X2046" s="298"/>
      <c r="Y2046" s="298"/>
      <c r="Z2046" s="298"/>
      <c r="AA2046" s="298"/>
      <c r="AB2046" s="298"/>
      <c r="AC2046" s="298"/>
      <c r="AD2046" s="298"/>
      <c r="AE2046" s="298"/>
      <c r="AF2046" s="298"/>
      <c r="AG2046" s="298"/>
      <c r="AH2046" s="298"/>
      <c r="AI2046" s="298"/>
      <c r="AJ2046" s="298"/>
      <c r="AK2046" s="298"/>
      <c r="AL2046" s="298"/>
      <c r="AM2046" s="298"/>
      <c r="AN2046" s="298"/>
      <c r="AO2046" s="298"/>
      <c r="AP2046" s="298"/>
      <c r="AQ2046" s="298"/>
      <c r="AR2046" s="298"/>
      <c r="AS2046" s="298"/>
      <c r="AT2046" s="298"/>
      <c r="AU2046" s="298"/>
      <c r="AV2046" s="298"/>
      <c r="AW2046" s="298"/>
      <c r="AX2046" s="298"/>
      <c r="AY2046" s="298"/>
      <c r="AZ2046" s="298"/>
      <c r="BA2046" s="298"/>
      <c r="BB2046" s="298"/>
      <c r="BC2046" s="298"/>
      <c r="BD2046" s="298"/>
      <c r="BE2046" s="298"/>
      <c r="BF2046" s="298"/>
      <c r="BG2046" s="298"/>
      <c r="BH2046" s="298"/>
      <c r="BI2046" s="298"/>
      <c r="BJ2046" s="298"/>
      <c r="BK2046" s="298"/>
      <c r="BL2046" s="298"/>
      <c r="BM2046" s="298"/>
      <c r="BN2046" s="298"/>
      <c r="BO2046" s="298"/>
      <c r="BP2046" s="298"/>
      <c r="BQ2046" s="298"/>
      <c r="BR2046" s="298"/>
      <c r="BS2046" s="298"/>
      <c r="BT2046" s="298"/>
      <c r="BU2046" s="298"/>
      <c r="BV2046" s="298"/>
      <c r="BW2046" s="298"/>
      <c r="BX2046" s="298"/>
      <c r="BY2046" s="298"/>
      <c r="BZ2046" s="298"/>
      <c r="CA2046" s="298"/>
      <c r="CB2046" s="298"/>
      <c r="CC2046" s="298"/>
      <c r="CD2046" s="298"/>
      <c r="CE2046" s="298"/>
      <c r="CF2046" s="298"/>
      <c r="CG2046" s="298"/>
      <c r="CH2046" s="298"/>
      <c r="CI2046" s="298"/>
      <c r="CJ2046" s="298"/>
      <c r="CK2046" s="298"/>
      <c r="CL2046" s="298"/>
      <c r="CN2046" s="297"/>
      <c r="CO2046" s="298"/>
      <c r="CP2046" s="298"/>
      <c r="CQ2046" s="298"/>
      <c r="CR2046" s="298"/>
      <c r="CS2046" s="298"/>
      <c r="CT2046" s="298"/>
      <c r="CU2046" s="298"/>
      <c r="CV2046" s="298"/>
      <c r="CW2046" s="298"/>
      <c r="CX2046" s="298"/>
      <c r="CY2046" s="298"/>
      <c r="CZ2046" s="298"/>
      <c r="DA2046" s="298"/>
      <c r="DB2046" s="298"/>
      <c r="DC2046" s="298"/>
      <c r="DD2046" s="298"/>
      <c r="DE2046" s="298"/>
      <c r="DF2046" s="298"/>
      <c r="DG2046" s="298"/>
      <c r="DH2046" s="298"/>
      <c r="DI2046" s="298"/>
      <c r="DJ2046" s="298"/>
      <c r="DK2046" s="298"/>
      <c r="DL2046" s="298"/>
    </row>
    <row r="2047" spans="1:116" x14ac:dyDescent="0.4">
      <c r="B2047" t="str">
        <f>E2047</f>
        <v>2047 FAPPELIST-F</v>
      </c>
      <c r="D2047" t="s">
        <v>564</v>
      </c>
      <c r="E2047" s="8" t="str">
        <f t="shared" ref="E2047:E2049" si="3441">ROW()&amp;" "&amp;D2047</f>
        <v>2047 FAPPELIST-F</v>
      </c>
      <c r="G2047" s="95" t="str">
        <f>"Assumptions - "&amp;G2046</f>
        <v>Assumptions - Fixed secondary PPE:</v>
      </c>
      <c r="I2047"/>
      <c r="J2047"/>
      <c r="R2047"/>
      <c r="S2047"/>
      <c r="T2047"/>
      <c r="U2047"/>
      <c r="V2047"/>
      <c r="W2047"/>
      <c r="X2047"/>
      <c r="Y2047"/>
      <c r="Z2047"/>
      <c r="AA2047"/>
      <c r="AB2047"/>
      <c r="AC2047"/>
      <c r="AD2047"/>
      <c r="AE2047"/>
      <c r="AF2047"/>
      <c r="AG2047"/>
      <c r="AH2047"/>
      <c r="AI2047"/>
      <c r="AJ2047"/>
      <c r="AK2047"/>
      <c r="AL2047"/>
      <c r="AM2047"/>
      <c r="AN2047"/>
      <c r="AO2047"/>
      <c r="AP2047"/>
      <c r="AQ2047"/>
      <c r="AR2047"/>
      <c r="AS2047"/>
      <c r="AT2047"/>
      <c r="AU2047"/>
      <c r="AV2047"/>
      <c r="AW2047"/>
      <c r="AX2047"/>
      <c r="AY2047"/>
      <c r="AZ2047"/>
      <c r="BA2047"/>
      <c r="BB2047"/>
      <c r="BC2047"/>
      <c r="BD2047"/>
      <c r="BE2047"/>
      <c r="BF2047"/>
      <c r="BG2047"/>
      <c r="BH2047"/>
      <c r="BI2047"/>
      <c r="BJ2047"/>
      <c r="BK2047"/>
      <c r="BL2047"/>
      <c r="BM2047"/>
      <c r="BN2047"/>
      <c r="BO2047"/>
      <c r="BP2047"/>
      <c r="BQ2047"/>
      <c r="BR2047"/>
      <c r="BS2047"/>
      <c r="BT2047"/>
      <c r="BU2047"/>
      <c r="BV2047"/>
      <c r="BW2047"/>
      <c r="BX2047"/>
      <c r="BY2047"/>
      <c r="BZ2047"/>
      <c r="CA2047"/>
      <c r="CB2047"/>
      <c r="CC2047"/>
      <c r="CD2047"/>
      <c r="CE2047"/>
      <c r="CF2047"/>
      <c r="CG2047"/>
      <c r="CH2047"/>
      <c r="CI2047"/>
      <c r="CJ2047"/>
      <c r="CK2047"/>
      <c r="CL2047"/>
      <c r="CN2047"/>
    </row>
    <row r="2048" spans="1:116" x14ac:dyDescent="0.4">
      <c r="B2048" t="str">
        <f>E2048</f>
        <v>2048 FAPPELIST-F</v>
      </c>
      <c r="D2048" t="s">
        <v>564</v>
      </c>
      <c r="E2048" s="8" t="str">
        <f t="shared" si="3440"/>
        <v>2048 FAPPELIST-F</v>
      </c>
      <c r="G2048" s="145" t="s">
        <v>206</v>
      </c>
      <c r="H2048" s="57">
        <v>5</v>
      </c>
      <c r="S2048" s="72"/>
      <c r="T2048" s="72"/>
      <c r="U2048" s="72"/>
      <c r="V2048" s="72"/>
      <c r="W2048" s="72"/>
      <c r="X2048" s="72"/>
      <c r="Y2048" s="72"/>
      <c r="Z2048" s="72"/>
      <c r="AA2048" s="72"/>
      <c r="AB2048" s="72"/>
      <c r="AC2048" s="72"/>
      <c r="AD2048" s="72"/>
      <c r="AE2048" s="72"/>
      <c r="AF2048" s="72"/>
      <c r="AG2048" s="72"/>
      <c r="AH2048" s="72"/>
      <c r="AI2048" s="72"/>
      <c r="AJ2048" s="72"/>
      <c r="AK2048" s="72"/>
      <c r="AL2048" s="72"/>
      <c r="AM2048" s="72"/>
      <c r="AN2048" s="72"/>
      <c r="AO2048" s="72"/>
      <c r="AP2048" s="72"/>
      <c r="AQ2048" s="72"/>
      <c r="AR2048" s="72"/>
      <c r="AS2048" s="72"/>
      <c r="AT2048" s="72"/>
      <c r="AU2048" s="72"/>
      <c r="AV2048" s="72"/>
      <c r="AW2048" s="72"/>
      <c r="AX2048" s="72"/>
      <c r="AY2048" s="72"/>
      <c r="AZ2048" s="72"/>
      <c r="BA2048" s="72"/>
      <c r="BB2048" s="72"/>
      <c r="BC2048" s="72"/>
      <c r="BD2048" s="72"/>
      <c r="BE2048" s="72"/>
      <c r="BF2048" s="72"/>
      <c r="BG2048" s="72"/>
      <c r="BH2048" s="72"/>
      <c r="BI2048" s="72"/>
      <c r="BJ2048" s="72"/>
      <c r="BK2048" s="72"/>
      <c r="BL2048" s="72"/>
      <c r="BM2048" s="72"/>
      <c r="BN2048" s="72"/>
      <c r="BO2048" s="72"/>
      <c r="BP2048" s="72"/>
      <c r="BQ2048" s="72"/>
      <c r="BR2048" s="72"/>
      <c r="BS2048" s="72"/>
      <c r="BT2048" s="72"/>
      <c r="BU2048" s="72"/>
      <c r="BV2048" s="72"/>
      <c r="BW2048" s="72"/>
      <c r="BX2048" s="72"/>
      <c r="BY2048" s="72"/>
      <c r="BZ2048" s="72"/>
      <c r="CA2048" s="72"/>
      <c r="CB2048" s="72"/>
      <c r="CC2048" s="72"/>
      <c r="CD2048" s="72"/>
      <c r="CE2048" s="72"/>
      <c r="CF2048" s="72"/>
      <c r="CG2048" s="72"/>
      <c r="CH2048" s="72"/>
      <c r="CI2048" s="72"/>
      <c r="CJ2048" s="72"/>
      <c r="CK2048" s="72"/>
      <c r="CL2048" s="72"/>
      <c r="CO2048" s="72"/>
      <c r="CP2048" s="72"/>
      <c r="CQ2048" s="72"/>
      <c r="CR2048" s="72"/>
      <c r="CS2048" s="72"/>
      <c r="CT2048" s="72"/>
      <c r="CU2048" s="72"/>
      <c r="CV2048" s="72"/>
      <c r="CW2048" s="72"/>
      <c r="CX2048" s="72"/>
      <c r="CY2048" s="72"/>
      <c r="CZ2048" s="72"/>
      <c r="DA2048" s="72"/>
      <c r="DB2048" s="72"/>
      <c r="DC2048" s="72"/>
      <c r="DD2048" s="72"/>
      <c r="DE2048" s="72"/>
      <c r="DF2048" s="72"/>
      <c r="DG2048" s="72"/>
      <c r="DH2048" s="72"/>
      <c r="DI2048" s="72"/>
      <c r="DJ2048" s="72"/>
      <c r="DK2048" s="72"/>
      <c r="DL2048" s="72"/>
    </row>
    <row r="2049" spans="2:116" x14ac:dyDescent="0.4">
      <c r="B2049" t="str">
        <f>E2049</f>
        <v>2049 FAPPELIST-F</v>
      </c>
      <c r="D2049" t="s">
        <v>564</v>
      </c>
      <c r="E2049" s="8" t="str">
        <f t="shared" si="3440"/>
        <v>2049 FAPPELIST-F</v>
      </c>
      <c r="G2049" s="145" t="s">
        <v>207</v>
      </c>
      <c r="H2049" s="57">
        <v>3</v>
      </c>
      <c r="S2049" s="72"/>
      <c r="T2049" s="72"/>
      <c r="U2049" s="72"/>
      <c r="V2049" s="72"/>
      <c r="W2049" s="72"/>
      <c r="X2049" s="72"/>
      <c r="Y2049" s="72"/>
      <c r="Z2049" s="72"/>
      <c r="AA2049" s="72"/>
      <c r="AB2049" s="72"/>
      <c r="AC2049" s="72"/>
      <c r="AD2049" s="72"/>
      <c r="AE2049" s="72"/>
      <c r="AF2049" s="72"/>
      <c r="AG2049" s="72"/>
      <c r="AH2049" s="72"/>
      <c r="AI2049" s="72"/>
      <c r="AJ2049" s="72"/>
      <c r="AK2049" s="72"/>
      <c r="AL2049" s="72"/>
      <c r="AM2049" s="72"/>
      <c r="AN2049" s="72"/>
      <c r="AO2049" s="72"/>
      <c r="AP2049" s="72"/>
      <c r="AQ2049" s="72"/>
      <c r="AR2049" s="72"/>
      <c r="AS2049" s="72"/>
      <c r="AT2049" s="72"/>
      <c r="AU2049" s="72"/>
      <c r="AV2049" s="72"/>
      <c r="AW2049" s="72"/>
      <c r="AX2049" s="72"/>
      <c r="AY2049" s="72"/>
      <c r="AZ2049" s="72"/>
      <c r="BA2049" s="72"/>
      <c r="BB2049" s="72"/>
      <c r="BC2049" s="72"/>
      <c r="BD2049" s="72"/>
      <c r="BE2049" s="72"/>
      <c r="BF2049" s="72"/>
      <c r="BG2049" s="72"/>
      <c r="BH2049" s="72"/>
      <c r="BI2049" s="72"/>
      <c r="BJ2049" s="72"/>
      <c r="BK2049" s="72"/>
      <c r="BL2049" s="72"/>
      <c r="BM2049" s="72"/>
      <c r="BN2049" s="72"/>
      <c r="BO2049" s="72"/>
      <c r="BP2049" s="72"/>
      <c r="BQ2049" s="72"/>
      <c r="BR2049" s="72"/>
      <c r="BS2049" s="72"/>
      <c r="BT2049" s="72"/>
      <c r="BU2049" s="72"/>
      <c r="BV2049" s="72"/>
      <c r="BW2049" s="72"/>
      <c r="BX2049" s="72"/>
      <c r="BY2049" s="72"/>
      <c r="BZ2049" s="72"/>
      <c r="CA2049" s="72"/>
      <c r="CB2049" s="72"/>
      <c r="CC2049" s="72"/>
      <c r="CD2049" s="72"/>
      <c r="CE2049" s="72"/>
      <c r="CF2049" s="72"/>
      <c r="CG2049" s="72"/>
      <c r="CH2049" s="72"/>
      <c r="CI2049" s="72"/>
      <c r="CJ2049" s="72"/>
      <c r="CK2049" s="72"/>
      <c r="CL2049" s="72"/>
      <c r="CO2049" s="72"/>
      <c r="CP2049" s="72"/>
      <c r="CQ2049" s="72"/>
      <c r="CR2049" s="72"/>
      <c r="CS2049" s="72"/>
      <c r="CT2049" s="72"/>
      <c r="CU2049" s="72"/>
      <c r="CV2049" s="72"/>
      <c r="CW2049" s="72"/>
      <c r="CX2049" s="72"/>
      <c r="CY2049" s="72"/>
      <c r="CZ2049" s="72"/>
      <c r="DA2049" s="72"/>
      <c r="DB2049" s="72"/>
      <c r="DC2049" s="72"/>
      <c r="DD2049" s="72"/>
      <c r="DE2049" s="72"/>
      <c r="DF2049" s="72"/>
      <c r="DG2049" s="72"/>
      <c r="DH2049" s="72"/>
      <c r="DI2049" s="72"/>
      <c r="DJ2049" s="72"/>
      <c r="DK2049" s="72"/>
      <c r="DL2049" s="72"/>
    </row>
    <row r="2050" spans="2:116" x14ac:dyDescent="0.4">
      <c r="D2050" t="s">
        <v>564</v>
      </c>
      <c r="E2050" s="8" t="str">
        <f t="shared" si="3440"/>
        <v>2050 FAPPELIST-F</v>
      </c>
      <c r="S2050" s="72"/>
      <c r="T2050" s="72"/>
      <c r="U2050" s="72"/>
      <c r="V2050" s="72"/>
      <c r="W2050" s="72"/>
      <c r="X2050" s="72"/>
      <c r="Y2050" s="72"/>
      <c r="Z2050" s="72"/>
      <c r="AA2050" s="72"/>
      <c r="AB2050" s="72"/>
      <c r="AC2050" s="72"/>
      <c r="AD2050" s="72"/>
      <c r="AE2050" s="72"/>
      <c r="AF2050" s="72"/>
      <c r="AG2050" s="72"/>
      <c r="AH2050" s="72"/>
      <c r="AI2050" s="72"/>
      <c r="AJ2050" s="72"/>
      <c r="AK2050" s="72"/>
      <c r="AL2050" s="72"/>
      <c r="AM2050" s="72"/>
      <c r="AN2050" s="72"/>
      <c r="AO2050" s="72"/>
      <c r="AP2050" s="72"/>
      <c r="AQ2050" s="72"/>
      <c r="AR2050" s="72"/>
      <c r="AS2050" s="72"/>
      <c r="AT2050" s="72"/>
      <c r="AU2050" s="72"/>
      <c r="AV2050" s="72"/>
      <c r="AW2050" s="72"/>
      <c r="AX2050" s="72"/>
      <c r="AY2050" s="72"/>
      <c r="AZ2050" s="72"/>
      <c r="BA2050" s="72"/>
      <c r="BB2050" s="72"/>
      <c r="BC2050" s="72"/>
      <c r="BD2050" s="72"/>
      <c r="BE2050" s="72"/>
      <c r="BF2050" s="72"/>
      <c r="BG2050" s="72"/>
      <c r="BH2050" s="72"/>
      <c r="BI2050" s="72"/>
      <c r="BJ2050" s="72"/>
      <c r="BK2050" s="72"/>
      <c r="BL2050" s="72"/>
      <c r="BM2050" s="72"/>
      <c r="BN2050" s="72"/>
      <c r="BO2050" s="72"/>
      <c r="BP2050" s="72"/>
      <c r="BQ2050" s="72"/>
      <c r="BR2050" s="72"/>
      <c r="BS2050" s="72"/>
      <c r="BT2050" s="72"/>
      <c r="BU2050" s="72"/>
      <c r="BV2050" s="72"/>
      <c r="BW2050" s="72"/>
      <c r="BX2050" s="72"/>
      <c r="BY2050" s="72"/>
      <c r="BZ2050" s="72"/>
      <c r="CA2050" s="72"/>
      <c r="CB2050" s="72"/>
      <c r="CC2050" s="72"/>
      <c r="CD2050" s="72"/>
      <c r="CE2050" s="72"/>
      <c r="CF2050" s="72"/>
      <c r="CG2050" s="72"/>
      <c r="CH2050" s="72"/>
      <c r="CI2050" s="72"/>
      <c r="CJ2050" s="72"/>
      <c r="CK2050" s="72"/>
      <c r="CL2050" s="72"/>
      <c r="CO2050" s="72"/>
      <c r="CP2050" s="72"/>
      <c r="CQ2050" s="72"/>
      <c r="CR2050" s="72"/>
      <c r="CS2050" s="72"/>
      <c r="CT2050" s="72"/>
      <c r="CU2050" s="72"/>
      <c r="CV2050" s="72"/>
      <c r="CW2050" s="72"/>
      <c r="CX2050" s="72"/>
      <c r="CY2050" s="72"/>
      <c r="CZ2050" s="72"/>
      <c r="DA2050" s="72"/>
      <c r="DB2050" s="72"/>
      <c r="DC2050" s="72"/>
      <c r="DD2050" s="72"/>
      <c r="DE2050" s="72"/>
      <c r="DF2050" s="72"/>
      <c r="DG2050" s="72"/>
      <c r="DH2050" s="72"/>
      <c r="DI2050" s="72"/>
      <c r="DJ2050" s="72"/>
      <c r="DK2050" s="72"/>
      <c r="DL2050" s="72"/>
    </row>
    <row r="2051" spans="2:116" x14ac:dyDescent="0.4">
      <c r="D2051" t="s">
        <v>564</v>
      </c>
      <c r="E2051" s="8" t="str">
        <f t="shared" ref="E2051:E2062" si="3442">ROW()&amp;" "&amp;D2051</f>
        <v>2051 FAPPELIST-F</v>
      </c>
      <c r="G2051" s="13" t="str">
        <f>"Capital expenditures - "&amp;G2046</f>
        <v>Capital expenditures - Fixed secondary PPE:</v>
      </c>
      <c r="S2051" s="72"/>
      <c r="T2051" s="72"/>
      <c r="U2051" s="72"/>
      <c r="V2051" s="72"/>
      <c r="W2051" s="72"/>
      <c r="X2051" s="72"/>
      <c r="Y2051" s="72"/>
      <c r="Z2051" s="72"/>
      <c r="AA2051" s="72"/>
      <c r="AB2051" s="72"/>
      <c r="AC2051" s="72"/>
      <c r="AD2051" s="72"/>
      <c r="AE2051" s="72"/>
      <c r="AF2051" s="72"/>
      <c r="AG2051" s="72"/>
      <c r="AH2051" s="72"/>
      <c r="AI2051" s="72"/>
      <c r="AJ2051" s="72"/>
      <c r="AK2051" s="72"/>
      <c r="AL2051" s="72"/>
      <c r="AM2051" s="72"/>
      <c r="AN2051" s="72"/>
      <c r="AO2051" s="72"/>
      <c r="AP2051" s="72"/>
      <c r="AQ2051" s="72"/>
      <c r="AR2051" s="72"/>
      <c r="AS2051" s="72"/>
      <c r="AT2051" s="72"/>
      <c r="AU2051" s="72"/>
      <c r="AV2051" s="72"/>
      <c r="AW2051" s="72"/>
      <c r="AX2051" s="72"/>
      <c r="AY2051" s="72"/>
      <c r="AZ2051" s="72"/>
      <c r="BA2051" s="72"/>
      <c r="BB2051" s="72"/>
      <c r="BC2051" s="72"/>
      <c r="BD2051" s="72"/>
      <c r="BE2051" s="72"/>
      <c r="BF2051" s="72"/>
      <c r="BG2051" s="72"/>
      <c r="BH2051" s="72"/>
      <c r="BI2051" s="72"/>
      <c r="BJ2051" s="72"/>
      <c r="BK2051" s="72"/>
      <c r="BL2051" s="72"/>
      <c r="BM2051" s="72"/>
      <c r="BN2051" s="72"/>
      <c r="BO2051" s="72"/>
      <c r="BP2051" s="72"/>
      <c r="BQ2051" s="72"/>
      <c r="BR2051" s="72"/>
      <c r="BS2051" s="72"/>
      <c r="BT2051" s="72"/>
      <c r="BU2051" s="72"/>
      <c r="BV2051" s="72"/>
      <c r="BW2051" s="72"/>
      <c r="BX2051" s="72"/>
      <c r="BY2051" s="72"/>
      <c r="BZ2051" s="72"/>
      <c r="CA2051" s="72"/>
      <c r="CB2051" s="72"/>
      <c r="CC2051" s="72"/>
      <c r="CD2051" s="72"/>
      <c r="CE2051" s="72"/>
      <c r="CF2051" s="72"/>
      <c r="CG2051" s="72"/>
      <c r="CH2051" s="72"/>
      <c r="CI2051" s="72"/>
      <c r="CJ2051" s="72"/>
      <c r="CK2051" s="72"/>
      <c r="CL2051" s="72"/>
      <c r="CO2051" s="72"/>
      <c r="CP2051" s="72"/>
      <c r="CQ2051" s="72"/>
      <c r="CR2051" s="72"/>
      <c r="CS2051" s="72"/>
      <c r="CT2051" s="72"/>
      <c r="CU2051" s="72"/>
      <c r="CV2051" s="72"/>
      <c r="CW2051" s="72"/>
      <c r="CX2051" s="72"/>
      <c r="CY2051" s="72"/>
      <c r="CZ2051" s="72"/>
      <c r="DA2051" s="72"/>
      <c r="DB2051" s="72"/>
      <c r="DC2051" s="72"/>
      <c r="DD2051" s="72"/>
      <c r="DE2051" s="72"/>
      <c r="DF2051" s="72"/>
      <c r="DG2051" s="72"/>
      <c r="DH2051" s="72"/>
      <c r="DI2051" s="72"/>
      <c r="DJ2051" s="72"/>
      <c r="DK2051" s="72"/>
      <c r="DL2051" s="72"/>
    </row>
    <row r="2052" spans="2:116" x14ac:dyDescent="0.4">
      <c r="D2052" t="s">
        <v>564</v>
      </c>
      <c r="E2052" s="8" t="str">
        <f t="shared" si="3442"/>
        <v>2052 FAPPELIST-F</v>
      </c>
      <c r="G2052" s="141" t="s">
        <v>320</v>
      </c>
      <c r="K2052" s="23">
        <v>-1000</v>
      </c>
      <c r="L2052" s="23">
        <v>-1000</v>
      </c>
      <c r="M2052" s="23">
        <v>-1000</v>
      </c>
      <c r="N2052" s="23">
        <v>-1000</v>
      </c>
      <c r="O2052" s="23">
        <v>-1000</v>
      </c>
      <c r="P2052" s="23">
        <v>-1000</v>
      </c>
      <c r="S2052" s="80" cm="1">
        <f t="array" ref="S2052">INDEX($K:$Q,ROW(),MATCH(S$3,$K$2:$Q$2,0))/12</f>
        <v>-83.333333333333329</v>
      </c>
      <c r="T2052" s="80" cm="1">
        <f t="array" ref="T2052">INDEX($K:$Q,ROW(),MATCH(T$3,$K$2:$Q$2,0))/12</f>
        <v>-83.333333333333329</v>
      </c>
      <c r="U2052" s="80" cm="1">
        <f t="array" ref="U2052">INDEX($K:$Q,ROW(),MATCH(U$3,$K$2:$Q$2,0))/12</f>
        <v>-83.333333333333329</v>
      </c>
      <c r="V2052" s="80" cm="1">
        <f t="array" ref="V2052">INDEX($K:$Q,ROW(),MATCH(V$3,$K$2:$Q$2,0))/12</f>
        <v>-83.333333333333329</v>
      </c>
      <c r="W2052" s="80" cm="1">
        <f t="array" ref="W2052">INDEX($K:$Q,ROW(),MATCH(W$3,$K$2:$Q$2,0))/12</f>
        <v>-83.333333333333329</v>
      </c>
      <c r="X2052" s="80" cm="1">
        <f t="array" ref="X2052">INDEX($K:$Q,ROW(),MATCH(X$3,$K$2:$Q$2,0))/12</f>
        <v>-83.333333333333329</v>
      </c>
      <c r="Y2052" s="80" cm="1">
        <f t="array" ref="Y2052">INDEX($K:$Q,ROW(),MATCH(Y$3,$K$2:$Q$2,0))/12</f>
        <v>-83.333333333333329</v>
      </c>
      <c r="Z2052" s="80" cm="1">
        <f t="array" ref="Z2052">INDEX($K:$Q,ROW(),MATCH(Z$3,$K$2:$Q$2,0))/12</f>
        <v>-83.333333333333329</v>
      </c>
      <c r="AA2052" s="80" cm="1">
        <f t="array" ref="AA2052">INDEX($K:$Q,ROW(),MATCH(AA$3,$K$2:$Q$2,0))/12</f>
        <v>-83.333333333333329</v>
      </c>
      <c r="AB2052" s="80" cm="1">
        <f t="array" ref="AB2052">INDEX($K:$Q,ROW(),MATCH(AB$3,$K$2:$Q$2,0))/12</f>
        <v>-83.333333333333329</v>
      </c>
      <c r="AC2052" s="80" cm="1">
        <f t="array" ref="AC2052">INDEX($K:$Q,ROW(),MATCH(AC$3,$K$2:$Q$2,0))/12</f>
        <v>-83.333333333333329</v>
      </c>
      <c r="AD2052" s="80" cm="1">
        <f t="array" ref="AD2052">INDEX($K:$Q,ROW(),MATCH(AD$3,$K$2:$Q$2,0))/12</f>
        <v>-83.333333333333329</v>
      </c>
      <c r="AE2052" s="80" cm="1">
        <f t="array" ref="AE2052">INDEX($K:$Q,ROW(),MATCH(AE$3,$K$2:$Q$2,0))/12</f>
        <v>-83.333333333333329</v>
      </c>
      <c r="AF2052" s="80" cm="1">
        <f t="array" ref="AF2052">INDEX($K:$Q,ROW(),MATCH(AF$3,$K$2:$Q$2,0))/12</f>
        <v>-83.333333333333329</v>
      </c>
      <c r="AG2052" s="80" cm="1">
        <f t="array" ref="AG2052">INDEX($K:$Q,ROW(),MATCH(AG$3,$K$2:$Q$2,0))/12</f>
        <v>-83.333333333333329</v>
      </c>
      <c r="AH2052" s="80" cm="1">
        <f t="array" ref="AH2052">INDEX($K:$Q,ROW(),MATCH(AH$3,$K$2:$Q$2,0))/12</f>
        <v>-83.333333333333329</v>
      </c>
      <c r="AI2052" s="80" cm="1">
        <f t="array" ref="AI2052">INDEX($K:$Q,ROW(),MATCH(AI$3,$K$2:$Q$2,0))/12</f>
        <v>-83.333333333333329</v>
      </c>
      <c r="AJ2052" s="80" cm="1">
        <f t="array" ref="AJ2052">INDEX($K:$Q,ROW(),MATCH(AJ$3,$K$2:$Q$2,0))/12</f>
        <v>-83.333333333333329</v>
      </c>
      <c r="AK2052" s="80" cm="1">
        <f t="array" ref="AK2052">INDEX($K:$Q,ROW(),MATCH(AK$3,$K$2:$Q$2,0))/12</f>
        <v>-83.333333333333329</v>
      </c>
      <c r="AL2052" s="80" cm="1">
        <f t="array" ref="AL2052">INDEX($K:$Q,ROW(),MATCH(AL$3,$K$2:$Q$2,0))/12</f>
        <v>-83.333333333333329</v>
      </c>
      <c r="AM2052" s="80" cm="1">
        <f t="array" ref="AM2052">INDEX($K:$Q,ROW(),MATCH(AM$3,$K$2:$Q$2,0))/12</f>
        <v>-83.333333333333329</v>
      </c>
      <c r="AN2052" s="80" cm="1">
        <f t="array" ref="AN2052">INDEX($K:$Q,ROW(),MATCH(AN$3,$K$2:$Q$2,0))/12</f>
        <v>-83.333333333333329</v>
      </c>
      <c r="AO2052" s="80" cm="1">
        <f t="array" ref="AO2052">INDEX($K:$Q,ROW(),MATCH(AO$3,$K$2:$Q$2,0))/12</f>
        <v>-83.333333333333329</v>
      </c>
      <c r="AP2052" s="80" cm="1">
        <f t="array" ref="AP2052">INDEX($K:$Q,ROW(),MATCH(AP$3,$K$2:$Q$2,0))/12</f>
        <v>-83.333333333333329</v>
      </c>
      <c r="AQ2052" s="80" cm="1">
        <f t="array" ref="AQ2052">INDEX($K:$Q,ROW(),MATCH(AQ$3,$K$2:$Q$2,0))/12</f>
        <v>-83.333333333333329</v>
      </c>
      <c r="AR2052" s="80" cm="1">
        <f t="array" ref="AR2052">INDEX($K:$Q,ROW(),MATCH(AR$3,$K$2:$Q$2,0))/12</f>
        <v>-83.333333333333329</v>
      </c>
      <c r="AS2052" s="80" cm="1">
        <f t="array" ref="AS2052">INDEX($K:$Q,ROW(),MATCH(AS$3,$K$2:$Q$2,0))/12</f>
        <v>-83.333333333333329</v>
      </c>
      <c r="AT2052" s="80" cm="1">
        <f t="array" ref="AT2052">INDEX($K:$Q,ROW(),MATCH(AT$3,$K$2:$Q$2,0))/12</f>
        <v>-83.333333333333329</v>
      </c>
      <c r="AU2052" s="80" cm="1">
        <f t="array" ref="AU2052">INDEX($K:$Q,ROW(),MATCH(AU$3,$K$2:$Q$2,0))/12</f>
        <v>-83.333333333333329</v>
      </c>
      <c r="AV2052" s="80" cm="1">
        <f t="array" ref="AV2052">INDEX($K:$Q,ROW(),MATCH(AV$3,$K$2:$Q$2,0))/12</f>
        <v>-83.333333333333329</v>
      </c>
      <c r="AW2052" s="80" cm="1">
        <f t="array" ref="AW2052">INDEX($K:$Q,ROW(),MATCH(AW$3,$K$2:$Q$2,0))/12</f>
        <v>-83.333333333333329</v>
      </c>
      <c r="AX2052" s="80" cm="1">
        <f t="array" ref="AX2052">INDEX($K:$Q,ROW(),MATCH(AX$3,$K$2:$Q$2,0))/12</f>
        <v>-83.333333333333329</v>
      </c>
      <c r="AY2052" s="80" cm="1">
        <f t="array" ref="AY2052">INDEX($K:$Q,ROW(),MATCH(AY$3,$K$2:$Q$2,0))/12</f>
        <v>-83.333333333333329</v>
      </c>
      <c r="AZ2052" s="80" cm="1">
        <f t="array" ref="AZ2052">INDEX($K:$Q,ROW(),MATCH(AZ$3,$K$2:$Q$2,0))/12</f>
        <v>-83.333333333333329</v>
      </c>
      <c r="BA2052" s="80" cm="1">
        <f t="array" ref="BA2052">INDEX($K:$Q,ROW(),MATCH(BA$3,$K$2:$Q$2,0))/12</f>
        <v>-83.333333333333329</v>
      </c>
      <c r="BB2052" s="80" cm="1">
        <f t="array" ref="BB2052">INDEX($K:$Q,ROW(),MATCH(BB$3,$K$2:$Q$2,0))/12</f>
        <v>-83.333333333333329</v>
      </c>
      <c r="BC2052" s="80" cm="1">
        <f t="array" ref="BC2052">INDEX($K:$Q,ROW(),MATCH(BC$3,$K$2:$Q$2,0))/12</f>
        <v>-83.333333333333329</v>
      </c>
      <c r="BD2052" s="80" cm="1">
        <f t="array" ref="BD2052">INDEX($K:$Q,ROW(),MATCH(BD$3,$K$2:$Q$2,0))/12</f>
        <v>-83.333333333333329</v>
      </c>
      <c r="BE2052" s="80" cm="1">
        <f t="array" ref="BE2052">INDEX($K:$Q,ROW(),MATCH(BE$3,$K$2:$Q$2,0))/12</f>
        <v>-83.333333333333329</v>
      </c>
      <c r="BF2052" s="80" cm="1">
        <f t="array" ref="BF2052">INDEX($K:$Q,ROW(),MATCH(BF$3,$K$2:$Q$2,0))/12</f>
        <v>-83.333333333333329</v>
      </c>
      <c r="BG2052" s="80" cm="1">
        <f t="array" ref="BG2052">INDEX($K:$Q,ROW(),MATCH(BG$3,$K$2:$Q$2,0))/12</f>
        <v>-83.333333333333329</v>
      </c>
      <c r="BH2052" s="80" cm="1">
        <f t="array" ref="BH2052">INDEX($K:$Q,ROW(),MATCH(BH$3,$K$2:$Q$2,0))/12</f>
        <v>-83.333333333333329</v>
      </c>
      <c r="BI2052" s="80" cm="1">
        <f t="array" ref="BI2052">INDEX($K:$Q,ROW(),MATCH(BI$3,$K$2:$Q$2,0))/12</f>
        <v>-83.333333333333329</v>
      </c>
      <c r="BJ2052" s="80" cm="1">
        <f t="array" ref="BJ2052">INDEX($K:$Q,ROW(),MATCH(BJ$3,$K$2:$Q$2,0))/12</f>
        <v>-83.333333333333329</v>
      </c>
      <c r="BK2052" s="80" cm="1">
        <f t="array" ref="BK2052">INDEX($K:$Q,ROW(),MATCH(BK$3,$K$2:$Q$2,0))/12</f>
        <v>-83.333333333333329</v>
      </c>
      <c r="BL2052" s="80" cm="1">
        <f t="array" ref="BL2052">INDEX($K:$Q,ROW(),MATCH(BL$3,$K$2:$Q$2,0))/12</f>
        <v>-83.333333333333329</v>
      </c>
      <c r="BM2052" s="80" cm="1">
        <f t="array" ref="BM2052">INDEX($K:$Q,ROW(),MATCH(BM$3,$K$2:$Q$2,0))/12</f>
        <v>-83.333333333333329</v>
      </c>
      <c r="BN2052" s="80" cm="1">
        <f t="array" ref="BN2052">INDEX($K:$Q,ROW(),MATCH(BN$3,$K$2:$Q$2,0))/12</f>
        <v>-83.333333333333329</v>
      </c>
      <c r="BO2052" s="80" cm="1">
        <f t="array" ref="BO2052">INDEX($K:$Q,ROW(),MATCH(BO$3,$K$2:$Q$2,0))/12</f>
        <v>-83.333333333333329</v>
      </c>
      <c r="BP2052" s="80" cm="1">
        <f t="array" ref="BP2052">INDEX($K:$Q,ROW(),MATCH(BP$3,$K$2:$Q$2,0))/12</f>
        <v>-83.333333333333329</v>
      </c>
      <c r="BQ2052" s="80" cm="1">
        <f t="array" ref="BQ2052">INDEX($K:$Q,ROW(),MATCH(BQ$3,$K$2:$Q$2,0))/12</f>
        <v>-83.333333333333329</v>
      </c>
      <c r="BR2052" s="80" cm="1">
        <f t="array" ref="BR2052">INDEX($K:$Q,ROW(),MATCH(BR$3,$K$2:$Q$2,0))/12</f>
        <v>-83.333333333333329</v>
      </c>
      <c r="BS2052" s="80" cm="1">
        <f t="array" ref="BS2052">INDEX($K:$Q,ROW(),MATCH(BS$3,$K$2:$Q$2,0))/12</f>
        <v>-83.333333333333329</v>
      </c>
      <c r="BT2052" s="80" cm="1">
        <f t="array" ref="BT2052">INDEX($K:$Q,ROW(),MATCH(BT$3,$K$2:$Q$2,0))/12</f>
        <v>-83.333333333333329</v>
      </c>
      <c r="BU2052" s="80" cm="1">
        <f t="array" ref="BU2052">INDEX($K:$Q,ROW(),MATCH(BU$3,$K$2:$Q$2,0))/12</f>
        <v>-83.333333333333329</v>
      </c>
      <c r="BV2052" s="80" cm="1">
        <f t="array" ref="BV2052">INDEX($K:$Q,ROW(),MATCH(BV$3,$K$2:$Q$2,0))/12</f>
        <v>-83.333333333333329</v>
      </c>
      <c r="BW2052" s="80" cm="1">
        <f t="array" ref="BW2052">INDEX($K:$Q,ROW(),MATCH(BW$3,$K$2:$Q$2,0))/12</f>
        <v>-83.333333333333329</v>
      </c>
      <c r="BX2052" s="80" cm="1">
        <f t="array" ref="BX2052">INDEX($K:$Q,ROW(),MATCH(BX$3,$K$2:$Q$2,0))/12</f>
        <v>-83.333333333333329</v>
      </c>
      <c r="BY2052" s="80" cm="1">
        <f t="array" ref="BY2052">INDEX($K:$Q,ROW(),MATCH(BY$3,$K$2:$Q$2,0))/12</f>
        <v>-83.333333333333329</v>
      </c>
      <c r="BZ2052" s="80" cm="1">
        <f t="array" ref="BZ2052">INDEX($K:$Q,ROW(),MATCH(BZ$3,$K$2:$Q$2,0))/12</f>
        <v>-83.333333333333329</v>
      </c>
      <c r="CA2052" s="80" cm="1">
        <f t="array" ref="CA2052">INDEX($K:$Q,ROW(),MATCH(CA$3,$K$2:$Q$2,0))/12</f>
        <v>-83.333333333333329</v>
      </c>
      <c r="CB2052" s="80" cm="1">
        <f t="array" ref="CB2052">INDEX($K:$Q,ROW(),MATCH(CB$3,$K$2:$Q$2,0))/12</f>
        <v>-83.333333333333329</v>
      </c>
      <c r="CC2052" s="80" cm="1">
        <f t="array" ref="CC2052">INDEX($K:$Q,ROW(),MATCH(CC$3,$K$2:$Q$2,0))/12</f>
        <v>-83.333333333333329</v>
      </c>
      <c r="CD2052" s="80" cm="1">
        <f t="array" ref="CD2052">INDEX($K:$Q,ROW(),MATCH(CD$3,$K$2:$Q$2,0))/12</f>
        <v>-83.333333333333329</v>
      </c>
      <c r="CE2052" s="80" cm="1">
        <f t="array" ref="CE2052">INDEX($K:$Q,ROW(),MATCH(CE$3,$K$2:$Q$2,0))/12</f>
        <v>-83.333333333333329</v>
      </c>
      <c r="CF2052" s="80" cm="1">
        <f t="array" ref="CF2052">INDEX($K:$Q,ROW(),MATCH(CF$3,$K$2:$Q$2,0))/12</f>
        <v>-83.333333333333329</v>
      </c>
      <c r="CG2052" s="80" cm="1">
        <f t="array" ref="CG2052">INDEX($K:$Q,ROW(),MATCH(CG$3,$K$2:$Q$2,0))/12</f>
        <v>-83.333333333333329</v>
      </c>
      <c r="CH2052" s="80" cm="1">
        <f t="array" ref="CH2052">INDEX($K:$Q,ROW(),MATCH(CH$3,$K$2:$Q$2,0))/12</f>
        <v>-83.333333333333329</v>
      </c>
      <c r="CI2052" s="80" cm="1">
        <f t="array" ref="CI2052">INDEX($K:$Q,ROW(),MATCH(CI$3,$K$2:$Q$2,0))/12</f>
        <v>-83.333333333333329</v>
      </c>
      <c r="CJ2052" s="80" cm="1">
        <f t="array" ref="CJ2052">INDEX($K:$Q,ROW(),MATCH(CJ$3,$K$2:$Q$2,0))/12</f>
        <v>-83.333333333333329</v>
      </c>
      <c r="CK2052" s="80" cm="1">
        <f t="array" ref="CK2052">INDEX($K:$Q,ROW(),MATCH(CK$3,$K$2:$Q$2,0))/12</f>
        <v>-83.333333333333329</v>
      </c>
      <c r="CL2052" s="80" cm="1">
        <f t="array" ref="CL2052">INDEX($K:$Q,ROW(),MATCH(CL$3,$K$2:$Q$2,0))/12</f>
        <v>-83.333333333333329</v>
      </c>
      <c r="CN2052" s="74"/>
      <c r="CO2052" s="80" t="e" cm="1">
        <f t="array" ref="CO2052">INDEX($K:$Q,ROW(),MATCH(CO$3,$K$2:$Q$2,0))/CO$5</f>
        <v>#N/A</v>
      </c>
      <c r="CP2052" s="80" t="e" cm="1">
        <f t="array" ref="CP2052">INDEX($K:$Q,ROW(),MATCH(CP$3,$K$2:$Q$2,0))/CP$5</f>
        <v>#N/A</v>
      </c>
      <c r="CQ2052" s="80" t="e" cm="1">
        <f t="array" ref="CQ2052">INDEX($K:$Q,ROW(),MATCH(CQ$3,$K$2:$Q$2,0))/CQ$5</f>
        <v>#N/A</v>
      </c>
      <c r="CR2052" s="80" t="e" cm="1">
        <f t="array" ref="CR2052">INDEX($K:$Q,ROW(),MATCH(CR$3,$K$2:$Q$2,0))/CR$5</f>
        <v>#N/A</v>
      </c>
      <c r="CS2052" s="80" t="e" cm="1">
        <f t="array" ref="CS2052">INDEX($K:$Q,ROW(),MATCH(CS$3,$K$2:$Q$2,0))/CS$5</f>
        <v>#N/A</v>
      </c>
      <c r="CT2052" s="80" t="e" cm="1">
        <f t="array" ref="CT2052">INDEX($K:$Q,ROW(),MATCH(CT$3,$K$2:$Q$2,0))/CT$5</f>
        <v>#N/A</v>
      </c>
      <c r="CU2052" s="80" t="e" cm="1">
        <f t="array" ref="CU2052">INDEX($K:$Q,ROW(),MATCH(CU$3,$K$2:$Q$2,0))/CU$5</f>
        <v>#N/A</v>
      </c>
      <c r="CV2052" s="80" t="e" cm="1">
        <f t="array" ref="CV2052">INDEX($K:$Q,ROW(),MATCH(CV$3,$K$2:$Q$2,0))/CV$5</f>
        <v>#N/A</v>
      </c>
      <c r="CW2052" s="80" t="e" cm="1">
        <f t="array" ref="CW2052">INDEX($K:$Q,ROW(),MATCH(CW$3,$K$2:$Q$2,0))/CW$5</f>
        <v>#N/A</v>
      </c>
      <c r="CX2052" s="80" t="e" cm="1">
        <f t="array" ref="CX2052">INDEX($K:$Q,ROW(),MATCH(CX$3,$K$2:$Q$2,0))/CX$5</f>
        <v>#N/A</v>
      </c>
      <c r="CY2052" s="80" t="e" cm="1">
        <f t="array" ref="CY2052">INDEX($K:$Q,ROW(),MATCH(CY$3,$K$2:$Q$2,0))/CL$5</f>
        <v>#N/A</v>
      </c>
      <c r="CZ2052" s="80" t="e" cm="1">
        <f t="array" ref="CZ2052">INDEX($K:$Q,ROW(),MATCH(CZ$3,$K$2:$Q$2,0))/CZ$5</f>
        <v>#N/A</v>
      </c>
      <c r="DA2052" s="80" t="e" cm="1">
        <f t="array" ref="DA2052">INDEX($K:$Q,ROW(),MATCH(DA$3,$K$2:$Q$2,0))/DA$5</f>
        <v>#N/A</v>
      </c>
      <c r="DB2052" s="80" t="e" cm="1">
        <f t="array" ref="DB2052">INDEX($K:$Q,ROW(),MATCH(DB$3,$K$2:$Q$2,0))/DB$5</f>
        <v>#N/A</v>
      </c>
      <c r="DC2052" s="80" t="e" cm="1">
        <f t="array" ref="DC2052">INDEX($K:$Q,ROW(),MATCH(DC$3,$K$2:$Q$2,0))/DC$5</f>
        <v>#N/A</v>
      </c>
      <c r="DD2052" s="80" t="e" cm="1">
        <f t="array" ref="DD2052">INDEX($K:$Q,ROW(),MATCH(DD$3,$K$2:$Q$2,0))/DD$5</f>
        <v>#N/A</v>
      </c>
      <c r="DE2052" s="80" t="e" cm="1">
        <f t="array" ref="DE2052">INDEX($K:$Q,ROW(),MATCH(DE$3,$K$2:$Q$2,0))/DE$5</f>
        <v>#N/A</v>
      </c>
      <c r="DF2052" s="80" t="e" cm="1">
        <f t="array" ref="DF2052">INDEX($K:$Q,ROW(),MATCH(DF$3,$K$2:$Q$2,0))/DF$5</f>
        <v>#N/A</v>
      </c>
      <c r="DG2052" s="80" t="e" cm="1">
        <f t="array" ref="DG2052">INDEX($K:$Q,ROW(),MATCH(DG$3,$K$2:$Q$2,0))/DG$5</f>
        <v>#N/A</v>
      </c>
      <c r="DH2052" s="80" t="e" cm="1">
        <f t="array" ref="DH2052">INDEX($K:$Q,ROW(),MATCH(DH$3,$K$2:$Q$2,0))/DH$5</f>
        <v>#N/A</v>
      </c>
      <c r="DI2052" s="80" t="e" cm="1">
        <f t="array" ref="DI2052">INDEX($K:$Q,ROW(),MATCH(DI$3,$K$2:$Q$2,0))/DI$5</f>
        <v>#N/A</v>
      </c>
      <c r="DJ2052" s="80" t="e" cm="1">
        <f t="array" ref="DJ2052">INDEX($K:$Q,ROW(),MATCH(DJ$3,$K$2:$Q$2,0))/DJ$5</f>
        <v>#N/A</v>
      </c>
      <c r="DK2052" s="80" t="e" cm="1">
        <f t="array" ref="DK2052">INDEX($K:$Q,ROW(),MATCH(DK$3,$K$2:$Q$2,0))/DK$5</f>
        <v>#N/A</v>
      </c>
      <c r="DL2052" s="80" t="e" cm="1">
        <f t="array" ref="DL2052">INDEX($K:$Q,ROW(),MATCH(DL$3,$K$2:$Q$2,0))/DL$5</f>
        <v>#N/A</v>
      </c>
    </row>
    <row r="2053" spans="2:116" x14ac:dyDescent="0.4">
      <c r="D2053" t="s">
        <v>564</v>
      </c>
      <c r="E2053" s="8" t="str">
        <f t="shared" si="3442"/>
        <v>2053 FAPPELIST-F</v>
      </c>
      <c r="G2053" s="141" t="s">
        <v>321</v>
      </c>
      <c r="K2053" s="23">
        <v>-2000</v>
      </c>
      <c r="L2053" s="23">
        <v>-2000</v>
      </c>
      <c r="M2053" s="23">
        <v>-2000</v>
      </c>
      <c r="N2053" s="23">
        <v>-2000</v>
      </c>
      <c r="O2053" s="23">
        <v>-2000</v>
      </c>
      <c r="P2053" s="23">
        <v>-2000</v>
      </c>
      <c r="S2053" s="80" cm="1">
        <f t="array" ref="S2053">INDEX($K:$Q,ROW(),MATCH(S$3,$K$2:$Q$2,0))/12</f>
        <v>-166.66666666666666</v>
      </c>
      <c r="T2053" s="80" cm="1">
        <f t="array" ref="T2053">INDEX($K:$Q,ROW(),MATCH(T$3,$K$2:$Q$2,0))/12</f>
        <v>-166.66666666666666</v>
      </c>
      <c r="U2053" s="80" cm="1">
        <f t="array" ref="U2053">INDEX($K:$Q,ROW(),MATCH(U$3,$K$2:$Q$2,0))/12</f>
        <v>-166.66666666666666</v>
      </c>
      <c r="V2053" s="80" cm="1">
        <f t="array" ref="V2053">INDEX($K:$Q,ROW(),MATCH(V$3,$K$2:$Q$2,0))/12</f>
        <v>-166.66666666666666</v>
      </c>
      <c r="W2053" s="80" cm="1">
        <f t="array" ref="W2053">INDEX($K:$Q,ROW(),MATCH(W$3,$K$2:$Q$2,0))/12</f>
        <v>-166.66666666666666</v>
      </c>
      <c r="X2053" s="80" cm="1">
        <f t="array" ref="X2053">INDEX($K:$Q,ROW(),MATCH(X$3,$K$2:$Q$2,0))/12</f>
        <v>-166.66666666666666</v>
      </c>
      <c r="Y2053" s="80" cm="1">
        <f t="array" ref="Y2053">INDEX($K:$Q,ROW(),MATCH(Y$3,$K$2:$Q$2,0))/12</f>
        <v>-166.66666666666666</v>
      </c>
      <c r="Z2053" s="80" cm="1">
        <f t="array" ref="Z2053">INDEX($K:$Q,ROW(),MATCH(Z$3,$K$2:$Q$2,0))/12</f>
        <v>-166.66666666666666</v>
      </c>
      <c r="AA2053" s="80" cm="1">
        <f t="array" ref="AA2053">INDEX($K:$Q,ROW(),MATCH(AA$3,$K$2:$Q$2,0))/12</f>
        <v>-166.66666666666666</v>
      </c>
      <c r="AB2053" s="80" cm="1">
        <f t="array" ref="AB2053">INDEX($K:$Q,ROW(),MATCH(AB$3,$K$2:$Q$2,0))/12</f>
        <v>-166.66666666666666</v>
      </c>
      <c r="AC2053" s="80" cm="1">
        <f t="array" ref="AC2053">INDEX($K:$Q,ROW(),MATCH(AC$3,$K$2:$Q$2,0))/12</f>
        <v>-166.66666666666666</v>
      </c>
      <c r="AD2053" s="80" cm="1">
        <f t="array" ref="AD2053">INDEX($K:$Q,ROW(),MATCH(AD$3,$K$2:$Q$2,0))/12</f>
        <v>-166.66666666666666</v>
      </c>
      <c r="AE2053" s="80" cm="1">
        <f t="array" ref="AE2053">INDEX($K:$Q,ROW(),MATCH(AE$3,$K$2:$Q$2,0))/12</f>
        <v>-166.66666666666666</v>
      </c>
      <c r="AF2053" s="80" cm="1">
        <f t="array" ref="AF2053">INDEX($K:$Q,ROW(),MATCH(AF$3,$K$2:$Q$2,0))/12</f>
        <v>-166.66666666666666</v>
      </c>
      <c r="AG2053" s="80" cm="1">
        <f t="array" ref="AG2053">INDEX($K:$Q,ROW(),MATCH(AG$3,$K$2:$Q$2,0))/12</f>
        <v>-166.66666666666666</v>
      </c>
      <c r="AH2053" s="80" cm="1">
        <f t="array" ref="AH2053">INDEX($K:$Q,ROW(),MATCH(AH$3,$K$2:$Q$2,0))/12</f>
        <v>-166.66666666666666</v>
      </c>
      <c r="AI2053" s="80" cm="1">
        <f t="array" ref="AI2053">INDEX($K:$Q,ROW(),MATCH(AI$3,$K$2:$Q$2,0))/12</f>
        <v>-166.66666666666666</v>
      </c>
      <c r="AJ2053" s="80" cm="1">
        <f t="array" ref="AJ2053">INDEX($K:$Q,ROW(),MATCH(AJ$3,$K$2:$Q$2,0))/12</f>
        <v>-166.66666666666666</v>
      </c>
      <c r="AK2053" s="80" cm="1">
        <f t="array" ref="AK2053">INDEX($K:$Q,ROW(),MATCH(AK$3,$K$2:$Q$2,0))/12</f>
        <v>-166.66666666666666</v>
      </c>
      <c r="AL2053" s="80" cm="1">
        <f t="array" ref="AL2053">INDEX($K:$Q,ROW(),MATCH(AL$3,$K$2:$Q$2,0))/12</f>
        <v>-166.66666666666666</v>
      </c>
      <c r="AM2053" s="80" cm="1">
        <f t="array" ref="AM2053">INDEX($K:$Q,ROW(),MATCH(AM$3,$K$2:$Q$2,0))/12</f>
        <v>-166.66666666666666</v>
      </c>
      <c r="AN2053" s="80" cm="1">
        <f t="array" ref="AN2053">INDEX($K:$Q,ROW(),MATCH(AN$3,$K$2:$Q$2,0))/12</f>
        <v>-166.66666666666666</v>
      </c>
      <c r="AO2053" s="80" cm="1">
        <f t="array" ref="AO2053">INDEX($K:$Q,ROW(),MATCH(AO$3,$K$2:$Q$2,0))/12</f>
        <v>-166.66666666666666</v>
      </c>
      <c r="AP2053" s="80" cm="1">
        <f t="array" ref="AP2053">INDEX($K:$Q,ROW(),MATCH(AP$3,$K$2:$Q$2,0))/12</f>
        <v>-166.66666666666666</v>
      </c>
      <c r="AQ2053" s="80" cm="1">
        <f t="array" ref="AQ2053">INDEX($K:$Q,ROW(),MATCH(AQ$3,$K$2:$Q$2,0))/12</f>
        <v>-166.66666666666666</v>
      </c>
      <c r="AR2053" s="80" cm="1">
        <f t="array" ref="AR2053">INDEX($K:$Q,ROW(),MATCH(AR$3,$K$2:$Q$2,0))/12</f>
        <v>-166.66666666666666</v>
      </c>
      <c r="AS2053" s="80" cm="1">
        <f t="array" ref="AS2053">INDEX($K:$Q,ROW(),MATCH(AS$3,$K$2:$Q$2,0))/12</f>
        <v>-166.66666666666666</v>
      </c>
      <c r="AT2053" s="80" cm="1">
        <f t="array" ref="AT2053">INDEX($K:$Q,ROW(),MATCH(AT$3,$K$2:$Q$2,0))/12</f>
        <v>-166.66666666666666</v>
      </c>
      <c r="AU2053" s="80" cm="1">
        <f t="array" ref="AU2053">INDEX($K:$Q,ROW(),MATCH(AU$3,$K$2:$Q$2,0))/12</f>
        <v>-166.66666666666666</v>
      </c>
      <c r="AV2053" s="80" cm="1">
        <f t="array" ref="AV2053">INDEX($K:$Q,ROW(),MATCH(AV$3,$K$2:$Q$2,0))/12</f>
        <v>-166.66666666666666</v>
      </c>
      <c r="AW2053" s="80" cm="1">
        <f t="array" ref="AW2053">INDEX($K:$Q,ROW(),MATCH(AW$3,$K$2:$Q$2,0))/12</f>
        <v>-166.66666666666666</v>
      </c>
      <c r="AX2053" s="80" cm="1">
        <f t="array" ref="AX2053">INDEX($K:$Q,ROW(),MATCH(AX$3,$K$2:$Q$2,0))/12</f>
        <v>-166.66666666666666</v>
      </c>
      <c r="AY2053" s="80" cm="1">
        <f t="array" ref="AY2053">INDEX($K:$Q,ROW(),MATCH(AY$3,$K$2:$Q$2,0))/12</f>
        <v>-166.66666666666666</v>
      </c>
      <c r="AZ2053" s="80" cm="1">
        <f t="array" ref="AZ2053">INDEX($K:$Q,ROW(),MATCH(AZ$3,$K$2:$Q$2,0))/12</f>
        <v>-166.66666666666666</v>
      </c>
      <c r="BA2053" s="80" cm="1">
        <f t="array" ref="BA2053">INDEX($K:$Q,ROW(),MATCH(BA$3,$K$2:$Q$2,0))/12</f>
        <v>-166.66666666666666</v>
      </c>
      <c r="BB2053" s="80" cm="1">
        <f t="array" ref="BB2053">INDEX($K:$Q,ROW(),MATCH(BB$3,$K$2:$Q$2,0))/12</f>
        <v>-166.66666666666666</v>
      </c>
      <c r="BC2053" s="80" cm="1">
        <f t="array" ref="BC2053">INDEX($K:$Q,ROW(),MATCH(BC$3,$K$2:$Q$2,0))/12</f>
        <v>-166.66666666666666</v>
      </c>
      <c r="BD2053" s="80" cm="1">
        <f t="array" ref="BD2053">INDEX($K:$Q,ROW(),MATCH(BD$3,$K$2:$Q$2,0))/12</f>
        <v>-166.66666666666666</v>
      </c>
      <c r="BE2053" s="80" cm="1">
        <f t="array" ref="BE2053">INDEX($K:$Q,ROW(),MATCH(BE$3,$K$2:$Q$2,0))/12</f>
        <v>-166.66666666666666</v>
      </c>
      <c r="BF2053" s="80" cm="1">
        <f t="array" ref="BF2053">INDEX($K:$Q,ROW(),MATCH(BF$3,$K$2:$Q$2,0))/12</f>
        <v>-166.66666666666666</v>
      </c>
      <c r="BG2053" s="80" cm="1">
        <f t="array" ref="BG2053">INDEX($K:$Q,ROW(),MATCH(BG$3,$K$2:$Q$2,0))/12</f>
        <v>-166.66666666666666</v>
      </c>
      <c r="BH2053" s="80" cm="1">
        <f t="array" ref="BH2053">INDEX($K:$Q,ROW(),MATCH(BH$3,$K$2:$Q$2,0))/12</f>
        <v>-166.66666666666666</v>
      </c>
      <c r="BI2053" s="80" cm="1">
        <f t="array" ref="BI2053">INDEX($K:$Q,ROW(),MATCH(BI$3,$K$2:$Q$2,0))/12</f>
        <v>-166.66666666666666</v>
      </c>
      <c r="BJ2053" s="80" cm="1">
        <f t="array" ref="BJ2053">INDEX($K:$Q,ROW(),MATCH(BJ$3,$K$2:$Q$2,0))/12</f>
        <v>-166.66666666666666</v>
      </c>
      <c r="BK2053" s="80" cm="1">
        <f t="array" ref="BK2053">INDEX($K:$Q,ROW(),MATCH(BK$3,$K$2:$Q$2,0))/12</f>
        <v>-166.66666666666666</v>
      </c>
      <c r="BL2053" s="80" cm="1">
        <f t="array" ref="BL2053">INDEX($K:$Q,ROW(),MATCH(BL$3,$K$2:$Q$2,0))/12</f>
        <v>-166.66666666666666</v>
      </c>
      <c r="BM2053" s="80" cm="1">
        <f t="array" ref="BM2053">INDEX($K:$Q,ROW(),MATCH(BM$3,$K$2:$Q$2,0))/12</f>
        <v>-166.66666666666666</v>
      </c>
      <c r="BN2053" s="80" cm="1">
        <f t="array" ref="BN2053">INDEX($K:$Q,ROW(),MATCH(BN$3,$K$2:$Q$2,0))/12</f>
        <v>-166.66666666666666</v>
      </c>
      <c r="BO2053" s="80" cm="1">
        <f t="array" ref="BO2053">INDEX($K:$Q,ROW(),MATCH(BO$3,$K$2:$Q$2,0))/12</f>
        <v>-166.66666666666666</v>
      </c>
      <c r="BP2053" s="80" cm="1">
        <f t="array" ref="BP2053">INDEX($K:$Q,ROW(),MATCH(BP$3,$K$2:$Q$2,0))/12</f>
        <v>-166.66666666666666</v>
      </c>
      <c r="BQ2053" s="80" cm="1">
        <f t="array" ref="BQ2053">INDEX($K:$Q,ROW(),MATCH(BQ$3,$K$2:$Q$2,0))/12</f>
        <v>-166.66666666666666</v>
      </c>
      <c r="BR2053" s="80" cm="1">
        <f t="array" ref="BR2053">INDEX($K:$Q,ROW(),MATCH(BR$3,$K$2:$Q$2,0))/12</f>
        <v>-166.66666666666666</v>
      </c>
      <c r="BS2053" s="80" cm="1">
        <f t="array" ref="BS2053">INDEX($K:$Q,ROW(),MATCH(BS$3,$K$2:$Q$2,0))/12</f>
        <v>-166.66666666666666</v>
      </c>
      <c r="BT2053" s="80" cm="1">
        <f t="array" ref="BT2053">INDEX($K:$Q,ROW(),MATCH(BT$3,$K$2:$Q$2,0))/12</f>
        <v>-166.66666666666666</v>
      </c>
      <c r="BU2053" s="80" cm="1">
        <f t="array" ref="BU2053">INDEX($K:$Q,ROW(),MATCH(BU$3,$K$2:$Q$2,0))/12</f>
        <v>-166.66666666666666</v>
      </c>
      <c r="BV2053" s="80" cm="1">
        <f t="array" ref="BV2053">INDEX($K:$Q,ROW(),MATCH(BV$3,$K$2:$Q$2,0))/12</f>
        <v>-166.66666666666666</v>
      </c>
      <c r="BW2053" s="80" cm="1">
        <f t="array" ref="BW2053">INDEX($K:$Q,ROW(),MATCH(BW$3,$K$2:$Q$2,0))/12</f>
        <v>-166.66666666666666</v>
      </c>
      <c r="BX2053" s="80" cm="1">
        <f t="array" ref="BX2053">INDEX($K:$Q,ROW(),MATCH(BX$3,$K$2:$Q$2,0))/12</f>
        <v>-166.66666666666666</v>
      </c>
      <c r="BY2053" s="80" cm="1">
        <f t="array" ref="BY2053">INDEX($K:$Q,ROW(),MATCH(BY$3,$K$2:$Q$2,0))/12</f>
        <v>-166.66666666666666</v>
      </c>
      <c r="BZ2053" s="80" cm="1">
        <f t="array" ref="BZ2053">INDEX($K:$Q,ROW(),MATCH(BZ$3,$K$2:$Q$2,0))/12</f>
        <v>-166.66666666666666</v>
      </c>
      <c r="CA2053" s="80" cm="1">
        <f t="array" ref="CA2053">INDEX($K:$Q,ROW(),MATCH(CA$3,$K$2:$Q$2,0))/12</f>
        <v>-166.66666666666666</v>
      </c>
      <c r="CB2053" s="80" cm="1">
        <f t="array" ref="CB2053">INDEX($K:$Q,ROW(),MATCH(CB$3,$K$2:$Q$2,0))/12</f>
        <v>-166.66666666666666</v>
      </c>
      <c r="CC2053" s="80" cm="1">
        <f t="array" ref="CC2053">INDEX($K:$Q,ROW(),MATCH(CC$3,$K$2:$Q$2,0))/12</f>
        <v>-166.66666666666666</v>
      </c>
      <c r="CD2053" s="80" cm="1">
        <f t="array" ref="CD2053">INDEX($K:$Q,ROW(),MATCH(CD$3,$K$2:$Q$2,0))/12</f>
        <v>-166.66666666666666</v>
      </c>
      <c r="CE2053" s="80" cm="1">
        <f t="array" ref="CE2053">INDEX($K:$Q,ROW(),MATCH(CE$3,$K$2:$Q$2,0))/12</f>
        <v>-166.66666666666666</v>
      </c>
      <c r="CF2053" s="80" cm="1">
        <f t="array" ref="CF2053">INDEX($K:$Q,ROW(),MATCH(CF$3,$K$2:$Q$2,0))/12</f>
        <v>-166.66666666666666</v>
      </c>
      <c r="CG2053" s="80" cm="1">
        <f t="array" ref="CG2053">INDEX($K:$Q,ROW(),MATCH(CG$3,$K$2:$Q$2,0))/12</f>
        <v>-166.66666666666666</v>
      </c>
      <c r="CH2053" s="80" cm="1">
        <f t="array" ref="CH2053">INDEX($K:$Q,ROW(),MATCH(CH$3,$K$2:$Q$2,0))/12</f>
        <v>-166.66666666666666</v>
      </c>
      <c r="CI2053" s="80" cm="1">
        <f t="array" ref="CI2053">INDEX($K:$Q,ROW(),MATCH(CI$3,$K$2:$Q$2,0))/12</f>
        <v>-166.66666666666666</v>
      </c>
      <c r="CJ2053" s="80" cm="1">
        <f t="array" ref="CJ2053">INDEX($K:$Q,ROW(),MATCH(CJ$3,$K$2:$Q$2,0))/12</f>
        <v>-166.66666666666666</v>
      </c>
      <c r="CK2053" s="80" cm="1">
        <f t="array" ref="CK2053">INDEX($K:$Q,ROW(),MATCH(CK$3,$K$2:$Q$2,0))/12</f>
        <v>-166.66666666666666</v>
      </c>
      <c r="CL2053" s="80" cm="1">
        <f t="array" ref="CL2053">INDEX($K:$Q,ROW(),MATCH(CL$3,$K$2:$Q$2,0))/12</f>
        <v>-166.66666666666666</v>
      </c>
      <c r="CN2053" s="74"/>
      <c r="CO2053" s="80" t="e" cm="1">
        <f t="array" ref="CO2053">INDEX($K:$Q,ROW(),MATCH(CO$3,$K$2:$Q$2,0))/CO$5</f>
        <v>#N/A</v>
      </c>
      <c r="CP2053" s="80" t="e" cm="1">
        <f t="array" ref="CP2053">INDEX($K:$Q,ROW(),MATCH(CP$3,$K$2:$Q$2,0))/CP$5</f>
        <v>#N/A</v>
      </c>
      <c r="CQ2053" s="80" t="e" cm="1">
        <f t="array" ref="CQ2053">INDEX($K:$Q,ROW(),MATCH(CQ$3,$K$2:$Q$2,0))/CQ$5</f>
        <v>#N/A</v>
      </c>
      <c r="CR2053" s="80" t="e" cm="1">
        <f t="array" ref="CR2053">INDEX($K:$Q,ROW(),MATCH(CR$3,$K$2:$Q$2,0))/CR$5</f>
        <v>#N/A</v>
      </c>
      <c r="CS2053" s="80" t="e" cm="1">
        <f t="array" ref="CS2053">INDEX($K:$Q,ROW(),MATCH(CS$3,$K$2:$Q$2,0))/CS$5</f>
        <v>#N/A</v>
      </c>
      <c r="CT2053" s="80" t="e" cm="1">
        <f t="array" ref="CT2053">INDEX($K:$Q,ROW(),MATCH(CT$3,$K$2:$Q$2,0))/CT$5</f>
        <v>#N/A</v>
      </c>
      <c r="CU2053" s="80" t="e" cm="1">
        <f t="array" ref="CU2053">INDEX($K:$Q,ROW(),MATCH(CU$3,$K$2:$Q$2,0))/CU$5</f>
        <v>#N/A</v>
      </c>
      <c r="CV2053" s="80" t="e" cm="1">
        <f t="array" ref="CV2053">INDEX($K:$Q,ROW(),MATCH(CV$3,$K$2:$Q$2,0))/CV$5</f>
        <v>#N/A</v>
      </c>
      <c r="CW2053" s="80" t="e" cm="1">
        <f t="array" ref="CW2053">INDEX($K:$Q,ROW(),MATCH(CW$3,$K$2:$Q$2,0))/CW$5</f>
        <v>#N/A</v>
      </c>
      <c r="CX2053" s="80" t="e" cm="1">
        <f t="array" ref="CX2053">INDEX($K:$Q,ROW(),MATCH(CX$3,$K$2:$Q$2,0))/CX$5</f>
        <v>#N/A</v>
      </c>
      <c r="CY2053" s="80" t="e" cm="1">
        <f t="array" ref="CY2053">INDEX($K:$Q,ROW(),MATCH(CY$3,$K$2:$Q$2,0))/CL$5</f>
        <v>#N/A</v>
      </c>
      <c r="CZ2053" s="80" t="e" cm="1">
        <f t="array" ref="CZ2053">INDEX($K:$Q,ROW(),MATCH(CZ$3,$K$2:$Q$2,0))/CZ$5</f>
        <v>#N/A</v>
      </c>
      <c r="DA2053" s="80" t="e" cm="1">
        <f t="array" ref="DA2053">INDEX($K:$Q,ROW(),MATCH(DA$3,$K$2:$Q$2,0))/DA$5</f>
        <v>#N/A</v>
      </c>
      <c r="DB2053" s="80" t="e" cm="1">
        <f t="array" ref="DB2053">INDEX($K:$Q,ROW(),MATCH(DB$3,$K$2:$Q$2,0))/DB$5</f>
        <v>#N/A</v>
      </c>
      <c r="DC2053" s="80" t="e" cm="1">
        <f t="array" ref="DC2053">INDEX($K:$Q,ROW(),MATCH(DC$3,$K$2:$Q$2,0))/DC$5</f>
        <v>#N/A</v>
      </c>
      <c r="DD2053" s="80" t="e" cm="1">
        <f t="array" ref="DD2053">INDEX($K:$Q,ROW(),MATCH(DD$3,$K$2:$Q$2,0))/DD$5</f>
        <v>#N/A</v>
      </c>
      <c r="DE2053" s="80" t="e" cm="1">
        <f t="array" ref="DE2053">INDEX($K:$Q,ROW(),MATCH(DE$3,$K$2:$Q$2,0))/DE$5</f>
        <v>#N/A</v>
      </c>
      <c r="DF2053" s="80" t="e" cm="1">
        <f t="array" ref="DF2053">INDEX($K:$Q,ROW(),MATCH(DF$3,$K$2:$Q$2,0))/DF$5</f>
        <v>#N/A</v>
      </c>
      <c r="DG2053" s="80" t="e" cm="1">
        <f t="array" ref="DG2053">INDEX($K:$Q,ROW(),MATCH(DG$3,$K$2:$Q$2,0))/DG$5</f>
        <v>#N/A</v>
      </c>
      <c r="DH2053" s="80" t="e" cm="1">
        <f t="array" ref="DH2053">INDEX($K:$Q,ROW(),MATCH(DH$3,$K$2:$Q$2,0))/DH$5</f>
        <v>#N/A</v>
      </c>
      <c r="DI2053" s="80" t="e" cm="1">
        <f t="array" ref="DI2053">INDEX($K:$Q,ROW(),MATCH(DI$3,$K$2:$Q$2,0))/DI$5</f>
        <v>#N/A</v>
      </c>
      <c r="DJ2053" s="80" t="e" cm="1">
        <f t="array" ref="DJ2053">INDEX($K:$Q,ROW(),MATCH(DJ$3,$K$2:$Q$2,0))/DJ$5</f>
        <v>#N/A</v>
      </c>
      <c r="DK2053" s="80" t="e" cm="1">
        <f t="array" ref="DK2053">INDEX($K:$Q,ROW(),MATCH(DK$3,$K$2:$Q$2,0))/DK$5</f>
        <v>#N/A</v>
      </c>
      <c r="DL2053" s="80" t="e" cm="1">
        <f t="array" ref="DL2053">INDEX($K:$Q,ROW(),MATCH(DL$3,$K$2:$Q$2,0))/DL$5</f>
        <v>#N/A</v>
      </c>
    </row>
    <row r="2054" spans="2:116" x14ac:dyDescent="0.4">
      <c r="D2054" t="s">
        <v>564</v>
      </c>
      <c r="E2054" s="8" t="str">
        <f t="shared" si="3442"/>
        <v>2054 FAPPELIST-F</v>
      </c>
      <c r="G2054" s="141" t="s">
        <v>322</v>
      </c>
      <c r="K2054" s="23">
        <v>-4000</v>
      </c>
      <c r="L2054" s="23">
        <v>-4000</v>
      </c>
      <c r="M2054" s="23">
        <v>-4000</v>
      </c>
      <c r="N2054" s="23">
        <v>-4000</v>
      </c>
      <c r="O2054" s="23">
        <v>-4000</v>
      </c>
      <c r="P2054" s="23">
        <v>-4000</v>
      </c>
      <c r="S2054" s="80" cm="1">
        <f t="array" ref="S2054">INDEX($K:$Q,ROW(),MATCH(S$3,$K$2:$Q$2,0))/12</f>
        <v>-333.33333333333331</v>
      </c>
      <c r="T2054" s="80" cm="1">
        <f t="array" ref="T2054">INDEX($K:$Q,ROW(),MATCH(T$3,$K$2:$Q$2,0))/12</f>
        <v>-333.33333333333331</v>
      </c>
      <c r="U2054" s="80" cm="1">
        <f t="array" ref="U2054">INDEX($K:$Q,ROW(),MATCH(U$3,$K$2:$Q$2,0))/12</f>
        <v>-333.33333333333331</v>
      </c>
      <c r="V2054" s="80" cm="1">
        <f t="array" ref="V2054">INDEX($K:$Q,ROW(),MATCH(V$3,$K$2:$Q$2,0))/12</f>
        <v>-333.33333333333331</v>
      </c>
      <c r="W2054" s="80" cm="1">
        <f t="array" ref="W2054">INDEX($K:$Q,ROW(),MATCH(W$3,$K$2:$Q$2,0))/12</f>
        <v>-333.33333333333331</v>
      </c>
      <c r="X2054" s="80" cm="1">
        <f t="array" ref="X2054">INDEX($K:$Q,ROW(),MATCH(X$3,$K$2:$Q$2,0))/12</f>
        <v>-333.33333333333331</v>
      </c>
      <c r="Y2054" s="80" cm="1">
        <f t="array" ref="Y2054">INDEX($K:$Q,ROW(),MATCH(Y$3,$K$2:$Q$2,0))/12</f>
        <v>-333.33333333333331</v>
      </c>
      <c r="Z2054" s="80" cm="1">
        <f t="array" ref="Z2054">INDEX($K:$Q,ROW(),MATCH(Z$3,$K$2:$Q$2,0))/12</f>
        <v>-333.33333333333331</v>
      </c>
      <c r="AA2054" s="80" cm="1">
        <f t="array" ref="AA2054">INDEX($K:$Q,ROW(),MATCH(AA$3,$K$2:$Q$2,0))/12</f>
        <v>-333.33333333333331</v>
      </c>
      <c r="AB2054" s="80" cm="1">
        <f t="array" ref="AB2054">INDEX($K:$Q,ROW(),MATCH(AB$3,$K$2:$Q$2,0))/12</f>
        <v>-333.33333333333331</v>
      </c>
      <c r="AC2054" s="80" cm="1">
        <f t="array" ref="AC2054">INDEX($K:$Q,ROW(),MATCH(AC$3,$K$2:$Q$2,0))/12</f>
        <v>-333.33333333333331</v>
      </c>
      <c r="AD2054" s="80" cm="1">
        <f t="array" ref="AD2054">INDEX($K:$Q,ROW(),MATCH(AD$3,$K$2:$Q$2,0))/12</f>
        <v>-333.33333333333331</v>
      </c>
      <c r="AE2054" s="80" cm="1">
        <f t="array" ref="AE2054">INDEX($K:$Q,ROW(),MATCH(AE$3,$K$2:$Q$2,0))/12</f>
        <v>-333.33333333333331</v>
      </c>
      <c r="AF2054" s="80" cm="1">
        <f t="array" ref="AF2054">INDEX($K:$Q,ROW(),MATCH(AF$3,$K$2:$Q$2,0))/12</f>
        <v>-333.33333333333331</v>
      </c>
      <c r="AG2054" s="80" cm="1">
        <f t="array" ref="AG2054">INDEX($K:$Q,ROW(),MATCH(AG$3,$K$2:$Q$2,0))/12</f>
        <v>-333.33333333333331</v>
      </c>
      <c r="AH2054" s="80" cm="1">
        <f t="array" ref="AH2054">INDEX($K:$Q,ROW(),MATCH(AH$3,$K$2:$Q$2,0))/12</f>
        <v>-333.33333333333331</v>
      </c>
      <c r="AI2054" s="80" cm="1">
        <f t="array" ref="AI2054">INDEX($K:$Q,ROW(),MATCH(AI$3,$K$2:$Q$2,0))/12</f>
        <v>-333.33333333333331</v>
      </c>
      <c r="AJ2054" s="80" cm="1">
        <f t="array" ref="AJ2054">INDEX($K:$Q,ROW(),MATCH(AJ$3,$K$2:$Q$2,0))/12</f>
        <v>-333.33333333333331</v>
      </c>
      <c r="AK2054" s="80" cm="1">
        <f t="array" ref="AK2054">INDEX($K:$Q,ROW(),MATCH(AK$3,$K$2:$Q$2,0))/12</f>
        <v>-333.33333333333331</v>
      </c>
      <c r="AL2054" s="80" cm="1">
        <f t="array" ref="AL2054">INDEX($K:$Q,ROW(),MATCH(AL$3,$K$2:$Q$2,0))/12</f>
        <v>-333.33333333333331</v>
      </c>
      <c r="AM2054" s="80" cm="1">
        <f t="array" ref="AM2054">INDEX($K:$Q,ROW(),MATCH(AM$3,$K$2:$Q$2,0))/12</f>
        <v>-333.33333333333331</v>
      </c>
      <c r="AN2054" s="80" cm="1">
        <f t="array" ref="AN2054">INDEX($K:$Q,ROW(),MATCH(AN$3,$K$2:$Q$2,0))/12</f>
        <v>-333.33333333333331</v>
      </c>
      <c r="AO2054" s="80" cm="1">
        <f t="array" ref="AO2054">INDEX($K:$Q,ROW(),MATCH(AO$3,$K$2:$Q$2,0))/12</f>
        <v>-333.33333333333331</v>
      </c>
      <c r="AP2054" s="80" cm="1">
        <f t="array" ref="AP2054">INDEX($K:$Q,ROW(),MATCH(AP$3,$K$2:$Q$2,0))/12</f>
        <v>-333.33333333333331</v>
      </c>
      <c r="AQ2054" s="80" cm="1">
        <f t="array" ref="AQ2054">INDEX($K:$Q,ROW(),MATCH(AQ$3,$K$2:$Q$2,0))/12</f>
        <v>-333.33333333333331</v>
      </c>
      <c r="AR2054" s="80" cm="1">
        <f t="array" ref="AR2054">INDEX($K:$Q,ROW(),MATCH(AR$3,$K$2:$Q$2,0))/12</f>
        <v>-333.33333333333331</v>
      </c>
      <c r="AS2054" s="80" cm="1">
        <f t="array" ref="AS2054">INDEX($K:$Q,ROW(),MATCH(AS$3,$K$2:$Q$2,0))/12</f>
        <v>-333.33333333333331</v>
      </c>
      <c r="AT2054" s="80" cm="1">
        <f t="array" ref="AT2054">INDEX($K:$Q,ROW(),MATCH(AT$3,$K$2:$Q$2,0))/12</f>
        <v>-333.33333333333331</v>
      </c>
      <c r="AU2054" s="80" cm="1">
        <f t="array" ref="AU2054">INDEX($K:$Q,ROW(),MATCH(AU$3,$K$2:$Q$2,0))/12</f>
        <v>-333.33333333333331</v>
      </c>
      <c r="AV2054" s="80" cm="1">
        <f t="array" ref="AV2054">INDEX($K:$Q,ROW(),MATCH(AV$3,$K$2:$Q$2,0))/12</f>
        <v>-333.33333333333331</v>
      </c>
      <c r="AW2054" s="80" cm="1">
        <f t="array" ref="AW2054">INDEX($K:$Q,ROW(),MATCH(AW$3,$K$2:$Q$2,0))/12</f>
        <v>-333.33333333333331</v>
      </c>
      <c r="AX2054" s="80" cm="1">
        <f t="array" ref="AX2054">INDEX($K:$Q,ROW(),MATCH(AX$3,$K$2:$Q$2,0))/12</f>
        <v>-333.33333333333331</v>
      </c>
      <c r="AY2054" s="80" cm="1">
        <f t="array" ref="AY2054">INDEX($K:$Q,ROW(),MATCH(AY$3,$K$2:$Q$2,0))/12</f>
        <v>-333.33333333333331</v>
      </c>
      <c r="AZ2054" s="80" cm="1">
        <f t="array" ref="AZ2054">INDEX($K:$Q,ROW(),MATCH(AZ$3,$K$2:$Q$2,0))/12</f>
        <v>-333.33333333333331</v>
      </c>
      <c r="BA2054" s="80" cm="1">
        <f t="array" ref="BA2054">INDEX($K:$Q,ROW(),MATCH(BA$3,$K$2:$Q$2,0))/12</f>
        <v>-333.33333333333331</v>
      </c>
      <c r="BB2054" s="80" cm="1">
        <f t="array" ref="BB2054">INDEX($K:$Q,ROW(),MATCH(BB$3,$K$2:$Q$2,0))/12</f>
        <v>-333.33333333333331</v>
      </c>
      <c r="BC2054" s="80" cm="1">
        <f t="array" ref="BC2054">INDEX($K:$Q,ROW(),MATCH(BC$3,$K$2:$Q$2,0))/12</f>
        <v>-333.33333333333331</v>
      </c>
      <c r="BD2054" s="80" cm="1">
        <f t="array" ref="BD2054">INDEX($K:$Q,ROW(),MATCH(BD$3,$K$2:$Q$2,0))/12</f>
        <v>-333.33333333333331</v>
      </c>
      <c r="BE2054" s="80" cm="1">
        <f t="array" ref="BE2054">INDEX($K:$Q,ROW(),MATCH(BE$3,$K$2:$Q$2,0))/12</f>
        <v>-333.33333333333331</v>
      </c>
      <c r="BF2054" s="80" cm="1">
        <f t="array" ref="BF2054">INDEX($K:$Q,ROW(),MATCH(BF$3,$K$2:$Q$2,0))/12</f>
        <v>-333.33333333333331</v>
      </c>
      <c r="BG2054" s="80" cm="1">
        <f t="array" ref="BG2054">INDEX($K:$Q,ROW(),MATCH(BG$3,$K$2:$Q$2,0))/12</f>
        <v>-333.33333333333331</v>
      </c>
      <c r="BH2054" s="80" cm="1">
        <f t="array" ref="BH2054">INDEX($K:$Q,ROW(),MATCH(BH$3,$K$2:$Q$2,0))/12</f>
        <v>-333.33333333333331</v>
      </c>
      <c r="BI2054" s="80" cm="1">
        <f t="array" ref="BI2054">INDEX($K:$Q,ROW(),MATCH(BI$3,$K$2:$Q$2,0))/12</f>
        <v>-333.33333333333331</v>
      </c>
      <c r="BJ2054" s="80" cm="1">
        <f t="array" ref="BJ2054">INDEX($K:$Q,ROW(),MATCH(BJ$3,$K$2:$Q$2,0))/12</f>
        <v>-333.33333333333331</v>
      </c>
      <c r="BK2054" s="80" cm="1">
        <f t="array" ref="BK2054">INDEX($K:$Q,ROW(),MATCH(BK$3,$K$2:$Q$2,0))/12</f>
        <v>-333.33333333333331</v>
      </c>
      <c r="BL2054" s="80" cm="1">
        <f t="array" ref="BL2054">INDEX($K:$Q,ROW(),MATCH(BL$3,$K$2:$Q$2,0))/12</f>
        <v>-333.33333333333331</v>
      </c>
      <c r="BM2054" s="80" cm="1">
        <f t="array" ref="BM2054">INDEX($K:$Q,ROW(),MATCH(BM$3,$K$2:$Q$2,0))/12</f>
        <v>-333.33333333333331</v>
      </c>
      <c r="BN2054" s="80" cm="1">
        <f t="array" ref="BN2054">INDEX($K:$Q,ROW(),MATCH(BN$3,$K$2:$Q$2,0))/12</f>
        <v>-333.33333333333331</v>
      </c>
      <c r="BO2054" s="80" cm="1">
        <f t="array" ref="BO2054">INDEX($K:$Q,ROW(),MATCH(BO$3,$K$2:$Q$2,0))/12</f>
        <v>-333.33333333333331</v>
      </c>
      <c r="BP2054" s="80" cm="1">
        <f t="array" ref="BP2054">INDEX($K:$Q,ROW(),MATCH(BP$3,$K$2:$Q$2,0))/12</f>
        <v>-333.33333333333331</v>
      </c>
      <c r="BQ2054" s="80" cm="1">
        <f t="array" ref="BQ2054">INDEX($K:$Q,ROW(),MATCH(BQ$3,$K$2:$Q$2,0))/12</f>
        <v>-333.33333333333331</v>
      </c>
      <c r="BR2054" s="80" cm="1">
        <f t="array" ref="BR2054">INDEX($K:$Q,ROW(),MATCH(BR$3,$K$2:$Q$2,0))/12</f>
        <v>-333.33333333333331</v>
      </c>
      <c r="BS2054" s="80" cm="1">
        <f t="array" ref="BS2054">INDEX($K:$Q,ROW(),MATCH(BS$3,$K$2:$Q$2,0))/12</f>
        <v>-333.33333333333331</v>
      </c>
      <c r="BT2054" s="80" cm="1">
        <f t="array" ref="BT2054">INDEX($K:$Q,ROW(),MATCH(BT$3,$K$2:$Q$2,0))/12</f>
        <v>-333.33333333333331</v>
      </c>
      <c r="BU2054" s="80" cm="1">
        <f t="array" ref="BU2054">INDEX($K:$Q,ROW(),MATCH(BU$3,$K$2:$Q$2,0))/12</f>
        <v>-333.33333333333331</v>
      </c>
      <c r="BV2054" s="80" cm="1">
        <f t="array" ref="BV2054">INDEX($K:$Q,ROW(),MATCH(BV$3,$K$2:$Q$2,0))/12</f>
        <v>-333.33333333333331</v>
      </c>
      <c r="BW2054" s="80" cm="1">
        <f t="array" ref="BW2054">INDEX($K:$Q,ROW(),MATCH(BW$3,$K$2:$Q$2,0))/12</f>
        <v>-333.33333333333331</v>
      </c>
      <c r="BX2054" s="80" cm="1">
        <f t="array" ref="BX2054">INDEX($K:$Q,ROW(),MATCH(BX$3,$K$2:$Q$2,0))/12</f>
        <v>-333.33333333333331</v>
      </c>
      <c r="BY2054" s="80" cm="1">
        <f t="array" ref="BY2054">INDEX($K:$Q,ROW(),MATCH(BY$3,$K$2:$Q$2,0))/12</f>
        <v>-333.33333333333331</v>
      </c>
      <c r="BZ2054" s="80" cm="1">
        <f t="array" ref="BZ2054">INDEX($K:$Q,ROW(),MATCH(BZ$3,$K$2:$Q$2,0))/12</f>
        <v>-333.33333333333331</v>
      </c>
      <c r="CA2054" s="80" cm="1">
        <f t="array" ref="CA2054">INDEX($K:$Q,ROW(),MATCH(CA$3,$K$2:$Q$2,0))/12</f>
        <v>-333.33333333333331</v>
      </c>
      <c r="CB2054" s="80" cm="1">
        <f t="array" ref="CB2054">INDEX($K:$Q,ROW(),MATCH(CB$3,$K$2:$Q$2,0))/12</f>
        <v>-333.33333333333331</v>
      </c>
      <c r="CC2054" s="80" cm="1">
        <f t="array" ref="CC2054">INDEX($K:$Q,ROW(),MATCH(CC$3,$K$2:$Q$2,0))/12</f>
        <v>-333.33333333333331</v>
      </c>
      <c r="CD2054" s="80" cm="1">
        <f t="array" ref="CD2054">INDEX($K:$Q,ROW(),MATCH(CD$3,$K$2:$Q$2,0))/12</f>
        <v>-333.33333333333331</v>
      </c>
      <c r="CE2054" s="80" cm="1">
        <f t="array" ref="CE2054">INDEX($K:$Q,ROW(),MATCH(CE$3,$K$2:$Q$2,0))/12</f>
        <v>-333.33333333333331</v>
      </c>
      <c r="CF2054" s="80" cm="1">
        <f t="array" ref="CF2054">INDEX($K:$Q,ROW(),MATCH(CF$3,$K$2:$Q$2,0))/12</f>
        <v>-333.33333333333331</v>
      </c>
      <c r="CG2054" s="80" cm="1">
        <f t="array" ref="CG2054">INDEX($K:$Q,ROW(),MATCH(CG$3,$K$2:$Q$2,0))/12</f>
        <v>-333.33333333333331</v>
      </c>
      <c r="CH2054" s="80" cm="1">
        <f t="array" ref="CH2054">INDEX($K:$Q,ROW(),MATCH(CH$3,$K$2:$Q$2,0))/12</f>
        <v>-333.33333333333331</v>
      </c>
      <c r="CI2054" s="80" cm="1">
        <f t="array" ref="CI2054">INDEX($K:$Q,ROW(),MATCH(CI$3,$K$2:$Q$2,0))/12</f>
        <v>-333.33333333333331</v>
      </c>
      <c r="CJ2054" s="80" cm="1">
        <f t="array" ref="CJ2054">INDEX($K:$Q,ROW(),MATCH(CJ$3,$K$2:$Q$2,0))/12</f>
        <v>-333.33333333333331</v>
      </c>
      <c r="CK2054" s="80" cm="1">
        <f t="array" ref="CK2054">INDEX($K:$Q,ROW(),MATCH(CK$3,$K$2:$Q$2,0))/12</f>
        <v>-333.33333333333331</v>
      </c>
      <c r="CL2054" s="80" cm="1">
        <f t="array" ref="CL2054">INDEX($K:$Q,ROW(),MATCH(CL$3,$K$2:$Q$2,0))/12</f>
        <v>-333.33333333333331</v>
      </c>
      <c r="CN2054" s="74"/>
      <c r="CO2054" s="80" t="e" cm="1">
        <f t="array" ref="CO2054">INDEX($K:$Q,ROW(),MATCH(CO$3,$K$2:$Q$2,0))/CO$5</f>
        <v>#N/A</v>
      </c>
      <c r="CP2054" s="80" t="e" cm="1">
        <f t="array" ref="CP2054">INDEX($K:$Q,ROW(),MATCH(CP$3,$K$2:$Q$2,0))/CP$5</f>
        <v>#N/A</v>
      </c>
      <c r="CQ2054" s="80" t="e" cm="1">
        <f t="array" ref="CQ2054">INDEX($K:$Q,ROW(),MATCH(CQ$3,$K$2:$Q$2,0))/CQ$5</f>
        <v>#N/A</v>
      </c>
      <c r="CR2054" s="80" t="e" cm="1">
        <f t="array" ref="CR2054">INDEX($K:$Q,ROW(),MATCH(CR$3,$K$2:$Q$2,0))/CR$5</f>
        <v>#N/A</v>
      </c>
      <c r="CS2054" s="80" t="e" cm="1">
        <f t="array" ref="CS2054">INDEX($K:$Q,ROW(),MATCH(CS$3,$K$2:$Q$2,0))/CS$5</f>
        <v>#N/A</v>
      </c>
      <c r="CT2054" s="80" t="e" cm="1">
        <f t="array" ref="CT2054">INDEX($K:$Q,ROW(),MATCH(CT$3,$K$2:$Q$2,0))/CT$5</f>
        <v>#N/A</v>
      </c>
      <c r="CU2054" s="80" t="e" cm="1">
        <f t="array" ref="CU2054">INDEX($K:$Q,ROW(),MATCH(CU$3,$K$2:$Q$2,0))/CU$5</f>
        <v>#N/A</v>
      </c>
      <c r="CV2054" s="80" t="e" cm="1">
        <f t="array" ref="CV2054">INDEX($K:$Q,ROW(),MATCH(CV$3,$K$2:$Q$2,0))/CV$5</f>
        <v>#N/A</v>
      </c>
      <c r="CW2054" s="80" t="e" cm="1">
        <f t="array" ref="CW2054">INDEX($K:$Q,ROW(),MATCH(CW$3,$K$2:$Q$2,0))/CW$5</f>
        <v>#N/A</v>
      </c>
      <c r="CX2054" s="80" t="e" cm="1">
        <f t="array" ref="CX2054">INDEX($K:$Q,ROW(),MATCH(CX$3,$K$2:$Q$2,0))/CX$5</f>
        <v>#N/A</v>
      </c>
      <c r="CY2054" s="80" t="e" cm="1">
        <f t="array" ref="CY2054">INDEX($K:$Q,ROW(),MATCH(CY$3,$K$2:$Q$2,0))/CL$5</f>
        <v>#N/A</v>
      </c>
      <c r="CZ2054" s="80" t="e" cm="1">
        <f t="array" ref="CZ2054">INDEX($K:$Q,ROW(),MATCH(CZ$3,$K$2:$Q$2,0))/CZ$5</f>
        <v>#N/A</v>
      </c>
      <c r="DA2054" s="80" t="e" cm="1">
        <f t="array" ref="DA2054">INDEX($K:$Q,ROW(),MATCH(DA$3,$K$2:$Q$2,0))/DA$5</f>
        <v>#N/A</v>
      </c>
      <c r="DB2054" s="80" t="e" cm="1">
        <f t="array" ref="DB2054">INDEX($K:$Q,ROW(),MATCH(DB$3,$K$2:$Q$2,0))/DB$5</f>
        <v>#N/A</v>
      </c>
      <c r="DC2054" s="80" t="e" cm="1">
        <f t="array" ref="DC2054">INDEX($K:$Q,ROW(),MATCH(DC$3,$K$2:$Q$2,0))/DC$5</f>
        <v>#N/A</v>
      </c>
      <c r="DD2054" s="80" t="e" cm="1">
        <f t="array" ref="DD2054">INDEX($K:$Q,ROW(),MATCH(DD$3,$K$2:$Q$2,0))/DD$5</f>
        <v>#N/A</v>
      </c>
      <c r="DE2054" s="80" t="e" cm="1">
        <f t="array" ref="DE2054">INDEX($K:$Q,ROW(),MATCH(DE$3,$K$2:$Q$2,0))/DE$5</f>
        <v>#N/A</v>
      </c>
      <c r="DF2054" s="80" t="e" cm="1">
        <f t="array" ref="DF2054">INDEX($K:$Q,ROW(),MATCH(DF$3,$K$2:$Q$2,0))/DF$5</f>
        <v>#N/A</v>
      </c>
      <c r="DG2054" s="80" t="e" cm="1">
        <f t="array" ref="DG2054">INDEX($K:$Q,ROW(),MATCH(DG$3,$K$2:$Q$2,0))/DG$5</f>
        <v>#N/A</v>
      </c>
      <c r="DH2054" s="80" t="e" cm="1">
        <f t="array" ref="DH2054">INDEX($K:$Q,ROW(),MATCH(DH$3,$K$2:$Q$2,0))/DH$5</f>
        <v>#N/A</v>
      </c>
      <c r="DI2054" s="80" t="e" cm="1">
        <f t="array" ref="DI2054">INDEX($K:$Q,ROW(),MATCH(DI$3,$K$2:$Q$2,0))/DI$5</f>
        <v>#N/A</v>
      </c>
      <c r="DJ2054" s="80" t="e" cm="1">
        <f t="array" ref="DJ2054">INDEX($K:$Q,ROW(),MATCH(DJ$3,$K$2:$Q$2,0))/DJ$5</f>
        <v>#N/A</v>
      </c>
      <c r="DK2054" s="80" t="e" cm="1">
        <f t="array" ref="DK2054">INDEX($K:$Q,ROW(),MATCH(DK$3,$K$2:$Q$2,0))/DK$5</f>
        <v>#N/A</v>
      </c>
      <c r="DL2054" s="80" t="e" cm="1">
        <f t="array" ref="DL2054">INDEX($K:$Q,ROW(),MATCH(DL$3,$K$2:$Q$2,0))/DL$5</f>
        <v>#N/A</v>
      </c>
    </row>
    <row r="2055" spans="2:116" x14ac:dyDescent="0.4">
      <c r="D2055" t="s">
        <v>564</v>
      </c>
      <c r="E2055" s="8" t="str">
        <f t="shared" si="3442"/>
        <v>2055 FAPPELIST-F</v>
      </c>
      <c r="G2055" s="141" t="s">
        <v>323</v>
      </c>
      <c r="K2055" s="23">
        <v>-8000</v>
      </c>
      <c r="L2055" s="23">
        <v>-8000</v>
      </c>
      <c r="M2055" s="23">
        <v>-8000</v>
      </c>
      <c r="N2055" s="23">
        <v>-8000</v>
      </c>
      <c r="O2055" s="23">
        <v>-8000</v>
      </c>
      <c r="P2055" s="23">
        <v>-8000</v>
      </c>
      <c r="S2055" s="80" cm="1">
        <f t="array" ref="S2055">INDEX($K:$Q,ROW(),MATCH(S$3,$K$2:$Q$2,0))/12</f>
        <v>-666.66666666666663</v>
      </c>
      <c r="T2055" s="80" cm="1">
        <f t="array" ref="T2055">INDEX($K:$Q,ROW(),MATCH(T$3,$K$2:$Q$2,0))/12</f>
        <v>-666.66666666666663</v>
      </c>
      <c r="U2055" s="80" cm="1">
        <f t="array" ref="U2055">INDEX($K:$Q,ROW(),MATCH(U$3,$K$2:$Q$2,0))/12</f>
        <v>-666.66666666666663</v>
      </c>
      <c r="V2055" s="80" cm="1">
        <f t="array" ref="V2055">INDEX($K:$Q,ROW(),MATCH(V$3,$K$2:$Q$2,0))/12</f>
        <v>-666.66666666666663</v>
      </c>
      <c r="W2055" s="80" cm="1">
        <f t="array" ref="W2055">INDEX($K:$Q,ROW(),MATCH(W$3,$K$2:$Q$2,0))/12</f>
        <v>-666.66666666666663</v>
      </c>
      <c r="X2055" s="80" cm="1">
        <f t="array" ref="X2055">INDEX($K:$Q,ROW(),MATCH(X$3,$K$2:$Q$2,0))/12</f>
        <v>-666.66666666666663</v>
      </c>
      <c r="Y2055" s="80" cm="1">
        <f t="array" ref="Y2055">INDEX($K:$Q,ROW(),MATCH(Y$3,$K$2:$Q$2,0))/12</f>
        <v>-666.66666666666663</v>
      </c>
      <c r="Z2055" s="80" cm="1">
        <f t="array" ref="Z2055">INDEX($K:$Q,ROW(),MATCH(Z$3,$K$2:$Q$2,0))/12</f>
        <v>-666.66666666666663</v>
      </c>
      <c r="AA2055" s="80" cm="1">
        <f t="array" ref="AA2055">INDEX($K:$Q,ROW(),MATCH(AA$3,$K$2:$Q$2,0))/12</f>
        <v>-666.66666666666663</v>
      </c>
      <c r="AB2055" s="80" cm="1">
        <f t="array" ref="AB2055">INDEX($K:$Q,ROW(),MATCH(AB$3,$K$2:$Q$2,0))/12</f>
        <v>-666.66666666666663</v>
      </c>
      <c r="AC2055" s="80" cm="1">
        <f t="array" ref="AC2055">INDEX($K:$Q,ROW(),MATCH(AC$3,$K$2:$Q$2,0))/12</f>
        <v>-666.66666666666663</v>
      </c>
      <c r="AD2055" s="80" cm="1">
        <f t="array" ref="AD2055">INDEX($K:$Q,ROW(),MATCH(AD$3,$K$2:$Q$2,0))/12</f>
        <v>-666.66666666666663</v>
      </c>
      <c r="AE2055" s="80" cm="1">
        <f t="array" ref="AE2055">INDEX($K:$Q,ROW(),MATCH(AE$3,$K$2:$Q$2,0))/12</f>
        <v>-666.66666666666663</v>
      </c>
      <c r="AF2055" s="80" cm="1">
        <f t="array" ref="AF2055">INDEX($K:$Q,ROW(),MATCH(AF$3,$K$2:$Q$2,0))/12</f>
        <v>-666.66666666666663</v>
      </c>
      <c r="AG2055" s="80" cm="1">
        <f t="array" ref="AG2055">INDEX($K:$Q,ROW(),MATCH(AG$3,$K$2:$Q$2,0))/12</f>
        <v>-666.66666666666663</v>
      </c>
      <c r="AH2055" s="80" cm="1">
        <f t="array" ref="AH2055">INDEX($K:$Q,ROW(),MATCH(AH$3,$K$2:$Q$2,0))/12</f>
        <v>-666.66666666666663</v>
      </c>
      <c r="AI2055" s="80" cm="1">
        <f t="array" ref="AI2055">INDEX($K:$Q,ROW(),MATCH(AI$3,$K$2:$Q$2,0))/12</f>
        <v>-666.66666666666663</v>
      </c>
      <c r="AJ2055" s="80" cm="1">
        <f t="array" ref="AJ2055">INDEX($K:$Q,ROW(),MATCH(AJ$3,$K$2:$Q$2,0))/12</f>
        <v>-666.66666666666663</v>
      </c>
      <c r="AK2055" s="80" cm="1">
        <f t="array" ref="AK2055">INDEX($K:$Q,ROW(),MATCH(AK$3,$K$2:$Q$2,0))/12</f>
        <v>-666.66666666666663</v>
      </c>
      <c r="AL2055" s="80" cm="1">
        <f t="array" ref="AL2055">INDEX($K:$Q,ROW(),MATCH(AL$3,$K$2:$Q$2,0))/12</f>
        <v>-666.66666666666663</v>
      </c>
      <c r="AM2055" s="80" cm="1">
        <f t="array" ref="AM2055">INDEX($K:$Q,ROW(),MATCH(AM$3,$K$2:$Q$2,0))/12</f>
        <v>-666.66666666666663</v>
      </c>
      <c r="AN2055" s="80" cm="1">
        <f t="array" ref="AN2055">INDEX($K:$Q,ROW(),MATCH(AN$3,$K$2:$Q$2,0))/12</f>
        <v>-666.66666666666663</v>
      </c>
      <c r="AO2055" s="80" cm="1">
        <f t="array" ref="AO2055">INDEX($K:$Q,ROW(),MATCH(AO$3,$K$2:$Q$2,0))/12</f>
        <v>-666.66666666666663</v>
      </c>
      <c r="AP2055" s="80" cm="1">
        <f t="array" ref="AP2055">INDEX($K:$Q,ROW(),MATCH(AP$3,$K$2:$Q$2,0))/12</f>
        <v>-666.66666666666663</v>
      </c>
      <c r="AQ2055" s="80" cm="1">
        <f t="array" ref="AQ2055">INDEX($K:$Q,ROW(),MATCH(AQ$3,$K$2:$Q$2,0))/12</f>
        <v>-666.66666666666663</v>
      </c>
      <c r="AR2055" s="80" cm="1">
        <f t="array" ref="AR2055">INDEX($K:$Q,ROW(),MATCH(AR$3,$K$2:$Q$2,0))/12</f>
        <v>-666.66666666666663</v>
      </c>
      <c r="AS2055" s="80" cm="1">
        <f t="array" ref="AS2055">INDEX($K:$Q,ROW(),MATCH(AS$3,$K$2:$Q$2,0))/12</f>
        <v>-666.66666666666663</v>
      </c>
      <c r="AT2055" s="80" cm="1">
        <f t="array" ref="AT2055">INDEX($K:$Q,ROW(),MATCH(AT$3,$K$2:$Q$2,0))/12</f>
        <v>-666.66666666666663</v>
      </c>
      <c r="AU2055" s="80" cm="1">
        <f t="array" ref="AU2055">INDEX($K:$Q,ROW(),MATCH(AU$3,$K$2:$Q$2,0))/12</f>
        <v>-666.66666666666663</v>
      </c>
      <c r="AV2055" s="80" cm="1">
        <f t="array" ref="AV2055">INDEX($K:$Q,ROW(),MATCH(AV$3,$K$2:$Q$2,0))/12</f>
        <v>-666.66666666666663</v>
      </c>
      <c r="AW2055" s="80" cm="1">
        <f t="array" ref="AW2055">INDEX($K:$Q,ROW(),MATCH(AW$3,$K$2:$Q$2,0))/12</f>
        <v>-666.66666666666663</v>
      </c>
      <c r="AX2055" s="80" cm="1">
        <f t="array" ref="AX2055">INDEX($K:$Q,ROW(),MATCH(AX$3,$K$2:$Q$2,0))/12</f>
        <v>-666.66666666666663</v>
      </c>
      <c r="AY2055" s="80" cm="1">
        <f t="array" ref="AY2055">INDEX($K:$Q,ROW(),MATCH(AY$3,$K$2:$Q$2,0))/12</f>
        <v>-666.66666666666663</v>
      </c>
      <c r="AZ2055" s="80" cm="1">
        <f t="array" ref="AZ2055">INDEX($K:$Q,ROW(),MATCH(AZ$3,$K$2:$Q$2,0))/12</f>
        <v>-666.66666666666663</v>
      </c>
      <c r="BA2055" s="80" cm="1">
        <f t="array" ref="BA2055">INDEX($K:$Q,ROW(),MATCH(BA$3,$K$2:$Q$2,0))/12</f>
        <v>-666.66666666666663</v>
      </c>
      <c r="BB2055" s="80" cm="1">
        <f t="array" ref="BB2055">INDEX($K:$Q,ROW(),MATCH(BB$3,$K$2:$Q$2,0))/12</f>
        <v>-666.66666666666663</v>
      </c>
      <c r="BC2055" s="80" cm="1">
        <f t="array" ref="BC2055">INDEX($K:$Q,ROW(),MATCH(BC$3,$K$2:$Q$2,0))/12</f>
        <v>-666.66666666666663</v>
      </c>
      <c r="BD2055" s="80" cm="1">
        <f t="array" ref="BD2055">INDEX($K:$Q,ROW(),MATCH(BD$3,$K$2:$Q$2,0))/12</f>
        <v>-666.66666666666663</v>
      </c>
      <c r="BE2055" s="80" cm="1">
        <f t="array" ref="BE2055">INDEX($K:$Q,ROW(),MATCH(BE$3,$K$2:$Q$2,0))/12</f>
        <v>-666.66666666666663</v>
      </c>
      <c r="BF2055" s="80" cm="1">
        <f t="array" ref="BF2055">INDEX($K:$Q,ROW(),MATCH(BF$3,$K$2:$Q$2,0))/12</f>
        <v>-666.66666666666663</v>
      </c>
      <c r="BG2055" s="80" cm="1">
        <f t="array" ref="BG2055">INDEX($K:$Q,ROW(),MATCH(BG$3,$K$2:$Q$2,0))/12</f>
        <v>-666.66666666666663</v>
      </c>
      <c r="BH2055" s="80" cm="1">
        <f t="array" ref="BH2055">INDEX($K:$Q,ROW(),MATCH(BH$3,$K$2:$Q$2,0))/12</f>
        <v>-666.66666666666663</v>
      </c>
      <c r="BI2055" s="80" cm="1">
        <f t="array" ref="BI2055">INDEX($K:$Q,ROW(),MATCH(BI$3,$K$2:$Q$2,0))/12</f>
        <v>-666.66666666666663</v>
      </c>
      <c r="BJ2055" s="80" cm="1">
        <f t="array" ref="BJ2055">INDEX($K:$Q,ROW(),MATCH(BJ$3,$K$2:$Q$2,0))/12</f>
        <v>-666.66666666666663</v>
      </c>
      <c r="BK2055" s="80" cm="1">
        <f t="array" ref="BK2055">INDEX($K:$Q,ROW(),MATCH(BK$3,$K$2:$Q$2,0))/12</f>
        <v>-666.66666666666663</v>
      </c>
      <c r="BL2055" s="80" cm="1">
        <f t="array" ref="BL2055">INDEX($K:$Q,ROW(),MATCH(BL$3,$K$2:$Q$2,0))/12</f>
        <v>-666.66666666666663</v>
      </c>
      <c r="BM2055" s="80" cm="1">
        <f t="array" ref="BM2055">INDEX($K:$Q,ROW(),MATCH(BM$3,$K$2:$Q$2,0))/12</f>
        <v>-666.66666666666663</v>
      </c>
      <c r="BN2055" s="80" cm="1">
        <f t="array" ref="BN2055">INDEX($K:$Q,ROW(),MATCH(BN$3,$K$2:$Q$2,0))/12</f>
        <v>-666.66666666666663</v>
      </c>
      <c r="BO2055" s="80" cm="1">
        <f t="array" ref="BO2055">INDEX($K:$Q,ROW(),MATCH(BO$3,$K$2:$Q$2,0))/12</f>
        <v>-666.66666666666663</v>
      </c>
      <c r="BP2055" s="80" cm="1">
        <f t="array" ref="BP2055">INDEX($K:$Q,ROW(),MATCH(BP$3,$K$2:$Q$2,0))/12</f>
        <v>-666.66666666666663</v>
      </c>
      <c r="BQ2055" s="80" cm="1">
        <f t="array" ref="BQ2055">INDEX($K:$Q,ROW(),MATCH(BQ$3,$K$2:$Q$2,0))/12</f>
        <v>-666.66666666666663</v>
      </c>
      <c r="BR2055" s="80" cm="1">
        <f t="array" ref="BR2055">INDEX($K:$Q,ROW(),MATCH(BR$3,$K$2:$Q$2,0))/12</f>
        <v>-666.66666666666663</v>
      </c>
      <c r="BS2055" s="80" cm="1">
        <f t="array" ref="BS2055">INDEX($K:$Q,ROW(),MATCH(BS$3,$K$2:$Q$2,0))/12</f>
        <v>-666.66666666666663</v>
      </c>
      <c r="BT2055" s="80" cm="1">
        <f t="array" ref="BT2055">INDEX($K:$Q,ROW(),MATCH(BT$3,$K$2:$Q$2,0))/12</f>
        <v>-666.66666666666663</v>
      </c>
      <c r="BU2055" s="80" cm="1">
        <f t="array" ref="BU2055">INDEX($K:$Q,ROW(),MATCH(BU$3,$K$2:$Q$2,0))/12</f>
        <v>-666.66666666666663</v>
      </c>
      <c r="BV2055" s="80" cm="1">
        <f t="array" ref="BV2055">INDEX($K:$Q,ROW(),MATCH(BV$3,$K$2:$Q$2,0))/12</f>
        <v>-666.66666666666663</v>
      </c>
      <c r="BW2055" s="80" cm="1">
        <f t="array" ref="BW2055">INDEX($K:$Q,ROW(),MATCH(BW$3,$K$2:$Q$2,0))/12</f>
        <v>-666.66666666666663</v>
      </c>
      <c r="BX2055" s="80" cm="1">
        <f t="array" ref="BX2055">INDEX($K:$Q,ROW(),MATCH(BX$3,$K$2:$Q$2,0))/12</f>
        <v>-666.66666666666663</v>
      </c>
      <c r="BY2055" s="80" cm="1">
        <f t="array" ref="BY2055">INDEX($K:$Q,ROW(),MATCH(BY$3,$K$2:$Q$2,0))/12</f>
        <v>-666.66666666666663</v>
      </c>
      <c r="BZ2055" s="80" cm="1">
        <f t="array" ref="BZ2055">INDEX($K:$Q,ROW(),MATCH(BZ$3,$K$2:$Q$2,0))/12</f>
        <v>-666.66666666666663</v>
      </c>
      <c r="CA2055" s="80" cm="1">
        <f t="array" ref="CA2055">INDEX($K:$Q,ROW(),MATCH(CA$3,$K$2:$Q$2,0))/12</f>
        <v>-666.66666666666663</v>
      </c>
      <c r="CB2055" s="80" cm="1">
        <f t="array" ref="CB2055">INDEX($K:$Q,ROW(),MATCH(CB$3,$K$2:$Q$2,0))/12</f>
        <v>-666.66666666666663</v>
      </c>
      <c r="CC2055" s="80" cm="1">
        <f t="array" ref="CC2055">INDEX($K:$Q,ROW(),MATCH(CC$3,$K$2:$Q$2,0))/12</f>
        <v>-666.66666666666663</v>
      </c>
      <c r="CD2055" s="80" cm="1">
        <f t="array" ref="CD2055">INDEX($K:$Q,ROW(),MATCH(CD$3,$K$2:$Q$2,0))/12</f>
        <v>-666.66666666666663</v>
      </c>
      <c r="CE2055" s="80" cm="1">
        <f t="array" ref="CE2055">INDEX($K:$Q,ROW(),MATCH(CE$3,$K$2:$Q$2,0))/12</f>
        <v>-666.66666666666663</v>
      </c>
      <c r="CF2055" s="80" cm="1">
        <f t="array" ref="CF2055">INDEX($K:$Q,ROW(),MATCH(CF$3,$K$2:$Q$2,0))/12</f>
        <v>-666.66666666666663</v>
      </c>
      <c r="CG2055" s="80" cm="1">
        <f t="array" ref="CG2055">INDEX($K:$Q,ROW(),MATCH(CG$3,$K$2:$Q$2,0))/12</f>
        <v>-666.66666666666663</v>
      </c>
      <c r="CH2055" s="80" cm="1">
        <f t="array" ref="CH2055">INDEX($K:$Q,ROW(),MATCH(CH$3,$K$2:$Q$2,0))/12</f>
        <v>-666.66666666666663</v>
      </c>
      <c r="CI2055" s="80" cm="1">
        <f t="array" ref="CI2055">INDEX($K:$Q,ROW(),MATCH(CI$3,$K$2:$Q$2,0))/12</f>
        <v>-666.66666666666663</v>
      </c>
      <c r="CJ2055" s="80" cm="1">
        <f t="array" ref="CJ2055">INDEX($K:$Q,ROW(),MATCH(CJ$3,$K$2:$Q$2,0))/12</f>
        <v>-666.66666666666663</v>
      </c>
      <c r="CK2055" s="80" cm="1">
        <f t="array" ref="CK2055">INDEX($K:$Q,ROW(),MATCH(CK$3,$K$2:$Q$2,0))/12</f>
        <v>-666.66666666666663</v>
      </c>
      <c r="CL2055" s="80" cm="1">
        <f t="array" ref="CL2055">INDEX($K:$Q,ROW(),MATCH(CL$3,$K$2:$Q$2,0))/12</f>
        <v>-666.66666666666663</v>
      </c>
      <c r="CN2055" s="74"/>
      <c r="CO2055" s="80" t="e" cm="1">
        <f t="array" ref="CO2055">INDEX($K:$Q,ROW(),MATCH(CO$3,$K$2:$Q$2,0))/CO$5</f>
        <v>#N/A</v>
      </c>
      <c r="CP2055" s="80" t="e" cm="1">
        <f t="array" ref="CP2055">INDEX($K:$Q,ROW(),MATCH(CP$3,$K$2:$Q$2,0))/CP$5</f>
        <v>#N/A</v>
      </c>
      <c r="CQ2055" s="80" t="e" cm="1">
        <f t="array" ref="CQ2055">INDEX($K:$Q,ROW(),MATCH(CQ$3,$K$2:$Q$2,0))/CQ$5</f>
        <v>#N/A</v>
      </c>
      <c r="CR2055" s="80" t="e" cm="1">
        <f t="array" ref="CR2055">INDEX($K:$Q,ROW(),MATCH(CR$3,$K$2:$Q$2,0))/CR$5</f>
        <v>#N/A</v>
      </c>
      <c r="CS2055" s="80" t="e" cm="1">
        <f t="array" ref="CS2055">INDEX($K:$Q,ROW(),MATCH(CS$3,$K$2:$Q$2,0))/CS$5</f>
        <v>#N/A</v>
      </c>
      <c r="CT2055" s="80" t="e" cm="1">
        <f t="array" ref="CT2055">INDEX($K:$Q,ROW(),MATCH(CT$3,$K$2:$Q$2,0))/CT$5</f>
        <v>#N/A</v>
      </c>
      <c r="CU2055" s="80" t="e" cm="1">
        <f t="array" ref="CU2055">INDEX($K:$Q,ROW(),MATCH(CU$3,$K$2:$Q$2,0))/CU$5</f>
        <v>#N/A</v>
      </c>
      <c r="CV2055" s="80" t="e" cm="1">
        <f t="array" ref="CV2055">INDEX($K:$Q,ROW(),MATCH(CV$3,$K$2:$Q$2,0))/CV$5</f>
        <v>#N/A</v>
      </c>
      <c r="CW2055" s="80" t="e" cm="1">
        <f t="array" ref="CW2055">INDEX($K:$Q,ROW(),MATCH(CW$3,$K$2:$Q$2,0))/CW$5</f>
        <v>#N/A</v>
      </c>
      <c r="CX2055" s="80" t="e" cm="1">
        <f t="array" ref="CX2055">INDEX($K:$Q,ROW(),MATCH(CX$3,$K$2:$Q$2,0))/CX$5</f>
        <v>#N/A</v>
      </c>
      <c r="CY2055" s="80" t="e" cm="1">
        <f t="array" ref="CY2055">INDEX($K:$Q,ROW(),MATCH(CY$3,$K$2:$Q$2,0))/CL$5</f>
        <v>#N/A</v>
      </c>
      <c r="CZ2055" s="80" t="e" cm="1">
        <f t="array" ref="CZ2055">INDEX($K:$Q,ROW(),MATCH(CZ$3,$K$2:$Q$2,0))/CZ$5</f>
        <v>#N/A</v>
      </c>
      <c r="DA2055" s="80" t="e" cm="1">
        <f t="array" ref="DA2055">INDEX($K:$Q,ROW(),MATCH(DA$3,$K$2:$Q$2,0))/DA$5</f>
        <v>#N/A</v>
      </c>
      <c r="DB2055" s="80" t="e" cm="1">
        <f t="array" ref="DB2055">INDEX($K:$Q,ROW(),MATCH(DB$3,$K$2:$Q$2,0))/DB$5</f>
        <v>#N/A</v>
      </c>
      <c r="DC2055" s="80" t="e" cm="1">
        <f t="array" ref="DC2055">INDEX($K:$Q,ROW(),MATCH(DC$3,$K$2:$Q$2,0))/DC$5</f>
        <v>#N/A</v>
      </c>
      <c r="DD2055" s="80" t="e" cm="1">
        <f t="array" ref="DD2055">INDEX($K:$Q,ROW(),MATCH(DD$3,$K$2:$Q$2,0))/DD$5</f>
        <v>#N/A</v>
      </c>
      <c r="DE2055" s="80" t="e" cm="1">
        <f t="array" ref="DE2055">INDEX($K:$Q,ROW(),MATCH(DE$3,$K$2:$Q$2,0))/DE$5</f>
        <v>#N/A</v>
      </c>
      <c r="DF2055" s="80" t="e" cm="1">
        <f t="array" ref="DF2055">INDEX($K:$Q,ROW(),MATCH(DF$3,$K$2:$Q$2,0))/DF$5</f>
        <v>#N/A</v>
      </c>
      <c r="DG2055" s="80" t="e" cm="1">
        <f t="array" ref="DG2055">INDEX($K:$Q,ROW(),MATCH(DG$3,$K$2:$Q$2,0))/DG$5</f>
        <v>#N/A</v>
      </c>
      <c r="DH2055" s="80" t="e" cm="1">
        <f t="array" ref="DH2055">INDEX($K:$Q,ROW(),MATCH(DH$3,$K$2:$Q$2,0))/DH$5</f>
        <v>#N/A</v>
      </c>
      <c r="DI2055" s="80" t="e" cm="1">
        <f t="array" ref="DI2055">INDEX($K:$Q,ROW(),MATCH(DI$3,$K$2:$Q$2,0))/DI$5</f>
        <v>#N/A</v>
      </c>
      <c r="DJ2055" s="80" t="e" cm="1">
        <f t="array" ref="DJ2055">INDEX($K:$Q,ROW(),MATCH(DJ$3,$K$2:$Q$2,0))/DJ$5</f>
        <v>#N/A</v>
      </c>
      <c r="DK2055" s="80" t="e" cm="1">
        <f t="array" ref="DK2055">INDEX($K:$Q,ROW(),MATCH(DK$3,$K$2:$Q$2,0))/DK$5</f>
        <v>#N/A</v>
      </c>
      <c r="DL2055" s="80" t="e" cm="1">
        <f t="array" ref="DL2055">INDEX($K:$Q,ROW(),MATCH(DL$3,$K$2:$Q$2,0))/DL$5</f>
        <v>#N/A</v>
      </c>
    </row>
    <row r="2056" spans="2:116" x14ac:dyDescent="0.4">
      <c r="D2056" t="s">
        <v>564</v>
      </c>
      <c r="E2056" s="8" t="str">
        <f t="shared" si="3442"/>
        <v>2056 FAPPELIST-F</v>
      </c>
      <c r="G2056" s="141" t="s">
        <v>566</v>
      </c>
      <c r="K2056" s="23">
        <v>-16000</v>
      </c>
      <c r="L2056" s="23">
        <v>-16000</v>
      </c>
      <c r="M2056" s="23">
        <v>-16000</v>
      </c>
      <c r="N2056" s="23">
        <v>-16000</v>
      </c>
      <c r="O2056" s="23">
        <v>-16000</v>
      </c>
      <c r="P2056" s="23">
        <v>-16000</v>
      </c>
      <c r="S2056" s="80" cm="1">
        <f t="array" ref="S2056">INDEX($K:$Q,ROW(),MATCH(S$3,$K$2:$Q$2,0))/12</f>
        <v>-1333.3333333333333</v>
      </c>
      <c r="T2056" s="80" cm="1">
        <f t="array" ref="T2056">INDEX($K:$Q,ROW(),MATCH(T$3,$K$2:$Q$2,0))/12</f>
        <v>-1333.3333333333333</v>
      </c>
      <c r="U2056" s="80" cm="1">
        <f t="array" ref="U2056">INDEX($K:$Q,ROW(),MATCH(U$3,$K$2:$Q$2,0))/12</f>
        <v>-1333.3333333333333</v>
      </c>
      <c r="V2056" s="80" cm="1">
        <f t="array" ref="V2056">INDEX($K:$Q,ROW(),MATCH(V$3,$K$2:$Q$2,0))/12</f>
        <v>-1333.3333333333333</v>
      </c>
      <c r="W2056" s="80" cm="1">
        <f t="array" ref="W2056">INDEX($K:$Q,ROW(),MATCH(W$3,$K$2:$Q$2,0))/12</f>
        <v>-1333.3333333333333</v>
      </c>
      <c r="X2056" s="80" cm="1">
        <f t="array" ref="X2056">INDEX($K:$Q,ROW(),MATCH(X$3,$K$2:$Q$2,0))/12</f>
        <v>-1333.3333333333333</v>
      </c>
      <c r="Y2056" s="80" cm="1">
        <f t="array" ref="Y2056">INDEX($K:$Q,ROW(),MATCH(Y$3,$K$2:$Q$2,0))/12</f>
        <v>-1333.3333333333333</v>
      </c>
      <c r="Z2056" s="80" cm="1">
        <f t="array" ref="Z2056">INDEX($K:$Q,ROW(),MATCH(Z$3,$K$2:$Q$2,0))/12</f>
        <v>-1333.3333333333333</v>
      </c>
      <c r="AA2056" s="80" cm="1">
        <f t="array" ref="AA2056">INDEX($K:$Q,ROW(),MATCH(AA$3,$K$2:$Q$2,0))/12</f>
        <v>-1333.3333333333333</v>
      </c>
      <c r="AB2056" s="80" cm="1">
        <f t="array" ref="AB2056">INDEX($K:$Q,ROW(),MATCH(AB$3,$K$2:$Q$2,0))/12</f>
        <v>-1333.3333333333333</v>
      </c>
      <c r="AC2056" s="80" cm="1">
        <f t="array" ref="AC2056">INDEX($K:$Q,ROW(),MATCH(AC$3,$K$2:$Q$2,0))/12</f>
        <v>-1333.3333333333333</v>
      </c>
      <c r="AD2056" s="80" cm="1">
        <f t="array" ref="AD2056">INDEX($K:$Q,ROW(),MATCH(AD$3,$K$2:$Q$2,0))/12</f>
        <v>-1333.3333333333333</v>
      </c>
      <c r="AE2056" s="80" cm="1">
        <f t="array" ref="AE2056">INDEX($K:$Q,ROW(),MATCH(AE$3,$K$2:$Q$2,0))/12</f>
        <v>-1333.3333333333333</v>
      </c>
      <c r="AF2056" s="80" cm="1">
        <f t="array" ref="AF2056">INDEX($K:$Q,ROW(),MATCH(AF$3,$K$2:$Q$2,0))/12</f>
        <v>-1333.3333333333333</v>
      </c>
      <c r="AG2056" s="80" cm="1">
        <f t="array" ref="AG2056">INDEX($K:$Q,ROW(),MATCH(AG$3,$K$2:$Q$2,0))/12</f>
        <v>-1333.3333333333333</v>
      </c>
      <c r="AH2056" s="80" cm="1">
        <f t="array" ref="AH2056">INDEX($K:$Q,ROW(),MATCH(AH$3,$K$2:$Q$2,0))/12</f>
        <v>-1333.3333333333333</v>
      </c>
      <c r="AI2056" s="80" cm="1">
        <f t="array" ref="AI2056">INDEX($K:$Q,ROW(),MATCH(AI$3,$K$2:$Q$2,0))/12</f>
        <v>-1333.3333333333333</v>
      </c>
      <c r="AJ2056" s="80" cm="1">
        <f t="array" ref="AJ2056">INDEX($K:$Q,ROW(),MATCH(AJ$3,$K$2:$Q$2,0))/12</f>
        <v>-1333.3333333333333</v>
      </c>
      <c r="AK2056" s="80" cm="1">
        <f t="array" ref="AK2056">INDEX($K:$Q,ROW(),MATCH(AK$3,$K$2:$Q$2,0))/12</f>
        <v>-1333.3333333333333</v>
      </c>
      <c r="AL2056" s="80" cm="1">
        <f t="array" ref="AL2056">INDEX($K:$Q,ROW(),MATCH(AL$3,$K$2:$Q$2,0))/12</f>
        <v>-1333.3333333333333</v>
      </c>
      <c r="AM2056" s="80" cm="1">
        <f t="array" ref="AM2056">INDEX($K:$Q,ROW(),MATCH(AM$3,$K$2:$Q$2,0))/12</f>
        <v>-1333.3333333333333</v>
      </c>
      <c r="AN2056" s="80" cm="1">
        <f t="array" ref="AN2056">INDEX($K:$Q,ROW(),MATCH(AN$3,$K$2:$Q$2,0))/12</f>
        <v>-1333.3333333333333</v>
      </c>
      <c r="AO2056" s="80" cm="1">
        <f t="array" ref="AO2056">INDEX($K:$Q,ROW(),MATCH(AO$3,$K$2:$Q$2,0))/12</f>
        <v>-1333.3333333333333</v>
      </c>
      <c r="AP2056" s="80" cm="1">
        <f t="array" ref="AP2056">INDEX($K:$Q,ROW(),MATCH(AP$3,$K$2:$Q$2,0))/12</f>
        <v>-1333.3333333333333</v>
      </c>
      <c r="AQ2056" s="80" cm="1">
        <f t="array" ref="AQ2056">INDEX($K:$Q,ROW(),MATCH(AQ$3,$K$2:$Q$2,0))/12</f>
        <v>-1333.3333333333333</v>
      </c>
      <c r="AR2056" s="80" cm="1">
        <f t="array" ref="AR2056">INDEX($K:$Q,ROW(),MATCH(AR$3,$K$2:$Q$2,0))/12</f>
        <v>-1333.3333333333333</v>
      </c>
      <c r="AS2056" s="80" cm="1">
        <f t="array" ref="AS2056">INDEX($K:$Q,ROW(),MATCH(AS$3,$K$2:$Q$2,0))/12</f>
        <v>-1333.3333333333333</v>
      </c>
      <c r="AT2056" s="80" cm="1">
        <f t="array" ref="AT2056">INDEX($K:$Q,ROW(),MATCH(AT$3,$K$2:$Q$2,0))/12</f>
        <v>-1333.3333333333333</v>
      </c>
      <c r="AU2056" s="80" cm="1">
        <f t="array" ref="AU2056">INDEX($K:$Q,ROW(),MATCH(AU$3,$K$2:$Q$2,0))/12</f>
        <v>-1333.3333333333333</v>
      </c>
      <c r="AV2056" s="80" cm="1">
        <f t="array" ref="AV2056">INDEX($K:$Q,ROW(),MATCH(AV$3,$K$2:$Q$2,0))/12</f>
        <v>-1333.3333333333333</v>
      </c>
      <c r="AW2056" s="80" cm="1">
        <f t="array" ref="AW2056">INDEX($K:$Q,ROW(),MATCH(AW$3,$K$2:$Q$2,0))/12</f>
        <v>-1333.3333333333333</v>
      </c>
      <c r="AX2056" s="80" cm="1">
        <f t="array" ref="AX2056">INDEX($K:$Q,ROW(),MATCH(AX$3,$K$2:$Q$2,0))/12</f>
        <v>-1333.3333333333333</v>
      </c>
      <c r="AY2056" s="80" cm="1">
        <f t="array" ref="AY2056">INDEX($K:$Q,ROW(),MATCH(AY$3,$K$2:$Q$2,0))/12</f>
        <v>-1333.3333333333333</v>
      </c>
      <c r="AZ2056" s="80" cm="1">
        <f t="array" ref="AZ2056">INDEX($K:$Q,ROW(),MATCH(AZ$3,$K$2:$Q$2,0))/12</f>
        <v>-1333.3333333333333</v>
      </c>
      <c r="BA2056" s="80" cm="1">
        <f t="array" ref="BA2056">INDEX($K:$Q,ROW(),MATCH(BA$3,$K$2:$Q$2,0))/12</f>
        <v>-1333.3333333333333</v>
      </c>
      <c r="BB2056" s="80" cm="1">
        <f t="array" ref="BB2056">INDEX($K:$Q,ROW(),MATCH(BB$3,$K$2:$Q$2,0))/12</f>
        <v>-1333.3333333333333</v>
      </c>
      <c r="BC2056" s="80" cm="1">
        <f t="array" ref="BC2056">INDEX($K:$Q,ROW(),MATCH(BC$3,$K$2:$Q$2,0))/12</f>
        <v>-1333.3333333333333</v>
      </c>
      <c r="BD2056" s="80" cm="1">
        <f t="array" ref="BD2056">INDEX($K:$Q,ROW(),MATCH(BD$3,$K$2:$Q$2,0))/12</f>
        <v>-1333.3333333333333</v>
      </c>
      <c r="BE2056" s="80" cm="1">
        <f t="array" ref="BE2056">INDEX($K:$Q,ROW(),MATCH(BE$3,$K$2:$Q$2,0))/12</f>
        <v>-1333.3333333333333</v>
      </c>
      <c r="BF2056" s="80" cm="1">
        <f t="array" ref="BF2056">INDEX($K:$Q,ROW(),MATCH(BF$3,$K$2:$Q$2,0))/12</f>
        <v>-1333.3333333333333</v>
      </c>
      <c r="BG2056" s="80" cm="1">
        <f t="array" ref="BG2056">INDEX($K:$Q,ROW(),MATCH(BG$3,$K$2:$Q$2,0))/12</f>
        <v>-1333.3333333333333</v>
      </c>
      <c r="BH2056" s="80" cm="1">
        <f t="array" ref="BH2056">INDEX($K:$Q,ROW(),MATCH(BH$3,$K$2:$Q$2,0))/12</f>
        <v>-1333.3333333333333</v>
      </c>
      <c r="BI2056" s="80" cm="1">
        <f t="array" ref="BI2056">INDEX($K:$Q,ROW(),MATCH(BI$3,$K$2:$Q$2,0))/12</f>
        <v>-1333.3333333333333</v>
      </c>
      <c r="BJ2056" s="80" cm="1">
        <f t="array" ref="BJ2056">INDEX($K:$Q,ROW(),MATCH(BJ$3,$K$2:$Q$2,0))/12</f>
        <v>-1333.3333333333333</v>
      </c>
      <c r="BK2056" s="80" cm="1">
        <f t="array" ref="BK2056">INDEX($K:$Q,ROW(),MATCH(BK$3,$K$2:$Q$2,0))/12</f>
        <v>-1333.3333333333333</v>
      </c>
      <c r="BL2056" s="80" cm="1">
        <f t="array" ref="BL2056">INDEX($K:$Q,ROW(),MATCH(BL$3,$K$2:$Q$2,0))/12</f>
        <v>-1333.3333333333333</v>
      </c>
      <c r="BM2056" s="80" cm="1">
        <f t="array" ref="BM2056">INDEX($K:$Q,ROW(),MATCH(BM$3,$K$2:$Q$2,0))/12</f>
        <v>-1333.3333333333333</v>
      </c>
      <c r="BN2056" s="80" cm="1">
        <f t="array" ref="BN2056">INDEX($K:$Q,ROW(),MATCH(BN$3,$K$2:$Q$2,0))/12</f>
        <v>-1333.3333333333333</v>
      </c>
      <c r="BO2056" s="80" cm="1">
        <f t="array" ref="BO2056">INDEX($K:$Q,ROW(),MATCH(BO$3,$K$2:$Q$2,0))/12</f>
        <v>-1333.3333333333333</v>
      </c>
      <c r="BP2056" s="80" cm="1">
        <f t="array" ref="BP2056">INDEX($K:$Q,ROW(),MATCH(BP$3,$K$2:$Q$2,0))/12</f>
        <v>-1333.3333333333333</v>
      </c>
      <c r="BQ2056" s="80" cm="1">
        <f t="array" ref="BQ2056">INDEX($K:$Q,ROW(),MATCH(BQ$3,$K$2:$Q$2,0))/12</f>
        <v>-1333.3333333333333</v>
      </c>
      <c r="BR2056" s="80" cm="1">
        <f t="array" ref="BR2056">INDEX($K:$Q,ROW(),MATCH(BR$3,$K$2:$Q$2,0))/12</f>
        <v>-1333.3333333333333</v>
      </c>
      <c r="BS2056" s="80" cm="1">
        <f t="array" ref="BS2056">INDEX($K:$Q,ROW(),MATCH(BS$3,$K$2:$Q$2,0))/12</f>
        <v>-1333.3333333333333</v>
      </c>
      <c r="BT2056" s="80" cm="1">
        <f t="array" ref="BT2056">INDEX($K:$Q,ROW(),MATCH(BT$3,$K$2:$Q$2,0))/12</f>
        <v>-1333.3333333333333</v>
      </c>
      <c r="BU2056" s="80" cm="1">
        <f t="array" ref="BU2056">INDEX($K:$Q,ROW(),MATCH(BU$3,$K$2:$Q$2,0))/12</f>
        <v>-1333.3333333333333</v>
      </c>
      <c r="BV2056" s="80" cm="1">
        <f t="array" ref="BV2056">INDEX($K:$Q,ROW(),MATCH(BV$3,$K$2:$Q$2,0))/12</f>
        <v>-1333.3333333333333</v>
      </c>
      <c r="BW2056" s="80" cm="1">
        <f t="array" ref="BW2056">INDEX($K:$Q,ROW(),MATCH(BW$3,$K$2:$Q$2,0))/12</f>
        <v>-1333.3333333333333</v>
      </c>
      <c r="BX2056" s="80" cm="1">
        <f t="array" ref="BX2056">INDEX($K:$Q,ROW(),MATCH(BX$3,$K$2:$Q$2,0))/12</f>
        <v>-1333.3333333333333</v>
      </c>
      <c r="BY2056" s="80" cm="1">
        <f t="array" ref="BY2056">INDEX($K:$Q,ROW(),MATCH(BY$3,$K$2:$Q$2,0))/12</f>
        <v>-1333.3333333333333</v>
      </c>
      <c r="BZ2056" s="80" cm="1">
        <f t="array" ref="BZ2056">INDEX($K:$Q,ROW(),MATCH(BZ$3,$K$2:$Q$2,0))/12</f>
        <v>-1333.3333333333333</v>
      </c>
      <c r="CA2056" s="80" cm="1">
        <f t="array" ref="CA2056">INDEX($K:$Q,ROW(),MATCH(CA$3,$K$2:$Q$2,0))/12</f>
        <v>-1333.3333333333333</v>
      </c>
      <c r="CB2056" s="80" cm="1">
        <f t="array" ref="CB2056">INDEX($K:$Q,ROW(),MATCH(CB$3,$K$2:$Q$2,0))/12</f>
        <v>-1333.3333333333333</v>
      </c>
      <c r="CC2056" s="80" cm="1">
        <f t="array" ref="CC2056">INDEX($K:$Q,ROW(),MATCH(CC$3,$K$2:$Q$2,0))/12</f>
        <v>-1333.3333333333333</v>
      </c>
      <c r="CD2056" s="80" cm="1">
        <f t="array" ref="CD2056">INDEX($K:$Q,ROW(),MATCH(CD$3,$K$2:$Q$2,0))/12</f>
        <v>-1333.3333333333333</v>
      </c>
      <c r="CE2056" s="80" cm="1">
        <f t="array" ref="CE2056">INDEX($K:$Q,ROW(),MATCH(CE$3,$K$2:$Q$2,0))/12</f>
        <v>-1333.3333333333333</v>
      </c>
      <c r="CF2056" s="80" cm="1">
        <f t="array" ref="CF2056">INDEX($K:$Q,ROW(),MATCH(CF$3,$K$2:$Q$2,0))/12</f>
        <v>-1333.3333333333333</v>
      </c>
      <c r="CG2056" s="80" cm="1">
        <f t="array" ref="CG2056">INDEX($K:$Q,ROW(),MATCH(CG$3,$K$2:$Q$2,0))/12</f>
        <v>-1333.3333333333333</v>
      </c>
      <c r="CH2056" s="80" cm="1">
        <f t="array" ref="CH2056">INDEX($K:$Q,ROW(),MATCH(CH$3,$K$2:$Q$2,0))/12</f>
        <v>-1333.3333333333333</v>
      </c>
      <c r="CI2056" s="80" cm="1">
        <f t="array" ref="CI2056">INDEX($K:$Q,ROW(),MATCH(CI$3,$K$2:$Q$2,0))/12</f>
        <v>-1333.3333333333333</v>
      </c>
      <c r="CJ2056" s="80" cm="1">
        <f t="array" ref="CJ2056">INDEX($K:$Q,ROW(),MATCH(CJ$3,$K$2:$Q$2,0))/12</f>
        <v>-1333.3333333333333</v>
      </c>
      <c r="CK2056" s="80" cm="1">
        <f t="array" ref="CK2056">INDEX($K:$Q,ROW(),MATCH(CK$3,$K$2:$Q$2,0))/12</f>
        <v>-1333.3333333333333</v>
      </c>
      <c r="CL2056" s="80" cm="1">
        <f t="array" ref="CL2056">INDEX($K:$Q,ROW(),MATCH(CL$3,$K$2:$Q$2,0))/12</f>
        <v>-1333.3333333333333</v>
      </c>
      <c r="CN2056" s="74"/>
      <c r="CO2056" s="80" t="e" cm="1">
        <f t="array" ref="CO2056">INDEX($K:$Q,ROW(),MATCH(CO$3,$K$2:$Q$2,0))/CO$5</f>
        <v>#N/A</v>
      </c>
      <c r="CP2056" s="80" t="e" cm="1">
        <f t="array" ref="CP2056">INDEX($K:$Q,ROW(),MATCH(CP$3,$K$2:$Q$2,0))/CP$5</f>
        <v>#N/A</v>
      </c>
      <c r="CQ2056" s="80" t="e" cm="1">
        <f t="array" ref="CQ2056">INDEX($K:$Q,ROW(),MATCH(CQ$3,$K$2:$Q$2,0))/CQ$5</f>
        <v>#N/A</v>
      </c>
      <c r="CR2056" s="80" t="e" cm="1">
        <f t="array" ref="CR2056">INDEX($K:$Q,ROW(),MATCH(CR$3,$K$2:$Q$2,0))/CR$5</f>
        <v>#N/A</v>
      </c>
      <c r="CS2056" s="80" t="e" cm="1">
        <f t="array" ref="CS2056">INDEX($K:$Q,ROW(),MATCH(CS$3,$K$2:$Q$2,0))/CS$5</f>
        <v>#N/A</v>
      </c>
      <c r="CT2056" s="80" t="e" cm="1">
        <f t="array" ref="CT2056">INDEX($K:$Q,ROW(),MATCH(CT$3,$K$2:$Q$2,0))/CT$5</f>
        <v>#N/A</v>
      </c>
      <c r="CU2056" s="80" t="e" cm="1">
        <f t="array" ref="CU2056">INDEX($K:$Q,ROW(),MATCH(CU$3,$K$2:$Q$2,0))/CU$5</f>
        <v>#N/A</v>
      </c>
      <c r="CV2056" s="80" t="e" cm="1">
        <f t="array" ref="CV2056">INDEX($K:$Q,ROW(),MATCH(CV$3,$K$2:$Q$2,0))/CV$5</f>
        <v>#N/A</v>
      </c>
      <c r="CW2056" s="80" t="e" cm="1">
        <f t="array" ref="CW2056">INDEX($K:$Q,ROW(),MATCH(CW$3,$K$2:$Q$2,0))/CW$5</f>
        <v>#N/A</v>
      </c>
      <c r="CX2056" s="80" t="e" cm="1">
        <f t="array" ref="CX2056">INDEX($K:$Q,ROW(),MATCH(CX$3,$K$2:$Q$2,0))/CX$5</f>
        <v>#N/A</v>
      </c>
      <c r="CY2056" s="80" t="e" cm="1">
        <f t="array" ref="CY2056">INDEX($K:$Q,ROW(),MATCH(CY$3,$K$2:$Q$2,0))/CL$5</f>
        <v>#N/A</v>
      </c>
      <c r="CZ2056" s="80" t="e" cm="1">
        <f t="array" ref="CZ2056">INDEX($K:$Q,ROW(),MATCH(CZ$3,$K$2:$Q$2,0))/CZ$5</f>
        <v>#N/A</v>
      </c>
      <c r="DA2056" s="80" t="e" cm="1">
        <f t="array" ref="DA2056">INDEX($K:$Q,ROW(),MATCH(DA$3,$K$2:$Q$2,0))/DA$5</f>
        <v>#N/A</v>
      </c>
      <c r="DB2056" s="80" t="e" cm="1">
        <f t="array" ref="DB2056">INDEX($K:$Q,ROW(),MATCH(DB$3,$K$2:$Q$2,0))/DB$5</f>
        <v>#N/A</v>
      </c>
      <c r="DC2056" s="80" t="e" cm="1">
        <f t="array" ref="DC2056">INDEX($K:$Q,ROW(),MATCH(DC$3,$K$2:$Q$2,0))/DC$5</f>
        <v>#N/A</v>
      </c>
      <c r="DD2056" s="80" t="e" cm="1">
        <f t="array" ref="DD2056">INDEX($K:$Q,ROW(),MATCH(DD$3,$K$2:$Q$2,0))/DD$5</f>
        <v>#N/A</v>
      </c>
      <c r="DE2056" s="80" t="e" cm="1">
        <f t="array" ref="DE2056">INDEX($K:$Q,ROW(),MATCH(DE$3,$K$2:$Q$2,0))/DE$5</f>
        <v>#N/A</v>
      </c>
      <c r="DF2056" s="80" t="e" cm="1">
        <f t="array" ref="DF2056">INDEX($K:$Q,ROW(),MATCH(DF$3,$K$2:$Q$2,0))/DF$5</f>
        <v>#N/A</v>
      </c>
      <c r="DG2056" s="80" t="e" cm="1">
        <f t="array" ref="DG2056">INDEX($K:$Q,ROW(),MATCH(DG$3,$K$2:$Q$2,0))/DG$5</f>
        <v>#N/A</v>
      </c>
      <c r="DH2056" s="80" t="e" cm="1">
        <f t="array" ref="DH2056">INDEX($K:$Q,ROW(),MATCH(DH$3,$K$2:$Q$2,0))/DH$5</f>
        <v>#N/A</v>
      </c>
      <c r="DI2056" s="80" t="e" cm="1">
        <f t="array" ref="DI2056">INDEX($K:$Q,ROW(),MATCH(DI$3,$K$2:$Q$2,0))/DI$5</f>
        <v>#N/A</v>
      </c>
      <c r="DJ2056" s="80" t="e" cm="1">
        <f t="array" ref="DJ2056">INDEX($K:$Q,ROW(),MATCH(DJ$3,$K$2:$Q$2,0))/DJ$5</f>
        <v>#N/A</v>
      </c>
      <c r="DK2056" s="80" t="e" cm="1">
        <f t="array" ref="DK2056">INDEX($K:$Q,ROW(),MATCH(DK$3,$K$2:$Q$2,0))/DK$5</f>
        <v>#N/A</v>
      </c>
      <c r="DL2056" s="80" t="e" cm="1">
        <f t="array" ref="DL2056">INDEX($K:$Q,ROW(),MATCH(DL$3,$K$2:$Q$2,0))/DL$5</f>
        <v>#N/A</v>
      </c>
    </row>
    <row r="2057" spans="2:116" x14ac:dyDescent="0.4">
      <c r="D2057" t="s">
        <v>564</v>
      </c>
      <c r="E2057" s="8" t="str">
        <f t="shared" si="3442"/>
        <v>2057 FAPPELIST-F</v>
      </c>
      <c r="G2057" s="141" t="s">
        <v>567</v>
      </c>
      <c r="K2057" s="23">
        <v>-32000</v>
      </c>
      <c r="L2057" s="23">
        <v>-32000</v>
      </c>
      <c r="M2057" s="23">
        <v>-32000</v>
      </c>
      <c r="N2057" s="23">
        <v>-32000</v>
      </c>
      <c r="O2057" s="23">
        <v>-32000</v>
      </c>
      <c r="P2057" s="23">
        <v>-32000</v>
      </c>
      <c r="S2057" s="80" cm="1">
        <f t="array" ref="S2057">INDEX($K:$Q,ROW(),MATCH(S$3,$K$2:$Q$2,0))/12</f>
        <v>-2666.6666666666665</v>
      </c>
      <c r="T2057" s="80" cm="1">
        <f t="array" ref="T2057">INDEX($K:$Q,ROW(),MATCH(T$3,$K$2:$Q$2,0))/12</f>
        <v>-2666.6666666666665</v>
      </c>
      <c r="U2057" s="80" cm="1">
        <f t="array" ref="U2057">INDEX($K:$Q,ROW(),MATCH(U$3,$K$2:$Q$2,0))/12</f>
        <v>-2666.6666666666665</v>
      </c>
      <c r="V2057" s="80" cm="1">
        <f t="array" ref="V2057">INDEX($K:$Q,ROW(),MATCH(V$3,$K$2:$Q$2,0))/12</f>
        <v>-2666.6666666666665</v>
      </c>
      <c r="W2057" s="80" cm="1">
        <f t="array" ref="W2057">INDEX($K:$Q,ROW(),MATCH(W$3,$K$2:$Q$2,0))/12</f>
        <v>-2666.6666666666665</v>
      </c>
      <c r="X2057" s="80" cm="1">
        <f t="array" ref="X2057">INDEX($K:$Q,ROW(),MATCH(X$3,$K$2:$Q$2,0))/12</f>
        <v>-2666.6666666666665</v>
      </c>
      <c r="Y2057" s="80" cm="1">
        <f t="array" ref="Y2057">INDEX($K:$Q,ROW(),MATCH(Y$3,$K$2:$Q$2,0))/12</f>
        <v>-2666.6666666666665</v>
      </c>
      <c r="Z2057" s="80" cm="1">
        <f t="array" ref="Z2057">INDEX($K:$Q,ROW(),MATCH(Z$3,$K$2:$Q$2,0))/12</f>
        <v>-2666.6666666666665</v>
      </c>
      <c r="AA2057" s="80" cm="1">
        <f t="array" ref="AA2057">INDEX($K:$Q,ROW(),MATCH(AA$3,$K$2:$Q$2,0))/12</f>
        <v>-2666.6666666666665</v>
      </c>
      <c r="AB2057" s="80" cm="1">
        <f t="array" ref="AB2057">INDEX($K:$Q,ROW(),MATCH(AB$3,$K$2:$Q$2,0))/12</f>
        <v>-2666.6666666666665</v>
      </c>
      <c r="AC2057" s="80" cm="1">
        <f t="array" ref="AC2057">INDEX($K:$Q,ROW(),MATCH(AC$3,$K$2:$Q$2,0))/12</f>
        <v>-2666.6666666666665</v>
      </c>
      <c r="AD2057" s="80" cm="1">
        <f t="array" ref="AD2057">INDEX($K:$Q,ROW(),MATCH(AD$3,$K$2:$Q$2,0))/12</f>
        <v>-2666.6666666666665</v>
      </c>
      <c r="AE2057" s="80" cm="1">
        <f t="array" ref="AE2057">INDEX($K:$Q,ROW(),MATCH(AE$3,$K$2:$Q$2,0))/12</f>
        <v>-2666.6666666666665</v>
      </c>
      <c r="AF2057" s="80" cm="1">
        <f t="array" ref="AF2057">INDEX($K:$Q,ROW(),MATCH(AF$3,$K$2:$Q$2,0))/12</f>
        <v>-2666.6666666666665</v>
      </c>
      <c r="AG2057" s="80" cm="1">
        <f t="array" ref="AG2057">INDEX($K:$Q,ROW(),MATCH(AG$3,$K$2:$Q$2,0))/12</f>
        <v>-2666.6666666666665</v>
      </c>
      <c r="AH2057" s="80" cm="1">
        <f t="array" ref="AH2057">INDEX($K:$Q,ROW(),MATCH(AH$3,$K$2:$Q$2,0))/12</f>
        <v>-2666.6666666666665</v>
      </c>
      <c r="AI2057" s="80" cm="1">
        <f t="array" ref="AI2057">INDEX($K:$Q,ROW(),MATCH(AI$3,$K$2:$Q$2,0))/12</f>
        <v>-2666.6666666666665</v>
      </c>
      <c r="AJ2057" s="80" cm="1">
        <f t="array" ref="AJ2057">INDEX($K:$Q,ROW(),MATCH(AJ$3,$K$2:$Q$2,0))/12</f>
        <v>-2666.6666666666665</v>
      </c>
      <c r="AK2057" s="80" cm="1">
        <f t="array" ref="AK2057">INDEX($K:$Q,ROW(),MATCH(AK$3,$K$2:$Q$2,0))/12</f>
        <v>-2666.6666666666665</v>
      </c>
      <c r="AL2057" s="80" cm="1">
        <f t="array" ref="AL2057">INDEX($K:$Q,ROW(),MATCH(AL$3,$K$2:$Q$2,0))/12</f>
        <v>-2666.6666666666665</v>
      </c>
      <c r="AM2057" s="80" cm="1">
        <f t="array" ref="AM2057">INDEX($K:$Q,ROW(),MATCH(AM$3,$K$2:$Q$2,0))/12</f>
        <v>-2666.6666666666665</v>
      </c>
      <c r="AN2057" s="80" cm="1">
        <f t="array" ref="AN2057">INDEX($K:$Q,ROW(),MATCH(AN$3,$K$2:$Q$2,0))/12</f>
        <v>-2666.6666666666665</v>
      </c>
      <c r="AO2057" s="80" cm="1">
        <f t="array" ref="AO2057">INDEX($K:$Q,ROW(),MATCH(AO$3,$K$2:$Q$2,0))/12</f>
        <v>-2666.6666666666665</v>
      </c>
      <c r="AP2057" s="80" cm="1">
        <f t="array" ref="AP2057">INDEX($K:$Q,ROW(),MATCH(AP$3,$K$2:$Q$2,0))/12</f>
        <v>-2666.6666666666665</v>
      </c>
      <c r="AQ2057" s="80" cm="1">
        <f t="array" ref="AQ2057">INDEX($K:$Q,ROW(),MATCH(AQ$3,$K$2:$Q$2,0))/12</f>
        <v>-2666.6666666666665</v>
      </c>
      <c r="AR2057" s="80" cm="1">
        <f t="array" ref="AR2057">INDEX($K:$Q,ROW(),MATCH(AR$3,$K$2:$Q$2,0))/12</f>
        <v>-2666.6666666666665</v>
      </c>
      <c r="AS2057" s="80" cm="1">
        <f t="array" ref="AS2057">INDEX($K:$Q,ROW(),MATCH(AS$3,$K$2:$Q$2,0))/12</f>
        <v>-2666.6666666666665</v>
      </c>
      <c r="AT2057" s="80" cm="1">
        <f t="array" ref="AT2057">INDEX($K:$Q,ROW(),MATCH(AT$3,$K$2:$Q$2,0))/12</f>
        <v>-2666.6666666666665</v>
      </c>
      <c r="AU2057" s="80" cm="1">
        <f t="array" ref="AU2057">INDEX($K:$Q,ROW(),MATCH(AU$3,$K$2:$Q$2,0))/12</f>
        <v>-2666.6666666666665</v>
      </c>
      <c r="AV2057" s="80" cm="1">
        <f t="array" ref="AV2057">INDEX($K:$Q,ROW(),MATCH(AV$3,$K$2:$Q$2,0))/12</f>
        <v>-2666.6666666666665</v>
      </c>
      <c r="AW2057" s="80" cm="1">
        <f t="array" ref="AW2057">INDEX($K:$Q,ROW(),MATCH(AW$3,$K$2:$Q$2,0))/12</f>
        <v>-2666.6666666666665</v>
      </c>
      <c r="AX2057" s="80" cm="1">
        <f t="array" ref="AX2057">INDEX($K:$Q,ROW(),MATCH(AX$3,$K$2:$Q$2,0))/12</f>
        <v>-2666.6666666666665</v>
      </c>
      <c r="AY2057" s="80" cm="1">
        <f t="array" ref="AY2057">INDEX($K:$Q,ROW(),MATCH(AY$3,$K$2:$Q$2,0))/12</f>
        <v>-2666.6666666666665</v>
      </c>
      <c r="AZ2057" s="80" cm="1">
        <f t="array" ref="AZ2057">INDEX($K:$Q,ROW(),MATCH(AZ$3,$K$2:$Q$2,0))/12</f>
        <v>-2666.6666666666665</v>
      </c>
      <c r="BA2057" s="80" cm="1">
        <f t="array" ref="BA2057">INDEX($K:$Q,ROW(),MATCH(BA$3,$K$2:$Q$2,0))/12</f>
        <v>-2666.6666666666665</v>
      </c>
      <c r="BB2057" s="80" cm="1">
        <f t="array" ref="BB2057">INDEX($K:$Q,ROW(),MATCH(BB$3,$K$2:$Q$2,0))/12</f>
        <v>-2666.6666666666665</v>
      </c>
      <c r="BC2057" s="80" cm="1">
        <f t="array" ref="BC2057">INDEX($K:$Q,ROW(),MATCH(BC$3,$K$2:$Q$2,0))/12</f>
        <v>-2666.6666666666665</v>
      </c>
      <c r="BD2057" s="80" cm="1">
        <f t="array" ref="BD2057">INDEX($K:$Q,ROW(),MATCH(BD$3,$K$2:$Q$2,0))/12</f>
        <v>-2666.6666666666665</v>
      </c>
      <c r="BE2057" s="80" cm="1">
        <f t="array" ref="BE2057">INDEX($K:$Q,ROW(),MATCH(BE$3,$K$2:$Q$2,0))/12</f>
        <v>-2666.6666666666665</v>
      </c>
      <c r="BF2057" s="80" cm="1">
        <f t="array" ref="BF2057">INDEX($K:$Q,ROW(),MATCH(BF$3,$K$2:$Q$2,0))/12</f>
        <v>-2666.6666666666665</v>
      </c>
      <c r="BG2057" s="80" cm="1">
        <f t="array" ref="BG2057">INDEX($K:$Q,ROW(),MATCH(BG$3,$K$2:$Q$2,0))/12</f>
        <v>-2666.6666666666665</v>
      </c>
      <c r="BH2057" s="80" cm="1">
        <f t="array" ref="BH2057">INDEX($K:$Q,ROW(),MATCH(BH$3,$K$2:$Q$2,0))/12</f>
        <v>-2666.6666666666665</v>
      </c>
      <c r="BI2057" s="80" cm="1">
        <f t="array" ref="BI2057">INDEX($K:$Q,ROW(),MATCH(BI$3,$K$2:$Q$2,0))/12</f>
        <v>-2666.6666666666665</v>
      </c>
      <c r="BJ2057" s="80" cm="1">
        <f t="array" ref="BJ2057">INDEX($K:$Q,ROW(),MATCH(BJ$3,$K$2:$Q$2,0))/12</f>
        <v>-2666.6666666666665</v>
      </c>
      <c r="BK2057" s="80" cm="1">
        <f t="array" ref="BK2057">INDEX($K:$Q,ROW(),MATCH(BK$3,$K$2:$Q$2,0))/12</f>
        <v>-2666.6666666666665</v>
      </c>
      <c r="BL2057" s="80" cm="1">
        <f t="array" ref="BL2057">INDEX($K:$Q,ROW(),MATCH(BL$3,$K$2:$Q$2,0))/12</f>
        <v>-2666.6666666666665</v>
      </c>
      <c r="BM2057" s="80" cm="1">
        <f t="array" ref="BM2057">INDEX($K:$Q,ROW(),MATCH(BM$3,$K$2:$Q$2,0))/12</f>
        <v>-2666.6666666666665</v>
      </c>
      <c r="BN2057" s="80" cm="1">
        <f t="array" ref="BN2057">INDEX($K:$Q,ROW(),MATCH(BN$3,$K$2:$Q$2,0))/12</f>
        <v>-2666.6666666666665</v>
      </c>
      <c r="BO2057" s="80" cm="1">
        <f t="array" ref="BO2057">INDEX($K:$Q,ROW(),MATCH(BO$3,$K$2:$Q$2,0))/12</f>
        <v>-2666.6666666666665</v>
      </c>
      <c r="BP2057" s="80" cm="1">
        <f t="array" ref="BP2057">INDEX($K:$Q,ROW(),MATCH(BP$3,$K$2:$Q$2,0))/12</f>
        <v>-2666.6666666666665</v>
      </c>
      <c r="BQ2057" s="80" cm="1">
        <f t="array" ref="BQ2057">INDEX($K:$Q,ROW(),MATCH(BQ$3,$K$2:$Q$2,0))/12</f>
        <v>-2666.6666666666665</v>
      </c>
      <c r="BR2057" s="80" cm="1">
        <f t="array" ref="BR2057">INDEX($K:$Q,ROW(),MATCH(BR$3,$K$2:$Q$2,0))/12</f>
        <v>-2666.6666666666665</v>
      </c>
      <c r="BS2057" s="80" cm="1">
        <f t="array" ref="BS2057">INDEX($K:$Q,ROW(),MATCH(BS$3,$K$2:$Q$2,0))/12</f>
        <v>-2666.6666666666665</v>
      </c>
      <c r="BT2057" s="80" cm="1">
        <f t="array" ref="BT2057">INDEX($K:$Q,ROW(),MATCH(BT$3,$K$2:$Q$2,0))/12</f>
        <v>-2666.6666666666665</v>
      </c>
      <c r="BU2057" s="80" cm="1">
        <f t="array" ref="BU2057">INDEX($K:$Q,ROW(),MATCH(BU$3,$K$2:$Q$2,0))/12</f>
        <v>-2666.6666666666665</v>
      </c>
      <c r="BV2057" s="80" cm="1">
        <f t="array" ref="BV2057">INDEX($K:$Q,ROW(),MATCH(BV$3,$K$2:$Q$2,0))/12</f>
        <v>-2666.6666666666665</v>
      </c>
      <c r="BW2057" s="80" cm="1">
        <f t="array" ref="BW2057">INDEX($K:$Q,ROW(),MATCH(BW$3,$K$2:$Q$2,0))/12</f>
        <v>-2666.6666666666665</v>
      </c>
      <c r="BX2057" s="80" cm="1">
        <f t="array" ref="BX2057">INDEX($K:$Q,ROW(),MATCH(BX$3,$K$2:$Q$2,0))/12</f>
        <v>-2666.6666666666665</v>
      </c>
      <c r="BY2057" s="80" cm="1">
        <f t="array" ref="BY2057">INDEX($K:$Q,ROW(),MATCH(BY$3,$K$2:$Q$2,0))/12</f>
        <v>-2666.6666666666665</v>
      </c>
      <c r="BZ2057" s="80" cm="1">
        <f t="array" ref="BZ2057">INDEX($K:$Q,ROW(),MATCH(BZ$3,$K$2:$Q$2,0))/12</f>
        <v>-2666.6666666666665</v>
      </c>
      <c r="CA2057" s="80" cm="1">
        <f t="array" ref="CA2057">INDEX($K:$Q,ROW(),MATCH(CA$3,$K$2:$Q$2,0))/12</f>
        <v>-2666.6666666666665</v>
      </c>
      <c r="CB2057" s="80" cm="1">
        <f t="array" ref="CB2057">INDEX($K:$Q,ROW(),MATCH(CB$3,$K$2:$Q$2,0))/12</f>
        <v>-2666.6666666666665</v>
      </c>
      <c r="CC2057" s="80" cm="1">
        <f t="array" ref="CC2057">INDEX($K:$Q,ROW(),MATCH(CC$3,$K$2:$Q$2,0))/12</f>
        <v>-2666.6666666666665</v>
      </c>
      <c r="CD2057" s="80" cm="1">
        <f t="array" ref="CD2057">INDEX($K:$Q,ROW(),MATCH(CD$3,$K$2:$Q$2,0))/12</f>
        <v>-2666.6666666666665</v>
      </c>
      <c r="CE2057" s="80" cm="1">
        <f t="array" ref="CE2057">INDEX($K:$Q,ROW(),MATCH(CE$3,$K$2:$Q$2,0))/12</f>
        <v>-2666.6666666666665</v>
      </c>
      <c r="CF2057" s="80" cm="1">
        <f t="array" ref="CF2057">INDEX($K:$Q,ROW(),MATCH(CF$3,$K$2:$Q$2,0))/12</f>
        <v>-2666.6666666666665</v>
      </c>
      <c r="CG2057" s="80" cm="1">
        <f t="array" ref="CG2057">INDEX($K:$Q,ROW(),MATCH(CG$3,$K$2:$Q$2,0))/12</f>
        <v>-2666.6666666666665</v>
      </c>
      <c r="CH2057" s="80" cm="1">
        <f t="array" ref="CH2057">INDEX($K:$Q,ROW(),MATCH(CH$3,$K$2:$Q$2,0))/12</f>
        <v>-2666.6666666666665</v>
      </c>
      <c r="CI2057" s="80" cm="1">
        <f t="array" ref="CI2057">INDEX($K:$Q,ROW(),MATCH(CI$3,$K$2:$Q$2,0))/12</f>
        <v>-2666.6666666666665</v>
      </c>
      <c r="CJ2057" s="80" cm="1">
        <f t="array" ref="CJ2057">INDEX($K:$Q,ROW(),MATCH(CJ$3,$K$2:$Q$2,0))/12</f>
        <v>-2666.6666666666665</v>
      </c>
      <c r="CK2057" s="80" cm="1">
        <f t="array" ref="CK2057">INDEX($K:$Q,ROW(),MATCH(CK$3,$K$2:$Q$2,0))/12</f>
        <v>-2666.6666666666665</v>
      </c>
      <c r="CL2057" s="80" cm="1">
        <f t="array" ref="CL2057">INDEX($K:$Q,ROW(),MATCH(CL$3,$K$2:$Q$2,0))/12</f>
        <v>-2666.6666666666665</v>
      </c>
      <c r="CN2057" s="74"/>
      <c r="CO2057" s="80" t="e" cm="1">
        <f t="array" ref="CO2057">INDEX($K:$Q,ROW(),MATCH(CO$3,$K$2:$Q$2,0))/CO$5</f>
        <v>#N/A</v>
      </c>
      <c r="CP2057" s="80" t="e" cm="1">
        <f t="array" ref="CP2057">INDEX($K:$Q,ROW(),MATCH(CP$3,$K$2:$Q$2,0))/CP$5</f>
        <v>#N/A</v>
      </c>
      <c r="CQ2057" s="80" t="e" cm="1">
        <f t="array" ref="CQ2057">INDEX($K:$Q,ROW(),MATCH(CQ$3,$K$2:$Q$2,0))/CQ$5</f>
        <v>#N/A</v>
      </c>
      <c r="CR2057" s="80" t="e" cm="1">
        <f t="array" ref="CR2057">INDEX($K:$Q,ROW(),MATCH(CR$3,$K$2:$Q$2,0))/CR$5</f>
        <v>#N/A</v>
      </c>
      <c r="CS2057" s="80" t="e" cm="1">
        <f t="array" ref="CS2057">INDEX($K:$Q,ROW(),MATCH(CS$3,$K$2:$Q$2,0))/CS$5</f>
        <v>#N/A</v>
      </c>
      <c r="CT2057" s="80" t="e" cm="1">
        <f t="array" ref="CT2057">INDEX($K:$Q,ROW(),MATCH(CT$3,$K$2:$Q$2,0))/CT$5</f>
        <v>#N/A</v>
      </c>
      <c r="CU2057" s="80" t="e" cm="1">
        <f t="array" ref="CU2057">INDEX($K:$Q,ROW(),MATCH(CU$3,$K$2:$Q$2,0))/CU$5</f>
        <v>#N/A</v>
      </c>
      <c r="CV2057" s="80" t="e" cm="1">
        <f t="array" ref="CV2057">INDEX($K:$Q,ROW(),MATCH(CV$3,$K$2:$Q$2,0))/CV$5</f>
        <v>#N/A</v>
      </c>
      <c r="CW2057" s="80" t="e" cm="1">
        <f t="array" ref="CW2057">INDEX($K:$Q,ROW(),MATCH(CW$3,$K$2:$Q$2,0))/CW$5</f>
        <v>#N/A</v>
      </c>
      <c r="CX2057" s="80" t="e" cm="1">
        <f t="array" ref="CX2057">INDEX($K:$Q,ROW(),MATCH(CX$3,$K$2:$Q$2,0))/CX$5</f>
        <v>#N/A</v>
      </c>
      <c r="CY2057" s="80" t="e" cm="1">
        <f t="array" ref="CY2057">INDEX($K:$Q,ROW(),MATCH(CY$3,$K$2:$Q$2,0))/CL$5</f>
        <v>#N/A</v>
      </c>
      <c r="CZ2057" s="80" t="e" cm="1">
        <f t="array" ref="CZ2057">INDEX($K:$Q,ROW(),MATCH(CZ$3,$K$2:$Q$2,0))/CZ$5</f>
        <v>#N/A</v>
      </c>
      <c r="DA2057" s="80" t="e" cm="1">
        <f t="array" ref="DA2057">INDEX($K:$Q,ROW(),MATCH(DA$3,$K$2:$Q$2,0))/DA$5</f>
        <v>#N/A</v>
      </c>
      <c r="DB2057" s="80" t="e" cm="1">
        <f t="array" ref="DB2057">INDEX($K:$Q,ROW(),MATCH(DB$3,$K$2:$Q$2,0))/DB$5</f>
        <v>#N/A</v>
      </c>
      <c r="DC2057" s="80" t="e" cm="1">
        <f t="array" ref="DC2057">INDEX($K:$Q,ROW(),MATCH(DC$3,$K$2:$Q$2,0))/DC$5</f>
        <v>#N/A</v>
      </c>
      <c r="DD2057" s="80" t="e" cm="1">
        <f t="array" ref="DD2057">INDEX($K:$Q,ROW(),MATCH(DD$3,$K$2:$Q$2,0))/DD$5</f>
        <v>#N/A</v>
      </c>
      <c r="DE2057" s="80" t="e" cm="1">
        <f t="array" ref="DE2057">INDEX($K:$Q,ROW(),MATCH(DE$3,$K$2:$Q$2,0))/DE$5</f>
        <v>#N/A</v>
      </c>
      <c r="DF2057" s="80" t="e" cm="1">
        <f t="array" ref="DF2057">INDEX($K:$Q,ROW(),MATCH(DF$3,$K$2:$Q$2,0))/DF$5</f>
        <v>#N/A</v>
      </c>
      <c r="DG2057" s="80" t="e" cm="1">
        <f t="array" ref="DG2057">INDEX($K:$Q,ROW(),MATCH(DG$3,$K$2:$Q$2,0))/DG$5</f>
        <v>#N/A</v>
      </c>
      <c r="DH2057" s="80" t="e" cm="1">
        <f t="array" ref="DH2057">INDEX($K:$Q,ROW(),MATCH(DH$3,$K$2:$Q$2,0))/DH$5</f>
        <v>#N/A</v>
      </c>
      <c r="DI2057" s="80" t="e" cm="1">
        <f t="array" ref="DI2057">INDEX($K:$Q,ROW(),MATCH(DI$3,$K$2:$Q$2,0))/DI$5</f>
        <v>#N/A</v>
      </c>
      <c r="DJ2057" s="80" t="e" cm="1">
        <f t="array" ref="DJ2057">INDEX($K:$Q,ROW(),MATCH(DJ$3,$K$2:$Q$2,0))/DJ$5</f>
        <v>#N/A</v>
      </c>
      <c r="DK2057" s="80" t="e" cm="1">
        <f t="array" ref="DK2057">INDEX($K:$Q,ROW(),MATCH(DK$3,$K$2:$Q$2,0))/DK$5</f>
        <v>#N/A</v>
      </c>
      <c r="DL2057" s="80" t="e" cm="1">
        <f t="array" ref="DL2057">INDEX($K:$Q,ROW(),MATCH(DL$3,$K$2:$Q$2,0))/DL$5</f>
        <v>#N/A</v>
      </c>
    </row>
    <row r="2058" spans="2:116" x14ac:dyDescent="0.4">
      <c r="D2058" t="s">
        <v>564</v>
      </c>
      <c r="E2058" s="8" t="str">
        <f t="shared" si="3442"/>
        <v>2058 FAPPELIST-F</v>
      </c>
      <c r="G2058" s="141" t="s">
        <v>568</v>
      </c>
      <c r="K2058" s="23">
        <v>-64000</v>
      </c>
      <c r="L2058" s="23">
        <v>-64000</v>
      </c>
      <c r="M2058" s="23">
        <v>-64000</v>
      </c>
      <c r="N2058" s="23">
        <v>-64000</v>
      </c>
      <c r="O2058" s="23">
        <v>-64000</v>
      </c>
      <c r="P2058" s="23">
        <v>-64000</v>
      </c>
      <c r="S2058" s="80" cm="1">
        <f t="array" ref="S2058">INDEX($K:$Q,ROW(),MATCH(S$3,$K$2:$Q$2,0))/12</f>
        <v>-5333.333333333333</v>
      </c>
      <c r="T2058" s="80" cm="1">
        <f t="array" ref="T2058">INDEX($K:$Q,ROW(),MATCH(T$3,$K$2:$Q$2,0))/12</f>
        <v>-5333.333333333333</v>
      </c>
      <c r="U2058" s="80" cm="1">
        <f t="array" ref="U2058">INDEX($K:$Q,ROW(),MATCH(U$3,$K$2:$Q$2,0))/12</f>
        <v>-5333.333333333333</v>
      </c>
      <c r="V2058" s="80" cm="1">
        <f t="array" ref="V2058">INDEX($K:$Q,ROW(),MATCH(V$3,$K$2:$Q$2,0))/12</f>
        <v>-5333.333333333333</v>
      </c>
      <c r="W2058" s="80" cm="1">
        <f t="array" ref="W2058">INDEX($K:$Q,ROW(),MATCH(W$3,$K$2:$Q$2,0))/12</f>
        <v>-5333.333333333333</v>
      </c>
      <c r="X2058" s="80" cm="1">
        <f t="array" ref="X2058">INDEX($K:$Q,ROW(),MATCH(X$3,$K$2:$Q$2,0))/12</f>
        <v>-5333.333333333333</v>
      </c>
      <c r="Y2058" s="80" cm="1">
        <f t="array" ref="Y2058">INDEX($K:$Q,ROW(),MATCH(Y$3,$K$2:$Q$2,0))/12</f>
        <v>-5333.333333333333</v>
      </c>
      <c r="Z2058" s="80" cm="1">
        <f t="array" ref="Z2058">INDEX($K:$Q,ROW(),MATCH(Z$3,$K$2:$Q$2,0))/12</f>
        <v>-5333.333333333333</v>
      </c>
      <c r="AA2058" s="80" cm="1">
        <f t="array" ref="AA2058">INDEX($K:$Q,ROW(),MATCH(AA$3,$K$2:$Q$2,0))/12</f>
        <v>-5333.333333333333</v>
      </c>
      <c r="AB2058" s="80" cm="1">
        <f t="array" ref="AB2058">INDEX($K:$Q,ROW(),MATCH(AB$3,$K$2:$Q$2,0))/12</f>
        <v>-5333.333333333333</v>
      </c>
      <c r="AC2058" s="80" cm="1">
        <f t="array" ref="AC2058">INDEX($K:$Q,ROW(),MATCH(AC$3,$K$2:$Q$2,0))/12</f>
        <v>-5333.333333333333</v>
      </c>
      <c r="AD2058" s="80" cm="1">
        <f t="array" ref="AD2058">INDEX($K:$Q,ROW(),MATCH(AD$3,$K$2:$Q$2,0))/12</f>
        <v>-5333.333333333333</v>
      </c>
      <c r="AE2058" s="80" cm="1">
        <f t="array" ref="AE2058">INDEX($K:$Q,ROW(),MATCH(AE$3,$K$2:$Q$2,0))/12</f>
        <v>-5333.333333333333</v>
      </c>
      <c r="AF2058" s="80" cm="1">
        <f t="array" ref="AF2058">INDEX($K:$Q,ROW(),MATCH(AF$3,$K$2:$Q$2,0))/12</f>
        <v>-5333.333333333333</v>
      </c>
      <c r="AG2058" s="80" cm="1">
        <f t="array" ref="AG2058">INDEX($K:$Q,ROW(),MATCH(AG$3,$K$2:$Q$2,0))/12</f>
        <v>-5333.333333333333</v>
      </c>
      <c r="AH2058" s="80" cm="1">
        <f t="array" ref="AH2058">INDEX($K:$Q,ROW(),MATCH(AH$3,$K$2:$Q$2,0))/12</f>
        <v>-5333.333333333333</v>
      </c>
      <c r="AI2058" s="80" cm="1">
        <f t="array" ref="AI2058">INDEX($K:$Q,ROW(),MATCH(AI$3,$K$2:$Q$2,0))/12</f>
        <v>-5333.333333333333</v>
      </c>
      <c r="AJ2058" s="80" cm="1">
        <f t="array" ref="AJ2058">INDEX($K:$Q,ROW(),MATCH(AJ$3,$K$2:$Q$2,0))/12</f>
        <v>-5333.333333333333</v>
      </c>
      <c r="AK2058" s="80" cm="1">
        <f t="array" ref="AK2058">INDEX($K:$Q,ROW(),MATCH(AK$3,$K$2:$Q$2,0))/12</f>
        <v>-5333.333333333333</v>
      </c>
      <c r="AL2058" s="80" cm="1">
        <f t="array" ref="AL2058">INDEX($K:$Q,ROW(),MATCH(AL$3,$K$2:$Q$2,0))/12</f>
        <v>-5333.333333333333</v>
      </c>
      <c r="AM2058" s="80" cm="1">
        <f t="array" ref="AM2058">INDEX($K:$Q,ROW(),MATCH(AM$3,$K$2:$Q$2,0))/12</f>
        <v>-5333.333333333333</v>
      </c>
      <c r="AN2058" s="80" cm="1">
        <f t="array" ref="AN2058">INDEX($K:$Q,ROW(),MATCH(AN$3,$K$2:$Q$2,0))/12</f>
        <v>-5333.333333333333</v>
      </c>
      <c r="AO2058" s="80" cm="1">
        <f t="array" ref="AO2058">INDEX($K:$Q,ROW(),MATCH(AO$3,$K$2:$Q$2,0))/12</f>
        <v>-5333.333333333333</v>
      </c>
      <c r="AP2058" s="80" cm="1">
        <f t="array" ref="AP2058">INDEX($K:$Q,ROW(),MATCH(AP$3,$K$2:$Q$2,0))/12</f>
        <v>-5333.333333333333</v>
      </c>
      <c r="AQ2058" s="80" cm="1">
        <f t="array" ref="AQ2058">INDEX($K:$Q,ROW(),MATCH(AQ$3,$K$2:$Q$2,0))/12</f>
        <v>-5333.333333333333</v>
      </c>
      <c r="AR2058" s="80" cm="1">
        <f t="array" ref="AR2058">INDEX($K:$Q,ROW(),MATCH(AR$3,$K$2:$Q$2,0))/12</f>
        <v>-5333.333333333333</v>
      </c>
      <c r="AS2058" s="80" cm="1">
        <f t="array" ref="AS2058">INDEX($K:$Q,ROW(),MATCH(AS$3,$K$2:$Q$2,0))/12</f>
        <v>-5333.333333333333</v>
      </c>
      <c r="AT2058" s="80" cm="1">
        <f t="array" ref="AT2058">INDEX($K:$Q,ROW(),MATCH(AT$3,$K$2:$Q$2,0))/12</f>
        <v>-5333.333333333333</v>
      </c>
      <c r="AU2058" s="80" cm="1">
        <f t="array" ref="AU2058">INDEX($K:$Q,ROW(),MATCH(AU$3,$K$2:$Q$2,0))/12</f>
        <v>-5333.333333333333</v>
      </c>
      <c r="AV2058" s="80" cm="1">
        <f t="array" ref="AV2058">INDEX($K:$Q,ROW(),MATCH(AV$3,$K$2:$Q$2,0))/12</f>
        <v>-5333.333333333333</v>
      </c>
      <c r="AW2058" s="80" cm="1">
        <f t="array" ref="AW2058">INDEX($K:$Q,ROW(),MATCH(AW$3,$K$2:$Q$2,0))/12</f>
        <v>-5333.333333333333</v>
      </c>
      <c r="AX2058" s="80" cm="1">
        <f t="array" ref="AX2058">INDEX($K:$Q,ROW(),MATCH(AX$3,$K$2:$Q$2,0))/12</f>
        <v>-5333.333333333333</v>
      </c>
      <c r="AY2058" s="80" cm="1">
        <f t="array" ref="AY2058">INDEX($K:$Q,ROW(),MATCH(AY$3,$K$2:$Q$2,0))/12</f>
        <v>-5333.333333333333</v>
      </c>
      <c r="AZ2058" s="80" cm="1">
        <f t="array" ref="AZ2058">INDEX($K:$Q,ROW(),MATCH(AZ$3,$K$2:$Q$2,0))/12</f>
        <v>-5333.333333333333</v>
      </c>
      <c r="BA2058" s="80" cm="1">
        <f t="array" ref="BA2058">INDEX($K:$Q,ROW(),MATCH(BA$3,$K$2:$Q$2,0))/12</f>
        <v>-5333.333333333333</v>
      </c>
      <c r="BB2058" s="80" cm="1">
        <f t="array" ref="BB2058">INDEX($K:$Q,ROW(),MATCH(BB$3,$K$2:$Q$2,0))/12</f>
        <v>-5333.333333333333</v>
      </c>
      <c r="BC2058" s="80" cm="1">
        <f t="array" ref="BC2058">INDEX($K:$Q,ROW(),MATCH(BC$3,$K$2:$Q$2,0))/12</f>
        <v>-5333.333333333333</v>
      </c>
      <c r="BD2058" s="80" cm="1">
        <f t="array" ref="BD2058">INDEX($K:$Q,ROW(),MATCH(BD$3,$K$2:$Q$2,0))/12</f>
        <v>-5333.333333333333</v>
      </c>
      <c r="BE2058" s="80" cm="1">
        <f t="array" ref="BE2058">INDEX($K:$Q,ROW(),MATCH(BE$3,$K$2:$Q$2,0))/12</f>
        <v>-5333.333333333333</v>
      </c>
      <c r="BF2058" s="80" cm="1">
        <f t="array" ref="BF2058">INDEX($K:$Q,ROW(),MATCH(BF$3,$K$2:$Q$2,0))/12</f>
        <v>-5333.333333333333</v>
      </c>
      <c r="BG2058" s="80" cm="1">
        <f t="array" ref="BG2058">INDEX($K:$Q,ROW(),MATCH(BG$3,$K$2:$Q$2,0))/12</f>
        <v>-5333.333333333333</v>
      </c>
      <c r="BH2058" s="80" cm="1">
        <f t="array" ref="BH2058">INDEX($K:$Q,ROW(),MATCH(BH$3,$K$2:$Q$2,0))/12</f>
        <v>-5333.333333333333</v>
      </c>
      <c r="BI2058" s="80" cm="1">
        <f t="array" ref="BI2058">INDEX($K:$Q,ROW(),MATCH(BI$3,$K$2:$Q$2,0))/12</f>
        <v>-5333.333333333333</v>
      </c>
      <c r="BJ2058" s="80" cm="1">
        <f t="array" ref="BJ2058">INDEX($K:$Q,ROW(),MATCH(BJ$3,$K$2:$Q$2,0))/12</f>
        <v>-5333.333333333333</v>
      </c>
      <c r="BK2058" s="80" cm="1">
        <f t="array" ref="BK2058">INDEX($K:$Q,ROW(),MATCH(BK$3,$K$2:$Q$2,0))/12</f>
        <v>-5333.333333333333</v>
      </c>
      <c r="BL2058" s="80" cm="1">
        <f t="array" ref="BL2058">INDEX($K:$Q,ROW(),MATCH(BL$3,$K$2:$Q$2,0))/12</f>
        <v>-5333.333333333333</v>
      </c>
      <c r="BM2058" s="80" cm="1">
        <f t="array" ref="BM2058">INDEX($K:$Q,ROW(),MATCH(BM$3,$K$2:$Q$2,0))/12</f>
        <v>-5333.333333333333</v>
      </c>
      <c r="BN2058" s="80" cm="1">
        <f t="array" ref="BN2058">INDEX($K:$Q,ROW(),MATCH(BN$3,$K$2:$Q$2,0))/12</f>
        <v>-5333.333333333333</v>
      </c>
      <c r="BO2058" s="80" cm="1">
        <f t="array" ref="BO2058">INDEX($K:$Q,ROW(),MATCH(BO$3,$K$2:$Q$2,0))/12</f>
        <v>-5333.333333333333</v>
      </c>
      <c r="BP2058" s="80" cm="1">
        <f t="array" ref="BP2058">INDEX($K:$Q,ROW(),MATCH(BP$3,$K$2:$Q$2,0))/12</f>
        <v>-5333.333333333333</v>
      </c>
      <c r="BQ2058" s="80" cm="1">
        <f t="array" ref="BQ2058">INDEX($K:$Q,ROW(),MATCH(BQ$3,$K$2:$Q$2,0))/12</f>
        <v>-5333.333333333333</v>
      </c>
      <c r="BR2058" s="80" cm="1">
        <f t="array" ref="BR2058">INDEX($K:$Q,ROW(),MATCH(BR$3,$K$2:$Q$2,0))/12</f>
        <v>-5333.333333333333</v>
      </c>
      <c r="BS2058" s="80" cm="1">
        <f t="array" ref="BS2058">INDEX($K:$Q,ROW(),MATCH(BS$3,$K$2:$Q$2,0))/12</f>
        <v>-5333.333333333333</v>
      </c>
      <c r="BT2058" s="80" cm="1">
        <f t="array" ref="BT2058">INDEX($K:$Q,ROW(),MATCH(BT$3,$K$2:$Q$2,0))/12</f>
        <v>-5333.333333333333</v>
      </c>
      <c r="BU2058" s="80" cm="1">
        <f t="array" ref="BU2058">INDEX($K:$Q,ROW(),MATCH(BU$3,$K$2:$Q$2,0))/12</f>
        <v>-5333.333333333333</v>
      </c>
      <c r="BV2058" s="80" cm="1">
        <f t="array" ref="BV2058">INDEX($K:$Q,ROW(),MATCH(BV$3,$K$2:$Q$2,0))/12</f>
        <v>-5333.333333333333</v>
      </c>
      <c r="BW2058" s="80" cm="1">
        <f t="array" ref="BW2058">INDEX($K:$Q,ROW(),MATCH(BW$3,$K$2:$Q$2,0))/12</f>
        <v>-5333.333333333333</v>
      </c>
      <c r="BX2058" s="80" cm="1">
        <f t="array" ref="BX2058">INDEX($K:$Q,ROW(),MATCH(BX$3,$K$2:$Q$2,0))/12</f>
        <v>-5333.333333333333</v>
      </c>
      <c r="BY2058" s="80" cm="1">
        <f t="array" ref="BY2058">INDEX($K:$Q,ROW(),MATCH(BY$3,$K$2:$Q$2,0))/12</f>
        <v>-5333.333333333333</v>
      </c>
      <c r="BZ2058" s="80" cm="1">
        <f t="array" ref="BZ2058">INDEX($K:$Q,ROW(),MATCH(BZ$3,$K$2:$Q$2,0))/12</f>
        <v>-5333.333333333333</v>
      </c>
      <c r="CA2058" s="80" cm="1">
        <f t="array" ref="CA2058">INDEX($K:$Q,ROW(),MATCH(CA$3,$K$2:$Q$2,0))/12</f>
        <v>-5333.333333333333</v>
      </c>
      <c r="CB2058" s="80" cm="1">
        <f t="array" ref="CB2058">INDEX($K:$Q,ROW(),MATCH(CB$3,$K$2:$Q$2,0))/12</f>
        <v>-5333.333333333333</v>
      </c>
      <c r="CC2058" s="80" cm="1">
        <f t="array" ref="CC2058">INDEX($K:$Q,ROW(),MATCH(CC$3,$K$2:$Q$2,0))/12</f>
        <v>-5333.333333333333</v>
      </c>
      <c r="CD2058" s="80" cm="1">
        <f t="array" ref="CD2058">INDEX($K:$Q,ROW(),MATCH(CD$3,$K$2:$Q$2,0))/12</f>
        <v>-5333.333333333333</v>
      </c>
      <c r="CE2058" s="80" cm="1">
        <f t="array" ref="CE2058">INDEX($K:$Q,ROW(),MATCH(CE$3,$K$2:$Q$2,0))/12</f>
        <v>-5333.333333333333</v>
      </c>
      <c r="CF2058" s="80" cm="1">
        <f t="array" ref="CF2058">INDEX($K:$Q,ROW(),MATCH(CF$3,$K$2:$Q$2,0))/12</f>
        <v>-5333.333333333333</v>
      </c>
      <c r="CG2058" s="80" cm="1">
        <f t="array" ref="CG2058">INDEX($K:$Q,ROW(),MATCH(CG$3,$K$2:$Q$2,0))/12</f>
        <v>-5333.333333333333</v>
      </c>
      <c r="CH2058" s="80" cm="1">
        <f t="array" ref="CH2058">INDEX($K:$Q,ROW(),MATCH(CH$3,$K$2:$Q$2,0))/12</f>
        <v>-5333.333333333333</v>
      </c>
      <c r="CI2058" s="80" cm="1">
        <f t="array" ref="CI2058">INDEX($K:$Q,ROW(),MATCH(CI$3,$K$2:$Q$2,0))/12</f>
        <v>-5333.333333333333</v>
      </c>
      <c r="CJ2058" s="80" cm="1">
        <f t="array" ref="CJ2058">INDEX($K:$Q,ROW(),MATCH(CJ$3,$K$2:$Q$2,0))/12</f>
        <v>-5333.333333333333</v>
      </c>
      <c r="CK2058" s="80" cm="1">
        <f t="array" ref="CK2058">INDEX($K:$Q,ROW(),MATCH(CK$3,$K$2:$Q$2,0))/12</f>
        <v>-5333.333333333333</v>
      </c>
      <c r="CL2058" s="80" cm="1">
        <f t="array" ref="CL2058">INDEX($K:$Q,ROW(),MATCH(CL$3,$K$2:$Q$2,0))/12</f>
        <v>-5333.333333333333</v>
      </c>
      <c r="CN2058" s="74"/>
      <c r="CO2058" s="80" t="e" cm="1">
        <f t="array" ref="CO2058">INDEX($K:$Q,ROW(),MATCH(CO$3,$K$2:$Q$2,0))/CO$5</f>
        <v>#N/A</v>
      </c>
      <c r="CP2058" s="80" t="e" cm="1">
        <f t="array" ref="CP2058">INDEX($K:$Q,ROW(),MATCH(CP$3,$K$2:$Q$2,0))/CP$5</f>
        <v>#N/A</v>
      </c>
      <c r="CQ2058" s="80" t="e" cm="1">
        <f t="array" ref="CQ2058">INDEX($K:$Q,ROW(),MATCH(CQ$3,$K$2:$Q$2,0))/CQ$5</f>
        <v>#N/A</v>
      </c>
      <c r="CR2058" s="80" t="e" cm="1">
        <f t="array" ref="CR2058">INDEX($K:$Q,ROW(),MATCH(CR$3,$K$2:$Q$2,0))/CR$5</f>
        <v>#N/A</v>
      </c>
      <c r="CS2058" s="80" t="e" cm="1">
        <f t="array" ref="CS2058">INDEX($K:$Q,ROW(),MATCH(CS$3,$K$2:$Q$2,0))/CS$5</f>
        <v>#N/A</v>
      </c>
      <c r="CT2058" s="80" t="e" cm="1">
        <f t="array" ref="CT2058">INDEX($K:$Q,ROW(),MATCH(CT$3,$K$2:$Q$2,0))/CT$5</f>
        <v>#N/A</v>
      </c>
      <c r="CU2058" s="80" t="e" cm="1">
        <f t="array" ref="CU2058">INDEX($K:$Q,ROW(),MATCH(CU$3,$K$2:$Q$2,0))/CU$5</f>
        <v>#N/A</v>
      </c>
      <c r="CV2058" s="80" t="e" cm="1">
        <f t="array" ref="CV2058">INDEX($K:$Q,ROW(),MATCH(CV$3,$K$2:$Q$2,0))/CV$5</f>
        <v>#N/A</v>
      </c>
      <c r="CW2058" s="80" t="e" cm="1">
        <f t="array" ref="CW2058">INDEX($K:$Q,ROW(),MATCH(CW$3,$K$2:$Q$2,0))/CW$5</f>
        <v>#N/A</v>
      </c>
      <c r="CX2058" s="80" t="e" cm="1">
        <f t="array" ref="CX2058">INDEX($K:$Q,ROW(),MATCH(CX$3,$K$2:$Q$2,0))/CX$5</f>
        <v>#N/A</v>
      </c>
      <c r="CY2058" s="80" t="e" cm="1">
        <f t="array" ref="CY2058">INDEX($K:$Q,ROW(),MATCH(CY$3,$K$2:$Q$2,0))/CL$5</f>
        <v>#N/A</v>
      </c>
      <c r="CZ2058" s="80" t="e" cm="1">
        <f t="array" ref="CZ2058">INDEX($K:$Q,ROW(),MATCH(CZ$3,$K$2:$Q$2,0))/CZ$5</f>
        <v>#N/A</v>
      </c>
      <c r="DA2058" s="80" t="e" cm="1">
        <f t="array" ref="DA2058">INDEX($K:$Q,ROW(),MATCH(DA$3,$K$2:$Q$2,0))/DA$5</f>
        <v>#N/A</v>
      </c>
      <c r="DB2058" s="80" t="e" cm="1">
        <f t="array" ref="DB2058">INDEX($K:$Q,ROW(),MATCH(DB$3,$K$2:$Q$2,0))/DB$5</f>
        <v>#N/A</v>
      </c>
      <c r="DC2058" s="80" t="e" cm="1">
        <f t="array" ref="DC2058">INDEX($K:$Q,ROW(),MATCH(DC$3,$K$2:$Q$2,0))/DC$5</f>
        <v>#N/A</v>
      </c>
      <c r="DD2058" s="80" t="e" cm="1">
        <f t="array" ref="DD2058">INDEX($K:$Q,ROW(),MATCH(DD$3,$K$2:$Q$2,0))/DD$5</f>
        <v>#N/A</v>
      </c>
      <c r="DE2058" s="80" t="e" cm="1">
        <f t="array" ref="DE2058">INDEX($K:$Q,ROW(),MATCH(DE$3,$K$2:$Q$2,0))/DE$5</f>
        <v>#N/A</v>
      </c>
      <c r="DF2058" s="80" t="e" cm="1">
        <f t="array" ref="DF2058">INDEX($K:$Q,ROW(),MATCH(DF$3,$K$2:$Q$2,0))/DF$5</f>
        <v>#N/A</v>
      </c>
      <c r="DG2058" s="80" t="e" cm="1">
        <f t="array" ref="DG2058">INDEX($K:$Q,ROW(),MATCH(DG$3,$K$2:$Q$2,0))/DG$5</f>
        <v>#N/A</v>
      </c>
      <c r="DH2058" s="80" t="e" cm="1">
        <f t="array" ref="DH2058">INDEX($K:$Q,ROW(),MATCH(DH$3,$K$2:$Q$2,0))/DH$5</f>
        <v>#N/A</v>
      </c>
      <c r="DI2058" s="80" t="e" cm="1">
        <f t="array" ref="DI2058">INDEX($K:$Q,ROW(),MATCH(DI$3,$K$2:$Q$2,0))/DI$5</f>
        <v>#N/A</v>
      </c>
      <c r="DJ2058" s="80" t="e" cm="1">
        <f t="array" ref="DJ2058">INDEX($K:$Q,ROW(),MATCH(DJ$3,$K$2:$Q$2,0))/DJ$5</f>
        <v>#N/A</v>
      </c>
      <c r="DK2058" s="80" t="e" cm="1">
        <f t="array" ref="DK2058">INDEX($K:$Q,ROW(),MATCH(DK$3,$K$2:$Q$2,0))/DK$5</f>
        <v>#N/A</v>
      </c>
      <c r="DL2058" s="80" t="e" cm="1">
        <f t="array" ref="DL2058">INDEX($K:$Q,ROW(),MATCH(DL$3,$K$2:$Q$2,0))/DL$5</f>
        <v>#N/A</v>
      </c>
    </row>
    <row r="2059" spans="2:116" x14ac:dyDescent="0.4">
      <c r="D2059" t="s">
        <v>564</v>
      </c>
      <c r="E2059" s="8" t="str">
        <f t="shared" si="3442"/>
        <v>2059 FAPPELIST-F</v>
      </c>
      <c r="G2059" s="141" t="s">
        <v>569</v>
      </c>
      <c r="K2059" s="23">
        <v>-128000</v>
      </c>
      <c r="L2059" s="23">
        <v>-128000</v>
      </c>
      <c r="M2059" s="23">
        <v>-128000</v>
      </c>
      <c r="N2059" s="23">
        <v>-128000</v>
      </c>
      <c r="O2059" s="23">
        <v>-128000</v>
      </c>
      <c r="P2059" s="23">
        <v>-128000</v>
      </c>
      <c r="S2059" s="80" cm="1">
        <f t="array" ref="S2059">INDEX($K:$Q,ROW(),MATCH(S$3,$K$2:$Q$2,0))/12</f>
        <v>-10666.666666666666</v>
      </c>
      <c r="T2059" s="80" cm="1">
        <f t="array" ref="T2059">INDEX($K:$Q,ROW(),MATCH(T$3,$K$2:$Q$2,0))/12</f>
        <v>-10666.666666666666</v>
      </c>
      <c r="U2059" s="80" cm="1">
        <f t="array" ref="U2059">INDEX($K:$Q,ROW(),MATCH(U$3,$K$2:$Q$2,0))/12</f>
        <v>-10666.666666666666</v>
      </c>
      <c r="V2059" s="80" cm="1">
        <f t="array" ref="V2059">INDEX($K:$Q,ROW(),MATCH(V$3,$K$2:$Q$2,0))/12</f>
        <v>-10666.666666666666</v>
      </c>
      <c r="W2059" s="80" cm="1">
        <f t="array" ref="W2059">INDEX($K:$Q,ROW(),MATCH(W$3,$K$2:$Q$2,0))/12</f>
        <v>-10666.666666666666</v>
      </c>
      <c r="X2059" s="80" cm="1">
        <f t="array" ref="X2059">INDEX($K:$Q,ROW(),MATCH(X$3,$K$2:$Q$2,0))/12</f>
        <v>-10666.666666666666</v>
      </c>
      <c r="Y2059" s="80" cm="1">
        <f t="array" ref="Y2059">INDEX($K:$Q,ROW(),MATCH(Y$3,$K$2:$Q$2,0))/12</f>
        <v>-10666.666666666666</v>
      </c>
      <c r="Z2059" s="80" cm="1">
        <f t="array" ref="Z2059">INDEX($K:$Q,ROW(),MATCH(Z$3,$K$2:$Q$2,0))/12</f>
        <v>-10666.666666666666</v>
      </c>
      <c r="AA2059" s="80" cm="1">
        <f t="array" ref="AA2059">INDEX($K:$Q,ROW(),MATCH(AA$3,$K$2:$Q$2,0))/12</f>
        <v>-10666.666666666666</v>
      </c>
      <c r="AB2059" s="80" cm="1">
        <f t="array" ref="AB2059">INDEX($K:$Q,ROW(),MATCH(AB$3,$K$2:$Q$2,0))/12</f>
        <v>-10666.666666666666</v>
      </c>
      <c r="AC2059" s="80" cm="1">
        <f t="array" ref="AC2059">INDEX($K:$Q,ROW(),MATCH(AC$3,$K$2:$Q$2,0))/12</f>
        <v>-10666.666666666666</v>
      </c>
      <c r="AD2059" s="80" cm="1">
        <f t="array" ref="AD2059">INDEX($K:$Q,ROW(),MATCH(AD$3,$K$2:$Q$2,0))/12</f>
        <v>-10666.666666666666</v>
      </c>
      <c r="AE2059" s="80" cm="1">
        <f t="array" ref="AE2059">INDEX($K:$Q,ROW(),MATCH(AE$3,$K$2:$Q$2,0))/12</f>
        <v>-10666.666666666666</v>
      </c>
      <c r="AF2059" s="80" cm="1">
        <f t="array" ref="AF2059">INDEX($K:$Q,ROW(),MATCH(AF$3,$K$2:$Q$2,0))/12</f>
        <v>-10666.666666666666</v>
      </c>
      <c r="AG2059" s="80" cm="1">
        <f t="array" ref="AG2059">INDEX($K:$Q,ROW(),MATCH(AG$3,$K$2:$Q$2,0))/12</f>
        <v>-10666.666666666666</v>
      </c>
      <c r="AH2059" s="80" cm="1">
        <f t="array" ref="AH2059">INDEX($K:$Q,ROW(),MATCH(AH$3,$K$2:$Q$2,0))/12</f>
        <v>-10666.666666666666</v>
      </c>
      <c r="AI2059" s="80" cm="1">
        <f t="array" ref="AI2059">INDEX($K:$Q,ROW(),MATCH(AI$3,$K$2:$Q$2,0))/12</f>
        <v>-10666.666666666666</v>
      </c>
      <c r="AJ2059" s="80" cm="1">
        <f t="array" ref="AJ2059">INDEX($K:$Q,ROW(),MATCH(AJ$3,$K$2:$Q$2,0))/12</f>
        <v>-10666.666666666666</v>
      </c>
      <c r="AK2059" s="80" cm="1">
        <f t="array" ref="AK2059">INDEX($K:$Q,ROW(),MATCH(AK$3,$K$2:$Q$2,0))/12</f>
        <v>-10666.666666666666</v>
      </c>
      <c r="AL2059" s="80" cm="1">
        <f t="array" ref="AL2059">INDEX($K:$Q,ROW(),MATCH(AL$3,$K$2:$Q$2,0))/12</f>
        <v>-10666.666666666666</v>
      </c>
      <c r="AM2059" s="80" cm="1">
        <f t="array" ref="AM2059">INDEX($K:$Q,ROW(),MATCH(AM$3,$K$2:$Q$2,0))/12</f>
        <v>-10666.666666666666</v>
      </c>
      <c r="AN2059" s="80" cm="1">
        <f t="array" ref="AN2059">INDEX($K:$Q,ROW(),MATCH(AN$3,$K$2:$Q$2,0))/12</f>
        <v>-10666.666666666666</v>
      </c>
      <c r="AO2059" s="80" cm="1">
        <f t="array" ref="AO2059">INDEX($K:$Q,ROW(),MATCH(AO$3,$K$2:$Q$2,0))/12</f>
        <v>-10666.666666666666</v>
      </c>
      <c r="AP2059" s="80" cm="1">
        <f t="array" ref="AP2059">INDEX($K:$Q,ROW(),MATCH(AP$3,$K$2:$Q$2,0))/12</f>
        <v>-10666.666666666666</v>
      </c>
      <c r="AQ2059" s="80" cm="1">
        <f t="array" ref="AQ2059">INDEX($K:$Q,ROW(),MATCH(AQ$3,$K$2:$Q$2,0))/12</f>
        <v>-10666.666666666666</v>
      </c>
      <c r="AR2059" s="80" cm="1">
        <f t="array" ref="AR2059">INDEX($K:$Q,ROW(),MATCH(AR$3,$K$2:$Q$2,0))/12</f>
        <v>-10666.666666666666</v>
      </c>
      <c r="AS2059" s="80" cm="1">
        <f t="array" ref="AS2059">INDEX($K:$Q,ROW(),MATCH(AS$3,$K$2:$Q$2,0))/12</f>
        <v>-10666.666666666666</v>
      </c>
      <c r="AT2059" s="80" cm="1">
        <f t="array" ref="AT2059">INDEX($K:$Q,ROW(),MATCH(AT$3,$K$2:$Q$2,0))/12</f>
        <v>-10666.666666666666</v>
      </c>
      <c r="AU2059" s="80" cm="1">
        <f t="array" ref="AU2059">INDEX($K:$Q,ROW(),MATCH(AU$3,$K$2:$Q$2,0))/12</f>
        <v>-10666.666666666666</v>
      </c>
      <c r="AV2059" s="80" cm="1">
        <f t="array" ref="AV2059">INDEX($K:$Q,ROW(),MATCH(AV$3,$K$2:$Q$2,0))/12</f>
        <v>-10666.666666666666</v>
      </c>
      <c r="AW2059" s="80" cm="1">
        <f t="array" ref="AW2059">INDEX($K:$Q,ROW(),MATCH(AW$3,$K$2:$Q$2,0))/12</f>
        <v>-10666.666666666666</v>
      </c>
      <c r="AX2059" s="80" cm="1">
        <f t="array" ref="AX2059">INDEX($K:$Q,ROW(),MATCH(AX$3,$K$2:$Q$2,0))/12</f>
        <v>-10666.666666666666</v>
      </c>
      <c r="AY2059" s="80" cm="1">
        <f t="array" ref="AY2059">INDEX($K:$Q,ROW(),MATCH(AY$3,$K$2:$Q$2,0))/12</f>
        <v>-10666.666666666666</v>
      </c>
      <c r="AZ2059" s="80" cm="1">
        <f t="array" ref="AZ2059">INDEX($K:$Q,ROW(),MATCH(AZ$3,$K$2:$Q$2,0))/12</f>
        <v>-10666.666666666666</v>
      </c>
      <c r="BA2059" s="80" cm="1">
        <f t="array" ref="BA2059">INDEX($K:$Q,ROW(),MATCH(BA$3,$K$2:$Q$2,0))/12</f>
        <v>-10666.666666666666</v>
      </c>
      <c r="BB2059" s="80" cm="1">
        <f t="array" ref="BB2059">INDEX($K:$Q,ROW(),MATCH(BB$3,$K$2:$Q$2,0))/12</f>
        <v>-10666.666666666666</v>
      </c>
      <c r="BC2059" s="80" cm="1">
        <f t="array" ref="BC2059">INDEX($K:$Q,ROW(),MATCH(BC$3,$K$2:$Q$2,0))/12</f>
        <v>-10666.666666666666</v>
      </c>
      <c r="BD2059" s="80" cm="1">
        <f t="array" ref="BD2059">INDEX($K:$Q,ROW(),MATCH(BD$3,$K$2:$Q$2,0))/12</f>
        <v>-10666.666666666666</v>
      </c>
      <c r="BE2059" s="80" cm="1">
        <f t="array" ref="BE2059">INDEX($K:$Q,ROW(),MATCH(BE$3,$K$2:$Q$2,0))/12</f>
        <v>-10666.666666666666</v>
      </c>
      <c r="BF2059" s="80" cm="1">
        <f t="array" ref="BF2059">INDEX($K:$Q,ROW(),MATCH(BF$3,$K$2:$Q$2,0))/12</f>
        <v>-10666.666666666666</v>
      </c>
      <c r="BG2059" s="80" cm="1">
        <f t="array" ref="BG2059">INDEX($K:$Q,ROW(),MATCH(BG$3,$K$2:$Q$2,0))/12</f>
        <v>-10666.666666666666</v>
      </c>
      <c r="BH2059" s="80" cm="1">
        <f t="array" ref="BH2059">INDEX($K:$Q,ROW(),MATCH(BH$3,$K$2:$Q$2,0))/12</f>
        <v>-10666.666666666666</v>
      </c>
      <c r="BI2059" s="80" cm="1">
        <f t="array" ref="BI2059">INDEX($K:$Q,ROW(),MATCH(BI$3,$K$2:$Q$2,0))/12</f>
        <v>-10666.666666666666</v>
      </c>
      <c r="BJ2059" s="80" cm="1">
        <f t="array" ref="BJ2059">INDEX($K:$Q,ROW(),MATCH(BJ$3,$K$2:$Q$2,0))/12</f>
        <v>-10666.666666666666</v>
      </c>
      <c r="BK2059" s="80" cm="1">
        <f t="array" ref="BK2059">INDEX($K:$Q,ROW(),MATCH(BK$3,$K$2:$Q$2,0))/12</f>
        <v>-10666.666666666666</v>
      </c>
      <c r="BL2059" s="80" cm="1">
        <f t="array" ref="BL2059">INDEX($K:$Q,ROW(),MATCH(BL$3,$K$2:$Q$2,0))/12</f>
        <v>-10666.666666666666</v>
      </c>
      <c r="BM2059" s="80" cm="1">
        <f t="array" ref="BM2059">INDEX($K:$Q,ROW(),MATCH(BM$3,$K$2:$Q$2,0))/12</f>
        <v>-10666.666666666666</v>
      </c>
      <c r="BN2059" s="80" cm="1">
        <f t="array" ref="BN2059">INDEX($K:$Q,ROW(),MATCH(BN$3,$K$2:$Q$2,0))/12</f>
        <v>-10666.666666666666</v>
      </c>
      <c r="BO2059" s="80" cm="1">
        <f t="array" ref="BO2059">INDEX($K:$Q,ROW(),MATCH(BO$3,$K$2:$Q$2,0))/12</f>
        <v>-10666.666666666666</v>
      </c>
      <c r="BP2059" s="80" cm="1">
        <f t="array" ref="BP2059">INDEX($K:$Q,ROW(),MATCH(BP$3,$K$2:$Q$2,0))/12</f>
        <v>-10666.666666666666</v>
      </c>
      <c r="BQ2059" s="80" cm="1">
        <f t="array" ref="BQ2059">INDEX($K:$Q,ROW(),MATCH(BQ$3,$K$2:$Q$2,0))/12</f>
        <v>-10666.666666666666</v>
      </c>
      <c r="BR2059" s="80" cm="1">
        <f t="array" ref="BR2059">INDEX($K:$Q,ROW(),MATCH(BR$3,$K$2:$Q$2,0))/12</f>
        <v>-10666.666666666666</v>
      </c>
      <c r="BS2059" s="80" cm="1">
        <f t="array" ref="BS2059">INDEX($K:$Q,ROW(),MATCH(BS$3,$K$2:$Q$2,0))/12</f>
        <v>-10666.666666666666</v>
      </c>
      <c r="BT2059" s="80" cm="1">
        <f t="array" ref="BT2059">INDEX($K:$Q,ROW(),MATCH(BT$3,$K$2:$Q$2,0))/12</f>
        <v>-10666.666666666666</v>
      </c>
      <c r="BU2059" s="80" cm="1">
        <f t="array" ref="BU2059">INDEX($K:$Q,ROW(),MATCH(BU$3,$K$2:$Q$2,0))/12</f>
        <v>-10666.666666666666</v>
      </c>
      <c r="BV2059" s="80" cm="1">
        <f t="array" ref="BV2059">INDEX($K:$Q,ROW(),MATCH(BV$3,$K$2:$Q$2,0))/12</f>
        <v>-10666.666666666666</v>
      </c>
      <c r="BW2059" s="80" cm="1">
        <f t="array" ref="BW2059">INDEX($K:$Q,ROW(),MATCH(BW$3,$K$2:$Q$2,0))/12</f>
        <v>-10666.666666666666</v>
      </c>
      <c r="BX2059" s="80" cm="1">
        <f t="array" ref="BX2059">INDEX($K:$Q,ROW(),MATCH(BX$3,$K$2:$Q$2,0))/12</f>
        <v>-10666.666666666666</v>
      </c>
      <c r="BY2059" s="80" cm="1">
        <f t="array" ref="BY2059">INDEX($K:$Q,ROW(),MATCH(BY$3,$K$2:$Q$2,0))/12</f>
        <v>-10666.666666666666</v>
      </c>
      <c r="BZ2059" s="80" cm="1">
        <f t="array" ref="BZ2059">INDEX($K:$Q,ROW(),MATCH(BZ$3,$K$2:$Q$2,0))/12</f>
        <v>-10666.666666666666</v>
      </c>
      <c r="CA2059" s="80" cm="1">
        <f t="array" ref="CA2059">INDEX($K:$Q,ROW(),MATCH(CA$3,$K$2:$Q$2,0))/12</f>
        <v>-10666.666666666666</v>
      </c>
      <c r="CB2059" s="80" cm="1">
        <f t="array" ref="CB2059">INDEX($K:$Q,ROW(),MATCH(CB$3,$K$2:$Q$2,0))/12</f>
        <v>-10666.666666666666</v>
      </c>
      <c r="CC2059" s="80" cm="1">
        <f t="array" ref="CC2059">INDEX($K:$Q,ROW(),MATCH(CC$3,$K$2:$Q$2,0))/12</f>
        <v>-10666.666666666666</v>
      </c>
      <c r="CD2059" s="80" cm="1">
        <f t="array" ref="CD2059">INDEX($K:$Q,ROW(),MATCH(CD$3,$K$2:$Q$2,0))/12</f>
        <v>-10666.666666666666</v>
      </c>
      <c r="CE2059" s="80" cm="1">
        <f t="array" ref="CE2059">INDEX($K:$Q,ROW(),MATCH(CE$3,$K$2:$Q$2,0))/12</f>
        <v>-10666.666666666666</v>
      </c>
      <c r="CF2059" s="80" cm="1">
        <f t="array" ref="CF2059">INDEX($K:$Q,ROW(),MATCH(CF$3,$K$2:$Q$2,0))/12</f>
        <v>-10666.666666666666</v>
      </c>
      <c r="CG2059" s="80" cm="1">
        <f t="array" ref="CG2059">INDEX($K:$Q,ROW(),MATCH(CG$3,$K$2:$Q$2,0))/12</f>
        <v>-10666.666666666666</v>
      </c>
      <c r="CH2059" s="80" cm="1">
        <f t="array" ref="CH2059">INDEX($K:$Q,ROW(),MATCH(CH$3,$K$2:$Q$2,0))/12</f>
        <v>-10666.666666666666</v>
      </c>
      <c r="CI2059" s="80" cm="1">
        <f t="array" ref="CI2059">INDEX($K:$Q,ROW(),MATCH(CI$3,$K$2:$Q$2,0))/12</f>
        <v>-10666.666666666666</v>
      </c>
      <c r="CJ2059" s="80" cm="1">
        <f t="array" ref="CJ2059">INDEX($K:$Q,ROW(),MATCH(CJ$3,$K$2:$Q$2,0))/12</f>
        <v>-10666.666666666666</v>
      </c>
      <c r="CK2059" s="80" cm="1">
        <f t="array" ref="CK2059">INDEX($K:$Q,ROW(),MATCH(CK$3,$K$2:$Q$2,0))/12</f>
        <v>-10666.666666666666</v>
      </c>
      <c r="CL2059" s="80" cm="1">
        <f t="array" ref="CL2059">INDEX($K:$Q,ROW(),MATCH(CL$3,$K$2:$Q$2,0))/12</f>
        <v>-10666.666666666666</v>
      </c>
      <c r="CN2059" s="74"/>
      <c r="CO2059" s="80" t="e" cm="1">
        <f t="array" ref="CO2059">INDEX($K:$Q,ROW(),MATCH(CO$3,$K$2:$Q$2,0))/CO$5</f>
        <v>#N/A</v>
      </c>
      <c r="CP2059" s="80" t="e" cm="1">
        <f t="array" ref="CP2059">INDEX($K:$Q,ROW(),MATCH(CP$3,$K$2:$Q$2,0))/CP$5</f>
        <v>#N/A</v>
      </c>
      <c r="CQ2059" s="80" t="e" cm="1">
        <f t="array" ref="CQ2059">INDEX($K:$Q,ROW(),MATCH(CQ$3,$K$2:$Q$2,0))/CQ$5</f>
        <v>#N/A</v>
      </c>
      <c r="CR2059" s="80" t="e" cm="1">
        <f t="array" ref="CR2059">INDEX($K:$Q,ROW(),MATCH(CR$3,$K$2:$Q$2,0))/CR$5</f>
        <v>#N/A</v>
      </c>
      <c r="CS2059" s="80" t="e" cm="1">
        <f t="array" ref="CS2059">INDEX($K:$Q,ROW(),MATCH(CS$3,$K$2:$Q$2,0))/CS$5</f>
        <v>#N/A</v>
      </c>
      <c r="CT2059" s="80" t="e" cm="1">
        <f t="array" ref="CT2059">INDEX($K:$Q,ROW(),MATCH(CT$3,$K$2:$Q$2,0))/CT$5</f>
        <v>#N/A</v>
      </c>
      <c r="CU2059" s="80" t="e" cm="1">
        <f t="array" ref="CU2059">INDEX($K:$Q,ROW(),MATCH(CU$3,$K$2:$Q$2,0))/CU$5</f>
        <v>#N/A</v>
      </c>
      <c r="CV2059" s="80" t="e" cm="1">
        <f t="array" ref="CV2059">INDEX($K:$Q,ROW(),MATCH(CV$3,$K$2:$Q$2,0))/CV$5</f>
        <v>#N/A</v>
      </c>
      <c r="CW2059" s="80" t="e" cm="1">
        <f t="array" ref="CW2059">INDEX($K:$Q,ROW(),MATCH(CW$3,$K$2:$Q$2,0))/CW$5</f>
        <v>#N/A</v>
      </c>
      <c r="CX2059" s="80" t="e" cm="1">
        <f t="array" ref="CX2059">INDEX($K:$Q,ROW(),MATCH(CX$3,$K$2:$Q$2,0))/CX$5</f>
        <v>#N/A</v>
      </c>
      <c r="CY2059" s="80" t="e" cm="1">
        <f t="array" ref="CY2059">INDEX($K:$Q,ROW(),MATCH(CY$3,$K$2:$Q$2,0))/CL$5</f>
        <v>#N/A</v>
      </c>
      <c r="CZ2059" s="80" t="e" cm="1">
        <f t="array" ref="CZ2059">INDEX($K:$Q,ROW(),MATCH(CZ$3,$K$2:$Q$2,0))/CZ$5</f>
        <v>#N/A</v>
      </c>
      <c r="DA2059" s="80" t="e" cm="1">
        <f t="array" ref="DA2059">INDEX($K:$Q,ROW(),MATCH(DA$3,$K$2:$Q$2,0))/DA$5</f>
        <v>#N/A</v>
      </c>
      <c r="DB2059" s="80" t="e" cm="1">
        <f t="array" ref="DB2059">INDEX($K:$Q,ROW(),MATCH(DB$3,$K$2:$Q$2,0))/DB$5</f>
        <v>#N/A</v>
      </c>
      <c r="DC2059" s="80" t="e" cm="1">
        <f t="array" ref="DC2059">INDEX($K:$Q,ROW(),MATCH(DC$3,$K$2:$Q$2,0))/DC$5</f>
        <v>#N/A</v>
      </c>
      <c r="DD2059" s="80" t="e" cm="1">
        <f t="array" ref="DD2059">INDEX($K:$Q,ROW(),MATCH(DD$3,$K$2:$Q$2,0))/DD$5</f>
        <v>#N/A</v>
      </c>
      <c r="DE2059" s="80" t="e" cm="1">
        <f t="array" ref="DE2059">INDEX($K:$Q,ROW(),MATCH(DE$3,$K$2:$Q$2,0))/DE$5</f>
        <v>#N/A</v>
      </c>
      <c r="DF2059" s="80" t="e" cm="1">
        <f t="array" ref="DF2059">INDEX($K:$Q,ROW(),MATCH(DF$3,$K$2:$Q$2,0))/DF$5</f>
        <v>#N/A</v>
      </c>
      <c r="DG2059" s="80" t="e" cm="1">
        <f t="array" ref="DG2059">INDEX($K:$Q,ROW(),MATCH(DG$3,$K$2:$Q$2,0))/DG$5</f>
        <v>#N/A</v>
      </c>
      <c r="DH2059" s="80" t="e" cm="1">
        <f t="array" ref="DH2059">INDEX($K:$Q,ROW(),MATCH(DH$3,$K$2:$Q$2,0))/DH$5</f>
        <v>#N/A</v>
      </c>
      <c r="DI2059" s="80" t="e" cm="1">
        <f t="array" ref="DI2059">INDEX($K:$Q,ROW(),MATCH(DI$3,$K$2:$Q$2,0))/DI$5</f>
        <v>#N/A</v>
      </c>
      <c r="DJ2059" s="80" t="e" cm="1">
        <f t="array" ref="DJ2059">INDEX($K:$Q,ROW(),MATCH(DJ$3,$K$2:$Q$2,0))/DJ$5</f>
        <v>#N/A</v>
      </c>
      <c r="DK2059" s="80" t="e" cm="1">
        <f t="array" ref="DK2059">INDEX($K:$Q,ROW(),MATCH(DK$3,$K$2:$Q$2,0))/DK$5</f>
        <v>#N/A</v>
      </c>
      <c r="DL2059" s="80" t="e" cm="1">
        <f t="array" ref="DL2059">INDEX($K:$Q,ROW(),MATCH(DL$3,$K$2:$Q$2,0))/DL$5</f>
        <v>#N/A</v>
      </c>
    </row>
    <row r="2060" spans="2:116" x14ac:dyDescent="0.4">
      <c r="D2060" t="s">
        <v>564</v>
      </c>
      <c r="E2060" s="8" t="str">
        <f t="shared" si="3442"/>
        <v>2060 FAPPELIST-F</v>
      </c>
      <c r="G2060" s="141" t="s">
        <v>565</v>
      </c>
      <c r="K2060" s="23">
        <v>-256000</v>
      </c>
      <c r="L2060" s="23">
        <v>-256000</v>
      </c>
      <c r="M2060" s="23">
        <v>-256000</v>
      </c>
      <c r="N2060" s="23">
        <v>-256000</v>
      </c>
      <c r="O2060" s="23">
        <v>-256000</v>
      </c>
      <c r="P2060" s="23">
        <v>-256000</v>
      </c>
      <c r="S2060" s="80" cm="1">
        <f t="array" ref="S2060">INDEX($K:$Q,ROW(),MATCH(S$3,$K$2:$Q$2,0))/12</f>
        <v>-21333.333333333332</v>
      </c>
      <c r="T2060" s="80" cm="1">
        <f t="array" ref="T2060">INDEX($K:$Q,ROW(),MATCH(T$3,$K$2:$Q$2,0))/12</f>
        <v>-21333.333333333332</v>
      </c>
      <c r="U2060" s="80" cm="1">
        <f t="array" ref="U2060">INDEX($K:$Q,ROW(),MATCH(U$3,$K$2:$Q$2,0))/12</f>
        <v>-21333.333333333332</v>
      </c>
      <c r="V2060" s="80" cm="1">
        <f t="array" ref="V2060">INDEX($K:$Q,ROW(),MATCH(V$3,$K$2:$Q$2,0))/12</f>
        <v>-21333.333333333332</v>
      </c>
      <c r="W2060" s="80" cm="1">
        <f t="array" ref="W2060">INDEX($K:$Q,ROW(),MATCH(W$3,$K$2:$Q$2,0))/12</f>
        <v>-21333.333333333332</v>
      </c>
      <c r="X2060" s="80" cm="1">
        <f t="array" ref="X2060">INDEX($K:$Q,ROW(),MATCH(X$3,$K$2:$Q$2,0))/12</f>
        <v>-21333.333333333332</v>
      </c>
      <c r="Y2060" s="80" cm="1">
        <f t="array" ref="Y2060">INDEX($K:$Q,ROW(),MATCH(Y$3,$K$2:$Q$2,0))/12</f>
        <v>-21333.333333333332</v>
      </c>
      <c r="Z2060" s="80" cm="1">
        <f t="array" ref="Z2060">INDEX($K:$Q,ROW(),MATCH(Z$3,$K$2:$Q$2,0))/12</f>
        <v>-21333.333333333332</v>
      </c>
      <c r="AA2060" s="80" cm="1">
        <f t="array" ref="AA2060">INDEX($K:$Q,ROW(),MATCH(AA$3,$K$2:$Q$2,0))/12</f>
        <v>-21333.333333333332</v>
      </c>
      <c r="AB2060" s="80" cm="1">
        <f t="array" ref="AB2060">INDEX($K:$Q,ROW(),MATCH(AB$3,$K$2:$Q$2,0))/12</f>
        <v>-21333.333333333332</v>
      </c>
      <c r="AC2060" s="80" cm="1">
        <f t="array" ref="AC2060">INDEX($K:$Q,ROW(),MATCH(AC$3,$K$2:$Q$2,0))/12</f>
        <v>-21333.333333333332</v>
      </c>
      <c r="AD2060" s="80" cm="1">
        <f t="array" ref="AD2060">INDEX($K:$Q,ROW(),MATCH(AD$3,$K$2:$Q$2,0))/12</f>
        <v>-21333.333333333332</v>
      </c>
      <c r="AE2060" s="80" cm="1">
        <f t="array" ref="AE2060">INDEX($K:$Q,ROW(),MATCH(AE$3,$K$2:$Q$2,0))/12</f>
        <v>-21333.333333333332</v>
      </c>
      <c r="AF2060" s="80" cm="1">
        <f t="array" ref="AF2060">INDEX($K:$Q,ROW(),MATCH(AF$3,$K$2:$Q$2,0))/12</f>
        <v>-21333.333333333332</v>
      </c>
      <c r="AG2060" s="80" cm="1">
        <f t="array" ref="AG2060">INDEX($K:$Q,ROW(),MATCH(AG$3,$K$2:$Q$2,0))/12</f>
        <v>-21333.333333333332</v>
      </c>
      <c r="AH2060" s="80" cm="1">
        <f t="array" ref="AH2060">INDEX($K:$Q,ROW(),MATCH(AH$3,$K$2:$Q$2,0))/12</f>
        <v>-21333.333333333332</v>
      </c>
      <c r="AI2060" s="80" cm="1">
        <f t="array" ref="AI2060">INDEX($K:$Q,ROW(),MATCH(AI$3,$K$2:$Q$2,0))/12</f>
        <v>-21333.333333333332</v>
      </c>
      <c r="AJ2060" s="80" cm="1">
        <f t="array" ref="AJ2060">INDEX($K:$Q,ROW(),MATCH(AJ$3,$K$2:$Q$2,0))/12</f>
        <v>-21333.333333333332</v>
      </c>
      <c r="AK2060" s="80" cm="1">
        <f t="array" ref="AK2060">INDEX($K:$Q,ROW(),MATCH(AK$3,$K$2:$Q$2,0))/12</f>
        <v>-21333.333333333332</v>
      </c>
      <c r="AL2060" s="80" cm="1">
        <f t="array" ref="AL2060">INDEX($K:$Q,ROW(),MATCH(AL$3,$K$2:$Q$2,0))/12</f>
        <v>-21333.333333333332</v>
      </c>
      <c r="AM2060" s="80" cm="1">
        <f t="array" ref="AM2060">INDEX($K:$Q,ROW(),MATCH(AM$3,$K$2:$Q$2,0))/12</f>
        <v>-21333.333333333332</v>
      </c>
      <c r="AN2060" s="80" cm="1">
        <f t="array" ref="AN2060">INDEX($K:$Q,ROW(),MATCH(AN$3,$K$2:$Q$2,0))/12</f>
        <v>-21333.333333333332</v>
      </c>
      <c r="AO2060" s="80" cm="1">
        <f t="array" ref="AO2060">INDEX($K:$Q,ROW(),MATCH(AO$3,$K$2:$Q$2,0))/12</f>
        <v>-21333.333333333332</v>
      </c>
      <c r="AP2060" s="80" cm="1">
        <f t="array" ref="AP2060">INDEX($K:$Q,ROW(),MATCH(AP$3,$K$2:$Q$2,0))/12</f>
        <v>-21333.333333333332</v>
      </c>
      <c r="AQ2060" s="80" cm="1">
        <f t="array" ref="AQ2060">INDEX($K:$Q,ROW(),MATCH(AQ$3,$K$2:$Q$2,0))/12</f>
        <v>-21333.333333333332</v>
      </c>
      <c r="AR2060" s="80" cm="1">
        <f t="array" ref="AR2060">INDEX($K:$Q,ROW(),MATCH(AR$3,$K$2:$Q$2,0))/12</f>
        <v>-21333.333333333332</v>
      </c>
      <c r="AS2060" s="80" cm="1">
        <f t="array" ref="AS2060">INDEX($K:$Q,ROW(),MATCH(AS$3,$K$2:$Q$2,0))/12</f>
        <v>-21333.333333333332</v>
      </c>
      <c r="AT2060" s="80" cm="1">
        <f t="array" ref="AT2060">INDEX($K:$Q,ROW(),MATCH(AT$3,$K$2:$Q$2,0))/12</f>
        <v>-21333.333333333332</v>
      </c>
      <c r="AU2060" s="80" cm="1">
        <f t="array" ref="AU2060">INDEX($K:$Q,ROW(),MATCH(AU$3,$K$2:$Q$2,0))/12</f>
        <v>-21333.333333333332</v>
      </c>
      <c r="AV2060" s="80" cm="1">
        <f t="array" ref="AV2060">INDEX($K:$Q,ROW(),MATCH(AV$3,$K$2:$Q$2,0))/12</f>
        <v>-21333.333333333332</v>
      </c>
      <c r="AW2060" s="80" cm="1">
        <f t="array" ref="AW2060">INDEX($K:$Q,ROW(),MATCH(AW$3,$K$2:$Q$2,0))/12</f>
        <v>-21333.333333333332</v>
      </c>
      <c r="AX2060" s="80" cm="1">
        <f t="array" ref="AX2060">INDEX($K:$Q,ROW(),MATCH(AX$3,$K$2:$Q$2,0))/12</f>
        <v>-21333.333333333332</v>
      </c>
      <c r="AY2060" s="80" cm="1">
        <f t="array" ref="AY2060">INDEX($K:$Q,ROW(),MATCH(AY$3,$K$2:$Q$2,0))/12</f>
        <v>-21333.333333333332</v>
      </c>
      <c r="AZ2060" s="80" cm="1">
        <f t="array" ref="AZ2060">INDEX($K:$Q,ROW(),MATCH(AZ$3,$K$2:$Q$2,0))/12</f>
        <v>-21333.333333333332</v>
      </c>
      <c r="BA2060" s="80" cm="1">
        <f t="array" ref="BA2060">INDEX($K:$Q,ROW(),MATCH(BA$3,$K$2:$Q$2,0))/12</f>
        <v>-21333.333333333332</v>
      </c>
      <c r="BB2060" s="80" cm="1">
        <f t="array" ref="BB2060">INDEX($K:$Q,ROW(),MATCH(BB$3,$K$2:$Q$2,0))/12</f>
        <v>-21333.333333333332</v>
      </c>
      <c r="BC2060" s="80" cm="1">
        <f t="array" ref="BC2060">INDEX($K:$Q,ROW(),MATCH(BC$3,$K$2:$Q$2,0))/12</f>
        <v>-21333.333333333332</v>
      </c>
      <c r="BD2060" s="80" cm="1">
        <f t="array" ref="BD2060">INDEX($K:$Q,ROW(),MATCH(BD$3,$K$2:$Q$2,0))/12</f>
        <v>-21333.333333333332</v>
      </c>
      <c r="BE2060" s="80" cm="1">
        <f t="array" ref="BE2060">INDEX($K:$Q,ROW(),MATCH(BE$3,$K$2:$Q$2,0))/12</f>
        <v>-21333.333333333332</v>
      </c>
      <c r="BF2060" s="80" cm="1">
        <f t="array" ref="BF2060">INDEX($K:$Q,ROW(),MATCH(BF$3,$K$2:$Q$2,0))/12</f>
        <v>-21333.333333333332</v>
      </c>
      <c r="BG2060" s="80" cm="1">
        <f t="array" ref="BG2060">INDEX($K:$Q,ROW(),MATCH(BG$3,$K$2:$Q$2,0))/12</f>
        <v>-21333.333333333332</v>
      </c>
      <c r="BH2060" s="80" cm="1">
        <f t="array" ref="BH2060">INDEX($K:$Q,ROW(),MATCH(BH$3,$K$2:$Q$2,0))/12</f>
        <v>-21333.333333333332</v>
      </c>
      <c r="BI2060" s="80" cm="1">
        <f t="array" ref="BI2060">INDEX($K:$Q,ROW(),MATCH(BI$3,$K$2:$Q$2,0))/12</f>
        <v>-21333.333333333332</v>
      </c>
      <c r="BJ2060" s="80" cm="1">
        <f t="array" ref="BJ2060">INDEX($K:$Q,ROW(),MATCH(BJ$3,$K$2:$Q$2,0))/12</f>
        <v>-21333.333333333332</v>
      </c>
      <c r="BK2060" s="80" cm="1">
        <f t="array" ref="BK2060">INDEX($K:$Q,ROW(),MATCH(BK$3,$K$2:$Q$2,0))/12</f>
        <v>-21333.333333333332</v>
      </c>
      <c r="BL2060" s="80" cm="1">
        <f t="array" ref="BL2060">INDEX($K:$Q,ROW(),MATCH(BL$3,$K$2:$Q$2,0))/12</f>
        <v>-21333.333333333332</v>
      </c>
      <c r="BM2060" s="80" cm="1">
        <f t="array" ref="BM2060">INDEX($K:$Q,ROW(),MATCH(BM$3,$K$2:$Q$2,0))/12</f>
        <v>-21333.333333333332</v>
      </c>
      <c r="BN2060" s="80" cm="1">
        <f t="array" ref="BN2060">INDEX($K:$Q,ROW(),MATCH(BN$3,$K$2:$Q$2,0))/12</f>
        <v>-21333.333333333332</v>
      </c>
      <c r="BO2060" s="80" cm="1">
        <f t="array" ref="BO2060">INDEX($K:$Q,ROW(),MATCH(BO$3,$K$2:$Q$2,0))/12</f>
        <v>-21333.333333333332</v>
      </c>
      <c r="BP2060" s="80" cm="1">
        <f t="array" ref="BP2060">INDEX($K:$Q,ROW(),MATCH(BP$3,$K$2:$Q$2,0))/12</f>
        <v>-21333.333333333332</v>
      </c>
      <c r="BQ2060" s="80" cm="1">
        <f t="array" ref="BQ2060">INDEX($K:$Q,ROW(),MATCH(BQ$3,$K$2:$Q$2,0))/12</f>
        <v>-21333.333333333332</v>
      </c>
      <c r="BR2060" s="80" cm="1">
        <f t="array" ref="BR2060">INDEX($K:$Q,ROW(),MATCH(BR$3,$K$2:$Q$2,0))/12</f>
        <v>-21333.333333333332</v>
      </c>
      <c r="BS2060" s="80" cm="1">
        <f t="array" ref="BS2060">INDEX($K:$Q,ROW(),MATCH(BS$3,$K$2:$Q$2,0))/12</f>
        <v>-21333.333333333332</v>
      </c>
      <c r="BT2060" s="80" cm="1">
        <f t="array" ref="BT2060">INDEX($K:$Q,ROW(),MATCH(BT$3,$K$2:$Q$2,0))/12</f>
        <v>-21333.333333333332</v>
      </c>
      <c r="BU2060" s="80" cm="1">
        <f t="array" ref="BU2060">INDEX($K:$Q,ROW(),MATCH(BU$3,$K$2:$Q$2,0))/12</f>
        <v>-21333.333333333332</v>
      </c>
      <c r="BV2060" s="80" cm="1">
        <f t="array" ref="BV2060">INDEX($K:$Q,ROW(),MATCH(BV$3,$K$2:$Q$2,0))/12</f>
        <v>-21333.333333333332</v>
      </c>
      <c r="BW2060" s="80" cm="1">
        <f t="array" ref="BW2060">INDEX($K:$Q,ROW(),MATCH(BW$3,$K$2:$Q$2,0))/12</f>
        <v>-21333.333333333332</v>
      </c>
      <c r="BX2060" s="80" cm="1">
        <f t="array" ref="BX2060">INDEX($K:$Q,ROW(),MATCH(BX$3,$K$2:$Q$2,0))/12</f>
        <v>-21333.333333333332</v>
      </c>
      <c r="BY2060" s="80" cm="1">
        <f t="array" ref="BY2060">INDEX($K:$Q,ROW(),MATCH(BY$3,$K$2:$Q$2,0))/12</f>
        <v>-21333.333333333332</v>
      </c>
      <c r="BZ2060" s="80" cm="1">
        <f t="array" ref="BZ2060">INDEX($K:$Q,ROW(),MATCH(BZ$3,$K$2:$Q$2,0))/12</f>
        <v>-21333.333333333332</v>
      </c>
      <c r="CA2060" s="80" cm="1">
        <f t="array" ref="CA2060">INDEX($K:$Q,ROW(),MATCH(CA$3,$K$2:$Q$2,0))/12</f>
        <v>-21333.333333333332</v>
      </c>
      <c r="CB2060" s="80" cm="1">
        <f t="array" ref="CB2060">INDEX($K:$Q,ROW(),MATCH(CB$3,$K$2:$Q$2,0))/12</f>
        <v>-21333.333333333332</v>
      </c>
      <c r="CC2060" s="80" cm="1">
        <f t="array" ref="CC2060">INDEX($K:$Q,ROW(),MATCH(CC$3,$K$2:$Q$2,0))/12</f>
        <v>-21333.333333333332</v>
      </c>
      <c r="CD2060" s="80" cm="1">
        <f t="array" ref="CD2060">INDEX($K:$Q,ROW(),MATCH(CD$3,$K$2:$Q$2,0))/12</f>
        <v>-21333.333333333332</v>
      </c>
      <c r="CE2060" s="80" cm="1">
        <f t="array" ref="CE2060">INDEX($K:$Q,ROW(),MATCH(CE$3,$K$2:$Q$2,0))/12</f>
        <v>-21333.333333333332</v>
      </c>
      <c r="CF2060" s="80" cm="1">
        <f t="array" ref="CF2060">INDEX($K:$Q,ROW(),MATCH(CF$3,$K$2:$Q$2,0))/12</f>
        <v>-21333.333333333332</v>
      </c>
      <c r="CG2060" s="80" cm="1">
        <f t="array" ref="CG2060">INDEX($K:$Q,ROW(),MATCH(CG$3,$K$2:$Q$2,0))/12</f>
        <v>-21333.333333333332</v>
      </c>
      <c r="CH2060" s="80" cm="1">
        <f t="array" ref="CH2060">INDEX($K:$Q,ROW(),MATCH(CH$3,$K$2:$Q$2,0))/12</f>
        <v>-21333.333333333332</v>
      </c>
      <c r="CI2060" s="80" cm="1">
        <f t="array" ref="CI2060">INDEX($K:$Q,ROW(),MATCH(CI$3,$K$2:$Q$2,0))/12</f>
        <v>-21333.333333333332</v>
      </c>
      <c r="CJ2060" s="80" cm="1">
        <f t="array" ref="CJ2060">INDEX($K:$Q,ROW(),MATCH(CJ$3,$K$2:$Q$2,0))/12</f>
        <v>-21333.333333333332</v>
      </c>
      <c r="CK2060" s="80" cm="1">
        <f t="array" ref="CK2060">INDEX($K:$Q,ROW(),MATCH(CK$3,$K$2:$Q$2,0))/12</f>
        <v>-21333.333333333332</v>
      </c>
      <c r="CL2060" s="80" cm="1">
        <f t="array" ref="CL2060">INDEX($K:$Q,ROW(),MATCH(CL$3,$K$2:$Q$2,0))/12</f>
        <v>-21333.333333333332</v>
      </c>
      <c r="CN2060" s="74"/>
      <c r="CO2060" s="80" t="e" cm="1">
        <f t="array" ref="CO2060">INDEX($K:$Q,ROW(),MATCH(CO$3,$K$2:$Q$2,0))/CO$5</f>
        <v>#N/A</v>
      </c>
      <c r="CP2060" s="80" t="e" cm="1">
        <f t="array" ref="CP2060">INDEX($K:$Q,ROW(),MATCH(CP$3,$K$2:$Q$2,0))/CP$5</f>
        <v>#N/A</v>
      </c>
      <c r="CQ2060" s="80" t="e" cm="1">
        <f t="array" ref="CQ2060">INDEX($K:$Q,ROW(),MATCH(CQ$3,$K$2:$Q$2,0))/CQ$5</f>
        <v>#N/A</v>
      </c>
      <c r="CR2060" s="80" t="e" cm="1">
        <f t="array" ref="CR2060">INDEX($K:$Q,ROW(),MATCH(CR$3,$K$2:$Q$2,0))/CR$5</f>
        <v>#N/A</v>
      </c>
      <c r="CS2060" s="80" t="e" cm="1">
        <f t="array" ref="CS2060">INDEX($K:$Q,ROW(),MATCH(CS$3,$K$2:$Q$2,0))/CS$5</f>
        <v>#N/A</v>
      </c>
      <c r="CT2060" s="80" t="e" cm="1">
        <f t="array" ref="CT2060">INDEX($K:$Q,ROW(),MATCH(CT$3,$K$2:$Q$2,0))/CT$5</f>
        <v>#N/A</v>
      </c>
      <c r="CU2060" s="80" t="e" cm="1">
        <f t="array" ref="CU2060">INDEX($K:$Q,ROW(),MATCH(CU$3,$K$2:$Q$2,0))/CU$5</f>
        <v>#N/A</v>
      </c>
      <c r="CV2060" s="80" t="e" cm="1">
        <f t="array" ref="CV2060">INDEX($K:$Q,ROW(),MATCH(CV$3,$K$2:$Q$2,0))/CV$5</f>
        <v>#N/A</v>
      </c>
      <c r="CW2060" s="80" t="e" cm="1">
        <f t="array" ref="CW2060">INDEX($K:$Q,ROW(),MATCH(CW$3,$K$2:$Q$2,0))/CW$5</f>
        <v>#N/A</v>
      </c>
      <c r="CX2060" s="80" t="e" cm="1">
        <f t="array" ref="CX2060">INDEX($K:$Q,ROW(),MATCH(CX$3,$K$2:$Q$2,0))/CX$5</f>
        <v>#N/A</v>
      </c>
      <c r="CY2060" s="80" t="e" cm="1">
        <f t="array" ref="CY2060">INDEX($K:$Q,ROW(),MATCH(CY$3,$K$2:$Q$2,0))/CY$5</f>
        <v>#N/A</v>
      </c>
      <c r="CZ2060" s="80" t="e" cm="1">
        <f t="array" ref="CZ2060">INDEX($K:$Q,ROW(),MATCH(CZ$3,$K$2:$Q$2,0))/CZ$5</f>
        <v>#N/A</v>
      </c>
      <c r="DA2060" s="80" t="e" cm="1">
        <f t="array" ref="DA2060">INDEX($K:$Q,ROW(),MATCH(DA$3,$K$2:$Q$2,0))/DA$5</f>
        <v>#N/A</v>
      </c>
      <c r="DB2060" s="80" t="e" cm="1">
        <f t="array" ref="DB2060">INDEX($K:$Q,ROW(),MATCH(DB$3,$K$2:$Q$2,0))/DB$5</f>
        <v>#N/A</v>
      </c>
      <c r="DC2060" s="80" t="e" cm="1">
        <f t="array" ref="DC2060">INDEX($K:$Q,ROW(),MATCH(DC$3,$K$2:$Q$2,0))/DC$5</f>
        <v>#N/A</v>
      </c>
      <c r="DD2060" s="80" t="e" cm="1">
        <f t="array" ref="DD2060">INDEX($K:$Q,ROW(),MATCH(DD$3,$K$2:$Q$2,0))/DD$5</f>
        <v>#N/A</v>
      </c>
      <c r="DE2060" s="80" t="e" cm="1">
        <f t="array" ref="DE2060">INDEX($K:$Q,ROW(),MATCH(DE$3,$K$2:$Q$2,0))/DE$5</f>
        <v>#N/A</v>
      </c>
      <c r="DF2060" s="80" t="e" cm="1">
        <f t="array" ref="DF2060">INDEX($K:$Q,ROW(),MATCH(DF$3,$K$2:$Q$2,0))/DF$5</f>
        <v>#N/A</v>
      </c>
      <c r="DG2060" s="80" t="e" cm="1">
        <f t="array" ref="DG2060">INDEX($K:$Q,ROW(),MATCH(DG$3,$K$2:$Q$2,0))/DG$5</f>
        <v>#N/A</v>
      </c>
      <c r="DH2060" s="80" t="e" cm="1">
        <f t="array" ref="DH2060">INDEX($K:$Q,ROW(),MATCH(DH$3,$K$2:$Q$2,0))/DH$5</f>
        <v>#N/A</v>
      </c>
      <c r="DI2060" s="80" t="e" cm="1">
        <f t="array" ref="DI2060">INDEX($K:$Q,ROW(),MATCH(DI$3,$K$2:$Q$2,0))/DI$5</f>
        <v>#N/A</v>
      </c>
      <c r="DJ2060" s="80" t="e" cm="1">
        <f t="array" ref="DJ2060">INDEX($K:$Q,ROW(),MATCH(DJ$3,$K$2:$Q$2,0))/DJ$5</f>
        <v>#N/A</v>
      </c>
      <c r="DK2060" s="80" t="e" cm="1">
        <f t="array" ref="DK2060">INDEX($K:$Q,ROW(),MATCH(DK$3,$K$2:$Q$2,0))/DK$5</f>
        <v>#N/A</v>
      </c>
      <c r="DL2060" s="80" t="e" cm="1">
        <f t="array" ref="DL2060">INDEX($K:$Q,ROW(),MATCH(DL$3,$K$2:$Q$2,0))/DL$5</f>
        <v>#N/A</v>
      </c>
    </row>
    <row r="2061" spans="2:116" x14ac:dyDescent="0.4">
      <c r="B2061" t="str">
        <f>E2061</f>
        <v>2061 FAPPELIST-F</v>
      </c>
      <c r="C2061" t="s">
        <v>235</v>
      </c>
      <c r="D2061" t="s">
        <v>564</v>
      </c>
      <c r="E2061" s="8" t="str">
        <f t="shared" si="3440"/>
        <v>2061 FAPPELIST-F</v>
      </c>
      <c r="G2061" s="126" t="str">
        <f>"Total capital expenditures - "&amp;SUBSTITUTE(G2046,":","")</f>
        <v>Total capital expenditures - Fixed secondary PPE</v>
      </c>
      <c r="I2061" s="74"/>
      <c r="J2061" s="74"/>
      <c r="K2061" s="118">
        <f>SUMIF($3:$3,K$2,2061:2061)</f>
        <v>-510999.99999999983</v>
      </c>
      <c r="L2061" s="118">
        <f>SUMIF($3:$3,L$2,2061:2061)</f>
        <v>-510999.99999999983</v>
      </c>
      <c r="M2061" s="118">
        <f>SUMIF($3:$3,M$2,2061:2061)</f>
        <v>-510999.99999999983</v>
      </c>
      <c r="N2061" s="118">
        <f>SUMIF($3:$3,N$2,2061:2061)</f>
        <v>-510999.99999999983</v>
      </c>
      <c r="O2061" s="118">
        <f>SUMIF($3:$3,O$2,2061:2061)</f>
        <v>-510999.99999999983</v>
      </c>
      <c r="P2061" s="118">
        <f>SUMIF($3:$3,P$2,2061:2061)</f>
        <v>-510999.99999999983</v>
      </c>
      <c r="R2061" s="24"/>
      <c r="S2061" s="148">
        <f>SUM(S2052:S2060)</f>
        <v>-42583.333333333328</v>
      </c>
      <c r="T2061" s="148">
        <f t="shared" ref="T2061:CE2063" si="3443">SUM(T2052:T2060)</f>
        <v>-42583.333333333328</v>
      </c>
      <c r="U2061" s="148">
        <f t="shared" si="3443"/>
        <v>-42583.333333333328</v>
      </c>
      <c r="V2061" s="148">
        <f t="shared" si="3443"/>
        <v>-42583.333333333328</v>
      </c>
      <c r="W2061" s="148">
        <f t="shared" si="3443"/>
        <v>-42583.333333333328</v>
      </c>
      <c r="X2061" s="148">
        <f t="shared" si="3443"/>
        <v>-42583.333333333328</v>
      </c>
      <c r="Y2061" s="148">
        <f t="shared" si="3443"/>
        <v>-42583.333333333328</v>
      </c>
      <c r="Z2061" s="148">
        <f t="shared" si="3443"/>
        <v>-42583.333333333328</v>
      </c>
      <c r="AA2061" s="148">
        <f t="shared" si="3443"/>
        <v>-42583.333333333328</v>
      </c>
      <c r="AB2061" s="148">
        <f t="shared" si="3443"/>
        <v>-42583.333333333328</v>
      </c>
      <c r="AC2061" s="148">
        <f t="shared" si="3443"/>
        <v>-42583.333333333328</v>
      </c>
      <c r="AD2061" s="148">
        <f t="shared" si="3443"/>
        <v>-42583.333333333328</v>
      </c>
      <c r="AE2061" s="148">
        <f t="shared" si="3443"/>
        <v>-42583.333333333328</v>
      </c>
      <c r="AF2061" s="148">
        <f t="shared" si="3443"/>
        <v>-42583.333333333328</v>
      </c>
      <c r="AG2061" s="148">
        <f t="shared" si="3443"/>
        <v>-42583.333333333328</v>
      </c>
      <c r="AH2061" s="148">
        <f t="shared" si="3443"/>
        <v>-42583.333333333328</v>
      </c>
      <c r="AI2061" s="148">
        <f t="shared" si="3443"/>
        <v>-42583.333333333328</v>
      </c>
      <c r="AJ2061" s="148">
        <f t="shared" si="3443"/>
        <v>-42583.333333333328</v>
      </c>
      <c r="AK2061" s="148">
        <f t="shared" si="3443"/>
        <v>-42583.333333333328</v>
      </c>
      <c r="AL2061" s="148">
        <f t="shared" si="3443"/>
        <v>-42583.333333333328</v>
      </c>
      <c r="AM2061" s="148">
        <f t="shared" si="3443"/>
        <v>-42583.333333333328</v>
      </c>
      <c r="AN2061" s="148">
        <f t="shared" si="3443"/>
        <v>-42583.333333333328</v>
      </c>
      <c r="AO2061" s="148">
        <f t="shared" si="3443"/>
        <v>-42583.333333333328</v>
      </c>
      <c r="AP2061" s="148">
        <f t="shared" si="3443"/>
        <v>-42583.333333333328</v>
      </c>
      <c r="AQ2061" s="148">
        <f t="shared" si="3443"/>
        <v>-42583.333333333328</v>
      </c>
      <c r="AR2061" s="148">
        <f t="shared" si="3443"/>
        <v>-42583.333333333328</v>
      </c>
      <c r="AS2061" s="148">
        <f t="shared" si="3443"/>
        <v>-42583.333333333328</v>
      </c>
      <c r="AT2061" s="148">
        <f t="shared" si="3443"/>
        <v>-42583.333333333328</v>
      </c>
      <c r="AU2061" s="148">
        <f t="shared" si="3443"/>
        <v>-42583.333333333328</v>
      </c>
      <c r="AV2061" s="148">
        <f t="shared" si="3443"/>
        <v>-42583.333333333328</v>
      </c>
      <c r="AW2061" s="148">
        <f t="shared" si="3443"/>
        <v>-42583.333333333328</v>
      </c>
      <c r="AX2061" s="148">
        <f t="shared" si="3443"/>
        <v>-42583.333333333328</v>
      </c>
      <c r="AY2061" s="148">
        <f t="shared" si="3443"/>
        <v>-42583.333333333328</v>
      </c>
      <c r="AZ2061" s="148">
        <f t="shared" si="3443"/>
        <v>-42583.333333333328</v>
      </c>
      <c r="BA2061" s="148">
        <f t="shared" si="3443"/>
        <v>-42583.333333333328</v>
      </c>
      <c r="BB2061" s="148">
        <f t="shared" si="3443"/>
        <v>-42583.333333333328</v>
      </c>
      <c r="BC2061" s="148">
        <f t="shared" si="3443"/>
        <v>-42583.333333333328</v>
      </c>
      <c r="BD2061" s="148">
        <f t="shared" si="3443"/>
        <v>-42583.333333333328</v>
      </c>
      <c r="BE2061" s="148">
        <f t="shared" si="3443"/>
        <v>-42583.333333333328</v>
      </c>
      <c r="BF2061" s="148">
        <f t="shared" si="3443"/>
        <v>-42583.333333333328</v>
      </c>
      <c r="BG2061" s="148">
        <f t="shared" si="3443"/>
        <v>-42583.333333333328</v>
      </c>
      <c r="BH2061" s="148">
        <f t="shared" si="3443"/>
        <v>-42583.333333333328</v>
      </c>
      <c r="BI2061" s="148">
        <f t="shared" si="3443"/>
        <v>-42583.333333333328</v>
      </c>
      <c r="BJ2061" s="148">
        <f t="shared" si="3443"/>
        <v>-42583.333333333328</v>
      </c>
      <c r="BK2061" s="148">
        <f t="shared" si="3443"/>
        <v>-42583.333333333328</v>
      </c>
      <c r="BL2061" s="148">
        <f t="shared" si="3443"/>
        <v>-42583.333333333328</v>
      </c>
      <c r="BM2061" s="148">
        <f t="shared" si="3443"/>
        <v>-42583.333333333328</v>
      </c>
      <c r="BN2061" s="148">
        <f t="shared" si="3443"/>
        <v>-42583.333333333328</v>
      </c>
      <c r="BO2061" s="148">
        <f t="shared" si="3443"/>
        <v>-42583.333333333328</v>
      </c>
      <c r="BP2061" s="148">
        <f t="shared" si="3443"/>
        <v>-42583.333333333328</v>
      </c>
      <c r="BQ2061" s="148">
        <f t="shared" si="3443"/>
        <v>-42583.333333333328</v>
      </c>
      <c r="BR2061" s="148">
        <f t="shared" si="3443"/>
        <v>-42583.333333333328</v>
      </c>
      <c r="BS2061" s="148">
        <f t="shared" si="3443"/>
        <v>-42583.333333333328</v>
      </c>
      <c r="BT2061" s="148">
        <f t="shared" si="3443"/>
        <v>-42583.333333333328</v>
      </c>
      <c r="BU2061" s="148">
        <f t="shared" si="3443"/>
        <v>-42583.333333333328</v>
      </c>
      <c r="BV2061" s="148">
        <f t="shared" si="3443"/>
        <v>-42583.333333333328</v>
      </c>
      <c r="BW2061" s="148">
        <f t="shared" si="3443"/>
        <v>-42583.333333333328</v>
      </c>
      <c r="BX2061" s="148">
        <f t="shared" si="3443"/>
        <v>-42583.333333333328</v>
      </c>
      <c r="BY2061" s="148">
        <f t="shared" si="3443"/>
        <v>-42583.333333333328</v>
      </c>
      <c r="BZ2061" s="148">
        <f t="shared" si="3443"/>
        <v>-42583.333333333328</v>
      </c>
      <c r="CA2061" s="148">
        <f t="shared" si="3443"/>
        <v>-42583.333333333328</v>
      </c>
      <c r="CB2061" s="148">
        <f t="shared" si="3443"/>
        <v>-42583.333333333328</v>
      </c>
      <c r="CC2061" s="148">
        <f t="shared" si="3443"/>
        <v>-42583.333333333328</v>
      </c>
      <c r="CD2061" s="148">
        <f t="shared" si="3443"/>
        <v>-42583.333333333328</v>
      </c>
      <c r="CE2061" s="148">
        <f t="shared" si="3443"/>
        <v>-42583.333333333328</v>
      </c>
      <c r="CF2061" s="148">
        <f t="shared" ref="CF2061:CL2063" si="3444">SUM(CF2052:CF2060)</f>
        <v>-42583.333333333328</v>
      </c>
      <c r="CG2061" s="148">
        <f t="shared" si="3444"/>
        <v>-42583.333333333328</v>
      </c>
      <c r="CH2061" s="148">
        <f t="shared" si="3444"/>
        <v>-42583.333333333328</v>
      </c>
      <c r="CI2061" s="148">
        <f t="shared" si="3444"/>
        <v>-42583.333333333328</v>
      </c>
      <c r="CJ2061" s="148">
        <f t="shared" si="3444"/>
        <v>-42583.333333333328</v>
      </c>
      <c r="CK2061" s="148">
        <f t="shared" si="3444"/>
        <v>-42583.333333333328</v>
      </c>
      <c r="CL2061" s="148">
        <f t="shared" si="3444"/>
        <v>-42583.333333333328</v>
      </c>
      <c r="CN2061" s="74"/>
      <c r="CO2061" s="148" t="e">
        <f>SUM(CO2052:CO2060)</f>
        <v>#N/A</v>
      </c>
      <c r="CP2061" s="148" t="e">
        <f t="shared" ref="CP2061:DL2063" si="3445">SUM(CP2052:CP2060)</f>
        <v>#N/A</v>
      </c>
      <c r="CQ2061" s="148" t="e">
        <f t="shared" si="3445"/>
        <v>#N/A</v>
      </c>
      <c r="CR2061" s="148" t="e">
        <f t="shared" si="3445"/>
        <v>#N/A</v>
      </c>
      <c r="CS2061" s="148" t="e">
        <f t="shared" si="3445"/>
        <v>#N/A</v>
      </c>
      <c r="CT2061" s="148" t="e">
        <f t="shared" si="3445"/>
        <v>#N/A</v>
      </c>
      <c r="CU2061" s="148" t="e">
        <f t="shared" si="3445"/>
        <v>#N/A</v>
      </c>
      <c r="CV2061" s="148" t="e">
        <f t="shared" si="3445"/>
        <v>#N/A</v>
      </c>
      <c r="CW2061" s="148" t="e">
        <f t="shared" si="3445"/>
        <v>#N/A</v>
      </c>
      <c r="CX2061" s="148" t="e">
        <f t="shared" si="3445"/>
        <v>#N/A</v>
      </c>
      <c r="CY2061" s="148" t="e">
        <f t="shared" si="3445"/>
        <v>#N/A</v>
      </c>
      <c r="CZ2061" s="148" t="e">
        <f t="shared" si="3445"/>
        <v>#N/A</v>
      </c>
      <c r="DA2061" s="148" t="e">
        <f t="shared" si="3445"/>
        <v>#N/A</v>
      </c>
      <c r="DB2061" s="148" t="e">
        <f t="shared" si="3445"/>
        <v>#N/A</v>
      </c>
      <c r="DC2061" s="148" t="e">
        <f t="shared" si="3445"/>
        <v>#N/A</v>
      </c>
      <c r="DD2061" s="148" t="e">
        <f t="shared" si="3445"/>
        <v>#N/A</v>
      </c>
      <c r="DE2061" s="148" t="e">
        <f t="shared" si="3445"/>
        <v>#N/A</v>
      </c>
      <c r="DF2061" s="148" t="e">
        <f t="shared" si="3445"/>
        <v>#N/A</v>
      </c>
      <c r="DG2061" s="148" t="e">
        <f t="shared" si="3445"/>
        <v>#N/A</v>
      </c>
      <c r="DH2061" s="148" t="e">
        <f t="shared" si="3445"/>
        <v>#N/A</v>
      </c>
      <c r="DI2061" s="148" t="e">
        <f t="shared" si="3445"/>
        <v>#N/A</v>
      </c>
      <c r="DJ2061" s="148" t="e">
        <f t="shared" si="3445"/>
        <v>#N/A</v>
      </c>
      <c r="DK2061" s="148" t="e">
        <f t="shared" si="3445"/>
        <v>#N/A</v>
      </c>
      <c r="DL2061" s="148" t="e">
        <f t="shared" si="3445"/>
        <v>#N/A</v>
      </c>
    </row>
    <row r="2062" spans="2:116" x14ac:dyDescent="0.4">
      <c r="D2062" t="s">
        <v>564</v>
      </c>
      <c r="E2062" s="8" t="str">
        <f t="shared" si="3440"/>
        <v>2062 FAPPELIST-F</v>
      </c>
      <c r="G2062" s="125"/>
      <c r="S2062" s="80"/>
      <c r="T2062" s="72"/>
      <c r="U2062" s="72"/>
      <c r="V2062" s="72"/>
      <c r="W2062" s="72"/>
      <c r="X2062" s="72"/>
      <c r="Y2062" s="72"/>
      <c r="Z2062" s="72"/>
      <c r="AA2062" s="72"/>
      <c r="AB2062" s="72"/>
      <c r="AC2062" s="72"/>
      <c r="AD2062" s="72"/>
      <c r="AE2062" s="72"/>
      <c r="AF2062" s="72"/>
      <c r="AG2062" s="72"/>
      <c r="AH2062" s="72"/>
      <c r="AI2062" s="72"/>
      <c r="AJ2062" s="72"/>
      <c r="AK2062" s="72"/>
      <c r="AL2062" s="72"/>
      <c r="AM2062" s="72"/>
      <c r="AN2062" s="72"/>
      <c r="AO2062" s="72"/>
      <c r="AP2062" s="72"/>
      <c r="AQ2062" s="72"/>
      <c r="AR2062" s="72"/>
      <c r="AS2062" s="72"/>
      <c r="AT2062" s="72"/>
      <c r="AU2062" s="72"/>
      <c r="AV2062" s="72"/>
      <c r="AW2062" s="72"/>
      <c r="AX2062" s="72"/>
      <c r="AY2062" s="72"/>
      <c r="AZ2062" s="72"/>
      <c r="BA2062" s="72"/>
      <c r="BB2062" s="72"/>
      <c r="BC2062" s="72"/>
      <c r="BD2062" s="72"/>
      <c r="BE2062" s="72"/>
      <c r="BF2062" s="72"/>
      <c r="BG2062" s="72"/>
      <c r="BH2062" s="72"/>
      <c r="BI2062" s="72"/>
      <c r="BJ2062" s="72"/>
      <c r="BK2062" s="72"/>
      <c r="BL2062" s="72"/>
      <c r="BM2062" s="72"/>
      <c r="BN2062" s="72"/>
      <c r="BO2062" s="72"/>
      <c r="BP2062" s="72"/>
      <c r="BQ2062" s="72"/>
      <c r="BR2062" s="72"/>
      <c r="BS2062" s="72"/>
      <c r="BT2062" s="72"/>
      <c r="BU2062" s="72"/>
      <c r="BV2062" s="72"/>
      <c r="BW2062" s="72"/>
      <c r="BX2062" s="72"/>
      <c r="BY2062" s="72"/>
      <c r="BZ2062" s="72"/>
      <c r="CA2062" s="72"/>
      <c r="CB2062" s="72"/>
      <c r="CC2062" s="72"/>
      <c r="CD2062" s="72"/>
      <c r="CE2062" s="72"/>
      <c r="CF2062" s="72"/>
      <c r="CG2062" s="72"/>
      <c r="CH2062" s="72"/>
      <c r="CI2062" s="72"/>
      <c r="CJ2062" s="72"/>
      <c r="CK2062" s="72"/>
      <c r="CL2062" s="72"/>
      <c r="CO2062" s="72"/>
      <c r="CP2062" s="72"/>
      <c r="CQ2062" s="72"/>
      <c r="CR2062" s="72"/>
      <c r="CS2062" s="72"/>
      <c r="CT2062" s="72"/>
      <c r="CU2062" s="72"/>
      <c r="CV2062" s="72"/>
      <c r="CW2062" s="72"/>
      <c r="CX2062" s="72"/>
      <c r="CY2062" s="72"/>
      <c r="CZ2062" s="72"/>
      <c r="DA2062" s="72"/>
      <c r="DB2062" s="72"/>
      <c r="DC2062" s="72"/>
      <c r="DD2062" s="72"/>
      <c r="DE2062" s="72"/>
      <c r="DF2062" s="72"/>
      <c r="DG2062" s="72"/>
      <c r="DH2062" s="72"/>
      <c r="DI2062" s="72"/>
      <c r="DJ2062" s="72"/>
      <c r="DK2062" s="72"/>
      <c r="DL2062" s="72"/>
    </row>
    <row r="2063" spans="2:116" x14ac:dyDescent="0.4">
      <c r="D2063" t="s">
        <v>564</v>
      </c>
      <c r="E2063" s="8" t="str">
        <f t="shared" si="3440"/>
        <v>2063 FAPPELIST-F</v>
      </c>
      <c r="G2063" s="95" t="s">
        <v>204</v>
      </c>
      <c r="H2063" s="12"/>
      <c r="S2063" s="72"/>
      <c r="T2063" s="72"/>
      <c r="U2063" s="72"/>
      <c r="V2063" s="72"/>
      <c r="W2063" s="72"/>
      <c r="X2063" s="72"/>
      <c r="Y2063" s="72"/>
      <c r="Z2063" s="72"/>
      <c r="AA2063" s="72"/>
      <c r="AB2063" s="72"/>
      <c r="AC2063" s="72"/>
      <c r="AD2063" s="72"/>
      <c r="AE2063" s="72"/>
      <c r="AF2063" s="72"/>
      <c r="AG2063" s="72"/>
      <c r="AH2063" s="72"/>
      <c r="AI2063" s="72"/>
      <c r="AJ2063" s="72"/>
      <c r="AK2063" s="72"/>
      <c r="AL2063" s="72"/>
      <c r="AM2063" s="72"/>
      <c r="AN2063" s="72"/>
      <c r="AO2063" s="72"/>
      <c r="AP2063" s="72"/>
      <c r="AQ2063" s="72"/>
      <c r="AR2063" s="72"/>
      <c r="AS2063" s="72"/>
      <c r="AT2063" s="72"/>
      <c r="AU2063" s="72"/>
      <c r="AV2063" s="72"/>
      <c r="AW2063" s="72"/>
      <c r="AX2063" s="72"/>
      <c r="AY2063" s="72"/>
      <c r="AZ2063" s="72"/>
      <c r="BA2063" s="72"/>
      <c r="BB2063" s="72"/>
      <c r="BC2063" s="72"/>
      <c r="BD2063" s="72"/>
      <c r="BE2063" s="72"/>
      <c r="BF2063" s="72"/>
      <c r="BG2063" s="72"/>
      <c r="BH2063" s="72"/>
      <c r="BI2063" s="72"/>
      <c r="BJ2063" s="72"/>
      <c r="BK2063" s="72"/>
      <c r="BL2063" s="72"/>
      <c r="BM2063" s="72"/>
      <c r="BN2063" s="72"/>
      <c r="BO2063" s="72"/>
      <c r="BP2063" s="72"/>
      <c r="BQ2063" s="72"/>
      <c r="BR2063" s="72"/>
      <c r="BS2063" s="72"/>
      <c r="BT2063" s="72"/>
      <c r="BU2063" s="72"/>
      <c r="BV2063" s="72"/>
      <c r="BW2063" s="72"/>
      <c r="BX2063" s="72"/>
      <c r="BY2063" s="72"/>
      <c r="BZ2063" s="72"/>
      <c r="CA2063" s="72"/>
      <c r="CB2063" s="72"/>
      <c r="CC2063" s="72"/>
      <c r="CD2063" s="72"/>
      <c r="CE2063" s="72"/>
      <c r="CF2063" s="72"/>
      <c r="CG2063" s="72"/>
      <c r="CH2063" s="72"/>
      <c r="CI2063" s="72"/>
      <c r="CJ2063" s="72"/>
      <c r="CK2063" s="72"/>
      <c r="CL2063" s="72"/>
      <c r="CO2063" s="72"/>
      <c r="CP2063" s="72"/>
      <c r="CQ2063" s="72"/>
      <c r="CR2063" s="72"/>
      <c r="CS2063" s="72"/>
      <c r="CT2063" s="72"/>
      <c r="CU2063" s="72"/>
      <c r="CV2063" s="72"/>
      <c r="CW2063" s="72"/>
      <c r="CX2063" s="72"/>
      <c r="CY2063" s="72"/>
      <c r="CZ2063" s="72"/>
      <c r="DA2063" s="72"/>
      <c r="DB2063" s="72"/>
      <c r="DC2063" s="72"/>
      <c r="DD2063" s="72"/>
      <c r="DE2063" s="72"/>
      <c r="DF2063" s="72"/>
      <c r="DG2063" s="72"/>
      <c r="DH2063" s="72"/>
      <c r="DI2063" s="72"/>
      <c r="DJ2063" s="72"/>
      <c r="DK2063" s="72"/>
      <c r="DL2063" s="72"/>
    </row>
    <row r="2064" spans="2:116" x14ac:dyDescent="0.4">
      <c r="C2064" t="s">
        <v>233</v>
      </c>
      <c r="D2064" t="s">
        <v>564</v>
      </c>
      <c r="E2064" s="8" t="str">
        <f t="shared" si="3440"/>
        <v>2064 FAPPELIST-F</v>
      </c>
      <c r="G2064" s="158" t="str">
        <f>"Depreciation - "&amp;SUBSTITUTE(G2046,":","")</f>
        <v>Depreciation - Fixed secondary PPE</v>
      </c>
      <c r="J2064" s="80">
        <f>SUMIF($5:$5,I$2,2062:2062)</f>
        <v>0</v>
      </c>
      <c r="K2064" s="24">
        <f ca="1">SUMIF($3:$3,K$2,2064:2064)</f>
        <v>-105019.58592676517</v>
      </c>
      <c r="L2064" s="24">
        <f ca="1">SUMIF($3:$3,L$2,2064:2064)</f>
        <v>-328487.03296418075</v>
      </c>
      <c r="M2064" s="24">
        <f ca="1">SUMIF($3:$3,M$2,2064:2064)</f>
        <v>-595195.14322382701</v>
      </c>
      <c r="N2064" s="24">
        <f ca="1">SUMIF($3:$3,N$2,2064:2064)</f>
        <v>-883500.76661495247</v>
      </c>
      <c r="O2064" s="24">
        <f ca="1">SUMIF($3:$3,O$2,2064:2064)</f>
        <v>-1181837.9809204384</v>
      </c>
      <c r="P2064" s="24">
        <f ca="1">SUMIF($3:$3,P$2,2064:2064)</f>
        <v>-1379727.1898561567</v>
      </c>
      <c r="R2064" s="24"/>
      <c r="S2064" s="80" cm="1">
        <f t="array" aca="1" ref="S2064" ca="1">(SUM(INDEX(2059:2059,1,MAX(COLUMN($R:$R),COLUMN()-($H2048*12-1))):S2061)/($H2048*12)+IF($R2066=0,0,SUM(INDEX(2064:2064,1,MAX(COLUMN($R:$R),COLUMN()-(($H2048-$H2049)*12))):S2066)/(($H2048)*12)))</f>
        <v>-1265.8192090395478</v>
      </c>
      <c r="T2064" s="80" cm="1">
        <f t="array" aca="1" ref="T2064" ca="1">(SUM(INDEX(2059:2059,1,MAX(COLUMN($R:$R),COLUMN()-($H2048*12-1))):T2061)/($H2048*12)+IF($R2066=0,0,SUM(INDEX(2064:2064,1,MAX(COLUMN($R:$R),COLUMN()-(($H2048-$H2049)*12))):T2066)/(($H2048)*12)))</f>
        <v>-2551.3980656899357</v>
      </c>
      <c r="U2064" s="80" cm="1">
        <f t="array" aca="1" ref="U2064" ca="1">(SUM(INDEX(2059:2059,1,MAX(COLUMN($R:$R),COLUMN()-($H2048*12-1))):U2061)/($H2048*12)+IF($R2066=0,0,SUM(INDEX(2064:2064,1,MAX(COLUMN($R:$R),COLUMN()-(($H2048-$H2049)*12))):U2066)/(($H2048)*12)))</f>
        <v>-3858.7663944869391</v>
      </c>
      <c r="V2064" s="80" cm="1">
        <f t="array" aca="1" ref="V2064" ca="1">(SUM(INDEX(2059:2059,1,MAX(COLUMN($R:$R),COLUMN()-($H2048*12-1))):V2061)/($H2048*12)+IF($R2066=0,0,SUM(INDEX(2064:2064,1,MAX(COLUMN($R:$R),COLUMN()-(($H2048-$H2049)*12))):V2066)/(($H2048)*12)))</f>
        <v>-5188.2935085177915</v>
      </c>
      <c r="W2064" s="80" cm="1">
        <f t="array" aca="1" ref="W2064" ca="1">(SUM(INDEX(2059:2059,1,MAX(COLUMN($R:$R),COLUMN()-($H2048*12-1))):W2061)/($H2048*12)+IF($R2066=0,0,SUM(INDEX(2064:2064,1,MAX(COLUMN($R:$R),COLUMN()-(($H2048-$H2049)*12))):W2066)/(($H2048)*12)))</f>
        <v>-6540.3549804135728</v>
      </c>
      <c r="X2064" s="80" cm="1">
        <f t="array" aca="1" ref="X2064" ca="1">(SUM(INDEX(2059:2059,1,MAX(COLUMN($R:$R),COLUMN()-($H2048*12-1))):X2061)/($H2048*12)+IF($R2066=0,0,SUM(INDEX(2064:2064,1,MAX(COLUMN($R:$R),COLUMN()-(($H2048-$H2049)*12))):X2066)/(($H2048)*12)))</f>
        <v>-7915.3327484431811</v>
      </c>
      <c r="Y2064" s="80" cm="1">
        <f t="array" aca="1" ref="Y2064" ca="1">(SUM(INDEX(2059:2059,1,MAX(COLUMN($R:$R),COLUMN()-($H2048*12-1))):Y2061)/($H2048*12)+IF($R2066=0,0,SUM(INDEX(2064:2064,1,MAX(COLUMN($R:$R),COLUMN()-(($H2048-$H2049)*12))):Y2066)/(($H2048)*12)))</f>
        <v>-9313.6152244054938</v>
      </c>
      <c r="Z2064" s="80" cm="1">
        <f t="array" aca="1" ref="Z2064" ca="1">(SUM(INDEX(2059:2059,1,MAX(COLUMN($R:$R),COLUMN()-($H2048*12-1))):Z2061)/($H2048*12)+IF($R2066=0,0,SUM(INDEX(2064:2064,1,MAX(COLUMN($R:$R),COLUMN()-(($H2048-$H2049)*12))):Z2066)/(($H2048)*12)))</f>
        <v>-10735.597403350221</v>
      </c>
      <c r="AA2064" s="80" cm="1">
        <f t="array" aca="1" ref="AA2064" ca="1">(SUM(INDEX(2059:2059,1,MAX(COLUMN($R:$R),COLUMN()-($H2048*12-1))):AA2061)/($H2048*12)+IF($R2066=0,0,SUM(INDEX(2064:2064,1,MAX(COLUMN($R:$R),COLUMN()-(($H2048-$H2049)*12))):AA2066)/(($H2048)*12)))</f>
        <v>-12181.680975158419</v>
      </c>
      <c r="AB2064" s="80" cm="1">
        <f t="array" aca="1" ref="AB2064" ca="1">(SUM(INDEX(2059:2059,1,MAX(COLUMN($R:$R),COLUMN()-($H2048*12-1))):AB2061)/($H2048*12)+IF($R2066=0,0,SUM(INDEX(2064:2064,1,MAX(COLUMN($R:$R),COLUMN()-(($H2048-$H2049)*12))):AB2066)/(($H2048)*12)))</f>
        <v>-13652.274438014214</v>
      </c>
      <c r="AC2064" s="80" cm="1">
        <f t="array" aca="1" ref="AC2064" ca="1">(SUM(INDEX(2059:2059,1,MAX(COLUMN($R:$R),COLUMN()-($H2048*12-1))):AC2061)/($H2048*12)+IF($R2066=0,0,SUM(INDEX(2064:2064,1,MAX(COLUMN($R:$R),COLUMN()-(($H2048-$H2049)*12))):AC2066)/(($H2048)*12)))</f>
        <v>-15147.793213799767</v>
      </c>
      <c r="AD2064" s="80" cm="1">
        <f t="array" aca="1" ref="AD2064" ca="1">(SUM(INDEX(2059:2059,1,MAX(COLUMN($R:$R),COLUMN()-($H2048*12-1))):AD2061)/($H2048*12)+IF($R2066=0,0,SUM(INDEX(2064:2064,1,MAX(COLUMN($R:$R),COLUMN()-(($H2048-$H2049)*12))):AD2066)/(($H2048)*12)))</f>
        <v>-16668.659765446089</v>
      </c>
      <c r="AE2064" s="80" cm="1">
        <f t="array" aca="1" ref="AE2064" ca="1">(SUM(INDEX(2059:2059,1,MAX(COLUMN($R:$R),COLUMN()-($H2048*12-1))):AE2061)/($H2048*12)+IF($R2066=0,0,SUM(INDEX(2064:2064,1,MAX(COLUMN($R:$R),COLUMN()-(($H2048-$H2049)*12))):AE2066)/(($H2048)*12)))</f>
        <v>-18215.303716272861</v>
      </c>
      <c r="AF2064" s="80" cm="1">
        <f t="array" aca="1" ref="AF2064" ca="1">(SUM(INDEX(2059:2059,1,MAX(COLUMN($R:$R),COLUMN()-($H2048*12-1))):AF2061)/($H2048*12)+IF($R2066=0,0,SUM(INDEX(2064:2064,1,MAX(COLUMN($R:$R),COLUMN()-(($H2048-$H2049)*12))):AF2066)/(($H2048)*12)))</f>
        <v>-19788.161971350935</v>
      </c>
      <c r="AG2064" s="80" cm="1">
        <f t="array" aca="1" ref="AG2064" ca="1">(SUM(INDEX(2059:2059,1,MAX(COLUMN($R:$R),COLUMN()-($H2048*12-1))):AG2061)/($H2048*12)+IF($R2066=0,0,SUM(INDEX(2064:2064,1,MAX(COLUMN($R:$R),COLUMN()-(($H2048-$H2049)*12))):AG2066)/(($H2048)*12)))</f>
        <v>-21387.67884092185</v>
      </c>
      <c r="AH2064" s="80" cm="1">
        <f t="array" aca="1" ref="AH2064" ca="1">(SUM(INDEX(2059:2059,1,MAX(COLUMN($R:$R),COLUMN()-($H2048*12-1))):AH2061)/($H2048*12)+IF($R2066=0,0,SUM(INDEX(2064:2064,1,MAX(COLUMN($R:$R),COLUMN()-(($H2048-$H2049)*12))):AH2066)/(($H2048)*12)))</f>
        <v>-23014.30616590922</v>
      </c>
      <c r="AI2064" s="80" cm="1">
        <f t="array" aca="1" ref="AI2064" ca="1">(SUM(INDEX(2059:2059,1,MAX(COLUMN($R:$R),COLUMN()-($H2048*12-1))):AI2061)/($H2048*12)+IF($R2066=0,0,SUM(INDEX(2064:2064,1,MAX(COLUMN($R:$R),COLUMN()-(($H2048-$H2049)*12))):AI2066)/(($H2048)*12)))</f>
        <v>-24668.503445557399</v>
      </c>
      <c r="AJ2064" s="80" cm="1">
        <f t="array" aca="1" ref="AJ2064" ca="1">(SUM(INDEX(2059:2059,1,MAX(COLUMN($R:$R),COLUMN()-($H2048*12-1))):AJ2061)/($H2048*12)+IF($R2066=0,0,SUM(INDEX(2064:2064,1,MAX(COLUMN($R:$R),COLUMN()-(($H2048-$H2049)*12))):AJ2066)/(($H2048)*12)))</f>
        <v>-26350.737967233512</v>
      </c>
      <c r="AK2064" s="80" cm="1">
        <f t="array" aca="1" ref="AK2064" ca="1">(SUM(INDEX(2059:2059,1,MAX(COLUMN($R:$R),COLUMN()-($H2048*12-1))):AK2061)/($H2048*12)+IF($R2066=0,0,SUM(INDEX(2064:2064,1,MAX(COLUMN($R:$R),COLUMN()-(($H2048-$H2049)*12))):AK2066)/(($H2048)*12)))</f>
        <v>-28061.484938429559</v>
      </c>
      <c r="AL2064" s="80" cm="1">
        <f t="array" aca="1" ref="AL2064" ca="1">(SUM(INDEX(2059:2059,1,MAX(COLUMN($R:$R),COLUMN()-($H2048*12-1))):AL2061)/($H2048*12)+IF($R2066=0,0,SUM(INDEX(2064:2064,1,MAX(COLUMN($R:$R),COLUMN()-(($H2048-$H2049)*12))):AL2066)/(($H2048)*12)))</f>
        <v>-29801.22762100181</v>
      </c>
      <c r="AM2064" s="80" cm="1">
        <f t="array" aca="1" ref="AM2064" ca="1">(SUM(INDEX(2059:2059,1,MAX(COLUMN($R:$R),COLUMN()-($H2048*12-1))):AM2061)/($H2048*12)+IF($R2066=0,0,SUM(INDEX(2064:2064,1,MAX(COLUMN($R:$R),COLUMN()-(($H2048-$H2049)*12))):AM2066)/(($H2048)*12)))</f>
        <v>-31570.45746768545</v>
      </c>
      <c r="AN2064" s="80" cm="1">
        <f t="array" aca="1" ref="AN2064" ca="1">(SUM(INDEX(2059:2059,1,MAX(COLUMN($R:$R),COLUMN()-($H2048*12-1))):AN2061)/($H2048*12)+IF($R2066=0,0,SUM(INDEX(2064:2064,1,MAX(COLUMN($R:$R),COLUMN()-(($H2048-$H2049)*12))):AN2066)/(($H2048)*12)))</f>
        <v>-33369.674260923057</v>
      </c>
      <c r="AO2064" s="80" cm="1">
        <f t="array" aca="1" ref="AO2064" ca="1">(SUM(INDEX(2059:2059,1,MAX(COLUMN($R:$R),COLUMN()-($H2048*12-1))):AO2061)/($H2048*12)+IF($R2066=0,0,SUM(INDEX(2064:2064,1,MAX(COLUMN($R:$R),COLUMN()-(($H2048-$H2049)*12))):AO2066)/(($H2048)*12)))</f>
        <v>-35199.386254046047</v>
      </c>
      <c r="AP2064" s="80" cm="1">
        <f t="array" aca="1" ref="AP2064" ca="1">(SUM(INDEX(2059:2059,1,MAX(COLUMN($R:$R),COLUMN()-($H2048*12-1))):AP2061)/($H2048*12)+IF($R2066=0,0,SUM(INDEX(2064:2064,1,MAX(COLUMN($R:$R),COLUMN()-(($H2048-$H2049)*12))):AP2066)/(($H2048)*12)))</f>
        <v>-37060.11031484908</v>
      </c>
      <c r="AQ2064" s="80" cm="1">
        <f t="array" aca="1" ref="AQ2064" ca="1">(SUM(INDEX(2059:2059,1,MAX(COLUMN($R:$R),COLUMN()-($H2048*12-1))):AQ2061)/($H2048*12)+IF($R2066=0,0,SUM(INDEX(2064:2064,1,MAX(COLUMN($R:$R),COLUMN()-(($H2048-$H2049)*12))):AQ2066)/(($H2048)*12)))</f>
        <v>-38950.6771563437</v>
      </c>
      <c r="AR2064" s="80" cm="1">
        <f t="array" aca="1" ref="AR2064" ca="1">(SUM(INDEX(2059:2059,1,MAX(COLUMN($R:$R),COLUMN()-($H2048*12-1))):AR2061)/($H2048*12)+IF($R2066=0,0,SUM(INDEX(2064:2064,1,MAX(COLUMN($R:$R),COLUMN()-(($H2048-$H2049)*12))):AR2066)/(($H2048)*12)))</f>
        <v>-40853.52785601552</v>
      </c>
      <c r="AS2064" s="80" cm="1">
        <f t="array" aca="1" ref="AS2064" ca="1">(SUM(INDEX(2059:2059,1,MAX(COLUMN($R:$R),COLUMN()-($H2048*12-1))):AS2061)/($H2048*12)+IF($R2066=0,0,SUM(INDEX(2064:2064,1,MAX(COLUMN($R:$R),COLUMN()-(($H2048-$H2049)*12))):AS2066)/(($H2048)*12)))</f>
        <v>-42766.840790314818</v>
      </c>
      <c r="AT2064" s="80" cm="1">
        <f t="array" aca="1" ref="AT2064" ca="1">(SUM(INDEX(2059:2059,1,MAX(COLUMN($R:$R),COLUMN()-($H2048*12-1))):AT2061)/($H2048*12)+IF($R2066=0,0,SUM(INDEX(2064:2064,1,MAX(COLUMN($R:$R),COLUMN()-(($H2048-$H2049)*12))):AT2066)/(($H2048)*12)))</f>
        <v>-44690.423972165008</v>
      </c>
      <c r="AU2064" s="80" cm="1">
        <f t="array" aca="1" ref="AU2064" ca="1">(SUM(INDEX(2059:2059,1,MAX(COLUMN($R:$R),COLUMN()-($H2048*12-1))):AU2061)/($H2048*12)+IF($R2066=0,0,SUM(INDEX(2064:2064,1,MAX(COLUMN($R:$R),COLUMN()-(($H2048-$H2049)*12))):AU2066)/(($H2048)*12)))</f>
        <v>-46624.075900927397</v>
      </c>
      <c r="AV2064" s="80" cm="1">
        <f t="array" aca="1" ref="AV2064" ca="1">(SUM(INDEX(2059:2059,1,MAX(COLUMN($R:$R),COLUMN()-($H2048*12-1))):AV2061)/($H2048*12)+IF($R2066=0,0,SUM(INDEX(2064:2064,1,MAX(COLUMN($R:$R),COLUMN()-(($H2048-$H2049)*12))):AV2066)/(($H2048)*12)))</f>
        <v>-48567.585295060409</v>
      </c>
      <c r="AW2064" s="80" cm="1">
        <f t="array" aca="1" ref="AW2064" ca="1">(SUM(INDEX(2059:2059,1,MAX(COLUMN($R:$R),COLUMN()-($H2048*12-1))):AW2061)/($H2048*12)+IF($R2066=0,0,SUM(INDEX(2064:2064,1,MAX(COLUMN($R:$R),COLUMN()-(($H2048-$H2049)*12))):AW2066)/(($H2048)*12)))</f>
        <v>-50520.730818449403</v>
      </c>
      <c r="AX2064" s="80" cm="1">
        <f t="array" aca="1" ref="AX2064" ca="1">(SUM(INDEX(2059:2059,1,MAX(COLUMN($R:$R),COLUMN()-($H2048*12-1))):AX2061)/($H2048*12)+IF($R2066=0,0,SUM(INDEX(2064:2064,1,MAX(COLUMN($R:$R),COLUMN()-(($H2048-$H2049)*12))):AX2066)/(($H2048)*12)))</f>
        <v>-52483.280800269356</v>
      </c>
      <c r="AY2064" s="80" cm="1">
        <f t="array" aca="1" ref="AY2064" ca="1">(SUM(INDEX(2059:2059,1,MAX(COLUMN($R:$R),COLUMN()-($H2048*12-1))):AY2061)/($H2048*12)+IF($R2066=0,0,SUM(INDEX(2064:2064,1,MAX(COLUMN($R:$R),COLUMN()-(($H2048-$H2049)*12))):AY2066)/(($H2048)*12)))</f>
        <v>-54454.992948239749</v>
      </c>
      <c r="AZ2064" s="80" cm="1">
        <f t="array" aca="1" ref="AZ2064" ca="1">(SUM(INDEX(2059:2059,1,MAX(COLUMN($R:$R),COLUMN()-($H2048*12-1))):AZ2061)/($H2048*12)+IF($R2066=0,0,SUM(INDEX(2064:2064,1,MAX(COLUMN($R:$R),COLUMN()-(($H2048-$H2049)*12))):AZ2066)/(($H2048)*12)))</f>
        <v>-56435.614055128142</v>
      </c>
      <c r="BA2064" s="80" cm="1">
        <f t="array" aca="1" ref="BA2064" ca="1">(SUM(INDEX(2059:2059,1,MAX(COLUMN($R:$R),COLUMN()-($H2048*12-1))):BA2061)/($H2048*12)+IF($R2066=0,0,SUM(INDEX(2064:2064,1,MAX(COLUMN($R:$R),COLUMN()-(($H2048-$H2049)*12))):BA2066)/(($H2048)*12)))</f>
        <v>-58424.879698356061</v>
      </c>
      <c r="BB2064" s="80" cm="1">
        <f t="array" aca="1" ref="BB2064" ca="1">(SUM(INDEX(2059:2059,1,MAX(COLUMN($R:$R),COLUMN()-($H2048*12-1))):BB2061)/($H2048*12)+IF($R2066=0,0,SUM(INDEX(2064:2064,1,MAX(COLUMN($R:$R),COLUMN()-(($H2048-$H2049)*12))):BB2066)/(($H2048)*12)))</f>
        <v>-60422.51393255758</v>
      </c>
      <c r="BC2064" s="80" cm="1">
        <f t="array" aca="1" ref="BC2064" ca="1">(SUM(INDEX(2059:2059,1,MAX(COLUMN($R:$R),COLUMN()-($H2048*12-1))):BC2061)/($H2048*12)+IF($R2066=0,0,SUM(INDEX(2064:2064,1,MAX(COLUMN($R:$R),COLUMN()-(($H2048-$H2049)*12))):BC2066)/(($H2048)*12)))</f>
        <v>-62428.228974938014</v>
      </c>
      <c r="BD2064" s="80" cm="1">
        <f t="array" aca="1" ref="BD2064" ca="1">(SUM(INDEX(2059:2059,1,MAX(COLUMN($R:$R),COLUMN()-($H2048*12-1))):BD2061)/($H2048*12)+IF($R2066=0,0,SUM(INDEX(2064:2064,1,MAX(COLUMN($R:$R),COLUMN()-(($H2048-$H2049)*12))):BD2066)/(($H2048)*12)))</f>
        <v>-64441.724883276969</v>
      </c>
      <c r="BE2064" s="80" cm="1">
        <f t="array" aca="1" ref="BE2064" ca="1">(SUM(INDEX(2059:2059,1,MAX(COLUMN($R:$R),COLUMN()-($H2048*12-1))):BE2061)/($H2048*12)+IF($R2066=0,0,SUM(INDEX(2064:2064,1,MAX(COLUMN($R:$R),COLUMN()-(($H2048-$H2049)*12))):BE2066)/(($H2048)*12)))</f>
        <v>-66462.689226416973</v>
      </c>
      <c r="BF2064" s="80" cm="1">
        <f t="array" aca="1" ref="BF2064" ca="1">(SUM(INDEX(2059:2059,1,MAX(COLUMN($R:$R),COLUMN()-($H2048*12-1))):BF2061)/($H2048*12)+IF($R2066=0,0,SUM(INDEX(2064:2064,1,MAX(COLUMN($R:$R),COLUMN()-(($H2048-$H2049)*12))):BF2066)/(($H2048)*12)))</f>
        <v>-68490.796747075074</v>
      </c>
      <c r="BG2064" s="80" cm="1">
        <f t="array" aca="1" ref="BG2064" ca="1">(SUM(INDEX(2059:2059,1,MAX(COLUMN($R:$R),COLUMN()-($H2048*12-1))):BG2061)/($H2048*12)+IF($R2066=0,0,SUM(INDEX(2064:2064,1,MAX(COLUMN($R:$R),COLUMN()-(($H2048-$H2049)*12))):BG2066)/(($H2048)*12)))</f>
        <v>-70525.709016812354</v>
      </c>
      <c r="BH2064" s="80" cm="1">
        <f t="array" aca="1" ref="BH2064" ca="1">(SUM(INDEX(2059:2059,1,MAX(COLUMN($R:$R),COLUMN()-($H2048*12-1))):BH2061)/($H2048*12)+IF($R2066=0,0,SUM(INDEX(2064:2064,1,MAX(COLUMN($R:$R),COLUMN()-(($H2048-$H2049)*12))):BH2066)/(($H2048)*12)))</f>
        <v>-72567.074082991821</v>
      </c>
      <c r="BI2064" s="80" cm="1">
        <f t="array" aca="1" ref="BI2064" ca="1">(SUM(INDEX(2059:2059,1,MAX(COLUMN($R:$R),COLUMN()-($H2048*12-1))):BI2061)/($H2048*12)+IF($R2066=0,0,SUM(INDEX(2064:2064,1,MAX(COLUMN($R:$R),COLUMN()-(($H2048-$H2049)*12))):BI2066)/(($H2048)*12)))</f>
        <v>-74614.526107552709</v>
      </c>
      <c r="BJ2064" s="80" cm="1">
        <f t="array" aca="1" ref="BJ2064" ca="1">(SUM(INDEX(2059:2059,1,MAX(COLUMN($R:$R),COLUMN()-($H2048*12-1))):BJ2061)/($H2048*12)+IF($R2066=0,0,SUM(INDEX(2064:2064,1,MAX(COLUMN($R:$R),COLUMN()-(($H2048-$H2049)*12))):BJ2066)/(($H2048)*12)))</f>
        <v>-76667.684997424847</v>
      </c>
      <c r="BK2064" s="80" cm="1">
        <f t="array" aca="1" ref="BK2064" ca="1">(SUM(INDEX(2059:2059,1,MAX(COLUMN($R:$R),COLUMN()-($H2048*12-1))):BK2061)/($H2048*12)+IF($R2066=0,0,SUM(INDEX(2064:2064,1,MAX(COLUMN($R:$R),COLUMN()-(($H2048-$H2049)*12))):BK2066)/(($H2048)*12)))</f>
        <v>-78726.156026403769</v>
      </c>
      <c r="BL2064" s="80" cm="1">
        <f t="array" aca="1" ref="BL2064" ca="1">(SUM(INDEX(2059:2059,1,MAX(COLUMN($R:$R),COLUMN()-($H2048*12-1))):BL2061)/($H2048*12)+IF($R2066=0,0,SUM(INDEX(2064:2064,1,MAX(COLUMN($R:$R),COLUMN()-(($H2048-$H2049)*12))):BL2066)/(($H2048)*12)))</f>
        <v>-80789.529448302957</v>
      </c>
      <c r="BM2064" s="80" cm="1">
        <f t="array" aca="1" ref="BM2064" ca="1">(SUM(INDEX(2059:2059,1,MAX(COLUMN($R:$R),COLUMN()-($H2048*12-1))):BM2061)/($H2048*12)+IF($R2066=0,0,SUM(INDEX(2064:2064,1,MAX(COLUMN($R:$R),COLUMN()-(($H2048-$H2049)*12))):BM2066)/(($H2048)*12)))</f>
        <v>-82857.38010119641</v>
      </c>
      <c r="BN2064" s="80" cm="1">
        <f t="array" aca="1" ref="BN2064" ca="1">(SUM(INDEX(2059:2059,1,MAX(COLUMN($R:$R),COLUMN()-($H2048*12-1))):BN2061)/($H2048*12)+IF($R2066=0,0,SUM(INDEX(2064:2064,1,MAX(COLUMN($R:$R),COLUMN()-(($H2048-$H2049)*12))):BN2066)/(($H2048)*12)))</f>
        <v>-84929.267002560548</v>
      </c>
      <c r="BO2064" s="80" cm="1">
        <f t="array" aca="1" ref="BO2064" ca="1">(SUM(INDEX(2059:2059,1,MAX(COLUMN($R:$R),COLUMN()-($H2048*12-1))):BO2061)/($H2048*12)+IF($R2066=0,0,SUM(INDEX(2064:2064,1,MAX(COLUMN($R:$R),COLUMN()-(($H2048-$H2049)*12))):BO2066)/(($H2048)*12)))</f>
        <v>-87004.732935120628</v>
      </c>
      <c r="BP2064" s="80" cm="1">
        <f t="array" aca="1" ref="BP2064" ca="1">(SUM(INDEX(2059:2059,1,MAX(COLUMN($R:$R),COLUMN()-($H2048*12-1))):BP2061)/($H2048*12)+IF($R2066=0,0,SUM(INDEX(2064:2064,1,MAX(COLUMN($R:$R),COLUMN()-(($H2048-$H2049)*12))):BP2066)/(($H2048)*12)))</f>
        <v>-89083.332750580128</v>
      </c>
      <c r="BQ2064" s="80" cm="1">
        <f t="array" aca="1" ref="BQ2064" ca="1">(SUM(INDEX(2059:2059,1,MAX(COLUMN($R:$R),COLUMN()-($H2048*12-1))):BQ2061)/($H2048*12)+IF($R2066=0,0,SUM(INDEX(2064:2064,1,MAX(COLUMN($R:$R),COLUMN()-(($H2048-$H2049)*12))):BQ2066)/(($H2048)*12)))</f>
        <v>-91164.911364612301</v>
      </c>
      <c r="BR2064" s="80" cm="1">
        <f t="array" aca="1" ref="BR2064" ca="1">(SUM(INDEX(2059:2059,1,MAX(COLUMN($R:$R),COLUMN()-($H2048*12-1))):BR2061)/($H2048*12)+IF($R2066=0,0,SUM(INDEX(2064:2064,1,MAX(COLUMN($R:$R),COLUMN()-(($H2048-$H2049)*12))):BR2066)/(($H2048)*12)))</f>
        <v>-93249.341939317907</v>
      </c>
      <c r="BS2064" s="80" cm="1">
        <f t="array" aca="1" ref="BS2064" ca="1">(SUM(INDEX(2059:2059,1,MAX(COLUMN($R:$R),COLUMN()-($H2048*12-1))):BS2061)/($H2048*12)+IF($R2066=0,0,SUM(INDEX(2064:2064,1,MAX(COLUMN($R:$R),COLUMN()-(($H2048-$H2049)*12))):BS2066)/(($H2048)*12)))</f>
        <v>-95336.498741021074</v>
      </c>
      <c r="BT2064" s="80" cm="1">
        <f t="array" aca="1" ref="BT2064" ca="1">(SUM(INDEX(2059:2059,1,MAX(COLUMN($R:$R),COLUMN()-($H2048*12-1))):BT2061)/($H2048*12)+IF($R2066=0,0,SUM(INDEX(2064:2064,1,MAX(COLUMN($R:$R),COLUMN()-(($H2048-$H2049)*12))):BT2066)/(($H2048)*12)))</f>
        <v>-97426.2573202317</v>
      </c>
      <c r="BU2064" s="80" cm="1">
        <f t="array" aca="1" ref="BU2064" ca="1">(SUM(INDEX(2059:2059,1,MAX(COLUMN($R:$R),COLUMN()-($H2048*12-1))):BU2061)/($H2048*12)+IF($R2066=0,0,SUM(INDEX(2064:2064,1,MAX(COLUMN($R:$R),COLUMN()-(($H2048-$H2049)*12))):BU2066)/(($H2048)*12)))</f>
        <v>-99518.49469918941</v>
      </c>
      <c r="BV2064" s="80" cm="1">
        <f t="array" aca="1" ref="BV2064" ca="1">(SUM(INDEX(2059:2059,1,MAX(COLUMN($R:$R),COLUMN()-($H2048*12-1))):BV2061)/($H2048*12)+IF($R2066=0,0,SUM(INDEX(2064:2064,1,MAX(COLUMN($R:$R),COLUMN()-(($H2048-$H2049)*12))):BV2066)/(($H2048)*12)))</f>
        <v>-101613.08956722455</v>
      </c>
      <c r="BW2064" s="80" cm="1">
        <f t="array" aca="1" ref="BW2064" ca="1">(SUM(INDEX(2059:2059,1,MAX(COLUMN($R:$R),COLUMN()-($H2048*12-1))):BW2061)/($H2048*12)+IF($R2066=0,0,SUM(INDEX(2064:2064,1,MAX(COLUMN($R:$R),COLUMN()-(($H2048-$H2049)*12))):BW2066)/(($H2048)*12)))</f>
        <v>-103709.92248417859</v>
      </c>
      <c r="BX2064" s="80" cm="1">
        <f t="array" aca="1" ref="BX2064" ca="1">(SUM(INDEX(2059:2059,1,MAX(COLUMN($R:$R),COLUMN()-($H2048*12-1))):BX2061)/($H2048*12)+IF($R2066=0,0,SUM(INDEX(2064:2064,1,MAX(COLUMN($R:$R),COLUMN()-(($H2048-$H2049)*12))):BX2066)/(($H2048)*12)))</f>
        <v>-105808.87609213236</v>
      </c>
      <c r="BY2064" s="80" cm="1">
        <f t="array" aca="1" ref="BY2064" ca="1">(SUM(INDEX(2059:2059,1,MAX(COLUMN($R:$R),COLUMN()-($H2048*12-1))):BY2061)/($H2048*12)+IF($R2066=0,0,SUM(INDEX(2064:2064,1,MAX(COLUMN($R:$R),COLUMN()-(($H2048-$H2049)*12))):BY2066)/(($H2048)*12)))</f>
        <v>-107909.83533569737</v>
      </c>
      <c r="BZ2064" s="80" cm="1">
        <f t="array" aca="1" ref="BZ2064" ca="1">(SUM(INDEX(2059:2059,1,MAX(COLUMN($R:$R),COLUMN()-($H2048*12-1))):BZ2061)/($H2048*12)+IF($R2066=0,0,SUM(INDEX(2064:2064,1,MAX(COLUMN($R:$R),COLUMN()-(($H2048-$H2049)*12))):BZ2066)/(($H2048)*12)))</f>
        <v>-110012.68769113254</v>
      </c>
      <c r="CA2064" s="80" cm="1">
        <f t="array" aca="1" ref="CA2064" ca="1">(SUM(INDEX(2059:2059,1,MAX(COLUMN($R:$R),COLUMN()-($H2048*12-1))):CA2061)/($H2048*12)+IF($R2066=0,0,SUM(INDEX(2064:2064,1,MAX(COLUMN($R:$R),COLUMN()-(($H2048-$H2049)*12))):CA2066)/(($H2048)*12)))</f>
        <v>-110853.1991107694</v>
      </c>
      <c r="CB2064" s="80" cm="1">
        <f t="array" aca="1" ref="CB2064" ca="1">(SUM(INDEX(2059:2059,1,MAX(COLUMN($R:$R),COLUMN()-($H2048*12-1))):CB2061)/($H2048*12)+IF($R2066=0,0,SUM(INDEX(2064:2064,1,MAX(COLUMN($R:$R),COLUMN()-(($H2048-$H2049)*12))):CB2066)/(($H2048)*12)))</f>
        <v>-111673.96131646146</v>
      </c>
      <c r="CC2064" s="80" cm="1">
        <f t="array" aca="1" ref="CC2064" ca="1">(SUM(INDEX(2059:2059,1,MAX(COLUMN($R:$R),COLUMN()-($H2048*12-1))):CC2061)/($H2048*12)+IF($R2066=0,0,SUM(INDEX(2064:2064,1,MAX(COLUMN($R:$R),COLUMN()-(($H2048-$H2049)*12))):CC2066)/(($H2048)*12)))</f>
        <v>-112474.50769668492</v>
      </c>
      <c r="CD2064" s="80" cm="1">
        <f t="array" aca="1" ref="CD2064" ca="1">(SUM(INDEX(2059:2059,1,MAX(COLUMN($R:$R),COLUMN()-($H2048*12-1))):CD2061)/($H2048*12)+IF($R2066=0,0,SUM(INDEX(2064:2064,1,MAX(COLUMN($R:$R),COLUMN()-(($H2048-$H2049)*12))):CD2066)/(($H2048)*12)))</f>
        <v>-113254.36902668946</v>
      </c>
      <c r="CE2064" s="80" cm="1">
        <f t="array" aca="1" ref="CE2064" ca="1">(SUM(INDEX(2059:2059,1,MAX(COLUMN($R:$R),COLUMN()-($H2048*12-1))):CE2061)/($H2048*12)+IF($R2066=0,0,SUM(INDEX(2064:2064,1,MAX(COLUMN($R:$R),COLUMN()-(($H2048-$H2049)*12))):CE2066)/(($H2048)*12)))</f>
        <v>-114013.07364159817</v>
      </c>
      <c r="CF2064" s="80" cm="1">
        <f t="array" aca="1" ref="CF2064" ca="1">(SUM(INDEX(2059:2059,1,MAX(COLUMN($R:$R),COLUMN()-($H2048*12-1))):CF2061)/($H2048*12)+IF($R2066=0,0,SUM(INDEX(2064:2064,1,MAX(COLUMN($R:$R),COLUMN()-(($H2048-$H2049)*12))):CF2066)/(($H2048)*12)))</f>
        <v>-114750.14761828945</v>
      </c>
      <c r="CG2064" s="80" cm="1">
        <f t="array" aca="1" ref="CG2064" ca="1">(SUM(INDEX(2059:2059,1,MAX(COLUMN($R:$R),COLUMN()-($H2048*12-1))):CG2061)/($H2048*12)+IF($R2066=0,0,SUM(INDEX(2064:2064,1,MAX(COLUMN($R:$R),COLUMN()-(($H2048-$H2049)*12))):CG2066)/(($H2048)*12)))</f>
        <v>-115465.11496634535</v>
      </c>
      <c r="CH2064" s="80" cm="1">
        <f t="array" aca="1" ref="CH2064" ca="1">(SUM(INDEX(2059:2059,1,MAX(COLUMN($R:$R),COLUMN()-($H2048*12-1))):CH2061)/($H2048*12)+IF($R2066=0,0,SUM(INDEX(2064:2064,1,MAX(COLUMN($R:$R),COLUMN()-(($H2048-$H2049)*12))):CH2066)/(($H2048)*12)))</f>
        <v>-116157.49782835878</v>
      </c>
      <c r="CI2064" s="80" cm="1">
        <f t="array" aca="1" ref="CI2064" ca="1">(SUM(INDEX(2059:2059,1,MAX(COLUMN($R:$R),COLUMN()-($H2048*12-1))):CI2061)/($H2048*12)+IF($R2066=0,0,SUM(INDEX(2064:2064,1,MAX(COLUMN($R:$R),COLUMN()-(($H2048-$H2049)*12))):CI2066)/(($H2048)*12)))</f>
        <v>-116826.81668990004</v>
      </c>
      <c r="CJ2064" s="80" cm="1">
        <f t="array" aca="1" ref="CJ2064" ca="1">(SUM(INDEX(2059:2059,1,MAX(COLUMN($R:$R),COLUMN()-($H2048*12-1))):CJ2061)/($H2048*12)+IF($R2066=0,0,SUM(INDEX(2064:2064,1,MAX(COLUMN($R:$R),COLUMN()-(($H2048-$H2049)*12))):CJ2066)/(($H2048)*12)))</f>
        <v>-117472.59059945084</v>
      </c>
      <c r="CK2064" s="80" cm="1">
        <f t="array" aca="1" ref="CK2064" ca="1">(SUM(INDEX(2059:2059,1,MAX(COLUMN($R:$R),COLUMN()-($H2048*12-1))):CK2061)/($H2048*12)+IF($R2066=0,0,SUM(INDEX(2064:2064,1,MAX(COLUMN($R:$R),COLUMN()-(($H2048-$H2049)*12))):CK2066)/(($H2048)*12)))</f>
        <v>-118094.33739862283</v>
      </c>
      <c r="CL2064" s="80" cm="1">
        <f t="array" aca="1" ref="CL2064" ca="1">(SUM(INDEX(2059:2059,1,MAX(COLUMN($R:$R),COLUMN()-($H2048*12-1))):CL2061)/($H2048*12)+IF($R2066=0,0,SUM(INDEX(2064:2064,1,MAX(COLUMN($R:$R),COLUMN()-(($H2048-$H2049)*12))):CL2066)/(($H2048)*12)))</f>
        <v>-118691.57396298599</v>
      </c>
      <c r="CN2064" s="80">
        <f>SUMIF($5:$5,CN$2,2062:2062)</f>
        <v>0</v>
      </c>
      <c r="CO2064" s="80" t="e" cm="1">
        <f t="array" aca="1" ref="CO2064" ca="1">(SUM(INDEX(2059:2059,1,MAX(COLUMN($CN:$CN),COLUMN()-($H2048*4-1))):CO2061)/($H2048*4)-IF($CN2066=0,0,SUM(INDEX(2064:2064,1,MAX(COLUMN($CN:$CN),COLUMN()-(($H2048-$H2049)*4))):CO2066)/(($H2048)*4)))</f>
        <v>#N/A</v>
      </c>
      <c r="CP2064" s="80" t="e" cm="1">
        <f t="array" aca="1" ref="CP2064" ca="1">(SUM(INDEX(2059:2059,1,MAX(COLUMN($CN:$CN),COLUMN()-($H2048*4-1))):CP2061)/($H2048*4)-IF($CN2066=0,0,SUM(INDEX(2064:2064,1,MAX(COLUMN($CN:$CN),COLUMN()-(($H2048-$H2049)*4))):CP2066)/(($H2048)*4)))</f>
        <v>#N/A</v>
      </c>
      <c r="CQ2064" s="80" t="e" cm="1">
        <f t="array" aca="1" ref="CQ2064" ca="1">(SUM(INDEX(2059:2059,1,MAX(COLUMN($CN:$CN),COLUMN()-($H2048*4-1))):CQ2061)/($H2048*4)-IF($CN2066=0,0,SUM(INDEX(2064:2064,1,MAX(COLUMN($CN:$CN),COLUMN()-(($H2048-$H2049)*4))):CQ2066)/(($H2048)*4)))</f>
        <v>#N/A</v>
      </c>
      <c r="CR2064" s="80" t="e" cm="1">
        <f t="array" aca="1" ref="CR2064" ca="1">(SUM(INDEX(2059:2059,1,MAX(COLUMN($CN:$CN),COLUMN()-($H2048*4-1))):CR2061)/($H2048*4)-IF($CN2066=0,0,SUM(INDEX(2064:2064,1,MAX(COLUMN($CN:$CN),COLUMN()-(($H2048-$H2049)*4))):CR2066)/(($H2048)*4)))</f>
        <v>#N/A</v>
      </c>
      <c r="CS2064" s="80" t="e" cm="1">
        <f t="array" aca="1" ref="CS2064" ca="1">(SUM(INDEX(2059:2059,1,MAX(COLUMN($CN:$CN),COLUMN()-($H2048*4-1))):CS2061)/($H2048*4)-IF($CN2066=0,0,SUM(INDEX(2064:2064,1,MAX(COLUMN($CN:$CN),COLUMN()-(($H2048-$H2049)*4))):CS2066)/(($H2048)*4)))</f>
        <v>#N/A</v>
      </c>
      <c r="CT2064" s="80" t="e" cm="1">
        <f t="array" aca="1" ref="CT2064" ca="1">(SUM(INDEX(2059:2059,1,MAX(COLUMN($CN:$CN),COLUMN()-($H2048*4-1))):CT2061)/($H2048*4)-IF($CN2066=0,0,SUM(INDEX(2064:2064,1,MAX(COLUMN($CN:$CN),COLUMN()-(($H2048-$H2049)*4))):CT2066)/(($H2048)*4)))</f>
        <v>#N/A</v>
      </c>
      <c r="CU2064" s="80" t="e" cm="1">
        <f t="array" aca="1" ref="CU2064" ca="1">(SUM(INDEX(2059:2059,1,MAX(COLUMN($CN:$CN),COLUMN()-($H2048*4-1))):CU2061)/($H2048*4)-IF($CN2066=0,0,SUM(INDEX(2064:2064,1,MAX(COLUMN($CN:$CN),COLUMN()-(($H2048-$H2049)*4))):CU2066)/(($H2048)*4)))</f>
        <v>#N/A</v>
      </c>
      <c r="CV2064" s="80" t="e" cm="1">
        <f t="array" aca="1" ref="CV2064" ca="1">(SUM(INDEX(2059:2059,1,MAX(COLUMN($CN:$CN),COLUMN()-($H2048*4-1))):CV2061)/($H2048*4)-IF($CN2066=0,0,SUM(INDEX(2064:2064,1,MAX(COLUMN($CN:$CN),COLUMN()-(($H2048-$H2049)*4))):CV2066)/(($H2048)*4)))</f>
        <v>#N/A</v>
      </c>
      <c r="CW2064" s="80" t="e" cm="1">
        <f t="array" aca="1" ref="CW2064" ca="1">(SUM(INDEX(2059:2059,1,MAX(COLUMN($CN:$CN),COLUMN()-($H2048*4-1))):CW2061)/($H2048*4)-IF($CN2066=0,0,SUM(INDEX(2064:2064,1,MAX(COLUMN($CN:$CN),COLUMN()-(($H2048-$H2049)*4))):CW2066)/(($H2048)*4)))</f>
        <v>#N/A</v>
      </c>
      <c r="CX2064" s="80" t="e" cm="1">
        <f t="array" aca="1" ref="CX2064" ca="1">(SUM(INDEX(2059:2059,1,MAX(COLUMN($CN:$CN),COLUMN()-($H2048*4-1))):CX2061)/($H2048*4)-IF($CN2066=0,0,SUM(INDEX(2064:2064,1,MAX(COLUMN($CN:$CN),COLUMN()-(($H2048-$H2049)*4))):CX2066)/(($H2048)*4)))</f>
        <v>#N/A</v>
      </c>
      <c r="CY2064" s="80" t="e" cm="1">
        <f t="array" aca="1" ref="CY2064" ca="1">(SUM(INDEX(2059:2059,1,MAX(COLUMN($CN:$CN),COLUMN()-($H2048*4-1))):CY2061)/($H2048*4)-IF($CN2066=0,0,SUM(INDEX(2064:2064,1,MAX(COLUMN($CN:$CN),COLUMN()-(($H2048-$H2049)*4))):CY2066)/(($H2048)*4)))</f>
        <v>#N/A</v>
      </c>
      <c r="CZ2064" s="80" t="e" cm="1">
        <f t="array" aca="1" ref="CZ2064" ca="1">(SUM(INDEX(2059:2059,1,MAX(COLUMN($CN:$CN),COLUMN()-($H2048*4-1))):CZ2061)/($H2048*4)-IF($CN2066=0,0,SUM(INDEX(2064:2064,1,MAX(COLUMN($CN:$CN),COLUMN()-(($H2048-$H2049)*4))):CZ2066)/(($H2048)*4)))</f>
        <v>#N/A</v>
      </c>
      <c r="DA2064" s="80" t="e" cm="1">
        <f t="array" aca="1" ref="DA2064" ca="1">(SUM(INDEX(2059:2059,1,MAX(COLUMN($CN:$CN),COLUMN()-($H2048*4-1))):DA2061)/($H2048*4)-IF($CN2066=0,0,SUM(INDEX(2064:2064,1,MAX(COLUMN($CN:$CN),COLUMN()-(($H2048-$H2049)*4))):DA2066)/(($H2048)*4)))</f>
        <v>#N/A</v>
      </c>
      <c r="DB2064" s="80" t="e" cm="1">
        <f t="array" aca="1" ref="DB2064" ca="1">(SUM(INDEX(2059:2059,1,MAX(COLUMN($CN:$CN),COLUMN()-($H2048*4-1))):DB2061)/($H2048*4)-IF($CN2066=0,0,SUM(INDEX(2064:2064,1,MAX(COLUMN($CN:$CN),COLUMN()-(($H2048-$H2049)*4))):DB2066)/(($H2048)*4)))</f>
        <v>#N/A</v>
      </c>
      <c r="DC2064" s="80" t="e" cm="1">
        <f t="array" aca="1" ref="DC2064" ca="1">(SUM(INDEX(2059:2059,1,MAX(COLUMN($CN:$CN),COLUMN()-($H2048*4-1))):DC2061)/($H2048*4)-IF($CN2066=0,0,SUM(INDEX(2064:2064,1,MAX(COLUMN($CN:$CN),COLUMN()-(($H2048-$H2049)*4))):DC2066)/(($H2048)*4)))</f>
        <v>#N/A</v>
      </c>
      <c r="DD2064" s="80" t="e" cm="1">
        <f t="array" aca="1" ref="DD2064" ca="1">(SUM(INDEX(2059:2059,1,MAX(COLUMN($CN:$CN),COLUMN()-($H2048*4-1))):DD2061)/($H2048*4)-IF($CN2066=0,0,SUM(INDEX(2064:2064,1,MAX(COLUMN($CN:$CN),COLUMN()-(($H2048-$H2049)*4))):DD2066)/(($H2048)*4)))</f>
        <v>#N/A</v>
      </c>
      <c r="DE2064" s="80" t="e" cm="1">
        <f t="array" aca="1" ref="DE2064" ca="1">(SUM(INDEX(2059:2059,1,MAX(COLUMN($CN:$CN),COLUMN()-($H2048*4-1))):DE2061)/($H2048*4)-IF($CN2066=0,0,SUM(INDEX(2064:2064,1,MAX(COLUMN($CN:$CN),COLUMN()-(($H2048-$H2049)*4))):DE2066)/(($H2048)*4)))</f>
        <v>#N/A</v>
      </c>
      <c r="DF2064" s="80" t="e" cm="1">
        <f t="array" aca="1" ref="DF2064" ca="1">(SUM(INDEX(2059:2059,1,MAX(COLUMN($CN:$CN),COLUMN()-($H2048*4-1))):DF2061)/($H2048*4)-IF($CN2066=0,0,SUM(INDEX(2064:2064,1,MAX(COLUMN($CN:$CN),COLUMN()-(($H2048-$H2049)*4))):DF2066)/(($H2048)*4)))</f>
        <v>#N/A</v>
      </c>
      <c r="DG2064" s="80" t="e" cm="1">
        <f t="array" aca="1" ref="DG2064" ca="1">(SUM(INDEX(2059:2059,1,MAX(COLUMN($CN:$CN),COLUMN()-($H2048*4-1))):DG2061)/($H2048*4)-IF($CN2066=0,0,SUM(INDEX(2064:2064,1,MAX(COLUMN($CN:$CN),COLUMN()-(($H2048-$H2049)*4))):DG2066)/(($H2048)*4)))</f>
        <v>#N/A</v>
      </c>
      <c r="DH2064" s="80" t="e" cm="1">
        <f t="array" aca="1" ref="DH2064" ca="1">(SUM(INDEX(2059:2059,1,MAX(COLUMN($CN:$CN),COLUMN()-($H2048*4-1))):DH2061)/($H2048*4)-IF($CN2066=0,0,SUM(INDEX(2064:2064,1,MAX(COLUMN($CN:$CN),COLUMN()-(($H2048-$H2049)*4))):DH2066)/(($H2048)*4)))</f>
        <v>#N/A</v>
      </c>
      <c r="DI2064" s="80" t="e" cm="1">
        <f t="array" aca="1" ref="DI2064" ca="1">(SUM(INDEX(2059:2059,1,MAX(COLUMN($CN:$CN),COLUMN()-($H2048*4-1))):DI2061)/($H2048*4)-IF($CN2066=0,0,SUM(INDEX(2064:2064,1,MAX(COLUMN($CN:$CN),COLUMN()-(($H2048-$H2049)*4))):DI2066)/(($H2048)*4)))</f>
        <v>#N/A</v>
      </c>
      <c r="DJ2064" s="80" t="e" cm="1">
        <f t="array" aca="1" ref="DJ2064" ca="1">(SUM(INDEX(2059:2059,1,MAX(COLUMN($CN:$CN),COLUMN()-($H2048*4-1))):DJ2061)/($H2048*4)-IF($CN2066=0,0,SUM(INDEX(2064:2064,1,MAX(COLUMN($CN:$CN),COLUMN()-(($H2048-$H2049)*4))):DJ2066)/(($H2048)*4)))</f>
        <v>#N/A</v>
      </c>
      <c r="DK2064" s="80" t="e" cm="1">
        <f t="array" aca="1" ref="DK2064" ca="1">(SUM(INDEX(2059:2059,1,MAX(COLUMN($CN:$CN),COLUMN()-($H2048*4-1))):DK2061)/($H2048*4)-IF($CN2066=0,0,SUM(INDEX(2064:2064,1,MAX(COLUMN($CN:$CN),COLUMN()-(($H2048-$H2049)*4))):DK2066)/(($H2048)*4)))</f>
        <v>#N/A</v>
      </c>
      <c r="DL2064" s="80" t="e" cm="1">
        <f t="array" aca="1" ref="DL2064" ca="1">(SUM(INDEX(2059:2059,1,MAX(COLUMN($CN:$CN),COLUMN()-($H2048*4-1))):DL2061)/($H2048*4)-IF($CN2066=0,0,SUM(INDEX(2064:2064,1,MAX(COLUMN($CN:$CN),COLUMN()-(($H2048-$H2049)*4))):DL2066)/(($H2048)*4)))</f>
        <v>#N/A</v>
      </c>
    </row>
    <row r="2065" spans="2:116" x14ac:dyDescent="0.4">
      <c r="D2065" t="s">
        <v>564</v>
      </c>
      <c r="E2065" s="8" t="str">
        <f t="shared" si="3440"/>
        <v>2065 FAPPELIST-F</v>
      </c>
      <c r="G2065" s="125"/>
      <c r="J2065" s="62"/>
      <c r="K2065" s="53"/>
      <c r="L2065" s="53"/>
      <c r="M2065" s="53"/>
      <c r="N2065" s="53"/>
      <c r="O2065" s="53"/>
      <c r="P2065" s="53"/>
      <c r="R2065" s="82"/>
      <c r="S2065" s="153"/>
      <c r="T2065" s="153"/>
      <c r="U2065" s="153"/>
      <c r="V2065" s="153"/>
      <c r="W2065" s="153"/>
      <c r="X2065" s="153"/>
      <c r="Y2065" s="153"/>
      <c r="Z2065" s="153"/>
      <c r="AA2065" s="153"/>
      <c r="AB2065" s="153"/>
      <c r="AC2065" s="153"/>
      <c r="AD2065" s="153"/>
      <c r="AE2065" s="153"/>
      <c r="AF2065" s="153"/>
      <c r="AG2065" s="153"/>
      <c r="AH2065" s="153"/>
      <c r="AI2065" s="153"/>
      <c r="AJ2065" s="153"/>
      <c r="AK2065" s="153"/>
      <c r="AL2065" s="153"/>
      <c r="AM2065" s="153"/>
      <c r="AN2065" s="153"/>
      <c r="AO2065" s="153"/>
      <c r="AP2065" s="153"/>
      <c r="AQ2065" s="153"/>
      <c r="AR2065" s="153"/>
      <c r="AS2065" s="153"/>
      <c r="AT2065" s="153"/>
      <c r="AU2065" s="153"/>
      <c r="AV2065" s="153"/>
      <c r="AW2065" s="153"/>
      <c r="AX2065" s="153"/>
      <c r="AY2065" s="153"/>
      <c r="AZ2065" s="153"/>
      <c r="BA2065" s="153"/>
      <c r="BB2065" s="153"/>
      <c r="BC2065" s="153"/>
      <c r="BD2065" s="153"/>
      <c r="BE2065" s="153"/>
      <c r="BF2065" s="153"/>
      <c r="BG2065" s="153"/>
      <c r="BH2065" s="153"/>
      <c r="BI2065" s="153"/>
      <c r="BJ2065" s="153"/>
      <c r="BK2065" s="153"/>
      <c r="BL2065" s="153"/>
      <c r="BM2065" s="153"/>
      <c r="BN2065" s="153"/>
      <c r="BO2065" s="153"/>
      <c r="BP2065" s="153"/>
      <c r="BQ2065" s="153"/>
      <c r="BR2065" s="153"/>
      <c r="BS2065" s="153"/>
      <c r="BT2065" s="153"/>
      <c r="BU2065" s="153"/>
      <c r="BV2065" s="153"/>
      <c r="BW2065" s="153"/>
      <c r="BX2065" s="153"/>
      <c r="BY2065" s="153"/>
      <c r="BZ2065" s="153"/>
      <c r="CA2065" s="153"/>
      <c r="CB2065" s="153"/>
      <c r="CC2065" s="153"/>
      <c r="CD2065" s="153"/>
      <c r="CE2065" s="153"/>
      <c r="CF2065" s="153"/>
      <c r="CG2065" s="153"/>
      <c r="CH2065" s="153"/>
      <c r="CI2065" s="153"/>
      <c r="CJ2065" s="153"/>
      <c r="CK2065" s="153"/>
      <c r="CL2065" s="153"/>
      <c r="CN2065" s="62"/>
      <c r="CO2065" s="153"/>
      <c r="CP2065" s="153"/>
      <c r="CQ2065" s="153"/>
      <c r="CR2065" s="153"/>
      <c r="CS2065" s="153"/>
      <c r="CT2065" s="153"/>
      <c r="CU2065" s="153"/>
      <c r="CV2065" s="153"/>
      <c r="CW2065" s="153"/>
      <c r="CX2065" s="153"/>
      <c r="CY2065" s="153"/>
      <c r="CZ2065" s="153"/>
      <c r="DA2065" s="153"/>
      <c r="DB2065" s="153"/>
      <c r="DC2065" s="153"/>
      <c r="DD2065" s="153"/>
      <c r="DE2065" s="153"/>
      <c r="DF2065" s="153"/>
      <c r="DG2065" s="153"/>
      <c r="DH2065" s="153"/>
      <c r="DI2065" s="153"/>
      <c r="DJ2065" s="153"/>
      <c r="DK2065" s="153"/>
      <c r="DL2065" s="153"/>
    </row>
    <row r="2066" spans="2:116" x14ac:dyDescent="0.4">
      <c r="B2066" t="str">
        <f>E2066</f>
        <v>2066 FAPPELIST-F</v>
      </c>
      <c r="D2066" t="s">
        <v>564</v>
      </c>
      <c r="E2066" s="8" t="str">
        <f t="shared" si="3440"/>
        <v>2066 FAPPELIST-F</v>
      </c>
      <c r="G2066" s="125" t="s">
        <v>219</v>
      </c>
      <c r="J2066" s="74">
        <v>100</v>
      </c>
      <c r="K2066" s="53"/>
      <c r="L2066" s="53"/>
      <c r="M2066" s="53"/>
      <c r="N2066" s="53"/>
      <c r="O2066" s="53"/>
      <c r="P2066" s="53"/>
      <c r="R2066" s="82">
        <f>-$J2066</f>
        <v>-100</v>
      </c>
      <c r="S2066" s="153"/>
      <c r="T2066" s="153"/>
      <c r="U2066" s="153"/>
      <c r="V2066" s="153"/>
      <c r="W2066" s="153"/>
      <c r="X2066" s="153"/>
      <c r="Y2066" s="153"/>
      <c r="Z2066" s="153"/>
      <c r="AA2066" s="153"/>
      <c r="AB2066" s="153"/>
      <c r="AC2066" s="153"/>
      <c r="AD2066" s="153"/>
      <c r="AE2066" s="153"/>
      <c r="AF2066" s="153"/>
      <c r="AG2066" s="153"/>
      <c r="AH2066" s="153"/>
      <c r="AI2066" s="153"/>
      <c r="AJ2066" s="153"/>
      <c r="AK2066" s="153"/>
      <c r="AL2066" s="153"/>
      <c r="AM2066" s="153"/>
      <c r="AN2066" s="153"/>
      <c r="AO2066" s="153"/>
      <c r="AP2066" s="153"/>
      <c r="AQ2066" s="153"/>
      <c r="AR2066" s="153"/>
      <c r="AS2066" s="153"/>
      <c r="AT2066" s="153"/>
      <c r="AU2066" s="153"/>
      <c r="AV2066" s="153"/>
      <c r="AW2066" s="153"/>
      <c r="AX2066" s="153"/>
      <c r="AY2066" s="153"/>
      <c r="AZ2066" s="153"/>
      <c r="BA2066" s="153"/>
      <c r="BB2066" s="153"/>
      <c r="BC2066" s="153"/>
      <c r="BD2066" s="153"/>
      <c r="BE2066" s="153"/>
      <c r="BF2066" s="153"/>
      <c r="BG2066" s="153"/>
      <c r="BH2066" s="153"/>
      <c r="BI2066" s="153"/>
      <c r="BJ2066" s="153"/>
      <c r="BK2066" s="153"/>
      <c r="BL2066" s="153"/>
      <c r="BM2066" s="153"/>
      <c r="BN2066" s="153"/>
      <c r="BO2066" s="153"/>
      <c r="BP2066" s="153"/>
      <c r="BQ2066" s="153"/>
      <c r="BR2066" s="153"/>
      <c r="BS2066" s="153"/>
      <c r="BT2066" s="153"/>
      <c r="BU2066" s="153"/>
      <c r="BV2066" s="153"/>
      <c r="BW2066" s="153"/>
      <c r="BX2066" s="153"/>
      <c r="BY2066" s="153"/>
      <c r="BZ2066" s="153"/>
      <c r="CA2066" s="153"/>
      <c r="CB2066" s="153"/>
      <c r="CC2066" s="153"/>
      <c r="CD2066" s="153"/>
      <c r="CE2066" s="153"/>
      <c r="CF2066" s="153"/>
      <c r="CG2066" s="153"/>
      <c r="CH2066" s="153"/>
      <c r="CI2066" s="153"/>
      <c r="CJ2066" s="153"/>
      <c r="CK2066" s="153"/>
      <c r="CL2066" s="153"/>
      <c r="CN2066" s="74">
        <f>J2066</f>
        <v>100</v>
      </c>
      <c r="CO2066" s="153"/>
      <c r="CP2066" s="153"/>
      <c r="CQ2066" s="153"/>
      <c r="CR2066" s="153"/>
      <c r="CS2066" s="153"/>
      <c r="CT2066" s="153"/>
      <c r="CU2066" s="153"/>
      <c r="CV2066" s="153"/>
      <c r="CW2066" s="153"/>
      <c r="CX2066" s="153"/>
      <c r="CY2066" s="153"/>
      <c r="CZ2066" s="153"/>
      <c r="DA2066" s="153"/>
      <c r="DB2066" s="153"/>
      <c r="DC2066" s="153"/>
      <c r="DD2066" s="153"/>
      <c r="DE2066" s="153"/>
      <c r="DF2066" s="153"/>
      <c r="DG2066" s="153"/>
      <c r="DH2066" s="153"/>
      <c r="DI2066" s="153"/>
      <c r="DJ2066" s="153"/>
      <c r="DK2066" s="153"/>
      <c r="DL2066" s="153"/>
    </row>
    <row r="2067" spans="2:116" x14ac:dyDescent="0.4">
      <c r="D2067" t="s">
        <v>564</v>
      </c>
      <c r="E2067" s="8" t="str">
        <f t="shared" si="3440"/>
        <v>2067 FAPPELIST-F</v>
      </c>
      <c r="G2067" s="125"/>
      <c r="S2067" s="72"/>
      <c r="T2067" s="72"/>
      <c r="U2067" s="72"/>
      <c r="V2067" s="72"/>
      <c r="W2067" s="72"/>
      <c r="X2067" s="72"/>
      <c r="Y2067" s="72"/>
      <c r="Z2067" s="72"/>
      <c r="AA2067" s="72"/>
      <c r="AB2067" s="72"/>
      <c r="AC2067" s="72"/>
      <c r="AD2067" s="72"/>
      <c r="AE2067" s="72"/>
      <c r="AF2067" s="72"/>
      <c r="AG2067" s="72"/>
      <c r="AH2067" s="72"/>
      <c r="AI2067" s="72"/>
      <c r="AJ2067" s="72"/>
      <c r="AK2067" s="72"/>
      <c r="AL2067" s="72"/>
      <c r="AM2067" s="72"/>
      <c r="AN2067" s="72"/>
      <c r="AO2067" s="72"/>
      <c r="AP2067" s="72"/>
      <c r="AQ2067" s="72"/>
      <c r="AR2067" s="72"/>
      <c r="AS2067" s="72"/>
      <c r="AT2067" s="72"/>
      <c r="AU2067" s="72"/>
      <c r="AV2067" s="72"/>
      <c r="AW2067" s="72"/>
      <c r="AX2067" s="72"/>
      <c r="AY2067" s="72"/>
      <c r="AZ2067" s="72"/>
      <c r="BA2067" s="72"/>
      <c r="BB2067" s="72"/>
      <c r="BC2067" s="72"/>
      <c r="BD2067" s="72"/>
      <c r="BE2067" s="72"/>
      <c r="BF2067" s="72"/>
      <c r="BG2067" s="72"/>
      <c r="BH2067" s="72"/>
      <c r="BI2067" s="72"/>
      <c r="BJ2067" s="72"/>
      <c r="BK2067" s="72"/>
      <c r="BL2067" s="72"/>
      <c r="BM2067" s="72"/>
      <c r="BN2067" s="72"/>
      <c r="BO2067" s="72"/>
      <c r="BP2067" s="72"/>
      <c r="BQ2067" s="72"/>
      <c r="BR2067" s="72"/>
      <c r="BS2067" s="72"/>
      <c r="BT2067" s="72"/>
      <c r="BU2067" s="72"/>
      <c r="BV2067" s="72"/>
      <c r="BW2067" s="72"/>
      <c r="BX2067" s="72"/>
      <c r="BY2067" s="72"/>
      <c r="BZ2067" s="72"/>
      <c r="CA2067" s="72"/>
      <c r="CB2067" s="72"/>
      <c r="CC2067" s="72"/>
      <c r="CD2067" s="72"/>
      <c r="CE2067" s="72"/>
      <c r="CF2067" s="72"/>
      <c r="CG2067" s="72"/>
      <c r="CH2067" s="72"/>
      <c r="CI2067" s="72"/>
      <c r="CJ2067" s="72"/>
      <c r="CK2067" s="72"/>
      <c r="CL2067" s="72"/>
      <c r="CO2067" s="72"/>
      <c r="CP2067" s="72"/>
      <c r="CQ2067" s="72"/>
      <c r="CR2067" s="72"/>
      <c r="CS2067" s="72"/>
      <c r="CT2067" s="72"/>
      <c r="CU2067" s="72"/>
      <c r="CV2067" s="72"/>
      <c r="CW2067" s="72"/>
      <c r="CX2067" s="72"/>
      <c r="CY2067" s="72"/>
      <c r="CZ2067" s="72"/>
      <c r="DA2067" s="72"/>
      <c r="DB2067" s="72"/>
      <c r="DC2067" s="72"/>
      <c r="DD2067" s="72"/>
      <c r="DE2067" s="72"/>
      <c r="DF2067" s="72"/>
      <c r="DG2067" s="72"/>
      <c r="DH2067" s="72"/>
      <c r="DI2067" s="72"/>
      <c r="DJ2067" s="72"/>
      <c r="DK2067" s="72"/>
      <c r="DL2067" s="72"/>
    </row>
    <row r="2068" spans="2:116" x14ac:dyDescent="0.4">
      <c r="D2068" t="s">
        <v>564</v>
      </c>
      <c r="E2068" s="8" t="str">
        <f t="shared" si="3440"/>
        <v>2068 FAPPELIST-F</v>
      </c>
      <c r="G2068" s="95" t="s">
        <v>205</v>
      </c>
      <c r="H2068" s="12"/>
      <c r="S2068" s="72"/>
      <c r="T2068" s="72"/>
      <c r="U2068" s="72"/>
      <c r="V2068" s="72"/>
      <c r="W2068" s="72"/>
      <c r="X2068" s="72"/>
      <c r="Y2068" s="72"/>
      <c r="Z2068" s="72"/>
      <c r="AA2068" s="72"/>
      <c r="AB2068" s="72"/>
      <c r="AC2068" s="72"/>
      <c r="AD2068" s="72"/>
      <c r="AE2068" s="72"/>
      <c r="AF2068" s="72"/>
      <c r="AG2068" s="72"/>
      <c r="AH2068" s="72"/>
      <c r="AI2068" s="72"/>
      <c r="AJ2068" s="72"/>
      <c r="AK2068" s="72"/>
      <c r="AL2068" s="72"/>
      <c r="AM2068" s="72"/>
      <c r="AN2068" s="72"/>
      <c r="AO2068" s="72"/>
      <c r="AP2068" s="72"/>
      <c r="AQ2068" s="72"/>
      <c r="AR2068" s="72"/>
      <c r="AS2068" s="72"/>
      <c r="AT2068" s="72"/>
      <c r="AU2068" s="72"/>
      <c r="AV2068" s="72"/>
      <c r="AW2068" s="72"/>
      <c r="AX2068" s="72"/>
      <c r="AY2068" s="72"/>
      <c r="AZ2068" s="72"/>
      <c r="BA2068" s="72"/>
      <c r="BB2068" s="72"/>
      <c r="BC2068" s="72"/>
      <c r="BD2068" s="72"/>
      <c r="BE2068" s="72"/>
      <c r="BF2068" s="72"/>
      <c r="BG2068" s="72"/>
      <c r="BH2068" s="72"/>
      <c r="BI2068" s="72"/>
      <c r="BJ2068" s="72"/>
      <c r="BK2068" s="72"/>
      <c r="BL2068" s="72"/>
      <c r="BM2068" s="72"/>
      <c r="BN2068" s="72"/>
      <c r="BO2068" s="72"/>
      <c r="BP2068" s="72"/>
      <c r="BQ2068" s="72"/>
      <c r="BR2068" s="72"/>
      <c r="BS2068" s="72"/>
      <c r="BT2068" s="72"/>
      <c r="BU2068" s="72"/>
      <c r="BV2068" s="72"/>
      <c r="BW2068" s="72"/>
      <c r="BX2068" s="72"/>
      <c r="BY2068" s="72"/>
      <c r="BZ2068" s="72"/>
      <c r="CA2068" s="72"/>
      <c r="CB2068" s="72"/>
      <c r="CC2068" s="72"/>
      <c r="CD2068" s="72"/>
      <c r="CE2068" s="72"/>
      <c r="CF2068" s="72"/>
      <c r="CG2068" s="72"/>
      <c r="CH2068" s="72"/>
      <c r="CI2068" s="72"/>
      <c r="CJ2068" s="72"/>
      <c r="CK2068" s="72"/>
      <c r="CL2068" s="72"/>
      <c r="CO2068" s="72"/>
      <c r="CP2068" s="72"/>
      <c r="CQ2068" s="72"/>
      <c r="CR2068" s="72"/>
      <c r="CS2068" s="72"/>
      <c r="CT2068" s="72"/>
      <c r="CU2068" s="72"/>
      <c r="CV2068" s="72"/>
      <c r="CW2068" s="72"/>
      <c r="CX2068" s="72"/>
      <c r="CY2068" s="72"/>
      <c r="CZ2068" s="72"/>
      <c r="DA2068" s="72"/>
      <c r="DB2068" s="72"/>
      <c r="DC2068" s="72"/>
      <c r="DD2068" s="72"/>
      <c r="DE2068" s="72"/>
      <c r="DF2068" s="72"/>
      <c r="DG2068" s="72"/>
      <c r="DH2068" s="72"/>
      <c r="DI2068" s="72"/>
      <c r="DJ2068" s="72"/>
      <c r="DK2068" s="72"/>
      <c r="DL2068" s="72"/>
    </row>
    <row r="2069" spans="2:116" x14ac:dyDescent="0.4">
      <c r="D2069" t="s">
        <v>564</v>
      </c>
      <c r="E2069" s="8" t="str">
        <f t="shared" si="3440"/>
        <v>2069 FAPPELIST-F</v>
      </c>
      <c r="G2069" s="158" t="str">
        <f>"Gross PP&amp;E - "&amp;SUBSTITUTE(G2046,":","")</f>
        <v>Gross PP&amp;E - Fixed secondary PPE</v>
      </c>
      <c r="J2069" s="80">
        <f>J2066</f>
        <v>100</v>
      </c>
      <c r="K2069" s="53">
        <f>SUMIF($4:$4,K$2,2069:2069)</f>
        <v>511099.99999999983</v>
      </c>
      <c r="L2069" s="53">
        <f>SUMIF($4:$4,L$2,2069:2069)</f>
        <v>1022100.0000000002</v>
      </c>
      <c r="M2069" s="53">
        <f>SUMIF($4:$4,M$2,2069:2069)</f>
        <v>1533099.9999999993</v>
      </c>
      <c r="N2069" s="53">
        <f>SUMIF($4:$4,N$2,2069:2069)</f>
        <v>2044099.9999999984</v>
      </c>
      <c r="O2069" s="53">
        <f>SUMIF($4:$4,O$2,2069:2069)</f>
        <v>2555100</v>
      </c>
      <c r="P2069" s="53">
        <f>SUMIF($4:$4,P$2,2069:2069)</f>
        <v>3066100.0000000019</v>
      </c>
      <c r="R2069" s="24">
        <f>$J2069</f>
        <v>100</v>
      </c>
      <c r="S2069" s="80">
        <f t="shared" ref="S2069:AX2071" si="3446">-S2061+R2069</f>
        <v>42683.333333333328</v>
      </c>
      <c r="T2069" s="80">
        <f t="shared" si="3446"/>
        <v>85266.666666666657</v>
      </c>
      <c r="U2069" s="80">
        <f t="shared" si="3446"/>
        <v>127849.99999999999</v>
      </c>
      <c r="V2069" s="80">
        <f t="shared" si="3446"/>
        <v>170433.33333333331</v>
      </c>
      <c r="W2069" s="80">
        <f t="shared" si="3446"/>
        <v>213016.66666666663</v>
      </c>
      <c r="X2069" s="80">
        <f t="shared" si="3446"/>
        <v>255599.99999999994</v>
      </c>
      <c r="Y2069" s="80">
        <f t="shared" si="3446"/>
        <v>298183.33333333326</v>
      </c>
      <c r="Z2069" s="80">
        <f t="shared" si="3446"/>
        <v>340766.66666666657</v>
      </c>
      <c r="AA2069" s="80">
        <f t="shared" si="3446"/>
        <v>383349.99999999988</v>
      </c>
      <c r="AB2069" s="80">
        <f t="shared" si="3446"/>
        <v>425933.3333333332</v>
      </c>
      <c r="AC2069" s="80">
        <f t="shared" si="3446"/>
        <v>468516.66666666651</v>
      </c>
      <c r="AD2069" s="80">
        <f t="shared" si="3446"/>
        <v>511099.99999999983</v>
      </c>
      <c r="AE2069" s="80">
        <f t="shared" si="3446"/>
        <v>553683.33333333314</v>
      </c>
      <c r="AF2069" s="80">
        <f t="shared" si="3446"/>
        <v>596266.66666666651</v>
      </c>
      <c r="AG2069" s="80">
        <f t="shared" si="3446"/>
        <v>638849.99999999988</v>
      </c>
      <c r="AH2069" s="80">
        <f t="shared" si="3446"/>
        <v>681433.33333333326</v>
      </c>
      <c r="AI2069" s="80">
        <f t="shared" si="3446"/>
        <v>724016.66666666663</v>
      </c>
      <c r="AJ2069" s="80">
        <f t="shared" si="3446"/>
        <v>766600</v>
      </c>
      <c r="AK2069" s="80">
        <f t="shared" si="3446"/>
        <v>809183.33333333337</v>
      </c>
      <c r="AL2069" s="80">
        <f t="shared" si="3446"/>
        <v>851766.66666666674</v>
      </c>
      <c r="AM2069" s="80">
        <f t="shared" si="3446"/>
        <v>894350.00000000012</v>
      </c>
      <c r="AN2069" s="80">
        <f t="shared" si="3446"/>
        <v>936933.33333333349</v>
      </c>
      <c r="AO2069" s="80">
        <f t="shared" si="3446"/>
        <v>979516.66666666686</v>
      </c>
      <c r="AP2069" s="80">
        <f t="shared" si="3446"/>
        <v>1022100.0000000002</v>
      </c>
      <c r="AQ2069" s="80">
        <f t="shared" si="3446"/>
        <v>1064683.3333333335</v>
      </c>
      <c r="AR2069" s="80">
        <f t="shared" si="3446"/>
        <v>1107266.6666666667</v>
      </c>
      <c r="AS2069" s="80">
        <f t="shared" si="3446"/>
        <v>1149850</v>
      </c>
      <c r="AT2069" s="80">
        <f t="shared" si="3446"/>
        <v>1192433.3333333333</v>
      </c>
      <c r="AU2069" s="80">
        <f t="shared" si="3446"/>
        <v>1235016.6666666665</v>
      </c>
      <c r="AV2069" s="80">
        <f t="shared" si="3446"/>
        <v>1277599.9999999998</v>
      </c>
      <c r="AW2069" s="80">
        <f t="shared" si="3446"/>
        <v>1320183.333333333</v>
      </c>
      <c r="AX2069" s="80">
        <f t="shared" si="3446"/>
        <v>1362766.6666666663</v>
      </c>
      <c r="AY2069" s="80">
        <f t="shared" ref="AY2069:CD2071" si="3447">-AY2061+AX2069</f>
        <v>1405349.9999999995</v>
      </c>
      <c r="AZ2069" s="80">
        <f t="shared" si="3447"/>
        <v>1447933.3333333328</v>
      </c>
      <c r="BA2069" s="80">
        <f t="shared" si="3447"/>
        <v>1490516.666666666</v>
      </c>
      <c r="BB2069" s="80">
        <f t="shared" si="3447"/>
        <v>1533099.9999999993</v>
      </c>
      <c r="BC2069" s="80">
        <f t="shared" si="3447"/>
        <v>1575683.3333333326</v>
      </c>
      <c r="BD2069" s="80">
        <f t="shared" si="3447"/>
        <v>1618266.6666666658</v>
      </c>
      <c r="BE2069" s="80">
        <f t="shared" si="3447"/>
        <v>1660849.9999999991</v>
      </c>
      <c r="BF2069" s="80">
        <f t="shared" si="3447"/>
        <v>1703433.3333333323</v>
      </c>
      <c r="BG2069" s="80">
        <f t="shared" si="3447"/>
        <v>1746016.6666666656</v>
      </c>
      <c r="BH2069" s="80">
        <f t="shared" si="3447"/>
        <v>1788599.9999999988</v>
      </c>
      <c r="BI2069" s="80">
        <f t="shared" si="3447"/>
        <v>1831183.3333333321</v>
      </c>
      <c r="BJ2069" s="80">
        <f t="shared" si="3447"/>
        <v>1873766.6666666653</v>
      </c>
      <c r="BK2069" s="80">
        <f t="shared" si="3447"/>
        <v>1916349.9999999986</v>
      </c>
      <c r="BL2069" s="80">
        <f t="shared" si="3447"/>
        <v>1958933.3333333319</v>
      </c>
      <c r="BM2069" s="80">
        <f t="shared" si="3447"/>
        <v>2001516.6666666651</v>
      </c>
      <c r="BN2069" s="80">
        <f t="shared" si="3447"/>
        <v>2044099.9999999984</v>
      </c>
      <c r="BO2069" s="80">
        <f t="shared" si="3447"/>
        <v>2086683.3333333316</v>
      </c>
      <c r="BP2069" s="80">
        <f t="shared" si="3447"/>
        <v>2129266.6666666651</v>
      </c>
      <c r="BQ2069" s="80">
        <f t="shared" si="3447"/>
        <v>2171849.9999999986</v>
      </c>
      <c r="BR2069" s="80">
        <f t="shared" si="3447"/>
        <v>2214433.3333333321</v>
      </c>
      <c r="BS2069" s="80">
        <f t="shared" si="3447"/>
        <v>2257016.6666666656</v>
      </c>
      <c r="BT2069" s="80">
        <f t="shared" si="3447"/>
        <v>2299599.9999999991</v>
      </c>
      <c r="BU2069" s="80">
        <f t="shared" si="3447"/>
        <v>2342183.3333333326</v>
      </c>
      <c r="BV2069" s="80">
        <f t="shared" si="3447"/>
        <v>2384766.666666666</v>
      </c>
      <c r="BW2069" s="80">
        <f t="shared" si="3447"/>
        <v>2427349.9999999995</v>
      </c>
      <c r="BX2069" s="80">
        <f t="shared" si="3447"/>
        <v>2469933.333333333</v>
      </c>
      <c r="BY2069" s="80">
        <f t="shared" si="3447"/>
        <v>2512516.6666666665</v>
      </c>
      <c r="BZ2069" s="80">
        <f t="shared" si="3447"/>
        <v>2555100</v>
      </c>
      <c r="CA2069" s="80">
        <f t="shared" si="3447"/>
        <v>2597683.3333333335</v>
      </c>
      <c r="CB2069" s="80">
        <f t="shared" si="3447"/>
        <v>2640266.666666667</v>
      </c>
      <c r="CC2069" s="80">
        <f t="shared" si="3447"/>
        <v>2682850.0000000005</v>
      </c>
      <c r="CD2069" s="80">
        <f t="shared" si="3447"/>
        <v>2725433.333333334</v>
      </c>
      <c r="CE2069" s="80">
        <f t="shared" ref="CE2069:CL2071" si="3448">-CE2061+CD2069</f>
        <v>2768016.6666666674</v>
      </c>
      <c r="CF2069" s="80">
        <f t="shared" si="3448"/>
        <v>2810600.0000000009</v>
      </c>
      <c r="CG2069" s="80">
        <f t="shared" si="3448"/>
        <v>2853183.3333333344</v>
      </c>
      <c r="CH2069" s="80">
        <f t="shared" si="3448"/>
        <v>2895766.6666666679</v>
      </c>
      <c r="CI2069" s="80">
        <f t="shared" si="3448"/>
        <v>2938350.0000000014</v>
      </c>
      <c r="CJ2069" s="80">
        <f t="shared" si="3448"/>
        <v>2980933.3333333349</v>
      </c>
      <c r="CK2069" s="80">
        <f t="shared" si="3448"/>
        <v>3023516.6666666684</v>
      </c>
      <c r="CL2069" s="80">
        <f t="shared" si="3448"/>
        <v>3066100.0000000019</v>
      </c>
      <c r="CN2069" s="80">
        <f>CN2066</f>
        <v>100</v>
      </c>
      <c r="CO2069" s="80" t="e">
        <f t="shared" ref="CO2069:DL2071" si="3449">-CO2061+CN2069</f>
        <v>#N/A</v>
      </c>
      <c r="CP2069" s="80" t="e">
        <f t="shared" si="3449"/>
        <v>#N/A</v>
      </c>
      <c r="CQ2069" s="80" t="e">
        <f t="shared" si="3449"/>
        <v>#N/A</v>
      </c>
      <c r="CR2069" s="80" t="e">
        <f t="shared" si="3449"/>
        <v>#N/A</v>
      </c>
      <c r="CS2069" s="80" t="e">
        <f t="shared" si="3449"/>
        <v>#N/A</v>
      </c>
      <c r="CT2069" s="80" t="e">
        <f t="shared" si="3449"/>
        <v>#N/A</v>
      </c>
      <c r="CU2069" s="80" t="e">
        <f t="shared" si="3449"/>
        <v>#N/A</v>
      </c>
      <c r="CV2069" s="80" t="e">
        <f t="shared" si="3449"/>
        <v>#N/A</v>
      </c>
      <c r="CW2069" s="80" t="e">
        <f t="shared" si="3449"/>
        <v>#N/A</v>
      </c>
      <c r="CX2069" s="80" t="e">
        <f t="shared" si="3449"/>
        <v>#N/A</v>
      </c>
      <c r="CY2069" s="80" t="e">
        <f t="shared" si="3449"/>
        <v>#N/A</v>
      </c>
      <c r="CZ2069" s="80" t="e">
        <f t="shared" si="3449"/>
        <v>#N/A</v>
      </c>
      <c r="DA2069" s="80" t="e">
        <f t="shared" si="3449"/>
        <v>#N/A</v>
      </c>
      <c r="DB2069" s="80" t="e">
        <f t="shared" si="3449"/>
        <v>#N/A</v>
      </c>
      <c r="DC2069" s="80" t="e">
        <f t="shared" si="3449"/>
        <v>#N/A</v>
      </c>
      <c r="DD2069" s="80" t="e">
        <f t="shared" si="3449"/>
        <v>#N/A</v>
      </c>
      <c r="DE2069" s="80" t="e">
        <f t="shared" si="3449"/>
        <v>#N/A</v>
      </c>
      <c r="DF2069" s="80" t="e">
        <f t="shared" si="3449"/>
        <v>#N/A</v>
      </c>
      <c r="DG2069" s="80" t="e">
        <f t="shared" si="3449"/>
        <v>#N/A</v>
      </c>
      <c r="DH2069" s="80" t="e">
        <f t="shared" si="3449"/>
        <v>#N/A</v>
      </c>
      <c r="DI2069" s="80" t="e">
        <f t="shared" si="3449"/>
        <v>#N/A</v>
      </c>
      <c r="DJ2069" s="80" t="e">
        <f t="shared" si="3449"/>
        <v>#N/A</v>
      </c>
      <c r="DK2069" s="80" t="e">
        <f t="shared" si="3449"/>
        <v>#N/A</v>
      </c>
      <c r="DL2069" s="80" t="e">
        <f t="shared" si="3449"/>
        <v>#N/A</v>
      </c>
    </row>
    <row r="2070" spans="2:116" x14ac:dyDescent="0.4">
      <c r="D2070" t="s">
        <v>564</v>
      </c>
      <c r="E2070" s="8" t="str">
        <f t="shared" si="3440"/>
        <v>2070 FAPPELIST-F</v>
      </c>
      <c r="G2070" s="158" t="str">
        <f>"Accumulated depreciation - "&amp;SUBSTITUTE(G2046,":","")</f>
        <v>Accumulated depreciation - Fixed secondary PPE</v>
      </c>
      <c r="J2070" s="81">
        <f>-H2049/H2048*J2069</f>
        <v>-60</v>
      </c>
      <c r="K2070" s="43">
        <f ca="1">SUMIF($4:$4,K$2,2070:2070)</f>
        <v>-105079.58592676517</v>
      </c>
      <c r="L2070" s="43">
        <f ca="1">SUMIF($4:$4,L$2,2070:2070)</f>
        <v>-433566.61889094597</v>
      </c>
      <c r="M2070" s="43">
        <f ca="1">SUMIF($4:$4,M$2,2070:2070)</f>
        <v>-1028761.7621147732</v>
      </c>
      <c r="N2070" s="43">
        <f ca="1">SUMIF($4:$4,N$2,2070:2070)</f>
        <v>-1912262.5287297256</v>
      </c>
      <c r="O2070" s="43">
        <f ca="1">SUMIF($4:$4,O$2,2070:2070)</f>
        <v>-3094100.5096501638</v>
      </c>
      <c r="P2070" s="43">
        <f ca="1">SUMIF($4:$4,P$2,2070:2070)</f>
        <v>-4473827.699506321</v>
      </c>
      <c r="R2070" s="37">
        <f>$J2070</f>
        <v>-60</v>
      </c>
      <c r="S2070" s="81">
        <f t="shared" ref="S2070:AX2072" ca="1" si="3450">R2070+S2064</f>
        <v>-1325.8192090395478</v>
      </c>
      <c r="T2070" s="81">
        <f t="shared" ca="1" si="3450"/>
        <v>-3877.2172747294835</v>
      </c>
      <c r="U2070" s="81">
        <f t="shared" ca="1" si="3450"/>
        <v>-7735.9836692164226</v>
      </c>
      <c r="V2070" s="81">
        <f t="shared" ca="1" si="3450"/>
        <v>-12924.277177734213</v>
      </c>
      <c r="W2070" s="81">
        <f t="shared" ca="1" si="3450"/>
        <v>-19464.632158147786</v>
      </c>
      <c r="X2070" s="81">
        <f t="shared" ca="1" si="3450"/>
        <v>-27379.964906590969</v>
      </c>
      <c r="Y2070" s="81">
        <f t="shared" ca="1" si="3450"/>
        <v>-36693.580130996459</v>
      </c>
      <c r="Z2070" s="81">
        <f t="shared" ca="1" si="3450"/>
        <v>-47429.17753434668</v>
      </c>
      <c r="AA2070" s="81">
        <f t="shared" ca="1" si="3450"/>
        <v>-59610.858509505095</v>
      </c>
      <c r="AB2070" s="81">
        <f t="shared" ca="1" si="3450"/>
        <v>-73263.132947519305</v>
      </c>
      <c r="AC2070" s="81">
        <f t="shared" ca="1" si="3450"/>
        <v>-88410.926161319076</v>
      </c>
      <c r="AD2070" s="81">
        <f t="shared" ca="1" si="3450"/>
        <v>-105079.58592676517</v>
      </c>
      <c r="AE2070" s="81">
        <f t="shared" ca="1" si="3450"/>
        <v>-123294.88964303803</v>
      </c>
      <c r="AF2070" s="81">
        <f t="shared" ca="1" si="3450"/>
        <v>-143083.05161438897</v>
      </c>
      <c r="AG2070" s="81">
        <f t="shared" ca="1" si="3450"/>
        <v>-164470.73045531081</v>
      </c>
      <c r="AH2070" s="81">
        <f t="shared" ca="1" si="3450"/>
        <v>-187485.03662122003</v>
      </c>
      <c r="AI2070" s="81">
        <f t="shared" ca="1" si="3450"/>
        <v>-212153.54006677744</v>
      </c>
      <c r="AJ2070" s="81">
        <f t="shared" ca="1" si="3450"/>
        <v>-238504.27803401096</v>
      </c>
      <c r="AK2070" s="81">
        <f t="shared" ca="1" si="3450"/>
        <v>-266565.76297244051</v>
      </c>
      <c r="AL2070" s="81">
        <f t="shared" ca="1" si="3450"/>
        <v>-296366.99059344234</v>
      </c>
      <c r="AM2070" s="81">
        <f t="shared" ca="1" si="3450"/>
        <v>-327937.4480611278</v>
      </c>
      <c r="AN2070" s="81">
        <f t="shared" ca="1" si="3450"/>
        <v>-361307.12232205085</v>
      </c>
      <c r="AO2070" s="81">
        <f t="shared" ca="1" si="3450"/>
        <v>-396506.50857609691</v>
      </c>
      <c r="AP2070" s="81">
        <f t="shared" ca="1" si="3450"/>
        <v>-433566.61889094597</v>
      </c>
      <c r="AQ2070" s="81">
        <f t="shared" ca="1" si="3450"/>
        <v>-472517.29604728968</v>
      </c>
      <c r="AR2070" s="81">
        <f t="shared" ca="1" si="3450"/>
        <v>-513370.82390330522</v>
      </c>
      <c r="AS2070" s="81">
        <f t="shared" ca="1" si="3450"/>
        <v>-556137.66469362006</v>
      </c>
      <c r="AT2070" s="81">
        <f t="shared" ca="1" si="3450"/>
        <v>-600828.08866578504</v>
      </c>
      <c r="AU2070" s="81">
        <f t="shared" ca="1" si="3450"/>
        <v>-647452.16456671245</v>
      </c>
      <c r="AV2070" s="81">
        <f t="shared" ca="1" si="3450"/>
        <v>-696019.74986177287</v>
      </c>
      <c r="AW2070" s="81">
        <f t="shared" ca="1" si="3450"/>
        <v>-746540.48068022227</v>
      </c>
      <c r="AX2070" s="81">
        <f t="shared" ca="1" si="3450"/>
        <v>-799023.76148049161</v>
      </c>
      <c r="AY2070" s="81">
        <f t="shared" ref="AY2070:CD2072" ca="1" si="3451">AX2070+AY2064</f>
        <v>-853478.75442873139</v>
      </c>
      <c r="AZ2070" s="81">
        <f t="shared" ca="1" si="3451"/>
        <v>-909914.36848385958</v>
      </c>
      <c r="BA2070" s="81">
        <f t="shared" ca="1" si="3451"/>
        <v>-968339.24818221561</v>
      </c>
      <c r="BB2070" s="81">
        <f t="shared" ca="1" si="3451"/>
        <v>-1028761.7621147732</v>
      </c>
      <c r="BC2070" s="81">
        <f t="shared" ca="1" si="3451"/>
        <v>-1091189.9910897112</v>
      </c>
      <c r="BD2070" s="81">
        <f t="shared" ca="1" si="3451"/>
        <v>-1155631.7159729882</v>
      </c>
      <c r="BE2070" s="81">
        <f t="shared" ca="1" si="3451"/>
        <v>-1222094.405199405</v>
      </c>
      <c r="BF2070" s="81">
        <f t="shared" ca="1" si="3451"/>
        <v>-1290585.2019464802</v>
      </c>
      <c r="BG2070" s="81">
        <f t="shared" ca="1" si="3451"/>
        <v>-1361110.9109632925</v>
      </c>
      <c r="BH2070" s="81">
        <f t="shared" ca="1" si="3451"/>
        <v>-1433677.9850462843</v>
      </c>
      <c r="BI2070" s="81">
        <f t="shared" ca="1" si="3451"/>
        <v>-1508292.511153837</v>
      </c>
      <c r="BJ2070" s="81">
        <f t="shared" ca="1" si="3451"/>
        <v>-1584960.1961512619</v>
      </c>
      <c r="BK2070" s="81">
        <f t="shared" ca="1" si="3451"/>
        <v>-1663686.3521776656</v>
      </c>
      <c r="BL2070" s="81">
        <f t="shared" ca="1" si="3451"/>
        <v>-1744475.8816259685</v>
      </c>
      <c r="BM2070" s="81">
        <f t="shared" ca="1" si="3451"/>
        <v>-1827333.261727165</v>
      </c>
      <c r="BN2070" s="81">
        <f t="shared" ca="1" si="3451"/>
        <v>-1912262.5287297256</v>
      </c>
      <c r="BO2070" s="81">
        <f t="shared" ca="1" si="3451"/>
        <v>-1999267.2616648462</v>
      </c>
      <c r="BP2070" s="81">
        <f t="shared" ca="1" si="3451"/>
        <v>-2088350.5944154263</v>
      </c>
      <c r="BQ2070" s="81">
        <f t="shared" ca="1" si="3451"/>
        <v>-2179515.5057800384</v>
      </c>
      <c r="BR2070" s="81">
        <f t="shared" ca="1" si="3451"/>
        <v>-2272764.8477193564</v>
      </c>
      <c r="BS2070" s="81">
        <f t="shared" ca="1" si="3451"/>
        <v>-2368101.3464603773</v>
      </c>
      <c r="BT2070" s="81">
        <f t="shared" ca="1" si="3451"/>
        <v>-2465527.6037806091</v>
      </c>
      <c r="BU2070" s="81">
        <f t="shared" ca="1" si="3451"/>
        <v>-2565046.0984797985</v>
      </c>
      <c r="BV2070" s="81">
        <f t="shared" ca="1" si="3451"/>
        <v>-2666659.188047023</v>
      </c>
      <c r="BW2070" s="81">
        <f t="shared" ca="1" si="3451"/>
        <v>-2770369.1105312016</v>
      </c>
      <c r="BX2070" s="81">
        <f t="shared" ca="1" si="3451"/>
        <v>-2876177.9866233338</v>
      </c>
      <c r="BY2070" s="81">
        <f t="shared" ca="1" si="3451"/>
        <v>-2984087.8219590313</v>
      </c>
      <c r="BZ2070" s="81">
        <f t="shared" ca="1" si="3451"/>
        <v>-3094100.5096501638</v>
      </c>
      <c r="CA2070" s="81">
        <f t="shared" ca="1" si="3451"/>
        <v>-3204953.708760933</v>
      </c>
      <c r="CB2070" s="81">
        <f t="shared" ca="1" si="3451"/>
        <v>-3316627.6700773947</v>
      </c>
      <c r="CC2070" s="81">
        <f t="shared" ca="1" si="3451"/>
        <v>-3429102.1777740796</v>
      </c>
      <c r="CD2070" s="81">
        <f t="shared" ca="1" si="3451"/>
        <v>-3542356.5468007689</v>
      </c>
      <c r="CE2070" s="81">
        <f t="shared" ref="CE2070:CL2072" ca="1" si="3452">CD2070+CE2064</f>
        <v>-3656369.6204423672</v>
      </c>
      <c r="CF2070" s="81">
        <f t="shared" ca="1" si="3452"/>
        <v>-3771119.7680606567</v>
      </c>
      <c r="CG2070" s="81">
        <f t="shared" ca="1" si="3452"/>
        <v>-3886584.8830270022</v>
      </c>
      <c r="CH2070" s="81">
        <f t="shared" ca="1" si="3452"/>
        <v>-4002742.380855361</v>
      </c>
      <c r="CI2070" s="81">
        <f t="shared" ca="1" si="3452"/>
        <v>-4119569.1975452611</v>
      </c>
      <c r="CJ2070" s="81">
        <f t="shared" ca="1" si="3452"/>
        <v>-4237041.7881447123</v>
      </c>
      <c r="CK2070" s="81">
        <f t="shared" ca="1" si="3452"/>
        <v>-4355136.1255433355</v>
      </c>
      <c r="CL2070" s="81">
        <f t="shared" ca="1" si="3452"/>
        <v>-4473827.699506321</v>
      </c>
      <c r="CN2070" s="245">
        <f>-H2049/H2048*CN2069</f>
        <v>-60</v>
      </c>
      <c r="CO2070" s="81" t="e">
        <f t="shared" ref="CO2070:DL2072" ca="1" si="3453">CN2070+CO2064</f>
        <v>#N/A</v>
      </c>
      <c r="CP2070" s="81" t="e">
        <f t="shared" ca="1" si="3453"/>
        <v>#N/A</v>
      </c>
      <c r="CQ2070" s="81" t="e">
        <f t="shared" ca="1" si="3453"/>
        <v>#N/A</v>
      </c>
      <c r="CR2070" s="81" t="e">
        <f t="shared" ca="1" si="3453"/>
        <v>#N/A</v>
      </c>
      <c r="CS2070" s="81" t="e">
        <f t="shared" ca="1" si="3453"/>
        <v>#N/A</v>
      </c>
      <c r="CT2070" s="81" t="e">
        <f t="shared" ca="1" si="3453"/>
        <v>#N/A</v>
      </c>
      <c r="CU2070" s="81" t="e">
        <f t="shared" ca="1" si="3453"/>
        <v>#N/A</v>
      </c>
      <c r="CV2070" s="81" t="e">
        <f t="shared" ca="1" si="3453"/>
        <v>#N/A</v>
      </c>
      <c r="CW2070" s="81" t="e">
        <f t="shared" ca="1" si="3453"/>
        <v>#N/A</v>
      </c>
      <c r="CX2070" s="81" t="e">
        <f t="shared" ca="1" si="3453"/>
        <v>#N/A</v>
      </c>
      <c r="CY2070" s="81" t="e">
        <f t="shared" ca="1" si="3453"/>
        <v>#N/A</v>
      </c>
      <c r="CZ2070" s="81" t="e">
        <f t="shared" ca="1" si="3453"/>
        <v>#N/A</v>
      </c>
      <c r="DA2070" s="81" t="e">
        <f t="shared" ca="1" si="3453"/>
        <v>#N/A</v>
      </c>
      <c r="DB2070" s="81" t="e">
        <f t="shared" ca="1" si="3453"/>
        <v>#N/A</v>
      </c>
      <c r="DC2070" s="81" t="e">
        <f t="shared" ca="1" si="3453"/>
        <v>#N/A</v>
      </c>
      <c r="DD2070" s="81" t="e">
        <f t="shared" ca="1" si="3453"/>
        <v>#N/A</v>
      </c>
      <c r="DE2070" s="81" t="e">
        <f t="shared" ca="1" si="3453"/>
        <v>#N/A</v>
      </c>
      <c r="DF2070" s="81" t="e">
        <f t="shared" ca="1" si="3453"/>
        <v>#N/A</v>
      </c>
      <c r="DG2070" s="81" t="e">
        <f t="shared" ca="1" si="3453"/>
        <v>#N/A</v>
      </c>
      <c r="DH2070" s="81" t="e">
        <f t="shared" ca="1" si="3453"/>
        <v>#N/A</v>
      </c>
      <c r="DI2070" s="81" t="e">
        <f t="shared" ca="1" si="3453"/>
        <v>#N/A</v>
      </c>
      <c r="DJ2070" s="81" t="e">
        <f t="shared" ca="1" si="3453"/>
        <v>#N/A</v>
      </c>
      <c r="DK2070" s="81" t="e">
        <f t="shared" ca="1" si="3453"/>
        <v>#N/A</v>
      </c>
      <c r="DL2070" s="81" t="e">
        <f t="shared" ca="1" si="3453"/>
        <v>#N/A</v>
      </c>
    </row>
    <row r="2071" spans="2:116" x14ac:dyDescent="0.4">
      <c r="C2071" t="s">
        <v>240</v>
      </c>
      <c r="D2071" t="s">
        <v>564</v>
      </c>
      <c r="E2071" s="8" t="str">
        <f t="shared" si="3440"/>
        <v>2071 FAPPELIST-F</v>
      </c>
      <c r="G2071" s="126" t="str">
        <f>"Net PP&amp;E - "&amp;SUBSTITUTE(G2046,":","")</f>
        <v>Net PP&amp;E - Fixed secondary PPE</v>
      </c>
      <c r="H2071" s="27"/>
      <c r="J2071" s="77">
        <f>SUM(J2069:J2070)</f>
        <v>40</v>
      </c>
      <c r="K2071" s="28">
        <f ca="1">SUMIF($4:$4,K$2,2071:2071)</f>
        <v>406020.41407323466</v>
      </c>
      <c r="L2071" s="28">
        <f ca="1">SUMIF($4:$4,L$2,2071:2071)</f>
        <v>588533.3811090542</v>
      </c>
      <c r="M2071" s="28">
        <f ca="1">SUMIF($4:$4,M$2,2071:2071)</f>
        <v>504338.23788522615</v>
      </c>
      <c r="N2071" s="28">
        <f ca="1">SUMIF($4:$4,N$2,2071:2071)</f>
        <v>131837.47127027274</v>
      </c>
      <c r="O2071" s="28">
        <f ca="1">SUMIF($4:$4,O$2,2071:2071)</f>
        <v>-539000.50965016382</v>
      </c>
      <c r="P2071" s="28">
        <f ca="1">SUMIF($4:$4,P$2,2071:2071)</f>
        <v>-1407727.6995063191</v>
      </c>
      <c r="R2071" s="33">
        <f>$J2071</f>
        <v>40</v>
      </c>
      <c r="S2071" s="77">
        <f t="shared" ref="S2071:CD2073" ca="1" si="3454">SUM(S2069:S2070)</f>
        <v>41357.514124293783</v>
      </c>
      <c r="T2071" s="77">
        <f t="shared" ca="1" si="3454"/>
        <v>81389.449391937174</v>
      </c>
      <c r="U2071" s="77">
        <f t="shared" ca="1" si="3454"/>
        <v>120114.01633078356</v>
      </c>
      <c r="V2071" s="77">
        <f t="shared" ca="1" si="3454"/>
        <v>157509.0561555991</v>
      </c>
      <c r="W2071" s="77">
        <f t="shared" ca="1" si="3454"/>
        <v>193552.03450851885</v>
      </c>
      <c r="X2071" s="77">
        <f t="shared" ca="1" si="3454"/>
        <v>228220.03509340898</v>
      </c>
      <c r="Y2071" s="77">
        <f t="shared" ca="1" si="3454"/>
        <v>261489.75320233678</v>
      </c>
      <c r="Z2071" s="77">
        <f t="shared" ca="1" si="3454"/>
        <v>293337.48913231987</v>
      </c>
      <c r="AA2071" s="77">
        <f t="shared" ca="1" si="3454"/>
        <v>323739.14149049477</v>
      </c>
      <c r="AB2071" s="77">
        <f t="shared" ca="1" si="3454"/>
        <v>352670.20038581389</v>
      </c>
      <c r="AC2071" s="77">
        <f t="shared" ca="1" si="3454"/>
        <v>380105.74050534744</v>
      </c>
      <c r="AD2071" s="77">
        <f t="shared" ca="1" si="3454"/>
        <v>406020.41407323466</v>
      </c>
      <c r="AE2071" s="77">
        <f t="shared" ca="1" si="3454"/>
        <v>430388.4436902951</v>
      </c>
      <c r="AF2071" s="77">
        <f t="shared" ca="1" si="3454"/>
        <v>453183.61505227757</v>
      </c>
      <c r="AG2071" s="77">
        <f t="shared" ca="1" si="3454"/>
        <v>474379.2695446891</v>
      </c>
      <c r="AH2071" s="77">
        <f t="shared" ca="1" si="3454"/>
        <v>493948.2967121132</v>
      </c>
      <c r="AI2071" s="77">
        <f t="shared" ca="1" si="3454"/>
        <v>511863.12659988919</v>
      </c>
      <c r="AJ2071" s="77">
        <f t="shared" ca="1" si="3454"/>
        <v>528095.7219659891</v>
      </c>
      <c r="AK2071" s="77">
        <f t="shared" ca="1" si="3454"/>
        <v>542617.57036089292</v>
      </c>
      <c r="AL2071" s="77">
        <f t="shared" ca="1" si="3454"/>
        <v>555399.6760732244</v>
      </c>
      <c r="AM2071" s="77">
        <f t="shared" ca="1" si="3454"/>
        <v>566412.55193887232</v>
      </c>
      <c r="AN2071" s="77">
        <f t="shared" ca="1" si="3454"/>
        <v>575626.21101128263</v>
      </c>
      <c r="AO2071" s="77">
        <f t="shared" ca="1" si="3454"/>
        <v>583010.15809057001</v>
      </c>
      <c r="AP2071" s="77">
        <f t="shared" ca="1" si="3454"/>
        <v>588533.3811090542</v>
      </c>
      <c r="AQ2071" s="77">
        <f t="shared" ca="1" si="3454"/>
        <v>592166.03728604387</v>
      </c>
      <c r="AR2071" s="77">
        <f t="shared" ca="1" si="3454"/>
        <v>593895.84276336152</v>
      </c>
      <c r="AS2071" s="77">
        <f t="shared" ca="1" si="3454"/>
        <v>593712.33530637994</v>
      </c>
      <c r="AT2071" s="77">
        <f t="shared" ca="1" si="3454"/>
        <v>591605.24466754822</v>
      </c>
      <c r="AU2071" s="77">
        <f t="shared" ca="1" si="3454"/>
        <v>587564.50209995406</v>
      </c>
      <c r="AV2071" s="77">
        <f t="shared" ca="1" si="3454"/>
        <v>581580.2501382269</v>
      </c>
      <c r="AW2071" s="77">
        <f t="shared" ca="1" si="3454"/>
        <v>573642.85265311075</v>
      </c>
      <c r="AX2071" s="77">
        <f t="shared" ca="1" si="3454"/>
        <v>563742.90518617467</v>
      </c>
      <c r="AY2071" s="77">
        <f t="shared" ca="1" si="3454"/>
        <v>551871.24557126814</v>
      </c>
      <c r="AZ2071" s="77">
        <f t="shared" ca="1" si="3454"/>
        <v>538018.96484947321</v>
      </c>
      <c r="BA2071" s="77">
        <f t="shared" ca="1" si="3454"/>
        <v>522177.41848445043</v>
      </c>
      <c r="BB2071" s="77">
        <f t="shared" ca="1" si="3454"/>
        <v>504338.23788522615</v>
      </c>
      <c r="BC2071" s="77">
        <f t="shared" ca="1" si="3454"/>
        <v>484493.34224362136</v>
      </c>
      <c r="BD2071" s="77">
        <f t="shared" ca="1" si="3454"/>
        <v>462634.95069367765</v>
      </c>
      <c r="BE2071" s="77">
        <f t="shared" ca="1" si="3454"/>
        <v>438755.59480059403</v>
      </c>
      <c r="BF2071" s="77">
        <f t="shared" ca="1" si="3454"/>
        <v>412848.13138685212</v>
      </c>
      <c r="BG2071" s="77">
        <f t="shared" ca="1" si="3454"/>
        <v>384905.75570337311</v>
      </c>
      <c r="BH2071" s="77">
        <f t="shared" ca="1" si="3454"/>
        <v>354922.01495371456</v>
      </c>
      <c r="BI2071" s="77">
        <f t="shared" ca="1" si="3454"/>
        <v>322890.82217949512</v>
      </c>
      <c r="BJ2071" s="77">
        <f t="shared" ca="1" si="3454"/>
        <v>288806.47051540343</v>
      </c>
      <c r="BK2071" s="77">
        <f t="shared" ca="1" si="3454"/>
        <v>252663.64782233303</v>
      </c>
      <c r="BL2071" s="77">
        <f t="shared" ca="1" si="3454"/>
        <v>214457.45170736336</v>
      </c>
      <c r="BM2071" s="77">
        <f t="shared" ca="1" si="3454"/>
        <v>174183.40493950015</v>
      </c>
      <c r="BN2071" s="77">
        <f t="shared" ca="1" si="3454"/>
        <v>131837.47127027274</v>
      </c>
      <c r="BO2071" s="77">
        <f t="shared" ca="1" si="3454"/>
        <v>87416.071668485412</v>
      </c>
      <c r="BP2071" s="77">
        <f t="shared" ca="1" si="3454"/>
        <v>40916.07225123886</v>
      </c>
      <c r="BQ2071" s="77">
        <f t="shared" ca="1" si="3454"/>
        <v>-7665.5057800398208</v>
      </c>
      <c r="BR2071" s="77">
        <f t="shared" ca="1" si="3454"/>
        <v>-58331.514386024326</v>
      </c>
      <c r="BS2071" s="77">
        <f t="shared" ca="1" si="3454"/>
        <v>-111084.67979371175</v>
      </c>
      <c r="BT2071" s="77">
        <f t="shared" ca="1" si="3454"/>
        <v>-165927.60378061002</v>
      </c>
      <c r="BU2071" s="77">
        <f t="shared" ca="1" si="3454"/>
        <v>-222862.76514646597</v>
      </c>
      <c r="BV2071" s="77">
        <f t="shared" ca="1" si="3454"/>
        <v>-281892.52138035698</v>
      </c>
      <c r="BW2071" s="77">
        <f t="shared" ca="1" si="3454"/>
        <v>-343019.11053120205</v>
      </c>
      <c r="BX2071" s="77">
        <f t="shared" ca="1" si="3454"/>
        <v>-406244.65329000074</v>
      </c>
      <c r="BY2071" s="77">
        <f t="shared" ca="1" si="3454"/>
        <v>-471571.15529236477</v>
      </c>
      <c r="BZ2071" s="77">
        <f t="shared" ca="1" si="3454"/>
        <v>-539000.50965016382</v>
      </c>
      <c r="CA2071" s="77">
        <f t="shared" ca="1" si="3454"/>
        <v>-607270.37542759953</v>
      </c>
      <c r="CB2071" s="77">
        <f t="shared" ca="1" si="3454"/>
        <v>-676361.00341072772</v>
      </c>
      <c r="CC2071" s="77">
        <f t="shared" ca="1" si="3454"/>
        <v>-746252.17777407914</v>
      </c>
      <c r="CD2071" s="77">
        <f t="shared" ca="1" si="3454"/>
        <v>-816923.21346743498</v>
      </c>
      <c r="CE2071" s="77">
        <f t="shared" ref="CE2071:CL2073" ca="1" si="3455">SUM(CE2069:CE2070)</f>
        <v>-888352.95377569972</v>
      </c>
      <c r="CF2071" s="77">
        <f t="shared" ca="1" si="3455"/>
        <v>-960519.7680606558</v>
      </c>
      <c r="CG2071" s="77">
        <f t="shared" ca="1" si="3455"/>
        <v>-1033401.5496936678</v>
      </c>
      <c r="CH2071" s="77">
        <f t="shared" ca="1" si="3455"/>
        <v>-1106975.7141886931</v>
      </c>
      <c r="CI2071" s="77">
        <f t="shared" ca="1" si="3455"/>
        <v>-1181219.1975452597</v>
      </c>
      <c r="CJ2071" s="77">
        <f t="shared" ca="1" si="3455"/>
        <v>-1256108.4548113775</v>
      </c>
      <c r="CK2071" s="77">
        <f t="shared" ca="1" si="3455"/>
        <v>-1331619.4588766671</v>
      </c>
      <c r="CL2071" s="77">
        <f t="shared" ca="1" si="3455"/>
        <v>-1407727.6995063191</v>
      </c>
      <c r="CN2071" s="77">
        <f>SUM(CN2069:CN2070)</f>
        <v>40</v>
      </c>
      <c r="CO2071" s="77" t="e">
        <f t="shared" ref="CO2071:DL2073" si="3456">SUM(CO2069:CO2070)</f>
        <v>#N/A</v>
      </c>
      <c r="CP2071" s="77" t="e">
        <f t="shared" si="3456"/>
        <v>#N/A</v>
      </c>
      <c r="CQ2071" s="77" t="e">
        <f t="shared" si="3456"/>
        <v>#N/A</v>
      </c>
      <c r="CR2071" s="77" t="e">
        <f t="shared" si="3456"/>
        <v>#N/A</v>
      </c>
      <c r="CS2071" s="77" t="e">
        <f t="shared" si="3456"/>
        <v>#N/A</v>
      </c>
      <c r="CT2071" s="77" t="e">
        <f t="shared" si="3456"/>
        <v>#N/A</v>
      </c>
      <c r="CU2071" s="77" t="e">
        <f t="shared" si="3456"/>
        <v>#N/A</v>
      </c>
      <c r="CV2071" s="77" t="e">
        <f t="shared" si="3456"/>
        <v>#N/A</v>
      </c>
      <c r="CW2071" s="77" t="e">
        <f t="shared" si="3456"/>
        <v>#N/A</v>
      </c>
      <c r="CX2071" s="77" t="e">
        <f t="shared" si="3456"/>
        <v>#N/A</v>
      </c>
      <c r="CY2071" s="77" t="e">
        <f t="shared" si="3456"/>
        <v>#N/A</v>
      </c>
      <c r="CZ2071" s="77" t="e">
        <f t="shared" si="3456"/>
        <v>#N/A</v>
      </c>
      <c r="DA2071" s="77" t="e">
        <f t="shared" si="3456"/>
        <v>#N/A</v>
      </c>
      <c r="DB2071" s="77" t="e">
        <f t="shared" si="3456"/>
        <v>#N/A</v>
      </c>
      <c r="DC2071" s="77" t="e">
        <f t="shared" si="3456"/>
        <v>#N/A</v>
      </c>
      <c r="DD2071" s="77" t="e">
        <f t="shared" si="3456"/>
        <v>#N/A</v>
      </c>
      <c r="DE2071" s="77" t="e">
        <f t="shared" si="3456"/>
        <v>#N/A</v>
      </c>
      <c r="DF2071" s="77" t="e">
        <f t="shared" si="3456"/>
        <v>#N/A</v>
      </c>
      <c r="DG2071" s="77" t="e">
        <f t="shared" si="3456"/>
        <v>#N/A</v>
      </c>
      <c r="DH2071" s="77" t="e">
        <f t="shared" si="3456"/>
        <v>#N/A</v>
      </c>
      <c r="DI2071" s="77" t="e">
        <f t="shared" si="3456"/>
        <v>#N/A</v>
      </c>
      <c r="DJ2071" s="77" t="e">
        <f t="shared" si="3456"/>
        <v>#N/A</v>
      </c>
      <c r="DK2071" s="77" t="e">
        <f t="shared" si="3456"/>
        <v>#N/A</v>
      </c>
      <c r="DL2071" s="77" t="e">
        <f t="shared" si="3456"/>
        <v>#N/A</v>
      </c>
    </row>
    <row r="2072" spans="2:116" x14ac:dyDescent="0.4">
      <c r="D2072" t="s">
        <v>564</v>
      </c>
      <c r="E2072" s="8" t="str">
        <f t="shared" ref="E2072:E2074" si="3457">ROW()&amp;" "&amp;D2072</f>
        <v>2072 FAPPELIST-F</v>
      </c>
      <c r="G2072" s="126"/>
      <c r="H2072" s="27"/>
      <c r="J2072" s="77"/>
      <c r="K2072" s="28"/>
      <c r="L2072" s="28"/>
      <c r="M2072" s="28"/>
      <c r="N2072" s="28"/>
      <c r="O2072" s="28"/>
      <c r="P2072" s="28"/>
      <c r="R2072" s="33"/>
      <c r="S2072" s="77"/>
      <c r="T2072" s="77"/>
      <c r="U2072" s="77"/>
      <c r="V2072" s="77"/>
      <c r="W2072" s="77"/>
      <c r="X2072" s="77"/>
      <c r="Y2072" s="77"/>
      <c r="Z2072" s="77"/>
      <c r="AA2072" s="77"/>
      <c r="AB2072" s="77"/>
      <c r="AC2072" s="77"/>
      <c r="AD2072" s="77"/>
      <c r="AE2072" s="77"/>
      <c r="AF2072" s="77"/>
      <c r="AG2072" s="77"/>
      <c r="AH2072" s="77"/>
      <c r="AI2072" s="77"/>
      <c r="AJ2072" s="77"/>
      <c r="AK2072" s="77"/>
      <c r="AL2072" s="77"/>
      <c r="AM2072" s="77"/>
      <c r="AN2072" s="77"/>
      <c r="AO2072" s="77"/>
      <c r="AP2072" s="77"/>
      <c r="AQ2072" s="77"/>
      <c r="AR2072" s="77"/>
      <c r="AS2072" s="77"/>
      <c r="AT2072" s="77"/>
      <c r="AU2072" s="77"/>
      <c r="AV2072" s="77"/>
      <c r="AW2072" s="77"/>
      <c r="AX2072" s="77"/>
      <c r="AY2072" s="77"/>
      <c r="AZ2072" s="77"/>
      <c r="BA2072" s="77"/>
      <c r="BB2072" s="77"/>
      <c r="BC2072" s="77"/>
      <c r="BD2072" s="77"/>
      <c r="BE2072" s="77"/>
      <c r="BF2072" s="77"/>
      <c r="BG2072" s="77"/>
      <c r="BH2072" s="77"/>
      <c r="BI2072" s="77"/>
      <c r="BJ2072" s="77"/>
      <c r="BK2072" s="77"/>
      <c r="BL2072" s="77"/>
      <c r="BM2072" s="77"/>
      <c r="BN2072" s="77"/>
      <c r="BO2072" s="77"/>
      <c r="BP2072" s="77"/>
      <c r="BQ2072" s="77"/>
      <c r="BR2072" s="77"/>
      <c r="BS2072" s="77"/>
      <c r="BT2072" s="77"/>
      <c r="BU2072" s="77"/>
      <c r="BV2072" s="77"/>
      <c r="BW2072" s="77"/>
      <c r="BX2072" s="77"/>
      <c r="BY2072" s="77"/>
      <c r="BZ2072" s="77"/>
      <c r="CA2072" s="77"/>
      <c r="CB2072" s="77"/>
      <c r="CC2072" s="77"/>
      <c r="CD2072" s="77"/>
      <c r="CE2072" s="77"/>
      <c r="CF2072" s="77"/>
      <c r="CG2072" s="77"/>
      <c r="CH2072" s="77"/>
      <c r="CI2072" s="77"/>
      <c r="CJ2072" s="77"/>
      <c r="CK2072" s="77"/>
      <c r="CL2072" s="77"/>
      <c r="CN2072" s="77"/>
      <c r="CO2072" s="77"/>
      <c r="CP2072" s="77"/>
      <c r="CQ2072" s="77"/>
      <c r="CR2072" s="77"/>
      <c r="CS2072" s="77"/>
      <c r="CT2072" s="77"/>
      <c r="CU2072" s="77"/>
      <c r="CV2072" s="77"/>
      <c r="CW2072" s="77"/>
      <c r="CX2072" s="77"/>
      <c r="CY2072" s="77"/>
      <c r="CZ2072" s="77"/>
      <c r="DA2072" s="77"/>
      <c r="DB2072" s="77"/>
      <c r="DC2072" s="77"/>
      <c r="DD2072" s="77"/>
      <c r="DE2072" s="77"/>
      <c r="DF2072" s="77"/>
      <c r="DG2072" s="77"/>
      <c r="DH2072" s="77"/>
      <c r="DI2072" s="77"/>
      <c r="DJ2072" s="77"/>
      <c r="DK2072" s="77"/>
      <c r="DL2072" s="77"/>
    </row>
    <row r="2073" spans="2:116" x14ac:dyDescent="0.4">
      <c r="B2073" t="s">
        <v>332</v>
      </c>
      <c r="D2073" t="s">
        <v>564</v>
      </c>
      <c r="E2073" s="8" t="str">
        <f t="shared" si="3440"/>
        <v>2073 FAPPELIST-F</v>
      </c>
      <c r="G2073" s="136" t="str">
        <f t="shared" ref="G2073:G2082" si="3458">G2038</f>
        <v>(Primary label)</v>
      </c>
      <c r="H2073" s="27"/>
      <c r="I2073" s="78"/>
      <c r="J2073" s="78"/>
      <c r="K2073" s="33"/>
      <c r="L2073" s="33"/>
      <c r="M2073" s="33"/>
      <c r="N2073" s="33"/>
      <c r="O2073" s="33"/>
      <c r="P2073" s="33"/>
      <c r="R2073" s="33"/>
      <c r="S2073" s="77"/>
      <c r="T2073" s="77"/>
      <c r="U2073" s="77"/>
      <c r="V2073" s="77"/>
      <c r="W2073" s="77"/>
      <c r="X2073" s="77"/>
      <c r="Y2073" s="77"/>
      <c r="Z2073" s="77"/>
      <c r="AA2073" s="77"/>
      <c r="AB2073" s="77"/>
      <c r="AC2073" s="77"/>
      <c r="AD2073" s="77"/>
      <c r="AE2073" s="77"/>
      <c r="AF2073" s="77"/>
      <c r="AG2073" s="77"/>
      <c r="AH2073" s="77"/>
      <c r="AI2073" s="77"/>
      <c r="AJ2073" s="77"/>
      <c r="AK2073" s="77"/>
      <c r="AL2073" s="77"/>
      <c r="AM2073" s="77"/>
      <c r="AN2073" s="77"/>
      <c r="AO2073" s="77"/>
      <c r="AP2073" s="77"/>
      <c r="AQ2073" s="77"/>
      <c r="AR2073" s="77"/>
      <c r="AS2073" s="77"/>
      <c r="AT2073" s="77"/>
      <c r="AU2073" s="77"/>
      <c r="AV2073" s="77"/>
      <c r="AW2073" s="77"/>
      <c r="AX2073" s="77"/>
      <c r="AY2073" s="77"/>
      <c r="AZ2073" s="77"/>
      <c r="BA2073" s="77"/>
      <c r="BB2073" s="77"/>
      <c r="BC2073" s="77"/>
      <c r="BD2073" s="77"/>
      <c r="BE2073" s="77"/>
      <c r="BF2073" s="77"/>
      <c r="BG2073" s="77"/>
      <c r="BH2073" s="77"/>
      <c r="BI2073" s="77"/>
      <c r="BJ2073" s="77"/>
      <c r="BK2073" s="77"/>
      <c r="BL2073" s="77"/>
      <c r="BM2073" s="77"/>
      <c r="BN2073" s="77"/>
      <c r="BO2073" s="77"/>
      <c r="BP2073" s="77"/>
      <c r="BQ2073" s="77"/>
      <c r="BR2073" s="77"/>
      <c r="BS2073" s="77"/>
      <c r="BT2073" s="77"/>
      <c r="BU2073" s="77"/>
      <c r="BV2073" s="77"/>
      <c r="BW2073" s="77"/>
      <c r="BX2073" s="77"/>
      <c r="BY2073" s="77"/>
      <c r="BZ2073" s="77"/>
      <c r="CA2073" s="77"/>
      <c r="CB2073" s="77"/>
      <c r="CC2073" s="77"/>
      <c r="CD2073" s="77"/>
      <c r="CE2073" s="77"/>
      <c r="CF2073" s="77"/>
      <c r="CG2073" s="77"/>
      <c r="CH2073" s="77"/>
      <c r="CI2073" s="77"/>
      <c r="CJ2073" s="77"/>
      <c r="CK2073" s="77"/>
      <c r="CL2073" s="77"/>
      <c r="CN2073" s="78"/>
      <c r="CO2073" s="77"/>
      <c r="CP2073" s="77"/>
      <c r="CQ2073" s="77"/>
      <c r="CR2073" s="77"/>
      <c r="CS2073" s="77"/>
      <c r="CT2073" s="77"/>
      <c r="CU2073" s="77"/>
      <c r="CV2073" s="77"/>
      <c r="CW2073" s="77"/>
      <c r="CX2073" s="77"/>
      <c r="CY2073" s="77"/>
      <c r="CZ2073" s="77"/>
      <c r="DA2073" s="77"/>
      <c r="DB2073" s="77"/>
      <c r="DC2073" s="77"/>
      <c r="DD2073" s="77"/>
      <c r="DE2073" s="77"/>
      <c r="DF2073" s="77"/>
      <c r="DG2073" s="77"/>
      <c r="DH2073" s="77"/>
      <c r="DI2073" s="77"/>
      <c r="DJ2073" s="77"/>
      <c r="DK2073" s="77"/>
      <c r="DL2073" s="77"/>
    </row>
    <row r="2074" spans="2:116" x14ac:dyDescent="0.4">
      <c r="B2074" t="s">
        <v>332</v>
      </c>
      <c r="D2074" t="s">
        <v>564</v>
      </c>
      <c r="E2074" s="8" t="str">
        <f t="shared" si="3440"/>
        <v>2074 FAPPELIST-F</v>
      </c>
      <c r="G2074" s="136" t="str">
        <f t="shared" si="3458"/>
        <v>primary unit</v>
      </c>
      <c r="H2074" s="27"/>
      <c r="I2074" s="78"/>
      <c r="J2074" s="78"/>
      <c r="K2074" s="33"/>
      <c r="L2074" s="33"/>
      <c r="M2074" s="33"/>
      <c r="N2074" s="33"/>
      <c r="O2074" s="33"/>
      <c r="P2074" s="33"/>
      <c r="R2074" s="33"/>
      <c r="CN2074" s="78"/>
      <c r="CO2074" s="77"/>
      <c r="CP2074" s="77"/>
      <c r="CQ2074" s="77"/>
      <c r="CR2074" s="77"/>
      <c r="CS2074" s="77"/>
      <c r="CT2074" s="77"/>
      <c r="CU2074" s="77"/>
      <c r="CV2074" s="77"/>
      <c r="CW2074" s="77"/>
      <c r="CX2074" s="77"/>
      <c r="CY2074" s="77"/>
      <c r="CZ2074" s="77"/>
      <c r="DA2074" s="77"/>
      <c r="DB2074" s="77"/>
      <c r="DC2074" s="77"/>
      <c r="DD2074" s="77"/>
      <c r="DE2074" s="77"/>
      <c r="DF2074" s="77"/>
      <c r="DG2074" s="77"/>
      <c r="DH2074" s="77"/>
      <c r="DI2074" s="77"/>
      <c r="DJ2074" s="77"/>
      <c r="DK2074" s="77"/>
      <c r="DL2074" s="77"/>
    </row>
    <row r="2075" spans="2:116" x14ac:dyDescent="0.4">
      <c r="B2075" t="s">
        <v>332</v>
      </c>
      <c r="D2075" t="s">
        <v>564</v>
      </c>
      <c r="E2075" s="8" t="str">
        <f t="shared" si="3440"/>
        <v>2075 FAPPELIST-F</v>
      </c>
      <c r="G2075" s="136" t="str">
        <f t="shared" si="3458"/>
        <v>Primary revenue driver</v>
      </c>
      <c r="K2075" s="53"/>
      <c r="L2075" s="53"/>
      <c r="M2075" s="53"/>
      <c r="N2075" s="53"/>
      <c r="O2075" s="53"/>
      <c r="P2075" s="53"/>
      <c r="R2075" s="24"/>
      <c r="S2075" s="80" t="str">
        <f t="shared" ref="S2075:AX2077" si="3459">S2040</f>
        <v>S$16</v>
      </c>
      <c r="T2075" s="80" t="str">
        <f t="shared" si="3459"/>
        <v>T$16</v>
      </c>
      <c r="U2075" s="80" t="str">
        <f t="shared" si="3459"/>
        <v>U$16</v>
      </c>
      <c r="V2075" s="80" t="str">
        <f t="shared" si="3459"/>
        <v>V$16</v>
      </c>
      <c r="W2075" s="80" t="str">
        <f t="shared" si="3459"/>
        <v>W$16</v>
      </c>
      <c r="X2075" s="80" t="str">
        <f t="shared" si="3459"/>
        <v>X$16</v>
      </c>
      <c r="Y2075" s="80" t="str">
        <f t="shared" si="3459"/>
        <v>Y$16</v>
      </c>
      <c r="Z2075" s="80" t="str">
        <f t="shared" si="3459"/>
        <v>Z$16</v>
      </c>
      <c r="AA2075" s="80" t="str">
        <f t="shared" si="3459"/>
        <v>AA$16</v>
      </c>
      <c r="AB2075" s="80" t="str">
        <f t="shared" si="3459"/>
        <v>AB$16</v>
      </c>
      <c r="AC2075" s="80" t="str">
        <f t="shared" si="3459"/>
        <v>AC$16</v>
      </c>
      <c r="AD2075" s="80" t="str">
        <f t="shared" si="3459"/>
        <v>AD$16</v>
      </c>
      <c r="AE2075" s="80" t="str">
        <f t="shared" si="3459"/>
        <v>AE$16</v>
      </c>
      <c r="AF2075" s="80" t="str">
        <f t="shared" si="3459"/>
        <v>AF$16</v>
      </c>
      <c r="AG2075" s="80" t="str">
        <f t="shared" si="3459"/>
        <v>AG$16</v>
      </c>
      <c r="AH2075" s="80" t="str">
        <f t="shared" si="3459"/>
        <v>AH$16</v>
      </c>
      <c r="AI2075" s="80" t="str">
        <f t="shared" si="3459"/>
        <v>AI$16</v>
      </c>
      <c r="AJ2075" s="80" t="str">
        <f t="shared" si="3459"/>
        <v>AJ$16</v>
      </c>
      <c r="AK2075" s="80" t="str">
        <f t="shared" si="3459"/>
        <v>AK$16</v>
      </c>
      <c r="AL2075" s="80" t="str">
        <f t="shared" si="3459"/>
        <v>AL$16</v>
      </c>
      <c r="AM2075" s="80" t="str">
        <f t="shared" si="3459"/>
        <v>AM$16</v>
      </c>
      <c r="AN2075" s="80" t="str">
        <f t="shared" si="3459"/>
        <v>AN$16</v>
      </c>
      <c r="AO2075" s="80" t="str">
        <f t="shared" si="3459"/>
        <v>AO$16</v>
      </c>
      <c r="AP2075" s="80" t="str">
        <f t="shared" si="3459"/>
        <v>AP$16</v>
      </c>
      <c r="AQ2075" s="80" t="str">
        <f t="shared" si="3459"/>
        <v>AQ$16</v>
      </c>
      <c r="AR2075" s="80" t="str">
        <f t="shared" si="3459"/>
        <v>AR$16</v>
      </c>
      <c r="AS2075" s="80" t="str">
        <f t="shared" si="3459"/>
        <v>AS$16</v>
      </c>
      <c r="AT2075" s="80" t="str">
        <f t="shared" si="3459"/>
        <v>AT$16</v>
      </c>
      <c r="AU2075" s="80" t="str">
        <f t="shared" si="3459"/>
        <v>AU$16</v>
      </c>
      <c r="AV2075" s="80" t="str">
        <f t="shared" si="3459"/>
        <v>AV$16</v>
      </c>
      <c r="AW2075" s="80" t="str">
        <f t="shared" si="3459"/>
        <v>AW$16</v>
      </c>
      <c r="AX2075" s="80" t="str">
        <f t="shared" si="3459"/>
        <v>AX$16</v>
      </c>
      <c r="AY2075" s="80" t="str">
        <f t="shared" ref="AY2075:CD2077" si="3460">AY2040</f>
        <v>AY$16</v>
      </c>
      <c r="AZ2075" s="80" t="str">
        <f t="shared" si="3460"/>
        <v>AZ$16</v>
      </c>
      <c r="BA2075" s="80" t="str">
        <f t="shared" si="3460"/>
        <v>BA$16</v>
      </c>
      <c r="BB2075" s="80" t="str">
        <f t="shared" si="3460"/>
        <v>BB$16</v>
      </c>
      <c r="BC2075" s="80" t="str">
        <f t="shared" si="3460"/>
        <v>BC$16</v>
      </c>
      <c r="BD2075" s="80" t="str">
        <f t="shared" si="3460"/>
        <v>BD$16</v>
      </c>
      <c r="BE2075" s="80" t="str">
        <f t="shared" si="3460"/>
        <v>BE$16</v>
      </c>
      <c r="BF2075" s="80" t="str">
        <f t="shared" si="3460"/>
        <v>BF$16</v>
      </c>
      <c r="BG2075" s="80" t="str">
        <f t="shared" si="3460"/>
        <v>BG$16</v>
      </c>
      <c r="BH2075" s="80" t="str">
        <f t="shared" si="3460"/>
        <v>BH$16</v>
      </c>
      <c r="BI2075" s="80" t="str">
        <f t="shared" si="3460"/>
        <v>BI$16</v>
      </c>
      <c r="BJ2075" s="80" t="str">
        <f t="shared" si="3460"/>
        <v>BJ$16</v>
      </c>
      <c r="BK2075" s="80" t="str">
        <f t="shared" si="3460"/>
        <v>BK$16</v>
      </c>
      <c r="BL2075" s="80" t="str">
        <f t="shared" si="3460"/>
        <v>BL$16</v>
      </c>
      <c r="BM2075" s="80" t="str">
        <f t="shared" si="3460"/>
        <v>BM$16</v>
      </c>
      <c r="BN2075" s="80" t="str">
        <f t="shared" si="3460"/>
        <v>BN$16</v>
      </c>
      <c r="BO2075" s="80" t="str">
        <f t="shared" si="3460"/>
        <v>BO$16</v>
      </c>
      <c r="BP2075" s="80" t="str">
        <f t="shared" si="3460"/>
        <v>BP$16</v>
      </c>
      <c r="BQ2075" s="80" t="str">
        <f t="shared" si="3460"/>
        <v>BQ$16</v>
      </c>
      <c r="BR2075" s="80" t="str">
        <f t="shared" si="3460"/>
        <v>BR$16</v>
      </c>
      <c r="BS2075" s="80" t="str">
        <f t="shared" si="3460"/>
        <v>BS$16</v>
      </c>
      <c r="BT2075" s="80" t="str">
        <f t="shared" si="3460"/>
        <v>BT$16</v>
      </c>
      <c r="BU2075" s="80" t="str">
        <f t="shared" si="3460"/>
        <v>BU$16</v>
      </c>
      <c r="BV2075" s="80" t="str">
        <f t="shared" si="3460"/>
        <v>BV$16</v>
      </c>
      <c r="BW2075" s="80" t="str">
        <f t="shared" si="3460"/>
        <v>BW$16</v>
      </c>
      <c r="BX2075" s="80" t="str">
        <f t="shared" si="3460"/>
        <v>BX$16</v>
      </c>
      <c r="BY2075" s="80" t="str">
        <f t="shared" si="3460"/>
        <v>BY$16</v>
      </c>
      <c r="BZ2075" s="80" t="str">
        <f t="shared" si="3460"/>
        <v>BZ$16</v>
      </c>
      <c r="CA2075" s="80" t="str">
        <f t="shared" si="3460"/>
        <v>CA$16</v>
      </c>
      <c r="CB2075" s="80" t="str">
        <f t="shared" si="3460"/>
        <v>CB$16</v>
      </c>
      <c r="CC2075" s="80" t="str">
        <f t="shared" si="3460"/>
        <v>CC$16</v>
      </c>
      <c r="CD2075" s="80" t="str">
        <f t="shared" si="3460"/>
        <v>CD$16</v>
      </c>
      <c r="CE2075" s="80" t="str">
        <f t="shared" ref="CE2075:CL2077" si="3461">CE2040</f>
        <v>CE$16</v>
      </c>
      <c r="CF2075" s="80" t="str">
        <f t="shared" si="3461"/>
        <v>CF$16</v>
      </c>
      <c r="CG2075" s="80" t="str">
        <f t="shared" si="3461"/>
        <v>CG$16</v>
      </c>
      <c r="CH2075" s="80" t="str">
        <f t="shared" si="3461"/>
        <v>CH$16</v>
      </c>
      <c r="CI2075" s="80" t="str">
        <f t="shared" si="3461"/>
        <v>CI$16</v>
      </c>
      <c r="CJ2075" s="80" t="str">
        <f t="shared" si="3461"/>
        <v>CJ$16</v>
      </c>
      <c r="CK2075" s="80" t="str">
        <f t="shared" si="3461"/>
        <v>CK$16</v>
      </c>
      <c r="CL2075" s="80" t="str">
        <f t="shared" si="3461"/>
        <v>CL$16</v>
      </c>
      <c r="CO2075" s="179" t="str">
        <f t="shared" ref="CO2075:DL2077" si="3462">CO2032</f>
        <v>CO$17</v>
      </c>
      <c r="CP2075" s="179" t="str">
        <f t="shared" si="3462"/>
        <v>CP$17</v>
      </c>
      <c r="CQ2075" s="179" t="str">
        <f t="shared" si="3462"/>
        <v>CQ$17</v>
      </c>
      <c r="CR2075" s="179" t="str">
        <f t="shared" si="3462"/>
        <v>CR$17</v>
      </c>
      <c r="CS2075" s="179" t="str">
        <f t="shared" si="3462"/>
        <v>CS$17</v>
      </c>
      <c r="CT2075" s="179" t="str">
        <f t="shared" si="3462"/>
        <v>CT$17</v>
      </c>
      <c r="CU2075" s="179" t="str">
        <f t="shared" si="3462"/>
        <v>CU$17</v>
      </c>
      <c r="CV2075" s="179" t="str">
        <f t="shared" si="3462"/>
        <v>CV$17</v>
      </c>
      <c r="CW2075" s="179" t="str">
        <f t="shared" si="3462"/>
        <v>CW$17</v>
      </c>
      <c r="CX2075" s="179" t="str">
        <f t="shared" si="3462"/>
        <v>CX$17</v>
      </c>
      <c r="CY2075" s="179" t="str">
        <f t="shared" si="3462"/>
        <v>CY$17</v>
      </c>
      <c r="CZ2075" s="179" t="str">
        <f t="shared" si="3462"/>
        <v>CZ$17</v>
      </c>
      <c r="DA2075" s="179" t="str">
        <f t="shared" si="3462"/>
        <v>DA$17</v>
      </c>
      <c r="DB2075" s="179" t="str">
        <f t="shared" si="3462"/>
        <v>DB$17</v>
      </c>
      <c r="DC2075" s="179" t="str">
        <f t="shared" si="3462"/>
        <v>DC$17</v>
      </c>
      <c r="DD2075" s="179" t="str">
        <f t="shared" si="3462"/>
        <v>DD$17</v>
      </c>
      <c r="DE2075" s="179" t="str">
        <f t="shared" si="3462"/>
        <v>DE$17</v>
      </c>
      <c r="DF2075" s="179" t="str">
        <f t="shared" si="3462"/>
        <v>DF$17</v>
      </c>
      <c r="DG2075" s="179" t="str">
        <f t="shared" si="3462"/>
        <v>DG$17</v>
      </c>
      <c r="DH2075" s="179" t="str">
        <f t="shared" si="3462"/>
        <v>DH$17</v>
      </c>
      <c r="DI2075" s="179" t="str">
        <f t="shared" si="3462"/>
        <v>DI$17</v>
      </c>
      <c r="DJ2075" s="179" t="str">
        <f t="shared" si="3462"/>
        <v>DJ$17</v>
      </c>
      <c r="DK2075" s="179" t="str">
        <f t="shared" si="3462"/>
        <v>DK$17</v>
      </c>
      <c r="DL2075" s="179" t="str">
        <f t="shared" si="3462"/>
        <v>DL$17</v>
      </c>
    </row>
    <row r="2076" spans="2:116" x14ac:dyDescent="0.4">
      <c r="B2076" t="s">
        <v>332</v>
      </c>
      <c r="D2076" t="s">
        <v>564</v>
      </c>
      <c r="E2076" s="8" t="str">
        <f t="shared" si="3440"/>
        <v>2076 FAPPELIST-F</v>
      </c>
      <c r="G2076" s="136" t="str">
        <f t="shared" si="3458"/>
        <v>Primary volume driver</v>
      </c>
      <c r="H2076" s="12"/>
      <c r="I2076" s="60"/>
      <c r="J2076" s="60"/>
      <c r="K2076" s="15"/>
      <c r="L2076" s="15"/>
      <c r="M2076" s="15"/>
      <c r="N2076" s="15"/>
      <c r="O2076" s="15"/>
      <c r="P2076" s="15"/>
      <c r="R2076" s="15"/>
      <c r="S2076" s="80" t="str">
        <f t="shared" ref="S2076:AX2078" si="3463">S2041</f>
        <v>S$17</v>
      </c>
      <c r="T2076" s="80" t="str">
        <f t="shared" si="3463"/>
        <v>T$17</v>
      </c>
      <c r="U2076" s="80" t="str">
        <f t="shared" si="3463"/>
        <v>U$17</v>
      </c>
      <c r="V2076" s="80" t="str">
        <f t="shared" si="3463"/>
        <v>V$17</v>
      </c>
      <c r="W2076" s="80" t="str">
        <f t="shared" si="3463"/>
        <v>W$17</v>
      </c>
      <c r="X2076" s="80" t="str">
        <f t="shared" si="3463"/>
        <v>X$17</v>
      </c>
      <c r="Y2076" s="80" t="str">
        <f t="shared" si="3463"/>
        <v>Y$17</v>
      </c>
      <c r="Z2076" s="80" t="str">
        <f t="shared" si="3463"/>
        <v>Z$17</v>
      </c>
      <c r="AA2076" s="80" t="str">
        <f t="shared" si="3463"/>
        <v>AA$17</v>
      </c>
      <c r="AB2076" s="80" t="str">
        <f t="shared" si="3463"/>
        <v>AB$17</v>
      </c>
      <c r="AC2076" s="80" t="str">
        <f t="shared" si="3463"/>
        <v>AC$17</v>
      </c>
      <c r="AD2076" s="80" t="str">
        <f t="shared" si="3463"/>
        <v>AD$17</v>
      </c>
      <c r="AE2076" s="80" t="str">
        <f t="shared" si="3463"/>
        <v>AE$17</v>
      </c>
      <c r="AF2076" s="80" t="str">
        <f t="shared" si="3463"/>
        <v>AF$17</v>
      </c>
      <c r="AG2076" s="80" t="str">
        <f t="shared" si="3463"/>
        <v>AG$17</v>
      </c>
      <c r="AH2076" s="80" t="str">
        <f t="shared" si="3463"/>
        <v>AH$17</v>
      </c>
      <c r="AI2076" s="80" t="str">
        <f t="shared" si="3463"/>
        <v>AI$17</v>
      </c>
      <c r="AJ2076" s="80" t="str">
        <f t="shared" si="3463"/>
        <v>AJ$17</v>
      </c>
      <c r="AK2076" s="80" t="str">
        <f t="shared" si="3463"/>
        <v>AK$17</v>
      </c>
      <c r="AL2076" s="80" t="str">
        <f t="shared" si="3463"/>
        <v>AL$17</v>
      </c>
      <c r="AM2076" s="80" t="str">
        <f t="shared" si="3463"/>
        <v>AM$17</v>
      </c>
      <c r="AN2076" s="80" t="str">
        <f t="shared" si="3463"/>
        <v>AN$17</v>
      </c>
      <c r="AO2076" s="80" t="str">
        <f t="shared" si="3463"/>
        <v>AO$17</v>
      </c>
      <c r="AP2076" s="80" t="str">
        <f t="shared" si="3463"/>
        <v>AP$17</v>
      </c>
      <c r="AQ2076" s="80" t="str">
        <f t="shared" si="3463"/>
        <v>AQ$17</v>
      </c>
      <c r="AR2076" s="80" t="str">
        <f t="shared" si="3463"/>
        <v>AR$17</v>
      </c>
      <c r="AS2076" s="80" t="str">
        <f t="shared" si="3463"/>
        <v>AS$17</v>
      </c>
      <c r="AT2076" s="80" t="str">
        <f t="shared" si="3463"/>
        <v>AT$17</v>
      </c>
      <c r="AU2076" s="80" t="str">
        <f t="shared" si="3463"/>
        <v>AU$17</v>
      </c>
      <c r="AV2076" s="80" t="str">
        <f t="shared" si="3463"/>
        <v>AV$17</v>
      </c>
      <c r="AW2076" s="80" t="str">
        <f t="shared" si="3463"/>
        <v>AW$17</v>
      </c>
      <c r="AX2076" s="80" t="str">
        <f t="shared" si="3463"/>
        <v>AX$17</v>
      </c>
      <c r="AY2076" s="80" t="str">
        <f t="shared" ref="AY2076:CD2078" si="3464">AY2041</f>
        <v>AY$17</v>
      </c>
      <c r="AZ2076" s="80" t="str">
        <f t="shared" si="3464"/>
        <v>AZ$17</v>
      </c>
      <c r="BA2076" s="80" t="str">
        <f t="shared" si="3464"/>
        <v>BA$17</v>
      </c>
      <c r="BB2076" s="80" t="str">
        <f t="shared" si="3464"/>
        <v>BB$17</v>
      </c>
      <c r="BC2076" s="80" t="str">
        <f t="shared" si="3464"/>
        <v>BC$17</v>
      </c>
      <c r="BD2076" s="80" t="str">
        <f t="shared" si="3464"/>
        <v>BD$17</v>
      </c>
      <c r="BE2076" s="80" t="str">
        <f t="shared" si="3464"/>
        <v>BE$17</v>
      </c>
      <c r="BF2076" s="80" t="str">
        <f t="shared" si="3464"/>
        <v>BF$17</v>
      </c>
      <c r="BG2076" s="80" t="str">
        <f t="shared" si="3464"/>
        <v>BG$17</v>
      </c>
      <c r="BH2076" s="80" t="str">
        <f t="shared" si="3464"/>
        <v>BH$17</v>
      </c>
      <c r="BI2076" s="80" t="str">
        <f t="shared" si="3464"/>
        <v>BI$17</v>
      </c>
      <c r="BJ2076" s="80" t="str">
        <f t="shared" si="3464"/>
        <v>BJ$17</v>
      </c>
      <c r="BK2076" s="80" t="str">
        <f t="shared" si="3464"/>
        <v>BK$17</v>
      </c>
      <c r="BL2076" s="80" t="str">
        <f t="shared" si="3464"/>
        <v>BL$17</v>
      </c>
      <c r="BM2076" s="80" t="str">
        <f t="shared" si="3464"/>
        <v>BM$17</v>
      </c>
      <c r="BN2076" s="80" t="str">
        <f t="shared" si="3464"/>
        <v>BN$17</v>
      </c>
      <c r="BO2076" s="80" t="str">
        <f t="shared" si="3464"/>
        <v>BO$17</v>
      </c>
      <c r="BP2076" s="80" t="str">
        <f t="shared" si="3464"/>
        <v>BP$17</v>
      </c>
      <c r="BQ2076" s="80" t="str">
        <f t="shared" si="3464"/>
        <v>BQ$17</v>
      </c>
      <c r="BR2076" s="80" t="str">
        <f t="shared" si="3464"/>
        <v>BR$17</v>
      </c>
      <c r="BS2076" s="80" t="str">
        <f t="shared" si="3464"/>
        <v>BS$17</v>
      </c>
      <c r="BT2076" s="80" t="str">
        <f t="shared" si="3464"/>
        <v>BT$17</v>
      </c>
      <c r="BU2076" s="80" t="str">
        <f t="shared" si="3464"/>
        <v>BU$17</v>
      </c>
      <c r="BV2076" s="80" t="str">
        <f t="shared" si="3464"/>
        <v>BV$17</v>
      </c>
      <c r="BW2076" s="80" t="str">
        <f t="shared" si="3464"/>
        <v>BW$17</v>
      </c>
      <c r="BX2076" s="80" t="str">
        <f t="shared" si="3464"/>
        <v>BX$17</v>
      </c>
      <c r="BY2076" s="80" t="str">
        <f t="shared" si="3464"/>
        <v>BY$17</v>
      </c>
      <c r="BZ2076" s="80" t="str">
        <f t="shared" si="3464"/>
        <v>BZ$17</v>
      </c>
      <c r="CA2076" s="80" t="str">
        <f t="shared" si="3464"/>
        <v>CA$17</v>
      </c>
      <c r="CB2076" s="80" t="str">
        <f t="shared" si="3464"/>
        <v>CB$17</v>
      </c>
      <c r="CC2076" s="80" t="str">
        <f t="shared" si="3464"/>
        <v>CC$17</v>
      </c>
      <c r="CD2076" s="80" t="str">
        <f t="shared" si="3464"/>
        <v>CD$17</v>
      </c>
      <c r="CE2076" s="80" t="str">
        <f t="shared" ref="CE2076:CL2078" si="3465">CE2041</f>
        <v>CE$17</v>
      </c>
      <c r="CF2076" s="80" t="str">
        <f t="shared" si="3465"/>
        <v>CF$17</v>
      </c>
      <c r="CG2076" s="80" t="str">
        <f t="shared" si="3465"/>
        <v>CG$17</v>
      </c>
      <c r="CH2076" s="80" t="str">
        <f t="shared" si="3465"/>
        <v>CH$17</v>
      </c>
      <c r="CI2076" s="80" t="str">
        <f t="shared" si="3465"/>
        <v>CI$17</v>
      </c>
      <c r="CJ2076" s="80" t="str">
        <f t="shared" si="3465"/>
        <v>CJ$17</v>
      </c>
      <c r="CK2076" s="80" t="str">
        <f t="shared" si="3465"/>
        <v>CK$17</v>
      </c>
      <c r="CL2076" s="80" t="str">
        <f t="shared" si="3465"/>
        <v>CL$17</v>
      </c>
      <c r="CN2076" s="60"/>
      <c r="CO2076" s="179">
        <f t="shared" ref="CO2076:DL2078" si="3466">CO2033</f>
        <v>0</v>
      </c>
      <c r="CP2076" s="179">
        <f t="shared" si="3466"/>
        <v>0</v>
      </c>
      <c r="CQ2076" s="179">
        <f t="shared" si="3466"/>
        <v>0</v>
      </c>
      <c r="CR2076" s="179">
        <f t="shared" si="3466"/>
        <v>0</v>
      </c>
      <c r="CS2076" s="179">
        <f t="shared" si="3466"/>
        <v>0</v>
      </c>
      <c r="CT2076" s="179">
        <f t="shared" si="3466"/>
        <v>0</v>
      </c>
      <c r="CU2076" s="179">
        <f t="shared" si="3466"/>
        <v>0</v>
      </c>
      <c r="CV2076" s="179">
        <f t="shared" si="3466"/>
        <v>0</v>
      </c>
      <c r="CW2076" s="179">
        <f t="shared" si="3466"/>
        <v>0</v>
      </c>
      <c r="CX2076" s="179">
        <f t="shared" si="3466"/>
        <v>0</v>
      </c>
      <c r="CY2076" s="179">
        <f t="shared" si="3466"/>
        <v>0</v>
      </c>
      <c r="CZ2076" s="179">
        <f t="shared" si="3466"/>
        <v>0</v>
      </c>
      <c r="DA2076" s="179">
        <f t="shared" si="3466"/>
        <v>0</v>
      </c>
      <c r="DB2076" s="179">
        <f t="shared" si="3466"/>
        <v>0</v>
      </c>
      <c r="DC2076" s="179">
        <f t="shared" si="3466"/>
        <v>0</v>
      </c>
      <c r="DD2076" s="179">
        <f t="shared" si="3466"/>
        <v>0</v>
      </c>
      <c r="DE2076" s="179">
        <f t="shared" si="3466"/>
        <v>0</v>
      </c>
      <c r="DF2076" s="179">
        <f t="shared" si="3466"/>
        <v>0</v>
      </c>
      <c r="DG2076" s="179">
        <f t="shared" si="3466"/>
        <v>0</v>
      </c>
      <c r="DH2076" s="179">
        <f t="shared" si="3466"/>
        <v>0</v>
      </c>
      <c r="DI2076" s="179">
        <f t="shared" si="3466"/>
        <v>0</v>
      </c>
      <c r="DJ2076" s="179">
        <f t="shared" si="3466"/>
        <v>0</v>
      </c>
      <c r="DK2076" s="179">
        <f t="shared" si="3466"/>
        <v>0</v>
      </c>
      <c r="DL2076" s="179">
        <f t="shared" si="3466"/>
        <v>0</v>
      </c>
    </row>
    <row r="2077" spans="2:116" x14ac:dyDescent="0.4">
      <c r="B2077" t="s">
        <v>332</v>
      </c>
      <c r="D2077" t="s">
        <v>564</v>
      </c>
      <c r="E2077" s="8" t="str">
        <f t="shared" si="3440"/>
        <v>2077 FAPPELIST-F</v>
      </c>
      <c r="G2077" s="136" t="str">
        <f t="shared" si="3458"/>
        <v>(Secondary label)</v>
      </c>
      <c r="H2077" s="12"/>
      <c r="I2077" s="60"/>
      <c r="J2077" s="60"/>
      <c r="K2077" s="15"/>
      <c r="L2077" s="15"/>
      <c r="M2077" s="15"/>
      <c r="N2077" s="15"/>
      <c r="O2077" s="15"/>
      <c r="P2077" s="15"/>
      <c r="R2077" s="15"/>
      <c r="S2077" s="179"/>
      <c r="T2077" s="179"/>
      <c r="U2077" s="179"/>
      <c r="V2077" s="179"/>
      <c r="W2077" s="179"/>
      <c r="X2077" s="179"/>
      <c r="Y2077" s="179"/>
      <c r="Z2077" s="179"/>
      <c r="AA2077" s="179"/>
      <c r="AB2077" s="179"/>
      <c r="AC2077" s="179"/>
      <c r="AD2077" s="179"/>
      <c r="AE2077" s="179"/>
      <c r="AF2077" s="179"/>
      <c r="AG2077" s="179"/>
      <c r="AH2077" s="179"/>
      <c r="AI2077" s="179"/>
      <c r="AJ2077" s="179"/>
      <c r="AK2077" s="179"/>
      <c r="AL2077" s="179"/>
      <c r="AM2077" s="179"/>
      <c r="AN2077" s="179"/>
      <c r="AO2077" s="179"/>
      <c r="AP2077" s="179"/>
      <c r="AQ2077" s="179"/>
      <c r="AR2077" s="179"/>
      <c r="AS2077" s="179"/>
      <c r="AT2077" s="179"/>
      <c r="AU2077" s="179"/>
      <c r="AV2077" s="179"/>
      <c r="AW2077" s="179"/>
      <c r="AX2077" s="179"/>
      <c r="AY2077" s="179"/>
      <c r="AZ2077" s="179"/>
      <c r="BA2077" s="179"/>
      <c r="BB2077" s="179"/>
      <c r="BC2077" s="179"/>
      <c r="BD2077" s="179"/>
      <c r="BE2077" s="179"/>
      <c r="BF2077" s="179"/>
      <c r="BG2077" s="179"/>
      <c r="BH2077" s="179"/>
      <c r="BI2077" s="179"/>
      <c r="BJ2077" s="179"/>
      <c r="BK2077" s="179"/>
      <c r="BL2077" s="179"/>
      <c r="BM2077" s="179"/>
      <c r="BN2077" s="179"/>
      <c r="BO2077" s="179"/>
      <c r="BP2077" s="179"/>
      <c r="BQ2077" s="179"/>
      <c r="BR2077" s="179"/>
      <c r="BS2077" s="179"/>
      <c r="BT2077" s="179"/>
      <c r="BU2077" s="179"/>
      <c r="BV2077" s="179"/>
      <c r="BW2077" s="179"/>
      <c r="BX2077" s="179"/>
      <c r="BY2077" s="179"/>
      <c r="BZ2077" s="179"/>
      <c r="CA2077" s="179"/>
      <c r="CB2077" s="179"/>
      <c r="CC2077" s="179"/>
      <c r="CD2077" s="179"/>
      <c r="CE2077" s="179"/>
      <c r="CF2077" s="179"/>
      <c r="CG2077" s="179"/>
      <c r="CH2077" s="179"/>
      <c r="CI2077" s="179"/>
      <c r="CJ2077" s="179"/>
      <c r="CK2077" s="179"/>
      <c r="CL2077" s="179"/>
      <c r="CN2077" s="60"/>
      <c r="CO2077" s="179">
        <f t="shared" ref="CO2077:DL2079" si="3467">CO2034</f>
        <v>0</v>
      </c>
      <c r="CP2077" s="179">
        <f t="shared" si="3467"/>
        <v>0</v>
      </c>
      <c r="CQ2077" s="179">
        <f t="shared" si="3467"/>
        <v>0</v>
      </c>
      <c r="CR2077" s="179">
        <f t="shared" si="3467"/>
        <v>0</v>
      </c>
      <c r="CS2077" s="179">
        <f t="shared" si="3467"/>
        <v>0</v>
      </c>
      <c r="CT2077" s="179">
        <f t="shared" si="3467"/>
        <v>0</v>
      </c>
      <c r="CU2077" s="179">
        <f t="shared" si="3467"/>
        <v>0</v>
      </c>
      <c r="CV2077" s="179">
        <f t="shared" si="3467"/>
        <v>0</v>
      </c>
      <c r="CW2077" s="179">
        <f t="shared" si="3467"/>
        <v>0</v>
      </c>
      <c r="CX2077" s="179">
        <f t="shared" si="3467"/>
        <v>0</v>
      </c>
      <c r="CY2077" s="179">
        <f t="shared" si="3467"/>
        <v>0</v>
      </c>
      <c r="CZ2077" s="179">
        <f t="shared" si="3467"/>
        <v>0</v>
      </c>
      <c r="DA2077" s="179">
        <f t="shared" si="3467"/>
        <v>0</v>
      </c>
      <c r="DB2077" s="179">
        <f t="shared" si="3467"/>
        <v>0</v>
      </c>
      <c r="DC2077" s="179">
        <f t="shared" si="3467"/>
        <v>0</v>
      </c>
      <c r="DD2077" s="179">
        <f t="shared" si="3467"/>
        <v>0</v>
      </c>
      <c r="DE2077" s="179">
        <f t="shared" si="3467"/>
        <v>0</v>
      </c>
      <c r="DF2077" s="179">
        <f t="shared" si="3467"/>
        <v>0</v>
      </c>
      <c r="DG2077" s="179">
        <f t="shared" si="3467"/>
        <v>0</v>
      </c>
      <c r="DH2077" s="179">
        <f t="shared" si="3467"/>
        <v>0</v>
      </c>
      <c r="DI2077" s="179">
        <f t="shared" si="3467"/>
        <v>0</v>
      </c>
      <c r="DJ2077" s="179">
        <f t="shared" si="3467"/>
        <v>0</v>
      </c>
      <c r="DK2077" s="179">
        <f t="shared" si="3467"/>
        <v>0</v>
      </c>
      <c r="DL2077" s="179">
        <f t="shared" si="3467"/>
        <v>0</v>
      </c>
    </row>
    <row r="2078" spans="2:116" x14ac:dyDescent="0.4">
      <c r="B2078" t="s">
        <v>332</v>
      </c>
      <c r="D2078" t="s">
        <v>564</v>
      </c>
      <c r="E2078" s="8" t="str">
        <f t="shared" si="3440"/>
        <v>2078 FAPPELIST-F</v>
      </c>
      <c r="G2078" s="136" t="str">
        <f t="shared" si="3458"/>
        <v xml:space="preserve">secondary unit </v>
      </c>
      <c r="H2078" s="12"/>
      <c r="I2078" s="60"/>
      <c r="J2078" s="60"/>
      <c r="K2078" s="15"/>
      <c r="L2078" s="15"/>
      <c r="M2078" s="15"/>
      <c r="N2078" s="15"/>
      <c r="O2078" s="15"/>
      <c r="P2078" s="15"/>
      <c r="R2078" s="15"/>
      <c r="S2078" s="80"/>
      <c r="T2078" s="80"/>
      <c r="U2078" s="80"/>
      <c r="V2078" s="80"/>
      <c r="W2078" s="80"/>
      <c r="X2078" s="80"/>
      <c r="Y2078" s="80"/>
      <c r="Z2078" s="80"/>
      <c r="AA2078" s="80"/>
      <c r="AB2078" s="80"/>
      <c r="AC2078" s="80"/>
      <c r="AD2078" s="80"/>
      <c r="AE2078" s="80"/>
      <c r="AF2078" s="80"/>
      <c r="AG2078" s="80"/>
      <c r="AH2078" s="80"/>
      <c r="AI2078" s="80"/>
      <c r="AJ2078" s="80"/>
      <c r="AK2078" s="80"/>
      <c r="AL2078" s="80"/>
      <c r="AM2078" s="80"/>
      <c r="AN2078" s="80"/>
      <c r="AO2078" s="80"/>
      <c r="AP2078" s="80"/>
      <c r="AQ2078" s="80"/>
      <c r="AR2078" s="80"/>
      <c r="AS2078" s="80"/>
      <c r="AT2078" s="80"/>
      <c r="AU2078" s="80"/>
      <c r="AV2078" s="80"/>
      <c r="AW2078" s="80"/>
      <c r="AX2078" s="80"/>
      <c r="AY2078" s="80"/>
      <c r="AZ2078" s="80"/>
      <c r="BA2078" s="80"/>
      <c r="BB2078" s="80"/>
      <c r="BC2078" s="80"/>
      <c r="BD2078" s="80"/>
      <c r="BE2078" s="80"/>
      <c r="BF2078" s="80"/>
      <c r="BG2078" s="80"/>
      <c r="BH2078" s="80"/>
      <c r="BI2078" s="80"/>
      <c r="BJ2078" s="80"/>
      <c r="BK2078" s="80"/>
      <c r="BL2078" s="80"/>
      <c r="BM2078" s="80"/>
      <c r="BN2078" s="80"/>
      <c r="BO2078" s="80"/>
      <c r="BP2078" s="80"/>
      <c r="BQ2078" s="80"/>
      <c r="BR2078" s="80"/>
      <c r="BS2078" s="80"/>
      <c r="BT2078" s="80"/>
      <c r="BU2078" s="80"/>
      <c r="BV2078" s="80"/>
      <c r="BW2078" s="80"/>
      <c r="BX2078" s="80"/>
      <c r="BY2078" s="80"/>
      <c r="BZ2078" s="80"/>
      <c r="CA2078" s="80"/>
      <c r="CB2078" s="80"/>
      <c r="CC2078" s="80"/>
      <c r="CD2078" s="80"/>
      <c r="CE2078" s="80"/>
      <c r="CF2078" s="80"/>
      <c r="CG2078" s="80"/>
      <c r="CH2078" s="80"/>
      <c r="CI2078" s="80"/>
      <c r="CJ2078" s="80"/>
      <c r="CK2078" s="80"/>
      <c r="CL2078" s="80"/>
      <c r="CN2078" s="60"/>
      <c r="CO2078" s="179"/>
      <c r="CP2078" s="179"/>
      <c r="CQ2078" s="179"/>
      <c r="CR2078" s="179"/>
      <c r="CS2078" s="179"/>
      <c r="CT2078" s="179"/>
      <c r="CU2078" s="179"/>
      <c r="CV2078" s="179"/>
      <c r="CW2078" s="179"/>
      <c r="CX2078" s="179"/>
      <c r="CY2078" s="179"/>
      <c r="CZ2078" s="179"/>
      <c r="DA2078" s="179"/>
      <c r="DB2078" s="179"/>
      <c r="DC2078" s="179"/>
      <c r="DD2078" s="179"/>
      <c r="DE2078" s="179"/>
      <c r="DF2078" s="179"/>
      <c r="DG2078" s="179"/>
      <c r="DH2078" s="179"/>
      <c r="DI2078" s="179"/>
      <c r="DJ2078" s="179"/>
      <c r="DK2078" s="179"/>
      <c r="DL2078" s="179"/>
    </row>
    <row r="2079" spans="2:116" x14ac:dyDescent="0.4">
      <c r="B2079" t="s">
        <v>332</v>
      </c>
      <c r="D2079" t="s">
        <v>564</v>
      </c>
      <c r="E2079" s="8" t="str">
        <f>ROW()&amp;" "&amp;D2079</f>
        <v>2079 FAPPELIST-F</v>
      </c>
      <c r="G2079" s="136" t="str">
        <f t="shared" si="3458"/>
        <v>Secondary revenue driver</v>
      </c>
      <c r="H2079" s="12"/>
      <c r="I2079" s="60"/>
      <c r="J2079" s="60"/>
      <c r="K2079" s="15"/>
      <c r="L2079" s="15"/>
      <c r="M2079" s="15"/>
      <c r="N2079" s="15"/>
      <c r="O2079" s="15"/>
      <c r="P2079" s="15"/>
      <c r="R2079" s="15"/>
      <c r="S2079" s="80" t="str">
        <f t="shared" ref="S2079:AX2081" si="3468">S2044</f>
        <v>S$18</v>
      </c>
      <c r="T2079" s="80" t="str">
        <f t="shared" si="3468"/>
        <v>T$18</v>
      </c>
      <c r="U2079" s="80" t="str">
        <f t="shared" si="3468"/>
        <v>U$18</v>
      </c>
      <c r="V2079" s="80" t="str">
        <f t="shared" si="3468"/>
        <v>V$18</v>
      </c>
      <c r="W2079" s="80" t="str">
        <f t="shared" si="3468"/>
        <v>W$18</v>
      </c>
      <c r="X2079" s="80" t="str">
        <f t="shared" si="3468"/>
        <v>X$18</v>
      </c>
      <c r="Y2079" s="80" t="str">
        <f t="shared" si="3468"/>
        <v>Y$18</v>
      </c>
      <c r="Z2079" s="80" t="str">
        <f t="shared" si="3468"/>
        <v>Z$18</v>
      </c>
      <c r="AA2079" s="80" t="str">
        <f t="shared" si="3468"/>
        <v>AA$18</v>
      </c>
      <c r="AB2079" s="80" t="str">
        <f t="shared" si="3468"/>
        <v>AB$18</v>
      </c>
      <c r="AC2079" s="80" t="str">
        <f t="shared" si="3468"/>
        <v>AC$18</v>
      </c>
      <c r="AD2079" s="80" t="str">
        <f t="shared" si="3468"/>
        <v>AD$18</v>
      </c>
      <c r="AE2079" s="80" t="str">
        <f t="shared" si="3468"/>
        <v>AE$18</v>
      </c>
      <c r="AF2079" s="80" t="str">
        <f t="shared" si="3468"/>
        <v>AF$18</v>
      </c>
      <c r="AG2079" s="80" t="str">
        <f t="shared" si="3468"/>
        <v>AG$18</v>
      </c>
      <c r="AH2079" s="80" t="str">
        <f t="shared" si="3468"/>
        <v>AH$18</v>
      </c>
      <c r="AI2079" s="80" t="str">
        <f t="shared" si="3468"/>
        <v>AI$18</v>
      </c>
      <c r="AJ2079" s="80" t="str">
        <f t="shared" si="3468"/>
        <v>AJ$18</v>
      </c>
      <c r="AK2079" s="80" t="str">
        <f t="shared" si="3468"/>
        <v>AK$18</v>
      </c>
      <c r="AL2079" s="80" t="str">
        <f t="shared" si="3468"/>
        <v>AL$18</v>
      </c>
      <c r="AM2079" s="80" t="str">
        <f t="shared" si="3468"/>
        <v>AM$18</v>
      </c>
      <c r="AN2079" s="80" t="str">
        <f t="shared" si="3468"/>
        <v>AN$18</v>
      </c>
      <c r="AO2079" s="80" t="str">
        <f t="shared" si="3468"/>
        <v>AO$18</v>
      </c>
      <c r="AP2079" s="80" t="str">
        <f t="shared" si="3468"/>
        <v>AP$18</v>
      </c>
      <c r="AQ2079" s="80" t="str">
        <f t="shared" si="3468"/>
        <v>AQ$18</v>
      </c>
      <c r="AR2079" s="80" t="str">
        <f t="shared" si="3468"/>
        <v>AR$18</v>
      </c>
      <c r="AS2079" s="80" t="str">
        <f t="shared" si="3468"/>
        <v>AS$18</v>
      </c>
      <c r="AT2079" s="80" t="str">
        <f t="shared" si="3468"/>
        <v>AT$18</v>
      </c>
      <c r="AU2079" s="80" t="str">
        <f t="shared" si="3468"/>
        <v>AU$18</v>
      </c>
      <c r="AV2079" s="80" t="str">
        <f t="shared" si="3468"/>
        <v>AV$18</v>
      </c>
      <c r="AW2079" s="80" t="str">
        <f t="shared" si="3468"/>
        <v>AW$18</v>
      </c>
      <c r="AX2079" s="80" t="str">
        <f t="shared" si="3468"/>
        <v>AX$18</v>
      </c>
      <c r="AY2079" s="80" t="str">
        <f t="shared" ref="AY2079:CD2081" si="3469">AY2044</f>
        <v>AY$18</v>
      </c>
      <c r="AZ2079" s="80" t="str">
        <f t="shared" si="3469"/>
        <v>AZ$18</v>
      </c>
      <c r="BA2079" s="80" t="str">
        <f t="shared" si="3469"/>
        <v>BA$18</v>
      </c>
      <c r="BB2079" s="80" t="str">
        <f t="shared" si="3469"/>
        <v>BB$18</v>
      </c>
      <c r="BC2079" s="80" t="str">
        <f t="shared" si="3469"/>
        <v>BC$18</v>
      </c>
      <c r="BD2079" s="80" t="str">
        <f t="shared" si="3469"/>
        <v>BD$18</v>
      </c>
      <c r="BE2079" s="80" t="str">
        <f t="shared" si="3469"/>
        <v>BE$18</v>
      </c>
      <c r="BF2079" s="80" t="str">
        <f t="shared" si="3469"/>
        <v>BF$18</v>
      </c>
      <c r="BG2079" s="80" t="str">
        <f t="shared" si="3469"/>
        <v>BG$18</v>
      </c>
      <c r="BH2079" s="80" t="str">
        <f t="shared" si="3469"/>
        <v>BH$18</v>
      </c>
      <c r="BI2079" s="80" t="str">
        <f t="shared" si="3469"/>
        <v>BI$18</v>
      </c>
      <c r="BJ2079" s="80" t="str">
        <f t="shared" si="3469"/>
        <v>BJ$18</v>
      </c>
      <c r="BK2079" s="80" t="str">
        <f t="shared" si="3469"/>
        <v>BK$18</v>
      </c>
      <c r="BL2079" s="80" t="str">
        <f t="shared" si="3469"/>
        <v>BL$18</v>
      </c>
      <c r="BM2079" s="80" t="str">
        <f t="shared" si="3469"/>
        <v>BM$18</v>
      </c>
      <c r="BN2079" s="80" t="str">
        <f t="shared" si="3469"/>
        <v>BN$18</v>
      </c>
      <c r="BO2079" s="80" t="str">
        <f t="shared" si="3469"/>
        <v>BO$18</v>
      </c>
      <c r="BP2079" s="80" t="str">
        <f t="shared" si="3469"/>
        <v>BP$18</v>
      </c>
      <c r="BQ2079" s="80" t="str">
        <f t="shared" si="3469"/>
        <v>BQ$18</v>
      </c>
      <c r="BR2079" s="80" t="str">
        <f t="shared" si="3469"/>
        <v>BR$18</v>
      </c>
      <c r="BS2079" s="80" t="str">
        <f t="shared" si="3469"/>
        <v>BS$18</v>
      </c>
      <c r="BT2079" s="80" t="str">
        <f t="shared" si="3469"/>
        <v>BT$18</v>
      </c>
      <c r="BU2079" s="80" t="str">
        <f t="shared" si="3469"/>
        <v>BU$18</v>
      </c>
      <c r="BV2079" s="80" t="str">
        <f t="shared" si="3469"/>
        <v>BV$18</v>
      </c>
      <c r="BW2079" s="80" t="str">
        <f t="shared" si="3469"/>
        <v>BW$18</v>
      </c>
      <c r="BX2079" s="80" t="str">
        <f t="shared" si="3469"/>
        <v>BX$18</v>
      </c>
      <c r="BY2079" s="80" t="str">
        <f t="shared" si="3469"/>
        <v>BY$18</v>
      </c>
      <c r="BZ2079" s="80" t="str">
        <f t="shared" si="3469"/>
        <v>BZ$18</v>
      </c>
      <c r="CA2079" s="80" t="str">
        <f t="shared" si="3469"/>
        <v>CA$18</v>
      </c>
      <c r="CB2079" s="80" t="str">
        <f t="shared" si="3469"/>
        <v>CB$18</v>
      </c>
      <c r="CC2079" s="80" t="str">
        <f t="shared" si="3469"/>
        <v>CC$18</v>
      </c>
      <c r="CD2079" s="80" t="str">
        <f t="shared" si="3469"/>
        <v>CD$18</v>
      </c>
      <c r="CE2079" s="80" t="str">
        <f t="shared" ref="CE2079:CL2081" si="3470">CE2044</f>
        <v>CE$18</v>
      </c>
      <c r="CF2079" s="80" t="str">
        <f t="shared" si="3470"/>
        <v>CF$18</v>
      </c>
      <c r="CG2079" s="80" t="str">
        <f t="shared" si="3470"/>
        <v>CG$18</v>
      </c>
      <c r="CH2079" s="80" t="str">
        <f t="shared" si="3470"/>
        <v>CH$18</v>
      </c>
      <c r="CI2079" s="80" t="str">
        <f t="shared" si="3470"/>
        <v>CI$18</v>
      </c>
      <c r="CJ2079" s="80" t="str">
        <f t="shared" si="3470"/>
        <v>CJ$18</v>
      </c>
      <c r="CK2079" s="80" t="str">
        <f t="shared" si="3470"/>
        <v>CK$18</v>
      </c>
      <c r="CL2079" s="80" t="str">
        <f t="shared" si="3470"/>
        <v>CL$18</v>
      </c>
      <c r="CN2079" s="60"/>
      <c r="CO2079" s="1" t="str">
        <f t="shared" ref="CO2079:DL2081" si="3471">ADDRESS(ROW(CO2071),COLUMN(CO2071),2)</f>
        <v>CO$2071</v>
      </c>
      <c r="CP2079" s="1" t="str">
        <f t="shared" si="3471"/>
        <v>CP$2071</v>
      </c>
      <c r="CQ2079" s="1" t="str">
        <f t="shared" si="3471"/>
        <v>CQ$2071</v>
      </c>
      <c r="CR2079" s="1" t="str">
        <f t="shared" si="3471"/>
        <v>CR$2071</v>
      </c>
      <c r="CS2079" s="1" t="str">
        <f t="shared" si="3471"/>
        <v>CS$2071</v>
      </c>
      <c r="CT2079" s="1" t="str">
        <f t="shared" si="3471"/>
        <v>CT$2071</v>
      </c>
      <c r="CU2079" s="1" t="str">
        <f t="shared" si="3471"/>
        <v>CU$2071</v>
      </c>
      <c r="CV2079" s="1" t="str">
        <f t="shared" si="3471"/>
        <v>CV$2071</v>
      </c>
      <c r="CW2079" s="1" t="str">
        <f t="shared" si="3471"/>
        <v>CW$2071</v>
      </c>
      <c r="CX2079" s="1" t="str">
        <f t="shared" si="3471"/>
        <v>CX$2071</v>
      </c>
      <c r="CY2079" s="1" t="str">
        <f t="shared" si="3471"/>
        <v>CY$2071</v>
      </c>
      <c r="CZ2079" s="1" t="str">
        <f t="shared" si="3471"/>
        <v>CZ$2071</v>
      </c>
      <c r="DA2079" s="1" t="str">
        <f t="shared" si="3471"/>
        <v>DA$2071</v>
      </c>
      <c r="DB2079" s="1" t="str">
        <f t="shared" si="3471"/>
        <v>DB$2071</v>
      </c>
      <c r="DC2079" s="1" t="str">
        <f t="shared" si="3471"/>
        <v>DC$2071</v>
      </c>
      <c r="DD2079" s="1" t="str">
        <f t="shared" si="3471"/>
        <v>DD$2071</v>
      </c>
      <c r="DE2079" s="1" t="str">
        <f t="shared" si="3471"/>
        <v>DE$2071</v>
      </c>
      <c r="DF2079" s="1" t="str">
        <f t="shared" si="3471"/>
        <v>DF$2071</v>
      </c>
      <c r="DG2079" s="1" t="str">
        <f t="shared" si="3471"/>
        <v>DG$2071</v>
      </c>
      <c r="DH2079" s="1" t="str">
        <f t="shared" si="3471"/>
        <v>DH$2071</v>
      </c>
      <c r="DI2079" s="1" t="str">
        <f t="shared" si="3471"/>
        <v>DI$2071</v>
      </c>
      <c r="DJ2079" s="1" t="str">
        <f t="shared" si="3471"/>
        <v>DJ$2071</v>
      </c>
      <c r="DK2079" s="1" t="str">
        <f t="shared" si="3471"/>
        <v>DK$2071</v>
      </c>
      <c r="DL2079" s="1" t="str">
        <f t="shared" si="3471"/>
        <v>DL$2071</v>
      </c>
    </row>
    <row r="2080" spans="2:116" x14ac:dyDescent="0.4">
      <c r="B2080" t="s">
        <v>332</v>
      </c>
      <c r="D2080" t="s">
        <v>564</v>
      </c>
      <c r="E2080" s="8" t="str">
        <f>ROW()&amp;" "&amp;D2080</f>
        <v>2080 FAPPELIST-F</v>
      </c>
      <c r="G2080" s="136" t="str">
        <f t="shared" si="3458"/>
        <v>Secondary volume driver</v>
      </c>
      <c r="H2080" s="12"/>
      <c r="I2080" s="60"/>
      <c r="J2080" s="60"/>
      <c r="K2080" s="15"/>
      <c r="L2080" s="15"/>
      <c r="M2080" s="15"/>
      <c r="N2080" s="15"/>
      <c r="O2080" s="15"/>
      <c r="P2080" s="15"/>
      <c r="R2080" s="15"/>
      <c r="S2080" s="80" t="str">
        <f t="shared" ref="S2080:AX2082" si="3472">S2045</f>
        <v>S$19</v>
      </c>
      <c r="T2080" s="80" t="str">
        <f t="shared" si="3472"/>
        <v>T$19</v>
      </c>
      <c r="U2080" s="80" t="str">
        <f t="shared" si="3472"/>
        <v>U$19</v>
      </c>
      <c r="V2080" s="80" t="str">
        <f t="shared" si="3472"/>
        <v>V$19</v>
      </c>
      <c r="W2080" s="80" t="str">
        <f t="shared" si="3472"/>
        <v>W$19</v>
      </c>
      <c r="X2080" s="80" t="str">
        <f t="shared" si="3472"/>
        <v>X$19</v>
      </c>
      <c r="Y2080" s="80" t="str">
        <f t="shared" si="3472"/>
        <v>Y$19</v>
      </c>
      <c r="Z2080" s="80" t="str">
        <f t="shared" si="3472"/>
        <v>Z$19</v>
      </c>
      <c r="AA2080" s="80" t="str">
        <f t="shared" si="3472"/>
        <v>AA$19</v>
      </c>
      <c r="AB2080" s="80" t="str">
        <f t="shared" si="3472"/>
        <v>AB$19</v>
      </c>
      <c r="AC2080" s="80" t="str">
        <f t="shared" si="3472"/>
        <v>AC$19</v>
      </c>
      <c r="AD2080" s="80" t="str">
        <f t="shared" si="3472"/>
        <v>AD$19</v>
      </c>
      <c r="AE2080" s="80" t="str">
        <f t="shared" si="3472"/>
        <v>AE$19</v>
      </c>
      <c r="AF2080" s="80" t="str">
        <f t="shared" si="3472"/>
        <v>AF$19</v>
      </c>
      <c r="AG2080" s="80" t="str">
        <f t="shared" si="3472"/>
        <v>AG$19</v>
      </c>
      <c r="AH2080" s="80" t="str">
        <f t="shared" si="3472"/>
        <v>AH$19</v>
      </c>
      <c r="AI2080" s="80" t="str">
        <f t="shared" si="3472"/>
        <v>AI$19</v>
      </c>
      <c r="AJ2080" s="80" t="str">
        <f t="shared" si="3472"/>
        <v>AJ$19</v>
      </c>
      <c r="AK2080" s="80" t="str">
        <f t="shared" si="3472"/>
        <v>AK$19</v>
      </c>
      <c r="AL2080" s="80" t="str">
        <f t="shared" si="3472"/>
        <v>AL$19</v>
      </c>
      <c r="AM2080" s="80" t="str">
        <f t="shared" si="3472"/>
        <v>AM$19</v>
      </c>
      <c r="AN2080" s="80" t="str">
        <f t="shared" si="3472"/>
        <v>AN$19</v>
      </c>
      <c r="AO2080" s="80" t="str">
        <f t="shared" si="3472"/>
        <v>AO$19</v>
      </c>
      <c r="AP2080" s="80" t="str">
        <f t="shared" si="3472"/>
        <v>AP$19</v>
      </c>
      <c r="AQ2080" s="80" t="str">
        <f t="shared" si="3472"/>
        <v>AQ$19</v>
      </c>
      <c r="AR2080" s="80" t="str">
        <f t="shared" si="3472"/>
        <v>AR$19</v>
      </c>
      <c r="AS2080" s="80" t="str">
        <f t="shared" si="3472"/>
        <v>AS$19</v>
      </c>
      <c r="AT2080" s="80" t="str">
        <f t="shared" si="3472"/>
        <v>AT$19</v>
      </c>
      <c r="AU2080" s="80" t="str">
        <f t="shared" si="3472"/>
        <v>AU$19</v>
      </c>
      <c r="AV2080" s="80" t="str">
        <f t="shared" si="3472"/>
        <v>AV$19</v>
      </c>
      <c r="AW2080" s="80" t="str">
        <f t="shared" si="3472"/>
        <v>AW$19</v>
      </c>
      <c r="AX2080" s="80" t="str">
        <f t="shared" si="3472"/>
        <v>AX$19</v>
      </c>
      <c r="AY2080" s="80" t="str">
        <f t="shared" ref="AY2080:CD2082" si="3473">AY2045</f>
        <v>AY$19</v>
      </c>
      <c r="AZ2080" s="80" t="str">
        <f t="shared" si="3473"/>
        <v>AZ$19</v>
      </c>
      <c r="BA2080" s="80" t="str">
        <f t="shared" si="3473"/>
        <v>BA$19</v>
      </c>
      <c r="BB2080" s="80" t="str">
        <f t="shared" si="3473"/>
        <v>BB$19</v>
      </c>
      <c r="BC2080" s="80" t="str">
        <f t="shared" si="3473"/>
        <v>BC$19</v>
      </c>
      <c r="BD2080" s="80" t="str">
        <f t="shared" si="3473"/>
        <v>BD$19</v>
      </c>
      <c r="BE2080" s="80" t="str">
        <f t="shared" si="3473"/>
        <v>BE$19</v>
      </c>
      <c r="BF2080" s="80" t="str">
        <f t="shared" si="3473"/>
        <v>BF$19</v>
      </c>
      <c r="BG2080" s="80" t="str">
        <f t="shared" si="3473"/>
        <v>BG$19</v>
      </c>
      <c r="BH2080" s="80" t="str">
        <f t="shared" si="3473"/>
        <v>BH$19</v>
      </c>
      <c r="BI2080" s="80" t="str">
        <f t="shared" si="3473"/>
        <v>BI$19</v>
      </c>
      <c r="BJ2080" s="80" t="str">
        <f t="shared" si="3473"/>
        <v>BJ$19</v>
      </c>
      <c r="BK2080" s="80" t="str">
        <f t="shared" si="3473"/>
        <v>BK$19</v>
      </c>
      <c r="BL2080" s="80" t="str">
        <f t="shared" si="3473"/>
        <v>BL$19</v>
      </c>
      <c r="BM2080" s="80" t="str">
        <f t="shared" si="3473"/>
        <v>BM$19</v>
      </c>
      <c r="BN2080" s="80" t="str">
        <f t="shared" si="3473"/>
        <v>BN$19</v>
      </c>
      <c r="BO2080" s="80" t="str">
        <f t="shared" si="3473"/>
        <v>BO$19</v>
      </c>
      <c r="BP2080" s="80" t="str">
        <f t="shared" si="3473"/>
        <v>BP$19</v>
      </c>
      <c r="BQ2080" s="80" t="str">
        <f t="shared" si="3473"/>
        <v>BQ$19</v>
      </c>
      <c r="BR2080" s="80" t="str">
        <f t="shared" si="3473"/>
        <v>BR$19</v>
      </c>
      <c r="BS2080" s="80" t="str">
        <f t="shared" si="3473"/>
        <v>BS$19</v>
      </c>
      <c r="BT2080" s="80" t="str">
        <f t="shared" si="3473"/>
        <v>BT$19</v>
      </c>
      <c r="BU2080" s="80" t="str">
        <f t="shared" si="3473"/>
        <v>BU$19</v>
      </c>
      <c r="BV2080" s="80" t="str">
        <f t="shared" si="3473"/>
        <v>BV$19</v>
      </c>
      <c r="BW2080" s="80" t="str">
        <f t="shared" si="3473"/>
        <v>BW$19</v>
      </c>
      <c r="BX2080" s="80" t="str">
        <f t="shared" si="3473"/>
        <v>BX$19</v>
      </c>
      <c r="BY2080" s="80" t="str">
        <f t="shared" si="3473"/>
        <v>BY$19</v>
      </c>
      <c r="BZ2080" s="80" t="str">
        <f t="shared" si="3473"/>
        <v>BZ$19</v>
      </c>
      <c r="CA2080" s="80" t="str">
        <f t="shared" si="3473"/>
        <v>CA$19</v>
      </c>
      <c r="CB2080" s="80" t="str">
        <f t="shared" si="3473"/>
        <v>CB$19</v>
      </c>
      <c r="CC2080" s="80" t="str">
        <f t="shared" si="3473"/>
        <v>CC$19</v>
      </c>
      <c r="CD2080" s="80" t="str">
        <f t="shared" si="3473"/>
        <v>CD$19</v>
      </c>
      <c r="CE2080" s="80" t="str">
        <f t="shared" ref="CE2080:CL2082" si="3474">CE2045</f>
        <v>CE$19</v>
      </c>
      <c r="CF2080" s="80" t="str">
        <f t="shared" si="3474"/>
        <v>CF$19</v>
      </c>
      <c r="CG2080" s="80" t="str">
        <f t="shared" si="3474"/>
        <v>CG$19</v>
      </c>
      <c r="CH2080" s="80" t="str">
        <f t="shared" si="3474"/>
        <v>CH$19</v>
      </c>
      <c r="CI2080" s="80" t="str">
        <f t="shared" si="3474"/>
        <v>CI$19</v>
      </c>
      <c r="CJ2080" s="80" t="str">
        <f t="shared" si="3474"/>
        <v>CJ$19</v>
      </c>
      <c r="CK2080" s="80" t="str">
        <f t="shared" si="3474"/>
        <v>CK$19</v>
      </c>
      <c r="CL2080" s="80" t="str">
        <f t="shared" si="3474"/>
        <v>CL$19</v>
      </c>
      <c r="CN2080" s="60"/>
      <c r="CO2080" s="179">
        <f t="shared" ref="CO2080:DL2082" si="3475">CO2037</f>
        <v>0</v>
      </c>
      <c r="CP2080" s="179">
        <f t="shared" si="3475"/>
        <v>0</v>
      </c>
      <c r="CQ2080" s="179">
        <f t="shared" si="3475"/>
        <v>0</v>
      </c>
      <c r="CR2080" s="179">
        <f t="shared" si="3475"/>
        <v>0</v>
      </c>
      <c r="CS2080" s="179">
        <f t="shared" si="3475"/>
        <v>0</v>
      </c>
      <c r="CT2080" s="179">
        <f t="shared" si="3475"/>
        <v>0</v>
      </c>
      <c r="CU2080" s="179">
        <f t="shared" si="3475"/>
        <v>0</v>
      </c>
      <c r="CV2080" s="179">
        <f t="shared" si="3475"/>
        <v>0</v>
      </c>
      <c r="CW2080" s="179">
        <f t="shared" si="3475"/>
        <v>0</v>
      </c>
      <c r="CX2080" s="179">
        <f t="shared" si="3475"/>
        <v>0</v>
      </c>
      <c r="CY2080" s="179">
        <f t="shared" si="3475"/>
        <v>0</v>
      </c>
      <c r="CZ2080" s="179">
        <f t="shared" si="3475"/>
        <v>0</v>
      </c>
      <c r="DA2080" s="179">
        <f t="shared" si="3475"/>
        <v>0</v>
      </c>
      <c r="DB2080" s="179">
        <f t="shared" si="3475"/>
        <v>0</v>
      </c>
      <c r="DC2080" s="179">
        <f t="shared" si="3475"/>
        <v>0</v>
      </c>
      <c r="DD2080" s="179">
        <f t="shared" si="3475"/>
        <v>0</v>
      </c>
      <c r="DE2080" s="179">
        <f t="shared" si="3475"/>
        <v>0</v>
      </c>
      <c r="DF2080" s="179">
        <f t="shared" si="3475"/>
        <v>0</v>
      </c>
      <c r="DG2080" s="179">
        <f t="shared" si="3475"/>
        <v>0</v>
      </c>
      <c r="DH2080" s="179">
        <f t="shared" si="3475"/>
        <v>0</v>
      </c>
      <c r="DI2080" s="179">
        <f t="shared" si="3475"/>
        <v>0</v>
      </c>
      <c r="DJ2080" s="179">
        <f t="shared" si="3475"/>
        <v>0</v>
      </c>
      <c r="DK2080" s="179">
        <f t="shared" si="3475"/>
        <v>0</v>
      </c>
      <c r="DL2080" s="179">
        <f t="shared" si="3475"/>
        <v>0</v>
      </c>
    </row>
    <row r="2081" spans="1:116" x14ac:dyDescent="0.4">
      <c r="E2081" s="8"/>
      <c r="G2081" s="136"/>
      <c r="H2081" s="12"/>
      <c r="I2081" s="60"/>
      <c r="J2081" s="60"/>
      <c r="K2081" s="15"/>
      <c r="L2081" s="15"/>
      <c r="M2081" s="15"/>
      <c r="N2081" s="15"/>
      <c r="O2081" s="15"/>
      <c r="P2081" s="15"/>
      <c r="R2081" s="15"/>
      <c r="S2081" s="80"/>
      <c r="T2081" s="80"/>
      <c r="U2081" s="80"/>
      <c r="V2081" s="80"/>
      <c r="W2081" s="80"/>
      <c r="X2081" s="80"/>
      <c r="Y2081" s="80"/>
      <c r="Z2081" s="80"/>
      <c r="AA2081" s="80"/>
      <c r="AB2081" s="80"/>
      <c r="AC2081" s="80"/>
      <c r="AD2081" s="80"/>
      <c r="AE2081" s="80"/>
      <c r="AF2081" s="80"/>
      <c r="AG2081" s="80"/>
      <c r="AH2081" s="80"/>
      <c r="AI2081" s="80"/>
      <c r="AJ2081" s="80"/>
      <c r="AK2081" s="80"/>
      <c r="AL2081" s="80"/>
      <c r="AM2081" s="80"/>
      <c r="AN2081" s="80"/>
      <c r="AO2081" s="80"/>
      <c r="AP2081" s="80"/>
      <c r="AQ2081" s="80"/>
      <c r="AR2081" s="80"/>
      <c r="AS2081" s="80"/>
      <c r="AT2081" s="80"/>
      <c r="AU2081" s="80"/>
      <c r="AV2081" s="80"/>
      <c r="AW2081" s="80"/>
      <c r="AX2081" s="80"/>
      <c r="AY2081" s="80"/>
      <c r="AZ2081" s="80"/>
      <c r="BA2081" s="80"/>
      <c r="BB2081" s="80"/>
      <c r="BC2081" s="80"/>
      <c r="BD2081" s="80"/>
      <c r="BE2081" s="80"/>
      <c r="BF2081" s="80"/>
      <c r="BG2081" s="80"/>
      <c r="BH2081" s="80"/>
      <c r="BI2081" s="80"/>
      <c r="BJ2081" s="80"/>
      <c r="BK2081" s="80"/>
      <c r="BL2081" s="80"/>
      <c r="BM2081" s="80"/>
      <c r="BN2081" s="80"/>
      <c r="BO2081" s="80"/>
      <c r="BP2081" s="80"/>
      <c r="BQ2081" s="80"/>
      <c r="BR2081" s="80"/>
      <c r="BS2081" s="80"/>
      <c r="BT2081" s="80"/>
      <c r="BU2081" s="80"/>
      <c r="BV2081" s="80"/>
      <c r="BW2081" s="80"/>
      <c r="BX2081" s="80"/>
      <c r="BY2081" s="80"/>
      <c r="BZ2081" s="80"/>
      <c r="CA2081" s="80"/>
      <c r="CB2081" s="80"/>
      <c r="CC2081" s="80"/>
      <c r="CD2081" s="80"/>
      <c r="CE2081" s="80"/>
      <c r="CF2081" s="80"/>
      <c r="CG2081" s="80"/>
      <c r="CH2081" s="80"/>
      <c r="CI2081" s="80"/>
      <c r="CJ2081" s="80"/>
      <c r="CK2081" s="80"/>
      <c r="CL2081" s="80"/>
      <c r="CN2081" s="60"/>
      <c r="CO2081" s="179"/>
      <c r="CP2081" s="179"/>
      <c r="CQ2081" s="179"/>
      <c r="CR2081" s="179"/>
      <c r="CS2081" s="179"/>
      <c r="CT2081" s="179"/>
      <c r="CU2081" s="179"/>
      <c r="CV2081" s="179"/>
      <c r="CW2081" s="179"/>
      <c r="CX2081" s="179"/>
      <c r="CY2081" s="179"/>
      <c r="CZ2081" s="179"/>
      <c r="DA2081" s="179"/>
      <c r="DB2081" s="179"/>
      <c r="DC2081" s="179"/>
      <c r="DD2081" s="179"/>
      <c r="DE2081" s="179"/>
      <c r="DF2081" s="179"/>
      <c r="DG2081" s="179"/>
      <c r="DH2081" s="179"/>
      <c r="DI2081" s="179"/>
      <c r="DJ2081" s="179"/>
      <c r="DK2081" s="179"/>
      <c r="DL2081" s="179"/>
    </row>
    <row r="2082" spans="1:116" x14ac:dyDescent="0.4">
      <c r="A2082" s="174"/>
      <c r="E2082" s="8"/>
      <c r="G2082" s="175" t="s">
        <v>490</v>
      </c>
      <c r="H2082" s="174"/>
      <c r="I2082" s="176"/>
      <c r="J2082" s="176"/>
      <c r="K2082" s="197"/>
      <c r="L2082" s="197"/>
      <c r="M2082" s="197"/>
      <c r="N2082" s="197"/>
      <c r="O2082" s="197"/>
      <c r="P2082" s="197"/>
      <c r="R2082" s="198"/>
      <c r="S2082" s="174"/>
      <c r="T2082" s="174"/>
      <c r="U2082" s="174"/>
      <c r="V2082" s="174"/>
      <c r="W2082" s="174"/>
      <c r="X2082" s="174"/>
      <c r="Y2082" s="174"/>
      <c r="Z2082" s="174"/>
      <c r="AA2082" s="174"/>
      <c r="AB2082" s="174"/>
      <c r="AC2082" s="174"/>
      <c r="AD2082" s="174"/>
      <c r="AE2082" s="174"/>
      <c r="AF2082" s="174"/>
      <c r="AG2082" s="174"/>
      <c r="AH2082" s="174"/>
      <c r="AI2082" s="174"/>
      <c r="AJ2082" s="174"/>
      <c r="AK2082" s="174"/>
      <c r="AL2082" s="174"/>
      <c r="AM2082" s="174"/>
      <c r="AN2082" s="174"/>
      <c r="AO2082" s="174"/>
      <c r="AP2082" s="174"/>
      <c r="AQ2082" s="174"/>
      <c r="AR2082" s="174"/>
      <c r="AS2082" s="174"/>
      <c r="AT2082" s="174"/>
      <c r="AU2082" s="174"/>
      <c r="AV2082" s="174"/>
      <c r="AW2082" s="174"/>
      <c r="AX2082" s="174"/>
      <c r="AY2082" s="174"/>
      <c r="AZ2082" s="174"/>
      <c r="BA2082" s="174"/>
      <c r="BB2082" s="174"/>
      <c r="BC2082" s="174"/>
      <c r="BD2082" s="174"/>
      <c r="BE2082" s="174"/>
      <c r="BF2082" s="174"/>
      <c r="BG2082" s="174"/>
      <c r="BH2082" s="174"/>
      <c r="BI2082" s="174"/>
      <c r="BJ2082" s="174"/>
      <c r="BK2082" s="174"/>
      <c r="BL2082" s="174"/>
      <c r="BM2082" s="174"/>
      <c r="BN2082" s="174"/>
      <c r="BO2082" s="174"/>
      <c r="BP2082" s="174"/>
      <c r="BQ2082" s="174"/>
      <c r="BR2082" s="174"/>
      <c r="BS2082" s="174"/>
      <c r="BT2082" s="174"/>
      <c r="BU2082" s="174"/>
      <c r="BV2082" s="174"/>
      <c r="BW2082" s="174"/>
      <c r="BX2082" s="174"/>
      <c r="BY2082" s="174"/>
      <c r="BZ2082" s="174"/>
      <c r="CA2082" s="174"/>
      <c r="CB2082" s="174"/>
      <c r="CC2082" s="174"/>
      <c r="CD2082" s="174"/>
      <c r="CE2082" s="174"/>
      <c r="CF2082" s="174"/>
      <c r="CG2082" s="174"/>
      <c r="CH2082" s="174"/>
      <c r="CI2082" s="174"/>
      <c r="CJ2082" s="174"/>
      <c r="CK2082" s="174"/>
      <c r="CL2082" s="174"/>
      <c r="CN2082" s="176"/>
      <c r="CO2082" s="174"/>
      <c r="CP2082" s="174"/>
      <c r="CQ2082" s="174"/>
      <c r="CR2082" s="174"/>
      <c r="CS2082" s="174"/>
      <c r="CT2082" s="174"/>
      <c r="CU2082" s="174"/>
      <c r="CV2082" s="174"/>
      <c r="CW2082" s="174"/>
      <c r="CX2082" s="174"/>
      <c r="CY2082" s="174"/>
      <c r="CZ2082" s="174"/>
      <c r="DA2082" s="174"/>
      <c r="DB2082" s="174"/>
      <c r="DC2082" s="174"/>
      <c r="DD2082" s="174"/>
      <c r="DE2082" s="174"/>
      <c r="DF2082" s="174"/>
      <c r="DG2082" s="174"/>
      <c r="DH2082" s="174"/>
      <c r="DI2082" s="174"/>
      <c r="DJ2082" s="174"/>
      <c r="DK2082" s="174"/>
      <c r="DL2082" s="174"/>
    </row>
    <row r="2083" spans="1:116" x14ac:dyDescent="0.4">
      <c r="A2083" s="174"/>
      <c r="E2083" s="8"/>
      <c r="G2083" s="175" t="s">
        <v>492</v>
      </c>
      <c r="H2083" s="174"/>
      <c r="I2083" s="176"/>
      <c r="J2083" s="176"/>
      <c r="K2083" s="197"/>
      <c r="L2083" s="197"/>
      <c r="M2083" s="197"/>
      <c r="N2083" s="197"/>
      <c r="O2083" s="197"/>
      <c r="P2083" s="197"/>
      <c r="R2083" s="198"/>
      <c r="S2083" s="174"/>
      <c r="T2083" s="174"/>
      <c r="U2083" s="174"/>
      <c r="V2083" s="174"/>
      <c r="W2083" s="174"/>
      <c r="X2083" s="174"/>
      <c r="Y2083" s="174"/>
      <c r="Z2083" s="174"/>
      <c r="AA2083" s="174"/>
      <c r="AB2083" s="174"/>
      <c r="AC2083" s="174"/>
      <c r="AD2083" s="174"/>
      <c r="AE2083" s="174"/>
      <c r="AF2083" s="174"/>
      <c r="AG2083" s="174"/>
      <c r="AH2083" s="174"/>
      <c r="AI2083" s="174"/>
      <c r="AJ2083" s="174"/>
      <c r="AK2083" s="174"/>
      <c r="AL2083" s="174"/>
      <c r="AM2083" s="174"/>
      <c r="AN2083" s="174"/>
      <c r="AO2083" s="174"/>
      <c r="AP2083" s="174"/>
      <c r="AQ2083" s="174"/>
      <c r="AR2083" s="174"/>
      <c r="AS2083" s="174"/>
      <c r="AT2083" s="174"/>
      <c r="AU2083" s="174"/>
      <c r="AV2083" s="174"/>
      <c r="AW2083" s="174"/>
      <c r="AX2083" s="174"/>
      <c r="AY2083" s="174"/>
      <c r="AZ2083" s="174"/>
      <c r="BA2083" s="174"/>
      <c r="BB2083" s="174"/>
      <c r="BC2083" s="174"/>
      <c r="BD2083" s="174"/>
      <c r="BE2083" s="174"/>
      <c r="BF2083" s="174"/>
      <c r="BG2083" s="174"/>
      <c r="BH2083" s="174"/>
      <c r="BI2083" s="174"/>
      <c r="BJ2083" s="174"/>
      <c r="BK2083" s="174"/>
      <c r="BL2083" s="174"/>
      <c r="BM2083" s="174"/>
      <c r="BN2083" s="174"/>
      <c r="BO2083" s="174"/>
      <c r="BP2083" s="174"/>
      <c r="BQ2083" s="174"/>
      <c r="BR2083" s="174"/>
      <c r="BS2083" s="174"/>
      <c r="BT2083" s="174"/>
      <c r="BU2083" s="174"/>
      <c r="BV2083" s="174"/>
      <c r="BW2083" s="174"/>
      <c r="BX2083" s="174"/>
      <c r="BY2083" s="174"/>
      <c r="BZ2083" s="174"/>
      <c r="CA2083" s="174"/>
      <c r="CB2083" s="174"/>
      <c r="CC2083" s="174"/>
      <c r="CD2083" s="174"/>
      <c r="CE2083" s="174"/>
      <c r="CF2083" s="174"/>
      <c r="CG2083" s="174"/>
      <c r="CH2083" s="174"/>
      <c r="CI2083" s="174"/>
      <c r="CJ2083" s="174"/>
      <c r="CK2083" s="174"/>
      <c r="CL2083" s="174"/>
      <c r="CN2083" s="176"/>
      <c r="CO2083" s="174"/>
      <c r="CP2083" s="174"/>
      <c r="CQ2083" s="174"/>
      <c r="CR2083" s="174"/>
      <c r="CS2083" s="174"/>
      <c r="CT2083" s="174"/>
      <c r="CU2083" s="174"/>
      <c r="CV2083" s="174"/>
      <c r="CW2083" s="174"/>
      <c r="CX2083" s="174"/>
      <c r="CY2083" s="174"/>
      <c r="CZ2083" s="174"/>
      <c r="DA2083" s="174"/>
      <c r="DB2083" s="174"/>
      <c r="DC2083" s="174"/>
      <c r="DD2083" s="174"/>
      <c r="DE2083" s="174"/>
      <c r="DF2083" s="174"/>
      <c r="DG2083" s="174"/>
      <c r="DH2083" s="174"/>
      <c r="DI2083" s="174"/>
      <c r="DJ2083" s="174"/>
      <c r="DK2083" s="174"/>
      <c r="DL2083" s="174"/>
    </row>
    <row r="2084" spans="1:116" x14ac:dyDescent="0.4">
      <c r="A2084" s="174"/>
      <c r="E2084" s="8"/>
      <c r="G2084" s="175" t="s">
        <v>461</v>
      </c>
      <c r="H2084" s="174"/>
      <c r="I2084" s="176"/>
      <c r="J2084" s="176"/>
      <c r="K2084" s="197"/>
      <c r="L2084" s="197"/>
      <c r="M2084" s="197"/>
      <c r="N2084" s="197"/>
      <c r="O2084" s="197"/>
      <c r="P2084" s="197"/>
      <c r="R2084" s="198"/>
      <c r="S2084" s="199" t="str">
        <f t="shared" ref="S2084:CD2084" si="3476">S$20</f>
        <v>S$16</v>
      </c>
      <c r="T2084" s="199" t="str">
        <f t="shared" si="3476"/>
        <v>T$16</v>
      </c>
      <c r="U2084" s="199" t="str">
        <f t="shared" si="3476"/>
        <v>U$16</v>
      </c>
      <c r="V2084" s="199" t="str">
        <f t="shared" si="3476"/>
        <v>V$16</v>
      </c>
      <c r="W2084" s="199" t="str">
        <f t="shared" si="3476"/>
        <v>W$16</v>
      </c>
      <c r="X2084" s="199" t="str">
        <f t="shared" si="3476"/>
        <v>X$16</v>
      </c>
      <c r="Y2084" s="199" t="str">
        <f t="shared" si="3476"/>
        <v>Y$16</v>
      </c>
      <c r="Z2084" s="199" t="str">
        <f t="shared" si="3476"/>
        <v>Z$16</v>
      </c>
      <c r="AA2084" s="199" t="str">
        <f t="shared" si="3476"/>
        <v>AA$16</v>
      </c>
      <c r="AB2084" s="199" t="str">
        <f t="shared" si="3476"/>
        <v>AB$16</v>
      </c>
      <c r="AC2084" s="199" t="str">
        <f t="shared" si="3476"/>
        <v>AC$16</v>
      </c>
      <c r="AD2084" s="199" t="str">
        <f t="shared" si="3476"/>
        <v>AD$16</v>
      </c>
      <c r="AE2084" s="199" t="str">
        <f t="shared" si="3476"/>
        <v>AE$16</v>
      </c>
      <c r="AF2084" s="199" t="str">
        <f t="shared" si="3476"/>
        <v>AF$16</v>
      </c>
      <c r="AG2084" s="199" t="str">
        <f t="shared" si="3476"/>
        <v>AG$16</v>
      </c>
      <c r="AH2084" s="199" t="str">
        <f t="shared" si="3476"/>
        <v>AH$16</v>
      </c>
      <c r="AI2084" s="199" t="str">
        <f t="shared" si="3476"/>
        <v>AI$16</v>
      </c>
      <c r="AJ2084" s="199" t="str">
        <f t="shared" si="3476"/>
        <v>AJ$16</v>
      </c>
      <c r="AK2084" s="199" t="str">
        <f t="shared" si="3476"/>
        <v>AK$16</v>
      </c>
      <c r="AL2084" s="199" t="str">
        <f t="shared" si="3476"/>
        <v>AL$16</v>
      </c>
      <c r="AM2084" s="199" t="str">
        <f t="shared" si="3476"/>
        <v>AM$16</v>
      </c>
      <c r="AN2084" s="199" t="str">
        <f t="shared" si="3476"/>
        <v>AN$16</v>
      </c>
      <c r="AO2084" s="199" t="str">
        <f t="shared" si="3476"/>
        <v>AO$16</v>
      </c>
      <c r="AP2084" s="199" t="str">
        <f t="shared" si="3476"/>
        <v>AP$16</v>
      </c>
      <c r="AQ2084" s="199" t="str">
        <f t="shared" si="3476"/>
        <v>AQ$16</v>
      </c>
      <c r="AR2084" s="199" t="str">
        <f t="shared" si="3476"/>
        <v>AR$16</v>
      </c>
      <c r="AS2084" s="199" t="str">
        <f t="shared" si="3476"/>
        <v>AS$16</v>
      </c>
      <c r="AT2084" s="199" t="str">
        <f t="shared" si="3476"/>
        <v>AT$16</v>
      </c>
      <c r="AU2084" s="199" t="str">
        <f t="shared" si="3476"/>
        <v>AU$16</v>
      </c>
      <c r="AV2084" s="199" t="str">
        <f t="shared" si="3476"/>
        <v>AV$16</v>
      </c>
      <c r="AW2084" s="199" t="str">
        <f t="shared" si="3476"/>
        <v>AW$16</v>
      </c>
      <c r="AX2084" s="199" t="str">
        <f t="shared" si="3476"/>
        <v>AX$16</v>
      </c>
      <c r="AY2084" s="199" t="str">
        <f t="shared" si="3476"/>
        <v>AY$16</v>
      </c>
      <c r="AZ2084" s="199" t="str">
        <f t="shared" si="3476"/>
        <v>AZ$16</v>
      </c>
      <c r="BA2084" s="199" t="str">
        <f t="shared" si="3476"/>
        <v>BA$16</v>
      </c>
      <c r="BB2084" s="199" t="str">
        <f t="shared" si="3476"/>
        <v>BB$16</v>
      </c>
      <c r="BC2084" s="199" t="str">
        <f t="shared" si="3476"/>
        <v>BC$16</v>
      </c>
      <c r="BD2084" s="199" t="str">
        <f t="shared" si="3476"/>
        <v>BD$16</v>
      </c>
      <c r="BE2084" s="199" t="str">
        <f t="shared" si="3476"/>
        <v>BE$16</v>
      </c>
      <c r="BF2084" s="199" t="str">
        <f t="shared" si="3476"/>
        <v>BF$16</v>
      </c>
      <c r="BG2084" s="199" t="str">
        <f t="shared" si="3476"/>
        <v>BG$16</v>
      </c>
      <c r="BH2084" s="199" t="str">
        <f t="shared" si="3476"/>
        <v>BH$16</v>
      </c>
      <c r="BI2084" s="199" t="str">
        <f t="shared" si="3476"/>
        <v>BI$16</v>
      </c>
      <c r="BJ2084" s="199" t="str">
        <f t="shared" si="3476"/>
        <v>BJ$16</v>
      </c>
      <c r="BK2084" s="199" t="str">
        <f t="shared" si="3476"/>
        <v>BK$16</v>
      </c>
      <c r="BL2084" s="199" t="str">
        <f t="shared" si="3476"/>
        <v>BL$16</v>
      </c>
      <c r="BM2084" s="199" t="str">
        <f t="shared" si="3476"/>
        <v>BM$16</v>
      </c>
      <c r="BN2084" s="199" t="str">
        <f t="shared" si="3476"/>
        <v>BN$16</v>
      </c>
      <c r="BO2084" s="199" t="str">
        <f t="shared" si="3476"/>
        <v>BO$16</v>
      </c>
      <c r="BP2084" s="199" t="str">
        <f t="shared" si="3476"/>
        <v>BP$16</v>
      </c>
      <c r="BQ2084" s="199" t="str">
        <f t="shared" si="3476"/>
        <v>BQ$16</v>
      </c>
      <c r="BR2084" s="199" t="str">
        <f t="shared" si="3476"/>
        <v>BR$16</v>
      </c>
      <c r="BS2084" s="199" t="str">
        <f t="shared" si="3476"/>
        <v>BS$16</v>
      </c>
      <c r="BT2084" s="199" t="str">
        <f t="shared" si="3476"/>
        <v>BT$16</v>
      </c>
      <c r="BU2084" s="199" t="str">
        <f t="shared" si="3476"/>
        <v>BU$16</v>
      </c>
      <c r="BV2084" s="199" t="str">
        <f t="shared" si="3476"/>
        <v>BV$16</v>
      </c>
      <c r="BW2084" s="199" t="str">
        <f t="shared" si="3476"/>
        <v>BW$16</v>
      </c>
      <c r="BX2084" s="199" t="str">
        <f t="shared" si="3476"/>
        <v>BX$16</v>
      </c>
      <c r="BY2084" s="199" t="str">
        <f t="shared" si="3476"/>
        <v>BY$16</v>
      </c>
      <c r="BZ2084" s="199" t="str">
        <f t="shared" si="3476"/>
        <v>BZ$16</v>
      </c>
      <c r="CA2084" s="199" t="str">
        <f t="shared" si="3476"/>
        <v>CA$16</v>
      </c>
      <c r="CB2084" s="199" t="str">
        <f t="shared" si="3476"/>
        <v>CB$16</v>
      </c>
      <c r="CC2084" s="199" t="str">
        <f t="shared" si="3476"/>
        <v>CC$16</v>
      </c>
      <c r="CD2084" s="199" t="str">
        <f t="shared" si="3476"/>
        <v>CD$16</v>
      </c>
      <c r="CE2084" s="199" t="str">
        <f t="shared" ref="CE2084:CL2084" si="3477">CE$20</f>
        <v>CE$16</v>
      </c>
      <c r="CF2084" s="199" t="str">
        <f t="shared" si="3477"/>
        <v>CF$16</v>
      </c>
      <c r="CG2084" s="199" t="str">
        <f t="shared" si="3477"/>
        <v>CG$16</v>
      </c>
      <c r="CH2084" s="199" t="str">
        <f t="shared" si="3477"/>
        <v>CH$16</v>
      </c>
      <c r="CI2084" s="199" t="str">
        <f t="shared" si="3477"/>
        <v>CI$16</v>
      </c>
      <c r="CJ2084" s="199" t="str">
        <f t="shared" si="3477"/>
        <v>CJ$16</v>
      </c>
      <c r="CK2084" s="199" t="str">
        <f t="shared" si="3477"/>
        <v>CK$16</v>
      </c>
      <c r="CL2084" s="199" t="str">
        <f t="shared" si="3477"/>
        <v>CL$16</v>
      </c>
      <c r="CN2084" s="176"/>
      <c r="CO2084" s="199" t="str">
        <f t="shared" ref="CO2084:DL2084" si="3478">CO$20</f>
        <v>CO$16</v>
      </c>
      <c r="CP2084" s="199" t="str">
        <f t="shared" si="3478"/>
        <v>CP$16</v>
      </c>
      <c r="CQ2084" s="199" t="str">
        <f t="shared" si="3478"/>
        <v>CQ$16</v>
      </c>
      <c r="CR2084" s="199" t="str">
        <f t="shared" si="3478"/>
        <v>CR$16</v>
      </c>
      <c r="CS2084" s="199" t="str">
        <f t="shared" si="3478"/>
        <v>CS$16</v>
      </c>
      <c r="CT2084" s="199" t="str">
        <f t="shared" si="3478"/>
        <v>CT$16</v>
      </c>
      <c r="CU2084" s="199" t="str">
        <f t="shared" si="3478"/>
        <v>CU$16</v>
      </c>
      <c r="CV2084" s="199" t="str">
        <f t="shared" si="3478"/>
        <v>CV$16</v>
      </c>
      <c r="CW2084" s="199" t="str">
        <f t="shared" si="3478"/>
        <v>CW$16</v>
      </c>
      <c r="CX2084" s="199" t="str">
        <f t="shared" si="3478"/>
        <v>CX$16</v>
      </c>
      <c r="CY2084" s="199" t="str">
        <f t="shared" si="3478"/>
        <v>CY$16</v>
      </c>
      <c r="CZ2084" s="199" t="str">
        <f t="shared" si="3478"/>
        <v>CZ$16</v>
      </c>
      <c r="DA2084" s="199" t="str">
        <f t="shared" si="3478"/>
        <v>DA$16</v>
      </c>
      <c r="DB2084" s="199" t="str">
        <f t="shared" si="3478"/>
        <v>DB$16</v>
      </c>
      <c r="DC2084" s="199" t="str">
        <f t="shared" si="3478"/>
        <v>DC$16</v>
      </c>
      <c r="DD2084" s="199" t="str">
        <f t="shared" si="3478"/>
        <v>DD$16</v>
      </c>
      <c r="DE2084" s="199" t="str">
        <f t="shared" si="3478"/>
        <v>DE$16</v>
      </c>
      <c r="DF2084" s="199" t="str">
        <f t="shared" si="3478"/>
        <v>DF$16</v>
      </c>
      <c r="DG2084" s="199" t="str">
        <f t="shared" si="3478"/>
        <v>DG$16</v>
      </c>
      <c r="DH2084" s="199" t="str">
        <f t="shared" si="3478"/>
        <v>DH$16</v>
      </c>
      <c r="DI2084" s="199" t="str">
        <f t="shared" si="3478"/>
        <v>DI$16</v>
      </c>
      <c r="DJ2084" s="199" t="str">
        <f t="shared" si="3478"/>
        <v>DJ$16</v>
      </c>
      <c r="DK2084" s="199" t="str">
        <f t="shared" si="3478"/>
        <v>DK$16</v>
      </c>
      <c r="DL2084" s="199" t="str">
        <f t="shared" si="3478"/>
        <v>DL$16</v>
      </c>
    </row>
    <row r="2085" spans="1:116" x14ac:dyDescent="0.4">
      <c r="A2085" s="174"/>
      <c r="E2085" s="8"/>
      <c r="G2085" s="175" t="s">
        <v>462</v>
      </c>
      <c r="H2085" s="200"/>
      <c r="I2085" s="201"/>
      <c r="J2085" s="201"/>
      <c r="K2085" s="202"/>
      <c r="L2085" s="202"/>
      <c r="M2085" s="202"/>
      <c r="N2085" s="202"/>
      <c r="O2085" s="202"/>
      <c r="P2085" s="202"/>
      <c r="R2085" s="202"/>
      <c r="S2085" s="199" t="str">
        <f t="shared" ref="S2085:CD2085" si="3479">S$21</f>
        <v>S$17</v>
      </c>
      <c r="T2085" s="199" t="str">
        <f t="shared" si="3479"/>
        <v>T$17</v>
      </c>
      <c r="U2085" s="199" t="str">
        <f t="shared" si="3479"/>
        <v>U$17</v>
      </c>
      <c r="V2085" s="199" t="str">
        <f t="shared" si="3479"/>
        <v>V$17</v>
      </c>
      <c r="W2085" s="199" t="str">
        <f t="shared" si="3479"/>
        <v>W$17</v>
      </c>
      <c r="X2085" s="199" t="str">
        <f t="shared" si="3479"/>
        <v>X$17</v>
      </c>
      <c r="Y2085" s="199" t="str">
        <f t="shared" si="3479"/>
        <v>Y$17</v>
      </c>
      <c r="Z2085" s="199" t="str">
        <f t="shared" si="3479"/>
        <v>Z$17</v>
      </c>
      <c r="AA2085" s="199" t="str">
        <f t="shared" si="3479"/>
        <v>AA$17</v>
      </c>
      <c r="AB2085" s="199" t="str">
        <f t="shared" si="3479"/>
        <v>AB$17</v>
      </c>
      <c r="AC2085" s="199" t="str">
        <f t="shared" si="3479"/>
        <v>AC$17</v>
      </c>
      <c r="AD2085" s="199" t="str">
        <f t="shared" si="3479"/>
        <v>AD$17</v>
      </c>
      <c r="AE2085" s="199" t="str">
        <f t="shared" si="3479"/>
        <v>AE$17</v>
      </c>
      <c r="AF2085" s="199" t="str">
        <f t="shared" si="3479"/>
        <v>AF$17</v>
      </c>
      <c r="AG2085" s="199" t="str">
        <f t="shared" si="3479"/>
        <v>AG$17</v>
      </c>
      <c r="AH2085" s="199" t="str">
        <f t="shared" si="3479"/>
        <v>AH$17</v>
      </c>
      <c r="AI2085" s="199" t="str">
        <f t="shared" si="3479"/>
        <v>AI$17</v>
      </c>
      <c r="AJ2085" s="199" t="str">
        <f t="shared" si="3479"/>
        <v>AJ$17</v>
      </c>
      <c r="AK2085" s="199" t="str">
        <f t="shared" si="3479"/>
        <v>AK$17</v>
      </c>
      <c r="AL2085" s="199" t="str">
        <f t="shared" si="3479"/>
        <v>AL$17</v>
      </c>
      <c r="AM2085" s="199" t="str">
        <f t="shared" si="3479"/>
        <v>AM$17</v>
      </c>
      <c r="AN2085" s="199" t="str">
        <f t="shared" si="3479"/>
        <v>AN$17</v>
      </c>
      <c r="AO2085" s="199" t="str">
        <f t="shared" si="3479"/>
        <v>AO$17</v>
      </c>
      <c r="AP2085" s="199" t="str">
        <f t="shared" si="3479"/>
        <v>AP$17</v>
      </c>
      <c r="AQ2085" s="199" t="str">
        <f t="shared" si="3479"/>
        <v>AQ$17</v>
      </c>
      <c r="AR2085" s="199" t="str">
        <f t="shared" si="3479"/>
        <v>AR$17</v>
      </c>
      <c r="AS2085" s="199" t="str">
        <f t="shared" si="3479"/>
        <v>AS$17</v>
      </c>
      <c r="AT2085" s="199" t="str">
        <f t="shared" si="3479"/>
        <v>AT$17</v>
      </c>
      <c r="AU2085" s="199" t="str">
        <f t="shared" si="3479"/>
        <v>AU$17</v>
      </c>
      <c r="AV2085" s="199" t="str">
        <f t="shared" si="3479"/>
        <v>AV$17</v>
      </c>
      <c r="AW2085" s="199" t="str">
        <f t="shared" si="3479"/>
        <v>AW$17</v>
      </c>
      <c r="AX2085" s="199" t="str">
        <f t="shared" si="3479"/>
        <v>AX$17</v>
      </c>
      <c r="AY2085" s="199" t="str">
        <f t="shared" si="3479"/>
        <v>AY$17</v>
      </c>
      <c r="AZ2085" s="199" t="str">
        <f t="shared" si="3479"/>
        <v>AZ$17</v>
      </c>
      <c r="BA2085" s="199" t="str">
        <f t="shared" si="3479"/>
        <v>BA$17</v>
      </c>
      <c r="BB2085" s="199" t="str">
        <f t="shared" si="3479"/>
        <v>BB$17</v>
      </c>
      <c r="BC2085" s="199" t="str">
        <f t="shared" si="3479"/>
        <v>BC$17</v>
      </c>
      <c r="BD2085" s="199" t="str">
        <f t="shared" si="3479"/>
        <v>BD$17</v>
      </c>
      <c r="BE2085" s="199" t="str">
        <f t="shared" si="3479"/>
        <v>BE$17</v>
      </c>
      <c r="BF2085" s="199" t="str">
        <f t="shared" si="3479"/>
        <v>BF$17</v>
      </c>
      <c r="BG2085" s="199" t="str">
        <f t="shared" si="3479"/>
        <v>BG$17</v>
      </c>
      <c r="BH2085" s="199" t="str">
        <f t="shared" si="3479"/>
        <v>BH$17</v>
      </c>
      <c r="BI2085" s="199" t="str">
        <f t="shared" si="3479"/>
        <v>BI$17</v>
      </c>
      <c r="BJ2085" s="199" t="str">
        <f t="shared" si="3479"/>
        <v>BJ$17</v>
      </c>
      <c r="BK2085" s="199" t="str">
        <f t="shared" si="3479"/>
        <v>BK$17</v>
      </c>
      <c r="BL2085" s="199" t="str">
        <f t="shared" si="3479"/>
        <v>BL$17</v>
      </c>
      <c r="BM2085" s="199" t="str">
        <f t="shared" si="3479"/>
        <v>BM$17</v>
      </c>
      <c r="BN2085" s="199" t="str">
        <f t="shared" si="3479"/>
        <v>BN$17</v>
      </c>
      <c r="BO2085" s="199" t="str">
        <f t="shared" si="3479"/>
        <v>BO$17</v>
      </c>
      <c r="BP2085" s="199" t="str">
        <f t="shared" si="3479"/>
        <v>BP$17</v>
      </c>
      <c r="BQ2085" s="199" t="str">
        <f t="shared" si="3479"/>
        <v>BQ$17</v>
      </c>
      <c r="BR2085" s="199" t="str">
        <f t="shared" si="3479"/>
        <v>BR$17</v>
      </c>
      <c r="BS2085" s="199" t="str">
        <f t="shared" si="3479"/>
        <v>BS$17</v>
      </c>
      <c r="BT2085" s="199" t="str">
        <f t="shared" si="3479"/>
        <v>BT$17</v>
      </c>
      <c r="BU2085" s="199" t="str">
        <f t="shared" si="3479"/>
        <v>BU$17</v>
      </c>
      <c r="BV2085" s="199" t="str">
        <f t="shared" si="3479"/>
        <v>BV$17</v>
      </c>
      <c r="BW2085" s="199" t="str">
        <f t="shared" si="3479"/>
        <v>BW$17</v>
      </c>
      <c r="BX2085" s="199" t="str">
        <f t="shared" si="3479"/>
        <v>BX$17</v>
      </c>
      <c r="BY2085" s="199" t="str">
        <f t="shared" si="3479"/>
        <v>BY$17</v>
      </c>
      <c r="BZ2085" s="199" t="str">
        <f t="shared" si="3479"/>
        <v>BZ$17</v>
      </c>
      <c r="CA2085" s="199" t="str">
        <f t="shared" si="3479"/>
        <v>CA$17</v>
      </c>
      <c r="CB2085" s="199" t="str">
        <f t="shared" si="3479"/>
        <v>CB$17</v>
      </c>
      <c r="CC2085" s="199" t="str">
        <f t="shared" si="3479"/>
        <v>CC$17</v>
      </c>
      <c r="CD2085" s="199" t="str">
        <f t="shared" si="3479"/>
        <v>CD$17</v>
      </c>
      <c r="CE2085" s="199" t="str">
        <f t="shared" ref="CE2085:CL2085" si="3480">CE$21</f>
        <v>CE$17</v>
      </c>
      <c r="CF2085" s="199" t="str">
        <f t="shared" si="3480"/>
        <v>CF$17</v>
      </c>
      <c r="CG2085" s="199" t="str">
        <f t="shared" si="3480"/>
        <v>CG$17</v>
      </c>
      <c r="CH2085" s="199" t="str">
        <f t="shared" si="3480"/>
        <v>CH$17</v>
      </c>
      <c r="CI2085" s="199" t="str">
        <f t="shared" si="3480"/>
        <v>CI$17</v>
      </c>
      <c r="CJ2085" s="199" t="str">
        <f t="shared" si="3480"/>
        <v>CJ$17</v>
      </c>
      <c r="CK2085" s="199" t="str">
        <f t="shared" si="3480"/>
        <v>CK$17</v>
      </c>
      <c r="CL2085" s="199" t="str">
        <f t="shared" si="3480"/>
        <v>CL$17</v>
      </c>
      <c r="CN2085" s="201"/>
      <c r="CO2085" s="199" t="str">
        <f t="shared" ref="CO2085:DL2085" si="3481">CO$21</f>
        <v>CO$17</v>
      </c>
      <c r="CP2085" s="199" t="str">
        <f t="shared" si="3481"/>
        <v>CP$17</v>
      </c>
      <c r="CQ2085" s="199" t="str">
        <f t="shared" si="3481"/>
        <v>CQ$17</v>
      </c>
      <c r="CR2085" s="199" t="str">
        <f t="shared" si="3481"/>
        <v>CR$17</v>
      </c>
      <c r="CS2085" s="199" t="str">
        <f t="shared" si="3481"/>
        <v>CS$17</v>
      </c>
      <c r="CT2085" s="199" t="str">
        <f t="shared" si="3481"/>
        <v>CT$17</v>
      </c>
      <c r="CU2085" s="199" t="str">
        <f t="shared" si="3481"/>
        <v>CU$17</v>
      </c>
      <c r="CV2085" s="199" t="str">
        <f t="shared" si="3481"/>
        <v>CV$17</v>
      </c>
      <c r="CW2085" s="199" t="str">
        <f t="shared" si="3481"/>
        <v>CW$17</v>
      </c>
      <c r="CX2085" s="199" t="str">
        <f t="shared" si="3481"/>
        <v>CX$17</v>
      </c>
      <c r="CY2085" s="199" t="str">
        <f t="shared" si="3481"/>
        <v>CY$17</v>
      </c>
      <c r="CZ2085" s="199" t="str">
        <f t="shared" si="3481"/>
        <v>CZ$17</v>
      </c>
      <c r="DA2085" s="199" t="str">
        <f t="shared" si="3481"/>
        <v>DA$17</v>
      </c>
      <c r="DB2085" s="199" t="str">
        <f t="shared" si="3481"/>
        <v>DB$17</v>
      </c>
      <c r="DC2085" s="199" t="str">
        <f t="shared" si="3481"/>
        <v>DC$17</v>
      </c>
      <c r="DD2085" s="199" t="str">
        <f t="shared" si="3481"/>
        <v>DD$17</v>
      </c>
      <c r="DE2085" s="199" t="str">
        <f t="shared" si="3481"/>
        <v>DE$17</v>
      </c>
      <c r="DF2085" s="199" t="str">
        <f t="shared" si="3481"/>
        <v>DF$17</v>
      </c>
      <c r="DG2085" s="199" t="str">
        <f t="shared" si="3481"/>
        <v>DG$17</v>
      </c>
      <c r="DH2085" s="199" t="str">
        <f t="shared" si="3481"/>
        <v>DH$17</v>
      </c>
      <c r="DI2085" s="199" t="str">
        <f t="shared" si="3481"/>
        <v>DI$17</v>
      </c>
      <c r="DJ2085" s="199" t="str">
        <f t="shared" si="3481"/>
        <v>DJ$17</v>
      </c>
      <c r="DK2085" s="199" t="str">
        <f t="shared" si="3481"/>
        <v>DK$17</v>
      </c>
      <c r="DL2085" s="199" t="str">
        <f t="shared" si="3481"/>
        <v>DL$17</v>
      </c>
    </row>
    <row r="2086" spans="1:116" x14ac:dyDescent="0.4">
      <c r="A2086" s="174"/>
      <c r="E2086" s="8"/>
      <c r="G2086" s="175" t="s">
        <v>491</v>
      </c>
      <c r="H2086" s="200"/>
      <c r="I2086" s="201"/>
      <c r="J2086" s="201"/>
      <c r="K2086" s="202"/>
      <c r="L2086" s="202"/>
      <c r="M2086" s="202"/>
      <c r="N2086" s="202"/>
      <c r="O2086" s="202"/>
      <c r="P2086" s="202"/>
      <c r="R2086" s="202"/>
      <c r="S2086" s="190"/>
      <c r="T2086" s="190"/>
      <c r="U2086" s="190"/>
      <c r="V2086" s="190"/>
      <c r="W2086" s="190"/>
      <c r="X2086" s="190"/>
      <c r="Y2086" s="190"/>
      <c r="Z2086" s="190"/>
      <c r="AA2086" s="190"/>
      <c r="AB2086" s="190"/>
      <c r="AC2086" s="190"/>
      <c r="AD2086" s="190"/>
      <c r="AE2086" s="190"/>
      <c r="AF2086" s="190"/>
      <c r="AG2086" s="190"/>
      <c r="AH2086" s="190"/>
      <c r="AI2086" s="190"/>
      <c r="AJ2086" s="190"/>
      <c r="AK2086" s="190"/>
      <c r="AL2086" s="190"/>
      <c r="AM2086" s="190"/>
      <c r="AN2086" s="190"/>
      <c r="AO2086" s="190"/>
      <c r="AP2086" s="190"/>
      <c r="AQ2086" s="190"/>
      <c r="AR2086" s="190"/>
      <c r="AS2086" s="190"/>
      <c r="AT2086" s="190"/>
      <c r="AU2086" s="190"/>
      <c r="AV2086" s="190"/>
      <c r="AW2086" s="190"/>
      <c r="AX2086" s="190"/>
      <c r="AY2086" s="190"/>
      <c r="AZ2086" s="190"/>
      <c r="BA2086" s="190"/>
      <c r="BB2086" s="190"/>
      <c r="BC2086" s="190"/>
      <c r="BD2086" s="190"/>
      <c r="BE2086" s="190"/>
      <c r="BF2086" s="190"/>
      <c r="BG2086" s="190"/>
      <c r="BH2086" s="190"/>
      <c r="BI2086" s="190"/>
      <c r="BJ2086" s="190"/>
      <c r="BK2086" s="190"/>
      <c r="BL2086" s="190"/>
      <c r="BM2086" s="190"/>
      <c r="BN2086" s="190"/>
      <c r="BO2086" s="190"/>
      <c r="BP2086" s="190"/>
      <c r="BQ2086" s="190"/>
      <c r="BR2086" s="190"/>
      <c r="BS2086" s="190"/>
      <c r="BT2086" s="190"/>
      <c r="BU2086" s="190"/>
      <c r="BV2086" s="190"/>
      <c r="BW2086" s="190"/>
      <c r="BX2086" s="190"/>
      <c r="BY2086" s="190"/>
      <c r="BZ2086" s="190"/>
      <c r="CA2086" s="190"/>
      <c r="CB2086" s="190"/>
      <c r="CC2086" s="190"/>
      <c r="CD2086" s="190"/>
      <c r="CE2086" s="190"/>
      <c r="CF2086" s="190"/>
      <c r="CG2086" s="190"/>
      <c r="CH2086" s="190"/>
      <c r="CI2086" s="190"/>
      <c r="CJ2086" s="190"/>
      <c r="CK2086" s="190"/>
      <c r="CL2086" s="190"/>
      <c r="CN2086" s="201"/>
      <c r="CO2086" s="190"/>
      <c r="CP2086" s="190"/>
      <c r="CQ2086" s="190"/>
      <c r="CR2086" s="190"/>
      <c r="CS2086" s="190"/>
      <c r="CT2086" s="190"/>
      <c r="CU2086" s="190"/>
      <c r="CV2086" s="190"/>
      <c r="CW2086" s="190"/>
      <c r="CX2086" s="190"/>
      <c r="CY2086" s="190"/>
      <c r="CZ2086" s="190"/>
      <c r="DA2086" s="190"/>
      <c r="DB2086" s="190"/>
      <c r="DC2086" s="190"/>
      <c r="DD2086" s="190"/>
      <c r="DE2086" s="190"/>
      <c r="DF2086" s="190"/>
      <c r="DG2086" s="190"/>
      <c r="DH2086" s="190"/>
      <c r="DI2086" s="190"/>
      <c r="DJ2086" s="190"/>
      <c r="DK2086" s="190"/>
      <c r="DL2086" s="190"/>
    </row>
    <row r="2087" spans="1:116" x14ac:dyDescent="0.4">
      <c r="A2087" s="174"/>
      <c r="E2087" s="8"/>
      <c r="G2087" s="175" t="s">
        <v>505</v>
      </c>
      <c r="H2087" s="200"/>
      <c r="I2087" s="201"/>
      <c r="J2087" s="201"/>
      <c r="K2087" s="202"/>
      <c r="L2087" s="202"/>
      <c r="M2087" s="202"/>
      <c r="N2087" s="202"/>
      <c r="O2087" s="202"/>
      <c r="P2087" s="202"/>
      <c r="R2087" s="202"/>
      <c r="S2087" s="190"/>
      <c r="T2087" s="190"/>
      <c r="U2087" s="190"/>
      <c r="V2087" s="190"/>
      <c r="W2087" s="190"/>
      <c r="X2087" s="190"/>
      <c r="Y2087" s="190"/>
      <c r="Z2087" s="190"/>
      <c r="AA2087" s="190"/>
      <c r="AB2087" s="190"/>
      <c r="AC2087" s="190"/>
      <c r="AD2087" s="190"/>
      <c r="AE2087" s="190"/>
      <c r="AF2087" s="190"/>
      <c r="AG2087" s="190"/>
      <c r="AH2087" s="190"/>
      <c r="AI2087" s="190"/>
      <c r="AJ2087" s="190"/>
      <c r="AK2087" s="190"/>
      <c r="AL2087" s="190"/>
      <c r="AM2087" s="190"/>
      <c r="AN2087" s="190"/>
      <c r="AO2087" s="190"/>
      <c r="AP2087" s="190"/>
      <c r="AQ2087" s="190"/>
      <c r="AR2087" s="190"/>
      <c r="AS2087" s="190"/>
      <c r="AT2087" s="190"/>
      <c r="AU2087" s="190"/>
      <c r="AV2087" s="190"/>
      <c r="AW2087" s="190"/>
      <c r="AX2087" s="190"/>
      <c r="AY2087" s="190"/>
      <c r="AZ2087" s="190"/>
      <c r="BA2087" s="190"/>
      <c r="BB2087" s="190"/>
      <c r="BC2087" s="190"/>
      <c r="BD2087" s="190"/>
      <c r="BE2087" s="190"/>
      <c r="BF2087" s="190"/>
      <c r="BG2087" s="190"/>
      <c r="BH2087" s="190"/>
      <c r="BI2087" s="190"/>
      <c r="BJ2087" s="190"/>
      <c r="BK2087" s="190"/>
      <c r="BL2087" s="190"/>
      <c r="BM2087" s="190"/>
      <c r="BN2087" s="190"/>
      <c r="BO2087" s="190"/>
      <c r="BP2087" s="190"/>
      <c r="BQ2087" s="190"/>
      <c r="BR2087" s="190"/>
      <c r="BS2087" s="190"/>
      <c r="BT2087" s="190"/>
      <c r="BU2087" s="190"/>
      <c r="BV2087" s="190"/>
      <c r="BW2087" s="190"/>
      <c r="BX2087" s="190"/>
      <c r="BY2087" s="190"/>
      <c r="BZ2087" s="190"/>
      <c r="CA2087" s="190"/>
      <c r="CB2087" s="190"/>
      <c r="CC2087" s="190"/>
      <c r="CD2087" s="190"/>
      <c r="CE2087" s="190"/>
      <c r="CF2087" s="190"/>
      <c r="CG2087" s="190"/>
      <c r="CH2087" s="190"/>
      <c r="CI2087" s="190"/>
      <c r="CJ2087" s="190"/>
      <c r="CK2087" s="190"/>
      <c r="CL2087" s="190"/>
      <c r="CN2087" s="201"/>
      <c r="CO2087" s="190"/>
      <c r="CP2087" s="190"/>
      <c r="CQ2087" s="190"/>
      <c r="CR2087" s="190"/>
      <c r="CS2087" s="190"/>
      <c r="CT2087" s="190"/>
      <c r="CU2087" s="190"/>
      <c r="CV2087" s="190"/>
      <c r="CW2087" s="190"/>
      <c r="CX2087" s="190"/>
      <c r="CY2087" s="190"/>
      <c r="CZ2087" s="190"/>
      <c r="DA2087" s="190"/>
      <c r="DB2087" s="190"/>
      <c r="DC2087" s="190"/>
      <c r="DD2087" s="190"/>
      <c r="DE2087" s="190"/>
      <c r="DF2087" s="190"/>
      <c r="DG2087" s="190"/>
      <c r="DH2087" s="190"/>
      <c r="DI2087" s="190"/>
      <c r="DJ2087" s="190"/>
      <c r="DK2087" s="190"/>
      <c r="DL2087" s="190"/>
    </row>
    <row r="2088" spans="1:116" x14ac:dyDescent="0.4">
      <c r="A2088" s="174"/>
      <c r="E2088" s="8"/>
      <c r="G2088" s="175" t="s">
        <v>463</v>
      </c>
      <c r="H2088" s="200"/>
      <c r="I2088" s="201"/>
      <c r="J2088" s="201"/>
      <c r="K2088" s="202"/>
      <c r="L2088" s="202"/>
      <c r="M2088" s="202"/>
      <c r="N2088" s="202"/>
      <c r="O2088" s="202"/>
      <c r="P2088" s="202"/>
      <c r="R2088" s="202"/>
      <c r="S2088" s="190" t="str">
        <f t="shared" ref="S2088:CD2088" si="3482">S$22</f>
        <v>S$18</v>
      </c>
      <c r="T2088" s="190" t="str">
        <f t="shared" si="3482"/>
        <v>T$18</v>
      </c>
      <c r="U2088" s="190" t="str">
        <f t="shared" si="3482"/>
        <v>U$18</v>
      </c>
      <c r="V2088" s="190" t="str">
        <f t="shared" si="3482"/>
        <v>V$18</v>
      </c>
      <c r="W2088" s="190" t="str">
        <f t="shared" si="3482"/>
        <v>W$18</v>
      </c>
      <c r="X2088" s="190" t="str">
        <f t="shared" si="3482"/>
        <v>X$18</v>
      </c>
      <c r="Y2088" s="190" t="str">
        <f t="shared" si="3482"/>
        <v>Y$18</v>
      </c>
      <c r="Z2088" s="190" t="str">
        <f t="shared" si="3482"/>
        <v>Z$18</v>
      </c>
      <c r="AA2088" s="190" t="str">
        <f t="shared" si="3482"/>
        <v>AA$18</v>
      </c>
      <c r="AB2088" s="190" t="str">
        <f t="shared" si="3482"/>
        <v>AB$18</v>
      </c>
      <c r="AC2088" s="190" t="str">
        <f t="shared" si="3482"/>
        <v>AC$18</v>
      </c>
      <c r="AD2088" s="190" t="str">
        <f t="shared" si="3482"/>
        <v>AD$18</v>
      </c>
      <c r="AE2088" s="190" t="str">
        <f t="shared" si="3482"/>
        <v>AE$18</v>
      </c>
      <c r="AF2088" s="190" t="str">
        <f t="shared" si="3482"/>
        <v>AF$18</v>
      </c>
      <c r="AG2088" s="190" t="str">
        <f t="shared" si="3482"/>
        <v>AG$18</v>
      </c>
      <c r="AH2088" s="190" t="str">
        <f t="shared" si="3482"/>
        <v>AH$18</v>
      </c>
      <c r="AI2088" s="190" t="str">
        <f t="shared" si="3482"/>
        <v>AI$18</v>
      </c>
      <c r="AJ2088" s="190" t="str">
        <f t="shared" si="3482"/>
        <v>AJ$18</v>
      </c>
      <c r="AK2088" s="190" t="str">
        <f t="shared" si="3482"/>
        <v>AK$18</v>
      </c>
      <c r="AL2088" s="190" t="str">
        <f t="shared" si="3482"/>
        <v>AL$18</v>
      </c>
      <c r="AM2088" s="190" t="str">
        <f t="shared" si="3482"/>
        <v>AM$18</v>
      </c>
      <c r="AN2088" s="190" t="str">
        <f t="shared" si="3482"/>
        <v>AN$18</v>
      </c>
      <c r="AO2088" s="190" t="str">
        <f t="shared" si="3482"/>
        <v>AO$18</v>
      </c>
      <c r="AP2088" s="190" t="str">
        <f t="shared" si="3482"/>
        <v>AP$18</v>
      </c>
      <c r="AQ2088" s="190" t="str">
        <f t="shared" si="3482"/>
        <v>AQ$18</v>
      </c>
      <c r="AR2088" s="190" t="str">
        <f t="shared" si="3482"/>
        <v>AR$18</v>
      </c>
      <c r="AS2088" s="190" t="str">
        <f t="shared" si="3482"/>
        <v>AS$18</v>
      </c>
      <c r="AT2088" s="190" t="str">
        <f t="shared" si="3482"/>
        <v>AT$18</v>
      </c>
      <c r="AU2088" s="190" t="str">
        <f t="shared" si="3482"/>
        <v>AU$18</v>
      </c>
      <c r="AV2088" s="190" t="str">
        <f t="shared" si="3482"/>
        <v>AV$18</v>
      </c>
      <c r="AW2088" s="190" t="str">
        <f t="shared" si="3482"/>
        <v>AW$18</v>
      </c>
      <c r="AX2088" s="190" t="str">
        <f t="shared" si="3482"/>
        <v>AX$18</v>
      </c>
      <c r="AY2088" s="190" t="str">
        <f t="shared" si="3482"/>
        <v>AY$18</v>
      </c>
      <c r="AZ2088" s="190" t="str">
        <f t="shared" si="3482"/>
        <v>AZ$18</v>
      </c>
      <c r="BA2088" s="190" t="str">
        <f t="shared" si="3482"/>
        <v>BA$18</v>
      </c>
      <c r="BB2088" s="190" t="str">
        <f t="shared" si="3482"/>
        <v>BB$18</v>
      </c>
      <c r="BC2088" s="190" t="str">
        <f t="shared" si="3482"/>
        <v>BC$18</v>
      </c>
      <c r="BD2088" s="190" t="str">
        <f t="shared" si="3482"/>
        <v>BD$18</v>
      </c>
      <c r="BE2088" s="190" t="str">
        <f t="shared" si="3482"/>
        <v>BE$18</v>
      </c>
      <c r="BF2088" s="190" t="str">
        <f t="shared" si="3482"/>
        <v>BF$18</v>
      </c>
      <c r="BG2088" s="190" t="str">
        <f t="shared" si="3482"/>
        <v>BG$18</v>
      </c>
      <c r="BH2088" s="190" t="str">
        <f t="shared" si="3482"/>
        <v>BH$18</v>
      </c>
      <c r="BI2088" s="190" t="str">
        <f t="shared" si="3482"/>
        <v>BI$18</v>
      </c>
      <c r="BJ2088" s="190" t="str">
        <f t="shared" si="3482"/>
        <v>BJ$18</v>
      </c>
      <c r="BK2088" s="190" t="str">
        <f t="shared" si="3482"/>
        <v>BK$18</v>
      </c>
      <c r="BL2088" s="190" t="str">
        <f t="shared" si="3482"/>
        <v>BL$18</v>
      </c>
      <c r="BM2088" s="190" t="str">
        <f t="shared" si="3482"/>
        <v>BM$18</v>
      </c>
      <c r="BN2088" s="190" t="str">
        <f t="shared" si="3482"/>
        <v>BN$18</v>
      </c>
      <c r="BO2088" s="190" t="str">
        <f t="shared" si="3482"/>
        <v>BO$18</v>
      </c>
      <c r="BP2088" s="190" t="str">
        <f t="shared" si="3482"/>
        <v>BP$18</v>
      </c>
      <c r="BQ2088" s="190" t="str">
        <f t="shared" si="3482"/>
        <v>BQ$18</v>
      </c>
      <c r="BR2088" s="190" t="str">
        <f t="shared" si="3482"/>
        <v>BR$18</v>
      </c>
      <c r="BS2088" s="190" t="str">
        <f t="shared" si="3482"/>
        <v>BS$18</v>
      </c>
      <c r="BT2088" s="190" t="str">
        <f t="shared" si="3482"/>
        <v>BT$18</v>
      </c>
      <c r="BU2088" s="190" t="str">
        <f t="shared" si="3482"/>
        <v>BU$18</v>
      </c>
      <c r="BV2088" s="190" t="str">
        <f t="shared" si="3482"/>
        <v>BV$18</v>
      </c>
      <c r="BW2088" s="190" t="str">
        <f t="shared" si="3482"/>
        <v>BW$18</v>
      </c>
      <c r="BX2088" s="190" t="str">
        <f t="shared" si="3482"/>
        <v>BX$18</v>
      </c>
      <c r="BY2088" s="190" t="str">
        <f t="shared" si="3482"/>
        <v>BY$18</v>
      </c>
      <c r="BZ2088" s="190" t="str">
        <f t="shared" si="3482"/>
        <v>BZ$18</v>
      </c>
      <c r="CA2088" s="190" t="str">
        <f t="shared" si="3482"/>
        <v>CA$18</v>
      </c>
      <c r="CB2088" s="190" t="str">
        <f t="shared" si="3482"/>
        <v>CB$18</v>
      </c>
      <c r="CC2088" s="190" t="str">
        <f t="shared" si="3482"/>
        <v>CC$18</v>
      </c>
      <c r="CD2088" s="190" t="str">
        <f t="shared" si="3482"/>
        <v>CD$18</v>
      </c>
      <c r="CE2088" s="190" t="str">
        <f t="shared" ref="CE2088:CL2088" si="3483">CE$22</f>
        <v>CE$18</v>
      </c>
      <c r="CF2088" s="190" t="str">
        <f t="shared" si="3483"/>
        <v>CF$18</v>
      </c>
      <c r="CG2088" s="190" t="str">
        <f t="shared" si="3483"/>
        <v>CG$18</v>
      </c>
      <c r="CH2088" s="190" t="str">
        <f t="shared" si="3483"/>
        <v>CH$18</v>
      </c>
      <c r="CI2088" s="190" t="str">
        <f t="shared" si="3483"/>
        <v>CI$18</v>
      </c>
      <c r="CJ2088" s="190" t="str">
        <f t="shared" si="3483"/>
        <v>CJ$18</v>
      </c>
      <c r="CK2088" s="190" t="str">
        <f t="shared" si="3483"/>
        <v>CK$18</v>
      </c>
      <c r="CL2088" s="190" t="str">
        <f t="shared" si="3483"/>
        <v>CL$18</v>
      </c>
      <c r="CN2088" s="201"/>
      <c r="CO2088" s="190" t="str">
        <f t="shared" ref="CO2088:DL2088" si="3484">CO$22</f>
        <v>CO$18</v>
      </c>
      <c r="CP2088" s="190" t="str">
        <f t="shared" si="3484"/>
        <v>CP$18</v>
      </c>
      <c r="CQ2088" s="190" t="str">
        <f t="shared" si="3484"/>
        <v>CQ$18</v>
      </c>
      <c r="CR2088" s="190" t="str">
        <f t="shared" si="3484"/>
        <v>CR$18</v>
      </c>
      <c r="CS2088" s="190" t="str">
        <f t="shared" si="3484"/>
        <v>CS$18</v>
      </c>
      <c r="CT2088" s="190" t="str">
        <f t="shared" si="3484"/>
        <v>CT$18</v>
      </c>
      <c r="CU2088" s="190" t="str">
        <f t="shared" si="3484"/>
        <v>CU$18</v>
      </c>
      <c r="CV2088" s="190" t="str">
        <f t="shared" si="3484"/>
        <v>CV$18</v>
      </c>
      <c r="CW2088" s="190" t="str">
        <f t="shared" si="3484"/>
        <v>CW$18</v>
      </c>
      <c r="CX2088" s="190" t="str">
        <f t="shared" si="3484"/>
        <v>CX$18</v>
      </c>
      <c r="CY2088" s="190" t="str">
        <f t="shared" si="3484"/>
        <v>CY$18</v>
      </c>
      <c r="CZ2088" s="190" t="str">
        <f t="shared" si="3484"/>
        <v>CZ$18</v>
      </c>
      <c r="DA2088" s="190" t="str">
        <f t="shared" si="3484"/>
        <v>DA$18</v>
      </c>
      <c r="DB2088" s="190" t="str">
        <f t="shared" si="3484"/>
        <v>DB$18</v>
      </c>
      <c r="DC2088" s="190" t="str">
        <f t="shared" si="3484"/>
        <v>DC$18</v>
      </c>
      <c r="DD2088" s="190" t="str">
        <f t="shared" si="3484"/>
        <v>DD$18</v>
      </c>
      <c r="DE2088" s="190" t="str">
        <f t="shared" si="3484"/>
        <v>DE$18</v>
      </c>
      <c r="DF2088" s="190" t="str">
        <f t="shared" si="3484"/>
        <v>DF$18</v>
      </c>
      <c r="DG2088" s="190" t="str">
        <f t="shared" si="3484"/>
        <v>DG$18</v>
      </c>
      <c r="DH2088" s="190" t="str">
        <f t="shared" si="3484"/>
        <v>DH$18</v>
      </c>
      <c r="DI2088" s="190" t="str">
        <f t="shared" si="3484"/>
        <v>DI$18</v>
      </c>
      <c r="DJ2088" s="190" t="str">
        <f t="shared" si="3484"/>
        <v>DJ$18</v>
      </c>
      <c r="DK2088" s="190" t="str">
        <f t="shared" si="3484"/>
        <v>DK$18</v>
      </c>
      <c r="DL2088" s="190" t="str">
        <f t="shared" si="3484"/>
        <v>DL$18</v>
      </c>
    </row>
    <row r="2089" spans="1:116" x14ac:dyDescent="0.4">
      <c r="A2089" s="174"/>
      <c r="E2089" s="8"/>
      <c r="G2089" s="175" t="s">
        <v>464</v>
      </c>
      <c r="H2089" s="200"/>
      <c r="I2089" s="201"/>
      <c r="J2089" s="201"/>
      <c r="K2089" s="202"/>
      <c r="L2089" s="202"/>
      <c r="M2089" s="202"/>
      <c r="N2089" s="202"/>
      <c r="O2089" s="202"/>
      <c r="P2089" s="202"/>
      <c r="R2089" s="202"/>
      <c r="S2089" s="190" t="str">
        <f t="shared" ref="S2089:CD2089" si="3485">S$23</f>
        <v>S$19</v>
      </c>
      <c r="T2089" s="190" t="str">
        <f t="shared" si="3485"/>
        <v>T$19</v>
      </c>
      <c r="U2089" s="190" t="str">
        <f t="shared" si="3485"/>
        <v>U$19</v>
      </c>
      <c r="V2089" s="190" t="str">
        <f t="shared" si="3485"/>
        <v>V$19</v>
      </c>
      <c r="W2089" s="190" t="str">
        <f t="shared" si="3485"/>
        <v>W$19</v>
      </c>
      <c r="X2089" s="190" t="str">
        <f t="shared" si="3485"/>
        <v>X$19</v>
      </c>
      <c r="Y2089" s="190" t="str">
        <f t="shared" si="3485"/>
        <v>Y$19</v>
      </c>
      <c r="Z2089" s="190" t="str">
        <f t="shared" si="3485"/>
        <v>Z$19</v>
      </c>
      <c r="AA2089" s="190" t="str">
        <f t="shared" si="3485"/>
        <v>AA$19</v>
      </c>
      <c r="AB2089" s="190" t="str">
        <f t="shared" si="3485"/>
        <v>AB$19</v>
      </c>
      <c r="AC2089" s="190" t="str">
        <f t="shared" si="3485"/>
        <v>AC$19</v>
      </c>
      <c r="AD2089" s="190" t="str">
        <f t="shared" si="3485"/>
        <v>AD$19</v>
      </c>
      <c r="AE2089" s="190" t="str">
        <f t="shared" si="3485"/>
        <v>AE$19</v>
      </c>
      <c r="AF2089" s="190" t="str">
        <f t="shared" si="3485"/>
        <v>AF$19</v>
      </c>
      <c r="AG2089" s="190" t="str">
        <f t="shared" si="3485"/>
        <v>AG$19</v>
      </c>
      <c r="AH2089" s="190" t="str">
        <f t="shared" si="3485"/>
        <v>AH$19</v>
      </c>
      <c r="AI2089" s="190" t="str">
        <f t="shared" si="3485"/>
        <v>AI$19</v>
      </c>
      <c r="AJ2089" s="190" t="str">
        <f t="shared" si="3485"/>
        <v>AJ$19</v>
      </c>
      <c r="AK2089" s="190" t="str">
        <f t="shared" si="3485"/>
        <v>AK$19</v>
      </c>
      <c r="AL2089" s="190" t="str">
        <f t="shared" si="3485"/>
        <v>AL$19</v>
      </c>
      <c r="AM2089" s="190" t="str">
        <f t="shared" si="3485"/>
        <v>AM$19</v>
      </c>
      <c r="AN2089" s="190" t="str">
        <f t="shared" si="3485"/>
        <v>AN$19</v>
      </c>
      <c r="AO2089" s="190" t="str">
        <f t="shared" si="3485"/>
        <v>AO$19</v>
      </c>
      <c r="AP2089" s="190" t="str">
        <f t="shared" si="3485"/>
        <v>AP$19</v>
      </c>
      <c r="AQ2089" s="190" t="str">
        <f t="shared" si="3485"/>
        <v>AQ$19</v>
      </c>
      <c r="AR2089" s="190" t="str">
        <f t="shared" si="3485"/>
        <v>AR$19</v>
      </c>
      <c r="AS2089" s="190" t="str">
        <f t="shared" si="3485"/>
        <v>AS$19</v>
      </c>
      <c r="AT2089" s="190" t="str">
        <f t="shared" si="3485"/>
        <v>AT$19</v>
      </c>
      <c r="AU2089" s="190" t="str">
        <f t="shared" si="3485"/>
        <v>AU$19</v>
      </c>
      <c r="AV2089" s="190" t="str">
        <f t="shared" si="3485"/>
        <v>AV$19</v>
      </c>
      <c r="AW2089" s="190" t="str">
        <f t="shared" si="3485"/>
        <v>AW$19</v>
      </c>
      <c r="AX2089" s="190" t="str">
        <f t="shared" si="3485"/>
        <v>AX$19</v>
      </c>
      <c r="AY2089" s="190" t="str">
        <f t="shared" si="3485"/>
        <v>AY$19</v>
      </c>
      <c r="AZ2089" s="190" t="str">
        <f t="shared" si="3485"/>
        <v>AZ$19</v>
      </c>
      <c r="BA2089" s="190" t="str">
        <f t="shared" si="3485"/>
        <v>BA$19</v>
      </c>
      <c r="BB2089" s="190" t="str">
        <f t="shared" si="3485"/>
        <v>BB$19</v>
      </c>
      <c r="BC2089" s="190" t="str">
        <f t="shared" si="3485"/>
        <v>BC$19</v>
      </c>
      <c r="BD2089" s="190" t="str">
        <f t="shared" si="3485"/>
        <v>BD$19</v>
      </c>
      <c r="BE2089" s="190" t="str">
        <f t="shared" si="3485"/>
        <v>BE$19</v>
      </c>
      <c r="BF2089" s="190" t="str">
        <f t="shared" si="3485"/>
        <v>BF$19</v>
      </c>
      <c r="BG2089" s="190" t="str">
        <f t="shared" si="3485"/>
        <v>BG$19</v>
      </c>
      <c r="BH2089" s="190" t="str">
        <f t="shared" si="3485"/>
        <v>BH$19</v>
      </c>
      <c r="BI2089" s="190" t="str">
        <f t="shared" si="3485"/>
        <v>BI$19</v>
      </c>
      <c r="BJ2089" s="190" t="str">
        <f t="shared" si="3485"/>
        <v>BJ$19</v>
      </c>
      <c r="BK2089" s="190" t="str">
        <f t="shared" si="3485"/>
        <v>BK$19</v>
      </c>
      <c r="BL2089" s="190" t="str">
        <f t="shared" si="3485"/>
        <v>BL$19</v>
      </c>
      <c r="BM2089" s="190" t="str">
        <f t="shared" si="3485"/>
        <v>BM$19</v>
      </c>
      <c r="BN2089" s="190" t="str">
        <f t="shared" si="3485"/>
        <v>BN$19</v>
      </c>
      <c r="BO2089" s="190" t="str">
        <f t="shared" si="3485"/>
        <v>BO$19</v>
      </c>
      <c r="BP2089" s="190" t="str">
        <f t="shared" si="3485"/>
        <v>BP$19</v>
      </c>
      <c r="BQ2089" s="190" t="str">
        <f t="shared" si="3485"/>
        <v>BQ$19</v>
      </c>
      <c r="BR2089" s="190" t="str">
        <f t="shared" si="3485"/>
        <v>BR$19</v>
      </c>
      <c r="BS2089" s="190" t="str">
        <f t="shared" si="3485"/>
        <v>BS$19</v>
      </c>
      <c r="BT2089" s="190" t="str">
        <f t="shared" si="3485"/>
        <v>BT$19</v>
      </c>
      <c r="BU2089" s="190" t="str">
        <f t="shared" si="3485"/>
        <v>BU$19</v>
      </c>
      <c r="BV2089" s="190" t="str">
        <f t="shared" si="3485"/>
        <v>BV$19</v>
      </c>
      <c r="BW2089" s="190" t="str">
        <f t="shared" si="3485"/>
        <v>BW$19</v>
      </c>
      <c r="BX2089" s="190" t="str">
        <f t="shared" si="3485"/>
        <v>BX$19</v>
      </c>
      <c r="BY2089" s="190" t="str">
        <f t="shared" si="3485"/>
        <v>BY$19</v>
      </c>
      <c r="BZ2089" s="190" t="str">
        <f t="shared" si="3485"/>
        <v>BZ$19</v>
      </c>
      <c r="CA2089" s="190" t="str">
        <f t="shared" si="3485"/>
        <v>CA$19</v>
      </c>
      <c r="CB2089" s="190" t="str">
        <f t="shared" si="3485"/>
        <v>CB$19</v>
      </c>
      <c r="CC2089" s="190" t="str">
        <f t="shared" si="3485"/>
        <v>CC$19</v>
      </c>
      <c r="CD2089" s="190" t="str">
        <f t="shared" si="3485"/>
        <v>CD$19</v>
      </c>
      <c r="CE2089" s="190" t="str">
        <f t="shared" ref="CE2089:CL2089" si="3486">CE$23</f>
        <v>CE$19</v>
      </c>
      <c r="CF2089" s="190" t="str">
        <f t="shared" si="3486"/>
        <v>CF$19</v>
      </c>
      <c r="CG2089" s="190" t="str">
        <f t="shared" si="3486"/>
        <v>CG$19</v>
      </c>
      <c r="CH2089" s="190" t="str">
        <f t="shared" si="3486"/>
        <v>CH$19</v>
      </c>
      <c r="CI2089" s="190" t="str">
        <f t="shared" si="3486"/>
        <v>CI$19</v>
      </c>
      <c r="CJ2089" s="190" t="str">
        <f t="shared" si="3486"/>
        <v>CJ$19</v>
      </c>
      <c r="CK2089" s="190" t="str">
        <f t="shared" si="3486"/>
        <v>CK$19</v>
      </c>
      <c r="CL2089" s="190" t="str">
        <f t="shared" si="3486"/>
        <v>CL$19</v>
      </c>
      <c r="CN2089" s="201"/>
      <c r="CO2089" s="190" t="str">
        <f t="shared" ref="CO2089:DL2089" si="3487">CO$23</f>
        <v>CO$19</v>
      </c>
      <c r="CP2089" s="190" t="str">
        <f t="shared" si="3487"/>
        <v>CP$19</v>
      </c>
      <c r="CQ2089" s="190" t="str">
        <f t="shared" si="3487"/>
        <v>CQ$19</v>
      </c>
      <c r="CR2089" s="190" t="str">
        <f t="shared" si="3487"/>
        <v>CR$19</v>
      </c>
      <c r="CS2089" s="190" t="str">
        <f t="shared" si="3487"/>
        <v>CS$19</v>
      </c>
      <c r="CT2089" s="190" t="str">
        <f t="shared" si="3487"/>
        <v>CT$19</v>
      </c>
      <c r="CU2089" s="190" t="str">
        <f t="shared" si="3487"/>
        <v>CU$19</v>
      </c>
      <c r="CV2089" s="190" t="str">
        <f t="shared" si="3487"/>
        <v>CV$19</v>
      </c>
      <c r="CW2089" s="190" t="str">
        <f t="shared" si="3487"/>
        <v>CW$19</v>
      </c>
      <c r="CX2089" s="190" t="str">
        <f t="shared" si="3487"/>
        <v>CX$19</v>
      </c>
      <c r="CY2089" s="190" t="str">
        <f t="shared" si="3487"/>
        <v>CY$19</v>
      </c>
      <c r="CZ2089" s="190" t="str">
        <f t="shared" si="3487"/>
        <v>CZ$19</v>
      </c>
      <c r="DA2089" s="190" t="str">
        <f t="shared" si="3487"/>
        <v>DA$19</v>
      </c>
      <c r="DB2089" s="190" t="str">
        <f t="shared" si="3487"/>
        <v>DB$19</v>
      </c>
      <c r="DC2089" s="190" t="str">
        <f t="shared" si="3487"/>
        <v>DC$19</v>
      </c>
      <c r="DD2089" s="190" t="str">
        <f t="shared" si="3487"/>
        <v>DD$19</v>
      </c>
      <c r="DE2089" s="190" t="str">
        <f t="shared" si="3487"/>
        <v>DE$19</v>
      </c>
      <c r="DF2089" s="190" t="str">
        <f t="shared" si="3487"/>
        <v>DF$19</v>
      </c>
      <c r="DG2089" s="190" t="str">
        <f t="shared" si="3487"/>
        <v>DG$19</v>
      </c>
      <c r="DH2089" s="190" t="str">
        <f t="shared" si="3487"/>
        <v>DH$19</v>
      </c>
      <c r="DI2089" s="190" t="str">
        <f t="shared" si="3487"/>
        <v>DI$19</v>
      </c>
      <c r="DJ2089" s="190" t="str">
        <f t="shared" si="3487"/>
        <v>DJ$19</v>
      </c>
      <c r="DK2089" s="190" t="str">
        <f t="shared" si="3487"/>
        <v>DK$19</v>
      </c>
      <c r="DL2089" s="190" t="str">
        <f t="shared" si="3487"/>
        <v>DL$19</v>
      </c>
    </row>
    <row r="2090" spans="1:116" x14ac:dyDescent="0.4">
      <c r="E2090" s="8"/>
      <c r="G2090" s="136"/>
      <c r="H2090" s="12"/>
      <c r="I2090" s="60"/>
      <c r="J2090" s="60"/>
      <c r="K2090" s="15"/>
      <c r="L2090" s="15"/>
      <c r="M2090" s="15"/>
      <c r="N2090" s="15"/>
      <c r="O2090" s="15"/>
      <c r="P2090" s="15"/>
      <c r="R2090" s="15"/>
      <c r="S2090" s="80"/>
      <c r="T2090" s="80"/>
      <c r="U2090" s="80"/>
      <c r="V2090" s="80"/>
      <c r="W2090" s="80"/>
      <c r="X2090" s="80"/>
      <c r="Y2090" s="80"/>
      <c r="Z2090" s="80"/>
      <c r="AA2090" s="80"/>
      <c r="AB2090" s="80"/>
      <c r="AC2090" s="80"/>
      <c r="AD2090" s="80"/>
      <c r="AE2090" s="80"/>
      <c r="AF2090" s="80"/>
      <c r="AG2090" s="80"/>
      <c r="AH2090" s="80"/>
      <c r="AI2090" s="80"/>
      <c r="AJ2090" s="80"/>
      <c r="AK2090" s="80"/>
      <c r="AL2090" s="80"/>
      <c r="AM2090" s="80"/>
      <c r="AN2090" s="80"/>
      <c r="AO2090" s="80"/>
      <c r="AP2090" s="80"/>
      <c r="AQ2090" s="80"/>
      <c r="AR2090" s="80"/>
      <c r="AS2090" s="80"/>
      <c r="AT2090" s="80"/>
      <c r="AU2090" s="80"/>
      <c r="AV2090" s="80"/>
      <c r="AW2090" s="80"/>
      <c r="AX2090" s="80"/>
      <c r="AY2090" s="80"/>
      <c r="AZ2090" s="80"/>
      <c r="BA2090" s="80"/>
      <c r="BB2090" s="80"/>
      <c r="BC2090" s="80"/>
      <c r="BD2090" s="80"/>
      <c r="BE2090" s="80"/>
      <c r="BF2090" s="80"/>
      <c r="BG2090" s="80"/>
      <c r="BH2090" s="80"/>
      <c r="BI2090" s="80"/>
      <c r="BJ2090" s="80"/>
      <c r="BK2090" s="80"/>
      <c r="BL2090" s="80"/>
      <c r="BM2090" s="80"/>
      <c r="BN2090" s="80"/>
      <c r="BO2090" s="80"/>
      <c r="BP2090" s="80"/>
      <c r="BQ2090" s="80"/>
      <c r="BR2090" s="80"/>
      <c r="BS2090" s="80"/>
      <c r="BT2090" s="80"/>
      <c r="BU2090" s="80"/>
      <c r="BV2090" s="80"/>
      <c r="BW2090" s="80"/>
      <c r="BX2090" s="80"/>
      <c r="BY2090" s="80"/>
      <c r="BZ2090" s="80"/>
      <c r="CA2090" s="80"/>
      <c r="CB2090" s="80"/>
      <c r="CC2090" s="80"/>
      <c r="CD2090" s="80"/>
      <c r="CE2090" s="80"/>
      <c r="CF2090" s="80"/>
      <c r="CG2090" s="80"/>
      <c r="CH2090" s="80"/>
      <c r="CI2090" s="80"/>
      <c r="CJ2090" s="80"/>
      <c r="CK2090" s="80"/>
      <c r="CL2090" s="80"/>
      <c r="CN2090" s="60"/>
      <c r="CO2090" s="179"/>
      <c r="CP2090" s="179"/>
      <c r="CQ2090" s="179"/>
      <c r="CR2090" s="179"/>
      <c r="CS2090" s="179"/>
      <c r="CT2090" s="179"/>
      <c r="CU2090" s="179"/>
      <c r="CV2090" s="179"/>
      <c r="CW2090" s="179"/>
      <c r="CX2090" s="179"/>
      <c r="CY2090" s="179"/>
      <c r="CZ2090" s="179"/>
      <c r="DA2090" s="179"/>
      <c r="DB2090" s="179"/>
      <c r="DC2090" s="179"/>
      <c r="DD2090" s="179"/>
      <c r="DE2090" s="179"/>
      <c r="DF2090" s="179"/>
      <c r="DG2090" s="179"/>
      <c r="DH2090" s="179"/>
      <c r="DI2090" s="179"/>
      <c r="DJ2090" s="179"/>
      <c r="DK2090" s="179"/>
      <c r="DL2090" s="179"/>
    </row>
    <row r="2091" spans="1:116" x14ac:dyDescent="0.4">
      <c r="E2091" s="8"/>
      <c r="G2091" s="136"/>
      <c r="H2091" s="12"/>
      <c r="I2091" s="60"/>
      <c r="J2091" s="60"/>
      <c r="K2091" s="15"/>
      <c r="L2091" s="15"/>
      <c r="M2091" s="15"/>
      <c r="N2091" s="15"/>
      <c r="O2091" s="15"/>
      <c r="P2091" s="15"/>
      <c r="R2091" s="15"/>
      <c r="S2091" s="80"/>
      <c r="T2091" s="80"/>
      <c r="U2091" s="80"/>
      <c r="V2091" s="80"/>
      <c r="W2091" s="80"/>
      <c r="X2091" s="80"/>
      <c r="Y2091" s="80"/>
      <c r="Z2091" s="80"/>
      <c r="AA2091" s="80"/>
      <c r="AB2091" s="80"/>
      <c r="AC2091" s="80"/>
      <c r="AD2091" s="80"/>
      <c r="AE2091" s="80"/>
      <c r="AF2091" s="80"/>
      <c r="AG2091" s="80"/>
      <c r="AH2091" s="80"/>
      <c r="AI2091" s="80"/>
      <c r="AJ2091" s="80"/>
      <c r="AK2091" s="80"/>
      <c r="AL2091" s="80"/>
      <c r="AM2091" s="80"/>
      <c r="AN2091" s="80"/>
      <c r="AO2091" s="80"/>
      <c r="AP2091" s="80"/>
      <c r="AQ2091" s="80"/>
      <c r="AR2091" s="80"/>
      <c r="AS2091" s="80"/>
      <c r="AT2091" s="80"/>
      <c r="AU2091" s="80"/>
      <c r="AV2091" s="80"/>
      <c r="AW2091" s="80"/>
      <c r="AX2091" s="80"/>
      <c r="AY2091" s="80"/>
      <c r="AZ2091" s="80"/>
      <c r="BA2091" s="80"/>
      <c r="BB2091" s="80"/>
      <c r="BC2091" s="80"/>
      <c r="BD2091" s="80"/>
      <c r="BE2091" s="80"/>
      <c r="BF2091" s="80"/>
      <c r="BG2091" s="80"/>
      <c r="BH2091" s="80"/>
      <c r="BI2091" s="80"/>
      <c r="BJ2091" s="80"/>
      <c r="BK2091" s="80"/>
      <c r="BL2091" s="80"/>
      <c r="BM2091" s="80"/>
      <c r="BN2091" s="80"/>
      <c r="BO2091" s="80"/>
      <c r="BP2091" s="80"/>
      <c r="BQ2091" s="80"/>
      <c r="BR2091" s="80"/>
      <c r="BS2091" s="80"/>
      <c r="BT2091" s="80"/>
      <c r="BU2091" s="80"/>
      <c r="BV2091" s="80"/>
      <c r="BW2091" s="80"/>
      <c r="BX2091" s="80"/>
      <c r="BY2091" s="80"/>
      <c r="BZ2091" s="80"/>
      <c r="CA2091" s="80"/>
      <c r="CB2091" s="80"/>
      <c r="CC2091" s="80"/>
      <c r="CD2091" s="80"/>
      <c r="CE2091" s="80"/>
      <c r="CF2091" s="80"/>
      <c r="CG2091" s="80"/>
      <c r="CH2091" s="80"/>
      <c r="CI2091" s="80"/>
      <c r="CJ2091" s="80"/>
      <c r="CK2091" s="80"/>
      <c r="CL2091" s="80"/>
      <c r="CN2091" s="60"/>
      <c r="CO2091" s="179"/>
      <c r="CP2091" s="179"/>
      <c r="CQ2091" s="179"/>
      <c r="CR2091" s="179"/>
      <c r="CS2091" s="179"/>
      <c r="CT2091" s="179"/>
      <c r="CU2091" s="179"/>
      <c r="CV2091" s="179"/>
      <c r="CW2091" s="179"/>
      <c r="CX2091" s="179"/>
      <c r="CY2091" s="179"/>
      <c r="CZ2091" s="179"/>
      <c r="DA2091" s="179"/>
      <c r="DB2091" s="179"/>
      <c r="DC2091" s="179"/>
      <c r="DD2091" s="179"/>
      <c r="DE2091" s="179"/>
      <c r="DF2091" s="179"/>
      <c r="DG2091" s="179"/>
      <c r="DH2091" s="179"/>
      <c r="DI2091" s="179"/>
      <c r="DJ2091" s="179"/>
      <c r="DK2091" s="179"/>
      <c r="DL2091" s="179"/>
    </row>
    <row r="2092" spans="1:116" x14ac:dyDescent="0.4">
      <c r="E2092" s="8"/>
      <c r="G2092" s="136"/>
      <c r="H2092" s="12"/>
      <c r="I2092" s="60"/>
      <c r="J2092" s="60"/>
      <c r="K2092" s="15"/>
      <c r="L2092" s="15"/>
      <c r="M2092" s="15"/>
      <c r="N2092" s="15"/>
      <c r="O2092" s="15"/>
      <c r="P2092" s="15"/>
      <c r="R2092" s="15"/>
      <c r="S2092" s="80"/>
      <c r="T2092" s="80"/>
      <c r="U2092" s="80"/>
      <c r="V2092" s="80"/>
      <c r="W2092" s="80"/>
      <c r="X2092" s="80"/>
      <c r="Y2092" s="80"/>
      <c r="Z2092" s="80"/>
      <c r="AA2092" s="80"/>
      <c r="AB2092" s="80"/>
      <c r="AC2092" s="80"/>
      <c r="AD2092" s="80"/>
      <c r="AE2092" s="80"/>
      <c r="AF2092" s="80"/>
      <c r="AG2092" s="80"/>
      <c r="AH2092" s="80"/>
      <c r="AI2092" s="80"/>
      <c r="AJ2092" s="80"/>
      <c r="AK2092" s="80"/>
      <c r="AL2092" s="80"/>
      <c r="AM2092" s="80"/>
      <c r="AN2092" s="80"/>
      <c r="AO2092" s="80"/>
      <c r="AP2092" s="80"/>
      <c r="AQ2092" s="80"/>
      <c r="AR2092" s="80"/>
      <c r="AS2092" s="80"/>
      <c r="AT2092" s="80"/>
      <c r="AU2092" s="80"/>
      <c r="AV2092" s="80"/>
      <c r="AW2092" s="80"/>
      <c r="AX2092" s="80"/>
      <c r="AY2092" s="80"/>
      <c r="AZ2092" s="80"/>
      <c r="BA2092" s="80"/>
      <c r="BB2092" s="80"/>
      <c r="BC2092" s="80"/>
      <c r="BD2092" s="80"/>
      <c r="BE2092" s="80"/>
      <c r="BF2092" s="80"/>
      <c r="BG2092" s="80"/>
      <c r="BH2092" s="80"/>
      <c r="BI2092" s="80"/>
      <c r="BJ2092" s="80"/>
      <c r="BK2092" s="80"/>
      <c r="BL2092" s="80"/>
      <c r="BM2092" s="80"/>
      <c r="BN2092" s="80"/>
      <c r="BO2092" s="80"/>
      <c r="BP2092" s="80"/>
      <c r="BQ2092" s="80"/>
      <c r="BR2092" s="80"/>
      <c r="BS2092" s="80"/>
      <c r="BT2092" s="80"/>
      <c r="BU2092" s="80"/>
      <c r="BV2092" s="80"/>
      <c r="BW2092" s="80"/>
      <c r="BX2092" s="80"/>
      <c r="BY2092" s="80"/>
      <c r="BZ2092" s="80"/>
      <c r="CA2092" s="80"/>
      <c r="CB2092" s="80"/>
      <c r="CC2092" s="80"/>
      <c r="CD2092" s="80"/>
      <c r="CE2092" s="80"/>
      <c r="CF2092" s="80"/>
      <c r="CG2092" s="80"/>
      <c r="CH2092" s="80"/>
      <c r="CI2092" s="80"/>
      <c r="CJ2092" s="80"/>
      <c r="CK2092" s="80"/>
      <c r="CL2092" s="80"/>
      <c r="CN2092" s="60"/>
      <c r="CO2092" s="179"/>
      <c r="CP2092" s="179"/>
      <c r="CQ2092" s="179"/>
      <c r="CR2092" s="179"/>
      <c r="CS2092" s="179"/>
      <c r="CT2092" s="179"/>
      <c r="CU2092" s="179"/>
      <c r="CV2092" s="179"/>
      <c r="CW2092" s="179"/>
      <c r="CX2092" s="179"/>
      <c r="CY2092" s="179"/>
      <c r="CZ2092" s="179"/>
      <c r="DA2092" s="179"/>
      <c r="DB2092" s="179"/>
      <c r="DC2092" s="179"/>
      <c r="DD2092" s="179"/>
      <c r="DE2092" s="179"/>
      <c r="DF2092" s="179"/>
      <c r="DG2092" s="179"/>
      <c r="DH2092" s="179"/>
      <c r="DI2092" s="179"/>
      <c r="DJ2092" s="179"/>
      <c r="DK2092" s="179"/>
      <c r="DL2092" s="179"/>
    </row>
    <row r="2093" spans="1:116" x14ac:dyDescent="0.4">
      <c r="E2093" s="8"/>
      <c r="G2093" s="136"/>
      <c r="H2093" s="12"/>
      <c r="I2093" s="60"/>
      <c r="J2093" s="60"/>
      <c r="K2093" s="15"/>
      <c r="L2093" s="15"/>
      <c r="M2093" s="15"/>
      <c r="N2093" s="15"/>
      <c r="O2093" s="15"/>
      <c r="P2093" s="15"/>
      <c r="R2093" s="15"/>
      <c r="S2093" s="80"/>
      <c r="T2093" s="80"/>
      <c r="U2093" s="80"/>
      <c r="V2093" s="80"/>
      <c r="W2093" s="80"/>
      <c r="X2093" s="80"/>
      <c r="Y2093" s="80"/>
      <c r="Z2093" s="80"/>
      <c r="AA2093" s="80"/>
      <c r="AB2093" s="80"/>
      <c r="AC2093" s="80"/>
      <c r="AD2093" s="80"/>
      <c r="AE2093" s="80"/>
      <c r="AF2093" s="80"/>
      <c r="AG2093" s="80"/>
      <c r="AH2093" s="80"/>
      <c r="AI2093" s="80"/>
      <c r="AJ2093" s="80"/>
      <c r="AK2093" s="80"/>
      <c r="AL2093" s="80"/>
      <c r="AM2093" s="80"/>
      <c r="AN2093" s="80"/>
      <c r="AO2093" s="80"/>
      <c r="AP2093" s="80"/>
      <c r="AQ2093" s="80"/>
      <c r="AR2093" s="80"/>
      <c r="AS2093" s="80"/>
      <c r="AT2093" s="80"/>
      <c r="AU2093" s="80"/>
      <c r="AV2093" s="80"/>
      <c r="AW2093" s="80"/>
      <c r="AX2093" s="80"/>
      <c r="AY2093" s="80"/>
      <c r="AZ2093" s="80"/>
      <c r="BA2093" s="80"/>
      <c r="BB2093" s="80"/>
      <c r="BC2093" s="80"/>
      <c r="BD2093" s="80"/>
      <c r="BE2093" s="80"/>
      <c r="BF2093" s="80"/>
      <c r="BG2093" s="80"/>
      <c r="BH2093" s="80"/>
      <c r="BI2093" s="80"/>
      <c r="BJ2093" s="80"/>
      <c r="BK2093" s="80"/>
      <c r="BL2093" s="80"/>
      <c r="BM2093" s="80"/>
      <c r="BN2093" s="80"/>
      <c r="BO2093" s="80"/>
      <c r="BP2093" s="80"/>
      <c r="BQ2093" s="80"/>
      <c r="BR2093" s="80"/>
      <c r="BS2093" s="80"/>
      <c r="BT2093" s="80"/>
      <c r="BU2093" s="80"/>
      <c r="BV2093" s="80"/>
      <c r="BW2093" s="80"/>
      <c r="BX2093" s="80"/>
      <c r="BY2093" s="80"/>
      <c r="BZ2093" s="80"/>
      <c r="CA2093" s="80"/>
      <c r="CB2093" s="80"/>
      <c r="CC2093" s="80"/>
      <c r="CD2093" s="80"/>
      <c r="CE2093" s="80"/>
      <c r="CF2093" s="80"/>
      <c r="CG2093" s="80"/>
      <c r="CH2093" s="80"/>
      <c r="CI2093" s="80"/>
      <c r="CJ2093" s="80"/>
      <c r="CK2093" s="80"/>
      <c r="CL2093" s="80"/>
      <c r="CN2093" s="60"/>
      <c r="CO2093" s="179"/>
      <c r="CP2093" s="179"/>
      <c r="CQ2093" s="179"/>
      <c r="CR2093" s="179"/>
      <c r="CS2093" s="179"/>
      <c r="CT2093" s="179"/>
      <c r="CU2093" s="179"/>
      <c r="CV2093" s="179"/>
      <c r="CW2093" s="179"/>
      <c r="CX2093" s="179"/>
      <c r="CY2093" s="179"/>
      <c r="CZ2093" s="179"/>
      <c r="DA2093" s="179"/>
      <c r="DB2093" s="179"/>
      <c r="DC2093" s="179"/>
      <c r="DD2093" s="179"/>
      <c r="DE2093" s="179"/>
      <c r="DF2093" s="179"/>
      <c r="DG2093" s="179"/>
      <c r="DH2093" s="179"/>
      <c r="DI2093" s="179"/>
      <c r="DJ2093" s="179"/>
      <c r="DK2093" s="179"/>
      <c r="DL2093" s="179"/>
    </row>
    <row r="2094" spans="1:116" x14ac:dyDescent="0.4">
      <c r="E2094" s="8"/>
      <c r="G2094" s="136"/>
      <c r="H2094" s="12"/>
      <c r="I2094" s="60"/>
      <c r="J2094" s="60"/>
      <c r="K2094" s="15"/>
      <c r="L2094" s="15"/>
      <c r="M2094" s="15"/>
      <c r="N2094" s="15"/>
      <c r="O2094" s="15"/>
      <c r="P2094" s="15"/>
      <c r="R2094" s="15"/>
      <c r="S2094" s="80"/>
      <c r="T2094" s="80"/>
      <c r="U2094" s="80"/>
      <c r="V2094" s="80"/>
      <c r="W2094" s="80"/>
      <c r="X2094" s="80"/>
      <c r="Y2094" s="80"/>
      <c r="Z2094" s="80"/>
      <c r="AA2094" s="80"/>
      <c r="AB2094" s="80"/>
      <c r="AC2094" s="80"/>
      <c r="AD2094" s="80"/>
      <c r="AE2094" s="80"/>
      <c r="AF2094" s="80"/>
      <c r="AG2094" s="80"/>
      <c r="AH2094" s="80"/>
      <c r="AI2094" s="80"/>
      <c r="AJ2094" s="80"/>
      <c r="AK2094" s="80"/>
      <c r="AL2094" s="80"/>
      <c r="AM2094" s="80"/>
      <c r="AN2094" s="80"/>
      <c r="AO2094" s="80"/>
      <c r="AP2094" s="80"/>
      <c r="AQ2094" s="80"/>
      <c r="AR2094" s="80"/>
      <c r="AS2094" s="80"/>
      <c r="AT2094" s="80"/>
      <c r="AU2094" s="80"/>
      <c r="AV2094" s="80"/>
      <c r="AW2094" s="80"/>
      <c r="AX2094" s="80"/>
      <c r="AY2094" s="80"/>
      <c r="AZ2094" s="80"/>
      <c r="BA2094" s="80"/>
      <c r="BB2094" s="80"/>
      <c r="BC2094" s="80"/>
      <c r="BD2094" s="80"/>
      <c r="BE2094" s="80"/>
      <c r="BF2094" s="80"/>
      <c r="BG2094" s="80"/>
      <c r="BH2094" s="80"/>
      <c r="BI2094" s="80"/>
      <c r="BJ2094" s="80"/>
      <c r="BK2094" s="80"/>
      <c r="BL2094" s="80"/>
      <c r="BM2094" s="80"/>
      <c r="BN2094" s="80"/>
      <c r="BO2094" s="80"/>
      <c r="BP2094" s="80"/>
      <c r="BQ2094" s="80"/>
      <c r="BR2094" s="80"/>
      <c r="BS2094" s="80"/>
      <c r="BT2094" s="80"/>
      <c r="BU2094" s="80"/>
      <c r="BV2094" s="80"/>
      <c r="BW2094" s="80"/>
      <c r="BX2094" s="80"/>
      <c r="BY2094" s="80"/>
      <c r="BZ2094" s="80"/>
      <c r="CA2094" s="80"/>
      <c r="CB2094" s="80"/>
      <c r="CC2094" s="80"/>
      <c r="CD2094" s="80"/>
      <c r="CE2094" s="80"/>
      <c r="CF2094" s="80"/>
      <c r="CG2094" s="80"/>
      <c r="CH2094" s="80"/>
      <c r="CI2094" s="80"/>
      <c r="CJ2094" s="80"/>
      <c r="CK2094" s="80"/>
      <c r="CL2094" s="80"/>
      <c r="CN2094" s="60"/>
      <c r="CO2094" s="179"/>
      <c r="CP2094" s="179"/>
      <c r="CQ2094" s="179"/>
      <c r="CR2094" s="179"/>
      <c r="CS2094" s="179"/>
      <c r="CT2094" s="179"/>
      <c r="CU2094" s="179"/>
      <c r="CV2094" s="179"/>
      <c r="CW2094" s="179"/>
      <c r="CX2094" s="179"/>
      <c r="CY2094" s="179"/>
      <c r="CZ2094" s="179"/>
      <c r="DA2094" s="179"/>
      <c r="DB2094" s="179"/>
      <c r="DC2094" s="179"/>
      <c r="DD2094" s="179"/>
      <c r="DE2094" s="179"/>
      <c r="DF2094" s="179"/>
      <c r="DG2094" s="179"/>
      <c r="DH2094" s="179"/>
      <c r="DI2094" s="179"/>
      <c r="DJ2094" s="179"/>
      <c r="DK2094" s="179"/>
      <c r="DL2094" s="179"/>
    </row>
    <row r="2095" spans="1:116" x14ac:dyDescent="0.4">
      <c r="E2095" s="8"/>
      <c r="G2095" s="136"/>
      <c r="H2095" s="12"/>
      <c r="I2095" s="60"/>
      <c r="J2095" s="60"/>
      <c r="K2095" s="15"/>
      <c r="L2095" s="15"/>
      <c r="M2095" s="15"/>
      <c r="N2095" s="15"/>
      <c r="O2095" s="15"/>
      <c r="P2095" s="15"/>
      <c r="R2095" s="15"/>
      <c r="S2095" s="80"/>
      <c r="T2095" s="80"/>
      <c r="U2095" s="80"/>
      <c r="V2095" s="80"/>
      <c r="W2095" s="80"/>
      <c r="X2095" s="80"/>
      <c r="Y2095" s="80"/>
      <c r="Z2095" s="80"/>
      <c r="AA2095" s="80"/>
      <c r="AB2095" s="80"/>
      <c r="AC2095" s="80"/>
      <c r="AD2095" s="80"/>
      <c r="AE2095" s="80"/>
      <c r="AF2095" s="80"/>
      <c r="AG2095" s="80"/>
      <c r="AH2095" s="80"/>
      <c r="AI2095" s="80"/>
      <c r="AJ2095" s="80"/>
      <c r="AK2095" s="80"/>
      <c r="AL2095" s="80"/>
      <c r="AM2095" s="80"/>
      <c r="AN2095" s="80"/>
      <c r="AO2095" s="80"/>
      <c r="AP2095" s="80"/>
      <c r="AQ2095" s="80"/>
      <c r="AR2095" s="80"/>
      <c r="AS2095" s="80"/>
      <c r="AT2095" s="80"/>
      <c r="AU2095" s="80"/>
      <c r="AV2095" s="80"/>
      <c r="AW2095" s="80"/>
      <c r="AX2095" s="80"/>
      <c r="AY2095" s="80"/>
      <c r="AZ2095" s="80"/>
      <c r="BA2095" s="80"/>
      <c r="BB2095" s="80"/>
      <c r="BC2095" s="80"/>
      <c r="BD2095" s="80"/>
      <c r="BE2095" s="80"/>
      <c r="BF2095" s="80"/>
      <c r="BG2095" s="80"/>
      <c r="BH2095" s="80"/>
      <c r="BI2095" s="80"/>
      <c r="BJ2095" s="80"/>
      <c r="BK2095" s="80"/>
      <c r="BL2095" s="80"/>
      <c r="BM2095" s="80"/>
      <c r="BN2095" s="80"/>
      <c r="BO2095" s="80"/>
      <c r="BP2095" s="80"/>
      <c r="BQ2095" s="80"/>
      <c r="BR2095" s="80"/>
      <c r="BS2095" s="80"/>
      <c r="BT2095" s="80"/>
      <c r="BU2095" s="80"/>
      <c r="BV2095" s="80"/>
      <c r="BW2095" s="80"/>
      <c r="BX2095" s="80"/>
      <c r="BY2095" s="80"/>
      <c r="BZ2095" s="80"/>
      <c r="CA2095" s="80"/>
      <c r="CB2095" s="80"/>
      <c r="CC2095" s="80"/>
      <c r="CD2095" s="80"/>
      <c r="CE2095" s="80"/>
      <c r="CF2095" s="80"/>
      <c r="CG2095" s="80"/>
      <c r="CH2095" s="80"/>
      <c r="CI2095" s="80"/>
      <c r="CJ2095" s="80"/>
      <c r="CK2095" s="80"/>
      <c r="CL2095" s="80"/>
      <c r="CN2095" s="60"/>
      <c r="CO2095" s="179"/>
      <c r="CP2095" s="179"/>
      <c r="CQ2095" s="179"/>
      <c r="CR2095" s="179"/>
      <c r="CS2095" s="179"/>
      <c r="CT2095" s="179"/>
      <c r="CU2095" s="179"/>
      <c r="CV2095" s="179"/>
      <c r="CW2095" s="179"/>
      <c r="CX2095" s="179"/>
      <c r="CY2095" s="179"/>
      <c r="CZ2095" s="179"/>
      <c r="DA2095" s="179"/>
      <c r="DB2095" s="179"/>
      <c r="DC2095" s="179"/>
      <c r="DD2095" s="179"/>
      <c r="DE2095" s="179"/>
      <c r="DF2095" s="179"/>
      <c r="DG2095" s="179"/>
      <c r="DH2095" s="179"/>
      <c r="DI2095" s="179"/>
      <c r="DJ2095" s="179"/>
      <c r="DK2095" s="179"/>
      <c r="DL2095" s="179"/>
    </row>
    <row r="2096" spans="1:116" x14ac:dyDescent="0.4">
      <c r="E2096" s="8"/>
      <c r="G2096" s="136"/>
      <c r="H2096" s="12"/>
      <c r="I2096" s="60"/>
      <c r="J2096" s="60"/>
      <c r="K2096" s="15"/>
      <c r="L2096" s="15"/>
      <c r="M2096" s="15"/>
      <c r="N2096" s="15"/>
      <c r="O2096" s="15"/>
      <c r="P2096" s="15"/>
      <c r="R2096" s="15"/>
      <c r="S2096" s="80"/>
      <c r="T2096" s="80"/>
      <c r="U2096" s="80"/>
      <c r="V2096" s="80"/>
      <c r="W2096" s="80"/>
      <c r="X2096" s="80"/>
      <c r="Y2096" s="80"/>
      <c r="Z2096" s="80"/>
      <c r="AA2096" s="80"/>
      <c r="AB2096" s="80"/>
      <c r="AC2096" s="80"/>
      <c r="AD2096" s="80"/>
      <c r="AE2096" s="80"/>
      <c r="AF2096" s="80"/>
      <c r="AG2096" s="80"/>
      <c r="AH2096" s="80"/>
      <c r="AI2096" s="80"/>
      <c r="AJ2096" s="80"/>
      <c r="AK2096" s="80"/>
      <c r="AL2096" s="80"/>
      <c r="AM2096" s="80"/>
      <c r="AN2096" s="80"/>
      <c r="AO2096" s="80"/>
      <c r="AP2096" s="80"/>
      <c r="AQ2096" s="80"/>
      <c r="AR2096" s="80"/>
      <c r="AS2096" s="80"/>
      <c r="AT2096" s="80"/>
      <c r="AU2096" s="80"/>
      <c r="AV2096" s="80"/>
      <c r="AW2096" s="80"/>
      <c r="AX2096" s="80"/>
      <c r="AY2096" s="80"/>
      <c r="AZ2096" s="80"/>
      <c r="BA2096" s="80"/>
      <c r="BB2096" s="80"/>
      <c r="BC2096" s="80"/>
      <c r="BD2096" s="80"/>
      <c r="BE2096" s="80"/>
      <c r="BF2096" s="80"/>
      <c r="BG2096" s="80"/>
      <c r="BH2096" s="80"/>
      <c r="BI2096" s="80"/>
      <c r="BJ2096" s="80"/>
      <c r="BK2096" s="80"/>
      <c r="BL2096" s="80"/>
      <c r="BM2096" s="80"/>
      <c r="BN2096" s="80"/>
      <c r="BO2096" s="80"/>
      <c r="BP2096" s="80"/>
      <c r="BQ2096" s="80"/>
      <c r="BR2096" s="80"/>
      <c r="BS2096" s="80"/>
      <c r="BT2096" s="80"/>
      <c r="BU2096" s="80"/>
      <c r="BV2096" s="80"/>
      <c r="BW2096" s="80"/>
      <c r="BX2096" s="80"/>
      <c r="BY2096" s="80"/>
      <c r="BZ2096" s="80"/>
      <c r="CA2096" s="80"/>
      <c r="CB2096" s="80"/>
      <c r="CC2096" s="80"/>
      <c r="CD2096" s="80"/>
      <c r="CE2096" s="80"/>
      <c r="CF2096" s="80"/>
      <c r="CG2096" s="80"/>
      <c r="CH2096" s="80"/>
      <c r="CI2096" s="80"/>
      <c r="CJ2096" s="80"/>
      <c r="CK2096" s="80"/>
      <c r="CL2096" s="80"/>
      <c r="CN2096" s="60"/>
      <c r="CO2096" s="179"/>
      <c r="CP2096" s="179"/>
      <c r="CQ2096" s="179"/>
      <c r="CR2096" s="179"/>
      <c r="CS2096" s="179"/>
      <c r="CT2096" s="179"/>
      <c r="CU2096" s="179"/>
      <c r="CV2096" s="179"/>
      <c r="CW2096" s="179"/>
      <c r="CX2096" s="179"/>
      <c r="CY2096" s="179"/>
      <c r="CZ2096" s="179"/>
      <c r="DA2096" s="179"/>
      <c r="DB2096" s="179"/>
      <c r="DC2096" s="179"/>
      <c r="DD2096" s="179"/>
      <c r="DE2096" s="179"/>
      <c r="DF2096" s="179"/>
      <c r="DG2096" s="179"/>
      <c r="DH2096" s="179"/>
      <c r="DI2096" s="179"/>
      <c r="DJ2096" s="179"/>
      <c r="DK2096" s="179"/>
      <c r="DL2096" s="179"/>
    </row>
    <row r="2097" spans="1:116" x14ac:dyDescent="0.4">
      <c r="E2097" s="8"/>
      <c r="G2097" s="136"/>
      <c r="H2097" s="12"/>
      <c r="I2097" s="60"/>
      <c r="J2097" s="60"/>
      <c r="K2097" s="15"/>
      <c r="L2097" s="15"/>
      <c r="M2097" s="15"/>
      <c r="N2097" s="15"/>
      <c r="O2097" s="15"/>
      <c r="P2097" s="15"/>
      <c r="R2097" s="15"/>
      <c r="S2097" s="80"/>
      <c r="T2097" s="80"/>
      <c r="U2097" s="80"/>
      <c r="V2097" s="80"/>
      <c r="W2097" s="80"/>
      <c r="X2097" s="80"/>
      <c r="Y2097" s="80"/>
      <c r="Z2097" s="80"/>
      <c r="AA2097" s="80"/>
      <c r="AB2097" s="80"/>
      <c r="AC2097" s="80"/>
      <c r="AD2097" s="80"/>
      <c r="AE2097" s="80"/>
      <c r="AF2097" s="80"/>
      <c r="AG2097" s="80"/>
      <c r="AH2097" s="80"/>
      <c r="AI2097" s="80"/>
      <c r="AJ2097" s="80"/>
      <c r="AK2097" s="80"/>
      <c r="AL2097" s="80"/>
      <c r="AM2097" s="80"/>
      <c r="AN2097" s="80"/>
      <c r="AO2097" s="80"/>
      <c r="AP2097" s="80"/>
      <c r="AQ2097" s="80"/>
      <c r="AR2097" s="80"/>
      <c r="AS2097" s="80"/>
      <c r="AT2097" s="80"/>
      <c r="AU2097" s="80"/>
      <c r="AV2097" s="80"/>
      <c r="AW2097" s="80"/>
      <c r="AX2097" s="80"/>
      <c r="AY2097" s="80"/>
      <c r="AZ2097" s="80"/>
      <c r="BA2097" s="80"/>
      <c r="BB2097" s="80"/>
      <c r="BC2097" s="80"/>
      <c r="BD2097" s="80"/>
      <c r="BE2097" s="80"/>
      <c r="BF2097" s="80"/>
      <c r="BG2097" s="80"/>
      <c r="BH2097" s="80"/>
      <c r="BI2097" s="80"/>
      <c r="BJ2097" s="80"/>
      <c r="BK2097" s="80"/>
      <c r="BL2097" s="80"/>
      <c r="BM2097" s="80"/>
      <c r="BN2097" s="80"/>
      <c r="BO2097" s="80"/>
      <c r="BP2097" s="80"/>
      <c r="BQ2097" s="80"/>
      <c r="BR2097" s="80"/>
      <c r="BS2097" s="80"/>
      <c r="BT2097" s="80"/>
      <c r="BU2097" s="80"/>
      <c r="BV2097" s="80"/>
      <c r="BW2097" s="80"/>
      <c r="BX2097" s="80"/>
      <c r="BY2097" s="80"/>
      <c r="BZ2097" s="80"/>
      <c r="CA2097" s="80"/>
      <c r="CB2097" s="80"/>
      <c r="CC2097" s="80"/>
      <c r="CD2097" s="80"/>
      <c r="CE2097" s="80"/>
      <c r="CF2097" s="80"/>
      <c r="CG2097" s="80"/>
      <c r="CH2097" s="80"/>
      <c r="CI2097" s="80"/>
      <c r="CJ2097" s="80"/>
      <c r="CK2097" s="80"/>
      <c r="CL2097" s="80"/>
      <c r="CN2097" s="60"/>
      <c r="CO2097" s="179"/>
      <c r="CP2097" s="179"/>
      <c r="CQ2097" s="179"/>
      <c r="CR2097" s="179"/>
      <c r="CS2097" s="179"/>
      <c r="CT2097" s="179"/>
      <c r="CU2097" s="179"/>
      <c r="CV2097" s="179"/>
      <c r="CW2097" s="179"/>
      <c r="CX2097" s="179"/>
      <c r="CY2097" s="179"/>
      <c r="CZ2097" s="179"/>
      <c r="DA2097" s="179"/>
      <c r="DB2097" s="179"/>
      <c r="DC2097" s="179"/>
      <c r="DD2097" s="179"/>
      <c r="DE2097" s="179"/>
      <c r="DF2097" s="179"/>
      <c r="DG2097" s="179"/>
      <c r="DH2097" s="179"/>
      <c r="DI2097" s="179"/>
      <c r="DJ2097" s="179"/>
      <c r="DK2097" s="179"/>
      <c r="DL2097" s="179"/>
    </row>
    <row r="2098" spans="1:116" x14ac:dyDescent="0.4">
      <c r="E2098" s="8"/>
      <c r="G2098" s="136"/>
      <c r="H2098" s="12"/>
      <c r="I2098" s="60"/>
      <c r="J2098" s="60"/>
      <c r="K2098" s="15"/>
      <c r="L2098" s="15"/>
      <c r="M2098" s="15"/>
      <c r="N2098" s="15"/>
      <c r="O2098" s="15"/>
      <c r="P2098" s="15"/>
      <c r="R2098" s="15"/>
      <c r="S2098" s="80"/>
      <c r="T2098" s="80"/>
      <c r="U2098" s="80"/>
      <c r="V2098" s="80"/>
      <c r="W2098" s="80"/>
      <c r="X2098" s="80"/>
      <c r="Y2098" s="80"/>
      <c r="Z2098" s="80"/>
      <c r="AA2098" s="80"/>
      <c r="AB2098" s="80"/>
      <c r="AC2098" s="80"/>
      <c r="AD2098" s="80"/>
      <c r="AE2098" s="80"/>
      <c r="AF2098" s="80"/>
      <c r="AG2098" s="80"/>
      <c r="AH2098" s="80"/>
      <c r="AI2098" s="80"/>
      <c r="AJ2098" s="80"/>
      <c r="AK2098" s="80"/>
      <c r="AL2098" s="80"/>
      <c r="AM2098" s="80"/>
      <c r="AN2098" s="80"/>
      <c r="AO2098" s="80"/>
      <c r="AP2098" s="80"/>
      <c r="AQ2098" s="80"/>
      <c r="AR2098" s="80"/>
      <c r="AS2098" s="80"/>
      <c r="AT2098" s="80"/>
      <c r="AU2098" s="80"/>
      <c r="AV2098" s="80"/>
      <c r="AW2098" s="80"/>
      <c r="AX2098" s="80"/>
      <c r="AY2098" s="80"/>
      <c r="AZ2098" s="80"/>
      <c r="BA2098" s="80"/>
      <c r="BB2098" s="80"/>
      <c r="BC2098" s="80"/>
      <c r="BD2098" s="80"/>
      <c r="BE2098" s="80"/>
      <c r="BF2098" s="80"/>
      <c r="BG2098" s="80"/>
      <c r="BH2098" s="80"/>
      <c r="BI2098" s="80"/>
      <c r="BJ2098" s="80"/>
      <c r="BK2098" s="80"/>
      <c r="BL2098" s="80"/>
      <c r="BM2098" s="80"/>
      <c r="BN2098" s="80"/>
      <c r="BO2098" s="80"/>
      <c r="BP2098" s="80"/>
      <c r="BQ2098" s="80"/>
      <c r="BR2098" s="80"/>
      <c r="BS2098" s="80"/>
      <c r="BT2098" s="80"/>
      <c r="BU2098" s="80"/>
      <c r="BV2098" s="80"/>
      <c r="BW2098" s="80"/>
      <c r="BX2098" s="80"/>
      <c r="BY2098" s="80"/>
      <c r="BZ2098" s="80"/>
      <c r="CA2098" s="80"/>
      <c r="CB2098" s="80"/>
      <c r="CC2098" s="80"/>
      <c r="CD2098" s="80"/>
      <c r="CE2098" s="80"/>
      <c r="CF2098" s="80"/>
      <c r="CG2098" s="80"/>
      <c r="CH2098" s="80"/>
      <c r="CI2098" s="80"/>
      <c r="CJ2098" s="80"/>
      <c r="CK2098" s="80"/>
      <c r="CL2098" s="80"/>
      <c r="CN2098" s="60"/>
      <c r="CO2098" s="179"/>
      <c r="CP2098" s="179"/>
      <c r="CQ2098" s="179"/>
      <c r="CR2098" s="179"/>
      <c r="CS2098" s="179"/>
      <c r="CT2098" s="179"/>
      <c r="CU2098" s="179"/>
      <c r="CV2098" s="179"/>
      <c r="CW2098" s="179"/>
      <c r="CX2098" s="179"/>
      <c r="CY2098" s="179"/>
      <c r="CZ2098" s="179"/>
      <c r="DA2098" s="179"/>
      <c r="DB2098" s="179"/>
      <c r="DC2098" s="179"/>
      <c r="DD2098" s="179"/>
      <c r="DE2098" s="179"/>
      <c r="DF2098" s="179"/>
      <c r="DG2098" s="179"/>
      <c r="DH2098" s="179"/>
      <c r="DI2098" s="179"/>
      <c r="DJ2098" s="179"/>
      <c r="DK2098" s="179"/>
      <c r="DL2098" s="179"/>
    </row>
    <row r="2099" spans="1:116" x14ac:dyDescent="0.4">
      <c r="E2099" s="8"/>
      <c r="G2099" s="136"/>
      <c r="H2099" s="12"/>
      <c r="I2099" s="60"/>
      <c r="J2099" s="60"/>
      <c r="K2099" s="15"/>
      <c r="L2099" s="15"/>
      <c r="M2099" s="15"/>
      <c r="N2099" s="15"/>
      <c r="O2099" s="15"/>
      <c r="P2099" s="15"/>
      <c r="R2099" s="15"/>
      <c r="S2099" s="80"/>
      <c r="T2099" s="80"/>
      <c r="U2099" s="80"/>
      <c r="V2099" s="80"/>
      <c r="W2099" s="80"/>
      <c r="X2099" s="80"/>
      <c r="Y2099" s="80"/>
      <c r="Z2099" s="80"/>
      <c r="AA2099" s="80"/>
      <c r="AB2099" s="80"/>
      <c r="AC2099" s="80"/>
      <c r="AD2099" s="80"/>
      <c r="AE2099" s="80"/>
      <c r="AF2099" s="80"/>
      <c r="AG2099" s="80"/>
      <c r="AH2099" s="80"/>
      <c r="AI2099" s="80"/>
      <c r="AJ2099" s="80"/>
      <c r="AK2099" s="80"/>
      <c r="AL2099" s="80"/>
      <c r="AM2099" s="80"/>
      <c r="AN2099" s="80"/>
      <c r="AO2099" s="80"/>
      <c r="AP2099" s="80"/>
      <c r="AQ2099" s="80"/>
      <c r="AR2099" s="80"/>
      <c r="AS2099" s="80"/>
      <c r="AT2099" s="80"/>
      <c r="AU2099" s="80"/>
      <c r="AV2099" s="80"/>
      <c r="AW2099" s="80"/>
      <c r="AX2099" s="80"/>
      <c r="AY2099" s="80"/>
      <c r="AZ2099" s="80"/>
      <c r="BA2099" s="80"/>
      <c r="BB2099" s="80"/>
      <c r="BC2099" s="80"/>
      <c r="BD2099" s="80"/>
      <c r="BE2099" s="80"/>
      <c r="BF2099" s="80"/>
      <c r="BG2099" s="80"/>
      <c r="BH2099" s="80"/>
      <c r="BI2099" s="80"/>
      <c r="BJ2099" s="80"/>
      <c r="BK2099" s="80"/>
      <c r="BL2099" s="80"/>
      <c r="BM2099" s="80"/>
      <c r="BN2099" s="80"/>
      <c r="BO2099" s="80"/>
      <c r="BP2099" s="80"/>
      <c r="BQ2099" s="80"/>
      <c r="BR2099" s="80"/>
      <c r="BS2099" s="80"/>
      <c r="BT2099" s="80"/>
      <c r="BU2099" s="80"/>
      <c r="BV2099" s="80"/>
      <c r="BW2099" s="80"/>
      <c r="BX2099" s="80"/>
      <c r="BY2099" s="80"/>
      <c r="BZ2099" s="80"/>
      <c r="CA2099" s="80"/>
      <c r="CB2099" s="80"/>
      <c r="CC2099" s="80"/>
      <c r="CD2099" s="80"/>
      <c r="CE2099" s="80"/>
      <c r="CF2099" s="80"/>
      <c r="CG2099" s="80"/>
      <c r="CH2099" s="80"/>
      <c r="CI2099" s="80"/>
      <c r="CJ2099" s="80"/>
      <c r="CK2099" s="80"/>
      <c r="CL2099" s="80"/>
      <c r="CN2099" s="60"/>
      <c r="CO2099" s="179"/>
      <c r="CP2099" s="179"/>
      <c r="CQ2099" s="179"/>
      <c r="CR2099" s="179"/>
      <c r="CS2099" s="179"/>
      <c r="CT2099" s="179"/>
      <c r="CU2099" s="179"/>
      <c r="CV2099" s="179"/>
      <c r="CW2099" s="179"/>
      <c r="CX2099" s="179"/>
      <c r="CY2099" s="179"/>
      <c r="CZ2099" s="179"/>
      <c r="DA2099" s="179"/>
      <c r="DB2099" s="179"/>
      <c r="DC2099" s="179"/>
      <c r="DD2099" s="179"/>
      <c r="DE2099" s="179"/>
      <c r="DF2099" s="179"/>
      <c r="DG2099" s="179"/>
      <c r="DH2099" s="179"/>
      <c r="DI2099" s="179"/>
      <c r="DJ2099" s="179"/>
      <c r="DK2099" s="179"/>
      <c r="DL2099" s="179"/>
    </row>
    <row r="2100" spans="1:116" x14ac:dyDescent="0.4">
      <c r="A2100" s="27"/>
      <c r="B2100" s="27"/>
      <c r="C2100" s="27"/>
      <c r="D2100" s="27"/>
      <c r="E2100" s="27"/>
      <c r="F2100" s="27"/>
      <c r="G2100" s="27"/>
      <c r="H2100" s="27"/>
      <c r="I2100" s="27"/>
      <c r="J2100" s="27"/>
      <c r="K2100" s="27"/>
      <c r="L2100" s="27"/>
      <c r="M2100" s="27"/>
      <c r="N2100" s="27"/>
      <c r="O2100" s="27"/>
      <c r="P2100" s="27"/>
      <c r="CN2100" s="27"/>
    </row>
    <row r="2107" spans="1:116" x14ac:dyDescent="0.4">
      <c r="A2107" s="27"/>
      <c r="B2107" s="27"/>
      <c r="C2107" s="27"/>
      <c r="D2107" s="27"/>
      <c r="E2107" s="27"/>
      <c r="F2107" s="27"/>
      <c r="G2107" s="27"/>
      <c r="H2107" s="27"/>
      <c r="I2107" s="27"/>
      <c r="J2107" s="27"/>
      <c r="K2107" s="27"/>
      <c r="L2107" s="27"/>
      <c r="M2107" s="27"/>
      <c r="N2107" s="27"/>
      <c r="O2107" s="27"/>
      <c r="P2107" s="27"/>
      <c r="CN2107" s="27"/>
    </row>
    <row r="2108" spans="1:116" x14ac:dyDescent="0.4">
      <c r="A2108" s="27"/>
      <c r="B2108" s="27"/>
      <c r="C2108" s="27"/>
      <c r="D2108" s="27"/>
      <c r="E2108" s="27"/>
      <c r="F2108" s="27"/>
      <c r="G2108" s="27"/>
      <c r="H2108" s="27"/>
      <c r="I2108" s="27"/>
      <c r="J2108" s="27"/>
      <c r="K2108" s="27"/>
      <c r="L2108" s="27"/>
      <c r="M2108" s="27"/>
      <c r="N2108" s="27"/>
      <c r="O2108" s="27"/>
      <c r="P2108" s="27"/>
      <c r="CN2108" s="27"/>
    </row>
    <row r="2109" spans="1:116" x14ac:dyDescent="0.4">
      <c r="A2109" s="27"/>
      <c r="B2109" s="27"/>
      <c r="C2109" s="27"/>
      <c r="D2109" s="27"/>
      <c r="E2109" s="27"/>
      <c r="F2109" s="27"/>
      <c r="G2109" s="27"/>
      <c r="H2109" s="27"/>
      <c r="I2109" s="27"/>
      <c r="J2109" s="27"/>
      <c r="K2109" s="27"/>
      <c r="L2109" s="27"/>
      <c r="M2109" s="27"/>
      <c r="N2109" s="27"/>
      <c r="O2109" s="27"/>
      <c r="P2109" s="27"/>
      <c r="CN2109" s="27"/>
    </row>
    <row r="2110" spans="1:116" x14ac:dyDescent="0.4">
      <c r="A2110" s="27"/>
      <c r="B2110" s="27"/>
      <c r="C2110" s="27"/>
      <c r="D2110" s="27"/>
      <c r="E2110" s="27"/>
      <c r="F2110" s="27"/>
      <c r="G2110" s="27"/>
      <c r="H2110" s="27"/>
      <c r="I2110" s="27"/>
      <c r="J2110" s="27"/>
      <c r="K2110" s="27"/>
      <c r="L2110" s="27"/>
      <c r="M2110" s="27"/>
      <c r="N2110" s="27"/>
      <c r="O2110" s="27"/>
      <c r="P2110" s="27"/>
      <c r="CN2110" s="27"/>
    </row>
    <row r="2111" spans="1:116" x14ac:dyDescent="0.4">
      <c r="A2111" s="27"/>
      <c r="B2111" s="27"/>
      <c r="C2111" s="27"/>
      <c r="D2111" s="27"/>
      <c r="E2111" s="27"/>
      <c r="F2111" s="27"/>
      <c r="G2111" s="27"/>
      <c r="H2111" s="27"/>
      <c r="I2111" s="27"/>
      <c r="J2111" s="27"/>
      <c r="K2111" s="27"/>
      <c r="L2111" s="27"/>
      <c r="M2111" s="27"/>
      <c r="N2111" s="27"/>
      <c r="O2111" s="27"/>
      <c r="P2111" s="27"/>
      <c r="CN2111" s="27"/>
    </row>
    <row r="2112" spans="1:116" x14ac:dyDescent="0.4">
      <c r="A2112" s="27"/>
      <c r="B2112" s="27"/>
      <c r="C2112" s="27"/>
      <c r="D2112" s="27"/>
      <c r="E2112" s="27"/>
      <c r="F2112" s="27"/>
      <c r="G2112" s="27"/>
      <c r="H2112" s="27"/>
      <c r="I2112" s="27"/>
      <c r="J2112" s="27"/>
      <c r="K2112" s="27"/>
      <c r="L2112" s="27"/>
      <c r="M2112" s="27"/>
      <c r="N2112" s="27"/>
      <c r="O2112" s="27"/>
      <c r="P2112" s="27"/>
      <c r="CN2112" s="27"/>
    </row>
    <row r="2113" spans="1:116" x14ac:dyDescent="0.4">
      <c r="A2113" s="27"/>
      <c r="B2113" s="27"/>
      <c r="C2113" s="27"/>
      <c r="D2113" s="27"/>
      <c r="E2113" s="27"/>
      <c r="F2113" s="27"/>
      <c r="G2113" s="27"/>
      <c r="H2113" s="27"/>
      <c r="I2113" s="27"/>
      <c r="J2113" s="27"/>
      <c r="K2113" s="27"/>
      <c r="L2113" s="27"/>
      <c r="M2113" s="27"/>
      <c r="N2113" s="27"/>
      <c r="O2113" s="27"/>
      <c r="P2113" s="27"/>
      <c r="CN2113" s="27"/>
    </row>
    <row r="2114" spans="1:116" x14ac:dyDescent="0.4">
      <c r="A2114" s="27"/>
      <c r="B2114" s="27"/>
      <c r="C2114" s="27"/>
      <c r="D2114" s="27"/>
      <c r="E2114" s="27"/>
      <c r="F2114" s="27"/>
      <c r="G2114" s="27"/>
      <c r="H2114" s="27"/>
      <c r="I2114" s="27"/>
      <c r="J2114" s="27"/>
      <c r="K2114" s="27"/>
      <c r="L2114" s="27"/>
      <c r="M2114" s="27"/>
      <c r="N2114" s="27"/>
      <c r="O2114" s="27"/>
      <c r="P2114" s="27"/>
      <c r="CN2114" s="27"/>
    </row>
    <row r="2115" spans="1:116" x14ac:dyDescent="0.4">
      <c r="A2115" s="27"/>
      <c r="B2115" s="27"/>
      <c r="C2115" s="27"/>
      <c r="D2115" s="27"/>
      <c r="E2115" s="27"/>
      <c r="F2115" s="27"/>
      <c r="G2115" s="27"/>
      <c r="H2115" s="27"/>
      <c r="I2115" s="27"/>
      <c r="J2115" s="27"/>
      <c r="K2115" s="27"/>
      <c r="L2115" s="27"/>
      <c r="M2115" s="27"/>
      <c r="N2115" s="27"/>
      <c r="O2115" s="27"/>
      <c r="P2115" s="27"/>
      <c r="CN2115" s="27"/>
    </row>
    <row r="2116" spans="1:116" x14ac:dyDescent="0.4">
      <c r="A2116" s="27"/>
      <c r="B2116" s="27"/>
      <c r="C2116" s="27"/>
      <c r="D2116" s="27"/>
      <c r="E2116" s="27"/>
      <c r="F2116" s="27"/>
      <c r="G2116" s="27"/>
      <c r="H2116" s="27"/>
      <c r="I2116" s="27"/>
      <c r="J2116" s="27"/>
      <c r="K2116" s="27"/>
      <c r="L2116" s="27"/>
      <c r="M2116" s="27"/>
      <c r="N2116" s="27"/>
      <c r="O2116" s="27"/>
      <c r="P2116" s="27"/>
      <c r="CN2116" s="27"/>
    </row>
    <row r="2117" spans="1:116" x14ac:dyDescent="0.4">
      <c r="A2117" s="27"/>
      <c r="B2117" s="27"/>
      <c r="C2117" s="27"/>
      <c r="D2117" s="27"/>
      <c r="E2117" s="27"/>
      <c r="F2117" s="27"/>
      <c r="G2117" s="27"/>
      <c r="H2117" s="27"/>
      <c r="I2117" s="27"/>
      <c r="J2117" s="27"/>
      <c r="K2117" s="27"/>
      <c r="L2117" s="27"/>
      <c r="M2117" s="27"/>
      <c r="N2117" s="27"/>
      <c r="O2117" s="27"/>
      <c r="P2117" s="27"/>
      <c r="CN2117" s="27"/>
    </row>
    <row r="2118" spans="1:116" x14ac:dyDescent="0.4">
      <c r="E2118" s="8"/>
      <c r="G2118" s="136"/>
      <c r="H2118" s="12"/>
      <c r="I2118" s="60"/>
      <c r="J2118" s="60"/>
      <c r="K2118" s="15"/>
      <c r="L2118" s="15"/>
      <c r="M2118" s="15"/>
      <c r="N2118" s="15"/>
      <c r="O2118" s="15"/>
      <c r="P2118" s="15"/>
      <c r="R2118" s="15"/>
      <c r="S2118" s="179"/>
      <c r="T2118" s="179"/>
      <c r="U2118" s="179"/>
      <c r="V2118" s="179"/>
      <c r="W2118" s="179"/>
      <c r="X2118" s="179"/>
      <c r="Y2118" s="179"/>
      <c r="Z2118" s="179"/>
      <c r="AA2118" s="179"/>
      <c r="AB2118" s="179"/>
      <c r="AC2118" s="179"/>
      <c r="AD2118" s="179"/>
      <c r="AE2118" s="179"/>
      <c r="AF2118" s="179"/>
      <c r="AG2118" s="179"/>
      <c r="AH2118" s="179"/>
      <c r="AI2118" s="179"/>
      <c r="AJ2118" s="179"/>
      <c r="AK2118" s="179"/>
      <c r="AL2118" s="179"/>
      <c r="AM2118" s="179"/>
      <c r="AN2118" s="179"/>
      <c r="AO2118" s="179"/>
      <c r="AP2118" s="179"/>
      <c r="AQ2118" s="179"/>
      <c r="AR2118" s="179"/>
      <c r="AS2118" s="179"/>
      <c r="AT2118" s="179"/>
      <c r="AU2118" s="179"/>
      <c r="AV2118" s="179"/>
      <c r="AW2118" s="179"/>
      <c r="AX2118" s="179"/>
      <c r="AY2118" s="179"/>
      <c r="AZ2118" s="179"/>
      <c r="BA2118" s="179"/>
      <c r="BB2118" s="179"/>
      <c r="BC2118" s="179"/>
      <c r="BD2118" s="179"/>
      <c r="BE2118" s="179"/>
      <c r="BF2118" s="179"/>
      <c r="BG2118" s="179"/>
      <c r="BH2118" s="179"/>
      <c r="BI2118" s="179"/>
      <c r="BJ2118" s="179"/>
      <c r="BK2118" s="179"/>
      <c r="BL2118" s="179"/>
      <c r="BM2118" s="179"/>
      <c r="BN2118" s="179"/>
      <c r="BO2118" s="179"/>
      <c r="BP2118" s="179"/>
      <c r="BQ2118" s="179"/>
      <c r="BR2118" s="179"/>
      <c r="BS2118" s="179"/>
      <c r="BT2118" s="179"/>
      <c r="BU2118" s="179"/>
      <c r="BV2118" s="179"/>
      <c r="BW2118" s="179"/>
      <c r="BX2118" s="179"/>
      <c r="BY2118" s="179"/>
      <c r="BZ2118" s="179"/>
      <c r="CA2118" s="179"/>
      <c r="CB2118" s="179"/>
      <c r="CC2118" s="179"/>
      <c r="CD2118" s="179"/>
      <c r="CE2118" s="179"/>
      <c r="CF2118" s="179"/>
      <c r="CG2118" s="179"/>
      <c r="CH2118" s="179"/>
      <c r="CI2118" s="179"/>
      <c r="CJ2118" s="179"/>
      <c r="CK2118" s="179"/>
      <c r="CL2118" s="179"/>
      <c r="CN2118" s="60"/>
      <c r="CO2118" s="179"/>
      <c r="CP2118" s="179"/>
      <c r="CQ2118" s="179"/>
      <c r="CR2118" s="179"/>
      <c r="CS2118" s="179"/>
      <c r="CT2118" s="179"/>
      <c r="CU2118" s="179"/>
      <c r="CV2118" s="179"/>
      <c r="CW2118" s="179"/>
      <c r="CX2118" s="179"/>
      <c r="CY2118" s="179"/>
      <c r="CZ2118" s="179"/>
      <c r="DA2118" s="179"/>
      <c r="DB2118" s="179"/>
      <c r="DC2118" s="179"/>
      <c r="DD2118" s="179"/>
      <c r="DE2118" s="179"/>
      <c r="DF2118" s="179"/>
      <c r="DG2118" s="179"/>
      <c r="DH2118" s="179"/>
      <c r="DI2118" s="179"/>
      <c r="DJ2118" s="179"/>
      <c r="DK2118" s="179"/>
      <c r="DL2118" s="179"/>
    </row>
    <row r="2119" spans="1:116" x14ac:dyDescent="0.4">
      <c r="E2119" s="8"/>
      <c r="G2119" s="136"/>
      <c r="H2119" s="12"/>
      <c r="I2119" s="60"/>
      <c r="J2119" s="60"/>
      <c r="K2119" s="15"/>
      <c r="L2119" s="15"/>
      <c r="M2119" s="15"/>
      <c r="N2119" s="15"/>
      <c r="O2119" s="15"/>
      <c r="P2119" s="15"/>
      <c r="R2119" s="15"/>
      <c r="S2119" s="179"/>
      <c r="T2119" s="179"/>
      <c r="U2119" s="179"/>
      <c r="V2119" s="179"/>
      <c r="W2119" s="179"/>
      <c r="X2119" s="179"/>
      <c r="Y2119" s="179"/>
      <c r="Z2119" s="179"/>
      <c r="AA2119" s="179"/>
      <c r="AB2119" s="179"/>
      <c r="AC2119" s="179"/>
      <c r="AD2119" s="179"/>
      <c r="AE2119" s="179"/>
      <c r="AF2119" s="179"/>
      <c r="AG2119" s="179"/>
      <c r="AH2119" s="179"/>
      <c r="AI2119" s="179"/>
      <c r="AJ2119" s="179"/>
      <c r="AK2119" s="179"/>
      <c r="AL2119" s="179"/>
      <c r="AM2119" s="179"/>
      <c r="AN2119" s="179"/>
      <c r="AO2119" s="179"/>
      <c r="AP2119" s="179"/>
      <c r="AQ2119" s="179"/>
      <c r="AR2119" s="179"/>
      <c r="AS2119" s="179"/>
      <c r="AT2119" s="179"/>
      <c r="AU2119" s="179"/>
      <c r="AV2119" s="179"/>
      <c r="AW2119" s="179"/>
      <c r="AX2119" s="179"/>
      <c r="AY2119" s="179"/>
      <c r="AZ2119" s="179"/>
      <c r="BA2119" s="179"/>
      <c r="BB2119" s="179"/>
      <c r="BC2119" s="179"/>
      <c r="BD2119" s="179"/>
      <c r="BE2119" s="179"/>
      <c r="BF2119" s="179"/>
      <c r="BG2119" s="179"/>
      <c r="BH2119" s="179"/>
      <c r="BI2119" s="179"/>
      <c r="BJ2119" s="179"/>
      <c r="BK2119" s="179"/>
      <c r="BL2119" s="179"/>
      <c r="BM2119" s="179"/>
      <c r="BN2119" s="179"/>
      <c r="BO2119" s="179"/>
      <c r="BP2119" s="179"/>
      <c r="BQ2119" s="179"/>
      <c r="BR2119" s="179"/>
      <c r="BS2119" s="179"/>
      <c r="BT2119" s="179"/>
      <c r="BU2119" s="179"/>
      <c r="BV2119" s="179"/>
      <c r="BW2119" s="179"/>
      <c r="BX2119" s="179"/>
      <c r="BY2119" s="179"/>
      <c r="BZ2119" s="179"/>
      <c r="CA2119" s="179"/>
      <c r="CB2119" s="179"/>
      <c r="CC2119" s="179"/>
      <c r="CD2119" s="179"/>
      <c r="CE2119" s="179"/>
      <c r="CF2119" s="179"/>
      <c r="CG2119" s="179"/>
      <c r="CH2119" s="179"/>
      <c r="CI2119" s="179"/>
      <c r="CJ2119" s="179"/>
      <c r="CK2119" s="179"/>
      <c r="CL2119" s="179"/>
      <c r="CN2119" s="60"/>
      <c r="CO2119" s="179"/>
      <c r="CP2119" s="179"/>
      <c r="CQ2119" s="179"/>
      <c r="CR2119" s="179"/>
      <c r="CS2119" s="179"/>
      <c r="CT2119" s="179"/>
      <c r="CU2119" s="179"/>
      <c r="CV2119" s="179"/>
      <c r="CW2119" s="179"/>
      <c r="CX2119" s="179"/>
      <c r="CY2119" s="179"/>
      <c r="CZ2119" s="179"/>
      <c r="DA2119" s="179"/>
      <c r="DB2119" s="179"/>
      <c r="DC2119" s="179"/>
      <c r="DD2119" s="179"/>
      <c r="DE2119" s="179"/>
      <c r="DF2119" s="179"/>
      <c r="DG2119" s="179"/>
      <c r="DH2119" s="179"/>
      <c r="DI2119" s="179"/>
      <c r="DJ2119" s="179"/>
      <c r="DK2119" s="179"/>
      <c r="DL2119" s="179"/>
    </row>
    <row r="2120" spans="1:116" x14ac:dyDescent="0.4">
      <c r="E2120" s="8"/>
      <c r="G2120" s="136"/>
      <c r="H2120" s="12"/>
      <c r="I2120" s="60"/>
      <c r="J2120" s="60"/>
      <c r="K2120" s="15"/>
      <c r="L2120" s="15"/>
      <c r="M2120" s="15"/>
      <c r="N2120" s="15"/>
      <c r="O2120" s="15"/>
      <c r="P2120" s="15"/>
      <c r="R2120" s="15"/>
      <c r="S2120" s="179"/>
      <c r="T2120" s="179"/>
      <c r="U2120" s="179"/>
      <c r="V2120" s="179"/>
      <c r="W2120" s="179"/>
      <c r="X2120" s="179"/>
      <c r="Y2120" s="179"/>
      <c r="Z2120" s="179"/>
      <c r="AA2120" s="179"/>
      <c r="AB2120" s="179"/>
      <c r="AC2120" s="179"/>
      <c r="AD2120" s="179"/>
      <c r="AE2120" s="179"/>
      <c r="AF2120" s="179"/>
      <c r="AG2120" s="179"/>
      <c r="AH2120" s="179"/>
      <c r="AI2120" s="179"/>
      <c r="AJ2120" s="179"/>
      <c r="AK2120" s="179"/>
      <c r="AL2120" s="179"/>
      <c r="AM2120" s="179"/>
      <c r="AN2120" s="179"/>
      <c r="AO2120" s="179"/>
      <c r="AP2120" s="179"/>
      <c r="AQ2120" s="179"/>
      <c r="AR2120" s="179"/>
      <c r="AS2120" s="179"/>
      <c r="AT2120" s="179"/>
      <c r="AU2120" s="179"/>
      <c r="AV2120" s="179"/>
      <c r="AW2120" s="179"/>
      <c r="AX2120" s="179"/>
      <c r="AY2120" s="179"/>
      <c r="AZ2120" s="179"/>
      <c r="BA2120" s="179"/>
      <c r="BB2120" s="179"/>
      <c r="BC2120" s="179"/>
      <c r="BD2120" s="179"/>
      <c r="BE2120" s="179"/>
      <c r="BF2120" s="179"/>
      <c r="BG2120" s="179"/>
      <c r="BH2120" s="179"/>
      <c r="BI2120" s="179"/>
      <c r="BJ2120" s="179"/>
      <c r="BK2120" s="179"/>
      <c r="BL2120" s="179"/>
      <c r="BM2120" s="179"/>
      <c r="BN2120" s="179"/>
      <c r="BO2120" s="179"/>
      <c r="BP2120" s="179"/>
      <c r="BQ2120" s="179"/>
      <c r="BR2120" s="179"/>
      <c r="BS2120" s="179"/>
      <c r="BT2120" s="179"/>
      <c r="BU2120" s="179"/>
      <c r="BV2120" s="179"/>
      <c r="BW2120" s="179"/>
      <c r="BX2120" s="179"/>
      <c r="BY2120" s="179"/>
      <c r="BZ2120" s="179"/>
      <c r="CA2120" s="179"/>
      <c r="CB2120" s="179"/>
      <c r="CC2120" s="179"/>
      <c r="CD2120" s="179"/>
      <c r="CE2120" s="179"/>
      <c r="CF2120" s="179"/>
      <c r="CG2120" s="179"/>
      <c r="CH2120" s="179"/>
      <c r="CI2120" s="179"/>
      <c r="CJ2120" s="179"/>
      <c r="CK2120" s="179"/>
      <c r="CL2120" s="179"/>
      <c r="CN2120" s="60"/>
      <c r="CO2120" s="179"/>
      <c r="CP2120" s="179"/>
      <c r="CQ2120" s="179"/>
      <c r="CR2120" s="179"/>
      <c r="CS2120" s="179"/>
      <c r="CT2120" s="179"/>
      <c r="CU2120" s="179"/>
      <c r="CV2120" s="179"/>
      <c r="CW2120" s="179"/>
      <c r="CX2120" s="179"/>
      <c r="CY2120" s="179"/>
      <c r="CZ2120" s="179"/>
      <c r="DA2120" s="179"/>
      <c r="DB2120" s="179"/>
      <c r="DC2120" s="179"/>
      <c r="DD2120" s="179"/>
      <c r="DE2120" s="179"/>
      <c r="DF2120" s="179"/>
      <c r="DG2120" s="179"/>
      <c r="DH2120" s="179"/>
      <c r="DI2120" s="179"/>
      <c r="DJ2120" s="179"/>
      <c r="DK2120" s="179"/>
      <c r="DL2120" s="179"/>
    </row>
    <row r="2121" spans="1:116" x14ac:dyDescent="0.4">
      <c r="E2121" s="8"/>
      <c r="G2121" s="136"/>
      <c r="H2121" s="12"/>
      <c r="I2121" s="60"/>
      <c r="J2121" s="60"/>
      <c r="K2121" s="15"/>
      <c r="L2121" s="15"/>
      <c r="M2121" s="15"/>
      <c r="N2121" s="15"/>
      <c r="O2121" s="15"/>
      <c r="P2121" s="15"/>
      <c r="R2121" s="15"/>
      <c r="S2121" s="179"/>
      <c r="T2121" s="179"/>
      <c r="U2121" s="179"/>
      <c r="V2121" s="179"/>
      <c r="W2121" s="179"/>
      <c r="X2121" s="179"/>
      <c r="Y2121" s="179"/>
      <c r="Z2121" s="179"/>
      <c r="AA2121" s="179"/>
      <c r="AB2121" s="179"/>
      <c r="AC2121" s="179"/>
      <c r="AD2121" s="179"/>
      <c r="AE2121" s="179"/>
      <c r="AF2121" s="179"/>
      <c r="AG2121" s="179"/>
      <c r="AH2121" s="179"/>
      <c r="AI2121" s="179"/>
      <c r="AJ2121" s="179"/>
      <c r="AK2121" s="179"/>
      <c r="AL2121" s="179"/>
      <c r="AM2121" s="179"/>
      <c r="AN2121" s="179"/>
      <c r="AO2121" s="179"/>
      <c r="AP2121" s="179"/>
      <c r="AQ2121" s="179"/>
      <c r="AR2121" s="179"/>
      <c r="AS2121" s="179"/>
      <c r="AT2121" s="179"/>
      <c r="AU2121" s="179"/>
      <c r="AV2121" s="179"/>
      <c r="AW2121" s="179"/>
      <c r="AX2121" s="179"/>
      <c r="AY2121" s="179"/>
      <c r="AZ2121" s="179"/>
      <c r="BA2121" s="179"/>
      <c r="BB2121" s="179"/>
      <c r="BC2121" s="179"/>
      <c r="BD2121" s="179"/>
      <c r="BE2121" s="179"/>
      <c r="BF2121" s="179"/>
      <c r="BG2121" s="179"/>
      <c r="BH2121" s="179"/>
      <c r="BI2121" s="179"/>
      <c r="BJ2121" s="179"/>
      <c r="BK2121" s="179"/>
      <c r="BL2121" s="179"/>
      <c r="BM2121" s="179"/>
      <c r="BN2121" s="179"/>
      <c r="BO2121" s="179"/>
      <c r="BP2121" s="179"/>
      <c r="BQ2121" s="179"/>
      <c r="BR2121" s="179"/>
      <c r="BS2121" s="179"/>
      <c r="BT2121" s="179"/>
      <c r="BU2121" s="179"/>
      <c r="BV2121" s="179"/>
      <c r="BW2121" s="179"/>
      <c r="BX2121" s="179"/>
      <c r="BY2121" s="179"/>
      <c r="BZ2121" s="179"/>
      <c r="CA2121" s="179"/>
      <c r="CB2121" s="179"/>
      <c r="CC2121" s="179"/>
      <c r="CD2121" s="179"/>
      <c r="CE2121" s="179"/>
      <c r="CF2121" s="179"/>
      <c r="CG2121" s="179"/>
      <c r="CH2121" s="179"/>
      <c r="CI2121" s="179"/>
      <c r="CJ2121" s="179"/>
      <c r="CK2121" s="179"/>
      <c r="CL2121" s="179"/>
      <c r="CN2121" s="60"/>
      <c r="CO2121" s="179"/>
      <c r="CP2121" s="179"/>
      <c r="CQ2121" s="179"/>
      <c r="CR2121" s="179"/>
      <c r="CS2121" s="179"/>
      <c r="CT2121" s="179"/>
      <c r="CU2121" s="179"/>
      <c r="CV2121" s="179"/>
      <c r="CW2121" s="179"/>
      <c r="CX2121" s="179"/>
      <c r="CY2121" s="179"/>
      <c r="CZ2121" s="179"/>
      <c r="DA2121" s="179"/>
      <c r="DB2121" s="179"/>
      <c r="DC2121" s="179"/>
      <c r="DD2121" s="179"/>
      <c r="DE2121" s="179"/>
      <c r="DF2121" s="179"/>
      <c r="DG2121" s="179"/>
      <c r="DH2121" s="179"/>
      <c r="DI2121" s="179"/>
      <c r="DJ2121" s="179"/>
      <c r="DK2121" s="179"/>
      <c r="DL2121" s="179"/>
    </row>
    <row r="2122" spans="1:116" x14ac:dyDescent="0.4">
      <c r="E2122" s="8"/>
      <c r="G2122" s="136"/>
      <c r="H2122" s="12"/>
      <c r="I2122" s="60"/>
      <c r="J2122" s="60"/>
      <c r="K2122" s="15"/>
      <c r="L2122" s="15"/>
      <c r="M2122" s="15"/>
      <c r="N2122" s="15"/>
      <c r="O2122" s="15"/>
      <c r="P2122" s="15"/>
      <c r="R2122" s="15"/>
      <c r="S2122" s="179"/>
      <c r="T2122" s="179"/>
      <c r="U2122" s="179"/>
      <c r="V2122" s="179"/>
      <c r="W2122" s="179"/>
      <c r="X2122" s="179"/>
      <c r="Y2122" s="179"/>
      <c r="Z2122" s="179"/>
      <c r="AA2122" s="179"/>
      <c r="AB2122" s="179"/>
      <c r="AC2122" s="179"/>
      <c r="AD2122" s="179"/>
      <c r="AE2122" s="179"/>
      <c r="AF2122" s="179"/>
      <c r="AG2122" s="179"/>
      <c r="AH2122" s="179"/>
      <c r="AI2122" s="179"/>
      <c r="AJ2122" s="179"/>
      <c r="AK2122" s="179"/>
      <c r="AL2122" s="179"/>
      <c r="AM2122" s="179"/>
      <c r="AN2122" s="179"/>
      <c r="AO2122" s="179"/>
      <c r="AP2122" s="179"/>
      <c r="AQ2122" s="179"/>
      <c r="AR2122" s="179"/>
      <c r="AS2122" s="179"/>
      <c r="AT2122" s="179"/>
      <c r="AU2122" s="179"/>
      <c r="AV2122" s="179"/>
      <c r="AW2122" s="179"/>
      <c r="AX2122" s="179"/>
      <c r="AY2122" s="179"/>
      <c r="AZ2122" s="179"/>
      <c r="BA2122" s="179"/>
      <c r="BB2122" s="179"/>
      <c r="BC2122" s="179"/>
      <c r="BD2122" s="179"/>
      <c r="BE2122" s="179"/>
      <c r="BF2122" s="179"/>
      <c r="BG2122" s="179"/>
      <c r="BH2122" s="179"/>
      <c r="BI2122" s="179"/>
      <c r="BJ2122" s="179"/>
      <c r="BK2122" s="179"/>
      <c r="BL2122" s="179"/>
      <c r="BM2122" s="179"/>
      <c r="BN2122" s="179"/>
      <c r="BO2122" s="179"/>
      <c r="BP2122" s="179"/>
      <c r="BQ2122" s="179"/>
      <c r="BR2122" s="179"/>
      <c r="BS2122" s="179"/>
      <c r="BT2122" s="179"/>
      <c r="BU2122" s="179"/>
      <c r="BV2122" s="179"/>
      <c r="BW2122" s="179"/>
      <c r="BX2122" s="179"/>
      <c r="BY2122" s="179"/>
      <c r="BZ2122" s="179"/>
      <c r="CA2122" s="179"/>
      <c r="CB2122" s="179"/>
      <c r="CC2122" s="179"/>
      <c r="CD2122" s="179"/>
      <c r="CE2122" s="179"/>
      <c r="CF2122" s="179"/>
      <c r="CG2122" s="179"/>
      <c r="CH2122" s="179"/>
      <c r="CI2122" s="179"/>
      <c r="CJ2122" s="179"/>
      <c r="CK2122" s="179"/>
      <c r="CL2122" s="179"/>
      <c r="CN2122" s="60"/>
      <c r="CO2122" s="179"/>
      <c r="CP2122" s="179"/>
      <c r="CQ2122" s="179"/>
      <c r="CR2122" s="179"/>
      <c r="CS2122" s="179"/>
      <c r="CT2122" s="179"/>
      <c r="CU2122" s="179"/>
      <c r="CV2122" s="179"/>
      <c r="CW2122" s="179"/>
      <c r="CX2122" s="179"/>
      <c r="CY2122" s="179"/>
      <c r="CZ2122" s="179"/>
      <c r="DA2122" s="179"/>
      <c r="DB2122" s="179"/>
      <c r="DC2122" s="179"/>
      <c r="DD2122" s="179"/>
      <c r="DE2122" s="179"/>
      <c r="DF2122" s="179"/>
      <c r="DG2122" s="179"/>
      <c r="DH2122" s="179"/>
      <c r="DI2122" s="179"/>
      <c r="DJ2122" s="179"/>
      <c r="DK2122" s="179"/>
      <c r="DL2122" s="179"/>
    </row>
    <row r="2123" spans="1:116" x14ac:dyDescent="0.4">
      <c r="E2123" s="8"/>
      <c r="G2123" s="136"/>
      <c r="H2123" s="12"/>
      <c r="I2123" s="60"/>
      <c r="J2123" s="60"/>
      <c r="K2123" s="15"/>
      <c r="L2123" s="15"/>
      <c r="M2123" s="15"/>
      <c r="N2123" s="15"/>
      <c r="O2123" s="15"/>
      <c r="P2123" s="15"/>
      <c r="R2123" s="15"/>
      <c r="S2123" s="179"/>
      <c r="T2123" s="179"/>
      <c r="U2123" s="179"/>
      <c r="V2123" s="179"/>
      <c r="W2123" s="179"/>
      <c r="X2123" s="179"/>
      <c r="Y2123" s="179"/>
      <c r="Z2123" s="179"/>
      <c r="AA2123" s="179"/>
      <c r="AB2123" s="179"/>
      <c r="AC2123" s="179"/>
      <c r="AD2123" s="179"/>
      <c r="AE2123" s="179"/>
      <c r="AF2123" s="179"/>
      <c r="AG2123" s="179"/>
      <c r="AH2123" s="179"/>
      <c r="AI2123" s="179"/>
      <c r="AJ2123" s="179"/>
      <c r="AK2123" s="179"/>
      <c r="AL2123" s="179"/>
      <c r="AM2123" s="179"/>
      <c r="AN2123" s="179"/>
      <c r="AO2123" s="179"/>
      <c r="AP2123" s="179"/>
      <c r="AQ2123" s="179"/>
      <c r="AR2123" s="179"/>
      <c r="AS2123" s="179"/>
      <c r="AT2123" s="179"/>
      <c r="AU2123" s="179"/>
      <c r="AV2123" s="179"/>
      <c r="AW2123" s="179"/>
      <c r="AX2123" s="179"/>
      <c r="AY2123" s="179"/>
      <c r="AZ2123" s="179"/>
      <c r="BA2123" s="179"/>
      <c r="BB2123" s="179"/>
      <c r="BC2123" s="179"/>
      <c r="BD2123" s="179"/>
      <c r="BE2123" s="179"/>
      <c r="BF2123" s="179"/>
      <c r="BG2123" s="179"/>
      <c r="BH2123" s="179"/>
      <c r="BI2123" s="179"/>
      <c r="BJ2123" s="179"/>
      <c r="BK2123" s="179"/>
      <c r="BL2123" s="179"/>
      <c r="BM2123" s="179"/>
      <c r="BN2123" s="179"/>
      <c r="BO2123" s="179"/>
      <c r="BP2123" s="179"/>
      <c r="BQ2123" s="179"/>
      <c r="BR2123" s="179"/>
      <c r="BS2123" s="179"/>
      <c r="BT2123" s="179"/>
      <c r="BU2123" s="179"/>
      <c r="BV2123" s="179"/>
      <c r="BW2123" s="179"/>
      <c r="BX2123" s="179"/>
      <c r="BY2123" s="179"/>
      <c r="BZ2123" s="179"/>
      <c r="CA2123" s="179"/>
      <c r="CB2123" s="179"/>
      <c r="CC2123" s="179"/>
      <c r="CD2123" s="179"/>
      <c r="CE2123" s="179"/>
      <c r="CF2123" s="179"/>
      <c r="CG2123" s="179"/>
      <c r="CH2123" s="179"/>
      <c r="CI2123" s="179"/>
      <c r="CJ2123" s="179"/>
      <c r="CK2123" s="179"/>
      <c r="CL2123" s="179"/>
      <c r="CN2123" s="60"/>
      <c r="CO2123" s="179"/>
      <c r="CP2123" s="179"/>
      <c r="CQ2123" s="179"/>
      <c r="CR2123" s="179"/>
      <c r="CS2123" s="179"/>
      <c r="CT2123" s="179"/>
      <c r="CU2123" s="179"/>
      <c r="CV2123" s="179"/>
      <c r="CW2123" s="179"/>
      <c r="CX2123" s="179"/>
      <c r="CY2123" s="179"/>
      <c r="CZ2123" s="179"/>
      <c r="DA2123" s="179"/>
      <c r="DB2123" s="179"/>
      <c r="DC2123" s="179"/>
      <c r="DD2123" s="179"/>
      <c r="DE2123" s="179"/>
      <c r="DF2123" s="179"/>
      <c r="DG2123" s="179"/>
      <c r="DH2123" s="179"/>
      <c r="DI2123" s="179"/>
      <c r="DJ2123" s="179"/>
      <c r="DK2123" s="179"/>
      <c r="DL2123" s="179"/>
    </row>
    <row r="2124" spans="1:116" x14ac:dyDescent="0.4">
      <c r="E2124" s="8"/>
      <c r="G2124" s="136"/>
      <c r="H2124" s="12"/>
      <c r="I2124" s="60"/>
      <c r="J2124" s="60"/>
      <c r="K2124" s="15"/>
      <c r="L2124" s="15"/>
      <c r="M2124" s="15"/>
      <c r="N2124" s="15"/>
      <c r="O2124" s="15"/>
      <c r="P2124" s="15"/>
      <c r="R2124" s="15"/>
      <c r="S2124" s="179"/>
      <c r="T2124" s="179"/>
      <c r="U2124" s="179"/>
      <c r="V2124" s="179"/>
      <c r="W2124" s="179"/>
      <c r="X2124" s="179"/>
      <c r="Y2124" s="179"/>
      <c r="Z2124" s="179"/>
      <c r="AA2124" s="179"/>
      <c r="AB2124" s="179"/>
      <c r="AC2124" s="179"/>
      <c r="AD2124" s="179"/>
      <c r="AE2124" s="179"/>
      <c r="AF2124" s="179"/>
      <c r="AG2124" s="179"/>
      <c r="AH2124" s="179"/>
      <c r="AI2124" s="179"/>
      <c r="AJ2124" s="179"/>
      <c r="AK2124" s="179"/>
      <c r="AL2124" s="179"/>
      <c r="AM2124" s="179"/>
      <c r="AN2124" s="179"/>
      <c r="AO2124" s="179"/>
      <c r="AP2124" s="179"/>
      <c r="AQ2124" s="179"/>
      <c r="AR2124" s="179"/>
      <c r="AS2124" s="179"/>
      <c r="AT2124" s="179"/>
      <c r="AU2124" s="179"/>
      <c r="AV2124" s="179"/>
      <c r="AW2124" s="179"/>
      <c r="AX2124" s="179"/>
      <c r="AY2124" s="179"/>
      <c r="AZ2124" s="179"/>
      <c r="BA2124" s="179"/>
      <c r="BB2124" s="179"/>
      <c r="BC2124" s="179"/>
      <c r="BD2124" s="179"/>
      <c r="BE2124" s="179"/>
      <c r="BF2124" s="179"/>
      <c r="BG2124" s="179"/>
      <c r="BH2124" s="179"/>
      <c r="BI2124" s="179"/>
      <c r="BJ2124" s="179"/>
      <c r="BK2124" s="179"/>
      <c r="BL2124" s="179"/>
      <c r="BM2124" s="179"/>
      <c r="BN2124" s="179"/>
      <c r="BO2124" s="179"/>
      <c r="BP2124" s="179"/>
      <c r="BQ2124" s="179"/>
      <c r="BR2124" s="179"/>
      <c r="BS2124" s="179"/>
      <c r="BT2124" s="179"/>
      <c r="BU2124" s="179"/>
      <c r="BV2124" s="179"/>
      <c r="BW2124" s="179"/>
      <c r="BX2124" s="179"/>
      <c r="BY2124" s="179"/>
      <c r="BZ2124" s="179"/>
      <c r="CA2124" s="179"/>
      <c r="CB2124" s="179"/>
      <c r="CC2124" s="179"/>
      <c r="CD2124" s="179"/>
      <c r="CE2124" s="179"/>
      <c r="CF2124" s="179"/>
      <c r="CG2124" s="179"/>
      <c r="CH2124" s="179"/>
      <c r="CI2124" s="179"/>
      <c r="CJ2124" s="179"/>
      <c r="CK2124" s="179"/>
      <c r="CL2124" s="179"/>
      <c r="CN2124" s="60"/>
      <c r="CO2124" s="179"/>
      <c r="CP2124" s="179"/>
      <c r="CQ2124" s="179"/>
      <c r="CR2124" s="179"/>
      <c r="CS2124" s="179"/>
      <c r="CT2124" s="179"/>
      <c r="CU2124" s="179"/>
      <c r="CV2124" s="179"/>
      <c r="CW2124" s="179"/>
      <c r="CX2124" s="179"/>
      <c r="CY2124" s="179"/>
      <c r="CZ2124" s="179"/>
      <c r="DA2124" s="179"/>
      <c r="DB2124" s="179"/>
      <c r="DC2124" s="179"/>
      <c r="DD2124" s="179"/>
      <c r="DE2124" s="179"/>
      <c r="DF2124" s="179"/>
      <c r="DG2124" s="179"/>
      <c r="DH2124" s="179"/>
      <c r="DI2124" s="179"/>
      <c r="DJ2124" s="179"/>
      <c r="DK2124" s="179"/>
      <c r="DL2124" s="179"/>
    </row>
    <row r="2125" spans="1:116" x14ac:dyDescent="0.4">
      <c r="E2125" s="8"/>
      <c r="G2125" s="136"/>
      <c r="H2125" s="12"/>
      <c r="I2125" s="60"/>
      <c r="J2125" s="60"/>
      <c r="K2125" s="15"/>
      <c r="L2125" s="15"/>
      <c r="M2125" s="15"/>
      <c r="N2125" s="15"/>
      <c r="O2125" s="15"/>
      <c r="P2125" s="15"/>
      <c r="R2125" s="15"/>
      <c r="S2125" s="179"/>
      <c r="T2125" s="179"/>
      <c r="U2125" s="179"/>
      <c r="V2125" s="179"/>
      <c r="W2125" s="179"/>
      <c r="X2125" s="179"/>
      <c r="Y2125" s="179"/>
      <c r="Z2125" s="179"/>
      <c r="AA2125" s="179"/>
      <c r="AB2125" s="179"/>
      <c r="AC2125" s="179"/>
      <c r="AD2125" s="179"/>
      <c r="AE2125" s="179"/>
      <c r="AF2125" s="179"/>
      <c r="AG2125" s="179"/>
      <c r="AH2125" s="179"/>
      <c r="AI2125" s="179"/>
      <c r="AJ2125" s="179"/>
      <c r="AK2125" s="179"/>
      <c r="AL2125" s="179"/>
      <c r="AM2125" s="179"/>
      <c r="AN2125" s="179"/>
      <c r="AO2125" s="179"/>
      <c r="AP2125" s="179"/>
      <c r="AQ2125" s="179"/>
      <c r="AR2125" s="179"/>
      <c r="AS2125" s="179"/>
      <c r="AT2125" s="179"/>
      <c r="AU2125" s="179"/>
      <c r="AV2125" s="179"/>
      <c r="AW2125" s="179"/>
      <c r="AX2125" s="179"/>
      <c r="AY2125" s="179"/>
      <c r="AZ2125" s="179"/>
      <c r="BA2125" s="179"/>
      <c r="BB2125" s="179"/>
      <c r="BC2125" s="179"/>
      <c r="BD2125" s="179"/>
      <c r="BE2125" s="179"/>
      <c r="BF2125" s="179"/>
      <c r="BG2125" s="179"/>
      <c r="BH2125" s="179"/>
      <c r="BI2125" s="179"/>
      <c r="BJ2125" s="179"/>
      <c r="BK2125" s="179"/>
      <c r="BL2125" s="179"/>
      <c r="BM2125" s="179"/>
      <c r="BN2125" s="179"/>
      <c r="BO2125" s="179"/>
      <c r="BP2125" s="179"/>
      <c r="BQ2125" s="179"/>
      <c r="BR2125" s="179"/>
      <c r="BS2125" s="179"/>
      <c r="BT2125" s="179"/>
      <c r="BU2125" s="179"/>
      <c r="BV2125" s="179"/>
      <c r="BW2125" s="179"/>
      <c r="BX2125" s="179"/>
      <c r="BY2125" s="179"/>
      <c r="BZ2125" s="179"/>
      <c r="CA2125" s="179"/>
      <c r="CB2125" s="179"/>
      <c r="CC2125" s="179"/>
      <c r="CD2125" s="179"/>
      <c r="CE2125" s="179"/>
      <c r="CF2125" s="179"/>
      <c r="CG2125" s="179"/>
      <c r="CH2125" s="179"/>
      <c r="CI2125" s="179"/>
      <c r="CJ2125" s="179"/>
      <c r="CK2125" s="179"/>
      <c r="CL2125" s="179"/>
      <c r="CN2125" s="60"/>
      <c r="CO2125" s="179"/>
      <c r="CP2125" s="179"/>
      <c r="CQ2125" s="179"/>
      <c r="CR2125" s="179"/>
      <c r="CS2125" s="179"/>
      <c r="CT2125" s="179"/>
      <c r="CU2125" s="179"/>
      <c r="CV2125" s="179"/>
      <c r="CW2125" s="179"/>
      <c r="CX2125" s="179"/>
      <c r="CY2125" s="179"/>
      <c r="CZ2125" s="179"/>
      <c r="DA2125" s="179"/>
      <c r="DB2125" s="179"/>
      <c r="DC2125" s="179"/>
      <c r="DD2125" s="179"/>
      <c r="DE2125" s="179"/>
      <c r="DF2125" s="179"/>
      <c r="DG2125" s="179"/>
      <c r="DH2125" s="179"/>
      <c r="DI2125" s="179"/>
      <c r="DJ2125" s="179"/>
      <c r="DK2125" s="179"/>
      <c r="DL2125" s="179"/>
    </row>
    <row r="2126" spans="1:116" x14ac:dyDescent="0.4">
      <c r="CO2126" s="8"/>
      <c r="CP2126" s="8"/>
      <c r="CQ2126" s="8"/>
      <c r="CR2126" s="8"/>
      <c r="CS2126" s="8"/>
      <c r="CT2126" s="8"/>
      <c r="CU2126" s="8"/>
      <c r="CV2126" s="8"/>
      <c r="CW2126" s="8"/>
      <c r="CX2126" s="8"/>
      <c r="CY2126" s="8"/>
      <c r="CZ2126" s="8"/>
      <c r="DA2126" s="8"/>
      <c r="DB2126" s="8"/>
      <c r="DC2126" s="8"/>
      <c r="DD2126" s="8"/>
      <c r="DE2126" s="8"/>
      <c r="DF2126" s="8"/>
      <c r="DG2126" s="8"/>
      <c r="DH2126" s="8"/>
      <c r="DI2126" s="8"/>
      <c r="DJ2126" s="8"/>
      <c r="DK2126" s="8"/>
      <c r="DL2126" s="8"/>
    </row>
    <row r="2127" spans="1:116" x14ac:dyDescent="0.4">
      <c r="CO2127" s="8"/>
      <c r="CP2127" s="8"/>
      <c r="CQ2127" s="8"/>
      <c r="CR2127" s="8"/>
      <c r="CS2127" s="8"/>
      <c r="CT2127" s="8"/>
      <c r="CU2127" s="8"/>
      <c r="CV2127" s="8"/>
      <c r="CW2127" s="8"/>
      <c r="CX2127" s="8"/>
      <c r="CY2127" s="8"/>
      <c r="CZ2127" s="8"/>
      <c r="DA2127" s="8"/>
      <c r="DB2127" s="8"/>
      <c r="DC2127" s="8"/>
      <c r="DD2127" s="8"/>
      <c r="DE2127" s="8"/>
      <c r="DF2127" s="8"/>
      <c r="DG2127" s="8"/>
      <c r="DH2127" s="8"/>
      <c r="DI2127" s="8"/>
      <c r="DJ2127" s="8"/>
      <c r="DK2127" s="8"/>
      <c r="DL2127" s="8"/>
    </row>
    <row r="2128" spans="1:116" x14ac:dyDescent="0.4">
      <c r="CO2128" s="8"/>
      <c r="CP2128" s="8"/>
      <c r="CQ2128" s="8"/>
      <c r="CR2128" s="8"/>
      <c r="CS2128" s="8"/>
      <c r="CT2128" s="8"/>
      <c r="CU2128" s="8"/>
      <c r="CV2128" s="8"/>
      <c r="CW2128" s="8"/>
      <c r="CX2128" s="8"/>
      <c r="CY2128" s="8"/>
      <c r="CZ2128" s="8"/>
      <c r="DA2128" s="8"/>
      <c r="DB2128" s="8"/>
      <c r="DC2128" s="8"/>
      <c r="DD2128" s="8"/>
      <c r="DE2128" s="8"/>
      <c r="DF2128" s="8"/>
      <c r="DG2128" s="8"/>
      <c r="DH2128" s="8"/>
      <c r="DI2128" s="8"/>
      <c r="DJ2128" s="8"/>
      <c r="DK2128" s="8"/>
      <c r="DL2128" s="8"/>
    </row>
    <row r="2129" spans="1:116" x14ac:dyDescent="0.4">
      <c r="CO2129" s="8"/>
      <c r="CP2129" s="8"/>
      <c r="CQ2129" s="8"/>
      <c r="CR2129" s="8"/>
      <c r="CS2129" s="8"/>
      <c r="CT2129" s="8"/>
      <c r="CU2129" s="8"/>
      <c r="CV2129" s="8"/>
      <c r="CW2129" s="8"/>
      <c r="CX2129" s="8"/>
      <c r="CY2129" s="8"/>
      <c r="CZ2129" s="8"/>
      <c r="DA2129" s="8"/>
      <c r="DB2129" s="8"/>
      <c r="DC2129" s="8"/>
      <c r="DD2129" s="8"/>
      <c r="DE2129" s="8"/>
      <c r="DF2129" s="8"/>
      <c r="DG2129" s="8"/>
      <c r="DH2129" s="8"/>
      <c r="DI2129" s="8"/>
      <c r="DJ2129" s="8"/>
      <c r="DK2129" s="8"/>
      <c r="DL2129" s="8"/>
    </row>
    <row r="2130" spans="1:116" x14ac:dyDescent="0.4">
      <c r="CO2130" s="8"/>
      <c r="CP2130" s="8"/>
      <c r="CQ2130" s="8"/>
      <c r="CR2130" s="8"/>
      <c r="CS2130" s="8"/>
      <c r="CT2130" s="8"/>
      <c r="CU2130" s="8"/>
      <c r="CV2130" s="8"/>
      <c r="CW2130" s="8"/>
      <c r="CX2130" s="8"/>
      <c r="CY2130" s="8"/>
      <c r="CZ2130" s="8"/>
      <c r="DA2130" s="8"/>
      <c r="DB2130" s="8"/>
      <c r="DC2130" s="8"/>
      <c r="DD2130" s="8"/>
      <c r="DE2130" s="8"/>
      <c r="DF2130" s="8"/>
      <c r="DG2130" s="8"/>
      <c r="DH2130" s="8"/>
      <c r="DI2130" s="8"/>
      <c r="DJ2130" s="8"/>
      <c r="DK2130" s="8"/>
      <c r="DL2130" s="8"/>
    </row>
    <row r="2131" spans="1:116" x14ac:dyDescent="0.4">
      <c r="A2131" s="206" t="s">
        <v>480</v>
      </c>
      <c r="B2131" s="27" t="s">
        <v>480</v>
      </c>
      <c r="C2131" s="27"/>
      <c r="D2131" s="27"/>
      <c r="E2131" s="27" t="s">
        <v>480</v>
      </c>
      <c r="F2131" s="27" t="s">
        <v>480</v>
      </c>
      <c r="G2131" s="206" t="s">
        <v>480</v>
      </c>
      <c r="H2131" s="206" t="s">
        <v>480</v>
      </c>
      <c r="I2131" s="207" t="s">
        <v>480</v>
      </c>
      <c r="J2131" s="207"/>
      <c r="K2131" s="206" t="s">
        <v>480</v>
      </c>
      <c r="L2131" s="206" t="s">
        <v>480</v>
      </c>
      <c r="M2131" s="206" t="s">
        <v>480</v>
      </c>
      <c r="N2131" s="206" t="s">
        <v>480</v>
      </c>
      <c r="O2131" s="206" t="s">
        <v>480</v>
      </c>
      <c r="P2131" s="206" t="s">
        <v>480</v>
      </c>
      <c r="R2131" s="206" t="s">
        <v>480</v>
      </c>
      <c r="S2131" s="206" t="s">
        <v>480</v>
      </c>
      <c r="T2131" s="206" t="s">
        <v>480</v>
      </c>
      <c r="U2131" s="206" t="s">
        <v>480</v>
      </c>
      <c r="V2131" s="206" t="s">
        <v>480</v>
      </c>
      <c r="W2131" s="206" t="s">
        <v>480</v>
      </c>
      <c r="X2131" s="206" t="s">
        <v>480</v>
      </c>
      <c r="Y2131" s="206" t="s">
        <v>480</v>
      </c>
      <c r="Z2131" s="206" t="s">
        <v>480</v>
      </c>
      <c r="AA2131" s="206" t="s">
        <v>480</v>
      </c>
      <c r="AB2131" s="206" t="s">
        <v>480</v>
      </c>
      <c r="AC2131" s="206" t="s">
        <v>480</v>
      </c>
      <c r="AD2131" s="206" t="s">
        <v>480</v>
      </c>
      <c r="AE2131" s="206" t="s">
        <v>480</v>
      </c>
      <c r="AF2131" s="206" t="s">
        <v>480</v>
      </c>
      <c r="AG2131" s="206" t="s">
        <v>480</v>
      </c>
      <c r="AH2131" s="206" t="s">
        <v>480</v>
      </c>
      <c r="AI2131" s="206" t="s">
        <v>480</v>
      </c>
      <c r="AJ2131" s="206" t="s">
        <v>480</v>
      </c>
      <c r="AK2131" s="206" t="s">
        <v>480</v>
      </c>
      <c r="AL2131" s="206" t="s">
        <v>480</v>
      </c>
      <c r="AM2131" s="206" t="s">
        <v>480</v>
      </c>
      <c r="AN2131" s="206" t="s">
        <v>480</v>
      </c>
      <c r="AO2131" s="206" t="s">
        <v>480</v>
      </c>
      <c r="AP2131" s="206" t="s">
        <v>480</v>
      </c>
      <c r="AQ2131" s="206" t="s">
        <v>480</v>
      </c>
      <c r="AR2131" s="206" t="s">
        <v>480</v>
      </c>
      <c r="AS2131" s="206" t="s">
        <v>480</v>
      </c>
      <c r="AT2131" s="206" t="s">
        <v>480</v>
      </c>
      <c r="AU2131" s="206" t="s">
        <v>480</v>
      </c>
      <c r="AV2131" s="206" t="s">
        <v>480</v>
      </c>
      <c r="AW2131" s="206" t="s">
        <v>480</v>
      </c>
      <c r="AX2131" s="206" t="s">
        <v>480</v>
      </c>
      <c r="AY2131" s="206" t="s">
        <v>480</v>
      </c>
      <c r="AZ2131" s="206" t="s">
        <v>480</v>
      </c>
      <c r="BA2131" s="206" t="s">
        <v>480</v>
      </c>
      <c r="BB2131" s="206" t="s">
        <v>480</v>
      </c>
      <c r="BC2131" s="206" t="s">
        <v>480</v>
      </c>
      <c r="BD2131" s="206" t="s">
        <v>480</v>
      </c>
      <c r="BE2131" s="206" t="s">
        <v>480</v>
      </c>
      <c r="BF2131" s="206" t="s">
        <v>480</v>
      </c>
      <c r="BG2131" s="206" t="s">
        <v>480</v>
      </c>
      <c r="BH2131" s="206" t="s">
        <v>480</v>
      </c>
      <c r="BI2131" s="206" t="s">
        <v>480</v>
      </c>
      <c r="BJ2131" s="206" t="s">
        <v>480</v>
      </c>
      <c r="BK2131" s="206" t="s">
        <v>480</v>
      </c>
      <c r="BL2131" s="206" t="s">
        <v>480</v>
      </c>
      <c r="BM2131" s="206" t="s">
        <v>480</v>
      </c>
      <c r="BN2131" s="206" t="s">
        <v>480</v>
      </c>
      <c r="BO2131" s="206" t="s">
        <v>480</v>
      </c>
      <c r="BP2131" s="206" t="s">
        <v>480</v>
      </c>
      <c r="BQ2131" s="206" t="s">
        <v>480</v>
      </c>
      <c r="BR2131" s="206" t="s">
        <v>480</v>
      </c>
      <c r="BS2131" s="206" t="s">
        <v>480</v>
      </c>
      <c r="BT2131" s="206" t="s">
        <v>480</v>
      </c>
      <c r="BU2131" s="206" t="s">
        <v>480</v>
      </c>
      <c r="BV2131" s="206" t="s">
        <v>480</v>
      </c>
      <c r="BW2131" s="206" t="s">
        <v>480</v>
      </c>
      <c r="BX2131" s="206" t="s">
        <v>480</v>
      </c>
      <c r="BY2131" s="206" t="s">
        <v>480</v>
      </c>
      <c r="BZ2131" s="206" t="s">
        <v>480</v>
      </c>
      <c r="CA2131" s="206" t="s">
        <v>480</v>
      </c>
      <c r="CB2131" s="206" t="s">
        <v>480</v>
      </c>
      <c r="CC2131" s="206" t="s">
        <v>480</v>
      </c>
      <c r="CD2131" s="206" t="s">
        <v>480</v>
      </c>
      <c r="CE2131" s="206" t="s">
        <v>480</v>
      </c>
      <c r="CF2131" s="206" t="s">
        <v>480</v>
      </c>
      <c r="CG2131" s="206" t="s">
        <v>480</v>
      </c>
      <c r="CH2131" s="206" t="s">
        <v>480</v>
      </c>
      <c r="CI2131" s="206" t="s">
        <v>480</v>
      </c>
      <c r="CJ2131" s="206" t="s">
        <v>480</v>
      </c>
      <c r="CK2131" s="206" t="s">
        <v>480</v>
      </c>
      <c r="CL2131" s="206" t="s">
        <v>480</v>
      </c>
      <c r="CN2131" s="207" t="s">
        <v>480</v>
      </c>
      <c r="CO2131" s="206" t="s">
        <v>480</v>
      </c>
      <c r="CP2131" s="206" t="s">
        <v>480</v>
      </c>
      <c r="CQ2131" s="206" t="s">
        <v>480</v>
      </c>
      <c r="CR2131" s="206" t="s">
        <v>480</v>
      </c>
      <c r="CS2131" s="206" t="s">
        <v>480</v>
      </c>
      <c r="CT2131" s="206" t="s">
        <v>480</v>
      </c>
      <c r="CU2131" s="206" t="s">
        <v>480</v>
      </c>
      <c r="CV2131" s="206" t="s">
        <v>480</v>
      </c>
      <c r="CW2131" s="206" t="s">
        <v>480</v>
      </c>
      <c r="CX2131" s="206" t="s">
        <v>480</v>
      </c>
      <c r="CY2131" s="206" t="s">
        <v>480</v>
      </c>
      <c r="CZ2131" s="206" t="s">
        <v>480</v>
      </c>
      <c r="DA2131" s="206" t="s">
        <v>480</v>
      </c>
      <c r="DB2131" s="206" t="s">
        <v>480</v>
      </c>
      <c r="DC2131" s="206" t="s">
        <v>480</v>
      </c>
      <c r="DD2131" s="206" t="s">
        <v>480</v>
      </c>
      <c r="DE2131" s="206" t="s">
        <v>480</v>
      </c>
      <c r="DF2131" s="206" t="s">
        <v>480</v>
      </c>
      <c r="DG2131" s="206" t="s">
        <v>480</v>
      </c>
      <c r="DH2131" s="206" t="s">
        <v>480</v>
      </c>
      <c r="DI2131" s="206" t="s">
        <v>480</v>
      </c>
      <c r="DJ2131" s="206" t="s">
        <v>480</v>
      </c>
      <c r="DK2131" s="206" t="s">
        <v>480</v>
      </c>
      <c r="DL2131" s="206" t="s">
        <v>480</v>
      </c>
    </row>
    <row r="2132" spans="1:116" x14ac:dyDescent="0.4">
      <c r="CO2132" s="8"/>
      <c r="CP2132" s="8"/>
      <c r="CQ2132" s="8"/>
      <c r="CR2132" s="8"/>
      <c r="CS2132" s="8"/>
      <c r="CT2132" s="8"/>
      <c r="CU2132" s="8"/>
      <c r="CV2132" s="8"/>
      <c r="CW2132" s="8"/>
      <c r="CX2132" s="8"/>
      <c r="CY2132" s="8"/>
      <c r="CZ2132" s="8"/>
      <c r="DA2132" s="8"/>
      <c r="DB2132" s="8"/>
      <c r="DC2132" s="8"/>
      <c r="DD2132" s="8"/>
      <c r="DE2132" s="8"/>
      <c r="DF2132" s="8"/>
      <c r="DG2132" s="8"/>
      <c r="DH2132" s="8"/>
      <c r="DI2132" s="8"/>
      <c r="DJ2132" s="8"/>
      <c r="DK2132" s="8"/>
      <c r="DL2132" s="8"/>
    </row>
    <row r="2133" spans="1:116" x14ac:dyDescent="0.4">
      <c r="A2133" s="174"/>
      <c r="E2133" s="8"/>
      <c r="G2133" s="175" t="s">
        <v>490</v>
      </c>
      <c r="H2133" s="174"/>
      <c r="I2133" s="176"/>
      <c r="J2133" s="176"/>
      <c r="K2133" s="197"/>
      <c r="L2133" s="197"/>
      <c r="M2133" s="197"/>
      <c r="N2133" s="197"/>
      <c r="O2133" s="197"/>
      <c r="P2133" s="197"/>
      <c r="R2133" s="198"/>
      <c r="S2133" s="174"/>
      <c r="T2133" s="174"/>
      <c r="U2133" s="174"/>
      <c r="V2133" s="174"/>
      <c r="W2133" s="174"/>
      <c r="X2133" s="174"/>
      <c r="Y2133" s="174"/>
      <c r="Z2133" s="174"/>
      <c r="AA2133" s="174"/>
      <c r="AB2133" s="174"/>
      <c r="AC2133" s="174"/>
      <c r="AD2133" s="174"/>
      <c r="AE2133" s="174"/>
      <c r="AF2133" s="174"/>
      <c r="AG2133" s="174"/>
      <c r="AH2133" s="174"/>
      <c r="AI2133" s="174"/>
      <c r="AJ2133" s="174"/>
      <c r="AK2133" s="174"/>
      <c r="AL2133" s="174"/>
      <c r="AM2133" s="174"/>
      <c r="AN2133" s="174"/>
      <c r="AO2133" s="174"/>
      <c r="AP2133" s="174"/>
      <c r="AQ2133" s="174"/>
      <c r="AR2133" s="174"/>
      <c r="AS2133" s="174"/>
      <c r="AT2133" s="174"/>
      <c r="AU2133" s="174"/>
      <c r="AV2133" s="174"/>
      <c r="AW2133" s="174"/>
      <c r="AX2133" s="174"/>
      <c r="AY2133" s="174"/>
      <c r="AZ2133" s="174"/>
      <c r="BA2133" s="174"/>
      <c r="BB2133" s="174"/>
      <c r="BC2133" s="174"/>
      <c r="BD2133" s="174"/>
      <c r="BE2133" s="174"/>
      <c r="BF2133" s="174"/>
      <c r="BG2133" s="174"/>
      <c r="BH2133" s="174"/>
      <c r="BI2133" s="174"/>
      <c r="BJ2133" s="174"/>
      <c r="BK2133" s="174"/>
      <c r="BL2133" s="174"/>
      <c r="BM2133" s="174"/>
      <c r="BN2133" s="174"/>
      <c r="BO2133" s="174"/>
      <c r="BP2133" s="174"/>
      <c r="BQ2133" s="174"/>
      <c r="BR2133" s="174"/>
      <c r="BS2133" s="174"/>
      <c r="BT2133" s="174"/>
      <c r="BU2133" s="174"/>
      <c r="BV2133" s="174"/>
      <c r="BW2133" s="174"/>
      <c r="BX2133" s="174"/>
      <c r="BY2133" s="174"/>
      <c r="BZ2133" s="174"/>
      <c r="CA2133" s="174"/>
      <c r="CB2133" s="174"/>
      <c r="CC2133" s="174"/>
      <c r="CD2133" s="174"/>
      <c r="CE2133" s="174"/>
      <c r="CF2133" s="174"/>
      <c r="CG2133" s="174"/>
      <c r="CH2133" s="174"/>
      <c r="CI2133" s="174"/>
      <c r="CJ2133" s="174"/>
      <c r="CK2133" s="174"/>
      <c r="CL2133" s="174"/>
      <c r="CN2133" s="176"/>
      <c r="CO2133" s="174"/>
      <c r="CP2133" s="174"/>
      <c r="CQ2133" s="174"/>
      <c r="CR2133" s="174"/>
      <c r="CS2133" s="174"/>
      <c r="CT2133" s="174"/>
      <c r="CU2133" s="174"/>
      <c r="CV2133" s="174"/>
      <c r="CW2133" s="174"/>
      <c r="CX2133" s="174"/>
      <c r="CY2133" s="174"/>
      <c r="CZ2133" s="174"/>
      <c r="DA2133" s="174"/>
      <c r="DB2133" s="174"/>
      <c r="DC2133" s="174"/>
      <c r="DD2133" s="174"/>
      <c r="DE2133" s="174"/>
      <c r="DF2133" s="174"/>
      <c r="DG2133" s="174"/>
      <c r="DH2133" s="174"/>
      <c r="DI2133" s="174"/>
      <c r="DJ2133" s="174"/>
      <c r="DK2133" s="174"/>
      <c r="DL2133" s="174"/>
    </row>
    <row r="2134" spans="1:116" x14ac:dyDescent="0.4">
      <c r="A2134" s="174"/>
      <c r="E2134" s="8"/>
      <c r="G2134" s="175" t="s">
        <v>492</v>
      </c>
      <c r="H2134" s="174"/>
      <c r="I2134" s="176"/>
      <c r="J2134" s="176"/>
      <c r="K2134" s="197"/>
      <c r="L2134" s="197"/>
      <c r="M2134" s="197"/>
      <c r="N2134" s="197"/>
      <c r="O2134" s="197"/>
      <c r="P2134" s="197"/>
      <c r="R2134" s="198"/>
      <c r="S2134" s="174"/>
      <c r="T2134" s="174"/>
      <c r="U2134" s="174"/>
      <c r="V2134" s="174"/>
      <c r="W2134" s="174"/>
      <c r="X2134" s="174"/>
      <c r="Y2134" s="174"/>
      <c r="Z2134" s="174"/>
      <c r="AA2134" s="174"/>
      <c r="AB2134" s="174"/>
      <c r="AC2134" s="174"/>
      <c r="AD2134" s="174"/>
      <c r="AE2134" s="174"/>
      <c r="AF2134" s="174"/>
      <c r="AG2134" s="174"/>
      <c r="AH2134" s="174"/>
      <c r="AI2134" s="174"/>
      <c r="AJ2134" s="174"/>
      <c r="AK2134" s="174"/>
      <c r="AL2134" s="174"/>
      <c r="AM2134" s="174"/>
      <c r="AN2134" s="174"/>
      <c r="AO2134" s="174"/>
      <c r="AP2134" s="174"/>
      <c r="AQ2134" s="174"/>
      <c r="AR2134" s="174"/>
      <c r="AS2134" s="174"/>
      <c r="AT2134" s="174"/>
      <c r="AU2134" s="174"/>
      <c r="AV2134" s="174"/>
      <c r="AW2134" s="174"/>
      <c r="AX2134" s="174"/>
      <c r="AY2134" s="174"/>
      <c r="AZ2134" s="174"/>
      <c r="BA2134" s="174"/>
      <c r="BB2134" s="174"/>
      <c r="BC2134" s="174"/>
      <c r="BD2134" s="174"/>
      <c r="BE2134" s="174"/>
      <c r="BF2134" s="174"/>
      <c r="BG2134" s="174"/>
      <c r="BH2134" s="174"/>
      <c r="BI2134" s="174"/>
      <c r="BJ2134" s="174"/>
      <c r="BK2134" s="174"/>
      <c r="BL2134" s="174"/>
      <c r="BM2134" s="174"/>
      <c r="BN2134" s="174"/>
      <c r="BO2134" s="174"/>
      <c r="BP2134" s="174"/>
      <c r="BQ2134" s="174"/>
      <c r="BR2134" s="174"/>
      <c r="BS2134" s="174"/>
      <c r="BT2134" s="174"/>
      <c r="BU2134" s="174"/>
      <c r="BV2134" s="174"/>
      <c r="BW2134" s="174"/>
      <c r="BX2134" s="174"/>
      <c r="BY2134" s="174"/>
      <c r="BZ2134" s="174"/>
      <c r="CA2134" s="174"/>
      <c r="CB2134" s="174"/>
      <c r="CC2134" s="174"/>
      <c r="CD2134" s="174"/>
      <c r="CE2134" s="174"/>
      <c r="CF2134" s="174"/>
      <c r="CG2134" s="174"/>
      <c r="CH2134" s="174"/>
      <c r="CI2134" s="174"/>
      <c r="CJ2134" s="174"/>
      <c r="CK2134" s="174"/>
      <c r="CL2134" s="174"/>
      <c r="CN2134" s="176"/>
      <c r="CO2134" s="174"/>
      <c r="CP2134" s="174"/>
      <c r="CQ2134" s="174"/>
      <c r="CR2134" s="174"/>
      <c r="CS2134" s="174"/>
      <c r="CT2134" s="174"/>
      <c r="CU2134" s="174"/>
      <c r="CV2134" s="174"/>
      <c r="CW2134" s="174"/>
      <c r="CX2134" s="174"/>
      <c r="CY2134" s="174"/>
      <c r="CZ2134" s="174"/>
      <c r="DA2134" s="174"/>
      <c r="DB2134" s="174"/>
      <c r="DC2134" s="174"/>
      <c r="DD2134" s="174"/>
      <c r="DE2134" s="174"/>
      <c r="DF2134" s="174"/>
      <c r="DG2134" s="174"/>
      <c r="DH2134" s="174"/>
      <c r="DI2134" s="174"/>
      <c r="DJ2134" s="174"/>
      <c r="DK2134" s="174"/>
      <c r="DL2134" s="174"/>
    </row>
    <row r="2135" spans="1:116" x14ac:dyDescent="0.4">
      <c r="A2135" s="174"/>
      <c r="E2135" s="8"/>
      <c r="G2135" s="175" t="s">
        <v>461</v>
      </c>
      <c r="H2135" s="174"/>
      <c r="I2135" s="176"/>
      <c r="J2135" s="176"/>
      <c r="K2135" s="197"/>
      <c r="L2135" s="197"/>
      <c r="M2135" s="197"/>
      <c r="N2135" s="197"/>
      <c r="O2135" s="197"/>
      <c r="P2135" s="197"/>
      <c r="R2135" s="198"/>
      <c r="S2135" s="199" t="str">
        <f t="shared" ref="S2135:AX2135" si="3488">S$20</f>
        <v>S$16</v>
      </c>
      <c r="T2135" s="199" t="str">
        <f t="shared" si="3488"/>
        <v>T$16</v>
      </c>
      <c r="U2135" s="199" t="str">
        <f t="shared" si="3488"/>
        <v>U$16</v>
      </c>
      <c r="V2135" s="199" t="str">
        <f t="shared" si="3488"/>
        <v>V$16</v>
      </c>
      <c r="W2135" s="199" t="str">
        <f t="shared" si="3488"/>
        <v>W$16</v>
      </c>
      <c r="X2135" s="199" t="str">
        <f t="shared" si="3488"/>
        <v>X$16</v>
      </c>
      <c r="Y2135" s="199" t="str">
        <f t="shared" si="3488"/>
        <v>Y$16</v>
      </c>
      <c r="Z2135" s="199" t="str">
        <f t="shared" si="3488"/>
        <v>Z$16</v>
      </c>
      <c r="AA2135" s="199" t="str">
        <f t="shared" si="3488"/>
        <v>AA$16</v>
      </c>
      <c r="AB2135" s="199" t="str">
        <f t="shared" si="3488"/>
        <v>AB$16</v>
      </c>
      <c r="AC2135" s="199" t="str">
        <f t="shared" si="3488"/>
        <v>AC$16</v>
      </c>
      <c r="AD2135" s="199" t="str">
        <f t="shared" si="3488"/>
        <v>AD$16</v>
      </c>
      <c r="AE2135" s="199" t="str">
        <f t="shared" si="3488"/>
        <v>AE$16</v>
      </c>
      <c r="AF2135" s="199" t="str">
        <f t="shared" si="3488"/>
        <v>AF$16</v>
      </c>
      <c r="AG2135" s="199" t="str">
        <f t="shared" si="3488"/>
        <v>AG$16</v>
      </c>
      <c r="AH2135" s="199" t="str">
        <f t="shared" si="3488"/>
        <v>AH$16</v>
      </c>
      <c r="AI2135" s="199" t="str">
        <f t="shared" si="3488"/>
        <v>AI$16</v>
      </c>
      <c r="AJ2135" s="199" t="str">
        <f t="shared" si="3488"/>
        <v>AJ$16</v>
      </c>
      <c r="AK2135" s="199" t="str">
        <f t="shared" si="3488"/>
        <v>AK$16</v>
      </c>
      <c r="AL2135" s="199" t="str">
        <f t="shared" si="3488"/>
        <v>AL$16</v>
      </c>
      <c r="AM2135" s="199" t="str">
        <f t="shared" si="3488"/>
        <v>AM$16</v>
      </c>
      <c r="AN2135" s="199" t="str">
        <f t="shared" si="3488"/>
        <v>AN$16</v>
      </c>
      <c r="AO2135" s="199" t="str">
        <f t="shared" si="3488"/>
        <v>AO$16</v>
      </c>
      <c r="AP2135" s="199" t="str">
        <f t="shared" si="3488"/>
        <v>AP$16</v>
      </c>
      <c r="AQ2135" s="199" t="str">
        <f t="shared" si="3488"/>
        <v>AQ$16</v>
      </c>
      <c r="AR2135" s="199" t="str">
        <f t="shared" si="3488"/>
        <v>AR$16</v>
      </c>
      <c r="AS2135" s="199" t="str">
        <f t="shared" si="3488"/>
        <v>AS$16</v>
      </c>
      <c r="AT2135" s="199" t="str">
        <f t="shared" si="3488"/>
        <v>AT$16</v>
      </c>
      <c r="AU2135" s="199" t="str">
        <f t="shared" si="3488"/>
        <v>AU$16</v>
      </c>
      <c r="AV2135" s="199" t="str">
        <f t="shared" si="3488"/>
        <v>AV$16</v>
      </c>
      <c r="AW2135" s="199" t="str">
        <f t="shared" si="3488"/>
        <v>AW$16</v>
      </c>
      <c r="AX2135" s="199" t="str">
        <f t="shared" si="3488"/>
        <v>AX$16</v>
      </c>
      <c r="AY2135" s="199" t="str">
        <f t="shared" ref="AY2135:CD2135" si="3489">AY$20</f>
        <v>AY$16</v>
      </c>
      <c r="AZ2135" s="199" t="str">
        <f t="shared" si="3489"/>
        <v>AZ$16</v>
      </c>
      <c r="BA2135" s="199" t="str">
        <f t="shared" si="3489"/>
        <v>BA$16</v>
      </c>
      <c r="BB2135" s="199" t="str">
        <f t="shared" si="3489"/>
        <v>BB$16</v>
      </c>
      <c r="BC2135" s="199" t="str">
        <f t="shared" si="3489"/>
        <v>BC$16</v>
      </c>
      <c r="BD2135" s="199" t="str">
        <f t="shared" si="3489"/>
        <v>BD$16</v>
      </c>
      <c r="BE2135" s="199" t="str">
        <f t="shared" si="3489"/>
        <v>BE$16</v>
      </c>
      <c r="BF2135" s="199" t="str">
        <f t="shared" si="3489"/>
        <v>BF$16</v>
      </c>
      <c r="BG2135" s="199" t="str">
        <f t="shared" si="3489"/>
        <v>BG$16</v>
      </c>
      <c r="BH2135" s="199" t="str">
        <f t="shared" si="3489"/>
        <v>BH$16</v>
      </c>
      <c r="BI2135" s="199" t="str">
        <f t="shared" si="3489"/>
        <v>BI$16</v>
      </c>
      <c r="BJ2135" s="199" t="str">
        <f t="shared" si="3489"/>
        <v>BJ$16</v>
      </c>
      <c r="BK2135" s="199" t="str">
        <f t="shared" si="3489"/>
        <v>BK$16</v>
      </c>
      <c r="BL2135" s="199" t="str">
        <f t="shared" si="3489"/>
        <v>BL$16</v>
      </c>
      <c r="BM2135" s="199" t="str">
        <f t="shared" si="3489"/>
        <v>BM$16</v>
      </c>
      <c r="BN2135" s="199" t="str">
        <f t="shared" si="3489"/>
        <v>BN$16</v>
      </c>
      <c r="BO2135" s="199" t="str">
        <f t="shared" si="3489"/>
        <v>BO$16</v>
      </c>
      <c r="BP2135" s="199" t="str">
        <f t="shared" si="3489"/>
        <v>BP$16</v>
      </c>
      <c r="BQ2135" s="199" t="str">
        <f t="shared" si="3489"/>
        <v>BQ$16</v>
      </c>
      <c r="BR2135" s="199" t="str">
        <f t="shared" si="3489"/>
        <v>BR$16</v>
      </c>
      <c r="BS2135" s="199" t="str">
        <f t="shared" si="3489"/>
        <v>BS$16</v>
      </c>
      <c r="BT2135" s="199" t="str">
        <f t="shared" si="3489"/>
        <v>BT$16</v>
      </c>
      <c r="BU2135" s="199" t="str">
        <f t="shared" si="3489"/>
        <v>BU$16</v>
      </c>
      <c r="BV2135" s="199" t="str">
        <f t="shared" si="3489"/>
        <v>BV$16</v>
      </c>
      <c r="BW2135" s="199" t="str">
        <f t="shared" si="3489"/>
        <v>BW$16</v>
      </c>
      <c r="BX2135" s="199" t="str">
        <f t="shared" si="3489"/>
        <v>BX$16</v>
      </c>
      <c r="BY2135" s="199" t="str">
        <f t="shared" si="3489"/>
        <v>BY$16</v>
      </c>
      <c r="BZ2135" s="199" t="str">
        <f t="shared" si="3489"/>
        <v>BZ$16</v>
      </c>
      <c r="CA2135" s="199" t="str">
        <f t="shared" si="3489"/>
        <v>CA$16</v>
      </c>
      <c r="CB2135" s="199" t="str">
        <f t="shared" si="3489"/>
        <v>CB$16</v>
      </c>
      <c r="CC2135" s="199" t="str">
        <f t="shared" si="3489"/>
        <v>CC$16</v>
      </c>
      <c r="CD2135" s="199" t="str">
        <f t="shared" si="3489"/>
        <v>CD$16</v>
      </c>
      <c r="CE2135" s="199" t="str">
        <f t="shared" ref="CE2135:CL2135" si="3490">CE$20</f>
        <v>CE$16</v>
      </c>
      <c r="CF2135" s="199" t="str">
        <f t="shared" si="3490"/>
        <v>CF$16</v>
      </c>
      <c r="CG2135" s="199" t="str">
        <f t="shared" si="3490"/>
        <v>CG$16</v>
      </c>
      <c r="CH2135" s="199" t="str">
        <f t="shared" si="3490"/>
        <v>CH$16</v>
      </c>
      <c r="CI2135" s="199" t="str">
        <f t="shared" si="3490"/>
        <v>CI$16</v>
      </c>
      <c r="CJ2135" s="199" t="str">
        <f t="shared" si="3490"/>
        <v>CJ$16</v>
      </c>
      <c r="CK2135" s="199" t="str">
        <f t="shared" si="3490"/>
        <v>CK$16</v>
      </c>
      <c r="CL2135" s="199" t="str">
        <f t="shared" si="3490"/>
        <v>CL$16</v>
      </c>
      <c r="CN2135" s="176"/>
      <c r="CO2135" s="199" t="str">
        <f t="shared" ref="CO2135:DL2135" si="3491">CO$20</f>
        <v>CO$16</v>
      </c>
      <c r="CP2135" s="199" t="str">
        <f t="shared" si="3491"/>
        <v>CP$16</v>
      </c>
      <c r="CQ2135" s="199" t="str">
        <f t="shared" si="3491"/>
        <v>CQ$16</v>
      </c>
      <c r="CR2135" s="199" t="str">
        <f t="shared" si="3491"/>
        <v>CR$16</v>
      </c>
      <c r="CS2135" s="199" t="str">
        <f t="shared" si="3491"/>
        <v>CS$16</v>
      </c>
      <c r="CT2135" s="199" t="str">
        <f t="shared" si="3491"/>
        <v>CT$16</v>
      </c>
      <c r="CU2135" s="199" t="str">
        <f t="shared" si="3491"/>
        <v>CU$16</v>
      </c>
      <c r="CV2135" s="199" t="str">
        <f t="shared" si="3491"/>
        <v>CV$16</v>
      </c>
      <c r="CW2135" s="199" t="str">
        <f t="shared" si="3491"/>
        <v>CW$16</v>
      </c>
      <c r="CX2135" s="199" t="str">
        <f t="shared" si="3491"/>
        <v>CX$16</v>
      </c>
      <c r="CY2135" s="199" t="str">
        <f t="shared" si="3491"/>
        <v>CY$16</v>
      </c>
      <c r="CZ2135" s="199" t="str">
        <f t="shared" si="3491"/>
        <v>CZ$16</v>
      </c>
      <c r="DA2135" s="199" t="str">
        <f t="shared" si="3491"/>
        <v>DA$16</v>
      </c>
      <c r="DB2135" s="199" t="str">
        <f t="shared" si="3491"/>
        <v>DB$16</v>
      </c>
      <c r="DC2135" s="199" t="str">
        <f t="shared" si="3491"/>
        <v>DC$16</v>
      </c>
      <c r="DD2135" s="199" t="str">
        <f t="shared" si="3491"/>
        <v>DD$16</v>
      </c>
      <c r="DE2135" s="199" t="str">
        <f t="shared" si="3491"/>
        <v>DE$16</v>
      </c>
      <c r="DF2135" s="199" t="str">
        <f t="shared" si="3491"/>
        <v>DF$16</v>
      </c>
      <c r="DG2135" s="199" t="str">
        <f t="shared" si="3491"/>
        <v>DG$16</v>
      </c>
      <c r="DH2135" s="199" t="str">
        <f t="shared" si="3491"/>
        <v>DH$16</v>
      </c>
      <c r="DI2135" s="199" t="str">
        <f t="shared" si="3491"/>
        <v>DI$16</v>
      </c>
      <c r="DJ2135" s="199" t="str">
        <f t="shared" si="3491"/>
        <v>DJ$16</v>
      </c>
      <c r="DK2135" s="199" t="str">
        <f t="shared" si="3491"/>
        <v>DK$16</v>
      </c>
      <c r="DL2135" s="199" t="str">
        <f t="shared" si="3491"/>
        <v>DL$16</v>
      </c>
    </row>
    <row r="2136" spans="1:116" x14ac:dyDescent="0.4">
      <c r="A2136" s="174"/>
      <c r="E2136" s="8"/>
      <c r="G2136" s="175" t="s">
        <v>462</v>
      </c>
      <c r="H2136" s="200"/>
      <c r="I2136" s="201"/>
      <c r="J2136" s="201"/>
      <c r="K2136" s="202"/>
      <c r="L2136" s="202"/>
      <c r="M2136" s="202"/>
      <c r="N2136" s="202"/>
      <c r="O2136" s="202"/>
      <c r="P2136" s="202"/>
      <c r="R2136" s="202"/>
      <c r="S2136" s="199" t="str">
        <f t="shared" ref="S2136:AX2136" si="3492">S$21</f>
        <v>S$17</v>
      </c>
      <c r="T2136" s="199" t="str">
        <f t="shared" si="3492"/>
        <v>T$17</v>
      </c>
      <c r="U2136" s="199" t="str">
        <f t="shared" si="3492"/>
        <v>U$17</v>
      </c>
      <c r="V2136" s="199" t="str">
        <f t="shared" si="3492"/>
        <v>V$17</v>
      </c>
      <c r="W2136" s="199" t="str">
        <f t="shared" si="3492"/>
        <v>W$17</v>
      </c>
      <c r="X2136" s="199" t="str">
        <f t="shared" si="3492"/>
        <v>X$17</v>
      </c>
      <c r="Y2136" s="199" t="str">
        <f t="shared" si="3492"/>
        <v>Y$17</v>
      </c>
      <c r="Z2136" s="199" t="str">
        <f t="shared" si="3492"/>
        <v>Z$17</v>
      </c>
      <c r="AA2136" s="199" t="str">
        <f t="shared" si="3492"/>
        <v>AA$17</v>
      </c>
      <c r="AB2136" s="199" t="str">
        <f t="shared" si="3492"/>
        <v>AB$17</v>
      </c>
      <c r="AC2136" s="199" t="str">
        <f t="shared" si="3492"/>
        <v>AC$17</v>
      </c>
      <c r="AD2136" s="199" t="str">
        <f t="shared" si="3492"/>
        <v>AD$17</v>
      </c>
      <c r="AE2136" s="199" t="str">
        <f t="shared" si="3492"/>
        <v>AE$17</v>
      </c>
      <c r="AF2136" s="199" t="str">
        <f t="shared" si="3492"/>
        <v>AF$17</v>
      </c>
      <c r="AG2136" s="199" t="str">
        <f t="shared" si="3492"/>
        <v>AG$17</v>
      </c>
      <c r="AH2136" s="199" t="str">
        <f t="shared" si="3492"/>
        <v>AH$17</v>
      </c>
      <c r="AI2136" s="199" t="str">
        <f t="shared" si="3492"/>
        <v>AI$17</v>
      </c>
      <c r="AJ2136" s="199" t="str">
        <f t="shared" si="3492"/>
        <v>AJ$17</v>
      </c>
      <c r="AK2136" s="199" t="str">
        <f t="shared" si="3492"/>
        <v>AK$17</v>
      </c>
      <c r="AL2136" s="199" t="str">
        <f t="shared" si="3492"/>
        <v>AL$17</v>
      </c>
      <c r="AM2136" s="199" t="str">
        <f t="shared" si="3492"/>
        <v>AM$17</v>
      </c>
      <c r="AN2136" s="199" t="str">
        <f t="shared" si="3492"/>
        <v>AN$17</v>
      </c>
      <c r="AO2136" s="199" t="str">
        <f t="shared" si="3492"/>
        <v>AO$17</v>
      </c>
      <c r="AP2136" s="199" t="str">
        <f t="shared" si="3492"/>
        <v>AP$17</v>
      </c>
      <c r="AQ2136" s="199" t="str">
        <f t="shared" si="3492"/>
        <v>AQ$17</v>
      </c>
      <c r="AR2136" s="199" t="str">
        <f t="shared" si="3492"/>
        <v>AR$17</v>
      </c>
      <c r="AS2136" s="199" t="str">
        <f t="shared" si="3492"/>
        <v>AS$17</v>
      </c>
      <c r="AT2136" s="199" t="str">
        <f t="shared" si="3492"/>
        <v>AT$17</v>
      </c>
      <c r="AU2136" s="199" t="str">
        <f t="shared" si="3492"/>
        <v>AU$17</v>
      </c>
      <c r="AV2136" s="199" t="str">
        <f t="shared" si="3492"/>
        <v>AV$17</v>
      </c>
      <c r="AW2136" s="199" t="str">
        <f t="shared" si="3492"/>
        <v>AW$17</v>
      </c>
      <c r="AX2136" s="199" t="str">
        <f t="shared" si="3492"/>
        <v>AX$17</v>
      </c>
      <c r="AY2136" s="199" t="str">
        <f t="shared" ref="AY2136:CD2136" si="3493">AY$21</f>
        <v>AY$17</v>
      </c>
      <c r="AZ2136" s="199" t="str">
        <f t="shared" si="3493"/>
        <v>AZ$17</v>
      </c>
      <c r="BA2136" s="199" t="str">
        <f t="shared" si="3493"/>
        <v>BA$17</v>
      </c>
      <c r="BB2136" s="199" t="str">
        <f t="shared" si="3493"/>
        <v>BB$17</v>
      </c>
      <c r="BC2136" s="199" t="str">
        <f t="shared" si="3493"/>
        <v>BC$17</v>
      </c>
      <c r="BD2136" s="199" t="str">
        <f t="shared" si="3493"/>
        <v>BD$17</v>
      </c>
      <c r="BE2136" s="199" t="str">
        <f t="shared" si="3493"/>
        <v>BE$17</v>
      </c>
      <c r="BF2136" s="199" t="str">
        <f t="shared" si="3493"/>
        <v>BF$17</v>
      </c>
      <c r="BG2136" s="199" t="str">
        <f t="shared" si="3493"/>
        <v>BG$17</v>
      </c>
      <c r="BH2136" s="199" t="str">
        <f t="shared" si="3493"/>
        <v>BH$17</v>
      </c>
      <c r="BI2136" s="199" t="str">
        <f t="shared" si="3493"/>
        <v>BI$17</v>
      </c>
      <c r="BJ2136" s="199" t="str">
        <f t="shared" si="3493"/>
        <v>BJ$17</v>
      </c>
      <c r="BK2136" s="199" t="str">
        <f t="shared" si="3493"/>
        <v>BK$17</v>
      </c>
      <c r="BL2136" s="199" t="str">
        <f t="shared" si="3493"/>
        <v>BL$17</v>
      </c>
      <c r="BM2136" s="199" t="str">
        <f t="shared" si="3493"/>
        <v>BM$17</v>
      </c>
      <c r="BN2136" s="199" t="str">
        <f t="shared" si="3493"/>
        <v>BN$17</v>
      </c>
      <c r="BO2136" s="199" t="str">
        <f t="shared" si="3493"/>
        <v>BO$17</v>
      </c>
      <c r="BP2136" s="199" t="str">
        <f t="shared" si="3493"/>
        <v>BP$17</v>
      </c>
      <c r="BQ2136" s="199" t="str">
        <f t="shared" si="3493"/>
        <v>BQ$17</v>
      </c>
      <c r="BR2136" s="199" t="str">
        <f t="shared" si="3493"/>
        <v>BR$17</v>
      </c>
      <c r="BS2136" s="199" t="str">
        <f t="shared" si="3493"/>
        <v>BS$17</v>
      </c>
      <c r="BT2136" s="199" t="str">
        <f t="shared" si="3493"/>
        <v>BT$17</v>
      </c>
      <c r="BU2136" s="199" t="str">
        <f t="shared" si="3493"/>
        <v>BU$17</v>
      </c>
      <c r="BV2136" s="199" t="str">
        <f t="shared" si="3493"/>
        <v>BV$17</v>
      </c>
      <c r="BW2136" s="199" t="str">
        <f t="shared" si="3493"/>
        <v>BW$17</v>
      </c>
      <c r="BX2136" s="199" t="str">
        <f t="shared" si="3493"/>
        <v>BX$17</v>
      </c>
      <c r="BY2136" s="199" t="str">
        <f t="shared" si="3493"/>
        <v>BY$17</v>
      </c>
      <c r="BZ2136" s="199" t="str">
        <f t="shared" si="3493"/>
        <v>BZ$17</v>
      </c>
      <c r="CA2136" s="199" t="str">
        <f t="shared" si="3493"/>
        <v>CA$17</v>
      </c>
      <c r="CB2136" s="199" t="str">
        <f t="shared" si="3493"/>
        <v>CB$17</v>
      </c>
      <c r="CC2136" s="199" t="str">
        <f t="shared" si="3493"/>
        <v>CC$17</v>
      </c>
      <c r="CD2136" s="199" t="str">
        <f t="shared" si="3493"/>
        <v>CD$17</v>
      </c>
      <c r="CE2136" s="199" t="str">
        <f t="shared" ref="CE2136:CL2136" si="3494">CE$21</f>
        <v>CE$17</v>
      </c>
      <c r="CF2136" s="199" t="str">
        <f t="shared" si="3494"/>
        <v>CF$17</v>
      </c>
      <c r="CG2136" s="199" t="str">
        <f t="shared" si="3494"/>
        <v>CG$17</v>
      </c>
      <c r="CH2136" s="199" t="str">
        <f t="shared" si="3494"/>
        <v>CH$17</v>
      </c>
      <c r="CI2136" s="199" t="str">
        <f t="shared" si="3494"/>
        <v>CI$17</v>
      </c>
      <c r="CJ2136" s="199" t="str">
        <f t="shared" si="3494"/>
        <v>CJ$17</v>
      </c>
      <c r="CK2136" s="199" t="str">
        <f t="shared" si="3494"/>
        <v>CK$17</v>
      </c>
      <c r="CL2136" s="199" t="str">
        <f t="shared" si="3494"/>
        <v>CL$17</v>
      </c>
      <c r="CN2136" s="201"/>
      <c r="CO2136" s="199" t="str">
        <f t="shared" ref="CO2136:DL2136" si="3495">CO$21</f>
        <v>CO$17</v>
      </c>
      <c r="CP2136" s="199" t="str">
        <f t="shared" si="3495"/>
        <v>CP$17</v>
      </c>
      <c r="CQ2136" s="199" t="str">
        <f t="shared" si="3495"/>
        <v>CQ$17</v>
      </c>
      <c r="CR2136" s="199" t="str">
        <f t="shared" si="3495"/>
        <v>CR$17</v>
      </c>
      <c r="CS2136" s="199" t="str">
        <f t="shared" si="3495"/>
        <v>CS$17</v>
      </c>
      <c r="CT2136" s="199" t="str">
        <f t="shared" si="3495"/>
        <v>CT$17</v>
      </c>
      <c r="CU2136" s="199" t="str">
        <f t="shared" si="3495"/>
        <v>CU$17</v>
      </c>
      <c r="CV2136" s="199" t="str">
        <f t="shared" si="3495"/>
        <v>CV$17</v>
      </c>
      <c r="CW2136" s="199" t="str">
        <f t="shared" si="3495"/>
        <v>CW$17</v>
      </c>
      <c r="CX2136" s="199" t="str">
        <f t="shared" si="3495"/>
        <v>CX$17</v>
      </c>
      <c r="CY2136" s="199" t="str">
        <f t="shared" si="3495"/>
        <v>CY$17</v>
      </c>
      <c r="CZ2136" s="199" t="str">
        <f t="shared" si="3495"/>
        <v>CZ$17</v>
      </c>
      <c r="DA2136" s="199" t="str">
        <f t="shared" si="3495"/>
        <v>DA$17</v>
      </c>
      <c r="DB2136" s="199" t="str">
        <f t="shared" si="3495"/>
        <v>DB$17</v>
      </c>
      <c r="DC2136" s="199" t="str">
        <f t="shared" si="3495"/>
        <v>DC$17</v>
      </c>
      <c r="DD2136" s="199" t="str">
        <f t="shared" si="3495"/>
        <v>DD$17</v>
      </c>
      <c r="DE2136" s="199" t="str">
        <f t="shared" si="3495"/>
        <v>DE$17</v>
      </c>
      <c r="DF2136" s="199" t="str">
        <f t="shared" si="3495"/>
        <v>DF$17</v>
      </c>
      <c r="DG2136" s="199" t="str">
        <f t="shared" si="3495"/>
        <v>DG$17</v>
      </c>
      <c r="DH2136" s="199" t="str">
        <f t="shared" si="3495"/>
        <v>DH$17</v>
      </c>
      <c r="DI2136" s="199" t="str">
        <f t="shared" si="3495"/>
        <v>DI$17</v>
      </c>
      <c r="DJ2136" s="199" t="str">
        <f t="shared" si="3495"/>
        <v>DJ$17</v>
      </c>
      <c r="DK2136" s="199" t="str">
        <f t="shared" si="3495"/>
        <v>DK$17</v>
      </c>
      <c r="DL2136" s="199" t="str">
        <f t="shared" si="3495"/>
        <v>DL$17</v>
      </c>
    </row>
    <row r="2137" spans="1:116" x14ac:dyDescent="0.4">
      <c r="A2137" s="174"/>
      <c r="E2137" s="8"/>
      <c r="G2137" s="175" t="s">
        <v>491</v>
      </c>
      <c r="H2137" s="200"/>
      <c r="I2137" s="201"/>
      <c r="J2137" s="201"/>
      <c r="K2137" s="202"/>
      <c r="L2137" s="202"/>
      <c r="M2137" s="202"/>
      <c r="N2137" s="202"/>
      <c r="O2137" s="202"/>
      <c r="P2137" s="202"/>
      <c r="R2137" s="202"/>
      <c r="S2137" s="190"/>
      <c r="T2137" s="190"/>
      <c r="U2137" s="190"/>
      <c r="V2137" s="190"/>
      <c r="W2137" s="190"/>
      <c r="X2137" s="190"/>
      <c r="Y2137" s="190"/>
      <c r="Z2137" s="190"/>
      <c r="AA2137" s="190"/>
      <c r="AB2137" s="190"/>
      <c r="AC2137" s="190"/>
      <c r="AD2137" s="190"/>
      <c r="AE2137" s="190"/>
      <c r="AF2137" s="190"/>
      <c r="AG2137" s="190"/>
      <c r="AH2137" s="190"/>
      <c r="AI2137" s="190"/>
      <c r="AJ2137" s="190"/>
      <c r="AK2137" s="190"/>
      <c r="AL2137" s="190"/>
      <c r="AM2137" s="190"/>
      <c r="AN2137" s="190"/>
      <c r="AO2137" s="190"/>
      <c r="AP2137" s="190"/>
      <c r="AQ2137" s="190"/>
      <c r="AR2137" s="190"/>
      <c r="AS2137" s="190"/>
      <c r="AT2137" s="190"/>
      <c r="AU2137" s="190"/>
      <c r="AV2137" s="190"/>
      <c r="AW2137" s="190"/>
      <c r="AX2137" s="190"/>
      <c r="AY2137" s="190"/>
      <c r="AZ2137" s="190"/>
      <c r="BA2137" s="190"/>
      <c r="BB2137" s="190"/>
      <c r="BC2137" s="190"/>
      <c r="BD2137" s="190"/>
      <c r="BE2137" s="190"/>
      <c r="BF2137" s="190"/>
      <c r="BG2137" s="190"/>
      <c r="BH2137" s="190"/>
      <c r="BI2137" s="190"/>
      <c r="BJ2137" s="190"/>
      <c r="BK2137" s="190"/>
      <c r="BL2137" s="190"/>
      <c r="BM2137" s="190"/>
      <c r="BN2137" s="190"/>
      <c r="BO2137" s="190"/>
      <c r="BP2137" s="190"/>
      <c r="BQ2137" s="190"/>
      <c r="BR2137" s="190"/>
      <c r="BS2137" s="190"/>
      <c r="BT2137" s="190"/>
      <c r="BU2137" s="190"/>
      <c r="BV2137" s="190"/>
      <c r="BW2137" s="190"/>
      <c r="BX2137" s="190"/>
      <c r="BY2137" s="190"/>
      <c r="BZ2137" s="190"/>
      <c r="CA2137" s="190"/>
      <c r="CB2137" s="190"/>
      <c r="CC2137" s="190"/>
      <c r="CD2137" s="190"/>
      <c r="CE2137" s="190"/>
      <c r="CF2137" s="190"/>
      <c r="CG2137" s="190"/>
      <c r="CH2137" s="190"/>
      <c r="CI2137" s="190"/>
      <c r="CJ2137" s="190"/>
      <c r="CK2137" s="190"/>
      <c r="CL2137" s="190"/>
      <c r="CN2137" s="201"/>
      <c r="CO2137" s="190"/>
      <c r="CP2137" s="190"/>
      <c r="CQ2137" s="190"/>
      <c r="CR2137" s="190"/>
      <c r="CS2137" s="190"/>
      <c r="CT2137" s="190"/>
      <c r="CU2137" s="190"/>
      <c r="CV2137" s="190"/>
      <c r="CW2137" s="190"/>
      <c r="CX2137" s="190"/>
      <c r="CY2137" s="190"/>
      <c r="CZ2137" s="190"/>
      <c r="DA2137" s="190"/>
      <c r="DB2137" s="190"/>
      <c r="DC2137" s="190"/>
      <c r="DD2137" s="190"/>
      <c r="DE2137" s="190"/>
      <c r="DF2137" s="190"/>
      <c r="DG2137" s="190"/>
      <c r="DH2137" s="190"/>
      <c r="DI2137" s="190"/>
      <c r="DJ2137" s="190"/>
      <c r="DK2137" s="190"/>
      <c r="DL2137" s="190"/>
    </row>
    <row r="2138" spans="1:116" x14ac:dyDescent="0.4">
      <c r="A2138" s="174"/>
      <c r="E2138" s="8"/>
      <c r="G2138" s="175" t="s">
        <v>505</v>
      </c>
      <c r="H2138" s="200"/>
      <c r="I2138" s="201"/>
      <c r="J2138" s="201"/>
      <c r="K2138" s="202"/>
      <c r="L2138" s="202"/>
      <c r="M2138" s="202"/>
      <c r="N2138" s="202"/>
      <c r="O2138" s="202"/>
      <c r="P2138" s="202"/>
      <c r="R2138" s="202"/>
      <c r="S2138" s="190"/>
      <c r="T2138" s="190"/>
      <c r="U2138" s="190"/>
      <c r="V2138" s="190"/>
      <c r="W2138" s="190"/>
      <c r="X2138" s="190"/>
      <c r="Y2138" s="190"/>
      <c r="Z2138" s="190"/>
      <c r="AA2138" s="190"/>
      <c r="AB2138" s="190"/>
      <c r="AC2138" s="190"/>
      <c r="AD2138" s="190"/>
      <c r="AE2138" s="190"/>
      <c r="AF2138" s="190"/>
      <c r="AG2138" s="190"/>
      <c r="AH2138" s="190"/>
      <c r="AI2138" s="190"/>
      <c r="AJ2138" s="190"/>
      <c r="AK2138" s="190"/>
      <c r="AL2138" s="190"/>
      <c r="AM2138" s="190"/>
      <c r="AN2138" s="190"/>
      <c r="AO2138" s="190"/>
      <c r="AP2138" s="190"/>
      <c r="AQ2138" s="190"/>
      <c r="AR2138" s="190"/>
      <c r="AS2138" s="190"/>
      <c r="AT2138" s="190"/>
      <c r="AU2138" s="190"/>
      <c r="AV2138" s="190"/>
      <c r="AW2138" s="190"/>
      <c r="AX2138" s="190"/>
      <c r="AY2138" s="190"/>
      <c r="AZ2138" s="190"/>
      <c r="BA2138" s="190"/>
      <c r="BB2138" s="190"/>
      <c r="BC2138" s="190"/>
      <c r="BD2138" s="190"/>
      <c r="BE2138" s="190"/>
      <c r="BF2138" s="190"/>
      <c r="BG2138" s="190"/>
      <c r="BH2138" s="190"/>
      <c r="BI2138" s="190"/>
      <c r="BJ2138" s="190"/>
      <c r="BK2138" s="190"/>
      <c r="BL2138" s="190"/>
      <c r="BM2138" s="190"/>
      <c r="BN2138" s="190"/>
      <c r="BO2138" s="190"/>
      <c r="BP2138" s="190"/>
      <c r="BQ2138" s="190"/>
      <c r="BR2138" s="190"/>
      <c r="BS2138" s="190"/>
      <c r="BT2138" s="190"/>
      <c r="BU2138" s="190"/>
      <c r="BV2138" s="190"/>
      <c r="BW2138" s="190"/>
      <c r="BX2138" s="190"/>
      <c r="BY2138" s="190"/>
      <c r="BZ2138" s="190"/>
      <c r="CA2138" s="190"/>
      <c r="CB2138" s="190"/>
      <c r="CC2138" s="190"/>
      <c r="CD2138" s="190"/>
      <c r="CE2138" s="190"/>
      <c r="CF2138" s="190"/>
      <c r="CG2138" s="190"/>
      <c r="CH2138" s="190"/>
      <c r="CI2138" s="190"/>
      <c r="CJ2138" s="190"/>
      <c r="CK2138" s="190"/>
      <c r="CL2138" s="190"/>
      <c r="CN2138" s="201"/>
      <c r="CO2138" s="190"/>
      <c r="CP2138" s="190"/>
      <c r="CQ2138" s="190"/>
      <c r="CR2138" s="190"/>
      <c r="CS2138" s="190"/>
      <c r="CT2138" s="190"/>
      <c r="CU2138" s="190"/>
      <c r="CV2138" s="190"/>
      <c r="CW2138" s="190"/>
      <c r="CX2138" s="190"/>
      <c r="CY2138" s="190"/>
      <c r="CZ2138" s="190"/>
      <c r="DA2138" s="190"/>
      <c r="DB2138" s="190"/>
      <c r="DC2138" s="190"/>
      <c r="DD2138" s="190"/>
      <c r="DE2138" s="190"/>
      <c r="DF2138" s="190"/>
      <c r="DG2138" s="190"/>
      <c r="DH2138" s="190"/>
      <c r="DI2138" s="190"/>
      <c r="DJ2138" s="190"/>
      <c r="DK2138" s="190"/>
      <c r="DL2138" s="190"/>
    </row>
    <row r="2139" spans="1:116" x14ac:dyDescent="0.4">
      <c r="A2139" s="174"/>
      <c r="E2139" s="8"/>
      <c r="G2139" s="175" t="s">
        <v>463</v>
      </c>
      <c r="H2139" s="200"/>
      <c r="I2139" s="201"/>
      <c r="J2139" s="201"/>
      <c r="K2139" s="202"/>
      <c r="L2139" s="202"/>
      <c r="M2139" s="202"/>
      <c r="N2139" s="202"/>
      <c r="O2139" s="202"/>
      <c r="P2139" s="202"/>
      <c r="R2139" s="202"/>
      <c r="S2139" s="190" t="str">
        <f t="shared" ref="S2139:AX2139" si="3496">S$22</f>
        <v>S$18</v>
      </c>
      <c r="T2139" s="190" t="str">
        <f t="shared" si="3496"/>
        <v>T$18</v>
      </c>
      <c r="U2139" s="190" t="str">
        <f t="shared" si="3496"/>
        <v>U$18</v>
      </c>
      <c r="V2139" s="190" t="str">
        <f t="shared" si="3496"/>
        <v>V$18</v>
      </c>
      <c r="W2139" s="190" t="str">
        <f t="shared" si="3496"/>
        <v>W$18</v>
      </c>
      <c r="X2139" s="190" t="str">
        <f t="shared" si="3496"/>
        <v>X$18</v>
      </c>
      <c r="Y2139" s="190" t="str">
        <f t="shared" si="3496"/>
        <v>Y$18</v>
      </c>
      <c r="Z2139" s="190" t="str">
        <f t="shared" si="3496"/>
        <v>Z$18</v>
      </c>
      <c r="AA2139" s="190" t="str">
        <f t="shared" si="3496"/>
        <v>AA$18</v>
      </c>
      <c r="AB2139" s="190" t="str">
        <f t="shared" si="3496"/>
        <v>AB$18</v>
      </c>
      <c r="AC2139" s="190" t="str">
        <f t="shared" si="3496"/>
        <v>AC$18</v>
      </c>
      <c r="AD2139" s="190" t="str">
        <f t="shared" si="3496"/>
        <v>AD$18</v>
      </c>
      <c r="AE2139" s="190" t="str">
        <f t="shared" si="3496"/>
        <v>AE$18</v>
      </c>
      <c r="AF2139" s="190" t="str">
        <f t="shared" si="3496"/>
        <v>AF$18</v>
      </c>
      <c r="AG2139" s="190" t="str">
        <f t="shared" si="3496"/>
        <v>AG$18</v>
      </c>
      <c r="AH2139" s="190" t="str">
        <f t="shared" si="3496"/>
        <v>AH$18</v>
      </c>
      <c r="AI2139" s="190" t="str">
        <f t="shared" si="3496"/>
        <v>AI$18</v>
      </c>
      <c r="AJ2139" s="190" t="str">
        <f t="shared" si="3496"/>
        <v>AJ$18</v>
      </c>
      <c r="AK2139" s="190" t="str">
        <f t="shared" si="3496"/>
        <v>AK$18</v>
      </c>
      <c r="AL2139" s="190" t="str">
        <f t="shared" si="3496"/>
        <v>AL$18</v>
      </c>
      <c r="AM2139" s="190" t="str">
        <f t="shared" si="3496"/>
        <v>AM$18</v>
      </c>
      <c r="AN2139" s="190" t="str">
        <f t="shared" si="3496"/>
        <v>AN$18</v>
      </c>
      <c r="AO2139" s="190" t="str">
        <f t="shared" si="3496"/>
        <v>AO$18</v>
      </c>
      <c r="AP2139" s="190" t="str">
        <f t="shared" si="3496"/>
        <v>AP$18</v>
      </c>
      <c r="AQ2139" s="190" t="str">
        <f t="shared" si="3496"/>
        <v>AQ$18</v>
      </c>
      <c r="AR2139" s="190" t="str">
        <f t="shared" si="3496"/>
        <v>AR$18</v>
      </c>
      <c r="AS2139" s="190" t="str">
        <f t="shared" si="3496"/>
        <v>AS$18</v>
      </c>
      <c r="AT2139" s="190" t="str">
        <f t="shared" si="3496"/>
        <v>AT$18</v>
      </c>
      <c r="AU2139" s="190" t="str">
        <f t="shared" si="3496"/>
        <v>AU$18</v>
      </c>
      <c r="AV2139" s="190" t="str">
        <f t="shared" si="3496"/>
        <v>AV$18</v>
      </c>
      <c r="AW2139" s="190" t="str">
        <f t="shared" si="3496"/>
        <v>AW$18</v>
      </c>
      <c r="AX2139" s="190" t="str">
        <f t="shared" si="3496"/>
        <v>AX$18</v>
      </c>
      <c r="AY2139" s="190" t="str">
        <f t="shared" ref="AY2139:CD2139" si="3497">AY$22</f>
        <v>AY$18</v>
      </c>
      <c r="AZ2139" s="190" t="str">
        <f t="shared" si="3497"/>
        <v>AZ$18</v>
      </c>
      <c r="BA2139" s="190" t="str">
        <f t="shared" si="3497"/>
        <v>BA$18</v>
      </c>
      <c r="BB2139" s="190" t="str">
        <f t="shared" si="3497"/>
        <v>BB$18</v>
      </c>
      <c r="BC2139" s="190" t="str">
        <f t="shared" si="3497"/>
        <v>BC$18</v>
      </c>
      <c r="BD2139" s="190" t="str">
        <f t="shared" si="3497"/>
        <v>BD$18</v>
      </c>
      <c r="BE2139" s="190" t="str">
        <f t="shared" si="3497"/>
        <v>BE$18</v>
      </c>
      <c r="BF2139" s="190" t="str">
        <f t="shared" si="3497"/>
        <v>BF$18</v>
      </c>
      <c r="BG2139" s="190" t="str">
        <f t="shared" si="3497"/>
        <v>BG$18</v>
      </c>
      <c r="BH2139" s="190" t="str">
        <f t="shared" si="3497"/>
        <v>BH$18</v>
      </c>
      <c r="BI2139" s="190" t="str">
        <f t="shared" si="3497"/>
        <v>BI$18</v>
      </c>
      <c r="BJ2139" s="190" t="str">
        <f t="shared" si="3497"/>
        <v>BJ$18</v>
      </c>
      <c r="BK2139" s="190" t="str">
        <f t="shared" si="3497"/>
        <v>BK$18</v>
      </c>
      <c r="BL2139" s="190" t="str">
        <f t="shared" si="3497"/>
        <v>BL$18</v>
      </c>
      <c r="BM2139" s="190" t="str">
        <f t="shared" si="3497"/>
        <v>BM$18</v>
      </c>
      <c r="BN2139" s="190" t="str">
        <f t="shared" si="3497"/>
        <v>BN$18</v>
      </c>
      <c r="BO2139" s="190" t="str">
        <f t="shared" si="3497"/>
        <v>BO$18</v>
      </c>
      <c r="BP2139" s="190" t="str">
        <f t="shared" si="3497"/>
        <v>BP$18</v>
      </c>
      <c r="BQ2139" s="190" t="str">
        <f t="shared" si="3497"/>
        <v>BQ$18</v>
      </c>
      <c r="BR2139" s="190" t="str">
        <f t="shared" si="3497"/>
        <v>BR$18</v>
      </c>
      <c r="BS2139" s="190" t="str">
        <f t="shared" si="3497"/>
        <v>BS$18</v>
      </c>
      <c r="BT2139" s="190" t="str">
        <f t="shared" si="3497"/>
        <v>BT$18</v>
      </c>
      <c r="BU2139" s="190" t="str">
        <f t="shared" si="3497"/>
        <v>BU$18</v>
      </c>
      <c r="BV2139" s="190" t="str">
        <f t="shared" si="3497"/>
        <v>BV$18</v>
      </c>
      <c r="BW2139" s="190" t="str">
        <f t="shared" si="3497"/>
        <v>BW$18</v>
      </c>
      <c r="BX2139" s="190" t="str">
        <f t="shared" si="3497"/>
        <v>BX$18</v>
      </c>
      <c r="BY2139" s="190" t="str">
        <f t="shared" si="3497"/>
        <v>BY$18</v>
      </c>
      <c r="BZ2139" s="190" t="str">
        <f t="shared" si="3497"/>
        <v>BZ$18</v>
      </c>
      <c r="CA2139" s="190" t="str">
        <f t="shared" si="3497"/>
        <v>CA$18</v>
      </c>
      <c r="CB2139" s="190" t="str">
        <f t="shared" si="3497"/>
        <v>CB$18</v>
      </c>
      <c r="CC2139" s="190" t="str">
        <f t="shared" si="3497"/>
        <v>CC$18</v>
      </c>
      <c r="CD2139" s="190" t="str">
        <f t="shared" si="3497"/>
        <v>CD$18</v>
      </c>
      <c r="CE2139" s="190" t="str">
        <f t="shared" ref="CE2139:CL2139" si="3498">CE$22</f>
        <v>CE$18</v>
      </c>
      <c r="CF2139" s="190" t="str">
        <f t="shared" si="3498"/>
        <v>CF$18</v>
      </c>
      <c r="CG2139" s="190" t="str">
        <f t="shared" si="3498"/>
        <v>CG$18</v>
      </c>
      <c r="CH2139" s="190" t="str">
        <f t="shared" si="3498"/>
        <v>CH$18</v>
      </c>
      <c r="CI2139" s="190" t="str">
        <f t="shared" si="3498"/>
        <v>CI$18</v>
      </c>
      <c r="CJ2139" s="190" t="str">
        <f t="shared" si="3498"/>
        <v>CJ$18</v>
      </c>
      <c r="CK2139" s="190" t="str">
        <f t="shared" si="3498"/>
        <v>CK$18</v>
      </c>
      <c r="CL2139" s="190" t="str">
        <f t="shared" si="3498"/>
        <v>CL$18</v>
      </c>
      <c r="CN2139" s="201"/>
      <c r="CO2139" s="190" t="str">
        <f t="shared" ref="CO2139:DL2139" si="3499">CO$22</f>
        <v>CO$18</v>
      </c>
      <c r="CP2139" s="190" t="str">
        <f t="shared" si="3499"/>
        <v>CP$18</v>
      </c>
      <c r="CQ2139" s="190" t="str">
        <f t="shared" si="3499"/>
        <v>CQ$18</v>
      </c>
      <c r="CR2139" s="190" t="str">
        <f t="shared" si="3499"/>
        <v>CR$18</v>
      </c>
      <c r="CS2139" s="190" t="str">
        <f t="shared" si="3499"/>
        <v>CS$18</v>
      </c>
      <c r="CT2139" s="190" t="str">
        <f t="shared" si="3499"/>
        <v>CT$18</v>
      </c>
      <c r="CU2139" s="190" t="str">
        <f t="shared" si="3499"/>
        <v>CU$18</v>
      </c>
      <c r="CV2139" s="190" t="str">
        <f t="shared" si="3499"/>
        <v>CV$18</v>
      </c>
      <c r="CW2139" s="190" t="str">
        <f t="shared" si="3499"/>
        <v>CW$18</v>
      </c>
      <c r="CX2139" s="190" t="str">
        <f t="shared" si="3499"/>
        <v>CX$18</v>
      </c>
      <c r="CY2139" s="190" t="str">
        <f t="shared" si="3499"/>
        <v>CY$18</v>
      </c>
      <c r="CZ2139" s="190" t="str">
        <f t="shared" si="3499"/>
        <v>CZ$18</v>
      </c>
      <c r="DA2139" s="190" t="str">
        <f t="shared" si="3499"/>
        <v>DA$18</v>
      </c>
      <c r="DB2139" s="190" t="str">
        <f t="shared" si="3499"/>
        <v>DB$18</v>
      </c>
      <c r="DC2139" s="190" t="str">
        <f t="shared" si="3499"/>
        <v>DC$18</v>
      </c>
      <c r="DD2139" s="190" t="str">
        <f t="shared" si="3499"/>
        <v>DD$18</v>
      </c>
      <c r="DE2139" s="190" t="str">
        <f t="shared" si="3499"/>
        <v>DE$18</v>
      </c>
      <c r="DF2139" s="190" t="str">
        <f t="shared" si="3499"/>
        <v>DF$18</v>
      </c>
      <c r="DG2139" s="190" t="str">
        <f t="shared" si="3499"/>
        <v>DG$18</v>
      </c>
      <c r="DH2139" s="190" t="str">
        <f t="shared" si="3499"/>
        <v>DH$18</v>
      </c>
      <c r="DI2139" s="190" t="str">
        <f t="shared" si="3499"/>
        <v>DI$18</v>
      </c>
      <c r="DJ2139" s="190" t="str">
        <f t="shared" si="3499"/>
        <v>DJ$18</v>
      </c>
      <c r="DK2139" s="190" t="str">
        <f t="shared" si="3499"/>
        <v>DK$18</v>
      </c>
      <c r="DL2139" s="190" t="str">
        <f t="shared" si="3499"/>
        <v>DL$18</v>
      </c>
    </row>
    <row r="2140" spans="1:116" x14ac:dyDescent="0.4">
      <c r="A2140" s="174"/>
      <c r="E2140" s="8"/>
      <c r="G2140" s="175" t="s">
        <v>464</v>
      </c>
      <c r="H2140" s="200"/>
      <c r="I2140" s="201"/>
      <c r="J2140" s="201"/>
      <c r="K2140" s="202"/>
      <c r="L2140" s="202"/>
      <c r="M2140" s="202"/>
      <c r="N2140" s="202"/>
      <c r="O2140" s="202"/>
      <c r="P2140" s="202"/>
      <c r="R2140" s="202"/>
      <c r="S2140" s="190" t="str">
        <f t="shared" ref="S2140:AX2140" si="3500">S$23</f>
        <v>S$19</v>
      </c>
      <c r="T2140" s="190" t="str">
        <f t="shared" si="3500"/>
        <v>T$19</v>
      </c>
      <c r="U2140" s="190" t="str">
        <f t="shared" si="3500"/>
        <v>U$19</v>
      </c>
      <c r="V2140" s="190" t="str">
        <f t="shared" si="3500"/>
        <v>V$19</v>
      </c>
      <c r="W2140" s="190" t="str">
        <f t="shared" si="3500"/>
        <v>W$19</v>
      </c>
      <c r="X2140" s="190" t="str">
        <f t="shared" si="3500"/>
        <v>X$19</v>
      </c>
      <c r="Y2140" s="190" t="str">
        <f t="shared" si="3500"/>
        <v>Y$19</v>
      </c>
      <c r="Z2140" s="190" t="str">
        <f t="shared" si="3500"/>
        <v>Z$19</v>
      </c>
      <c r="AA2140" s="190" t="str">
        <f t="shared" si="3500"/>
        <v>AA$19</v>
      </c>
      <c r="AB2140" s="190" t="str">
        <f t="shared" si="3500"/>
        <v>AB$19</v>
      </c>
      <c r="AC2140" s="190" t="str">
        <f t="shared" si="3500"/>
        <v>AC$19</v>
      </c>
      <c r="AD2140" s="190" t="str">
        <f t="shared" si="3500"/>
        <v>AD$19</v>
      </c>
      <c r="AE2140" s="190" t="str">
        <f t="shared" si="3500"/>
        <v>AE$19</v>
      </c>
      <c r="AF2140" s="190" t="str">
        <f t="shared" si="3500"/>
        <v>AF$19</v>
      </c>
      <c r="AG2140" s="190" t="str">
        <f t="shared" si="3500"/>
        <v>AG$19</v>
      </c>
      <c r="AH2140" s="190" t="str">
        <f t="shared" si="3500"/>
        <v>AH$19</v>
      </c>
      <c r="AI2140" s="190" t="str">
        <f t="shared" si="3500"/>
        <v>AI$19</v>
      </c>
      <c r="AJ2140" s="190" t="str">
        <f t="shared" si="3500"/>
        <v>AJ$19</v>
      </c>
      <c r="AK2140" s="190" t="str">
        <f t="shared" si="3500"/>
        <v>AK$19</v>
      </c>
      <c r="AL2140" s="190" t="str">
        <f t="shared" si="3500"/>
        <v>AL$19</v>
      </c>
      <c r="AM2140" s="190" t="str">
        <f t="shared" si="3500"/>
        <v>AM$19</v>
      </c>
      <c r="AN2140" s="190" t="str">
        <f t="shared" si="3500"/>
        <v>AN$19</v>
      </c>
      <c r="AO2140" s="190" t="str">
        <f t="shared" si="3500"/>
        <v>AO$19</v>
      </c>
      <c r="AP2140" s="190" t="str">
        <f t="shared" si="3500"/>
        <v>AP$19</v>
      </c>
      <c r="AQ2140" s="190" t="str">
        <f t="shared" si="3500"/>
        <v>AQ$19</v>
      </c>
      <c r="AR2140" s="190" t="str">
        <f t="shared" si="3500"/>
        <v>AR$19</v>
      </c>
      <c r="AS2140" s="190" t="str">
        <f t="shared" si="3500"/>
        <v>AS$19</v>
      </c>
      <c r="AT2140" s="190" t="str">
        <f t="shared" si="3500"/>
        <v>AT$19</v>
      </c>
      <c r="AU2140" s="190" t="str">
        <f t="shared" si="3500"/>
        <v>AU$19</v>
      </c>
      <c r="AV2140" s="190" t="str">
        <f t="shared" si="3500"/>
        <v>AV$19</v>
      </c>
      <c r="AW2140" s="190" t="str">
        <f t="shared" si="3500"/>
        <v>AW$19</v>
      </c>
      <c r="AX2140" s="190" t="str">
        <f t="shared" si="3500"/>
        <v>AX$19</v>
      </c>
      <c r="AY2140" s="190" t="str">
        <f t="shared" ref="AY2140:CD2140" si="3501">AY$23</f>
        <v>AY$19</v>
      </c>
      <c r="AZ2140" s="190" t="str">
        <f t="shared" si="3501"/>
        <v>AZ$19</v>
      </c>
      <c r="BA2140" s="190" t="str">
        <f t="shared" si="3501"/>
        <v>BA$19</v>
      </c>
      <c r="BB2140" s="190" t="str">
        <f t="shared" si="3501"/>
        <v>BB$19</v>
      </c>
      <c r="BC2140" s="190" t="str">
        <f t="shared" si="3501"/>
        <v>BC$19</v>
      </c>
      <c r="BD2140" s="190" t="str">
        <f t="shared" si="3501"/>
        <v>BD$19</v>
      </c>
      <c r="BE2140" s="190" t="str">
        <f t="shared" si="3501"/>
        <v>BE$19</v>
      </c>
      <c r="BF2140" s="190" t="str">
        <f t="shared" si="3501"/>
        <v>BF$19</v>
      </c>
      <c r="BG2140" s="190" t="str">
        <f t="shared" si="3501"/>
        <v>BG$19</v>
      </c>
      <c r="BH2140" s="190" t="str">
        <f t="shared" si="3501"/>
        <v>BH$19</v>
      </c>
      <c r="BI2140" s="190" t="str">
        <f t="shared" si="3501"/>
        <v>BI$19</v>
      </c>
      <c r="BJ2140" s="190" t="str">
        <f t="shared" si="3501"/>
        <v>BJ$19</v>
      </c>
      <c r="BK2140" s="190" t="str">
        <f t="shared" si="3501"/>
        <v>BK$19</v>
      </c>
      <c r="BL2140" s="190" t="str">
        <f t="shared" si="3501"/>
        <v>BL$19</v>
      </c>
      <c r="BM2140" s="190" t="str">
        <f t="shared" si="3501"/>
        <v>BM$19</v>
      </c>
      <c r="BN2140" s="190" t="str">
        <f t="shared" si="3501"/>
        <v>BN$19</v>
      </c>
      <c r="BO2140" s="190" t="str">
        <f t="shared" si="3501"/>
        <v>BO$19</v>
      </c>
      <c r="BP2140" s="190" t="str">
        <f t="shared" si="3501"/>
        <v>BP$19</v>
      </c>
      <c r="BQ2140" s="190" t="str">
        <f t="shared" si="3501"/>
        <v>BQ$19</v>
      </c>
      <c r="BR2140" s="190" t="str">
        <f t="shared" si="3501"/>
        <v>BR$19</v>
      </c>
      <c r="BS2140" s="190" t="str">
        <f t="shared" si="3501"/>
        <v>BS$19</v>
      </c>
      <c r="BT2140" s="190" t="str">
        <f t="shared" si="3501"/>
        <v>BT$19</v>
      </c>
      <c r="BU2140" s="190" t="str">
        <f t="shared" si="3501"/>
        <v>BU$19</v>
      </c>
      <c r="BV2140" s="190" t="str">
        <f t="shared" si="3501"/>
        <v>BV$19</v>
      </c>
      <c r="BW2140" s="190" t="str">
        <f t="shared" si="3501"/>
        <v>BW$19</v>
      </c>
      <c r="BX2140" s="190" t="str">
        <f t="shared" si="3501"/>
        <v>BX$19</v>
      </c>
      <c r="BY2140" s="190" t="str">
        <f t="shared" si="3501"/>
        <v>BY$19</v>
      </c>
      <c r="BZ2140" s="190" t="str">
        <f t="shared" si="3501"/>
        <v>BZ$19</v>
      </c>
      <c r="CA2140" s="190" t="str">
        <f t="shared" si="3501"/>
        <v>CA$19</v>
      </c>
      <c r="CB2140" s="190" t="str">
        <f t="shared" si="3501"/>
        <v>CB$19</v>
      </c>
      <c r="CC2140" s="190" t="str">
        <f t="shared" si="3501"/>
        <v>CC$19</v>
      </c>
      <c r="CD2140" s="190" t="str">
        <f t="shared" si="3501"/>
        <v>CD$19</v>
      </c>
      <c r="CE2140" s="190" t="str">
        <f t="shared" ref="CE2140:CL2140" si="3502">CE$23</f>
        <v>CE$19</v>
      </c>
      <c r="CF2140" s="190" t="str">
        <f t="shared" si="3502"/>
        <v>CF$19</v>
      </c>
      <c r="CG2140" s="190" t="str">
        <f t="shared" si="3502"/>
        <v>CG$19</v>
      </c>
      <c r="CH2140" s="190" t="str">
        <f t="shared" si="3502"/>
        <v>CH$19</v>
      </c>
      <c r="CI2140" s="190" t="str">
        <f t="shared" si="3502"/>
        <v>CI$19</v>
      </c>
      <c r="CJ2140" s="190" t="str">
        <f t="shared" si="3502"/>
        <v>CJ$19</v>
      </c>
      <c r="CK2140" s="190" t="str">
        <f t="shared" si="3502"/>
        <v>CK$19</v>
      </c>
      <c r="CL2140" s="190" t="str">
        <f t="shared" si="3502"/>
        <v>CL$19</v>
      </c>
      <c r="CN2140" s="201"/>
      <c r="CO2140" s="190" t="str">
        <f t="shared" ref="CO2140:DL2140" si="3503">CO$23</f>
        <v>CO$19</v>
      </c>
      <c r="CP2140" s="190" t="str">
        <f t="shared" si="3503"/>
        <v>CP$19</v>
      </c>
      <c r="CQ2140" s="190" t="str">
        <f t="shared" si="3503"/>
        <v>CQ$19</v>
      </c>
      <c r="CR2140" s="190" t="str">
        <f t="shared" si="3503"/>
        <v>CR$19</v>
      </c>
      <c r="CS2140" s="190" t="str">
        <f t="shared" si="3503"/>
        <v>CS$19</v>
      </c>
      <c r="CT2140" s="190" t="str">
        <f t="shared" si="3503"/>
        <v>CT$19</v>
      </c>
      <c r="CU2140" s="190" t="str">
        <f t="shared" si="3503"/>
        <v>CU$19</v>
      </c>
      <c r="CV2140" s="190" t="str">
        <f t="shared" si="3503"/>
        <v>CV$19</v>
      </c>
      <c r="CW2140" s="190" t="str">
        <f t="shared" si="3503"/>
        <v>CW$19</v>
      </c>
      <c r="CX2140" s="190" t="str">
        <f t="shared" si="3503"/>
        <v>CX$19</v>
      </c>
      <c r="CY2140" s="190" t="str">
        <f t="shared" si="3503"/>
        <v>CY$19</v>
      </c>
      <c r="CZ2140" s="190" t="str">
        <f t="shared" si="3503"/>
        <v>CZ$19</v>
      </c>
      <c r="DA2140" s="190" t="str">
        <f t="shared" si="3503"/>
        <v>DA$19</v>
      </c>
      <c r="DB2140" s="190" t="str">
        <f t="shared" si="3503"/>
        <v>DB$19</v>
      </c>
      <c r="DC2140" s="190" t="str">
        <f t="shared" si="3503"/>
        <v>DC$19</v>
      </c>
      <c r="DD2140" s="190" t="str">
        <f t="shared" si="3503"/>
        <v>DD$19</v>
      </c>
      <c r="DE2140" s="190" t="str">
        <f t="shared" si="3503"/>
        <v>DE$19</v>
      </c>
      <c r="DF2140" s="190" t="str">
        <f t="shared" si="3503"/>
        <v>DF$19</v>
      </c>
      <c r="DG2140" s="190" t="str">
        <f t="shared" si="3503"/>
        <v>DG$19</v>
      </c>
      <c r="DH2140" s="190" t="str">
        <f t="shared" si="3503"/>
        <v>DH$19</v>
      </c>
      <c r="DI2140" s="190" t="str">
        <f t="shared" si="3503"/>
        <v>DI$19</v>
      </c>
      <c r="DJ2140" s="190" t="str">
        <f t="shared" si="3503"/>
        <v>DJ$19</v>
      </c>
      <c r="DK2140" s="190" t="str">
        <f t="shared" si="3503"/>
        <v>DK$19</v>
      </c>
      <c r="DL2140" s="190" t="str">
        <f t="shared" si="3503"/>
        <v>DL$19</v>
      </c>
    </row>
    <row r="2141" spans="1:116" x14ac:dyDescent="0.4">
      <c r="A2141" s="48" t="s">
        <v>218</v>
      </c>
      <c r="B2141" s="31" t="s">
        <v>81</v>
      </c>
      <c r="C2141" s="31"/>
      <c r="D2141" t="s">
        <v>479</v>
      </c>
      <c r="E2141" s="8" t="str">
        <f>ROW()&amp;" "&amp;D2141</f>
        <v>2141 AOV-TR-RV</v>
      </c>
      <c r="F2141" t="s">
        <v>416</v>
      </c>
      <c r="G2141" s="70" t="s">
        <v>437</v>
      </c>
      <c r="H2141" s="48"/>
      <c r="I2141" s="297"/>
      <c r="J2141" s="297"/>
      <c r="K2141" s="48"/>
      <c r="L2141" s="48"/>
      <c r="M2141" s="48"/>
      <c r="N2141" s="48"/>
      <c r="O2141" s="48"/>
      <c r="P2141" s="48"/>
      <c r="R2141" s="70"/>
      <c r="S2141" s="298"/>
      <c r="T2141" s="298"/>
      <c r="U2141" s="298"/>
      <c r="V2141" s="298"/>
      <c r="W2141" s="298"/>
      <c r="X2141" s="298"/>
      <c r="Y2141" s="298"/>
      <c r="Z2141" s="298"/>
      <c r="AA2141" s="298"/>
      <c r="AB2141" s="298"/>
      <c r="AC2141" s="298"/>
      <c r="AD2141" s="298"/>
      <c r="AE2141" s="298"/>
      <c r="AF2141" s="298"/>
      <c r="AG2141" s="298"/>
      <c r="AH2141" s="298"/>
      <c r="AI2141" s="298"/>
      <c r="AJ2141" s="298"/>
      <c r="AK2141" s="298"/>
      <c r="AL2141" s="298"/>
      <c r="AM2141" s="298"/>
      <c r="AN2141" s="298"/>
      <c r="AO2141" s="298"/>
      <c r="AP2141" s="298"/>
      <c r="AQ2141" s="298"/>
      <c r="AR2141" s="298"/>
      <c r="AS2141" s="298"/>
      <c r="AT2141" s="298"/>
      <c r="AU2141" s="298"/>
      <c r="AV2141" s="298"/>
      <c r="AW2141" s="298"/>
      <c r="AX2141" s="298"/>
      <c r="AY2141" s="298"/>
      <c r="AZ2141" s="298"/>
      <c r="BA2141" s="298"/>
      <c r="BB2141" s="298"/>
      <c r="BC2141" s="298"/>
      <c r="BD2141" s="298"/>
      <c r="BE2141" s="298"/>
      <c r="BF2141" s="298"/>
      <c r="BG2141" s="298"/>
      <c r="BH2141" s="298"/>
      <c r="BI2141" s="298"/>
      <c r="BJ2141" s="298"/>
      <c r="BK2141" s="298"/>
      <c r="BL2141" s="298"/>
      <c r="BM2141" s="298"/>
      <c r="BN2141" s="298"/>
      <c r="BO2141" s="298"/>
      <c r="BP2141" s="298"/>
      <c r="BQ2141" s="298"/>
      <c r="BR2141" s="298"/>
      <c r="BS2141" s="298"/>
      <c r="BT2141" s="298"/>
      <c r="BU2141" s="298"/>
      <c r="BV2141" s="298"/>
      <c r="BW2141" s="298"/>
      <c r="BX2141" s="298"/>
      <c r="BY2141" s="298"/>
      <c r="BZ2141" s="298"/>
      <c r="CA2141" s="298"/>
      <c r="CB2141" s="298"/>
      <c r="CC2141" s="298"/>
      <c r="CD2141" s="298"/>
      <c r="CE2141" s="298"/>
      <c r="CF2141" s="298"/>
      <c r="CG2141" s="298"/>
      <c r="CH2141" s="298"/>
      <c r="CI2141" s="298"/>
      <c r="CJ2141" s="298"/>
      <c r="CK2141" s="298"/>
      <c r="CL2141" s="298"/>
      <c r="CN2141" s="297"/>
      <c r="CO2141" s="298"/>
      <c r="CP2141" s="298"/>
      <c r="CQ2141" s="298"/>
      <c r="CR2141" s="298"/>
      <c r="CS2141" s="298"/>
      <c r="CT2141" s="298"/>
      <c r="CU2141" s="298"/>
      <c r="CV2141" s="298"/>
      <c r="CW2141" s="298"/>
      <c r="CX2141" s="298"/>
      <c r="CY2141" s="298"/>
      <c r="CZ2141" s="298"/>
      <c r="DA2141" s="298"/>
      <c r="DB2141" s="298"/>
      <c r="DC2141" s="298"/>
      <c r="DD2141" s="298"/>
      <c r="DE2141" s="298"/>
      <c r="DF2141" s="298"/>
      <c r="DG2141" s="298"/>
      <c r="DH2141" s="298"/>
      <c r="DI2141" s="298"/>
      <c r="DJ2141" s="298"/>
      <c r="DK2141" s="298"/>
      <c r="DL2141" s="298"/>
    </row>
    <row r="2142" spans="1:116" x14ac:dyDescent="0.4">
      <c r="B2142" t="str">
        <f>E2142</f>
        <v>2142 AOV-TR-RV</v>
      </c>
      <c r="D2142" t="s">
        <v>479</v>
      </c>
      <c r="E2142" s="8" t="str">
        <f t="shared" ref="E2142:E2146" si="3504">ROW()&amp;" "&amp;D2142</f>
        <v>2142 AOV-TR-RV</v>
      </c>
      <c r="G2142" s="95" t="s">
        <v>343</v>
      </c>
      <c r="H2142" s="27"/>
      <c r="I2142" s="78"/>
      <c r="J2142" s="78"/>
      <c r="K2142" s="33"/>
      <c r="L2142" s="33"/>
      <c r="M2142" s="33"/>
      <c r="N2142" s="33"/>
      <c r="O2142" s="33"/>
      <c r="P2142" s="33"/>
      <c r="R2142" s="33"/>
      <c r="S2142" s="77"/>
      <c r="T2142" s="77"/>
      <c r="U2142" s="77"/>
      <c r="V2142" s="77"/>
      <c r="W2142" s="77"/>
      <c r="X2142" s="77"/>
      <c r="Y2142" s="77"/>
      <c r="Z2142" s="77"/>
      <c r="AA2142" s="77"/>
      <c r="AB2142" s="77"/>
      <c r="AC2142" s="77"/>
      <c r="AD2142" s="77"/>
      <c r="AE2142" s="77"/>
      <c r="AF2142" s="77"/>
      <c r="AG2142" s="77"/>
      <c r="AH2142" s="77"/>
      <c r="AI2142" s="77"/>
      <c r="AJ2142" s="77"/>
      <c r="AK2142" s="77"/>
      <c r="AL2142" s="77"/>
      <c r="AM2142" s="77"/>
      <c r="AN2142" s="77"/>
      <c r="AO2142" s="77"/>
      <c r="AP2142" s="77"/>
      <c r="AQ2142" s="77"/>
      <c r="AR2142" s="77"/>
      <c r="AS2142" s="77"/>
      <c r="AT2142" s="77"/>
      <c r="AU2142" s="77"/>
      <c r="AV2142" s="77"/>
      <c r="AW2142" s="77"/>
      <c r="AX2142" s="77"/>
      <c r="AY2142" s="77"/>
      <c r="AZ2142" s="77"/>
      <c r="BA2142" s="77"/>
      <c r="BB2142" s="77"/>
      <c r="BC2142" s="77"/>
      <c r="BD2142" s="77"/>
      <c r="BE2142" s="77"/>
      <c r="BF2142" s="77"/>
      <c r="BG2142" s="77"/>
      <c r="BH2142" s="77"/>
      <c r="BI2142" s="77"/>
      <c r="BJ2142" s="77"/>
      <c r="BK2142" s="77"/>
      <c r="BL2142" s="77"/>
      <c r="BM2142" s="77"/>
      <c r="BN2142" s="77"/>
      <c r="BO2142" s="77"/>
      <c r="BP2142" s="77"/>
      <c r="BQ2142" s="77"/>
      <c r="BR2142" s="77"/>
      <c r="BS2142" s="77"/>
      <c r="BT2142" s="77"/>
      <c r="BU2142" s="77"/>
      <c r="BV2142" s="77"/>
      <c r="BW2142" s="77"/>
      <c r="BX2142" s="77"/>
      <c r="BY2142" s="77"/>
      <c r="BZ2142" s="77"/>
      <c r="CA2142" s="77"/>
      <c r="CB2142" s="77"/>
      <c r="CC2142" s="77"/>
      <c r="CD2142" s="77"/>
      <c r="CE2142" s="77"/>
      <c r="CF2142" s="77"/>
      <c r="CG2142" s="77"/>
      <c r="CH2142" s="77"/>
      <c r="CI2142" s="77"/>
      <c r="CJ2142" s="77"/>
      <c r="CK2142" s="77"/>
      <c r="CL2142" s="77"/>
      <c r="CN2142" s="78"/>
      <c r="CO2142" s="77"/>
      <c r="CP2142" s="77"/>
      <c r="CQ2142" s="77"/>
      <c r="CR2142" s="77"/>
      <c r="CS2142" s="77"/>
      <c r="CT2142" s="77"/>
      <c r="CU2142" s="77"/>
      <c r="CV2142" s="77"/>
      <c r="CW2142" s="77"/>
      <c r="CX2142" s="77"/>
      <c r="CY2142" s="77"/>
      <c r="CZ2142" s="77"/>
      <c r="DA2142" s="77"/>
      <c r="DB2142" s="77"/>
      <c r="DC2142" s="77"/>
      <c r="DD2142" s="77"/>
      <c r="DE2142" s="77"/>
      <c r="DF2142" s="77"/>
      <c r="DG2142" s="77"/>
      <c r="DH2142" s="77"/>
      <c r="DI2142" s="77"/>
      <c r="DJ2142" s="77"/>
      <c r="DK2142" s="77"/>
      <c r="DL2142" s="77"/>
    </row>
    <row r="2143" spans="1:116" x14ac:dyDescent="0.4">
      <c r="B2143" t="str">
        <f>E2143</f>
        <v>2143 AOV-TR-RV</v>
      </c>
      <c r="C2143" t="s">
        <v>80</v>
      </c>
      <c r="D2143" t="s">
        <v>479</v>
      </c>
      <c r="E2143" s="8" t="str">
        <f t="shared" si="3504"/>
        <v>2143 AOV-TR-RV</v>
      </c>
      <c r="G2143" s="145" t="s">
        <v>76</v>
      </c>
      <c r="H2143" s="12"/>
      <c r="I2143" s="60"/>
      <c r="J2143" s="60"/>
      <c r="K2143" s="15">
        <f ca="1">SUMIF($3:$3,K$2,2143:2143)</f>
        <v>12000</v>
      </c>
      <c r="L2143" s="15">
        <f ca="1">SUMIF($3:$3,L$2,2143:2143)</f>
        <v>12000</v>
      </c>
      <c r="M2143" s="15">
        <f ca="1">SUMIF($3:$3,M$2,2143:2143)</f>
        <v>12000</v>
      </c>
      <c r="N2143" s="15">
        <f ca="1">SUMIF($3:$3,N$2,2143:2143)</f>
        <v>12000</v>
      </c>
      <c r="O2143" s="15">
        <f ca="1">SUMIF($3:$3,O$2,2143:2143)</f>
        <v>12000</v>
      </c>
      <c r="P2143" s="15">
        <f ca="1">SUMIF($3:$3,P$2,2143:2143)</f>
        <v>12000</v>
      </c>
      <c r="R2143" s="15"/>
      <c r="S2143" s="76" cm="1">
        <f t="array" aca="1" ref="S2143" ca="1">INDIRECT(S2147)/S2144</f>
        <v>1000</v>
      </c>
      <c r="T2143" s="76" cm="1">
        <f t="array" aca="1" ref="T2143" ca="1">INDIRECT(T2147)/T2144</f>
        <v>1000</v>
      </c>
      <c r="U2143" s="76" cm="1">
        <f t="array" aca="1" ref="U2143" ca="1">INDIRECT(U2147)/U2144</f>
        <v>1000</v>
      </c>
      <c r="V2143" s="76" cm="1">
        <f t="array" aca="1" ref="V2143" ca="1">INDIRECT(V2147)/V2144</f>
        <v>1000</v>
      </c>
      <c r="W2143" s="76" cm="1">
        <f t="array" aca="1" ref="W2143" ca="1">INDIRECT(W2147)/W2144</f>
        <v>1000</v>
      </c>
      <c r="X2143" s="76" cm="1">
        <f t="array" aca="1" ref="X2143" ca="1">INDIRECT(X2147)/X2144</f>
        <v>1000</v>
      </c>
      <c r="Y2143" s="76" cm="1">
        <f t="array" aca="1" ref="Y2143" ca="1">INDIRECT(Y2147)/Y2144</f>
        <v>1000</v>
      </c>
      <c r="Z2143" s="76" cm="1">
        <f t="array" aca="1" ref="Z2143" ca="1">INDIRECT(Z2147)/Z2144</f>
        <v>1000</v>
      </c>
      <c r="AA2143" s="76" cm="1">
        <f t="array" aca="1" ref="AA2143" ca="1">INDIRECT(AA2147)/AA2144</f>
        <v>1000</v>
      </c>
      <c r="AB2143" s="76" cm="1">
        <f t="array" aca="1" ref="AB2143" ca="1">INDIRECT(AB2147)/AB2144</f>
        <v>1000</v>
      </c>
      <c r="AC2143" s="76" cm="1">
        <f t="array" aca="1" ref="AC2143" ca="1">INDIRECT(AC2147)/AC2144</f>
        <v>1000</v>
      </c>
      <c r="AD2143" s="76" cm="1">
        <f t="array" aca="1" ref="AD2143" ca="1">INDIRECT(AD2147)/AD2144</f>
        <v>1000</v>
      </c>
      <c r="AE2143" s="76" cm="1">
        <f t="array" aca="1" ref="AE2143" ca="1">INDIRECT(AE2147)/AE2144</f>
        <v>1000</v>
      </c>
      <c r="AF2143" s="76" cm="1">
        <f t="array" aca="1" ref="AF2143" ca="1">INDIRECT(AF2147)/AF2144</f>
        <v>1000</v>
      </c>
      <c r="AG2143" s="76" cm="1">
        <f t="array" aca="1" ref="AG2143" ca="1">INDIRECT(AG2147)/AG2144</f>
        <v>1000</v>
      </c>
      <c r="AH2143" s="76" cm="1">
        <f t="array" aca="1" ref="AH2143" ca="1">INDIRECT(AH2147)/AH2144</f>
        <v>1000</v>
      </c>
      <c r="AI2143" s="76" cm="1">
        <f t="array" aca="1" ref="AI2143" ca="1">INDIRECT(AI2147)/AI2144</f>
        <v>1000</v>
      </c>
      <c r="AJ2143" s="76" cm="1">
        <f t="array" aca="1" ref="AJ2143" ca="1">INDIRECT(AJ2147)/AJ2144</f>
        <v>1000</v>
      </c>
      <c r="AK2143" s="76" cm="1">
        <f t="array" aca="1" ref="AK2143" ca="1">INDIRECT(AK2147)/AK2144</f>
        <v>1000</v>
      </c>
      <c r="AL2143" s="76" cm="1">
        <f t="array" aca="1" ref="AL2143" ca="1">INDIRECT(AL2147)/AL2144</f>
        <v>1000</v>
      </c>
      <c r="AM2143" s="76" cm="1">
        <f t="array" aca="1" ref="AM2143" ca="1">INDIRECT(AM2147)/AM2144</f>
        <v>1000</v>
      </c>
      <c r="AN2143" s="76" cm="1">
        <f t="array" aca="1" ref="AN2143" ca="1">INDIRECT(AN2147)/AN2144</f>
        <v>1000</v>
      </c>
      <c r="AO2143" s="76" cm="1">
        <f t="array" aca="1" ref="AO2143" ca="1">INDIRECT(AO2147)/AO2144</f>
        <v>1000</v>
      </c>
      <c r="AP2143" s="76" cm="1">
        <f t="array" aca="1" ref="AP2143" ca="1">INDIRECT(AP2147)/AP2144</f>
        <v>1000</v>
      </c>
      <c r="AQ2143" s="76" cm="1">
        <f t="array" aca="1" ref="AQ2143" ca="1">INDIRECT(AQ2147)/AQ2144</f>
        <v>1000</v>
      </c>
      <c r="AR2143" s="76" cm="1">
        <f t="array" aca="1" ref="AR2143" ca="1">INDIRECT(AR2147)/AR2144</f>
        <v>1000</v>
      </c>
      <c r="AS2143" s="76" cm="1">
        <f t="array" aca="1" ref="AS2143" ca="1">INDIRECT(AS2147)/AS2144</f>
        <v>1000</v>
      </c>
      <c r="AT2143" s="76" cm="1">
        <f t="array" aca="1" ref="AT2143" ca="1">INDIRECT(AT2147)/AT2144</f>
        <v>1000</v>
      </c>
      <c r="AU2143" s="76" cm="1">
        <f t="array" aca="1" ref="AU2143" ca="1">INDIRECT(AU2147)/AU2144</f>
        <v>1000</v>
      </c>
      <c r="AV2143" s="76" cm="1">
        <f t="array" aca="1" ref="AV2143" ca="1">INDIRECT(AV2147)/AV2144</f>
        <v>1000</v>
      </c>
      <c r="AW2143" s="76" cm="1">
        <f t="array" aca="1" ref="AW2143" ca="1">INDIRECT(AW2147)/AW2144</f>
        <v>1000</v>
      </c>
      <c r="AX2143" s="76" cm="1">
        <f t="array" aca="1" ref="AX2143" ca="1">INDIRECT(AX2147)/AX2144</f>
        <v>1000</v>
      </c>
      <c r="AY2143" s="76" cm="1">
        <f t="array" aca="1" ref="AY2143" ca="1">INDIRECT(AY2147)/AY2144</f>
        <v>1000</v>
      </c>
      <c r="AZ2143" s="76" cm="1">
        <f t="array" aca="1" ref="AZ2143" ca="1">INDIRECT(AZ2147)/AZ2144</f>
        <v>1000</v>
      </c>
      <c r="BA2143" s="76" cm="1">
        <f t="array" aca="1" ref="BA2143" ca="1">INDIRECT(BA2147)/BA2144</f>
        <v>1000</v>
      </c>
      <c r="BB2143" s="76" cm="1">
        <f t="array" aca="1" ref="BB2143" ca="1">INDIRECT(BB2147)/BB2144</f>
        <v>1000</v>
      </c>
      <c r="BC2143" s="76" cm="1">
        <f t="array" aca="1" ref="BC2143" ca="1">INDIRECT(BC2147)/BC2144</f>
        <v>1000</v>
      </c>
      <c r="BD2143" s="76" cm="1">
        <f t="array" aca="1" ref="BD2143" ca="1">INDIRECT(BD2147)/BD2144</f>
        <v>1000</v>
      </c>
      <c r="BE2143" s="76" cm="1">
        <f t="array" aca="1" ref="BE2143" ca="1">INDIRECT(BE2147)/BE2144</f>
        <v>1000</v>
      </c>
      <c r="BF2143" s="76" cm="1">
        <f t="array" aca="1" ref="BF2143" ca="1">INDIRECT(BF2147)/BF2144</f>
        <v>1000</v>
      </c>
      <c r="BG2143" s="76" cm="1">
        <f t="array" aca="1" ref="BG2143" ca="1">INDIRECT(BG2147)/BG2144</f>
        <v>1000</v>
      </c>
      <c r="BH2143" s="76" cm="1">
        <f t="array" aca="1" ref="BH2143" ca="1">INDIRECT(BH2147)/BH2144</f>
        <v>1000</v>
      </c>
      <c r="BI2143" s="76" cm="1">
        <f t="array" aca="1" ref="BI2143" ca="1">INDIRECT(BI2147)/BI2144</f>
        <v>1000</v>
      </c>
      <c r="BJ2143" s="76" cm="1">
        <f t="array" aca="1" ref="BJ2143" ca="1">INDIRECT(BJ2147)/BJ2144</f>
        <v>1000</v>
      </c>
      <c r="BK2143" s="76" cm="1">
        <f t="array" aca="1" ref="BK2143" ca="1">INDIRECT(BK2147)/BK2144</f>
        <v>1000</v>
      </c>
      <c r="BL2143" s="76" cm="1">
        <f t="array" aca="1" ref="BL2143" ca="1">INDIRECT(BL2147)/BL2144</f>
        <v>1000</v>
      </c>
      <c r="BM2143" s="76" cm="1">
        <f t="array" aca="1" ref="BM2143" ca="1">INDIRECT(BM2147)/BM2144</f>
        <v>1000</v>
      </c>
      <c r="BN2143" s="76" cm="1">
        <f t="array" aca="1" ref="BN2143" ca="1">INDIRECT(BN2147)/BN2144</f>
        <v>1000</v>
      </c>
      <c r="BO2143" s="76" cm="1">
        <f t="array" aca="1" ref="BO2143" ca="1">INDIRECT(BO2147)/BO2144</f>
        <v>1000</v>
      </c>
      <c r="BP2143" s="76" cm="1">
        <f t="array" aca="1" ref="BP2143" ca="1">INDIRECT(BP2147)/BP2144</f>
        <v>1000</v>
      </c>
      <c r="BQ2143" s="76" cm="1">
        <f t="array" aca="1" ref="BQ2143" ca="1">INDIRECT(BQ2147)/BQ2144</f>
        <v>1000</v>
      </c>
      <c r="BR2143" s="76" cm="1">
        <f t="array" aca="1" ref="BR2143" ca="1">INDIRECT(BR2147)/BR2144</f>
        <v>1000</v>
      </c>
      <c r="BS2143" s="76" cm="1">
        <f t="array" aca="1" ref="BS2143" ca="1">INDIRECT(BS2147)/BS2144</f>
        <v>1000</v>
      </c>
      <c r="BT2143" s="76" cm="1">
        <f t="array" aca="1" ref="BT2143" ca="1">INDIRECT(BT2147)/BT2144</f>
        <v>1000</v>
      </c>
      <c r="BU2143" s="76" cm="1">
        <f t="array" aca="1" ref="BU2143" ca="1">INDIRECT(BU2147)/BU2144</f>
        <v>1000</v>
      </c>
      <c r="BV2143" s="76" cm="1">
        <f t="array" aca="1" ref="BV2143" ca="1">INDIRECT(BV2147)/BV2144</f>
        <v>1000</v>
      </c>
      <c r="BW2143" s="76" cm="1">
        <f t="array" aca="1" ref="BW2143" ca="1">INDIRECT(BW2147)/BW2144</f>
        <v>1000</v>
      </c>
      <c r="BX2143" s="76" cm="1">
        <f t="array" aca="1" ref="BX2143" ca="1">INDIRECT(BX2147)/BX2144</f>
        <v>1000</v>
      </c>
      <c r="BY2143" s="76" cm="1">
        <f t="array" aca="1" ref="BY2143" ca="1">INDIRECT(BY2147)/BY2144</f>
        <v>1000</v>
      </c>
      <c r="BZ2143" s="76" cm="1">
        <f t="array" aca="1" ref="BZ2143" ca="1">INDIRECT(BZ2147)/BZ2144</f>
        <v>1000</v>
      </c>
      <c r="CA2143" s="76" cm="1">
        <f t="array" aca="1" ref="CA2143" ca="1">INDIRECT(CA2147)/CA2144</f>
        <v>1000</v>
      </c>
      <c r="CB2143" s="76" cm="1">
        <f t="array" aca="1" ref="CB2143" ca="1">INDIRECT(CB2147)/CB2144</f>
        <v>1000</v>
      </c>
      <c r="CC2143" s="76" cm="1">
        <f t="array" aca="1" ref="CC2143" ca="1">INDIRECT(CC2147)/CC2144</f>
        <v>1000</v>
      </c>
      <c r="CD2143" s="76" cm="1">
        <f t="array" aca="1" ref="CD2143" ca="1">INDIRECT(CD2147)/CD2144</f>
        <v>1000</v>
      </c>
      <c r="CE2143" s="76" cm="1">
        <f t="array" aca="1" ref="CE2143" ca="1">INDIRECT(CE2147)/CE2144</f>
        <v>1000</v>
      </c>
      <c r="CF2143" s="76" cm="1">
        <f t="array" aca="1" ref="CF2143" ca="1">INDIRECT(CF2147)/CF2144</f>
        <v>1000</v>
      </c>
      <c r="CG2143" s="76" cm="1">
        <f t="array" aca="1" ref="CG2143" ca="1">INDIRECT(CG2147)/CG2144</f>
        <v>1000</v>
      </c>
      <c r="CH2143" s="76" cm="1">
        <f t="array" aca="1" ref="CH2143" ca="1">INDIRECT(CH2147)/CH2144</f>
        <v>1000</v>
      </c>
      <c r="CI2143" s="76" cm="1">
        <f t="array" aca="1" ref="CI2143" ca="1">INDIRECT(CI2147)/CI2144</f>
        <v>1000</v>
      </c>
      <c r="CJ2143" s="76" cm="1">
        <f t="array" aca="1" ref="CJ2143" ca="1">INDIRECT(CJ2147)/CJ2144</f>
        <v>1000</v>
      </c>
      <c r="CK2143" s="76" cm="1">
        <f t="array" aca="1" ref="CK2143" ca="1">INDIRECT(CK2147)/CK2144</f>
        <v>1000</v>
      </c>
      <c r="CL2143" s="76" cm="1">
        <f t="array" aca="1" ref="CL2143" ca="1">INDIRECT(CL2147)/CL2144</f>
        <v>1000</v>
      </c>
      <c r="CN2143" s="60"/>
      <c r="CO2143" s="76" t="e" cm="1">
        <f t="array" aca="1" ref="CO2143" ca="1">INDIRECT(CO2147)/CO2144</f>
        <v>#N/A</v>
      </c>
      <c r="CP2143" s="76" t="e" cm="1">
        <f t="array" aca="1" ref="CP2143" ca="1">INDIRECT(CP2147)/CP2144</f>
        <v>#N/A</v>
      </c>
      <c r="CQ2143" s="76" t="e" cm="1">
        <f t="array" aca="1" ref="CQ2143" ca="1">INDIRECT(CQ2147)/CQ2144</f>
        <v>#N/A</v>
      </c>
      <c r="CR2143" s="76" t="e" cm="1">
        <f t="array" aca="1" ref="CR2143" ca="1">INDIRECT(CR2147)/CR2144</f>
        <v>#N/A</v>
      </c>
      <c r="CS2143" s="76" t="e" cm="1">
        <f t="array" aca="1" ref="CS2143" ca="1">INDIRECT(CS2147)/CS2144</f>
        <v>#N/A</v>
      </c>
      <c r="CT2143" s="76" t="e" cm="1">
        <f t="array" aca="1" ref="CT2143" ca="1">INDIRECT(CT2147)/CT2144</f>
        <v>#N/A</v>
      </c>
      <c r="CU2143" s="76" t="e" cm="1">
        <f t="array" aca="1" ref="CU2143" ca="1">INDIRECT(CU2147)/CU2144</f>
        <v>#N/A</v>
      </c>
      <c r="CV2143" s="76" t="e" cm="1">
        <f t="array" aca="1" ref="CV2143" ca="1">INDIRECT(CV2147)/CV2144</f>
        <v>#N/A</v>
      </c>
      <c r="CW2143" s="76" t="e" cm="1">
        <f t="array" aca="1" ref="CW2143" ca="1">INDIRECT(CW2147)/CW2144</f>
        <v>#N/A</v>
      </c>
      <c r="CX2143" s="76" t="e" cm="1">
        <f t="array" aca="1" ref="CX2143" ca="1">INDIRECT(CX2147)/CX2144</f>
        <v>#N/A</v>
      </c>
      <c r="CY2143" s="76" t="e" cm="1">
        <f t="array" aca="1" ref="CY2143" ca="1">INDIRECT(CY2147)/CY2144</f>
        <v>#N/A</v>
      </c>
      <c r="CZ2143" s="76" t="e" cm="1">
        <f t="array" aca="1" ref="CZ2143" ca="1">INDIRECT(CZ2147)/CZ2144</f>
        <v>#N/A</v>
      </c>
      <c r="DA2143" s="76" t="e" cm="1">
        <f t="array" aca="1" ref="DA2143" ca="1">INDIRECT(DA2147)/DA2144</f>
        <v>#N/A</v>
      </c>
      <c r="DB2143" s="76" t="e" cm="1">
        <f t="array" aca="1" ref="DB2143" ca="1">INDIRECT(DB2147)/DB2144</f>
        <v>#N/A</v>
      </c>
      <c r="DC2143" s="76" t="e" cm="1">
        <f t="array" aca="1" ref="DC2143" ca="1">INDIRECT(DC2147)/DC2144</f>
        <v>#N/A</v>
      </c>
      <c r="DD2143" s="76" t="e" cm="1">
        <f t="array" aca="1" ref="DD2143" ca="1">INDIRECT(DD2147)/DD2144</f>
        <v>#N/A</v>
      </c>
      <c r="DE2143" s="76" t="e" cm="1">
        <f t="array" aca="1" ref="DE2143" ca="1">INDIRECT(DE2147)/DE2144</f>
        <v>#N/A</v>
      </c>
      <c r="DF2143" s="76" t="e" cm="1">
        <f t="array" aca="1" ref="DF2143" ca="1">INDIRECT(DF2147)/DF2144</f>
        <v>#N/A</v>
      </c>
      <c r="DG2143" s="76" t="e" cm="1">
        <f t="array" aca="1" ref="DG2143" ca="1">INDIRECT(DG2147)/DG2144</f>
        <v>#N/A</v>
      </c>
      <c r="DH2143" s="76" t="e" cm="1">
        <f t="array" aca="1" ref="DH2143" ca="1">INDIRECT(DH2147)/DH2144</f>
        <v>#N/A</v>
      </c>
      <c r="DI2143" s="76" t="e" cm="1">
        <f t="array" aca="1" ref="DI2143" ca="1">INDIRECT(DI2147)/DI2144</f>
        <v>#N/A</v>
      </c>
      <c r="DJ2143" s="76" t="e" cm="1">
        <f t="array" aca="1" ref="DJ2143" ca="1">INDIRECT(DJ2147)/DJ2144</f>
        <v>#N/A</v>
      </c>
      <c r="DK2143" s="76" t="e" cm="1">
        <f t="array" aca="1" ref="DK2143" ca="1">INDIRECT(DK2147)/DK2144</f>
        <v>#N/A</v>
      </c>
      <c r="DL2143" s="76" t="e" cm="1">
        <f t="array" aca="1" ref="DL2143" ca="1">INDIRECT(DL2147)/DL2144</f>
        <v>#N/A</v>
      </c>
    </row>
    <row r="2144" spans="1:116" x14ac:dyDescent="0.4">
      <c r="B2144" t="str">
        <f>E2144</f>
        <v>2144 AOV-TR-RV</v>
      </c>
      <c r="D2144" t="s">
        <v>479</v>
      </c>
      <c r="E2144" s="8" t="str">
        <f t="shared" si="3504"/>
        <v>2144 AOV-TR-RV</v>
      </c>
      <c r="G2144" s="145" t="s">
        <v>77</v>
      </c>
      <c r="H2144" s="12"/>
      <c r="I2144" s="60"/>
      <c r="J2144" s="60"/>
      <c r="K2144" s="18">
        <v>10</v>
      </c>
      <c r="L2144" s="18">
        <v>10</v>
      </c>
      <c r="M2144" s="18">
        <v>10</v>
      </c>
      <c r="N2144" s="18">
        <v>10</v>
      </c>
      <c r="O2144" s="18">
        <v>10</v>
      </c>
      <c r="P2144" s="18">
        <v>10</v>
      </c>
      <c r="R2144" s="19"/>
      <c r="S2144" s="147" cm="1">
        <f t="array" ref="S2144">INDEX($K:$P,ROW(),MATCH(S$3,$K$2:$P$2,0))</f>
        <v>10</v>
      </c>
      <c r="T2144" s="147" cm="1">
        <f t="array" ref="T2144">INDEX($K:$P,ROW(),MATCH(T$3,$K$2:$P$2,0))</f>
        <v>10</v>
      </c>
      <c r="U2144" s="147" cm="1">
        <f t="array" ref="U2144">INDEX($K:$P,ROW(),MATCH(U$3,$K$2:$P$2,0))</f>
        <v>10</v>
      </c>
      <c r="V2144" s="147" cm="1">
        <f t="array" ref="V2144">INDEX($K:$P,ROW(),MATCH(V$3,$K$2:$P$2,0))</f>
        <v>10</v>
      </c>
      <c r="W2144" s="147" cm="1">
        <f t="array" ref="W2144">INDEX($K:$P,ROW(),MATCH(W$3,$K$2:$P$2,0))</f>
        <v>10</v>
      </c>
      <c r="X2144" s="147" cm="1">
        <f t="array" ref="X2144">INDEX($K:$P,ROW(),MATCH(X$3,$K$2:$P$2,0))</f>
        <v>10</v>
      </c>
      <c r="Y2144" s="147" cm="1">
        <f t="array" ref="Y2144">INDEX($K:$P,ROW(),MATCH(Y$3,$K$2:$P$2,0))</f>
        <v>10</v>
      </c>
      <c r="Z2144" s="147" cm="1">
        <f t="array" ref="Z2144">INDEX($K:$P,ROW(),MATCH(Z$3,$K$2:$P$2,0))</f>
        <v>10</v>
      </c>
      <c r="AA2144" s="147" cm="1">
        <f t="array" ref="AA2144">INDEX($K:$P,ROW(),MATCH(AA$3,$K$2:$P$2,0))</f>
        <v>10</v>
      </c>
      <c r="AB2144" s="147" cm="1">
        <f t="array" ref="AB2144">INDEX($K:$P,ROW(),MATCH(AB$3,$K$2:$P$2,0))</f>
        <v>10</v>
      </c>
      <c r="AC2144" s="147" cm="1">
        <f t="array" ref="AC2144">INDEX($K:$P,ROW(),MATCH(AC$3,$K$2:$P$2,0))</f>
        <v>10</v>
      </c>
      <c r="AD2144" s="147" cm="1">
        <f t="array" ref="AD2144">INDEX($K:$P,ROW(),MATCH(AD$3,$K$2:$P$2,0))</f>
        <v>10</v>
      </c>
      <c r="AE2144" s="147" cm="1">
        <f t="array" ref="AE2144">INDEX($K:$P,ROW(),MATCH(AE$3,$K$2:$P$2,0))</f>
        <v>10</v>
      </c>
      <c r="AF2144" s="147" cm="1">
        <f t="array" ref="AF2144">INDEX($K:$P,ROW(),MATCH(AF$3,$K$2:$P$2,0))</f>
        <v>10</v>
      </c>
      <c r="AG2144" s="147" cm="1">
        <f t="array" ref="AG2144">INDEX($K:$P,ROW(),MATCH(AG$3,$K$2:$P$2,0))</f>
        <v>10</v>
      </c>
      <c r="AH2144" s="147" cm="1">
        <f t="array" ref="AH2144">INDEX($K:$P,ROW(),MATCH(AH$3,$K$2:$P$2,0))</f>
        <v>10</v>
      </c>
      <c r="AI2144" s="147" cm="1">
        <f t="array" ref="AI2144">INDEX($K:$P,ROW(),MATCH(AI$3,$K$2:$P$2,0))</f>
        <v>10</v>
      </c>
      <c r="AJ2144" s="147" cm="1">
        <f t="array" ref="AJ2144">INDEX($K:$P,ROW(),MATCH(AJ$3,$K$2:$P$2,0))</f>
        <v>10</v>
      </c>
      <c r="AK2144" s="147" cm="1">
        <f t="array" ref="AK2144">INDEX($K:$P,ROW(),MATCH(AK$3,$K$2:$P$2,0))</f>
        <v>10</v>
      </c>
      <c r="AL2144" s="147" cm="1">
        <f t="array" ref="AL2144">INDEX($K:$P,ROW(),MATCH(AL$3,$K$2:$P$2,0))</f>
        <v>10</v>
      </c>
      <c r="AM2144" s="147" cm="1">
        <f t="array" ref="AM2144">INDEX($K:$P,ROW(),MATCH(AM$3,$K$2:$P$2,0))</f>
        <v>10</v>
      </c>
      <c r="AN2144" s="147" cm="1">
        <f t="array" ref="AN2144">INDEX($K:$P,ROW(),MATCH(AN$3,$K$2:$P$2,0))</f>
        <v>10</v>
      </c>
      <c r="AO2144" s="147" cm="1">
        <f t="array" ref="AO2144">INDEX($K:$P,ROW(),MATCH(AO$3,$K$2:$P$2,0))</f>
        <v>10</v>
      </c>
      <c r="AP2144" s="147" cm="1">
        <f t="array" ref="AP2144">INDEX($K:$P,ROW(),MATCH(AP$3,$K$2:$P$2,0))</f>
        <v>10</v>
      </c>
      <c r="AQ2144" s="147" cm="1">
        <f t="array" ref="AQ2144">INDEX($K:$P,ROW(),MATCH(AQ$3,$K$2:$P$2,0))</f>
        <v>10</v>
      </c>
      <c r="AR2144" s="147" cm="1">
        <f t="array" ref="AR2144">INDEX($K:$P,ROW(),MATCH(AR$3,$K$2:$P$2,0))</f>
        <v>10</v>
      </c>
      <c r="AS2144" s="147" cm="1">
        <f t="array" ref="AS2144">INDEX($K:$P,ROW(),MATCH(AS$3,$K$2:$P$2,0))</f>
        <v>10</v>
      </c>
      <c r="AT2144" s="147" cm="1">
        <f t="array" ref="AT2144">INDEX($K:$P,ROW(),MATCH(AT$3,$K$2:$P$2,0))</f>
        <v>10</v>
      </c>
      <c r="AU2144" s="147" cm="1">
        <f t="array" ref="AU2144">INDEX($K:$P,ROW(),MATCH(AU$3,$K$2:$P$2,0))</f>
        <v>10</v>
      </c>
      <c r="AV2144" s="147" cm="1">
        <f t="array" ref="AV2144">INDEX($K:$P,ROW(),MATCH(AV$3,$K$2:$P$2,0))</f>
        <v>10</v>
      </c>
      <c r="AW2144" s="147" cm="1">
        <f t="array" ref="AW2144">INDEX($K:$P,ROW(),MATCH(AW$3,$K$2:$P$2,0))</f>
        <v>10</v>
      </c>
      <c r="AX2144" s="147" cm="1">
        <f t="array" ref="AX2144">INDEX($K:$P,ROW(),MATCH(AX$3,$K$2:$P$2,0))</f>
        <v>10</v>
      </c>
      <c r="AY2144" s="147" cm="1">
        <f t="array" ref="AY2144">INDEX($K:$P,ROW(),MATCH(AY$3,$K$2:$P$2,0))</f>
        <v>10</v>
      </c>
      <c r="AZ2144" s="147" cm="1">
        <f t="array" ref="AZ2144">INDEX($K:$P,ROW(),MATCH(AZ$3,$K$2:$P$2,0))</f>
        <v>10</v>
      </c>
      <c r="BA2144" s="147" cm="1">
        <f t="array" ref="BA2144">INDEX($K:$P,ROW(),MATCH(BA$3,$K$2:$P$2,0))</f>
        <v>10</v>
      </c>
      <c r="BB2144" s="147" cm="1">
        <f t="array" ref="BB2144">INDEX($K:$P,ROW(),MATCH(BB$3,$K$2:$P$2,0))</f>
        <v>10</v>
      </c>
      <c r="BC2144" s="147" cm="1">
        <f t="array" ref="BC2144">INDEX($K:$P,ROW(),MATCH(BC$3,$K$2:$P$2,0))</f>
        <v>10</v>
      </c>
      <c r="BD2144" s="147" cm="1">
        <f t="array" ref="BD2144">INDEX($K:$P,ROW(),MATCH(BD$3,$K$2:$P$2,0))</f>
        <v>10</v>
      </c>
      <c r="BE2144" s="147" cm="1">
        <f t="array" ref="BE2144">INDEX($K:$P,ROW(),MATCH(BE$3,$K$2:$P$2,0))</f>
        <v>10</v>
      </c>
      <c r="BF2144" s="147" cm="1">
        <f t="array" ref="BF2144">INDEX($K:$P,ROW(),MATCH(BF$3,$K$2:$P$2,0))</f>
        <v>10</v>
      </c>
      <c r="BG2144" s="147" cm="1">
        <f t="array" ref="BG2144">INDEX($K:$P,ROW(),MATCH(BG$3,$K$2:$P$2,0))</f>
        <v>10</v>
      </c>
      <c r="BH2144" s="147" cm="1">
        <f t="array" ref="BH2144">INDEX($K:$P,ROW(),MATCH(BH$3,$K$2:$P$2,0))</f>
        <v>10</v>
      </c>
      <c r="BI2144" s="147" cm="1">
        <f t="array" ref="BI2144">INDEX($K:$P,ROW(),MATCH(BI$3,$K$2:$P$2,0))</f>
        <v>10</v>
      </c>
      <c r="BJ2144" s="147" cm="1">
        <f t="array" ref="BJ2144">INDEX($K:$P,ROW(),MATCH(BJ$3,$K$2:$P$2,0))</f>
        <v>10</v>
      </c>
      <c r="BK2144" s="147" cm="1">
        <f t="array" ref="BK2144">INDEX($K:$P,ROW(),MATCH(BK$3,$K$2:$P$2,0))</f>
        <v>10</v>
      </c>
      <c r="BL2144" s="147" cm="1">
        <f t="array" ref="BL2144">INDEX($K:$P,ROW(),MATCH(BL$3,$K$2:$P$2,0))</f>
        <v>10</v>
      </c>
      <c r="BM2144" s="147" cm="1">
        <f t="array" ref="BM2144">INDEX($K:$P,ROW(),MATCH(BM$3,$K$2:$P$2,0))</f>
        <v>10</v>
      </c>
      <c r="BN2144" s="147" cm="1">
        <f t="array" ref="BN2144">INDEX($K:$P,ROW(),MATCH(BN$3,$K$2:$P$2,0))</f>
        <v>10</v>
      </c>
      <c r="BO2144" s="147" cm="1">
        <f t="array" ref="BO2144">INDEX($K:$P,ROW(),MATCH(BO$3,$K$2:$P$2,0))</f>
        <v>10</v>
      </c>
      <c r="BP2144" s="147" cm="1">
        <f t="array" ref="BP2144">INDEX($K:$P,ROW(),MATCH(BP$3,$K$2:$P$2,0))</f>
        <v>10</v>
      </c>
      <c r="BQ2144" s="147" cm="1">
        <f t="array" ref="BQ2144">INDEX($K:$P,ROW(),MATCH(BQ$3,$K$2:$P$2,0))</f>
        <v>10</v>
      </c>
      <c r="BR2144" s="147" cm="1">
        <f t="array" ref="BR2144">INDEX($K:$P,ROW(),MATCH(BR$3,$K$2:$P$2,0))</f>
        <v>10</v>
      </c>
      <c r="BS2144" s="147" cm="1">
        <f t="array" ref="BS2144">INDEX($K:$P,ROW(),MATCH(BS$3,$K$2:$P$2,0))</f>
        <v>10</v>
      </c>
      <c r="BT2144" s="147" cm="1">
        <f t="array" ref="BT2144">INDEX($K:$P,ROW(),MATCH(BT$3,$K$2:$P$2,0))</f>
        <v>10</v>
      </c>
      <c r="BU2144" s="147" cm="1">
        <f t="array" ref="BU2144">INDEX($K:$P,ROW(),MATCH(BU$3,$K$2:$P$2,0))</f>
        <v>10</v>
      </c>
      <c r="BV2144" s="147" cm="1">
        <f t="array" ref="BV2144">INDEX($K:$P,ROW(),MATCH(BV$3,$K$2:$P$2,0))</f>
        <v>10</v>
      </c>
      <c r="BW2144" s="147" cm="1">
        <f t="array" ref="BW2144">INDEX($K:$P,ROW(),MATCH(BW$3,$K$2:$P$2,0))</f>
        <v>10</v>
      </c>
      <c r="BX2144" s="147" cm="1">
        <f t="array" ref="BX2144">INDEX($K:$P,ROW(),MATCH(BX$3,$K$2:$P$2,0))</f>
        <v>10</v>
      </c>
      <c r="BY2144" s="147" cm="1">
        <f t="array" ref="BY2144">INDEX($K:$P,ROW(),MATCH(BY$3,$K$2:$P$2,0))</f>
        <v>10</v>
      </c>
      <c r="BZ2144" s="147" cm="1">
        <f t="array" ref="BZ2144">INDEX($K:$P,ROW(),MATCH(BZ$3,$K$2:$P$2,0))</f>
        <v>10</v>
      </c>
      <c r="CA2144" s="147" cm="1">
        <f t="array" ref="CA2144">INDEX($K:$P,ROW(),MATCH(CA$3,$K$2:$P$2,0))</f>
        <v>10</v>
      </c>
      <c r="CB2144" s="147" cm="1">
        <f t="array" ref="CB2144">INDEX($K:$P,ROW(),MATCH(CB$3,$K$2:$P$2,0))</f>
        <v>10</v>
      </c>
      <c r="CC2144" s="147" cm="1">
        <f t="array" ref="CC2144">INDEX($K:$P,ROW(),MATCH(CC$3,$K$2:$P$2,0))</f>
        <v>10</v>
      </c>
      <c r="CD2144" s="147" cm="1">
        <f t="array" ref="CD2144">INDEX($K:$P,ROW(),MATCH(CD$3,$K$2:$P$2,0))</f>
        <v>10</v>
      </c>
      <c r="CE2144" s="147" cm="1">
        <f t="array" ref="CE2144">INDEX($K:$P,ROW(),MATCH(CE$3,$K$2:$P$2,0))</f>
        <v>10</v>
      </c>
      <c r="CF2144" s="147" cm="1">
        <f t="array" ref="CF2144">INDEX($K:$P,ROW(),MATCH(CF$3,$K$2:$P$2,0))</f>
        <v>10</v>
      </c>
      <c r="CG2144" s="147" cm="1">
        <f t="array" ref="CG2144">INDEX($K:$P,ROW(),MATCH(CG$3,$K$2:$P$2,0))</f>
        <v>10</v>
      </c>
      <c r="CH2144" s="147" cm="1">
        <f t="array" ref="CH2144">INDEX($K:$P,ROW(),MATCH(CH$3,$K$2:$P$2,0))</f>
        <v>10</v>
      </c>
      <c r="CI2144" s="147" cm="1">
        <f t="array" ref="CI2144">INDEX($K:$P,ROW(),MATCH(CI$3,$K$2:$P$2,0))</f>
        <v>10</v>
      </c>
      <c r="CJ2144" s="147" cm="1">
        <f t="array" ref="CJ2144">INDEX($K:$P,ROW(),MATCH(CJ$3,$K$2:$P$2,0))</f>
        <v>10</v>
      </c>
      <c r="CK2144" s="147" cm="1">
        <f t="array" ref="CK2144">INDEX($K:$P,ROW(),MATCH(CK$3,$K$2:$P$2,0))</f>
        <v>10</v>
      </c>
      <c r="CL2144" s="147" cm="1">
        <f t="array" ref="CL2144">INDEX($K:$P,ROW(),MATCH(CL$3,$K$2:$P$2,0))</f>
        <v>10</v>
      </c>
      <c r="CN2144" s="60"/>
      <c r="CO2144" s="147" t="e" cm="1">
        <f t="array" ref="CO2144">INDEX($K:$P,ROW(),MATCH(CO$3,$K$2:$P$2,0))</f>
        <v>#N/A</v>
      </c>
      <c r="CP2144" s="147" t="e" cm="1">
        <f t="array" ref="CP2144">INDEX($K:$P,ROW(),MATCH(CP$3,$K$2:$P$2,0))</f>
        <v>#N/A</v>
      </c>
      <c r="CQ2144" s="147" t="e" cm="1">
        <f t="array" ref="CQ2144">INDEX($K:$P,ROW(),MATCH(CQ$3,$K$2:$P$2,0))</f>
        <v>#N/A</v>
      </c>
      <c r="CR2144" s="147" t="e" cm="1">
        <f t="array" ref="CR2144">INDEX($K:$P,ROW(),MATCH(CR$3,$K$2:$P$2,0))</f>
        <v>#N/A</v>
      </c>
      <c r="CS2144" s="147" t="e" cm="1">
        <f t="array" ref="CS2144">INDEX($K:$P,ROW(),MATCH(CS$3,$K$2:$P$2,0))</f>
        <v>#N/A</v>
      </c>
      <c r="CT2144" s="147" t="e" cm="1">
        <f t="array" ref="CT2144">INDEX($K:$P,ROW(),MATCH(CT$3,$K$2:$P$2,0))</f>
        <v>#N/A</v>
      </c>
      <c r="CU2144" s="147" t="e" cm="1">
        <f t="array" ref="CU2144">INDEX($K:$P,ROW(),MATCH(CU$3,$K$2:$P$2,0))</f>
        <v>#N/A</v>
      </c>
      <c r="CV2144" s="147" t="e" cm="1">
        <f t="array" ref="CV2144">INDEX($K:$P,ROW(),MATCH(CV$3,$K$2:$P$2,0))</f>
        <v>#N/A</v>
      </c>
      <c r="CW2144" s="147" t="e" cm="1">
        <f t="array" ref="CW2144">INDEX($K:$P,ROW(),MATCH(CW$3,$K$2:$P$2,0))</f>
        <v>#N/A</v>
      </c>
      <c r="CX2144" s="147" t="e" cm="1">
        <f t="array" ref="CX2144">INDEX($K:$P,ROW(),MATCH(CX$3,$K$2:$P$2,0))</f>
        <v>#N/A</v>
      </c>
      <c r="CY2144" s="147" t="e" cm="1">
        <f t="array" ref="CY2144">INDEX($K:$P,ROW(),MATCH(CY$3,$K$2:$P$2,0))</f>
        <v>#N/A</v>
      </c>
      <c r="CZ2144" s="147" t="e" cm="1">
        <f t="array" ref="CZ2144">INDEX($K:$P,ROW(),MATCH(CZ$3,$K$2:$P$2,0))</f>
        <v>#N/A</v>
      </c>
      <c r="DA2144" s="147" t="e" cm="1">
        <f t="array" ref="DA2144">INDEX($K:$P,ROW(),MATCH(DA$3,$K$2:$P$2,0))</f>
        <v>#N/A</v>
      </c>
      <c r="DB2144" s="147" t="e" cm="1">
        <f t="array" ref="DB2144">INDEX($K:$P,ROW(),MATCH(DB$3,$K$2:$P$2,0))</f>
        <v>#N/A</v>
      </c>
      <c r="DC2144" s="147" t="e" cm="1">
        <f t="array" ref="DC2144">INDEX($K:$P,ROW(),MATCH(DC$3,$K$2:$P$2,0))</f>
        <v>#N/A</v>
      </c>
      <c r="DD2144" s="147" t="e" cm="1">
        <f t="array" ref="DD2144">INDEX($K:$P,ROW(),MATCH(DD$3,$K$2:$P$2,0))</f>
        <v>#N/A</v>
      </c>
      <c r="DE2144" s="147" t="e" cm="1">
        <f t="array" ref="DE2144">INDEX($K:$P,ROW(),MATCH(DE$3,$K$2:$P$2,0))</f>
        <v>#N/A</v>
      </c>
      <c r="DF2144" s="147" t="e" cm="1">
        <f t="array" ref="DF2144">INDEX($K:$P,ROW(),MATCH(DF$3,$K$2:$P$2,0))</f>
        <v>#N/A</v>
      </c>
      <c r="DG2144" s="147" t="e" cm="1">
        <f t="array" ref="DG2144">INDEX($K:$P,ROW(),MATCH(DG$3,$K$2:$P$2,0))</f>
        <v>#N/A</v>
      </c>
      <c r="DH2144" s="147" t="e" cm="1">
        <f t="array" ref="DH2144">INDEX($K:$P,ROW(),MATCH(DH$3,$K$2:$P$2,0))</f>
        <v>#N/A</v>
      </c>
      <c r="DI2144" s="147" t="e" cm="1">
        <f t="array" ref="DI2144">INDEX($K:$P,ROW(),MATCH(DI$3,$K$2:$P$2,0))</f>
        <v>#N/A</v>
      </c>
      <c r="DJ2144" s="147" t="e" cm="1">
        <f t="array" ref="DJ2144">INDEX($K:$P,ROW(),MATCH(DJ$3,$K$2:$P$2,0))</f>
        <v>#N/A</v>
      </c>
      <c r="DK2144" s="147" t="e" cm="1">
        <f t="array" ref="DK2144">INDEX($K:$P,ROW(),MATCH(DK$3,$K$2:$P$2,0))</f>
        <v>#N/A</v>
      </c>
      <c r="DL2144" s="147" t="e" cm="1">
        <f t="array" ref="DL2144">INDEX($K:$P,ROW(),MATCH(DL$3,$K$2:$P$2,0))</f>
        <v>#N/A</v>
      </c>
    </row>
    <row r="2145" spans="1:116" x14ac:dyDescent="0.4">
      <c r="B2145" t="s">
        <v>332</v>
      </c>
      <c r="D2145" t="s">
        <v>479</v>
      </c>
      <c r="E2145" s="8" t="str">
        <f t="shared" ref="E2145:E2154" si="3505">ROW()&amp;" "&amp;D2145</f>
        <v>2145 AOV-TR-RV</v>
      </c>
      <c r="G2145" s="136" t="str">
        <f>G2133</f>
        <v>(Primary label)</v>
      </c>
      <c r="H2145" s="27"/>
      <c r="I2145" s="78"/>
      <c r="J2145" s="78"/>
      <c r="K2145" s="33"/>
      <c r="L2145" s="33"/>
      <c r="M2145" s="33"/>
      <c r="N2145" s="33"/>
      <c r="O2145" s="33"/>
      <c r="P2145" s="33"/>
      <c r="R2145" s="33"/>
      <c r="S2145" s="77"/>
      <c r="T2145" s="77"/>
      <c r="U2145" s="77"/>
      <c r="V2145" s="77"/>
      <c r="W2145" s="77"/>
      <c r="X2145" s="77"/>
      <c r="Y2145" s="77"/>
      <c r="Z2145" s="77"/>
      <c r="AA2145" s="77"/>
      <c r="AB2145" s="77"/>
      <c r="AC2145" s="77"/>
      <c r="AD2145" s="77"/>
      <c r="AE2145" s="77"/>
      <c r="AF2145" s="77"/>
      <c r="AG2145" s="77"/>
      <c r="AH2145" s="77"/>
      <c r="AI2145" s="77"/>
      <c r="AJ2145" s="77"/>
      <c r="AK2145" s="77"/>
      <c r="AL2145" s="77"/>
      <c r="AM2145" s="77"/>
      <c r="AN2145" s="77"/>
      <c r="AO2145" s="77"/>
      <c r="AP2145" s="77"/>
      <c r="AQ2145" s="77"/>
      <c r="AR2145" s="77"/>
      <c r="AS2145" s="77"/>
      <c r="AT2145" s="77"/>
      <c r="AU2145" s="77"/>
      <c r="AV2145" s="77"/>
      <c r="AW2145" s="77"/>
      <c r="AX2145" s="77"/>
      <c r="AY2145" s="77"/>
      <c r="AZ2145" s="77"/>
      <c r="BA2145" s="77"/>
      <c r="BB2145" s="77"/>
      <c r="BC2145" s="77"/>
      <c r="BD2145" s="77"/>
      <c r="BE2145" s="77"/>
      <c r="BF2145" s="77"/>
      <c r="BG2145" s="77"/>
      <c r="BH2145" s="77"/>
      <c r="BI2145" s="77"/>
      <c r="BJ2145" s="77"/>
      <c r="BK2145" s="77"/>
      <c r="BL2145" s="77"/>
      <c r="BM2145" s="77"/>
      <c r="BN2145" s="77"/>
      <c r="BO2145" s="77"/>
      <c r="BP2145" s="77"/>
      <c r="BQ2145" s="77"/>
      <c r="BR2145" s="77"/>
      <c r="BS2145" s="77"/>
      <c r="BT2145" s="77"/>
      <c r="BU2145" s="77"/>
      <c r="BV2145" s="77"/>
      <c r="BW2145" s="77"/>
      <c r="BX2145" s="77"/>
      <c r="BY2145" s="77"/>
      <c r="BZ2145" s="77"/>
      <c r="CA2145" s="77"/>
      <c r="CB2145" s="77"/>
      <c r="CC2145" s="77"/>
      <c r="CD2145" s="77"/>
      <c r="CE2145" s="77"/>
      <c r="CF2145" s="77"/>
      <c r="CG2145" s="77"/>
      <c r="CH2145" s="77"/>
      <c r="CI2145" s="77"/>
      <c r="CJ2145" s="77"/>
      <c r="CK2145" s="77"/>
      <c r="CL2145" s="77"/>
      <c r="CN2145" s="78"/>
      <c r="CO2145" s="77"/>
      <c r="CP2145" s="77"/>
      <c r="CQ2145" s="77"/>
      <c r="CR2145" s="77"/>
      <c r="CS2145" s="77"/>
      <c r="CT2145" s="77"/>
      <c r="CU2145" s="77"/>
      <c r="CV2145" s="77"/>
      <c r="CW2145" s="77"/>
      <c r="CX2145" s="77"/>
      <c r="CY2145" s="77"/>
      <c r="CZ2145" s="77"/>
      <c r="DA2145" s="77"/>
      <c r="DB2145" s="77"/>
      <c r="DC2145" s="77"/>
      <c r="DD2145" s="77"/>
      <c r="DE2145" s="77"/>
      <c r="DF2145" s="77"/>
      <c r="DG2145" s="77"/>
      <c r="DH2145" s="77"/>
      <c r="DI2145" s="77"/>
      <c r="DJ2145" s="77"/>
      <c r="DK2145" s="77"/>
      <c r="DL2145" s="77"/>
    </row>
    <row r="2146" spans="1:116" x14ac:dyDescent="0.4">
      <c r="B2146" t="s">
        <v>332</v>
      </c>
      <c r="D2146" t="s">
        <v>479</v>
      </c>
      <c r="E2146" s="8" t="str">
        <f>ROW()&amp;" "&amp;D2146</f>
        <v>2146 AOV-TR-RV</v>
      </c>
      <c r="G2146" s="136" t="str">
        <f>G2134</f>
        <v>primary unit</v>
      </c>
      <c r="H2146" s="27"/>
      <c r="I2146" s="78"/>
      <c r="J2146" s="78"/>
      <c r="K2146" s="33"/>
      <c r="L2146" s="33"/>
      <c r="M2146" s="33"/>
      <c r="N2146" s="33"/>
      <c r="O2146" s="33"/>
      <c r="P2146" s="33"/>
      <c r="R2146" s="33"/>
      <c r="S2146" s="77"/>
      <c r="T2146" s="77"/>
      <c r="U2146" s="77"/>
      <c r="V2146" s="77"/>
      <c r="W2146" s="77"/>
      <c r="X2146" s="77"/>
      <c r="Y2146" s="77"/>
      <c r="Z2146" s="77"/>
      <c r="AA2146" s="77"/>
      <c r="AB2146" s="77"/>
      <c r="AC2146" s="77"/>
      <c r="AD2146" s="77"/>
      <c r="AE2146" s="77"/>
      <c r="AF2146" s="77"/>
      <c r="AG2146" s="77"/>
      <c r="AH2146" s="77"/>
      <c r="AI2146" s="77"/>
      <c r="AJ2146" s="77"/>
      <c r="AK2146" s="77"/>
      <c r="AL2146" s="77"/>
      <c r="AM2146" s="77"/>
      <c r="AN2146" s="77"/>
      <c r="AO2146" s="77"/>
      <c r="AP2146" s="77"/>
      <c r="AQ2146" s="77"/>
      <c r="AR2146" s="77"/>
      <c r="AS2146" s="77"/>
      <c r="AT2146" s="77"/>
      <c r="AU2146" s="77"/>
      <c r="AV2146" s="77"/>
      <c r="AW2146" s="77"/>
      <c r="AX2146" s="77"/>
      <c r="AY2146" s="77"/>
      <c r="AZ2146" s="77"/>
      <c r="BA2146" s="77"/>
      <c r="BB2146" s="77"/>
      <c r="BC2146" s="77"/>
      <c r="BD2146" s="77"/>
      <c r="BE2146" s="77"/>
      <c r="BF2146" s="77"/>
      <c r="BG2146" s="77"/>
      <c r="BH2146" s="77"/>
      <c r="BI2146" s="77"/>
      <c r="BJ2146" s="77"/>
      <c r="BK2146" s="77"/>
      <c r="BL2146" s="77"/>
      <c r="BM2146" s="77"/>
      <c r="BN2146" s="77"/>
      <c r="BO2146" s="77"/>
      <c r="BP2146" s="77"/>
      <c r="BQ2146" s="77"/>
      <c r="BR2146" s="77"/>
      <c r="BS2146" s="77"/>
      <c r="BT2146" s="77"/>
      <c r="BU2146" s="77"/>
      <c r="BV2146" s="77"/>
      <c r="BW2146" s="77"/>
      <c r="BX2146" s="77"/>
      <c r="BY2146" s="77"/>
      <c r="BZ2146" s="77"/>
      <c r="CA2146" s="77"/>
      <c r="CB2146" s="77"/>
      <c r="CC2146" s="77"/>
      <c r="CD2146" s="77"/>
      <c r="CE2146" s="77"/>
      <c r="CF2146" s="77"/>
      <c r="CG2146" s="77"/>
      <c r="CH2146" s="77"/>
      <c r="CI2146" s="77"/>
      <c r="CJ2146" s="77"/>
      <c r="CK2146" s="77"/>
      <c r="CL2146" s="77"/>
      <c r="CN2146" s="78"/>
      <c r="CO2146" s="77"/>
      <c r="CP2146" s="77"/>
      <c r="CQ2146" s="77"/>
      <c r="CR2146" s="77"/>
      <c r="CS2146" s="77"/>
      <c r="CT2146" s="77"/>
      <c r="CU2146" s="77"/>
      <c r="CV2146" s="77"/>
      <c r="CW2146" s="77"/>
      <c r="CX2146" s="77"/>
      <c r="CY2146" s="77"/>
      <c r="CZ2146" s="77"/>
      <c r="DA2146" s="77"/>
      <c r="DB2146" s="77"/>
      <c r="DC2146" s="77"/>
      <c r="DD2146" s="77"/>
      <c r="DE2146" s="77"/>
      <c r="DF2146" s="77"/>
      <c r="DG2146" s="77"/>
      <c r="DH2146" s="77"/>
      <c r="DI2146" s="77"/>
      <c r="DJ2146" s="77"/>
      <c r="DK2146" s="77"/>
      <c r="DL2146" s="77"/>
    </row>
    <row r="2147" spans="1:116" x14ac:dyDescent="0.4">
      <c r="B2147" t="s">
        <v>332</v>
      </c>
      <c r="D2147" t="s">
        <v>479</v>
      </c>
      <c r="E2147" s="8" t="str">
        <f t="shared" si="3505"/>
        <v>2147 AOV-TR-RV</v>
      </c>
      <c r="G2147" s="136" t="str">
        <f>G2135</f>
        <v>Primary revenue driver</v>
      </c>
      <c r="K2147" s="53"/>
      <c r="L2147" s="53"/>
      <c r="M2147" s="53"/>
      <c r="N2147" s="53"/>
      <c r="O2147" s="53"/>
      <c r="P2147" s="53"/>
      <c r="R2147" s="24"/>
      <c r="S2147" s="76" t="str">
        <f t="shared" ref="S2147:AX2149" si="3506">S2135</f>
        <v>S$16</v>
      </c>
      <c r="T2147" s="76" t="str">
        <f t="shared" si="3506"/>
        <v>T$16</v>
      </c>
      <c r="U2147" s="76" t="str">
        <f t="shared" si="3506"/>
        <v>U$16</v>
      </c>
      <c r="V2147" s="76" t="str">
        <f t="shared" si="3506"/>
        <v>V$16</v>
      </c>
      <c r="W2147" s="76" t="str">
        <f t="shared" si="3506"/>
        <v>W$16</v>
      </c>
      <c r="X2147" s="76" t="str">
        <f t="shared" si="3506"/>
        <v>X$16</v>
      </c>
      <c r="Y2147" s="76" t="str">
        <f t="shared" si="3506"/>
        <v>Y$16</v>
      </c>
      <c r="Z2147" s="76" t="str">
        <f t="shared" si="3506"/>
        <v>Z$16</v>
      </c>
      <c r="AA2147" s="76" t="str">
        <f t="shared" si="3506"/>
        <v>AA$16</v>
      </c>
      <c r="AB2147" s="76" t="str">
        <f t="shared" si="3506"/>
        <v>AB$16</v>
      </c>
      <c r="AC2147" s="76" t="str">
        <f t="shared" si="3506"/>
        <v>AC$16</v>
      </c>
      <c r="AD2147" s="76" t="str">
        <f t="shared" si="3506"/>
        <v>AD$16</v>
      </c>
      <c r="AE2147" s="76" t="str">
        <f t="shared" si="3506"/>
        <v>AE$16</v>
      </c>
      <c r="AF2147" s="76" t="str">
        <f t="shared" si="3506"/>
        <v>AF$16</v>
      </c>
      <c r="AG2147" s="76" t="str">
        <f t="shared" si="3506"/>
        <v>AG$16</v>
      </c>
      <c r="AH2147" s="76" t="str">
        <f t="shared" si="3506"/>
        <v>AH$16</v>
      </c>
      <c r="AI2147" s="76" t="str">
        <f t="shared" si="3506"/>
        <v>AI$16</v>
      </c>
      <c r="AJ2147" s="76" t="str">
        <f t="shared" si="3506"/>
        <v>AJ$16</v>
      </c>
      <c r="AK2147" s="76" t="str">
        <f t="shared" si="3506"/>
        <v>AK$16</v>
      </c>
      <c r="AL2147" s="76" t="str">
        <f t="shared" si="3506"/>
        <v>AL$16</v>
      </c>
      <c r="AM2147" s="76" t="str">
        <f t="shared" si="3506"/>
        <v>AM$16</v>
      </c>
      <c r="AN2147" s="76" t="str">
        <f t="shared" si="3506"/>
        <v>AN$16</v>
      </c>
      <c r="AO2147" s="76" t="str">
        <f t="shared" si="3506"/>
        <v>AO$16</v>
      </c>
      <c r="AP2147" s="76" t="str">
        <f t="shared" si="3506"/>
        <v>AP$16</v>
      </c>
      <c r="AQ2147" s="76" t="str">
        <f t="shared" si="3506"/>
        <v>AQ$16</v>
      </c>
      <c r="AR2147" s="76" t="str">
        <f t="shared" si="3506"/>
        <v>AR$16</v>
      </c>
      <c r="AS2147" s="76" t="str">
        <f t="shared" si="3506"/>
        <v>AS$16</v>
      </c>
      <c r="AT2147" s="76" t="str">
        <f t="shared" si="3506"/>
        <v>AT$16</v>
      </c>
      <c r="AU2147" s="76" t="str">
        <f t="shared" si="3506"/>
        <v>AU$16</v>
      </c>
      <c r="AV2147" s="76" t="str">
        <f t="shared" si="3506"/>
        <v>AV$16</v>
      </c>
      <c r="AW2147" s="76" t="str">
        <f t="shared" si="3506"/>
        <v>AW$16</v>
      </c>
      <c r="AX2147" s="76" t="str">
        <f t="shared" si="3506"/>
        <v>AX$16</v>
      </c>
      <c r="AY2147" s="76" t="str">
        <f t="shared" ref="AY2147:CD2149" si="3507">AY2135</f>
        <v>AY$16</v>
      </c>
      <c r="AZ2147" s="76" t="str">
        <f t="shared" si="3507"/>
        <v>AZ$16</v>
      </c>
      <c r="BA2147" s="76" t="str">
        <f t="shared" si="3507"/>
        <v>BA$16</v>
      </c>
      <c r="BB2147" s="76" t="str">
        <f t="shared" si="3507"/>
        <v>BB$16</v>
      </c>
      <c r="BC2147" s="76" t="str">
        <f t="shared" si="3507"/>
        <v>BC$16</v>
      </c>
      <c r="BD2147" s="76" t="str">
        <f t="shared" si="3507"/>
        <v>BD$16</v>
      </c>
      <c r="BE2147" s="76" t="str">
        <f t="shared" si="3507"/>
        <v>BE$16</v>
      </c>
      <c r="BF2147" s="76" t="str">
        <f t="shared" si="3507"/>
        <v>BF$16</v>
      </c>
      <c r="BG2147" s="76" t="str">
        <f t="shared" si="3507"/>
        <v>BG$16</v>
      </c>
      <c r="BH2147" s="76" t="str">
        <f t="shared" si="3507"/>
        <v>BH$16</v>
      </c>
      <c r="BI2147" s="76" t="str">
        <f t="shared" si="3507"/>
        <v>BI$16</v>
      </c>
      <c r="BJ2147" s="76" t="str">
        <f t="shared" si="3507"/>
        <v>BJ$16</v>
      </c>
      <c r="BK2147" s="76" t="str">
        <f t="shared" si="3507"/>
        <v>BK$16</v>
      </c>
      <c r="BL2147" s="76" t="str">
        <f t="shared" si="3507"/>
        <v>BL$16</v>
      </c>
      <c r="BM2147" s="76" t="str">
        <f t="shared" si="3507"/>
        <v>BM$16</v>
      </c>
      <c r="BN2147" s="76" t="str">
        <f t="shared" si="3507"/>
        <v>BN$16</v>
      </c>
      <c r="BO2147" s="76" t="str">
        <f t="shared" si="3507"/>
        <v>BO$16</v>
      </c>
      <c r="BP2147" s="76" t="str">
        <f t="shared" si="3507"/>
        <v>BP$16</v>
      </c>
      <c r="BQ2147" s="76" t="str">
        <f t="shared" si="3507"/>
        <v>BQ$16</v>
      </c>
      <c r="BR2147" s="76" t="str">
        <f t="shared" si="3507"/>
        <v>BR$16</v>
      </c>
      <c r="BS2147" s="76" t="str">
        <f t="shared" si="3507"/>
        <v>BS$16</v>
      </c>
      <c r="BT2147" s="76" t="str">
        <f t="shared" si="3507"/>
        <v>BT$16</v>
      </c>
      <c r="BU2147" s="76" t="str">
        <f t="shared" si="3507"/>
        <v>BU$16</v>
      </c>
      <c r="BV2147" s="76" t="str">
        <f t="shared" si="3507"/>
        <v>BV$16</v>
      </c>
      <c r="BW2147" s="76" t="str">
        <f t="shared" si="3507"/>
        <v>BW$16</v>
      </c>
      <c r="BX2147" s="76" t="str">
        <f t="shared" si="3507"/>
        <v>BX$16</v>
      </c>
      <c r="BY2147" s="76" t="str">
        <f t="shared" si="3507"/>
        <v>BY$16</v>
      </c>
      <c r="BZ2147" s="76" t="str">
        <f t="shared" si="3507"/>
        <v>BZ$16</v>
      </c>
      <c r="CA2147" s="76" t="str">
        <f t="shared" si="3507"/>
        <v>CA$16</v>
      </c>
      <c r="CB2147" s="76" t="str">
        <f t="shared" si="3507"/>
        <v>CB$16</v>
      </c>
      <c r="CC2147" s="76" t="str">
        <f t="shared" si="3507"/>
        <v>CC$16</v>
      </c>
      <c r="CD2147" s="76" t="str">
        <f t="shared" si="3507"/>
        <v>CD$16</v>
      </c>
      <c r="CE2147" s="76" t="str">
        <f t="shared" ref="CE2147:CL2149" si="3508">CE2135</f>
        <v>CE$16</v>
      </c>
      <c r="CF2147" s="76" t="str">
        <f t="shared" si="3508"/>
        <v>CF$16</v>
      </c>
      <c r="CG2147" s="76" t="str">
        <f t="shared" si="3508"/>
        <v>CG$16</v>
      </c>
      <c r="CH2147" s="76" t="str">
        <f t="shared" si="3508"/>
        <v>CH$16</v>
      </c>
      <c r="CI2147" s="76" t="str">
        <f t="shared" si="3508"/>
        <v>CI$16</v>
      </c>
      <c r="CJ2147" s="76" t="str">
        <f t="shared" si="3508"/>
        <v>CJ$16</v>
      </c>
      <c r="CK2147" s="76" t="str">
        <f t="shared" si="3508"/>
        <v>CK$16</v>
      </c>
      <c r="CL2147" s="76" t="str">
        <f t="shared" si="3508"/>
        <v>CL$16</v>
      </c>
      <c r="CO2147" s="76" t="str">
        <f t="shared" ref="CO2147:DL2149" si="3509">CO2135</f>
        <v>CO$16</v>
      </c>
      <c r="CP2147" s="76" t="str">
        <f t="shared" si="3509"/>
        <v>CP$16</v>
      </c>
      <c r="CQ2147" s="76" t="str">
        <f t="shared" si="3509"/>
        <v>CQ$16</v>
      </c>
      <c r="CR2147" s="76" t="str">
        <f t="shared" si="3509"/>
        <v>CR$16</v>
      </c>
      <c r="CS2147" s="76" t="str">
        <f t="shared" si="3509"/>
        <v>CS$16</v>
      </c>
      <c r="CT2147" s="76" t="str">
        <f t="shared" si="3509"/>
        <v>CT$16</v>
      </c>
      <c r="CU2147" s="76" t="str">
        <f t="shared" si="3509"/>
        <v>CU$16</v>
      </c>
      <c r="CV2147" s="76" t="str">
        <f t="shared" si="3509"/>
        <v>CV$16</v>
      </c>
      <c r="CW2147" s="76" t="str">
        <f t="shared" si="3509"/>
        <v>CW$16</v>
      </c>
      <c r="CX2147" s="76" t="str">
        <f t="shared" si="3509"/>
        <v>CX$16</v>
      </c>
      <c r="CY2147" s="76" t="str">
        <f t="shared" si="3509"/>
        <v>CY$16</v>
      </c>
      <c r="CZ2147" s="76" t="str">
        <f t="shared" si="3509"/>
        <v>CZ$16</v>
      </c>
      <c r="DA2147" s="76" t="str">
        <f t="shared" si="3509"/>
        <v>DA$16</v>
      </c>
      <c r="DB2147" s="76" t="str">
        <f t="shared" si="3509"/>
        <v>DB$16</v>
      </c>
      <c r="DC2147" s="76" t="str">
        <f t="shared" si="3509"/>
        <v>DC$16</v>
      </c>
      <c r="DD2147" s="76" t="str">
        <f t="shared" si="3509"/>
        <v>DD$16</v>
      </c>
      <c r="DE2147" s="76" t="str">
        <f t="shared" si="3509"/>
        <v>DE$16</v>
      </c>
      <c r="DF2147" s="76" t="str">
        <f t="shared" si="3509"/>
        <v>DF$16</v>
      </c>
      <c r="DG2147" s="76" t="str">
        <f t="shared" si="3509"/>
        <v>DG$16</v>
      </c>
      <c r="DH2147" s="76" t="str">
        <f t="shared" si="3509"/>
        <v>DH$16</v>
      </c>
      <c r="DI2147" s="76" t="str">
        <f t="shared" si="3509"/>
        <v>DI$16</v>
      </c>
      <c r="DJ2147" s="76" t="str">
        <f t="shared" si="3509"/>
        <v>DJ$16</v>
      </c>
      <c r="DK2147" s="76" t="str">
        <f t="shared" si="3509"/>
        <v>DK$16</v>
      </c>
      <c r="DL2147" s="76" t="str">
        <f t="shared" si="3509"/>
        <v>DL$16</v>
      </c>
    </row>
    <row r="2148" spans="1:116" x14ac:dyDescent="0.4">
      <c r="B2148" t="s">
        <v>332</v>
      </c>
      <c r="D2148" t="s">
        <v>479</v>
      </c>
      <c r="E2148" s="8" t="str">
        <f t="shared" si="3505"/>
        <v>2148 AOV-TR-RV</v>
      </c>
      <c r="G2148" s="136" t="str">
        <f>G2136</f>
        <v>Primary volume driver</v>
      </c>
      <c r="H2148" s="12"/>
      <c r="I2148" s="60"/>
      <c r="J2148" s="60"/>
      <c r="K2148" s="15"/>
      <c r="L2148" s="15"/>
      <c r="M2148" s="15"/>
      <c r="N2148" s="15"/>
      <c r="O2148" s="15"/>
      <c r="P2148" s="15"/>
      <c r="R2148" s="15"/>
      <c r="S2148" s="76" t="str">
        <f t="shared" ref="S2148:AX2150" si="3510">S2136</f>
        <v>S$17</v>
      </c>
      <c r="T2148" s="76" t="str">
        <f t="shared" si="3510"/>
        <v>T$17</v>
      </c>
      <c r="U2148" s="76" t="str">
        <f t="shared" si="3510"/>
        <v>U$17</v>
      </c>
      <c r="V2148" s="76" t="str">
        <f t="shared" si="3510"/>
        <v>V$17</v>
      </c>
      <c r="W2148" s="76" t="str">
        <f t="shared" si="3510"/>
        <v>W$17</v>
      </c>
      <c r="X2148" s="76" t="str">
        <f t="shared" si="3510"/>
        <v>X$17</v>
      </c>
      <c r="Y2148" s="76" t="str">
        <f t="shared" si="3510"/>
        <v>Y$17</v>
      </c>
      <c r="Z2148" s="76" t="str">
        <f t="shared" si="3510"/>
        <v>Z$17</v>
      </c>
      <c r="AA2148" s="76" t="str">
        <f t="shared" si="3510"/>
        <v>AA$17</v>
      </c>
      <c r="AB2148" s="76" t="str">
        <f t="shared" si="3510"/>
        <v>AB$17</v>
      </c>
      <c r="AC2148" s="76" t="str">
        <f t="shared" si="3510"/>
        <v>AC$17</v>
      </c>
      <c r="AD2148" s="76" t="str">
        <f t="shared" si="3510"/>
        <v>AD$17</v>
      </c>
      <c r="AE2148" s="76" t="str">
        <f t="shared" si="3510"/>
        <v>AE$17</v>
      </c>
      <c r="AF2148" s="76" t="str">
        <f t="shared" si="3510"/>
        <v>AF$17</v>
      </c>
      <c r="AG2148" s="76" t="str">
        <f t="shared" si="3510"/>
        <v>AG$17</v>
      </c>
      <c r="AH2148" s="76" t="str">
        <f t="shared" si="3510"/>
        <v>AH$17</v>
      </c>
      <c r="AI2148" s="76" t="str">
        <f t="shared" si="3510"/>
        <v>AI$17</v>
      </c>
      <c r="AJ2148" s="76" t="str">
        <f t="shared" si="3510"/>
        <v>AJ$17</v>
      </c>
      <c r="AK2148" s="76" t="str">
        <f t="shared" si="3510"/>
        <v>AK$17</v>
      </c>
      <c r="AL2148" s="76" t="str">
        <f t="shared" si="3510"/>
        <v>AL$17</v>
      </c>
      <c r="AM2148" s="76" t="str">
        <f t="shared" si="3510"/>
        <v>AM$17</v>
      </c>
      <c r="AN2148" s="76" t="str">
        <f t="shared" si="3510"/>
        <v>AN$17</v>
      </c>
      <c r="AO2148" s="76" t="str">
        <f t="shared" si="3510"/>
        <v>AO$17</v>
      </c>
      <c r="AP2148" s="76" t="str">
        <f t="shared" si="3510"/>
        <v>AP$17</v>
      </c>
      <c r="AQ2148" s="76" t="str">
        <f t="shared" si="3510"/>
        <v>AQ$17</v>
      </c>
      <c r="AR2148" s="76" t="str">
        <f t="shared" si="3510"/>
        <v>AR$17</v>
      </c>
      <c r="AS2148" s="76" t="str">
        <f t="shared" si="3510"/>
        <v>AS$17</v>
      </c>
      <c r="AT2148" s="76" t="str">
        <f t="shared" si="3510"/>
        <v>AT$17</v>
      </c>
      <c r="AU2148" s="76" t="str">
        <f t="shared" si="3510"/>
        <v>AU$17</v>
      </c>
      <c r="AV2148" s="76" t="str">
        <f t="shared" si="3510"/>
        <v>AV$17</v>
      </c>
      <c r="AW2148" s="76" t="str">
        <f t="shared" si="3510"/>
        <v>AW$17</v>
      </c>
      <c r="AX2148" s="76" t="str">
        <f t="shared" si="3510"/>
        <v>AX$17</v>
      </c>
      <c r="AY2148" s="76" t="str">
        <f t="shared" ref="AY2148:CD2150" si="3511">AY2136</f>
        <v>AY$17</v>
      </c>
      <c r="AZ2148" s="76" t="str">
        <f t="shared" si="3511"/>
        <v>AZ$17</v>
      </c>
      <c r="BA2148" s="76" t="str">
        <f t="shared" si="3511"/>
        <v>BA$17</v>
      </c>
      <c r="BB2148" s="76" t="str">
        <f t="shared" si="3511"/>
        <v>BB$17</v>
      </c>
      <c r="BC2148" s="76" t="str">
        <f t="shared" si="3511"/>
        <v>BC$17</v>
      </c>
      <c r="BD2148" s="76" t="str">
        <f t="shared" si="3511"/>
        <v>BD$17</v>
      </c>
      <c r="BE2148" s="76" t="str">
        <f t="shared" si="3511"/>
        <v>BE$17</v>
      </c>
      <c r="BF2148" s="76" t="str">
        <f t="shared" si="3511"/>
        <v>BF$17</v>
      </c>
      <c r="BG2148" s="76" t="str">
        <f t="shared" si="3511"/>
        <v>BG$17</v>
      </c>
      <c r="BH2148" s="76" t="str">
        <f t="shared" si="3511"/>
        <v>BH$17</v>
      </c>
      <c r="BI2148" s="76" t="str">
        <f t="shared" si="3511"/>
        <v>BI$17</v>
      </c>
      <c r="BJ2148" s="76" t="str">
        <f t="shared" si="3511"/>
        <v>BJ$17</v>
      </c>
      <c r="BK2148" s="76" t="str">
        <f t="shared" si="3511"/>
        <v>BK$17</v>
      </c>
      <c r="BL2148" s="76" t="str">
        <f t="shared" si="3511"/>
        <v>BL$17</v>
      </c>
      <c r="BM2148" s="76" t="str">
        <f t="shared" si="3511"/>
        <v>BM$17</v>
      </c>
      <c r="BN2148" s="76" t="str">
        <f t="shared" si="3511"/>
        <v>BN$17</v>
      </c>
      <c r="BO2148" s="76" t="str">
        <f t="shared" si="3511"/>
        <v>BO$17</v>
      </c>
      <c r="BP2148" s="76" t="str">
        <f t="shared" si="3511"/>
        <v>BP$17</v>
      </c>
      <c r="BQ2148" s="76" t="str">
        <f t="shared" si="3511"/>
        <v>BQ$17</v>
      </c>
      <c r="BR2148" s="76" t="str">
        <f t="shared" si="3511"/>
        <v>BR$17</v>
      </c>
      <c r="BS2148" s="76" t="str">
        <f t="shared" si="3511"/>
        <v>BS$17</v>
      </c>
      <c r="BT2148" s="76" t="str">
        <f t="shared" si="3511"/>
        <v>BT$17</v>
      </c>
      <c r="BU2148" s="76" t="str">
        <f t="shared" si="3511"/>
        <v>BU$17</v>
      </c>
      <c r="BV2148" s="76" t="str">
        <f t="shared" si="3511"/>
        <v>BV$17</v>
      </c>
      <c r="BW2148" s="76" t="str">
        <f t="shared" si="3511"/>
        <v>BW$17</v>
      </c>
      <c r="BX2148" s="76" t="str">
        <f t="shared" si="3511"/>
        <v>BX$17</v>
      </c>
      <c r="BY2148" s="76" t="str">
        <f t="shared" si="3511"/>
        <v>BY$17</v>
      </c>
      <c r="BZ2148" s="76" t="str">
        <f t="shared" si="3511"/>
        <v>BZ$17</v>
      </c>
      <c r="CA2148" s="76" t="str">
        <f t="shared" si="3511"/>
        <v>CA$17</v>
      </c>
      <c r="CB2148" s="76" t="str">
        <f t="shared" si="3511"/>
        <v>CB$17</v>
      </c>
      <c r="CC2148" s="76" t="str">
        <f t="shared" si="3511"/>
        <v>CC$17</v>
      </c>
      <c r="CD2148" s="76" t="str">
        <f t="shared" si="3511"/>
        <v>CD$17</v>
      </c>
      <c r="CE2148" s="76" t="str">
        <f t="shared" ref="CE2148:CL2150" si="3512">CE2136</f>
        <v>CE$17</v>
      </c>
      <c r="CF2148" s="76" t="str">
        <f t="shared" si="3512"/>
        <v>CF$17</v>
      </c>
      <c r="CG2148" s="76" t="str">
        <f t="shared" si="3512"/>
        <v>CG$17</v>
      </c>
      <c r="CH2148" s="76" t="str">
        <f t="shared" si="3512"/>
        <v>CH$17</v>
      </c>
      <c r="CI2148" s="76" t="str">
        <f t="shared" si="3512"/>
        <v>CI$17</v>
      </c>
      <c r="CJ2148" s="76" t="str">
        <f t="shared" si="3512"/>
        <v>CJ$17</v>
      </c>
      <c r="CK2148" s="76" t="str">
        <f t="shared" si="3512"/>
        <v>CK$17</v>
      </c>
      <c r="CL2148" s="76" t="str">
        <f t="shared" si="3512"/>
        <v>CL$17</v>
      </c>
      <c r="CN2148" s="60"/>
      <c r="CO2148" s="76" t="str">
        <f t="shared" ref="CO2148:DL2150" si="3513">CO2136</f>
        <v>CO$17</v>
      </c>
      <c r="CP2148" s="76" t="str">
        <f t="shared" si="3513"/>
        <v>CP$17</v>
      </c>
      <c r="CQ2148" s="76" t="str">
        <f t="shared" si="3513"/>
        <v>CQ$17</v>
      </c>
      <c r="CR2148" s="76" t="str">
        <f t="shared" si="3513"/>
        <v>CR$17</v>
      </c>
      <c r="CS2148" s="76" t="str">
        <f t="shared" si="3513"/>
        <v>CS$17</v>
      </c>
      <c r="CT2148" s="76" t="str">
        <f t="shared" si="3513"/>
        <v>CT$17</v>
      </c>
      <c r="CU2148" s="76" t="str">
        <f t="shared" si="3513"/>
        <v>CU$17</v>
      </c>
      <c r="CV2148" s="76" t="str">
        <f t="shared" si="3513"/>
        <v>CV$17</v>
      </c>
      <c r="CW2148" s="76" t="str">
        <f t="shared" si="3513"/>
        <v>CW$17</v>
      </c>
      <c r="CX2148" s="76" t="str">
        <f t="shared" si="3513"/>
        <v>CX$17</v>
      </c>
      <c r="CY2148" s="76" t="str">
        <f t="shared" si="3513"/>
        <v>CY$17</v>
      </c>
      <c r="CZ2148" s="76" t="str">
        <f t="shared" si="3513"/>
        <v>CZ$17</v>
      </c>
      <c r="DA2148" s="76" t="str">
        <f t="shared" si="3513"/>
        <v>DA$17</v>
      </c>
      <c r="DB2148" s="76" t="str">
        <f t="shared" si="3513"/>
        <v>DB$17</v>
      </c>
      <c r="DC2148" s="76" t="str">
        <f t="shared" si="3513"/>
        <v>DC$17</v>
      </c>
      <c r="DD2148" s="76" t="str">
        <f t="shared" si="3513"/>
        <v>DD$17</v>
      </c>
      <c r="DE2148" s="76" t="str">
        <f t="shared" si="3513"/>
        <v>DE$17</v>
      </c>
      <c r="DF2148" s="76" t="str">
        <f t="shared" si="3513"/>
        <v>DF$17</v>
      </c>
      <c r="DG2148" s="76" t="str">
        <f t="shared" si="3513"/>
        <v>DG$17</v>
      </c>
      <c r="DH2148" s="76" t="str">
        <f t="shared" si="3513"/>
        <v>DH$17</v>
      </c>
      <c r="DI2148" s="76" t="str">
        <f t="shared" si="3513"/>
        <v>DI$17</v>
      </c>
      <c r="DJ2148" s="76" t="str">
        <f t="shared" si="3513"/>
        <v>DJ$17</v>
      </c>
      <c r="DK2148" s="76" t="str">
        <f t="shared" si="3513"/>
        <v>DK$17</v>
      </c>
      <c r="DL2148" s="76" t="str">
        <f t="shared" si="3513"/>
        <v>DL$17</v>
      </c>
    </row>
    <row r="2149" spans="1:116" x14ac:dyDescent="0.4">
      <c r="B2149" t="s">
        <v>332</v>
      </c>
      <c r="D2149" t="s">
        <v>479</v>
      </c>
      <c r="E2149" s="8" t="str">
        <f t="shared" si="3505"/>
        <v>2149 AOV-TR-RV</v>
      </c>
      <c r="G2149" s="191" t="str">
        <f>G2141</f>
        <v>Average Order Value - Secondary volume driver:</v>
      </c>
      <c r="H2149" s="12"/>
      <c r="I2149" s="60"/>
      <c r="J2149" s="60"/>
      <c r="K2149" s="15"/>
      <c r="L2149" s="15"/>
      <c r="M2149" s="15"/>
      <c r="N2149" s="15"/>
      <c r="O2149" s="15"/>
      <c r="P2149" s="15"/>
      <c r="R2149" s="15"/>
      <c r="S2149" s="76">
        <f t="shared" ref="S2149:AX2151" si="3514">S2137</f>
        <v>0</v>
      </c>
      <c r="T2149" s="76">
        <f t="shared" si="3514"/>
        <v>0</v>
      </c>
      <c r="U2149" s="76">
        <f t="shared" si="3514"/>
        <v>0</v>
      </c>
      <c r="V2149" s="76">
        <f t="shared" si="3514"/>
        <v>0</v>
      </c>
      <c r="W2149" s="76">
        <f t="shared" si="3514"/>
        <v>0</v>
      </c>
      <c r="X2149" s="76">
        <f t="shared" si="3514"/>
        <v>0</v>
      </c>
      <c r="Y2149" s="76">
        <f t="shared" si="3514"/>
        <v>0</v>
      </c>
      <c r="Z2149" s="76">
        <f t="shared" si="3514"/>
        <v>0</v>
      </c>
      <c r="AA2149" s="76">
        <f t="shared" si="3514"/>
        <v>0</v>
      </c>
      <c r="AB2149" s="76">
        <f t="shared" si="3514"/>
        <v>0</v>
      </c>
      <c r="AC2149" s="76">
        <f t="shared" si="3514"/>
        <v>0</v>
      </c>
      <c r="AD2149" s="76">
        <f t="shared" si="3514"/>
        <v>0</v>
      </c>
      <c r="AE2149" s="76">
        <f t="shared" si="3514"/>
        <v>0</v>
      </c>
      <c r="AF2149" s="76">
        <f t="shared" si="3514"/>
        <v>0</v>
      </c>
      <c r="AG2149" s="76">
        <f t="shared" si="3514"/>
        <v>0</v>
      </c>
      <c r="AH2149" s="76">
        <f t="shared" si="3514"/>
        <v>0</v>
      </c>
      <c r="AI2149" s="76">
        <f t="shared" si="3514"/>
        <v>0</v>
      </c>
      <c r="AJ2149" s="76">
        <f t="shared" si="3514"/>
        <v>0</v>
      </c>
      <c r="AK2149" s="76">
        <f t="shared" si="3514"/>
        <v>0</v>
      </c>
      <c r="AL2149" s="76">
        <f t="shared" si="3514"/>
        <v>0</v>
      </c>
      <c r="AM2149" s="76">
        <f t="shared" si="3514"/>
        <v>0</v>
      </c>
      <c r="AN2149" s="76">
        <f t="shared" si="3514"/>
        <v>0</v>
      </c>
      <c r="AO2149" s="76">
        <f t="shared" si="3514"/>
        <v>0</v>
      </c>
      <c r="AP2149" s="76">
        <f t="shared" si="3514"/>
        <v>0</v>
      </c>
      <c r="AQ2149" s="76">
        <f t="shared" si="3514"/>
        <v>0</v>
      </c>
      <c r="AR2149" s="76">
        <f t="shared" si="3514"/>
        <v>0</v>
      </c>
      <c r="AS2149" s="76">
        <f t="shared" si="3514"/>
        <v>0</v>
      </c>
      <c r="AT2149" s="76">
        <f t="shared" si="3514"/>
        <v>0</v>
      </c>
      <c r="AU2149" s="76">
        <f t="shared" si="3514"/>
        <v>0</v>
      </c>
      <c r="AV2149" s="76">
        <f t="shared" si="3514"/>
        <v>0</v>
      </c>
      <c r="AW2149" s="76">
        <f t="shared" si="3514"/>
        <v>0</v>
      </c>
      <c r="AX2149" s="76">
        <f t="shared" si="3514"/>
        <v>0</v>
      </c>
      <c r="AY2149" s="76">
        <f t="shared" ref="AY2149:CD2151" si="3515">AY2137</f>
        <v>0</v>
      </c>
      <c r="AZ2149" s="76">
        <f t="shared" si="3515"/>
        <v>0</v>
      </c>
      <c r="BA2149" s="76">
        <f t="shared" si="3515"/>
        <v>0</v>
      </c>
      <c r="BB2149" s="76">
        <f t="shared" si="3515"/>
        <v>0</v>
      </c>
      <c r="BC2149" s="76">
        <f t="shared" si="3515"/>
        <v>0</v>
      </c>
      <c r="BD2149" s="76">
        <f t="shared" si="3515"/>
        <v>0</v>
      </c>
      <c r="BE2149" s="76">
        <f t="shared" si="3515"/>
        <v>0</v>
      </c>
      <c r="BF2149" s="76">
        <f t="shared" si="3515"/>
        <v>0</v>
      </c>
      <c r="BG2149" s="76">
        <f t="shared" si="3515"/>
        <v>0</v>
      </c>
      <c r="BH2149" s="76">
        <f t="shared" si="3515"/>
        <v>0</v>
      </c>
      <c r="BI2149" s="76">
        <f t="shared" si="3515"/>
        <v>0</v>
      </c>
      <c r="BJ2149" s="76">
        <f t="shared" si="3515"/>
        <v>0</v>
      </c>
      <c r="BK2149" s="76">
        <f t="shared" si="3515"/>
        <v>0</v>
      </c>
      <c r="BL2149" s="76">
        <f t="shared" si="3515"/>
        <v>0</v>
      </c>
      <c r="BM2149" s="76">
        <f t="shared" si="3515"/>
        <v>0</v>
      </c>
      <c r="BN2149" s="76">
        <f t="shared" si="3515"/>
        <v>0</v>
      </c>
      <c r="BO2149" s="76">
        <f t="shared" si="3515"/>
        <v>0</v>
      </c>
      <c r="BP2149" s="76">
        <f t="shared" si="3515"/>
        <v>0</v>
      </c>
      <c r="BQ2149" s="76">
        <f t="shared" si="3515"/>
        <v>0</v>
      </c>
      <c r="BR2149" s="76">
        <f t="shared" si="3515"/>
        <v>0</v>
      </c>
      <c r="BS2149" s="76">
        <f t="shared" si="3515"/>
        <v>0</v>
      </c>
      <c r="BT2149" s="76">
        <f t="shared" si="3515"/>
        <v>0</v>
      </c>
      <c r="BU2149" s="76">
        <f t="shared" si="3515"/>
        <v>0</v>
      </c>
      <c r="BV2149" s="76">
        <f t="shared" si="3515"/>
        <v>0</v>
      </c>
      <c r="BW2149" s="76">
        <f t="shared" si="3515"/>
        <v>0</v>
      </c>
      <c r="BX2149" s="76">
        <f t="shared" si="3515"/>
        <v>0</v>
      </c>
      <c r="BY2149" s="76">
        <f t="shared" si="3515"/>
        <v>0</v>
      </c>
      <c r="BZ2149" s="76">
        <f t="shared" si="3515"/>
        <v>0</v>
      </c>
      <c r="CA2149" s="76">
        <f t="shared" si="3515"/>
        <v>0</v>
      </c>
      <c r="CB2149" s="76">
        <f t="shared" si="3515"/>
        <v>0</v>
      </c>
      <c r="CC2149" s="76">
        <f t="shared" si="3515"/>
        <v>0</v>
      </c>
      <c r="CD2149" s="76">
        <f t="shared" si="3515"/>
        <v>0</v>
      </c>
      <c r="CE2149" s="76">
        <f t="shared" ref="CE2149:CL2151" si="3516">CE2137</f>
        <v>0</v>
      </c>
      <c r="CF2149" s="76">
        <f t="shared" si="3516"/>
        <v>0</v>
      </c>
      <c r="CG2149" s="76">
        <f t="shared" si="3516"/>
        <v>0</v>
      </c>
      <c r="CH2149" s="76">
        <f t="shared" si="3516"/>
        <v>0</v>
      </c>
      <c r="CI2149" s="76">
        <f t="shared" si="3516"/>
        <v>0</v>
      </c>
      <c r="CJ2149" s="76">
        <f t="shared" si="3516"/>
        <v>0</v>
      </c>
      <c r="CK2149" s="76">
        <f t="shared" si="3516"/>
        <v>0</v>
      </c>
      <c r="CL2149" s="76">
        <f t="shared" si="3516"/>
        <v>0</v>
      </c>
      <c r="CN2149" s="60"/>
      <c r="CO2149" s="76">
        <f t="shared" ref="CO2149:DL2151" si="3517">CO2137</f>
        <v>0</v>
      </c>
      <c r="CP2149" s="76">
        <f t="shared" si="3517"/>
        <v>0</v>
      </c>
      <c r="CQ2149" s="76">
        <f t="shared" si="3517"/>
        <v>0</v>
      </c>
      <c r="CR2149" s="76">
        <f t="shared" si="3517"/>
        <v>0</v>
      </c>
      <c r="CS2149" s="76">
        <f t="shared" si="3517"/>
        <v>0</v>
      </c>
      <c r="CT2149" s="76">
        <f t="shared" si="3517"/>
        <v>0</v>
      </c>
      <c r="CU2149" s="76">
        <f t="shared" si="3517"/>
        <v>0</v>
      </c>
      <c r="CV2149" s="76">
        <f t="shared" si="3517"/>
        <v>0</v>
      </c>
      <c r="CW2149" s="76">
        <f t="shared" si="3517"/>
        <v>0</v>
      </c>
      <c r="CX2149" s="76">
        <f t="shared" si="3517"/>
        <v>0</v>
      </c>
      <c r="CY2149" s="76">
        <f t="shared" si="3517"/>
        <v>0</v>
      </c>
      <c r="CZ2149" s="76">
        <f t="shared" si="3517"/>
        <v>0</v>
      </c>
      <c r="DA2149" s="76">
        <f t="shared" si="3517"/>
        <v>0</v>
      </c>
      <c r="DB2149" s="76">
        <f t="shared" si="3517"/>
        <v>0</v>
      </c>
      <c r="DC2149" s="76">
        <f t="shared" si="3517"/>
        <v>0</v>
      </c>
      <c r="DD2149" s="76">
        <f t="shared" si="3517"/>
        <v>0</v>
      </c>
      <c r="DE2149" s="76">
        <f t="shared" si="3517"/>
        <v>0</v>
      </c>
      <c r="DF2149" s="76">
        <f t="shared" si="3517"/>
        <v>0</v>
      </c>
      <c r="DG2149" s="76">
        <f t="shared" si="3517"/>
        <v>0</v>
      </c>
      <c r="DH2149" s="76">
        <f t="shared" si="3517"/>
        <v>0</v>
      </c>
      <c r="DI2149" s="76">
        <f t="shared" si="3517"/>
        <v>0</v>
      </c>
      <c r="DJ2149" s="76">
        <f t="shared" si="3517"/>
        <v>0</v>
      </c>
      <c r="DK2149" s="76">
        <f t="shared" si="3517"/>
        <v>0</v>
      </c>
      <c r="DL2149" s="76">
        <f t="shared" si="3517"/>
        <v>0</v>
      </c>
    </row>
    <row r="2150" spans="1:116" x14ac:dyDescent="0.4">
      <c r="B2150" t="s">
        <v>332</v>
      </c>
      <c r="D2150" t="s">
        <v>479</v>
      </c>
      <c r="E2150" s="8" t="str">
        <f t="shared" ref="E2150:E2152" si="3518">ROW()&amp;" "&amp;D2150</f>
        <v>2150 AOV-TR-RV</v>
      </c>
      <c r="G2150" s="241" t="str">
        <f>IFERROR(SUBSTITUTE(TRIM(MID(G2141, SEARCH("-", G2141) + 1, LEN(G2141))),":",""),"no unit")</f>
        <v>Secondary volume driver</v>
      </c>
      <c r="H2150" s="12"/>
      <c r="I2150" s="60"/>
      <c r="J2150" s="60"/>
      <c r="K2150" s="15"/>
      <c r="L2150" s="15"/>
      <c r="M2150" s="15"/>
      <c r="N2150" s="15"/>
      <c r="O2150" s="15"/>
      <c r="P2150" s="15"/>
      <c r="R2150" s="15"/>
      <c r="S2150" s="76"/>
      <c r="T2150" s="76"/>
      <c r="U2150" s="76"/>
      <c r="V2150" s="76"/>
      <c r="W2150" s="76"/>
      <c r="X2150" s="76"/>
      <c r="Y2150" s="76"/>
      <c r="Z2150" s="76"/>
      <c r="AA2150" s="76"/>
      <c r="AB2150" s="76"/>
      <c r="AC2150" s="76"/>
      <c r="AD2150" s="76"/>
      <c r="AE2150" s="76"/>
      <c r="AF2150" s="76"/>
      <c r="AG2150" s="76"/>
      <c r="AH2150" s="76"/>
      <c r="AI2150" s="76"/>
      <c r="AJ2150" s="76"/>
      <c r="AK2150" s="76"/>
      <c r="AL2150" s="76"/>
      <c r="AM2150" s="76"/>
      <c r="AN2150" s="76"/>
      <c r="AO2150" s="76"/>
      <c r="AP2150" s="76"/>
      <c r="AQ2150" s="76"/>
      <c r="AR2150" s="76"/>
      <c r="AS2150" s="76"/>
      <c r="AT2150" s="76"/>
      <c r="AU2150" s="76"/>
      <c r="AV2150" s="76"/>
      <c r="AW2150" s="76"/>
      <c r="AX2150" s="76"/>
      <c r="AY2150" s="76"/>
      <c r="AZ2150" s="76"/>
      <c r="BA2150" s="76"/>
      <c r="BB2150" s="76"/>
      <c r="BC2150" s="76"/>
      <c r="BD2150" s="76"/>
      <c r="BE2150" s="76"/>
      <c r="BF2150" s="76"/>
      <c r="BG2150" s="76"/>
      <c r="BH2150" s="76"/>
      <c r="BI2150" s="76"/>
      <c r="BJ2150" s="76"/>
      <c r="BK2150" s="76"/>
      <c r="BL2150" s="76"/>
      <c r="BM2150" s="76"/>
      <c r="BN2150" s="76"/>
      <c r="BO2150" s="76"/>
      <c r="BP2150" s="76"/>
      <c r="BQ2150" s="76"/>
      <c r="BR2150" s="76"/>
      <c r="BS2150" s="76"/>
      <c r="BT2150" s="76"/>
      <c r="BU2150" s="76"/>
      <c r="BV2150" s="76"/>
      <c r="BW2150" s="76"/>
      <c r="BX2150" s="76"/>
      <c r="BY2150" s="76"/>
      <c r="BZ2150" s="76"/>
      <c r="CA2150" s="76"/>
      <c r="CB2150" s="76"/>
      <c r="CC2150" s="76"/>
      <c r="CD2150" s="76"/>
      <c r="CE2150" s="76"/>
      <c r="CF2150" s="76"/>
      <c r="CG2150" s="76"/>
      <c r="CH2150" s="76"/>
      <c r="CI2150" s="76"/>
      <c r="CJ2150" s="76"/>
      <c r="CK2150" s="76"/>
      <c r="CL2150" s="76"/>
      <c r="CN2150" s="60"/>
      <c r="CO2150" s="76"/>
      <c r="CP2150" s="76"/>
      <c r="CQ2150" s="76"/>
      <c r="CR2150" s="76"/>
      <c r="CS2150" s="76"/>
      <c r="CT2150" s="76"/>
      <c r="CU2150" s="76"/>
      <c r="CV2150" s="76"/>
      <c r="CW2150" s="76"/>
      <c r="CX2150" s="76"/>
      <c r="CY2150" s="76"/>
      <c r="CZ2150" s="76"/>
      <c r="DA2150" s="76"/>
      <c r="DB2150" s="76"/>
      <c r="DC2150" s="76"/>
      <c r="DD2150" s="76"/>
      <c r="DE2150" s="76"/>
      <c r="DF2150" s="76"/>
      <c r="DG2150" s="76"/>
      <c r="DH2150" s="76"/>
      <c r="DI2150" s="76"/>
      <c r="DJ2150" s="76"/>
      <c r="DK2150" s="76"/>
      <c r="DL2150" s="76"/>
    </row>
    <row r="2151" spans="1:116" x14ac:dyDescent="0.4">
      <c r="B2151" t="s">
        <v>332</v>
      </c>
      <c r="D2151" t="s">
        <v>479</v>
      </c>
      <c r="E2151" s="8" t="str">
        <f t="shared" si="3505"/>
        <v>2151 AOV-TR-RV</v>
      </c>
      <c r="G2151" s="136" t="str">
        <f>G2139</f>
        <v>Secondary revenue driver</v>
      </c>
      <c r="H2151" s="12"/>
      <c r="I2151" s="60"/>
      <c r="J2151" s="60"/>
      <c r="K2151" s="15"/>
      <c r="L2151" s="15"/>
      <c r="M2151" s="15"/>
      <c r="N2151" s="15"/>
      <c r="O2151" s="15"/>
      <c r="P2151" s="15"/>
      <c r="R2151" s="15"/>
      <c r="S2151" s="212" t="str">
        <f t="shared" ref="S2151:AX2153" si="3519">ADDRESS(ROW(S2144),COLUMN(S2144),2)</f>
        <v>S$2144</v>
      </c>
      <c r="T2151" s="212" t="str">
        <f t="shared" si="3519"/>
        <v>T$2144</v>
      </c>
      <c r="U2151" s="212" t="str">
        <f t="shared" si="3519"/>
        <v>U$2144</v>
      </c>
      <c r="V2151" s="212" t="str">
        <f t="shared" si="3519"/>
        <v>V$2144</v>
      </c>
      <c r="W2151" s="212" t="str">
        <f t="shared" si="3519"/>
        <v>W$2144</v>
      </c>
      <c r="X2151" s="212" t="str">
        <f t="shared" si="3519"/>
        <v>X$2144</v>
      </c>
      <c r="Y2151" s="212" t="str">
        <f t="shared" si="3519"/>
        <v>Y$2144</v>
      </c>
      <c r="Z2151" s="212" t="str">
        <f t="shared" si="3519"/>
        <v>Z$2144</v>
      </c>
      <c r="AA2151" s="212" t="str">
        <f t="shared" si="3519"/>
        <v>AA$2144</v>
      </c>
      <c r="AB2151" s="212" t="str">
        <f t="shared" si="3519"/>
        <v>AB$2144</v>
      </c>
      <c r="AC2151" s="212" t="str">
        <f t="shared" si="3519"/>
        <v>AC$2144</v>
      </c>
      <c r="AD2151" s="212" t="str">
        <f t="shared" si="3519"/>
        <v>AD$2144</v>
      </c>
      <c r="AE2151" s="212" t="str">
        <f t="shared" si="3519"/>
        <v>AE$2144</v>
      </c>
      <c r="AF2151" s="212" t="str">
        <f t="shared" si="3519"/>
        <v>AF$2144</v>
      </c>
      <c r="AG2151" s="212" t="str">
        <f t="shared" si="3519"/>
        <v>AG$2144</v>
      </c>
      <c r="AH2151" s="212" t="str">
        <f t="shared" si="3519"/>
        <v>AH$2144</v>
      </c>
      <c r="AI2151" s="212" t="str">
        <f t="shared" si="3519"/>
        <v>AI$2144</v>
      </c>
      <c r="AJ2151" s="212" t="str">
        <f t="shared" si="3519"/>
        <v>AJ$2144</v>
      </c>
      <c r="AK2151" s="212" t="str">
        <f t="shared" si="3519"/>
        <v>AK$2144</v>
      </c>
      <c r="AL2151" s="212" t="str">
        <f t="shared" si="3519"/>
        <v>AL$2144</v>
      </c>
      <c r="AM2151" s="212" t="str">
        <f t="shared" si="3519"/>
        <v>AM$2144</v>
      </c>
      <c r="AN2151" s="212" t="str">
        <f t="shared" si="3519"/>
        <v>AN$2144</v>
      </c>
      <c r="AO2151" s="212" t="str">
        <f t="shared" si="3519"/>
        <v>AO$2144</v>
      </c>
      <c r="AP2151" s="212" t="str">
        <f t="shared" si="3519"/>
        <v>AP$2144</v>
      </c>
      <c r="AQ2151" s="212" t="str">
        <f t="shared" si="3519"/>
        <v>AQ$2144</v>
      </c>
      <c r="AR2151" s="212" t="str">
        <f t="shared" si="3519"/>
        <v>AR$2144</v>
      </c>
      <c r="AS2151" s="212" t="str">
        <f t="shared" si="3519"/>
        <v>AS$2144</v>
      </c>
      <c r="AT2151" s="212" t="str">
        <f t="shared" si="3519"/>
        <v>AT$2144</v>
      </c>
      <c r="AU2151" s="212" t="str">
        <f t="shared" si="3519"/>
        <v>AU$2144</v>
      </c>
      <c r="AV2151" s="212" t="str">
        <f t="shared" si="3519"/>
        <v>AV$2144</v>
      </c>
      <c r="AW2151" s="212" t="str">
        <f t="shared" si="3519"/>
        <v>AW$2144</v>
      </c>
      <c r="AX2151" s="212" t="str">
        <f t="shared" si="3519"/>
        <v>AX$2144</v>
      </c>
      <c r="AY2151" s="212" t="str">
        <f t="shared" ref="AY2151:CD2153" si="3520">ADDRESS(ROW(AY2144),COLUMN(AY2144),2)</f>
        <v>AY$2144</v>
      </c>
      <c r="AZ2151" s="212" t="str">
        <f t="shared" si="3520"/>
        <v>AZ$2144</v>
      </c>
      <c r="BA2151" s="212" t="str">
        <f t="shared" si="3520"/>
        <v>BA$2144</v>
      </c>
      <c r="BB2151" s="212" t="str">
        <f t="shared" si="3520"/>
        <v>BB$2144</v>
      </c>
      <c r="BC2151" s="212" t="str">
        <f t="shared" si="3520"/>
        <v>BC$2144</v>
      </c>
      <c r="BD2151" s="212" t="str">
        <f t="shared" si="3520"/>
        <v>BD$2144</v>
      </c>
      <c r="BE2151" s="212" t="str">
        <f t="shared" si="3520"/>
        <v>BE$2144</v>
      </c>
      <c r="BF2151" s="212" t="str">
        <f t="shared" si="3520"/>
        <v>BF$2144</v>
      </c>
      <c r="BG2151" s="212" t="str">
        <f t="shared" si="3520"/>
        <v>BG$2144</v>
      </c>
      <c r="BH2151" s="212" t="str">
        <f t="shared" si="3520"/>
        <v>BH$2144</v>
      </c>
      <c r="BI2151" s="212" t="str">
        <f t="shared" si="3520"/>
        <v>BI$2144</v>
      </c>
      <c r="BJ2151" s="212" t="str">
        <f t="shared" si="3520"/>
        <v>BJ$2144</v>
      </c>
      <c r="BK2151" s="212" t="str">
        <f t="shared" si="3520"/>
        <v>BK$2144</v>
      </c>
      <c r="BL2151" s="212" t="str">
        <f t="shared" si="3520"/>
        <v>BL$2144</v>
      </c>
      <c r="BM2151" s="212" t="str">
        <f t="shared" si="3520"/>
        <v>BM$2144</v>
      </c>
      <c r="BN2151" s="212" t="str">
        <f t="shared" si="3520"/>
        <v>BN$2144</v>
      </c>
      <c r="BO2151" s="212" t="str">
        <f t="shared" si="3520"/>
        <v>BO$2144</v>
      </c>
      <c r="BP2151" s="212" t="str">
        <f t="shared" si="3520"/>
        <v>BP$2144</v>
      </c>
      <c r="BQ2151" s="212" t="str">
        <f t="shared" si="3520"/>
        <v>BQ$2144</v>
      </c>
      <c r="BR2151" s="212" t="str">
        <f t="shared" si="3520"/>
        <v>BR$2144</v>
      </c>
      <c r="BS2151" s="212" t="str">
        <f t="shared" si="3520"/>
        <v>BS$2144</v>
      </c>
      <c r="BT2151" s="212" t="str">
        <f t="shared" si="3520"/>
        <v>BT$2144</v>
      </c>
      <c r="BU2151" s="212" t="str">
        <f t="shared" si="3520"/>
        <v>BU$2144</v>
      </c>
      <c r="BV2151" s="212" t="str">
        <f t="shared" si="3520"/>
        <v>BV$2144</v>
      </c>
      <c r="BW2151" s="212" t="str">
        <f t="shared" si="3520"/>
        <v>BW$2144</v>
      </c>
      <c r="BX2151" s="212" t="str">
        <f t="shared" si="3520"/>
        <v>BX$2144</v>
      </c>
      <c r="BY2151" s="212" t="str">
        <f t="shared" si="3520"/>
        <v>BY$2144</v>
      </c>
      <c r="BZ2151" s="212" t="str">
        <f t="shared" si="3520"/>
        <v>BZ$2144</v>
      </c>
      <c r="CA2151" s="212" t="str">
        <f t="shared" si="3520"/>
        <v>CA$2144</v>
      </c>
      <c r="CB2151" s="212" t="str">
        <f t="shared" si="3520"/>
        <v>CB$2144</v>
      </c>
      <c r="CC2151" s="212" t="str">
        <f t="shared" si="3520"/>
        <v>CC$2144</v>
      </c>
      <c r="CD2151" s="212" t="str">
        <f t="shared" si="3520"/>
        <v>CD$2144</v>
      </c>
      <c r="CE2151" s="212" t="str">
        <f t="shared" ref="CE2151:CL2153" si="3521">ADDRESS(ROW(CE2144),COLUMN(CE2144),2)</f>
        <v>CE$2144</v>
      </c>
      <c r="CF2151" s="212" t="str">
        <f t="shared" si="3521"/>
        <v>CF$2144</v>
      </c>
      <c r="CG2151" s="212" t="str">
        <f t="shared" si="3521"/>
        <v>CG$2144</v>
      </c>
      <c r="CH2151" s="212" t="str">
        <f t="shared" si="3521"/>
        <v>CH$2144</v>
      </c>
      <c r="CI2151" s="212" t="str">
        <f t="shared" si="3521"/>
        <v>CI$2144</v>
      </c>
      <c r="CJ2151" s="212" t="str">
        <f t="shared" si="3521"/>
        <v>CJ$2144</v>
      </c>
      <c r="CK2151" s="212" t="str">
        <f t="shared" si="3521"/>
        <v>CK$2144</v>
      </c>
      <c r="CL2151" s="212" t="str">
        <f t="shared" si="3521"/>
        <v>CL$2144</v>
      </c>
      <c r="CN2151" s="60"/>
      <c r="CO2151" s="212" t="str">
        <f t="shared" ref="CO2151:DL2153" si="3522">ADDRESS(ROW(CO2144),COLUMN(CO2144),2)</f>
        <v>CO$2144</v>
      </c>
      <c r="CP2151" s="212" t="str">
        <f t="shared" si="3522"/>
        <v>CP$2144</v>
      </c>
      <c r="CQ2151" s="212" t="str">
        <f t="shared" si="3522"/>
        <v>CQ$2144</v>
      </c>
      <c r="CR2151" s="212" t="str">
        <f t="shared" si="3522"/>
        <v>CR$2144</v>
      </c>
      <c r="CS2151" s="212" t="str">
        <f t="shared" si="3522"/>
        <v>CS$2144</v>
      </c>
      <c r="CT2151" s="212" t="str">
        <f t="shared" si="3522"/>
        <v>CT$2144</v>
      </c>
      <c r="CU2151" s="212" t="str">
        <f t="shared" si="3522"/>
        <v>CU$2144</v>
      </c>
      <c r="CV2151" s="212" t="str">
        <f t="shared" si="3522"/>
        <v>CV$2144</v>
      </c>
      <c r="CW2151" s="212" t="str">
        <f t="shared" si="3522"/>
        <v>CW$2144</v>
      </c>
      <c r="CX2151" s="212" t="str">
        <f t="shared" si="3522"/>
        <v>CX$2144</v>
      </c>
      <c r="CY2151" s="212" t="str">
        <f t="shared" si="3522"/>
        <v>CY$2144</v>
      </c>
      <c r="CZ2151" s="212" t="str">
        <f t="shared" si="3522"/>
        <v>CZ$2144</v>
      </c>
      <c r="DA2151" s="212" t="str">
        <f t="shared" si="3522"/>
        <v>DA$2144</v>
      </c>
      <c r="DB2151" s="212" t="str">
        <f t="shared" si="3522"/>
        <v>DB$2144</v>
      </c>
      <c r="DC2151" s="212" t="str">
        <f t="shared" si="3522"/>
        <v>DC$2144</v>
      </c>
      <c r="DD2151" s="212" t="str">
        <f t="shared" si="3522"/>
        <v>DD$2144</v>
      </c>
      <c r="DE2151" s="212" t="str">
        <f t="shared" si="3522"/>
        <v>DE$2144</v>
      </c>
      <c r="DF2151" s="212" t="str">
        <f t="shared" si="3522"/>
        <v>DF$2144</v>
      </c>
      <c r="DG2151" s="212" t="str">
        <f t="shared" si="3522"/>
        <v>DG$2144</v>
      </c>
      <c r="DH2151" s="212" t="str">
        <f t="shared" si="3522"/>
        <v>DH$2144</v>
      </c>
      <c r="DI2151" s="212" t="str">
        <f t="shared" si="3522"/>
        <v>DI$2144</v>
      </c>
      <c r="DJ2151" s="212" t="str">
        <f t="shared" si="3522"/>
        <v>DJ$2144</v>
      </c>
      <c r="DK2151" s="212" t="str">
        <f t="shared" si="3522"/>
        <v>DK$2144</v>
      </c>
      <c r="DL2151" s="212" t="str">
        <f t="shared" si="3522"/>
        <v>DL$2144</v>
      </c>
    </row>
    <row r="2152" spans="1:116" x14ac:dyDescent="0.4">
      <c r="B2152" t="s">
        <v>332</v>
      </c>
      <c r="D2152" t="s">
        <v>479</v>
      </c>
      <c r="E2152" s="8" t="str">
        <f t="shared" si="3505"/>
        <v>2152 AOV-TR-RV</v>
      </c>
      <c r="G2152" s="136" t="str">
        <f>G2140</f>
        <v>Secondary volume driver</v>
      </c>
      <c r="H2152" s="12"/>
      <c r="I2152" s="60"/>
      <c r="J2152" s="60"/>
      <c r="K2152" s="15"/>
      <c r="L2152" s="15"/>
      <c r="M2152" s="15"/>
      <c r="N2152" s="15"/>
      <c r="O2152" s="15"/>
      <c r="P2152" s="15"/>
      <c r="R2152" s="15"/>
      <c r="S2152" s="212" t="str">
        <f t="shared" ref="S2152:AX2154" si="3523">ADDRESS(ROW(S2143),COLUMN(S2143),2)</f>
        <v>S$2143</v>
      </c>
      <c r="T2152" s="212" t="str">
        <f t="shared" si="3523"/>
        <v>T$2143</v>
      </c>
      <c r="U2152" s="212" t="str">
        <f t="shared" si="3523"/>
        <v>U$2143</v>
      </c>
      <c r="V2152" s="212" t="str">
        <f t="shared" si="3523"/>
        <v>V$2143</v>
      </c>
      <c r="W2152" s="212" t="str">
        <f t="shared" si="3523"/>
        <v>W$2143</v>
      </c>
      <c r="X2152" s="212" t="str">
        <f t="shared" si="3523"/>
        <v>X$2143</v>
      </c>
      <c r="Y2152" s="212" t="str">
        <f t="shared" si="3523"/>
        <v>Y$2143</v>
      </c>
      <c r="Z2152" s="212" t="str">
        <f t="shared" si="3523"/>
        <v>Z$2143</v>
      </c>
      <c r="AA2152" s="212" t="str">
        <f t="shared" si="3523"/>
        <v>AA$2143</v>
      </c>
      <c r="AB2152" s="212" t="str">
        <f t="shared" si="3523"/>
        <v>AB$2143</v>
      </c>
      <c r="AC2152" s="212" t="str">
        <f t="shared" si="3523"/>
        <v>AC$2143</v>
      </c>
      <c r="AD2152" s="212" t="str">
        <f t="shared" si="3523"/>
        <v>AD$2143</v>
      </c>
      <c r="AE2152" s="212" t="str">
        <f t="shared" si="3523"/>
        <v>AE$2143</v>
      </c>
      <c r="AF2152" s="212" t="str">
        <f t="shared" si="3523"/>
        <v>AF$2143</v>
      </c>
      <c r="AG2152" s="212" t="str">
        <f t="shared" si="3523"/>
        <v>AG$2143</v>
      </c>
      <c r="AH2152" s="212" t="str">
        <f t="shared" si="3523"/>
        <v>AH$2143</v>
      </c>
      <c r="AI2152" s="212" t="str">
        <f t="shared" si="3523"/>
        <v>AI$2143</v>
      </c>
      <c r="AJ2152" s="212" t="str">
        <f t="shared" si="3523"/>
        <v>AJ$2143</v>
      </c>
      <c r="AK2152" s="212" t="str">
        <f t="shared" si="3523"/>
        <v>AK$2143</v>
      </c>
      <c r="AL2152" s="212" t="str">
        <f t="shared" si="3523"/>
        <v>AL$2143</v>
      </c>
      <c r="AM2152" s="212" t="str">
        <f t="shared" si="3523"/>
        <v>AM$2143</v>
      </c>
      <c r="AN2152" s="212" t="str">
        <f t="shared" si="3523"/>
        <v>AN$2143</v>
      </c>
      <c r="AO2152" s="212" t="str">
        <f t="shared" si="3523"/>
        <v>AO$2143</v>
      </c>
      <c r="AP2152" s="212" t="str">
        <f t="shared" si="3523"/>
        <v>AP$2143</v>
      </c>
      <c r="AQ2152" s="212" t="str">
        <f t="shared" si="3523"/>
        <v>AQ$2143</v>
      </c>
      <c r="AR2152" s="212" t="str">
        <f t="shared" si="3523"/>
        <v>AR$2143</v>
      </c>
      <c r="AS2152" s="212" t="str">
        <f t="shared" si="3523"/>
        <v>AS$2143</v>
      </c>
      <c r="AT2152" s="212" t="str">
        <f t="shared" si="3523"/>
        <v>AT$2143</v>
      </c>
      <c r="AU2152" s="212" t="str">
        <f t="shared" si="3523"/>
        <v>AU$2143</v>
      </c>
      <c r="AV2152" s="212" t="str">
        <f t="shared" si="3523"/>
        <v>AV$2143</v>
      </c>
      <c r="AW2152" s="212" t="str">
        <f t="shared" si="3523"/>
        <v>AW$2143</v>
      </c>
      <c r="AX2152" s="212" t="str">
        <f t="shared" si="3523"/>
        <v>AX$2143</v>
      </c>
      <c r="AY2152" s="212" t="str">
        <f t="shared" ref="AY2152:CD2154" si="3524">ADDRESS(ROW(AY2143),COLUMN(AY2143),2)</f>
        <v>AY$2143</v>
      </c>
      <c r="AZ2152" s="212" t="str">
        <f t="shared" si="3524"/>
        <v>AZ$2143</v>
      </c>
      <c r="BA2152" s="212" t="str">
        <f t="shared" si="3524"/>
        <v>BA$2143</v>
      </c>
      <c r="BB2152" s="212" t="str">
        <f t="shared" si="3524"/>
        <v>BB$2143</v>
      </c>
      <c r="BC2152" s="212" t="str">
        <f t="shared" si="3524"/>
        <v>BC$2143</v>
      </c>
      <c r="BD2152" s="212" t="str">
        <f t="shared" si="3524"/>
        <v>BD$2143</v>
      </c>
      <c r="BE2152" s="212" t="str">
        <f t="shared" si="3524"/>
        <v>BE$2143</v>
      </c>
      <c r="BF2152" s="212" t="str">
        <f t="shared" si="3524"/>
        <v>BF$2143</v>
      </c>
      <c r="BG2152" s="212" t="str">
        <f t="shared" si="3524"/>
        <v>BG$2143</v>
      </c>
      <c r="BH2152" s="212" t="str">
        <f t="shared" si="3524"/>
        <v>BH$2143</v>
      </c>
      <c r="BI2152" s="212" t="str">
        <f t="shared" si="3524"/>
        <v>BI$2143</v>
      </c>
      <c r="BJ2152" s="212" t="str">
        <f t="shared" si="3524"/>
        <v>BJ$2143</v>
      </c>
      <c r="BK2152" s="212" t="str">
        <f t="shared" si="3524"/>
        <v>BK$2143</v>
      </c>
      <c r="BL2152" s="212" t="str">
        <f t="shared" si="3524"/>
        <v>BL$2143</v>
      </c>
      <c r="BM2152" s="212" t="str">
        <f t="shared" si="3524"/>
        <v>BM$2143</v>
      </c>
      <c r="BN2152" s="212" t="str">
        <f t="shared" si="3524"/>
        <v>BN$2143</v>
      </c>
      <c r="BO2152" s="212" t="str">
        <f t="shared" si="3524"/>
        <v>BO$2143</v>
      </c>
      <c r="BP2152" s="212" t="str">
        <f t="shared" si="3524"/>
        <v>BP$2143</v>
      </c>
      <c r="BQ2152" s="212" t="str">
        <f t="shared" si="3524"/>
        <v>BQ$2143</v>
      </c>
      <c r="BR2152" s="212" t="str">
        <f t="shared" si="3524"/>
        <v>BR$2143</v>
      </c>
      <c r="BS2152" s="212" t="str">
        <f t="shared" si="3524"/>
        <v>BS$2143</v>
      </c>
      <c r="BT2152" s="212" t="str">
        <f t="shared" si="3524"/>
        <v>BT$2143</v>
      </c>
      <c r="BU2152" s="212" t="str">
        <f t="shared" si="3524"/>
        <v>BU$2143</v>
      </c>
      <c r="BV2152" s="212" t="str">
        <f t="shared" si="3524"/>
        <v>BV$2143</v>
      </c>
      <c r="BW2152" s="212" t="str">
        <f t="shared" si="3524"/>
        <v>BW$2143</v>
      </c>
      <c r="BX2152" s="212" t="str">
        <f t="shared" si="3524"/>
        <v>BX$2143</v>
      </c>
      <c r="BY2152" s="212" t="str">
        <f t="shared" si="3524"/>
        <v>BY$2143</v>
      </c>
      <c r="BZ2152" s="212" t="str">
        <f t="shared" si="3524"/>
        <v>BZ$2143</v>
      </c>
      <c r="CA2152" s="212" t="str">
        <f t="shared" si="3524"/>
        <v>CA$2143</v>
      </c>
      <c r="CB2152" s="212" t="str">
        <f t="shared" si="3524"/>
        <v>CB$2143</v>
      </c>
      <c r="CC2152" s="212" t="str">
        <f t="shared" si="3524"/>
        <v>CC$2143</v>
      </c>
      <c r="CD2152" s="212" t="str">
        <f t="shared" si="3524"/>
        <v>CD$2143</v>
      </c>
      <c r="CE2152" s="212" t="str">
        <f t="shared" ref="CE2152:CL2154" si="3525">ADDRESS(ROW(CE2143),COLUMN(CE2143),2)</f>
        <v>CE$2143</v>
      </c>
      <c r="CF2152" s="212" t="str">
        <f t="shared" si="3525"/>
        <v>CF$2143</v>
      </c>
      <c r="CG2152" s="212" t="str">
        <f t="shared" si="3525"/>
        <v>CG$2143</v>
      </c>
      <c r="CH2152" s="212" t="str">
        <f t="shared" si="3525"/>
        <v>CH$2143</v>
      </c>
      <c r="CI2152" s="212" t="str">
        <f t="shared" si="3525"/>
        <v>CI$2143</v>
      </c>
      <c r="CJ2152" s="212" t="str">
        <f t="shared" si="3525"/>
        <v>CJ$2143</v>
      </c>
      <c r="CK2152" s="212" t="str">
        <f t="shared" si="3525"/>
        <v>CK$2143</v>
      </c>
      <c r="CL2152" s="212" t="str">
        <f t="shared" si="3525"/>
        <v>CL$2143</v>
      </c>
      <c r="CN2152" s="60"/>
      <c r="CO2152" s="212" t="str">
        <f t="shared" ref="CO2152:DL2154" si="3526">ADDRESS(ROW(CO2143),COLUMN(CO2143),2)</f>
        <v>CO$2143</v>
      </c>
      <c r="CP2152" s="212" t="str">
        <f t="shared" si="3526"/>
        <v>CP$2143</v>
      </c>
      <c r="CQ2152" s="212" t="str">
        <f t="shared" si="3526"/>
        <v>CQ$2143</v>
      </c>
      <c r="CR2152" s="212" t="str">
        <f t="shared" si="3526"/>
        <v>CR$2143</v>
      </c>
      <c r="CS2152" s="212" t="str">
        <f t="shared" si="3526"/>
        <v>CS$2143</v>
      </c>
      <c r="CT2152" s="212" t="str">
        <f t="shared" si="3526"/>
        <v>CT$2143</v>
      </c>
      <c r="CU2152" s="212" t="str">
        <f t="shared" si="3526"/>
        <v>CU$2143</v>
      </c>
      <c r="CV2152" s="212" t="str">
        <f t="shared" si="3526"/>
        <v>CV$2143</v>
      </c>
      <c r="CW2152" s="212" t="str">
        <f t="shared" si="3526"/>
        <v>CW$2143</v>
      </c>
      <c r="CX2152" s="212" t="str">
        <f t="shared" si="3526"/>
        <v>CX$2143</v>
      </c>
      <c r="CY2152" s="212" t="str">
        <f t="shared" si="3526"/>
        <v>CY$2143</v>
      </c>
      <c r="CZ2152" s="212" t="str">
        <f t="shared" si="3526"/>
        <v>CZ$2143</v>
      </c>
      <c r="DA2152" s="212" t="str">
        <f t="shared" si="3526"/>
        <v>DA$2143</v>
      </c>
      <c r="DB2152" s="212" t="str">
        <f t="shared" si="3526"/>
        <v>DB$2143</v>
      </c>
      <c r="DC2152" s="212" t="str">
        <f t="shared" si="3526"/>
        <v>DC$2143</v>
      </c>
      <c r="DD2152" s="212" t="str">
        <f t="shared" si="3526"/>
        <v>DD$2143</v>
      </c>
      <c r="DE2152" s="212" t="str">
        <f t="shared" si="3526"/>
        <v>DE$2143</v>
      </c>
      <c r="DF2152" s="212" t="str">
        <f t="shared" si="3526"/>
        <v>DF$2143</v>
      </c>
      <c r="DG2152" s="212" t="str">
        <f t="shared" si="3526"/>
        <v>DG$2143</v>
      </c>
      <c r="DH2152" s="212" t="str">
        <f t="shared" si="3526"/>
        <v>DH$2143</v>
      </c>
      <c r="DI2152" s="212" t="str">
        <f t="shared" si="3526"/>
        <v>DI$2143</v>
      </c>
      <c r="DJ2152" s="212" t="str">
        <f t="shared" si="3526"/>
        <v>DJ$2143</v>
      </c>
      <c r="DK2152" s="212" t="str">
        <f t="shared" si="3526"/>
        <v>DK$2143</v>
      </c>
      <c r="DL2152" s="212" t="str">
        <f t="shared" si="3526"/>
        <v>DL$2143</v>
      </c>
    </row>
    <row r="2153" spans="1:116" x14ac:dyDescent="0.4">
      <c r="CO2153" s="8"/>
      <c r="CP2153" s="8"/>
      <c r="CQ2153" s="8"/>
      <c r="CR2153" s="8"/>
      <c r="CS2153" s="8"/>
      <c r="CT2153" s="8"/>
      <c r="CU2153" s="8"/>
      <c r="CV2153" s="8"/>
      <c r="CW2153" s="8"/>
      <c r="CX2153" s="8"/>
      <c r="CY2153" s="8"/>
      <c r="CZ2153" s="8"/>
      <c r="DA2153" s="8"/>
      <c r="DB2153" s="8"/>
      <c r="DC2153" s="8"/>
      <c r="DD2153" s="8"/>
      <c r="DE2153" s="8"/>
      <c r="DF2153" s="8"/>
      <c r="DG2153" s="8"/>
      <c r="DH2153" s="8"/>
      <c r="DI2153" s="8"/>
      <c r="DJ2153" s="8"/>
      <c r="DK2153" s="8"/>
      <c r="DL2153" s="8"/>
    </row>
    <row r="2154" spans="1:116" x14ac:dyDescent="0.4">
      <c r="A2154" s="174"/>
      <c r="E2154" s="8"/>
      <c r="G2154" s="175" t="s">
        <v>503</v>
      </c>
      <c r="H2154" s="174"/>
      <c r="I2154" s="176"/>
      <c r="J2154" s="176"/>
      <c r="K2154" s="197"/>
      <c r="L2154" s="197"/>
      <c r="M2154" s="197"/>
      <c r="N2154" s="197"/>
      <c r="O2154" s="197"/>
      <c r="P2154" s="197"/>
      <c r="R2154" s="198"/>
      <c r="S2154" s="174"/>
      <c r="T2154" s="174"/>
      <c r="U2154" s="174"/>
      <c r="V2154" s="174"/>
      <c r="W2154" s="174"/>
      <c r="X2154" s="174"/>
      <c r="Y2154" s="174"/>
      <c r="Z2154" s="174"/>
      <c r="AA2154" s="174"/>
      <c r="AB2154" s="174"/>
      <c r="AC2154" s="174"/>
      <c r="AD2154" s="174"/>
      <c r="AE2154" s="174"/>
      <c r="AF2154" s="174"/>
      <c r="AG2154" s="174"/>
      <c r="AH2154" s="174"/>
      <c r="AI2154" s="174"/>
      <c r="AJ2154" s="174"/>
      <c r="AK2154" s="174"/>
      <c r="AL2154" s="174"/>
      <c r="AM2154" s="174"/>
      <c r="AN2154" s="174"/>
      <c r="AO2154" s="174"/>
      <c r="AP2154" s="174"/>
      <c r="AQ2154" s="174"/>
      <c r="AR2154" s="174"/>
      <c r="AS2154" s="174"/>
      <c r="AT2154" s="174"/>
      <c r="AU2154" s="174"/>
      <c r="AV2154" s="174"/>
      <c r="AW2154" s="174"/>
      <c r="AX2154" s="174"/>
      <c r="AY2154" s="174"/>
      <c r="AZ2154" s="174"/>
      <c r="BA2154" s="174"/>
      <c r="BB2154" s="174"/>
      <c r="BC2154" s="174"/>
      <c r="BD2154" s="174"/>
      <c r="BE2154" s="174"/>
      <c r="BF2154" s="174"/>
      <c r="BG2154" s="174"/>
      <c r="BH2154" s="174"/>
      <c r="BI2154" s="174"/>
      <c r="BJ2154" s="174"/>
      <c r="BK2154" s="174"/>
      <c r="BL2154" s="174"/>
      <c r="BM2154" s="174"/>
      <c r="BN2154" s="174"/>
      <c r="BO2154" s="174"/>
      <c r="BP2154" s="174"/>
      <c r="BQ2154" s="174"/>
      <c r="BR2154" s="174"/>
      <c r="BS2154" s="174"/>
      <c r="BT2154" s="174"/>
      <c r="BU2154" s="174"/>
      <c r="BV2154" s="174"/>
      <c r="BW2154" s="174"/>
      <c r="BX2154" s="174"/>
      <c r="BY2154" s="174"/>
      <c r="BZ2154" s="174"/>
      <c r="CA2154" s="174"/>
      <c r="CB2154" s="174"/>
      <c r="CC2154" s="174"/>
      <c r="CD2154" s="174"/>
      <c r="CE2154" s="174"/>
      <c r="CF2154" s="174"/>
      <c r="CG2154" s="174"/>
      <c r="CH2154" s="174"/>
      <c r="CI2154" s="174"/>
      <c r="CJ2154" s="174"/>
      <c r="CK2154" s="174"/>
      <c r="CL2154" s="174"/>
      <c r="CN2154" s="176"/>
      <c r="CO2154" s="174"/>
      <c r="CP2154" s="174"/>
      <c r="CQ2154" s="174"/>
      <c r="CR2154" s="174"/>
      <c r="CS2154" s="174"/>
      <c r="CT2154" s="174"/>
      <c r="CU2154" s="174"/>
      <c r="CV2154" s="174"/>
      <c r="CW2154" s="174"/>
      <c r="CX2154" s="174"/>
      <c r="CY2154" s="174"/>
      <c r="CZ2154" s="174"/>
      <c r="DA2154" s="174"/>
      <c r="DB2154" s="174"/>
      <c r="DC2154" s="174"/>
      <c r="DD2154" s="174"/>
      <c r="DE2154" s="174"/>
      <c r="DF2154" s="174"/>
      <c r="DG2154" s="174"/>
      <c r="DH2154" s="174"/>
      <c r="DI2154" s="174"/>
      <c r="DJ2154" s="174"/>
      <c r="DK2154" s="174"/>
      <c r="DL2154" s="174"/>
    </row>
    <row r="2155" spans="1:116" x14ac:dyDescent="0.4">
      <c r="A2155" s="174"/>
      <c r="E2155" s="8"/>
      <c r="G2155" s="175" t="s">
        <v>504</v>
      </c>
      <c r="H2155" s="174"/>
      <c r="I2155" s="176"/>
      <c r="J2155" s="176"/>
      <c r="K2155" s="197"/>
      <c r="L2155" s="197"/>
      <c r="M2155" s="197"/>
      <c r="N2155" s="197"/>
      <c r="O2155" s="197"/>
      <c r="P2155" s="197"/>
      <c r="R2155" s="198"/>
      <c r="S2155" s="174"/>
      <c r="T2155" s="174"/>
      <c r="U2155" s="174"/>
      <c r="V2155" s="174"/>
      <c r="W2155" s="174"/>
      <c r="X2155" s="174"/>
      <c r="Y2155" s="174"/>
      <c r="Z2155" s="174"/>
      <c r="AA2155" s="174"/>
      <c r="AB2155" s="174"/>
      <c r="AC2155" s="174"/>
      <c r="AD2155" s="174"/>
      <c r="AE2155" s="174"/>
      <c r="AF2155" s="174"/>
      <c r="AG2155" s="174"/>
      <c r="AH2155" s="174"/>
      <c r="AI2155" s="174"/>
      <c r="AJ2155" s="174"/>
      <c r="AK2155" s="174"/>
      <c r="AL2155" s="174"/>
      <c r="AM2155" s="174"/>
      <c r="AN2155" s="174"/>
      <c r="AO2155" s="174"/>
      <c r="AP2155" s="174"/>
      <c r="AQ2155" s="174"/>
      <c r="AR2155" s="174"/>
      <c r="AS2155" s="174"/>
      <c r="AT2155" s="174"/>
      <c r="AU2155" s="174"/>
      <c r="AV2155" s="174"/>
      <c r="AW2155" s="174"/>
      <c r="AX2155" s="174"/>
      <c r="AY2155" s="174"/>
      <c r="AZ2155" s="174"/>
      <c r="BA2155" s="174"/>
      <c r="BB2155" s="174"/>
      <c r="BC2155" s="174"/>
      <c r="BD2155" s="174"/>
      <c r="BE2155" s="174"/>
      <c r="BF2155" s="174"/>
      <c r="BG2155" s="174"/>
      <c r="BH2155" s="174"/>
      <c r="BI2155" s="174"/>
      <c r="BJ2155" s="174"/>
      <c r="BK2155" s="174"/>
      <c r="BL2155" s="174"/>
      <c r="BM2155" s="174"/>
      <c r="BN2155" s="174"/>
      <c r="BO2155" s="174"/>
      <c r="BP2155" s="174"/>
      <c r="BQ2155" s="174"/>
      <c r="BR2155" s="174"/>
      <c r="BS2155" s="174"/>
      <c r="BT2155" s="174"/>
      <c r="BU2155" s="174"/>
      <c r="BV2155" s="174"/>
      <c r="BW2155" s="174"/>
      <c r="BX2155" s="174"/>
      <c r="BY2155" s="174"/>
      <c r="BZ2155" s="174"/>
      <c r="CA2155" s="174"/>
      <c r="CB2155" s="174"/>
      <c r="CC2155" s="174"/>
      <c r="CD2155" s="174"/>
      <c r="CE2155" s="174"/>
      <c r="CF2155" s="174"/>
      <c r="CG2155" s="174"/>
      <c r="CH2155" s="174"/>
      <c r="CI2155" s="174"/>
      <c r="CJ2155" s="174"/>
      <c r="CK2155" s="174"/>
      <c r="CL2155" s="174"/>
      <c r="CN2155" s="176"/>
      <c r="CO2155" s="174"/>
      <c r="CP2155" s="174"/>
      <c r="CQ2155" s="174"/>
      <c r="CR2155" s="174"/>
      <c r="CS2155" s="174"/>
      <c r="CT2155" s="174"/>
      <c r="CU2155" s="174"/>
      <c r="CV2155" s="174"/>
      <c r="CW2155" s="174"/>
      <c r="CX2155" s="174"/>
      <c r="CY2155" s="174"/>
      <c r="CZ2155" s="174"/>
      <c r="DA2155" s="174"/>
      <c r="DB2155" s="174"/>
      <c r="DC2155" s="174"/>
      <c r="DD2155" s="174"/>
      <c r="DE2155" s="174"/>
      <c r="DF2155" s="174"/>
      <c r="DG2155" s="174"/>
      <c r="DH2155" s="174"/>
      <c r="DI2155" s="174"/>
      <c r="DJ2155" s="174"/>
      <c r="DK2155" s="174"/>
      <c r="DL2155" s="174"/>
    </row>
    <row r="2156" spans="1:116" x14ac:dyDescent="0.4">
      <c r="A2156" s="174"/>
      <c r="E2156" s="8"/>
      <c r="G2156" s="175" t="s">
        <v>461</v>
      </c>
      <c r="H2156" s="174"/>
      <c r="I2156" s="176"/>
      <c r="J2156" s="176"/>
      <c r="K2156" s="197"/>
      <c r="L2156" s="197"/>
      <c r="M2156" s="197"/>
      <c r="N2156" s="197"/>
      <c r="O2156" s="197"/>
      <c r="P2156" s="197"/>
      <c r="R2156" s="198"/>
      <c r="S2156" s="199" t="str">
        <f t="shared" ref="S2156:CD2156" si="3527">S$20</f>
        <v>S$16</v>
      </c>
      <c r="T2156" s="199" t="str">
        <f t="shared" si="3527"/>
        <v>T$16</v>
      </c>
      <c r="U2156" s="199" t="str">
        <f t="shared" si="3527"/>
        <v>U$16</v>
      </c>
      <c r="V2156" s="199" t="str">
        <f t="shared" si="3527"/>
        <v>V$16</v>
      </c>
      <c r="W2156" s="199" t="str">
        <f t="shared" si="3527"/>
        <v>W$16</v>
      </c>
      <c r="X2156" s="199" t="str">
        <f t="shared" si="3527"/>
        <v>X$16</v>
      </c>
      <c r="Y2156" s="199" t="str">
        <f t="shared" si="3527"/>
        <v>Y$16</v>
      </c>
      <c r="Z2156" s="199" t="str">
        <f t="shared" si="3527"/>
        <v>Z$16</v>
      </c>
      <c r="AA2156" s="199" t="str">
        <f t="shared" si="3527"/>
        <v>AA$16</v>
      </c>
      <c r="AB2156" s="199" t="str">
        <f t="shared" si="3527"/>
        <v>AB$16</v>
      </c>
      <c r="AC2156" s="199" t="str">
        <f t="shared" si="3527"/>
        <v>AC$16</v>
      </c>
      <c r="AD2156" s="199" t="str">
        <f t="shared" si="3527"/>
        <v>AD$16</v>
      </c>
      <c r="AE2156" s="199" t="str">
        <f t="shared" si="3527"/>
        <v>AE$16</v>
      </c>
      <c r="AF2156" s="199" t="str">
        <f t="shared" si="3527"/>
        <v>AF$16</v>
      </c>
      <c r="AG2156" s="199" t="str">
        <f t="shared" si="3527"/>
        <v>AG$16</v>
      </c>
      <c r="AH2156" s="199" t="str">
        <f t="shared" si="3527"/>
        <v>AH$16</v>
      </c>
      <c r="AI2156" s="199" t="str">
        <f t="shared" si="3527"/>
        <v>AI$16</v>
      </c>
      <c r="AJ2156" s="199" t="str">
        <f t="shared" si="3527"/>
        <v>AJ$16</v>
      </c>
      <c r="AK2156" s="199" t="str">
        <f t="shared" si="3527"/>
        <v>AK$16</v>
      </c>
      <c r="AL2156" s="199" t="str">
        <f t="shared" si="3527"/>
        <v>AL$16</v>
      </c>
      <c r="AM2156" s="199" t="str">
        <f t="shared" si="3527"/>
        <v>AM$16</v>
      </c>
      <c r="AN2156" s="199" t="str">
        <f t="shared" si="3527"/>
        <v>AN$16</v>
      </c>
      <c r="AO2156" s="199" t="str">
        <f t="shared" si="3527"/>
        <v>AO$16</v>
      </c>
      <c r="AP2156" s="199" t="str">
        <f t="shared" si="3527"/>
        <v>AP$16</v>
      </c>
      <c r="AQ2156" s="199" t="str">
        <f t="shared" si="3527"/>
        <v>AQ$16</v>
      </c>
      <c r="AR2156" s="199" t="str">
        <f t="shared" si="3527"/>
        <v>AR$16</v>
      </c>
      <c r="AS2156" s="199" t="str">
        <f t="shared" si="3527"/>
        <v>AS$16</v>
      </c>
      <c r="AT2156" s="199" t="str">
        <f t="shared" si="3527"/>
        <v>AT$16</v>
      </c>
      <c r="AU2156" s="199" t="str">
        <f t="shared" si="3527"/>
        <v>AU$16</v>
      </c>
      <c r="AV2156" s="199" t="str">
        <f t="shared" si="3527"/>
        <v>AV$16</v>
      </c>
      <c r="AW2156" s="199" t="str">
        <f t="shared" si="3527"/>
        <v>AW$16</v>
      </c>
      <c r="AX2156" s="199" t="str">
        <f t="shared" si="3527"/>
        <v>AX$16</v>
      </c>
      <c r="AY2156" s="199" t="str">
        <f t="shared" si="3527"/>
        <v>AY$16</v>
      </c>
      <c r="AZ2156" s="199" t="str">
        <f t="shared" si="3527"/>
        <v>AZ$16</v>
      </c>
      <c r="BA2156" s="199" t="str">
        <f t="shared" si="3527"/>
        <v>BA$16</v>
      </c>
      <c r="BB2156" s="199" t="str">
        <f t="shared" si="3527"/>
        <v>BB$16</v>
      </c>
      <c r="BC2156" s="199" t="str">
        <f t="shared" si="3527"/>
        <v>BC$16</v>
      </c>
      <c r="BD2156" s="199" t="str">
        <f t="shared" si="3527"/>
        <v>BD$16</v>
      </c>
      <c r="BE2156" s="199" t="str">
        <f t="shared" si="3527"/>
        <v>BE$16</v>
      </c>
      <c r="BF2156" s="199" t="str">
        <f t="shared" si="3527"/>
        <v>BF$16</v>
      </c>
      <c r="BG2156" s="199" t="str">
        <f t="shared" si="3527"/>
        <v>BG$16</v>
      </c>
      <c r="BH2156" s="199" t="str">
        <f t="shared" si="3527"/>
        <v>BH$16</v>
      </c>
      <c r="BI2156" s="199" t="str">
        <f t="shared" si="3527"/>
        <v>BI$16</v>
      </c>
      <c r="BJ2156" s="199" t="str">
        <f t="shared" si="3527"/>
        <v>BJ$16</v>
      </c>
      <c r="BK2156" s="199" t="str">
        <f t="shared" si="3527"/>
        <v>BK$16</v>
      </c>
      <c r="BL2156" s="199" t="str">
        <f t="shared" si="3527"/>
        <v>BL$16</v>
      </c>
      <c r="BM2156" s="199" t="str">
        <f t="shared" si="3527"/>
        <v>BM$16</v>
      </c>
      <c r="BN2156" s="199" t="str">
        <f t="shared" si="3527"/>
        <v>BN$16</v>
      </c>
      <c r="BO2156" s="199" t="str">
        <f t="shared" si="3527"/>
        <v>BO$16</v>
      </c>
      <c r="BP2156" s="199" t="str">
        <f t="shared" si="3527"/>
        <v>BP$16</v>
      </c>
      <c r="BQ2156" s="199" t="str">
        <f t="shared" si="3527"/>
        <v>BQ$16</v>
      </c>
      <c r="BR2156" s="199" t="str">
        <f t="shared" si="3527"/>
        <v>BR$16</v>
      </c>
      <c r="BS2156" s="199" t="str">
        <f t="shared" si="3527"/>
        <v>BS$16</v>
      </c>
      <c r="BT2156" s="199" t="str">
        <f t="shared" si="3527"/>
        <v>BT$16</v>
      </c>
      <c r="BU2156" s="199" t="str">
        <f t="shared" si="3527"/>
        <v>BU$16</v>
      </c>
      <c r="BV2156" s="199" t="str">
        <f t="shared" si="3527"/>
        <v>BV$16</v>
      </c>
      <c r="BW2156" s="199" t="str">
        <f t="shared" si="3527"/>
        <v>BW$16</v>
      </c>
      <c r="BX2156" s="199" t="str">
        <f t="shared" si="3527"/>
        <v>BX$16</v>
      </c>
      <c r="BY2156" s="199" t="str">
        <f t="shared" si="3527"/>
        <v>BY$16</v>
      </c>
      <c r="BZ2156" s="199" t="str">
        <f t="shared" si="3527"/>
        <v>BZ$16</v>
      </c>
      <c r="CA2156" s="199" t="str">
        <f t="shared" si="3527"/>
        <v>CA$16</v>
      </c>
      <c r="CB2156" s="199" t="str">
        <f t="shared" si="3527"/>
        <v>CB$16</v>
      </c>
      <c r="CC2156" s="199" t="str">
        <f t="shared" si="3527"/>
        <v>CC$16</v>
      </c>
      <c r="CD2156" s="199" t="str">
        <f t="shared" si="3527"/>
        <v>CD$16</v>
      </c>
      <c r="CE2156" s="199" t="str">
        <f t="shared" ref="CE2156:CL2156" si="3528">CE$20</f>
        <v>CE$16</v>
      </c>
      <c r="CF2156" s="199" t="str">
        <f t="shared" si="3528"/>
        <v>CF$16</v>
      </c>
      <c r="CG2156" s="199" t="str">
        <f t="shared" si="3528"/>
        <v>CG$16</v>
      </c>
      <c r="CH2156" s="199" t="str">
        <f t="shared" si="3528"/>
        <v>CH$16</v>
      </c>
      <c r="CI2156" s="199" t="str">
        <f t="shared" si="3528"/>
        <v>CI$16</v>
      </c>
      <c r="CJ2156" s="199" t="str">
        <f t="shared" si="3528"/>
        <v>CJ$16</v>
      </c>
      <c r="CK2156" s="199" t="str">
        <f t="shared" si="3528"/>
        <v>CK$16</v>
      </c>
      <c r="CL2156" s="199" t="str">
        <f t="shared" si="3528"/>
        <v>CL$16</v>
      </c>
      <c r="CN2156" s="176"/>
      <c r="CO2156" s="199" t="str">
        <f t="shared" ref="CO2156:DL2156" si="3529">CO$20</f>
        <v>CO$16</v>
      </c>
      <c r="CP2156" s="199" t="str">
        <f t="shared" si="3529"/>
        <v>CP$16</v>
      </c>
      <c r="CQ2156" s="199" t="str">
        <f t="shared" si="3529"/>
        <v>CQ$16</v>
      </c>
      <c r="CR2156" s="199" t="str">
        <f t="shared" si="3529"/>
        <v>CR$16</v>
      </c>
      <c r="CS2156" s="199" t="str">
        <f t="shared" si="3529"/>
        <v>CS$16</v>
      </c>
      <c r="CT2156" s="199" t="str">
        <f t="shared" si="3529"/>
        <v>CT$16</v>
      </c>
      <c r="CU2156" s="199" t="str">
        <f t="shared" si="3529"/>
        <v>CU$16</v>
      </c>
      <c r="CV2156" s="199" t="str">
        <f t="shared" si="3529"/>
        <v>CV$16</v>
      </c>
      <c r="CW2156" s="199" t="str">
        <f t="shared" si="3529"/>
        <v>CW$16</v>
      </c>
      <c r="CX2156" s="199" t="str">
        <f t="shared" si="3529"/>
        <v>CX$16</v>
      </c>
      <c r="CY2156" s="199" t="str">
        <f t="shared" si="3529"/>
        <v>CY$16</v>
      </c>
      <c r="CZ2156" s="199" t="str">
        <f t="shared" si="3529"/>
        <v>CZ$16</v>
      </c>
      <c r="DA2156" s="199" t="str">
        <f t="shared" si="3529"/>
        <v>DA$16</v>
      </c>
      <c r="DB2156" s="199" t="str">
        <f t="shared" si="3529"/>
        <v>DB$16</v>
      </c>
      <c r="DC2156" s="199" t="str">
        <f t="shared" si="3529"/>
        <v>DC$16</v>
      </c>
      <c r="DD2156" s="199" t="str">
        <f t="shared" si="3529"/>
        <v>DD$16</v>
      </c>
      <c r="DE2156" s="199" t="str">
        <f t="shared" si="3529"/>
        <v>DE$16</v>
      </c>
      <c r="DF2156" s="199" t="str">
        <f t="shared" si="3529"/>
        <v>DF$16</v>
      </c>
      <c r="DG2156" s="199" t="str">
        <f t="shared" si="3529"/>
        <v>DG$16</v>
      </c>
      <c r="DH2156" s="199" t="str">
        <f t="shared" si="3529"/>
        <v>DH$16</v>
      </c>
      <c r="DI2156" s="199" t="str">
        <f t="shared" si="3529"/>
        <v>DI$16</v>
      </c>
      <c r="DJ2156" s="199" t="str">
        <f t="shared" si="3529"/>
        <v>DJ$16</v>
      </c>
      <c r="DK2156" s="199" t="str">
        <f t="shared" si="3529"/>
        <v>DK$16</v>
      </c>
      <c r="DL2156" s="199" t="str">
        <f t="shared" si="3529"/>
        <v>DL$16</v>
      </c>
    </row>
    <row r="2157" spans="1:116" x14ac:dyDescent="0.4">
      <c r="A2157" s="174"/>
      <c r="E2157" s="8"/>
      <c r="G2157" s="175" t="s">
        <v>462</v>
      </c>
      <c r="H2157" s="200"/>
      <c r="I2157" s="201"/>
      <c r="J2157" s="201"/>
      <c r="K2157" s="202"/>
      <c r="L2157" s="202"/>
      <c r="M2157" s="202"/>
      <c r="N2157" s="202"/>
      <c r="O2157" s="202"/>
      <c r="P2157" s="202"/>
      <c r="R2157" s="202"/>
      <c r="S2157" s="199" t="str">
        <f t="shared" ref="S2157:CD2157" si="3530">S$21</f>
        <v>S$17</v>
      </c>
      <c r="T2157" s="199" t="str">
        <f t="shared" si="3530"/>
        <v>T$17</v>
      </c>
      <c r="U2157" s="199" t="str">
        <f t="shared" si="3530"/>
        <v>U$17</v>
      </c>
      <c r="V2157" s="199" t="str">
        <f t="shared" si="3530"/>
        <v>V$17</v>
      </c>
      <c r="W2157" s="199" t="str">
        <f t="shared" si="3530"/>
        <v>W$17</v>
      </c>
      <c r="X2157" s="199" t="str">
        <f t="shared" si="3530"/>
        <v>X$17</v>
      </c>
      <c r="Y2157" s="199" t="str">
        <f t="shared" si="3530"/>
        <v>Y$17</v>
      </c>
      <c r="Z2157" s="199" t="str">
        <f t="shared" si="3530"/>
        <v>Z$17</v>
      </c>
      <c r="AA2157" s="199" t="str">
        <f t="shared" si="3530"/>
        <v>AA$17</v>
      </c>
      <c r="AB2157" s="199" t="str">
        <f t="shared" si="3530"/>
        <v>AB$17</v>
      </c>
      <c r="AC2157" s="199" t="str">
        <f t="shared" si="3530"/>
        <v>AC$17</v>
      </c>
      <c r="AD2157" s="199" t="str">
        <f t="shared" si="3530"/>
        <v>AD$17</v>
      </c>
      <c r="AE2157" s="199" t="str">
        <f t="shared" si="3530"/>
        <v>AE$17</v>
      </c>
      <c r="AF2157" s="199" t="str">
        <f t="shared" si="3530"/>
        <v>AF$17</v>
      </c>
      <c r="AG2157" s="199" t="str">
        <f t="shared" si="3530"/>
        <v>AG$17</v>
      </c>
      <c r="AH2157" s="199" t="str">
        <f t="shared" si="3530"/>
        <v>AH$17</v>
      </c>
      <c r="AI2157" s="199" t="str">
        <f t="shared" si="3530"/>
        <v>AI$17</v>
      </c>
      <c r="AJ2157" s="199" t="str">
        <f t="shared" si="3530"/>
        <v>AJ$17</v>
      </c>
      <c r="AK2157" s="199" t="str">
        <f t="shared" si="3530"/>
        <v>AK$17</v>
      </c>
      <c r="AL2157" s="199" t="str">
        <f t="shared" si="3530"/>
        <v>AL$17</v>
      </c>
      <c r="AM2157" s="199" t="str">
        <f t="shared" si="3530"/>
        <v>AM$17</v>
      </c>
      <c r="AN2157" s="199" t="str">
        <f t="shared" si="3530"/>
        <v>AN$17</v>
      </c>
      <c r="AO2157" s="199" t="str">
        <f t="shared" si="3530"/>
        <v>AO$17</v>
      </c>
      <c r="AP2157" s="199" t="str">
        <f t="shared" si="3530"/>
        <v>AP$17</v>
      </c>
      <c r="AQ2157" s="199" t="str">
        <f t="shared" si="3530"/>
        <v>AQ$17</v>
      </c>
      <c r="AR2157" s="199" t="str">
        <f t="shared" si="3530"/>
        <v>AR$17</v>
      </c>
      <c r="AS2157" s="199" t="str">
        <f t="shared" si="3530"/>
        <v>AS$17</v>
      </c>
      <c r="AT2157" s="199" t="str">
        <f t="shared" si="3530"/>
        <v>AT$17</v>
      </c>
      <c r="AU2157" s="199" t="str">
        <f t="shared" si="3530"/>
        <v>AU$17</v>
      </c>
      <c r="AV2157" s="199" t="str">
        <f t="shared" si="3530"/>
        <v>AV$17</v>
      </c>
      <c r="AW2157" s="199" t="str">
        <f t="shared" si="3530"/>
        <v>AW$17</v>
      </c>
      <c r="AX2157" s="199" t="str">
        <f t="shared" si="3530"/>
        <v>AX$17</v>
      </c>
      <c r="AY2157" s="199" t="str">
        <f t="shared" si="3530"/>
        <v>AY$17</v>
      </c>
      <c r="AZ2157" s="199" t="str">
        <f t="shared" si="3530"/>
        <v>AZ$17</v>
      </c>
      <c r="BA2157" s="199" t="str">
        <f t="shared" si="3530"/>
        <v>BA$17</v>
      </c>
      <c r="BB2157" s="199" t="str">
        <f t="shared" si="3530"/>
        <v>BB$17</v>
      </c>
      <c r="BC2157" s="199" t="str">
        <f t="shared" si="3530"/>
        <v>BC$17</v>
      </c>
      <c r="BD2157" s="199" t="str">
        <f t="shared" si="3530"/>
        <v>BD$17</v>
      </c>
      <c r="BE2157" s="199" t="str">
        <f t="shared" si="3530"/>
        <v>BE$17</v>
      </c>
      <c r="BF2157" s="199" t="str">
        <f t="shared" si="3530"/>
        <v>BF$17</v>
      </c>
      <c r="BG2157" s="199" t="str">
        <f t="shared" si="3530"/>
        <v>BG$17</v>
      </c>
      <c r="BH2157" s="199" t="str">
        <f t="shared" si="3530"/>
        <v>BH$17</v>
      </c>
      <c r="BI2157" s="199" t="str">
        <f t="shared" si="3530"/>
        <v>BI$17</v>
      </c>
      <c r="BJ2157" s="199" t="str">
        <f t="shared" si="3530"/>
        <v>BJ$17</v>
      </c>
      <c r="BK2157" s="199" t="str">
        <f t="shared" si="3530"/>
        <v>BK$17</v>
      </c>
      <c r="BL2157" s="199" t="str">
        <f t="shared" si="3530"/>
        <v>BL$17</v>
      </c>
      <c r="BM2157" s="199" t="str">
        <f t="shared" si="3530"/>
        <v>BM$17</v>
      </c>
      <c r="BN2157" s="199" t="str">
        <f t="shared" si="3530"/>
        <v>BN$17</v>
      </c>
      <c r="BO2157" s="199" t="str">
        <f t="shared" si="3530"/>
        <v>BO$17</v>
      </c>
      <c r="BP2157" s="199" t="str">
        <f t="shared" si="3530"/>
        <v>BP$17</v>
      </c>
      <c r="BQ2157" s="199" t="str">
        <f t="shared" si="3530"/>
        <v>BQ$17</v>
      </c>
      <c r="BR2157" s="199" t="str">
        <f t="shared" si="3530"/>
        <v>BR$17</v>
      </c>
      <c r="BS2157" s="199" t="str">
        <f t="shared" si="3530"/>
        <v>BS$17</v>
      </c>
      <c r="BT2157" s="199" t="str">
        <f t="shared" si="3530"/>
        <v>BT$17</v>
      </c>
      <c r="BU2157" s="199" t="str">
        <f t="shared" si="3530"/>
        <v>BU$17</v>
      </c>
      <c r="BV2157" s="199" t="str">
        <f t="shared" si="3530"/>
        <v>BV$17</v>
      </c>
      <c r="BW2157" s="199" t="str">
        <f t="shared" si="3530"/>
        <v>BW$17</v>
      </c>
      <c r="BX2157" s="199" t="str">
        <f t="shared" si="3530"/>
        <v>BX$17</v>
      </c>
      <c r="BY2157" s="199" t="str">
        <f t="shared" si="3530"/>
        <v>BY$17</v>
      </c>
      <c r="BZ2157" s="199" t="str">
        <f t="shared" si="3530"/>
        <v>BZ$17</v>
      </c>
      <c r="CA2157" s="199" t="str">
        <f t="shared" si="3530"/>
        <v>CA$17</v>
      </c>
      <c r="CB2157" s="199" t="str">
        <f t="shared" si="3530"/>
        <v>CB$17</v>
      </c>
      <c r="CC2157" s="199" t="str">
        <f t="shared" si="3530"/>
        <v>CC$17</v>
      </c>
      <c r="CD2157" s="199" t="str">
        <f t="shared" si="3530"/>
        <v>CD$17</v>
      </c>
      <c r="CE2157" s="199" t="str">
        <f t="shared" ref="CE2157:CL2157" si="3531">CE$21</f>
        <v>CE$17</v>
      </c>
      <c r="CF2157" s="199" t="str">
        <f t="shared" si="3531"/>
        <v>CF$17</v>
      </c>
      <c r="CG2157" s="199" t="str">
        <f t="shared" si="3531"/>
        <v>CG$17</v>
      </c>
      <c r="CH2157" s="199" t="str">
        <f t="shared" si="3531"/>
        <v>CH$17</v>
      </c>
      <c r="CI2157" s="199" t="str">
        <f t="shared" si="3531"/>
        <v>CI$17</v>
      </c>
      <c r="CJ2157" s="199" t="str">
        <f t="shared" si="3531"/>
        <v>CJ$17</v>
      </c>
      <c r="CK2157" s="199" t="str">
        <f t="shared" si="3531"/>
        <v>CK$17</v>
      </c>
      <c r="CL2157" s="199" t="str">
        <f t="shared" si="3531"/>
        <v>CL$17</v>
      </c>
      <c r="CN2157" s="201"/>
      <c r="CO2157" s="199" t="str">
        <f t="shared" ref="CO2157:DL2157" si="3532">CO$21</f>
        <v>CO$17</v>
      </c>
      <c r="CP2157" s="199" t="str">
        <f t="shared" si="3532"/>
        <v>CP$17</v>
      </c>
      <c r="CQ2157" s="199" t="str">
        <f t="shared" si="3532"/>
        <v>CQ$17</v>
      </c>
      <c r="CR2157" s="199" t="str">
        <f t="shared" si="3532"/>
        <v>CR$17</v>
      </c>
      <c r="CS2157" s="199" t="str">
        <f t="shared" si="3532"/>
        <v>CS$17</v>
      </c>
      <c r="CT2157" s="199" t="str">
        <f t="shared" si="3532"/>
        <v>CT$17</v>
      </c>
      <c r="CU2157" s="199" t="str">
        <f t="shared" si="3532"/>
        <v>CU$17</v>
      </c>
      <c r="CV2157" s="199" t="str">
        <f t="shared" si="3532"/>
        <v>CV$17</v>
      </c>
      <c r="CW2157" s="199" t="str">
        <f t="shared" si="3532"/>
        <v>CW$17</v>
      </c>
      <c r="CX2157" s="199" t="str">
        <f t="shared" si="3532"/>
        <v>CX$17</v>
      </c>
      <c r="CY2157" s="199" t="str">
        <f t="shared" si="3532"/>
        <v>CY$17</v>
      </c>
      <c r="CZ2157" s="199" t="str">
        <f t="shared" si="3532"/>
        <v>CZ$17</v>
      </c>
      <c r="DA2157" s="199" t="str">
        <f t="shared" si="3532"/>
        <v>DA$17</v>
      </c>
      <c r="DB2157" s="199" t="str">
        <f t="shared" si="3532"/>
        <v>DB$17</v>
      </c>
      <c r="DC2157" s="199" t="str">
        <f t="shared" si="3532"/>
        <v>DC$17</v>
      </c>
      <c r="DD2157" s="199" t="str">
        <f t="shared" si="3532"/>
        <v>DD$17</v>
      </c>
      <c r="DE2157" s="199" t="str">
        <f t="shared" si="3532"/>
        <v>DE$17</v>
      </c>
      <c r="DF2157" s="199" t="str">
        <f t="shared" si="3532"/>
        <v>DF$17</v>
      </c>
      <c r="DG2157" s="199" t="str">
        <f t="shared" si="3532"/>
        <v>DG$17</v>
      </c>
      <c r="DH2157" s="199" t="str">
        <f t="shared" si="3532"/>
        <v>DH$17</v>
      </c>
      <c r="DI2157" s="199" t="str">
        <f t="shared" si="3532"/>
        <v>DI$17</v>
      </c>
      <c r="DJ2157" s="199" t="str">
        <f t="shared" si="3532"/>
        <v>DJ$17</v>
      </c>
      <c r="DK2157" s="199" t="str">
        <f t="shared" si="3532"/>
        <v>DK$17</v>
      </c>
      <c r="DL2157" s="199" t="str">
        <f t="shared" si="3532"/>
        <v>DL$17</v>
      </c>
    </row>
    <row r="2158" spans="1:116" x14ac:dyDescent="0.4">
      <c r="A2158" s="174"/>
      <c r="E2158" s="8"/>
      <c r="G2158" s="175" t="s">
        <v>491</v>
      </c>
      <c r="H2158" s="200"/>
      <c r="I2158" s="201"/>
      <c r="J2158" s="201"/>
      <c r="K2158" s="202"/>
      <c r="L2158" s="202"/>
      <c r="M2158" s="202"/>
      <c r="N2158" s="202"/>
      <c r="O2158" s="202"/>
      <c r="P2158" s="202"/>
      <c r="R2158" s="202"/>
      <c r="S2158" s="190"/>
      <c r="T2158" s="190"/>
      <c r="U2158" s="190"/>
      <c r="V2158" s="190"/>
      <c r="W2158" s="190"/>
      <c r="X2158" s="190"/>
      <c r="Y2158" s="190"/>
      <c r="Z2158" s="190"/>
      <c r="AA2158" s="190"/>
      <c r="AB2158" s="190"/>
      <c r="AC2158" s="190"/>
      <c r="AD2158" s="190"/>
      <c r="AE2158" s="190"/>
      <c r="AF2158" s="190"/>
      <c r="AG2158" s="190"/>
      <c r="AH2158" s="190"/>
      <c r="AI2158" s="190"/>
      <c r="AJ2158" s="190"/>
      <c r="AK2158" s="190"/>
      <c r="AL2158" s="190"/>
      <c r="AM2158" s="190"/>
      <c r="AN2158" s="190"/>
      <c r="AO2158" s="190"/>
      <c r="AP2158" s="190"/>
      <c r="AQ2158" s="190"/>
      <c r="AR2158" s="190"/>
      <c r="AS2158" s="190"/>
      <c r="AT2158" s="190"/>
      <c r="AU2158" s="190"/>
      <c r="AV2158" s="190"/>
      <c r="AW2158" s="190"/>
      <c r="AX2158" s="190"/>
      <c r="AY2158" s="190"/>
      <c r="AZ2158" s="190"/>
      <c r="BA2158" s="190"/>
      <c r="BB2158" s="190"/>
      <c r="BC2158" s="190"/>
      <c r="BD2158" s="190"/>
      <c r="BE2158" s="190"/>
      <c r="BF2158" s="190"/>
      <c r="BG2158" s="190"/>
      <c r="BH2158" s="190"/>
      <c r="BI2158" s="190"/>
      <c r="BJ2158" s="190"/>
      <c r="BK2158" s="190"/>
      <c r="BL2158" s="190"/>
      <c r="BM2158" s="190"/>
      <c r="BN2158" s="190"/>
      <c r="BO2158" s="190"/>
      <c r="BP2158" s="190"/>
      <c r="BQ2158" s="190"/>
      <c r="BR2158" s="190"/>
      <c r="BS2158" s="190"/>
      <c r="BT2158" s="190"/>
      <c r="BU2158" s="190"/>
      <c r="BV2158" s="190"/>
      <c r="BW2158" s="190"/>
      <c r="BX2158" s="190"/>
      <c r="BY2158" s="190"/>
      <c r="BZ2158" s="190"/>
      <c r="CA2158" s="190"/>
      <c r="CB2158" s="190"/>
      <c r="CC2158" s="190"/>
      <c r="CD2158" s="190"/>
      <c r="CE2158" s="190"/>
      <c r="CF2158" s="190"/>
      <c r="CG2158" s="190"/>
      <c r="CH2158" s="190"/>
      <c r="CI2158" s="190"/>
      <c r="CJ2158" s="190"/>
      <c r="CK2158" s="190"/>
      <c r="CL2158" s="190"/>
      <c r="CN2158" s="201"/>
      <c r="CO2158" s="190"/>
      <c r="CP2158" s="190"/>
      <c r="CQ2158" s="190"/>
      <c r="CR2158" s="190"/>
      <c r="CS2158" s="190"/>
      <c r="CT2158" s="190"/>
      <c r="CU2158" s="190"/>
      <c r="CV2158" s="190"/>
      <c r="CW2158" s="190"/>
      <c r="CX2158" s="190"/>
      <c r="CY2158" s="190"/>
      <c r="CZ2158" s="190"/>
      <c r="DA2158" s="190"/>
      <c r="DB2158" s="190"/>
      <c r="DC2158" s="190"/>
      <c r="DD2158" s="190"/>
      <c r="DE2158" s="190"/>
      <c r="DF2158" s="190"/>
      <c r="DG2158" s="190"/>
      <c r="DH2158" s="190"/>
      <c r="DI2158" s="190"/>
      <c r="DJ2158" s="190"/>
      <c r="DK2158" s="190"/>
      <c r="DL2158" s="190"/>
    </row>
    <row r="2159" spans="1:116" x14ac:dyDescent="0.4">
      <c r="A2159" s="174"/>
      <c r="E2159" s="8"/>
      <c r="G2159" s="175" t="s">
        <v>505</v>
      </c>
      <c r="H2159" s="200"/>
      <c r="I2159" s="201"/>
      <c r="J2159" s="201"/>
      <c r="K2159" s="202"/>
      <c r="L2159" s="202"/>
      <c r="M2159" s="202"/>
      <c r="N2159" s="202"/>
      <c r="O2159" s="202"/>
      <c r="P2159" s="202"/>
      <c r="R2159" s="202"/>
      <c r="S2159" s="190"/>
      <c r="T2159" s="190"/>
      <c r="U2159" s="190"/>
      <c r="V2159" s="190"/>
      <c r="W2159" s="190"/>
      <c r="X2159" s="190"/>
      <c r="Y2159" s="190"/>
      <c r="Z2159" s="190"/>
      <c r="AA2159" s="190"/>
      <c r="AB2159" s="190"/>
      <c r="AC2159" s="190"/>
      <c r="AD2159" s="190"/>
      <c r="AE2159" s="190"/>
      <c r="AF2159" s="190"/>
      <c r="AG2159" s="190"/>
      <c r="AH2159" s="190"/>
      <c r="AI2159" s="190"/>
      <c r="AJ2159" s="190"/>
      <c r="AK2159" s="190"/>
      <c r="AL2159" s="190"/>
      <c r="AM2159" s="190"/>
      <c r="AN2159" s="190"/>
      <c r="AO2159" s="190"/>
      <c r="AP2159" s="190"/>
      <c r="AQ2159" s="190"/>
      <c r="AR2159" s="190"/>
      <c r="AS2159" s="190"/>
      <c r="AT2159" s="190"/>
      <c r="AU2159" s="190"/>
      <c r="AV2159" s="190"/>
      <c r="AW2159" s="190"/>
      <c r="AX2159" s="190"/>
      <c r="AY2159" s="190"/>
      <c r="AZ2159" s="190"/>
      <c r="BA2159" s="190"/>
      <c r="BB2159" s="190"/>
      <c r="BC2159" s="190"/>
      <c r="BD2159" s="190"/>
      <c r="BE2159" s="190"/>
      <c r="BF2159" s="190"/>
      <c r="BG2159" s="190"/>
      <c r="BH2159" s="190"/>
      <c r="BI2159" s="190"/>
      <c r="BJ2159" s="190"/>
      <c r="BK2159" s="190"/>
      <c r="BL2159" s="190"/>
      <c r="BM2159" s="190"/>
      <c r="BN2159" s="190"/>
      <c r="BO2159" s="190"/>
      <c r="BP2159" s="190"/>
      <c r="BQ2159" s="190"/>
      <c r="BR2159" s="190"/>
      <c r="BS2159" s="190"/>
      <c r="BT2159" s="190"/>
      <c r="BU2159" s="190"/>
      <c r="BV2159" s="190"/>
      <c r="BW2159" s="190"/>
      <c r="BX2159" s="190"/>
      <c r="BY2159" s="190"/>
      <c r="BZ2159" s="190"/>
      <c r="CA2159" s="190"/>
      <c r="CB2159" s="190"/>
      <c r="CC2159" s="190"/>
      <c r="CD2159" s="190"/>
      <c r="CE2159" s="190"/>
      <c r="CF2159" s="190"/>
      <c r="CG2159" s="190"/>
      <c r="CH2159" s="190"/>
      <c r="CI2159" s="190"/>
      <c r="CJ2159" s="190"/>
      <c r="CK2159" s="190"/>
      <c r="CL2159" s="190"/>
      <c r="CN2159" s="201"/>
      <c r="CO2159" s="190"/>
      <c r="CP2159" s="190"/>
      <c r="CQ2159" s="190"/>
      <c r="CR2159" s="190"/>
      <c r="CS2159" s="190"/>
      <c r="CT2159" s="190"/>
      <c r="CU2159" s="190"/>
      <c r="CV2159" s="190"/>
      <c r="CW2159" s="190"/>
      <c r="CX2159" s="190"/>
      <c r="CY2159" s="190"/>
      <c r="CZ2159" s="190"/>
      <c r="DA2159" s="190"/>
      <c r="DB2159" s="190"/>
      <c r="DC2159" s="190"/>
      <c r="DD2159" s="190"/>
      <c r="DE2159" s="190"/>
      <c r="DF2159" s="190"/>
      <c r="DG2159" s="190"/>
      <c r="DH2159" s="190"/>
      <c r="DI2159" s="190"/>
      <c r="DJ2159" s="190"/>
      <c r="DK2159" s="190"/>
      <c r="DL2159" s="190"/>
    </row>
    <row r="2160" spans="1:116" x14ac:dyDescent="0.4">
      <c r="A2160" s="174"/>
      <c r="E2160" s="8"/>
      <c r="G2160" s="175" t="s">
        <v>463</v>
      </c>
      <c r="H2160" s="200"/>
      <c r="I2160" s="201"/>
      <c r="J2160" s="201"/>
      <c r="K2160" s="202"/>
      <c r="L2160" s="202"/>
      <c r="M2160" s="202"/>
      <c r="N2160" s="202"/>
      <c r="O2160" s="202"/>
      <c r="P2160" s="202"/>
      <c r="R2160" s="202"/>
      <c r="S2160" s="190" t="str">
        <f t="shared" ref="S2160:CD2160" si="3533">S$22</f>
        <v>S$18</v>
      </c>
      <c r="T2160" s="190" t="str">
        <f t="shared" si="3533"/>
        <v>T$18</v>
      </c>
      <c r="U2160" s="190" t="str">
        <f t="shared" si="3533"/>
        <v>U$18</v>
      </c>
      <c r="V2160" s="190" t="str">
        <f t="shared" si="3533"/>
        <v>V$18</v>
      </c>
      <c r="W2160" s="190" t="str">
        <f t="shared" si="3533"/>
        <v>W$18</v>
      </c>
      <c r="X2160" s="190" t="str">
        <f t="shared" si="3533"/>
        <v>X$18</v>
      </c>
      <c r="Y2160" s="190" t="str">
        <f t="shared" si="3533"/>
        <v>Y$18</v>
      </c>
      <c r="Z2160" s="190" t="str">
        <f t="shared" si="3533"/>
        <v>Z$18</v>
      </c>
      <c r="AA2160" s="190" t="str">
        <f t="shared" si="3533"/>
        <v>AA$18</v>
      </c>
      <c r="AB2160" s="190" t="str">
        <f t="shared" si="3533"/>
        <v>AB$18</v>
      </c>
      <c r="AC2160" s="190" t="str">
        <f t="shared" si="3533"/>
        <v>AC$18</v>
      </c>
      <c r="AD2160" s="190" t="str">
        <f t="shared" si="3533"/>
        <v>AD$18</v>
      </c>
      <c r="AE2160" s="190" t="str">
        <f t="shared" si="3533"/>
        <v>AE$18</v>
      </c>
      <c r="AF2160" s="190" t="str">
        <f t="shared" si="3533"/>
        <v>AF$18</v>
      </c>
      <c r="AG2160" s="190" t="str">
        <f t="shared" si="3533"/>
        <v>AG$18</v>
      </c>
      <c r="AH2160" s="190" t="str">
        <f t="shared" si="3533"/>
        <v>AH$18</v>
      </c>
      <c r="AI2160" s="190" t="str">
        <f t="shared" si="3533"/>
        <v>AI$18</v>
      </c>
      <c r="AJ2160" s="190" t="str">
        <f t="shared" si="3533"/>
        <v>AJ$18</v>
      </c>
      <c r="AK2160" s="190" t="str">
        <f t="shared" si="3533"/>
        <v>AK$18</v>
      </c>
      <c r="AL2160" s="190" t="str">
        <f t="shared" si="3533"/>
        <v>AL$18</v>
      </c>
      <c r="AM2160" s="190" t="str">
        <f t="shared" si="3533"/>
        <v>AM$18</v>
      </c>
      <c r="AN2160" s="190" t="str">
        <f t="shared" si="3533"/>
        <v>AN$18</v>
      </c>
      <c r="AO2160" s="190" t="str">
        <f t="shared" si="3533"/>
        <v>AO$18</v>
      </c>
      <c r="AP2160" s="190" t="str">
        <f t="shared" si="3533"/>
        <v>AP$18</v>
      </c>
      <c r="AQ2160" s="190" t="str">
        <f t="shared" si="3533"/>
        <v>AQ$18</v>
      </c>
      <c r="AR2160" s="190" t="str">
        <f t="shared" si="3533"/>
        <v>AR$18</v>
      </c>
      <c r="AS2160" s="190" t="str">
        <f t="shared" si="3533"/>
        <v>AS$18</v>
      </c>
      <c r="AT2160" s="190" t="str">
        <f t="shared" si="3533"/>
        <v>AT$18</v>
      </c>
      <c r="AU2160" s="190" t="str">
        <f t="shared" si="3533"/>
        <v>AU$18</v>
      </c>
      <c r="AV2160" s="190" t="str">
        <f t="shared" si="3533"/>
        <v>AV$18</v>
      </c>
      <c r="AW2160" s="190" t="str">
        <f t="shared" si="3533"/>
        <v>AW$18</v>
      </c>
      <c r="AX2160" s="190" t="str">
        <f t="shared" si="3533"/>
        <v>AX$18</v>
      </c>
      <c r="AY2160" s="190" t="str">
        <f t="shared" si="3533"/>
        <v>AY$18</v>
      </c>
      <c r="AZ2160" s="190" t="str">
        <f t="shared" si="3533"/>
        <v>AZ$18</v>
      </c>
      <c r="BA2160" s="190" t="str">
        <f t="shared" si="3533"/>
        <v>BA$18</v>
      </c>
      <c r="BB2160" s="190" t="str">
        <f t="shared" si="3533"/>
        <v>BB$18</v>
      </c>
      <c r="BC2160" s="190" t="str">
        <f t="shared" si="3533"/>
        <v>BC$18</v>
      </c>
      <c r="BD2160" s="190" t="str">
        <f t="shared" si="3533"/>
        <v>BD$18</v>
      </c>
      <c r="BE2160" s="190" t="str">
        <f t="shared" si="3533"/>
        <v>BE$18</v>
      </c>
      <c r="BF2160" s="190" t="str">
        <f t="shared" si="3533"/>
        <v>BF$18</v>
      </c>
      <c r="BG2160" s="190" t="str">
        <f t="shared" si="3533"/>
        <v>BG$18</v>
      </c>
      <c r="BH2160" s="190" t="str">
        <f t="shared" si="3533"/>
        <v>BH$18</v>
      </c>
      <c r="BI2160" s="190" t="str">
        <f t="shared" si="3533"/>
        <v>BI$18</v>
      </c>
      <c r="BJ2160" s="190" t="str">
        <f t="shared" si="3533"/>
        <v>BJ$18</v>
      </c>
      <c r="BK2160" s="190" t="str">
        <f t="shared" si="3533"/>
        <v>BK$18</v>
      </c>
      <c r="BL2160" s="190" t="str">
        <f t="shared" si="3533"/>
        <v>BL$18</v>
      </c>
      <c r="BM2160" s="190" t="str">
        <f t="shared" si="3533"/>
        <v>BM$18</v>
      </c>
      <c r="BN2160" s="190" t="str">
        <f t="shared" si="3533"/>
        <v>BN$18</v>
      </c>
      <c r="BO2160" s="190" t="str">
        <f t="shared" si="3533"/>
        <v>BO$18</v>
      </c>
      <c r="BP2160" s="190" t="str">
        <f t="shared" si="3533"/>
        <v>BP$18</v>
      </c>
      <c r="BQ2160" s="190" t="str">
        <f t="shared" si="3533"/>
        <v>BQ$18</v>
      </c>
      <c r="BR2160" s="190" t="str">
        <f t="shared" si="3533"/>
        <v>BR$18</v>
      </c>
      <c r="BS2160" s="190" t="str">
        <f t="shared" si="3533"/>
        <v>BS$18</v>
      </c>
      <c r="BT2160" s="190" t="str">
        <f t="shared" si="3533"/>
        <v>BT$18</v>
      </c>
      <c r="BU2160" s="190" t="str">
        <f t="shared" si="3533"/>
        <v>BU$18</v>
      </c>
      <c r="BV2160" s="190" t="str">
        <f t="shared" si="3533"/>
        <v>BV$18</v>
      </c>
      <c r="BW2160" s="190" t="str">
        <f t="shared" si="3533"/>
        <v>BW$18</v>
      </c>
      <c r="BX2160" s="190" t="str">
        <f t="shared" si="3533"/>
        <v>BX$18</v>
      </c>
      <c r="BY2160" s="190" t="str">
        <f t="shared" si="3533"/>
        <v>BY$18</v>
      </c>
      <c r="BZ2160" s="190" t="str">
        <f t="shared" si="3533"/>
        <v>BZ$18</v>
      </c>
      <c r="CA2160" s="190" t="str">
        <f t="shared" si="3533"/>
        <v>CA$18</v>
      </c>
      <c r="CB2160" s="190" t="str">
        <f t="shared" si="3533"/>
        <v>CB$18</v>
      </c>
      <c r="CC2160" s="190" t="str">
        <f t="shared" si="3533"/>
        <v>CC$18</v>
      </c>
      <c r="CD2160" s="190" t="str">
        <f t="shared" si="3533"/>
        <v>CD$18</v>
      </c>
      <c r="CE2160" s="190" t="str">
        <f t="shared" ref="CE2160:CL2160" si="3534">CE$22</f>
        <v>CE$18</v>
      </c>
      <c r="CF2160" s="190" t="str">
        <f t="shared" si="3534"/>
        <v>CF$18</v>
      </c>
      <c r="CG2160" s="190" t="str">
        <f t="shared" si="3534"/>
        <v>CG$18</v>
      </c>
      <c r="CH2160" s="190" t="str">
        <f t="shared" si="3534"/>
        <v>CH$18</v>
      </c>
      <c r="CI2160" s="190" t="str">
        <f t="shared" si="3534"/>
        <v>CI$18</v>
      </c>
      <c r="CJ2160" s="190" t="str">
        <f t="shared" si="3534"/>
        <v>CJ$18</v>
      </c>
      <c r="CK2160" s="190" t="str">
        <f t="shared" si="3534"/>
        <v>CK$18</v>
      </c>
      <c r="CL2160" s="190" t="str">
        <f t="shared" si="3534"/>
        <v>CL$18</v>
      </c>
      <c r="CN2160" s="201"/>
      <c r="CO2160" s="190" t="str">
        <f t="shared" ref="CO2160:DL2160" si="3535">CO$22</f>
        <v>CO$18</v>
      </c>
      <c r="CP2160" s="190" t="str">
        <f t="shared" si="3535"/>
        <v>CP$18</v>
      </c>
      <c r="CQ2160" s="190" t="str">
        <f t="shared" si="3535"/>
        <v>CQ$18</v>
      </c>
      <c r="CR2160" s="190" t="str">
        <f t="shared" si="3535"/>
        <v>CR$18</v>
      </c>
      <c r="CS2160" s="190" t="str">
        <f t="shared" si="3535"/>
        <v>CS$18</v>
      </c>
      <c r="CT2160" s="190" t="str">
        <f t="shared" si="3535"/>
        <v>CT$18</v>
      </c>
      <c r="CU2160" s="190" t="str">
        <f t="shared" si="3535"/>
        <v>CU$18</v>
      </c>
      <c r="CV2160" s="190" t="str">
        <f t="shared" si="3535"/>
        <v>CV$18</v>
      </c>
      <c r="CW2160" s="190" t="str">
        <f t="shared" si="3535"/>
        <v>CW$18</v>
      </c>
      <c r="CX2160" s="190" t="str">
        <f t="shared" si="3535"/>
        <v>CX$18</v>
      </c>
      <c r="CY2160" s="190" t="str">
        <f t="shared" si="3535"/>
        <v>CY$18</v>
      </c>
      <c r="CZ2160" s="190" t="str">
        <f t="shared" si="3535"/>
        <v>CZ$18</v>
      </c>
      <c r="DA2160" s="190" t="str">
        <f t="shared" si="3535"/>
        <v>DA$18</v>
      </c>
      <c r="DB2160" s="190" t="str">
        <f t="shared" si="3535"/>
        <v>DB$18</v>
      </c>
      <c r="DC2160" s="190" t="str">
        <f t="shared" si="3535"/>
        <v>DC$18</v>
      </c>
      <c r="DD2160" s="190" t="str">
        <f t="shared" si="3535"/>
        <v>DD$18</v>
      </c>
      <c r="DE2160" s="190" t="str">
        <f t="shared" si="3535"/>
        <v>DE$18</v>
      </c>
      <c r="DF2160" s="190" t="str">
        <f t="shared" si="3535"/>
        <v>DF$18</v>
      </c>
      <c r="DG2160" s="190" t="str">
        <f t="shared" si="3535"/>
        <v>DG$18</v>
      </c>
      <c r="DH2160" s="190" t="str">
        <f t="shared" si="3535"/>
        <v>DH$18</v>
      </c>
      <c r="DI2160" s="190" t="str">
        <f t="shared" si="3535"/>
        <v>DI$18</v>
      </c>
      <c r="DJ2160" s="190" t="str">
        <f t="shared" si="3535"/>
        <v>DJ$18</v>
      </c>
      <c r="DK2160" s="190" t="str">
        <f t="shared" si="3535"/>
        <v>DK$18</v>
      </c>
      <c r="DL2160" s="190" t="str">
        <f t="shared" si="3535"/>
        <v>DL$18</v>
      </c>
    </row>
    <row r="2161" spans="1:116" x14ac:dyDescent="0.4">
      <c r="A2161" s="174"/>
      <c r="E2161" s="8"/>
      <c r="G2161" s="175" t="s">
        <v>464</v>
      </c>
      <c r="H2161" s="200"/>
      <c r="I2161" s="201"/>
      <c r="J2161" s="201"/>
      <c r="K2161" s="202"/>
      <c r="L2161" s="202"/>
      <c r="M2161" s="202"/>
      <c r="N2161" s="202"/>
      <c r="O2161" s="202"/>
      <c r="P2161" s="202"/>
      <c r="R2161" s="202"/>
      <c r="S2161" s="190" t="str">
        <f t="shared" ref="S2161:CD2161" si="3536">S$23</f>
        <v>S$19</v>
      </c>
      <c r="T2161" s="190" t="str">
        <f t="shared" si="3536"/>
        <v>T$19</v>
      </c>
      <c r="U2161" s="190" t="str">
        <f t="shared" si="3536"/>
        <v>U$19</v>
      </c>
      <c r="V2161" s="190" t="str">
        <f t="shared" si="3536"/>
        <v>V$19</v>
      </c>
      <c r="W2161" s="190" t="str">
        <f t="shared" si="3536"/>
        <v>W$19</v>
      </c>
      <c r="X2161" s="190" t="str">
        <f t="shared" si="3536"/>
        <v>X$19</v>
      </c>
      <c r="Y2161" s="190" t="str">
        <f t="shared" si="3536"/>
        <v>Y$19</v>
      </c>
      <c r="Z2161" s="190" t="str">
        <f t="shared" si="3536"/>
        <v>Z$19</v>
      </c>
      <c r="AA2161" s="190" t="str">
        <f t="shared" si="3536"/>
        <v>AA$19</v>
      </c>
      <c r="AB2161" s="190" t="str">
        <f t="shared" si="3536"/>
        <v>AB$19</v>
      </c>
      <c r="AC2161" s="190" t="str">
        <f t="shared" si="3536"/>
        <v>AC$19</v>
      </c>
      <c r="AD2161" s="190" t="str">
        <f t="shared" si="3536"/>
        <v>AD$19</v>
      </c>
      <c r="AE2161" s="190" t="str">
        <f t="shared" si="3536"/>
        <v>AE$19</v>
      </c>
      <c r="AF2161" s="190" t="str">
        <f t="shared" si="3536"/>
        <v>AF$19</v>
      </c>
      <c r="AG2161" s="190" t="str">
        <f t="shared" si="3536"/>
        <v>AG$19</v>
      </c>
      <c r="AH2161" s="190" t="str">
        <f t="shared" si="3536"/>
        <v>AH$19</v>
      </c>
      <c r="AI2161" s="190" t="str">
        <f t="shared" si="3536"/>
        <v>AI$19</v>
      </c>
      <c r="AJ2161" s="190" t="str">
        <f t="shared" si="3536"/>
        <v>AJ$19</v>
      </c>
      <c r="AK2161" s="190" t="str">
        <f t="shared" si="3536"/>
        <v>AK$19</v>
      </c>
      <c r="AL2161" s="190" t="str">
        <f t="shared" si="3536"/>
        <v>AL$19</v>
      </c>
      <c r="AM2161" s="190" t="str">
        <f t="shared" si="3536"/>
        <v>AM$19</v>
      </c>
      <c r="AN2161" s="190" t="str">
        <f t="shared" si="3536"/>
        <v>AN$19</v>
      </c>
      <c r="AO2161" s="190" t="str">
        <f t="shared" si="3536"/>
        <v>AO$19</v>
      </c>
      <c r="AP2161" s="190" t="str">
        <f t="shared" si="3536"/>
        <v>AP$19</v>
      </c>
      <c r="AQ2161" s="190" t="str">
        <f t="shared" si="3536"/>
        <v>AQ$19</v>
      </c>
      <c r="AR2161" s="190" t="str">
        <f t="shared" si="3536"/>
        <v>AR$19</v>
      </c>
      <c r="AS2161" s="190" t="str">
        <f t="shared" si="3536"/>
        <v>AS$19</v>
      </c>
      <c r="AT2161" s="190" t="str">
        <f t="shared" si="3536"/>
        <v>AT$19</v>
      </c>
      <c r="AU2161" s="190" t="str">
        <f t="shared" si="3536"/>
        <v>AU$19</v>
      </c>
      <c r="AV2161" s="190" t="str">
        <f t="shared" si="3536"/>
        <v>AV$19</v>
      </c>
      <c r="AW2161" s="190" t="str">
        <f t="shared" si="3536"/>
        <v>AW$19</v>
      </c>
      <c r="AX2161" s="190" t="str">
        <f t="shared" si="3536"/>
        <v>AX$19</v>
      </c>
      <c r="AY2161" s="190" t="str">
        <f t="shared" si="3536"/>
        <v>AY$19</v>
      </c>
      <c r="AZ2161" s="190" t="str">
        <f t="shared" si="3536"/>
        <v>AZ$19</v>
      </c>
      <c r="BA2161" s="190" t="str">
        <f t="shared" si="3536"/>
        <v>BA$19</v>
      </c>
      <c r="BB2161" s="190" t="str">
        <f t="shared" si="3536"/>
        <v>BB$19</v>
      </c>
      <c r="BC2161" s="190" t="str">
        <f t="shared" si="3536"/>
        <v>BC$19</v>
      </c>
      <c r="BD2161" s="190" t="str">
        <f t="shared" si="3536"/>
        <v>BD$19</v>
      </c>
      <c r="BE2161" s="190" t="str">
        <f t="shared" si="3536"/>
        <v>BE$19</v>
      </c>
      <c r="BF2161" s="190" t="str">
        <f t="shared" si="3536"/>
        <v>BF$19</v>
      </c>
      <c r="BG2161" s="190" t="str">
        <f t="shared" si="3536"/>
        <v>BG$19</v>
      </c>
      <c r="BH2161" s="190" t="str">
        <f t="shared" si="3536"/>
        <v>BH$19</v>
      </c>
      <c r="BI2161" s="190" t="str">
        <f t="shared" si="3536"/>
        <v>BI$19</v>
      </c>
      <c r="BJ2161" s="190" t="str">
        <f t="shared" si="3536"/>
        <v>BJ$19</v>
      </c>
      <c r="BK2161" s="190" t="str">
        <f t="shared" si="3536"/>
        <v>BK$19</v>
      </c>
      <c r="BL2161" s="190" t="str">
        <f t="shared" si="3536"/>
        <v>BL$19</v>
      </c>
      <c r="BM2161" s="190" t="str">
        <f t="shared" si="3536"/>
        <v>BM$19</v>
      </c>
      <c r="BN2161" s="190" t="str">
        <f t="shared" si="3536"/>
        <v>BN$19</v>
      </c>
      <c r="BO2161" s="190" t="str">
        <f t="shared" si="3536"/>
        <v>BO$19</v>
      </c>
      <c r="BP2161" s="190" t="str">
        <f t="shared" si="3536"/>
        <v>BP$19</v>
      </c>
      <c r="BQ2161" s="190" t="str">
        <f t="shared" si="3536"/>
        <v>BQ$19</v>
      </c>
      <c r="BR2161" s="190" t="str">
        <f t="shared" si="3536"/>
        <v>BR$19</v>
      </c>
      <c r="BS2161" s="190" t="str">
        <f t="shared" si="3536"/>
        <v>BS$19</v>
      </c>
      <c r="BT2161" s="190" t="str">
        <f t="shared" si="3536"/>
        <v>BT$19</v>
      </c>
      <c r="BU2161" s="190" t="str">
        <f t="shared" si="3536"/>
        <v>BU$19</v>
      </c>
      <c r="BV2161" s="190" t="str">
        <f t="shared" si="3536"/>
        <v>BV$19</v>
      </c>
      <c r="BW2161" s="190" t="str">
        <f t="shared" si="3536"/>
        <v>BW$19</v>
      </c>
      <c r="BX2161" s="190" t="str">
        <f t="shared" si="3536"/>
        <v>BX$19</v>
      </c>
      <c r="BY2161" s="190" t="str">
        <f t="shared" si="3536"/>
        <v>BY$19</v>
      </c>
      <c r="BZ2161" s="190" t="str">
        <f t="shared" si="3536"/>
        <v>BZ$19</v>
      </c>
      <c r="CA2161" s="190" t="str">
        <f t="shared" si="3536"/>
        <v>CA$19</v>
      </c>
      <c r="CB2161" s="190" t="str">
        <f t="shared" si="3536"/>
        <v>CB$19</v>
      </c>
      <c r="CC2161" s="190" t="str">
        <f t="shared" si="3536"/>
        <v>CC$19</v>
      </c>
      <c r="CD2161" s="190" t="str">
        <f t="shared" si="3536"/>
        <v>CD$19</v>
      </c>
      <c r="CE2161" s="190" t="str">
        <f t="shared" ref="CE2161:CL2161" si="3537">CE$23</f>
        <v>CE$19</v>
      </c>
      <c r="CF2161" s="190" t="str">
        <f t="shared" si="3537"/>
        <v>CF$19</v>
      </c>
      <c r="CG2161" s="190" t="str">
        <f t="shared" si="3537"/>
        <v>CG$19</v>
      </c>
      <c r="CH2161" s="190" t="str">
        <f t="shared" si="3537"/>
        <v>CH$19</v>
      </c>
      <c r="CI2161" s="190" t="str">
        <f t="shared" si="3537"/>
        <v>CI$19</v>
      </c>
      <c r="CJ2161" s="190" t="str">
        <f t="shared" si="3537"/>
        <v>CJ$19</v>
      </c>
      <c r="CK2161" s="190" t="str">
        <f t="shared" si="3537"/>
        <v>CK$19</v>
      </c>
      <c r="CL2161" s="190" t="str">
        <f t="shared" si="3537"/>
        <v>CL$19</v>
      </c>
      <c r="CN2161" s="201"/>
      <c r="CO2161" s="190" t="str">
        <f t="shared" ref="CO2161:DL2161" si="3538">CO$23</f>
        <v>CO$19</v>
      </c>
      <c r="CP2161" s="190" t="str">
        <f t="shared" si="3538"/>
        <v>CP$19</v>
      </c>
      <c r="CQ2161" s="190" t="str">
        <f t="shared" si="3538"/>
        <v>CQ$19</v>
      </c>
      <c r="CR2161" s="190" t="str">
        <f t="shared" si="3538"/>
        <v>CR$19</v>
      </c>
      <c r="CS2161" s="190" t="str">
        <f t="shared" si="3538"/>
        <v>CS$19</v>
      </c>
      <c r="CT2161" s="190" t="str">
        <f t="shared" si="3538"/>
        <v>CT$19</v>
      </c>
      <c r="CU2161" s="190" t="str">
        <f t="shared" si="3538"/>
        <v>CU$19</v>
      </c>
      <c r="CV2161" s="190" t="str">
        <f t="shared" si="3538"/>
        <v>CV$19</v>
      </c>
      <c r="CW2161" s="190" t="str">
        <f t="shared" si="3538"/>
        <v>CW$19</v>
      </c>
      <c r="CX2161" s="190" t="str">
        <f t="shared" si="3538"/>
        <v>CX$19</v>
      </c>
      <c r="CY2161" s="190" t="str">
        <f t="shared" si="3538"/>
        <v>CY$19</v>
      </c>
      <c r="CZ2161" s="190" t="str">
        <f t="shared" si="3538"/>
        <v>CZ$19</v>
      </c>
      <c r="DA2161" s="190" t="str">
        <f t="shared" si="3538"/>
        <v>DA$19</v>
      </c>
      <c r="DB2161" s="190" t="str">
        <f t="shared" si="3538"/>
        <v>DB$19</v>
      </c>
      <c r="DC2161" s="190" t="str">
        <f t="shared" si="3538"/>
        <v>DC$19</v>
      </c>
      <c r="DD2161" s="190" t="str">
        <f t="shared" si="3538"/>
        <v>DD$19</v>
      </c>
      <c r="DE2161" s="190" t="str">
        <f t="shared" si="3538"/>
        <v>DE$19</v>
      </c>
      <c r="DF2161" s="190" t="str">
        <f t="shared" si="3538"/>
        <v>DF$19</v>
      </c>
      <c r="DG2161" s="190" t="str">
        <f t="shared" si="3538"/>
        <v>DG$19</v>
      </c>
      <c r="DH2161" s="190" t="str">
        <f t="shared" si="3538"/>
        <v>DH$19</v>
      </c>
      <c r="DI2161" s="190" t="str">
        <f t="shared" si="3538"/>
        <v>DI$19</v>
      </c>
      <c r="DJ2161" s="190" t="str">
        <f t="shared" si="3538"/>
        <v>DJ$19</v>
      </c>
      <c r="DK2161" s="190" t="str">
        <f t="shared" si="3538"/>
        <v>DK$19</v>
      </c>
      <c r="DL2161" s="190" t="str">
        <f t="shared" si="3538"/>
        <v>DL$19</v>
      </c>
    </row>
    <row r="2162" spans="1:116" x14ac:dyDescent="0.4">
      <c r="A2162" s="142" t="s">
        <v>218</v>
      </c>
      <c r="B2162" s="31" t="s">
        <v>81</v>
      </c>
      <c r="C2162" s="31"/>
      <c r="D2162" t="s">
        <v>510</v>
      </c>
      <c r="E2162" s="8" t="str">
        <f t="shared" ref="E2162:E2167" si="3539">ROW()&amp;" "&amp;D2162</f>
        <v>2162 VOV-TV-V</v>
      </c>
      <c r="F2162" t="s">
        <v>511</v>
      </c>
      <c r="G2162" s="143" t="s">
        <v>509</v>
      </c>
      <c r="H2162" s="142"/>
      <c r="I2162" s="144"/>
      <c r="J2162" s="144"/>
      <c r="K2162" s="142"/>
      <c r="L2162" s="142"/>
      <c r="M2162" s="142"/>
      <c r="N2162" s="142"/>
      <c r="O2162" s="142"/>
      <c r="P2162" s="142"/>
      <c r="R2162" s="143"/>
      <c r="S2162" s="168"/>
      <c r="T2162" s="168"/>
      <c r="U2162" s="168"/>
      <c r="V2162" s="168"/>
      <c r="W2162" s="168"/>
      <c r="X2162" s="168"/>
      <c r="Y2162" s="168"/>
      <c r="Z2162" s="168"/>
      <c r="AA2162" s="168"/>
      <c r="AB2162" s="168"/>
      <c r="AC2162" s="168"/>
      <c r="AD2162" s="168"/>
      <c r="AE2162" s="168"/>
      <c r="AF2162" s="168"/>
      <c r="AG2162" s="168"/>
      <c r="AH2162" s="168"/>
      <c r="AI2162" s="168"/>
      <c r="AJ2162" s="168"/>
      <c r="AK2162" s="168"/>
      <c r="AL2162" s="168"/>
      <c r="AM2162" s="168"/>
      <c r="AN2162" s="168"/>
      <c r="AO2162" s="168"/>
      <c r="AP2162" s="168"/>
      <c r="AQ2162" s="168"/>
      <c r="AR2162" s="168"/>
      <c r="AS2162" s="168"/>
      <c r="AT2162" s="168"/>
      <c r="AU2162" s="168"/>
      <c r="AV2162" s="168"/>
      <c r="AW2162" s="168"/>
      <c r="AX2162" s="168"/>
      <c r="AY2162" s="168"/>
      <c r="AZ2162" s="168"/>
      <c r="BA2162" s="168"/>
      <c r="BB2162" s="168"/>
      <c r="BC2162" s="168"/>
      <c r="BD2162" s="168"/>
      <c r="BE2162" s="168"/>
      <c r="BF2162" s="168"/>
      <c r="BG2162" s="168"/>
      <c r="BH2162" s="168"/>
      <c r="BI2162" s="168"/>
      <c r="BJ2162" s="168"/>
      <c r="BK2162" s="168"/>
      <c r="BL2162" s="168"/>
      <c r="BM2162" s="168"/>
      <c r="BN2162" s="168"/>
      <c r="BO2162" s="168"/>
      <c r="BP2162" s="168"/>
      <c r="BQ2162" s="168"/>
      <c r="BR2162" s="168"/>
      <c r="BS2162" s="168"/>
      <c r="BT2162" s="168"/>
      <c r="BU2162" s="168"/>
      <c r="BV2162" s="168"/>
      <c r="BW2162" s="168"/>
      <c r="BX2162" s="168"/>
      <c r="BY2162" s="168"/>
      <c r="BZ2162" s="168"/>
      <c r="CA2162" s="168"/>
      <c r="CB2162" s="168"/>
      <c r="CC2162" s="168"/>
      <c r="CD2162" s="168"/>
      <c r="CE2162" s="168"/>
      <c r="CF2162" s="168"/>
      <c r="CG2162" s="168"/>
      <c r="CH2162" s="168"/>
      <c r="CI2162" s="168"/>
      <c r="CJ2162" s="168"/>
      <c r="CK2162" s="168"/>
      <c r="CL2162" s="168"/>
      <c r="CN2162" s="144"/>
      <c r="CO2162" s="168"/>
      <c r="CP2162" s="168"/>
      <c r="CQ2162" s="168"/>
      <c r="CR2162" s="168"/>
      <c r="CS2162" s="168"/>
      <c r="CT2162" s="168"/>
      <c r="CU2162" s="168"/>
      <c r="CV2162" s="168"/>
      <c r="CW2162" s="168"/>
      <c r="CX2162" s="168"/>
      <c r="CY2162" s="168"/>
      <c r="CZ2162" s="168"/>
      <c r="DA2162" s="168"/>
      <c r="DB2162" s="168"/>
      <c r="DC2162" s="168"/>
      <c r="DD2162" s="168"/>
      <c r="DE2162" s="168"/>
      <c r="DF2162" s="168"/>
      <c r="DG2162" s="168"/>
      <c r="DH2162" s="168"/>
      <c r="DI2162" s="168"/>
      <c r="DJ2162" s="168"/>
      <c r="DK2162" s="168"/>
      <c r="DL2162" s="168"/>
    </row>
    <row r="2163" spans="1:116" x14ac:dyDescent="0.4">
      <c r="A2163" s="12"/>
      <c r="B2163" s="12" t="s">
        <v>332</v>
      </c>
      <c r="C2163" s="12"/>
      <c r="D2163" t="s">
        <v>510</v>
      </c>
      <c r="E2163" s="8" t="str">
        <f t="shared" si="3539"/>
        <v>2163 VOV-TV-V</v>
      </c>
      <c r="G2163" s="95" t="str">
        <f>"# of "&amp;G2155&amp;"s"</f>
        <v># of procedures</v>
      </c>
      <c r="H2163" s="12"/>
      <c r="I2163" s="60"/>
      <c r="J2163" s="60"/>
      <c r="K2163" s="12"/>
      <c r="L2163" s="12"/>
      <c r="M2163" s="12"/>
      <c r="N2163" s="12"/>
      <c r="O2163" s="12"/>
      <c r="P2163" s="12"/>
      <c r="R2163" s="13"/>
      <c r="S2163" s="76"/>
      <c r="T2163" s="76"/>
      <c r="U2163" s="76"/>
      <c r="V2163" s="76"/>
      <c r="W2163" s="76"/>
      <c r="X2163" s="76"/>
      <c r="Y2163" s="76"/>
      <c r="Z2163" s="76"/>
      <c r="AA2163" s="76"/>
      <c r="AB2163" s="76"/>
      <c r="AC2163" s="76"/>
      <c r="AD2163" s="76"/>
      <c r="AE2163" s="76"/>
      <c r="AF2163" s="76"/>
      <c r="AG2163" s="76"/>
      <c r="AH2163" s="76"/>
      <c r="AI2163" s="76"/>
      <c r="AJ2163" s="76"/>
      <c r="AK2163" s="76"/>
      <c r="AL2163" s="76"/>
      <c r="AM2163" s="76"/>
      <c r="AN2163" s="76"/>
      <c r="AO2163" s="76"/>
      <c r="AP2163" s="76"/>
      <c r="AQ2163" s="76"/>
      <c r="AR2163" s="76"/>
      <c r="AS2163" s="76"/>
      <c r="AT2163" s="76"/>
      <c r="AU2163" s="76"/>
      <c r="AV2163" s="76"/>
      <c r="AW2163" s="76"/>
      <c r="AX2163" s="76"/>
      <c r="AY2163" s="76"/>
      <c r="AZ2163" s="76"/>
      <c r="BA2163" s="76"/>
      <c r="BB2163" s="76"/>
      <c r="BC2163" s="76"/>
      <c r="BD2163" s="76"/>
      <c r="BE2163" s="76"/>
      <c r="BF2163" s="76"/>
      <c r="BG2163" s="76"/>
      <c r="BH2163" s="76"/>
      <c r="BI2163" s="76"/>
      <c r="BJ2163" s="76"/>
      <c r="BK2163" s="76"/>
      <c r="BL2163" s="76"/>
      <c r="BM2163" s="76"/>
      <c r="BN2163" s="76"/>
      <c r="BO2163" s="76"/>
      <c r="BP2163" s="76"/>
      <c r="BQ2163" s="76"/>
      <c r="BR2163" s="76"/>
      <c r="BS2163" s="76"/>
      <c r="BT2163" s="76"/>
      <c r="BU2163" s="76"/>
      <c r="BV2163" s="76"/>
      <c r="BW2163" s="76"/>
      <c r="BX2163" s="76"/>
      <c r="BY2163" s="76"/>
      <c r="BZ2163" s="76"/>
      <c r="CA2163" s="76"/>
      <c r="CB2163" s="76"/>
      <c r="CC2163" s="76"/>
      <c r="CD2163" s="76"/>
      <c r="CE2163" s="76"/>
      <c r="CF2163" s="76"/>
      <c r="CG2163" s="76"/>
      <c r="CH2163" s="76"/>
      <c r="CI2163" s="76"/>
      <c r="CJ2163" s="76"/>
      <c r="CK2163" s="76"/>
      <c r="CL2163" s="76"/>
      <c r="CN2163" s="60"/>
      <c r="CO2163" s="239"/>
      <c r="CP2163" s="239"/>
      <c r="CQ2163" s="239"/>
      <c r="CR2163" s="239"/>
      <c r="CS2163" s="239"/>
      <c r="CT2163" s="239"/>
      <c r="CU2163" s="239"/>
      <c r="CV2163" s="239"/>
      <c r="CW2163" s="239"/>
      <c r="CX2163" s="239"/>
      <c r="CY2163" s="239"/>
      <c r="CZ2163" s="239"/>
      <c r="DA2163" s="239"/>
      <c r="DB2163" s="239"/>
      <c r="DC2163" s="239"/>
      <c r="DD2163" s="239"/>
      <c r="DE2163" s="239"/>
      <c r="DF2163" s="239"/>
      <c r="DG2163" s="239"/>
      <c r="DH2163" s="239"/>
      <c r="DI2163" s="239"/>
      <c r="DJ2163" s="239"/>
      <c r="DK2163" s="239"/>
      <c r="DL2163" s="239"/>
    </row>
    <row r="2164" spans="1:116" x14ac:dyDescent="0.4">
      <c r="A2164" s="31"/>
      <c r="B2164" s="31"/>
      <c r="C2164" s="31"/>
      <c r="D2164" t="s">
        <v>510</v>
      </c>
      <c r="E2164" s="8" t="str">
        <f t="shared" si="3539"/>
        <v>2164 VOV-TV-V</v>
      </c>
      <c r="G2164" s="145" t="str">
        <f>"# of "&amp;G2167&amp;"s/"&amp;G2155</f>
        <v># of implants/procedure</v>
      </c>
      <c r="H2164" s="31"/>
      <c r="I2164" s="73"/>
      <c r="J2164" s="73"/>
      <c r="K2164" s="12">
        <v>2</v>
      </c>
      <c r="L2164" s="12">
        <v>2</v>
      </c>
      <c r="M2164" s="12">
        <v>2</v>
      </c>
      <c r="N2164" s="12">
        <v>2</v>
      </c>
      <c r="O2164" s="12">
        <v>2</v>
      </c>
      <c r="P2164" s="12">
        <v>2</v>
      </c>
      <c r="R2164" s="67"/>
      <c r="S2164" s="76" cm="1">
        <f t="array" ref="S2164">INDEX($K:$P,ROW(),MATCH(S$3,$K$2:$P$2,0))</f>
        <v>2</v>
      </c>
      <c r="T2164" s="76" cm="1">
        <f t="array" ref="T2164">INDEX($K:$P,ROW(),MATCH(T$3,$K$2:$P$2,0))</f>
        <v>2</v>
      </c>
      <c r="U2164" s="76" cm="1">
        <f t="array" ref="U2164">INDEX($K:$P,ROW(),MATCH(U$3,$K$2:$P$2,0))</f>
        <v>2</v>
      </c>
      <c r="V2164" s="76" cm="1">
        <f t="array" ref="V2164">INDEX($K:$P,ROW(),MATCH(V$3,$K$2:$P$2,0))</f>
        <v>2</v>
      </c>
      <c r="W2164" s="76" cm="1">
        <f t="array" ref="W2164">INDEX($K:$P,ROW(),MATCH(W$3,$K$2:$P$2,0))</f>
        <v>2</v>
      </c>
      <c r="X2164" s="76" cm="1">
        <f t="array" ref="X2164">INDEX($K:$P,ROW(),MATCH(X$3,$K$2:$P$2,0))</f>
        <v>2</v>
      </c>
      <c r="Y2164" s="76" cm="1">
        <f t="array" ref="Y2164">INDEX($K:$P,ROW(),MATCH(Y$3,$K$2:$P$2,0))</f>
        <v>2</v>
      </c>
      <c r="Z2164" s="76" cm="1">
        <f t="array" ref="Z2164">INDEX($K:$P,ROW(),MATCH(Z$3,$K$2:$P$2,0))</f>
        <v>2</v>
      </c>
      <c r="AA2164" s="76" cm="1">
        <f t="array" ref="AA2164">INDEX($K:$P,ROW(),MATCH(AA$3,$K$2:$P$2,0))</f>
        <v>2</v>
      </c>
      <c r="AB2164" s="76" cm="1">
        <f t="array" ref="AB2164">INDEX($K:$P,ROW(),MATCH(AB$3,$K$2:$P$2,0))</f>
        <v>2</v>
      </c>
      <c r="AC2164" s="76" cm="1">
        <f t="array" ref="AC2164">INDEX($K:$P,ROW(),MATCH(AC$3,$K$2:$P$2,0))</f>
        <v>2</v>
      </c>
      <c r="AD2164" s="76" cm="1">
        <f t="array" ref="AD2164">INDEX($K:$P,ROW(),MATCH(AD$3,$K$2:$P$2,0))</f>
        <v>2</v>
      </c>
      <c r="AE2164" s="76" cm="1">
        <f t="array" ref="AE2164">INDEX($K:$P,ROW(),MATCH(AE$3,$K$2:$P$2,0))</f>
        <v>2</v>
      </c>
      <c r="AF2164" s="76" cm="1">
        <f t="array" ref="AF2164">INDEX($K:$P,ROW(),MATCH(AF$3,$K$2:$P$2,0))</f>
        <v>2</v>
      </c>
      <c r="AG2164" s="76" cm="1">
        <f t="array" ref="AG2164">INDEX($K:$P,ROW(),MATCH(AG$3,$K$2:$P$2,0))</f>
        <v>2</v>
      </c>
      <c r="AH2164" s="76" cm="1">
        <f t="array" ref="AH2164">INDEX($K:$P,ROW(),MATCH(AH$3,$K$2:$P$2,0))</f>
        <v>2</v>
      </c>
      <c r="AI2164" s="76" cm="1">
        <f t="array" ref="AI2164">INDEX($K:$P,ROW(),MATCH(AI$3,$K$2:$P$2,0))</f>
        <v>2</v>
      </c>
      <c r="AJ2164" s="76" cm="1">
        <f t="array" ref="AJ2164">INDEX($K:$P,ROW(),MATCH(AJ$3,$K$2:$P$2,0))</f>
        <v>2</v>
      </c>
      <c r="AK2164" s="76" cm="1">
        <f t="array" ref="AK2164">INDEX($K:$P,ROW(),MATCH(AK$3,$K$2:$P$2,0))</f>
        <v>2</v>
      </c>
      <c r="AL2164" s="76" cm="1">
        <f t="array" ref="AL2164">INDEX($K:$P,ROW(),MATCH(AL$3,$K$2:$P$2,0))</f>
        <v>2</v>
      </c>
      <c r="AM2164" s="76" cm="1">
        <f t="array" ref="AM2164">INDEX($K:$P,ROW(),MATCH(AM$3,$K$2:$P$2,0))</f>
        <v>2</v>
      </c>
      <c r="AN2164" s="76" cm="1">
        <f t="array" ref="AN2164">INDEX($K:$P,ROW(),MATCH(AN$3,$K$2:$P$2,0))</f>
        <v>2</v>
      </c>
      <c r="AO2164" s="76" cm="1">
        <f t="array" ref="AO2164">INDEX($K:$P,ROW(),MATCH(AO$3,$K$2:$P$2,0))</f>
        <v>2</v>
      </c>
      <c r="AP2164" s="76" cm="1">
        <f t="array" ref="AP2164">INDEX($K:$P,ROW(),MATCH(AP$3,$K$2:$P$2,0))</f>
        <v>2</v>
      </c>
      <c r="AQ2164" s="76" cm="1">
        <f t="array" ref="AQ2164">INDEX($K:$P,ROW(),MATCH(AQ$3,$K$2:$P$2,0))</f>
        <v>2</v>
      </c>
      <c r="AR2164" s="76" cm="1">
        <f t="array" ref="AR2164">INDEX($K:$P,ROW(),MATCH(AR$3,$K$2:$P$2,0))</f>
        <v>2</v>
      </c>
      <c r="AS2164" s="76" cm="1">
        <f t="array" ref="AS2164">INDEX($K:$P,ROW(),MATCH(AS$3,$K$2:$P$2,0))</f>
        <v>2</v>
      </c>
      <c r="AT2164" s="76" cm="1">
        <f t="array" ref="AT2164">INDEX($K:$P,ROW(),MATCH(AT$3,$K$2:$P$2,0))</f>
        <v>2</v>
      </c>
      <c r="AU2164" s="76" cm="1">
        <f t="array" ref="AU2164">INDEX($K:$P,ROW(),MATCH(AU$3,$K$2:$P$2,0))</f>
        <v>2</v>
      </c>
      <c r="AV2164" s="76" cm="1">
        <f t="array" ref="AV2164">INDEX($K:$P,ROW(),MATCH(AV$3,$K$2:$P$2,0))</f>
        <v>2</v>
      </c>
      <c r="AW2164" s="76" cm="1">
        <f t="array" ref="AW2164">INDEX($K:$P,ROW(),MATCH(AW$3,$K$2:$P$2,0))</f>
        <v>2</v>
      </c>
      <c r="AX2164" s="76" cm="1">
        <f t="array" ref="AX2164">INDEX($K:$P,ROW(),MATCH(AX$3,$K$2:$P$2,0))</f>
        <v>2</v>
      </c>
      <c r="AY2164" s="76" cm="1">
        <f t="array" ref="AY2164">INDEX($K:$P,ROW(),MATCH(AY$3,$K$2:$P$2,0))</f>
        <v>2</v>
      </c>
      <c r="AZ2164" s="76" cm="1">
        <f t="array" ref="AZ2164">INDEX($K:$P,ROW(),MATCH(AZ$3,$K$2:$P$2,0))</f>
        <v>2</v>
      </c>
      <c r="BA2164" s="76" cm="1">
        <f t="array" ref="BA2164">INDEX($K:$P,ROW(),MATCH(BA$3,$K$2:$P$2,0))</f>
        <v>2</v>
      </c>
      <c r="BB2164" s="76" cm="1">
        <f t="array" ref="BB2164">INDEX($K:$P,ROW(),MATCH(BB$3,$K$2:$P$2,0))</f>
        <v>2</v>
      </c>
      <c r="BC2164" s="76" cm="1">
        <f t="array" ref="BC2164">INDEX($K:$P,ROW(),MATCH(BC$3,$K$2:$P$2,0))</f>
        <v>2</v>
      </c>
      <c r="BD2164" s="76" cm="1">
        <f t="array" ref="BD2164">INDEX($K:$P,ROW(),MATCH(BD$3,$K$2:$P$2,0))</f>
        <v>2</v>
      </c>
      <c r="BE2164" s="76" cm="1">
        <f t="array" ref="BE2164">INDEX($K:$P,ROW(),MATCH(BE$3,$K$2:$P$2,0))</f>
        <v>2</v>
      </c>
      <c r="BF2164" s="76" cm="1">
        <f t="array" ref="BF2164">INDEX($K:$P,ROW(),MATCH(BF$3,$K$2:$P$2,0))</f>
        <v>2</v>
      </c>
      <c r="BG2164" s="76" cm="1">
        <f t="array" ref="BG2164">INDEX($K:$P,ROW(),MATCH(BG$3,$K$2:$P$2,0))</f>
        <v>2</v>
      </c>
      <c r="BH2164" s="76" cm="1">
        <f t="array" ref="BH2164">INDEX($K:$P,ROW(),MATCH(BH$3,$K$2:$P$2,0))</f>
        <v>2</v>
      </c>
      <c r="BI2164" s="76" cm="1">
        <f t="array" ref="BI2164">INDEX($K:$P,ROW(),MATCH(BI$3,$K$2:$P$2,0))</f>
        <v>2</v>
      </c>
      <c r="BJ2164" s="76" cm="1">
        <f t="array" ref="BJ2164">INDEX($K:$P,ROW(),MATCH(BJ$3,$K$2:$P$2,0))</f>
        <v>2</v>
      </c>
      <c r="BK2164" s="76" cm="1">
        <f t="array" ref="BK2164">INDEX($K:$P,ROW(),MATCH(BK$3,$K$2:$P$2,0))</f>
        <v>2</v>
      </c>
      <c r="BL2164" s="76" cm="1">
        <f t="array" ref="BL2164">INDEX($K:$P,ROW(),MATCH(BL$3,$K$2:$P$2,0))</f>
        <v>2</v>
      </c>
      <c r="BM2164" s="76" cm="1">
        <f t="array" ref="BM2164">INDEX($K:$P,ROW(),MATCH(BM$3,$K$2:$P$2,0))</f>
        <v>2</v>
      </c>
      <c r="BN2164" s="76" cm="1">
        <f t="array" ref="BN2164">INDEX($K:$P,ROW(),MATCH(BN$3,$K$2:$P$2,0))</f>
        <v>2</v>
      </c>
      <c r="BO2164" s="76" cm="1">
        <f t="array" ref="BO2164">INDEX($K:$P,ROW(),MATCH(BO$3,$K$2:$P$2,0))</f>
        <v>2</v>
      </c>
      <c r="BP2164" s="76" cm="1">
        <f t="array" ref="BP2164">INDEX($K:$P,ROW(),MATCH(BP$3,$K$2:$P$2,0))</f>
        <v>2</v>
      </c>
      <c r="BQ2164" s="76" cm="1">
        <f t="array" ref="BQ2164">INDEX($K:$P,ROW(),MATCH(BQ$3,$K$2:$P$2,0))</f>
        <v>2</v>
      </c>
      <c r="BR2164" s="76" cm="1">
        <f t="array" ref="BR2164">INDEX($K:$P,ROW(),MATCH(BR$3,$K$2:$P$2,0))</f>
        <v>2</v>
      </c>
      <c r="BS2164" s="76" cm="1">
        <f t="array" ref="BS2164">INDEX($K:$P,ROW(),MATCH(BS$3,$K$2:$P$2,0))</f>
        <v>2</v>
      </c>
      <c r="BT2164" s="76" cm="1">
        <f t="array" ref="BT2164">INDEX($K:$P,ROW(),MATCH(BT$3,$K$2:$P$2,0))</f>
        <v>2</v>
      </c>
      <c r="BU2164" s="76" cm="1">
        <f t="array" ref="BU2164">INDEX($K:$P,ROW(),MATCH(BU$3,$K$2:$P$2,0))</f>
        <v>2</v>
      </c>
      <c r="BV2164" s="76" cm="1">
        <f t="array" ref="BV2164">INDEX($K:$P,ROW(),MATCH(BV$3,$K$2:$P$2,0))</f>
        <v>2</v>
      </c>
      <c r="BW2164" s="76" cm="1">
        <f t="array" ref="BW2164">INDEX($K:$P,ROW(),MATCH(BW$3,$K$2:$P$2,0))</f>
        <v>2</v>
      </c>
      <c r="BX2164" s="76" cm="1">
        <f t="array" ref="BX2164">INDEX($K:$P,ROW(),MATCH(BX$3,$K$2:$P$2,0))</f>
        <v>2</v>
      </c>
      <c r="BY2164" s="76" cm="1">
        <f t="array" ref="BY2164">INDEX($K:$P,ROW(),MATCH(BY$3,$K$2:$P$2,0))</f>
        <v>2</v>
      </c>
      <c r="BZ2164" s="76" cm="1">
        <f t="array" ref="BZ2164">INDEX($K:$P,ROW(),MATCH(BZ$3,$K$2:$P$2,0))</f>
        <v>2</v>
      </c>
      <c r="CA2164" s="76" cm="1">
        <f t="array" ref="CA2164">INDEX($K:$P,ROW(),MATCH(CA$3,$K$2:$P$2,0))</f>
        <v>2</v>
      </c>
      <c r="CB2164" s="76" cm="1">
        <f t="array" ref="CB2164">INDEX($K:$P,ROW(),MATCH(CB$3,$K$2:$P$2,0))</f>
        <v>2</v>
      </c>
      <c r="CC2164" s="76" cm="1">
        <f t="array" ref="CC2164">INDEX($K:$P,ROW(),MATCH(CC$3,$K$2:$P$2,0))</f>
        <v>2</v>
      </c>
      <c r="CD2164" s="76" cm="1">
        <f t="array" ref="CD2164">INDEX($K:$P,ROW(),MATCH(CD$3,$K$2:$P$2,0))</f>
        <v>2</v>
      </c>
      <c r="CE2164" s="76" cm="1">
        <f t="array" ref="CE2164">INDEX($K:$P,ROW(),MATCH(CE$3,$K$2:$P$2,0))</f>
        <v>2</v>
      </c>
      <c r="CF2164" s="76" cm="1">
        <f t="array" ref="CF2164">INDEX($K:$P,ROW(),MATCH(CF$3,$K$2:$P$2,0))</f>
        <v>2</v>
      </c>
      <c r="CG2164" s="76" cm="1">
        <f t="array" ref="CG2164">INDEX($K:$P,ROW(),MATCH(CG$3,$K$2:$P$2,0))</f>
        <v>2</v>
      </c>
      <c r="CH2164" s="76" cm="1">
        <f t="array" ref="CH2164">INDEX($K:$P,ROW(),MATCH(CH$3,$K$2:$P$2,0))</f>
        <v>2</v>
      </c>
      <c r="CI2164" s="76" cm="1">
        <f t="array" ref="CI2164">INDEX($K:$P,ROW(),MATCH(CI$3,$K$2:$P$2,0))</f>
        <v>2</v>
      </c>
      <c r="CJ2164" s="76" cm="1">
        <f t="array" ref="CJ2164">INDEX($K:$P,ROW(),MATCH(CJ$3,$K$2:$P$2,0))</f>
        <v>2</v>
      </c>
      <c r="CK2164" s="76" cm="1">
        <f t="array" ref="CK2164">INDEX($K:$P,ROW(),MATCH(CK$3,$K$2:$P$2,0))</f>
        <v>2</v>
      </c>
      <c r="CL2164" s="76" cm="1">
        <f t="array" ref="CL2164">INDEX($K:$P,ROW(),MATCH(CL$3,$K$2:$P$2,0))</f>
        <v>2</v>
      </c>
      <c r="CN2164" s="76"/>
      <c r="CO2164" s="76" t="e" cm="1">
        <f t="array" ref="CO2164">INDEX($K:$P,ROW(),MATCH(CO$3,$K$2:$P$2,0))</f>
        <v>#N/A</v>
      </c>
      <c r="CP2164" s="76" t="e" cm="1">
        <f t="array" ref="CP2164">INDEX($K:$P,ROW(),MATCH(CP$3,$K$2:$P$2,0))</f>
        <v>#N/A</v>
      </c>
      <c r="CQ2164" s="76" t="e" cm="1">
        <f t="array" ref="CQ2164">INDEX($K:$P,ROW(),MATCH(CQ$3,$K$2:$P$2,0))</f>
        <v>#N/A</v>
      </c>
      <c r="CR2164" s="76" t="e" cm="1">
        <f t="array" ref="CR2164">INDEX($K:$P,ROW(),MATCH(CR$3,$K$2:$P$2,0))</f>
        <v>#N/A</v>
      </c>
      <c r="CS2164" s="76" t="e" cm="1">
        <f t="array" ref="CS2164">INDEX($K:$P,ROW(),MATCH(CS$3,$K$2:$P$2,0))</f>
        <v>#N/A</v>
      </c>
      <c r="CT2164" s="76" t="e" cm="1">
        <f t="array" ref="CT2164">INDEX($K:$P,ROW(),MATCH(CT$3,$K$2:$P$2,0))</f>
        <v>#N/A</v>
      </c>
      <c r="CU2164" s="76" t="e" cm="1">
        <f t="array" ref="CU2164">INDEX($K:$P,ROW(),MATCH(CU$3,$K$2:$P$2,0))</f>
        <v>#N/A</v>
      </c>
      <c r="CV2164" s="76" t="e" cm="1">
        <f t="array" ref="CV2164">INDEX($K:$P,ROW(),MATCH(CV$3,$K$2:$P$2,0))</f>
        <v>#N/A</v>
      </c>
      <c r="CW2164" s="76" t="e" cm="1">
        <f t="array" ref="CW2164">INDEX($K:$P,ROW(),MATCH(CW$3,$K$2:$P$2,0))</f>
        <v>#N/A</v>
      </c>
      <c r="CX2164" s="76" t="e" cm="1">
        <f t="array" ref="CX2164">INDEX($K:$P,ROW(),MATCH(CX$3,$K$2:$P$2,0))</f>
        <v>#N/A</v>
      </c>
      <c r="CY2164" s="76" t="e" cm="1">
        <f t="array" ref="CY2164">INDEX($K:$P,ROW(),MATCH(CY$3,$K$2:$P$2,0))</f>
        <v>#N/A</v>
      </c>
      <c r="CZ2164" s="76" t="e" cm="1">
        <f t="array" ref="CZ2164">INDEX($K:$P,ROW(),MATCH(CZ$3,$K$2:$P$2,0))</f>
        <v>#N/A</v>
      </c>
      <c r="DA2164" s="76" t="e" cm="1">
        <f t="array" ref="DA2164">INDEX($K:$P,ROW(),MATCH(DA$3,$K$2:$P$2,0))</f>
        <v>#N/A</v>
      </c>
      <c r="DB2164" s="76" t="e" cm="1">
        <f t="array" ref="DB2164">INDEX($K:$P,ROW(),MATCH(DB$3,$K$2:$P$2,0))</f>
        <v>#N/A</v>
      </c>
      <c r="DC2164" s="76" t="e" cm="1">
        <f t="array" ref="DC2164">INDEX($K:$P,ROW(),MATCH(DC$3,$K$2:$P$2,0))</f>
        <v>#N/A</v>
      </c>
      <c r="DD2164" s="76" t="e" cm="1">
        <f t="array" ref="DD2164">INDEX($K:$P,ROW(),MATCH(DD$3,$K$2:$P$2,0))</f>
        <v>#N/A</v>
      </c>
      <c r="DE2164" s="76" t="e" cm="1">
        <f t="array" ref="DE2164">INDEX($K:$P,ROW(),MATCH(DE$3,$K$2:$P$2,0))</f>
        <v>#N/A</v>
      </c>
      <c r="DF2164" s="76" t="e" cm="1">
        <f t="array" ref="DF2164">INDEX($K:$P,ROW(),MATCH(DF$3,$K$2:$P$2,0))</f>
        <v>#N/A</v>
      </c>
      <c r="DG2164" s="76" t="e" cm="1">
        <f t="array" ref="DG2164">INDEX($K:$P,ROW(),MATCH(DG$3,$K$2:$P$2,0))</f>
        <v>#N/A</v>
      </c>
      <c r="DH2164" s="76" t="e" cm="1">
        <f t="array" ref="DH2164">INDEX($K:$P,ROW(),MATCH(DH$3,$K$2:$P$2,0))</f>
        <v>#N/A</v>
      </c>
      <c r="DI2164" s="76" t="e" cm="1">
        <f t="array" ref="DI2164">INDEX($K:$P,ROW(),MATCH(DI$3,$K$2:$P$2,0))</f>
        <v>#N/A</v>
      </c>
      <c r="DJ2164" s="76" t="e" cm="1">
        <f t="array" ref="DJ2164">INDEX($K:$P,ROW(),MATCH(DJ$3,$K$2:$P$2,0))</f>
        <v>#N/A</v>
      </c>
      <c r="DK2164" s="76" t="e" cm="1">
        <f t="array" ref="DK2164">INDEX($K:$P,ROW(),MATCH(DK$3,$K$2:$P$2,0))</f>
        <v>#N/A</v>
      </c>
      <c r="DL2164" s="76" t="e" cm="1">
        <f t="array" ref="DL2164">INDEX($K:$P,ROW(),MATCH(DL$3,$K$2:$P$2,0))</f>
        <v>#N/A</v>
      </c>
    </row>
    <row r="2165" spans="1:116" x14ac:dyDescent="0.4">
      <c r="D2165" t="s">
        <v>510</v>
      </c>
      <c r="E2165" s="8" t="str">
        <f t="shared" si="3539"/>
        <v>2165 VOV-TV-V</v>
      </c>
      <c r="G2165" s="127" t="str">
        <f>"# of "&amp;G2167&amp;"s"</f>
        <v># of implants</v>
      </c>
      <c r="H2165" s="12"/>
      <c r="I2165" s="60"/>
      <c r="J2165" s="60"/>
      <c r="K2165" s="117">
        <f ca="1">SUMIF($3:$3,K$2,2165:2165)</f>
        <v>120000</v>
      </c>
      <c r="L2165" s="117">
        <f ca="1">SUMIF($3:$3,L$2,2165:2165)</f>
        <v>120000</v>
      </c>
      <c r="M2165" s="117">
        <f ca="1">SUMIF($3:$3,M$2,2165:2165)</f>
        <v>120000</v>
      </c>
      <c r="N2165" s="117">
        <f ca="1">SUMIF($3:$3,N$2,2165:2165)</f>
        <v>120000</v>
      </c>
      <c r="O2165" s="117">
        <f ca="1">SUMIF($3:$3,O$2,2165:2165)</f>
        <v>120000</v>
      </c>
      <c r="P2165" s="117">
        <f ca="1">SUMIF($3:$3,P$2,2165:2165)</f>
        <v>120000</v>
      </c>
      <c r="R2165" s="15"/>
      <c r="S2165" s="151" cm="1">
        <f t="array" aca="1" ref="S2165" ca="1">INDIRECT(S2157)*S2164</f>
        <v>10000</v>
      </c>
      <c r="T2165" s="151" cm="1">
        <f t="array" aca="1" ref="T2165" ca="1">INDIRECT(T2157)*T2164</f>
        <v>10000</v>
      </c>
      <c r="U2165" s="151" cm="1">
        <f t="array" aca="1" ref="U2165" ca="1">INDIRECT(U2157)*U2164</f>
        <v>10000</v>
      </c>
      <c r="V2165" s="151" cm="1">
        <f t="array" aca="1" ref="V2165" ca="1">INDIRECT(V2157)*V2164</f>
        <v>10000</v>
      </c>
      <c r="W2165" s="151" cm="1">
        <f t="array" aca="1" ref="W2165" ca="1">INDIRECT(W2157)*W2164</f>
        <v>10000</v>
      </c>
      <c r="X2165" s="151" cm="1">
        <f t="array" aca="1" ref="X2165" ca="1">INDIRECT(X2157)*X2164</f>
        <v>10000</v>
      </c>
      <c r="Y2165" s="151" cm="1">
        <f t="array" aca="1" ref="Y2165" ca="1">INDIRECT(Y2157)*Y2164</f>
        <v>10000</v>
      </c>
      <c r="Z2165" s="151" cm="1">
        <f t="array" aca="1" ref="Z2165" ca="1">INDIRECT(Z2157)*Z2164</f>
        <v>10000</v>
      </c>
      <c r="AA2165" s="151" cm="1">
        <f t="array" aca="1" ref="AA2165" ca="1">INDIRECT(AA2157)*AA2164</f>
        <v>10000</v>
      </c>
      <c r="AB2165" s="151" cm="1">
        <f t="array" aca="1" ref="AB2165" ca="1">INDIRECT(AB2157)*AB2164</f>
        <v>10000</v>
      </c>
      <c r="AC2165" s="151" cm="1">
        <f t="array" aca="1" ref="AC2165" ca="1">INDIRECT(AC2157)*AC2164</f>
        <v>10000</v>
      </c>
      <c r="AD2165" s="151" cm="1">
        <f t="array" aca="1" ref="AD2165" ca="1">INDIRECT(AD2157)*AD2164</f>
        <v>10000</v>
      </c>
      <c r="AE2165" s="151" cm="1">
        <f t="array" aca="1" ref="AE2165" ca="1">INDIRECT(AE2157)*AE2164</f>
        <v>10000</v>
      </c>
      <c r="AF2165" s="151" cm="1">
        <f t="array" aca="1" ref="AF2165" ca="1">INDIRECT(AF2157)*AF2164</f>
        <v>10000</v>
      </c>
      <c r="AG2165" s="151" cm="1">
        <f t="array" aca="1" ref="AG2165" ca="1">INDIRECT(AG2157)*AG2164</f>
        <v>10000</v>
      </c>
      <c r="AH2165" s="151" cm="1">
        <f t="array" aca="1" ref="AH2165" ca="1">INDIRECT(AH2157)*AH2164</f>
        <v>10000</v>
      </c>
      <c r="AI2165" s="151" cm="1">
        <f t="array" aca="1" ref="AI2165" ca="1">INDIRECT(AI2157)*AI2164</f>
        <v>10000</v>
      </c>
      <c r="AJ2165" s="151" cm="1">
        <f t="array" aca="1" ref="AJ2165" ca="1">INDIRECT(AJ2157)*AJ2164</f>
        <v>10000</v>
      </c>
      <c r="AK2165" s="151" cm="1">
        <f t="array" aca="1" ref="AK2165" ca="1">INDIRECT(AK2157)*AK2164</f>
        <v>10000</v>
      </c>
      <c r="AL2165" s="151" cm="1">
        <f t="array" aca="1" ref="AL2165" ca="1">INDIRECT(AL2157)*AL2164</f>
        <v>10000</v>
      </c>
      <c r="AM2165" s="151" cm="1">
        <f t="array" aca="1" ref="AM2165" ca="1">INDIRECT(AM2157)*AM2164</f>
        <v>10000</v>
      </c>
      <c r="AN2165" s="151" cm="1">
        <f t="array" aca="1" ref="AN2165" ca="1">INDIRECT(AN2157)*AN2164</f>
        <v>10000</v>
      </c>
      <c r="AO2165" s="151" cm="1">
        <f t="array" aca="1" ref="AO2165" ca="1">INDIRECT(AO2157)*AO2164</f>
        <v>10000</v>
      </c>
      <c r="AP2165" s="151" cm="1">
        <f t="array" aca="1" ref="AP2165" ca="1">INDIRECT(AP2157)*AP2164</f>
        <v>10000</v>
      </c>
      <c r="AQ2165" s="151" cm="1">
        <f t="array" aca="1" ref="AQ2165" ca="1">INDIRECT(AQ2157)*AQ2164</f>
        <v>10000</v>
      </c>
      <c r="AR2165" s="151" cm="1">
        <f t="array" aca="1" ref="AR2165" ca="1">INDIRECT(AR2157)*AR2164</f>
        <v>10000</v>
      </c>
      <c r="AS2165" s="151" cm="1">
        <f t="array" aca="1" ref="AS2165" ca="1">INDIRECT(AS2157)*AS2164</f>
        <v>10000</v>
      </c>
      <c r="AT2165" s="151" cm="1">
        <f t="array" aca="1" ref="AT2165" ca="1">INDIRECT(AT2157)*AT2164</f>
        <v>10000</v>
      </c>
      <c r="AU2165" s="151" cm="1">
        <f t="array" aca="1" ref="AU2165" ca="1">INDIRECT(AU2157)*AU2164</f>
        <v>10000</v>
      </c>
      <c r="AV2165" s="151" cm="1">
        <f t="array" aca="1" ref="AV2165" ca="1">INDIRECT(AV2157)*AV2164</f>
        <v>10000</v>
      </c>
      <c r="AW2165" s="151" cm="1">
        <f t="array" aca="1" ref="AW2165" ca="1">INDIRECT(AW2157)*AW2164</f>
        <v>10000</v>
      </c>
      <c r="AX2165" s="151" cm="1">
        <f t="array" aca="1" ref="AX2165" ca="1">INDIRECT(AX2157)*AX2164</f>
        <v>10000</v>
      </c>
      <c r="AY2165" s="151" cm="1">
        <f t="array" aca="1" ref="AY2165" ca="1">INDIRECT(AY2157)*AY2164</f>
        <v>10000</v>
      </c>
      <c r="AZ2165" s="151" cm="1">
        <f t="array" aca="1" ref="AZ2165" ca="1">INDIRECT(AZ2157)*AZ2164</f>
        <v>10000</v>
      </c>
      <c r="BA2165" s="151" cm="1">
        <f t="array" aca="1" ref="BA2165" ca="1">INDIRECT(BA2157)*BA2164</f>
        <v>10000</v>
      </c>
      <c r="BB2165" s="151" cm="1">
        <f t="array" aca="1" ref="BB2165" ca="1">INDIRECT(BB2157)*BB2164</f>
        <v>10000</v>
      </c>
      <c r="BC2165" s="151" cm="1">
        <f t="array" aca="1" ref="BC2165" ca="1">INDIRECT(BC2157)*BC2164</f>
        <v>10000</v>
      </c>
      <c r="BD2165" s="151" cm="1">
        <f t="array" aca="1" ref="BD2165" ca="1">INDIRECT(BD2157)*BD2164</f>
        <v>10000</v>
      </c>
      <c r="BE2165" s="151" cm="1">
        <f t="array" aca="1" ref="BE2165" ca="1">INDIRECT(BE2157)*BE2164</f>
        <v>10000</v>
      </c>
      <c r="BF2165" s="151" cm="1">
        <f t="array" aca="1" ref="BF2165" ca="1">INDIRECT(BF2157)*BF2164</f>
        <v>10000</v>
      </c>
      <c r="BG2165" s="151" cm="1">
        <f t="array" aca="1" ref="BG2165" ca="1">INDIRECT(BG2157)*BG2164</f>
        <v>10000</v>
      </c>
      <c r="BH2165" s="151" cm="1">
        <f t="array" aca="1" ref="BH2165" ca="1">INDIRECT(BH2157)*BH2164</f>
        <v>10000</v>
      </c>
      <c r="BI2165" s="151" cm="1">
        <f t="array" aca="1" ref="BI2165" ca="1">INDIRECT(BI2157)*BI2164</f>
        <v>10000</v>
      </c>
      <c r="BJ2165" s="151" cm="1">
        <f t="array" aca="1" ref="BJ2165" ca="1">INDIRECT(BJ2157)*BJ2164</f>
        <v>10000</v>
      </c>
      <c r="BK2165" s="151" cm="1">
        <f t="array" aca="1" ref="BK2165" ca="1">INDIRECT(BK2157)*BK2164</f>
        <v>10000</v>
      </c>
      <c r="BL2165" s="151" cm="1">
        <f t="array" aca="1" ref="BL2165" ca="1">INDIRECT(BL2157)*BL2164</f>
        <v>10000</v>
      </c>
      <c r="BM2165" s="151" cm="1">
        <f t="array" aca="1" ref="BM2165" ca="1">INDIRECT(BM2157)*BM2164</f>
        <v>10000</v>
      </c>
      <c r="BN2165" s="151" cm="1">
        <f t="array" aca="1" ref="BN2165" ca="1">INDIRECT(BN2157)*BN2164</f>
        <v>10000</v>
      </c>
      <c r="BO2165" s="151" cm="1">
        <f t="array" aca="1" ref="BO2165" ca="1">INDIRECT(BO2157)*BO2164</f>
        <v>10000</v>
      </c>
      <c r="BP2165" s="151" cm="1">
        <f t="array" aca="1" ref="BP2165" ca="1">INDIRECT(BP2157)*BP2164</f>
        <v>10000</v>
      </c>
      <c r="BQ2165" s="151" cm="1">
        <f t="array" aca="1" ref="BQ2165" ca="1">INDIRECT(BQ2157)*BQ2164</f>
        <v>10000</v>
      </c>
      <c r="BR2165" s="151" cm="1">
        <f t="array" aca="1" ref="BR2165" ca="1">INDIRECT(BR2157)*BR2164</f>
        <v>10000</v>
      </c>
      <c r="BS2165" s="151" cm="1">
        <f t="array" aca="1" ref="BS2165" ca="1">INDIRECT(BS2157)*BS2164</f>
        <v>10000</v>
      </c>
      <c r="BT2165" s="151" cm="1">
        <f t="array" aca="1" ref="BT2165" ca="1">INDIRECT(BT2157)*BT2164</f>
        <v>10000</v>
      </c>
      <c r="BU2165" s="151" cm="1">
        <f t="array" aca="1" ref="BU2165" ca="1">INDIRECT(BU2157)*BU2164</f>
        <v>10000</v>
      </c>
      <c r="BV2165" s="151" cm="1">
        <f t="array" aca="1" ref="BV2165" ca="1">INDIRECT(BV2157)*BV2164</f>
        <v>10000</v>
      </c>
      <c r="BW2165" s="151" cm="1">
        <f t="array" aca="1" ref="BW2165" ca="1">INDIRECT(BW2157)*BW2164</f>
        <v>10000</v>
      </c>
      <c r="BX2165" s="151" cm="1">
        <f t="array" aca="1" ref="BX2165" ca="1">INDIRECT(BX2157)*BX2164</f>
        <v>10000</v>
      </c>
      <c r="BY2165" s="151" cm="1">
        <f t="array" aca="1" ref="BY2165" ca="1">INDIRECT(BY2157)*BY2164</f>
        <v>10000</v>
      </c>
      <c r="BZ2165" s="151" cm="1">
        <f t="array" aca="1" ref="BZ2165" ca="1">INDIRECT(BZ2157)*BZ2164</f>
        <v>10000</v>
      </c>
      <c r="CA2165" s="151" cm="1">
        <f t="array" aca="1" ref="CA2165" ca="1">INDIRECT(CA2157)*CA2164</f>
        <v>10000</v>
      </c>
      <c r="CB2165" s="151" cm="1">
        <f t="array" aca="1" ref="CB2165" ca="1">INDIRECT(CB2157)*CB2164</f>
        <v>10000</v>
      </c>
      <c r="CC2165" s="151" cm="1">
        <f t="array" aca="1" ref="CC2165" ca="1">INDIRECT(CC2157)*CC2164</f>
        <v>10000</v>
      </c>
      <c r="CD2165" s="151" cm="1">
        <f t="array" aca="1" ref="CD2165" ca="1">INDIRECT(CD2157)*CD2164</f>
        <v>10000</v>
      </c>
      <c r="CE2165" s="151" cm="1">
        <f t="array" aca="1" ref="CE2165" ca="1">INDIRECT(CE2157)*CE2164</f>
        <v>10000</v>
      </c>
      <c r="CF2165" s="151" cm="1">
        <f t="array" aca="1" ref="CF2165" ca="1">INDIRECT(CF2157)*CF2164</f>
        <v>10000</v>
      </c>
      <c r="CG2165" s="151" cm="1">
        <f t="array" aca="1" ref="CG2165" ca="1">INDIRECT(CG2157)*CG2164</f>
        <v>10000</v>
      </c>
      <c r="CH2165" s="151" cm="1">
        <f t="array" aca="1" ref="CH2165" ca="1">INDIRECT(CH2157)*CH2164</f>
        <v>10000</v>
      </c>
      <c r="CI2165" s="151" cm="1">
        <f t="array" aca="1" ref="CI2165" ca="1">INDIRECT(CI2157)*CI2164</f>
        <v>10000</v>
      </c>
      <c r="CJ2165" s="151" cm="1">
        <f t="array" aca="1" ref="CJ2165" ca="1">INDIRECT(CJ2157)*CJ2164</f>
        <v>10000</v>
      </c>
      <c r="CK2165" s="151" cm="1">
        <f t="array" aca="1" ref="CK2165" ca="1">INDIRECT(CK2157)*CK2164</f>
        <v>10000</v>
      </c>
      <c r="CL2165" s="151" cm="1">
        <f t="array" aca="1" ref="CL2165" ca="1">INDIRECT(CL2157)*CL2164</f>
        <v>10000</v>
      </c>
      <c r="CN2165" s="240"/>
      <c r="CO2165" s="151" t="e" cm="1">
        <f t="array" aca="1" ref="CO2165" ca="1">INDIRECT(CO2157)*CO2164</f>
        <v>#N/A</v>
      </c>
      <c r="CP2165" s="151" t="e" cm="1">
        <f t="array" aca="1" ref="CP2165" ca="1">INDIRECT(CP2157)*CP2164</f>
        <v>#N/A</v>
      </c>
      <c r="CQ2165" s="151" t="e" cm="1">
        <f t="array" aca="1" ref="CQ2165" ca="1">INDIRECT(CQ2157)*CQ2164</f>
        <v>#N/A</v>
      </c>
      <c r="CR2165" s="151" t="e" cm="1">
        <f t="array" aca="1" ref="CR2165" ca="1">INDIRECT(CR2157)*CR2164</f>
        <v>#N/A</v>
      </c>
      <c r="CS2165" s="151" t="e" cm="1">
        <f t="array" aca="1" ref="CS2165" ca="1">INDIRECT(CS2157)*CS2164</f>
        <v>#N/A</v>
      </c>
      <c r="CT2165" s="151" t="e" cm="1">
        <f t="array" aca="1" ref="CT2165" ca="1">INDIRECT(CT2157)*CT2164</f>
        <v>#N/A</v>
      </c>
      <c r="CU2165" s="151" t="e" cm="1">
        <f t="array" aca="1" ref="CU2165" ca="1">INDIRECT(CU2157)*CU2164</f>
        <v>#N/A</v>
      </c>
      <c r="CV2165" s="151" t="e" cm="1">
        <f t="array" aca="1" ref="CV2165" ca="1">INDIRECT(CV2157)*CV2164</f>
        <v>#N/A</v>
      </c>
      <c r="CW2165" s="151" t="e" cm="1">
        <f t="array" aca="1" ref="CW2165" ca="1">INDIRECT(CW2157)*CW2164</f>
        <v>#N/A</v>
      </c>
      <c r="CX2165" s="151" t="e" cm="1">
        <f t="array" aca="1" ref="CX2165" ca="1">INDIRECT(CX2157)*CX2164</f>
        <v>#N/A</v>
      </c>
      <c r="CY2165" s="151" t="e" cm="1">
        <f t="array" aca="1" ref="CY2165" ca="1">INDIRECT(CY2157)*CY2164</f>
        <v>#N/A</v>
      </c>
      <c r="CZ2165" s="151" t="e" cm="1">
        <f t="array" aca="1" ref="CZ2165" ca="1">INDIRECT(CZ2157)*CZ2164</f>
        <v>#N/A</v>
      </c>
      <c r="DA2165" s="151" t="e" cm="1">
        <f t="array" aca="1" ref="DA2165" ca="1">INDIRECT(DA2157)*DA2164</f>
        <v>#N/A</v>
      </c>
      <c r="DB2165" s="151" t="e" cm="1">
        <f t="array" aca="1" ref="DB2165" ca="1">INDIRECT(DB2157)*DB2164</f>
        <v>#N/A</v>
      </c>
      <c r="DC2165" s="151" t="e" cm="1">
        <f t="array" aca="1" ref="DC2165" ca="1">INDIRECT(DC2157)*DC2164</f>
        <v>#N/A</v>
      </c>
      <c r="DD2165" s="151" t="e" cm="1">
        <f t="array" aca="1" ref="DD2165" ca="1">INDIRECT(DD2157)*DD2164</f>
        <v>#N/A</v>
      </c>
      <c r="DE2165" s="151" t="e" cm="1">
        <f t="array" aca="1" ref="DE2165" ca="1">INDIRECT(DE2157)*DE2164</f>
        <v>#N/A</v>
      </c>
      <c r="DF2165" s="151" t="e" cm="1">
        <f t="array" aca="1" ref="DF2165" ca="1">INDIRECT(DF2157)*DF2164</f>
        <v>#N/A</v>
      </c>
      <c r="DG2165" s="151" t="e" cm="1">
        <f t="array" aca="1" ref="DG2165" ca="1">INDIRECT(DG2157)*DG2164</f>
        <v>#N/A</v>
      </c>
      <c r="DH2165" s="151" t="e" cm="1">
        <f t="array" aca="1" ref="DH2165" ca="1">INDIRECT(DH2157)*DH2164</f>
        <v>#N/A</v>
      </c>
      <c r="DI2165" s="151" t="e" cm="1">
        <f t="array" aca="1" ref="DI2165" ca="1">INDIRECT(DI2157)*DI2164</f>
        <v>#N/A</v>
      </c>
      <c r="DJ2165" s="151" t="e" cm="1">
        <f t="array" aca="1" ref="DJ2165" ca="1">INDIRECT(DJ2157)*DJ2164</f>
        <v>#N/A</v>
      </c>
      <c r="DK2165" s="151" t="e" cm="1">
        <f t="array" aca="1" ref="DK2165" ca="1">INDIRECT(DK2157)*DK2164</f>
        <v>#N/A</v>
      </c>
      <c r="DL2165" s="151" t="e" cm="1">
        <f t="array" aca="1" ref="DL2165" ca="1">INDIRECT(DL2157)*DL2164</f>
        <v>#N/A</v>
      </c>
    </row>
    <row r="2166" spans="1:116" x14ac:dyDescent="0.4">
      <c r="B2166" t="s">
        <v>332</v>
      </c>
      <c r="D2166" t="s">
        <v>510</v>
      </c>
      <c r="E2166" s="8" t="str">
        <f t="shared" ref="E2166:E2168" si="3540">ROW()&amp;" "&amp;D2166</f>
        <v>2166 VOV-TV-V</v>
      </c>
      <c r="G2166" s="136" t="str">
        <f>G2154</f>
        <v>Surgical procedures</v>
      </c>
      <c r="H2166" s="12"/>
      <c r="I2166" s="60"/>
      <c r="J2166" s="60"/>
      <c r="K2166" s="38"/>
      <c r="L2166" s="38"/>
      <c r="M2166" s="38"/>
      <c r="N2166" s="38"/>
      <c r="O2166" s="38"/>
      <c r="P2166" s="38"/>
      <c r="R2166" s="15"/>
      <c r="S2166" s="240"/>
      <c r="T2166" s="240"/>
      <c r="U2166" s="240"/>
      <c r="V2166" s="240"/>
      <c r="W2166" s="240"/>
      <c r="X2166" s="240"/>
      <c r="Y2166" s="240"/>
      <c r="Z2166" s="240"/>
      <c r="AA2166" s="240"/>
      <c r="AB2166" s="240"/>
      <c r="AC2166" s="240"/>
      <c r="AD2166" s="240"/>
      <c r="AE2166" s="240"/>
      <c r="AF2166" s="240"/>
      <c r="AG2166" s="240"/>
      <c r="AH2166" s="240"/>
      <c r="AI2166" s="240"/>
      <c r="AJ2166" s="240"/>
      <c r="AK2166" s="240"/>
      <c r="AL2166" s="240"/>
      <c r="AM2166" s="240"/>
      <c r="AN2166" s="240"/>
      <c r="AO2166" s="240"/>
      <c r="AP2166" s="240"/>
      <c r="AQ2166" s="240"/>
      <c r="AR2166" s="240"/>
      <c r="AS2166" s="240"/>
      <c r="AT2166" s="240"/>
      <c r="AU2166" s="240"/>
      <c r="AV2166" s="240"/>
      <c r="AW2166" s="240"/>
      <c r="AX2166" s="240"/>
      <c r="AY2166" s="240"/>
      <c r="AZ2166" s="240"/>
      <c r="BA2166" s="240"/>
      <c r="BB2166" s="240"/>
      <c r="BC2166" s="240"/>
      <c r="BD2166" s="240"/>
      <c r="BE2166" s="240"/>
      <c r="BF2166" s="240"/>
      <c r="BG2166" s="240"/>
      <c r="BH2166" s="240"/>
      <c r="BI2166" s="240"/>
      <c r="BJ2166" s="240"/>
      <c r="BK2166" s="240"/>
      <c r="BL2166" s="240"/>
      <c r="BM2166" s="240"/>
      <c r="BN2166" s="240"/>
      <c r="BO2166" s="240"/>
      <c r="BP2166" s="240"/>
      <c r="BQ2166" s="240"/>
      <c r="BR2166" s="240"/>
      <c r="BS2166" s="240"/>
      <c r="BT2166" s="240"/>
      <c r="BU2166" s="240"/>
      <c r="BV2166" s="240"/>
      <c r="BW2166" s="240"/>
      <c r="BX2166" s="240"/>
      <c r="BY2166" s="240"/>
      <c r="BZ2166" s="240"/>
      <c r="CA2166" s="240"/>
      <c r="CB2166" s="240"/>
      <c r="CC2166" s="240"/>
      <c r="CD2166" s="240"/>
      <c r="CE2166" s="240"/>
      <c r="CF2166" s="240"/>
      <c r="CG2166" s="240"/>
      <c r="CH2166" s="240"/>
      <c r="CI2166" s="240"/>
      <c r="CJ2166" s="240"/>
      <c r="CK2166" s="240"/>
      <c r="CL2166" s="240"/>
      <c r="CN2166" s="60"/>
      <c r="CO2166" s="76"/>
      <c r="CP2166" s="76"/>
      <c r="CQ2166" s="76"/>
      <c r="CR2166" s="76"/>
      <c r="CS2166" s="76"/>
      <c r="CT2166" s="76"/>
      <c r="CU2166" s="76"/>
      <c r="CV2166" s="76"/>
      <c r="CW2166" s="76"/>
      <c r="CX2166" s="76"/>
      <c r="CY2166" s="76"/>
      <c r="CZ2166" s="76"/>
      <c r="DA2166" s="76"/>
      <c r="DB2166" s="76"/>
      <c r="DC2166" s="76"/>
      <c r="DD2166" s="76"/>
      <c r="DE2166" s="76"/>
      <c r="DF2166" s="76"/>
      <c r="DG2166" s="76"/>
      <c r="DH2166" s="76"/>
      <c r="DI2166" s="76"/>
      <c r="DJ2166" s="76"/>
      <c r="DK2166" s="76"/>
      <c r="DL2166" s="76"/>
    </row>
    <row r="2167" spans="1:116" x14ac:dyDescent="0.4">
      <c r="B2167" t="s">
        <v>332</v>
      </c>
      <c r="D2167" t="s">
        <v>510</v>
      </c>
      <c r="E2167" s="8" t="str">
        <f>ROW()&amp;" "&amp;D2167</f>
        <v>2167 VOV-TV-V</v>
      </c>
      <c r="G2167" s="191" t="str">
        <f>IFERROR(SUBSTITUTE(TRIM(MID(G2162, SEARCH("-", G2162) + 1, LEN(G2162))),":",""),"no unit")</f>
        <v>implant</v>
      </c>
      <c r="H2167" s="27"/>
      <c r="I2167" s="78"/>
      <c r="J2167" s="78"/>
      <c r="K2167" s="33"/>
      <c r="L2167" s="33"/>
      <c r="M2167" s="33"/>
      <c r="N2167" s="33"/>
      <c r="O2167" s="33"/>
      <c r="P2167" s="33"/>
      <c r="R2167" s="33"/>
      <c r="S2167" s="80"/>
      <c r="T2167" s="80"/>
      <c r="U2167" s="80"/>
      <c r="V2167" s="80"/>
      <c r="W2167" s="80"/>
      <c r="X2167" s="80"/>
      <c r="Y2167" s="80"/>
      <c r="Z2167" s="80"/>
      <c r="AA2167" s="80"/>
      <c r="AB2167" s="80"/>
      <c r="AC2167" s="80"/>
      <c r="AD2167" s="80"/>
      <c r="AE2167" s="80"/>
      <c r="AF2167" s="80"/>
      <c r="AG2167" s="80"/>
      <c r="AH2167" s="80"/>
      <c r="AI2167" s="80"/>
      <c r="AJ2167" s="80"/>
      <c r="AK2167" s="80"/>
      <c r="AL2167" s="80"/>
      <c r="AM2167" s="80"/>
      <c r="AN2167" s="80"/>
      <c r="AO2167" s="80"/>
      <c r="AP2167" s="80"/>
      <c r="AQ2167" s="80"/>
      <c r="AR2167" s="80"/>
      <c r="AS2167" s="80"/>
      <c r="AT2167" s="80"/>
      <c r="AU2167" s="80"/>
      <c r="AV2167" s="80"/>
      <c r="AW2167" s="80"/>
      <c r="AX2167" s="80"/>
      <c r="AY2167" s="80"/>
      <c r="AZ2167" s="80"/>
      <c r="BA2167" s="80"/>
      <c r="BB2167" s="80"/>
      <c r="BC2167" s="80"/>
      <c r="BD2167" s="80"/>
      <c r="BE2167" s="80"/>
      <c r="BF2167" s="80"/>
      <c r="BG2167" s="80"/>
      <c r="BH2167" s="80"/>
      <c r="BI2167" s="80"/>
      <c r="BJ2167" s="80"/>
      <c r="BK2167" s="80"/>
      <c r="BL2167" s="80"/>
      <c r="BM2167" s="80"/>
      <c r="BN2167" s="80"/>
      <c r="BO2167" s="80"/>
      <c r="BP2167" s="80"/>
      <c r="BQ2167" s="80"/>
      <c r="BR2167" s="80"/>
      <c r="BS2167" s="80"/>
      <c r="BT2167" s="80"/>
      <c r="BU2167" s="80"/>
      <c r="BV2167" s="80"/>
      <c r="BW2167" s="80"/>
      <c r="BX2167" s="80"/>
      <c r="BY2167" s="80"/>
      <c r="BZ2167" s="80"/>
      <c r="CA2167" s="80"/>
      <c r="CB2167" s="80"/>
      <c r="CC2167" s="80"/>
      <c r="CD2167" s="80"/>
      <c r="CE2167" s="80"/>
      <c r="CF2167" s="80"/>
      <c r="CG2167" s="80"/>
      <c r="CH2167" s="80"/>
      <c r="CI2167" s="80"/>
      <c r="CJ2167" s="80"/>
      <c r="CK2167" s="80"/>
      <c r="CL2167" s="80"/>
      <c r="CN2167" s="78"/>
      <c r="CO2167" s="77"/>
      <c r="CP2167" s="77"/>
      <c r="CQ2167" s="77"/>
      <c r="CR2167" s="77"/>
      <c r="CS2167" s="77"/>
      <c r="CT2167" s="77"/>
      <c r="CU2167" s="77"/>
      <c r="CV2167" s="77"/>
      <c r="CW2167" s="77"/>
      <c r="CX2167" s="77"/>
      <c r="CY2167" s="77"/>
      <c r="CZ2167" s="77"/>
      <c r="DA2167" s="77"/>
      <c r="DB2167" s="77"/>
      <c r="DC2167" s="77"/>
      <c r="DD2167" s="77"/>
      <c r="DE2167" s="77"/>
      <c r="DF2167" s="77"/>
      <c r="DG2167" s="77"/>
      <c r="DH2167" s="77"/>
      <c r="DI2167" s="77"/>
      <c r="DJ2167" s="77"/>
      <c r="DK2167" s="77"/>
      <c r="DL2167" s="77"/>
    </row>
    <row r="2168" spans="1:116" x14ac:dyDescent="0.4">
      <c r="B2168" t="s">
        <v>332</v>
      </c>
      <c r="D2168" t="s">
        <v>510</v>
      </c>
      <c r="E2168" s="8" t="str">
        <f t="shared" ref="E2168:E2175" si="3541">ROW()&amp;" "&amp;D2168</f>
        <v>2168 VOV-TV-V</v>
      </c>
      <c r="G2168" s="136" t="s">
        <v>461</v>
      </c>
      <c r="H2168" s="27"/>
      <c r="I2168" s="78"/>
      <c r="J2168" s="78"/>
      <c r="K2168" s="33"/>
      <c r="L2168" s="33"/>
      <c r="M2168" s="33"/>
      <c r="N2168" s="33"/>
      <c r="O2168" s="33"/>
      <c r="P2168" s="33"/>
      <c r="R2168" s="33"/>
      <c r="S2168" s="80" t="str">
        <f>S2156</f>
        <v>S$16</v>
      </c>
      <c r="T2168" s="80" t="str">
        <f t="shared" ref="T2168:CE2170" si="3542">T2156</f>
        <v>T$16</v>
      </c>
      <c r="U2168" s="80" t="str">
        <f t="shared" si="3542"/>
        <v>U$16</v>
      </c>
      <c r="V2168" s="80" t="str">
        <f t="shared" si="3542"/>
        <v>V$16</v>
      </c>
      <c r="W2168" s="80" t="str">
        <f t="shared" si="3542"/>
        <v>W$16</v>
      </c>
      <c r="X2168" s="80" t="str">
        <f t="shared" si="3542"/>
        <v>X$16</v>
      </c>
      <c r="Y2168" s="80" t="str">
        <f t="shared" si="3542"/>
        <v>Y$16</v>
      </c>
      <c r="Z2168" s="80" t="str">
        <f t="shared" si="3542"/>
        <v>Z$16</v>
      </c>
      <c r="AA2168" s="80" t="str">
        <f t="shared" si="3542"/>
        <v>AA$16</v>
      </c>
      <c r="AB2168" s="80" t="str">
        <f t="shared" si="3542"/>
        <v>AB$16</v>
      </c>
      <c r="AC2168" s="80" t="str">
        <f t="shared" si="3542"/>
        <v>AC$16</v>
      </c>
      <c r="AD2168" s="80" t="str">
        <f t="shared" si="3542"/>
        <v>AD$16</v>
      </c>
      <c r="AE2168" s="80" t="str">
        <f t="shared" si="3542"/>
        <v>AE$16</v>
      </c>
      <c r="AF2168" s="80" t="str">
        <f t="shared" si="3542"/>
        <v>AF$16</v>
      </c>
      <c r="AG2168" s="80" t="str">
        <f t="shared" si="3542"/>
        <v>AG$16</v>
      </c>
      <c r="AH2168" s="80" t="str">
        <f t="shared" si="3542"/>
        <v>AH$16</v>
      </c>
      <c r="AI2168" s="80" t="str">
        <f t="shared" si="3542"/>
        <v>AI$16</v>
      </c>
      <c r="AJ2168" s="80" t="str">
        <f t="shared" si="3542"/>
        <v>AJ$16</v>
      </c>
      <c r="AK2168" s="80" t="str">
        <f t="shared" si="3542"/>
        <v>AK$16</v>
      </c>
      <c r="AL2168" s="80" t="str">
        <f t="shared" si="3542"/>
        <v>AL$16</v>
      </c>
      <c r="AM2168" s="80" t="str">
        <f t="shared" si="3542"/>
        <v>AM$16</v>
      </c>
      <c r="AN2168" s="80" t="str">
        <f t="shared" si="3542"/>
        <v>AN$16</v>
      </c>
      <c r="AO2168" s="80" t="str">
        <f t="shared" si="3542"/>
        <v>AO$16</v>
      </c>
      <c r="AP2168" s="80" t="str">
        <f t="shared" si="3542"/>
        <v>AP$16</v>
      </c>
      <c r="AQ2168" s="80" t="str">
        <f t="shared" si="3542"/>
        <v>AQ$16</v>
      </c>
      <c r="AR2168" s="80" t="str">
        <f t="shared" si="3542"/>
        <v>AR$16</v>
      </c>
      <c r="AS2168" s="80" t="str">
        <f t="shared" si="3542"/>
        <v>AS$16</v>
      </c>
      <c r="AT2168" s="80" t="str">
        <f t="shared" si="3542"/>
        <v>AT$16</v>
      </c>
      <c r="AU2168" s="80" t="str">
        <f t="shared" si="3542"/>
        <v>AU$16</v>
      </c>
      <c r="AV2168" s="80" t="str">
        <f t="shared" si="3542"/>
        <v>AV$16</v>
      </c>
      <c r="AW2168" s="80" t="str">
        <f t="shared" si="3542"/>
        <v>AW$16</v>
      </c>
      <c r="AX2168" s="80" t="str">
        <f t="shared" si="3542"/>
        <v>AX$16</v>
      </c>
      <c r="AY2168" s="80" t="str">
        <f t="shared" si="3542"/>
        <v>AY$16</v>
      </c>
      <c r="AZ2168" s="80" t="str">
        <f t="shared" si="3542"/>
        <v>AZ$16</v>
      </c>
      <c r="BA2168" s="80" t="str">
        <f t="shared" si="3542"/>
        <v>BA$16</v>
      </c>
      <c r="BB2168" s="80" t="str">
        <f t="shared" si="3542"/>
        <v>BB$16</v>
      </c>
      <c r="BC2168" s="80" t="str">
        <f t="shared" si="3542"/>
        <v>BC$16</v>
      </c>
      <c r="BD2168" s="80" t="str">
        <f t="shared" si="3542"/>
        <v>BD$16</v>
      </c>
      <c r="BE2168" s="80" t="str">
        <f t="shared" si="3542"/>
        <v>BE$16</v>
      </c>
      <c r="BF2168" s="80" t="str">
        <f t="shared" si="3542"/>
        <v>BF$16</v>
      </c>
      <c r="BG2168" s="80" t="str">
        <f t="shared" si="3542"/>
        <v>BG$16</v>
      </c>
      <c r="BH2168" s="80" t="str">
        <f t="shared" si="3542"/>
        <v>BH$16</v>
      </c>
      <c r="BI2168" s="80" t="str">
        <f t="shared" si="3542"/>
        <v>BI$16</v>
      </c>
      <c r="BJ2168" s="80" t="str">
        <f t="shared" si="3542"/>
        <v>BJ$16</v>
      </c>
      <c r="BK2168" s="80" t="str">
        <f t="shared" si="3542"/>
        <v>BK$16</v>
      </c>
      <c r="BL2168" s="80" t="str">
        <f t="shared" si="3542"/>
        <v>BL$16</v>
      </c>
      <c r="BM2168" s="80" t="str">
        <f t="shared" si="3542"/>
        <v>BM$16</v>
      </c>
      <c r="BN2168" s="80" t="str">
        <f t="shared" si="3542"/>
        <v>BN$16</v>
      </c>
      <c r="BO2168" s="80" t="str">
        <f t="shared" si="3542"/>
        <v>BO$16</v>
      </c>
      <c r="BP2168" s="80" t="str">
        <f t="shared" si="3542"/>
        <v>BP$16</v>
      </c>
      <c r="BQ2168" s="80" t="str">
        <f t="shared" si="3542"/>
        <v>BQ$16</v>
      </c>
      <c r="BR2168" s="80" t="str">
        <f t="shared" si="3542"/>
        <v>BR$16</v>
      </c>
      <c r="BS2168" s="80" t="str">
        <f t="shared" si="3542"/>
        <v>BS$16</v>
      </c>
      <c r="BT2168" s="80" t="str">
        <f t="shared" si="3542"/>
        <v>BT$16</v>
      </c>
      <c r="BU2168" s="80" t="str">
        <f t="shared" si="3542"/>
        <v>BU$16</v>
      </c>
      <c r="BV2168" s="80" t="str">
        <f t="shared" si="3542"/>
        <v>BV$16</v>
      </c>
      <c r="BW2168" s="80" t="str">
        <f t="shared" si="3542"/>
        <v>BW$16</v>
      </c>
      <c r="BX2168" s="80" t="str">
        <f t="shared" si="3542"/>
        <v>BX$16</v>
      </c>
      <c r="BY2168" s="80" t="str">
        <f t="shared" si="3542"/>
        <v>BY$16</v>
      </c>
      <c r="BZ2168" s="80" t="str">
        <f t="shared" si="3542"/>
        <v>BZ$16</v>
      </c>
      <c r="CA2168" s="80" t="str">
        <f t="shared" si="3542"/>
        <v>CA$16</v>
      </c>
      <c r="CB2168" s="80" t="str">
        <f t="shared" si="3542"/>
        <v>CB$16</v>
      </c>
      <c r="CC2168" s="80" t="str">
        <f t="shared" si="3542"/>
        <v>CC$16</v>
      </c>
      <c r="CD2168" s="80" t="str">
        <f t="shared" si="3542"/>
        <v>CD$16</v>
      </c>
      <c r="CE2168" s="80" t="str">
        <f t="shared" si="3542"/>
        <v>CE$16</v>
      </c>
      <c r="CF2168" s="80" t="str">
        <f t="shared" ref="CF2168:CL2170" si="3543">CF2156</f>
        <v>CF$16</v>
      </c>
      <c r="CG2168" s="80" t="str">
        <f t="shared" si="3543"/>
        <v>CG$16</v>
      </c>
      <c r="CH2168" s="80" t="str">
        <f t="shared" si="3543"/>
        <v>CH$16</v>
      </c>
      <c r="CI2168" s="80" t="str">
        <f t="shared" si="3543"/>
        <v>CI$16</v>
      </c>
      <c r="CJ2168" s="80" t="str">
        <f t="shared" si="3543"/>
        <v>CJ$16</v>
      </c>
      <c r="CK2168" s="80" t="str">
        <f t="shared" si="3543"/>
        <v>CK$16</v>
      </c>
      <c r="CL2168" s="80" t="str">
        <f t="shared" si="3543"/>
        <v>CL$16</v>
      </c>
      <c r="CN2168" s="78"/>
      <c r="CO2168" s="80" t="str">
        <f t="shared" ref="CO2168:DL2170" si="3544">CO2156</f>
        <v>CO$16</v>
      </c>
      <c r="CP2168" s="80" t="str">
        <f t="shared" si="3544"/>
        <v>CP$16</v>
      </c>
      <c r="CQ2168" s="80" t="str">
        <f t="shared" si="3544"/>
        <v>CQ$16</v>
      </c>
      <c r="CR2168" s="80" t="str">
        <f t="shared" si="3544"/>
        <v>CR$16</v>
      </c>
      <c r="CS2168" s="80" t="str">
        <f t="shared" si="3544"/>
        <v>CS$16</v>
      </c>
      <c r="CT2168" s="80" t="str">
        <f t="shared" si="3544"/>
        <v>CT$16</v>
      </c>
      <c r="CU2168" s="80" t="str">
        <f t="shared" si="3544"/>
        <v>CU$16</v>
      </c>
      <c r="CV2168" s="80" t="str">
        <f t="shared" si="3544"/>
        <v>CV$16</v>
      </c>
      <c r="CW2168" s="80" t="str">
        <f t="shared" si="3544"/>
        <v>CW$16</v>
      </c>
      <c r="CX2168" s="80" t="str">
        <f t="shared" si="3544"/>
        <v>CX$16</v>
      </c>
      <c r="CY2168" s="80" t="str">
        <f t="shared" si="3544"/>
        <v>CY$16</v>
      </c>
      <c r="CZ2168" s="80" t="str">
        <f t="shared" si="3544"/>
        <v>CZ$16</v>
      </c>
      <c r="DA2168" s="80" t="str">
        <f t="shared" si="3544"/>
        <v>DA$16</v>
      </c>
      <c r="DB2168" s="80" t="str">
        <f t="shared" si="3544"/>
        <v>DB$16</v>
      </c>
      <c r="DC2168" s="80" t="str">
        <f t="shared" si="3544"/>
        <v>DC$16</v>
      </c>
      <c r="DD2168" s="80" t="str">
        <f t="shared" si="3544"/>
        <v>DD$16</v>
      </c>
      <c r="DE2168" s="80" t="str">
        <f t="shared" si="3544"/>
        <v>DE$16</v>
      </c>
      <c r="DF2168" s="80" t="str">
        <f t="shared" si="3544"/>
        <v>DF$16</v>
      </c>
      <c r="DG2168" s="80" t="str">
        <f t="shared" si="3544"/>
        <v>DG$16</v>
      </c>
      <c r="DH2168" s="80" t="str">
        <f t="shared" si="3544"/>
        <v>DH$16</v>
      </c>
      <c r="DI2168" s="80" t="str">
        <f t="shared" si="3544"/>
        <v>DI$16</v>
      </c>
      <c r="DJ2168" s="80" t="str">
        <f t="shared" si="3544"/>
        <v>DJ$16</v>
      </c>
      <c r="DK2168" s="80" t="str">
        <f t="shared" si="3544"/>
        <v>DK$16</v>
      </c>
      <c r="DL2168" s="80" t="str">
        <f t="shared" si="3544"/>
        <v>DL$16</v>
      </c>
    </row>
    <row r="2169" spans="1:116" x14ac:dyDescent="0.4">
      <c r="B2169" t="s">
        <v>332</v>
      </c>
      <c r="D2169" t="s">
        <v>510</v>
      </c>
      <c r="E2169" s="8" t="str">
        <f t="shared" si="3541"/>
        <v>2169 VOV-TV-V</v>
      </c>
      <c r="G2169" s="191" t="s">
        <v>462</v>
      </c>
      <c r="K2169" s="53"/>
      <c r="L2169" s="53"/>
      <c r="M2169" s="53"/>
      <c r="N2169" s="53"/>
      <c r="O2169" s="53"/>
      <c r="P2169" s="53"/>
      <c r="R2169" s="24"/>
      <c r="S2169" s="212" t="str">
        <f>ADDRESS(ROW(S2165),COLUMN(S2165),2)</f>
        <v>S$2165</v>
      </c>
      <c r="T2169" s="212" t="str">
        <f t="shared" ref="T2169:CE2171" si="3545">ADDRESS(ROW(T2165),COLUMN(T2165),2)</f>
        <v>T$2165</v>
      </c>
      <c r="U2169" s="212" t="str">
        <f t="shared" si="3545"/>
        <v>U$2165</v>
      </c>
      <c r="V2169" s="212" t="str">
        <f t="shared" si="3545"/>
        <v>V$2165</v>
      </c>
      <c r="W2169" s="212" t="str">
        <f t="shared" si="3545"/>
        <v>W$2165</v>
      </c>
      <c r="X2169" s="212" t="str">
        <f t="shared" si="3545"/>
        <v>X$2165</v>
      </c>
      <c r="Y2169" s="212" t="str">
        <f t="shared" si="3545"/>
        <v>Y$2165</v>
      </c>
      <c r="Z2169" s="212" t="str">
        <f t="shared" si="3545"/>
        <v>Z$2165</v>
      </c>
      <c r="AA2169" s="212" t="str">
        <f t="shared" si="3545"/>
        <v>AA$2165</v>
      </c>
      <c r="AB2169" s="212" t="str">
        <f t="shared" si="3545"/>
        <v>AB$2165</v>
      </c>
      <c r="AC2169" s="212" t="str">
        <f t="shared" si="3545"/>
        <v>AC$2165</v>
      </c>
      <c r="AD2169" s="212" t="str">
        <f t="shared" si="3545"/>
        <v>AD$2165</v>
      </c>
      <c r="AE2169" s="212" t="str">
        <f t="shared" si="3545"/>
        <v>AE$2165</v>
      </c>
      <c r="AF2169" s="212" t="str">
        <f t="shared" si="3545"/>
        <v>AF$2165</v>
      </c>
      <c r="AG2169" s="212" t="str">
        <f t="shared" si="3545"/>
        <v>AG$2165</v>
      </c>
      <c r="AH2169" s="212" t="str">
        <f t="shared" si="3545"/>
        <v>AH$2165</v>
      </c>
      <c r="AI2169" s="212" t="str">
        <f t="shared" si="3545"/>
        <v>AI$2165</v>
      </c>
      <c r="AJ2169" s="212" t="str">
        <f t="shared" si="3545"/>
        <v>AJ$2165</v>
      </c>
      <c r="AK2169" s="212" t="str">
        <f t="shared" si="3545"/>
        <v>AK$2165</v>
      </c>
      <c r="AL2169" s="212" t="str">
        <f t="shared" si="3545"/>
        <v>AL$2165</v>
      </c>
      <c r="AM2169" s="212" t="str">
        <f t="shared" si="3545"/>
        <v>AM$2165</v>
      </c>
      <c r="AN2169" s="212" t="str">
        <f t="shared" si="3545"/>
        <v>AN$2165</v>
      </c>
      <c r="AO2169" s="212" t="str">
        <f t="shared" si="3545"/>
        <v>AO$2165</v>
      </c>
      <c r="AP2169" s="212" t="str">
        <f t="shared" si="3545"/>
        <v>AP$2165</v>
      </c>
      <c r="AQ2169" s="212" t="str">
        <f t="shared" si="3545"/>
        <v>AQ$2165</v>
      </c>
      <c r="AR2169" s="212" t="str">
        <f t="shared" si="3545"/>
        <v>AR$2165</v>
      </c>
      <c r="AS2169" s="212" t="str">
        <f t="shared" si="3545"/>
        <v>AS$2165</v>
      </c>
      <c r="AT2169" s="212" t="str">
        <f t="shared" si="3545"/>
        <v>AT$2165</v>
      </c>
      <c r="AU2169" s="212" t="str">
        <f t="shared" si="3545"/>
        <v>AU$2165</v>
      </c>
      <c r="AV2169" s="212" t="str">
        <f t="shared" si="3545"/>
        <v>AV$2165</v>
      </c>
      <c r="AW2169" s="212" t="str">
        <f t="shared" si="3545"/>
        <v>AW$2165</v>
      </c>
      <c r="AX2169" s="212" t="str">
        <f t="shared" si="3545"/>
        <v>AX$2165</v>
      </c>
      <c r="AY2169" s="212" t="str">
        <f t="shared" si="3545"/>
        <v>AY$2165</v>
      </c>
      <c r="AZ2169" s="212" t="str">
        <f t="shared" si="3545"/>
        <v>AZ$2165</v>
      </c>
      <c r="BA2169" s="212" t="str">
        <f t="shared" si="3545"/>
        <v>BA$2165</v>
      </c>
      <c r="BB2169" s="212" t="str">
        <f t="shared" si="3545"/>
        <v>BB$2165</v>
      </c>
      <c r="BC2169" s="212" t="str">
        <f t="shared" si="3545"/>
        <v>BC$2165</v>
      </c>
      <c r="BD2169" s="212" t="str">
        <f t="shared" si="3545"/>
        <v>BD$2165</v>
      </c>
      <c r="BE2169" s="212" t="str">
        <f t="shared" si="3545"/>
        <v>BE$2165</v>
      </c>
      <c r="BF2169" s="212" t="str">
        <f t="shared" si="3545"/>
        <v>BF$2165</v>
      </c>
      <c r="BG2169" s="212" t="str">
        <f t="shared" si="3545"/>
        <v>BG$2165</v>
      </c>
      <c r="BH2169" s="212" t="str">
        <f t="shared" si="3545"/>
        <v>BH$2165</v>
      </c>
      <c r="BI2169" s="212" t="str">
        <f t="shared" si="3545"/>
        <v>BI$2165</v>
      </c>
      <c r="BJ2169" s="212" t="str">
        <f t="shared" si="3545"/>
        <v>BJ$2165</v>
      </c>
      <c r="BK2169" s="212" t="str">
        <f t="shared" si="3545"/>
        <v>BK$2165</v>
      </c>
      <c r="BL2169" s="212" t="str">
        <f t="shared" si="3545"/>
        <v>BL$2165</v>
      </c>
      <c r="BM2169" s="212" t="str">
        <f t="shared" si="3545"/>
        <v>BM$2165</v>
      </c>
      <c r="BN2169" s="212" t="str">
        <f t="shared" si="3545"/>
        <v>BN$2165</v>
      </c>
      <c r="BO2169" s="212" t="str">
        <f t="shared" si="3545"/>
        <v>BO$2165</v>
      </c>
      <c r="BP2169" s="212" t="str">
        <f t="shared" si="3545"/>
        <v>BP$2165</v>
      </c>
      <c r="BQ2169" s="212" t="str">
        <f t="shared" si="3545"/>
        <v>BQ$2165</v>
      </c>
      <c r="BR2169" s="212" t="str">
        <f t="shared" si="3545"/>
        <v>BR$2165</v>
      </c>
      <c r="BS2169" s="212" t="str">
        <f t="shared" si="3545"/>
        <v>BS$2165</v>
      </c>
      <c r="BT2169" s="212" t="str">
        <f t="shared" si="3545"/>
        <v>BT$2165</v>
      </c>
      <c r="BU2169" s="212" t="str">
        <f t="shared" si="3545"/>
        <v>BU$2165</v>
      </c>
      <c r="BV2169" s="212" t="str">
        <f t="shared" si="3545"/>
        <v>BV$2165</v>
      </c>
      <c r="BW2169" s="212" t="str">
        <f t="shared" si="3545"/>
        <v>BW$2165</v>
      </c>
      <c r="BX2169" s="212" t="str">
        <f t="shared" si="3545"/>
        <v>BX$2165</v>
      </c>
      <c r="BY2169" s="212" t="str">
        <f t="shared" si="3545"/>
        <v>BY$2165</v>
      </c>
      <c r="BZ2169" s="212" t="str">
        <f t="shared" si="3545"/>
        <v>BZ$2165</v>
      </c>
      <c r="CA2169" s="212" t="str">
        <f t="shared" si="3545"/>
        <v>CA$2165</v>
      </c>
      <c r="CB2169" s="212" t="str">
        <f t="shared" si="3545"/>
        <v>CB$2165</v>
      </c>
      <c r="CC2169" s="212" t="str">
        <f t="shared" si="3545"/>
        <v>CC$2165</v>
      </c>
      <c r="CD2169" s="212" t="str">
        <f t="shared" si="3545"/>
        <v>CD$2165</v>
      </c>
      <c r="CE2169" s="212" t="str">
        <f t="shared" si="3545"/>
        <v>CE$2165</v>
      </c>
      <c r="CF2169" s="212" t="str">
        <f t="shared" ref="CF2169:CL2171" si="3546">ADDRESS(ROW(CF2165),COLUMN(CF2165),2)</f>
        <v>CF$2165</v>
      </c>
      <c r="CG2169" s="212" t="str">
        <f t="shared" si="3546"/>
        <v>CG$2165</v>
      </c>
      <c r="CH2169" s="212" t="str">
        <f t="shared" si="3546"/>
        <v>CH$2165</v>
      </c>
      <c r="CI2169" s="212" t="str">
        <f t="shared" si="3546"/>
        <v>CI$2165</v>
      </c>
      <c r="CJ2169" s="212" t="str">
        <f t="shared" si="3546"/>
        <v>CJ$2165</v>
      </c>
      <c r="CK2169" s="212" t="str">
        <f t="shared" si="3546"/>
        <v>CK$2165</v>
      </c>
      <c r="CL2169" s="212" t="str">
        <f t="shared" si="3546"/>
        <v>CL$2165</v>
      </c>
      <c r="CO2169" s="212" t="str">
        <f t="shared" ref="CO2169:DL2171" si="3547">ADDRESS(ROW(CO2165),COLUMN(CO2165),2)</f>
        <v>CO$2165</v>
      </c>
      <c r="CP2169" s="212" t="str">
        <f t="shared" si="3547"/>
        <v>CP$2165</v>
      </c>
      <c r="CQ2169" s="212" t="str">
        <f t="shared" si="3547"/>
        <v>CQ$2165</v>
      </c>
      <c r="CR2169" s="212" t="str">
        <f t="shared" si="3547"/>
        <v>CR$2165</v>
      </c>
      <c r="CS2169" s="212" t="str">
        <f t="shared" si="3547"/>
        <v>CS$2165</v>
      </c>
      <c r="CT2169" s="212" t="str">
        <f t="shared" si="3547"/>
        <v>CT$2165</v>
      </c>
      <c r="CU2169" s="212" t="str">
        <f t="shared" si="3547"/>
        <v>CU$2165</v>
      </c>
      <c r="CV2169" s="212" t="str">
        <f t="shared" si="3547"/>
        <v>CV$2165</v>
      </c>
      <c r="CW2169" s="212" t="str">
        <f t="shared" si="3547"/>
        <v>CW$2165</v>
      </c>
      <c r="CX2169" s="212" t="str">
        <f t="shared" si="3547"/>
        <v>CX$2165</v>
      </c>
      <c r="CY2169" s="212" t="str">
        <f t="shared" si="3547"/>
        <v>CY$2165</v>
      </c>
      <c r="CZ2169" s="212" t="str">
        <f t="shared" si="3547"/>
        <v>CZ$2165</v>
      </c>
      <c r="DA2169" s="212" t="str">
        <f t="shared" si="3547"/>
        <v>DA$2165</v>
      </c>
      <c r="DB2169" s="212" t="str">
        <f t="shared" si="3547"/>
        <v>DB$2165</v>
      </c>
      <c r="DC2169" s="212" t="str">
        <f t="shared" si="3547"/>
        <v>DC$2165</v>
      </c>
      <c r="DD2169" s="212" t="str">
        <f t="shared" si="3547"/>
        <v>DD$2165</v>
      </c>
      <c r="DE2169" s="212" t="str">
        <f t="shared" si="3547"/>
        <v>DE$2165</v>
      </c>
      <c r="DF2169" s="212" t="str">
        <f t="shared" si="3547"/>
        <v>DF$2165</v>
      </c>
      <c r="DG2169" s="212" t="str">
        <f t="shared" si="3547"/>
        <v>DG$2165</v>
      </c>
      <c r="DH2169" s="212" t="str">
        <f t="shared" si="3547"/>
        <v>DH$2165</v>
      </c>
      <c r="DI2169" s="212" t="str">
        <f t="shared" si="3547"/>
        <v>DI$2165</v>
      </c>
      <c r="DJ2169" s="212" t="str">
        <f t="shared" si="3547"/>
        <v>DJ$2165</v>
      </c>
      <c r="DK2169" s="212" t="str">
        <f t="shared" si="3547"/>
        <v>DK$2165</v>
      </c>
      <c r="DL2169" s="212" t="str">
        <f t="shared" si="3547"/>
        <v>DL$2165</v>
      </c>
    </row>
    <row r="2170" spans="1:116" x14ac:dyDescent="0.4">
      <c r="B2170" t="s">
        <v>332</v>
      </c>
      <c r="D2170" t="s">
        <v>510</v>
      </c>
      <c r="E2170" s="8" t="str">
        <f t="shared" si="3541"/>
        <v>2170 VOV-TV-V</v>
      </c>
      <c r="G2170" s="191" t="str">
        <f>G2162</f>
        <v>Volume of a volume modifier - implant</v>
      </c>
      <c r="H2170" s="12"/>
      <c r="I2170" s="60"/>
      <c r="J2170" s="60"/>
      <c r="K2170" s="15"/>
      <c r="L2170" s="15"/>
      <c r="M2170" s="15"/>
      <c r="N2170" s="15"/>
      <c r="O2170" s="15"/>
      <c r="P2170" s="15"/>
      <c r="R2170" s="15"/>
      <c r="S2170" s="80"/>
      <c r="T2170" s="80"/>
      <c r="U2170" s="80"/>
      <c r="V2170" s="80"/>
      <c r="W2170" s="80"/>
      <c r="X2170" s="80"/>
      <c r="Y2170" s="80"/>
      <c r="Z2170" s="80"/>
      <c r="AA2170" s="80"/>
      <c r="AB2170" s="80"/>
      <c r="AC2170" s="80"/>
      <c r="AD2170" s="80"/>
      <c r="AE2170" s="80"/>
      <c r="AF2170" s="80"/>
      <c r="AG2170" s="80"/>
      <c r="AH2170" s="80"/>
      <c r="AI2170" s="80"/>
      <c r="AJ2170" s="80"/>
      <c r="AK2170" s="80"/>
      <c r="AL2170" s="80"/>
      <c r="AM2170" s="80"/>
      <c r="AN2170" s="80"/>
      <c r="AO2170" s="80"/>
      <c r="AP2170" s="80"/>
      <c r="AQ2170" s="80"/>
      <c r="AR2170" s="80"/>
      <c r="AS2170" s="80"/>
      <c r="AT2170" s="80"/>
      <c r="AU2170" s="80"/>
      <c r="AV2170" s="80"/>
      <c r="AW2170" s="80"/>
      <c r="AX2170" s="80"/>
      <c r="AY2170" s="80"/>
      <c r="AZ2170" s="80"/>
      <c r="BA2170" s="80"/>
      <c r="BB2170" s="80"/>
      <c r="BC2170" s="80"/>
      <c r="BD2170" s="80"/>
      <c r="BE2170" s="80"/>
      <c r="BF2170" s="80"/>
      <c r="BG2170" s="80"/>
      <c r="BH2170" s="80"/>
      <c r="BI2170" s="80"/>
      <c r="BJ2170" s="80"/>
      <c r="BK2170" s="80"/>
      <c r="BL2170" s="80"/>
      <c r="BM2170" s="80"/>
      <c r="BN2170" s="80"/>
      <c r="BO2170" s="80"/>
      <c r="BP2170" s="80"/>
      <c r="BQ2170" s="80"/>
      <c r="BR2170" s="80"/>
      <c r="BS2170" s="80"/>
      <c r="BT2170" s="80"/>
      <c r="BU2170" s="80"/>
      <c r="BV2170" s="80"/>
      <c r="BW2170" s="80"/>
      <c r="BX2170" s="80"/>
      <c r="BY2170" s="80"/>
      <c r="BZ2170" s="80"/>
      <c r="CA2170" s="80"/>
      <c r="CB2170" s="80"/>
      <c r="CC2170" s="80"/>
      <c r="CD2170" s="80"/>
      <c r="CE2170" s="80"/>
      <c r="CF2170" s="80"/>
      <c r="CG2170" s="80"/>
      <c r="CH2170" s="80"/>
      <c r="CI2170" s="80"/>
      <c r="CJ2170" s="80"/>
      <c r="CK2170" s="80"/>
      <c r="CL2170" s="80"/>
      <c r="CN2170" s="60"/>
    </row>
    <row r="2171" spans="1:116" x14ac:dyDescent="0.4">
      <c r="B2171" t="s">
        <v>332</v>
      </c>
      <c r="D2171" t="s">
        <v>510</v>
      </c>
      <c r="E2171" s="8" t="str">
        <f t="shared" si="3541"/>
        <v>2171 VOV-TV-V</v>
      </c>
      <c r="G2171" s="136" t="str">
        <f>G2159</f>
        <v xml:space="preserve">secondary unit </v>
      </c>
      <c r="H2171" s="12"/>
      <c r="I2171" s="60"/>
      <c r="J2171" s="60"/>
      <c r="K2171" s="15"/>
      <c r="L2171" s="15"/>
      <c r="M2171" s="15"/>
      <c r="N2171" s="15"/>
      <c r="O2171" s="15"/>
      <c r="P2171" s="15"/>
      <c r="R2171" s="15"/>
      <c r="S2171" s="76"/>
      <c r="T2171" s="76"/>
      <c r="U2171" s="76"/>
      <c r="V2171" s="76"/>
      <c r="W2171" s="76"/>
      <c r="X2171" s="76"/>
      <c r="Y2171" s="76"/>
      <c r="Z2171" s="76"/>
      <c r="AA2171" s="76"/>
      <c r="AB2171" s="76"/>
      <c r="AC2171" s="76"/>
      <c r="AD2171" s="76"/>
      <c r="AE2171" s="76"/>
      <c r="AF2171" s="76"/>
      <c r="AG2171" s="76"/>
      <c r="AH2171" s="76"/>
      <c r="AI2171" s="76"/>
      <c r="AJ2171" s="76"/>
      <c r="AK2171" s="76"/>
      <c r="AL2171" s="76"/>
      <c r="AM2171" s="76"/>
      <c r="AN2171" s="76"/>
      <c r="AO2171" s="76"/>
      <c r="AP2171" s="76"/>
      <c r="AQ2171" s="76"/>
      <c r="AR2171" s="76"/>
      <c r="AS2171" s="76"/>
      <c r="AT2171" s="76"/>
      <c r="AU2171" s="76"/>
      <c r="AV2171" s="76"/>
      <c r="AW2171" s="76"/>
      <c r="AX2171" s="76"/>
      <c r="AY2171" s="76"/>
      <c r="AZ2171" s="76"/>
      <c r="BA2171" s="76"/>
      <c r="BB2171" s="76"/>
      <c r="BC2171" s="76"/>
      <c r="BD2171" s="76"/>
      <c r="BE2171" s="76"/>
      <c r="BF2171" s="76"/>
      <c r="BG2171" s="76"/>
      <c r="BH2171" s="76"/>
      <c r="BI2171" s="76"/>
      <c r="BJ2171" s="76"/>
      <c r="BK2171" s="76"/>
      <c r="BL2171" s="76"/>
      <c r="BM2171" s="76"/>
      <c r="BN2171" s="76"/>
      <c r="BO2171" s="76"/>
      <c r="BP2171" s="76"/>
      <c r="BQ2171" s="76"/>
      <c r="BR2171" s="76"/>
      <c r="BS2171" s="76"/>
      <c r="BT2171" s="76"/>
      <c r="BU2171" s="76"/>
      <c r="BV2171" s="76"/>
      <c r="BW2171" s="76"/>
      <c r="BX2171" s="76"/>
      <c r="BY2171" s="76"/>
      <c r="BZ2171" s="76"/>
      <c r="CA2171" s="76"/>
      <c r="CB2171" s="76"/>
      <c r="CC2171" s="76"/>
      <c r="CD2171" s="76"/>
      <c r="CE2171" s="76"/>
      <c r="CF2171" s="76"/>
      <c r="CG2171" s="76"/>
      <c r="CH2171" s="76"/>
      <c r="CI2171" s="76"/>
      <c r="CJ2171" s="76"/>
      <c r="CK2171" s="76"/>
      <c r="CL2171" s="76"/>
      <c r="CN2171" s="60"/>
      <c r="CO2171" s="76"/>
      <c r="CP2171" s="76"/>
      <c r="CQ2171" s="76"/>
      <c r="CR2171" s="76"/>
      <c r="CS2171" s="76"/>
      <c r="CT2171" s="76"/>
      <c r="CU2171" s="76"/>
      <c r="CV2171" s="76"/>
      <c r="CW2171" s="76"/>
      <c r="CX2171" s="76"/>
      <c r="CY2171" s="76"/>
      <c r="CZ2171" s="76"/>
      <c r="DA2171" s="76"/>
      <c r="DB2171" s="76"/>
      <c r="DC2171" s="76"/>
      <c r="DD2171" s="76"/>
      <c r="DE2171" s="76"/>
      <c r="DF2171" s="76"/>
      <c r="DG2171" s="76"/>
      <c r="DH2171" s="76"/>
      <c r="DI2171" s="76"/>
      <c r="DJ2171" s="76"/>
      <c r="DK2171" s="76"/>
      <c r="DL2171" s="76"/>
    </row>
    <row r="2172" spans="1:116" x14ac:dyDescent="0.4">
      <c r="B2172" t="s">
        <v>332</v>
      </c>
      <c r="D2172" t="s">
        <v>510</v>
      </c>
      <c r="E2172" s="8" t="str">
        <f t="shared" si="3541"/>
        <v>2172 VOV-TV-V</v>
      </c>
      <c r="G2172" s="136" t="str">
        <f>G2160</f>
        <v>Secondary revenue driver</v>
      </c>
      <c r="H2172" s="12"/>
      <c r="I2172" s="60"/>
      <c r="J2172" s="60"/>
      <c r="K2172" s="15"/>
      <c r="L2172" s="15"/>
      <c r="M2172" s="15"/>
      <c r="N2172" s="15"/>
      <c r="O2172" s="15"/>
      <c r="P2172" s="15"/>
      <c r="R2172" s="15"/>
      <c r="S2172" s="76"/>
      <c r="T2172" s="76"/>
      <c r="U2172" s="76"/>
      <c r="V2172" s="76"/>
      <c r="W2172" s="76"/>
      <c r="X2172" s="76"/>
      <c r="Y2172" s="76"/>
      <c r="Z2172" s="76"/>
      <c r="AA2172" s="76"/>
      <c r="AB2172" s="76"/>
      <c r="AC2172" s="76"/>
      <c r="AD2172" s="76"/>
      <c r="AE2172" s="76"/>
      <c r="AF2172" s="76"/>
      <c r="AG2172" s="76"/>
      <c r="AH2172" s="76"/>
      <c r="AI2172" s="76"/>
      <c r="AJ2172" s="76"/>
      <c r="AK2172" s="76"/>
      <c r="AL2172" s="76"/>
      <c r="AM2172" s="76"/>
      <c r="AN2172" s="76"/>
      <c r="AO2172" s="76"/>
      <c r="AP2172" s="76"/>
      <c r="AQ2172" s="76"/>
      <c r="AR2172" s="76"/>
      <c r="AS2172" s="76"/>
      <c r="AT2172" s="76"/>
      <c r="AU2172" s="76"/>
      <c r="AV2172" s="76"/>
      <c r="AW2172" s="76"/>
      <c r="AX2172" s="76"/>
      <c r="AY2172" s="76"/>
      <c r="AZ2172" s="76"/>
      <c r="BA2172" s="76"/>
      <c r="BB2172" s="76"/>
      <c r="BC2172" s="76"/>
      <c r="BD2172" s="76"/>
      <c r="BE2172" s="76"/>
      <c r="BF2172" s="76"/>
      <c r="BG2172" s="76"/>
      <c r="BH2172" s="76"/>
      <c r="BI2172" s="76"/>
      <c r="BJ2172" s="76"/>
      <c r="BK2172" s="76"/>
      <c r="BL2172" s="76"/>
      <c r="BM2172" s="76"/>
      <c r="BN2172" s="76"/>
      <c r="BO2172" s="76"/>
      <c r="BP2172" s="76"/>
      <c r="BQ2172" s="76"/>
      <c r="BR2172" s="76"/>
      <c r="BS2172" s="76"/>
      <c r="BT2172" s="76"/>
      <c r="BU2172" s="76"/>
      <c r="BV2172" s="76"/>
      <c r="BW2172" s="76"/>
      <c r="BX2172" s="76"/>
      <c r="BY2172" s="76"/>
      <c r="BZ2172" s="76"/>
      <c r="CA2172" s="76"/>
      <c r="CB2172" s="76"/>
      <c r="CC2172" s="76"/>
      <c r="CD2172" s="76"/>
      <c r="CE2172" s="76"/>
      <c r="CF2172" s="76"/>
      <c r="CG2172" s="76"/>
      <c r="CH2172" s="76"/>
      <c r="CI2172" s="76"/>
      <c r="CJ2172" s="76"/>
      <c r="CK2172" s="76"/>
      <c r="CL2172" s="76"/>
      <c r="CN2172" s="60"/>
      <c r="CO2172" s="76"/>
      <c r="CP2172" s="76"/>
      <c r="CQ2172" s="76"/>
      <c r="CR2172" s="76"/>
      <c r="CS2172" s="76"/>
      <c r="CT2172" s="76"/>
      <c r="CU2172" s="76"/>
      <c r="CV2172" s="76"/>
      <c r="CW2172" s="76"/>
      <c r="CX2172" s="76"/>
      <c r="CY2172" s="76"/>
      <c r="CZ2172" s="76"/>
      <c r="DA2172" s="76"/>
      <c r="DB2172" s="76"/>
      <c r="DC2172" s="76"/>
      <c r="DD2172" s="76"/>
      <c r="DE2172" s="76"/>
      <c r="DF2172" s="76"/>
      <c r="DG2172" s="76"/>
      <c r="DH2172" s="76"/>
      <c r="DI2172" s="76"/>
      <c r="DJ2172" s="76"/>
      <c r="DK2172" s="76"/>
      <c r="DL2172" s="76"/>
    </row>
    <row r="2173" spans="1:116" x14ac:dyDescent="0.4">
      <c r="B2173" t="s">
        <v>332</v>
      </c>
      <c r="D2173" t="s">
        <v>510</v>
      </c>
      <c r="E2173" s="8" t="str">
        <f t="shared" si="3541"/>
        <v>2173 VOV-TV-V</v>
      </c>
      <c r="G2173" s="136" t="str">
        <f>G2161</f>
        <v>Secondary volume driver</v>
      </c>
      <c r="H2173" s="12"/>
      <c r="I2173" s="60"/>
      <c r="J2173" s="60"/>
      <c r="K2173" s="15"/>
      <c r="L2173" s="15"/>
      <c r="M2173" s="15"/>
      <c r="N2173" s="15"/>
      <c r="O2173" s="15"/>
      <c r="P2173" s="15"/>
      <c r="R2173" s="15"/>
      <c r="S2173" s="179"/>
      <c r="T2173" s="179"/>
      <c r="U2173" s="179"/>
      <c r="V2173" s="179"/>
      <c r="W2173" s="179"/>
      <c r="X2173" s="179"/>
      <c r="Y2173" s="179"/>
      <c r="Z2173" s="179"/>
      <c r="AA2173" s="179"/>
      <c r="AB2173" s="179"/>
      <c r="AC2173" s="179"/>
      <c r="AD2173" s="179"/>
      <c r="AE2173" s="179"/>
      <c r="AF2173" s="179"/>
      <c r="AG2173" s="179"/>
      <c r="AH2173" s="179"/>
      <c r="AI2173" s="179"/>
      <c r="AJ2173" s="179"/>
      <c r="AK2173" s="179"/>
      <c r="AL2173" s="179"/>
      <c r="AM2173" s="179"/>
      <c r="AN2173" s="179"/>
      <c r="AO2173" s="179"/>
      <c r="AP2173" s="179"/>
      <c r="AQ2173" s="179"/>
      <c r="AR2173" s="179"/>
      <c r="AS2173" s="179"/>
      <c r="AT2173" s="179"/>
      <c r="AU2173" s="179"/>
      <c r="AV2173" s="179"/>
      <c r="AW2173" s="179"/>
      <c r="AX2173" s="179"/>
      <c r="AY2173" s="179"/>
      <c r="AZ2173" s="179"/>
      <c r="BA2173" s="179"/>
      <c r="BB2173" s="179"/>
      <c r="BC2173" s="179"/>
      <c r="BD2173" s="179"/>
      <c r="BE2173" s="179"/>
      <c r="BF2173" s="179"/>
      <c r="BG2173" s="179"/>
      <c r="BH2173" s="179"/>
      <c r="BI2173" s="179"/>
      <c r="BJ2173" s="179"/>
      <c r="BK2173" s="179"/>
      <c r="BL2173" s="179"/>
      <c r="BM2173" s="179"/>
      <c r="BN2173" s="179"/>
      <c r="BO2173" s="179"/>
      <c r="BP2173" s="179"/>
      <c r="BQ2173" s="179"/>
      <c r="BR2173" s="179"/>
      <c r="BS2173" s="179"/>
      <c r="BT2173" s="179"/>
      <c r="BU2173" s="179"/>
      <c r="BV2173" s="179"/>
      <c r="BW2173" s="179"/>
      <c r="BX2173" s="179"/>
      <c r="BY2173" s="179"/>
      <c r="BZ2173" s="179"/>
      <c r="CA2173" s="179"/>
      <c r="CB2173" s="179"/>
      <c r="CC2173" s="179"/>
      <c r="CD2173" s="179"/>
      <c r="CE2173" s="179"/>
      <c r="CF2173" s="179"/>
      <c r="CG2173" s="179"/>
      <c r="CH2173" s="179"/>
      <c r="CI2173" s="179"/>
      <c r="CJ2173" s="179"/>
      <c r="CK2173" s="179"/>
      <c r="CL2173" s="179"/>
      <c r="CN2173" s="60"/>
      <c r="CO2173" s="179"/>
      <c r="CP2173" s="179"/>
      <c r="CQ2173" s="179"/>
      <c r="CR2173" s="179"/>
      <c r="CS2173" s="179"/>
      <c r="CT2173" s="179"/>
      <c r="CU2173" s="179"/>
      <c r="CV2173" s="179"/>
      <c r="CW2173" s="179"/>
      <c r="CX2173" s="179"/>
      <c r="CY2173" s="179"/>
      <c r="CZ2173" s="179"/>
      <c r="DA2173" s="179"/>
      <c r="DB2173" s="179"/>
      <c r="DC2173" s="179"/>
      <c r="DD2173" s="179"/>
      <c r="DE2173" s="179"/>
      <c r="DF2173" s="179"/>
      <c r="DG2173" s="179"/>
      <c r="DH2173" s="179"/>
      <c r="DI2173" s="179"/>
      <c r="DJ2173" s="179"/>
      <c r="DK2173" s="179"/>
      <c r="DL2173" s="179"/>
    </row>
    <row r="2174" spans="1:116" x14ac:dyDescent="0.4">
      <c r="E2174" s="8"/>
      <c r="G2174" s="136"/>
      <c r="H2174" s="12"/>
      <c r="I2174" s="60"/>
      <c r="J2174" s="60"/>
      <c r="K2174" s="15"/>
      <c r="L2174" s="15"/>
      <c r="M2174" s="15"/>
      <c r="N2174" s="15"/>
      <c r="O2174" s="15"/>
      <c r="P2174" s="15"/>
      <c r="R2174" s="15"/>
      <c r="S2174" s="179"/>
      <c r="T2174" s="179"/>
      <c r="U2174" s="179"/>
      <c r="V2174" s="179"/>
      <c r="W2174" s="179"/>
      <c r="X2174" s="179"/>
      <c r="Y2174" s="179"/>
      <c r="Z2174" s="179"/>
      <c r="AA2174" s="179"/>
      <c r="AB2174" s="179"/>
      <c r="AC2174" s="179"/>
      <c r="AD2174" s="179"/>
      <c r="AE2174" s="179"/>
      <c r="AF2174" s="179"/>
      <c r="AG2174" s="179"/>
      <c r="AH2174" s="179"/>
      <c r="AI2174" s="179"/>
      <c r="AJ2174" s="179"/>
      <c r="AK2174" s="179"/>
      <c r="AL2174" s="179"/>
      <c r="AM2174" s="179"/>
      <c r="AN2174" s="179"/>
      <c r="AO2174" s="179"/>
      <c r="AP2174" s="179"/>
      <c r="AQ2174" s="179"/>
      <c r="AR2174" s="179"/>
      <c r="AS2174" s="179"/>
      <c r="AT2174" s="179"/>
      <c r="AU2174" s="179"/>
      <c r="AV2174" s="179"/>
      <c r="AW2174" s="179"/>
      <c r="AX2174" s="179"/>
      <c r="AY2174" s="179"/>
      <c r="AZ2174" s="179"/>
      <c r="BA2174" s="179"/>
      <c r="BB2174" s="179"/>
      <c r="BC2174" s="179"/>
      <c r="BD2174" s="179"/>
      <c r="BE2174" s="179"/>
      <c r="BF2174" s="179"/>
      <c r="BG2174" s="179"/>
      <c r="BH2174" s="179"/>
      <c r="BI2174" s="179"/>
      <c r="BJ2174" s="179"/>
      <c r="BK2174" s="179"/>
      <c r="BL2174" s="179"/>
      <c r="BM2174" s="179"/>
      <c r="BN2174" s="179"/>
      <c r="BO2174" s="179"/>
      <c r="BP2174" s="179"/>
      <c r="BQ2174" s="179"/>
      <c r="BR2174" s="179"/>
      <c r="BS2174" s="179"/>
      <c r="BT2174" s="179"/>
      <c r="BU2174" s="179"/>
      <c r="BV2174" s="179"/>
      <c r="BW2174" s="179"/>
      <c r="BX2174" s="179"/>
      <c r="BY2174" s="179"/>
      <c r="BZ2174" s="179"/>
      <c r="CA2174" s="179"/>
      <c r="CB2174" s="179"/>
      <c r="CC2174" s="179"/>
      <c r="CD2174" s="179"/>
      <c r="CE2174" s="179"/>
      <c r="CF2174" s="179"/>
      <c r="CG2174" s="179"/>
      <c r="CH2174" s="179"/>
      <c r="CI2174" s="179"/>
      <c r="CJ2174" s="179"/>
      <c r="CK2174" s="179"/>
      <c r="CL2174" s="179"/>
      <c r="CN2174" s="60"/>
      <c r="CO2174" s="179"/>
      <c r="CP2174" s="179"/>
      <c r="CQ2174" s="179"/>
      <c r="CR2174" s="179"/>
      <c r="CS2174" s="179"/>
      <c r="CT2174" s="179"/>
      <c r="CU2174" s="179"/>
      <c r="CV2174" s="179"/>
      <c r="CW2174" s="179"/>
      <c r="CX2174" s="179"/>
      <c r="CY2174" s="179"/>
      <c r="CZ2174" s="179"/>
      <c r="DA2174" s="179"/>
      <c r="DB2174" s="179"/>
      <c r="DC2174" s="179"/>
      <c r="DD2174" s="179"/>
      <c r="DE2174" s="179"/>
      <c r="DF2174" s="179"/>
      <c r="DG2174" s="179"/>
      <c r="DH2174" s="179"/>
      <c r="DI2174" s="179"/>
      <c r="DJ2174" s="179"/>
      <c r="DK2174" s="179"/>
      <c r="DL2174" s="179"/>
    </row>
    <row r="2175" spans="1:116" x14ac:dyDescent="0.4">
      <c r="A2175" s="174"/>
      <c r="E2175" s="8"/>
      <c r="G2175" s="175" t="s">
        <v>503</v>
      </c>
      <c r="H2175" s="174"/>
      <c r="I2175" s="176"/>
      <c r="J2175" s="176"/>
      <c r="K2175" s="197"/>
      <c r="L2175" s="197"/>
      <c r="M2175" s="197"/>
      <c r="N2175" s="197"/>
      <c r="O2175" s="197"/>
      <c r="P2175" s="197"/>
      <c r="R2175" s="198"/>
      <c r="S2175" s="174"/>
      <c r="T2175" s="174"/>
      <c r="U2175" s="174"/>
      <c r="V2175" s="174"/>
      <c r="W2175" s="174"/>
      <c r="X2175" s="174"/>
      <c r="Y2175" s="174"/>
      <c r="Z2175" s="174"/>
      <c r="AA2175" s="174"/>
      <c r="AB2175" s="174"/>
      <c r="AC2175" s="174"/>
      <c r="AD2175" s="174"/>
      <c r="AE2175" s="174"/>
      <c r="AF2175" s="174"/>
      <c r="AG2175" s="174"/>
      <c r="AH2175" s="174"/>
      <c r="AI2175" s="174"/>
      <c r="AJ2175" s="174"/>
      <c r="AK2175" s="174"/>
      <c r="AL2175" s="174"/>
      <c r="AM2175" s="174"/>
      <c r="AN2175" s="174"/>
      <c r="AO2175" s="174"/>
      <c r="AP2175" s="174"/>
      <c r="AQ2175" s="174"/>
      <c r="AR2175" s="174"/>
      <c r="AS2175" s="174"/>
      <c r="AT2175" s="174"/>
      <c r="AU2175" s="174"/>
      <c r="AV2175" s="174"/>
      <c r="AW2175" s="174"/>
      <c r="AX2175" s="174"/>
      <c r="AY2175" s="174"/>
      <c r="AZ2175" s="174"/>
      <c r="BA2175" s="174"/>
      <c r="BB2175" s="174"/>
      <c r="BC2175" s="174"/>
      <c r="BD2175" s="174"/>
      <c r="BE2175" s="174"/>
      <c r="BF2175" s="174"/>
      <c r="BG2175" s="174"/>
      <c r="BH2175" s="174"/>
      <c r="BI2175" s="174"/>
      <c r="BJ2175" s="174"/>
      <c r="BK2175" s="174"/>
      <c r="BL2175" s="174"/>
      <c r="BM2175" s="174"/>
      <c r="BN2175" s="174"/>
      <c r="BO2175" s="174"/>
      <c r="BP2175" s="174"/>
      <c r="BQ2175" s="174"/>
      <c r="BR2175" s="174"/>
      <c r="BS2175" s="174"/>
      <c r="BT2175" s="174"/>
      <c r="BU2175" s="174"/>
      <c r="BV2175" s="174"/>
      <c r="BW2175" s="174"/>
      <c r="BX2175" s="174"/>
      <c r="BY2175" s="174"/>
      <c r="BZ2175" s="174"/>
      <c r="CA2175" s="174"/>
      <c r="CB2175" s="174"/>
      <c r="CC2175" s="174"/>
      <c r="CD2175" s="174"/>
      <c r="CE2175" s="174"/>
      <c r="CF2175" s="174"/>
      <c r="CG2175" s="174"/>
      <c r="CH2175" s="174"/>
      <c r="CI2175" s="174"/>
      <c r="CJ2175" s="174"/>
      <c r="CK2175" s="174"/>
      <c r="CL2175" s="174"/>
      <c r="CN2175" s="176"/>
      <c r="CO2175" s="174"/>
      <c r="CP2175" s="174"/>
      <c r="CQ2175" s="174"/>
      <c r="CR2175" s="174"/>
      <c r="CS2175" s="174"/>
      <c r="CT2175" s="174"/>
      <c r="CU2175" s="174"/>
      <c r="CV2175" s="174"/>
      <c r="CW2175" s="174"/>
      <c r="CX2175" s="174"/>
      <c r="CY2175" s="174"/>
      <c r="CZ2175" s="174"/>
      <c r="DA2175" s="174"/>
      <c r="DB2175" s="174"/>
      <c r="DC2175" s="174"/>
      <c r="DD2175" s="174"/>
      <c r="DE2175" s="174"/>
      <c r="DF2175" s="174"/>
      <c r="DG2175" s="174"/>
      <c r="DH2175" s="174"/>
      <c r="DI2175" s="174"/>
      <c r="DJ2175" s="174"/>
      <c r="DK2175" s="174"/>
      <c r="DL2175" s="174"/>
    </row>
    <row r="2176" spans="1:116" x14ac:dyDescent="0.4">
      <c r="A2176" s="174"/>
      <c r="E2176" s="8"/>
      <c r="G2176" s="175" t="s">
        <v>504</v>
      </c>
      <c r="H2176" s="174"/>
      <c r="I2176" s="176"/>
      <c r="J2176" s="176"/>
      <c r="K2176" s="197"/>
      <c r="L2176" s="197"/>
      <c r="M2176" s="197"/>
      <c r="N2176" s="197"/>
      <c r="O2176" s="197"/>
      <c r="P2176" s="197"/>
      <c r="R2176" s="198"/>
      <c r="S2176" s="174"/>
      <c r="T2176" s="174"/>
      <c r="U2176" s="174"/>
      <c r="V2176" s="174"/>
      <c r="W2176" s="174"/>
      <c r="X2176" s="174"/>
      <c r="Y2176" s="174"/>
      <c r="Z2176" s="174"/>
      <c r="AA2176" s="174"/>
      <c r="AB2176" s="174"/>
      <c r="AC2176" s="174"/>
      <c r="AD2176" s="174"/>
      <c r="AE2176" s="174"/>
      <c r="AF2176" s="174"/>
      <c r="AG2176" s="174"/>
      <c r="AH2176" s="174"/>
      <c r="AI2176" s="174"/>
      <c r="AJ2176" s="174"/>
      <c r="AK2176" s="174"/>
      <c r="AL2176" s="174"/>
      <c r="AM2176" s="174"/>
      <c r="AN2176" s="174"/>
      <c r="AO2176" s="174"/>
      <c r="AP2176" s="174"/>
      <c r="AQ2176" s="174"/>
      <c r="AR2176" s="174"/>
      <c r="AS2176" s="174"/>
      <c r="AT2176" s="174"/>
      <c r="AU2176" s="174"/>
      <c r="AV2176" s="174"/>
      <c r="AW2176" s="174"/>
      <c r="AX2176" s="174"/>
      <c r="AY2176" s="174"/>
      <c r="AZ2176" s="174"/>
      <c r="BA2176" s="174"/>
      <c r="BB2176" s="174"/>
      <c r="BC2176" s="174"/>
      <c r="BD2176" s="174"/>
      <c r="BE2176" s="174"/>
      <c r="BF2176" s="174"/>
      <c r="BG2176" s="174"/>
      <c r="BH2176" s="174"/>
      <c r="BI2176" s="174"/>
      <c r="BJ2176" s="174"/>
      <c r="BK2176" s="174"/>
      <c r="BL2176" s="174"/>
      <c r="BM2176" s="174"/>
      <c r="BN2176" s="174"/>
      <c r="BO2176" s="174"/>
      <c r="BP2176" s="174"/>
      <c r="BQ2176" s="174"/>
      <c r="BR2176" s="174"/>
      <c r="BS2176" s="174"/>
      <c r="BT2176" s="174"/>
      <c r="BU2176" s="174"/>
      <c r="BV2176" s="174"/>
      <c r="BW2176" s="174"/>
      <c r="BX2176" s="174"/>
      <c r="BY2176" s="174"/>
      <c r="BZ2176" s="174"/>
      <c r="CA2176" s="174"/>
      <c r="CB2176" s="174"/>
      <c r="CC2176" s="174"/>
      <c r="CD2176" s="174"/>
      <c r="CE2176" s="174"/>
      <c r="CF2176" s="174"/>
      <c r="CG2176" s="174"/>
      <c r="CH2176" s="174"/>
      <c r="CI2176" s="174"/>
      <c r="CJ2176" s="174"/>
      <c r="CK2176" s="174"/>
      <c r="CL2176" s="174"/>
      <c r="CN2176" s="176"/>
      <c r="CO2176" s="174"/>
      <c r="CP2176" s="174"/>
      <c r="CQ2176" s="174"/>
      <c r="CR2176" s="174"/>
      <c r="CS2176" s="174"/>
      <c r="CT2176" s="174"/>
      <c r="CU2176" s="174"/>
      <c r="CV2176" s="174"/>
      <c r="CW2176" s="174"/>
      <c r="CX2176" s="174"/>
      <c r="CY2176" s="174"/>
      <c r="CZ2176" s="174"/>
      <c r="DA2176" s="174"/>
      <c r="DB2176" s="174"/>
      <c r="DC2176" s="174"/>
      <c r="DD2176" s="174"/>
      <c r="DE2176" s="174"/>
      <c r="DF2176" s="174"/>
      <c r="DG2176" s="174"/>
      <c r="DH2176" s="174"/>
      <c r="DI2176" s="174"/>
      <c r="DJ2176" s="174"/>
      <c r="DK2176" s="174"/>
      <c r="DL2176" s="174"/>
    </row>
    <row r="2177" spans="1:116" x14ac:dyDescent="0.4">
      <c r="A2177" s="174"/>
      <c r="E2177" s="8"/>
      <c r="G2177" s="175" t="s">
        <v>461</v>
      </c>
      <c r="H2177" s="174"/>
      <c r="I2177" s="176"/>
      <c r="J2177" s="176"/>
      <c r="K2177" s="197"/>
      <c r="L2177" s="197"/>
      <c r="M2177" s="197"/>
      <c r="N2177" s="197"/>
      <c r="O2177" s="197"/>
      <c r="P2177" s="197"/>
      <c r="R2177" s="198"/>
      <c r="S2177" s="199" t="str">
        <f t="shared" ref="S2177:CD2177" si="3548">S$20</f>
        <v>S$16</v>
      </c>
      <c r="T2177" s="199" t="str">
        <f t="shared" si="3548"/>
        <v>T$16</v>
      </c>
      <c r="U2177" s="199" t="str">
        <f t="shared" si="3548"/>
        <v>U$16</v>
      </c>
      <c r="V2177" s="199" t="str">
        <f t="shared" si="3548"/>
        <v>V$16</v>
      </c>
      <c r="W2177" s="199" t="str">
        <f t="shared" si="3548"/>
        <v>W$16</v>
      </c>
      <c r="X2177" s="199" t="str">
        <f t="shared" si="3548"/>
        <v>X$16</v>
      </c>
      <c r="Y2177" s="199" t="str">
        <f t="shared" si="3548"/>
        <v>Y$16</v>
      </c>
      <c r="Z2177" s="199" t="str">
        <f t="shared" si="3548"/>
        <v>Z$16</v>
      </c>
      <c r="AA2177" s="199" t="str">
        <f t="shared" si="3548"/>
        <v>AA$16</v>
      </c>
      <c r="AB2177" s="199" t="str">
        <f t="shared" si="3548"/>
        <v>AB$16</v>
      </c>
      <c r="AC2177" s="199" t="str">
        <f t="shared" si="3548"/>
        <v>AC$16</v>
      </c>
      <c r="AD2177" s="199" t="str">
        <f t="shared" si="3548"/>
        <v>AD$16</v>
      </c>
      <c r="AE2177" s="199" t="str">
        <f t="shared" si="3548"/>
        <v>AE$16</v>
      </c>
      <c r="AF2177" s="199" t="str">
        <f t="shared" si="3548"/>
        <v>AF$16</v>
      </c>
      <c r="AG2177" s="199" t="str">
        <f t="shared" si="3548"/>
        <v>AG$16</v>
      </c>
      <c r="AH2177" s="199" t="str">
        <f t="shared" si="3548"/>
        <v>AH$16</v>
      </c>
      <c r="AI2177" s="199" t="str">
        <f t="shared" si="3548"/>
        <v>AI$16</v>
      </c>
      <c r="AJ2177" s="199" t="str">
        <f t="shared" si="3548"/>
        <v>AJ$16</v>
      </c>
      <c r="AK2177" s="199" t="str">
        <f t="shared" si="3548"/>
        <v>AK$16</v>
      </c>
      <c r="AL2177" s="199" t="str">
        <f t="shared" si="3548"/>
        <v>AL$16</v>
      </c>
      <c r="AM2177" s="199" t="str">
        <f t="shared" si="3548"/>
        <v>AM$16</v>
      </c>
      <c r="AN2177" s="199" t="str">
        <f t="shared" si="3548"/>
        <v>AN$16</v>
      </c>
      <c r="AO2177" s="199" t="str">
        <f t="shared" si="3548"/>
        <v>AO$16</v>
      </c>
      <c r="AP2177" s="199" t="str">
        <f t="shared" si="3548"/>
        <v>AP$16</v>
      </c>
      <c r="AQ2177" s="199" t="str">
        <f t="shared" si="3548"/>
        <v>AQ$16</v>
      </c>
      <c r="AR2177" s="199" t="str">
        <f t="shared" si="3548"/>
        <v>AR$16</v>
      </c>
      <c r="AS2177" s="199" t="str">
        <f t="shared" si="3548"/>
        <v>AS$16</v>
      </c>
      <c r="AT2177" s="199" t="str">
        <f t="shared" si="3548"/>
        <v>AT$16</v>
      </c>
      <c r="AU2177" s="199" t="str">
        <f t="shared" si="3548"/>
        <v>AU$16</v>
      </c>
      <c r="AV2177" s="199" t="str">
        <f t="shared" si="3548"/>
        <v>AV$16</v>
      </c>
      <c r="AW2177" s="199" t="str">
        <f t="shared" si="3548"/>
        <v>AW$16</v>
      </c>
      <c r="AX2177" s="199" t="str">
        <f t="shared" si="3548"/>
        <v>AX$16</v>
      </c>
      <c r="AY2177" s="199" t="str">
        <f t="shared" si="3548"/>
        <v>AY$16</v>
      </c>
      <c r="AZ2177" s="199" t="str">
        <f t="shared" si="3548"/>
        <v>AZ$16</v>
      </c>
      <c r="BA2177" s="199" t="str">
        <f t="shared" si="3548"/>
        <v>BA$16</v>
      </c>
      <c r="BB2177" s="199" t="str">
        <f t="shared" si="3548"/>
        <v>BB$16</v>
      </c>
      <c r="BC2177" s="199" t="str">
        <f t="shared" si="3548"/>
        <v>BC$16</v>
      </c>
      <c r="BD2177" s="199" t="str">
        <f t="shared" si="3548"/>
        <v>BD$16</v>
      </c>
      <c r="BE2177" s="199" t="str">
        <f t="shared" si="3548"/>
        <v>BE$16</v>
      </c>
      <c r="BF2177" s="199" t="str">
        <f t="shared" si="3548"/>
        <v>BF$16</v>
      </c>
      <c r="BG2177" s="199" t="str">
        <f t="shared" si="3548"/>
        <v>BG$16</v>
      </c>
      <c r="BH2177" s="199" t="str">
        <f t="shared" si="3548"/>
        <v>BH$16</v>
      </c>
      <c r="BI2177" s="199" t="str">
        <f t="shared" si="3548"/>
        <v>BI$16</v>
      </c>
      <c r="BJ2177" s="199" t="str">
        <f t="shared" si="3548"/>
        <v>BJ$16</v>
      </c>
      <c r="BK2177" s="199" t="str">
        <f t="shared" si="3548"/>
        <v>BK$16</v>
      </c>
      <c r="BL2177" s="199" t="str">
        <f t="shared" si="3548"/>
        <v>BL$16</v>
      </c>
      <c r="BM2177" s="199" t="str">
        <f t="shared" si="3548"/>
        <v>BM$16</v>
      </c>
      <c r="BN2177" s="199" t="str">
        <f t="shared" si="3548"/>
        <v>BN$16</v>
      </c>
      <c r="BO2177" s="199" t="str">
        <f t="shared" si="3548"/>
        <v>BO$16</v>
      </c>
      <c r="BP2177" s="199" t="str">
        <f t="shared" si="3548"/>
        <v>BP$16</v>
      </c>
      <c r="BQ2177" s="199" t="str">
        <f t="shared" si="3548"/>
        <v>BQ$16</v>
      </c>
      <c r="BR2177" s="199" t="str">
        <f t="shared" si="3548"/>
        <v>BR$16</v>
      </c>
      <c r="BS2177" s="199" t="str">
        <f t="shared" si="3548"/>
        <v>BS$16</v>
      </c>
      <c r="BT2177" s="199" t="str">
        <f t="shared" si="3548"/>
        <v>BT$16</v>
      </c>
      <c r="BU2177" s="199" t="str">
        <f t="shared" si="3548"/>
        <v>BU$16</v>
      </c>
      <c r="BV2177" s="199" t="str">
        <f t="shared" si="3548"/>
        <v>BV$16</v>
      </c>
      <c r="BW2177" s="199" t="str">
        <f t="shared" si="3548"/>
        <v>BW$16</v>
      </c>
      <c r="BX2177" s="199" t="str">
        <f t="shared" si="3548"/>
        <v>BX$16</v>
      </c>
      <c r="BY2177" s="199" t="str">
        <f t="shared" si="3548"/>
        <v>BY$16</v>
      </c>
      <c r="BZ2177" s="199" t="str">
        <f t="shared" si="3548"/>
        <v>BZ$16</v>
      </c>
      <c r="CA2177" s="199" t="str">
        <f t="shared" si="3548"/>
        <v>CA$16</v>
      </c>
      <c r="CB2177" s="199" t="str">
        <f t="shared" si="3548"/>
        <v>CB$16</v>
      </c>
      <c r="CC2177" s="199" t="str">
        <f t="shared" si="3548"/>
        <v>CC$16</v>
      </c>
      <c r="CD2177" s="199" t="str">
        <f t="shared" si="3548"/>
        <v>CD$16</v>
      </c>
      <c r="CE2177" s="199" t="str">
        <f t="shared" ref="CE2177:CL2177" si="3549">CE$20</f>
        <v>CE$16</v>
      </c>
      <c r="CF2177" s="199" t="str">
        <f t="shared" si="3549"/>
        <v>CF$16</v>
      </c>
      <c r="CG2177" s="199" t="str">
        <f t="shared" si="3549"/>
        <v>CG$16</v>
      </c>
      <c r="CH2177" s="199" t="str">
        <f t="shared" si="3549"/>
        <v>CH$16</v>
      </c>
      <c r="CI2177" s="199" t="str">
        <f t="shared" si="3549"/>
        <v>CI$16</v>
      </c>
      <c r="CJ2177" s="199" t="str">
        <f t="shared" si="3549"/>
        <v>CJ$16</v>
      </c>
      <c r="CK2177" s="199" t="str">
        <f t="shared" si="3549"/>
        <v>CK$16</v>
      </c>
      <c r="CL2177" s="199" t="str">
        <f t="shared" si="3549"/>
        <v>CL$16</v>
      </c>
      <c r="CN2177" s="176"/>
      <c r="CO2177" s="199" t="str">
        <f t="shared" ref="CO2177:DL2177" si="3550">CO$20</f>
        <v>CO$16</v>
      </c>
      <c r="CP2177" s="199" t="str">
        <f t="shared" si="3550"/>
        <v>CP$16</v>
      </c>
      <c r="CQ2177" s="199" t="str">
        <f t="shared" si="3550"/>
        <v>CQ$16</v>
      </c>
      <c r="CR2177" s="199" t="str">
        <f t="shared" si="3550"/>
        <v>CR$16</v>
      </c>
      <c r="CS2177" s="199" t="str">
        <f t="shared" si="3550"/>
        <v>CS$16</v>
      </c>
      <c r="CT2177" s="199" t="str">
        <f t="shared" si="3550"/>
        <v>CT$16</v>
      </c>
      <c r="CU2177" s="199" t="str">
        <f t="shared" si="3550"/>
        <v>CU$16</v>
      </c>
      <c r="CV2177" s="199" t="str">
        <f t="shared" si="3550"/>
        <v>CV$16</v>
      </c>
      <c r="CW2177" s="199" t="str">
        <f t="shared" si="3550"/>
        <v>CW$16</v>
      </c>
      <c r="CX2177" s="199" t="str">
        <f t="shared" si="3550"/>
        <v>CX$16</v>
      </c>
      <c r="CY2177" s="199" t="str">
        <f t="shared" si="3550"/>
        <v>CY$16</v>
      </c>
      <c r="CZ2177" s="199" t="str">
        <f t="shared" si="3550"/>
        <v>CZ$16</v>
      </c>
      <c r="DA2177" s="199" t="str">
        <f t="shared" si="3550"/>
        <v>DA$16</v>
      </c>
      <c r="DB2177" s="199" t="str">
        <f t="shared" si="3550"/>
        <v>DB$16</v>
      </c>
      <c r="DC2177" s="199" t="str">
        <f t="shared" si="3550"/>
        <v>DC$16</v>
      </c>
      <c r="DD2177" s="199" t="str">
        <f t="shared" si="3550"/>
        <v>DD$16</v>
      </c>
      <c r="DE2177" s="199" t="str">
        <f t="shared" si="3550"/>
        <v>DE$16</v>
      </c>
      <c r="DF2177" s="199" t="str">
        <f t="shared" si="3550"/>
        <v>DF$16</v>
      </c>
      <c r="DG2177" s="199" t="str">
        <f t="shared" si="3550"/>
        <v>DG$16</v>
      </c>
      <c r="DH2177" s="199" t="str">
        <f t="shared" si="3550"/>
        <v>DH$16</v>
      </c>
      <c r="DI2177" s="199" t="str">
        <f t="shared" si="3550"/>
        <v>DI$16</v>
      </c>
      <c r="DJ2177" s="199" t="str">
        <f t="shared" si="3550"/>
        <v>DJ$16</v>
      </c>
      <c r="DK2177" s="199" t="str">
        <f t="shared" si="3550"/>
        <v>DK$16</v>
      </c>
      <c r="DL2177" s="199" t="str">
        <f t="shared" si="3550"/>
        <v>DL$16</v>
      </c>
    </row>
    <row r="2178" spans="1:116" x14ac:dyDescent="0.4">
      <c r="A2178" s="174"/>
      <c r="E2178" s="8"/>
      <c r="G2178" s="175" t="s">
        <v>462</v>
      </c>
      <c r="H2178" s="200"/>
      <c r="I2178" s="201"/>
      <c r="J2178" s="201"/>
      <c r="K2178" s="202"/>
      <c r="L2178" s="202"/>
      <c r="M2178" s="202"/>
      <c r="N2178" s="202"/>
      <c r="O2178" s="202"/>
      <c r="P2178" s="202"/>
      <c r="R2178" s="202"/>
      <c r="S2178" s="199" t="str">
        <f t="shared" ref="S2178:CD2178" si="3551">S$21</f>
        <v>S$17</v>
      </c>
      <c r="T2178" s="199" t="str">
        <f t="shared" si="3551"/>
        <v>T$17</v>
      </c>
      <c r="U2178" s="199" t="str">
        <f t="shared" si="3551"/>
        <v>U$17</v>
      </c>
      <c r="V2178" s="199" t="str">
        <f t="shared" si="3551"/>
        <v>V$17</v>
      </c>
      <c r="W2178" s="199" t="str">
        <f t="shared" si="3551"/>
        <v>W$17</v>
      </c>
      <c r="X2178" s="199" t="str">
        <f t="shared" si="3551"/>
        <v>X$17</v>
      </c>
      <c r="Y2178" s="199" t="str">
        <f t="shared" si="3551"/>
        <v>Y$17</v>
      </c>
      <c r="Z2178" s="199" t="str">
        <f t="shared" si="3551"/>
        <v>Z$17</v>
      </c>
      <c r="AA2178" s="199" t="str">
        <f t="shared" si="3551"/>
        <v>AA$17</v>
      </c>
      <c r="AB2178" s="199" t="str">
        <f t="shared" si="3551"/>
        <v>AB$17</v>
      </c>
      <c r="AC2178" s="199" t="str">
        <f t="shared" si="3551"/>
        <v>AC$17</v>
      </c>
      <c r="AD2178" s="199" t="str">
        <f t="shared" si="3551"/>
        <v>AD$17</v>
      </c>
      <c r="AE2178" s="199" t="str">
        <f t="shared" si="3551"/>
        <v>AE$17</v>
      </c>
      <c r="AF2178" s="199" t="str">
        <f t="shared" si="3551"/>
        <v>AF$17</v>
      </c>
      <c r="AG2178" s="199" t="str">
        <f t="shared" si="3551"/>
        <v>AG$17</v>
      </c>
      <c r="AH2178" s="199" t="str">
        <f t="shared" si="3551"/>
        <v>AH$17</v>
      </c>
      <c r="AI2178" s="199" t="str">
        <f t="shared" si="3551"/>
        <v>AI$17</v>
      </c>
      <c r="AJ2178" s="199" t="str">
        <f t="shared" si="3551"/>
        <v>AJ$17</v>
      </c>
      <c r="AK2178" s="199" t="str">
        <f t="shared" si="3551"/>
        <v>AK$17</v>
      </c>
      <c r="AL2178" s="199" t="str">
        <f t="shared" si="3551"/>
        <v>AL$17</v>
      </c>
      <c r="AM2178" s="199" t="str">
        <f t="shared" si="3551"/>
        <v>AM$17</v>
      </c>
      <c r="AN2178" s="199" t="str">
        <f t="shared" si="3551"/>
        <v>AN$17</v>
      </c>
      <c r="AO2178" s="199" t="str">
        <f t="shared" si="3551"/>
        <v>AO$17</v>
      </c>
      <c r="AP2178" s="199" t="str">
        <f t="shared" si="3551"/>
        <v>AP$17</v>
      </c>
      <c r="AQ2178" s="199" t="str">
        <f t="shared" si="3551"/>
        <v>AQ$17</v>
      </c>
      <c r="AR2178" s="199" t="str">
        <f t="shared" si="3551"/>
        <v>AR$17</v>
      </c>
      <c r="AS2178" s="199" t="str">
        <f t="shared" si="3551"/>
        <v>AS$17</v>
      </c>
      <c r="AT2178" s="199" t="str">
        <f t="shared" si="3551"/>
        <v>AT$17</v>
      </c>
      <c r="AU2178" s="199" t="str">
        <f t="shared" si="3551"/>
        <v>AU$17</v>
      </c>
      <c r="AV2178" s="199" t="str">
        <f t="shared" si="3551"/>
        <v>AV$17</v>
      </c>
      <c r="AW2178" s="199" t="str">
        <f t="shared" si="3551"/>
        <v>AW$17</v>
      </c>
      <c r="AX2178" s="199" t="str">
        <f t="shared" si="3551"/>
        <v>AX$17</v>
      </c>
      <c r="AY2178" s="199" t="str">
        <f t="shared" si="3551"/>
        <v>AY$17</v>
      </c>
      <c r="AZ2178" s="199" t="str">
        <f t="shared" si="3551"/>
        <v>AZ$17</v>
      </c>
      <c r="BA2178" s="199" t="str">
        <f t="shared" si="3551"/>
        <v>BA$17</v>
      </c>
      <c r="BB2178" s="199" t="str">
        <f t="shared" si="3551"/>
        <v>BB$17</v>
      </c>
      <c r="BC2178" s="199" t="str">
        <f t="shared" si="3551"/>
        <v>BC$17</v>
      </c>
      <c r="BD2178" s="199" t="str">
        <f t="shared" si="3551"/>
        <v>BD$17</v>
      </c>
      <c r="BE2178" s="199" t="str">
        <f t="shared" si="3551"/>
        <v>BE$17</v>
      </c>
      <c r="BF2178" s="199" t="str">
        <f t="shared" si="3551"/>
        <v>BF$17</v>
      </c>
      <c r="BG2178" s="199" t="str">
        <f t="shared" si="3551"/>
        <v>BG$17</v>
      </c>
      <c r="BH2178" s="199" t="str">
        <f t="shared" si="3551"/>
        <v>BH$17</v>
      </c>
      <c r="BI2178" s="199" t="str">
        <f t="shared" si="3551"/>
        <v>BI$17</v>
      </c>
      <c r="BJ2178" s="199" t="str">
        <f t="shared" si="3551"/>
        <v>BJ$17</v>
      </c>
      <c r="BK2178" s="199" t="str">
        <f t="shared" si="3551"/>
        <v>BK$17</v>
      </c>
      <c r="BL2178" s="199" t="str">
        <f t="shared" si="3551"/>
        <v>BL$17</v>
      </c>
      <c r="BM2178" s="199" t="str">
        <f t="shared" si="3551"/>
        <v>BM$17</v>
      </c>
      <c r="BN2178" s="199" t="str">
        <f t="shared" si="3551"/>
        <v>BN$17</v>
      </c>
      <c r="BO2178" s="199" t="str">
        <f t="shared" si="3551"/>
        <v>BO$17</v>
      </c>
      <c r="BP2178" s="199" t="str">
        <f t="shared" si="3551"/>
        <v>BP$17</v>
      </c>
      <c r="BQ2178" s="199" t="str">
        <f t="shared" si="3551"/>
        <v>BQ$17</v>
      </c>
      <c r="BR2178" s="199" t="str">
        <f t="shared" si="3551"/>
        <v>BR$17</v>
      </c>
      <c r="BS2178" s="199" t="str">
        <f t="shared" si="3551"/>
        <v>BS$17</v>
      </c>
      <c r="BT2178" s="199" t="str">
        <f t="shared" si="3551"/>
        <v>BT$17</v>
      </c>
      <c r="BU2178" s="199" t="str">
        <f t="shared" si="3551"/>
        <v>BU$17</v>
      </c>
      <c r="BV2178" s="199" t="str">
        <f t="shared" si="3551"/>
        <v>BV$17</v>
      </c>
      <c r="BW2178" s="199" t="str">
        <f t="shared" si="3551"/>
        <v>BW$17</v>
      </c>
      <c r="BX2178" s="199" t="str">
        <f t="shared" si="3551"/>
        <v>BX$17</v>
      </c>
      <c r="BY2178" s="199" t="str">
        <f t="shared" si="3551"/>
        <v>BY$17</v>
      </c>
      <c r="BZ2178" s="199" t="str">
        <f t="shared" si="3551"/>
        <v>BZ$17</v>
      </c>
      <c r="CA2178" s="199" t="str">
        <f t="shared" si="3551"/>
        <v>CA$17</v>
      </c>
      <c r="CB2178" s="199" t="str">
        <f t="shared" si="3551"/>
        <v>CB$17</v>
      </c>
      <c r="CC2178" s="199" t="str">
        <f t="shared" si="3551"/>
        <v>CC$17</v>
      </c>
      <c r="CD2178" s="199" t="str">
        <f t="shared" si="3551"/>
        <v>CD$17</v>
      </c>
      <c r="CE2178" s="199" t="str">
        <f t="shared" ref="CE2178:CL2178" si="3552">CE$21</f>
        <v>CE$17</v>
      </c>
      <c r="CF2178" s="199" t="str">
        <f t="shared" si="3552"/>
        <v>CF$17</v>
      </c>
      <c r="CG2178" s="199" t="str">
        <f t="shared" si="3552"/>
        <v>CG$17</v>
      </c>
      <c r="CH2178" s="199" t="str">
        <f t="shared" si="3552"/>
        <v>CH$17</v>
      </c>
      <c r="CI2178" s="199" t="str">
        <f t="shared" si="3552"/>
        <v>CI$17</v>
      </c>
      <c r="CJ2178" s="199" t="str">
        <f t="shared" si="3552"/>
        <v>CJ$17</v>
      </c>
      <c r="CK2178" s="199" t="str">
        <f t="shared" si="3552"/>
        <v>CK$17</v>
      </c>
      <c r="CL2178" s="199" t="str">
        <f t="shared" si="3552"/>
        <v>CL$17</v>
      </c>
      <c r="CN2178" s="201"/>
      <c r="CO2178" s="199" t="str">
        <f t="shared" ref="CO2178:DL2178" si="3553">CO$21</f>
        <v>CO$17</v>
      </c>
      <c r="CP2178" s="199" t="str">
        <f t="shared" si="3553"/>
        <v>CP$17</v>
      </c>
      <c r="CQ2178" s="199" t="str">
        <f t="shared" si="3553"/>
        <v>CQ$17</v>
      </c>
      <c r="CR2178" s="199" t="str">
        <f t="shared" si="3553"/>
        <v>CR$17</v>
      </c>
      <c r="CS2178" s="199" t="str">
        <f t="shared" si="3553"/>
        <v>CS$17</v>
      </c>
      <c r="CT2178" s="199" t="str">
        <f t="shared" si="3553"/>
        <v>CT$17</v>
      </c>
      <c r="CU2178" s="199" t="str">
        <f t="shared" si="3553"/>
        <v>CU$17</v>
      </c>
      <c r="CV2178" s="199" t="str">
        <f t="shared" si="3553"/>
        <v>CV$17</v>
      </c>
      <c r="CW2178" s="199" t="str">
        <f t="shared" si="3553"/>
        <v>CW$17</v>
      </c>
      <c r="CX2178" s="199" t="str">
        <f t="shared" si="3553"/>
        <v>CX$17</v>
      </c>
      <c r="CY2178" s="199" t="str">
        <f t="shared" si="3553"/>
        <v>CY$17</v>
      </c>
      <c r="CZ2178" s="199" t="str">
        <f t="shared" si="3553"/>
        <v>CZ$17</v>
      </c>
      <c r="DA2178" s="199" t="str">
        <f t="shared" si="3553"/>
        <v>DA$17</v>
      </c>
      <c r="DB2178" s="199" t="str">
        <f t="shared" si="3553"/>
        <v>DB$17</v>
      </c>
      <c r="DC2178" s="199" t="str">
        <f t="shared" si="3553"/>
        <v>DC$17</v>
      </c>
      <c r="DD2178" s="199" t="str">
        <f t="shared" si="3553"/>
        <v>DD$17</v>
      </c>
      <c r="DE2178" s="199" t="str">
        <f t="shared" si="3553"/>
        <v>DE$17</v>
      </c>
      <c r="DF2178" s="199" t="str">
        <f t="shared" si="3553"/>
        <v>DF$17</v>
      </c>
      <c r="DG2178" s="199" t="str">
        <f t="shared" si="3553"/>
        <v>DG$17</v>
      </c>
      <c r="DH2178" s="199" t="str">
        <f t="shared" si="3553"/>
        <v>DH$17</v>
      </c>
      <c r="DI2178" s="199" t="str">
        <f t="shared" si="3553"/>
        <v>DI$17</v>
      </c>
      <c r="DJ2178" s="199" t="str">
        <f t="shared" si="3553"/>
        <v>DJ$17</v>
      </c>
      <c r="DK2178" s="199" t="str">
        <f t="shared" si="3553"/>
        <v>DK$17</v>
      </c>
      <c r="DL2178" s="199" t="str">
        <f t="shared" si="3553"/>
        <v>DL$17</v>
      </c>
    </row>
    <row r="2179" spans="1:116" x14ac:dyDescent="0.4">
      <c r="A2179" s="174"/>
      <c r="E2179" s="8"/>
      <c r="G2179" s="175" t="s">
        <v>491</v>
      </c>
      <c r="H2179" s="200"/>
      <c r="I2179" s="201"/>
      <c r="J2179" s="201"/>
      <c r="K2179" s="202"/>
      <c r="L2179" s="202"/>
      <c r="M2179" s="202"/>
      <c r="N2179" s="202"/>
      <c r="O2179" s="202"/>
      <c r="P2179" s="202"/>
      <c r="R2179" s="202"/>
      <c r="S2179" s="190"/>
      <c r="T2179" s="190"/>
      <c r="U2179" s="190"/>
      <c r="V2179" s="190"/>
      <c r="W2179" s="190"/>
      <c r="X2179" s="190"/>
      <c r="Y2179" s="190"/>
      <c r="Z2179" s="190"/>
      <c r="AA2179" s="190"/>
      <c r="AB2179" s="190"/>
      <c r="AC2179" s="190"/>
      <c r="AD2179" s="190"/>
      <c r="AE2179" s="190"/>
      <c r="AF2179" s="190"/>
      <c r="AG2179" s="190"/>
      <c r="AH2179" s="190"/>
      <c r="AI2179" s="190"/>
      <c r="AJ2179" s="190"/>
      <c r="AK2179" s="190"/>
      <c r="AL2179" s="190"/>
      <c r="AM2179" s="190"/>
      <c r="AN2179" s="190"/>
      <c r="AO2179" s="190"/>
      <c r="AP2179" s="190"/>
      <c r="AQ2179" s="190"/>
      <c r="AR2179" s="190"/>
      <c r="AS2179" s="190"/>
      <c r="AT2179" s="190"/>
      <c r="AU2179" s="190"/>
      <c r="AV2179" s="190"/>
      <c r="AW2179" s="190"/>
      <c r="AX2179" s="190"/>
      <c r="AY2179" s="190"/>
      <c r="AZ2179" s="190"/>
      <c r="BA2179" s="190"/>
      <c r="BB2179" s="190"/>
      <c r="BC2179" s="190"/>
      <c r="BD2179" s="190"/>
      <c r="BE2179" s="190"/>
      <c r="BF2179" s="190"/>
      <c r="BG2179" s="190"/>
      <c r="BH2179" s="190"/>
      <c r="BI2179" s="190"/>
      <c r="BJ2179" s="190"/>
      <c r="BK2179" s="190"/>
      <c r="BL2179" s="190"/>
      <c r="BM2179" s="190"/>
      <c r="BN2179" s="190"/>
      <c r="BO2179" s="190"/>
      <c r="BP2179" s="190"/>
      <c r="BQ2179" s="190"/>
      <c r="BR2179" s="190"/>
      <c r="BS2179" s="190"/>
      <c r="BT2179" s="190"/>
      <c r="BU2179" s="190"/>
      <c r="BV2179" s="190"/>
      <c r="BW2179" s="190"/>
      <c r="BX2179" s="190"/>
      <c r="BY2179" s="190"/>
      <c r="BZ2179" s="190"/>
      <c r="CA2179" s="190"/>
      <c r="CB2179" s="190"/>
      <c r="CC2179" s="190"/>
      <c r="CD2179" s="190"/>
      <c r="CE2179" s="190"/>
      <c r="CF2179" s="190"/>
      <c r="CG2179" s="190"/>
      <c r="CH2179" s="190"/>
      <c r="CI2179" s="190"/>
      <c r="CJ2179" s="190"/>
      <c r="CK2179" s="190"/>
      <c r="CL2179" s="190"/>
      <c r="CN2179" s="201"/>
      <c r="CO2179" s="190"/>
      <c r="CP2179" s="190"/>
      <c r="CQ2179" s="190"/>
      <c r="CR2179" s="190"/>
      <c r="CS2179" s="190"/>
      <c r="CT2179" s="190"/>
      <c r="CU2179" s="190"/>
      <c r="CV2179" s="190"/>
      <c r="CW2179" s="190"/>
      <c r="CX2179" s="190"/>
      <c r="CY2179" s="190"/>
      <c r="CZ2179" s="190"/>
      <c r="DA2179" s="190"/>
      <c r="DB2179" s="190"/>
      <c r="DC2179" s="190"/>
      <c r="DD2179" s="190"/>
      <c r="DE2179" s="190"/>
      <c r="DF2179" s="190"/>
      <c r="DG2179" s="190"/>
      <c r="DH2179" s="190"/>
      <c r="DI2179" s="190"/>
      <c r="DJ2179" s="190"/>
      <c r="DK2179" s="190"/>
      <c r="DL2179" s="190"/>
    </row>
    <row r="2180" spans="1:116" x14ac:dyDescent="0.4">
      <c r="A2180" s="174"/>
      <c r="E2180" s="8"/>
      <c r="G2180" s="175" t="s">
        <v>505</v>
      </c>
      <c r="H2180" s="200"/>
      <c r="I2180" s="201"/>
      <c r="J2180" s="201"/>
      <c r="K2180" s="202"/>
      <c r="L2180" s="202"/>
      <c r="M2180" s="202"/>
      <c r="N2180" s="202"/>
      <c r="O2180" s="202"/>
      <c r="P2180" s="202"/>
      <c r="R2180" s="202"/>
      <c r="S2180" s="190"/>
      <c r="T2180" s="190"/>
      <c r="U2180" s="190"/>
      <c r="V2180" s="190"/>
      <c r="W2180" s="190"/>
      <c r="X2180" s="190"/>
      <c r="Y2180" s="190"/>
      <c r="Z2180" s="190"/>
      <c r="AA2180" s="190"/>
      <c r="AB2180" s="190"/>
      <c r="AC2180" s="190"/>
      <c r="AD2180" s="190"/>
      <c r="AE2180" s="190"/>
      <c r="AF2180" s="190"/>
      <c r="AG2180" s="190"/>
      <c r="AH2180" s="190"/>
      <c r="AI2180" s="190"/>
      <c r="AJ2180" s="190"/>
      <c r="AK2180" s="190"/>
      <c r="AL2180" s="190"/>
      <c r="AM2180" s="190"/>
      <c r="AN2180" s="190"/>
      <c r="AO2180" s="190"/>
      <c r="AP2180" s="190"/>
      <c r="AQ2180" s="190"/>
      <c r="AR2180" s="190"/>
      <c r="AS2180" s="190"/>
      <c r="AT2180" s="190"/>
      <c r="AU2180" s="190"/>
      <c r="AV2180" s="190"/>
      <c r="AW2180" s="190"/>
      <c r="AX2180" s="190"/>
      <c r="AY2180" s="190"/>
      <c r="AZ2180" s="190"/>
      <c r="BA2180" s="190"/>
      <c r="BB2180" s="190"/>
      <c r="BC2180" s="190"/>
      <c r="BD2180" s="190"/>
      <c r="BE2180" s="190"/>
      <c r="BF2180" s="190"/>
      <c r="BG2180" s="190"/>
      <c r="BH2180" s="190"/>
      <c r="BI2180" s="190"/>
      <c r="BJ2180" s="190"/>
      <c r="BK2180" s="190"/>
      <c r="BL2180" s="190"/>
      <c r="BM2180" s="190"/>
      <c r="BN2180" s="190"/>
      <c r="BO2180" s="190"/>
      <c r="BP2180" s="190"/>
      <c r="BQ2180" s="190"/>
      <c r="BR2180" s="190"/>
      <c r="BS2180" s="190"/>
      <c r="BT2180" s="190"/>
      <c r="BU2180" s="190"/>
      <c r="BV2180" s="190"/>
      <c r="BW2180" s="190"/>
      <c r="BX2180" s="190"/>
      <c r="BY2180" s="190"/>
      <c r="BZ2180" s="190"/>
      <c r="CA2180" s="190"/>
      <c r="CB2180" s="190"/>
      <c r="CC2180" s="190"/>
      <c r="CD2180" s="190"/>
      <c r="CE2180" s="190"/>
      <c r="CF2180" s="190"/>
      <c r="CG2180" s="190"/>
      <c r="CH2180" s="190"/>
      <c r="CI2180" s="190"/>
      <c r="CJ2180" s="190"/>
      <c r="CK2180" s="190"/>
      <c r="CL2180" s="190"/>
      <c r="CN2180" s="201"/>
      <c r="CO2180" s="190"/>
      <c r="CP2180" s="190"/>
      <c r="CQ2180" s="190"/>
      <c r="CR2180" s="190"/>
      <c r="CS2180" s="190"/>
      <c r="CT2180" s="190"/>
      <c r="CU2180" s="190"/>
      <c r="CV2180" s="190"/>
      <c r="CW2180" s="190"/>
      <c r="CX2180" s="190"/>
      <c r="CY2180" s="190"/>
      <c r="CZ2180" s="190"/>
      <c r="DA2180" s="190"/>
      <c r="DB2180" s="190"/>
      <c r="DC2180" s="190"/>
      <c r="DD2180" s="190"/>
      <c r="DE2180" s="190"/>
      <c r="DF2180" s="190"/>
      <c r="DG2180" s="190"/>
      <c r="DH2180" s="190"/>
      <c r="DI2180" s="190"/>
      <c r="DJ2180" s="190"/>
      <c r="DK2180" s="190"/>
      <c r="DL2180" s="190"/>
    </row>
    <row r="2181" spans="1:116" x14ac:dyDescent="0.4">
      <c r="A2181" s="174"/>
      <c r="E2181" s="8"/>
      <c r="G2181" s="175" t="s">
        <v>463</v>
      </c>
      <c r="H2181" s="200"/>
      <c r="I2181" s="201"/>
      <c r="J2181" s="201"/>
      <c r="K2181" s="202"/>
      <c r="L2181" s="202"/>
      <c r="M2181" s="202"/>
      <c r="N2181" s="202"/>
      <c r="O2181" s="202"/>
      <c r="P2181" s="202"/>
      <c r="R2181" s="202"/>
      <c r="S2181" s="190" t="str">
        <f t="shared" ref="S2181:CD2181" si="3554">S$22</f>
        <v>S$18</v>
      </c>
      <c r="T2181" s="190" t="str">
        <f t="shared" si="3554"/>
        <v>T$18</v>
      </c>
      <c r="U2181" s="190" t="str">
        <f t="shared" si="3554"/>
        <v>U$18</v>
      </c>
      <c r="V2181" s="190" t="str">
        <f t="shared" si="3554"/>
        <v>V$18</v>
      </c>
      <c r="W2181" s="190" t="str">
        <f t="shared" si="3554"/>
        <v>W$18</v>
      </c>
      <c r="X2181" s="190" t="str">
        <f t="shared" si="3554"/>
        <v>X$18</v>
      </c>
      <c r="Y2181" s="190" t="str">
        <f t="shared" si="3554"/>
        <v>Y$18</v>
      </c>
      <c r="Z2181" s="190" t="str">
        <f t="shared" si="3554"/>
        <v>Z$18</v>
      </c>
      <c r="AA2181" s="190" t="str">
        <f t="shared" si="3554"/>
        <v>AA$18</v>
      </c>
      <c r="AB2181" s="190" t="str">
        <f t="shared" si="3554"/>
        <v>AB$18</v>
      </c>
      <c r="AC2181" s="190" t="str">
        <f t="shared" si="3554"/>
        <v>AC$18</v>
      </c>
      <c r="AD2181" s="190" t="str">
        <f t="shared" si="3554"/>
        <v>AD$18</v>
      </c>
      <c r="AE2181" s="190" t="str">
        <f t="shared" si="3554"/>
        <v>AE$18</v>
      </c>
      <c r="AF2181" s="190" t="str">
        <f t="shared" si="3554"/>
        <v>AF$18</v>
      </c>
      <c r="AG2181" s="190" t="str">
        <f t="shared" si="3554"/>
        <v>AG$18</v>
      </c>
      <c r="AH2181" s="190" t="str">
        <f t="shared" si="3554"/>
        <v>AH$18</v>
      </c>
      <c r="AI2181" s="190" t="str">
        <f t="shared" si="3554"/>
        <v>AI$18</v>
      </c>
      <c r="AJ2181" s="190" t="str">
        <f t="shared" si="3554"/>
        <v>AJ$18</v>
      </c>
      <c r="AK2181" s="190" t="str">
        <f t="shared" si="3554"/>
        <v>AK$18</v>
      </c>
      <c r="AL2181" s="190" t="str">
        <f t="shared" si="3554"/>
        <v>AL$18</v>
      </c>
      <c r="AM2181" s="190" t="str">
        <f t="shared" si="3554"/>
        <v>AM$18</v>
      </c>
      <c r="AN2181" s="190" t="str">
        <f t="shared" si="3554"/>
        <v>AN$18</v>
      </c>
      <c r="AO2181" s="190" t="str">
        <f t="shared" si="3554"/>
        <v>AO$18</v>
      </c>
      <c r="AP2181" s="190" t="str">
        <f t="shared" si="3554"/>
        <v>AP$18</v>
      </c>
      <c r="AQ2181" s="190" t="str">
        <f t="shared" si="3554"/>
        <v>AQ$18</v>
      </c>
      <c r="AR2181" s="190" t="str">
        <f t="shared" si="3554"/>
        <v>AR$18</v>
      </c>
      <c r="AS2181" s="190" t="str">
        <f t="shared" si="3554"/>
        <v>AS$18</v>
      </c>
      <c r="AT2181" s="190" t="str">
        <f t="shared" si="3554"/>
        <v>AT$18</v>
      </c>
      <c r="AU2181" s="190" t="str">
        <f t="shared" si="3554"/>
        <v>AU$18</v>
      </c>
      <c r="AV2181" s="190" t="str">
        <f t="shared" si="3554"/>
        <v>AV$18</v>
      </c>
      <c r="AW2181" s="190" t="str">
        <f t="shared" si="3554"/>
        <v>AW$18</v>
      </c>
      <c r="AX2181" s="190" t="str">
        <f t="shared" si="3554"/>
        <v>AX$18</v>
      </c>
      <c r="AY2181" s="190" t="str">
        <f t="shared" si="3554"/>
        <v>AY$18</v>
      </c>
      <c r="AZ2181" s="190" t="str">
        <f t="shared" si="3554"/>
        <v>AZ$18</v>
      </c>
      <c r="BA2181" s="190" t="str">
        <f t="shared" si="3554"/>
        <v>BA$18</v>
      </c>
      <c r="BB2181" s="190" t="str">
        <f t="shared" si="3554"/>
        <v>BB$18</v>
      </c>
      <c r="BC2181" s="190" t="str">
        <f t="shared" si="3554"/>
        <v>BC$18</v>
      </c>
      <c r="BD2181" s="190" t="str">
        <f t="shared" si="3554"/>
        <v>BD$18</v>
      </c>
      <c r="BE2181" s="190" t="str">
        <f t="shared" si="3554"/>
        <v>BE$18</v>
      </c>
      <c r="BF2181" s="190" t="str">
        <f t="shared" si="3554"/>
        <v>BF$18</v>
      </c>
      <c r="BG2181" s="190" t="str">
        <f t="shared" si="3554"/>
        <v>BG$18</v>
      </c>
      <c r="BH2181" s="190" t="str">
        <f t="shared" si="3554"/>
        <v>BH$18</v>
      </c>
      <c r="BI2181" s="190" t="str">
        <f t="shared" si="3554"/>
        <v>BI$18</v>
      </c>
      <c r="BJ2181" s="190" t="str">
        <f t="shared" si="3554"/>
        <v>BJ$18</v>
      </c>
      <c r="BK2181" s="190" t="str">
        <f t="shared" si="3554"/>
        <v>BK$18</v>
      </c>
      <c r="BL2181" s="190" t="str">
        <f t="shared" si="3554"/>
        <v>BL$18</v>
      </c>
      <c r="BM2181" s="190" t="str">
        <f t="shared" si="3554"/>
        <v>BM$18</v>
      </c>
      <c r="BN2181" s="190" t="str">
        <f t="shared" si="3554"/>
        <v>BN$18</v>
      </c>
      <c r="BO2181" s="190" t="str">
        <f t="shared" si="3554"/>
        <v>BO$18</v>
      </c>
      <c r="BP2181" s="190" t="str">
        <f t="shared" si="3554"/>
        <v>BP$18</v>
      </c>
      <c r="BQ2181" s="190" t="str">
        <f t="shared" si="3554"/>
        <v>BQ$18</v>
      </c>
      <c r="BR2181" s="190" t="str">
        <f t="shared" si="3554"/>
        <v>BR$18</v>
      </c>
      <c r="BS2181" s="190" t="str">
        <f t="shared" si="3554"/>
        <v>BS$18</v>
      </c>
      <c r="BT2181" s="190" t="str">
        <f t="shared" si="3554"/>
        <v>BT$18</v>
      </c>
      <c r="BU2181" s="190" t="str">
        <f t="shared" si="3554"/>
        <v>BU$18</v>
      </c>
      <c r="BV2181" s="190" t="str">
        <f t="shared" si="3554"/>
        <v>BV$18</v>
      </c>
      <c r="BW2181" s="190" t="str">
        <f t="shared" si="3554"/>
        <v>BW$18</v>
      </c>
      <c r="BX2181" s="190" t="str">
        <f t="shared" si="3554"/>
        <v>BX$18</v>
      </c>
      <c r="BY2181" s="190" t="str">
        <f t="shared" si="3554"/>
        <v>BY$18</v>
      </c>
      <c r="BZ2181" s="190" t="str">
        <f t="shared" si="3554"/>
        <v>BZ$18</v>
      </c>
      <c r="CA2181" s="190" t="str">
        <f t="shared" si="3554"/>
        <v>CA$18</v>
      </c>
      <c r="CB2181" s="190" t="str">
        <f t="shared" si="3554"/>
        <v>CB$18</v>
      </c>
      <c r="CC2181" s="190" t="str">
        <f t="shared" si="3554"/>
        <v>CC$18</v>
      </c>
      <c r="CD2181" s="190" t="str">
        <f t="shared" si="3554"/>
        <v>CD$18</v>
      </c>
      <c r="CE2181" s="190" t="str">
        <f t="shared" ref="CE2181:CL2181" si="3555">CE$22</f>
        <v>CE$18</v>
      </c>
      <c r="CF2181" s="190" t="str">
        <f t="shared" si="3555"/>
        <v>CF$18</v>
      </c>
      <c r="CG2181" s="190" t="str">
        <f t="shared" si="3555"/>
        <v>CG$18</v>
      </c>
      <c r="CH2181" s="190" t="str">
        <f t="shared" si="3555"/>
        <v>CH$18</v>
      </c>
      <c r="CI2181" s="190" t="str">
        <f t="shared" si="3555"/>
        <v>CI$18</v>
      </c>
      <c r="CJ2181" s="190" t="str">
        <f t="shared" si="3555"/>
        <v>CJ$18</v>
      </c>
      <c r="CK2181" s="190" t="str">
        <f t="shared" si="3555"/>
        <v>CK$18</v>
      </c>
      <c r="CL2181" s="190" t="str">
        <f t="shared" si="3555"/>
        <v>CL$18</v>
      </c>
      <c r="CN2181" s="201"/>
      <c r="CO2181" s="190" t="str">
        <f t="shared" ref="CO2181:DL2181" si="3556">CO$22</f>
        <v>CO$18</v>
      </c>
      <c r="CP2181" s="190" t="str">
        <f t="shared" si="3556"/>
        <v>CP$18</v>
      </c>
      <c r="CQ2181" s="190" t="str">
        <f t="shared" si="3556"/>
        <v>CQ$18</v>
      </c>
      <c r="CR2181" s="190" t="str">
        <f t="shared" si="3556"/>
        <v>CR$18</v>
      </c>
      <c r="CS2181" s="190" t="str">
        <f t="shared" si="3556"/>
        <v>CS$18</v>
      </c>
      <c r="CT2181" s="190" t="str">
        <f t="shared" si="3556"/>
        <v>CT$18</v>
      </c>
      <c r="CU2181" s="190" t="str">
        <f t="shared" si="3556"/>
        <v>CU$18</v>
      </c>
      <c r="CV2181" s="190" t="str">
        <f t="shared" si="3556"/>
        <v>CV$18</v>
      </c>
      <c r="CW2181" s="190" t="str">
        <f t="shared" si="3556"/>
        <v>CW$18</v>
      </c>
      <c r="CX2181" s="190" t="str">
        <f t="shared" si="3556"/>
        <v>CX$18</v>
      </c>
      <c r="CY2181" s="190" t="str">
        <f t="shared" si="3556"/>
        <v>CY$18</v>
      </c>
      <c r="CZ2181" s="190" t="str">
        <f t="shared" si="3556"/>
        <v>CZ$18</v>
      </c>
      <c r="DA2181" s="190" t="str">
        <f t="shared" si="3556"/>
        <v>DA$18</v>
      </c>
      <c r="DB2181" s="190" t="str">
        <f t="shared" si="3556"/>
        <v>DB$18</v>
      </c>
      <c r="DC2181" s="190" t="str">
        <f t="shared" si="3556"/>
        <v>DC$18</v>
      </c>
      <c r="DD2181" s="190" t="str">
        <f t="shared" si="3556"/>
        <v>DD$18</v>
      </c>
      <c r="DE2181" s="190" t="str">
        <f t="shared" si="3556"/>
        <v>DE$18</v>
      </c>
      <c r="DF2181" s="190" t="str">
        <f t="shared" si="3556"/>
        <v>DF$18</v>
      </c>
      <c r="DG2181" s="190" t="str">
        <f t="shared" si="3556"/>
        <v>DG$18</v>
      </c>
      <c r="DH2181" s="190" t="str">
        <f t="shared" si="3556"/>
        <v>DH$18</v>
      </c>
      <c r="DI2181" s="190" t="str">
        <f t="shared" si="3556"/>
        <v>DI$18</v>
      </c>
      <c r="DJ2181" s="190" t="str">
        <f t="shared" si="3556"/>
        <v>DJ$18</v>
      </c>
      <c r="DK2181" s="190" t="str">
        <f t="shared" si="3556"/>
        <v>DK$18</v>
      </c>
      <c r="DL2181" s="190" t="str">
        <f t="shared" si="3556"/>
        <v>DL$18</v>
      </c>
    </row>
    <row r="2182" spans="1:116" x14ac:dyDescent="0.4">
      <c r="A2182" s="174"/>
      <c r="E2182" s="8"/>
      <c r="G2182" s="175" t="s">
        <v>464</v>
      </c>
      <c r="H2182" s="200"/>
      <c r="I2182" s="201"/>
      <c r="J2182" s="201"/>
      <c r="K2182" s="202"/>
      <c r="L2182" s="202"/>
      <c r="M2182" s="202"/>
      <c r="N2182" s="202"/>
      <c r="O2182" s="202"/>
      <c r="P2182" s="202"/>
      <c r="R2182" s="202"/>
      <c r="S2182" s="190" t="str">
        <f t="shared" ref="S2182:CD2182" si="3557">S$23</f>
        <v>S$19</v>
      </c>
      <c r="T2182" s="190" t="str">
        <f t="shared" si="3557"/>
        <v>T$19</v>
      </c>
      <c r="U2182" s="190" t="str">
        <f t="shared" si="3557"/>
        <v>U$19</v>
      </c>
      <c r="V2182" s="190" t="str">
        <f t="shared" si="3557"/>
        <v>V$19</v>
      </c>
      <c r="W2182" s="190" t="str">
        <f t="shared" si="3557"/>
        <v>W$19</v>
      </c>
      <c r="X2182" s="190" t="str">
        <f t="shared" si="3557"/>
        <v>X$19</v>
      </c>
      <c r="Y2182" s="190" t="str">
        <f t="shared" si="3557"/>
        <v>Y$19</v>
      </c>
      <c r="Z2182" s="190" t="str">
        <f t="shared" si="3557"/>
        <v>Z$19</v>
      </c>
      <c r="AA2182" s="190" t="str">
        <f t="shared" si="3557"/>
        <v>AA$19</v>
      </c>
      <c r="AB2182" s="190" t="str">
        <f t="shared" si="3557"/>
        <v>AB$19</v>
      </c>
      <c r="AC2182" s="190" t="str">
        <f t="shared" si="3557"/>
        <v>AC$19</v>
      </c>
      <c r="AD2182" s="190" t="str">
        <f t="shared" si="3557"/>
        <v>AD$19</v>
      </c>
      <c r="AE2182" s="190" t="str">
        <f t="shared" si="3557"/>
        <v>AE$19</v>
      </c>
      <c r="AF2182" s="190" t="str">
        <f t="shared" si="3557"/>
        <v>AF$19</v>
      </c>
      <c r="AG2182" s="190" t="str">
        <f t="shared" si="3557"/>
        <v>AG$19</v>
      </c>
      <c r="AH2182" s="190" t="str">
        <f t="shared" si="3557"/>
        <v>AH$19</v>
      </c>
      <c r="AI2182" s="190" t="str">
        <f t="shared" si="3557"/>
        <v>AI$19</v>
      </c>
      <c r="AJ2182" s="190" t="str">
        <f t="shared" si="3557"/>
        <v>AJ$19</v>
      </c>
      <c r="AK2182" s="190" t="str">
        <f t="shared" si="3557"/>
        <v>AK$19</v>
      </c>
      <c r="AL2182" s="190" t="str">
        <f t="shared" si="3557"/>
        <v>AL$19</v>
      </c>
      <c r="AM2182" s="190" t="str">
        <f t="shared" si="3557"/>
        <v>AM$19</v>
      </c>
      <c r="AN2182" s="190" t="str">
        <f t="shared" si="3557"/>
        <v>AN$19</v>
      </c>
      <c r="AO2182" s="190" t="str">
        <f t="shared" si="3557"/>
        <v>AO$19</v>
      </c>
      <c r="AP2182" s="190" t="str">
        <f t="shared" si="3557"/>
        <v>AP$19</v>
      </c>
      <c r="AQ2182" s="190" t="str">
        <f t="shared" si="3557"/>
        <v>AQ$19</v>
      </c>
      <c r="AR2182" s="190" t="str">
        <f t="shared" si="3557"/>
        <v>AR$19</v>
      </c>
      <c r="AS2182" s="190" t="str">
        <f t="shared" si="3557"/>
        <v>AS$19</v>
      </c>
      <c r="AT2182" s="190" t="str">
        <f t="shared" si="3557"/>
        <v>AT$19</v>
      </c>
      <c r="AU2182" s="190" t="str">
        <f t="shared" si="3557"/>
        <v>AU$19</v>
      </c>
      <c r="AV2182" s="190" t="str">
        <f t="shared" si="3557"/>
        <v>AV$19</v>
      </c>
      <c r="AW2182" s="190" t="str">
        <f t="shared" si="3557"/>
        <v>AW$19</v>
      </c>
      <c r="AX2182" s="190" t="str">
        <f t="shared" si="3557"/>
        <v>AX$19</v>
      </c>
      <c r="AY2182" s="190" t="str">
        <f t="shared" si="3557"/>
        <v>AY$19</v>
      </c>
      <c r="AZ2182" s="190" t="str">
        <f t="shared" si="3557"/>
        <v>AZ$19</v>
      </c>
      <c r="BA2182" s="190" t="str">
        <f t="shared" si="3557"/>
        <v>BA$19</v>
      </c>
      <c r="BB2182" s="190" t="str">
        <f t="shared" si="3557"/>
        <v>BB$19</v>
      </c>
      <c r="BC2182" s="190" t="str">
        <f t="shared" si="3557"/>
        <v>BC$19</v>
      </c>
      <c r="BD2182" s="190" t="str">
        <f t="shared" si="3557"/>
        <v>BD$19</v>
      </c>
      <c r="BE2182" s="190" t="str">
        <f t="shared" si="3557"/>
        <v>BE$19</v>
      </c>
      <c r="BF2182" s="190" t="str">
        <f t="shared" si="3557"/>
        <v>BF$19</v>
      </c>
      <c r="BG2182" s="190" t="str">
        <f t="shared" si="3557"/>
        <v>BG$19</v>
      </c>
      <c r="BH2182" s="190" t="str">
        <f t="shared" si="3557"/>
        <v>BH$19</v>
      </c>
      <c r="BI2182" s="190" t="str">
        <f t="shared" si="3557"/>
        <v>BI$19</v>
      </c>
      <c r="BJ2182" s="190" t="str">
        <f t="shared" si="3557"/>
        <v>BJ$19</v>
      </c>
      <c r="BK2182" s="190" t="str">
        <f t="shared" si="3557"/>
        <v>BK$19</v>
      </c>
      <c r="BL2182" s="190" t="str">
        <f t="shared" si="3557"/>
        <v>BL$19</v>
      </c>
      <c r="BM2182" s="190" t="str">
        <f t="shared" si="3557"/>
        <v>BM$19</v>
      </c>
      <c r="BN2182" s="190" t="str">
        <f t="shared" si="3557"/>
        <v>BN$19</v>
      </c>
      <c r="BO2182" s="190" t="str">
        <f t="shared" si="3557"/>
        <v>BO$19</v>
      </c>
      <c r="BP2182" s="190" t="str">
        <f t="shared" si="3557"/>
        <v>BP$19</v>
      </c>
      <c r="BQ2182" s="190" t="str">
        <f t="shared" si="3557"/>
        <v>BQ$19</v>
      </c>
      <c r="BR2182" s="190" t="str">
        <f t="shared" si="3557"/>
        <v>BR$19</v>
      </c>
      <c r="BS2182" s="190" t="str">
        <f t="shared" si="3557"/>
        <v>BS$19</v>
      </c>
      <c r="BT2182" s="190" t="str">
        <f t="shared" si="3557"/>
        <v>BT$19</v>
      </c>
      <c r="BU2182" s="190" t="str">
        <f t="shared" si="3557"/>
        <v>BU$19</v>
      </c>
      <c r="BV2182" s="190" t="str">
        <f t="shared" si="3557"/>
        <v>BV$19</v>
      </c>
      <c r="BW2182" s="190" t="str">
        <f t="shared" si="3557"/>
        <v>BW$19</v>
      </c>
      <c r="BX2182" s="190" t="str">
        <f t="shared" si="3557"/>
        <v>BX$19</v>
      </c>
      <c r="BY2182" s="190" t="str">
        <f t="shared" si="3557"/>
        <v>BY$19</v>
      </c>
      <c r="BZ2182" s="190" t="str">
        <f t="shared" si="3557"/>
        <v>BZ$19</v>
      </c>
      <c r="CA2182" s="190" t="str">
        <f t="shared" si="3557"/>
        <v>CA$19</v>
      </c>
      <c r="CB2182" s="190" t="str">
        <f t="shared" si="3557"/>
        <v>CB$19</v>
      </c>
      <c r="CC2182" s="190" t="str">
        <f t="shared" si="3557"/>
        <v>CC$19</v>
      </c>
      <c r="CD2182" s="190" t="str">
        <f t="shared" si="3557"/>
        <v>CD$19</v>
      </c>
      <c r="CE2182" s="190" t="str">
        <f t="shared" ref="CE2182:CL2182" si="3558">CE$23</f>
        <v>CE$19</v>
      </c>
      <c r="CF2182" s="190" t="str">
        <f t="shared" si="3558"/>
        <v>CF$19</v>
      </c>
      <c r="CG2182" s="190" t="str">
        <f t="shared" si="3558"/>
        <v>CG$19</v>
      </c>
      <c r="CH2182" s="190" t="str">
        <f t="shared" si="3558"/>
        <v>CH$19</v>
      </c>
      <c r="CI2182" s="190" t="str">
        <f t="shared" si="3558"/>
        <v>CI$19</v>
      </c>
      <c r="CJ2182" s="190" t="str">
        <f t="shared" si="3558"/>
        <v>CJ$19</v>
      </c>
      <c r="CK2182" s="190" t="str">
        <f t="shared" si="3558"/>
        <v>CK$19</v>
      </c>
      <c r="CL2182" s="190" t="str">
        <f t="shared" si="3558"/>
        <v>CL$19</v>
      </c>
      <c r="CN2182" s="201"/>
      <c r="CO2182" s="190" t="str">
        <f t="shared" ref="CO2182:DL2182" si="3559">CO$23</f>
        <v>CO$19</v>
      </c>
      <c r="CP2182" s="190" t="str">
        <f t="shared" si="3559"/>
        <v>CP$19</v>
      </c>
      <c r="CQ2182" s="190" t="str">
        <f t="shared" si="3559"/>
        <v>CQ$19</v>
      </c>
      <c r="CR2182" s="190" t="str">
        <f t="shared" si="3559"/>
        <v>CR$19</v>
      </c>
      <c r="CS2182" s="190" t="str">
        <f t="shared" si="3559"/>
        <v>CS$19</v>
      </c>
      <c r="CT2182" s="190" t="str">
        <f t="shared" si="3559"/>
        <v>CT$19</v>
      </c>
      <c r="CU2182" s="190" t="str">
        <f t="shared" si="3559"/>
        <v>CU$19</v>
      </c>
      <c r="CV2182" s="190" t="str">
        <f t="shared" si="3559"/>
        <v>CV$19</v>
      </c>
      <c r="CW2182" s="190" t="str">
        <f t="shared" si="3559"/>
        <v>CW$19</v>
      </c>
      <c r="CX2182" s="190" t="str">
        <f t="shared" si="3559"/>
        <v>CX$19</v>
      </c>
      <c r="CY2182" s="190" t="str">
        <f t="shared" si="3559"/>
        <v>CY$19</v>
      </c>
      <c r="CZ2182" s="190" t="str">
        <f t="shared" si="3559"/>
        <v>CZ$19</v>
      </c>
      <c r="DA2182" s="190" t="str">
        <f t="shared" si="3559"/>
        <v>DA$19</v>
      </c>
      <c r="DB2182" s="190" t="str">
        <f t="shared" si="3559"/>
        <v>DB$19</v>
      </c>
      <c r="DC2182" s="190" t="str">
        <f t="shared" si="3559"/>
        <v>DC$19</v>
      </c>
      <c r="DD2182" s="190" t="str">
        <f t="shared" si="3559"/>
        <v>DD$19</v>
      </c>
      <c r="DE2182" s="190" t="str">
        <f t="shared" si="3559"/>
        <v>DE$19</v>
      </c>
      <c r="DF2182" s="190" t="str">
        <f t="shared" si="3559"/>
        <v>DF$19</v>
      </c>
      <c r="DG2182" s="190" t="str">
        <f t="shared" si="3559"/>
        <v>DG$19</v>
      </c>
      <c r="DH2182" s="190" t="str">
        <f t="shared" si="3559"/>
        <v>DH$19</v>
      </c>
      <c r="DI2182" s="190" t="str">
        <f t="shared" si="3559"/>
        <v>DI$19</v>
      </c>
      <c r="DJ2182" s="190" t="str">
        <f t="shared" si="3559"/>
        <v>DJ$19</v>
      </c>
      <c r="DK2182" s="190" t="str">
        <f t="shared" si="3559"/>
        <v>DK$19</v>
      </c>
      <c r="DL2182" s="190" t="str">
        <f t="shared" si="3559"/>
        <v>DL$19</v>
      </c>
    </row>
    <row r="2183" spans="1:116" x14ac:dyDescent="0.4">
      <c r="A2183" s="142" t="s">
        <v>218</v>
      </c>
      <c r="B2183" s="31" t="s">
        <v>81</v>
      </c>
      <c r="C2183" s="31"/>
      <c r="D2183" t="s">
        <v>516</v>
      </c>
      <c r="E2183" s="8" t="str">
        <f t="shared" ref="E2183:E2189" si="3560">ROW()&amp;" "&amp;D2183</f>
        <v>2183 FAIL-TV-V</v>
      </c>
      <c r="F2183" t="s">
        <v>513</v>
      </c>
      <c r="G2183" s="143" t="s">
        <v>514</v>
      </c>
      <c r="H2183" s="142"/>
      <c r="I2183" s="144"/>
      <c r="J2183" s="144"/>
      <c r="K2183" s="142"/>
      <c r="L2183" s="142"/>
      <c r="M2183" s="142"/>
      <c r="N2183" s="142"/>
      <c r="O2183" s="142"/>
      <c r="P2183" s="142"/>
      <c r="R2183" s="143"/>
      <c r="S2183" s="168"/>
      <c r="T2183" s="168"/>
      <c r="U2183" s="168"/>
      <c r="V2183" s="168"/>
      <c r="W2183" s="168"/>
      <c r="X2183" s="168"/>
      <c r="Y2183" s="168"/>
      <c r="Z2183" s="168"/>
      <c r="AA2183" s="168"/>
      <c r="AB2183" s="168"/>
      <c r="AC2183" s="168"/>
      <c r="AD2183" s="168"/>
      <c r="AE2183" s="168"/>
      <c r="AF2183" s="168"/>
      <c r="AG2183" s="168"/>
      <c r="AH2183" s="168"/>
      <c r="AI2183" s="168"/>
      <c r="AJ2183" s="168"/>
      <c r="AK2183" s="168"/>
      <c r="AL2183" s="168"/>
      <c r="AM2183" s="168"/>
      <c r="AN2183" s="168"/>
      <c r="AO2183" s="168"/>
      <c r="AP2183" s="168"/>
      <c r="AQ2183" s="168"/>
      <c r="AR2183" s="168"/>
      <c r="AS2183" s="168"/>
      <c r="AT2183" s="168"/>
      <c r="AU2183" s="168"/>
      <c r="AV2183" s="168"/>
      <c r="AW2183" s="168"/>
      <c r="AX2183" s="168"/>
      <c r="AY2183" s="168"/>
      <c r="AZ2183" s="168"/>
      <c r="BA2183" s="168"/>
      <c r="BB2183" s="168"/>
      <c r="BC2183" s="168"/>
      <c r="BD2183" s="168"/>
      <c r="BE2183" s="168"/>
      <c r="BF2183" s="168"/>
      <c r="BG2183" s="168"/>
      <c r="BH2183" s="168"/>
      <c r="BI2183" s="168"/>
      <c r="BJ2183" s="168"/>
      <c r="BK2183" s="168"/>
      <c r="BL2183" s="168"/>
      <c r="BM2183" s="168"/>
      <c r="BN2183" s="168"/>
      <c r="BO2183" s="168"/>
      <c r="BP2183" s="168"/>
      <c r="BQ2183" s="168"/>
      <c r="BR2183" s="168"/>
      <c r="BS2183" s="168"/>
      <c r="BT2183" s="168"/>
      <c r="BU2183" s="168"/>
      <c r="BV2183" s="168"/>
      <c r="BW2183" s="168"/>
      <c r="BX2183" s="168"/>
      <c r="BY2183" s="168"/>
      <c r="BZ2183" s="168"/>
      <c r="CA2183" s="168"/>
      <c r="CB2183" s="168"/>
      <c r="CC2183" s="168"/>
      <c r="CD2183" s="168"/>
      <c r="CE2183" s="168"/>
      <c r="CF2183" s="168"/>
      <c r="CG2183" s="168"/>
      <c r="CH2183" s="168"/>
      <c r="CI2183" s="168"/>
      <c r="CJ2183" s="168"/>
      <c r="CK2183" s="168"/>
      <c r="CL2183" s="168"/>
      <c r="CN2183" s="144"/>
      <c r="CO2183" s="168"/>
      <c r="CP2183" s="168"/>
      <c r="CQ2183" s="168"/>
      <c r="CR2183" s="168"/>
      <c r="CS2183" s="168"/>
      <c r="CT2183" s="168"/>
      <c r="CU2183" s="168"/>
      <c r="CV2183" s="168"/>
      <c r="CW2183" s="168"/>
      <c r="CX2183" s="168"/>
      <c r="CY2183" s="168"/>
      <c r="CZ2183" s="168"/>
      <c r="DA2183" s="168"/>
      <c r="DB2183" s="168"/>
      <c r="DC2183" s="168"/>
      <c r="DD2183" s="168"/>
      <c r="DE2183" s="168"/>
      <c r="DF2183" s="168"/>
      <c r="DG2183" s="168"/>
      <c r="DH2183" s="168"/>
      <c r="DI2183" s="168"/>
      <c r="DJ2183" s="168"/>
      <c r="DK2183" s="168"/>
      <c r="DL2183" s="168"/>
    </row>
    <row r="2184" spans="1:116" x14ac:dyDescent="0.4">
      <c r="A2184" s="12"/>
      <c r="B2184" s="12" t="s">
        <v>332</v>
      </c>
      <c r="C2184" s="12"/>
      <c r="D2184" t="s">
        <v>516</v>
      </c>
      <c r="E2184" s="8" t="str">
        <f t="shared" si="3560"/>
        <v>2184 FAIL-TV-V</v>
      </c>
      <c r="G2184" s="95" t="str">
        <f>G2178</f>
        <v>Primary volume driver</v>
      </c>
      <c r="H2184" s="12"/>
      <c r="I2184" s="60"/>
      <c r="J2184" s="60"/>
      <c r="K2184" s="12"/>
      <c r="L2184" s="12"/>
      <c r="M2184" s="12"/>
      <c r="N2184" s="12"/>
      <c r="O2184" s="12"/>
      <c r="P2184" s="12"/>
      <c r="R2184" s="13"/>
      <c r="S2184" s="76"/>
      <c r="T2184" s="76"/>
      <c r="U2184" s="76"/>
      <c r="V2184" s="76"/>
      <c r="W2184" s="76"/>
      <c r="X2184" s="76"/>
      <c r="Y2184" s="76"/>
      <c r="Z2184" s="76"/>
      <c r="AA2184" s="76"/>
      <c r="AB2184" s="76"/>
      <c r="AC2184" s="76"/>
      <c r="AD2184" s="76"/>
      <c r="AE2184" s="76"/>
      <c r="AF2184" s="76"/>
      <c r="AG2184" s="76"/>
      <c r="AH2184" s="76"/>
      <c r="AI2184" s="76"/>
      <c r="AJ2184" s="76"/>
      <c r="AK2184" s="76"/>
      <c r="AL2184" s="76"/>
      <c r="AM2184" s="76"/>
      <c r="AN2184" s="76"/>
      <c r="AO2184" s="76"/>
      <c r="AP2184" s="76"/>
      <c r="AQ2184" s="76"/>
      <c r="AR2184" s="76"/>
      <c r="AS2184" s="76"/>
      <c r="AT2184" s="76"/>
      <c r="AU2184" s="76"/>
      <c r="AV2184" s="76"/>
      <c r="AW2184" s="76"/>
      <c r="AX2184" s="76"/>
      <c r="AY2184" s="76"/>
      <c r="AZ2184" s="76"/>
      <c r="BA2184" s="76"/>
      <c r="BB2184" s="76"/>
      <c r="BC2184" s="76"/>
      <c r="BD2184" s="76"/>
      <c r="BE2184" s="76"/>
      <c r="BF2184" s="76"/>
      <c r="BG2184" s="76"/>
      <c r="BH2184" s="76"/>
      <c r="BI2184" s="76"/>
      <c r="BJ2184" s="76"/>
      <c r="BK2184" s="76"/>
      <c r="BL2184" s="76"/>
      <c r="BM2184" s="76"/>
      <c r="BN2184" s="76"/>
      <c r="BO2184" s="76"/>
      <c r="BP2184" s="76"/>
      <c r="BQ2184" s="76"/>
      <c r="BR2184" s="76"/>
      <c r="BS2184" s="76"/>
      <c r="BT2184" s="76"/>
      <c r="BU2184" s="76"/>
      <c r="BV2184" s="76"/>
      <c r="BW2184" s="76"/>
      <c r="BX2184" s="76"/>
      <c r="BY2184" s="76"/>
      <c r="BZ2184" s="76"/>
      <c r="CA2184" s="76"/>
      <c r="CB2184" s="76"/>
      <c r="CC2184" s="76"/>
      <c r="CD2184" s="76"/>
      <c r="CE2184" s="76"/>
      <c r="CF2184" s="76"/>
      <c r="CG2184" s="76"/>
      <c r="CH2184" s="76"/>
      <c r="CI2184" s="76"/>
      <c r="CJ2184" s="76"/>
      <c r="CK2184" s="76"/>
      <c r="CL2184" s="76"/>
      <c r="CN2184" s="60"/>
      <c r="CO2184" s="239"/>
      <c r="CP2184" s="239"/>
      <c r="CQ2184" s="239"/>
      <c r="CR2184" s="239"/>
      <c r="CS2184" s="239"/>
      <c r="CT2184" s="239"/>
      <c r="CU2184" s="239"/>
      <c r="CV2184" s="239"/>
      <c r="CW2184" s="239"/>
      <c r="CX2184" s="239"/>
      <c r="CY2184" s="239"/>
      <c r="CZ2184" s="239"/>
      <c r="DA2184" s="239"/>
      <c r="DB2184" s="239"/>
      <c r="DC2184" s="239"/>
      <c r="DD2184" s="239"/>
      <c r="DE2184" s="239"/>
      <c r="DF2184" s="239"/>
      <c r="DG2184" s="239"/>
      <c r="DH2184" s="239"/>
      <c r="DI2184" s="239"/>
      <c r="DJ2184" s="239"/>
      <c r="DK2184" s="239"/>
      <c r="DL2184" s="239"/>
    </row>
    <row r="2185" spans="1:116" x14ac:dyDescent="0.4">
      <c r="A2185" s="31"/>
      <c r="B2185" s="31"/>
      <c r="C2185" s="31"/>
      <c r="D2185" t="s">
        <v>516</v>
      </c>
      <c r="E2185" s="8" t="str">
        <f t="shared" si="3560"/>
        <v>2185 FAIL-TV-V</v>
      </c>
      <c r="G2185" s="145" t="s">
        <v>515</v>
      </c>
      <c r="H2185" s="31"/>
      <c r="I2185" s="73"/>
      <c r="J2185" s="73"/>
      <c r="K2185" s="21">
        <v>0.5</v>
      </c>
      <c r="L2185" s="21">
        <v>0.5</v>
      </c>
      <c r="M2185" s="21">
        <v>0.5</v>
      </c>
      <c r="N2185" s="21">
        <v>0.5</v>
      </c>
      <c r="O2185" s="21">
        <v>0.5</v>
      </c>
      <c r="P2185" s="21">
        <v>0.5</v>
      </c>
      <c r="R2185" s="67"/>
      <c r="S2185" s="150" cm="1">
        <f t="array" ref="S2185">INDEX($K:$P,ROW(),MATCH(S$3,$K$2:$P$2,0))</f>
        <v>0.5</v>
      </c>
      <c r="T2185" s="150" cm="1">
        <f t="array" ref="T2185">INDEX($K:$P,ROW(),MATCH(T$3,$K$2:$P$2,0))</f>
        <v>0.5</v>
      </c>
      <c r="U2185" s="150" cm="1">
        <f t="array" ref="U2185">INDEX($K:$P,ROW(),MATCH(U$3,$K$2:$P$2,0))</f>
        <v>0.5</v>
      </c>
      <c r="V2185" s="150" cm="1">
        <f t="array" ref="V2185">INDEX($K:$P,ROW(),MATCH(V$3,$K$2:$P$2,0))</f>
        <v>0.5</v>
      </c>
      <c r="W2185" s="150" cm="1">
        <f t="array" ref="W2185">INDEX($K:$P,ROW(),MATCH(W$3,$K$2:$P$2,0))</f>
        <v>0.5</v>
      </c>
      <c r="X2185" s="150" cm="1">
        <f t="array" ref="X2185">INDEX($K:$P,ROW(),MATCH(X$3,$K$2:$P$2,0))</f>
        <v>0.5</v>
      </c>
      <c r="Y2185" s="150" cm="1">
        <f t="array" ref="Y2185">INDEX($K:$P,ROW(),MATCH(Y$3,$K$2:$P$2,0))</f>
        <v>0.5</v>
      </c>
      <c r="Z2185" s="150" cm="1">
        <f t="array" ref="Z2185">INDEX($K:$P,ROW(),MATCH(Z$3,$K$2:$P$2,0))</f>
        <v>0.5</v>
      </c>
      <c r="AA2185" s="150" cm="1">
        <f t="array" ref="AA2185">INDEX($K:$P,ROW(),MATCH(AA$3,$K$2:$P$2,0))</f>
        <v>0.5</v>
      </c>
      <c r="AB2185" s="150" cm="1">
        <f t="array" ref="AB2185">INDEX($K:$P,ROW(),MATCH(AB$3,$K$2:$P$2,0))</f>
        <v>0.5</v>
      </c>
      <c r="AC2185" s="150" cm="1">
        <f t="array" ref="AC2185">INDEX($K:$P,ROW(),MATCH(AC$3,$K$2:$P$2,0))</f>
        <v>0.5</v>
      </c>
      <c r="AD2185" s="150" cm="1">
        <f t="array" ref="AD2185">INDEX($K:$P,ROW(),MATCH(AD$3,$K$2:$P$2,0))</f>
        <v>0.5</v>
      </c>
      <c r="AE2185" s="150" cm="1">
        <f t="array" ref="AE2185">INDEX($K:$P,ROW(),MATCH(AE$3,$K$2:$P$2,0))</f>
        <v>0.5</v>
      </c>
      <c r="AF2185" s="150" cm="1">
        <f t="array" ref="AF2185">INDEX($K:$P,ROW(),MATCH(AF$3,$K$2:$P$2,0))</f>
        <v>0.5</v>
      </c>
      <c r="AG2185" s="150" cm="1">
        <f t="array" ref="AG2185">INDEX($K:$P,ROW(),MATCH(AG$3,$K$2:$P$2,0))</f>
        <v>0.5</v>
      </c>
      <c r="AH2185" s="150" cm="1">
        <f t="array" ref="AH2185">INDEX($K:$P,ROW(),MATCH(AH$3,$K$2:$P$2,0))</f>
        <v>0.5</v>
      </c>
      <c r="AI2185" s="150" cm="1">
        <f t="array" ref="AI2185">INDEX($K:$P,ROW(),MATCH(AI$3,$K$2:$P$2,0))</f>
        <v>0.5</v>
      </c>
      <c r="AJ2185" s="150" cm="1">
        <f t="array" ref="AJ2185">INDEX($K:$P,ROW(),MATCH(AJ$3,$K$2:$P$2,0))</f>
        <v>0.5</v>
      </c>
      <c r="AK2185" s="150" cm="1">
        <f t="array" ref="AK2185">INDEX($K:$P,ROW(),MATCH(AK$3,$K$2:$P$2,0))</f>
        <v>0.5</v>
      </c>
      <c r="AL2185" s="150" cm="1">
        <f t="array" ref="AL2185">INDEX($K:$P,ROW(),MATCH(AL$3,$K$2:$P$2,0))</f>
        <v>0.5</v>
      </c>
      <c r="AM2185" s="150" cm="1">
        <f t="array" ref="AM2185">INDEX($K:$P,ROW(),MATCH(AM$3,$K$2:$P$2,0))</f>
        <v>0.5</v>
      </c>
      <c r="AN2185" s="150" cm="1">
        <f t="array" ref="AN2185">INDEX($K:$P,ROW(),MATCH(AN$3,$K$2:$P$2,0))</f>
        <v>0.5</v>
      </c>
      <c r="AO2185" s="150" cm="1">
        <f t="array" ref="AO2185">INDEX($K:$P,ROW(),MATCH(AO$3,$K$2:$P$2,0))</f>
        <v>0.5</v>
      </c>
      <c r="AP2185" s="150" cm="1">
        <f t="array" ref="AP2185">INDEX($K:$P,ROW(),MATCH(AP$3,$K$2:$P$2,0))</f>
        <v>0.5</v>
      </c>
      <c r="AQ2185" s="150" cm="1">
        <f t="array" ref="AQ2185">INDEX($K:$P,ROW(),MATCH(AQ$3,$K$2:$P$2,0))</f>
        <v>0.5</v>
      </c>
      <c r="AR2185" s="150" cm="1">
        <f t="array" ref="AR2185">INDEX($K:$P,ROW(),MATCH(AR$3,$K$2:$P$2,0))</f>
        <v>0.5</v>
      </c>
      <c r="AS2185" s="150" cm="1">
        <f t="array" ref="AS2185">INDEX($K:$P,ROW(),MATCH(AS$3,$K$2:$P$2,0))</f>
        <v>0.5</v>
      </c>
      <c r="AT2185" s="150" cm="1">
        <f t="array" ref="AT2185">INDEX($K:$P,ROW(),MATCH(AT$3,$K$2:$P$2,0))</f>
        <v>0.5</v>
      </c>
      <c r="AU2185" s="150" cm="1">
        <f t="array" ref="AU2185">INDEX($K:$P,ROW(),MATCH(AU$3,$K$2:$P$2,0))</f>
        <v>0.5</v>
      </c>
      <c r="AV2185" s="150" cm="1">
        <f t="array" ref="AV2185">INDEX($K:$P,ROW(),MATCH(AV$3,$K$2:$P$2,0))</f>
        <v>0.5</v>
      </c>
      <c r="AW2185" s="150" cm="1">
        <f t="array" ref="AW2185">INDEX($K:$P,ROW(),MATCH(AW$3,$K$2:$P$2,0))</f>
        <v>0.5</v>
      </c>
      <c r="AX2185" s="150" cm="1">
        <f t="array" ref="AX2185">INDEX($K:$P,ROW(),MATCH(AX$3,$K$2:$P$2,0))</f>
        <v>0.5</v>
      </c>
      <c r="AY2185" s="150" cm="1">
        <f t="array" ref="AY2185">INDEX($K:$P,ROW(),MATCH(AY$3,$K$2:$P$2,0))</f>
        <v>0.5</v>
      </c>
      <c r="AZ2185" s="150" cm="1">
        <f t="array" ref="AZ2185">INDEX($K:$P,ROW(),MATCH(AZ$3,$K$2:$P$2,0))</f>
        <v>0.5</v>
      </c>
      <c r="BA2185" s="150" cm="1">
        <f t="array" ref="BA2185">INDEX($K:$P,ROW(),MATCH(BA$3,$K$2:$P$2,0))</f>
        <v>0.5</v>
      </c>
      <c r="BB2185" s="150" cm="1">
        <f t="array" ref="BB2185">INDEX($K:$P,ROW(),MATCH(BB$3,$K$2:$P$2,0))</f>
        <v>0.5</v>
      </c>
      <c r="BC2185" s="150" cm="1">
        <f t="array" ref="BC2185">INDEX($K:$P,ROW(),MATCH(BC$3,$K$2:$P$2,0))</f>
        <v>0.5</v>
      </c>
      <c r="BD2185" s="150" cm="1">
        <f t="array" ref="BD2185">INDEX($K:$P,ROW(),MATCH(BD$3,$K$2:$P$2,0))</f>
        <v>0.5</v>
      </c>
      <c r="BE2185" s="150" cm="1">
        <f t="array" ref="BE2185">INDEX($K:$P,ROW(),MATCH(BE$3,$K$2:$P$2,0))</f>
        <v>0.5</v>
      </c>
      <c r="BF2185" s="150" cm="1">
        <f t="array" ref="BF2185">INDEX($K:$P,ROW(),MATCH(BF$3,$K$2:$P$2,0))</f>
        <v>0.5</v>
      </c>
      <c r="BG2185" s="150" cm="1">
        <f t="array" ref="BG2185">INDEX($K:$P,ROW(),MATCH(BG$3,$K$2:$P$2,0))</f>
        <v>0.5</v>
      </c>
      <c r="BH2185" s="150" cm="1">
        <f t="array" ref="BH2185">INDEX($K:$P,ROW(),MATCH(BH$3,$K$2:$P$2,0))</f>
        <v>0.5</v>
      </c>
      <c r="BI2185" s="150" cm="1">
        <f t="array" ref="BI2185">INDEX($K:$P,ROW(),MATCH(BI$3,$K$2:$P$2,0))</f>
        <v>0.5</v>
      </c>
      <c r="BJ2185" s="150" cm="1">
        <f t="array" ref="BJ2185">INDEX($K:$P,ROW(),MATCH(BJ$3,$K$2:$P$2,0))</f>
        <v>0.5</v>
      </c>
      <c r="BK2185" s="150" cm="1">
        <f t="array" ref="BK2185">INDEX($K:$P,ROW(),MATCH(BK$3,$K$2:$P$2,0))</f>
        <v>0.5</v>
      </c>
      <c r="BL2185" s="150" cm="1">
        <f t="array" ref="BL2185">INDEX($K:$P,ROW(),MATCH(BL$3,$K$2:$P$2,0))</f>
        <v>0.5</v>
      </c>
      <c r="BM2185" s="150" cm="1">
        <f t="array" ref="BM2185">INDEX($K:$P,ROW(),MATCH(BM$3,$K$2:$P$2,0))</f>
        <v>0.5</v>
      </c>
      <c r="BN2185" s="150" cm="1">
        <f t="array" ref="BN2185">INDEX($K:$P,ROW(),MATCH(BN$3,$K$2:$P$2,0))</f>
        <v>0.5</v>
      </c>
      <c r="BO2185" s="150" cm="1">
        <f t="array" ref="BO2185">INDEX($K:$P,ROW(),MATCH(BO$3,$K$2:$P$2,0))</f>
        <v>0.5</v>
      </c>
      <c r="BP2185" s="150" cm="1">
        <f t="array" ref="BP2185">INDEX($K:$P,ROW(),MATCH(BP$3,$K$2:$P$2,0))</f>
        <v>0.5</v>
      </c>
      <c r="BQ2185" s="150" cm="1">
        <f t="array" ref="BQ2185">INDEX($K:$P,ROW(),MATCH(BQ$3,$K$2:$P$2,0))</f>
        <v>0.5</v>
      </c>
      <c r="BR2185" s="150" cm="1">
        <f t="array" ref="BR2185">INDEX($K:$P,ROW(),MATCH(BR$3,$K$2:$P$2,0))</f>
        <v>0.5</v>
      </c>
      <c r="BS2185" s="150" cm="1">
        <f t="array" ref="BS2185">INDEX($K:$P,ROW(),MATCH(BS$3,$K$2:$P$2,0))</f>
        <v>0.5</v>
      </c>
      <c r="BT2185" s="150" cm="1">
        <f t="array" ref="BT2185">INDEX($K:$P,ROW(),MATCH(BT$3,$K$2:$P$2,0))</f>
        <v>0.5</v>
      </c>
      <c r="BU2185" s="150" cm="1">
        <f t="array" ref="BU2185">INDEX($K:$P,ROW(),MATCH(BU$3,$K$2:$P$2,0))</f>
        <v>0.5</v>
      </c>
      <c r="BV2185" s="150" cm="1">
        <f t="array" ref="BV2185">INDEX($K:$P,ROW(),MATCH(BV$3,$K$2:$P$2,0))</f>
        <v>0.5</v>
      </c>
      <c r="BW2185" s="150" cm="1">
        <f t="array" ref="BW2185">INDEX($K:$P,ROW(),MATCH(BW$3,$K$2:$P$2,0))</f>
        <v>0.5</v>
      </c>
      <c r="BX2185" s="150" cm="1">
        <f t="array" ref="BX2185">INDEX($K:$P,ROW(),MATCH(BX$3,$K$2:$P$2,0))</f>
        <v>0.5</v>
      </c>
      <c r="BY2185" s="150" cm="1">
        <f t="array" ref="BY2185">INDEX($K:$P,ROW(),MATCH(BY$3,$K$2:$P$2,0))</f>
        <v>0.5</v>
      </c>
      <c r="BZ2185" s="150" cm="1">
        <f t="array" ref="BZ2185">INDEX($K:$P,ROW(),MATCH(BZ$3,$K$2:$P$2,0))</f>
        <v>0.5</v>
      </c>
      <c r="CA2185" s="150" cm="1">
        <f t="array" ref="CA2185">INDEX($K:$P,ROW(),MATCH(CA$3,$K$2:$P$2,0))</f>
        <v>0.5</v>
      </c>
      <c r="CB2185" s="150" cm="1">
        <f t="array" ref="CB2185">INDEX($K:$P,ROW(),MATCH(CB$3,$K$2:$P$2,0))</f>
        <v>0.5</v>
      </c>
      <c r="CC2185" s="150" cm="1">
        <f t="array" ref="CC2185">INDEX($K:$P,ROW(),MATCH(CC$3,$K$2:$P$2,0))</f>
        <v>0.5</v>
      </c>
      <c r="CD2185" s="150" cm="1">
        <f t="array" ref="CD2185">INDEX($K:$P,ROW(),MATCH(CD$3,$K$2:$P$2,0))</f>
        <v>0.5</v>
      </c>
      <c r="CE2185" s="150" cm="1">
        <f t="array" ref="CE2185">INDEX($K:$P,ROW(),MATCH(CE$3,$K$2:$P$2,0))</f>
        <v>0.5</v>
      </c>
      <c r="CF2185" s="150" cm="1">
        <f t="array" ref="CF2185">INDEX($K:$P,ROW(),MATCH(CF$3,$K$2:$P$2,0))</f>
        <v>0.5</v>
      </c>
      <c r="CG2185" s="150" cm="1">
        <f t="array" ref="CG2185">INDEX($K:$P,ROW(),MATCH(CG$3,$K$2:$P$2,0))</f>
        <v>0.5</v>
      </c>
      <c r="CH2185" s="150" cm="1">
        <f t="array" ref="CH2185">INDEX($K:$P,ROW(),MATCH(CH$3,$K$2:$P$2,0))</f>
        <v>0.5</v>
      </c>
      <c r="CI2185" s="150" cm="1">
        <f t="array" ref="CI2185">INDEX($K:$P,ROW(),MATCH(CI$3,$K$2:$P$2,0))</f>
        <v>0.5</v>
      </c>
      <c r="CJ2185" s="150" cm="1">
        <f t="array" ref="CJ2185">INDEX($K:$P,ROW(),MATCH(CJ$3,$K$2:$P$2,0))</f>
        <v>0.5</v>
      </c>
      <c r="CK2185" s="150" cm="1">
        <f t="array" ref="CK2185">INDEX($K:$P,ROW(),MATCH(CK$3,$K$2:$P$2,0))</f>
        <v>0.5</v>
      </c>
      <c r="CL2185" s="150" cm="1">
        <f t="array" ref="CL2185">INDEX($K:$P,ROW(),MATCH(CL$3,$K$2:$P$2,0))</f>
        <v>0.5</v>
      </c>
      <c r="CN2185" s="150"/>
      <c r="CO2185" s="150" t="e" cm="1">
        <f t="array" ref="CO2185">INDEX($K:$P,ROW(),MATCH(CO$3,$K$2:$P$2,0))</f>
        <v>#N/A</v>
      </c>
      <c r="CP2185" s="150" t="e" cm="1">
        <f t="array" ref="CP2185">INDEX($K:$P,ROW(),MATCH(CP$3,$K$2:$P$2,0))</f>
        <v>#N/A</v>
      </c>
      <c r="CQ2185" s="150" t="e" cm="1">
        <f t="array" ref="CQ2185">INDEX($K:$P,ROW(),MATCH(CQ$3,$K$2:$P$2,0))</f>
        <v>#N/A</v>
      </c>
      <c r="CR2185" s="150" t="e" cm="1">
        <f t="array" ref="CR2185">INDEX($K:$P,ROW(),MATCH(CR$3,$K$2:$P$2,0))</f>
        <v>#N/A</v>
      </c>
      <c r="CS2185" s="150" t="e" cm="1">
        <f t="array" ref="CS2185">INDEX($K:$P,ROW(),MATCH(CS$3,$K$2:$P$2,0))</f>
        <v>#N/A</v>
      </c>
      <c r="CT2185" s="150" t="e" cm="1">
        <f t="array" ref="CT2185">INDEX($K:$P,ROW(),MATCH(CT$3,$K$2:$P$2,0))</f>
        <v>#N/A</v>
      </c>
      <c r="CU2185" s="150" t="e" cm="1">
        <f t="array" ref="CU2185">INDEX($K:$P,ROW(),MATCH(CU$3,$K$2:$P$2,0))</f>
        <v>#N/A</v>
      </c>
      <c r="CV2185" s="150" t="e" cm="1">
        <f t="array" ref="CV2185">INDEX($K:$P,ROW(),MATCH(CV$3,$K$2:$P$2,0))</f>
        <v>#N/A</v>
      </c>
      <c r="CW2185" s="150" t="e" cm="1">
        <f t="array" ref="CW2185">INDEX($K:$P,ROW(),MATCH(CW$3,$K$2:$P$2,0))</f>
        <v>#N/A</v>
      </c>
      <c r="CX2185" s="150" t="e" cm="1">
        <f t="array" ref="CX2185">INDEX($K:$P,ROW(),MATCH(CX$3,$K$2:$P$2,0))</f>
        <v>#N/A</v>
      </c>
      <c r="CY2185" s="150" t="e" cm="1">
        <f t="array" ref="CY2185">INDEX($K:$P,ROW(),MATCH(CY$3,$K$2:$P$2,0))</f>
        <v>#N/A</v>
      </c>
      <c r="CZ2185" s="150" t="e" cm="1">
        <f t="array" ref="CZ2185">INDEX($K:$P,ROW(),MATCH(CZ$3,$K$2:$P$2,0))</f>
        <v>#N/A</v>
      </c>
      <c r="DA2185" s="150" t="e" cm="1">
        <f t="array" ref="DA2185">INDEX($K:$P,ROW(),MATCH(DA$3,$K$2:$P$2,0))</f>
        <v>#N/A</v>
      </c>
      <c r="DB2185" s="150" t="e" cm="1">
        <f t="array" ref="DB2185">INDEX($K:$P,ROW(),MATCH(DB$3,$K$2:$P$2,0))</f>
        <v>#N/A</v>
      </c>
      <c r="DC2185" s="150" t="e" cm="1">
        <f t="array" ref="DC2185">INDEX($K:$P,ROW(),MATCH(DC$3,$K$2:$P$2,0))</f>
        <v>#N/A</v>
      </c>
      <c r="DD2185" s="150" t="e" cm="1">
        <f t="array" ref="DD2185">INDEX($K:$P,ROW(),MATCH(DD$3,$K$2:$P$2,0))</f>
        <v>#N/A</v>
      </c>
      <c r="DE2185" s="150" t="e" cm="1">
        <f t="array" ref="DE2185">INDEX($K:$P,ROW(),MATCH(DE$3,$K$2:$P$2,0))</f>
        <v>#N/A</v>
      </c>
      <c r="DF2185" s="150" t="e" cm="1">
        <f t="array" ref="DF2185">INDEX($K:$P,ROW(),MATCH(DF$3,$K$2:$P$2,0))</f>
        <v>#N/A</v>
      </c>
      <c r="DG2185" s="150" t="e" cm="1">
        <f t="array" ref="DG2185">INDEX($K:$P,ROW(),MATCH(DG$3,$K$2:$P$2,0))</f>
        <v>#N/A</v>
      </c>
      <c r="DH2185" s="150" t="e" cm="1">
        <f t="array" ref="DH2185">INDEX($K:$P,ROW(),MATCH(DH$3,$K$2:$P$2,0))</f>
        <v>#N/A</v>
      </c>
      <c r="DI2185" s="150" t="e" cm="1">
        <f t="array" ref="DI2185">INDEX($K:$P,ROW(),MATCH(DI$3,$K$2:$P$2,0))</f>
        <v>#N/A</v>
      </c>
      <c r="DJ2185" s="150" t="e" cm="1">
        <f t="array" ref="DJ2185">INDEX($K:$P,ROW(),MATCH(DJ$3,$K$2:$P$2,0))</f>
        <v>#N/A</v>
      </c>
      <c r="DK2185" s="150" t="e" cm="1">
        <f t="array" ref="DK2185">INDEX($K:$P,ROW(),MATCH(DK$3,$K$2:$P$2,0))</f>
        <v>#N/A</v>
      </c>
      <c r="DL2185" s="150" t="e" cm="1">
        <f t="array" ref="DL2185">INDEX($K:$P,ROW(),MATCH(DL$3,$K$2:$P$2,0))</f>
        <v>#N/A</v>
      </c>
    </row>
    <row r="2186" spans="1:116" x14ac:dyDescent="0.4">
      <c r="D2186" t="s">
        <v>516</v>
      </c>
      <c r="E2186" s="8" t="str">
        <f t="shared" si="3560"/>
        <v>2186 FAIL-TV-V</v>
      </c>
      <c r="G2186" s="127" t="str">
        <f>"# of "&amp;G2188&amp;"s"</f>
        <v># of in and outs (charged)s</v>
      </c>
      <c r="H2186" s="12"/>
      <c r="I2186" s="60"/>
      <c r="J2186" s="60"/>
      <c r="K2186" s="117">
        <f ca="1">SUMIF($3:$3,K$2,2186:2186)</f>
        <v>30000</v>
      </c>
      <c r="L2186" s="117">
        <f ca="1">SUMIF($3:$3,L$2,2186:2186)</f>
        <v>30000</v>
      </c>
      <c r="M2186" s="117">
        <f ca="1">SUMIF($3:$3,M$2,2186:2186)</f>
        <v>30000</v>
      </c>
      <c r="N2186" s="117">
        <f ca="1">SUMIF($3:$3,N$2,2186:2186)</f>
        <v>30000</v>
      </c>
      <c r="O2186" s="117">
        <f ca="1">SUMIF($3:$3,O$2,2186:2186)</f>
        <v>30000</v>
      </c>
      <c r="P2186" s="117">
        <f ca="1">SUMIF($3:$3,P$2,2186:2186)</f>
        <v>30000</v>
      </c>
      <c r="R2186" s="15"/>
      <c r="S2186" s="151" cm="1">
        <f t="array" aca="1" ref="S2186" ca="1">INDIRECT(S2178)*S2185</f>
        <v>2500</v>
      </c>
      <c r="T2186" s="151" cm="1">
        <f t="array" aca="1" ref="T2186" ca="1">INDIRECT(T2178)*T2185</f>
        <v>2500</v>
      </c>
      <c r="U2186" s="151" cm="1">
        <f t="array" aca="1" ref="U2186" ca="1">INDIRECT(U2178)*U2185</f>
        <v>2500</v>
      </c>
      <c r="V2186" s="151" cm="1">
        <f t="array" aca="1" ref="V2186" ca="1">INDIRECT(V2178)*V2185</f>
        <v>2500</v>
      </c>
      <c r="W2186" s="151" cm="1">
        <f t="array" aca="1" ref="W2186" ca="1">INDIRECT(W2178)*W2185</f>
        <v>2500</v>
      </c>
      <c r="X2186" s="151" cm="1">
        <f t="array" aca="1" ref="X2186" ca="1">INDIRECT(X2178)*X2185</f>
        <v>2500</v>
      </c>
      <c r="Y2186" s="151" cm="1">
        <f t="array" aca="1" ref="Y2186" ca="1">INDIRECT(Y2178)*Y2185</f>
        <v>2500</v>
      </c>
      <c r="Z2186" s="151" cm="1">
        <f t="array" aca="1" ref="Z2186" ca="1">INDIRECT(Z2178)*Z2185</f>
        <v>2500</v>
      </c>
      <c r="AA2186" s="151" cm="1">
        <f t="array" aca="1" ref="AA2186" ca="1">INDIRECT(AA2178)*AA2185</f>
        <v>2500</v>
      </c>
      <c r="AB2186" s="151" cm="1">
        <f t="array" aca="1" ref="AB2186" ca="1">INDIRECT(AB2178)*AB2185</f>
        <v>2500</v>
      </c>
      <c r="AC2186" s="151" cm="1">
        <f t="array" aca="1" ref="AC2186" ca="1">INDIRECT(AC2178)*AC2185</f>
        <v>2500</v>
      </c>
      <c r="AD2186" s="151" cm="1">
        <f t="array" aca="1" ref="AD2186" ca="1">INDIRECT(AD2178)*AD2185</f>
        <v>2500</v>
      </c>
      <c r="AE2186" s="151" cm="1">
        <f t="array" aca="1" ref="AE2186" ca="1">INDIRECT(AE2178)*AE2185</f>
        <v>2500</v>
      </c>
      <c r="AF2186" s="151" cm="1">
        <f t="array" aca="1" ref="AF2186" ca="1">INDIRECT(AF2178)*AF2185</f>
        <v>2500</v>
      </c>
      <c r="AG2186" s="151" cm="1">
        <f t="array" aca="1" ref="AG2186" ca="1">INDIRECT(AG2178)*AG2185</f>
        <v>2500</v>
      </c>
      <c r="AH2186" s="151" cm="1">
        <f t="array" aca="1" ref="AH2186" ca="1">INDIRECT(AH2178)*AH2185</f>
        <v>2500</v>
      </c>
      <c r="AI2186" s="151" cm="1">
        <f t="array" aca="1" ref="AI2186" ca="1">INDIRECT(AI2178)*AI2185</f>
        <v>2500</v>
      </c>
      <c r="AJ2186" s="151" cm="1">
        <f t="array" aca="1" ref="AJ2186" ca="1">INDIRECT(AJ2178)*AJ2185</f>
        <v>2500</v>
      </c>
      <c r="AK2186" s="151" cm="1">
        <f t="array" aca="1" ref="AK2186" ca="1">INDIRECT(AK2178)*AK2185</f>
        <v>2500</v>
      </c>
      <c r="AL2186" s="151" cm="1">
        <f t="array" aca="1" ref="AL2186" ca="1">INDIRECT(AL2178)*AL2185</f>
        <v>2500</v>
      </c>
      <c r="AM2186" s="151" cm="1">
        <f t="array" aca="1" ref="AM2186" ca="1">INDIRECT(AM2178)*AM2185</f>
        <v>2500</v>
      </c>
      <c r="AN2186" s="151" cm="1">
        <f t="array" aca="1" ref="AN2186" ca="1">INDIRECT(AN2178)*AN2185</f>
        <v>2500</v>
      </c>
      <c r="AO2186" s="151" cm="1">
        <f t="array" aca="1" ref="AO2186" ca="1">INDIRECT(AO2178)*AO2185</f>
        <v>2500</v>
      </c>
      <c r="AP2186" s="151" cm="1">
        <f t="array" aca="1" ref="AP2186" ca="1">INDIRECT(AP2178)*AP2185</f>
        <v>2500</v>
      </c>
      <c r="AQ2186" s="151" cm="1">
        <f t="array" aca="1" ref="AQ2186" ca="1">INDIRECT(AQ2178)*AQ2185</f>
        <v>2500</v>
      </c>
      <c r="AR2186" s="151" cm="1">
        <f t="array" aca="1" ref="AR2186" ca="1">INDIRECT(AR2178)*AR2185</f>
        <v>2500</v>
      </c>
      <c r="AS2186" s="151" cm="1">
        <f t="array" aca="1" ref="AS2186" ca="1">INDIRECT(AS2178)*AS2185</f>
        <v>2500</v>
      </c>
      <c r="AT2186" s="151" cm="1">
        <f t="array" aca="1" ref="AT2186" ca="1">INDIRECT(AT2178)*AT2185</f>
        <v>2500</v>
      </c>
      <c r="AU2186" s="151" cm="1">
        <f t="array" aca="1" ref="AU2186" ca="1">INDIRECT(AU2178)*AU2185</f>
        <v>2500</v>
      </c>
      <c r="AV2186" s="151" cm="1">
        <f t="array" aca="1" ref="AV2186" ca="1">INDIRECT(AV2178)*AV2185</f>
        <v>2500</v>
      </c>
      <c r="AW2186" s="151" cm="1">
        <f t="array" aca="1" ref="AW2186" ca="1">INDIRECT(AW2178)*AW2185</f>
        <v>2500</v>
      </c>
      <c r="AX2186" s="151" cm="1">
        <f t="array" aca="1" ref="AX2186" ca="1">INDIRECT(AX2178)*AX2185</f>
        <v>2500</v>
      </c>
      <c r="AY2186" s="151" cm="1">
        <f t="array" aca="1" ref="AY2186" ca="1">INDIRECT(AY2178)*AY2185</f>
        <v>2500</v>
      </c>
      <c r="AZ2186" s="151" cm="1">
        <f t="array" aca="1" ref="AZ2186" ca="1">INDIRECT(AZ2178)*AZ2185</f>
        <v>2500</v>
      </c>
      <c r="BA2186" s="151" cm="1">
        <f t="array" aca="1" ref="BA2186" ca="1">INDIRECT(BA2178)*BA2185</f>
        <v>2500</v>
      </c>
      <c r="BB2186" s="151" cm="1">
        <f t="array" aca="1" ref="BB2186" ca="1">INDIRECT(BB2178)*BB2185</f>
        <v>2500</v>
      </c>
      <c r="BC2186" s="151" cm="1">
        <f t="array" aca="1" ref="BC2186" ca="1">INDIRECT(BC2178)*BC2185</f>
        <v>2500</v>
      </c>
      <c r="BD2186" s="151" cm="1">
        <f t="array" aca="1" ref="BD2186" ca="1">INDIRECT(BD2178)*BD2185</f>
        <v>2500</v>
      </c>
      <c r="BE2186" s="151" cm="1">
        <f t="array" aca="1" ref="BE2186" ca="1">INDIRECT(BE2178)*BE2185</f>
        <v>2500</v>
      </c>
      <c r="BF2186" s="151" cm="1">
        <f t="array" aca="1" ref="BF2186" ca="1">INDIRECT(BF2178)*BF2185</f>
        <v>2500</v>
      </c>
      <c r="BG2186" s="151" cm="1">
        <f t="array" aca="1" ref="BG2186" ca="1">INDIRECT(BG2178)*BG2185</f>
        <v>2500</v>
      </c>
      <c r="BH2186" s="151" cm="1">
        <f t="array" aca="1" ref="BH2186" ca="1">INDIRECT(BH2178)*BH2185</f>
        <v>2500</v>
      </c>
      <c r="BI2186" s="151" cm="1">
        <f t="array" aca="1" ref="BI2186" ca="1">INDIRECT(BI2178)*BI2185</f>
        <v>2500</v>
      </c>
      <c r="BJ2186" s="151" cm="1">
        <f t="array" aca="1" ref="BJ2186" ca="1">INDIRECT(BJ2178)*BJ2185</f>
        <v>2500</v>
      </c>
      <c r="BK2186" s="151" cm="1">
        <f t="array" aca="1" ref="BK2186" ca="1">INDIRECT(BK2178)*BK2185</f>
        <v>2500</v>
      </c>
      <c r="BL2186" s="151" cm="1">
        <f t="array" aca="1" ref="BL2186" ca="1">INDIRECT(BL2178)*BL2185</f>
        <v>2500</v>
      </c>
      <c r="BM2186" s="151" cm="1">
        <f t="array" aca="1" ref="BM2186" ca="1">INDIRECT(BM2178)*BM2185</f>
        <v>2500</v>
      </c>
      <c r="BN2186" s="151" cm="1">
        <f t="array" aca="1" ref="BN2186" ca="1">INDIRECT(BN2178)*BN2185</f>
        <v>2500</v>
      </c>
      <c r="BO2186" s="151" cm="1">
        <f t="array" aca="1" ref="BO2186" ca="1">INDIRECT(BO2178)*BO2185</f>
        <v>2500</v>
      </c>
      <c r="BP2186" s="151" cm="1">
        <f t="array" aca="1" ref="BP2186" ca="1">INDIRECT(BP2178)*BP2185</f>
        <v>2500</v>
      </c>
      <c r="BQ2186" s="151" cm="1">
        <f t="array" aca="1" ref="BQ2186" ca="1">INDIRECT(BQ2178)*BQ2185</f>
        <v>2500</v>
      </c>
      <c r="BR2186" s="151" cm="1">
        <f t="array" aca="1" ref="BR2186" ca="1">INDIRECT(BR2178)*BR2185</f>
        <v>2500</v>
      </c>
      <c r="BS2186" s="151" cm="1">
        <f t="array" aca="1" ref="BS2186" ca="1">INDIRECT(BS2178)*BS2185</f>
        <v>2500</v>
      </c>
      <c r="BT2186" s="151" cm="1">
        <f t="array" aca="1" ref="BT2186" ca="1">INDIRECT(BT2178)*BT2185</f>
        <v>2500</v>
      </c>
      <c r="BU2186" s="151" cm="1">
        <f t="array" aca="1" ref="BU2186" ca="1">INDIRECT(BU2178)*BU2185</f>
        <v>2500</v>
      </c>
      <c r="BV2186" s="151" cm="1">
        <f t="array" aca="1" ref="BV2186" ca="1">INDIRECT(BV2178)*BV2185</f>
        <v>2500</v>
      </c>
      <c r="BW2186" s="151" cm="1">
        <f t="array" aca="1" ref="BW2186" ca="1">INDIRECT(BW2178)*BW2185</f>
        <v>2500</v>
      </c>
      <c r="BX2186" s="151" cm="1">
        <f t="array" aca="1" ref="BX2186" ca="1">INDIRECT(BX2178)*BX2185</f>
        <v>2500</v>
      </c>
      <c r="BY2186" s="151" cm="1">
        <f t="array" aca="1" ref="BY2186" ca="1">INDIRECT(BY2178)*BY2185</f>
        <v>2500</v>
      </c>
      <c r="BZ2186" s="151" cm="1">
        <f t="array" aca="1" ref="BZ2186" ca="1">INDIRECT(BZ2178)*BZ2185</f>
        <v>2500</v>
      </c>
      <c r="CA2186" s="151" cm="1">
        <f t="array" aca="1" ref="CA2186" ca="1">INDIRECT(CA2178)*CA2185</f>
        <v>2500</v>
      </c>
      <c r="CB2186" s="151" cm="1">
        <f t="array" aca="1" ref="CB2186" ca="1">INDIRECT(CB2178)*CB2185</f>
        <v>2500</v>
      </c>
      <c r="CC2186" s="151" cm="1">
        <f t="array" aca="1" ref="CC2186" ca="1">INDIRECT(CC2178)*CC2185</f>
        <v>2500</v>
      </c>
      <c r="CD2186" s="151" cm="1">
        <f t="array" aca="1" ref="CD2186" ca="1">INDIRECT(CD2178)*CD2185</f>
        <v>2500</v>
      </c>
      <c r="CE2186" s="151" cm="1">
        <f t="array" aca="1" ref="CE2186" ca="1">INDIRECT(CE2178)*CE2185</f>
        <v>2500</v>
      </c>
      <c r="CF2186" s="151" cm="1">
        <f t="array" aca="1" ref="CF2186" ca="1">INDIRECT(CF2178)*CF2185</f>
        <v>2500</v>
      </c>
      <c r="CG2186" s="151" cm="1">
        <f t="array" aca="1" ref="CG2186" ca="1">INDIRECT(CG2178)*CG2185</f>
        <v>2500</v>
      </c>
      <c r="CH2186" s="151" cm="1">
        <f t="array" aca="1" ref="CH2186" ca="1">INDIRECT(CH2178)*CH2185</f>
        <v>2500</v>
      </c>
      <c r="CI2186" s="151" cm="1">
        <f t="array" aca="1" ref="CI2186" ca="1">INDIRECT(CI2178)*CI2185</f>
        <v>2500</v>
      </c>
      <c r="CJ2186" s="151" cm="1">
        <f t="array" aca="1" ref="CJ2186" ca="1">INDIRECT(CJ2178)*CJ2185</f>
        <v>2500</v>
      </c>
      <c r="CK2186" s="151" cm="1">
        <f t="array" aca="1" ref="CK2186" ca="1">INDIRECT(CK2178)*CK2185</f>
        <v>2500</v>
      </c>
      <c r="CL2186" s="151" cm="1">
        <f t="array" aca="1" ref="CL2186" ca="1">INDIRECT(CL2178)*CL2185</f>
        <v>2500</v>
      </c>
      <c r="CN2186" s="240"/>
      <c r="CO2186" s="151" t="e" cm="1">
        <f t="array" aca="1" ref="CO2186" ca="1">INDIRECT(CO2178)*CO2185</f>
        <v>#N/A</v>
      </c>
      <c r="CP2186" s="151" t="e" cm="1">
        <f t="array" aca="1" ref="CP2186" ca="1">INDIRECT(CP2178)*CP2185</f>
        <v>#N/A</v>
      </c>
      <c r="CQ2186" s="151" t="e" cm="1">
        <f t="array" aca="1" ref="CQ2186" ca="1">INDIRECT(CQ2178)*CQ2185</f>
        <v>#N/A</v>
      </c>
      <c r="CR2186" s="151" t="e" cm="1">
        <f t="array" aca="1" ref="CR2186" ca="1">INDIRECT(CR2178)*CR2185</f>
        <v>#N/A</v>
      </c>
      <c r="CS2186" s="151" t="e" cm="1">
        <f t="array" aca="1" ref="CS2186" ca="1">INDIRECT(CS2178)*CS2185</f>
        <v>#N/A</v>
      </c>
      <c r="CT2186" s="151" t="e" cm="1">
        <f t="array" aca="1" ref="CT2186" ca="1">INDIRECT(CT2178)*CT2185</f>
        <v>#N/A</v>
      </c>
      <c r="CU2186" s="151" t="e" cm="1">
        <f t="array" aca="1" ref="CU2186" ca="1">INDIRECT(CU2178)*CU2185</f>
        <v>#N/A</v>
      </c>
      <c r="CV2186" s="151" t="e" cm="1">
        <f t="array" aca="1" ref="CV2186" ca="1">INDIRECT(CV2178)*CV2185</f>
        <v>#N/A</v>
      </c>
      <c r="CW2186" s="151" t="e" cm="1">
        <f t="array" aca="1" ref="CW2186" ca="1">INDIRECT(CW2178)*CW2185</f>
        <v>#N/A</v>
      </c>
      <c r="CX2186" s="151" t="e" cm="1">
        <f t="array" aca="1" ref="CX2186" ca="1">INDIRECT(CX2178)*CX2185</f>
        <v>#N/A</v>
      </c>
      <c r="CY2186" s="151" t="e" cm="1">
        <f t="array" aca="1" ref="CY2186" ca="1">INDIRECT(CY2178)*CY2185</f>
        <v>#N/A</v>
      </c>
      <c r="CZ2186" s="151" t="e" cm="1">
        <f t="array" aca="1" ref="CZ2186" ca="1">INDIRECT(CZ2178)*CZ2185</f>
        <v>#N/A</v>
      </c>
      <c r="DA2186" s="151" t="e" cm="1">
        <f t="array" aca="1" ref="DA2186" ca="1">INDIRECT(DA2178)*DA2185</f>
        <v>#N/A</v>
      </c>
      <c r="DB2186" s="151" t="e" cm="1">
        <f t="array" aca="1" ref="DB2186" ca="1">INDIRECT(DB2178)*DB2185</f>
        <v>#N/A</v>
      </c>
      <c r="DC2186" s="151" t="e" cm="1">
        <f t="array" aca="1" ref="DC2186" ca="1">INDIRECT(DC2178)*DC2185</f>
        <v>#N/A</v>
      </c>
      <c r="DD2186" s="151" t="e" cm="1">
        <f t="array" aca="1" ref="DD2186" ca="1">INDIRECT(DD2178)*DD2185</f>
        <v>#N/A</v>
      </c>
      <c r="DE2186" s="151" t="e" cm="1">
        <f t="array" aca="1" ref="DE2186" ca="1">INDIRECT(DE2178)*DE2185</f>
        <v>#N/A</v>
      </c>
      <c r="DF2186" s="151" t="e" cm="1">
        <f t="array" aca="1" ref="DF2186" ca="1">INDIRECT(DF2178)*DF2185</f>
        <v>#N/A</v>
      </c>
      <c r="DG2186" s="151" t="e" cm="1">
        <f t="array" aca="1" ref="DG2186" ca="1">INDIRECT(DG2178)*DG2185</f>
        <v>#N/A</v>
      </c>
      <c r="DH2186" s="151" t="e" cm="1">
        <f t="array" aca="1" ref="DH2186" ca="1">INDIRECT(DH2178)*DH2185</f>
        <v>#N/A</v>
      </c>
      <c r="DI2186" s="151" t="e" cm="1">
        <f t="array" aca="1" ref="DI2186" ca="1">INDIRECT(DI2178)*DI2185</f>
        <v>#N/A</v>
      </c>
      <c r="DJ2186" s="151" t="e" cm="1">
        <f t="array" aca="1" ref="DJ2186" ca="1">INDIRECT(DJ2178)*DJ2185</f>
        <v>#N/A</v>
      </c>
      <c r="DK2186" s="151" t="e" cm="1">
        <f t="array" aca="1" ref="DK2186" ca="1">INDIRECT(DK2178)*DK2185</f>
        <v>#N/A</v>
      </c>
      <c r="DL2186" s="151" t="e" cm="1">
        <f t="array" aca="1" ref="DL2186" ca="1">INDIRECT(DL2178)*DL2185</f>
        <v>#N/A</v>
      </c>
    </row>
    <row r="2187" spans="1:116" x14ac:dyDescent="0.4">
      <c r="B2187" t="s">
        <v>332</v>
      </c>
      <c r="D2187" t="s">
        <v>516</v>
      </c>
      <c r="E2187" s="8" t="str">
        <f t="shared" si="3560"/>
        <v>2187 FAIL-TV-V</v>
      </c>
      <c r="G2187" s="136" t="str">
        <f>G2175</f>
        <v>Surgical procedures</v>
      </c>
      <c r="H2187" s="12"/>
      <c r="I2187" s="60"/>
      <c r="J2187" s="60"/>
      <c r="K2187" s="38"/>
      <c r="L2187" s="38"/>
      <c r="M2187" s="38"/>
      <c r="N2187" s="38"/>
      <c r="O2187" s="38"/>
      <c r="P2187" s="38"/>
      <c r="R2187" s="15"/>
      <c r="S2187" s="240"/>
      <c r="T2187" s="240"/>
      <c r="U2187" s="240"/>
      <c r="V2187" s="240"/>
      <c r="W2187" s="240"/>
      <c r="X2187" s="240"/>
      <c r="Y2187" s="240"/>
      <c r="Z2187" s="240"/>
      <c r="AA2187" s="240"/>
      <c r="AB2187" s="240"/>
      <c r="AC2187" s="240"/>
      <c r="AD2187" s="240"/>
      <c r="AE2187" s="240"/>
      <c r="AF2187" s="240"/>
      <c r="AG2187" s="240"/>
      <c r="AH2187" s="240"/>
      <c r="AI2187" s="240"/>
      <c r="AJ2187" s="240"/>
      <c r="AK2187" s="240"/>
      <c r="AL2187" s="240"/>
      <c r="AM2187" s="240"/>
      <c r="AN2187" s="240"/>
      <c r="AO2187" s="240"/>
      <c r="AP2187" s="240"/>
      <c r="AQ2187" s="240"/>
      <c r="AR2187" s="240"/>
      <c r="AS2187" s="240"/>
      <c r="AT2187" s="240"/>
      <c r="AU2187" s="240"/>
      <c r="AV2187" s="240"/>
      <c r="AW2187" s="240"/>
      <c r="AX2187" s="240"/>
      <c r="AY2187" s="240"/>
      <c r="AZ2187" s="240"/>
      <c r="BA2187" s="240"/>
      <c r="BB2187" s="240"/>
      <c r="BC2187" s="240"/>
      <c r="BD2187" s="240"/>
      <c r="BE2187" s="240"/>
      <c r="BF2187" s="240"/>
      <c r="BG2187" s="240"/>
      <c r="BH2187" s="240"/>
      <c r="BI2187" s="240"/>
      <c r="BJ2187" s="240"/>
      <c r="BK2187" s="240"/>
      <c r="BL2187" s="240"/>
      <c r="BM2187" s="240"/>
      <c r="BN2187" s="240"/>
      <c r="BO2187" s="240"/>
      <c r="BP2187" s="240"/>
      <c r="BQ2187" s="240"/>
      <c r="BR2187" s="240"/>
      <c r="BS2187" s="240"/>
      <c r="BT2187" s="240"/>
      <c r="BU2187" s="240"/>
      <c r="BV2187" s="240"/>
      <c r="BW2187" s="240"/>
      <c r="BX2187" s="240"/>
      <c r="BY2187" s="240"/>
      <c r="BZ2187" s="240"/>
      <c r="CA2187" s="240"/>
      <c r="CB2187" s="240"/>
      <c r="CC2187" s="240"/>
      <c r="CD2187" s="240"/>
      <c r="CE2187" s="240"/>
      <c r="CF2187" s="240"/>
      <c r="CG2187" s="240"/>
      <c r="CH2187" s="240"/>
      <c r="CI2187" s="240"/>
      <c r="CJ2187" s="240"/>
      <c r="CK2187" s="240"/>
      <c r="CL2187" s="240"/>
      <c r="CN2187" s="60"/>
      <c r="CO2187" s="76"/>
      <c r="CP2187" s="76"/>
      <c r="CQ2187" s="76"/>
      <c r="CR2187" s="76"/>
      <c r="CS2187" s="76"/>
      <c r="CT2187" s="76"/>
      <c r="CU2187" s="76"/>
      <c r="CV2187" s="76"/>
      <c r="CW2187" s="76"/>
      <c r="CX2187" s="76"/>
      <c r="CY2187" s="76"/>
      <c r="CZ2187" s="76"/>
      <c r="DA2187" s="76"/>
      <c r="DB2187" s="76"/>
      <c r="DC2187" s="76"/>
      <c r="DD2187" s="76"/>
      <c r="DE2187" s="76"/>
      <c r="DF2187" s="76"/>
      <c r="DG2187" s="76"/>
      <c r="DH2187" s="76"/>
      <c r="DI2187" s="76"/>
      <c r="DJ2187" s="76"/>
      <c r="DK2187" s="76"/>
      <c r="DL2187" s="76"/>
    </row>
    <row r="2188" spans="1:116" x14ac:dyDescent="0.4">
      <c r="B2188" t="s">
        <v>332</v>
      </c>
      <c r="D2188" t="s">
        <v>516</v>
      </c>
      <c r="E2188" s="8" t="str">
        <f>ROW()&amp;" "&amp;D2188</f>
        <v>2188 FAIL-TV-V</v>
      </c>
      <c r="G2188" s="191" t="str">
        <f>SUBSTITUTE(TRIM(MID(G2183, SEARCH("-", G2183) + 1, LEN(G2183))),":","")</f>
        <v>in and outs (charged)</v>
      </c>
      <c r="H2188" s="27"/>
      <c r="I2188" s="78"/>
      <c r="J2188" s="78"/>
      <c r="K2188" s="33"/>
      <c r="L2188" s="33"/>
      <c r="M2188" s="33"/>
      <c r="N2188" s="33"/>
      <c r="O2188" s="33"/>
      <c r="P2188" s="33"/>
      <c r="R2188" s="33"/>
      <c r="S2188" s="80"/>
      <c r="T2188" s="80"/>
      <c r="U2188" s="80"/>
      <c r="V2188" s="80"/>
      <c r="W2188" s="80"/>
      <c r="X2188" s="80"/>
      <c r="Y2188" s="80"/>
      <c r="Z2188" s="80"/>
      <c r="AA2188" s="80"/>
      <c r="AB2188" s="80"/>
      <c r="AC2188" s="80"/>
      <c r="AD2188" s="80"/>
      <c r="AE2188" s="80"/>
      <c r="AF2188" s="80"/>
      <c r="AG2188" s="80"/>
      <c r="AH2188" s="80"/>
      <c r="AI2188" s="80"/>
      <c r="AJ2188" s="80"/>
      <c r="AK2188" s="80"/>
      <c r="AL2188" s="80"/>
      <c r="AM2188" s="80"/>
      <c r="AN2188" s="80"/>
      <c r="AO2188" s="80"/>
      <c r="AP2188" s="80"/>
      <c r="AQ2188" s="80"/>
      <c r="AR2188" s="80"/>
      <c r="AS2188" s="80"/>
      <c r="AT2188" s="80"/>
      <c r="AU2188" s="80"/>
      <c r="AV2188" s="80"/>
      <c r="AW2188" s="80"/>
      <c r="AX2188" s="80"/>
      <c r="AY2188" s="80"/>
      <c r="AZ2188" s="80"/>
      <c r="BA2188" s="80"/>
      <c r="BB2188" s="80"/>
      <c r="BC2188" s="80"/>
      <c r="BD2188" s="80"/>
      <c r="BE2188" s="80"/>
      <c r="BF2188" s="80"/>
      <c r="BG2188" s="80"/>
      <c r="BH2188" s="80"/>
      <c r="BI2188" s="80"/>
      <c r="BJ2188" s="80"/>
      <c r="BK2188" s="80"/>
      <c r="BL2188" s="80"/>
      <c r="BM2188" s="80"/>
      <c r="BN2188" s="80"/>
      <c r="BO2188" s="80"/>
      <c r="BP2188" s="80"/>
      <c r="BQ2188" s="80"/>
      <c r="BR2188" s="80"/>
      <c r="BS2188" s="80"/>
      <c r="BT2188" s="80"/>
      <c r="BU2188" s="80"/>
      <c r="BV2188" s="80"/>
      <c r="BW2188" s="80"/>
      <c r="BX2188" s="80"/>
      <c r="BY2188" s="80"/>
      <c r="BZ2188" s="80"/>
      <c r="CA2188" s="80"/>
      <c r="CB2188" s="80"/>
      <c r="CC2188" s="80"/>
      <c r="CD2188" s="80"/>
      <c r="CE2188" s="80"/>
      <c r="CF2188" s="80"/>
      <c r="CG2188" s="80"/>
      <c r="CH2188" s="80"/>
      <c r="CI2188" s="80"/>
      <c r="CJ2188" s="80"/>
      <c r="CK2188" s="80"/>
      <c r="CL2188" s="80"/>
      <c r="CN2188" s="78"/>
      <c r="CO2188" s="77"/>
      <c r="CP2188" s="77"/>
      <c r="CQ2188" s="77"/>
      <c r="CR2188" s="77"/>
      <c r="CS2188" s="77"/>
      <c r="CT2188" s="77"/>
      <c r="CU2188" s="77"/>
      <c r="CV2188" s="77"/>
      <c r="CW2188" s="77"/>
      <c r="CX2188" s="77"/>
      <c r="CY2188" s="77"/>
      <c r="CZ2188" s="77"/>
      <c r="DA2188" s="77"/>
      <c r="DB2188" s="77"/>
      <c r="DC2188" s="77"/>
      <c r="DD2188" s="77"/>
      <c r="DE2188" s="77"/>
      <c r="DF2188" s="77"/>
      <c r="DG2188" s="77"/>
      <c r="DH2188" s="77"/>
      <c r="DI2188" s="77"/>
      <c r="DJ2188" s="77"/>
      <c r="DK2188" s="77"/>
      <c r="DL2188" s="77"/>
    </row>
    <row r="2189" spans="1:116" x14ac:dyDescent="0.4">
      <c r="B2189" t="s">
        <v>332</v>
      </c>
      <c r="D2189" t="s">
        <v>516</v>
      </c>
      <c r="E2189" s="8" t="str">
        <f t="shared" ref="E2189:E2196" si="3561">ROW()&amp;" "&amp;D2189</f>
        <v>2189 FAIL-TV-V</v>
      </c>
      <c r="G2189" s="136" t="s">
        <v>461</v>
      </c>
      <c r="H2189" s="27"/>
      <c r="I2189" s="78"/>
      <c r="J2189" s="78"/>
      <c r="K2189" s="33"/>
      <c r="L2189" s="33"/>
      <c r="M2189" s="33"/>
      <c r="N2189" s="33"/>
      <c r="O2189" s="33"/>
      <c r="P2189" s="33"/>
      <c r="R2189" s="33"/>
      <c r="S2189" s="80" t="str">
        <f t="shared" ref="S2189:AX2191" si="3562">S2177</f>
        <v>S$16</v>
      </c>
      <c r="T2189" s="80" t="str">
        <f t="shared" si="3562"/>
        <v>T$16</v>
      </c>
      <c r="U2189" s="80" t="str">
        <f t="shared" si="3562"/>
        <v>U$16</v>
      </c>
      <c r="V2189" s="80" t="str">
        <f t="shared" si="3562"/>
        <v>V$16</v>
      </c>
      <c r="W2189" s="80" t="str">
        <f t="shared" si="3562"/>
        <v>W$16</v>
      </c>
      <c r="X2189" s="80" t="str">
        <f t="shared" si="3562"/>
        <v>X$16</v>
      </c>
      <c r="Y2189" s="80" t="str">
        <f t="shared" si="3562"/>
        <v>Y$16</v>
      </c>
      <c r="Z2189" s="80" t="str">
        <f t="shared" si="3562"/>
        <v>Z$16</v>
      </c>
      <c r="AA2189" s="80" t="str">
        <f t="shared" si="3562"/>
        <v>AA$16</v>
      </c>
      <c r="AB2189" s="80" t="str">
        <f t="shared" si="3562"/>
        <v>AB$16</v>
      </c>
      <c r="AC2189" s="80" t="str">
        <f t="shared" si="3562"/>
        <v>AC$16</v>
      </c>
      <c r="AD2189" s="80" t="str">
        <f t="shared" si="3562"/>
        <v>AD$16</v>
      </c>
      <c r="AE2189" s="80" t="str">
        <f t="shared" si="3562"/>
        <v>AE$16</v>
      </c>
      <c r="AF2189" s="80" t="str">
        <f t="shared" si="3562"/>
        <v>AF$16</v>
      </c>
      <c r="AG2189" s="80" t="str">
        <f t="shared" si="3562"/>
        <v>AG$16</v>
      </c>
      <c r="AH2189" s="80" t="str">
        <f t="shared" si="3562"/>
        <v>AH$16</v>
      </c>
      <c r="AI2189" s="80" t="str">
        <f t="shared" si="3562"/>
        <v>AI$16</v>
      </c>
      <c r="AJ2189" s="80" t="str">
        <f t="shared" si="3562"/>
        <v>AJ$16</v>
      </c>
      <c r="AK2189" s="80" t="str">
        <f t="shared" si="3562"/>
        <v>AK$16</v>
      </c>
      <c r="AL2189" s="80" t="str">
        <f t="shared" si="3562"/>
        <v>AL$16</v>
      </c>
      <c r="AM2189" s="80" t="str">
        <f t="shared" si="3562"/>
        <v>AM$16</v>
      </c>
      <c r="AN2189" s="80" t="str">
        <f t="shared" si="3562"/>
        <v>AN$16</v>
      </c>
      <c r="AO2189" s="80" t="str">
        <f t="shared" si="3562"/>
        <v>AO$16</v>
      </c>
      <c r="AP2189" s="80" t="str">
        <f t="shared" si="3562"/>
        <v>AP$16</v>
      </c>
      <c r="AQ2189" s="80" t="str">
        <f t="shared" si="3562"/>
        <v>AQ$16</v>
      </c>
      <c r="AR2189" s="80" t="str">
        <f t="shared" si="3562"/>
        <v>AR$16</v>
      </c>
      <c r="AS2189" s="80" t="str">
        <f t="shared" si="3562"/>
        <v>AS$16</v>
      </c>
      <c r="AT2189" s="80" t="str">
        <f t="shared" si="3562"/>
        <v>AT$16</v>
      </c>
      <c r="AU2189" s="80" t="str">
        <f t="shared" si="3562"/>
        <v>AU$16</v>
      </c>
      <c r="AV2189" s="80" t="str">
        <f t="shared" si="3562"/>
        <v>AV$16</v>
      </c>
      <c r="AW2189" s="80" t="str">
        <f t="shared" si="3562"/>
        <v>AW$16</v>
      </c>
      <c r="AX2189" s="80" t="str">
        <f t="shared" si="3562"/>
        <v>AX$16</v>
      </c>
      <c r="AY2189" s="80" t="str">
        <f t="shared" ref="AY2189:CD2191" si="3563">AY2177</f>
        <v>AY$16</v>
      </c>
      <c r="AZ2189" s="80" t="str">
        <f t="shared" si="3563"/>
        <v>AZ$16</v>
      </c>
      <c r="BA2189" s="80" t="str">
        <f t="shared" si="3563"/>
        <v>BA$16</v>
      </c>
      <c r="BB2189" s="80" t="str">
        <f t="shared" si="3563"/>
        <v>BB$16</v>
      </c>
      <c r="BC2189" s="80" t="str">
        <f t="shared" si="3563"/>
        <v>BC$16</v>
      </c>
      <c r="BD2189" s="80" t="str">
        <f t="shared" si="3563"/>
        <v>BD$16</v>
      </c>
      <c r="BE2189" s="80" t="str">
        <f t="shared" si="3563"/>
        <v>BE$16</v>
      </c>
      <c r="BF2189" s="80" t="str">
        <f t="shared" si="3563"/>
        <v>BF$16</v>
      </c>
      <c r="BG2189" s="80" t="str">
        <f t="shared" si="3563"/>
        <v>BG$16</v>
      </c>
      <c r="BH2189" s="80" t="str">
        <f t="shared" si="3563"/>
        <v>BH$16</v>
      </c>
      <c r="BI2189" s="80" t="str">
        <f t="shared" si="3563"/>
        <v>BI$16</v>
      </c>
      <c r="BJ2189" s="80" t="str">
        <f t="shared" si="3563"/>
        <v>BJ$16</v>
      </c>
      <c r="BK2189" s="80" t="str">
        <f t="shared" si="3563"/>
        <v>BK$16</v>
      </c>
      <c r="BL2189" s="80" t="str">
        <f t="shared" si="3563"/>
        <v>BL$16</v>
      </c>
      <c r="BM2189" s="80" t="str">
        <f t="shared" si="3563"/>
        <v>BM$16</v>
      </c>
      <c r="BN2189" s="80" t="str">
        <f t="shared" si="3563"/>
        <v>BN$16</v>
      </c>
      <c r="BO2189" s="80" t="str">
        <f t="shared" si="3563"/>
        <v>BO$16</v>
      </c>
      <c r="BP2189" s="80" t="str">
        <f t="shared" si="3563"/>
        <v>BP$16</v>
      </c>
      <c r="BQ2189" s="80" t="str">
        <f t="shared" si="3563"/>
        <v>BQ$16</v>
      </c>
      <c r="BR2189" s="80" t="str">
        <f t="shared" si="3563"/>
        <v>BR$16</v>
      </c>
      <c r="BS2189" s="80" t="str">
        <f t="shared" si="3563"/>
        <v>BS$16</v>
      </c>
      <c r="BT2189" s="80" t="str">
        <f t="shared" si="3563"/>
        <v>BT$16</v>
      </c>
      <c r="BU2189" s="80" t="str">
        <f t="shared" si="3563"/>
        <v>BU$16</v>
      </c>
      <c r="BV2189" s="80" t="str">
        <f t="shared" si="3563"/>
        <v>BV$16</v>
      </c>
      <c r="BW2189" s="80" t="str">
        <f t="shared" si="3563"/>
        <v>BW$16</v>
      </c>
      <c r="BX2189" s="80" t="str">
        <f t="shared" si="3563"/>
        <v>BX$16</v>
      </c>
      <c r="BY2189" s="80" t="str">
        <f t="shared" si="3563"/>
        <v>BY$16</v>
      </c>
      <c r="BZ2189" s="80" t="str">
        <f t="shared" si="3563"/>
        <v>BZ$16</v>
      </c>
      <c r="CA2189" s="80" t="str">
        <f t="shared" si="3563"/>
        <v>CA$16</v>
      </c>
      <c r="CB2189" s="80" t="str">
        <f t="shared" si="3563"/>
        <v>CB$16</v>
      </c>
      <c r="CC2189" s="80" t="str">
        <f t="shared" si="3563"/>
        <v>CC$16</v>
      </c>
      <c r="CD2189" s="80" t="str">
        <f t="shared" si="3563"/>
        <v>CD$16</v>
      </c>
      <c r="CE2189" s="80" t="str">
        <f t="shared" ref="CE2189:CL2191" si="3564">CE2177</f>
        <v>CE$16</v>
      </c>
      <c r="CF2189" s="80" t="str">
        <f t="shared" si="3564"/>
        <v>CF$16</v>
      </c>
      <c r="CG2189" s="80" t="str">
        <f t="shared" si="3564"/>
        <v>CG$16</v>
      </c>
      <c r="CH2189" s="80" t="str">
        <f t="shared" si="3564"/>
        <v>CH$16</v>
      </c>
      <c r="CI2189" s="80" t="str">
        <f t="shared" si="3564"/>
        <v>CI$16</v>
      </c>
      <c r="CJ2189" s="80" t="str">
        <f t="shared" si="3564"/>
        <v>CJ$16</v>
      </c>
      <c r="CK2189" s="80" t="str">
        <f t="shared" si="3564"/>
        <v>CK$16</v>
      </c>
      <c r="CL2189" s="80" t="str">
        <f t="shared" si="3564"/>
        <v>CL$16</v>
      </c>
      <c r="CN2189" s="78"/>
      <c r="CO2189" s="80" t="str">
        <f t="shared" ref="CO2189:DL2191" si="3565">CO2177</f>
        <v>CO$16</v>
      </c>
      <c r="CP2189" s="80" t="str">
        <f t="shared" si="3565"/>
        <v>CP$16</v>
      </c>
      <c r="CQ2189" s="80" t="str">
        <f t="shared" si="3565"/>
        <v>CQ$16</v>
      </c>
      <c r="CR2189" s="80" t="str">
        <f t="shared" si="3565"/>
        <v>CR$16</v>
      </c>
      <c r="CS2189" s="80" t="str">
        <f t="shared" si="3565"/>
        <v>CS$16</v>
      </c>
      <c r="CT2189" s="80" t="str">
        <f t="shared" si="3565"/>
        <v>CT$16</v>
      </c>
      <c r="CU2189" s="80" t="str">
        <f t="shared" si="3565"/>
        <v>CU$16</v>
      </c>
      <c r="CV2189" s="80" t="str">
        <f t="shared" si="3565"/>
        <v>CV$16</v>
      </c>
      <c r="CW2189" s="80" t="str">
        <f t="shared" si="3565"/>
        <v>CW$16</v>
      </c>
      <c r="CX2189" s="80" t="str">
        <f t="shared" si="3565"/>
        <v>CX$16</v>
      </c>
      <c r="CY2189" s="80" t="str">
        <f t="shared" si="3565"/>
        <v>CY$16</v>
      </c>
      <c r="CZ2189" s="80" t="str">
        <f t="shared" si="3565"/>
        <v>CZ$16</v>
      </c>
      <c r="DA2189" s="80" t="str">
        <f t="shared" si="3565"/>
        <v>DA$16</v>
      </c>
      <c r="DB2189" s="80" t="str">
        <f t="shared" si="3565"/>
        <v>DB$16</v>
      </c>
      <c r="DC2189" s="80" t="str">
        <f t="shared" si="3565"/>
        <v>DC$16</v>
      </c>
      <c r="DD2189" s="80" t="str">
        <f t="shared" si="3565"/>
        <v>DD$16</v>
      </c>
      <c r="DE2189" s="80" t="str">
        <f t="shared" si="3565"/>
        <v>DE$16</v>
      </c>
      <c r="DF2189" s="80" t="str">
        <f t="shared" si="3565"/>
        <v>DF$16</v>
      </c>
      <c r="DG2189" s="80" t="str">
        <f t="shared" si="3565"/>
        <v>DG$16</v>
      </c>
      <c r="DH2189" s="80" t="str">
        <f t="shared" si="3565"/>
        <v>DH$16</v>
      </c>
      <c r="DI2189" s="80" t="str">
        <f t="shared" si="3565"/>
        <v>DI$16</v>
      </c>
      <c r="DJ2189" s="80" t="str">
        <f t="shared" si="3565"/>
        <v>DJ$16</v>
      </c>
      <c r="DK2189" s="80" t="str">
        <f t="shared" si="3565"/>
        <v>DK$16</v>
      </c>
      <c r="DL2189" s="80" t="str">
        <f t="shared" si="3565"/>
        <v>DL$16</v>
      </c>
    </row>
    <row r="2190" spans="1:116" x14ac:dyDescent="0.4">
      <c r="B2190" t="s">
        <v>332</v>
      </c>
      <c r="D2190" t="s">
        <v>516</v>
      </c>
      <c r="E2190" s="8" t="str">
        <f t="shared" si="3561"/>
        <v>2190 FAIL-TV-V</v>
      </c>
      <c r="G2190" s="191" t="s">
        <v>462</v>
      </c>
      <c r="K2190" s="53"/>
      <c r="L2190" s="53"/>
      <c r="M2190" s="53"/>
      <c r="N2190" s="53"/>
      <c r="O2190" s="53"/>
      <c r="P2190" s="53"/>
      <c r="R2190" s="24"/>
      <c r="S2190" s="212" t="str">
        <f>ADDRESS(ROW(S2186),COLUMN(S2186),2)</f>
        <v>S$2186</v>
      </c>
      <c r="T2190" s="212" t="str">
        <f t="shared" ref="T2190:CE2192" si="3566">ADDRESS(ROW(T2186),COLUMN(T2186),2)</f>
        <v>T$2186</v>
      </c>
      <c r="U2190" s="212" t="str">
        <f t="shared" si="3566"/>
        <v>U$2186</v>
      </c>
      <c r="V2190" s="212" t="str">
        <f t="shared" si="3566"/>
        <v>V$2186</v>
      </c>
      <c r="W2190" s="212" t="str">
        <f t="shared" si="3566"/>
        <v>W$2186</v>
      </c>
      <c r="X2190" s="212" t="str">
        <f t="shared" si="3566"/>
        <v>X$2186</v>
      </c>
      <c r="Y2190" s="212" t="str">
        <f t="shared" si="3566"/>
        <v>Y$2186</v>
      </c>
      <c r="Z2190" s="212" t="str">
        <f t="shared" si="3566"/>
        <v>Z$2186</v>
      </c>
      <c r="AA2190" s="212" t="str">
        <f t="shared" si="3566"/>
        <v>AA$2186</v>
      </c>
      <c r="AB2190" s="212" t="str">
        <f t="shared" si="3566"/>
        <v>AB$2186</v>
      </c>
      <c r="AC2190" s="212" t="str">
        <f t="shared" si="3566"/>
        <v>AC$2186</v>
      </c>
      <c r="AD2190" s="212" t="str">
        <f t="shared" si="3566"/>
        <v>AD$2186</v>
      </c>
      <c r="AE2190" s="212" t="str">
        <f t="shared" si="3566"/>
        <v>AE$2186</v>
      </c>
      <c r="AF2190" s="212" t="str">
        <f t="shared" si="3566"/>
        <v>AF$2186</v>
      </c>
      <c r="AG2190" s="212" t="str">
        <f t="shared" si="3566"/>
        <v>AG$2186</v>
      </c>
      <c r="AH2190" s="212" t="str">
        <f t="shared" si="3566"/>
        <v>AH$2186</v>
      </c>
      <c r="AI2190" s="212" t="str">
        <f t="shared" si="3566"/>
        <v>AI$2186</v>
      </c>
      <c r="AJ2190" s="212" t="str">
        <f t="shared" si="3566"/>
        <v>AJ$2186</v>
      </c>
      <c r="AK2190" s="212" t="str">
        <f t="shared" si="3566"/>
        <v>AK$2186</v>
      </c>
      <c r="AL2190" s="212" t="str">
        <f t="shared" si="3566"/>
        <v>AL$2186</v>
      </c>
      <c r="AM2190" s="212" t="str">
        <f t="shared" si="3566"/>
        <v>AM$2186</v>
      </c>
      <c r="AN2190" s="212" t="str">
        <f t="shared" si="3566"/>
        <v>AN$2186</v>
      </c>
      <c r="AO2190" s="212" t="str">
        <f t="shared" si="3566"/>
        <v>AO$2186</v>
      </c>
      <c r="AP2190" s="212" t="str">
        <f t="shared" si="3566"/>
        <v>AP$2186</v>
      </c>
      <c r="AQ2190" s="212" t="str">
        <f t="shared" si="3566"/>
        <v>AQ$2186</v>
      </c>
      <c r="AR2190" s="212" t="str">
        <f t="shared" si="3566"/>
        <v>AR$2186</v>
      </c>
      <c r="AS2190" s="212" t="str">
        <f t="shared" si="3566"/>
        <v>AS$2186</v>
      </c>
      <c r="AT2190" s="212" t="str">
        <f t="shared" si="3566"/>
        <v>AT$2186</v>
      </c>
      <c r="AU2190" s="212" t="str">
        <f t="shared" si="3566"/>
        <v>AU$2186</v>
      </c>
      <c r="AV2190" s="212" t="str">
        <f t="shared" si="3566"/>
        <v>AV$2186</v>
      </c>
      <c r="AW2190" s="212" t="str">
        <f t="shared" si="3566"/>
        <v>AW$2186</v>
      </c>
      <c r="AX2190" s="212" t="str">
        <f t="shared" si="3566"/>
        <v>AX$2186</v>
      </c>
      <c r="AY2190" s="212" t="str">
        <f t="shared" si="3566"/>
        <v>AY$2186</v>
      </c>
      <c r="AZ2190" s="212" t="str">
        <f t="shared" si="3566"/>
        <v>AZ$2186</v>
      </c>
      <c r="BA2190" s="212" t="str">
        <f t="shared" si="3566"/>
        <v>BA$2186</v>
      </c>
      <c r="BB2190" s="212" t="str">
        <f t="shared" si="3566"/>
        <v>BB$2186</v>
      </c>
      <c r="BC2190" s="212" t="str">
        <f t="shared" si="3566"/>
        <v>BC$2186</v>
      </c>
      <c r="BD2190" s="212" t="str">
        <f t="shared" si="3566"/>
        <v>BD$2186</v>
      </c>
      <c r="BE2190" s="212" t="str">
        <f t="shared" si="3566"/>
        <v>BE$2186</v>
      </c>
      <c r="BF2190" s="212" t="str">
        <f t="shared" si="3566"/>
        <v>BF$2186</v>
      </c>
      <c r="BG2190" s="212" t="str">
        <f t="shared" si="3566"/>
        <v>BG$2186</v>
      </c>
      <c r="BH2190" s="212" t="str">
        <f t="shared" si="3566"/>
        <v>BH$2186</v>
      </c>
      <c r="BI2190" s="212" t="str">
        <f t="shared" si="3566"/>
        <v>BI$2186</v>
      </c>
      <c r="BJ2190" s="212" t="str">
        <f t="shared" si="3566"/>
        <v>BJ$2186</v>
      </c>
      <c r="BK2190" s="212" t="str">
        <f t="shared" si="3566"/>
        <v>BK$2186</v>
      </c>
      <c r="BL2190" s="212" t="str">
        <f t="shared" si="3566"/>
        <v>BL$2186</v>
      </c>
      <c r="BM2190" s="212" t="str">
        <f t="shared" si="3566"/>
        <v>BM$2186</v>
      </c>
      <c r="BN2190" s="212" t="str">
        <f t="shared" si="3566"/>
        <v>BN$2186</v>
      </c>
      <c r="BO2190" s="212" t="str">
        <f t="shared" si="3566"/>
        <v>BO$2186</v>
      </c>
      <c r="BP2190" s="212" t="str">
        <f t="shared" si="3566"/>
        <v>BP$2186</v>
      </c>
      <c r="BQ2190" s="212" t="str">
        <f t="shared" si="3566"/>
        <v>BQ$2186</v>
      </c>
      <c r="BR2190" s="212" t="str">
        <f t="shared" si="3566"/>
        <v>BR$2186</v>
      </c>
      <c r="BS2190" s="212" t="str">
        <f t="shared" si="3566"/>
        <v>BS$2186</v>
      </c>
      <c r="BT2190" s="212" t="str">
        <f t="shared" si="3566"/>
        <v>BT$2186</v>
      </c>
      <c r="BU2190" s="212" t="str">
        <f t="shared" si="3566"/>
        <v>BU$2186</v>
      </c>
      <c r="BV2190" s="212" t="str">
        <f t="shared" si="3566"/>
        <v>BV$2186</v>
      </c>
      <c r="BW2190" s="212" t="str">
        <f t="shared" si="3566"/>
        <v>BW$2186</v>
      </c>
      <c r="BX2190" s="212" t="str">
        <f t="shared" si="3566"/>
        <v>BX$2186</v>
      </c>
      <c r="BY2190" s="212" t="str">
        <f t="shared" si="3566"/>
        <v>BY$2186</v>
      </c>
      <c r="BZ2190" s="212" t="str">
        <f t="shared" si="3566"/>
        <v>BZ$2186</v>
      </c>
      <c r="CA2190" s="212" t="str">
        <f t="shared" si="3566"/>
        <v>CA$2186</v>
      </c>
      <c r="CB2190" s="212" t="str">
        <f t="shared" si="3566"/>
        <v>CB$2186</v>
      </c>
      <c r="CC2190" s="212" t="str">
        <f t="shared" si="3566"/>
        <v>CC$2186</v>
      </c>
      <c r="CD2190" s="212" t="str">
        <f t="shared" si="3566"/>
        <v>CD$2186</v>
      </c>
      <c r="CE2190" s="212" t="str">
        <f t="shared" si="3566"/>
        <v>CE$2186</v>
      </c>
      <c r="CF2190" s="212" t="str">
        <f t="shared" ref="CF2190:CL2192" si="3567">ADDRESS(ROW(CF2186),COLUMN(CF2186),2)</f>
        <v>CF$2186</v>
      </c>
      <c r="CG2190" s="212" t="str">
        <f t="shared" si="3567"/>
        <v>CG$2186</v>
      </c>
      <c r="CH2190" s="212" t="str">
        <f t="shared" si="3567"/>
        <v>CH$2186</v>
      </c>
      <c r="CI2190" s="212" t="str">
        <f t="shared" si="3567"/>
        <v>CI$2186</v>
      </c>
      <c r="CJ2190" s="212" t="str">
        <f t="shared" si="3567"/>
        <v>CJ$2186</v>
      </c>
      <c r="CK2190" s="212" t="str">
        <f t="shared" si="3567"/>
        <v>CK$2186</v>
      </c>
      <c r="CL2190" s="212" t="str">
        <f t="shared" si="3567"/>
        <v>CL$2186</v>
      </c>
      <c r="CO2190" s="212" t="str">
        <f t="shared" ref="CO2190:DL2192" si="3568">ADDRESS(ROW(CO2186),COLUMN(CO2186),2)</f>
        <v>CO$2186</v>
      </c>
      <c r="CP2190" s="212" t="str">
        <f t="shared" si="3568"/>
        <v>CP$2186</v>
      </c>
      <c r="CQ2190" s="212" t="str">
        <f t="shared" si="3568"/>
        <v>CQ$2186</v>
      </c>
      <c r="CR2190" s="212" t="str">
        <f t="shared" si="3568"/>
        <v>CR$2186</v>
      </c>
      <c r="CS2190" s="212" t="str">
        <f t="shared" si="3568"/>
        <v>CS$2186</v>
      </c>
      <c r="CT2190" s="212" t="str">
        <f t="shared" si="3568"/>
        <v>CT$2186</v>
      </c>
      <c r="CU2190" s="212" t="str">
        <f t="shared" si="3568"/>
        <v>CU$2186</v>
      </c>
      <c r="CV2190" s="212" t="str">
        <f t="shared" si="3568"/>
        <v>CV$2186</v>
      </c>
      <c r="CW2190" s="212" t="str">
        <f t="shared" si="3568"/>
        <v>CW$2186</v>
      </c>
      <c r="CX2190" s="212" t="str">
        <f t="shared" si="3568"/>
        <v>CX$2186</v>
      </c>
      <c r="CY2190" s="212" t="str">
        <f t="shared" si="3568"/>
        <v>CY$2186</v>
      </c>
      <c r="CZ2190" s="212" t="str">
        <f t="shared" si="3568"/>
        <v>CZ$2186</v>
      </c>
      <c r="DA2190" s="212" t="str">
        <f t="shared" si="3568"/>
        <v>DA$2186</v>
      </c>
      <c r="DB2190" s="212" t="str">
        <f t="shared" si="3568"/>
        <v>DB$2186</v>
      </c>
      <c r="DC2190" s="212" t="str">
        <f t="shared" si="3568"/>
        <v>DC$2186</v>
      </c>
      <c r="DD2190" s="212" t="str">
        <f t="shared" si="3568"/>
        <v>DD$2186</v>
      </c>
      <c r="DE2190" s="212" t="str">
        <f t="shared" si="3568"/>
        <v>DE$2186</v>
      </c>
      <c r="DF2190" s="212" t="str">
        <f t="shared" si="3568"/>
        <v>DF$2186</v>
      </c>
      <c r="DG2190" s="212" t="str">
        <f t="shared" si="3568"/>
        <v>DG$2186</v>
      </c>
      <c r="DH2190" s="212" t="str">
        <f t="shared" si="3568"/>
        <v>DH$2186</v>
      </c>
      <c r="DI2190" s="212" t="str">
        <f t="shared" si="3568"/>
        <v>DI$2186</v>
      </c>
      <c r="DJ2190" s="212" t="str">
        <f t="shared" si="3568"/>
        <v>DJ$2186</v>
      </c>
      <c r="DK2190" s="212" t="str">
        <f t="shared" si="3568"/>
        <v>DK$2186</v>
      </c>
      <c r="DL2190" s="212" t="str">
        <f t="shared" si="3568"/>
        <v>DL$2186</v>
      </c>
    </row>
    <row r="2191" spans="1:116" x14ac:dyDescent="0.4">
      <c r="B2191" t="s">
        <v>332</v>
      </c>
      <c r="D2191" t="s">
        <v>516</v>
      </c>
      <c r="E2191" s="8" t="str">
        <f t="shared" si="3561"/>
        <v>2191 FAIL-TV-V</v>
      </c>
      <c r="G2191" s="191" t="str">
        <f>G2183</f>
        <v>% failure - in and outs (charged)</v>
      </c>
      <c r="H2191" s="12"/>
      <c r="I2191" s="60"/>
      <c r="J2191" s="60"/>
      <c r="K2191" s="15"/>
      <c r="L2191" s="15"/>
      <c r="M2191" s="15"/>
      <c r="N2191" s="15"/>
      <c r="O2191" s="15"/>
      <c r="P2191" s="15"/>
      <c r="R2191" s="15"/>
      <c r="S2191" s="80"/>
      <c r="T2191" s="80"/>
      <c r="U2191" s="80"/>
      <c r="V2191" s="80"/>
      <c r="W2191" s="80"/>
      <c r="X2191" s="80"/>
      <c r="Y2191" s="80"/>
      <c r="Z2191" s="80"/>
      <c r="AA2191" s="80"/>
      <c r="AB2191" s="80"/>
      <c r="AC2191" s="80"/>
      <c r="AD2191" s="80"/>
      <c r="AE2191" s="80"/>
      <c r="AF2191" s="80"/>
      <c r="AG2191" s="80"/>
      <c r="AH2191" s="80"/>
      <c r="AI2191" s="80"/>
      <c r="AJ2191" s="80"/>
      <c r="AK2191" s="80"/>
      <c r="AL2191" s="80"/>
      <c r="AM2191" s="80"/>
      <c r="AN2191" s="80"/>
      <c r="AO2191" s="80"/>
      <c r="AP2191" s="80"/>
      <c r="AQ2191" s="80"/>
      <c r="AR2191" s="80"/>
      <c r="AS2191" s="80"/>
      <c r="AT2191" s="80"/>
      <c r="AU2191" s="80"/>
      <c r="AV2191" s="80"/>
      <c r="AW2191" s="80"/>
      <c r="AX2191" s="80"/>
      <c r="AY2191" s="80"/>
      <c r="AZ2191" s="80"/>
      <c r="BA2191" s="80"/>
      <c r="BB2191" s="80"/>
      <c r="BC2191" s="80"/>
      <c r="BD2191" s="80"/>
      <c r="BE2191" s="80"/>
      <c r="BF2191" s="80"/>
      <c r="BG2191" s="80"/>
      <c r="BH2191" s="80"/>
      <c r="BI2191" s="80"/>
      <c r="BJ2191" s="80"/>
      <c r="BK2191" s="80"/>
      <c r="BL2191" s="80"/>
      <c r="BM2191" s="80"/>
      <c r="BN2191" s="80"/>
      <c r="BO2191" s="80"/>
      <c r="BP2191" s="80"/>
      <c r="BQ2191" s="80"/>
      <c r="BR2191" s="80"/>
      <c r="BS2191" s="80"/>
      <c r="BT2191" s="80"/>
      <c r="BU2191" s="80"/>
      <c r="BV2191" s="80"/>
      <c r="BW2191" s="80"/>
      <c r="BX2191" s="80"/>
      <c r="BY2191" s="80"/>
      <c r="BZ2191" s="80"/>
      <c r="CA2191" s="80"/>
      <c r="CB2191" s="80"/>
      <c r="CC2191" s="80"/>
      <c r="CD2191" s="80"/>
      <c r="CE2191" s="80"/>
      <c r="CF2191" s="80"/>
      <c r="CG2191" s="80"/>
      <c r="CH2191" s="80"/>
      <c r="CI2191" s="80"/>
      <c r="CJ2191" s="80"/>
      <c r="CK2191" s="80"/>
      <c r="CL2191" s="80"/>
      <c r="CN2191" s="60"/>
    </row>
    <row r="2192" spans="1:116" x14ac:dyDescent="0.4">
      <c r="B2192" t="s">
        <v>332</v>
      </c>
      <c r="D2192" t="s">
        <v>516</v>
      </c>
      <c r="E2192" s="8" t="str">
        <f t="shared" si="3561"/>
        <v>2192 FAIL-TV-V</v>
      </c>
      <c r="G2192" s="136" t="str">
        <f>G2180</f>
        <v xml:space="preserve">secondary unit </v>
      </c>
      <c r="H2192" s="12"/>
      <c r="I2192" s="60"/>
      <c r="J2192" s="60"/>
      <c r="K2192" s="15"/>
      <c r="L2192" s="15"/>
      <c r="M2192" s="15"/>
      <c r="N2192" s="15"/>
      <c r="O2192" s="15"/>
      <c r="P2192" s="15"/>
      <c r="R2192" s="15"/>
      <c r="S2192" s="76"/>
      <c r="T2192" s="76"/>
      <c r="U2192" s="76"/>
      <c r="V2192" s="76"/>
      <c r="W2192" s="76"/>
      <c r="X2192" s="76"/>
      <c r="Y2192" s="76"/>
      <c r="Z2192" s="76"/>
      <c r="AA2192" s="76"/>
      <c r="AB2192" s="76"/>
      <c r="AC2192" s="76"/>
      <c r="AD2192" s="76"/>
      <c r="AE2192" s="76"/>
      <c r="AF2192" s="76"/>
      <c r="AG2192" s="76"/>
      <c r="AH2192" s="76"/>
      <c r="AI2192" s="76"/>
      <c r="AJ2192" s="76"/>
      <c r="AK2192" s="76"/>
      <c r="AL2192" s="76"/>
      <c r="AM2192" s="76"/>
      <c r="AN2192" s="76"/>
      <c r="AO2192" s="76"/>
      <c r="AP2192" s="76"/>
      <c r="AQ2192" s="76"/>
      <c r="AR2192" s="76"/>
      <c r="AS2192" s="76"/>
      <c r="AT2192" s="76"/>
      <c r="AU2192" s="76"/>
      <c r="AV2192" s="76"/>
      <c r="AW2192" s="76"/>
      <c r="AX2192" s="76"/>
      <c r="AY2192" s="76"/>
      <c r="AZ2192" s="76"/>
      <c r="BA2192" s="76"/>
      <c r="BB2192" s="76"/>
      <c r="BC2192" s="76"/>
      <c r="BD2192" s="76"/>
      <c r="BE2192" s="76"/>
      <c r="BF2192" s="76"/>
      <c r="BG2192" s="76"/>
      <c r="BH2192" s="76"/>
      <c r="BI2192" s="76"/>
      <c r="BJ2192" s="76"/>
      <c r="BK2192" s="76"/>
      <c r="BL2192" s="76"/>
      <c r="BM2192" s="76"/>
      <c r="BN2192" s="76"/>
      <c r="BO2192" s="76"/>
      <c r="BP2192" s="76"/>
      <c r="BQ2192" s="76"/>
      <c r="BR2192" s="76"/>
      <c r="BS2192" s="76"/>
      <c r="BT2192" s="76"/>
      <c r="BU2192" s="76"/>
      <c r="BV2192" s="76"/>
      <c r="BW2192" s="76"/>
      <c r="BX2192" s="76"/>
      <c r="BY2192" s="76"/>
      <c r="BZ2192" s="76"/>
      <c r="CA2192" s="76"/>
      <c r="CB2192" s="76"/>
      <c r="CC2192" s="76"/>
      <c r="CD2192" s="76"/>
      <c r="CE2192" s="76"/>
      <c r="CF2192" s="76"/>
      <c r="CG2192" s="76"/>
      <c r="CH2192" s="76"/>
      <c r="CI2192" s="76"/>
      <c r="CJ2192" s="76"/>
      <c r="CK2192" s="76"/>
      <c r="CL2192" s="76"/>
      <c r="CN2192" s="60"/>
      <c r="CO2192" s="76"/>
      <c r="CP2192" s="76"/>
      <c r="CQ2192" s="76"/>
      <c r="CR2192" s="76"/>
      <c r="CS2192" s="76"/>
      <c r="CT2192" s="76"/>
      <c r="CU2192" s="76"/>
      <c r="CV2192" s="76"/>
      <c r="CW2192" s="76"/>
      <c r="CX2192" s="76"/>
      <c r="CY2192" s="76"/>
      <c r="CZ2192" s="76"/>
      <c r="DA2192" s="76"/>
      <c r="DB2192" s="76"/>
      <c r="DC2192" s="76"/>
      <c r="DD2192" s="76"/>
      <c r="DE2192" s="76"/>
      <c r="DF2192" s="76"/>
      <c r="DG2192" s="76"/>
      <c r="DH2192" s="76"/>
      <c r="DI2192" s="76"/>
      <c r="DJ2192" s="76"/>
      <c r="DK2192" s="76"/>
      <c r="DL2192" s="76"/>
    </row>
    <row r="2193" spans="1:116" x14ac:dyDescent="0.4">
      <c r="B2193" t="s">
        <v>332</v>
      </c>
      <c r="D2193" t="s">
        <v>516</v>
      </c>
      <c r="E2193" s="8" t="str">
        <f t="shared" si="3561"/>
        <v>2193 FAIL-TV-V</v>
      </c>
      <c r="G2193" s="136" t="str">
        <f>G2181</f>
        <v>Secondary revenue driver</v>
      </c>
      <c r="H2193" s="12"/>
      <c r="I2193" s="60"/>
      <c r="J2193" s="60"/>
      <c r="K2193" s="15"/>
      <c r="L2193" s="15"/>
      <c r="M2193" s="15"/>
      <c r="N2193" s="15"/>
      <c r="O2193" s="15"/>
      <c r="P2193" s="15"/>
      <c r="R2193" s="15"/>
      <c r="S2193" s="76"/>
      <c r="T2193" s="76"/>
      <c r="U2193" s="76"/>
      <c r="V2193" s="76"/>
      <c r="W2193" s="76"/>
      <c r="X2193" s="76"/>
      <c r="Y2193" s="76"/>
      <c r="Z2193" s="76"/>
      <c r="AA2193" s="76"/>
      <c r="AB2193" s="76"/>
      <c r="AC2193" s="76"/>
      <c r="AD2193" s="76"/>
      <c r="AE2193" s="76"/>
      <c r="AF2193" s="76"/>
      <c r="AG2193" s="76"/>
      <c r="AH2193" s="76"/>
      <c r="AI2193" s="76"/>
      <c r="AJ2193" s="76"/>
      <c r="AK2193" s="76"/>
      <c r="AL2193" s="76"/>
      <c r="AM2193" s="76"/>
      <c r="AN2193" s="76"/>
      <c r="AO2193" s="76"/>
      <c r="AP2193" s="76"/>
      <c r="AQ2193" s="76"/>
      <c r="AR2193" s="76"/>
      <c r="AS2193" s="76"/>
      <c r="AT2193" s="76"/>
      <c r="AU2193" s="76"/>
      <c r="AV2193" s="76"/>
      <c r="AW2193" s="76"/>
      <c r="AX2193" s="76"/>
      <c r="AY2193" s="76"/>
      <c r="AZ2193" s="76"/>
      <c r="BA2193" s="76"/>
      <c r="BB2193" s="76"/>
      <c r="BC2193" s="76"/>
      <c r="BD2193" s="76"/>
      <c r="BE2193" s="76"/>
      <c r="BF2193" s="76"/>
      <c r="BG2193" s="76"/>
      <c r="BH2193" s="76"/>
      <c r="BI2193" s="76"/>
      <c r="BJ2193" s="76"/>
      <c r="BK2193" s="76"/>
      <c r="BL2193" s="76"/>
      <c r="BM2193" s="76"/>
      <c r="BN2193" s="76"/>
      <c r="BO2193" s="76"/>
      <c r="BP2193" s="76"/>
      <c r="BQ2193" s="76"/>
      <c r="BR2193" s="76"/>
      <c r="BS2193" s="76"/>
      <c r="BT2193" s="76"/>
      <c r="BU2193" s="76"/>
      <c r="BV2193" s="76"/>
      <c r="BW2193" s="76"/>
      <c r="BX2193" s="76"/>
      <c r="BY2193" s="76"/>
      <c r="BZ2193" s="76"/>
      <c r="CA2193" s="76"/>
      <c r="CB2193" s="76"/>
      <c r="CC2193" s="76"/>
      <c r="CD2193" s="76"/>
      <c r="CE2193" s="76"/>
      <c r="CF2193" s="76"/>
      <c r="CG2193" s="76"/>
      <c r="CH2193" s="76"/>
      <c r="CI2193" s="76"/>
      <c r="CJ2193" s="76"/>
      <c r="CK2193" s="76"/>
      <c r="CL2193" s="76"/>
      <c r="CN2193" s="60"/>
      <c r="CO2193" s="76"/>
      <c r="CP2193" s="76"/>
      <c r="CQ2193" s="76"/>
      <c r="CR2193" s="76"/>
      <c r="CS2193" s="76"/>
      <c r="CT2193" s="76"/>
      <c r="CU2193" s="76"/>
      <c r="CV2193" s="76"/>
      <c r="CW2193" s="76"/>
      <c r="CX2193" s="76"/>
      <c r="CY2193" s="76"/>
      <c r="CZ2193" s="76"/>
      <c r="DA2193" s="76"/>
      <c r="DB2193" s="76"/>
      <c r="DC2193" s="76"/>
      <c r="DD2193" s="76"/>
      <c r="DE2193" s="76"/>
      <c r="DF2193" s="76"/>
      <c r="DG2193" s="76"/>
      <c r="DH2193" s="76"/>
      <c r="DI2193" s="76"/>
      <c r="DJ2193" s="76"/>
      <c r="DK2193" s="76"/>
      <c r="DL2193" s="76"/>
    </row>
    <row r="2194" spans="1:116" x14ac:dyDescent="0.4">
      <c r="B2194" t="s">
        <v>332</v>
      </c>
      <c r="D2194" t="s">
        <v>516</v>
      </c>
      <c r="E2194" s="8" t="str">
        <f t="shared" si="3561"/>
        <v>2194 FAIL-TV-V</v>
      </c>
      <c r="G2194" s="136" t="str">
        <f>G2182</f>
        <v>Secondary volume driver</v>
      </c>
      <c r="H2194" s="12"/>
      <c r="I2194" s="60"/>
      <c r="J2194" s="60"/>
      <c r="K2194" s="15"/>
      <c r="L2194" s="15"/>
      <c r="M2194" s="15"/>
      <c r="N2194" s="15"/>
      <c r="O2194" s="15"/>
      <c r="P2194" s="15"/>
      <c r="R2194" s="15"/>
      <c r="S2194" s="179"/>
      <c r="T2194" s="179"/>
      <c r="U2194" s="179"/>
      <c r="V2194" s="179"/>
      <c r="W2194" s="179"/>
      <c r="X2194" s="179"/>
      <c r="Y2194" s="179"/>
      <c r="Z2194" s="179"/>
      <c r="AA2194" s="179"/>
      <c r="AB2194" s="179"/>
      <c r="AC2194" s="179"/>
      <c r="AD2194" s="179"/>
      <c r="AE2194" s="179"/>
      <c r="AF2194" s="179"/>
      <c r="AG2194" s="179"/>
      <c r="AH2194" s="179"/>
      <c r="AI2194" s="179"/>
      <c r="AJ2194" s="179"/>
      <c r="AK2194" s="179"/>
      <c r="AL2194" s="179"/>
      <c r="AM2194" s="179"/>
      <c r="AN2194" s="179"/>
      <c r="AO2194" s="179"/>
      <c r="AP2194" s="179"/>
      <c r="AQ2194" s="179"/>
      <c r="AR2194" s="179"/>
      <c r="AS2194" s="179"/>
      <c r="AT2194" s="179"/>
      <c r="AU2194" s="179"/>
      <c r="AV2194" s="179"/>
      <c r="AW2194" s="179"/>
      <c r="AX2194" s="179"/>
      <c r="AY2194" s="179"/>
      <c r="AZ2194" s="179"/>
      <c r="BA2194" s="179"/>
      <c r="BB2194" s="179"/>
      <c r="BC2194" s="179"/>
      <c r="BD2194" s="179"/>
      <c r="BE2194" s="179"/>
      <c r="BF2194" s="179"/>
      <c r="BG2194" s="179"/>
      <c r="BH2194" s="179"/>
      <c r="BI2194" s="179"/>
      <c r="BJ2194" s="179"/>
      <c r="BK2194" s="179"/>
      <c r="BL2194" s="179"/>
      <c r="BM2194" s="179"/>
      <c r="BN2194" s="179"/>
      <c r="BO2194" s="179"/>
      <c r="BP2194" s="179"/>
      <c r="BQ2194" s="179"/>
      <c r="BR2194" s="179"/>
      <c r="BS2194" s="179"/>
      <c r="BT2194" s="179"/>
      <c r="BU2194" s="179"/>
      <c r="BV2194" s="179"/>
      <c r="BW2194" s="179"/>
      <c r="BX2194" s="179"/>
      <c r="BY2194" s="179"/>
      <c r="BZ2194" s="179"/>
      <c r="CA2194" s="179"/>
      <c r="CB2194" s="179"/>
      <c r="CC2194" s="179"/>
      <c r="CD2194" s="179"/>
      <c r="CE2194" s="179"/>
      <c r="CF2194" s="179"/>
      <c r="CG2194" s="179"/>
      <c r="CH2194" s="179"/>
      <c r="CI2194" s="179"/>
      <c r="CJ2194" s="179"/>
      <c r="CK2194" s="179"/>
      <c r="CL2194" s="179"/>
      <c r="CN2194" s="60"/>
      <c r="CO2194" s="179"/>
      <c r="CP2194" s="179"/>
      <c r="CQ2194" s="179"/>
      <c r="CR2194" s="179"/>
      <c r="CS2194" s="179"/>
      <c r="CT2194" s="179"/>
      <c r="CU2194" s="179"/>
      <c r="CV2194" s="179"/>
      <c r="CW2194" s="179"/>
      <c r="CX2194" s="179"/>
      <c r="CY2194" s="179"/>
      <c r="CZ2194" s="179"/>
      <c r="DA2194" s="179"/>
      <c r="DB2194" s="179"/>
      <c r="DC2194" s="179"/>
      <c r="DD2194" s="179"/>
      <c r="DE2194" s="179"/>
      <c r="DF2194" s="179"/>
      <c r="DG2194" s="179"/>
      <c r="DH2194" s="179"/>
      <c r="DI2194" s="179"/>
      <c r="DJ2194" s="179"/>
      <c r="DK2194" s="179"/>
      <c r="DL2194" s="179"/>
    </row>
    <row r="2196" spans="1:116" x14ac:dyDescent="0.4">
      <c r="A2196" s="174"/>
      <c r="E2196" s="8"/>
      <c r="G2196" s="175" t="s">
        <v>503</v>
      </c>
      <c r="H2196" s="174"/>
      <c r="I2196" s="176"/>
      <c r="J2196" s="176"/>
      <c r="K2196" s="197"/>
      <c r="L2196" s="197"/>
      <c r="M2196" s="197"/>
      <c r="N2196" s="197"/>
      <c r="O2196" s="197"/>
      <c r="P2196" s="197"/>
      <c r="R2196" s="198"/>
      <c r="S2196" s="174"/>
      <c r="T2196" s="174"/>
      <c r="U2196" s="174"/>
      <c r="V2196" s="174"/>
      <c r="W2196" s="174"/>
      <c r="X2196" s="174"/>
      <c r="Y2196" s="174"/>
      <c r="Z2196" s="174"/>
      <c r="AA2196" s="174"/>
      <c r="AB2196" s="174"/>
      <c r="AC2196" s="174"/>
      <c r="AD2196" s="174"/>
      <c r="AE2196" s="174"/>
      <c r="AF2196" s="174"/>
      <c r="AG2196" s="174"/>
      <c r="AH2196" s="174"/>
      <c r="AI2196" s="174"/>
      <c r="AJ2196" s="174"/>
      <c r="AK2196" s="174"/>
      <c r="AL2196" s="174"/>
      <c r="AM2196" s="174"/>
      <c r="AN2196" s="174"/>
      <c r="AO2196" s="174"/>
      <c r="AP2196" s="174"/>
      <c r="AQ2196" s="174"/>
      <c r="AR2196" s="174"/>
      <c r="AS2196" s="174"/>
      <c r="AT2196" s="174"/>
      <c r="AU2196" s="174"/>
      <c r="AV2196" s="174"/>
      <c r="AW2196" s="174"/>
      <c r="AX2196" s="174"/>
      <c r="AY2196" s="174"/>
      <c r="AZ2196" s="174"/>
      <c r="BA2196" s="174"/>
      <c r="BB2196" s="174"/>
      <c r="BC2196" s="174"/>
      <c r="BD2196" s="174"/>
      <c r="BE2196" s="174"/>
      <c r="BF2196" s="174"/>
      <c r="BG2196" s="174"/>
      <c r="BH2196" s="174"/>
      <c r="BI2196" s="174"/>
      <c r="BJ2196" s="174"/>
      <c r="BK2196" s="174"/>
      <c r="BL2196" s="174"/>
      <c r="BM2196" s="174"/>
      <c r="BN2196" s="174"/>
      <c r="BO2196" s="174"/>
      <c r="BP2196" s="174"/>
      <c r="BQ2196" s="174"/>
      <c r="BR2196" s="174"/>
      <c r="BS2196" s="174"/>
      <c r="BT2196" s="174"/>
      <c r="BU2196" s="174"/>
      <c r="BV2196" s="174"/>
      <c r="BW2196" s="174"/>
      <c r="BX2196" s="174"/>
      <c r="BY2196" s="174"/>
      <c r="BZ2196" s="174"/>
      <c r="CA2196" s="174"/>
      <c r="CB2196" s="174"/>
      <c r="CC2196" s="174"/>
      <c r="CD2196" s="174"/>
      <c r="CE2196" s="174"/>
      <c r="CF2196" s="174"/>
      <c r="CG2196" s="174"/>
      <c r="CH2196" s="174"/>
      <c r="CI2196" s="174"/>
      <c r="CJ2196" s="174"/>
      <c r="CK2196" s="174"/>
      <c r="CL2196" s="174"/>
      <c r="CN2196" s="176"/>
      <c r="CO2196" s="174"/>
      <c r="CP2196" s="174"/>
      <c r="CQ2196" s="174"/>
      <c r="CR2196" s="174"/>
      <c r="CS2196" s="174"/>
      <c r="CT2196" s="174"/>
      <c r="CU2196" s="174"/>
      <c r="CV2196" s="174"/>
      <c r="CW2196" s="174"/>
      <c r="CX2196" s="174"/>
      <c r="CY2196" s="174"/>
      <c r="CZ2196" s="174"/>
      <c r="DA2196" s="174"/>
      <c r="DB2196" s="174"/>
      <c r="DC2196" s="174"/>
      <c r="DD2196" s="174"/>
      <c r="DE2196" s="174"/>
      <c r="DF2196" s="174"/>
      <c r="DG2196" s="174"/>
      <c r="DH2196" s="174"/>
      <c r="DI2196" s="174"/>
      <c r="DJ2196" s="174"/>
      <c r="DK2196" s="174"/>
      <c r="DL2196" s="174"/>
    </row>
    <row r="2197" spans="1:116" x14ac:dyDescent="0.4">
      <c r="A2197" s="174"/>
      <c r="E2197" s="8"/>
      <c r="G2197" s="175" t="s">
        <v>504</v>
      </c>
      <c r="H2197" s="174"/>
      <c r="I2197" s="176"/>
      <c r="J2197" s="176"/>
      <c r="K2197" s="197"/>
      <c r="L2197" s="197"/>
      <c r="M2197" s="197"/>
      <c r="N2197" s="197"/>
      <c r="O2197" s="197"/>
      <c r="P2197" s="197"/>
      <c r="R2197" s="198"/>
      <c r="S2197" s="174"/>
      <c r="T2197" s="174"/>
      <c r="U2197" s="174"/>
      <c r="V2197" s="174"/>
      <c r="W2197" s="174"/>
      <c r="X2197" s="174"/>
      <c r="Y2197" s="174"/>
      <c r="Z2197" s="174"/>
      <c r="AA2197" s="174"/>
      <c r="AB2197" s="174"/>
      <c r="AC2197" s="174"/>
      <c r="AD2197" s="174"/>
      <c r="AE2197" s="174"/>
      <c r="AF2197" s="174"/>
      <c r="AG2197" s="174"/>
      <c r="AH2197" s="174"/>
      <c r="AI2197" s="174"/>
      <c r="AJ2197" s="174"/>
      <c r="AK2197" s="174"/>
      <c r="AL2197" s="174"/>
      <c r="AM2197" s="174"/>
      <c r="AN2197" s="174"/>
      <c r="AO2197" s="174"/>
      <c r="AP2197" s="174"/>
      <c r="AQ2197" s="174"/>
      <c r="AR2197" s="174"/>
      <c r="AS2197" s="174"/>
      <c r="AT2197" s="174"/>
      <c r="AU2197" s="174"/>
      <c r="AV2197" s="174"/>
      <c r="AW2197" s="174"/>
      <c r="AX2197" s="174"/>
      <c r="AY2197" s="174"/>
      <c r="AZ2197" s="174"/>
      <c r="BA2197" s="174"/>
      <c r="BB2197" s="174"/>
      <c r="BC2197" s="174"/>
      <c r="BD2197" s="174"/>
      <c r="BE2197" s="174"/>
      <c r="BF2197" s="174"/>
      <c r="BG2197" s="174"/>
      <c r="BH2197" s="174"/>
      <c r="BI2197" s="174"/>
      <c r="BJ2197" s="174"/>
      <c r="BK2197" s="174"/>
      <c r="BL2197" s="174"/>
      <c r="BM2197" s="174"/>
      <c r="BN2197" s="174"/>
      <c r="BO2197" s="174"/>
      <c r="BP2197" s="174"/>
      <c r="BQ2197" s="174"/>
      <c r="BR2197" s="174"/>
      <c r="BS2197" s="174"/>
      <c r="BT2197" s="174"/>
      <c r="BU2197" s="174"/>
      <c r="BV2197" s="174"/>
      <c r="BW2197" s="174"/>
      <c r="BX2197" s="174"/>
      <c r="BY2197" s="174"/>
      <c r="BZ2197" s="174"/>
      <c r="CA2197" s="174"/>
      <c r="CB2197" s="174"/>
      <c r="CC2197" s="174"/>
      <c r="CD2197" s="174"/>
      <c r="CE2197" s="174"/>
      <c r="CF2197" s="174"/>
      <c r="CG2197" s="174"/>
      <c r="CH2197" s="174"/>
      <c r="CI2197" s="174"/>
      <c r="CJ2197" s="174"/>
      <c r="CK2197" s="174"/>
      <c r="CL2197" s="174"/>
      <c r="CN2197" s="176"/>
      <c r="CO2197" s="174"/>
      <c r="CP2197" s="174"/>
      <c r="CQ2197" s="174"/>
      <c r="CR2197" s="174"/>
      <c r="CS2197" s="174"/>
      <c r="CT2197" s="174"/>
      <c r="CU2197" s="174"/>
      <c r="CV2197" s="174"/>
      <c r="CW2197" s="174"/>
      <c r="CX2197" s="174"/>
      <c r="CY2197" s="174"/>
      <c r="CZ2197" s="174"/>
      <c r="DA2197" s="174"/>
      <c r="DB2197" s="174"/>
      <c r="DC2197" s="174"/>
      <c r="DD2197" s="174"/>
      <c r="DE2197" s="174"/>
      <c r="DF2197" s="174"/>
      <c r="DG2197" s="174"/>
      <c r="DH2197" s="174"/>
      <c r="DI2197" s="174"/>
      <c r="DJ2197" s="174"/>
      <c r="DK2197" s="174"/>
      <c r="DL2197" s="174"/>
    </row>
    <row r="2198" spans="1:116" x14ac:dyDescent="0.4">
      <c r="A2198" s="174"/>
      <c r="E2198" s="8"/>
      <c r="G2198" s="175" t="s">
        <v>461</v>
      </c>
      <c r="H2198" s="174"/>
      <c r="I2198" s="176"/>
      <c r="J2198" s="176"/>
      <c r="K2198" s="197"/>
      <c r="L2198" s="197"/>
      <c r="M2198" s="197"/>
      <c r="N2198" s="197"/>
      <c r="O2198" s="197"/>
      <c r="P2198" s="197"/>
      <c r="R2198" s="198"/>
      <c r="S2198" s="199" t="str">
        <f t="shared" ref="S2198:CD2198" si="3569">S$20</f>
        <v>S$16</v>
      </c>
      <c r="T2198" s="199" t="str">
        <f t="shared" si="3569"/>
        <v>T$16</v>
      </c>
      <c r="U2198" s="199" t="str">
        <f t="shared" si="3569"/>
        <v>U$16</v>
      </c>
      <c r="V2198" s="199" t="str">
        <f t="shared" si="3569"/>
        <v>V$16</v>
      </c>
      <c r="W2198" s="199" t="str">
        <f t="shared" si="3569"/>
        <v>W$16</v>
      </c>
      <c r="X2198" s="199" t="str">
        <f t="shared" si="3569"/>
        <v>X$16</v>
      </c>
      <c r="Y2198" s="199" t="str">
        <f t="shared" si="3569"/>
        <v>Y$16</v>
      </c>
      <c r="Z2198" s="199" t="str">
        <f t="shared" si="3569"/>
        <v>Z$16</v>
      </c>
      <c r="AA2198" s="199" t="str">
        <f t="shared" si="3569"/>
        <v>AA$16</v>
      </c>
      <c r="AB2198" s="199" t="str">
        <f t="shared" si="3569"/>
        <v>AB$16</v>
      </c>
      <c r="AC2198" s="199" t="str">
        <f t="shared" si="3569"/>
        <v>AC$16</v>
      </c>
      <c r="AD2198" s="199" t="str">
        <f t="shared" si="3569"/>
        <v>AD$16</v>
      </c>
      <c r="AE2198" s="199" t="str">
        <f t="shared" si="3569"/>
        <v>AE$16</v>
      </c>
      <c r="AF2198" s="199" t="str">
        <f t="shared" si="3569"/>
        <v>AF$16</v>
      </c>
      <c r="AG2198" s="199" t="str">
        <f t="shared" si="3569"/>
        <v>AG$16</v>
      </c>
      <c r="AH2198" s="199" t="str">
        <f t="shared" si="3569"/>
        <v>AH$16</v>
      </c>
      <c r="AI2198" s="199" t="str">
        <f t="shared" si="3569"/>
        <v>AI$16</v>
      </c>
      <c r="AJ2198" s="199" t="str">
        <f t="shared" si="3569"/>
        <v>AJ$16</v>
      </c>
      <c r="AK2198" s="199" t="str">
        <f t="shared" si="3569"/>
        <v>AK$16</v>
      </c>
      <c r="AL2198" s="199" t="str">
        <f t="shared" si="3569"/>
        <v>AL$16</v>
      </c>
      <c r="AM2198" s="199" t="str">
        <f t="shared" si="3569"/>
        <v>AM$16</v>
      </c>
      <c r="AN2198" s="199" t="str">
        <f t="shared" si="3569"/>
        <v>AN$16</v>
      </c>
      <c r="AO2198" s="199" t="str">
        <f t="shared" si="3569"/>
        <v>AO$16</v>
      </c>
      <c r="AP2198" s="199" t="str">
        <f t="shared" si="3569"/>
        <v>AP$16</v>
      </c>
      <c r="AQ2198" s="199" t="str">
        <f t="shared" si="3569"/>
        <v>AQ$16</v>
      </c>
      <c r="AR2198" s="199" t="str">
        <f t="shared" si="3569"/>
        <v>AR$16</v>
      </c>
      <c r="AS2198" s="199" t="str">
        <f t="shared" si="3569"/>
        <v>AS$16</v>
      </c>
      <c r="AT2198" s="199" t="str">
        <f t="shared" si="3569"/>
        <v>AT$16</v>
      </c>
      <c r="AU2198" s="199" t="str">
        <f t="shared" si="3569"/>
        <v>AU$16</v>
      </c>
      <c r="AV2198" s="199" t="str">
        <f t="shared" si="3569"/>
        <v>AV$16</v>
      </c>
      <c r="AW2198" s="199" t="str">
        <f t="shared" si="3569"/>
        <v>AW$16</v>
      </c>
      <c r="AX2198" s="199" t="str">
        <f t="shared" si="3569"/>
        <v>AX$16</v>
      </c>
      <c r="AY2198" s="199" t="str">
        <f t="shared" si="3569"/>
        <v>AY$16</v>
      </c>
      <c r="AZ2198" s="199" t="str">
        <f t="shared" si="3569"/>
        <v>AZ$16</v>
      </c>
      <c r="BA2198" s="199" t="str">
        <f t="shared" si="3569"/>
        <v>BA$16</v>
      </c>
      <c r="BB2198" s="199" t="str">
        <f t="shared" si="3569"/>
        <v>BB$16</v>
      </c>
      <c r="BC2198" s="199" t="str">
        <f t="shared" si="3569"/>
        <v>BC$16</v>
      </c>
      <c r="BD2198" s="199" t="str">
        <f t="shared" si="3569"/>
        <v>BD$16</v>
      </c>
      <c r="BE2198" s="199" t="str">
        <f t="shared" si="3569"/>
        <v>BE$16</v>
      </c>
      <c r="BF2198" s="199" t="str">
        <f t="shared" si="3569"/>
        <v>BF$16</v>
      </c>
      <c r="BG2198" s="199" t="str">
        <f t="shared" si="3569"/>
        <v>BG$16</v>
      </c>
      <c r="BH2198" s="199" t="str">
        <f t="shared" si="3569"/>
        <v>BH$16</v>
      </c>
      <c r="BI2198" s="199" t="str">
        <f t="shared" si="3569"/>
        <v>BI$16</v>
      </c>
      <c r="BJ2198" s="199" t="str">
        <f t="shared" si="3569"/>
        <v>BJ$16</v>
      </c>
      <c r="BK2198" s="199" t="str">
        <f t="shared" si="3569"/>
        <v>BK$16</v>
      </c>
      <c r="BL2198" s="199" t="str">
        <f t="shared" si="3569"/>
        <v>BL$16</v>
      </c>
      <c r="BM2198" s="199" t="str">
        <f t="shared" si="3569"/>
        <v>BM$16</v>
      </c>
      <c r="BN2198" s="199" t="str">
        <f t="shared" si="3569"/>
        <v>BN$16</v>
      </c>
      <c r="BO2198" s="199" t="str">
        <f t="shared" si="3569"/>
        <v>BO$16</v>
      </c>
      <c r="BP2198" s="199" t="str">
        <f t="shared" si="3569"/>
        <v>BP$16</v>
      </c>
      <c r="BQ2198" s="199" t="str">
        <f t="shared" si="3569"/>
        <v>BQ$16</v>
      </c>
      <c r="BR2198" s="199" t="str">
        <f t="shared" si="3569"/>
        <v>BR$16</v>
      </c>
      <c r="BS2198" s="199" t="str">
        <f t="shared" si="3569"/>
        <v>BS$16</v>
      </c>
      <c r="BT2198" s="199" t="str">
        <f t="shared" si="3569"/>
        <v>BT$16</v>
      </c>
      <c r="BU2198" s="199" t="str">
        <f t="shared" si="3569"/>
        <v>BU$16</v>
      </c>
      <c r="BV2198" s="199" t="str">
        <f t="shared" si="3569"/>
        <v>BV$16</v>
      </c>
      <c r="BW2198" s="199" t="str">
        <f t="shared" si="3569"/>
        <v>BW$16</v>
      </c>
      <c r="BX2198" s="199" t="str">
        <f t="shared" si="3569"/>
        <v>BX$16</v>
      </c>
      <c r="BY2198" s="199" t="str">
        <f t="shared" si="3569"/>
        <v>BY$16</v>
      </c>
      <c r="BZ2198" s="199" t="str">
        <f t="shared" si="3569"/>
        <v>BZ$16</v>
      </c>
      <c r="CA2198" s="199" t="str">
        <f t="shared" si="3569"/>
        <v>CA$16</v>
      </c>
      <c r="CB2198" s="199" t="str">
        <f t="shared" si="3569"/>
        <v>CB$16</v>
      </c>
      <c r="CC2198" s="199" t="str">
        <f t="shared" si="3569"/>
        <v>CC$16</v>
      </c>
      <c r="CD2198" s="199" t="str">
        <f t="shared" si="3569"/>
        <v>CD$16</v>
      </c>
      <c r="CE2198" s="199" t="str">
        <f t="shared" ref="CE2198:CL2198" si="3570">CE$20</f>
        <v>CE$16</v>
      </c>
      <c r="CF2198" s="199" t="str">
        <f t="shared" si="3570"/>
        <v>CF$16</v>
      </c>
      <c r="CG2198" s="199" t="str">
        <f t="shared" si="3570"/>
        <v>CG$16</v>
      </c>
      <c r="CH2198" s="199" t="str">
        <f t="shared" si="3570"/>
        <v>CH$16</v>
      </c>
      <c r="CI2198" s="199" t="str">
        <f t="shared" si="3570"/>
        <v>CI$16</v>
      </c>
      <c r="CJ2198" s="199" t="str">
        <f t="shared" si="3570"/>
        <v>CJ$16</v>
      </c>
      <c r="CK2198" s="199" t="str">
        <f t="shared" si="3570"/>
        <v>CK$16</v>
      </c>
      <c r="CL2198" s="199" t="str">
        <f t="shared" si="3570"/>
        <v>CL$16</v>
      </c>
      <c r="CN2198" s="176"/>
      <c r="CO2198" s="199" t="str">
        <f t="shared" ref="CO2198:DL2198" si="3571">CO$20</f>
        <v>CO$16</v>
      </c>
      <c r="CP2198" s="199" t="str">
        <f t="shared" si="3571"/>
        <v>CP$16</v>
      </c>
      <c r="CQ2198" s="199" t="str">
        <f t="shared" si="3571"/>
        <v>CQ$16</v>
      </c>
      <c r="CR2198" s="199" t="str">
        <f t="shared" si="3571"/>
        <v>CR$16</v>
      </c>
      <c r="CS2198" s="199" t="str">
        <f t="shared" si="3571"/>
        <v>CS$16</v>
      </c>
      <c r="CT2198" s="199" t="str">
        <f t="shared" si="3571"/>
        <v>CT$16</v>
      </c>
      <c r="CU2198" s="199" t="str">
        <f t="shared" si="3571"/>
        <v>CU$16</v>
      </c>
      <c r="CV2198" s="199" t="str">
        <f t="shared" si="3571"/>
        <v>CV$16</v>
      </c>
      <c r="CW2198" s="199" t="str">
        <f t="shared" si="3571"/>
        <v>CW$16</v>
      </c>
      <c r="CX2198" s="199" t="str">
        <f t="shared" si="3571"/>
        <v>CX$16</v>
      </c>
      <c r="CY2198" s="199" t="str">
        <f t="shared" si="3571"/>
        <v>CY$16</v>
      </c>
      <c r="CZ2198" s="199" t="str">
        <f t="shared" si="3571"/>
        <v>CZ$16</v>
      </c>
      <c r="DA2198" s="199" t="str">
        <f t="shared" si="3571"/>
        <v>DA$16</v>
      </c>
      <c r="DB2198" s="199" t="str">
        <f t="shared" si="3571"/>
        <v>DB$16</v>
      </c>
      <c r="DC2198" s="199" t="str">
        <f t="shared" si="3571"/>
        <v>DC$16</v>
      </c>
      <c r="DD2198" s="199" t="str">
        <f t="shared" si="3571"/>
        <v>DD$16</v>
      </c>
      <c r="DE2198" s="199" t="str">
        <f t="shared" si="3571"/>
        <v>DE$16</v>
      </c>
      <c r="DF2198" s="199" t="str">
        <f t="shared" si="3571"/>
        <v>DF$16</v>
      </c>
      <c r="DG2198" s="199" t="str">
        <f t="shared" si="3571"/>
        <v>DG$16</v>
      </c>
      <c r="DH2198" s="199" t="str">
        <f t="shared" si="3571"/>
        <v>DH$16</v>
      </c>
      <c r="DI2198" s="199" t="str">
        <f t="shared" si="3571"/>
        <v>DI$16</v>
      </c>
      <c r="DJ2198" s="199" t="str">
        <f t="shared" si="3571"/>
        <v>DJ$16</v>
      </c>
      <c r="DK2198" s="199" t="str">
        <f t="shared" si="3571"/>
        <v>DK$16</v>
      </c>
      <c r="DL2198" s="199" t="str">
        <f t="shared" si="3571"/>
        <v>DL$16</v>
      </c>
    </row>
    <row r="2199" spans="1:116" x14ac:dyDescent="0.4">
      <c r="A2199" s="174"/>
      <c r="E2199" s="8"/>
      <c r="G2199" s="175" t="s">
        <v>462</v>
      </c>
      <c r="H2199" s="200"/>
      <c r="I2199" s="201"/>
      <c r="J2199" s="201"/>
      <c r="K2199" s="202"/>
      <c r="L2199" s="202"/>
      <c r="M2199" s="202"/>
      <c r="N2199" s="202"/>
      <c r="O2199" s="202"/>
      <c r="P2199" s="202"/>
      <c r="R2199" s="202"/>
      <c r="S2199" s="199" t="str">
        <f t="shared" ref="S2199:CD2199" si="3572">S$21</f>
        <v>S$17</v>
      </c>
      <c r="T2199" s="199" t="str">
        <f t="shared" si="3572"/>
        <v>T$17</v>
      </c>
      <c r="U2199" s="199" t="str">
        <f t="shared" si="3572"/>
        <v>U$17</v>
      </c>
      <c r="V2199" s="199" t="str">
        <f t="shared" si="3572"/>
        <v>V$17</v>
      </c>
      <c r="W2199" s="199" t="str">
        <f t="shared" si="3572"/>
        <v>W$17</v>
      </c>
      <c r="X2199" s="199" t="str">
        <f t="shared" si="3572"/>
        <v>X$17</v>
      </c>
      <c r="Y2199" s="199" t="str">
        <f t="shared" si="3572"/>
        <v>Y$17</v>
      </c>
      <c r="Z2199" s="199" t="str">
        <f t="shared" si="3572"/>
        <v>Z$17</v>
      </c>
      <c r="AA2199" s="199" t="str">
        <f t="shared" si="3572"/>
        <v>AA$17</v>
      </c>
      <c r="AB2199" s="199" t="str">
        <f t="shared" si="3572"/>
        <v>AB$17</v>
      </c>
      <c r="AC2199" s="199" t="str">
        <f t="shared" si="3572"/>
        <v>AC$17</v>
      </c>
      <c r="AD2199" s="199" t="str">
        <f t="shared" si="3572"/>
        <v>AD$17</v>
      </c>
      <c r="AE2199" s="199" t="str">
        <f t="shared" si="3572"/>
        <v>AE$17</v>
      </c>
      <c r="AF2199" s="199" t="str">
        <f t="shared" si="3572"/>
        <v>AF$17</v>
      </c>
      <c r="AG2199" s="199" t="str">
        <f t="shared" si="3572"/>
        <v>AG$17</v>
      </c>
      <c r="AH2199" s="199" t="str">
        <f t="shared" si="3572"/>
        <v>AH$17</v>
      </c>
      <c r="AI2199" s="199" t="str">
        <f t="shared" si="3572"/>
        <v>AI$17</v>
      </c>
      <c r="AJ2199" s="199" t="str">
        <f t="shared" si="3572"/>
        <v>AJ$17</v>
      </c>
      <c r="AK2199" s="199" t="str">
        <f t="shared" si="3572"/>
        <v>AK$17</v>
      </c>
      <c r="AL2199" s="199" t="str">
        <f t="shared" si="3572"/>
        <v>AL$17</v>
      </c>
      <c r="AM2199" s="199" t="str">
        <f t="shared" si="3572"/>
        <v>AM$17</v>
      </c>
      <c r="AN2199" s="199" t="str">
        <f t="shared" si="3572"/>
        <v>AN$17</v>
      </c>
      <c r="AO2199" s="199" t="str">
        <f t="shared" si="3572"/>
        <v>AO$17</v>
      </c>
      <c r="AP2199" s="199" t="str">
        <f t="shared" si="3572"/>
        <v>AP$17</v>
      </c>
      <c r="AQ2199" s="199" t="str">
        <f t="shared" si="3572"/>
        <v>AQ$17</v>
      </c>
      <c r="AR2199" s="199" t="str">
        <f t="shared" si="3572"/>
        <v>AR$17</v>
      </c>
      <c r="AS2199" s="199" t="str">
        <f t="shared" si="3572"/>
        <v>AS$17</v>
      </c>
      <c r="AT2199" s="199" t="str">
        <f t="shared" si="3572"/>
        <v>AT$17</v>
      </c>
      <c r="AU2199" s="199" t="str">
        <f t="shared" si="3572"/>
        <v>AU$17</v>
      </c>
      <c r="AV2199" s="199" t="str">
        <f t="shared" si="3572"/>
        <v>AV$17</v>
      </c>
      <c r="AW2199" s="199" t="str">
        <f t="shared" si="3572"/>
        <v>AW$17</v>
      </c>
      <c r="AX2199" s="199" t="str">
        <f t="shared" si="3572"/>
        <v>AX$17</v>
      </c>
      <c r="AY2199" s="199" t="str">
        <f t="shared" si="3572"/>
        <v>AY$17</v>
      </c>
      <c r="AZ2199" s="199" t="str">
        <f t="shared" si="3572"/>
        <v>AZ$17</v>
      </c>
      <c r="BA2199" s="199" t="str">
        <f t="shared" si="3572"/>
        <v>BA$17</v>
      </c>
      <c r="BB2199" s="199" t="str">
        <f t="shared" si="3572"/>
        <v>BB$17</v>
      </c>
      <c r="BC2199" s="199" t="str">
        <f t="shared" si="3572"/>
        <v>BC$17</v>
      </c>
      <c r="BD2199" s="199" t="str">
        <f t="shared" si="3572"/>
        <v>BD$17</v>
      </c>
      <c r="BE2199" s="199" t="str">
        <f t="shared" si="3572"/>
        <v>BE$17</v>
      </c>
      <c r="BF2199" s="199" t="str">
        <f t="shared" si="3572"/>
        <v>BF$17</v>
      </c>
      <c r="BG2199" s="199" t="str">
        <f t="shared" si="3572"/>
        <v>BG$17</v>
      </c>
      <c r="BH2199" s="199" t="str">
        <f t="shared" si="3572"/>
        <v>BH$17</v>
      </c>
      <c r="BI2199" s="199" t="str">
        <f t="shared" si="3572"/>
        <v>BI$17</v>
      </c>
      <c r="BJ2199" s="199" t="str">
        <f t="shared" si="3572"/>
        <v>BJ$17</v>
      </c>
      <c r="BK2199" s="199" t="str">
        <f t="shared" si="3572"/>
        <v>BK$17</v>
      </c>
      <c r="BL2199" s="199" t="str">
        <f t="shared" si="3572"/>
        <v>BL$17</v>
      </c>
      <c r="BM2199" s="199" t="str">
        <f t="shared" si="3572"/>
        <v>BM$17</v>
      </c>
      <c r="BN2199" s="199" t="str">
        <f t="shared" si="3572"/>
        <v>BN$17</v>
      </c>
      <c r="BO2199" s="199" t="str">
        <f t="shared" si="3572"/>
        <v>BO$17</v>
      </c>
      <c r="BP2199" s="199" t="str">
        <f t="shared" si="3572"/>
        <v>BP$17</v>
      </c>
      <c r="BQ2199" s="199" t="str">
        <f t="shared" si="3572"/>
        <v>BQ$17</v>
      </c>
      <c r="BR2199" s="199" t="str">
        <f t="shared" si="3572"/>
        <v>BR$17</v>
      </c>
      <c r="BS2199" s="199" t="str">
        <f t="shared" si="3572"/>
        <v>BS$17</v>
      </c>
      <c r="BT2199" s="199" t="str">
        <f t="shared" si="3572"/>
        <v>BT$17</v>
      </c>
      <c r="BU2199" s="199" t="str">
        <f t="shared" si="3572"/>
        <v>BU$17</v>
      </c>
      <c r="BV2199" s="199" t="str">
        <f t="shared" si="3572"/>
        <v>BV$17</v>
      </c>
      <c r="BW2199" s="199" t="str">
        <f t="shared" si="3572"/>
        <v>BW$17</v>
      </c>
      <c r="BX2199" s="199" t="str">
        <f t="shared" si="3572"/>
        <v>BX$17</v>
      </c>
      <c r="BY2199" s="199" t="str">
        <f t="shared" si="3572"/>
        <v>BY$17</v>
      </c>
      <c r="BZ2199" s="199" t="str">
        <f t="shared" si="3572"/>
        <v>BZ$17</v>
      </c>
      <c r="CA2199" s="199" t="str">
        <f t="shared" si="3572"/>
        <v>CA$17</v>
      </c>
      <c r="CB2199" s="199" t="str">
        <f t="shared" si="3572"/>
        <v>CB$17</v>
      </c>
      <c r="CC2199" s="199" t="str">
        <f t="shared" si="3572"/>
        <v>CC$17</v>
      </c>
      <c r="CD2199" s="199" t="str">
        <f t="shared" si="3572"/>
        <v>CD$17</v>
      </c>
      <c r="CE2199" s="199" t="str">
        <f t="shared" ref="CE2199:CL2199" si="3573">CE$21</f>
        <v>CE$17</v>
      </c>
      <c r="CF2199" s="199" t="str">
        <f t="shared" si="3573"/>
        <v>CF$17</v>
      </c>
      <c r="CG2199" s="199" t="str">
        <f t="shared" si="3573"/>
        <v>CG$17</v>
      </c>
      <c r="CH2199" s="199" t="str">
        <f t="shared" si="3573"/>
        <v>CH$17</v>
      </c>
      <c r="CI2199" s="199" t="str">
        <f t="shared" si="3573"/>
        <v>CI$17</v>
      </c>
      <c r="CJ2199" s="199" t="str">
        <f t="shared" si="3573"/>
        <v>CJ$17</v>
      </c>
      <c r="CK2199" s="199" t="str">
        <f t="shared" si="3573"/>
        <v>CK$17</v>
      </c>
      <c r="CL2199" s="199" t="str">
        <f t="shared" si="3573"/>
        <v>CL$17</v>
      </c>
      <c r="CN2199" s="201"/>
      <c r="CO2199" s="199" t="str">
        <f t="shared" ref="CO2199:DL2199" si="3574">CO$21</f>
        <v>CO$17</v>
      </c>
      <c r="CP2199" s="199" t="str">
        <f t="shared" si="3574"/>
        <v>CP$17</v>
      </c>
      <c r="CQ2199" s="199" t="str">
        <f t="shared" si="3574"/>
        <v>CQ$17</v>
      </c>
      <c r="CR2199" s="199" t="str">
        <f t="shared" si="3574"/>
        <v>CR$17</v>
      </c>
      <c r="CS2199" s="199" t="str">
        <f t="shared" si="3574"/>
        <v>CS$17</v>
      </c>
      <c r="CT2199" s="199" t="str">
        <f t="shared" si="3574"/>
        <v>CT$17</v>
      </c>
      <c r="CU2199" s="199" t="str">
        <f t="shared" si="3574"/>
        <v>CU$17</v>
      </c>
      <c r="CV2199" s="199" t="str">
        <f t="shared" si="3574"/>
        <v>CV$17</v>
      </c>
      <c r="CW2199" s="199" t="str">
        <f t="shared" si="3574"/>
        <v>CW$17</v>
      </c>
      <c r="CX2199" s="199" t="str">
        <f t="shared" si="3574"/>
        <v>CX$17</v>
      </c>
      <c r="CY2199" s="199" t="str">
        <f t="shared" si="3574"/>
        <v>CY$17</v>
      </c>
      <c r="CZ2199" s="199" t="str">
        <f t="shared" si="3574"/>
        <v>CZ$17</v>
      </c>
      <c r="DA2199" s="199" t="str">
        <f t="shared" si="3574"/>
        <v>DA$17</v>
      </c>
      <c r="DB2199" s="199" t="str">
        <f t="shared" si="3574"/>
        <v>DB$17</v>
      </c>
      <c r="DC2199" s="199" t="str">
        <f t="shared" si="3574"/>
        <v>DC$17</v>
      </c>
      <c r="DD2199" s="199" t="str">
        <f t="shared" si="3574"/>
        <v>DD$17</v>
      </c>
      <c r="DE2199" s="199" t="str">
        <f t="shared" si="3574"/>
        <v>DE$17</v>
      </c>
      <c r="DF2199" s="199" t="str">
        <f t="shared" si="3574"/>
        <v>DF$17</v>
      </c>
      <c r="DG2199" s="199" t="str">
        <f t="shared" si="3574"/>
        <v>DG$17</v>
      </c>
      <c r="DH2199" s="199" t="str">
        <f t="shared" si="3574"/>
        <v>DH$17</v>
      </c>
      <c r="DI2199" s="199" t="str">
        <f t="shared" si="3574"/>
        <v>DI$17</v>
      </c>
      <c r="DJ2199" s="199" t="str">
        <f t="shared" si="3574"/>
        <v>DJ$17</v>
      </c>
      <c r="DK2199" s="199" t="str">
        <f t="shared" si="3574"/>
        <v>DK$17</v>
      </c>
      <c r="DL2199" s="199" t="str">
        <f t="shared" si="3574"/>
        <v>DL$17</v>
      </c>
    </row>
    <row r="2200" spans="1:116" x14ac:dyDescent="0.4">
      <c r="A2200" s="174"/>
      <c r="E2200" s="8"/>
      <c r="G2200" s="175" t="s">
        <v>491</v>
      </c>
      <c r="H2200" s="200"/>
      <c r="I2200" s="201"/>
      <c r="J2200" s="201"/>
      <c r="K2200" s="202"/>
      <c r="L2200" s="202"/>
      <c r="M2200" s="202"/>
      <c r="N2200" s="202"/>
      <c r="O2200" s="202"/>
      <c r="P2200" s="202"/>
      <c r="R2200" s="202"/>
      <c r="S2200" s="190"/>
      <c r="T2200" s="190"/>
      <c r="U2200" s="190"/>
      <c r="V2200" s="190"/>
      <c r="W2200" s="190"/>
      <c r="X2200" s="190"/>
      <c r="Y2200" s="190"/>
      <c r="Z2200" s="190"/>
      <c r="AA2200" s="190"/>
      <c r="AB2200" s="190"/>
      <c r="AC2200" s="190"/>
      <c r="AD2200" s="190"/>
      <c r="AE2200" s="190"/>
      <c r="AF2200" s="190"/>
      <c r="AG2200" s="190"/>
      <c r="AH2200" s="190"/>
      <c r="AI2200" s="190"/>
      <c r="AJ2200" s="190"/>
      <c r="AK2200" s="190"/>
      <c r="AL2200" s="190"/>
      <c r="AM2200" s="190"/>
      <c r="AN2200" s="190"/>
      <c r="AO2200" s="190"/>
      <c r="AP2200" s="190"/>
      <c r="AQ2200" s="190"/>
      <c r="AR2200" s="190"/>
      <c r="AS2200" s="190"/>
      <c r="AT2200" s="190"/>
      <c r="AU2200" s="190"/>
      <c r="AV2200" s="190"/>
      <c r="AW2200" s="190"/>
      <c r="AX2200" s="190"/>
      <c r="AY2200" s="190"/>
      <c r="AZ2200" s="190"/>
      <c r="BA2200" s="190"/>
      <c r="BB2200" s="190"/>
      <c r="BC2200" s="190"/>
      <c r="BD2200" s="190"/>
      <c r="BE2200" s="190"/>
      <c r="BF2200" s="190"/>
      <c r="BG2200" s="190"/>
      <c r="BH2200" s="190"/>
      <c r="BI2200" s="190"/>
      <c r="BJ2200" s="190"/>
      <c r="BK2200" s="190"/>
      <c r="BL2200" s="190"/>
      <c r="BM2200" s="190"/>
      <c r="BN2200" s="190"/>
      <c r="BO2200" s="190"/>
      <c r="BP2200" s="190"/>
      <c r="BQ2200" s="190"/>
      <c r="BR2200" s="190"/>
      <c r="BS2200" s="190"/>
      <c r="BT2200" s="190"/>
      <c r="BU2200" s="190"/>
      <c r="BV2200" s="190"/>
      <c r="BW2200" s="190"/>
      <c r="BX2200" s="190"/>
      <c r="BY2200" s="190"/>
      <c r="BZ2200" s="190"/>
      <c r="CA2200" s="190"/>
      <c r="CB2200" s="190"/>
      <c r="CC2200" s="190"/>
      <c r="CD2200" s="190"/>
      <c r="CE2200" s="190"/>
      <c r="CF2200" s="190"/>
      <c r="CG2200" s="190"/>
      <c r="CH2200" s="190"/>
      <c r="CI2200" s="190"/>
      <c r="CJ2200" s="190"/>
      <c r="CK2200" s="190"/>
      <c r="CL2200" s="190"/>
      <c r="CN2200" s="201"/>
      <c r="CO2200" s="190"/>
      <c r="CP2200" s="190"/>
      <c r="CQ2200" s="190"/>
      <c r="CR2200" s="190"/>
      <c r="CS2200" s="190"/>
      <c r="CT2200" s="190"/>
      <c r="CU2200" s="190"/>
      <c r="CV2200" s="190"/>
      <c r="CW2200" s="190"/>
      <c r="CX2200" s="190"/>
      <c r="CY2200" s="190"/>
      <c r="CZ2200" s="190"/>
      <c r="DA2200" s="190"/>
      <c r="DB2200" s="190"/>
      <c r="DC2200" s="190"/>
      <c r="DD2200" s="190"/>
      <c r="DE2200" s="190"/>
      <c r="DF2200" s="190"/>
      <c r="DG2200" s="190"/>
      <c r="DH2200" s="190"/>
      <c r="DI2200" s="190"/>
      <c r="DJ2200" s="190"/>
      <c r="DK2200" s="190"/>
      <c r="DL2200" s="190"/>
    </row>
    <row r="2201" spans="1:116" x14ac:dyDescent="0.4">
      <c r="A2201" s="174"/>
      <c r="E2201" s="8"/>
      <c r="G2201" s="175" t="s">
        <v>505</v>
      </c>
      <c r="H2201" s="200"/>
      <c r="I2201" s="201"/>
      <c r="J2201" s="201"/>
      <c r="K2201" s="202"/>
      <c r="L2201" s="202"/>
      <c r="M2201" s="202"/>
      <c r="N2201" s="202"/>
      <c r="O2201" s="202"/>
      <c r="P2201" s="202"/>
      <c r="R2201" s="202"/>
      <c r="S2201" s="190"/>
      <c r="T2201" s="190"/>
      <c r="U2201" s="190"/>
      <c r="V2201" s="190"/>
      <c r="W2201" s="190"/>
      <c r="X2201" s="190"/>
      <c r="Y2201" s="190"/>
      <c r="Z2201" s="190"/>
      <c r="AA2201" s="190"/>
      <c r="AB2201" s="190"/>
      <c r="AC2201" s="190"/>
      <c r="AD2201" s="190"/>
      <c r="AE2201" s="190"/>
      <c r="AF2201" s="190"/>
      <c r="AG2201" s="190"/>
      <c r="AH2201" s="190"/>
      <c r="AI2201" s="190"/>
      <c r="AJ2201" s="190"/>
      <c r="AK2201" s="190"/>
      <c r="AL2201" s="190"/>
      <c r="AM2201" s="190"/>
      <c r="AN2201" s="190"/>
      <c r="AO2201" s="190"/>
      <c r="AP2201" s="190"/>
      <c r="AQ2201" s="190"/>
      <c r="AR2201" s="190"/>
      <c r="AS2201" s="190"/>
      <c r="AT2201" s="190"/>
      <c r="AU2201" s="190"/>
      <c r="AV2201" s="190"/>
      <c r="AW2201" s="190"/>
      <c r="AX2201" s="190"/>
      <c r="AY2201" s="190"/>
      <c r="AZ2201" s="190"/>
      <c r="BA2201" s="190"/>
      <c r="BB2201" s="190"/>
      <c r="BC2201" s="190"/>
      <c r="BD2201" s="190"/>
      <c r="BE2201" s="190"/>
      <c r="BF2201" s="190"/>
      <c r="BG2201" s="190"/>
      <c r="BH2201" s="190"/>
      <c r="BI2201" s="190"/>
      <c r="BJ2201" s="190"/>
      <c r="BK2201" s="190"/>
      <c r="BL2201" s="190"/>
      <c r="BM2201" s="190"/>
      <c r="BN2201" s="190"/>
      <c r="BO2201" s="190"/>
      <c r="BP2201" s="190"/>
      <c r="BQ2201" s="190"/>
      <c r="BR2201" s="190"/>
      <c r="BS2201" s="190"/>
      <c r="BT2201" s="190"/>
      <c r="BU2201" s="190"/>
      <c r="BV2201" s="190"/>
      <c r="BW2201" s="190"/>
      <c r="BX2201" s="190"/>
      <c r="BY2201" s="190"/>
      <c r="BZ2201" s="190"/>
      <c r="CA2201" s="190"/>
      <c r="CB2201" s="190"/>
      <c r="CC2201" s="190"/>
      <c r="CD2201" s="190"/>
      <c r="CE2201" s="190"/>
      <c r="CF2201" s="190"/>
      <c r="CG2201" s="190"/>
      <c r="CH2201" s="190"/>
      <c r="CI2201" s="190"/>
      <c r="CJ2201" s="190"/>
      <c r="CK2201" s="190"/>
      <c r="CL2201" s="190"/>
      <c r="CN2201" s="201"/>
      <c r="CO2201" s="190"/>
      <c r="CP2201" s="190"/>
      <c r="CQ2201" s="190"/>
      <c r="CR2201" s="190"/>
      <c r="CS2201" s="190"/>
      <c r="CT2201" s="190"/>
      <c r="CU2201" s="190"/>
      <c r="CV2201" s="190"/>
      <c r="CW2201" s="190"/>
      <c r="CX2201" s="190"/>
      <c r="CY2201" s="190"/>
      <c r="CZ2201" s="190"/>
      <c r="DA2201" s="190"/>
      <c r="DB2201" s="190"/>
      <c r="DC2201" s="190"/>
      <c r="DD2201" s="190"/>
      <c r="DE2201" s="190"/>
      <c r="DF2201" s="190"/>
      <c r="DG2201" s="190"/>
      <c r="DH2201" s="190"/>
      <c r="DI2201" s="190"/>
      <c r="DJ2201" s="190"/>
      <c r="DK2201" s="190"/>
      <c r="DL2201" s="190"/>
    </row>
    <row r="2202" spans="1:116" x14ac:dyDescent="0.4">
      <c r="A2202" s="174"/>
      <c r="E2202" s="8"/>
      <c r="G2202" s="175" t="s">
        <v>463</v>
      </c>
      <c r="H2202" s="200"/>
      <c r="I2202" s="201"/>
      <c r="J2202" s="201"/>
      <c r="K2202" s="202"/>
      <c r="L2202" s="202"/>
      <c r="M2202" s="202"/>
      <c r="N2202" s="202"/>
      <c r="O2202" s="202"/>
      <c r="P2202" s="202"/>
      <c r="R2202" s="202"/>
      <c r="S2202" s="190" t="str">
        <f t="shared" ref="S2202:CD2202" si="3575">S$22</f>
        <v>S$18</v>
      </c>
      <c r="T2202" s="190" t="str">
        <f t="shared" si="3575"/>
        <v>T$18</v>
      </c>
      <c r="U2202" s="190" t="str">
        <f t="shared" si="3575"/>
        <v>U$18</v>
      </c>
      <c r="V2202" s="190" t="str">
        <f t="shared" si="3575"/>
        <v>V$18</v>
      </c>
      <c r="W2202" s="190" t="str">
        <f t="shared" si="3575"/>
        <v>W$18</v>
      </c>
      <c r="X2202" s="190" t="str">
        <f t="shared" si="3575"/>
        <v>X$18</v>
      </c>
      <c r="Y2202" s="190" t="str">
        <f t="shared" si="3575"/>
        <v>Y$18</v>
      </c>
      <c r="Z2202" s="190" t="str">
        <f t="shared" si="3575"/>
        <v>Z$18</v>
      </c>
      <c r="AA2202" s="190" t="str">
        <f t="shared" si="3575"/>
        <v>AA$18</v>
      </c>
      <c r="AB2202" s="190" t="str">
        <f t="shared" si="3575"/>
        <v>AB$18</v>
      </c>
      <c r="AC2202" s="190" t="str">
        <f t="shared" si="3575"/>
        <v>AC$18</v>
      </c>
      <c r="AD2202" s="190" t="str">
        <f t="shared" si="3575"/>
        <v>AD$18</v>
      </c>
      <c r="AE2202" s="190" t="str">
        <f t="shared" si="3575"/>
        <v>AE$18</v>
      </c>
      <c r="AF2202" s="190" t="str">
        <f t="shared" si="3575"/>
        <v>AF$18</v>
      </c>
      <c r="AG2202" s="190" t="str">
        <f t="shared" si="3575"/>
        <v>AG$18</v>
      </c>
      <c r="AH2202" s="190" t="str">
        <f t="shared" si="3575"/>
        <v>AH$18</v>
      </c>
      <c r="AI2202" s="190" t="str">
        <f t="shared" si="3575"/>
        <v>AI$18</v>
      </c>
      <c r="AJ2202" s="190" t="str">
        <f t="shared" si="3575"/>
        <v>AJ$18</v>
      </c>
      <c r="AK2202" s="190" t="str">
        <f t="shared" si="3575"/>
        <v>AK$18</v>
      </c>
      <c r="AL2202" s="190" t="str">
        <f t="shared" si="3575"/>
        <v>AL$18</v>
      </c>
      <c r="AM2202" s="190" t="str">
        <f t="shared" si="3575"/>
        <v>AM$18</v>
      </c>
      <c r="AN2202" s="190" t="str">
        <f t="shared" si="3575"/>
        <v>AN$18</v>
      </c>
      <c r="AO2202" s="190" t="str">
        <f t="shared" si="3575"/>
        <v>AO$18</v>
      </c>
      <c r="AP2202" s="190" t="str">
        <f t="shared" si="3575"/>
        <v>AP$18</v>
      </c>
      <c r="AQ2202" s="190" t="str">
        <f t="shared" si="3575"/>
        <v>AQ$18</v>
      </c>
      <c r="AR2202" s="190" t="str">
        <f t="shared" si="3575"/>
        <v>AR$18</v>
      </c>
      <c r="AS2202" s="190" t="str">
        <f t="shared" si="3575"/>
        <v>AS$18</v>
      </c>
      <c r="AT2202" s="190" t="str">
        <f t="shared" si="3575"/>
        <v>AT$18</v>
      </c>
      <c r="AU2202" s="190" t="str">
        <f t="shared" si="3575"/>
        <v>AU$18</v>
      </c>
      <c r="AV2202" s="190" t="str">
        <f t="shared" si="3575"/>
        <v>AV$18</v>
      </c>
      <c r="AW2202" s="190" t="str">
        <f t="shared" si="3575"/>
        <v>AW$18</v>
      </c>
      <c r="AX2202" s="190" t="str">
        <f t="shared" si="3575"/>
        <v>AX$18</v>
      </c>
      <c r="AY2202" s="190" t="str">
        <f t="shared" si="3575"/>
        <v>AY$18</v>
      </c>
      <c r="AZ2202" s="190" t="str">
        <f t="shared" si="3575"/>
        <v>AZ$18</v>
      </c>
      <c r="BA2202" s="190" t="str">
        <f t="shared" si="3575"/>
        <v>BA$18</v>
      </c>
      <c r="BB2202" s="190" t="str">
        <f t="shared" si="3575"/>
        <v>BB$18</v>
      </c>
      <c r="BC2202" s="190" t="str">
        <f t="shared" si="3575"/>
        <v>BC$18</v>
      </c>
      <c r="BD2202" s="190" t="str">
        <f t="shared" si="3575"/>
        <v>BD$18</v>
      </c>
      <c r="BE2202" s="190" t="str">
        <f t="shared" si="3575"/>
        <v>BE$18</v>
      </c>
      <c r="BF2202" s="190" t="str">
        <f t="shared" si="3575"/>
        <v>BF$18</v>
      </c>
      <c r="BG2202" s="190" t="str">
        <f t="shared" si="3575"/>
        <v>BG$18</v>
      </c>
      <c r="BH2202" s="190" t="str">
        <f t="shared" si="3575"/>
        <v>BH$18</v>
      </c>
      <c r="BI2202" s="190" t="str">
        <f t="shared" si="3575"/>
        <v>BI$18</v>
      </c>
      <c r="BJ2202" s="190" t="str">
        <f t="shared" si="3575"/>
        <v>BJ$18</v>
      </c>
      <c r="BK2202" s="190" t="str">
        <f t="shared" si="3575"/>
        <v>BK$18</v>
      </c>
      <c r="BL2202" s="190" t="str">
        <f t="shared" si="3575"/>
        <v>BL$18</v>
      </c>
      <c r="BM2202" s="190" t="str">
        <f t="shared" si="3575"/>
        <v>BM$18</v>
      </c>
      <c r="BN2202" s="190" t="str">
        <f t="shared" si="3575"/>
        <v>BN$18</v>
      </c>
      <c r="BO2202" s="190" t="str">
        <f t="shared" si="3575"/>
        <v>BO$18</v>
      </c>
      <c r="BP2202" s="190" t="str">
        <f t="shared" si="3575"/>
        <v>BP$18</v>
      </c>
      <c r="BQ2202" s="190" t="str">
        <f t="shared" si="3575"/>
        <v>BQ$18</v>
      </c>
      <c r="BR2202" s="190" t="str">
        <f t="shared" si="3575"/>
        <v>BR$18</v>
      </c>
      <c r="BS2202" s="190" t="str">
        <f t="shared" si="3575"/>
        <v>BS$18</v>
      </c>
      <c r="BT2202" s="190" t="str">
        <f t="shared" si="3575"/>
        <v>BT$18</v>
      </c>
      <c r="BU2202" s="190" t="str">
        <f t="shared" si="3575"/>
        <v>BU$18</v>
      </c>
      <c r="BV2202" s="190" t="str">
        <f t="shared" si="3575"/>
        <v>BV$18</v>
      </c>
      <c r="BW2202" s="190" t="str">
        <f t="shared" si="3575"/>
        <v>BW$18</v>
      </c>
      <c r="BX2202" s="190" t="str">
        <f t="shared" si="3575"/>
        <v>BX$18</v>
      </c>
      <c r="BY2202" s="190" t="str">
        <f t="shared" si="3575"/>
        <v>BY$18</v>
      </c>
      <c r="BZ2202" s="190" t="str">
        <f t="shared" si="3575"/>
        <v>BZ$18</v>
      </c>
      <c r="CA2202" s="190" t="str">
        <f t="shared" si="3575"/>
        <v>CA$18</v>
      </c>
      <c r="CB2202" s="190" t="str">
        <f t="shared" si="3575"/>
        <v>CB$18</v>
      </c>
      <c r="CC2202" s="190" t="str">
        <f t="shared" si="3575"/>
        <v>CC$18</v>
      </c>
      <c r="CD2202" s="190" t="str">
        <f t="shared" si="3575"/>
        <v>CD$18</v>
      </c>
      <c r="CE2202" s="190" t="str">
        <f t="shared" ref="CE2202:CL2202" si="3576">CE$22</f>
        <v>CE$18</v>
      </c>
      <c r="CF2202" s="190" t="str">
        <f t="shared" si="3576"/>
        <v>CF$18</v>
      </c>
      <c r="CG2202" s="190" t="str">
        <f t="shared" si="3576"/>
        <v>CG$18</v>
      </c>
      <c r="CH2202" s="190" t="str">
        <f t="shared" si="3576"/>
        <v>CH$18</v>
      </c>
      <c r="CI2202" s="190" t="str">
        <f t="shared" si="3576"/>
        <v>CI$18</v>
      </c>
      <c r="CJ2202" s="190" t="str">
        <f t="shared" si="3576"/>
        <v>CJ$18</v>
      </c>
      <c r="CK2202" s="190" t="str">
        <f t="shared" si="3576"/>
        <v>CK$18</v>
      </c>
      <c r="CL2202" s="190" t="str">
        <f t="shared" si="3576"/>
        <v>CL$18</v>
      </c>
      <c r="CN2202" s="201"/>
      <c r="CO2202" s="190" t="str">
        <f t="shared" ref="CO2202:DL2202" si="3577">CO$22</f>
        <v>CO$18</v>
      </c>
      <c r="CP2202" s="190" t="str">
        <f t="shared" si="3577"/>
        <v>CP$18</v>
      </c>
      <c r="CQ2202" s="190" t="str">
        <f t="shared" si="3577"/>
        <v>CQ$18</v>
      </c>
      <c r="CR2202" s="190" t="str">
        <f t="shared" si="3577"/>
        <v>CR$18</v>
      </c>
      <c r="CS2202" s="190" t="str">
        <f t="shared" si="3577"/>
        <v>CS$18</v>
      </c>
      <c r="CT2202" s="190" t="str">
        <f t="shared" si="3577"/>
        <v>CT$18</v>
      </c>
      <c r="CU2202" s="190" t="str">
        <f t="shared" si="3577"/>
        <v>CU$18</v>
      </c>
      <c r="CV2202" s="190" t="str">
        <f t="shared" si="3577"/>
        <v>CV$18</v>
      </c>
      <c r="CW2202" s="190" t="str">
        <f t="shared" si="3577"/>
        <v>CW$18</v>
      </c>
      <c r="CX2202" s="190" t="str">
        <f t="shared" si="3577"/>
        <v>CX$18</v>
      </c>
      <c r="CY2202" s="190" t="str">
        <f t="shared" si="3577"/>
        <v>CY$18</v>
      </c>
      <c r="CZ2202" s="190" t="str">
        <f t="shared" si="3577"/>
        <v>CZ$18</v>
      </c>
      <c r="DA2202" s="190" t="str">
        <f t="shared" si="3577"/>
        <v>DA$18</v>
      </c>
      <c r="DB2202" s="190" t="str">
        <f t="shared" si="3577"/>
        <v>DB$18</v>
      </c>
      <c r="DC2202" s="190" t="str">
        <f t="shared" si="3577"/>
        <v>DC$18</v>
      </c>
      <c r="DD2202" s="190" t="str">
        <f t="shared" si="3577"/>
        <v>DD$18</v>
      </c>
      <c r="DE2202" s="190" t="str">
        <f t="shared" si="3577"/>
        <v>DE$18</v>
      </c>
      <c r="DF2202" s="190" t="str">
        <f t="shared" si="3577"/>
        <v>DF$18</v>
      </c>
      <c r="DG2202" s="190" t="str">
        <f t="shared" si="3577"/>
        <v>DG$18</v>
      </c>
      <c r="DH2202" s="190" t="str">
        <f t="shared" si="3577"/>
        <v>DH$18</v>
      </c>
      <c r="DI2202" s="190" t="str">
        <f t="shared" si="3577"/>
        <v>DI$18</v>
      </c>
      <c r="DJ2202" s="190" t="str">
        <f t="shared" si="3577"/>
        <v>DJ$18</v>
      </c>
      <c r="DK2202" s="190" t="str">
        <f t="shared" si="3577"/>
        <v>DK$18</v>
      </c>
      <c r="DL2202" s="190" t="str">
        <f t="shared" si="3577"/>
        <v>DL$18</v>
      </c>
    </row>
    <row r="2203" spans="1:116" x14ac:dyDescent="0.4">
      <c r="A2203" s="174"/>
      <c r="E2203" s="8"/>
      <c r="G2203" s="175" t="s">
        <v>464</v>
      </c>
      <c r="H2203" s="200"/>
      <c r="I2203" s="201"/>
      <c r="J2203" s="201"/>
      <c r="K2203" s="202"/>
      <c r="L2203" s="202"/>
      <c r="M2203" s="202"/>
      <c r="N2203" s="202"/>
      <c r="O2203" s="202"/>
      <c r="P2203" s="202"/>
      <c r="R2203" s="202"/>
      <c r="S2203" s="190" t="str">
        <f t="shared" ref="S2203:CD2203" si="3578">S$23</f>
        <v>S$19</v>
      </c>
      <c r="T2203" s="190" t="str">
        <f t="shared" si="3578"/>
        <v>T$19</v>
      </c>
      <c r="U2203" s="190" t="str">
        <f t="shared" si="3578"/>
        <v>U$19</v>
      </c>
      <c r="V2203" s="190" t="str">
        <f t="shared" si="3578"/>
        <v>V$19</v>
      </c>
      <c r="W2203" s="190" t="str">
        <f t="shared" si="3578"/>
        <v>W$19</v>
      </c>
      <c r="X2203" s="190" t="str">
        <f t="shared" si="3578"/>
        <v>X$19</v>
      </c>
      <c r="Y2203" s="190" t="str">
        <f t="shared" si="3578"/>
        <v>Y$19</v>
      </c>
      <c r="Z2203" s="190" t="str">
        <f t="shared" si="3578"/>
        <v>Z$19</v>
      </c>
      <c r="AA2203" s="190" t="str">
        <f t="shared" si="3578"/>
        <v>AA$19</v>
      </c>
      <c r="AB2203" s="190" t="str">
        <f t="shared" si="3578"/>
        <v>AB$19</v>
      </c>
      <c r="AC2203" s="190" t="str">
        <f t="shared" si="3578"/>
        <v>AC$19</v>
      </c>
      <c r="AD2203" s="190" t="str">
        <f t="shared" si="3578"/>
        <v>AD$19</v>
      </c>
      <c r="AE2203" s="190" t="str">
        <f t="shared" si="3578"/>
        <v>AE$19</v>
      </c>
      <c r="AF2203" s="190" t="str">
        <f t="shared" si="3578"/>
        <v>AF$19</v>
      </c>
      <c r="AG2203" s="190" t="str">
        <f t="shared" si="3578"/>
        <v>AG$19</v>
      </c>
      <c r="AH2203" s="190" t="str">
        <f t="shared" si="3578"/>
        <v>AH$19</v>
      </c>
      <c r="AI2203" s="190" t="str">
        <f t="shared" si="3578"/>
        <v>AI$19</v>
      </c>
      <c r="AJ2203" s="190" t="str">
        <f t="shared" si="3578"/>
        <v>AJ$19</v>
      </c>
      <c r="AK2203" s="190" t="str">
        <f t="shared" si="3578"/>
        <v>AK$19</v>
      </c>
      <c r="AL2203" s="190" t="str">
        <f t="shared" si="3578"/>
        <v>AL$19</v>
      </c>
      <c r="AM2203" s="190" t="str">
        <f t="shared" si="3578"/>
        <v>AM$19</v>
      </c>
      <c r="AN2203" s="190" t="str">
        <f t="shared" si="3578"/>
        <v>AN$19</v>
      </c>
      <c r="AO2203" s="190" t="str">
        <f t="shared" si="3578"/>
        <v>AO$19</v>
      </c>
      <c r="AP2203" s="190" t="str">
        <f t="shared" si="3578"/>
        <v>AP$19</v>
      </c>
      <c r="AQ2203" s="190" t="str">
        <f t="shared" si="3578"/>
        <v>AQ$19</v>
      </c>
      <c r="AR2203" s="190" t="str">
        <f t="shared" si="3578"/>
        <v>AR$19</v>
      </c>
      <c r="AS2203" s="190" t="str">
        <f t="shared" si="3578"/>
        <v>AS$19</v>
      </c>
      <c r="AT2203" s="190" t="str">
        <f t="shared" si="3578"/>
        <v>AT$19</v>
      </c>
      <c r="AU2203" s="190" t="str">
        <f t="shared" si="3578"/>
        <v>AU$19</v>
      </c>
      <c r="AV2203" s="190" t="str">
        <f t="shared" si="3578"/>
        <v>AV$19</v>
      </c>
      <c r="AW2203" s="190" t="str">
        <f t="shared" si="3578"/>
        <v>AW$19</v>
      </c>
      <c r="AX2203" s="190" t="str">
        <f t="shared" si="3578"/>
        <v>AX$19</v>
      </c>
      <c r="AY2203" s="190" t="str">
        <f t="shared" si="3578"/>
        <v>AY$19</v>
      </c>
      <c r="AZ2203" s="190" t="str">
        <f t="shared" si="3578"/>
        <v>AZ$19</v>
      </c>
      <c r="BA2203" s="190" t="str">
        <f t="shared" si="3578"/>
        <v>BA$19</v>
      </c>
      <c r="BB2203" s="190" t="str">
        <f t="shared" si="3578"/>
        <v>BB$19</v>
      </c>
      <c r="BC2203" s="190" t="str">
        <f t="shared" si="3578"/>
        <v>BC$19</v>
      </c>
      <c r="BD2203" s="190" t="str">
        <f t="shared" si="3578"/>
        <v>BD$19</v>
      </c>
      <c r="BE2203" s="190" t="str">
        <f t="shared" si="3578"/>
        <v>BE$19</v>
      </c>
      <c r="BF2203" s="190" t="str">
        <f t="shared" si="3578"/>
        <v>BF$19</v>
      </c>
      <c r="BG2203" s="190" t="str">
        <f t="shared" si="3578"/>
        <v>BG$19</v>
      </c>
      <c r="BH2203" s="190" t="str">
        <f t="shared" si="3578"/>
        <v>BH$19</v>
      </c>
      <c r="BI2203" s="190" t="str">
        <f t="shared" si="3578"/>
        <v>BI$19</v>
      </c>
      <c r="BJ2203" s="190" t="str">
        <f t="shared" si="3578"/>
        <v>BJ$19</v>
      </c>
      <c r="BK2203" s="190" t="str">
        <f t="shared" si="3578"/>
        <v>BK$19</v>
      </c>
      <c r="BL2203" s="190" t="str">
        <f t="shared" si="3578"/>
        <v>BL$19</v>
      </c>
      <c r="BM2203" s="190" t="str">
        <f t="shared" si="3578"/>
        <v>BM$19</v>
      </c>
      <c r="BN2203" s="190" t="str">
        <f t="shared" si="3578"/>
        <v>BN$19</v>
      </c>
      <c r="BO2203" s="190" t="str">
        <f t="shared" si="3578"/>
        <v>BO$19</v>
      </c>
      <c r="BP2203" s="190" t="str">
        <f t="shared" si="3578"/>
        <v>BP$19</v>
      </c>
      <c r="BQ2203" s="190" t="str">
        <f t="shared" si="3578"/>
        <v>BQ$19</v>
      </c>
      <c r="BR2203" s="190" t="str">
        <f t="shared" si="3578"/>
        <v>BR$19</v>
      </c>
      <c r="BS2203" s="190" t="str">
        <f t="shared" si="3578"/>
        <v>BS$19</v>
      </c>
      <c r="BT2203" s="190" t="str">
        <f t="shared" si="3578"/>
        <v>BT$19</v>
      </c>
      <c r="BU2203" s="190" t="str">
        <f t="shared" si="3578"/>
        <v>BU$19</v>
      </c>
      <c r="BV2203" s="190" t="str">
        <f t="shared" si="3578"/>
        <v>BV$19</v>
      </c>
      <c r="BW2203" s="190" t="str">
        <f t="shared" si="3578"/>
        <v>BW$19</v>
      </c>
      <c r="BX2203" s="190" t="str">
        <f t="shared" si="3578"/>
        <v>BX$19</v>
      </c>
      <c r="BY2203" s="190" t="str">
        <f t="shared" si="3578"/>
        <v>BY$19</v>
      </c>
      <c r="BZ2203" s="190" t="str">
        <f t="shared" si="3578"/>
        <v>BZ$19</v>
      </c>
      <c r="CA2203" s="190" t="str">
        <f t="shared" si="3578"/>
        <v>CA$19</v>
      </c>
      <c r="CB2203" s="190" t="str">
        <f t="shared" si="3578"/>
        <v>CB$19</v>
      </c>
      <c r="CC2203" s="190" t="str">
        <f t="shared" si="3578"/>
        <v>CC$19</v>
      </c>
      <c r="CD2203" s="190" t="str">
        <f t="shared" si="3578"/>
        <v>CD$19</v>
      </c>
      <c r="CE2203" s="190" t="str">
        <f t="shared" ref="CE2203:CL2203" si="3579">CE$23</f>
        <v>CE$19</v>
      </c>
      <c r="CF2203" s="190" t="str">
        <f t="shared" si="3579"/>
        <v>CF$19</v>
      </c>
      <c r="CG2203" s="190" t="str">
        <f t="shared" si="3579"/>
        <v>CG$19</v>
      </c>
      <c r="CH2203" s="190" t="str">
        <f t="shared" si="3579"/>
        <v>CH$19</v>
      </c>
      <c r="CI2203" s="190" t="str">
        <f t="shared" si="3579"/>
        <v>CI$19</v>
      </c>
      <c r="CJ2203" s="190" t="str">
        <f t="shared" si="3579"/>
        <v>CJ$19</v>
      </c>
      <c r="CK2203" s="190" t="str">
        <f t="shared" si="3579"/>
        <v>CK$19</v>
      </c>
      <c r="CL2203" s="190" t="str">
        <f t="shared" si="3579"/>
        <v>CL$19</v>
      </c>
      <c r="CN2203" s="201"/>
      <c r="CO2203" s="190" t="str">
        <f t="shared" ref="CO2203:DL2203" si="3580">CO$23</f>
        <v>CO$19</v>
      </c>
      <c r="CP2203" s="190" t="str">
        <f t="shared" si="3580"/>
        <v>CP$19</v>
      </c>
      <c r="CQ2203" s="190" t="str">
        <f t="shared" si="3580"/>
        <v>CQ$19</v>
      </c>
      <c r="CR2203" s="190" t="str">
        <f t="shared" si="3580"/>
        <v>CR$19</v>
      </c>
      <c r="CS2203" s="190" t="str">
        <f t="shared" si="3580"/>
        <v>CS$19</v>
      </c>
      <c r="CT2203" s="190" t="str">
        <f t="shared" si="3580"/>
        <v>CT$19</v>
      </c>
      <c r="CU2203" s="190" t="str">
        <f t="shared" si="3580"/>
        <v>CU$19</v>
      </c>
      <c r="CV2203" s="190" t="str">
        <f t="shared" si="3580"/>
        <v>CV$19</v>
      </c>
      <c r="CW2203" s="190" t="str">
        <f t="shared" si="3580"/>
        <v>CW$19</v>
      </c>
      <c r="CX2203" s="190" t="str">
        <f t="shared" si="3580"/>
        <v>CX$19</v>
      </c>
      <c r="CY2203" s="190" t="str">
        <f t="shared" si="3580"/>
        <v>CY$19</v>
      </c>
      <c r="CZ2203" s="190" t="str">
        <f t="shared" si="3580"/>
        <v>CZ$19</v>
      </c>
      <c r="DA2203" s="190" t="str">
        <f t="shared" si="3580"/>
        <v>DA$19</v>
      </c>
      <c r="DB2203" s="190" t="str">
        <f t="shared" si="3580"/>
        <v>DB$19</v>
      </c>
      <c r="DC2203" s="190" t="str">
        <f t="shared" si="3580"/>
        <v>DC$19</v>
      </c>
      <c r="DD2203" s="190" t="str">
        <f t="shared" si="3580"/>
        <v>DD$19</v>
      </c>
      <c r="DE2203" s="190" t="str">
        <f t="shared" si="3580"/>
        <v>DE$19</v>
      </c>
      <c r="DF2203" s="190" t="str">
        <f t="shared" si="3580"/>
        <v>DF$19</v>
      </c>
      <c r="DG2203" s="190" t="str">
        <f t="shared" si="3580"/>
        <v>DG$19</v>
      </c>
      <c r="DH2203" s="190" t="str">
        <f t="shared" si="3580"/>
        <v>DH$19</v>
      </c>
      <c r="DI2203" s="190" t="str">
        <f t="shared" si="3580"/>
        <v>DI$19</v>
      </c>
      <c r="DJ2203" s="190" t="str">
        <f t="shared" si="3580"/>
        <v>DJ$19</v>
      </c>
      <c r="DK2203" s="190" t="str">
        <f t="shared" si="3580"/>
        <v>DK$19</v>
      </c>
      <c r="DL2203" s="190" t="str">
        <f t="shared" si="3580"/>
        <v>DL$19</v>
      </c>
    </row>
    <row r="2204" spans="1:116" x14ac:dyDescent="0.4">
      <c r="A2204" s="142" t="s">
        <v>218</v>
      </c>
      <c r="B2204" s="31" t="s">
        <v>81</v>
      </c>
      <c r="C2204" s="31"/>
      <c r="D2204" t="s">
        <v>541</v>
      </c>
      <c r="E2204" s="8" t="str">
        <f t="shared" ref="E2204:E2224" si="3581">ROW()&amp;" "&amp;D2204</f>
        <v>2204 SEASON MONTHL-TV-V</v>
      </c>
      <c r="F2204" t="s">
        <v>553</v>
      </c>
      <c r="G2204" s="143" t="s">
        <v>543</v>
      </c>
      <c r="H2204" s="142"/>
      <c r="I2204" s="144"/>
      <c r="J2204" s="144"/>
      <c r="K2204" s="142"/>
      <c r="L2204" s="142"/>
      <c r="M2204" s="142"/>
      <c r="N2204" s="142"/>
      <c r="O2204" s="142"/>
      <c r="P2204" s="142"/>
      <c r="R2204" s="143"/>
      <c r="S2204" s="168"/>
      <c r="T2204" s="168"/>
      <c r="U2204" s="168"/>
      <c r="V2204" s="168"/>
      <c r="W2204" s="168"/>
      <c r="X2204" s="168"/>
      <c r="Y2204" s="168"/>
      <c r="Z2204" s="168"/>
      <c r="AA2204" s="168"/>
      <c r="AB2204" s="168"/>
      <c r="AC2204" s="168"/>
      <c r="AD2204" s="168"/>
      <c r="AE2204" s="168"/>
      <c r="AF2204" s="168"/>
      <c r="AG2204" s="168"/>
      <c r="AH2204" s="168"/>
      <c r="AI2204" s="168"/>
      <c r="AJ2204" s="168"/>
      <c r="AK2204" s="168"/>
      <c r="AL2204" s="168"/>
      <c r="AM2204" s="168"/>
      <c r="AN2204" s="168"/>
      <c r="AO2204" s="168"/>
      <c r="AP2204" s="168"/>
      <c r="AQ2204" s="168"/>
      <c r="AR2204" s="168"/>
      <c r="AS2204" s="168"/>
      <c r="AT2204" s="168"/>
      <c r="AU2204" s="168"/>
      <c r="AV2204" s="168"/>
      <c r="AW2204" s="168"/>
      <c r="AX2204" s="168"/>
      <c r="AY2204" s="168"/>
      <c r="AZ2204" s="168"/>
      <c r="BA2204" s="168"/>
      <c r="BB2204" s="168"/>
      <c r="BC2204" s="168"/>
      <c r="BD2204" s="168"/>
      <c r="BE2204" s="168"/>
      <c r="BF2204" s="168"/>
      <c r="BG2204" s="168"/>
      <c r="BH2204" s="168"/>
      <c r="BI2204" s="168"/>
      <c r="BJ2204" s="168"/>
      <c r="BK2204" s="168"/>
      <c r="BL2204" s="168"/>
      <c r="BM2204" s="168"/>
      <c r="BN2204" s="168"/>
      <c r="BO2204" s="168"/>
      <c r="BP2204" s="168"/>
      <c r="BQ2204" s="168"/>
      <c r="BR2204" s="168"/>
      <c r="BS2204" s="168"/>
      <c r="BT2204" s="168"/>
      <c r="BU2204" s="168"/>
      <c r="BV2204" s="168"/>
      <c r="BW2204" s="168"/>
      <c r="BX2204" s="168"/>
      <c r="BY2204" s="168"/>
      <c r="BZ2204" s="168"/>
      <c r="CA2204" s="168"/>
      <c r="CB2204" s="168"/>
      <c r="CC2204" s="168"/>
      <c r="CD2204" s="168"/>
      <c r="CE2204" s="168"/>
      <c r="CF2204" s="168"/>
      <c r="CG2204" s="168"/>
      <c r="CH2204" s="168"/>
      <c r="CI2204" s="168"/>
      <c r="CJ2204" s="168"/>
      <c r="CK2204" s="168"/>
      <c r="CL2204" s="168"/>
      <c r="CN2204" s="144"/>
      <c r="CO2204" s="168"/>
      <c r="CP2204" s="168"/>
      <c r="CQ2204" s="168"/>
      <c r="CR2204" s="168"/>
      <c r="CS2204" s="168"/>
      <c r="CT2204" s="168"/>
      <c r="CU2204" s="168"/>
      <c r="CV2204" s="168"/>
      <c r="CW2204" s="168"/>
      <c r="CX2204" s="168"/>
      <c r="CY2204" s="168"/>
      <c r="CZ2204" s="168"/>
      <c r="DA2204" s="168"/>
      <c r="DB2204" s="168"/>
      <c r="DC2204" s="168"/>
      <c r="DD2204" s="168"/>
      <c r="DE2204" s="168"/>
      <c r="DF2204" s="168"/>
      <c r="DG2204" s="168"/>
      <c r="DH2204" s="168"/>
      <c r="DI2204" s="168"/>
      <c r="DJ2204" s="168"/>
      <c r="DK2204" s="168"/>
      <c r="DL2204" s="168"/>
    </row>
    <row r="2205" spans="1:116" x14ac:dyDescent="0.4">
      <c r="A2205" s="12"/>
      <c r="B2205" s="12" t="s">
        <v>332</v>
      </c>
      <c r="C2205" s="12"/>
      <c r="D2205" t="s">
        <v>541</v>
      </c>
      <c r="E2205" s="8" t="str">
        <f t="shared" si="3581"/>
        <v>2205 SEASON MONTHL-TV-V</v>
      </c>
      <c r="G2205" s="95" t="str">
        <f>G2199</f>
        <v>Primary volume driver</v>
      </c>
      <c r="H2205" s="12"/>
      <c r="I2205" s="60"/>
      <c r="J2205" s="60"/>
      <c r="K2205" s="12"/>
      <c r="L2205" s="12"/>
      <c r="M2205" s="12"/>
      <c r="N2205" s="12"/>
      <c r="O2205" s="12"/>
      <c r="P2205" s="12"/>
      <c r="R2205" s="13"/>
      <c r="S2205" s="76"/>
      <c r="T2205" s="76"/>
      <c r="U2205" s="76"/>
      <c r="V2205" s="76"/>
      <c r="W2205" s="76"/>
      <c r="X2205" s="76"/>
      <c r="Y2205" s="76"/>
      <c r="Z2205" s="76"/>
      <c r="AA2205" s="76"/>
      <c r="AB2205" s="76"/>
      <c r="AC2205" s="76"/>
      <c r="AD2205" s="76"/>
      <c r="AE2205" s="76"/>
      <c r="AF2205" s="76"/>
      <c r="AG2205" s="76"/>
      <c r="AH2205" s="76"/>
      <c r="AI2205" s="76"/>
      <c r="AJ2205" s="76"/>
      <c r="AK2205" s="76"/>
      <c r="AL2205" s="76"/>
      <c r="AM2205" s="76"/>
      <c r="AN2205" s="76"/>
      <c r="AO2205" s="76"/>
      <c r="AP2205" s="76"/>
      <c r="AQ2205" s="76"/>
      <c r="AR2205" s="76"/>
      <c r="AS2205" s="76"/>
      <c r="AT2205" s="76"/>
      <c r="AU2205" s="76"/>
      <c r="AV2205" s="76"/>
      <c r="AW2205" s="76"/>
      <c r="AX2205" s="76"/>
      <c r="AY2205" s="76"/>
      <c r="AZ2205" s="76"/>
      <c r="BA2205" s="76"/>
      <c r="BB2205" s="76"/>
      <c r="BC2205" s="76"/>
      <c r="BD2205" s="76"/>
      <c r="BE2205" s="76"/>
      <c r="BF2205" s="76"/>
      <c r="BG2205" s="76"/>
      <c r="BH2205" s="76"/>
      <c r="BI2205" s="76"/>
      <c r="BJ2205" s="76"/>
      <c r="BK2205" s="76"/>
      <c r="BL2205" s="76"/>
      <c r="BM2205" s="76"/>
      <c r="BN2205" s="76"/>
      <c r="BO2205" s="76"/>
      <c r="BP2205" s="76"/>
      <c r="BQ2205" s="76"/>
      <c r="BR2205" s="76"/>
      <c r="BS2205" s="76"/>
      <c r="BT2205" s="76"/>
      <c r="BU2205" s="76"/>
      <c r="BV2205" s="76"/>
      <c r="BW2205" s="76"/>
      <c r="BX2205" s="76"/>
      <c r="BY2205" s="76"/>
      <c r="BZ2205" s="76"/>
      <c r="CA2205" s="76"/>
      <c r="CB2205" s="76"/>
      <c r="CC2205" s="76"/>
      <c r="CD2205" s="76"/>
      <c r="CE2205" s="76"/>
      <c r="CF2205" s="76"/>
      <c r="CG2205" s="76"/>
      <c r="CH2205" s="76"/>
      <c r="CI2205" s="76"/>
      <c r="CJ2205" s="76"/>
      <c r="CK2205" s="76"/>
      <c r="CL2205" s="76"/>
      <c r="CN2205" s="60"/>
      <c r="CO2205" s="239"/>
      <c r="CP2205" s="239"/>
      <c r="CQ2205" s="239"/>
      <c r="CR2205" s="239"/>
      <c r="CS2205" s="239"/>
      <c r="CT2205" s="239"/>
      <c r="CU2205" s="239"/>
      <c r="CV2205" s="239"/>
      <c r="CW2205" s="239"/>
      <c r="CX2205" s="239"/>
      <c r="CY2205" s="239"/>
      <c r="CZ2205" s="239"/>
      <c r="DA2205" s="239"/>
      <c r="DB2205" s="239"/>
      <c r="DC2205" s="239"/>
      <c r="DD2205" s="239"/>
      <c r="DE2205" s="239"/>
      <c r="DF2205" s="239"/>
      <c r="DG2205" s="239"/>
      <c r="DH2205" s="239"/>
      <c r="DI2205" s="239"/>
      <c r="DJ2205" s="239"/>
      <c r="DK2205" s="239"/>
      <c r="DL2205" s="239"/>
    </row>
    <row r="2206" spans="1:116" x14ac:dyDescent="0.4">
      <c r="A2206" s="12"/>
      <c r="B2206" s="12"/>
      <c r="C2206" s="12"/>
      <c r="D2206" t="s">
        <v>541</v>
      </c>
      <c r="E2206" s="8"/>
      <c r="G2206" s="95" t="str">
        <f>"Seasonally adjusted # of "&amp;G2197&amp;"s"</f>
        <v>Seasonally adjusted # of procedures</v>
      </c>
      <c r="H2206" s="12"/>
      <c r="I2206" s="60"/>
      <c r="J2206" s="60"/>
      <c r="K2206" s="12"/>
      <c r="L2206" s="12"/>
      <c r="M2206" s="12"/>
      <c r="N2206" s="12"/>
      <c r="O2206" s="12"/>
      <c r="P2206" s="12"/>
      <c r="R2206" s="13"/>
      <c r="S2206" s="76" cm="1">
        <f t="array" aca="1" ref="S2206" ca="1">INDIRECT(S2199)*INDEX($H2209:$I2220,MATCH(S$7,$I2209:$I2220,0),1)*12</f>
        <v>5000</v>
      </c>
      <c r="T2206" s="76" cm="1">
        <f t="array" aca="1" ref="T2206" ca="1">INDIRECT(T2199)*INDEX($H2209:$I2220,MATCH(T$7,$I2209:$I2220,0),1)*12</f>
        <v>7500</v>
      </c>
      <c r="U2206" s="76" cm="1">
        <f t="array" aca="1" ref="U2206" ca="1">INDIRECT(U2199)*INDEX($H2209:$I2220,MATCH(U$7,$I2209:$I2220,0),1)*12</f>
        <v>2500</v>
      </c>
      <c r="V2206" s="76" cm="1">
        <f t="array" aca="1" ref="V2206" ca="1">INDIRECT(V2199)*INDEX($H2209:$I2220,MATCH(V$7,$I2209:$I2220,0),1)*12</f>
        <v>7500</v>
      </c>
      <c r="W2206" s="76" cm="1">
        <f t="array" aca="1" ref="W2206" ca="1">INDIRECT(W2199)*INDEX($H2209:$I2220,MATCH(W$7,$I2209:$I2220,0),1)*12</f>
        <v>2500</v>
      </c>
      <c r="X2206" s="76" cm="1">
        <f t="array" aca="1" ref="X2206" ca="1">INDIRECT(X2199)*INDEX($H2209:$I2220,MATCH(X$7,$I2209:$I2220,0),1)*12</f>
        <v>7500</v>
      </c>
      <c r="Y2206" s="76" cm="1">
        <f t="array" aca="1" ref="Y2206" ca="1">INDIRECT(Y2199)*INDEX($H2209:$I2220,MATCH(Y$7,$I2209:$I2220,0),1)*12</f>
        <v>2500</v>
      </c>
      <c r="Z2206" s="76" cm="1">
        <f t="array" aca="1" ref="Z2206" ca="1">INDIRECT(Z2199)*INDEX($H2209:$I2220,MATCH(Z$7,$I2209:$I2220,0),1)*12</f>
        <v>7500</v>
      </c>
      <c r="AA2206" s="76" cm="1">
        <f t="array" aca="1" ref="AA2206" ca="1">INDIRECT(AA2199)*INDEX($H2209:$I2220,MATCH(AA$7,$I2209:$I2220,0),1)*12</f>
        <v>2500</v>
      </c>
      <c r="AB2206" s="76" cm="1">
        <f t="array" aca="1" ref="AB2206" ca="1">INDIRECT(AB2199)*INDEX($H2209:$I2220,MATCH(AB$7,$I2209:$I2220,0),1)*12</f>
        <v>7500</v>
      </c>
      <c r="AC2206" s="76" cm="1">
        <f t="array" aca="1" ref="AC2206" ca="1">INDIRECT(AC2199)*INDEX($H2209:$I2220,MATCH(AC$7,$I2209:$I2220,0),1)*12</f>
        <v>2500</v>
      </c>
      <c r="AD2206" s="76" cm="1">
        <f t="array" aca="1" ref="AD2206" ca="1">INDIRECT(AD2199)*INDEX($H2209:$I2220,MATCH(AD$7,$I2209:$I2220,0),1)*12</f>
        <v>4980</v>
      </c>
      <c r="AE2206" s="76" cm="1">
        <f t="array" aca="1" ref="AE2206" ca="1">INDIRECT(AE2199)*INDEX($H2209:$I2220,MATCH(AE$7,$I2209:$I2220,0),1)*12</f>
        <v>5000</v>
      </c>
      <c r="AF2206" s="76" cm="1">
        <f t="array" aca="1" ref="AF2206" ca="1">INDIRECT(AF2199)*INDEX($H2209:$I2220,MATCH(AF$7,$I2209:$I2220,0),1)*12</f>
        <v>7500</v>
      </c>
      <c r="AG2206" s="76" cm="1">
        <f t="array" aca="1" ref="AG2206" ca="1">INDIRECT(AG2199)*INDEX($H2209:$I2220,MATCH(AG$7,$I2209:$I2220,0),1)*12</f>
        <v>2500</v>
      </c>
      <c r="AH2206" s="76" cm="1">
        <f t="array" aca="1" ref="AH2206" ca="1">INDIRECT(AH2199)*INDEX($H2209:$I2220,MATCH(AH$7,$I2209:$I2220,0),1)*12</f>
        <v>7500</v>
      </c>
      <c r="AI2206" s="76" cm="1">
        <f t="array" aca="1" ref="AI2206" ca="1">INDIRECT(AI2199)*INDEX($H2209:$I2220,MATCH(AI$7,$I2209:$I2220,0),1)*12</f>
        <v>2500</v>
      </c>
      <c r="AJ2206" s="76" cm="1">
        <f t="array" aca="1" ref="AJ2206" ca="1">INDIRECT(AJ2199)*INDEX($H2209:$I2220,MATCH(AJ$7,$I2209:$I2220,0),1)*12</f>
        <v>7500</v>
      </c>
      <c r="AK2206" s="76" cm="1">
        <f t="array" aca="1" ref="AK2206" ca="1">INDIRECT(AK2199)*INDEX($H2209:$I2220,MATCH(AK$7,$I2209:$I2220,0),1)*12</f>
        <v>2500</v>
      </c>
      <c r="AL2206" s="76" cm="1">
        <f t="array" aca="1" ref="AL2206" ca="1">INDIRECT(AL2199)*INDEX($H2209:$I2220,MATCH(AL$7,$I2209:$I2220,0),1)*12</f>
        <v>7500</v>
      </c>
      <c r="AM2206" s="76" cm="1">
        <f t="array" aca="1" ref="AM2206" ca="1">INDIRECT(AM2199)*INDEX($H2209:$I2220,MATCH(AM$7,$I2209:$I2220,0),1)*12</f>
        <v>2500</v>
      </c>
      <c r="AN2206" s="76" cm="1">
        <f t="array" aca="1" ref="AN2206" ca="1">INDIRECT(AN2199)*INDEX($H2209:$I2220,MATCH(AN$7,$I2209:$I2220,0),1)*12</f>
        <v>7500</v>
      </c>
      <c r="AO2206" s="76" cm="1">
        <f t="array" aca="1" ref="AO2206" ca="1">INDIRECT(AO2199)*INDEX($H2209:$I2220,MATCH(AO$7,$I2209:$I2220,0),1)*12</f>
        <v>2500</v>
      </c>
      <c r="AP2206" s="76" cm="1">
        <f t="array" aca="1" ref="AP2206" ca="1">INDIRECT(AP2199)*INDEX($H2209:$I2220,MATCH(AP$7,$I2209:$I2220,0),1)*12</f>
        <v>4980</v>
      </c>
      <c r="AQ2206" s="76" cm="1">
        <f t="array" aca="1" ref="AQ2206" ca="1">INDIRECT(AQ2199)*INDEX($H2209:$I2220,MATCH(AQ$7,$I2209:$I2220,0),1)*12</f>
        <v>5000</v>
      </c>
      <c r="AR2206" s="76" cm="1">
        <f t="array" aca="1" ref="AR2206" ca="1">INDIRECT(AR2199)*INDEX($H2209:$I2220,MATCH(AR$7,$I2209:$I2220,0),1)*12</f>
        <v>7500</v>
      </c>
      <c r="AS2206" s="76" cm="1">
        <f t="array" aca="1" ref="AS2206" ca="1">INDIRECT(AS2199)*INDEX($H2209:$I2220,MATCH(AS$7,$I2209:$I2220,0),1)*12</f>
        <v>2500</v>
      </c>
      <c r="AT2206" s="76" cm="1">
        <f t="array" aca="1" ref="AT2206" ca="1">INDIRECT(AT2199)*INDEX($H2209:$I2220,MATCH(AT$7,$I2209:$I2220,0),1)*12</f>
        <v>7500</v>
      </c>
      <c r="AU2206" s="76" cm="1">
        <f t="array" aca="1" ref="AU2206" ca="1">INDIRECT(AU2199)*INDEX($H2209:$I2220,MATCH(AU$7,$I2209:$I2220,0),1)*12</f>
        <v>2500</v>
      </c>
      <c r="AV2206" s="76" cm="1">
        <f t="array" aca="1" ref="AV2206" ca="1">INDIRECT(AV2199)*INDEX($H2209:$I2220,MATCH(AV$7,$I2209:$I2220,0),1)*12</f>
        <v>7500</v>
      </c>
      <c r="AW2206" s="76" cm="1">
        <f t="array" aca="1" ref="AW2206" ca="1">INDIRECT(AW2199)*INDEX($H2209:$I2220,MATCH(AW$7,$I2209:$I2220,0),1)*12</f>
        <v>2500</v>
      </c>
      <c r="AX2206" s="76" cm="1">
        <f t="array" aca="1" ref="AX2206" ca="1">INDIRECT(AX2199)*INDEX($H2209:$I2220,MATCH(AX$7,$I2209:$I2220,0),1)*12</f>
        <v>7500</v>
      </c>
      <c r="AY2206" s="76" cm="1">
        <f t="array" aca="1" ref="AY2206" ca="1">INDIRECT(AY2199)*INDEX($H2209:$I2220,MATCH(AY$7,$I2209:$I2220,0),1)*12</f>
        <v>2500</v>
      </c>
      <c r="AZ2206" s="76" cm="1">
        <f t="array" aca="1" ref="AZ2206" ca="1">INDIRECT(AZ2199)*INDEX($H2209:$I2220,MATCH(AZ$7,$I2209:$I2220,0),1)*12</f>
        <v>7500</v>
      </c>
      <c r="BA2206" s="76" cm="1">
        <f t="array" aca="1" ref="BA2206" ca="1">INDIRECT(BA2199)*INDEX($H2209:$I2220,MATCH(BA$7,$I2209:$I2220,0),1)*12</f>
        <v>2500</v>
      </c>
      <c r="BB2206" s="76" cm="1">
        <f t="array" aca="1" ref="BB2206" ca="1">INDIRECT(BB2199)*INDEX($H2209:$I2220,MATCH(BB$7,$I2209:$I2220,0),1)*12</f>
        <v>4980</v>
      </c>
      <c r="BC2206" s="76" cm="1">
        <f t="array" aca="1" ref="BC2206" ca="1">INDIRECT(BC2199)*INDEX($H2209:$I2220,MATCH(BC$7,$I2209:$I2220,0),1)*12</f>
        <v>5000</v>
      </c>
      <c r="BD2206" s="76" cm="1">
        <f t="array" aca="1" ref="BD2206" ca="1">INDIRECT(BD2199)*INDEX($H2209:$I2220,MATCH(BD$7,$I2209:$I2220,0),1)*12</f>
        <v>7500</v>
      </c>
      <c r="BE2206" s="76" cm="1">
        <f t="array" aca="1" ref="BE2206" ca="1">INDIRECT(BE2199)*INDEX($H2209:$I2220,MATCH(BE$7,$I2209:$I2220,0),1)*12</f>
        <v>2500</v>
      </c>
      <c r="BF2206" s="76" cm="1">
        <f t="array" aca="1" ref="BF2206" ca="1">INDIRECT(BF2199)*INDEX($H2209:$I2220,MATCH(BF$7,$I2209:$I2220,0),1)*12</f>
        <v>7500</v>
      </c>
      <c r="BG2206" s="76" cm="1">
        <f t="array" aca="1" ref="BG2206" ca="1">INDIRECT(BG2199)*INDEX($H2209:$I2220,MATCH(BG$7,$I2209:$I2220,0),1)*12</f>
        <v>2500</v>
      </c>
      <c r="BH2206" s="76" cm="1">
        <f t="array" aca="1" ref="BH2206" ca="1">INDIRECT(BH2199)*INDEX($H2209:$I2220,MATCH(BH$7,$I2209:$I2220,0),1)*12</f>
        <v>7500</v>
      </c>
      <c r="BI2206" s="76" cm="1">
        <f t="array" aca="1" ref="BI2206" ca="1">INDIRECT(BI2199)*INDEX($H2209:$I2220,MATCH(BI$7,$I2209:$I2220,0),1)*12</f>
        <v>2500</v>
      </c>
      <c r="BJ2206" s="76" cm="1">
        <f t="array" aca="1" ref="BJ2206" ca="1">INDIRECT(BJ2199)*INDEX($H2209:$I2220,MATCH(BJ$7,$I2209:$I2220,0),1)*12</f>
        <v>7500</v>
      </c>
      <c r="BK2206" s="76" cm="1">
        <f t="array" aca="1" ref="BK2206" ca="1">INDIRECT(BK2199)*INDEX($H2209:$I2220,MATCH(BK$7,$I2209:$I2220,0),1)*12</f>
        <v>2500</v>
      </c>
      <c r="BL2206" s="76" cm="1">
        <f t="array" aca="1" ref="BL2206" ca="1">INDIRECT(BL2199)*INDEX($H2209:$I2220,MATCH(BL$7,$I2209:$I2220,0),1)*12</f>
        <v>7500</v>
      </c>
      <c r="BM2206" s="76" cm="1">
        <f t="array" aca="1" ref="BM2206" ca="1">INDIRECT(BM2199)*INDEX($H2209:$I2220,MATCH(BM$7,$I2209:$I2220,0),1)*12</f>
        <v>2500</v>
      </c>
      <c r="BN2206" s="76" cm="1">
        <f t="array" aca="1" ref="BN2206" ca="1">INDIRECT(BN2199)*INDEX($H2209:$I2220,MATCH(BN$7,$I2209:$I2220,0),1)*12</f>
        <v>4980</v>
      </c>
      <c r="BO2206" s="76" cm="1">
        <f t="array" aca="1" ref="BO2206" ca="1">INDIRECT(BO2199)*INDEX($H2209:$I2220,MATCH(BO$7,$I2209:$I2220,0),1)*12</f>
        <v>5000</v>
      </c>
      <c r="BP2206" s="76" cm="1">
        <f t="array" aca="1" ref="BP2206" ca="1">INDIRECT(BP2199)*INDEX($H2209:$I2220,MATCH(BP$7,$I2209:$I2220,0),1)*12</f>
        <v>7500</v>
      </c>
      <c r="BQ2206" s="76" cm="1">
        <f t="array" aca="1" ref="BQ2206" ca="1">INDIRECT(BQ2199)*INDEX($H2209:$I2220,MATCH(BQ$7,$I2209:$I2220,0),1)*12</f>
        <v>2500</v>
      </c>
      <c r="BR2206" s="76" cm="1">
        <f t="array" aca="1" ref="BR2206" ca="1">INDIRECT(BR2199)*INDEX($H2209:$I2220,MATCH(BR$7,$I2209:$I2220,0),1)*12</f>
        <v>7500</v>
      </c>
      <c r="BS2206" s="76" cm="1">
        <f t="array" aca="1" ref="BS2206" ca="1">INDIRECT(BS2199)*INDEX($H2209:$I2220,MATCH(BS$7,$I2209:$I2220,0),1)*12</f>
        <v>2500</v>
      </c>
      <c r="BT2206" s="76" cm="1">
        <f t="array" aca="1" ref="BT2206" ca="1">INDIRECT(BT2199)*INDEX($H2209:$I2220,MATCH(BT$7,$I2209:$I2220,0),1)*12</f>
        <v>7500</v>
      </c>
      <c r="BU2206" s="76" cm="1">
        <f t="array" aca="1" ref="BU2206" ca="1">INDIRECT(BU2199)*INDEX($H2209:$I2220,MATCH(BU$7,$I2209:$I2220,0),1)*12</f>
        <v>2500</v>
      </c>
      <c r="BV2206" s="76" cm="1">
        <f t="array" aca="1" ref="BV2206" ca="1">INDIRECT(BV2199)*INDEX($H2209:$I2220,MATCH(BV$7,$I2209:$I2220,0),1)*12</f>
        <v>7500</v>
      </c>
      <c r="BW2206" s="76" cm="1">
        <f t="array" aca="1" ref="BW2206" ca="1">INDIRECT(BW2199)*INDEX($H2209:$I2220,MATCH(BW$7,$I2209:$I2220,0),1)*12</f>
        <v>2500</v>
      </c>
      <c r="BX2206" s="76" cm="1">
        <f t="array" aca="1" ref="BX2206" ca="1">INDIRECT(BX2199)*INDEX($H2209:$I2220,MATCH(BX$7,$I2209:$I2220,0),1)*12</f>
        <v>7500</v>
      </c>
      <c r="BY2206" s="76" cm="1">
        <f t="array" aca="1" ref="BY2206" ca="1">INDIRECT(BY2199)*INDEX($H2209:$I2220,MATCH(BY$7,$I2209:$I2220,0),1)*12</f>
        <v>2500</v>
      </c>
      <c r="BZ2206" s="76" cm="1">
        <f t="array" aca="1" ref="BZ2206" ca="1">INDIRECT(BZ2199)*INDEX($H2209:$I2220,MATCH(BZ$7,$I2209:$I2220,0),1)*12</f>
        <v>4980</v>
      </c>
      <c r="CA2206" s="76" cm="1">
        <f t="array" aca="1" ref="CA2206" ca="1">INDIRECT(CA2199)*INDEX($H2209:$I2220,MATCH(CA$7,$I2209:$I2220,0),1)*12</f>
        <v>5000</v>
      </c>
      <c r="CB2206" s="76" cm="1">
        <f t="array" aca="1" ref="CB2206" ca="1">INDIRECT(CB2199)*INDEX($H2209:$I2220,MATCH(CB$7,$I2209:$I2220,0),1)*12</f>
        <v>7500</v>
      </c>
      <c r="CC2206" s="76" cm="1">
        <f t="array" aca="1" ref="CC2206" ca="1">INDIRECT(CC2199)*INDEX($H2209:$I2220,MATCH(CC$7,$I2209:$I2220,0),1)*12</f>
        <v>2500</v>
      </c>
      <c r="CD2206" s="76" cm="1">
        <f t="array" aca="1" ref="CD2206" ca="1">INDIRECT(CD2199)*INDEX($H2209:$I2220,MATCH(CD$7,$I2209:$I2220,0),1)*12</f>
        <v>7500</v>
      </c>
      <c r="CE2206" s="76" cm="1">
        <f t="array" aca="1" ref="CE2206" ca="1">INDIRECT(CE2199)*INDEX($H2209:$I2220,MATCH(CE$7,$I2209:$I2220,0),1)*12</f>
        <v>2500</v>
      </c>
      <c r="CF2206" s="76" cm="1">
        <f t="array" aca="1" ref="CF2206" ca="1">INDIRECT(CF2199)*INDEX($H2209:$I2220,MATCH(CF$7,$I2209:$I2220,0),1)*12</f>
        <v>7500</v>
      </c>
      <c r="CG2206" s="76" cm="1">
        <f t="array" aca="1" ref="CG2206" ca="1">INDIRECT(CG2199)*INDEX($H2209:$I2220,MATCH(CG$7,$I2209:$I2220,0),1)*12</f>
        <v>2500</v>
      </c>
      <c r="CH2206" s="76" cm="1">
        <f t="array" aca="1" ref="CH2206" ca="1">INDIRECT(CH2199)*INDEX($H2209:$I2220,MATCH(CH$7,$I2209:$I2220,0),1)*12</f>
        <v>7500</v>
      </c>
      <c r="CI2206" s="76" cm="1">
        <f t="array" aca="1" ref="CI2206" ca="1">INDIRECT(CI2199)*INDEX($H2209:$I2220,MATCH(CI$7,$I2209:$I2220,0),1)*12</f>
        <v>2500</v>
      </c>
      <c r="CJ2206" s="76" cm="1">
        <f t="array" aca="1" ref="CJ2206" ca="1">INDIRECT(CJ2199)*INDEX($H2209:$I2220,MATCH(CJ$7,$I2209:$I2220,0),1)*12</f>
        <v>7500</v>
      </c>
      <c r="CK2206" s="76" cm="1">
        <f t="array" aca="1" ref="CK2206" ca="1">INDIRECT(CK2199)*INDEX($H2209:$I2220,MATCH(CK$7,$I2209:$I2220,0),1)*12</f>
        <v>2500</v>
      </c>
      <c r="CL2206" s="76" cm="1">
        <f t="array" aca="1" ref="CL2206" ca="1">INDIRECT(CL2199)*INDEX($H2209:$I2220,MATCH(CL$7,$I2209:$I2220,0),1)*12</f>
        <v>4980</v>
      </c>
      <c r="CN2206" s="60"/>
      <c r="CO2206" s="239"/>
      <c r="CP2206" s="239"/>
      <c r="CQ2206" s="239"/>
      <c r="CR2206" s="239"/>
      <c r="CS2206" s="239"/>
      <c r="CT2206" s="239"/>
      <c r="CU2206" s="239"/>
      <c r="CV2206" s="239"/>
      <c r="CW2206" s="239"/>
      <c r="CX2206" s="239"/>
      <c r="CY2206" s="239"/>
      <c r="CZ2206" s="239"/>
      <c r="DA2206" s="239"/>
      <c r="DB2206" s="239"/>
      <c r="DC2206" s="239"/>
      <c r="DD2206" s="239"/>
      <c r="DE2206" s="239"/>
      <c r="DF2206" s="239"/>
      <c r="DG2206" s="239"/>
      <c r="DH2206" s="239"/>
      <c r="DI2206" s="239"/>
      <c r="DJ2206" s="239"/>
      <c r="DK2206" s="239"/>
      <c r="DL2206" s="239"/>
    </row>
    <row r="2207" spans="1:116" x14ac:dyDescent="0.4">
      <c r="D2207" t="s">
        <v>541</v>
      </c>
      <c r="E2207" s="8"/>
      <c r="G2207" s="127"/>
      <c r="H2207" s="12"/>
      <c r="I2207" s="60"/>
      <c r="J2207" s="60"/>
      <c r="K2207" s="38"/>
      <c r="L2207" s="38"/>
      <c r="M2207" s="38"/>
      <c r="N2207" s="38"/>
      <c r="O2207" s="38"/>
      <c r="P2207" s="38"/>
      <c r="R2207" s="15"/>
      <c r="S2207" s="240"/>
      <c r="T2207" s="240"/>
      <c r="U2207" s="240"/>
      <c r="V2207" s="240"/>
      <c r="W2207" s="240"/>
      <c r="X2207" s="240"/>
      <c r="Y2207" s="240"/>
      <c r="Z2207" s="240"/>
      <c r="AA2207" s="240"/>
      <c r="AB2207" s="240"/>
      <c r="AC2207" s="240"/>
      <c r="AD2207" s="240"/>
      <c r="AE2207" s="240"/>
      <c r="AF2207" s="240"/>
      <c r="AG2207" s="240"/>
      <c r="AH2207" s="240"/>
      <c r="AI2207" s="240"/>
      <c r="AJ2207" s="240"/>
      <c r="AK2207" s="240"/>
      <c r="AL2207" s="240"/>
      <c r="AM2207" s="240"/>
      <c r="AN2207" s="240"/>
      <c r="AO2207" s="240"/>
      <c r="AP2207" s="240"/>
      <c r="AQ2207" s="240"/>
      <c r="AR2207" s="240"/>
      <c r="AS2207" s="240"/>
      <c r="AT2207" s="240"/>
      <c r="AU2207" s="240"/>
      <c r="AV2207" s="240"/>
      <c r="AW2207" s="240"/>
      <c r="AX2207" s="240"/>
      <c r="AY2207" s="240"/>
      <c r="AZ2207" s="240"/>
      <c r="BA2207" s="240"/>
      <c r="BB2207" s="240"/>
      <c r="BC2207" s="240"/>
      <c r="BD2207" s="240"/>
      <c r="BE2207" s="240"/>
      <c r="BF2207" s="240"/>
      <c r="BG2207" s="240"/>
      <c r="BH2207" s="240"/>
      <c r="BI2207" s="240"/>
      <c r="BJ2207" s="240"/>
      <c r="BK2207" s="240"/>
      <c r="BL2207" s="240"/>
      <c r="BM2207" s="240"/>
      <c r="BN2207" s="240"/>
      <c r="BO2207" s="240"/>
      <c r="BP2207" s="240"/>
      <c r="BQ2207" s="240"/>
      <c r="BR2207" s="240"/>
      <c r="BS2207" s="240"/>
      <c r="BT2207" s="240"/>
      <c r="BU2207" s="240"/>
      <c r="BV2207" s="240"/>
      <c r="BW2207" s="240"/>
      <c r="BX2207" s="240"/>
      <c r="BY2207" s="240"/>
      <c r="BZ2207" s="240"/>
      <c r="CA2207" s="240"/>
      <c r="CB2207" s="240"/>
      <c r="CC2207" s="240"/>
      <c r="CD2207" s="240"/>
      <c r="CE2207" s="240"/>
      <c r="CF2207" s="240"/>
      <c r="CG2207" s="240"/>
      <c r="CH2207" s="240"/>
      <c r="CI2207" s="240"/>
      <c r="CJ2207" s="240"/>
      <c r="CK2207" s="240"/>
      <c r="CL2207" s="240"/>
      <c r="CN2207" s="240"/>
      <c r="CO2207" s="240"/>
      <c r="CP2207" s="240"/>
      <c r="CQ2207" s="240"/>
      <c r="CR2207" s="240"/>
      <c r="CS2207" s="240"/>
      <c r="CT2207" s="240"/>
      <c r="CU2207" s="240"/>
      <c r="CV2207" s="240"/>
      <c r="CW2207" s="240"/>
      <c r="CX2207" s="240"/>
      <c r="CY2207" s="240"/>
      <c r="CZ2207" s="240"/>
      <c r="DA2207" s="240"/>
      <c r="DB2207" s="240"/>
      <c r="DC2207" s="240"/>
      <c r="DD2207" s="240"/>
      <c r="DE2207" s="240"/>
      <c r="DF2207" s="240"/>
      <c r="DG2207" s="240"/>
      <c r="DH2207" s="240"/>
      <c r="DI2207" s="240"/>
      <c r="DJ2207" s="240"/>
      <c r="DK2207" s="240"/>
      <c r="DL2207" s="240"/>
    </row>
    <row r="2208" spans="1:116" x14ac:dyDescent="0.4">
      <c r="D2208" t="s">
        <v>541</v>
      </c>
      <c r="E2208" s="8"/>
      <c r="G2208" s="127" t="s">
        <v>542</v>
      </c>
      <c r="H2208" s="12"/>
      <c r="I2208" s="60"/>
      <c r="J2208" s="60"/>
      <c r="K2208" s="38"/>
      <c r="L2208" s="38"/>
      <c r="M2208" s="38"/>
      <c r="N2208" s="38"/>
      <c r="O2208" s="38"/>
      <c r="P2208" s="38"/>
      <c r="R2208" s="15"/>
      <c r="S2208" s="240"/>
      <c r="T2208" s="240"/>
      <c r="U2208" s="240"/>
      <c r="V2208" s="240"/>
      <c r="W2208" s="240"/>
      <c r="X2208" s="240"/>
      <c r="Y2208" s="240"/>
      <c r="Z2208" s="240"/>
      <c r="AA2208" s="240"/>
      <c r="AB2208" s="240"/>
      <c r="AC2208" s="240"/>
      <c r="AD2208" s="240"/>
      <c r="AE2208" s="240"/>
      <c r="AF2208" s="240"/>
      <c r="AG2208" s="240"/>
      <c r="AH2208" s="240"/>
      <c r="AI2208" s="240"/>
      <c r="AJ2208" s="240"/>
      <c r="AK2208" s="240"/>
      <c r="AL2208" s="240"/>
      <c r="AM2208" s="240"/>
      <c r="AN2208" s="240"/>
      <c r="AO2208" s="240"/>
      <c r="AP2208" s="240"/>
      <c r="AQ2208" s="240"/>
      <c r="AR2208" s="240"/>
      <c r="AS2208" s="240"/>
      <c r="AT2208" s="240"/>
      <c r="AU2208" s="240"/>
      <c r="AV2208" s="240"/>
      <c r="AW2208" s="240"/>
      <c r="AX2208" s="240"/>
      <c r="AY2208" s="240"/>
      <c r="AZ2208" s="240"/>
      <c r="BA2208" s="240"/>
      <c r="BB2208" s="240"/>
      <c r="BC2208" s="240"/>
      <c r="BD2208" s="240"/>
      <c r="BE2208" s="240"/>
      <c r="BF2208" s="240"/>
      <c r="BG2208" s="240"/>
      <c r="BH2208" s="240"/>
      <c r="BI2208" s="240"/>
      <c r="BJ2208" s="240"/>
      <c r="BK2208" s="240"/>
      <c r="BL2208" s="240"/>
      <c r="BM2208" s="240"/>
      <c r="BN2208" s="240"/>
      <c r="BO2208" s="240"/>
      <c r="BP2208" s="240"/>
      <c r="BQ2208" s="240"/>
      <c r="BR2208" s="240"/>
      <c r="BS2208" s="240"/>
      <c r="BT2208" s="240"/>
      <c r="BU2208" s="240"/>
      <c r="BV2208" s="240"/>
      <c r="BW2208" s="240"/>
      <c r="BX2208" s="240"/>
      <c r="BY2208" s="240"/>
      <c r="BZ2208" s="240"/>
      <c r="CA2208" s="240"/>
      <c r="CB2208" s="240"/>
      <c r="CC2208" s="240"/>
      <c r="CD2208" s="240"/>
      <c r="CE2208" s="240"/>
      <c r="CF2208" s="240"/>
      <c r="CG2208" s="240"/>
      <c r="CH2208" s="240"/>
      <c r="CI2208" s="240"/>
      <c r="CJ2208" s="240"/>
      <c r="CK2208" s="240"/>
      <c r="CL2208" s="240"/>
      <c r="CN2208" s="240"/>
      <c r="CO2208" s="240"/>
      <c r="CP2208" s="240"/>
      <c r="CQ2208" s="240"/>
      <c r="CR2208" s="240"/>
      <c r="CS2208" s="240"/>
      <c r="CT2208" s="240"/>
      <c r="CU2208" s="240"/>
      <c r="CV2208" s="240"/>
      <c r="CW2208" s="240"/>
      <c r="CX2208" s="240"/>
      <c r="CY2208" s="240"/>
      <c r="CZ2208" s="240"/>
      <c r="DA2208" s="240"/>
      <c r="DB2208" s="240"/>
      <c r="DC2208" s="240"/>
      <c r="DD2208" s="240"/>
      <c r="DE2208" s="240"/>
      <c r="DF2208" s="240"/>
      <c r="DG2208" s="240"/>
      <c r="DH2208" s="240"/>
      <c r="DI2208" s="240"/>
      <c r="DJ2208" s="240"/>
      <c r="DK2208" s="240"/>
      <c r="DL2208" s="240"/>
    </row>
    <row r="2209" spans="2:116" x14ac:dyDescent="0.4">
      <c r="D2209" t="s">
        <v>541</v>
      </c>
      <c r="E2209" s="8"/>
      <c r="G2209" s="323">
        <v>45292</v>
      </c>
      <c r="H2209" s="16">
        <v>8.3333333333333329E-2</v>
      </c>
      <c r="I2209" s="60">
        <v>1</v>
      </c>
      <c r="J2209" s="60"/>
      <c r="K2209" s="38"/>
      <c r="L2209" s="38"/>
      <c r="M2209" s="38"/>
      <c r="N2209" s="38"/>
      <c r="O2209" s="38"/>
      <c r="P2209" s="38"/>
      <c r="R2209" s="15"/>
      <c r="S2209" s="240"/>
      <c r="T2209" s="240"/>
      <c r="U2209" s="240"/>
      <c r="V2209" s="240"/>
      <c r="W2209" s="240"/>
      <c r="X2209" s="240"/>
      <c r="Y2209" s="240"/>
      <c r="Z2209" s="240"/>
      <c r="AA2209" s="240"/>
      <c r="AB2209" s="240"/>
      <c r="AC2209" s="240"/>
      <c r="AD2209" s="240"/>
      <c r="AE2209" s="240"/>
      <c r="AF2209" s="240"/>
      <c r="AG2209" s="240"/>
      <c r="AH2209" s="240"/>
      <c r="AI2209" s="240"/>
      <c r="AJ2209" s="240"/>
      <c r="AK2209" s="240"/>
      <c r="AL2209" s="240"/>
      <c r="AM2209" s="240"/>
      <c r="AN2209" s="240"/>
      <c r="AO2209" s="240"/>
      <c r="AP2209" s="240"/>
      <c r="AQ2209" s="240"/>
      <c r="AR2209" s="240"/>
      <c r="AS2209" s="240"/>
      <c r="AT2209" s="240"/>
      <c r="AU2209" s="240"/>
      <c r="AV2209" s="240"/>
      <c r="AW2209" s="240"/>
      <c r="AX2209" s="240"/>
      <c r="AY2209" s="240"/>
      <c r="AZ2209" s="240"/>
      <c r="BA2209" s="240"/>
      <c r="BB2209" s="240"/>
      <c r="BC2209" s="240"/>
      <c r="BD2209" s="240"/>
      <c r="BE2209" s="240"/>
      <c r="BF2209" s="240"/>
      <c r="BG2209" s="240"/>
      <c r="BH2209" s="240"/>
      <c r="BI2209" s="240"/>
      <c r="BJ2209" s="240"/>
      <c r="BK2209" s="240"/>
      <c r="BL2209" s="240"/>
      <c r="BM2209" s="240"/>
      <c r="BN2209" s="240"/>
      <c r="BO2209" s="240"/>
      <c r="BP2209" s="240"/>
      <c r="BQ2209" s="240"/>
      <c r="BR2209" s="240"/>
      <c r="BS2209" s="240"/>
      <c r="BT2209" s="240"/>
      <c r="BU2209" s="240"/>
      <c r="BV2209" s="240"/>
      <c r="BW2209" s="240"/>
      <c r="BX2209" s="240"/>
      <c r="BY2209" s="240"/>
      <c r="BZ2209" s="240"/>
      <c r="CA2209" s="240"/>
      <c r="CB2209" s="240"/>
      <c r="CC2209" s="240"/>
      <c r="CD2209" s="240"/>
      <c r="CE2209" s="240"/>
      <c r="CF2209" s="240"/>
      <c r="CG2209" s="240"/>
      <c r="CH2209" s="240"/>
      <c r="CI2209" s="240"/>
      <c r="CJ2209" s="240"/>
      <c r="CK2209" s="240"/>
      <c r="CL2209" s="240"/>
      <c r="CN2209" s="240"/>
      <c r="CO2209" s="240"/>
      <c r="CP2209" s="240"/>
      <c r="CQ2209" s="240"/>
      <c r="CR2209" s="240"/>
      <c r="CS2209" s="240"/>
      <c r="CT2209" s="240"/>
      <c r="CU2209" s="240"/>
      <c r="CV2209" s="240"/>
      <c r="CW2209" s="240"/>
      <c r="CX2209" s="240"/>
      <c r="CY2209" s="240"/>
      <c r="CZ2209" s="240"/>
      <c r="DA2209" s="240"/>
      <c r="DB2209" s="240"/>
      <c r="DC2209" s="240"/>
      <c r="DD2209" s="240"/>
      <c r="DE2209" s="240"/>
      <c r="DF2209" s="240"/>
      <c r="DG2209" s="240"/>
      <c r="DH2209" s="240"/>
      <c r="DI2209" s="240"/>
      <c r="DJ2209" s="240"/>
      <c r="DK2209" s="240"/>
      <c r="DL2209" s="240"/>
    </row>
    <row r="2210" spans="2:116" x14ac:dyDescent="0.4">
      <c r="D2210" t="s">
        <v>541</v>
      </c>
      <c r="E2210" s="8"/>
      <c r="G2210" s="323">
        <f>EOMONTH(G2209,1)</f>
        <v>45351</v>
      </c>
      <c r="H2210" s="16">
        <v>0.125</v>
      </c>
      <c r="I2210" s="60">
        <f>I2209+1</f>
        <v>2</v>
      </c>
      <c r="J2210" s="60"/>
      <c r="K2210" s="38"/>
      <c r="L2210" s="38"/>
      <c r="M2210" s="38"/>
      <c r="N2210" s="38"/>
      <c r="O2210" s="38"/>
      <c r="P2210" s="38"/>
      <c r="R2210" s="15"/>
      <c r="S2210" s="240"/>
      <c r="T2210" s="240"/>
      <c r="U2210" s="240"/>
      <c r="V2210" s="240"/>
      <c r="W2210" s="240"/>
      <c r="X2210" s="240"/>
      <c r="Y2210" s="240"/>
      <c r="Z2210" s="240"/>
      <c r="AA2210" s="240"/>
      <c r="AB2210" s="240"/>
      <c r="AC2210" s="240"/>
      <c r="AD2210" s="240"/>
      <c r="AE2210" s="240"/>
      <c r="AF2210" s="240"/>
      <c r="AG2210" s="240"/>
      <c r="AH2210" s="240"/>
      <c r="AI2210" s="240"/>
      <c r="AJ2210" s="240"/>
      <c r="AK2210" s="240"/>
      <c r="AL2210" s="240"/>
      <c r="AM2210" s="240"/>
      <c r="AN2210" s="240"/>
      <c r="AO2210" s="240"/>
      <c r="AP2210" s="240"/>
      <c r="AQ2210" s="240"/>
      <c r="AR2210" s="240"/>
      <c r="AS2210" s="240"/>
      <c r="AT2210" s="240"/>
      <c r="AU2210" s="240"/>
      <c r="AV2210" s="240"/>
      <c r="AW2210" s="240"/>
      <c r="AX2210" s="240"/>
      <c r="AY2210" s="240"/>
      <c r="AZ2210" s="240"/>
      <c r="BA2210" s="240"/>
      <c r="BB2210" s="240"/>
      <c r="BC2210" s="240"/>
      <c r="BD2210" s="240"/>
      <c r="BE2210" s="240"/>
      <c r="BF2210" s="240"/>
      <c r="BG2210" s="240"/>
      <c r="BH2210" s="240"/>
      <c r="BI2210" s="240"/>
      <c r="BJ2210" s="240"/>
      <c r="BK2210" s="240"/>
      <c r="BL2210" s="240"/>
      <c r="BM2210" s="240"/>
      <c r="BN2210" s="240"/>
      <c r="BO2210" s="240"/>
      <c r="BP2210" s="240"/>
      <c r="BQ2210" s="240"/>
      <c r="BR2210" s="240"/>
      <c r="BS2210" s="240"/>
      <c r="BT2210" s="240"/>
      <c r="BU2210" s="240"/>
      <c r="BV2210" s="240"/>
      <c r="BW2210" s="240"/>
      <c r="BX2210" s="240"/>
      <c r="BY2210" s="240"/>
      <c r="BZ2210" s="240"/>
      <c r="CA2210" s="240"/>
      <c r="CB2210" s="240"/>
      <c r="CC2210" s="240"/>
      <c r="CD2210" s="240"/>
      <c r="CE2210" s="240"/>
      <c r="CF2210" s="240"/>
      <c r="CG2210" s="240"/>
      <c r="CH2210" s="240"/>
      <c r="CI2210" s="240"/>
      <c r="CJ2210" s="240"/>
      <c r="CK2210" s="240"/>
      <c r="CL2210" s="240"/>
      <c r="CN2210" s="240"/>
      <c r="CO2210" s="240"/>
      <c r="CP2210" s="240"/>
      <c r="CQ2210" s="240"/>
      <c r="CR2210" s="240"/>
      <c r="CS2210" s="240"/>
      <c r="CT2210" s="240"/>
      <c r="CU2210" s="240"/>
      <c r="CV2210" s="240"/>
      <c r="CW2210" s="240"/>
      <c r="CX2210" s="240"/>
      <c r="CY2210" s="240"/>
      <c r="CZ2210" s="240"/>
      <c r="DA2210" s="240"/>
      <c r="DB2210" s="240"/>
      <c r="DC2210" s="240"/>
      <c r="DD2210" s="240"/>
      <c r="DE2210" s="240"/>
      <c r="DF2210" s="240"/>
      <c r="DG2210" s="240"/>
      <c r="DH2210" s="240"/>
      <c r="DI2210" s="240"/>
      <c r="DJ2210" s="240"/>
      <c r="DK2210" s="240"/>
      <c r="DL2210" s="240"/>
    </row>
    <row r="2211" spans="2:116" x14ac:dyDescent="0.4">
      <c r="D2211" t="s">
        <v>541</v>
      </c>
      <c r="E2211" s="8"/>
      <c r="G2211" s="323">
        <f t="shared" ref="G2211:G2222" si="3582">EOMONTH(G2210,1)</f>
        <v>45382</v>
      </c>
      <c r="H2211" s="16">
        <v>4.1666666666666664E-2</v>
      </c>
      <c r="I2211" s="60">
        <f t="shared" ref="I2211:I2222" si="3583">I2210+1</f>
        <v>3</v>
      </c>
      <c r="J2211" s="60"/>
      <c r="K2211" s="38"/>
      <c r="L2211" s="38"/>
      <c r="M2211" s="38"/>
      <c r="N2211" s="38"/>
      <c r="O2211" s="38"/>
      <c r="P2211" s="38"/>
      <c r="R2211" s="15"/>
      <c r="S2211" s="240"/>
      <c r="T2211" s="240"/>
      <c r="U2211" s="240"/>
      <c r="V2211" s="240"/>
      <c r="W2211" s="240"/>
      <c r="X2211" s="240"/>
      <c r="Y2211" s="240"/>
      <c r="Z2211" s="240"/>
      <c r="AA2211" s="240"/>
      <c r="AB2211" s="240"/>
      <c r="AC2211" s="240"/>
      <c r="AD2211" s="240"/>
      <c r="AE2211" s="240"/>
      <c r="AF2211" s="240"/>
      <c r="AG2211" s="240"/>
      <c r="AH2211" s="240"/>
      <c r="AI2211" s="240"/>
      <c r="AJ2211" s="240"/>
      <c r="AK2211" s="240"/>
      <c r="AL2211" s="240"/>
      <c r="AM2211" s="240"/>
      <c r="AN2211" s="240"/>
      <c r="AO2211" s="240"/>
      <c r="AP2211" s="240"/>
      <c r="AQ2211" s="240"/>
      <c r="AR2211" s="240"/>
      <c r="AS2211" s="240"/>
      <c r="AT2211" s="240"/>
      <c r="AU2211" s="240"/>
      <c r="AV2211" s="240"/>
      <c r="AW2211" s="240"/>
      <c r="AX2211" s="240"/>
      <c r="AY2211" s="240"/>
      <c r="AZ2211" s="240"/>
      <c r="BA2211" s="240"/>
      <c r="BB2211" s="240"/>
      <c r="BC2211" s="240"/>
      <c r="BD2211" s="240"/>
      <c r="BE2211" s="240"/>
      <c r="BF2211" s="240"/>
      <c r="BG2211" s="240"/>
      <c r="BH2211" s="240"/>
      <c r="BI2211" s="240"/>
      <c r="BJ2211" s="240"/>
      <c r="BK2211" s="240"/>
      <c r="BL2211" s="240"/>
      <c r="BM2211" s="240"/>
      <c r="BN2211" s="240"/>
      <c r="BO2211" s="240"/>
      <c r="BP2211" s="240"/>
      <c r="BQ2211" s="240"/>
      <c r="BR2211" s="240"/>
      <c r="BS2211" s="240"/>
      <c r="BT2211" s="240"/>
      <c r="BU2211" s="240"/>
      <c r="BV2211" s="240"/>
      <c r="BW2211" s="240"/>
      <c r="BX2211" s="240"/>
      <c r="BY2211" s="240"/>
      <c r="BZ2211" s="240"/>
      <c r="CA2211" s="240"/>
      <c r="CB2211" s="240"/>
      <c r="CC2211" s="240"/>
      <c r="CD2211" s="240"/>
      <c r="CE2211" s="240"/>
      <c r="CF2211" s="240"/>
      <c r="CG2211" s="240"/>
      <c r="CH2211" s="240"/>
      <c r="CI2211" s="240"/>
      <c r="CJ2211" s="240"/>
      <c r="CK2211" s="240"/>
      <c r="CL2211" s="240"/>
      <c r="CN2211" s="240"/>
      <c r="CO2211" s="240"/>
      <c r="CP2211" s="240"/>
      <c r="CQ2211" s="240"/>
      <c r="CR2211" s="240"/>
      <c r="CS2211" s="240"/>
      <c r="CT2211" s="240"/>
      <c r="CU2211" s="240"/>
      <c r="CV2211" s="240"/>
      <c r="CW2211" s="240"/>
      <c r="CX2211" s="240"/>
      <c r="CY2211" s="240"/>
      <c r="CZ2211" s="240"/>
      <c r="DA2211" s="240"/>
      <c r="DB2211" s="240"/>
      <c r="DC2211" s="240"/>
      <c r="DD2211" s="240"/>
      <c r="DE2211" s="240"/>
      <c r="DF2211" s="240"/>
      <c r="DG2211" s="240"/>
      <c r="DH2211" s="240"/>
      <c r="DI2211" s="240"/>
      <c r="DJ2211" s="240"/>
      <c r="DK2211" s="240"/>
      <c r="DL2211" s="240"/>
    </row>
    <row r="2212" spans="2:116" x14ac:dyDescent="0.4">
      <c r="D2212" t="s">
        <v>541</v>
      </c>
      <c r="E2212" s="8"/>
      <c r="G2212" s="323">
        <f t="shared" si="3582"/>
        <v>45412</v>
      </c>
      <c r="H2212" s="16">
        <v>0.125</v>
      </c>
      <c r="I2212" s="60">
        <f t="shared" si="3583"/>
        <v>4</v>
      </c>
      <c r="J2212" s="60"/>
      <c r="K2212" s="38"/>
      <c r="L2212" s="38"/>
      <c r="M2212" s="38"/>
      <c r="N2212" s="38"/>
      <c r="O2212" s="38"/>
      <c r="P2212" s="38"/>
      <c r="R2212" s="15"/>
      <c r="S2212" s="240"/>
      <c r="T2212" s="240"/>
      <c r="U2212" s="240"/>
      <c r="V2212" s="240"/>
      <c r="W2212" s="240"/>
      <c r="X2212" s="240"/>
      <c r="Y2212" s="240"/>
      <c r="Z2212" s="240"/>
      <c r="AA2212" s="240"/>
      <c r="AB2212" s="240"/>
      <c r="AC2212" s="240"/>
      <c r="AD2212" s="240"/>
      <c r="AE2212" s="240"/>
      <c r="AF2212" s="240"/>
      <c r="AG2212" s="240"/>
      <c r="AH2212" s="240"/>
      <c r="AI2212" s="240"/>
      <c r="AJ2212" s="240"/>
      <c r="AK2212" s="240"/>
      <c r="AL2212" s="240"/>
      <c r="AM2212" s="240"/>
      <c r="AN2212" s="240"/>
      <c r="AO2212" s="240"/>
      <c r="AP2212" s="240"/>
      <c r="AQ2212" s="240"/>
      <c r="AR2212" s="240"/>
      <c r="AS2212" s="240"/>
      <c r="AT2212" s="240"/>
      <c r="AU2212" s="240"/>
      <c r="AV2212" s="240"/>
      <c r="AW2212" s="240"/>
      <c r="AX2212" s="240"/>
      <c r="AY2212" s="240"/>
      <c r="AZ2212" s="240"/>
      <c r="BA2212" s="240"/>
      <c r="BB2212" s="240"/>
      <c r="BC2212" s="240"/>
      <c r="BD2212" s="240"/>
      <c r="BE2212" s="240"/>
      <c r="BF2212" s="240"/>
      <c r="BG2212" s="240"/>
      <c r="BH2212" s="240"/>
      <c r="BI2212" s="240"/>
      <c r="BJ2212" s="240"/>
      <c r="BK2212" s="240"/>
      <c r="BL2212" s="240"/>
      <c r="BM2212" s="240"/>
      <c r="BN2212" s="240"/>
      <c r="BO2212" s="240"/>
      <c r="BP2212" s="240"/>
      <c r="BQ2212" s="240"/>
      <c r="BR2212" s="240"/>
      <c r="BS2212" s="240"/>
      <c r="BT2212" s="240"/>
      <c r="BU2212" s="240"/>
      <c r="BV2212" s="240"/>
      <c r="BW2212" s="240"/>
      <c r="BX2212" s="240"/>
      <c r="BY2212" s="240"/>
      <c r="BZ2212" s="240"/>
      <c r="CA2212" s="240"/>
      <c r="CB2212" s="240"/>
      <c r="CC2212" s="240"/>
      <c r="CD2212" s="240"/>
      <c r="CE2212" s="240"/>
      <c r="CF2212" s="240"/>
      <c r="CG2212" s="240"/>
      <c r="CH2212" s="240"/>
      <c r="CI2212" s="240"/>
      <c r="CJ2212" s="240"/>
      <c r="CK2212" s="240"/>
      <c r="CL2212" s="240"/>
      <c r="CN2212" s="240"/>
      <c r="CO2212" s="240"/>
      <c r="CP2212" s="240"/>
      <c r="CQ2212" s="240"/>
      <c r="CR2212" s="240"/>
      <c r="CS2212" s="240"/>
      <c r="CT2212" s="240"/>
      <c r="CU2212" s="240"/>
      <c r="CV2212" s="240"/>
      <c r="CW2212" s="240"/>
      <c r="CX2212" s="240"/>
      <c r="CY2212" s="240"/>
      <c r="CZ2212" s="240"/>
      <c r="DA2212" s="240"/>
      <c r="DB2212" s="240"/>
      <c r="DC2212" s="240"/>
      <c r="DD2212" s="240"/>
      <c r="DE2212" s="240"/>
      <c r="DF2212" s="240"/>
      <c r="DG2212" s="240"/>
      <c r="DH2212" s="240"/>
      <c r="DI2212" s="240"/>
      <c r="DJ2212" s="240"/>
      <c r="DK2212" s="240"/>
      <c r="DL2212" s="240"/>
    </row>
    <row r="2213" spans="2:116" x14ac:dyDescent="0.4">
      <c r="D2213" t="s">
        <v>541</v>
      </c>
      <c r="E2213" s="8"/>
      <c r="G2213" s="323">
        <f t="shared" si="3582"/>
        <v>45443</v>
      </c>
      <c r="H2213" s="16">
        <v>4.1666666666666664E-2</v>
      </c>
      <c r="I2213" s="60">
        <f t="shared" si="3583"/>
        <v>5</v>
      </c>
      <c r="J2213" s="60"/>
      <c r="K2213" s="38"/>
      <c r="L2213" s="38"/>
      <c r="M2213" s="38"/>
      <c r="N2213" s="38"/>
      <c r="O2213" s="38"/>
      <c r="P2213" s="38"/>
      <c r="R2213" s="15"/>
      <c r="S2213" s="240"/>
      <c r="T2213" s="240"/>
      <c r="U2213" s="240"/>
      <c r="V2213" s="240"/>
      <c r="W2213" s="240"/>
      <c r="X2213" s="240"/>
      <c r="Y2213" s="240"/>
      <c r="Z2213" s="240"/>
      <c r="AA2213" s="240"/>
      <c r="AB2213" s="240"/>
      <c r="AC2213" s="240"/>
      <c r="AD2213" s="240"/>
      <c r="AE2213" s="240"/>
      <c r="AF2213" s="240"/>
      <c r="AG2213" s="240"/>
      <c r="AH2213" s="240"/>
      <c r="AI2213" s="240"/>
      <c r="AJ2213" s="240"/>
      <c r="AK2213" s="240"/>
      <c r="AL2213" s="240"/>
      <c r="AM2213" s="240"/>
      <c r="AN2213" s="240"/>
      <c r="AO2213" s="240"/>
      <c r="AP2213" s="240"/>
      <c r="AQ2213" s="240"/>
      <c r="AR2213" s="240"/>
      <c r="AS2213" s="240"/>
      <c r="AT2213" s="240"/>
      <c r="AU2213" s="240"/>
      <c r="AV2213" s="240"/>
      <c r="AW2213" s="240"/>
      <c r="AX2213" s="240"/>
      <c r="AY2213" s="240"/>
      <c r="AZ2213" s="240"/>
      <c r="BA2213" s="240"/>
      <c r="BB2213" s="240"/>
      <c r="BC2213" s="240"/>
      <c r="BD2213" s="240"/>
      <c r="BE2213" s="240"/>
      <c r="BF2213" s="240"/>
      <c r="BG2213" s="240"/>
      <c r="BH2213" s="240"/>
      <c r="BI2213" s="240"/>
      <c r="BJ2213" s="240"/>
      <c r="BK2213" s="240"/>
      <c r="BL2213" s="240"/>
      <c r="BM2213" s="240"/>
      <c r="BN2213" s="240"/>
      <c r="BO2213" s="240"/>
      <c r="BP2213" s="240"/>
      <c r="BQ2213" s="240"/>
      <c r="BR2213" s="240"/>
      <c r="BS2213" s="240"/>
      <c r="BT2213" s="240"/>
      <c r="BU2213" s="240"/>
      <c r="BV2213" s="240"/>
      <c r="BW2213" s="240"/>
      <c r="BX2213" s="240"/>
      <c r="BY2213" s="240"/>
      <c r="BZ2213" s="240"/>
      <c r="CA2213" s="240"/>
      <c r="CB2213" s="240"/>
      <c r="CC2213" s="240"/>
      <c r="CD2213" s="240"/>
      <c r="CE2213" s="240"/>
      <c r="CF2213" s="240"/>
      <c r="CG2213" s="240"/>
      <c r="CH2213" s="240"/>
      <c r="CI2213" s="240"/>
      <c r="CJ2213" s="240"/>
      <c r="CK2213" s="240"/>
      <c r="CL2213" s="240"/>
      <c r="CN2213" s="240"/>
      <c r="CO2213" s="240"/>
      <c r="CP2213" s="240"/>
      <c r="CQ2213" s="240"/>
      <c r="CR2213" s="240"/>
      <c r="CS2213" s="240"/>
      <c r="CT2213" s="240"/>
      <c r="CU2213" s="240"/>
      <c r="CV2213" s="240"/>
      <c r="CW2213" s="240"/>
      <c r="CX2213" s="240"/>
      <c r="CY2213" s="240"/>
      <c r="CZ2213" s="240"/>
      <c r="DA2213" s="240"/>
      <c r="DB2213" s="240"/>
      <c r="DC2213" s="240"/>
      <c r="DD2213" s="240"/>
      <c r="DE2213" s="240"/>
      <c r="DF2213" s="240"/>
      <c r="DG2213" s="240"/>
      <c r="DH2213" s="240"/>
      <c r="DI2213" s="240"/>
      <c r="DJ2213" s="240"/>
      <c r="DK2213" s="240"/>
      <c r="DL2213" s="240"/>
    </row>
    <row r="2214" spans="2:116" x14ac:dyDescent="0.4">
      <c r="D2214" t="s">
        <v>541</v>
      </c>
      <c r="E2214" s="8"/>
      <c r="G2214" s="323">
        <f t="shared" si="3582"/>
        <v>45473</v>
      </c>
      <c r="H2214" s="16">
        <v>0.125</v>
      </c>
      <c r="I2214" s="60">
        <f t="shared" si="3583"/>
        <v>6</v>
      </c>
      <c r="J2214" s="60"/>
      <c r="K2214" s="38"/>
      <c r="L2214" s="38"/>
      <c r="M2214" s="38"/>
      <c r="N2214" s="38"/>
      <c r="O2214" s="38"/>
      <c r="P2214" s="38"/>
      <c r="R2214" s="15"/>
      <c r="S2214" s="240"/>
      <c r="T2214" s="240"/>
      <c r="U2214" s="240"/>
      <c r="V2214" s="240"/>
      <c r="W2214" s="240"/>
      <c r="X2214" s="240"/>
      <c r="Y2214" s="240"/>
      <c r="Z2214" s="240"/>
      <c r="AA2214" s="240"/>
      <c r="AB2214" s="240"/>
      <c r="AC2214" s="240"/>
      <c r="AD2214" s="240"/>
      <c r="AE2214" s="240"/>
      <c r="AF2214" s="240"/>
      <c r="AG2214" s="240"/>
      <c r="AH2214" s="240"/>
      <c r="AI2214" s="240"/>
      <c r="AJ2214" s="240"/>
      <c r="AK2214" s="240"/>
      <c r="AL2214" s="240"/>
      <c r="AM2214" s="240"/>
      <c r="AN2214" s="240"/>
      <c r="AO2214" s="240"/>
      <c r="AP2214" s="240"/>
      <c r="AQ2214" s="240"/>
      <c r="AR2214" s="240"/>
      <c r="AS2214" s="240"/>
      <c r="AT2214" s="240"/>
      <c r="AU2214" s="240"/>
      <c r="AV2214" s="240"/>
      <c r="AW2214" s="240"/>
      <c r="AX2214" s="240"/>
      <c r="AY2214" s="240"/>
      <c r="AZ2214" s="240"/>
      <c r="BA2214" s="240"/>
      <c r="BB2214" s="240"/>
      <c r="BC2214" s="240"/>
      <c r="BD2214" s="240"/>
      <c r="BE2214" s="240"/>
      <c r="BF2214" s="240"/>
      <c r="BG2214" s="240"/>
      <c r="BH2214" s="240"/>
      <c r="BI2214" s="240"/>
      <c r="BJ2214" s="240"/>
      <c r="BK2214" s="240"/>
      <c r="BL2214" s="240"/>
      <c r="BM2214" s="240"/>
      <c r="BN2214" s="240"/>
      <c r="BO2214" s="240"/>
      <c r="BP2214" s="240"/>
      <c r="BQ2214" s="240"/>
      <c r="BR2214" s="240"/>
      <c r="BS2214" s="240"/>
      <c r="BT2214" s="240"/>
      <c r="BU2214" s="240"/>
      <c r="BV2214" s="240"/>
      <c r="BW2214" s="240"/>
      <c r="BX2214" s="240"/>
      <c r="BY2214" s="240"/>
      <c r="BZ2214" s="240"/>
      <c r="CA2214" s="240"/>
      <c r="CB2214" s="240"/>
      <c r="CC2214" s="240"/>
      <c r="CD2214" s="240"/>
      <c r="CE2214" s="240"/>
      <c r="CF2214" s="240"/>
      <c r="CG2214" s="240"/>
      <c r="CH2214" s="240"/>
      <c r="CI2214" s="240"/>
      <c r="CJ2214" s="240"/>
      <c r="CK2214" s="240"/>
      <c r="CL2214" s="240"/>
      <c r="CN2214" s="240"/>
      <c r="CO2214" s="240"/>
      <c r="CP2214" s="240"/>
      <c r="CQ2214" s="240"/>
      <c r="CR2214" s="240"/>
      <c r="CS2214" s="240"/>
      <c r="CT2214" s="240"/>
      <c r="CU2214" s="240"/>
      <c r="CV2214" s="240"/>
      <c r="CW2214" s="240"/>
      <c r="CX2214" s="240"/>
      <c r="CY2214" s="240"/>
      <c r="CZ2214" s="240"/>
      <c r="DA2214" s="240"/>
      <c r="DB2214" s="240"/>
      <c r="DC2214" s="240"/>
      <c r="DD2214" s="240"/>
      <c r="DE2214" s="240"/>
      <c r="DF2214" s="240"/>
      <c r="DG2214" s="240"/>
      <c r="DH2214" s="240"/>
      <c r="DI2214" s="240"/>
      <c r="DJ2214" s="240"/>
      <c r="DK2214" s="240"/>
      <c r="DL2214" s="240"/>
    </row>
    <row r="2215" spans="2:116" x14ac:dyDescent="0.4">
      <c r="D2215" t="s">
        <v>541</v>
      </c>
      <c r="E2215" s="8"/>
      <c r="G2215" s="323">
        <f t="shared" si="3582"/>
        <v>45504</v>
      </c>
      <c r="H2215" s="16">
        <v>4.1666666666666664E-2</v>
      </c>
      <c r="I2215" s="60">
        <f t="shared" si="3583"/>
        <v>7</v>
      </c>
      <c r="J2215" s="60"/>
      <c r="K2215" s="38"/>
      <c r="L2215" s="38"/>
      <c r="M2215" s="38"/>
      <c r="N2215" s="38"/>
      <c r="O2215" s="38"/>
      <c r="P2215" s="38"/>
      <c r="R2215" s="15"/>
      <c r="S2215" s="240"/>
      <c r="T2215" s="240"/>
      <c r="U2215" s="240"/>
      <c r="V2215" s="240"/>
      <c r="W2215" s="240"/>
      <c r="X2215" s="240"/>
      <c r="Y2215" s="240"/>
      <c r="Z2215" s="240"/>
      <c r="AA2215" s="240"/>
      <c r="AB2215" s="240"/>
      <c r="AC2215" s="240"/>
      <c r="AD2215" s="240"/>
      <c r="AE2215" s="240"/>
      <c r="AF2215" s="240"/>
      <c r="AG2215" s="240"/>
      <c r="AH2215" s="240"/>
      <c r="AI2215" s="240"/>
      <c r="AJ2215" s="240"/>
      <c r="AK2215" s="240"/>
      <c r="AL2215" s="240"/>
      <c r="AM2215" s="240"/>
      <c r="AN2215" s="240"/>
      <c r="AO2215" s="240"/>
      <c r="AP2215" s="240"/>
      <c r="AQ2215" s="240"/>
      <c r="AR2215" s="240"/>
      <c r="AS2215" s="240"/>
      <c r="AT2215" s="240"/>
      <c r="AU2215" s="240"/>
      <c r="AV2215" s="240"/>
      <c r="AW2215" s="240"/>
      <c r="AX2215" s="240"/>
      <c r="AY2215" s="240"/>
      <c r="AZ2215" s="240"/>
      <c r="BA2215" s="240"/>
      <c r="BB2215" s="240"/>
      <c r="BC2215" s="240"/>
      <c r="BD2215" s="240"/>
      <c r="BE2215" s="240"/>
      <c r="BF2215" s="240"/>
      <c r="BG2215" s="240"/>
      <c r="BH2215" s="240"/>
      <c r="BI2215" s="240"/>
      <c r="BJ2215" s="240"/>
      <c r="BK2215" s="240"/>
      <c r="BL2215" s="240"/>
      <c r="BM2215" s="240"/>
      <c r="BN2215" s="240"/>
      <c r="BO2215" s="240"/>
      <c r="BP2215" s="240"/>
      <c r="BQ2215" s="240"/>
      <c r="BR2215" s="240"/>
      <c r="BS2215" s="240"/>
      <c r="BT2215" s="240"/>
      <c r="BU2215" s="240"/>
      <c r="BV2215" s="240"/>
      <c r="BW2215" s="240"/>
      <c r="BX2215" s="240"/>
      <c r="BY2215" s="240"/>
      <c r="BZ2215" s="240"/>
      <c r="CA2215" s="240"/>
      <c r="CB2215" s="240"/>
      <c r="CC2215" s="240"/>
      <c r="CD2215" s="240"/>
      <c r="CE2215" s="240"/>
      <c r="CF2215" s="240"/>
      <c r="CG2215" s="240"/>
      <c r="CH2215" s="240"/>
      <c r="CI2215" s="240"/>
      <c r="CJ2215" s="240"/>
      <c r="CK2215" s="240"/>
      <c r="CL2215" s="240"/>
      <c r="CN2215" s="240"/>
      <c r="CO2215" s="240"/>
      <c r="CP2215" s="240"/>
      <c r="CQ2215" s="240"/>
      <c r="CR2215" s="240"/>
      <c r="CS2215" s="240"/>
      <c r="CT2215" s="240"/>
      <c r="CU2215" s="240"/>
      <c r="CV2215" s="240"/>
      <c r="CW2215" s="240"/>
      <c r="CX2215" s="240"/>
      <c r="CY2215" s="240"/>
      <c r="CZ2215" s="240"/>
      <c r="DA2215" s="240"/>
      <c r="DB2215" s="240"/>
      <c r="DC2215" s="240"/>
      <c r="DD2215" s="240"/>
      <c r="DE2215" s="240"/>
      <c r="DF2215" s="240"/>
      <c r="DG2215" s="240"/>
      <c r="DH2215" s="240"/>
      <c r="DI2215" s="240"/>
      <c r="DJ2215" s="240"/>
      <c r="DK2215" s="240"/>
      <c r="DL2215" s="240"/>
    </row>
    <row r="2216" spans="2:116" x14ac:dyDescent="0.4">
      <c r="D2216" t="s">
        <v>541</v>
      </c>
      <c r="E2216" s="8"/>
      <c r="G2216" s="323">
        <f t="shared" si="3582"/>
        <v>45535</v>
      </c>
      <c r="H2216" s="16">
        <v>0.125</v>
      </c>
      <c r="I2216" s="60">
        <f t="shared" si="3583"/>
        <v>8</v>
      </c>
      <c r="J2216" s="60"/>
      <c r="K2216" s="38"/>
      <c r="L2216" s="38"/>
      <c r="M2216" s="38"/>
      <c r="N2216" s="38"/>
      <c r="O2216" s="38"/>
      <c r="P2216" s="38"/>
      <c r="R2216" s="15"/>
      <c r="S2216" s="240"/>
      <c r="T2216" s="240"/>
      <c r="U2216" s="240"/>
      <c r="V2216" s="240"/>
      <c r="W2216" s="240"/>
      <c r="X2216" s="240"/>
      <c r="Y2216" s="240"/>
      <c r="Z2216" s="240"/>
      <c r="AA2216" s="240"/>
      <c r="AB2216" s="240"/>
      <c r="AC2216" s="240"/>
      <c r="AD2216" s="240"/>
      <c r="AE2216" s="240"/>
      <c r="AF2216" s="240"/>
      <c r="AG2216" s="240"/>
      <c r="AH2216" s="240"/>
      <c r="AI2216" s="240"/>
      <c r="AJ2216" s="240"/>
      <c r="AK2216" s="240"/>
      <c r="AL2216" s="240"/>
      <c r="AM2216" s="240"/>
      <c r="AN2216" s="240"/>
      <c r="AO2216" s="240"/>
      <c r="AP2216" s="240"/>
      <c r="AQ2216" s="240"/>
      <c r="AR2216" s="240"/>
      <c r="AS2216" s="240"/>
      <c r="AT2216" s="240"/>
      <c r="AU2216" s="240"/>
      <c r="AV2216" s="240"/>
      <c r="AW2216" s="240"/>
      <c r="AX2216" s="240"/>
      <c r="AY2216" s="240"/>
      <c r="AZ2216" s="240"/>
      <c r="BA2216" s="240"/>
      <c r="BB2216" s="240"/>
      <c r="BC2216" s="240"/>
      <c r="BD2216" s="240"/>
      <c r="BE2216" s="240"/>
      <c r="BF2216" s="240"/>
      <c r="BG2216" s="240"/>
      <c r="BH2216" s="240"/>
      <c r="BI2216" s="240"/>
      <c r="BJ2216" s="240"/>
      <c r="BK2216" s="240"/>
      <c r="BL2216" s="240"/>
      <c r="BM2216" s="240"/>
      <c r="BN2216" s="240"/>
      <c r="BO2216" s="240"/>
      <c r="BP2216" s="240"/>
      <c r="BQ2216" s="240"/>
      <c r="BR2216" s="240"/>
      <c r="BS2216" s="240"/>
      <c r="BT2216" s="240"/>
      <c r="BU2216" s="240"/>
      <c r="BV2216" s="240"/>
      <c r="BW2216" s="240"/>
      <c r="BX2216" s="240"/>
      <c r="BY2216" s="240"/>
      <c r="BZ2216" s="240"/>
      <c r="CA2216" s="240"/>
      <c r="CB2216" s="240"/>
      <c r="CC2216" s="240"/>
      <c r="CD2216" s="240"/>
      <c r="CE2216" s="240"/>
      <c r="CF2216" s="240"/>
      <c r="CG2216" s="240"/>
      <c r="CH2216" s="240"/>
      <c r="CI2216" s="240"/>
      <c r="CJ2216" s="240"/>
      <c r="CK2216" s="240"/>
      <c r="CL2216" s="240"/>
      <c r="CN2216" s="240"/>
      <c r="CO2216" s="240"/>
      <c r="CP2216" s="240"/>
      <c r="CQ2216" s="240"/>
      <c r="CR2216" s="240"/>
      <c r="CS2216" s="240"/>
      <c r="CT2216" s="240"/>
      <c r="CU2216" s="240"/>
      <c r="CV2216" s="240"/>
      <c r="CW2216" s="240"/>
      <c r="CX2216" s="240"/>
      <c r="CY2216" s="240"/>
      <c r="CZ2216" s="240"/>
      <c r="DA2216" s="240"/>
      <c r="DB2216" s="240"/>
      <c r="DC2216" s="240"/>
      <c r="DD2216" s="240"/>
      <c r="DE2216" s="240"/>
      <c r="DF2216" s="240"/>
      <c r="DG2216" s="240"/>
      <c r="DH2216" s="240"/>
      <c r="DI2216" s="240"/>
      <c r="DJ2216" s="240"/>
      <c r="DK2216" s="240"/>
      <c r="DL2216" s="240"/>
    </row>
    <row r="2217" spans="2:116" x14ac:dyDescent="0.4">
      <c r="D2217" t="s">
        <v>541</v>
      </c>
      <c r="E2217" s="8"/>
      <c r="G2217" s="323">
        <f t="shared" si="3582"/>
        <v>45565</v>
      </c>
      <c r="H2217" s="16">
        <v>4.1666666666666664E-2</v>
      </c>
      <c r="I2217" s="60">
        <f t="shared" si="3583"/>
        <v>9</v>
      </c>
      <c r="J2217" s="60"/>
      <c r="K2217" s="38"/>
      <c r="L2217" s="38"/>
      <c r="M2217" s="38"/>
      <c r="N2217" s="38"/>
      <c r="O2217" s="38"/>
      <c r="P2217" s="38"/>
      <c r="R2217" s="15"/>
      <c r="S2217" s="240"/>
      <c r="T2217" s="240"/>
      <c r="U2217" s="240"/>
      <c r="V2217" s="240"/>
      <c r="W2217" s="240"/>
      <c r="X2217" s="240"/>
      <c r="Y2217" s="240"/>
      <c r="Z2217" s="240"/>
      <c r="AA2217" s="240"/>
      <c r="AB2217" s="240"/>
      <c r="AC2217" s="240"/>
      <c r="AD2217" s="240"/>
      <c r="AE2217" s="240"/>
      <c r="AF2217" s="240"/>
      <c r="AG2217" s="240"/>
      <c r="AH2217" s="240"/>
      <c r="AI2217" s="240"/>
      <c r="AJ2217" s="240"/>
      <c r="AK2217" s="240"/>
      <c r="AL2217" s="240"/>
      <c r="AM2217" s="240"/>
      <c r="AN2217" s="240"/>
      <c r="AO2217" s="240"/>
      <c r="AP2217" s="240"/>
      <c r="AQ2217" s="240"/>
      <c r="AR2217" s="240"/>
      <c r="AS2217" s="240"/>
      <c r="AT2217" s="240"/>
      <c r="AU2217" s="240"/>
      <c r="AV2217" s="240"/>
      <c r="AW2217" s="240"/>
      <c r="AX2217" s="240"/>
      <c r="AY2217" s="240"/>
      <c r="AZ2217" s="240"/>
      <c r="BA2217" s="240"/>
      <c r="BB2217" s="240"/>
      <c r="BC2217" s="240"/>
      <c r="BD2217" s="240"/>
      <c r="BE2217" s="240"/>
      <c r="BF2217" s="240"/>
      <c r="BG2217" s="240"/>
      <c r="BH2217" s="240"/>
      <c r="BI2217" s="240"/>
      <c r="BJ2217" s="240"/>
      <c r="BK2217" s="240"/>
      <c r="BL2217" s="240"/>
      <c r="BM2217" s="240"/>
      <c r="BN2217" s="240"/>
      <c r="BO2217" s="240"/>
      <c r="BP2217" s="240"/>
      <c r="BQ2217" s="240"/>
      <c r="BR2217" s="240"/>
      <c r="BS2217" s="240"/>
      <c r="BT2217" s="240"/>
      <c r="BU2217" s="240"/>
      <c r="BV2217" s="240"/>
      <c r="BW2217" s="240"/>
      <c r="BX2217" s="240"/>
      <c r="BY2217" s="240"/>
      <c r="BZ2217" s="240"/>
      <c r="CA2217" s="240"/>
      <c r="CB2217" s="240"/>
      <c r="CC2217" s="240"/>
      <c r="CD2217" s="240"/>
      <c r="CE2217" s="240"/>
      <c r="CF2217" s="240"/>
      <c r="CG2217" s="240"/>
      <c r="CH2217" s="240"/>
      <c r="CI2217" s="240"/>
      <c r="CJ2217" s="240"/>
      <c r="CK2217" s="240"/>
      <c r="CL2217" s="240"/>
      <c r="CN2217" s="240"/>
      <c r="CO2217" s="240"/>
      <c r="CP2217" s="240"/>
      <c r="CQ2217" s="240"/>
      <c r="CR2217" s="240"/>
      <c r="CS2217" s="240"/>
      <c r="CT2217" s="240"/>
      <c r="CU2217" s="240"/>
      <c r="CV2217" s="240"/>
      <c r="CW2217" s="240"/>
      <c r="CX2217" s="240"/>
      <c r="CY2217" s="240"/>
      <c r="CZ2217" s="240"/>
      <c r="DA2217" s="240"/>
      <c r="DB2217" s="240"/>
      <c r="DC2217" s="240"/>
      <c r="DD2217" s="240"/>
      <c r="DE2217" s="240"/>
      <c r="DF2217" s="240"/>
      <c r="DG2217" s="240"/>
      <c r="DH2217" s="240"/>
      <c r="DI2217" s="240"/>
      <c r="DJ2217" s="240"/>
      <c r="DK2217" s="240"/>
      <c r="DL2217" s="240"/>
    </row>
    <row r="2218" spans="2:116" x14ac:dyDescent="0.4">
      <c r="D2218" t="s">
        <v>541</v>
      </c>
      <c r="E2218" s="8"/>
      <c r="G2218" s="323">
        <f t="shared" si="3582"/>
        <v>45596</v>
      </c>
      <c r="H2218" s="16">
        <v>0.125</v>
      </c>
      <c r="I2218" s="60">
        <f t="shared" si="3583"/>
        <v>10</v>
      </c>
      <c r="J2218" s="60"/>
      <c r="K2218" s="38"/>
      <c r="L2218" s="38"/>
      <c r="M2218" s="38"/>
      <c r="N2218" s="38"/>
      <c r="O2218" s="38"/>
      <c r="P2218" s="38"/>
      <c r="R2218" s="15"/>
      <c r="S2218" s="240"/>
      <c r="T2218" s="240"/>
      <c r="U2218" s="240"/>
      <c r="V2218" s="240"/>
      <c r="W2218" s="240"/>
      <c r="X2218" s="240"/>
      <c r="Y2218" s="240"/>
      <c r="Z2218" s="240"/>
      <c r="AA2218" s="240"/>
      <c r="AB2218" s="240"/>
      <c r="AC2218" s="240"/>
      <c r="AD2218" s="240"/>
      <c r="AE2218" s="240"/>
      <c r="AF2218" s="240"/>
      <c r="AG2218" s="240"/>
      <c r="AH2218" s="240"/>
      <c r="AI2218" s="240"/>
      <c r="AJ2218" s="240"/>
      <c r="AK2218" s="240"/>
      <c r="AL2218" s="240"/>
      <c r="AM2218" s="240"/>
      <c r="AN2218" s="240"/>
      <c r="AO2218" s="240"/>
      <c r="AP2218" s="240"/>
      <c r="AQ2218" s="240"/>
      <c r="AR2218" s="240"/>
      <c r="AS2218" s="240"/>
      <c r="AT2218" s="240"/>
      <c r="AU2218" s="240"/>
      <c r="AV2218" s="240"/>
      <c r="AW2218" s="240"/>
      <c r="AX2218" s="240"/>
      <c r="AY2218" s="240"/>
      <c r="AZ2218" s="240"/>
      <c r="BA2218" s="240"/>
      <c r="BB2218" s="240"/>
      <c r="BC2218" s="240"/>
      <c r="BD2218" s="240"/>
      <c r="BE2218" s="240"/>
      <c r="BF2218" s="240"/>
      <c r="BG2218" s="240"/>
      <c r="BH2218" s="240"/>
      <c r="BI2218" s="240"/>
      <c r="BJ2218" s="240"/>
      <c r="BK2218" s="240"/>
      <c r="BL2218" s="240"/>
      <c r="BM2218" s="240"/>
      <c r="BN2218" s="240"/>
      <c r="BO2218" s="240"/>
      <c r="BP2218" s="240"/>
      <c r="BQ2218" s="240"/>
      <c r="BR2218" s="240"/>
      <c r="BS2218" s="240"/>
      <c r="BT2218" s="240"/>
      <c r="BU2218" s="240"/>
      <c r="BV2218" s="240"/>
      <c r="BW2218" s="240"/>
      <c r="BX2218" s="240"/>
      <c r="BY2218" s="240"/>
      <c r="BZ2218" s="240"/>
      <c r="CA2218" s="240"/>
      <c r="CB2218" s="240"/>
      <c r="CC2218" s="240"/>
      <c r="CD2218" s="240"/>
      <c r="CE2218" s="240"/>
      <c r="CF2218" s="240"/>
      <c r="CG2218" s="240"/>
      <c r="CH2218" s="240"/>
      <c r="CI2218" s="240"/>
      <c r="CJ2218" s="240"/>
      <c r="CK2218" s="240"/>
      <c r="CL2218" s="240"/>
      <c r="CN2218" s="240"/>
      <c r="CO2218" s="240"/>
      <c r="CP2218" s="240"/>
      <c r="CQ2218" s="240"/>
      <c r="CR2218" s="240"/>
      <c r="CS2218" s="240"/>
      <c r="CT2218" s="240"/>
      <c r="CU2218" s="240"/>
      <c r="CV2218" s="240"/>
      <c r="CW2218" s="240"/>
      <c r="CX2218" s="240"/>
      <c r="CY2218" s="240"/>
      <c r="CZ2218" s="240"/>
      <c r="DA2218" s="240"/>
      <c r="DB2218" s="240"/>
      <c r="DC2218" s="240"/>
      <c r="DD2218" s="240"/>
      <c r="DE2218" s="240"/>
      <c r="DF2218" s="240"/>
      <c r="DG2218" s="240"/>
      <c r="DH2218" s="240"/>
      <c r="DI2218" s="240"/>
      <c r="DJ2218" s="240"/>
      <c r="DK2218" s="240"/>
      <c r="DL2218" s="240"/>
    </row>
    <row r="2219" spans="2:116" x14ac:dyDescent="0.4">
      <c r="D2219" t="s">
        <v>541</v>
      </c>
      <c r="E2219" s="8"/>
      <c r="G2219" s="323">
        <f t="shared" si="3582"/>
        <v>45626</v>
      </c>
      <c r="H2219" s="16">
        <v>4.1666666666666664E-2</v>
      </c>
      <c r="I2219" s="60">
        <f t="shared" si="3583"/>
        <v>11</v>
      </c>
      <c r="J2219" s="60"/>
      <c r="K2219" s="38"/>
      <c r="L2219" s="38"/>
      <c r="M2219" s="38"/>
      <c r="N2219" s="38"/>
      <c r="O2219" s="38"/>
      <c r="P2219" s="38"/>
      <c r="R2219" s="15"/>
      <c r="S2219" s="240"/>
      <c r="T2219" s="240"/>
      <c r="U2219" s="240"/>
      <c r="V2219" s="240"/>
      <c r="W2219" s="240"/>
      <c r="X2219" s="240"/>
      <c r="Y2219" s="240"/>
      <c r="Z2219" s="240"/>
      <c r="AA2219" s="240"/>
      <c r="AB2219" s="240"/>
      <c r="AC2219" s="240"/>
      <c r="AD2219" s="240"/>
      <c r="AE2219" s="240"/>
      <c r="AF2219" s="240"/>
      <c r="AG2219" s="240"/>
      <c r="AH2219" s="240"/>
      <c r="AI2219" s="240"/>
      <c r="AJ2219" s="240"/>
      <c r="AK2219" s="240"/>
      <c r="AL2219" s="240"/>
      <c r="AM2219" s="240"/>
      <c r="AN2219" s="240"/>
      <c r="AO2219" s="240"/>
      <c r="AP2219" s="240"/>
      <c r="AQ2219" s="240"/>
      <c r="AR2219" s="240"/>
      <c r="AS2219" s="240"/>
      <c r="AT2219" s="240"/>
      <c r="AU2219" s="240"/>
      <c r="AV2219" s="240"/>
      <c r="AW2219" s="240"/>
      <c r="AX2219" s="240"/>
      <c r="AY2219" s="240"/>
      <c r="AZ2219" s="240"/>
      <c r="BA2219" s="240"/>
      <c r="BB2219" s="240"/>
      <c r="BC2219" s="240"/>
      <c r="BD2219" s="240"/>
      <c r="BE2219" s="240"/>
      <c r="BF2219" s="240"/>
      <c r="BG2219" s="240"/>
      <c r="BH2219" s="240"/>
      <c r="BI2219" s="240"/>
      <c r="BJ2219" s="240"/>
      <c r="BK2219" s="240"/>
      <c r="BL2219" s="240"/>
      <c r="BM2219" s="240"/>
      <c r="BN2219" s="240"/>
      <c r="BO2219" s="240"/>
      <c r="BP2219" s="240"/>
      <c r="BQ2219" s="240"/>
      <c r="BR2219" s="240"/>
      <c r="BS2219" s="240"/>
      <c r="BT2219" s="240"/>
      <c r="BU2219" s="240"/>
      <c r="BV2219" s="240"/>
      <c r="BW2219" s="240"/>
      <c r="BX2219" s="240"/>
      <c r="BY2219" s="240"/>
      <c r="BZ2219" s="240"/>
      <c r="CA2219" s="240"/>
      <c r="CB2219" s="240"/>
      <c r="CC2219" s="240"/>
      <c r="CD2219" s="240"/>
      <c r="CE2219" s="240"/>
      <c r="CF2219" s="240"/>
      <c r="CG2219" s="240"/>
      <c r="CH2219" s="240"/>
      <c r="CI2219" s="240"/>
      <c r="CJ2219" s="240"/>
      <c r="CK2219" s="240"/>
      <c r="CL2219" s="240"/>
      <c r="CN2219" s="240"/>
      <c r="CO2219" s="240"/>
      <c r="CP2219" s="240"/>
      <c r="CQ2219" s="240"/>
      <c r="CR2219" s="240"/>
      <c r="CS2219" s="240"/>
      <c r="CT2219" s="240"/>
      <c r="CU2219" s="240"/>
      <c r="CV2219" s="240"/>
      <c r="CW2219" s="240"/>
      <c r="CX2219" s="240"/>
      <c r="CY2219" s="240"/>
      <c r="CZ2219" s="240"/>
      <c r="DA2219" s="240"/>
      <c r="DB2219" s="240"/>
      <c r="DC2219" s="240"/>
      <c r="DD2219" s="240"/>
      <c r="DE2219" s="240"/>
      <c r="DF2219" s="240"/>
      <c r="DG2219" s="240"/>
      <c r="DH2219" s="240"/>
      <c r="DI2219" s="240"/>
      <c r="DJ2219" s="240"/>
      <c r="DK2219" s="240"/>
      <c r="DL2219" s="240"/>
    </row>
    <row r="2220" spans="2:116" x14ac:dyDescent="0.4">
      <c r="D2220" t="s">
        <v>541</v>
      </c>
      <c r="E2220" s="8"/>
      <c r="G2220" s="323">
        <f t="shared" si="3582"/>
        <v>45657</v>
      </c>
      <c r="H2220" s="16">
        <v>8.3000000000000004E-2</v>
      </c>
      <c r="I2220" s="60">
        <f t="shared" si="3583"/>
        <v>12</v>
      </c>
      <c r="J2220" s="60"/>
      <c r="K2220" s="38"/>
      <c r="L2220" s="38"/>
      <c r="M2220" s="38"/>
      <c r="N2220" s="38"/>
      <c r="O2220" s="38"/>
      <c r="P2220" s="38"/>
      <c r="R2220" s="15"/>
      <c r="S2220" s="240"/>
      <c r="T2220" s="240"/>
      <c r="U2220" s="240"/>
      <c r="V2220" s="240"/>
      <c r="W2220" s="240"/>
      <c r="X2220" s="240"/>
      <c r="Y2220" s="240"/>
      <c r="Z2220" s="240"/>
      <c r="AA2220" s="240"/>
      <c r="AB2220" s="240"/>
      <c r="AC2220" s="240"/>
      <c r="AD2220" s="240"/>
      <c r="AE2220" s="240"/>
      <c r="AF2220" s="240"/>
      <c r="AG2220" s="240"/>
      <c r="AH2220" s="240"/>
      <c r="AI2220" s="240"/>
      <c r="AJ2220" s="240"/>
      <c r="AK2220" s="240"/>
      <c r="AL2220" s="240"/>
      <c r="AM2220" s="240"/>
      <c r="AN2220" s="240"/>
      <c r="AO2220" s="240"/>
      <c r="AP2220" s="240"/>
      <c r="AQ2220" s="240"/>
      <c r="AR2220" s="240"/>
      <c r="AS2220" s="240"/>
      <c r="AT2220" s="240"/>
      <c r="AU2220" s="240"/>
      <c r="AV2220" s="240"/>
      <c r="AW2220" s="240"/>
      <c r="AX2220" s="240"/>
      <c r="AY2220" s="240"/>
      <c r="AZ2220" s="240"/>
      <c r="BA2220" s="240"/>
      <c r="BB2220" s="240"/>
      <c r="BC2220" s="240"/>
      <c r="BD2220" s="240"/>
      <c r="BE2220" s="240"/>
      <c r="BF2220" s="240"/>
      <c r="BG2220" s="240"/>
      <c r="BH2220" s="240"/>
      <c r="BI2220" s="240"/>
      <c r="BJ2220" s="240"/>
      <c r="BK2220" s="240"/>
      <c r="BL2220" s="240"/>
      <c r="BM2220" s="240"/>
      <c r="BN2220" s="240"/>
      <c r="BO2220" s="240"/>
      <c r="BP2220" s="240"/>
      <c r="BQ2220" s="240"/>
      <c r="BR2220" s="240"/>
      <c r="BS2220" s="240"/>
      <c r="BT2220" s="240"/>
      <c r="BU2220" s="240"/>
      <c r="BV2220" s="240"/>
      <c r="BW2220" s="240"/>
      <c r="BX2220" s="240"/>
      <c r="BY2220" s="240"/>
      <c r="BZ2220" s="240"/>
      <c r="CA2220" s="240"/>
      <c r="CB2220" s="240"/>
      <c r="CC2220" s="240"/>
      <c r="CD2220" s="240"/>
      <c r="CE2220" s="240"/>
      <c r="CF2220" s="240"/>
      <c r="CG2220" s="240"/>
      <c r="CH2220" s="240"/>
      <c r="CI2220" s="240"/>
      <c r="CJ2220" s="240"/>
      <c r="CK2220" s="240"/>
      <c r="CL2220" s="240"/>
      <c r="CN2220" s="240"/>
      <c r="CO2220" s="240"/>
      <c r="CP2220" s="240"/>
      <c r="CQ2220" s="240"/>
      <c r="CR2220" s="240"/>
      <c r="CS2220" s="240"/>
      <c r="CT2220" s="240"/>
      <c r="CU2220" s="240"/>
      <c r="CV2220" s="240"/>
      <c r="CW2220" s="240"/>
      <c r="CX2220" s="240"/>
      <c r="CY2220" s="240"/>
      <c r="CZ2220" s="240"/>
      <c r="DA2220" s="240"/>
      <c r="DB2220" s="240"/>
      <c r="DC2220" s="240"/>
      <c r="DD2220" s="240"/>
      <c r="DE2220" s="240"/>
      <c r="DF2220" s="240"/>
      <c r="DG2220" s="240"/>
      <c r="DH2220" s="240"/>
      <c r="DI2220" s="240"/>
      <c r="DJ2220" s="240"/>
      <c r="DK2220" s="240"/>
      <c r="DL2220" s="240"/>
    </row>
    <row r="2221" spans="2:116" x14ac:dyDescent="0.4">
      <c r="D2221" t="s">
        <v>541</v>
      </c>
      <c r="E2221" s="8"/>
      <c r="G2221" s="145" t="s">
        <v>62</v>
      </c>
      <c r="H2221" s="34">
        <f>1-SUM(H2209:H2220)</f>
        <v>3.3333333333340764E-4</v>
      </c>
      <c r="I2221" s="60"/>
      <c r="J2221" s="60"/>
      <c r="K2221" s="38"/>
      <c r="L2221" s="38"/>
      <c r="M2221" s="38"/>
      <c r="N2221" s="38"/>
      <c r="O2221" s="38"/>
      <c r="P2221" s="38"/>
      <c r="R2221" s="15"/>
      <c r="S2221" s="240"/>
      <c r="T2221" s="240"/>
      <c r="U2221" s="240"/>
      <c r="V2221" s="240"/>
      <c r="W2221" s="240"/>
      <c r="X2221" s="240"/>
      <c r="Y2221" s="240"/>
      <c r="Z2221" s="240"/>
      <c r="AA2221" s="240"/>
      <c r="AB2221" s="240"/>
      <c r="AC2221" s="240"/>
      <c r="AD2221" s="240"/>
      <c r="AE2221" s="240"/>
      <c r="AF2221" s="240"/>
      <c r="AG2221" s="240"/>
      <c r="AH2221" s="240"/>
      <c r="AI2221" s="240"/>
      <c r="AJ2221" s="240"/>
      <c r="AK2221" s="240"/>
      <c r="AL2221" s="240"/>
      <c r="AM2221" s="240"/>
      <c r="AN2221" s="240"/>
      <c r="AO2221" s="240"/>
      <c r="AP2221" s="240"/>
      <c r="AQ2221" s="240"/>
      <c r="AR2221" s="240"/>
      <c r="AS2221" s="240"/>
      <c r="AT2221" s="240"/>
      <c r="AU2221" s="240"/>
      <c r="AV2221" s="240"/>
      <c r="AW2221" s="240"/>
      <c r="AX2221" s="240"/>
      <c r="AY2221" s="240"/>
      <c r="AZ2221" s="240"/>
      <c r="BA2221" s="240"/>
      <c r="BB2221" s="240"/>
      <c r="BC2221" s="240"/>
      <c r="BD2221" s="240"/>
      <c r="BE2221" s="240"/>
      <c r="BF2221" s="240"/>
      <c r="BG2221" s="240"/>
      <c r="BH2221" s="240"/>
      <c r="BI2221" s="240"/>
      <c r="BJ2221" s="240"/>
      <c r="BK2221" s="240"/>
      <c r="BL2221" s="240"/>
      <c r="BM2221" s="240"/>
      <c r="BN2221" s="240"/>
      <c r="BO2221" s="240"/>
      <c r="BP2221" s="240"/>
      <c r="BQ2221" s="240"/>
      <c r="BR2221" s="240"/>
      <c r="BS2221" s="240"/>
      <c r="BT2221" s="240"/>
      <c r="BU2221" s="240"/>
      <c r="BV2221" s="240"/>
      <c r="BW2221" s="240"/>
      <c r="BX2221" s="240"/>
      <c r="BY2221" s="240"/>
      <c r="BZ2221" s="240"/>
      <c r="CA2221" s="240"/>
      <c r="CB2221" s="240"/>
      <c r="CC2221" s="240"/>
      <c r="CD2221" s="240"/>
      <c r="CE2221" s="240"/>
      <c r="CF2221" s="240"/>
      <c r="CG2221" s="240"/>
      <c r="CH2221" s="240"/>
      <c r="CI2221" s="240"/>
      <c r="CJ2221" s="240"/>
      <c r="CK2221" s="240"/>
      <c r="CL2221" s="240"/>
      <c r="CN2221" s="240"/>
      <c r="CO2221" s="240"/>
      <c r="CP2221" s="240"/>
      <c r="CQ2221" s="240"/>
      <c r="CR2221" s="240"/>
      <c r="CS2221" s="240"/>
      <c r="CT2221" s="240"/>
      <c r="CU2221" s="240"/>
      <c r="CV2221" s="240"/>
      <c r="CW2221" s="240"/>
      <c r="CX2221" s="240"/>
      <c r="CY2221" s="240"/>
      <c r="CZ2221" s="240"/>
      <c r="DA2221" s="240"/>
      <c r="DB2221" s="240"/>
      <c r="DC2221" s="240"/>
      <c r="DD2221" s="240"/>
      <c r="DE2221" s="240"/>
      <c r="DF2221" s="240"/>
      <c r="DG2221" s="240"/>
      <c r="DH2221" s="240"/>
      <c r="DI2221" s="240"/>
      <c r="DJ2221" s="240"/>
      <c r="DK2221" s="240"/>
      <c r="DL2221" s="240"/>
    </row>
    <row r="2222" spans="2:116" x14ac:dyDescent="0.4">
      <c r="B2222" t="s">
        <v>332</v>
      </c>
      <c r="D2222" t="s">
        <v>541</v>
      </c>
      <c r="E2222" s="8" t="str">
        <f t="shared" si="3581"/>
        <v>2222 SEASON MONTHL-TV-V</v>
      </c>
      <c r="G2222" s="136" t="str">
        <f>G2196</f>
        <v>Surgical procedures</v>
      </c>
      <c r="H2222" s="12"/>
      <c r="I2222" s="60"/>
      <c r="J2222" s="60"/>
      <c r="K2222" s="38"/>
      <c r="L2222" s="38"/>
      <c r="M2222" s="38"/>
      <c r="N2222" s="38"/>
      <c r="O2222" s="38"/>
      <c r="P2222" s="38"/>
      <c r="R2222" s="15"/>
      <c r="S2222" s="240"/>
      <c r="T2222" s="240"/>
      <c r="U2222" s="240"/>
      <c r="V2222" s="240"/>
      <c r="W2222" s="240"/>
      <c r="X2222" s="240"/>
      <c r="Y2222" s="240"/>
      <c r="Z2222" s="240"/>
      <c r="AA2222" s="240"/>
      <c r="AB2222" s="240"/>
      <c r="AC2222" s="240"/>
      <c r="AD2222" s="240"/>
      <c r="AE2222" s="240"/>
      <c r="AF2222" s="240"/>
      <c r="AG2222" s="240"/>
      <c r="AH2222" s="240"/>
      <c r="AI2222" s="240"/>
      <c r="AJ2222" s="240"/>
      <c r="AK2222" s="240"/>
      <c r="AL2222" s="240"/>
      <c r="AM2222" s="240"/>
      <c r="AN2222" s="240"/>
      <c r="AO2222" s="240"/>
      <c r="AP2222" s="240"/>
      <c r="AQ2222" s="240"/>
      <c r="AR2222" s="240"/>
      <c r="AS2222" s="240"/>
      <c r="AT2222" s="240"/>
      <c r="AU2222" s="240"/>
      <c r="AV2222" s="240"/>
      <c r="AW2222" s="240"/>
      <c r="AX2222" s="240"/>
      <c r="AY2222" s="240"/>
      <c r="AZ2222" s="240"/>
      <c r="BA2222" s="240"/>
      <c r="BB2222" s="240"/>
      <c r="BC2222" s="240"/>
      <c r="BD2222" s="240"/>
      <c r="BE2222" s="240"/>
      <c r="BF2222" s="240"/>
      <c r="BG2222" s="240"/>
      <c r="BH2222" s="240"/>
      <c r="BI2222" s="240"/>
      <c r="BJ2222" s="240"/>
      <c r="BK2222" s="240"/>
      <c r="BL2222" s="240"/>
      <c r="BM2222" s="240"/>
      <c r="BN2222" s="240"/>
      <c r="BO2222" s="240"/>
      <c r="BP2222" s="240"/>
      <c r="BQ2222" s="240"/>
      <c r="BR2222" s="240"/>
      <c r="BS2222" s="240"/>
      <c r="BT2222" s="240"/>
      <c r="BU2222" s="240"/>
      <c r="BV2222" s="240"/>
      <c r="BW2222" s="240"/>
      <c r="BX2222" s="240"/>
      <c r="BY2222" s="240"/>
      <c r="BZ2222" s="240"/>
      <c r="CA2222" s="240"/>
      <c r="CB2222" s="240"/>
      <c r="CC2222" s="240"/>
      <c r="CD2222" s="240"/>
      <c r="CE2222" s="240"/>
      <c r="CF2222" s="240"/>
      <c r="CG2222" s="240"/>
      <c r="CH2222" s="240"/>
      <c r="CI2222" s="240"/>
      <c r="CJ2222" s="240"/>
      <c r="CK2222" s="240"/>
      <c r="CL2222" s="240"/>
      <c r="CN2222" s="60"/>
      <c r="CO2222" s="76"/>
      <c r="CP2222" s="76"/>
      <c r="CQ2222" s="76"/>
      <c r="CR2222" s="76"/>
      <c r="CS2222" s="76"/>
      <c r="CT2222" s="76"/>
      <c r="CU2222" s="76"/>
      <c r="CV2222" s="76"/>
      <c r="CW2222" s="76"/>
      <c r="CX2222" s="76"/>
      <c r="CY2222" s="76"/>
      <c r="CZ2222" s="76"/>
      <c r="DA2222" s="76"/>
      <c r="DB2222" s="76"/>
      <c r="DC2222" s="76"/>
      <c r="DD2222" s="76"/>
      <c r="DE2222" s="76"/>
      <c r="DF2222" s="76"/>
      <c r="DG2222" s="76"/>
      <c r="DH2222" s="76"/>
      <c r="DI2222" s="76"/>
      <c r="DJ2222" s="76"/>
      <c r="DK2222" s="76"/>
      <c r="DL2222" s="76"/>
    </row>
    <row r="2223" spans="2:116" x14ac:dyDescent="0.4">
      <c r="B2223" t="s">
        <v>332</v>
      </c>
      <c r="D2223" t="s">
        <v>541</v>
      </c>
      <c r="E2223" s="8" t="str">
        <f>ROW()&amp;" "&amp;D2223</f>
        <v>2223 SEASON MONTHL-TV-V</v>
      </c>
      <c r="G2223" s="136" t="str">
        <f t="shared" ref="G2223:G2231" si="3584">G2197</f>
        <v>procedure</v>
      </c>
      <c r="H2223" s="27"/>
      <c r="I2223" s="78"/>
      <c r="J2223" s="78"/>
      <c r="K2223" s="33"/>
      <c r="L2223" s="33"/>
      <c r="M2223" s="33"/>
      <c r="N2223" s="33"/>
      <c r="O2223" s="33"/>
      <c r="P2223" s="33"/>
      <c r="R2223" s="33"/>
      <c r="S2223" s="80"/>
      <c r="T2223" s="80"/>
      <c r="U2223" s="80"/>
      <c r="V2223" s="80"/>
      <c r="W2223" s="80"/>
      <c r="X2223" s="80"/>
      <c r="Y2223" s="80"/>
      <c r="Z2223" s="80"/>
      <c r="AA2223" s="80"/>
      <c r="AB2223" s="80"/>
      <c r="AC2223" s="80"/>
      <c r="AD2223" s="80"/>
      <c r="AE2223" s="80"/>
      <c r="AF2223" s="80"/>
      <c r="AG2223" s="80"/>
      <c r="AH2223" s="80"/>
      <c r="AI2223" s="80"/>
      <c r="AJ2223" s="80"/>
      <c r="AK2223" s="80"/>
      <c r="AL2223" s="80"/>
      <c r="AM2223" s="80"/>
      <c r="AN2223" s="80"/>
      <c r="AO2223" s="80"/>
      <c r="AP2223" s="80"/>
      <c r="AQ2223" s="80"/>
      <c r="AR2223" s="80"/>
      <c r="AS2223" s="80"/>
      <c r="AT2223" s="80"/>
      <c r="AU2223" s="80"/>
      <c r="AV2223" s="80"/>
      <c r="AW2223" s="80"/>
      <c r="AX2223" s="80"/>
      <c r="AY2223" s="80"/>
      <c r="AZ2223" s="80"/>
      <c r="BA2223" s="80"/>
      <c r="BB2223" s="80"/>
      <c r="BC2223" s="80"/>
      <c r="BD2223" s="80"/>
      <c r="BE2223" s="80"/>
      <c r="BF2223" s="80"/>
      <c r="BG2223" s="80"/>
      <c r="BH2223" s="80"/>
      <c r="BI2223" s="80"/>
      <c r="BJ2223" s="80"/>
      <c r="BK2223" s="80"/>
      <c r="BL2223" s="80"/>
      <c r="BM2223" s="80"/>
      <c r="BN2223" s="80"/>
      <c r="BO2223" s="80"/>
      <c r="BP2223" s="80"/>
      <c r="BQ2223" s="80"/>
      <c r="BR2223" s="80"/>
      <c r="BS2223" s="80"/>
      <c r="BT2223" s="80"/>
      <c r="BU2223" s="80"/>
      <c r="BV2223" s="80"/>
      <c r="BW2223" s="80"/>
      <c r="BX2223" s="80"/>
      <c r="BY2223" s="80"/>
      <c r="BZ2223" s="80"/>
      <c r="CA2223" s="80"/>
      <c r="CB2223" s="80"/>
      <c r="CC2223" s="80"/>
      <c r="CD2223" s="80"/>
      <c r="CE2223" s="80"/>
      <c r="CF2223" s="80"/>
      <c r="CG2223" s="80"/>
      <c r="CH2223" s="80"/>
      <c r="CI2223" s="80"/>
      <c r="CJ2223" s="80"/>
      <c r="CK2223" s="80"/>
      <c r="CL2223" s="80"/>
      <c r="CN2223" s="78"/>
      <c r="CO2223" s="77"/>
      <c r="CP2223" s="77"/>
      <c r="CQ2223" s="77"/>
      <c r="CR2223" s="77"/>
      <c r="CS2223" s="77"/>
      <c r="CT2223" s="77"/>
      <c r="CU2223" s="77"/>
      <c r="CV2223" s="77"/>
      <c r="CW2223" s="77"/>
      <c r="CX2223" s="77"/>
      <c r="CY2223" s="77"/>
      <c r="CZ2223" s="77"/>
      <c r="DA2223" s="77"/>
      <c r="DB2223" s="77"/>
      <c r="DC2223" s="77"/>
      <c r="DD2223" s="77"/>
      <c r="DE2223" s="77"/>
      <c r="DF2223" s="77"/>
      <c r="DG2223" s="77"/>
      <c r="DH2223" s="77"/>
      <c r="DI2223" s="77"/>
      <c r="DJ2223" s="77"/>
      <c r="DK2223" s="77"/>
      <c r="DL2223" s="77"/>
    </row>
    <row r="2224" spans="2:116" x14ac:dyDescent="0.4">
      <c r="B2224" t="s">
        <v>332</v>
      </c>
      <c r="D2224" t="s">
        <v>541</v>
      </c>
      <c r="E2224" s="8" t="str">
        <f t="shared" ref="E2224:E2231" si="3585">ROW()&amp;" "&amp;D2224</f>
        <v>2224 SEASON MONTHL-TV-V</v>
      </c>
      <c r="G2224" s="136" t="str">
        <f t="shared" si="3584"/>
        <v>Primary revenue driver</v>
      </c>
      <c r="H2224" s="27"/>
      <c r="I2224" s="78"/>
      <c r="J2224" s="78"/>
      <c r="K2224" s="33"/>
      <c r="L2224" s="33"/>
      <c r="M2224" s="33"/>
      <c r="N2224" s="33"/>
      <c r="O2224" s="33"/>
      <c r="P2224" s="33"/>
      <c r="R2224" s="33"/>
      <c r="S2224" s="80" t="str">
        <f>S2198</f>
        <v>S$16</v>
      </c>
      <c r="T2224" s="80" t="str">
        <f t="shared" ref="T2224:CE2226" si="3586">T2198</f>
        <v>T$16</v>
      </c>
      <c r="U2224" s="80" t="str">
        <f t="shared" si="3586"/>
        <v>U$16</v>
      </c>
      <c r="V2224" s="80" t="str">
        <f t="shared" si="3586"/>
        <v>V$16</v>
      </c>
      <c r="W2224" s="80" t="str">
        <f t="shared" si="3586"/>
        <v>W$16</v>
      </c>
      <c r="X2224" s="80" t="str">
        <f t="shared" si="3586"/>
        <v>X$16</v>
      </c>
      <c r="Y2224" s="80" t="str">
        <f t="shared" si="3586"/>
        <v>Y$16</v>
      </c>
      <c r="Z2224" s="80" t="str">
        <f t="shared" si="3586"/>
        <v>Z$16</v>
      </c>
      <c r="AA2224" s="80" t="str">
        <f t="shared" si="3586"/>
        <v>AA$16</v>
      </c>
      <c r="AB2224" s="80" t="str">
        <f t="shared" si="3586"/>
        <v>AB$16</v>
      </c>
      <c r="AC2224" s="80" t="str">
        <f t="shared" si="3586"/>
        <v>AC$16</v>
      </c>
      <c r="AD2224" s="80" t="str">
        <f t="shared" si="3586"/>
        <v>AD$16</v>
      </c>
      <c r="AE2224" s="80" t="str">
        <f t="shared" si="3586"/>
        <v>AE$16</v>
      </c>
      <c r="AF2224" s="80" t="str">
        <f t="shared" si="3586"/>
        <v>AF$16</v>
      </c>
      <c r="AG2224" s="80" t="str">
        <f t="shared" si="3586"/>
        <v>AG$16</v>
      </c>
      <c r="AH2224" s="80" t="str">
        <f t="shared" si="3586"/>
        <v>AH$16</v>
      </c>
      <c r="AI2224" s="80" t="str">
        <f t="shared" si="3586"/>
        <v>AI$16</v>
      </c>
      <c r="AJ2224" s="80" t="str">
        <f t="shared" si="3586"/>
        <v>AJ$16</v>
      </c>
      <c r="AK2224" s="80" t="str">
        <f t="shared" si="3586"/>
        <v>AK$16</v>
      </c>
      <c r="AL2224" s="80" t="str">
        <f t="shared" si="3586"/>
        <v>AL$16</v>
      </c>
      <c r="AM2224" s="80" t="str">
        <f t="shared" si="3586"/>
        <v>AM$16</v>
      </c>
      <c r="AN2224" s="80" t="str">
        <f t="shared" si="3586"/>
        <v>AN$16</v>
      </c>
      <c r="AO2224" s="80" t="str">
        <f t="shared" si="3586"/>
        <v>AO$16</v>
      </c>
      <c r="AP2224" s="80" t="str">
        <f t="shared" si="3586"/>
        <v>AP$16</v>
      </c>
      <c r="AQ2224" s="80" t="str">
        <f t="shared" si="3586"/>
        <v>AQ$16</v>
      </c>
      <c r="AR2224" s="80" t="str">
        <f t="shared" si="3586"/>
        <v>AR$16</v>
      </c>
      <c r="AS2224" s="80" t="str">
        <f t="shared" si="3586"/>
        <v>AS$16</v>
      </c>
      <c r="AT2224" s="80" t="str">
        <f t="shared" si="3586"/>
        <v>AT$16</v>
      </c>
      <c r="AU2224" s="80" t="str">
        <f t="shared" si="3586"/>
        <v>AU$16</v>
      </c>
      <c r="AV2224" s="80" t="str">
        <f t="shared" si="3586"/>
        <v>AV$16</v>
      </c>
      <c r="AW2224" s="80" t="str">
        <f t="shared" si="3586"/>
        <v>AW$16</v>
      </c>
      <c r="AX2224" s="80" t="str">
        <f t="shared" si="3586"/>
        <v>AX$16</v>
      </c>
      <c r="AY2224" s="80" t="str">
        <f t="shared" si="3586"/>
        <v>AY$16</v>
      </c>
      <c r="AZ2224" s="80" t="str">
        <f t="shared" si="3586"/>
        <v>AZ$16</v>
      </c>
      <c r="BA2224" s="80" t="str">
        <f t="shared" si="3586"/>
        <v>BA$16</v>
      </c>
      <c r="BB2224" s="80" t="str">
        <f t="shared" si="3586"/>
        <v>BB$16</v>
      </c>
      <c r="BC2224" s="80" t="str">
        <f t="shared" si="3586"/>
        <v>BC$16</v>
      </c>
      <c r="BD2224" s="80" t="str">
        <f t="shared" si="3586"/>
        <v>BD$16</v>
      </c>
      <c r="BE2224" s="80" t="str">
        <f t="shared" si="3586"/>
        <v>BE$16</v>
      </c>
      <c r="BF2224" s="80" t="str">
        <f t="shared" si="3586"/>
        <v>BF$16</v>
      </c>
      <c r="BG2224" s="80" t="str">
        <f t="shared" si="3586"/>
        <v>BG$16</v>
      </c>
      <c r="BH2224" s="80" t="str">
        <f t="shared" si="3586"/>
        <v>BH$16</v>
      </c>
      <c r="BI2224" s="80" t="str">
        <f t="shared" si="3586"/>
        <v>BI$16</v>
      </c>
      <c r="BJ2224" s="80" t="str">
        <f t="shared" si="3586"/>
        <v>BJ$16</v>
      </c>
      <c r="BK2224" s="80" t="str">
        <f t="shared" si="3586"/>
        <v>BK$16</v>
      </c>
      <c r="BL2224" s="80" t="str">
        <f t="shared" si="3586"/>
        <v>BL$16</v>
      </c>
      <c r="BM2224" s="80" t="str">
        <f t="shared" si="3586"/>
        <v>BM$16</v>
      </c>
      <c r="BN2224" s="80" t="str">
        <f t="shared" si="3586"/>
        <v>BN$16</v>
      </c>
      <c r="BO2224" s="80" t="str">
        <f t="shared" si="3586"/>
        <v>BO$16</v>
      </c>
      <c r="BP2224" s="80" t="str">
        <f t="shared" si="3586"/>
        <v>BP$16</v>
      </c>
      <c r="BQ2224" s="80" t="str">
        <f t="shared" si="3586"/>
        <v>BQ$16</v>
      </c>
      <c r="BR2224" s="80" t="str">
        <f t="shared" si="3586"/>
        <v>BR$16</v>
      </c>
      <c r="BS2224" s="80" t="str">
        <f t="shared" si="3586"/>
        <v>BS$16</v>
      </c>
      <c r="BT2224" s="80" t="str">
        <f t="shared" si="3586"/>
        <v>BT$16</v>
      </c>
      <c r="BU2224" s="80" t="str">
        <f t="shared" si="3586"/>
        <v>BU$16</v>
      </c>
      <c r="BV2224" s="80" t="str">
        <f t="shared" si="3586"/>
        <v>BV$16</v>
      </c>
      <c r="BW2224" s="80" t="str">
        <f t="shared" si="3586"/>
        <v>BW$16</v>
      </c>
      <c r="BX2224" s="80" t="str">
        <f t="shared" si="3586"/>
        <v>BX$16</v>
      </c>
      <c r="BY2224" s="80" t="str">
        <f t="shared" si="3586"/>
        <v>BY$16</v>
      </c>
      <c r="BZ2224" s="80" t="str">
        <f t="shared" si="3586"/>
        <v>BZ$16</v>
      </c>
      <c r="CA2224" s="80" t="str">
        <f t="shared" si="3586"/>
        <v>CA$16</v>
      </c>
      <c r="CB2224" s="80" t="str">
        <f t="shared" si="3586"/>
        <v>CB$16</v>
      </c>
      <c r="CC2224" s="80" t="str">
        <f t="shared" si="3586"/>
        <v>CC$16</v>
      </c>
      <c r="CD2224" s="80" t="str">
        <f t="shared" si="3586"/>
        <v>CD$16</v>
      </c>
      <c r="CE2224" s="80" t="str">
        <f t="shared" si="3586"/>
        <v>CE$16</v>
      </c>
      <c r="CF2224" s="80" t="str">
        <f t="shared" ref="CF2224:CL2226" si="3587">CF2198</f>
        <v>CF$16</v>
      </c>
      <c r="CG2224" s="80" t="str">
        <f t="shared" si="3587"/>
        <v>CG$16</v>
      </c>
      <c r="CH2224" s="80" t="str">
        <f t="shared" si="3587"/>
        <v>CH$16</v>
      </c>
      <c r="CI2224" s="80" t="str">
        <f t="shared" si="3587"/>
        <v>CI$16</v>
      </c>
      <c r="CJ2224" s="80" t="str">
        <f t="shared" si="3587"/>
        <v>CJ$16</v>
      </c>
      <c r="CK2224" s="80" t="str">
        <f t="shared" si="3587"/>
        <v>CK$16</v>
      </c>
      <c r="CL2224" s="80" t="str">
        <f t="shared" si="3587"/>
        <v>CL$16</v>
      </c>
      <c r="CN2224" s="78"/>
      <c r="CO2224" s="80" t="str">
        <f t="shared" ref="CO2224:DL2226" si="3588">CO2198</f>
        <v>CO$16</v>
      </c>
      <c r="CP2224" s="80" t="str">
        <f t="shared" si="3588"/>
        <v>CP$16</v>
      </c>
      <c r="CQ2224" s="80" t="str">
        <f t="shared" si="3588"/>
        <v>CQ$16</v>
      </c>
      <c r="CR2224" s="80" t="str">
        <f t="shared" si="3588"/>
        <v>CR$16</v>
      </c>
      <c r="CS2224" s="80" t="str">
        <f t="shared" si="3588"/>
        <v>CS$16</v>
      </c>
      <c r="CT2224" s="80" t="str">
        <f t="shared" si="3588"/>
        <v>CT$16</v>
      </c>
      <c r="CU2224" s="80" t="str">
        <f t="shared" si="3588"/>
        <v>CU$16</v>
      </c>
      <c r="CV2224" s="80" t="str">
        <f t="shared" si="3588"/>
        <v>CV$16</v>
      </c>
      <c r="CW2224" s="80" t="str">
        <f t="shared" si="3588"/>
        <v>CW$16</v>
      </c>
      <c r="CX2224" s="80" t="str">
        <f t="shared" si="3588"/>
        <v>CX$16</v>
      </c>
      <c r="CY2224" s="80" t="str">
        <f t="shared" si="3588"/>
        <v>CY$16</v>
      </c>
      <c r="CZ2224" s="80" t="str">
        <f t="shared" si="3588"/>
        <v>CZ$16</v>
      </c>
      <c r="DA2224" s="80" t="str">
        <f t="shared" si="3588"/>
        <v>DA$16</v>
      </c>
      <c r="DB2224" s="80" t="str">
        <f t="shared" si="3588"/>
        <v>DB$16</v>
      </c>
      <c r="DC2224" s="80" t="str">
        <f t="shared" si="3588"/>
        <v>DC$16</v>
      </c>
      <c r="DD2224" s="80" t="str">
        <f t="shared" si="3588"/>
        <v>DD$16</v>
      </c>
      <c r="DE2224" s="80" t="str">
        <f t="shared" si="3588"/>
        <v>DE$16</v>
      </c>
      <c r="DF2224" s="80" t="str">
        <f t="shared" si="3588"/>
        <v>DF$16</v>
      </c>
      <c r="DG2224" s="80" t="str">
        <f t="shared" si="3588"/>
        <v>DG$16</v>
      </c>
      <c r="DH2224" s="80" t="str">
        <f t="shared" si="3588"/>
        <v>DH$16</v>
      </c>
      <c r="DI2224" s="80" t="str">
        <f t="shared" si="3588"/>
        <v>DI$16</v>
      </c>
      <c r="DJ2224" s="80" t="str">
        <f t="shared" si="3588"/>
        <v>DJ$16</v>
      </c>
      <c r="DK2224" s="80" t="str">
        <f t="shared" si="3588"/>
        <v>DK$16</v>
      </c>
      <c r="DL2224" s="80" t="str">
        <f t="shared" si="3588"/>
        <v>DL$16</v>
      </c>
    </row>
    <row r="2225" spans="1:116" x14ac:dyDescent="0.4">
      <c r="B2225" t="s">
        <v>332</v>
      </c>
      <c r="D2225" t="s">
        <v>541</v>
      </c>
      <c r="E2225" s="8" t="str">
        <f t="shared" si="3585"/>
        <v>2225 SEASON MONTHL-TV-V</v>
      </c>
      <c r="G2225" s="136" t="str">
        <f t="shared" si="3584"/>
        <v>Primary volume driver</v>
      </c>
      <c r="K2225" s="53"/>
      <c r="L2225" s="53"/>
      <c r="M2225" s="53"/>
      <c r="N2225" s="53"/>
      <c r="O2225" s="53"/>
      <c r="P2225" s="53"/>
      <c r="R2225" s="24"/>
      <c r="S2225" s="4" t="str">
        <f>ADDRESS(ROW(S2206),COLUMN(S2206),2)</f>
        <v>S$2206</v>
      </c>
      <c r="T2225" s="4" t="str">
        <f t="shared" ref="T2225:CE2227" si="3589">ADDRESS(ROW(T2206),COLUMN(T2206),2)</f>
        <v>T$2206</v>
      </c>
      <c r="U2225" s="4" t="str">
        <f t="shared" si="3589"/>
        <v>U$2206</v>
      </c>
      <c r="V2225" s="4" t="str">
        <f t="shared" si="3589"/>
        <v>V$2206</v>
      </c>
      <c r="W2225" s="4" t="str">
        <f t="shared" si="3589"/>
        <v>W$2206</v>
      </c>
      <c r="X2225" s="4" t="str">
        <f t="shared" si="3589"/>
        <v>X$2206</v>
      </c>
      <c r="Y2225" s="4" t="str">
        <f t="shared" si="3589"/>
        <v>Y$2206</v>
      </c>
      <c r="Z2225" s="4" t="str">
        <f t="shared" si="3589"/>
        <v>Z$2206</v>
      </c>
      <c r="AA2225" s="4" t="str">
        <f t="shared" si="3589"/>
        <v>AA$2206</v>
      </c>
      <c r="AB2225" s="4" t="str">
        <f t="shared" si="3589"/>
        <v>AB$2206</v>
      </c>
      <c r="AC2225" s="4" t="str">
        <f t="shared" si="3589"/>
        <v>AC$2206</v>
      </c>
      <c r="AD2225" s="4" t="str">
        <f t="shared" si="3589"/>
        <v>AD$2206</v>
      </c>
      <c r="AE2225" s="4" t="str">
        <f t="shared" si="3589"/>
        <v>AE$2206</v>
      </c>
      <c r="AF2225" s="4" t="str">
        <f t="shared" si="3589"/>
        <v>AF$2206</v>
      </c>
      <c r="AG2225" s="4" t="str">
        <f t="shared" si="3589"/>
        <v>AG$2206</v>
      </c>
      <c r="AH2225" s="4" t="str">
        <f t="shared" si="3589"/>
        <v>AH$2206</v>
      </c>
      <c r="AI2225" s="4" t="str">
        <f t="shared" si="3589"/>
        <v>AI$2206</v>
      </c>
      <c r="AJ2225" s="4" t="str">
        <f t="shared" si="3589"/>
        <v>AJ$2206</v>
      </c>
      <c r="AK2225" s="4" t="str">
        <f t="shared" si="3589"/>
        <v>AK$2206</v>
      </c>
      <c r="AL2225" s="4" t="str">
        <f t="shared" si="3589"/>
        <v>AL$2206</v>
      </c>
      <c r="AM2225" s="4" t="str">
        <f t="shared" si="3589"/>
        <v>AM$2206</v>
      </c>
      <c r="AN2225" s="4" t="str">
        <f t="shared" si="3589"/>
        <v>AN$2206</v>
      </c>
      <c r="AO2225" s="4" t="str">
        <f t="shared" si="3589"/>
        <v>AO$2206</v>
      </c>
      <c r="AP2225" s="4" t="str">
        <f t="shared" si="3589"/>
        <v>AP$2206</v>
      </c>
      <c r="AQ2225" s="4" t="str">
        <f t="shared" si="3589"/>
        <v>AQ$2206</v>
      </c>
      <c r="AR2225" s="4" t="str">
        <f t="shared" si="3589"/>
        <v>AR$2206</v>
      </c>
      <c r="AS2225" s="4" t="str">
        <f t="shared" si="3589"/>
        <v>AS$2206</v>
      </c>
      <c r="AT2225" s="4" t="str">
        <f t="shared" si="3589"/>
        <v>AT$2206</v>
      </c>
      <c r="AU2225" s="4" t="str">
        <f t="shared" si="3589"/>
        <v>AU$2206</v>
      </c>
      <c r="AV2225" s="4" t="str">
        <f t="shared" si="3589"/>
        <v>AV$2206</v>
      </c>
      <c r="AW2225" s="4" t="str">
        <f t="shared" si="3589"/>
        <v>AW$2206</v>
      </c>
      <c r="AX2225" s="4" t="str">
        <f t="shared" si="3589"/>
        <v>AX$2206</v>
      </c>
      <c r="AY2225" s="4" t="str">
        <f t="shared" si="3589"/>
        <v>AY$2206</v>
      </c>
      <c r="AZ2225" s="4" t="str">
        <f t="shared" si="3589"/>
        <v>AZ$2206</v>
      </c>
      <c r="BA2225" s="4" t="str">
        <f t="shared" si="3589"/>
        <v>BA$2206</v>
      </c>
      <c r="BB2225" s="4" t="str">
        <f t="shared" si="3589"/>
        <v>BB$2206</v>
      </c>
      <c r="BC2225" s="4" t="str">
        <f t="shared" si="3589"/>
        <v>BC$2206</v>
      </c>
      <c r="BD2225" s="4" t="str">
        <f t="shared" si="3589"/>
        <v>BD$2206</v>
      </c>
      <c r="BE2225" s="4" t="str">
        <f t="shared" si="3589"/>
        <v>BE$2206</v>
      </c>
      <c r="BF2225" s="4" t="str">
        <f t="shared" si="3589"/>
        <v>BF$2206</v>
      </c>
      <c r="BG2225" s="4" t="str">
        <f t="shared" si="3589"/>
        <v>BG$2206</v>
      </c>
      <c r="BH2225" s="4" t="str">
        <f t="shared" si="3589"/>
        <v>BH$2206</v>
      </c>
      <c r="BI2225" s="4" t="str">
        <f t="shared" si="3589"/>
        <v>BI$2206</v>
      </c>
      <c r="BJ2225" s="4" t="str">
        <f t="shared" si="3589"/>
        <v>BJ$2206</v>
      </c>
      <c r="BK2225" s="4" t="str">
        <f t="shared" si="3589"/>
        <v>BK$2206</v>
      </c>
      <c r="BL2225" s="4" t="str">
        <f t="shared" si="3589"/>
        <v>BL$2206</v>
      </c>
      <c r="BM2225" s="4" t="str">
        <f t="shared" si="3589"/>
        <v>BM$2206</v>
      </c>
      <c r="BN2225" s="4" t="str">
        <f t="shared" si="3589"/>
        <v>BN$2206</v>
      </c>
      <c r="BO2225" s="4" t="str">
        <f t="shared" si="3589"/>
        <v>BO$2206</v>
      </c>
      <c r="BP2225" s="4" t="str">
        <f t="shared" si="3589"/>
        <v>BP$2206</v>
      </c>
      <c r="BQ2225" s="4" t="str">
        <f t="shared" si="3589"/>
        <v>BQ$2206</v>
      </c>
      <c r="BR2225" s="4" t="str">
        <f t="shared" si="3589"/>
        <v>BR$2206</v>
      </c>
      <c r="BS2225" s="4" t="str">
        <f t="shared" si="3589"/>
        <v>BS$2206</v>
      </c>
      <c r="BT2225" s="4" t="str">
        <f t="shared" si="3589"/>
        <v>BT$2206</v>
      </c>
      <c r="BU2225" s="4" t="str">
        <f t="shared" si="3589"/>
        <v>BU$2206</v>
      </c>
      <c r="BV2225" s="4" t="str">
        <f t="shared" si="3589"/>
        <v>BV$2206</v>
      </c>
      <c r="BW2225" s="4" t="str">
        <f t="shared" si="3589"/>
        <v>BW$2206</v>
      </c>
      <c r="BX2225" s="4" t="str">
        <f t="shared" si="3589"/>
        <v>BX$2206</v>
      </c>
      <c r="BY2225" s="4" t="str">
        <f t="shared" si="3589"/>
        <v>BY$2206</v>
      </c>
      <c r="BZ2225" s="4" t="str">
        <f t="shared" si="3589"/>
        <v>BZ$2206</v>
      </c>
      <c r="CA2225" s="4" t="str">
        <f t="shared" si="3589"/>
        <v>CA$2206</v>
      </c>
      <c r="CB2225" s="4" t="str">
        <f t="shared" si="3589"/>
        <v>CB$2206</v>
      </c>
      <c r="CC2225" s="4" t="str">
        <f t="shared" si="3589"/>
        <v>CC$2206</v>
      </c>
      <c r="CD2225" s="4" t="str">
        <f t="shared" si="3589"/>
        <v>CD$2206</v>
      </c>
      <c r="CE2225" s="4" t="str">
        <f t="shared" si="3589"/>
        <v>CE$2206</v>
      </c>
      <c r="CF2225" s="4" t="str">
        <f t="shared" ref="CF2225:CL2227" si="3590">ADDRESS(ROW(CF2206),COLUMN(CF2206),2)</f>
        <v>CF$2206</v>
      </c>
      <c r="CG2225" s="4" t="str">
        <f t="shared" si="3590"/>
        <v>CG$2206</v>
      </c>
      <c r="CH2225" s="4" t="str">
        <f t="shared" si="3590"/>
        <v>CH$2206</v>
      </c>
      <c r="CI2225" s="4" t="str">
        <f t="shared" si="3590"/>
        <v>CI$2206</v>
      </c>
      <c r="CJ2225" s="4" t="str">
        <f t="shared" si="3590"/>
        <v>CJ$2206</v>
      </c>
      <c r="CK2225" s="4" t="str">
        <f t="shared" si="3590"/>
        <v>CK$2206</v>
      </c>
      <c r="CL2225" s="4" t="str">
        <f t="shared" si="3590"/>
        <v>CL$2206</v>
      </c>
      <c r="CO2225" s="212" t="e">
        <f>ADDRESS(ROW(#REF!),COLUMN(#REF!),2)</f>
        <v>#REF!</v>
      </c>
      <c r="CP2225" s="212" t="e">
        <f>ADDRESS(ROW(#REF!),COLUMN(#REF!),2)</f>
        <v>#REF!</v>
      </c>
      <c r="CQ2225" s="212" t="e">
        <f>ADDRESS(ROW(#REF!),COLUMN(#REF!),2)</f>
        <v>#REF!</v>
      </c>
      <c r="CR2225" s="212" t="e">
        <f>ADDRESS(ROW(#REF!),COLUMN(#REF!),2)</f>
        <v>#REF!</v>
      </c>
      <c r="CS2225" s="212" t="e">
        <f>ADDRESS(ROW(#REF!),COLUMN(#REF!),2)</f>
        <v>#REF!</v>
      </c>
      <c r="CT2225" s="212" t="e">
        <f>ADDRESS(ROW(#REF!),COLUMN(#REF!),2)</f>
        <v>#REF!</v>
      </c>
      <c r="CU2225" s="212" t="e">
        <f>ADDRESS(ROW(#REF!),COLUMN(#REF!),2)</f>
        <v>#REF!</v>
      </c>
      <c r="CV2225" s="212" t="e">
        <f>ADDRESS(ROW(#REF!),COLUMN(#REF!),2)</f>
        <v>#REF!</v>
      </c>
      <c r="CW2225" s="212" t="e">
        <f>ADDRESS(ROW(#REF!),COLUMN(#REF!),2)</f>
        <v>#REF!</v>
      </c>
      <c r="CX2225" s="212" t="e">
        <f>ADDRESS(ROW(#REF!),COLUMN(#REF!),2)</f>
        <v>#REF!</v>
      </c>
      <c r="CY2225" s="212" t="e">
        <f>ADDRESS(ROW(#REF!),COLUMN(#REF!),2)</f>
        <v>#REF!</v>
      </c>
      <c r="CZ2225" s="212" t="e">
        <f>ADDRESS(ROW(#REF!),COLUMN(#REF!),2)</f>
        <v>#REF!</v>
      </c>
      <c r="DA2225" s="212" t="e">
        <f>ADDRESS(ROW(#REF!),COLUMN(#REF!),2)</f>
        <v>#REF!</v>
      </c>
      <c r="DB2225" s="212" t="e">
        <f>ADDRESS(ROW(#REF!),COLUMN(#REF!),2)</f>
        <v>#REF!</v>
      </c>
      <c r="DC2225" s="212" t="e">
        <f>ADDRESS(ROW(#REF!),COLUMN(#REF!),2)</f>
        <v>#REF!</v>
      </c>
      <c r="DD2225" s="212" t="e">
        <f>ADDRESS(ROW(#REF!),COLUMN(#REF!),2)</f>
        <v>#REF!</v>
      </c>
      <c r="DE2225" s="212" t="e">
        <f>ADDRESS(ROW(#REF!),COLUMN(#REF!),2)</f>
        <v>#REF!</v>
      </c>
      <c r="DF2225" s="212" t="e">
        <f>ADDRESS(ROW(#REF!),COLUMN(#REF!),2)</f>
        <v>#REF!</v>
      </c>
      <c r="DG2225" s="212" t="e">
        <f>ADDRESS(ROW(#REF!),COLUMN(#REF!),2)</f>
        <v>#REF!</v>
      </c>
      <c r="DH2225" s="212" t="e">
        <f>ADDRESS(ROW(#REF!),COLUMN(#REF!),2)</f>
        <v>#REF!</v>
      </c>
      <c r="DI2225" s="212" t="e">
        <f>ADDRESS(ROW(#REF!),COLUMN(#REF!),2)</f>
        <v>#REF!</v>
      </c>
      <c r="DJ2225" s="212" t="e">
        <f>ADDRESS(ROW(#REF!),COLUMN(#REF!),2)</f>
        <v>#REF!</v>
      </c>
      <c r="DK2225" s="212" t="e">
        <f>ADDRESS(ROW(#REF!),COLUMN(#REF!),2)</f>
        <v>#REF!</v>
      </c>
      <c r="DL2225" s="212" t="e">
        <f>ADDRESS(ROW(#REF!),COLUMN(#REF!),2)</f>
        <v>#REF!</v>
      </c>
    </row>
    <row r="2226" spans="1:116" x14ac:dyDescent="0.4">
      <c r="B2226" t="s">
        <v>332</v>
      </c>
      <c r="D2226" t="s">
        <v>541</v>
      </c>
      <c r="E2226" s="8" t="str">
        <f t="shared" si="3585"/>
        <v>2226 SEASON MONTHL-TV-V</v>
      </c>
      <c r="G2226" s="136" t="str">
        <f t="shared" si="3584"/>
        <v>(Secondary label)</v>
      </c>
      <c r="H2226" s="12"/>
      <c r="I2226" s="60"/>
      <c r="J2226" s="60"/>
      <c r="K2226" s="15"/>
      <c r="L2226" s="15"/>
      <c r="M2226" s="15"/>
      <c r="N2226" s="15"/>
      <c r="O2226" s="15"/>
      <c r="P2226" s="15"/>
      <c r="R2226" s="15"/>
      <c r="S2226" s="80"/>
      <c r="T2226" s="80"/>
      <c r="U2226" s="80"/>
      <c r="V2226" s="80"/>
      <c r="W2226" s="80"/>
      <c r="X2226" s="80"/>
      <c r="Y2226" s="80"/>
      <c r="Z2226" s="80"/>
      <c r="AA2226" s="80"/>
      <c r="AB2226" s="80"/>
      <c r="AC2226" s="80"/>
      <c r="AD2226" s="80"/>
      <c r="AE2226" s="80"/>
      <c r="AF2226" s="80"/>
      <c r="AG2226" s="80"/>
      <c r="AH2226" s="80"/>
      <c r="AI2226" s="80"/>
      <c r="AJ2226" s="80"/>
      <c r="AK2226" s="80"/>
      <c r="AL2226" s="80"/>
      <c r="AM2226" s="80"/>
      <c r="AN2226" s="80"/>
      <c r="AO2226" s="80"/>
      <c r="AP2226" s="80"/>
      <c r="AQ2226" s="80"/>
      <c r="AR2226" s="80"/>
      <c r="AS2226" s="80"/>
      <c r="AT2226" s="80"/>
      <c r="AU2226" s="80"/>
      <c r="AV2226" s="80"/>
      <c r="AW2226" s="80"/>
      <c r="AX2226" s="80"/>
      <c r="AY2226" s="80"/>
      <c r="AZ2226" s="80"/>
      <c r="BA2226" s="80"/>
      <c r="BB2226" s="80"/>
      <c r="BC2226" s="80"/>
      <c r="BD2226" s="80"/>
      <c r="BE2226" s="80"/>
      <c r="BF2226" s="80"/>
      <c r="BG2226" s="80"/>
      <c r="BH2226" s="80"/>
      <c r="BI2226" s="80"/>
      <c r="BJ2226" s="80"/>
      <c r="BK2226" s="80"/>
      <c r="BL2226" s="80"/>
      <c r="BM2226" s="80"/>
      <c r="BN2226" s="80"/>
      <c r="BO2226" s="80"/>
      <c r="BP2226" s="80"/>
      <c r="BQ2226" s="80"/>
      <c r="BR2226" s="80"/>
      <c r="BS2226" s="80"/>
      <c r="BT2226" s="80"/>
      <c r="BU2226" s="80"/>
      <c r="BV2226" s="80"/>
      <c r="BW2226" s="80"/>
      <c r="BX2226" s="80"/>
      <c r="BY2226" s="80"/>
      <c r="BZ2226" s="80"/>
      <c r="CA2226" s="80"/>
      <c r="CB2226" s="80"/>
      <c r="CC2226" s="80"/>
      <c r="CD2226" s="80"/>
      <c r="CE2226" s="80"/>
      <c r="CF2226" s="80"/>
      <c r="CG2226" s="80"/>
      <c r="CH2226" s="80"/>
      <c r="CI2226" s="80"/>
      <c r="CJ2226" s="80"/>
      <c r="CK2226" s="80"/>
      <c r="CL2226" s="80"/>
      <c r="CN2226" s="60"/>
    </row>
    <row r="2227" spans="1:116" x14ac:dyDescent="0.4">
      <c r="B2227" t="s">
        <v>332</v>
      </c>
      <c r="D2227" t="s">
        <v>541</v>
      </c>
      <c r="E2227" s="8" t="str">
        <f t="shared" si="3585"/>
        <v>2227 SEASON MONTHL-TV-V</v>
      </c>
      <c r="G2227" s="136" t="str">
        <f t="shared" si="3584"/>
        <v xml:space="preserve">secondary unit </v>
      </c>
      <c r="H2227" s="12"/>
      <c r="I2227" s="60"/>
      <c r="J2227" s="60"/>
      <c r="K2227" s="15"/>
      <c r="L2227" s="15"/>
      <c r="M2227" s="15"/>
      <c r="N2227" s="15"/>
      <c r="O2227" s="15"/>
      <c r="P2227" s="15"/>
      <c r="R2227" s="15"/>
      <c r="S2227" s="76"/>
      <c r="T2227" s="76"/>
      <c r="U2227" s="76"/>
      <c r="V2227" s="76"/>
      <c r="W2227" s="76"/>
      <c r="X2227" s="76"/>
      <c r="Y2227" s="76"/>
      <c r="Z2227" s="76"/>
      <c r="AA2227" s="76"/>
      <c r="AB2227" s="76"/>
      <c r="AC2227" s="76"/>
      <c r="AD2227" s="76"/>
      <c r="AE2227" s="76"/>
      <c r="AF2227" s="76"/>
      <c r="AG2227" s="76"/>
      <c r="AH2227" s="76"/>
      <c r="AI2227" s="76"/>
      <c r="AJ2227" s="76"/>
      <c r="AK2227" s="76"/>
      <c r="AL2227" s="76"/>
      <c r="AM2227" s="76"/>
      <c r="AN2227" s="76"/>
      <c r="AO2227" s="76"/>
      <c r="AP2227" s="76"/>
      <c r="AQ2227" s="76"/>
      <c r="AR2227" s="76"/>
      <c r="AS2227" s="76"/>
      <c r="AT2227" s="76"/>
      <c r="AU2227" s="76"/>
      <c r="AV2227" s="76"/>
      <c r="AW2227" s="76"/>
      <c r="AX2227" s="76"/>
      <c r="AY2227" s="76"/>
      <c r="AZ2227" s="76"/>
      <c r="BA2227" s="76"/>
      <c r="BB2227" s="76"/>
      <c r="BC2227" s="76"/>
      <c r="BD2227" s="76"/>
      <c r="BE2227" s="76"/>
      <c r="BF2227" s="76"/>
      <c r="BG2227" s="76"/>
      <c r="BH2227" s="76"/>
      <c r="BI2227" s="76"/>
      <c r="BJ2227" s="76"/>
      <c r="BK2227" s="76"/>
      <c r="BL2227" s="76"/>
      <c r="BM2227" s="76"/>
      <c r="BN2227" s="76"/>
      <c r="BO2227" s="76"/>
      <c r="BP2227" s="76"/>
      <c r="BQ2227" s="76"/>
      <c r="BR2227" s="76"/>
      <c r="BS2227" s="76"/>
      <c r="BT2227" s="76"/>
      <c r="BU2227" s="76"/>
      <c r="BV2227" s="76"/>
      <c r="BW2227" s="76"/>
      <c r="BX2227" s="76"/>
      <c r="BY2227" s="76"/>
      <c r="BZ2227" s="76"/>
      <c r="CA2227" s="76"/>
      <c r="CB2227" s="76"/>
      <c r="CC2227" s="76"/>
      <c r="CD2227" s="76"/>
      <c r="CE2227" s="76"/>
      <c r="CF2227" s="76"/>
      <c r="CG2227" s="76"/>
      <c r="CH2227" s="76"/>
      <c r="CI2227" s="76"/>
      <c r="CJ2227" s="76"/>
      <c r="CK2227" s="76"/>
      <c r="CL2227" s="76"/>
      <c r="CN2227" s="60"/>
      <c r="CO2227" s="76"/>
      <c r="CP2227" s="76"/>
      <c r="CQ2227" s="76"/>
      <c r="CR2227" s="76"/>
      <c r="CS2227" s="76"/>
      <c r="CT2227" s="76"/>
      <c r="CU2227" s="76"/>
      <c r="CV2227" s="76"/>
      <c r="CW2227" s="76"/>
      <c r="CX2227" s="76"/>
      <c r="CY2227" s="76"/>
      <c r="CZ2227" s="76"/>
      <c r="DA2227" s="76"/>
      <c r="DB2227" s="76"/>
      <c r="DC2227" s="76"/>
      <c r="DD2227" s="76"/>
      <c r="DE2227" s="76"/>
      <c r="DF2227" s="76"/>
      <c r="DG2227" s="76"/>
      <c r="DH2227" s="76"/>
      <c r="DI2227" s="76"/>
      <c r="DJ2227" s="76"/>
      <c r="DK2227" s="76"/>
      <c r="DL2227" s="76"/>
    </row>
    <row r="2228" spans="1:116" x14ac:dyDescent="0.4">
      <c r="B2228" t="s">
        <v>332</v>
      </c>
      <c r="D2228" t="s">
        <v>541</v>
      </c>
      <c r="E2228" s="8" t="str">
        <f t="shared" si="3585"/>
        <v>2228 SEASON MONTHL-TV-V</v>
      </c>
      <c r="G2228" s="136" t="str">
        <f t="shared" si="3584"/>
        <v>Secondary revenue driver</v>
      </c>
      <c r="H2228" s="12"/>
      <c r="I2228" s="60"/>
      <c r="J2228" s="60"/>
      <c r="K2228" s="15"/>
      <c r="L2228" s="15"/>
      <c r="M2228" s="15"/>
      <c r="N2228" s="15"/>
      <c r="O2228" s="15"/>
      <c r="P2228" s="15"/>
      <c r="R2228" s="15"/>
      <c r="S2228" s="80" t="str">
        <f>S2202</f>
        <v>S$18</v>
      </c>
      <c r="T2228" s="80" t="str">
        <f t="shared" ref="T2228:CE2230" si="3591">T2202</f>
        <v>T$18</v>
      </c>
      <c r="U2228" s="80" t="str">
        <f t="shared" si="3591"/>
        <v>U$18</v>
      </c>
      <c r="V2228" s="80" t="str">
        <f t="shared" si="3591"/>
        <v>V$18</v>
      </c>
      <c r="W2228" s="80" t="str">
        <f t="shared" si="3591"/>
        <v>W$18</v>
      </c>
      <c r="X2228" s="80" t="str">
        <f t="shared" si="3591"/>
        <v>X$18</v>
      </c>
      <c r="Y2228" s="80" t="str">
        <f t="shared" si="3591"/>
        <v>Y$18</v>
      </c>
      <c r="Z2228" s="80" t="str">
        <f t="shared" si="3591"/>
        <v>Z$18</v>
      </c>
      <c r="AA2228" s="80" t="str">
        <f t="shared" si="3591"/>
        <v>AA$18</v>
      </c>
      <c r="AB2228" s="80" t="str">
        <f t="shared" si="3591"/>
        <v>AB$18</v>
      </c>
      <c r="AC2228" s="80" t="str">
        <f t="shared" si="3591"/>
        <v>AC$18</v>
      </c>
      <c r="AD2228" s="80" t="str">
        <f t="shared" si="3591"/>
        <v>AD$18</v>
      </c>
      <c r="AE2228" s="80" t="str">
        <f t="shared" si="3591"/>
        <v>AE$18</v>
      </c>
      <c r="AF2228" s="80" t="str">
        <f t="shared" si="3591"/>
        <v>AF$18</v>
      </c>
      <c r="AG2228" s="80" t="str">
        <f t="shared" si="3591"/>
        <v>AG$18</v>
      </c>
      <c r="AH2228" s="80" t="str">
        <f t="shared" si="3591"/>
        <v>AH$18</v>
      </c>
      <c r="AI2228" s="80" t="str">
        <f t="shared" si="3591"/>
        <v>AI$18</v>
      </c>
      <c r="AJ2228" s="80" t="str">
        <f t="shared" si="3591"/>
        <v>AJ$18</v>
      </c>
      <c r="AK2228" s="80" t="str">
        <f t="shared" si="3591"/>
        <v>AK$18</v>
      </c>
      <c r="AL2228" s="80" t="str">
        <f t="shared" si="3591"/>
        <v>AL$18</v>
      </c>
      <c r="AM2228" s="80" t="str">
        <f t="shared" si="3591"/>
        <v>AM$18</v>
      </c>
      <c r="AN2228" s="80" t="str">
        <f t="shared" si="3591"/>
        <v>AN$18</v>
      </c>
      <c r="AO2228" s="80" t="str">
        <f t="shared" si="3591"/>
        <v>AO$18</v>
      </c>
      <c r="AP2228" s="80" t="str">
        <f t="shared" si="3591"/>
        <v>AP$18</v>
      </c>
      <c r="AQ2228" s="80" t="str">
        <f t="shared" si="3591"/>
        <v>AQ$18</v>
      </c>
      <c r="AR2228" s="80" t="str">
        <f t="shared" si="3591"/>
        <v>AR$18</v>
      </c>
      <c r="AS2228" s="80" t="str">
        <f t="shared" si="3591"/>
        <v>AS$18</v>
      </c>
      <c r="AT2228" s="80" t="str">
        <f t="shared" si="3591"/>
        <v>AT$18</v>
      </c>
      <c r="AU2228" s="80" t="str">
        <f t="shared" si="3591"/>
        <v>AU$18</v>
      </c>
      <c r="AV2228" s="80" t="str">
        <f t="shared" si="3591"/>
        <v>AV$18</v>
      </c>
      <c r="AW2228" s="80" t="str">
        <f t="shared" si="3591"/>
        <v>AW$18</v>
      </c>
      <c r="AX2228" s="80" t="str">
        <f t="shared" si="3591"/>
        <v>AX$18</v>
      </c>
      <c r="AY2228" s="80" t="str">
        <f t="shared" si="3591"/>
        <v>AY$18</v>
      </c>
      <c r="AZ2228" s="80" t="str">
        <f t="shared" si="3591"/>
        <v>AZ$18</v>
      </c>
      <c r="BA2228" s="80" t="str">
        <f t="shared" si="3591"/>
        <v>BA$18</v>
      </c>
      <c r="BB2228" s="80" t="str">
        <f t="shared" si="3591"/>
        <v>BB$18</v>
      </c>
      <c r="BC2228" s="80" t="str">
        <f t="shared" si="3591"/>
        <v>BC$18</v>
      </c>
      <c r="BD2228" s="80" t="str">
        <f t="shared" si="3591"/>
        <v>BD$18</v>
      </c>
      <c r="BE2228" s="80" t="str">
        <f t="shared" si="3591"/>
        <v>BE$18</v>
      </c>
      <c r="BF2228" s="80" t="str">
        <f t="shared" si="3591"/>
        <v>BF$18</v>
      </c>
      <c r="BG2228" s="80" t="str">
        <f t="shared" si="3591"/>
        <v>BG$18</v>
      </c>
      <c r="BH2228" s="80" t="str">
        <f t="shared" si="3591"/>
        <v>BH$18</v>
      </c>
      <c r="BI2228" s="80" t="str">
        <f t="shared" si="3591"/>
        <v>BI$18</v>
      </c>
      <c r="BJ2228" s="80" t="str">
        <f t="shared" si="3591"/>
        <v>BJ$18</v>
      </c>
      <c r="BK2228" s="80" t="str">
        <f t="shared" si="3591"/>
        <v>BK$18</v>
      </c>
      <c r="BL2228" s="80" t="str">
        <f t="shared" si="3591"/>
        <v>BL$18</v>
      </c>
      <c r="BM2228" s="80" t="str">
        <f t="shared" si="3591"/>
        <v>BM$18</v>
      </c>
      <c r="BN2228" s="80" t="str">
        <f t="shared" si="3591"/>
        <v>BN$18</v>
      </c>
      <c r="BO2228" s="80" t="str">
        <f t="shared" si="3591"/>
        <v>BO$18</v>
      </c>
      <c r="BP2228" s="80" t="str">
        <f t="shared" si="3591"/>
        <v>BP$18</v>
      </c>
      <c r="BQ2228" s="80" t="str">
        <f t="shared" si="3591"/>
        <v>BQ$18</v>
      </c>
      <c r="BR2228" s="80" t="str">
        <f t="shared" si="3591"/>
        <v>BR$18</v>
      </c>
      <c r="BS2228" s="80" t="str">
        <f t="shared" si="3591"/>
        <v>BS$18</v>
      </c>
      <c r="BT2228" s="80" t="str">
        <f t="shared" si="3591"/>
        <v>BT$18</v>
      </c>
      <c r="BU2228" s="80" t="str">
        <f t="shared" si="3591"/>
        <v>BU$18</v>
      </c>
      <c r="BV2228" s="80" t="str">
        <f t="shared" si="3591"/>
        <v>BV$18</v>
      </c>
      <c r="BW2228" s="80" t="str">
        <f t="shared" si="3591"/>
        <v>BW$18</v>
      </c>
      <c r="BX2228" s="80" t="str">
        <f t="shared" si="3591"/>
        <v>BX$18</v>
      </c>
      <c r="BY2228" s="80" t="str">
        <f t="shared" si="3591"/>
        <v>BY$18</v>
      </c>
      <c r="BZ2228" s="80" t="str">
        <f t="shared" si="3591"/>
        <v>BZ$18</v>
      </c>
      <c r="CA2228" s="80" t="str">
        <f t="shared" si="3591"/>
        <v>CA$18</v>
      </c>
      <c r="CB2228" s="80" t="str">
        <f t="shared" si="3591"/>
        <v>CB$18</v>
      </c>
      <c r="CC2228" s="80" t="str">
        <f t="shared" si="3591"/>
        <v>CC$18</v>
      </c>
      <c r="CD2228" s="80" t="str">
        <f t="shared" si="3591"/>
        <v>CD$18</v>
      </c>
      <c r="CE2228" s="80" t="str">
        <f t="shared" si="3591"/>
        <v>CE$18</v>
      </c>
      <c r="CF2228" s="80" t="str">
        <f t="shared" ref="CF2228:CL2230" si="3592">CF2202</f>
        <v>CF$18</v>
      </c>
      <c r="CG2228" s="80" t="str">
        <f t="shared" si="3592"/>
        <v>CG$18</v>
      </c>
      <c r="CH2228" s="80" t="str">
        <f t="shared" si="3592"/>
        <v>CH$18</v>
      </c>
      <c r="CI2228" s="80" t="str">
        <f t="shared" si="3592"/>
        <v>CI$18</v>
      </c>
      <c r="CJ2228" s="80" t="str">
        <f t="shared" si="3592"/>
        <v>CJ$18</v>
      </c>
      <c r="CK2228" s="80" t="str">
        <f t="shared" si="3592"/>
        <v>CK$18</v>
      </c>
      <c r="CL2228" s="80" t="str">
        <f t="shared" si="3592"/>
        <v>CL$18</v>
      </c>
      <c r="CN2228" s="60"/>
      <c r="CO2228" s="76"/>
      <c r="CP2228" s="76"/>
      <c r="CQ2228" s="76"/>
      <c r="CR2228" s="76"/>
      <c r="CS2228" s="76"/>
      <c r="CT2228" s="76"/>
      <c r="CU2228" s="76"/>
      <c r="CV2228" s="76"/>
      <c r="CW2228" s="76"/>
      <c r="CX2228" s="76"/>
      <c r="CY2228" s="76"/>
      <c r="CZ2228" s="76"/>
      <c r="DA2228" s="76"/>
      <c r="DB2228" s="76"/>
      <c r="DC2228" s="76"/>
      <c r="DD2228" s="76"/>
      <c r="DE2228" s="76"/>
      <c r="DF2228" s="76"/>
      <c r="DG2228" s="76"/>
      <c r="DH2228" s="76"/>
      <c r="DI2228" s="76"/>
      <c r="DJ2228" s="76"/>
      <c r="DK2228" s="76"/>
      <c r="DL2228" s="76"/>
    </row>
    <row r="2229" spans="1:116" x14ac:dyDescent="0.4">
      <c r="B2229" t="s">
        <v>332</v>
      </c>
      <c r="D2229" t="s">
        <v>541</v>
      </c>
      <c r="E2229" s="8" t="str">
        <f t="shared" si="3585"/>
        <v>2229 SEASON MONTHL-TV-V</v>
      </c>
      <c r="G2229" s="136" t="str">
        <f t="shared" si="3584"/>
        <v>Secondary volume driver</v>
      </c>
      <c r="H2229" s="12"/>
      <c r="I2229" s="60"/>
      <c r="J2229" s="60"/>
      <c r="K2229" s="15"/>
      <c r="L2229" s="15"/>
      <c r="M2229" s="15"/>
      <c r="N2229" s="15"/>
      <c r="O2229" s="15"/>
      <c r="P2229" s="15"/>
      <c r="R2229" s="15"/>
      <c r="S2229" s="80" t="str">
        <f>S2203</f>
        <v>S$19</v>
      </c>
      <c r="T2229" s="80" t="str">
        <f t="shared" ref="T2229:CE2231" si="3593">T2203</f>
        <v>T$19</v>
      </c>
      <c r="U2229" s="80" t="str">
        <f t="shared" si="3593"/>
        <v>U$19</v>
      </c>
      <c r="V2229" s="80" t="str">
        <f t="shared" si="3593"/>
        <v>V$19</v>
      </c>
      <c r="W2229" s="80" t="str">
        <f t="shared" si="3593"/>
        <v>W$19</v>
      </c>
      <c r="X2229" s="80" t="str">
        <f t="shared" si="3593"/>
        <v>X$19</v>
      </c>
      <c r="Y2229" s="80" t="str">
        <f t="shared" si="3593"/>
        <v>Y$19</v>
      </c>
      <c r="Z2229" s="80" t="str">
        <f t="shared" si="3593"/>
        <v>Z$19</v>
      </c>
      <c r="AA2229" s="80" t="str">
        <f t="shared" si="3593"/>
        <v>AA$19</v>
      </c>
      <c r="AB2229" s="80" t="str">
        <f t="shared" si="3593"/>
        <v>AB$19</v>
      </c>
      <c r="AC2229" s="80" t="str">
        <f t="shared" si="3593"/>
        <v>AC$19</v>
      </c>
      <c r="AD2229" s="80" t="str">
        <f t="shared" si="3593"/>
        <v>AD$19</v>
      </c>
      <c r="AE2229" s="80" t="str">
        <f t="shared" si="3593"/>
        <v>AE$19</v>
      </c>
      <c r="AF2229" s="80" t="str">
        <f t="shared" si="3593"/>
        <v>AF$19</v>
      </c>
      <c r="AG2229" s="80" t="str">
        <f t="shared" si="3593"/>
        <v>AG$19</v>
      </c>
      <c r="AH2229" s="80" t="str">
        <f t="shared" si="3593"/>
        <v>AH$19</v>
      </c>
      <c r="AI2229" s="80" t="str">
        <f t="shared" si="3593"/>
        <v>AI$19</v>
      </c>
      <c r="AJ2229" s="80" t="str">
        <f t="shared" si="3593"/>
        <v>AJ$19</v>
      </c>
      <c r="AK2229" s="80" t="str">
        <f t="shared" si="3593"/>
        <v>AK$19</v>
      </c>
      <c r="AL2229" s="80" t="str">
        <f t="shared" si="3593"/>
        <v>AL$19</v>
      </c>
      <c r="AM2229" s="80" t="str">
        <f t="shared" si="3593"/>
        <v>AM$19</v>
      </c>
      <c r="AN2229" s="80" t="str">
        <f t="shared" si="3593"/>
        <v>AN$19</v>
      </c>
      <c r="AO2229" s="80" t="str">
        <f t="shared" si="3593"/>
        <v>AO$19</v>
      </c>
      <c r="AP2229" s="80" t="str">
        <f t="shared" si="3593"/>
        <v>AP$19</v>
      </c>
      <c r="AQ2229" s="80" t="str">
        <f t="shared" si="3593"/>
        <v>AQ$19</v>
      </c>
      <c r="AR2229" s="80" t="str">
        <f t="shared" si="3593"/>
        <v>AR$19</v>
      </c>
      <c r="AS2229" s="80" t="str">
        <f t="shared" si="3593"/>
        <v>AS$19</v>
      </c>
      <c r="AT2229" s="80" t="str">
        <f t="shared" si="3593"/>
        <v>AT$19</v>
      </c>
      <c r="AU2229" s="80" t="str">
        <f t="shared" si="3593"/>
        <v>AU$19</v>
      </c>
      <c r="AV2229" s="80" t="str">
        <f t="shared" si="3593"/>
        <v>AV$19</v>
      </c>
      <c r="AW2229" s="80" t="str">
        <f t="shared" si="3593"/>
        <v>AW$19</v>
      </c>
      <c r="AX2229" s="80" t="str">
        <f t="shared" si="3593"/>
        <v>AX$19</v>
      </c>
      <c r="AY2229" s="80" t="str">
        <f t="shared" si="3593"/>
        <v>AY$19</v>
      </c>
      <c r="AZ2229" s="80" t="str">
        <f t="shared" si="3593"/>
        <v>AZ$19</v>
      </c>
      <c r="BA2229" s="80" t="str">
        <f t="shared" si="3593"/>
        <v>BA$19</v>
      </c>
      <c r="BB2229" s="80" t="str">
        <f t="shared" si="3593"/>
        <v>BB$19</v>
      </c>
      <c r="BC2229" s="80" t="str">
        <f t="shared" si="3593"/>
        <v>BC$19</v>
      </c>
      <c r="BD2229" s="80" t="str">
        <f t="shared" si="3593"/>
        <v>BD$19</v>
      </c>
      <c r="BE2229" s="80" t="str">
        <f t="shared" si="3593"/>
        <v>BE$19</v>
      </c>
      <c r="BF2229" s="80" t="str">
        <f t="shared" si="3593"/>
        <v>BF$19</v>
      </c>
      <c r="BG2229" s="80" t="str">
        <f t="shared" si="3593"/>
        <v>BG$19</v>
      </c>
      <c r="BH2229" s="80" t="str">
        <f t="shared" si="3593"/>
        <v>BH$19</v>
      </c>
      <c r="BI2229" s="80" t="str">
        <f t="shared" si="3593"/>
        <v>BI$19</v>
      </c>
      <c r="BJ2229" s="80" t="str">
        <f t="shared" si="3593"/>
        <v>BJ$19</v>
      </c>
      <c r="BK2229" s="80" t="str">
        <f t="shared" si="3593"/>
        <v>BK$19</v>
      </c>
      <c r="BL2229" s="80" t="str">
        <f t="shared" si="3593"/>
        <v>BL$19</v>
      </c>
      <c r="BM2229" s="80" t="str">
        <f t="shared" si="3593"/>
        <v>BM$19</v>
      </c>
      <c r="BN2229" s="80" t="str">
        <f t="shared" si="3593"/>
        <v>BN$19</v>
      </c>
      <c r="BO2229" s="80" t="str">
        <f t="shared" si="3593"/>
        <v>BO$19</v>
      </c>
      <c r="BP2229" s="80" t="str">
        <f t="shared" si="3593"/>
        <v>BP$19</v>
      </c>
      <c r="BQ2229" s="80" t="str">
        <f t="shared" si="3593"/>
        <v>BQ$19</v>
      </c>
      <c r="BR2229" s="80" t="str">
        <f t="shared" si="3593"/>
        <v>BR$19</v>
      </c>
      <c r="BS2229" s="80" t="str">
        <f t="shared" si="3593"/>
        <v>BS$19</v>
      </c>
      <c r="BT2229" s="80" t="str">
        <f t="shared" si="3593"/>
        <v>BT$19</v>
      </c>
      <c r="BU2229" s="80" t="str">
        <f t="shared" si="3593"/>
        <v>BU$19</v>
      </c>
      <c r="BV2229" s="80" t="str">
        <f t="shared" si="3593"/>
        <v>BV$19</v>
      </c>
      <c r="BW2229" s="80" t="str">
        <f t="shared" si="3593"/>
        <v>BW$19</v>
      </c>
      <c r="BX2229" s="80" t="str">
        <f t="shared" si="3593"/>
        <v>BX$19</v>
      </c>
      <c r="BY2229" s="80" t="str">
        <f t="shared" si="3593"/>
        <v>BY$19</v>
      </c>
      <c r="BZ2229" s="80" t="str">
        <f t="shared" si="3593"/>
        <v>BZ$19</v>
      </c>
      <c r="CA2229" s="80" t="str">
        <f t="shared" si="3593"/>
        <v>CA$19</v>
      </c>
      <c r="CB2229" s="80" t="str">
        <f t="shared" si="3593"/>
        <v>CB$19</v>
      </c>
      <c r="CC2229" s="80" t="str">
        <f t="shared" si="3593"/>
        <v>CC$19</v>
      </c>
      <c r="CD2229" s="80" t="str">
        <f t="shared" si="3593"/>
        <v>CD$19</v>
      </c>
      <c r="CE2229" s="80" t="str">
        <f t="shared" si="3593"/>
        <v>CE$19</v>
      </c>
      <c r="CF2229" s="80" t="str">
        <f t="shared" ref="CF2229:CL2231" si="3594">CF2203</f>
        <v>CF$19</v>
      </c>
      <c r="CG2229" s="80" t="str">
        <f t="shared" si="3594"/>
        <v>CG$19</v>
      </c>
      <c r="CH2229" s="80" t="str">
        <f t="shared" si="3594"/>
        <v>CH$19</v>
      </c>
      <c r="CI2229" s="80" t="str">
        <f t="shared" si="3594"/>
        <v>CI$19</v>
      </c>
      <c r="CJ2229" s="80" t="str">
        <f t="shared" si="3594"/>
        <v>CJ$19</v>
      </c>
      <c r="CK2229" s="80" t="str">
        <f t="shared" si="3594"/>
        <v>CK$19</v>
      </c>
      <c r="CL2229" s="80" t="str">
        <f t="shared" si="3594"/>
        <v>CL$19</v>
      </c>
      <c r="CN2229" s="60"/>
      <c r="CO2229" s="179"/>
      <c r="CP2229" s="179"/>
      <c r="CQ2229" s="179"/>
      <c r="CR2229" s="179"/>
      <c r="CS2229" s="179"/>
      <c r="CT2229" s="179"/>
      <c r="CU2229" s="179"/>
      <c r="CV2229" s="179"/>
      <c r="CW2229" s="179"/>
      <c r="CX2229" s="179"/>
      <c r="CY2229" s="179"/>
      <c r="CZ2229" s="179"/>
      <c r="DA2229" s="179"/>
      <c r="DB2229" s="179"/>
      <c r="DC2229" s="179"/>
      <c r="DD2229" s="179"/>
      <c r="DE2229" s="179"/>
      <c r="DF2229" s="179"/>
      <c r="DG2229" s="179"/>
      <c r="DH2229" s="179"/>
      <c r="DI2229" s="179"/>
      <c r="DJ2229" s="179"/>
      <c r="DK2229" s="179"/>
      <c r="DL2229" s="179"/>
    </row>
    <row r="2230" spans="1:116" x14ac:dyDescent="0.4">
      <c r="A2230" s="174"/>
      <c r="E2230" s="8"/>
      <c r="G2230" s="175" t="s">
        <v>503</v>
      </c>
      <c r="H2230" s="174"/>
      <c r="I2230" s="176"/>
      <c r="J2230" s="176"/>
      <c r="K2230" s="197"/>
      <c r="L2230" s="197"/>
      <c r="M2230" s="197"/>
      <c r="N2230" s="197"/>
      <c r="O2230" s="197"/>
      <c r="P2230" s="197"/>
      <c r="R2230" s="198"/>
      <c r="S2230" s="174"/>
      <c r="T2230" s="174"/>
      <c r="U2230" s="174"/>
      <c r="V2230" s="174"/>
      <c r="W2230" s="174"/>
      <c r="X2230" s="174"/>
      <c r="Y2230" s="174"/>
      <c r="Z2230" s="174"/>
      <c r="AA2230" s="174"/>
      <c r="AB2230" s="174"/>
      <c r="AC2230" s="174"/>
      <c r="AD2230" s="174"/>
      <c r="AE2230" s="174"/>
      <c r="AF2230" s="174"/>
      <c r="AG2230" s="174"/>
      <c r="AH2230" s="174"/>
      <c r="AI2230" s="174"/>
      <c r="AJ2230" s="174"/>
      <c r="AK2230" s="174"/>
      <c r="AL2230" s="174"/>
      <c r="AM2230" s="174"/>
      <c r="AN2230" s="174"/>
      <c r="AO2230" s="174"/>
      <c r="AP2230" s="174"/>
      <c r="AQ2230" s="174"/>
      <c r="AR2230" s="174"/>
      <c r="AS2230" s="174"/>
      <c r="AT2230" s="174"/>
      <c r="AU2230" s="174"/>
      <c r="AV2230" s="174"/>
      <c r="AW2230" s="174"/>
      <c r="AX2230" s="174"/>
      <c r="AY2230" s="174"/>
      <c r="AZ2230" s="174"/>
      <c r="BA2230" s="174"/>
      <c r="BB2230" s="174"/>
      <c r="BC2230" s="174"/>
      <c r="BD2230" s="174"/>
      <c r="BE2230" s="174"/>
      <c r="BF2230" s="174"/>
      <c r="BG2230" s="174"/>
      <c r="BH2230" s="174"/>
      <c r="BI2230" s="174"/>
      <c r="BJ2230" s="174"/>
      <c r="BK2230" s="174"/>
      <c r="BL2230" s="174"/>
      <c r="BM2230" s="174"/>
      <c r="BN2230" s="174"/>
      <c r="BO2230" s="174"/>
      <c r="BP2230" s="174"/>
      <c r="BQ2230" s="174"/>
      <c r="BR2230" s="174"/>
      <c r="BS2230" s="174"/>
      <c r="BT2230" s="174"/>
      <c r="BU2230" s="174"/>
      <c r="BV2230" s="174"/>
      <c r="BW2230" s="174"/>
      <c r="BX2230" s="174"/>
      <c r="BY2230" s="174"/>
      <c r="BZ2230" s="174"/>
      <c r="CA2230" s="174"/>
      <c r="CB2230" s="174"/>
      <c r="CC2230" s="174"/>
      <c r="CD2230" s="174"/>
      <c r="CE2230" s="174"/>
      <c r="CF2230" s="174"/>
      <c r="CG2230" s="174"/>
      <c r="CH2230" s="174"/>
      <c r="CI2230" s="174"/>
      <c r="CJ2230" s="174"/>
      <c r="CK2230" s="174"/>
      <c r="CL2230" s="174"/>
      <c r="CN2230" s="176"/>
      <c r="CO2230" s="174"/>
      <c r="CP2230" s="174"/>
      <c r="CQ2230" s="174"/>
      <c r="CR2230" s="174"/>
      <c r="CS2230" s="174"/>
      <c r="CT2230" s="174"/>
      <c r="CU2230" s="174"/>
      <c r="CV2230" s="174"/>
      <c r="CW2230" s="174"/>
      <c r="CX2230" s="174"/>
      <c r="CY2230" s="174"/>
      <c r="CZ2230" s="174"/>
      <c r="DA2230" s="174"/>
      <c r="DB2230" s="174"/>
      <c r="DC2230" s="174"/>
      <c r="DD2230" s="174"/>
      <c r="DE2230" s="174"/>
      <c r="DF2230" s="174"/>
      <c r="DG2230" s="174"/>
      <c r="DH2230" s="174"/>
      <c r="DI2230" s="174"/>
      <c r="DJ2230" s="174"/>
      <c r="DK2230" s="174"/>
      <c r="DL2230" s="174"/>
    </row>
    <row r="2231" spans="1:116" x14ac:dyDescent="0.4">
      <c r="A2231" s="174"/>
      <c r="E2231" s="8"/>
      <c r="G2231" s="175" t="s">
        <v>504</v>
      </c>
      <c r="H2231" s="174"/>
      <c r="I2231" s="176"/>
      <c r="J2231" s="176"/>
      <c r="K2231" s="197"/>
      <c r="L2231" s="197"/>
      <c r="M2231" s="197"/>
      <c r="N2231" s="197"/>
      <c r="O2231" s="197"/>
      <c r="P2231" s="197"/>
      <c r="R2231" s="198"/>
      <c r="S2231" s="174"/>
      <c r="T2231" s="174"/>
      <c r="U2231" s="174"/>
      <c r="V2231" s="174"/>
      <c r="W2231" s="174"/>
      <c r="X2231" s="174"/>
      <c r="Y2231" s="174"/>
      <c r="Z2231" s="174"/>
      <c r="AA2231" s="174"/>
      <c r="AB2231" s="174"/>
      <c r="AC2231" s="174"/>
      <c r="AD2231" s="174"/>
      <c r="AE2231" s="174"/>
      <c r="AF2231" s="174"/>
      <c r="AG2231" s="174"/>
      <c r="AH2231" s="174"/>
      <c r="AI2231" s="174"/>
      <c r="AJ2231" s="174"/>
      <c r="AK2231" s="174"/>
      <c r="AL2231" s="174"/>
      <c r="AM2231" s="174"/>
      <c r="AN2231" s="174"/>
      <c r="AO2231" s="174"/>
      <c r="AP2231" s="174"/>
      <c r="AQ2231" s="174"/>
      <c r="AR2231" s="174"/>
      <c r="AS2231" s="174"/>
      <c r="AT2231" s="174"/>
      <c r="AU2231" s="174"/>
      <c r="AV2231" s="174"/>
      <c r="AW2231" s="174"/>
      <c r="AX2231" s="174"/>
      <c r="AY2231" s="174"/>
      <c r="AZ2231" s="174"/>
      <c r="BA2231" s="174"/>
      <c r="BB2231" s="174"/>
      <c r="BC2231" s="174"/>
      <c r="BD2231" s="174"/>
      <c r="BE2231" s="174"/>
      <c r="BF2231" s="174"/>
      <c r="BG2231" s="174"/>
      <c r="BH2231" s="174"/>
      <c r="BI2231" s="174"/>
      <c r="BJ2231" s="174"/>
      <c r="BK2231" s="174"/>
      <c r="BL2231" s="174"/>
      <c r="BM2231" s="174"/>
      <c r="BN2231" s="174"/>
      <c r="BO2231" s="174"/>
      <c r="BP2231" s="174"/>
      <c r="BQ2231" s="174"/>
      <c r="BR2231" s="174"/>
      <c r="BS2231" s="174"/>
      <c r="BT2231" s="174"/>
      <c r="BU2231" s="174"/>
      <c r="BV2231" s="174"/>
      <c r="BW2231" s="174"/>
      <c r="BX2231" s="174"/>
      <c r="BY2231" s="174"/>
      <c r="BZ2231" s="174"/>
      <c r="CA2231" s="174"/>
      <c r="CB2231" s="174"/>
      <c r="CC2231" s="174"/>
      <c r="CD2231" s="174"/>
      <c r="CE2231" s="174"/>
      <c r="CF2231" s="174"/>
      <c r="CG2231" s="174"/>
      <c r="CH2231" s="174"/>
      <c r="CI2231" s="174"/>
      <c r="CJ2231" s="174"/>
      <c r="CK2231" s="174"/>
      <c r="CL2231" s="174"/>
      <c r="CN2231" s="176"/>
      <c r="CO2231" s="174"/>
      <c r="CP2231" s="174"/>
      <c r="CQ2231" s="174"/>
      <c r="CR2231" s="174"/>
      <c r="CS2231" s="174"/>
      <c r="CT2231" s="174"/>
      <c r="CU2231" s="174"/>
      <c r="CV2231" s="174"/>
      <c r="CW2231" s="174"/>
      <c r="CX2231" s="174"/>
      <c r="CY2231" s="174"/>
      <c r="CZ2231" s="174"/>
      <c r="DA2231" s="174"/>
      <c r="DB2231" s="174"/>
      <c r="DC2231" s="174"/>
      <c r="DD2231" s="174"/>
      <c r="DE2231" s="174"/>
      <c r="DF2231" s="174"/>
      <c r="DG2231" s="174"/>
      <c r="DH2231" s="174"/>
      <c r="DI2231" s="174"/>
      <c r="DJ2231" s="174"/>
      <c r="DK2231" s="174"/>
      <c r="DL2231" s="174"/>
    </row>
    <row r="2232" spans="1:116" x14ac:dyDescent="0.4">
      <c r="A2232" s="174"/>
      <c r="E2232" s="8"/>
      <c r="G2232" s="175" t="s">
        <v>461</v>
      </c>
      <c r="H2232" s="174"/>
      <c r="I2232" s="176"/>
      <c r="J2232" s="176"/>
      <c r="K2232" s="197"/>
      <c r="L2232" s="197"/>
      <c r="M2232" s="197"/>
      <c r="N2232" s="197"/>
      <c r="O2232" s="197"/>
      <c r="P2232" s="197"/>
      <c r="R2232" s="198"/>
      <c r="S2232" s="199" t="str">
        <f t="shared" ref="S2232:CD2232" si="3595">S$20</f>
        <v>S$16</v>
      </c>
      <c r="T2232" s="199" t="str">
        <f t="shared" si="3595"/>
        <v>T$16</v>
      </c>
      <c r="U2232" s="199" t="str">
        <f t="shared" si="3595"/>
        <v>U$16</v>
      </c>
      <c r="V2232" s="199" t="str">
        <f t="shared" si="3595"/>
        <v>V$16</v>
      </c>
      <c r="W2232" s="199" t="str">
        <f t="shared" si="3595"/>
        <v>W$16</v>
      </c>
      <c r="X2232" s="199" t="str">
        <f t="shared" si="3595"/>
        <v>X$16</v>
      </c>
      <c r="Y2232" s="199" t="str">
        <f t="shared" si="3595"/>
        <v>Y$16</v>
      </c>
      <c r="Z2232" s="199" t="str">
        <f t="shared" si="3595"/>
        <v>Z$16</v>
      </c>
      <c r="AA2232" s="199" t="str">
        <f t="shared" si="3595"/>
        <v>AA$16</v>
      </c>
      <c r="AB2232" s="199" t="str">
        <f t="shared" si="3595"/>
        <v>AB$16</v>
      </c>
      <c r="AC2232" s="199" t="str">
        <f t="shared" si="3595"/>
        <v>AC$16</v>
      </c>
      <c r="AD2232" s="199" t="str">
        <f t="shared" si="3595"/>
        <v>AD$16</v>
      </c>
      <c r="AE2232" s="199" t="str">
        <f t="shared" si="3595"/>
        <v>AE$16</v>
      </c>
      <c r="AF2232" s="199" t="str">
        <f t="shared" si="3595"/>
        <v>AF$16</v>
      </c>
      <c r="AG2232" s="199" t="str">
        <f t="shared" si="3595"/>
        <v>AG$16</v>
      </c>
      <c r="AH2232" s="199" t="str">
        <f t="shared" si="3595"/>
        <v>AH$16</v>
      </c>
      <c r="AI2232" s="199" t="str">
        <f t="shared" si="3595"/>
        <v>AI$16</v>
      </c>
      <c r="AJ2232" s="199" t="str">
        <f t="shared" si="3595"/>
        <v>AJ$16</v>
      </c>
      <c r="AK2232" s="199" t="str">
        <f t="shared" si="3595"/>
        <v>AK$16</v>
      </c>
      <c r="AL2232" s="199" t="str">
        <f t="shared" si="3595"/>
        <v>AL$16</v>
      </c>
      <c r="AM2232" s="199" t="str">
        <f t="shared" si="3595"/>
        <v>AM$16</v>
      </c>
      <c r="AN2232" s="199" t="str">
        <f t="shared" si="3595"/>
        <v>AN$16</v>
      </c>
      <c r="AO2232" s="199" t="str">
        <f t="shared" si="3595"/>
        <v>AO$16</v>
      </c>
      <c r="AP2232" s="199" t="str">
        <f t="shared" si="3595"/>
        <v>AP$16</v>
      </c>
      <c r="AQ2232" s="199" t="str">
        <f t="shared" si="3595"/>
        <v>AQ$16</v>
      </c>
      <c r="AR2232" s="199" t="str">
        <f t="shared" si="3595"/>
        <v>AR$16</v>
      </c>
      <c r="AS2232" s="199" t="str">
        <f t="shared" si="3595"/>
        <v>AS$16</v>
      </c>
      <c r="AT2232" s="199" t="str">
        <f t="shared" si="3595"/>
        <v>AT$16</v>
      </c>
      <c r="AU2232" s="199" t="str">
        <f t="shared" si="3595"/>
        <v>AU$16</v>
      </c>
      <c r="AV2232" s="199" t="str">
        <f t="shared" si="3595"/>
        <v>AV$16</v>
      </c>
      <c r="AW2232" s="199" t="str">
        <f t="shared" si="3595"/>
        <v>AW$16</v>
      </c>
      <c r="AX2232" s="199" t="str">
        <f t="shared" si="3595"/>
        <v>AX$16</v>
      </c>
      <c r="AY2232" s="199" t="str">
        <f t="shared" si="3595"/>
        <v>AY$16</v>
      </c>
      <c r="AZ2232" s="199" t="str">
        <f t="shared" si="3595"/>
        <v>AZ$16</v>
      </c>
      <c r="BA2232" s="199" t="str">
        <f t="shared" si="3595"/>
        <v>BA$16</v>
      </c>
      <c r="BB2232" s="199" t="str">
        <f t="shared" si="3595"/>
        <v>BB$16</v>
      </c>
      <c r="BC2232" s="199" t="str">
        <f t="shared" si="3595"/>
        <v>BC$16</v>
      </c>
      <c r="BD2232" s="199" t="str">
        <f t="shared" si="3595"/>
        <v>BD$16</v>
      </c>
      <c r="BE2232" s="199" t="str">
        <f t="shared" si="3595"/>
        <v>BE$16</v>
      </c>
      <c r="BF2232" s="199" t="str">
        <f t="shared" si="3595"/>
        <v>BF$16</v>
      </c>
      <c r="BG2232" s="199" t="str">
        <f t="shared" si="3595"/>
        <v>BG$16</v>
      </c>
      <c r="BH2232" s="199" t="str">
        <f t="shared" si="3595"/>
        <v>BH$16</v>
      </c>
      <c r="BI2232" s="199" t="str">
        <f t="shared" si="3595"/>
        <v>BI$16</v>
      </c>
      <c r="BJ2232" s="199" t="str">
        <f t="shared" si="3595"/>
        <v>BJ$16</v>
      </c>
      <c r="BK2232" s="199" t="str">
        <f t="shared" si="3595"/>
        <v>BK$16</v>
      </c>
      <c r="BL2232" s="199" t="str">
        <f t="shared" si="3595"/>
        <v>BL$16</v>
      </c>
      <c r="BM2232" s="199" t="str">
        <f t="shared" si="3595"/>
        <v>BM$16</v>
      </c>
      <c r="BN2232" s="199" t="str">
        <f t="shared" si="3595"/>
        <v>BN$16</v>
      </c>
      <c r="BO2232" s="199" t="str">
        <f t="shared" si="3595"/>
        <v>BO$16</v>
      </c>
      <c r="BP2232" s="199" t="str">
        <f t="shared" si="3595"/>
        <v>BP$16</v>
      </c>
      <c r="BQ2232" s="199" t="str">
        <f t="shared" si="3595"/>
        <v>BQ$16</v>
      </c>
      <c r="BR2232" s="199" t="str">
        <f t="shared" si="3595"/>
        <v>BR$16</v>
      </c>
      <c r="BS2232" s="199" t="str">
        <f t="shared" si="3595"/>
        <v>BS$16</v>
      </c>
      <c r="BT2232" s="199" t="str">
        <f t="shared" si="3595"/>
        <v>BT$16</v>
      </c>
      <c r="BU2232" s="199" t="str">
        <f t="shared" si="3595"/>
        <v>BU$16</v>
      </c>
      <c r="BV2232" s="199" t="str">
        <f t="shared" si="3595"/>
        <v>BV$16</v>
      </c>
      <c r="BW2232" s="199" t="str">
        <f t="shared" si="3595"/>
        <v>BW$16</v>
      </c>
      <c r="BX2232" s="199" t="str">
        <f t="shared" si="3595"/>
        <v>BX$16</v>
      </c>
      <c r="BY2232" s="199" t="str">
        <f t="shared" si="3595"/>
        <v>BY$16</v>
      </c>
      <c r="BZ2232" s="199" t="str">
        <f t="shared" si="3595"/>
        <v>BZ$16</v>
      </c>
      <c r="CA2232" s="199" t="str">
        <f t="shared" si="3595"/>
        <v>CA$16</v>
      </c>
      <c r="CB2232" s="199" t="str">
        <f t="shared" si="3595"/>
        <v>CB$16</v>
      </c>
      <c r="CC2232" s="199" t="str">
        <f t="shared" si="3595"/>
        <v>CC$16</v>
      </c>
      <c r="CD2232" s="199" t="str">
        <f t="shared" si="3595"/>
        <v>CD$16</v>
      </c>
      <c r="CE2232" s="199" t="str">
        <f t="shared" ref="CE2232:CL2232" si="3596">CE$20</f>
        <v>CE$16</v>
      </c>
      <c r="CF2232" s="199" t="str">
        <f t="shared" si="3596"/>
        <v>CF$16</v>
      </c>
      <c r="CG2232" s="199" t="str">
        <f t="shared" si="3596"/>
        <v>CG$16</v>
      </c>
      <c r="CH2232" s="199" t="str">
        <f t="shared" si="3596"/>
        <v>CH$16</v>
      </c>
      <c r="CI2232" s="199" t="str">
        <f t="shared" si="3596"/>
        <v>CI$16</v>
      </c>
      <c r="CJ2232" s="199" t="str">
        <f t="shared" si="3596"/>
        <v>CJ$16</v>
      </c>
      <c r="CK2232" s="199" t="str">
        <f t="shared" si="3596"/>
        <v>CK$16</v>
      </c>
      <c r="CL2232" s="199" t="str">
        <f t="shared" si="3596"/>
        <v>CL$16</v>
      </c>
      <c r="CN2232" s="176"/>
      <c r="CO2232" s="199" t="str">
        <f t="shared" ref="CO2232:DL2232" si="3597">CO$20</f>
        <v>CO$16</v>
      </c>
      <c r="CP2232" s="199" t="str">
        <f t="shared" si="3597"/>
        <v>CP$16</v>
      </c>
      <c r="CQ2232" s="199" t="str">
        <f t="shared" si="3597"/>
        <v>CQ$16</v>
      </c>
      <c r="CR2232" s="199" t="str">
        <f t="shared" si="3597"/>
        <v>CR$16</v>
      </c>
      <c r="CS2232" s="199" t="str">
        <f t="shared" si="3597"/>
        <v>CS$16</v>
      </c>
      <c r="CT2232" s="199" t="str">
        <f t="shared" si="3597"/>
        <v>CT$16</v>
      </c>
      <c r="CU2232" s="199" t="str">
        <f t="shared" si="3597"/>
        <v>CU$16</v>
      </c>
      <c r="CV2232" s="199" t="str">
        <f t="shared" si="3597"/>
        <v>CV$16</v>
      </c>
      <c r="CW2232" s="199" t="str">
        <f t="shared" si="3597"/>
        <v>CW$16</v>
      </c>
      <c r="CX2232" s="199" t="str">
        <f t="shared" si="3597"/>
        <v>CX$16</v>
      </c>
      <c r="CY2232" s="199" t="str">
        <f t="shared" si="3597"/>
        <v>CY$16</v>
      </c>
      <c r="CZ2232" s="199" t="str">
        <f t="shared" si="3597"/>
        <v>CZ$16</v>
      </c>
      <c r="DA2232" s="199" t="str">
        <f t="shared" si="3597"/>
        <v>DA$16</v>
      </c>
      <c r="DB2232" s="199" t="str">
        <f t="shared" si="3597"/>
        <v>DB$16</v>
      </c>
      <c r="DC2232" s="199" t="str">
        <f t="shared" si="3597"/>
        <v>DC$16</v>
      </c>
      <c r="DD2232" s="199" t="str">
        <f t="shared" si="3597"/>
        <v>DD$16</v>
      </c>
      <c r="DE2232" s="199" t="str">
        <f t="shared" si="3597"/>
        <v>DE$16</v>
      </c>
      <c r="DF2232" s="199" t="str">
        <f t="shared" si="3597"/>
        <v>DF$16</v>
      </c>
      <c r="DG2232" s="199" t="str">
        <f t="shared" si="3597"/>
        <v>DG$16</v>
      </c>
      <c r="DH2232" s="199" t="str">
        <f t="shared" si="3597"/>
        <v>DH$16</v>
      </c>
      <c r="DI2232" s="199" t="str">
        <f t="shared" si="3597"/>
        <v>DI$16</v>
      </c>
      <c r="DJ2232" s="199" t="str">
        <f t="shared" si="3597"/>
        <v>DJ$16</v>
      </c>
      <c r="DK2232" s="199" t="str">
        <f t="shared" si="3597"/>
        <v>DK$16</v>
      </c>
      <c r="DL2232" s="199" t="str">
        <f t="shared" si="3597"/>
        <v>DL$16</v>
      </c>
    </row>
    <row r="2233" spans="1:116" x14ac:dyDescent="0.4">
      <c r="A2233" s="174"/>
      <c r="E2233" s="8"/>
      <c r="G2233" s="175" t="s">
        <v>462</v>
      </c>
      <c r="H2233" s="200"/>
      <c r="I2233" s="201"/>
      <c r="J2233" s="201"/>
      <c r="K2233" s="202"/>
      <c r="L2233" s="202"/>
      <c r="M2233" s="202"/>
      <c r="N2233" s="202"/>
      <c r="O2233" s="202"/>
      <c r="P2233" s="202"/>
      <c r="R2233" s="202"/>
      <c r="S2233" s="199" t="str">
        <f t="shared" ref="S2233:CD2233" si="3598">S$21</f>
        <v>S$17</v>
      </c>
      <c r="T2233" s="199" t="str">
        <f t="shared" si="3598"/>
        <v>T$17</v>
      </c>
      <c r="U2233" s="199" t="str">
        <f t="shared" si="3598"/>
        <v>U$17</v>
      </c>
      <c r="V2233" s="199" t="str">
        <f t="shared" si="3598"/>
        <v>V$17</v>
      </c>
      <c r="W2233" s="199" t="str">
        <f t="shared" si="3598"/>
        <v>W$17</v>
      </c>
      <c r="X2233" s="199" t="str">
        <f t="shared" si="3598"/>
        <v>X$17</v>
      </c>
      <c r="Y2233" s="199" t="str">
        <f t="shared" si="3598"/>
        <v>Y$17</v>
      </c>
      <c r="Z2233" s="199" t="str">
        <f t="shared" si="3598"/>
        <v>Z$17</v>
      </c>
      <c r="AA2233" s="199" t="str">
        <f t="shared" si="3598"/>
        <v>AA$17</v>
      </c>
      <c r="AB2233" s="199" t="str">
        <f t="shared" si="3598"/>
        <v>AB$17</v>
      </c>
      <c r="AC2233" s="199" t="str">
        <f t="shared" si="3598"/>
        <v>AC$17</v>
      </c>
      <c r="AD2233" s="199" t="str">
        <f t="shared" si="3598"/>
        <v>AD$17</v>
      </c>
      <c r="AE2233" s="199" t="str">
        <f t="shared" si="3598"/>
        <v>AE$17</v>
      </c>
      <c r="AF2233" s="199" t="str">
        <f t="shared" si="3598"/>
        <v>AF$17</v>
      </c>
      <c r="AG2233" s="199" t="str">
        <f t="shared" si="3598"/>
        <v>AG$17</v>
      </c>
      <c r="AH2233" s="199" t="str">
        <f t="shared" si="3598"/>
        <v>AH$17</v>
      </c>
      <c r="AI2233" s="199" t="str">
        <f t="shared" si="3598"/>
        <v>AI$17</v>
      </c>
      <c r="AJ2233" s="199" t="str">
        <f t="shared" si="3598"/>
        <v>AJ$17</v>
      </c>
      <c r="AK2233" s="199" t="str">
        <f t="shared" si="3598"/>
        <v>AK$17</v>
      </c>
      <c r="AL2233" s="199" t="str">
        <f t="shared" si="3598"/>
        <v>AL$17</v>
      </c>
      <c r="AM2233" s="199" t="str">
        <f t="shared" si="3598"/>
        <v>AM$17</v>
      </c>
      <c r="AN2233" s="199" t="str">
        <f t="shared" si="3598"/>
        <v>AN$17</v>
      </c>
      <c r="AO2233" s="199" t="str">
        <f t="shared" si="3598"/>
        <v>AO$17</v>
      </c>
      <c r="AP2233" s="199" t="str">
        <f t="shared" si="3598"/>
        <v>AP$17</v>
      </c>
      <c r="AQ2233" s="199" t="str">
        <f t="shared" si="3598"/>
        <v>AQ$17</v>
      </c>
      <c r="AR2233" s="199" t="str">
        <f t="shared" si="3598"/>
        <v>AR$17</v>
      </c>
      <c r="AS2233" s="199" t="str">
        <f t="shared" si="3598"/>
        <v>AS$17</v>
      </c>
      <c r="AT2233" s="199" t="str">
        <f t="shared" si="3598"/>
        <v>AT$17</v>
      </c>
      <c r="AU2233" s="199" t="str">
        <f t="shared" si="3598"/>
        <v>AU$17</v>
      </c>
      <c r="AV2233" s="199" t="str">
        <f t="shared" si="3598"/>
        <v>AV$17</v>
      </c>
      <c r="AW2233" s="199" t="str">
        <f t="shared" si="3598"/>
        <v>AW$17</v>
      </c>
      <c r="AX2233" s="199" t="str">
        <f t="shared" si="3598"/>
        <v>AX$17</v>
      </c>
      <c r="AY2233" s="199" t="str">
        <f t="shared" si="3598"/>
        <v>AY$17</v>
      </c>
      <c r="AZ2233" s="199" t="str">
        <f t="shared" si="3598"/>
        <v>AZ$17</v>
      </c>
      <c r="BA2233" s="199" t="str">
        <f t="shared" si="3598"/>
        <v>BA$17</v>
      </c>
      <c r="BB2233" s="199" t="str">
        <f t="shared" si="3598"/>
        <v>BB$17</v>
      </c>
      <c r="BC2233" s="199" t="str">
        <f t="shared" si="3598"/>
        <v>BC$17</v>
      </c>
      <c r="BD2233" s="199" t="str">
        <f t="shared" si="3598"/>
        <v>BD$17</v>
      </c>
      <c r="BE2233" s="199" t="str">
        <f t="shared" si="3598"/>
        <v>BE$17</v>
      </c>
      <c r="BF2233" s="199" t="str">
        <f t="shared" si="3598"/>
        <v>BF$17</v>
      </c>
      <c r="BG2233" s="199" t="str">
        <f t="shared" si="3598"/>
        <v>BG$17</v>
      </c>
      <c r="BH2233" s="199" t="str">
        <f t="shared" si="3598"/>
        <v>BH$17</v>
      </c>
      <c r="BI2233" s="199" t="str">
        <f t="shared" si="3598"/>
        <v>BI$17</v>
      </c>
      <c r="BJ2233" s="199" t="str">
        <f t="shared" si="3598"/>
        <v>BJ$17</v>
      </c>
      <c r="BK2233" s="199" t="str">
        <f t="shared" si="3598"/>
        <v>BK$17</v>
      </c>
      <c r="BL2233" s="199" t="str">
        <f t="shared" si="3598"/>
        <v>BL$17</v>
      </c>
      <c r="BM2233" s="199" t="str">
        <f t="shared" si="3598"/>
        <v>BM$17</v>
      </c>
      <c r="BN2233" s="199" t="str">
        <f t="shared" si="3598"/>
        <v>BN$17</v>
      </c>
      <c r="BO2233" s="199" t="str">
        <f t="shared" si="3598"/>
        <v>BO$17</v>
      </c>
      <c r="BP2233" s="199" t="str">
        <f t="shared" si="3598"/>
        <v>BP$17</v>
      </c>
      <c r="BQ2233" s="199" t="str">
        <f t="shared" si="3598"/>
        <v>BQ$17</v>
      </c>
      <c r="BR2233" s="199" t="str">
        <f t="shared" si="3598"/>
        <v>BR$17</v>
      </c>
      <c r="BS2233" s="199" t="str">
        <f t="shared" si="3598"/>
        <v>BS$17</v>
      </c>
      <c r="BT2233" s="199" t="str">
        <f t="shared" si="3598"/>
        <v>BT$17</v>
      </c>
      <c r="BU2233" s="199" t="str">
        <f t="shared" si="3598"/>
        <v>BU$17</v>
      </c>
      <c r="BV2233" s="199" t="str">
        <f t="shared" si="3598"/>
        <v>BV$17</v>
      </c>
      <c r="BW2233" s="199" t="str">
        <f t="shared" si="3598"/>
        <v>BW$17</v>
      </c>
      <c r="BX2233" s="199" t="str">
        <f t="shared" si="3598"/>
        <v>BX$17</v>
      </c>
      <c r="BY2233" s="199" t="str">
        <f t="shared" si="3598"/>
        <v>BY$17</v>
      </c>
      <c r="BZ2233" s="199" t="str">
        <f t="shared" si="3598"/>
        <v>BZ$17</v>
      </c>
      <c r="CA2233" s="199" t="str">
        <f t="shared" si="3598"/>
        <v>CA$17</v>
      </c>
      <c r="CB2233" s="199" t="str">
        <f t="shared" si="3598"/>
        <v>CB$17</v>
      </c>
      <c r="CC2233" s="199" t="str">
        <f t="shared" si="3598"/>
        <v>CC$17</v>
      </c>
      <c r="CD2233" s="199" t="str">
        <f t="shared" si="3598"/>
        <v>CD$17</v>
      </c>
      <c r="CE2233" s="199" t="str">
        <f t="shared" ref="CE2233:CL2233" si="3599">CE$21</f>
        <v>CE$17</v>
      </c>
      <c r="CF2233" s="199" t="str">
        <f t="shared" si="3599"/>
        <v>CF$17</v>
      </c>
      <c r="CG2233" s="199" t="str">
        <f t="shared" si="3599"/>
        <v>CG$17</v>
      </c>
      <c r="CH2233" s="199" t="str">
        <f t="shared" si="3599"/>
        <v>CH$17</v>
      </c>
      <c r="CI2233" s="199" t="str">
        <f t="shared" si="3599"/>
        <v>CI$17</v>
      </c>
      <c r="CJ2233" s="199" t="str">
        <f t="shared" si="3599"/>
        <v>CJ$17</v>
      </c>
      <c r="CK2233" s="199" t="str">
        <f t="shared" si="3599"/>
        <v>CK$17</v>
      </c>
      <c r="CL2233" s="199" t="str">
        <f t="shared" si="3599"/>
        <v>CL$17</v>
      </c>
      <c r="CN2233" s="201"/>
      <c r="CO2233" s="199" t="str">
        <f t="shared" ref="CO2233:DL2233" si="3600">CO$21</f>
        <v>CO$17</v>
      </c>
      <c r="CP2233" s="199" t="str">
        <f t="shared" si="3600"/>
        <v>CP$17</v>
      </c>
      <c r="CQ2233" s="199" t="str">
        <f t="shared" si="3600"/>
        <v>CQ$17</v>
      </c>
      <c r="CR2233" s="199" t="str">
        <f t="shared" si="3600"/>
        <v>CR$17</v>
      </c>
      <c r="CS2233" s="199" t="str">
        <f t="shared" si="3600"/>
        <v>CS$17</v>
      </c>
      <c r="CT2233" s="199" t="str">
        <f t="shared" si="3600"/>
        <v>CT$17</v>
      </c>
      <c r="CU2233" s="199" t="str">
        <f t="shared" si="3600"/>
        <v>CU$17</v>
      </c>
      <c r="CV2233" s="199" t="str">
        <f t="shared" si="3600"/>
        <v>CV$17</v>
      </c>
      <c r="CW2233" s="199" t="str">
        <f t="shared" si="3600"/>
        <v>CW$17</v>
      </c>
      <c r="CX2233" s="199" t="str">
        <f t="shared" si="3600"/>
        <v>CX$17</v>
      </c>
      <c r="CY2233" s="199" t="str">
        <f t="shared" si="3600"/>
        <v>CY$17</v>
      </c>
      <c r="CZ2233" s="199" t="str">
        <f t="shared" si="3600"/>
        <v>CZ$17</v>
      </c>
      <c r="DA2233" s="199" t="str">
        <f t="shared" si="3600"/>
        <v>DA$17</v>
      </c>
      <c r="DB2233" s="199" t="str">
        <f t="shared" si="3600"/>
        <v>DB$17</v>
      </c>
      <c r="DC2233" s="199" t="str">
        <f t="shared" si="3600"/>
        <v>DC$17</v>
      </c>
      <c r="DD2233" s="199" t="str">
        <f t="shared" si="3600"/>
        <v>DD$17</v>
      </c>
      <c r="DE2233" s="199" t="str">
        <f t="shared" si="3600"/>
        <v>DE$17</v>
      </c>
      <c r="DF2233" s="199" t="str">
        <f t="shared" si="3600"/>
        <v>DF$17</v>
      </c>
      <c r="DG2233" s="199" t="str">
        <f t="shared" si="3600"/>
        <v>DG$17</v>
      </c>
      <c r="DH2233" s="199" t="str">
        <f t="shared" si="3600"/>
        <v>DH$17</v>
      </c>
      <c r="DI2233" s="199" t="str">
        <f t="shared" si="3600"/>
        <v>DI$17</v>
      </c>
      <c r="DJ2233" s="199" t="str">
        <f t="shared" si="3600"/>
        <v>DJ$17</v>
      </c>
      <c r="DK2233" s="199" t="str">
        <f t="shared" si="3600"/>
        <v>DK$17</v>
      </c>
      <c r="DL2233" s="199" t="str">
        <f t="shared" si="3600"/>
        <v>DL$17</v>
      </c>
    </row>
    <row r="2234" spans="1:116" x14ac:dyDescent="0.4">
      <c r="A2234" s="174"/>
      <c r="E2234" s="8"/>
      <c r="G2234" s="175" t="s">
        <v>491</v>
      </c>
      <c r="H2234" s="200"/>
      <c r="I2234" s="201"/>
      <c r="J2234" s="201"/>
      <c r="K2234" s="202"/>
      <c r="L2234" s="202"/>
      <c r="M2234" s="202"/>
      <c r="N2234" s="202"/>
      <c r="O2234" s="202"/>
      <c r="P2234" s="202"/>
      <c r="R2234" s="202"/>
      <c r="S2234" s="190"/>
      <c r="T2234" s="190"/>
      <c r="U2234" s="190"/>
      <c r="V2234" s="190"/>
      <c r="W2234" s="190"/>
      <c r="X2234" s="190"/>
      <c r="Y2234" s="190"/>
      <c r="Z2234" s="190"/>
      <c r="AA2234" s="190"/>
      <c r="AB2234" s="190"/>
      <c r="AC2234" s="190"/>
      <c r="AD2234" s="190"/>
      <c r="AE2234" s="190"/>
      <c r="AF2234" s="190"/>
      <c r="AG2234" s="190"/>
      <c r="AH2234" s="190"/>
      <c r="AI2234" s="190"/>
      <c r="AJ2234" s="190"/>
      <c r="AK2234" s="190"/>
      <c r="AL2234" s="190"/>
      <c r="AM2234" s="190"/>
      <c r="AN2234" s="190"/>
      <c r="AO2234" s="190"/>
      <c r="AP2234" s="190"/>
      <c r="AQ2234" s="190"/>
      <c r="AR2234" s="190"/>
      <c r="AS2234" s="190"/>
      <c r="AT2234" s="190"/>
      <c r="AU2234" s="190"/>
      <c r="AV2234" s="190"/>
      <c r="AW2234" s="190"/>
      <c r="AX2234" s="190"/>
      <c r="AY2234" s="190"/>
      <c r="AZ2234" s="190"/>
      <c r="BA2234" s="190"/>
      <c r="BB2234" s="190"/>
      <c r="BC2234" s="190"/>
      <c r="BD2234" s="190"/>
      <c r="BE2234" s="190"/>
      <c r="BF2234" s="190"/>
      <c r="BG2234" s="190"/>
      <c r="BH2234" s="190"/>
      <c r="BI2234" s="190"/>
      <c r="BJ2234" s="190"/>
      <c r="BK2234" s="190"/>
      <c r="BL2234" s="190"/>
      <c r="BM2234" s="190"/>
      <c r="BN2234" s="190"/>
      <c r="BO2234" s="190"/>
      <c r="BP2234" s="190"/>
      <c r="BQ2234" s="190"/>
      <c r="BR2234" s="190"/>
      <c r="BS2234" s="190"/>
      <c r="BT2234" s="190"/>
      <c r="BU2234" s="190"/>
      <c r="BV2234" s="190"/>
      <c r="BW2234" s="190"/>
      <c r="BX2234" s="190"/>
      <c r="BY2234" s="190"/>
      <c r="BZ2234" s="190"/>
      <c r="CA2234" s="190"/>
      <c r="CB2234" s="190"/>
      <c r="CC2234" s="190"/>
      <c r="CD2234" s="190"/>
      <c r="CE2234" s="190"/>
      <c r="CF2234" s="190"/>
      <c r="CG2234" s="190"/>
      <c r="CH2234" s="190"/>
      <c r="CI2234" s="190"/>
      <c r="CJ2234" s="190"/>
      <c r="CK2234" s="190"/>
      <c r="CL2234" s="190"/>
      <c r="CN2234" s="201"/>
      <c r="CO2234" s="190"/>
      <c r="CP2234" s="190"/>
      <c r="CQ2234" s="190"/>
      <c r="CR2234" s="190"/>
      <c r="CS2234" s="190"/>
      <c r="CT2234" s="190"/>
      <c r="CU2234" s="190"/>
      <c r="CV2234" s="190"/>
      <c r="CW2234" s="190"/>
      <c r="CX2234" s="190"/>
      <c r="CY2234" s="190"/>
      <c r="CZ2234" s="190"/>
      <c r="DA2234" s="190"/>
      <c r="DB2234" s="190"/>
      <c r="DC2234" s="190"/>
      <c r="DD2234" s="190"/>
      <c r="DE2234" s="190"/>
      <c r="DF2234" s="190"/>
      <c r="DG2234" s="190"/>
      <c r="DH2234" s="190"/>
      <c r="DI2234" s="190"/>
      <c r="DJ2234" s="190"/>
      <c r="DK2234" s="190"/>
      <c r="DL2234" s="190"/>
    </row>
    <row r="2235" spans="1:116" x14ac:dyDescent="0.4">
      <c r="A2235" s="174"/>
      <c r="E2235" s="8"/>
      <c r="G2235" s="175" t="s">
        <v>505</v>
      </c>
      <c r="H2235" s="200"/>
      <c r="I2235" s="201"/>
      <c r="J2235" s="201"/>
      <c r="K2235" s="202"/>
      <c r="L2235" s="202"/>
      <c r="M2235" s="202"/>
      <c r="N2235" s="202"/>
      <c r="O2235" s="202"/>
      <c r="P2235" s="202"/>
      <c r="R2235" s="202"/>
      <c r="S2235" s="190"/>
      <c r="T2235" s="190"/>
      <c r="U2235" s="190"/>
      <c r="V2235" s="190"/>
      <c r="W2235" s="190"/>
      <c r="X2235" s="190"/>
      <c r="Y2235" s="190"/>
      <c r="Z2235" s="190"/>
      <c r="AA2235" s="190"/>
      <c r="AB2235" s="190"/>
      <c r="AC2235" s="190"/>
      <c r="AD2235" s="190"/>
      <c r="AE2235" s="190"/>
      <c r="AF2235" s="190"/>
      <c r="AG2235" s="190"/>
      <c r="AH2235" s="190"/>
      <c r="AI2235" s="190"/>
      <c r="AJ2235" s="190"/>
      <c r="AK2235" s="190"/>
      <c r="AL2235" s="190"/>
      <c r="AM2235" s="190"/>
      <c r="AN2235" s="190"/>
      <c r="AO2235" s="190"/>
      <c r="AP2235" s="190"/>
      <c r="AQ2235" s="190"/>
      <c r="AR2235" s="190"/>
      <c r="AS2235" s="190"/>
      <c r="AT2235" s="190"/>
      <c r="AU2235" s="190"/>
      <c r="AV2235" s="190"/>
      <c r="AW2235" s="190"/>
      <c r="AX2235" s="190"/>
      <c r="AY2235" s="190"/>
      <c r="AZ2235" s="190"/>
      <c r="BA2235" s="190"/>
      <c r="BB2235" s="190"/>
      <c r="BC2235" s="190"/>
      <c r="BD2235" s="190"/>
      <c r="BE2235" s="190"/>
      <c r="BF2235" s="190"/>
      <c r="BG2235" s="190"/>
      <c r="BH2235" s="190"/>
      <c r="BI2235" s="190"/>
      <c r="BJ2235" s="190"/>
      <c r="BK2235" s="190"/>
      <c r="BL2235" s="190"/>
      <c r="BM2235" s="190"/>
      <c r="BN2235" s="190"/>
      <c r="BO2235" s="190"/>
      <c r="BP2235" s="190"/>
      <c r="BQ2235" s="190"/>
      <c r="BR2235" s="190"/>
      <c r="BS2235" s="190"/>
      <c r="BT2235" s="190"/>
      <c r="BU2235" s="190"/>
      <c r="BV2235" s="190"/>
      <c r="BW2235" s="190"/>
      <c r="BX2235" s="190"/>
      <c r="BY2235" s="190"/>
      <c r="BZ2235" s="190"/>
      <c r="CA2235" s="190"/>
      <c r="CB2235" s="190"/>
      <c r="CC2235" s="190"/>
      <c r="CD2235" s="190"/>
      <c r="CE2235" s="190"/>
      <c r="CF2235" s="190"/>
      <c r="CG2235" s="190"/>
      <c r="CH2235" s="190"/>
      <c r="CI2235" s="190"/>
      <c r="CJ2235" s="190"/>
      <c r="CK2235" s="190"/>
      <c r="CL2235" s="190"/>
      <c r="CN2235" s="201"/>
      <c r="CO2235" s="190"/>
      <c r="CP2235" s="190"/>
      <c r="CQ2235" s="190"/>
      <c r="CR2235" s="190"/>
      <c r="CS2235" s="190"/>
      <c r="CT2235" s="190"/>
      <c r="CU2235" s="190"/>
      <c r="CV2235" s="190"/>
      <c r="CW2235" s="190"/>
      <c r="CX2235" s="190"/>
      <c r="CY2235" s="190"/>
      <c r="CZ2235" s="190"/>
      <c r="DA2235" s="190"/>
      <c r="DB2235" s="190"/>
      <c r="DC2235" s="190"/>
      <c r="DD2235" s="190"/>
      <c r="DE2235" s="190"/>
      <c r="DF2235" s="190"/>
      <c r="DG2235" s="190"/>
      <c r="DH2235" s="190"/>
      <c r="DI2235" s="190"/>
      <c r="DJ2235" s="190"/>
      <c r="DK2235" s="190"/>
      <c r="DL2235" s="190"/>
    </row>
    <row r="2236" spans="1:116" x14ac:dyDescent="0.4">
      <c r="A2236" s="174"/>
      <c r="E2236" s="8"/>
      <c r="G2236" s="175" t="s">
        <v>463</v>
      </c>
      <c r="H2236" s="200"/>
      <c r="I2236" s="201"/>
      <c r="J2236" s="201"/>
      <c r="K2236" s="202"/>
      <c r="L2236" s="202"/>
      <c r="M2236" s="202"/>
      <c r="N2236" s="202"/>
      <c r="O2236" s="202"/>
      <c r="P2236" s="202"/>
      <c r="R2236" s="202"/>
      <c r="S2236" s="190" t="str">
        <f t="shared" ref="S2236:CD2236" si="3601">S$22</f>
        <v>S$18</v>
      </c>
      <c r="T2236" s="190" t="str">
        <f t="shared" si="3601"/>
        <v>T$18</v>
      </c>
      <c r="U2236" s="190" t="str">
        <f t="shared" si="3601"/>
        <v>U$18</v>
      </c>
      <c r="V2236" s="190" t="str">
        <f t="shared" si="3601"/>
        <v>V$18</v>
      </c>
      <c r="W2236" s="190" t="str">
        <f t="shared" si="3601"/>
        <v>W$18</v>
      </c>
      <c r="X2236" s="190" t="str">
        <f t="shared" si="3601"/>
        <v>X$18</v>
      </c>
      <c r="Y2236" s="190" t="str">
        <f t="shared" si="3601"/>
        <v>Y$18</v>
      </c>
      <c r="Z2236" s="190" t="str">
        <f t="shared" si="3601"/>
        <v>Z$18</v>
      </c>
      <c r="AA2236" s="190" t="str">
        <f t="shared" si="3601"/>
        <v>AA$18</v>
      </c>
      <c r="AB2236" s="190" t="str">
        <f t="shared" si="3601"/>
        <v>AB$18</v>
      </c>
      <c r="AC2236" s="190" t="str">
        <f t="shared" si="3601"/>
        <v>AC$18</v>
      </c>
      <c r="AD2236" s="190" t="str">
        <f t="shared" si="3601"/>
        <v>AD$18</v>
      </c>
      <c r="AE2236" s="190" t="str">
        <f t="shared" si="3601"/>
        <v>AE$18</v>
      </c>
      <c r="AF2236" s="190" t="str">
        <f t="shared" si="3601"/>
        <v>AF$18</v>
      </c>
      <c r="AG2236" s="190" t="str">
        <f t="shared" si="3601"/>
        <v>AG$18</v>
      </c>
      <c r="AH2236" s="190" t="str">
        <f t="shared" si="3601"/>
        <v>AH$18</v>
      </c>
      <c r="AI2236" s="190" t="str">
        <f t="shared" si="3601"/>
        <v>AI$18</v>
      </c>
      <c r="AJ2236" s="190" t="str">
        <f t="shared" si="3601"/>
        <v>AJ$18</v>
      </c>
      <c r="AK2236" s="190" t="str">
        <f t="shared" si="3601"/>
        <v>AK$18</v>
      </c>
      <c r="AL2236" s="190" t="str">
        <f t="shared" si="3601"/>
        <v>AL$18</v>
      </c>
      <c r="AM2236" s="190" t="str">
        <f t="shared" si="3601"/>
        <v>AM$18</v>
      </c>
      <c r="AN2236" s="190" t="str">
        <f t="shared" si="3601"/>
        <v>AN$18</v>
      </c>
      <c r="AO2236" s="190" t="str">
        <f t="shared" si="3601"/>
        <v>AO$18</v>
      </c>
      <c r="AP2236" s="190" t="str">
        <f t="shared" si="3601"/>
        <v>AP$18</v>
      </c>
      <c r="AQ2236" s="190" t="str">
        <f t="shared" si="3601"/>
        <v>AQ$18</v>
      </c>
      <c r="AR2236" s="190" t="str">
        <f t="shared" si="3601"/>
        <v>AR$18</v>
      </c>
      <c r="AS2236" s="190" t="str">
        <f t="shared" si="3601"/>
        <v>AS$18</v>
      </c>
      <c r="AT2236" s="190" t="str">
        <f t="shared" si="3601"/>
        <v>AT$18</v>
      </c>
      <c r="AU2236" s="190" t="str">
        <f t="shared" si="3601"/>
        <v>AU$18</v>
      </c>
      <c r="AV2236" s="190" t="str">
        <f t="shared" si="3601"/>
        <v>AV$18</v>
      </c>
      <c r="AW2236" s="190" t="str">
        <f t="shared" si="3601"/>
        <v>AW$18</v>
      </c>
      <c r="AX2236" s="190" t="str">
        <f t="shared" si="3601"/>
        <v>AX$18</v>
      </c>
      <c r="AY2236" s="190" t="str">
        <f t="shared" si="3601"/>
        <v>AY$18</v>
      </c>
      <c r="AZ2236" s="190" t="str">
        <f t="shared" si="3601"/>
        <v>AZ$18</v>
      </c>
      <c r="BA2236" s="190" t="str">
        <f t="shared" si="3601"/>
        <v>BA$18</v>
      </c>
      <c r="BB2236" s="190" t="str">
        <f t="shared" si="3601"/>
        <v>BB$18</v>
      </c>
      <c r="BC2236" s="190" t="str">
        <f t="shared" si="3601"/>
        <v>BC$18</v>
      </c>
      <c r="BD2236" s="190" t="str">
        <f t="shared" si="3601"/>
        <v>BD$18</v>
      </c>
      <c r="BE2236" s="190" t="str">
        <f t="shared" si="3601"/>
        <v>BE$18</v>
      </c>
      <c r="BF2236" s="190" t="str">
        <f t="shared" si="3601"/>
        <v>BF$18</v>
      </c>
      <c r="BG2236" s="190" t="str">
        <f t="shared" si="3601"/>
        <v>BG$18</v>
      </c>
      <c r="BH2236" s="190" t="str">
        <f t="shared" si="3601"/>
        <v>BH$18</v>
      </c>
      <c r="BI2236" s="190" t="str">
        <f t="shared" si="3601"/>
        <v>BI$18</v>
      </c>
      <c r="BJ2236" s="190" t="str">
        <f t="shared" si="3601"/>
        <v>BJ$18</v>
      </c>
      <c r="BK2236" s="190" t="str">
        <f t="shared" si="3601"/>
        <v>BK$18</v>
      </c>
      <c r="BL2236" s="190" t="str">
        <f t="shared" si="3601"/>
        <v>BL$18</v>
      </c>
      <c r="BM2236" s="190" t="str">
        <f t="shared" si="3601"/>
        <v>BM$18</v>
      </c>
      <c r="BN2236" s="190" t="str">
        <f t="shared" si="3601"/>
        <v>BN$18</v>
      </c>
      <c r="BO2236" s="190" t="str">
        <f t="shared" si="3601"/>
        <v>BO$18</v>
      </c>
      <c r="BP2236" s="190" t="str">
        <f t="shared" si="3601"/>
        <v>BP$18</v>
      </c>
      <c r="BQ2236" s="190" t="str">
        <f t="shared" si="3601"/>
        <v>BQ$18</v>
      </c>
      <c r="BR2236" s="190" t="str">
        <f t="shared" si="3601"/>
        <v>BR$18</v>
      </c>
      <c r="BS2236" s="190" t="str">
        <f t="shared" si="3601"/>
        <v>BS$18</v>
      </c>
      <c r="BT2236" s="190" t="str">
        <f t="shared" si="3601"/>
        <v>BT$18</v>
      </c>
      <c r="BU2236" s="190" t="str">
        <f t="shared" si="3601"/>
        <v>BU$18</v>
      </c>
      <c r="BV2236" s="190" t="str">
        <f t="shared" si="3601"/>
        <v>BV$18</v>
      </c>
      <c r="BW2236" s="190" t="str">
        <f t="shared" si="3601"/>
        <v>BW$18</v>
      </c>
      <c r="BX2236" s="190" t="str">
        <f t="shared" si="3601"/>
        <v>BX$18</v>
      </c>
      <c r="BY2236" s="190" t="str">
        <f t="shared" si="3601"/>
        <v>BY$18</v>
      </c>
      <c r="BZ2236" s="190" t="str">
        <f t="shared" si="3601"/>
        <v>BZ$18</v>
      </c>
      <c r="CA2236" s="190" t="str">
        <f t="shared" si="3601"/>
        <v>CA$18</v>
      </c>
      <c r="CB2236" s="190" t="str">
        <f t="shared" si="3601"/>
        <v>CB$18</v>
      </c>
      <c r="CC2236" s="190" t="str">
        <f t="shared" si="3601"/>
        <v>CC$18</v>
      </c>
      <c r="CD2236" s="190" t="str">
        <f t="shared" si="3601"/>
        <v>CD$18</v>
      </c>
      <c r="CE2236" s="190" t="str">
        <f t="shared" ref="CE2236:CL2236" si="3602">CE$22</f>
        <v>CE$18</v>
      </c>
      <c r="CF2236" s="190" t="str">
        <f t="shared" si="3602"/>
        <v>CF$18</v>
      </c>
      <c r="CG2236" s="190" t="str">
        <f t="shared" si="3602"/>
        <v>CG$18</v>
      </c>
      <c r="CH2236" s="190" t="str">
        <f t="shared" si="3602"/>
        <v>CH$18</v>
      </c>
      <c r="CI2236" s="190" t="str">
        <f t="shared" si="3602"/>
        <v>CI$18</v>
      </c>
      <c r="CJ2236" s="190" t="str">
        <f t="shared" si="3602"/>
        <v>CJ$18</v>
      </c>
      <c r="CK2236" s="190" t="str">
        <f t="shared" si="3602"/>
        <v>CK$18</v>
      </c>
      <c r="CL2236" s="190" t="str">
        <f t="shared" si="3602"/>
        <v>CL$18</v>
      </c>
      <c r="CN2236" s="201"/>
      <c r="CO2236" s="190" t="str">
        <f t="shared" ref="CO2236:DL2236" si="3603">CO$22</f>
        <v>CO$18</v>
      </c>
      <c r="CP2236" s="190" t="str">
        <f t="shared" si="3603"/>
        <v>CP$18</v>
      </c>
      <c r="CQ2236" s="190" t="str">
        <f t="shared" si="3603"/>
        <v>CQ$18</v>
      </c>
      <c r="CR2236" s="190" t="str">
        <f t="shared" si="3603"/>
        <v>CR$18</v>
      </c>
      <c r="CS2236" s="190" t="str">
        <f t="shared" si="3603"/>
        <v>CS$18</v>
      </c>
      <c r="CT2236" s="190" t="str">
        <f t="shared" si="3603"/>
        <v>CT$18</v>
      </c>
      <c r="CU2236" s="190" t="str">
        <f t="shared" si="3603"/>
        <v>CU$18</v>
      </c>
      <c r="CV2236" s="190" t="str">
        <f t="shared" si="3603"/>
        <v>CV$18</v>
      </c>
      <c r="CW2236" s="190" t="str">
        <f t="shared" si="3603"/>
        <v>CW$18</v>
      </c>
      <c r="CX2236" s="190" t="str">
        <f t="shared" si="3603"/>
        <v>CX$18</v>
      </c>
      <c r="CY2236" s="190" t="str">
        <f t="shared" si="3603"/>
        <v>CY$18</v>
      </c>
      <c r="CZ2236" s="190" t="str">
        <f t="shared" si="3603"/>
        <v>CZ$18</v>
      </c>
      <c r="DA2236" s="190" t="str">
        <f t="shared" si="3603"/>
        <v>DA$18</v>
      </c>
      <c r="DB2236" s="190" t="str">
        <f t="shared" si="3603"/>
        <v>DB$18</v>
      </c>
      <c r="DC2236" s="190" t="str">
        <f t="shared" si="3603"/>
        <v>DC$18</v>
      </c>
      <c r="DD2236" s="190" t="str">
        <f t="shared" si="3603"/>
        <v>DD$18</v>
      </c>
      <c r="DE2236" s="190" t="str">
        <f t="shared" si="3603"/>
        <v>DE$18</v>
      </c>
      <c r="DF2236" s="190" t="str">
        <f t="shared" si="3603"/>
        <v>DF$18</v>
      </c>
      <c r="DG2236" s="190" t="str">
        <f t="shared" si="3603"/>
        <v>DG$18</v>
      </c>
      <c r="DH2236" s="190" t="str">
        <f t="shared" si="3603"/>
        <v>DH$18</v>
      </c>
      <c r="DI2236" s="190" t="str">
        <f t="shared" si="3603"/>
        <v>DI$18</v>
      </c>
      <c r="DJ2236" s="190" t="str">
        <f t="shared" si="3603"/>
        <v>DJ$18</v>
      </c>
      <c r="DK2236" s="190" t="str">
        <f t="shared" si="3603"/>
        <v>DK$18</v>
      </c>
      <c r="DL2236" s="190" t="str">
        <f t="shared" si="3603"/>
        <v>DL$18</v>
      </c>
    </row>
    <row r="2237" spans="1:116" x14ac:dyDescent="0.4">
      <c r="A2237" s="174"/>
      <c r="E2237" s="8"/>
      <c r="G2237" s="175" t="s">
        <v>464</v>
      </c>
      <c r="H2237" s="200"/>
      <c r="I2237" s="201"/>
      <c r="J2237" s="201"/>
      <c r="K2237" s="202"/>
      <c r="L2237" s="202"/>
      <c r="M2237" s="202"/>
      <c r="N2237" s="202"/>
      <c r="O2237" s="202"/>
      <c r="P2237" s="202"/>
      <c r="R2237" s="202"/>
      <c r="S2237" s="190" t="str">
        <f t="shared" ref="S2237:CD2237" si="3604">S$23</f>
        <v>S$19</v>
      </c>
      <c r="T2237" s="190" t="str">
        <f t="shared" si="3604"/>
        <v>T$19</v>
      </c>
      <c r="U2237" s="190" t="str">
        <f t="shared" si="3604"/>
        <v>U$19</v>
      </c>
      <c r="V2237" s="190" t="str">
        <f t="shared" si="3604"/>
        <v>V$19</v>
      </c>
      <c r="W2237" s="190" t="str">
        <f t="shared" si="3604"/>
        <v>W$19</v>
      </c>
      <c r="X2237" s="190" t="str">
        <f t="shared" si="3604"/>
        <v>X$19</v>
      </c>
      <c r="Y2237" s="190" t="str">
        <f t="shared" si="3604"/>
        <v>Y$19</v>
      </c>
      <c r="Z2237" s="190" t="str">
        <f t="shared" si="3604"/>
        <v>Z$19</v>
      </c>
      <c r="AA2237" s="190" t="str">
        <f t="shared" si="3604"/>
        <v>AA$19</v>
      </c>
      <c r="AB2237" s="190" t="str">
        <f t="shared" si="3604"/>
        <v>AB$19</v>
      </c>
      <c r="AC2237" s="190" t="str">
        <f t="shared" si="3604"/>
        <v>AC$19</v>
      </c>
      <c r="AD2237" s="190" t="str">
        <f t="shared" si="3604"/>
        <v>AD$19</v>
      </c>
      <c r="AE2237" s="190" t="str">
        <f t="shared" si="3604"/>
        <v>AE$19</v>
      </c>
      <c r="AF2237" s="190" t="str">
        <f t="shared" si="3604"/>
        <v>AF$19</v>
      </c>
      <c r="AG2237" s="190" t="str">
        <f t="shared" si="3604"/>
        <v>AG$19</v>
      </c>
      <c r="AH2237" s="190" t="str">
        <f t="shared" si="3604"/>
        <v>AH$19</v>
      </c>
      <c r="AI2237" s="190" t="str">
        <f t="shared" si="3604"/>
        <v>AI$19</v>
      </c>
      <c r="AJ2237" s="190" t="str">
        <f t="shared" si="3604"/>
        <v>AJ$19</v>
      </c>
      <c r="AK2237" s="190" t="str">
        <f t="shared" si="3604"/>
        <v>AK$19</v>
      </c>
      <c r="AL2237" s="190" t="str">
        <f t="shared" si="3604"/>
        <v>AL$19</v>
      </c>
      <c r="AM2237" s="190" t="str">
        <f t="shared" si="3604"/>
        <v>AM$19</v>
      </c>
      <c r="AN2237" s="190" t="str">
        <f t="shared" si="3604"/>
        <v>AN$19</v>
      </c>
      <c r="AO2237" s="190" t="str">
        <f t="shared" si="3604"/>
        <v>AO$19</v>
      </c>
      <c r="AP2237" s="190" t="str">
        <f t="shared" si="3604"/>
        <v>AP$19</v>
      </c>
      <c r="AQ2237" s="190" t="str">
        <f t="shared" si="3604"/>
        <v>AQ$19</v>
      </c>
      <c r="AR2237" s="190" t="str">
        <f t="shared" si="3604"/>
        <v>AR$19</v>
      </c>
      <c r="AS2237" s="190" t="str">
        <f t="shared" si="3604"/>
        <v>AS$19</v>
      </c>
      <c r="AT2237" s="190" t="str">
        <f t="shared" si="3604"/>
        <v>AT$19</v>
      </c>
      <c r="AU2237" s="190" t="str">
        <f t="shared" si="3604"/>
        <v>AU$19</v>
      </c>
      <c r="AV2237" s="190" t="str">
        <f t="shared" si="3604"/>
        <v>AV$19</v>
      </c>
      <c r="AW2237" s="190" t="str">
        <f t="shared" si="3604"/>
        <v>AW$19</v>
      </c>
      <c r="AX2237" s="190" t="str">
        <f t="shared" si="3604"/>
        <v>AX$19</v>
      </c>
      <c r="AY2237" s="190" t="str">
        <f t="shared" si="3604"/>
        <v>AY$19</v>
      </c>
      <c r="AZ2237" s="190" t="str">
        <f t="shared" si="3604"/>
        <v>AZ$19</v>
      </c>
      <c r="BA2237" s="190" t="str">
        <f t="shared" si="3604"/>
        <v>BA$19</v>
      </c>
      <c r="BB2237" s="190" t="str">
        <f t="shared" si="3604"/>
        <v>BB$19</v>
      </c>
      <c r="BC2237" s="190" t="str">
        <f t="shared" si="3604"/>
        <v>BC$19</v>
      </c>
      <c r="BD2237" s="190" t="str">
        <f t="shared" si="3604"/>
        <v>BD$19</v>
      </c>
      <c r="BE2237" s="190" t="str">
        <f t="shared" si="3604"/>
        <v>BE$19</v>
      </c>
      <c r="BF2237" s="190" t="str">
        <f t="shared" si="3604"/>
        <v>BF$19</v>
      </c>
      <c r="BG2237" s="190" t="str">
        <f t="shared" si="3604"/>
        <v>BG$19</v>
      </c>
      <c r="BH2237" s="190" t="str">
        <f t="shared" si="3604"/>
        <v>BH$19</v>
      </c>
      <c r="BI2237" s="190" t="str">
        <f t="shared" si="3604"/>
        <v>BI$19</v>
      </c>
      <c r="BJ2237" s="190" t="str">
        <f t="shared" si="3604"/>
        <v>BJ$19</v>
      </c>
      <c r="BK2237" s="190" t="str">
        <f t="shared" si="3604"/>
        <v>BK$19</v>
      </c>
      <c r="BL2237" s="190" t="str">
        <f t="shared" si="3604"/>
        <v>BL$19</v>
      </c>
      <c r="BM2237" s="190" t="str">
        <f t="shared" si="3604"/>
        <v>BM$19</v>
      </c>
      <c r="BN2237" s="190" t="str">
        <f t="shared" si="3604"/>
        <v>BN$19</v>
      </c>
      <c r="BO2237" s="190" t="str">
        <f t="shared" si="3604"/>
        <v>BO$19</v>
      </c>
      <c r="BP2237" s="190" t="str">
        <f t="shared" si="3604"/>
        <v>BP$19</v>
      </c>
      <c r="BQ2237" s="190" t="str">
        <f t="shared" si="3604"/>
        <v>BQ$19</v>
      </c>
      <c r="BR2237" s="190" t="str">
        <f t="shared" si="3604"/>
        <v>BR$19</v>
      </c>
      <c r="BS2237" s="190" t="str">
        <f t="shared" si="3604"/>
        <v>BS$19</v>
      </c>
      <c r="BT2237" s="190" t="str">
        <f t="shared" si="3604"/>
        <v>BT$19</v>
      </c>
      <c r="BU2237" s="190" t="str">
        <f t="shared" si="3604"/>
        <v>BU$19</v>
      </c>
      <c r="BV2237" s="190" t="str">
        <f t="shared" si="3604"/>
        <v>BV$19</v>
      </c>
      <c r="BW2237" s="190" t="str">
        <f t="shared" si="3604"/>
        <v>BW$19</v>
      </c>
      <c r="BX2237" s="190" t="str">
        <f t="shared" si="3604"/>
        <v>BX$19</v>
      </c>
      <c r="BY2237" s="190" t="str">
        <f t="shared" si="3604"/>
        <v>BY$19</v>
      </c>
      <c r="BZ2237" s="190" t="str">
        <f t="shared" si="3604"/>
        <v>BZ$19</v>
      </c>
      <c r="CA2237" s="190" t="str">
        <f t="shared" si="3604"/>
        <v>CA$19</v>
      </c>
      <c r="CB2237" s="190" t="str">
        <f t="shared" si="3604"/>
        <v>CB$19</v>
      </c>
      <c r="CC2237" s="190" t="str">
        <f t="shared" si="3604"/>
        <v>CC$19</v>
      </c>
      <c r="CD2237" s="190" t="str">
        <f t="shared" si="3604"/>
        <v>CD$19</v>
      </c>
      <c r="CE2237" s="190" t="str">
        <f t="shared" ref="CE2237:CL2237" si="3605">CE$23</f>
        <v>CE$19</v>
      </c>
      <c r="CF2237" s="190" t="str">
        <f t="shared" si="3605"/>
        <v>CF$19</v>
      </c>
      <c r="CG2237" s="190" t="str">
        <f t="shared" si="3605"/>
        <v>CG$19</v>
      </c>
      <c r="CH2237" s="190" t="str">
        <f t="shared" si="3605"/>
        <v>CH$19</v>
      </c>
      <c r="CI2237" s="190" t="str">
        <f t="shared" si="3605"/>
        <v>CI$19</v>
      </c>
      <c r="CJ2237" s="190" t="str">
        <f t="shared" si="3605"/>
        <v>CJ$19</v>
      </c>
      <c r="CK2237" s="190" t="str">
        <f t="shared" si="3605"/>
        <v>CK$19</v>
      </c>
      <c r="CL2237" s="190" t="str">
        <f t="shared" si="3605"/>
        <v>CL$19</v>
      </c>
      <c r="CN2237" s="201"/>
      <c r="CO2237" s="190" t="str">
        <f t="shared" ref="CO2237:DL2237" si="3606">CO$23</f>
        <v>CO$19</v>
      </c>
      <c r="CP2237" s="190" t="str">
        <f t="shared" si="3606"/>
        <v>CP$19</v>
      </c>
      <c r="CQ2237" s="190" t="str">
        <f t="shared" si="3606"/>
        <v>CQ$19</v>
      </c>
      <c r="CR2237" s="190" t="str">
        <f t="shared" si="3606"/>
        <v>CR$19</v>
      </c>
      <c r="CS2237" s="190" t="str">
        <f t="shared" si="3606"/>
        <v>CS$19</v>
      </c>
      <c r="CT2237" s="190" t="str">
        <f t="shared" si="3606"/>
        <v>CT$19</v>
      </c>
      <c r="CU2237" s="190" t="str">
        <f t="shared" si="3606"/>
        <v>CU$19</v>
      </c>
      <c r="CV2237" s="190" t="str">
        <f t="shared" si="3606"/>
        <v>CV$19</v>
      </c>
      <c r="CW2237" s="190" t="str">
        <f t="shared" si="3606"/>
        <v>CW$19</v>
      </c>
      <c r="CX2237" s="190" t="str">
        <f t="shared" si="3606"/>
        <v>CX$19</v>
      </c>
      <c r="CY2237" s="190" t="str">
        <f t="shared" si="3606"/>
        <v>CY$19</v>
      </c>
      <c r="CZ2237" s="190" t="str">
        <f t="shared" si="3606"/>
        <v>CZ$19</v>
      </c>
      <c r="DA2237" s="190" t="str">
        <f t="shared" si="3606"/>
        <v>DA$19</v>
      </c>
      <c r="DB2237" s="190" t="str">
        <f t="shared" si="3606"/>
        <v>DB$19</v>
      </c>
      <c r="DC2237" s="190" t="str">
        <f t="shared" si="3606"/>
        <v>DC$19</v>
      </c>
      <c r="DD2237" s="190" t="str">
        <f t="shared" si="3606"/>
        <v>DD$19</v>
      </c>
      <c r="DE2237" s="190" t="str">
        <f t="shared" si="3606"/>
        <v>DE$19</v>
      </c>
      <c r="DF2237" s="190" t="str">
        <f t="shared" si="3606"/>
        <v>DF$19</v>
      </c>
      <c r="DG2237" s="190" t="str">
        <f t="shared" si="3606"/>
        <v>DG$19</v>
      </c>
      <c r="DH2237" s="190" t="str">
        <f t="shared" si="3606"/>
        <v>DH$19</v>
      </c>
      <c r="DI2237" s="190" t="str">
        <f t="shared" si="3606"/>
        <v>DI$19</v>
      </c>
      <c r="DJ2237" s="190" t="str">
        <f t="shared" si="3606"/>
        <v>DJ$19</v>
      </c>
      <c r="DK2237" s="190" t="str">
        <f t="shared" si="3606"/>
        <v>DK$19</v>
      </c>
      <c r="DL2237" s="190" t="str">
        <f t="shared" si="3606"/>
        <v>DL$19</v>
      </c>
    </row>
    <row r="2238" spans="1:116" x14ac:dyDescent="0.4">
      <c r="A2238" s="142" t="s">
        <v>218</v>
      </c>
      <c r="B2238" s="31" t="s">
        <v>81</v>
      </c>
      <c r="C2238" s="31"/>
      <c r="D2238" t="s">
        <v>545</v>
      </c>
      <c r="E2238" s="8" t="str">
        <f t="shared" ref="E2238:E2241" si="3607">ROW()&amp;" "&amp;D2238</f>
        <v>2238 SEASON MONTHL-TR-R</v>
      </c>
      <c r="F2238" t="s">
        <v>552</v>
      </c>
      <c r="G2238" s="143" t="s">
        <v>544</v>
      </c>
      <c r="H2238" s="142"/>
      <c r="I2238" s="144"/>
      <c r="J2238" s="144"/>
      <c r="K2238" s="142"/>
      <c r="L2238" s="142"/>
      <c r="M2238" s="142"/>
      <c r="N2238" s="142"/>
      <c r="O2238" s="142"/>
      <c r="P2238" s="142"/>
      <c r="R2238" s="143"/>
      <c r="S2238" s="168"/>
      <c r="T2238" s="168"/>
      <c r="U2238" s="168"/>
      <c r="V2238" s="168"/>
      <c r="W2238" s="168"/>
      <c r="X2238" s="168"/>
      <c r="Y2238" s="168"/>
      <c r="Z2238" s="168"/>
      <c r="AA2238" s="168"/>
      <c r="AB2238" s="168"/>
      <c r="AC2238" s="168"/>
      <c r="AD2238" s="168"/>
      <c r="AE2238" s="168"/>
      <c r="AF2238" s="168"/>
      <c r="AG2238" s="168"/>
      <c r="AH2238" s="168"/>
      <c r="AI2238" s="168"/>
      <c r="AJ2238" s="168"/>
      <c r="AK2238" s="168"/>
      <c r="AL2238" s="168"/>
      <c r="AM2238" s="168"/>
      <c r="AN2238" s="168"/>
      <c r="AO2238" s="168"/>
      <c r="AP2238" s="168"/>
      <c r="AQ2238" s="168"/>
      <c r="AR2238" s="168"/>
      <c r="AS2238" s="168"/>
      <c r="AT2238" s="168"/>
      <c r="AU2238" s="168"/>
      <c r="AV2238" s="168"/>
      <c r="AW2238" s="168"/>
      <c r="AX2238" s="168"/>
      <c r="AY2238" s="168"/>
      <c r="AZ2238" s="168"/>
      <c r="BA2238" s="168"/>
      <c r="BB2238" s="168"/>
      <c r="BC2238" s="168"/>
      <c r="BD2238" s="168"/>
      <c r="BE2238" s="168"/>
      <c r="BF2238" s="168"/>
      <c r="BG2238" s="168"/>
      <c r="BH2238" s="168"/>
      <c r="BI2238" s="168"/>
      <c r="BJ2238" s="168"/>
      <c r="BK2238" s="168"/>
      <c r="BL2238" s="168"/>
      <c r="BM2238" s="168"/>
      <c r="BN2238" s="168"/>
      <c r="BO2238" s="168"/>
      <c r="BP2238" s="168"/>
      <c r="BQ2238" s="168"/>
      <c r="BR2238" s="168"/>
      <c r="BS2238" s="168"/>
      <c r="BT2238" s="168"/>
      <c r="BU2238" s="168"/>
      <c r="BV2238" s="168"/>
      <c r="BW2238" s="168"/>
      <c r="BX2238" s="168"/>
      <c r="BY2238" s="168"/>
      <c r="BZ2238" s="168"/>
      <c r="CA2238" s="168"/>
      <c r="CB2238" s="168"/>
      <c r="CC2238" s="168"/>
      <c r="CD2238" s="168"/>
      <c r="CE2238" s="168"/>
      <c r="CF2238" s="168"/>
      <c r="CG2238" s="168"/>
      <c r="CH2238" s="168"/>
      <c r="CI2238" s="168"/>
      <c r="CJ2238" s="168"/>
      <c r="CK2238" s="168"/>
      <c r="CL2238" s="168"/>
      <c r="CN2238" s="144"/>
      <c r="CO2238" s="168"/>
      <c r="CP2238" s="168"/>
      <c r="CQ2238" s="168"/>
      <c r="CR2238" s="168"/>
      <c r="CS2238" s="168"/>
      <c r="CT2238" s="168"/>
      <c r="CU2238" s="168"/>
      <c r="CV2238" s="168"/>
      <c r="CW2238" s="168"/>
      <c r="CX2238" s="168"/>
      <c r="CY2238" s="168"/>
      <c r="CZ2238" s="168"/>
      <c r="DA2238" s="168"/>
      <c r="DB2238" s="168"/>
      <c r="DC2238" s="168"/>
      <c r="DD2238" s="168"/>
      <c r="DE2238" s="168"/>
      <c r="DF2238" s="168"/>
      <c r="DG2238" s="168"/>
      <c r="DH2238" s="168"/>
      <c r="DI2238" s="168"/>
      <c r="DJ2238" s="168"/>
      <c r="DK2238" s="168"/>
      <c r="DL2238" s="168"/>
    </row>
    <row r="2239" spans="1:116" x14ac:dyDescent="0.4">
      <c r="A2239" s="12"/>
      <c r="B2239" s="12" t="s">
        <v>332</v>
      </c>
      <c r="C2239" s="12"/>
      <c r="D2239" t="s">
        <v>545</v>
      </c>
      <c r="E2239" s="8" t="str">
        <f t="shared" si="3607"/>
        <v>2239 SEASON MONTHL-TR-R</v>
      </c>
      <c r="G2239" s="95" t="str">
        <f>G2233</f>
        <v>Primary volume driver</v>
      </c>
      <c r="H2239" s="12"/>
      <c r="I2239" s="60"/>
      <c r="J2239" s="60"/>
      <c r="K2239" s="12"/>
      <c r="L2239" s="12"/>
      <c r="M2239" s="12"/>
      <c r="N2239" s="12"/>
      <c r="O2239" s="12"/>
      <c r="P2239" s="12"/>
      <c r="R2239" s="13"/>
      <c r="S2239" s="76"/>
      <c r="T2239" s="76"/>
      <c r="U2239" s="76"/>
      <c r="V2239" s="76"/>
      <c r="W2239" s="76"/>
      <c r="X2239" s="76"/>
      <c r="Y2239" s="76"/>
      <c r="Z2239" s="76"/>
      <c r="AA2239" s="76"/>
      <c r="AB2239" s="76"/>
      <c r="AC2239" s="76"/>
      <c r="AD2239" s="76"/>
      <c r="AE2239" s="76"/>
      <c r="AF2239" s="76"/>
      <c r="AG2239" s="76"/>
      <c r="AH2239" s="76"/>
      <c r="AI2239" s="76"/>
      <c r="AJ2239" s="76"/>
      <c r="AK2239" s="76"/>
      <c r="AL2239" s="76"/>
      <c r="AM2239" s="76"/>
      <c r="AN2239" s="76"/>
      <c r="AO2239" s="76"/>
      <c r="AP2239" s="76"/>
      <c r="AQ2239" s="76"/>
      <c r="AR2239" s="76"/>
      <c r="AS2239" s="76"/>
      <c r="AT2239" s="76"/>
      <c r="AU2239" s="76"/>
      <c r="AV2239" s="76"/>
      <c r="AW2239" s="76"/>
      <c r="AX2239" s="76"/>
      <c r="AY2239" s="76"/>
      <c r="AZ2239" s="76"/>
      <c r="BA2239" s="76"/>
      <c r="BB2239" s="76"/>
      <c r="BC2239" s="76"/>
      <c r="BD2239" s="76"/>
      <c r="BE2239" s="76"/>
      <c r="BF2239" s="76"/>
      <c r="BG2239" s="76"/>
      <c r="BH2239" s="76"/>
      <c r="BI2239" s="76"/>
      <c r="BJ2239" s="76"/>
      <c r="BK2239" s="76"/>
      <c r="BL2239" s="76"/>
      <c r="BM2239" s="76"/>
      <c r="BN2239" s="76"/>
      <c r="BO2239" s="76"/>
      <c r="BP2239" s="76"/>
      <c r="BQ2239" s="76"/>
      <c r="BR2239" s="76"/>
      <c r="BS2239" s="76"/>
      <c r="BT2239" s="76"/>
      <c r="BU2239" s="76"/>
      <c r="BV2239" s="76"/>
      <c r="BW2239" s="76"/>
      <c r="BX2239" s="76"/>
      <c r="BY2239" s="76"/>
      <c r="BZ2239" s="76"/>
      <c r="CA2239" s="76"/>
      <c r="CB2239" s="76"/>
      <c r="CC2239" s="76"/>
      <c r="CD2239" s="76"/>
      <c r="CE2239" s="76"/>
      <c r="CF2239" s="76"/>
      <c r="CG2239" s="76"/>
      <c r="CH2239" s="76"/>
      <c r="CI2239" s="76"/>
      <c r="CJ2239" s="76"/>
      <c r="CK2239" s="76"/>
      <c r="CL2239" s="76"/>
      <c r="CN2239" s="60"/>
      <c r="CO2239" s="239"/>
      <c r="CP2239" s="239"/>
      <c r="CQ2239" s="239"/>
      <c r="CR2239" s="239"/>
      <c r="CS2239" s="239"/>
      <c r="CT2239" s="239"/>
      <c r="CU2239" s="239"/>
      <c r="CV2239" s="239"/>
      <c r="CW2239" s="239"/>
      <c r="CX2239" s="239"/>
      <c r="CY2239" s="239"/>
      <c r="CZ2239" s="239"/>
      <c r="DA2239" s="239"/>
      <c r="DB2239" s="239"/>
      <c r="DC2239" s="239"/>
      <c r="DD2239" s="239"/>
      <c r="DE2239" s="239"/>
      <c r="DF2239" s="239"/>
      <c r="DG2239" s="239"/>
      <c r="DH2239" s="239"/>
      <c r="DI2239" s="239"/>
      <c r="DJ2239" s="239"/>
      <c r="DK2239" s="239"/>
      <c r="DL2239" s="239"/>
    </row>
    <row r="2240" spans="1:116" x14ac:dyDescent="0.4">
      <c r="A2240" s="12"/>
      <c r="B2240" s="12"/>
      <c r="C2240" s="12"/>
      <c r="D2240" t="s">
        <v>545</v>
      </c>
      <c r="E2240" s="8"/>
      <c r="G2240" s="126" t="str">
        <f>"Seasonally adjusted revenue - "&amp;G2230</f>
        <v>Seasonally adjusted revenue - Surgical procedures</v>
      </c>
      <c r="H2240" s="12"/>
      <c r="I2240" s="60"/>
      <c r="J2240" s="60"/>
      <c r="K2240" s="12"/>
      <c r="L2240" s="12"/>
      <c r="M2240" s="12"/>
      <c r="N2240" s="12"/>
      <c r="O2240" s="12"/>
      <c r="P2240" s="12"/>
      <c r="R2240" s="13"/>
      <c r="S2240" s="77" cm="1">
        <f t="array" aca="1" ref="S2240" ca="1">INDIRECT(S2232)*INDEX($H2243:$I2254,MATCH(S$7,$I2243:$I2254,0),1)*12</f>
        <v>10000</v>
      </c>
      <c r="T2240" s="77" cm="1">
        <f t="array" aca="1" ref="T2240" ca="1">INDIRECT(T2232)*INDEX($H2243:$I2254,MATCH(T$7,$I2243:$I2254,0),1)*12</f>
        <v>15000</v>
      </c>
      <c r="U2240" s="77" cm="1">
        <f t="array" aca="1" ref="U2240" ca="1">INDIRECT(U2232)*INDEX($H2243:$I2254,MATCH(U$7,$I2243:$I2254,0),1)*12</f>
        <v>5000</v>
      </c>
      <c r="V2240" s="77" cm="1">
        <f t="array" aca="1" ref="V2240" ca="1">INDIRECT(V2232)*INDEX($H2243:$I2254,MATCH(V$7,$I2243:$I2254,0),1)*12</f>
        <v>15000</v>
      </c>
      <c r="W2240" s="77" cm="1">
        <f t="array" aca="1" ref="W2240" ca="1">INDIRECT(W2232)*INDEX($H2243:$I2254,MATCH(W$7,$I2243:$I2254,0),1)*12</f>
        <v>5000</v>
      </c>
      <c r="X2240" s="77" cm="1">
        <f t="array" aca="1" ref="X2240" ca="1">INDIRECT(X2232)*INDEX($H2243:$I2254,MATCH(X$7,$I2243:$I2254,0),1)*12</f>
        <v>15000</v>
      </c>
      <c r="Y2240" s="77" cm="1">
        <f t="array" aca="1" ref="Y2240" ca="1">INDIRECT(Y2232)*INDEX($H2243:$I2254,MATCH(Y$7,$I2243:$I2254,0),1)*12</f>
        <v>5000</v>
      </c>
      <c r="Z2240" s="77" cm="1">
        <f t="array" aca="1" ref="Z2240" ca="1">INDIRECT(Z2232)*INDEX($H2243:$I2254,MATCH(Z$7,$I2243:$I2254,0),1)*12</f>
        <v>15000</v>
      </c>
      <c r="AA2240" s="77" cm="1">
        <f t="array" aca="1" ref="AA2240" ca="1">INDIRECT(AA2232)*INDEX($H2243:$I2254,MATCH(AA$7,$I2243:$I2254,0),1)*12</f>
        <v>5000</v>
      </c>
      <c r="AB2240" s="77" cm="1">
        <f t="array" aca="1" ref="AB2240" ca="1">INDIRECT(AB2232)*INDEX($H2243:$I2254,MATCH(AB$7,$I2243:$I2254,0),1)*12</f>
        <v>15000</v>
      </c>
      <c r="AC2240" s="77" cm="1">
        <f t="array" aca="1" ref="AC2240" ca="1">INDIRECT(AC2232)*INDEX($H2243:$I2254,MATCH(AC$7,$I2243:$I2254,0),1)*12</f>
        <v>5000</v>
      </c>
      <c r="AD2240" s="77" cm="1">
        <f t="array" aca="1" ref="AD2240" ca="1">INDIRECT(AD2232)*INDEX($H2243:$I2254,MATCH(AD$7,$I2243:$I2254,0),1)*12</f>
        <v>9960</v>
      </c>
      <c r="AE2240" s="77" cm="1">
        <f t="array" aca="1" ref="AE2240" ca="1">INDIRECT(AE2232)*INDEX($H2243:$I2254,MATCH(AE$7,$I2243:$I2254,0),1)*12</f>
        <v>10000</v>
      </c>
      <c r="AF2240" s="77" cm="1">
        <f t="array" aca="1" ref="AF2240" ca="1">INDIRECT(AF2232)*INDEX($H2243:$I2254,MATCH(AF$7,$I2243:$I2254,0),1)*12</f>
        <v>15000</v>
      </c>
      <c r="AG2240" s="77" cm="1">
        <f t="array" aca="1" ref="AG2240" ca="1">INDIRECT(AG2232)*INDEX($H2243:$I2254,MATCH(AG$7,$I2243:$I2254,0),1)*12</f>
        <v>5000</v>
      </c>
      <c r="AH2240" s="77" cm="1">
        <f t="array" aca="1" ref="AH2240" ca="1">INDIRECT(AH2232)*INDEX($H2243:$I2254,MATCH(AH$7,$I2243:$I2254,0),1)*12</f>
        <v>15000</v>
      </c>
      <c r="AI2240" s="77" cm="1">
        <f t="array" aca="1" ref="AI2240" ca="1">INDIRECT(AI2232)*INDEX($H2243:$I2254,MATCH(AI$7,$I2243:$I2254,0),1)*12</f>
        <v>5000</v>
      </c>
      <c r="AJ2240" s="77" cm="1">
        <f t="array" aca="1" ref="AJ2240" ca="1">INDIRECT(AJ2232)*INDEX($H2243:$I2254,MATCH(AJ$7,$I2243:$I2254,0),1)*12</f>
        <v>15000</v>
      </c>
      <c r="AK2240" s="77" cm="1">
        <f t="array" aca="1" ref="AK2240" ca="1">INDIRECT(AK2232)*INDEX($H2243:$I2254,MATCH(AK$7,$I2243:$I2254,0),1)*12</f>
        <v>5000</v>
      </c>
      <c r="AL2240" s="77" cm="1">
        <f t="array" aca="1" ref="AL2240" ca="1">INDIRECT(AL2232)*INDEX($H2243:$I2254,MATCH(AL$7,$I2243:$I2254,0),1)*12</f>
        <v>15000</v>
      </c>
      <c r="AM2240" s="77" cm="1">
        <f t="array" aca="1" ref="AM2240" ca="1">INDIRECT(AM2232)*INDEX($H2243:$I2254,MATCH(AM$7,$I2243:$I2254,0),1)*12</f>
        <v>5000</v>
      </c>
      <c r="AN2240" s="77" cm="1">
        <f t="array" aca="1" ref="AN2240" ca="1">INDIRECT(AN2232)*INDEX($H2243:$I2254,MATCH(AN$7,$I2243:$I2254,0),1)*12</f>
        <v>15000</v>
      </c>
      <c r="AO2240" s="77" cm="1">
        <f t="array" aca="1" ref="AO2240" ca="1">INDIRECT(AO2232)*INDEX($H2243:$I2254,MATCH(AO$7,$I2243:$I2254,0),1)*12</f>
        <v>5000</v>
      </c>
      <c r="AP2240" s="77" cm="1">
        <f t="array" aca="1" ref="AP2240" ca="1">INDIRECT(AP2232)*INDEX($H2243:$I2254,MATCH(AP$7,$I2243:$I2254,0),1)*12</f>
        <v>9960</v>
      </c>
      <c r="AQ2240" s="77" cm="1">
        <f t="array" aca="1" ref="AQ2240" ca="1">INDIRECT(AQ2232)*INDEX($H2243:$I2254,MATCH(AQ$7,$I2243:$I2254,0),1)*12</f>
        <v>10000</v>
      </c>
      <c r="AR2240" s="77" cm="1">
        <f t="array" aca="1" ref="AR2240" ca="1">INDIRECT(AR2232)*INDEX($H2243:$I2254,MATCH(AR$7,$I2243:$I2254,0),1)*12</f>
        <v>15000</v>
      </c>
      <c r="AS2240" s="77" cm="1">
        <f t="array" aca="1" ref="AS2240" ca="1">INDIRECT(AS2232)*INDEX($H2243:$I2254,MATCH(AS$7,$I2243:$I2254,0),1)*12</f>
        <v>5000</v>
      </c>
      <c r="AT2240" s="77" cm="1">
        <f t="array" aca="1" ref="AT2240" ca="1">INDIRECT(AT2232)*INDEX($H2243:$I2254,MATCH(AT$7,$I2243:$I2254,0),1)*12</f>
        <v>15000</v>
      </c>
      <c r="AU2240" s="77" cm="1">
        <f t="array" aca="1" ref="AU2240" ca="1">INDIRECT(AU2232)*INDEX($H2243:$I2254,MATCH(AU$7,$I2243:$I2254,0),1)*12</f>
        <v>5000</v>
      </c>
      <c r="AV2240" s="77" cm="1">
        <f t="array" aca="1" ref="AV2240" ca="1">INDIRECT(AV2232)*INDEX($H2243:$I2254,MATCH(AV$7,$I2243:$I2254,0),1)*12</f>
        <v>15000</v>
      </c>
      <c r="AW2240" s="77" cm="1">
        <f t="array" aca="1" ref="AW2240" ca="1">INDIRECT(AW2232)*INDEX($H2243:$I2254,MATCH(AW$7,$I2243:$I2254,0),1)*12</f>
        <v>5000</v>
      </c>
      <c r="AX2240" s="77" cm="1">
        <f t="array" aca="1" ref="AX2240" ca="1">INDIRECT(AX2232)*INDEX($H2243:$I2254,MATCH(AX$7,$I2243:$I2254,0),1)*12</f>
        <v>15000</v>
      </c>
      <c r="AY2240" s="77" cm="1">
        <f t="array" aca="1" ref="AY2240" ca="1">INDIRECT(AY2232)*INDEX($H2243:$I2254,MATCH(AY$7,$I2243:$I2254,0),1)*12</f>
        <v>5000</v>
      </c>
      <c r="AZ2240" s="77" cm="1">
        <f t="array" aca="1" ref="AZ2240" ca="1">INDIRECT(AZ2232)*INDEX($H2243:$I2254,MATCH(AZ$7,$I2243:$I2254,0),1)*12</f>
        <v>15000</v>
      </c>
      <c r="BA2240" s="77" cm="1">
        <f t="array" aca="1" ref="BA2240" ca="1">INDIRECT(BA2232)*INDEX($H2243:$I2254,MATCH(BA$7,$I2243:$I2254,0),1)*12</f>
        <v>5000</v>
      </c>
      <c r="BB2240" s="77" cm="1">
        <f t="array" aca="1" ref="BB2240" ca="1">INDIRECT(BB2232)*INDEX($H2243:$I2254,MATCH(BB$7,$I2243:$I2254,0),1)*12</f>
        <v>9960</v>
      </c>
      <c r="BC2240" s="77" cm="1">
        <f t="array" aca="1" ref="BC2240" ca="1">INDIRECT(BC2232)*INDEX($H2243:$I2254,MATCH(BC$7,$I2243:$I2254,0),1)*12</f>
        <v>10000</v>
      </c>
      <c r="BD2240" s="77" cm="1">
        <f t="array" aca="1" ref="BD2240" ca="1">INDIRECT(BD2232)*INDEX($H2243:$I2254,MATCH(BD$7,$I2243:$I2254,0),1)*12</f>
        <v>15000</v>
      </c>
      <c r="BE2240" s="77" cm="1">
        <f t="array" aca="1" ref="BE2240" ca="1">INDIRECT(BE2232)*INDEX($H2243:$I2254,MATCH(BE$7,$I2243:$I2254,0),1)*12</f>
        <v>5000</v>
      </c>
      <c r="BF2240" s="77" cm="1">
        <f t="array" aca="1" ref="BF2240" ca="1">INDIRECT(BF2232)*INDEX($H2243:$I2254,MATCH(BF$7,$I2243:$I2254,0),1)*12</f>
        <v>15000</v>
      </c>
      <c r="BG2240" s="77" cm="1">
        <f t="array" aca="1" ref="BG2240" ca="1">INDIRECT(BG2232)*INDEX($H2243:$I2254,MATCH(BG$7,$I2243:$I2254,0),1)*12</f>
        <v>5000</v>
      </c>
      <c r="BH2240" s="77" cm="1">
        <f t="array" aca="1" ref="BH2240" ca="1">INDIRECT(BH2232)*INDEX($H2243:$I2254,MATCH(BH$7,$I2243:$I2254,0),1)*12</f>
        <v>15000</v>
      </c>
      <c r="BI2240" s="77" cm="1">
        <f t="array" aca="1" ref="BI2240" ca="1">INDIRECT(BI2232)*INDEX($H2243:$I2254,MATCH(BI$7,$I2243:$I2254,0),1)*12</f>
        <v>5000</v>
      </c>
      <c r="BJ2240" s="77" cm="1">
        <f t="array" aca="1" ref="BJ2240" ca="1">INDIRECT(BJ2232)*INDEX($H2243:$I2254,MATCH(BJ$7,$I2243:$I2254,0),1)*12</f>
        <v>15000</v>
      </c>
      <c r="BK2240" s="77" cm="1">
        <f t="array" aca="1" ref="BK2240" ca="1">INDIRECT(BK2232)*INDEX($H2243:$I2254,MATCH(BK$7,$I2243:$I2254,0),1)*12</f>
        <v>5000</v>
      </c>
      <c r="BL2240" s="77" cm="1">
        <f t="array" aca="1" ref="BL2240" ca="1">INDIRECT(BL2232)*INDEX($H2243:$I2254,MATCH(BL$7,$I2243:$I2254,0),1)*12</f>
        <v>15000</v>
      </c>
      <c r="BM2240" s="77" cm="1">
        <f t="array" aca="1" ref="BM2240" ca="1">INDIRECT(BM2232)*INDEX($H2243:$I2254,MATCH(BM$7,$I2243:$I2254,0),1)*12</f>
        <v>5000</v>
      </c>
      <c r="BN2240" s="77" cm="1">
        <f t="array" aca="1" ref="BN2240" ca="1">INDIRECT(BN2232)*INDEX($H2243:$I2254,MATCH(BN$7,$I2243:$I2254,0),1)*12</f>
        <v>9960</v>
      </c>
      <c r="BO2240" s="77" cm="1">
        <f t="array" aca="1" ref="BO2240" ca="1">INDIRECT(BO2232)*INDEX($H2243:$I2254,MATCH(BO$7,$I2243:$I2254,0),1)*12</f>
        <v>10000</v>
      </c>
      <c r="BP2240" s="77" cm="1">
        <f t="array" aca="1" ref="BP2240" ca="1">INDIRECT(BP2232)*INDEX($H2243:$I2254,MATCH(BP$7,$I2243:$I2254,0),1)*12</f>
        <v>15000</v>
      </c>
      <c r="BQ2240" s="77" cm="1">
        <f t="array" aca="1" ref="BQ2240" ca="1">INDIRECT(BQ2232)*INDEX($H2243:$I2254,MATCH(BQ$7,$I2243:$I2254,0),1)*12</f>
        <v>5000</v>
      </c>
      <c r="BR2240" s="77" cm="1">
        <f t="array" aca="1" ref="BR2240" ca="1">INDIRECT(BR2232)*INDEX($H2243:$I2254,MATCH(BR$7,$I2243:$I2254,0),1)*12</f>
        <v>15000</v>
      </c>
      <c r="BS2240" s="77" cm="1">
        <f t="array" aca="1" ref="BS2240" ca="1">INDIRECT(BS2232)*INDEX($H2243:$I2254,MATCH(BS$7,$I2243:$I2254,0),1)*12</f>
        <v>5000</v>
      </c>
      <c r="BT2240" s="77" cm="1">
        <f t="array" aca="1" ref="BT2240" ca="1">INDIRECT(BT2232)*INDEX($H2243:$I2254,MATCH(BT$7,$I2243:$I2254,0),1)*12</f>
        <v>15000</v>
      </c>
      <c r="BU2240" s="77" cm="1">
        <f t="array" aca="1" ref="BU2240" ca="1">INDIRECT(BU2232)*INDEX($H2243:$I2254,MATCH(BU$7,$I2243:$I2254,0),1)*12</f>
        <v>5000</v>
      </c>
      <c r="BV2240" s="77" cm="1">
        <f t="array" aca="1" ref="BV2240" ca="1">INDIRECT(BV2232)*INDEX($H2243:$I2254,MATCH(BV$7,$I2243:$I2254,0),1)*12</f>
        <v>15000</v>
      </c>
      <c r="BW2240" s="77" cm="1">
        <f t="array" aca="1" ref="BW2240" ca="1">INDIRECT(BW2232)*INDEX($H2243:$I2254,MATCH(BW$7,$I2243:$I2254,0),1)*12</f>
        <v>5000</v>
      </c>
      <c r="BX2240" s="77" cm="1">
        <f t="array" aca="1" ref="BX2240" ca="1">INDIRECT(BX2232)*INDEX($H2243:$I2254,MATCH(BX$7,$I2243:$I2254,0),1)*12</f>
        <v>15000</v>
      </c>
      <c r="BY2240" s="77" cm="1">
        <f t="array" aca="1" ref="BY2240" ca="1">INDIRECT(BY2232)*INDEX($H2243:$I2254,MATCH(BY$7,$I2243:$I2254,0),1)*12</f>
        <v>5000</v>
      </c>
      <c r="BZ2240" s="77" cm="1">
        <f t="array" aca="1" ref="BZ2240" ca="1">INDIRECT(BZ2232)*INDEX($H2243:$I2254,MATCH(BZ$7,$I2243:$I2254,0),1)*12</f>
        <v>9960</v>
      </c>
      <c r="CA2240" s="77" cm="1">
        <f t="array" aca="1" ref="CA2240" ca="1">INDIRECT(CA2232)*INDEX($H2243:$I2254,MATCH(CA$7,$I2243:$I2254,0),1)*12</f>
        <v>10000</v>
      </c>
      <c r="CB2240" s="77" cm="1">
        <f t="array" aca="1" ref="CB2240" ca="1">INDIRECT(CB2232)*INDEX($H2243:$I2254,MATCH(CB$7,$I2243:$I2254,0),1)*12</f>
        <v>15000</v>
      </c>
      <c r="CC2240" s="77" cm="1">
        <f t="array" aca="1" ref="CC2240" ca="1">INDIRECT(CC2232)*INDEX($H2243:$I2254,MATCH(CC$7,$I2243:$I2254,0),1)*12</f>
        <v>5000</v>
      </c>
      <c r="CD2240" s="77" cm="1">
        <f t="array" aca="1" ref="CD2240" ca="1">INDIRECT(CD2232)*INDEX($H2243:$I2254,MATCH(CD$7,$I2243:$I2254,0),1)*12</f>
        <v>15000</v>
      </c>
      <c r="CE2240" s="77" cm="1">
        <f t="array" aca="1" ref="CE2240" ca="1">INDIRECT(CE2232)*INDEX($H2243:$I2254,MATCH(CE$7,$I2243:$I2254,0),1)*12</f>
        <v>5000</v>
      </c>
      <c r="CF2240" s="77" cm="1">
        <f t="array" aca="1" ref="CF2240" ca="1">INDIRECT(CF2232)*INDEX($H2243:$I2254,MATCH(CF$7,$I2243:$I2254,0),1)*12</f>
        <v>15000</v>
      </c>
      <c r="CG2240" s="77" cm="1">
        <f t="array" aca="1" ref="CG2240" ca="1">INDIRECT(CG2232)*INDEX($H2243:$I2254,MATCH(CG$7,$I2243:$I2254,0),1)*12</f>
        <v>5000</v>
      </c>
      <c r="CH2240" s="77" cm="1">
        <f t="array" aca="1" ref="CH2240" ca="1">INDIRECT(CH2232)*INDEX($H2243:$I2254,MATCH(CH$7,$I2243:$I2254,0),1)*12</f>
        <v>15000</v>
      </c>
      <c r="CI2240" s="77" cm="1">
        <f t="array" aca="1" ref="CI2240" ca="1">INDIRECT(CI2232)*INDEX($H2243:$I2254,MATCH(CI$7,$I2243:$I2254,0),1)*12</f>
        <v>5000</v>
      </c>
      <c r="CJ2240" s="77" cm="1">
        <f t="array" aca="1" ref="CJ2240" ca="1">INDIRECT(CJ2232)*INDEX($H2243:$I2254,MATCH(CJ$7,$I2243:$I2254,0),1)*12</f>
        <v>15000</v>
      </c>
      <c r="CK2240" s="77" cm="1">
        <f t="array" aca="1" ref="CK2240" ca="1">INDIRECT(CK2232)*INDEX($H2243:$I2254,MATCH(CK$7,$I2243:$I2254,0),1)*12</f>
        <v>5000</v>
      </c>
      <c r="CL2240" s="77" cm="1">
        <f t="array" aca="1" ref="CL2240" ca="1">INDIRECT(CL2232)*INDEX($H2243:$I2254,MATCH(CL$7,$I2243:$I2254,0),1)*12</f>
        <v>9960</v>
      </c>
      <c r="CN2240" s="60"/>
      <c r="CO2240" s="239"/>
      <c r="CP2240" s="239"/>
      <c r="CQ2240" s="239"/>
      <c r="CR2240" s="239"/>
      <c r="CS2240" s="239"/>
      <c r="CT2240" s="239"/>
      <c r="CU2240" s="239"/>
      <c r="CV2240" s="239"/>
      <c r="CW2240" s="239"/>
      <c r="CX2240" s="239"/>
      <c r="CY2240" s="239"/>
      <c r="CZ2240" s="239"/>
      <c r="DA2240" s="239"/>
      <c r="DB2240" s="239"/>
      <c r="DC2240" s="239"/>
      <c r="DD2240" s="239"/>
      <c r="DE2240" s="239"/>
      <c r="DF2240" s="239"/>
      <c r="DG2240" s="239"/>
      <c r="DH2240" s="239"/>
      <c r="DI2240" s="239"/>
      <c r="DJ2240" s="239"/>
      <c r="DK2240" s="239"/>
      <c r="DL2240" s="239"/>
    </row>
    <row r="2241" spans="2:116" x14ac:dyDescent="0.4">
      <c r="D2241" t="s">
        <v>545</v>
      </c>
      <c r="E2241" s="8"/>
      <c r="G2241" s="127"/>
      <c r="H2241" s="12"/>
      <c r="I2241" s="60"/>
      <c r="J2241" s="60"/>
      <c r="K2241" s="38"/>
      <c r="L2241" s="38"/>
      <c r="M2241" s="38"/>
      <c r="N2241" s="38"/>
      <c r="O2241" s="38"/>
      <c r="P2241" s="38"/>
      <c r="R2241" s="15"/>
      <c r="S2241" s="240"/>
      <c r="T2241" s="240"/>
      <c r="U2241" s="240"/>
      <c r="V2241" s="240"/>
      <c r="W2241" s="240"/>
      <c r="X2241" s="240"/>
      <c r="Y2241" s="240"/>
      <c r="Z2241" s="240"/>
      <c r="AA2241" s="240"/>
      <c r="AB2241" s="240"/>
      <c r="AC2241" s="240"/>
      <c r="AD2241" s="240"/>
      <c r="AE2241" s="240"/>
      <c r="AF2241" s="240"/>
      <c r="AG2241" s="240"/>
      <c r="AH2241" s="240"/>
      <c r="AI2241" s="240"/>
      <c r="AJ2241" s="240"/>
      <c r="AK2241" s="240"/>
      <c r="AL2241" s="240"/>
      <c r="AM2241" s="240"/>
      <c r="AN2241" s="240"/>
      <c r="AO2241" s="240"/>
      <c r="AP2241" s="240"/>
      <c r="AQ2241" s="240"/>
      <c r="AR2241" s="240"/>
      <c r="AS2241" s="240"/>
      <c r="AT2241" s="240"/>
      <c r="AU2241" s="240"/>
      <c r="AV2241" s="240"/>
      <c r="AW2241" s="240"/>
      <c r="AX2241" s="240"/>
      <c r="AY2241" s="240"/>
      <c r="AZ2241" s="240"/>
      <c r="BA2241" s="240"/>
      <c r="BB2241" s="240"/>
      <c r="BC2241" s="240"/>
      <c r="BD2241" s="240"/>
      <c r="BE2241" s="240"/>
      <c r="BF2241" s="240"/>
      <c r="BG2241" s="240"/>
      <c r="BH2241" s="240"/>
      <c r="BI2241" s="240"/>
      <c r="BJ2241" s="240"/>
      <c r="BK2241" s="240"/>
      <c r="BL2241" s="240"/>
      <c r="BM2241" s="240"/>
      <c r="BN2241" s="240"/>
      <c r="BO2241" s="240"/>
      <c r="BP2241" s="240"/>
      <c r="BQ2241" s="240"/>
      <c r="BR2241" s="240"/>
      <c r="BS2241" s="240"/>
      <c r="BT2241" s="240"/>
      <c r="BU2241" s="240"/>
      <c r="BV2241" s="240"/>
      <c r="BW2241" s="240"/>
      <c r="BX2241" s="240"/>
      <c r="BY2241" s="240"/>
      <c r="BZ2241" s="240"/>
      <c r="CA2241" s="240"/>
      <c r="CB2241" s="240"/>
      <c r="CC2241" s="240"/>
      <c r="CD2241" s="240"/>
      <c r="CE2241" s="240"/>
      <c r="CF2241" s="240"/>
      <c r="CG2241" s="240"/>
      <c r="CH2241" s="240"/>
      <c r="CI2241" s="240"/>
      <c r="CJ2241" s="240"/>
      <c r="CK2241" s="240"/>
      <c r="CL2241" s="240"/>
      <c r="CN2241" s="240"/>
      <c r="CO2241" s="240"/>
      <c r="CP2241" s="240"/>
      <c r="CQ2241" s="240"/>
      <c r="CR2241" s="240"/>
      <c r="CS2241" s="240"/>
      <c r="CT2241" s="240"/>
      <c r="CU2241" s="240"/>
      <c r="CV2241" s="240"/>
      <c r="CW2241" s="240"/>
      <c r="CX2241" s="240"/>
      <c r="CY2241" s="240"/>
      <c r="CZ2241" s="240"/>
      <c r="DA2241" s="240"/>
      <c r="DB2241" s="240"/>
      <c r="DC2241" s="240"/>
      <c r="DD2241" s="240"/>
      <c r="DE2241" s="240"/>
      <c r="DF2241" s="240"/>
      <c r="DG2241" s="240"/>
      <c r="DH2241" s="240"/>
      <c r="DI2241" s="240"/>
      <c r="DJ2241" s="240"/>
      <c r="DK2241" s="240"/>
      <c r="DL2241" s="240"/>
    </row>
    <row r="2242" spans="2:116" x14ac:dyDescent="0.4">
      <c r="D2242" t="s">
        <v>545</v>
      </c>
      <c r="E2242" s="8"/>
      <c r="G2242" s="127" t="s">
        <v>542</v>
      </c>
      <c r="H2242" s="12"/>
      <c r="I2242" s="60"/>
      <c r="J2242" s="60"/>
      <c r="K2242" s="38"/>
      <c r="L2242" s="38"/>
      <c r="M2242" s="38"/>
      <c r="N2242" s="38"/>
      <c r="O2242" s="38"/>
      <c r="P2242" s="38"/>
      <c r="R2242" s="15"/>
      <c r="S2242" s="240"/>
      <c r="T2242" s="240"/>
      <c r="U2242" s="240"/>
      <c r="V2242" s="240"/>
      <c r="W2242" s="240"/>
      <c r="X2242" s="240"/>
      <c r="Y2242" s="240"/>
      <c r="Z2242" s="240"/>
      <c r="AA2242" s="240"/>
      <c r="AB2242" s="240"/>
      <c r="AC2242" s="240"/>
      <c r="AD2242" s="240"/>
      <c r="AE2242" s="240"/>
      <c r="AF2242" s="240"/>
      <c r="AG2242" s="240"/>
      <c r="AH2242" s="240"/>
      <c r="AI2242" s="240"/>
      <c r="AJ2242" s="240"/>
      <c r="AK2242" s="240"/>
      <c r="AL2242" s="240"/>
      <c r="AM2242" s="240"/>
      <c r="AN2242" s="240"/>
      <c r="AO2242" s="240"/>
      <c r="AP2242" s="240"/>
      <c r="AQ2242" s="240"/>
      <c r="AR2242" s="240"/>
      <c r="AS2242" s="240"/>
      <c r="AT2242" s="240"/>
      <c r="AU2242" s="240"/>
      <c r="AV2242" s="240"/>
      <c r="AW2242" s="240"/>
      <c r="AX2242" s="240"/>
      <c r="AY2242" s="240"/>
      <c r="AZ2242" s="240"/>
      <c r="BA2242" s="240"/>
      <c r="BB2242" s="240"/>
      <c r="BC2242" s="240"/>
      <c r="BD2242" s="240"/>
      <c r="BE2242" s="240"/>
      <c r="BF2242" s="240"/>
      <c r="BG2242" s="240"/>
      <c r="BH2242" s="240"/>
      <c r="BI2242" s="240"/>
      <c r="BJ2242" s="240"/>
      <c r="BK2242" s="240"/>
      <c r="BL2242" s="240"/>
      <c r="BM2242" s="240"/>
      <c r="BN2242" s="240"/>
      <c r="BO2242" s="240"/>
      <c r="BP2242" s="240"/>
      <c r="BQ2242" s="240"/>
      <c r="BR2242" s="240"/>
      <c r="BS2242" s="240"/>
      <c r="BT2242" s="240"/>
      <c r="BU2242" s="240"/>
      <c r="BV2242" s="240"/>
      <c r="BW2242" s="240"/>
      <c r="BX2242" s="240"/>
      <c r="BY2242" s="240"/>
      <c r="BZ2242" s="240"/>
      <c r="CA2242" s="240"/>
      <c r="CB2242" s="240"/>
      <c r="CC2242" s="240"/>
      <c r="CD2242" s="240"/>
      <c r="CE2242" s="240"/>
      <c r="CF2242" s="240"/>
      <c r="CG2242" s="240"/>
      <c r="CH2242" s="240"/>
      <c r="CI2242" s="240"/>
      <c r="CJ2242" s="240"/>
      <c r="CK2242" s="240"/>
      <c r="CL2242" s="240"/>
      <c r="CN2242" s="240"/>
      <c r="CO2242" s="240"/>
      <c r="CP2242" s="240"/>
      <c r="CQ2242" s="240"/>
      <c r="CR2242" s="240"/>
      <c r="CS2242" s="240"/>
      <c r="CT2242" s="240"/>
      <c r="CU2242" s="240"/>
      <c r="CV2242" s="240"/>
      <c r="CW2242" s="240"/>
      <c r="CX2242" s="240"/>
      <c r="CY2242" s="240"/>
      <c r="CZ2242" s="240"/>
      <c r="DA2242" s="240"/>
      <c r="DB2242" s="240"/>
      <c r="DC2242" s="240"/>
      <c r="DD2242" s="240"/>
      <c r="DE2242" s="240"/>
      <c r="DF2242" s="240"/>
      <c r="DG2242" s="240"/>
      <c r="DH2242" s="240"/>
      <c r="DI2242" s="240"/>
      <c r="DJ2242" s="240"/>
      <c r="DK2242" s="240"/>
      <c r="DL2242" s="240"/>
    </row>
    <row r="2243" spans="2:116" x14ac:dyDescent="0.4">
      <c r="D2243" t="s">
        <v>545</v>
      </c>
      <c r="E2243" s="8"/>
      <c r="G2243" s="323">
        <v>45292</v>
      </c>
      <c r="H2243" s="16">
        <v>8.3333333333333329E-2</v>
      </c>
      <c r="I2243" s="60">
        <v>1</v>
      </c>
      <c r="J2243" s="60"/>
      <c r="K2243" s="38"/>
      <c r="L2243" s="38"/>
      <c r="M2243" s="38"/>
      <c r="N2243" s="38"/>
      <c r="O2243" s="38"/>
      <c r="P2243" s="38"/>
      <c r="R2243" s="15"/>
      <c r="S2243" s="240"/>
      <c r="T2243" s="240"/>
      <c r="U2243" s="240"/>
      <c r="V2243" s="240"/>
      <c r="W2243" s="240"/>
      <c r="X2243" s="240"/>
      <c r="Y2243" s="240"/>
      <c r="Z2243" s="240"/>
      <c r="AA2243" s="240"/>
      <c r="AB2243" s="240"/>
      <c r="AC2243" s="240"/>
      <c r="AD2243" s="240"/>
      <c r="AE2243" s="240"/>
      <c r="AF2243" s="240"/>
      <c r="AG2243" s="240"/>
      <c r="AH2243" s="240"/>
      <c r="AI2243" s="240"/>
      <c r="AJ2243" s="240"/>
      <c r="AK2243" s="240"/>
      <c r="AL2243" s="240"/>
      <c r="AM2243" s="240"/>
      <c r="AN2243" s="240"/>
      <c r="AO2243" s="240"/>
      <c r="AP2243" s="240"/>
      <c r="AQ2243" s="240"/>
      <c r="AR2243" s="240"/>
      <c r="AS2243" s="240"/>
      <c r="AT2243" s="240"/>
      <c r="AU2243" s="240"/>
      <c r="AV2243" s="240"/>
      <c r="AW2243" s="240"/>
      <c r="AX2243" s="240"/>
      <c r="AY2243" s="240"/>
      <c r="AZ2243" s="240"/>
      <c r="BA2243" s="240"/>
      <c r="BB2243" s="240"/>
      <c r="BC2243" s="240"/>
      <c r="BD2243" s="240"/>
      <c r="BE2243" s="240"/>
      <c r="BF2243" s="240"/>
      <c r="BG2243" s="240"/>
      <c r="BH2243" s="240"/>
      <c r="BI2243" s="240"/>
      <c r="BJ2243" s="240"/>
      <c r="BK2243" s="240"/>
      <c r="BL2243" s="240"/>
      <c r="BM2243" s="240"/>
      <c r="BN2243" s="240"/>
      <c r="BO2243" s="240"/>
      <c r="BP2243" s="240"/>
      <c r="BQ2243" s="240"/>
      <c r="BR2243" s="240"/>
      <c r="BS2243" s="240"/>
      <c r="BT2243" s="240"/>
      <c r="BU2243" s="240"/>
      <c r="BV2243" s="240"/>
      <c r="BW2243" s="240"/>
      <c r="BX2243" s="240"/>
      <c r="BY2243" s="240"/>
      <c r="BZ2243" s="240"/>
      <c r="CA2243" s="240"/>
      <c r="CB2243" s="240"/>
      <c r="CC2243" s="240"/>
      <c r="CD2243" s="240"/>
      <c r="CE2243" s="240"/>
      <c r="CF2243" s="240"/>
      <c r="CG2243" s="240"/>
      <c r="CH2243" s="240"/>
      <c r="CI2243" s="240"/>
      <c r="CJ2243" s="240"/>
      <c r="CK2243" s="240"/>
      <c r="CL2243" s="240"/>
      <c r="CN2243" s="240"/>
      <c r="CO2243" s="240"/>
      <c r="CP2243" s="240"/>
      <c r="CQ2243" s="240"/>
      <c r="CR2243" s="240"/>
      <c r="CS2243" s="240"/>
      <c r="CT2243" s="240"/>
      <c r="CU2243" s="240"/>
      <c r="CV2243" s="240"/>
      <c r="CW2243" s="240"/>
      <c r="CX2243" s="240"/>
      <c r="CY2243" s="240"/>
      <c r="CZ2243" s="240"/>
      <c r="DA2243" s="240"/>
      <c r="DB2243" s="240"/>
      <c r="DC2243" s="240"/>
      <c r="DD2243" s="240"/>
      <c r="DE2243" s="240"/>
      <c r="DF2243" s="240"/>
      <c r="DG2243" s="240"/>
      <c r="DH2243" s="240"/>
      <c r="DI2243" s="240"/>
      <c r="DJ2243" s="240"/>
      <c r="DK2243" s="240"/>
      <c r="DL2243" s="240"/>
    </row>
    <row r="2244" spans="2:116" x14ac:dyDescent="0.4">
      <c r="D2244" t="s">
        <v>545</v>
      </c>
      <c r="E2244" s="8"/>
      <c r="G2244" s="323">
        <f>EOMONTH(G2243,1)</f>
        <v>45351</v>
      </c>
      <c r="H2244" s="16">
        <v>0.125</v>
      </c>
      <c r="I2244" s="60">
        <f>I2243+1</f>
        <v>2</v>
      </c>
      <c r="J2244" s="60"/>
      <c r="K2244" s="38"/>
      <c r="L2244" s="38"/>
      <c r="M2244" s="38"/>
      <c r="N2244" s="38"/>
      <c r="O2244" s="38"/>
      <c r="P2244" s="38"/>
      <c r="R2244" s="15"/>
      <c r="S2244" s="240"/>
      <c r="T2244" s="240"/>
      <c r="U2244" s="240"/>
      <c r="V2244" s="240"/>
      <c r="W2244" s="240"/>
      <c r="X2244" s="240"/>
      <c r="Y2244" s="240"/>
      <c r="Z2244" s="240"/>
      <c r="AA2244" s="240"/>
      <c r="AB2244" s="240"/>
      <c r="AC2244" s="240"/>
      <c r="AD2244" s="240"/>
      <c r="AE2244" s="240"/>
      <c r="AF2244" s="240"/>
      <c r="AG2244" s="240"/>
      <c r="AH2244" s="240"/>
      <c r="AI2244" s="240"/>
      <c r="AJ2244" s="240"/>
      <c r="AK2244" s="240"/>
      <c r="AL2244" s="240"/>
      <c r="AM2244" s="240"/>
      <c r="AN2244" s="240"/>
      <c r="AO2244" s="240"/>
      <c r="AP2244" s="240"/>
      <c r="AQ2244" s="240"/>
      <c r="AR2244" s="240"/>
      <c r="AS2244" s="240"/>
      <c r="AT2244" s="240"/>
      <c r="AU2244" s="240"/>
      <c r="AV2244" s="240"/>
      <c r="AW2244" s="240"/>
      <c r="AX2244" s="240"/>
      <c r="AY2244" s="240"/>
      <c r="AZ2244" s="240"/>
      <c r="BA2244" s="240"/>
      <c r="BB2244" s="240"/>
      <c r="BC2244" s="240"/>
      <c r="BD2244" s="240"/>
      <c r="BE2244" s="240"/>
      <c r="BF2244" s="240"/>
      <c r="BG2244" s="240"/>
      <c r="BH2244" s="240"/>
      <c r="BI2244" s="240"/>
      <c r="BJ2244" s="240"/>
      <c r="BK2244" s="240"/>
      <c r="BL2244" s="240"/>
      <c r="BM2244" s="240"/>
      <c r="BN2244" s="240"/>
      <c r="BO2244" s="240"/>
      <c r="BP2244" s="240"/>
      <c r="BQ2244" s="240"/>
      <c r="BR2244" s="240"/>
      <c r="BS2244" s="240"/>
      <c r="BT2244" s="240"/>
      <c r="BU2244" s="240"/>
      <c r="BV2244" s="240"/>
      <c r="BW2244" s="240"/>
      <c r="BX2244" s="240"/>
      <c r="BY2244" s="240"/>
      <c r="BZ2244" s="240"/>
      <c r="CA2244" s="240"/>
      <c r="CB2244" s="240"/>
      <c r="CC2244" s="240"/>
      <c r="CD2244" s="240"/>
      <c r="CE2244" s="240"/>
      <c r="CF2244" s="240"/>
      <c r="CG2244" s="240"/>
      <c r="CH2244" s="240"/>
      <c r="CI2244" s="240"/>
      <c r="CJ2244" s="240"/>
      <c r="CK2244" s="240"/>
      <c r="CL2244" s="240"/>
      <c r="CN2244" s="240"/>
      <c r="CO2244" s="240"/>
      <c r="CP2244" s="240"/>
      <c r="CQ2244" s="240"/>
      <c r="CR2244" s="240"/>
      <c r="CS2244" s="240"/>
      <c r="CT2244" s="240"/>
      <c r="CU2244" s="240"/>
      <c r="CV2244" s="240"/>
      <c r="CW2244" s="240"/>
      <c r="CX2244" s="240"/>
      <c r="CY2244" s="240"/>
      <c r="CZ2244" s="240"/>
      <c r="DA2244" s="240"/>
      <c r="DB2244" s="240"/>
      <c r="DC2244" s="240"/>
      <c r="DD2244" s="240"/>
      <c r="DE2244" s="240"/>
      <c r="DF2244" s="240"/>
      <c r="DG2244" s="240"/>
      <c r="DH2244" s="240"/>
      <c r="DI2244" s="240"/>
      <c r="DJ2244" s="240"/>
      <c r="DK2244" s="240"/>
      <c r="DL2244" s="240"/>
    </row>
    <row r="2245" spans="2:116" x14ac:dyDescent="0.4">
      <c r="D2245" t="s">
        <v>545</v>
      </c>
      <c r="E2245" s="8"/>
      <c r="G2245" s="323">
        <f t="shared" ref="G2245:G2256" si="3608">EOMONTH(G2244,1)</f>
        <v>45382</v>
      </c>
      <c r="H2245" s="16">
        <v>4.1666666666666664E-2</v>
      </c>
      <c r="I2245" s="60">
        <f t="shared" ref="I2245:I2256" si="3609">I2244+1</f>
        <v>3</v>
      </c>
      <c r="J2245" s="60"/>
      <c r="K2245" s="38"/>
      <c r="L2245" s="38"/>
      <c r="M2245" s="38"/>
      <c r="N2245" s="38"/>
      <c r="O2245" s="38"/>
      <c r="P2245" s="38"/>
      <c r="R2245" s="15"/>
      <c r="S2245" s="240"/>
      <c r="T2245" s="240"/>
      <c r="U2245" s="240"/>
      <c r="V2245" s="240"/>
      <c r="W2245" s="240"/>
      <c r="X2245" s="240"/>
      <c r="Y2245" s="240"/>
      <c r="Z2245" s="240"/>
      <c r="AA2245" s="240"/>
      <c r="AB2245" s="240"/>
      <c r="AC2245" s="240"/>
      <c r="AD2245" s="240"/>
      <c r="AE2245" s="240"/>
      <c r="AF2245" s="240"/>
      <c r="AG2245" s="240"/>
      <c r="AH2245" s="240"/>
      <c r="AI2245" s="240"/>
      <c r="AJ2245" s="240"/>
      <c r="AK2245" s="240"/>
      <c r="AL2245" s="240"/>
      <c r="AM2245" s="240"/>
      <c r="AN2245" s="240"/>
      <c r="AO2245" s="240"/>
      <c r="AP2245" s="240"/>
      <c r="AQ2245" s="240"/>
      <c r="AR2245" s="240"/>
      <c r="AS2245" s="240"/>
      <c r="AT2245" s="240"/>
      <c r="AU2245" s="240"/>
      <c r="AV2245" s="240"/>
      <c r="AW2245" s="240"/>
      <c r="AX2245" s="240"/>
      <c r="AY2245" s="240"/>
      <c r="AZ2245" s="240"/>
      <c r="BA2245" s="240"/>
      <c r="BB2245" s="240"/>
      <c r="BC2245" s="240"/>
      <c r="BD2245" s="240"/>
      <c r="BE2245" s="240"/>
      <c r="BF2245" s="240"/>
      <c r="BG2245" s="240"/>
      <c r="BH2245" s="240"/>
      <c r="BI2245" s="240"/>
      <c r="BJ2245" s="240"/>
      <c r="BK2245" s="240"/>
      <c r="BL2245" s="240"/>
      <c r="BM2245" s="240"/>
      <c r="BN2245" s="240"/>
      <c r="BO2245" s="240"/>
      <c r="BP2245" s="240"/>
      <c r="BQ2245" s="240"/>
      <c r="BR2245" s="240"/>
      <c r="BS2245" s="240"/>
      <c r="BT2245" s="240"/>
      <c r="BU2245" s="240"/>
      <c r="BV2245" s="240"/>
      <c r="BW2245" s="240"/>
      <c r="BX2245" s="240"/>
      <c r="BY2245" s="240"/>
      <c r="BZ2245" s="240"/>
      <c r="CA2245" s="240"/>
      <c r="CB2245" s="240"/>
      <c r="CC2245" s="240"/>
      <c r="CD2245" s="240"/>
      <c r="CE2245" s="240"/>
      <c r="CF2245" s="240"/>
      <c r="CG2245" s="240"/>
      <c r="CH2245" s="240"/>
      <c r="CI2245" s="240"/>
      <c r="CJ2245" s="240"/>
      <c r="CK2245" s="240"/>
      <c r="CL2245" s="240"/>
      <c r="CN2245" s="240"/>
      <c r="CO2245" s="240"/>
      <c r="CP2245" s="240"/>
      <c r="CQ2245" s="240"/>
      <c r="CR2245" s="240"/>
      <c r="CS2245" s="240"/>
      <c r="CT2245" s="240"/>
      <c r="CU2245" s="240"/>
      <c r="CV2245" s="240"/>
      <c r="CW2245" s="240"/>
      <c r="CX2245" s="240"/>
      <c r="CY2245" s="240"/>
      <c r="CZ2245" s="240"/>
      <c r="DA2245" s="240"/>
      <c r="DB2245" s="240"/>
      <c r="DC2245" s="240"/>
      <c r="DD2245" s="240"/>
      <c r="DE2245" s="240"/>
      <c r="DF2245" s="240"/>
      <c r="DG2245" s="240"/>
      <c r="DH2245" s="240"/>
      <c r="DI2245" s="240"/>
      <c r="DJ2245" s="240"/>
      <c r="DK2245" s="240"/>
      <c r="DL2245" s="240"/>
    </row>
    <row r="2246" spans="2:116" x14ac:dyDescent="0.4">
      <c r="D2246" t="s">
        <v>545</v>
      </c>
      <c r="E2246" s="8"/>
      <c r="G2246" s="323">
        <f t="shared" si="3608"/>
        <v>45412</v>
      </c>
      <c r="H2246" s="16">
        <v>0.125</v>
      </c>
      <c r="I2246" s="60">
        <f t="shared" si="3609"/>
        <v>4</v>
      </c>
      <c r="J2246" s="60"/>
      <c r="K2246" s="38"/>
      <c r="L2246" s="38"/>
      <c r="M2246" s="38"/>
      <c r="N2246" s="38"/>
      <c r="O2246" s="38"/>
      <c r="P2246" s="38"/>
      <c r="R2246" s="15"/>
      <c r="S2246" s="240"/>
      <c r="T2246" s="240"/>
      <c r="U2246" s="240"/>
      <c r="V2246" s="240"/>
      <c r="W2246" s="240"/>
      <c r="X2246" s="240"/>
      <c r="Y2246" s="240"/>
      <c r="Z2246" s="240"/>
      <c r="AA2246" s="240"/>
      <c r="AB2246" s="240"/>
      <c r="AC2246" s="240"/>
      <c r="AD2246" s="240"/>
      <c r="AE2246" s="240"/>
      <c r="AF2246" s="240"/>
      <c r="AG2246" s="240"/>
      <c r="AH2246" s="240"/>
      <c r="AI2246" s="240"/>
      <c r="AJ2246" s="240"/>
      <c r="AK2246" s="240"/>
      <c r="AL2246" s="240"/>
      <c r="AM2246" s="240"/>
      <c r="AN2246" s="240"/>
      <c r="AO2246" s="240"/>
      <c r="AP2246" s="240"/>
      <c r="AQ2246" s="240"/>
      <c r="AR2246" s="240"/>
      <c r="AS2246" s="240"/>
      <c r="AT2246" s="240"/>
      <c r="AU2246" s="240"/>
      <c r="AV2246" s="240"/>
      <c r="AW2246" s="240"/>
      <c r="AX2246" s="240"/>
      <c r="AY2246" s="240"/>
      <c r="AZ2246" s="240"/>
      <c r="BA2246" s="240"/>
      <c r="BB2246" s="240"/>
      <c r="BC2246" s="240"/>
      <c r="BD2246" s="240"/>
      <c r="BE2246" s="240"/>
      <c r="BF2246" s="240"/>
      <c r="BG2246" s="240"/>
      <c r="BH2246" s="240"/>
      <c r="BI2246" s="240"/>
      <c r="BJ2246" s="240"/>
      <c r="BK2246" s="240"/>
      <c r="BL2246" s="240"/>
      <c r="BM2246" s="240"/>
      <c r="BN2246" s="240"/>
      <c r="BO2246" s="240"/>
      <c r="BP2246" s="240"/>
      <c r="BQ2246" s="240"/>
      <c r="BR2246" s="240"/>
      <c r="BS2246" s="240"/>
      <c r="BT2246" s="240"/>
      <c r="BU2246" s="240"/>
      <c r="BV2246" s="240"/>
      <c r="BW2246" s="240"/>
      <c r="BX2246" s="240"/>
      <c r="BY2246" s="240"/>
      <c r="BZ2246" s="240"/>
      <c r="CA2246" s="240"/>
      <c r="CB2246" s="240"/>
      <c r="CC2246" s="240"/>
      <c r="CD2246" s="240"/>
      <c r="CE2246" s="240"/>
      <c r="CF2246" s="240"/>
      <c r="CG2246" s="240"/>
      <c r="CH2246" s="240"/>
      <c r="CI2246" s="240"/>
      <c r="CJ2246" s="240"/>
      <c r="CK2246" s="240"/>
      <c r="CL2246" s="240"/>
      <c r="CN2246" s="240"/>
      <c r="CO2246" s="240"/>
      <c r="CP2246" s="240"/>
      <c r="CQ2246" s="240"/>
      <c r="CR2246" s="240"/>
      <c r="CS2246" s="240"/>
      <c r="CT2246" s="240"/>
      <c r="CU2246" s="240"/>
      <c r="CV2246" s="240"/>
      <c r="CW2246" s="240"/>
      <c r="CX2246" s="240"/>
      <c r="CY2246" s="240"/>
      <c r="CZ2246" s="240"/>
      <c r="DA2246" s="240"/>
      <c r="DB2246" s="240"/>
      <c r="DC2246" s="240"/>
      <c r="DD2246" s="240"/>
      <c r="DE2246" s="240"/>
      <c r="DF2246" s="240"/>
      <c r="DG2246" s="240"/>
      <c r="DH2246" s="240"/>
      <c r="DI2246" s="240"/>
      <c r="DJ2246" s="240"/>
      <c r="DK2246" s="240"/>
      <c r="DL2246" s="240"/>
    </row>
    <row r="2247" spans="2:116" x14ac:dyDescent="0.4">
      <c r="D2247" t="s">
        <v>545</v>
      </c>
      <c r="E2247" s="8"/>
      <c r="G2247" s="323">
        <f t="shared" si="3608"/>
        <v>45443</v>
      </c>
      <c r="H2247" s="16">
        <v>4.1666666666666664E-2</v>
      </c>
      <c r="I2247" s="60">
        <f t="shared" si="3609"/>
        <v>5</v>
      </c>
      <c r="J2247" s="60"/>
      <c r="K2247" s="38"/>
      <c r="L2247" s="38"/>
      <c r="M2247" s="38"/>
      <c r="N2247" s="38"/>
      <c r="O2247" s="38"/>
      <c r="P2247" s="38"/>
      <c r="R2247" s="15"/>
      <c r="S2247" s="240"/>
      <c r="T2247" s="240"/>
      <c r="U2247" s="240"/>
      <c r="V2247" s="240"/>
      <c r="W2247" s="240"/>
      <c r="X2247" s="240"/>
      <c r="Y2247" s="240"/>
      <c r="Z2247" s="240"/>
      <c r="AA2247" s="240"/>
      <c r="AB2247" s="240"/>
      <c r="AC2247" s="240"/>
      <c r="AD2247" s="240"/>
      <c r="AE2247" s="240"/>
      <c r="AF2247" s="240"/>
      <c r="AG2247" s="240"/>
      <c r="AH2247" s="240"/>
      <c r="AI2247" s="240"/>
      <c r="AJ2247" s="240"/>
      <c r="AK2247" s="240"/>
      <c r="AL2247" s="240"/>
      <c r="AM2247" s="240"/>
      <c r="AN2247" s="240"/>
      <c r="AO2247" s="240"/>
      <c r="AP2247" s="240"/>
      <c r="AQ2247" s="240"/>
      <c r="AR2247" s="240"/>
      <c r="AS2247" s="240"/>
      <c r="AT2247" s="240"/>
      <c r="AU2247" s="240"/>
      <c r="AV2247" s="240"/>
      <c r="AW2247" s="240"/>
      <c r="AX2247" s="240"/>
      <c r="AY2247" s="240"/>
      <c r="AZ2247" s="240"/>
      <c r="BA2247" s="240"/>
      <c r="BB2247" s="240"/>
      <c r="BC2247" s="240"/>
      <c r="BD2247" s="240"/>
      <c r="BE2247" s="240"/>
      <c r="BF2247" s="240"/>
      <c r="BG2247" s="240"/>
      <c r="BH2247" s="240"/>
      <c r="BI2247" s="240"/>
      <c r="BJ2247" s="240"/>
      <c r="BK2247" s="240"/>
      <c r="BL2247" s="240"/>
      <c r="BM2247" s="240"/>
      <c r="BN2247" s="240"/>
      <c r="BO2247" s="240"/>
      <c r="BP2247" s="240"/>
      <c r="BQ2247" s="240"/>
      <c r="BR2247" s="240"/>
      <c r="BS2247" s="240"/>
      <c r="BT2247" s="240"/>
      <c r="BU2247" s="240"/>
      <c r="BV2247" s="240"/>
      <c r="BW2247" s="240"/>
      <c r="BX2247" s="240"/>
      <c r="BY2247" s="240"/>
      <c r="BZ2247" s="240"/>
      <c r="CA2247" s="240"/>
      <c r="CB2247" s="240"/>
      <c r="CC2247" s="240"/>
      <c r="CD2247" s="240"/>
      <c r="CE2247" s="240"/>
      <c r="CF2247" s="240"/>
      <c r="CG2247" s="240"/>
      <c r="CH2247" s="240"/>
      <c r="CI2247" s="240"/>
      <c r="CJ2247" s="240"/>
      <c r="CK2247" s="240"/>
      <c r="CL2247" s="240"/>
      <c r="CN2247" s="240"/>
      <c r="CO2247" s="240"/>
      <c r="CP2247" s="240"/>
      <c r="CQ2247" s="240"/>
      <c r="CR2247" s="240"/>
      <c r="CS2247" s="240"/>
      <c r="CT2247" s="240"/>
      <c r="CU2247" s="240"/>
      <c r="CV2247" s="240"/>
      <c r="CW2247" s="240"/>
      <c r="CX2247" s="240"/>
      <c r="CY2247" s="240"/>
      <c r="CZ2247" s="240"/>
      <c r="DA2247" s="240"/>
      <c r="DB2247" s="240"/>
      <c r="DC2247" s="240"/>
      <c r="DD2247" s="240"/>
      <c r="DE2247" s="240"/>
      <c r="DF2247" s="240"/>
      <c r="DG2247" s="240"/>
      <c r="DH2247" s="240"/>
      <c r="DI2247" s="240"/>
      <c r="DJ2247" s="240"/>
      <c r="DK2247" s="240"/>
      <c r="DL2247" s="240"/>
    </row>
    <row r="2248" spans="2:116" x14ac:dyDescent="0.4">
      <c r="D2248" t="s">
        <v>545</v>
      </c>
      <c r="E2248" s="8"/>
      <c r="G2248" s="323">
        <f t="shared" si="3608"/>
        <v>45473</v>
      </c>
      <c r="H2248" s="16">
        <v>0.125</v>
      </c>
      <c r="I2248" s="60">
        <f t="shared" si="3609"/>
        <v>6</v>
      </c>
      <c r="J2248" s="60"/>
      <c r="K2248" s="38"/>
      <c r="L2248" s="38"/>
      <c r="M2248" s="38"/>
      <c r="N2248" s="38"/>
      <c r="O2248" s="38"/>
      <c r="P2248" s="38"/>
      <c r="R2248" s="15"/>
      <c r="S2248" s="240"/>
      <c r="T2248" s="240"/>
      <c r="U2248" s="240"/>
      <c r="V2248" s="240"/>
      <c r="W2248" s="240"/>
      <c r="X2248" s="240"/>
      <c r="Y2248" s="240"/>
      <c r="Z2248" s="240"/>
      <c r="AA2248" s="240"/>
      <c r="AB2248" s="240"/>
      <c r="AC2248" s="240"/>
      <c r="AD2248" s="240"/>
      <c r="AE2248" s="240"/>
      <c r="AF2248" s="240"/>
      <c r="AG2248" s="240"/>
      <c r="AH2248" s="240"/>
      <c r="AI2248" s="240"/>
      <c r="AJ2248" s="240"/>
      <c r="AK2248" s="240"/>
      <c r="AL2248" s="240"/>
      <c r="AM2248" s="240"/>
      <c r="AN2248" s="240"/>
      <c r="AO2248" s="240"/>
      <c r="AP2248" s="240"/>
      <c r="AQ2248" s="240"/>
      <c r="AR2248" s="240"/>
      <c r="AS2248" s="240"/>
      <c r="AT2248" s="240"/>
      <c r="AU2248" s="240"/>
      <c r="AV2248" s="240"/>
      <c r="AW2248" s="240"/>
      <c r="AX2248" s="240"/>
      <c r="AY2248" s="240"/>
      <c r="AZ2248" s="240"/>
      <c r="BA2248" s="240"/>
      <c r="BB2248" s="240"/>
      <c r="BC2248" s="240"/>
      <c r="BD2248" s="240"/>
      <c r="BE2248" s="240"/>
      <c r="BF2248" s="240"/>
      <c r="BG2248" s="240"/>
      <c r="BH2248" s="240"/>
      <c r="BI2248" s="240"/>
      <c r="BJ2248" s="240"/>
      <c r="BK2248" s="240"/>
      <c r="BL2248" s="240"/>
      <c r="BM2248" s="240"/>
      <c r="BN2248" s="240"/>
      <c r="BO2248" s="240"/>
      <c r="BP2248" s="240"/>
      <c r="BQ2248" s="240"/>
      <c r="BR2248" s="240"/>
      <c r="BS2248" s="240"/>
      <c r="BT2248" s="240"/>
      <c r="BU2248" s="240"/>
      <c r="BV2248" s="240"/>
      <c r="BW2248" s="240"/>
      <c r="BX2248" s="240"/>
      <c r="BY2248" s="240"/>
      <c r="BZ2248" s="240"/>
      <c r="CA2248" s="240"/>
      <c r="CB2248" s="240"/>
      <c r="CC2248" s="240"/>
      <c r="CD2248" s="240"/>
      <c r="CE2248" s="240"/>
      <c r="CF2248" s="240"/>
      <c r="CG2248" s="240"/>
      <c r="CH2248" s="240"/>
      <c r="CI2248" s="240"/>
      <c r="CJ2248" s="240"/>
      <c r="CK2248" s="240"/>
      <c r="CL2248" s="240"/>
      <c r="CN2248" s="240"/>
      <c r="CO2248" s="240"/>
      <c r="CP2248" s="240"/>
      <c r="CQ2248" s="240"/>
      <c r="CR2248" s="240"/>
      <c r="CS2248" s="240"/>
      <c r="CT2248" s="240"/>
      <c r="CU2248" s="240"/>
      <c r="CV2248" s="240"/>
      <c r="CW2248" s="240"/>
      <c r="CX2248" s="240"/>
      <c r="CY2248" s="240"/>
      <c r="CZ2248" s="240"/>
      <c r="DA2248" s="240"/>
      <c r="DB2248" s="240"/>
      <c r="DC2248" s="240"/>
      <c r="DD2248" s="240"/>
      <c r="DE2248" s="240"/>
      <c r="DF2248" s="240"/>
      <c r="DG2248" s="240"/>
      <c r="DH2248" s="240"/>
      <c r="DI2248" s="240"/>
      <c r="DJ2248" s="240"/>
      <c r="DK2248" s="240"/>
      <c r="DL2248" s="240"/>
    </row>
    <row r="2249" spans="2:116" x14ac:dyDescent="0.4">
      <c r="D2249" t="s">
        <v>545</v>
      </c>
      <c r="E2249" s="8"/>
      <c r="G2249" s="323">
        <f t="shared" si="3608"/>
        <v>45504</v>
      </c>
      <c r="H2249" s="16">
        <v>4.1666666666666664E-2</v>
      </c>
      <c r="I2249" s="60">
        <f t="shared" si="3609"/>
        <v>7</v>
      </c>
      <c r="J2249" s="60"/>
      <c r="K2249" s="38"/>
      <c r="L2249" s="38"/>
      <c r="M2249" s="38"/>
      <c r="N2249" s="38"/>
      <c r="O2249" s="38"/>
      <c r="P2249" s="38"/>
      <c r="R2249" s="15"/>
      <c r="S2249" s="240"/>
      <c r="T2249" s="240"/>
      <c r="U2249" s="240"/>
      <c r="V2249" s="240"/>
      <c r="W2249" s="240"/>
      <c r="X2249" s="240"/>
      <c r="Y2249" s="240"/>
      <c r="Z2249" s="240"/>
      <c r="AA2249" s="240"/>
      <c r="AB2249" s="240"/>
      <c r="AC2249" s="240"/>
      <c r="AD2249" s="240"/>
      <c r="AE2249" s="240"/>
      <c r="AF2249" s="240"/>
      <c r="AG2249" s="240"/>
      <c r="AH2249" s="240"/>
      <c r="AI2249" s="240"/>
      <c r="AJ2249" s="240"/>
      <c r="AK2249" s="240"/>
      <c r="AL2249" s="240"/>
      <c r="AM2249" s="240"/>
      <c r="AN2249" s="240"/>
      <c r="AO2249" s="240"/>
      <c r="AP2249" s="240"/>
      <c r="AQ2249" s="240"/>
      <c r="AR2249" s="240"/>
      <c r="AS2249" s="240"/>
      <c r="AT2249" s="240"/>
      <c r="AU2249" s="240"/>
      <c r="AV2249" s="240"/>
      <c r="AW2249" s="240"/>
      <c r="AX2249" s="240"/>
      <c r="AY2249" s="240"/>
      <c r="AZ2249" s="240"/>
      <c r="BA2249" s="240"/>
      <c r="BB2249" s="240"/>
      <c r="BC2249" s="240"/>
      <c r="BD2249" s="240"/>
      <c r="BE2249" s="240"/>
      <c r="BF2249" s="240"/>
      <c r="BG2249" s="240"/>
      <c r="BH2249" s="240"/>
      <c r="BI2249" s="240"/>
      <c r="BJ2249" s="240"/>
      <c r="BK2249" s="240"/>
      <c r="BL2249" s="240"/>
      <c r="BM2249" s="240"/>
      <c r="BN2249" s="240"/>
      <c r="BO2249" s="240"/>
      <c r="BP2249" s="240"/>
      <c r="BQ2249" s="240"/>
      <c r="BR2249" s="240"/>
      <c r="BS2249" s="240"/>
      <c r="BT2249" s="240"/>
      <c r="BU2249" s="240"/>
      <c r="BV2249" s="240"/>
      <c r="BW2249" s="240"/>
      <c r="BX2249" s="240"/>
      <c r="BY2249" s="240"/>
      <c r="BZ2249" s="240"/>
      <c r="CA2249" s="240"/>
      <c r="CB2249" s="240"/>
      <c r="CC2249" s="240"/>
      <c r="CD2249" s="240"/>
      <c r="CE2249" s="240"/>
      <c r="CF2249" s="240"/>
      <c r="CG2249" s="240"/>
      <c r="CH2249" s="240"/>
      <c r="CI2249" s="240"/>
      <c r="CJ2249" s="240"/>
      <c r="CK2249" s="240"/>
      <c r="CL2249" s="240"/>
      <c r="CN2249" s="240"/>
      <c r="CO2249" s="240"/>
      <c r="CP2249" s="240"/>
      <c r="CQ2249" s="240"/>
      <c r="CR2249" s="240"/>
      <c r="CS2249" s="240"/>
      <c r="CT2249" s="240"/>
      <c r="CU2249" s="240"/>
      <c r="CV2249" s="240"/>
      <c r="CW2249" s="240"/>
      <c r="CX2249" s="240"/>
      <c r="CY2249" s="240"/>
      <c r="CZ2249" s="240"/>
      <c r="DA2249" s="240"/>
      <c r="DB2249" s="240"/>
      <c r="DC2249" s="240"/>
      <c r="DD2249" s="240"/>
      <c r="DE2249" s="240"/>
      <c r="DF2249" s="240"/>
      <c r="DG2249" s="240"/>
      <c r="DH2249" s="240"/>
      <c r="DI2249" s="240"/>
      <c r="DJ2249" s="240"/>
      <c r="DK2249" s="240"/>
      <c r="DL2249" s="240"/>
    </row>
    <row r="2250" spans="2:116" x14ac:dyDescent="0.4">
      <c r="D2250" t="s">
        <v>545</v>
      </c>
      <c r="E2250" s="8"/>
      <c r="G2250" s="323">
        <f t="shared" si="3608"/>
        <v>45535</v>
      </c>
      <c r="H2250" s="16">
        <v>0.125</v>
      </c>
      <c r="I2250" s="60">
        <f t="shared" si="3609"/>
        <v>8</v>
      </c>
      <c r="J2250" s="60"/>
      <c r="K2250" s="38"/>
      <c r="L2250" s="38"/>
      <c r="M2250" s="38"/>
      <c r="N2250" s="38"/>
      <c r="O2250" s="38"/>
      <c r="P2250" s="38"/>
      <c r="R2250" s="15"/>
      <c r="S2250" s="240"/>
      <c r="T2250" s="240"/>
      <c r="U2250" s="240"/>
      <c r="V2250" s="240"/>
      <c r="W2250" s="240"/>
      <c r="X2250" s="240"/>
      <c r="Y2250" s="240"/>
      <c r="Z2250" s="240"/>
      <c r="AA2250" s="240"/>
      <c r="AB2250" s="240"/>
      <c r="AC2250" s="240"/>
      <c r="AD2250" s="240"/>
      <c r="AE2250" s="240"/>
      <c r="AF2250" s="240"/>
      <c r="AG2250" s="240"/>
      <c r="AH2250" s="240"/>
      <c r="AI2250" s="240"/>
      <c r="AJ2250" s="240"/>
      <c r="AK2250" s="240"/>
      <c r="AL2250" s="240"/>
      <c r="AM2250" s="240"/>
      <c r="AN2250" s="240"/>
      <c r="AO2250" s="240"/>
      <c r="AP2250" s="240"/>
      <c r="AQ2250" s="240"/>
      <c r="AR2250" s="240"/>
      <c r="AS2250" s="240"/>
      <c r="AT2250" s="240"/>
      <c r="AU2250" s="240"/>
      <c r="AV2250" s="240"/>
      <c r="AW2250" s="240"/>
      <c r="AX2250" s="240"/>
      <c r="AY2250" s="240"/>
      <c r="AZ2250" s="240"/>
      <c r="BA2250" s="240"/>
      <c r="BB2250" s="240"/>
      <c r="BC2250" s="240"/>
      <c r="BD2250" s="240"/>
      <c r="BE2250" s="240"/>
      <c r="BF2250" s="240"/>
      <c r="BG2250" s="240"/>
      <c r="BH2250" s="240"/>
      <c r="BI2250" s="240"/>
      <c r="BJ2250" s="240"/>
      <c r="BK2250" s="240"/>
      <c r="BL2250" s="240"/>
      <c r="BM2250" s="240"/>
      <c r="BN2250" s="240"/>
      <c r="BO2250" s="240"/>
      <c r="BP2250" s="240"/>
      <c r="BQ2250" s="240"/>
      <c r="BR2250" s="240"/>
      <c r="BS2250" s="240"/>
      <c r="BT2250" s="240"/>
      <c r="BU2250" s="240"/>
      <c r="BV2250" s="240"/>
      <c r="BW2250" s="240"/>
      <c r="BX2250" s="240"/>
      <c r="BY2250" s="240"/>
      <c r="BZ2250" s="240"/>
      <c r="CA2250" s="240"/>
      <c r="CB2250" s="240"/>
      <c r="CC2250" s="240"/>
      <c r="CD2250" s="240"/>
      <c r="CE2250" s="240"/>
      <c r="CF2250" s="240"/>
      <c r="CG2250" s="240"/>
      <c r="CH2250" s="240"/>
      <c r="CI2250" s="240"/>
      <c r="CJ2250" s="240"/>
      <c r="CK2250" s="240"/>
      <c r="CL2250" s="240"/>
      <c r="CN2250" s="240"/>
      <c r="CO2250" s="240"/>
      <c r="CP2250" s="240"/>
      <c r="CQ2250" s="240"/>
      <c r="CR2250" s="240"/>
      <c r="CS2250" s="240"/>
      <c r="CT2250" s="240"/>
      <c r="CU2250" s="240"/>
      <c r="CV2250" s="240"/>
      <c r="CW2250" s="240"/>
      <c r="CX2250" s="240"/>
      <c r="CY2250" s="240"/>
      <c r="CZ2250" s="240"/>
      <c r="DA2250" s="240"/>
      <c r="DB2250" s="240"/>
      <c r="DC2250" s="240"/>
      <c r="DD2250" s="240"/>
      <c r="DE2250" s="240"/>
      <c r="DF2250" s="240"/>
      <c r="DG2250" s="240"/>
      <c r="DH2250" s="240"/>
      <c r="DI2250" s="240"/>
      <c r="DJ2250" s="240"/>
      <c r="DK2250" s="240"/>
      <c r="DL2250" s="240"/>
    </row>
    <row r="2251" spans="2:116" x14ac:dyDescent="0.4">
      <c r="D2251" t="s">
        <v>545</v>
      </c>
      <c r="E2251" s="8"/>
      <c r="G2251" s="323">
        <f t="shared" si="3608"/>
        <v>45565</v>
      </c>
      <c r="H2251" s="16">
        <v>4.1666666666666664E-2</v>
      </c>
      <c r="I2251" s="60">
        <f t="shared" si="3609"/>
        <v>9</v>
      </c>
      <c r="J2251" s="60"/>
      <c r="K2251" s="38"/>
      <c r="L2251" s="38"/>
      <c r="M2251" s="38"/>
      <c r="N2251" s="38"/>
      <c r="O2251" s="38"/>
      <c r="P2251" s="38"/>
      <c r="R2251" s="15"/>
      <c r="S2251" s="240"/>
      <c r="T2251" s="240"/>
      <c r="U2251" s="240"/>
      <c r="V2251" s="240"/>
      <c r="W2251" s="240"/>
      <c r="X2251" s="240"/>
      <c r="Y2251" s="240"/>
      <c r="Z2251" s="240"/>
      <c r="AA2251" s="240"/>
      <c r="AB2251" s="240"/>
      <c r="AC2251" s="240"/>
      <c r="AD2251" s="240"/>
      <c r="AE2251" s="240"/>
      <c r="AF2251" s="240"/>
      <c r="AG2251" s="240"/>
      <c r="AH2251" s="240"/>
      <c r="AI2251" s="240"/>
      <c r="AJ2251" s="240"/>
      <c r="AK2251" s="240"/>
      <c r="AL2251" s="240"/>
      <c r="AM2251" s="240"/>
      <c r="AN2251" s="240"/>
      <c r="AO2251" s="240"/>
      <c r="AP2251" s="240"/>
      <c r="AQ2251" s="240"/>
      <c r="AR2251" s="240"/>
      <c r="AS2251" s="240"/>
      <c r="AT2251" s="240"/>
      <c r="AU2251" s="240"/>
      <c r="AV2251" s="240"/>
      <c r="AW2251" s="240"/>
      <c r="AX2251" s="240"/>
      <c r="AY2251" s="240"/>
      <c r="AZ2251" s="240"/>
      <c r="BA2251" s="240"/>
      <c r="BB2251" s="240"/>
      <c r="BC2251" s="240"/>
      <c r="BD2251" s="240"/>
      <c r="BE2251" s="240"/>
      <c r="BF2251" s="240"/>
      <c r="BG2251" s="240"/>
      <c r="BH2251" s="240"/>
      <c r="BI2251" s="240"/>
      <c r="BJ2251" s="240"/>
      <c r="BK2251" s="240"/>
      <c r="BL2251" s="240"/>
      <c r="BM2251" s="240"/>
      <c r="BN2251" s="240"/>
      <c r="BO2251" s="240"/>
      <c r="BP2251" s="240"/>
      <c r="BQ2251" s="240"/>
      <c r="BR2251" s="240"/>
      <c r="BS2251" s="240"/>
      <c r="BT2251" s="240"/>
      <c r="BU2251" s="240"/>
      <c r="BV2251" s="240"/>
      <c r="BW2251" s="240"/>
      <c r="BX2251" s="240"/>
      <c r="BY2251" s="240"/>
      <c r="BZ2251" s="240"/>
      <c r="CA2251" s="240"/>
      <c r="CB2251" s="240"/>
      <c r="CC2251" s="240"/>
      <c r="CD2251" s="240"/>
      <c r="CE2251" s="240"/>
      <c r="CF2251" s="240"/>
      <c r="CG2251" s="240"/>
      <c r="CH2251" s="240"/>
      <c r="CI2251" s="240"/>
      <c r="CJ2251" s="240"/>
      <c r="CK2251" s="240"/>
      <c r="CL2251" s="240"/>
      <c r="CN2251" s="240"/>
      <c r="CO2251" s="240"/>
      <c r="CP2251" s="240"/>
      <c r="CQ2251" s="240"/>
      <c r="CR2251" s="240"/>
      <c r="CS2251" s="240"/>
      <c r="CT2251" s="240"/>
      <c r="CU2251" s="240"/>
      <c r="CV2251" s="240"/>
      <c r="CW2251" s="240"/>
      <c r="CX2251" s="240"/>
      <c r="CY2251" s="240"/>
      <c r="CZ2251" s="240"/>
      <c r="DA2251" s="240"/>
      <c r="DB2251" s="240"/>
      <c r="DC2251" s="240"/>
      <c r="DD2251" s="240"/>
      <c r="DE2251" s="240"/>
      <c r="DF2251" s="240"/>
      <c r="DG2251" s="240"/>
      <c r="DH2251" s="240"/>
      <c r="DI2251" s="240"/>
      <c r="DJ2251" s="240"/>
      <c r="DK2251" s="240"/>
      <c r="DL2251" s="240"/>
    </row>
    <row r="2252" spans="2:116" x14ac:dyDescent="0.4">
      <c r="D2252" t="s">
        <v>545</v>
      </c>
      <c r="E2252" s="8"/>
      <c r="G2252" s="323">
        <f t="shared" si="3608"/>
        <v>45596</v>
      </c>
      <c r="H2252" s="16">
        <v>0.125</v>
      </c>
      <c r="I2252" s="60">
        <f t="shared" si="3609"/>
        <v>10</v>
      </c>
      <c r="J2252" s="60"/>
      <c r="K2252" s="38"/>
      <c r="L2252" s="38"/>
      <c r="M2252" s="38"/>
      <c r="N2252" s="38"/>
      <c r="O2252" s="38"/>
      <c r="P2252" s="38"/>
      <c r="R2252" s="15"/>
      <c r="S2252" s="240"/>
      <c r="T2252" s="240"/>
      <c r="U2252" s="240"/>
      <c r="V2252" s="240"/>
      <c r="W2252" s="240"/>
      <c r="X2252" s="240"/>
      <c r="Y2252" s="240"/>
      <c r="Z2252" s="240"/>
      <c r="AA2252" s="240"/>
      <c r="AB2252" s="240"/>
      <c r="AC2252" s="240"/>
      <c r="AD2252" s="240"/>
      <c r="AE2252" s="240"/>
      <c r="AF2252" s="240"/>
      <c r="AG2252" s="240"/>
      <c r="AH2252" s="240"/>
      <c r="AI2252" s="240"/>
      <c r="AJ2252" s="240"/>
      <c r="AK2252" s="240"/>
      <c r="AL2252" s="240"/>
      <c r="AM2252" s="240"/>
      <c r="AN2252" s="240"/>
      <c r="AO2252" s="240"/>
      <c r="AP2252" s="240"/>
      <c r="AQ2252" s="240"/>
      <c r="AR2252" s="240"/>
      <c r="AS2252" s="240"/>
      <c r="AT2252" s="240"/>
      <c r="AU2252" s="240"/>
      <c r="AV2252" s="240"/>
      <c r="AW2252" s="240"/>
      <c r="AX2252" s="240"/>
      <c r="AY2252" s="240"/>
      <c r="AZ2252" s="240"/>
      <c r="BA2252" s="240"/>
      <c r="BB2252" s="240"/>
      <c r="BC2252" s="240"/>
      <c r="BD2252" s="240"/>
      <c r="BE2252" s="240"/>
      <c r="BF2252" s="240"/>
      <c r="BG2252" s="240"/>
      <c r="BH2252" s="240"/>
      <c r="BI2252" s="240"/>
      <c r="BJ2252" s="240"/>
      <c r="BK2252" s="240"/>
      <c r="BL2252" s="240"/>
      <c r="BM2252" s="240"/>
      <c r="BN2252" s="240"/>
      <c r="BO2252" s="240"/>
      <c r="BP2252" s="240"/>
      <c r="BQ2252" s="240"/>
      <c r="BR2252" s="240"/>
      <c r="BS2252" s="240"/>
      <c r="BT2252" s="240"/>
      <c r="BU2252" s="240"/>
      <c r="BV2252" s="240"/>
      <c r="BW2252" s="240"/>
      <c r="BX2252" s="240"/>
      <c r="BY2252" s="240"/>
      <c r="BZ2252" s="240"/>
      <c r="CA2252" s="240"/>
      <c r="CB2252" s="240"/>
      <c r="CC2252" s="240"/>
      <c r="CD2252" s="240"/>
      <c r="CE2252" s="240"/>
      <c r="CF2252" s="240"/>
      <c r="CG2252" s="240"/>
      <c r="CH2252" s="240"/>
      <c r="CI2252" s="240"/>
      <c r="CJ2252" s="240"/>
      <c r="CK2252" s="240"/>
      <c r="CL2252" s="240"/>
      <c r="CN2252" s="240"/>
      <c r="CO2252" s="240"/>
      <c r="CP2252" s="240"/>
      <c r="CQ2252" s="240"/>
      <c r="CR2252" s="240"/>
      <c r="CS2252" s="240"/>
      <c r="CT2252" s="240"/>
      <c r="CU2252" s="240"/>
      <c r="CV2252" s="240"/>
      <c r="CW2252" s="240"/>
      <c r="CX2252" s="240"/>
      <c r="CY2252" s="240"/>
      <c r="CZ2252" s="240"/>
      <c r="DA2252" s="240"/>
      <c r="DB2252" s="240"/>
      <c r="DC2252" s="240"/>
      <c r="DD2252" s="240"/>
      <c r="DE2252" s="240"/>
      <c r="DF2252" s="240"/>
      <c r="DG2252" s="240"/>
      <c r="DH2252" s="240"/>
      <c r="DI2252" s="240"/>
      <c r="DJ2252" s="240"/>
      <c r="DK2252" s="240"/>
      <c r="DL2252" s="240"/>
    </row>
    <row r="2253" spans="2:116" x14ac:dyDescent="0.4">
      <c r="D2253" t="s">
        <v>545</v>
      </c>
      <c r="E2253" s="8"/>
      <c r="G2253" s="323">
        <f t="shared" si="3608"/>
        <v>45626</v>
      </c>
      <c r="H2253" s="16">
        <v>4.1666666666666664E-2</v>
      </c>
      <c r="I2253" s="60">
        <f t="shared" si="3609"/>
        <v>11</v>
      </c>
      <c r="J2253" s="60"/>
      <c r="K2253" s="38"/>
      <c r="L2253" s="38"/>
      <c r="M2253" s="38"/>
      <c r="N2253" s="38"/>
      <c r="O2253" s="38"/>
      <c r="P2253" s="38"/>
      <c r="R2253" s="15"/>
      <c r="S2253" s="240"/>
      <c r="T2253" s="240"/>
      <c r="U2253" s="240"/>
      <c r="V2253" s="240"/>
      <c r="W2253" s="240"/>
      <c r="X2253" s="240"/>
      <c r="Y2253" s="240"/>
      <c r="Z2253" s="240"/>
      <c r="AA2253" s="240"/>
      <c r="AB2253" s="240"/>
      <c r="AC2253" s="240"/>
      <c r="AD2253" s="240"/>
      <c r="AE2253" s="240"/>
      <c r="AF2253" s="240"/>
      <c r="AG2253" s="240"/>
      <c r="AH2253" s="240"/>
      <c r="AI2253" s="240"/>
      <c r="AJ2253" s="240"/>
      <c r="AK2253" s="240"/>
      <c r="AL2253" s="240"/>
      <c r="AM2253" s="240"/>
      <c r="AN2253" s="240"/>
      <c r="AO2253" s="240"/>
      <c r="AP2253" s="240"/>
      <c r="AQ2253" s="240"/>
      <c r="AR2253" s="240"/>
      <c r="AS2253" s="240"/>
      <c r="AT2253" s="240"/>
      <c r="AU2253" s="240"/>
      <c r="AV2253" s="240"/>
      <c r="AW2253" s="240"/>
      <c r="AX2253" s="240"/>
      <c r="AY2253" s="240"/>
      <c r="AZ2253" s="240"/>
      <c r="BA2253" s="240"/>
      <c r="BB2253" s="240"/>
      <c r="BC2253" s="240"/>
      <c r="BD2253" s="240"/>
      <c r="BE2253" s="240"/>
      <c r="BF2253" s="240"/>
      <c r="BG2253" s="240"/>
      <c r="BH2253" s="240"/>
      <c r="BI2253" s="240"/>
      <c r="BJ2253" s="240"/>
      <c r="BK2253" s="240"/>
      <c r="BL2253" s="240"/>
      <c r="BM2253" s="240"/>
      <c r="BN2253" s="240"/>
      <c r="BO2253" s="240"/>
      <c r="BP2253" s="240"/>
      <c r="BQ2253" s="240"/>
      <c r="BR2253" s="240"/>
      <c r="BS2253" s="240"/>
      <c r="BT2253" s="240"/>
      <c r="BU2253" s="240"/>
      <c r="BV2253" s="240"/>
      <c r="BW2253" s="240"/>
      <c r="BX2253" s="240"/>
      <c r="BY2253" s="240"/>
      <c r="BZ2253" s="240"/>
      <c r="CA2253" s="240"/>
      <c r="CB2253" s="240"/>
      <c r="CC2253" s="240"/>
      <c r="CD2253" s="240"/>
      <c r="CE2253" s="240"/>
      <c r="CF2253" s="240"/>
      <c r="CG2253" s="240"/>
      <c r="CH2253" s="240"/>
      <c r="CI2253" s="240"/>
      <c r="CJ2253" s="240"/>
      <c r="CK2253" s="240"/>
      <c r="CL2253" s="240"/>
      <c r="CN2253" s="240"/>
      <c r="CO2253" s="240"/>
      <c r="CP2253" s="240"/>
      <c r="CQ2253" s="240"/>
      <c r="CR2253" s="240"/>
      <c r="CS2253" s="240"/>
      <c r="CT2253" s="240"/>
      <c r="CU2253" s="240"/>
      <c r="CV2253" s="240"/>
      <c r="CW2253" s="240"/>
      <c r="CX2253" s="240"/>
      <c r="CY2253" s="240"/>
      <c r="CZ2253" s="240"/>
      <c r="DA2253" s="240"/>
      <c r="DB2253" s="240"/>
      <c r="DC2253" s="240"/>
      <c r="DD2253" s="240"/>
      <c r="DE2253" s="240"/>
      <c r="DF2253" s="240"/>
      <c r="DG2253" s="240"/>
      <c r="DH2253" s="240"/>
      <c r="DI2253" s="240"/>
      <c r="DJ2253" s="240"/>
      <c r="DK2253" s="240"/>
      <c r="DL2253" s="240"/>
    </row>
    <row r="2254" spans="2:116" x14ac:dyDescent="0.4">
      <c r="D2254" t="s">
        <v>545</v>
      </c>
      <c r="E2254" s="8"/>
      <c r="G2254" s="323">
        <f t="shared" si="3608"/>
        <v>45657</v>
      </c>
      <c r="H2254" s="16">
        <v>8.3000000000000004E-2</v>
      </c>
      <c r="I2254" s="60">
        <f t="shared" si="3609"/>
        <v>12</v>
      </c>
      <c r="J2254" s="60"/>
      <c r="K2254" s="38"/>
      <c r="L2254" s="38"/>
      <c r="M2254" s="38"/>
      <c r="N2254" s="38"/>
      <c r="O2254" s="38"/>
      <c r="P2254" s="38"/>
      <c r="R2254" s="15"/>
      <c r="S2254" s="240"/>
      <c r="T2254" s="240"/>
      <c r="U2254" s="240"/>
      <c r="V2254" s="240"/>
      <c r="W2254" s="240"/>
      <c r="X2254" s="240"/>
      <c r="Y2254" s="240"/>
      <c r="Z2254" s="240"/>
      <c r="AA2254" s="240"/>
      <c r="AB2254" s="240"/>
      <c r="AC2254" s="240"/>
      <c r="AD2254" s="240"/>
      <c r="AE2254" s="240"/>
      <c r="AF2254" s="240"/>
      <c r="AG2254" s="240"/>
      <c r="AH2254" s="240"/>
      <c r="AI2254" s="240"/>
      <c r="AJ2254" s="240"/>
      <c r="AK2254" s="240"/>
      <c r="AL2254" s="240"/>
      <c r="AM2254" s="240"/>
      <c r="AN2254" s="240"/>
      <c r="AO2254" s="240"/>
      <c r="AP2254" s="240"/>
      <c r="AQ2254" s="240"/>
      <c r="AR2254" s="240"/>
      <c r="AS2254" s="240"/>
      <c r="AT2254" s="240"/>
      <c r="AU2254" s="240"/>
      <c r="AV2254" s="240"/>
      <c r="AW2254" s="240"/>
      <c r="AX2254" s="240"/>
      <c r="AY2254" s="240"/>
      <c r="AZ2254" s="240"/>
      <c r="BA2254" s="240"/>
      <c r="BB2254" s="240"/>
      <c r="BC2254" s="240"/>
      <c r="BD2254" s="240"/>
      <c r="BE2254" s="240"/>
      <c r="BF2254" s="240"/>
      <c r="BG2254" s="240"/>
      <c r="BH2254" s="240"/>
      <c r="BI2254" s="240"/>
      <c r="BJ2254" s="240"/>
      <c r="BK2254" s="240"/>
      <c r="BL2254" s="240"/>
      <c r="BM2254" s="240"/>
      <c r="BN2254" s="240"/>
      <c r="BO2254" s="240"/>
      <c r="BP2254" s="240"/>
      <c r="BQ2254" s="240"/>
      <c r="BR2254" s="240"/>
      <c r="BS2254" s="240"/>
      <c r="BT2254" s="240"/>
      <c r="BU2254" s="240"/>
      <c r="BV2254" s="240"/>
      <c r="BW2254" s="240"/>
      <c r="BX2254" s="240"/>
      <c r="BY2254" s="240"/>
      <c r="BZ2254" s="240"/>
      <c r="CA2254" s="240"/>
      <c r="CB2254" s="240"/>
      <c r="CC2254" s="240"/>
      <c r="CD2254" s="240"/>
      <c r="CE2254" s="240"/>
      <c r="CF2254" s="240"/>
      <c r="CG2254" s="240"/>
      <c r="CH2254" s="240"/>
      <c r="CI2254" s="240"/>
      <c r="CJ2254" s="240"/>
      <c r="CK2254" s="240"/>
      <c r="CL2254" s="240"/>
      <c r="CN2254" s="240"/>
      <c r="CO2254" s="240"/>
      <c r="CP2254" s="240"/>
      <c r="CQ2254" s="240"/>
      <c r="CR2254" s="240"/>
      <c r="CS2254" s="240"/>
      <c r="CT2254" s="240"/>
      <c r="CU2254" s="240"/>
      <c r="CV2254" s="240"/>
      <c r="CW2254" s="240"/>
      <c r="CX2254" s="240"/>
      <c r="CY2254" s="240"/>
      <c r="CZ2254" s="240"/>
      <c r="DA2254" s="240"/>
      <c r="DB2254" s="240"/>
      <c r="DC2254" s="240"/>
      <c r="DD2254" s="240"/>
      <c r="DE2254" s="240"/>
      <c r="DF2254" s="240"/>
      <c r="DG2254" s="240"/>
      <c r="DH2254" s="240"/>
      <c r="DI2254" s="240"/>
      <c r="DJ2254" s="240"/>
      <c r="DK2254" s="240"/>
      <c r="DL2254" s="240"/>
    </row>
    <row r="2255" spans="2:116" x14ac:dyDescent="0.4">
      <c r="D2255" t="s">
        <v>545</v>
      </c>
      <c r="E2255" s="8"/>
      <c r="G2255" s="145" t="s">
        <v>62</v>
      </c>
      <c r="H2255" s="34">
        <f>1-SUM(H2243:H2254)</f>
        <v>3.3333333333340764E-4</v>
      </c>
      <c r="I2255" s="60"/>
      <c r="J2255" s="60"/>
      <c r="K2255" s="38"/>
      <c r="L2255" s="38"/>
      <c r="M2255" s="38"/>
      <c r="N2255" s="38"/>
      <c r="O2255" s="38"/>
      <c r="P2255" s="38"/>
      <c r="R2255" s="15"/>
      <c r="S2255" s="240"/>
      <c r="T2255" s="240"/>
      <c r="U2255" s="240"/>
      <c r="V2255" s="240"/>
      <c r="W2255" s="240"/>
      <c r="X2255" s="240"/>
      <c r="Y2255" s="240"/>
      <c r="Z2255" s="240"/>
      <c r="AA2255" s="240"/>
      <c r="AB2255" s="240"/>
      <c r="AC2255" s="240"/>
      <c r="AD2255" s="240"/>
      <c r="AE2255" s="240"/>
      <c r="AF2255" s="240"/>
      <c r="AG2255" s="240"/>
      <c r="AH2255" s="240"/>
      <c r="AI2255" s="240"/>
      <c r="AJ2255" s="240"/>
      <c r="AK2255" s="240"/>
      <c r="AL2255" s="240"/>
      <c r="AM2255" s="240"/>
      <c r="AN2255" s="240"/>
      <c r="AO2255" s="240"/>
      <c r="AP2255" s="240"/>
      <c r="AQ2255" s="240"/>
      <c r="AR2255" s="240"/>
      <c r="AS2255" s="240"/>
      <c r="AT2255" s="240"/>
      <c r="AU2255" s="240"/>
      <c r="AV2255" s="240"/>
      <c r="AW2255" s="240"/>
      <c r="AX2255" s="240"/>
      <c r="AY2255" s="240"/>
      <c r="AZ2255" s="240"/>
      <c r="BA2255" s="240"/>
      <c r="BB2255" s="240"/>
      <c r="BC2255" s="240"/>
      <c r="BD2255" s="240"/>
      <c r="BE2255" s="240"/>
      <c r="BF2255" s="240"/>
      <c r="BG2255" s="240"/>
      <c r="BH2255" s="240"/>
      <c r="BI2255" s="240"/>
      <c r="BJ2255" s="240"/>
      <c r="BK2255" s="240"/>
      <c r="BL2255" s="240"/>
      <c r="BM2255" s="240"/>
      <c r="BN2255" s="240"/>
      <c r="BO2255" s="240"/>
      <c r="BP2255" s="240"/>
      <c r="BQ2255" s="240"/>
      <c r="BR2255" s="240"/>
      <c r="BS2255" s="240"/>
      <c r="BT2255" s="240"/>
      <c r="BU2255" s="240"/>
      <c r="BV2255" s="240"/>
      <c r="BW2255" s="240"/>
      <c r="BX2255" s="240"/>
      <c r="BY2255" s="240"/>
      <c r="BZ2255" s="240"/>
      <c r="CA2255" s="240"/>
      <c r="CB2255" s="240"/>
      <c r="CC2255" s="240"/>
      <c r="CD2255" s="240"/>
      <c r="CE2255" s="240"/>
      <c r="CF2255" s="240"/>
      <c r="CG2255" s="240"/>
      <c r="CH2255" s="240"/>
      <c r="CI2255" s="240"/>
      <c r="CJ2255" s="240"/>
      <c r="CK2255" s="240"/>
      <c r="CL2255" s="240"/>
      <c r="CN2255" s="240"/>
      <c r="CO2255" s="240"/>
      <c r="CP2255" s="240"/>
      <c r="CQ2255" s="240"/>
      <c r="CR2255" s="240"/>
      <c r="CS2255" s="240"/>
      <c r="CT2255" s="240"/>
      <c r="CU2255" s="240"/>
      <c r="CV2255" s="240"/>
      <c r="CW2255" s="240"/>
      <c r="CX2255" s="240"/>
      <c r="CY2255" s="240"/>
      <c r="CZ2255" s="240"/>
      <c r="DA2255" s="240"/>
      <c r="DB2255" s="240"/>
      <c r="DC2255" s="240"/>
      <c r="DD2255" s="240"/>
      <c r="DE2255" s="240"/>
      <c r="DF2255" s="240"/>
      <c r="DG2255" s="240"/>
      <c r="DH2255" s="240"/>
      <c r="DI2255" s="240"/>
      <c r="DJ2255" s="240"/>
      <c r="DK2255" s="240"/>
      <c r="DL2255" s="240"/>
    </row>
    <row r="2256" spans="2:116" x14ac:dyDescent="0.4">
      <c r="B2256" t="s">
        <v>332</v>
      </c>
      <c r="D2256" t="s">
        <v>545</v>
      </c>
      <c r="E2256" s="8" t="str">
        <f t="shared" ref="E2256:E2258" si="3610">ROW()&amp;" "&amp;D2256</f>
        <v>2256 SEASON MONTHL-TR-R</v>
      </c>
      <c r="G2256" s="136" t="str">
        <f>G2230</f>
        <v>Surgical procedures</v>
      </c>
      <c r="H2256" s="12"/>
      <c r="I2256" s="60"/>
      <c r="J2256" s="60"/>
      <c r="K2256" s="38"/>
      <c r="L2256" s="38"/>
      <c r="M2256" s="38"/>
      <c r="N2256" s="38"/>
      <c r="O2256" s="38"/>
      <c r="P2256" s="38"/>
      <c r="R2256" s="15"/>
      <c r="S2256" s="240"/>
      <c r="T2256" s="240"/>
      <c r="U2256" s="240"/>
      <c r="V2256" s="240"/>
      <c r="W2256" s="240"/>
      <c r="X2256" s="240"/>
      <c r="Y2256" s="240"/>
      <c r="Z2256" s="240"/>
      <c r="AA2256" s="240"/>
      <c r="AB2256" s="240"/>
      <c r="AC2256" s="240"/>
      <c r="AD2256" s="240"/>
      <c r="AE2256" s="240"/>
      <c r="AF2256" s="240"/>
      <c r="AG2256" s="240"/>
      <c r="AH2256" s="240"/>
      <c r="AI2256" s="240"/>
      <c r="AJ2256" s="240"/>
      <c r="AK2256" s="240"/>
      <c r="AL2256" s="240"/>
      <c r="AM2256" s="240"/>
      <c r="AN2256" s="240"/>
      <c r="AO2256" s="240"/>
      <c r="AP2256" s="240"/>
      <c r="AQ2256" s="240"/>
      <c r="AR2256" s="240"/>
      <c r="AS2256" s="240"/>
      <c r="AT2256" s="240"/>
      <c r="AU2256" s="240"/>
      <c r="AV2256" s="240"/>
      <c r="AW2256" s="240"/>
      <c r="AX2256" s="240"/>
      <c r="AY2256" s="240"/>
      <c r="AZ2256" s="240"/>
      <c r="BA2256" s="240"/>
      <c r="BB2256" s="240"/>
      <c r="BC2256" s="240"/>
      <c r="BD2256" s="240"/>
      <c r="BE2256" s="240"/>
      <c r="BF2256" s="240"/>
      <c r="BG2256" s="240"/>
      <c r="BH2256" s="240"/>
      <c r="BI2256" s="240"/>
      <c r="BJ2256" s="240"/>
      <c r="BK2256" s="240"/>
      <c r="BL2256" s="240"/>
      <c r="BM2256" s="240"/>
      <c r="BN2256" s="240"/>
      <c r="BO2256" s="240"/>
      <c r="BP2256" s="240"/>
      <c r="BQ2256" s="240"/>
      <c r="BR2256" s="240"/>
      <c r="BS2256" s="240"/>
      <c r="BT2256" s="240"/>
      <c r="BU2256" s="240"/>
      <c r="BV2256" s="240"/>
      <c r="BW2256" s="240"/>
      <c r="BX2256" s="240"/>
      <c r="BY2256" s="240"/>
      <c r="BZ2256" s="240"/>
      <c r="CA2256" s="240"/>
      <c r="CB2256" s="240"/>
      <c r="CC2256" s="240"/>
      <c r="CD2256" s="240"/>
      <c r="CE2256" s="240"/>
      <c r="CF2256" s="240"/>
      <c r="CG2256" s="240"/>
      <c r="CH2256" s="240"/>
      <c r="CI2256" s="240"/>
      <c r="CJ2256" s="240"/>
      <c r="CK2256" s="240"/>
      <c r="CL2256" s="240"/>
      <c r="CN2256" s="60"/>
      <c r="CO2256" s="76"/>
      <c r="CP2256" s="76"/>
      <c r="CQ2256" s="76"/>
      <c r="CR2256" s="76"/>
      <c r="CS2256" s="76"/>
      <c r="CT2256" s="76"/>
      <c r="CU2256" s="76"/>
      <c r="CV2256" s="76"/>
      <c r="CW2256" s="76"/>
      <c r="CX2256" s="76"/>
      <c r="CY2256" s="76"/>
      <c r="CZ2256" s="76"/>
      <c r="DA2256" s="76"/>
      <c r="DB2256" s="76"/>
      <c r="DC2256" s="76"/>
      <c r="DD2256" s="76"/>
      <c r="DE2256" s="76"/>
      <c r="DF2256" s="76"/>
      <c r="DG2256" s="76"/>
      <c r="DH2256" s="76"/>
      <c r="DI2256" s="76"/>
      <c r="DJ2256" s="76"/>
      <c r="DK2256" s="76"/>
      <c r="DL2256" s="76"/>
    </row>
    <row r="2257" spans="1:116" x14ac:dyDescent="0.4">
      <c r="B2257" t="s">
        <v>332</v>
      </c>
      <c r="D2257" t="s">
        <v>545</v>
      </c>
      <c r="E2257" s="8" t="str">
        <f>ROW()&amp;" "&amp;D2257</f>
        <v>2257 SEASON MONTHL-TR-R</v>
      </c>
      <c r="G2257" s="136" t="str">
        <f t="shared" ref="G2257:G2265" si="3611">G2231</f>
        <v>procedure</v>
      </c>
      <c r="H2257" s="27"/>
      <c r="I2257" s="78"/>
      <c r="J2257" s="78"/>
      <c r="K2257" s="33"/>
      <c r="L2257" s="33"/>
      <c r="M2257" s="33"/>
      <c r="N2257" s="33"/>
      <c r="O2257" s="33"/>
      <c r="P2257" s="33"/>
      <c r="R2257" s="33"/>
      <c r="S2257" s="80"/>
      <c r="T2257" s="80"/>
      <c r="U2257" s="80"/>
      <c r="V2257" s="80"/>
      <c r="W2257" s="80"/>
      <c r="X2257" s="80"/>
      <c r="Y2257" s="80"/>
      <c r="Z2257" s="80"/>
      <c r="AA2257" s="80"/>
      <c r="AB2257" s="80"/>
      <c r="AC2257" s="80"/>
      <c r="AD2257" s="80"/>
      <c r="AE2257" s="80"/>
      <c r="AF2257" s="80"/>
      <c r="AG2257" s="80"/>
      <c r="AH2257" s="80"/>
      <c r="AI2257" s="80"/>
      <c r="AJ2257" s="80"/>
      <c r="AK2257" s="80"/>
      <c r="AL2257" s="80"/>
      <c r="AM2257" s="80"/>
      <c r="AN2257" s="80"/>
      <c r="AO2257" s="80"/>
      <c r="AP2257" s="80"/>
      <c r="AQ2257" s="80"/>
      <c r="AR2257" s="80"/>
      <c r="AS2257" s="80"/>
      <c r="AT2257" s="80"/>
      <c r="AU2257" s="80"/>
      <c r="AV2257" s="80"/>
      <c r="AW2257" s="80"/>
      <c r="AX2257" s="80"/>
      <c r="AY2257" s="80"/>
      <c r="AZ2257" s="80"/>
      <c r="BA2257" s="80"/>
      <c r="BB2257" s="80"/>
      <c r="BC2257" s="80"/>
      <c r="BD2257" s="80"/>
      <c r="BE2257" s="80"/>
      <c r="BF2257" s="80"/>
      <c r="BG2257" s="80"/>
      <c r="BH2257" s="80"/>
      <c r="BI2257" s="80"/>
      <c r="BJ2257" s="80"/>
      <c r="BK2257" s="80"/>
      <c r="BL2257" s="80"/>
      <c r="BM2257" s="80"/>
      <c r="BN2257" s="80"/>
      <c r="BO2257" s="80"/>
      <c r="BP2257" s="80"/>
      <c r="BQ2257" s="80"/>
      <c r="BR2257" s="80"/>
      <c r="BS2257" s="80"/>
      <c r="BT2257" s="80"/>
      <c r="BU2257" s="80"/>
      <c r="BV2257" s="80"/>
      <c r="BW2257" s="80"/>
      <c r="BX2257" s="80"/>
      <c r="BY2257" s="80"/>
      <c r="BZ2257" s="80"/>
      <c r="CA2257" s="80"/>
      <c r="CB2257" s="80"/>
      <c r="CC2257" s="80"/>
      <c r="CD2257" s="80"/>
      <c r="CE2257" s="80"/>
      <c r="CF2257" s="80"/>
      <c r="CG2257" s="80"/>
      <c r="CH2257" s="80"/>
      <c r="CI2257" s="80"/>
      <c r="CJ2257" s="80"/>
      <c r="CK2257" s="80"/>
      <c r="CL2257" s="80"/>
      <c r="CN2257" s="78"/>
      <c r="CO2257" s="77"/>
      <c r="CP2257" s="77"/>
      <c r="CQ2257" s="77"/>
      <c r="CR2257" s="77"/>
      <c r="CS2257" s="77"/>
      <c r="CT2257" s="77"/>
      <c r="CU2257" s="77"/>
      <c r="CV2257" s="77"/>
      <c r="CW2257" s="77"/>
      <c r="CX2257" s="77"/>
      <c r="CY2257" s="77"/>
      <c r="CZ2257" s="77"/>
      <c r="DA2257" s="77"/>
      <c r="DB2257" s="77"/>
      <c r="DC2257" s="77"/>
      <c r="DD2257" s="77"/>
      <c r="DE2257" s="77"/>
      <c r="DF2257" s="77"/>
      <c r="DG2257" s="77"/>
      <c r="DH2257" s="77"/>
      <c r="DI2257" s="77"/>
      <c r="DJ2257" s="77"/>
      <c r="DK2257" s="77"/>
      <c r="DL2257" s="77"/>
    </row>
    <row r="2258" spans="1:116" x14ac:dyDescent="0.4">
      <c r="B2258" t="s">
        <v>332</v>
      </c>
      <c r="D2258" t="s">
        <v>545</v>
      </c>
      <c r="E2258" s="8" t="str">
        <f t="shared" ref="E2258:E2265" si="3612">ROW()&amp;" "&amp;D2258</f>
        <v>2258 SEASON MONTHL-TR-R</v>
      </c>
      <c r="G2258" s="136" t="str">
        <f t="shared" si="3611"/>
        <v>Primary revenue driver</v>
      </c>
      <c r="H2258" s="27"/>
      <c r="I2258" s="78"/>
      <c r="J2258" s="78"/>
      <c r="K2258" s="33"/>
      <c r="L2258" s="33"/>
      <c r="M2258" s="33"/>
      <c r="N2258" s="33"/>
      <c r="O2258" s="33"/>
      <c r="P2258" s="33"/>
      <c r="R2258" s="33"/>
      <c r="S2258" s="4" t="str">
        <f>ADDRESS(ROW(S2240),COLUMN(S2240),2)</f>
        <v>S$2240</v>
      </c>
      <c r="T2258" s="4" t="str">
        <f t="shared" ref="T2258:CE2260" si="3613">ADDRESS(ROW(T2240),COLUMN(T2240),2)</f>
        <v>T$2240</v>
      </c>
      <c r="U2258" s="4" t="str">
        <f t="shared" si="3613"/>
        <v>U$2240</v>
      </c>
      <c r="V2258" s="4" t="str">
        <f t="shared" si="3613"/>
        <v>V$2240</v>
      </c>
      <c r="W2258" s="4" t="str">
        <f t="shared" si="3613"/>
        <v>W$2240</v>
      </c>
      <c r="X2258" s="4" t="str">
        <f t="shared" si="3613"/>
        <v>X$2240</v>
      </c>
      <c r="Y2258" s="4" t="str">
        <f t="shared" si="3613"/>
        <v>Y$2240</v>
      </c>
      <c r="Z2258" s="4" t="str">
        <f t="shared" si="3613"/>
        <v>Z$2240</v>
      </c>
      <c r="AA2258" s="4" t="str">
        <f t="shared" si="3613"/>
        <v>AA$2240</v>
      </c>
      <c r="AB2258" s="4" t="str">
        <f t="shared" si="3613"/>
        <v>AB$2240</v>
      </c>
      <c r="AC2258" s="4" t="str">
        <f t="shared" si="3613"/>
        <v>AC$2240</v>
      </c>
      <c r="AD2258" s="4" t="str">
        <f t="shared" si="3613"/>
        <v>AD$2240</v>
      </c>
      <c r="AE2258" s="4" t="str">
        <f t="shared" si="3613"/>
        <v>AE$2240</v>
      </c>
      <c r="AF2258" s="4" t="str">
        <f t="shared" si="3613"/>
        <v>AF$2240</v>
      </c>
      <c r="AG2258" s="4" t="str">
        <f t="shared" si="3613"/>
        <v>AG$2240</v>
      </c>
      <c r="AH2258" s="4" t="str">
        <f t="shared" si="3613"/>
        <v>AH$2240</v>
      </c>
      <c r="AI2258" s="4" t="str">
        <f t="shared" si="3613"/>
        <v>AI$2240</v>
      </c>
      <c r="AJ2258" s="4" t="str">
        <f t="shared" si="3613"/>
        <v>AJ$2240</v>
      </c>
      <c r="AK2258" s="4" t="str">
        <f t="shared" si="3613"/>
        <v>AK$2240</v>
      </c>
      <c r="AL2258" s="4" t="str">
        <f t="shared" si="3613"/>
        <v>AL$2240</v>
      </c>
      <c r="AM2258" s="4" t="str">
        <f t="shared" si="3613"/>
        <v>AM$2240</v>
      </c>
      <c r="AN2258" s="4" t="str">
        <f t="shared" si="3613"/>
        <v>AN$2240</v>
      </c>
      <c r="AO2258" s="4" t="str">
        <f t="shared" si="3613"/>
        <v>AO$2240</v>
      </c>
      <c r="AP2258" s="4" t="str">
        <f t="shared" si="3613"/>
        <v>AP$2240</v>
      </c>
      <c r="AQ2258" s="4" t="str">
        <f t="shared" si="3613"/>
        <v>AQ$2240</v>
      </c>
      <c r="AR2258" s="4" t="str">
        <f t="shared" si="3613"/>
        <v>AR$2240</v>
      </c>
      <c r="AS2258" s="4" t="str">
        <f t="shared" si="3613"/>
        <v>AS$2240</v>
      </c>
      <c r="AT2258" s="4" t="str">
        <f t="shared" si="3613"/>
        <v>AT$2240</v>
      </c>
      <c r="AU2258" s="4" t="str">
        <f t="shared" si="3613"/>
        <v>AU$2240</v>
      </c>
      <c r="AV2258" s="4" t="str">
        <f t="shared" si="3613"/>
        <v>AV$2240</v>
      </c>
      <c r="AW2258" s="4" t="str">
        <f t="shared" si="3613"/>
        <v>AW$2240</v>
      </c>
      <c r="AX2258" s="4" t="str">
        <f t="shared" si="3613"/>
        <v>AX$2240</v>
      </c>
      <c r="AY2258" s="4" t="str">
        <f t="shared" si="3613"/>
        <v>AY$2240</v>
      </c>
      <c r="AZ2258" s="4" t="str">
        <f t="shared" si="3613"/>
        <v>AZ$2240</v>
      </c>
      <c r="BA2258" s="4" t="str">
        <f t="shared" si="3613"/>
        <v>BA$2240</v>
      </c>
      <c r="BB2258" s="4" t="str">
        <f t="shared" si="3613"/>
        <v>BB$2240</v>
      </c>
      <c r="BC2258" s="4" t="str">
        <f t="shared" si="3613"/>
        <v>BC$2240</v>
      </c>
      <c r="BD2258" s="4" t="str">
        <f t="shared" si="3613"/>
        <v>BD$2240</v>
      </c>
      <c r="BE2258" s="4" t="str">
        <f t="shared" si="3613"/>
        <v>BE$2240</v>
      </c>
      <c r="BF2258" s="4" t="str">
        <f t="shared" si="3613"/>
        <v>BF$2240</v>
      </c>
      <c r="BG2258" s="4" t="str">
        <f t="shared" si="3613"/>
        <v>BG$2240</v>
      </c>
      <c r="BH2258" s="4" t="str">
        <f t="shared" si="3613"/>
        <v>BH$2240</v>
      </c>
      <c r="BI2258" s="4" t="str">
        <f t="shared" si="3613"/>
        <v>BI$2240</v>
      </c>
      <c r="BJ2258" s="4" t="str">
        <f t="shared" si="3613"/>
        <v>BJ$2240</v>
      </c>
      <c r="BK2258" s="4" t="str">
        <f t="shared" si="3613"/>
        <v>BK$2240</v>
      </c>
      <c r="BL2258" s="4" t="str">
        <f t="shared" si="3613"/>
        <v>BL$2240</v>
      </c>
      <c r="BM2258" s="4" t="str">
        <f t="shared" si="3613"/>
        <v>BM$2240</v>
      </c>
      <c r="BN2258" s="4" t="str">
        <f t="shared" si="3613"/>
        <v>BN$2240</v>
      </c>
      <c r="BO2258" s="4" t="str">
        <f t="shared" si="3613"/>
        <v>BO$2240</v>
      </c>
      <c r="BP2258" s="4" t="str">
        <f t="shared" si="3613"/>
        <v>BP$2240</v>
      </c>
      <c r="BQ2258" s="4" t="str">
        <f t="shared" si="3613"/>
        <v>BQ$2240</v>
      </c>
      <c r="BR2258" s="4" t="str">
        <f t="shared" si="3613"/>
        <v>BR$2240</v>
      </c>
      <c r="BS2258" s="4" t="str">
        <f t="shared" si="3613"/>
        <v>BS$2240</v>
      </c>
      <c r="BT2258" s="4" t="str">
        <f t="shared" si="3613"/>
        <v>BT$2240</v>
      </c>
      <c r="BU2258" s="4" t="str">
        <f t="shared" si="3613"/>
        <v>BU$2240</v>
      </c>
      <c r="BV2258" s="4" t="str">
        <f t="shared" si="3613"/>
        <v>BV$2240</v>
      </c>
      <c r="BW2258" s="4" t="str">
        <f t="shared" si="3613"/>
        <v>BW$2240</v>
      </c>
      <c r="BX2258" s="4" t="str">
        <f t="shared" si="3613"/>
        <v>BX$2240</v>
      </c>
      <c r="BY2258" s="4" t="str">
        <f t="shared" si="3613"/>
        <v>BY$2240</v>
      </c>
      <c r="BZ2258" s="4" t="str">
        <f t="shared" si="3613"/>
        <v>BZ$2240</v>
      </c>
      <c r="CA2258" s="4" t="str">
        <f t="shared" si="3613"/>
        <v>CA$2240</v>
      </c>
      <c r="CB2258" s="4" t="str">
        <f t="shared" si="3613"/>
        <v>CB$2240</v>
      </c>
      <c r="CC2258" s="4" t="str">
        <f t="shared" si="3613"/>
        <v>CC$2240</v>
      </c>
      <c r="CD2258" s="4" t="str">
        <f t="shared" si="3613"/>
        <v>CD$2240</v>
      </c>
      <c r="CE2258" s="4" t="str">
        <f t="shared" si="3613"/>
        <v>CE$2240</v>
      </c>
      <c r="CF2258" s="4" t="str">
        <f t="shared" ref="CF2258:CL2260" si="3614">ADDRESS(ROW(CF2240),COLUMN(CF2240),2)</f>
        <v>CF$2240</v>
      </c>
      <c r="CG2258" s="4" t="str">
        <f t="shared" si="3614"/>
        <v>CG$2240</v>
      </c>
      <c r="CH2258" s="4" t="str">
        <f t="shared" si="3614"/>
        <v>CH$2240</v>
      </c>
      <c r="CI2258" s="4" t="str">
        <f t="shared" si="3614"/>
        <v>CI$2240</v>
      </c>
      <c r="CJ2258" s="4" t="str">
        <f t="shared" si="3614"/>
        <v>CJ$2240</v>
      </c>
      <c r="CK2258" s="4" t="str">
        <f t="shared" si="3614"/>
        <v>CK$2240</v>
      </c>
      <c r="CL2258" s="4" t="str">
        <f t="shared" si="3614"/>
        <v>CL$2240</v>
      </c>
      <c r="CN2258" s="78"/>
      <c r="CO2258" s="80" t="str">
        <f t="shared" ref="CO2258:DL2260" si="3615">CO2232</f>
        <v>CO$16</v>
      </c>
      <c r="CP2258" s="80" t="str">
        <f t="shared" si="3615"/>
        <v>CP$16</v>
      </c>
      <c r="CQ2258" s="80" t="str">
        <f t="shared" si="3615"/>
        <v>CQ$16</v>
      </c>
      <c r="CR2258" s="80" t="str">
        <f t="shared" si="3615"/>
        <v>CR$16</v>
      </c>
      <c r="CS2258" s="80" t="str">
        <f t="shared" si="3615"/>
        <v>CS$16</v>
      </c>
      <c r="CT2258" s="80" t="str">
        <f t="shared" si="3615"/>
        <v>CT$16</v>
      </c>
      <c r="CU2258" s="80" t="str">
        <f t="shared" si="3615"/>
        <v>CU$16</v>
      </c>
      <c r="CV2258" s="80" t="str">
        <f t="shared" si="3615"/>
        <v>CV$16</v>
      </c>
      <c r="CW2258" s="80" t="str">
        <f t="shared" si="3615"/>
        <v>CW$16</v>
      </c>
      <c r="CX2258" s="80" t="str">
        <f t="shared" si="3615"/>
        <v>CX$16</v>
      </c>
      <c r="CY2258" s="80" t="str">
        <f t="shared" si="3615"/>
        <v>CY$16</v>
      </c>
      <c r="CZ2258" s="80" t="str">
        <f t="shared" si="3615"/>
        <v>CZ$16</v>
      </c>
      <c r="DA2258" s="80" t="str">
        <f t="shared" si="3615"/>
        <v>DA$16</v>
      </c>
      <c r="DB2258" s="80" t="str">
        <f t="shared" si="3615"/>
        <v>DB$16</v>
      </c>
      <c r="DC2258" s="80" t="str">
        <f t="shared" si="3615"/>
        <v>DC$16</v>
      </c>
      <c r="DD2258" s="80" t="str">
        <f t="shared" si="3615"/>
        <v>DD$16</v>
      </c>
      <c r="DE2258" s="80" t="str">
        <f t="shared" si="3615"/>
        <v>DE$16</v>
      </c>
      <c r="DF2258" s="80" t="str">
        <f t="shared" si="3615"/>
        <v>DF$16</v>
      </c>
      <c r="DG2258" s="80" t="str">
        <f t="shared" si="3615"/>
        <v>DG$16</v>
      </c>
      <c r="DH2258" s="80" t="str">
        <f t="shared" si="3615"/>
        <v>DH$16</v>
      </c>
      <c r="DI2258" s="80" t="str">
        <f t="shared" si="3615"/>
        <v>DI$16</v>
      </c>
      <c r="DJ2258" s="80" t="str">
        <f t="shared" si="3615"/>
        <v>DJ$16</v>
      </c>
      <c r="DK2258" s="80" t="str">
        <f t="shared" si="3615"/>
        <v>DK$16</v>
      </c>
      <c r="DL2258" s="80" t="str">
        <f t="shared" si="3615"/>
        <v>DL$16</v>
      </c>
    </row>
    <row r="2259" spans="1:116" x14ac:dyDescent="0.4">
      <c r="B2259" t="s">
        <v>332</v>
      </c>
      <c r="D2259" t="s">
        <v>545</v>
      </c>
      <c r="E2259" s="8" t="str">
        <f t="shared" si="3612"/>
        <v>2259 SEASON MONTHL-TR-R</v>
      </c>
      <c r="G2259" s="136" t="str">
        <f t="shared" si="3611"/>
        <v>Primary volume driver</v>
      </c>
      <c r="K2259" s="53"/>
      <c r="L2259" s="53"/>
      <c r="M2259" s="53"/>
      <c r="N2259" s="53"/>
      <c r="O2259" s="53"/>
      <c r="P2259" s="53"/>
      <c r="R2259" s="24"/>
      <c r="S2259" s="80" t="str">
        <f>S2233</f>
        <v>S$17</v>
      </c>
      <c r="T2259" s="80" t="str">
        <f t="shared" ref="T2259:CE2261" si="3616">T2233</f>
        <v>T$17</v>
      </c>
      <c r="U2259" s="80" t="str">
        <f t="shared" si="3616"/>
        <v>U$17</v>
      </c>
      <c r="V2259" s="80" t="str">
        <f t="shared" si="3616"/>
        <v>V$17</v>
      </c>
      <c r="W2259" s="80" t="str">
        <f t="shared" si="3616"/>
        <v>W$17</v>
      </c>
      <c r="X2259" s="80" t="str">
        <f t="shared" si="3616"/>
        <v>X$17</v>
      </c>
      <c r="Y2259" s="80" t="str">
        <f t="shared" si="3616"/>
        <v>Y$17</v>
      </c>
      <c r="Z2259" s="80" t="str">
        <f t="shared" si="3616"/>
        <v>Z$17</v>
      </c>
      <c r="AA2259" s="80" t="str">
        <f t="shared" si="3616"/>
        <v>AA$17</v>
      </c>
      <c r="AB2259" s="80" t="str">
        <f t="shared" si="3616"/>
        <v>AB$17</v>
      </c>
      <c r="AC2259" s="80" t="str">
        <f t="shared" si="3616"/>
        <v>AC$17</v>
      </c>
      <c r="AD2259" s="80" t="str">
        <f t="shared" si="3616"/>
        <v>AD$17</v>
      </c>
      <c r="AE2259" s="80" t="str">
        <f t="shared" si="3616"/>
        <v>AE$17</v>
      </c>
      <c r="AF2259" s="80" t="str">
        <f t="shared" si="3616"/>
        <v>AF$17</v>
      </c>
      <c r="AG2259" s="80" t="str">
        <f t="shared" si="3616"/>
        <v>AG$17</v>
      </c>
      <c r="AH2259" s="80" t="str">
        <f t="shared" si="3616"/>
        <v>AH$17</v>
      </c>
      <c r="AI2259" s="80" t="str">
        <f t="shared" si="3616"/>
        <v>AI$17</v>
      </c>
      <c r="AJ2259" s="80" t="str">
        <f t="shared" si="3616"/>
        <v>AJ$17</v>
      </c>
      <c r="AK2259" s="80" t="str">
        <f t="shared" si="3616"/>
        <v>AK$17</v>
      </c>
      <c r="AL2259" s="80" t="str">
        <f t="shared" si="3616"/>
        <v>AL$17</v>
      </c>
      <c r="AM2259" s="80" t="str">
        <f t="shared" si="3616"/>
        <v>AM$17</v>
      </c>
      <c r="AN2259" s="80" t="str">
        <f t="shared" si="3616"/>
        <v>AN$17</v>
      </c>
      <c r="AO2259" s="80" t="str">
        <f t="shared" si="3616"/>
        <v>AO$17</v>
      </c>
      <c r="AP2259" s="80" t="str">
        <f t="shared" si="3616"/>
        <v>AP$17</v>
      </c>
      <c r="AQ2259" s="80" t="str">
        <f t="shared" si="3616"/>
        <v>AQ$17</v>
      </c>
      <c r="AR2259" s="80" t="str">
        <f t="shared" si="3616"/>
        <v>AR$17</v>
      </c>
      <c r="AS2259" s="80" t="str">
        <f t="shared" si="3616"/>
        <v>AS$17</v>
      </c>
      <c r="AT2259" s="80" t="str">
        <f t="shared" si="3616"/>
        <v>AT$17</v>
      </c>
      <c r="AU2259" s="80" t="str">
        <f t="shared" si="3616"/>
        <v>AU$17</v>
      </c>
      <c r="AV2259" s="80" t="str">
        <f t="shared" si="3616"/>
        <v>AV$17</v>
      </c>
      <c r="AW2259" s="80" t="str">
        <f t="shared" si="3616"/>
        <v>AW$17</v>
      </c>
      <c r="AX2259" s="80" t="str">
        <f t="shared" si="3616"/>
        <v>AX$17</v>
      </c>
      <c r="AY2259" s="80" t="str">
        <f t="shared" si="3616"/>
        <v>AY$17</v>
      </c>
      <c r="AZ2259" s="80" t="str">
        <f t="shared" si="3616"/>
        <v>AZ$17</v>
      </c>
      <c r="BA2259" s="80" t="str">
        <f t="shared" si="3616"/>
        <v>BA$17</v>
      </c>
      <c r="BB2259" s="80" t="str">
        <f t="shared" si="3616"/>
        <v>BB$17</v>
      </c>
      <c r="BC2259" s="80" t="str">
        <f t="shared" si="3616"/>
        <v>BC$17</v>
      </c>
      <c r="BD2259" s="80" t="str">
        <f t="shared" si="3616"/>
        <v>BD$17</v>
      </c>
      <c r="BE2259" s="80" t="str">
        <f t="shared" si="3616"/>
        <v>BE$17</v>
      </c>
      <c r="BF2259" s="80" t="str">
        <f t="shared" si="3616"/>
        <v>BF$17</v>
      </c>
      <c r="BG2259" s="80" t="str">
        <f t="shared" si="3616"/>
        <v>BG$17</v>
      </c>
      <c r="BH2259" s="80" t="str">
        <f t="shared" si="3616"/>
        <v>BH$17</v>
      </c>
      <c r="BI2259" s="80" t="str">
        <f t="shared" si="3616"/>
        <v>BI$17</v>
      </c>
      <c r="BJ2259" s="80" t="str">
        <f t="shared" si="3616"/>
        <v>BJ$17</v>
      </c>
      <c r="BK2259" s="80" t="str">
        <f t="shared" si="3616"/>
        <v>BK$17</v>
      </c>
      <c r="BL2259" s="80" t="str">
        <f t="shared" si="3616"/>
        <v>BL$17</v>
      </c>
      <c r="BM2259" s="80" t="str">
        <f t="shared" si="3616"/>
        <v>BM$17</v>
      </c>
      <c r="BN2259" s="80" t="str">
        <f t="shared" si="3616"/>
        <v>BN$17</v>
      </c>
      <c r="BO2259" s="80" t="str">
        <f t="shared" si="3616"/>
        <v>BO$17</v>
      </c>
      <c r="BP2259" s="80" t="str">
        <f t="shared" si="3616"/>
        <v>BP$17</v>
      </c>
      <c r="BQ2259" s="80" t="str">
        <f t="shared" si="3616"/>
        <v>BQ$17</v>
      </c>
      <c r="BR2259" s="80" t="str">
        <f t="shared" si="3616"/>
        <v>BR$17</v>
      </c>
      <c r="BS2259" s="80" t="str">
        <f t="shared" si="3616"/>
        <v>BS$17</v>
      </c>
      <c r="BT2259" s="80" t="str">
        <f t="shared" si="3616"/>
        <v>BT$17</v>
      </c>
      <c r="BU2259" s="80" t="str">
        <f t="shared" si="3616"/>
        <v>BU$17</v>
      </c>
      <c r="BV2259" s="80" t="str">
        <f t="shared" si="3616"/>
        <v>BV$17</v>
      </c>
      <c r="BW2259" s="80" t="str">
        <f t="shared" si="3616"/>
        <v>BW$17</v>
      </c>
      <c r="BX2259" s="80" t="str">
        <f t="shared" si="3616"/>
        <v>BX$17</v>
      </c>
      <c r="BY2259" s="80" t="str">
        <f t="shared" si="3616"/>
        <v>BY$17</v>
      </c>
      <c r="BZ2259" s="80" t="str">
        <f t="shared" si="3616"/>
        <v>BZ$17</v>
      </c>
      <c r="CA2259" s="80" t="str">
        <f t="shared" si="3616"/>
        <v>CA$17</v>
      </c>
      <c r="CB2259" s="80" t="str">
        <f t="shared" si="3616"/>
        <v>CB$17</v>
      </c>
      <c r="CC2259" s="80" t="str">
        <f t="shared" si="3616"/>
        <v>CC$17</v>
      </c>
      <c r="CD2259" s="80" t="str">
        <f t="shared" si="3616"/>
        <v>CD$17</v>
      </c>
      <c r="CE2259" s="80" t="str">
        <f t="shared" si="3616"/>
        <v>CE$17</v>
      </c>
      <c r="CF2259" s="80" t="str">
        <f t="shared" ref="CF2259:CL2261" si="3617">CF2233</f>
        <v>CF$17</v>
      </c>
      <c r="CG2259" s="80" t="str">
        <f t="shared" si="3617"/>
        <v>CG$17</v>
      </c>
      <c r="CH2259" s="80" t="str">
        <f t="shared" si="3617"/>
        <v>CH$17</v>
      </c>
      <c r="CI2259" s="80" t="str">
        <f t="shared" si="3617"/>
        <v>CI$17</v>
      </c>
      <c r="CJ2259" s="80" t="str">
        <f t="shared" si="3617"/>
        <v>CJ$17</v>
      </c>
      <c r="CK2259" s="80" t="str">
        <f t="shared" si="3617"/>
        <v>CK$17</v>
      </c>
      <c r="CL2259" s="80" t="str">
        <f t="shared" si="3617"/>
        <v>CL$17</v>
      </c>
      <c r="CO2259" s="212" t="e">
        <f>ADDRESS(ROW(#REF!),COLUMN(#REF!),2)</f>
        <v>#REF!</v>
      </c>
      <c r="CP2259" s="212" t="e">
        <f>ADDRESS(ROW(#REF!),COLUMN(#REF!),2)</f>
        <v>#REF!</v>
      </c>
      <c r="CQ2259" s="212" t="e">
        <f>ADDRESS(ROW(#REF!),COLUMN(#REF!),2)</f>
        <v>#REF!</v>
      </c>
      <c r="CR2259" s="212" t="e">
        <f>ADDRESS(ROW(#REF!),COLUMN(#REF!),2)</f>
        <v>#REF!</v>
      </c>
      <c r="CS2259" s="212" t="e">
        <f>ADDRESS(ROW(#REF!),COLUMN(#REF!),2)</f>
        <v>#REF!</v>
      </c>
      <c r="CT2259" s="212" t="e">
        <f>ADDRESS(ROW(#REF!),COLUMN(#REF!),2)</f>
        <v>#REF!</v>
      </c>
      <c r="CU2259" s="212" t="e">
        <f>ADDRESS(ROW(#REF!),COLUMN(#REF!),2)</f>
        <v>#REF!</v>
      </c>
      <c r="CV2259" s="212" t="e">
        <f>ADDRESS(ROW(#REF!),COLUMN(#REF!),2)</f>
        <v>#REF!</v>
      </c>
      <c r="CW2259" s="212" t="e">
        <f>ADDRESS(ROW(#REF!),COLUMN(#REF!),2)</f>
        <v>#REF!</v>
      </c>
      <c r="CX2259" s="212" t="e">
        <f>ADDRESS(ROW(#REF!),COLUMN(#REF!),2)</f>
        <v>#REF!</v>
      </c>
      <c r="CY2259" s="212" t="e">
        <f>ADDRESS(ROW(#REF!),COLUMN(#REF!),2)</f>
        <v>#REF!</v>
      </c>
      <c r="CZ2259" s="212" t="e">
        <f>ADDRESS(ROW(#REF!),COLUMN(#REF!),2)</f>
        <v>#REF!</v>
      </c>
      <c r="DA2259" s="212" t="e">
        <f>ADDRESS(ROW(#REF!),COLUMN(#REF!),2)</f>
        <v>#REF!</v>
      </c>
      <c r="DB2259" s="212" t="e">
        <f>ADDRESS(ROW(#REF!),COLUMN(#REF!),2)</f>
        <v>#REF!</v>
      </c>
      <c r="DC2259" s="212" t="e">
        <f>ADDRESS(ROW(#REF!),COLUMN(#REF!),2)</f>
        <v>#REF!</v>
      </c>
      <c r="DD2259" s="212" t="e">
        <f>ADDRESS(ROW(#REF!),COLUMN(#REF!),2)</f>
        <v>#REF!</v>
      </c>
      <c r="DE2259" s="212" t="e">
        <f>ADDRESS(ROW(#REF!),COLUMN(#REF!),2)</f>
        <v>#REF!</v>
      </c>
      <c r="DF2259" s="212" t="e">
        <f>ADDRESS(ROW(#REF!),COLUMN(#REF!),2)</f>
        <v>#REF!</v>
      </c>
      <c r="DG2259" s="212" t="e">
        <f>ADDRESS(ROW(#REF!),COLUMN(#REF!),2)</f>
        <v>#REF!</v>
      </c>
      <c r="DH2259" s="212" t="e">
        <f>ADDRESS(ROW(#REF!),COLUMN(#REF!),2)</f>
        <v>#REF!</v>
      </c>
      <c r="DI2259" s="212" t="e">
        <f>ADDRESS(ROW(#REF!),COLUMN(#REF!),2)</f>
        <v>#REF!</v>
      </c>
      <c r="DJ2259" s="212" t="e">
        <f>ADDRESS(ROW(#REF!),COLUMN(#REF!),2)</f>
        <v>#REF!</v>
      </c>
      <c r="DK2259" s="212" t="e">
        <f>ADDRESS(ROW(#REF!),COLUMN(#REF!),2)</f>
        <v>#REF!</v>
      </c>
      <c r="DL2259" s="212" t="e">
        <f>ADDRESS(ROW(#REF!),COLUMN(#REF!),2)</f>
        <v>#REF!</v>
      </c>
    </row>
    <row r="2260" spans="1:116" x14ac:dyDescent="0.4">
      <c r="B2260" t="s">
        <v>332</v>
      </c>
      <c r="D2260" t="s">
        <v>545</v>
      </c>
      <c r="E2260" s="8" t="str">
        <f t="shared" si="3612"/>
        <v>2260 SEASON MONTHL-TR-R</v>
      </c>
      <c r="G2260" s="136" t="str">
        <f t="shared" si="3611"/>
        <v>(Secondary label)</v>
      </c>
      <c r="H2260" s="12"/>
      <c r="I2260" s="60"/>
      <c r="J2260" s="60"/>
      <c r="K2260" s="15"/>
      <c r="L2260" s="15"/>
      <c r="M2260" s="15"/>
      <c r="N2260" s="15"/>
      <c r="O2260" s="15"/>
      <c r="P2260" s="15"/>
      <c r="R2260" s="15"/>
      <c r="S2260" s="80"/>
      <c r="T2260" s="80"/>
      <c r="U2260" s="80"/>
      <c r="V2260" s="80"/>
      <c r="W2260" s="80"/>
      <c r="X2260" s="80"/>
      <c r="Y2260" s="80"/>
      <c r="Z2260" s="80"/>
      <c r="AA2260" s="80"/>
      <c r="AB2260" s="80"/>
      <c r="AC2260" s="80"/>
      <c r="AD2260" s="80"/>
      <c r="AE2260" s="80"/>
      <c r="AF2260" s="80"/>
      <c r="AG2260" s="80"/>
      <c r="AH2260" s="80"/>
      <c r="AI2260" s="80"/>
      <c r="AJ2260" s="80"/>
      <c r="AK2260" s="80"/>
      <c r="AL2260" s="80"/>
      <c r="AM2260" s="80"/>
      <c r="AN2260" s="80"/>
      <c r="AO2260" s="80"/>
      <c r="AP2260" s="80"/>
      <c r="AQ2260" s="80"/>
      <c r="AR2260" s="80"/>
      <c r="AS2260" s="80"/>
      <c r="AT2260" s="80"/>
      <c r="AU2260" s="80"/>
      <c r="AV2260" s="80"/>
      <c r="AW2260" s="80"/>
      <c r="AX2260" s="80"/>
      <c r="AY2260" s="80"/>
      <c r="AZ2260" s="80"/>
      <c r="BA2260" s="80"/>
      <c r="BB2260" s="80"/>
      <c r="BC2260" s="80"/>
      <c r="BD2260" s="80"/>
      <c r="BE2260" s="80"/>
      <c r="BF2260" s="80"/>
      <c r="BG2260" s="80"/>
      <c r="BH2260" s="80"/>
      <c r="BI2260" s="80"/>
      <c r="BJ2260" s="80"/>
      <c r="BK2260" s="80"/>
      <c r="BL2260" s="80"/>
      <c r="BM2260" s="80"/>
      <c r="BN2260" s="80"/>
      <c r="BO2260" s="80"/>
      <c r="BP2260" s="80"/>
      <c r="BQ2260" s="80"/>
      <c r="BR2260" s="80"/>
      <c r="BS2260" s="80"/>
      <c r="BT2260" s="80"/>
      <c r="BU2260" s="80"/>
      <c r="BV2260" s="80"/>
      <c r="BW2260" s="80"/>
      <c r="BX2260" s="80"/>
      <c r="BY2260" s="80"/>
      <c r="BZ2260" s="80"/>
      <c r="CA2260" s="80"/>
      <c r="CB2260" s="80"/>
      <c r="CC2260" s="80"/>
      <c r="CD2260" s="80"/>
      <c r="CE2260" s="80"/>
      <c r="CF2260" s="80"/>
      <c r="CG2260" s="80"/>
      <c r="CH2260" s="80"/>
      <c r="CI2260" s="80"/>
      <c r="CJ2260" s="80"/>
      <c r="CK2260" s="80"/>
      <c r="CL2260" s="80"/>
      <c r="CN2260" s="60"/>
    </row>
    <row r="2261" spans="1:116" x14ac:dyDescent="0.4">
      <c r="B2261" t="s">
        <v>332</v>
      </c>
      <c r="D2261" t="s">
        <v>545</v>
      </c>
      <c r="E2261" s="8" t="str">
        <f t="shared" si="3612"/>
        <v>2261 SEASON MONTHL-TR-R</v>
      </c>
      <c r="G2261" s="136" t="str">
        <f t="shared" si="3611"/>
        <v xml:space="preserve">secondary unit </v>
      </c>
      <c r="H2261" s="12"/>
      <c r="I2261" s="60"/>
      <c r="J2261" s="60"/>
      <c r="K2261" s="15"/>
      <c r="L2261" s="15"/>
      <c r="M2261" s="15"/>
      <c r="N2261" s="15"/>
      <c r="O2261" s="15"/>
      <c r="P2261" s="15"/>
      <c r="R2261" s="15"/>
      <c r="S2261" s="76"/>
      <c r="T2261" s="76"/>
      <c r="U2261" s="76"/>
      <c r="V2261" s="76"/>
      <c r="W2261" s="76"/>
      <c r="X2261" s="76"/>
      <c r="Y2261" s="76"/>
      <c r="Z2261" s="76"/>
      <c r="AA2261" s="76"/>
      <c r="AB2261" s="76"/>
      <c r="AC2261" s="76"/>
      <c r="AD2261" s="76"/>
      <c r="AE2261" s="76"/>
      <c r="AF2261" s="76"/>
      <c r="AG2261" s="76"/>
      <c r="AH2261" s="76"/>
      <c r="AI2261" s="76"/>
      <c r="AJ2261" s="76"/>
      <c r="AK2261" s="76"/>
      <c r="AL2261" s="76"/>
      <c r="AM2261" s="76"/>
      <c r="AN2261" s="76"/>
      <c r="AO2261" s="76"/>
      <c r="AP2261" s="76"/>
      <c r="AQ2261" s="76"/>
      <c r="AR2261" s="76"/>
      <c r="AS2261" s="76"/>
      <c r="AT2261" s="76"/>
      <c r="AU2261" s="76"/>
      <c r="AV2261" s="76"/>
      <c r="AW2261" s="76"/>
      <c r="AX2261" s="76"/>
      <c r="AY2261" s="76"/>
      <c r="AZ2261" s="76"/>
      <c r="BA2261" s="76"/>
      <c r="BB2261" s="76"/>
      <c r="BC2261" s="76"/>
      <c r="BD2261" s="76"/>
      <c r="BE2261" s="76"/>
      <c r="BF2261" s="76"/>
      <c r="BG2261" s="76"/>
      <c r="BH2261" s="76"/>
      <c r="BI2261" s="76"/>
      <c r="BJ2261" s="76"/>
      <c r="BK2261" s="76"/>
      <c r="BL2261" s="76"/>
      <c r="BM2261" s="76"/>
      <c r="BN2261" s="76"/>
      <c r="BO2261" s="76"/>
      <c r="BP2261" s="76"/>
      <c r="BQ2261" s="76"/>
      <c r="BR2261" s="76"/>
      <c r="BS2261" s="76"/>
      <c r="BT2261" s="76"/>
      <c r="BU2261" s="76"/>
      <c r="BV2261" s="76"/>
      <c r="BW2261" s="76"/>
      <c r="BX2261" s="76"/>
      <c r="BY2261" s="76"/>
      <c r="BZ2261" s="76"/>
      <c r="CA2261" s="76"/>
      <c r="CB2261" s="76"/>
      <c r="CC2261" s="76"/>
      <c r="CD2261" s="76"/>
      <c r="CE2261" s="76"/>
      <c r="CF2261" s="76"/>
      <c r="CG2261" s="76"/>
      <c r="CH2261" s="76"/>
      <c r="CI2261" s="76"/>
      <c r="CJ2261" s="76"/>
      <c r="CK2261" s="76"/>
      <c r="CL2261" s="76"/>
      <c r="CN2261" s="60"/>
      <c r="CO2261" s="76"/>
      <c r="CP2261" s="76"/>
      <c r="CQ2261" s="76"/>
      <c r="CR2261" s="76"/>
      <c r="CS2261" s="76"/>
      <c r="CT2261" s="76"/>
      <c r="CU2261" s="76"/>
      <c r="CV2261" s="76"/>
      <c r="CW2261" s="76"/>
      <c r="CX2261" s="76"/>
      <c r="CY2261" s="76"/>
      <c r="CZ2261" s="76"/>
      <c r="DA2261" s="76"/>
      <c r="DB2261" s="76"/>
      <c r="DC2261" s="76"/>
      <c r="DD2261" s="76"/>
      <c r="DE2261" s="76"/>
      <c r="DF2261" s="76"/>
      <c r="DG2261" s="76"/>
      <c r="DH2261" s="76"/>
      <c r="DI2261" s="76"/>
      <c r="DJ2261" s="76"/>
      <c r="DK2261" s="76"/>
      <c r="DL2261" s="76"/>
    </row>
    <row r="2262" spans="1:116" x14ac:dyDescent="0.4">
      <c r="B2262" t="s">
        <v>332</v>
      </c>
      <c r="D2262" t="s">
        <v>545</v>
      </c>
      <c r="E2262" s="8" t="str">
        <f t="shared" si="3612"/>
        <v>2262 SEASON MONTHL-TR-R</v>
      </c>
      <c r="G2262" s="136" t="str">
        <f t="shared" si="3611"/>
        <v>Secondary revenue driver</v>
      </c>
      <c r="H2262" s="12"/>
      <c r="I2262" s="60"/>
      <c r="J2262" s="60"/>
      <c r="K2262" s="15"/>
      <c r="L2262" s="15"/>
      <c r="M2262" s="15"/>
      <c r="N2262" s="15"/>
      <c r="O2262" s="15"/>
      <c r="P2262" s="15"/>
      <c r="R2262" s="15"/>
      <c r="S2262" s="80" t="str">
        <f>S2236</f>
        <v>S$18</v>
      </c>
      <c r="T2262" s="80" t="str">
        <f t="shared" ref="T2262:CE2264" si="3618">T2236</f>
        <v>T$18</v>
      </c>
      <c r="U2262" s="80" t="str">
        <f t="shared" si="3618"/>
        <v>U$18</v>
      </c>
      <c r="V2262" s="80" t="str">
        <f t="shared" si="3618"/>
        <v>V$18</v>
      </c>
      <c r="W2262" s="80" t="str">
        <f t="shared" si="3618"/>
        <v>W$18</v>
      </c>
      <c r="X2262" s="80" t="str">
        <f t="shared" si="3618"/>
        <v>X$18</v>
      </c>
      <c r="Y2262" s="80" t="str">
        <f t="shared" si="3618"/>
        <v>Y$18</v>
      </c>
      <c r="Z2262" s="80" t="str">
        <f t="shared" si="3618"/>
        <v>Z$18</v>
      </c>
      <c r="AA2262" s="80" t="str">
        <f t="shared" si="3618"/>
        <v>AA$18</v>
      </c>
      <c r="AB2262" s="80" t="str">
        <f t="shared" si="3618"/>
        <v>AB$18</v>
      </c>
      <c r="AC2262" s="80" t="str">
        <f t="shared" si="3618"/>
        <v>AC$18</v>
      </c>
      <c r="AD2262" s="80" t="str">
        <f t="shared" si="3618"/>
        <v>AD$18</v>
      </c>
      <c r="AE2262" s="80" t="str">
        <f t="shared" si="3618"/>
        <v>AE$18</v>
      </c>
      <c r="AF2262" s="80" t="str">
        <f t="shared" si="3618"/>
        <v>AF$18</v>
      </c>
      <c r="AG2262" s="80" t="str">
        <f t="shared" si="3618"/>
        <v>AG$18</v>
      </c>
      <c r="AH2262" s="80" t="str">
        <f t="shared" si="3618"/>
        <v>AH$18</v>
      </c>
      <c r="AI2262" s="80" t="str">
        <f t="shared" si="3618"/>
        <v>AI$18</v>
      </c>
      <c r="AJ2262" s="80" t="str">
        <f t="shared" si="3618"/>
        <v>AJ$18</v>
      </c>
      <c r="AK2262" s="80" t="str">
        <f t="shared" si="3618"/>
        <v>AK$18</v>
      </c>
      <c r="AL2262" s="80" t="str">
        <f t="shared" si="3618"/>
        <v>AL$18</v>
      </c>
      <c r="AM2262" s="80" t="str">
        <f t="shared" si="3618"/>
        <v>AM$18</v>
      </c>
      <c r="AN2262" s="80" t="str">
        <f t="shared" si="3618"/>
        <v>AN$18</v>
      </c>
      <c r="AO2262" s="80" t="str">
        <f t="shared" si="3618"/>
        <v>AO$18</v>
      </c>
      <c r="AP2262" s="80" t="str">
        <f t="shared" si="3618"/>
        <v>AP$18</v>
      </c>
      <c r="AQ2262" s="80" t="str">
        <f t="shared" si="3618"/>
        <v>AQ$18</v>
      </c>
      <c r="AR2262" s="80" t="str">
        <f t="shared" si="3618"/>
        <v>AR$18</v>
      </c>
      <c r="AS2262" s="80" t="str">
        <f t="shared" si="3618"/>
        <v>AS$18</v>
      </c>
      <c r="AT2262" s="80" t="str">
        <f t="shared" si="3618"/>
        <v>AT$18</v>
      </c>
      <c r="AU2262" s="80" t="str">
        <f t="shared" si="3618"/>
        <v>AU$18</v>
      </c>
      <c r="AV2262" s="80" t="str">
        <f t="shared" si="3618"/>
        <v>AV$18</v>
      </c>
      <c r="AW2262" s="80" t="str">
        <f t="shared" si="3618"/>
        <v>AW$18</v>
      </c>
      <c r="AX2262" s="80" t="str">
        <f t="shared" si="3618"/>
        <v>AX$18</v>
      </c>
      <c r="AY2262" s="80" t="str">
        <f t="shared" si="3618"/>
        <v>AY$18</v>
      </c>
      <c r="AZ2262" s="80" t="str">
        <f t="shared" si="3618"/>
        <v>AZ$18</v>
      </c>
      <c r="BA2262" s="80" t="str">
        <f t="shared" si="3618"/>
        <v>BA$18</v>
      </c>
      <c r="BB2262" s="80" t="str">
        <f t="shared" si="3618"/>
        <v>BB$18</v>
      </c>
      <c r="BC2262" s="80" t="str">
        <f t="shared" si="3618"/>
        <v>BC$18</v>
      </c>
      <c r="BD2262" s="80" t="str">
        <f t="shared" si="3618"/>
        <v>BD$18</v>
      </c>
      <c r="BE2262" s="80" t="str">
        <f t="shared" si="3618"/>
        <v>BE$18</v>
      </c>
      <c r="BF2262" s="80" t="str">
        <f t="shared" si="3618"/>
        <v>BF$18</v>
      </c>
      <c r="BG2262" s="80" t="str">
        <f t="shared" si="3618"/>
        <v>BG$18</v>
      </c>
      <c r="BH2262" s="80" t="str">
        <f t="shared" si="3618"/>
        <v>BH$18</v>
      </c>
      <c r="BI2262" s="80" t="str">
        <f t="shared" si="3618"/>
        <v>BI$18</v>
      </c>
      <c r="BJ2262" s="80" t="str">
        <f t="shared" si="3618"/>
        <v>BJ$18</v>
      </c>
      <c r="BK2262" s="80" t="str">
        <f t="shared" si="3618"/>
        <v>BK$18</v>
      </c>
      <c r="BL2262" s="80" t="str">
        <f t="shared" si="3618"/>
        <v>BL$18</v>
      </c>
      <c r="BM2262" s="80" t="str">
        <f t="shared" si="3618"/>
        <v>BM$18</v>
      </c>
      <c r="BN2262" s="80" t="str">
        <f t="shared" si="3618"/>
        <v>BN$18</v>
      </c>
      <c r="BO2262" s="80" t="str">
        <f t="shared" si="3618"/>
        <v>BO$18</v>
      </c>
      <c r="BP2262" s="80" t="str">
        <f t="shared" si="3618"/>
        <v>BP$18</v>
      </c>
      <c r="BQ2262" s="80" t="str">
        <f t="shared" si="3618"/>
        <v>BQ$18</v>
      </c>
      <c r="BR2262" s="80" t="str">
        <f t="shared" si="3618"/>
        <v>BR$18</v>
      </c>
      <c r="BS2262" s="80" t="str">
        <f t="shared" si="3618"/>
        <v>BS$18</v>
      </c>
      <c r="BT2262" s="80" t="str">
        <f t="shared" si="3618"/>
        <v>BT$18</v>
      </c>
      <c r="BU2262" s="80" t="str">
        <f t="shared" si="3618"/>
        <v>BU$18</v>
      </c>
      <c r="BV2262" s="80" t="str">
        <f t="shared" si="3618"/>
        <v>BV$18</v>
      </c>
      <c r="BW2262" s="80" t="str">
        <f t="shared" si="3618"/>
        <v>BW$18</v>
      </c>
      <c r="BX2262" s="80" t="str">
        <f t="shared" si="3618"/>
        <v>BX$18</v>
      </c>
      <c r="BY2262" s="80" t="str">
        <f t="shared" si="3618"/>
        <v>BY$18</v>
      </c>
      <c r="BZ2262" s="80" t="str">
        <f t="shared" si="3618"/>
        <v>BZ$18</v>
      </c>
      <c r="CA2262" s="80" t="str">
        <f t="shared" si="3618"/>
        <v>CA$18</v>
      </c>
      <c r="CB2262" s="80" t="str">
        <f t="shared" si="3618"/>
        <v>CB$18</v>
      </c>
      <c r="CC2262" s="80" t="str">
        <f t="shared" si="3618"/>
        <v>CC$18</v>
      </c>
      <c r="CD2262" s="80" t="str">
        <f t="shared" si="3618"/>
        <v>CD$18</v>
      </c>
      <c r="CE2262" s="80" t="str">
        <f t="shared" si="3618"/>
        <v>CE$18</v>
      </c>
      <c r="CF2262" s="80" t="str">
        <f t="shared" ref="CF2262:CL2264" si="3619">CF2236</f>
        <v>CF$18</v>
      </c>
      <c r="CG2262" s="80" t="str">
        <f t="shared" si="3619"/>
        <v>CG$18</v>
      </c>
      <c r="CH2262" s="80" t="str">
        <f t="shared" si="3619"/>
        <v>CH$18</v>
      </c>
      <c r="CI2262" s="80" t="str">
        <f t="shared" si="3619"/>
        <v>CI$18</v>
      </c>
      <c r="CJ2262" s="80" t="str">
        <f t="shared" si="3619"/>
        <v>CJ$18</v>
      </c>
      <c r="CK2262" s="80" t="str">
        <f t="shared" si="3619"/>
        <v>CK$18</v>
      </c>
      <c r="CL2262" s="80" t="str">
        <f t="shared" si="3619"/>
        <v>CL$18</v>
      </c>
      <c r="CN2262" s="60"/>
      <c r="CO2262" s="76"/>
      <c r="CP2262" s="76"/>
      <c r="CQ2262" s="76"/>
      <c r="CR2262" s="76"/>
      <c r="CS2262" s="76"/>
      <c r="CT2262" s="76"/>
      <c r="CU2262" s="76"/>
      <c r="CV2262" s="76"/>
      <c r="CW2262" s="76"/>
      <c r="CX2262" s="76"/>
      <c r="CY2262" s="76"/>
      <c r="CZ2262" s="76"/>
      <c r="DA2262" s="76"/>
      <c r="DB2262" s="76"/>
      <c r="DC2262" s="76"/>
      <c r="DD2262" s="76"/>
      <c r="DE2262" s="76"/>
      <c r="DF2262" s="76"/>
      <c r="DG2262" s="76"/>
      <c r="DH2262" s="76"/>
      <c r="DI2262" s="76"/>
      <c r="DJ2262" s="76"/>
      <c r="DK2262" s="76"/>
      <c r="DL2262" s="76"/>
    </row>
    <row r="2263" spans="1:116" x14ac:dyDescent="0.4">
      <c r="B2263" t="s">
        <v>332</v>
      </c>
      <c r="D2263" t="s">
        <v>545</v>
      </c>
      <c r="E2263" s="8" t="str">
        <f t="shared" si="3612"/>
        <v>2263 SEASON MONTHL-TR-R</v>
      </c>
      <c r="G2263" s="136" t="str">
        <f t="shared" si="3611"/>
        <v>Secondary volume driver</v>
      </c>
      <c r="H2263" s="12"/>
      <c r="I2263" s="60"/>
      <c r="J2263" s="60"/>
      <c r="K2263" s="15"/>
      <c r="L2263" s="15"/>
      <c r="M2263" s="15"/>
      <c r="N2263" s="15"/>
      <c r="O2263" s="15"/>
      <c r="P2263" s="15"/>
      <c r="R2263" s="15"/>
      <c r="S2263" s="80" t="str">
        <f>S2237</f>
        <v>S$19</v>
      </c>
      <c r="T2263" s="80" t="str">
        <f t="shared" ref="T2263:CE2265" si="3620">T2237</f>
        <v>T$19</v>
      </c>
      <c r="U2263" s="80" t="str">
        <f t="shared" si="3620"/>
        <v>U$19</v>
      </c>
      <c r="V2263" s="80" t="str">
        <f t="shared" si="3620"/>
        <v>V$19</v>
      </c>
      <c r="W2263" s="80" t="str">
        <f t="shared" si="3620"/>
        <v>W$19</v>
      </c>
      <c r="X2263" s="80" t="str">
        <f t="shared" si="3620"/>
        <v>X$19</v>
      </c>
      <c r="Y2263" s="80" t="str">
        <f t="shared" si="3620"/>
        <v>Y$19</v>
      </c>
      <c r="Z2263" s="80" t="str">
        <f t="shared" si="3620"/>
        <v>Z$19</v>
      </c>
      <c r="AA2263" s="80" t="str">
        <f t="shared" si="3620"/>
        <v>AA$19</v>
      </c>
      <c r="AB2263" s="80" t="str">
        <f t="shared" si="3620"/>
        <v>AB$19</v>
      </c>
      <c r="AC2263" s="80" t="str">
        <f t="shared" si="3620"/>
        <v>AC$19</v>
      </c>
      <c r="AD2263" s="80" t="str">
        <f t="shared" si="3620"/>
        <v>AD$19</v>
      </c>
      <c r="AE2263" s="80" t="str">
        <f t="shared" si="3620"/>
        <v>AE$19</v>
      </c>
      <c r="AF2263" s="80" t="str">
        <f t="shared" si="3620"/>
        <v>AF$19</v>
      </c>
      <c r="AG2263" s="80" t="str">
        <f t="shared" si="3620"/>
        <v>AG$19</v>
      </c>
      <c r="AH2263" s="80" t="str">
        <f t="shared" si="3620"/>
        <v>AH$19</v>
      </c>
      <c r="AI2263" s="80" t="str">
        <f t="shared" si="3620"/>
        <v>AI$19</v>
      </c>
      <c r="AJ2263" s="80" t="str">
        <f t="shared" si="3620"/>
        <v>AJ$19</v>
      </c>
      <c r="AK2263" s="80" t="str">
        <f t="shared" si="3620"/>
        <v>AK$19</v>
      </c>
      <c r="AL2263" s="80" t="str">
        <f t="shared" si="3620"/>
        <v>AL$19</v>
      </c>
      <c r="AM2263" s="80" t="str">
        <f t="shared" si="3620"/>
        <v>AM$19</v>
      </c>
      <c r="AN2263" s="80" t="str">
        <f t="shared" si="3620"/>
        <v>AN$19</v>
      </c>
      <c r="AO2263" s="80" t="str">
        <f t="shared" si="3620"/>
        <v>AO$19</v>
      </c>
      <c r="AP2263" s="80" t="str">
        <f t="shared" si="3620"/>
        <v>AP$19</v>
      </c>
      <c r="AQ2263" s="80" t="str">
        <f t="shared" si="3620"/>
        <v>AQ$19</v>
      </c>
      <c r="AR2263" s="80" t="str">
        <f t="shared" si="3620"/>
        <v>AR$19</v>
      </c>
      <c r="AS2263" s="80" t="str">
        <f t="shared" si="3620"/>
        <v>AS$19</v>
      </c>
      <c r="AT2263" s="80" t="str">
        <f t="shared" si="3620"/>
        <v>AT$19</v>
      </c>
      <c r="AU2263" s="80" t="str">
        <f t="shared" si="3620"/>
        <v>AU$19</v>
      </c>
      <c r="AV2263" s="80" t="str">
        <f t="shared" si="3620"/>
        <v>AV$19</v>
      </c>
      <c r="AW2263" s="80" t="str">
        <f t="shared" si="3620"/>
        <v>AW$19</v>
      </c>
      <c r="AX2263" s="80" t="str">
        <f t="shared" si="3620"/>
        <v>AX$19</v>
      </c>
      <c r="AY2263" s="80" t="str">
        <f t="shared" si="3620"/>
        <v>AY$19</v>
      </c>
      <c r="AZ2263" s="80" t="str">
        <f t="shared" si="3620"/>
        <v>AZ$19</v>
      </c>
      <c r="BA2263" s="80" t="str">
        <f t="shared" si="3620"/>
        <v>BA$19</v>
      </c>
      <c r="BB2263" s="80" t="str">
        <f t="shared" si="3620"/>
        <v>BB$19</v>
      </c>
      <c r="BC2263" s="80" t="str">
        <f t="shared" si="3620"/>
        <v>BC$19</v>
      </c>
      <c r="BD2263" s="80" t="str">
        <f t="shared" si="3620"/>
        <v>BD$19</v>
      </c>
      <c r="BE2263" s="80" t="str">
        <f t="shared" si="3620"/>
        <v>BE$19</v>
      </c>
      <c r="BF2263" s="80" t="str">
        <f t="shared" si="3620"/>
        <v>BF$19</v>
      </c>
      <c r="BG2263" s="80" t="str">
        <f t="shared" si="3620"/>
        <v>BG$19</v>
      </c>
      <c r="BH2263" s="80" t="str">
        <f t="shared" si="3620"/>
        <v>BH$19</v>
      </c>
      <c r="BI2263" s="80" t="str">
        <f t="shared" si="3620"/>
        <v>BI$19</v>
      </c>
      <c r="BJ2263" s="80" t="str">
        <f t="shared" si="3620"/>
        <v>BJ$19</v>
      </c>
      <c r="BK2263" s="80" t="str">
        <f t="shared" si="3620"/>
        <v>BK$19</v>
      </c>
      <c r="BL2263" s="80" t="str">
        <f t="shared" si="3620"/>
        <v>BL$19</v>
      </c>
      <c r="BM2263" s="80" t="str">
        <f t="shared" si="3620"/>
        <v>BM$19</v>
      </c>
      <c r="BN2263" s="80" t="str">
        <f t="shared" si="3620"/>
        <v>BN$19</v>
      </c>
      <c r="BO2263" s="80" t="str">
        <f t="shared" si="3620"/>
        <v>BO$19</v>
      </c>
      <c r="BP2263" s="80" t="str">
        <f t="shared" si="3620"/>
        <v>BP$19</v>
      </c>
      <c r="BQ2263" s="80" t="str">
        <f t="shared" si="3620"/>
        <v>BQ$19</v>
      </c>
      <c r="BR2263" s="80" t="str">
        <f t="shared" si="3620"/>
        <v>BR$19</v>
      </c>
      <c r="BS2263" s="80" t="str">
        <f t="shared" si="3620"/>
        <v>BS$19</v>
      </c>
      <c r="BT2263" s="80" t="str">
        <f t="shared" si="3620"/>
        <v>BT$19</v>
      </c>
      <c r="BU2263" s="80" t="str">
        <f t="shared" si="3620"/>
        <v>BU$19</v>
      </c>
      <c r="BV2263" s="80" t="str">
        <f t="shared" si="3620"/>
        <v>BV$19</v>
      </c>
      <c r="BW2263" s="80" t="str">
        <f t="shared" si="3620"/>
        <v>BW$19</v>
      </c>
      <c r="BX2263" s="80" t="str">
        <f t="shared" si="3620"/>
        <v>BX$19</v>
      </c>
      <c r="BY2263" s="80" t="str">
        <f t="shared" si="3620"/>
        <v>BY$19</v>
      </c>
      <c r="BZ2263" s="80" t="str">
        <f t="shared" si="3620"/>
        <v>BZ$19</v>
      </c>
      <c r="CA2263" s="80" t="str">
        <f t="shared" si="3620"/>
        <v>CA$19</v>
      </c>
      <c r="CB2263" s="80" t="str">
        <f t="shared" si="3620"/>
        <v>CB$19</v>
      </c>
      <c r="CC2263" s="80" t="str">
        <f t="shared" si="3620"/>
        <v>CC$19</v>
      </c>
      <c r="CD2263" s="80" t="str">
        <f t="shared" si="3620"/>
        <v>CD$19</v>
      </c>
      <c r="CE2263" s="80" t="str">
        <f t="shared" si="3620"/>
        <v>CE$19</v>
      </c>
      <c r="CF2263" s="80" t="str">
        <f t="shared" ref="CF2263:CL2265" si="3621">CF2237</f>
        <v>CF$19</v>
      </c>
      <c r="CG2263" s="80" t="str">
        <f t="shared" si="3621"/>
        <v>CG$19</v>
      </c>
      <c r="CH2263" s="80" t="str">
        <f t="shared" si="3621"/>
        <v>CH$19</v>
      </c>
      <c r="CI2263" s="80" t="str">
        <f t="shared" si="3621"/>
        <v>CI$19</v>
      </c>
      <c r="CJ2263" s="80" t="str">
        <f t="shared" si="3621"/>
        <v>CJ$19</v>
      </c>
      <c r="CK2263" s="80" t="str">
        <f t="shared" si="3621"/>
        <v>CK$19</v>
      </c>
      <c r="CL2263" s="80" t="str">
        <f t="shared" si="3621"/>
        <v>CL$19</v>
      </c>
      <c r="CN2263" s="60"/>
      <c r="CO2263" s="179"/>
      <c r="CP2263" s="179"/>
      <c r="CQ2263" s="179"/>
      <c r="CR2263" s="179"/>
      <c r="CS2263" s="179"/>
      <c r="CT2263" s="179"/>
      <c r="CU2263" s="179"/>
      <c r="CV2263" s="179"/>
      <c r="CW2263" s="179"/>
      <c r="CX2263" s="179"/>
      <c r="CY2263" s="179"/>
      <c r="CZ2263" s="179"/>
      <c r="DA2263" s="179"/>
      <c r="DB2263" s="179"/>
      <c r="DC2263" s="179"/>
      <c r="DD2263" s="179"/>
      <c r="DE2263" s="179"/>
      <c r="DF2263" s="179"/>
      <c r="DG2263" s="179"/>
      <c r="DH2263" s="179"/>
      <c r="DI2263" s="179"/>
      <c r="DJ2263" s="179"/>
      <c r="DK2263" s="179"/>
      <c r="DL2263" s="179"/>
    </row>
    <row r="2264" spans="1:116" x14ac:dyDescent="0.4">
      <c r="E2264" s="8"/>
      <c r="G2264" s="136"/>
      <c r="H2264" s="12"/>
      <c r="I2264" s="60"/>
      <c r="J2264" s="60"/>
      <c r="K2264" s="15"/>
      <c r="L2264" s="15"/>
      <c r="M2264" s="15"/>
      <c r="N2264" s="15"/>
      <c r="O2264" s="15"/>
      <c r="P2264" s="15"/>
      <c r="R2264" s="15"/>
      <c r="S2264" s="80"/>
      <c r="T2264" s="80"/>
      <c r="U2264" s="80"/>
      <c r="V2264" s="80"/>
      <c r="W2264" s="80"/>
      <c r="X2264" s="80"/>
      <c r="Y2264" s="80"/>
      <c r="Z2264" s="80"/>
      <c r="AA2264" s="80"/>
      <c r="AB2264" s="80"/>
      <c r="AC2264" s="80"/>
      <c r="AD2264" s="80"/>
      <c r="AE2264" s="80"/>
      <c r="AF2264" s="80"/>
      <c r="AG2264" s="80"/>
      <c r="AH2264" s="80"/>
      <c r="AI2264" s="80"/>
      <c r="AJ2264" s="80"/>
      <c r="AK2264" s="80"/>
      <c r="AL2264" s="80"/>
      <c r="AM2264" s="80"/>
      <c r="AN2264" s="80"/>
      <c r="AO2264" s="80"/>
      <c r="AP2264" s="80"/>
      <c r="AQ2264" s="80"/>
      <c r="AR2264" s="80"/>
      <c r="AS2264" s="80"/>
      <c r="AT2264" s="80"/>
      <c r="AU2264" s="80"/>
      <c r="AV2264" s="80"/>
      <c r="AW2264" s="80"/>
      <c r="AX2264" s="80"/>
      <c r="AY2264" s="80"/>
      <c r="AZ2264" s="80"/>
      <c r="BA2264" s="80"/>
      <c r="BB2264" s="80"/>
      <c r="BC2264" s="80"/>
      <c r="BD2264" s="80"/>
      <c r="BE2264" s="80"/>
      <c r="BF2264" s="80"/>
      <c r="BG2264" s="80"/>
      <c r="BH2264" s="80"/>
      <c r="BI2264" s="80"/>
      <c r="BJ2264" s="80"/>
      <c r="BK2264" s="80"/>
      <c r="BL2264" s="80"/>
      <c r="BM2264" s="80"/>
      <c r="BN2264" s="80"/>
      <c r="BO2264" s="80"/>
      <c r="BP2264" s="80"/>
      <c r="BQ2264" s="80"/>
      <c r="BR2264" s="80"/>
      <c r="BS2264" s="80"/>
      <c r="BT2264" s="80"/>
      <c r="BU2264" s="80"/>
      <c r="BV2264" s="80"/>
      <c r="BW2264" s="80"/>
      <c r="BX2264" s="80"/>
      <c r="BY2264" s="80"/>
      <c r="BZ2264" s="80"/>
      <c r="CA2264" s="80"/>
      <c r="CB2264" s="80"/>
      <c r="CC2264" s="80"/>
      <c r="CD2264" s="80"/>
      <c r="CE2264" s="80"/>
      <c r="CF2264" s="80"/>
      <c r="CG2264" s="80"/>
      <c r="CH2264" s="80"/>
      <c r="CI2264" s="80"/>
      <c r="CJ2264" s="80"/>
      <c r="CK2264" s="80"/>
      <c r="CL2264" s="80"/>
      <c r="CN2264" s="60"/>
      <c r="CO2264" s="179"/>
      <c r="CP2264" s="179"/>
      <c r="CQ2264" s="179"/>
      <c r="CR2264" s="179"/>
      <c r="CS2264" s="179"/>
      <c r="CT2264" s="179"/>
      <c r="CU2264" s="179"/>
      <c r="CV2264" s="179"/>
      <c r="CW2264" s="179"/>
      <c r="CX2264" s="179"/>
      <c r="CY2264" s="179"/>
      <c r="CZ2264" s="179"/>
      <c r="DA2264" s="179"/>
      <c r="DB2264" s="179"/>
      <c r="DC2264" s="179"/>
      <c r="DD2264" s="179"/>
      <c r="DE2264" s="179"/>
      <c r="DF2264" s="179"/>
      <c r="DG2264" s="179"/>
      <c r="DH2264" s="179"/>
      <c r="DI2264" s="179"/>
      <c r="DJ2264" s="179"/>
      <c r="DK2264" s="179"/>
      <c r="DL2264" s="179"/>
    </row>
    <row r="2265" spans="1:116" x14ac:dyDescent="0.4">
      <c r="A2265" s="174"/>
      <c r="E2265" s="8"/>
      <c r="G2265" s="175" t="s">
        <v>503</v>
      </c>
      <c r="H2265" s="174"/>
      <c r="I2265" s="176"/>
      <c r="J2265" s="176"/>
      <c r="K2265" s="197"/>
      <c r="L2265" s="197"/>
      <c r="M2265" s="197"/>
      <c r="N2265" s="197"/>
      <c r="O2265" s="197"/>
      <c r="P2265" s="197"/>
      <c r="R2265" s="198"/>
      <c r="S2265" s="174"/>
      <c r="T2265" s="174"/>
      <c r="U2265" s="174"/>
      <c r="V2265" s="174"/>
      <c r="W2265" s="174"/>
      <c r="X2265" s="174"/>
      <c r="Y2265" s="174"/>
      <c r="Z2265" s="174"/>
      <c r="AA2265" s="174"/>
      <c r="AB2265" s="174"/>
      <c r="AC2265" s="174"/>
      <c r="AD2265" s="174"/>
      <c r="AE2265" s="174"/>
      <c r="AF2265" s="174"/>
      <c r="AG2265" s="174"/>
      <c r="AH2265" s="174"/>
      <c r="AI2265" s="174"/>
      <c r="AJ2265" s="174"/>
      <c r="AK2265" s="174"/>
      <c r="AL2265" s="174"/>
      <c r="AM2265" s="174"/>
      <c r="AN2265" s="174"/>
      <c r="AO2265" s="174"/>
      <c r="AP2265" s="174"/>
      <c r="AQ2265" s="174"/>
      <c r="AR2265" s="174"/>
      <c r="AS2265" s="174"/>
      <c r="AT2265" s="174"/>
      <c r="AU2265" s="174"/>
      <c r="AV2265" s="174"/>
      <c r="AW2265" s="174"/>
      <c r="AX2265" s="174"/>
      <c r="AY2265" s="174"/>
      <c r="AZ2265" s="174"/>
      <c r="BA2265" s="174"/>
      <c r="BB2265" s="174"/>
      <c r="BC2265" s="174"/>
      <c r="BD2265" s="174"/>
      <c r="BE2265" s="174"/>
      <c r="BF2265" s="174"/>
      <c r="BG2265" s="174"/>
      <c r="BH2265" s="174"/>
      <c r="BI2265" s="174"/>
      <c r="BJ2265" s="174"/>
      <c r="BK2265" s="174"/>
      <c r="BL2265" s="174"/>
      <c r="BM2265" s="174"/>
      <c r="BN2265" s="174"/>
      <c r="BO2265" s="174"/>
      <c r="BP2265" s="174"/>
      <c r="BQ2265" s="174"/>
      <c r="BR2265" s="174"/>
      <c r="BS2265" s="174"/>
      <c r="BT2265" s="174"/>
      <c r="BU2265" s="174"/>
      <c r="BV2265" s="174"/>
      <c r="BW2265" s="174"/>
      <c r="BX2265" s="174"/>
      <c r="BY2265" s="174"/>
      <c r="BZ2265" s="174"/>
      <c r="CA2265" s="174"/>
      <c r="CB2265" s="174"/>
      <c r="CC2265" s="174"/>
      <c r="CD2265" s="174"/>
      <c r="CE2265" s="174"/>
      <c r="CF2265" s="174"/>
      <c r="CG2265" s="174"/>
      <c r="CH2265" s="174"/>
      <c r="CI2265" s="174"/>
      <c r="CJ2265" s="174"/>
      <c r="CK2265" s="174"/>
      <c r="CL2265" s="174"/>
      <c r="CN2265" s="176"/>
      <c r="CO2265" s="174"/>
      <c r="CP2265" s="174"/>
      <c r="CQ2265" s="174"/>
      <c r="CR2265" s="174"/>
      <c r="CS2265" s="174"/>
      <c r="CT2265" s="174"/>
      <c r="CU2265" s="174"/>
      <c r="CV2265" s="174"/>
      <c r="CW2265" s="174"/>
      <c r="CX2265" s="174"/>
      <c r="CY2265" s="174"/>
      <c r="CZ2265" s="174"/>
      <c r="DA2265" s="174"/>
      <c r="DB2265" s="174"/>
      <c r="DC2265" s="174"/>
      <c r="DD2265" s="174"/>
      <c r="DE2265" s="174"/>
      <c r="DF2265" s="174"/>
      <c r="DG2265" s="174"/>
      <c r="DH2265" s="174"/>
      <c r="DI2265" s="174"/>
      <c r="DJ2265" s="174"/>
      <c r="DK2265" s="174"/>
      <c r="DL2265" s="174"/>
    </row>
    <row r="2266" spans="1:116" x14ac:dyDescent="0.4">
      <c r="A2266" s="174"/>
      <c r="E2266" s="8"/>
      <c r="G2266" s="175" t="s">
        <v>504</v>
      </c>
      <c r="H2266" s="174"/>
      <c r="I2266" s="176"/>
      <c r="J2266" s="176"/>
      <c r="K2266" s="197"/>
      <c r="L2266" s="197"/>
      <c r="M2266" s="197"/>
      <c r="N2266" s="197"/>
      <c r="O2266" s="197"/>
      <c r="P2266" s="197"/>
      <c r="R2266" s="198"/>
      <c r="S2266" s="174"/>
      <c r="T2266" s="174"/>
      <c r="U2266" s="174"/>
      <c r="V2266" s="174"/>
      <c r="W2266" s="174"/>
      <c r="X2266" s="174"/>
      <c r="Y2266" s="174"/>
      <c r="Z2266" s="174"/>
      <c r="AA2266" s="174"/>
      <c r="AB2266" s="174"/>
      <c r="AC2266" s="174"/>
      <c r="AD2266" s="174"/>
      <c r="AE2266" s="174"/>
      <c r="AF2266" s="174"/>
      <c r="AG2266" s="174"/>
      <c r="AH2266" s="174"/>
      <c r="AI2266" s="174"/>
      <c r="AJ2266" s="174"/>
      <c r="AK2266" s="174"/>
      <c r="AL2266" s="174"/>
      <c r="AM2266" s="174"/>
      <c r="AN2266" s="174"/>
      <c r="AO2266" s="174"/>
      <c r="AP2266" s="174"/>
      <c r="AQ2266" s="174"/>
      <c r="AR2266" s="174"/>
      <c r="AS2266" s="174"/>
      <c r="AT2266" s="174"/>
      <c r="AU2266" s="174"/>
      <c r="AV2266" s="174"/>
      <c r="AW2266" s="174"/>
      <c r="AX2266" s="174"/>
      <c r="AY2266" s="174"/>
      <c r="AZ2266" s="174"/>
      <c r="BA2266" s="174"/>
      <c r="BB2266" s="174"/>
      <c r="BC2266" s="174"/>
      <c r="BD2266" s="174"/>
      <c r="BE2266" s="174"/>
      <c r="BF2266" s="174"/>
      <c r="BG2266" s="174"/>
      <c r="BH2266" s="174"/>
      <c r="BI2266" s="174"/>
      <c r="BJ2266" s="174"/>
      <c r="BK2266" s="174"/>
      <c r="BL2266" s="174"/>
      <c r="BM2266" s="174"/>
      <c r="BN2266" s="174"/>
      <c r="BO2266" s="174"/>
      <c r="BP2266" s="174"/>
      <c r="BQ2266" s="174"/>
      <c r="BR2266" s="174"/>
      <c r="BS2266" s="174"/>
      <c r="BT2266" s="174"/>
      <c r="BU2266" s="174"/>
      <c r="BV2266" s="174"/>
      <c r="BW2266" s="174"/>
      <c r="BX2266" s="174"/>
      <c r="BY2266" s="174"/>
      <c r="BZ2266" s="174"/>
      <c r="CA2266" s="174"/>
      <c r="CB2266" s="174"/>
      <c r="CC2266" s="174"/>
      <c r="CD2266" s="174"/>
      <c r="CE2266" s="174"/>
      <c r="CF2266" s="174"/>
      <c r="CG2266" s="174"/>
      <c r="CH2266" s="174"/>
      <c r="CI2266" s="174"/>
      <c r="CJ2266" s="174"/>
      <c r="CK2266" s="174"/>
      <c r="CL2266" s="174"/>
      <c r="CN2266" s="176"/>
      <c r="CO2266" s="174"/>
      <c r="CP2266" s="174"/>
      <c r="CQ2266" s="174"/>
      <c r="CR2266" s="174"/>
      <c r="CS2266" s="174"/>
      <c r="CT2266" s="174"/>
      <c r="CU2266" s="174"/>
      <c r="CV2266" s="174"/>
      <c r="CW2266" s="174"/>
      <c r="CX2266" s="174"/>
      <c r="CY2266" s="174"/>
      <c r="CZ2266" s="174"/>
      <c r="DA2266" s="174"/>
      <c r="DB2266" s="174"/>
      <c r="DC2266" s="174"/>
      <c r="DD2266" s="174"/>
      <c r="DE2266" s="174"/>
      <c r="DF2266" s="174"/>
      <c r="DG2266" s="174"/>
      <c r="DH2266" s="174"/>
      <c r="DI2266" s="174"/>
      <c r="DJ2266" s="174"/>
      <c r="DK2266" s="174"/>
      <c r="DL2266" s="174"/>
    </row>
    <row r="2267" spans="1:116" x14ac:dyDescent="0.4">
      <c r="A2267" s="174"/>
      <c r="E2267" s="8"/>
      <c r="G2267" s="175" t="s">
        <v>461</v>
      </c>
      <c r="H2267" s="174"/>
      <c r="I2267" s="176"/>
      <c r="J2267" s="176"/>
      <c r="K2267" s="197"/>
      <c r="L2267" s="197"/>
      <c r="M2267" s="197"/>
      <c r="N2267" s="197"/>
      <c r="O2267" s="197"/>
      <c r="P2267" s="197"/>
      <c r="R2267" s="198"/>
      <c r="S2267" s="199" t="str">
        <f t="shared" ref="S2267:CD2267" si="3622">S$20</f>
        <v>S$16</v>
      </c>
      <c r="T2267" s="199" t="str">
        <f t="shared" si="3622"/>
        <v>T$16</v>
      </c>
      <c r="U2267" s="199" t="str">
        <f t="shared" si="3622"/>
        <v>U$16</v>
      </c>
      <c r="V2267" s="199" t="str">
        <f t="shared" si="3622"/>
        <v>V$16</v>
      </c>
      <c r="W2267" s="199" t="str">
        <f t="shared" si="3622"/>
        <v>W$16</v>
      </c>
      <c r="X2267" s="199" t="str">
        <f t="shared" si="3622"/>
        <v>X$16</v>
      </c>
      <c r="Y2267" s="199" t="str">
        <f t="shared" si="3622"/>
        <v>Y$16</v>
      </c>
      <c r="Z2267" s="199" t="str">
        <f t="shared" si="3622"/>
        <v>Z$16</v>
      </c>
      <c r="AA2267" s="199" t="str">
        <f t="shared" si="3622"/>
        <v>AA$16</v>
      </c>
      <c r="AB2267" s="199" t="str">
        <f t="shared" si="3622"/>
        <v>AB$16</v>
      </c>
      <c r="AC2267" s="199" t="str">
        <f t="shared" si="3622"/>
        <v>AC$16</v>
      </c>
      <c r="AD2267" s="199" t="str">
        <f t="shared" si="3622"/>
        <v>AD$16</v>
      </c>
      <c r="AE2267" s="199" t="str">
        <f t="shared" si="3622"/>
        <v>AE$16</v>
      </c>
      <c r="AF2267" s="199" t="str">
        <f t="shared" si="3622"/>
        <v>AF$16</v>
      </c>
      <c r="AG2267" s="199" t="str">
        <f t="shared" si="3622"/>
        <v>AG$16</v>
      </c>
      <c r="AH2267" s="199" t="str">
        <f t="shared" si="3622"/>
        <v>AH$16</v>
      </c>
      <c r="AI2267" s="199" t="str">
        <f t="shared" si="3622"/>
        <v>AI$16</v>
      </c>
      <c r="AJ2267" s="199" t="str">
        <f t="shared" si="3622"/>
        <v>AJ$16</v>
      </c>
      <c r="AK2267" s="199" t="str">
        <f t="shared" si="3622"/>
        <v>AK$16</v>
      </c>
      <c r="AL2267" s="199" t="str">
        <f t="shared" si="3622"/>
        <v>AL$16</v>
      </c>
      <c r="AM2267" s="199" t="str">
        <f t="shared" si="3622"/>
        <v>AM$16</v>
      </c>
      <c r="AN2267" s="199" t="str">
        <f t="shared" si="3622"/>
        <v>AN$16</v>
      </c>
      <c r="AO2267" s="199" t="str">
        <f t="shared" si="3622"/>
        <v>AO$16</v>
      </c>
      <c r="AP2267" s="199" t="str">
        <f t="shared" si="3622"/>
        <v>AP$16</v>
      </c>
      <c r="AQ2267" s="199" t="str">
        <f t="shared" si="3622"/>
        <v>AQ$16</v>
      </c>
      <c r="AR2267" s="199" t="str">
        <f t="shared" si="3622"/>
        <v>AR$16</v>
      </c>
      <c r="AS2267" s="199" t="str">
        <f t="shared" si="3622"/>
        <v>AS$16</v>
      </c>
      <c r="AT2267" s="199" t="str">
        <f t="shared" si="3622"/>
        <v>AT$16</v>
      </c>
      <c r="AU2267" s="199" t="str">
        <f t="shared" si="3622"/>
        <v>AU$16</v>
      </c>
      <c r="AV2267" s="199" t="str">
        <f t="shared" si="3622"/>
        <v>AV$16</v>
      </c>
      <c r="AW2267" s="199" t="str">
        <f t="shared" si="3622"/>
        <v>AW$16</v>
      </c>
      <c r="AX2267" s="199" t="str">
        <f t="shared" si="3622"/>
        <v>AX$16</v>
      </c>
      <c r="AY2267" s="199" t="str">
        <f t="shared" si="3622"/>
        <v>AY$16</v>
      </c>
      <c r="AZ2267" s="199" t="str">
        <f t="shared" si="3622"/>
        <v>AZ$16</v>
      </c>
      <c r="BA2267" s="199" t="str">
        <f t="shared" si="3622"/>
        <v>BA$16</v>
      </c>
      <c r="BB2267" s="199" t="str">
        <f t="shared" si="3622"/>
        <v>BB$16</v>
      </c>
      <c r="BC2267" s="199" t="str">
        <f t="shared" si="3622"/>
        <v>BC$16</v>
      </c>
      <c r="BD2267" s="199" t="str">
        <f t="shared" si="3622"/>
        <v>BD$16</v>
      </c>
      <c r="BE2267" s="199" t="str">
        <f t="shared" si="3622"/>
        <v>BE$16</v>
      </c>
      <c r="BF2267" s="199" t="str">
        <f t="shared" si="3622"/>
        <v>BF$16</v>
      </c>
      <c r="BG2267" s="199" t="str">
        <f t="shared" si="3622"/>
        <v>BG$16</v>
      </c>
      <c r="BH2267" s="199" t="str">
        <f t="shared" si="3622"/>
        <v>BH$16</v>
      </c>
      <c r="BI2267" s="199" t="str">
        <f t="shared" si="3622"/>
        <v>BI$16</v>
      </c>
      <c r="BJ2267" s="199" t="str">
        <f t="shared" si="3622"/>
        <v>BJ$16</v>
      </c>
      <c r="BK2267" s="199" t="str">
        <f t="shared" si="3622"/>
        <v>BK$16</v>
      </c>
      <c r="BL2267" s="199" t="str">
        <f t="shared" si="3622"/>
        <v>BL$16</v>
      </c>
      <c r="BM2267" s="199" t="str">
        <f t="shared" si="3622"/>
        <v>BM$16</v>
      </c>
      <c r="BN2267" s="199" t="str">
        <f t="shared" si="3622"/>
        <v>BN$16</v>
      </c>
      <c r="BO2267" s="199" t="str">
        <f t="shared" si="3622"/>
        <v>BO$16</v>
      </c>
      <c r="BP2267" s="199" t="str">
        <f t="shared" si="3622"/>
        <v>BP$16</v>
      </c>
      <c r="BQ2267" s="199" t="str">
        <f t="shared" si="3622"/>
        <v>BQ$16</v>
      </c>
      <c r="BR2267" s="199" t="str">
        <f t="shared" si="3622"/>
        <v>BR$16</v>
      </c>
      <c r="BS2267" s="199" t="str">
        <f t="shared" si="3622"/>
        <v>BS$16</v>
      </c>
      <c r="BT2267" s="199" t="str">
        <f t="shared" si="3622"/>
        <v>BT$16</v>
      </c>
      <c r="BU2267" s="199" t="str">
        <f t="shared" si="3622"/>
        <v>BU$16</v>
      </c>
      <c r="BV2267" s="199" t="str">
        <f t="shared" si="3622"/>
        <v>BV$16</v>
      </c>
      <c r="BW2267" s="199" t="str">
        <f t="shared" si="3622"/>
        <v>BW$16</v>
      </c>
      <c r="BX2267" s="199" t="str">
        <f t="shared" si="3622"/>
        <v>BX$16</v>
      </c>
      <c r="BY2267" s="199" t="str">
        <f t="shared" si="3622"/>
        <v>BY$16</v>
      </c>
      <c r="BZ2267" s="199" t="str">
        <f t="shared" si="3622"/>
        <v>BZ$16</v>
      </c>
      <c r="CA2267" s="199" t="str">
        <f t="shared" si="3622"/>
        <v>CA$16</v>
      </c>
      <c r="CB2267" s="199" t="str">
        <f t="shared" si="3622"/>
        <v>CB$16</v>
      </c>
      <c r="CC2267" s="199" t="str">
        <f t="shared" si="3622"/>
        <v>CC$16</v>
      </c>
      <c r="CD2267" s="199" t="str">
        <f t="shared" si="3622"/>
        <v>CD$16</v>
      </c>
      <c r="CE2267" s="199" t="str">
        <f t="shared" ref="CE2267:CL2267" si="3623">CE$20</f>
        <v>CE$16</v>
      </c>
      <c r="CF2267" s="199" t="str">
        <f t="shared" si="3623"/>
        <v>CF$16</v>
      </c>
      <c r="CG2267" s="199" t="str">
        <f t="shared" si="3623"/>
        <v>CG$16</v>
      </c>
      <c r="CH2267" s="199" t="str">
        <f t="shared" si="3623"/>
        <v>CH$16</v>
      </c>
      <c r="CI2267" s="199" t="str">
        <f t="shared" si="3623"/>
        <v>CI$16</v>
      </c>
      <c r="CJ2267" s="199" t="str">
        <f t="shared" si="3623"/>
        <v>CJ$16</v>
      </c>
      <c r="CK2267" s="199" t="str">
        <f t="shared" si="3623"/>
        <v>CK$16</v>
      </c>
      <c r="CL2267" s="199" t="str">
        <f t="shared" si="3623"/>
        <v>CL$16</v>
      </c>
      <c r="CN2267" s="176"/>
      <c r="CO2267" s="199" t="str">
        <f t="shared" ref="CO2267:DL2267" si="3624">CO$20</f>
        <v>CO$16</v>
      </c>
      <c r="CP2267" s="199" t="str">
        <f t="shared" si="3624"/>
        <v>CP$16</v>
      </c>
      <c r="CQ2267" s="199" t="str">
        <f t="shared" si="3624"/>
        <v>CQ$16</v>
      </c>
      <c r="CR2267" s="199" t="str">
        <f t="shared" si="3624"/>
        <v>CR$16</v>
      </c>
      <c r="CS2267" s="199" t="str">
        <f t="shared" si="3624"/>
        <v>CS$16</v>
      </c>
      <c r="CT2267" s="199" t="str">
        <f t="shared" si="3624"/>
        <v>CT$16</v>
      </c>
      <c r="CU2267" s="199" t="str">
        <f t="shared" si="3624"/>
        <v>CU$16</v>
      </c>
      <c r="CV2267" s="199" t="str">
        <f t="shared" si="3624"/>
        <v>CV$16</v>
      </c>
      <c r="CW2267" s="199" t="str">
        <f t="shared" si="3624"/>
        <v>CW$16</v>
      </c>
      <c r="CX2267" s="199" t="str">
        <f t="shared" si="3624"/>
        <v>CX$16</v>
      </c>
      <c r="CY2267" s="199" t="str">
        <f t="shared" si="3624"/>
        <v>CY$16</v>
      </c>
      <c r="CZ2267" s="199" t="str">
        <f t="shared" si="3624"/>
        <v>CZ$16</v>
      </c>
      <c r="DA2267" s="199" t="str">
        <f t="shared" si="3624"/>
        <v>DA$16</v>
      </c>
      <c r="DB2267" s="199" t="str">
        <f t="shared" si="3624"/>
        <v>DB$16</v>
      </c>
      <c r="DC2267" s="199" t="str">
        <f t="shared" si="3624"/>
        <v>DC$16</v>
      </c>
      <c r="DD2267" s="199" t="str">
        <f t="shared" si="3624"/>
        <v>DD$16</v>
      </c>
      <c r="DE2267" s="199" t="str">
        <f t="shared" si="3624"/>
        <v>DE$16</v>
      </c>
      <c r="DF2267" s="199" t="str">
        <f t="shared" si="3624"/>
        <v>DF$16</v>
      </c>
      <c r="DG2267" s="199" t="str">
        <f t="shared" si="3624"/>
        <v>DG$16</v>
      </c>
      <c r="DH2267" s="199" t="str">
        <f t="shared" si="3624"/>
        <v>DH$16</v>
      </c>
      <c r="DI2267" s="199" t="str">
        <f t="shared" si="3624"/>
        <v>DI$16</v>
      </c>
      <c r="DJ2267" s="199" t="str">
        <f t="shared" si="3624"/>
        <v>DJ$16</v>
      </c>
      <c r="DK2267" s="199" t="str">
        <f t="shared" si="3624"/>
        <v>DK$16</v>
      </c>
      <c r="DL2267" s="199" t="str">
        <f t="shared" si="3624"/>
        <v>DL$16</v>
      </c>
    </row>
    <row r="2268" spans="1:116" x14ac:dyDescent="0.4">
      <c r="A2268" s="174"/>
      <c r="E2268" s="8"/>
      <c r="G2268" s="175" t="s">
        <v>462</v>
      </c>
      <c r="H2268" s="200"/>
      <c r="I2268" s="201"/>
      <c r="J2268" s="201"/>
      <c r="K2268" s="202"/>
      <c r="L2268" s="202"/>
      <c r="M2268" s="202"/>
      <c r="N2268" s="202"/>
      <c r="O2268" s="202"/>
      <c r="P2268" s="202"/>
      <c r="R2268" s="202"/>
      <c r="S2268" s="199" t="str">
        <f t="shared" ref="S2268:CD2268" si="3625">S$21</f>
        <v>S$17</v>
      </c>
      <c r="T2268" s="199" t="str">
        <f t="shared" si="3625"/>
        <v>T$17</v>
      </c>
      <c r="U2268" s="199" t="str">
        <f t="shared" si="3625"/>
        <v>U$17</v>
      </c>
      <c r="V2268" s="199" t="str">
        <f t="shared" si="3625"/>
        <v>V$17</v>
      </c>
      <c r="W2268" s="199" t="str">
        <f t="shared" si="3625"/>
        <v>W$17</v>
      </c>
      <c r="X2268" s="199" t="str">
        <f t="shared" si="3625"/>
        <v>X$17</v>
      </c>
      <c r="Y2268" s="199" t="str">
        <f t="shared" si="3625"/>
        <v>Y$17</v>
      </c>
      <c r="Z2268" s="199" t="str">
        <f t="shared" si="3625"/>
        <v>Z$17</v>
      </c>
      <c r="AA2268" s="199" t="str">
        <f t="shared" si="3625"/>
        <v>AA$17</v>
      </c>
      <c r="AB2268" s="199" t="str">
        <f t="shared" si="3625"/>
        <v>AB$17</v>
      </c>
      <c r="AC2268" s="199" t="str">
        <f t="shared" si="3625"/>
        <v>AC$17</v>
      </c>
      <c r="AD2268" s="199" t="str">
        <f t="shared" si="3625"/>
        <v>AD$17</v>
      </c>
      <c r="AE2268" s="199" t="str">
        <f t="shared" si="3625"/>
        <v>AE$17</v>
      </c>
      <c r="AF2268" s="199" t="str">
        <f t="shared" si="3625"/>
        <v>AF$17</v>
      </c>
      <c r="AG2268" s="199" t="str">
        <f t="shared" si="3625"/>
        <v>AG$17</v>
      </c>
      <c r="AH2268" s="199" t="str">
        <f t="shared" si="3625"/>
        <v>AH$17</v>
      </c>
      <c r="AI2268" s="199" t="str">
        <f t="shared" si="3625"/>
        <v>AI$17</v>
      </c>
      <c r="AJ2268" s="199" t="str">
        <f t="shared" si="3625"/>
        <v>AJ$17</v>
      </c>
      <c r="AK2268" s="199" t="str">
        <f t="shared" si="3625"/>
        <v>AK$17</v>
      </c>
      <c r="AL2268" s="199" t="str">
        <f t="shared" si="3625"/>
        <v>AL$17</v>
      </c>
      <c r="AM2268" s="199" t="str">
        <f t="shared" si="3625"/>
        <v>AM$17</v>
      </c>
      <c r="AN2268" s="199" t="str">
        <f t="shared" si="3625"/>
        <v>AN$17</v>
      </c>
      <c r="AO2268" s="199" t="str">
        <f t="shared" si="3625"/>
        <v>AO$17</v>
      </c>
      <c r="AP2268" s="199" t="str">
        <f t="shared" si="3625"/>
        <v>AP$17</v>
      </c>
      <c r="AQ2268" s="199" t="str">
        <f t="shared" si="3625"/>
        <v>AQ$17</v>
      </c>
      <c r="AR2268" s="199" t="str">
        <f t="shared" si="3625"/>
        <v>AR$17</v>
      </c>
      <c r="AS2268" s="199" t="str">
        <f t="shared" si="3625"/>
        <v>AS$17</v>
      </c>
      <c r="AT2268" s="199" t="str">
        <f t="shared" si="3625"/>
        <v>AT$17</v>
      </c>
      <c r="AU2268" s="199" t="str">
        <f t="shared" si="3625"/>
        <v>AU$17</v>
      </c>
      <c r="AV2268" s="199" t="str">
        <f t="shared" si="3625"/>
        <v>AV$17</v>
      </c>
      <c r="AW2268" s="199" t="str">
        <f t="shared" si="3625"/>
        <v>AW$17</v>
      </c>
      <c r="AX2268" s="199" t="str">
        <f t="shared" si="3625"/>
        <v>AX$17</v>
      </c>
      <c r="AY2268" s="199" t="str">
        <f t="shared" si="3625"/>
        <v>AY$17</v>
      </c>
      <c r="AZ2268" s="199" t="str">
        <f t="shared" si="3625"/>
        <v>AZ$17</v>
      </c>
      <c r="BA2268" s="199" t="str">
        <f t="shared" si="3625"/>
        <v>BA$17</v>
      </c>
      <c r="BB2268" s="199" t="str">
        <f t="shared" si="3625"/>
        <v>BB$17</v>
      </c>
      <c r="BC2268" s="199" t="str">
        <f t="shared" si="3625"/>
        <v>BC$17</v>
      </c>
      <c r="BD2268" s="199" t="str">
        <f t="shared" si="3625"/>
        <v>BD$17</v>
      </c>
      <c r="BE2268" s="199" t="str">
        <f t="shared" si="3625"/>
        <v>BE$17</v>
      </c>
      <c r="BF2268" s="199" t="str">
        <f t="shared" si="3625"/>
        <v>BF$17</v>
      </c>
      <c r="BG2268" s="199" t="str">
        <f t="shared" si="3625"/>
        <v>BG$17</v>
      </c>
      <c r="BH2268" s="199" t="str">
        <f t="shared" si="3625"/>
        <v>BH$17</v>
      </c>
      <c r="BI2268" s="199" t="str">
        <f t="shared" si="3625"/>
        <v>BI$17</v>
      </c>
      <c r="BJ2268" s="199" t="str">
        <f t="shared" si="3625"/>
        <v>BJ$17</v>
      </c>
      <c r="BK2268" s="199" t="str">
        <f t="shared" si="3625"/>
        <v>BK$17</v>
      </c>
      <c r="BL2268" s="199" t="str">
        <f t="shared" si="3625"/>
        <v>BL$17</v>
      </c>
      <c r="BM2268" s="199" t="str">
        <f t="shared" si="3625"/>
        <v>BM$17</v>
      </c>
      <c r="BN2268" s="199" t="str">
        <f t="shared" si="3625"/>
        <v>BN$17</v>
      </c>
      <c r="BO2268" s="199" t="str">
        <f t="shared" si="3625"/>
        <v>BO$17</v>
      </c>
      <c r="BP2268" s="199" t="str">
        <f t="shared" si="3625"/>
        <v>BP$17</v>
      </c>
      <c r="BQ2268" s="199" t="str">
        <f t="shared" si="3625"/>
        <v>BQ$17</v>
      </c>
      <c r="BR2268" s="199" t="str">
        <f t="shared" si="3625"/>
        <v>BR$17</v>
      </c>
      <c r="BS2268" s="199" t="str">
        <f t="shared" si="3625"/>
        <v>BS$17</v>
      </c>
      <c r="BT2268" s="199" t="str">
        <f t="shared" si="3625"/>
        <v>BT$17</v>
      </c>
      <c r="BU2268" s="199" t="str">
        <f t="shared" si="3625"/>
        <v>BU$17</v>
      </c>
      <c r="BV2268" s="199" t="str">
        <f t="shared" si="3625"/>
        <v>BV$17</v>
      </c>
      <c r="BW2268" s="199" t="str">
        <f t="shared" si="3625"/>
        <v>BW$17</v>
      </c>
      <c r="BX2268" s="199" t="str">
        <f t="shared" si="3625"/>
        <v>BX$17</v>
      </c>
      <c r="BY2268" s="199" t="str">
        <f t="shared" si="3625"/>
        <v>BY$17</v>
      </c>
      <c r="BZ2268" s="199" t="str">
        <f t="shared" si="3625"/>
        <v>BZ$17</v>
      </c>
      <c r="CA2268" s="199" t="str">
        <f t="shared" si="3625"/>
        <v>CA$17</v>
      </c>
      <c r="CB2268" s="199" t="str">
        <f t="shared" si="3625"/>
        <v>CB$17</v>
      </c>
      <c r="CC2268" s="199" t="str">
        <f t="shared" si="3625"/>
        <v>CC$17</v>
      </c>
      <c r="CD2268" s="199" t="str">
        <f t="shared" si="3625"/>
        <v>CD$17</v>
      </c>
      <c r="CE2268" s="199" t="str">
        <f t="shared" ref="CE2268:CL2268" si="3626">CE$21</f>
        <v>CE$17</v>
      </c>
      <c r="CF2268" s="199" t="str">
        <f t="shared" si="3626"/>
        <v>CF$17</v>
      </c>
      <c r="CG2268" s="199" t="str">
        <f t="shared" si="3626"/>
        <v>CG$17</v>
      </c>
      <c r="CH2268" s="199" t="str">
        <f t="shared" si="3626"/>
        <v>CH$17</v>
      </c>
      <c r="CI2268" s="199" t="str">
        <f t="shared" si="3626"/>
        <v>CI$17</v>
      </c>
      <c r="CJ2268" s="199" t="str">
        <f t="shared" si="3626"/>
        <v>CJ$17</v>
      </c>
      <c r="CK2268" s="199" t="str">
        <f t="shared" si="3626"/>
        <v>CK$17</v>
      </c>
      <c r="CL2268" s="199" t="str">
        <f t="shared" si="3626"/>
        <v>CL$17</v>
      </c>
      <c r="CN2268" s="201"/>
      <c r="CO2268" s="199" t="str">
        <f t="shared" ref="CO2268:DL2268" si="3627">CO$21</f>
        <v>CO$17</v>
      </c>
      <c r="CP2268" s="199" t="str">
        <f t="shared" si="3627"/>
        <v>CP$17</v>
      </c>
      <c r="CQ2268" s="199" t="str">
        <f t="shared" si="3627"/>
        <v>CQ$17</v>
      </c>
      <c r="CR2268" s="199" t="str">
        <f t="shared" si="3627"/>
        <v>CR$17</v>
      </c>
      <c r="CS2268" s="199" t="str">
        <f t="shared" si="3627"/>
        <v>CS$17</v>
      </c>
      <c r="CT2268" s="199" t="str">
        <f t="shared" si="3627"/>
        <v>CT$17</v>
      </c>
      <c r="CU2268" s="199" t="str">
        <f t="shared" si="3627"/>
        <v>CU$17</v>
      </c>
      <c r="CV2268" s="199" t="str">
        <f t="shared" si="3627"/>
        <v>CV$17</v>
      </c>
      <c r="CW2268" s="199" t="str">
        <f t="shared" si="3627"/>
        <v>CW$17</v>
      </c>
      <c r="CX2268" s="199" t="str">
        <f t="shared" si="3627"/>
        <v>CX$17</v>
      </c>
      <c r="CY2268" s="199" t="str">
        <f t="shared" si="3627"/>
        <v>CY$17</v>
      </c>
      <c r="CZ2268" s="199" t="str">
        <f t="shared" si="3627"/>
        <v>CZ$17</v>
      </c>
      <c r="DA2268" s="199" t="str">
        <f t="shared" si="3627"/>
        <v>DA$17</v>
      </c>
      <c r="DB2268" s="199" t="str">
        <f t="shared" si="3627"/>
        <v>DB$17</v>
      </c>
      <c r="DC2268" s="199" t="str">
        <f t="shared" si="3627"/>
        <v>DC$17</v>
      </c>
      <c r="DD2268" s="199" t="str">
        <f t="shared" si="3627"/>
        <v>DD$17</v>
      </c>
      <c r="DE2268" s="199" t="str">
        <f t="shared" si="3627"/>
        <v>DE$17</v>
      </c>
      <c r="DF2268" s="199" t="str">
        <f t="shared" si="3627"/>
        <v>DF$17</v>
      </c>
      <c r="DG2268" s="199" t="str">
        <f t="shared" si="3627"/>
        <v>DG$17</v>
      </c>
      <c r="DH2268" s="199" t="str">
        <f t="shared" si="3627"/>
        <v>DH$17</v>
      </c>
      <c r="DI2268" s="199" t="str">
        <f t="shared" si="3627"/>
        <v>DI$17</v>
      </c>
      <c r="DJ2268" s="199" t="str">
        <f t="shared" si="3627"/>
        <v>DJ$17</v>
      </c>
      <c r="DK2268" s="199" t="str">
        <f t="shared" si="3627"/>
        <v>DK$17</v>
      </c>
      <c r="DL2268" s="199" t="str">
        <f t="shared" si="3627"/>
        <v>DL$17</v>
      </c>
    </row>
    <row r="2269" spans="1:116" x14ac:dyDescent="0.4">
      <c r="A2269" s="174"/>
      <c r="E2269" s="8"/>
      <c r="G2269" s="175" t="s">
        <v>491</v>
      </c>
      <c r="H2269" s="200"/>
      <c r="I2269" s="201"/>
      <c r="J2269" s="201"/>
      <c r="K2269" s="202"/>
      <c r="L2269" s="202"/>
      <c r="M2269" s="202"/>
      <c r="N2269" s="202"/>
      <c r="O2269" s="202"/>
      <c r="P2269" s="202"/>
      <c r="R2269" s="202"/>
      <c r="S2269" s="190"/>
      <c r="T2269" s="190"/>
      <c r="U2269" s="190"/>
      <c r="V2269" s="190"/>
      <c r="W2269" s="190"/>
      <c r="X2269" s="190"/>
      <c r="Y2269" s="190"/>
      <c r="Z2269" s="190"/>
      <c r="AA2269" s="190"/>
      <c r="AB2269" s="190"/>
      <c r="AC2269" s="190"/>
      <c r="AD2269" s="190"/>
      <c r="AE2269" s="190"/>
      <c r="AF2269" s="190"/>
      <c r="AG2269" s="190"/>
      <c r="AH2269" s="190"/>
      <c r="AI2269" s="190"/>
      <c r="AJ2269" s="190"/>
      <c r="AK2269" s="190"/>
      <c r="AL2269" s="190"/>
      <c r="AM2269" s="190"/>
      <c r="AN2269" s="190"/>
      <c r="AO2269" s="190"/>
      <c r="AP2269" s="190"/>
      <c r="AQ2269" s="190"/>
      <c r="AR2269" s="190"/>
      <c r="AS2269" s="190"/>
      <c r="AT2269" s="190"/>
      <c r="AU2269" s="190"/>
      <c r="AV2269" s="190"/>
      <c r="AW2269" s="190"/>
      <c r="AX2269" s="190"/>
      <c r="AY2269" s="190"/>
      <c r="AZ2269" s="190"/>
      <c r="BA2269" s="190"/>
      <c r="BB2269" s="190"/>
      <c r="BC2269" s="190"/>
      <c r="BD2269" s="190"/>
      <c r="BE2269" s="190"/>
      <c r="BF2269" s="190"/>
      <c r="BG2269" s="190"/>
      <c r="BH2269" s="190"/>
      <c r="BI2269" s="190"/>
      <c r="BJ2269" s="190"/>
      <c r="BK2269" s="190"/>
      <c r="BL2269" s="190"/>
      <c r="BM2269" s="190"/>
      <c r="BN2269" s="190"/>
      <c r="BO2269" s="190"/>
      <c r="BP2269" s="190"/>
      <c r="BQ2269" s="190"/>
      <c r="BR2269" s="190"/>
      <c r="BS2269" s="190"/>
      <c r="BT2269" s="190"/>
      <c r="BU2269" s="190"/>
      <c r="BV2269" s="190"/>
      <c r="BW2269" s="190"/>
      <c r="BX2269" s="190"/>
      <c r="BY2269" s="190"/>
      <c r="BZ2269" s="190"/>
      <c r="CA2269" s="190"/>
      <c r="CB2269" s="190"/>
      <c r="CC2269" s="190"/>
      <c r="CD2269" s="190"/>
      <c r="CE2269" s="190"/>
      <c r="CF2269" s="190"/>
      <c r="CG2269" s="190"/>
      <c r="CH2269" s="190"/>
      <c r="CI2269" s="190"/>
      <c r="CJ2269" s="190"/>
      <c r="CK2269" s="190"/>
      <c r="CL2269" s="190"/>
      <c r="CN2269" s="201"/>
      <c r="CO2269" s="190"/>
      <c r="CP2269" s="190"/>
      <c r="CQ2269" s="190"/>
      <c r="CR2269" s="190"/>
      <c r="CS2269" s="190"/>
      <c r="CT2269" s="190"/>
      <c r="CU2269" s="190"/>
      <c r="CV2269" s="190"/>
      <c r="CW2269" s="190"/>
      <c r="CX2269" s="190"/>
      <c r="CY2269" s="190"/>
      <c r="CZ2269" s="190"/>
      <c r="DA2269" s="190"/>
      <c r="DB2269" s="190"/>
      <c r="DC2269" s="190"/>
      <c r="DD2269" s="190"/>
      <c r="DE2269" s="190"/>
      <c r="DF2269" s="190"/>
      <c r="DG2269" s="190"/>
      <c r="DH2269" s="190"/>
      <c r="DI2269" s="190"/>
      <c r="DJ2269" s="190"/>
      <c r="DK2269" s="190"/>
      <c r="DL2269" s="190"/>
    </row>
    <row r="2270" spans="1:116" x14ac:dyDescent="0.4">
      <c r="A2270" s="174"/>
      <c r="E2270" s="8"/>
      <c r="G2270" s="175" t="s">
        <v>505</v>
      </c>
      <c r="H2270" s="200"/>
      <c r="I2270" s="201"/>
      <c r="J2270" s="201"/>
      <c r="K2270" s="202"/>
      <c r="L2270" s="202"/>
      <c r="M2270" s="202"/>
      <c r="N2270" s="202"/>
      <c r="O2270" s="202"/>
      <c r="P2270" s="202"/>
      <c r="R2270" s="202"/>
      <c r="S2270" s="190"/>
      <c r="T2270" s="190"/>
      <c r="U2270" s="190"/>
      <c r="V2270" s="190"/>
      <c r="W2270" s="190"/>
      <c r="X2270" s="190"/>
      <c r="Y2270" s="190"/>
      <c r="Z2270" s="190"/>
      <c r="AA2270" s="190"/>
      <c r="AB2270" s="190"/>
      <c r="AC2270" s="190"/>
      <c r="AD2270" s="190"/>
      <c r="AE2270" s="190"/>
      <c r="AF2270" s="190"/>
      <c r="AG2270" s="190"/>
      <c r="AH2270" s="190"/>
      <c r="AI2270" s="190"/>
      <c r="AJ2270" s="190"/>
      <c r="AK2270" s="190"/>
      <c r="AL2270" s="190"/>
      <c r="AM2270" s="190"/>
      <c r="AN2270" s="190"/>
      <c r="AO2270" s="190"/>
      <c r="AP2270" s="190"/>
      <c r="AQ2270" s="190"/>
      <c r="AR2270" s="190"/>
      <c r="AS2270" s="190"/>
      <c r="AT2270" s="190"/>
      <c r="AU2270" s="190"/>
      <c r="AV2270" s="190"/>
      <c r="AW2270" s="190"/>
      <c r="AX2270" s="190"/>
      <c r="AY2270" s="190"/>
      <c r="AZ2270" s="190"/>
      <c r="BA2270" s="190"/>
      <c r="BB2270" s="190"/>
      <c r="BC2270" s="190"/>
      <c r="BD2270" s="190"/>
      <c r="BE2270" s="190"/>
      <c r="BF2270" s="190"/>
      <c r="BG2270" s="190"/>
      <c r="BH2270" s="190"/>
      <c r="BI2270" s="190"/>
      <c r="BJ2270" s="190"/>
      <c r="BK2270" s="190"/>
      <c r="BL2270" s="190"/>
      <c r="BM2270" s="190"/>
      <c r="BN2270" s="190"/>
      <c r="BO2270" s="190"/>
      <c r="BP2270" s="190"/>
      <c r="BQ2270" s="190"/>
      <c r="BR2270" s="190"/>
      <c r="BS2270" s="190"/>
      <c r="BT2270" s="190"/>
      <c r="BU2270" s="190"/>
      <c r="BV2270" s="190"/>
      <c r="BW2270" s="190"/>
      <c r="BX2270" s="190"/>
      <c r="BY2270" s="190"/>
      <c r="BZ2270" s="190"/>
      <c r="CA2270" s="190"/>
      <c r="CB2270" s="190"/>
      <c r="CC2270" s="190"/>
      <c r="CD2270" s="190"/>
      <c r="CE2270" s="190"/>
      <c r="CF2270" s="190"/>
      <c r="CG2270" s="190"/>
      <c r="CH2270" s="190"/>
      <c r="CI2270" s="190"/>
      <c r="CJ2270" s="190"/>
      <c r="CK2270" s="190"/>
      <c r="CL2270" s="190"/>
      <c r="CN2270" s="201"/>
      <c r="CO2270" s="190"/>
      <c r="CP2270" s="190"/>
      <c r="CQ2270" s="190"/>
      <c r="CR2270" s="190"/>
      <c r="CS2270" s="190"/>
      <c r="CT2270" s="190"/>
      <c r="CU2270" s="190"/>
      <c r="CV2270" s="190"/>
      <c r="CW2270" s="190"/>
      <c r="CX2270" s="190"/>
      <c r="CY2270" s="190"/>
      <c r="CZ2270" s="190"/>
      <c r="DA2270" s="190"/>
      <c r="DB2270" s="190"/>
      <c r="DC2270" s="190"/>
      <c r="DD2270" s="190"/>
      <c r="DE2270" s="190"/>
      <c r="DF2270" s="190"/>
      <c r="DG2270" s="190"/>
      <c r="DH2270" s="190"/>
      <c r="DI2270" s="190"/>
      <c r="DJ2270" s="190"/>
      <c r="DK2270" s="190"/>
      <c r="DL2270" s="190"/>
    </row>
    <row r="2271" spans="1:116" x14ac:dyDescent="0.4">
      <c r="A2271" s="174"/>
      <c r="E2271" s="8"/>
      <c r="G2271" s="175" t="s">
        <v>463</v>
      </c>
      <c r="H2271" s="200"/>
      <c r="I2271" s="201"/>
      <c r="J2271" s="201"/>
      <c r="K2271" s="202"/>
      <c r="L2271" s="202"/>
      <c r="M2271" s="202"/>
      <c r="N2271" s="202"/>
      <c r="O2271" s="202"/>
      <c r="P2271" s="202"/>
      <c r="R2271" s="202"/>
      <c r="S2271" s="190" t="str">
        <f t="shared" ref="S2271:CD2271" si="3628">S$22</f>
        <v>S$18</v>
      </c>
      <c r="T2271" s="190" t="str">
        <f t="shared" si="3628"/>
        <v>T$18</v>
      </c>
      <c r="U2271" s="190" t="str">
        <f t="shared" si="3628"/>
        <v>U$18</v>
      </c>
      <c r="V2271" s="190" t="str">
        <f t="shared" si="3628"/>
        <v>V$18</v>
      </c>
      <c r="W2271" s="190" t="str">
        <f t="shared" si="3628"/>
        <v>W$18</v>
      </c>
      <c r="X2271" s="190" t="str">
        <f t="shared" si="3628"/>
        <v>X$18</v>
      </c>
      <c r="Y2271" s="190" t="str">
        <f t="shared" si="3628"/>
        <v>Y$18</v>
      </c>
      <c r="Z2271" s="190" t="str">
        <f t="shared" si="3628"/>
        <v>Z$18</v>
      </c>
      <c r="AA2271" s="190" t="str">
        <f t="shared" si="3628"/>
        <v>AA$18</v>
      </c>
      <c r="AB2271" s="190" t="str">
        <f t="shared" si="3628"/>
        <v>AB$18</v>
      </c>
      <c r="AC2271" s="190" t="str">
        <f t="shared" si="3628"/>
        <v>AC$18</v>
      </c>
      <c r="AD2271" s="190" t="str">
        <f t="shared" si="3628"/>
        <v>AD$18</v>
      </c>
      <c r="AE2271" s="190" t="str">
        <f t="shared" si="3628"/>
        <v>AE$18</v>
      </c>
      <c r="AF2271" s="190" t="str">
        <f t="shared" si="3628"/>
        <v>AF$18</v>
      </c>
      <c r="AG2271" s="190" t="str">
        <f t="shared" si="3628"/>
        <v>AG$18</v>
      </c>
      <c r="AH2271" s="190" t="str">
        <f t="shared" si="3628"/>
        <v>AH$18</v>
      </c>
      <c r="AI2271" s="190" t="str">
        <f t="shared" si="3628"/>
        <v>AI$18</v>
      </c>
      <c r="AJ2271" s="190" t="str">
        <f t="shared" si="3628"/>
        <v>AJ$18</v>
      </c>
      <c r="AK2271" s="190" t="str">
        <f t="shared" si="3628"/>
        <v>AK$18</v>
      </c>
      <c r="AL2271" s="190" t="str">
        <f t="shared" si="3628"/>
        <v>AL$18</v>
      </c>
      <c r="AM2271" s="190" t="str">
        <f t="shared" si="3628"/>
        <v>AM$18</v>
      </c>
      <c r="AN2271" s="190" t="str">
        <f t="shared" si="3628"/>
        <v>AN$18</v>
      </c>
      <c r="AO2271" s="190" t="str">
        <f t="shared" si="3628"/>
        <v>AO$18</v>
      </c>
      <c r="AP2271" s="190" t="str">
        <f t="shared" si="3628"/>
        <v>AP$18</v>
      </c>
      <c r="AQ2271" s="190" t="str">
        <f t="shared" si="3628"/>
        <v>AQ$18</v>
      </c>
      <c r="AR2271" s="190" t="str">
        <f t="shared" si="3628"/>
        <v>AR$18</v>
      </c>
      <c r="AS2271" s="190" t="str">
        <f t="shared" si="3628"/>
        <v>AS$18</v>
      </c>
      <c r="AT2271" s="190" t="str">
        <f t="shared" si="3628"/>
        <v>AT$18</v>
      </c>
      <c r="AU2271" s="190" t="str">
        <f t="shared" si="3628"/>
        <v>AU$18</v>
      </c>
      <c r="AV2271" s="190" t="str">
        <f t="shared" si="3628"/>
        <v>AV$18</v>
      </c>
      <c r="AW2271" s="190" t="str">
        <f t="shared" si="3628"/>
        <v>AW$18</v>
      </c>
      <c r="AX2271" s="190" t="str">
        <f t="shared" si="3628"/>
        <v>AX$18</v>
      </c>
      <c r="AY2271" s="190" t="str">
        <f t="shared" si="3628"/>
        <v>AY$18</v>
      </c>
      <c r="AZ2271" s="190" t="str">
        <f t="shared" si="3628"/>
        <v>AZ$18</v>
      </c>
      <c r="BA2271" s="190" t="str">
        <f t="shared" si="3628"/>
        <v>BA$18</v>
      </c>
      <c r="BB2271" s="190" t="str">
        <f t="shared" si="3628"/>
        <v>BB$18</v>
      </c>
      <c r="BC2271" s="190" t="str">
        <f t="shared" si="3628"/>
        <v>BC$18</v>
      </c>
      <c r="BD2271" s="190" t="str">
        <f t="shared" si="3628"/>
        <v>BD$18</v>
      </c>
      <c r="BE2271" s="190" t="str">
        <f t="shared" si="3628"/>
        <v>BE$18</v>
      </c>
      <c r="BF2271" s="190" t="str">
        <f t="shared" si="3628"/>
        <v>BF$18</v>
      </c>
      <c r="BG2271" s="190" t="str">
        <f t="shared" si="3628"/>
        <v>BG$18</v>
      </c>
      <c r="BH2271" s="190" t="str">
        <f t="shared" si="3628"/>
        <v>BH$18</v>
      </c>
      <c r="BI2271" s="190" t="str">
        <f t="shared" si="3628"/>
        <v>BI$18</v>
      </c>
      <c r="BJ2271" s="190" t="str">
        <f t="shared" si="3628"/>
        <v>BJ$18</v>
      </c>
      <c r="BK2271" s="190" t="str">
        <f t="shared" si="3628"/>
        <v>BK$18</v>
      </c>
      <c r="BL2271" s="190" t="str">
        <f t="shared" si="3628"/>
        <v>BL$18</v>
      </c>
      <c r="BM2271" s="190" t="str">
        <f t="shared" si="3628"/>
        <v>BM$18</v>
      </c>
      <c r="BN2271" s="190" t="str">
        <f t="shared" si="3628"/>
        <v>BN$18</v>
      </c>
      <c r="BO2271" s="190" t="str">
        <f t="shared" si="3628"/>
        <v>BO$18</v>
      </c>
      <c r="BP2271" s="190" t="str">
        <f t="shared" si="3628"/>
        <v>BP$18</v>
      </c>
      <c r="BQ2271" s="190" t="str">
        <f t="shared" si="3628"/>
        <v>BQ$18</v>
      </c>
      <c r="BR2271" s="190" t="str">
        <f t="shared" si="3628"/>
        <v>BR$18</v>
      </c>
      <c r="BS2271" s="190" t="str">
        <f t="shared" si="3628"/>
        <v>BS$18</v>
      </c>
      <c r="BT2271" s="190" t="str">
        <f t="shared" si="3628"/>
        <v>BT$18</v>
      </c>
      <c r="BU2271" s="190" t="str">
        <f t="shared" si="3628"/>
        <v>BU$18</v>
      </c>
      <c r="BV2271" s="190" t="str">
        <f t="shared" si="3628"/>
        <v>BV$18</v>
      </c>
      <c r="BW2271" s="190" t="str">
        <f t="shared" si="3628"/>
        <v>BW$18</v>
      </c>
      <c r="BX2271" s="190" t="str">
        <f t="shared" si="3628"/>
        <v>BX$18</v>
      </c>
      <c r="BY2271" s="190" t="str">
        <f t="shared" si="3628"/>
        <v>BY$18</v>
      </c>
      <c r="BZ2271" s="190" t="str">
        <f t="shared" si="3628"/>
        <v>BZ$18</v>
      </c>
      <c r="CA2271" s="190" t="str">
        <f t="shared" si="3628"/>
        <v>CA$18</v>
      </c>
      <c r="CB2271" s="190" t="str">
        <f t="shared" si="3628"/>
        <v>CB$18</v>
      </c>
      <c r="CC2271" s="190" t="str">
        <f t="shared" si="3628"/>
        <v>CC$18</v>
      </c>
      <c r="CD2271" s="190" t="str">
        <f t="shared" si="3628"/>
        <v>CD$18</v>
      </c>
      <c r="CE2271" s="190" t="str">
        <f t="shared" ref="CE2271:CL2271" si="3629">CE$22</f>
        <v>CE$18</v>
      </c>
      <c r="CF2271" s="190" t="str">
        <f t="shared" si="3629"/>
        <v>CF$18</v>
      </c>
      <c r="CG2271" s="190" t="str">
        <f t="shared" si="3629"/>
        <v>CG$18</v>
      </c>
      <c r="CH2271" s="190" t="str">
        <f t="shared" si="3629"/>
        <v>CH$18</v>
      </c>
      <c r="CI2271" s="190" t="str">
        <f t="shared" si="3629"/>
        <v>CI$18</v>
      </c>
      <c r="CJ2271" s="190" t="str">
        <f t="shared" si="3629"/>
        <v>CJ$18</v>
      </c>
      <c r="CK2271" s="190" t="str">
        <f t="shared" si="3629"/>
        <v>CK$18</v>
      </c>
      <c r="CL2271" s="190" t="str">
        <f t="shared" si="3629"/>
        <v>CL$18</v>
      </c>
      <c r="CN2271" s="201"/>
      <c r="CO2271" s="190" t="str">
        <f t="shared" ref="CO2271:DL2271" si="3630">CO$22</f>
        <v>CO$18</v>
      </c>
      <c r="CP2271" s="190" t="str">
        <f t="shared" si="3630"/>
        <v>CP$18</v>
      </c>
      <c r="CQ2271" s="190" t="str">
        <f t="shared" si="3630"/>
        <v>CQ$18</v>
      </c>
      <c r="CR2271" s="190" t="str">
        <f t="shared" si="3630"/>
        <v>CR$18</v>
      </c>
      <c r="CS2271" s="190" t="str">
        <f t="shared" si="3630"/>
        <v>CS$18</v>
      </c>
      <c r="CT2271" s="190" t="str">
        <f t="shared" si="3630"/>
        <v>CT$18</v>
      </c>
      <c r="CU2271" s="190" t="str">
        <f t="shared" si="3630"/>
        <v>CU$18</v>
      </c>
      <c r="CV2271" s="190" t="str">
        <f t="shared" si="3630"/>
        <v>CV$18</v>
      </c>
      <c r="CW2271" s="190" t="str">
        <f t="shared" si="3630"/>
        <v>CW$18</v>
      </c>
      <c r="CX2271" s="190" t="str">
        <f t="shared" si="3630"/>
        <v>CX$18</v>
      </c>
      <c r="CY2271" s="190" t="str">
        <f t="shared" si="3630"/>
        <v>CY$18</v>
      </c>
      <c r="CZ2271" s="190" t="str">
        <f t="shared" si="3630"/>
        <v>CZ$18</v>
      </c>
      <c r="DA2271" s="190" t="str">
        <f t="shared" si="3630"/>
        <v>DA$18</v>
      </c>
      <c r="DB2271" s="190" t="str">
        <f t="shared" si="3630"/>
        <v>DB$18</v>
      </c>
      <c r="DC2271" s="190" t="str">
        <f t="shared" si="3630"/>
        <v>DC$18</v>
      </c>
      <c r="DD2271" s="190" t="str">
        <f t="shared" si="3630"/>
        <v>DD$18</v>
      </c>
      <c r="DE2271" s="190" t="str">
        <f t="shared" si="3630"/>
        <v>DE$18</v>
      </c>
      <c r="DF2271" s="190" t="str">
        <f t="shared" si="3630"/>
        <v>DF$18</v>
      </c>
      <c r="DG2271" s="190" t="str">
        <f t="shared" si="3630"/>
        <v>DG$18</v>
      </c>
      <c r="DH2271" s="190" t="str">
        <f t="shared" si="3630"/>
        <v>DH$18</v>
      </c>
      <c r="DI2271" s="190" t="str">
        <f t="shared" si="3630"/>
        <v>DI$18</v>
      </c>
      <c r="DJ2271" s="190" t="str">
        <f t="shared" si="3630"/>
        <v>DJ$18</v>
      </c>
      <c r="DK2271" s="190" t="str">
        <f t="shared" si="3630"/>
        <v>DK$18</v>
      </c>
      <c r="DL2271" s="190" t="str">
        <f t="shared" si="3630"/>
        <v>DL$18</v>
      </c>
    </row>
    <row r="2272" spans="1:116" x14ac:dyDescent="0.4">
      <c r="A2272" s="174"/>
      <c r="E2272" s="8"/>
      <c r="G2272" s="175" t="s">
        <v>464</v>
      </c>
      <c r="H2272" s="200"/>
      <c r="I2272" s="201"/>
      <c r="J2272" s="201"/>
      <c r="K2272" s="202"/>
      <c r="L2272" s="202"/>
      <c r="M2272" s="202"/>
      <c r="N2272" s="202"/>
      <c r="O2272" s="202"/>
      <c r="P2272" s="202"/>
      <c r="R2272" s="202"/>
      <c r="S2272" s="190" t="str">
        <f t="shared" ref="S2272:CD2272" si="3631">S$23</f>
        <v>S$19</v>
      </c>
      <c r="T2272" s="190" t="str">
        <f t="shared" si="3631"/>
        <v>T$19</v>
      </c>
      <c r="U2272" s="190" t="str">
        <f t="shared" si="3631"/>
        <v>U$19</v>
      </c>
      <c r="V2272" s="190" t="str">
        <f t="shared" si="3631"/>
        <v>V$19</v>
      </c>
      <c r="W2272" s="190" t="str">
        <f t="shared" si="3631"/>
        <v>W$19</v>
      </c>
      <c r="X2272" s="190" t="str">
        <f t="shared" si="3631"/>
        <v>X$19</v>
      </c>
      <c r="Y2272" s="190" t="str">
        <f t="shared" si="3631"/>
        <v>Y$19</v>
      </c>
      <c r="Z2272" s="190" t="str">
        <f t="shared" si="3631"/>
        <v>Z$19</v>
      </c>
      <c r="AA2272" s="190" t="str">
        <f t="shared" si="3631"/>
        <v>AA$19</v>
      </c>
      <c r="AB2272" s="190" t="str">
        <f t="shared" si="3631"/>
        <v>AB$19</v>
      </c>
      <c r="AC2272" s="190" t="str">
        <f t="shared" si="3631"/>
        <v>AC$19</v>
      </c>
      <c r="AD2272" s="190" t="str">
        <f t="shared" si="3631"/>
        <v>AD$19</v>
      </c>
      <c r="AE2272" s="190" t="str">
        <f t="shared" si="3631"/>
        <v>AE$19</v>
      </c>
      <c r="AF2272" s="190" t="str">
        <f t="shared" si="3631"/>
        <v>AF$19</v>
      </c>
      <c r="AG2272" s="190" t="str">
        <f t="shared" si="3631"/>
        <v>AG$19</v>
      </c>
      <c r="AH2272" s="190" t="str">
        <f t="shared" si="3631"/>
        <v>AH$19</v>
      </c>
      <c r="AI2272" s="190" t="str">
        <f t="shared" si="3631"/>
        <v>AI$19</v>
      </c>
      <c r="AJ2272" s="190" t="str">
        <f t="shared" si="3631"/>
        <v>AJ$19</v>
      </c>
      <c r="AK2272" s="190" t="str">
        <f t="shared" si="3631"/>
        <v>AK$19</v>
      </c>
      <c r="AL2272" s="190" t="str">
        <f t="shared" si="3631"/>
        <v>AL$19</v>
      </c>
      <c r="AM2272" s="190" t="str">
        <f t="shared" si="3631"/>
        <v>AM$19</v>
      </c>
      <c r="AN2272" s="190" t="str">
        <f t="shared" si="3631"/>
        <v>AN$19</v>
      </c>
      <c r="AO2272" s="190" t="str">
        <f t="shared" si="3631"/>
        <v>AO$19</v>
      </c>
      <c r="AP2272" s="190" t="str">
        <f t="shared" si="3631"/>
        <v>AP$19</v>
      </c>
      <c r="AQ2272" s="190" t="str">
        <f t="shared" si="3631"/>
        <v>AQ$19</v>
      </c>
      <c r="AR2272" s="190" t="str">
        <f t="shared" si="3631"/>
        <v>AR$19</v>
      </c>
      <c r="AS2272" s="190" t="str">
        <f t="shared" si="3631"/>
        <v>AS$19</v>
      </c>
      <c r="AT2272" s="190" t="str">
        <f t="shared" si="3631"/>
        <v>AT$19</v>
      </c>
      <c r="AU2272" s="190" t="str">
        <f t="shared" si="3631"/>
        <v>AU$19</v>
      </c>
      <c r="AV2272" s="190" t="str">
        <f t="shared" si="3631"/>
        <v>AV$19</v>
      </c>
      <c r="AW2272" s="190" t="str">
        <f t="shared" si="3631"/>
        <v>AW$19</v>
      </c>
      <c r="AX2272" s="190" t="str">
        <f t="shared" si="3631"/>
        <v>AX$19</v>
      </c>
      <c r="AY2272" s="190" t="str">
        <f t="shared" si="3631"/>
        <v>AY$19</v>
      </c>
      <c r="AZ2272" s="190" t="str">
        <f t="shared" si="3631"/>
        <v>AZ$19</v>
      </c>
      <c r="BA2272" s="190" t="str">
        <f t="shared" si="3631"/>
        <v>BA$19</v>
      </c>
      <c r="BB2272" s="190" t="str">
        <f t="shared" si="3631"/>
        <v>BB$19</v>
      </c>
      <c r="BC2272" s="190" t="str">
        <f t="shared" si="3631"/>
        <v>BC$19</v>
      </c>
      <c r="BD2272" s="190" t="str">
        <f t="shared" si="3631"/>
        <v>BD$19</v>
      </c>
      <c r="BE2272" s="190" t="str">
        <f t="shared" si="3631"/>
        <v>BE$19</v>
      </c>
      <c r="BF2272" s="190" t="str">
        <f t="shared" si="3631"/>
        <v>BF$19</v>
      </c>
      <c r="BG2272" s="190" t="str">
        <f t="shared" si="3631"/>
        <v>BG$19</v>
      </c>
      <c r="BH2272" s="190" t="str">
        <f t="shared" si="3631"/>
        <v>BH$19</v>
      </c>
      <c r="BI2272" s="190" t="str">
        <f t="shared" si="3631"/>
        <v>BI$19</v>
      </c>
      <c r="BJ2272" s="190" t="str">
        <f t="shared" si="3631"/>
        <v>BJ$19</v>
      </c>
      <c r="BK2272" s="190" t="str">
        <f t="shared" si="3631"/>
        <v>BK$19</v>
      </c>
      <c r="BL2272" s="190" t="str">
        <f t="shared" si="3631"/>
        <v>BL$19</v>
      </c>
      <c r="BM2272" s="190" t="str">
        <f t="shared" si="3631"/>
        <v>BM$19</v>
      </c>
      <c r="BN2272" s="190" t="str">
        <f t="shared" si="3631"/>
        <v>BN$19</v>
      </c>
      <c r="BO2272" s="190" t="str">
        <f t="shared" si="3631"/>
        <v>BO$19</v>
      </c>
      <c r="BP2272" s="190" t="str">
        <f t="shared" si="3631"/>
        <v>BP$19</v>
      </c>
      <c r="BQ2272" s="190" t="str">
        <f t="shared" si="3631"/>
        <v>BQ$19</v>
      </c>
      <c r="BR2272" s="190" t="str">
        <f t="shared" si="3631"/>
        <v>BR$19</v>
      </c>
      <c r="BS2272" s="190" t="str">
        <f t="shared" si="3631"/>
        <v>BS$19</v>
      </c>
      <c r="BT2272" s="190" t="str">
        <f t="shared" si="3631"/>
        <v>BT$19</v>
      </c>
      <c r="BU2272" s="190" t="str">
        <f t="shared" si="3631"/>
        <v>BU$19</v>
      </c>
      <c r="BV2272" s="190" t="str">
        <f t="shared" si="3631"/>
        <v>BV$19</v>
      </c>
      <c r="BW2272" s="190" t="str">
        <f t="shared" si="3631"/>
        <v>BW$19</v>
      </c>
      <c r="BX2272" s="190" t="str">
        <f t="shared" si="3631"/>
        <v>BX$19</v>
      </c>
      <c r="BY2272" s="190" t="str">
        <f t="shared" si="3631"/>
        <v>BY$19</v>
      </c>
      <c r="BZ2272" s="190" t="str">
        <f t="shared" si="3631"/>
        <v>BZ$19</v>
      </c>
      <c r="CA2272" s="190" t="str">
        <f t="shared" si="3631"/>
        <v>CA$19</v>
      </c>
      <c r="CB2272" s="190" t="str">
        <f t="shared" si="3631"/>
        <v>CB$19</v>
      </c>
      <c r="CC2272" s="190" t="str">
        <f t="shared" si="3631"/>
        <v>CC$19</v>
      </c>
      <c r="CD2272" s="190" t="str">
        <f t="shared" si="3631"/>
        <v>CD$19</v>
      </c>
      <c r="CE2272" s="190" t="str">
        <f t="shared" ref="CE2272:CL2272" si="3632">CE$23</f>
        <v>CE$19</v>
      </c>
      <c r="CF2272" s="190" t="str">
        <f t="shared" si="3632"/>
        <v>CF$19</v>
      </c>
      <c r="CG2272" s="190" t="str">
        <f t="shared" si="3632"/>
        <v>CG$19</v>
      </c>
      <c r="CH2272" s="190" t="str">
        <f t="shared" si="3632"/>
        <v>CH$19</v>
      </c>
      <c r="CI2272" s="190" t="str">
        <f t="shared" si="3632"/>
        <v>CI$19</v>
      </c>
      <c r="CJ2272" s="190" t="str">
        <f t="shared" si="3632"/>
        <v>CJ$19</v>
      </c>
      <c r="CK2272" s="190" t="str">
        <f t="shared" si="3632"/>
        <v>CK$19</v>
      </c>
      <c r="CL2272" s="190" t="str">
        <f t="shared" si="3632"/>
        <v>CL$19</v>
      </c>
      <c r="CN2272" s="201"/>
      <c r="CO2272" s="190" t="str">
        <f t="shared" ref="CO2272:DL2272" si="3633">CO$23</f>
        <v>CO$19</v>
      </c>
      <c r="CP2272" s="190" t="str">
        <f t="shared" si="3633"/>
        <v>CP$19</v>
      </c>
      <c r="CQ2272" s="190" t="str">
        <f t="shared" si="3633"/>
        <v>CQ$19</v>
      </c>
      <c r="CR2272" s="190" t="str">
        <f t="shared" si="3633"/>
        <v>CR$19</v>
      </c>
      <c r="CS2272" s="190" t="str">
        <f t="shared" si="3633"/>
        <v>CS$19</v>
      </c>
      <c r="CT2272" s="190" t="str">
        <f t="shared" si="3633"/>
        <v>CT$19</v>
      </c>
      <c r="CU2272" s="190" t="str">
        <f t="shared" si="3633"/>
        <v>CU$19</v>
      </c>
      <c r="CV2272" s="190" t="str">
        <f t="shared" si="3633"/>
        <v>CV$19</v>
      </c>
      <c r="CW2272" s="190" t="str">
        <f t="shared" si="3633"/>
        <v>CW$19</v>
      </c>
      <c r="CX2272" s="190" t="str">
        <f t="shared" si="3633"/>
        <v>CX$19</v>
      </c>
      <c r="CY2272" s="190" t="str">
        <f t="shared" si="3633"/>
        <v>CY$19</v>
      </c>
      <c r="CZ2272" s="190" t="str">
        <f t="shared" si="3633"/>
        <v>CZ$19</v>
      </c>
      <c r="DA2272" s="190" t="str">
        <f t="shared" si="3633"/>
        <v>DA$19</v>
      </c>
      <c r="DB2272" s="190" t="str">
        <f t="shared" si="3633"/>
        <v>DB$19</v>
      </c>
      <c r="DC2272" s="190" t="str">
        <f t="shared" si="3633"/>
        <v>DC$19</v>
      </c>
      <c r="DD2272" s="190" t="str">
        <f t="shared" si="3633"/>
        <v>DD$19</v>
      </c>
      <c r="DE2272" s="190" t="str">
        <f t="shared" si="3633"/>
        <v>DE$19</v>
      </c>
      <c r="DF2272" s="190" t="str">
        <f t="shared" si="3633"/>
        <v>DF$19</v>
      </c>
      <c r="DG2272" s="190" t="str">
        <f t="shared" si="3633"/>
        <v>DG$19</v>
      </c>
      <c r="DH2272" s="190" t="str">
        <f t="shared" si="3633"/>
        <v>DH$19</v>
      </c>
      <c r="DI2272" s="190" t="str">
        <f t="shared" si="3633"/>
        <v>DI$19</v>
      </c>
      <c r="DJ2272" s="190" t="str">
        <f t="shared" si="3633"/>
        <v>DJ$19</v>
      </c>
      <c r="DK2272" s="190" t="str">
        <f t="shared" si="3633"/>
        <v>DK$19</v>
      </c>
      <c r="DL2272" s="190" t="str">
        <f t="shared" si="3633"/>
        <v>DL$19</v>
      </c>
    </row>
    <row r="2273" spans="1:116" x14ac:dyDescent="0.4">
      <c r="A2273" s="142" t="s">
        <v>218</v>
      </c>
      <c r="B2273" s="31" t="s">
        <v>81</v>
      </c>
      <c r="C2273" s="31"/>
      <c r="D2273" t="s">
        <v>554</v>
      </c>
      <c r="E2273" s="8" t="str">
        <f t="shared" ref="E2273:E2276" si="3634">ROW()&amp;" "&amp;D2273</f>
        <v>2273 SEASON QUARTER-TR-R</v>
      </c>
      <c r="F2273" t="s">
        <v>551</v>
      </c>
      <c r="G2273" s="143" t="s">
        <v>544</v>
      </c>
      <c r="H2273" s="142"/>
      <c r="I2273" s="144"/>
      <c r="J2273" s="144"/>
      <c r="K2273" s="142"/>
      <c r="L2273" s="142"/>
      <c r="M2273" s="142"/>
      <c r="N2273" s="142"/>
      <c r="O2273" s="142"/>
      <c r="P2273" s="142"/>
      <c r="R2273" s="143"/>
      <c r="S2273" s="168"/>
      <c r="T2273" s="168"/>
      <c r="U2273" s="168"/>
      <c r="V2273" s="168"/>
      <c r="W2273" s="168"/>
      <c r="X2273" s="168"/>
      <c r="Y2273" s="168"/>
      <c r="Z2273" s="168"/>
      <c r="AA2273" s="168"/>
      <c r="AB2273" s="168"/>
      <c r="AC2273" s="168"/>
      <c r="AD2273" s="168"/>
      <c r="AE2273" s="168"/>
      <c r="AF2273" s="168"/>
      <c r="AG2273" s="168"/>
      <c r="AH2273" s="168"/>
      <c r="AI2273" s="168"/>
      <c r="AJ2273" s="168"/>
      <c r="AK2273" s="168"/>
      <c r="AL2273" s="168"/>
      <c r="AM2273" s="168"/>
      <c r="AN2273" s="168"/>
      <c r="AO2273" s="168"/>
      <c r="AP2273" s="168"/>
      <c r="AQ2273" s="168"/>
      <c r="AR2273" s="168"/>
      <c r="AS2273" s="168"/>
      <c r="AT2273" s="168"/>
      <c r="AU2273" s="168"/>
      <c r="AV2273" s="168"/>
      <c r="AW2273" s="168"/>
      <c r="AX2273" s="168"/>
      <c r="AY2273" s="168"/>
      <c r="AZ2273" s="168"/>
      <c r="BA2273" s="168"/>
      <c r="BB2273" s="168"/>
      <c r="BC2273" s="168"/>
      <c r="BD2273" s="168"/>
      <c r="BE2273" s="168"/>
      <c r="BF2273" s="168"/>
      <c r="BG2273" s="168"/>
      <c r="BH2273" s="168"/>
      <c r="BI2273" s="168"/>
      <c r="BJ2273" s="168"/>
      <c r="BK2273" s="168"/>
      <c r="BL2273" s="168"/>
      <c r="BM2273" s="168"/>
      <c r="BN2273" s="168"/>
      <c r="BO2273" s="168"/>
      <c r="BP2273" s="168"/>
      <c r="BQ2273" s="168"/>
      <c r="BR2273" s="168"/>
      <c r="BS2273" s="168"/>
      <c r="BT2273" s="168"/>
      <c r="BU2273" s="168"/>
      <c r="BV2273" s="168"/>
      <c r="BW2273" s="168"/>
      <c r="BX2273" s="168"/>
      <c r="BY2273" s="168"/>
      <c r="BZ2273" s="168"/>
      <c r="CA2273" s="168"/>
      <c r="CB2273" s="168"/>
      <c r="CC2273" s="168"/>
      <c r="CD2273" s="168"/>
      <c r="CE2273" s="168"/>
      <c r="CF2273" s="168"/>
      <c r="CG2273" s="168"/>
      <c r="CH2273" s="168"/>
      <c r="CI2273" s="168"/>
      <c r="CJ2273" s="168"/>
      <c r="CK2273" s="168"/>
      <c r="CL2273" s="168"/>
      <c r="CN2273" s="144"/>
      <c r="CO2273" s="168"/>
      <c r="CP2273" s="168"/>
      <c r="CQ2273" s="168"/>
      <c r="CR2273" s="168"/>
      <c r="CS2273" s="168"/>
      <c r="CT2273" s="168"/>
      <c r="CU2273" s="168"/>
      <c r="CV2273" s="168"/>
      <c r="CW2273" s="168"/>
      <c r="CX2273" s="168"/>
      <c r="CY2273" s="168"/>
      <c r="CZ2273" s="168"/>
      <c r="DA2273" s="168"/>
      <c r="DB2273" s="168"/>
      <c r="DC2273" s="168"/>
      <c r="DD2273" s="168"/>
      <c r="DE2273" s="168"/>
      <c r="DF2273" s="168"/>
      <c r="DG2273" s="168"/>
      <c r="DH2273" s="168"/>
      <c r="DI2273" s="168"/>
      <c r="DJ2273" s="168"/>
      <c r="DK2273" s="168"/>
      <c r="DL2273" s="168"/>
    </row>
    <row r="2274" spans="1:116" x14ac:dyDescent="0.4">
      <c r="A2274" s="12"/>
      <c r="B2274" s="12" t="s">
        <v>332</v>
      </c>
      <c r="C2274" s="12"/>
      <c r="D2274" t="s">
        <v>554</v>
      </c>
      <c r="E2274" s="8" t="str">
        <f t="shared" si="3634"/>
        <v>2274 SEASON QUARTER-TR-R</v>
      </c>
      <c r="G2274" s="95" t="str">
        <f>G2268</f>
        <v>Primary volume driver</v>
      </c>
      <c r="H2274" s="12"/>
      <c r="I2274" s="60"/>
      <c r="J2274" s="60"/>
      <c r="K2274" s="12"/>
      <c r="L2274" s="12"/>
      <c r="M2274" s="12"/>
      <c r="N2274" s="12"/>
      <c r="O2274" s="12"/>
      <c r="P2274" s="12"/>
      <c r="R2274" s="13"/>
      <c r="S2274" s="76"/>
      <c r="T2274" s="76"/>
      <c r="U2274" s="76"/>
      <c r="V2274" s="76"/>
      <c r="W2274" s="76"/>
      <c r="X2274" s="76"/>
      <c r="Y2274" s="76"/>
      <c r="Z2274" s="76"/>
      <c r="AA2274" s="76"/>
      <c r="AB2274" s="76"/>
      <c r="AC2274" s="76"/>
      <c r="AD2274" s="76"/>
      <c r="AE2274" s="76"/>
      <c r="AF2274" s="76"/>
      <c r="AG2274" s="76"/>
      <c r="AH2274" s="76"/>
      <c r="AI2274" s="76"/>
      <c r="AJ2274" s="76"/>
      <c r="AK2274" s="76"/>
      <c r="AL2274" s="76"/>
      <c r="AM2274" s="76"/>
      <c r="AN2274" s="76"/>
      <c r="AO2274" s="76"/>
      <c r="AP2274" s="76"/>
      <c r="AQ2274" s="76"/>
      <c r="AR2274" s="76"/>
      <c r="AS2274" s="76"/>
      <c r="AT2274" s="76"/>
      <c r="AU2274" s="76"/>
      <c r="AV2274" s="76"/>
      <c r="AW2274" s="76"/>
      <c r="AX2274" s="76"/>
      <c r="AY2274" s="76"/>
      <c r="AZ2274" s="76"/>
      <c r="BA2274" s="76"/>
      <c r="BB2274" s="76"/>
      <c r="BC2274" s="76"/>
      <c r="BD2274" s="76"/>
      <c r="BE2274" s="76"/>
      <c r="BF2274" s="76"/>
      <c r="BG2274" s="76"/>
      <c r="BH2274" s="76"/>
      <c r="BI2274" s="76"/>
      <c r="BJ2274" s="76"/>
      <c r="BK2274" s="76"/>
      <c r="BL2274" s="76"/>
      <c r="BM2274" s="76"/>
      <c r="BN2274" s="76"/>
      <c r="BO2274" s="76"/>
      <c r="BP2274" s="76"/>
      <c r="BQ2274" s="76"/>
      <c r="BR2274" s="76"/>
      <c r="BS2274" s="76"/>
      <c r="BT2274" s="76"/>
      <c r="BU2274" s="76"/>
      <c r="BV2274" s="76"/>
      <c r="BW2274" s="76"/>
      <c r="BX2274" s="76"/>
      <c r="BY2274" s="76"/>
      <c r="BZ2274" s="76"/>
      <c r="CA2274" s="76"/>
      <c r="CB2274" s="76"/>
      <c r="CC2274" s="76"/>
      <c r="CD2274" s="76"/>
      <c r="CE2274" s="76"/>
      <c r="CF2274" s="76"/>
      <c r="CG2274" s="76"/>
      <c r="CH2274" s="76"/>
      <c r="CI2274" s="76"/>
      <c r="CJ2274" s="76"/>
      <c r="CK2274" s="76"/>
      <c r="CL2274" s="76"/>
      <c r="CN2274" s="60"/>
      <c r="CO2274" s="239"/>
      <c r="CP2274" s="239"/>
      <c r="CQ2274" s="239"/>
      <c r="CR2274" s="239"/>
      <c r="CS2274" s="239"/>
      <c r="CT2274" s="239"/>
      <c r="CU2274" s="239"/>
      <c r="CV2274" s="239"/>
      <c r="CW2274" s="239"/>
      <c r="CX2274" s="239"/>
      <c r="CY2274" s="239"/>
      <c r="CZ2274" s="239"/>
      <c r="DA2274" s="239"/>
      <c r="DB2274" s="239"/>
      <c r="DC2274" s="239"/>
      <c r="DD2274" s="239"/>
      <c r="DE2274" s="239"/>
      <c r="DF2274" s="239"/>
      <c r="DG2274" s="239"/>
      <c r="DH2274" s="239"/>
      <c r="DI2274" s="239"/>
      <c r="DJ2274" s="239"/>
      <c r="DK2274" s="239"/>
      <c r="DL2274" s="239"/>
    </row>
    <row r="2275" spans="1:116" x14ac:dyDescent="0.4">
      <c r="A2275" s="12"/>
      <c r="B2275" s="12"/>
      <c r="C2275" s="12"/>
      <c r="D2275" t="s">
        <v>554</v>
      </c>
      <c r="E2275" s="8"/>
      <c r="G2275" s="126" t="str">
        <f>"Seasonally adjusted revenue - "&amp;G2265</f>
        <v>Seasonally adjusted revenue - Surgical procedures</v>
      </c>
      <c r="H2275" s="12"/>
      <c r="I2275" s="60"/>
      <c r="J2275" s="60"/>
      <c r="K2275" s="12"/>
      <c r="L2275" s="12"/>
      <c r="M2275" s="12"/>
      <c r="N2275" s="12"/>
      <c r="O2275" s="12"/>
      <c r="P2275" s="12"/>
      <c r="R2275" s="13"/>
      <c r="S2275" s="76"/>
      <c r="T2275" s="76"/>
      <c r="U2275" s="76"/>
      <c r="V2275" s="76"/>
      <c r="W2275" s="76"/>
      <c r="X2275" s="76"/>
      <c r="Y2275" s="76"/>
      <c r="Z2275" s="76"/>
      <c r="AA2275" s="76"/>
      <c r="AB2275" s="76"/>
      <c r="AC2275" s="76"/>
      <c r="AD2275" s="76"/>
      <c r="AE2275" s="76"/>
      <c r="AF2275" s="76"/>
      <c r="AG2275" s="76"/>
      <c r="AH2275" s="76"/>
      <c r="AI2275" s="76"/>
      <c r="AJ2275" s="76"/>
      <c r="AK2275" s="76"/>
      <c r="AL2275" s="76"/>
      <c r="AM2275" s="76"/>
      <c r="AN2275" s="76"/>
      <c r="AO2275" s="76"/>
      <c r="AP2275" s="76"/>
      <c r="AQ2275" s="76"/>
      <c r="AR2275" s="76"/>
      <c r="AS2275" s="76"/>
      <c r="AT2275" s="76"/>
      <c r="AU2275" s="76"/>
      <c r="AV2275" s="76"/>
      <c r="AW2275" s="76"/>
      <c r="AX2275" s="76"/>
      <c r="AY2275" s="76"/>
      <c r="AZ2275" s="76"/>
      <c r="BA2275" s="76"/>
      <c r="BB2275" s="76"/>
      <c r="BC2275" s="76"/>
      <c r="BD2275" s="76"/>
      <c r="BE2275" s="76"/>
      <c r="BF2275" s="76"/>
      <c r="BG2275" s="76"/>
      <c r="BH2275" s="76"/>
      <c r="BI2275" s="76"/>
      <c r="BJ2275" s="76"/>
      <c r="BK2275" s="76"/>
      <c r="BL2275" s="76"/>
      <c r="BM2275" s="76"/>
      <c r="BN2275" s="76"/>
      <c r="BO2275" s="76"/>
      <c r="BP2275" s="76"/>
      <c r="BQ2275" s="76"/>
      <c r="BR2275" s="76"/>
      <c r="BS2275" s="76"/>
      <c r="BT2275" s="76"/>
      <c r="BU2275" s="76"/>
      <c r="BV2275" s="76"/>
      <c r="BW2275" s="76"/>
      <c r="BX2275" s="76"/>
      <c r="BY2275" s="76"/>
      <c r="BZ2275" s="76"/>
      <c r="CA2275" s="76"/>
      <c r="CB2275" s="76"/>
      <c r="CC2275" s="76"/>
      <c r="CD2275" s="76"/>
      <c r="CE2275" s="76"/>
      <c r="CF2275" s="76"/>
      <c r="CG2275" s="76"/>
      <c r="CH2275" s="76"/>
      <c r="CI2275" s="76"/>
      <c r="CJ2275" s="76"/>
      <c r="CK2275" s="76"/>
      <c r="CL2275" s="76"/>
      <c r="CN2275" s="76"/>
      <c r="CO2275" s="77" t="e" cm="1">
        <f t="array" aca="1" ref="CO2275" ca="1">INDIRECT(CO2267)*INDEX($H2278:$I2281,MATCH(CO$9,$I2278:$I2281,0),1)*CO$5</f>
        <v>#N/A</v>
      </c>
      <c r="CP2275" s="77" t="e" cm="1">
        <f t="array" aca="1" ref="CP2275" ca="1">INDIRECT(CP2267)*INDEX($H2278:$I2281,MATCH(CP$9,$I2278:$I2281,0),1)*CP$5</f>
        <v>#N/A</v>
      </c>
      <c r="CQ2275" s="77" t="e" cm="1">
        <f t="array" aca="1" ref="CQ2275" ca="1">INDIRECT(CQ2267)*INDEX($H2278:$I2281,MATCH(CQ$9,$I2278:$I2281,0),1)*CQ$5</f>
        <v>#N/A</v>
      </c>
      <c r="CR2275" s="77" t="e" cm="1">
        <f t="array" aca="1" ref="CR2275" ca="1">INDIRECT(CR2267)*INDEX($H2278:$I2281,MATCH(CR$9,$I2278:$I2281,0),1)*CR$5</f>
        <v>#N/A</v>
      </c>
      <c r="CS2275" s="77" t="e" cm="1">
        <f t="array" aca="1" ref="CS2275" ca="1">INDIRECT(CS2267)*INDEX($H2278:$I2281,MATCH(CS$9,$I2278:$I2281,0),1)*CS$5</f>
        <v>#N/A</v>
      </c>
      <c r="CT2275" s="77" t="e" cm="1">
        <f t="array" aca="1" ref="CT2275" ca="1">INDIRECT(CT2267)*INDEX($H2278:$I2281,MATCH(CT$9,$I2278:$I2281,0),1)*CT$5</f>
        <v>#N/A</v>
      </c>
      <c r="CU2275" s="77" t="e" cm="1">
        <f t="array" aca="1" ref="CU2275" ca="1">INDIRECT(CU2267)*INDEX($H2278:$I2281,MATCH(CU$9,$I2278:$I2281,0),1)*CU$5</f>
        <v>#N/A</v>
      </c>
      <c r="CV2275" s="77" t="e" cm="1">
        <f t="array" aca="1" ref="CV2275" ca="1">INDIRECT(CV2267)*INDEX($H2278:$I2281,MATCH(CV$9,$I2278:$I2281,0),1)*CV$5</f>
        <v>#N/A</v>
      </c>
      <c r="CW2275" s="77" t="e" cm="1">
        <f t="array" aca="1" ref="CW2275" ca="1">INDIRECT(CW2267)*INDEX($H2278:$I2281,MATCH(CW$9,$I2278:$I2281,0),1)*CW$5</f>
        <v>#N/A</v>
      </c>
      <c r="CX2275" s="77" t="e" cm="1">
        <f t="array" aca="1" ref="CX2275" ca="1">INDIRECT(CX2267)*INDEX($H2278:$I2281,MATCH(CX$9,$I2278:$I2281,0),1)*CX$5</f>
        <v>#N/A</v>
      </c>
      <c r="CY2275" s="77" t="e" cm="1">
        <f t="array" aca="1" ref="CY2275" ca="1">INDIRECT(CY2267)*INDEX($H2278:$I2281,MATCH(CY$9,$I2278:$I2281,0),1)*CY$5</f>
        <v>#N/A</v>
      </c>
      <c r="CZ2275" s="77" t="e" cm="1">
        <f t="array" aca="1" ref="CZ2275" ca="1">INDIRECT(CZ2267)*INDEX($H2278:$I2281,MATCH(CZ$9,$I2278:$I2281,0),1)*CZ$5</f>
        <v>#N/A</v>
      </c>
      <c r="DA2275" s="77" t="e" cm="1">
        <f t="array" aca="1" ref="DA2275" ca="1">INDIRECT(DA2267)*INDEX($H2278:$I2281,MATCH(DA$9,$I2278:$I2281,0),1)*DA$5</f>
        <v>#N/A</v>
      </c>
      <c r="DB2275" s="77" t="e" cm="1">
        <f t="array" aca="1" ref="DB2275" ca="1">INDIRECT(DB2267)*INDEX($H2278:$I2281,MATCH(DB$9,$I2278:$I2281,0),1)*DB$5</f>
        <v>#N/A</v>
      </c>
      <c r="DC2275" s="77" t="e" cm="1">
        <f t="array" aca="1" ref="DC2275" ca="1">INDIRECT(DC2267)*INDEX($H2278:$I2281,MATCH(DC$9,$I2278:$I2281,0),1)*DC$5</f>
        <v>#N/A</v>
      </c>
      <c r="DD2275" s="77" t="e" cm="1">
        <f t="array" aca="1" ref="DD2275" ca="1">INDIRECT(DD2267)*INDEX($H2278:$I2281,MATCH(DD$9,$I2278:$I2281,0),1)*DD$5</f>
        <v>#N/A</v>
      </c>
      <c r="DE2275" s="77" t="e" cm="1">
        <f t="array" aca="1" ref="DE2275" ca="1">INDIRECT(DE2267)*INDEX($H2278:$I2281,MATCH(DE$9,$I2278:$I2281,0),1)*DE$5</f>
        <v>#N/A</v>
      </c>
      <c r="DF2275" s="77" t="e" cm="1">
        <f t="array" aca="1" ref="DF2275" ca="1">INDIRECT(DF2267)*INDEX($H2278:$I2281,MATCH(DF$9,$I2278:$I2281,0),1)*DF$5</f>
        <v>#N/A</v>
      </c>
      <c r="DG2275" s="77" t="e" cm="1">
        <f t="array" aca="1" ref="DG2275" ca="1">INDIRECT(DG2267)*INDEX($H2278:$I2281,MATCH(DG$9,$I2278:$I2281,0),1)*DG$5</f>
        <v>#N/A</v>
      </c>
      <c r="DH2275" s="77" t="e" cm="1">
        <f t="array" aca="1" ref="DH2275" ca="1">INDIRECT(DH2267)*INDEX($H2278:$I2281,MATCH(DH$9,$I2278:$I2281,0),1)*DH$5</f>
        <v>#N/A</v>
      </c>
      <c r="DI2275" s="77" t="e" cm="1">
        <f t="array" aca="1" ref="DI2275" ca="1">INDIRECT(DI2267)*INDEX($H2278:$I2281,MATCH(DI$9,$I2278:$I2281,0),1)*DI$5</f>
        <v>#N/A</v>
      </c>
      <c r="DJ2275" s="77" t="e" cm="1">
        <f t="array" aca="1" ref="DJ2275" ca="1">INDIRECT(DJ2267)*INDEX($H2278:$I2281,MATCH(DJ$9,$I2278:$I2281,0),1)*DJ$5</f>
        <v>#N/A</v>
      </c>
      <c r="DK2275" s="77" t="e" cm="1">
        <f t="array" aca="1" ref="DK2275" ca="1">INDIRECT(DK2267)*INDEX($H2278:$I2281,MATCH(DK$9,$I2278:$I2281,0),1)*DK$5</f>
        <v>#N/A</v>
      </c>
      <c r="DL2275" s="77" t="e" cm="1">
        <f t="array" aca="1" ref="DL2275" ca="1">INDIRECT(DL2267)*INDEX($H2278:$I2281,MATCH(DL$9,$I2278:$I2281,0),1)*DL$5</f>
        <v>#N/A</v>
      </c>
    </row>
    <row r="2276" spans="1:116" x14ac:dyDescent="0.4">
      <c r="D2276" t="s">
        <v>554</v>
      </c>
      <c r="E2276" s="8"/>
      <c r="G2276" s="127"/>
      <c r="H2276" s="12"/>
      <c r="I2276" s="60"/>
      <c r="J2276" s="60"/>
      <c r="K2276" s="38"/>
      <c r="L2276" s="38"/>
      <c r="M2276" s="38"/>
      <c r="N2276" s="38"/>
      <c r="O2276" s="38"/>
      <c r="P2276" s="38"/>
      <c r="R2276" s="15"/>
      <c r="S2276" s="240"/>
      <c r="T2276" s="240"/>
      <c r="U2276" s="240"/>
      <c r="V2276" s="240"/>
      <c r="W2276" s="240"/>
      <c r="X2276" s="240"/>
      <c r="Y2276" s="240"/>
      <c r="Z2276" s="240"/>
      <c r="AA2276" s="240"/>
      <c r="AB2276" s="240"/>
      <c r="AC2276" s="240"/>
      <c r="AD2276" s="240"/>
      <c r="AE2276" s="240"/>
      <c r="AF2276" s="240"/>
      <c r="AG2276" s="240"/>
      <c r="AH2276" s="240"/>
      <c r="AI2276" s="240"/>
      <c r="AJ2276" s="240"/>
      <c r="AK2276" s="240"/>
      <c r="AL2276" s="240"/>
      <c r="AM2276" s="240"/>
      <c r="AN2276" s="240"/>
      <c r="AO2276" s="240"/>
      <c r="AP2276" s="240"/>
      <c r="AQ2276" s="240"/>
      <c r="AR2276" s="240"/>
      <c r="AS2276" s="240"/>
      <c r="AT2276" s="240"/>
      <c r="AU2276" s="240"/>
      <c r="AV2276" s="240"/>
      <c r="AW2276" s="240"/>
      <c r="AX2276" s="240"/>
      <c r="AY2276" s="240"/>
      <c r="AZ2276" s="240"/>
      <c r="BA2276" s="240"/>
      <c r="BB2276" s="240"/>
      <c r="BC2276" s="240"/>
      <c r="BD2276" s="240"/>
      <c r="BE2276" s="240"/>
      <c r="BF2276" s="240"/>
      <c r="BG2276" s="240"/>
      <c r="BH2276" s="240"/>
      <c r="BI2276" s="240"/>
      <c r="BJ2276" s="240"/>
      <c r="BK2276" s="240"/>
      <c r="BL2276" s="240"/>
      <c r="BM2276" s="240"/>
      <c r="BN2276" s="240"/>
      <c r="BO2276" s="240"/>
      <c r="BP2276" s="240"/>
      <c r="BQ2276" s="240"/>
      <c r="BR2276" s="240"/>
      <c r="BS2276" s="240"/>
      <c r="BT2276" s="240"/>
      <c r="BU2276" s="240"/>
      <c r="BV2276" s="240"/>
      <c r="BW2276" s="240"/>
      <c r="BX2276" s="240"/>
      <c r="BY2276" s="240"/>
      <c r="BZ2276" s="240"/>
      <c r="CA2276" s="240"/>
      <c r="CB2276" s="240"/>
      <c r="CC2276" s="240"/>
      <c r="CD2276" s="240"/>
      <c r="CE2276" s="240"/>
      <c r="CF2276" s="240"/>
      <c r="CG2276" s="240"/>
      <c r="CH2276" s="240"/>
      <c r="CI2276" s="240"/>
      <c r="CJ2276" s="240"/>
      <c r="CK2276" s="240"/>
      <c r="CL2276" s="240"/>
      <c r="CN2276" s="240"/>
      <c r="CO2276" s="240"/>
      <c r="CP2276" s="240"/>
      <c r="CQ2276" s="240"/>
      <c r="CR2276" s="240"/>
      <c r="CS2276" s="240"/>
      <c r="CT2276" s="240"/>
      <c r="CU2276" s="240"/>
      <c r="CV2276" s="240"/>
      <c r="CW2276" s="240"/>
      <c r="CX2276" s="240"/>
      <c r="CY2276" s="240"/>
      <c r="CZ2276" s="240"/>
      <c r="DA2276" s="240"/>
      <c r="DB2276" s="240"/>
      <c r="DC2276" s="240"/>
      <c r="DD2276" s="240"/>
      <c r="DE2276" s="240"/>
      <c r="DF2276" s="240"/>
      <c r="DG2276" s="240"/>
      <c r="DH2276" s="240"/>
      <c r="DI2276" s="240"/>
      <c r="DJ2276" s="240"/>
      <c r="DK2276" s="240"/>
      <c r="DL2276" s="240"/>
    </row>
    <row r="2277" spans="1:116" x14ac:dyDescent="0.4">
      <c r="D2277" t="s">
        <v>554</v>
      </c>
      <c r="E2277" s="8"/>
      <c r="G2277" s="127" t="s">
        <v>542</v>
      </c>
      <c r="H2277" s="12"/>
      <c r="I2277" s="60"/>
      <c r="J2277" s="60"/>
      <c r="K2277" s="38"/>
      <c r="L2277" s="38"/>
      <c r="M2277" s="38"/>
      <c r="N2277" s="38"/>
      <c r="O2277" s="38"/>
      <c r="P2277" s="38"/>
      <c r="R2277" s="15"/>
      <c r="S2277" s="240"/>
      <c r="T2277" s="240"/>
      <c r="U2277" s="240"/>
      <c r="V2277" s="240"/>
      <c r="W2277" s="240"/>
      <c r="X2277" s="240"/>
      <c r="Y2277" s="240"/>
      <c r="Z2277" s="240"/>
      <c r="AA2277" s="240"/>
      <c r="AB2277" s="240"/>
      <c r="AC2277" s="240"/>
      <c r="AD2277" s="240"/>
      <c r="AE2277" s="240"/>
      <c r="AF2277" s="240"/>
      <c r="AG2277" s="240"/>
      <c r="AH2277" s="240"/>
      <c r="AI2277" s="240"/>
      <c r="AJ2277" s="240"/>
      <c r="AK2277" s="240"/>
      <c r="AL2277" s="240"/>
      <c r="AM2277" s="240"/>
      <c r="AN2277" s="240"/>
      <c r="AO2277" s="240"/>
      <c r="AP2277" s="240"/>
      <c r="AQ2277" s="240"/>
      <c r="AR2277" s="240"/>
      <c r="AS2277" s="240"/>
      <c r="AT2277" s="240"/>
      <c r="AU2277" s="240"/>
      <c r="AV2277" s="240"/>
      <c r="AW2277" s="240"/>
      <c r="AX2277" s="240"/>
      <c r="AY2277" s="240"/>
      <c r="AZ2277" s="240"/>
      <c r="BA2277" s="240"/>
      <c r="BB2277" s="240"/>
      <c r="BC2277" s="240"/>
      <c r="BD2277" s="240"/>
      <c r="BE2277" s="240"/>
      <c r="BF2277" s="240"/>
      <c r="BG2277" s="240"/>
      <c r="BH2277" s="240"/>
      <c r="BI2277" s="240"/>
      <c r="BJ2277" s="240"/>
      <c r="BK2277" s="240"/>
      <c r="BL2277" s="240"/>
      <c r="BM2277" s="240"/>
      <c r="BN2277" s="240"/>
      <c r="BO2277" s="240"/>
      <c r="BP2277" s="240"/>
      <c r="BQ2277" s="240"/>
      <c r="BR2277" s="240"/>
      <c r="BS2277" s="240"/>
      <c r="BT2277" s="240"/>
      <c r="BU2277" s="240"/>
      <c r="BV2277" s="240"/>
      <c r="BW2277" s="240"/>
      <c r="BX2277" s="240"/>
      <c r="BY2277" s="240"/>
      <c r="BZ2277" s="240"/>
      <c r="CA2277" s="240"/>
      <c r="CB2277" s="240"/>
      <c r="CC2277" s="240"/>
      <c r="CD2277" s="240"/>
      <c r="CE2277" s="240"/>
      <c r="CF2277" s="240"/>
      <c r="CG2277" s="240"/>
      <c r="CH2277" s="240"/>
      <c r="CI2277" s="240"/>
      <c r="CJ2277" s="240"/>
      <c r="CK2277" s="240"/>
      <c r="CL2277" s="240"/>
      <c r="CN2277" s="240"/>
      <c r="CO2277" s="240"/>
      <c r="CP2277" s="240"/>
      <c r="CQ2277" s="240"/>
      <c r="CR2277" s="240"/>
      <c r="CS2277" s="240"/>
      <c r="CT2277" s="240"/>
      <c r="CU2277" s="240"/>
      <c r="CV2277" s="240"/>
      <c r="CW2277" s="240"/>
      <c r="CX2277" s="240"/>
      <c r="CY2277" s="240"/>
      <c r="CZ2277" s="240"/>
      <c r="DA2277" s="240"/>
      <c r="DB2277" s="240"/>
      <c r="DC2277" s="240"/>
      <c r="DD2277" s="240"/>
      <c r="DE2277" s="240"/>
      <c r="DF2277" s="240"/>
      <c r="DG2277" s="240"/>
      <c r="DH2277" s="240"/>
      <c r="DI2277" s="240"/>
      <c r="DJ2277" s="240"/>
      <c r="DK2277" s="240"/>
      <c r="DL2277" s="240"/>
    </row>
    <row r="2278" spans="1:116" x14ac:dyDescent="0.4">
      <c r="D2278" t="s">
        <v>554</v>
      </c>
      <c r="E2278" s="8"/>
      <c r="G2278" s="323" t="s">
        <v>547</v>
      </c>
      <c r="H2278" s="16">
        <v>0.1</v>
      </c>
      <c r="I2278">
        <v>1</v>
      </c>
      <c r="J2278"/>
      <c r="K2278" s="38"/>
      <c r="L2278" s="38"/>
      <c r="M2278" s="38"/>
      <c r="N2278" s="38"/>
      <c r="O2278" s="38"/>
      <c r="P2278" s="38"/>
      <c r="R2278" s="15"/>
      <c r="S2278" s="240"/>
      <c r="T2278" s="240"/>
      <c r="U2278" s="240"/>
      <c r="V2278" s="240"/>
      <c r="W2278" s="240"/>
      <c r="X2278" s="240"/>
      <c r="Y2278" s="240"/>
      <c r="Z2278" s="240"/>
      <c r="AA2278" s="240"/>
      <c r="AB2278" s="240"/>
      <c r="AC2278" s="240"/>
      <c r="AD2278" s="240"/>
      <c r="AE2278" s="240"/>
      <c r="AF2278" s="240"/>
      <c r="AG2278" s="240"/>
      <c r="AH2278" s="240"/>
      <c r="AI2278" s="240"/>
      <c r="AJ2278" s="240"/>
      <c r="AK2278" s="240"/>
      <c r="AL2278" s="240"/>
      <c r="AM2278" s="240"/>
      <c r="AN2278" s="240"/>
      <c r="AO2278" s="240"/>
      <c r="AP2278" s="240"/>
      <c r="AQ2278" s="240"/>
      <c r="AR2278" s="240"/>
      <c r="AS2278" s="240"/>
      <c r="AT2278" s="240"/>
      <c r="AU2278" s="240"/>
      <c r="AV2278" s="240"/>
      <c r="AW2278" s="240"/>
      <c r="AX2278" s="240"/>
      <c r="AY2278" s="240"/>
      <c r="AZ2278" s="240"/>
      <c r="BA2278" s="240"/>
      <c r="BB2278" s="240"/>
      <c r="BC2278" s="240"/>
      <c r="BD2278" s="240"/>
      <c r="BE2278" s="240"/>
      <c r="BF2278" s="240"/>
      <c r="BG2278" s="240"/>
      <c r="BH2278" s="240"/>
      <c r="BI2278" s="240"/>
      <c r="BJ2278" s="240"/>
      <c r="BK2278" s="240"/>
      <c r="BL2278" s="240"/>
      <c r="BM2278" s="240"/>
      <c r="BN2278" s="240"/>
      <c r="BO2278" s="240"/>
      <c r="BP2278" s="240"/>
      <c r="BQ2278" s="240"/>
      <c r="BR2278" s="240"/>
      <c r="BS2278" s="240"/>
      <c r="BT2278" s="240"/>
      <c r="BU2278" s="240"/>
      <c r="BV2278" s="240"/>
      <c r="BW2278" s="240"/>
      <c r="BX2278" s="240"/>
      <c r="BY2278" s="240"/>
      <c r="BZ2278" s="240"/>
      <c r="CA2278" s="240"/>
      <c r="CB2278" s="240"/>
      <c r="CC2278" s="240"/>
      <c r="CD2278" s="240"/>
      <c r="CE2278" s="240"/>
      <c r="CF2278" s="240"/>
      <c r="CG2278" s="240"/>
      <c r="CH2278" s="240"/>
      <c r="CI2278" s="240"/>
      <c r="CJ2278" s="240"/>
      <c r="CK2278" s="240"/>
      <c r="CL2278" s="240"/>
      <c r="CN2278" s="240"/>
      <c r="CO2278" s="240"/>
      <c r="CP2278" s="240"/>
      <c r="CQ2278" s="240"/>
      <c r="CR2278" s="240"/>
      <c r="CS2278" s="240"/>
      <c r="CT2278" s="240"/>
      <c r="CU2278" s="240"/>
      <c r="CV2278" s="240"/>
      <c r="CW2278" s="240"/>
      <c r="CX2278" s="240"/>
      <c r="CY2278" s="240"/>
      <c r="CZ2278" s="240"/>
      <c r="DA2278" s="240"/>
      <c r="DB2278" s="240"/>
      <c r="DC2278" s="240"/>
      <c r="DD2278" s="240"/>
      <c r="DE2278" s="240"/>
      <c r="DF2278" s="240"/>
      <c r="DG2278" s="240"/>
      <c r="DH2278" s="240"/>
      <c r="DI2278" s="240"/>
      <c r="DJ2278" s="240"/>
      <c r="DK2278" s="240"/>
      <c r="DL2278" s="240"/>
    </row>
    <row r="2279" spans="1:116" x14ac:dyDescent="0.4">
      <c r="D2279" t="s">
        <v>554</v>
      </c>
      <c r="E2279" s="8"/>
      <c r="G2279" s="323" t="s">
        <v>548</v>
      </c>
      <c r="H2279" s="16">
        <v>0.35</v>
      </c>
      <c r="I2279">
        <f>I2278+1</f>
        <v>2</v>
      </c>
      <c r="J2279"/>
      <c r="K2279" s="38"/>
      <c r="L2279" s="38"/>
      <c r="M2279" s="38"/>
      <c r="N2279" s="38"/>
      <c r="O2279" s="38"/>
      <c r="P2279" s="38"/>
      <c r="R2279" s="15"/>
      <c r="S2279" s="240"/>
      <c r="T2279" s="240"/>
      <c r="U2279" s="240"/>
      <c r="V2279" s="240"/>
      <c r="W2279" s="240"/>
      <c r="X2279" s="240"/>
      <c r="Y2279" s="240"/>
      <c r="Z2279" s="240"/>
      <c r="AA2279" s="240"/>
      <c r="AB2279" s="240"/>
      <c r="AC2279" s="240"/>
      <c r="AD2279" s="240"/>
      <c r="AE2279" s="240"/>
      <c r="AF2279" s="240"/>
      <c r="AG2279" s="240"/>
      <c r="AH2279" s="240"/>
      <c r="AI2279" s="240"/>
      <c r="AJ2279" s="240"/>
      <c r="AK2279" s="240"/>
      <c r="AL2279" s="240"/>
      <c r="AM2279" s="240"/>
      <c r="AN2279" s="240"/>
      <c r="AO2279" s="240"/>
      <c r="AP2279" s="240"/>
      <c r="AQ2279" s="240"/>
      <c r="AR2279" s="240"/>
      <c r="AS2279" s="240"/>
      <c r="AT2279" s="240"/>
      <c r="AU2279" s="240"/>
      <c r="AV2279" s="240"/>
      <c r="AW2279" s="240"/>
      <c r="AX2279" s="240"/>
      <c r="AY2279" s="240"/>
      <c r="AZ2279" s="240"/>
      <c r="BA2279" s="240"/>
      <c r="BB2279" s="240"/>
      <c r="BC2279" s="240"/>
      <c r="BD2279" s="240"/>
      <c r="BE2279" s="240"/>
      <c r="BF2279" s="240"/>
      <c r="BG2279" s="240"/>
      <c r="BH2279" s="240"/>
      <c r="BI2279" s="240"/>
      <c r="BJ2279" s="240"/>
      <c r="BK2279" s="240"/>
      <c r="BL2279" s="240"/>
      <c r="BM2279" s="240"/>
      <c r="BN2279" s="240"/>
      <c r="BO2279" s="240"/>
      <c r="BP2279" s="240"/>
      <c r="BQ2279" s="240"/>
      <c r="BR2279" s="240"/>
      <c r="BS2279" s="240"/>
      <c r="BT2279" s="240"/>
      <c r="BU2279" s="240"/>
      <c r="BV2279" s="240"/>
      <c r="BW2279" s="240"/>
      <c r="BX2279" s="240"/>
      <c r="BY2279" s="240"/>
      <c r="BZ2279" s="240"/>
      <c r="CA2279" s="240"/>
      <c r="CB2279" s="240"/>
      <c r="CC2279" s="240"/>
      <c r="CD2279" s="240"/>
      <c r="CE2279" s="240"/>
      <c r="CF2279" s="240"/>
      <c r="CG2279" s="240"/>
      <c r="CH2279" s="240"/>
      <c r="CI2279" s="240"/>
      <c r="CJ2279" s="240"/>
      <c r="CK2279" s="240"/>
      <c r="CL2279" s="240"/>
      <c r="CN2279" s="240"/>
      <c r="CO2279" s="240"/>
      <c r="CP2279" s="240"/>
      <c r="CQ2279" s="240"/>
      <c r="CR2279" s="240"/>
      <c r="CS2279" s="240"/>
      <c r="CT2279" s="240"/>
      <c r="CU2279" s="240"/>
      <c r="CV2279" s="240"/>
      <c r="CW2279" s="240"/>
      <c r="CX2279" s="240"/>
      <c r="CY2279" s="240"/>
      <c r="CZ2279" s="240"/>
      <c r="DA2279" s="240"/>
      <c r="DB2279" s="240"/>
      <c r="DC2279" s="240"/>
      <c r="DD2279" s="240"/>
      <c r="DE2279" s="240"/>
      <c r="DF2279" s="240"/>
      <c r="DG2279" s="240"/>
      <c r="DH2279" s="240"/>
      <c r="DI2279" s="240"/>
      <c r="DJ2279" s="240"/>
      <c r="DK2279" s="240"/>
      <c r="DL2279" s="240"/>
    </row>
    <row r="2280" spans="1:116" x14ac:dyDescent="0.4">
      <c r="D2280" t="s">
        <v>554</v>
      </c>
      <c r="E2280" s="8"/>
      <c r="G2280" s="323" t="s">
        <v>550</v>
      </c>
      <c r="H2280" s="16">
        <v>0.05</v>
      </c>
      <c r="I2280">
        <f t="shared" ref="I2280:I2283" si="3635">I2279+1</f>
        <v>3</v>
      </c>
      <c r="J2280"/>
      <c r="K2280" s="38"/>
      <c r="L2280" s="38"/>
      <c r="M2280" s="38"/>
      <c r="N2280" s="38"/>
      <c r="O2280" s="38"/>
      <c r="P2280" s="38"/>
      <c r="R2280" s="15"/>
      <c r="S2280" s="240"/>
      <c r="T2280" s="240"/>
      <c r="U2280" s="240"/>
      <c r="V2280" s="240"/>
      <c r="W2280" s="240"/>
      <c r="X2280" s="240"/>
      <c r="Y2280" s="240"/>
      <c r="Z2280" s="240"/>
      <c r="AA2280" s="240"/>
      <c r="AB2280" s="240"/>
      <c r="AC2280" s="240"/>
      <c r="AD2280" s="240"/>
      <c r="AE2280" s="240"/>
      <c r="AF2280" s="240"/>
      <c r="AG2280" s="240"/>
      <c r="AH2280" s="240"/>
      <c r="AI2280" s="240"/>
      <c r="AJ2280" s="240"/>
      <c r="AK2280" s="240"/>
      <c r="AL2280" s="240"/>
      <c r="AM2280" s="240"/>
      <c r="AN2280" s="240"/>
      <c r="AO2280" s="240"/>
      <c r="AP2280" s="240"/>
      <c r="AQ2280" s="240"/>
      <c r="AR2280" s="240"/>
      <c r="AS2280" s="240"/>
      <c r="AT2280" s="240"/>
      <c r="AU2280" s="240"/>
      <c r="AV2280" s="240"/>
      <c r="AW2280" s="240"/>
      <c r="AX2280" s="240"/>
      <c r="AY2280" s="240"/>
      <c r="AZ2280" s="240"/>
      <c r="BA2280" s="240"/>
      <c r="BB2280" s="240"/>
      <c r="BC2280" s="240"/>
      <c r="BD2280" s="240"/>
      <c r="BE2280" s="240"/>
      <c r="BF2280" s="240"/>
      <c r="BG2280" s="240"/>
      <c r="BH2280" s="240"/>
      <c r="BI2280" s="240"/>
      <c r="BJ2280" s="240"/>
      <c r="BK2280" s="240"/>
      <c r="BL2280" s="240"/>
      <c r="BM2280" s="240"/>
      <c r="BN2280" s="240"/>
      <c r="BO2280" s="240"/>
      <c r="BP2280" s="240"/>
      <c r="BQ2280" s="240"/>
      <c r="BR2280" s="240"/>
      <c r="BS2280" s="240"/>
      <c r="BT2280" s="240"/>
      <c r="BU2280" s="240"/>
      <c r="BV2280" s="240"/>
      <c r="BW2280" s="240"/>
      <c r="BX2280" s="240"/>
      <c r="BY2280" s="240"/>
      <c r="BZ2280" s="240"/>
      <c r="CA2280" s="240"/>
      <c r="CB2280" s="240"/>
      <c r="CC2280" s="240"/>
      <c r="CD2280" s="240"/>
      <c r="CE2280" s="240"/>
      <c r="CF2280" s="240"/>
      <c r="CG2280" s="240"/>
      <c r="CH2280" s="240"/>
      <c r="CI2280" s="240"/>
      <c r="CJ2280" s="240"/>
      <c r="CK2280" s="240"/>
      <c r="CL2280" s="240"/>
      <c r="CN2280" s="240"/>
      <c r="CO2280" s="240"/>
      <c r="CP2280" s="240"/>
      <c r="CQ2280" s="240"/>
      <c r="CR2280" s="240"/>
      <c r="CS2280" s="240"/>
      <c r="CT2280" s="240"/>
      <c r="CU2280" s="240"/>
      <c r="CV2280" s="240"/>
      <c r="CW2280" s="240"/>
      <c r="CX2280" s="240"/>
      <c r="CY2280" s="240"/>
      <c r="CZ2280" s="240"/>
      <c r="DA2280" s="240"/>
      <c r="DB2280" s="240"/>
      <c r="DC2280" s="240"/>
      <c r="DD2280" s="240"/>
      <c r="DE2280" s="240"/>
      <c r="DF2280" s="240"/>
      <c r="DG2280" s="240"/>
      <c r="DH2280" s="240"/>
      <c r="DI2280" s="240"/>
      <c r="DJ2280" s="240"/>
      <c r="DK2280" s="240"/>
      <c r="DL2280" s="240"/>
    </row>
    <row r="2281" spans="1:116" x14ac:dyDescent="0.4">
      <c r="D2281" t="s">
        <v>554</v>
      </c>
      <c r="E2281" s="8"/>
      <c r="G2281" s="323" t="s">
        <v>549</v>
      </c>
      <c r="H2281" s="16">
        <v>0.45</v>
      </c>
      <c r="I2281">
        <f t="shared" si="3635"/>
        <v>4</v>
      </c>
      <c r="J2281"/>
      <c r="K2281" s="38"/>
      <c r="L2281" s="38"/>
      <c r="M2281" s="38"/>
      <c r="N2281" s="38"/>
      <c r="O2281" s="38"/>
      <c r="P2281" s="38"/>
      <c r="R2281" s="15"/>
      <c r="S2281" s="240"/>
      <c r="T2281" s="240"/>
      <c r="U2281" s="240"/>
      <c r="V2281" s="240"/>
      <c r="W2281" s="240"/>
      <c r="X2281" s="240"/>
      <c r="Y2281" s="240"/>
      <c r="Z2281" s="240"/>
      <c r="AA2281" s="240"/>
      <c r="AB2281" s="240"/>
      <c r="AC2281" s="240"/>
      <c r="AD2281" s="240"/>
      <c r="AE2281" s="240"/>
      <c r="AF2281" s="240"/>
      <c r="AG2281" s="240"/>
      <c r="AH2281" s="240"/>
      <c r="AI2281" s="240"/>
      <c r="AJ2281" s="240"/>
      <c r="AK2281" s="240"/>
      <c r="AL2281" s="240"/>
      <c r="AM2281" s="240"/>
      <c r="AN2281" s="240"/>
      <c r="AO2281" s="240"/>
      <c r="AP2281" s="240"/>
      <c r="AQ2281" s="240"/>
      <c r="AR2281" s="240"/>
      <c r="AS2281" s="240"/>
      <c r="AT2281" s="240"/>
      <c r="AU2281" s="240"/>
      <c r="AV2281" s="240"/>
      <c r="AW2281" s="240"/>
      <c r="AX2281" s="240"/>
      <c r="AY2281" s="240"/>
      <c r="AZ2281" s="240"/>
      <c r="BA2281" s="240"/>
      <c r="BB2281" s="240"/>
      <c r="BC2281" s="240"/>
      <c r="BD2281" s="240"/>
      <c r="BE2281" s="240"/>
      <c r="BF2281" s="240"/>
      <c r="BG2281" s="240"/>
      <c r="BH2281" s="240"/>
      <c r="BI2281" s="240"/>
      <c r="BJ2281" s="240"/>
      <c r="BK2281" s="240"/>
      <c r="BL2281" s="240"/>
      <c r="BM2281" s="240"/>
      <c r="BN2281" s="240"/>
      <c r="BO2281" s="240"/>
      <c r="BP2281" s="240"/>
      <c r="BQ2281" s="240"/>
      <c r="BR2281" s="240"/>
      <c r="BS2281" s="240"/>
      <c r="BT2281" s="240"/>
      <c r="BU2281" s="240"/>
      <c r="BV2281" s="240"/>
      <c r="BW2281" s="240"/>
      <c r="BX2281" s="240"/>
      <c r="BY2281" s="240"/>
      <c r="BZ2281" s="240"/>
      <c r="CA2281" s="240"/>
      <c r="CB2281" s="240"/>
      <c r="CC2281" s="240"/>
      <c r="CD2281" s="240"/>
      <c r="CE2281" s="240"/>
      <c r="CF2281" s="240"/>
      <c r="CG2281" s="240"/>
      <c r="CH2281" s="240"/>
      <c r="CI2281" s="240"/>
      <c r="CJ2281" s="240"/>
      <c r="CK2281" s="240"/>
      <c r="CL2281" s="240"/>
      <c r="CN2281" s="240"/>
      <c r="CO2281" s="240"/>
      <c r="CP2281" s="240"/>
      <c r="CQ2281" s="240"/>
      <c r="CR2281" s="240"/>
      <c r="CS2281" s="240"/>
      <c r="CT2281" s="240"/>
      <c r="CU2281" s="240"/>
      <c r="CV2281" s="240"/>
      <c r="CW2281" s="240"/>
      <c r="CX2281" s="240"/>
      <c r="CY2281" s="240"/>
      <c r="CZ2281" s="240"/>
      <c r="DA2281" s="240"/>
      <c r="DB2281" s="240"/>
      <c r="DC2281" s="240"/>
      <c r="DD2281" s="240"/>
      <c r="DE2281" s="240"/>
      <c r="DF2281" s="240"/>
      <c r="DG2281" s="240"/>
      <c r="DH2281" s="240"/>
      <c r="DI2281" s="240"/>
      <c r="DJ2281" s="240"/>
      <c r="DK2281" s="240"/>
      <c r="DL2281" s="240"/>
    </row>
    <row r="2282" spans="1:116" x14ac:dyDescent="0.4">
      <c r="D2282" t="s">
        <v>554</v>
      </c>
      <c r="E2282" s="8"/>
      <c r="G2282" s="145" t="s">
        <v>62</v>
      </c>
      <c r="H2282" s="34">
        <f>1-SUM(H2278:H2281)</f>
        <v>5.0000000000000044E-2</v>
      </c>
      <c r="I2282" s="60"/>
      <c r="J2282" s="60"/>
      <c r="K2282" s="38"/>
      <c r="L2282" s="38"/>
      <c r="M2282" s="38"/>
      <c r="N2282" s="38"/>
      <c r="O2282" s="38"/>
      <c r="P2282" s="38"/>
      <c r="R2282" s="15"/>
      <c r="S2282" s="240"/>
      <c r="T2282" s="240"/>
      <c r="U2282" s="240"/>
      <c r="V2282" s="240"/>
      <c r="W2282" s="240"/>
      <c r="X2282" s="240"/>
      <c r="Y2282" s="240"/>
      <c r="Z2282" s="240"/>
      <c r="AA2282" s="240"/>
      <c r="AB2282" s="240"/>
      <c r="AC2282" s="240"/>
      <c r="AD2282" s="240"/>
      <c r="AE2282" s="240"/>
      <c r="AF2282" s="240"/>
      <c r="AG2282" s="240"/>
      <c r="AH2282" s="240"/>
      <c r="AI2282" s="240"/>
      <c r="AJ2282" s="240"/>
      <c r="AK2282" s="240"/>
      <c r="AL2282" s="240"/>
      <c r="AM2282" s="240"/>
      <c r="AN2282" s="240"/>
      <c r="AO2282" s="240"/>
      <c r="AP2282" s="240"/>
      <c r="AQ2282" s="240"/>
      <c r="AR2282" s="240"/>
      <c r="AS2282" s="240"/>
      <c r="AT2282" s="240"/>
      <c r="AU2282" s="240"/>
      <c r="AV2282" s="240"/>
      <c r="AW2282" s="240"/>
      <c r="AX2282" s="240"/>
      <c r="AY2282" s="240"/>
      <c r="AZ2282" s="240"/>
      <c r="BA2282" s="240"/>
      <c r="BB2282" s="240"/>
      <c r="BC2282" s="240"/>
      <c r="BD2282" s="240"/>
      <c r="BE2282" s="240"/>
      <c r="BF2282" s="240"/>
      <c r="BG2282" s="240"/>
      <c r="BH2282" s="240"/>
      <c r="BI2282" s="240"/>
      <c r="BJ2282" s="240"/>
      <c r="BK2282" s="240"/>
      <c r="BL2282" s="240"/>
      <c r="BM2282" s="240"/>
      <c r="BN2282" s="240"/>
      <c r="BO2282" s="240"/>
      <c r="BP2282" s="240"/>
      <c r="BQ2282" s="240"/>
      <c r="BR2282" s="240"/>
      <c r="BS2282" s="240"/>
      <c r="BT2282" s="240"/>
      <c r="BU2282" s="240"/>
      <c r="BV2282" s="240"/>
      <c r="BW2282" s="240"/>
      <c r="BX2282" s="240"/>
      <c r="BY2282" s="240"/>
      <c r="BZ2282" s="240"/>
      <c r="CA2282" s="240"/>
      <c r="CB2282" s="240"/>
      <c r="CC2282" s="240"/>
      <c r="CD2282" s="240"/>
      <c r="CE2282" s="240"/>
      <c r="CF2282" s="240"/>
      <c r="CG2282" s="240"/>
      <c r="CH2282" s="240"/>
      <c r="CI2282" s="240"/>
      <c r="CJ2282" s="240"/>
      <c r="CK2282" s="240"/>
      <c r="CL2282" s="240"/>
      <c r="CN2282" s="240"/>
      <c r="CO2282" s="240"/>
      <c r="CP2282" s="240"/>
      <c r="CQ2282" s="240"/>
      <c r="CR2282" s="240"/>
      <c r="CS2282" s="240"/>
      <c r="CT2282" s="240"/>
      <c r="CU2282" s="240"/>
      <c r="CV2282" s="240"/>
      <c r="CW2282" s="240"/>
      <c r="CX2282" s="240"/>
      <c r="CY2282" s="240"/>
      <c r="CZ2282" s="240"/>
      <c r="DA2282" s="240"/>
      <c r="DB2282" s="240"/>
      <c r="DC2282" s="240"/>
      <c r="DD2282" s="240"/>
      <c r="DE2282" s="240"/>
      <c r="DF2282" s="240"/>
      <c r="DG2282" s="240"/>
      <c r="DH2282" s="240"/>
      <c r="DI2282" s="240"/>
      <c r="DJ2282" s="240"/>
      <c r="DK2282" s="240"/>
      <c r="DL2282" s="240"/>
    </row>
    <row r="2283" spans="1:116" x14ac:dyDescent="0.4">
      <c r="B2283" t="s">
        <v>332</v>
      </c>
      <c r="D2283" t="s">
        <v>554</v>
      </c>
      <c r="E2283" s="8" t="str">
        <f t="shared" ref="E2283:E2285" si="3636">ROW()&amp;" "&amp;D2283</f>
        <v>2283 SEASON QUARTER-TR-R</v>
      </c>
      <c r="G2283" s="136" t="str">
        <f t="shared" ref="G2283:G2292" si="3637">G2265</f>
        <v>Surgical procedures</v>
      </c>
      <c r="H2283" s="12"/>
      <c r="I2283" s="60"/>
      <c r="J2283" s="60"/>
      <c r="K2283" s="38"/>
      <c r="L2283" s="38"/>
      <c r="M2283" s="38"/>
      <c r="N2283" s="38"/>
      <c r="O2283" s="38"/>
      <c r="P2283" s="38"/>
      <c r="R2283" s="15"/>
      <c r="S2283" s="240"/>
      <c r="T2283" s="240"/>
      <c r="U2283" s="240"/>
      <c r="V2283" s="240"/>
      <c r="W2283" s="240"/>
      <c r="X2283" s="240"/>
      <c r="Y2283" s="240"/>
      <c r="Z2283" s="240"/>
      <c r="AA2283" s="240"/>
      <c r="AB2283" s="240"/>
      <c r="AC2283" s="240"/>
      <c r="AD2283" s="240"/>
      <c r="AE2283" s="240"/>
      <c r="AF2283" s="240"/>
      <c r="AG2283" s="240"/>
      <c r="AH2283" s="240"/>
      <c r="AI2283" s="240"/>
      <c r="AJ2283" s="240"/>
      <c r="AK2283" s="240"/>
      <c r="AL2283" s="240"/>
      <c r="AM2283" s="240"/>
      <c r="AN2283" s="240"/>
      <c r="AO2283" s="240"/>
      <c r="AP2283" s="240"/>
      <c r="AQ2283" s="240"/>
      <c r="AR2283" s="240"/>
      <c r="AS2283" s="240"/>
      <c r="AT2283" s="240"/>
      <c r="AU2283" s="240"/>
      <c r="AV2283" s="240"/>
      <c r="AW2283" s="240"/>
      <c r="AX2283" s="240"/>
      <c r="AY2283" s="240"/>
      <c r="AZ2283" s="240"/>
      <c r="BA2283" s="240"/>
      <c r="BB2283" s="240"/>
      <c r="BC2283" s="240"/>
      <c r="BD2283" s="240"/>
      <c r="BE2283" s="240"/>
      <c r="BF2283" s="240"/>
      <c r="BG2283" s="240"/>
      <c r="BH2283" s="240"/>
      <c r="BI2283" s="240"/>
      <c r="BJ2283" s="240"/>
      <c r="BK2283" s="240"/>
      <c r="BL2283" s="240"/>
      <c r="BM2283" s="240"/>
      <c r="BN2283" s="240"/>
      <c r="BO2283" s="240"/>
      <c r="BP2283" s="240"/>
      <c r="BQ2283" s="240"/>
      <c r="BR2283" s="240"/>
      <c r="BS2283" s="240"/>
      <c r="BT2283" s="240"/>
      <c r="BU2283" s="240"/>
      <c r="BV2283" s="240"/>
      <c r="BW2283" s="240"/>
      <c r="BX2283" s="240"/>
      <c r="BY2283" s="240"/>
      <c r="BZ2283" s="240"/>
      <c r="CA2283" s="240"/>
      <c r="CB2283" s="240"/>
      <c r="CC2283" s="240"/>
      <c r="CD2283" s="240"/>
      <c r="CE2283" s="240"/>
      <c r="CF2283" s="240"/>
      <c r="CG2283" s="240"/>
      <c r="CH2283" s="240"/>
      <c r="CI2283" s="240"/>
      <c r="CJ2283" s="240"/>
      <c r="CK2283" s="240"/>
      <c r="CL2283" s="240"/>
      <c r="CN2283" s="60"/>
      <c r="CO2283" s="76"/>
      <c r="CP2283" s="76"/>
      <c r="CQ2283" s="76"/>
      <c r="CR2283" s="76"/>
      <c r="CS2283" s="76"/>
      <c r="CT2283" s="76"/>
      <c r="CU2283" s="76"/>
      <c r="CV2283" s="76"/>
      <c r="CW2283" s="76"/>
      <c r="CX2283" s="76"/>
      <c r="CY2283" s="76"/>
      <c r="CZ2283" s="76"/>
      <c r="DA2283" s="76"/>
      <c r="DB2283" s="76"/>
      <c r="DC2283" s="76"/>
      <c r="DD2283" s="76"/>
      <c r="DE2283" s="76"/>
      <c r="DF2283" s="76"/>
      <c r="DG2283" s="76"/>
      <c r="DH2283" s="76"/>
      <c r="DI2283" s="76"/>
      <c r="DJ2283" s="76"/>
      <c r="DK2283" s="76"/>
      <c r="DL2283" s="76"/>
    </row>
    <row r="2284" spans="1:116" x14ac:dyDescent="0.4">
      <c r="B2284" t="s">
        <v>332</v>
      </c>
      <c r="D2284" t="s">
        <v>554</v>
      </c>
      <c r="E2284" s="8" t="str">
        <f>ROW()&amp;" "&amp;D2284</f>
        <v>2284 SEASON QUARTER-TR-R</v>
      </c>
      <c r="G2284" s="136" t="str">
        <f t="shared" si="3637"/>
        <v>procedure</v>
      </c>
      <c r="H2284" s="27"/>
      <c r="I2284" s="78"/>
      <c r="J2284" s="78"/>
      <c r="K2284" s="33"/>
      <c r="L2284" s="33"/>
      <c r="M2284" s="33"/>
      <c r="N2284" s="33"/>
      <c r="O2284" s="33"/>
      <c r="P2284" s="33"/>
      <c r="R2284" s="33"/>
      <c r="S2284" s="80"/>
      <c r="T2284" s="80"/>
      <c r="U2284" s="80"/>
      <c r="V2284" s="80"/>
      <c r="W2284" s="80"/>
      <c r="X2284" s="80"/>
      <c r="Y2284" s="80"/>
      <c r="Z2284" s="80"/>
      <c r="AA2284" s="80"/>
      <c r="AB2284" s="80"/>
      <c r="AC2284" s="80"/>
      <c r="AD2284" s="80"/>
      <c r="AE2284" s="80"/>
      <c r="AF2284" s="80"/>
      <c r="AG2284" s="80"/>
      <c r="AH2284" s="80"/>
      <c r="AI2284" s="80"/>
      <c r="AJ2284" s="80"/>
      <c r="AK2284" s="80"/>
      <c r="AL2284" s="80"/>
      <c r="AM2284" s="80"/>
      <c r="AN2284" s="80"/>
      <c r="AO2284" s="80"/>
      <c r="AP2284" s="80"/>
      <c r="AQ2284" s="80"/>
      <c r="AR2284" s="80"/>
      <c r="AS2284" s="80"/>
      <c r="AT2284" s="80"/>
      <c r="AU2284" s="80"/>
      <c r="AV2284" s="80"/>
      <c r="AW2284" s="80"/>
      <c r="AX2284" s="80"/>
      <c r="AY2284" s="80"/>
      <c r="AZ2284" s="80"/>
      <c r="BA2284" s="80"/>
      <c r="BB2284" s="80"/>
      <c r="BC2284" s="80"/>
      <c r="BD2284" s="80"/>
      <c r="BE2284" s="80"/>
      <c r="BF2284" s="80"/>
      <c r="BG2284" s="80"/>
      <c r="BH2284" s="80"/>
      <c r="BI2284" s="80"/>
      <c r="BJ2284" s="80"/>
      <c r="BK2284" s="80"/>
      <c r="BL2284" s="80"/>
      <c r="BM2284" s="80"/>
      <c r="BN2284" s="80"/>
      <c r="BO2284" s="80"/>
      <c r="BP2284" s="80"/>
      <c r="BQ2284" s="80"/>
      <c r="BR2284" s="80"/>
      <c r="BS2284" s="80"/>
      <c r="BT2284" s="80"/>
      <c r="BU2284" s="80"/>
      <c r="BV2284" s="80"/>
      <c r="BW2284" s="80"/>
      <c r="BX2284" s="80"/>
      <c r="BY2284" s="80"/>
      <c r="BZ2284" s="80"/>
      <c r="CA2284" s="80"/>
      <c r="CB2284" s="80"/>
      <c r="CC2284" s="80"/>
      <c r="CD2284" s="80"/>
      <c r="CE2284" s="80"/>
      <c r="CF2284" s="80"/>
      <c r="CG2284" s="80"/>
      <c r="CH2284" s="80"/>
      <c r="CI2284" s="80"/>
      <c r="CJ2284" s="80"/>
      <c r="CK2284" s="80"/>
      <c r="CL2284" s="80"/>
      <c r="CN2284" s="78"/>
      <c r="CO2284" s="77"/>
      <c r="CP2284" s="77"/>
      <c r="CQ2284" s="77"/>
      <c r="CR2284" s="77"/>
      <c r="CS2284" s="77"/>
      <c r="CT2284" s="77"/>
      <c r="CU2284" s="77"/>
      <c r="CV2284" s="77"/>
      <c r="CW2284" s="77"/>
      <c r="CX2284" s="77"/>
      <c r="CY2284" s="77"/>
      <c r="CZ2284" s="77"/>
      <c r="DA2284" s="77"/>
      <c r="DB2284" s="77"/>
      <c r="DC2284" s="77"/>
      <c r="DD2284" s="77"/>
      <c r="DE2284" s="77"/>
      <c r="DF2284" s="77"/>
      <c r="DG2284" s="77"/>
      <c r="DH2284" s="77"/>
      <c r="DI2284" s="77"/>
      <c r="DJ2284" s="77"/>
      <c r="DK2284" s="77"/>
      <c r="DL2284" s="77"/>
    </row>
    <row r="2285" spans="1:116" x14ac:dyDescent="0.4">
      <c r="B2285" t="s">
        <v>332</v>
      </c>
      <c r="D2285" t="s">
        <v>554</v>
      </c>
      <c r="E2285" s="8" t="str">
        <f t="shared" ref="E2285:E2292" si="3638">ROW()&amp;" "&amp;D2285</f>
        <v>2285 SEASON QUARTER-TR-R</v>
      </c>
      <c r="G2285" s="136" t="str">
        <f t="shared" si="3637"/>
        <v>Primary revenue driver</v>
      </c>
      <c r="H2285" s="27"/>
      <c r="I2285" s="78"/>
      <c r="J2285" s="78"/>
      <c r="K2285" s="33"/>
      <c r="L2285" s="33"/>
      <c r="M2285" s="33"/>
      <c r="N2285" s="33"/>
      <c r="O2285" s="33"/>
      <c r="P2285" s="33"/>
      <c r="R2285" s="33"/>
      <c r="S2285" s="1"/>
      <c r="T2285" s="80"/>
      <c r="U2285" s="80"/>
      <c r="V2285" s="80"/>
      <c r="W2285" s="80"/>
      <c r="X2285" s="80"/>
      <c r="Y2285" s="80"/>
      <c r="Z2285" s="80"/>
      <c r="AA2285" s="80"/>
      <c r="AB2285" s="80"/>
      <c r="AC2285" s="80"/>
      <c r="AD2285" s="80"/>
      <c r="AE2285" s="80"/>
      <c r="AF2285" s="80"/>
      <c r="AG2285" s="80"/>
      <c r="AH2285" s="80"/>
      <c r="AI2285" s="80"/>
      <c r="AJ2285" s="80"/>
      <c r="AK2285" s="80"/>
      <c r="AL2285" s="80"/>
      <c r="AM2285" s="80"/>
      <c r="AN2285" s="80"/>
      <c r="AO2285" s="80"/>
      <c r="AP2285" s="80"/>
      <c r="AQ2285" s="80"/>
      <c r="AR2285" s="80"/>
      <c r="AS2285" s="80"/>
      <c r="AT2285" s="80"/>
      <c r="AU2285" s="80"/>
      <c r="AV2285" s="80"/>
      <c r="AW2285" s="80"/>
      <c r="AX2285" s="80"/>
      <c r="AY2285" s="80"/>
      <c r="AZ2285" s="80"/>
      <c r="BA2285" s="80"/>
      <c r="BB2285" s="80"/>
      <c r="BC2285" s="80"/>
      <c r="BD2285" s="80"/>
      <c r="BE2285" s="80"/>
      <c r="BF2285" s="80"/>
      <c r="BG2285" s="80"/>
      <c r="BH2285" s="80"/>
      <c r="BI2285" s="80"/>
      <c r="BJ2285" s="80"/>
      <c r="BK2285" s="80"/>
      <c r="BL2285" s="80"/>
      <c r="BM2285" s="80"/>
      <c r="BN2285" s="80"/>
      <c r="BO2285" s="80"/>
      <c r="BP2285" s="80"/>
      <c r="BQ2285" s="80"/>
      <c r="BR2285" s="80"/>
      <c r="BS2285" s="80"/>
      <c r="BT2285" s="80"/>
      <c r="BU2285" s="80"/>
      <c r="BV2285" s="80"/>
      <c r="BW2285" s="80"/>
      <c r="BX2285" s="80"/>
      <c r="BY2285" s="80"/>
      <c r="BZ2285" s="80"/>
      <c r="CA2285" s="80"/>
      <c r="CB2285" s="80"/>
      <c r="CC2285" s="80"/>
      <c r="CD2285" s="80"/>
      <c r="CE2285" s="80"/>
      <c r="CF2285" s="80"/>
      <c r="CG2285" s="80"/>
      <c r="CH2285" s="80"/>
      <c r="CI2285" s="80"/>
      <c r="CJ2285" s="80"/>
      <c r="CK2285" s="80"/>
      <c r="CL2285" s="80"/>
      <c r="CN2285" s="80">
        <f t="shared" ref="CN2285:CN2287" si="3639">CN2267</f>
        <v>0</v>
      </c>
      <c r="CO2285" s="4" t="str">
        <f>ADDRESS(ROW(CO2275),COLUMN(CO2275),2)</f>
        <v>CO$2275</v>
      </c>
      <c r="CP2285" s="4" t="str">
        <f t="shared" ref="CP2285:DL2287" si="3640">ADDRESS(ROW(CP2275),COLUMN(CP2275),2)</f>
        <v>CP$2275</v>
      </c>
      <c r="CQ2285" s="4" t="str">
        <f t="shared" si="3640"/>
        <v>CQ$2275</v>
      </c>
      <c r="CR2285" s="4" t="str">
        <f t="shared" si="3640"/>
        <v>CR$2275</v>
      </c>
      <c r="CS2285" s="4" t="str">
        <f t="shared" si="3640"/>
        <v>CS$2275</v>
      </c>
      <c r="CT2285" s="4" t="str">
        <f t="shared" si="3640"/>
        <v>CT$2275</v>
      </c>
      <c r="CU2285" s="4" t="str">
        <f t="shared" si="3640"/>
        <v>CU$2275</v>
      </c>
      <c r="CV2285" s="4" t="str">
        <f t="shared" si="3640"/>
        <v>CV$2275</v>
      </c>
      <c r="CW2285" s="4" t="str">
        <f t="shared" si="3640"/>
        <v>CW$2275</v>
      </c>
      <c r="CX2285" s="4" t="str">
        <f t="shared" si="3640"/>
        <v>CX$2275</v>
      </c>
      <c r="CY2285" s="4" t="str">
        <f t="shared" si="3640"/>
        <v>CY$2275</v>
      </c>
      <c r="CZ2285" s="4" t="str">
        <f t="shared" si="3640"/>
        <v>CZ$2275</v>
      </c>
      <c r="DA2285" s="4" t="str">
        <f t="shared" si="3640"/>
        <v>DA$2275</v>
      </c>
      <c r="DB2285" s="4" t="str">
        <f t="shared" si="3640"/>
        <v>DB$2275</v>
      </c>
      <c r="DC2285" s="4" t="str">
        <f t="shared" si="3640"/>
        <v>DC$2275</v>
      </c>
      <c r="DD2285" s="4" t="str">
        <f t="shared" si="3640"/>
        <v>DD$2275</v>
      </c>
      <c r="DE2285" s="4" t="str">
        <f t="shared" si="3640"/>
        <v>DE$2275</v>
      </c>
      <c r="DF2285" s="4" t="str">
        <f t="shared" si="3640"/>
        <v>DF$2275</v>
      </c>
      <c r="DG2285" s="4" t="str">
        <f t="shared" si="3640"/>
        <v>DG$2275</v>
      </c>
      <c r="DH2285" s="4" t="str">
        <f t="shared" si="3640"/>
        <v>DH$2275</v>
      </c>
      <c r="DI2285" s="4" t="str">
        <f t="shared" si="3640"/>
        <v>DI$2275</v>
      </c>
      <c r="DJ2285" s="4" t="str">
        <f t="shared" si="3640"/>
        <v>DJ$2275</v>
      </c>
      <c r="DK2285" s="4" t="str">
        <f t="shared" si="3640"/>
        <v>DK$2275</v>
      </c>
      <c r="DL2285" s="4" t="str">
        <f t="shared" si="3640"/>
        <v>DL$2275</v>
      </c>
    </row>
    <row r="2286" spans="1:116" x14ac:dyDescent="0.4">
      <c r="B2286" t="s">
        <v>332</v>
      </c>
      <c r="D2286" t="s">
        <v>554</v>
      </c>
      <c r="E2286" s="8" t="str">
        <f t="shared" si="3638"/>
        <v>2286 SEASON QUARTER-TR-R</v>
      </c>
      <c r="G2286" s="136" t="str">
        <f t="shared" si="3637"/>
        <v>Primary volume driver</v>
      </c>
      <c r="K2286" s="53"/>
      <c r="L2286" s="53"/>
      <c r="M2286" s="53"/>
      <c r="N2286" s="53"/>
      <c r="O2286" s="53"/>
      <c r="P2286" s="53"/>
      <c r="R2286" s="24"/>
      <c r="S2286" s="80"/>
      <c r="T2286" s="80"/>
      <c r="U2286" s="80"/>
      <c r="V2286" s="80"/>
      <c r="W2286" s="80"/>
      <c r="X2286" s="80"/>
      <c r="Y2286" s="80"/>
      <c r="Z2286" s="80"/>
      <c r="AA2286" s="80"/>
      <c r="AB2286" s="80"/>
      <c r="AC2286" s="80"/>
      <c r="AD2286" s="80"/>
      <c r="AE2286" s="80"/>
      <c r="AF2286" s="80"/>
      <c r="AG2286" s="80"/>
      <c r="AH2286" s="80"/>
      <c r="AI2286" s="80"/>
      <c r="AJ2286" s="80"/>
      <c r="AK2286" s="80"/>
      <c r="AL2286" s="80"/>
      <c r="AM2286" s="80"/>
      <c r="AN2286" s="80"/>
      <c r="AO2286" s="80"/>
      <c r="AP2286" s="80"/>
      <c r="AQ2286" s="80"/>
      <c r="AR2286" s="80"/>
      <c r="AS2286" s="80"/>
      <c r="AT2286" s="80"/>
      <c r="AU2286" s="80"/>
      <c r="AV2286" s="80"/>
      <c r="AW2286" s="80"/>
      <c r="AX2286" s="80"/>
      <c r="AY2286" s="80"/>
      <c r="AZ2286" s="80"/>
      <c r="BA2286" s="80"/>
      <c r="BB2286" s="80"/>
      <c r="BC2286" s="80"/>
      <c r="BD2286" s="80"/>
      <c r="BE2286" s="80"/>
      <c r="BF2286" s="80"/>
      <c r="BG2286" s="80"/>
      <c r="BH2286" s="80"/>
      <c r="BI2286" s="80"/>
      <c r="BJ2286" s="80"/>
      <c r="BK2286" s="80"/>
      <c r="BL2286" s="80"/>
      <c r="BM2286" s="80"/>
      <c r="BN2286" s="80"/>
      <c r="BO2286" s="80"/>
      <c r="BP2286" s="80"/>
      <c r="BQ2286" s="80"/>
      <c r="BR2286" s="80"/>
      <c r="BS2286" s="80"/>
      <c r="BT2286" s="80"/>
      <c r="BU2286" s="80"/>
      <c r="BV2286" s="80"/>
      <c r="BW2286" s="80"/>
      <c r="BX2286" s="80"/>
      <c r="BY2286" s="80"/>
      <c r="BZ2286" s="80"/>
      <c r="CA2286" s="80"/>
      <c r="CB2286" s="80"/>
      <c r="CC2286" s="80"/>
      <c r="CD2286" s="80"/>
      <c r="CE2286" s="80"/>
      <c r="CF2286" s="80"/>
      <c r="CG2286" s="80"/>
      <c r="CH2286" s="80"/>
      <c r="CI2286" s="80"/>
      <c r="CJ2286" s="80"/>
      <c r="CK2286" s="80"/>
      <c r="CL2286" s="80"/>
      <c r="CN2286" s="80">
        <f t="shared" ref="CN2286:DL2288" si="3641">CN2268</f>
        <v>0</v>
      </c>
      <c r="CO2286" s="80" t="str">
        <f t="shared" si="3641"/>
        <v>CO$17</v>
      </c>
      <c r="CP2286" s="80" t="str">
        <f t="shared" si="3641"/>
        <v>CP$17</v>
      </c>
      <c r="CQ2286" s="80" t="str">
        <f t="shared" si="3641"/>
        <v>CQ$17</v>
      </c>
      <c r="CR2286" s="80" t="str">
        <f t="shared" si="3641"/>
        <v>CR$17</v>
      </c>
      <c r="CS2286" s="80" t="str">
        <f t="shared" si="3641"/>
        <v>CS$17</v>
      </c>
      <c r="CT2286" s="80" t="str">
        <f t="shared" si="3641"/>
        <v>CT$17</v>
      </c>
      <c r="CU2286" s="80" t="str">
        <f t="shared" si="3641"/>
        <v>CU$17</v>
      </c>
      <c r="CV2286" s="80" t="str">
        <f t="shared" si="3641"/>
        <v>CV$17</v>
      </c>
      <c r="CW2286" s="80" t="str">
        <f t="shared" si="3641"/>
        <v>CW$17</v>
      </c>
      <c r="CX2286" s="80" t="str">
        <f t="shared" si="3641"/>
        <v>CX$17</v>
      </c>
      <c r="CY2286" s="80" t="str">
        <f t="shared" si="3641"/>
        <v>CY$17</v>
      </c>
      <c r="CZ2286" s="80" t="str">
        <f t="shared" si="3641"/>
        <v>CZ$17</v>
      </c>
      <c r="DA2286" s="80" t="str">
        <f t="shared" si="3641"/>
        <v>DA$17</v>
      </c>
      <c r="DB2286" s="80" t="str">
        <f t="shared" si="3641"/>
        <v>DB$17</v>
      </c>
      <c r="DC2286" s="80" t="str">
        <f t="shared" si="3641"/>
        <v>DC$17</v>
      </c>
      <c r="DD2286" s="80" t="str">
        <f t="shared" si="3641"/>
        <v>DD$17</v>
      </c>
      <c r="DE2286" s="80" t="str">
        <f t="shared" si="3641"/>
        <v>DE$17</v>
      </c>
      <c r="DF2286" s="80" t="str">
        <f t="shared" si="3641"/>
        <v>DF$17</v>
      </c>
      <c r="DG2286" s="80" t="str">
        <f t="shared" si="3641"/>
        <v>DG$17</v>
      </c>
      <c r="DH2286" s="80" t="str">
        <f t="shared" si="3641"/>
        <v>DH$17</v>
      </c>
      <c r="DI2286" s="80" t="str">
        <f t="shared" si="3641"/>
        <v>DI$17</v>
      </c>
      <c r="DJ2286" s="80" t="str">
        <f t="shared" si="3641"/>
        <v>DJ$17</v>
      </c>
      <c r="DK2286" s="80" t="str">
        <f t="shared" si="3641"/>
        <v>DK$17</v>
      </c>
      <c r="DL2286" s="80" t="str">
        <f t="shared" si="3641"/>
        <v>DL$17</v>
      </c>
    </row>
    <row r="2287" spans="1:116" x14ac:dyDescent="0.4">
      <c r="B2287" t="s">
        <v>332</v>
      </c>
      <c r="D2287" t="s">
        <v>554</v>
      </c>
      <c r="E2287" s="8" t="str">
        <f t="shared" si="3638"/>
        <v>2287 SEASON QUARTER-TR-R</v>
      </c>
      <c r="G2287" s="136" t="str">
        <f t="shared" si="3637"/>
        <v>(Secondary label)</v>
      </c>
      <c r="H2287" s="12"/>
      <c r="I2287" s="60"/>
      <c r="J2287" s="60"/>
      <c r="K2287" s="15"/>
      <c r="L2287" s="15"/>
      <c r="M2287" s="15"/>
      <c r="N2287" s="15"/>
      <c r="O2287" s="15"/>
      <c r="P2287" s="15"/>
      <c r="R2287" s="15"/>
      <c r="S2287" s="80"/>
      <c r="T2287" s="80"/>
      <c r="U2287" s="80"/>
      <c r="V2287" s="80"/>
      <c r="W2287" s="80"/>
      <c r="X2287" s="80"/>
      <c r="Y2287" s="80"/>
      <c r="Z2287" s="80"/>
      <c r="AA2287" s="80"/>
      <c r="AB2287" s="80"/>
      <c r="AC2287" s="80"/>
      <c r="AD2287" s="80"/>
      <c r="AE2287" s="80"/>
      <c r="AF2287" s="80"/>
      <c r="AG2287" s="80"/>
      <c r="AH2287" s="80"/>
      <c r="AI2287" s="80"/>
      <c r="AJ2287" s="80"/>
      <c r="AK2287" s="80"/>
      <c r="AL2287" s="80"/>
      <c r="AM2287" s="80"/>
      <c r="AN2287" s="80"/>
      <c r="AO2287" s="80"/>
      <c r="AP2287" s="80"/>
      <c r="AQ2287" s="80"/>
      <c r="AR2287" s="80"/>
      <c r="AS2287" s="80"/>
      <c r="AT2287" s="80"/>
      <c r="AU2287" s="80"/>
      <c r="AV2287" s="80"/>
      <c r="AW2287" s="80"/>
      <c r="AX2287" s="80"/>
      <c r="AY2287" s="80"/>
      <c r="AZ2287" s="80"/>
      <c r="BA2287" s="80"/>
      <c r="BB2287" s="80"/>
      <c r="BC2287" s="80"/>
      <c r="BD2287" s="80"/>
      <c r="BE2287" s="80"/>
      <c r="BF2287" s="80"/>
      <c r="BG2287" s="80"/>
      <c r="BH2287" s="80"/>
      <c r="BI2287" s="80"/>
      <c r="BJ2287" s="80"/>
      <c r="BK2287" s="80"/>
      <c r="BL2287" s="80"/>
      <c r="BM2287" s="80"/>
      <c r="BN2287" s="80"/>
      <c r="BO2287" s="80"/>
      <c r="BP2287" s="80"/>
      <c r="BQ2287" s="80"/>
      <c r="BR2287" s="80"/>
      <c r="BS2287" s="80"/>
      <c r="BT2287" s="80"/>
      <c r="BU2287" s="80"/>
      <c r="BV2287" s="80"/>
      <c r="BW2287" s="80"/>
      <c r="BX2287" s="80"/>
      <c r="BY2287" s="80"/>
      <c r="BZ2287" s="80"/>
      <c r="CA2287" s="80"/>
      <c r="CB2287" s="80"/>
      <c r="CC2287" s="80"/>
      <c r="CD2287" s="80"/>
      <c r="CE2287" s="80"/>
      <c r="CF2287" s="80"/>
      <c r="CG2287" s="80"/>
      <c r="CH2287" s="80"/>
      <c r="CI2287" s="80"/>
      <c r="CJ2287" s="80"/>
      <c r="CK2287" s="80"/>
      <c r="CL2287" s="80"/>
      <c r="CN2287" s="80"/>
      <c r="CO2287" s="80"/>
      <c r="CP2287" s="80"/>
      <c r="CQ2287" s="80"/>
      <c r="CR2287" s="80"/>
      <c r="CS2287" s="80"/>
      <c r="CT2287" s="80"/>
      <c r="CU2287" s="80"/>
      <c r="CV2287" s="80"/>
      <c r="CW2287" s="80"/>
      <c r="CX2287" s="80"/>
      <c r="CY2287" s="80"/>
      <c r="CZ2287" s="80"/>
      <c r="DA2287" s="80"/>
      <c r="DB2287" s="80"/>
      <c r="DC2287" s="80"/>
      <c r="DD2287" s="80"/>
      <c r="DE2287" s="80"/>
      <c r="DF2287" s="80"/>
      <c r="DG2287" s="80"/>
      <c r="DH2287" s="80"/>
      <c r="DI2287" s="80"/>
      <c r="DJ2287" s="80"/>
      <c r="DK2287" s="80"/>
      <c r="DL2287" s="80"/>
    </row>
    <row r="2288" spans="1:116" x14ac:dyDescent="0.4">
      <c r="B2288" t="s">
        <v>332</v>
      </c>
      <c r="D2288" t="s">
        <v>554</v>
      </c>
      <c r="E2288" s="8" t="str">
        <f t="shared" si="3638"/>
        <v>2288 SEASON QUARTER-TR-R</v>
      </c>
      <c r="G2288" s="136" t="str">
        <f t="shared" si="3637"/>
        <v xml:space="preserve">secondary unit </v>
      </c>
      <c r="H2288" s="12"/>
      <c r="I2288" s="60"/>
      <c r="J2288" s="60"/>
      <c r="K2288" s="15"/>
      <c r="L2288" s="15"/>
      <c r="M2288" s="15"/>
      <c r="N2288" s="15"/>
      <c r="O2288" s="15"/>
      <c r="P2288" s="15"/>
      <c r="R2288" s="15"/>
      <c r="S2288" s="76"/>
      <c r="T2288" s="76"/>
      <c r="U2288" s="76"/>
      <c r="V2288" s="76"/>
      <c r="W2288" s="76"/>
      <c r="X2288" s="76"/>
      <c r="Y2288" s="76"/>
      <c r="Z2288" s="76"/>
      <c r="AA2288" s="76"/>
      <c r="AB2288" s="76"/>
      <c r="AC2288" s="76"/>
      <c r="AD2288" s="76"/>
      <c r="AE2288" s="76"/>
      <c r="AF2288" s="76"/>
      <c r="AG2288" s="76"/>
      <c r="AH2288" s="76"/>
      <c r="AI2288" s="76"/>
      <c r="AJ2288" s="76"/>
      <c r="AK2288" s="76"/>
      <c r="AL2288" s="76"/>
      <c r="AM2288" s="76"/>
      <c r="AN2288" s="76"/>
      <c r="AO2288" s="76"/>
      <c r="AP2288" s="76"/>
      <c r="AQ2288" s="76"/>
      <c r="AR2288" s="76"/>
      <c r="AS2288" s="76"/>
      <c r="AT2288" s="76"/>
      <c r="AU2288" s="76"/>
      <c r="AV2288" s="76"/>
      <c r="AW2288" s="76"/>
      <c r="AX2288" s="76"/>
      <c r="AY2288" s="76"/>
      <c r="AZ2288" s="76"/>
      <c r="BA2288" s="76"/>
      <c r="BB2288" s="76"/>
      <c r="BC2288" s="76"/>
      <c r="BD2288" s="76"/>
      <c r="BE2288" s="76"/>
      <c r="BF2288" s="76"/>
      <c r="BG2288" s="76"/>
      <c r="BH2288" s="76"/>
      <c r="BI2288" s="76"/>
      <c r="BJ2288" s="76"/>
      <c r="BK2288" s="76"/>
      <c r="BL2288" s="76"/>
      <c r="BM2288" s="76"/>
      <c r="BN2288" s="76"/>
      <c r="BO2288" s="76"/>
      <c r="BP2288" s="76"/>
      <c r="BQ2288" s="76"/>
      <c r="BR2288" s="76"/>
      <c r="BS2288" s="76"/>
      <c r="BT2288" s="76"/>
      <c r="BU2288" s="76"/>
      <c r="BV2288" s="76"/>
      <c r="BW2288" s="76"/>
      <c r="BX2288" s="76"/>
      <c r="BY2288" s="76"/>
      <c r="BZ2288" s="76"/>
      <c r="CA2288" s="76"/>
      <c r="CB2288" s="76"/>
      <c r="CC2288" s="76"/>
      <c r="CD2288" s="76"/>
      <c r="CE2288" s="76"/>
      <c r="CF2288" s="76"/>
      <c r="CG2288" s="76"/>
      <c r="CH2288" s="76"/>
      <c r="CI2288" s="76"/>
      <c r="CJ2288" s="76"/>
      <c r="CK2288" s="76"/>
      <c r="CL2288" s="76"/>
      <c r="CN2288" s="76"/>
      <c r="CO2288" s="76"/>
      <c r="CP2288" s="76"/>
      <c r="CQ2288" s="76"/>
      <c r="CR2288" s="76"/>
      <c r="CS2288" s="76"/>
      <c r="CT2288" s="76"/>
      <c r="CU2288" s="76"/>
      <c r="CV2288" s="76"/>
      <c r="CW2288" s="76"/>
      <c r="CX2288" s="76"/>
      <c r="CY2288" s="76"/>
      <c r="CZ2288" s="76"/>
      <c r="DA2288" s="76"/>
      <c r="DB2288" s="76"/>
      <c r="DC2288" s="76"/>
      <c r="DD2288" s="76"/>
      <c r="DE2288" s="76"/>
      <c r="DF2288" s="76"/>
      <c r="DG2288" s="76"/>
      <c r="DH2288" s="76"/>
      <c r="DI2288" s="76"/>
      <c r="DJ2288" s="76"/>
      <c r="DK2288" s="76"/>
      <c r="DL2288" s="76"/>
    </row>
    <row r="2289" spans="1:116" x14ac:dyDescent="0.4">
      <c r="B2289" t="s">
        <v>332</v>
      </c>
      <c r="D2289" t="s">
        <v>554</v>
      </c>
      <c r="E2289" s="8" t="str">
        <f t="shared" si="3638"/>
        <v>2289 SEASON QUARTER-TR-R</v>
      </c>
      <c r="G2289" s="136" t="str">
        <f t="shared" si="3637"/>
        <v>Secondary revenue driver</v>
      </c>
      <c r="H2289" s="12"/>
      <c r="I2289" s="60"/>
      <c r="J2289" s="60"/>
      <c r="K2289" s="15"/>
      <c r="L2289" s="15"/>
      <c r="M2289" s="15"/>
      <c r="N2289" s="15"/>
      <c r="O2289" s="15"/>
      <c r="P2289" s="15"/>
      <c r="R2289" s="15"/>
      <c r="S2289" s="80"/>
      <c r="T2289" s="80"/>
      <c r="U2289" s="80"/>
      <c r="V2289" s="80"/>
      <c r="W2289" s="80"/>
      <c r="X2289" s="80"/>
      <c r="Y2289" s="80"/>
      <c r="Z2289" s="80"/>
      <c r="AA2289" s="80"/>
      <c r="AB2289" s="80"/>
      <c r="AC2289" s="80"/>
      <c r="AD2289" s="80"/>
      <c r="AE2289" s="80"/>
      <c r="AF2289" s="80"/>
      <c r="AG2289" s="80"/>
      <c r="AH2289" s="80"/>
      <c r="AI2289" s="80"/>
      <c r="AJ2289" s="80"/>
      <c r="AK2289" s="80"/>
      <c r="AL2289" s="80"/>
      <c r="AM2289" s="80"/>
      <c r="AN2289" s="80"/>
      <c r="AO2289" s="80"/>
      <c r="AP2289" s="80"/>
      <c r="AQ2289" s="80"/>
      <c r="AR2289" s="80"/>
      <c r="AS2289" s="80"/>
      <c r="AT2289" s="80"/>
      <c r="AU2289" s="80"/>
      <c r="AV2289" s="80"/>
      <c r="AW2289" s="80"/>
      <c r="AX2289" s="80"/>
      <c r="AY2289" s="80"/>
      <c r="AZ2289" s="80"/>
      <c r="BA2289" s="80"/>
      <c r="BB2289" s="80"/>
      <c r="BC2289" s="80"/>
      <c r="BD2289" s="80"/>
      <c r="BE2289" s="80"/>
      <c r="BF2289" s="80"/>
      <c r="BG2289" s="80"/>
      <c r="BH2289" s="80"/>
      <c r="BI2289" s="80"/>
      <c r="BJ2289" s="80"/>
      <c r="BK2289" s="80"/>
      <c r="BL2289" s="80"/>
      <c r="BM2289" s="80"/>
      <c r="BN2289" s="80"/>
      <c r="BO2289" s="80"/>
      <c r="BP2289" s="80"/>
      <c r="BQ2289" s="80"/>
      <c r="BR2289" s="80"/>
      <c r="BS2289" s="80"/>
      <c r="BT2289" s="80"/>
      <c r="BU2289" s="80"/>
      <c r="BV2289" s="80"/>
      <c r="BW2289" s="80"/>
      <c r="BX2289" s="80"/>
      <c r="BY2289" s="80"/>
      <c r="BZ2289" s="80"/>
      <c r="CA2289" s="80"/>
      <c r="CB2289" s="80"/>
      <c r="CC2289" s="80"/>
      <c r="CD2289" s="80"/>
      <c r="CE2289" s="80"/>
      <c r="CF2289" s="80"/>
      <c r="CG2289" s="80"/>
      <c r="CH2289" s="80"/>
      <c r="CI2289" s="80"/>
      <c r="CJ2289" s="80"/>
      <c r="CK2289" s="80"/>
      <c r="CL2289" s="80"/>
      <c r="CN2289" s="80">
        <f t="shared" ref="CN2289:DL2291" si="3642">CN2271</f>
        <v>0</v>
      </c>
      <c r="CO2289" s="80" t="str">
        <f t="shared" si="3642"/>
        <v>CO$18</v>
      </c>
      <c r="CP2289" s="80" t="str">
        <f t="shared" si="3642"/>
        <v>CP$18</v>
      </c>
      <c r="CQ2289" s="80" t="str">
        <f t="shared" si="3642"/>
        <v>CQ$18</v>
      </c>
      <c r="CR2289" s="80" t="str">
        <f t="shared" si="3642"/>
        <v>CR$18</v>
      </c>
      <c r="CS2289" s="80" t="str">
        <f t="shared" si="3642"/>
        <v>CS$18</v>
      </c>
      <c r="CT2289" s="80" t="str">
        <f t="shared" si="3642"/>
        <v>CT$18</v>
      </c>
      <c r="CU2289" s="80" t="str">
        <f t="shared" si="3642"/>
        <v>CU$18</v>
      </c>
      <c r="CV2289" s="80" t="str">
        <f t="shared" si="3642"/>
        <v>CV$18</v>
      </c>
      <c r="CW2289" s="80" t="str">
        <f t="shared" si="3642"/>
        <v>CW$18</v>
      </c>
      <c r="CX2289" s="80" t="str">
        <f t="shared" si="3642"/>
        <v>CX$18</v>
      </c>
      <c r="CY2289" s="80" t="str">
        <f t="shared" si="3642"/>
        <v>CY$18</v>
      </c>
      <c r="CZ2289" s="80" t="str">
        <f t="shared" si="3642"/>
        <v>CZ$18</v>
      </c>
      <c r="DA2289" s="80" t="str">
        <f t="shared" si="3642"/>
        <v>DA$18</v>
      </c>
      <c r="DB2289" s="80" t="str">
        <f t="shared" si="3642"/>
        <v>DB$18</v>
      </c>
      <c r="DC2289" s="80" t="str">
        <f t="shared" si="3642"/>
        <v>DC$18</v>
      </c>
      <c r="DD2289" s="80" t="str">
        <f t="shared" si="3642"/>
        <v>DD$18</v>
      </c>
      <c r="DE2289" s="80" t="str">
        <f t="shared" si="3642"/>
        <v>DE$18</v>
      </c>
      <c r="DF2289" s="80" t="str">
        <f t="shared" si="3642"/>
        <v>DF$18</v>
      </c>
      <c r="DG2289" s="80" t="str">
        <f t="shared" si="3642"/>
        <v>DG$18</v>
      </c>
      <c r="DH2289" s="80" t="str">
        <f t="shared" si="3642"/>
        <v>DH$18</v>
      </c>
      <c r="DI2289" s="80" t="str">
        <f t="shared" si="3642"/>
        <v>DI$18</v>
      </c>
      <c r="DJ2289" s="80" t="str">
        <f t="shared" si="3642"/>
        <v>DJ$18</v>
      </c>
      <c r="DK2289" s="80" t="str">
        <f t="shared" si="3642"/>
        <v>DK$18</v>
      </c>
      <c r="DL2289" s="80" t="str">
        <f t="shared" si="3642"/>
        <v>DL$18</v>
      </c>
    </row>
    <row r="2290" spans="1:116" x14ac:dyDescent="0.4">
      <c r="B2290" t="s">
        <v>332</v>
      </c>
      <c r="D2290" t="s">
        <v>554</v>
      </c>
      <c r="E2290" s="8" t="str">
        <f t="shared" si="3638"/>
        <v>2290 SEASON QUARTER-TR-R</v>
      </c>
      <c r="G2290" s="136" t="str">
        <f t="shared" si="3637"/>
        <v>Secondary volume driver</v>
      </c>
      <c r="H2290" s="12"/>
      <c r="I2290" s="60"/>
      <c r="J2290" s="60"/>
      <c r="K2290" s="15"/>
      <c r="L2290" s="15"/>
      <c r="M2290" s="15"/>
      <c r="N2290" s="15"/>
      <c r="O2290" s="15"/>
      <c r="P2290" s="15"/>
      <c r="R2290" s="15"/>
      <c r="S2290" s="80"/>
      <c r="T2290" s="80"/>
      <c r="U2290" s="80"/>
      <c r="V2290" s="80"/>
      <c r="W2290" s="80"/>
      <c r="X2290" s="80"/>
      <c r="Y2290" s="80"/>
      <c r="Z2290" s="80"/>
      <c r="AA2290" s="80"/>
      <c r="AB2290" s="80"/>
      <c r="AC2290" s="80"/>
      <c r="AD2290" s="80"/>
      <c r="AE2290" s="80"/>
      <c r="AF2290" s="80"/>
      <c r="AG2290" s="80"/>
      <c r="AH2290" s="80"/>
      <c r="AI2290" s="80"/>
      <c r="AJ2290" s="80"/>
      <c r="AK2290" s="80"/>
      <c r="AL2290" s="80"/>
      <c r="AM2290" s="80"/>
      <c r="AN2290" s="80"/>
      <c r="AO2290" s="80"/>
      <c r="AP2290" s="80"/>
      <c r="AQ2290" s="80"/>
      <c r="AR2290" s="80"/>
      <c r="AS2290" s="80"/>
      <c r="AT2290" s="80"/>
      <c r="AU2290" s="80"/>
      <c r="AV2290" s="80"/>
      <c r="AW2290" s="80"/>
      <c r="AX2290" s="80"/>
      <c r="AY2290" s="80"/>
      <c r="AZ2290" s="80"/>
      <c r="BA2290" s="80"/>
      <c r="BB2290" s="80"/>
      <c r="BC2290" s="80"/>
      <c r="BD2290" s="80"/>
      <c r="BE2290" s="80"/>
      <c r="BF2290" s="80"/>
      <c r="BG2290" s="80"/>
      <c r="BH2290" s="80"/>
      <c r="BI2290" s="80"/>
      <c r="BJ2290" s="80"/>
      <c r="BK2290" s="80"/>
      <c r="BL2290" s="80"/>
      <c r="BM2290" s="80"/>
      <c r="BN2290" s="80"/>
      <c r="BO2290" s="80"/>
      <c r="BP2290" s="80"/>
      <c r="BQ2290" s="80"/>
      <c r="BR2290" s="80"/>
      <c r="BS2290" s="80"/>
      <c r="BT2290" s="80"/>
      <c r="BU2290" s="80"/>
      <c r="BV2290" s="80"/>
      <c r="BW2290" s="80"/>
      <c r="BX2290" s="80"/>
      <c r="BY2290" s="80"/>
      <c r="BZ2290" s="80"/>
      <c r="CA2290" s="80"/>
      <c r="CB2290" s="80"/>
      <c r="CC2290" s="80"/>
      <c r="CD2290" s="80"/>
      <c r="CE2290" s="80"/>
      <c r="CF2290" s="80"/>
      <c r="CG2290" s="80"/>
      <c r="CH2290" s="80"/>
      <c r="CI2290" s="80"/>
      <c r="CJ2290" s="80"/>
      <c r="CK2290" s="80"/>
      <c r="CL2290" s="80"/>
      <c r="CN2290" s="80">
        <f t="shared" ref="CN2290:DL2292" si="3643">CN2272</f>
        <v>0</v>
      </c>
      <c r="CO2290" s="80" t="str">
        <f t="shared" si="3643"/>
        <v>CO$19</v>
      </c>
      <c r="CP2290" s="80" t="str">
        <f t="shared" si="3643"/>
        <v>CP$19</v>
      </c>
      <c r="CQ2290" s="80" t="str">
        <f t="shared" si="3643"/>
        <v>CQ$19</v>
      </c>
      <c r="CR2290" s="80" t="str">
        <f t="shared" si="3643"/>
        <v>CR$19</v>
      </c>
      <c r="CS2290" s="80" t="str">
        <f t="shared" si="3643"/>
        <v>CS$19</v>
      </c>
      <c r="CT2290" s="80" t="str">
        <f t="shared" si="3643"/>
        <v>CT$19</v>
      </c>
      <c r="CU2290" s="80" t="str">
        <f t="shared" si="3643"/>
        <v>CU$19</v>
      </c>
      <c r="CV2290" s="80" t="str">
        <f t="shared" si="3643"/>
        <v>CV$19</v>
      </c>
      <c r="CW2290" s="80" t="str">
        <f t="shared" si="3643"/>
        <v>CW$19</v>
      </c>
      <c r="CX2290" s="80" t="str">
        <f t="shared" si="3643"/>
        <v>CX$19</v>
      </c>
      <c r="CY2290" s="80" t="str">
        <f t="shared" si="3643"/>
        <v>CY$19</v>
      </c>
      <c r="CZ2290" s="80" t="str">
        <f t="shared" si="3643"/>
        <v>CZ$19</v>
      </c>
      <c r="DA2290" s="80" t="str">
        <f t="shared" si="3643"/>
        <v>DA$19</v>
      </c>
      <c r="DB2290" s="80" t="str">
        <f t="shared" si="3643"/>
        <v>DB$19</v>
      </c>
      <c r="DC2290" s="80" t="str">
        <f t="shared" si="3643"/>
        <v>DC$19</v>
      </c>
      <c r="DD2290" s="80" t="str">
        <f t="shared" si="3643"/>
        <v>DD$19</v>
      </c>
      <c r="DE2290" s="80" t="str">
        <f t="shared" si="3643"/>
        <v>DE$19</v>
      </c>
      <c r="DF2290" s="80" t="str">
        <f t="shared" si="3643"/>
        <v>DF$19</v>
      </c>
      <c r="DG2290" s="80" t="str">
        <f t="shared" si="3643"/>
        <v>DG$19</v>
      </c>
      <c r="DH2290" s="80" t="str">
        <f t="shared" si="3643"/>
        <v>DH$19</v>
      </c>
      <c r="DI2290" s="80" t="str">
        <f t="shared" si="3643"/>
        <v>DI$19</v>
      </c>
      <c r="DJ2290" s="80" t="str">
        <f t="shared" si="3643"/>
        <v>DJ$19</v>
      </c>
      <c r="DK2290" s="80" t="str">
        <f t="shared" si="3643"/>
        <v>DK$19</v>
      </c>
      <c r="DL2290" s="80" t="str">
        <f t="shared" si="3643"/>
        <v>DL$19</v>
      </c>
    </row>
    <row r="2291" spans="1:116" x14ac:dyDescent="0.4">
      <c r="E2291" s="8"/>
      <c r="G2291" s="136"/>
      <c r="H2291" s="12"/>
      <c r="I2291" s="60"/>
      <c r="J2291" s="60"/>
      <c r="K2291" s="15"/>
      <c r="L2291" s="15"/>
      <c r="M2291" s="15"/>
      <c r="N2291" s="15"/>
      <c r="O2291" s="15"/>
      <c r="P2291" s="15"/>
      <c r="R2291" s="15"/>
      <c r="S2291" s="80"/>
      <c r="T2291" s="80"/>
      <c r="U2291" s="80"/>
      <c r="V2291" s="80"/>
      <c r="W2291" s="80"/>
      <c r="X2291" s="80"/>
      <c r="Y2291" s="80"/>
      <c r="Z2291" s="80"/>
      <c r="AA2291" s="80"/>
      <c r="AB2291" s="80"/>
      <c r="AC2291" s="80"/>
      <c r="AD2291" s="80"/>
      <c r="AE2291" s="80"/>
      <c r="AF2291" s="80"/>
      <c r="AG2291" s="80"/>
      <c r="AH2291" s="80"/>
      <c r="AI2291" s="80"/>
      <c r="AJ2291" s="80"/>
      <c r="AK2291" s="80"/>
      <c r="AL2291" s="80"/>
      <c r="AM2291" s="80"/>
      <c r="AN2291" s="80"/>
      <c r="AO2291" s="80"/>
      <c r="AP2291" s="80"/>
      <c r="AQ2291" s="80"/>
      <c r="AR2291" s="80"/>
      <c r="AS2291" s="80"/>
      <c r="AT2291" s="80"/>
      <c r="AU2291" s="80"/>
      <c r="AV2291" s="80"/>
      <c r="AW2291" s="80"/>
      <c r="AX2291" s="80"/>
      <c r="AY2291" s="80"/>
      <c r="AZ2291" s="80"/>
      <c r="BA2291" s="80"/>
      <c r="BB2291" s="80"/>
      <c r="BC2291" s="80"/>
      <c r="BD2291" s="80"/>
      <c r="BE2291" s="80"/>
      <c r="BF2291" s="80"/>
      <c r="BG2291" s="80"/>
      <c r="BH2291" s="80"/>
      <c r="BI2291" s="80"/>
      <c r="BJ2291" s="80"/>
      <c r="BK2291" s="80"/>
      <c r="BL2291" s="80"/>
      <c r="BM2291" s="80"/>
      <c r="BN2291" s="80"/>
      <c r="BO2291" s="80"/>
      <c r="BP2291" s="80"/>
      <c r="BQ2291" s="80"/>
      <c r="BR2291" s="80"/>
      <c r="BS2291" s="80"/>
      <c r="BT2291" s="80"/>
      <c r="BU2291" s="80"/>
      <c r="BV2291" s="80"/>
      <c r="BW2291" s="80"/>
      <c r="BX2291" s="80"/>
      <c r="BY2291" s="80"/>
      <c r="BZ2291" s="80"/>
      <c r="CA2291" s="80"/>
      <c r="CB2291" s="80"/>
      <c r="CC2291" s="80"/>
      <c r="CD2291" s="80"/>
      <c r="CE2291" s="80"/>
      <c r="CF2291" s="80"/>
      <c r="CG2291" s="80"/>
      <c r="CH2291" s="80"/>
      <c r="CI2291" s="80"/>
      <c r="CJ2291" s="80"/>
      <c r="CK2291" s="80"/>
      <c r="CL2291" s="80"/>
      <c r="CN2291" s="60"/>
      <c r="CO2291" s="179"/>
      <c r="CP2291" s="179"/>
      <c r="CQ2291" s="179"/>
      <c r="CR2291" s="179"/>
      <c r="CS2291" s="179"/>
      <c r="CT2291" s="179"/>
      <c r="CU2291" s="179"/>
      <c r="CV2291" s="179"/>
      <c r="CW2291" s="179"/>
      <c r="CX2291" s="179"/>
      <c r="CY2291" s="179"/>
      <c r="CZ2291" s="179"/>
      <c r="DA2291" s="179"/>
      <c r="DB2291" s="179"/>
      <c r="DC2291" s="179"/>
      <c r="DD2291" s="179"/>
      <c r="DE2291" s="179"/>
      <c r="DF2291" s="179"/>
      <c r="DG2291" s="179"/>
      <c r="DH2291" s="179"/>
      <c r="DI2291" s="179"/>
      <c r="DJ2291" s="179"/>
      <c r="DK2291" s="179"/>
      <c r="DL2291" s="179"/>
    </row>
    <row r="2292" spans="1:116" x14ac:dyDescent="0.4">
      <c r="A2292" s="174"/>
      <c r="E2292" s="8"/>
      <c r="G2292" s="175" t="s">
        <v>503</v>
      </c>
      <c r="H2292" s="174"/>
      <c r="I2292" s="176"/>
      <c r="J2292" s="176"/>
      <c r="K2292" s="197"/>
      <c r="L2292" s="197"/>
      <c r="M2292" s="197"/>
      <c r="N2292" s="197"/>
      <c r="O2292" s="197"/>
      <c r="P2292" s="197"/>
      <c r="R2292" s="198"/>
      <c r="S2292" s="174"/>
      <c r="T2292" s="174"/>
      <c r="U2292" s="174"/>
      <c r="V2292" s="174"/>
      <c r="W2292" s="174"/>
      <c r="X2292" s="174"/>
      <c r="Y2292" s="174"/>
      <c r="Z2292" s="174"/>
      <c r="AA2292" s="174"/>
      <c r="AB2292" s="174"/>
      <c r="AC2292" s="174"/>
      <c r="AD2292" s="174"/>
      <c r="AE2292" s="174"/>
      <c r="AF2292" s="174"/>
      <c r="AG2292" s="174"/>
      <c r="AH2292" s="174"/>
      <c r="AI2292" s="174"/>
      <c r="AJ2292" s="174"/>
      <c r="AK2292" s="174"/>
      <c r="AL2292" s="174"/>
      <c r="AM2292" s="174"/>
      <c r="AN2292" s="174"/>
      <c r="AO2292" s="174"/>
      <c r="AP2292" s="174"/>
      <c r="AQ2292" s="174"/>
      <c r="AR2292" s="174"/>
      <c r="AS2292" s="174"/>
      <c r="AT2292" s="174"/>
      <c r="AU2292" s="174"/>
      <c r="AV2292" s="174"/>
      <c r="AW2292" s="174"/>
      <c r="AX2292" s="174"/>
      <c r="AY2292" s="174"/>
      <c r="AZ2292" s="174"/>
      <c r="BA2292" s="174"/>
      <c r="BB2292" s="174"/>
      <c r="BC2292" s="174"/>
      <c r="BD2292" s="174"/>
      <c r="BE2292" s="174"/>
      <c r="BF2292" s="174"/>
      <c r="BG2292" s="174"/>
      <c r="BH2292" s="174"/>
      <c r="BI2292" s="174"/>
      <c r="BJ2292" s="174"/>
      <c r="BK2292" s="174"/>
      <c r="BL2292" s="174"/>
      <c r="BM2292" s="174"/>
      <c r="BN2292" s="174"/>
      <c r="BO2292" s="174"/>
      <c r="BP2292" s="174"/>
      <c r="BQ2292" s="174"/>
      <c r="BR2292" s="174"/>
      <c r="BS2292" s="174"/>
      <c r="BT2292" s="174"/>
      <c r="BU2292" s="174"/>
      <c r="BV2292" s="174"/>
      <c r="BW2292" s="174"/>
      <c r="BX2292" s="174"/>
      <c r="BY2292" s="174"/>
      <c r="BZ2292" s="174"/>
      <c r="CA2292" s="174"/>
      <c r="CB2292" s="174"/>
      <c r="CC2292" s="174"/>
      <c r="CD2292" s="174"/>
      <c r="CE2292" s="174"/>
      <c r="CF2292" s="174"/>
      <c r="CG2292" s="174"/>
      <c r="CH2292" s="174"/>
      <c r="CI2292" s="174"/>
      <c r="CJ2292" s="174"/>
      <c r="CK2292" s="174"/>
      <c r="CL2292" s="174"/>
      <c r="CN2292" s="176"/>
      <c r="CO2292" s="174"/>
      <c r="CP2292" s="174"/>
      <c r="CQ2292" s="174"/>
      <c r="CR2292" s="174"/>
      <c r="CS2292" s="174"/>
      <c r="CT2292" s="174"/>
      <c r="CU2292" s="174"/>
      <c r="CV2292" s="174"/>
      <c r="CW2292" s="174"/>
      <c r="CX2292" s="174"/>
      <c r="CY2292" s="174"/>
      <c r="CZ2292" s="174"/>
      <c r="DA2292" s="174"/>
      <c r="DB2292" s="174"/>
      <c r="DC2292" s="174"/>
      <c r="DD2292" s="174"/>
      <c r="DE2292" s="174"/>
      <c r="DF2292" s="174"/>
      <c r="DG2292" s="174"/>
      <c r="DH2292" s="174"/>
      <c r="DI2292" s="174"/>
      <c r="DJ2292" s="174"/>
      <c r="DK2292" s="174"/>
      <c r="DL2292" s="174"/>
    </row>
    <row r="2293" spans="1:116" x14ac:dyDescent="0.4">
      <c r="A2293" s="174"/>
      <c r="E2293" s="8"/>
      <c r="G2293" s="175" t="s">
        <v>504</v>
      </c>
      <c r="H2293" s="174"/>
      <c r="I2293" s="176"/>
      <c r="J2293" s="176"/>
      <c r="K2293" s="197"/>
      <c r="L2293" s="197"/>
      <c r="M2293" s="197"/>
      <c r="N2293" s="197"/>
      <c r="O2293" s="197"/>
      <c r="P2293" s="197"/>
      <c r="R2293" s="198"/>
      <c r="S2293" s="174"/>
      <c r="T2293" s="174"/>
      <c r="U2293" s="174"/>
      <c r="V2293" s="174"/>
      <c r="W2293" s="174"/>
      <c r="X2293" s="174"/>
      <c r="Y2293" s="174"/>
      <c r="Z2293" s="174"/>
      <c r="AA2293" s="174"/>
      <c r="AB2293" s="174"/>
      <c r="AC2293" s="174"/>
      <c r="AD2293" s="174"/>
      <c r="AE2293" s="174"/>
      <c r="AF2293" s="174"/>
      <c r="AG2293" s="174"/>
      <c r="AH2293" s="174"/>
      <c r="AI2293" s="174"/>
      <c r="AJ2293" s="174"/>
      <c r="AK2293" s="174"/>
      <c r="AL2293" s="174"/>
      <c r="AM2293" s="174"/>
      <c r="AN2293" s="174"/>
      <c r="AO2293" s="174"/>
      <c r="AP2293" s="174"/>
      <c r="AQ2293" s="174"/>
      <c r="AR2293" s="174"/>
      <c r="AS2293" s="174"/>
      <c r="AT2293" s="174"/>
      <c r="AU2293" s="174"/>
      <c r="AV2293" s="174"/>
      <c r="AW2293" s="174"/>
      <c r="AX2293" s="174"/>
      <c r="AY2293" s="174"/>
      <c r="AZ2293" s="174"/>
      <c r="BA2293" s="174"/>
      <c r="BB2293" s="174"/>
      <c r="BC2293" s="174"/>
      <c r="BD2293" s="174"/>
      <c r="BE2293" s="174"/>
      <c r="BF2293" s="174"/>
      <c r="BG2293" s="174"/>
      <c r="BH2293" s="174"/>
      <c r="BI2293" s="174"/>
      <c r="BJ2293" s="174"/>
      <c r="BK2293" s="174"/>
      <c r="BL2293" s="174"/>
      <c r="BM2293" s="174"/>
      <c r="BN2293" s="174"/>
      <c r="BO2293" s="174"/>
      <c r="BP2293" s="174"/>
      <c r="BQ2293" s="174"/>
      <c r="BR2293" s="174"/>
      <c r="BS2293" s="174"/>
      <c r="BT2293" s="174"/>
      <c r="BU2293" s="174"/>
      <c r="BV2293" s="174"/>
      <c r="BW2293" s="174"/>
      <c r="BX2293" s="174"/>
      <c r="BY2293" s="174"/>
      <c r="BZ2293" s="174"/>
      <c r="CA2293" s="174"/>
      <c r="CB2293" s="174"/>
      <c r="CC2293" s="174"/>
      <c r="CD2293" s="174"/>
      <c r="CE2293" s="174"/>
      <c r="CF2293" s="174"/>
      <c r="CG2293" s="174"/>
      <c r="CH2293" s="174"/>
      <c r="CI2293" s="174"/>
      <c r="CJ2293" s="174"/>
      <c r="CK2293" s="174"/>
      <c r="CL2293" s="174"/>
      <c r="CN2293" s="176"/>
      <c r="CO2293" s="174"/>
      <c r="CP2293" s="174"/>
      <c r="CQ2293" s="174"/>
      <c r="CR2293" s="174"/>
      <c r="CS2293" s="174"/>
      <c r="CT2293" s="174"/>
      <c r="CU2293" s="174"/>
      <c r="CV2293" s="174"/>
      <c r="CW2293" s="174"/>
      <c r="CX2293" s="174"/>
      <c r="CY2293" s="174"/>
      <c r="CZ2293" s="174"/>
      <c r="DA2293" s="174"/>
      <c r="DB2293" s="174"/>
      <c r="DC2293" s="174"/>
      <c r="DD2293" s="174"/>
      <c r="DE2293" s="174"/>
      <c r="DF2293" s="174"/>
      <c r="DG2293" s="174"/>
      <c r="DH2293" s="174"/>
      <c r="DI2293" s="174"/>
      <c r="DJ2293" s="174"/>
      <c r="DK2293" s="174"/>
      <c r="DL2293" s="174"/>
    </row>
    <row r="2294" spans="1:116" x14ac:dyDescent="0.4">
      <c r="A2294" s="174"/>
      <c r="E2294" s="8"/>
      <c r="G2294" s="175" t="s">
        <v>461</v>
      </c>
      <c r="H2294" s="174"/>
      <c r="I2294" s="176"/>
      <c r="J2294" s="176"/>
      <c r="K2294" s="197"/>
      <c r="L2294" s="197"/>
      <c r="M2294" s="197"/>
      <c r="N2294" s="197"/>
      <c r="O2294" s="197"/>
      <c r="P2294" s="197"/>
      <c r="R2294" s="198"/>
      <c r="S2294" s="199" t="str">
        <f t="shared" ref="S2294:CD2294" si="3644">S$20</f>
        <v>S$16</v>
      </c>
      <c r="T2294" s="199" t="str">
        <f t="shared" si="3644"/>
        <v>T$16</v>
      </c>
      <c r="U2294" s="199" t="str">
        <f t="shared" si="3644"/>
        <v>U$16</v>
      </c>
      <c r="V2294" s="199" t="str">
        <f t="shared" si="3644"/>
        <v>V$16</v>
      </c>
      <c r="W2294" s="199" t="str">
        <f t="shared" si="3644"/>
        <v>W$16</v>
      </c>
      <c r="X2294" s="199" t="str">
        <f t="shared" si="3644"/>
        <v>X$16</v>
      </c>
      <c r="Y2294" s="199" t="str">
        <f t="shared" si="3644"/>
        <v>Y$16</v>
      </c>
      <c r="Z2294" s="199" t="str">
        <f t="shared" si="3644"/>
        <v>Z$16</v>
      </c>
      <c r="AA2294" s="199" t="str">
        <f t="shared" si="3644"/>
        <v>AA$16</v>
      </c>
      <c r="AB2294" s="199" t="str">
        <f t="shared" si="3644"/>
        <v>AB$16</v>
      </c>
      <c r="AC2294" s="199" t="str">
        <f t="shared" si="3644"/>
        <v>AC$16</v>
      </c>
      <c r="AD2294" s="199" t="str">
        <f t="shared" si="3644"/>
        <v>AD$16</v>
      </c>
      <c r="AE2294" s="199" t="str">
        <f t="shared" si="3644"/>
        <v>AE$16</v>
      </c>
      <c r="AF2294" s="199" t="str">
        <f t="shared" si="3644"/>
        <v>AF$16</v>
      </c>
      <c r="AG2294" s="199" t="str">
        <f t="shared" si="3644"/>
        <v>AG$16</v>
      </c>
      <c r="AH2294" s="199" t="str">
        <f t="shared" si="3644"/>
        <v>AH$16</v>
      </c>
      <c r="AI2294" s="199" t="str">
        <f t="shared" si="3644"/>
        <v>AI$16</v>
      </c>
      <c r="AJ2294" s="199" t="str">
        <f t="shared" si="3644"/>
        <v>AJ$16</v>
      </c>
      <c r="AK2294" s="199" t="str">
        <f t="shared" si="3644"/>
        <v>AK$16</v>
      </c>
      <c r="AL2294" s="199" t="str">
        <f t="shared" si="3644"/>
        <v>AL$16</v>
      </c>
      <c r="AM2294" s="199" t="str">
        <f t="shared" si="3644"/>
        <v>AM$16</v>
      </c>
      <c r="AN2294" s="199" t="str">
        <f t="shared" si="3644"/>
        <v>AN$16</v>
      </c>
      <c r="AO2294" s="199" t="str">
        <f t="shared" si="3644"/>
        <v>AO$16</v>
      </c>
      <c r="AP2294" s="199" t="str">
        <f t="shared" si="3644"/>
        <v>AP$16</v>
      </c>
      <c r="AQ2294" s="199" t="str">
        <f t="shared" si="3644"/>
        <v>AQ$16</v>
      </c>
      <c r="AR2294" s="199" t="str">
        <f t="shared" si="3644"/>
        <v>AR$16</v>
      </c>
      <c r="AS2294" s="199" t="str">
        <f t="shared" si="3644"/>
        <v>AS$16</v>
      </c>
      <c r="AT2294" s="199" t="str">
        <f t="shared" si="3644"/>
        <v>AT$16</v>
      </c>
      <c r="AU2294" s="199" t="str">
        <f t="shared" si="3644"/>
        <v>AU$16</v>
      </c>
      <c r="AV2294" s="199" t="str">
        <f t="shared" si="3644"/>
        <v>AV$16</v>
      </c>
      <c r="AW2294" s="199" t="str">
        <f t="shared" si="3644"/>
        <v>AW$16</v>
      </c>
      <c r="AX2294" s="199" t="str">
        <f t="shared" si="3644"/>
        <v>AX$16</v>
      </c>
      <c r="AY2294" s="199" t="str">
        <f t="shared" si="3644"/>
        <v>AY$16</v>
      </c>
      <c r="AZ2294" s="199" t="str">
        <f t="shared" si="3644"/>
        <v>AZ$16</v>
      </c>
      <c r="BA2294" s="199" t="str">
        <f t="shared" si="3644"/>
        <v>BA$16</v>
      </c>
      <c r="BB2294" s="199" t="str">
        <f t="shared" si="3644"/>
        <v>BB$16</v>
      </c>
      <c r="BC2294" s="199" t="str">
        <f t="shared" si="3644"/>
        <v>BC$16</v>
      </c>
      <c r="BD2294" s="199" t="str">
        <f t="shared" si="3644"/>
        <v>BD$16</v>
      </c>
      <c r="BE2294" s="199" t="str">
        <f t="shared" si="3644"/>
        <v>BE$16</v>
      </c>
      <c r="BF2294" s="199" t="str">
        <f t="shared" si="3644"/>
        <v>BF$16</v>
      </c>
      <c r="BG2294" s="199" t="str">
        <f t="shared" si="3644"/>
        <v>BG$16</v>
      </c>
      <c r="BH2294" s="199" t="str">
        <f t="shared" si="3644"/>
        <v>BH$16</v>
      </c>
      <c r="BI2294" s="199" t="str">
        <f t="shared" si="3644"/>
        <v>BI$16</v>
      </c>
      <c r="BJ2294" s="199" t="str">
        <f t="shared" si="3644"/>
        <v>BJ$16</v>
      </c>
      <c r="BK2294" s="199" t="str">
        <f t="shared" si="3644"/>
        <v>BK$16</v>
      </c>
      <c r="BL2294" s="199" t="str">
        <f t="shared" si="3644"/>
        <v>BL$16</v>
      </c>
      <c r="BM2294" s="199" t="str">
        <f t="shared" si="3644"/>
        <v>BM$16</v>
      </c>
      <c r="BN2294" s="199" t="str">
        <f t="shared" si="3644"/>
        <v>BN$16</v>
      </c>
      <c r="BO2294" s="199" t="str">
        <f t="shared" si="3644"/>
        <v>BO$16</v>
      </c>
      <c r="BP2294" s="199" t="str">
        <f t="shared" si="3644"/>
        <v>BP$16</v>
      </c>
      <c r="BQ2294" s="199" t="str">
        <f t="shared" si="3644"/>
        <v>BQ$16</v>
      </c>
      <c r="BR2294" s="199" t="str">
        <f t="shared" si="3644"/>
        <v>BR$16</v>
      </c>
      <c r="BS2294" s="199" t="str">
        <f t="shared" si="3644"/>
        <v>BS$16</v>
      </c>
      <c r="BT2294" s="199" t="str">
        <f t="shared" si="3644"/>
        <v>BT$16</v>
      </c>
      <c r="BU2294" s="199" t="str">
        <f t="shared" si="3644"/>
        <v>BU$16</v>
      </c>
      <c r="BV2294" s="199" t="str">
        <f t="shared" si="3644"/>
        <v>BV$16</v>
      </c>
      <c r="BW2294" s="199" t="str">
        <f t="shared" si="3644"/>
        <v>BW$16</v>
      </c>
      <c r="BX2294" s="199" t="str">
        <f t="shared" si="3644"/>
        <v>BX$16</v>
      </c>
      <c r="BY2294" s="199" t="str">
        <f t="shared" si="3644"/>
        <v>BY$16</v>
      </c>
      <c r="BZ2294" s="199" t="str">
        <f t="shared" si="3644"/>
        <v>BZ$16</v>
      </c>
      <c r="CA2294" s="199" t="str">
        <f t="shared" si="3644"/>
        <v>CA$16</v>
      </c>
      <c r="CB2294" s="199" t="str">
        <f t="shared" si="3644"/>
        <v>CB$16</v>
      </c>
      <c r="CC2294" s="199" t="str">
        <f t="shared" si="3644"/>
        <v>CC$16</v>
      </c>
      <c r="CD2294" s="199" t="str">
        <f t="shared" si="3644"/>
        <v>CD$16</v>
      </c>
      <c r="CE2294" s="199" t="str">
        <f t="shared" ref="CE2294:CL2294" si="3645">CE$20</f>
        <v>CE$16</v>
      </c>
      <c r="CF2294" s="199" t="str">
        <f t="shared" si="3645"/>
        <v>CF$16</v>
      </c>
      <c r="CG2294" s="199" t="str">
        <f t="shared" si="3645"/>
        <v>CG$16</v>
      </c>
      <c r="CH2294" s="199" t="str">
        <f t="shared" si="3645"/>
        <v>CH$16</v>
      </c>
      <c r="CI2294" s="199" t="str">
        <f t="shared" si="3645"/>
        <v>CI$16</v>
      </c>
      <c r="CJ2294" s="199" t="str">
        <f t="shared" si="3645"/>
        <v>CJ$16</v>
      </c>
      <c r="CK2294" s="199" t="str">
        <f t="shared" si="3645"/>
        <v>CK$16</v>
      </c>
      <c r="CL2294" s="199" t="str">
        <f t="shared" si="3645"/>
        <v>CL$16</v>
      </c>
      <c r="CN2294" s="176"/>
      <c r="CO2294" s="199" t="str">
        <f t="shared" ref="CO2294:DL2294" si="3646">CO$20</f>
        <v>CO$16</v>
      </c>
      <c r="CP2294" s="199" t="str">
        <f t="shared" si="3646"/>
        <v>CP$16</v>
      </c>
      <c r="CQ2294" s="199" t="str">
        <f t="shared" si="3646"/>
        <v>CQ$16</v>
      </c>
      <c r="CR2294" s="199" t="str">
        <f t="shared" si="3646"/>
        <v>CR$16</v>
      </c>
      <c r="CS2294" s="199" t="str">
        <f t="shared" si="3646"/>
        <v>CS$16</v>
      </c>
      <c r="CT2294" s="199" t="str">
        <f t="shared" si="3646"/>
        <v>CT$16</v>
      </c>
      <c r="CU2294" s="199" t="str">
        <f t="shared" si="3646"/>
        <v>CU$16</v>
      </c>
      <c r="CV2294" s="199" t="str">
        <f t="shared" si="3646"/>
        <v>CV$16</v>
      </c>
      <c r="CW2294" s="199" t="str">
        <f t="shared" si="3646"/>
        <v>CW$16</v>
      </c>
      <c r="CX2294" s="199" t="str">
        <f t="shared" si="3646"/>
        <v>CX$16</v>
      </c>
      <c r="CY2294" s="199" t="str">
        <f t="shared" si="3646"/>
        <v>CY$16</v>
      </c>
      <c r="CZ2294" s="199" t="str">
        <f t="shared" si="3646"/>
        <v>CZ$16</v>
      </c>
      <c r="DA2294" s="199" t="str">
        <f t="shared" si="3646"/>
        <v>DA$16</v>
      </c>
      <c r="DB2294" s="199" t="str">
        <f t="shared" si="3646"/>
        <v>DB$16</v>
      </c>
      <c r="DC2294" s="199" t="str">
        <f t="shared" si="3646"/>
        <v>DC$16</v>
      </c>
      <c r="DD2294" s="199" t="str">
        <f t="shared" si="3646"/>
        <v>DD$16</v>
      </c>
      <c r="DE2294" s="199" t="str">
        <f t="shared" si="3646"/>
        <v>DE$16</v>
      </c>
      <c r="DF2294" s="199" t="str">
        <f t="shared" si="3646"/>
        <v>DF$16</v>
      </c>
      <c r="DG2294" s="199" t="str">
        <f t="shared" si="3646"/>
        <v>DG$16</v>
      </c>
      <c r="DH2294" s="199" t="str">
        <f t="shared" si="3646"/>
        <v>DH$16</v>
      </c>
      <c r="DI2294" s="199" t="str">
        <f t="shared" si="3646"/>
        <v>DI$16</v>
      </c>
      <c r="DJ2294" s="199" t="str">
        <f t="shared" si="3646"/>
        <v>DJ$16</v>
      </c>
      <c r="DK2294" s="199" t="str">
        <f t="shared" si="3646"/>
        <v>DK$16</v>
      </c>
      <c r="DL2294" s="199" t="str">
        <f t="shared" si="3646"/>
        <v>DL$16</v>
      </c>
    </row>
    <row r="2295" spans="1:116" x14ac:dyDescent="0.4">
      <c r="A2295" s="174"/>
      <c r="E2295" s="8"/>
      <c r="G2295" s="175" t="s">
        <v>462</v>
      </c>
      <c r="H2295" s="200"/>
      <c r="I2295" s="201"/>
      <c r="J2295" s="201"/>
      <c r="K2295" s="202"/>
      <c r="L2295" s="202"/>
      <c r="M2295" s="202"/>
      <c r="N2295" s="202"/>
      <c r="O2295" s="202"/>
      <c r="P2295" s="202"/>
      <c r="R2295" s="202"/>
      <c r="S2295" s="199" t="str">
        <f t="shared" ref="S2295:CD2295" si="3647">S$21</f>
        <v>S$17</v>
      </c>
      <c r="T2295" s="199" t="str">
        <f t="shared" si="3647"/>
        <v>T$17</v>
      </c>
      <c r="U2295" s="199" t="str">
        <f t="shared" si="3647"/>
        <v>U$17</v>
      </c>
      <c r="V2295" s="199" t="str">
        <f t="shared" si="3647"/>
        <v>V$17</v>
      </c>
      <c r="W2295" s="199" t="str">
        <f t="shared" si="3647"/>
        <v>W$17</v>
      </c>
      <c r="X2295" s="199" t="str">
        <f t="shared" si="3647"/>
        <v>X$17</v>
      </c>
      <c r="Y2295" s="199" t="str">
        <f t="shared" si="3647"/>
        <v>Y$17</v>
      </c>
      <c r="Z2295" s="199" t="str">
        <f t="shared" si="3647"/>
        <v>Z$17</v>
      </c>
      <c r="AA2295" s="199" t="str">
        <f t="shared" si="3647"/>
        <v>AA$17</v>
      </c>
      <c r="AB2295" s="199" t="str">
        <f t="shared" si="3647"/>
        <v>AB$17</v>
      </c>
      <c r="AC2295" s="199" t="str">
        <f t="shared" si="3647"/>
        <v>AC$17</v>
      </c>
      <c r="AD2295" s="199" t="str">
        <f t="shared" si="3647"/>
        <v>AD$17</v>
      </c>
      <c r="AE2295" s="199" t="str">
        <f t="shared" si="3647"/>
        <v>AE$17</v>
      </c>
      <c r="AF2295" s="199" t="str">
        <f t="shared" si="3647"/>
        <v>AF$17</v>
      </c>
      <c r="AG2295" s="199" t="str">
        <f t="shared" si="3647"/>
        <v>AG$17</v>
      </c>
      <c r="AH2295" s="199" t="str">
        <f t="shared" si="3647"/>
        <v>AH$17</v>
      </c>
      <c r="AI2295" s="199" t="str">
        <f t="shared" si="3647"/>
        <v>AI$17</v>
      </c>
      <c r="AJ2295" s="199" t="str">
        <f t="shared" si="3647"/>
        <v>AJ$17</v>
      </c>
      <c r="AK2295" s="199" t="str">
        <f t="shared" si="3647"/>
        <v>AK$17</v>
      </c>
      <c r="AL2295" s="199" t="str">
        <f t="shared" si="3647"/>
        <v>AL$17</v>
      </c>
      <c r="AM2295" s="199" t="str">
        <f t="shared" si="3647"/>
        <v>AM$17</v>
      </c>
      <c r="AN2295" s="199" t="str">
        <f t="shared" si="3647"/>
        <v>AN$17</v>
      </c>
      <c r="AO2295" s="199" t="str">
        <f t="shared" si="3647"/>
        <v>AO$17</v>
      </c>
      <c r="AP2295" s="199" t="str">
        <f t="shared" si="3647"/>
        <v>AP$17</v>
      </c>
      <c r="AQ2295" s="199" t="str">
        <f t="shared" si="3647"/>
        <v>AQ$17</v>
      </c>
      <c r="AR2295" s="199" t="str">
        <f t="shared" si="3647"/>
        <v>AR$17</v>
      </c>
      <c r="AS2295" s="199" t="str">
        <f t="shared" si="3647"/>
        <v>AS$17</v>
      </c>
      <c r="AT2295" s="199" t="str">
        <f t="shared" si="3647"/>
        <v>AT$17</v>
      </c>
      <c r="AU2295" s="199" t="str">
        <f t="shared" si="3647"/>
        <v>AU$17</v>
      </c>
      <c r="AV2295" s="199" t="str">
        <f t="shared" si="3647"/>
        <v>AV$17</v>
      </c>
      <c r="AW2295" s="199" t="str">
        <f t="shared" si="3647"/>
        <v>AW$17</v>
      </c>
      <c r="AX2295" s="199" t="str">
        <f t="shared" si="3647"/>
        <v>AX$17</v>
      </c>
      <c r="AY2295" s="199" t="str">
        <f t="shared" si="3647"/>
        <v>AY$17</v>
      </c>
      <c r="AZ2295" s="199" t="str">
        <f t="shared" si="3647"/>
        <v>AZ$17</v>
      </c>
      <c r="BA2295" s="199" t="str">
        <f t="shared" si="3647"/>
        <v>BA$17</v>
      </c>
      <c r="BB2295" s="199" t="str">
        <f t="shared" si="3647"/>
        <v>BB$17</v>
      </c>
      <c r="BC2295" s="199" t="str">
        <f t="shared" si="3647"/>
        <v>BC$17</v>
      </c>
      <c r="BD2295" s="199" t="str">
        <f t="shared" si="3647"/>
        <v>BD$17</v>
      </c>
      <c r="BE2295" s="199" t="str">
        <f t="shared" si="3647"/>
        <v>BE$17</v>
      </c>
      <c r="BF2295" s="199" t="str">
        <f t="shared" si="3647"/>
        <v>BF$17</v>
      </c>
      <c r="BG2295" s="199" t="str">
        <f t="shared" si="3647"/>
        <v>BG$17</v>
      </c>
      <c r="BH2295" s="199" t="str">
        <f t="shared" si="3647"/>
        <v>BH$17</v>
      </c>
      <c r="BI2295" s="199" t="str">
        <f t="shared" si="3647"/>
        <v>BI$17</v>
      </c>
      <c r="BJ2295" s="199" t="str">
        <f t="shared" si="3647"/>
        <v>BJ$17</v>
      </c>
      <c r="BK2295" s="199" t="str">
        <f t="shared" si="3647"/>
        <v>BK$17</v>
      </c>
      <c r="BL2295" s="199" t="str">
        <f t="shared" si="3647"/>
        <v>BL$17</v>
      </c>
      <c r="BM2295" s="199" t="str">
        <f t="shared" si="3647"/>
        <v>BM$17</v>
      </c>
      <c r="BN2295" s="199" t="str">
        <f t="shared" si="3647"/>
        <v>BN$17</v>
      </c>
      <c r="BO2295" s="199" t="str">
        <f t="shared" si="3647"/>
        <v>BO$17</v>
      </c>
      <c r="BP2295" s="199" t="str">
        <f t="shared" si="3647"/>
        <v>BP$17</v>
      </c>
      <c r="BQ2295" s="199" t="str">
        <f t="shared" si="3647"/>
        <v>BQ$17</v>
      </c>
      <c r="BR2295" s="199" t="str">
        <f t="shared" si="3647"/>
        <v>BR$17</v>
      </c>
      <c r="BS2295" s="199" t="str">
        <f t="shared" si="3647"/>
        <v>BS$17</v>
      </c>
      <c r="BT2295" s="199" t="str">
        <f t="shared" si="3647"/>
        <v>BT$17</v>
      </c>
      <c r="BU2295" s="199" t="str">
        <f t="shared" si="3647"/>
        <v>BU$17</v>
      </c>
      <c r="BV2295" s="199" t="str">
        <f t="shared" si="3647"/>
        <v>BV$17</v>
      </c>
      <c r="BW2295" s="199" t="str">
        <f t="shared" si="3647"/>
        <v>BW$17</v>
      </c>
      <c r="BX2295" s="199" t="str">
        <f t="shared" si="3647"/>
        <v>BX$17</v>
      </c>
      <c r="BY2295" s="199" t="str">
        <f t="shared" si="3647"/>
        <v>BY$17</v>
      </c>
      <c r="BZ2295" s="199" t="str">
        <f t="shared" si="3647"/>
        <v>BZ$17</v>
      </c>
      <c r="CA2295" s="199" t="str">
        <f t="shared" si="3647"/>
        <v>CA$17</v>
      </c>
      <c r="CB2295" s="199" t="str">
        <f t="shared" si="3647"/>
        <v>CB$17</v>
      </c>
      <c r="CC2295" s="199" t="str">
        <f t="shared" si="3647"/>
        <v>CC$17</v>
      </c>
      <c r="CD2295" s="199" t="str">
        <f t="shared" si="3647"/>
        <v>CD$17</v>
      </c>
      <c r="CE2295" s="199" t="str">
        <f t="shared" ref="CE2295:CL2295" si="3648">CE$21</f>
        <v>CE$17</v>
      </c>
      <c r="CF2295" s="199" t="str">
        <f t="shared" si="3648"/>
        <v>CF$17</v>
      </c>
      <c r="CG2295" s="199" t="str">
        <f t="shared" si="3648"/>
        <v>CG$17</v>
      </c>
      <c r="CH2295" s="199" t="str">
        <f t="shared" si="3648"/>
        <v>CH$17</v>
      </c>
      <c r="CI2295" s="199" t="str">
        <f t="shared" si="3648"/>
        <v>CI$17</v>
      </c>
      <c r="CJ2295" s="199" t="str">
        <f t="shared" si="3648"/>
        <v>CJ$17</v>
      </c>
      <c r="CK2295" s="199" t="str">
        <f t="shared" si="3648"/>
        <v>CK$17</v>
      </c>
      <c r="CL2295" s="199" t="str">
        <f t="shared" si="3648"/>
        <v>CL$17</v>
      </c>
      <c r="CN2295" s="201"/>
      <c r="CO2295" s="199" t="str">
        <f t="shared" ref="CO2295:DL2295" si="3649">CO$21</f>
        <v>CO$17</v>
      </c>
      <c r="CP2295" s="199" t="str">
        <f t="shared" si="3649"/>
        <v>CP$17</v>
      </c>
      <c r="CQ2295" s="199" t="str">
        <f t="shared" si="3649"/>
        <v>CQ$17</v>
      </c>
      <c r="CR2295" s="199" t="str">
        <f t="shared" si="3649"/>
        <v>CR$17</v>
      </c>
      <c r="CS2295" s="199" t="str">
        <f t="shared" si="3649"/>
        <v>CS$17</v>
      </c>
      <c r="CT2295" s="199" t="str">
        <f t="shared" si="3649"/>
        <v>CT$17</v>
      </c>
      <c r="CU2295" s="199" t="str">
        <f t="shared" si="3649"/>
        <v>CU$17</v>
      </c>
      <c r="CV2295" s="199" t="str">
        <f t="shared" si="3649"/>
        <v>CV$17</v>
      </c>
      <c r="CW2295" s="199" t="str">
        <f t="shared" si="3649"/>
        <v>CW$17</v>
      </c>
      <c r="CX2295" s="199" t="str">
        <f t="shared" si="3649"/>
        <v>CX$17</v>
      </c>
      <c r="CY2295" s="199" t="str">
        <f t="shared" si="3649"/>
        <v>CY$17</v>
      </c>
      <c r="CZ2295" s="199" t="str">
        <f t="shared" si="3649"/>
        <v>CZ$17</v>
      </c>
      <c r="DA2295" s="199" t="str">
        <f t="shared" si="3649"/>
        <v>DA$17</v>
      </c>
      <c r="DB2295" s="199" t="str">
        <f t="shared" si="3649"/>
        <v>DB$17</v>
      </c>
      <c r="DC2295" s="199" t="str">
        <f t="shared" si="3649"/>
        <v>DC$17</v>
      </c>
      <c r="DD2295" s="199" t="str">
        <f t="shared" si="3649"/>
        <v>DD$17</v>
      </c>
      <c r="DE2295" s="199" t="str">
        <f t="shared" si="3649"/>
        <v>DE$17</v>
      </c>
      <c r="DF2295" s="199" t="str">
        <f t="shared" si="3649"/>
        <v>DF$17</v>
      </c>
      <c r="DG2295" s="199" t="str">
        <f t="shared" si="3649"/>
        <v>DG$17</v>
      </c>
      <c r="DH2295" s="199" t="str">
        <f t="shared" si="3649"/>
        <v>DH$17</v>
      </c>
      <c r="DI2295" s="199" t="str">
        <f t="shared" si="3649"/>
        <v>DI$17</v>
      </c>
      <c r="DJ2295" s="199" t="str">
        <f t="shared" si="3649"/>
        <v>DJ$17</v>
      </c>
      <c r="DK2295" s="199" t="str">
        <f t="shared" si="3649"/>
        <v>DK$17</v>
      </c>
      <c r="DL2295" s="199" t="str">
        <f t="shared" si="3649"/>
        <v>DL$17</v>
      </c>
    </row>
    <row r="2296" spans="1:116" x14ac:dyDescent="0.4">
      <c r="A2296" s="174"/>
      <c r="E2296" s="8"/>
      <c r="G2296" s="175" t="s">
        <v>491</v>
      </c>
      <c r="H2296" s="200"/>
      <c r="I2296" s="201"/>
      <c r="J2296" s="201"/>
      <c r="K2296" s="202"/>
      <c r="L2296" s="202"/>
      <c r="M2296" s="202"/>
      <c r="N2296" s="202"/>
      <c r="O2296" s="202"/>
      <c r="P2296" s="202"/>
      <c r="R2296" s="202"/>
      <c r="S2296" s="190"/>
      <c r="T2296" s="190"/>
      <c r="U2296" s="190"/>
      <c r="V2296" s="190"/>
      <c r="W2296" s="190"/>
      <c r="X2296" s="190"/>
      <c r="Y2296" s="190"/>
      <c r="Z2296" s="190"/>
      <c r="AA2296" s="190"/>
      <c r="AB2296" s="190"/>
      <c r="AC2296" s="190"/>
      <c r="AD2296" s="190"/>
      <c r="AE2296" s="190"/>
      <c r="AF2296" s="190"/>
      <c r="AG2296" s="190"/>
      <c r="AH2296" s="190"/>
      <c r="AI2296" s="190"/>
      <c r="AJ2296" s="190"/>
      <c r="AK2296" s="190"/>
      <c r="AL2296" s="190"/>
      <c r="AM2296" s="190"/>
      <c r="AN2296" s="190"/>
      <c r="AO2296" s="190"/>
      <c r="AP2296" s="190"/>
      <c r="AQ2296" s="190"/>
      <c r="AR2296" s="190"/>
      <c r="AS2296" s="190"/>
      <c r="AT2296" s="190"/>
      <c r="AU2296" s="190"/>
      <c r="AV2296" s="190"/>
      <c r="AW2296" s="190"/>
      <c r="AX2296" s="190"/>
      <c r="AY2296" s="190"/>
      <c r="AZ2296" s="190"/>
      <c r="BA2296" s="190"/>
      <c r="BB2296" s="190"/>
      <c r="BC2296" s="190"/>
      <c r="BD2296" s="190"/>
      <c r="BE2296" s="190"/>
      <c r="BF2296" s="190"/>
      <c r="BG2296" s="190"/>
      <c r="BH2296" s="190"/>
      <c r="BI2296" s="190"/>
      <c r="BJ2296" s="190"/>
      <c r="BK2296" s="190"/>
      <c r="BL2296" s="190"/>
      <c r="BM2296" s="190"/>
      <c r="BN2296" s="190"/>
      <c r="BO2296" s="190"/>
      <c r="BP2296" s="190"/>
      <c r="BQ2296" s="190"/>
      <c r="BR2296" s="190"/>
      <c r="BS2296" s="190"/>
      <c r="BT2296" s="190"/>
      <c r="BU2296" s="190"/>
      <c r="BV2296" s="190"/>
      <c r="BW2296" s="190"/>
      <c r="BX2296" s="190"/>
      <c r="BY2296" s="190"/>
      <c r="BZ2296" s="190"/>
      <c r="CA2296" s="190"/>
      <c r="CB2296" s="190"/>
      <c r="CC2296" s="190"/>
      <c r="CD2296" s="190"/>
      <c r="CE2296" s="190"/>
      <c r="CF2296" s="190"/>
      <c r="CG2296" s="190"/>
      <c r="CH2296" s="190"/>
      <c r="CI2296" s="190"/>
      <c r="CJ2296" s="190"/>
      <c r="CK2296" s="190"/>
      <c r="CL2296" s="190"/>
      <c r="CN2296" s="201"/>
      <c r="CO2296" s="190"/>
      <c r="CP2296" s="190"/>
      <c r="CQ2296" s="190"/>
      <c r="CR2296" s="190"/>
      <c r="CS2296" s="190"/>
      <c r="CT2296" s="190"/>
      <c r="CU2296" s="190"/>
      <c r="CV2296" s="190"/>
      <c r="CW2296" s="190"/>
      <c r="CX2296" s="190"/>
      <c r="CY2296" s="190"/>
      <c r="CZ2296" s="190"/>
      <c r="DA2296" s="190"/>
      <c r="DB2296" s="190"/>
      <c r="DC2296" s="190"/>
      <c r="DD2296" s="190"/>
      <c r="DE2296" s="190"/>
      <c r="DF2296" s="190"/>
      <c r="DG2296" s="190"/>
      <c r="DH2296" s="190"/>
      <c r="DI2296" s="190"/>
      <c r="DJ2296" s="190"/>
      <c r="DK2296" s="190"/>
      <c r="DL2296" s="190"/>
    </row>
    <row r="2297" spans="1:116" x14ac:dyDescent="0.4">
      <c r="A2297" s="174"/>
      <c r="E2297" s="8"/>
      <c r="G2297" s="175" t="s">
        <v>505</v>
      </c>
      <c r="H2297" s="200"/>
      <c r="I2297" s="201"/>
      <c r="J2297" s="201"/>
      <c r="K2297" s="202"/>
      <c r="L2297" s="202"/>
      <c r="M2297" s="202"/>
      <c r="N2297" s="202"/>
      <c r="O2297" s="202"/>
      <c r="P2297" s="202"/>
      <c r="R2297" s="202"/>
      <c r="S2297" s="190"/>
      <c r="T2297" s="190"/>
      <c r="U2297" s="190"/>
      <c r="V2297" s="190"/>
      <c r="W2297" s="190"/>
      <c r="X2297" s="190"/>
      <c r="Y2297" s="190"/>
      <c r="Z2297" s="190"/>
      <c r="AA2297" s="190"/>
      <c r="AB2297" s="190"/>
      <c r="AC2297" s="190"/>
      <c r="AD2297" s="190"/>
      <c r="AE2297" s="190"/>
      <c r="AF2297" s="190"/>
      <c r="AG2297" s="190"/>
      <c r="AH2297" s="190"/>
      <c r="AI2297" s="190"/>
      <c r="AJ2297" s="190"/>
      <c r="AK2297" s="190"/>
      <c r="AL2297" s="190"/>
      <c r="AM2297" s="190"/>
      <c r="AN2297" s="190"/>
      <c r="AO2297" s="190"/>
      <c r="AP2297" s="190"/>
      <c r="AQ2297" s="190"/>
      <c r="AR2297" s="190"/>
      <c r="AS2297" s="190"/>
      <c r="AT2297" s="190"/>
      <c r="AU2297" s="190"/>
      <c r="AV2297" s="190"/>
      <c r="AW2297" s="190"/>
      <c r="AX2297" s="190"/>
      <c r="AY2297" s="190"/>
      <c r="AZ2297" s="190"/>
      <c r="BA2297" s="190"/>
      <c r="BB2297" s="190"/>
      <c r="BC2297" s="190"/>
      <c r="BD2297" s="190"/>
      <c r="BE2297" s="190"/>
      <c r="BF2297" s="190"/>
      <c r="BG2297" s="190"/>
      <c r="BH2297" s="190"/>
      <c r="BI2297" s="190"/>
      <c r="BJ2297" s="190"/>
      <c r="BK2297" s="190"/>
      <c r="BL2297" s="190"/>
      <c r="BM2297" s="190"/>
      <c r="BN2297" s="190"/>
      <c r="BO2297" s="190"/>
      <c r="BP2297" s="190"/>
      <c r="BQ2297" s="190"/>
      <c r="BR2297" s="190"/>
      <c r="BS2297" s="190"/>
      <c r="BT2297" s="190"/>
      <c r="BU2297" s="190"/>
      <c r="BV2297" s="190"/>
      <c r="BW2297" s="190"/>
      <c r="BX2297" s="190"/>
      <c r="BY2297" s="190"/>
      <c r="BZ2297" s="190"/>
      <c r="CA2297" s="190"/>
      <c r="CB2297" s="190"/>
      <c r="CC2297" s="190"/>
      <c r="CD2297" s="190"/>
      <c r="CE2297" s="190"/>
      <c r="CF2297" s="190"/>
      <c r="CG2297" s="190"/>
      <c r="CH2297" s="190"/>
      <c r="CI2297" s="190"/>
      <c r="CJ2297" s="190"/>
      <c r="CK2297" s="190"/>
      <c r="CL2297" s="190"/>
      <c r="CN2297" s="201"/>
      <c r="CO2297" s="190"/>
      <c r="CP2297" s="190"/>
      <c r="CQ2297" s="190"/>
      <c r="CR2297" s="190"/>
      <c r="CS2297" s="190"/>
      <c r="CT2297" s="190"/>
      <c r="CU2297" s="190"/>
      <c r="CV2297" s="190"/>
      <c r="CW2297" s="190"/>
      <c r="CX2297" s="190"/>
      <c r="CY2297" s="190"/>
      <c r="CZ2297" s="190"/>
      <c r="DA2297" s="190"/>
      <c r="DB2297" s="190"/>
      <c r="DC2297" s="190"/>
      <c r="DD2297" s="190"/>
      <c r="DE2297" s="190"/>
      <c r="DF2297" s="190"/>
      <c r="DG2297" s="190"/>
      <c r="DH2297" s="190"/>
      <c r="DI2297" s="190"/>
      <c r="DJ2297" s="190"/>
      <c r="DK2297" s="190"/>
      <c r="DL2297" s="190"/>
    </row>
    <row r="2298" spans="1:116" x14ac:dyDescent="0.4">
      <c r="A2298" s="174"/>
      <c r="E2298" s="8"/>
      <c r="G2298" s="175" t="s">
        <v>463</v>
      </c>
      <c r="H2298" s="200"/>
      <c r="I2298" s="201"/>
      <c r="J2298" s="201"/>
      <c r="K2298" s="202"/>
      <c r="L2298" s="202"/>
      <c r="M2298" s="202"/>
      <c r="N2298" s="202"/>
      <c r="O2298" s="202"/>
      <c r="P2298" s="202"/>
      <c r="R2298" s="202"/>
      <c r="S2298" s="190" t="str">
        <f t="shared" ref="S2298:CD2298" si="3650">S$22</f>
        <v>S$18</v>
      </c>
      <c r="T2298" s="190" t="str">
        <f t="shared" si="3650"/>
        <v>T$18</v>
      </c>
      <c r="U2298" s="190" t="str">
        <f t="shared" si="3650"/>
        <v>U$18</v>
      </c>
      <c r="V2298" s="190" t="str">
        <f t="shared" si="3650"/>
        <v>V$18</v>
      </c>
      <c r="W2298" s="190" t="str">
        <f t="shared" si="3650"/>
        <v>W$18</v>
      </c>
      <c r="X2298" s="190" t="str">
        <f t="shared" si="3650"/>
        <v>X$18</v>
      </c>
      <c r="Y2298" s="190" t="str">
        <f t="shared" si="3650"/>
        <v>Y$18</v>
      </c>
      <c r="Z2298" s="190" t="str">
        <f t="shared" si="3650"/>
        <v>Z$18</v>
      </c>
      <c r="AA2298" s="190" t="str">
        <f t="shared" si="3650"/>
        <v>AA$18</v>
      </c>
      <c r="AB2298" s="190" t="str">
        <f t="shared" si="3650"/>
        <v>AB$18</v>
      </c>
      <c r="AC2298" s="190" t="str">
        <f t="shared" si="3650"/>
        <v>AC$18</v>
      </c>
      <c r="AD2298" s="190" t="str">
        <f t="shared" si="3650"/>
        <v>AD$18</v>
      </c>
      <c r="AE2298" s="190" t="str">
        <f t="shared" si="3650"/>
        <v>AE$18</v>
      </c>
      <c r="AF2298" s="190" t="str">
        <f t="shared" si="3650"/>
        <v>AF$18</v>
      </c>
      <c r="AG2298" s="190" t="str">
        <f t="shared" si="3650"/>
        <v>AG$18</v>
      </c>
      <c r="AH2298" s="190" t="str">
        <f t="shared" si="3650"/>
        <v>AH$18</v>
      </c>
      <c r="AI2298" s="190" t="str">
        <f t="shared" si="3650"/>
        <v>AI$18</v>
      </c>
      <c r="AJ2298" s="190" t="str">
        <f t="shared" si="3650"/>
        <v>AJ$18</v>
      </c>
      <c r="AK2298" s="190" t="str">
        <f t="shared" si="3650"/>
        <v>AK$18</v>
      </c>
      <c r="AL2298" s="190" t="str">
        <f t="shared" si="3650"/>
        <v>AL$18</v>
      </c>
      <c r="AM2298" s="190" t="str">
        <f t="shared" si="3650"/>
        <v>AM$18</v>
      </c>
      <c r="AN2298" s="190" t="str">
        <f t="shared" si="3650"/>
        <v>AN$18</v>
      </c>
      <c r="AO2298" s="190" t="str">
        <f t="shared" si="3650"/>
        <v>AO$18</v>
      </c>
      <c r="AP2298" s="190" t="str">
        <f t="shared" si="3650"/>
        <v>AP$18</v>
      </c>
      <c r="AQ2298" s="190" t="str">
        <f t="shared" si="3650"/>
        <v>AQ$18</v>
      </c>
      <c r="AR2298" s="190" t="str">
        <f t="shared" si="3650"/>
        <v>AR$18</v>
      </c>
      <c r="AS2298" s="190" t="str">
        <f t="shared" si="3650"/>
        <v>AS$18</v>
      </c>
      <c r="AT2298" s="190" t="str">
        <f t="shared" si="3650"/>
        <v>AT$18</v>
      </c>
      <c r="AU2298" s="190" t="str">
        <f t="shared" si="3650"/>
        <v>AU$18</v>
      </c>
      <c r="AV2298" s="190" t="str">
        <f t="shared" si="3650"/>
        <v>AV$18</v>
      </c>
      <c r="AW2298" s="190" t="str">
        <f t="shared" si="3650"/>
        <v>AW$18</v>
      </c>
      <c r="AX2298" s="190" t="str">
        <f t="shared" si="3650"/>
        <v>AX$18</v>
      </c>
      <c r="AY2298" s="190" t="str">
        <f t="shared" si="3650"/>
        <v>AY$18</v>
      </c>
      <c r="AZ2298" s="190" t="str">
        <f t="shared" si="3650"/>
        <v>AZ$18</v>
      </c>
      <c r="BA2298" s="190" t="str">
        <f t="shared" si="3650"/>
        <v>BA$18</v>
      </c>
      <c r="BB2298" s="190" t="str">
        <f t="shared" si="3650"/>
        <v>BB$18</v>
      </c>
      <c r="BC2298" s="190" t="str">
        <f t="shared" si="3650"/>
        <v>BC$18</v>
      </c>
      <c r="BD2298" s="190" t="str">
        <f t="shared" si="3650"/>
        <v>BD$18</v>
      </c>
      <c r="BE2298" s="190" t="str">
        <f t="shared" si="3650"/>
        <v>BE$18</v>
      </c>
      <c r="BF2298" s="190" t="str">
        <f t="shared" si="3650"/>
        <v>BF$18</v>
      </c>
      <c r="BG2298" s="190" t="str">
        <f t="shared" si="3650"/>
        <v>BG$18</v>
      </c>
      <c r="BH2298" s="190" t="str">
        <f t="shared" si="3650"/>
        <v>BH$18</v>
      </c>
      <c r="BI2298" s="190" t="str">
        <f t="shared" si="3650"/>
        <v>BI$18</v>
      </c>
      <c r="BJ2298" s="190" t="str">
        <f t="shared" si="3650"/>
        <v>BJ$18</v>
      </c>
      <c r="BK2298" s="190" t="str">
        <f t="shared" si="3650"/>
        <v>BK$18</v>
      </c>
      <c r="BL2298" s="190" t="str">
        <f t="shared" si="3650"/>
        <v>BL$18</v>
      </c>
      <c r="BM2298" s="190" t="str">
        <f t="shared" si="3650"/>
        <v>BM$18</v>
      </c>
      <c r="BN2298" s="190" t="str">
        <f t="shared" si="3650"/>
        <v>BN$18</v>
      </c>
      <c r="BO2298" s="190" t="str">
        <f t="shared" si="3650"/>
        <v>BO$18</v>
      </c>
      <c r="BP2298" s="190" t="str">
        <f t="shared" si="3650"/>
        <v>BP$18</v>
      </c>
      <c r="BQ2298" s="190" t="str">
        <f t="shared" si="3650"/>
        <v>BQ$18</v>
      </c>
      <c r="BR2298" s="190" t="str">
        <f t="shared" si="3650"/>
        <v>BR$18</v>
      </c>
      <c r="BS2298" s="190" t="str">
        <f t="shared" si="3650"/>
        <v>BS$18</v>
      </c>
      <c r="BT2298" s="190" t="str">
        <f t="shared" si="3650"/>
        <v>BT$18</v>
      </c>
      <c r="BU2298" s="190" t="str">
        <f t="shared" si="3650"/>
        <v>BU$18</v>
      </c>
      <c r="BV2298" s="190" t="str">
        <f t="shared" si="3650"/>
        <v>BV$18</v>
      </c>
      <c r="BW2298" s="190" t="str">
        <f t="shared" si="3650"/>
        <v>BW$18</v>
      </c>
      <c r="BX2298" s="190" t="str">
        <f t="shared" si="3650"/>
        <v>BX$18</v>
      </c>
      <c r="BY2298" s="190" t="str">
        <f t="shared" si="3650"/>
        <v>BY$18</v>
      </c>
      <c r="BZ2298" s="190" t="str">
        <f t="shared" si="3650"/>
        <v>BZ$18</v>
      </c>
      <c r="CA2298" s="190" t="str">
        <f t="shared" si="3650"/>
        <v>CA$18</v>
      </c>
      <c r="CB2298" s="190" t="str">
        <f t="shared" si="3650"/>
        <v>CB$18</v>
      </c>
      <c r="CC2298" s="190" t="str">
        <f t="shared" si="3650"/>
        <v>CC$18</v>
      </c>
      <c r="CD2298" s="190" t="str">
        <f t="shared" si="3650"/>
        <v>CD$18</v>
      </c>
      <c r="CE2298" s="190" t="str">
        <f t="shared" ref="CE2298:CL2298" si="3651">CE$22</f>
        <v>CE$18</v>
      </c>
      <c r="CF2298" s="190" t="str">
        <f t="shared" si="3651"/>
        <v>CF$18</v>
      </c>
      <c r="CG2298" s="190" t="str">
        <f t="shared" si="3651"/>
        <v>CG$18</v>
      </c>
      <c r="CH2298" s="190" t="str">
        <f t="shared" si="3651"/>
        <v>CH$18</v>
      </c>
      <c r="CI2298" s="190" t="str">
        <f t="shared" si="3651"/>
        <v>CI$18</v>
      </c>
      <c r="CJ2298" s="190" t="str">
        <f t="shared" si="3651"/>
        <v>CJ$18</v>
      </c>
      <c r="CK2298" s="190" t="str">
        <f t="shared" si="3651"/>
        <v>CK$18</v>
      </c>
      <c r="CL2298" s="190" t="str">
        <f t="shared" si="3651"/>
        <v>CL$18</v>
      </c>
      <c r="CN2298" s="201"/>
      <c r="CO2298" s="190" t="str">
        <f t="shared" ref="CO2298:DL2298" si="3652">CO$22</f>
        <v>CO$18</v>
      </c>
      <c r="CP2298" s="190" t="str">
        <f t="shared" si="3652"/>
        <v>CP$18</v>
      </c>
      <c r="CQ2298" s="190" t="str">
        <f t="shared" si="3652"/>
        <v>CQ$18</v>
      </c>
      <c r="CR2298" s="190" t="str">
        <f t="shared" si="3652"/>
        <v>CR$18</v>
      </c>
      <c r="CS2298" s="190" t="str">
        <f t="shared" si="3652"/>
        <v>CS$18</v>
      </c>
      <c r="CT2298" s="190" t="str">
        <f t="shared" si="3652"/>
        <v>CT$18</v>
      </c>
      <c r="CU2298" s="190" t="str">
        <f t="shared" si="3652"/>
        <v>CU$18</v>
      </c>
      <c r="CV2298" s="190" t="str">
        <f t="shared" si="3652"/>
        <v>CV$18</v>
      </c>
      <c r="CW2298" s="190" t="str">
        <f t="shared" si="3652"/>
        <v>CW$18</v>
      </c>
      <c r="CX2298" s="190" t="str">
        <f t="shared" si="3652"/>
        <v>CX$18</v>
      </c>
      <c r="CY2298" s="190" t="str">
        <f t="shared" si="3652"/>
        <v>CY$18</v>
      </c>
      <c r="CZ2298" s="190" t="str">
        <f t="shared" si="3652"/>
        <v>CZ$18</v>
      </c>
      <c r="DA2298" s="190" t="str">
        <f t="shared" si="3652"/>
        <v>DA$18</v>
      </c>
      <c r="DB2298" s="190" t="str">
        <f t="shared" si="3652"/>
        <v>DB$18</v>
      </c>
      <c r="DC2298" s="190" t="str">
        <f t="shared" si="3652"/>
        <v>DC$18</v>
      </c>
      <c r="DD2298" s="190" t="str">
        <f t="shared" si="3652"/>
        <v>DD$18</v>
      </c>
      <c r="DE2298" s="190" t="str">
        <f t="shared" si="3652"/>
        <v>DE$18</v>
      </c>
      <c r="DF2298" s="190" t="str">
        <f t="shared" si="3652"/>
        <v>DF$18</v>
      </c>
      <c r="DG2298" s="190" t="str">
        <f t="shared" si="3652"/>
        <v>DG$18</v>
      </c>
      <c r="DH2298" s="190" t="str">
        <f t="shared" si="3652"/>
        <v>DH$18</v>
      </c>
      <c r="DI2298" s="190" t="str">
        <f t="shared" si="3652"/>
        <v>DI$18</v>
      </c>
      <c r="DJ2298" s="190" t="str">
        <f t="shared" si="3652"/>
        <v>DJ$18</v>
      </c>
      <c r="DK2298" s="190" t="str">
        <f t="shared" si="3652"/>
        <v>DK$18</v>
      </c>
      <c r="DL2298" s="190" t="str">
        <f t="shared" si="3652"/>
        <v>DL$18</v>
      </c>
    </row>
    <row r="2299" spans="1:116" x14ac:dyDescent="0.4">
      <c r="A2299" s="174"/>
      <c r="E2299" s="8"/>
      <c r="G2299" s="175" t="s">
        <v>464</v>
      </c>
      <c r="H2299" s="200"/>
      <c r="I2299" s="201"/>
      <c r="J2299" s="201"/>
      <c r="K2299" s="202"/>
      <c r="L2299" s="202"/>
      <c r="M2299" s="202"/>
      <c r="N2299" s="202"/>
      <c r="O2299" s="202"/>
      <c r="P2299" s="202"/>
      <c r="R2299" s="202"/>
      <c r="S2299" s="190" t="str">
        <f t="shared" ref="S2299:CD2299" si="3653">S$23</f>
        <v>S$19</v>
      </c>
      <c r="T2299" s="190" t="str">
        <f t="shared" si="3653"/>
        <v>T$19</v>
      </c>
      <c r="U2299" s="190" t="str">
        <f t="shared" si="3653"/>
        <v>U$19</v>
      </c>
      <c r="V2299" s="190" t="str">
        <f t="shared" si="3653"/>
        <v>V$19</v>
      </c>
      <c r="W2299" s="190" t="str">
        <f t="shared" si="3653"/>
        <v>W$19</v>
      </c>
      <c r="X2299" s="190" t="str">
        <f t="shared" si="3653"/>
        <v>X$19</v>
      </c>
      <c r="Y2299" s="190" t="str">
        <f t="shared" si="3653"/>
        <v>Y$19</v>
      </c>
      <c r="Z2299" s="190" t="str">
        <f t="shared" si="3653"/>
        <v>Z$19</v>
      </c>
      <c r="AA2299" s="190" t="str">
        <f t="shared" si="3653"/>
        <v>AA$19</v>
      </c>
      <c r="AB2299" s="190" t="str">
        <f t="shared" si="3653"/>
        <v>AB$19</v>
      </c>
      <c r="AC2299" s="190" t="str">
        <f t="shared" si="3653"/>
        <v>AC$19</v>
      </c>
      <c r="AD2299" s="190" t="str">
        <f t="shared" si="3653"/>
        <v>AD$19</v>
      </c>
      <c r="AE2299" s="190" t="str">
        <f t="shared" si="3653"/>
        <v>AE$19</v>
      </c>
      <c r="AF2299" s="190" t="str">
        <f t="shared" si="3653"/>
        <v>AF$19</v>
      </c>
      <c r="AG2299" s="190" t="str">
        <f t="shared" si="3653"/>
        <v>AG$19</v>
      </c>
      <c r="AH2299" s="190" t="str">
        <f t="shared" si="3653"/>
        <v>AH$19</v>
      </c>
      <c r="AI2299" s="190" t="str">
        <f t="shared" si="3653"/>
        <v>AI$19</v>
      </c>
      <c r="AJ2299" s="190" t="str">
        <f t="shared" si="3653"/>
        <v>AJ$19</v>
      </c>
      <c r="AK2299" s="190" t="str">
        <f t="shared" si="3653"/>
        <v>AK$19</v>
      </c>
      <c r="AL2299" s="190" t="str">
        <f t="shared" si="3653"/>
        <v>AL$19</v>
      </c>
      <c r="AM2299" s="190" t="str">
        <f t="shared" si="3653"/>
        <v>AM$19</v>
      </c>
      <c r="AN2299" s="190" t="str">
        <f t="shared" si="3653"/>
        <v>AN$19</v>
      </c>
      <c r="AO2299" s="190" t="str">
        <f t="shared" si="3653"/>
        <v>AO$19</v>
      </c>
      <c r="AP2299" s="190" t="str">
        <f t="shared" si="3653"/>
        <v>AP$19</v>
      </c>
      <c r="AQ2299" s="190" t="str">
        <f t="shared" si="3653"/>
        <v>AQ$19</v>
      </c>
      <c r="AR2299" s="190" t="str">
        <f t="shared" si="3653"/>
        <v>AR$19</v>
      </c>
      <c r="AS2299" s="190" t="str">
        <f t="shared" si="3653"/>
        <v>AS$19</v>
      </c>
      <c r="AT2299" s="190" t="str">
        <f t="shared" si="3653"/>
        <v>AT$19</v>
      </c>
      <c r="AU2299" s="190" t="str">
        <f t="shared" si="3653"/>
        <v>AU$19</v>
      </c>
      <c r="AV2299" s="190" t="str">
        <f t="shared" si="3653"/>
        <v>AV$19</v>
      </c>
      <c r="AW2299" s="190" t="str">
        <f t="shared" si="3653"/>
        <v>AW$19</v>
      </c>
      <c r="AX2299" s="190" t="str">
        <f t="shared" si="3653"/>
        <v>AX$19</v>
      </c>
      <c r="AY2299" s="190" t="str">
        <f t="shared" si="3653"/>
        <v>AY$19</v>
      </c>
      <c r="AZ2299" s="190" t="str">
        <f t="shared" si="3653"/>
        <v>AZ$19</v>
      </c>
      <c r="BA2299" s="190" t="str">
        <f t="shared" si="3653"/>
        <v>BA$19</v>
      </c>
      <c r="BB2299" s="190" t="str">
        <f t="shared" si="3653"/>
        <v>BB$19</v>
      </c>
      <c r="BC2299" s="190" t="str">
        <f t="shared" si="3653"/>
        <v>BC$19</v>
      </c>
      <c r="BD2299" s="190" t="str">
        <f t="shared" si="3653"/>
        <v>BD$19</v>
      </c>
      <c r="BE2299" s="190" t="str">
        <f t="shared" si="3653"/>
        <v>BE$19</v>
      </c>
      <c r="BF2299" s="190" t="str">
        <f t="shared" si="3653"/>
        <v>BF$19</v>
      </c>
      <c r="BG2299" s="190" t="str">
        <f t="shared" si="3653"/>
        <v>BG$19</v>
      </c>
      <c r="BH2299" s="190" t="str">
        <f t="shared" si="3653"/>
        <v>BH$19</v>
      </c>
      <c r="BI2299" s="190" t="str">
        <f t="shared" si="3653"/>
        <v>BI$19</v>
      </c>
      <c r="BJ2299" s="190" t="str">
        <f t="shared" si="3653"/>
        <v>BJ$19</v>
      </c>
      <c r="BK2299" s="190" t="str">
        <f t="shared" si="3653"/>
        <v>BK$19</v>
      </c>
      <c r="BL2299" s="190" t="str">
        <f t="shared" si="3653"/>
        <v>BL$19</v>
      </c>
      <c r="BM2299" s="190" t="str">
        <f t="shared" si="3653"/>
        <v>BM$19</v>
      </c>
      <c r="BN2299" s="190" t="str">
        <f t="shared" si="3653"/>
        <v>BN$19</v>
      </c>
      <c r="BO2299" s="190" t="str">
        <f t="shared" si="3653"/>
        <v>BO$19</v>
      </c>
      <c r="BP2299" s="190" t="str">
        <f t="shared" si="3653"/>
        <v>BP$19</v>
      </c>
      <c r="BQ2299" s="190" t="str">
        <f t="shared" si="3653"/>
        <v>BQ$19</v>
      </c>
      <c r="BR2299" s="190" t="str">
        <f t="shared" si="3653"/>
        <v>BR$19</v>
      </c>
      <c r="BS2299" s="190" t="str">
        <f t="shared" si="3653"/>
        <v>BS$19</v>
      </c>
      <c r="BT2299" s="190" t="str">
        <f t="shared" si="3653"/>
        <v>BT$19</v>
      </c>
      <c r="BU2299" s="190" t="str">
        <f t="shared" si="3653"/>
        <v>BU$19</v>
      </c>
      <c r="BV2299" s="190" t="str">
        <f t="shared" si="3653"/>
        <v>BV$19</v>
      </c>
      <c r="BW2299" s="190" t="str">
        <f t="shared" si="3653"/>
        <v>BW$19</v>
      </c>
      <c r="BX2299" s="190" t="str">
        <f t="shared" si="3653"/>
        <v>BX$19</v>
      </c>
      <c r="BY2299" s="190" t="str">
        <f t="shared" si="3653"/>
        <v>BY$19</v>
      </c>
      <c r="BZ2299" s="190" t="str">
        <f t="shared" si="3653"/>
        <v>BZ$19</v>
      </c>
      <c r="CA2299" s="190" t="str">
        <f t="shared" si="3653"/>
        <v>CA$19</v>
      </c>
      <c r="CB2299" s="190" t="str">
        <f t="shared" si="3653"/>
        <v>CB$19</v>
      </c>
      <c r="CC2299" s="190" t="str">
        <f t="shared" si="3653"/>
        <v>CC$19</v>
      </c>
      <c r="CD2299" s="190" t="str">
        <f t="shared" si="3653"/>
        <v>CD$19</v>
      </c>
      <c r="CE2299" s="190" t="str">
        <f t="shared" ref="CE2299:CL2299" si="3654">CE$23</f>
        <v>CE$19</v>
      </c>
      <c r="CF2299" s="190" t="str">
        <f t="shared" si="3654"/>
        <v>CF$19</v>
      </c>
      <c r="CG2299" s="190" t="str">
        <f t="shared" si="3654"/>
        <v>CG$19</v>
      </c>
      <c r="CH2299" s="190" t="str">
        <f t="shared" si="3654"/>
        <v>CH$19</v>
      </c>
      <c r="CI2299" s="190" t="str">
        <f t="shared" si="3654"/>
        <v>CI$19</v>
      </c>
      <c r="CJ2299" s="190" t="str">
        <f t="shared" si="3654"/>
        <v>CJ$19</v>
      </c>
      <c r="CK2299" s="190" t="str">
        <f t="shared" si="3654"/>
        <v>CK$19</v>
      </c>
      <c r="CL2299" s="190" t="str">
        <f t="shared" si="3654"/>
        <v>CL$19</v>
      </c>
      <c r="CN2299" s="201"/>
      <c r="CO2299" s="190" t="str">
        <f t="shared" ref="CO2299:DL2299" si="3655">CO$23</f>
        <v>CO$19</v>
      </c>
      <c r="CP2299" s="190" t="str">
        <f t="shared" si="3655"/>
        <v>CP$19</v>
      </c>
      <c r="CQ2299" s="190" t="str">
        <f t="shared" si="3655"/>
        <v>CQ$19</v>
      </c>
      <c r="CR2299" s="190" t="str">
        <f t="shared" si="3655"/>
        <v>CR$19</v>
      </c>
      <c r="CS2299" s="190" t="str">
        <f t="shared" si="3655"/>
        <v>CS$19</v>
      </c>
      <c r="CT2299" s="190" t="str">
        <f t="shared" si="3655"/>
        <v>CT$19</v>
      </c>
      <c r="CU2299" s="190" t="str">
        <f t="shared" si="3655"/>
        <v>CU$19</v>
      </c>
      <c r="CV2299" s="190" t="str">
        <f t="shared" si="3655"/>
        <v>CV$19</v>
      </c>
      <c r="CW2299" s="190" t="str">
        <f t="shared" si="3655"/>
        <v>CW$19</v>
      </c>
      <c r="CX2299" s="190" t="str">
        <f t="shared" si="3655"/>
        <v>CX$19</v>
      </c>
      <c r="CY2299" s="190" t="str">
        <f t="shared" si="3655"/>
        <v>CY$19</v>
      </c>
      <c r="CZ2299" s="190" t="str">
        <f t="shared" si="3655"/>
        <v>CZ$19</v>
      </c>
      <c r="DA2299" s="190" t="str">
        <f t="shared" si="3655"/>
        <v>DA$19</v>
      </c>
      <c r="DB2299" s="190" t="str">
        <f t="shared" si="3655"/>
        <v>DB$19</v>
      </c>
      <c r="DC2299" s="190" t="str">
        <f t="shared" si="3655"/>
        <v>DC$19</v>
      </c>
      <c r="DD2299" s="190" t="str">
        <f t="shared" si="3655"/>
        <v>DD$19</v>
      </c>
      <c r="DE2299" s="190" t="str">
        <f t="shared" si="3655"/>
        <v>DE$19</v>
      </c>
      <c r="DF2299" s="190" t="str">
        <f t="shared" si="3655"/>
        <v>DF$19</v>
      </c>
      <c r="DG2299" s="190" t="str">
        <f t="shared" si="3655"/>
        <v>DG$19</v>
      </c>
      <c r="DH2299" s="190" t="str">
        <f t="shared" si="3655"/>
        <v>DH$19</v>
      </c>
      <c r="DI2299" s="190" t="str">
        <f t="shared" si="3655"/>
        <v>DI$19</v>
      </c>
      <c r="DJ2299" s="190" t="str">
        <f t="shared" si="3655"/>
        <v>DJ$19</v>
      </c>
      <c r="DK2299" s="190" t="str">
        <f t="shared" si="3655"/>
        <v>DK$19</v>
      </c>
      <c r="DL2299" s="190" t="str">
        <f t="shared" si="3655"/>
        <v>DL$19</v>
      </c>
    </row>
    <row r="2300" spans="1:116" x14ac:dyDescent="0.4">
      <c r="A2300" s="142" t="s">
        <v>218</v>
      </c>
      <c r="B2300" s="31" t="s">
        <v>81</v>
      </c>
      <c r="C2300" s="31"/>
      <c r="D2300" t="s">
        <v>546</v>
      </c>
      <c r="E2300" s="8" t="str">
        <f t="shared" ref="E2300:E2311" si="3656">ROW()&amp;" "&amp;D2300</f>
        <v>2300 SEASON QUARTER-TV-V</v>
      </c>
      <c r="F2300" t="s">
        <v>556</v>
      </c>
      <c r="G2300" s="143" t="s">
        <v>555</v>
      </c>
      <c r="H2300" s="142"/>
      <c r="I2300" s="144"/>
      <c r="J2300" s="144"/>
      <c r="K2300" s="142"/>
      <c r="L2300" s="142"/>
      <c r="M2300" s="142"/>
      <c r="N2300" s="142"/>
      <c r="O2300" s="142"/>
      <c r="P2300" s="142"/>
      <c r="R2300" s="143"/>
      <c r="S2300" s="168"/>
      <c r="T2300" s="168"/>
      <c r="U2300" s="168"/>
      <c r="V2300" s="168"/>
      <c r="W2300" s="168"/>
      <c r="X2300" s="168"/>
      <c r="Y2300" s="168"/>
      <c r="Z2300" s="168"/>
      <c r="AA2300" s="168"/>
      <c r="AB2300" s="168"/>
      <c r="AC2300" s="168"/>
      <c r="AD2300" s="168"/>
      <c r="AE2300" s="168"/>
      <c r="AF2300" s="168"/>
      <c r="AG2300" s="168"/>
      <c r="AH2300" s="168"/>
      <c r="AI2300" s="168"/>
      <c r="AJ2300" s="168"/>
      <c r="AK2300" s="168"/>
      <c r="AL2300" s="168"/>
      <c r="AM2300" s="168"/>
      <c r="AN2300" s="168"/>
      <c r="AO2300" s="168"/>
      <c r="AP2300" s="168"/>
      <c r="AQ2300" s="168"/>
      <c r="AR2300" s="168"/>
      <c r="AS2300" s="168"/>
      <c r="AT2300" s="168"/>
      <c r="AU2300" s="168"/>
      <c r="AV2300" s="168"/>
      <c r="AW2300" s="168"/>
      <c r="AX2300" s="168"/>
      <c r="AY2300" s="168"/>
      <c r="AZ2300" s="168"/>
      <c r="BA2300" s="168"/>
      <c r="BB2300" s="168"/>
      <c r="BC2300" s="168"/>
      <c r="BD2300" s="168"/>
      <c r="BE2300" s="168"/>
      <c r="BF2300" s="168"/>
      <c r="BG2300" s="168"/>
      <c r="BH2300" s="168"/>
      <c r="BI2300" s="168"/>
      <c r="BJ2300" s="168"/>
      <c r="BK2300" s="168"/>
      <c r="BL2300" s="168"/>
      <c r="BM2300" s="168"/>
      <c r="BN2300" s="168"/>
      <c r="BO2300" s="168"/>
      <c r="BP2300" s="168"/>
      <c r="BQ2300" s="168"/>
      <c r="BR2300" s="168"/>
      <c r="BS2300" s="168"/>
      <c r="BT2300" s="168"/>
      <c r="BU2300" s="168"/>
      <c r="BV2300" s="168"/>
      <c r="BW2300" s="168"/>
      <c r="BX2300" s="168"/>
      <c r="BY2300" s="168"/>
      <c r="BZ2300" s="168"/>
      <c r="CA2300" s="168"/>
      <c r="CB2300" s="168"/>
      <c r="CC2300" s="168"/>
      <c r="CD2300" s="168"/>
      <c r="CE2300" s="168"/>
      <c r="CF2300" s="168"/>
      <c r="CG2300" s="168"/>
      <c r="CH2300" s="168"/>
      <c r="CI2300" s="168"/>
      <c r="CJ2300" s="168"/>
      <c r="CK2300" s="168"/>
      <c r="CL2300" s="168"/>
      <c r="CN2300" s="144"/>
      <c r="CO2300" s="168"/>
      <c r="CP2300" s="168"/>
      <c r="CQ2300" s="168"/>
      <c r="CR2300" s="168"/>
      <c r="CS2300" s="168"/>
      <c r="CT2300" s="168"/>
      <c r="CU2300" s="168"/>
      <c r="CV2300" s="168"/>
      <c r="CW2300" s="168"/>
      <c r="CX2300" s="168"/>
      <c r="CY2300" s="168"/>
      <c r="CZ2300" s="168"/>
      <c r="DA2300" s="168"/>
      <c r="DB2300" s="168"/>
      <c r="DC2300" s="168"/>
      <c r="DD2300" s="168"/>
      <c r="DE2300" s="168"/>
      <c r="DF2300" s="168"/>
      <c r="DG2300" s="168"/>
      <c r="DH2300" s="168"/>
      <c r="DI2300" s="168"/>
      <c r="DJ2300" s="168"/>
      <c r="DK2300" s="168"/>
      <c r="DL2300" s="168"/>
    </row>
    <row r="2301" spans="1:116" x14ac:dyDescent="0.4">
      <c r="A2301" s="12"/>
      <c r="B2301" s="12" t="s">
        <v>332</v>
      </c>
      <c r="C2301" s="12"/>
      <c r="D2301" t="s">
        <v>546</v>
      </c>
      <c r="E2301" s="8" t="str">
        <f t="shared" si="3656"/>
        <v>2301 SEASON QUARTER-TV-V</v>
      </c>
      <c r="G2301" s="95" t="str">
        <f>G2295</f>
        <v>Primary volume driver</v>
      </c>
      <c r="H2301" s="12"/>
      <c r="I2301" s="60"/>
      <c r="J2301" s="60"/>
      <c r="K2301" s="12"/>
      <c r="L2301" s="12"/>
      <c r="M2301" s="12"/>
      <c r="N2301" s="12"/>
      <c r="O2301" s="12"/>
      <c r="P2301" s="12"/>
      <c r="R2301" s="13"/>
      <c r="S2301" s="76"/>
      <c r="T2301" s="76"/>
      <c r="U2301" s="76"/>
      <c r="V2301" s="76"/>
      <c r="W2301" s="76"/>
      <c r="X2301" s="76"/>
      <c r="Y2301" s="76"/>
      <c r="Z2301" s="76"/>
      <c r="AA2301" s="76"/>
      <c r="AB2301" s="76"/>
      <c r="AC2301" s="76"/>
      <c r="AD2301" s="76"/>
      <c r="AE2301" s="76"/>
      <c r="AF2301" s="76"/>
      <c r="AG2301" s="76"/>
      <c r="AH2301" s="76"/>
      <c r="AI2301" s="76"/>
      <c r="AJ2301" s="76"/>
      <c r="AK2301" s="76"/>
      <c r="AL2301" s="76"/>
      <c r="AM2301" s="76"/>
      <c r="AN2301" s="76"/>
      <c r="AO2301" s="76"/>
      <c r="AP2301" s="76"/>
      <c r="AQ2301" s="76"/>
      <c r="AR2301" s="76"/>
      <c r="AS2301" s="76"/>
      <c r="AT2301" s="76"/>
      <c r="AU2301" s="76"/>
      <c r="AV2301" s="76"/>
      <c r="AW2301" s="76"/>
      <c r="AX2301" s="76"/>
      <c r="AY2301" s="76"/>
      <c r="AZ2301" s="76"/>
      <c r="BA2301" s="76"/>
      <c r="BB2301" s="76"/>
      <c r="BC2301" s="76"/>
      <c r="BD2301" s="76"/>
      <c r="BE2301" s="76"/>
      <c r="BF2301" s="76"/>
      <c r="BG2301" s="76"/>
      <c r="BH2301" s="76"/>
      <c r="BI2301" s="76"/>
      <c r="BJ2301" s="76"/>
      <c r="BK2301" s="76"/>
      <c r="BL2301" s="76"/>
      <c r="BM2301" s="76"/>
      <c r="BN2301" s="76"/>
      <c r="BO2301" s="76"/>
      <c r="BP2301" s="76"/>
      <c r="BQ2301" s="76"/>
      <c r="BR2301" s="76"/>
      <c r="BS2301" s="76"/>
      <c r="BT2301" s="76"/>
      <c r="BU2301" s="76"/>
      <c r="BV2301" s="76"/>
      <c r="BW2301" s="76"/>
      <c r="BX2301" s="76"/>
      <c r="BY2301" s="76"/>
      <c r="BZ2301" s="76"/>
      <c r="CA2301" s="76"/>
      <c r="CB2301" s="76"/>
      <c r="CC2301" s="76"/>
      <c r="CD2301" s="76"/>
      <c r="CE2301" s="76"/>
      <c r="CF2301" s="76"/>
      <c r="CG2301" s="76"/>
      <c r="CH2301" s="76"/>
      <c r="CI2301" s="76"/>
      <c r="CJ2301" s="76"/>
      <c r="CK2301" s="76"/>
      <c r="CL2301" s="76"/>
      <c r="CN2301" s="60"/>
      <c r="CO2301" s="239"/>
      <c r="CP2301" s="239"/>
      <c r="CQ2301" s="239"/>
      <c r="CR2301" s="239"/>
      <c r="CS2301" s="239"/>
      <c r="CT2301" s="239"/>
      <c r="CU2301" s="239"/>
      <c r="CV2301" s="239"/>
      <c r="CW2301" s="239"/>
      <c r="CX2301" s="239"/>
      <c r="CY2301" s="239"/>
      <c r="CZ2301" s="239"/>
      <c r="DA2301" s="239"/>
      <c r="DB2301" s="239"/>
      <c r="DC2301" s="239"/>
      <c r="DD2301" s="239"/>
      <c r="DE2301" s="239"/>
      <c r="DF2301" s="239"/>
      <c r="DG2301" s="239"/>
      <c r="DH2301" s="239"/>
      <c r="DI2301" s="239"/>
      <c r="DJ2301" s="239"/>
      <c r="DK2301" s="239"/>
      <c r="DL2301" s="239"/>
    </row>
    <row r="2302" spans="1:116" x14ac:dyDescent="0.4">
      <c r="A2302" s="12"/>
      <c r="B2302" s="12"/>
      <c r="C2302" s="12"/>
      <c r="D2302" t="s">
        <v>546</v>
      </c>
      <c r="E2302" s="8" t="str">
        <f t="shared" si="3656"/>
        <v>2302 SEASON QUARTER-TV-V</v>
      </c>
      <c r="G2302" s="95" t="str">
        <f>"Seasonally adjusted # of "&amp;G2293&amp;"s"</f>
        <v>Seasonally adjusted # of procedures</v>
      </c>
      <c r="H2302" s="12"/>
      <c r="I2302" s="60"/>
      <c r="J2302" s="60"/>
      <c r="K2302" s="12"/>
      <c r="L2302" s="12"/>
      <c r="M2302" s="12"/>
      <c r="N2302" s="12"/>
      <c r="O2302" s="12"/>
      <c r="P2302" s="12"/>
      <c r="R2302" s="13"/>
      <c r="S2302" s="76"/>
      <c r="T2302" s="76"/>
      <c r="U2302" s="76"/>
      <c r="V2302" s="76"/>
      <c r="W2302" s="76"/>
      <c r="X2302" s="76"/>
      <c r="Y2302" s="76"/>
      <c r="Z2302" s="76"/>
      <c r="AA2302" s="76"/>
      <c r="AB2302" s="76"/>
      <c r="AC2302" s="76"/>
      <c r="AD2302" s="76"/>
      <c r="AE2302" s="76"/>
      <c r="AF2302" s="76"/>
      <c r="AG2302" s="76"/>
      <c r="AH2302" s="76"/>
      <c r="AI2302" s="76"/>
      <c r="AJ2302" s="76"/>
      <c r="AK2302" s="76"/>
      <c r="AL2302" s="76"/>
      <c r="AM2302" s="76"/>
      <c r="AN2302" s="76"/>
      <c r="AO2302" s="76"/>
      <c r="AP2302" s="76"/>
      <c r="AQ2302" s="76"/>
      <c r="AR2302" s="76"/>
      <c r="AS2302" s="76"/>
      <c r="AT2302" s="76"/>
      <c r="AU2302" s="76"/>
      <c r="AV2302" s="76"/>
      <c r="AW2302" s="76"/>
      <c r="AX2302" s="76"/>
      <c r="AY2302" s="76"/>
      <c r="AZ2302" s="76"/>
      <c r="BA2302" s="76"/>
      <c r="BB2302" s="76"/>
      <c r="BC2302" s="76"/>
      <c r="BD2302" s="76"/>
      <c r="BE2302" s="76"/>
      <c r="BF2302" s="76"/>
      <c r="BG2302" s="76"/>
      <c r="BH2302" s="76"/>
      <c r="BI2302" s="76"/>
      <c r="BJ2302" s="76"/>
      <c r="BK2302" s="76"/>
      <c r="BL2302" s="76"/>
      <c r="BM2302" s="76"/>
      <c r="BN2302" s="76"/>
      <c r="BO2302" s="76"/>
      <c r="BP2302" s="76"/>
      <c r="BQ2302" s="76"/>
      <c r="BR2302" s="76"/>
      <c r="BS2302" s="76"/>
      <c r="BT2302" s="76"/>
      <c r="BU2302" s="76"/>
      <c r="BV2302" s="76"/>
      <c r="BW2302" s="76"/>
      <c r="BX2302" s="76"/>
      <c r="BY2302" s="76"/>
      <c r="BZ2302" s="76"/>
      <c r="CA2302" s="76"/>
      <c r="CB2302" s="76"/>
      <c r="CC2302" s="76"/>
      <c r="CD2302" s="76"/>
      <c r="CE2302" s="76"/>
      <c r="CF2302" s="76"/>
      <c r="CG2302" s="76"/>
      <c r="CH2302" s="76"/>
      <c r="CI2302" s="76"/>
      <c r="CJ2302" s="76"/>
      <c r="CK2302" s="76"/>
      <c r="CL2302" s="76"/>
      <c r="CN2302" s="76"/>
      <c r="CO2302" s="76" t="e" cm="1">
        <f t="array" aca="1" ref="CO2302" ca="1">INDIRECT(CO2295)*INDEX($H2305:$I2316,MATCH(CO$9,$I2305:$I2316,0),1)*CO$5</f>
        <v>#N/A</v>
      </c>
      <c r="CP2302" s="76" t="e" cm="1">
        <f t="array" aca="1" ref="CP2302" ca="1">INDIRECT(CP2295)*INDEX($H2305:$I2316,MATCH(CP$9,$I2305:$I2316,0),1)*CP$5</f>
        <v>#N/A</v>
      </c>
      <c r="CQ2302" s="76" t="e" cm="1">
        <f t="array" aca="1" ref="CQ2302" ca="1">INDIRECT(CQ2295)*INDEX($H2305:$I2316,MATCH(CQ$9,$I2305:$I2316,0),1)*CQ$5</f>
        <v>#N/A</v>
      </c>
      <c r="CR2302" s="76" t="e" cm="1">
        <f t="array" aca="1" ref="CR2302" ca="1">INDIRECT(CR2295)*INDEX($H2305:$I2316,MATCH(CR$9,$I2305:$I2316,0),1)*CR$5</f>
        <v>#N/A</v>
      </c>
      <c r="CS2302" s="76" t="e" cm="1">
        <f t="array" aca="1" ref="CS2302" ca="1">INDIRECT(CS2295)*INDEX($H2305:$I2316,MATCH(CS$9,$I2305:$I2316,0),1)*CS$5</f>
        <v>#N/A</v>
      </c>
      <c r="CT2302" s="76" t="e" cm="1">
        <f t="array" aca="1" ref="CT2302" ca="1">INDIRECT(CT2295)*INDEX($H2305:$I2316,MATCH(CT$9,$I2305:$I2316,0),1)*CT$5</f>
        <v>#N/A</v>
      </c>
      <c r="CU2302" s="76" t="e" cm="1">
        <f t="array" aca="1" ref="CU2302" ca="1">INDIRECT(CU2295)*INDEX($H2305:$I2316,MATCH(CU$9,$I2305:$I2316,0),1)*CU$5</f>
        <v>#N/A</v>
      </c>
      <c r="CV2302" s="76" t="e" cm="1">
        <f t="array" aca="1" ref="CV2302" ca="1">INDIRECT(CV2295)*INDEX($H2305:$I2316,MATCH(CV$9,$I2305:$I2316,0),1)*CV$5</f>
        <v>#N/A</v>
      </c>
      <c r="CW2302" s="76" t="e" cm="1">
        <f t="array" aca="1" ref="CW2302" ca="1">INDIRECT(CW2295)*INDEX($H2305:$I2316,MATCH(CW$9,$I2305:$I2316,0),1)*CW$5</f>
        <v>#N/A</v>
      </c>
      <c r="CX2302" s="76" t="e" cm="1">
        <f t="array" aca="1" ref="CX2302" ca="1">INDIRECT(CX2295)*INDEX($H2305:$I2316,MATCH(CX$9,$I2305:$I2316,0),1)*CX$5</f>
        <v>#N/A</v>
      </c>
      <c r="CY2302" s="76" t="e" cm="1">
        <f t="array" aca="1" ref="CY2302" ca="1">INDIRECT(CY2295)*INDEX($H2305:$I2316,MATCH(CY$9,$I2305:$I2316,0),1)*CY$5</f>
        <v>#N/A</v>
      </c>
      <c r="CZ2302" s="76" t="e" cm="1">
        <f t="array" aca="1" ref="CZ2302" ca="1">INDIRECT(CZ2295)*INDEX($H2305:$I2316,MATCH(CZ$9,$I2305:$I2316,0),1)*CZ$5</f>
        <v>#N/A</v>
      </c>
      <c r="DA2302" s="76" t="e" cm="1">
        <f t="array" aca="1" ref="DA2302" ca="1">INDIRECT(DA2295)*INDEX($H2305:$I2316,MATCH(DA$9,$I2305:$I2316,0),1)*DA$5</f>
        <v>#N/A</v>
      </c>
      <c r="DB2302" s="76" t="e" cm="1">
        <f t="array" aca="1" ref="DB2302" ca="1">INDIRECT(DB2295)*INDEX($H2305:$I2316,MATCH(DB$9,$I2305:$I2316,0),1)*DB$5</f>
        <v>#N/A</v>
      </c>
      <c r="DC2302" s="76" t="e" cm="1">
        <f t="array" aca="1" ref="DC2302" ca="1">INDIRECT(DC2295)*INDEX($H2305:$I2316,MATCH(DC$9,$I2305:$I2316,0),1)*DC$5</f>
        <v>#N/A</v>
      </c>
      <c r="DD2302" s="76" t="e" cm="1">
        <f t="array" aca="1" ref="DD2302" ca="1">INDIRECT(DD2295)*INDEX($H2305:$I2316,MATCH(DD$9,$I2305:$I2316,0),1)*DD$5</f>
        <v>#N/A</v>
      </c>
      <c r="DE2302" s="76" t="e" cm="1">
        <f t="array" aca="1" ref="DE2302" ca="1">INDIRECT(DE2295)*INDEX($H2305:$I2316,MATCH(DE$9,$I2305:$I2316,0),1)*DE$5</f>
        <v>#N/A</v>
      </c>
      <c r="DF2302" s="76" t="e" cm="1">
        <f t="array" aca="1" ref="DF2302" ca="1">INDIRECT(DF2295)*INDEX($H2305:$I2316,MATCH(DF$9,$I2305:$I2316,0),1)*DF$5</f>
        <v>#N/A</v>
      </c>
      <c r="DG2302" s="76" t="e" cm="1">
        <f t="array" aca="1" ref="DG2302" ca="1">INDIRECT(DG2295)*INDEX($H2305:$I2316,MATCH(DG$9,$I2305:$I2316,0),1)*DG$5</f>
        <v>#N/A</v>
      </c>
      <c r="DH2302" s="76" t="e" cm="1">
        <f t="array" aca="1" ref="DH2302" ca="1">INDIRECT(DH2295)*INDEX($H2305:$I2316,MATCH(DH$9,$I2305:$I2316,0),1)*DH$5</f>
        <v>#N/A</v>
      </c>
      <c r="DI2302" s="76" t="e" cm="1">
        <f t="array" aca="1" ref="DI2302" ca="1">INDIRECT(DI2295)*INDEX($H2305:$I2316,MATCH(DI$9,$I2305:$I2316,0),1)*DI$5</f>
        <v>#N/A</v>
      </c>
      <c r="DJ2302" s="76" t="e" cm="1">
        <f t="array" aca="1" ref="DJ2302" ca="1">INDIRECT(DJ2295)*INDEX($H2305:$I2316,MATCH(DJ$9,$I2305:$I2316,0),1)*DJ$5</f>
        <v>#N/A</v>
      </c>
      <c r="DK2302" s="76" t="e" cm="1">
        <f t="array" aca="1" ref="DK2302" ca="1">INDIRECT(DK2295)*INDEX($H2305:$I2316,MATCH(DK$9,$I2305:$I2316,0),1)*DK$5</f>
        <v>#N/A</v>
      </c>
      <c r="DL2302" s="76" t="e" cm="1">
        <f t="array" aca="1" ref="DL2302" ca="1">INDIRECT(DL2295)*INDEX($H2305:$I2316,MATCH(DL$9,$I2305:$I2316,0),1)*DL$5</f>
        <v>#N/A</v>
      </c>
    </row>
    <row r="2303" spans="1:116" x14ac:dyDescent="0.4">
      <c r="D2303" t="s">
        <v>546</v>
      </c>
      <c r="E2303" s="8" t="str">
        <f t="shared" si="3656"/>
        <v>2303 SEASON QUARTER-TV-V</v>
      </c>
      <c r="G2303" s="127"/>
      <c r="H2303" s="12"/>
      <c r="I2303" s="60"/>
      <c r="J2303" s="60"/>
      <c r="K2303" s="38"/>
      <c r="L2303" s="38"/>
      <c r="M2303" s="38"/>
      <c r="N2303" s="38"/>
      <c r="O2303" s="38"/>
      <c r="P2303" s="38"/>
      <c r="R2303" s="15"/>
      <c r="S2303" s="240"/>
      <c r="T2303" s="240"/>
      <c r="U2303" s="240"/>
      <c r="V2303" s="240"/>
      <c r="W2303" s="240"/>
      <c r="X2303" s="240"/>
      <c r="Y2303" s="240"/>
      <c r="Z2303" s="240"/>
      <c r="AA2303" s="240"/>
      <c r="AB2303" s="240"/>
      <c r="AC2303" s="240"/>
      <c r="AD2303" s="240"/>
      <c r="AE2303" s="240"/>
      <c r="AF2303" s="240"/>
      <c r="AG2303" s="240"/>
      <c r="AH2303" s="240"/>
      <c r="AI2303" s="240"/>
      <c r="AJ2303" s="240"/>
      <c r="AK2303" s="240"/>
      <c r="AL2303" s="240"/>
      <c r="AM2303" s="240"/>
      <c r="AN2303" s="240"/>
      <c r="AO2303" s="240"/>
      <c r="AP2303" s="240"/>
      <c r="AQ2303" s="240"/>
      <c r="AR2303" s="240"/>
      <c r="AS2303" s="240"/>
      <c r="AT2303" s="240"/>
      <c r="AU2303" s="240"/>
      <c r="AV2303" s="240"/>
      <c r="AW2303" s="240"/>
      <c r="AX2303" s="240"/>
      <c r="AY2303" s="240"/>
      <c r="AZ2303" s="240"/>
      <c r="BA2303" s="240"/>
      <c r="BB2303" s="240"/>
      <c r="BC2303" s="240"/>
      <c r="BD2303" s="240"/>
      <c r="BE2303" s="240"/>
      <c r="BF2303" s="240"/>
      <c r="BG2303" s="240"/>
      <c r="BH2303" s="240"/>
      <c r="BI2303" s="240"/>
      <c r="BJ2303" s="240"/>
      <c r="BK2303" s="240"/>
      <c r="BL2303" s="240"/>
      <c r="BM2303" s="240"/>
      <c r="BN2303" s="240"/>
      <c r="BO2303" s="240"/>
      <c r="BP2303" s="240"/>
      <c r="BQ2303" s="240"/>
      <c r="BR2303" s="240"/>
      <c r="BS2303" s="240"/>
      <c r="BT2303" s="240"/>
      <c r="BU2303" s="240"/>
      <c r="BV2303" s="240"/>
      <c r="BW2303" s="240"/>
      <c r="BX2303" s="240"/>
      <c r="BY2303" s="240"/>
      <c r="BZ2303" s="240"/>
      <c r="CA2303" s="240"/>
      <c r="CB2303" s="240"/>
      <c r="CC2303" s="240"/>
      <c r="CD2303" s="240"/>
      <c r="CE2303" s="240"/>
      <c r="CF2303" s="240"/>
      <c r="CG2303" s="240"/>
      <c r="CH2303" s="240"/>
      <c r="CI2303" s="240"/>
      <c r="CJ2303" s="240"/>
      <c r="CK2303" s="240"/>
      <c r="CL2303" s="240"/>
      <c r="CN2303" s="240"/>
      <c r="CO2303" s="240"/>
      <c r="CP2303" s="240"/>
      <c r="CQ2303" s="240"/>
      <c r="CR2303" s="240"/>
      <c r="CS2303" s="240"/>
      <c r="CT2303" s="240"/>
      <c r="CU2303" s="240"/>
      <c r="CV2303" s="240"/>
      <c r="CW2303" s="240"/>
      <c r="CX2303" s="240"/>
      <c r="CY2303" s="240"/>
      <c r="CZ2303" s="240"/>
      <c r="DA2303" s="240"/>
      <c r="DB2303" s="240"/>
      <c r="DC2303" s="240"/>
      <c r="DD2303" s="240"/>
      <c r="DE2303" s="240"/>
      <c r="DF2303" s="240"/>
      <c r="DG2303" s="240"/>
      <c r="DH2303" s="240"/>
      <c r="DI2303" s="240"/>
      <c r="DJ2303" s="240"/>
      <c r="DK2303" s="240"/>
      <c r="DL2303" s="240"/>
    </row>
    <row r="2304" spans="1:116" x14ac:dyDescent="0.4">
      <c r="D2304" t="s">
        <v>546</v>
      </c>
      <c r="E2304" s="8" t="str">
        <f t="shared" si="3656"/>
        <v>2304 SEASON QUARTER-TV-V</v>
      </c>
      <c r="G2304" s="127" t="s">
        <v>542</v>
      </c>
      <c r="H2304" s="12"/>
      <c r="I2304" s="60"/>
      <c r="J2304" s="60"/>
      <c r="K2304" s="38"/>
      <c r="L2304" s="38"/>
      <c r="M2304" s="38"/>
      <c r="N2304" s="38"/>
      <c r="O2304" s="38"/>
      <c r="P2304" s="38"/>
      <c r="R2304" s="15"/>
      <c r="S2304" s="240"/>
      <c r="T2304" s="240"/>
      <c r="U2304" s="240"/>
      <c r="V2304" s="240"/>
      <c r="W2304" s="240"/>
      <c r="X2304" s="240"/>
      <c r="Y2304" s="240"/>
      <c r="Z2304" s="240"/>
      <c r="AA2304" s="240"/>
      <c r="AB2304" s="240"/>
      <c r="AC2304" s="240"/>
      <c r="AD2304" s="240"/>
      <c r="AE2304" s="240"/>
      <c r="AF2304" s="240"/>
      <c r="AG2304" s="240"/>
      <c r="AH2304" s="240"/>
      <c r="AI2304" s="240"/>
      <c r="AJ2304" s="240"/>
      <c r="AK2304" s="240"/>
      <c r="AL2304" s="240"/>
      <c r="AM2304" s="240"/>
      <c r="AN2304" s="240"/>
      <c r="AO2304" s="240"/>
      <c r="AP2304" s="240"/>
      <c r="AQ2304" s="240"/>
      <c r="AR2304" s="240"/>
      <c r="AS2304" s="240"/>
      <c r="AT2304" s="240"/>
      <c r="AU2304" s="240"/>
      <c r="AV2304" s="240"/>
      <c r="AW2304" s="240"/>
      <c r="AX2304" s="240"/>
      <c r="AY2304" s="240"/>
      <c r="AZ2304" s="240"/>
      <c r="BA2304" s="240"/>
      <c r="BB2304" s="240"/>
      <c r="BC2304" s="240"/>
      <c r="BD2304" s="240"/>
      <c r="BE2304" s="240"/>
      <c r="BF2304" s="240"/>
      <c r="BG2304" s="240"/>
      <c r="BH2304" s="240"/>
      <c r="BI2304" s="240"/>
      <c r="BJ2304" s="240"/>
      <c r="BK2304" s="240"/>
      <c r="BL2304" s="240"/>
      <c r="BM2304" s="240"/>
      <c r="BN2304" s="240"/>
      <c r="BO2304" s="240"/>
      <c r="BP2304" s="240"/>
      <c r="BQ2304" s="240"/>
      <c r="BR2304" s="240"/>
      <c r="BS2304" s="240"/>
      <c r="BT2304" s="240"/>
      <c r="BU2304" s="240"/>
      <c r="BV2304" s="240"/>
      <c r="BW2304" s="240"/>
      <c r="BX2304" s="240"/>
      <c r="BY2304" s="240"/>
      <c r="BZ2304" s="240"/>
      <c r="CA2304" s="240"/>
      <c r="CB2304" s="240"/>
      <c r="CC2304" s="240"/>
      <c r="CD2304" s="240"/>
      <c r="CE2304" s="240"/>
      <c r="CF2304" s="240"/>
      <c r="CG2304" s="240"/>
      <c r="CH2304" s="240"/>
      <c r="CI2304" s="240"/>
      <c r="CJ2304" s="240"/>
      <c r="CK2304" s="240"/>
      <c r="CL2304" s="240"/>
      <c r="CN2304" s="240"/>
      <c r="CO2304" s="240"/>
      <c r="CP2304" s="240"/>
      <c r="CQ2304" s="240"/>
      <c r="CR2304" s="240"/>
      <c r="CS2304" s="240"/>
      <c r="CT2304" s="240"/>
      <c r="CU2304" s="240"/>
      <c r="CV2304" s="240"/>
      <c r="CW2304" s="240"/>
      <c r="CX2304" s="240"/>
      <c r="CY2304" s="240"/>
      <c r="CZ2304" s="240"/>
      <c r="DA2304" s="240"/>
      <c r="DB2304" s="240"/>
      <c r="DC2304" s="240"/>
      <c r="DD2304" s="240"/>
      <c r="DE2304" s="240"/>
      <c r="DF2304" s="240"/>
      <c r="DG2304" s="240"/>
      <c r="DH2304" s="240"/>
      <c r="DI2304" s="240"/>
      <c r="DJ2304" s="240"/>
      <c r="DK2304" s="240"/>
      <c r="DL2304" s="240"/>
    </row>
    <row r="2305" spans="1:116" x14ac:dyDescent="0.4">
      <c r="D2305" t="s">
        <v>546</v>
      </c>
      <c r="E2305" s="8" t="str">
        <f t="shared" si="3656"/>
        <v>2305 SEASON QUARTER-TV-V</v>
      </c>
      <c r="G2305" s="323" t="s">
        <v>547</v>
      </c>
      <c r="H2305" s="16">
        <v>0.1</v>
      </c>
      <c r="I2305">
        <v>1</v>
      </c>
      <c r="J2305"/>
      <c r="K2305" s="38"/>
      <c r="L2305" s="38"/>
      <c r="M2305" s="38"/>
      <c r="N2305" s="38"/>
      <c r="O2305" s="38"/>
      <c r="P2305" s="38"/>
      <c r="R2305" s="15"/>
      <c r="S2305" s="240"/>
      <c r="T2305" s="240"/>
      <c r="U2305" s="240"/>
      <c r="V2305" s="240"/>
      <c r="W2305" s="240"/>
      <c r="X2305" s="240"/>
      <c r="Y2305" s="240"/>
      <c r="Z2305" s="240"/>
      <c r="AA2305" s="240"/>
      <c r="AB2305" s="240"/>
      <c r="AC2305" s="240"/>
      <c r="AD2305" s="240"/>
      <c r="AE2305" s="240"/>
      <c r="AF2305" s="240"/>
      <c r="AG2305" s="240"/>
      <c r="AH2305" s="240"/>
      <c r="AI2305" s="240"/>
      <c r="AJ2305" s="240"/>
      <c r="AK2305" s="240"/>
      <c r="AL2305" s="240"/>
      <c r="AM2305" s="240"/>
      <c r="AN2305" s="240"/>
      <c r="AO2305" s="240"/>
      <c r="AP2305" s="240"/>
      <c r="AQ2305" s="240"/>
      <c r="AR2305" s="240"/>
      <c r="AS2305" s="240"/>
      <c r="AT2305" s="240"/>
      <c r="AU2305" s="240"/>
      <c r="AV2305" s="240"/>
      <c r="AW2305" s="240"/>
      <c r="AX2305" s="240"/>
      <c r="AY2305" s="240"/>
      <c r="AZ2305" s="240"/>
      <c r="BA2305" s="240"/>
      <c r="BB2305" s="240"/>
      <c r="BC2305" s="240"/>
      <c r="BD2305" s="240"/>
      <c r="BE2305" s="240"/>
      <c r="BF2305" s="240"/>
      <c r="BG2305" s="240"/>
      <c r="BH2305" s="240"/>
      <c r="BI2305" s="240"/>
      <c r="BJ2305" s="240"/>
      <c r="BK2305" s="240"/>
      <c r="BL2305" s="240"/>
      <c r="BM2305" s="240"/>
      <c r="BN2305" s="240"/>
      <c r="BO2305" s="240"/>
      <c r="BP2305" s="240"/>
      <c r="BQ2305" s="240"/>
      <c r="BR2305" s="240"/>
      <c r="BS2305" s="240"/>
      <c r="BT2305" s="240"/>
      <c r="BU2305" s="240"/>
      <c r="BV2305" s="240"/>
      <c r="BW2305" s="240"/>
      <c r="BX2305" s="240"/>
      <c r="BY2305" s="240"/>
      <c r="BZ2305" s="240"/>
      <c r="CA2305" s="240"/>
      <c r="CB2305" s="240"/>
      <c r="CC2305" s="240"/>
      <c r="CD2305" s="240"/>
      <c r="CE2305" s="240"/>
      <c r="CF2305" s="240"/>
      <c r="CG2305" s="240"/>
      <c r="CH2305" s="240"/>
      <c r="CI2305" s="240"/>
      <c r="CJ2305" s="240"/>
      <c r="CK2305" s="240"/>
      <c r="CL2305" s="240"/>
      <c r="CN2305" s="240"/>
      <c r="CO2305" s="240"/>
      <c r="CP2305" s="240"/>
      <c r="CQ2305" s="240"/>
      <c r="CR2305" s="240"/>
      <c r="CS2305" s="240"/>
      <c r="CT2305" s="240"/>
      <c r="CU2305" s="240"/>
      <c r="CV2305" s="240"/>
      <c r="CW2305" s="240"/>
      <c r="CX2305" s="240"/>
      <c r="CY2305" s="240"/>
      <c r="CZ2305" s="240"/>
      <c r="DA2305" s="240"/>
      <c r="DB2305" s="240"/>
      <c r="DC2305" s="240"/>
      <c r="DD2305" s="240"/>
      <c r="DE2305" s="240"/>
      <c r="DF2305" s="240"/>
      <c r="DG2305" s="240"/>
      <c r="DH2305" s="240"/>
      <c r="DI2305" s="240"/>
      <c r="DJ2305" s="240"/>
      <c r="DK2305" s="240"/>
      <c r="DL2305" s="240"/>
    </row>
    <row r="2306" spans="1:116" x14ac:dyDescent="0.4">
      <c r="D2306" t="s">
        <v>546</v>
      </c>
      <c r="E2306" s="8" t="str">
        <f t="shared" si="3656"/>
        <v>2306 SEASON QUARTER-TV-V</v>
      </c>
      <c r="G2306" s="323" t="s">
        <v>548</v>
      </c>
      <c r="H2306" s="16">
        <v>0.35</v>
      </c>
      <c r="I2306">
        <f>I2305+1</f>
        <v>2</v>
      </c>
      <c r="J2306"/>
      <c r="K2306" s="38"/>
      <c r="L2306" s="38"/>
      <c r="M2306" s="38"/>
      <c r="N2306" s="38"/>
      <c r="O2306" s="38"/>
      <c r="P2306" s="38"/>
      <c r="R2306" s="15"/>
      <c r="S2306" s="240"/>
      <c r="T2306" s="240"/>
      <c r="U2306" s="240"/>
      <c r="V2306" s="240"/>
      <c r="W2306" s="240"/>
      <c r="X2306" s="240"/>
      <c r="Y2306" s="240"/>
      <c r="Z2306" s="240"/>
      <c r="AA2306" s="240"/>
      <c r="AB2306" s="240"/>
      <c r="AC2306" s="240"/>
      <c r="AD2306" s="240"/>
      <c r="AE2306" s="240"/>
      <c r="AF2306" s="240"/>
      <c r="AG2306" s="240"/>
      <c r="AH2306" s="240"/>
      <c r="AI2306" s="240"/>
      <c r="AJ2306" s="240"/>
      <c r="AK2306" s="240"/>
      <c r="AL2306" s="240"/>
      <c r="AM2306" s="240"/>
      <c r="AN2306" s="240"/>
      <c r="AO2306" s="240"/>
      <c r="AP2306" s="240"/>
      <c r="AQ2306" s="240"/>
      <c r="AR2306" s="240"/>
      <c r="AS2306" s="240"/>
      <c r="AT2306" s="240"/>
      <c r="AU2306" s="240"/>
      <c r="AV2306" s="240"/>
      <c r="AW2306" s="240"/>
      <c r="AX2306" s="240"/>
      <c r="AY2306" s="240"/>
      <c r="AZ2306" s="240"/>
      <c r="BA2306" s="240"/>
      <c r="BB2306" s="240"/>
      <c r="BC2306" s="240"/>
      <c r="BD2306" s="240"/>
      <c r="BE2306" s="240"/>
      <c r="BF2306" s="240"/>
      <c r="BG2306" s="240"/>
      <c r="BH2306" s="240"/>
      <c r="BI2306" s="240"/>
      <c r="BJ2306" s="240"/>
      <c r="BK2306" s="240"/>
      <c r="BL2306" s="240"/>
      <c r="BM2306" s="240"/>
      <c r="BN2306" s="240"/>
      <c r="BO2306" s="240"/>
      <c r="BP2306" s="240"/>
      <c r="BQ2306" s="240"/>
      <c r="BR2306" s="240"/>
      <c r="BS2306" s="240"/>
      <c r="BT2306" s="240"/>
      <c r="BU2306" s="240"/>
      <c r="BV2306" s="240"/>
      <c r="BW2306" s="240"/>
      <c r="BX2306" s="240"/>
      <c r="BY2306" s="240"/>
      <c r="BZ2306" s="240"/>
      <c r="CA2306" s="240"/>
      <c r="CB2306" s="240"/>
      <c r="CC2306" s="240"/>
      <c r="CD2306" s="240"/>
      <c r="CE2306" s="240"/>
      <c r="CF2306" s="240"/>
      <c r="CG2306" s="240"/>
      <c r="CH2306" s="240"/>
      <c r="CI2306" s="240"/>
      <c r="CJ2306" s="240"/>
      <c r="CK2306" s="240"/>
      <c r="CL2306" s="240"/>
      <c r="CN2306" s="240"/>
      <c r="CO2306" s="240"/>
      <c r="CP2306" s="240"/>
      <c r="CQ2306" s="240"/>
      <c r="CR2306" s="240"/>
      <c r="CS2306" s="240"/>
      <c r="CT2306" s="240"/>
      <c r="CU2306" s="240"/>
      <c r="CV2306" s="240"/>
      <c r="CW2306" s="240"/>
      <c r="CX2306" s="240"/>
      <c r="CY2306" s="240"/>
      <c r="CZ2306" s="240"/>
      <c r="DA2306" s="240"/>
      <c r="DB2306" s="240"/>
      <c r="DC2306" s="240"/>
      <c r="DD2306" s="240"/>
      <c r="DE2306" s="240"/>
      <c r="DF2306" s="240"/>
      <c r="DG2306" s="240"/>
      <c r="DH2306" s="240"/>
      <c r="DI2306" s="240"/>
      <c r="DJ2306" s="240"/>
      <c r="DK2306" s="240"/>
      <c r="DL2306" s="240"/>
    </row>
    <row r="2307" spans="1:116" x14ac:dyDescent="0.4">
      <c r="D2307" t="s">
        <v>546</v>
      </c>
      <c r="E2307" s="8" t="str">
        <f t="shared" si="3656"/>
        <v>2307 SEASON QUARTER-TV-V</v>
      </c>
      <c r="G2307" s="323" t="s">
        <v>550</v>
      </c>
      <c r="H2307" s="16">
        <v>0.05</v>
      </c>
      <c r="I2307">
        <f t="shared" ref="I2307:I2310" si="3657">I2306+1</f>
        <v>3</v>
      </c>
      <c r="J2307"/>
      <c r="K2307" s="38"/>
      <c r="L2307" s="38"/>
      <c r="M2307" s="38"/>
      <c r="N2307" s="38"/>
      <c r="O2307" s="38"/>
      <c r="P2307" s="38"/>
      <c r="R2307" s="15"/>
      <c r="S2307" s="240"/>
      <c r="T2307" s="240"/>
      <c r="U2307" s="240"/>
      <c r="V2307" s="240"/>
      <c r="W2307" s="240"/>
      <c r="X2307" s="240"/>
      <c r="Y2307" s="240"/>
      <c r="Z2307" s="240"/>
      <c r="AA2307" s="240"/>
      <c r="AB2307" s="240"/>
      <c r="AC2307" s="240"/>
      <c r="AD2307" s="240"/>
      <c r="AE2307" s="240"/>
      <c r="AF2307" s="240"/>
      <c r="AG2307" s="240"/>
      <c r="AH2307" s="240"/>
      <c r="AI2307" s="240"/>
      <c r="AJ2307" s="240"/>
      <c r="AK2307" s="240"/>
      <c r="AL2307" s="240"/>
      <c r="AM2307" s="240"/>
      <c r="AN2307" s="240"/>
      <c r="AO2307" s="240"/>
      <c r="AP2307" s="240"/>
      <c r="AQ2307" s="240"/>
      <c r="AR2307" s="240"/>
      <c r="AS2307" s="240"/>
      <c r="AT2307" s="240"/>
      <c r="AU2307" s="240"/>
      <c r="AV2307" s="240"/>
      <c r="AW2307" s="240"/>
      <c r="AX2307" s="240"/>
      <c r="AY2307" s="240"/>
      <c r="AZ2307" s="240"/>
      <c r="BA2307" s="240"/>
      <c r="BB2307" s="240"/>
      <c r="BC2307" s="240"/>
      <c r="BD2307" s="240"/>
      <c r="BE2307" s="240"/>
      <c r="BF2307" s="240"/>
      <c r="BG2307" s="240"/>
      <c r="BH2307" s="240"/>
      <c r="BI2307" s="240"/>
      <c r="BJ2307" s="240"/>
      <c r="BK2307" s="240"/>
      <c r="BL2307" s="240"/>
      <c r="BM2307" s="240"/>
      <c r="BN2307" s="240"/>
      <c r="BO2307" s="240"/>
      <c r="BP2307" s="240"/>
      <c r="BQ2307" s="240"/>
      <c r="BR2307" s="240"/>
      <c r="BS2307" s="240"/>
      <c r="BT2307" s="240"/>
      <c r="BU2307" s="240"/>
      <c r="BV2307" s="240"/>
      <c r="BW2307" s="240"/>
      <c r="BX2307" s="240"/>
      <c r="BY2307" s="240"/>
      <c r="BZ2307" s="240"/>
      <c r="CA2307" s="240"/>
      <c r="CB2307" s="240"/>
      <c r="CC2307" s="240"/>
      <c r="CD2307" s="240"/>
      <c r="CE2307" s="240"/>
      <c r="CF2307" s="240"/>
      <c r="CG2307" s="240"/>
      <c r="CH2307" s="240"/>
      <c r="CI2307" s="240"/>
      <c r="CJ2307" s="240"/>
      <c r="CK2307" s="240"/>
      <c r="CL2307" s="240"/>
      <c r="CN2307" s="240"/>
      <c r="CO2307" s="240"/>
      <c r="CP2307" s="240"/>
      <c r="CQ2307" s="240"/>
      <c r="CR2307" s="240"/>
      <c r="CS2307" s="240"/>
      <c r="CT2307" s="240"/>
      <c r="CU2307" s="240"/>
      <c r="CV2307" s="240"/>
      <c r="CW2307" s="240"/>
      <c r="CX2307" s="240"/>
      <c r="CY2307" s="240"/>
      <c r="CZ2307" s="240"/>
      <c r="DA2307" s="240"/>
      <c r="DB2307" s="240"/>
      <c r="DC2307" s="240"/>
      <c r="DD2307" s="240"/>
      <c r="DE2307" s="240"/>
      <c r="DF2307" s="240"/>
      <c r="DG2307" s="240"/>
      <c r="DH2307" s="240"/>
      <c r="DI2307" s="240"/>
      <c r="DJ2307" s="240"/>
      <c r="DK2307" s="240"/>
      <c r="DL2307" s="240"/>
    </row>
    <row r="2308" spans="1:116" x14ac:dyDescent="0.4">
      <c r="D2308" t="s">
        <v>546</v>
      </c>
      <c r="E2308" s="8" t="str">
        <f t="shared" si="3656"/>
        <v>2308 SEASON QUARTER-TV-V</v>
      </c>
      <c r="G2308" s="323" t="s">
        <v>549</v>
      </c>
      <c r="H2308" s="16">
        <v>0.45</v>
      </c>
      <c r="I2308">
        <f t="shared" si="3657"/>
        <v>4</v>
      </c>
      <c r="J2308"/>
      <c r="K2308" s="38"/>
      <c r="L2308" s="38"/>
      <c r="M2308" s="38"/>
      <c r="N2308" s="38"/>
      <c r="O2308" s="38"/>
      <c r="P2308" s="38"/>
      <c r="R2308" s="15"/>
      <c r="S2308" s="240"/>
      <c r="T2308" s="240"/>
      <c r="U2308" s="240"/>
      <c r="V2308" s="240"/>
      <c r="W2308" s="240"/>
      <c r="X2308" s="240"/>
      <c r="Y2308" s="240"/>
      <c r="Z2308" s="240"/>
      <c r="AA2308" s="240"/>
      <c r="AB2308" s="240"/>
      <c r="AC2308" s="240"/>
      <c r="AD2308" s="240"/>
      <c r="AE2308" s="240"/>
      <c r="AF2308" s="240"/>
      <c r="AG2308" s="240"/>
      <c r="AH2308" s="240"/>
      <c r="AI2308" s="240"/>
      <c r="AJ2308" s="240"/>
      <c r="AK2308" s="240"/>
      <c r="AL2308" s="240"/>
      <c r="AM2308" s="240"/>
      <c r="AN2308" s="240"/>
      <c r="AO2308" s="240"/>
      <c r="AP2308" s="240"/>
      <c r="AQ2308" s="240"/>
      <c r="AR2308" s="240"/>
      <c r="AS2308" s="240"/>
      <c r="AT2308" s="240"/>
      <c r="AU2308" s="240"/>
      <c r="AV2308" s="240"/>
      <c r="AW2308" s="240"/>
      <c r="AX2308" s="240"/>
      <c r="AY2308" s="240"/>
      <c r="AZ2308" s="240"/>
      <c r="BA2308" s="240"/>
      <c r="BB2308" s="240"/>
      <c r="BC2308" s="240"/>
      <c r="BD2308" s="240"/>
      <c r="BE2308" s="240"/>
      <c r="BF2308" s="240"/>
      <c r="BG2308" s="240"/>
      <c r="BH2308" s="240"/>
      <c r="BI2308" s="240"/>
      <c r="BJ2308" s="240"/>
      <c r="BK2308" s="240"/>
      <c r="BL2308" s="240"/>
      <c r="BM2308" s="240"/>
      <c r="BN2308" s="240"/>
      <c r="BO2308" s="240"/>
      <c r="BP2308" s="240"/>
      <c r="BQ2308" s="240"/>
      <c r="BR2308" s="240"/>
      <c r="BS2308" s="240"/>
      <c r="BT2308" s="240"/>
      <c r="BU2308" s="240"/>
      <c r="BV2308" s="240"/>
      <c r="BW2308" s="240"/>
      <c r="BX2308" s="240"/>
      <c r="BY2308" s="240"/>
      <c r="BZ2308" s="240"/>
      <c r="CA2308" s="240"/>
      <c r="CB2308" s="240"/>
      <c r="CC2308" s="240"/>
      <c r="CD2308" s="240"/>
      <c r="CE2308" s="240"/>
      <c r="CF2308" s="240"/>
      <c r="CG2308" s="240"/>
      <c r="CH2308" s="240"/>
      <c r="CI2308" s="240"/>
      <c r="CJ2308" s="240"/>
      <c r="CK2308" s="240"/>
      <c r="CL2308" s="240"/>
      <c r="CN2308" s="240"/>
      <c r="CO2308" s="240"/>
      <c r="CP2308" s="240"/>
      <c r="CQ2308" s="240"/>
      <c r="CR2308" s="240"/>
      <c r="CS2308" s="240"/>
      <c r="CT2308" s="240"/>
      <c r="CU2308" s="240"/>
      <c r="CV2308" s="240"/>
      <c r="CW2308" s="240"/>
      <c r="CX2308" s="240"/>
      <c r="CY2308" s="240"/>
      <c r="CZ2308" s="240"/>
      <c r="DA2308" s="240"/>
      <c r="DB2308" s="240"/>
      <c r="DC2308" s="240"/>
      <c r="DD2308" s="240"/>
      <c r="DE2308" s="240"/>
      <c r="DF2308" s="240"/>
      <c r="DG2308" s="240"/>
      <c r="DH2308" s="240"/>
      <c r="DI2308" s="240"/>
      <c r="DJ2308" s="240"/>
      <c r="DK2308" s="240"/>
      <c r="DL2308" s="240"/>
    </row>
    <row r="2309" spans="1:116" x14ac:dyDescent="0.4">
      <c r="D2309" t="s">
        <v>546</v>
      </c>
      <c r="E2309" s="8" t="str">
        <f t="shared" si="3656"/>
        <v>2309 SEASON QUARTER-TV-V</v>
      </c>
      <c r="G2309" s="145" t="s">
        <v>62</v>
      </c>
      <c r="H2309" s="34">
        <f>1-SUM(H2305:H2308)</f>
        <v>5.0000000000000044E-2</v>
      </c>
      <c r="I2309" s="60"/>
      <c r="J2309" s="60"/>
      <c r="K2309" s="38"/>
      <c r="L2309" s="38"/>
      <c r="M2309" s="38"/>
      <c r="N2309" s="38"/>
      <c r="O2309" s="38"/>
      <c r="P2309" s="38"/>
      <c r="R2309" s="15"/>
      <c r="S2309" s="240"/>
      <c r="T2309" s="240"/>
      <c r="U2309" s="240"/>
      <c r="V2309" s="240"/>
      <c r="W2309" s="240"/>
      <c r="X2309" s="240"/>
      <c r="Y2309" s="240"/>
      <c r="Z2309" s="240"/>
      <c r="AA2309" s="240"/>
      <c r="AB2309" s="240"/>
      <c r="AC2309" s="240"/>
      <c r="AD2309" s="240"/>
      <c r="AE2309" s="240"/>
      <c r="AF2309" s="240"/>
      <c r="AG2309" s="240"/>
      <c r="AH2309" s="240"/>
      <c r="AI2309" s="240"/>
      <c r="AJ2309" s="240"/>
      <c r="AK2309" s="240"/>
      <c r="AL2309" s="240"/>
      <c r="AM2309" s="240"/>
      <c r="AN2309" s="240"/>
      <c r="AO2309" s="240"/>
      <c r="AP2309" s="240"/>
      <c r="AQ2309" s="240"/>
      <c r="AR2309" s="240"/>
      <c r="AS2309" s="240"/>
      <c r="AT2309" s="240"/>
      <c r="AU2309" s="240"/>
      <c r="AV2309" s="240"/>
      <c r="AW2309" s="240"/>
      <c r="AX2309" s="240"/>
      <c r="AY2309" s="240"/>
      <c r="AZ2309" s="240"/>
      <c r="BA2309" s="240"/>
      <c r="BB2309" s="240"/>
      <c r="BC2309" s="240"/>
      <c r="BD2309" s="240"/>
      <c r="BE2309" s="240"/>
      <c r="BF2309" s="240"/>
      <c r="BG2309" s="240"/>
      <c r="BH2309" s="240"/>
      <c r="BI2309" s="240"/>
      <c r="BJ2309" s="240"/>
      <c r="BK2309" s="240"/>
      <c r="BL2309" s="240"/>
      <c r="BM2309" s="240"/>
      <c r="BN2309" s="240"/>
      <c r="BO2309" s="240"/>
      <c r="BP2309" s="240"/>
      <c r="BQ2309" s="240"/>
      <c r="BR2309" s="240"/>
      <c r="BS2309" s="240"/>
      <c r="BT2309" s="240"/>
      <c r="BU2309" s="240"/>
      <c r="BV2309" s="240"/>
      <c r="BW2309" s="240"/>
      <c r="BX2309" s="240"/>
      <c r="BY2309" s="240"/>
      <c r="BZ2309" s="240"/>
      <c r="CA2309" s="240"/>
      <c r="CB2309" s="240"/>
      <c r="CC2309" s="240"/>
      <c r="CD2309" s="240"/>
      <c r="CE2309" s="240"/>
      <c r="CF2309" s="240"/>
      <c r="CG2309" s="240"/>
      <c r="CH2309" s="240"/>
      <c r="CI2309" s="240"/>
      <c r="CJ2309" s="240"/>
      <c r="CK2309" s="240"/>
      <c r="CL2309" s="240"/>
      <c r="CN2309" s="240"/>
      <c r="CO2309" s="240"/>
      <c r="CP2309" s="240"/>
      <c r="CQ2309" s="240"/>
      <c r="CR2309" s="240"/>
      <c r="CS2309" s="240"/>
      <c r="CT2309" s="240"/>
      <c r="CU2309" s="240"/>
      <c r="CV2309" s="240"/>
      <c r="CW2309" s="240"/>
      <c r="CX2309" s="240"/>
      <c r="CY2309" s="240"/>
      <c r="CZ2309" s="240"/>
      <c r="DA2309" s="240"/>
      <c r="DB2309" s="240"/>
      <c r="DC2309" s="240"/>
      <c r="DD2309" s="240"/>
      <c r="DE2309" s="240"/>
      <c r="DF2309" s="240"/>
      <c r="DG2309" s="240"/>
      <c r="DH2309" s="240"/>
      <c r="DI2309" s="240"/>
      <c r="DJ2309" s="240"/>
      <c r="DK2309" s="240"/>
      <c r="DL2309" s="240"/>
    </row>
    <row r="2310" spans="1:116" x14ac:dyDescent="0.4">
      <c r="B2310" t="s">
        <v>332</v>
      </c>
      <c r="D2310" t="s">
        <v>546</v>
      </c>
      <c r="E2310" s="8" t="str">
        <f t="shared" ref="E2310:E2312" si="3658">ROW()&amp;" "&amp;D2310</f>
        <v>2310 SEASON QUARTER-TV-V</v>
      </c>
      <c r="G2310" s="136" t="str">
        <f t="shared" ref="G2310:G2319" si="3659">G2292</f>
        <v>Surgical procedures</v>
      </c>
      <c r="H2310" s="12"/>
      <c r="I2310" s="60"/>
      <c r="J2310" s="60"/>
      <c r="K2310" s="38"/>
      <c r="L2310" s="38"/>
      <c r="M2310" s="38"/>
      <c r="N2310" s="38"/>
      <c r="O2310" s="38"/>
      <c r="P2310" s="38"/>
      <c r="R2310" s="15"/>
      <c r="S2310" s="240"/>
      <c r="T2310" s="240"/>
      <c r="U2310" s="240"/>
      <c r="V2310" s="240"/>
      <c r="W2310" s="240"/>
      <c r="X2310" s="240"/>
      <c r="Y2310" s="240"/>
      <c r="Z2310" s="240"/>
      <c r="AA2310" s="240"/>
      <c r="AB2310" s="240"/>
      <c r="AC2310" s="240"/>
      <c r="AD2310" s="240"/>
      <c r="AE2310" s="240"/>
      <c r="AF2310" s="240"/>
      <c r="AG2310" s="240"/>
      <c r="AH2310" s="240"/>
      <c r="AI2310" s="240"/>
      <c r="AJ2310" s="240"/>
      <c r="AK2310" s="240"/>
      <c r="AL2310" s="240"/>
      <c r="AM2310" s="240"/>
      <c r="AN2310" s="240"/>
      <c r="AO2310" s="240"/>
      <c r="AP2310" s="240"/>
      <c r="AQ2310" s="240"/>
      <c r="AR2310" s="240"/>
      <c r="AS2310" s="240"/>
      <c r="AT2310" s="240"/>
      <c r="AU2310" s="240"/>
      <c r="AV2310" s="240"/>
      <c r="AW2310" s="240"/>
      <c r="AX2310" s="240"/>
      <c r="AY2310" s="240"/>
      <c r="AZ2310" s="240"/>
      <c r="BA2310" s="240"/>
      <c r="BB2310" s="240"/>
      <c r="BC2310" s="240"/>
      <c r="BD2310" s="240"/>
      <c r="BE2310" s="240"/>
      <c r="BF2310" s="240"/>
      <c r="BG2310" s="240"/>
      <c r="BH2310" s="240"/>
      <c r="BI2310" s="240"/>
      <c r="BJ2310" s="240"/>
      <c r="BK2310" s="240"/>
      <c r="BL2310" s="240"/>
      <c r="BM2310" s="240"/>
      <c r="BN2310" s="240"/>
      <c r="BO2310" s="240"/>
      <c r="BP2310" s="240"/>
      <c r="BQ2310" s="240"/>
      <c r="BR2310" s="240"/>
      <c r="BS2310" s="240"/>
      <c r="BT2310" s="240"/>
      <c r="BU2310" s="240"/>
      <c r="BV2310" s="240"/>
      <c r="BW2310" s="240"/>
      <c r="BX2310" s="240"/>
      <c r="BY2310" s="240"/>
      <c r="BZ2310" s="240"/>
      <c r="CA2310" s="240"/>
      <c r="CB2310" s="240"/>
      <c r="CC2310" s="240"/>
      <c r="CD2310" s="240"/>
      <c r="CE2310" s="240"/>
      <c r="CF2310" s="240"/>
      <c r="CG2310" s="240"/>
      <c r="CH2310" s="240"/>
      <c r="CI2310" s="240"/>
      <c r="CJ2310" s="240"/>
      <c r="CK2310" s="240"/>
      <c r="CL2310" s="240"/>
      <c r="CN2310" s="60"/>
      <c r="CO2310" s="76"/>
      <c r="CP2310" s="76"/>
      <c r="CQ2310" s="76"/>
      <c r="CR2310" s="76"/>
      <c r="CS2310" s="76"/>
      <c r="CT2310" s="76"/>
      <c r="CU2310" s="76"/>
      <c r="CV2310" s="76"/>
      <c r="CW2310" s="76"/>
      <c r="CX2310" s="76"/>
      <c r="CY2310" s="76"/>
      <c r="CZ2310" s="76"/>
      <c r="DA2310" s="76"/>
      <c r="DB2310" s="76"/>
      <c r="DC2310" s="76"/>
      <c r="DD2310" s="76"/>
      <c r="DE2310" s="76"/>
      <c r="DF2310" s="76"/>
      <c r="DG2310" s="76"/>
      <c r="DH2310" s="76"/>
      <c r="DI2310" s="76"/>
      <c r="DJ2310" s="76"/>
      <c r="DK2310" s="76"/>
      <c r="DL2310" s="76"/>
    </row>
    <row r="2311" spans="1:116" x14ac:dyDescent="0.4">
      <c r="B2311" t="s">
        <v>332</v>
      </c>
      <c r="D2311" t="s">
        <v>546</v>
      </c>
      <c r="E2311" s="8" t="str">
        <f>ROW()&amp;" "&amp;D2311</f>
        <v>2311 SEASON QUARTER-TV-V</v>
      </c>
      <c r="G2311" s="136" t="str">
        <f t="shared" si="3659"/>
        <v>procedure</v>
      </c>
      <c r="H2311" s="27"/>
      <c r="I2311" s="78"/>
      <c r="J2311" s="78"/>
      <c r="K2311" s="33"/>
      <c r="L2311" s="33"/>
      <c r="M2311" s="33"/>
      <c r="N2311" s="33"/>
      <c r="O2311" s="33"/>
      <c r="P2311" s="33"/>
      <c r="R2311" s="33"/>
      <c r="S2311" s="80"/>
      <c r="T2311" s="80"/>
      <c r="U2311" s="80"/>
      <c r="V2311" s="80"/>
      <c r="W2311" s="80"/>
      <c r="X2311" s="80"/>
      <c r="Y2311" s="80"/>
      <c r="Z2311" s="80"/>
      <c r="AA2311" s="80"/>
      <c r="AB2311" s="80"/>
      <c r="AC2311" s="80"/>
      <c r="AD2311" s="80"/>
      <c r="AE2311" s="80"/>
      <c r="AF2311" s="80"/>
      <c r="AG2311" s="80"/>
      <c r="AH2311" s="80"/>
      <c r="AI2311" s="80"/>
      <c r="AJ2311" s="80"/>
      <c r="AK2311" s="80"/>
      <c r="AL2311" s="80"/>
      <c r="AM2311" s="80"/>
      <c r="AN2311" s="80"/>
      <c r="AO2311" s="80"/>
      <c r="AP2311" s="80"/>
      <c r="AQ2311" s="80"/>
      <c r="AR2311" s="80"/>
      <c r="AS2311" s="80"/>
      <c r="AT2311" s="80"/>
      <c r="AU2311" s="80"/>
      <c r="AV2311" s="80"/>
      <c r="AW2311" s="80"/>
      <c r="AX2311" s="80"/>
      <c r="AY2311" s="80"/>
      <c r="AZ2311" s="80"/>
      <c r="BA2311" s="80"/>
      <c r="BB2311" s="80"/>
      <c r="BC2311" s="80"/>
      <c r="BD2311" s="80"/>
      <c r="BE2311" s="80"/>
      <c r="BF2311" s="80"/>
      <c r="BG2311" s="80"/>
      <c r="BH2311" s="80"/>
      <c r="BI2311" s="80"/>
      <c r="BJ2311" s="80"/>
      <c r="BK2311" s="80"/>
      <c r="BL2311" s="80"/>
      <c r="BM2311" s="80"/>
      <c r="BN2311" s="80"/>
      <c r="BO2311" s="80"/>
      <c r="BP2311" s="80"/>
      <c r="BQ2311" s="80"/>
      <c r="BR2311" s="80"/>
      <c r="BS2311" s="80"/>
      <c r="BT2311" s="80"/>
      <c r="BU2311" s="80"/>
      <c r="BV2311" s="80"/>
      <c r="BW2311" s="80"/>
      <c r="BX2311" s="80"/>
      <c r="BY2311" s="80"/>
      <c r="BZ2311" s="80"/>
      <c r="CA2311" s="80"/>
      <c r="CB2311" s="80"/>
      <c r="CC2311" s="80"/>
      <c r="CD2311" s="80"/>
      <c r="CE2311" s="80"/>
      <c r="CF2311" s="80"/>
      <c r="CG2311" s="80"/>
      <c r="CH2311" s="80"/>
      <c r="CI2311" s="80"/>
      <c r="CJ2311" s="80"/>
      <c r="CK2311" s="80"/>
      <c r="CL2311" s="80"/>
      <c r="CN2311" s="78"/>
      <c r="CO2311" s="77"/>
      <c r="CP2311" s="77"/>
      <c r="CQ2311" s="77"/>
      <c r="CR2311" s="77"/>
      <c r="CS2311" s="77"/>
      <c r="CT2311" s="77"/>
      <c r="CU2311" s="77"/>
      <c r="CV2311" s="77"/>
      <c r="CW2311" s="77"/>
      <c r="CX2311" s="77"/>
      <c r="CY2311" s="77"/>
      <c r="CZ2311" s="77"/>
      <c r="DA2311" s="77"/>
      <c r="DB2311" s="77"/>
      <c r="DC2311" s="77"/>
      <c r="DD2311" s="77"/>
      <c r="DE2311" s="77"/>
      <c r="DF2311" s="77"/>
      <c r="DG2311" s="77"/>
      <c r="DH2311" s="77"/>
      <c r="DI2311" s="77"/>
      <c r="DJ2311" s="77"/>
      <c r="DK2311" s="77"/>
      <c r="DL2311" s="77"/>
    </row>
    <row r="2312" spans="1:116" x14ac:dyDescent="0.4">
      <c r="B2312" t="s">
        <v>332</v>
      </c>
      <c r="D2312" t="s">
        <v>546</v>
      </c>
      <c r="E2312" s="8" t="str">
        <f t="shared" ref="E2312:E2319" si="3660">ROW()&amp;" "&amp;D2312</f>
        <v>2312 SEASON QUARTER-TV-V</v>
      </c>
      <c r="G2312" s="136" t="str">
        <f t="shared" si="3659"/>
        <v>Primary revenue driver</v>
      </c>
      <c r="H2312" s="27"/>
      <c r="I2312" s="78"/>
      <c r="J2312" s="78"/>
      <c r="K2312" s="33"/>
      <c r="L2312" s="33"/>
      <c r="M2312" s="33"/>
      <c r="N2312" s="33"/>
      <c r="O2312" s="33"/>
      <c r="P2312" s="33"/>
      <c r="R2312" s="33"/>
      <c r="S2312" s="1"/>
      <c r="T2312" s="80"/>
      <c r="U2312" s="80"/>
      <c r="V2312" s="80"/>
      <c r="W2312" s="80"/>
      <c r="X2312" s="80"/>
      <c r="Y2312" s="80"/>
      <c r="Z2312" s="80"/>
      <c r="AA2312" s="80"/>
      <c r="AB2312" s="80"/>
      <c r="AC2312" s="80"/>
      <c r="AD2312" s="80"/>
      <c r="AE2312" s="80"/>
      <c r="AF2312" s="80"/>
      <c r="AG2312" s="80"/>
      <c r="AH2312" s="80"/>
      <c r="AI2312" s="80"/>
      <c r="AJ2312" s="80"/>
      <c r="AK2312" s="80"/>
      <c r="AL2312" s="80"/>
      <c r="AM2312" s="80"/>
      <c r="AN2312" s="80"/>
      <c r="AO2312" s="80"/>
      <c r="AP2312" s="80"/>
      <c r="AQ2312" s="80"/>
      <c r="AR2312" s="80"/>
      <c r="AS2312" s="80"/>
      <c r="AT2312" s="80"/>
      <c r="AU2312" s="80"/>
      <c r="AV2312" s="80"/>
      <c r="AW2312" s="80"/>
      <c r="AX2312" s="80"/>
      <c r="AY2312" s="80"/>
      <c r="AZ2312" s="80"/>
      <c r="BA2312" s="80"/>
      <c r="BB2312" s="80"/>
      <c r="BC2312" s="80"/>
      <c r="BD2312" s="80"/>
      <c r="BE2312" s="80"/>
      <c r="BF2312" s="80"/>
      <c r="BG2312" s="80"/>
      <c r="BH2312" s="80"/>
      <c r="BI2312" s="80"/>
      <c r="BJ2312" s="80"/>
      <c r="BK2312" s="80"/>
      <c r="BL2312" s="80"/>
      <c r="BM2312" s="80"/>
      <c r="BN2312" s="80"/>
      <c r="BO2312" s="80"/>
      <c r="BP2312" s="80"/>
      <c r="BQ2312" s="80"/>
      <c r="BR2312" s="80"/>
      <c r="BS2312" s="80"/>
      <c r="BT2312" s="80"/>
      <c r="BU2312" s="80"/>
      <c r="BV2312" s="80"/>
      <c r="BW2312" s="80"/>
      <c r="BX2312" s="80"/>
      <c r="BY2312" s="80"/>
      <c r="BZ2312" s="80"/>
      <c r="CA2312" s="80"/>
      <c r="CB2312" s="80"/>
      <c r="CC2312" s="80"/>
      <c r="CD2312" s="80"/>
      <c r="CE2312" s="80"/>
      <c r="CF2312" s="80"/>
      <c r="CG2312" s="80"/>
      <c r="CH2312" s="80"/>
      <c r="CI2312" s="80"/>
      <c r="CJ2312" s="80"/>
      <c r="CK2312" s="80"/>
      <c r="CL2312" s="80"/>
      <c r="CN2312" s="80">
        <f t="shared" ref="CN2312:CN2314" si="3661">CN2294</f>
        <v>0</v>
      </c>
      <c r="CO2312" s="4" t="str">
        <f>ADDRESS(ROW(CO2302),COLUMN(CO2302),2)</f>
        <v>CO$2302</v>
      </c>
      <c r="CP2312" s="4" t="str">
        <f t="shared" ref="CP2312:DL2314" si="3662">ADDRESS(ROW(CP2302),COLUMN(CP2302),2)</f>
        <v>CP$2302</v>
      </c>
      <c r="CQ2312" s="4" t="str">
        <f t="shared" si="3662"/>
        <v>CQ$2302</v>
      </c>
      <c r="CR2312" s="4" t="str">
        <f t="shared" si="3662"/>
        <v>CR$2302</v>
      </c>
      <c r="CS2312" s="4" t="str">
        <f t="shared" si="3662"/>
        <v>CS$2302</v>
      </c>
      <c r="CT2312" s="4" t="str">
        <f t="shared" si="3662"/>
        <v>CT$2302</v>
      </c>
      <c r="CU2312" s="4" t="str">
        <f t="shared" si="3662"/>
        <v>CU$2302</v>
      </c>
      <c r="CV2312" s="4" t="str">
        <f t="shared" si="3662"/>
        <v>CV$2302</v>
      </c>
      <c r="CW2312" s="4" t="str">
        <f t="shared" si="3662"/>
        <v>CW$2302</v>
      </c>
      <c r="CX2312" s="4" t="str">
        <f t="shared" si="3662"/>
        <v>CX$2302</v>
      </c>
      <c r="CY2312" s="4" t="str">
        <f t="shared" si="3662"/>
        <v>CY$2302</v>
      </c>
      <c r="CZ2312" s="4" t="str">
        <f t="shared" si="3662"/>
        <v>CZ$2302</v>
      </c>
      <c r="DA2312" s="4" t="str">
        <f t="shared" si="3662"/>
        <v>DA$2302</v>
      </c>
      <c r="DB2312" s="4" t="str">
        <f t="shared" si="3662"/>
        <v>DB$2302</v>
      </c>
      <c r="DC2312" s="4" t="str">
        <f t="shared" si="3662"/>
        <v>DC$2302</v>
      </c>
      <c r="DD2312" s="4" t="str">
        <f t="shared" si="3662"/>
        <v>DD$2302</v>
      </c>
      <c r="DE2312" s="4" t="str">
        <f t="shared" si="3662"/>
        <v>DE$2302</v>
      </c>
      <c r="DF2312" s="4" t="str">
        <f t="shared" si="3662"/>
        <v>DF$2302</v>
      </c>
      <c r="DG2312" s="4" t="str">
        <f t="shared" si="3662"/>
        <v>DG$2302</v>
      </c>
      <c r="DH2312" s="4" t="str">
        <f t="shared" si="3662"/>
        <v>DH$2302</v>
      </c>
      <c r="DI2312" s="4" t="str">
        <f t="shared" si="3662"/>
        <v>DI$2302</v>
      </c>
      <c r="DJ2312" s="4" t="str">
        <f t="shared" si="3662"/>
        <v>DJ$2302</v>
      </c>
      <c r="DK2312" s="4" t="str">
        <f t="shared" si="3662"/>
        <v>DK$2302</v>
      </c>
      <c r="DL2312" s="4" t="str">
        <f t="shared" si="3662"/>
        <v>DL$2302</v>
      </c>
    </row>
    <row r="2313" spans="1:116" x14ac:dyDescent="0.4">
      <c r="B2313" t="s">
        <v>332</v>
      </c>
      <c r="D2313" t="s">
        <v>546</v>
      </c>
      <c r="E2313" s="8" t="str">
        <f t="shared" si="3660"/>
        <v>2313 SEASON QUARTER-TV-V</v>
      </c>
      <c r="G2313" s="136" t="str">
        <f t="shared" si="3659"/>
        <v>Primary volume driver</v>
      </c>
      <c r="K2313" s="53"/>
      <c r="L2313" s="53"/>
      <c r="M2313" s="53"/>
      <c r="N2313" s="53"/>
      <c r="O2313" s="53"/>
      <c r="P2313" s="53"/>
      <c r="R2313" s="24"/>
      <c r="S2313" s="80"/>
      <c r="T2313" s="80"/>
      <c r="U2313" s="80"/>
      <c r="V2313" s="80"/>
      <c r="W2313" s="80"/>
      <c r="X2313" s="80"/>
      <c r="Y2313" s="80"/>
      <c r="Z2313" s="80"/>
      <c r="AA2313" s="80"/>
      <c r="AB2313" s="80"/>
      <c r="AC2313" s="80"/>
      <c r="AD2313" s="80"/>
      <c r="AE2313" s="80"/>
      <c r="AF2313" s="80"/>
      <c r="AG2313" s="80"/>
      <c r="AH2313" s="80"/>
      <c r="AI2313" s="80"/>
      <c r="AJ2313" s="80"/>
      <c r="AK2313" s="80"/>
      <c r="AL2313" s="80"/>
      <c r="AM2313" s="80"/>
      <c r="AN2313" s="80"/>
      <c r="AO2313" s="80"/>
      <c r="AP2313" s="80"/>
      <c r="AQ2313" s="80"/>
      <c r="AR2313" s="80"/>
      <c r="AS2313" s="80"/>
      <c r="AT2313" s="80"/>
      <c r="AU2313" s="80"/>
      <c r="AV2313" s="80"/>
      <c r="AW2313" s="80"/>
      <c r="AX2313" s="80"/>
      <c r="AY2313" s="80"/>
      <c r="AZ2313" s="80"/>
      <c r="BA2313" s="80"/>
      <c r="BB2313" s="80"/>
      <c r="BC2313" s="80"/>
      <c r="BD2313" s="80"/>
      <c r="BE2313" s="80"/>
      <c r="BF2313" s="80"/>
      <c r="BG2313" s="80"/>
      <c r="BH2313" s="80"/>
      <c r="BI2313" s="80"/>
      <c r="BJ2313" s="80"/>
      <c r="BK2313" s="80"/>
      <c r="BL2313" s="80"/>
      <c r="BM2313" s="80"/>
      <c r="BN2313" s="80"/>
      <c r="BO2313" s="80"/>
      <c r="BP2313" s="80"/>
      <c r="BQ2313" s="80"/>
      <c r="BR2313" s="80"/>
      <c r="BS2313" s="80"/>
      <c r="BT2313" s="80"/>
      <c r="BU2313" s="80"/>
      <c r="BV2313" s="80"/>
      <c r="BW2313" s="80"/>
      <c r="BX2313" s="80"/>
      <c r="BY2313" s="80"/>
      <c r="BZ2313" s="80"/>
      <c r="CA2313" s="80"/>
      <c r="CB2313" s="80"/>
      <c r="CC2313" s="80"/>
      <c r="CD2313" s="80"/>
      <c r="CE2313" s="80"/>
      <c r="CF2313" s="80"/>
      <c r="CG2313" s="80"/>
      <c r="CH2313" s="80"/>
      <c r="CI2313" s="80"/>
      <c r="CJ2313" s="80"/>
      <c r="CK2313" s="80"/>
      <c r="CL2313" s="80"/>
      <c r="CN2313" s="80">
        <f t="shared" ref="CN2313:DL2315" si="3663">CN2295</f>
        <v>0</v>
      </c>
      <c r="CO2313" s="80" t="str">
        <f t="shared" si="3663"/>
        <v>CO$17</v>
      </c>
      <c r="CP2313" s="80" t="str">
        <f t="shared" si="3663"/>
        <v>CP$17</v>
      </c>
      <c r="CQ2313" s="80" t="str">
        <f t="shared" si="3663"/>
        <v>CQ$17</v>
      </c>
      <c r="CR2313" s="80" t="str">
        <f t="shared" si="3663"/>
        <v>CR$17</v>
      </c>
      <c r="CS2313" s="80" t="str">
        <f t="shared" si="3663"/>
        <v>CS$17</v>
      </c>
      <c r="CT2313" s="80" t="str">
        <f t="shared" si="3663"/>
        <v>CT$17</v>
      </c>
      <c r="CU2313" s="80" t="str">
        <f t="shared" si="3663"/>
        <v>CU$17</v>
      </c>
      <c r="CV2313" s="80" t="str">
        <f t="shared" si="3663"/>
        <v>CV$17</v>
      </c>
      <c r="CW2313" s="80" t="str">
        <f t="shared" si="3663"/>
        <v>CW$17</v>
      </c>
      <c r="CX2313" s="80" t="str">
        <f t="shared" si="3663"/>
        <v>CX$17</v>
      </c>
      <c r="CY2313" s="80" t="str">
        <f t="shared" si="3663"/>
        <v>CY$17</v>
      </c>
      <c r="CZ2313" s="80" t="str">
        <f t="shared" si="3663"/>
        <v>CZ$17</v>
      </c>
      <c r="DA2313" s="80" t="str">
        <f t="shared" si="3663"/>
        <v>DA$17</v>
      </c>
      <c r="DB2313" s="80" t="str">
        <f t="shared" si="3663"/>
        <v>DB$17</v>
      </c>
      <c r="DC2313" s="80" t="str">
        <f t="shared" si="3663"/>
        <v>DC$17</v>
      </c>
      <c r="DD2313" s="80" t="str">
        <f t="shared" si="3663"/>
        <v>DD$17</v>
      </c>
      <c r="DE2313" s="80" t="str">
        <f t="shared" si="3663"/>
        <v>DE$17</v>
      </c>
      <c r="DF2313" s="80" t="str">
        <f t="shared" si="3663"/>
        <v>DF$17</v>
      </c>
      <c r="DG2313" s="80" t="str">
        <f t="shared" si="3663"/>
        <v>DG$17</v>
      </c>
      <c r="DH2313" s="80" t="str">
        <f t="shared" si="3663"/>
        <v>DH$17</v>
      </c>
      <c r="DI2313" s="80" t="str">
        <f t="shared" si="3663"/>
        <v>DI$17</v>
      </c>
      <c r="DJ2313" s="80" t="str">
        <f t="shared" si="3663"/>
        <v>DJ$17</v>
      </c>
      <c r="DK2313" s="80" t="str">
        <f t="shared" si="3663"/>
        <v>DK$17</v>
      </c>
      <c r="DL2313" s="80" t="str">
        <f t="shared" si="3663"/>
        <v>DL$17</v>
      </c>
    </row>
    <row r="2314" spans="1:116" x14ac:dyDescent="0.4">
      <c r="B2314" t="s">
        <v>332</v>
      </c>
      <c r="D2314" t="s">
        <v>546</v>
      </c>
      <c r="E2314" s="8" t="str">
        <f t="shared" si="3660"/>
        <v>2314 SEASON QUARTER-TV-V</v>
      </c>
      <c r="G2314" s="136" t="str">
        <f t="shared" si="3659"/>
        <v>(Secondary label)</v>
      </c>
      <c r="H2314" s="12"/>
      <c r="I2314" s="60"/>
      <c r="J2314" s="60"/>
      <c r="K2314" s="15"/>
      <c r="L2314" s="15"/>
      <c r="M2314" s="15"/>
      <c r="N2314" s="15"/>
      <c r="O2314" s="15"/>
      <c r="P2314" s="15"/>
      <c r="R2314" s="15"/>
      <c r="S2314" s="80"/>
      <c r="T2314" s="80"/>
      <c r="U2314" s="80"/>
      <c r="V2314" s="80"/>
      <c r="W2314" s="80"/>
      <c r="X2314" s="80"/>
      <c r="Y2314" s="80"/>
      <c r="Z2314" s="80"/>
      <c r="AA2314" s="80"/>
      <c r="AB2314" s="80"/>
      <c r="AC2314" s="80"/>
      <c r="AD2314" s="80"/>
      <c r="AE2314" s="80"/>
      <c r="AF2314" s="80"/>
      <c r="AG2314" s="80"/>
      <c r="AH2314" s="80"/>
      <c r="AI2314" s="80"/>
      <c r="AJ2314" s="80"/>
      <c r="AK2314" s="80"/>
      <c r="AL2314" s="80"/>
      <c r="AM2314" s="80"/>
      <c r="AN2314" s="80"/>
      <c r="AO2314" s="80"/>
      <c r="AP2314" s="80"/>
      <c r="AQ2314" s="80"/>
      <c r="AR2314" s="80"/>
      <c r="AS2314" s="80"/>
      <c r="AT2314" s="80"/>
      <c r="AU2314" s="80"/>
      <c r="AV2314" s="80"/>
      <c r="AW2314" s="80"/>
      <c r="AX2314" s="80"/>
      <c r="AY2314" s="80"/>
      <c r="AZ2314" s="80"/>
      <c r="BA2314" s="80"/>
      <c r="BB2314" s="80"/>
      <c r="BC2314" s="80"/>
      <c r="BD2314" s="80"/>
      <c r="BE2314" s="80"/>
      <c r="BF2314" s="80"/>
      <c r="BG2314" s="80"/>
      <c r="BH2314" s="80"/>
      <c r="BI2314" s="80"/>
      <c r="BJ2314" s="80"/>
      <c r="BK2314" s="80"/>
      <c r="BL2314" s="80"/>
      <c r="BM2314" s="80"/>
      <c r="BN2314" s="80"/>
      <c r="BO2314" s="80"/>
      <c r="BP2314" s="80"/>
      <c r="BQ2314" s="80"/>
      <c r="BR2314" s="80"/>
      <c r="BS2314" s="80"/>
      <c r="BT2314" s="80"/>
      <c r="BU2314" s="80"/>
      <c r="BV2314" s="80"/>
      <c r="BW2314" s="80"/>
      <c r="BX2314" s="80"/>
      <c r="BY2314" s="80"/>
      <c r="BZ2314" s="80"/>
      <c r="CA2314" s="80"/>
      <c r="CB2314" s="80"/>
      <c r="CC2314" s="80"/>
      <c r="CD2314" s="80"/>
      <c r="CE2314" s="80"/>
      <c r="CF2314" s="80"/>
      <c r="CG2314" s="80"/>
      <c r="CH2314" s="80"/>
      <c r="CI2314" s="80"/>
      <c r="CJ2314" s="80"/>
      <c r="CK2314" s="80"/>
      <c r="CL2314" s="80"/>
      <c r="CN2314" s="80"/>
      <c r="CO2314" s="80"/>
      <c r="CP2314" s="80"/>
      <c r="CQ2314" s="80"/>
      <c r="CR2314" s="80"/>
      <c r="CS2314" s="80"/>
      <c r="CT2314" s="80"/>
      <c r="CU2314" s="80"/>
      <c r="CV2314" s="80"/>
      <c r="CW2314" s="80"/>
      <c r="CX2314" s="80"/>
      <c r="CY2314" s="80"/>
      <c r="CZ2314" s="80"/>
      <c r="DA2314" s="80"/>
      <c r="DB2314" s="80"/>
      <c r="DC2314" s="80"/>
      <c r="DD2314" s="80"/>
      <c r="DE2314" s="80"/>
      <c r="DF2314" s="80"/>
      <c r="DG2314" s="80"/>
      <c r="DH2314" s="80"/>
      <c r="DI2314" s="80"/>
      <c r="DJ2314" s="80"/>
      <c r="DK2314" s="80"/>
      <c r="DL2314" s="80"/>
    </row>
    <row r="2315" spans="1:116" x14ac:dyDescent="0.4">
      <c r="B2315" t="s">
        <v>332</v>
      </c>
      <c r="D2315" t="s">
        <v>546</v>
      </c>
      <c r="E2315" s="8" t="str">
        <f t="shared" si="3660"/>
        <v>2315 SEASON QUARTER-TV-V</v>
      </c>
      <c r="G2315" s="136" t="str">
        <f t="shared" si="3659"/>
        <v xml:space="preserve">secondary unit </v>
      </c>
      <c r="H2315" s="12"/>
      <c r="I2315" s="60"/>
      <c r="J2315" s="60"/>
      <c r="K2315" s="15"/>
      <c r="L2315" s="15"/>
      <c r="M2315" s="15"/>
      <c r="N2315" s="15"/>
      <c r="O2315" s="15"/>
      <c r="P2315" s="15"/>
      <c r="R2315" s="15"/>
      <c r="S2315" s="76"/>
      <c r="T2315" s="76"/>
      <c r="U2315" s="76"/>
      <c r="V2315" s="76"/>
      <c r="W2315" s="76"/>
      <c r="X2315" s="76"/>
      <c r="Y2315" s="76"/>
      <c r="Z2315" s="76"/>
      <c r="AA2315" s="76"/>
      <c r="AB2315" s="76"/>
      <c r="AC2315" s="76"/>
      <c r="AD2315" s="76"/>
      <c r="AE2315" s="76"/>
      <c r="AF2315" s="76"/>
      <c r="AG2315" s="76"/>
      <c r="AH2315" s="76"/>
      <c r="AI2315" s="76"/>
      <c r="AJ2315" s="76"/>
      <c r="AK2315" s="76"/>
      <c r="AL2315" s="76"/>
      <c r="AM2315" s="76"/>
      <c r="AN2315" s="76"/>
      <c r="AO2315" s="76"/>
      <c r="AP2315" s="76"/>
      <c r="AQ2315" s="76"/>
      <c r="AR2315" s="76"/>
      <c r="AS2315" s="76"/>
      <c r="AT2315" s="76"/>
      <c r="AU2315" s="76"/>
      <c r="AV2315" s="76"/>
      <c r="AW2315" s="76"/>
      <c r="AX2315" s="76"/>
      <c r="AY2315" s="76"/>
      <c r="AZ2315" s="76"/>
      <c r="BA2315" s="76"/>
      <c r="BB2315" s="76"/>
      <c r="BC2315" s="76"/>
      <c r="BD2315" s="76"/>
      <c r="BE2315" s="76"/>
      <c r="BF2315" s="76"/>
      <c r="BG2315" s="76"/>
      <c r="BH2315" s="76"/>
      <c r="BI2315" s="76"/>
      <c r="BJ2315" s="76"/>
      <c r="BK2315" s="76"/>
      <c r="BL2315" s="76"/>
      <c r="BM2315" s="76"/>
      <c r="BN2315" s="76"/>
      <c r="BO2315" s="76"/>
      <c r="BP2315" s="76"/>
      <c r="BQ2315" s="76"/>
      <c r="BR2315" s="76"/>
      <c r="BS2315" s="76"/>
      <c r="BT2315" s="76"/>
      <c r="BU2315" s="76"/>
      <c r="BV2315" s="76"/>
      <c r="BW2315" s="76"/>
      <c r="BX2315" s="76"/>
      <c r="BY2315" s="76"/>
      <c r="BZ2315" s="76"/>
      <c r="CA2315" s="76"/>
      <c r="CB2315" s="76"/>
      <c r="CC2315" s="76"/>
      <c r="CD2315" s="76"/>
      <c r="CE2315" s="76"/>
      <c r="CF2315" s="76"/>
      <c r="CG2315" s="76"/>
      <c r="CH2315" s="76"/>
      <c r="CI2315" s="76"/>
      <c r="CJ2315" s="76"/>
      <c r="CK2315" s="76"/>
      <c r="CL2315" s="76"/>
      <c r="CN2315" s="76"/>
      <c r="CO2315" s="76"/>
      <c r="CP2315" s="76"/>
      <c r="CQ2315" s="76"/>
      <c r="CR2315" s="76"/>
      <c r="CS2315" s="76"/>
      <c r="CT2315" s="76"/>
      <c r="CU2315" s="76"/>
      <c r="CV2315" s="76"/>
      <c r="CW2315" s="76"/>
      <c r="CX2315" s="76"/>
      <c r="CY2315" s="76"/>
      <c r="CZ2315" s="76"/>
      <c r="DA2315" s="76"/>
      <c r="DB2315" s="76"/>
      <c r="DC2315" s="76"/>
      <c r="DD2315" s="76"/>
      <c r="DE2315" s="76"/>
      <c r="DF2315" s="76"/>
      <c r="DG2315" s="76"/>
      <c r="DH2315" s="76"/>
      <c r="DI2315" s="76"/>
      <c r="DJ2315" s="76"/>
      <c r="DK2315" s="76"/>
      <c r="DL2315" s="76"/>
    </row>
    <row r="2316" spans="1:116" x14ac:dyDescent="0.4">
      <c r="B2316" t="s">
        <v>332</v>
      </c>
      <c r="D2316" t="s">
        <v>546</v>
      </c>
      <c r="E2316" s="8" t="str">
        <f t="shared" si="3660"/>
        <v>2316 SEASON QUARTER-TV-V</v>
      </c>
      <c r="G2316" s="136" t="str">
        <f t="shared" si="3659"/>
        <v>Secondary revenue driver</v>
      </c>
      <c r="H2316" s="12"/>
      <c r="I2316" s="60"/>
      <c r="J2316" s="60"/>
      <c r="K2316" s="15"/>
      <c r="L2316" s="15"/>
      <c r="M2316" s="15"/>
      <c r="N2316" s="15"/>
      <c r="O2316" s="15"/>
      <c r="P2316" s="15"/>
      <c r="R2316" s="15"/>
      <c r="S2316" s="80"/>
      <c r="T2316" s="80"/>
      <c r="U2316" s="80"/>
      <c r="V2316" s="80"/>
      <c r="W2316" s="80"/>
      <c r="X2316" s="80"/>
      <c r="Y2316" s="80"/>
      <c r="Z2316" s="80"/>
      <c r="AA2316" s="80"/>
      <c r="AB2316" s="80"/>
      <c r="AC2316" s="80"/>
      <c r="AD2316" s="80"/>
      <c r="AE2316" s="80"/>
      <c r="AF2316" s="80"/>
      <c r="AG2316" s="80"/>
      <c r="AH2316" s="80"/>
      <c r="AI2316" s="80"/>
      <c r="AJ2316" s="80"/>
      <c r="AK2316" s="80"/>
      <c r="AL2316" s="80"/>
      <c r="AM2316" s="80"/>
      <c r="AN2316" s="80"/>
      <c r="AO2316" s="80"/>
      <c r="AP2316" s="80"/>
      <c r="AQ2316" s="80"/>
      <c r="AR2316" s="80"/>
      <c r="AS2316" s="80"/>
      <c r="AT2316" s="80"/>
      <c r="AU2316" s="80"/>
      <c r="AV2316" s="80"/>
      <c r="AW2316" s="80"/>
      <c r="AX2316" s="80"/>
      <c r="AY2316" s="80"/>
      <c r="AZ2316" s="80"/>
      <c r="BA2316" s="80"/>
      <c r="BB2316" s="80"/>
      <c r="BC2316" s="80"/>
      <c r="BD2316" s="80"/>
      <c r="BE2316" s="80"/>
      <c r="BF2316" s="80"/>
      <c r="BG2316" s="80"/>
      <c r="BH2316" s="80"/>
      <c r="BI2316" s="80"/>
      <c r="BJ2316" s="80"/>
      <c r="BK2316" s="80"/>
      <c r="BL2316" s="80"/>
      <c r="BM2316" s="80"/>
      <c r="BN2316" s="80"/>
      <c r="BO2316" s="80"/>
      <c r="BP2316" s="80"/>
      <c r="BQ2316" s="80"/>
      <c r="BR2316" s="80"/>
      <c r="BS2316" s="80"/>
      <c r="BT2316" s="80"/>
      <c r="BU2316" s="80"/>
      <c r="BV2316" s="80"/>
      <c r="BW2316" s="80"/>
      <c r="BX2316" s="80"/>
      <c r="BY2316" s="80"/>
      <c r="BZ2316" s="80"/>
      <c r="CA2316" s="80"/>
      <c r="CB2316" s="80"/>
      <c r="CC2316" s="80"/>
      <c r="CD2316" s="80"/>
      <c r="CE2316" s="80"/>
      <c r="CF2316" s="80"/>
      <c r="CG2316" s="80"/>
      <c r="CH2316" s="80"/>
      <c r="CI2316" s="80"/>
      <c r="CJ2316" s="80"/>
      <c r="CK2316" s="80"/>
      <c r="CL2316" s="80"/>
      <c r="CN2316" s="80">
        <f t="shared" ref="CN2316:DL2318" si="3664">CN2298</f>
        <v>0</v>
      </c>
      <c r="CO2316" s="80" t="str">
        <f t="shared" si="3664"/>
        <v>CO$18</v>
      </c>
      <c r="CP2316" s="80" t="str">
        <f t="shared" si="3664"/>
        <v>CP$18</v>
      </c>
      <c r="CQ2316" s="80" t="str">
        <f t="shared" si="3664"/>
        <v>CQ$18</v>
      </c>
      <c r="CR2316" s="80" t="str">
        <f t="shared" si="3664"/>
        <v>CR$18</v>
      </c>
      <c r="CS2316" s="80" t="str">
        <f t="shared" si="3664"/>
        <v>CS$18</v>
      </c>
      <c r="CT2316" s="80" t="str">
        <f t="shared" si="3664"/>
        <v>CT$18</v>
      </c>
      <c r="CU2316" s="80" t="str">
        <f t="shared" si="3664"/>
        <v>CU$18</v>
      </c>
      <c r="CV2316" s="80" t="str">
        <f t="shared" si="3664"/>
        <v>CV$18</v>
      </c>
      <c r="CW2316" s="80" t="str">
        <f t="shared" si="3664"/>
        <v>CW$18</v>
      </c>
      <c r="CX2316" s="80" t="str">
        <f t="shared" si="3664"/>
        <v>CX$18</v>
      </c>
      <c r="CY2316" s="80" t="str">
        <f t="shared" si="3664"/>
        <v>CY$18</v>
      </c>
      <c r="CZ2316" s="80" t="str">
        <f t="shared" si="3664"/>
        <v>CZ$18</v>
      </c>
      <c r="DA2316" s="80" t="str">
        <f t="shared" si="3664"/>
        <v>DA$18</v>
      </c>
      <c r="DB2316" s="80" t="str">
        <f t="shared" si="3664"/>
        <v>DB$18</v>
      </c>
      <c r="DC2316" s="80" t="str">
        <f t="shared" si="3664"/>
        <v>DC$18</v>
      </c>
      <c r="DD2316" s="80" t="str">
        <f t="shared" si="3664"/>
        <v>DD$18</v>
      </c>
      <c r="DE2316" s="80" t="str">
        <f t="shared" si="3664"/>
        <v>DE$18</v>
      </c>
      <c r="DF2316" s="80" t="str">
        <f t="shared" si="3664"/>
        <v>DF$18</v>
      </c>
      <c r="DG2316" s="80" t="str">
        <f t="shared" si="3664"/>
        <v>DG$18</v>
      </c>
      <c r="DH2316" s="80" t="str">
        <f t="shared" si="3664"/>
        <v>DH$18</v>
      </c>
      <c r="DI2316" s="80" t="str">
        <f t="shared" si="3664"/>
        <v>DI$18</v>
      </c>
      <c r="DJ2316" s="80" t="str">
        <f t="shared" si="3664"/>
        <v>DJ$18</v>
      </c>
      <c r="DK2316" s="80" t="str">
        <f t="shared" si="3664"/>
        <v>DK$18</v>
      </c>
      <c r="DL2316" s="80" t="str">
        <f t="shared" si="3664"/>
        <v>DL$18</v>
      </c>
    </row>
    <row r="2317" spans="1:116" x14ac:dyDescent="0.4">
      <c r="B2317" t="s">
        <v>332</v>
      </c>
      <c r="D2317" t="s">
        <v>546</v>
      </c>
      <c r="E2317" s="8" t="str">
        <f t="shared" si="3660"/>
        <v>2317 SEASON QUARTER-TV-V</v>
      </c>
      <c r="G2317" s="136" t="str">
        <f t="shared" si="3659"/>
        <v>Secondary volume driver</v>
      </c>
      <c r="H2317" s="12"/>
      <c r="I2317" s="60"/>
      <c r="J2317" s="60"/>
      <c r="K2317" s="15"/>
      <c r="L2317" s="15"/>
      <c r="M2317" s="15"/>
      <c r="N2317" s="15"/>
      <c r="O2317" s="15"/>
      <c r="P2317" s="15"/>
      <c r="R2317" s="15"/>
      <c r="S2317" s="80"/>
      <c r="T2317" s="80"/>
      <c r="U2317" s="80"/>
      <c r="V2317" s="80"/>
      <c r="W2317" s="80"/>
      <c r="X2317" s="80"/>
      <c r="Y2317" s="80"/>
      <c r="Z2317" s="80"/>
      <c r="AA2317" s="80"/>
      <c r="AB2317" s="80"/>
      <c r="AC2317" s="80"/>
      <c r="AD2317" s="80"/>
      <c r="AE2317" s="80"/>
      <c r="AF2317" s="80"/>
      <c r="AG2317" s="80"/>
      <c r="AH2317" s="80"/>
      <c r="AI2317" s="80"/>
      <c r="AJ2317" s="80"/>
      <c r="AK2317" s="80"/>
      <c r="AL2317" s="80"/>
      <c r="AM2317" s="80"/>
      <c r="AN2317" s="80"/>
      <c r="AO2317" s="80"/>
      <c r="AP2317" s="80"/>
      <c r="AQ2317" s="80"/>
      <c r="AR2317" s="80"/>
      <c r="AS2317" s="80"/>
      <c r="AT2317" s="80"/>
      <c r="AU2317" s="80"/>
      <c r="AV2317" s="80"/>
      <c r="AW2317" s="80"/>
      <c r="AX2317" s="80"/>
      <c r="AY2317" s="80"/>
      <c r="AZ2317" s="80"/>
      <c r="BA2317" s="80"/>
      <c r="BB2317" s="80"/>
      <c r="BC2317" s="80"/>
      <c r="BD2317" s="80"/>
      <c r="BE2317" s="80"/>
      <c r="BF2317" s="80"/>
      <c r="BG2317" s="80"/>
      <c r="BH2317" s="80"/>
      <c r="BI2317" s="80"/>
      <c r="BJ2317" s="80"/>
      <c r="BK2317" s="80"/>
      <c r="BL2317" s="80"/>
      <c r="BM2317" s="80"/>
      <c r="BN2317" s="80"/>
      <c r="BO2317" s="80"/>
      <c r="BP2317" s="80"/>
      <c r="BQ2317" s="80"/>
      <c r="BR2317" s="80"/>
      <c r="BS2317" s="80"/>
      <c r="BT2317" s="80"/>
      <c r="BU2317" s="80"/>
      <c r="BV2317" s="80"/>
      <c r="BW2317" s="80"/>
      <c r="BX2317" s="80"/>
      <c r="BY2317" s="80"/>
      <c r="BZ2317" s="80"/>
      <c r="CA2317" s="80"/>
      <c r="CB2317" s="80"/>
      <c r="CC2317" s="80"/>
      <c r="CD2317" s="80"/>
      <c r="CE2317" s="80"/>
      <c r="CF2317" s="80"/>
      <c r="CG2317" s="80"/>
      <c r="CH2317" s="80"/>
      <c r="CI2317" s="80"/>
      <c r="CJ2317" s="80"/>
      <c r="CK2317" s="80"/>
      <c r="CL2317" s="80"/>
      <c r="CN2317" s="80">
        <f t="shared" ref="CN2317:DL2319" si="3665">CN2299</f>
        <v>0</v>
      </c>
      <c r="CO2317" s="80" t="str">
        <f t="shared" si="3665"/>
        <v>CO$19</v>
      </c>
      <c r="CP2317" s="80" t="str">
        <f t="shared" si="3665"/>
        <v>CP$19</v>
      </c>
      <c r="CQ2317" s="80" t="str">
        <f t="shared" si="3665"/>
        <v>CQ$19</v>
      </c>
      <c r="CR2317" s="80" t="str">
        <f t="shared" si="3665"/>
        <v>CR$19</v>
      </c>
      <c r="CS2317" s="80" t="str">
        <f t="shared" si="3665"/>
        <v>CS$19</v>
      </c>
      <c r="CT2317" s="80" t="str">
        <f t="shared" si="3665"/>
        <v>CT$19</v>
      </c>
      <c r="CU2317" s="80" t="str">
        <f t="shared" si="3665"/>
        <v>CU$19</v>
      </c>
      <c r="CV2317" s="80" t="str">
        <f t="shared" si="3665"/>
        <v>CV$19</v>
      </c>
      <c r="CW2317" s="80" t="str">
        <f t="shared" si="3665"/>
        <v>CW$19</v>
      </c>
      <c r="CX2317" s="80" t="str">
        <f t="shared" si="3665"/>
        <v>CX$19</v>
      </c>
      <c r="CY2317" s="80" t="str">
        <f t="shared" si="3665"/>
        <v>CY$19</v>
      </c>
      <c r="CZ2317" s="80" t="str">
        <f t="shared" si="3665"/>
        <v>CZ$19</v>
      </c>
      <c r="DA2317" s="80" t="str">
        <f t="shared" si="3665"/>
        <v>DA$19</v>
      </c>
      <c r="DB2317" s="80" t="str">
        <f t="shared" si="3665"/>
        <v>DB$19</v>
      </c>
      <c r="DC2317" s="80" t="str">
        <f t="shared" si="3665"/>
        <v>DC$19</v>
      </c>
      <c r="DD2317" s="80" t="str">
        <f t="shared" si="3665"/>
        <v>DD$19</v>
      </c>
      <c r="DE2317" s="80" t="str">
        <f t="shared" si="3665"/>
        <v>DE$19</v>
      </c>
      <c r="DF2317" s="80" t="str">
        <f t="shared" si="3665"/>
        <v>DF$19</v>
      </c>
      <c r="DG2317" s="80" t="str">
        <f t="shared" si="3665"/>
        <v>DG$19</v>
      </c>
      <c r="DH2317" s="80" t="str">
        <f t="shared" si="3665"/>
        <v>DH$19</v>
      </c>
      <c r="DI2317" s="80" t="str">
        <f t="shared" si="3665"/>
        <v>DI$19</v>
      </c>
      <c r="DJ2317" s="80" t="str">
        <f t="shared" si="3665"/>
        <v>DJ$19</v>
      </c>
      <c r="DK2317" s="80" t="str">
        <f t="shared" si="3665"/>
        <v>DK$19</v>
      </c>
      <c r="DL2317" s="80" t="str">
        <f t="shared" si="3665"/>
        <v>DL$19</v>
      </c>
    </row>
    <row r="2318" spans="1:116" x14ac:dyDescent="0.4">
      <c r="E2318" s="8"/>
      <c r="G2318" s="136"/>
      <c r="H2318" s="12"/>
      <c r="I2318" s="60"/>
      <c r="J2318" s="60"/>
      <c r="K2318" s="15"/>
      <c r="L2318" s="15"/>
      <c r="M2318" s="15"/>
      <c r="N2318" s="15"/>
      <c r="O2318" s="15"/>
      <c r="P2318" s="15"/>
      <c r="R2318" s="15"/>
      <c r="S2318" s="80"/>
      <c r="T2318" s="80"/>
      <c r="U2318" s="80"/>
      <c r="V2318" s="80"/>
      <c r="W2318" s="80"/>
      <c r="X2318" s="80"/>
      <c r="Y2318" s="80"/>
      <c r="Z2318" s="80"/>
      <c r="AA2318" s="80"/>
      <c r="AB2318" s="80"/>
      <c r="AC2318" s="80"/>
      <c r="AD2318" s="80"/>
      <c r="AE2318" s="80"/>
      <c r="AF2318" s="80"/>
      <c r="AG2318" s="80"/>
      <c r="AH2318" s="80"/>
      <c r="AI2318" s="80"/>
      <c r="AJ2318" s="80"/>
      <c r="AK2318" s="80"/>
      <c r="AL2318" s="80"/>
      <c r="AM2318" s="80"/>
      <c r="AN2318" s="80"/>
      <c r="AO2318" s="80"/>
      <c r="AP2318" s="80"/>
      <c r="AQ2318" s="80"/>
      <c r="AR2318" s="80"/>
      <c r="AS2318" s="80"/>
      <c r="AT2318" s="80"/>
      <c r="AU2318" s="80"/>
      <c r="AV2318" s="80"/>
      <c r="AW2318" s="80"/>
      <c r="AX2318" s="80"/>
      <c r="AY2318" s="80"/>
      <c r="AZ2318" s="80"/>
      <c r="BA2318" s="80"/>
      <c r="BB2318" s="80"/>
      <c r="BC2318" s="80"/>
      <c r="BD2318" s="80"/>
      <c r="BE2318" s="80"/>
      <c r="BF2318" s="80"/>
      <c r="BG2318" s="80"/>
      <c r="BH2318" s="80"/>
      <c r="BI2318" s="80"/>
      <c r="BJ2318" s="80"/>
      <c r="BK2318" s="80"/>
      <c r="BL2318" s="80"/>
      <c r="BM2318" s="80"/>
      <c r="BN2318" s="80"/>
      <c r="BO2318" s="80"/>
      <c r="BP2318" s="80"/>
      <c r="BQ2318" s="80"/>
      <c r="BR2318" s="80"/>
      <c r="BS2318" s="80"/>
      <c r="BT2318" s="80"/>
      <c r="BU2318" s="80"/>
      <c r="BV2318" s="80"/>
      <c r="BW2318" s="80"/>
      <c r="BX2318" s="80"/>
      <c r="BY2318" s="80"/>
      <c r="BZ2318" s="80"/>
      <c r="CA2318" s="80"/>
      <c r="CB2318" s="80"/>
      <c r="CC2318" s="80"/>
      <c r="CD2318" s="80"/>
      <c r="CE2318" s="80"/>
      <c r="CF2318" s="80"/>
      <c r="CG2318" s="80"/>
      <c r="CH2318" s="80"/>
      <c r="CI2318" s="80"/>
      <c r="CJ2318" s="80"/>
      <c r="CK2318" s="80"/>
      <c r="CL2318" s="80"/>
      <c r="CN2318" s="60"/>
      <c r="CO2318" s="179"/>
      <c r="CP2318" s="179"/>
      <c r="CQ2318" s="179"/>
      <c r="CR2318" s="179"/>
      <c r="CS2318" s="179"/>
      <c r="CT2318" s="179"/>
      <c r="CU2318" s="179"/>
      <c r="CV2318" s="179"/>
      <c r="CW2318" s="179"/>
      <c r="CX2318" s="179"/>
      <c r="CY2318" s="179"/>
      <c r="CZ2318" s="179"/>
      <c r="DA2318" s="179"/>
      <c r="DB2318" s="179"/>
      <c r="DC2318" s="179"/>
      <c r="DD2318" s="179"/>
      <c r="DE2318" s="179"/>
      <c r="DF2318" s="179"/>
      <c r="DG2318" s="179"/>
      <c r="DH2318" s="179"/>
      <c r="DI2318" s="179"/>
      <c r="DJ2318" s="179"/>
      <c r="DK2318" s="179"/>
      <c r="DL2318" s="179"/>
    </row>
    <row r="2319" spans="1:116" x14ac:dyDescent="0.4">
      <c r="A2319" s="174"/>
      <c r="E2319" s="8"/>
      <c r="G2319" s="175" t="s">
        <v>503</v>
      </c>
      <c r="H2319" s="174"/>
      <c r="I2319" s="176"/>
      <c r="J2319" s="176"/>
      <c r="K2319" s="197"/>
      <c r="L2319" s="197"/>
      <c r="M2319" s="197"/>
      <c r="N2319" s="197"/>
      <c r="O2319" s="197"/>
      <c r="P2319" s="197"/>
      <c r="R2319" s="198"/>
      <c r="S2319" s="174"/>
      <c r="T2319" s="174"/>
      <c r="U2319" s="174"/>
      <c r="V2319" s="174"/>
      <c r="W2319" s="174"/>
      <c r="X2319" s="174"/>
      <c r="Y2319" s="174"/>
      <c r="Z2319" s="174"/>
      <c r="AA2319" s="174"/>
      <c r="AB2319" s="174"/>
      <c r="AC2319" s="174"/>
      <c r="AD2319" s="174"/>
      <c r="AE2319" s="174"/>
      <c r="AF2319" s="174"/>
      <c r="AG2319" s="174"/>
      <c r="AH2319" s="174"/>
      <c r="AI2319" s="174"/>
      <c r="AJ2319" s="174"/>
      <c r="AK2319" s="174"/>
      <c r="AL2319" s="174"/>
      <c r="AM2319" s="174"/>
      <c r="AN2319" s="174"/>
      <c r="AO2319" s="174"/>
      <c r="AP2319" s="174"/>
      <c r="AQ2319" s="174"/>
      <c r="AR2319" s="174"/>
      <c r="AS2319" s="174"/>
      <c r="AT2319" s="174"/>
      <c r="AU2319" s="174"/>
      <c r="AV2319" s="174"/>
      <c r="AW2319" s="174"/>
      <c r="AX2319" s="174"/>
      <c r="AY2319" s="174"/>
      <c r="AZ2319" s="174"/>
      <c r="BA2319" s="174"/>
      <c r="BB2319" s="174"/>
      <c r="BC2319" s="174"/>
      <c r="BD2319" s="174"/>
      <c r="BE2319" s="174"/>
      <c r="BF2319" s="174"/>
      <c r="BG2319" s="174"/>
      <c r="BH2319" s="174"/>
      <c r="BI2319" s="174"/>
      <c r="BJ2319" s="174"/>
      <c r="BK2319" s="174"/>
      <c r="BL2319" s="174"/>
      <c r="BM2319" s="174"/>
      <c r="BN2319" s="174"/>
      <c r="BO2319" s="174"/>
      <c r="BP2319" s="174"/>
      <c r="BQ2319" s="174"/>
      <c r="BR2319" s="174"/>
      <c r="BS2319" s="174"/>
      <c r="BT2319" s="174"/>
      <c r="BU2319" s="174"/>
      <c r="BV2319" s="174"/>
      <c r="BW2319" s="174"/>
      <c r="BX2319" s="174"/>
      <c r="BY2319" s="174"/>
      <c r="BZ2319" s="174"/>
      <c r="CA2319" s="174"/>
      <c r="CB2319" s="174"/>
      <c r="CC2319" s="174"/>
      <c r="CD2319" s="174"/>
      <c r="CE2319" s="174"/>
      <c r="CF2319" s="174"/>
      <c r="CG2319" s="174"/>
      <c r="CH2319" s="174"/>
      <c r="CI2319" s="174"/>
      <c r="CJ2319" s="174"/>
      <c r="CK2319" s="174"/>
      <c r="CL2319" s="174"/>
      <c r="CN2319" s="176"/>
      <c r="CO2319" s="174"/>
      <c r="CP2319" s="174"/>
      <c r="CQ2319" s="174"/>
      <c r="CR2319" s="174"/>
      <c r="CS2319" s="174"/>
      <c r="CT2319" s="174"/>
      <c r="CU2319" s="174"/>
      <c r="CV2319" s="174"/>
      <c r="CW2319" s="174"/>
      <c r="CX2319" s="174"/>
      <c r="CY2319" s="174"/>
      <c r="CZ2319" s="174"/>
      <c r="DA2319" s="174"/>
      <c r="DB2319" s="174"/>
      <c r="DC2319" s="174"/>
      <c r="DD2319" s="174"/>
      <c r="DE2319" s="174"/>
      <c r="DF2319" s="174"/>
      <c r="DG2319" s="174"/>
      <c r="DH2319" s="174"/>
      <c r="DI2319" s="174"/>
      <c r="DJ2319" s="174"/>
      <c r="DK2319" s="174"/>
      <c r="DL2319" s="174"/>
    </row>
    <row r="2320" spans="1:116" x14ac:dyDescent="0.4">
      <c r="A2320" s="174"/>
      <c r="E2320" s="8"/>
      <c r="G2320" s="175" t="s">
        <v>504</v>
      </c>
      <c r="H2320" s="174"/>
      <c r="I2320" s="176"/>
      <c r="J2320" s="176"/>
      <c r="K2320" s="197"/>
      <c r="L2320" s="197"/>
      <c r="M2320" s="197"/>
      <c r="N2320" s="197"/>
      <c r="O2320" s="197"/>
      <c r="P2320" s="197"/>
      <c r="R2320" s="198"/>
      <c r="S2320" s="174"/>
      <c r="T2320" s="174"/>
      <c r="U2320" s="174"/>
      <c r="V2320" s="174"/>
      <c r="W2320" s="174"/>
      <c r="X2320" s="174"/>
      <c r="Y2320" s="174"/>
      <c r="Z2320" s="174"/>
      <c r="AA2320" s="174"/>
      <c r="AB2320" s="174"/>
      <c r="AC2320" s="174"/>
      <c r="AD2320" s="174"/>
      <c r="AE2320" s="174"/>
      <c r="AF2320" s="174"/>
      <c r="AG2320" s="174"/>
      <c r="AH2320" s="174"/>
      <c r="AI2320" s="174"/>
      <c r="AJ2320" s="174"/>
      <c r="AK2320" s="174"/>
      <c r="AL2320" s="174"/>
      <c r="AM2320" s="174"/>
      <c r="AN2320" s="174"/>
      <c r="AO2320" s="174"/>
      <c r="AP2320" s="174"/>
      <c r="AQ2320" s="174"/>
      <c r="AR2320" s="174"/>
      <c r="AS2320" s="174"/>
      <c r="AT2320" s="174"/>
      <c r="AU2320" s="174"/>
      <c r="AV2320" s="174"/>
      <c r="AW2320" s="174"/>
      <c r="AX2320" s="174"/>
      <c r="AY2320" s="174"/>
      <c r="AZ2320" s="174"/>
      <c r="BA2320" s="174"/>
      <c r="BB2320" s="174"/>
      <c r="BC2320" s="174"/>
      <c r="BD2320" s="174"/>
      <c r="BE2320" s="174"/>
      <c r="BF2320" s="174"/>
      <c r="BG2320" s="174"/>
      <c r="BH2320" s="174"/>
      <c r="BI2320" s="174"/>
      <c r="BJ2320" s="174"/>
      <c r="BK2320" s="174"/>
      <c r="BL2320" s="174"/>
      <c r="BM2320" s="174"/>
      <c r="BN2320" s="174"/>
      <c r="BO2320" s="174"/>
      <c r="BP2320" s="174"/>
      <c r="BQ2320" s="174"/>
      <c r="BR2320" s="174"/>
      <c r="BS2320" s="174"/>
      <c r="BT2320" s="174"/>
      <c r="BU2320" s="174"/>
      <c r="BV2320" s="174"/>
      <c r="BW2320" s="174"/>
      <c r="BX2320" s="174"/>
      <c r="BY2320" s="174"/>
      <c r="BZ2320" s="174"/>
      <c r="CA2320" s="174"/>
      <c r="CB2320" s="174"/>
      <c r="CC2320" s="174"/>
      <c r="CD2320" s="174"/>
      <c r="CE2320" s="174"/>
      <c r="CF2320" s="174"/>
      <c r="CG2320" s="174"/>
      <c r="CH2320" s="174"/>
      <c r="CI2320" s="174"/>
      <c r="CJ2320" s="174"/>
      <c r="CK2320" s="174"/>
      <c r="CL2320" s="174"/>
      <c r="CN2320" s="176"/>
      <c r="CO2320" s="174"/>
      <c r="CP2320" s="174"/>
      <c r="CQ2320" s="174"/>
      <c r="CR2320" s="174"/>
      <c r="CS2320" s="174"/>
      <c r="CT2320" s="174"/>
      <c r="CU2320" s="174"/>
      <c r="CV2320" s="174"/>
      <c r="CW2320" s="174"/>
      <c r="CX2320" s="174"/>
      <c r="CY2320" s="174"/>
      <c r="CZ2320" s="174"/>
      <c r="DA2320" s="174"/>
      <c r="DB2320" s="174"/>
      <c r="DC2320" s="174"/>
      <c r="DD2320" s="174"/>
      <c r="DE2320" s="174"/>
      <c r="DF2320" s="174"/>
      <c r="DG2320" s="174"/>
      <c r="DH2320" s="174"/>
      <c r="DI2320" s="174"/>
      <c r="DJ2320" s="174"/>
      <c r="DK2320" s="174"/>
      <c r="DL2320" s="174"/>
    </row>
    <row r="2321" spans="1:116" x14ac:dyDescent="0.4">
      <c r="A2321" s="174"/>
      <c r="E2321" s="8"/>
      <c r="G2321" s="175" t="s">
        <v>461</v>
      </c>
      <c r="H2321" s="174"/>
      <c r="I2321" s="176"/>
      <c r="J2321" s="176"/>
      <c r="K2321" s="197"/>
      <c r="L2321" s="197"/>
      <c r="M2321" s="197"/>
      <c r="N2321" s="197"/>
      <c r="O2321" s="197"/>
      <c r="P2321" s="197"/>
      <c r="R2321" s="198"/>
      <c r="S2321" s="199" t="str">
        <f t="shared" ref="S2321:CD2321" si="3666">S$20</f>
        <v>S$16</v>
      </c>
      <c r="T2321" s="199" t="str">
        <f t="shared" si="3666"/>
        <v>T$16</v>
      </c>
      <c r="U2321" s="199" t="str">
        <f t="shared" si="3666"/>
        <v>U$16</v>
      </c>
      <c r="V2321" s="199" t="str">
        <f t="shared" si="3666"/>
        <v>V$16</v>
      </c>
      <c r="W2321" s="199" t="str">
        <f t="shared" si="3666"/>
        <v>W$16</v>
      </c>
      <c r="X2321" s="199" t="str">
        <f t="shared" si="3666"/>
        <v>X$16</v>
      </c>
      <c r="Y2321" s="199" t="str">
        <f t="shared" si="3666"/>
        <v>Y$16</v>
      </c>
      <c r="Z2321" s="199" t="str">
        <f t="shared" si="3666"/>
        <v>Z$16</v>
      </c>
      <c r="AA2321" s="199" t="str">
        <f t="shared" si="3666"/>
        <v>AA$16</v>
      </c>
      <c r="AB2321" s="199" t="str">
        <f t="shared" si="3666"/>
        <v>AB$16</v>
      </c>
      <c r="AC2321" s="199" t="str">
        <f t="shared" si="3666"/>
        <v>AC$16</v>
      </c>
      <c r="AD2321" s="199" t="str">
        <f t="shared" si="3666"/>
        <v>AD$16</v>
      </c>
      <c r="AE2321" s="199" t="str">
        <f t="shared" si="3666"/>
        <v>AE$16</v>
      </c>
      <c r="AF2321" s="199" t="str">
        <f t="shared" si="3666"/>
        <v>AF$16</v>
      </c>
      <c r="AG2321" s="199" t="str">
        <f t="shared" si="3666"/>
        <v>AG$16</v>
      </c>
      <c r="AH2321" s="199" t="str">
        <f t="shared" si="3666"/>
        <v>AH$16</v>
      </c>
      <c r="AI2321" s="199" t="str">
        <f t="shared" si="3666"/>
        <v>AI$16</v>
      </c>
      <c r="AJ2321" s="199" t="str">
        <f t="shared" si="3666"/>
        <v>AJ$16</v>
      </c>
      <c r="AK2321" s="199" t="str">
        <f t="shared" si="3666"/>
        <v>AK$16</v>
      </c>
      <c r="AL2321" s="199" t="str">
        <f t="shared" si="3666"/>
        <v>AL$16</v>
      </c>
      <c r="AM2321" s="199" t="str">
        <f t="shared" si="3666"/>
        <v>AM$16</v>
      </c>
      <c r="AN2321" s="199" t="str">
        <f t="shared" si="3666"/>
        <v>AN$16</v>
      </c>
      <c r="AO2321" s="199" t="str">
        <f t="shared" si="3666"/>
        <v>AO$16</v>
      </c>
      <c r="AP2321" s="199" t="str">
        <f t="shared" si="3666"/>
        <v>AP$16</v>
      </c>
      <c r="AQ2321" s="199" t="str">
        <f t="shared" si="3666"/>
        <v>AQ$16</v>
      </c>
      <c r="AR2321" s="199" t="str">
        <f t="shared" si="3666"/>
        <v>AR$16</v>
      </c>
      <c r="AS2321" s="199" t="str">
        <f t="shared" si="3666"/>
        <v>AS$16</v>
      </c>
      <c r="AT2321" s="199" t="str">
        <f t="shared" si="3666"/>
        <v>AT$16</v>
      </c>
      <c r="AU2321" s="199" t="str">
        <f t="shared" si="3666"/>
        <v>AU$16</v>
      </c>
      <c r="AV2321" s="199" t="str">
        <f t="shared" si="3666"/>
        <v>AV$16</v>
      </c>
      <c r="AW2321" s="199" t="str">
        <f t="shared" si="3666"/>
        <v>AW$16</v>
      </c>
      <c r="AX2321" s="199" t="str">
        <f t="shared" si="3666"/>
        <v>AX$16</v>
      </c>
      <c r="AY2321" s="199" t="str">
        <f t="shared" si="3666"/>
        <v>AY$16</v>
      </c>
      <c r="AZ2321" s="199" t="str">
        <f t="shared" si="3666"/>
        <v>AZ$16</v>
      </c>
      <c r="BA2321" s="199" t="str">
        <f t="shared" si="3666"/>
        <v>BA$16</v>
      </c>
      <c r="BB2321" s="199" t="str">
        <f t="shared" si="3666"/>
        <v>BB$16</v>
      </c>
      <c r="BC2321" s="199" t="str">
        <f t="shared" si="3666"/>
        <v>BC$16</v>
      </c>
      <c r="BD2321" s="199" t="str">
        <f t="shared" si="3666"/>
        <v>BD$16</v>
      </c>
      <c r="BE2321" s="199" t="str">
        <f t="shared" si="3666"/>
        <v>BE$16</v>
      </c>
      <c r="BF2321" s="199" t="str">
        <f t="shared" si="3666"/>
        <v>BF$16</v>
      </c>
      <c r="BG2321" s="199" t="str">
        <f t="shared" si="3666"/>
        <v>BG$16</v>
      </c>
      <c r="BH2321" s="199" t="str">
        <f t="shared" si="3666"/>
        <v>BH$16</v>
      </c>
      <c r="BI2321" s="199" t="str">
        <f t="shared" si="3666"/>
        <v>BI$16</v>
      </c>
      <c r="BJ2321" s="199" t="str">
        <f t="shared" si="3666"/>
        <v>BJ$16</v>
      </c>
      <c r="BK2321" s="199" t="str">
        <f t="shared" si="3666"/>
        <v>BK$16</v>
      </c>
      <c r="BL2321" s="199" t="str">
        <f t="shared" si="3666"/>
        <v>BL$16</v>
      </c>
      <c r="BM2321" s="199" t="str">
        <f t="shared" si="3666"/>
        <v>BM$16</v>
      </c>
      <c r="BN2321" s="199" t="str">
        <f t="shared" si="3666"/>
        <v>BN$16</v>
      </c>
      <c r="BO2321" s="199" t="str">
        <f t="shared" si="3666"/>
        <v>BO$16</v>
      </c>
      <c r="BP2321" s="199" t="str">
        <f t="shared" si="3666"/>
        <v>BP$16</v>
      </c>
      <c r="BQ2321" s="199" t="str">
        <f t="shared" si="3666"/>
        <v>BQ$16</v>
      </c>
      <c r="BR2321" s="199" t="str">
        <f t="shared" si="3666"/>
        <v>BR$16</v>
      </c>
      <c r="BS2321" s="199" t="str">
        <f t="shared" si="3666"/>
        <v>BS$16</v>
      </c>
      <c r="BT2321" s="199" t="str">
        <f t="shared" si="3666"/>
        <v>BT$16</v>
      </c>
      <c r="BU2321" s="199" t="str">
        <f t="shared" si="3666"/>
        <v>BU$16</v>
      </c>
      <c r="BV2321" s="199" t="str">
        <f t="shared" si="3666"/>
        <v>BV$16</v>
      </c>
      <c r="BW2321" s="199" t="str">
        <f t="shared" si="3666"/>
        <v>BW$16</v>
      </c>
      <c r="BX2321" s="199" t="str">
        <f t="shared" si="3666"/>
        <v>BX$16</v>
      </c>
      <c r="BY2321" s="199" t="str">
        <f t="shared" si="3666"/>
        <v>BY$16</v>
      </c>
      <c r="BZ2321" s="199" t="str">
        <f t="shared" si="3666"/>
        <v>BZ$16</v>
      </c>
      <c r="CA2321" s="199" t="str">
        <f t="shared" si="3666"/>
        <v>CA$16</v>
      </c>
      <c r="CB2321" s="199" t="str">
        <f t="shared" si="3666"/>
        <v>CB$16</v>
      </c>
      <c r="CC2321" s="199" t="str">
        <f t="shared" si="3666"/>
        <v>CC$16</v>
      </c>
      <c r="CD2321" s="199" t="str">
        <f t="shared" si="3666"/>
        <v>CD$16</v>
      </c>
      <c r="CE2321" s="199" t="str">
        <f t="shared" ref="CE2321:CL2321" si="3667">CE$20</f>
        <v>CE$16</v>
      </c>
      <c r="CF2321" s="199" t="str">
        <f t="shared" si="3667"/>
        <v>CF$16</v>
      </c>
      <c r="CG2321" s="199" t="str">
        <f t="shared" si="3667"/>
        <v>CG$16</v>
      </c>
      <c r="CH2321" s="199" t="str">
        <f t="shared" si="3667"/>
        <v>CH$16</v>
      </c>
      <c r="CI2321" s="199" t="str">
        <f t="shared" si="3667"/>
        <v>CI$16</v>
      </c>
      <c r="CJ2321" s="199" t="str">
        <f t="shared" si="3667"/>
        <v>CJ$16</v>
      </c>
      <c r="CK2321" s="199" t="str">
        <f t="shared" si="3667"/>
        <v>CK$16</v>
      </c>
      <c r="CL2321" s="199" t="str">
        <f t="shared" si="3667"/>
        <v>CL$16</v>
      </c>
      <c r="CN2321" s="176"/>
      <c r="CO2321" s="199" t="str">
        <f t="shared" ref="CO2321:DL2321" si="3668">CO$20</f>
        <v>CO$16</v>
      </c>
      <c r="CP2321" s="199" t="str">
        <f t="shared" si="3668"/>
        <v>CP$16</v>
      </c>
      <c r="CQ2321" s="199" t="str">
        <f t="shared" si="3668"/>
        <v>CQ$16</v>
      </c>
      <c r="CR2321" s="199" t="str">
        <f t="shared" si="3668"/>
        <v>CR$16</v>
      </c>
      <c r="CS2321" s="199" t="str">
        <f t="shared" si="3668"/>
        <v>CS$16</v>
      </c>
      <c r="CT2321" s="199" t="str">
        <f t="shared" si="3668"/>
        <v>CT$16</v>
      </c>
      <c r="CU2321" s="199" t="str">
        <f t="shared" si="3668"/>
        <v>CU$16</v>
      </c>
      <c r="CV2321" s="199" t="str">
        <f t="shared" si="3668"/>
        <v>CV$16</v>
      </c>
      <c r="CW2321" s="199" t="str">
        <f t="shared" si="3668"/>
        <v>CW$16</v>
      </c>
      <c r="CX2321" s="199" t="str">
        <f t="shared" si="3668"/>
        <v>CX$16</v>
      </c>
      <c r="CY2321" s="199" t="str">
        <f t="shared" si="3668"/>
        <v>CY$16</v>
      </c>
      <c r="CZ2321" s="199" t="str">
        <f t="shared" si="3668"/>
        <v>CZ$16</v>
      </c>
      <c r="DA2321" s="199" t="str">
        <f t="shared" si="3668"/>
        <v>DA$16</v>
      </c>
      <c r="DB2321" s="199" t="str">
        <f t="shared" si="3668"/>
        <v>DB$16</v>
      </c>
      <c r="DC2321" s="199" t="str">
        <f t="shared" si="3668"/>
        <v>DC$16</v>
      </c>
      <c r="DD2321" s="199" t="str">
        <f t="shared" si="3668"/>
        <v>DD$16</v>
      </c>
      <c r="DE2321" s="199" t="str">
        <f t="shared" si="3668"/>
        <v>DE$16</v>
      </c>
      <c r="DF2321" s="199" t="str">
        <f t="shared" si="3668"/>
        <v>DF$16</v>
      </c>
      <c r="DG2321" s="199" t="str">
        <f t="shared" si="3668"/>
        <v>DG$16</v>
      </c>
      <c r="DH2321" s="199" t="str">
        <f t="shared" si="3668"/>
        <v>DH$16</v>
      </c>
      <c r="DI2321" s="199" t="str">
        <f t="shared" si="3668"/>
        <v>DI$16</v>
      </c>
      <c r="DJ2321" s="199" t="str">
        <f t="shared" si="3668"/>
        <v>DJ$16</v>
      </c>
      <c r="DK2321" s="199" t="str">
        <f t="shared" si="3668"/>
        <v>DK$16</v>
      </c>
      <c r="DL2321" s="199" t="str">
        <f t="shared" si="3668"/>
        <v>DL$16</v>
      </c>
    </row>
    <row r="2322" spans="1:116" x14ac:dyDescent="0.4">
      <c r="A2322" s="174"/>
      <c r="E2322" s="8"/>
      <c r="G2322" s="175" t="s">
        <v>462</v>
      </c>
      <c r="H2322" s="200"/>
      <c r="I2322" s="201"/>
      <c r="J2322" s="201"/>
      <c r="K2322" s="202"/>
      <c r="L2322" s="202"/>
      <c r="M2322" s="202"/>
      <c r="N2322" s="202"/>
      <c r="O2322" s="202"/>
      <c r="P2322" s="202"/>
      <c r="R2322" s="202"/>
      <c r="S2322" s="199" t="str">
        <f t="shared" ref="S2322:CD2322" si="3669">S$21</f>
        <v>S$17</v>
      </c>
      <c r="T2322" s="199" t="str">
        <f t="shared" si="3669"/>
        <v>T$17</v>
      </c>
      <c r="U2322" s="199" t="str">
        <f t="shared" si="3669"/>
        <v>U$17</v>
      </c>
      <c r="V2322" s="199" t="str">
        <f t="shared" si="3669"/>
        <v>V$17</v>
      </c>
      <c r="W2322" s="199" t="str">
        <f t="shared" si="3669"/>
        <v>W$17</v>
      </c>
      <c r="X2322" s="199" t="str">
        <f t="shared" si="3669"/>
        <v>X$17</v>
      </c>
      <c r="Y2322" s="199" t="str">
        <f t="shared" si="3669"/>
        <v>Y$17</v>
      </c>
      <c r="Z2322" s="199" t="str">
        <f t="shared" si="3669"/>
        <v>Z$17</v>
      </c>
      <c r="AA2322" s="199" t="str">
        <f t="shared" si="3669"/>
        <v>AA$17</v>
      </c>
      <c r="AB2322" s="199" t="str">
        <f t="shared" si="3669"/>
        <v>AB$17</v>
      </c>
      <c r="AC2322" s="199" t="str">
        <f t="shared" si="3669"/>
        <v>AC$17</v>
      </c>
      <c r="AD2322" s="199" t="str">
        <f t="shared" si="3669"/>
        <v>AD$17</v>
      </c>
      <c r="AE2322" s="199" t="str">
        <f t="shared" si="3669"/>
        <v>AE$17</v>
      </c>
      <c r="AF2322" s="199" t="str">
        <f t="shared" si="3669"/>
        <v>AF$17</v>
      </c>
      <c r="AG2322" s="199" t="str">
        <f t="shared" si="3669"/>
        <v>AG$17</v>
      </c>
      <c r="AH2322" s="199" t="str">
        <f t="shared" si="3669"/>
        <v>AH$17</v>
      </c>
      <c r="AI2322" s="199" t="str">
        <f t="shared" si="3669"/>
        <v>AI$17</v>
      </c>
      <c r="AJ2322" s="199" t="str">
        <f t="shared" si="3669"/>
        <v>AJ$17</v>
      </c>
      <c r="AK2322" s="199" t="str">
        <f t="shared" si="3669"/>
        <v>AK$17</v>
      </c>
      <c r="AL2322" s="199" t="str">
        <f t="shared" si="3669"/>
        <v>AL$17</v>
      </c>
      <c r="AM2322" s="199" t="str">
        <f t="shared" si="3669"/>
        <v>AM$17</v>
      </c>
      <c r="AN2322" s="199" t="str">
        <f t="shared" si="3669"/>
        <v>AN$17</v>
      </c>
      <c r="AO2322" s="199" t="str">
        <f t="shared" si="3669"/>
        <v>AO$17</v>
      </c>
      <c r="AP2322" s="199" t="str">
        <f t="shared" si="3669"/>
        <v>AP$17</v>
      </c>
      <c r="AQ2322" s="199" t="str">
        <f t="shared" si="3669"/>
        <v>AQ$17</v>
      </c>
      <c r="AR2322" s="199" t="str">
        <f t="shared" si="3669"/>
        <v>AR$17</v>
      </c>
      <c r="AS2322" s="199" t="str">
        <f t="shared" si="3669"/>
        <v>AS$17</v>
      </c>
      <c r="AT2322" s="199" t="str">
        <f t="shared" si="3669"/>
        <v>AT$17</v>
      </c>
      <c r="AU2322" s="199" t="str">
        <f t="shared" si="3669"/>
        <v>AU$17</v>
      </c>
      <c r="AV2322" s="199" t="str">
        <f t="shared" si="3669"/>
        <v>AV$17</v>
      </c>
      <c r="AW2322" s="199" t="str">
        <f t="shared" si="3669"/>
        <v>AW$17</v>
      </c>
      <c r="AX2322" s="199" t="str">
        <f t="shared" si="3669"/>
        <v>AX$17</v>
      </c>
      <c r="AY2322" s="199" t="str">
        <f t="shared" si="3669"/>
        <v>AY$17</v>
      </c>
      <c r="AZ2322" s="199" t="str">
        <f t="shared" si="3669"/>
        <v>AZ$17</v>
      </c>
      <c r="BA2322" s="199" t="str">
        <f t="shared" si="3669"/>
        <v>BA$17</v>
      </c>
      <c r="BB2322" s="199" t="str">
        <f t="shared" si="3669"/>
        <v>BB$17</v>
      </c>
      <c r="BC2322" s="199" t="str">
        <f t="shared" si="3669"/>
        <v>BC$17</v>
      </c>
      <c r="BD2322" s="199" t="str">
        <f t="shared" si="3669"/>
        <v>BD$17</v>
      </c>
      <c r="BE2322" s="199" t="str">
        <f t="shared" si="3669"/>
        <v>BE$17</v>
      </c>
      <c r="BF2322" s="199" t="str">
        <f t="shared" si="3669"/>
        <v>BF$17</v>
      </c>
      <c r="BG2322" s="199" t="str">
        <f t="shared" si="3669"/>
        <v>BG$17</v>
      </c>
      <c r="BH2322" s="199" t="str">
        <f t="shared" si="3669"/>
        <v>BH$17</v>
      </c>
      <c r="BI2322" s="199" t="str">
        <f t="shared" si="3669"/>
        <v>BI$17</v>
      </c>
      <c r="BJ2322" s="199" t="str">
        <f t="shared" si="3669"/>
        <v>BJ$17</v>
      </c>
      <c r="BK2322" s="199" t="str">
        <f t="shared" si="3669"/>
        <v>BK$17</v>
      </c>
      <c r="BL2322" s="199" t="str">
        <f t="shared" si="3669"/>
        <v>BL$17</v>
      </c>
      <c r="BM2322" s="199" t="str">
        <f t="shared" si="3669"/>
        <v>BM$17</v>
      </c>
      <c r="BN2322" s="199" t="str">
        <f t="shared" si="3669"/>
        <v>BN$17</v>
      </c>
      <c r="BO2322" s="199" t="str">
        <f t="shared" si="3669"/>
        <v>BO$17</v>
      </c>
      <c r="BP2322" s="199" t="str">
        <f t="shared" si="3669"/>
        <v>BP$17</v>
      </c>
      <c r="BQ2322" s="199" t="str">
        <f t="shared" si="3669"/>
        <v>BQ$17</v>
      </c>
      <c r="BR2322" s="199" t="str">
        <f t="shared" si="3669"/>
        <v>BR$17</v>
      </c>
      <c r="BS2322" s="199" t="str">
        <f t="shared" si="3669"/>
        <v>BS$17</v>
      </c>
      <c r="BT2322" s="199" t="str">
        <f t="shared" si="3669"/>
        <v>BT$17</v>
      </c>
      <c r="BU2322" s="199" t="str">
        <f t="shared" si="3669"/>
        <v>BU$17</v>
      </c>
      <c r="BV2322" s="199" t="str">
        <f t="shared" si="3669"/>
        <v>BV$17</v>
      </c>
      <c r="BW2322" s="199" t="str">
        <f t="shared" si="3669"/>
        <v>BW$17</v>
      </c>
      <c r="BX2322" s="199" t="str">
        <f t="shared" si="3669"/>
        <v>BX$17</v>
      </c>
      <c r="BY2322" s="199" t="str">
        <f t="shared" si="3669"/>
        <v>BY$17</v>
      </c>
      <c r="BZ2322" s="199" t="str">
        <f t="shared" si="3669"/>
        <v>BZ$17</v>
      </c>
      <c r="CA2322" s="199" t="str">
        <f t="shared" si="3669"/>
        <v>CA$17</v>
      </c>
      <c r="CB2322" s="199" t="str">
        <f t="shared" si="3669"/>
        <v>CB$17</v>
      </c>
      <c r="CC2322" s="199" t="str">
        <f t="shared" si="3669"/>
        <v>CC$17</v>
      </c>
      <c r="CD2322" s="199" t="str">
        <f t="shared" si="3669"/>
        <v>CD$17</v>
      </c>
      <c r="CE2322" s="199" t="str">
        <f t="shared" ref="CE2322:CL2322" si="3670">CE$21</f>
        <v>CE$17</v>
      </c>
      <c r="CF2322" s="199" t="str">
        <f t="shared" si="3670"/>
        <v>CF$17</v>
      </c>
      <c r="CG2322" s="199" t="str">
        <f t="shared" si="3670"/>
        <v>CG$17</v>
      </c>
      <c r="CH2322" s="199" t="str">
        <f t="shared" si="3670"/>
        <v>CH$17</v>
      </c>
      <c r="CI2322" s="199" t="str">
        <f t="shared" si="3670"/>
        <v>CI$17</v>
      </c>
      <c r="CJ2322" s="199" t="str">
        <f t="shared" si="3670"/>
        <v>CJ$17</v>
      </c>
      <c r="CK2322" s="199" t="str">
        <f t="shared" si="3670"/>
        <v>CK$17</v>
      </c>
      <c r="CL2322" s="199" t="str">
        <f t="shared" si="3670"/>
        <v>CL$17</v>
      </c>
      <c r="CN2322" s="201"/>
      <c r="CO2322" s="199" t="str">
        <f t="shared" ref="CO2322:DL2322" si="3671">CO$21</f>
        <v>CO$17</v>
      </c>
      <c r="CP2322" s="199" t="str">
        <f t="shared" si="3671"/>
        <v>CP$17</v>
      </c>
      <c r="CQ2322" s="199" t="str">
        <f t="shared" si="3671"/>
        <v>CQ$17</v>
      </c>
      <c r="CR2322" s="199" t="str">
        <f t="shared" si="3671"/>
        <v>CR$17</v>
      </c>
      <c r="CS2322" s="199" t="str">
        <f t="shared" si="3671"/>
        <v>CS$17</v>
      </c>
      <c r="CT2322" s="199" t="str">
        <f t="shared" si="3671"/>
        <v>CT$17</v>
      </c>
      <c r="CU2322" s="199" t="str">
        <f t="shared" si="3671"/>
        <v>CU$17</v>
      </c>
      <c r="CV2322" s="199" t="str">
        <f t="shared" si="3671"/>
        <v>CV$17</v>
      </c>
      <c r="CW2322" s="199" t="str">
        <f t="shared" si="3671"/>
        <v>CW$17</v>
      </c>
      <c r="CX2322" s="199" t="str">
        <f t="shared" si="3671"/>
        <v>CX$17</v>
      </c>
      <c r="CY2322" s="199" t="str">
        <f t="shared" si="3671"/>
        <v>CY$17</v>
      </c>
      <c r="CZ2322" s="199" t="str">
        <f t="shared" si="3671"/>
        <v>CZ$17</v>
      </c>
      <c r="DA2322" s="199" t="str">
        <f t="shared" si="3671"/>
        <v>DA$17</v>
      </c>
      <c r="DB2322" s="199" t="str">
        <f t="shared" si="3671"/>
        <v>DB$17</v>
      </c>
      <c r="DC2322" s="199" t="str">
        <f t="shared" si="3671"/>
        <v>DC$17</v>
      </c>
      <c r="DD2322" s="199" t="str">
        <f t="shared" si="3671"/>
        <v>DD$17</v>
      </c>
      <c r="DE2322" s="199" t="str">
        <f t="shared" si="3671"/>
        <v>DE$17</v>
      </c>
      <c r="DF2322" s="199" t="str">
        <f t="shared" si="3671"/>
        <v>DF$17</v>
      </c>
      <c r="DG2322" s="199" t="str">
        <f t="shared" si="3671"/>
        <v>DG$17</v>
      </c>
      <c r="DH2322" s="199" t="str">
        <f t="shared" si="3671"/>
        <v>DH$17</v>
      </c>
      <c r="DI2322" s="199" t="str">
        <f t="shared" si="3671"/>
        <v>DI$17</v>
      </c>
      <c r="DJ2322" s="199" t="str">
        <f t="shared" si="3671"/>
        <v>DJ$17</v>
      </c>
      <c r="DK2322" s="199" t="str">
        <f t="shared" si="3671"/>
        <v>DK$17</v>
      </c>
      <c r="DL2322" s="199" t="str">
        <f t="shared" si="3671"/>
        <v>DL$17</v>
      </c>
    </row>
    <row r="2323" spans="1:116" x14ac:dyDescent="0.4">
      <c r="A2323" s="174"/>
      <c r="E2323" s="8"/>
      <c r="G2323" s="175" t="s">
        <v>491</v>
      </c>
      <c r="H2323" s="200"/>
      <c r="I2323" s="201"/>
      <c r="J2323" s="201"/>
      <c r="K2323" s="202"/>
      <c r="L2323" s="202"/>
      <c r="M2323" s="202"/>
      <c r="N2323" s="202"/>
      <c r="O2323" s="202"/>
      <c r="P2323" s="202"/>
      <c r="R2323" s="202"/>
      <c r="S2323" s="190"/>
      <c r="T2323" s="190"/>
      <c r="U2323" s="190"/>
      <c r="V2323" s="190"/>
      <c r="W2323" s="190"/>
      <c r="X2323" s="190"/>
      <c r="Y2323" s="190"/>
      <c r="Z2323" s="190"/>
      <c r="AA2323" s="190"/>
      <c r="AB2323" s="190"/>
      <c r="AC2323" s="190"/>
      <c r="AD2323" s="190"/>
      <c r="AE2323" s="190"/>
      <c r="AF2323" s="190"/>
      <c r="AG2323" s="190"/>
      <c r="AH2323" s="190"/>
      <c r="AI2323" s="190"/>
      <c r="AJ2323" s="190"/>
      <c r="AK2323" s="190"/>
      <c r="AL2323" s="190"/>
      <c r="AM2323" s="190"/>
      <c r="AN2323" s="190"/>
      <c r="AO2323" s="190"/>
      <c r="AP2323" s="190"/>
      <c r="AQ2323" s="190"/>
      <c r="AR2323" s="190"/>
      <c r="AS2323" s="190"/>
      <c r="AT2323" s="190"/>
      <c r="AU2323" s="190"/>
      <c r="AV2323" s="190"/>
      <c r="AW2323" s="190"/>
      <c r="AX2323" s="190"/>
      <c r="AY2323" s="190"/>
      <c r="AZ2323" s="190"/>
      <c r="BA2323" s="190"/>
      <c r="BB2323" s="190"/>
      <c r="BC2323" s="190"/>
      <c r="BD2323" s="190"/>
      <c r="BE2323" s="190"/>
      <c r="BF2323" s="190"/>
      <c r="BG2323" s="190"/>
      <c r="BH2323" s="190"/>
      <c r="BI2323" s="190"/>
      <c r="BJ2323" s="190"/>
      <c r="BK2323" s="190"/>
      <c r="BL2323" s="190"/>
      <c r="BM2323" s="190"/>
      <c r="BN2323" s="190"/>
      <c r="BO2323" s="190"/>
      <c r="BP2323" s="190"/>
      <c r="BQ2323" s="190"/>
      <c r="BR2323" s="190"/>
      <c r="BS2323" s="190"/>
      <c r="BT2323" s="190"/>
      <c r="BU2323" s="190"/>
      <c r="BV2323" s="190"/>
      <c r="BW2323" s="190"/>
      <c r="BX2323" s="190"/>
      <c r="BY2323" s="190"/>
      <c r="BZ2323" s="190"/>
      <c r="CA2323" s="190"/>
      <c r="CB2323" s="190"/>
      <c r="CC2323" s="190"/>
      <c r="CD2323" s="190"/>
      <c r="CE2323" s="190"/>
      <c r="CF2323" s="190"/>
      <c r="CG2323" s="190"/>
      <c r="CH2323" s="190"/>
      <c r="CI2323" s="190"/>
      <c r="CJ2323" s="190"/>
      <c r="CK2323" s="190"/>
      <c r="CL2323" s="190"/>
      <c r="CN2323" s="201"/>
      <c r="CO2323" s="190"/>
      <c r="CP2323" s="190"/>
      <c r="CQ2323" s="190"/>
      <c r="CR2323" s="190"/>
      <c r="CS2323" s="190"/>
      <c r="CT2323" s="190"/>
      <c r="CU2323" s="190"/>
      <c r="CV2323" s="190"/>
      <c r="CW2323" s="190"/>
      <c r="CX2323" s="190"/>
      <c r="CY2323" s="190"/>
      <c r="CZ2323" s="190"/>
      <c r="DA2323" s="190"/>
      <c r="DB2323" s="190"/>
      <c r="DC2323" s="190"/>
      <c r="DD2323" s="190"/>
      <c r="DE2323" s="190"/>
      <c r="DF2323" s="190"/>
      <c r="DG2323" s="190"/>
      <c r="DH2323" s="190"/>
      <c r="DI2323" s="190"/>
      <c r="DJ2323" s="190"/>
      <c r="DK2323" s="190"/>
      <c r="DL2323" s="190"/>
    </row>
    <row r="2324" spans="1:116" x14ac:dyDescent="0.4">
      <c r="A2324" s="174"/>
      <c r="E2324" s="8"/>
      <c r="G2324" s="175" t="s">
        <v>505</v>
      </c>
      <c r="H2324" s="200"/>
      <c r="I2324" s="201"/>
      <c r="J2324" s="201"/>
      <c r="K2324" s="202"/>
      <c r="L2324" s="202"/>
      <c r="M2324" s="202"/>
      <c r="N2324" s="202"/>
      <c r="O2324" s="202"/>
      <c r="P2324" s="202"/>
      <c r="R2324" s="202"/>
      <c r="S2324" s="190"/>
      <c r="T2324" s="190"/>
      <c r="U2324" s="190"/>
      <c r="V2324" s="190"/>
      <c r="W2324" s="190"/>
      <c r="X2324" s="190"/>
      <c r="Y2324" s="190"/>
      <c r="Z2324" s="190"/>
      <c r="AA2324" s="190"/>
      <c r="AB2324" s="190"/>
      <c r="AC2324" s="190"/>
      <c r="AD2324" s="190"/>
      <c r="AE2324" s="190"/>
      <c r="AF2324" s="190"/>
      <c r="AG2324" s="190"/>
      <c r="AH2324" s="190"/>
      <c r="AI2324" s="190"/>
      <c r="AJ2324" s="190"/>
      <c r="AK2324" s="190"/>
      <c r="AL2324" s="190"/>
      <c r="AM2324" s="190"/>
      <c r="AN2324" s="190"/>
      <c r="AO2324" s="190"/>
      <c r="AP2324" s="190"/>
      <c r="AQ2324" s="190"/>
      <c r="AR2324" s="190"/>
      <c r="AS2324" s="190"/>
      <c r="AT2324" s="190"/>
      <c r="AU2324" s="190"/>
      <c r="AV2324" s="190"/>
      <c r="AW2324" s="190"/>
      <c r="AX2324" s="190"/>
      <c r="AY2324" s="190"/>
      <c r="AZ2324" s="190"/>
      <c r="BA2324" s="190"/>
      <c r="BB2324" s="190"/>
      <c r="BC2324" s="190"/>
      <c r="BD2324" s="190"/>
      <c r="BE2324" s="190"/>
      <c r="BF2324" s="190"/>
      <c r="BG2324" s="190"/>
      <c r="BH2324" s="190"/>
      <c r="BI2324" s="190"/>
      <c r="BJ2324" s="190"/>
      <c r="BK2324" s="190"/>
      <c r="BL2324" s="190"/>
      <c r="BM2324" s="190"/>
      <c r="BN2324" s="190"/>
      <c r="BO2324" s="190"/>
      <c r="BP2324" s="190"/>
      <c r="BQ2324" s="190"/>
      <c r="BR2324" s="190"/>
      <c r="BS2324" s="190"/>
      <c r="BT2324" s="190"/>
      <c r="BU2324" s="190"/>
      <c r="BV2324" s="190"/>
      <c r="BW2324" s="190"/>
      <c r="BX2324" s="190"/>
      <c r="BY2324" s="190"/>
      <c r="BZ2324" s="190"/>
      <c r="CA2324" s="190"/>
      <c r="CB2324" s="190"/>
      <c r="CC2324" s="190"/>
      <c r="CD2324" s="190"/>
      <c r="CE2324" s="190"/>
      <c r="CF2324" s="190"/>
      <c r="CG2324" s="190"/>
      <c r="CH2324" s="190"/>
      <c r="CI2324" s="190"/>
      <c r="CJ2324" s="190"/>
      <c r="CK2324" s="190"/>
      <c r="CL2324" s="190"/>
      <c r="CN2324" s="201"/>
      <c r="CO2324" s="190"/>
      <c r="CP2324" s="190"/>
      <c r="CQ2324" s="190"/>
      <c r="CR2324" s="190"/>
      <c r="CS2324" s="190"/>
      <c r="CT2324" s="190"/>
      <c r="CU2324" s="190"/>
      <c r="CV2324" s="190"/>
      <c r="CW2324" s="190"/>
      <c r="CX2324" s="190"/>
      <c r="CY2324" s="190"/>
      <c r="CZ2324" s="190"/>
      <c r="DA2324" s="190"/>
      <c r="DB2324" s="190"/>
      <c r="DC2324" s="190"/>
      <c r="DD2324" s="190"/>
      <c r="DE2324" s="190"/>
      <c r="DF2324" s="190"/>
      <c r="DG2324" s="190"/>
      <c r="DH2324" s="190"/>
      <c r="DI2324" s="190"/>
      <c r="DJ2324" s="190"/>
      <c r="DK2324" s="190"/>
      <c r="DL2324" s="190"/>
    </row>
    <row r="2325" spans="1:116" x14ac:dyDescent="0.4">
      <c r="A2325" s="174"/>
      <c r="E2325" s="8"/>
      <c r="G2325" s="175" t="s">
        <v>463</v>
      </c>
      <c r="H2325" s="200"/>
      <c r="I2325" s="201"/>
      <c r="J2325" s="201"/>
      <c r="K2325" s="202"/>
      <c r="L2325" s="202"/>
      <c r="M2325" s="202"/>
      <c r="N2325" s="202"/>
      <c r="O2325" s="202"/>
      <c r="P2325" s="202"/>
      <c r="R2325" s="202"/>
      <c r="S2325" s="190" t="str">
        <f t="shared" ref="S2325:CD2325" si="3672">S$22</f>
        <v>S$18</v>
      </c>
      <c r="T2325" s="190" t="str">
        <f t="shared" si="3672"/>
        <v>T$18</v>
      </c>
      <c r="U2325" s="190" t="str">
        <f t="shared" si="3672"/>
        <v>U$18</v>
      </c>
      <c r="V2325" s="190" t="str">
        <f t="shared" si="3672"/>
        <v>V$18</v>
      </c>
      <c r="W2325" s="190" t="str">
        <f t="shared" si="3672"/>
        <v>W$18</v>
      </c>
      <c r="X2325" s="190" t="str">
        <f t="shared" si="3672"/>
        <v>X$18</v>
      </c>
      <c r="Y2325" s="190" t="str">
        <f t="shared" si="3672"/>
        <v>Y$18</v>
      </c>
      <c r="Z2325" s="190" t="str">
        <f t="shared" si="3672"/>
        <v>Z$18</v>
      </c>
      <c r="AA2325" s="190" t="str">
        <f t="shared" si="3672"/>
        <v>AA$18</v>
      </c>
      <c r="AB2325" s="190" t="str">
        <f t="shared" si="3672"/>
        <v>AB$18</v>
      </c>
      <c r="AC2325" s="190" t="str">
        <f t="shared" si="3672"/>
        <v>AC$18</v>
      </c>
      <c r="AD2325" s="190" t="str">
        <f t="shared" si="3672"/>
        <v>AD$18</v>
      </c>
      <c r="AE2325" s="190" t="str">
        <f t="shared" si="3672"/>
        <v>AE$18</v>
      </c>
      <c r="AF2325" s="190" t="str">
        <f t="shared" si="3672"/>
        <v>AF$18</v>
      </c>
      <c r="AG2325" s="190" t="str">
        <f t="shared" si="3672"/>
        <v>AG$18</v>
      </c>
      <c r="AH2325" s="190" t="str">
        <f t="shared" si="3672"/>
        <v>AH$18</v>
      </c>
      <c r="AI2325" s="190" t="str">
        <f t="shared" si="3672"/>
        <v>AI$18</v>
      </c>
      <c r="AJ2325" s="190" t="str">
        <f t="shared" si="3672"/>
        <v>AJ$18</v>
      </c>
      <c r="AK2325" s="190" t="str">
        <f t="shared" si="3672"/>
        <v>AK$18</v>
      </c>
      <c r="AL2325" s="190" t="str">
        <f t="shared" si="3672"/>
        <v>AL$18</v>
      </c>
      <c r="AM2325" s="190" t="str">
        <f t="shared" si="3672"/>
        <v>AM$18</v>
      </c>
      <c r="AN2325" s="190" t="str">
        <f t="shared" si="3672"/>
        <v>AN$18</v>
      </c>
      <c r="AO2325" s="190" t="str">
        <f t="shared" si="3672"/>
        <v>AO$18</v>
      </c>
      <c r="AP2325" s="190" t="str">
        <f t="shared" si="3672"/>
        <v>AP$18</v>
      </c>
      <c r="AQ2325" s="190" t="str">
        <f t="shared" si="3672"/>
        <v>AQ$18</v>
      </c>
      <c r="AR2325" s="190" t="str">
        <f t="shared" si="3672"/>
        <v>AR$18</v>
      </c>
      <c r="AS2325" s="190" t="str">
        <f t="shared" si="3672"/>
        <v>AS$18</v>
      </c>
      <c r="AT2325" s="190" t="str">
        <f t="shared" si="3672"/>
        <v>AT$18</v>
      </c>
      <c r="AU2325" s="190" t="str">
        <f t="shared" si="3672"/>
        <v>AU$18</v>
      </c>
      <c r="AV2325" s="190" t="str">
        <f t="shared" si="3672"/>
        <v>AV$18</v>
      </c>
      <c r="AW2325" s="190" t="str">
        <f t="shared" si="3672"/>
        <v>AW$18</v>
      </c>
      <c r="AX2325" s="190" t="str">
        <f t="shared" si="3672"/>
        <v>AX$18</v>
      </c>
      <c r="AY2325" s="190" t="str">
        <f t="shared" si="3672"/>
        <v>AY$18</v>
      </c>
      <c r="AZ2325" s="190" t="str">
        <f t="shared" si="3672"/>
        <v>AZ$18</v>
      </c>
      <c r="BA2325" s="190" t="str">
        <f t="shared" si="3672"/>
        <v>BA$18</v>
      </c>
      <c r="BB2325" s="190" t="str">
        <f t="shared" si="3672"/>
        <v>BB$18</v>
      </c>
      <c r="BC2325" s="190" t="str">
        <f t="shared" si="3672"/>
        <v>BC$18</v>
      </c>
      <c r="BD2325" s="190" t="str">
        <f t="shared" si="3672"/>
        <v>BD$18</v>
      </c>
      <c r="BE2325" s="190" t="str">
        <f t="shared" si="3672"/>
        <v>BE$18</v>
      </c>
      <c r="BF2325" s="190" t="str">
        <f t="shared" si="3672"/>
        <v>BF$18</v>
      </c>
      <c r="BG2325" s="190" t="str">
        <f t="shared" si="3672"/>
        <v>BG$18</v>
      </c>
      <c r="BH2325" s="190" t="str">
        <f t="shared" si="3672"/>
        <v>BH$18</v>
      </c>
      <c r="BI2325" s="190" t="str">
        <f t="shared" si="3672"/>
        <v>BI$18</v>
      </c>
      <c r="BJ2325" s="190" t="str">
        <f t="shared" si="3672"/>
        <v>BJ$18</v>
      </c>
      <c r="BK2325" s="190" t="str">
        <f t="shared" si="3672"/>
        <v>BK$18</v>
      </c>
      <c r="BL2325" s="190" t="str">
        <f t="shared" si="3672"/>
        <v>BL$18</v>
      </c>
      <c r="BM2325" s="190" t="str">
        <f t="shared" si="3672"/>
        <v>BM$18</v>
      </c>
      <c r="BN2325" s="190" t="str">
        <f t="shared" si="3672"/>
        <v>BN$18</v>
      </c>
      <c r="BO2325" s="190" t="str">
        <f t="shared" si="3672"/>
        <v>BO$18</v>
      </c>
      <c r="BP2325" s="190" t="str">
        <f t="shared" si="3672"/>
        <v>BP$18</v>
      </c>
      <c r="BQ2325" s="190" t="str">
        <f t="shared" si="3672"/>
        <v>BQ$18</v>
      </c>
      <c r="BR2325" s="190" t="str">
        <f t="shared" si="3672"/>
        <v>BR$18</v>
      </c>
      <c r="BS2325" s="190" t="str">
        <f t="shared" si="3672"/>
        <v>BS$18</v>
      </c>
      <c r="BT2325" s="190" t="str">
        <f t="shared" si="3672"/>
        <v>BT$18</v>
      </c>
      <c r="BU2325" s="190" t="str">
        <f t="shared" si="3672"/>
        <v>BU$18</v>
      </c>
      <c r="BV2325" s="190" t="str">
        <f t="shared" si="3672"/>
        <v>BV$18</v>
      </c>
      <c r="BW2325" s="190" t="str">
        <f t="shared" si="3672"/>
        <v>BW$18</v>
      </c>
      <c r="BX2325" s="190" t="str">
        <f t="shared" si="3672"/>
        <v>BX$18</v>
      </c>
      <c r="BY2325" s="190" t="str">
        <f t="shared" si="3672"/>
        <v>BY$18</v>
      </c>
      <c r="BZ2325" s="190" t="str">
        <f t="shared" si="3672"/>
        <v>BZ$18</v>
      </c>
      <c r="CA2325" s="190" t="str">
        <f t="shared" si="3672"/>
        <v>CA$18</v>
      </c>
      <c r="CB2325" s="190" t="str">
        <f t="shared" si="3672"/>
        <v>CB$18</v>
      </c>
      <c r="CC2325" s="190" t="str">
        <f t="shared" si="3672"/>
        <v>CC$18</v>
      </c>
      <c r="CD2325" s="190" t="str">
        <f t="shared" si="3672"/>
        <v>CD$18</v>
      </c>
      <c r="CE2325" s="190" t="str">
        <f t="shared" ref="CE2325:CL2325" si="3673">CE$22</f>
        <v>CE$18</v>
      </c>
      <c r="CF2325" s="190" t="str">
        <f t="shared" si="3673"/>
        <v>CF$18</v>
      </c>
      <c r="CG2325" s="190" t="str">
        <f t="shared" si="3673"/>
        <v>CG$18</v>
      </c>
      <c r="CH2325" s="190" t="str">
        <f t="shared" si="3673"/>
        <v>CH$18</v>
      </c>
      <c r="CI2325" s="190" t="str">
        <f t="shared" si="3673"/>
        <v>CI$18</v>
      </c>
      <c r="CJ2325" s="190" t="str">
        <f t="shared" si="3673"/>
        <v>CJ$18</v>
      </c>
      <c r="CK2325" s="190" t="str">
        <f t="shared" si="3673"/>
        <v>CK$18</v>
      </c>
      <c r="CL2325" s="190" t="str">
        <f t="shared" si="3673"/>
        <v>CL$18</v>
      </c>
      <c r="CN2325" s="201"/>
      <c r="CO2325" s="190" t="str">
        <f t="shared" ref="CO2325:DL2325" si="3674">CO$22</f>
        <v>CO$18</v>
      </c>
      <c r="CP2325" s="190" t="str">
        <f t="shared" si="3674"/>
        <v>CP$18</v>
      </c>
      <c r="CQ2325" s="190" t="str">
        <f t="shared" si="3674"/>
        <v>CQ$18</v>
      </c>
      <c r="CR2325" s="190" t="str">
        <f t="shared" si="3674"/>
        <v>CR$18</v>
      </c>
      <c r="CS2325" s="190" t="str">
        <f t="shared" si="3674"/>
        <v>CS$18</v>
      </c>
      <c r="CT2325" s="190" t="str">
        <f t="shared" si="3674"/>
        <v>CT$18</v>
      </c>
      <c r="CU2325" s="190" t="str">
        <f t="shared" si="3674"/>
        <v>CU$18</v>
      </c>
      <c r="CV2325" s="190" t="str">
        <f t="shared" si="3674"/>
        <v>CV$18</v>
      </c>
      <c r="CW2325" s="190" t="str">
        <f t="shared" si="3674"/>
        <v>CW$18</v>
      </c>
      <c r="CX2325" s="190" t="str">
        <f t="shared" si="3674"/>
        <v>CX$18</v>
      </c>
      <c r="CY2325" s="190" t="str">
        <f t="shared" si="3674"/>
        <v>CY$18</v>
      </c>
      <c r="CZ2325" s="190" t="str">
        <f t="shared" si="3674"/>
        <v>CZ$18</v>
      </c>
      <c r="DA2325" s="190" t="str">
        <f t="shared" si="3674"/>
        <v>DA$18</v>
      </c>
      <c r="DB2325" s="190" t="str">
        <f t="shared" si="3674"/>
        <v>DB$18</v>
      </c>
      <c r="DC2325" s="190" t="str">
        <f t="shared" si="3674"/>
        <v>DC$18</v>
      </c>
      <c r="DD2325" s="190" t="str">
        <f t="shared" si="3674"/>
        <v>DD$18</v>
      </c>
      <c r="DE2325" s="190" t="str">
        <f t="shared" si="3674"/>
        <v>DE$18</v>
      </c>
      <c r="DF2325" s="190" t="str">
        <f t="shared" si="3674"/>
        <v>DF$18</v>
      </c>
      <c r="DG2325" s="190" t="str">
        <f t="shared" si="3674"/>
        <v>DG$18</v>
      </c>
      <c r="DH2325" s="190" t="str">
        <f t="shared" si="3674"/>
        <v>DH$18</v>
      </c>
      <c r="DI2325" s="190" t="str">
        <f t="shared" si="3674"/>
        <v>DI$18</v>
      </c>
      <c r="DJ2325" s="190" t="str">
        <f t="shared" si="3674"/>
        <v>DJ$18</v>
      </c>
      <c r="DK2325" s="190" t="str">
        <f t="shared" si="3674"/>
        <v>DK$18</v>
      </c>
      <c r="DL2325" s="190" t="str">
        <f t="shared" si="3674"/>
        <v>DL$18</v>
      </c>
    </row>
    <row r="2326" spans="1:116" x14ac:dyDescent="0.4">
      <c r="A2326" s="174"/>
      <c r="E2326" s="8"/>
      <c r="G2326" s="175" t="s">
        <v>464</v>
      </c>
      <c r="H2326" s="200"/>
      <c r="I2326" s="201"/>
      <c r="J2326" s="201"/>
      <c r="K2326" s="202"/>
      <c r="L2326" s="202"/>
      <c r="M2326" s="202"/>
      <c r="N2326" s="202"/>
      <c r="O2326" s="202"/>
      <c r="P2326" s="202"/>
      <c r="R2326" s="202"/>
      <c r="S2326" s="190" t="str">
        <f t="shared" ref="S2326:CD2326" si="3675">S$23</f>
        <v>S$19</v>
      </c>
      <c r="T2326" s="190" t="str">
        <f t="shared" si="3675"/>
        <v>T$19</v>
      </c>
      <c r="U2326" s="190" t="str">
        <f t="shared" si="3675"/>
        <v>U$19</v>
      </c>
      <c r="V2326" s="190" t="str">
        <f t="shared" si="3675"/>
        <v>V$19</v>
      </c>
      <c r="W2326" s="190" t="str">
        <f t="shared" si="3675"/>
        <v>W$19</v>
      </c>
      <c r="X2326" s="190" t="str">
        <f t="shared" si="3675"/>
        <v>X$19</v>
      </c>
      <c r="Y2326" s="190" t="str">
        <f t="shared" si="3675"/>
        <v>Y$19</v>
      </c>
      <c r="Z2326" s="190" t="str">
        <f t="shared" si="3675"/>
        <v>Z$19</v>
      </c>
      <c r="AA2326" s="190" t="str">
        <f t="shared" si="3675"/>
        <v>AA$19</v>
      </c>
      <c r="AB2326" s="190" t="str">
        <f t="shared" si="3675"/>
        <v>AB$19</v>
      </c>
      <c r="AC2326" s="190" t="str">
        <f t="shared" si="3675"/>
        <v>AC$19</v>
      </c>
      <c r="AD2326" s="190" t="str">
        <f t="shared" si="3675"/>
        <v>AD$19</v>
      </c>
      <c r="AE2326" s="190" t="str">
        <f t="shared" si="3675"/>
        <v>AE$19</v>
      </c>
      <c r="AF2326" s="190" t="str">
        <f t="shared" si="3675"/>
        <v>AF$19</v>
      </c>
      <c r="AG2326" s="190" t="str">
        <f t="shared" si="3675"/>
        <v>AG$19</v>
      </c>
      <c r="AH2326" s="190" t="str">
        <f t="shared" si="3675"/>
        <v>AH$19</v>
      </c>
      <c r="AI2326" s="190" t="str">
        <f t="shared" si="3675"/>
        <v>AI$19</v>
      </c>
      <c r="AJ2326" s="190" t="str">
        <f t="shared" si="3675"/>
        <v>AJ$19</v>
      </c>
      <c r="AK2326" s="190" t="str">
        <f t="shared" si="3675"/>
        <v>AK$19</v>
      </c>
      <c r="AL2326" s="190" t="str">
        <f t="shared" si="3675"/>
        <v>AL$19</v>
      </c>
      <c r="AM2326" s="190" t="str">
        <f t="shared" si="3675"/>
        <v>AM$19</v>
      </c>
      <c r="AN2326" s="190" t="str">
        <f t="shared" si="3675"/>
        <v>AN$19</v>
      </c>
      <c r="AO2326" s="190" t="str">
        <f t="shared" si="3675"/>
        <v>AO$19</v>
      </c>
      <c r="AP2326" s="190" t="str">
        <f t="shared" si="3675"/>
        <v>AP$19</v>
      </c>
      <c r="AQ2326" s="190" t="str">
        <f t="shared" si="3675"/>
        <v>AQ$19</v>
      </c>
      <c r="AR2326" s="190" t="str">
        <f t="shared" si="3675"/>
        <v>AR$19</v>
      </c>
      <c r="AS2326" s="190" t="str">
        <f t="shared" si="3675"/>
        <v>AS$19</v>
      </c>
      <c r="AT2326" s="190" t="str">
        <f t="shared" si="3675"/>
        <v>AT$19</v>
      </c>
      <c r="AU2326" s="190" t="str">
        <f t="shared" si="3675"/>
        <v>AU$19</v>
      </c>
      <c r="AV2326" s="190" t="str">
        <f t="shared" si="3675"/>
        <v>AV$19</v>
      </c>
      <c r="AW2326" s="190" t="str">
        <f t="shared" si="3675"/>
        <v>AW$19</v>
      </c>
      <c r="AX2326" s="190" t="str">
        <f t="shared" si="3675"/>
        <v>AX$19</v>
      </c>
      <c r="AY2326" s="190" t="str">
        <f t="shared" si="3675"/>
        <v>AY$19</v>
      </c>
      <c r="AZ2326" s="190" t="str">
        <f t="shared" si="3675"/>
        <v>AZ$19</v>
      </c>
      <c r="BA2326" s="190" t="str">
        <f t="shared" si="3675"/>
        <v>BA$19</v>
      </c>
      <c r="BB2326" s="190" t="str">
        <f t="shared" si="3675"/>
        <v>BB$19</v>
      </c>
      <c r="BC2326" s="190" t="str">
        <f t="shared" si="3675"/>
        <v>BC$19</v>
      </c>
      <c r="BD2326" s="190" t="str">
        <f t="shared" si="3675"/>
        <v>BD$19</v>
      </c>
      <c r="BE2326" s="190" t="str">
        <f t="shared" si="3675"/>
        <v>BE$19</v>
      </c>
      <c r="BF2326" s="190" t="str">
        <f t="shared" si="3675"/>
        <v>BF$19</v>
      </c>
      <c r="BG2326" s="190" t="str">
        <f t="shared" si="3675"/>
        <v>BG$19</v>
      </c>
      <c r="BH2326" s="190" t="str">
        <f t="shared" si="3675"/>
        <v>BH$19</v>
      </c>
      <c r="BI2326" s="190" t="str">
        <f t="shared" si="3675"/>
        <v>BI$19</v>
      </c>
      <c r="BJ2326" s="190" t="str">
        <f t="shared" si="3675"/>
        <v>BJ$19</v>
      </c>
      <c r="BK2326" s="190" t="str">
        <f t="shared" si="3675"/>
        <v>BK$19</v>
      </c>
      <c r="BL2326" s="190" t="str">
        <f t="shared" si="3675"/>
        <v>BL$19</v>
      </c>
      <c r="BM2326" s="190" t="str">
        <f t="shared" si="3675"/>
        <v>BM$19</v>
      </c>
      <c r="BN2326" s="190" t="str">
        <f t="shared" si="3675"/>
        <v>BN$19</v>
      </c>
      <c r="BO2326" s="190" t="str">
        <f t="shared" si="3675"/>
        <v>BO$19</v>
      </c>
      <c r="BP2326" s="190" t="str">
        <f t="shared" si="3675"/>
        <v>BP$19</v>
      </c>
      <c r="BQ2326" s="190" t="str">
        <f t="shared" si="3675"/>
        <v>BQ$19</v>
      </c>
      <c r="BR2326" s="190" t="str">
        <f t="shared" si="3675"/>
        <v>BR$19</v>
      </c>
      <c r="BS2326" s="190" t="str">
        <f t="shared" si="3675"/>
        <v>BS$19</v>
      </c>
      <c r="BT2326" s="190" t="str">
        <f t="shared" si="3675"/>
        <v>BT$19</v>
      </c>
      <c r="BU2326" s="190" t="str">
        <f t="shared" si="3675"/>
        <v>BU$19</v>
      </c>
      <c r="BV2326" s="190" t="str">
        <f t="shared" si="3675"/>
        <v>BV$19</v>
      </c>
      <c r="BW2326" s="190" t="str">
        <f t="shared" si="3675"/>
        <v>BW$19</v>
      </c>
      <c r="BX2326" s="190" t="str">
        <f t="shared" si="3675"/>
        <v>BX$19</v>
      </c>
      <c r="BY2326" s="190" t="str">
        <f t="shared" si="3675"/>
        <v>BY$19</v>
      </c>
      <c r="BZ2326" s="190" t="str">
        <f t="shared" si="3675"/>
        <v>BZ$19</v>
      </c>
      <c r="CA2326" s="190" t="str">
        <f t="shared" si="3675"/>
        <v>CA$19</v>
      </c>
      <c r="CB2326" s="190" t="str">
        <f t="shared" si="3675"/>
        <v>CB$19</v>
      </c>
      <c r="CC2326" s="190" t="str">
        <f t="shared" si="3675"/>
        <v>CC$19</v>
      </c>
      <c r="CD2326" s="190" t="str">
        <f t="shared" si="3675"/>
        <v>CD$19</v>
      </c>
      <c r="CE2326" s="190" t="str">
        <f t="shared" ref="CE2326:CL2326" si="3676">CE$23</f>
        <v>CE$19</v>
      </c>
      <c r="CF2326" s="190" t="str">
        <f t="shared" si="3676"/>
        <v>CF$19</v>
      </c>
      <c r="CG2326" s="190" t="str">
        <f t="shared" si="3676"/>
        <v>CG$19</v>
      </c>
      <c r="CH2326" s="190" t="str">
        <f t="shared" si="3676"/>
        <v>CH$19</v>
      </c>
      <c r="CI2326" s="190" t="str">
        <f t="shared" si="3676"/>
        <v>CI$19</v>
      </c>
      <c r="CJ2326" s="190" t="str">
        <f t="shared" si="3676"/>
        <v>CJ$19</v>
      </c>
      <c r="CK2326" s="190" t="str">
        <f t="shared" si="3676"/>
        <v>CK$19</v>
      </c>
      <c r="CL2326" s="190" t="str">
        <f t="shared" si="3676"/>
        <v>CL$19</v>
      </c>
      <c r="CN2326" s="201"/>
      <c r="CO2326" s="190" t="str">
        <f t="shared" ref="CO2326:DL2326" si="3677">CO$23</f>
        <v>CO$19</v>
      </c>
      <c r="CP2326" s="190" t="str">
        <f t="shared" si="3677"/>
        <v>CP$19</v>
      </c>
      <c r="CQ2326" s="190" t="str">
        <f t="shared" si="3677"/>
        <v>CQ$19</v>
      </c>
      <c r="CR2326" s="190" t="str">
        <f t="shared" si="3677"/>
        <v>CR$19</v>
      </c>
      <c r="CS2326" s="190" t="str">
        <f t="shared" si="3677"/>
        <v>CS$19</v>
      </c>
      <c r="CT2326" s="190" t="str">
        <f t="shared" si="3677"/>
        <v>CT$19</v>
      </c>
      <c r="CU2326" s="190" t="str">
        <f t="shared" si="3677"/>
        <v>CU$19</v>
      </c>
      <c r="CV2326" s="190" t="str">
        <f t="shared" si="3677"/>
        <v>CV$19</v>
      </c>
      <c r="CW2326" s="190" t="str">
        <f t="shared" si="3677"/>
        <v>CW$19</v>
      </c>
      <c r="CX2326" s="190" t="str">
        <f t="shared" si="3677"/>
        <v>CX$19</v>
      </c>
      <c r="CY2326" s="190" t="str">
        <f t="shared" si="3677"/>
        <v>CY$19</v>
      </c>
      <c r="CZ2326" s="190" t="str">
        <f t="shared" si="3677"/>
        <v>CZ$19</v>
      </c>
      <c r="DA2326" s="190" t="str">
        <f t="shared" si="3677"/>
        <v>DA$19</v>
      </c>
      <c r="DB2326" s="190" t="str">
        <f t="shared" si="3677"/>
        <v>DB$19</v>
      </c>
      <c r="DC2326" s="190" t="str">
        <f t="shared" si="3677"/>
        <v>DC$19</v>
      </c>
      <c r="DD2326" s="190" t="str">
        <f t="shared" si="3677"/>
        <v>DD$19</v>
      </c>
      <c r="DE2326" s="190" t="str">
        <f t="shared" si="3677"/>
        <v>DE$19</v>
      </c>
      <c r="DF2326" s="190" t="str">
        <f t="shared" si="3677"/>
        <v>DF$19</v>
      </c>
      <c r="DG2326" s="190" t="str">
        <f t="shared" si="3677"/>
        <v>DG$19</v>
      </c>
      <c r="DH2326" s="190" t="str">
        <f t="shared" si="3677"/>
        <v>DH$19</v>
      </c>
      <c r="DI2326" s="190" t="str">
        <f t="shared" si="3677"/>
        <v>DI$19</v>
      </c>
      <c r="DJ2326" s="190" t="str">
        <f t="shared" si="3677"/>
        <v>DJ$19</v>
      </c>
      <c r="DK2326" s="190" t="str">
        <f t="shared" si="3677"/>
        <v>DK$19</v>
      </c>
      <c r="DL2326" s="190" t="str">
        <f t="shared" si="3677"/>
        <v>DL$19</v>
      </c>
    </row>
    <row r="2327" spans="1:116" x14ac:dyDescent="0.4">
      <c r="A2327" s="142" t="s">
        <v>218</v>
      </c>
      <c r="B2327" s="31" t="s">
        <v>81</v>
      </c>
      <c r="C2327" s="31"/>
      <c r="D2327" t="s">
        <v>562</v>
      </c>
      <c r="E2327" s="8" t="str">
        <f t="shared" ref="E2327:E2333" si="3678">ROW()&amp;" "&amp;D2327</f>
        <v>2327 TOGGLE-TV-V</v>
      </c>
      <c r="F2327" t="s">
        <v>511</v>
      </c>
      <c r="G2327" s="143" t="s">
        <v>509</v>
      </c>
      <c r="H2327" s="142"/>
      <c r="I2327" s="144"/>
      <c r="J2327" s="144"/>
      <c r="K2327" s="142"/>
      <c r="L2327" s="142"/>
      <c r="M2327" s="142"/>
      <c r="N2327" s="142"/>
      <c r="O2327" s="142"/>
      <c r="P2327" s="142"/>
      <c r="R2327" s="143"/>
      <c r="S2327" s="168"/>
      <c r="T2327" s="168"/>
      <c r="U2327" s="168"/>
      <c r="V2327" s="168"/>
      <c r="W2327" s="168"/>
      <c r="X2327" s="168"/>
      <c r="Y2327" s="168"/>
      <c r="Z2327" s="168"/>
      <c r="AA2327" s="168"/>
      <c r="AB2327" s="168"/>
      <c r="AC2327" s="168"/>
      <c r="AD2327" s="168"/>
      <c r="AE2327" s="168"/>
      <c r="AF2327" s="168"/>
      <c r="AG2327" s="168"/>
      <c r="AH2327" s="168"/>
      <c r="AI2327" s="168"/>
      <c r="AJ2327" s="168"/>
      <c r="AK2327" s="168"/>
      <c r="AL2327" s="168"/>
      <c r="AM2327" s="168"/>
      <c r="AN2327" s="168"/>
      <c r="AO2327" s="168"/>
      <c r="AP2327" s="168"/>
      <c r="AQ2327" s="168"/>
      <c r="AR2327" s="168"/>
      <c r="AS2327" s="168"/>
      <c r="AT2327" s="168"/>
      <c r="AU2327" s="168"/>
      <c r="AV2327" s="168"/>
      <c r="AW2327" s="168"/>
      <c r="AX2327" s="168"/>
      <c r="AY2327" s="168"/>
      <c r="AZ2327" s="168"/>
      <c r="BA2327" s="168"/>
      <c r="BB2327" s="168"/>
      <c r="BC2327" s="168"/>
      <c r="BD2327" s="168"/>
      <c r="BE2327" s="168"/>
      <c r="BF2327" s="168"/>
      <c r="BG2327" s="168"/>
      <c r="BH2327" s="168"/>
      <c r="BI2327" s="168"/>
      <c r="BJ2327" s="168"/>
      <c r="BK2327" s="168"/>
      <c r="BL2327" s="168"/>
      <c r="BM2327" s="168"/>
      <c r="BN2327" s="168"/>
      <c r="BO2327" s="168"/>
      <c r="BP2327" s="168"/>
      <c r="BQ2327" s="168"/>
      <c r="BR2327" s="168"/>
      <c r="BS2327" s="168"/>
      <c r="BT2327" s="168"/>
      <c r="BU2327" s="168"/>
      <c r="BV2327" s="168"/>
      <c r="BW2327" s="168"/>
      <c r="BX2327" s="168"/>
      <c r="BY2327" s="168"/>
      <c r="BZ2327" s="168"/>
      <c r="CA2327" s="168"/>
      <c r="CB2327" s="168"/>
      <c r="CC2327" s="168"/>
      <c r="CD2327" s="168"/>
      <c r="CE2327" s="168"/>
      <c r="CF2327" s="168"/>
      <c r="CG2327" s="168"/>
      <c r="CH2327" s="168"/>
      <c r="CI2327" s="168"/>
      <c r="CJ2327" s="168"/>
      <c r="CK2327" s="168"/>
      <c r="CL2327" s="168"/>
      <c r="CN2327" s="144"/>
      <c r="CO2327" s="168"/>
      <c r="CP2327" s="168"/>
      <c r="CQ2327" s="168"/>
      <c r="CR2327" s="168"/>
      <c r="CS2327" s="168"/>
      <c r="CT2327" s="168"/>
      <c r="CU2327" s="168"/>
      <c r="CV2327" s="168"/>
      <c r="CW2327" s="168"/>
      <c r="CX2327" s="168"/>
      <c r="CY2327" s="168"/>
      <c r="CZ2327" s="168"/>
      <c r="DA2327" s="168"/>
      <c r="DB2327" s="168"/>
      <c r="DC2327" s="168"/>
      <c r="DD2327" s="168"/>
      <c r="DE2327" s="168"/>
      <c r="DF2327" s="168"/>
      <c r="DG2327" s="168"/>
      <c r="DH2327" s="168"/>
      <c r="DI2327" s="168"/>
      <c r="DJ2327" s="168"/>
      <c r="DK2327" s="168"/>
      <c r="DL2327" s="168"/>
    </row>
    <row r="2328" spans="1:116" x14ac:dyDescent="0.4">
      <c r="A2328" s="12"/>
      <c r="B2328" s="12" t="s">
        <v>332</v>
      </c>
      <c r="C2328" s="12"/>
      <c r="D2328" t="s">
        <v>562</v>
      </c>
      <c r="E2328" s="8" t="str">
        <f t="shared" si="3678"/>
        <v>2328 TOGGLE-TV-V</v>
      </c>
      <c r="G2328" s="95" t="str">
        <f ca="1">OFFSET(G2328,-(ROW(G2328)-ROW(G2340)),0)&amp;" - before toggle"</f>
        <v># of assets - before toggle</v>
      </c>
      <c r="H2328" s="12"/>
      <c r="I2328" s="60"/>
      <c r="J2328" s="60"/>
      <c r="K2328" s="12"/>
      <c r="L2328" s="12"/>
      <c r="M2328" s="12"/>
      <c r="N2328" s="12"/>
      <c r="O2328" s="12"/>
      <c r="P2328" s="12"/>
      <c r="R2328" s="13"/>
      <c r="S2328" s="76"/>
      <c r="T2328" s="76"/>
      <c r="U2328" s="76"/>
      <c r="V2328" s="76"/>
      <c r="W2328" s="76"/>
      <c r="X2328" s="76"/>
      <c r="Y2328" s="76"/>
      <c r="Z2328" s="76"/>
      <c r="AA2328" s="76"/>
      <c r="AB2328" s="76"/>
      <c r="AC2328" s="76"/>
      <c r="AD2328" s="76"/>
      <c r="AE2328" s="76"/>
      <c r="AF2328" s="76"/>
      <c r="AG2328" s="76"/>
      <c r="AH2328" s="76"/>
      <c r="AI2328" s="76"/>
      <c r="AJ2328" s="76"/>
      <c r="AK2328" s="76"/>
      <c r="AL2328" s="76"/>
      <c r="AM2328" s="76"/>
      <c r="AN2328" s="76"/>
      <c r="AO2328" s="76"/>
      <c r="AP2328" s="76"/>
      <c r="AQ2328" s="76"/>
      <c r="AR2328" s="76"/>
      <c r="AS2328" s="76"/>
      <c r="AT2328" s="76"/>
      <c r="AU2328" s="76"/>
      <c r="AV2328" s="76"/>
      <c r="AW2328" s="76"/>
      <c r="AX2328" s="76"/>
      <c r="AY2328" s="76"/>
      <c r="AZ2328" s="76"/>
      <c r="BA2328" s="76"/>
      <c r="BB2328" s="76"/>
      <c r="BC2328" s="76"/>
      <c r="BD2328" s="76"/>
      <c r="BE2328" s="76"/>
      <c r="BF2328" s="76"/>
      <c r="BG2328" s="76"/>
      <c r="BH2328" s="76"/>
      <c r="BI2328" s="76"/>
      <c r="BJ2328" s="76"/>
      <c r="BK2328" s="76"/>
      <c r="BL2328" s="76"/>
      <c r="BM2328" s="76"/>
      <c r="BN2328" s="76"/>
      <c r="BO2328" s="76"/>
      <c r="BP2328" s="76"/>
      <c r="BQ2328" s="76"/>
      <c r="BR2328" s="76"/>
      <c r="BS2328" s="76"/>
      <c r="BT2328" s="76"/>
      <c r="BU2328" s="76"/>
      <c r="BV2328" s="76"/>
      <c r="BW2328" s="76"/>
      <c r="BX2328" s="76"/>
      <c r="BY2328" s="76"/>
      <c r="BZ2328" s="76"/>
      <c r="CA2328" s="76"/>
      <c r="CB2328" s="76"/>
      <c r="CC2328" s="76"/>
      <c r="CD2328" s="76"/>
      <c r="CE2328" s="76"/>
      <c r="CF2328" s="76"/>
      <c r="CG2328" s="76"/>
      <c r="CH2328" s="76"/>
      <c r="CI2328" s="76"/>
      <c r="CJ2328" s="76"/>
      <c r="CK2328" s="76"/>
      <c r="CL2328" s="76"/>
      <c r="CN2328" s="60"/>
      <c r="CO2328" s="239"/>
      <c r="CP2328" s="239"/>
      <c r="CQ2328" s="239"/>
      <c r="CR2328" s="239"/>
      <c r="CS2328" s="239"/>
      <c r="CT2328" s="239"/>
      <c r="CU2328" s="239"/>
      <c r="CV2328" s="239"/>
      <c r="CW2328" s="239"/>
      <c r="CX2328" s="239"/>
      <c r="CY2328" s="239"/>
      <c r="CZ2328" s="239"/>
      <c r="DA2328" s="239"/>
      <c r="DB2328" s="239"/>
      <c r="DC2328" s="239"/>
      <c r="DD2328" s="239"/>
      <c r="DE2328" s="239"/>
      <c r="DF2328" s="239"/>
      <c r="DG2328" s="239"/>
      <c r="DH2328" s="239"/>
      <c r="DI2328" s="239"/>
      <c r="DJ2328" s="239"/>
      <c r="DK2328" s="239"/>
      <c r="DL2328" s="239"/>
    </row>
    <row r="2329" spans="1:116" x14ac:dyDescent="0.4">
      <c r="A2329" s="31"/>
      <c r="B2329" s="31"/>
      <c r="C2329" s="31"/>
      <c r="D2329" t="s">
        <v>562</v>
      </c>
      <c r="E2329" s="8" t="str">
        <f t="shared" si="3678"/>
        <v>2329 TOGGLE-TV-V</v>
      </c>
      <c r="G2329" s="145" t="s">
        <v>563</v>
      </c>
      <c r="H2329" s="31">
        <v>1</v>
      </c>
      <c r="I2329" s="73"/>
      <c r="J2329" s="73"/>
      <c r="K2329" s="12"/>
      <c r="L2329" s="12"/>
      <c r="M2329" s="12"/>
      <c r="N2329" s="12"/>
      <c r="O2329" s="12"/>
      <c r="P2329" s="12"/>
      <c r="R2329" s="67"/>
      <c r="S2329" s="76"/>
      <c r="T2329" s="76"/>
      <c r="U2329" s="76"/>
      <c r="V2329" s="76"/>
      <c r="W2329" s="76"/>
      <c r="X2329" s="76"/>
      <c r="Y2329" s="76"/>
      <c r="Z2329" s="76"/>
      <c r="AA2329" s="76"/>
      <c r="AB2329" s="76"/>
      <c r="AC2329" s="76"/>
      <c r="AD2329" s="76"/>
      <c r="AE2329" s="76"/>
      <c r="AF2329" s="76"/>
      <c r="AG2329" s="76"/>
      <c r="AH2329" s="76"/>
      <c r="AI2329" s="76"/>
      <c r="AJ2329" s="76"/>
      <c r="AK2329" s="76"/>
      <c r="AL2329" s="76"/>
      <c r="AM2329" s="76"/>
      <c r="AN2329" s="76"/>
      <c r="AO2329" s="76"/>
      <c r="AP2329" s="76"/>
      <c r="AQ2329" s="76"/>
      <c r="AR2329" s="76"/>
      <c r="AS2329" s="76"/>
      <c r="AT2329" s="76"/>
      <c r="AU2329" s="76"/>
      <c r="AV2329" s="76"/>
      <c r="AW2329" s="76"/>
      <c r="AX2329" s="76"/>
      <c r="AY2329" s="76"/>
      <c r="AZ2329" s="76"/>
      <c r="BA2329" s="76"/>
      <c r="BB2329" s="76"/>
      <c r="BC2329" s="76"/>
      <c r="BD2329" s="76"/>
      <c r="BE2329" s="76"/>
      <c r="BF2329" s="76"/>
      <c r="BG2329" s="76"/>
      <c r="BH2329" s="76"/>
      <c r="BI2329" s="76"/>
      <c r="BJ2329" s="76"/>
      <c r="BK2329" s="76"/>
      <c r="BL2329" s="76"/>
      <c r="BM2329" s="76"/>
      <c r="BN2329" s="76"/>
      <c r="BO2329" s="76"/>
      <c r="BP2329" s="76"/>
      <c r="BQ2329" s="76"/>
      <c r="BR2329" s="76"/>
      <c r="BS2329" s="76"/>
      <c r="BT2329" s="76"/>
      <c r="BU2329" s="76"/>
      <c r="BV2329" s="76"/>
      <c r="BW2329" s="76"/>
      <c r="BX2329" s="76"/>
      <c r="BY2329" s="76"/>
      <c r="BZ2329" s="76"/>
      <c r="CA2329" s="76"/>
      <c r="CB2329" s="76"/>
      <c r="CC2329" s="76"/>
      <c r="CD2329" s="76"/>
      <c r="CE2329" s="76"/>
      <c r="CF2329" s="76"/>
      <c r="CG2329" s="76"/>
      <c r="CH2329" s="76"/>
      <c r="CI2329" s="76"/>
      <c r="CJ2329" s="76"/>
      <c r="CK2329" s="76"/>
      <c r="CL2329" s="76"/>
      <c r="CN2329" s="76"/>
      <c r="CO2329" s="76" t="e" cm="1">
        <f t="array" ref="CO2329">INDEX($K:$P,ROW(),MATCH(CO$3,$K$2:$P$2,0))</f>
        <v>#N/A</v>
      </c>
      <c r="CP2329" s="76" t="e" cm="1">
        <f t="array" ref="CP2329">INDEX($K:$P,ROW(),MATCH(CP$3,$K$2:$P$2,0))</f>
        <v>#N/A</v>
      </c>
      <c r="CQ2329" s="76" t="e" cm="1">
        <f t="array" ref="CQ2329">INDEX($K:$P,ROW(),MATCH(CQ$3,$K$2:$P$2,0))</f>
        <v>#N/A</v>
      </c>
      <c r="CR2329" s="76" t="e" cm="1">
        <f t="array" ref="CR2329">INDEX($K:$P,ROW(),MATCH(CR$3,$K$2:$P$2,0))</f>
        <v>#N/A</v>
      </c>
      <c r="CS2329" s="76" t="e" cm="1">
        <f t="array" ref="CS2329">INDEX($K:$P,ROW(),MATCH(CS$3,$K$2:$P$2,0))</f>
        <v>#N/A</v>
      </c>
      <c r="CT2329" s="76" t="e" cm="1">
        <f t="array" ref="CT2329">INDEX($K:$P,ROW(),MATCH(CT$3,$K$2:$P$2,0))</f>
        <v>#N/A</v>
      </c>
      <c r="CU2329" s="76" t="e" cm="1">
        <f t="array" ref="CU2329">INDEX($K:$P,ROW(),MATCH(CU$3,$K$2:$P$2,0))</f>
        <v>#N/A</v>
      </c>
      <c r="CV2329" s="76" t="e" cm="1">
        <f t="array" ref="CV2329">INDEX($K:$P,ROW(),MATCH(CV$3,$K$2:$P$2,0))</f>
        <v>#N/A</v>
      </c>
      <c r="CW2329" s="76" t="e" cm="1">
        <f t="array" ref="CW2329">INDEX($K:$P,ROW(),MATCH(CW$3,$K$2:$P$2,0))</f>
        <v>#N/A</v>
      </c>
      <c r="CX2329" s="76" t="e" cm="1">
        <f t="array" ref="CX2329">INDEX($K:$P,ROW(),MATCH(CX$3,$K$2:$P$2,0))</f>
        <v>#N/A</v>
      </c>
      <c r="CY2329" s="76" t="e" cm="1">
        <f t="array" ref="CY2329">INDEX($K:$P,ROW(),MATCH(CY$3,$K$2:$P$2,0))</f>
        <v>#N/A</v>
      </c>
      <c r="CZ2329" s="76" t="e" cm="1">
        <f t="array" ref="CZ2329">INDEX($K:$P,ROW(),MATCH(CZ$3,$K$2:$P$2,0))</f>
        <v>#N/A</v>
      </c>
      <c r="DA2329" s="76" t="e" cm="1">
        <f t="array" ref="DA2329">INDEX($K:$P,ROW(),MATCH(DA$3,$K$2:$P$2,0))</f>
        <v>#N/A</v>
      </c>
      <c r="DB2329" s="76" t="e" cm="1">
        <f t="array" ref="DB2329">INDEX($K:$P,ROW(),MATCH(DB$3,$K$2:$P$2,0))</f>
        <v>#N/A</v>
      </c>
      <c r="DC2329" s="76" t="e" cm="1">
        <f t="array" ref="DC2329">INDEX($K:$P,ROW(),MATCH(DC$3,$K$2:$P$2,0))</f>
        <v>#N/A</v>
      </c>
      <c r="DD2329" s="76" t="e" cm="1">
        <f t="array" ref="DD2329">INDEX($K:$P,ROW(),MATCH(DD$3,$K$2:$P$2,0))</f>
        <v>#N/A</v>
      </c>
      <c r="DE2329" s="76" t="e" cm="1">
        <f t="array" ref="DE2329">INDEX($K:$P,ROW(),MATCH(DE$3,$K$2:$P$2,0))</f>
        <v>#N/A</v>
      </c>
      <c r="DF2329" s="76" t="e" cm="1">
        <f t="array" ref="DF2329">INDEX($K:$P,ROW(),MATCH(DF$3,$K$2:$P$2,0))</f>
        <v>#N/A</v>
      </c>
      <c r="DG2329" s="76" t="e" cm="1">
        <f t="array" ref="DG2329">INDEX($K:$P,ROW(),MATCH(DG$3,$K$2:$P$2,0))</f>
        <v>#N/A</v>
      </c>
      <c r="DH2329" s="76" t="e" cm="1">
        <f t="array" ref="DH2329">INDEX($K:$P,ROW(),MATCH(DH$3,$K$2:$P$2,0))</f>
        <v>#N/A</v>
      </c>
      <c r="DI2329" s="76" t="e" cm="1">
        <f t="array" ref="DI2329">INDEX($K:$P,ROW(),MATCH(DI$3,$K$2:$P$2,0))</f>
        <v>#N/A</v>
      </c>
      <c r="DJ2329" s="76" t="e" cm="1">
        <f t="array" ref="DJ2329">INDEX($K:$P,ROW(),MATCH(DJ$3,$K$2:$P$2,0))</f>
        <v>#N/A</v>
      </c>
      <c r="DK2329" s="76" t="e" cm="1">
        <f t="array" ref="DK2329">INDEX($K:$P,ROW(),MATCH(DK$3,$K$2:$P$2,0))</f>
        <v>#N/A</v>
      </c>
      <c r="DL2329" s="76" t="e" cm="1">
        <f t="array" ref="DL2329">INDEX($K:$P,ROW(),MATCH(DL$3,$K$2:$P$2,0))</f>
        <v>#N/A</v>
      </c>
    </row>
    <row r="2330" spans="1:116" x14ac:dyDescent="0.4">
      <c r="D2330" t="s">
        <v>562</v>
      </c>
      <c r="E2330" s="8" t="str">
        <f t="shared" si="3678"/>
        <v>2330 TOGGLE-TV-V</v>
      </c>
      <c r="G2330" s="127" t="str">
        <f ca="1">SUBSTITUTE(G2328,"before toggle","after toggle")</f>
        <v># of assets - after toggle</v>
      </c>
      <c r="H2330" s="12"/>
      <c r="I2330" s="60"/>
      <c r="J2330" s="60"/>
      <c r="K2330" s="117">
        <f ca="1">SUMIF($4:$4,K$2,2330:2330)</f>
        <v>5000</v>
      </c>
      <c r="L2330" s="117">
        <f ca="1">SUMIF($4:$4,L$2,2330:2330)</f>
        <v>5000</v>
      </c>
      <c r="M2330" s="117">
        <f ca="1">SUMIF($4:$4,M$2,2330:2330)</f>
        <v>5000</v>
      </c>
      <c r="N2330" s="117">
        <f ca="1">SUMIF($4:$4,N$2,2330:2330)</f>
        <v>5000</v>
      </c>
      <c r="O2330" s="117">
        <f ca="1">SUMIF($4:$4,O$2,2330:2330)</f>
        <v>5000</v>
      </c>
      <c r="P2330" s="117">
        <f ca="1">SUMIF($4:$4,P$2,2330:2330)</f>
        <v>5000</v>
      </c>
      <c r="R2330" s="15"/>
      <c r="S2330" s="151" cm="1">
        <f t="array" aca="1" ref="S2330" ca="1">INDIRECT(S2322)*$H2329</f>
        <v>5000</v>
      </c>
      <c r="T2330" s="151" cm="1">
        <f t="array" aca="1" ref="T2330" ca="1">INDIRECT(T2322)*$H2329</f>
        <v>5000</v>
      </c>
      <c r="U2330" s="151" cm="1">
        <f t="array" aca="1" ref="U2330" ca="1">INDIRECT(U2322)*$H2329</f>
        <v>5000</v>
      </c>
      <c r="V2330" s="151" cm="1">
        <f t="array" aca="1" ref="V2330" ca="1">INDIRECT(V2322)*$H2329</f>
        <v>5000</v>
      </c>
      <c r="W2330" s="151" cm="1">
        <f t="array" aca="1" ref="W2330" ca="1">INDIRECT(W2322)*$H2329</f>
        <v>5000</v>
      </c>
      <c r="X2330" s="151" cm="1">
        <f t="array" aca="1" ref="X2330" ca="1">INDIRECT(X2322)*$H2329</f>
        <v>5000</v>
      </c>
      <c r="Y2330" s="151" cm="1">
        <f t="array" aca="1" ref="Y2330" ca="1">INDIRECT(Y2322)*$H2329</f>
        <v>5000</v>
      </c>
      <c r="Z2330" s="151" cm="1">
        <f t="array" aca="1" ref="Z2330" ca="1">INDIRECT(Z2322)*$H2329</f>
        <v>5000</v>
      </c>
      <c r="AA2330" s="151" cm="1">
        <f t="array" aca="1" ref="AA2330" ca="1">INDIRECT(AA2322)*$H2329</f>
        <v>5000</v>
      </c>
      <c r="AB2330" s="151" cm="1">
        <f t="array" aca="1" ref="AB2330" ca="1">INDIRECT(AB2322)*$H2329</f>
        <v>5000</v>
      </c>
      <c r="AC2330" s="151" cm="1">
        <f t="array" aca="1" ref="AC2330" ca="1">INDIRECT(AC2322)*$H2329</f>
        <v>5000</v>
      </c>
      <c r="AD2330" s="151" cm="1">
        <f t="array" aca="1" ref="AD2330" ca="1">INDIRECT(AD2322)*$H2329</f>
        <v>5000</v>
      </c>
      <c r="AE2330" s="151" cm="1">
        <f t="array" aca="1" ref="AE2330" ca="1">INDIRECT(AE2322)*$H2329</f>
        <v>5000</v>
      </c>
      <c r="AF2330" s="151" cm="1">
        <f t="array" aca="1" ref="AF2330" ca="1">INDIRECT(AF2322)*$H2329</f>
        <v>5000</v>
      </c>
      <c r="AG2330" s="151" cm="1">
        <f t="array" aca="1" ref="AG2330" ca="1">INDIRECT(AG2322)*$H2329</f>
        <v>5000</v>
      </c>
      <c r="AH2330" s="151" cm="1">
        <f t="array" aca="1" ref="AH2330" ca="1">INDIRECT(AH2322)*$H2329</f>
        <v>5000</v>
      </c>
      <c r="AI2330" s="151" cm="1">
        <f t="array" aca="1" ref="AI2330" ca="1">INDIRECT(AI2322)*$H2329</f>
        <v>5000</v>
      </c>
      <c r="AJ2330" s="151" cm="1">
        <f t="array" aca="1" ref="AJ2330" ca="1">INDIRECT(AJ2322)*$H2329</f>
        <v>5000</v>
      </c>
      <c r="AK2330" s="151" cm="1">
        <f t="array" aca="1" ref="AK2330" ca="1">INDIRECT(AK2322)*$H2329</f>
        <v>5000</v>
      </c>
      <c r="AL2330" s="151" cm="1">
        <f t="array" aca="1" ref="AL2330" ca="1">INDIRECT(AL2322)*$H2329</f>
        <v>5000</v>
      </c>
      <c r="AM2330" s="151" cm="1">
        <f t="array" aca="1" ref="AM2330" ca="1">INDIRECT(AM2322)*$H2329</f>
        <v>5000</v>
      </c>
      <c r="AN2330" s="151" cm="1">
        <f t="array" aca="1" ref="AN2330" ca="1">INDIRECT(AN2322)*$H2329</f>
        <v>5000</v>
      </c>
      <c r="AO2330" s="151" cm="1">
        <f t="array" aca="1" ref="AO2330" ca="1">INDIRECT(AO2322)*$H2329</f>
        <v>5000</v>
      </c>
      <c r="AP2330" s="151" cm="1">
        <f t="array" aca="1" ref="AP2330" ca="1">INDIRECT(AP2322)*$H2329</f>
        <v>5000</v>
      </c>
      <c r="AQ2330" s="151" cm="1">
        <f t="array" aca="1" ref="AQ2330" ca="1">INDIRECT(AQ2322)*$H2329</f>
        <v>5000</v>
      </c>
      <c r="AR2330" s="151" cm="1">
        <f t="array" aca="1" ref="AR2330" ca="1">INDIRECT(AR2322)*$H2329</f>
        <v>5000</v>
      </c>
      <c r="AS2330" s="151" cm="1">
        <f t="array" aca="1" ref="AS2330" ca="1">INDIRECT(AS2322)*$H2329</f>
        <v>5000</v>
      </c>
      <c r="AT2330" s="151" cm="1">
        <f t="array" aca="1" ref="AT2330" ca="1">INDIRECT(AT2322)*$H2329</f>
        <v>5000</v>
      </c>
      <c r="AU2330" s="151" cm="1">
        <f t="array" aca="1" ref="AU2330" ca="1">INDIRECT(AU2322)*$H2329</f>
        <v>5000</v>
      </c>
      <c r="AV2330" s="151" cm="1">
        <f t="array" aca="1" ref="AV2330" ca="1">INDIRECT(AV2322)*$H2329</f>
        <v>5000</v>
      </c>
      <c r="AW2330" s="151" cm="1">
        <f t="array" aca="1" ref="AW2330" ca="1">INDIRECT(AW2322)*$H2329</f>
        <v>5000</v>
      </c>
      <c r="AX2330" s="151" cm="1">
        <f t="array" aca="1" ref="AX2330" ca="1">INDIRECT(AX2322)*$H2329</f>
        <v>5000</v>
      </c>
      <c r="AY2330" s="151" cm="1">
        <f t="array" aca="1" ref="AY2330" ca="1">INDIRECT(AY2322)*$H2329</f>
        <v>5000</v>
      </c>
      <c r="AZ2330" s="151" cm="1">
        <f t="array" aca="1" ref="AZ2330" ca="1">INDIRECT(AZ2322)*$H2329</f>
        <v>5000</v>
      </c>
      <c r="BA2330" s="151" cm="1">
        <f t="array" aca="1" ref="BA2330" ca="1">INDIRECT(BA2322)*$H2329</f>
        <v>5000</v>
      </c>
      <c r="BB2330" s="151" cm="1">
        <f t="array" aca="1" ref="BB2330" ca="1">INDIRECT(BB2322)*$H2329</f>
        <v>5000</v>
      </c>
      <c r="BC2330" s="151" cm="1">
        <f t="array" aca="1" ref="BC2330" ca="1">INDIRECT(BC2322)*$H2329</f>
        <v>5000</v>
      </c>
      <c r="BD2330" s="151" cm="1">
        <f t="array" aca="1" ref="BD2330" ca="1">INDIRECT(BD2322)*$H2329</f>
        <v>5000</v>
      </c>
      <c r="BE2330" s="151" cm="1">
        <f t="array" aca="1" ref="BE2330" ca="1">INDIRECT(BE2322)*$H2329</f>
        <v>5000</v>
      </c>
      <c r="BF2330" s="151" cm="1">
        <f t="array" aca="1" ref="BF2330" ca="1">INDIRECT(BF2322)*$H2329</f>
        <v>5000</v>
      </c>
      <c r="BG2330" s="151" cm="1">
        <f t="array" aca="1" ref="BG2330" ca="1">INDIRECT(BG2322)*$H2329</f>
        <v>5000</v>
      </c>
      <c r="BH2330" s="151" cm="1">
        <f t="array" aca="1" ref="BH2330" ca="1">INDIRECT(BH2322)*$H2329</f>
        <v>5000</v>
      </c>
      <c r="BI2330" s="151" cm="1">
        <f t="array" aca="1" ref="BI2330" ca="1">INDIRECT(BI2322)*$H2329</f>
        <v>5000</v>
      </c>
      <c r="BJ2330" s="151" cm="1">
        <f t="array" aca="1" ref="BJ2330" ca="1">INDIRECT(BJ2322)*$H2329</f>
        <v>5000</v>
      </c>
      <c r="BK2330" s="151" cm="1">
        <f t="array" aca="1" ref="BK2330" ca="1">INDIRECT(BK2322)*$H2329</f>
        <v>5000</v>
      </c>
      <c r="BL2330" s="151" cm="1">
        <f t="array" aca="1" ref="BL2330" ca="1">INDIRECT(BL2322)*$H2329</f>
        <v>5000</v>
      </c>
      <c r="BM2330" s="151" cm="1">
        <f t="array" aca="1" ref="BM2330" ca="1">INDIRECT(BM2322)*$H2329</f>
        <v>5000</v>
      </c>
      <c r="BN2330" s="151" cm="1">
        <f t="array" aca="1" ref="BN2330" ca="1">INDIRECT(BN2322)*$H2329</f>
        <v>5000</v>
      </c>
      <c r="BO2330" s="151" cm="1">
        <f t="array" aca="1" ref="BO2330" ca="1">INDIRECT(BO2322)*$H2329</f>
        <v>5000</v>
      </c>
      <c r="BP2330" s="151" cm="1">
        <f t="array" aca="1" ref="BP2330" ca="1">INDIRECT(BP2322)*$H2329</f>
        <v>5000</v>
      </c>
      <c r="BQ2330" s="151" cm="1">
        <f t="array" aca="1" ref="BQ2330" ca="1">INDIRECT(BQ2322)*$H2329</f>
        <v>5000</v>
      </c>
      <c r="BR2330" s="151" cm="1">
        <f t="array" aca="1" ref="BR2330" ca="1">INDIRECT(BR2322)*$H2329</f>
        <v>5000</v>
      </c>
      <c r="BS2330" s="151" cm="1">
        <f t="array" aca="1" ref="BS2330" ca="1">INDIRECT(BS2322)*$H2329</f>
        <v>5000</v>
      </c>
      <c r="BT2330" s="151" cm="1">
        <f t="array" aca="1" ref="BT2330" ca="1">INDIRECT(BT2322)*$H2329</f>
        <v>5000</v>
      </c>
      <c r="BU2330" s="151" cm="1">
        <f t="array" aca="1" ref="BU2330" ca="1">INDIRECT(BU2322)*$H2329</f>
        <v>5000</v>
      </c>
      <c r="BV2330" s="151" cm="1">
        <f t="array" aca="1" ref="BV2330" ca="1">INDIRECT(BV2322)*$H2329</f>
        <v>5000</v>
      </c>
      <c r="BW2330" s="151" cm="1">
        <f t="array" aca="1" ref="BW2330" ca="1">INDIRECT(BW2322)*$H2329</f>
        <v>5000</v>
      </c>
      <c r="BX2330" s="151" cm="1">
        <f t="array" aca="1" ref="BX2330" ca="1">INDIRECT(BX2322)*$H2329</f>
        <v>5000</v>
      </c>
      <c r="BY2330" s="151" cm="1">
        <f t="array" aca="1" ref="BY2330" ca="1">INDIRECT(BY2322)*$H2329</f>
        <v>5000</v>
      </c>
      <c r="BZ2330" s="151" cm="1">
        <f t="array" aca="1" ref="BZ2330" ca="1">INDIRECT(BZ2322)*$H2329</f>
        <v>5000</v>
      </c>
      <c r="CA2330" s="151" cm="1">
        <f t="array" aca="1" ref="CA2330" ca="1">INDIRECT(CA2322)*$H2329</f>
        <v>5000</v>
      </c>
      <c r="CB2330" s="151" cm="1">
        <f t="array" aca="1" ref="CB2330" ca="1">INDIRECT(CB2322)*$H2329</f>
        <v>5000</v>
      </c>
      <c r="CC2330" s="151" cm="1">
        <f t="array" aca="1" ref="CC2330" ca="1">INDIRECT(CC2322)*$H2329</f>
        <v>5000</v>
      </c>
      <c r="CD2330" s="151" cm="1">
        <f t="array" aca="1" ref="CD2330" ca="1">INDIRECT(CD2322)*$H2329</f>
        <v>5000</v>
      </c>
      <c r="CE2330" s="151" cm="1">
        <f t="array" aca="1" ref="CE2330" ca="1">INDIRECT(CE2322)*$H2329</f>
        <v>5000</v>
      </c>
      <c r="CF2330" s="151" cm="1">
        <f t="array" aca="1" ref="CF2330" ca="1">INDIRECT(CF2322)*$H2329</f>
        <v>5000</v>
      </c>
      <c r="CG2330" s="151" cm="1">
        <f t="array" aca="1" ref="CG2330" ca="1">INDIRECT(CG2322)*$H2329</f>
        <v>5000</v>
      </c>
      <c r="CH2330" s="151" cm="1">
        <f t="array" aca="1" ref="CH2330" ca="1">INDIRECT(CH2322)*$H2329</f>
        <v>5000</v>
      </c>
      <c r="CI2330" s="151" cm="1">
        <f t="array" aca="1" ref="CI2330" ca="1">INDIRECT(CI2322)*$H2329</f>
        <v>5000</v>
      </c>
      <c r="CJ2330" s="151" cm="1">
        <f t="array" aca="1" ref="CJ2330" ca="1">INDIRECT(CJ2322)*$H2329</f>
        <v>5000</v>
      </c>
      <c r="CK2330" s="151" cm="1">
        <f t="array" aca="1" ref="CK2330" ca="1">INDIRECT(CK2322)*$H2329</f>
        <v>5000</v>
      </c>
      <c r="CL2330" s="151" cm="1">
        <f t="array" aca="1" ref="CL2330" ca="1">INDIRECT(CL2322)*$H2329</f>
        <v>5000</v>
      </c>
      <c r="CN2330" s="240"/>
      <c r="CO2330" s="151" t="e" cm="1">
        <f t="array" aca="1" ref="CO2330" ca="1">INDIRECT(CO2322)*CO2329</f>
        <v>#N/A</v>
      </c>
      <c r="CP2330" s="151" t="e" cm="1">
        <f t="array" aca="1" ref="CP2330" ca="1">INDIRECT(CP2322)*CP2329</f>
        <v>#N/A</v>
      </c>
      <c r="CQ2330" s="151" t="e" cm="1">
        <f t="array" aca="1" ref="CQ2330" ca="1">INDIRECT(CQ2322)*CQ2329</f>
        <v>#N/A</v>
      </c>
      <c r="CR2330" s="151" t="e" cm="1">
        <f t="array" aca="1" ref="CR2330" ca="1">INDIRECT(CR2322)*CR2329</f>
        <v>#N/A</v>
      </c>
      <c r="CS2330" s="151" t="e" cm="1">
        <f t="array" aca="1" ref="CS2330" ca="1">INDIRECT(CS2322)*CS2329</f>
        <v>#N/A</v>
      </c>
      <c r="CT2330" s="151" t="e" cm="1">
        <f t="array" aca="1" ref="CT2330" ca="1">INDIRECT(CT2322)*CT2329</f>
        <v>#N/A</v>
      </c>
      <c r="CU2330" s="151" t="e" cm="1">
        <f t="array" aca="1" ref="CU2330" ca="1">INDIRECT(CU2322)*CU2329</f>
        <v>#N/A</v>
      </c>
      <c r="CV2330" s="151" t="e" cm="1">
        <f t="array" aca="1" ref="CV2330" ca="1">INDIRECT(CV2322)*CV2329</f>
        <v>#N/A</v>
      </c>
      <c r="CW2330" s="151" t="e" cm="1">
        <f t="array" aca="1" ref="CW2330" ca="1">INDIRECT(CW2322)*CW2329</f>
        <v>#N/A</v>
      </c>
      <c r="CX2330" s="151" t="e" cm="1">
        <f t="array" aca="1" ref="CX2330" ca="1">INDIRECT(CX2322)*CX2329</f>
        <v>#N/A</v>
      </c>
      <c r="CY2330" s="151" t="e" cm="1">
        <f t="array" aca="1" ref="CY2330" ca="1">INDIRECT(CY2322)*CY2329</f>
        <v>#N/A</v>
      </c>
      <c r="CZ2330" s="151" t="e" cm="1">
        <f t="array" aca="1" ref="CZ2330" ca="1">INDIRECT(CZ2322)*CZ2329</f>
        <v>#N/A</v>
      </c>
      <c r="DA2330" s="151" t="e" cm="1">
        <f t="array" aca="1" ref="DA2330" ca="1">INDIRECT(DA2322)*DA2329</f>
        <v>#N/A</v>
      </c>
      <c r="DB2330" s="151" t="e" cm="1">
        <f t="array" aca="1" ref="DB2330" ca="1">INDIRECT(DB2322)*DB2329</f>
        <v>#N/A</v>
      </c>
      <c r="DC2330" s="151" t="e" cm="1">
        <f t="array" aca="1" ref="DC2330" ca="1">INDIRECT(DC2322)*DC2329</f>
        <v>#N/A</v>
      </c>
      <c r="DD2330" s="151" t="e" cm="1">
        <f t="array" aca="1" ref="DD2330" ca="1">INDIRECT(DD2322)*DD2329</f>
        <v>#N/A</v>
      </c>
      <c r="DE2330" s="151" t="e" cm="1">
        <f t="array" aca="1" ref="DE2330" ca="1">INDIRECT(DE2322)*DE2329</f>
        <v>#N/A</v>
      </c>
      <c r="DF2330" s="151" t="e" cm="1">
        <f t="array" aca="1" ref="DF2330" ca="1">INDIRECT(DF2322)*DF2329</f>
        <v>#N/A</v>
      </c>
      <c r="DG2330" s="151" t="e" cm="1">
        <f t="array" aca="1" ref="DG2330" ca="1">INDIRECT(DG2322)*DG2329</f>
        <v>#N/A</v>
      </c>
      <c r="DH2330" s="151" t="e" cm="1">
        <f t="array" aca="1" ref="DH2330" ca="1">INDIRECT(DH2322)*DH2329</f>
        <v>#N/A</v>
      </c>
      <c r="DI2330" s="151" t="e" cm="1">
        <f t="array" aca="1" ref="DI2330" ca="1">INDIRECT(DI2322)*DI2329</f>
        <v>#N/A</v>
      </c>
      <c r="DJ2330" s="151" t="e" cm="1">
        <f t="array" aca="1" ref="DJ2330" ca="1">INDIRECT(DJ2322)*DJ2329</f>
        <v>#N/A</v>
      </c>
      <c r="DK2330" s="151" t="e" cm="1">
        <f t="array" aca="1" ref="DK2330" ca="1">INDIRECT(DK2322)*DK2329</f>
        <v>#N/A</v>
      </c>
      <c r="DL2330" s="151" t="e" cm="1">
        <f t="array" aca="1" ref="DL2330" ca="1">INDIRECT(DL2322)*DL2329</f>
        <v>#N/A</v>
      </c>
    </row>
    <row r="2331" spans="1:116" x14ac:dyDescent="0.4">
      <c r="B2331" t="s">
        <v>332</v>
      </c>
      <c r="D2331" t="s">
        <v>562</v>
      </c>
      <c r="E2331" s="8" t="str">
        <f t="shared" si="3678"/>
        <v>2331 TOGGLE-TV-V</v>
      </c>
      <c r="G2331" s="136" t="str">
        <f>G2319</f>
        <v>Surgical procedures</v>
      </c>
      <c r="H2331" s="12"/>
      <c r="I2331" s="60"/>
      <c r="J2331" s="60"/>
      <c r="K2331" s="38"/>
      <c r="L2331" s="38"/>
      <c r="M2331" s="38"/>
      <c r="N2331" s="38"/>
      <c r="O2331" s="38"/>
      <c r="P2331" s="38"/>
      <c r="R2331" s="15"/>
      <c r="S2331" s="240"/>
      <c r="T2331" s="240"/>
      <c r="U2331" s="240"/>
      <c r="V2331" s="240"/>
      <c r="W2331" s="240"/>
      <c r="X2331" s="240"/>
      <c r="Y2331" s="240"/>
      <c r="Z2331" s="240"/>
      <c r="AA2331" s="240"/>
      <c r="AB2331" s="240"/>
      <c r="AC2331" s="240"/>
      <c r="AD2331" s="240"/>
      <c r="AE2331" s="240"/>
      <c r="AF2331" s="240"/>
      <c r="AG2331" s="240"/>
      <c r="AH2331" s="240"/>
      <c r="AI2331" s="240"/>
      <c r="AJ2331" s="240"/>
      <c r="AK2331" s="240"/>
      <c r="AL2331" s="240"/>
      <c r="AM2331" s="240"/>
      <c r="AN2331" s="240"/>
      <c r="AO2331" s="240"/>
      <c r="AP2331" s="240"/>
      <c r="AQ2331" s="240"/>
      <c r="AR2331" s="240"/>
      <c r="AS2331" s="240"/>
      <c r="AT2331" s="240"/>
      <c r="AU2331" s="240"/>
      <c r="AV2331" s="240"/>
      <c r="AW2331" s="240"/>
      <c r="AX2331" s="240"/>
      <c r="AY2331" s="240"/>
      <c r="AZ2331" s="240"/>
      <c r="BA2331" s="240"/>
      <c r="BB2331" s="240"/>
      <c r="BC2331" s="240"/>
      <c r="BD2331" s="240"/>
      <c r="BE2331" s="240"/>
      <c r="BF2331" s="240"/>
      <c r="BG2331" s="240"/>
      <c r="BH2331" s="240"/>
      <c r="BI2331" s="240"/>
      <c r="BJ2331" s="240"/>
      <c r="BK2331" s="240"/>
      <c r="BL2331" s="240"/>
      <c r="BM2331" s="240"/>
      <c r="BN2331" s="240"/>
      <c r="BO2331" s="240"/>
      <c r="BP2331" s="240"/>
      <c r="BQ2331" s="240"/>
      <c r="BR2331" s="240"/>
      <c r="BS2331" s="240"/>
      <c r="BT2331" s="240"/>
      <c r="BU2331" s="240"/>
      <c r="BV2331" s="240"/>
      <c r="BW2331" s="240"/>
      <c r="BX2331" s="240"/>
      <c r="BY2331" s="240"/>
      <c r="BZ2331" s="240"/>
      <c r="CA2331" s="240"/>
      <c r="CB2331" s="240"/>
      <c r="CC2331" s="240"/>
      <c r="CD2331" s="240"/>
      <c r="CE2331" s="240"/>
      <c r="CF2331" s="240"/>
      <c r="CG2331" s="240"/>
      <c r="CH2331" s="240"/>
      <c r="CI2331" s="240"/>
      <c r="CJ2331" s="240"/>
      <c r="CK2331" s="240"/>
      <c r="CL2331" s="240"/>
      <c r="CN2331" s="60"/>
      <c r="CO2331" s="76"/>
      <c r="CP2331" s="76"/>
      <c r="CQ2331" s="76"/>
      <c r="CR2331" s="76"/>
      <c r="CS2331" s="76"/>
      <c r="CT2331" s="76"/>
      <c r="CU2331" s="76"/>
      <c r="CV2331" s="76"/>
      <c r="CW2331" s="76"/>
      <c r="CX2331" s="76"/>
      <c r="CY2331" s="76"/>
      <c r="CZ2331" s="76"/>
      <c r="DA2331" s="76"/>
      <c r="DB2331" s="76"/>
      <c r="DC2331" s="76"/>
      <c r="DD2331" s="76"/>
      <c r="DE2331" s="76"/>
      <c r="DF2331" s="76"/>
      <c r="DG2331" s="76"/>
      <c r="DH2331" s="76"/>
      <c r="DI2331" s="76"/>
      <c r="DJ2331" s="76"/>
      <c r="DK2331" s="76"/>
      <c r="DL2331" s="76"/>
    </row>
    <row r="2332" spans="1:116" x14ac:dyDescent="0.4">
      <c r="B2332" t="s">
        <v>332</v>
      </c>
      <c r="D2332" t="s">
        <v>562</v>
      </c>
      <c r="E2332" s="8" t="str">
        <f>ROW()&amp;" "&amp;D2332</f>
        <v>2332 TOGGLE-TV-V</v>
      </c>
      <c r="G2332" s="191" t="str">
        <f>IFERROR(SUBSTITUTE(TRIM(MID(G2327, SEARCH("-", G2327) + 1, LEN(G2327))),":",""),"no unit")</f>
        <v>implant</v>
      </c>
      <c r="H2332" s="27"/>
      <c r="I2332" s="78"/>
      <c r="J2332" s="78"/>
      <c r="K2332" s="33"/>
      <c r="L2332" s="33"/>
      <c r="M2332" s="33"/>
      <c r="N2332" s="33"/>
      <c r="O2332" s="33"/>
      <c r="P2332" s="33"/>
      <c r="R2332" s="33"/>
      <c r="S2332" s="80"/>
      <c r="T2332" s="80"/>
      <c r="U2332" s="80"/>
      <c r="V2332" s="80"/>
      <c r="W2332" s="80"/>
      <c r="X2332" s="80"/>
      <c r="Y2332" s="80"/>
      <c r="Z2332" s="80"/>
      <c r="AA2332" s="80"/>
      <c r="AB2332" s="80"/>
      <c r="AC2332" s="80"/>
      <c r="AD2332" s="80"/>
      <c r="AE2332" s="80"/>
      <c r="AF2332" s="80"/>
      <c r="AG2332" s="80"/>
      <c r="AH2332" s="80"/>
      <c r="AI2332" s="80"/>
      <c r="AJ2332" s="80"/>
      <c r="AK2332" s="80"/>
      <c r="AL2332" s="80"/>
      <c r="AM2332" s="80"/>
      <c r="AN2332" s="80"/>
      <c r="AO2332" s="80"/>
      <c r="AP2332" s="80"/>
      <c r="AQ2332" s="80"/>
      <c r="AR2332" s="80"/>
      <c r="AS2332" s="80"/>
      <c r="AT2332" s="80"/>
      <c r="AU2332" s="80"/>
      <c r="AV2332" s="80"/>
      <c r="AW2332" s="80"/>
      <c r="AX2332" s="80"/>
      <c r="AY2332" s="80"/>
      <c r="AZ2332" s="80"/>
      <c r="BA2332" s="80"/>
      <c r="BB2332" s="80"/>
      <c r="BC2332" s="80"/>
      <c r="BD2332" s="80"/>
      <c r="BE2332" s="80"/>
      <c r="BF2332" s="80"/>
      <c r="BG2332" s="80"/>
      <c r="BH2332" s="80"/>
      <c r="BI2332" s="80"/>
      <c r="BJ2332" s="80"/>
      <c r="BK2332" s="80"/>
      <c r="BL2332" s="80"/>
      <c r="BM2332" s="80"/>
      <c r="BN2332" s="80"/>
      <c r="BO2332" s="80"/>
      <c r="BP2332" s="80"/>
      <c r="BQ2332" s="80"/>
      <c r="BR2332" s="80"/>
      <c r="BS2332" s="80"/>
      <c r="BT2332" s="80"/>
      <c r="BU2332" s="80"/>
      <c r="BV2332" s="80"/>
      <c r="BW2332" s="80"/>
      <c r="BX2332" s="80"/>
      <c r="BY2332" s="80"/>
      <c r="BZ2332" s="80"/>
      <c r="CA2332" s="80"/>
      <c r="CB2332" s="80"/>
      <c r="CC2332" s="80"/>
      <c r="CD2332" s="80"/>
      <c r="CE2332" s="80"/>
      <c r="CF2332" s="80"/>
      <c r="CG2332" s="80"/>
      <c r="CH2332" s="80"/>
      <c r="CI2332" s="80"/>
      <c r="CJ2332" s="80"/>
      <c r="CK2332" s="80"/>
      <c r="CL2332" s="80"/>
      <c r="CN2332" s="78"/>
      <c r="CO2332" s="77"/>
      <c r="CP2332" s="77"/>
      <c r="CQ2332" s="77"/>
      <c r="CR2332" s="77"/>
      <c r="CS2332" s="77"/>
      <c r="CT2332" s="77"/>
      <c r="CU2332" s="77"/>
      <c r="CV2332" s="77"/>
      <c r="CW2332" s="77"/>
      <c r="CX2332" s="77"/>
      <c r="CY2332" s="77"/>
      <c r="CZ2332" s="77"/>
      <c r="DA2332" s="77"/>
      <c r="DB2332" s="77"/>
      <c r="DC2332" s="77"/>
      <c r="DD2332" s="77"/>
      <c r="DE2332" s="77"/>
      <c r="DF2332" s="77"/>
      <c r="DG2332" s="77"/>
      <c r="DH2332" s="77"/>
      <c r="DI2332" s="77"/>
      <c r="DJ2332" s="77"/>
      <c r="DK2332" s="77"/>
      <c r="DL2332" s="77"/>
    </row>
    <row r="2333" spans="1:116" x14ac:dyDescent="0.4">
      <c r="B2333" t="s">
        <v>332</v>
      </c>
      <c r="D2333" t="s">
        <v>562</v>
      </c>
      <c r="E2333" s="8" t="str">
        <f t="shared" ref="E2333:E2340" si="3679">ROW()&amp;" "&amp;D2333</f>
        <v>2333 TOGGLE-TV-V</v>
      </c>
      <c r="G2333" s="136" t="s">
        <v>461</v>
      </c>
      <c r="H2333" s="27"/>
      <c r="I2333" s="78"/>
      <c r="J2333" s="78"/>
      <c r="K2333" s="33"/>
      <c r="L2333" s="33"/>
      <c r="M2333" s="33"/>
      <c r="N2333" s="33"/>
      <c r="O2333" s="33"/>
      <c r="P2333" s="33"/>
      <c r="R2333" s="33"/>
      <c r="S2333" s="80" t="str">
        <f>S2321</f>
        <v>S$16</v>
      </c>
      <c r="T2333" s="80" t="str">
        <f t="shared" ref="T2333:CE2335" si="3680">T2321</f>
        <v>T$16</v>
      </c>
      <c r="U2333" s="80" t="str">
        <f t="shared" si="3680"/>
        <v>U$16</v>
      </c>
      <c r="V2333" s="80" t="str">
        <f t="shared" si="3680"/>
        <v>V$16</v>
      </c>
      <c r="W2333" s="80" t="str">
        <f t="shared" si="3680"/>
        <v>W$16</v>
      </c>
      <c r="X2333" s="80" t="str">
        <f t="shared" si="3680"/>
        <v>X$16</v>
      </c>
      <c r="Y2333" s="80" t="str">
        <f t="shared" si="3680"/>
        <v>Y$16</v>
      </c>
      <c r="Z2333" s="80" t="str">
        <f t="shared" si="3680"/>
        <v>Z$16</v>
      </c>
      <c r="AA2333" s="80" t="str">
        <f t="shared" si="3680"/>
        <v>AA$16</v>
      </c>
      <c r="AB2333" s="80" t="str">
        <f t="shared" si="3680"/>
        <v>AB$16</v>
      </c>
      <c r="AC2333" s="80" t="str">
        <f t="shared" si="3680"/>
        <v>AC$16</v>
      </c>
      <c r="AD2333" s="80" t="str">
        <f t="shared" si="3680"/>
        <v>AD$16</v>
      </c>
      <c r="AE2333" s="80" t="str">
        <f t="shared" si="3680"/>
        <v>AE$16</v>
      </c>
      <c r="AF2333" s="80" t="str">
        <f t="shared" si="3680"/>
        <v>AF$16</v>
      </c>
      <c r="AG2333" s="80" t="str">
        <f t="shared" si="3680"/>
        <v>AG$16</v>
      </c>
      <c r="AH2333" s="80" t="str">
        <f t="shared" si="3680"/>
        <v>AH$16</v>
      </c>
      <c r="AI2333" s="80" t="str">
        <f t="shared" si="3680"/>
        <v>AI$16</v>
      </c>
      <c r="AJ2333" s="80" t="str">
        <f t="shared" si="3680"/>
        <v>AJ$16</v>
      </c>
      <c r="AK2333" s="80" t="str">
        <f t="shared" si="3680"/>
        <v>AK$16</v>
      </c>
      <c r="AL2333" s="80" t="str">
        <f t="shared" si="3680"/>
        <v>AL$16</v>
      </c>
      <c r="AM2333" s="80" t="str">
        <f t="shared" si="3680"/>
        <v>AM$16</v>
      </c>
      <c r="AN2333" s="80" t="str">
        <f t="shared" si="3680"/>
        <v>AN$16</v>
      </c>
      <c r="AO2333" s="80" t="str">
        <f t="shared" si="3680"/>
        <v>AO$16</v>
      </c>
      <c r="AP2333" s="80" t="str">
        <f t="shared" si="3680"/>
        <v>AP$16</v>
      </c>
      <c r="AQ2333" s="80" t="str">
        <f t="shared" si="3680"/>
        <v>AQ$16</v>
      </c>
      <c r="AR2333" s="80" t="str">
        <f t="shared" si="3680"/>
        <v>AR$16</v>
      </c>
      <c r="AS2333" s="80" t="str">
        <f t="shared" si="3680"/>
        <v>AS$16</v>
      </c>
      <c r="AT2333" s="80" t="str">
        <f t="shared" si="3680"/>
        <v>AT$16</v>
      </c>
      <c r="AU2333" s="80" t="str">
        <f t="shared" si="3680"/>
        <v>AU$16</v>
      </c>
      <c r="AV2333" s="80" t="str">
        <f t="shared" si="3680"/>
        <v>AV$16</v>
      </c>
      <c r="AW2333" s="80" t="str">
        <f t="shared" si="3680"/>
        <v>AW$16</v>
      </c>
      <c r="AX2333" s="80" t="str">
        <f t="shared" si="3680"/>
        <v>AX$16</v>
      </c>
      <c r="AY2333" s="80" t="str">
        <f t="shared" si="3680"/>
        <v>AY$16</v>
      </c>
      <c r="AZ2333" s="80" t="str">
        <f t="shared" si="3680"/>
        <v>AZ$16</v>
      </c>
      <c r="BA2333" s="80" t="str">
        <f t="shared" si="3680"/>
        <v>BA$16</v>
      </c>
      <c r="BB2333" s="80" t="str">
        <f t="shared" si="3680"/>
        <v>BB$16</v>
      </c>
      <c r="BC2333" s="80" t="str">
        <f t="shared" si="3680"/>
        <v>BC$16</v>
      </c>
      <c r="BD2333" s="80" t="str">
        <f t="shared" si="3680"/>
        <v>BD$16</v>
      </c>
      <c r="BE2333" s="80" t="str">
        <f t="shared" si="3680"/>
        <v>BE$16</v>
      </c>
      <c r="BF2333" s="80" t="str">
        <f t="shared" si="3680"/>
        <v>BF$16</v>
      </c>
      <c r="BG2333" s="80" t="str">
        <f t="shared" si="3680"/>
        <v>BG$16</v>
      </c>
      <c r="BH2333" s="80" t="str">
        <f t="shared" si="3680"/>
        <v>BH$16</v>
      </c>
      <c r="BI2333" s="80" t="str">
        <f t="shared" si="3680"/>
        <v>BI$16</v>
      </c>
      <c r="BJ2333" s="80" t="str">
        <f t="shared" si="3680"/>
        <v>BJ$16</v>
      </c>
      <c r="BK2333" s="80" t="str">
        <f t="shared" si="3680"/>
        <v>BK$16</v>
      </c>
      <c r="BL2333" s="80" t="str">
        <f t="shared" si="3680"/>
        <v>BL$16</v>
      </c>
      <c r="BM2333" s="80" t="str">
        <f t="shared" si="3680"/>
        <v>BM$16</v>
      </c>
      <c r="BN2333" s="80" t="str">
        <f t="shared" si="3680"/>
        <v>BN$16</v>
      </c>
      <c r="BO2333" s="80" t="str">
        <f t="shared" si="3680"/>
        <v>BO$16</v>
      </c>
      <c r="BP2333" s="80" t="str">
        <f t="shared" si="3680"/>
        <v>BP$16</v>
      </c>
      <c r="BQ2333" s="80" t="str">
        <f t="shared" si="3680"/>
        <v>BQ$16</v>
      </c>
      <c r="BR2333" s="80" t="str">
        <f t="shared" si="3680"/>
        <v>BR$16</v>
      </c>
      <c r="BS2333" s="80" t="str">
        <f t="shared" si="3680"/>
        <v>BS$16</v>
      </c>
      <c r="BT2333" s="80" t="str">
        <f t="shared" si="3680"/>
        <v>BT$16</v>
      </c>
      <c r="BU2333" s="80" t="str">
        <f t="shared" si="3680"/>
        <v>BU$16</v>
      </c>
      <c r="BV2333" s="80" t="str">
        <f t="shared" si="3680"/>
        <v>BV$16</v>
      </c>
      <c r="BW2333" s="80" t="str">
        <f t="shared" si="3680"/>
        <v>BW$16</v>
      </c>
      <c r="BX2333" s="80" t="str">
        <f t="shared" si="3680"/>
        <v>BX$16</v>
      </c>
      <c r="BY2333" s="80" t="str">
        <f t="shared" si="3680"/>
        <v>BY$16</v>
      </c>
      <c r="BZ2333" s="80" t="str">
        <f t="shared" si="3680"/>
        <v>BZ$16</v>
      </c>
      <c r="CA2333" s="80" t="str">
        <f t="shared" si="3680"/>
        <v>CA$16</v>
      </c>
      <c r="CB2333" s="80" t="str">
        <f t="shared" si="3680"/>
        <v>CB$16</v>
      </c>
      <c r="CC2333" s="80" t="str">
        <f t="shared" si="3680"/>
        <v>CC$16</v>
      </c>
      <c r="CD2333" s="80" t="str">
        <f t="shared" si="3680"/>
        <v>CD$16</v>
      </c>
      <c r="CE2333" s="80" t="str">
        <f t="shared" si="3680"/>
        <v>CE$16</v>
      </c>
      <c r="CF2333" s="80" t="str">
        <f t="shared" ref="CF2333:CL2335" si="3681">CF2321</f>
        <v>CF$16</v>
      </c>
      <c r="CG2333" s="80" t="str">
        <f t="shared" si="3681"/>
        <v>CG$16</v>
      </c>
      <c r="CH2333" s="80" t="str">
        <f t="shared" si="3681"/>
        <v>CH$16</v>
      </c>
      <c r="CI2333" s="80" t="str">
        <f t="shared" si="3681"/>
        <v>CI$16</v>
      </c>
      <c r="CJ2333" s="80" t="str">
        <f t="shared" si="3681"/>
        <v>CJ$16</v>
      </c>
      <c r="CK2333" s="80" t="str">
        <f t="shared" si="3681"/>
        <v>CK$16</v>
      </c>
      <c r="CL2333" s="80" t="str">
        <f t="shared" si="3681"/>
        <v>CL$16</v>
      </c>
      <c r="CN2333" s="78"/>
      <c r="CO2333" s="80" t="str">
        <f t="shared" ref="CO2333:DL2335" si="3682">CO2321</f>
        <v>CO$16</v>
      </c>
      <c r="CP2333" s="80" t="str">
        <f t="shared" si="3682"/>
        <v>CP$16</v>
      </c>
      <c r="CQ2333" s="80" t="str">
        <f t="shared" si="3682"/>
        <v>CQ$16</v>
      </c>
      <c r="CR2333" s="80" t="str">
        <f t="shared" si="3682"/>
        <v>CR$16</v>
      </c>
      <c r="CS2333" s="80" t="str">
        <f t="shared" si="3682"/>
        <v>CS$16</v>
      </c>
      <c r="CT2333" s="80" t="str">
        <f t="shared" si="3682"/>
        <v>CT$16</v>
      </c>
      <c r="CU2333" s="80" t="str">
        <f t="shared" si="3682"/>
        <v>CU$16</v>
      </c>
      <c r="CV2333" s="80" t="str">
        <f t="shared" si="3682"/>
        <v>CV$16</v>
      </c>
      <c r="CW2333" s="80" t="str">
        <f t="shared" si="3682"/>
        <v>CW$16</v>
      </c>
      <c r="CX2333" s="80" t="str">
        <f t="shared" si="3682"/>
        <v>CX$16</v>
      </c>
      <c r="CY2333" s="80" t="str">
        <f t="shared" si="3682"/>
        <v>CY$16</v>
      </c>
      <c r="CZ2333" s="80" t="str">
        <f t="shared" si="3682"/>
        <v>CZ$16</v>
      </c>
      <c r="DA2333" s="80" t="str">
        <f t="shared" si="3682"/>
        <v>DA$16</v>
      </c>
      <c r="DB2333" s="80" t="str">
        <f t="shared" si="3682"/>
        <v>DB$16</v>
      </c>
      <c r="DC2333" s="80" t="str">
        <f t="shared" si="3682"/>
        <v>DC$16</v>
      </c>
      <c r="DD2333" s="80" t="str">
        <f t="shared" si="3682"/>
        <v>DD$16</v>
      </c>
      <c r="DE2333" s="80" t="str">
        <f t="shared" si="3682"/>
        <v>DE$16</v>
      </c>
      <c r="DF2333" s="80" t="str">
        <f t="shared" si="3682"/>
        <v>DF$16</v>
      </c>
      <c r="DG2333" s="80" t="str">
        <f t="shared" si="3682"/>
        <v>DG$16</v>
      </c>
      <c r="DH2333" s="80" t="str">
        <f t="shared" si="3682"/>
        <v>DH$16</v>
      </c>
      <c r="DI2333" s="80" t="str">
        <f t="shared" si="3682"/>
        <v>DI$16</v>
      </c>
      <c r="DJ2333" s="80" t="str">
        <f t="shared" si="3682"/>
        <v>DJ$16</v>
      </c>
      <c r="DK2333" s="80" t="str">
        <f t="shared" si="3682"/>
        <v>DK$16</v>
      </c>
      <c r="DL2333" s="80" t="str">
        <f t="shared" si="3682"/>
        <v>DL$16</v>
      </c>
    </row>
    <row r="2334" spans="1:116" x14ac:dyDescent="0.4">
      <c r="B2334" t="s">
        <v>332</v>
      </c>
      <c r="D2334" t="s">
        <v>562</v>
      </c>
      <c r="E2334" s="8" t="str">
        <f t="shared" si="3679"/>
        <v>2334 TOGGLE-TV-V</v>
      </c>
      <c r="G2334" s="191" t="s">
        <v>462</v>
      </c>
      <c r="K2334" s="53"/>
      <c r="L2334" s="53"/>
      <c r="M2334" s="53"/>
      <c r="N2334" s="53"/>
      <c r="O2334" s="53"/>
      <c r="P2334" s="53"/>
      <c r="R2334" s="24"/>
      <c r="S2334" s="212" t="str">
        <f>ADDRESS(ROW(S2330),COLUMN(S2330),2)</f>
        <v>S$2330</v>
      </c>
      <c r="T2334" s="212" t="str">
        <f t="shared" ref="T2334:CE2336" si="3683">ADDRESS(ROW(T2330),COLUMN(T2330),2)</f>
        <v>T$2330</v>
      </c>
      <c r="U2334" s="212" t="str">
        <f t="shared" si="3683"/>
        <v>U$2330</v>
      </c>
      <c r="V2334" s="212" t="str">
        <f t="shared" si="3683"/>
        <v>V$2330</v>
      </c>
      <c r="W2334" s="212" t="str">
        <f t="shared" si="3683"/>
        <v>W$2330</v>
      </c>
      <c r="X2334" s="212" t="str">
        <f t="shared" si="3683"/>
        <v>X$2330</v>
      </c>
      <c r="Y2334" s="212" t="str">
        <f t="shared" si="3683"/>
        <v>Y$2330</v>
      </c>
      <c r="Z2334" s="212" t="str">
        <f t="shared" si="3683"/>
        <v>Z$2330</v>
      </c>
      <c r="AA2334" s="212" t="str">
        <f t="shared" si="3683"/>
        <v>AA$2330</v>
      </c>
      <c r="AB2334" s="212" t="str">
        <f t="shared" si="3683"/>
        <v>AB$2330</v>
      </c>
      <c r="AC2334" s="212" t="str">
        <f t="shared" si="3683"/>
        <v>AC$2330</v>
      </c>
      <c r="AD2334" s="212" t="str">
        <f t="shared" si="3683"/>
        <v>AD$2330</v>
      </c>
      <c r="AE2334" s="212" t="str">
        <f t="shared" si="3683"/>
        <v>AE$2330</v>
      </c>
      <c r="AF2334" s="212" t="str">
        <f t="shared" si="3683"/>
        <v>AF$2330</v>
      </c>
      <c r="AG2334" s="212" t="str">
        <f t="shared" si="3683"/>
        <v>AG$2330</v>
      </c>
      <c r="AH2334" s="212" t="str">
        <f t="shared" si="3683"/>
        <v>AH$2330</v>
      </c>
      <c r="AI2334" s="212" t="str">
        <f t="shared" si="3683"/>
        <v>AI$2330</v>
      </c>
      <c r="AJ2334" s="212" t="str">
        <f t="shared" si="3683"/>
        <v>AJ$2330</v>
      </c>
      <c r="AK2334" s="212" t="str">
        <f t="shared" si="3683"/>
        <v>AK$2330</v>
      </c>
      <c r="AL2334" s="212" t="str">
        <f t="shared" si="3683"/>
        <v>AL$2330</v>
      </c>
      <c r="AM2334" s="212" t="str">
        <f t="shared" si="3683"/>
        <v>AM$2330</v>
      </c>
      <c r="AN2334" s="212" t="str">
        <f t="shared" si="3683"/>
        <v>AN$2330</v>
      </c>
      <c r="AO2334" s="212" t="str">
        <f t="shared" si="3683"/>
        <v>AO$2330</v>
      </c>
      <c r="AP2334" s="212" t="str">
        <f t="shared" si="3683"/>
        <v>AP$2330</v>
      </c>
      <c r="AQ2334" s="212" t="str">
        <f t="shared" si="3683"/>
        <v>AQ$2330</v>
      </c>
      <c r="AR2334" s="212" t="str">
        <f t="shared" si="3683"/>
        <v>AR$2330</v>
      </c>
      <c r="AS2334" s="212" t="str">
        <f t="shared" si="3683"/>
        <v>AS$2330</v>
      </c>
      <c r="AT2334" s="212" t="str">
        <f t="shared" si="3683"/>
        <v>AT$2330</v>
      </c>
      <c r="AU2334" s="212" t="str">
        <f t="shared" si="3683"/>
        <v>AU$2330</v>
      </c>
      <c r="AV2334" s="212" t="str">
        <f t="shared" si="3683"/>
        <v>AV$2330</v>
      </c>
      <c r="AW2334" s="212" t="str">
        <f t="shared" si="3683"/>
        <v>AW$2330</v>
      </c>
      <c r="AX2334" s="212" t="str">
        <f t="shared" si="3683"/>
        <v>AX$2330</v>
      </c>
      <c r="AY2334" s="212" t="str">
        <f t="shared" si="3683"/>
        <v>AY$2330</v>
      </c>
      <c r="AZ2334" s="212" t="str">
        <f t="shared" si="3683"/>
        <v>AZ$2330</v>
      </c>
      <c r="BA2334" s="212" t="str">
        <f t="shared" si="3683"/>
        <v>BA$2330</v>
      </c>
      <c r="BB2334" s="212" t="str">
        <f t="shared" si="3683"/>
        <v>BB$2330</v>
      </c>
      <c r="BC2334" s="212" t="str">
        <f t="shared" si="3683"/>
        <v>BC$2330</v>
      </c>
      <c r="BD2334" s="212" t="str">
        <f t="shared" si="3683"/>
        <v>BD$2330</v>
      </c>
      <c r="BE2334" s="212" t="str">
        <f t="shared" si="3683"/>
        <v>BE$2330</v>
      </c>
      <c r="BF2334" s="212" t="str">
        <f t="shared" si="3683"/>
        <v>BF$2330</v>
      </c>
      <c r="BG2334" s="212" t="str">
        <f t="shared" si="3683"/>
        <v>BG$2330</v>
      </c>
      <c r="BH2334" s="212" t="str">
        <f t="shared" si="3683"/>
        <v>BH$2330</v>
      </c>
      <c r="BI2334" s="212" t="str">
        <f t="shared" si="3683"/>
        <v>BI$2330</v>
      </c>
      <c r="BJ2334" s="212" t="str">
        <f t="shared" si="3683"/>
        <v>BJ$2330</v>
      </c>
      <c r="BK2334" s="212" t="str">
        <f t="shared" si="3683"/>
        <v>BK$2330</v>
      </c>
      <c r="BL2334" s="212" t="str">
        <f t="shared" si="3683"/>
        <v>BL$2330</v>
      </c>
      <c r="BM2334" s="212" t="str">
        <f t="shared" si="3683"/>
        <v>BM$2330</v>
      </c>
      <c r="BN2334" s="212" t="str">
        <f t="shared" si="3683"/>
        <v>BN$2330</v>
      </c>
      <c r="BO2334" s="212" t="str">
        <f t="shared" si="3683"/>
        <v>BO$2330</v>
      </c>
      <c r="BP2334" s="212" t="str">
        <f t="shared" si="3683"/>
        <v>BP$2330</v>
      </c>
      <c r="BQ2334" s="212" t="str">
        <f t="shared" si="3683"/>
        <v>BQ$2330</v>
      </c>
      <c r="BR2334" s="212" t="str">
        <f t="shared" si="3683"/>
        <v>BR$2330</v>
      </c>
      <c r="BS2334" s="212" t="str">
        <f t="shared" si="3683"/>
        <v>BS$2330</v>
      </c>
      <c r="BT2334" s="212" t="str">
        <f t="shared" si="3683"/>
        <v>BT$2330</v>
      </c>
      <c r="BU2334" s="212" t="str">
        <f t="shared" si="3683"/>
        <v>BU$2330</v>
      </c>
      <c r="BV2334" s="212" t="str">
        <f t="shared" si="3683"/>
        <v>BV$2330</v>
      </c>
      <c r="BW2334" s="212" t="str">
        <f t="shared" si="3683"/>
        <v>BW$2330</v>
      </c>
      <c r="BX2334" s="212" t="str">
        <f t="shared" si="3683"/>
        <v>BX$2330</v>
      </c>
      <c r="BY2334" s="212" t="str">
        <f t="shared" si="3683"/>
        <v>BY$2330</v>
      </c>
      <c r="BZ2334" s="212" t="str">
        <f t="shared" si="3683"/>
        <v>BZ$2330</v>
      </c>
      <c r="CA2334" s="212" t="str">
        <f t="shared" si="3683"/>
        <v>CA$2330</v>
      </c>
      <c r="CB2334" s="212" t="str">
        <f t="shared" si="3683"/>
        <v>CB$2330</v>
      </c>
      <c r="CC2334" s="212" t="str">
        <f t="shared" si="3683"/>
        <v>CC$2330</v>
      </c>
      <c r="CD2334" s="212" t="str">
        <f t="shared" si="3683"/>
        <v>CD$2330</v>
      </c>
      <c r="CE2334" s="212" t="str">
        <f t="shared" si="3683"/>
        <v>CE$2330</v>
      </c>
      <c r="CF2334" s="212" t="str">
        <f t="shared" ref="CF2334:CL2336" si="3684">ADDRESS(ROW(CF2330),COLUMN(CF2330),2)</f>
        <v>CF$2330</v>
      </c>
      <c r="CG2334" s="212" t="str">
        <f t="shared" si="3684"/>
        <v>CG$2330</v>
      </c>
      <c r="CH2334" s="212" t="str">
        <f t="shared" si="3684"/>
        <v>CH$2330</v>
      </c>
      <c r="CI2334" s="212" t="str">
        <f t="shared" si="3684"/>
        <v>CI$2330</v>
      </c>
      <c r="CJ2334" s="212" t="str">
        <f t="shared" si="3684"/>
        <v>CJ$2330</v>
      </c>
      <c r="CK2334" s="212" t="str">
        <f t="shared" si="3684"/>
        <v>CK$2330</v>
      </c>
      <c r="CL2334" s="212" t="str">
        <f t="shared" si="3684"/>
        <v>CL$2330</v>
      </c>
      <c r="CO2334" s="212" t="str">
        <f t="shared" ref="CO2334:DL2336" si="3685">ADDRESS(ROW(CO2330),COLUMN(CO2330),2)</f>
        <v>CO$2330</v>
      </c>
      <c r="CP2334" s="212" t="str">
        <f t="shared" si="3685"/>
        <v>CP$2330</v>
      </c>
      <c r="CQ2334" s="212" t="str">
        <f t="shared" si="3685"/>
        <v>CQ$2330</v>
      </c>
      <c r="CR2334" s="212" t="str">
        <f t="shared" si="3685"/>
        <v>CR$2330</v>
      </c>
      <c r="CS2334" s="212" t="str">
        <f t="shared" si="3685"/>
        <v>CS$2330</v>
      </c>
      <c r="CT2334" s="212" t="str">
        <f t="shared" si="3685"/>
        <v>CT$2330</v>
      </c>
      <c r="CU2334" s="212" t="str">
        <f t="shared" si="3685"/>
        <v>CU$2330</v>
      </c>
      <c r="CV2334" s="212" t="str">
        <f t="shared" si="3685"/>
        <v>CV$2330</v>
      </c>
      <c r="CW2334" s="212" t="str">
        <f t="shared" si="3685"/>
        <v>CW$2330</v>
      </c>
      <c r="CX2334" s="212" t="str">
        <f t="shared" si="3685"/>
        <v>CX$2330</v>
      </c>
      <c r="CY2334" s="212" t="str">
        <f t="shared" si="3685"/>
        <v>CY$2330</v>
      </c>
      <c r="CZ2334" s="212" t="str">
        <f t="shared" si="3685"/>
        <v>CZ$2330</v>
      </c>
      <c r="DA2334" s="212" t="str">
        <f t="shared" si="3685"/>
        <v>DA$2330</v>
      </c>
      <c r="DB2334" s="212" t="str">
        <f t="shared" si="3685"/>
        <v>DB$2330</v>
      </c>
      <c r="DC2334" s="212" t="str">
        <f t="shared" si="3685"/>
        <v>DC$2330</v>
      </c>
      <c r="DD2334" s="212" t="str">
        <f t="shared" si="3685"/>
        <v>DD$2330</v>
      </c>
      <c r="DE2334" s="212" t="str">
        <f t="shared" si="3685"/>
        <v>DE$2330</v>
      </c>
      <c r="DF2334" s="212" t="str">
        <f t="shared" si="3685"/>
        <v>DF$2330</v>
      </c>
      <c r="DG2334" s="212" t="str">
        <f t="shared" si="3685"/>
        <v>DG$2330</v>
      </c>
      <c r="DH2334" s="212" t="str">
        <f t="shared" si="3685"/>
        <v>DH$2330</v>
      </c>
      <c r="DI2334" s="212" t="str">
        <f t="shared" si="3685"/>
        <v>DI$2330</v>
      </c>
      <c r="DJ2334" s="212" t="str">
        <f t="shared" si="3685"/>
        <v>DJ$2330</v>
      </c>
      <c r="DK2334" s="212" t="str">
        <f t="shared" si="3685"/>
        <v>DK$2330</v>
      </c>
      <c r="DL2334" s="212" t="str">
        <f t="shared" si="3685"/>
        <v>DL$2330</v>
      </c>
    </row>
    <row r="2335" spans="1:116" x14ac:dyDescent="0.4">
      <c r="B2335" t="s">
        <v>332</v>
      </c>
      <c r="D2335" t="s">
        <v>562</v>
      </c>
      <c r="E2335" s="8" t="str">
        <f t="shared" si="3679"/>
        <v>2335 TOGGLE-TV-V</v>
      </c>
      <c r="G2335" s="191" t="str">
        <f>G2327</f>
        <v>Volume of a volume modifier - implant</v>
      </c>
      <c r="H2335" s="12"/>
      <c r="I2335" s="60"/>
      <c r="J2335" s="60"/>
      <c r="K2335" s="15"/>
      <c r="L2335" s="15"/>
      <c r="M2335" s="15"/>
      <c r="N2335" s="15"/>
      <c r="O2335" s="15"/>
      <c r="P2335" s="15"/>
      <c r="R2335" s="15"/>
      <c r="S2335" s="80"/>
      <c r="T2335" s="80"/>
      <c r="U2335" s="80"/>
      <c r="V2335" s="80"/>
      <c r="W2335" s="80"/>
      <c r="X2335" s="80"/>
      <c r="Y2335" s="80"/>
      <c r="Z2335" s="80"/>
      <c r="AA2335" s="80"/>
      <c r="AB2335" s="80"/>
      <c r="AC2335" s="80"/>
      <c r="AD2335" s="80"/>
      <c r="AE2335" s="80"/>
      <c r="AF2335" s="80"/>
      <c r="AG2335" s="80"/>
      <c r="AH2335" s="80"/>
      <c r="AI2335" s="80"/>
      <c r="AJ2335" s="80"/>
      <c r="AK2335" s="80"/>
      <c r="AL2335" s="80"/>
      <c r="AM2335" s="80"/>
      <c r="AN2335" s="80"/>
      <c r="AO2335" s="80"/>
      <c r="AP2335" s="80"/>
      <c r="AQ2335" s="80"/>
      <c r="AR2335" s="80"/>
      <c r="AS2335" s="80"/>
      <c r="AT2335" s="80"/>
      <c r="AU2335" s="80"/>
      <c r="AV2335" s="80"/>
      <c r="AW2335" s="80"/>
      <c r="AX2335" s="80"/>
      <c r="AY2335" s="80"/>
      <c r="AZ2335" s="80"/>
      <c r="BA2335" s="80"/>
      <c r="BB2335" s="80"/>
      <c r="BC2335" s="80"/>
      <c r="BD2335" s="80"/>
      <c r="BE2335" s="80"/>
      <c r="BF2335" s="80"/>
      <c r="BG2335" s="80"/>
      <c r="BH2335" s="80"/>
      <c r="BI2335" s="80"/>
      <c r="BJ2335" s="80"/>
      <c r="BK2335" s="80"/>
      <c r="BL2335" s="80"/>
      <c r="BM2335" s="80"/>
      <c r="BN2335" s="80"/>
      <c r="BO2335" s="80"/>
      <c r="BP2335" s="80"/>
      <c r="BQ2335" s="80"/>
      <c r="BR2335" s="80"/>
      <c r="BS2335" s="80"/>
      <c r="BT2335" s="80"/>
      <c r="BU2335" s="80"/>
      <c r="BV2335" s="80"/>
      <c r="BW2335" s="80"/>
      <c r="BX2335" s="80"/>
      <c r="BY2335" s="80"/>
      <c r="BZ2335" s="80"/>
      <c r="CA2335" s="80"/>
      <c r="CB2335" s="80"/>
      <c r="CC2335" s="80"/>
      <c r="CD2335" s="80"/>
      <c r="CE2335" s="80"/>
      <c r="CF2335" s="80"/>
      <c r="CG2335" s="80"/>
      <c r="CH2335" s="80"/>
      <c r="CI2335" s="80"/>
      <c r="CJ2335" s="80"/>
      <c r="CK2335" s="80"/>
      <c r="CL2335" s="80"/>
      <c r="CN2335" s="60"/>
    </row>
    <row r="2336" spans="1:116" x14ac:dyDescent="0.4">
      <c r="B2336" t="s">
        <v>332</v>
      </c>
      <c r="D2336" t="s">
        <v>562</v>
      </c>
      <c r="E2336" s="8" t="str">
        <f t="shared" si="3679"/>
        <v>2336 TOGGLE-TV-V</v>
      </c>
      <c r="G2336" s="136" t="str">
        <f>G2324</f>
        <v xml:space="preserve">secondary unit </v>
      </c>
      <c r="H2336" s="12"/>
      <c r="I2336" s="60"/>
      <c r="J2336" s="60"/>
      <c r="K2336" s="15"/>
      <c r="L2336" s="15"/>
      <c r="M2336" s="15"/>
      <c r="N2336" s="15"/>
      <c r="O2336" s="15"/>
      <c r="P2336" s="15"/>
      <c r="R2336" s="15"/>
      <c r="S2336" s="76"/>
      <c r="T2336" s="76"/>
      <c r="U2336" s="76"/>
      <c r="V2336" s="76"/>
      <c r="W2336" s="76"/>
      <c r="X2336" s="76"/>
      <c r="Y2336" s="76"/>
      <c r="Z2336" s="76"/>
      <c r="AA2336" s="76"/>
      <c r="AB2336" s="76"/>
      <c r="AC2336" s="76"/>
      <c r="AD2336" s="76"/>
      <c r="AE2336" s="76"/>
      <c r="AF2336" s="76"/>
      <c r="AG2336" s="76"/>
      <c r="AH2336" s="76"/>
      <c r="AI2336" s="76"/>
      <c r="AJ2336" s="76"/>
      <c r="AK2336" s="76"/>
      <c r="AL2336" s="76"/>
      <c r="AM2336" s="76"/>
      <c r="AN2336" s="76"/>
      <c r="AO2336" s="76"/>
      <c r="AP2336" s="76"/>
      <c r="AQ2336" s="76"/>
      <c r="AR2336" s="76"/>
      <c r="AS2336" s="76"/>
      <c r="AT2336" s="76"/>
      <c r="AU2336" s="76"/>
      <c r="AV2336" s="76"/>
      <c r="AW2336" s="76"/>
      <c r="AX2336" s="76"/>
      <c r="AY2336" s="76"/>
      <c r="AZ2336" s="76"/>
      <c r="BA2336" s="76"/>
      <c r="BB2336" s="76"/>
      <c r="BC2336" s="76"/>
      <c r="BD2336" s="76"/>
      <c r="BE2336" s="76"/>
      <c r="BF2336" s="76"/>
      <c r="BG2336" s="76"/>
      <c r="BH2336" s="76"/>
      <c r="BI2336" s="76"/>
      <c r="BJ2336" s="76"/>
      <c r="BK2336" s="76"/>
      <c r="BL2336" s="76"/>
      <c r="BM2336" s="76"/>
      <c r="BN2336" s="76"/>
      <c r="BO2336" s="76"/>
      <c r="BP2336" s="76"/>
      <c r="BQ2336" s="76"/>
      <c r="BR2336" s="76"/>
      <c r="BS2336" s="76"/>
      <c r="BT2336" s="76"/>
      <c r="BU2336" s="76"/>
      <c r="BV2336" s="76"/>
      <c r="BW2336" s="76"/>
      <c r="BX2336" s="76"/>
      <c r="BY2336" s="76"/>
      <c r="BZ2336" s="76"/>
      <c r="CA2336" s="76"/>
      <c r="CB2336" s="76"/>
      <c r="CC2336" s="76"/>
      <c r="CD2336" s="76"/>
      <c r="CE2336" s="76"/>
      <c r="CF2336" s="76"/>
      <c r="CG2336" s="76"/>
      <c r="CH2336" s="76"/>
      <c r="CI2336" s="76"/>
      <c r="CJ2336" s="76"/>
      <c r="CK2336" s="76"/>
      <c r="CL2336" s="76"/>
      <c r="CN2336" s="60"/>
      <c r="CO2336" s="76"/>
      <c r="CP2336" s="76"/>
      <c r="CQ2336" s="76"/>
      <c r="CR2336" s="76"/>
      <c r="CS2336" s="76"/>
      <c r="CT2336" s="76"/>
      <c r="CU2336" s="76"/>
      <c r="CV2336" s="76"/>
      <c r="CW2336" s="76"/>
      <c r="CX2336" s="76"/>
      <c r="CY2336" s="76"/>
      <c r="CZ2336" s="76"/>
      <c r="DA2336" s="76"/>
      <c r="DB2336" s="76"/>
      <c r="DC2336" s="76"/>
      <c r="DD2336" s="76"/>
      <c r="DE2336" s="76"/>
      <c r="DF2336" s="76"/>
      <c r="DG2336" s="76"/>
      <c r="DH2336" s="76"/>
      <c r="DI2336" s="76"/>
      <c r="DJ2336" s="76"/>
      <c r="DK2336" s="76"/>
      <c r="DL2336" s="76"/>
    </row>
    <row r="2337" spans="1:116" x14ac:dyDescent="0.4">
      <c r="B2337" t="s">
        <v>332</v>
      </c>
      <c r="D2337" t="s">
        <v>562</v>
      </c>
      <c r="E2337" s="8" t="str">
        <f t="shared" si="3679"/>
        <v>2337 TOGGLE-TV-V</v>
      </c>
      <c r="G2337" s="136" t="str">
        <f>G2325</f>
        <v>Secondary revenue driver</v>
      </c>
      <c r="H2337" s="12"/>
      <c r="I2337" s="60"/>
      <c r="J2337" s="60"/>
      <c r="K2337" s="15"/>
      <c r="L2337" s="15"/>
      <c r="M2337" s="15"/>
      <c r="N2337" s="15"/>
      <c r="O2337" s="15"/>
      <c r="P2337" s="15"/>
      <c r="R2337" s="15"/>
      <c r="S2337" s="76"/>
      <c r="T2337" s="76"/>
      <c r="U2337" s="76"/>
      <c r="V2337" s="76"/>
      <c r="W2337" s="76"/>
      <c r="X2337" s="76"/>
      <c r="Y2337" s="76"/>
      <c r="Z2337" s="76"/>
      <c r="AA2337" s="76"/>
      <c r="AB2337" s="76"/>
      <c r="AC2337" s="76"/>
      <c r="AD2337" s="76"/>
      <c r="AE2337" s="76"/>
      <c r="AF2337" s="76"/>
      <c r="AG2337" s="76"/>
      <c r="AH2337" s="76"/>
      <c r="AI2337" s="76"/>
      <c r="AJ2337" s="76"/>
      <c r="AK2337" s="76"/>
      <c r="AL2337" s="76"/>
      <c r="AM2337" s="76"/>
      <c r="AN2337" s="76"/>
      <c r="AO2337" s="76"/>
      <c r="AP2337" s="76"/>
      <c r="AQ2337" s="76"/>
      <c r="AR2337" s="76"/>
      <c r="AS2337" s="76"/>
      <c r="AT2337" s="76"/>
      <c r="AU2337" s="76"/>
      <c r="AV2337" s="76"/>
      <c r="AW2337" s="76"/>
      <c r="AX2337" s="76"/>
      <c r="AY2337" s="76"/>
      <c r="AZ2337" s="76"/>
      <c r="BA2337" s="76"/>
      <c r="BB2337" s="76"/>
      <c r="BC2337" s="76"/>
      <c r="BD2337" s="76"/>
      <c r="BE2337" s="76"/>
      <c r="BF2337" s="76"/>
      <c r="BG2337" s="76"/>
      <c r="BH2337" s="76"/>
      <c r="BI2337" s="76"/>
      <c r="BJ2337" s="76"/>
      <c r="BK2337" s="76"/>
      <c r="BL2337" s="76"/>
      <c r="BM2337" s="76"/>
      <c r="BN2337" s="76"/>
      <c r="BO2337" s="76"/>
      <c r="BP2337" s="76"/>
      <c r="BQ2337" s="76"/>
      <c r="BR2337" s="76"/>
      <c r="BS2337" s="76"/>
      <c r="BT2337" s="76"/>
      <c r="BU2337" s="76"/>
      <c r="BV2337" s="76"/>
      <c r="BW2337" s="76"/>
      <c r="BX2337" s="76"/>
      <c r="BY2337" s="76"/>
      <c r="BZ2337" s="76"/>
      <c r="CA2337" s="76"/>
      <c r="CB2337" s="76"/>
      <c r="CC2337" s="76"/>
      <c r="CD2337" s="76"/>
      <c r="CE2337" s="76"/>
      <c r="CF2337" s="76"/>
      <c r="CG2337" s="76"/>
      <c r="CH2337" s="76"/>
      <c r="CI2337" s="76"/>
      <c r="CJ2337" s="76"/>
      <c r="CK2337" s="76"/>
      <c r="CL2337" s="76"/>
      <c r="CN2337" s="60"/>
      <c r="CO2337" s="76"/>
      <c r="CP2337" s="76"/>
      <c r="CQ2337" s="76"/>
      <c r="CR2337" s="76"/>
      <c r="CS2337" s="76"/>
      <c r="CT2337" s="76"/>
      <c r="CU2337" s="76"/>
      <c r="CV2337" s="76"/>
      <c r="CW2337" s="76"/>
      <c r="CX2337" s="76"/>
      <c r="CY2337" s="76"/>
      <c r="CZ2337" s="76"/>
      <c r="DA2337" s="76"/>
      <c r="DB2337" s="76"/>
      <c r="DC2337" s="76"/>
      <c r="DD2337" s="76"/>
      <c r="DE2337" s="76"/>
      <c r="DF2337" s="76"/>
      <c r="DG2337" s="76"/>
      <c r="DH2337" s="76"/>
      <c r="DI2337" s="76"/>
      <c r="DJ2337" s="76"/>
      <c r="DK2337" s="76"/>
      <c r="DL2337" s="76"/>
    </row>
    <row r="2338" spans="1:116" x14ac:dyDescent="0.4">
      <c r="B2338" t="s">
        <v>332</v>
      </c>
      <c r="D2338" t="s">
        <v>562</v>
      </c>
      <c r="E2338" s="8" t="str">
        <f t="shared" si="3679"/>
        <v>2338 TOGGLE-TV-V</v>
      </c>
      <c r="G2338" s="136" t="str">
        <f>G2326</f>
        <v>Secondary volume driver</v>
      </c>
      <c r="H2338" s="12"/>
      <c r="I2338" s="60"/>
      <c r="J2338" s="60"/>
      <c r="K2338" s="15"/>
      <c r="L2338" s="15"/>
      <c r="M2338" s="15"/>
      <c r="N2338" s="15"/>
      <c r="O2338" s="15"/>
      <c r="P2338" s="15"/>
      <c r="R2338" s="15"/>
      <c r="S2338" s="179"/>
      <c r="T2338" s="179"/>
      <c r="U2338" s="179"/>
      <c r="V2338" s="179"/>
      <c r="W2338" s="179"/>
      <c r="X2338" s="179"/>
      <c r="Y2338" s="179"/>
      <c r="Z2338" s="179"/>
      <c r="AA2338" s="179"/>
      <c r="AB2338" s="179"/>
      <c r="AC2338" s="179"/>
      <c r="AD2338" s="179"/>
      <c r="AE2338" s="179"/>
      <c r="AF2338" s="179"/>
      <c r="AG2338" s="179"/>
      <c r="AH2338" s="179"/>
      <c r="AI2338" s="179"/>
      <c r="AJ2338" s="179"/>
      <c r="AK2338" s="179"/>
      <c r="AL2338" s="179"/>
      <c r="AM2338" s="179"/>
      <c r="AN2338" s="179"/>
      <c r="AO2338" s="179"/>
      <c r="AP2338" s="179"/>
      <c r="AQ2338" s="179"/>
      <c r="AR2338" s="179"/>
      <c r="AS2338" s="179"/>
      <c r="AT2338" s="179"/>
      <c r="AU2338" s="179"/>
      <c r="AV2338" s="179"/>
      <c r="AW2338" s="179"/>
      <c r="AX2338" s="179"/>
      <c r="AY2338" s="179"/>
      <c r="AZ2338" s="179"/>
      <c r="BA2338" s="179"/>
      <c r="BB2338" s="179"/>
      <c r="BC2338" s="179"/>
      <c r="BD2338" s="179"/>
      <c r="BE2338" s="179"/>
      <c r="BF2338" s="179"/>
      <c r="BG2338" s="179"/>
      <c r="BH2338" s="179"/>
      <c r="BI2338" s="179"/>
      <c r="BJ2338" s="179"/>
      <c r="BK2338" s="179"/>
      <c r="BL2338" s="179"/>
      <c r="BM2338" s="179"/>
      <c r="BN2338" s="179"/>
      <c r="BO2338" s="179"/>
      <c r="BP2338" s="179"/>
      <c r="BQ2338" s="179"/>
      <c r="BR2338" s="179"/>
      <c r="BS2338" s="179"/>
      <c r="BT2338" s="179"/>
      <c r="BU2338" s="179"/>
      <c r="BV2338" s="179"/>
      <c r="BW2338" s="179"/>
      <c r="BX2338" s="179"/>
      <c r="BY2338" s="179"/>
      <c r="BZ2338" s="179"/>
      <c r="CA2338" s="179"/>
      <c r="CB2338" s="179"/>
      <c r="CC2338" s="179"/>
      <c r="CD2338" s="179"/>
      <c r="CE2338" s="179"/>
      <c r="CF2338" s="179"/>
      <c r="CG2338" s="179"/>
      <c r="CH2338" s="179"/>
      <c r="CI2338" s="179"/>
      <c r="CJ2338" s="179"/>
      <c r="CK2338" s="179"/>
      <c r="CL2338" s="179"/>
      <c r="CN2338" s="60"/>
      <c r="CO2338" s="179"/>
      <c r="CP2338" s="179"/>
      <c r="CQ2338" s="179"/>
      <c r="CR2338" s="179"/>
      <c r="CS2338" s="179"/>
      <c r="CT2338" s="179"/>
      <c r="CU2338" s="179"/>
      <c r="CV2338" s="179"/>
      <c r="CW2338" s="179"/>
      <c r="CX2338" s="179"/>
      <c r="CY2338" s="179"/>
      <c r="CZ2338" s="179"/>
      <c r="DA2338" s="179"/>
      <c r="DB2338" s="179"/>
      <c r="DC2338" s="179"/>
      <c r="DD2338" s="179"/>
      <c r="DE2338" s="179"/>
      <c r="DF2338" s="179"/>
      <c r="DG2338" s="179"/>
      <c r="DH2338" s="179"/>
      <c r="DI2338" s="179"/>
      <c r="DJ2338" s="179"/>
      <c r="DK2338" s="179"/>
      <c r="DL2338" s="179"/>
    </row>
    <row r="2339" spans="1:116" x14ac:dyDescent="0.4">
      <c r="A2339" s="174"/>
      <c r="E2339" s="8"/>
      <c r="G2339" s="185" t="s">
        <v>459</v>
      </c>
      <c r="H2339" s="186"/>
      <c r="I2339" s="187"/>
      <c r="J2339" s="187"/>
      <c r="K2339" s="188"/>
      <c r="L2339" s="188"/>
      <c r="M2339" s="188"/>
      <c r="N2339" s="188"/>
      <c r="O2339" s="188"/>
      <c r="P2339" s="188"/>
      <c r="R2339" s="189"/>
      <c r="S2339" s="190"/>
      <c r="T2339" s="190"/>
      <c r="U2339" s="190"/>
      <c r="V2339" s="190"/>
      <c r="W2339" s="190"/>
      <c r="X2339" s="190"/>
      <c r="Y2339" s="190"/>
      <c r="Z2339" s="190"/>
      <c r="AA2339" s="190"/>
      <c r="AB2339" s="190"/>
      <c r="AC2339" s="190"/>
      <c r="AD2339" s="190"/>
      <c r="AE2339" s="190"/>
      <c r="AF2339" s="190"/>
      <c r="AG2339" s="190"/>
      <c r="AH2339" s="190"/>
      <c r="AI2339" s="190"/>
      <c r="AJ2339" s="190"/>
      <c r="AK2339" s="190"/>
      <c r="AL2339" s="190"/>
      <c r="AM2339" s="190"/>
      <c r="AN2339" s="190"/>
      <c r="AO2339" s="190"/>
      <c r="AP2339" s="190"/>
      <c r="AQ2339" s="190"/>
      <c r="AR2339" s="190"/>
      <c r="AS2339" s="190"/>
      <c r="AT2339" s="190"/>
      <c r="AU2339" s="190"/>
      <c r="AV2339" s="190"/>
      <c r="AW2339" s="190"/>
      <c r="AX2339" s="190"/>
      <c r="AY2339" s="190"/>
      <c r="AZ2339" s="190"/>
      <c r="BA2339" s="190"/>
      <c r="BB2339" s="190"/>
      <c r="BC2339" s="190"/>
      <c r="BD2339" s="190"/>
      <c r="BE2339" s="190"/>
      <c r="BF2339" s="190"/>
      <c r="BG2339" s="190"/>
      <c r="BH2339" s="190"/>
      <c r="BI2339" s="190"/>
      <c r="BJ2339" s="190"/>
      <c r="BK2339" s="190"/>
      <c r="BL2339" s="190"/>
      <c r="BM2339" s="190"/>
      <c r="BN2339" s="190"/>
      <c r="BO2339" s="190"/>
      <c r="BP2339" s="190"/>
      <c r="BQ2339" s="190"/>
      <c r="BR2339" s="190"/>
      <c r="BS2339" s="190"/>
      <c r="BT2339" s="190"/>
      <c r="BU2339" s="190"/>
      <c r="BV2339" s="190"/>
      <c r="BW2339" s="190"/>
      <c r="BX2339" s="190"/>
      <c r="BY2339" s="190"/>
      <c r="BZ2339" s="190"/>
      <c r="CA2339" s="190"/>
      <c r="CB2339" s="190"/>
      <c r="CC2339" s="190"/>
      <c r="CD2339" s="190"/>
      <c r="CE2339" s="190"/>
      <c r="CF2339" s="190"/>
      <c r="CG2339" s="190"/>
      <c r="CH2339" s="190"/>
      <c r="CI2339" s="190"/>
      <c r="CJ2339" s="190"/>
      <c r="CK2339" s="190"/>
      <c r="CL2339" s="190"/>
      <c r="CN2339" s="187"/>
      <c r="CO2339" s="190"/>
      <c r="CP2339" s="190"/>
      <c r="CQ2339" s="190"/>
      <c r="CR2339" s="190"/>
      <c r="CS2339" s="190"/>
      <c r="CT2339" s="190"/>
      <c r="CU2339" s="190"/>
      <c r="CV2339" s="190"/>
      <c r="CW2339" s="190"/>
      <c r="CX2339" s="190"/>
      <c r="CY2339" s="190"/>
      <c r="CZ2339" s="190"/>
      <c r="DA2339" s="190"/>
      <c r="DB2339" s="190"/>
      <c r="DC2339" s="190"/>
      <c r="DD2339" s="190"/>
      <c r="DE2339" s="190"/>
      <c r="DF2339" s="190"/>
      <c r="DG2339" s="190"/>
      <c r="DH2339" s="190"/>
      <c r="DI2339" s="190"/>
      <c r="DJ2339" s="190"/>
      <c r="DK2339" s="190"/>
      <c r="DL2339" s="190"/>
    </row>
    <row r="2340" spans="1:116" x14ac:dyDescent="0.4">
      <c r="A2340" s="174"/>
      <c r="E2340" s="8"/>
      <c r="G2340" s="185" t="s">
        <v>456</v>
      </c>
      <c r="H2340" s="186"/>
      <c r="I2340" s="187"/>
      <c r="J2340" s="187"/>
      <c r="K2340" s="188"/>
      <c r="L2340" s="188"/>
      <c r="M2340" s="188"/>
      <c r="N2340" s="188"/>
      <c r="O2340" s="188"/>
      <c r="P2340" s="188"/>
      <c r="R2340" s="189"/>
      <c r="S2340" s="190"/>
      <c r="T2340" s="190"/>
      <c r="U2340" s="190"/>
      <c r="V2340" s="190"/>
      <c r="W2340" s="190"/>
      <c r="X2340" s="190"/>
      <c r="Y2340" s="190"/>
      <c r="Z2340" s="190"/>
      <c r="AA2340" s="190"/>
      <c r="AB2340" s="190"/>
      <c r="AC2340" s="190"/>
      <c r="AD2340" s="190"/>
      <c r="AE2340" s="190"/>
      <c r="AF2340" s="190"/>
      <c r="AG2340" s="190"/>
      <c r="AH2340" s="190"/>
      <c r="AI2340" s="190"/>
      <c r="AJ2340" s="190"/>
      <c r="AK2340" s="190"/>
      <c r="AL2340" s="190"/>
      <c r="AM2340" s="190"/>
      <c r="AN2340" s="190"/>
      <c r="AO2340" s="190"/>
      <c r="AP2340" s="190"/>
      <c r="AQ2340" s="190"/>
      <c r="AR2340" s="190"/>
      <c r="AS2340" s="190"/>
      <c r="AT2340" s="190"/>
      <c r="AU2340" s="190"/>
      <c r="AV2340" s="190"/>
      <c r="AW2340" s="190"/>
      <c r="AX2340" s="190"/>
      <c r="AY2340" s="190"/>
      <c r="AZ2340" s="190"/>
      <c r="BA2340" s="190"/>
      <c r="BB2340" s="190"/>
      <c r="BC2340" s="190"/>
      <c r="BD2340" s="190"/>
      <c r="BE2340" s="190"/>
      <c r="BF2340" s="190"/>
      <c r="BG2340" s="190"/>
      <c r="BH2340" s="190"/>
      <c r="BI2340" s="190"/>
      <c r="BJ2340" s="190"/>
      <c r="BK2340" s="190"/>
      <c r="BL2340" s="190"/>
      <c r="BM2340" s="190"/>
      <c r="BN2340" s="190"/>
      <c r="BO2340" s="190"/>
      <c r="BP2340" s="190"/>
      <c r="BQ2340" s="190"/>
      <c r="BR2340" s="190"/>
      <c r="BS2340" s="190"/>
      <c r="BT2340" s="190"/>
      <c r="BU2340" s="190"/>
      <c r="BV2340" s="190"/>
      <c r="BW2340" s="190"/>
      <c r="BX2340" s="190"/>
      <c r="BY2340" s="190"/>
      <c r="BZ2340" s="190"/>
      <c r="CA2340" s="190"/>
      <c r="CB2340" s="190"/>
      <c r="CC2340" s="190"/>
      <c r="CD2340" s="190"/>
      <c r="CE2340" s="190"/>
      <c r="CF2340" s="190"/>
      <c r="CG2340" s="190"/>
      <c r="CH2340" s="190"/>
      <c r="CI2340" s="190"/>
      <c r="CJ2340" s="190"/>
      <c r="CK2340" s="190"/>
      <c r="CL2340" s="190"/>
      <c r="CN2340" s="187"/>
      <c r="CO2340" s="190"/>
      <c r="CP2340" s="190"/>
      <c r="CQ2340" s="190"/>
      <c r="CR2340" s="190"/>
      <c r="CS2340" s="190"/>
      <c r="CT2340" s="190"/>
      <c r="CU2340" s="190"/>
      <c r="CV2340" s="190"/>
      <c r="CW2340" s="190"/>
      <c r="CX2340" s="190"/>
      <c r="CY2340" s="190"/>
      <c r="CZ2340" s="190"/>
      <c r="DA2340" s="190"/>
      <c r="DB2340" s="190"/>
      <c r="DC2340" s="190"/>
      <c r="DD2340" s="190"/>
      <c r="DE2340" s="190"/>
      <c r="DF2340" s="190"/>
      <c r="DG2340" s="190"/>
      <c r="DH2340" s="190"/>
      <c r="DI2340" s="190"/>
      <c r="DJ2340" s="190"/>
      <c r="DK2340" s="190"/>
      <c r="DL2340" s="190"/>
    </row>
    <row r="2341" spans="1:116" x14ac:dyDescent="0.4">
      <c r="E2341" s="8"/>
      <c r="G2341" s="136"/>
      <c r="H2341" s="12"/>
      <c r="I2341" s="60"/>
      <c r="J2341" s="60"/>
      <c r="K2341" s="15"/>
      <c r="L2341" s="15"/>
      <c r="M2341" s="15"/>
      <c r="N2341" s="15"/>
      <c r="O2341" s="15"/>
      <c r="P2341" s="15"/>
      <c r="R2341" s="15"/>
      <c r="S2341" s="80"/>
      <c r="T2341" s="80"/>
      <c r="U2341" s="80"/>
      <c r="V2341" s="80"/>
      <c r="W2341" s="80"/>
      <c r="X2341" s="80"/>
      <c r="Y2341" s="80"/>
      <c r="Z2341" s="80"/>
      <c r="AA2341" s="80"/>
      <c r="AB2341" s="80"/>
      <c r="AC2341" s="80"/>
      <c r="AD2341" s="80"/>
      <c r="AE2341" s="80"/>
      <c r="AF2341" s="80"/>
      <c r="AG2341" s="80"/>
      <c r="AH2341" s="80"/>
      <c r="AI2341" s="80"/>
      <c r="AJ2341" s="80"/>
      <c r="AK2341" s="80"/>
      <c r="AL2341" s="80"/>
      <c r="AM2341" s="80"/>
      <c r="AN2341" s="80"/>
      <c r="AO2341" s="80"/>
      <c r="AP2341" s="80"/>
      <c r="AQ2341" s="80"/>
      <c r="AR2341" s="80"/>
      <c r="AS2341" s="80"/>
      <c r="AT2341" s="80"/>
      <c r="AU2341" s="80"/>
      <c r="AV2341" s="80"/>
      <c r="AW2341" s="80"/>
      <c r="AX2341" s="80"/>
      <c r="AY2341" s="80"/>
      <c r="AZ2341" s="80"/>
      <c r="BA2341" s="80"/>
      <c r="BB2341" s="80"/>
      <c r="BC2341" s="80"/>
      <c r="BD2341" s="80"/>
      <c r="BE2341" s="80"/>
      <c r="BF2341" s="80"/>
      <c r="BG2341" s="80"/>
      <c r="BH2341" s="80"/>
      <c r="BI2341" s="80"/>
      <c r="BJ2341" s="80"/>
      <c r="BK2341" s="80"/>
      <c r="BL2341" s="80"/>
      <c r="BM2341" s="80"/>
      <c r="BN2341" s="80"/>
      <c r="BO2341" s="80"/>
      <c r="BP2341" s="80"/>
      <c r="BQ2341" s="80"/>
      <c r="BR2341" s="80"/>
      <c r="BS2341" s="80"/>
      <c r="BT2341" s="80"/>
      <c r="BU2341" s="80"/>
      <c r="BV2341" s="80"/>
      <c r="BW2341" s="80"/>
      <c r="BX2341" s="80"/>
      <c r="BY2341" s="80"/>
      <c r="BZ2341" s="80"/>
      <c r="CA2341" s="80"/>
      <c r="CB2341" s="80"/>
      <c r="CC2341" s="80"/>
      <c r="CD2341" s="80"/>
      <c r="CE2341" s="80"/>
      <c r="CF2341" s="80"/>
      <c r="CG2341" s="80"/>
      <c r="CH2341" s="80"/>
      <c r="CI2341" s="80"/>
      <c r="CJ2341" s="80"/>
      <c r="CK2341" s="80"/>
      <c r="CL2341" s="80"/>
      <c r="CN2341" s="60"/>
      <c r="CO2341" s="179"/>
      <c r="CP2341" s="179"/>
      <c r="CQ2341" s="179"/>
      <c r="CR2341" s="179"/>
      <c r="CS2341" s="179"/>
      <c r="CT2341" s="179"/>
      <c r="CU2341" s="179"/>
      <c r="CV2341" s="179"/>
      <c r="CW2341" s="179"/>
      <c r="CX2341" s="179"/>
      <c r="CY2341" s="179"/>
      <c r="CZ2341" s="179"/>
      <c r="DA2341" s="179"/>
      <c r="DB2341" s="179"/>
      <c r="DC2341" s="179"/>
      <c r="DD2341" s="179"/>
      <c r="DE2341" s="179"/>
      <c r="DF2341" s="179"/>
      <c r="DG2341" s="179"/>
      <c r="DH2341" s="179"/>
      <c r="DI2341" s="179"/>
      <c r="DJ2341" s="179"/>
      <c r="DK2341" s="179"/>
      <c r="DL2341" s="179"/>
    </row>
    <row r="2342" spans="1:116" x14ac:dyDescent="0.4">
      <c r="E2342" s="8"/>
      <c r="G2342" s="136"/>
      <c r="H2342" s="12"/>
      <c r="I2342" s="60"/>
      <c r="J2342" s="60"/>
      <c r="K2342" s="15"/>
      <c r="L2342" s="15"/>
      <c r="M2342" s="15"/>
      <c r="N2342" s="15"/>
      <c r="O2342" s="15"/>
      <c r="P2342" s="15"/>
      <c r="R2342" s="15"/>
      <c r="S2342" s="80"/>
      <c r="T2342" s="80"/>
      <c r="U2342" s="80"/>
      <c r="V2342" s="80"/>
      <c r="W2342" s="80"/>
      <c r="X2342" s="80"/>
      <c r="Y2342" s="80"/>
      <c r="Z2342" s="80"/>
      <c r="AA2342" s="80"/>
      <c r="AB2342" s="80"/>
      <c r="AC2342" s="80"/>
      <c r="AD2342" s="80"/>
      <c r="AE2342" s="80"/>
      <c r="AF2342" s="80"/>
      <c r="AG2342" s="80"/>
      <c r="AH2342" s="80"/>
      <c r="AI2342" s="80"/>
      <c r="AJ2342" s="80"/>
      <c r="AK2342" s="80"/>
      <c r="AL2342" s="80"/>
      <c r="AM2342" s="80"/>
      <c r="AN2342" s="80"/>
      <c r="AO2342" s="80"/>
      <c r="AP2342" s="80"/>
      <c r="AQ2342" s="80"/>
      <c r="AR2342" s="80"/>
      <c r="AS2342" s="80"/>
      <c r="AT2342" s="80"/>
      <c r="AU2342" s="80"/>
      <c r="AV2342" s="80"/>
      <c r="AW2342" s="80"/>
      <c r="AX2342" s="80"/>
      <c r="AY2342" s="80"/>
      <c r="AZ2342" s="80"/>
      <c r="BA2342" s="80"/>
      <c r="BB2342" s="80"/>
      <c r="BC2342" s="80"/>
      <c r="BD2342" s="80"/>
      <c r="BE2342" s="80"/>
      <c r="BF2342" s="80"/>
      <c r="BG2342" s="80"/>
      <c r="BH2342" s="80"/>
      <c r="BI2342" s="80"/>
      <c r="BJ2342" s="80"/>
      <c r="BK2342" s="80"/>
      <c r="BL2342" s="80"/>
      <c r="BM2342" s="80"/>
      <c r="BN2342" s="80"/>
      <c r="BO2342" s="80"/>
      <c r="BP2342" s="80"/>
      <c r="BQ2342" s="80"/>
      <c r="BR2342" s="80"/>
      <c r="BS2342" s="80"/>
      <c r="BT2342" s="80"/>
      <c r="BU2342" s="80"/>
      <c r="BV2342" s="80"/>
      <c r="BW2342" s="80"/>
      <c r="BX2342" s="80"/>
      <c r="BY2342" s="80"/>
      <c r="BZ2342" s="80"/>
      <c r="CA2342" s="80"/>
      <c r="CB2342" s="80"/>
      <c r="CC2342" s="80"/>
      <c r="CD2342" s="80"/>
      <c r="CE2342" s="80"/>
      <c r="CF2342" s="80"/>
      <c r="CG2342" s="80"/>
      <c r="CH2342" s="80"/>
      <c r="CI2342" s="80"/>
      <c r="CJ2342" s="80"/>
      <c r="CK2342" s="80"/>
      <c r="CL2342" s="80"/>
      <c r="CN2342" s="60"/>
      <c r="CO2342" s="179"/>
      <c r="CP2342" s="179"/>
      <c r="CQ2342" s="179"/>
      <c r="CR2342" s="179"/>
      <c r="CS2342" s="179"/>
      <c r="CT2342" s="179"/>
      <c r="CU2342" s="179"/>
      <c r="CV2342" s="179"/>
      <c r="CW2342" s="179"/>
      <c r="CX2342" s="179"/>
      <c r="CY2342" s="179"/>
      <c r="CZ2342" s="179"/>
      <c r="DA2342" s="179"/>
      <c r="DB2342" s="179"/>
      <c r="DC2342" s="179"/>
      <c r="DD2342" s="179"/>
      <c r="DE2342" s="179"/>
      <c r="DF2342" s="179"/>
      <c r="DG2342" s="179"/>
      <c r="DH2342" s="179"/>
      <c r="DI2342" s="179"/>
      <c r="DJ2342" s="179"/>
      <c r="DK2342" s="179"/>
      <c r="DL2342" s="179"/>
    </row>
    <row r="2343" spans="1:116" x14ac:dyDescent="0.4">
      <c r="E2343" s="8"/>
      <c r="G2343" s="136"/>
      <c r="H2343" s="12"/>
      <c r="I2343" s="60"/>
      <c r="J2343" s="60"/>
      <c r="K2343" s="15"/>
      <c r="L2343" s="15"/>
      <c r="M2343" s="15"/>
      <c r="N2343" s="15"/>
      <c r="O2343" s="15"/>
      <c r="P2343" s="15"/>
      <c r="R2343" s="15"/>
      <c r="S2343" s="80"/>
      <c r="T2343" s="80"/>
      <c r="U2343" s="80"/>
      <c r="V2343" s="80"/>
      <c r="W2343" s="80"/>
      <c r="X2343" s="80"/>
      <c r="Y2343" s="80"/>
      <c r="Z2343" s="80"/>
      <c r="AA2343" s="80"/>
      <c r="AB2343" s="80"/>
      <c r="AC2343" s="80"/>
      <c r="AD2343" s="80"/>
      <c r="AE2343" s="80"/>
      <c r="AF2343" s="80"/>
      <c r="AG2343" s="80"/>
      <c r="AH2343" s="80"/>
      <c r="AI2343" s="80"/>
      <c r="AJ2343" s="80"/>
      <c r="AK2343" s="80"/>
      <c r="AL2343" s="80"/>
      <c r="AM2343" s="80"/>
      <c r="AN2343" s="80"/>
      <c r="AO2343" s="80"/>
      <c r="AP2343" s="80"/>
      <c r="AQ2343" s="80"/>
      <c r="AR2343" s="80"/>
      <c r="AS2343" s="80"/>
      <c r="AT2343" s="80"/>
      <c r="AU2343" s="80"/>
      <c r="AV2343" s="80"/>
      <c r="AW2343" s="80"/>
      <c r="AX2343" s="80"/>
      <c r="AY2343" s="80"/>
      <c r="AZ2343" s="80"/>
      <c r="BA2343" s="80"/>
      <c r="BB2343" s="80"/>
      <c r="BC2343" s="80"/>
      <c r="BD2343" s="80"/>
      <c r="BE2343" s="80"/>
      <c r="BF2343" s="80"/>
      <c r="BG2343" s="80"/>
      <c r="BH2343" s="80"/>
      <c r="BI2343" s="80"/>
      <c r="BJ2343" s="80"/>
      <c r="BK2343" s="80"/>
      <c r="BL2343" s="80"/>
      <c r="BM2343" s="80"/>
      <c r="BN2343" s="80"/>
      <c r="BO2343" s="80"/>
      <c r="BP2343" s="80"/>
      <c r="BQ2343" s="80"/>
      <c r="BR2343" s="80"/>
      <c r="BS2343" s="80"/>
      <c r="BT2343" s="80"/>
      <c r="BU2343" s="80"/>
      <c r="BV2343" s="80"/>
      <c r="BW2343" s="80"/>
      <c r="BX2343" s="80"/>
      <c r="BY2343" s="80"/>
      <c r="BZ2343" s="80"/>
      <c r="CA2343" s="80"/>
      <c r="CB2343" s="80"/>
      <c r="CC2343" s="80"/>
      <c r="CD2343" s="80"/>
      <c r="CE2343" s="80"/>
      <c r="CF2343" s="80"/>
      <c r="CG2343" s="80"/>
      <c r="CH2343" s="80"/>
      <c r="CI2343" s="80"/>
      <c r="CJ2343" s="80"/>
      <c r="CK2343" s="80"/>
      <c r="CL2343" s="80"/>
      <c r="CN2343" s="60"/>
      <c r="CO2343" s="179"/>
      <c r="CP2343" s="179"/>
      <c r="CQ2343" s="179"/>
      <c r="CR2343" s="179"/>
      <c r="CS2343" s="179"/>
      <c r="CT2343" s="179"/>
      <c r="CU2343" s="179"/>
      <c r="CV2343" s="179"/>
      <c r="CW2343" s="179"/>
      <c r="CX2343" s="179"/>
      <c r="CY2343" s="179"/>
      <c r="CZ2343" s="179"/>
      <c r="DA2343" s="179"/>
      <c r="DB2343" s="179"/>
      <c r="DC2343" s="179"/>
      <c r="DD2343" s="179"/>
      <c r="DE2343" s="179"/>
      <c r="DF2343" s="179"/>
      <c r="DG2343" s="179"/>
      <c r="DH2343" s="179"/>
      <c r="DI2343" s="179"/>
      <c r="DJ2343" s="179"/>
      <c r="DK2343" s="179"/>
      <c r="DL2343" s="179"/>
    </row>
    <row r="2344" spans="1:116" x14ac:dyDescent="0.4">
      <c r="E2344" s="8"/>
      <c r="G2344" s="136"/>
      <c r="H2344" s="12"/>
      <c r="I2344" s="60"/>
      <c r="J2344" s="60"/>
      <c r="K2344" s="15"/>
      <c r="L2344" s="15"/>
      <c r="M2344" s="15"/>
      <c r="N2344" s="15"/>
      <c r="O2344" s="15"/>
      <c r="P2344" s="15"/>
      <c r="R2344" s="15"/>
      <c r="S2344" s="80"/>
      <c r="T2344" s="80"/>
      <c r="U2344" s="80"/>
      <c r="V2344" s="80"/>
      <c r="W2344" s="80"/>
      <c r="X2344" s="80"/>
      <c r="Y2344" s="80"/>
      <c r="Z2344" s="80"/>
      <c r="AA2344" s="80"/>
      <c r="AB2344" s="80"/>
      <c r="AC2344" s="80"/>
      <c r="AD2344" s="80"/>
      <c r="AE2344" s="80"/>
      <c r="AF2344" s="80"/>
      <c r="AG2344" s="80"/>
      <c r="AH2344" s="80"/>
      <c r="AI2344" s="80"/>
      <c r="AJ2344" s="80"/>
      <c r="AK2344" s="80"/>
      <c r="AL2344" s="80"/>
      <c r="AM2344" s="80"/>
      <c r="AN2344" s="80"/>
      <c r="AO2344" s="80"/>
      <c r="AP2344" s="80"/>
      <c r="AQ2344" s="80"/>
      <c r="AR2344" s="80"/>
      <c r="AS2344" s="80"/>
      <c r="AT2344" s="80"/>
      <c r="AU2344" s="80"/>
      <c r="AV2344" s="80"/>
      <c r="AW2344" s="80"/>
      <c r="AX2344" s="80"/>
      <c r="AY2344" s="80"/>
      <c r="AZ2344" s="80"/>
      <c r="BA2344" s="80"/>
      <c r="BB2344" s="80"/>
      <c r="BC2344" s="80"/>
      <c r="BD2344" s="80"/>
      <c r="BE2344" s="80"/>
      <c r="BF2344" s="80"/>
      <c r="BG2344" s="80"/>
      <c r="BH2344" s="80"/>
      <c r="BI2344" s="80"/>
      <c r="BJ2344" s="80"/>
      <c r="BK2344" s="80"/>
      <c r="BL2344" s="80"/>
      <c r="BM2344" s="80"/>
      <c r="BN2344" s="80"/>
      <c r="BO2344" s="80"/>
      <c r="BP2344" s="80"/>
      <c r="BQ2344" s="80"/>
      <c r="BR2344" s="80"/>
      <c r="BS2344" s="80"/>
      <c r="BT2344" s="80"/>
      <c r="BU2344" s="80"/>
      <c r="BV2344" s="80"/>
      <c r="BW2344" s="80"/>
      <c r="BX2344" s="80"/>
      <c r="BY2344" s="80"/>
      <c r="BZ2344" s="80"/>
      <c r="CA2344" s="80"/>
      <c r="CB2344" s="80"/>
      <c r="CC2344" s="80"/>
      <c r="CD2344" s="80"/>
      <c r="CE2344" s="80"/>
      <c r="CF2344" s="80"/>
      <c r="CG2344" s="80"/>
      <c r="CH2344" s="80"/>
      <c r="CI2344" s="80"/>
      <c r="CJ2344" s="80"/>
      <c r="CK2344" s="80"/>
      <c r="CL2344" s="80"/>
      <c r="CN2344" s="60"/>
      <c r="CO2344" s="179"/>
      <c r="CP2344" s="179"/>
      <c r="CQ2344" s="179"/>
      <c r="CR2344" s="179"/>
      <c r="CS2344" s="179"/>
      <c r="CT2344" s="179"/>
      <c r="CU2344" s="179"/>
      <c r="CV2344" s="179"/>
      <c r="CW2344" s="179"/>
      <c r="CX2344" s="179"/>
      <c r="CY2344" s="179"/>
      <c r="CZ2344" s="179"/>
      <c r="DA2344" s="179"/>
      <c r="DB2344" s="179"/>
      <c r="DC2344" s="179"/>
      <c r="DD2344" s="179"/>
      <c r="DE2344" s="179"/>
      <c r="DF2344" s="179"/>
      <c r="DG2344" s="179"/>
      <c r="DH2344" s="179"/>
      <c r="DI2344" s="179"/>
      <c r="DJ2344" s="179"/>
      <c r="DK2344" s="179"/>
      <c r="DL2344" s="179"/>
    </row>
    <row r="2345" spans="1:116" x14ac:dyDescent="0.4">
      <c r="E2345" s="8"/>
      <c r="G2345" s="136"/>
      <c r="H2345" s="12"/>
      <c r="I2345" s="60"/>
      <c r="J2345" s="60"/>
      <c r="K2345" s="15"/>
      <c r="L2345" s="15"/>
      <c r="M2345" s="15"/>
      <c r="N2345" s="15"/>
      <c r="O2345" s="15"/>
      <c r="P2345" s="15"/>
      <c r="R2345" s="15"/>
      <c r="S2345" s="80"/>
      <c r="T2345" s="80"/>
      <c r="U2345" s="80"/>
      <c r="V2345" s="80"/>
      <c r="W2345" s="80"/>
      <c r="X2345" s="80"/>
      <c r="Y2345" s="80"/>
      <c r="Z2345" s="80"/>
      <c r="AA2345" s="80"/>
      <c r="AB2345" s="80"/>
      <c r="AC2345" s="80"/>
      <c r="AD2345" s="80"/>
      <c r="AE2345" s="80"/>
      <c r="AF2345" s="80"/>
      <c r="AG2345" s="80"/>
      <c r="AH2345" s="80"/>
      <c r="AI2345" s="80"/>
      <c r="AJ2345" s="80"/>
      <c r="AK2345" s="80"/>
      <c r="AL2345" s="80"/>
      <c r="AM2345" s="80"/>
      <c r="AN2345" s="80"/>
      <c r="AO2345" s="80"/>
      <c r="AP2345" s="80"/>
      <c r="AQ2345" s="80"/>
      <c r="AR2345" s="80"/>
      <c r="AS2345" s="80"/>
      <c r="AT2345" s="80"/>
      <c r="AU2345" s="80"/>
      <c r="AV2345" s="80"/>
      <c r="AW2345" s="80"/>
      <c r="AX2345" s="80"/>
      <c r="AY2345" s="80"/>
      <c r="AZ2345" s="80"/>
      <c r="BA2345" s="80"/>
      <c r="BB2345" s="80"/>
      <c r="BC2345" s="80"/>
      <c r="BD2345" s="80"/>
      <c r="BE2345" s="80"/>
      <c r="BF2345" s="80"/>
      <c r="BG2345" s="80"/>
      <c r="BH2345" s="80"/>
      <c r="BI2345" s="80"/>
      <c r="BJ2345" s="80"/>
      <c r="BK2345" s="80"/>
      <c r="BL2345" s="80"/>
      <c r="BM2345" s="80"/>
      <c r="BN2345" s="80"/>
      <c r="BO2345" s="80"/>
      <c r="BP2345" s="80"/>
      <c r="BQ2345" s="80"/>
      <c r="BR2345" s="80"/>
      <c r="BS2345" s="80"/>
      <c r="BT2345" s="80"/>
      <c r="BU2345" s="80"/>
      <c r="BV2345" s="80"/>
      <c r="BW2345" s="80"/>
      <c r="BX2345" s="80"/>
      <c r="BY2345" s="80"/>
      <c r="BZ2345" s="80"/>
      <c r="CA2345" s="80"/>
      <c r="CB2345" s="80"/>
      <c r="CC2345" s="80"/>
      <c r="CD2345" s="80"/>
      <c r="CE2345" s="80"/>
      <c r="CF2345" s="80"/>
      <c r="CG2345" s="80"/>
      <c r="CH2345" s="80"/>
      <c r="CI2345" s="80"/>
      <c r="CJ2345" s="80"/>
      <c r="CK2345" s="80"/>
      <c r="CL2345" s="80"/>
      <c r="CN2345" s="60"/>
      <c r="CO2345" s="179"/>
      <c r="CP2345" s="179"/>
      <c r="CQ2345" s="179"/>
      <c r="CR2345" s="179"/>
      <c r="CS2345" s="179"/>
      <c r="CT2345" s="179"/>
      <c r="CU2345" s="179"/>
      <c r="CV2345" s="179"/>
      <c r="CW2345" s="179"/>
      <c r="CX2345" s="179"/>
      <c r="CY2345" s="179"/>
      <c r="CZ2345" s="179"/>
      <c r="DA2345" s="179"/>
      <c r="DB2345" s="179"/>
      <c r="DC2345" s="179"/>
      <c r="DD2345" s="179"/>
      <c r="DE2345" s="179"/>
      <c r="DF2345" s="179"/>
      <c r="DG2345" s="179"/>
      <c r="DH2345" s="179"/>
      <c r="DI2345" s="179"/>
      <c r="DJ2345" s="179"/>
      <c r="DK2345" s="179"/>
      <c r="DL2345" s="179"/>
    </row>
    <row r="2346" spans="1:116" x14ac:dyDescent="0.4">
      <c r="E2346" s="8"/>
      <c r="G2346" s="136"/>
      <c r="H2346" s="12"/>
      <c r="I2346" s="60"/>
      <c r="J2346" s="60"/>
      <c r="K2346" s="15"/>
      <c r="L2346" s="15"/>
      <c r="M2346" s="15"/>
      <c r="N2346" s="15"/>
      <c r="O2346" s="15"/>
      <c r="P2346" s="15"/>
      <c r="R2346" s="15"/>
      <c r="S2346" s="80"/>
      <c r="T2346" s="80"/>
      <c r="U2346" s="80"/>
      <c r="V2346" s="80"/>
      <c r="W2346" s="80"/>
      <c r="X2346" s="80"/>
      <c r="Y2346" s="80"/>
      <c r="Z2346" s="80"/>
      <c r="AA2346" s="80"/>
      <c r="AB2346" s="80"/>
      <c r="AC2346" s="80"/>
      <c r="AD2346" s="80"/>
      <c r="AE2346" s="80"/>
      <c r="AF2346" s="80"/>
      <c r="AG2346" s="80"/>
      <c r="AH2346" s="80"/>
      <c r="AI2346" s="80"/>
      <c r="AJ2346" s="80"/>
      <c r="AK2346" s="80"/>
      <c r="AL2346" s="80"/>
      <c r="AM2346" s="80"/>
      <c r="AN2346" s="80"/>
      <c r="AO2346" s="80"/>
      <c r="AP2346" s="80"/>
      <c r="AQ2346" s="80"/>
      <c r="AR2346" s="80"/>
      <c r="AS2346" s="80"/>
      <c r="AT2346" s="80"/>
      <c r="AU2346" s="80"/>
      <c r="AV2346" s="80"/>
      <c r="AW2346" s="80"/>
      <c r="AX2346" s="80"/>
      <c r="AY2346" s="80"/>
      <c r="AZ2346" s="80"/>
      <c r="BA2346" s="80"/>
      <c r="BB2346" s="80"/>
      <c r="BC2346" s="80"/>
      <c r="BD2346" s="80"/>
      <c r="BE2346" s="80"/>
      <c r="BF2346" s="80"/>
      <c r="BG2346" s="80"/>
      <c r="BH2346" s="80"/>
      <c r="BI2346" s="80"/>
      <c r="BJ2346" s="80"/>
      <c r="BK2346" s="80"/>
      <c r="BL2346" s="80"/>
      <c r="BM2346" s="80"/>
      <c r="BN2346" s="80"/>
      <c r="BO2346" s="80"/>
      <c r="BP2346" s="80"/>
      <c r="BQ2346" s="80"/>
      <c r="BR2346" s="80"/>
      <c r="BS2346" s="80"/>
      <c r="BT2346" s="80"/>
      <c r="BU2346" s="80"/>
      <c r="BV2346" s="80"/>
      <c r="BW2346" s="80"/>
      <c r="BX2346" s="80"/>
      <c r="BY2346" s="80"/>
      <c r="BZ2346" s="80"/>
      <c r="CA2346" s="80"/>
      <c r="CB2346" s="80"/>
      <c r="CC2346" s="80"/>
      <c r="CD2346" s="80"/>
      <c r="CE2346" s="80"/>
      <c r="CF2346" s="80"/>
      <c r="CG2346" s="80"/>
      <c r="CH2346" s="80"/>
      <c r="CI2346" s="80"/>
      <c r="CJ2346" s="80"/>
      <c r="CK2346" s="80"/>
      <c r="CL2346" s="80"/>
      <c r="CN2346" s="60"/>
      <c r="CO2346" s="179"/>
      <c r="CP2346" s="179"/>
      <c r="CQ2346" s="179"/>
      <c r="CR2346" s="179"/>
      <c r="CS2346" s="179"/>
      <c r="CT2346" s="179"/>
      <c r="CU2346" s="179"/>
      <c r="CV2346" s="179"/>
      <c r="CW2346" s="179"/>
      <c r="CX2346" s="179"/>
      <c r="CY2346" s="179"/>
      <c r="CZ2346" s="179"/>
      <c r="DA2346" s="179"/>
      <c r="DB2346" s="179"/>
      <c r="DC2346" s="179"/>
      <c r="DD2346" s="179"/>
      <c r="DE2346" s="179"/>
      <c r="DF2346" s="179"/>
      <c r="DG2346" s="179"/>
      <c r="DH2346" s="179"/>
      <c r="DI2346" s="179"/>
      <c r="DJ2346" s="179"/>
      <c r="DK2346" s="179"/>
      <c r="DL2346" s="179"/>
    </row>
    <row r="2347" spans="1:116" x14ac:dyDescent="0.4">
      <c r="E2347" s="8"/>
      <c r="G2347" s="136"/>
      <c r="H2347" s="12"/>
      <c r="I2347" s="60"/>
      <c r="J2347" s="60"/>
      <c r="K2347" s="15"/>
      <c r="L2347" s="15"/>
      <c r="M2347" s="15"/>
      <c r="N2347" s="15"/>
      <c r="O2347" s="15"/>
      <c r="P2347" s="15"/>
      <c r="R2347" s="15"/>
      <c r="S2347" s="80"/>
      <c r="T2347" s="80"/>
      <c r="U2347" s="80"/>
      <c r="V2347" s="80"/>
      <c r="W2347" s="80"/>
      <c r="X2347" s="80"/>
      <c r="Y2347" s="80"/>
      <c r="Z2347" s="80"/>
      <c r="AA2347" s="80"/>
      <c r="AB2347" s="80"/>
      <c r="AC2347" s="80"/>
      <c r="AD2347" s="80"/>
      <c r="AE2347" s="80"/>
      <c r="AF2347" s="80"/>
      <c r="AG2347" s="80"/>
      <c r="AH2347" s="80"/>
      <c r="AI2347" s="80"/>
      <c r="AJ2347" s="80"/>
      <c r="AK2347" s="80"/>
      <c r="AL2347" s="80"/>
      <c r="AM2347" s="80"/>
      <c r="AN2347" s="80"/>
      <c r="AO2347" s="80"/>
      <c r="AP2347" s="80"/>
      <c r="AQ2347" s="80"/>
      <c r="AR2347" s="80"/>
      <c r="AS2347" s="80"/>
      <c r="AT2347" s="80"/>
      <c r="AU2347" s="80"/>
      <c r="AV2347" s="80"/>
      <c r="AW2347" s="80"/>
      <c r="AX2347" s="80"/>
      <c r="AY2347" s="80"/>
      <c r="AZ2347" s="80"/>
      <c r="BA2347" s="80"/>
      <c r="BB2347" s="80"/>
      <c r="BC2347" s="80"/>
      <c r="BD2347" s="80"/>
      <c r="BE2347" s="80"/>
      <c r="BF2347" s="80"/>
      <c r="BG2347" s="80"/>
      <c r="BH2347" s="80"/>
      <c r="BI2347" s="80"/>
      <c r="BJ2347" s="80"/>
      <c r="BK2347" s="80"/>
      <c r="BL2347" s="80"/>
      <c r="BM2347" s="80"/>
      <c r="BN2347" s="80"/>
      <c r="BO2347" s="80"/>
      <c r="BP2347" s="80"/>
      <c r="BQ2347" s="80"/>
      <c r="BR2347" s="80"/>
      <c r="BS2347" s="80"/>
      <c r="BT2347" s="80"/>
      <c r="BU2347" s="80"/>
      <c r="BV2347" s="80"/>
      <c r="BW2347" s="80"/>
      <c r="BX2347" s="80"/>
      <c r="BY2347" s="80"/>
      <c r="BZ2347" s="80"/>
      <c r="CA2347" s="80"/>
      <c r="CB2347" s="80"/>
      <c r="CC2347" s="80"/>
      <c r="CD2347" s="80"/>
      <c r="CE2347" s="80"/>
      <c r="CF2347" s="80"/>
      <c r="CG2347" s="80"/>
      <c r="CH2347" s="80"/>
      <c r="CI2347" s="80"/>
      <c r="CJ2347" s="80"/>
      <c r="CK2347" s="80"/>
      <c r="CL2347" s="80"/>
      <c r="CN2347" s="60"/>
      <c r="CO2347" s="179"/>
      <c r="CP2347" s="179"/>
      <c r="CQ2347" s="179"/>
      <c r="CR2347" s="179"/>
      <c r="CS2347" s="179"/>
      <c r="CT2347" s="179"/>
      <c r="CU2347" s="179"/>
      <c r="CV2347" s="179"/>
      <c r="CW2347" s="179"/>
      <c r="CX2347" s="179"/>
      <c r="CY2347" s="179"/>
      <c r="CZ2347" s="179"/>
      <c r="DA2347" s="179"/>
      <c r="DB2347" s="179"/>
      <c r="DC2347" s="179"/>
      <c r="DD2347" s="179"/>
      <c r="DE2347" s="179"/>
      <c r="DF2347" s="179"/>
      <c r="DG2347" s="179"/>
      <c r="DH2347" s="179"/>
      <c r="DI2347" s="179"/>
      <c r="DJ2347" s="179"/>
      <c r="DK2347" s="179"/>
      <c r="DL2347" s="179"/>
    </row>
    <row r="2348" spans="1:116" x14ac:dyDescent="0.4">
      <c r="E2348" s="8"/>
      <c r="G2348" s="136"/>
      <c r="H2348" s="12"/>
      <c r="I2348" s="60"/>
      <c r="J2348" s="60"/>
      <c r="K2348" s="15"/>
      <c r="L2348" s="15"/>
      <c r="M2348" s="15"/>
      <c r="N2348" s="15"/>
      <c r="O2348" s="15"/>
      <c r="P2348" s="15"/>
      <c r="R2348" s="15"/>
      <c r="S2348" s="80"/>
      <c r="T2348" s="80"/>
      <c r="U2348" s="80"/>
      <c r="V2348" s="80"/>
      <c r="W2348" s="80"/>
      <c r="X2348" s="80"/>
      <c r="Y2348" s="80"/>
      <c r="Z2348" s="80"/>
      <c r="AA2348" s="80"/>
      <c r="AB2348" s="80"/>
      <c r="AC2348" s="80"/>
      <c r="AD2348" s="80"/>
      <c r="AE2348" s="80"/>
      <c r="AF2348" s="80"/>
      <c r="AG2348" s="80"/>
      <c r="AH2348" s="80"/>
      <c r="AI2348" s="80"/>
      <c r="AJ2348" s="80"/>
      <c r="AK2348" s="80"/>
      <c r="AL2348" s="80"/>
      <c r="AM2348" s="80"/>
      <c r="AN2348" s="80"/>
      <c r="AO2348" s="80"/>
      <c r="AP2348" s="80"/>
      <c r="AQ2348" s="80"/>
      <c r="AR2348" s="80"/>
      <c r="AS2348" s="80"/>
      <c r="AT2348" s="80"/>
      <c r="AU2348" s="80"/>
      <c r="AV2348" s="80"/>
      <c r="AW2348" s="80"/>
      <c r="AX2348" s="80"/>
      <c r="AY2348" s="80"/>
      <c r="AZ2348" s="80"/>
      <c r="BA2348" s="80"/>
      <c r="BB2348" s="80"/>
      <c r="BC2348" s="80"/>
      <c r="BD2348" s="80"/>
      <c r="BE2348" s="80"/>
      <c r="BF2348" s="80"/>
      <c r="BG2348" s="80"/>
      <c r="BH2348" s="80"/>
      <c r="BI2348" s="80"/>
      <c r="BJ2348" s="80"/>
      <c r="BK2348" s="80"/>
      <c r="BL2348" s="80"/>
      <c r="BM2348" s="80"/>
      <c r="BN2348" s="80"/>
      <c r="BO2348" s="80"/>
      <c r="BP2348" s="80"/>
      <c r="BQ2348" s="80"/>
      <c r="BR2348" s="80"/>
      <c r="BS2348" s="80"/>
      <c r="BT2348" s="80"/>
      <c r="BU2348" s="80"/>
      <c r="BV2348" s="80"/>
      <c r="BW2348" s="80"/>
      <c r="BX2348" s="80"/>
      <c r="BY2348" s="80"/>
      <c r="BZ2348" s="80"/>
      <c r="CA2348" s="80"/>
      <c r="CB2348" s="80"/>
      <c r="CC2348" s="80"/>
      <c r="CD2348" s="80"/>
      <c r="CE2348" s="80"/>
      <c r="CF2348" s="80"/>
      <c r="CG2348" s="80"/>
      <c r="CH2348" s="80"/>
      <c r="CI2348" s="80"/>
      <c r="CJ2348" s="80"/>
      <c r="CK2348" s="80"/>
      <c r="CL2348" s="80"/>
      <c r="CN2348" s="60"/>
      <c r="CO2348" s="179"/>
      <c r="CP2348" s="179"/>
      <c r="CQ2348" s="179"/>
      <c r="CR2348" s="179"/>
      <c r="CS2348" s="179"/>
      <c r="CT2348" s="179"/>
      <c r="CU2348" s="179"/>
      <c r="CV2348" s="179"/>
      <c r="CW2348" s="179"/>
      <c r="CX2348" s="179"/>
      <c r="CY2348" s="179"/>
      <c r="CZ2348" s="179"/>
      <c r="DA2348" s="179"/>
      <c r="DB2348" s="179"/>
      <c r="DC2348" s="179"/>
      <c r="DD2348" s="179"/>
      <c r="DE2348" s="179"/>
      <c r="DF2348" s="179"/>
      <c r="DG2348" s="179"/>
      <c r="DH2348" s="179"/>
      <c r="DI2348" s="179"/>
      <c r="DJ2348" s="179"/>
      <c r="DK2348" s="179"/>
      <c r="DL2348" s="179"/>
    </row>
    <row r="2349" spans="1:116" x14ac:dyDescent="0.4">
      <c r="E2349" s="8"/>
      <c r="G2349" s="136"/>
      <c r="H2349" s="12"/>
      <c r="I2349" s="60"/>
      <c r="J2349" s="60"/>
      <c r="K2349" s="15"/>
      <c r="L2349" s="15"/>
      <c r="M2349" s="15"/>
      <c r="N2349" s="15"/>
      <c r="O2349" s="15"/>
      <c r="P2349" s="15"/>
      <c r="R2349" s="15"/>
      <c r="S2349" s="80"/>
      <c r="T2349" s="80"/>
      <c r="U2349" s="80"/>
      <c r="V2349" s="80"/>
      <c r="W2349" s="80"/>
      <c r="X2349" s="80"/>
      <c r="Y2349" s="80"/>
      <c r="Z2349" s="80"/>
      <c r="AA2349" s="80"/>
      <c r="AB2349" s="80"/>
      <c r="AC2349" s="80"/>
      <c r="AD2349" s="80"/>
      <c r="AE2349" s="80"/>
      <c r="AF2349" s="80"/>
      <c r="AG2349" s="80"/>
      <c r="AH2349" s="80"/>
      <c r="AI2349" s="80"/>
      <c r="AJ2349" s="80"/>
      <c r="AK2349" s="80"/>
      <c r="AL2349" s="80"/>
      <c r="AM2349" s="80"/>
      <c r="AN2349" s="80"/>
      <c r="AO2349" s="80"/>
      <c r="AP2349" s="80"/>
      <c r="AQ2349" s="80"/>
      <c r="AR2349" s="80"/>
      <c r="AS2349" s="80"/>
      <c r="AT2349" s="80"/>
      <c r="AU2349" s="80"/>
      <c r="AV2349" s="80"/>
      <c r="AW2349" s="80"/>
      <c r="AX2349" s="80"/>
      <c r="AY2349" s="80"/>
      <c r="AZ2349" s="80"/>
      <c r="BA2349" s="80"/>
      <c r="BB2349" s="80"/>
      <c r="BC2349" s="80"/>
      <c r="BD2349" s="80"/>
      <c r="BE2349" s="80"/>
      <c r="BF2349" s="80"/>
      <c r="BG2349" s="80"/>
      <c r="BH2349" s="80"/>
      <c r="BI2349" s="80"/>
      <c r="BJ2349" s="80"/>
      <c r="BK2349" s="80"/>
      <c r="BL2349" s="80"/>
      <c r="BM2349" s="80"/>
      <c r="BN2349" s="80"/>
      <c r="BO2349" s="80"/>
      <c r="BP2349" s="80"/>
      <c r="BQ2349" s="80"/>
      <c r="BR2349" s="80"/>
      <c r="BS2349" s="80"/>
      <c r="BT2349" s="80"/>
      <c r="BU2349" s="80"/>
      <c r="BV2349" s="80"/>
      <c r="BW2349" s="80"/>
      <c r="BX2349" s="80"/>
      <c r="BY2349" s="80"/>
      <c r="BZ2349" s="80"/>
      <c r="CA2349" s="80"/>
      <c r="CB2349" s="80"/>
      <c r="CC2349" s="80"/>
      <c r="CD2349" s="80"/>
      <c r="CE2349" s="80"/>
      <c r="CF2349" s="80"/>
      <c r="CG2349" s="80"/>
      <c r="CH2349" s="80"/>
      <c r="CI2349" s="80"/>
      <c r="CJ2349" s="80"/>
      <c r="CK2349" s="80"/>
      <c r="CL2349" s="80"/>
      <c r="CN2349" s="60"/>
      <c r="CO2349" s="179"/>
      <c r="CP2349" s="179"/>
      <c r="CQ2349" s="179"/>
      <c r="CR2349" s="179"/>
      <c r="CS2349" s="179"/>
      <c r="CT2349" s="179"/>
      <c r="CU2349" s="179"/>
      <c r="CV2349" s="179"/>
      <c r="CW2349" s="179"/>
      <c r="CX2349" s="179"/>
      <c r="CY2349" s="179"/>
      <c r="CZ2349" s="179"/>
      <c r="DA2349" s="179"/>
      <c r="DB2349" s="179"/>
      <c r="DC2349" s="179"/>
      <c r="DD2349" s="179"/>
      <c r="DE2349" s="179"/>
      <c r="DF2349" s="179"/>
      <c r="DG2349" s="179"/>
      <c r="DH2349" s="179"/>
      <c r="DI2349" s="179"/>
      <c r="DJ2349" s="179"/>
      <c r="DK2349" s="179"/>
      <c r="DL2349" s="179"/>
    </row>
    <row r="2350" spans="1:116" x14ac:dyDescent="0.4">
      <c r="E2350" s="8"/>
      <c r="G2350" s="136"/>
      <c r="H2350" s="12"/>
      <c r="I2350" s="60"/>
      <c r="J2350" s="60"/>
      <c r="K2350" s="15"/>
      <c r="L2350" s="15"/>
      <c r="M2350" s="15"/>
      <c r="N2350" s="15"/>
      <c r="O2350" s="15"/>
      <c r="P2350" s="15"/>
      <c r="R2350" s="15"/>
      <c r="S2350" s="80"/>
      <c r="T2350" s="80"/>
      <c r="U2350" s="80"/>
      <c r="V2350" s="80"/>
      <c r="W2350" s="80"/>
      <c r="X2350" s="80"/>
      <c r="Y2350" s="80"/>
      <c r="Z2350" s="80"/>
      <c r="AA2350" s="80"/>
      <c r="AB2350" s="80"/>
      <c r="AC2350" s="80"/>
      <c r="AD2350" s="80"/>
      <c r="AE2350" s="80"/>
      <c r="AF2350" s="80"/>
      <c r="AG2350" s="80"/>
      <c r="AH2350" s="80"/>
      <c r="AI2350" s="80"/>
      <c r="AJ2350" s="80"/>
      <c r="AK2350" s="80"/>
      <c r="AL2350" s="80"/>
      <c r="AM2350" s="80"/>
      <c r="AN2350" s="80"/>
      <c r="AO2350" s="80"/>
      <c r="AP2350" s="80"/>
      <c r="AQ2350" s="80"/>
      <c r="AR2350" s="80"/>
      <c r="AS2350" s="80"/>
      <c r="AT2350" s="80"/>
      <c r="AU2350" s="80"/>
      <c r="AV2350" s="80"/>
      <c r="AW2350" s="80"/>
      <c r="AX2350" s="80"/>
      <c r="AY2350" s="80"/>
      <c r="AZ2350" s="80"/>
      <c r="BA2350" s="80"/>
      <c r="BB2350" s="80"/>
      <c r="BC2350" s="80"/>
      <c r="BD2350" s="80"/>
      <c r="BE2350" s="80"/>
      <c r="BF2350" s="80"/>
      <c r="BG2350" s="80"/>
      <c r="BH2350" s="80"/>
      <c r="BI2350" s="80"/>
      <c r="BJ2350" s="80"/>
      <c r="BK2350" s="80"/>
      <c r="BL2350" s="80"/>
      <c r="BM2350" s="80"/>
      <c r="BN2350" s="80"/>
      <c r="BO2350" s="80"/>
      <c r="BP2350" s="80"/>
      <c r="BQ2350" s="80"/>
      <c r="BR2350" s="80"/>
      <c r="BS2350" s="80"/>
      <c r="BT2350" s="80"/>
      <c r="BU2350" s="80"/>
      <c r="BV2350" s="80"/>
      <c r="BW2350" s="80"/>
      <c r="BX2350" s="80"/>
      <c r="BY2350" s="80"/>
      <c r="BZ2350" s="80"/>
      <c r="CA2350" s="80"/>
      <c r="CB2350" s="80"/>
      <c r="CC2350" s="80"/>
      <c r="CD2350" s="80"/>
      <c r="CE2350" s="80"/>
      <c r="CF2350" s="80"/>
      <c r="CG2350" s="80"/>
      <c r="CH2350" s="80"/>
      <c r="CI2350" s="80"/>
      <c r="CJ2350" s="80"/>
      <c r="CK2350" s="80"/>
      <c r="CL2350" s="80"/>
      <c r="CN2350" s="60"/>
      <c r="CO2350" s="179"/>
      <c r="CP2350" s="179"/>
      <c r="CQ2350" s="179"/>
      <c r="CR2350" s="179"/>
      <c r="CS2350" s="179"/>
      <c r="CT2350" s="179"/>
      <c r="CU2350" s="179"/>
      <c r="CV2350" s="179"/>
      <c r="CW2350" s="179"/>
      <c r="CX2350" s="179"/>
      <c r="CY2350" s="179"/>
      <c r="CZ2350" s="179"/>
      <c r="DA2350" s="179"/>
      <c r="DB2350" s="179"/>
      <c r="DC2350" s="179"/>
      <c r="DD2350" s="179"/>
      <c r="DE2350" s="179"/>
      <c r="DF2350" s="179"/>
      <c r="DG2350" s="179"/>
      <c r="DH2350" s="179"/>
      <c r="DI2350" s="179"/>
      <c r="DJ2350" s="179"/>
      <c r="DK2350" s="179"/>
      <c r="DL2350" s="179"/>
    </row>
    <row r="2351" spans="1:116" x14ac:dyDescent="0.4">
      <c r="E2351" s="8"/>
      <c r="G2351" s="136"/>
      <c r="H2351" s="12"/>
      <c r="I2351" s="60"/>
      <c r="J2351" s="60"/>
      <c r="K2351" s="15"/>
      <c r="L2351" s="15"/>
      <c r="M2351" s="15"/>
      <c r="N2351" s="15"/>
      <c r="O2351" s="15"/>
      <c r="P2351" s="15"/>
      <c r="R2351" s="15"/>
      <c r="S2351" s="80"/>
      <c r="T2351" s="80"/>
      <c r="U2351" s="80"/>
      <c r="V2351" s="80"/>
      <c r="W2351" s="80"/>
      <c r="X2351" s="80"/>
      <c r="Y2351" s="80"/>
      <c r="Z2351" s="80"/>
      <c r="AA2351" s="80"/>
      <c r="AB2351" s="80"/>
      <c r="AC2351" s="80"/>
      <c r="AD2351" s="80"/>
      <c r="AE2351" s="80"/>
      <c r="AF2351" s="80"/>
      <c r="AG2351" s="80"/>
      <c r="AH2351" s="80"/>
      <c r="AI2351" s="80"/>
      <c r="AJ2351" s="80"/>
      <c r="AK2351" s="80"/>
      <c r="AL2351" s="80"/>
      <c r="AM2351" s="80"/>
      <c r="AN2351" s="80"/>
      <c r="AO2351" s="80"/>
      <c r="AP2351" s="80"/>
      <c r="AQ2351" s="80"/>
      <c r="AR2351" s="80"/>
      <c r="AS2351" s="80"/>
      <c r="AT2351" s="80"/>
      <c r="AU2351" s="80"/>
      <c r="AV2351" s="80"/>
      <c r="AW2351" s="80"/>
      <c r="AX2351" s="80"/>
      <c r="AY2351" s="80"/>
      <c r="AZ2351" s="80"/>
      <c r="BA2351" s="80"/>
      <c r="BB2351" s="80"/>
      <c r="BC2351" s="80"/>
      <c r="BD2351" s="80"/>
      <c r="BE2351" s="80"/>
      <c r="BF2351" s="80"/>
      <c r="BG2351" s="80"/>
      <c r="BH2351" s="80"/>
      <c r="BI2351" s="80"/>
      <c r="BJ2351" s="80"/>
      <c r="BK2351" s="80"/>
      <c r="BL2351" s="80"/>
      <c r="BM2351" s="80"/>
      <c r="BN2351" s="80"/>
      <c r="BO2351" s="80"/>
      <c r="BP2351" s="80"/>
      <c r="BQ2351" s="80"/>
      <c r="BR2351" s="80"/>
      <c r="BS2351" s="80"/>
      <c r="BT2351" s="80"/>
      <c r="BU2351" s="80"/>
      <c r="BV2351" s="80"/>
      <c r="BW2351" s="80"/>
      <c r="BX2351" s="80"/>
      <c r="BY2351" s="80"/>
      <c r="BZ2351" s="80"/>
      <c r="CA2351" s="80"/>
      <c r="CB2351" s="80"/>
      <c r="CC2351" s="80"/>
      <c r="CD2351" s="80"/>
      <c r="CE2351" s="80"/>
      <c r="CF2351" s="80"/>
      <c r="CG2351" s="80"/>
      <c r="CH2351" s="80"/>
      <c r="CI2351" s="80"/>
      <c r="CJ2351" s="80"/>
      <c r="CK2351" s="80"/>
      <c r="CL2351" s="80"/>
      <c r="CN2351" s="60"/>
      <c r="CO2351" s="179"/>
      <c r="CP2351" s="179"/>
      <c r="CQ2351" s="179"/>
      <c r="CR2351" s="179"/>
      <c r="CS2351" s="179"/>
      <c r="CT2351" s="179"/>
      <c r="CU2351" s="179"/>
      <c r="CV2351" s="179"/>
      <c r="CW2351" s="179"/>
      <c r="CX2351" s="179"/>
      <c r="CY2351" s="179"/>
      <c r="CZ2351" s="179"/>
      <c r="DA2351" s="179"/>
      <c r="DB2351" s="179"/>
      <c r="DC2351" s="179"/>
      <c r="DD2351" s="179"/>
      <c r="DE2351" s="179"/>
      <c r="DF2351" s="179"/>
      <c r="DG2351" s="179"/>
      <c r="DH2351" s="179"/>
      <c r="DI2351" s="179"/>
      <c r="DJ2351" s="179"/>
      <c r="DK2351" s="179"/>
      <c r="DL2351" s="179"/>
    </row>
    <row r="2352" spans="1:116" x14ac:dyDescent="0.4">
      <c r="E2352" s="8"/>
      <c r="G2352" s="136"/>
      <c r="H2352" s="12"/>
      <c r="I2352" s="60"/>
      <c r="J2352" s="60"/>
      <c r="K2352" s="15"/>
      <c r="L2352" s="15"/>
      <c r="M2352" s="15"/>
      <c r="N2352" s="15"/>
      <c r="O2352" s="15"/>
      <c r="P2352" s="15"/>
      <c r="R2352" s="15"/>
      <c r="S2352" s="80"/>
      <c r="T2352" s="80"/>
      <c r="U2352" s="80"/>
      <c r="V2352" s="80"/>
      <c r="W2352" s="80"/>
      <c r="X2352" s="80"/>
      <c r="Y2352" s="80"/>
      <c r="Z2352" s="80"/>
      <c r="AA2352" s="80"/>
      <c r="AB2352" s="80"/>
      <c r="AC2352" s="80"/>
      <c r="AD2352" s="80"/>
      <c r="AE2352" s="80"/>
      <c r="AF2352" s="80"/>
      <c r="AG2352" s="80"/>
      <c r="AH2352" s="80"/>
      <c r="AI2352" s="80"/>
      <c r="AJ2352" s="80"/>
      <c r="AK2352" s="80"/>
      <c r="AL2352" s="80"/>
      <c r="AM2352" s="80"/>
      <c r="AN2352" s="80"/>
      <c r="AO2352" s="80"/>
      <c r="AP2352" s="80"/>
      <c r="AQ2352" s="80"/>
      <c r="AR2352" s="80"/>
      <c r="AS2352" s="80"/>
      <c r="AT2352" s="80"/>
      <c r="AU2352" s="80"/>
      <c r="AV2352" s="80"/>
      <c r="AW2352" s="80"/>
      <c r="AX2352" s="80"/>
      <c r="AY2352" s="80"/>
      <c r="AZ2352" s="80"/>
      <c r="BA2352" s="80"/>
      <c r="BB2352" s="80"/>
      <c r="BC2352" s="80"/>
      <c r="BD2352" s="80"/>
      <c r="BE2352" s="80"/>
      <c r="BF2352" s="80"/>
      <c r="BG2352" s="80"/>
      <c r="BH2352" s="80"/>
      <c r="BI2352" s="80"/>
      <c r="BJ2352" s="80"/>
      <c r="BK2352" s="80"/>
      <c r="BL2352" s="80"/>
      <c r="BM2352" s="80"/>
      <c r="BN2352" s="80"/>
      <c r="BO2352" s="80"/>
      <c r="BP2352" s="80"/>
      <c r="BQ2352" s="80"/>
      <c r="BR2352" s="80"/>
      <c r="BS2352" s="80"/>
      <c r="BT2352" s="80"/>
      <c r="BU2352" s="80"/>
      <c r="BV2352" s="80"/>
      <c r="BW2352" s="80"/>
      <c r="BX2352" s="80"/>
      <c r="BY2352" s="80"/>
      <c r="BZ2352" s="80"/>
      <c r="CA2352" s="80"/>
      <c r="CB2352" s="80"/>
      <c r="CC2352" s="80"/>
      <c r="CD2352" s="80"/>
      <c r="CE2352" s="80"/>
      <c r="CF2352" s="80"/>
      <c r="CG2352" s="80"/>
      <c r="CH2352" s="80"/>
      <c r="CI2352" s="80"/>
      <c r="CJ2352" s="80"/>
      <c r="CK2352" s="80"/>
      <c r="CL2352" s="80"/>
      <c r="CN2352" s="60"/>
      <c r="CO2352" s="179"/>
      <c r="CP2352" s="179"/>
      <c r="CQ2352" s="179"/>
      <c r="CR2352" s="179"/>
      <c r="CS2352" s="179"/>
      <c r="CT2352" s="179"/>
      <c r="CU2352" s="179"/>
      <c r="CV2352" s="179"/>
      <c r="CW2352" s="179"/>
      <c r="CX2352" s="179"/>
      <c r="CY2352" s="179"/>
      <c r="CZ2352" s="179"/>
      <c r="DA2352" s="179"/>
      <c r="DB2352" s="179"/>
      <c r="DC2352" s="179"/>
      <c r="DD2352" s="179"/>
      <c r="DE2352" s="179"/>
      <c r="DF2352" s="179"/>
      <c r="DG2352" s="179"/>
      <c r="DH2352" s="179"/>
      <c r="DI2352" s="179"/>
      <c r="DJ2352" s="179"/>
      <c r="DK2352" s="179"/>
      <c r="DL2352" s="179"/>
    </row>
    <row r="2353" spans="1:116" x14ac:dyDescent="0.4">
      <c r="E2353" s="8"/>
      <c r="G2353" s="136"/>
      <c r="H2353" s="12"/>
      <c r="I2353" s="60"/>
      <c r="J2353" s="60"/>
      <c r="K2353" s="15"/>
      <c r="L2353" s="15"/>
      <c r="M2353" s="15"/>
      <c r="N2353" s="15"/>
      <c r="O2353" s="15"/>
      <c r="P2353" s="15"/>
      <c r="R2353" s="15"/>
      <c r="S2353" s="179"/>
      <c r="T2353" s="179"/>
      <c r="U2353" s="179"/>
      <c r="V2353" s="179"/>
      <c r="W2353" s="179"/>
      <c r="X2353" s="179"/>
      <c r="Y2353" s="179"/>
      <c r="Z2353" s="179"/>
      <c r="AA2353" s="179"/>
      <c r="AB2353" s="179"/>
      <c r="AC2353" s="179"/>
      <c r="AD2353" s="179"/>
      <c r="AE2353" s="179"/>
      <c r="AF2353" s="179"/>
      <c r="AG2353" s="179"/>
      <c r="AH2353" s="179"/>
      <c r="AI2353" s="179"/>
      <c r="AJ2353" s="179"/>
      <c r="AK2353" s="179"/>
      <c r="AL2353" s="179"/>
      <c r="AM2353" s="179"/>
      <c r="AN2353" s="179"/>
      <c r="AO2353" s="179"/>
      <c r="AP2353" s="179"/>
      <c r="AQ2353" s="179"/>
      <c r="AR2353" s="179"/>
      <c r="AS2353" s="179"/>
      <c r="AT2353" s="179"/>
      <c r="AU2353" s="179"/>
      <c r="AV2353" s="179"/>
      <c r="AW2353" s="179"/>
      <c r="AX2353" s="179"/>
      <c r="AY2353" s="179"/>
      <c r="AZ2353" s="179"/>
      <c r="BA2353" s="179"/>
      <c r="BB2353" s="179"/>
      <c r="BC2353" s="179"/>
      <c r="BD2353" s="179"/>
      <c r="BE2353" s="179"/>
      <c r="BF2353" s="179"/>
      <c r="BG2353" s="179"/>
      <c r="BH2353" s="179"/>
      <c r="BI2353" s="179"/>
      <c r="BJ2353" s="179"/>
      <c r="BK2353" s="179"/>
      <c r="BL2353" s="179"/>
      <c r="BM2353" s="179"/>
      <c r="BN2353" s="179"/>
      <c r="BO2353" s="179"/>
      <c r="BP2353" s="179"/>
      <c r="BQ2353" s="179"/>
      <c r="BR2353" s="179"/>
      <c r="BS2353" s="179"/>
      <c r="BT2353" s="179"/>
      <c r="BU2353" s="179"/>
      <c r="BV2353" s="179"/>
      <c r="BW2353" s="179"/>
      <c r="BX2353" s="179"/>
      <c r="BY2353" s="179"/>
      <c r="BZ2353" s="179"/>
      <c r="CA2353" s="179"/>
      <c r="CB2353" s="179"/>
      <c r="CC2353" s="179"/>
      <c r="CD2353" s="179"/>
      <c r="CE2353" s="179"/>
      <c r="CF2353" s="179"/>
      <c r="CG2353" s="179"/>
      <c r="CH2353" s="179"/>
      <c r="CI2353" s="179"/>
      <c r="CJ2353" s="179"/>
      <c r="CK2353" s="179"/>
      <c r="CL2353" s="179"/>
      <c r="CN2353" s="60"/>
      <c r="CO2353" s="179"/>
      <c r="CP2353" s="179"/>
      <c r="CQ2353" s="179"/>
      <c r="CR2353" s="179"/>
      <c r="CS2353" s="179"/>
      <c r="CT2353" s="179"/>
      <c r="CU2353" s="179"/>
      <c r="CV2353" s="179"/>
      <c r="CW2353" s="179"/>
      <c r="CX2353" s="179"/>
      <c r="CY2353" s="179"/>
      <c r="CZ2353" s="179"/>
      <c r="DA2353" s="179"/>
      <c r="DB2353" s="179"/>
      <c r="DC2353" s="179"/>
      <c r="DD2353" s="179"/>
      <c r="DE2353" s="179"/>
      <c r="DF2353" s="179"/>
      <c r="DG2353" s="179"/>
      <c r="DH2353" s="179"/>
      <c r="DI2353" s="179"/>
      <c r="DJ2353" s="179"/>
      <c r="DK2353" s="179"/>
      <c r="DL2353" s="179"/>
    </row>
    <row r="2354" spans="1:116" x14ac:dyDescent="0.4">
      <c r="E2354" s="8"/>
      <c r="G2354" s="136"/>
      <c r="H2354" s="12"/>
      <c r="I2354" s="60"/>
      <c r="J2354" s="60"/>
      <c r="K2354" s="15"/>
      <c r="L2354" s="15"/>
      <c r="M2354" s="15"/>
      <c r="N2354" s="15"/>
      <c r="O2354" s="15"/>
      <c r="P2354" s="15"/>
      <c r="R2354" s="15"/>
      <c r="S2354" s="179"/>
      <c r="T2354" s="179"/>
      <c r="U2354" s="179"/>
      <c r="V2354" s="179"/>
      <c r="W2354" s="179"/>
      <c r="X2354" s="179"/>
      <c r="Y2354" s="179"/>
      <c r="Z2354" s="179"/>
      <c r="AA2354" s="179"/>
      <c r="AB2354" s="179"/>
      <c r="AC2354" s="179"/>
      <c r="AD2354" s="179"/>
      <c r="AE2354" s="179"/>
      <c r="AF2354" s="179"/>
      <c r="AG2354" s="179"/>
      <c r="AH2354" s="179"/>
      <c r="AI2354" s="179"/>
      <c r="AJ2354" s="179"/>
      <c r="AK2354" s="179"/>
      <c r="AL2354" s="179"/>
      <c r="AM2354" s="179"/>
      <c r="AN2354" s="179"/>
      <c r="AO2354" s="179"/>
      <c r="AP2354" s="179"/>
      <c r="AQ2354" s="179"/>
      <c r="AR2354" s="179"/>
      <c r="AS2354" s="179"/>
      <c r="AT2354" s="179"/>
      <c r="AU2354" s="179"/>
      <c r="AV2354" s="179"/>
      <c r="AW2354" s="179"/>
      <c r="AX2354" s="179"/>
      <c r="AY2354" s="179"/>
      <c r="AZ2354" s="179"/>
      <c r="BA2354" s="179"/>
      <c r="BB2354" s="179"/>
      <c r="BC2354" s="179"/>
      <c r="BD2354" s="179"/>
      <c r="BE2354" s="179"/>
      <c r="BF2354" s="179"/>
      <c r="BG2354" s="179"/>
      <c r="BH2354" s="179"/>
      <c r="BI2354" s="179"/>
      <c r="BJ2354" s="179"/>
      <c r="BK2354" s="179"/>
      <c r="BL2354" s="179"/>
      <c r="BM2354" s="179"/>
      <c r="BN2354" s="179"/>
      <c r="BO2354" s="179"/>
      <c r="BP2354" s="179"/>
      <c r="BQ2354" s="179"/>
      <c r="BR2354" s="179"/>
      <c r="BS2354" s="179"/>
      <c r="BT2354" s="179"/>
      <c r="BU2354" s="179"/>
      <c r="BV2354" s="179"/>
      <c r="BW2354" s="179"/>
      <c r="BX2354" s="179"/>
      <c r="BY2354" s="179"/>
      <c r="BZ2354" s="179"/>
      <c r="CA2354" s="179"/>
      <c r="CB2354" s="179"/>
      <c r="CC2354" s="179"/>
      <c r="CD2354" s="179"/>
      <c r="CE2354" s="179"/>
      <c r="CF2354" s="179"/>
      <c r="CG2354" s="179"/>
      <c r="CH2354" s="179"/>
      <c r="CI2354" s="179"/>
      <c r="CJ2354" s="179"/>
      <c r="CK2354" s="179"/>
      <c r="CL2354" s="179"/>
      <c r="CN2354" s="60"/>
      <c r="CO2354" s="179"/>
      <c r="CP2354" s="179"/>
      <c r="CQ2354" s="179"/>
      <c r="CR2354" s="179"/>
      <c r="CS2354" s="179"/>
      <c r="CT2354" s="179"/>
      <c r="CU2354" s="179"/>
      <c r="CV2354" s="179"/>
      <c r="CW2354" s="179"/>
      <c r="CX2354" s="179"/>
      <c r="CY2354" s="179"/>
      <c r="CZ2354" s="179"/>
      <c r="DA2354" s="179"/>
      <c r="DB2354" s="179"/>
      <c r="DC2354" s="179"/>
      <c r="DD2354" s="179"/>
      <c r="DE2354" s="179"/>
      <c r="DF2354" s="179"/>
      <c r="DG2354" s="179"/>
      <c r="DH2354" s="179"/>
      <c r="DI2354" s="179"/>
      <c r="DJ2354" s="179"/>
      <c r="DK2354" s="179"/>
      <c r="DL2354" s="179"/>
    </row>
    <row r="2355" spans="1:116" x14ac:dyDescent="0.4">
      <c r="E2355" s="8"/>
      <c r="G2355" s="136"/>
      <c r="H2355" s="12"/>
      <c r="I2355" s="60"/>
      <c r="J2355" s="60"/>
      <c r="K2355" s="15"/>
      <c r="L2355" s="15"/>
      <c r="M2355" s="15"/>
      <c r="N2355" s="15"/>
      <c r="O2355" s="15"/>
      <c r="P2355" s="15"/>
      <c r="R2355" s="15"/>
      <c r="S2355" s="179"/>
      <c r="T2355" s="179"/>
      <c r="U2355" s="179"/>
      <c r="V2355" s="179"/>
      <c r="W2355" s="179"/>
      <c r="X2355" s="179"/>
      <c r="Y2355" s="179"/>
      <c r="Z2355" s="179"/>
      <c r="AA2355" s="179"/>
      <c r="AB2355" s="179"/>
      <c r="AC2355" s="179"/>
      <c r="AD2355" s="179"/>
      <c r="AE2355" s="179"/>
      <c r="AF2355" s="179"/>
      <c r="AG2355" s="179"/>
      <c r="AH2355" s="179"/>
      <c r="AI2355" s="179"/>
      <c r="AJ2355" s="179"/>
      <c r="AK2355" s="179"/>
      <c r="AL2355" s="179"/>
      <c r="AM2355" s="179"/>
      <c r="AN2355" s="179"/>
      <c r="AO2355" s="179"/>
      <c r="AP2355" s="179"/>
      <c r="AQ2355" s="179"/>
      <c r="AR2355" s="179"/>
      <c r="AS2355" s="179"/>
      <c r="AT2355" s="179"/>
      <c r="AU2355" s="179"/>
      <c r="AV2355" s="179"/>
      <c r="AW2355" s="179"/>
      <c r="AX2355" s="179"/>
      <c r="AY2355" s="179"/>
      <c r="AZ2355" s="179"/>
      <c r="BA2355" s="179"/>
      <c r="BB2355" s="179"/>
      <c r="BC2355" s="179"/>
      <c r="BD2355" s="179"/>
      <c r="BE2355" s="179"/>
      <c r="BF2355" s="179"/>
      <c r="BG2355" s="179"/>
      <c r="BH2355" s="179"/>
      <c r="BI2355" s="179"/>
      <c r="BJ2355" s="179"/>
      <c r="BK2355" s="179"/>
      <c r="BL2355" s="179"/>
      <c r="BM2355" s="179"/>
      <c r="BN2355" s="179"/>
      <c r="BO2355" s="179"/>
      <c r="BP2355" s="179"/>
      <c r="BQ2355" s="179"/>
      <c r="BR2355" s="179"/>
      <c r="BS2355" s="179"/>
      <c r="BT2355" s="179"/>
      <c r="BU2355" s="179"/>
      <c r="BV2355" s="179"/>
      <c r="BW2355" s="179"/>
      <c r="BX2355" s="179"/>
      <c r="BY2355" s="179"/>
      <c r="BZ2355" s="179"/>
      <c r="CA2355" s="179"/>
      <c r="CB2355" s="179"/>
      <c r="CC2355" s="179"/>
      <c r="CD2355" s="179"/>
      <c r="CE2355" s="179"/>
      <c r="CF2355" s="179"/>
      <c r="CG2355" s="179"/>
      <c r="CH2355" s="179"/>
      <c r="CI2355" s="179"/>
      <c r="CJ2355" s="179"/>
      <c r="CK2355" s="179"/>
      <c r="CL2355" s="179"/>
      <c r="CN2355" s="60"/>
      <c r="CO2355" s="179"/>
      <c r="CP2355" s="179"/>
      <c r="CQ2355" s="179"/>
      <c r="CR2355" s="179"/>
      <c r="CS2355" s="179"/>
      <c r="CT2355" s="179"/>
      <c r="CU2355" s="179"/>
      <c r="CV2355" s="179"/>
      <c r="CW2355" s="179"/>
      <c r="CX2355" s="179"/>
      <c r="CY2355" s="179"/>
      <c r="CZ2355" s="179"/>
      <c r="DA2355" s="179"/>
      <c r="DB2355" s="179"/>
      <c r="DC2355" s="179"/>
      <c r="DD2355" s="179"/>
      <c r="DE2355" s="179"/>
      <c r="DF2355" s="179"/>
      <c r="DG2355" s="179"/>
      <c r="DH2355" s="179"/>
      <c r="DI2355" s="179"/>
      <c r="DJ2355" s="179"/>
      <c r="DK2355" s="179"/>
      <c r="DL2355" s="179"/>
    </row>
    <row r="2356" spans="1:116" x14ac:dyDescent="0.4">
      <c r="E2356" s="8"/>
      <c r="G2356" s="136"/>
      <c r="H2356" s="12"/>
      <c r="I2356" s="60"/>
      <c r="J2356" s="60"/>
      <c r="K2356" s="15"/>
      <c r="L2356" s="15"/>
      <c r="M2356" s="15"/>
      <c r="N2356" s="15"/>
      <c r="O2356" s="15"/>
      <c r="P2356" s="15"/>
      <c r="R2356" s="15"/>
      <c r="S2356" s="179"/>
      <c r="T2356" s="179"/>
      <c r="U2356" s="179"/>
      <c r="V2356" s="179"/>
      <c r="W2356" s="179"/>
      <c r="X2356" s="179"/>
      <c r="Y2356" s="179"/>
      <c r="Z2356" s="179"/>
      <c r="AA2356" s="179"/>
      <c r="AB2356" s="179"/>
      <c r="AC2356" s="179"/>
      <c r="AD2356" s="179"/>
      <c r="AE2356" s="179"/>
      <c r="AF2356" s="179"/>
      <c r="AG2356" s="179"/>
      <c r="AH2356" s="179"/>
      <c r="AI2356" s="179"/>
      <c r="AJ2356" s="179"/>
      <c r="AK2356" s="179"/>
      <c r="AL2356" s="179"/>
      <c r="AM2356" s="179"/>
      <c r="AN2356" s="179"/>
      <c r="AO2356" s="179"/>
      <c r="AP2356" s="179"/>
      <c r="AQ2356" s="179"/>
      <c r="AR2356" s="179"/>
      <c r="AS2356" s="179"/>
      <c r="AT2356" s="179"/>
      <c r="AU2356" s="179"/>
      <c r="AV2356" s="179"/>
      <c r="AW2356" s="179"/>
      <c r="AX2356" s="179"/>
      <c r="AY2356" s="179"/>
      <c r="AZ2356" s="179"/>
      <c r="BA2356" s="179"/>
      <c r="BB2356" s="179"/>
      <c r="BC2356" s="179"/>
      <c r="BD2356" s="179"/>
      <c r="BE2356" s="179"/>
      <c r="BF2356" s="179"/>
      <c r="BG2356" s="179"/>
      <c r="BH2356" s="179"/>
      <c r="BI2356" s="179"/>
      <c r="BJ2356" s="179"/>
      <c r="BK2356" s="179"/>
      <c r="BL2356" s="179"/>
      <c r="BM2356" s="179"/>
      <c r="BN2356" s="179"/>
      <c r="BO2356" s="179"/>
      <c r="BP2356" s="179"/>
      <c r="BQ2356" s="179"/>
      <c r="BR2356" s="179"/>
      <c r="BS2356" s="179"/>
      <c r="BT2356" s="179"/>
      <c r="BU2356" s="179"/>
      <c r="BV2356" s="179"/>
      <c r="BW2356" s="179"/>
      <c r="BX2356" s="179"/>
      <c r="BY2356" s="179"/>
      <c r="BZ2356" s="179"/>
      <c r="CA2356" s="179"/>
      <c r="CB2356" s="179"/>
      <c r="CC2356" s="179"/>
      <c r="CD2356" s="179"/>
      <c r="CE2356" s="179"/>
      <c r="CF2356" s="179"/>
      <c r="CG2356" s="179"/>
      <c r="CH2356" s="179"/>
      <c r="CI2356" s="179"/>
      <c r="CJ2356" s="179"/>
      <c r="CK2356" s="179"/>
      <c r="CL2356" s="179"/>
      <c r="CN2356" s="60"/>
      <c r="CO2356" s="179"/>
      <c r="CP2356" s="179"/>
      <c r="CQ2356" s="179"/>
      <c r="CR2356" s="179"/>
      <c r="CS2356" s="179"/>
      <c r="CT2356" s="179"/>
      <c r="CU2356" s="179"/>
      <c r="CV2356" s="179"/>
      <c r="CW2356" s="179"/>
      <c r="CX2356" s="179"/>
      <c r="CY2356" s="179"/>
      <c r="CZ2356" s="179"/>
      <c r="DA2356" s="179"/>
      <c r="DB2356" s="179"/>
      <c r="DC2356" s="179"/>
      <c r="DD2356" s="179"/>
      <c r="DE2356" s="179"/>
      <c r="DF2356" s="179"/>
      <c r="DG2356" s="179"/>
      <c r="DH2356" s="179"/>
      <c r="DI2356" s="179"/>
      <c r="DJ2356" s="179"/>
      <c r="DK2356" s="179"/>
      <c r="DL2356" s="179"/>
    </row>
    <row r="2357" spans="1:116" x14ac:dyDescent="0.4">
      <c r="E2357" s="8"/>
      <c r="G2357" s="136"/>
      <c r="H2357" s="12"/>
      <c r="I2357" s="60"/>
      <c r="J2357" s="60"/>
      <c r="K2357" s="15"/>
      <c r="L2357" s="15"/>
      <c r="M2357" s="15"/>
      <c r="N2357" s="15"/>
      <c r="O2357" s="15"/>
      <c r="P2357" s="15"/>
      <c r="R2357" s="15"/>
      <c r="S2357" s="179"/>
      <c r="T2357" s="179"/>
      <c r="U2357" s="179"/>
      <c r="V2357" s="179"/>
      <c r="W2357" s="179"/>
      <c r="X2357" s="179"/>
      <c r="Y2357" s="179"/>
      <c r="Z2357" s="179"/>
      <c r="AA2357" s="179"/>
      <c r="AB2357" s="179"/>
      <c r="AC2357" s="179"/>
      <c r="AD2357" s="179"/>
      <c r="AE2357" s="179"/>
      <c r="AF2357" s="179"/>
      <c r="AG2357" s="179"/>
      <c r="AH2357" s="179"/>
      <c r="AI2357" s="179"/>
      <c r="AJ2357" s="179"/>
      <c r="AK2357" s="179"/>
      <c r="AL2357" s="179"/>
      <c r="AM2357" s="179"/>
      <c r="AN2357" s="179"/>
      <c r="AO2357" s="179"/>
      <c r="AP2357" s="179"/>
      <c r="AQ2357" s="179"/>
      <c r="AR2357" s="179"/>
      <c r="AS2357" s="179"/>
      <c r="AT2357" s="179"/>
      <c r="AU2357" s="179"/>
      <c r="AV2357" s="179"/>
      <c r="AW2357" s="179"/>
      <c r="AX2357" s="179"/>
      <c r="AY2357" s="179"/>
      <c r="AZ2357" s="179"/>
      <c r="BA2357" s="179"/>
      <c r="BB2357" s="179"/>
      <c r="BC2357" s="179"/>
      <c r="BD2357" s="179"/>
      <c r="BE2357" s="179"/>
      <c r="BF2357" s="179"/>
      <c r="BG2357" s="179"/>
      <c r="BH2357" s="179"/>
      <c r="BI2357" s="179"/>
      <c r="BJ2357" s="179"/>
      <c r="BK2357" s="179"/>
      <c r="BL2357" s="179"/>
      <c r="BM2357" s="179"/>
      <c r="BN2357" s="179"/>
      <c r="BO2357" s="179"/>
      <c r="BP2357" s="179"/>
      <c r="BQ2357" s="179"/>
      <c r="BR2357" s="179"/>
      <c r="BS2357" s="179"/>
      <c r="BT2357" s="179"/>
      <c r="BU2357" s="179"/>
      <c r="BV2357" s="179"/>
      <c r="BW2357" s="179"/>
      <c r="BX2357" s="179"/>
      <c r="BY2357" s="179"/>
      <c r="BZ2357" s="179"/>
      <c r="CA2357" s="179"/>
      <c r="CB2357" s="179"/>
      <c r="CC2357" s="179"/>
      <c r="CD2357" s="179"/>
      <c r="CE2357" s="179"/>
      <c r="CF2357" s="179"/>
      <c r="CG2357" s="179"/>
      <c r="CH2357" s="179"/>
      <c r="CI2357" s="179"/>
      <c r="CJ2357" s="179"/>
      <c r="CK2357" s="179"/>
      <c r="CL2357" s="179"/>
      <c r="CN2357" s="60"/>
      <c r="CO2357" s="179"/>
      <c r="CP2357" s="179"/>
      <c r="CQ2357" s="179"/>
      <c r="CR2357" s="179"/>
      <c r="CS2357" s="179"/>
      <c r="CT2357" s="179"/>
      <c r="CU2357" s="179"/>
      <c r="CV2357" s="179"/>
      <c r="CW2357" s="179"/>
      <c r="CX2357" s="179"/>
      <c r="CY2357" s="179"/>
      <c r="CZ2357" s="179"/>
      <c r="DA2357" s="179"/>
      <c r="DB2357" s="179"/>
      <c r="DC2357" s="179"/>
      <c r="DD2357" s="179"/>
      <c r="DE2357" s="179"/>
      <c r="DF2357" s="179"/>
      <c r="DG2357" s="179"/>
      <c r="DH2357" s="179"/>
      <c r="DI2357" s="179"/>
      <c r="DJ2357" s="179"/>
      <c r="DK2357" s="179"/>
      <c r="DL2357" s="179"/>
    </row>
    <row r="2358" spans="1:116" x14ac:dyDescent="0.4">
      <c r="E2358" s="8"/>
      <c r="G2358" s="136"/>
      <c r="H2358" s="12"/>
      <c r="I2358" s="60"/>
      <c r="J2358" s="60"/>
      <c r="K2358" s="15"/>
      <c r="L2358" s="15"/>
      <c r="M2358" s="15"/>
      <c r="N2358" s="15"/>
      <c r="O2358" s="15"/>
      <c r="P2358" s="15"/>
      <c r="R2358" s="15"/>
      <c r="S2358" s="179"/>
      <c r="T2358" s="179"/>
      <c r="U2358" s="179"/>
      <c r="V2358" s="179"/>
      <c r="W2358" s="179"/>
      <c r="X2358" s="179"/>
      <c r="Y2358" s="179"/>
      <c r="Z2358" s="179"/>
      <c r="AA2358" s="179"/>
      <c r="AB2358" s="179"/>
      <c r="AC2358" s="179"/>
      <c r="AD2358" s="179"/>
      <c r="AE2358" s="179"/>
      <c r="AF2358" s="179"/>
      <c r="AG2358" s="179"/>
      <c r="AH2358" s="179"/>
      <c r="AI2358" s="179"/>
      <c r="AJ2358" s="179"/>
      <c r="AK2358" s="179"/>
      <c r="AL2358" s="179"/>
      <c r="AM2358" s="179"/>
      <c r="AN2358" s="179"/>
      <c r="AO2358" s="179"/>
      <c r="AP2358" s="179"/>
      <c r="AQ2358" s="179"/>
      <c r="AR2358" s="179"/>
      <c r="AS2358" s="179"/>
      <c r="AT2358" s="179"/>
      <c r="AU2358" s="179"/>
      <c r="AV2358" s="179"/>
      <c r="AW2358" s="179"/>
      <c r="AX2358" s="179"/>
      <c r="AY2358" s="179"/>
      <c r="AZ2358" s="179"/>
      <c r="BA2358" s="179"/>
      <c r="BB2358" s="179"/>
      <c r="BC2358" s="179"/>
      <c r="BD2358" s="179"/>
      <c r="BE2358" s="179"/>
      <c r="BF2358" s="179"/>
      <c r="BG2358" s="179"/>
      <c r="BH2358" s="179"/>
      <c r="BI2358" s="179"/>
      <c r="BJ2358" s="179"/>
      <c r="BK2358" s="179"/>
      <c r="BL2358" s="179"/>
      <c r="BM2358" s="179"/>
      <c r="BN2358" s="179"/>
      <c r="BO2358" s="179"/>
      <c r="BP2358" s="179"/>
      <c r="BQ2358" s="179"/>
      <c r="BR2358" s="179"/>
      <c r="BS2358" s="179"/>
      <c r="BT2358" s="179"/>
      <c r="BU2358" s="179"/>
      <c r="BV2358" s="179"/>
      <c r="BW2358" s="179"/>
      <c r="BX2358" s="179"/>
      <c r="BY2358" s="179"/>
      <c r="BZ2358" s="179"/>
      <c r="CA2358" s="179"/>
      <c r="CB2358" s="179"/>
      <c r="CC2358" s="179"/>
      <c r="CD2358" s="179"/>
      <c r="CE2358" s="179"/>
      <c r="CF2358" s="179"/>
      <c r="CG2358" s="179"/>
      <c r="CH2358" s="179"/>
      <c r="CI2358" s="179"/>
      <c r="CJ2358" s="179"/>
      <c r="CK2358" s="179"/>
      <c r="CL2358" s="179"/>
      <c r="CN2358" s="60"/>
      <c r="CO2358" s="179"/>
      <c r="CP2358" s="179"/>
      <c r="CQ2358" s="179"/>
      <c r="CR2358" s="179"/>
      <c r="CS2358" s="179"/>
      <c r="CT2358" s="179"/>
      <c r="CU2358" s="179"/>
      <c r="CV2358" s="179"/>
      <c r="CW2358" s="179"/>
      <c r="CX2358" s="179"/>
      <c r="CY2358" s="179"/>
      <c r="CZ2358" s="179"/>
      <c r="DA2358" s="179"/>
      <c r="DB2358" s="179"/>
      <c r="DC2358" s="179"/>
      <c r="DD2358" s="179"/>
      <c r="DE2358" s="179"/>
      <c r="DF2358" s="179"/>
      <c r="DG2358" s="179"/>
      <c r="DH2358" s="179"/>
      <c r="DI2358" s="179"/>
      <c r="DJ2358" s="179"/>
      <c r="DK2358" s="179"/>
      <c r="DL2358" s="179"/>
    </row>
    <row r="2359" spans="1:116" x14ac:dyDescent="0.4">
      <c r="E2359" s="8"/>
      <c r="G2359" s="136"/>
      <c r="H2359" s="12"/>
      <c r="I2359" s="60"/>
      <c r="J2359" s="60"/>
      <c r="K2359" s="15"/>
      <c r="L2359" s="15"/>
      <c r="M2359" s="15"/>
      <c r="N2359" s="15"/>
      <c r="O2359" s="15"/>
      <c r="P2359" s="15"/>
      <c r="R2359" s="15"/>
      <c r="S2359" s="179"/>
      <c r="T2359" s="179"/>
      <c r="U2359" s="179"/>
      <c r="V2359" s="179"/>
      <c r="W2359" s="179"/>
      <c r="X2359" s="179"/>
      <c r="Y2359" s="179"/>
      <c r="Z2359" s="179"/>
      <c r="AA2359" s="179"/>
      <c r="AB2359" s="179"/>
      <c r="AC2359" s="179"/>
      <c r="AD2359" s="179"/>
      <c r="AE2359" s="179"/>
      <c r="AF2359" s="179"/>
      <c r="AG2359" s="179"/>
      <c r="AH2359" s="179"/>
      <c r="AI2359" s="179"/>
      <c r="AJ2359" s="179"/>
      <c r="AK2359" s="179"/>
      <c r="AL2359" s="179"/>
      <c r="AM2359" s="179"/>
      <c r="AN2359" s="179"/>
      <c r="AO2359" s="179"/>
      <c r="AP2359" s="179"/>
      <c r="AQ2359" s="179"/>
      <c r="AR2359" s="179"/>
      <c r="AS2359" s="179"/>
      <c r="AT2359" s="179"/>
      <c r="AU2359" s="179"/>
      <c r="AV2359" s="179"/>
      <c r="AW2359" s="179"/>
      <c r="AX2359" s="179"/>
      <c r="AY2359" s="179"/>
      <c r="AZ2359" s="179"/>
      <c r="BA2359" s="179"/>
      <c r="BB2359" s="179"/>
      <c r="BC2359" s="179"/>
      <c r="BD2359" s="179"/>
      <c r="BE2359" s="179"/>
      <c r="BF2359" s="179"/>
      <c r="BG2359" s="179"/>
      <c r="BH2359" s="179"/>
      <c r="BI2359" s="179"/>
      <c r="BJ2359" s="179"/>
      <c r="BK2359" s="179"/>
      <c r="BL2359" s="179"/>
      <c r="BM2359" s="179"/>
      <c r="BN2359" s="179"/>
      <c r="BO2359" s="179"/>
      <c r="BP2359" s="179"/>
      <c r="BQ2359" s="179"/>
      <c r="BR2359" s="179"/>
      <c r="BS2359" s="179"/>
      <c r="BT2359" s="179"/>
      <c r="BU2359" s="179"/>
      <c r="BV2359" s="179"/>
      <c r="BW2359" s="179"/>
      <c r="BX2359" s="179"/>
      <c r="BY2359" s="179"/>
      <c r="BZ2359" s="179"/>
      <c r="CA2359" s="179"/>
      <c r="CB2359" s="179"/>
      <c r="CC2359" s="179"/>
      <c r="CD2359" s="179"/>
      <c r="CE2359" s="179"/>
      <c r="CF2359" s="179"/>
      <c r="CG2359" s="179"/>
      <c r="CH2359" s="179"/>
      <c r="CI2359" s="179"/>
      <c r="CJ2359" s="179"/>
      <c r="CK2359" s="179"/>
      <c r="CL2359" s="179"/>
      <c r="CN2359" s="60"/>
      <c r="CO2359" s="179"/>
      <c r="CP2359" s="179"/>
      <c r="CQ2359" s="179"/>
      <c r="CR2359" s="179"/>
      <c r="CS2359" s="179"/>
      <c r="CT2359" s="179"/>
      <c r="CU2359" s="179"/>
      <c r="CV2359" s="179"/>
      <c r="CW2359" s="179"/>
      <c r="CX2359" s="179"/>
      <c r="CY2359" s="179"/>
      <c r="CZ2359" s="179"/>
      <c r="DA2359" s="179"/>
      <c r="DB2359" s="179"/>
      <c r="DC2359" s="179"/>
      <c r="DD2359" s="179"/>
      <c r="DE2359" s="179"/>
      <c r="DF2359" s="179"/>
      <c r="DG2359" s="179"/>
      <c r="DH2359" s="179"/>
      <c r="DI2359" s="179"/>
      <c r="DJ2359" s="179"/>
      <c r="DK2359" s="179"/>
      <c r="DL2359" s="179"/>
    </row>
    <row r="2360" spans="1:116" x14ac:dyDescent="0.4">
      <c r="E2360" s="8"/>
      <c r="G2360" s="136"/>
      <c r="H2360" s="12"/>
      <c r="I2360" s="60"/>
      <c r="J2360" s="60"/>
      <c r="K2360" s="15"/>
      <c r="L2360" s="15"/>
      <c r="M2360" s="15"/>
      <c r="N2360" s="15"/>
      <c r="O2360" s="15"/>
      <c r="P2360" s="15"/>
      <c r="R2360" s="15"/>
      <c r="S2360" s="179"/>
      <c r="T2360" s="179"/>
      <c r="U2360" s="179"/>
      <c r="V2360" s="179"/>
      <c r="W2360" s="179"/>
      <c r="X2360" s="179"/>
      <c r="Y2360" s="179"/>
      <c r="Z2360" s="179"/>
      <c r="AA2360" s="179"/>
      <c r="AB2360" s="179"/>
      <c r="AC2360" s="179"/>
      <c r="AD2360" s="179"/>
      <c r="AE2360" s="179"/>
      <c r="AF2360" s="179"/>
      <c r="AG2360" s="179"/>
      <c r="AH2360" s="179"/>
      <c r="AI2360" s="179"/>
      <c r="AJ2360" s="179"/>
      <c r="AK2360" s="179"/>
      <c r="AL2360" s="179"/>
      <c r="AM2360" s="179"/>
      <c r="AN2360" s="179"/>
      <c r="AO2360" s="179"/>
      <c r="AP2360" s="179"/>
      <c r="AQ2360" s="179"/>
      <c r="AR2360" s="179"/>
      <c r="AS2360" s="179"/>
      <c r="AT2360" s="179"/>
      <c r="AU2360" s="179"/>
      <c r="AV2360" s="179"/>
      <c r="AW2360" s="179"/>
      <c r="AX2360" s="179"/>
      <c r="AY2360" s="179"/>
      <c r="AZ2360" s="179"/>
      <c r="BA2360" s="179"/>
      <c r="BB2360" s="179"/>
      <c r="BC2360" s="179"/>
      <c r="BD2360" s="179"/>
      <c r="BE2360" s="179"/>
      <c r="BF2360" s="179"/>
      <c r="BG2360" s="179"/>
      <c r="BH2360" s="179"/>
      <c r="BI2360" s="179"/>
      <c r="BJ2360" s="179"/>
      <c r="BK2360" s="179"/>
      <c r="BL2360" s="179"/>
      <c r="BM2360" s="179"/>
      <c r="BN2360" s="179"/>
      <c r="BO2360" s="179"/>
      <c r="BP2360" s="179"/>
      <c r="BQ2360" s="179"/>
      <c r="BR2360" s="179"/>
      <c r="BS2360" s="179"/>
      <c r="BT2360" s="179"/>
      <c r="BU2360" s="179"/>
      <c r="BV2360" s="179"/>
      <c r="BW2360" s="179"/>
      <c r="BX2360" s="179"/>
      <c r="BY2360" s="179"/>
      <c r="BZ2360" s="179"/>
      <c r="CA2360" s="179"/>
      <c r="CB2360" s="179"/>
      <c r="CC2360" s="179"/>
      <c r="CD2360" s="179"/>
      <c r="CE2360" s="179"/>
      <c r="CF2360" s="179"/>
      <c r="CG2360" s="179"/>
      <c r="CH2360" s="179"/>
      <c r="CI2360" s="179"/>
      <c r="CJ2360" s="179"/>
      <c r="CK2360" s="179"/>
      <c r="CL2360" s="179"/>
      <c r="CN2360" s="60"/>
      <c r="CO2360" s="179"/>
      <c r="CP2360" s="179"/>
      <c r="CQ2360" s="179"/>
      <c r="CR2360" s="179"/>
      <c r="CS2360" s="179"/>
      <c r="CT2360" s="179"/>
      <c r="CU2360" s="179"/>
      <c r="CV2360" s="179"/>
      <c r="CW2360" s="179"/>
      <c r="CX2360" s="179"/>
      <c r="CY2360" s="179"/>
      <c r="CZ2360" s="179"/>
      <c r="DA2360" s="179"/>
      <c r="DB2360" s="179"/>
      <c r="DC2360" s="179"/>
      <c r="DD2360" s="179"/>
      <c r="DE2360" s="179"/>
      <c r="DF2360" s="179"/>
      <c r="DG2360" s="179"/>
      <c r="DH2360" s="179"/>
      <c r="DI2360" s="179"/>
      <c r="DJ2360" s="179"/>
      <c r="DK2360" s="179"/>
      <c r="DL2360" s="179"/>
    </row>
    <row r="2361" spans="1:116" x14ac:dyDescent="0.4">
      <c r="E2361" s="8"/>
      <c r="G2361" s="136"/>
      <c r="H2361" s="12"/>
      <c r="I2361" s="60"/>
      <c r="J2361" s="60"/>
      <c r="K2361" s="15"/>
      <c r="L2361" s="15"/>
      <c r="M2361" s="15"/>
      <c r="N2361" s="15"/>
      <c r="O2361" s="15"/>
      <c r="P2361" s="15"/>
      <c r="R2361" s="15"/>
      <c r="S2361" s="179"/>
      <c r="T2361" s="179"/>
      <c r="U2361" s="179"/>
      <c r="V2361" s="179"/>
      <c r="W2361" s="179"/>
      <c r="X2361" s="179"/>
      <c r="Y2361" s="179"/>
      <c r="Z2361" s="179"/>
      <c r="AA2361" s="179"/>
      <c r="AB2361" s="179"/>
      <c r="AC2361" s="179"/>
      <c r="AD2361" s="179"/>
      <c r="AE2361" s="179"/>
      <c r="AF2361" s="179"/>
      <c r="AG2361" s="179"/>
      <c r="AH2361" s="179"/>
      <c r="AI2361" s="179"/>
      <c r="AJ2361" s="179"/>
      <c r="AK2361" s="179"/>
      <c r="AL2361" s="179"/>
      <c r="AM2361" s="179"/>
      <c r="AN2361" s="179"/>
      <c r="AO2361" s="179"/>
      <c r="AP2361" s="179"/>
      <c r="AQ2361" s="179"/>
      <c r="AR2361" s="179"/>
      <c r="AS2361" s="179"/>
      <c r="AT2361" s="179"/>
      <c r="AU2361" s="179"/>
      <c r="AV2361" s="179"/>
      <c r="AW2361" s="179"/>
      <c r="AX2361" s="179"/>
      <c r="AY2361" s="179"/>
      <c r="AZ2361" s="179"/>
      <c r="BA2361" s="179"/>
      <c r="BB2361" s="179"/>
      <c r="BC2361" s="179"/>
      <c r="BD2361" s="179"/>
      <c r="BE2361" s="179"/>
      <c r="BF2361" s="179"/>
      <c r="BG2361" s="179"/>
      <c r="BH2361" s="179"/>
      <c r="BI2361" s="179"/>
      <c r="BJ2361" s="179"/>
      <c r="BK2361" s="179"/>
      <c r="BL2361" s="179"/>
      <c r="BM2361" s="179"/>
      <c r="BN2361" s="179"/>
      <c r="BO2361" s="179"/>
      <c r="BP2361" s="179"/>
      <c r="BQ2361" s="179"/>
      <c r="BR2361" s="179"/>
      <c r="BS2361" s="179"/>
      <c r="BT2361" s="179"/>
      <c r="BU2361" s="179"/>
      <c r="BV2361" s="179"/>
      <c r="BW2361" s="179"/>
      <c r="BX2361" s="179"/>
      <c r="BY2361" s="179"/>
      <c r="BZ2361" s="179"/>
      <c r="CA2361" s="179"/>
      <c r="CB2361" s="179"/>
      <c r="CC2361" s="179"/>
      <c r="CD2361" s="179"/>
      <c r="CE2361" s="179"/>
      <c r="CF2361" s="179"/>
      <c r="CG2361" s="179"/>
      <c r="CH2361" s="179"/>
      <c r="CI2361" s="179"/>
      <c r="CJ2361" s="179"/>
      <c r="CK2361" s="179"/>
      <c r="CL2361" s="179"/>
      <c r="CN2361" s="60"/>
      <c r="CO2361" s="179"/>
      <c r="CP2361" s="179"/>
      <c r="CQ2361" s="179"/>
      <c r="CR2361" s="179"/>
      <c r="CS2361" s="179"/>
      <c r="CT2361" s="179"/>
      <c r="CU2361" s="179"/>
      <c r="CV2361" s="179"/>
      <c r="CW2361" s="179"/>
      <c r="CX2361" s="179"/>
      <c r="CY2361" s="179"/>
      <c r="CZ2361" s="179"/>
      <c r="DA2361" s="179"/>
      <c r="DB2361" s="179"/>
      <c r="DC2361" s="179"/>
      <c r="DD2361" s="179"/>
      <c r="DE2361" s="179"/>
      <c r="DF2361" s="179"/>
      <c r="DG2361" s="179"/>
      <c r="DH2361" s="179"/>
      <c r="DI2361" s="179"/>
      <c r="DJ2361" s="179"/>
      <c r="DK2361" s="179"/>
      <c r="DL2361" s="179"/>
    </row>
    <row r="2362" spans="1:116" x14ac:dyDescent="0.4">
      <c r="CO2362" s="8"/>
      <c r="CP2362" s="8"/>
      <c r="CQ2362" s="8"/>
      <c r="CR2362" s="8"/>
      <c r="CS2362" s="8"/>
      <c r="CT2362" s="8"/>
      <c r="CU2362" s="8"/>
      <c r="CV2362" s="8"/>
      <c r="CW2362" s="8"/>
      <c r="CX2362" s="8"/>
      <c r="CY2362" s="8"/>
      <c r="CZ2362" s="8"/>
      <c r="DA2362" s="8"/>
      <c r="DB2362" s="8"/>
      <c r="DC2362" s="8"/>
      <c r="DD2362" s="8"/>
      <c r="DE2362" s="8"/>
      <c r="DF2362" s="8"/>
      <c r="DG2362" s="8"/>
      <c r="DH2362" s="8"/>
      <c r="DI2362" s="8"/>
      <c r="DJ2362" s="8"/>
      <c r="DK2362" s="8"/>
      <c r="DL2362" s="8"/>
    </row>
    <row r="2363" spans="1:116" x14ac:dyDescent="0.4">
      <c r="CO2363" s="8"/>
      <c r="CP2363" s="8"/>
      <c r="CQ2363" s="8"/>
      <c r="CR2363" s="8"/>
      <c r="CS2363" s="8"/>
      <c r="CT2363" s="8"/>
      <c r="CU2363" s="8"/>
      <c r="CV2363" s="8"/>
      <c r="CW2363" s="8"/>
      <c r="CX2363" s="8"/>
      <c r="CY2363" s="8"/>
      <c r="CZ2363" s="8"/>
      <c r="DA2363" s="8"/>
      <c r="DB2363" s="8"/>
      <c r="DC2363" s="8"/>
      <c r="DD2363" s="8"/>
      <c r="DE2363" s="8"/>
      <c r="DF2363" s="8"/>
      <c r="DG2363" s="8"/>
      <c r="DH2363" s="8"/>
      <c r="DI2363" s="8"/>
      <c r="DJ2363" s="8"/>
      <c r="DK2363" s="8"/>
      <c r="DL2363" s="8"/>
    </row>
    <row r="2364" spans="1:116" x14ac:dyDescent="0.4">
      <c r="CO2364" s="8"/>
      <c r="CP2364" s="8"/>
      <c r="CQ2364" s="8"/>
      <c r="CR2364" s="8"/>
      <c r="CS2364" s="8"/>
      <c r="CT2364" s="8"/>
      <c r="CU2364" s="8"/>
      <c r="CV2364" s="8"/>
      <c r="CW2364" s="8"/>
      <c r="CX2364" s="8"/>
      <c r="CY2364" s="8"/>
      <c r="CZ2364" s="8"/>
      <c r="DA2364" s="8"/>
      <c r="DB2364" s="8"/>
      <c r="DC2364" s="8"/>
      <c r="DD2364" s="8"/>
      <c r="DE2364" s="8"/>
      <c r="DF2364" s="8"/>
      <c r="DG2364" s="8"/>
      <c r="DH2364" s="8"/>
      <c r="DI2364" s="8"/>
      <c r="DJ2364" s="8"/>
      <c r="DK2364" s="8"/>
      <c r="DL2364" s="8"/>
    </row>
    <row r="2365" spans="1:116" x14ac:dyDescent="0.4">
      <c r="CO2365" s="8"/>
      <c r="CP2365" s="8"/>
      <c r="CQ2365" s="8"/>
      <c r="CR2365" s="8"/>
      <c r="CS2365" s="8"/>
      <c r="CT2365" s="8"/>
      <c r="CU2365" s="8"/>
      <c r="CV2365" s="8"/>
      <c r="CW2365" s="8"/>
      <c r="CX2365" s="8"/>
      <c r="CY2365" s="8"/>
      <c r="CZ2365" s="8"/>
      <c r="DA2365" s="8"/>
      <c r="DB2365" s="8"/>
      <c r="DC2365" s="8"/>
      <c r="DD2365" s="8"/>
      <c r="DE2365" s="8"/>
      <c r="DF2365" s="8"/>
      <c r="DG2365" s="8"/>
      <c r="DH2365" s="8"/>
      <c r="DI2365" s="8"/>
      <c r="DJ2365" s="8"/>
      <c r="DK2365" s="8"/>
      <c r="DL2365" s="8"/>
    </row>
    <row r="2366" spans="1:116" x14ac:dyDescent="0.4">
      <c r="CO2366" s="8"/>
      <c r="CP2366" s="8"/>
      <c r="CQ2366" s="8"/>
      <c r="CR2366" s="8"/>
      <c r="CS2366" s="8"/>
      <c r="CT2366" s="8"/>
      <c r="CU2366" s="8"/>
      <c r="CV2366" s="8"/>
      <c r="CW2366" s="8"/>
      <c r="CX2366" s="8"/>
      <c r="CY2366" s="8"/>
      <c r="CZ2366" s="8"/>
      <c r="DA2366" s="8"/>
      <c r="DB2366" s="8"/>
      <c r="DC2366" s="8"/>
      <c r="DD2366" s="8"/>
      <c r="DE2366" s="8"/>
      <c r="DF2366" s="8"/>
      <c r="DG2366" s="8"/>
      <c r="DH2366" s="8"/>
      <c r="DI2366" s="8"/>
      <c r="DJ2366" s="8"/>
      <c r="DK2366" s="8"/>
      <c r="DL2366" s="8"/>
    </row>
    <row r="2367" spans="1:116" x14ac:dyDescent="0.4">
      <c r="A2367" s="206" t="s">
        <v>482</v>
      </c>
      <c r="B2367" s="27" t="s">
        <v>482</v>
      </c>
      <c r="C2367" s="27" t="s">
        <v>482</v>
      </c>
      <c r="D2367" s="27" t="s">
        <v>482</v>
      </c>
      <c r="E2367" s="27" t="s">
        <v>482</v>
      </c>
      <c r="F2367" s="27" t="s">
        <v>482</v>
      </c>
      <c r="G2367" s="206" t="s">
        <v>482</v>
      </c>
      <c r="H2367" s="206" t="s">
        <v>482</v>
      </c>
      <c r="I2367" s="207" t="s">
        <v>482</v>
      </c>
      <c r="J2367" s="207"/>
      <c r="K2367" s="206" t="s">
        <v>482</v>
      </c>
      <c r="L2367" s="206" t="s">
        <v>482</v>
      </c>
      <c r="M2367" s="206" t="s">
        <v>482</v>
      </c>
      <c r="N2367" s="206" t="s">
        <v>482</v>
      </c>
      <c r="O2367" s="206" t="s">
        <v>482</v>
      </c>
      <c r="P2367" s="206" t="s">
        <v>482</v>
      </c>
      <c r="R2367" s="206" t="s">
        <v>482</v>
      </c>
      <c r="S2367" s="206" t="s">
        <v>482</v>
      </c>
      <c r="T2367" s="206" t="s">
        <v>482</v>
      </c>
      <c r="U2367" s="206" t="s">
        <v>482</v>
      </c>
      <c r="V2367" s="206" t="s">
        <v>482</v>
      </c>
      <c r="W2367" s="206" t="s">
        <v>482</v>
      </c>
      <c r="X2367" s="206" t="s">
        <v>482</v>
      </c>
      <c r="Y2367" s="206" t="s">
        <v>482</v>
      </c>
      <c r="Z2367" s="206" t="s">
        <v>482</v>
      </c>
      <c r="AA2367" s="206" t="s">
        <v>482</v>
      </c>
      <c r="AB2367" s="206" t="s">
        <v>482</v>
      </c>
      <c r="AC2367" s="206" t="s">
        <v>482</v>
      </c>
      <c r="AD2367" s="206" t="s">
        <v>482</v>
      </c>
      <c r="AE2367" s="206" t="s">
        <v>482</v>
      </c>
      <c r="AF2367" s="206" t="s">
        <v>482</v>
      </c>
      <c r="AG2367" s="206" t="s">
        <v>482</v>
      </c>
      <c r="AH2367" s="206" t="s">
        <v>482</v>
      </c>
      <c r="AI2367" s="206" t="s">
        <v>482</v>
      </c>
      <c r="AJ2367" s="206" t="s">
        <v>482</v>
      </c>
      <c r="AK2367" s="206" t="s">
        <v>482</v>
      </c>
      <c r="AL2367" s="206" t="s">
        <v>482</v>
      </c>
      <c r="AM2367" s="206" t="s">
        <v>482</v>
      </c>
      <c r="AN2367" s="206" t="s">
        <v>482</v>
      </c>
      <c r="AO2367" s="206" t="s">
        <v>482</v>
      </c>
      <c r="AP2367" s="206" t="s">
        <v>482</v>
      </c>
      <c r="AQ2367" s="206" t="s">
        <v>482</v>
      </c>
      <c r="AR2367" s="206" t="s">
        <v>482</v>
      </c>
      <c r="AS2367" s="206" t="s">
        <v>482</v>
      </c>
      <c r="AT2367" s="206" t="s">
        <v>482</v>
      </c>
      <c r="AU2367" s="206" t="s">
        <v>482</v>
      </c>
      <c r="AV2367" s="206" t="s">
        <v>482</v>
      </c>
      <c r="AW2367" s="206" t="s">
        <v>482</v>
      </c>
      <c r="AX2367" s="206" t="s">
        <v>482</v>
      </c>
      <c r="AY2367" s="206" t="s">
        <v>482</v>
      </c>
      <c r="AZ2367" s="206" t="s">
        <v>482</v>
      </c>
      <c r="BA2367" s="206" t="s">
        <v>482</v>
      </c>
      <c r="BB2367" s="206" t="s">
        <v>482</v>
      </c>
      <c r="BC2367" s="206" t="s">
        <v>482</v>
      </c>
      <c r="BD2367" s="206" t="s">
        <v>482</v>
      </c>
      <c r="BE2367" s="206" t="s">
        <v>482</v>
      </c>
      <c r="BF2367" s="206" t="s">
        <v>482</v>
      </c>
      <c r="BG2367" s="206" t="s">
        <v>482</v>
      </c>
      <c r="BH2367" s="206" t="s">
        <v>482</v>
      </c>
      <c r="BI2367" s="206" t="s">
        <v>482</v>
      </c>
      <c r="BJ2367" s="206" t="s">
        <v>482</v>
      </c>
      <c r="BK2367" s="206" t="s">
        <v>482</v>
      </c>
      <c r="BL2367" s="206" t="s">
        <v>482</v>
      </c>
      <c r="BM2367" s="206" t="s">
        <v>482</v>
      </c>
      <c r="BN2367" s="206" t="s">
        <v>482</v>
      </c>
      <c r="BO2367" s="206" t="s">
        <v>482</v>
      </c>
      <c r="BP2367" s="206" t="s">
        <v>482</v>
      </c>
      <c r="BQ2367" s="206" t="s">
        <v>482</v>
      </c>
      <c r="BR2367" s="206" t="s">
        <v>482</v>
      </c>
      <c r="BS2367" s="206" t="s">
        <v>482</v>
      </c>
      <c r="BT2367" s="206" t="s">
        <v>482</v>
      </c>
      <c r="BU2367" s="206" t="s">
        <v>482</v>
      </c>
      <c r="BV2367" s="206" t="s">
        <v>482</v>
      </c>
      <c r="BW2367" s="206" t="s">
        <v>482</v>
      </c>
      <c r="BX2367" s="206" t="s">
        <v>482</v>
      </c>
      <c r="BY2367" s="206" t="s">
        <v>482</v>
      </c>
      <c r="BZ2367" s="206" t="s">
        <v>482</v>
      </c>
      <c r="CA2367" s="206" t="s">
        <v>482</v>
      </c>
      <c r="CB2367" s="206" t="s">
        <v>482</v>
      </c>
      <c r="CC2367" s="206" t="s">
        <v>482</v>
      </c>
      <c r="CD2367" s="206" t="s">
        <v>482</v>
      </c>
      <c r="CE2367" s="206" t="s">
        <v>482</v>
      </c>
      <c r="CF2367" s="206" t="s">
        <v>482</v>
      </c>
      <c r="CG2367" s="206" t="s">
        <v>482</v>
      </c>
      <c r="CH2367" s="206" t="s">
        <v>482</v>
      </c>
      <c r="CI2367" s="206" t="s">
        <v>482</v>
      </c>
      <c r="CJ2367" s="206" t="s">
        <v>482</v>
      </c>
      <c r="CK2367" s="206" t="s">
        <v>482</v>
      </c>
      <c r="CL2367" s="206" t="s">
        <v>482</v>
      </c>
      <c r="CN2367" s="207" t="s">
        <v>482</v>
      </c>
      <c r="CO2367" s="206" t="s">
        <v>482</v>
      </c>
      <c r="CP2367" s="206" t="s">
        <v>482</v>
      </c>
      <c r="CQ2367" s="206" t="s">
        <v>482</v>
      </c>
      <c r="CR2367" s="206" t="s">
        <v>482</v>
      </c>
      <c r="CS2367" s="206" t="s">
        <v>482</v>
      </c>
      <c r="CT2367" s="206" t="s">
        <v>482</v>
      </c>
      <c r="CU2367" s="206" t="s">
        <v>482</v>
      </c>
      <c r="CV2367" s="206" t="s">
        <v>482</v>
      </c>
      <c r="CW2367" s="206" t="s">
        <v>482</v>
      </c>
      <c r="CX2367" s="206" t="s">
        <v>482</v>
      </c>
      <c r="CY2367" s="206" t="s">
        <v>482</v>
      </c>
      <c r="CZ2367" s="206" t="s">
        <v>482</v>
      </c>
      <c r="DA2367" s="206" t="s">
        <v>482</v>
      </c>
      <c r="DB2367" s="206" t="s">
        <v>482</v>
      </c>
      <c r="DC2367" s="206" t="s">
        <v>482</v>
      </c>
      <c r="DD2367" s="206" t="s">
        <v>482</v>
      </c>
      <c r="DE2367" s="206" t="s">
        <v>482</v>
      </c>
      <c r="DF2367" s="206" t="s">
        <v>482</v>
      </c>
      <c r="DG2367" s="206" t="s">
        <v>482</v>
      </c>
      <c r="DH2367" s="206" t="s">
        <v>482</v>
      </c>
      <c r="DI2367" s="206" t="s">
        <v>482</v>
      </c>
      <c r="DJ2367" s="206" t="s">
        <v>482</v>
      </c>
      <c r="DK2367" s="206" t="s">
        <v>482</v>
      </c>
      <c r="DL2367" s="206" t="s">
        <v>482</v>
      </c>
    </row>
    <row r="2368" spans="1:116" x14ac:dyDescent="0.4">
      <c r="A2368" s="164"/>
      <c r="G2368" s="204"/>
      <c r="H2368" s="164"/>
      <c r="I2368" s="205"/>
      <c r="J2368" s="205"/>
      <c r="K2368" s="164"/>
      <c r="L2368" s="164"/>
      <c r="M2368" s="164"/>
      <c r="N2368" s="164"/>
      <c r="O2368" s="164"/>
      <c r="P2368" s="164"/>
      <c r="R2368" s="204"/>
      <c r="S2368" s="204"/>
      <c r="T2368" s="204"/>
      <c r="U2368" s="204"/>
      <c r="V2368" s="204"/>
      <c r="W2368" s="204"/>
      <c r="X2368" s="204"/>
      <c r="Y2368" s="204"/>
      <c r="Z2368" s="204"/>
      <c r="AA2368" s="204"/>
      <c r="AB2368" s="204"/>
      <c r="AC2368" s="204"/>
      <c r="AD2368" s="204"/>
      <c r="AE2368" s="204"/>
      <c r="AF2368" s="204"/>
      <c r="AG2368" s="204"/>
      <c r="AH2368" s="204"/>
      <c r="AI2368" s="204"/>
      <c r="AJ2368" s="204"/>
      <c r="AK2368" s="204"/>
      <c r="AL2368" s="204"/>
      <c r="AM2368" s="204"/>
      <c r="AN2368" s="204"/>
      <c r="AO2368" s="204"/>
      <c r="AP2368" s="204"/>
      <c r="AQ2368" s="204"/>
      <c r="AR2368" s="204"/>
      <c r="AS2368" s="204"/>
      <c r="AT2368" s="204"/>
      <c r="AU2368" s="204"/>
      <c r="AV2368" s="204"/>
      <c r="AW2368" s="204"/>
      <c r="AX2368" s="204"/>
      <c r="AY2368" s="204"/>
      <c r="AZ2368" s="204"/>
      <c r="BA2368" s="204"/>
      <c r="BB2368" s="204"/>
      <c r="BC2368" s="204"/>
      <c r="BD2368" s="204"/>
      <c r="BE2368" s="204"/>
      <c r="BF2368" s="204"/>
      <c r="BG2368" s="204"/>
      <c r="BH2368" s="204"/>
      <c r="BI2368" s="204"/>
      <c r="BJ2368" s="204"/>
      <c r="BK2368" s="204"/>
      <c r="BL2368" s="204"/>
      <c r="BM2368" s="204"/>
      <c r="BN2368" s="204"/>
      <c r="BO2368" s="204"/>
      <c r="BP2368" s="204"/>
      <c r="BQ2368" s="204"/>
      <c r="BR2368" s="204"/>
      <c r="BS2368" s="204"/>
      <c r="BT2368" s="204"/>
      <c r="BU2368" s="204"/>
      <c r="BV2368" s="204"/>
      <c r="BW2368" s="204"/>
      <c r="BX2368" s="204"/>
      <c r="BY2368" s="204"/>
      <c r="BZ2368" s="204"/>
      <c r="CA2368" s="204"/>
      <c r="CB2368" s="204"/>
      <c r="CC2368" s="204"/>
      <c r="CD2368" s="204"/>
      <c r="CE2368" s="204"/>
      <c r="CF2368" s="204"/>
      <c r="CG2368" s="204"/>
      <c r="CH2368" s="204"/>
      <c r="CI2368" s="204"/>
      <c r="CJ2368" s="204"/>
      <c r="CK2368" s="204"/>
      <c r="CL2368" s="204"/>
      <c r="CN2368" s="205"/>
      <c r="CO2368" s="204"/>
      <c r="CP2368" s="204"/>
      <c r="CQ2368" s="204"/>
      <c r="CR2368" s="204"/>
      <c r="CS2368" s="204"/>
      <c r="CT2368" s="204"/>
      <c r="CU2368" s="204"/>
      <c r="CV2368" s="204"/>
      <c r="CW2368" s="204"/>
      <c r="CX2368" s="204"/>
      <c r="CY2368" s="204"/>
      <c r="CZ2368" s="204"/>
      <c r="DA2368" s="204"/>
      <c r="DB2368" s="204"/>
      <c r="DC2368" s="204"/>
      <c r="DD2368" s="204"/>
      <c r="DE2368" s="204"/>
      <c r="DF2368" s="204"/>
      <c r="DG2368" s="204"/>
      <c r="DH2368" s="204"/>
      <c r="DI2368" s="204"/>
      <c r="DJ2368" s="204"/>
      <c r="DK2368" s="204"/>
      <c r="DL2368" s="204"/>
    </row>
    <row r="2369" spans="1:116" x14ac:dyDescent="0.4">
      <c r="A2369" s="164"/>
      <c r="G2369" s="204"/>
      <c r="H2369" s="164"/>
      <c r="I2369" s="205"/>
      <c r="J2369" s="205"/>
      <c r="K2369" s="164"/>
      <c r="L2369" s="164"/>
      <c r="M2369" s="164"/>
      <c r="N2369" s="164"/>
      <c r="O2369" s="164"/>
      <c r="P2369" s="164"/>
      <c r="R2369" s="204"/>
      <c r="S2369" s="204"/>
      <c r="T2369" s="204"/>
      <c r="U2369" s="204"/>
      <c r="V2369" s="204"/>
      <c r="W2369" s="204"/>
      <c r="X2369" s="204"/>
      <c r="Y2369" s="204"/>
      <c r="Z2369" s="204"/>
      <c r="AA2369" s="204"/>
      <c r="AB2369" s="204"/>
      <c r="AC2369" s="204"/>
      <c r="AD2369" s="204"/>
      <c r="AE2369" s="204"/>
      <c r="AF2369" s="204"/>
      <c r="AG2369" s="204"/>
      <c r="AH2369" s="204"/>
      <c r="AI2369" s="204"/>
      <c r="AJ2369" s="204"/>
      <c r="AK2369" s="204"/>
      <c r="AL2369" s="204"/>
      <c r="AM2369" s="204"/>
      <c r="AN2369" s="204"/>
      <c r="AO2369" s="204"/>
      <c r="AP2369" s="204"/>
      <c r="AQ2369" s="204"/>
      <c r="AR2369" s="204"/>
      <c r="AS2369" s="204"/>
      <c r="AT2369" s="204"/>
      <c r="AU2369" s="204"/>
      <c r="AV2369" s="204"/>
      <c r="AW2369" s="204"/>
      <c r="AX2369" s="204"/>
      <c r="AY2369" s="204"/>
      <c r="AZ2369" s="204"/>
      <c r="BA2369" s="204"/>
      <c r="BB2369" s="204"/>
      <c r="BC2369" s="204"/>
      <c r="BD2369" s="204"/>
      <c r="BE2369" s="204"/>
      <c r="BF2369" s="204"/>
      <c r="BG2369" s="204"/>
      <c r="BH2369" s="204"/>
      <c r="BI2369" s="204"/>
      <c r="BJ2369" s="204"/>
      <c r="BK2369" s="204"/>
      <c r="BL2369" s="204"/>
      <c r="BM2369" s="204"/>
      <c r="BN2369" s="204"/>
      <c r="BO2369" s="204"/>
      <c r="BP2369" s="204"/>
      <c r="BQ2369" s="204"/>
      <c r="BR2369" s="204"/>
      <c r="BS2369" s="204"/>
      <c r="BT2369" s="204"/>
      <c r="BU2369" s="204"/>
      <c r="BV2369" s="204"/>
      <c r="BW2369" s="204"/>
      <c r="BX2369" s="204"/>
      <c r="BY2369" s="204"/>
      <c r="BZ2369" s="204"/>
      <c r="CA2369" s="204"/>
      <c r="CB2369" s="204"/>
      <c r="CC2369" s="204"/>
      <c r="CD2369" s="204"/>
      <c r="CE2369" s="204"/>
      <c r="CF2369" s="204"/>
      <c r="CG2369" s="204"/>
      <c r="CH2369" s="204"/>
      <c r="CI2369" s="204"/>
      <c r="CJ2369" s="204"/>
      <c r="CK2369" s="204"/>
      <c r="CL2369" s="204"/>
      <c r="CN2369" s="205"/>
      <c r="CO2369" s="204"/>
      <c r="CP2369" s="204"/>
      <c r="CQ2369" s="204"/>
      <c r="CR2369" s="204"/>
      <c r="CS2369" s="204"/>
      <c r="CT2369" s="204"/>
      <c r="CU2369" s="204"/>
      <c r="CV2369" s="204"/>
      <c r="CW2369" s="204"/>
      <c r="CX2369" s="204"/>
      <c r="CY2369" s="204"/>
      <c r="CZ2369" s="204"/>
      <c r="DA2369" s="204"/>
      <c r="DB2369" s="204"/>
      <c r="DC2369" s="204"/>
      <c r="DD2369" s="204"/>
      <c r="DE2369" s="204"/>
      <c r="DF2369" s="204"/>
      <c r="DG2369" s="204"/>
      <c r="DH2369" s="204"/>
      <c r="DI2369" s="204"/>
      <c r="DJ2369" s="204"/>
      <c r="DK2369" s="204"/>
      <c r="DL2369" s="204"/>
    </row>
    <row r="2370" spans="1:116" x14ac:dyDescent="0.4">
      <c r="A2370" s="164"/>
      <c r="G2370" s="204"/>
      <c r="H2370" s="164"/>
      <c r="I2370" s="205"/>
      <c r="J2370" s="205"/>
      <c r="K2370" s="164"/>
      <c r="L2370" s="164"/>
      <c r="M2370" s="164"/>
      <c r="N2370" s="164"/>
      <c r="O2370" s="164"/>
      <c r="P2370" s="164"/>
      <c r="R2370" s="204"/>
      <c r="S2370" s="204"/>
      <c r="T2370" s="204"/>
      <c r="U2370" s="204"/>
      <c r="V2370" s="204"/>
      <c r="W2370" s="204"/>
      <c r="X2370" s="204"/>
      <c r="Y2370" s="204"/>
      <c r="Z2370" s="204"/>
      <c r="AA2370" s="204"/>
      <c r="AB2370" s="204"/>
      <c r="AC2370" s="204"/>
      <c r="AD2370" s="204"/>
      <c r="AE2370" s="204"/>
      <c r="AF2370" s="204"/>
      <c r="AG2370" s="204"/>
      <c r="AH2370" s="204"/>
      <c r="AI2370" s="204"/>
      <c r="AJ2370" s="204"/>
      <c r="AK2370" s="204"/>
      <c r="AL2370" s="204"/>
      <c r="AM2370" s="204"/>
      <c r="AN2370" s="204"/>
      <c r="AO2370" s="204"/>
      <c r="AP2370" s="204"/>
      <c r="AQ2370" s="204"/>
      <c r="AR2370" s="204"/>
      <c r="AS2370" s="204"/>
      <c r="AT2370" s="204"/>
      <c r="AU2370" s="204"/>
      <c r="AV2370" s="204"/>
      <c r="AW2370" s="204"/>
      <c r="AX2370" s="204"/>
      <c r="AY2370" s="204"/>
      <c r="AZ2370" s="204"/>
      <c r="BA2370" s="204"/>
      <c r="BB2370" s="204"/>
      <c r="BC2370" s="204"/>
      <c r="BD2370" s="204"/>
      <c r="BE2370" s="204"/>
      <c r="BF2370" s="204"/>
      <c r="BG2370" s="204"/>
      <c r="BH2370" s="204"/>
      <c r="BI2370" s="204"/>
      <c r="BJ2370" s="204"/>
      <c r="BK2370" s="204"/>
      <c r="BL2370" s="204"/>
      <c r="BM2370" s="204"/>
      <c r="BN2370" s="204"/>
      <c r="BO2370" s="204"/>
      <c r="BP2370" s="204"/>
      <c r="BQ2370" s="204"/>
      <c r="BR2370" s="204"/>
      <c r="BS2370" s="204"/>
      <c r="BT2370" s="204"/>
      <c r="BU2370" s="204"/>
      <c r="BV2370" s="204"/>
      <c r="BW2370" s="204"/>
      <c r="BX2370" s="204"/>
      <c r="BY2370" s="204"/>
      <c r="BZ2370" s="204"/>
      <c r="CA2370" s="204"/>
      <c r="CB2370" s="204"/>
      <c r="CC2370" s="204"/>
      <c r="CD2370" s="204"/>
      <c r="CE2370" s="204"/>
      <c r="CF2370" s="204"/>
      <c r="CG2370" s="204"/>
      <c r="CH2370" s="204"/>
      <c r="CI2370" s="204"/>
      <c r="CJ2370" s="204"/>
      <c r="CK2370" s="204"/>
      <c r="CL2370" s="204"/>
      <c r="CN2370" s="205"/>
      <c r="CO2370" s="204"/>
      <c r="CP2370" s="204"/>
      <c r="CQ2370" s="204"/>
      <c r="CR2370" s="204"/>
      <c r="CS2370" s="204"/>
      <c r="CT2370" s="204"/>
      <c r="CU2370" s="204"/>
      <c r="CV2370" s="204"/>
      <c r="CW2370" s="204"/>
      <c r="CX2370" s="204"/>
      <c r="CY2370" s="204"/>
      <c r="CZ2370" s="204"/>
      <c r="DA2370" s="204"/>
      <c r="DB2370" s="204"/>
      <c r="DC2370" s="204"/>
      <c r="DD2370" s="204"/>
      <c r="DE2370" s="204"/>
      <c r="DF2370" s="204"/>
      <c r="DG2370" s="204"/>
      <c r="DH2370" s="204"/>
      <c r="DI2370" s="204"/>
      <c r="DJ2370" s="204"/>
      <c r="DK2370" s="204"/>
      <c r="DL2370" s="204"/>
    </row>
    <row r="2371" spans="1:116" x14ac:dyDescent="0.4">
      <c r="A2371" s="164"/>
      <c r="G2371" s="204"/>
      <c r="H2371" s="164"/>
      <c r="I2371" s="205"/>
      <c r="J2371" s="205"/>
      <c r="K2371" s="164"/>
      <c r="L2371" s="164"/>
      <c r="M2371" s="164"/>
      <c r="N2371" s="164"/>
      <c r="O2371" s="164"/>
      <c r="P2371" s="164"/>
      <c r="R2371" s="204"/>
      <c r="S2371" s="204"/>
      <c r="T2371" s="204"/>
      <c r="U2371" s="204"/>
      <c r="V2371" s="204"/>
      <c r="W2371" s="204"/>
      <c r="X2371" s="204"/>
      <c r="Y2371" s="204"/>
      <c r="Z2371" s="204"/>
      <c r="AA2371" s="204"/>
      <c r="AB2371" s="204"/>
      <c r="AC2371" s="204"/>
      <c r="AD2371" s="204"/>
      <c r="AE2371" s="204"/>
      <c r="AF2371" s="204"/>
      <c r="AG2371" s="204"/>
      <c r="AH2371" s="204"/>
      <c r="AI2371" s="204"/>
      <c r="AJ2371" s="204"/>
      <c r="AK2371" s="204"/>
      <c r="AL2371" s="204"/>
      <c r="AM2371" s="204"/>
      <c r="AN2371" s="204"/>
      <c r="AO2371" s="204"/>
      <c r="AP2371" s="204"/>
      <c r="AQ2371" s="204"/>
      <c r="AR2371" s="204"/>
      <c r="AS2371" s="204"/>
      <c r="AT2371" s="204"/>
      <c r="AU2371" s="204"/>
      <c r="AV2371" s="204"/>
      <c r="AW2371" s="204"/>
      <c r="AX2371" s="204"/>
      <c r="AY2371" s="204"/>
      <c r="AZ2371" s="204"/>
      <c r="BA2371" s="204"/>
      <c r="BB2371" s="204"/>
      <c r="BC2371" s="204"/>
      <c r="BD2371" s="204"/>
      <c r="BE2371" s="204"/>
      <c r="BF2371" s="204"/>
      <c r="BG2371" s="204"/>
      <c r="BH2371" s="204"/>
      <c r="BI2371" s="204"/>
      <c r="BJ2371" s="204"/>
      <c r="BK2371" s="204"/>
      <c r="BL2371" s="204"/>
      <c r="BM2371" s="204"/>
      <c r="BN2371" s="204"/>
      <c r="BO2371" s="204"/>
      <c r="BP2371" s="204"/>
      <c r="BQ2371" s="204"/>
      <c r="BR2371" s="204"/>
      <c r="BS2371" s="204"/>
      <c r="BT2371" s="204"/>
      <c r="BU2371" s="204"/>
      <c r="BV2371" s="204"/>
      <c r="BW2371" s="204"/>
      <c r="BX2371" s="204"/>
      <c r="BY2371" s="204"/>
      <c r="BZ2371" s="204"/>
      <c r="CA2371" s="204"/>
      <c r="CB2371" s="204"/>
      <c r="CC2371" s="204"/>
      <c r="CD2371" s="204"/>
      <c r="CE2371" s="204"/>
      <c r="CF2371" s="204"/>
      <c r="CG2371" s="204"/>
      <c r="CH2371" s="204"/>
      <c r="CI2371" s="204"/>
      <c r="CJ2371" s="204"/>
      <c r="CK2371" s="204"/>
      <c r="CL2371" s="204"/>
      <c r="CN2371" s="205"/>
      <c r="CO2371" s="204"/>
      <c r="CP2371" s="204"/>
      <c r="CQ2371" s="204"/>
      <c r="CR2371" s="204"/>
      <c r="CS2371" s="204"/>
      <c r="CT2371" s="204"/>
      <c r="CU2371" s="204"/>
      <c r="CV2371" s="204"/>
      <c r="CW2371" s="204"/>
      <c r="CX2371" s="204"/>
      <c r="CY2371" s="204"/>
      <c r="CZ2371" s="204"/>
      <c r="DA2371" s="204"/>
      <c r="DB2371" s="204"/>
      <c r="DC2371" s="204"/>
      <c r="DD2371" s="204"/>
      <c r="DE2371" s="204"/>
      <c r="DF2371" s="204"/>
      <c r="DG2371" s="204"/>
      <c r="DH2371" s="204"/>
      <c r="DI2371" s="204"/>
      <c r="DJ2371" s="204"/>
      <c r="DK2371" s="204"/>
      <c r="DL2371" s="204"/>
    </row>
    <row r="2372" spans="1:116" x14ac:dyDescent="0.4">
      <c r="A2372" s="164"/>
      <c r="G2372" s="204"/>
      <c r="H2372" s="164"/>
      <c r="I2372" s="205"/>
      <c r="J2372" s="205"/>
      <c r="K2372" s="164"/>
      <c r="L2372" s="164"/>
      <c r="M2372" s="164"/>
      <c r="N2372" s="164"/>
      <c r="O2372" s="164"/>
      <c r="P2372" s="164"/>
      <c r="R2372" s="204"/>
      <c r="S2372" s="204"/>
      <c r="T2372" s="204"/>
      <c r="U2372" s="204"/>
      <c r="V2372" s="204"/>
      <c r="W2372" s="204"/>
      <c r="X2372" s="204"/>
      <c r="Y2372" s="204"/>
      <c r="Z2372" s="204"/>
      <c r="AA2372" s="204"/>
      <c r="AB2372" s="204"/>
      <c r="AC2372" s="204"/>
      <c r="AD2372" s="204"/>
      <c r="AE2372" s="204"/>
      <c r="AF2372" s="204"/>
      <c r="AG2372" s="204"/>
      <c r="AH2372" s="204"/>
      <c r="AI2372" s="204"/>
      <c r="AJ2372" s="204"/>
      <c r="AK2372" s="204"/>
      <c r="AL2372" s="204"/>
      <c r="AM2372" s="204"/>
      <c r="AN2372" s="204"/>
      <c r="AO2372" s="204"/>
      <c r="AP2372" s="204"/>
      <c r="AQ2372" s="204"/>
      <c r="AR2372" s="204"/>
      <c r="AS2372" s="204"/>
      <c r="AT2372" s="204"/>
      <c r="AU2372" s="204"/>
      <c r="AV2372" s="204"/>
      <c r="AW2372" s="204"/>
      <c r="AX2372" s="204"/>
      <c r="AY2372" s="204"/>
      <c r="AZ2372" s="204"/>
      <c r="BA2372" s="204"/>
      <c r="BB2372" s="204"/>
      <c r="BC2372" s="204"/>
      <c r="BD2372" s="204"/>
      <c r="BE2372" s="204"/>
      <c r="BF2372" s="204"/>
      <c r="BG2372" s="204"/>
      <c r="BH2372" s="204"/>
      <c r="BI2372" s="204"/>
      <c r="BJ2372" s="204"/>
      <c r="BK2372" s="204"/>
      <c r="BL2372" s="204"/>
      <c r="BM2372" s="204"/>
      <c r="BN2372" s="204"/>
      <c r="BO2372" s="204"/>
      <c r="BP2372" s="204"/>
      <c r="BQ2372" s="204"/>
      <c r="BR2372" s="204"/>
      <c r="BS2372" s="204"/>
      <c r="BT2372" s="204"/>
      <c r="BU2372" s="204"/>
      <c r="BV2372" s="204"/>
      <c r="BW2372" s="204"/>
      <c r="BX2372" s="204"/>
      <c r="BY2372" s="204"/>
      <c r="BZ2372" s="204"/>
      <c r="CA2372" s="204"/>
      <c r="CB2372" s="204"/>
      <c r="CC2372" s="204"/>
      <c r="CD2372" s="204"/>
      <c r="CE2372" s="204"/>
      <c r="CF2372" s="204"/>
      <c r="CG2372" s="204"/>
      <c r="CH2372" s="204"/>
      <c r="CI2372" s="204"/>
      <c r="CJ2372" s="204"/>
      <c r="CK2372" s="204"/>
      <c r="CL2372" s="204"/>
      <c r="CN2372" s="205"/>
      <c r="CO2372" s="204"/>
      <c r="CP2372" s="204"/>
      <c r="CQ2372" s="204"/>
      <c r="CR2372" s="204"/>
      <c r="CS2372" s="204"/>
      <c r="CT2372" s="204"/>
      <c r="CU2372" s="204"/>
      <c r="CV2372" s="204"/>
      <c r="CW2372" s="204"/>
      <c r="CX2372" s="204"/>
      <c r="CY2372" s="204"/>
      <c r="CZ2372" s="204"/>
      <c r="DA2372" s="204"/>
      <c r="DB2372" s="204"/>
      <c r="DC2372" s="204"/>
      <c r="DD2372" s="204"/>
      <c r="DE2372" s="204"/>
      <c r="DF2372" s="204"/>
      <c r="DG2372" s="204"/>
      <c r="DH2372" s="204"/>
      <c r="DI2372" s="204"/>
      <c r="DJ2372" s="204"/>
      <c r="DK2372" s="204"/>
      <c r="DL2372" s="204"/>
    </row>
    <row r="2373" spans="1:116" x14ac:dyDescent="0.4">
      <c r="A2373" s="164"/>
      <c r="G2373" s="204"/>
      <c r="H2373" s="164"/>
      <c r="I2373" s="205"/>
      <c r="J2373" s="205"/>
      <c r="K2373" s="164"/>
      <c r="L2373" s="164"/>
      <c r="M2373" s="164"/>
      <c r="N2373" s="164"/>
      <c r="O2373" s="164"/>
      <c r="P2373" s="164"/>
      <c r="R2373" s="204"/>
      <c r="S2373" s="204"/>
      <c r="T2373" s="204"/>
      <c r="U2373" s="204"/>
      <c r="V2373" s="204"/>
      <c r="W2373" s="204"/>
      <c r="X2373" s="204"/>
      <c r="Y2373" s="204"/>
      <c r="Z2373" s="204"/>
      <c r="AA2373" s="204"/>
      <c r="AB2373" s="204"/>
      <c r="AC2373" s="204"/>
      <c r="AD2373" s="204"/>
      <c r="AE2373" s="204"/>
      <c r="AF2373" s="204"/>
      <c r="AG2373" s="204"/>
      <c r="AH2373" s="204"/>
      <c r="AI2373" s="204"/>
      <c r="AJ2373" s="204"/>
      <c r="AK2373" s="204"/>
      <c r="AL2373" s="204"/>
      <c r="AM2373" s="204"/>
      <c r="AN2373" s="204"/>
      <c r="AO2373" s="204"/>
      <c r="AP2373" s="204"/>
      <c r="AQ2373" s="204"/>
      <c r="AR2373" s="204"/>
      <c r="AS2373" s="204"/>
      <c r="AT2373" s="204"/>
      <c r="AU2373" s="204"/>
      <c r="AV2373" s="204"/>
      <c r="AW2373" s="204"/>
      <c r="AX2373" s="204"/>
      <c r="AY2373" s="204"/>
      <c r="AZ2373" s="204"/>
      <c r="BA2373" s="204"/>
      <c r="BB2373" s="204"/>
      <c r="BC2373" s="204"/>
      <c r="BD2373" s="204"/>
      <c r="BE2373" s="204"/>
      <c r="BF2373" s="204"/>
      <c r="BG2373" s="204"/>
      <c r="BH2373" s="204"/>
      <c r="BI2373" s="204"/>
      <c r="BJ2373" s="204"/>
      <c r="BK2373" s="204"/>
      <c r="BL2373" s="204"/>
      <c r="BM2373" s="204"/>
      <c r="BN2373" s="204"/>
      <c r="BO2373" s="204"/>
      <c r="BP2373" s="204"/>
      <c r="BQ2373" s="204"/>
      <c r="BR2373" s="204"/>
      <c r="BS2373" s="204"/>
      <c r="BT2373" s="204"/>
      <c r="BU2373" s="204"/>
      <c r="BV2373" s="204"/>
      <c r="BW2373" s="204"/>
      <c r="BX2373" s="204"/>
      <c r="BY2373" s="204"/>
      <c r="BZ2373" s="204"/>
      <c r="CA2373" s="204"/>
      <c r="CB2373" s="204"/>
      <c r="CC2373" s="204"/>
      <c r="CD2373" s="204"/>
      <c r="CE2373" s="204"/>
      <c r="CF2373" s="204"/>
      <c r="CG2373" s="204"/>
      <c r="CH2373" s="204"/>
      <c r="CI2373" s="204"/>
      <c r="CJ2373" s="204"/>
      <c r="CK2373" s="204"/>
      <c r="CL2373" s="204"/>
      <c r="CN2373" s="205"/>
      <c r="CO2373" s="204"/>
      <c r="CP2373" s="204"/>
      <c r="CQ2373" s="204"/>
      <c r="CR2373" s="204"/>
      <c r="CS2373" s="204"/>
      <c r="CT2373" s="204"/>
      <c r="CU2373" s="204"/>
      <c r="CV2373" s="204"/>
      <c r="CW2373" s="204"/>
      <c r="CX2373" s="204"/>
      <c r="CY2373" s="204"/>
      <c r="CZ2373" s="204"/>
      <c r="DA2373" s="204"/>
      <c r="DB2373" s="204"/>
      <c r="DC2373" s="204"/>
      <c r="DD2373" s="204"/>
      <c r="DE2373" s="204"/>
      <c r="DF2373" s="204"/>
      <c r="DG2373" s="204"/>
      <c r="DH2373" s="204"/>
      <c r="DI2373" s="204"/>
      <c r="DJ2373" s="204"/>
      <c r="DK2373" s="204"/>
      <c r="DL2373" s="204"/>
    </row>
    <row r="2374" spans="1:116" x14ac:dyDescent="0.4">
      <c r="A2374" s="164"/>
      <c r="G2374" s="204"/>
      <c r="H2374" s="164"/>
      <c r="I2374" s="205"/>
      <c r="J2374" s="205"/>
      <c r="K2374" s="164"/>
      <c r="L2374" s="164"/>
      <c r="M2374" s="164"/>
      <c r="N2374" s="164"/>
      <c r="O2374" s="164"/>
      <c r="P2374" s="164"/>
      <c r="R2374" s="204"/>
      <c r="S2374" s="204"/>
      <c r="T2374" s="204"/>
      <c r="U2374" s="204"/>
      <c r="V2374" s="204"/>
      <c r="W2374" s="204"/>
      <c r="X2374" s="204"/>
      <c r="Y2374" s="204"/>
      <c r="Z2374" s="204"/>
      <c r="AA2374" s="204"/>
      <c r="AB2374" s="204"/>
      <c r="AC2374" s="204"/>
      <c r="AD2374" s="204"/>
      <c r="AE2374" s="204"/>
      <c r="AF2374" s="204"/>
      <c r="AG2374" s="204"/>
      <c r="AH2374" s="204"/>
      <c r="AI2374" s="204"/>
      <c r="AJ2374" s="204"/>
      <c r="AK2374" s="204"/>
      <c r="AL2374" s="204"/>
      <c r="AM2374" s="204"/>
      <c r="AN2374" s="204"/>
      <c r="AO2374" s="204"/>
      <c r="AP2374" s="204"/>
      <c r="AQ2374" s="204"/>
      <c r="AR2374" s="204"/>
      <c r="AS2374" s="204"/>
      <c r="AT2374" s="204"/>
      <c r="AU2374" s="204"/>
      <c r="AV2374" s="204"/>
      <c r="AW2374" s="204"/>
      <c r="AX2374" s="204"/>
      <c r="AY2374" s="204"/>
      <c r="AZ2374" s="204"/>
      <c r="BA2374" s="204"/>
      <c r="BB2374" s="204"/>
      <c r="BC2374" s="204"/>
      <c r="BD2374" s="204"/>
      <c r="BE2374" s="204"/>
      <c r="BF2374" s="204"/>
      <c r="BG2374" s="204"/>
      <c r="BH2374" s="204"/>
      <c r="BI2374" s="204"/>
      <c r="BJ2374" s="204"/>
      <c r="BK2374" s="204"/>
      <c r="BL2374" s="204"/>
      <c r="BM2374" s="204"/>
      <c r="BN2374" s="204"/>
      <c r="BO2374" s="204"/>
      <c r="BP2374" s="204"/>
      <c r="BQ2374" s="204"/>
      <c r="BR2374" s="204"/>
      <c r="BS2374" s="204"/>
      <c r="BT2374" s="204"/>
      <c r="BU2374" s="204"/>
      <c r="BV2374" s="204"/>
      <c r="BW2374" s="204"/>
      <c r="BX2374" s="204"/>
      <c r="BY2374" s="204"/>
      <c r="BZ2374" s="204"/>
      <c r="CA2374" s="204"/>
      <c r="CB2374" s="204"/>
      <c r="CC2374" s="204"/>
      <c r="CD2374" s="204"/>
      <c r="CE2374" s="204"/>
      <c r="CF2374" s="204"/>
      <c r="CG2374" s="204"/>
      <c r="CH2374" s="204"/>
      <c r="CI2374" s="204"/>
      <c r="CJ2374" s="204"/>
      <c r="CK2374" s="204"/>
      <c r="CL2374" s="204"/>
      <c r="CN2374" s="205"/>
      <c r="CO2374" s="204"/>
      <c r="CP2374" s="204"/>
      <c r="CQ2374" s="204"/>
      <c r="CR2374" s="204"/>
      <c r="CS2374" s="204"/>
      <c r="CT2374" s="204"/>
      <c r="CU2374" s="204"/>
      <c r="CV2374" s="204"/>
      <c r="CW2374" s="204"/>
      <c r="CX2374" s="204"/>
      <c r="CY2374" s="204"/>
      <c r="CZ2374" s="204"/>
      <c r="DA2374" s="204"/>
      <c r="DB2374" s="204"/>
      <c r="DC2374" s="204"/>
      <c r="DD2374" s="204"/>
      <c r="DE2374" s="204"/>
      <c r="DF2374" s="204"/>
      <c r="DG2374" s="204"/>
      <c r="DH2374" s="204"/>
      <c r="DI2374" s="204"/>
      <c r="DJ2374" s="204"/>
      <c r="DK2374" s="204"/>
      <c r="DL2374" s="204"/>
    </row>
    <row r="2375" spans="1:116" x14ac:dyDescent="0.4">
      <c r="A2375" s="164"/>
      <c r="G2375" s="204"/>
      <c r="H2375" s="164"/>
      <c r="I2375" s="205"/>
      <c r="J2375" s="205"/>
      <c r="K2375" s="164"/>
      <c r="L2375" s="164"/>
      <c r="M2375" s="164"/>
      <c r="N2375" s="164"/>
      <c r="O2375" s="164"/>
      <c r="P2375" s="164"/>
      <c r="R2375" s="204"/>
      <c r="S2375" s="204"/>
      <c r="T2375" s="204"/>
      <c r="U2375" s="204"/>
      <c r="V2375" s="204"/>
      <c r="W2375" s="204"/>
      <c r="X2375" s="204"/>
      <c r="Y2375" s="204"/>
      <c r="Z2375" s="204"/>
      <c r="AA2375" s="204"/>
      <c r="AB2375" s="204"/>
      <c r="AC2375" s="204"/>
      <c r="AD2375" s="204"/>
      <c r="AE2375" s="204"/>
      <c r="AF2375" s="204"/>
      <c r="AG2375" s="204"/>
      <c r="AH2375" s="204"/>
      <c r="AI2375" s="204"/>
      <c r="AJ2375" s="204"/>
      <c r="AK2375" s="204"/>
      <c r="AL2375" s="204"/>
      <c r="AM2375" s="204"/>
      <c r="AN2375" s="204"/>
      <c r="AO2375" s="204"/>
      <c r="AP2375" s="204"/>
      <c r="AQ2375" s="204"/>
      <c r="AR2375" s="204"/>
      <c r="AS2375" s="204"/>
      <c r="AT2375" s="204"/>
      <c r="AU2375" s="204"/>
      <c r="AV2375" s="204"/>
      <c r="AW2375" s="204"/>
      <c r="AX2375" s="204"/>
      <c r="AY2375" s="204"/>
      <c r="AZ2375" s="204"/>
      <c r="BA2375" s="204"/>
      <c r="BB2375" s="204"/>
      <c r="BC2375" s="204"/>
      <c r="BD2375" s="204"/>
      <c r="BE2375" s="204"/>
      <c r="BF2375" s="204"/>
      <c r="BG2375" s="204"/>
      <c r="BH2375" s="204"/>
      <c r="BI2375" s="204"/>
      <c r="BJ2375" s="204"/>
      <c r="BK2375" s="204"/>
      <c r="BL2375" s="204"/>
      <c r="BM2375" s="204"/>
      <c r="BN2375" s="204"/>
      <c r="BO2375" s="204"/>
      <c r="BP2375" s="204"/>
      <c r="BQ2375" s="204"/>
      <c r="BR2375" s="204"/>
      <c r="BS2375" s="204"/>
      <c r="BT2375" s="204"/>
      <c r="BU2375" s="204"/>
      <c r="BV2375" s="204"/>
      <c r="BW2375" s="204"/>
      <c r="BX2375" s="204"/>
      <c r="BY2375" s="204"/>
      <c r="BZ2375" s="204"/>
      <c r="CA2375" s="204"/>
      <c r="CB2375" s="204"/>
      <c r="CC2375" s="204"/>
      <c r="CD2375" s="204"/>
      <c r="CE2375" s="204"/>
      <c r="CF2375" s="204"/>
      <c r="CG2375" s="204"/>
      <c r="CH2375" s="204"/>
      <c r="CI2375" s="204"/>
      <c r="CJ2375" s="204"/>
      <c r="CK2375" s="204"/>
      <c r="CL2375" s="204"/>
      <c r="CN2375" s="205"/>
      <c r="CO2375" s="204"/>
      <c r="CP2375" s="204"/>
      <c r="CQ2375" s="204"/>
      <c r="CR2375" s="204"/>
      <c r="CS2375" s="204"/>
      <c r="CT2375" s="204"/>
      <c r="CU2375" s="204"/>
      <c r="CV2375" s="204"/>
      <c r="CW2375" s="204"/>
      <c r="CX2375" s="204"/>
      <c r="CY2375" s="204"/>
      <c r="CZ2375" s="204"/>
      <c r="DA2375" s="204"/>
      <c r="DB2375" s="204"/>
      <c r="DC2375" s="204"/>
      <c r="DD2375" s="204"/>
      <c r="DE2375" s="204"/>
      <c r="DF2375" s="204"/>
      <c r="DG2375" s="204"/>
      <c r="DH2375" s="204"/>
      <c r="DI2375" s="204"/>
      <c r="DJ2375" s="204"/>
      <c r="DK2375" s="204"/>
      <c r="DL2375" s="204"/>
    </row>
    <row r="2376" spans="1:116" x14ac:dyDescent="0.4">
      <c r="A2376" s="164"/>
      <c r="G2376" s="204"/>
      <c r="H2376" s="164"/>
      <c r="I2376" s="205"/>
      <c r="J2376" s="205"/>
      <c r="K2376" s="164"/>
      <c r="L2376" s="164"/>
      <c r="M2376" s="164"/>
      <c r="N2376" s="164"/>
      <c r="O2376" s="164"/>
      <c r="P2376" s="164"/>
      <c r="R2376" s="204"/>
      <c r="S2376" s="204"/>
      <c r="T2376" s="204"/>
      <c r="U2376" s="204"/>
      <c r="V2376" s="204"/>
      <c r="W2376" s="204"/>
      <c r="X2376" s="204"/>
      <c r="Y2376" s="204"/>
      <c r="Z2376" s="204"/>
      <c r="AA2376" s="204"/>
      <c r="AB2376" s="204"/>
      <c r="AC2376" s="204"/>
      <c r="AD2376" s="204"/>
      <c r="AE2376" s="204"/>
      <c r="AF2376" s="204"/>
      <c r="AG2376" s="204"/>
      <c r="AH2376" s="204"/>
      <c r="AI2376" s="204"/>
      <c r="AJ2376" s="204"/>
      <c r="AK2376" s="204"/>
      <c r="AL2376" s="204"/>
      <c r="AM2376" s="204"/>
      <c r="AN2376" s="204"/>
      <c r="AO2376" s="204"/>
      <c r="AP2376" s="204"/>
      <c r="AQ2376" s="204"/>
      <c r="AR2376" s="204"/>
      <c r="AS2376" s="204"/>
      <c r="AT2376" s="204"/>
      <c r="AU2376" s="204"/>
      <c r="AV2376" s="204"/>
      <c r="AW2376" s="204"/>
      <c r="AX2376" s="204"/>
      <c r="AY2376" s="204"/>
      <c r="AZ2376" s="204"/>
      <c r="BA2376" s="204"/>
      <c r="BB2376" s="204"/>
      <c r="BC2376" s="204"/>
      <c r="BD2376" s="204"/>
      <c r="BE2376" s="204"/>
      <c r="BF2376" s="204"/>
      <c r="BG2376" s="204"/>
      <c r="BH2376" s="204"/>
      <c r="BI2376" s="204"/>
      <c r="BJ2376" s="204"/>
      <c r="BK2376" s="204"/>
      <c r="BL2376" s="204"/>
      <c r="BM2376" s="204"/>
      <c r="BN2376" s="204"/>
      <c r="BO2376" s="204"/>
      <c r="BP2376" s="204"/>
      <c r="BQ2376" s="204"/>
      <c r="BR2376" s="204"/>
      <c r="BS2376" s="204"/>
      <c r="BT2376" s="204"/>
      <c r="BU2376" s="204"/>
      <c r="BV2376" s="204"/>
      <c r="BW2376" s="204"/>
      <c r="BX2376" s="204"/>
      <c r="BY2376" s="204"/>
      <c r="BZ2376" s="204"/>
      <c r="CA2376" s="204"/>
      <c r="CB2376" s="204"/>
      <c r="CC2376" s="204"/>
      <c r="CD2376" s="204"/>
      <c r="CE2376" s="204"/>
      <c r="CF2376" s="204"/>
      <c r="CG2376" s="204"/>
      <c r="CH2376" s="204"/>
      <c r="CI2376" s="204"/>
      <c r="CJ2376" s="204"/>
      <c r="CK2376" s="204"/>
      <c r="CL2376" s="204"/>
      <c r="CN2376" s="205"/>
      <c r="CO2376" s="204"/>
      <c r="CP2376" s="204"/>
      <c r="CQ2376" s="204"/>
      <c r="CR2376" s="204"/>
      <c r="CS2376" s="204"/>
      <c r="CT2376" s="204"/>
      <c r="CU2376" s="204"/>
      <c r="CV2376" s="204"/>
      <c r="CW2376" s="204"/>
      <c r="CX2376" s="204"/>
      <c r="CY2376" s="204"/>
      <c r="CZ2376" s="204"/>
      <c r="DA2376" s="204"/>
      <c r="DB2376" s="204"/>
      <c r="DC2376" s="204"/>
      <c r="DD2376" s="204"/>
      <c r="DE2376" s="204"/>
      <c r="DF2376" s="204"/>
      <c r="DG2376" s="204"/>
      <c r="DH2376" s="204"/>
      <c r="DI2376" s="204"/>
      <c r="DJ2376" s="204"/>
      <c r="DK2376" s="204"/>
      <c r="DL2376" s="204"/>
    </row>
    <row r="2377" spans="1:116" x14ac:dyDescent="0.4">
      <c r="A2377" s="164"/>
      <c r="G2377" s="204"/>
      <c r="H2377" s="164"/>
      <c r="I2377" s="205"/>
      <c r="J2377" s="205"/>
      <c r="K2377" s="164"/>
      <c r="L2377" s="164"/>
      <c r="M2377" s="164"/>
      <c r="N2377" s="164"/>
      <c r="O2377" s="164"/>
      <c r="P2377" s="164"/>
      <c r="R2377" s="204"/>
      <c r="S2377" s="204"/>
      <c r="T2377" s="204"/>
      <c r="U2377" s="204"/>
      <c r="V2377" s="204"/>
      <c r="W2377" s="204"/>
      <c r="X2377" s="204"/>
      <c r="Y2377" s="204"/>
      <c r="Z2377" s="204"/>
      <c r="AA2377" s="204"/>
      <c r="AB2377" s="204"/>
      <c r="AC2377" s="204"/>
      <c r="AD2377" s="204"/>
      <c r="AE2377" s="204"/>
      <c r="AF2377" s="204"/>
      <c r="AG2377" s="204"/>
      <c r="AH2377" s="204"/>
      <c r="AI2377" s="204"/>
      <c r="AJ2377" s="204"/>
      <c r="AK2377" s="204"/>
      <c r="AL2377" s="204"/>
      <c r="AM2377" s="204"/>
      <c r="AN2377" s="204"/>
      <c r="AO2377" s="204"/>
      <c r="AP2377" s="204"/>
      <c r="AQ2377" s="204"/>
      <c r="AR2377" s="204"/>
      <c r="AS2377" s="204"/>
      <c r="AT2377" s="204"/>
      <c r="AU2377" s="204"/>
      <c r="AV2377" s="204"/>
      <c r="AW2377" s="204"/>
      <c r="AX2377" s="204"/>
      <c r="AY2377" s="204"/>
      <c r="AZ2377" s="204"/>
      <c r="BA2377" s="204"/>
      <c r="BB2377" s="204"/>
      <c r="BC2377" s="204"/>
      <c r="BD2377" s="204"/>
      <c r="BE2377" s="204"/>
      <c r="BF2377" s="204"/>
      <c r="BG2377" s="204"/>
      <c r="BH2377" s="204"/>
      <c r="BI2377" s="204"/>
      <c r="BJ2377" s="204"/>
      <c r="BK2377" s="204"/>
      <c r="BL2377" s="204"/>
      <c r="BM2377" s="204"/>
      <c r="BN2377" s="204"/>
      <c r="BO2377" s="204"/>
      <c r="BP2377" s="204"/>
      <c r="BQ2377" s="204"/>
      <c r="BR2377" s="204"/>
      <c r="BS2377" s="204"/>
      <c r="BT2377" s="204"/>
      <c r="BU2377" s="204"/>
      <c r="BV2377" s="204"/>
      <c r="BW2377" s="204"/>
      <c r="BX2377" s="204"/>
      <c r="BY2377" s="204"/>
      <c r="BZ2377" s="204"/>
      <c r="CA2377" s="204"/>
      <c r="CB2377" s="204"/>
      <c r="CC2377" s="204"/>
      <c r="CD2377" s="204"/>
      <c r="CE2377" s="204"/>
      <c r="CF2377" s="204"/>
      <c r="CG2377" s="204"/>
      <c r="CH2377" s="204"/>
      <c r="CI2377" s="204"/>
      <c r="CJ2377" s="204"/>
      <c r="CK2377" s="204"/>
      <c r="CL2377" s="204"/>
      <c r="CN2377" s="205"/>
      <c r="CO2377" s="204"/>
      <c r="CP2377" s="204"/>
      <c r="CQ2377" s="204"/>
      <c r="CR2377" s="204"/>
      <c r="CS2377" s="204"/>
      <c r="CT2377" s="204"/>
      <c r="CU2377" s="204"/>
      <c r="CV2377" s="204"/>
      <c r="CW2377" s="204"/>
      <c r="CX2377" s="204"/>
      <c r="CY2377" s="204"/>
      <c r="CZ2377" s="204"/>
      <c r="DA2377" s="204"/>
      <c r="DB2377" s="204"/>
      <c r="DC2377" s="204"/>
      <c r="DD2377" s="204"/>
      <c r="DE2377" s="204"/>
      <c r="DF2377" s="204"/>
      <c r="DG2377" s="204"/>
      <c r="DH2377" s="204"/>
      <c r="DI2377" s="204"/>
      <c r="DJ2377" s="204"/>
      <c r="DK2377" s="204"/>
      <c r="DL2377" s="204"/>
    </row>
    <row r="2378" spans="1:116" x14ac:dyDescent="0.4">
      <c r="A2378" s="164"/>
      <c r="G2378" s="204"/>
      <c r="H2378" s="164"/>
      <c r="I2378" s="205"/>
      <c r="J2378" s="205"/>
      <c r="K2378" s="164"/>
      <c r="L2378" s="164"/>
      <c r="M2378" s="164"/>
      <c r="N2378" s="164"/>
      <c r="O2378" s="164"/>
      <c r="P2378" s="164"/>
      <c r="R2378" s="204"/>
      <c r="S2378" s="204"/>
      <c r="T2378" s="204"/>
      <c r="U2378" s="204"/>
      <c r="V2378" s="204"/>
      <c r="W2378" s="204"/>
      <c r="X2378" s="204"/>
      <c r="Y2378" s="204"/>
      <c r="Z2378" s="204"/>
      <c r="AA2378" s="204"/>
      <c r="AB2378" s="204"/>
      <c r="AC2378" s="204"/>
      <c r="AD2378" s="204"/>
      <c r="AE2378" s="204"/>
      <c r="AF2378" s="204"/>
      <c r="AG2378" s="204"/>
      <c r="AH2378" s="204"/>
      <c r="AI2378" s="204"/>
      <c r="AJ2378" s="204"/>
      <c r="AK2378" s="204"/>
      <c r="AL2378" s="204"/>
      <c r="AM2378" s="204"/>
      <c r="AN2378" s="204"/>
      <c r="AO2378" s="204"/>
      <c r="AP2378" s="204"/>
      <c r="AQ2378" s="204"/>
      <c r="AR2378" s="204"/>
      <c r="AS2378" s="204"/>
      <c r="AT2378" s="204"/>
      <c r="AU2378" s="204"/>
      <c r="AV2378" s="204"/>
      <c r="AW2378" s="204"/>
      <c r="AX2378" s="204"/>
      <c r="AY2378" s="204"/>
      <c r="AZ2378" s="204"/>
      <c r="BA2378" s="204"/>
      <c r="BB2378" s="204"/>
      <c r="BC2378" s="204"/>
      <c r="BD2378" s="204"/>
      <c r="BE2378" s="204"/>
      <c r="BF2378" s="204"/>
      <c r="BG2378" s="204"/>
      <c r="BH2378" s="204"/>
      <c r="BI2378" s="204"/>
      <c r="BJ2378" s="204"/>
      <c r="BK2378" s="204"/>
      <c r="BL2378" s="204"/>
      <c r="BM2378" s="204"/>
      <c r="BN2378" s="204"/>
      <c r="BO2378" s="204"/>
      <c r="BP2378" s="204"/>
      <c r="BQ2378" s="204"/>
      <c r="BR2378" s="204"/>
      <c r="BS2378" s="204"/>
      <c r="BT2378" s="204"/>
      <c r="BU2378" s="204"/>
      <c r="BV2378" s="204"/>
      <c r="BW2378" s="204"/>
      <c r="BX2378" s="204"/>
      <c r="BY2378" s="204"/>
      <c r="BZ2378" s="204"/>
      <c r="CA2378" s="204"/>
      <c r="CB2378" s="204"/>
      <c r="CC2378" s="204"/>
      <c r="CD2378" s="204"/>
      <c r="CE2378" s="204"/>
      <c r="CF2378" s="204"/>
      <c r="CG2378" s="204"/>
      <c r="CH2378" s="204"/>
      <c r="CI2378" s="204"/>
      <c r="CJ2378" s="204"/>
      <c r="CK2378" s="204"/>
      <c r="CL2378" s="204"/>
      <c r="CN2378" s="205"/>
      <c r="CO2378" s="204"/>
      <c r="CP2378" s="204"/>
      <c r="CQ2378" s="204"/>
      <c r="CR2378" s="204"/>
      <c r="CS2378" s="204"/>
      <c r="CT2378" s="204"/>
      <c r="CU2378" s="204"/>
      <c r="CV2378" s="204"/>
      <c r="CW2378" s="204"/>
      <c r="CX2378" s="204"/>
      <c r="CY2378" s="204"/>
      <c r="CZ2378" s="204"/>
      <c r="DA2378" s="204"/>
      <c r="DB2378" s="204"/>
      <c r="DC2378" s="204"/>
      <c r="DD2378" s="204"/>
      <c r="DE2378" s="204"/>
      <c r="DF2378" s="204"/>
      <c r="DG2378" s="204"/>
      <c r="DH2378" s="204"/>
      <c r="DI2378" s="204"/>
      <c r="DJ2378" s="204"/>
      <c r="DK2378" s="204"/>
      <c r="DL2378" s="204"/>
    </row>
    <row r="2379" spans="1:116" x14ac:dyDescent="0.4">
      <c r="A2379" s="164"/>
      <c r="G2379" s="204"/>
      <c r="H2379" s="164"/>
      <c r="I2379" s="205"/>
      <c r="J2379" s="205"/>
      <c r="K2379" s="164"/>
      <c r="L2379" s="164"/>
      <c r="M2379" s="164"/>
      <c r="N2379" s="164"/>
      <c r="O2379" s="164"/>
      <c r="P2379" s="164"/>
      <c r="R2379" s="204"/>
      <c r="S2379" s="204"/>
      <c r="T2379" s="204"/>
      <c r="U2379" s="204"/>
      <c r="V2379" s="204"/>
      <c r="W2379" s="204"/>
      <c r="X2379" s="204"/>
      <c r="Y2379" s="204"/>
      <c r="Z2379" s="204"/>
      <c r="AA2379" s="204"/>
      <c r="AB2379" s="204"/>
      <c r="AC2379" s="204"/>
      <c r="AD2379" s="204"/>
      <c r="AE2379" s="204"/>
      <c r="AF2379" s="204"/>
      <c r="AG2379" s="204"/>
      <c r="AH2379" s="204"/>
      <c r="AI2379" s="204"/>
      <c r="AJ2379" s="204"/>
      <c r="AK2379" s="204"/>
      <c r="AL2379" s="204"/>
      <c r="AM2379" s="204"/>
      <c r="AN2379" s="204"/>
      <c r="AO2379" s="204"/>
      <c r="AP2379" s="204"/>
      <c r="AQ2379" s="204"/>
      <c r="AR2379" s="204"/>
      <c r="AS2379" s="204"/>
      <c r="AT2379" s="204"/>
      <c r="AU2379" s="204"/>
      <c r="AV2379" s="204"/>
      <c r="AW2379" s="204"/>
      <c r="AX2379" s="204"/>
      <c r="AY2379" s="204"/>
      <c r="AZ2379" s="204"/>
      <c r="BA2379" s="204"/>
      <c r="BB2379" s="204"/>
      <c r="BC2379" s="204"/>
      <c r="BD2379" s="204"/>
      <c r="BE2379" s="204"/>
      <c r="BF2379" s="204"/>
      <c r="BG2379" s="204"/>
      <c r="BH2379" s="204"/>
      <c r="BI2379" s="204"/>
      <c r="BJ2379" s="204"/>
      <c r="BK2379" s="204"/>
      <c r="BL2379" s="204"/>
      <c r="BM2379" s="204"/>
      <c r="BN2379" s="204"/>
      <c r="BO2379" s="204"/>
      <c r="BP2379" s="204"/>
      <c r="BQ2379" s="204"/>
      <c r="BR2379" s="204"/>
      <c r="BS2379" s="204"/>
      <c r="BT2379" s="204"/>
      <c r="BU2379" s="204"/>
      <c r="BV2379" s="204"/>
      <c r="BW2379" s="204"/>
      <c r="BX2379" s="204"/>
      <c r="BY2379" s="204"/>
      <c r="BZ2379" s="204"/>
      <c r="CA2379" s="204"/>
      <c r="CB2379" s="204"/>
      <c r="CC2379" s="204"/>
      <c r="CD2379" s="204"/>
      <c r="CE2379" s="204"/>
      <c r="CF2379" s="204"/>
      <c r="CG2379" s="204"/>
      <c r="CH2379" s="204"/>
      <c r="CI2379" s="204"/>
      <c r="CJ2379" s="204"/>
      <c r="CK2379" s="204"/>
      <c r="CL2379" s="204"/>
      <c r="CN2379" s="205"/>
      <c r="CO2379" s="204"/>
      <c r="CP2379" s="204"/>
      <c r="CQ2379" s="204"/>
      <c r="CR2379" s="204"/>
      <c r="CS2379" s="204"/>
      <c r="CT2379" s="204"/>
      <c r="CU2379" s="204"/>
      <c r="CV2379" s="204"/>
      <c r="CW2379" s="204"/>
      <c r="CX2379" s="204"/>
      <c r="CY2379" s="204"/>
      <c r="CZ2379" s="204"/>
      <c r="DA2379" s="204"/>
      <c r="DB2379" s="204"/>
      <c r="DC2379" s="204"/>
      <c r="DD2379" s="204"/>
      <c r="DE2379" s="204"/>
      <c r="DF2379" s="204"/>
      <c r="DG2379" s="204"/>
      <c r="DH2379" s="204"/>
      <c r="DI2379" s="204"/>
      <c r="DJ2379" s="204"/>
      <c r="DK2379" s="204"/>
      <c r="DL2379" s="204"/>
    </row>
    <row r="2380" spans="1:116" x14ac:dyDescent="0.4">
      <c r="A2380" s="164"/>
      <c r="G2380" s="204"/>
      <c r="H2380" s="164"/>
      <c r="I2380" s="205"/>
      <c r="J2380" s="205"/>
      <c r="K2380" s="164"/>
      <c r="L2380" s="164"/>
      <c r="M2380" s="164"/>
      <c r="N2380" s="164"/>
      <c r="O2380" s="164"/>
      <c r="P2380" s="164"/>
      <c r="R2380" s="204"/>
      <c r="S2380" s="204"/>
      <c r="T2380" s="204"/>
      <c r="U2380" s="204"/>
      <c r="V2380" s="204"/>
      <c r="W2380" s="204"/>
      <c r="X2380" s="204"/>
      <c r="Y2380" s="204"/>
      <c r="Z2380" s="204"/>
      <c r="AA2380" s="204"/>
      <c r="AB2380" s="204"/>
      <c r="AC2380" s="204"/>
      <c r="AD2380" s="204"/>
      <c r="AE2380" s="204"/>
      <c r="AF2380" s="204"/>
      <c r="AG2380" s="204"/>
      <c r="AH2380" s="204"/>
      <c r="AI2380" s="204"/>
      <c r="AJ2380" s="204"/>
      <c r="AK2380" s="204"/>
      <c r="AL2380" s="204"/>
      <c r="AM2380" s="204"/>
      <c r="AN2380" s="204"/>
      <c r="AO2380" s="204"/>
      <c r="AP2380" s="204"/>
      <c r="AQ2380" s="204"/>
      <c r="AR2380" s="204"/>
      <c r="AS2380" s="204"/>
      <c r="AT2380" s="204"/>
      <c r="AU2380" s="204"/>
      <c r="AV2380" s="204"/>
      <c r="AW2380" s="204"/>
      <c r="AX2380" s="204"/>
      <c r="AY2380" s="204"/>
      <c r="AZ2380" s="204"/>
      <c r="BA2380" s="204"/>
      <c r="BB2380" s="204"/>
      <c r="BC2380" s="204"/>
      <c r="BD2380" s="204"/>
      <c r="BE2380" s="204"/>
      <c r="BF2380" s="204"/>
      <c r="BG2380" s="204"/>
      <c r="BH2380" s="204"/>
      <c r="BI2380" s="204"/>
      <c r="BJ2380" s="204"/>
      <c r="BK2380" s="204"/>
      <c r="BL2380" s="204"/>
      <c r="BM2380" s="204"/>
      <c r="BN2380" s="204"/>
      <c r="BO2380" s="204"/>
      <c r="BP2380" s="204"/>
      <c r="BQ2380" s="204"/>
      <c r="BR2380" s="204"/>
      <c r="BS2380" s="204"/>
      <c r="BT2380" s="204"/>
      <c r="BU2380" s="204"/>
      <c r="BV2380" s="204"/>
      <c r="BW2380" s="204"/>
      <c r="BX2380" s="204"/>
      <c r="BY2380" s="204"/>
      <c r="BZ2380" s="204"/>
      <c r="CA2380" s="204"/>
      <c r="CB2380" s="204"/>
      <c r="CC2380" s="204"/>
      <c r="CD2380" s="204"/>
      <c r="CE2380" s="204"/>
      <c r="CF2380" s="204"/>
      <c r="CG2380" s="204"/>
      <c r="CH2380" s="204"/>
      <c r="CI2380" s="204"/>
      <c r="CJ2380" s="204"/>
      <c r="CK2380" s="204"/>
      <c r="CL2380" s="204"/>
      <c r="CN2380" s="205"/>
      <c r="CO2380" s="204"/>
      <c r="CP2380" s="204"/>
      <c r="CQ2380" s="204"/>
      <c r="CR2380" s="204"/>
      <c r="CS2380" s="204"/>
      <c r="CT2380" s="204"/>
      <c r="CU2380" s="204"/>
      <c r="CV2380" s="204"/>
      <c r="CW2380" s="204"/>
      <c r="CX2380" s="204"/>
      <c r="CY2380" s="204"/>
      <c r="CZ2380" s="204"/>
      <c r="DA2380" s="204"/>
      <c r="DB2380" s="204"/>
      <c r="DC2380" s="204"/>
      <c r="DD2380" s="204"/>
      <c r="DE2380" s="204"/>
      <c r="DF2380" s="204"/>
      <c r="DG2380" s="204"/>
      <c r="DH2380" s="204"/>
      <c r="DI2380" s="204"/>
      <c r="DJ2380" s="204"/>
      <c r="DK2380" s="204"/>
      <c r="DL2380" s="204"/>
    </row>
    <row r="2381" spans="1:116" x14ac:dyDescent="0.4">
      <c r="CO2381" s="8"/>
      <c r="CP2381" s="8"/>
      <c r="CQ2381" s="8"/>
      <c r="CR2381" s="8"/>
      <c r="CS2381" s="8"/>
      <c r="CT2381" s="8"/>
      <c r="CU2381" s="8"/>
      <c r="CV2381" s="8"/>
      <c r="CW2381" s="8"/>
      <c r="CX2381" s="8"/>
      <c r="CY2381" s="8"/>
      <c r="CZ2381" s="8"/>
      <c r="DA2381" s="8"/>
      <c r="DB2381" s="8"/>
      <c r="DC2381" s="8"/>
      <c r="DD2381" s="8"/>
      <c r="DE2381" s="8"/>
      <c r="DF2381" s="8"/>
      <c r="DG2381" s="8"/>
      <c r="DH2381" s="8"/>
      <c r="DI2381" s="8"/>
      <c r="DJ2381" s="8"/>
      <c r="DK2381" s="8"/>
      <c r="DL2381" s="8"/>
    </row>
    <row r="2382" spans="1:116" x14ac:dyDescent="0.4">
      <c r="CO2382" s="8"/>
      <c r="CP2382" s="8"/>
      <c r="CQ2382" s="8"/>
      <c r="CR2382" s="8"/>
      <c r="CS2382" s="8"/>
      <c r="CT2382" s="8"/>
      <c r="CU2382" s="8"/>
      <c r="CV2382" s="8"/>
      <c r="CW2382" s="8"/>
      <c r="CX2382" s="8"/>
      <c r="CY2382" s="8"/>
      <c r="CZ2382" s="8"/>
      <c r="DA2382" s="8"/>
      <c r="DB2382" s="8"/>
      <c r="DC2382" s="8"/>
      <c r="DD2382" s="8"/>
      <c r="DE2382" s="8"/>
      <c r="DF2382" s="8"/>
      <c r="DG2382" s="8"/>
      <c r="DH2382" s="8"/>
      <c r="DI2382" s="8"/>
      <c r="DJ2382" s="8"/>
      <c r="DK2382" s="8"/>
      <c r="DL2382" s="8"/>
    </row>
    <row r="2383" spans="1:116" x14ac:dyDescent="0.4">
      <c r="A2383" s="174"/>
      <c r="E2383" s="8"/>
      <c r="G2383" s="175" t="s">
        <v>490</v>
      </c>
      <c r="H2383" s="174"/>
      <c r="I2383" s="176"/>
      <c r="J2383" s="176"/>
      <c r="K2383" s="197"/>
      <c r="L2383" s="197"/>
      <c r="M2383" s="197"/>
      <c r="N2383" s="197"/>
      <c r="O2383" s="197"/>
      <c r="P2383" s="197"/>
      <c r="R2383" s="198"/>
      <c r="S2383" s="174"/>
      <c r="T2383" s="174"/>
      <c r="U2383" s="174"/>
      <c r="V2383" s="174"/>
      <c r="W2383" s="174"/>
      <c r="X2383" s="174"/>
      <c r="Y2383" s="174"/>
      <c r="Z2383" s="174"/>
      <c r="AA2383" s="174"/>
      <c r="AB2383" s="174"/>
      <c r="AC2383" s="174"/>
      <c r="AD2383" s="174"/>
      <c r="AE2383" s="174"/>
      <c r="AF2383" s="174"/>
      <c r="AG2383" s="174"/>
      <c r="AH2383" s="174"/>
      <c r="AI2383" s="174"/>
      <c r="AJ2383" s="174"/>
      <c r="AK2383" s="174"/>
      <c r="AL2383" s="174"/>
      <c r="AM2383" s="174"/>
      <c r="AN2383" s="174"/>
      <c r="AO2383" s="174"/>
      <c r="AP2383" s="174"/>
      <c r="AQ2383" s="174"/>
      <c r="AR2383" s="174"/>
      <c r="AS2383" s="174"/>
      <c r="AT2383" s="174"/>
      <c r="AU2383" s="174"/>
      <c r="AV2383" s="174"/>
      <c r="AW2383" s="174"/>
      <c r="AX2383" s="174"/>
      <c r="AY2383" s="174"/>
      <c r="AZ2383" s="174"/>
      <c r="BA2383" s="174"/>
      <c r="BB2383" s="174"/>
      <c r="BC2383" s="174"/>
      <c r="BD2383" s="174"/>
      <c r="BE2383" s="174"/>
      <c r="BF2383" s="174"/>
      <c r="BG2383" s="174"/>
      <c r="BH2383" s="174"/>
      <c r="BI2383" s="174"/>
      <c r="BJ2383" s="174"/>
      <c r="BK2383" s="174"/>
      <c r="BL2383" s="174"/>
      <c r="BM2383" s="174"/>
      <c r="BN2383" s="174"/>
      <c r="BO2383" s="174"/>
      <c r="BP2383" s="174"/>
      <c r="BQ2383" s="174"/>
      <c r="BR2383" s="174"/>
      <c r="BS2383" s="174"/>
      <c r="BT2383" s="174"/>
      <c r="BU2383" s="174"/>
      <c r="BV2383" s="174"/>
      <c r="BW2383" s="174"/>
      <c r="BX2383" s="174"/>
      <c r="BY2383" s="174"/>
      <c r="BZ2383" s="174"/>
      <c r="CA2383" s="174"/>
      <c r="CB2383" s="174"/>
      <c r="CC2383" s="174"/>
      <c r="CD2383" s="174"/>
      <c r="CE2383" s="174"/>
      <c r="CF2383" s="174"/>
      <c r="CG2383" s="174"/>
      <c r="CH2383" s="174"/>
      <c r="CI2383" s="174"/>
      <c r="CJ2383" s="174"/>
      <c r="CK2383" s="174"/>
      <c r="CL2383" s="174"/>
      <c r="CN2383" s="176"/>
      <c r="CO2383" s="174"/>
      <c r="CP2383" s="174"/>
      <c r="CQ2383" s="174"/>
      <c r="CR2383" s="174"/>
      <c r="CS2383" s="174"/>
      <c r="CT2383" s="174"/>
      <c r="CU2383" s="174"/>
      <c r="CV2383" s="174"/>
      <c r="CW2383" s="174"/>
      <c r="CX2383" s="174"/>
      <c r="CY2383" s="174"/>
      <c r="CZ2383" s="174"/>
      <c r="DA2383" s="174"/>
      <c r="DB2383" s="174"/>
      <c r="DC2383" s="174"/>
      <c r="DD2383" s="174"/>
      <c r="DE2383" s="174"/>
      <c r="DF2383" s="174"/>
      <c r="DG2383" s="174"/>
      <c r="DH2383" s="174"/>
      <c r="DI2383" s="174"/>
      <c r="DJ2383" s="174"/>
      <c r="DK2383" s="174"/>
      <c r="DL2383" s="174"/>
    </row>
    <row r="2384" spans="1:116" x14ac:dyDescent="0.4">
      <c r="A2384" s="174"/>
      <c r="E2384" s="8"/>
      <c r="G2384" s="175" t="s">
        <v>492</v>
      </c>
      <c r="H2384" s="174"/>
      <c r="I2384" s="176"/>
      <c r="J2384" s="176"/>
      <c r="K2384" s="197"/>
      <c r="L2384" s="197"/>
      <c r="M2384" s="197"/>
      <c r="N2384" s="197"/>
      <c r="O2384" s="197"/>
      <c r="P2384" s="197"/>
      <c r="R2384" s="198"/>
      <c r="S2384" s="174"/>
      <c r="T2384" s="174"/>
      <c r="U2384" s="174"/>
      <c r="V2384" s="174"/>
      <c r="W2384" s="174"/>
      <c r="X2384" s="174"/>
      <c r="Y2384" s="174"/>
      <c r="Z2384" s="174"/>
      <c r="AA2384" s="174"/>
      <c r="AB2384" s="174"/>
      <c r="AC2384" s="174"/>
      <c r="AD2384" s="174"/>
      <c r="AE2384" s="174"/>
      <c r="AF2384" s="174"/>
      <c r="AG2384" s="174"/>
      <c r="AH2384" s="174"/>
      <c r="AI2384" s="174"/>
      <c r="AJ2384" s="174"/>
      <c r="AK2384" s="174"/>
      <c r="AL2384" s="174"/>
      <c r="AM2384" s="174"/>
      <c r="AN2384" s="174"/>
      <c r="AO2384" s="174"/>
      <c r="AP2384" s="174"/>
      <c r="AQ2384" s="174"/>
      <c r="AR2384" s="174"/>
      <c r="AS2384" s="174"/>
      <c r="AT2384" s="174"/>
      <c r="AU2384" s="174"/>
      <c r="AV2384" s="174"/>
      <c r="AW2384" s="174"/>
      <c r="AX2384" s="174"/>
      <c r="AY2384" s="174"/>
      <c r="AZ2384" s="174"/>
      <c r="BA2384" s="174"/>
      <c r="BB2384" s="174"/>
      <c r="BC2384" s="174"/>
      <c r="BD2384" s="174"/>
      <c r="BE2384" s="174"/>
      <c r="BF2384" s="174"/>
      <c r="BG2384" s="174"/>
      <c r="BH2384" s="174"/>
      <c r="BI2384" s="174"/>
      <c r="BJ2384" s="174"/>
      <c r="BK2384" s="174"/>
      <c r="BL2384" s="174"/>
      <c r="BM2384" s="174"/>
      <c r="BN2384" s="174"/>
      <c r="BO2384" s="174"/>
      <c r="BP2384" s="174"/>
      <c r="BQ2384" s="174"/>
      <c r="BR2384" s="174"/>
      <c r="BS2384" s="174"/>
      <c r="BT2384" s="174"/>
      <c r="BU2384" s="174"/>
      <c r="BV2384" s="174"/>
      <c r="BW2384" s="174"/>
      <c r="BX2384" s="174"/>
      <c r="BY2384" s="174"/>
      <c r="BZ2384" s="174"/>
      <c r="CA2384" s="174"/>
      <c r="CB2384" s="174"/>
      <c r="CC2384" s="174"/>
      <c r="CD2384" s="174"/>
      <c r="CE2384" s="174"/>
      <c r="CF2384" s="174"/>
      <c r="CG2384" s="174"/>
      <c r="CH2384" s="174"/>
      <c r="CI2384" s="174"/>
      <c r="CJ2384" s="174"/>
      <c r="CK2384" s="174"/>
      <c r="CL2384" s="174"/>
      <c r="CN2384" s="176"/>
      <c r="CO2384" s="174"/>
      <c r="CP2384" s="174"/>
      <c r="CQ2384" s="174"/>
      <c r="CR2384" s="174"/>
      <c r="CS2384" s="174"/>
      <c r="CT2384" s="174"/>
      <c r="CU2384" s="174"/>
      <c r="CV2384" s="174"/>
      <c r="CW2384" s="174"/>
      <c r="CX2384" s="174"/>
      <c r="CY2384" s="174"/>
      <c r="CZ2384" s="174"/>
      <c r="DA2384" s="174"/>
      <c r="DB2384" s="174"/>
      <c r="DC2384" s="174"/>
      <c r="DD2384" s="174"/>
      <c r="DE2384" s="174"/>
      <c r="DF2384" s="174"/>
      <c r="DG2384" s="174"/>
      <c r="DH2384" s="174"/>
      <c r="DI2384" s="174"/>
      <c r="DJ2384" s="174"/>
      <c r="DK2384" s="174"/>
      <c r="DL2384" s="174"/>
    </row>
    <row r="2385" spans="1:116" x14ac:dyDescent="0.4">
      <c r="A2385" s="174"/>
      <c r="E2385" s="8"/>
      <c r="G2385" s="175" t="s">
        <v>461</v>
      </c>
      <c r="H2385" s="174"/>
      <c r="I2385" s="176"/>
      <c r="J2385" s="176"/>
      <c r="K2385" s="197"/>
      <c r="L2385" s="197"/>
      <c r="M2385" s="197"/>
      <c r="N2385" s="197"/>
      <c r="O2385" s="197"/>
      <c r="P2385" s="197"/>
      <c r="R2385" s="198"/>
      <c r="S2385" s="199" t="str">
        <f t="shared" ref="S2385:AX2385" si="3686">S$20</f>
        <v>S$16</v>
      </c>
      <c r="T2385" s="199" t="str">
        <f t="shared" si="3686"/>
        <v>T$16</v>
      </c>
      <c r="U2385" s="199" t="str">
        <f t="shared" si="3686"/>
        <v>U$16</v>
      </c>
      <c r="V2385" s="199" t="str">
        <f t="shared" si="3686"/>
        <v>V$16</v>
      </c>
      <c r="W2385" s="199" t="str">
        <f t="shared" si="3686"/>
        <v>W$16</v>
      </c>
      <c r="X2385" s="199" t="str">
        <f t="shared" si="3686"/>
        <v>X$16</v>
      </c>
      <c r="Y2385" s="199" t="str">
        <f t="shared" si="3686"/>
        <v>Y$16</v>
      </c>
      <c r="Z2385" s="199" t="str">
        <f t="shared" si="3686"/>
        <v>Z$16</v>
      </c>
      <c r="AA2385" s="199" t="str">
        <f t="shared" si="3686"/>
        <v>AA$16</v>
      </c>
      <c r="AB2385" s="199" t="str">
        <f t="shared" si="3686"/>
        <v>AB$16</v>
      </c>
      <c r="AC2385" s="199" t="str">
        <f t="shared" si="3686"/>
        <v>AC$16</v>
      </c>
      <c r="AD2385" s="199" t="str">
        <f t="shared" si="3686"/>
        <v>AD$16</v>
      </c>
      <c r="AE2385" s="199" t="str">
        <f t="shared" si="3686"/>
        <v>AE$16</v>
      </c>
      <c r="AF2385" s="199" t="str">
        <f t="shared" si="3686"/>
        <v>AF$16</v>
      </c>
      <c r="AG2385" s="199" t="str">
        <f t="shared" si="3686"/>
        <v>AG$16</v>
      </c>
      <c r="AH2385" s="199" t="str">
        <f t="shared" si="3686"/>
        <v>AH$16</v>
      </c>
      <c r="AI2385" s="199" t="str">
        <f t="shared" si="3686"/>
        <v>AI$16</v>
      </c>
      <c r="AJ2385" s="199" t="str">
        <f t="shared" si="3686"/>
        <v>AJ$16</v>
      </c>
      <c r="AK2385" s="199" t="str">
        <f t="shared" si="3686"/>
        <v>AK$16</v>
      </c>
      <c r="AL2385" s="199" t="str">
        <f t="shared" si="3686"/>
        <v>AL$16</v>
      </c>
      <c r="AM2385" s="199" t="str">
        <f t="shared" si="3686"/>
        <v>AM$16</v>
      </c>
      <c r="AN2385" s="199" t="str">
        <f t="shared" si="3686"/>
        <v>AN$16</v>
      </c>
      <c r="AO2385" s="199" t="str">
        <f t="shared" si="3686"/>
        <v>AO$16</v>
      </c>
      <c r="AP2385" s="199" t="str">
        <f t="shared" si="3686"/>
        <v>AP$16</v>
      </c>
      <c r="AQ2385" s="199" t="str">
        <f t="shared" si="3686"/>
        <v>AQ$16</v>
      </c>
      <c r="AR2385" s="199" t="str">
        <f t="shared" si="3686"/>
        <v>AR$16</v>
      </c>
      <c r="AS2385" s="199" t="str">
        <f t="shared" si="3686"/>
        <v>AS$16</v>
      </c>
      <c r="AT2385" s="199" t="str">
        <f t="shared" si="3686"/>
        <v>AT$16</v>
      </c>
      <c r="AU2385" s="199" t="str">
        <f t="shared" si="3686"/>
        <v>AU$16</v>
      </c>
      <c r="AV2385" s="199" t="str">
        <f t="shared" si="3686"/>
        <v>AV$16</v>
      </c>
      <c r="AW2385" s="199" t="str">
        <f t="shared" si="3686"/>
        <v>AW$16</v>
      </c>
      <c r="AX2385" s="199" t="str">
        <f t="shared" si="3686"/>
        <v>AX$16</v>
      </c>
      <c r="AY2385" s="199" t="str">
        <f t="shared" ref="AY2385:CD2385" si="3687">AY$20</f>
        <v>AY$16</v>
      </c>
      <c r="AZ2385" s="199" t="str">
        <f t="shared" si="3687"/>
        <v>AZ$16</v>
      </c>
      <c r="BA2385" s="199" t="str">
        <f t="shared" si="3687"/>
        <v>BA$16</v>
      </c>
      <c r="BB2385" s="199" t="str">
        <f t="shared" si="3687"/>
        <v>BB$16</v>
      </c>
      <c r="BC2385" s="199" t="str">
        <f t="shared" si="3687"/>
        <v>BC$16</v>
      </c>
      <c r="BD2385" s="199" t="str">
        <f t="shared" si="3687"/>
        <v>BD$16</v>
      </c>
      <c r="BE2385" s="199" t="str">
        <f t="shared" si="3687"/>
        <v>BE$16</v>
      </c>
      <c r="BF2385" s="199" t="str">
        <f t="shared" si="3687"/>
        <v>BF$16</v>
      </c>
      <c r="BG2385" s="199" t="str">
        <f t="shared" si="3687"/>
        <v>BG$16</v>
      </c>
      <c r="BH2385" s="199" t="str">
        <f t="shared" si="3687"/>
        <v>BH$16</v>
      </c>
      <c r="BI2385" s="199" t="str">
        <f t="shared" si="3687"/>
        <v>BI$16</v>
      </c>
      <c r="BJ2385" s="199" t="str">
        <f t="shared" si="3687"/>
        <v>BJ$16</v>
      </c>
      <c r="BK2385" s="199" t="str">
        <f t="shared" si="3687"/>
        <v>BK$16</v>
      </c>
      <c r="BL2385" s="199" t="str">
        <f t="shared" si="3687"/>
        <v>BL$16</v>
      </c>
      <c r="BM2385" s="199" t="str">
        <f t="shared" si="3687"/>
        <v>BM$16</v>
      </c>
      <c r="BN2385" s="199" t="str">
        <f t="shared" si="3687"/>
        <v>BN$16</v>
      </c>
      <c r="BO2385" s="199" t="str">
        <f t="shared" si="3687"/>
        <v>BO$16</v>
      </c>
      <c r="BP2385" s="199" t="str">
        <f t="shared" si="3687"/>
        <v>BP$16</v>
      </c>
      <c r="BQ2385" s="199" t="str">
        <f t="shared" si="3687"/>
        <v>BQ$16</v>
      </c>
      <c r="BR2385" s="199" t="str">
        <f t="shared" si="3687"/>
        <v>BR$16</v>
      </c>
      <c r="BS2385" s="199" t="str">
        <f t="shared" si="3687"/>
        <v>BS$16</v>
      </c>
      <c r="BT2385" s="199" t="str">
        <f t="shared" si="3687"/>
        <v>BT$16</v>
      </c>
      <c r="BU2385" s="199" t="str">
        <f t="shared" si="3687"/>
        <v>BU$16</v>
      </c>
      <c r="BV2385" s="199" t="str">
        <f t="shared" si="3687"/>
        <v>BV$16</v>
      </c>
      <c r="BW2385" s="199" t="str">
        <f t="shared" si="3687"/>
        <v>BW$16</v>
      </c>
      <c r="BX2385" s="199" t="str">
        <f t="shared" si="3687"/>
        <v>BX$16</v>
      </c>
      <c r="BY2385" s="199" t="str">
        <f t="shared" si="3687"/>
        <v>BY$16</v>
      </c>
      <c r="BZ2385" s="199" t="str">
        <f t="shared" si="3687"/>
        <v>BZ$16</v>
      </c>
      <c r="CA2385" s="199" t="str">
        <f t="shared" si="3687"/>
        <v>CA$16</v>
      </c>
      <c r="CB2385" s="199" t="str">
        <f t="shared" si="3687"/>
        <v>CB$16</v>
      </c>
      <c r="CC2385" s="199" t="str">
        <f t="shared" si="3687"/>
        <v>CC$16</v>
      </c>
      <c r="CD2385" s="199" t="str">
        <f t="shared" si="3687"/>
        <v>CD$16</v>
      </c>
      <c r="CE2385" s="199" t="str">
        <f t="shared" ref="CE2385:CL2385" si="3688">CE$20</f>
        <v>CE$16</v>
      </c>
      <c r="CF2385" s="199" t="str">
        <f t="shared" si="3688"/>
        <v>CF$16</v>
      </c>
      <c r="CG2385" s="199" t="str">
        <f t="shared" si="3688"/>
        <v>CG$16</v>
      </c>
      <c r="CH2385" s="199" t="str">
        <f t="shared" si="3688"/>
        <v>CH$16</v>
      </c>
      <c r="CI2385" s="199" t="str">
        <f t="shared" si="3688"/>
        <v>CI$16</v>
      </c>
      <c r="CJ2385" s="199" t="str">
        <f t="shared" si="3688"/>
        <v>CJ$16</v>
      </c>
      <c r="CK2385" s="199" t="str">
        <f t="shared" si="3688"/>
        <v>CK$16</v>
      </c>
      <c r="CL2385" s="199" t="str">
        <f t="shared" si="3688"/>
        <v>CL$16</v>
      </c>
      <c r="CN2385" s="176"/>
      <c r="CO2385" s="199" t="str">
        <f t="shared" ref="CO2385:DL2385" si="3689">CO$20</f>
        <v>CO$16</v>
      </c>
      <c r="CP2385" s="199" t="str">
        <f t="shared" si="3689"/>
        <v>CP$16</v>
      </c>
      <c r="CQ2385" s="199" t="str">
        <f t="shared" si="3689"/>
        <v>CQ$16</v>
      </c>
      <c r="CR2385" s="199" t="str">
        <f t="shared" si="3689"/>
        <v>CR$16</v>
      </c>
      <c r="CS2385" s="199" t="str">
        <f t="shared" si="3689"/>
        <v>CS$16</v>
      </c>
      <c r="CT2385" s="199" t="str">
        <f t="shared" si="3689"/>
        <v>CT$16</v>
      </c>
      <c r="CU2385" s="199" t="str">
        <f t="shared" si="3689"/>
        <v>CU$16</v>
      </c>
      <c r="CV2385" s="199" t="str">
        <f t="shared" si="3689"/>
        <v>CV$16</v>
      </c>
      <c r="CW2385" s="199" t="str">
        <f t="shared" si="3689"/>
        <v>CW$16</v>
      </c>
      <c r="CX2385" s="199" t="str">
        <f t="shared" si="3689"/>
        <v>CX$16</v>
      </c>
      <c r="CY2385" s="199" t="str">
        <f t="shared" si="3689"/>
        <v>CY$16</v>
      </c>
      <c r="CZ2385" s="199" t="str">
        <f t="shared" si="3689"/>
        <v>CZ$16</v>
      </c>
      <c r="DA2385" s="199" t="str">
        <f t="shared" si="3689"/>
        <v>DA$16</v>
      </c>
      <c r="DB2385" s="199" t="str">
        <f t="shared" si="3689"/>
        <v>DB$16</v>
      </c>
      <c r="DC2385" s="199" t="str">
        <f t="shared" si="3689"/>
        <v>DC$16</v>
      </c>
      <c r="DD2385" s="199" t="str">
        <f t="shared" si="3689"/>
        <v>DD$16</v>
      </c>
      <c r="DE2385" s="199" t="str">
        <f t="shared" si="3689"/>
        <v>DE$16</v>
      </c>
      <c r="DF2385" s="199" t="str">
        <f t="shared" si="3689"/>
        <v>DF$16</v>
      </c>
      <c r="DG2385" s="199" t="str">
        <f t="shared" si="3689"/>
        <v>DG$16</v>
      </c>
      <c r="DH2385" s="199" t="str">
        <f t="shared" si="3689"/>
        <v>DH$16</v>
      </c>
      <c r="DI2385" s="199" t="str">
        <f t="shared" si="3689"/>
        <v>DI$16</v>
      </c>
      <c r="DJ2385" s="199" t="str">
        <f t="shared" si="3689"/>
        <v>DJ$16</v>
      </c>
      <c r="DK2385" s="199" t="str">
        <f t="shared" si="3689"/>
        <v>DK$16</v>
      </c>
      <c r="DL2385" s="199" t="str">
        <f t="shared" si="3689"/>
        <v>DL$16</v>
      </c>
    </row>
    <row r="2386" spans="1:116" x14ac:dyDescent="0.4">
      <c r="A2386" s="174"/>
      <c r="E2386" s="8"/>
      <c r="G2386" s="175" t="s">
        <v>462</v>
      </c>
      <c r="H2386" s="200"/>
      <c r="I2386" s="201"/>
      <c r="J2386" s="201"/>
      <c r="K2386" s="202"/>
      <c r="L2386" s="202"/>
      <c r="M2386" s="202"/>
      <c r="N2386" s="202"/>
      <c r="O2386" s="202"/>
      <c r="P2386" s="202"/>
      <c r="R2386" s="202"/>
      <c r="S2386" s="199" t="str">
        <f t="shared" ref="S2386:AX2386" si="3690">S$21</f>
        <v>S$17</v>
      </c>
      <c r="T2386" s="199" t="str">
        <f t="shared" si="3690"/>
        <v>T$17</v>
      </c>
      <c r="U2386" s="199" t="str">
        <f t="shared" si="3690"/>
        <v>U$17</v>
      </c>
      <c r="V2386" s="199" t="str">
        <f t="shared" si="3690"/>
        <v>V$17</v>
      </c>
      <c r="W2386" s="199" t="str">
        <f t="shared" si="3690"/>
        <v>W$17</v>
      </c>
      <c r="X2386" s="199" t="str">
        <f t="shared" si="3690"/>
        <v>X$17</v>
      </c>
      <c r="Y2386" s="199" t="str">
        <f t="shared" si="3690"/>
        <v>Y$17</v>
      </c>
      <c r="Z2386" s="199" t="str">
        <f t="shared" si="3690"/>
        <v>Z$17</v>
      </c>
      <c r="AA2386" s="199" t="str">
        <f t="shared" si="3690"/>
        <v>AA$17</v>
      </c>
      <c r="AB2386" s="199" t="str">
        <f t="shared" si="3690"/>
        <v>AB$17</v>
      </c>
      <c r="AC2386" s="199" t="str">
        <f t="shared" si="3690"/>
        <v>AC$17</v>
      </c>
      <c r="AD2386" s="199" t="str">
        <f t="shared" si="3690"/>
        <v>AD$17</v>
      </c>
      <c r="AE2386" s="199" t="str">
        <f t="shared" si="3690"/>
        <v>AE$17</v>
      </c>
      <c r="AF2386" s="199" t="str">
        <f t="shared" si="3690"/>
        <v>AF$17</v>
      </c>
      <c r="AG2386" s="199" t="str">
        <f t="shared" si="3690"/>
        <v>AG$17</v>
      </c>
      <c r="AH2386" s="199" t="str">
        <f t="shared" si="3690"/>
        <v>AH$17</v>
      </c>
      <c r="AI2386" s="199" t="str">
        <f t="shared" si="3690"/>
        <v>AI$17</v>
      </c>
      <c r="AJ2386" s="199" t="str">
        <f t="shared" si="3690"/>
        <v>AJ$17</v>
      </c>
      <c r="AK2386" s="199" t="str">
        <f t="shared" si="3690"/>
        <v>AK$17</v>
      </c>
      <c r="AL2386" s="199" t="str">
        <f t="shared" si="3690"/>
        <v>AL$17</v>
      </c>
      <c r="AM2386" s="199" t="str">
        <f t="shared" si="3690"/>
        <v>AM$17</v>
      </c>
      <c r="AN2386" s="199" t="str">
        <f t="shared" si="3690"/>
        <v>AN$17</v>
      </c>
      <c r="AO2386" s="199" t="str">
        <f t="shared" si="3690"/>
        <v>AO$17</v>
      </c>
      <c r="AP2386" s="199" t="str">
        <f t="shared" si="3690"/>
        <v>AP$17</v>
      </c>
      <c r="AQ2386" s="199" t="str">
        <f t="shared" si="3690"/>
        <v>AQ$17</v>
      </c>
      <c r="AR2386" s="199" t="str">
        <f t="shared" si="3690"/>
        <v>AR$17</v>
      </c>
      <c r="AS2386" s="199" t="str">
        <f t="shared" si="3690"/>
        <v>AS$17</v>
      </c>
      <c r="AT2386" s="199" t="str">
        <f t="shared" si="3690"/>
        <v>AT$17</v>
      </c>
      <c r="AU2386" s="199" t="str">
        <f t="shared" si="3690"/>
        <v>AU$17</v>
      </c>
      <c r="AV2386" s="199" t="str">
        <f t="shared" si="3690"/>
        <v>AV$17</v>
      </c>
      <c r="AW2386" s="199" t="str">
        <f t="shared" si="3690"/>
        <v>AW$17</v>
      </c>
      <c r="AX2386" s="199" t="str">
        <f t="shared" si="3690"/>
        <v>AX$17</v>
      </c>
      <c r="AY2386" s="199" t="str">
        <f t="shared" ref="AY2386:CD2386" si="3691">AY$21</f>
        <v>AY$17</v>
      </c>
      <c r="AZ2386" s="199" t="str">
        <f t="shared" si="3691"/>
        <v>AZ$17</v>
      </c>
      <c r="BA2386" s="199" t="str">
        <f t="shared" si="3691"/>
        <v>BA$17</v>
      </c>
      <c r="BB2386" s="199" t="str">
        <f t="shared" si="3691"/>
        <v>BB$17</v>
      </c>
      <c r="BC2386" s="199" t="str">
        <f t="shared" si="3691"/>
        <v>BC$17</v>
      </c>
      <c r="BD2386" s="199" t="str">
        <f t="shared" si="3691"/>
        <v>BD$17</v>
      </c>
      <c r="BE2386" s="199" t="str">
        <f t="shared" si="3691"/>
        <v>BE$17</v>
      </c>
      <c r="BF2386" s="199" t="str">
        <f t="shared" si="3691"/>
        <v>BF$17</v>
      </c>
      <c r="BG2386" s="199" t="str">
        <f t="shared" si="3691"/>
        <v>BG$17</v>
      </c>
      <c r="BH2386" s="199" t="str">
        <f t="shared" si="3691"/>
        <v>BH$17</v>
      </c>
      <c r="BI2386" s="199" t="str">
        <f t="shared" si="3691"/>
        <v>BI$17</v>
      </c>
      <c r="BJ2386" s="199" t="str">
        <f t="shared" si="3691"/>
        <v>BJ$17</v>
      </c>
      <c r="BK2386" s="199" t="str">
        <f t="shared" si="3691"/>
        <v>BK$17</v>
      </c>
      <c r="BL2386" s="199" t="str">
        <f t="shared" si="3691"/>
        <v>BL$17</v>
      </c>
      <c r="BM2386" s="199" t="str">
        <f t="shared" si="3691"/>
        <v>BM$17</v>
      </c>
      <c r="BN2386" s="199" t="str">
        <f t="shared" si="3691"/>
        <v>BN$17</v>
      </c>
      <c r="BO2386" s="199" t="str">
        <f t="shared" si="3691"/>
        <v>BO$17</v>
      </c>
      <c r="BP2386" s="199" t="str">
        <f t="shared" si="3691"/>
        <v>BP$17</v>
      </c>
      <c r="BQ2386" s="199" t="str">
        <f t="shared" si="3691"/>
        <v>BQ$17</v>
      </c>
      <c r="BR2386" s="199" t="str">
        <f t="shared" si="3691"/>
        <v>BR$17</v>
      </c>
      <c r="BS2386" s="199" t="str">
        <f t="shared" si="3691"/>
        <v>BS$17</v>
      </c>
      <c r="BT2386" s="199" t="str">
        <f t="shared" si="3691"/>
        <v>BT$17</v>
      </c>
      <c r="BU2386" s="199" t="str">
        <f t="shared" si="3691"/>
        <v>BU$17</v>
      </c>
      <c r="BV2386" s="199" t="str">
        <f t="shared" si="3691"/>
        <v>BV$17</v>
      </c>
      <c r="BW2386" s="199" t="str">
        <f t="shared" si="3691"/>
        <v>BW$17</v>
      </c>
      <c r="BX2386" s="199" t="str">
        <f t="shared" si="3691"/>
        <v>BX$17</v>
      </c>
      <c r="BY2386" s="199" t="str">
        <f t="shared" si="3691"/>
        <v>BY$17</v>
      </c>
      <c r="BZ2386" s="199" t="str">
        <f t="shared" si="3691"/>
        <v>BZ$17</v>
      </c>
      <c r="CA2386" s="199" t="str">
        <f t="shared" si="3691"/>
        <v>CA$17</v>
      </c>
      <c r="CB2386" s="199" t="str">
        <f t="shared" si="3691"/>
        <v>CB$17</v>
      </c>
      <c r="CC2386" s="199" t="str">
        <f t="shared" si="3691"/>
        <v>CC$17</v>
      </c>
      <c r="CD2386" s="199" t="str">
        <f t="shared" si="3691"/>
        <v>CD$17</v>
      </c>
      <c r="CE2386" s="199" t="str">
        <f t="shared" ref="CE2386:CL2386" si="3692">CE$21</f>
        <v>CE$17</v>
      </c>
      <c r="CF2386" s="199" t="str">
        <f t="shared" si="3692"/>
        <v>CF$17</v>
      </c>
      <c r="CG2386" s="199" t="str">
        <f t="shared" si="3692"/>
        <v>CG$17</v>
      </c>
      <c r="CH2386" s="199" t="str">
        <f t="shared" si="3692"/>
        <v>CH$17</v>
      </c>
      <c r="CI2386" s="199" t="str">
        <f t="shared" si="3692"/>
        <v>CI$17</v>
      </c>
      <c r="CJ2386" s="199" t="str">
        <f t="shared" si="3692"/>
        <v>CJ$17</v>
      </c>
      <c r="CK2386" s="199" t="str">
        <f t="shared" si="3692"/>
        <v>CK$17</v>
      </c>
      <c r="CL2386" s="199" t="str">
        <f t="shared" si="3692"/>
        <v>CL$17</v>
      </c>
      <c r="CN2386" s="201"/>
      <c r="CO2386" s="199" t="str">
        <f t="shared" ref="CO2386:DL2386" si="3693">CO$21</f>
        <v>CO$17</v>
      </c>
      <c r="CP2386" s="199" t="str">
        <f t="shared" si="3693"/>
        <v>CP$17</v>
      </c>
      <c r="CQ2386" s="199" t="str">
        <f t="shared" si="3693"/>
        <v>CQ$17</v>
      </c>
      <c r="CR2386" s="199" t="str">
        <f t="shared" si="3693"/>
        <v>CR$17</v>
      </c>
      <c r="CS2386" s="199" t="str">
        <f t="shared" si="3693"/>
        <v>CS$17</v>
      </c>
      <c r="CT2386" s="199" t="str">
        <f t="shared" si="3693"/>
        <v>CT$17</v>
      </c>
      <c r="CU2386" s="199" t="str">
        <f t="shared" si="3693"/>
        <v>CU$17</v>
      </c>
      <c r="CV2386" s="199" t="str">
        <f t="shared" si="3693"/>
        <v>CV$17</v>
      </c>
      <c r="CW2386" s="199" t="str">
        <f t="shared" si="3693"/>
        <v>CW$17</v>
      </c>
      <c r="CX2386" s="199" t="str">
        <f t="shared" si="3693"/>
        <v>CX$17</v>
      </c>
      <c r="CY2386" s="199" t="str">
        <f t="shared" si="3693"/>
        <v>CY$17</v>
      </c>
      <c r="CZ2386" s="199" t="str">
        <f t="shared" si="3693"/>
        <v>CZ$17</v>
      </c>
      <c r="DA2386" s="199" t="str">
        <f t="shared" si="3693"/>
        <v>DA$17</v>
      </c>
      <c r="DB2386" s="199" t="str">
        <f t="shared" si="3693"/>
        <v>DB$17</v>
      </c>
      <c r="DC2386" s="199" t="str">
        <f t="shared" si="3693"/>
        <v>DC$17</v>
      </c>
      <c r="DD2386" s="199" t="str">
        <f t="shared" si="3693"/>
        <v>DD$17</v>
      </c>
      <c r="DE2386" s="199" t="str">
        <f t="shared" si="3693"/>
        <v>DE$17</v>
      </c>
      <c r="DF2386" s="199" t="str">
        <f t="shared" si="3693"/>
        <v>DF$17</v>
      </c>
      <c r="DG2386" s="199" t="str">
        <f t="shared" si="3693"/>
        <v>DG$17</v>
      </c>
      <c r="DH2386" s="199" t="str">
        <f t="shared" si="3693"/>
        <v>DH$17</v>
      </c>
      <c r="DI2386" s="199" t="str">
        <f t="shared" si="3693"/>
        <v>DI$17</v>
      </c>
      <c r="DJ2386" s="199" t="str">
        <f t="shared" si="3693"/>
        <v>DJ$17</v>
      </c>
      <c r="DK2386" s="199" t="str">
        <f t="shared" si="3693"/>
        <v>DK$17</v>
      </c>
      <c r="DL2386" s="199" t="str">
        <f t="shared" si="3693"/>
        <v>DL$17</v>
      </c>
    </row>
    <row r="2387" spans="1:116" x14ac:dyDescent="0.4">
      <c r="A2387" s="174"/>
      <c r="E2387" s="8"/>
      <c r="G2387" s="175" t="s">
        <v>491</v>
      </c>
      <c r="H2387" s="200"/>
      <c r="I2387" s="201"/>
      <c r="J2387" s="201"/>
      <c r="K2387" s="202"/>
      <c r="L2387" s="202"/>
      <c r="M2387" s="202"/>
      <c r="N2387" s="202"/>
      <c r="O2387" s="202"/>
      <c r="P2387" s="202"/>
      <c r="R2387" s="202"/>
      <c r="S2387" s="190"/>
      <c r="T2387" s="190"/>
      <c r="U2387" s="190"/>
      <c r="V2387" s="190"/>
      <c r="W2387" s="190"/>
      <c r="X2387" s="190"/>
      <c r="Y2387" s="190"/>
      <c r="Z2387" s="190"/>
      <c r="AA2387" s="190"/>
      <c r="AB2387" s="190"/>
      <c r="AC2387" s="190"/>
      <c r="AD2387" s="190"/>
      <c r="AE2387" s="190"/>
      <c r="AF2387" s="190"/>
      <c r="AG2387" s="190"/>
      <c r="AH2387" s="190"/>
      <c r="AI2387" s="190"/>
      <c r="AJ2387" s="190"/>
      <c r="AK2387" s="190"/>
      <c r="AL2387" s="190"/>
      <c r="AM2387" s="190"/>
      <c r="AN2387" s="190"/>
      <c r="AO2387" s="190"/>
      <c r="AP2387" s="190"/>
      <c r="AQ2387" s="190"/>
      <c r="AR2387" s="190"/>
      <c r="AS2387" s="190"/>
      <c r="AT2387" s="190"/>
      <c r="AU2387" s="190"/>
      <c r="AV2387" s="190"/>
      <c r="AW2387" s="190"/>
      <c r="AX2387" s="190"/>
      <c r="AY2387" s="190"/>
      <c r="AZ2387" s="190"/>
      <c r="BA2387" s="190"/>
      <c r="BB2387" s="190"/>
      <c r="BC2387" s="190"/>
      <c r="BD2387" s="190"/>
      <c r="BE2387" s="190"/>
      <c r="BF2387" s="190"/>
      <c r="BG2387" s="190"/>
      <c r="BH2387" s="190"/>
      <c r="BI2387" s="190"/>
      <c r="BJ2387" s="190"/>
      <c r="BK2387" s="190"/>
      <c r="BL2387" s="190"/>
      <c r="BM2387" s="190"/>
      <c r="BN2387" s="190"/>
      <c r="BO2387" s="190"/>
      <c r="BP2387" s="190"/>
      <c r="BQ2387" s="190"/>
      <c r="BR2387" s="190"/>
      <c r="BS2387" s="190"/>
      <c r="BT2387" s="190"/>
      <c r="BU2387" s="190"/>
      <c r="BV2387" s="190"/>
      <c r="BW2387" s="190"/>
      <c r="BX2387" s="190"/>
      <c r="BY2387" s="190"/>
      <c r="BZ2387" s="190"/>
      <c r="CA2387" s="190"/>
      <c r="CB2387" s="190"/>
      <c r="CC2387" s="190"/>
      <c r="CD2387" s="190"/>
      <c r="CE2387" s="190"/>
      <c r="CF2387" s="190"/>
      <c r="CG2387" s="190"/>
      <c r="CH2387" s="190"/>
      <c r="CI2387" s="190"/>
      <c r="CJ2387" s="190"/>
      <c r="CK2387" s="190"/>
      <c r="CL2387" s="190"/>
      <c r="CN2387" s="201"/>
      <c r="CO2387" s="190"/>
      <c r="CP2387" s="190"/>
      <c r="CQ2387" s="190"/>
      <c r="CR2387" s="190"/>
      <c r="CS2387" s="190"/>
      <c r="CT2387" s="190"/>
      <c r="CU2387" s="190"/>
      <c r="CV2387" s="190"/>
      <c r="CW2387" s="190"/>
      <c r="CX2387" s="190"/>
      <c r="CY2387" s="190"/>
      <c r="CZ2387" s="190"/>
      <c r="DA2387" s="190"/>
      <c r="DB2387" s="190"/>
      <c r="DC2387" s="190"/>
      <c r="DD2387" s="190"/>
      <c r="DE2387" s="190"/>
      <c r="DF2387" s="190"/>
      <c r="DG2387" s="190"/>
      <c r="DH2387" s="190"/>
      <c r="DI2387" s="190"/>
      <c r="DJ2387" s="190"/>
      <c r="DK2387" s="190"/>
      <c r="DL2387" s="190"/>
    </row>
    <row r="2388" spans="1:116" x14ac:dyDescent="0.4">
      <c r="A2388" s="174"/>
      <c r="E2388" s="8"/>
      <c r="G2388" s="175" t="s">
        <v>505</v>
      </c>
      <c r="H2388" s="200"/>
      <c r="I2388" s="201"/>
      <c r="J2388" s="201"/>
      <c r="K2388" s="202"/>
      <c r="L2388" s="202"/>
      <c r="M2388" s="202"/>
      <c r="N2388" s="202"/>
      <c r="O2388" s="202"/>
      <c r="P2388" s="202"/>
      <c r="R2388" s="202"/>
      <c r="S2388" s="190"/>
      <c r="T2388" s="190"/>
      <c r="U2388" s="190"/>
      <c r="V2388" s="190"/>
      <c r="W2388" s="190"/>
      <c r="X2388" s="190"/>
      <c r="Y2388" s="190"/>
      <c r="Z2388" s="190"/>
      <c r="AA2388" s="190"/>
      <c r="AB2388" s="190"/>
      <c r="AC2388" s="190"/>
      <c r="AD2388" s="190"/>
      <c r="AE2388" s="190"/>
      <c r="AF2388" s="190"/>
      <c r="AG2388" s="190"/>
      <c r="AH2388" s="190"/>
      <c r="AI2388" s="190"/>
      <c r="AJ2388" s="190"/>
      <c r="AK2388" s="190"/>
      <c r="AL2388" s="190"/>
      <c r="AM2388" s="190"/>
      <c r="AN2388" s="190"/>
      <c r="AO2388" s="190"/>
      <c r="AP2388" s="190"/>
      <c r="AQ2388" s="190"/>
      <c r="AR2388" s="190"/>
      <c r="AS2388" s="190"/>
      <c r="AT2388" s="190"/>
      <c r="AU2388" s="190"/>
      <c r="AV2388" s="190"/>
      <c r="AW2388" s="190"/>
      <c r="AX2388" s="190"/>
      <c r="AY2388" s="190"/>
      <c r="AZ2388" s="190"/>
      <c r="BA2388" s="190"/>
      <c r="BB2388" s="190"/>
      <c r="BC2388" s="190"/>
      <c r="BD2388" s="190"/>
      <c r="BE2388" s="190"/>
      <c r="BF2388" s="190"/>
      <c r="BG2388" s="190"/>
      <c r="BH2388" s="190"/>
      <c r="BI2388" s="190"/>
      <c r="BJ2388" s="190"/>
      <c r="BK2388" s="190"/>
      <c r="BL2388" s="190"/>
      <c r="BM2388" s="190"/>
      <c r="BN2388" s="190"/>
      <c r="BO2388" s="190"/>
      <c r="BP2388" s="190"/>
      <c r="BQ2388" s="190"/>
      <c r="BR2388" s="190"/>
      <c r="BS2388" s="190"/>
      <c r="BT2388" s="190"/>
      <c r="BU2388" s="190"/>
      <c r="BV2388" s="190"/>
      <c r="BW2388" s="190"/>
      <c r="BX2388" s="190"/>
      <c r="BY2388" s="190"/>
      <c r="BZ2388" s="190"/>
      <c r="CA2388" s="190"/>
      <c r="CB2388" s="190"/>
      <c r="CC2388" s="190"/>
      <c r="CD2388" s="190"/>
      <c r="CE2388" s="190"/>
      <c r="CF2388" s="190"/>
      <c r="CG2388" s="190"/>
      <c r="CH2388" s="190"/>
      <c r="CI2388" s="190"/>
      <c r="CJ2388" s="190"/>
      <c r="CK2388" s="190"/>
      <c r="CL2388" s="190"/>
      <c r="CN2388" s="201"/>
      <c r="CO2388" s="190"/>
      <c r="CP2388" s="190"/>
      <c r="CQ2388" s="190"/>
      <c r="CR2388" s="190"/>
      <c r="CS2388" s="190"/>
      <c r="CT2388" s="190"/>
      <c r="CU2388" s="190"/>
      <c r="CV2388" s="190"/>
      <c r="CW2388" s="190"/>
      <c r="CX2388" s="190"/>
      <c r="CY2388" s="190"/>
      <c r="CZ2388" s="190"/>
      <c r="DA2388" s="190"/>
      <c r="DB2388" s="190"/>
      <c r="DC2388" s="190"/>
      <c r="DD2388" s="190"/>
      <c r="DE2388" s="190"/>
      <c r="DF2388" s="190"/>
      <c r="DG2388" s="190"/>
      <c r="DH2388" s="190"/>
      <c r="DI2388" s="190"/>
      <c r="DJ2388" s="190"/>
      <c r="DK2388" s="190"/>
      <c r="DL2388" s="190"/>
    </row>
    <row r="2389" spans="1:116" x14ac:dyDescent="0.4">
      <c r="A2389" s="174"/>
      <c r="E2389" s="8"/>
      <c r="G2389" s="175" t="s">
        <v>463</v>
      </c>
      <c r="H2389" s="200"/>
      <c r="I2389" s="201"/>
      <c r="J2389" s="201"/>
      <c r="K2389" s="202"/>
      <c r="L2389" s="202"/>
      <c r="M2389" s="202"/>
      <c r="N2389" s="202"/>
      <c r="O2389" s="202"/>
      <c r="P2389" s="202"/>
      <c r="R2389" s="202"/>
      <c r="S2389" s="190" t="str">
        <f t="shared" ref="S2389:AX2389" si="3694">S$22</f>
        <v>S$18</v>
      </c>
      <c r="T2389" s="190" t="str">
        <f t="shared" si="3694"/>
        <v>T$18</v>
      </c>
      <c r="U2389" s="190" t="str">
        <f t="shared" si="3694"/>
        <v>U$18</v>
      </c>
      <c r="V2389" s="190" t="str">
        <f t="shared" si="3694"/>
        <v>V$18</v>
      </c>
      <c r="W2389" s="190" t="str">
        <f t="shared" si="3694"/>
        <v>W$18</v>
      </c>
      <c r="X2389" s="190" t="str">
        <f t="shared" si="3694"/>
        <v>X$18</v>
      </c>
      <c r="Y2389" s="190" t="str">
        <f t="shared" si="3694"/>
        <v>Y$18</v>
      </c>
      <c r="Z2389" s="190" t="str">
        <f t="shared" si="3694"/>
        <v>Z$18</v>
      </c>
      <c r="AA2389" s="190" t="str">
        <f t="shared" si="3694"/>
        <v>AA$18</v>
      </c>
      <c r="AB2389" s="190" t="str">
        <f t="shared" si="3694"/>
        <v>AB$18</v>
      </c>
      <c r="AC2389" s="190" t="str">
        <f t="shared" si="3694"/>
        <v>AC$18</v>
      </c>
      <c r="AD2389" s="190" t="str">
        <f t="shared" si="3694"/>
        <v>AD$18</v>
      </c>
      <c r="AE2389" s="190" t="str">
        <f t="shared" si="3694"/>
        <v>AE$18</v>
      </c>
      <c r="AF2389" s="190" t="str">
        <f t="shared" si="3694"/>
        <v>AF$18</v>
      </c>
      <c r="AG2389" s="190" t="str">
        <f t="shared" si="3694"/>
        <v>AG$18</v>
      </c>
      <c r="AH2389" s="190" t="str">
        <f t="shared" si="3694"/>
        <v>AH$18</v>
      </c>
      <c r="AI2389" s="190" t="str">
        <f t="shared" si="3694"/>
        <v>AI$18</v>
      </c>
      <c r="AJ2389" s="190" t="str">
        <f t="shared" si="3694"/>
        <v>AJ$18</v>
      </c>
      <c r="AK2389" s="190" t="str">
        <f t="shared" si="3694"/>
        <v>AK$18</v>
      </c>
      <c r="AL2389" s="190" t="str">
        <f t="shared" si="3694"/>
        <v>AL$18</v>
      </c>
      <c r="AM2389" s="190" t="str">
        <f t="shared" si="3694"/>
        <v>AM$18</v>
      </c>
      <c r="AN2389" s="190" t="str">
        <f t="shared" si="3694"/>
        <v>AN$18</v>
      </c>
      <c r="AO2389" s="190" t="str">
        <f t="shared" si="3694"/>
        <v>AO$18</v>
      </c>
      <c r="AP2389" s="190" t="str">
        <f t="shared" si="3694"/>
        <v>AP$18</v>
      </c>
      <c r="AQ2389" s="190" t="str">
        <f t="shared" si="3694"/>
        <v>AQ$18</v>
      </c>
      <c r="AR2389" s="190" t="str">
        <f t="shared" si="3694"/>
        <v>AR$18</v>
      </c>
      <c r="AS2389" s="190" t="str">
        <f t="shared" si="3694"/>
        <v>AS$18</v>
      </c>
      <c r="AT2389" s="190" t="str">
        <f t="shared" si="3694"/>
        <v>AT$18</v>
      </c>
      <c r="AU2389" s="190" t="str">
        <f t="shared" si="3694"/>
        <v>AU$18</v>
      </c>
      <c r="AV2389" s="190" t="str">
        <f t="shared" si="3694"/>
        <v>AV$18</v>
      </c>
      <c r="AW2389" s="190" t="str">
        <f t="shared" si="3694"/>
        <v>AW$18</v>
      </c>
      <c r="AX2389" s="190" t="str">
        <f t="shared" si="3694"/>
        <v>AX$18</v>
      </c>
      <c r="AY2389" s="190" t="str">
        <f t="shared" ref="AY2389:CD2389" si="3695">AY$22</f>
        <v>AY$18</v>
      </c>
      <c r="AZ2389" s="190" t="str">
        <f t="shared" si="3695"/>
        <v>AZ$18</v>
      </c>
      <c r="BA2389" s="190" t="str">
        <f t="shared" si="3695"/>
        <v>BA$18</v>
      </c>
      <c r="BB2389" s="190" t="str">
        <f t="shared" si="3695"/>
        <v>BB$18</v>
      </c>
      <c r="BC2389" s="190" t="str">
        <f t="shared" si="3695"/>
        <v>BC$18</v>
      </c>
      <c r="BD2389" s="190" t="str">
        <f t="shared" si="3695"/>
        <v>BD$18</v>
      </c>
      <c r="BE2389" s="190" t="str">
        <f t="shared" si="3695"/>
        <v>BE$18</v>
      </c>
      <c r="BF2389" s="190" t="str">
        <f t="shared" si="3695"/>
        <v>BF$18</v>
      </c>
      <c r="BG2389" s="190" t="str">
        <f t="shared" si="3695"/>
        <v>BG$18</v>
      </c>
      <c r="BH2389" s="190" t="str">
        <f t="shared" si="3695"/>
        <v>BH$18</v>
      </c>
      <c r="BI2389" s="190" t="str">
        <f t="shared" si="3695"/>
        <v>BI$18</v>
      </c>
      <c r="BJ2389" s="190" t="str">
        <f t="shared" si="3695"/>
        <v>BJ$18</v>
      </c>
      <c r="BK2389" s="190" t="str">
        <f t="shared" si="3695"/>
        <v>BK$18</v>
      </c>
      <c r="BL2389" s="190" t="str">
        <f t="shared" si="3695"/>
        <v>BL$18</v>
      </c>
      <c r="BM2389" s="190" t="str">
        <f t="shared" si="3695"/>
        <v>BM$18</v>
      </c>
      <c r="BN2389" s="190" t="str">
        <f t="shared" si="3695"/>
        <v>BN$18</v>
      </c>
      <c r="BO2389" s="190" t="str">
        <f t="shared" si="3695"/>
        <v>BO$18</v>
      </c>
      <c r="BP2389" s="190" t="str">
        <f t="shared" si="3695"/>
        <v>BP$18</v>
      </c>
      <c r="BQ2389" s="190" t="str">
        <f t="shared" si="3695"/>
        <v>BQ$18</v>
      </c>
      <c r="BR2389" s="190" t="str">
        <f t="shared" si="3695"/>
        <v>BR$18</v>
      </c>
      <c r="BS2389" s="190" t="str">
        <f t="shared" si="3695"/>
        <v>BS$18</v>
      </c>
      <c r="BT2389" s="190" t="str">
        <f t="shared" si="3695"/>
        <v>BT$18</v>
      </c>
      <c r="BU2389" s="190" t="str">
        <f t="shared" si="3695"/>
        <v>BU$18</v>
      </c>
      <c r="BV2389" s="190" t="str">
        <f t="shared" si="3695"/>
        <v>BV$18</v>
      </c>
      <c r="BW2389" s="190" t="str">
        <f t="shared" si="3695"/>
        <v>BW$18</v>
      </c>
      <c r="BX2389" s="190" t="str">
        <f t="shared" si="3695"/>
        <v>BX$18</v>
      </c>
      <c r="BY2389" s="190" t="str">
        <f t="shared" si="3695"/>
        <v>BY$18</v>
      </c>
      <c r="BZ2389" s="190" t="str">
        <f t="shared" si="3695"/>
        <v>BZ$18</v>
      </c>
      <c r="CA2389" s="190" t="str">
        <f t="shared" si="3695"/>
        <v>CA$18</v>
      </c>
      <c r="CB2389" s="190" t="str">
        <f t="shared" si="3695"/>
        <v>CB$18</v>
      </c>
      <c r="CC2389" s="190" t="str">
        <f t="shared" si="3695"/>
        <v>CC$18</v>
      </c>
      <c r="CD2389" s="190" t="str">
        <f t="shared" si="3695"/>
        <v>CD$18</v>
      </c>
      <c r="CE2389" s="190" t="str">
        <f t="shared" ref="CE2389:CL2389" si="3696">CE$22</f>
        <v>CE$18</v>
      </c>
      <c r="CF2389" s="190" t="str">
        <f t="shared" si="3696"/>
        <v>CF$18</v>
      </c>
      <c r="CG2389" s="190" t="str">
        <f t="shared" si="3696"/>
        <v>CG$18</v>
      </c>
      <c r="CH2389" s="190" t="str">
        <f t="shared" si="3696"/>
        <v>CH$18</v>
      </c>
      <c r="CI2389" s="190" t="str">
        <f t="shared" si="3696"/>
        <v>CI$18</v>
      </c>
      <c r="CJ2389" s="190" t="str">
        <f t="shared" si="3696"/>
        <v>CJ$18</v>
      </c>
      <c r="CK2389" s="190" t="str">
        <f t="shared" si="3696"/>
        <v>CK$18</v>
      </c>
      <c r="CL2389" s="190" t="str">
        <f t="shared" si="3696"/>
        <v>CL$18</v>
      </c>
      <c r="CN2389" s="201"/>
      <c r="CO2389" s="190" t="str">
        <f t="shared" ref="CO2389:DL2389" si="3697">CO$22</f>
        <v>CO$18</v>
      </c>
      <c r="CP2389" s="190" t="str">
        <f t="shared" si="3697"/>
        <v>CP$18</v>
      </c>
      <c r="CQ2389" s="190" t="str">
        <f t="shared" si="3697"/>
        <v>CQ$18</v>
      </c>
      <c r="CR2389" s="190" t="str">
        <f t="shared" si="3697"/>
        <v>CR$18</v>
      </c>
      <c r="CS2389" s="190" t="str">
        <f t="shared" si="3697"/>
        <v>CS$18</v>
      </c>
      <c r="CT2389" s="190" t="str">
        <f t="shared" si="3697"/>
        <v>CT$18</v>
      </c>
      <c r="CU2389" s="190" t="str">
        <f t="shared" si="3697"/>
        <v>CU$18</v>
      </c>
      <c r="CV2389" s="190" t="str">
        <f t="shared" si="3697"/>
        <v>CV$18</v>
      </c>
      <c r="CW2389" s="190" t="str">
        <f t="shared" si="3697"/>
        <v>CW$18</v>
      </c>
      <c r="CX2389" s="190" t="str">
        <f t="shared" si="3697"/>
        <v>CX$18</v>
      </c>
      <c r="CY2389" s="190" t="str">
        <f t="shared" si="3697"/>
        <v>CY$18</v>
      </c>
      <c r="CZ2389" s="190" t="str">
        <f t="shared" si="3697"/>
        <v>CZ$18</v>
      </c>
      <c r="DA2389" s="190" t="str">
        <f t="shared" si="3697"/>
        <v>DA$18</v>
      </c>
      <c r="DB2389" s="190" t="str">
        <f t="shared" si="3697"/>
        <v>DB$18</v>
      </c>
      <c r="DC2389" s="190" t="str">
        <f t="shared" si="3697"/>
        <v>DC$18</v>
      </c>
      <c r="DD2389" s="190" t="str">
        <f t="shared" si="3697"/>
        <v>DD$18</v>
      </c>
      <c r="DE2389" s="190" t="str">
        <f t="shared" si="3697"/>
        <v>DE$18</v>
      </c>
      <c r="DF2389" s="190" t="str">
        <f t="shared" si="3697"/>
        <v>DF$18</v>
      </c>
      <c r="DG2389" s="190" t="str">
        <f t="shared" si="3697"/>
        <v>DG$18</v>
      </c>
      <c r="DH2389" s="190" t="str">
        <f t="shared" si="3697"/>
        <v>DH$18</v>
      </c>
      <c r="DI2389" s="190" t="str">
        <f t="shared" si="3697"/>
        <v>DI$18</v>
      </c>
      <c r="DJ2389" s="190" t="str">
        <f t="shared" si="3697"/>
        <v>DJ$18</v>
      </c>
      <c r="DK2389" s="190" t="str">
        <f t="shared" si="3697"/>
        <v>DK$18</v>
      </c>
      <c r="DL2389" s="190" t="str">
        <f t="shared" si="3697"/>
        <v>DL$18</v>
      </c>
    </row>
    <row r="2390" spans="1:116" x14ac:dyDescent="0.4">
      <c r="A2390" s="174"/>
      <c r="E2390" s="8"/>
      <c r="G2390" s="175" t="s">
        <v>464</v>
      </c>
      <c r="H2390" s="200"/>
      <c r="I2390" s="201"/>
      <c r="J2390" s="201"/>
      <c r="K2390" s="202"/>
      <c r="L2390" s="202"/>
      <c r="M2390" s="202"/>
      <c r="N2390" s="202"/>
      <c r="O2390" s="202"/>
      <c r="P2390" s="202"/>
      <c r="R2390" s="202"/>
      <c r="S2390" s="190" t="str">
        <f t="shared" ref="S2390:AX2390" si="3698">S$23</f>
        <v>S$19</v>
      </c>
      <c r="T2390" s="190" t="str">
        <f t="shared" si="3698"/>
        <v>T$19</v>
      </c>
      <c r="U2390" s="190" t="str">
        <f t="shared" si="3698"/>
        <v>U$19</v>
      </c>
      <c r="V2390" s="190" t="str">
        <f t="shared" si="3698"/>
        <v>V$19</v>
      </c>
      <c r="W2390" s="190" t="str">
        <f t="shared" si="3698"/>
        <v>W$19</v>
      </c>
      <c r="X2390" s="190" t="str">
        <f t="shared" si="3698"/>
        <v>X$19</v>
      </c>
      <c r="Y2390" s="190" t="str">
        <f t="shared" si="3698"/>
        <v>Y$19</v>
      </c>
      <c r="Z2390" s="190" t="str">
        <f t="shared" si="3698"/>
        <v>Z$19</v>
      </c>
      <c r="AA2390" s="190" t="str">
        <f t="shared" si="3698"/>
        <v>AA$19</v>
      </c>
      <c r="AB2390" s="190" t="str">
        <f t="shared" si="3698"/>
        <v>AB$19</v>
      </c>
      <c r="AC2390" s="190" t="str">
        <f t="shared" si="3698"/>
        <v>AC$19</v>
      </c>
      <c r="AD2390" s="190" t="str">
        <f t="shared" si="3698"/>
        <v>AD$19</v>
      </c>
      <c r="AE2390" s="190" t="str">
        <f t="shared" si="3698"/>
        <v>AE$19</v>
      </c>
      <c r="AF2390" s="190" t="str">
        <f t="shared" si="3698"/>
        <v>AF$19</v>
      </c>
      <c r="AG2390" s="190" t="str">
        <f t="shared" si="3698"/>
        <v>AG$19</v>
      </c>
      <c r="AH2390" s="190" t="str">
        <f t="shared" si="3698"/>
        <v>AH$19</v>
      </c>
      <c r="AI2390" s="190" t="str">
        <f t="shared" si="3698"/>
        <v>AI$19</v>
      </c>
      <c r="AJ2390" s="190" t="str">
        <f t="shared" si="3698"/>
        <v>AJ$19</v>
      </c>
      <c r="AK2390" s="190" t="str">
        <f t="shared" si="3698"/>
        <v>AK$19</v>
      </c>
      <c r="AL2390" s="190" t="str">
        <f t="shared" si="3698"/>
        <v>AL$19</v>
      </c>
      <c r="AM2390" s="190" t="str">
        <f t="shared" si="3698"/>
        <v>AM$19</v>
      </c>
      <c r="AN2390" s="190" t="str">
        <f t="shared" si="3698"/>
        <v>AN$19</v>
      </c>
      <c r="AO2390" s="190" t="str">
        <f t="shared" si="3698"/>
        <v>AO$19</v>
      </c>
      <c r="AP2390" s="190" t="str">
        <f t="shared" si="3698"/>
        <v>AP$19</v>
      </c>
      <c r="AQ2390" s="190" t="str">
        <f t="shared" si="3698"/>
        <v>AQ$19</v>
      </c>
      <c r="AR2390" s="190" t="str">
        <f t="shared" si="3698"/>
        <v>AR$19</v>
      </c>
      <c r="AS2390" s="190" t="str">
        <f t="shared" si="3698"/>
        <v>AS$19</v>
      </c>
      <c r="AT2390" s="190" t="str">
        <f t="shared" si="3698"/>
        <v>AT$19</v>
      </c>
      <c r="AU2390" s="190" t="str">
        <f t="shared" si="3698"/>
        <v>AU$19</v>
      </c>
      <c r="AV2390" s="190" t="str">
        <f t="shared" si="3698"/>
        <v>AV$19</v>
      </c>
      <c r="AW2390" s="190" t="str">
        <f t="shared" si="3698"/>
        <v>AW$19</v>
      </c>
      <c r="AX2390" s="190" t="str">
        <f t="shared" si="3698"/>
        <v>AX$19</v>
      </c>
      <c r="AY2390" s="190" t="str">
        <f t="shared" ref="AY2390:CD2390" si="3699">AY$23</f>
        <v>AY$19</v>
      </c>
      <c r="AZ2390" s="190" t="str">
        <f t="shared" si="3699"/>
        <v>AZ$19</v>
      </c>
      <c r="BA2390" s="190" t="str">
        <f t="shared" si="3699"/>
        <v>BA$19</v>
      </c>
      <c r="BB2390" s="190" t="str">
        <f t="shared" si="3699"/>
        <v>BB$19</v>
      </c>
      <c r="BC2390" s="190" t="str">
        <f t="shared" si="3699"/>
        <v>BC$19</v>
      </c>
      <c r="BD2390" s="190" t="str">
        <f t="shared" si="3699"/>
        <v>BD$19</v>
      </c>
      <c r="BE2390" s="190" t="str">
        <f t="shared" si="3699"/>
        <v>BE$19</v>
      </c>
      <c r="BF2390" s="190" t="str">
        <f t="shared" si="3699"/>
        <v>BF$19</v>
      </c>
      <c r="BG2390" s="190" t="str">
        <f t="shared" si="3699"/>
        <v>BG$19</v>
      </c>
      <c r="BH2390" s="190" t="str">
        <f t="shared" si="3699"/>
        <v>BH$19</v>
      </c>
      <c r="BI2390" s="190" t="str">
        <f t="shared" si="3699"/>
        <v>BI$19</v>
      </c>
      <c r="BJ2390" s="190" t="str">
        <f t="shared" si="3699"/>
        <v>BJ$19</v>
      </c>
      <c r="BK2390" s="190" t="str">
        <f t="shared" si="3699"/>
        <v>BK$19</v>
      </c>
      <c r="BL2390" s="190" t="str">
        <f t="shared" si="3699"/>
        <v>BL$19</v>
      </c>
      <c r="BM2390" s="190" t="str">
        <f t="shared" si="3699"/>
        <v>BM$19</v>
      </c>
      <c r="BN2390" s="190" t="str">
        <f t="shared" si="3699"/>
        <v>BN$19</v>
      </c>
      <c r="BO2390" s="190" t="str">
        <f t="shared" si="3699"/>
        <v>BO$19</v>
      </c>
      <c r="BP2390" s="190" t="str">
        <f t="shared" si="3699"/>
        <v>BP$19</v>
      </c>
      <c r="BQ2390" s="190" t="str">
        <f t="shared" si="3699"/>
        <v>BQ$19</v>
      </c>
      <c r="BR2390" s="190" t="str">
        <f t="shared" si="3699"/>
        <v>BR$19</v>
      </c>
      <c r="BS2390" s="190" t="str">
        <f t="shared" si="3699"/>
        <v>BS$19</v>
      </c>
      <c r="BT2390" s="190" t="str">
        <f t="shared" si="3699"/>
        <v>BT$19</v>
      </c>
      <c r="BU2390" s="190" t="str">
        <f t="shared" si="3699"/>
        <v>BU$19</v>
      </c>
      <c r="BV2390" s="190" t="str">
        <f t="shared" si="3699"/>
        <v>BV$19</v>
      </c>
      <c r="BW2390" s="190" t="str">
        <f t="shared" si="3699"/>
        <v>BW$19</v>
      </c>
      <c r="BX2390" s="190" t="str">
        <f t="shared" si="3699"/>
        <v>BX$19</v>
      </c>
      <c r="BY2390" s="190" t="str">
        <f t="shared" si="3699"/>
        <v>BY$19</v>
      </c>
      <c r="BZ2390" s="190" t="str">
        <f t="shared" si="3699"/>
        <v>BZ$19</v>
      </c>
      <c r="CA2390" s="190" t="str">
        <f t="shared" si="3699"/>
        <v>CA$19</v>
      </c>
      <c r="CB2390" s="190" t="str">
        <f t="shared" si="3699"/>
        <v>CB$19</v>
      </c>
      <c r="CC2390" s="190" t="str">
        <f t="shared" si="3699"/>
        <v>CC$19</v>
      </c>
      <c r="CD2390" s="190" t="str">
        <f t="shared" si="3699"/>
        <v>CD$19</v>
      </c>
      <c r="CE2390" s="190" t="str">
        <f t="shared" ref="CE2390:CL2390" si="3700">CE$23</f>
        <v>CE$19</v>
      </c>
      <c r="CF2390" s="190" t="str">
        <f t="shared" si="3700"/>
        <v>CF$19</v>
      </c>
      <c r="CG2390" s="190" t="str">
        <f t="shared" si="3700"/>
        <v>CG$19</v>
      </c>
      <c r="CH2390" s="190" t="str">
        <f t="shared" si="3700"/>
        <v>CH$19</v>
      </c>
      <c r="CI2390" s="190" t="str">
        <f t="shared" si="3700"/>
        <v>CI$19</v>
      </c>
      <c r="CJ2390" s="190" t="str">
        <f t="shared" si="3700"/>
        <v>CJ$19</v>
      </c>
      <c r="CK2390" s="190" t="str">
        <f t="shared" si="3700"/>
        <v>CK$19</v>
      </c>
      <c r="CL2390" s="190" t="str">
        <f t="shared" si="3700"/>
        <v>CL$19</v>
      </c>
      <c r="CN2390" s="201"/>
      <c r="CO2390" s="190" t="str">
        <f t="shared" ref="CO2390:DL2390" si="3701">CO$23</f>
        <v>CO$19</v>
      </c>
      <c r="CP2390" s="190" t="str">
        <f t="shared" si="3701"/>
        <v>CP$19</v>
      </c>
      <c r="CQ2390" s="190" t="str">
        <f t="shared" si="3701"/>
        <v>CQ$19</v>
      </c>
      <c r="CR2390" s="190" t="str">
        <f t="shared" si="3701"/>
        <v>CR$19</v>
      </c>
      <c r="CS2390" s="190" t="str">
        <f t="shared" si="3701"/>
        <v>CS$19</v>
      </c>
      <c r="CT2390" s="190" t="str">
        <f t="shared" si="3701"/>
        <v>CT$19</v>
      </c>
      <c r="CU2390" s="190" t="str">
        <f t="shared" si="3701"/>
        <v>CU$19</v>
      </c>
      <c r="CV2390" s="190" t="str">
        <f t="shared" si="3701"/>
        <v>CV$19</v>
      </c>
      <c r="CW2390" s="190" t="str">
        <f t="shared" si="3701"/>
        <v>CW$19</v>
      </c>
      <c r="CX2390" s="190" t="str">
        <f t="shared" si="3701"/>
        <v>CX$19</v>
      </c>
      <c r="CY2390" s="190" t="str">
        <f t="shared" si="3701"/>
        <v>CY$19</v>
      </c>
      <c r="CZ2390" s="190" t="str">
        <f t="shared" si="3701"/>
        <v>CZ$19</v>
      </c>
      <c r="DA2390" s="190" t="str">
        <f t="shared" si="3701"/>
        <v>DA$19</v>
      </c>
      <c r="DB2390" s="190" t="str">
        <f t="shared" si="3701"/>
        <v>DB$19</v>
      </c>
      <c r="DC2390" s="190" t="str">
        <f t="shared" si="3701"/>
        <v>DC$19</v>
      </c>
      <c r="DD2390" s="190" t="str">
        <f t="shared" si="3701"/>
        <v>DD$19</v>
      </c>
      <c r="DE2390" s="190" t="str">
        <f t="shared" si="3701"/>
        <v>DE$19</v>
      </c>
      <c r="DF2390" s="190" t="str">
        <f t="shared" si="3701"/>
        <v>DF$19</v>
      </c>
      <c r="DG2390" s="190" t="str">
        <f t="shared" si="3701"/>
        <v>DG$19</v>
      </c>
      <c r="DH2390" s="190" t="str">
        <f t="shared" si="3701"/>
        <v>DH$19</v>
      </c>
      <c r="DI2390" s="190" t="str">
        <f t="shared" si="3701"/>
        <v>DI$19</v>
      </c>
      <c r="DJ2390" s="190" t="str">
        <f t="shared" si="3701"/>
        <v>DJ$19</v>
      </c>
      <c r="DK2390" s="190" t="str">
        <f t="shared" si="3701"/>
        <v>DK$19</v>
      </c>
      <c r="DL2390" s="190" t="str">
        <f t="shared" si="3701"/>
        <v>DL$19</v>
      </c>
    </row>
    <row r="2391" spans="1:116" x14ac:dyDescent="0.4">
      <c r="A2391" s="31" t="s">
        <v>218</v>
      </c>
      <c r="B2391" s="31" t="s">
        <v>395</v>
      </c>
      <c r="C2391" s="31"/>
      <c r="D2391" t="s">
        <v>391</v>
      </c>
      <c r="E2391" s="8" t="str">
        <f t="shared" ref="E2391:E2449" si="3702">ROW()&amp;" "&amp;D2391</f>
        <v>2391 WCAR-IS</v>
      </c>
      <c r="F2391" t="s">
        <v>433</v>
      </c>
      <c r="G2391" s="70" t="s">
        <v>396</v>
      </c>
      <c r="H2391" s="48"/>
      <c r="I2391" s="297"/>
      <c r="J2391" s="297"/>
      <c r="K2391" s="48"/>
      <c r="L2391" s="48"/>
      <c r="M2391" s="48"/>
      <c r="N2391" s="48"/>
      <c r="O2391" s="48"/>
      <c r="P2391" s="48"/>
      <c r="R2391" s="70"/>
      <c r="S2391" s="298"/>
      <c r="T2391" s="298"/>
      <c r="U2391" s="298"/>
      <c r="V2391" s="298"/>
      <c r="W2391" s="298"/>
      <c r="X2391" s="298"/>
      <c r="Y2391" s="298"/>
      <c r="Z2391" s="298"/>
      <c r="AA2391" s="298"/>
      <c r="AB2391" s="298"/>
      <c r="AC2391" s="298"/>
      <c r="AD2391" s="298"/>
      <c r="AE2391" s="298"/>
      <c r="AF2391" s="298"/>
      <c r="AG2391" s="298"/>
      <c r="AH2391" s="298"/>
      <c r="AI2391" s="298"/>
      <c r="AJ2391" s="298"/>
      <c r="AK2391" s="298"/>
      <c r="AL2391" s="298"/>
      <c r="AM2391" s="298"/>
      <c r="AN2391" s="298"/>
      <c r="AO2391" s="298"/>
      <c r="AP2391" s="298"/>
      <c r="AQ2391" s="298"/>
      <c r="AR2391" s="298"/>
      <c r="AS2391" s="298"/>
      <c r="AT2391" s="298"/>
      <c r="AU2391" s="298"/>
      <c r="AV2391" s="298"/>
      <c r="AW2391" s="298"/>
      <c r="AX2391" s="298"/>
      <c r="AY2391" s="298"/>
      <c r="AZ2391" s="298"/>
      <c r="BA2391" s="298"/>
      <c r="BB2391" s="298"/>
      <c r="BC2391" s="298"/>
      <c r="BD2391" s="298"/>
      <c r="BE2391" s="298"/>
      <c r="BF2391" s="298"/>
      <c r="BG2391" s="298"/>
      <c r="BH2391" s="298"/>
      <c r="BI2391" s="298"/>
      <c r="BJ2391" s="298"/>
      <c r="BK2391" s="298"/>
      <c r="BL2391" s="298"/>
      <c r="BM2391" s="298"/>
      <c r="BN2391" s="298"/>
      <c r="BO2391" s="298"/>
      <c r="BP2391" s="298"/>
      <c r="BQ2391" s="298"/>
      <c r="BR2391" s="298"/>
      <c r="BS2391" s="298"/>
      <c r="BT2391" s="298"/>
      <c r="BU2391" s="298"/>
      <c r="BV2391" s="298"/>
      <c r="BW2391" s="298"/>
      <c r="BX2391" s="298"/>
      <c r="BY2391" s="298"/>
      <c r="BZ2391" s="298"/>
      <c r="CA2391" s="298"/>
      <c r="CB2391" s="298"/>
      <c r="CC2391" s="298"/>
      <c r="CD2391" s="298"/>
      <c r="CE2391" s="298"/>
      <c r="CF2391" s="298"/>
      <c r="CG2391" s="298"/>
      <c r="CH2391" s="298"/>
      <c r="CI2391" s="298"/>
      <c r="CJ2391" s="298"/>
      <c r="CK2391" s="298"/>
      <c r="CL2391" s="298"/>
      <c r="CN2391" s="297"/>
      <c r="CO2391" s="298"/>
      <c r="CP2391" s="298"/>
      <c r="CQ2391" s="298"/>
      <c r="CR2391" s="298"/>
      <c r="CS2391" s="298"/>
      <c r="CT2391" s="298"/>
      <c r="CU2391" s="298"/>
      <c r="CV2391" s="298"/>
      <c r="CW2391" s="298"/>
      <c r="CX2391" s="298"/>
      <c r="CY2391" s="298"/>
      <c r="CZ2391" s="298"/>
      <c r="DA2391" s="298"/>
      <c r="DB2391" s="298"/>
      <c r="DC2391" s="298"/>
      <c r="DD2391" s="298"/>
      <c r="DE2391" s="298"/>
      <c r="DF2391" s="298"/>
      <c r="DG2391" s="298"/>
      <c r="DH2391" s="298"/>
      <c r="DI2391" s="298"/>
      <c r="DJ2391" s="298"/>
      <c r="DK2391" s="298"/>
      <c r="DL2391" s="298"/>
    </row>
    <row r="2392" spans="1:116" x14ac:dyDescent="0.4">
      <c r="A2392" s="31"/>
      <c r="B2392" t="str">
        <f t="shared" ref="B2392:B2401" si="3703">E2392</f>
        <v>2392 WCAR-IS</v>
      </c>
      <c r="D2392" t="s">
        <v>391</v>
      </c>
      <c r="E2392" s="8" t="str">
        <f t="shared" si="3702"/>
        <v>2392 WCAR-IS</v>
      </c>
      <c r="G2392" s="125" t="s">
        <v>392</v>
      </c>
      <c r="H2392" s="31"/>
      <c r="I2392" s="73"/>
      <c r="J2392" s="73"/>
      <c r="K2392" s="124">
        <f>'IS BS CF'!K$17</f>
        <v>0</v>
      </c>
      <c r="L2392" s="124">
        <f>'IS BS CF'!L$17</f>
        <v>0</v>
      </c>
      <c r="M2392" s="124">
        <f>'IS BS CF'!M$17</f>
        <v>0</v>
      </c>
      <c r="N2392" s="124">
        <f>'IS BS CF'!N$17</f>
        <v>0</v>
      </c>
      <c r="O2392" s="124">
        <f>'IS BS CF'!O$17</f>
        <v>0</v>
      </c>
      <c r="P2392" s="124">
        <f>'IS BS CF'!P$17</f>
        <v>0</v>
      </c>
      <c r="Q2392" s="124"/>
      <c r="R2392" s="124">
        <f>'IS BS CF'!R$17</f>
        <v>0</v>
      </c>
      <c r="S2392" s="124">
        <f>'IS BS CF'!S$17</f>
        <v>0</v>
      </c>
      <c r="T2392" s="124">
        <f>'IS BS CF'!T$17</f>
        <v>0</v>
      </c>
      <c r="U2392" s="124">
        <f>'IS BS CF'!U$17</f>
        <v>0</v>
      </c>
      <c r="V2392" s="124">
        <f>'IS BS CF'!V$17</f>
        <v>0</v>
      </c>
      <c r="W2392" s="124">
        <f>'IS BS CF'!W$17</f>
        <v>0</v>
      </c>
      <c r="X2392" s="124">
        <f>'IS BS CF'!X$17</f>
        <v>0</v>
      </c>
      <c r="Y2392" s="124">
        <f>'IS BS CF'!Y$17</f>
        <v>0</v>
      </c>
      <c r="Z2392" s="124">
        <f>'IS BS CF'!Z$17</f>
        <v>0</v>
      </c>
      <c r="AA2392" s="124">
        <f>'IS BS CF'!AA$17</f>
        <v>0</v>
      </c>
      <c r="AB2392" s="124">
        <f>'IS BS CF'!AB$17</f>
        <v>0</v>
      </c>
      <c r="AC2392" s="124">
        <f>'IS BS CF'!AC$17</f>
        <v>0</v>
      </c>
      <c r="AD2392" s="124">
        <f>'IS BS CF'!AD$17</f>
        <v>0</v>
      </c>
      <c r="AE2392" s="124">
        <f>'IS BS CF'!AE$17</f>
        <v>0</v>
      </c>
      <c r="AF2392" s="124">
        <f>'IS BS CF'!AF$17</f>
        <v>0</v>
      </c>
      <c r="AG2392" s="124">
        <f>'IS BS CF'!AG$17</f>
        <v>0</v>
      </c>
      <c r="AH2392" s="124">
        <f>'IS BS CF'!AH$17</f>
        <v>0</v>
      </c>
      <c r="AI2392" s="124">
        <f>'IS BS CF'!AI$17</f>
        <v>0</v>
      </c>
      <c r="AJ2392" s="124">
        <f>'IS BS CF'!AJ$17</f>
        <v>0</v>
      </c>
      <c r="AK2392" s="124">
        <f>'IS BS CF'!AK$17</f>
        <v>0</v>
      </c>
      <c r="AL2392" s="124">
        <f>'IS BS CF'!AL$17</f>
        <v>0</v>
      </c>
      <c r="AM2392" s="124">
        <f>'IS BS CF'!AM$17</f>
        <v>0</v>
      </c>
      <c r="AN2392" s="124">
        <f>'IS BS CF'!AN$17</f>
        <v>0</v>
      </c>
      <c r="AO2392" s="124">
        <f>'IS BS CF'!AO$17</f>
        <v>0</v>
      </c>
      <c r="AP2392" s="124">
        <f>'IS BS CF'!AP$17</f>
        <v>0</v>
      </c>
      <c r="AQ2392" s="124">
        <f>'IS BS CF'!AQ$17</f>
        <v>0</v>
      </c>
      <c r="AR2392" s="124">
        <f>'IS BS CF'!AR$17</f>
        <v>0</v>
      </c>
      <c r="AS2392" s="124">
        <f>'IS BS CF'!AS$17</f>
        <v>0</v>
      </c>
      <c r="AT2392" s="124">
        <f>'IS BS CF'!AT$17</f>
        <v>0</v>
      </c>
      <c r="AU2392" s="124">
        <f>'IS BS CF'!AU$17</f>
        <v>0</v>
      </c>
      <c r="AV2392" s="124">
        <f>'IS BS CF'!AV$17</f>
        <v>0</v>
      </c>
      <c r="AW2392" s="124">
        <f>'IS BS CF'!AW$17</f>
        <v>0</v>
      </c>
      <c r="AX2392" s="124">
        <f>'IS BS CF'!AX$17</f>
        <v>0</v>
      </c>
      <c r="AY2392" s="124">
        <f>'IS BS CF'!AY$17</f>
        <v>0</v>
      </c>
      <c r="AZ2392" s="124">
        <f>'IS BS CF'!AZ$17</f>
        <v>0</v>
      </c>
      <c r="BA2392" s="124">
        <f>'IS BS CF'!BA$17</f>
        <v>0</v>
      </c>
      <c r="BB2392" s="124">
        <f>'IS BS CF'!BB$17</f>
        <v>0</v>
      </c>
      <c r="BC2392" s="124">
        <f>'IS BS CF'!BC$17</f>
        <v>0</v>
      </c>
      <c r="BD2392" s="124">
        <f>'IS BS CF'!BD$17</f>
        <v>0</v>
      </c>
      <c r="BE2392" s="124">
        <f>'IS BS CF'!BE$17</f>
        <v>0</v>
      </c>
      <c r="BF2392" s="124">
        <f>'IS BS CF'!BF$17</f>
        <v>0</v>
      </c>
      <c r="BG2392" s="124">
        <f>'IS BS CF'!BG$17</f>
        <v>0</v>
      </c>
      <c r="BH2392" s="124">
        <f>'IS BS CF'!BH$17</f>
        <v>0</v>
      </c>
      <c r="BI2392" s="124">
        <f>'IS BS CF'!BI$17</f>
        <v>0</v>
      </c>
      <c r="BJ2392" s="124">
        <f>'IS BS CF'!BJ$17</f>
        <v>0</v>
      </c>
      <c r="BK2392" s="124">
        <f>'IS BS CF'!BK$17</f>
        <v>0</v>
      </c>
      <c r="BL2392" s="124">
        <f>'IS BS CF'!BL$17</f>
        <v>0</v>
      </c>
      <c r="BM2392" s="124">
        <f>'IS BS CF'!BM$17</f>
        <v>0</v>
      </c>
      <c r="BN2392" s="124">
        <f>'IS BS CF'!BN$17</f>
        <v>0</v>
      </c>
      <c r="BO2392" s="124">
        <f>'IS BS CF'!BO$17</f>
        <v>0</v>
      </c>
      <c r="BP2392" s="124">
        <f>'IS BS CF'!BP$17</f>
        <v>0</v>
      </c>
      <c r="BQ2392" s="124">
        <f>'IS BS CF'!BQ$17</f>
        <v>0</v>
      </c>
      <c r="BR2392" s="124">
        <f>'IS BS CF'!BR$17</f>
        <v>0</v>
      </c>
      <c r="BS2392" s="124">
        <f>'IS BS CF'!BS$17</f>
        <v>0</v>
      </c>
      <c r="BT2392" s="124">
        <f>'IS BS CF'!BT$17</f>
        <v>0</v>
      </c>
      <c r="BU2392" s="124">
        <f>'IS BS CF'!BU$17</f>
        <v>0</v>
      </c>
      <c r="BV2392" s="124">
        <f>'IS BS CF'!BV$17</f>
        <v>0</v>
      </c>
      <c r="BW2392" s="124">
        <f>'IS BS CF'!BW$17</f>
        <v>0</v>
      </c>
      <c r="BX2392" s="124">
        <f>'IS BS CF'!BX$17</f>
        <v>0</v>
      </c>
      <c r="BY2392" s="124">
        <f>'IS BS CF'!BY$17</f>
        <v>0</v>
      </c>
      <c r="BZ2392" s="124">
        <f>'IS BS CF'!BZ$17</f>
        <v>0</v>
      </c>
      <c r="CA2392" s="124">
        <f>'IS BS CF'!CA$17</f>
        <v>0</v>
      </c>
      <c r="CB2392" s="124">
        <f>'IS BS CF'!CB$17</f>
        <v>0</v>
      </c>
      <c r="CC2392" s="124">
        <f>'IS BS CF'!CC$17</f>
        <v>0</v>
      </c>
      <c r="CD2392" s="124">
        <f>'IS BS CF'!CD$17</f>
        <v>0</v>
      </c>
      <c r="CE2392" s="124">
        <f>'IS BS CF'!CE$17</f>
        <v>0</v>
      </c>
      <c r="CF2392" s="124">
        <f>'IS BS CF'!CF$17</f>
        <v>0</v>
      </c>
      <c r="CG2392" s="124">
        <f>'IS BS CF'!CG$17</f>
        <v>0</v>
      </c>
      <c r="CH2392" s="124">
        <f>'IS BS CF'!CH$17</f>
        <v>0</v>
      </c>
      <c r="CI2392" s="124">
        <f>'IS BS CF'!CI$17</f>
        <v>0</v>
      </c>
      <c r="CJ2392" s="124">
        <f>'IS BS CF'!CJ$17</f>
        <v>0</v>
      </c>
      <c r="CK2392" s="124">
        <f>'IS BS CF'!CK$17</f>
        <v>0</v>
      </c>
      <c r="CL2392" s="124">
        <f>'IS BS CF'!CL$17</f>
        <v>0</v>
      </c>
      <c r="CN2392" s="73"/>
      <c r="CO2392" s="124" t="e">
        <f>#REF!</f>
        <v>#REF!</v>
      </c>
      <c r="CP2392" s="124" t="e">
        <f>#REF!</f>
        <v>#REF!</v>
      </c>
      <c r="CQ2392" s="124" t="e">
        <f>#REF!</f>
        <v>#REF!</v>
      </c>
      <c r="CR2392" s="124" t="e">
        <f>#REF!</f>
        <v>#REF!</v>
      </c>
      <c r="CS2392" s="124" t="e">
        <f>#REF!</f>
        <v>#REF!</v>
      </c>
      <c r="CT2392" s="124" t="e">
        <f>#REF!</f>
        <v>#REF!</v>
      </c>
      <c r="CU2392" s="124" t="e">
        <f>#REF!</f>
        <v>#REF!</v>
      </c>
      <c r="CV2392" s="124" t="e">
        <f>#REF!</f>
        <v>#REF!</v>
      </c>
      <c r="CW2392" s="124" t="e">
        <f>#REF!</f>
        <v>#REF!</v>
      </c>
      <c r="CX2392" s="124" t="e">
        <f>#REF!</f>
        <v>#REF!</v>
      </c>
      <c r="CY2392" s="124" t="e">
        <f>#REF!</f>
        <v>#REF!</v>
      </c>
      <c r="CZ2392" s="124" t="e">
        <f>#REF!</f>
        <v>#REF!</v>
      </c>
      <c r="DA2392" s="124" t="e">
        <f>#REF!</f>
        <v>#REF!</v>
      </c>
      <c r="DB2392" s="124" t="e">
        <f>#REF!</f>
        <v>#REF!</v>
      </c>
      <c r="DC2392" s="124" t="e">
        <f>#REF!</f>
        <v>#REF!</v>
      </c>
      <c r="DD2392" s="124" t="e">
        <f>#REF!</f>
        <v>#REF!</v>
      </c>
      <c r="DE2392" s="124" t="e">
        <f>#REF!</f>
        <v>#REF!</v>
      </c>
      <c r="DF2392" s="124" t="e">
        <f>#REF!</f>
        <v>#REF!</v>
      </c>
      <c r="DG2392" s="124" t="e">
        <f>#REF!</f>
        <v>#REF!</v>
      </c>
      <c r="DH2392" s="124" t="e">
        <f>#REF!</f>
        <v>#REF!</v>
      </c>
      <c r="DI2392" s="124" t="e">
        <f>#REF!</f>
        <v>#REF!</v>
      </c>
      <c r="DJ2392" s="124" t="e">
        <f>#REF!</f>
        <v>#REF!</v>
      </c>
      <c r="DK2392" s="124" t="e">
        <f>#REF!</f>
        <v>#REF!</v>
      </c>
      <c r="DL2392" s="124" t="e">
        <f>#REF!</f>
        <v>#REF!</v>
      </c>
    </row>
    <row r="2393" spans="1:116" x14ac:dyDescent="0.4">
      <c r="A2393" s="31"/>
      <c r="B2393" t="str">
        <f t="shared" si="3703"/>
        <v>2393 WCAR-IS</v>
      </c>
      <c r="D2393" t="s">
        <v>391</v>
      </c>
      <c r="E2393" s="8" t="str">
        <f t="shared" si="3702"/>
        <v>2393 WCAR-IS</v>
      </c>
      <c r="G2393" s="67"/>
      <c r="H2393" s="31"/>
      <c r="I2393" s="73"/>
      <c r="J2393" s="73"/>
      <c r="K2393" s="31"/>
      <c r="L2393" s="31"/>
      <c r="M2393" s="31"/>
      <c r="N2393" s="31"/>
      <c r="O2393" s="31"/>
      <c r="P2393" s="31"/>
      <c r="R2393" s="67"/>
      <c r="S2393" s="67"/>
      <c r="T2393" s="67"/>
      <c r="U2393" s="67"/>
      <c r="V2393" s="67"/>
      <c r="W2393" s="67"/>
      <c r="X2393" s="67"/>
      <c r="Y2393" s="67"/>
      <c r="Z2393" s="67"/>
      <c r="AA2393" s="67"/>
      <c r="AB2393" s="67"/>
      <c r="AC2393" s="67"/>
      <c r="AD2393" s="67"/>
      <c r="AE2393" s="67"/>
      <c r="AF2393" s="67"/>
      <c r="AG2393" s="67"/>
      <c r="AH2393" s="67"/>
      <c r="AI2393" s="67"/>
      <c r="AJ2393" s="67"/>
      <c r="AK2393" s="67"/>
      <c r="AL2393" s="67"/>
      <c r="AM2393" s="67"/>
      <c r="AN2393" s="67"/>
      <c r="AO2393" s="67"/>
      <c r="AP2393" s="67"/>
      <c r="AQ2393" s="67"/>
      <c r="AR2393" s="67"/>
      <c r="AS2393" s="67"/>
      <c r="AT2393" s="67"/>
      <c r="AU2393" s="67"/>
      <c r="AV2393" s="67"/>
      <c r="AW2393" s="67"/>
      <c r="AX2393" s="67"/>
      <c r="AY2393" s="67"/>
      <c r="AZ2393" s="67"/>
      <c r="BA2393" s="67"/>
      <c r="BB2393" s="67"/>
      <c r="BC2393" s="67"/>
      <c r="BD2393" s="67"/>
      <c r="BE2393" s="67"/>
      <c r="BF2393" s="67"/>
      <c r="BG2393" s="67"/>
      <c r="BH2393" s="67"/>
      <c r="BI2393" s="67"/>
      <c r="BJ2393" s="67"/>
      <c r="BK2393" s="67"/>
      <c r="BL2393" s="67"/>
      <c r="BM2393" s="67"/>
      <c r="BN2393" s="67"/>
      <c r="BO2393" s="67"/>
      <c r="BP2393" s="67"/>
      <c r="BQ2393" s="67"/>
      <c r="BR2393" s="67"/>
      <c r="BS2393" s="67"/>
      <c r="BT2393" s="67"/>
      <c r="BU2393" s="67"/>
      <c r="BV2393" s="67"/>
      <c r="BW2393" s="67"/>
      <c r="BX2393" s="67"/>
      <c r="BY2393" s="67"/>
      <c r="BZ2393" s="67"/>
      <c r="CA2393" s="67"/>
      <c r="CB2393" s="67"/>
      <c r="CC2393" s="67"/>
      <c r="CD2393" s="67"/>
      <c r="CE2393" s="67"/>
      <c r="CF2393" s="67"/>
      <c r="CG2393" s="67"/>
      <c r="CH2393" s="67"/>
      <c r="CI2393" s="67"/>
      <c r="CJ2393" s="67"/>
      <c r="CK2393" s="67"/>
      <c r="CL2393" s="67"/>
      <c r="CN2393" s="73"/>
      <c r="CO2393" s="67"/>
      <c r="CP2393" s="67"/>
      <c r="CQ2393" s="67"/>
      <c r="CR2393" s="67"/>
      <c r="CS2393" s="67"/>
      <c r="CT2393" s="67"/>
      <c r="CU2393" s="67"/>
      <c r="CV2393" s="67"/>
      <c r="CW2393" s="67"/>
      <c r="CX2393" s="67"/>
      <c r="CY2393" s="67"/>
      <c r="CZ2393" s="67"/>
      <c r="DA2393" s="67"/>
      <c r="DB2393" s="67"/>
      <c r="DC2393" s="67"/>
      <c r="DD2393" s="67"/>
      <c r="DE2393" s="67"/>
      <c r="DF2393" s="67"/>
      <c r="DG2393" s="67"/>
      <c r="DH2393" s="67"/>
      <c r="DI2393" s="67"/>
      <c r="DJ2393" s="67"/>
      <c r="DK2393" s="67"/>
      <c r="DL2393" s="67"/>
    </row>
    <row r="2394" spans="1:116" x14ac:dyDescent="0.4">
      <c r="B2394" t="str">
        <f t="shared" si="3703"/>
        <v>2394 WCAR-IS</v>
      </c>
      <c r="D2394" t="s">
        <v>391</v>
      </c>
      <c r="E2394" s="8" t="str">
        <f t="shared" si="3702"/>
        <v>2394 WCAR-IS</v>
      </c>
      <c r="G2394" s="129" t="str">
        <f>G2396&amp;":"</f>
        <v>Accounts receivable:</v>
      </c>
      <c r="I2394"/>
      <c r="J2394"/>
      <c r="R2394"/>
      <c r="S2394"/>
      <c r="T2394"/>
      <c r="U2394"/>
      <c r="V2394"/>
      <c r="W2394"/>
      <c r="X2394"/>
      <c r="Y2394"/>
      <c r="Z2394"/>
      <c r="AA2394"/>
      <c r="AB2394"/>
      <c r="AC2394"/>
      <c r="AD2394"/>
      <c r="AE2394"/>
      <c r="AF2394"/>
      <c r="AG2394"/>
      <c r="AH2394"/>
      <c r="AI2394"/>
      <c r="AJ2394"/>
      <c r="AK2394"/>
      <c r="AL2394"/>
      <c r="AM2394"/>
      <c r="AN2394"/>
      <c r="AO2394"/>
      <c r="AP2394"/>
      <c r="AQ2394"/>
      <c r="AR2394"/>
      <c r="AS2394"/>
      <c r="AT2394"/>
      <c r="AU2394"/>
      <c r="AV2394"/>
      <c r="AW2394"/>
      <c r="AX2394"/>
      <c r="AY2394"/>
      <c r="AZ2394"/>
      <c r="BA2394"/>
      <c r="BB2394"/>
      <c r="BC2394"/>
      <c r="BD2394"/>
      <c r="BE2394"/>
      <c r="BF2394"/>
      <c r="BG2394"/>
      <c r="BH2394"/>
      <c r="BI2394"/>
      <c r="BJ2394"/>
      <c r="BK2394"/>
      <c r="BL2394"/>
      <c r="BM2394"/>
      <c r="BN2394"/>
      <c r="BO2394"/>
      <c r="BP2394"/>
      <c r="BQ2394"/>
      <c r="BR2394"/>
      <c r="BS2394"/>
      <c r="BT2394"/>
      <c r="BU2394"/>
      <c r="BV2394"/>
      <c r="BW2394"/>
      <c r="BX2394"/>
      <c r="BY2394"/>
      <c r="BZ2394"/>
      <c r="CA2394"/>
      <c r="CB2394"/>
      <c r="CC2394"/>
      <c r="CD2394"/>
      <c r="CE2394"/>
      <c r="CF2394"/>
      <c r="CG2394"/>
      <c r="CH2394"/>
      <c r="CI2394"/>
      <c r="CJ2394"/>
      <c r="CK2394"/>
      <c r="CL2394"/>
      <c r="CN2394"/>
    </row>
    <row r="2395" spans="1:116" x14ac:dyDescent="0.4">
      <c r="B2395" t="str">
        <f t="shared" si="3703"/>
        <v>2395 WCAR-IS</v>
      </c>
      <c r="D2395" t="s">
        <v>391</v>
      </c>
      <c r="E2395" s="8" t="str">
        <f t="shared" si="3702"/>
        <v>2395 WCAR-IS</v>
      </c>
      <c r="G2395" s="145" t="s">
        <v>222</v>
      </c>
      <c r="H2395" s="12"/>
      <c r="I2395" s="60"/>
      <c r="J2395" s="60"/>
      <c r="K2395" s="17">
        <v>30</v>
      </c>
      <c r="L2395" s="17">
        <v>30</v>
      </c>
      <c r="M2395" s="17">
        <v>30</v>
      </c>
      <c r="N2395" s="17">
        <v>30</v>
      </c>
      <c r="O2395" s="17">
        <v>30</v>
      </c>
      <c r="P2395" s="17">
        <v>30</v>
      </c>
      <c r="R2395" s="15"/>
      <c r="S2395" s="15" cm="1">
        <f t="array" ref="S2395">INDEX($K:$P,ROW(),MATCH(S$3,$K$2:$P$2,0))</f>
        <v>30</v>
      </c>
      <c r="T2395" s="15" cm="1">
        <f t="array" ref="T2395">INDEX($K:$P,ROW(),MATCH(T$3,$K$2:$P$2,0))</f>
        <v>30</v>
      </c>
      <c r="U2395" s="15" cm="1">
        <f t="array" ref="U2395">INDEX($K:$P,ROW(),MATCH(U$3,$K$2:$P$2,0))</f>
        <v>30</v>
      </c>
      <c r="V2395" s="15" cm="1">
        <f t="array" ref="V2395">INDEX($K:$P,ROW(),MATCH(V$3,$K$2:$P$2,0))</f>
        <v>30</v>
      </c>
      <c r="W2395" s="15" cm="1">
        <f t="array" ref="W2395">INDEX($K:$P,ROW(),MATCH(W$3,$K$2:$P$2,0))</f>
        <v>30</v>
      </c>
      <c r="X2395" s="15" cm="1">
        <f t="array" ref="X2395">INDEX($K:$P,ROW(),MATCH(X$3,$K$2:$P$2,0))</f>
        <v>30</v>
      </c>
      <c r="Y2395" s="15" cm="1">
        <f t="array" ref="Y2395">INDEX($K:$P,ROW(),MATCH(Y$3,$K$2:$P$2,0))</f>
        <v>30</v>
      </c>
      <c r="Z2395" s="15" cm="1">
        <f t="array" ref="Z2395">INDEX($K:$P,ROW(),MATCH(Z$3,$K$2:$P$2,0))</f>
        <v>30</v>
      </c>
      <c r="AA2395" s="15" cm="1">
        <f t="array" ref="AA2395">INDEX($K:$P,ROW(),MATCH(AA$3,$K$2:$P$2,0))</f>
        <v>30</v>
      </c>
      <c r="AB2395" s="15" cm="1">
        <f t="array" ref="AB2395">INDEX($K:$P,ROW(),MATCH(AB$3,$K$2:$P$2,0))</f>
        <v>30</v>
      </c>
      <c r="AC2395" s="15" cm="1">
        <f t="array" ref="AC2395">INDEX($K:$P,ROW(),MATCH(AC$3,$K$2:$P$2,0))</f>
        <v>30</v>
      </c>
      <c r="AD2395" s="15" cm="1">
        <f t="array" ref="AD2395">INDEX($K:$P,ROW(),MATCH(AD$3,$K$2:$P$2,0))</f>
        <v>30</v>
      </c>
      <c r="AE2395" s="15" cm="1">
        <f t="array" ref="AE2395">INDEX($K:$P,ROW(),MATCH(AE$3,$K$2:$P$2,0))</f>
        <v>30</v>
      </c>
      <c r="AF2395" s="15" cm="1">
        <f t="array" ref="AF2395">INDEX($K:$P,ROW(),MATCH(AF$3,$K$2:$P$2,0))</f>
        <v>30</v>
      </c>
      <c r="AG2395" s="15" cm="1">
        <f t="array" ref="AG2395">INDEX($K:$P,ROW(),MATCH(AG$3,$K$2:$P$2,0))</f>
        <v>30</v>
      </c>
      <c r="AH2395" s="15" cm="1">
        <f t="array" ref="AH2395">INDEX($K:$P,ROW(),MATCH(AH$3,$K$2:$P$2,0))</f>
        <v>30</v>
      </c>
      <c r="AI2395" s="15" cm="1">
        <f t="array" ref="AI2395">INDEX($K:$P,ROW(),MATCH(AI$3,$K$2:$P$2,0))</f>
        <v>30</v>
      </c>
      <c r="AJ2395" s="15" cm="1">
        <f t="array" ref="AJ2395">INDEX($K:$P,ROW(),MATCH(AJ$3,$K$2:$P$2,0))</f>
        <v>30</v>
      </c>
      <c r="AK2395" s="15" cm="1">
        <f t="array" ref="AK2395">INDEX($K:$P,ROW(),MATCH(AK$3,$K$2:$P$2,0))</f>
        <v>30</v>
      </c>
      <c r="AL2395" s="15" cm="1">
        <f t="array" ref="AL2395">INDEX($K:$P,ROW(),MATCH(AL$3,$K$2:$P$2,0))</f>
        <v>30</v>
      </c>
      <c r="AM2395" s="15" cm="1">
        <f t="array" ref="AM2395">INDEX($K:$P,ROW(),MATCH(AM$3,$K$2:$P$2,0))</f>
        <v>30</v>
      </c>
      <c r="AN2395" s="15" cm="1">
        <f t="array" ref="AN2395">INDEX($K:$P,ROW(),MATCH(AN$3,$K$2:$P$2,0))</f>
        <v>30</v>
      </c>
      <c r="AO2395" s="15" cm="1">
        <f t="array" ref="AO2395">INDEX($K:$P,ROW(),MATCH(AO$3,$K$2:$P$2,0))</f>
        <v>30</v>
      </c>
      <c r="AP2395" s="15" cm="1">
        <f t="array" ref="AP2395">INDEX($K:$P,ROW(),MATCH(AP$3,$K$2:$P$2,0))</f>
        <v>30</v>
      </c>
      <c r="AQ2395" s="15" cm="1">
        <f t="array" ref="AQ2395">INDEX($K:$P,ROW(),MATCH(AQ$3,$K$2:$P$2,0))</f>
        <v>30</v>
      </c>
      <c r="AR2395" s="15" cm="1">
        <f t="array" ref="AR2395">INDEX($K:$P,ROW(),MATCH(AR$3,$K$2:$P$2,0))</f>
        <v>30</v>
      </c>
      <c r="AS2395" s="15" cm="1">
        <f t="array" ref="AS2395">INDEX($K:$P,ROW(),MATCH(AS$3,$K$2:$P$2,0))</f>
        <v>30</v>
      </c>
      <c r="AT2395" s="15" cm="1">
        <f t="array" ref="AT2395">INDEX($K:$P,ROW(),MATCH(AT$3,$K$2:$P$2,0))</f>
        <v>30</v>
      </c>
      <c r="AU2395" s="15" cm="1">
        <f t="array" ref="AU2395">INDEX($K:$P,ROW(),MATCH(AU$3,$K$2:$P$2,0))</f>
        <v>30</v>
      </c>
      <c r="AV2395" s="15" cm="1">
        <f t="array" ref="AV2395">INDEX($K:$P,ROW(),MATCH(AV$3,$K$2:$P$2,0))</f>
        <v>30</v>
      </c>
      <c r="AW2395" s="15" cm="1">
        <f t="array" ref="AW2395">INDEX($K:$P,ROW(),MATCH(AW$3,$K$2:$P$2,0))</f>
        <v>30</v>
      </c>
      <c r="AX2395" s="15" cm="1">
        <f t="array" ref="AX2395">INDEX($K:$P,ROW(),MATCH(AX$3,$K$2:$P$2,0))</f>
        <v>30</v>
      </c>
      <c r="AY2395" s="15" cm="1">
        <f t="array" ref="AY2395">INDEX($K:$P,ROW(),MATCH(AY$3,$K$2:$P$2,0))</f>
        <v>30</v>
      </c>
      <c r="AZ2395" s="15" cm="1">
        <f t="array" ref="AZ2395">INDEX($K:$P,ROW(),MATCH(AZ$3,$K$2:$P$2,0))</f>
        <v>30</v>
      </c>
      <c r="BA2395" s="15" cm="1">
        <f t="array" ref="BA2395">INDEX($K:$P,ROW(),MATCH(BA$3,$K$2:$P$2,0))</f>
        <v>30</v>
      </c>
      <c r="BB2395" s="15" cm="1">
        <f t="array" ref="BB2395">INDEX($K:$P,ROW(),MATCH(BB$3,$K$2:$P$2,0))</f>
        <v>30</v>
      </c>
      <c r="BC2395" s="15" cm="1">
        <f t="array" ref="BC2395">INDEX($K:$P,ROW(),MATCH(BC$3,$K$2:$P$2,0))</f>
        <v>30</v>
      </c>
      <c r="BD2395" s="15" cm="1">
        <f t="array" ref="BD2395">INDEX($K:$P,ROW(),MATCH(BD$3,$K$2:$P$2,0))</f>
        <v>30</v>
      </c>
      <c r="BE2395" s="15" cm="1">
        <f t="array" ref="BE2395">INDEX($K:$P,ROW(),MATCH(BE$3,$K$2:$P$2,0))</f>
        <v>30</v>
      </c>
      <c r="BF2395" s="15" cm="1">
        <f t="array" ref="BF2395">INDEX($K:$P,ROW(),MATCH(BF$3,$K$2:$P$2,0))</f>
        <v>30</v>
      </c>
      <c r="BG2395" s="15" cm="1">
        <f t="array" ref="BG2395">INDEX($K:$P,ROW(),MATCH(BG$3,$K$2:$P$2,0))</f>
        <v>30</v>
      </c>
      <c r="BH2395" s="15" cm="1">
        <f t="array" ref="BH2395">INDEX($K:$P,ROW(),MATCH(BH$3,$K$2:$P$2,0))</f>
        <v>30</v>
      </c>
      <c r="BI2395" s="15" cm="1">
        <f t="array" ref="BI2395">INDEX($K:$P,ROW(),MATCH(BI$3,$K$2:$P$2,0))</f>
        <v>30</v>
      </c>
      <c r="BJ2395" s="15" cm="1">
        <f t="array" ref="BJ2395">INDEX($K:$P,ROW(),MATCH(BJ$3,$K$2:$P$2,0))</f>
        <v>30</v>
      </c>
      <c r="BK2395" s="15" cm="1">
        <f t="array" ref="BK2395">INDEX($K:$P,ROW(),MATCH(BK$3,$K$2:$P$2,0))</f>
        <v>30</v>
      </c>
      <c r="BL2395" s="15" cm="1">
        <f t="array" ref="BL2395">INDEX($K:$P,ROW(),MATCH(BL$3,$K$2:$P$2,0))</f>
        <v>30</v>
      </c>
      <c r="BM2395" s="15" cm="1">
        <f t="array" ref="BM2395">INDEX($K:$P,ROW(),MATCH(BM$3,$K$2:$P$2,0))</f>
        <v>30</v>
      </c>
      <c r="BN2395" s="15" cm="1">
        <f t="array" ref="BN2395">INDEX($K:$P,ROW(),MATCH(BN$3,$K$2:$P$2,0))</f>
        <v>30</v>
      </c>
      <c r="BO2395" s="15" cm="1">
        <f t="array" ref="BO2395">INDEX($K:$P,ROW(),MATCH(BO$3,$K$2:$P$2,0))</f>
        <v>30</v>
      </c>
      <c r="BP2395" s="15" cm="1">
        <f t="array" ref="BP2395">INDEX($K:$P,ROW(),MATCH(BP$3,$K$2:$P$2,0))</f>
        <v>30</v>
      </c>
      <c r="BQ2395" s="15" cm="1">
        <f t="array" ref="BQ2395">INDEX($K:$P,ROW(),MATCH(BQ$3,$K$2:$P$2,0))</f>
        <v>30</v>
      </c>
      <c r="BR2395" s="15" cm="1">
        <f t="array" ref="BR2395">INDEX($K:$P,ROW(),MATCH(BR$3,$K$2:$P$2,0))</f>
        <v>30</v>
      </c>
      <c r="BS2395" s="15" cm="1">
        <f t="array" ref="BS2395">INDEX($K:$P,ROW(),MATCH(BS$3,$K$2:$P$2,0))</f>
        <v>30</v>
      </c>
      <c r="BT2395" s="15" cm="1">
        <f t="array" ref="BT2395">INDEX($K:$P,ROW(),MATCH(BT$3,$K$2:$P$2,0))</f>
        <v>30</v>
      </c>
      <c r="BU2395" s="15" cm="1">
        <f t="array" ref="BU2395">INDEX($K:$P,ROW(),MATCH(BU$3,$K$2:$P$2,0))</f>
        <v>30</v>
      </c>
      <c r="BV2395" s="15" cm="1">
        <f t="array" ref="BV2395">INDEX($K:$P,ROW(),MATCH(BV$3,$K$2:$P$2,0))</f>
        <v>30</v>
      </c>
      <c r="BW2395" s="15" cm="1">
        <f t="array" ref="BW2395">INDEX($K:$P,ROW(),MATCH(BW$3,$K$2:$P$2,0))</f>
        <v>30</v>
      </c>
      <c r="BX2395" s="15" cm="1">
        <f t="array" ref="BX2395">INDEX($K:$P,ROW(),MATCH(BX$3,$K$2:$P$2,0))</f>
        <v>30</v>
      </c>
      <c r="BY2395" s="15" cm="1">
        <f t="array" ref="BY2395">INDEX($K:$P,ROW(),MATCH(BY$3,$K$2:$P$2,0))</f>
        <v>30</v>
      </c>
      <c r="BZ2395" s="15" cm="1">
        <f t="array" ref="BZ2395">INDEX($K:$P,ROW(),MATCH(BZ$3,$K$2:$P$2,0))</f>
        <v>30</v>
      </c>
      <c r="CA2395" s="15" cm="1">
        <f t="array" ref="CA2395">INDEX($K:$P,ROW(),MATCH(CA$3,$K$2:$P$2,0))</f>
        <v>30</v>
      </c>
      <c r="CB2395" s="15" cm="1">
        <f t="array" ref="CB2395">INDEX($K:$P,ROW(),MATCH(CB$3,$K$2:$P$2,0))</f>
        <v>30</v>
      </c>
      <c r="CC2395" s="15" cm="1">
        <f t="array" ref="CC2395">INDEX($K:$P,ROW(),MATCH(CC$3,$K$2:$P$2,0))</f>
        <v>30</v>
      </c>
      <c r="CD2395" s="15" cm="1">
        <f t="array" ref="CD2395">INDEX($K:$P,ROW(),MATCH(CD$3,$K$2:$P$2,0))</f>
        <v>30</v>
      </c>
      <c r="CE2395" s="15" cm="1">
        <f t="array" ref="CE2395">INDEX($K:$P,ROW(),MATCH(CE$3,$K$2:$P$2,0))</f>
        <v>30</v>
      </c>
      <c r="CF2395" s="15" cm="1">
        <f t="array" ref="CF2395">INDEX($K:$P,ROW(),MATCH(CF$3,$K$2:$P$2,0))</f>
        <v>30</v>
      </c>
      <c r="CG2395" s="15" cm="1">
        <f t="array" ref="CG2395">INDEX($K:$P,ROW(),MATCH(CG$3,$K$2:$P$2,0))</f>
        <v>30</v>
      </c>
      <c r="CH2395" s="15" cm="1">
        <f t="array" ref="CH2395">INDEX($K:$P,ROW(),MATCH(CH$3,$K$2:$P$2,0))</f>
        <v>30</v>
      </c>
      <c r="CI2395" s="15" cm="1">
        <f t="array" ref="CI2395">INDEX($K:$P,ROW(),MATCH(CI$3,$K$2:$P$2,0))</f>
        <v>30</v>
      </c>
      <c r="CJ2395" s="15" cm="1">
        <f t="array" ref="CJ2395">INDEX($K:$P,ROW(),MATCH(CJ$3,$K$2:$P$2,0))</f>
        <v>30</v>
      </c>
      <c r="CK2395" s="15" cm="1">
        <f t="array" ref="CK2395">INDEX($K:$P,ROW(),MATCH(CK$3,$K$2:$P$2,0))</f>
        <v>30</v>
      </c>
      <c r="CL2395" s="15" cm="1">
        <f t="array" ref="CL2395">INDEX($K:$P,ROW(),MATCH(CL$3,$K$2:$P$2,0))</f>
        <v>30</v>
      </c>
      <c r="CN2395" s="60"/>
      <c r="CO2395" s="15" t="e" cm="1">
        <f t="array" ref="CO2395">INDEX($K:$P,ROW(),MATCH(CO$3,$K$2:$P$2,0))</f>
        <v>#N/A</v>
      </c>
      <c r="CP2395" s="15" t="e" cm="1">
        <f t="array" ref="CP2395">INDEX($K:$P,ROW(),MATCH(CP$3,$K$2:$P$2,0))</f>
        <v>#N/A</v>
      </c>
      <c r="CQ2395" s="15" t="e" cm="1">
        <f t="array" ref="CQ2395">INDEX($K:$P,ROW(),MATCH(CQ$3,$K$2:$P$2,0))</f>
        <v>#N/A</v>
      </c>
      <c r="CR2395" s="15" t="e" cm="1">
        <f t="array" ref="CR2395">INDEX($K:$P,ROW(),MATCH(CR$3,$K$2:$P$2,0))</f>
        <v>#N/A</v>
      </c>
      <c r="CS2395" s="15" t="e" cm="1">
        <f t="array" ref="CS2395">INDEX($K:$P,ROW(),MATCH(CS$3,$K$2:$P$2,0))</f>
        <v>#N/A</v>
      </c>
      <c r="CT2395" s="15" t="e" cm="1">
        <f t="array" ref="CT2395">INDEX($K:$P,ROW(),MATCH(CT$3,$K$2:$P$2,0))</f>
        <v>#N/A</v>
      </c>
      <c r="CU2395" s="15" t="e" cm="1">
        <f t="array" ref="CU2395">INDEX($K:$P,ROW(),MATCH(CU$3,$K$2:$P$2,0))</f>
        <v>#N/A</v>
      </c>
      <c r="CV2395" s="15" t="e" cm="1">
        <f t="array" ref="CV2395">INDEX($K:$P,ROW(),MATCH(CV$3,$K$2:$P$2,0))</f>
        <v>#N/A</v>
      </c>
      <c r="CW2395" s="15" t="e" cm="1">
        <f t="array" ref="CW2395">INDEX($K:$P,ROW(),MATCH(CW$3,$K$2:$P$2,0))</f>
        <v>#N/A</v>
      </c>
      <c r="CX2395" s="15" t="e" cm="1">
        <f t="array" ref="CX2395">INDEX($K:$P,ROW(),MATCH(CX$3,$K$2:$P$2,0))</f>
        <v>#N/A</v>
      </c>
      <c r="CY2395" s="15" t="e" cm="1">
        <f t="array" ref="CY2395">INDEX($K:$P,ROW(),MATCH(CY$3,$K$2:$P$2,0))</f>
        <v>#N/A</v>
      </c>
      <c r="CZ2395" s="15" t="e" cm="1">
        <f t="array" ref="CZ2395">INDEX($K:$P,ROW(),MATCH(CZ$3,$K$2:$P$2,0))</f>
        <v>#N/A</v>
      </c>
      <c r="DA2395" s="15" t="e" cm="1">
        <f t="array" ref="DA2395">INDEX($K:$P,ROW(),MATCH(DA$3,$K$2:$P$2,0))</f>
        <v>#N/A</v>
      </c>
      <c r="DB2395" s="15" t="e" cm="1">
        <f t="array" ref="DB2395">INDEX($K:$P,ROW(),MATCH(DB$3,$K$2:$P$2,0))</f>
        <v>#N/A</v>
      </c>
      <c r="DC2395" s="15" t="e" cm="1">
        <f t="array" ref="DC2395">INDEX($K:$P,ROW(),MATCH(DC$3,$K$2:$P$2,0))</f>
        <v>#N/A</v>
      </c>
      <c r="DD2395" s="15" t="e" cm="1">
        <f t="array" ref="DD2395">INDEX($K:$P,ROW(),MATCH(DD$3,$K$2:$P$2,0))</f>
        <v>#N/A</v>
      </c>
      <c r="DE2395" s="15" t="e" cm="1">
        <f t="array" ref="DE2395">INDEX($K:$P,ROW(),MATCH(DE$3,$K$2:$P$2,0))</f>
        <v>#N/A</v>
      </c>
      <c r="DF2395" s="15" t="e" cm="1">
        <f t="array" ref="DF2395">INDEX($K:$P,ROW(),MATCH(DF$3,$K$2:$P$2,0))</f>
        <v>#N/A</v>
      </c>
      <c r="DG2395" s="15" t="e" cm="1">
        <f t="array" ref="DG2395">INDEX($K:$P,ROW(),MATCH(DG$3,$K$2:$P$2,0))</f>
        <v>#N/A</v>
      </c>
      <c r="DH2395" s="15" t="e" cm="1">
        <f t="array" ref="DH2395">INDEX($K:$P,ROW(),MATCH(DH$3,$K$2:$P$2,0))</f>
        <v>#N/A</v>
      </c>
      <c r="DI2395" s="15" t="e" cm="1">
        <f t="array" ref="DI2395">INDEX($K:$P,ROW(),MATCH(DI$3,$K$2:$P$2,0))</f>
        <v>#N/A</v>
      </c>
      <c r="DJ2395" s="15" t="e" cm="1">
        <f t="array" ref="DJ2395">INDEX($K:$P,ROW(),MATCH(DJ$3,$K$2:$P$2,0))</f>
        <v>#N/A</v>
      </c>
      <c r="DK2395" s="15" t="e" cm="1">
        <f t="array" ref="DK2395">INDEX($K:$P,ROW(),MATCH(DK$3,$K$2:$P$2,0))</f>
        <v>#N/A</v>
      </c>
      <c r="DL2395" s="15" t="e" cm="1">
        <f t="array" ref="DL2395">INDEX($K:$P,ROW(),MATCH(DL$3,$K$2:$P$2,0))</f>
        <v>#N/A</v>
      </c>
    </row>
    <row r="2396" spans="1:116" x14ac:dyDescent="0.4">
      <c r="B2396" t="str">
        <f t="shared" si="3703"/>
        <v>2396 WCAR-IS</v>
      </c>
      <c r="C2396" t="s">
        <v>224</v>
      </c>
      <c r="D2396" t="s">
        <v>391</v>
      </c>
      <c r="E2396" s="8" t="str">
        <f t="shared" si="3702"/>
        <v>2396 WCAR-IS</v>
      </c>
      <c r="G2396" s="126" t="str">
        <f>"Accounts receivable"</f>
        <v>Accounts receivable</v>
      </c>
      <c r="H2396" s="27"/>
      <c r="I2396" s="78"/>
      <c r="J2396" s="78"/>
      <c r="K2396" s="118">
        <f>SUMIF($4:$4,K$2,2396:2396)</f>
        <v>0</v>
      </c>
      <c r="L2396" s="118">
        <f>SUMIF($4:$4,L$2,2396:2396)</f>
        <v>0</v>
      </c>
      <c r="M2396" s="118">
        <f>SUMIF($4:$4,M$2,2396:2396)</f>
        <v>0</v>
      </c>
      <c r="N2396" s="118">
        <f>SUMIF($4:$4,N$2,2396:2396)</f>
        <v>0</v>
      </c>
      <c r="O2396" s="118">
        <f>SUMIF($4:$4,O$2,2396:2396)</f>
        <v>0</v>
      </c>
      <c r="P2396" s="118">
        <f>SUMIF($4:$4,P$2,2396:2396)</f>
        <v>0</v>
      </c>
      <c r="R2396" s="118"/>
      <c r="S2396" s="118">
        <f t="shared" ref="S2396:CD2398" si="3704">MIN(S2395/30*S2392,R2396+S2392)</f>
        <v>0</v>
      </c>
      <c r="T2396" s="118">
        <f t="shared" si="3704"/>
        <v>0</v>
      </c>
      <c r="U2396" s="118">
        <f t="shared" si="3704"/>
        <v>0</v>
      </c>
      <c r="V2396" s="118">
        <f t="shared" si="3704"/>
        <v>0</v>
      </c>
      <c r="W2396" s="118">
        <f t="shared" si="3704"/>
        <v>0</v>
      </c>
      <c r="X2396" s="118">
        <f t="shared" si="3704"/>
        <v>0</v>
      </c>
      <c r="Y2396" s="118">
        <f t="shared" si="3704"/>
        <v>0</v>
      </c>
      <c r="Z2396" s="118">
        <f t="shared" si="3704"/>
        <v>0</v>
      </c>
      <c r="AA2396" s="118">
        <f t="shared" si="3704"/>
        <v>0</v>
      </c>
      <c r="AB2396" s="118">
        <f t="shared" si="3704"/>
        <v>0</v>
      </c>
      <c r="AC2396" s="118">
        <f t="shared" si="3704"/>
        <v>0</v>
      </c>
      <c r="AD2396" s="118">
        <f t="shared" si="3704"/>
        <v>0</v>
      </c>
      <c r="AE2396" s="118">
        <f t="shared" si="3704"/>
        <v>0</v>
      </c>
      <c r="AF2396" s="118">
        <f t="shared" si="3704"/>
        <v>0</v>
      </c>
      <c r="AG2396" s="118">
        <f t="shared" si="3704"/>
        <v>0</v>
      </c>
      <c r="AH2396" s="118">
        <f t="shared" si="3704"/>
        <v>0</v>
      </c>
      <c r="AI2396" s="118">
        <f t="shared" si="3704"/>
        <v>0</v>
      </c>
      <c r="AJ2396" s="118">
        <f t="shared" si="3704"/>
        <v>0</v>
      </c>
      <c r="AK2396" s="118">
        <f t="shared" si="3704"/>
        <v>0</v>
      </c>
      <c r="AL2396" s="118">
        <f t="shared" si="3704"/>
        <v>0</v>
      </c>
      <c r="AM2396" s="118">
        <f t="shared" si="3704"/>
        <v>0</v>
      </c>
      <c r="AN2396" s="118">
        <f t="shared" si="3704"/>
        <v>0</v>
      </c>
      <c r="AO2396" s="118">
        <f t="shared" si="3704"/>
        <v>0</v>
      </c>
      <c r="AP2396" s="118">
        <f t="shared" si="3704"/>
        <v>0</v>
      </c>
      <c r="AQ2396" s="118">
        <f t="shared" si="3704"/>
        <v>0</v>
      </c>
      <c r="AR2396" s="118">
        <f t="shared" si="3704"/>
        <v>0</v>
      </c>
      <c r="AS2396" s="118">
        <f t="shared" si="3704"/>
        <v>0</v>
      </c>
      <c r="AT2396" s="118">
        <f t="shared" si="3704"/>
        <v>0</v>
      </c>
      <c r="AU2396" s="118">
        <f t="shared" si="3704"/>
        <v>0</v>
      </c>
      <c r="AV2396" s="118">
        <f t="shared" si="3704"/>
        <v>0</v>
      </c>
      <c r="AW2396" s="118">
        <f t="shared" si="3704"/>
        <v>0</v>
      </c>
      <c r="AX2396" s="118">
        <f t="shared" si="3704"/>
        <v>0</v>
      </c>
      <c r="AY2396" s="118">
        <f t="shared" si="3704"/>
        <v>0</v>
      </c>
      <c r="AZ2396" s="118">
        <f t="shared" si="3704"/>
        <v>0</v>
      </c>
      <c r="BA2396" s="118">
        <f t="shared" si="3704"/>
        <v>0</v>
      </c>
      <c r="BB2396" s="118">
        <f t="shared" si="3704"/>
        <v>0</v>
      </c>
      <c r="BC2396" s="118">
        <f t="shared" si="3704"/>
        <v>0</v>
      </c>
      <c r="BD2396" s="118">
        <f t="shared" si="3704"/>
        <v>0</v>
      </c>
      <c r="BE2396" s="118">
        <f t="shared" si="3704"/>
        <v>0</v>
      </c>
      <c r="BF2396" s="118">
        <f t="shared" si="3704"/>
        <v>0</v>
      </c>
      <c r="BG2396" s="118">
        <f t="shared" si="3704"/>
        <v>0</v>
      </c>
      <c r="BH2396" s="118">
        <f t="shared" si="3704"/>
        <v>0</v>
      </c>
      <c r="BI2396" s="118">
        <f t="shared" si="3704"/>
        <v>0</v>
      </c>
      <c r="BJ2396" s="118">
        <f t="shared" si="3704"/>
        <v>0</v>
      </c>
      <c r="BK2396" s="118">
        <f t="shared" si="3704"/>
        <v>0</v>
      </c>
      <c r="BL2396" s="118">
        <f t="shared" si="3704"/>
        <v>0</v>
      </c>
      <c r="BM2396" s="118">
        <f t="shared" si="3704"/>
        <v>0</v>
      </c>
      <c r="BN2396" s="118">
        <f t="shared" si="3704"/>
        <v>0</v>
      </c>
      <c r="BO2396" s="118">
        <f t="shared" si="3704"/>
        <v>0</v>
      </c>
      <c r="BP2396" s="118">
        <f t="shared" si="3704"/>
        <v>0</v>
      </c>
      <c r="BQ2396" s="118">
        <f t="shared" si="3704"/>
        <v>0</v>
      </c>
      <c r="BR2396" s="118">
        <f t="shared" si="3704"/>
        <v>0</v>
      </c>
      <c r="BS2396" s="118">
        <f t="shared" si="3704"/>
        <v>0</v>
      </c>
      <c r="BT2396" s="118">
        <f t="shared" si="3704"/>
        <v>0</v>
      </c>
      <c r="BU2396" s="118">
        <f t="shared" si="3704"/>
        <v>0</v>
      </c>
      <c r="BV2396" s="118">
        <f t="shared" si="3704"/>
        <v>0</v>
      </c>
      <c r="BW2396" s="118">
        <f t="shared" si="3704"/>
        <v>0</v>
      </c>
      <c r="BX2396" s="118">
        <f t="shared" si="3704"/>
        <v>0</v>
      </c>
      <c r="BY2396" s="118">
        <f t="shared" si="3704"/>
        <v>0</v>
      </c>
      <c r="BZ2396" s="118">
        <f t="shared" si="3704"/>
        <v>0</v>
      </c>
      <c r="CA2396" s="118">
        <f t="shared" si="3704"/>
        <v>0</v>
      </c>
      <c r="CB2396" s="118">
        <f t="shared" si="3704"/>
        <v>0</v>
      </c>
      <c r="CC2396" s="118">
        <f t="shared" si="3704"/>
        <v>0</v>
      </c>
      <c r="CD2396" s="118">
        <f t="shared" si="3704"/>
        <v>0</v>
      </c>
      <c r="CE2396" s="118">
        <f t="shared" ref="CE2396:CK2398" si="3705">MIN(CE2395/30*CE2392,CD2396+CE2392)</f>
        <v>0</v>
      </c>
      <c r="CF2396" s="118">
        <f t="shared" si="3705"/>
        <v>0</v>
      </c>
      <c r="CG2396" s="118">
        <f t="shared" si="3705"/>
        <v>0</v>
      </c>
      <c r="CH2396" s="118">
        <f t="shared" si="3705"/>
        <v>0</v>
      </c>
      <c r="CI2396" s="118">
        <f t="shared" si="3705"/>
        <v>0</v>
      </c>
      <c r="CJ2396" s="118">
        <f t="shared" si="3705"/>
        <v>0</v>
      </c>
      <c r="CK2396" s="118">
        <f t="shared" si="3705"/>
        <v>0</v>
      </c>
      <c r="CL2396" s="118">
        <f>MIN(CL2395/30*CL2392,CK2396+CL2392)</f>
        <v>0</v>
      </c>
      <c r="CN2396" s="33"/>
      <c r="CO2396" s="118" t="e">
        <f>MIN(CO2395/90*CO2392,CN2396+CO2392)</f>
        <v>#N/A</v>
      </c>
      <c r="CP2396" s="118" t="e">
        <f t="shared" ref="CP2396:DL2398" si="3706">MIN(CP2395/90*CP2392,CO2396+CP2392)</f>
        <v>#N/A</v>
      </c>
      <c r="CQ2396" s="118" t="e">
        <f t="shared" si="3706"/>
        <v>#N/A</v>
      </c>
      <c r="CR2396" s="118" t="e">
        <f t="shared" si="3706"/>
        <v>#N/A</v>
      </c>
      <c r="CS2396" s="118" t="e">
        <f t="shared" si="3706"/>
        <v>#N/A</v>
      </c>
      <c r="CT2396" s="118" t="e">
        <f t="shared" si="3706"/>
        <v>#N/A</v>
      </c>
      <c r="CU2396" s="118" t="e">
        <f t="shared" si="3706"/>
        <v>#N/A</v>
      </c>
      <c r="CV2396" s="118" t="e">
        <f t="shared" si="3706"/>
        <v>#N/A</v>
      </c>
      <c r="CW2396" s="118" t="e">
        <f t="shared" si="3706"/>
        <v>#N/A</v>
      </c>
      <c r="CX2396" s="118" t="e">
        <f t="shared" si="3706"/>
        <v>#N/A</v>
      </c>
      <c r="CY2396" s="118" t="e">
        <f t="shared" si="3706"/>
        <v>#N/A</v>
      </c>
      <c r="CZ2396" s="118" t="e">
        <f t="shared" si="3706"/>
        <v>#N/A</v>
      </c>
      <c r="DA2396" s="118" t="e">
        <f t="shared" si="3706"/>
        <v>#N/A</v>
      </c>
      <c r="DB2396" s="118" t="e">
        <f t="shared" si="3706"/>
        <v>#N/A</v>
      </c>
      <c r="DC2396" s="118" t="e">
        <f t="shared" si="3706"/>
        <v>#N/A</v>
      </c>
      <c r="DD2396" s="118" t="e">
        <f t="shared" si="3706"/>
        <v>#N/A</v>
      </c>
      <c r="DE2396" s="118" t="e">
        <f t="shared" si="3706"/>
        <v>#N/A</v>
      </c>
      <c r="DF2396" s="118" t="e">
        <f t="shared" si="3706"/>
        <v>#N/A</v>
      </c>
      <c r="DG2396" s="118" t="e">
        <f t="shared" si="3706"/>
        <v>#N/A</v>
      </c>
      <c r="DH2396" s="118" t="e">
        <f t="shared" si="3706"/>
        <v>#N/A</v>
      </c>
      <c r="DI2396" s="118" t="e">
        <f t="shared" si="3706"/>
        <v>#N/A</v>
      </c>
      <c r="DJ2396" s="118" t="e">
        <f t="shared" si="3706"/>
        <v>#N/A</v>
      </c>
      <c r="DK2396" s="118" t="e">
        <f t="shared" si="3706"/>
        <v>#N/A</v>
      </c>
      <c r="DL2396" s="118" t="e">
        <f t="shared" si="3706"/>
        <v>#N/A</v>
      </c>
    </row>
    <row r="2397" spans="1:116" x14ac:dyDescent="0.4">
      <c r="B2397" t="str">
        <f t="shared" si="3703"/>
        <v>2397 WCAR-IS</v>
      </c>
      <c r="D2397" t="s">
        <v>391</v>
      </c>
      <c r="E2397" s="8" t="str">
        <f t="shared" si="3702"/>
        <v>2397 WCAR-IS</v>
      </c>
      <c r="G2397" s="126"/>
      <c r="H2397" s="27"/>
      <c r="I2397" s="78"/>
      <c r="J2397" s="78"/>
      <c r="K2397" s="33"/>
      <c r="L2397" s="33"/>
      <c r="M2397" s="33"/>
      <c r="N2397" s="33"/>
      <c r="O2397" s="33"/>
      <c r="P2397" s="33"/>
      <c r="R2397" s="33"/>
      <c r="S2397" s="33"/>
      <c r="T2397" s="33"/>
      <c r="U2397" s="33"/>
      <c r="V2397" s="33"/>
      <c r="W2397" s="33"/>
      <c r="X2397" s="33"/>
      <c r="Y2397" s="33"/>
      <c r="Z2397" s="33"/>
      <c r="AA2397" s="33"/>
      <c r="AB2397" s="33"/>
      <c r="AC2397" s="33"/>
      <c r="AD2397" s="33"/>
      <c r="AE2397" s="33"/>
      <c r="AF2397" s="33"/>
      <c r="AG2397" s="33"/>
      <c r="AH2397" s="33"/>
      <c r="AI2397" s="33"/>
      <c r="AJ2397" s="33"/>
      <c r="AK2397" s="33"/>
      <c r="AL2397" s="33"/>
      <c r="AM2397" s="33"/>
      <c r="AN2397" s="33"/>
      <c r="AO2397" s="33"/>
      <c r="AP2397" s="33"/>
      <c r="AQ2397" s="33"/>
      <c r="AR2397" s="33"/>
      <c r="AS2397" s="33"/>
      <c r="AT2397" s="33"/>
      <c r="AU2397" s="33"/>
      <c r="AV2397" s="33"/>
      <c r="AW2397" s="33"/>
      <c r="AX2397" s="33"/>
      <c r="AY2397" s="33"/>
      <c r="AZ2397" s="33"/>
      <c r="BA2397" s="33"/>
      <c r="BB2397" s="33"/>
      <c r="BC2397" s="33"/>
      <c r="BD2397" s="33"/>
      <c r="BE2397" s="33"/>
      <c r="BF2397" s="33"/>
      <c r="BG2397" s="33"/>
      <c r="BH2397" s="33"/>
      <c r="BI2397" s="33"/>
      <c r="BJ2397" s="33"/>
      <c r="BK2397" s="33"/>
      <c r="BL2397" s="33"/>
      <c r="BM2397" s="33"/>
      <c r="BN2397" s="33"/>
      <c r="BO2397" s="33"/>
      <c r="BP2397" s="33"/>
      <c r="BQ2397" s="33"/>
      <c r="BR2397" s="33"/>
      <c r="BS2397" s="33"/>
      <c r="BT2397" s="33"/>
      <c r="BU2397" s="33"/>
      <c r="BV2397" s="33"/>
      <c r="BW2397" s="33"/>
      <c r="BX2397" s="33"/>
      <c r="BY2397" s="33"/>
      <c r="BZ2397" s="33"/>
      <c r="CA2397" s="33"/>
      <c r="CB2397" s="33"/>
      <c r="CC2397" s="33"/>
      <c r="CD2397" s="33"/>
      <c r="CE2397" s="33"/>
      <c r="CF2397" s="33"/>
      <c r="CG2397" s="33"/>
      <c r="CH2397" s="33"/>
      <c r="CI2397" s="33"/>
      <c r="CJ2397" s="33"/>
      <c r="CK2397" s="33"/>
      <c r="CL2397" s="33"/>
      <c r="CN2397" s="78"/>
      <c r="CO2397" s="33"/>
      <c r="CP2397" s="33"/>
      <c r="CQ2397" s="33"/>
      <c r="CR2397" s="33"/>
      <c r="CS2397" s="33"/>
      <c r="CT2397" s="33"/>
      <c r="CU2397" s="33"/>
      <c r="CV2397" s="33"/>
      <c r="CW2397" s="33"/>
      <c r="CX2397" s="33"/>
      <c r="CY2397" s="33"/>
      <c r="CZ2397" s="33"/>
      <c r="DA2397" s="33"/>
      <c r="DB2397" s="33"/>
      <c r="DC2397" s="33"/>
      <c r="DD2397" s="33"/>
      <c r="DE2397" s="33"/>
      <c r="DF2397" s="33"/>
      <c r="DG2397" s="33"/>
      <c r="DH2397" s="33"/>
      <c r="DI2397" s="33"/>
      <c r="DJ2397" s="33"/>
      <c r="DK2397" s="33"/>
      <c r="DL2397" s="33"/>
    </row>
    <row r="2398" spans="1:116" x14ac:dyDescent="0.4">
      <c r="B2398" t="str">
        <f t="shared" si="3703"/>
        <v>2398 WCAR-IS</v>
      </c>
      <c r="C2398" t="s">
        <v>234</v>
      </c>
      <c r="D2398" t="s">
        <v>391</v>
      </c>
      <c r="E2398" s="8" t="str">
        <f t="shared" si="3702"/>
        <v>2398 WCAR-IS</v>
      </c>
      <c r="G2398" s="126" t="str">
        <f>"Change in "&amp;G2396</f>
        <v>Change in Accounts receivable</v>
      </c>
      <c r="K2398" s="33">
        <f>SUMIF($3:$3,K$2,2398:2398)</f>
        <v>0</v>
      </c>
      <c r="L2398" s="33">
        <f>SUMIF($3:$3,L$2,2398:2398)</f>
        <v>0</v>
      </c>
      <c r="M2398" s="33">
        <f>SUMIF($3:$3,M$2,2398:2398)</f>
        <v>0</v>
      </c>
      <c r="N2398" s="33">
        <f>SUMIF($3:$3,N$2,2398:2398)</f>
        <v>0</v>
      </c>
      <c r="O2398" s="33">
        <f>SUMIF($3:$3,O$2,2398:2398)</f>
        <v>0</v>
      </c>
      <c r="P2398" s="33">
        <f>SUMIF($3:$3,P$2,2398:2398)</f>
        <v>0</v>
      </c>
      <c r="R2398" s="33"/>
      <c r="S2398" s="33">
        <f t="shared" ref="S2398:AX2400" si="3707">R2396-S2396</f>
        <v>0</v>
      </c>
      <c r="T2398" s="33">
        <f t="shared" si="3707"/>
        <v>0</v>
      </c>
      <c r="U2398" s="33">
        <f t="shared" si="3707"/>
        <v>0</v>
      </c>
      <c r="V2398" s="33">
        <f t="shared" si="3707"/>
        <v>0</v>
      </c>
      <c r="W2398" s="33">
        <f t="shared" si="3707"/>
        <v>0</v>
      </c>
      <c r="X2398" s="33">
        <f t="shared" si="3707"/>
        <v>0</v>
      </c>
      <c r="Y2398" s="33">
        <f t="shared" si="3707"/>
        <v>0</v>
      </c>
      <c r="Z2398" s="33">
        <f t="shared" si="3707"/>
        <v>0</v>
      </c>
      <c r="AA2398" s="33">
        <f t="shared" si="3707"/>
        <v>0</v>
      </c>
      <c r="AB2398" s="33">
        <f t="shared" si="3707"/>
        <v>0</v>
      </c>
      <c r="AC2398" s="33">
        <f t="shared" si="3707"/>
        <v>0</v>
      </c>
      <c r="AD2398" s="33">
        <f t="shared" si="3707"/>
        <v>0</v>
      </c>
      <c r="AE2398" s="33">
        <f t="shared" si="3707"/>
        <v>0</v>
      </c>
      <c r="AF2398" s="33">
        <f t="shared" si="3707"/>
        <v>0</v>
      </c>
      <c r="AG2398" s="33">
        <f t="shared" si="3707"/>
        <v>0</v>
      </c>
      <c r="AH2398" s="33">
        <f t="shared" si="3707"/>
        <v>0</v>
      </c>
      <c r="AI2398" s="33">
        <f t="shared" si="3707"/>
        <v>0</v>
      </c>
      <c r="AJ2398" s="33">
        <f t="shared" si="3707"/>
        <v>0</v>
      </c>
      <c r="AK2398" s="33">
        <f t="shared" si="3707"/>
        <v>0</v>
      </c>
      <c r="AL2398" s="33">
        <f t="shared" si="3707"/>
        <v>0</v>
      </c>
      <c r="AM2398" s="33">
        <f t="shared" si="3707"/>
        <v>0</v>
      </c>
      <c r="AN2398" s="33">
        <f t="shared" si="3707"/>
        <v>0</v>
      </c>
      <c r="AO2398" s="33">
        <f t="shared" si="3707"/>
        <v>0</v>
      </c>
      <c r="AP2398" s="33">
        <f t="shared" si="3707"/>
        <v>0</v>
      </c>
      <c r="AQ2398" s="33">
        <f t="shared" si="3707"/>
        <v>0</v>
      </c>
      <c r="AR2398" s="33">
        <f t="shared" si="3707"/>
        <v>0</v>
      </c>
      <c r="AS2398" s="33">
        <f t="shared" si="3707"/>
        <v>0</v>
      </c>
      <c r="AT2398" s="33">
        <f t="shared" si="3707"/>
        <v>0</v>
      </c>
      <c r="AU2398" s="33">
        <f t="shared" si="3707"/>
        <v>0</v>
      </c>
      <c r="AV2398" s="33">
        <f t="shared" si="3707"/>
        <v>0</v>
      </c>
      <c r="AW2398" s="33">
        <f t="shared" si="3707"/>
        <v>0</v>
      </c>
      <c r="AX2398" s="33">
        <f t="shared" si="3707"/>
        <v>0</v>
      </c>
      <c r="AY2398" s="33">
        <f t="shared" ref="AY2398:CD2400" si="3708">AX2396-AY2396</f>
        <v>0</v>
      </c>
      <c r="AZ2398" s="33">
        <f t="shared" si="3708"/>
        <v>0</v>
      </c>
      <c r="BA2398" s="33">
        <f t="shared" si="3708"/>
        <v>0</v>
      </c>
      <c r="BB2398" s="33">
        <f t="shared" si="3708"/>
        <v>0</v>
      </c>
      <c r="BC2398" s="33">
        <f t="shared" si="3708"/>
        <v>0</v>
      </c>
      <c r="BD2398" s="33">
        <f t="shared" si="3708"/>
        <v>0</v>
      </c>
      <c r="BE2398" s="33">
        <f t="shared" si="3708"/>
        <v>0</v>
      </c>
      <c r="BF2398" s="33">
        <f t="shared" si="3708"/>
        <v>0</v>
      </c>
      <c r="BG2398" s="33">
        <f t="shared" si="3708"/>
        <v>0</v>
      </c>
      <c r="BH2398" s="33">
        <f t="shared" si="3708"/>
        <v>0</v>
      </c>
      <c r="BI2398" s="33">
        <f t="shared" si="3708"/>
        <v>0</v>
      </c>
      <c r="BJ2398" s="33">
        <f t="shared" si="3708"/>
        <v>0</v>
      </c>
      <c r="BK2398" s="33">
        <f t="shared" si="3708"/>
        <v>0</v>
      </c>
      <c r="BL2398" s="33">
        <f t="shared" si="3708"/>
        <v>0</v>
      </c>
      <c r="BM2398" s="33">
        <f t="shared" si="3708"/>
        <v>0</v>
      </c>
      <c r="BN2398" s="33">
        <f t="shared" si="3708"/>
        <v>0</v>
      </c>
      <c r="BO2398" s="33">
        <f t="shared" si="3708"/>
        <v>0</v>
      </c>
      <c r="BP2398" s="33">
        <f t="shared" si="3708"/>
        <v>0</v>
      </c>
      <c r="BQ2398" s="33">
        <f t="shared" si="3708"/>
        <v>0</v>
      </c>
      <c r="BR2398" s="33">
        <f t="shared" si="3708"/>
        <v>0</v>
      </c>
      <c r="BS2398" s="33">
        <f t="shared" si="3708"/>
        <v>0</v>
      </c>
      <c r="BT2398" s="33">
        <f t="shared" si="3708"/>
        <v>0</v>
      </c>
      <c r="BU2398" s="33">
        <f t="shared" si="3708"/>
        <v>0</v>
      </c>
      <c r="BV2398" s="33">
        <f t="shared" si="3708"/>
        <v>0</v>
      </c>
      <c r="BW2398" s="33">
        <f t="shared" si="3708"/>
        <v>0</v>
      </c>
      <c r="BX2398" s="33">
        <f t="shared" si="3708"/>
        <v>0</v>
      </c>
      <c r="BY2398" s="33">
        <f t="shared" si="3708"/>
        <v>0</v>
      </c>
      <c r="BZ2398" s="33">
        <f t="shared" si="3708"/>
        <v>0</v>
      </c>
      <c r="CA2398" s="33">
        <f t="shared" si="3708"/>
        <v>0</v>
      </c>
      <c r="CB2398" s="33">
        <f t="shared" si="3708"/>
        <v>0</v>
      </c>
      <c r="CC2398" s="33">
        <f t="shared" si="3708"/>
        <v>0</v>
      </c>
      <c r="CD2398" s="33">
        <f t="shared" si="3708"/>
        <v>0</v>
      </c>
      <c r="CE2398" s="33">
        <f t="shared" ref="CE2398:CL2400" si="3709">CD2396-CE2396</f>
        <v>0</v>
      </c>
      <c r="CF2398" s="33">
        <f t="shared" si="3709"/>
        <v>0</v>
      </c>
      <c r="CG2398" s="33">
        <f t="shared" si="3709"/>
        <v>0</v>
      </c>
      <c r="CH2398" s="33">
        <f t="shared" si="3709"/>
        <v>0</v>
      </c>
      <c r="CI2398" s="33">
        <f t="shared" si="3709"/>
        <v>0</v>
      </c>
      <c r="CJ2398" s="33">
        <f t="shared" si="3709"/>
        <v>0</v>
      </c>
      <c r="CK2398" s="33">
        <f t="shared" si="3709"/>
        <v>0</v>
      </c>
      <c r="CL2398" s="33">
        <f t="shared" si="3709"/>
        <v>0</v>
      </c>
      <c r="CO2398" s="33" t="e">
        <f t="shared" ref="CO2398:CO2400" si="3710">CN2396-CO2396</f>
        <v>#N/A</v>
      </c>
      <c r="CP2398" s="33" t="e">
        <f t="shared" ref="CP2398:CP2400" si="3711">CO2396-CP2396</f>
        <v>#N/A</v>
      </c>
      <c r="CQ2398" s="33" t="e">
        <f t="shared" ref="CQ2398:CQ2400" si="3712">CP2396-CQ2396</f>
        <v>#N/A</v>
      </c>
      <c r="CR2398" s="33" t="e">
        <f t="shared" ref="CR2398:CR2400" si="3713">CQ2396-CR2396</f>
        <v>#N/A</v>
      </c>
      <c r="CS2398" s="33" t="e">
        <f t="shared" ref="CS2398:CS2400" si="3714">CR2396-CS2396</f>
        <v>#N/A</v>
      </c>
      <c r="CT2398" s="33" t="e">
        <f t="shared" ref="CT2398:CT2400" si="3715">CS2396-CT2396</f>
        <v>#N/A</v>
      </c>
      <c r="CU2398" s="33" t="e">
        <f t="shared" ref="CU2398:CU2400" si="3716">CT2396-CU2396</f>
        <v>#N/A</v>
      </c>
      <c r="CV2398" s="33" t="e">
        <f t="shared" ref="CV2398:CV2400" si="3717">CU2396-CV2396</f>
        <v>#N/A</v>
      </c>
      <c r="CW2398" s="33" t="e">
        <f t="shared" ref="CW2398:CW2400" si="3718">CV2396-CW2396</f>
        <v>#N/A</v>
      </c>
      <c r="CX2398" s="33" t="e">
        <f t="shared" ref="CX2398:CX2400" si="3719">CW2396-CX2396</f>
        <v>#N/A</v>
      </c>
      <c r="CY2398" s="33" t="e">
        <f t="shared" ref="CY2398:CY2400" si="3720">CX2396-CY2396</f>
        <v>#N/A</v>
      </c>
      <c r="CZ2398" s="33" t="e">
        <f t="shared" ref="CZ2398:CZ2400" si="3721">CY2396-CZ2396</f>
        <v>#N/A</v>
      </c>
      <c r="DA2398" s="33" t="e">
        <f t="shared" ref="DA2398:DA2400" si="3722">CZ2396-DA2396</f>
        <v>#N/A</v>
      </c>
      <c r="DB2398" s="33" t="e">
        <f t="shared" ref="DB2398:DB2400" si="3723">DA2396-DB2396</f>
        <v>#N/A</v>
      </c>
      <c r="DC2398" s="33" t="e">
        <f t="shared" ref="DC2398:DC2400" si="3724">DB2396-DC2396</f>
        <v>#N/A</v>
      </c>
      <c r="DD2398" s="33" t="e">
        <f t="shared" ref="DD2398:DD2400" si="3725">DC2396-DD2396</f>
        <v>#N/A</v>
      </c>
      <c r="DE2398" s="33" t="e">
        <f t="shared" ref="DE2398:DE2400" si="3726">DD2396-DE2396</f>
        <v>#N/A</v>
      </c>
      <c r="DF2398" s="33" t="e">
        <f t="shared" ref="DF2398:DF2400" si="3727">DE2396-DF2396</f>
        <v>#N/A</v>
      </c>
      <c r="DG2398" s="33" t="e">
        <f t="shared" ref="DG2398:DG2400" si="3728">DF2396-DG2396</f>
        <v>#N/A</v>
      </c>
      <c r="DH2398" s="33" t="e">
        <f t="shared" ref="DH2398:DH2400" si="3729">DG2396-DH2396</f>
        <v>#N/A</v>
      </c>
      <c r="DI2398" s="33" t="e">
        <f t="shared" ref="DI2398:DI2400" si="3730">DH2396-DI2396</f>
        <v>#N/A</v>
      </c>
      <c r="DJ2398" s="33" t="e">
        <f t="shared" ref="DJ2398:DJ2400" si="3731">DI2396-DJ2396</f>
        <v>#N/A</v>
      </c>
      <c r="DK2398" s="33" t="e">
        <f t="shared" ref="DK2398:DK2400" si="3732">DJ2396-DK2396</f>
        <v>#N/A</v>
      </c>
      <c r="DL2398" s="33" t="e">
        <f t="shared" ref="DL2398:DL2400" si="3733">DK2396-DL2396</f>
        <v>#N/A</v>
      </c>
    </row>
    <row r="2399" spans="1:116" x14ac:dyDescent="0.4">
      <c r="B2399" t="str">
        <f t="shared" si="3703"/>
        <v>2399 WCAR-IS</v>
      </c>
      <c r="D2399" t="s">
        <v>391</v>
      </c>
      <c r="E2399" s="8" t="str">
        <f t="shared" si="3702"/>
        <v>2399 WCAR-IS</v>
      </c>
      <c r="G2399" s="125"/>
      <c r="K2399" s="53"/>
      <c r="L2399" s="53"/>
      <c r="M2399" s="53"/>
      <c r="N2399" s="53"/>
      <c r="O2399" s="53"/>
      <c r="P2399" s="53"/>
      <c r="R2399" s="24"/>
      <c r="S2399" s="24"/>
      <c r="T2399" s="24"/>
      <c r="U2399" s="24"/>
      <c r="V2399" s="24"/>
      <c r="W2399" s="24"/>
      <c r="X2399" s="24"/>
      <c r="Y2399" s="24"/>
      <c r="Z2399" s="24"/>
      <c r="AA2399" s="24"/>
      <c r="AB2399" s="24"/>
      <c r="AC2399" s="24"/>
      <c r="AD2399" s="24"/>
      <c r="AE2399" s="24"/>
      <c r="AF2399" s="24"/>
      <c r="AG2399" s="24"/>
      <c r="AH2399" s="24"/>
      <c r="AI2399" s="24"/>
      <c r="AJ2399" s="24"/>
      <c r="AK2399" s="24"/>
      <c r="AL2399" s="24"/>
      <c r="AM2399" s="24"/>
      <c r="AN2399" s="24"/>
      <c r="AO2399" s="24"/>
      <c r="AP2399" s="24"/>
      <c r="AQ2399" s="24"/>
      <c r="AR2399" s="24"/>
      <c r="AS2399" s="24"/>
      <c r="AT2399" s="24"/>
      <c r="AU2399" s="24"/>
      <c r="AV2399" s="24"/>
      <c r="AW2399" s="24"/>
      <c r="AX2399" s="24"/>
      <c r="AY2399" s="24"/>
      <c r="AZ2399" s="24"/>
      <c r="BA2399" s="24"/>
      <c r="BB2399" s="24"/>
      <c r="BC2399" s="24"/>
      <c r="BD2399" s="24"/>
      <c r="BE2399" s="24"/>
      <c r="BF2399" s="24"/>
      <c r="BG2399" s="24"/>
      <c r="BH2399" s="24"/>
      <c r="BI2399" s="24"/>
      <c r="BJ2399" s="24"/>
      <c r="BK2399" s="24"/>
      <c r="BL2399" s="24"/>
      <c r="BM2399" s="24"/>
      <c r="BN2399" s="24"/>
      <c r="BO2399" s="24"/>
      <c r="BP2399" s="24"/>
      <c r="BQ2399" s="24"/>
      <c r="BR2399" s="24"/>
      <c r="BS2399" s="24"/>
      <c r="BT2399" s="24"/>
      <c r="BU2399" s="24"/>
      <c r="BV2399" s="24"/>
      <c r="BW2399" s="24"/>
      <c r="BX2399" s="24"/>
      <c r="BY2399" s="24"/>
      <c r="BZ2399" s="24"/>
      <c r="CA2399" s="24"/>
      <c r="CB2399" s="24"/>
      <c r="CC2399" s="24"/>
      <c r="CD2399" s="24"/>
      <c r="CE2399" s="24"/>
      <c r="CF2399" s="24"/>
      <c r="CG2399" s="24"/>
      <c r="CH2399" s="24"/>
      <c r="CI2399" s="24"/>
      <c r="CJ2399" s="24"/>
      <c r="CK2399" s="24"/>
      <c r="CL2399" s="24"/>
      <c r="CO2399" s="24"/>
      <c r="CP2399" s="24"/>
      <c r="CQ2399" s="24"/>
      <c r="CR2399" s="24"/>
      <c r="CS2399" s="24"/>
      <c r="CT2399" s="24"/>
      <c r="CU2399" s="24"/>
      <c r="CV2399" s="24"/>
      <c r="CW2399" s="24"/>
      <c r="CX2399" s="24"/>
      <c r="CY2399" s="24"/>
      <c r="CZ2399" s="24"/>
      <c r="DA2399" s="24"/>
      <c r="DB2399" s="24"/>
      <c r="DC2399" s="24"/>
      <c r="DD2399" s="24"/>
      <c r="DE2399" s="24"/>
      <c r="DF2399" s="24"/>
      <c r="DG2399" s="24"/>
      <c r="DH2399" s="24"/>
      <c r="DI2399" s="24"/>
      <c r="DJ2399" s="24"/>
      <c r="DK2399" s="24"/>
      <c r="DL2399" s="24"/>
    </row>
    <row r="2400" spans="1:116" x14ac:dyDescent="0.4">
      <c r="B2400" t="s">
        <v>332</v>
      </c>
      <c r="D2400" t="s">
        <v>391</v>
      </c>
      <c r="E2400" s="8" t="str">
        <f t="shared" si="3702"/>
        <v>2400 WCAR-IS</v>
      </c>
      <c r="G2400" s="136" t="str">
        <f>G2383</f>
        <v>(Primary label)</v>
      </c>
      <c r="K2400" s="53"/>
      <c r="L2400" s="53"/>
      <c r="M2400" s="53"/>
      <c r="N2400" s="53"/>
      <c r="O2400" s="53"/>
      <c r="P2400" s="53"/>
      <c r="R2400" s="24"/>
      <c r="S2400" s="24"/>
      <c r="T2400" s="24"/>
      <c r="U2400" s="24"/>
      <c r="V2400" s="24"/>
      <c r="W2400" s="24"/>
      <c r="X2400" s="24"/>
      <c r="Y2400" s="24"/>
      <c r="Z2400" s="24"/>
      <c r="AA2400" s="24"/>
      <c r="AB2400" s="24"/>
      <c r="AC2400" s="24"/>
      <c r="AD2400" s="24"/>
      <c r="AE2400" s="24"/>
      <c r="AF2400" s="24"/>
      <c r="AG2400" s="24"/>
      <c r="AH2400" s="24"/>
      <c r="AI2400" s="24"/>
      <c r="AJ2400" s="24"/>
      <c r="AK2400" s="24"/>
      <c r="AL2400" s="24"/>
      <c r="AM2400" s="24"/>
      <c r="AN2400" s="24"/>
      <c r="AO2400" s="24"/>
      <c r="AP2400" s="24"/>
      <c r="AQ2400" s="24"/>
      <c r="AR2400" s="24"/>
      <c r="AS2400" s="24"/>
      <c r="AT2400" s="24"/>
      <c r="AU2400" s="24"/>
      <c r="AV2400" s="24"/>
      <c r="AW2400" s="24"/>
      <c r="AX2400" s="24"/>
      <c r="AY2400" s="24"/>
      <c r="AZ2400" s="24"/>
      <c r="BA2400" s="24"/>
      <c r="BB2400" s="24"/>
      <c r="BC2400" s="24"/>
      <c r="BD2400" s="24"/>
      <c r="BE2400" s="24"/>
      <c r="BF2400" s="24"/>
      <c r="BG2400" s="24"/>
      <c r="BH2400" s="24"/>
      <c r="BI2400" s="24"/>
      <c r="BJ2400" s="24"/>
      <c r="BK2400" s="24"/>
      <c r="BL2400" s="24"/>
      <c r="BM2400" s="24"/>
      <c r="BN2400" s="24"/>
      <c r="BO2400" s="24"/>
      <c r="BP2400" s="24"/>
      <c r="BQ2400" s="24"/>
      <c r="BR2400" s="24"/>
      <c r="BS2400" s="24"/>
      <c r="BT2400" s="24"/>
      <c r="BU2400" s="24"/>
      <c r="BV2400" s="24"/>
      <c r="BW2400" s="24"/>
      <c r="BX2400" s="24"/>
      <c r="BY2400" s="24"/>
      <c r="BZ2400" s="24"/>
      <c r="CA2400" s="24"/>
      <c r="CB2400" s="24"/>
      <c r="CC2400" s="24"/>
      <c r="CD2400" s="24"/>
      <c r="CE2400" s="24"/>
      <c r="CF2400" s="24"/>
      <c r="CG2400" s="24"/>
      <c r="CH2400" s="24"/>
      <c r="CI2400" s="24"/>
      <c r="CJ2400" s="24"/>
      <c r="CK2400" s="24"/>
      <c r="CL2400" s="24"/>
      <c r="CO2400" s="24"/>
      <c r="CP2400" s="24"/>
      <c r="CQ2400" s="24"/>
      <c r="CR2400" s="24"/>
      <c r="CS2400" s="24"/>
      <c r="CT2400" s="24"/>
      <c r="CU2400" s="24"/>
      <c r="CV2400" s="24"/>
      <c r="CW2400" s="24"/>
      <c r="CX2400" s="24"/>
      <c r="CY2400" s="24"/>
      <c r="CZ2400" s="24"/>
      <c r="DA2400" s="24"/>
      <c r="DB2400" s="24"/>
      <c r="DC2400" s="24"/>
      <c r="DD2400" s="24"/>
      <c r="DE2400" s="24"/>
      <c r="DF2400" s="24"/>
      <c r="DG2400" s="24"/>
      <c r="DH2400" s="24"/>
      <c r="DI2400" s="24"/>
      <c r="DJ2400" s="24"/>
      <c r="DK2400" s="24"/>
      <c r="DL2400" s="24"/>
    </row>
    <row r="2401" spans="1:116" x14ac:dyDescent="0.4">
      <c r="B2401" t="s">
        <v>332</v>
      </c>
      <c r="D2401" t="s">
        <v>391</v>
      </c>
      <c r="E2401" s="8" t="str">
        <f t="shared" si="3702"/>
        <v>2401 WCAR-IS</v>
      </c>
      <c r="G2401" s="136" t="str">
        <f t="shared" ref="G2401:G2409" si="3734">G2384</f>
        <v>primary unit</v>
      </c>
      <c r="K2401" s="53"/>
      <c r="L2401" s="53"/>
      <c r="M2401" s="53"/>
      <c r="N2401" s="53"/>
      <c r="O2401" s="53"/>
      <c r="P2401" s="53"/>
      <c r="R2401" s="24"/>
      <c r="S2401" s="24"/>
      <c r="T2401" s="24"/>
      <c r="U2401" s="24"/>
      <c r="V2401" s="24"/>
      <c r="W2401" s="24"/>
      <c r="X2401" s="24"/>
      <c r="Y2401" s="24"/>
      <c r="Z2401" s="24"/>
      <c r="AA2401" s="24"/>
      <c r="AB2401" s="24"/>
      <c r="AC2401" s="24"/>
      <c r="AD2401" s="24"/>
      <c r="AE2401" s="24"/>
      <c r="AF2401" s="24"/>
      <c r="AG2401" s="24"/>
      <c r="AH2401" s="24"/>
      <c r="AI2401" s="24"/>
      <c r="AJ2401" s="24"/>
      <c r="AK2401" s="24"/>
      <c r="AL2401" s="24"/>
      <c r="AM2401" s="24"/>
      <c r="AN2401" s="24"/>
      <c r="AO2401" s="24"/>
      <c r="AP2401" s="24"/>
      <c r="AQ2401" s="24"/>
      <c r="AR2401" s="24"/>
      <c r="AS2401" s="24"/>
      <c r="AT2401" s="24"/>
      <c r="AU2401" s="24"/>
      <c r="AV2401" s="24"/>
      <c r="AW2401" s="24"/>
      <c r="AX2401" s="24"/>
      <c r="AY2401" s="24"/>
      <c r="AZ2401" s="24"/>
      <c r="BA2401" s="24"/>
      <c r="BB2401" s="24"/>
      <c r="BC2401" s="24"/>
      <c r="BD2401" s="24"/>
      <c r="BE2401" s="24"/>
      <c r="BF2401" s="24"/>
      <c r="BG2401" s="24"/>
      <c r="BH2401" s="24"/>
      <c r="BI2401" s="24"/>
      <c r="BJ2401" s="24"/>
      <c r="BK2401" s="24"/>
      <c r="BL2401" s="24"/>
      <c r="BM2401" s="24"/>
      <c r="BN2401" s="24"/>
      <c r="BO2401" s="24"/>
      <c r="BP2401" s="24"/>
      <c r="BQ2401" s="24"/>
      <c r="BR2401" s="24"/>
      <c r="BS2401" s="24"/>
      <c r="BT2401" s="24"/>
      <c r="BU2401" s="24"/>
      <c r="BV2401" s="24"/>
      <c r="BW2401" s="24"/>
      <c r="BX2401" s="24"/>
      <c r="BY2401" s="24"/>
      <c r="BZ2401" s="24"/>
      <c r="CA2401" s="24"/>
      <c r="CB2401" s="24"/>
      <c r="CC2401" s="24"/>
      <c r="CD2401" s="24"/>
      <c r="CE2401" s="24"/>
      <c r="CF2401" s="24"/>
      <c r="CG2401" s="24"/>
      <c r="CH2401" s="24"/>
      <c r="CI2401" s="24"/>
      <c r="CJ2401" s="24"/>
      <c r="CK2401" s="24"/>
      <c r="CL2401" s="24"/>
      <c r="CO2401" s="24"/>
      <c r="CP2401" s="24"/>
      <c r="CQ2401" s="24"/>
      <c r="CR2401" s="24"/>
      <c r="CS2401" s="24"/>
      <c r="CT2401" s="24"/>
      <c r="CU2401" s="24"/>
      <c r="CV2401" s="24"/>
      <c r="CW2401" s="24"/>
      <c r="CX2401" s="24"/>
      <c r="CY2401" s="24"/>
      <c r="CZ2401" s="24"/>
      <c r="DA2401" s="24"/>
      <c r="DB2401" s="24"/>
      <c r="DC2401" s="24"/>
      <c r="DD2401" s="24"/>
      <c r="DE2401" s="24"/>
      <c r="DF2401" s="24"/>
      <c r="DG2401" s="24"/>
      <c r="DH2401" s="24"/>
      <c r="DI2401" s="24"/>
      <c r="DJ2401" s="24"/>
      <c r="DK2401" s="24"/>
      <c r="DL2401" s="24"/>
    </row>
    <row r="2402" spans="1:116" x14ac:dyDescent="0.4">
      <c r="B2402" t="s">
        <v>332</v>
      </c>
      <c r="D2402" t="s">
        <v>391</v>
      </c>
      <c r="E2402" s="8" t="str">
        <f t="shared" si="3702"/>
        <v>2402 WCAR-IS</v>
      </c>
      <c r="G2402" s="136" t="str">
        <f t="shared" si="3734"/>
        <v>Primary revenue driver</v>
      </c>
      <c r="K2402" s="53"/>
      <c r="L2402" s="53"/>
      <c r="M2402" s="53"/>
      <c r="N2402" s="53"/>
      <c r="O2402" s="53"/>
      <c r="P2402" s="53"/>
      <c r="R2402" s="24"/>
      <c r="S2402" s="179" t="str">
        <f>S2385</f>
        <v>S$16</v>
      </c>
      <c r="T2402" s="179" t="str">
        <f t="shared" ref="T2402:CE2404" si="3735">T2385</f>
        <v>T$16</v>
      </c>
      <c r="U2402" s="179" t="str">
        <f t="shared" si="3735"/>
        <v>U$16</v>
      </c>
      <c r="V2402" s="179" t="str">
        <f t="shared" si="3735"/>
        <v>V$16</v>
      </c>
      <c r="W2402" s="179" t="str">
        <f t="shared" si="3735"/>
        <v>W$16</v>
      </c>
      <c r="X2402" s="179" t="str">
        <f t="shared" si="3735"/>
        <v>X$16</v>
      </c>
      <c r="Y2402" s="179" t="str">
        <f t="shared" si="3735"/>
        <v>Y$16</v>
      </c>
      <c r="Z2402" s="179" t="str">
        <f t="shared" si="3735"/>
        <v>Z$16</v>
      </c>
      <c r="AA2402" s="179" t="str">
        <f t="shared" si="3735"/>
        <v>AA$16</v>
      </c>
      <c r="AB2402" s="179" t="str">
        <f t="shared" si="3735"/>
        <v>AB$16</v>
      </c>
      <c r="AC2402" s="179" t="str">
        <f t="shared" si="3735"/>
        <v>AC$16</v>
      </c>
      <c r="AD2402" s="179" t="str">
        <f t="shared" si="3735"/>
        <v>AD$16</v>
      </c>
      <c r="AE2402" s="179" t="str">
        <f t="shared" si="3735"/>
        <v>AE$16</v>
      </c>
      <c r="AF2402" s="179" t="str">
        <f t="shared" si="3735"/>
        <v>AF$16</v>
      </c>
      <c r="AG2402" s="179" t="str">
        <f t="shared" si="3735"/>
        <v>AG$16</v>
      </c>
      <c r="AH2402" s="179" t="str">
        <f t="shared" si="3735"/>
        <v>AH$16</v>
      </c>
      <c r="AI2402" s="179" t="str">
        <f t="shared" si="3735"/>
        <v>AI$16</v>
      </c>
      <c r="AJ2402" s="179" t="str">
        <f t="shared" si="3735"/>
        <v>AJ$16</v>
      </c>
      <c r="AK2402" s="179" t="str">
        <f t="shared" si="3735"/>
        <v>AK$16</v>
      </c>
      <c r="AL2402" s="179" t="str">
        <f t="shared" si="3735"/>
        <v>AL$16</v>
      </c>
      <c r="AM2402" s="179" t="str">
        <f t="shared" si="3735"/>
        <v>AM$16</v>
      </c>
      <c r="AN2402" s="179" t="str">
        <f t="shared" si="3735"/>
        <v>AN$16</v>
      </c>
      <c r="AO2402" s="179" t="str">
        <f t="shared" si="3735"/>
        <v>AO$16</v>
      </c>
      <c r="AP2402" s="179" t="str">
        <f t="shared" si="3735"/>
        <v>AP$16</v>
      </c>
      <c r="AQ2402" s="179" t="str">
        <f t="shared" si="3735"/>
        <v>AQ$16</v>
      </c>
      <c r="AR2402" s="179" t="str">
        <f t="shared" si="3735"/>
        <v>AR$16</v>
      </c>
      <c r="AS2402" s="179" t="str">
        <f t="shared" si="3735"/>
        <v>AS$16</v>
      </c>
      <c r="AT2402" s="179" t="str">
        <f t="shared" si="3735"/>
        <v>AT$16</v>
      </c>
      <c r="AU2402" s="179" t="str">
        <f t="shared" si="3735"/>
        <v>AU$16</v>
      </c>
      <c r="AV2402" s="179" t="str">
        <f t="shared" si="3735"/>
        <v>AV$16</v>
      </c>
      <c r="AW2402" s="179" t="str">
        <f t="shared" si="3735"/>
        <v>AW$16</v>
      </c>
      <c r="AX2402" s="179" t="str">
        <f t="shared" si="3735"/>
        <v>AX$16</v>
      </c>
      <c r="AY2402" s="179" t="str">
        <f t="shared" si="3735"/>
        <v>AY$16</v>
      </c>
      <c r="AZ2402" s="179" t="str">
        <f t="shared" si="3735"/>
        <v>AZ$16</v>
      </c>
      <c r="BA2402" s="179" t="str">
        <f t="shared" si="3735"/>
        <v>BA$16</v>
      </c>
      <c r="BB2402" s="179" t="str">
        <f t="shared" si="3735"/>
        <v>BB$16</v>
      </c>
      <c r="BC2402" s="179" t="str">
        <f t="shared" si="3735"/>
        <v>BC$16</v>
      </c>
      <c r="BD2402" s="179" t="str">
        <f t="shared" si="3735"/>
        <v>BD$16</v>
      </c>
      <c r="BE2402" s="179" t="str">
        <f t="shared" si="3735"/>
        <v>BE$16</v>
      </c>
      <c r="BF2402" s="179" t="str">
        <f t="shared" si="3735"/>
        <v>BF$16</v>
      </c>
      <c r="BG2402" s="179" t="str">
        <f t="shared" si="3735"/>
        <v>BG$16</v>
      </c>
      <c r="BH2402" s="179" t="str">
        <f t="shared" si="3735"/>
        <v>BH$16</v>
      </c>
      <c r="BI2402" s="179" t="str">
        <f t="shared" si="3735"/>
        <v>BI$16</v>
      </c>
      <c r="BJ2402" s="179" t="str">
        <f t="shared" si="3735"/>
        <v>BJ$16</v>
      </c>
      <c r="BK2402" s="179" t="str">
        <f t="shared" si="3735"/>
        <v>BK$16</v>
      </c>
      <c r="BL2402" s="179" t="str">
        <f t="shared" si="3735"/>
        <v>BL$16</v>
      </c>
      <c r="BM2402" s="179" t="str">
        <f t="shared" si="3735"/>
        <v>BM$16</v>
      </c>
      <c r="BN2402" s="179" t="str">
        <f t="shared" si="3735"/>
        <v>BN$16</v>
      </c>
      <c r="BO2402" s="179" t="str">
        <f t="shared" si="3735"/>
        <v>BO$16</v>
      </c>
      <c r="BP2402" s="179" t="str">
        <f t="shared" si="3735"/>
        <v>BP$16</v>
      </c>
      <c r="BQ2402" s="179" t="str">
        <f t="shared" si="3735"/>
        <v>BQ$16</v>
      </c>
      <c r="BR2402" s="179" t="str">
        <f t="shared" si="3735"/>
        <v>BR$16</v>
      </c>
      <c r="BS2402" s="179" t="str">
        <f t="shared" si="3735"/>
        <v>BS$16</v>
      </c>
      <c r="BT2402" s="179" t="str">
        <f t="shared" si="3735"/>
        <v>BT$16</v>
      </c>
      <c r="BU2402" s="179" t="str">
        <f t="shared" si="3735"/>
        <v>BU$16</v>
      </c>
      <c r="BV2402" s="179" t="str">
        <f t="shared" si="3735"/>
        <v>BV$16</v>
      </c>
      <c r="BW2402" s="179" t="str">
        <f t="shared" si="3735"/>
        <v>BW$16</v>
      </c>
      <c r="BX2402" s="179" t="str">
        <f t="shared" si="3735"/>
        <v>BX$16</v>
      </c>
      <c r="BY2402" s="179" t="str">
        <f t="shared" si="3735"/>
        <v>BY$16</v>
      </c>
      <c r="BZ2402" s="179" t="str">
        <f t="shared" si="3735"/>
        <v>BZ$16</v>
      </c>
      <c r="CA2402" s="179" t="str">
        <f t="shared" si="3735"/>
        <v>CA$16</v>
      </c>
      <c r="CB2402" s="179" t="str">
        <f t="shared" si="3735"/>
        <v>CB$16</v>
      </c>
      <c r="CC2402" s="179" t="str">
        <f t="shared" si="3735"/>
        <v>CC$16</v>
      </c>
      <c r="CD2402" s="179" t="str">
        <f t="shared" si="3735"/>
        <v>CD$16</v>
      </c>
      <c r="CE2402" s="179" t="str">
        <f t="shared" si="3735"/>
        <v>CE$16</v>
      </c>
      <c r="CF2402" s="179" t="str">
        <f t="shared" ref="CF2402:CL2404" si="3736">CF2385</f>
        <v>CF$16</v>
      </c>
      <c r="CG2402" s="179" t="str">
        <f t="shared" si="3736"/>
        <v>CG$16</v>
      </c>
      <c r="CH2402" s="179" t="str">
        <f t="shared" si="3736"/>
        <v>CH$16</v>
      </c>
      <c r="CI2402" s="179" t="str">
        <f t="shared" si="3736"/>
        <v>CI$16</v>
      </c>
      <c r="CJ2402" s="179" t="str">
        <f t="shared" si="3736"/>
        <v>CJ$16</v>
      </c>
      <c r="CK2402" s="179" t="str">
        <f t="shared" si="3736"/>
        <v>CK$16</v>
      </c>
      <c r="CL2402" s="179" t="str">
        <f t="shared" si="3736"/>
        <v>CL$16</v>
      </c>
      <c r="CO2402" s="179">
        <f>CO29</f>
        <v>0</v>
      </c>
      <c r="CP2402" s="179">
        <f>CP29</f>
        <v>0</v>
      </c>
      <c r="CQ2402" s="179">
        <f>CQ29</f>
        <v>0</v>
      </c>
      <c r="CR2402" s="179">
        <f>CR29</f>
        <v>0</v>
      </c>
      <c r="CS2402" s="179">
        <f>CS29</f>
        <v>0</v>
      </c>
      <c r="CT2402" s="179">
        <f>CT29</f>
        <v>0</v>
      </c>
      <c r="CU2402" s="179">
        <f>CU29</f>
        <v>0</v>
      </c>
      <c r="CV2402" s="179">
        <f>CV29</f>
        <v>0</v>
      </c>
      <c r="CW2402" s="179">
        <f>CW29</f>
        <v>0</v>
      </c>
      <c r="CX2402" s="179">
        <f>CX29</f>
        <v>0</v>
      </c>
      <c r="CY2402" s="179">
        <f>CY29</f>
        <v>0</v>
      </c>
      <c r="CZ2402" s="179">
        <f>CZ29</f>
        <v>0</v>
      </c>
      <c r="DA2402" s="179">
        <f>DA29</f>
        <v>0</v>
      </c>
      <c r="DB2402" s="179">
        <f>DB29</f>
        <v>0</v>
      </c>
      <c r="DC2402" s="179">
        <f>DC29</f>
        <v>0</v>
      </c>
      <c r="DD2402" s="179">
        <f>DD29</f>
        <v>0</v>
      </c>
      <c r="DE2402" s="179">
        <f>DE29</f>
        <v>0</v>
      </c>
      <c r="DF2402" s="179">
        <f>DF29</f>
        <v>0</v>
      </c>
      <c r="DG2402" s="179">
        <f>DG29</f>
        <v>0</v>
      </c>
      <c r="DH2402" s="179">
        <f>DH29</f>
        <v>0</v>
      </c>
      <c r="DI2402" s="179">
        <f>DI29</f>
        <v>0</v>
      </c>
      <c r="DJ2402" s="179">
        <f>DJ29</f>
        <v>0</v>
      </c>
      <c r="DK2402" s="179">
        <f>DK29</f>
        <v>0</v>
      </c>
      <c r="DL2402" s="179">
        <f>DL29</f>
        <v>0</v>
      </c>
    </row>
    <row r="2403" spans="1:116" x14ac:dyDescent="0.4">
      <c r="B2403" t="s">
        <v>332</v>
      </c>
      <c r="D2403" t="s">
        <v>391</v>
      </c>
      <c r="E2403" s="8" t="str">
        <f t="shared" si="3702"/>
        <v>2403 WCAR-IS</v>
      </c>
      <c r="G2403" s="136" t="str">
        <f t="shared" si="3734"/>
        <v>Primary volume driver</v>
      </c>
      <c r="H2403" s="56"/>
      <c r="I2403" s="79"/>
      <c r="J2403" s="79"/>
      <c r="K2403" s="15"/>
      <c r="L2403" s="15"/>
      <c r="M2403" s="15"/>
      <c r="N2403" s="15"/>
      <c r="O2403" s="15"/>
      <c r="P2403" s="15"/>
      <c r="R2403" s="15"/>
      <c r="S2403" s="179" t="str">
        <f t="shared" ref="S2403:CD2405" si="3737">S2386</f>
        <v>S$17</v>
      </c>
      <c r="T2403" s="179" t="str">
        <f t="shared" si="3737"/>
        <v>T$17</v>
      </c>
      <c r="U2403" s="179" t="str">
        <f t="shared" si="3737"/>
        <v>U$17</v>
      </c>
      <c r="V2403" s="179" t="str">
        <f t="shared" si="3737"/>
        <v>V$17</v>
      </c>
      <c r="W2403" s="179" t="str">
        <f t="shared" si="3737"/>
        <v>W$17</v>
      </c>
      <c r="X2403" s="179" t="str">
        <f t="shared" si="3737"/>
        <v>X$17</v>
      </c>
      <c r="Y2403" s="179" t="str">
        <f t="shared" si="3737"/>
        <v>Y$17</v>
      </c>
      <c r="Z2403" s="179" t="str">
        <f t="shared" si="3737"/>
        <v>Z$17</v>
      </c>
      <c r="AA2403" s="179" t="str">
        <f t="shared" si="3737"/>
        <v>AA$17</v>
      </c>
      <c r="AB2403" s="179" t="str">
        <f t="shared" si="3737"/>
        <v>AB$17</v>
      </c>
      <c r="AC2403" s="179" t="str">
        <f t="shared" si="3737"/>
        <v>AC$17</v>
      </c>
      <c r="AD2403" s="179" t="str">
        <f t="shared" si="3737"/>
        <v>AD$17</v>
      </c>
      <c r="AE2403" s="179" t="str">
        <f t="shared" si="3737"/>
        <v>AE$17</v>
      </c>
      <c r="AF2403" s="179" t="str">
        <f t="shared" si="3737"/>
        <v>AF$17</v>
      </c>
      <c r="AG2403" s="179" t="str">
        <f t="shared" si="3737"/>
        <v>AG$17</v>
      </c>
      <c r="AH2403" s="179" t="str">
        <f t="shared" si="3737"/>
        <v>AH$17</v>
      </c>
      <c r="AI2403" s="179" t="str">
        <f t="shared" si="3737"/>
        <v>AI$17</v>
      </c>
      <c r="AJ2403" s="179" t="str">
        <f t="shared" si="3737"/>
        <v>AJ$17</v>
      </c>
      <c r="AK2403" s="179" t="str">
        <f t="shared" si="3737"/>
        <v>AK$17</v>
      </c>
      <c r="AL2403" s="179" t="str">
        <f t="shared" si="3737"/>
        <v>AL$17</v>
      </c>
      <c r="AM2403" s="179" t="str">
        <f t="shared" si="3737"/>
        <v>AM$17</v>
      </c>
      <c r="AN2403" s="179" t="str">
        <f t="shared" si="3737"/>
        <v>AN$17</v>
      </c>
      <c r="AO2403" s="179" t="str">
        <f t="shared" si="3737"/>
        <v>AO$17</v>
      </c>
      <c r="AP2403" s="179" t="str">
        <f t="shared" si="3737"/>
        <v>AP$17</v>
      </c>
      <c r="AQ2403" s="179" t="str">
        <f t="shared" si="3737"/>
        <v>AQ$17</v>
      </c>
      <c r="AR2403" s="179" t="str">
        <f t="shared" si="3737"/>
        <v>AR$17</v>
      </c>
      <c r="AS2403" s="179" t="str">
        <f t="shared" si="3737"/>
        <v>AS$17</v>
      </c>
      <c r="AT2403" s="179" t="str">
        <f t="shared" si="3737"/>
        <v>AT$17</v>
      </c>
      <c r="AU2403" s="179" t="str">
        <f t="shared" si="3737"/>
        <v>AU$17</v>
      </c>
      <c r="AV2403" s="179" t="str">
        <f t="shared" si="3737"/>
        <v>AV$17</v>
      </c>
      <c r="AW2403" s="179" t="str">
        <f t="shared" si="3737"/>
        <v>AW$17</v>
      </c>
      <c r="AX2403" s="179" t="str">
        <f t="shared" si="3737"/>
        <v>AX$17</v>
      </c>
      <c r="AY2403" s="179" t="str">
        <f t="shared" si="3737"/>
        <v>AY$17</v>
      </c>
      <c r="AZ2403" s="179" t="str">
        <f t="shared" si="3737"/>
        <v>AZ$17</v>
      </c>
      <c r="BA2403" s="179" t="str">
        <f t="shared" si="3737"/>
        <v>BA$17</v>
      </c>
      <c r="BB2403" s="179" t="str">
        <f t="shared" si="3737"/>
        <v>BB$17</v>
      </c>
      <c r="BC2403" s="179" t="str">
        <f t="shared" si="3737"/>
        <v>BC$17</v>
      </c>
      <c r="BD2403" s="179" t="str">
        <f t="shared" si="3737"/>
        <v>BD$17</v>
      </c>
      <c r="BE2403" s="179" t="str">
        <f t="shared" si="3737"/>
        <v>BE$17</v>
      </c>
      <c r="BF2403" s="179" t="str">
        <f t="shared" si="3737"/>
        <v>BF$17</v>
      </c>
      <c r="BG2403" s="179" t="str">
        <f t="shared" si="3737"/>
        <v>BG$17</v>
      </c>
      <c r="BH2403" s="179" t="str">
        <f t="shared" si="3737"/>
        <v>BH$17</v>
      </c>
      <c r="BI2403" s="179" t="str">
        <f t="shared" si="3737"/>
        <v>BI$17</v>
      </c>
      <c r="BJ2403" s="179" t="str">
        <f t="shared" si="3737"/>
        <v>BJ$17</v>
      </c>
      <c r="BK2403" s="179" t="str">
        <f t="shared" si="3737"/>
        <v>BK$17</v>
      </c>
      <c r="BL2403" s="179" t="str">
        <f t="shared" si="3737"/>
        <v>BL$17</v>
      </c>
      <c r="BM2403" s="179" t="str">
        <f t="shared" si="3737"/>
        <v>BM$17</v>
      </c>
      <c r="BN2403" s="179" t="str">
        <f t="shared" si="3737"/>
        <v>BN$17</v>
      </c>
      <c r="BO2403" s="179" t="str">
        <f t="shared" si="3737"/>
        <v>BO$17</v>
      </c>
      <c r="BP2403" s="179" t="str">
        <f t="shared" si="3737"/>
        <v>BP$17</v>
      </c>
      <c r="BQ2403" s="179" t="str">
        <f t="shared" si="3737"/>
        <v>BQ$17</v>
      </c>
      <c r="BR2403" s="179" t="str">
        <f t="shared" si="3737"/>
        <v>BR$17</v>
      </c>
      <c r="BS2403" s="179" t="str">
        <f t="shared" si="3737"/>
        <v>BS$17</v>
      </c>
      <c r="BT2403" s="179" t="str">
        <f t="shared" si="3737"/>
        <v>BT$17</v>
      </c>
      <c r="BU2403" s="179" t="str">
        <f t="shared" si="3737"/>
        <v>BU$17</v>
      </c>
      <c r="BV2403" s="179" t="str">
        <f t="shared" si="3737"/>
        <v>BV$17</v>
      </c>
      <c r="BW2403" s="179" t="str">
        <f t="shared" si="3737"/>
        <v>BW$17</v>
      </c>
      <c r="BX2403" s="179" t="str">
        <f t="shared" si="3737"/>
        <v>BX$17</v>
      </c>
      <c r="BY2403" s="179" t="str">
        <f t="shared" si="3737"/>
        <v>BY$17</v>
      </c>
      <c r="BZ2403" s="179" t="str">
        <f t="shared" si="3737"/>
        <v>BZ$17</v>
      </c>
      <c r="CA2403" s="179" t="str">
        <f t="shared" si="3737"/>
        <v>CA$17</v>
      </c>
      <c r="CB2403" s="179" t="str">
        <f t="shared" si="3737"/>
        <v>CB$17</v>
      </c>
      <c r="CC2403" s="179" t="str">
        <f t="shared" si="3737"/>
        <v>CC$17</v>
      </c>
      <c r="CD2403" s="179" t="str">
        <f t="shared" si="3737"/>
        <v>CD$17</v>
      </c>
      <c r="CE2403" s="179" t="str">
        <f t="shared" ref="CE2403:CL2405" si="3738">CE2386</f>
        <v>CE$17</v>
      </c>
      <c r="CF2403" s="179" t="str">
        <f t="shared" si="3738"/>
        <v>CF$17</v>
      </c>
      <c r="CG2403" s="179" t="str">
        <f t="shared" si="3738"/>
        <v>CG$17</v>
      </c>
      <c r="CH2403" s="179" t="str">
        <f t="shared" si="3738"/>
        <v>CH$17</v>
      </c>
      <c r="CI2403" s="179" t="str">
        <f t="shared" si="3738"/>
        <v>CI$17</v>
      </c>
      <c r="CJ2403" s="179" t="str">
        <f t="shared" si="3738"/>
        <v>CJ$17</v>
      </c>
      <c r="CK2403" s="179" t="str">
        <f t="shared" si="3738"/>
        <v>CK$17</v>
      </c>
      <c r="CL2403" s="179" t="str">
        <f t="shared" si="3738"/>
        <v>CL$17</v>
      </c>
      <c r="CN2403" s="79"/>
      <c r="CO2403" s="179">
        <f>CO940</f>
        <v>0</v>
      </c>
      <c r="CP2403" s="179">
        <f>CP940</f>
        <v>0</v>
      </c>
      <c r="CQ2403" s="179">
        <f>CQ940</f>
        <v>0</v>
      </c>
      <c r="CR2403" s="179">
        <f>CR940</f>
        <v>0</v>
      </c>
      <c r="CS2403" s="179">
        <f>CS940</f>
        <v>0</v>
      </c>
      <c r="CT2403" s="179">
        <f>CT940</f>
        <v>0</v>
      </c>
      <c r="CU2403" s="179">
        <f>CU940</f>
        <v>0</v>
      </c>
      <c r="CV2403" s="179">
        <f>CV940</f>
        <v>0</v>
      </c>
      <c r="CW2403" s="179">
        <f>CW940</f>
        <v>0</v>
      </c>
      <c r="CX2403" s="179">
        <f>CX940</f>
        <v>0</v>
      </c>
      <c r="CY2403" s="179">
        <f>CY940</f>
        <v>0</v>
      </c>
      <c r="CZ2403" s="179">
        <f>CZ940</f>
        <v>0</v>
      </c>
      <c r="DA2403" s="179">
        <f>DA940</f>
        <v>0</v>
      </c>
      <c r="DB2403" s="179">
        <f>DB940</f>
        <v>0</v>
      </c>
      <c r="DC2403" s="179">
        <f>DC940</f>
        <v>0</v>
      </c>
      <c r="DD2403" s="179">
        <f>DD940</f>
        <v>0</v>
      </c>
      <c r="DE2403" s="179">
        <f>DE940</f>
        <v>0</v>
      </c>
      <c r="DF2403" s="179">
        <f>DF940</f>
        <v>0</v>
      </c>
      <c r="DG2403" s="179">
        <f>DG940</f>
        <v>0</v>
      </c>
      <c r="DH2403" s="179">
        <f>DH940</f>
        <v>0</v>
      </c>
      <c r="DI2403" s="179">
        <f>DI940</f>
        <v>0</v>
      </c>
      <c r="DJ2403" s="179">
        <f>DJ940</f>
        <v>0</v>
      </c>
      <c r="DK2403" s="179">
        <f>DK940</f>
        <v>0</v>
      </c>
      <c r="DL2403" s="179">
        <f>DL940</f>
        <v>0</v>
      </c>
    </row>
    <row r="2404" spans="1:116" x14ac:dyDescent="0.4">
      <c r="B2404" t="s">
        <v>332</v>
      </c>
      <c r="D2404" t="s">
        <v>391</v>
      </c>
      <c r="E2404" s="8" t="str">
        <f t="shared" si="3702"/>
        <v>2404 WCAR-IS</v>
      </c>
      <c r="G2404" s="191" t="str">
        <f>G2391</f>
        <v>Simple accounts receivable - IS driven:</v>
      </c>
      <c r="H2404" s="12"/>
      <c r="I2404" s="60"/>
      <c r="J2404" s="60"/>
      <c r="K2404" s="15"/>
      <c r="L2404" s="15"/>
      <c r="M2404" s="15"/>
      <c r="N2404" s="15"/>
      <c r="O2404" s="15"/>
      <c r="P2404" s="15"/>
      <c r="R2404" s="15"/>
      <c r="S2404" s="179">
        <f t="shared" ref="S2404:CD2406" si="3739">S2387</f>
        <v>0</v>
      </c>
      <c r="T2404" s="179">
        <f t="shared" si="3739"/>
        <v>0</v>
      </c>
      <c r="U2404" s="179">
        <f t="shared" si="3739"/>
        <v>0</v>
      </c>
      <c r="V2404" s="179">
        <f t="shared" si="3739"/>
        <v>0</v>
      </c>
      <c r="W2404" s="179">
        <f t="shared" si="3739"/>
        <v>0</v>
      </c>
      <c r="X2404" s="179">
        <f t="shared" si="3739"/>
        <v>0</v>
      </c>
      <c r="Y2404" s="179">
        <f t="shared" si="3739"/>
        <v>0</v>
      </c>
      <c r="Z2404" s="179">
        <f t="shared" si="3739"/>
        <v>0</v>
      </c>
      <c r="AA2404" s="179">
        <f t="shared" si="3739"/>
        <v>0</v>
      </c>
      <c r="AB2404" s="179">
        <f t="shared" si="3739"/>
        <v>0</v>
      </c>
      <c r="AC2404" s="179">
        <f t="shared" si="3739"/>
        <v>0</v>
      </c>
      <c r="AD2404" s="179">
        <f t="shared" si="3739"/>
        <v>0</v>
      </c>
      <c r="AE2404" s="179">
        <f t="shared" si="3739"/>
        <v>0</v>
      </c>
      <c r="AF2404" s="179">
        <f t="shared" si="3739"/>
        <v>0</v>
      </c>
      <c r="AG2404" s="179">
        <f t="shared" si="3739"/>
        <v>0</v>
      </c>
      <c r="AH2404" s="179">
        <f t="shared" si="3739"/>
        <v>0</v>
      </c>
      <c r="AI2404" s="179">
        <f t="shared" si="3739"/>
        <v>0</v>
      </c>
      <c r="AJ2404" s="179">
        <f t="shared" si="3739"/>
        <v>0</v>
      </c>
      <c r="AK2404" s="179">
        <f t="shared" si="3739"/>
        <v>0</v>
      </c>
      <c r="AL2404" s="179">
        <f t="shared" si="3739"/>
        <v>0</v>
      </c>
      <c r="AM2404" s="179">
        <f t="shared" si="3739"/>
        <v>0</v>
      </c>
      <c r="AN2404" s="179">
        <f t="shared" si="3739"/>
        <v>0</v>
      </c>
      <c r="AO2404" s="179">
        <f t="shared" si="3739"/>
        <v>0</v>
      </c>
      <c r="AP2404" s="179">
        <f t="shared" si="3739"/>
        <v>0</v>
      </c>
      <c r="AQ2404" s="179">
        <f t="shared" si="3739"/>
        <v>0</v>
      </c>
      <c r="AR2404" s="179">
        <f t="shared" si="3739"/>
        <v>0</v>
      </c>
      <c r="AS2404" s="179">
        <f t="shared" si="3739"/>
        <v>0</v>
      </c>
      <c r="AT2404" s="179">
        <f t="shared" si="3739"/>
        <v>0</v>
      </c>
      <c r="AU2404" s="179">
        <f t="shared" si="3739"/>
        <v>0</v>
      </c>
      <c r="AV2404" s="179">
        <f t="shared" si="3739"/>
        <v>0</v>
      </c>
      <c r="AW2404" s="179">
        <f t="shared" si="3739"/>
        <v>0</v>
      </c>
      <c r="AX2404" s="179">
        <f t="shared" si="3739"/>
        <v>0</v>
      </c>
      <c r="AY2404" s="179">
        <f t="shared" si="3739"/>
        <v>0</v>
      </c>
      <c r="AZ2404" s="179">
        <f t="shared" si="3739"/>
        <v>0</v>
      </c>
      <c r="BA2404" s="179">
        <f t="shared" si="3739"/>
        <v>0</v>
      </c>
      <c r="BB2404" s="179">
        <f t="shared" si="3739"/>
        <v>0</v>
      </c>
      <c r="BC2404" s="179">
        <f t="shared" si="3739"/>
        <v>0</v>
      </c>
      <c r="BD2404" s="179">
        <f t="shared" si="3739"/>
        <v>0</v>
      </c>
      <c r="BE2404" s="179">
        <f t="shared" si="3739"/>
        <v>0</v>
      </c>
      <c r="BF2404" s="179">
        <f t="shared" si="3739"/>
        <v>0</v>
      </c>
      <c r="BG2404" s="179">
        <f t="shared" si="3739"/>
        <v>0</v>
      </c>
      <c r="BH2404" s="179">
        <f t="shared" si="3739"/>
        <v>0</v>
      </c>
      <c r="BI2404" s="179">
        <f t="shared" si="3739"/>
        <v>0</v>
      </c>
      <c r="BJ2404" s="179">
        <f t="shared" si="3739"/>
        <v>0</v>
      </c>
      <c r="BK2404" s="179">
        <f t="shared" si="3739"/>
        <v>0</v>
      </c>
      <c r="BL2404" s="179">
        <f t="shared" si="3739"/>
        <v>0</v>
      </c>
      <c r="BM2404" s="179">
        <f t="shared" si="3739"/>
        <v>0</v>
      </c>
      <c r="BN2404" s="179">
        <f t="shared" si="3739"/>
        <v>0</v>
      </c>
      <c r="BO2404" s="179">
        <f t="shared" si="3739"/>
        <v>0</v>
      </c>
      <c r="BP2404" s="179">
        <f t="shared" si="3739"/>
        <v>0</v>
      </c>
      <c r="BQ2404" s="179">
        <f t="shared" si="3739"/>
        <v>0</v>
      </c>
      <c r="BR2404" s="179">
        <f t="shared" si="3739"/>
        <v>0</v>
      </c>
      <c r="BS2404" s="179">
        <f t="shared" si="3739"/>
        <v>0</v>
      </c>
      <c r="BT2404" s="179">
        <f t="shared" si="3739"/>
        <v>0</v>
      </c>
      <c r="BU2404" s="179">
        <f t="shared" si="3739"/>
        <v>0</v>
      </c>
      <c r="BV2404" s="179">
        <f t="shared" si="3739"/>
        <v>0</v>
      </c>
      <c r="BW2404" s="179">
        <f t="shared" si="3739"/>
        <v>0</v>
      </c>
      <c r="BX2404" s="179">
        <f t="shared" si="3739"/>
        <v>0</v>
      </c>
      <c r="BY2404" s="179">
        <f t="shared" si="3739"/>
        <v>0</v>
      </c>
      <c r="BZ2404" s="179">
        <f t="shared" si="3739"/>
        <v>0</v>
      </c>
      <c r="CA2404" s="179">
        <f t="shared" si="3739"/>
        <v>0</v>
      </c>
      <c r="CB2404" s="179">
        <f t="shared" si="3739"/>
        <v>0</v>
      </c>
      <c r="CC2404" s="179">
        <f t="shared" si="3739"/>
        <v>0</v>
      </c>
      <c r="CD2404" s="179">
        <f t="shared" si="3739"/>
        <v>0</v>
      </c>
      <c r="CE2404" s="179">
        <f t="shared" ref="CE2404:CL2406" si="3740">CE2387</f>
        <v>0</v>
      </c>
      <c r="CF2404" s="179">
        <f t="shared" si="3740"/>
        <v>0</v>
      </c>
      <c r="CG2404" s="179">
        <f t="shared" si="3740"/>
        <v>0</v>
      </c>
      <c r="CH2404" s="179">
        <f t="shared" si="3740"/>
        <v>0</v>
      </c>
      <c r="CI2404" s="179">
        <f t="shared" si="3740"/>
        <v>0</v>
      </c>
      <c r="CJ2404" s="179">
        <f t="shared" si="3740"/>
        <v>0</v>
      </c>
      <c r="CK2404" s="179">
        <f t="shared" si="3740"/>
        <v>0</v>
      </c>
      <c r="CL2404" s="179">
        <f t="shared" si="3740"/>
        <v>0</v>
      </c>
      <c r="CN2404" s="60"/>
      <c r="CO2404" s="179" t="str">
        <f>CO941</f>
        <v>CO$18</v>
      </c>
      <c r="CP2404" s="179" t="str">
        <f>CP941</f>
        <v>CP$18</v>
      </c>
      <c r="CQ2404" s="179" t="str">
        <f>CQ941</f>
        <v>CQ$18</v>
      </c>
      <c r="CR2404" s="179" t="str">
        <f>CR941</f>
        <v>CR$18</v>
      </c>
      <c r="CS2404" s="179" t="str">
        <f>CS941</f>
        <v>CS$18</v>
      </c>
      <c r="CT2404" s="179" t="str">
        <f>CT941</f>
        <v>CT$18</v>
      </c>
      <c r="CU2404" s="179" t="str">
        <f>CU941</f>
        <v>CU$18</v>
      </c>
      <c r="CV2404" s="179" t="str">
        <f>CV941</f>
        <v>CV$18</v>
      </c>
      <c r="CW2404" s="179" t="str">
        <f>CW941</f>
        <v>CW$18</v>
      </c>
      <c r="CX2404" s="179" t="str">
        <f>CX941</f>
        <v>CX$18</v>
      </c>
      <c r="CY2404" s="179" t="str">
        <f>CY941</f>
        <v>CY$18</v>
      </c>
      <c r="CZ2404" s="179" t="str">
        <f>CZ941</f>
        <v>CZ$18</v>
      </c>
      <c r="DA2404" s="179" t="str">
        <f>DA941</f>
        <v>DA$18</v>
      </c>
      <c r="DB2404" s="179" t="str">
        <f>DB941</f>
        <v>DB$18</v>
      </c>
      <c r="DC2404" s="179" t="str">
        <f>DC941</f>
        <v>DC$18</v>
      </c>
      <c r="DD2404" s="179" t="str">
        <f>DD941</f>
        <v>DD$18</v>
      </c>
      <c r="DE2404" s="179" t="str">
        <f>DE941</f>
        <v>DE$18</v>
      </c>
      <c r="DF2404" s="179" t="str">
        <f>DF941</f>
        <v>DF$18</v>
      </c>
      <c r="DG2404" s="179" t="str">
        <f>DG941</f>
        <v>DG$18</v>
      </c>
      <c r="DH2404" s="179" t="str">
        <f>DH941</f>
        <v>DH$18</v>
      </c>
      <c r="DI2404" s="179" t="str">
        <f>DI941</f>
        <v>DI$18</v>
      </c>
      <c r="DJ2404" s="179" t="str">
        <f>DJ941</f>
        <v>DJ$18</v>
      </c>
      <c r="DK2404" s="179" t="str">
        <f>DK941</f>
        <v>DK$18</v>
      </c>
      <c r="DL2404" s="179" t="str">
        <f>DL941</f>
        <v>DL$18</v>
      </c>
    </row>
    <row r="2405" spans="1:116" x14ac:dyDescent="0.4">
      <c r="B2405" t="s">
        <v>332</v>
      </c>
      <c r="D2405" t="s">
        <v>391</v>
      </c>
      <c r="E2405" s="8" t="str">
        <f t="shared" si="3702"/>
        <v>2405 WCAR-IS</v>
      </c>
      <c r="G2405" s="191" t="str">
        <f>SUBSTITUTE(TRIM(MID(G2391, SEARCH("-", G2391) + 1, LEN(G2391))),":","")</f>
        <v>IS driven</v>
      </c>
      <c r="H2405" s="12"/>
      <c r="I2405" s="60"/>
      <c r="J2405" s="60"/>
      <c r="K2405" s="15"/>
      <c r="L2405" s="15"/>
      <c r="M2405" s="15"/>
      <c r="N2405" s="15"/>
      <c r="O2405" s="15"/>
      <c r="P2405" s="15"/>
      <c r="R2405" s="15"/>
      <c r="CN2405" s="60"/>
      <c r="CO2405" s="8"/>
      <c r="CP2405" s="8"/>
      <c r="CQ2405" s="8"/>
      <c r="CR2405" s="8"/>
      <c r="CS2405" s="8"/>
      <c r="CT2405" s="8"/>
      <c r="CU2405" s="8"/>
      <c r="CV2405" s="8"/>
      <c r="CW2405" s="8"/>
      <c r="CX2405" s="8"/>
      <c r="CY2405" s="8"/>
      <c r="CZ2405" s="8"/>
      <c r="DA2405" s="8"/>
      <c r="DB2405" s="8"/>
      <c r="DC2405" s="8"/>
      <c r="DD2405" s="8"/>
      <c r="DE2405" s="8"/>
      <c r="DF2405" s="8"/>
      <c r="DG2405" s="8"/>
      <c r="DH2405" s="8"/>
      <c r="DI2405" s="8"/>
      <c r="DJ2405" s="8"/>
      <c r="DK2405" s="8"/>
      <c r="DL2405" s="8"/>
    </row>
    <row r="2406" spans="1:116" x14ac:dyDescent="0.4">
      <c r="B2406" t="s">
        <v>332</v>
      </c>
      <c r="D2406" t="s">
        <v>391</v>
      </c>
      <c r="E2406" s="8" t="str">
        <f t="shared" si="3702"/>
        <v>2406 WCAR-IS</v>
      </c>
      <c r="G2406" s="136" t="str">
        <f t="shared" si="3734"/>
        <v>Secondary revenue driver</v>
      </c>
      <c r="H2406" s="12"/>
      <c r="I2406" s="60"/>
      <c r="J2406" s="60"/>
      <c r="K2406" s="15"/>
      <c r="L2406" s="15"/>
      <c r="M2406" s="15"/>
      <c r="N2406" s="15"/>
      <c r="O2406" s="15"/>
      <c r="P2406" s="15"/>
      <c r="R2406" s="15"/>
      <c r="S2406" s="212" t="str">
        <f>ADDRESS(ROW(S2396),COLUMN(S2396),2)</f>
        <v>S$2396</v>
      </c>
      <c r="T2406" s="212" t="str">
        <f t="shared" ref="T2406:CE2408" si="3741">ADDRESS(ROW(T2396),COLUMN(T2396),2)</f>
        <v>T$2396</v>
      </c>
      <c r="U2406" s="212" t="str">
        <f t="shared" si="3741"/>
        <v>U$2396</v>
      </c>
      <c r="V2406" s="212" t="str">
        <f t="shared" si="3741"/>
        <v>V$2396</v>
      </c>
      <c r="W2406" s="212" t="str">
        <f t="shared" si="3741"/>
        <v>W$2396</v>
      </c>
      <c r="X2406" s="212" t="str">
        <f t="shared" si="3741"/>
        <v>X$2396</v>
      </c>
      <c r="Y2406" s="212" t="str">
        <f t="shared" si="3741"/>
        <v>Y$2396</v>
      </c>
      <c r="Z2406" s="212" t="str">
        <f t="shared" si="3741"/>
        <v>Z$2396</v>
      </c>
      <c r="AA2406" s="212" t="str">
        <f t="shared" si="3741"/>
        <v>AA$2396</v>
      </c>
      <c r="AB2406" s="212" t="str">
        <f t="shared" si="3741"/>
        <v>AB$2396</v>
      </c>
      <c r="AC2406" s="212" t="str">
        <f t="shared" si="3741"/>
        <v>AC$2396</v>
      </c>
      <c r="AD2406" s="212" t="str">
        <f t="shared" si="3741"/>
        <v>AD$2396</v>
      </c>
      <c r="AE2406" s="212" t="str">
        <f t="shared" si="3741"/>
        <v>AE$2396</v>
      </c>
      <c r="AF2406" s="212" t="str">
        <f t="shared" si="3741"/>
        <v>AF$2396</v>
      </c>
      <c r="AG2406" s="212" t="str">
        <f t="shared" si="3741"/>
        <v>AG$2396</v>
      </c>
      <c r="AH2406" s="212" t="str">
        <f t="shared" si="3741"/>
        <v>AH$2396</v>
      </c>
      <c r="AI2406" s="212" t="str">
        <f t="shared" si="3741"/>
        <v>AI$2396</v>
      </c>
      <c r="AJ2406" s="212" t="str">
        <f t="shared" si="3741"/>
        <v>AJ$2396</v>
      </c>
      <c r="AK2406" s="212" t="str">
        <f t="shared" si="3741"/>
        <v>AK$2396</v>
      </c>
      <c r="AL2406" s="212" t="str">
        <f t="shared" si="3741"/>
        <v>AL$2396</v>
      </c>
      <c r="AM2406" s="212" t="str">
        <f t="shared" si="3741"/>
        <v>AM$2396</v>
      </c>
      <c r="AN2406" s="212" t="str">
        <f t="shared" si="3741"/>
        <v>AN$2396</v>
      </c>
      <c r="AO2406" s="212" t="str">
        <f t="shared" si="3741"/>
        <v>AO$2396</v>
      </c>
      <c r="AP2406" s="212" t="str">
        <f t="shared" si="3741"/>
        <v>AP$2396</v>
      </c>
      <c r="AQ2406" s="212" t="str">
        <f t="shared" si="3741"/>
        <v>AQ$2396</v>
      </c>
      <c r="AR2406" s="212" t="str">
        <f t="shared" si="3741"/>
        <v>AR$2396</v>
      </c>
      <c r="AS2406" s="212" t="str">
        <f t="shared" si="3741"/>
        <v>AS$2396</v>
      </c>
      <c r="AT2406" s="212" t="str">
        <f t="shared" si="3741"/>
        <v>AT$2396</v>
      </c>
      <c r="AU2406" s="212" t="str">
        <f t="shared" si="3741"/>
        <v>AU$2396</v>
      </c>
      <c r="AV2406" s="212" t="str">
        <f t="shared" si="3741"/>
        <v>AV$2396</v>
      </c>
      <c r="AW2406" s="212" t="str">
        <f t="shared" si="3741"/>
        <v>AW$2396</v>
      </c>
      <c r="AX2406" s="212" t="str">
        <f t="shared" si="3741"/>
        <v>AX$2396</v>
      </c>
      <c r="AY2406" s="212" t="str">
        <f t="shared" si="3741"/>
        <v>AY$2396</v>
      </c>
      <c r="AZ2406" s="212" t="str">
        <f t="shared" si="3741"/>
        <v>AZ$2396</v>
      </c>
      <c r="BA2406" s="212" t="str">
        <f t="shared" si="3741"/>
        <v>BA$2396</v>
      </c>
      <c r="BB2406" s="212" t="str">
        <f t="shared" si="3741"/>
        <v>BB$2396</v>
      </c>
      <c r="BC2406" s="212" t="str">
        <f t="shared" si="3741"/>
        <v>BC$2396</v>
      </c>
      <c r="BD2406" s="212" t="str">
        <f t="shared" si="3741"/>
        <v>BD$2396</v>
      </c>
      <c r="BE2406" s="212" t="str">
        <f t="shared" si="3741"/>
        <v>BE$2396</v>
      </c>
      <c r="BF2406" s="212" t="str">
        <f t="shared" si="3741"/>
        <v>BF$2396</v>
      </c>
      <c r="BG2406" s="212" t="str">
        <f t="shared" si="3741"/>
        <v>BG$2396</v>
      </c>
      <c r="BH2406" s="212" t="str">
        <f t="shared" si="3741"/>
        <v>BH$2396</v>
      </c>
      <c r="BI2406" s="212" t="str">
        <f t="shared" si="3741"/>
        <v>BI$2396</v>
      </c>
      <c r="BJ2406" s="212" t="str">
        <f t="shared" si="3741"/>
        <v>BJ$2396</v>
      </c>
      <c r="BK2406" s="212" t="str">
        <f t="shared" si="3741"/>
        <v>BK$2396</v>
      </c>
      <c r="BL2406" s="212" t="str">
        <f t="shared" si="3741"/>
        <v>BL$2396</v>
      </c>
      <c r="BM2406" s="212" t="str">
        <f t="shared" si="3741"/>
        <v>BM$2396</v>
      </c>
      <c r="BN2406" s="212" t="str">
        <f t="shared" si="3741"/>
        <v>BN$2396</v>
      </c>
      <c r="BO2406" s="212" t="str">
        <f t="shared" si="3741"/>
        <v>BO$2396</v>
      </c>
      <c r="BP2406" s="212" t="str">
        <f t="shared" si="3741"/>
        <v>BP$2396</v>
      </c>
      <c r="BQ2406" s="212" t="str">
        <f t="shared" si="3741"/>
        <v>BQ$2396</v>
      </c>
      <c r="BR2406" s="212" t="str">
        <f t="shared" si="3741"/>
        <v>BR$2396</v>
      </c>
      <c r="BS2406" s="212" t="str">
        <f t="shared" si="3741"/>
        <v>BS$2396</v>
      </c>
      <c r="BT2406" s="212" t="str">
        <f t="shared" si="3741"/>
        <v>BT$2396</v>
      </c>
      <c r="BU2406" s="212" t="str">
        <f t="shared" si="3741"/>
        <v>BU$2396</v>
      </c>
      <c r="BV2406" s="212" t="str">
        <f t="shared" si="3741"/>
        <v>BV$2396</v>
      </c>
      <c r="BW2406" s="212" t="str">
        <f t="shared" si="3741"/>
        <v>BW$2396</v>
      </c>
      <c r="BX2406" s="212" t="str">
        <f t="shared" si="3741"/>
        <v>BX$2396</v>
      </c>
      <c r="BY2406" s="212" t="str">
        <f t="shared" si="3741"/>
        <v>BY$2396</v>
      </c>
      <c r="BZ2406" s="212" t="str">
        <f t="shared" si="3741"/>
        <v>BZ$2396</v>
      </c>
      <c r="CA2406" s="212" t="str">
        <f t="shared" si="3741"/>
        <v>CA$2396</v>
      </c>
      <c r="CB2406" s="212" t="str">
        <f t="shared" si="3741"/>
        <v>CB$2396</v>
      </c>
      <c r="CC2406" s="212" t="str">
        <f t="shared" si="3741"/>
        <v>CC$2396</v>
      </c>
      <c r="CD2406" s="212" t="str">
        <f t="shared" si="3741"/>
        <v>CD$2396</v>
      </c>
      <c r="CE2406" s="212" t="str">
        <f t="shared" si="3741"/>
        <v>CE$2396</v>
      </c>
      <c r="CF2406" s="212" t="str">
        <f t="shared" ref="CF2406:CL2408" si="3742">ADDRESS(ROW(CF2396),COLUMN(CF2396),2)</f>
        <v>CF$2396</v>
      </c>
      <c r="CG2406" s="212" t="str">
        <f t="shared" si="3742"/>
        <v>CG$2396</v>
      </c>
      <c r="CH2406" s="212" t="str">
        <f t="shared" si="3742"/>
        <v>CH$2396</v>
      </c>
      <c r="CI2406" s="212" t="str">
        <f t="shared" si="3742"/>
        <v>CI$2396</v>
      </c>
      <c r="CJ2406" s="212" t="str">
        <f t="shared" si="3742"/>
        <v>CJ$2396</v>
      </c>
      <c r="CK2406" s="212" t="str">
        <f t="shared" si="3742"/>
        <v>CK$2396</v>
      </c>
      <c r="CL2406" s="212" t="str">
        <f t="shared" si="3742"/>
        <v>CL$2396</v>
      </c>
      <c r="CN2406" s="60"/>
      <c r="CO2406" s="212" t="str">
        <f t="shared" ref="CO2406:DL2408" si="3743">ADDRESS(ROW(CO988),COLUMN(CO988),2)</f>
        <v>CO$988</v>
      </c>
      <c r="CP2406" s="212" t="str">
        <f t="shared" si="3743"/>
        <v>CP$988</v>
      </c>
      <c r="CQ2406" s="212" t="str">
        <f t="shared" si="3743"/>
        <v>CQ$988</v>
      </c>
      <c r="CR2406" s="212" t="str">
        <f t="shared" si="3743"/>
        <v>CR$988</v>
      </c>
      <c r="CS2406" s="212" t="str">
        <f t="shared" si="3743"/>
        <v>CS$988</v>
      </c>
      <c r="CT2406" s="212" t="str">
        <f t="shared" si="3743"/>
        <v>CT$988</v>
      </c>
      <c r="CU2406" s="212" t="str">
        <f t="shared" si="3743"/>
        <v>CU$988</v>
      </c>
      <c r="CV2406" s="212" t="str">
        <f t="shared" si="3743"/>
        <v>CV$988</v>
      </c>
      <c r="CW2406" s="212" t="str">
        <f t="shared" si="3743"/>
        <v>CW$988</v>
      </c>
      <c r="CX2406" s="212" t="str">
        <f t="shared" si="3743"/>
        <v>CX$988</v>
      </c>
      <c r="CY2406" s="212" t="str">
        <f t="shared" si="3743"/>
        <v>CY$988</v>
      </c>
      <c r="CZ2406" s="212" t="str">
        <f t="shared" si="3743"/>
        <v>CZ$988</v>
      </c>
      <c r="DA2406" s="212" t="str">
        <f t="shared" si="3743"/>
        <v>DA$988</v>
      </c>
      <c r="DB2406" s="212" t="str">
        <f t="shared" si="3743"/>
        <v>DB$988</v>
      </c>
      <c r="DC2406" s="212" t="str">
        <f t="shared" si="3743"/>
        <v>DC$988</v>
      </c>
      <c r="DD2406" s="212" t="str">
        <f t="shared" si="3743"/>
        <v>DD$988</v>
      </c>
      <c r="DE2406" s="212" t="str">
        <f t="shared" si="3743"/>
        <v>DE$988</v>
      </c>
      <c r="DF2406" s="212" t="str">
        <f t="shared" si="3743"/>
        <v>DF$988</v>
      </c>
      <c r="DG2406" s="212" t="str">
        <f t="shared" si="3743"/>
        <v>DG$988</v>
      </c>
      <c r="DH2406" s="212" t="str">
        <f t="shared" si="3743"/>
        <v>DH$988</v>
      </c>
      <c r="DI2406" s="212" t="str">
        <f t="shared" si="3743"/>
        <v>DI$988</v>
      </c>
      <c r="DJ2406" s="212" t="str">
        <f t="shared" si="3743"/>
        <v>DJ$988</v>
      </c>
      <c r="DK2406" s="212" t="str">
        <f t="shared" si="3743"/>
        <v>DK$988</v>
      </c>
      <c r="DL2406" s="212" t="str">
        <f t="shared" si="3743"/>
        <v>DL$988</v>
      </c>
    </row>
    <row r="2407" spans="1:116" x14ac:dyDescent="0.4">
      <c r="B2407" t="s">
        <v>332</v>
      </c>
      <c r="D2407" t="s">
        <v>391</v>
      </c>
      <c r="E2407" s="8" t="str">
        <f t="shared" ref="E2407:E2409" si="3744">ROW()&amp;" "&amp;D2407</f>
        <v>2407 WCAR-IS</v>
      </c>
      <c r="G2407" s="136" t="str">
        <f t="shared" si="3734"/>
        <v>Secondary volume driver</v>
      </c>
      <c r="H2407" s="12"/>
      <c r="I2407" s="60"/>
      <c r="J2407" s="60"/>
      <c r="K2407" s="15"/>
      <c r="L2407" s="15"/>
      <c r="M2407" s="15"/>
      <c r="N2407" s="15"/>
      <c r="O2407" s="15"/>
      <c r="P2407" s="15"/>
      <c r="R2407" s="15"/>
      <c r="S2407" s="179" t="str">
        <f t="shared" ref="S2407:AX2409" si="3745">S2390</f>
        <v>S$19</v>
      </c>
      <c r="T2407" s="179" t="str">
        <f t="shared" si="3745"/>
        <v>T$19</v>
      </c>
      <c r="U2407" s="179" t="str">
        <f t="shared" si="3745"/>
        <v>U$19</v>
      </c>
      <c r="V2407" s="179" t="str">
        <f t="shared" si="3745"/>
        <v>V$19</v>
      </c>
      <c r="W2407" s="179" t="str">
        <f t="shared" si="3745"/>
        <v>W$19</v>
      </c>
      <c r="X2407" s="179" t="str">
        <f t="shared" si="3745"/>
        <v>X$19</v>
      </c>
      <c r="Y2407" s="179" t="str">
        <f t="shared" si="3745"/>
        <v>Y$19</v>
      </c>
      <c r="Z2407" s="179" t="str">
        <f t="shared" si="3745"/>
        <v>Z$19</v>
      </c>
      <c r="AA2407" s="179" t="str">
        <f t="shared" si="3745"/>
        <v>AA$19</v>
      </c>
      <c r="AB2407" s="179" t="str">
        <f t="shared" si="3745"/>
        <v>AB$19</v>
      </c>
      <c r="AC2407" s="179" t="str">
        <f t="shared" si="3745"/>
        <v>AC$19</v>
      </c>
      <c r="AD2407" s="179" t="str">
        <f t="shared" si="3745"/>
        <v>AD$19</v>
      </c>
      <c r="AE2407" s="179" t="str">
        <f t="shared" si="3745"/>
        <v>AE$19</v>
      </c>
      <c r="AF2407" s="179" t="str">
        <f t="shared" si="3745"/>
        <v>AF$19</v>
      </c>
      <c r="AG2407" s="179" t="str">
        <f t="shared" si="3745"/>
        <v>AG$19</v>
      </c>
      <c r="AH2407" s="179" t="str">
        <f t="shared" si="3745"/>
        <v>AH$19</v>
      </c>
      <c r="AI2407" s="179" t="str">
        <f t="shared" si="3745"/>
        <v>AI$19</v>
      </c>
      <c r="AJ2407" s="179" t="str">
        <f t="shared" si="3745"/>
        <v>AJ$19</v>
      </c>
      <c r="AK2407" s="179" t="str">
        <f t="shared" si="3745"/>
        <v>AK$19</v>
      </c>
      <c r="AL2407" s="179" t="str">
        <f t="shared" si="3745"/>
        <v>AL$19</v>
      </c>
      <c r="AM2407" s="179" t="str">
        <f t="shared" si="3745"/>
        <v>AM$19</v>
      </c>
      <c r="AN2407" s="179" t="str">
        <f t="shared" si="3745"/>
        <v>AN$19</v>
      </c>
      <c r="AO2407" s="179" t="str">
        <f t="shared" si="3745"/>
        <v>AO$19</v>
      </c>
      <c r="AP2407" s="179" t="str">
        <f t="shared" si="3745"/>
        <v>AP$19</v>
      </c>
      <c r="AQ2407" s="179" t="str">
        <f t="shared" si="3745"/>
        <v>AQ$19</v>
      </c>
      <c r="AR2407" s="179" t="str">
        <f t="shared" si="3745"/>
        <v>AR$19</v>
      </c>
      <c r="AS2407" s="179" t="str">
        <f t="shared" si="3745"/>
        <v>AS$19</v>
      </c>
      <c r="AT2407" s="179" t="str">
        <f t="shared" si="3745"/>
        <v>AT$19</v>
      </c>
      <c r="AU2407" s="179" t="str">
        <f t="shared" si="3745"/>
        <v>AU$19</v>
      </c>
      <c r="AV2407" s="179" t="str">
        <f t="shared" si="3745"/>
        <v>AV$19</v>
      </c>
      <c r="AW2407" s="179" t="str">
        <f t="shared" si="3745"/>
        <v>AW$19</v>
      </c>
      <c r="AX2407" s="179" t="str">
        <f t="shared" si="3745"/>
        <v>AX$19</v>
      </c>
      <c r="AY2407" s="179" t="str">
        <f t="shared" ref="AY2407:CD2409" si="3746">AY2390</f>
        <v>AY$19</v>
      </c>
      <c r="AZ2407" s="179" t="str">
        <f t="shared" si="3746"/>
        <v>AZ$19</v>
      </c>
      <c r="BA2407" s="179" t="str">
        <f t="shared" si="3746"/>
        <v>BA$19</v>
      </c>
      <c r="BB2407" s="179" t="str">
        <f t="shared" si="3746"/>
        <v>BB$19</v>
      </c>
      <c r="BC2407" s="179" t="str">
        <f t="shared" si="3746"/>
        <v>BC$19</v>
      </c>
      <c r="BD2407" s="179" t="str">
        <f t="shared" si="3746"/>
        <v>BD$19</v>
      </c>
      <c r="BE2407" s="179" t="str">
        <f t="shared" si="3746"/>
        <v>BE$19</v>
      </c>
      <c r="BF2407" s="179" t="str">
        <f t="shared" si="3746"/>
        <v>BF$19</v>
      </c>
      <c r="BG2407" s="179" t="str">
        <f t="shared" si="3746"/>
        <v>BG$19</v>
      </c>
      <c r="BH2407" s="179" t="str">
        <f t="shared" si="3746"/>
        <v>BH$19</v>
      </c>
      <c r="BI2407" s="179" t="str">
        <f t="shared" si="3746"/>
        <v>BI$19</v>
      </c>
      <c r="BJ2407" s="179" t="str">
        <f t="shared" si="3746"/>
        <v>BJ$19</v>
      </c>
      <c r="BK2407" s="179" t="str">
        <f t="shared" si="3746"/>
        <v>BK$19</v>
      </c>
      <c r="BL2407" s="179" t="str">
        <f t="shared" si="3746"/>
        <v>BL$19</v>
      </c>
      <c r="BM2407" s="179" t="str">
        <f t="shared" si="3746"/>
        <v>BM$19</v>
      </c>
      <c r="BN2407" s="179" t="str">
        <f t="shared" si="3746"/>
        <v>BN$19</v>
      </c>
      <c r="BO2407" s="179" t="str">
        <f t="shared" si="3746"/>
        <v>BO$19</v>
      </c>
      <c r="BP2407" s="179" t="str">
        <f t="shared" si="3746"/>
        <v>BP$19</v>
      </c>
      <c r="BQ2407" s="179" t="str">
        <f t="shared" si="3746"/>
        <v>BQ$19</v>
      </c>
      <c r="BR2407" s="179" t="str">
        <f t="shared" si="3746"/>
        <v>BR$19</v>
      </c>
      <c r="BS2407" s="179" t="str">
        <f t="shared" si="3746"/>
        <v>BS$19</v>
      </c>
      <c r="BT2407" s="179" t="str">
        <f t="shared" si="3746"/>
        <v>BT$19</v>
      </c>
      <c r="BU2407" s="179" t="str">
        <f t="shared" si="3746"/>
        <v>BU$19</v>
      </c>
      <c r="BV2407" s="179" t="str">
        <f t="shared" si="3746"/>
        <v>BV$19</v>
      </c>
      <c r="BW2407" s="179" t="str">
        <f t="shared" si="3746"/>
        <v>BW$19</v>
      </c>
      <c r="BX2407" s="179" t="str">
        <f t="shared" si="3746"/>
        <v>BX$19</v>
      </c>
      <c r="BY2407" s="179" t="str">
        <f t="shared" si="3746"/>
        <v>BY$19</v>
      </c>
      <c r="BZ2407" s="179" t="str">
        <f t="shared" si="3746"/>
        <v>BZ$19</v>
      </c>
      <c r="CA2407" s="179" t="str">
        <f t="shared" si="3746"/>
        <v>CA$19</v>
      </c>
      <c r="CB2407" s="179" t="str">
        <f t="shared" si="3746"/>
        <v>CB$19</v>
      </c>
      <c r="CC2407" s="179" t="str">
        <f t="shared" si="3746"/>
        <v>CC$19</v>
      </c>
      <c r="CD2407" s="179" t="str">
        <f t="shared" si="3746"/>
        <v>CD$19</v>
      </c>
      <c r="CE2407" s="179" t="str">
        <f t="shared" ref="CE2407:CL2409" si="3747">CE2390</f>
        <v>CE$19</v>
      </c>
      <c r="CF2407" s="179" t="str">
        <f t="shared" si="3747"/>
        <v>CF$19</v>
      </c>
      <c r="CG2407" s="179" t="str">
        <f t="shared" si="3747"/>
        <v>CG$19</v>
      </c>
      <c r="CH2407" s="179" t="str">
        <f t="shared" si="3747"/>
        <v>CH$19</v>
      </c>
      <c r="CI2407" s="179" t="str">
        <f t="shared" si="3747"/>
        <v>CI$19</v>
      </c>
      <c r="CJ2407" s="179" t="str">
        <f t="shared" si="3747"/>
        <v>CJ$19</v>
      </c>
      <c r="CK2407" s="179" t="str">
        <f t="shared" si="3747"/>
        <v>CK$19</v>
      </c>
      <c r="CL2407" s="179" t="str">
        <f t="shared" si="3747"/>
        <v>CL$19</v>
      </c>
      <c r="CN2407" s="60"/>
      <c r="CO2407" s="179">
        <f>CO944</f>
        <v>0</v>
      </c>
      <c r="CP2407" s="179">
        <f>CP944</f>
        <v>0</v>
      </c>
      <c r="CQ2407" s="179">
        <f>CQ944</f>
        <v>0</v>
      </c>
      <c r="CR2407" s="179">
        <f>CR944</f>
        <v>0</v>
      </c>
      <c r="CS2407" s="179">
        <f>CS944</f>
        <v>0</v>
      </c>
      <c r="CT2407" s="179">
        <f>CT944</f>
        <v>0</v>
      </c>
      <c r="CU2407" s="179">
        <f>CU944</f>
        <v>0</v>
      </c>
      <c r="CV2407" s="179">
        <f>CV944</f>
        <v>0</v>
      </c>
      <c r="CW2407" s="179">
        <f>CW944</f>
        <v>0</v>
      </c>
      <c r="CX2407" s="179">
        <f>CX944</f>
        <v>0</v>
      </c>
      <c r="CY2407" s="179">
        <f>CY944</f>
        <v>0</v>
      </c>
      <c r="CZ2407" s="179">
        <f>CZ944</f>
        <v>0</v>
      </c>
      <c r="DA2407" s="179">
        <f>DA944</f>
        <v>0</v>
      </c>
      <c r="DB2407" s="179">
        <f>DB944</f>
        <v>0</v>
      </c>
      <c r="DC2407" s="179">
        <f>DC944</f>
        <v>0</v>
      </c>
      <c r="DD2407" s="179">
        <f>DD944</f>
        <v>0</v>
      </c>
      <c r="DE2407" s="179">
        <f>DE944</f>
        <v>0</v>
      </c>
      <c r="DF2407" s="179">
        <f>DF944</f>
        <v>0</v>
      </c>
      <c r="DG2407" s="179">
        <f>DG944</f>
        <v>0</v>
      </c>
      <c r="DH2407" s="179">
        <f>DH944</f>
        <v>0</v>
      </c>
      <c r="DI2407" s="179">
        <f>DI944</f>
        <v>0</v>
      </c>
      <c r="DJ2407" s="179">
        <f>DJ944</f>
        <v>0</v>
      </c>
      <c r="DK2407" s="179">
        <f>DK944</f>
        <v>0</v>
      </c>
      <c r="DL2407" s="179">
        <f>DL944</f>
        <v>0</v>
      </c>
    </row>
    <row r="2408" spans="1:116" x14ac:dyDescent="0.4">
      <c r="E2408" s="8"/>
      <c r="H2408" s="12"/>
      <c r="I2408" s="60"/>
      <c r="J2408" s="60"/>
      <c r="K2408" s="15"/>
      <c r="L2408" s="15"/>
      <c r="M2408" s="15"/>
      <c r="N2408" s="15"/>
      <c r="O2408" s="15"/>
      <c r="P2408" s="15"/>
      <c r="R2408" s="15"/>
      <c r="S2408" s="76"/>
      <c r="T2408" s="76"/>
      <c r="U2408" s="76"/>
      <c r="V2408" s="76"/>
      <c r="W2408" s="76"/>
      <c r="X2408" s="76"/>
      <c r="Y2408" s="76"/>
      <c r="Z2408" s="76"/>
      <c r="AA2408" s="76"/>
      <c r="AB2408" s="76"/>
      <c r="AC2408" s="76"/>
      <c r="AD2408" s="76"/>
      <c r="AE2408" s="76"/>
      <c r="AF2408" s="76"/>
      <c r="AG2408" s="76"/>
      <c r="AH2408" s="76"/>
      <c r="AI2408" s="76"/>
      <c r="AJ2408" s="76"/>
      <c r="AK2408" s="76"/>
      <c r="AL2408" s="76"/>
      <c r="AM2408" s="76"/>
      <c r="AN2408" s="76"/>
      <c r="AO2408" s="76"/>
      <c r="AP2408" s="76"/>
      <c r="AQ2408" s="76"/>
      <c r="AR2408" s="76"/>
      <c r="AS2408" s="76"/>
      <c r="AT2408" s="76"/>
      <c r="AU2408" s="76"/>
      <c r="AV2408" s="76"/>
      <c r="AW2408" s="76"/>
      <c r="AX2408" s="76"/>
      <c r="AY2408" s="76"/>
      <c r="AZ2408" s="76"/>
      <c r="BA2408" s="76"/>
      <c r="BB2408" s="76"/>
      <c r="BC2408" s="76"/>
      <c r="BD2408" s="76"/>
      <c r="BE2408" s="76"/>
      <c r="BF2408" s="76"/>
      <c r="BG2408" s="76"/>
      <c r="BH2408" s="76"/>
      <c r="BI2408" s="76"/>
      <c r="BJ2408" s="76"/>
      <c r="BK2408" s="76"/>
      <c r="BL2408" s="76"/>
      <c r="BM2408" s="76"/>
      <c r="BN2408" s="76"/>
      <c r="BO2408" s="76"/>
      <c r="BP2408" s="76"/>
      <c r="BQ2408" s="76"/>
      <c r="BR2408" s="76"/>
      <c r="BS2408" s="76"/>
      <c r="BT2408" s="76"/>
      <c r="BU2408" s="76"/>
      <c r="BV2408" s="76"/>
      <c r="BW2408" s="76"/>
      <c r="BX2408" s="76"/>
      <c r="BY2408" s="76"/>
      <c r="BZ2408" s="76"/>
      <c r="CA2408" s="76"/>
      <c r="CB2408" s="76"/>
      <c r="CC2408" s="76"/>
      <c r="CD2408" s="76"/>
      <c r="CE2408" s="76"/>
      <c r="CF2408" s="76"/>
      <c r="CG2408" s="76"/>
      <c r="CH2408" s="76"/>
      <c r="CI2408" s="76"/>
      <c r="CJ2408" s="76"/>
      <c r="CK2408" s="76"/>
      <c r="CL2408" s="76"/>
      <c r="CN2408" s="60"/>
      <c r="CO2408" s="76"/>
      <c r="CP2408" s="76"/>
      <c r="CQ2408" s="76"/>
      <c r="CR2408" s="76"/>
      <c r="CS2408" s="76"/>
      <c r="CT2408" s="76"/>
      <c r="CU2408" s="76"/>
      <c r="CV2408" s="76"/>
      <c r="CW2408" s="76"/>
      <c r="CX2408" s="76"/>
      <c r="CY2408" s="76"/>
      <c r="CZ2408" s="76"/>
      <c r="DA2408" s="76"/>
      <c r="DB2408" s="76"/>
      <c r="DC2408" s="76"/>
      <c r="DD2408" s="76"/>
      <c r="DE2408" s="76"/>
      <c r="DF2408" s="76"/>
      <c r="DG2408" s="76"/>
      <c r="DH2408" s="76"/>
      <c r="DI2408" s="76"/>
      <c r="DJ2408" s="76"/>
      <c r="DK2408" s="76"/>
      <c r="DL2408" s="76"/>
    </row>
    <row r="2409" spans="1:116" x14ac:dyDescent="0.4">
      <c r="A2409" s="174"/>
      <c r="E2409" s="8"/>
      <c r="G2409" s="175" t="s">
        <v>490</v>
      </c>
      <c r="H2409" s="174"/>
      <c r="I2409" s="176"/>
      <c r="J2409" s="176"/>
      <c r="K2409" s="197"/>
      <c r="L2409" s="197"/>
      <c r="M2409" s="197"/>
      <c r="N2409" s="197"/>
      <c r="O2409" s="197"/>
      <c r="P2409" s="197"/>
      <c r="R2409" s="198"/>
      <c r="S2409" s="174"/>
      <c r="T2409" s="174"/>
      <c r="U2409" s="174"/>
      <c r="V2409" s="174"/>
      <c r="W2409" s="174"/>
      <c r="X2409" s="174"/>
      <c r="Y2409" s="174"/>
      <c r="Z2409" s="174"/>
      <c r="AA2409" s="174"/>
      <c r="AB2409" s="174"/>
      <c r="AC2409" s="174"/>
      <c r="AD2409" s="174"/>
      <c r="AE2409" s="174"/>
      <c r="AF2409" s="174"/>
      <c r="AG2409" s="174"/>
      <c r="AH2409" s="174"/>
      <c r="AI2409" s="174"/>
      <c r="AJ2409" s="174"/>
      <c r="AK2409" s="174"/>
      <c r="AL2409" s="174"/>
      <c r="AM2409" s="174"/>
      <c r="AN2409" s="174"/>
      <c r="AO2409" s="174"/>
      <c r="AP2409" s="174"/>
      <c r="AQ2409" s="174"/>
      <c r="AR2409" s="174"/>
      <c r="AS2409" s="174"/>
      <c r="AT2409" s="174"/>
      <c r="AU2409" s="174"/>
      <c r="AV2409" s="174"/>
      <c r="AW2409" s="174"/>
      <c r="AX2409" s="174"/>
      <c r="AY2409" s="174"/>
      <c r="AZ2409" s="174"/>
      <c r="BA2409" s="174"/>
      <c r="BB2409" s="174"/>
      <c r="BC2409" s="174"/>
      <c r="BD2409" s="174"/>
      <c r="BE2409" s="174"/>
      <c r="BF2409" s="174"/>
      <c r="BG2409" s="174"/>
      <c r="BH2409" s="174"/>
      <c r="BI2409" s="174"/>
      <c r="BJ2409" s="174"/>
      <c r="BK2409" s="174"/>
      <c r="BL2409" s="174"/>
      <c r="BM2409" s="174"/>
      <c r="BN2409" s="174"/>
      <c r="BO2409" s="174"/>
      <c r="BP2409" s="174"/>
      <c r="BQ2409" s="174"/>
      <c r="BR2409" s="174"/>
      <c r="BS2409" s="174"/>
      <c r="BT2409" s="174"/>
      <c r="BU2409" s="174"/>
      <c r="BV2409" s="174"/>
      <c r="BW2409" s="174"/>
      <c r="BX2409" s="174"/>
      <c r="BY2409" s="174"/>
      <c r="BZ2409" s="174"/>
      <c r="CA2409" s="174"/>
      <c r="CB2409" s="174"/>
      <c r="CC2409" s="174"/>
      <c r="CD2409" s="174"/>
      <c r="CE2409" s="174"/>
      <c r="CF2409" s="174"/>
      <c r="CG2409" s="174"/>
      <c r="CH2409" s="174"/>
      <c r="CI2409" s="174"/>
      <c r="CJ2409" s="174"/>
      <c r="CK2409" s="174"/>
      <c r="CL2409" s="174"/>
      <c r="CN2409" s="176"/>
      <c r="CO2409" s="174"/>
      <c r="CP2409" s="174"/>
      <c r="CQ2409" s="174"/>
      <c r="CR2409" s="174"/>
      <c r="CS2409" s="174"/>
      <c r="CT2409" s="174"/>
      <c r="CU2409" s="174"/>
      <c r="CV2409" s="174"/>
      <c r="CW2409" s="174"/>
      <c r="CX2409" s="174"/>
      <c r="CY2409" s="174"/>
      <c r="CZ2409" s="174"/>
      <c r="DA2409" s="174"/>
      <c r="DB2409" s="174"/>
      <c r="DC2409" s="174"/>
      <c r="DD2409" s="174"/>
      <c r="DE2409" s="174"/>
      <c r="DF2409" s="174"/>
      <c r="DG2409" s="174"/>
      <c r="DH2409" s="174"/>
      <c r="DI2409" s="174"/>
      <c r="DJ2409" s="174"/>
      <c r="DK2409" s="174"/>
      <c r="DL2409" s="174"/>
    </row>
    <row r="2410" spans="1:116" x14ac:dyDescent="0.4">
      <c r="A2410" s="174"/>
      <c r="E2410" s="8"/>
      <c r="G2410" s="175" t="s">
        <v>492</v>
      </c>
      <c r="H2410" s="174"/>
      <c r="I2410" s="176"/>
      <c r="J2410" s="176"/>
      <c r="K2410" s="197"/>
      <c r="L2410" s="197"/>
      <c r="M2410" s="197"/>
      <c r="N2410" s="197"/>
      <c r="O2410" s="197"/>
      <c r="P2410" s="197"/>
      <c r="R2410" s="198"/>
      <c r="S2410" s="174"/>
      <c r="T2410" s="174"/>
      <c r="U2410" s="174"/>
      <c r="V2410" s="174"/>
      <c r="W2410" s="174"/>
      <c r="X2410" s="174"/>
      <c r="Y2410" s="174"/>
      <c r="Z2410" s="174"/>
      <c r="AA2410" s="174"/>
      <c r="AB2410" s="174"/>
      <c r="AC2410" s="174"/>
      <c r="AD2410" s="174"/>
      <c r="AE2410" s="174"/>
      <c r="AF2410" s="174"/>
      <c r="AG2410" s="174"/>
      <c r="AH2410" s="174"/>
      <c r="AI2410" s="174"/>
      <c r="AJ2410" s="174"/>
      <c r="AK2410" s="174"/>
      <c r="AL2410" s="174"/>
      <c r="AM2410" s="174"/>
      <c r="AN2410" s="174"/>
      <c r="AO2410" s="174"/>
      <c r="AP2410" s="174"/>
      <c r="AQ2410" s="174"/>
      <c r="AR2410" s="174"/>
      <c r="AS2410" s="174"/>
      <c r="AT2410" s="174"/>
      <c r="AU2410" s="174"/>
      <c r="AV2410" s="174"/>
      <c r="AW2410" s="174"/>
      <c r="AX2410" s="174"/>
      <c r="AY2410" s="174"/>
      <c r="AZ2410" s="174"/>
      <c r="BA2410" s="174"/>
      <c r="BB2410" s="174"/>
      <c r="BC2410" s="174"/>
      <c r="BD2410" s="174"/>
      <c r="BE2410" s="174"/>
      <c r="BF2410" s="174"/>
      <c r="BG2410" s="174"/>
      <c r="BH2410" s="174"/>
      <c r="BI2410" s="174"/>
      <c r="BJ2410" s="174"/>
      <c r="BK2410" s="174"/>
      <c r="BL2410" s="174"/>
      <c r="BM2410" s="174"/>
      <c r="BN2410" s="174"/>
      <c r="BO2410" s="174"/>
      <c r="BP2410" s="174"/>
      <c r="BQ2410" s="174"/>
      <c r="BR2410" s="174"/>
      <c r="BS2410" s="174"/>
      <c r="BT2410" s="174"/>
      <c r="BU2410" s="174"/>
      <c r="BV2410" s="174"/>
      <c r="BW2410" s="174"/>
      <c r="BX2410" s="174"/>
      <c r="BY2410" s="174"/>
      <c r="BZ2410" s="174"/>
      <c r="CA2410" s="174"/>
      <c r="CB2410" s="174"/>
      <c r="CC2410" s="174"/>
      <c r="CD2410" s="174"/>
      <c r="CE2410" s="174"/>
      <c r="CF2410" s="174"/>
      <c r="CG2410" s="174"/>
      <c r="CH2410" s="174"/>
      <c r="CI2410" s="174"/>
      <c r="CJ2410" s="174"/>
      <c r="CK2410" s="174"/>
      <c r="CL2410" s="174"/>
      <c r="CN2410" s="176"/>
      <c r="CO2410" s="174"/>
      <c r="CP2410" s="174"/>
      <c r="CQ2410" s="174"/>
      <c r="CR2410" s="174"/>
      <c r="CS2410" s="174"/>
      <c r="CT2410" s="174"/>
      <c r="CU2410" s="174"/>
      <c r="CV2410" s="174"/>
      <c r="CW2410" s="174"/>
      <c r="CX2410" s="174"/>
      <c r="CY2410" s="174"/>
      <c r="CZ2410" s="174"/>
      <c r="DA2410" s="174"/>
      <c r="DB2410" s="174"/>
      <c r="DC2410" s="174"/>
      <c r="DD2410" s="174"/>
      <c r="DE2410" s="174"/>
      <c r="DF2410" s="174"/>
      <c r="DG2410" s="174"/>
      <c r="DH2410" s="174"/>
      <c r="DI2410" s="174"/>
      <c r="DJ2410" s="174"/>
      <c r="DK2410" s="174"/>
      <c r="DL2410" s="174"/>
    </row>
    <row r="2411" spans="1:116" x14ac:dyDescent="0.4">
      <c r="A2411" s="174"/>
      <c r="E2411" s="8"/>
      <c r="G2411" s="175" t="s">
        <v>461</v>
      </c>
      <c r="H2411" s="174"/>
      <c r="I2411" s="176"/>
      <c r="J2411" s="176"/>
      <c r="K2411" s="197"/>
      <c r="L2411" s="197"/>
      <c r="M2411" s="197"/>
      <c r="N2411" s="197"/>
      <c r="O2411" s="197"/>
      <c r="P2411" s="197"/>
      <c r="R2411" s="198"/>
      <c r="S2411" s="199" t="str">
        <f t="shared" ref="S2411:AX2411" si="3748">S$20</f>
        <v>S$16</v>
      </c>
      <c r="T2411" s="199" t="str">
        <f t="shared" si="3748"/>
        <v>T$16</v>
      </c>
      <c r="U2411" s="199" t="str">
        <f t="shared" si="3748"/>
        <v>U$16</v>
      </c>
      <c r="V2411" s="199" t="str">
        <f t="shared" si="3748"/>
        <v>V$16</v>
      </c>
      <c r="W2411" s="199" t="str">
        <f t="shared" si="3748"/>
        <v>W$16</v>
      </c>
      <c r="X2411" s="199" t="str">
        <f t="shared" si="3748"/>
        <v>X$16</v>
      </c>
      <c r="Y2411" s="199" t="str">
        <f t="shared" si="3748"/>
        <v>Y$16</v>
      </c>
      <c r="Z2411" s="199" t="str">
        <f t="shared" si="3748"/>
        <v>Z$16</v>
      </c>
      <c r="AA2411" s="199" t="str">
        <f t="shared" si="3748"/>
        <v>AA$16</v>
      </c>
      <c r="AB2411" s="199" t="str">
        <f t="shared" si="3748"/>
        <v>AB$16</v>
      </c>
      <c r="AC2411" s="199" t="str">
        <f t="shared" si="3748"/>
        <v>AC$16</v>
      </c>
      <c r="AD2411" s="199" t="str">
        <f t="shared" si="3748"/>
        <v>AD$16</v>
      </c>
      <c r="AE2411" s="199" t="str">
        <f t="shared" si="3748"/>
        <v>AE$16</v>
      </c>
      <c r="AF2411" s="199" t="str">
        <f t="shared" si="3748"/>
        <v>AF$16</v>
      </c>
      <c r="AG2411" s="199" t="str">
        <f t="shared" si="3748"/>
        <v>AG$16</v>
      </c>
      <c r="AH2411" s="199" t="str">
        <f t="shared" si="3748"/>
        <v>AH$16</v>
      </c>
      <c r="AI2411" s="199" t="str">
        <f t="shared" si="3748"/>
        <v>AI$16</v>
      </c>
      <c r="AJ2411" s="199" t="str">
        <f t="shared" si="3748"/>
        <v>AJ$16</v>
      </c>
      <c r="AK2411" s="199" t="str">
        <f t="shared" si="3748"/>
        <v>AK$16</v>
      </c>
      <c r="AL2411" s="199" t="str">
        <f t="shared" si="3748"/>
        <v>AL$16</v>
      </c>
      <c r="AM2411" s="199" t="str">
        <f t="shared" si="3748"/>
        <v>AM$16</v>
      </c>
      <c r="AN2411" s="199" t="str">
        <f t="shared" si="3748"/>
        <v>AN$16</v>
      </c>
      <c r="AO2411" s="199" t="str">
        <f t="shared" si="3748"/>
        <v>AO$16</v>
      </c>
      <c r="AP2411" s="199" t="str">
        <f t="shared" si="3748"/>
        <v>AP$16</v>
      </c>
      <c r="AQ2411" s="199" t="str">
        <f t="shared" si="3748"/>
        <v>AQ$16</v>
      </c>
      <c r="AR2411" s="199" t="str">
        <f t="shared" si="3748"/>
        <v>AR$16</v>
      </c>
      <c r="AS2411" s="199" t="str">
        <f t="shared" si="3748"/>
        <v>AS$16</v>
      </c>
      <c r="AT2411" s="199" t="str">
        <f t="shared" si="3748"/>
        <v>AT$16</v>
      </c>
      <c r="AU2411" s="199" t="str">
        <f t="shared" si="3748"/>
        <v>AU$16</v>
      </c>
      <c r="AV2411" s="199" t="str">
        <f t="shared" si="3748"/>
        <v>AV$16</v>
      </c>
      <c r="AW2411" s="199" t="str">
        <f t="shared" si="3748"/>
        <v>AW$16</v>
      </c>
      <c r="AX2411" s="199" t="str">
        <f t="shared" si="3748"/>
        <v>AX$16</v>
      </c>
      <c r="AY2411" s="199" t="str">
        <f t="shared" ref="AY2411:CD2411" si="3749">AY$20</f>
        <v>AY$16</v>
      </c>
      <c r="AZ2411" s="199" t="str">
        <f t="shared" si="3749"/>
        <v>AZ$16</v>
      </c>
      <c r="BA2411" s="199" t="str">
        <f t="shared" si="3749"/>
        <v>BA$16</v>
      </c>
      <c r="BB2411" s="199" t="str">
        <f t="shared" si="3749"/>
        <v>BB$16</v>
      </c>
      <c r="BC2411" s="199" t="str">
        <f t="shared" si="3749"/>
        <v>BC$16</v>
      </c>
      <c r="BD2411" s="199" t="str">
        <f t="shared" si="3749"/>
        <v>BD$16</v>
      </c>
      <c r="BE2411" s="199" t="str">
        <f t="shared" si="3749"/>
        <v>BE$16</v>
      </c>
      <c r="BF2411" s="199" t="str">
        <f t="shared" si="3749"/>
        <v>BF$16</v>
      </c>
      <c r="BG2411" s="199" t="str">
        <f t="shared" si="3749"/>
        <v>BG$16</v>
      </c>
      <c r="BH2411" s="199" t="str">
        <f t="shared" si="3749"/>
        <v>BH$16</v>
      </c>
      <c r="BI2411" s="199" t="str">
        <f t="shared" si="3749"/>
        <v>BI$16</v>
      </c>
      <c r="BJ2411" s="199" t="str">
        <f t="shared" si="3749"/>
        <v>BJ$16</v>
      </c>
      <c r="BK2411" s="199" t="str">
        <f t="shared" si="3749"/>
        <v>BK$16</v>
      </c>
      <c r="BL2411" s="199" t="str">
        <f t="shared" si="3749"/>
        <v>BL$16</v>
      </c>
      <c r="BM2411" s="199" t="str">
        <f t="shared" si="3749"/>
        <v>BM$16</v>
      </c>
      <c r="BN2411" s="199" t="str">
        <f t="shared" si="3749"/>
        <v>BN$16</v>
      </c>
      <c r="BO2411" s="199" t="str">
        <f t="shared" si="3749"/>
        <v>BO$16</v>
      </c>
      <c r="BP2411" s="199" t="str">
        <f t="shared" si="3749"/>
        <v>BP$16</v>
      </c>
      <c r="BQ2411" s="199" t="str">
        <f t="shared" si="3749"/>
        <v>BQ$16</v>
      </c>
      <c r="BR2411" s="199" t="str">
        <f t="shared" si="3749"/>
        <v>BR$16</v>
      </c>
      <c r="BS2411" s="199" t="str">
        <f t="shared" si="3749"/>
        <v>BS$16</v>
      </c>
      <c r="BT2411" s="199" t="str">
        <f t="shared" si="3749"/>
        <v>BT$16</v>
      </c>
      <c r="BU2411" s="199" t="str">
        <f t="shared" si="3749"/>
        <v>BU$16</v>
      </c>
      <c r="BV2411" s="199" t="str">
        <f t="shared" si="3749"/>
        <v>BV$16</v>
      </c>
      <c r="BW2411" s="199" t="str">
        <f t="shared" si="3749"/>
        <v>BW$16</v>
      </c>
      <c r="BX2411" s="199" t="str">
        <f t="shared" si="3749"/>
        <v>BX$16</v>
      </c>
      <c r="BY2411" s="199" t="str">
        <f t="shared" si="3749"/>
        <v>BY$16</v>
      </c>
      <c r="BZ2411" s="199" t="str">
        <f t="shared" si="3749"/>
        <v>BZ$16</v>
      </c>
      <c r="CA2411" s="199" t="str">
        <f t="shared" si="3749"/>
        <v>CA$16</v>
      </c>
      <c r="CB2411" s="199" t="str">
        <f t="shared" si="3749"/>
        <v>CB$16</v>
      </c>
      <c r="CC2411" s="199" t="str">
        <f t="shared" si="3749"/>
        <v>CC$16</v>
      </c>
      <c r="CD2411" s="199" t="str">
        <f t="shared" si="3749"/>
        <v>CD$16</v>
      </c>
      <c r="CE2411" s="199" t="str">
        <f t="shared" ref="CE2411:CL2411" si="3750">CE$20</f>
        <v>CE$16</v>
      </c>
      <c r="CF2411" s="199" t="str">
        <f t="shared" si="3750"/>
        <v>CF$16</v>
      </c>
      <c r="CG2411" s="199" t="str">
        <f t="shared" si="3750"/>
        <v>CG$16</v>
      </c>
      <c r="CH2411" s="199" t="str">
        <f t="shared" si="3750"/>
        <v>CH$16</v>
      </c>
      <c r="CI2411" s="199" t="str">
        <f t="shared" si="3750"/>
        <v>CI$16</v>
      </c>
      <c r="CJ2411" s="199" t="str">
        <f t="shared" si="3750"/>
        <v>CJ$16</v>
      </c>
      <c r="CK2411" s="199" t="str">
        <f t="shared" si="3750"/>
        <v>CK$16</v>
      </c>
      <c r="CL2411" s="199" t="str">
        <f t="shared" si="3750"/>
        <v>CL$16</v>
      </c>
      <c r="CN2411" s="176"/>
      <c r="CO2411" s="199" t="str">
        <f t="shared" ref="CO2411:DL2411" si="3751">CO$20</f>
        <v>CO$16</v>
      </c>
      <c r="CP2411" s="199" t="str">
        <f t="shared" si="3751"/>
        <v>CP$16</v>
      </c>
      <c r="CQ2411" s="199" t="str">
        <f t="shared" si="3751"/>
        <v>CQ$16</v>
      </c>
      <c r="CR2411" s="199" t="str">
        <f t="shared" si="3751"/>
        <v>CR$16</v>
      </c>
      <c r="CS2411" s="199" t="str">
        <f t="shared" si="3751"/>
        <v>CS$16</v>
      </c>
      <c r="CT2411" s="199" t="str">
        <f t="shared" si="3751"/>
        <v>CT$16</v>
      </c>
      <c r="CU2411" s="199" t="str">
        <f t="shared" si="3751"/>
        <v>CU$16</v>
      </c>
      <c r="CV2411" s="199" t="str">
        <f t="shared" si="3751"/>
        <v>CV$16</v>
      </c>
      <c r="CW2411" s="199" t="str">
        <f t="shared" si="3751"/>
        <v>CW$16</v>
      </c>
      <c r="CX2411" s="199" t="str">
        <f t="shared" si="3751"/>
        <v>CX$16</v>
      </c>
      <c r="CY2411" s="199" t="str">
        <f t="shared" si="3751"/>
        <v>CY$16</v>
      </c>
      <c r="CZ2411" s="199" t="str">
        <f t="shared" si="3751"/>
        <v>CZ$16</v>
      </c>
      <c r="DA2411" s="199" t="str">
        <f t="shared" si="3751"/>
        <v>DA$16</v>
      </c>
      <c r="DB2411" s="199" t="str">
        <f t="shared" si="3751"/>
        <v>DB$16</v>
      </c>
      <c r="DC2411" s="199" t="str">
        <f t="shared" si="3751"/>
        <v>DC$16</v>
      </c>
      <c r="DD2411" s="199" t="str">
        <f t="shared" si="3751"/>
        <v>DD$16</v>
      </c>
      <c r="DE2411" s="199" t="str">
        <f t="shared" si="3751"/>
        <v>DE$16</v>
      </c>
      <c r="DF2411" s="199" t="str">
        <f t="shared" si="3751"/>
        <v>DF$16</v>
      </c>
      <c r="DG2411" s="199" t="str">
        <f t="shared" si="3751"/>
        <v>DG$16</v>
      </c>
      <c r="DH2411" s="199" t="str">
        <f t="shared" si="3751"/>
        <v>DH$16</v>
      </c>
      <c r="DI2411" s="199" t="str">
        <f t="shared" si="3751"/>
        <v>DI$16</v>
      </c>
      <c r="DJ2411" s="199" t="str">
        <f t="shared" si="3751"/>
        <v>DJ$16</v>
      </c>
      <c r="DK2411" s="199" t="str">
        <f t="shared" si="3751"/>
        <v>DK$16</v>
      </c>
      <c r="DL2411" s="199" t="str">
        <f t="shared" si="3751"/>
        <v>DL$16</v>
      </c>
    </row>
    <row r="2412" spans="1:116" x14ac:dyDescent="0.4">
      <c r="A2412" s="174"/>
      <c r="E2412" s="8"/>
      <c r="G2412" s="175" t="s">
        <v>462</v>
      </c>
      <c r="H2412" s="200"/>
      <c r="I2412" s="201"/>
      <c r="J2412" s="201"/>
      <c r="K2412" s="202"/>
      <c r="L2412" s="202"/>
      <c r="M2412" s="202"/>
      <c r="N2412" s="202"/>
      <c r="O2412" s="202"/>
      <c r="P2412" s="202"/>
      <c r="R2412" s="202"/>
      <c r="S2412" s="199" t="str">
        <f t="shared" ref="S2412:AX2412" si="3752">S$21</f>
        <v>S$17</v>
      </c>
      <c r="T2412" s="199" t="str">
        <f t="shared" si="3752"/>
        <v>T$17</v>
      </c>
      <c r="U2412" s="199" t="str">
        <f t="shared" si="3752"/>
        <v>U$17</v>
      </c>
      <c r="V2412" s="199" t="str">
        <f t="shared" si="3752"/>
        <v>V$17</v>
      </c>
      <c r="W2412" s="199" t="str">
        <f t="shared" si="3752"/>
        <v>W$17</v>
      </c>
      <c r="X2412" s="199" t="str">
        <f t="shared" si="3752"/>
        <v>X$17</v>
      </c>
      <c r="Y2412" s="199" t="str">
        <f t="shared" si="3752"/>
        <v>Y$17</v>
      </c>
      <c r="Z2412" s="199" t="str">
        <f t="shared" si="3752"/>
        <v>Z$17</v>
      </c>
      <c r="AA2412" s="199" t="str">
        <f t="shared" si="3752"/>
        <v>AA$17</v>
      </c>
      <c r="AB2412" s="199" t="str">
        <f t="shared" si="3752"/>
        <v>AB$17</v>
      </c>
      <c r="AC2412" s="199" t="str">
        <f t="shared" si="3752"/>
        <v>AC$17</v>
      </c>
      <c r="AD2412" s="199" t="str">
        <f t="shared" si="3752"/>
        <v>AD$17</v>
      </c>
      <c r="AE2412" s="199" t="str">
        <f t="shared" si="3752"/>
        <v>AE$17</v>
      </c>
      <c r="AF2412" s="199" t="str">
        <f t="shared" si="3752"/>
        <v>AF$17</v>
      </c>
      <c r="AG2412" s="199" t="str">
        <f t="shared" si="3752"/>
        <v>AG$17</v>
      </c>
      <c r="AH2412" s="199" t="str">
        <f t="shared" si="3752"/>
        <v>AH$17</v>
      </c>
      <c r="AI2412" s="199" t="str">
        <f t="shared" si="3752"/>
        <v>AI$17</v>
      </c>
      <c r="AJ2412" s="199" t="str">
        <f t="shared" si="3752"/>
        <v>AJ$17</v>
      </c>
      <c r="AK2412" s="199" t="str">
        <f t="shared" si="3752"/>
        <v>AK$17</v>
      </c>
      <c r="AL2412" s="199" t="str">
        <f t="shared" si="3752"/>
        <v>AL$17</v>
      </c>
      <c r="AM2412" s="199" t="str">
        <f t="shared" si="3752"/>
        <v>AM$17</v>
      </c>
      <c r="AN2412" s="199" t="str">
        <f t="shared" si="3752"/>
        <v>AN$17</v>
      </c>
      <c r="AO2412" s="199" t="str">
        <f t="shared" si="3752"/>
        <v>AO$17</v>
      </c>
      <c r="AP2412" s="199" t="str">
        <f t="shared" si="3752"/>
        <v>AP$17</v>
      </c>
      <c r="AQ2412" s="199" t="str">
        <f t="shared" si="3752"/>
        <v>AQ$17</v>
      </c>
      <c r="AR2412" s="199" t="str">
        <f t="shared" si="3752"/>
        <v>AR$17</v>
      </c>
      <c r="AS2412" s="199" t="str">
        <f t="shared" si="3752"/>
        <v>AS$17</v>
      </c>
      <c r="AT2412" s="199" t="str">
        <f t="shared" si="3752"/>
        <v>AT$17</v>
      </c>
      <c r="AU2412" s="199" t="str">
        <f t="shared" si="3752"/>
        <v>AU$17</v>
      </c>
      <c r="AV2412" s="199" t="str">
        <f t="shared" si="3752"/>
        <v>AV$17</v>
      </c>
      <c r="AW2412" s="199" t="str">
        <f t="shared" si="3752"/>
        <v>AW$17</v>
      </c>
      <c r="AX2412" s="199" t="str">
        <f t="shared" si="3752"/>
        <v>AX$17</v>
      </c>
      <c r="AY2412" s="199" t="str">
        <f t="shared" ref="AY2412:CD2412" si="3753">AY$21</f>
        <v>AY$17</v>
      </c>
      <c r="AZ2412" s="199" t="str">
        <f t="shared" si="3753"/>
        <v>AZ$17</v>
      </c>
      <c r="BA2412" s="199" t="str">
        <f t="shared" si="3753"/>
        <v>BA$17</v>
      </c>
      <c r="BB2412" s="199" t="str">
        <f t="shared" si="3753"/>
        <v>BB$17</v>
      </c>
      <c r="BC2412" s="199" t="str">
        <f t="shared" si="3753"/>
        <v>BC$17</v>
      </c>
      <c r="BD2412" s="199" t="str">
        <f t="shared" si="3753"/>
        <v>BD$17</v>
      </c>
      <c r="BE2412" s="199" t="str">
        <f t="shared" si="3753"/>
        <v>BE$17</v>
      </c>
      <c r="BF2412" s="199" t="str">
        <f t="shared" si="3753"/>
        <v>BF$17</v>
      </c>
      <c r="BG2412" s="199" t="str">
        <f t="shared" si="3753"/>
        <v>BG$17</v>
      </c>
      <c r="BH2412" s="199" t="str">
        <f t="shared" si="3753"/>
        <v>BH$17</v>
      </c>
      <c r="BI2412" s="199" t="str">
        <f t="shared" si="3753"/>
        <v>BI$17</v>
      </c>
      <c r="BJ2412" s="199" t="str">
        <f t="shared" si="3753"/>
        <v>BJ$17</v>
      </c>
      <c r="BK2412" s="199" t="str">
        <f t="shared" si="3753"/>
        <v>BK$17</v>
      </c>
      <c r="BL2412" s="199" t="str">
        <f t="shared" si="3753"/>
        <v>BL$17</v>
      </c>
      <c r="BM2412" s="199" t="str">
        <f t="shared" si="3753"/>
        <v>BM$17</v>
      </c>
      <c r="BN2412" s="199" t="str">
        <f t="shared" si="3753"/>
        <v>BN$17</v>
      </c>
      <c r="BO2412" s="199" t="str">
        <f t="shared" si="3753"/>
        <v>BO$17</v>
      </c>
      <c r="BP2412" s="199" t="str">
        <f t="shared" si="3753"/>
        <v>BP$17</v>
      </c>
      <c r="BQ2412" s="199" t="str">
        <f t="shared" si="3753"/>
        <v>BQ$17</v>
      </c>
      <c r="BR2412" s="199" t="str">
        <f t="shared" si="3753"/>
        <v>BR$17</v>
      </c>
      <c r="BS2412" s="199" t="str">
        <f t="shared" si="3753"/>
        <v>BS$17</v>
      </c>
      <c r="BT2412" s="199" t="str">
        <f t="shared" si="3753"/>
        <v>BT$17</v>
      </c>
      <c r="BU2412" s="199" t="str">
        <f t="shared" si="3753"/>
        <v>BU$17</v>
      </c>
      <c r="BV2412" s="199" t="str">
        <f t="shared" si="3753"/>
        <v>BV$17</v>
      </c>
      <c r="BW2412" s="199" t="str">
        <f t="shared" si="3753"/>
        <v>BW$17</v>
      </c>
      <c r="BX2412" s="199" t="str">
        <f t="shared" si="3753"/>
        <v>BX$17</v>
      </c>
      <c r="BY2412" s="199" t="str">
        <f t="shared" si="3753"/>
        <v>BY$17</v>
      </c>
      <c r="BZ2412" s="199" t="str">
        <f t="shared" si="3753"/>
        <v>BZ$17</v>
      </c>
      <c r="CA2412" s="199" t="str">
        <f t="shared" si="3753"/>
        <v>CA$17</v>
      </c>
      <c r="CB2412" s="199" t="str">
        <f t="shared" si="3753"/>
        <v>CB$17</v>
      </c>
      <c r="CC2412" s="199" t="str">
        <f t="shared" si="3753"/>
        <v>CC$17</v>
      </c>
      <c r="CD2412" s="199" t="str">
        <f t="shared" si="3753"/>
        <v>CD$17</v>
      </c>
      <c r="CE2412" s="199" t="str">
        <f t="shared" ref="CE2412:CL2412" si="3754">CE$21</f>
        <v>CE$17</v>
      </c>
      <c r="CF2412" s="199" t="str">
        <f t="shared" si="3754"/>
        <v>CF$17</v>
      </c>
      <c r="CG2412" s="199" t="str">
        <f t="shared" si="3754"/>
        <v>CG$17</v>
      </c>
      <c r="CH2412" s="199" t="str">
        <f t="shared" si="3754"/>
        <v>CH$17</v>
      </c>
      <c r="CI2412" s="199" t="str">
        <f t="shared" si="3754"/>
        <v>CI$17</v>
      </c>
      <c r="CJ2412" s="199" t="str">
        <f t="shared" si="3754"/>
        <v>CJ$17</v>
      </c>
      <c r="CK2412" s="199" t="str">
        <f t="shared" si="3754"/>
        <v>CK$17</v>
      </c>
      <c r="CL2412" s="199" t="str">
        <f t="shared" si="3754"/>
        <v>CL$17</v>
      </c>
      <c r="CN2412" s="201"/>
      <c r="CO2412" s="199" t="str">
        <f t="shared" ref="CO2412:DL2412" si="3755">CO$21</f>
        <v>CO$17</v>
      </c>
      <c r="CP2412" s="199" t="str">
        <f t="shared" si="3755"/>
        <v>CP$17</v>
      </c>
      <c r="CQ2412" s="199" t="str">
        <f t="shared" si="3755"/>
        <v>CQ$17</v>
      </c>
      <c r="CR2412" s="199" t="str">
        <f t="shared" si="3755"/>
        <v>CR$17</v>
      </c>
      <c r="CS2412" s="199" t="str">
        <f t="shared" si="3755"/>
        <v>CS$17</v>
      </c>
      <c r="CT2412" s="199" t="str">
        <f t="shared" si="3755"/>
        <v>CT$17</v>
      </c>
      <c r="CU2412" s="199" t="str">
        <f t="shared" si="3755"/>
        <v>CU$17</v>
      </c>
      <c r="CV2412" s="199" t="str">
        <f t="shared" si="3755"/>
        <v>CV$17</v>
      </c>
      <c r="CW2412" s="199" t="str">
        <f t="shared" si="3755"/>
        <v>CW$17</v>
      </c>
      <c r="CX2412" s="199" t="str">
        <f t="shared" si="3755"/>
        <v>CX$17</v>
      </c>
      <c r="CY2412" s="199" t="str">
        <f t="shared" si="3755"/>
        <v>CY$17</v>
      </c>
      <c r="CZ2412" s="199" t="str">
        <f t="shared" si="3755"/>
        <v>CZ$17</v>
      </c>
      <c r="DA2412" s="199" t="str">
        <f t="shared" si="3755"/>
        <v>DA$17</v>
      </c>
      <c r="DB2412" s="199" t="str">
        <f t="shared" si="3755"/>
        <v>DB$17</v>
      </c>
      <c r="DC2412" s="199" t="str">
        <f t="shared" si="3755"/>
        <v>DC$17</v>
      </c>
      <c r="DD2412" s="199" t="str">
        <f t="shared" si="3755"/>
        <v>DD$17</v>
      </c>
      <c r="DE2412" s="199" t="str">
        <f t="shared" si="3755"/>
        <v>DE$17</v>
      </c>
      <c r="DF2412" s="199" t="str">
        <f t="shared" si="3755"/>
        <v>DF$17</v>
      </c>
      <c r="DG2412" s="199" t="str">
        <f t="shared" si="3755"/>
        <v>DG$17</v>
      </c>
      <c r="DH2412" s="199" t="str">
        <f t="shared" si="3755"/>
        <v>DH$17</v>
      </c>
      <c r="DI2412" s="199" t="str">
        <f t="shared" si="3755"/>
        <v>DI$17</v>
      </c>
      <c r="DJ2412" s="199" t="str">
        <f t="shared" si="3755"/>
        <v>DJ$17</v>
      </c>
      <c r="DK2412" s="199" t="str">
        <f t="shared" si="3755"/>
        <v>DK$17</v>
      </c>
      <c r="DL2412" s="199" t="str">
        <f t="shared" si="3755"/>
        <v>DL$17</v>
      </c>
    </row>
    <row r="2413" spans="1:116" x14ac:dyDescent="0.4">
      <c r="A2413" s="174"/>
      <c r="E2413" s="8"/>
      <c r="G2413" s="175" t="s">
        <v>491</v>
      </c>
      <c r="H2413" s="200"/>
      <c r="I2413" s="201"/>
      <c r="J2413" s="201"/>
      <c r="K2413" s="202"/>
      <c r="L2413" s="202"/>
      <c r="M2413" s="202"/>
      <c r="N2413" s="202"/>
      <c r="O2413" s="202"/>
      <c r="P2413" s="202"/>
      <c r="R2413" s="202"/>
      <c r="S2413" s="190"/>
      <c r="T2413" s="190"/>
      <c r="U2413" s="190"/>
      <c r="V2413" s="190"/>
      <c r="W2413" s="190"/>
      <c r="X2413" s="190"/>
      <c r="Y2413" s="190"/>
      <c r="Z2413" s="190"/>
      <c r="AA2413" s="190"/>
      <c r="AB2413" s="190"/>
      <c r="AC2413" s="190"/>
      <c r="AD2413" s="190"/>
      <c r="AE2413" s="190"/>
      <c r="AF2413" s="190"/>
      <c r="AG2413" s="190"/>
      <c r="AH2413" s="190"/>
      <c r="AI2413" s="190"/>
      <c r="AJ2413" s="190"/>
      <c r="AK2413" s="190"/>
      <c r="AL2413" s="190"/>
      <c r="AM2413" s="190"/>
      <c r="AN2413" s="190"/>
      <c r="AO2413" s="190"/>
      <c r="AP2413" s="190"/>
      <c r="AQ2413" s="190"/>
      <c r="AR2413" s="190"/>
      <c r="AS2413" s="190"/>
      <c r="AT2413" s="190"/>
      <c r="AU2413" s="190"/>
      <c r="AV2413" s="190"/>
      <c r="AW2413" s="190"/>
      <c r="AX2413" s="190"/>
      <c r="AY2413" s="190"/>
      <c r="AZ2413" s="190"/>
      <c r="BA2413" s="190"/>
      <c r="BB2413" s="190"/>
      <c r="BC2413" s="190"/>
      <c r="BD2413" s="190"/>
      <c r="BE2413" s="190"/>
      <c r="BF2413" s="190"/>
      <c r="BG2413" s="190"/>
      <c r="BH2413" s="190"/>
      <c r="BI2413" s="190"/>
      <c r="BJ2413" s="190"/>
      <c r="BK2413" s="190"/>
      <c r="BL2413" s="190"/>
      <c r="BM2413" s="190"/>
      <c r="BN2413" s="190"/>
      <c r="BO2413" s="190"/>
      <c r="BP2413" s="190"/>
      <c r="BQ2413" s="190"/>
      <c r="BR2413" s="190"/>
      <c r="BS2413" s="190"/>
      <c r="BT2413" s="190"/>
      <c r="BU2413" s="190"/>
      <c r="BV2413" s="190"/>
      <c r="BW2413" s="190"/>
      <c r="BX2413" s="190"/>
      <c r="BY2413" s="190"/>
      <c r="BZ2413" s="190"/>
      <c r="CA2413" s="190"/>
      <c r="CB2413" s="190"/>
      <c r="CC2413" s="190"/>
      <c r="CD2413" s="190"/>
      <c r="CE2413" s="190"/>
      <c r="CF2413" s="190"/>
      <c r="CG2413" s="190"/>
      <c r="CH2413" s="190"/>
      <c r="CI2413" s="190"/>
      <c r="CJ2413" s="190"/>
      <c r="CK2413" s="190"/>
      <c r="CL2413" s="190"/>
      <c r="CN2413" s="201"/>
      <c r="CO2413" s="190"/>
      <c r="CP2413" s="190"/>
      <c r="CQ2413" s="190"/>
      <c r="CR2413" s="190"/>
      <c r="CS2413" s="190"/>
      <c r="CT2413" s="190"/>
      <c r="CU2413" s="190"/>
      <c r="CV2413" s="190"/>
      <c r="CW2413" s="190"/>
      <c r="CX2413" s="190"/>
      <c r="CY2413" s="190"/>
      <c r="CZ2413" s="190"/>
      <c r="DA2413" s="190"/>
      <c r="DB2413" s="190"/>
      <c r="DC2413" s="190"/>
      <c r="DD2413" s="190"/>
      <c r="DE2413" s="190"/>
      <c r="DF2413" s="190"/>
      <c r="DG2413" s="190"/>
      <c r="DH2413" s="190"/>
      <c r="DI2413" s="190"/>
      <c r="DJ2413" s="190"/>
      <c r="DK2413" s="190"/>
      <c r="DL2413" s="190"/>
    </row>
    <row r="2414" spans="1:116" x14ac:dyDescent="0.4">
      <c r="A2414" s="174"/>
      <c r="E2414" s="8"/>
      <c r="G2414" s="175" t="s">
        <v>505</v>
      </c>
      <c r="H2414" s="200"/>
      <c r="I2414" s="201"/>
      <c r="J2414" s="201"/>
      <c r="K2414" s="202"/>
      <c r="L2414" s="202"/>
      <c r="M2414" s="202"/>
      <c r="N2414" s="202"/>
      <c r="O2414" s="202"/>
      <c r="P2414" s="202"/>
      <c r="R2414" s="202"/>
      <c r="S2414" s="190"/>
      <c r="T2414" s="190"/>
      <c r="U2414" s="190"/>
      <c r="V2414" s="190"/>
      <c r="W2414" s="190"/>
      <c r="X2414" s="190"/>
      <c r="Y2414" s="190"/>
      <c r="Z2414" s="190"/>
      <c r="AA2414" s="190"/>
      <c r="AB2414" s="190"/>
      <c r="AC2414" s="190"/>
      <c r="AD2414" s="190"/>
      <c r="AE2414" s="190"/>
      <c r="AF2414" s="190"/>
      <c r="AG2414" s="190"/>
      <c r="AH2414" s="190"/>
      <c r="AI2414" s="190"/>
      <c r="AJ2414" s="190"/>
      <c r="AK2414" s="190"/>
      <c r="AL2414" s="190"/>
      <c r="AM2414" s="190"/>
      <c r="AN2414" s="190"/>
      <c r="AO2414" s="190"/>
      <c r="AP2414" s="190"/>
      <c r="AQ2414" s="190"/>
      <c r="AR2414" s="190"/>
      <c r="AS2414" s="190"/>
      <c r="AT2414" s="190"/>
      <c r="AU2414" s="190"/>
      <c r="AV2414" s="190"/>
      <c r="AW2414" s="190"/>
      <c r="AX2414" s="190"/>
      <c r="AY2414" s="190"/>
      <c r="AZ2414" s="190"/>
      <c r="BA2414" s="190"/>
      <c r="BB2414" s="190"/>
      <c r="BC2414" s="190"/>
      <c r="BD2414" s="190"/>
      <c r="BE2414" s="190"/>
      <c r="BF2414" s="190"/>
      <c r="BG2414" s="190"/>
      <c r="BH2414" s="190"/>
      <c r="BI2414" s="190"/>
      <c r="BJ2414" s="190"/>
      <c r="BK2414" s="190"/>
      <c r="BL2414" s="190"/>
      <c r="BM2414" s="190"/>
      <c r="BN2414" s="190"/>
      <c r="BO2414" s="190"/>
      <c r="BP2414" s="190"/>
      <c r="BQ2414" s="190"/>
      <c r="BR2414" s="190"/>
      <c r="BS2414" s="190"/>
      <c r="BT2414" s="190"/>
      <c r="BU2414" s="190"/>
      <c r="BV2414" s="190"/>
      <c r="BW2414" s="190"/>
      <c r="BX2414" s="190"/>
      <c r="BY2414" s="190"/>
      <c r="BZ2414" s="190"/>
      <c r="CA2414" s="190"/>
      <c r="CB2414" s="190"/>
      <c r="CC2414" s="190"/>
      <c r="CD2414" s="190"/>
      <c r="CE2414" s="190"/>
      <c r="CF2414" s="190"/>
      <c r="CG2414" s="190"/>
      <c r="CH2414" s="190"/>
      <c r="CI2414" s="190"/>
      <c r="CJ2414" s="190"/>
      <c r="CK2414" s="190"/>
      <c r="CL2414" s="190"/>
      <c r="CN2414" s="201"/>
      <c r="CO2414" s="190"/>
      <c r="CP2414" s="190"/>
      <c r="CQ2414" s="190"/>
      <c r="CR2414" s="190"/>
      <c r="CS2414" s="190"/>
      <c r="CT2414" s="190"/>
      <c r="CU2414" s="190"/>
      <c r="CV2414" s="190"/>
      <c r="CW2414" s="190"/>
      <c r="CX2414" s="190"/>
      <c r="CY2414" s="190"/>
      <c r="CZ2414" s="190"/>
      <c r="DA2414" s="190"/>
      <c r="DB2414" s="190"/>
      <c r="DC2414" s="190"/>
      <c r="DD2414" s="190"/>
      <c r="DE2414" s="190"/>
      <c r="DF2414" s="190"/>
      <c r="DG2414" s="190"/>
      <c r="DH2414" s="190"/>
      <c r="DI2414" s="190"/>
      <c r="DJ2414" s="190"/>
      <c r="DK2414" s="190"/>
      <c r="DL2414" s="190"/>
    </row>
    <row r="2415" spans="1:116" x14ac:dyDescent="0.4">
      <c r="A2415" s="174"/>
      <c r="E2415" s="8"/>
      <c r="G2415" s="175" t="s">
        <v>463</v>
      </c>
      <c r="H2415" s="200"/>
      <c r="I2415" s="201"/>
      <c r="J2415" s="201"/>
      <c r="K2415" s="202"/>
      <c r="L2415" s="202"/>
      <c r="M2415" s="202"/>
      <c r="N2415" s="202"/>
      <c r="O2415" s="202"/>
      <c r="P2415" s="202"/>
      <c r="R2415" s="202"/>
      <c r="S2415" s="190" t="str">
        <f t="shared" ref="S2415:AX2415" si="3756">S$22</f>
        <v>S$18</v>
      </c>
      <c r="T2415" s="190" t="str">
        <f t="shared" si="3756"/>
        <v>T$18</v>
      </c>
      <c r="U2415" s="190" t="str">
        <f t="shared" si="3756"/>
        <v>U$18</v>
      </c>
      <c r="V2415" s="190" t="str">
        <f t="shared" si="3756"/>
        <v>V$18</v>
      </c>
      <c r="W2415" s="190" t="str">
        <f t="shared" si="3756"/>
        <v>W$18</v>
      </c>
      <c r="X2415" s="190" t="str">
        <f t="shared" si="3756"/>
        <v>X$18</v>
      </c>
      <c r="Y2415" s="190" t="str">
        <f t="shared" si="3756"/>
        <v>Y$18</v>
      </c>
      <c r="Z2415" s="190" t="str">
        <f t="shared" si="3756"/>
        <v>Z$18</v>
      </c>
      <c r="AA2415" s="190" t="str">
        <f t="shared" si="3756"/>
        <v>AA$18</v>
      </c>
      <c r="AB2415" s="190" t="str">
        <f t="shared" si="3756"/>
        <v>AB$18</v>
      </c>
      <c r="AC2415" s="190" t="str">
        <f t="shared" si="3756"/>
        <v>AC$18</v>
      </c>
      <c r="AD2415" s="190" t="str">
        <f t="shared" si="3756"/>
        <v>AD$18</v>
      </c>
      <c r="AE2415" s="190" t="str">
        <f t="shared" si="3756"/>
        <v>AE$18</v>
      </c>
      <c r="AF2415" s="190" t="str">
        <f t="shared" si="3756"/>
        <v>AF$18</v>
      </c>
      <c r="AG2415" s="190" t="str">
        <f t="shared" si="3756"/>
        <v>AG$18</v>
      </c>
      <c r="AH2415" s="190" t="str">
        <f t="shared" si="3756"/>
        <v>AH$18</v>
      </c>
      <c r="AI2415" s="190" t="str">
        <f t="shared" si="3756"/>
        <v>AI$18</v>
      </c>
      <c r="AJ2415" s="190" t="str">
        <f t="shared" si="3756"/>
        <v>AJ$18</v>
      </c>
      <c r="AK2415" s="190" t="str">
        <f t="shared" si="3756"/>
        <v>AK$18</v>
      </c>
      <c r="AL2415" s="190" t="str">
        <f t="shared" si="3756"/>
        <v>AL$18</v>
      </c>
      <c r="AM2415" s="190" t="str">
        <f t="shared" si="3756"/>
        <v>AM$18</v>
      </c>
      <c r="AN2415" s="190" t="str">
        <f t="shared" si="3756"/>
        <v>AN$18</v>
      </c>
      <c r="AO2415" s="190" t="str">
        <f t="shared" si="3756"/>
        <v>AO$18</v>
      </c>
      <c r="AP2415" s="190" t="str">
        <f t="shared" si="3756"/>
        <v>AP$18</v>
      </c>
      <c r="AQ2415" s="190" t="str">
        <f t="shared" si="3756"/>
        <v>AQ$18</v>
      </c>
      <c r="AR2415" s="190" t="str">
        <f t="shared" si="3756"/>
        <v>AR$18</v>
      </c>
      <c r="AS2415" s="190" t="str">
        <f t="shared" si="3756"/>
        <v>AS$18</v>
      </c>
      <c r="AT2415" s="190" t="str">
        <f t="shared" si="3756"/>
        <v>AT$18</v>
      </c>
      <c r="AU2415" s="190" t="str">
        <f t="shared" si="3756"/>
        <v>AU$18</v>
      </c>
      <c r="AV2415" s="190" t="str">
        <f t="shared" si="3756"/>
        <v>AV$18</v>
      </c>
      <c r="AW2415" s="190" t="str">
        <f t="shared" si="3756"/>
        <v>AW$18</v>
      </c>
      <c r="AX2415" s="190" t="str">
        <f t="shared" si="3756"/>
        <v>AX$18</v>
      </c>
      <c r="AY2415" s="190" t="str">
        <f t="shared" ref="AY2415:CD2415" si="3757">AY$22</f>
        <v>AY$18</v>
      </c>
      <c r="AZ2415" s="190" t="str">
        <f t="shared" si="3757"/>
        <v>AZ$18</v>
      </c>
      <c r="BA2415" s="190" t="str">
        <f t="shared" si="3757"/>
        <v>BA$18</v>
      </c>
      <c r="BB2415" s="190" t="str">
        <f t="shared" si="3757"/>
        <v>BB$18</v>
      </c>
      <c r="BC2415" s="190" t="str">
        <f t="shared" si="3757"/>
        <v>BC$18</v>
      </c>
      <c r="BD2415" s="190" t="str">
        <f t="shared" si="3757"/>
        <v>BD$18</v>
      </c>
      <c r="BE2415" s="190" t="str">
        <f t="shared" si="3757"/>
        <v>BE$18</v>
      </c>
      <c r="BF2415" s="190" t="str">
        <f t="shared" si="3757"/>
        <v>BF$18</v>
      </c>
      <c r="BG2415" s="190" t="str">
        <f t="shared" si="3757"/>
        <v>BG$18</v>
      </c>
      <c r="BH2415" s="190" t="str">
        <f t="shared" si="3757"/>
        <v>BH$18</v>
      </c>
      <c r="BI2415" s="190" t="str">
        <f t="shared" si="3757"/>
        <v>BI$18</v>
      </c>
      <c r="BJ2415" s="190" t="str">
        <f t="shared" si="3757"/>
        <v>BJ$18</v>
      </c>
      <c r="BK2415" s="190" t="str">
        <f t="shared" si="3757"/>
        <v>BK$18</v>
      </c>
      <c r="BL2415" s="190" t="str">
        <f t="shared" si="3757"/>
        <v>BL$18</v>
      </c>
      <c r="BM2415" s="190" t="str">
        <f t="shared" si="3757"/>
        <v>BM$18</v>
      </c>
      <c r="BN2415" s="190" t="str">
        <f t="shared" si="3757"/>
        <v>BN$18</v>
      </c>
      <c r="BO2415" s="190" t="str">
        <f t="shared" si="3757"/>
        <v>BO$18</v>
      </c>
      <c r="BP2415" s="190" t="str">
        <f t="shared" si="3757"/>
        <v>BP$18</v>
      </c>
      <c r="BQ2415" s="190" t="str">
        <f t="shared" si="3757"/>
        <v>BQ$18</v>
      </c>
      <c r="BR2415" s="190" t="str">
        <f t="shared" si="3757"/>
        <v>BR$18</v>
      </c>
      <c r="BS2415" s="190" t="str">
        <f t="shared" si="3757"/>
        <v>BS$18</v>
      </c>
      <c r="BT2415" s="190" t="str">
        <f t="shared" si="3757"/>
        <v>BT$18</v>
      </c>
      <c r="BU2415" s="190" t="str">
        <f t="shared" si="3757"/>
        <v>BU$18</v>
      </c>
      <c r="BV2415" s="190" t="str">
        <f t="shared" si="3757"/>
        <v>BV$18</v>
      </c>
      <c r="BW2415" s="190" t="str">
        <f t="shared" si="3757"/>
        <v>BW$18</v>
      </c>
      <c r="BX2415" s="190" t="str">
        <f t="shared" si="3757"/>
        <v>BX$18</v>
      </c>
      <c r="BY2415" s="190" t="str">
        <f t="shared" si="3757"/>
        <v>BY$18</v>
      </c>
      <c r="BZ2415" s="190" t="str">
        <f t="shared" si="3757"/>
        <v>BZ$18</v>
      </c>
      <c r="CA2415" s="190" t="str">
        <f t="shared" si="3757"/>
        <v>CA$18</v>
      </c>
      <c r="CB2415" s="190" t="str">
        <f t="shared" si="3757"/>
        <v>CB$18</v>
      </c>
      <c r="CC2415" s="190" t="str">
        <f t="shared" si="3757"/>
        <v>CC$18</v>
      </c>
      <c r="CD2415" s="190" t="str">
        <f t="shared" si="3757"/>
        <v>CD$18</v>
      </c>
      <c r="CE2415" s="190" t="str">
        <f t="shared" ref="CE2415:CL2415" si="3758">CE$22</f>
        <v>CE$18</v>
      </c>
      <c r="CF2415" s="190" t="str">
        <f t="shared" si="3758"/>
        <v>CF$18</v>
      </c>
      <c r="CG2415" s="190" t="str">
        <f t="shared" si="3758"/>
        <v>CG$18</v>
      </c>
      <c r="CH2415" s="190" t="str">
        <f t="shared" si="3758"/>
        <v>CH$18</v>
      </c>
      <c r="CI2415" s="190" t="str">
        <f t="shared" si="3758"/>
        <v>CI$18</v>
      </c>
      <c r="CJ2415" s="190" t="str">
        <f t="shared" si="3758"/>
        <v>CJ$18</v>
      </c>
      <c r="CK2415" s="190" t="str">
        <f t="shared" si="3758"/>
        <v>CK$18</v>
      </c>
      <c r="CL2415" s="190" t="str">
        <f t="shared" si="3758"/>
        <v>CL$18</v>
      </c>
      <c r="CN2415" s="201"/>
      <c r="CO2415" s="190" t="str">
        <f t="shared" ref="CO2415:DL2415" si="3759">CO$22</f>
        <v>CO$18</v>
      </c>
      <c r="CP2415" s="190" t="str">
        <f t="shared" si="3759"/>
        <v>CP$18</v>
      </c>
      <c r="CQ2415" s="190" t="str">
        <f t="shared" si="3759"/>
        <v>CQ$18</v>
      </c>
      <c r="CR2415" s="190" t="str">
        <f t="shared" si="3759"/>
        <v>CR$18</v>
      </c>
      <c r="CS2415" s="190" t="str">
        <f t="shared" si="3759"/>
        <v>CS$18</v>
      </c>
      <c r="CT2415" s="190" t="str">
        <f t="shared" si="3759"/>
        <v>CT$18</v>
      </c>
      <c r="CU2415" s="190" t="str">
        <f t="shared" si="3759"/>
        <v>CU$18</v>
      </c>
      <c r="CV2415" s="190" t="str">
        <f t="shared" si="3759"/>
        <v>CV$18</v>
      </c>
      <c r="CW2415" s="190" t="str">
        <f t="shared" si="3759"/>
        <v>CW$18</v>
      </c>
      <c r="CX2415" s="190" t="str">
        <f t="shared" si="3759"/>
        <v>CX$18</v>
      </c>
      <c r="CY2415" s="190" t="str">
        <f t="shared" si="3759"/>
        <v>CY$18</v>
      </c>
      <c r="CZ2415" s="190" t="str">
        <f t="shared" si="3759"/>
        <v>CZ$18</v>
      </c>
      <c r="DA2415" s="190" t="str">
        <f t="shared" si="3759"/>
        <v>DA$18</v>
      </c>
      <c r="DB2415" s="190" t="str">
        <f t="shared" si="3759"/>
        <v>DB$18</v>
      </c>
      <c r="DC2415" s="190" t="str">
        <f t="shared" si="3759"/>
        <v>DC$18</v>
      </c>
      <c r="DD2415" s="190" t="str">
        <f t="shared" si="3759"/>
        <v>DD$18</v>
      </c>
      <c r="DE2415" s="190" t="str">
        <f t="shared" si="3759"/>
        <v>DE$18</v>
      </c>
      <c r="DF2415" s="190" t="str">
        <f t="shared" si="3759"/>
        <v>DF$18</v>
      </c>
      <c r="DG2415" s="190" t="str">
        <f t="shared" si="3759"/>
        <v>DG$18</v>
      </c>
      <c r="DH2415" s="190" t="str">
        <f t="shared" si="3759"/>
        <v>DH$18</v>
      </c>
      <c r="DI2415" s="190" t="str">
        <f t="shared" si="3759"/>
        <v>DI$18</v>
      </c>
      <c r="DJ2415" s="190" t="str">
        <f t="shared" si="3759"/>
        <v>DJ$18</v>
      </c>
      <c r="DK2415" s="190" t="str">
        <f t="shared" si="3759"/>
        <v>DK$18</v>
      </c>
      <c r="DL2415" s="190" t="str">
        <f t="shared" si="3759"/>
        <v>DL$18</v>
      </c>
    </row>
    <row r="2416" spans="1:116" x14ac:dyDescent="0.4">
      <c r="A2416" s="174"/>
      <c r="E2416" s="8"/>
      <c r="G2416" s="175" t="s">
        <v>464</v>
      </c>
      <c r="H2416" s="200"/>
      <c r="I2416" s="201"/>
      <c r="J2416" s="201"/>
      <c r="K2416" s="202"/>
      <c r="L2416" s="202"/>
      <c r="M2416" s="202"/>
      <c r="N2416" s="202"/>
      <c r="O2416" s="202"/>
      <c r="P2416" s="202"/>
      <c r="R2416" s="202"/>
      <c r="S2416" s="190" t="str">
        <f t="shared" ref="S2416:AX2416" si="3760">S$23</f>
        <v>S$19</v>
      </c>
      <c r="T2416" s="190" t="str">
        <f t="shared" si="3760"/>
        <v>T$19</v>
      </c>
      <c r="U2416" s="190" t="str">
        <f t="shared" si="3760"/>
        <v>U$19</v>
      </c>
      <c r="V2416" s="190" t="str">
        <f t="shared" si="3760"/>
        <v>V$19</v>
      </c>
      <c r="W2416" s="190" t="str">
        <f t="shared" si="3760"/>
        <v>W$19</v>
      </c>
      <c r="X2416" s="190" t="str">
        <f t="shared" si="3760"/>
        <v>X$19</v>
      </c>
      <c r="Y2416" s="190" t="str">
        <f t="shared" si="3760"/>
        <v>Y$19</v>
      </c>
      <c r="Z2416" s="190" t="str">
        <f t="shared" si="3760"/>
        <v>Z$19</v>
      </c>
      <c r="AA2416" s="190" t="str">
        <f t="shared" si="3760"/>
        <v>AA$19</v>
      </c>
      <c r="AB2416" s="190" t="str">
        <f t="shared" si="3760"/>
        <v>AB$19</v>
      </c>
      <c r="AC2416" s="190" t="str">
        <f t="shared" si="3760"/>
        <v>AC$19</v>
      </c>
      <c r="AD2416" s="190" t="str">
        <f t="shared" si="3760"/>
        <v>AD$19</v>
      </c>
      <c r="AE2416" s="190" t="str">
        <f t="shared" si="3760"/>
        <v>AE$19</v>
      </c>
      <c r="AF2416" s="190" t="str">
        <f t="shared" si="3760"/>
        <v>AF$19</v>
      </c>
      <c r="AG2416" s="190" t="str">
        <f t="shared" si="3760"/>
        <v>AG$19</v>
      </c>
      <c r="AH2416" s="190" t="str">
        <f t="shared" si="3760"/>
        <v>AH$19</v>
      </c>
      <c r="AI2416" s="190" t="str">
        <f t="shared" si="3760"/>
        <v>AI$19</v>
      </c>
      <c r="AJ2416" s="190" t="str">
        <f t="shared" si="3760"/>
        <v>AJ$19</v>
      </c>
      <c r="AK2416" s="190" t="str">
        <f t="shared" si="3760"/>
        <v>AK$19</v>
      </c>
      <c r="AL2416" s="190" t="str">
        <f t="shared" si="3760"/>
        <v>AL$19</v>
      </c>
      <c r="AM2416" s="190" t="str">
        <f t="shared" si="3760"/>
        <v>AM$19</v>
      </c>
      <c r="AN2416" s="190" t="str">
        <f t="shared" si="3760"/>
        <v>AN$19</v>
      </c>
      <c r="AO2416" s="190" t="str">
        <f t="shared" si="3760"/>
        <v>AO$19</v>
      </c>
      <c r="AP2416" s="190" t="str">
        <f t="shared" si="3760"/>
        <v>AP$19</v>
      </c>
      <c r="AQ2416" s="190" t="str">
        <f t="shared" si="3760"/>
        <v>AQ$19</v>
      </c>
      <c r="AR2416" s="190" t="str">
        <f t="shared" si="3760"/>
        <v>AR$19</v>
      </c>
      <c r="AS2416" s="190" t="str">
        <f t="shared" si="3760"/>
        <v>AS$19</v>
      </c>
      <c r="AT2416" s="190" t="str">
        <f t="shared" si="3760"/>
        <v>AT$19</v>
      </c>
      <c r="AU2416" s="190" t="str">
        <f t="shared" si="3760"/>
        <v>AU$19</v>
      </c>
      <c r="AV2416" s="190" t="str">
        <f t="shared" si="3760"/>
        <v>AV$19</v>
      </c>
      <c r="AW2416" s="190" t="str">
        <f t="shared" si="3760"/>
        <v>AW$19</v>
      </c>
      <c r="AX2416" s="190" t="str">
        <f t="shared" si="3760"/>
        <v>AX$19</v>
      </c>
      <c r="AY2416" s="190" t="str">
        <f t="shared" ref="AY2416:CD2416" si="3761">AY$23</f>
        <v>AY$19</v>
      </c>
      <c r="AZ2416" s="190" t="str">
        <f t="shared" si="3761"/>
        <v>AZ$19</v>
      </c>
      <c r="BA2416" s="190" t="str">
        <f t="shared" si="3761"/>
        <v>BA$19</v>
      </c>
      <c r="BB2416" s="190" t="str">
        <f t="shared" si="3761"/>
        <v>BB$19</v>
      </c>
      <c r="BC2416" s="190" t="str">
        <f t="shared" si="3761"/>
        <v>BC$19</v>
      </c>
      <c r="BD2416" s="190" t="str">
        <f t="shared" si="3761"/>
        <v>BD$19</v>
      </c>
      <c r="BE2416" s="190" t="str">
        <f t="shared" si="3761"/>
        <v>BE$19</v>
      </c>
      <c r="BF2416" s="190" t="str">
        <f t="shared" si="3761"/>
        <v>BF$19</v>
      </c>
      <c r="BG2416" s="190" t="str">
        <f t="shared" si="3761"/>
        <v>BG$19</v>
      </c>
      <c r="BH2416" s="190" t="str">
        <f t="shared" si="3761"/>
        <v>BH$19</v>
      </c>
      <c r="BI2416" s="190" t="str">
        <f t="shared" si="3761"/>
        <v>BI$19</v>
      </c>
      <c r="BJ2416" s="190" t="str">
        <f t="shared" si="3761"/>
        <v>BJ$19</v>
      </c>
      <c r="BK2416" s="190" t="str">
        <f t="shared" si="3761"/>
        <v>BK$19</v>
      </c>
      <c r="BL2416" s="190" t="str">
        <f t="shared" si="3761"/>
        <v>BL$19</v>
      </c>
      <c r="BM2416" s="190" t="str">
        <f t="shared" si="3761"/>
        <v>BM$19</v>
      </c>
      <c r="BN2416" s="190" t="str">
        <f t="shared" si="3761"/>
        <v>BN$19</v>
      </c>
      <c r="BO2416" s="190" t="str">
        <f t="shared" si="3761"/>
        <v>BO$19</v>
      </c>
      <c r="BP2416" s="190" t="str">
        <f t="shared" si="3761"/>
        <v>BP$19</v>
      </c>
      <c r="BQ2416" s="190" t="str">
        <f t="shared" si="3761"/>
        <v>BQ$19</v>
      </c>
      <c r="BR2416" s="190" t="str">
        <f t="shared" si="3761"/>
        <v>BR$19</v>
      </c>
      <c r="BS2416" s="190" t="str">
        <f t="shared" si="3761"/>
        <v>BS$19</v>
      </c>
      <c r="BT2416" s="190" t="str">
        <f t="shared" si="3761"/>
        <v>BT$19</v>
      </c>
      <c r="BU2416" s="190" t="str">
        <f t="shared" si="3761"/>
        <v>BU$19</v>
      </c>
      <c r="BV2416" s="190" t="str">
        <f t="shared" si="3761"/>
        <v>BV$19</v>
      </c>
      <c r="BW2416" s="190" t="str">
        <f t="shared" si="3761"/>
        <v>BW$19</v>
      </c>
      <c r="BX2416" s="190" t="str">
        <f t="shared" si="3761"/>
        <v>BX$19</v>
      </c>
      <c r="BY2416" s="190" t="str">
        <f t="shared" si="3761"/>
        <v>BY$19</v>
      </c>
      <c r="BZ2416" s="190" t="str">
        <f t="shared" si="3761"/>
        <v>BZ$19</v>
      </c>
      <c r="CA2416" s="190" t="str">
        <f t="shared" si="3761"/>
        <v>CA$19</v>
      </c>
      <c r="CB2416" s="190" t="str">
        <f t="shared" si="3761"/>
        <v>CB$19</v>
      </c>
      <c r="CC2416" s="190" t="str">
        <f t="shared" si="3761"/>
        <v>CC$19</v>
      </c>
      <c r="CD2416" s="190" t="str">
        <f t="shared" si="3761"/>
        <v>CD$19</v>
      </c>
      <c r="CE2416" s="190" t="str">
        <f t="shared" ref="CE2416:CL2416" si="3762">CE$23</f>
        <v>CE$19</v>
      </c>
      <c r="CF2416" s="190" t="str">
        <f t="shared" si="3762"/>
        <v>CF$19</v>
      </c>
      <c r="CG2416" s="190" t="str">
        <f t="shared" si="3762"/>
        <v>CG$19</v>
      </c>
      <c r="CH2416" s="190" t="str">
        <f t="shared" si="3762"/>
        <v>CH$19</v>
      </c>
      <c r="CI2416" s="190" t="str">
        <f t="shared" si="3762"/>
        <v>CI$19</v>
      </c>
      <c r="CJ2416" s="190" t="str">
        <f t="shared" si="3762"/>
        <v>CJ$19</v>
      </c>
      <c r="CK2416" s="190" t="str">
        <f t="shared" si="3762"/>
        <v>CK$19</v>
      </c>
      <c r="CL2416" s="190" t="str">
        <f t="shared" si="3762"/>
        <v>CL$19</v>
      </c>
      <c r="CN2416" s="201"/>
      <c r="CO2416" s="190" t="str">
        <f t="shared" ref="CO2416:DL2416" si="3763">CO$23</f>
        <v>CO$19</v>
      </c>
      <c r="CP2416" s="190" t="str">
        <f t="shared" si="3763"/>
        <v>CP$19</v>
      </c>
      <c r="CQ2416" s="190" t="str">
        <f t="shared" si="3763"/>
        <v>CQ$19</v>
      </c>
      <c r="CR2416" s="190" t="str">
        <f t="shared" si="3763"/>
        <v>CR$19</v>
      </c>
      <c r="CS2416" s="190" t="str">
        <f t="shared" si="3763"/>
        <v>CS$19</v>
      </c>
      <c r="CT2416" s="190" t="str">
        <f t="shared" si="3763"/>
        <v>CT$19</v>
      </c>
      <c r="CU2416" s="190" t="str">
        <f t="shared" si="3763"/>
        <v>CU$19</v>
      </c>
      <c r="CV2416" s="190" t="str">
        <f t="shared" si="3763"/>
        <v>CV$19</v>
      </c>
      <c r="CW2416" s="190" t="str">
        <f t="shared" si="3763"/>
        <v>CW$19</v>
      </c>
      <c r="CX2416" s="190" t="str">
        <f t="shared" si="3763"/>
        <v>CX$19</v>
      </c>
      <c r="CY2416" s="190" t="str">
        <f t="shared" si="3763"/>
        <v>CY$19</v>
      </c>
      <c r="CZ2416" s="190" t="str">
        <f t="shared" si="3763"/>
        <v>CZ$19</v>
      </c>
      <c r="DA2416" s="190" t="str">
        <f t="shared" si="3763"/>
        <v>DA$19</v>
      </c>
      <c r="DB2416" s="190" t="str">
        <f t="shared" si="3763"/>
        <v>DB$19</v>
      </c>
      <c r="DC2416" s="190" t="str">
        <f t="shared" si="3763"/>
        <v>DC$19</v>
      </c>
      <c r="DD2416" s="190" t="str">
        <f t="shared" si="3763"/>
        <v>DD$19</v>
      </c>
      <c r="DE2416" s="190" t="str">
        <f t="shared" si="3763"/>
        <v>DE$19</v>
      </c>
      <c r="DF2416" s="190" t="str">
        <f t="shared" si="3763"/>
        <v>DF$19</v>
      </c>
      <c r="DG2416" s="190" t="str">
        <f t="shared" si="3763"/>
        <v>DG$19</v>
      </c>
      <c r="DH2416" s="190" t="str">
        <f t="shared" si="3763"/>
        <v>DH$19</v>
      </c>
      <c r="DI2416" s="190" t="str">
        <f t="shared" si="3763"/>
        <v>DI$19</v>
      </c>
      <c r="DJ2416" s="190" t="str">
        <f t="shared" si="3763"/>
        <v>DJ$19</v>
      </c>
      <c r="DK2416" s="190" t="str">
        <f t="shared" si="3763"/>
        <v>DK$19</v>
      </c>
      <c r="DL2416" s="190" t="str">
        <f t="shared" si="3763"/>
        <v>DL$19</v>
      </c>
    </row>
    <row r="2417" spans="1:116" x14ac:dyDescent="0.4">
      <c r="A2417" s="31" t="s">
        <v>218</v>
      </c>
      <c r="B2417" s="31" t="s">
        <v>395</v>
      </c>
      <c r="C2417" s="31"/>
      <c r="D2417" t="s">
        <v>406</v>
      </c>
      <c r="E2417" s="8" t="str">
        <f t="shared" si="3702"/>
        <v>2417 WCINV-IS</v>
      </c>
      <c r="F2417" t="s">
        <v>434</v>
      </c>
      <c r="G2417" s="70" t="s">
        <v>397</v>
      </c>
      <c r="H2417" s="48"/>
      <c r="I2417" s="297"/>
      <c r="J2417" s="297"/>
      <c r="K2417" s="48"/>
      <c r="L2417" s="48"/>
      <c r="M2417" s="48"/>
      <c r="N2417" s="48"/>
      <c r="O2417" s="48"/>
      <c r="P2417" s="48"/>
      <c r="R2417" s="70"/>
      <c r="S2417" s="298"/>
      <c r="T2417" s="298"/>
      <c r="U2417" s="298"/>
      <c r="V2417" s="298"/>
      <c r="W2417" s="298"/>
      <c r="X2417" s="298"/>
      <c r="Y2417" s="298"/>
      <c r="Z2417" s="298"/>
      <c r="AA2417" s="298"/>
      <c r="AB2417" s="298"/>
      <c r="AC2417" s="298"/>
      <c r="AD2417" s="298"/>
      <c r="AE2417" s="298"/>
      <c r="AF2417" s="298"/>
      <c r="AG2417" s="298"/>
      <c r="AH2417" s="298"/>
      <c r="AI2417" s="298"/>
      <c r="AJ2417" s="298"/>
      <c r="AK2417" s="298"/>
      <c r="AL2417" s="298"/>
      <c r="AM2417" s="298"/>
      <c r="AN2417" s="298"/>
      <c r="AO2417" s="298"/>
      <c r="AP2417" s="298"/>
      <c r="AQ2417" s="298"/>
      <c r="AR2417" s="298"/>
      <c r="AS2417" s="298"/>
      <c r="AT2417" s="298"/>
      <c r="AU2417" s="298"/>
      <c r="AV2417" s="298"/>
      <c r="AW2417" s="298"/>
      <c r="AX2417" s="298"/>
      <c r="AY2417" s="298"/>
      <c r="AZ2417" s="298"/>
      <c r="BA2417" s="298"/>
      <c r="BB2417" s="298"/>
      <c r="BC2417" s="298"/>
      <c r="BD2417" s="298"/>
      <c r="BE2417" s="298"/>
      <c r="BF2417" s="298"/>
      <c r="BG2417" s="298"/>
      <c r="BH2417" s="298"/>
      <c r="BI2417" s="298"/>
      <c r="BJ2417" s="298"/>
      <c r="BK2417" s="298"/>
      <c r="BL2417" s="298"/>
      <c r="BM2417" s="298"/>
      <c r="BN2417" s="298"/>
      <c r="BO2417" s="298"/>
      <c r="BP2417" s="298"/>
      <c r="BQ2417" s="298"/>
      <c r="BR2417" s="298"/>
      <c r="BS2417" s="298"/>
      <c r="BT2417" s="298"/>
      <c r="BU2417" s="298"/>
      <c r="BV2417" s="298"/>
      <c r="BW2417" s="298"/>
      <c r="BX2417" s="298"/>
      <c r="BY2417" s="298"/>
      <c r="BZ2417" s="298"/>
      <c r="CA2417" s="298"/>
      <c r="CB2417" s="298"/>
      <c r="CC2417" s="298"/>
      <c r="CD2417" s="298"/>
      <c r="CE2417" s="298"/>
      <c r="CF2417" s="298"/>
      <c r="CG2417" s="298"/>
      <c r="CH2417" s="298"/>
      <c r="CI2417" s="298"/>
      <c r="CJ2417" s="298"/>
      <c r="CK2417" s="298"/>
      <c r="CL2417" s="298"/>
      <c r="CN2417" s="297"/>
      <c r="CO2417" s="298"/>
      <c r="CP2417" s="298"/>
      <c r="CQ2417" s="298"/>
      <c r="CR2417" s="298"/>
      <c r="CS2417" s="298"/>
      <c r="CT2417" s="298"/>
      <c r="CU2417" s="298"/>
      <c r="CV2417" s="298"/>
      <c r="CW2417" s="298"/>
      <c r="CX2417" s="298"/>
      <c r="CY2417" s="298"/>
      <c r="CZ2417" s="298"/>
      <c r="DA2417" s="298"/>
      <c r="DB2417" s="298"/>
      <c r="DC2417" s="298"/>
      <c r="DD2417" s="298"/>
      <c r="DE2417" s="298"/>
      <c r="DF2417" s="298"/>
      <c r="DG2417" s="298"/>
      <c r="DH2417" s="298"/>
      <c r="DI2417" s="298"/>
      <c r="DJ2417" s="298"/>
      <c r="DK2417" s="298"/>
      <c r="DL2417" s="298"/>
    </row>
    <row r="2418" spans="1:116" x14ac:dyDescent="0.4">
      <c r="A2418" s="31"/>
      <c r="B2418" t="str">
        <f t="shared" ref="B2418:B2427" si="3764">E2418</f>
        <v>2418 WCINV-IS</v>
      </c>
      <c r="D2418" t="s">
        <v>406</v>
      </c>
      <c r="E2418" s="8" t="str">
        <f t="shared" si="3702"/>
        <v>2418 WCINV-IS</v>
      </c>
      <c r="G2418" s="125" t="s">
        <v>405</v>
      </c>
      <c r="H2418" s="31"/>
      <c r="I2418" s="73"/>
      <c r="J2418" s="73"/>
      <c r="K2418" s="124">
        <f>'IS BS CF'!K$21</f>
        <v>0</v>
      </c>
      <c r="L2418" s="124">
        <f>'IS BS CF'!L$21</f>
        <v>0</v>
      </c>
      <c r="M2418" s="124">
        <f>'IS BS CF'!M$21</f>
        <v>0</v>
      </c>
      <c r="N2418" s="124">
        <f>'IS BS CF'!N$21</f>
        <v>0</v>
      </c>
      <c r="O2418" s="124">
        <f>'IS BS CF'!O$21</f>
        <v>0</v>
      </c>
      <c r="P2418" s="124">
        <f>'IS BS CF'!P$21</f>
        <v>0</v>
      </c>
      <c r="Q2418" s="124"/>
      <c r="R2418" s="124">
        <f>'IS BS CF'!R$21</f>
        <v>0</v>
      </c>
      <c r="S2418" s="124">
        <f>'IS BS CF'!S$21</f>
        <v>0</v>
      </c>
      <c r="T2418" s="124">
        <f>'IS BS CF'!T$21</f>
        <v>0</v>
      </c>
      <c r="U2418" s="124">
        <f>'IS BS CF'!U$21</f>
        <v>0</v>
      </c>
      <c r="V2418" s="124">
        <f>'IS BS CF'!V$21</f>
        <v>0</v>
      </c>
      <c r="W2418" s="124">
        <f>'IS BS CF'!W$21</f>
        <v>0</v>
      </c>
      <c r="X2418" s="124">
        <f>'IS BS CF'!X$21</f>
        <v>0</v>
      </c>
      <c r="Y2418" s="124">
        <f>'IS BS CF'!Y$21</f>
        <v>0</v>
      </c>
      <c r="Z2418" s="124">
        <f>'IS BS CF'!Z$21</f>
        <v>0</v>
      </c>
      <c r="AA2418" s="124">
        <f>'IS BS CF'!AA$21</f>
        <v>0</v>
      </c>
      <c r="AB2418" s="124">
        <f>'IS BS CF'!AB$21</f>
        <v>0</v>
      </c>
      <c r="AC2418" s="124">
        <f>'IS BS CF'!AC$21</f>
        <v>0</v>
      </c>
      <c r="AD2418" s="124">
        <f>'IS BS CF'!AD$21</f>
        <v>0</v>
      </c>
      <c r="AE2418" s="124">
        <f>'IS BS CF'!AE$21</f>
        <v>0</v>
      </c>
      <c r="AF2418" s="124">
        <f>'IS BS CF'!AF$21</f>
        <v>0</v>
      </c>
      <c r="AG2418" s="124">
        <f>'IS BS CF'!AG$21</f>
        <v>0</v>
      </c>
      <c r="AH2418" s="124">
        <f>'IS BS CF'!AH$21</f>
        <v>0</v>
      </c>
      <c r="AI2418" s="124">
        <f>'IS BS CF'!AI$21</f>
        <v>0</v>
      </c>
      <c r="AJ2418" s="124">
        <f>'IS BS CF'!AJ$21</f>
        <v>0</v>
      </c>
      <c r="AK2418" s="124">
        <f>'IS BS CF'!AK$21</f>
        <v>0</v>
      </c>
      <c r="AL2418" s="124">
        <f>'IS BS CF'!AL$21</f>
        <v>0</v>
      </c>
      <c r="AM2418" s="124">
        <f>'IS BS CF'!AM$21</f>
        <v>0</v>
      </c>
      <c r="AN2418" s="124">
        <f>'IS BS CF'!AN$21</f>
        <v>0</v>
      </c>
      <c r="AO2418" s="124">
        <f>'IS BS CF'!AO$21</f>
        <v>0</v>
      </c>
      <c r="AP2418" s="124">
        <f>'IS BS CF'!AP$21</f>
        <v>0</v>
      </c>
      <c r="AQ2418" s="124">
        <f>'IS BS CF'!AQ$21</f>
        <v>0</v>
      </c>
      <c r="AR2418" s="124">
        <f>'IS BS CF'!AR$21</f>
        <v>0</v>
      </c>
      <c r="AS2418" s="124">
        <f>'IS BS CF'!AS$21</f>
        <v>0</v>
      </c>
      <c r="AT2418" s="124">
        <f>'IS BS CF'!AT$21</f>
        <v>0</v>
      </c>
      <c r="AU2418" s="124">
        <f>'IS BS CF'!AU$21</f>
        <v>0</v>
      </c>
      <c r="AV2418" s="124">
        <f>'IS BS CF'!AV$21</f>
        <v>0</v>
      </c>
      <c r="AW2418" s="124">
        <f>'IS BS CF'!AW$21</f>
        <v>0</v>
      </c>
      <c r="AX2418" s="124">
        <f>'IS BS CF'!AX$21</f>
        <v>0</v>
      </c>
      <c r="AY2418" s="124">
        <f>'IS BS CF'!AY$21</f>
        <v>0</v>
      </c>
      <c r="AZ2418" s="124">
        <f>'IS BS CF'!AZ$21</f>
        <v>0</v>
      </c>
      <c r="BA2418" s="124">
        <f>'IS BS CF'!BA$21</f>
        <v>0</v>
      </c>
      <c r="BB2418" s="124">
        <f>'IS BS CF'!BB$21</f>
        <v>0</v>
      </c>
      <c r="BC2418" s="124">
        <f>'IS BS CF'!BC$21</f>
        <v>0</v>
      </c>
      <c r="BD2418" s="124">
        <f>'IS BS CF'!BD$21</f>
        <v>0</v>
      </c>
      <c r="BE2418" s="124">
        <f>'IS BS CF'!BE$21</f>
        <v>0</v>
      </c>
      <c r="BF2418" s="124">
        <f>'IS BS CF'!BF$21</f>
        <v>0</v>
      </c>
      <c r="BG2418" s="124">
        <f>'IS BS CF'!BG$21</f>
        <v>0</v>
      </c>
      <c r="BH2418" s="124">
        <f>'IS BS CF'!BH$21</f>
        <v>0</v>
      </c>
      <c r="BI2418" s="124">
        <f>'IS BS CF'!BI$21</f>
        <v>0</v>
      </c>
      <c r="BJ2418" s="124">
        <f>'IS BS CF'!BJ$21</f>
        <v>0</v>
      </c>
      <c r="BK2418" s="124">
        <f>'IS BS CF'!BK$21</f>
        <v>0</v>
      </c>
      <c r="BL2418" s="124">
        <f>'IS BS CF'!BL$21</f>
        <v>0</v>
      </c>
      <c r="BM2418" s="124">
        <f>'IS BS CF'!BM$21</f>
        <v>0</v>
      </c>
      <c r="BN2418" s="124">
        <f>'IS BS CF'!BN$21</f>
        <v>0</v>
      </c>
      <c r="BO2418" s="124">
        <f>'IS BS CF'!BO$21</f>
        <v>0</v>
      </c>
      <c r="BP2418" s="124">
        <f>'IS BS CF'!BP$21</f>
        <v>0</v>
      </c>
      <c r="BQ2418" s="124">
        <f>'IS BS CF'!BQ$21</f>
        <v>0</v>
      </c>
      <c r="BR2418" s="124">
        <f>'IS BS CF'!BR$21</f>
        <v>0</v>
      </c>
      <c r="BS2418" s="124">
        <f>'IS BS CF'!BS$21</f>
        <v>0</v>
      </c>
      <c r="BT2418" s="124">
        <f>'IS BS CF'!BT$21</f>
        <v>0</v>
      </c>
      <c r="BU2418" s="124">
        <f>'IS BS CF'!BU$21</f>
        <v>0</v>
      </c>
      <c r="BV2418" s="124">
        <f>'IS BS CF'!BV$21</f>
        <v>0</v>
      </c>
      <c r="BW2418" s="124">
        <f>'IS BS CF'!BW$21</f>
        <v>0</v>
      </c>
      <c r="BX2418" s="124">
        <f>'IS BS CF'!BX$21</f>
        <v>0</v>
      </c>
      <c r="BY2418" s="124">
        <f>'IS BS CF'!BY$21</f>
        <v>0</v>
      </c>
      <c r="BZ2418" s="124">
        <f>'IS BS CF'!BZ$21</f>
        <v>0</v>
      </c>
      <c r="CA2418" s="124">
        <f>'IS BS CF'!CA$21</f>
        <v>0</v>
      </c>
      <c r="CB2418" s="124">
        <f>'IS BS CF'!CB$21</f>
        <v>0</v>
      </c>
      <c r="CC2418" s="124">
        <f>'IS BS CF'!CC$21</f>
        <v>0</v>
      </c>
      <c r="CD2418" s="124">
        <f>'IS BS CF'!CD$21</f>
        <v>0</v>
      </c>
      <c r="CE2418" s="124">
        <f>'IS BS CF'!CE$21</f>
        <v>0</v>
      </c>
      <c r="CF2418" s="124">
        <f>'IS BS CF'!CF$21</f>
        <v>0</v>
      </c>
      <c r="CG2418" s="124">
        <f>'IS BS CF'!CG$21</f>
        <v>0</v>
      </c>
      <c r="CH2418" s="124">
        <f>'IS BS CF'!CH$21</f>
        <v>0</v>
      </c>
      <c r="CI2418" s="124">
        <f>'IS BS CF'!CI$21</f>
        <v>0</v>
      </c>
      <c r="CJ2418" s="124">
        <f>'IS BS CF'!CJ$21</f>
        <v>0</v>
      </c>
      <c r="CK2418" s="124">
        <f>'IS BS CF'!CK$21</f>
        <v>0</v>
      </c>
      <c r="CL2418" s="124">
        <f>'IS BS CF'!CL$21</f>
        <v>0</v>
      </c>
      <c r="CN2418" s="73"/>
      <c r="CO2418" s="124" t="e">
        <f>#REF!</f>
        <v>#REF!</v>
      </c>
      <c r="CP2418" s="124" t="e">
        <f>#REF!</f>
        <v>#REF!</v>
      </c>
      <c r="CQ2418" s="124" t="e">
        <f>#REF!</f>
        <v>#REF!</v>
      </c>
      <c r="CR2418" s="124" t="e">
        <f>#REF!</f>
        <v>#REF!</v>
      </c>
      <c r="CS2418" s="124" t="e">
        <f>#REF!</f>
        <v>#REF!</v>
      </c>
      <c r="CT2418" s="124" t="e">
        <f>#REF!</f>
        <v>#REF!</v>
      </c>
      <c r="CU2418" s="124" t="e">
        <f>#REF!</f>
        <v>#REF!</v>
      </c>
      <c r="CV2418" s="124" t="e">
        <f>#REF!</f>
        <v>#REF!</v>
      </c>
      <c r="CW2418" s="124" t="e">
        <f>#REF!</f>
        <v>#REF!</v>
      </c>
      <c r="CX2418" s="124" t="e">
        <f>#REF!</f>
        <v>#REF!</v>
      </c>
      <c r="CY2418" s="124" t="e">
        <f>#REF!</f>
        <v>#REF!</v>
      </c>
      <c r="CZ2418" s="124" t="e">
        <f>#REF!</f>
        <v>#REF!</v>
      </c>
      <c r="DA2418" s="124" t="e">
        <f>#REF!</f>
        <v>#REF!</v>
      </c>
      <c r="DB2418" s="124" t="e">
        <f>#REF!</f>
        <v>#REF!</v>
      </c>
      <c r="DC2418" s="124" t="e">
        <f>#REF!</f>
        <v>#REF!</v>
      </c>
      <c r="DD2418" s="124" t="e">
        <f>#REF!</f>
        <v>#REF!</v>
      </c>
      <c r="DE2418" s="124" t="e">
        <f>#REF!</f>
        <v>#REF!</v>
      </c>
      <c r="DF2418" s="124" t="e">
        <f>#REF!</f>
        <v>#REF!</v>
      </c>
      <c r="DG2418" s="124" t="e">
        <f>#REF!</f>
        <v>#REF!</v>
      </c>
      <c r="DH2418" s="124" t="e">
        <f>#REF!</f>
        <v>#REF!</v>
      </c>
      <c r="DI2418" s="124" t="e">
        <f>#REF!</f>
        <v>#REF!</v>
      </c>
      <c r="DJ2418" s="124" t="e">
        <f>#REF!</f>
        <v>#REF!</v>
      </c>
      <c r="DK2418" s="124" t="e">
        <f>#REF!</f>
        <v>#REF!</v>
      </c>
      <c r="DL2418" s="124" t="e">
        <f>#REF!</f>
        <v>#REF!</v>
      </c>
    </row>
    <row r="2419" spans="1:116" x14ac:dyDescent="0.4">
      <c r="A2419" s="31"/>
      <c r="B2419" t="str">
        <f t="shared" si="3764"/>
        <v>2419 WCINV-IS</v>
      </c>
      <c r="D2419" t="s">
        <v>406</v>
      </c>
      <c r="E2419" s="8" t="str">
        <f t="shared" si="3702"/>
        <v>2419 WCINV-IS</v>
      </c>
      <c r="G2419" s="67"/>
      <c r="H2419" s="31"/>
      <c r="I2419" s="73"/>
      <c r="J2419" s="73"/>
      <c r="K2419" s="31"/>
      <c r="L2419" s="31"/>
      <c r="M2419" s="31"/>
      <c r="N2419" s="31"/>
      <c r="O2419" s="31"/>
      <c r="P2419" s="31"/>
      <c r="R2419" s="67"/>
      <c r="S2419" s="67"/>
      <c r="T2419" s="67"/>
      <c r="U2419" s="67"/>
      <c r="V2419" s="67"/>
      <c r="W2419" s="67"/>
      <c r="X2419" s="67"/>
      <c r="Y2419" s="67"/>
      <c r="Z2419" s="67"/>
      <c r="AA2419" s="67"/>
      <c r="AB2419" s="67"/>
      <c r="AC2419" s="67"/>
      <c r="AD2419" s="67"/>
      <c r="AE2419" s="67"/>
      <c r="AF2419" s="67"/>
      <c r="AG2419" s="67"/>
      <c r="AH2419" s="67"/>
      <c r="AI2419" s="67"/>
      <c r="AJ2419" s="67"/>
      <c r="AK2419" s="67"/>
      <c r="AL2419" s="67"/>
      <c r="AM2419" s="67"/>
      <c r="AN2419" s="67"/>
      <c r="AO2419" s="67"/>
      <c r="AP2419" s="67"/>
      <c r="AQ2419" s="67"/>
      <c r="AR2419" s="67"/>
      <c r="AS2419" s="67"/>
      <c r="AT2419" s="67"/>
      <c r="AU2419" s="67"/>
      <c r="AV2419" s="67"/>
      <c r="AW2419" s="67"/>
      <c r="AX2419" s="67"/>
      <c r="AY2419" s="67"/>
      <c r="AZ2419" s="67"/>
      <c r="BA2419" s="67"/>
      <c r="BB2419" s="67"/>
      <c r="BC2419" s="67"/>
      <c r="BD2419" s="67"/>
      <c r="BE2419" s="67"/>
      <c r="BF2419" s="67"/>
      <c r="BG2419" s="67"/>
      <c r="BH2419" s="67"/>
      <c r="BI2419" s="67"/>
      <c r="BJ2419" s="67"/>
      <c r="BK2419" s="67"/>
      <c r="BL2419" s="67"/>
      <c r="BM2419" s="67"/>
      <c r="BN2419" s="67"/>
      <c r="BO2419" s="67"/>
      <c r="BP2419" s="67"/>
      <c r="BQ2419" s="67"/>
      <c r="BR2419" s="67"/>
      <c r="BS2419" s="67"/>
      <c r="BT2419" s="67"/>
      <c r="BU2419" s="67"/>
      <c r="BV2419" s="67"/>
      <c r="BW2419" s="67"/>
      <c r="BX2419" s="67"/>
      <c r="BY2419" s="67"/>
      <c r="BZ2419" s="67"/>
      <c r="CA2419" s="67"/>
      <c r="CB2419" s="67"/>
      <c r="CC2419" s="67"/>
      <c r="CD2419" s="67"/>
      <c r="CE2419" s="67"/>
      <c r="CF2419" s="67"/>
      <c r="CG2419" s="67"/>
      <c r="CH2419" s="67"/>
      <c r="CI2419" s="67"/>
      <c r="CJ2419" s="67"/>
      <c r="CK2419" s="67"/>
      <c r="CL2419" s="67"/>
      <c r="CN2419" s="73"/>
      <c r="CO2419" s="67"/>
      <c r="CP2419" s="67"/>
      <c r="CQ2419" s="67"/>
      <c r="CR2419" s="67"/>
      <c r="CS2419" s="67"/>
      <c r="CT2419" s="67"/>
      <c r="CU2419" s="67"/>
      <c r="CV2419" s="67"/>
      <c r="CW2419" s="67"/>
      <c r="CX2419" s="67"/>
      <c r="CY2419" s="67"/>
      <c r="CZ2419" s="67"/>
      <c r="DA2419" s="67"/>
      <c r="DB2419" s="67"/>
      <c r="DC2419" s="67"/>
      <c r="DD2419" s="67"/>
      <c r="DE2419" s="67"/>
      <c r="DF2419" s="67"/>
      <c r="DG2419" s="67"/>
      <c r="DH2419" s="67"/>
      <c r="DI2419" s="67"/>
      <c r="DJ2419" s="67"/>
      <c r="DK2419" s="67"/>
      <c r="DL2419" s="67"/>
    </row>
    <row r="2420" spans="1:116" x14ac:dyDescent="0.4">
      <c r="B2420" t="str">
        <f t="shared" si="3764"/>
        <v>2420 WCINV-IS</v>
      </c>
      <c r="D2420" t="s">
        <v>406</v>
      </c>
      <c r="E2420" s="8" t="str">
        <f t="shared" si="3702"/>
        <v>2420 WCINV-IS</v>
      </c>
      <c r="G2420" s="129" t="s">
        <v>398</v>
      </c>
      <c r="I2420"/>
      <c r="J2420"/>
      <c r="R2420"/>
      <c r="S2420"/>
      <c r="T2420"/>
      <c r="U2420"/>
      <c r="V2420"/>
      <c r="W2420"/>
      <c r="X2420"/>
      <c r="Y2420"/>
      <c r="Z2420"/>
      <c r="AA2420"/>
      <c r="AB2420"/>
      <c r="AC2420"/>
      <c r="AD2420"/>
      <c r="AE2420"/>
      <c r="AF2420"/>
      <c r="AG2420"/>
      <c r="AH2420"/>
      <c r="AI2420"/>
      <c r="AJ2420"/>
      <c r="AK2420"/>
      <c r="AL2420"/>
      <c r="AM2420"/>
      <c r="AN2420"/>
      <c r="AO2420"/>
      <c r="AP2420"/>
      <c r="AQ2420"/>
      <c r="AR2420"/>
      <c r="AS2420"/>
      <c r="AT2420"/>
      <c r="AU2420"/>
      <c r="AV2420"/>
      <c r="AW2420"/>
      <c r="AX2420"/>
      <c r="AY2420"/>
      <c r="AZ2420"/>
      <c r="BA2420"/>
      <c r="BB2420"/>
      <c r="BC2420"/>
      <c r="BD2420"/>
      <c r="BE2420"/>
      <c r="BF2420"/>
      <c r="BG2420"/>
      <c r="BH2420"/>
      <c r="BI2420"/>
      <c r="BJ2420"/>
      <c r="BK2420"/>
      <c r="BL2420"/>
      <c r="BM2420"/>
      <c r="BN2420"/>
      <c r="BO2420"/>
      <c r="BP2420"/>
      <c r="BQ2420"/>
      <c r="BR2420"/>
      <c r="BS2420"/>
      <c r="BT2420"/>
      <c r="BU2420"/>
      <c r="BV2420"/>
      <c r="BW2420"/>
      <c r="BX2420"/>
      <c r="BY2420"/>
      <c r="BZ2420"/>
      <c r="CA2420"/>
      <c r="CB2420"/>
      <c r="CC2420"/>
      <c r="CD2420"/>
      <c r="CE2420"/>
      <c r="CF2420"/>
      <c r="CG2420"/>
      <c r="CH2420"/>
      <c r="CI2420"/>
      <c r="CJ2420"/>
      <c r="CK2420"/>
      <c r="CL2420"/>
      <c r="CN2420"/>
    </row>
    <row r="2421" spans="1:116" x14ac:dyDescent="0.4">
      <c r="B2421" t="str">
        <f t="shared" si="3764"/>
        <v>2421 WCINV-IS</v>
      </c>
      <c r="D2421" t="s">
        <v>406</v>
      </c>
      <c r="E2421" s="8" t="str">
        <f t="shared" si="3702"/>
        <v>2421 WCINV-IS</v>
      </c>
      <c r="G2421" s="145" t="s">
        <v>238</v>
      </c>
      <c r="H2421" s="12"/>
      <c r="I2421" s="60"/>
      <c r="J2421" s="60"/>
      <c r="K2421" s="17">
        <v>30</v>
      </c>
      <c r="L2421" s="17">
        <v>30</v>
      </c>
      <c r="M2421" s="17">
        <v>30</v>
      </c>
      <c r="N2421" s="17">
        <v>30</v>
      </c>
      <c r="O2421" s="17">
        <v>30</v>
      </c>
      <c r="P2421" s="17">
        <v>30</v>
      </c>
      <c r="R2421" s="15"/>
      <c r="S2421" s="15" cm="1">
        <f t="array" ref="S2421">INDEX($K:$P,ROW(),MATCH(S$3,$K$2:$P$2,0))</f>
        <v>30</v>
      </c>
      <c r="T2421" s="15" cm="1">
        <f t="array" ref="T2421">INDEX($K:$P,ROW(),MATCH(T$3,$K$2:$P$2,0))</f>
        <v>30</v>
      </c>
      <c r="U2421" s="15" cm="1">
        <f t="array" ref="U2421">INDEX($K:$P,ROW(),MATCH(U$3,$K$2:$P$2,0))</f>
        <v>30</v>
      </c>
      <c r="V2421" s="15" cm="1">
        <f t="array" ref="V2421">INDEX($K:$P,ROW(),MATCH(V$3,$K$2:$P$2,0))</f>
        <v>30</v>
      </c>
      <c r="W2421" s="15" cm="1">
        <f t="array" ref="W2421">INDEX($K:$P,ROW(),MATCH(W$3,$K$2:$P$2,0))</f>
        <v>30</v>
      </c>
      <c r="X2421" s="15" cm="1">
        <f t="array" ref="X2421">INDEX($K:$P,ROW(),MATCH(X$3,$K$2:$P$2,0))</f>
        <v>30</v>
      </c>
      <c r="Y2421" s="15" cm="1">
        <f t="array" ref="Y2421">INDEX($K:$P,ROW(),MATCH(Y$3,$K$2:$P$2,0))</f>
        <v>30</v>
      </c>
      <c r="Z2421" s="15" cm="1">
        <f t="array" ref="Z2421">INDEX($K:$P,ROW(),MATCH(Z$3,$K$2:$P$2,0))</f>
        <v>30</v>
      </c>
      <c r="AA2421" s="15" cm="1">
        <f t="array" ref="AA2421">INDEX($K:$P,ROW(),MATCH(AA$3,$K$2:$P$2,0))</f>
        <v>30</v>
      </c>
      <c r="AB2421" s="15" cm="1">
        <f t="array" ref="AB2421">INDEX($K:$P,ROW(),MATCH(AB$3,$K$2:$P$2,0))</f>
        <v>30</v>
      </c>
      <c r="AC2421" s="15" cm="1">
        <f t="array" ref="AC2421">INDEX($K:$P,ROW(),MATCH(AC$3,$K$2:$P$2,0))</f>
        <v>30</v>
      </c>
      <c r="AD2421" s="15" cm="1">
        <f t="array" ref="AD2421">INDEX($K:$P,ROW(),MATCH(AD$3,$K$2:$P$2,0))</f>
        <v>30</v>
      </c>
      <c r="AE2421" s="15" cm="1">
        <f t="array" ref="AE2421">INDEX($K:$P,ROW(),MATCH(AE$3,$K$2:$P$2,0))</f>
        <v>30</v>
      </c>
      <c r="AF2421" s="15" cm="1">
        <f t="array" ref="AF2421">INDEX($K:$P,ROW(),MATCH(AF$3,$K$2:$P$2,0))</f>
        <v>30</v>
      </c>
      <c r="AG2421" s="15" cm="1">
        <f t="array" ref="AG2421">INDEX($K:$P,ROW(),MATCH(AG$3,$K$2:$P$2,0))</f>
        <v>30</v>
      </c>
      <c r="AH2421" s="15" cm="1">
        <f t="array" ref="AH2421">INDEX($K:$P,ROW(),MATCH(AH$3,$K$2:$P$2,0))</f>
        <v>30</v>
      </c>
      <c r="AI2421" s="15" cm="1">
        <f t="array" ref="AI2421">INDEX($K:$P,ROW(),MATCH(AI$3,$K$2:$P$2,0))</f>
        <v>30</v>
      </c>
      <c r="AJ2421" s="15" cm="1">
        <f t="array" ref="AJ2421">INDEX($K:$P,ROW(),MATCH(AJ$3,$K$2:$P$2,0))</f>
        <v>30</v>
      </c>
      <c r="AK2421" s="15" cm="1">
        <f t="array" ref="AK2421">INDEX($K:$P,ROW(),MATCH(AK$3,$K$2:$P$2,0))</f>
        <v>30</v>
      </c>
      <c r="AL2421" s="15" cm="1">
        <f t="array" ref="AL2421">INDEX($K:$P,ROW(),MATCH(AL$3,$K$2:$P$2,0))</f>
        <v>30</v>
      </c>
      <c r="AM2421" s="15" cm="1">
        <f t="array" ref="AM2421">INDEX($K:$P,ROW(),MATCH(AM$3,$K$2:$P$2,0))</f>
        <v>30</v>
      </c>
      <c r="AN2421" s="15" cm="1">
        <f t="array" ref="AN2421">INDEX($K:$P,ROW(),MATCH(AN$3,$K$2:$P$2,0))</f>
        <v>30</v>
      </c>
      <c r="AO2421" s="15" cm="1">
        <f t="array" ref="AO2421">INDEX($K:$P,ROW(),MATCH(AO$3,$K$2:$P$2,0))</f>
        <v>30</v>
      </c>
      <c r="AP2421" s="15" cm="1">
        <f t="array" ref="AP2421">INDEX($K:$P,ROW(),MATCH(AP$3,$K$2:$P$2,0))</f>
        <v>30</v>
      </c>
      <c r="AQ2421" s="15" cm="1">
        <f t="array" ref="AQ2421">INDEX($K:$P,ROW(),MATCH(AQ$3,$K$2:$P$2,0))</f>
        <v>30</v>
      </c>
      <c r="AR2421" s="15" cm="1">
        <f t="array" ref="AR2421">INDEX($K:$P,ROW(),MATCH(AR$3,$K$2:$P$2,0))</f>
        <v>30</v>
      </c>
      <c r="AS2421" s="15" cm="1">
        <f t="array" ref="AS2421">INDEX($K:$P,ROW(),MATCH(AS$3,$K$2:$P$2,0))</f>
        <v>30</v>
      </c>
      <c r="AT2421" s="15" cm="1">
        <f t="array" ref="AT2421">INDEX($K:$P,ROW(),MATCH(AT$3,$K$2:$P$2,0))</f>
        <v>30</v>
      </c>
      <c r="AU2421" s="15" cm="1">
        <f t="array" ref="AU2421">INDEX($K:$P,ROW(),MATCH(AU$3,$K$2:$P$2,0))</f>
        <v>30</v>
      </c>
      <c r="AV2421" s="15" cm="1">
        <f t="array" ref="AV2421">INDEX($K:$P,ROW(),MATCH(AV$3,$K$2:$P$2,0))</f>
        <v>30</v>
      </c>
      <c r="AW2421" s="15" cm="1">
        <f t="array" ref="AW2421">INDEX($K:$P,ROW(),MATCH(AW$3,$K$2:$P$2,0))</f>
        <v>30</v>
      </c>
      <c r="AX2421" s="15" cm="1">
        <f t="array" ref="AX2421">INDEX($K:$P,ROW(),MATCH(AX$3,$K$2:$P$2,0))</f>
        <v>30</v>
      </c>
      <c r="AY2421" s="15" cm="1">
        <f t="array" ref="AY2421">INDEX($K:$P,ROW(),MATCH(AY$3,$K$2:$P$2,0))</f>
        <v>30</v>
      </c>
      <c r="AZ2421" s="15" cm="1">
        <f t="array" ref="AZ2421">INDEX($K:$P,ROW(),MATCH(AZ$3,$K$2:$P$2,0))</f>
        <v>30</v>
      </c>
      <c r="BA2421" s="15" cm="1">
        <f t="array" ref="BA2421">INDEX($K:$P,ROW(),MATCH(BA$3,$K$2:$P$2,0))</f>
        <v>30</v>
      </c>
      <c r="BB2421" s="15" cm="1">
        <f t="array" ref="BB2421">INDEX($K:$P,ROW(),MATCH(BB$3,$K$2:$P$2,0))</f>
        <v>30</v>
      </c>
      <c r="BC2421" s="15" cm="1">
        <f t="array" ref="BC2421">INDEX($K:$P,ROW(),MATCH(BC$3,$K$2:$P$2,0))</f>
        <v>30</v>
      </c>
      <c r="BD2421" s="15" cm="1">
        <f t="array" ref="BD2421">INDEX($K:$P,ROW(),MATCH(BD$3,$K$2:$P$2,0))</f>
        <v>30</v>
      </c>
      <c r="BE2421" s="15" cm="1">
        <f t="array" ref="BE2421">INDEX($K:$P,ROW(),MATCH(BE$3,$K$2:$P$2,0))</f>
        <v>30</v>
      </c>
      <c r="BF2421" s="15" cm="1">
        <f t="array" ref="BF2421">INDEX($K:$P,ROW(),MATCH(BF$3,$K$2:$P$2,0))</f>
        <v>30</v>
      </c>
      <c r="BG2421" s="15" cm="1">
        <f t="array" ref="BG2421">INDEX($K:$P,ROW(),MATCH(BG$3,$K$2:$P$2,0))</f>
        <v>30</v>
      </c>
      <c r="BH2421" s="15" cm="1">
        <f t="array" ref="BH2421">INDEX($K:$P,ROW(),MATCH(BH$3,$K$2:$P$2,0))</f>
        <v>30</v>
      </c>
      <c r="BI2421" s="15" cm="1">
        <f t="array" ref="BI2421">INDEX($K:$P,ROW(),MATCH(BI$3,$K$2:$P$2,0))</f>
        <v>30</v>
      </c>
      <c r="BJ2421" s="15" cm="1">
        <f t="array" ref="BJ2421">INDEX($K:$P,ROW(),MATCH(BJ$3,$K$2:$P$2,0))</f>
        <v>30</v>
      </c>
      <c r="BK2421" s="15" cm="1">
        <f t="array" ref="BK2421">INDEX($K:$P,ROW(),MATCH(BK$3,$K$2:$P$2,0))</f>
        <v>30</v>
      </c>
      <c r="BL2421" s="15" cm="1">
        <f t="array" ref="BL2421">INDEX($K:$P,ROW(),MATCH(BL$3,$K$2:$P$2,0))</f>
        <v>30</v>
      </c>
      <c r="BM2421" s="15" cm="1">
        <f t="array" ref="BM2421">INDEX($K:$P,ROW(),MATCH(BM$3,$K$2:$P$2,0))</f>
        <v>30</v>
      </c>
      <c r="BN2421" s="15" cm="1">
        <f t="array" ref="BN2421">INDEX($K:$P,ROW(),MATCH(BN$3,$K$2:$P$2,0))</f>
        <v>30</v>
      </c>
      <c r="BO2421" s="15" cm="1">
        <f t="array" ref="BO2421">INDEX($K:$P,ROW(),MATCH(BO$3,$K$2:$P$2,0))</f>
        <v>30</v>
      </c>
      <c r="BP2421" s="15" cm="1">
        <f t="array" ref="BP2421">INDEX($K:$P,ROW(),MATCH(BP$3,$K$2:$P$2,0))</f>
        <v>30</v>
      </c>
      <c r="BQ2421" s="15" cm="1">
        <f t="array" ref="BQ2421">INDEX($K:$P,ROW(),MATCH(BQ$3,$K$2:$P$2,0))</f>
        <v>30</v>
      </c>
      <c r="BR2421" s="15" cm="1">
        <f t="array" ref="BR2421">INDEX($K:$P,ROW(),MATCH(BR$3,$K$2:$P$2,0))</f>
        <v>30</v>
      </c>
      <c r="BS2421" s="15" cm="1">
        <f t="array" ref="BS2421">INDEX($K:$P,ROW(),MATCH(BS$3,$K$2:$P$2,0))</f>
        <v>30</v>
      </c>
      <c r="BT2421" s="15" cm="1">
        <f t="array" ref="BT2421">INDEX($K:$P,ROW(),MATCH(BT$3,$K$2:$P$2,0))</f>
        <v>30</v>
      </c>
      <c r="BU2421" s="15" cm="1">
        <f t="array" ref="BU2421">INDEX($K:$P,ROW(),MATCH(BU$3,$K$2:$P$2,0))</f>
        <v>30</v>
      </c>
      <c r="BV2421" s="15" cm="1">
        <f t="array" ref="BV2421">INDEX($K:$P,ROW(),MATCH(BV$3,$K$2:$P$2,0))</f>
        <v>30</v>
      </c>
      <c r="BW2421" s="15" cm="1">
        <f t="array" ref="BW2421">INDEX($K:$P,ROW(),MATCH(BW$3,$K$2:$P$2,0))</f>
        <v>30</v>
      </c>
      <c r="BX2421" s="15" cm="1">
        <f t="array" ref="BX2421">INDEX($K:$P,ROW(),MATCH(BX$3,$K$2:$P$2,0))</f>
        <v>30</v>
      </c>
      <c r="BY2421" s="15" cm="1">
        <f t="array" ref="BY2421">INDEX($K:$P,ROW(),MATCH(BY$3,$K$2:$P$2,0))</f>
        <v>30</v>
      </c>
      <c r="BZ2421" s="15" cm="1">
        <f t="array" ref="BZ2421">INDEX($K:$P,ROW(),MATCH(BZ$3,$K$2:$P$2,0))</f>
        <v>30</v>
      </c>
      <c r="CA2421" s="15" cm="1">
        <f t="array" ref="CA2421">INDEX($K:$P,ROW(),MATCH(CA$3,$K$2:$P$2,0))</f>
        <v>30</v>
      </c>
      <c r="CB2421" s="15" cm="1">
        <f t="array" ref="CB2421">INDEX($K:$P,ROW(),MATCH(CB$3,$K$2:$P$2,0))</f>
        <v>30</v>
      </c>
      <c r="CC2421" s="15" cm="1">
        <f t="array" ref="CC2421">INDEX($K:$P,ROW(),MATCH(CC$3,$K$2:$P$2,0))</f>
        <v>30</v>
      </c>
      <c r="CD2421" s="15" cm="1">
        <f t="array" ref="CD2421">INDEX($K:$P,ROW(),MATCH(CD$3,$K$2:$P$2,0))</f>
        <v>30</v>
      </c>
      <c r="CE2421" s="15" cm="1">
        <f t="array" ref="CE2421">INDEX($K:$P,ROW(),MATCH(CE$3,$K$2:$P$2,0))</f>
        <v>30</v>
      </c>
      <c r="CF2421" s="15" cm="1">
        <f t="array" ref="CF2421">INDEX($K:$P,ROW(),MATCH(CF$3,$K$2:$P$2,0))</f>
        <v>30</v>
      </c>
      <c r="CG2421" s="15" cm="1">
        <f t="array" ref="CG2421">INDEX($K:$P,ROW(),MATCH(CG$3,$K$2:$P$2,0))</f>
        <v>30</v>
      </c>
      <c r="CH2421" s="15" cm="1">
        <f t="array" ref="CH2421">INDEX($K:$P,ROW(),MATCH(CH$3,$K$2:$P$2,0))</f>
        <v>30</v>
      </c>
      <c r="CI2421" s="15" cm="1">
        <f t="array" ref="CI2421">INDEX($K:$P,ROW(),MATCH(CI$3,$K$2:$P$2,0))</f>
        <v>30</v>
      </c>
      <c r="CJ2421" s="15" cm="1">
        <f t="array" ref="CJ2421">INDEX($K:$P,ROW(),MATCH(CJ$3,$K$2:$P$2,0))</f>
        <v>30</v>
      </c>
      <c r="CK2421" s="15" cm="1">
        <f t="array" ref="CK2421">INDEX($K:$P,ROW(),MATCH(CK$3,$K$2:$P$2,0))</f>
        <v>30</v>
      </c>
      <c r="CL2421" s="15" cm="1">
        <f t="array" ref="CL2421">INDEX($K:$P,ROW(),MATCH(CL$3,$K$2:$P$2,0))</f>
        <v>30</v>
      </c>
      <c r="CN2421" s="60"/>
      <c r="CO2421" s="15" t="e" cm="1">
        <f t="array" ref="CO2421">INDEX($K:$P,ROW(),MATCH(CO$3,$K$2:$P$2,0))</f>
        <v>#N/A</v>
      </c>
      <c r="CP2421" s="15" t="e" cm="1">
        <f t="array" ref="CP2421">INDEX($K:$P,ROW(),MATCH(CP$3,$K$2:$P$2,0))</f>
        <v>#N/A</v>
      </c>
      <c r="CQ2421" s="15" t="e" cm="1">
        <f t="array" ref="CQ2421">INDEX($K:$P,ROW(),MATCH(CQ$3,$K$2:$P$2,0))</f>
        <v>#N/A</v>
      </c>
      <c r="CR2421" s="15" t="e" cm="1">
        <f t="array" ref="CR2421">INDEX($K:$P,ROW(),MATCH(CR$3,$K$2:$P$2,0))</f>
        <v>#N/A</v>
      </c>
      <c r="CS2421" s="15" t="e" cm="1">
        <f t="array" ref="CS2421">INDEX($K:$P,ROW(),MATCH(CS$3,$K$2:$P$2,0))</f>
        <v>#N/A</v>
      </c>
      <c r="CT2421" s="15" t="e" cm="1">
        <f t="array" ref="CT2421">INDEX($K:$P,ROW(),MATCH(CT$3,$K$2:$P$2,0))</f>
        <v>#N/A</v>
      </c>
      <c r="CU2421" s="15" t="e" cm="1">
        <f t="array" ref="CU2421">INDEX($K:$P,ROW(),MATCH(CU$3,$K$2:$P$2,0))</f>
        <v>#N/A</v>
      </c>
      <c r="CV2421" s="15" t="e" cm="1">
        <f t="array" ref="CV2421">INDEX($K:$P,ROW(),MATCH(CV$3,$K$2:$P$2,0))</f>
        <v>#N/A</v>
      </c>
      <c r="CW2421" s="15" t="e" cm="1">
        <f t="array" ref="CW2421">INDEX($K:$P,ROW(),MATCH(CW$3,$K$2:$P$2,0))</f>
        <v>#N/A</v>
      </c>
      <c r="CX2421" s="15" t="e" cm="1">
        <f t="array" ref="CX2421">INDEX($K:$P,ROW(),MATCH(CX$3,$K$2:$P$2,0))</f>
        <v>#N/A</v>
      </c>
      <c r="CY2421" s="15" t="e" cm="1">
        <f t="array" ref="CY2421">INDEX($K:$P,ROW(),MATCH(CY$3,$K$2:$P$2,0))</f>
        <v>#N/A</v>
      </c>
      <c r="CZ2421" s="15" t="e" cm="1">
        <f t="array" ref="CZ2421">INDEX($K:$P,ROW(),MATCH(CZ$3,$K$2:$P$2,0))</f>
        <v>#N/A</v>
      </c>
      <c r="DA2421" s="15" t="e" cm="1">
        <f t="array" ref="DA2421">INDEX($K:$P,ROW(),MATCH(DA$3,$K$2:$P$2,0))</f>
        <v>#N/A</v>
      </c>
      <c r="DB2421" s="15" t="e" cm="1">
        <f t="array" ref="DB2421">INDEX($K:$P,ROW(),MATCH(DB$3,$K$2:$P$2,0))</f>
        <v>#N/A</v>
      </c>
      <c r="DC2421" s="15" t="e" cm="1">
        <f t="array" ref="DC2421">INDEX($K:$P,ROW(),MATCH(DC$3,$K$2:$P$2,0))</f>
        <v>#N/A</v>
      </c>
      <c r="DD2421" s="15" t="e" cm="1">
        <f t="array" ref="DD2421">INDEX($K:$P,ROW(),MATCH(DD$3,$K$2:$P$2,0))</f>
        <v>#N/A</v>
      </c>
      <c r="DE2421" s="15" t="e" cm="1">
        <f t="array" ref="DE2421">INDEX($K:$P,ROW(),MATCH(DE$3,$K$2:$P$2,0))</f>
        <v>#N/A</v>
      </c>
      <c r="DF2421" s="15" t="e" cm="1">
        <f t="array" ref="DF2421">INDEX($K:$P,ROW(),MATCH(DF$3,$K$2:$P$2,0))</f>
        <v>#N/A</v>
      </c>
      <c r="DG2421" s="15" t="e" cm="1">
        <f t="array" ref="DG2421">INDEX($K:$P,ROW(),MATCH(DG$3,$K$2:$P$2,0))</f>
        <v>#N/A</v>
      </c>
      <c r="DH2421" s="15" t="e" cm="1">
        <f t="array" ref="DH2421">INDEX($K:$P,ROW(),MATCH(DH$3,$K$2:$P$2,0))</f>
        <v>#N/A</v>
      </c>
      <c r="DI2421" s="15" t="e" cm="1">
        <f t="array" ref="DI2421">INDEX($K:$P,ROW(),MATCH(DI$3,$K$2:$P$2,0))</f>
        <v>#N/A</v>
      </c>
      <c r="DJ2421" s="15" t="e" cm="1">
        <f t="array" ref="DJ2421">INDEX($K:$P,ROW(),MATCH(DJ$3,$K$2:$P$2,0))</f>
        <v>#N/A</v>
      </c>
      <c r="DK2421" s="15" t="e" cm="1">
        <f t="array" ref="DK2421">INDEX($K:$P,ROW(),MATCH(DK$3,$K$2:$P$2,0))</f>
        <v>#N/A</v>
      </c>
      <c r="DL2421" s="15" t="e" cm="1">
        <f t="array" ref="DL2421">INDEX($K:$P,ROW(),MATCH(DL$3,$K$2:$P$2,0))</f>
        <v>#N/A</v>
      </c>
    </row>
    <row r="2422" spans="1:116" x14ac:dyDescent="0.4">
      <c r="B2422" t="str">
        <f t="shared" si="3764"/>
        <v>2422 WCINV-IS</v>
      </c>
      <c r="C2422" t="s">
        <v>224</v>
      </c>
      <c r="D2422" t="s">
        <v>406</v>
      </c>
      <c r="E2422" s="8" t="str">
        <f t="shared" si="3702"/>
        <v>2422 WCINV-IS</v>
      </c>
      <c r="G2422" s="126" t="s">
        <v>36</v>
      </c>
      <c r="H2422" s="27"/>
      <c r="I2422" s="78"/>
      <c r="J2422" s="78"/>
      <c r="K2422" s="118">
        <f>SUMIF($4:$4,K$2,2422:2422)</f>
        <v>0</v>
      </c>
      <c r="L2422" s="118">
        <f>SUMIF($4:$4,L$2,2422:2422)</f>
        <v>0</v>
      </c>
      <c r="M2422" s="118">
        <f>SUMIF($4:$4,M$2,2422:2422)</f>
        <v>0</v>
      </c>
      <c r="N2422" s="118">
        <f>SUMIF($4:$4,N$2,2422:2422)</f>
        <v>0</v>
      </c>
      <c r="O2422" s="118">
        <f>SUMIF($4:$4,O$2,2422:2422)</f>
        <v>0</v>
      </c>
      <c r="P2422" s="118">
        <f>SUMIF($4:$4,P$2,2422:2422)</f>
        <v>0</v>
      </c>
      <c r="R2422" s="118"/>
      <c r="S2422" s="118">
        <f t="shared" ref="S2422:CD2424" si="3765">MIN(-S2421/30*S2418,R2422-S2418)</f>
        <v>0</v>
      </c>
      <c r="T2422" s="118">
        <f t="shared" si="3765"/>
        <v>0</v>
      </c>
      <c r="U2422" s="118">
        <f t="shared" si="3765"/>
        <v>0</v>
      </c>
      <c r="V2422" s="118">
        <f t="shared" si="3765"/>
        <v>0</v>
      </c>
      <c r="W2422" s="118">
        <f t="shared" si="3765"/>
        <v>0</v>
      </c>
      <c r="X2422" s="118">
        <f t="shared" si="3765"/>
        <v>0</v>
      </c>
      <c r="Y2422" s="118">
        <f t="shared" si="3765"/>
        <v>0</v>
      </c>
      <c r="Z2422" s="118">
        <f t="shared" si="3765"/>
        <v>0</v>
      </c>
      <c r="AA2422" s="118">
        <f t="shared" si="3765"/>
        <v>0</v>
      </c>
      <c r="AB2422" s="118">
        <f t="shared" si="3765"/>
        <v>0</v>
      </c>
      <c r="AC2422" s="118">
        <f t="shared" si="3765"/>
        <v>0</v>
      </c>
      <c r="AD2422" s="118">
        <f t="shared" si="3765"/>
        <v>0</v>
      </c>
      <c r="AE2422" s="118">
        <f t="shared" si="3765"/>
        <v>0</v>
      </c>
      <c r="AF2422" s="118">
        <f t="shared" si="3765"/>
        <v>0</v>
      </c>
      <c r="AG2422" s="118">
        <f t="shared" si="3765"/>
        <v>0</v>
      </c>
      <c r="AH2422" s="118">
        <f t="shared" si="3765"/>
        <v>0</v>
      </c>
      <c r="AI2422" s="118">
        <f t="shared" si="3765"/>
        <v>0</v>
      </c>
      <c r="AJ2422" s="118">
        <f t="shared" si="3765"/>
        <v>0</v>
      </c>
      <c r="AK2422" s="118">
        <f t="shared" si="3765"/>
        <v>0</v>
      </c>
      <c r="AL2422" s="118">
        <f t="shared" si="3765"/>
        <v>0</v>
      </c>
      <c r="AM2422" s="118">
        <f t="shared" si="3765"/>
        <v>0</v>
      </c>
      <c r="AN2422" s="118">
        <f t="shared" si="3765"/>
        <v>0</v>
      </c>
      <c r="AO2422" s="118">
        <f t="shared" si="3765"/>
        <v>0</v>
      </c>
      <c r="AP2422" s="118">
        <f t="shared" si="3765"/>
        <v>0</v>
      </c>
      <c r="AQ2422" s="118">
        <f t="shared" si="3765"/>
        <v>0</v>
      </c>
      <c r="AR2422" s="118">
        <f t="shared" si="3765"/>
        <v>0</v>
      </c>
      <c r="AS2422" s="118">
        <f t="shared" si="3765"/>
        <v>0</v>
      </c>
      <c r="AT2422" s="118">
        <f t="shared" si="3765"/>
        <v>0</v>
      </c>
      <c r="AU2422" s="118">
        <f t="shared" si="3765"/>
        <v>0</v>
      </c>
      <c r="AV2422" s="118">
        <f t="shared" si="3765"/>
        <v>0</v>
      </c>
      <c r="AW2422" s="118">
        <f t="shared" si="3765"/>
        <v>0</v>
      </c>
      <c r="AX2422" s="118">
        <f t="shared" si="3765"/>
        <v>0</v>
      </c>
      <c r="AY2422" s="118">
        <f t="shared" si="3765"/>
        <v>0</v>
      </c>
      <c r="AZ2422" s="118">
        <f t="shared" si="3765"/>
        <v>0</v>
      </c>
      <c r="BA2422" s="118">
        <f t="shared" si="3765"/>
        <v>0</v>
      </c>
      <c r="BB2422" s="118">
        <f t="shared" si="3765"/>
        <v>0</v>
      </c>
      <c r="BC2422" s="118">
        <f t="shared" si="3765"/>
        <v>0</v>
      </c>
      <c r="BD2422" s="118">
        <f t="shared" si="3765"/>
        <v>0</v>
      </c>
      <c r="BE2422" s="118">
        <f t="shared" si="3765"/>
        <v>0</v>
      </c>
      <c r="BF2422" s="118">
        <f t="shared" si="3765"/>
        <v>0</v>
      </c>
      <c r="BG2422" s="118">
        <f t="shared" si="3765"/>
        <v>0</v>
      </c>
      <c r="BH2422" s="118">
        <f t="shared" si="3765"/>
        <v>0</v>
      </c>
      <c r="BI2422" s="118">
        <f t="shared" si="3765"/>
        <v>0</v>
      </c>
      <c r="BJ2422" s="118">
        <f t="shared" si="3765"/>
        <v>0</v>
      </c>
      <c r="BK2422" s="118">
        <f t="shared" si="3765"/>
        <v>0</v>
      </c>
      <c r="BL2422" s="118">
        <f t="shared" si="3765"/>
        <v>0</v>
      </c>
      <c r="BM2422" s="118">
        <f t="shared" si="3765"/>
        <v>0</v>
      </c>
      <c r="BN2422" s="118">
        <f t="shared" si="3765"/>
        <v>0</v>
      </c>
      <c r="BO2422" s="118">
        <f t="shared" si="3765"/>
        <v>0</v>
      </c>
      <c r="BP2422" s="118">
        <f t="shared" si="3765"/>
        <v>0</v>
      </c>
      <c r="BQ2422" s="118">
        <f t="shared" si="3765"/>
        <v>0</v>
      </c>
      <c r="BR2422" s="118">
        <f t="shared" si="3765"/>
        <v>0</v>
      </c>
      <c r="BS2422" s="118">
        <f t="shared" si="3765"/>
        <v>0</v>
      </c>
      <c r="BT2422" s="118">
        <f t="shared" si="3765"/>
        <v>0</v>
      </c>
      <c r="BU2422" s="118">
        <f t="shared" si="3765"/>
        <v>0</v>
      </c>
      <c r="BV2422" s="118">
        <f t="shared" si="3765"/>
        <v>0</v>
      </c>
      <c r="BW2422" s="118">
        <f t="shared" si="3765"/>
        <v>0</v>
      </c>
      <c r="BX2422" s="118">
        <f t="shared" si="3765"/>
        <v>0</v>
      </c>
      <c r="BY2422" s="118">
        <f t="shared" si="3765"/>
        <v>0</v>
      </c>
      <c r="BZ2422" s="118">
        <f t="shared" si="3765"/>
        <v>0</v>
      </c>
      <c r="CA2422" s="118">
        <f t="shared" si="3765"/>
        <v>0</v>
      </c>
      <c r="CB2422" s="118">
        <f t="shared" si="3765"/>
        <v>0</v>
      </c>
      <c r="CC2422" s="118">
        <f t="shared" si="3765"/>
        <v>0</v>
      </c>
      <c r="CD2422" s="118">
        <f t="shared" si="3765"/>
        <v>0</v>
      </c>
      <c r="CE2422" s="118">
        <f t="shared" ref="CE2422:CJ2424" si="3766">MIN(-CE2421/30*CE2418,CD2422-CE2418)</f>
        <v>0</v>
      </c>
      <c r="CF2422" s="118">
        <f t="shared" si="3766"/>
        <v>0</v>
      </c>
      <c r="CG2422" s="118">
        <f t="shared" si="3766"/>
        <v>0</v>
      </c>
      <c r="CH2422" s="118">
        <f t="shared" si="3766"/>
        <v>0</v>
      </c>
      <c r="CI2422" s="118">
        <f t="shared" si="3766"/>
        <v>0</v>
      </c>
      <c r="CJ2422" s="118">
        <f t="shared" si="3766"/>
        <v>0</v>
      </c>
      <c r="CK2422" s="118">
        <f>MIN(-CK2421/30*CK2418,CJ2422-CK2418)</f>
        <v>0</v>
      </c>
      <c r="CL2422" s="118">
        <f>MIN(-CL2421/30*CL2418,CK2422-CL2418)</f>
        <v>0</v>
      </c>
      <c r="CN2422" s="33"/>
      <c r="CO2422" s="118" t="e">
        <f>MIN(-CO2421/90*CO2418,CN2422-CO2418)</f>
        <v>#N/A</v>
      </c>
      <c r="CP2422" s="118" t="e">
        <f t="shared" ref="CP2422:DL2424" si="3767">MIN(-CP2421/90*CP2418,CO2422-CP2418)</f>
        <v>#N/A</v>
      </c>
      <c r="CQ2422" s="118" t="e">
        <f t="shared" si="3767"/>
        <v>#N/A</v>
      </c>
      <c r="CR2422" s="118" t="e">
        <f t="shared" si="3767"/>
        <v>#N/A</v>
      </c>
      <c r="CS2422" s="118" t="e">
        <f t="shared" si="3767"/>
        <v>#N/A</v>
      </c>
      <c r="CT2422" s="118" t="e">
        <f t="shared" si="3767"/>
        <v>#N/A</v>
      </c>
      <c r="CU2422" s="118" t="e">
        <f t="shared" si="3767"/>
        <v>#N/A</v>
      </c>
      <c r="CV2422" s="118" t="e">
        <f t="shared" si="3767"/>
        <v>#N/A</v>
      </c>
      <c r="CW2422" s="118" t="e">
        <f t="shared" si="3767"/>
        <v>#N/A</v>
      </c>
      <c r="CX2422" s="118" t="e">
        <f t="shared" si="3767"/>
        <v>#N/A</v>
      </c>
      <c r="CY2422" s="118" t="e">
        <f t="shared" si="3767"/>
        <v>#N/A</v>
      </c>
      <c r="CZ2422" s="118" t="e">
        <f t="shared" si="3767"/>
        <v>#N/A</v>
      </c>
      <c r="DA2422" s="118" t="e">
        <f t="shared" si="3767"/>
        <v>#N/A</v>
      </c>
      <c r="DB2422" s="118" t="e">
        <f t="shared" si="3767"/>
        <v>#N/A</v>
      </c>
      <c r="DC2422" s="118" t="e">
        <f t="shared" si="3767"/>
        <v>#N/A</v>
      </c>
      <c r="DD2422" s="118" t="e">
        <f t="shared" si="3767"/>
        <v>#N/A</v>
      </c>
      <c r="DE2422" s="118" t="e">
        <f t="shared" si="3767"/>
        <v>#N/A</v>
      </c>
      <c r="DF2422" s="118" t="e">
        <f t="shared" si="3767"/>
        <v>#N/A</v>
      </c>
      <c r="DG2422" s="118" t="e">
        <f t="shared" si="3767"/>
        <v>#N/A</v>
      </c>
      <c r="DH2422" s="118" t="e">
        <f t="shared" si="3767"/>
        <v>#N/A</v>
      </c>
      <c r="DI2422" s="118" t="e">
        <f t="shared" si="3767"/>
        <v>#N/A</v>
      </c>
      <c r="DJ2422" s="118" t="e">
        <f t="shared" si="3767"/>
        <v>#N/A</v>
      </c>
      <c r="DK2422" s="118" t="e">
        <f t="shared" si="3767"/>
        <v>#N/A</v>
      </c>
      <c r="DL2422" s="118" t="e">
        <f t="shared" si="3767"/>
        <v>#N/A</v>
      </c>
    </row>
    <row r="2423" spans="1:116" x14ac:dyDescent="0.4">
      <c r="B2423" t="str">
        <f t="shared" si="3764"/>
        <v>2423 WCINV-IS</v>
      </c>
      <c r="D2423" t="s">
        <v>406</v>
      </c>
      <c r="E2423" s="8" t="str">
        <f t="shared" si="3702"/>
        <v>2423 WCINV-IS</v>
      </c>
      <c r="G2423" s="126"/>
      <c r="H2423" s="27"/>
      <c r="I2423" s="78"/>
      <c r="J2423" s="78"/>
      <c r="K2423" s="33"/>
      <c r="L2423" s="33"/>
      <c r="M2423" s="33"/>
      <c r="N2423" s="33"/>
      <c r="O2423" s="33"/>
      <c r="P2423" s="33"/>
      <c r="R2423" s="33"/>
      <c r="S2423" s="33"/>
      <c r="T2423" s="33"/>
      <c r="U2423" s="33"/>
      <c r="V2423" s="33"/>
      <c r="W2423" s="33"/>
      <c r="X2423" s="33"/>
      <c r="Y2423" s="33"/>
      <c r="Z2423" s="33"/>
      <c r="AA2423" s="33"/>
      <c r="AB2423" s="33"/>
      <c r="AC2423" s="33"/>
      <c r="AD2423" s="33"/>
      <c r="AE2423" s="33"/>
      <c r="AF2423" s="33"/>
      <c r="AG2423" s="33"/>
      <c r="AH2423" s="33"/>
      <c r="AI2423" s="33"/>
      <c r="AJ2423" s="33"/>
      <c r="AK2423" s="33"/>
      <c r="AL2423" s="33"/>
      <c r="AM2423" s="33"/>
      <c r="AN2423" s="33"/>
      <c r="AO2423" s="33"/>
      <c r="AP2423" s="33"/>
      <c r="AQ2423" s="33"/>
      <c r="AR2423" s="33"/>
      <c r="AS2423" s="33"/>
      <c r="AT2423" s="33"/>
      <c r="AU2423" s="33"/>
      <c r="AV2423" s="33"/>
      <c r="AW2423" s="33"/>
      <c r="AX2423" s="33"/>
      <c r="AY2423" s="33"/>
      <c r="AZ2423" s="33"/>
      <c r="BA2423" s="33"/>
      <c r="BB2423" s="33"/>
      <c r="BC2423" s="33"/>
      <c r="BD2423" s="33"/>
      <c r="BE2423" s="33"/>
      <c r="BF2423" s="33"/>
      <c r="BG2423" s="33"/>
      <c r="BH2423" s="33"/>
      <c r="BI2423" s="33"/>
      <c r="BJ2423" s="33"/>
      <c r="BK2423" s="33"/>
      <c r="BL2423" s="33"/>
      <c r="BM2423" s="33"/>
      <c r="BN2423" s="33"/>
      <c r="BO2423" s="33"/>
      <c r="BP2423" s="33"/>
      <c r="BQ2423" s="33"/>
      <c r="BR2423" s="33"/>
      <c r="BS2423" s="33"/>
      <c r="BT2423" s="33"/>
      <c r="BU2423" s="33"/>
      <c r="BV2423" s="33"/>
      <c r="BW2423" s="33"/>
      <c r="BX2423" s="33"/>
      <c r="BY2423" s="33"/>
      <c r="BZ2423" s="33"/>
      <c r="CA2423" s="33"/>
      <c r="CB2423" s="33"/>
      <c r="CC2423" s="33"/>
      <c r="CD2423" s="33"/>
      <c r="CE2423" s="33"/>
      <c r="CF2423" s="33"/>
      <c r="CG2423" s="33"/>
      <c r="CH2423" s="33"/>
      <c r="CI2423" s="33"/>
      <c r="CJ2423" s="33"/>
      <c r="CK2423" s="33"/>
      <c r="CL2423" s="33"/>
      <c r="CN2423" s="78"/>
      <c r="CO2423" s="33"/>
      <c r="CP2423" s="33"/>
      <c r="CQ2423" s="33"/>
      <c r="CR2423" s="33"/>
      <c r="CS2423" s="33"/>
      <c r="CT2423" s="33"/>
      <c r="CU2423" s="33"/>
      <c r="CV2423" s="33"/>
      <c r="CW2423" s="33"/>
      <c r="CX2423" s="33"/>
      <c r="CY2423" s="33"/>
      <c r="CZ2423" s="33"/>
      <c r="DA2423" s="33"/>
      <c r="DB2423" s="33"/>
      <c r="DC2423" s="33"/>
      <c r="DD2423" s="33"/>
      <c r="DE2423" s="33"/>
      <c r="DF2423" s="33"/>
      <c r="DG2423" s="33"/>
      <c r="DH2423" s="33"/>
      <c r="DI2423" s="33"/>
      <c r="DJ2423" s="33"/>
      <c r="DK2423" s="33"/>
      <c r="DL2423" s="33"/>
    </row>
    <row r="2424" spans="1:116" x14ac:dyDescent="0.4">
      <c r="B2424" t="str">
        <f t="shared" si="3764"/>
        <v>2424 WCINV-IS</v>
      </c>
      <c r="C2424" t="s">
        <v>234</v>
      </c>
      <c r="D2424" t="s">
        <v>406</v>
      </c>
      <c r="E2424" s="8" t="str">
        <f t="shared" si="3702"/>
        <v>2424 WCINV-IS</v>
      </c>
      <c r="G2424" s="126" t="str">
        <f>"Change in "&amp;G2422</f>
        <v>Change in Inventory</v>
      </c>
      <c r="K2424" s="33">
        <f>SUMIF($3:$3,K$2,2424:2424)</f>
        <v>0</v>
      </c>
      <c r="L2424" s="33">
        <f>SUMIF($3:$3,L$2,2424:2424)</f>
        <v>0</v>
      </c>
      <c r="M2424" s="33">
        <f>SUMIF($3:$3,M$2,2424:2424)</f>
        <v>0</v>
      </c>
      <c r="N2424" s="33">
        <f>SUMIF($3:$3,N$2,2424:2424)</f>
        <v>0</v>
      </c>
      <c r="O2424" s="33">
        <f>SUMIF($3:$3,O$2,2424:2424)</f>
        <v>0</v>
      </c>
      <c r="P2424" s="33">
        <f>SUMIF($3:$3,P$2,2424:2424)</f>
        <v>0</v>
      </c>
      <c r="R2424" s="33"/>
      <c r="S2424" s="33">
        <f t="shared" ref="S2424:AX2426" si="3768">R2422-S2422</f>
        <v>0</v>
      </c>
      <c r="T2424" s="33">
        <f t="shared" si="3768"/>
        <v>0</v>
      </c>
      <c r="U2424" s="33">
        <f t="shared" si="3768"/>
        <v>0</v>
      </c>
      <c r="V2424" s="33">
        <f t="shared" si="3768"/>
        <v>0</v>
      </c>
      <c r="W2424" s="33">
        <f t="shared" si="3768"/>
        <v>0</v>
      </c>
      <c r="X2424" s="33">
        <f t="shared" si="3768"/>
        <v>0</v>
      </c>
      <c r="Y2424" s="33">
        <f t="shared" si="3768"/>
        <v>0</v>
      </c>
      <c r="Z2424" s="33">
        <f t="shared" si="3768"/>
        <v>0</v>
      </c>
      <c r="AA2424" s="33">
        <f t="shared" si="3768"/>
        <v>0</v>
      </c>
      <c r="AB2424" s="33">
        <f t="shared" si="3768"/>
        <v>0</v>
      </c>
      <c r="AC2424" s="33">
        <f t="shared" si="3768"/>
        <v>0</v>
      </c>
      <c r="AD2424" s="33">
        <f t="shared" si="3768"/>
        <v>0</v>
      </c>
      <c r="AE2424" s="33">
        <f t="shared" si="3768"/>
        <v>0</v>
      </c>
      <c r="AF2424" s="33">
        <f t="shared" si="3768"/>
        <v>0</v>
      </c>
      <c r="AG2424" s="33">
        <f t="shared" si="3768"/>
        <v>0</v>
      </c>
      <c r="AH2424" s="33">
        <f t="shared" si="3768"/>
        <v>0</v>
      </c>
      <c r="AI2424" s="33">
        <f t="shared" si="3768"/>
        <v>0</v>
      </c>
      <c r="AJ2424" s="33">
        <f t="shared" si="3768"/>
        <v>0</v>
      </c>
      <c r="AK2424" s="33">
        <f t="shared" si="3768"/>
        <v>0</v>
      </c>
      <c r="AL2424" s="33">
        <f t="shared" si="3768"/>
        <v>0</v>
      </c>
      <c r="AM2424" s="33">
        <f t="shared" si="3768"/>
        <v>0</v>
      </c>
      <c r="AN2424" s="33">
        <f t="shared" si="3768"/>
        <v>0</v>
      </c>
      <c r="AO2424" s="33">
        <f t="shared" si="3768"/>
        <v>0</v>
      </c>
      <c r="AP2424" s="33">
        <f t="shared" si="3768"/>
        <v>0</v>
      </c>
      <c r="AQ2424" s="33">
        <f t="shared" si="3768"/>
        <v>0</v>
      </c>
      <c r="AR2424" s="33">
        <f t="shared" si="3768"/>
        <v>0</v>
      </c>
      <c r="AS2424" s="33">
        <f t="shared" si="3768"/>
        <v>0</v>
      </c>
      <c r="AT2424" s="33">
        <f t="shared" si="3768"/>
        <v>0</v>
      </c>
      <c r="AU2424" s="33">
        <f t="shared" si="3768"/>
        <v>0</v>
      </c>
      <c r="AV2424" s="33">
        <f t="shared" si="3768"/>
        <v>0</v>
      </c>
      <c r="AW2424" s="33">
        <f t="shared" si="3768"/>
        <v>0</v>
      </c>
      <c r="AX2424" s="33">
        <f t="shared" si="3768"/>
        <v>0</v>
      </c>
      <c r="AY2424" s="33">
        <f t="shared" ref="AY2424:CD2426" si="3769">AX2422-AY2422</f>
        <v>0</v>
      </c>
      <c r="AZ2424" s="33">
        <f t="shared" si="3769"/>
        <v>0</v>
      </c>
      <c r="BA2424" s="33">
        <f t="shared" si="3769"/>
        <v>0</v>
      </c>
      <c r="BB2424" s="33">
        <f t="shared" si="3769"/>
        <v>0</v>
      </c>
      <c r="BC2424" s="33">
        <f t="shared" si="3769"/>
        <v>0</v>
      </c>
      <c r="BD2424" s="33">
        <f t="shared" si="3769"/>
        <v>0</v>
      </c>
      <c r="BE2424" s="33">
        <f t="shared" si="3769"/>
        <v>0</v>
      </c>
      <c r="BF2424" s="33">
        <f t="shared" si="3769"/>
        <v>0</v>
      </c>
      <c r="BG2424" s="33">
        <f t="shared" si="3769"/>
        <v>0</v>
      </c>
      <c r="BH2424" s="33">
        <f t="shared" si="3769"/>
        <v>0</v>
      </c>
      <c r="BI2424" s="33">
        <f t="shared" si="3769"/>
        <v>0</v>
      </c>
      <c r="BJ2424" s="33">
        <f t="shared" si="3769"/>
        <v>0</v>
      </c>
      <c r="BK2424" s="33">
        <f t="shared" si="3769"/>
        <v>0</v>
      </c>
      <c r="BL2424" s="33">
        <f t="shared" si="3769"/>
        <v>0</v>
      </c>
      <c r="BM2424" s="33">
        <f t="shared" si="3769"/>
        <v>0</v>
      </c>
      <c r="BN2424" s="33">
        <f t="shared" si="3769"/>
        <v>0</v>
      </c>
      <c r="BO2424" s="33">
        <f t="shared" si="3769"/>
        <v>0</v>
      </c>
      <c r="BP2424" s="33">
        <f t="shared" si="3769"/>
        <v>0</v>
      </c>
      <c r="BQ2424" s="33">
        <f t="shared" si="3769"/>
        <v>0</v>
      </c>
      <c r="BR2424" s="33">
        <f t="shared" si="3769"/>
        <v>0</v>
      </c>
      <c r="BS2424" s="33">
        <f t="shared" si="3769"/>
        <v>0</v>
      </c>
      <c r="BT2424" s="33">
        <f t="shared" si="3769"/>
        <v>0</v>
      </c>
      <c r="BU2424" s="33">
        <f t="shared" si="3769"/>
        <v>0</v>
      </c>
      <c r="BV2424" s="33">
        <f t="shared" si="3769"/>
        <v>0</v>
      </c>
      <c r="BW2424" s="33">
        <f t="shared" si="3769"/>
        <v>0</v>
      </c>
      <c r="BX2424" s="33">
        <f t="shared" si="3769"/>
        <v>0</v>
      </c>
      <c r="BY2424" s="33">
        <f t="shared" si="3769"/>
        <v>0</v>
      </c>
      <c r="BZ2424" s="33">
        <f t="shared" si="3769"/>
        <v>0</v>
      </c>
      <c r="CA2424" s="33">
        <f t="shared" si="3769"/>
        <v>0</v>
      </c>
      <c r="CB2424" s="33">
        <f t="shared" si="3769"/>
        <v>0</v>
      </c>
      <c r="CC2424" s="33">
        <f t="shared" si="3769"/>
        <v>0</v>
      </c>
      <c r="CD2424" s="33">
        <f t="shared" si="3769"/>
        <v>0</v>
      </c>
      <c r="CE2424" s="33">
        <f t="shared" ref="CE2424:CL2426" si="3770">CD2422-CE2422</f>
        <v>0</v>
      </c>
      <c r="CF2424" s="33">
        <f t="shared" si="3770"/>
        <v>0</v>
      </c>
      <c r="CG2424" s="33">
        <f t="shared" si="3770"/>
        <v>0</v>
      </c>
      <c r="CH2424" s="33">
        <f t="shared" si="3770"/>
        <v>0</v>
      </c>
      <c r="CI2424" s="33">
        <f t="shared" si="3770"/>
        <v>0</v>
      </c>
      <c r="CJ2424" s="33">
        <f t="shared" si="3770"/>
        <v>0</v>
      </c>
      <c r="CK2424" s="33">
        <f t="shared" si="3770"/>
        <v>0</v>
      </c>
      <c r="CL2424" s="33">
        <f t="shared" si="3770"/>
        <v>0</v>
      </c>
      <c r="CO2424" s="33" t="e">
        <f t="shared" ref="CO2424:CO2426" si="3771">CN2422-CO2422</f>
        <v>#N/A</v>
      </c>
      <c r="CP2424" s="33" t="e">
        <f t="shared" ref="CP2424:CP2426" si="3772">CO2422-CP2422</f>
        <v>#N/A</v>
      </c>
      <c r="CQ2424" s="33" t="e">
        <f t="shared" ref="CQ2424:CQ2426" si="3773">CP2422-CQ2422</f>
        <v>#N/A</v>
      </c>
      <c r="CR2424" s="33" t="e">
        <f t="shared" ref="CR2424:CR2426" si="3774">CQ2422-CR2422</f>
        <v>#N/A</v>
      </c>
      <c r="CS2424" s="33" t="e">
        <f t="shared" ref="CS2424:CS2426" si="3775">CR2422-CS2422</f>
        <v>#N/A</v>
      </c>
      <c r="CT2424" s="33" t="e">
        <f t="shared" ref="CT2424:CT2426" si="3776">CS2422-CT2422</f>
        <v>#N/A</v>
      </c>
      <c r="CU2424" s="33" t="e">
        <f t="shared" ref="CU2424:CU2426" si="3777">CT2422-CU2422</f>
        <v>#N/A</v>
      </c>
      <c r="CV2424" s="33" t="e">
        <f t="shared" ref="CV2424:CV2426" si="3778">CU2422-CV2422</f>
        <v>#N/A</v>
      </c>
      <c r="CW2424" s="33" t="e">
        <f t="shared" ref="CW2424:CW2426" si="3779">CV2422-CW2422</f>
        <v>#N/A</v>
      </c>
      <c r="CX2424" s="33" t="e">
        <f t="shared" ref="CX2424:CX2426" si="3780">CW2422-CX2422</f>
        <v>#N/A</v>
      </c>
      <c r="CY2424" s="33" t="e">
        <f t="shared" ref="CY2424:CY2426" si="3781">CX2422-CY2422</f>
        <v>#N/A</v>
      </c>
      <c r="CZ2424" s="33" t="e">
        <f t="shared" ref="CZ2424:CZ2426" si="3782">CY2422-CZ2422</f>
        <v>#N/A</v>
      </c>
      <c r="DA2424" s="33" t="e">
        <f t="shared" ref="DA2424:DA2426" si="3783">CZ2422-DA2422</f>
        <v>#N/A</v>
      </c>
      <c r="DB2424" s="33" t="e">
        <f t="shared" ref="DB2424:DB2426" si="3784">DA2422-DB2422</f>
        <v>#N/A</v>
      </c>
      <c r="DC2424" s="33" t="e">
        <f t="shared" ref="DC2424:DC2426" si="3785">DB2422-DC2422</f>
        <v>#N/A</v>
      </c>
      <c r="DD2424" s="33" t="e">
        <f t="shared" ref="DD2424:DD2426" si="3786">DC2422-DD2422</f>
        <v>#N/A</v>
      </c>
      <c r="DE2424" s="33" t="e">
        <f t="shared" ref="DE2424:DE2426" si="3787">DD2422-DE2422</f>
        <v>#N/A</v>
      </c>
      <c r="DF2424" s="33" t="e">
        <f t="shared" ref="DF2424:DF2426" si="3788">DE2422-DF2422</f>
        <v>#N/A</v>
      </c>
      <c r="DG2424" s="33" t="e">
        <f t="shared" ref="DG2424:DG2426" si="3789">DF2422-DG2422</f>
        <v>#N/A</v>
      </c>
      <c r="DH2424" s="33" t="e">
        <f t="shared" ref="DH2424:DH2426" si="3790">DG2422-DH2422</f>
        <v>#N/A</v>
      </c>
      <c r="DI2424" s="33" t="e">
        <f t="shared" ref="DI2424:DI2426" si="3791">DH2422-DI2422</f>
        <v>#N/A</v>
      </c>
      <c r="DJ2424" s="33" t="e">
        <f t="shared" ref="DJ2424:DJ2426" si="3792">DI2422-DJ2422</f>
        <v>#N/A</v>
      </c>
      <c r="DK2424" s="33" t="e">
        <f t="shared" ref="DK2424:DK2426" si="3793">DJ2422-DK2422</f>
        <v>#N/A</v>
      </c>
      <c r="DL2424" s="33" t="e">
        <f t="shared" ref="DL2424:DL2426" si="3794">DK2422-DL2422</f>
        <v>#N/A</v>
      </c>
    </row>
    <row r="2425" spans="1:116" x14ac:dyDescent="0.4">
      <c r="B2425" t="str">
        <f t="shared" si="3764"/>
        <v>2425 WCINV-IS</v>
      </c>
      <c r="D2425" t="s">
        <v>406</v>
      </c>
      <c r="E2425" s="8" t="str">
        <f t="shared" si="3702"/>
        <v>2425 WCINV-IS</v>
      </c>
      <c r="G2425" s="125"/>
      <c r="K2425" s="53"/>
      <c r="L2425" s="53"/>
      <c r="M2425" s="53"/>
      <c r="N2425" s="53"/>
      <c r="O2425" s="53"/>
      <c r="P2425" s="53"/>
      <c r="R2425" s="24"/>
      <c r="S2425" s="24"/>
      <c r="T2425" s="24"/>
      <c r="U2425" s="24"/>
      <c r="V2425" s="24"/>
      <c r="W2425" s="24"/>
      <c r="X2425" s="24"/>
      <c r="Y2425" s="24"/>
      <c r="Z2425" s="24"/>
      <c r="AA2425" s="24"/>
      <c r="AB2425" s="24"/>
      <c r="AC2425" s="24"/>
      <c r="AD2425" s="24"/>
      <c r="AE2425" s="24"/>
      <c r="AF2425" s="24"/>
      <c r="AG2425" s="24"/>
      <c r="AH2425" s="24"/>
      <c r="AI2425" s="24"/>
      <c r="AJ2425" s="24"/>
      <c r="AK2425" s="24"/>
      <c r="AL2425" s="24"/>
      <c r="AM2425" s="24"/>
      <c r="AN2425" s="24"/>
      <c r="AO2425" s="24"/>
      <c r="AP2425" s="24"/>
      <c r="AQ2425" s="24"/>
      <c r="AR2425" s="24"/>
      <c r="AS2425" s="24"/>
      <c r="AT2425" s="24"/>
      <c r="AU2425" s="24"/>
      <c r="AV2425" s="24"/>
      <c r="AW2425" s="24"/>
      <c r="AX2425" s="24"/>
      <c r="AY2425" s="24"/>
      <c r="AZ2425" s="24"/>
      <c r="BA2425" s="24"/>
      <c r="BB2425" s="24"/>
      <c r="BC2425" s="24"/>
      <c r="BD2425" s="24"/>
      <c r="BE2425" s="24"/>
      <c r="BF2425" s="24"/>
      <c r="BG2425" s="24"/>
      <c r="BH2425" s="24"/>
      <c r="BI2425" s="24"/>
      <c r="BJ2425" s="24"/>
      <c r="BK2425" s="24"/>
      <c r="BL2425" s="24"/>
      <c r="BM2425" s="24"/>
      <c r="BN2425" s="24"/>
      <c r="BO2425" s="24"/>
      <c r="BP2425" s="24"/>
      <c r="BQ2425" s="24"/>
      <c r="BR2425" s="24"/>
      <c r="BS2425" s="24"/>
      <c r="BT2425" s="24"/>
      <c r="BU2425" s="24"/>
      <c r="BV2425" s="24"/>
      <c r="BW2425" s="24"/>
      <c r="BX2425" s="24"/>
      <c r="BY2425" s="24"/>
      <c r="BZ2425" s="24"/>
      <c r="CA2425" s="24"/>
      <c r="CB2425" s="24"/>
      <c r="CC2425" s="24"/>
      <c r="CD2425" s="24"/>
      <c r="CE2425" s="24"/>
      <c r="CF2425" s="24"/>
      <c r="CG2425" s="24"/>
      <c r="CH2425" s="24"/>
      <c r="CI2425" s="24"/>
      <c r="CJ2425" s="24"/>
      <c r="CK2425" s="24"/>
      <c r="CL2425" s="24"/>
      <c r="CO2425" s="24"/>
      <c r="CP2425" s="24"/>
      <c r="CQ2425" s="24"/>
      <c r="CR2425" s="24"/>
      <c r="CS2425" s="24"/>
      <c r="CT2425" s="24"/>
      <c r="CU2425" s="24"/>
      <c r="CV2425" s="24"/>
      <c r="CW2425" s="24"/>
      <c r="CX2425" s="24"/>
      <c r="CY2425" s="24"/>
      <c r="CZ2425" s="24"/>
      <c r="DA2425" s="24"/>
      <c r="DB2425" s="24"/>
      <c r="DC2425" s="24"/>
      <c r="DD2425" s="24"/>
      <c r="DE2425" s="24"/>
      <c r="DF2425" s="24"/>
      <c r="DG2425" s="24"/>
      <c r="DH2425" s="24"/>
      <c r="DI2425" s="24"/>
      <c r="DJ2425" s="24"/>
      <c r="DK2425" s="24"/>
      <c r="DL2425" s="24"/>
    </row>
    <row r="2426" spans="1:116" x14ac:dyDescent="0.4">
      <c r="B2426" t="s">
        <v>332</v>
      </c>
      <c r="D2426" t="s">
        <v>406</v>
      </c>
      <c r="E2426" s="8" t="str">
        <f t="shared" si="3702"/>
        <v>2426 WCINV-IS</v>
      </c>
      <c r="G2426" s="136" t="str">
        <f>Codes!G2409</f>
        <v>(Primary label)</v>
      </c>
      <c r="K2426" s="53"/>
      <c r="L2426" s="53"/>
      <c r="M2426" s="53"/>
      <c r="N2426" s="53"/>
      <c r="O2426" s="53"/>
      <c r="P2426" s="53"/>
      <c r="R2426" s="24"/>
      <c r="S2426" s="24"/>
      <c r="T2426" s="24"/>
      <c r="U2426" s="24"/>
      <c r="V2426" s="24"/>
      <c r="W2426" s="24"/>
      <c r="X2426" s="24"/>
      <c r="Y2426" s="24"/>
      <c r="Z2426" s="24"/>
      <c r="AA2426" s="24"/>
      <c r="AB2426" s="24"/>
      <c r="AC2426" s="24"/>
      <c r="AD2426" s="24"/>
      <c r="AE2426" s="24"/>
      <c r="AF2426" s="24"/>
      <c r="AG2426" s="24"/>
      <c r="AH2426" s="24"/>
      <c r="AI2426" s="24"/>
      <c r="AJ2426" s="24"/>
      <c r="AK2426" s="24"/>
      <c r="AL2426" s="24"/>
      <c r="AM2426" s="24"/>
      <c r="AN2426" s="24"/>
      <c r="AO2426" s="24"/>
      <c r="AP2426" s="24"/>
      <c r="AQ2426" s="24"/>
      <c r="AR2426" s="24"/>
      <c r="AS2426" s="24"/>
      <c r="AT2426" s="24"/>
      <c r="AU2426" s="24"/>
      <c r="AV2426" s="24"/>
      <c r="AW2426" s="24"/>
      <c r="AX2426" s="24"/>
      <c r="AY2426" s="24"/>
      <c r="AZ2426" s="24"/>
      <c r="BA2426" s="24"/>
      <c r="BB2426" s="24"/>
      <c r="BC2426" s="24"/>
      <c r="BD2426" s="24"/>
      <c r="BE2426" s="24"/>
      <c r="BF2426" s="24"/>
      <c r="BG2426" s="24"/>
      <c r="BH2426" s="24"/>
      <c r="BI2426" s="24"/>
      <c r="BJ2426" s="24"/>
      <c r="BK2426" s="24"/>
      <c r="BL2426" s="24"/>
      <c r="BM2426" s="24"/>
      <c r="BN2426" s="24"/>
      <c r="BO2426" s="24"/>
      <c r="BP2426" s="24"/>
      <c r="BQ2426" s="24"/>
      <c r="BR2426" s="24"/>
      <c r="BS2426" s="24"/>
      <c r="BT2426" s="24"/>
      <c r="BU2426" s="24"/>
      <c r="BV2426" s="24"/>
      <c r="BW2426" s="24"/>
      <c r="BX2426" s="24"/>
      <c r="BY2426" s="24"/>
      <c r="BZ2426" s="24"/>
      <c r="CA2426" s="24"/>
      <c r="CB2426" s="24"/>
      <c r="CC2426" s="24"/>
      <c r="CD2426" s="24"/>
      <c r="CE2426" s="24"/>
      <c r="CF2426" s="24"/>
      <c r="CG2426" s="24"/>
      <c r="CH2426" s="24"/>
      <c r="CI2426" s="24"/>
      <c r="CJ2426" s="24"/>
      <c r="CK2426" s="24"/>
      <c r="CL2426" s="24"/>
      <c r="CO2426" s="24"/>
      <c r="CP2426" s="24"/>
      <c r="CQ2426" s="24"/>
      <c r="CR2426" s="24"/>
      <c r="CS2426" s="24"/>
      <c r="CT2426" s="24"/>
      <c r="CU2426" s="24"/>
      <c r="CV2426" s="24"/>
      <c r="CW2426" s="24"/>
      <c r="CX2426" s="24"/>
      <c r="CY2426" s="24"/>
      <c r="CZ2426" s="24"/>
      <c r="DA2426" s="24"/>
      <c r="DB2426" s="24"/>
      <c r="DC2426" s="24"/>
      <c r="DD2426" s="24"/>
      <c r="DE2426" s="24"/>
      <c r="DF2426" s="24"/>
      <c r="DG2426" s="24"/>
      <c r="DH2426" s="24"/>
      <c r="DI2426" s="24"/>
      <c r="DJ2426" s="24"/>
      <c r="DK2426" s="24"/>
      <c r="DL2426" s="24"/>
    </row>
    <row r="2427" spans="1:116" x14ac:dyDescent="0.4">
      <c r="B2427" t="s">
        <v>332</v>
      </c>
      <c r="D2427" t="s">
        <v>406</v>
      </c>
      <c r="E2427" s="8" t="str">
        <f t="shared" si="3702"/>
        <v>2427 WCINV-IS</v>
      </c>
      <c r="G2427" s="136" t="str">
        <f>Codes!G2410</f>
        <v>primary unit</v>
      </c>
      <c r="K2427" s="53"/>
      <c r="L2427" s="53"/>
      <c r="M2427" s="53"/>
      <c r="N2427" s="53"/>
      <c r="O2427" s="53"/>
      <c r="P2427" s="53"/>
      <c r="R2427" s="24"/>
      <c r="S2427" s="24"/>
      <c r="T2427" s="24"/>
      <c r="U2427" s="24"/>
      <c r="V2427" s="24"/>
      <c r="W2427" s="24"/>
      <c r="X2427" s="24"/>
      <c r="Y2427" s="24"/>
      <c r="Z2427" s="24"/>
      <c r="AA2427" s="24"/>
      <c r="AB2427" s="24"/>
      <c r="AC2427" s="24"/>
      <c r="AD2427" s="24"/>
      <c r="AE2427" s="24"/>
      <c r="AF2427" s="24"/>
      <c r="AG2427" s="24"/>
      <c r="AH2427" s="24"/>
      <c r="AI2427" s="24"/>
      <c r="AJ2427" s="24"/>
      <c r="AK2427" s="24"/>
      <c r="AL2427" s="24"/>
      <c r="AM2427" s="24"/>
      <c r="AN2427" s="24"/>
      <c r="AO2427" s="24"/>
      <c r="AP2427" s="24"/>
      <c r="AQ2427" s="24"/>
      <c r="AR2427" s="24"/>
      <c r="AS2427" s="24"/>
      <c r="AT2427" s="24"/>
      <c r="AU2427" s="24"/>
      <c r="AV2427" s="24"/>
      <c r="AW2427" s="24"/>
      <c r="AX2427" s="24"/>
      <c r="AY2427" s="24"/>
      <c r="AZ2427" s="24"/>
      <c r="BA2427" s="24"/>
      <c r="BB2427" s="24"/>
      <c r="BC2427" s="24"/>
      <c r="BD2427" s="24"/>
      <c r="BE2427" s="24"/>
      <c r="BF2427" s="24"/>
      <c r="BG2427" s="24"/>
      <c r="BH2427" s="24"/>
      <c r="BI2427" s="24"/>
      <c r="BJ2427" s="24"/>
      <c r="BK2427" s="24"/>
      <c r="BL2427" s="24"/>
      <c r="BM2427" s="24"/>
      <c r="BN2427" s="24"/>
      <c r="BO2427" s="24"/>
      <c r="BP2427" s="24"/>
      <c r="BQ2427" s="24"/>
      <c r="BR2427" s="24"/>
      <c r="BS2427" s="24"/>
      <c r="BT2427" s="24"/>
      <c r="BU2427" s="24"/>
      <c r="BV2427" s="24"/>
      <c r="BW2427" s="24"/>
      <c r="BX2427" s="24"/>
      <c r="BY2427" s="24"/>
      <c r="BZ2427" s="24"/>
      <c r="CA2427" s="24"/>
      <c r="CB2427" s="24"/>
      <c r="CC2427" s="24"/>
      <c r="CD2427" s="24"/>
      <c r="CE2427" s="24"/>
      <c r="CF2427" s="24"/>
      <c r="CG2427" s="24"/>
      <c r="CH2427" s="24"/>
      <c r="CI2427" s="24"/>
      <c r="CJ2427" s="24"/>
      <c r="CK2427" s="24"/>
      <c r="CL2427" s="24"/>
      <c r="CO2427" s="24"/>
      <c r="CP2427" s="24"/>
      <c r="CQ2427" s="24"/>
      <c r="CR2427" s="24"/>
      <c r="CS2427" s="24"/>
      <c r="CT2427" s="24"/>
      <c r="CU2427" s="24"/>
      <c r="CV2427" s="24"/>
      <c r="CW2427" s="24"/>
      <c r="CX2427" s="24"/>
      <c r="CY2427" s="24"/>
      <c r="CZ2427" s="24"/>
      <c r="DA2427" s="24"/>
      <c r="DB2427" s="24"/>
      <c r="DC2427" s="24"/>
      <c r="DD2427" s="24"/>
      <c r="DE2427" s="24"/>
      <c r="DF2427" s="24"/>
      <c r="DG2427" s="24"/>
      <c r="DH2427" s="24"/>
      <c r="DI2427" s="24"/>
      <c r="DJ2427" s="24"/>
      <c r="DK2427" s="24"/>
      <c r="DL2427" s="24"/>
    </row>
    <row r="2428" spans="1:116" x14ac:dyDescent="0.4">
      <c r="B2428" t="s">
        <v>332</v>
      </c>
      <c r="D2428" t="s">
        <v>406</v>
      </c>
      <c r="E2428" s="8" t="str">
        <f t="shared" si="3702"/>
        <v>2428 WCINV-IS</v>
      </c>
      <c r="G2428" s="136" t="str">
        <f>Codes!G2411</f>
        <v>Primary revenue driver</v>
      </c>
      <c r="K2428" s="53"/>
      <c r="L2428" s="53"/>
      <c r="M2428" s="53"/>
      <c r="N2428" s="53"/>
      <c r="O2428" s="53"/>
      <c r="P2428" s="53"/>
      <c r="R2428" s="24"/>
      <c r="S2428" s="179" t="str">
        <f>S2411</f>
        <v>S$16</v>
      </c>
      <c r="T2428" s="179" t="str">
        <f t="shared" ref="T2428:CE2430" si="3795">T2411</f>
        <v>T$16</v>
      </c>
      <c r="U2428" s="179" t="str">
        <f t="shared" si="3795"/>
        <v>U$16</v>
      </c>
      <c r="V2428" s="179" t="str">
        <f t="shared" si="3795"/>
        <v>V$16</v>
      </c>
      <c r="W2428" s="179" t="str">
        <f t="shared" si="3795"/>
        <v>W$16</v>
      </c>
      <c r="X2428" s="179" t="str">
        <f t="shared" si="3795"/>
        <v>X$16</v>
      </c>
      <c r="Y2428" s="179" t="str">
        <f t="shared" si="3795"/>
        <v>Y$16</v>
      </c>
      <c r="Z2428" s="179" t="str">
        <f t="shared" si="3795"/>
        <v>Z$16</v>
      </c>
      <c r="AA2428" s="179" t="str">
        <f t="shared" si="3795"/>
        <v>AA$16</v>
      </c>
      <c r="AB2428" s="179" t="str">
        <f t="shared" si="3795"/>
        <v>AB$16</v>
      </c>
      <c r="AC2428" s="179" t="str">
        <f t="shared" si="3795"/>
        <v>AC$16</v>
      </c>
      <c r="AD2428" s="179" t="str">
        <f t="shared" si="3795"/>
        <v>AD$16</v>
      </c>
      <c r="AE2428" s="179" t="str">
        <f t="shared" si="3795"/>
        <v>AE$16</v>
      </c>
      <c r="AF2428" s="179" t="str">
        <f t="shared" si="3795"/>
        <v>AF$16</v>
      </c>
      <c r="AG2428" s="179" t="str">
        <f t="shared" si="3795"/>
        <v>AG$16</v>
      </c>
      <c r="AH2428" s="179" t="str">
        <f t="shared" si="3795"/>
        <v>AH$16</v>
      </c>
      <c r="AI2428" s="179" t="str">
        <f t="shared" si="3795"/>
        <v>AI$16</v>
      </c>
      <c r="AJ2428" s="179" t="str">
        <f t="shared" si="3795"/>
        <v>AJ$16</v>
      </c>
      <c r="AK2428" s="179" t="str">
        <f t="shared" si="3795"/>
        <v>AK$16</v>
      </c>
      <c r="AL2428" s="179" t="str">
        <f t="shared" si="3795"/>
        <v>AL$16</v>
      </c>
      <c r="AM2428" s="179" t="str">
        <f t="shared" si="3795"/>
        <v>AM$16</v>
      </c>
      <c r="AN2428" s="179" t="str">
        <f t="shared" si="3795"/>
        <v>AN$16</v>
      </c>
      <c r="AO2428" s="179" t="str">
        <f t="shared" si="3795"/>
        <v>AO$16</v>
      </c>
      <c r="AP2428" s="179" t="str">
        <f t="shared" si="3795"/>
        <v>AP$16</v>
      </c>
      <c r="AQ2428" s="179" t="str">
        <f t="shared" si="3795"/>
        <v>AQ$16</v>
      </c>
      <c r="AR2428" s="179" t="str">
        <f t="shared" si="3795"/>
        <v>AR$16</v>
      </c>
      <c r="AS2428" s="179" t="str">
        <f t="shared" si="3795"/>
        <v>AS$16</v>
      </c>
      <c r="AT2428" s="179" t="str">
        <f t="shared" si="3795"/>
        <v>AT$16</v>
      </c>
      <c r="AU2428" s="179" t="str">
        <f t="shared" si="3795"/>
        <v>AU$16</v>
      </c>
      <c r="AV2428" s="179" t="str">
        <f t="shared" si="3795"/>
        <v>AV$16</v>
      </c>
      <c r="AW2428" s="179" t="str">
        <f t="shared" si="3795"/>
        <v>AW$16</v>
      </c>
      <c r="AX2428" s="179" t="str">
        <f t="shared" si="3795"/>
        <v>AX$16</v>
      </c>
      <c r="AY2428" s="179" t="str">
        <f t="shared" si="3795"/>
        <v>AY$16</v>
      </c>
      <c r="AZ2428" s="179" t="str">
        <f t="shared" si="3795"/>
        <v>AZ$16</v>
      </c>
      <c r="BA2428" s="179" t="str">
        <f t="shared" si="3795"/>
        <v>BA$16</v>
      </c>
      <c r="BB2428" s="179" t="str">
        <f t="shared" si="3795"/>
        <v>BB$16</v>
      </c>
      <c r="BC2428" s="179" t="str">
        <f t="shared" si="3795"/>
        <v>BC$16</v>
      </c>
      <c r="BD2428" s="179" t="str">
        <f t="shared" si="3795"/>
        <v>BD$16</v>
      </c>
      <c r="BE2428" s="179" t="str">
        <f t="shared" si="3795"/>
        <v>BE$16</v>
      </c>
      <c r="BF2428" s="179" t="str">
        <f t="shared" si="3795"/>
        <v>BF$16</v>
      </c>
      <c r="BG2428" s="179" t="str">
        <f t="shared" si="3795"/>
        <v>BG$16</v>
      </c>
      <c r="BH2428" s="179" t="str">
        <f t="shared" si="3795"/>
        <v>BH$16</v>
      </c>
      <c r="BI2428" s="179" t="str">
        <f t="shared" si="3795"/>
        <v>BI$16</v>
      </c>
      <c r="BJ2428" s="179" t="str">
        <f t="shared" si="3795"/>
        <v>BJ$16</v>
      </c>
      <c r="BK2428" s="179" t="str">
        <f t="shared" si="3795"/>
        <v>BK$16</v>
      </c>
      <c r="BL2428" s="179" t="str">
        <f t="shared" si="3795"/>
        <v>BL$16</v>
      </c>
      <c r="BM2428" s="179" t="str">
        <f t="shared" si="3795"/>
        <v>BM$16</v>
      </c>
      <c r="BN2428" s="179" t="str">
        <f t="shared" si="3795"/>
        <v>BN$16</v>
      </c>
      <c r="BO2428" s="179" t="str">
        <f t="shared" si="3795"/>
        <v>BO$16</v>
      </c>
      <c r="BP2428" s="179" t="str">
        <f t="shared" si="3795"/>
        <v>BP$16</v>
      </c>
      <c r="BQ2428" s="179" t="str">
        <f t="shared" si="3795"/>
        <v>BQ$16</v>
      </c>
      <c r="BR2428" s="179" t="str">
        <f t="shared" si="3795"/>
        <v>BR$16</v>
      </c>
      <c r="BS2428" s="179" t="str">
        <f t="shared" si="3795"/>
        <v>BS$16</v>
      </c>
      <c r="BT2428" s="179" t="str">
        <f t="shared" si="3795"/>
        <v>BT$16</v>
      </c>
      <c r="BU2428" s="179" t="str">
        <f t="shared" si="3795"/>
        <v>BU$16</v>
      </c>
      <c r="BV2428" s="179" t="str">
        <f t="shared" si="3795"/>
        <v>BV$16</v>
      </c>
      <c r="BW2428" s="179" t="str">
        <f t="shared" si="3795"/>
        <v>BW$16</v>
      </c>
      <c r="BX2428" s="179" t="str">
        <f t="shared" si="3795"/>
        <v>BX$16</v>
      </c>
      <c r="BY2428" s="179" t="str">
        <f t="shared" si="3795"/>
        <v>BY$16</v>
      </c>
      <c r="BZ2428" s="179" t="str">
        <f t="shared" si="3795"/>
        <v>BZ$16</v>
      </c>
      <c r="CA2428" s="179" t="str">
        <f t="shared" si="3795"/>
        <v>CA$16</v>
      </c>
      <c r="CB2428" s="179" t="str">
        <f t="shared" si="3795"/>
        <v>CB$16</v>
      </c>
      <c r="CC2428" s="179" t="str">
        <f t="shared" si="3795"/>
        <v>CC$16</v>
      </c>
      <c r="CD2428" s="179" t="str">
        <f t="shared" si="3795"/>
        <v>CD$16</v>
      </c>
      <c r="CE2428" s="179" t="str">
        <f t="shared" si="3795"/>
        <v>CE$16</v>
      </c>
      <c r="CF2428" s="179" t="str">
        <f t="shared" ref="CF2428:CL2430" si="3796">CF2411</f>
        <v>CF$16</v>
      </c>
      <c r="CG2428" s="179" t="str">
        <f t="shared" si="3796"/>
        <v>CG$16</v>
      </c>
      <c r="CH2428" s="179" t="str">
        <f t="shared" si="3796"/>
        <v>CH$16</v>
      </c>
      <c r="CI2428" s="179" t="str">
        <f t="shared" si="3796"/>
        <v>CI$16</v>
      </c>
      <c r="CJ2428" s="179" t="str">
        <f t="shared" si="3796"/>
        <v>CJ$16</v>
      </c>
      <c r="CK2428" s="179" t="str">
        <f t="shared" si="3796"/>
        <v>CK$16</v>
      </c>
      <c r="CL2428" s="179" t="str">
        <f t="shared" si="3796"/>
        <v>CL$16</v>
      </c>
      <c r="CO2428" s="179">
        <f t="shared" ref="CO2428:DL2430" si="3797">CO991</f>
        <v>0</v>
      </c>
      <c r="CP2428" s="179">
        <f t="shared" si="3797"/>
        <v>0</v>
      </c>
      <c r="CQ2428" s="179">
        <f t="shared" si="3797"/>
        <v>0</v>
      </c>
      <c r="CR2428" s="179">
        <f t="shared" si="3797"/>
        <v>0</v>
      </c>
      <c r="CS2428" s="179">
        <f t="shared" si="3797"/>
        <v>0</v>
      </c>
      <c r="CT2428" s="179">
        <f t="shared" si="3797"/>
        <v>0</v>
      </c>
      <c r="CU2428" s="179">
        <f t="shared" si="3797"/>
        <v>0</v>
      </c>
      <c r="CV2428" s="179">
        <f t="shared" si="3797"/>
        <v>0</v>
      </c>
      <c r="CW2428" s="179">
        <f t="shared" si="3797"/>
        <v>0</v>
      </c>
      <c r="CX2428" s="179">
        <f t="shared" si="3797"/>
        <v>0</v>
      </c>
      <c r="CY2428" s="179">
        <f t="shared" si="3797"/>
        <v>0</v>
      </c>
      <c r="CZ2428" s="179">
        <f t="shared" si="3797"/>
        <v>0</v>
      </c>
      <c r="DA2428" s="179">
        <f t="shared" si="3797"/>
        <v>0</v>
      </c>
      <c r="DB2428" s="179">
        <f t="shared" si="3797"/>
        <v>0</v>
      </c>
      <c r="DC2428" s="179">
        <f t="shared" si="3797"/>
        <v>0</v>
      </c>
      <c r="DD2428" s="179">
        <f t="shared" si="3797"/>
        <v>0</v>
      </c>
      <c r="DE2428" s="179">
        <f t="shared" si="3797"/>
        <v>0</v>
      </c>
      <c r="DF2428" s="179">
        <f t="shared" si="3797"/>
        <v>0</v>
      </c>
      <c r="DG2428" s="179">
        <f t="shared" si="3797"/>
        <v>0</v>
      </c>
      <c r="DH2428" s="179">
        <f t="shared" si="3797"/>
        <v>0</v>
      </c>
      <c r="DI2428" s="179">
        <f t="shared" si="3797"/>
        <v>0</v>
      </c>
      <c r="DJ2428" s="179">
        <f t="shared" si="3797"/>
        <v>0</v>
      </c>
      <c r="DK2428" s="179">
        <f t="shared" si="3797"/>
        <v>0</v>
      </c>
      <c r="DL2428" s="179">
        <f t="shared" si="3797"/>
        <v>0</v>
      </c>
    </row>
    <row r="2429" spans="1:116" x14ac:dyDescent="0.4">
      <c r="B2429" t="s">
        <v>332</v>
      </c>
      <c r="D2429" t="s">
        <v>406</v>
      </c>
      <c r="E2429" s="8" t="str">
        <f t="shared" si="3702"/>
        <v>2429 WCINV-IS</v>
      </c>
      <c r="G2429" s="136" t="str">
        <f>Codes!G2412</f>
        <v>Primary volume driver</v>
      </c>
      <c r="H2429" s="56"/>
      <c r="I2429" s="79"/>
      <c r="J2429" s="79"/>
      <c r="K2429" s="15"/>
      <c r="L2429" s="15"/>
      <c r="M2429" s="15"/>
      <c r="N2429" s="15"/>
      <c r="O2429" s="15"/>
      <c r="P2429" s="15"/>
      <c r="R2429" s="15"/>
      <c r="S2429" s="179" t="str">
        <f t="shared" ref="S2429:CD2431" si="3798">S2412</f>
        <v>S$17</v>
      </c>
      <c r="T2429" s="179" t="str">
        <f t="shared" si="3798"/>
        <v>T$17</v>
      </c>
      <c r="U2429" s="179" t="str">
        <f t="shared" si="3798"/>
        <v>U$17</v>
      </c>
      <c r="V2429" s="179" t="str">
        <f t="shared" si="3798"/>
        <v>V$17</v>
      </c>
      <c r="W2429" s="179" t="str">
        <f t="shared" si="3798"/>
        <v>W$17</v>
      </c>
      <c r="X2429" s="179" t="str">
        <f t="shared" si="3798"/>
        <v>X$17</v>
      </c>
      <c r="Y2429" s="179" t="str">
        <f t="shared" si="3798"/>
        <v>Y$17</v>
      </c>
      <c r="Z2429" s="179" t="str">
        <f t="shared" si="3798"/>
        <v>Z$17</v>
      </c>
      <c r="AA2429" s="179" t="str">
        <f t="shared" si="3798"/>
        <v>AA$17</v>
      </c>
      <c r="AB2429" s="179" t="str">
        <f t="shared" si="3798"/>
        <v>AB$17</v>
      </c>
      <c r="AC2429" s="179" t="str">
        <f t="shared" si="3798"/>
        <v>AC$17</v>
      </c>
      <c r="AD2429" s="179" t="str">
        <f t="shared" si="3798"/>
        <v>AD$17</v>
      </c>
      <c r="AE2429" s="179" t="str">
        <f t="shared" si="3798"/>
        <v>AE$17</v>
      </c>
      <c r="AF2429" s="179" t="str">
        <f t="shared" si="3798"/>
        <v>AF$17</v>
      </c>
      <c r="AG2429" s="179" t="str">
        <f t="shared" si="3798"/>
        <v>AG$17</v>
      </c>
      <c r="AH2429" s="179" t="str">
        <f t="shared" si="3798"/>
        <v>AH$17</v>
      </c>
      <c r="AI2429" s="179" t="str">
        <f t="shared" si="3798"/>
        <v>AI$17</v>
      </c>
      <c r="AJ2429" s="179" t="str">
        <f t="shared" si="3798"/>
        <v>AJ$17</v>
      </c>
      <c r="AK2429" s="179" t="str">
        <f t="shared" si="3798"/>
        <v>AK$17</v>
      </c>
      <c r="AL2429" s="179" t="str">
        <f t="shared" si="3798"/>
        <v>AL$17</v>
      </c>
      <c r="AM2429" s="179" t="str">
        <f t="shared" si="3798"/>
        <v>AM$17</v>
      </c>
      <c r="AN2429" s="179" t="str">
        <f t="shared" si="3798"/>
        <v>AN$17</v>
      </c>
      <c r="AO2429" s="179" t="str">
        <f t="shared" si="3798"/>
        <v>AO$17</v>
      </c>
      <c r="AP2429" s="179" t="str">
        <f t="shared" si="3798"/>
        <v>AP$17</v>
      </c>
      <c r="AQ2429" s="179" t="str">
        <f t="shared" si="3798"/>
        <v>AQ$17</v>
      </c>
      <c r="AR2429" s="179" t="str">
        <f t="shared" si="3798"/>
        <v>AR$17</v>
      </c>
      <c r="AS2429" s="179" t="str">
        <f t="shared" si="3798"/>
        <v>AS$17</v>
      </c>
      <c r="AT2429" s="179" t="str">
        <f t="shared" si="3798"/>
        <v>AT$17</v>
      </c>
      <c r="AU2429" s="179" t="str">
        <f t="shared" si="3798"/>
        <v>AU$17</v>
      </c>
      <c r="AV2429" s="179" t="str">
        <f t="shared" si="3798"/>
        <v>AV$17</v>
      </c>
      <c r="AW2429" s="179" t="str">
        <f t="shared" si="3798"/>
        <v>AW$17</v>
      </c>
      <c r="AX2429" s="179" t="str">
        <f t="shared" si="3798"/>
        <v>AX$17</v>
      </c>
      <c r="AY2429" s="179" t="str">
        <f t="shared" si="3798"/>
        <v>AY$17</v>
      </c>
      <c r="AZ2429" s="179" t="str">
        <f t="shared" si="3798"/>
        <v>AZ$17</v>
      </c>
      <c r="BA2429" s="179" t="str">
        <f t="shared" si="3798"/>
        <v>BA$17</v>
      </c>
      <c r="BB2429" s="179" t="str">
        <f t="shared" si="3798"/>
        <v>BB$17</v>
      </c>
      <c r="BC2429" s="179" t="str">
        <f t="shared" si="3798"/>
        <v>BC$17</v>
      </c>
      <c r="BD2429" s="179" t="str">
        <f t="shared" si="3798"/>
        <v>BD$17</v>
      </c>
      <c r="BE2429" s="179" t="str">
        <f t="shared" si="3798"/>
        <v>BE$17</v>
      </c>
      <c r="BF2429" s="179" t="str">
        <f t="shared" si="3798"/>
        <v>BF$17</v>
      </c>
      <c r="BG2429" s="179" t="str">
        <f t="shared" si="3798"/>
        <v>BG$17</v>
      </c>
      <c r="BH2429" s="179" t="str">
        <f t="shared" si="3798"/>
        <v>BH$17</v>
      </c>
      <c r="BI2429" s="179" t="str">
        <f t="shared" si="3798"/>
        <v>BI$17</v>
      </c>
      <c r="BJ2429" s="179" t="str">
        <f t="shared" si="3798"/>
        <v>BJ$17</v>
      </c>
      <c r="BK2429" s="179" t="str">
        <f t="shared" si="3798"/>
        <v>BK$17</v>
      </c>
      <c r="BL2429" s="179" t="str">
        <f t="shared" si="3798"/>
        <v>BL$17</v>
      </c>
      <c r="BM2429" s="179" t="str">
        <f t="shared" si="3798"/>
        <v>BM$17</v>
      </c>
      <c r="BN2429" s="179" t="str">
        <f t="shared" si="3798"/>
        <v>BN$17</v>
      </c>
      <c r="BO2429" s="179" t="str">
        <f t="shared" si="3798"/>
        <v>BO$17</v>
      </c>
      <c r="BP2429" s="179" t="str">
        <f t="shared" si="3798"/>
        <v>BP$17</v>
      </c>
      <c r="BQ2429" s="179" t="str">
        <f t="shared" si="3798"/>
        <v>BQ$17</v>
      </c>
      <c r="BR2429" s="179" t="str">
        <f t="shared" si="3798"/>
        <v>BR$17</v>
      </c>
      <c r="BS2429" s="179" t="str">
        <f t="shared" si="3798"/>
        <v>BS$17</v>
      </c>
      <c r="BT2429" s="179" t="str">
        <f t="shared" si="3798"/>
        <v>BT$17</v>
      </c>
      <c r="BU2429" s="179" t="str">
        <f t="shared" si="3798"/>
        <v>BU$17</v>
      </c>
      <c r="BV2429" s="179" t="str">
        <f t="shared" si="3798"/>
        <v>BV$17</v>
      </c>
      <c r="BW2429" s="179" t="str">
        <f t="shared" si="3798"/>
        <v>BW$17</v>
      </c>
      <c r="BX2429" s="179" t="str">
        <f t="shared" si="3798"/>
        <v>BX$17</v>
      </c>
      <c r="BY2429" s="179" t="str">
        <f t="shared" si="3798"/>
        <v>BY$17</v>
      </c>
      <c r="BZ2429" s="179" t="str">
        <f t="shared" si="3798"/>
        <v>BZ$17</v>
      </c>
      <c r="CA2429" s="179" t="str">
        <f t="shared" si="3798"/>
        <v>CA$17</v>
      </c>
      <c r="CB2429" s="179" t="str">
        <f t="shared" si="3798"/>
        <v>CB$17</v>
      </c>
      <c r="CC2429" s="179" t="str">
        <f t="shared" si="3798"/>
        <v>CC$17</v>
      </c>
      <c r="CD2429" s="179" t="str">
        <f t="shared" si="3798"/>
        <v>CD$17</v>
      </c>
      <c r="CE2429" s="179" t="str">
        <f t="shared" ref="CE2429:CL2431" si="3799">CE2412</f>
        <v>CE$17</v>
      </c>
      <c r="CF2429" s="179" t="str">
        <f t="shared" si="3799"/>
        <v>CF$17</v>
      </c>
      <c r="CG2429" s="179" t="str">
        <f t="shared" si="3799"/>
        <v>CG$17</v>
      </c>
      <c r="CH2429" s="179" t="str">
        <f t="shared" si="3799"/>
        <v>CH$17</v>
      </c>
      <c r="CI2429" s="179" t="str">
        <f t="shared" si="3799"/>
        <v>CI$17</v>
      </c>
      <c r="CJ2429" s="179" t="str">
        <f t="shared" si="3799"/>
        <v>CJ$17</v>
      </c>
      <c r="CK2429" s="179" t="str">
        <f t="shared" si="3799"/>
        <v>CK$17</v>
      </c>
      <c r="CL2429" s="179" t="str">
        <f t="shared" si="3799"/>
        <v>CL$17</v>
      </c>
      <c r="CN2429" s="79"/>
      <c r="CO2429" s="179">
        <f t="shared" ref="CO2429:DL2431" si="3800">CO992</f>
        <v>0</v>
      </c>
      <c r="CP2429" s="179">
        <f t="shared" si="3800"/>
        <v>0</v>
      </c>
      <c r="CQ2429" s="179">
        <f t="shared" si="3800"/>
        <v>0</v>
      </c>
      <c r="CR2429" s="179">
        <f t="shared" si="3800"/>
        <v>0</v>
      </c>
      <c r="CS2429" s="179">
        <f t="shared" si="3800"/>
        <v>0</v>
      </c>
      <c r="CT2429" s="179">
        <f t="shared" si="3800"/>
        <v>0</v>
      </c>
      <c r="CU2429" s="179">
        <f t="shared" si="3800"/>
        <v>0</v>
      </c>
      <c r="CV2429" s="179">
        <f t="shared" si="3800"/>
        <v>0</v>
      </c>
      <c r="CW2429" s="179">
        <f t="shared" si="3800"/>
        <v>0</v>
      </c>
      <c r="CX2429" s="179">
        <f t="shared" si="3800"/>
        <v>0</v>
      </c>
      <c r="CY2429" s="179">
        <f t="shared" si="3800"/>
        <v>0</v>
      </c>
      <c r="CZ2429" s="179">
        <f t="shared" si="3800"/>
        <v>0</v>
      </c>
      <c r="DA2429" s="179">
        <f t="shared" si="3800"/>
        <v>0</v>
      </c>
      <c r="DB2429" s="179">
        <f t="shared" si="3800"/>
        <v>0</v>
      </c>
      <c r="DC2429" s="179">
        <f t="shared" si="3800"/>
        <v>0</v>
      </c>
      <c r="DD2429" s="179">
        <f t="shared" si="3800"/>
        <v>0</v>
      </c>
      <c r="DE2429" s="179">
        <f t="shared" si="3800"/>
        <v>0</v>
      </c>
      <c r="DF2429" s="179">
        <f t="shared" si="3800"/>
        <v>0</v>
      </c>
      <c r="DG2429" s="179">
        <f t="shared" si="3800"/>
        <v>0</v>
      </c>
      <c r="DH2429" s="179">
        <f t="shared" si="3800"/>
        <v>0</v>
      </c>
      <c r="DI2429" s="179">
        <f t="shared" si="3800"/>
        <v>0</v>
      </c>
      <c r="DJ2429" s="179">
        <f t="shared" si="3800"/>
        <v>0</v>
      </c>
      <c r="DK2429" s="179">
        <f t="shared" si="3800"/>
        <v>0</v>
      </c>
      <c r="DL2429" s="179">
        <f t="shared" si="3800"/>
        <v>0</v>
      </c>
    </row>
    <row r="2430" spans="1:116" x14ac:dyDescent="0.4">
      <c r="B2430" t="s">
        <v>332</v>
      </c>
      <c r="D2430" t="s">
        <v>406</v>
      </c>
      <c r="E2430" s="8" t="str">
        <f t="shared" si="3702"/>
        <v>2430 WCINV-IS</v>
      </c>
      <c r="G2430" s="191" t="str">
        <f>G2417</f>
        <v>Simple inventory- IS driven:</v>
      </c>
      <c r="H2430" s="12"/>
      <c r="I2430" s="60"/>
      <c r="J2430" s="60"/>
      <c r="K2430" s="15"/>
      <c r="L2430" s="15"/>
      <c r="M2430" s="15"/>
      <c r="N2430" s="15"/>
      <c r="O2430" s="15"/>
      <c r="P2430" s="15"/>
      <c r="R2430" s="15"/>
      <c r="S2430" s="179">
        <f t="shared" ref="S2430:CD2432" si="3801">S2413</f>
        <v>0</v>
      </c>
      <c r="T2430" s="179">
        <f t="shared" si="3801"/>
        <v>0</v>
      </c>
      <c r="U2430" s="179">
        <f t="shared" si="3801"/>
        <v>0</v>
      </c>
      <c r="V2430" s="179">
        <f t="shared" si="3801"/>
        <v>0</v>
      </c>
      <c r="W2430" s="179">
        <f t="shared" si="3801"/>
        <v>0</v>
      </c>
      <c r="X2430" s="179">
        <f t="shared" si="3801"/>
        <v>0</v>
      </c>
      <c r="Y2430" s="179">
        <f t="shared" si="3801"/>
        <v>0</v>
      </c>
      <c r="Z2430" s="179">
        <f t="shared" si="3801"/>
        <v>0</v>
      </c>
      <c r="AA2430" s="179">
        <f t="shared" si="3801"/>
        <v>0</v>
      </c>
      <c r="AB2430" s="179">
        <f t="shared" si="3801"/>
        <v>0</v>
      </c>
      <c r="AC2430" s="179">
        <f t="shared" si="3801"/>
        <v>0</v>
      </c>
      <c r="AD2430" s="179">
        <f t="shared" si="3801"/>
        <v>0</v>
      </c>
      <c r="AE2430" s="179">
        <f t="shared" si="3801"/>
        <v>0</v>
      </c>
      <c r="AF2430" s="179">
        <f t="shared" si="3801"/>
        <v>0</v>
      </c>
      <c r="AG2430" s="179">
        <f t="shared" si="3801"/>
        <v>0</v>
      </c>
      <c r="AH2430" s="179">
        <f t="shared" si="3801"/>
        <v>0</v>
      </c>
      <c r="AI2430" s="179">
        <f t="shared" si="3801"/>
        <v>0</v>
      </c>
      <c r="AJ2430" s="179">
        <f t="shared" si="3801"/>
        <v>0</v>
      </c>
      <c r="AK2430" s="179">
        <f t="shared" si="3801"/>
        <v>0</v>
      </c>
      <c r="AL2430" s="179">
        <f t="shared" si="3801"/>
        <v>0</v>
      </c>
      <c r="AM2430" s="179">
        <f t="shared" si="3801"/>
        <v>0</v>
      </c>
      <c r="AN2430" s="179">
        <f t="shared" si="3801"/>
        <v>0</v>
      </c>
      <c r="AO2430" s="179">
        <f t="shared" si="3801"/>
        <v>0</v>
      </c>
      <c r="AP2430" s="179">
        <f t="shared" si="3801"/>
        <v>0</v>
      </c>
      <c r="AQ2430" s="179">
        <f t="shared" si="3801"/>
        <v>0</v>
      </c>
      <c r="AR2430" s="179">
        <f t="shared" si="3801"/>
        <v>0</v>
      </c>
      <c r="AS2430" s="179">
        <f t="shared" si="3801"/>
        <v>0</v>
      </c>
      <c r="AT2430" s="179">
        <f t="shared" si="3801"/>
        <v>0</v>
      </c>
      <c r="AU2430" s="179">
        <f t="shared" si="3801"/>
        <v>0</v>
      </c>
      <c r="AV2430" s="179">
        <f t="shared" si="3801"/>
        <v>0</v>
      </c>
      <c r="AW2430" s="179">
        <f t="shared" si="3801"/>
        <v>0</v>
      </c>
      <c r="AX2430" s="179">
        <f t="shared" si="3801"/>
        <v>0</v>
      </c>
      <c r="AY2430" s="179">
        <f t="shared" si="3801"/>
        <v>0</v>
      </c>
      <c r="AZ2430" s="179">
        <f t="shared" si="3801"/>
        <v>0</v>
      </c>
      <c r="BA2430" s="179">
        <f t="shared" si="3801"/>
        <v>0</v>
      </c>
      <c r="BB2430" s="179">
        <f t="shared" si="3801"/>
        <v>0</v>
      </c>
      <c r="BC2430" s="179">
        <f t="shared" si="3801"/>
        <v>0</v>
      </c>
      <c r="BD2430" s="179">
        <f t="shared" si="3801"/>
        <v>0</v>
      </c>
      <c r="BE2430" s="179">
        <f t="shared" si="3801"/>
        <v>0</v>
      </c>
      <c r="BF2430" s="179">
        <f t="shared" si="3801"/>
        <v>0</v>
      </c>
      <c r="BG2430" s="179">
        <f t="shared" si="3801"/>
        <v>0</v>
      </c>
      <c r="BH2430" s="179">
        <f t="shared" si="3801"/>
        <v>0</v>
      </c>
      <c r="BI2430" s="179">
        <f t="shared" si="3801"/>
        <v>0</v>
      </c>
      <c r="BJ2430" s="179">
        <f t="shared" si="3801"/>
        <v>0</v>
      </c>
      <c r="BK2430" s="179">
        <f t="shared" si="3801"/>
        <v>0</v>
      </c>
      <c r="BL2430" s="179">
        <f t="shared" si="3801"/>
        <v>0</v>
      </c>
      <c r="BM2430" s="179">
        <f t="shared" si="3801"/>
        <v>0</v>
      </c>
      <c r="BN2430" s="179">
        <f t="shared" si="3801"/>
        <v>0</v>
      </c>
      <c r="BO2430" s="179">
        <f t="shared" si="3801"/>
        <v>0</v>
      </c>
      <c r="BP2430" s="179">
        <f t="shared" si="3801"/>
        <v>0</v>
      </c>
      <c r="BQ2430" s="179">
        <f t="shared" si="3801"/>
        <v>0</v>
      </c>
      <c r="BR2430" s="179">
        <f t="shared" si="3801"/>
        <v>0</v>
      </c>
      <c r="BS2430" s="179">
        <f t="shared" si="3801"/>
        <v>0</v>
      </c>
      <c r="BT2430" s="179">
        <f t="shared" si="3801"/>
        <v>0</v>
      </c>
      <c r="BU2430" s="179">
        <f t="shared" si="3801"/>
        <v>0</v>
      </c>
      <c r="BV2430" s="179">
        <f t="shared" si="3801"/>
        <v>0</v>
      </c>
      <c r="BW2430" s="179">
        <f t="shared" si="3801"/>
        <v>0</v>
      </c>
      <c r="BX2430" s="179">
        <f t="shared" si="3801"/>
        <v>0</v>
      </c>
      <c r="BY2430" s="179">
        <f t="shared" si="3801"/>
        <v>0</v>
      </c>
      <c r="BZ2430" s="179">
        <f t="shared" si="3801"/>
        <v>0</v>
      </c>
      <c r="CA2430" s="179">
        <f t="shared" si="3801"/>
        <v>0</v>
      </c>
      <c r="CB2430" s="179">
        <f t="shared" si="3801"/>
        <v>0</v>
      </c>
      <c r="CC2430" s="179">
        <f t="shared" si="3801"/>
        <v>0</v>
      </c>
      <c r="CD2430" s="179">
        <f t="shared" si="3801"/>
        <v>0</v>
      </c>
      <c r="CE2430" s="179">
        <f t="shared" ref="CE2430:CL2432" si="3802">CE2413</f>
        <v>0</v>
      </c>
      <c r="CF2430" s="179">
        <f t="shared" si="3802"/>
        <v>0</v>
      </c>
      <c r="CG2430" s="179">
        <f t="shared" si="3802"/>
        <v>0</v>
      </c>
      <c r="CH2430" s="179">
        <f t="shared" si="3802"/>
        <v>0</v>
      </c>
      <c r="CI2430" s="179">
        <f t="shared" si="3802"/>
        <v>0</v>
      </c>
      <c r="CJ2430" s="179">
        <f t="shared" si="3802"/>
        <v>0</v>
      </c>
      <c r="CK2430" s="179">
        <f t="shared" si="3802"/>
        <v>0</v>
      </c>
      <c r="CL2430" s="179">
        <f t="shared" si="3802"/>
        <v>0</v>
      </c>
      <c r="CN2430" s="60"/>
      <c r="CO2430" s="179" t="str">
        <f t="shared" ref="CO2430:DL2432" si="3803">CO993</f>
        <v>CO$18</v>
      </c>
      <c r="CP2430" s="179" t="str">
        <f t="shared" si="3803"/>
        <v>CP$18</v>
      </c>
      <c r="CQ2430" s="179" t="str">
        <f t="shared" si="3803"/>
        <v>CQ$18</v>
      </c>
      <c r="CR2430" s="179" t="str">
        <f t="shared" si="3803"/>
        <v>CR$18</v>
      </c>
      <c r="CS2430" s="179" t="str">
        <f t="shared" si="3803"/>
        <v>CS$18</v>
      </c>
      <c r="CT2430" s="179" t="str">
        <f t="shared" si="3803"/>
        <v>CT$18</v>
      </c>
      <c r="CU2430" s="179" t="str">
        <f t="shared" si="3803"/>
        <v>CU$18</v>
      </c>
      <c r="CV2430" s="179" t="str">
        <f t="shared" si="3803"/>
        <v>CV$18</v>
      </c>
      <c r="CW2430" s="179" t="str">
        <f t="shared" si="3803"/>
        <v>CW$18</v>
      </c>
      <c r="CX2430" s="179" t="str">
        <f t="shared" si="3803"/>
        <v>CX$18</v>
      </c>
      <c r="CY2430" s="179" t="str">
        <f t="shared" si="3803"/>
        <v>CY$18</v>
      </c>
      <c r="CZ2430" s="179" t="str">
        <f t="shared" si="3803"/>
        <v>CZ$18</v>
      </c>
      <c r="DA2430" s="179" t="str">
        <f t="shared" si="3803"/>
        <v>DA$18</v>
      </c>
      <c r="DB2430" s="179" t="str">
        <f t="shared" si="3803"/>
        <v>DB$18</v>
      </c>
      <c r="DC2430" s="179" t="str">
        <f t="shared" si="3803"/>
        <v>DC$18</v>
      </c>
      <c r="DD2430" s="179" t="str">
        <f t="shared" si="3803"/>
        <v>DD$18</v>
      </c>
      <c r="DE2430" s="179" t="str">
        <f t="shared" si="3803"/>
        <v>DE$18</v>
      </c>
      <c r="DF2430" s="179" t="str">
        <f t="shared" si="3803"/>
        <v>DF$18</v>
      </c>
      <c r="DG2430" s="179" t="str">
        <f t="shared" si="3803"/>
        <v>DG$18</v>
      </c>
      <c r="DH2430" s="179" t="str">
        <f t="shared" si="3803"/>
        <v>DH$18</v>
      </c>
      <c r="DI2430" s="179" t="str">
        <f t="shared" si="3803"/>
        <v>DI$18</v>
      </c>
      <c r="DJ2430" s="179" t="str">
        <f t="shared" si="3803"/>
        <v>DJ$18</v>
      </c>
      <c r="DK2430" s="179" t="str">
        <f t="shared" si="3803"/>
        <v>DK$18</v>
      </c>
      <c r="DL2430" s="179" t="str">
        <f t="shared" si="3803"/>
        <v>DL$18</v>
      </c>
    </row>
    <row r="2431" spans="1:116" x14ac:dyDescent="0.4">
      <c r="B2431" t="s">
        <v>332</v>
      </c>
      <c r="D2431" t="s">
        <v>406</v>
      </c>
      <c r="E2431" s="8" t="str">
        <f t="shared" si="3702"/>
        <v>2431 WCINV-IS</v>
      </c>
      <c r="G2431" s="191" t="str">
        <f>SUBSTITUTE(TRIM(MID(G2417, SEARCH("-", G2417) + 1, LEN(G2417))),":","")</f>
        <v>IS driven</v>
      </c>
      <c r="H2431" s="12"/>
      <c r="I2431" s="60"/>
      <c r="J2431" s="60"/>
      <c r="K2431" s="15"/>
      <c r="L2431" s="15"/>
      <c r="M2431" s="15"/>
      <c r="N2431" s="15"/>
      <c r="O2431" s="15"/>
      <c r="P2431" s="15"/>
      <c r="R2431" s="15"/>
      <c r="S2431" s="212" t="str">
        <f>ADDRESS(ROW(S2422),COLUMN(S2422),2)</f>
        <v>S$2422</v>
      </c>
      <c r="T2431" s="212" t="str">
        <f t="shared" ref="T2431:CE2433" si="3804">ADDRESS(ROW(T2422),COLUMN(T2422),2)</f>
        <v>T$2422</v>
      </c>
      <c r="U2431" s="212" t="str">
        <f t="shared" si="3804"/>
        <v>U$2422</v>
      </c>
      <c r="V2431" s="212" t="str">
        <f t="shared" si="3804"/>
        <v>V$2422</v>
      </c>
      <c r="W2431" s="212" t="str">
        <f t="shared" si="3804"/>
        <v>W$2422</v>
      </c>
      <c r="X2431" s="212" t="str">
        <f t="shared" si="3804"/>
        <v>X$2422</v>
      </c>
      <c r="Y2431" s="212" t="str">
        <f t="shared" si="3804"/>
        <v>Y$2422</v>
      </c>
      <c r="Z2431" s="212" t="str">
        <f t="shared" si="3804"/>
        <v>Z$2422</v>
      </c>
      <c r="AA2431" s="212" t="str">
        <f t="shared" si="3804"/>
        <v>AA$2422</v>
      </c>
      <c r="AB2431" s="212" t="str">
        <f t="shared" si="3804"/>
        <v>AB$2422</v>
      </c>
      <c r="AC2431" s="212" t="str">
        <f t="shared" si="3804"/>
        <v>AC$2422</v>
      </c>
      <c r="AD2431" s="212" t="str">
        <f t="shared" si="3804"/>
        <v>AD$2422</v>
      </c>
      <c r="AE2431" s="212" t="str">
        <f t="shared" si="3804"/>
        <v>AE$2422</v>
      </c>
      <c r="AF2431" s="212" t="str">
        <f t="shared" si="3804"/>
        <v>AF$2422</v>
      </c>
      <c r="AG2431" s="212" t="str">
        <f t="shared" si="3804"/>
        <v>AG$2422</v>
      </c>
      <c r="AH2431" s="212" t="str">
        <f t="shared" si="3804"/>
        <v>AH$2422</v>
      </c>
      <c r="AI2431" s="212" t="str">
        <f t="shared" si="3804"/>
        <v>AI$2422</v>
      </c>
      <c r="AJ2431" s="212" t="str">
        <f t="shared" si="3804"/>
        <v>AJ$2422</v>
      </c>
      <c r="AK2431" s="212" t="str">
        <f t="shared" si="3804"/>
        <v>AK$2422</v>
      </c>
      <c r="AL2431" s="212" t="str">
        <f t="shared" si="3804"/>
        <v>AL$2422</v>
      </c>
      <c r="AM2431" s="212" t="str">
        <f t="shared" si="3804"/>
        <v>AM$2422</v>
      </c>
      <c r="AN2431" s="212" t="str">
        <f t="shared" si="3804"/>
        <v>AN$2422</v>
      </c>
      <c r="AO2431" s="212" t="str">
        <f t="shared" si="3804"/>
        <v>AO$2422</v>
      </c>
      <c r="AP2431" s="212" t="str">
        <f t="shared" si="3804"/>
        <v>AP$2422</v>
      </c>
      <c r="AQ2431" s="212" t="str">
        <f t="shared" si="3804"/>
        <v>AQ$2422</v>
      </c>
      <c r="AR2431" s="212" t="str">
        <f t="shared" si="3804"/>
        <v>AR$2422</v>
      </c>
      <c r="AS2431" s="212" t="str">
        <f t="shared" si="3804"/>
        <v>AS$2422</v>
      </c>
      <c r="AT2431" s="212" t="str">
        <f t="shared" si="3804"/>
        <v>AT$2422</v>
      </c>
      <c r="AU2431" s="212" t="str">
        <f t="shared" si="3804"/>
        <v>AU$2422</v>
      </c>
      <c r="AV2431" s="212" t="str">
        <f t="shared" si="3804"/>
        <v>AV$2422</v>
      </c>
      <c r="AW2431" s="212" t="str">
        <f t="shared" si="3804"/>
        <v>AW$2422</v>
      </c>
      <c r="AX2431" s="212" t="str">
        <f t="shared" si="3804"/>
        <v>AX$2422</v>
      </c>
      <c r="AY2431" s="212" t="str">
        <f t="shared" si="3804"/>
        <v>AY$2422</v>
      </c>
      <c r="AZ2431" s="212" t="str">
        <f t="shared" si="3804"/>
        <v>AZ$2422</v>
      </c>
      <c r="BA2431" s="212" t="str">
        <f t="shared" si="3804"/>
        <v>BA$2422</v>
      </c>
      <c r="BB2431" s="212" t="str">
        <f t="shared" si="3804"/>
        <v>BB$2422</v>
      </c>
      <c r="BC2431" s="212" t="str">
        <f t="shared" si="3804"/>
        <v>BC$2422</v>
      </c>
      <c r="BD2431" s="212" t="str">
        <f t="shared" si="3804"/>
        <v>BD$2422</v>
      </c>
      <c r="BE2431" s="212" t="str">
        <f t="shared" si="3804"/>
        <v>BE$2422</v>
      </c>
      <c r="BF2431" s="212" t="str">
        <f t="shared" si="3804"/>
        <v>BF$2422</v>
      </c>
      <c r="BG2431" s="212" t="str">
        <f t="shared" si="3804"/>
        <v>BG$2422</v>
      </c>
      <c r="BH2431" s="212" t="str">
        <f t="shared" si="3804"/>
        <v>BH$2422</v>
      </c>
      <c r="BI2431" s="212" t="str">
        <f t="shared" si="3804"/>
        <v>BI$2422</v>
      </c>
      <c r="BJ2431" s="212" t="str">
        <f t="shared" si="3804"/>
        <v>BJ$2422</v>
      </c>
      <c r="BK2431" s="212" t="str">
        <f t="shared" si="3804"/>
        <v>BK$2422</v>
      </c>
      <c r="BL2431" s="212" t="str">
        <f t="shared" si="3804"/>
        <v>BL$2422</v>
      </c>
      <c r="BM2431" s="212" t="str">
        <f t="shared" si="3804"/>
        <v>BM$2422</v>
      </c>
      <c r="BN2431" s="212" t="str">
        <f t="shared" si="3804"/>
        <v>BN$2422</v>
      </c>
      <c r="BO2431" s="212" t="str">
        <f t="shared" si="3804"/>
        <v>BO$2422</v>
      </c>
      <c r="BP2431" s="212" t="str">
        <f t="shared" si="3804"/>
        <v>BP$2422</v>
      </c>
      <c r="BQ2431" s="212" t="str">
        <f t="shared" si="3804"/>
        <v>BQ$2422</v>
      </c>
      <c r="BR2431" s="212" t="str">
        <f t="shared" si="3804"/>
        <v>BR$2422</v>
      </c>
      <c r="BS2431" s="212" t="str">
        <f t="shared" si="3804"/>
        <v>BS$2422</v>
      </c>
      <c r="BT2431" s="212" t="str">
        <f t="shared" si="3804"/>
        <v>BT$2422</v>
      </c>
      <c r="BU2431" s="212" t="str">
        <f t="shared" si="3804"/>
        <v>BU$2422</v>
      </c>
      <c r="BV2431" s="212" t="str">
        <f t="shared" si="3804"/>
        <v>BV$2422</v>
      </c>
      <c r="BW2431" s="212" t="str">
        <f t="shared" si="3804"/>
        <v>BW$2422</v>
      </c>
      <c r="BX2431" s="212" t="str">
        <f t="shared" si="3804"/>
        <v>BX$2422</v>
      </c>
      <c r="BY2431" s="212" t="str">
        <f t="shared" si="3804"/>
        <v>BY$2422</v>
      </c>
      <c r="BZ2431" s="212" t="str">
        <f t="shared" si="3804"/>
        <v>BZ$2422</v>
      </c>
      <c r="CA2431" s="212" t="str">
        <f t="shared" si="3804"/>
        <v>CA$2422</v>
      </c>
      <c r="CB2431" s="212" t="str">
        <f t="shared" si="3804"/>
        <v>CB$2422</v>
      </c>
      <c r="CC2431" s="212" t="str">
        <f t="shared" si="3804"/>
        <v>CC$2422</v>
      </c>
      <c r="CD2431" s="212" t="str">
        <f t="shared" si="3804"/>
        <v>CD$2422</v>
      </c>
      <c r="CE2431" s="212" t="str">
        <f t="shared" si="3804"/>
        <v>CE$2422</v>
      </c>
      <c r="CF2431" s="212" t="str">
        <f t="shared" ref="CF2431:CL2433" si="3805">ADDRESS(ROW(CF2422),COLUMN(CF2422),2)</f>
        <v>CF$2422</v>
      </c>
      <c r="CG2431" s="212" t="str">
        <f t="shared" si="3805"/>
        <v>CG$2422</v>
      </c>
      <c r="CH2431" s="212" t="str">
        <f t="shared" si="3805"/>
        <v>CH$2422</v>
      </c>
      <c r="CI2431" s="212" t="str">
        <f t="shared" si="3805"/>
        <v>CI$2422</v>
      </c>
      <c r="CJ2431" s="212" t="str">
        <f t="shared" si="3805"/>
        <v>CJ$2422</v>
      </c>
      <c r="CK2431" s="212" t="str">
        <f t="shared" si="3805"/>
        <v>CK$2422</v>
      </c>
      <c r="CL2431" s="212" t="str">
        <f t="shared" si="3805"/>
        <v>CL$2422</v>
      </c>
      <c r="CN2431" s="60"/>
      <c r="CO2431" s="212" t="str">
        <f t="shared" ref="CO2431:DL2433" si="3806">ADDRESS(ROW(CO1074),COLUMN(CO1074),2)</f>
        <v>CO$1074</v>
      </c>
      <c r="CP2431" s="212" t="str">
        <f t="shared" si="3806"/>
        <v>CP$1074</v>
      </c>
      <c r="CQ2431" s="212" t="str">
        <f t="shared" si="3806"/>
        <v>CQ$1074</v>
      </c>
      <c r="CR2431" s="212" t="str">
        <f t="shared" si="3806"/>
        <v>CR$1074</v>
      </c>
      <c r="CS2431" s="212" t="str">
        <f t="shared" si="3806"/>
        <v>CS$1074</v>
      </c>
      <c r="CT2431" s="212" t="str">
        <f t="shared" si="3806"/>
        <v>CT$1074</v>
      </c>
      <c r="CU2431" s="212" t="str">
        <f t="shared" si="3806"/>
        <v>CU$1074</v>
      </c>
      <c r="CV2431" s="212" t="str">
        <f t="shared" si="3806"/>
        <v>CV$1074</v>
      </c>
      <c r="CW2431" s="212" t="str">
        <f t="shared" si="3806"/>
        <v>CW$1074</v>
      </c>
      <c r="CX2431" s="212" t="str">
        <f t="shared" si="3806"/>
        <v>CX$1074</v>
      </c>
      <c r="CY2431" s="212" t="str">
        <f t="shared" si="3806"/>
        <v>CY$1074</v>
      </c>
      <c r="CZ2431" s="212" t="str">
        <f t="shared" si="3806"/>
        <v>CZ$1074</v>
      </c>
      <c r="DA2431" s="212" t="str">
        <f t="shared" si="3806"/>
        <v>DA$1074</v>
      </c>
      <c r="DB2431" s="212" t="str">
        <f t="shared" si="3806"/>
        <v>DB$1074</v>
      </c>
      <c r="DC2431" s="212" t="str">
        <f t="shared" si="3806"/>
        <v>DC$1074</v>
      </c>
      <c r="DD2431" s="212" t="str">
        <f t="shared" si="3806"/>
        <v>DD$1074</v>
      </c>
      <c r="DE2431" s="212" t="str">
        <f t="shared" si="3806"/>
        <v>DE$1074</v>
      </c>
      <c r="DF2431" s="212" t="str">
        <f t="shared" si="3806"/>
        <v>DF$1074</v>
      </c>
      <c r="DG2431" s="212" t="str">
        <f t="shared" si="3806"/>
        <v>DG$1074</v>
      </c>
      <c r="DH2431" s="212" t="str">
        <f t="shared" si="3806"/>
        <v>DH$1074</v>
      </c>
      <c r="DI2431" s="212" t="str">
        <f t="shared" si="3806"/>
        <v>DI$1074</v>
      </c>
      <c r="DJ2431" s="212" t="str">
        <f t="shared" si="3806"/>
        <v>DJ$1074</v>
      </c>
      <c r="DK2431" s="212" t="str">
        <f t="shared" si="3806"/>
        <v>DK$1074</v>
      </c>
      <c r="DL2431" s="212" t="str">
        <f t="shared" si="3806"/>
        <v>DL$1074</v>
      </c>
    </row>
    <row r="2432" spans="1:116" x14ac:dyDescent="0.4">
      <c r="B2432" t="s">
        <v>332</v>
      </c>
      <c r="D2432" t="s">
        <v>406</v>
      </c>
      <c r="E2432" s="8" t="str">
        <f t="shared" si="3702"/>
        <v>2432 WCINV-IS</v>
      </c>
      <c r="G2432" s="136" t="str">
        <f>Codes!G2415</f>
        <v>Secondary revenue driver</v>
      </c>
      <c r="H2432" s="12"/>
      <c r="I2432" s="60"/>
      <c r="J2432" s="60"/>
      <c r="K2432" s="15"/>
      <c r="L2432" s="15"/>
      <c r="M2432" s="15"/>
      <c r="N2432" s="15"/>
      <c r="O2432" s="15"/>
      <c r="P2432" s="15"/>
      <c r="R2432" s="15"/>
      <c r="S2432" s="212" t="str">
        <f>ADDRESS(ROW(S2421),COLUMN(S2421),2)</f>
        <v>S$2421</v>
      </c>
      <c r="T2432" s="212" t="str">
        <f t="shared" ref="T2432:CE2434" si="3807">ADDRESS(ROW(T2421),COLUMN(T2421),2)</f>
        <v>T$2421</v>
      </c>
      <c r="U2432" s="212" t="str">
        <f t="shared" si="3807"/>
        <v>U$2421</v>
      </c>
      <c r="V2432" s="212" t="str">
        <f t="shared" si="3807"/>
        <v>V$2421</v>
      </c>
      <c r="W2432" s="212" t="str">
        <f t="shared" si="3807"/>
        <v>W$2421</v>
      </c>
      <c r="X2432" s="212" t="str">
        <f t="shared" si="3807"/>
        <v>X$2421</v>
      </c>
      <c r="Y2432" s="212" t="str">
        <f t="shared" si="3807"/>
        <v>Y$2421</v>
      </c>
      <c r="Z2432" s="212" t="str">
        <f t="shared" si="3807"/>
        <v>Z$2421</v>
      </c>
      <c r="AA2432" s="212" t="str">
        <f t="shared" si="3807"/>
        <v>AA$2421</v>
      </c>
      <c r="AB2432" s="212" t="str">
        <f t="shared" si="3807"/>
        <v>AB$2421</v>
      </c>
      <c r="AC2432" s="212" t="str">
        <f t="shared" si="3807"/>
        <v>AC$2421</v>
      </c>
      <c r="AD2432" s="212" t="str">
        <f t="shared" si="3807"/>
        <v>AD$2421</v>
      </c>
      <c r="AE2432" s="212" t="str">
        <f t="shared" si="3807"/>
        <v>AE$2421</v>
      </c>
      <c r="AF2432" s="212" t="str">
        <f t="shared" si="3807"/>
        <v>AF$2421</v>
      </c>
      <c r="AG2432" s="212" t="str">
        <f t="shared" si="3807"/>
        <v>AG$2421</v>
      </c>
      <c r="AH2432" s="212" t="str">
        <f t="shared" si="3807"/>
        <v>AH$2421</v>
      </c>
      <c r="AI2432" s="212" t="str">
        <f t="shared" si="3807"/>
        <v>AI$2421</v>
      </c>
      <c r="AJ2432" s="212" t="str">
        <f t="shared" si="3807"/>
        <v>AJ$2421</v>
      </c>
      <c r="AK2432" s="212" t="str">
        <f t="shared" si="3807"/>
        <v>AK$2421</v>
      </c>
      <c r="AL2432" s="212" t="str">
        <f t="shared" si="3807"/>
        <v>AL$2421</v>
      </c>
      <c r="AM2432" s="212" t="str">
        <f t="shared" si="3807"/>
        <v>AM$2421</v>
      </c>
      <c r="AN2432" s="212" t="str">
        <f t="shared" si="3807"/>
        <v>AN$2421</v>
      </c>
      <c r="AO2432" s="212" t="str">
        <f t="shared" si="3807"/>
        <v>AO$2421</v>
      </c>
      <c r="AP2432" s="212" t="str">
        <f t="shared" si="3807"/>
        <v>AP$2421</v>
      </c>
      <c r="AQ2432" s="212" t="str">
        <f t="shared" si="3807"/>
        <v>AQ$2421</v>
      </c>
      <c r="AR2432" s="212" t="str">
        <f t="shared" si="3807"/>
        <v>AR$2421</v>
      </c>
      <c r="AS2432" s="212" t="str">
        <f t="shared" si="3807"/>
        <v>AS$2421</v>
      </c>
      <c r="AT2432" s="212" t="str">
        <f t="shared" si="3807"/>
        <v>AT$2421</v>
      </c>
      <c r="AU2432" s="212" t="str">
        <f t="shared" si="3807"/>
        <v>AU$2421</v>
      </c>
      <c r="AV2432" s="212" t="str">
        <f t="shared" si="3807"/>
        <v>AV$2421</v>
      </c>
      <c r="AW2432" s="212" t="str">
        <f t="shared" si="3807"/>
        <v>AW$2421</v>
      </c>
      <c r="AX2432" s="212" t="str">
        <f t="shared" si="3807"/>
        <v>AX$2421</v>
      </c>
      <c r="AY2432" s="212" t="str">
        <f t="shared" si="3807"/>
        <v>AY$2421</v>
      </c>
      <c r="AZ2432" s="212" t="str">
        <f t="shared" si="3807"/>
        <v>AZ$2421</v>
      </c>
      <c r="BA2432" s="212" t="str">
        <f t="shared" si="3807"/>
        <v>BA$2421</v>
      </c>
      <c r="BB2432" s="212" t="str">
        <f t="shared" si="3807"/>
        <v>BB$2421</v>
      </c>
      <c r="BC2432" s="212" t="str">
        <f t="shared" si="3807"/>
        <v>BC$2421</v>
      </c>
      <c r="BD2432" s="212" t="str">
        <f t="shared" si="3807"/>
        <v>BD$2421</v>
      </c>
      <c r="BE2432" s="212" t="str">
        <f t="shared" si="3807"/>
        <v>BE$2421</v>
      </c>
      <c r="BF2432" s="212" t="str">
        <f t="shared" si="3807"/>
        <v>BF$2421</v>
      </c>
      <c r="BG2432" s="212" t="str">
        <f t="shared" si="3807"/>
        <v>BG$2421</v>
      </c>
      <c r="BH2432" s="212" t="str">
        <f t="shared" si="3807"/>
        <v>BH$2421</v>
      </c>
      <c r="BI2432" s="212" t="str">
        <f t="shared" si="3807"/>
        <v>BI$2421</v>
      </c>
      <c r="BJ2432" s="212" t="str">
        <f t="shared" si="3807"/>
        <v>BJ$2421</v>
      </c>
      <c r="BK2432" s="212" t="str">
        <f t="shared" si="3807"/>
        <v>BK$2421</v>
      </c>
      <c r="BL2432" s="212" t="str">
        <f t="shared" si="3807"/>
        <v>BL$2421</v>
      </c>
      <c r="BM2432" s="212" t="str">
        <f t="shared" si="3807"/>
        <v>BM$2421</v>
      </c>
      <c r="BN2432" s="212" t="str">
        <f t="shared" si="3807"/>
        <v>BN$2421</v>
      </c>
      <c r="BO2432" s="212" t="str">
        <f t="shared" si="3807"/>
        <v>BO$2421</v>
      </c>
      <c r="BP2432" s="212" t="str">
        <f t="shared" si="3807"/>
        <v>BP$2421</v>
      </c>
      <c r="BQ2432" s="212" t="str">
        <f t="shared" si="3807"/>
        <v>BQ$2421</v>
      </c>
      <c r="BR2432" s="212" t="str">
        <f t="shared" si="3807"/>
        <v>BR$2421</v>
      </c>
      <c r="BS2432" s="212" t="str">
        <f t="shared" si="3807"/>
        <v>BS$2421</v>
      </c>
      <c r="BT2432" s="212" t="str">
        <f t="shared" si="3807"/>
        <v>BT$2421</v>
      </c>
      <c r="BU2432" s="212" t="str">
        <f t="shared" si="3807"/>
        <v>BU$2421</v>
      </c>
      <c r="BV2432" s="212" t="str">
        <f t="shared" si="3807"/>
        <v>BV$2421</v>
      </c>
      <c r="BW2432" s="212" t="str">
        <f t="shared" si="3807"/>
        <v>BW$2421</v>
      </c>
      <c r="BX2432" s="212" t="str">
        <f t="shared" si="3807"/>
        <v>BX$2421</v>
      </c>
      <c r="BY2432" s="212" t="str">
        <f t="shared" si="3807"/>
        <v>BY$2421</v>
      </c>
      <c r="BZ2432" s="212" t="str">
        <f t="shared" si="3807"/>
        <v>BZ$2421</v>
      </c>
      <c r="CA2432" s="212" t="str">
        <f t="shared" si="3807"/>
        <v>CA$2421</v>
      </c>
      <c r="CB2432" s="212" t="str">
        <f t="shared" si="3807"/>
        <v>CB$2421</v>
      </c>
      <c r="CC2432" s="212" t="str">
        <f t="shared" si="3807"/>
        <v>CC$2421</v>
      </c>
      <c r="CD2432" s="212" t="str">
        <f t="shared" si="3807"/>
        <v>CD$2421</v>
      </c>
      <c r="CE2432" s="212" t="str">
        <f t="shared" si="3807"/>
        <v>CE$2421</v>
      </c>
      <c r="CF2432" s="212" t="str">
        <f t="shared" ref="CF2432:CL2434" si="3808">ADDRESS(ROW(CF2421),COLUMN(CF2421),2)</f>
        <v>CF$2421</v>
      </c>
      <c r="CG2432" s="212" t="str">
        <f t="shared" si="3808"/>
        <v>CG$2421</v>
      </c>
      <c r="CH2432" s="212" t="str">
        <f t="shared" si="3808"/>
        <v>CH$2421</v>
      </c>
      <c r="CI2432" s="212" t="str">
        <f t="shared" si="3808"/>
        <v>CI$2421</v>
      </c>
      <c r="CJ2432" s="212" t="str">
        <f t="shared" si="3808"/>
        <v>CJ$2421</v>
      </c>
      <c r="CK2432" s="212" t="str">
        <f t="shared" si="3808"/>
        <v>CK$2421</v>
      </c>
      <c r="CL2432" s="212" t="str">
        <f t="shared" si="3808"/>
        <v>CL$2421</v>
      </c>
      <c r="CN2432" s="60"/>
      <c r="CO2432" s="212" t="str">
        <f t="shared" ref="CO2432:DL2434" si="3809">ADDRESS(ROW(CO1073),COLUMN(CO1073),2)</f>
        <v>CO$1073</v>
      </c>
      <c r="CP2432" s="212" t="str">
        <f t="shared" si="3809"/>
        <v>CP$1073</v>
      </c>
      <c r="CQ2432" s="212" t="str">
        <f t="shared" si="3809"/>
        <v>CQ$1073</v>
      </c>
      <c r="CR2432" s="212" t="str">
        <f t="shared" si="3809"/>
        <v>CR$1073</v>
      </c>
      <c r="CS2432" s="212" t="str">
        <f t="shared" si="3809"/>
        <v>CS$1073</v>
      </c>
      <c r="CT2432" s="212" t="str">
        <f t="shared" si="3809"/>
        <v>CT$1073</v>
      </c>
      <c r="CU2432" s="212" t="str">
        <f t="shared" si="3809"/>
        <v>CU$1073</v>
      </c>
      <c r="CV2432" s="212" t="str">
        <f t="shared" si="3809"/>
        <v>CV$1073</v>
      </c>
      <c r="CW2432" s="212" t="str">
        <f t="shared" si="3809"/>
        <v>CW$1073</v>
      </c>
      <c r="CX2432" s="212" t="str">
        <f t="shared" si="3809"/>
        <v>CX$1073</v>
      </c>
      <c r="CY2432" s="212" t="str">
        <f t="shared" si="3809"/>
        <v>CY$1073</v>
      </c>
      <c r="CZ2432" s="212" t="str">
        <f t="shared" si="3809"/>
        <v>CZ$1073</v>
      </c>
      <c r="DA2432" s="212" t="str">
        <f t="shared" si="3809"/>
        <v>DA$1073</v>
      </c>
      <c r="DB2432" s="212" t="str">
        <f t="shared" si="3809"/>
        <v>DB$1073</v>
      </c>
      <c r="DC2432" s="212" t="str">
        <f t="shared" si="3809"/>
        <v>DC$1073</v>
      </c>
      <c r="DD2432" s="212" t="str">
        <f t="shared" si="3809"/>
        <v>DD$1073</v>
      </c>
      <c r="DE2432" s="212" t="str">
        <f t="shared" si="3809"/>
        <v>DE$1073</v>
      </c>
      <c r="DF2432" s="212" t="str">
        <f t="shared" si="3809"/>
        <v>DF$1073</v>
      </c>
      <c r="DG2432" s="212" t="str">
        <f t="shared" si="3809"/>
        <v>DG$1073</v>
      </c>
      <c r="DH2432" s="212" t="str">
        <f t="shared" si="3809"/>
        <v>DH$1073</v>
      </c>
      <c r="DI2432" s="212" t="str">
        <f t="shared" si="3809"/>
        <v>DI$1073</v>
      </c>
      <c r="DJ2432" s="212" t="str">
        <f t="shared" si="3809"/>
        <v>DJ$1073</v>
      </c>
      <c r="DK2432" s="212" t="str">
        <f t="shared" si="3809"/>
        <v>DK$1073</v>
      </c>
      <c r="DL2432" s="212" t="str">
        <f t="shared" si="3809"/>
        <v>DL$1073</v>
      </c>
    </row>
    <row r="2433" spans="1:116" x14ac:dyDescent="0.4">
      <c r="E2433" s="8"/>
      <c r="H2433" s="12"/>
      <c r="I2433" s="60"/>
      <c r="J2433" s="60"/>
      <c r="K2433" s="15"/>
      <c r="L2433" s="15"/>
      <c r="M2433" s="15"/>
      <c r="N2433" s="15"/>
      <c r="O2433" s="15"/>
      <c r="P2433" s="15"/>
      <c r="R2433" s="15"/>
      <c r="S2433" s="76"/>
      <c r="T2433" s="76"/>
      <c r="U2433" s="76"/>
      <c r="V2433" s="76"/>
      <c r="W2433" s="76"/>
      <c r="X2433" s="76"/>
      <c r="Y2433" s="76"/>
      <c r="Z2433" s="76"/>
      <c r="AA2433" s="76"/>
      <c r="AB2433" s="76"/>
      <c r="AC2433" s="76"/>
      <c r="AD2433" s="76"/>
      <c r="AE2433" s="76"/>
      <c r="AF2433" s="76"/>
      <c r="AG2433" s="76"/>
      <c r="AH2433" s="76"/>
      <c r="AI2433" s="76"/>
      <c r="AJ2433" s="76"/>
      <c r="AK2433" s="76"/>
      <c r="AL2433" s="76"/>
      <c r="AM2433" s="76"/>
      <c r="AN2433" s="76"/>
      <c r="AO2433" s="76"/>
      <c r="AP2433" s="76"/>
      <c r="AQ2433" s="76"/>
      <c r="AR2433" s="76"/>
      <c r="AS2433" s="76"/>
      <c r="AT2433" s="76"/>
      <c r="AU2433" s="76"/>
      <c r="AV2433" s="76"/>
      <c r="AW2433" s="76"/>
      <c r="AX2433" s="76"/>
      <c r="AY2433" s="76"/>
      <c r="AZ2433" s="76"/>
      <c r="BA2433" s="76"/>
      <c r="BB2433" s="76"/>
      <c r="BC2433" s="76"/>
      <c r="BD2433" s="76"/>
      <c r="BE2433" s="76"/>
      <c r="BF2433" s="76"/>
      <c r="BG2433" s="76"/>
      <c r="BH2433" s="76"/>
      <c r="BI2433" s="76"/>
      <c r="BJ2433" s="76"/>
      <c r="BK2433" s="76"/>
      <c r="BL2433" s="76"/>
      <c r="BM2433" s="76"/>
      <c r="BN2433" s="76"/>
      <c r="BO2433" s="76"/>
      <c r="BP2433" s="76"/>
      <c r="BQ2433" s="76"/>
      <c r="BR2433" s="76"/>
      <c r="BS2433" s="76"/>
      <c r="BT2433" s="76"/>
      <c r="BU2433" s="76"/>
      <c r="BV2433" s="76"/>
      <c r="BW2433" s="76"/>
      <c r="BX2433" s="76"/>
      <c r="BY2433" s="76"/>
      <c r="BZ2433" s="76"/>
      <c r="CA2433" s="76"/>
      <c r="CB2433" s="76"/>
      <c r="CC2433" s="76"/>
      <c r="CD2433" s="76"/>
      <c r="CE2433" s="76"/>
      <c r="CF2433" s="76"/>
      <c r="CG2433" s="76"/>
      <c r="CH2433" s="76"/>
      <c r="CI2433" s="76"/>
      <c r="CJ2433" s="76"/>
      <c r="CK2433" s="76"/>
      <c r="CL2433" s="76"/>
      <c r="CN2433" s="60"/>
      <c r="CO2433" s="76"/>
      <c r="CP2433" s="76"/>
      <c r="CQ2433" s="76"/>
      <c r="CR2433" s="76"/>
      <c r="CS2433" s="76"/>
      <c r="CT2433" s="76"/>
      <c r="CU2433" s="76"/>
      <c r="CV2433" s="76"/>
      <c r="CW2433" s="76"/>
      <c r="CX2433" s="76"/>
      <c r="CY2433" s="76"/>
      <c r="CZ2433" s="76"/>
      <c r="DA2433" s="76"/>
      <c r="DB2433" s="76"/>
      <c r="DC2433" s="76"/>
      <c r="DD2433" s="76"/>
      <c r="DE2433" s="76"/>
      <c r="DF2433" s="76"/>
      <c r="DG2433" s="76"/>
      <c r="DH2433" s="76"/>
      <c r="DI2433" s="76"/>
      <c r="DJ2433" s="76"/>
      <c r="DK2433" s="76"/>
      <c r="DL2433" s="76"/>
    </row>
    <row r="2434" spans="1:116" x14ac:dyDescent="0.4">
      <c r="A2434" s="174"/>
      <c r="E2434" s="8"/>
      <c r="G2434" s="175" t="s">
        <v>490</v>
      </c>
      <c r="H2434" s="174"/>
      <c r="I2434" s="176"/>
      <c r="J2434" s="176"/>
      <c r="K2434" s="197"/>
      <c r="L2434" s="197"/>
      <c r="M2434" s="197"/>
      <c r="N2434" s="197"/>
      <c r="O2434" s="197"/>
      <c r="P2434" s="197"/>
      <c r="R2434" s="198"/>
      <c r="S2434" s="174"/>
      <c r="T2434" s="174"/>
      <c r="U2434" s="174"/>
      <c r="V2434" s="174"/>
      <c r="W2434" s="174"/>
      <c r="X2434" s="174"/>
      <c r="Y2434" s="174"/>
      <c r="Z2434" s="174"/>
      <c r="AA2434" s="174"/>
      <c r="AB2434" s="174"/>
      <c r="AC2434" s="174"/>
      <c r="AD2434" s="174"/>
      <c r="AE2434" s="174"/>
      <c r="AF2434" s="174"/>
      <c r="AG2434" s="174"/>
      <c r="AH2434" s="174"/>
      <c r="AI2434" s="174"/>
      <c r="AJ2434" s="174"/>
      <c r="AK2434" s="174"/>
      <c r="AL2434" s="174"/>
      <c r="AM2434" s="174"/>
      <c r="AN2434" s="174"/>
      <c r="AO2434" s="174"/>
      <c r="AP2434" s="174"/>
      <c r="AQ2434" s="174"/>
      <c r="AR2434" s="174"/>
      <c r="AS2434" s="174"/>
      <c r="AT2434" s="174"/>
      <c r="AU2434" s="174"/>
      <c r="AV2434" s="174"/>
      <c r="AW2434" s="174"/>
      <c r="AX2434" s="174"/>
      <c r="AY2434" s="174"/>
      <c r="AZ2434" s="174"/>
      <c r="BA2434" s="174"/>
      <c r="BB2434" s="174"/>
      <c r="BC2434" s="174"/>
      <c r="BD2434" s="174"/>
      <c r="BE2434" s="174"/>
      <c r="BF2434" s="174"/>
      <c r="BG2434" s="174"/>
      <c r="BH2434" s="174"/>
      <c r="BI2434" s="174"/>
      <c r="BJ2434" s="174"/>
      <c r="BK2434" s="174"/>
      <c r="BL2434" s="174"/>
      <c r="BM2434" s="174"/>
      <c r="BN2434" s="174"/>
      <c r="BO2434" s="174"/>
      <c r="BP2434" s="174"/>
      <c r="BQ2434" s="174"/>
      <c r="BR2434" s="174"/>
      <c r="BS2434" s="174"/>
      <c r="BT2434" s="174"/>
      <c r="BU2434" s="174"/>
      <c r="BV2434" s="174"/>
      <c r="BW2434" s="174"/>
      <c r="BX2434" s="174"/>
      <c r="BY2434" s="174"/>
      <c r="BZ2434" s="174"/>
      <c r="CA2434" s="174"/>
      <c r="CB2434" s="174"/>
      <c r="CC2434" s="174"/>
      <c r="CD2434" s="174"/>
      <c r="CE2434" s="174"/>
      <c r="CF2434" s="174"/>
      <c r="CG2434" s="174"/>
      <c r="CH2434" s="174"/>
      <c r="CI2434" s="174"/>
      <c r="CJ2434" s="174"/>
      <c r="CK2434" s="174"/>
      <c r="CL2434" s="174"/>
      <c r="CN2434" s="176"/>
      <c r="CO2434" s="174"/>
      <c r="CP2434" s="174"/>
      <c r="CQ2434" s="174"/>
      <c r="CR2434" s="174"/>
      <c r="CS2434" s="174"/>
      <c r="CT2434" s="174"/>
      <c r="CU2434" s="174"/>
      <c r="CV2434" s="174"/>
      <c r="CW2434" s="174"/>
      <c r="CX2434" s="174"/>
      <c r="CY2434" s="174"/>
      <c r="CZ2434" s="174"/>
      <c r="DA2434" s="174"/>
      <c r="DB2434" s="174"/>
      <c r="DC2434" s="174"/>
      <c r="DD2434" s="174"/>
      <c r="DE2434" s="174"/>
      <c r="DF2434" s="174"/>
      <c r="DG2434" s="174"/>
      <c r="DH2434" s="174"/>
      <c r="DI2434" s="174"/>
      <c r="DJ2434" s="174"/>
      <c r="DK2434" s="174"/>
      <c r="DL2434" s="174"/>
    </row>
    <row r="2435" spans="1:116" x14ac:dyDescent="0.4">
      <c r="A2435" s="174"/>
      <c r="E2435" s="8"/>
      <c r="G2435" s="175" t="s">
        <v>492</v>
      </c>
      <c r="H2435" s="174"/>
      <c r="I2435" s="176"/>
      <c r="J2435" s="176"/>
      <c r="K2435" s="197"/>
      <c r="L2435" s="197"/>
      <c r="M2435" s="197"/>
      <c r="N2435" s="197"/>
      <c r="O2435" s="197"/>
      <c r="P2435" s="197"/>
      <c r="R2435" s="198"/>
      <c r="S2435" s="174"/>
      <c r="T2435" s="174"/>
      <c r="U2435" s="174"/>
      <c r="V2435" s="174"/>
      <c r="W2435" s="174"/>
      <c r="X2435" s="174"/>
      <c r="Y2435" s="174"/>
      <c r="Z2435" s="174"/>
      <c r="AA2435" s="174"/>
      <c r="AB2435" s="174"/>
      <c r="AC2435" s="174"/>
      <c r="AD2435" s="174"/>
      <c r="AE2435" s="174"/>
      <c r="AF2435" s="174"/>
      <c r="AG2435" s="174"/>
      <c r="AH2435" s="174"/>
      <c r="AI2435" s="174"/>
      <c r="AJ2435" s="174"/>
      <c r="AK2435" s="174"/>
      <c r="AL2435" s="174"/>
      <c r="AM2435" s="174"/>
      <c r="AN2435" s="174"/>
      <c r="AO2435" s="174"/>
      <c r="AP2435" s="174"/>
      <c r="AQ2435" s="174"/>
      <c r="AR2435" s="174"/>
      <c r="AS2435" s="174"/>
      <c r="AT2435" s="174"/>
      <c r="AU2435" s="174"/>
      <c r="AV2435" s="174"/>
      <c r="AW2435" s="174"/>
      <c r="AX2435" s="174"/>
      <c r="AY2435" s="174"/>
      <c r="AZ2435" s="174"/>
      <c r="BA2435" s="174"/>
      <c r="BB2435" s="174"/>
      <c r="BC2435" s="174"/>
      <c r="BD2435" s="174"/>
      <c r="BE2435" s="174"/>
      <c r="BF2435" s="174"/>
      <c r="BG2435" s="174"/>
      <c r="BH2435" s="174"/>
      <c r="BI2435" s="174"/>
      <c r="BJ2435" s="174"/>
      <c r="BK2435" s="174"/>
      <c r="BL2435" s="174"/>
      <c r="BM2435" s="174"/>
      <c r="BN2435" s="174"/>
      <c r="BO2435" s="174"/>
      <c r="BP2435" s="174"/>
      <c r="BQ2435" s="174"/>
      <c r="BR2435" s="174"/>
      <c r="BS2435" s="174"/>
      <c r="BT2435" s="174"/>
      <c r="BU2435" s="174"/>
      <c r="BV2435" s="174"/>
      <c r="BW2435" s="174"/>
      <c r="BX2435" s="174"/>
      <c r="BY2435" s="174"/>
      <c r="BZ2435" s="174"/>
      <c r="CA2435" s="174"/>
      <c r="CB2435" s="174"/>
      <c r="CC2435" s="174"/>
      <c r="CD2435" s="174"/>
      <c r="CE2435" s="174"/>
      <c r="CF2435" s="174"/>
      <c r="CG2435" s="174"/>
      <c r="CH2435" s="174"/>
      <c r="CI2435" s="174"/>
      <c r="CJ2435" s="174"/>
      <c r="CK2435" s="174"/>
      <c r="CL2435" s="174"/>
      <c r="CN2435" s="176"/>
      <c r="CO2435" s="174"/>
      <c r="CP2435" s="174"/>
      <c r="CQ2435" s="174"/>
      <c r="CR2435" s="174"/>
      <c r="CS2435" s="174"/>
      <c r="CT2435" s="174"/>
      <c r="CU2435" s="174"/>
      <c r="CV2435" s="174"/>
      <c r="CW2435" s="174"/>
      <c r="CX2435" s="174"/>
      <c r="CY2435" s="174"/>
      <c r="CZ2435" s="174"/>
      <c r="DA2435" s="174"/>
      <c r="DB2435" s="174"/>
      <c r="DC2435" s="174"/>
      <c r="DD2435" s="174"/>
      <c r="DE2435" s="174"/>
      <c r="DF2435" s="174"/>
      <c r="DG2435" s="174"/>
      <c r="DH2435" s="174"/>
      <c r="DI2435" s="174"/>
      <c r="DJ2435" s="174"/>
      <c r="DK2435" s="174"/>
      <c r="DL2435" s="174"/>
    </row>
    <row r="2436" spans="1:116" x14ac:dyDescent="0.4">
      <c r="A2436" s="174"/>
      <c r="E2436" s="8"/>
      <c r="G2436" s="175" t="s">
        <v>461</v>
      </c>
      <c r="H2436" s="174"/>
      <c r="I2436" s="176"/>
      <c r="J2436" s="176"/>
      <c r="K2436" s="197"/>
      <c r="L2436" s="197"/>
      <c r="M2436" s="197"/>
      <c r="N2436" s="197"/>
      <c r="O2436" s="197"/>
      <c r="P2436" s="197"/>
      <c r="R2436" s="198"/>
      <c r="S2436" s="199" t="str">
        <f t="shared" ref="S2436:AX2436" si="3810">S$20</f>
        <v>S$16</v>
      </c>
      <c r="T2436" s="199" t="str">
        <f t="shared" si="3810"/>
        <v>T$16</v>
      </c>
      <c r="U2436" s="199" t="str">
        <f t="shared" si="3810"/>
        <v>U$16</v>
      </c>
      <c r="V2436" s="199" t="str">
        <f t="shared" si="3810"/>
        <v>V$16</v>
      </c>
      <c r="W2436" s="199" t="str">
        <f t="shared" si="3810"/>
        <v>W$16</v>
      </c>
      <c r="X2436" s="199" t="str">
        <f t="shared" si="3810"/>
        <v>X$16</v>
      </c>
      <c r="Y2436" s="199" t="str">
        <f t="shared" si="3810"/>
        <v>Y$16</v>
      </c>
      <c r="Z2436" s="199" t="str">
        <f t="shared" si="3810"/>
        <v>Z$16</v>
      </c>
      <c r="AA2436" s="199" t="str">
        <f t="shared" si="3810"/>
        <v>AA$16</v>
      </c>
      <c r="AB2436" s="199" t="str">
        <f t="shared" si="3810"/>
        <v>AB$16</v>
      </c>
      <c r="AC2436" s="199" t="str">
        <f t="shared" si="3810"/>
        <v>AC$16</v>
      </c>
      <c r="AD2436" s="199" t="str">
        <f t="shared" si="3810"/>
        <v>AD$16</v>
      </c>
      <c r="AE2436" s="199" t="str">
        <f t="shared" si="3810"/>
        <v>AE$16</v>
      </c>
      <c r="AF2436" s="199" t="str">
        <f t="shared" si="3810"/>
        <v>AF$16</v>
      </c>
      <c r="AG2436" s="199" t="str">
        <f t="shared" si="3810"/>
        <v>AG$16</v>
      </c>
      <c r="AH2436" s="199" t="str">
        <f t="shared" si="3810"/>
        <v>AH$16</v>
      </c>
      <c r="AI2436" s="199" t="str">
        <f t="shared" si="3810"/>
        <v>AI$16</v>
      </c>
      <c r="AJ2436" s="199" t="str">
        <f t="shared" si="3810"/>
        <v>AJ$16</v>
      </c>
      <c r="AK2436" s="199" t="str">
        <f t="shared" si="3810"/>
        <v>AK$16</v>
      </c>
      <c r="AL2436" s="199" t="str">
        <f t="shared" si="3810"/>
        <v>AL$16</v>
      </c>
      <c r="AM2436" s="199" t="str">
        <f t="shared" si="3810"/>
        <v>AM$16</v>
      </c>
      <c r="AN2436" s="199" t="str">
        <f t="shared" si="3810"/>
        <v>AN$16</v>
      </c>
      <c r="AO2436" s="199" t="str">
        <f t="shared" si="3810"/>
        <v>AO$16</v>
      </c>
      <c r="AP2436" s="199" t="str">
        <f t="shared" si="3810"/>
        <v>AP$16</v>
      </c>
      <c r="AQ2436" s="199" t="str">
        <f t="shared" si="3810"/>
        <v>AQ$16</v>
      </c>
      <c r="AR2436" s="199" t="str">
        <f t="shared" si="3810"/>
        <v>AR$16</v>
      </c>
      <c r="AS2436" s="199" t="str">
        <f t="shared" si="3810"/>
        <v>AS$16</v>
      </c>
      <c r="AT2436" s="199" t="str">
        <f t="shared" si="3810"/>
        <v>AT$16</v>
      </c>
      <c r="AU2436" s="199" t="str">
        <f t="shared" si="3810"/>
        <v>AU$16</v>
      </c>
      <c r="AV2436" s="199" t="str">
        <f t="shared" si="3810"/>
        <v>AV$16</v>
      </c>
      <c r="AW2436" s="199" t="str">
        <f t="shared" si="3810"/>
        <v>AW$16</v>
      </c>
      <c r="AX2436" s="199" t="str">
        <f t="shared" si="3810"/>
        <v>AX$16</v>
      </c>
      <c r="AY2436" s="199" t="str">
        <f t="shared" ref="AY2436:CD2436" si="3811">AY$20</f>
        <v>AY$16</v>
      </c>
      <c r="AZ2436" s="199" t="str">
        <f t="shared" si="3811"/>
        <v>AZ$16</v>
      </c>
      <c r="BA2436" s="199" t="str">
        <f t="shared" si="3811"/>
        <v>BA$16</v>
      </c>
      <c r="BB2436" s="199" t="str">
        <f t="shared" si="3811"/>
        <v>BB$16</v>
      </c>
      <c r="BC2436" s="199" t="str">
        <f t="shared" si="3811"/>
        <v>BC$16</v>
      </c>
      <c r="BD2436" s="199" t="str">
        <f t="shared" si="3811"/>
        <v>BD$16</v>
      </c>
      <c r="BE2436" s="199" t="str">
        <f t="shared" si="3811"/>
        <v>BE$16</v>
      </c>
      <c r="BF2436" s="199" t="str">
        <f t="shared" si="3811"/>
        <v>BF$16</v>
      </c>
      <c r="BG2436" s="199" t="str">
        <f t="shared" si="3811"/>
        <v>BG$16</v>
      </c>
      <c r="BH2436" s="199" t="str">
        <f t="shared" si="3811"/>
        <v>BH$16</v>
      </c>
      <c r="BI2436" s="199" t="str">
        <f t="shared" si="3811"/>
        <v>BI$16</v>
      </c>
      <c r="BJ2436" s="199" t="str">
        <f t="shared" si="3811"/>
        <v>BJ$16</v>
      </c>
      <c r="BK2436" s="199" t="str">
        <f t="shared" si="3811"/>
        <v>BK$16</v>
      </c>
      <c r="BL2436" s="199" t="str">
        <f t="shared" si="3811"/>
        <v>BL$16</v>
      </c>
      <c r="BM2436" s="199" t="str">
        <f t="shared" si="3811"/>
        <v>BM$16</v>
      </c>
      <c r="BN2436" s="199" t="str">
        <f t="shared" si="3811"/>
        <v>BN$16</v>
      </c>
      <c r="BO2436" s="199" t="str">
        <f t="shared" si="3811"/>
        <v>BO$16</v>
      </c>
      <c r="BP2436" s="199" t="str">
        <f t="shared" si="3811"/>
        <v>BP$16</v>
      </c>
      <c r="BQ2436" s="199" t="str">
        <f t="shared" si="3811"/>
        <v>BQ$16</v>
      </c>
      <c r="BR2436" s="199" t="str">
        <f t="shared" si="3811"/>
        <v>BR$16</v>
      </c>
      <c r="BS2436" s="199" t="str">
        <f t="shared" si="3811"/>
        <v>BS$16</v>
      </c>
      <c r="BT2436" s="199" t="str">
        <f t="shared" si="3811"/>
        <v>BT$16</v>
      </c>
      <c r="BU2436" s="199" t="str">
        <f t="shared" si="3811"/>
        <v>BU$16</v>
      </c>
      <c r="BV2436" s="199" t="str">
        <f t="shared" si="3811"/>
        <v>BV$16</v>
      </c>
      <c r="BW2436" s="199" t="str">
        <f t="shared" si="3811"/>
        <v>BW$16</v>
      </c>
      <c r="BX2436" s="199" t="str">
        <f t="shared" si="3811"/>
        <v>BX$16</v>
      </c>
      <c r="BY2436" s="199" t="str">
        <f t="shared" si="3811"/>
        <v>BY$16</v>
      </c>
      <c r="BZ2436" s="199" t="str">
        <f t="shared" si="3811"/>
        <v>BZ$16</v>
      </c>
      <c r="CA2436" s="199" t="str">
        <f t="shared" si="3811"/>
        <v>CA$16</v>
      </c>
      <c r="CB2436" s="199" t="str">
        <f t="shared" si="3811"/>
        <v>CB$16</v>
      </c>
      <c r="CC2436" s="199" t="str">
        <f t="shared" si="3811"/>
        <v>CC$16</v>
      </c>
      <c r="CD2436" s="199" t="str">
        <f t="shared" si="3811"/>
        <v>CD$16</v>
      </c>
      <c r="CE2436" s="199" t="str">
        <f t="shared" ref="CE2436:CL2436" si="3812">CE$20</f>
        <v>CE$16</v>
      </c>
      <c r="CF2436" s="199" t="str">
        <f t="shared" si="3812"/>
        <v>CF$16</v>
      </c>
      <c r="CG2436" s="199" t="str">
        <f t="shared" si="3812"/>
        <v>CG$16</v>
      </c>
      <c r="CH2436" s="199" t="str">
        <f t="shared" si="3812"/>
        <v>CH$16</v>
      </c>
      <c r="CI2436" s="199" t="str">
        <f t="shared" si="3812"/>
        <v>CI$16</v>
      </c>
      <c r="CJ2436" s="199" t="str">
        <f t="shared" si="3812"/>
        <v>CJ$16</v>
      </c>
      <c r="CK2436" s="199" t="str">
        <f t="shared" si="3812"/>
        <v>CK$16</v>
      </c>
      <c r="CL2436" s="199" t="str">
        <f t="shared" si="3812"/>
        <v>CL$16</v>
      </c>
      <c r="CN2436" s="176"/>
      <c r="CO2436" s="199" t="str">
        <f t="shared" ref="CO2436:DL2436" si="3813">CO$20</f>
        <v>CO$16</v>
      </c>
      <c r="CP2436" s="199" t="str">
        <f t="shared" si="3813"/>
        <v>CP$16</v>
      </c>
      <c r="CQ2436" s="199" t="str">
        <f t="shared" si="3813"/>
        <v>CQ$16</v>
      </c>
      <c r="CR2436" s="199" t="str">
        <f t="shared" si="3813"/>
        <v>CR$16</v>
      </c>
      <c r="CS2436" s="199" t="str">
        <f t="shared" si="3813"/>
        <v>CS$16</v>
      </c>
      <c r="CT2436" s="199" t="str">
        <f t="shared" si="3813"/>
        <v>CT$16</v>
      </c>
      <c r="CU2436" s="199" t="str">
        <f t="shared" si="3813"/>
        <v>CU$16</v>
      </c>
      <c r="CV2436" s="199" t="str">
        <f t="shared" si="3813"/>
        <v>CV$16</v>
      </c>
      <c r="CW2436" s="199" t="str">
        <f t="shared" si="3813"/>
        <v>CW$16</v>
      </c>
      <c r="CX2436" s="199" t="str">
        <f t="shared" si="3813"/>
        <v>CX$16</v>
      </c>
      <c r="CY2436" s="199" t="str">
        <f t="shared" si="3813"/>
        <v>CY$16</v>
      </c>
      <c r="CZ2436" s="199" t="str">
        <f t="shared" si="3813"/>
        <v>CZ$16</v>
      </c>
      <c r="DA2436" s="199" t="str">
        <f t="shared" si="3813"/>
        <v>DA$16</v>
      </c>
      <c r="DB2436" s="199" t="str">
        <f t="shared" si="3813"/>
        <v>DB$16</v>
      </c>
      <c r="DC2436" s="199" t="str">
        <f t="shared" si="3813"/>
        <v>DC$16</v>
      </c>
      <c r="DD2436" s="199" t="str">
        <f t="shared" si="3813"/>
        <v>DD$16</v>
      </c>
      <c r="DE2436" s="199" t="str">
        <f t="shared" si="3813"/>
        <v>DE$16</v>
      </c>
      <c r="DF2436" s="199" t="str">
        <f t="shared" si="3813"/>
        <v>DF$16</v>
      </c>
      <c r="DG2436" s="199" t="str">
        <f t="shared" si="3813"/>
        <v>DG$16</v>
      </c>
      <c r="DH2436" s="199" t="str">
        <f t="shared" si="3813"/>
        <v>DH$16</v>
      </c>
      <c r="DI2436" s="199" t="str">
        <f t="shared" si="3813"/>
        <v>DI$16</v>
      </c>
      <c r="DJ2436" s="199" t="str">
        <f t="shared" si="3813"/>
        <v>DJ$16</v>
      </c>
      <c r="DK2436" s="199" t="str">
        <f t="shared" si="3813"/>
        <v>DK$16</v>
      </c>
      <c r="DL2436" s="199" t="str">
        <f t="shared" si="3813"/>
        <v>DL$16</v>
      </c>
    </row>
    <row r="2437" spans="1:116" x14ac:dyDescent="0.4">
      <c r="A2437" s="174"/>
      <c r="E2437" s="8"/>
      <c r="G2437" s="175" t="s">
        <v>462</v>
      </c>
      <c r="H2437" s="200"/>
      <c r="I2437" s="201"/>
      <c r="J2437" s="201"/>
      <c r="K2437" s="202"/>
      <c r="L2437" s="202"/>
      <c r="M2437" s="202"/>
      <c r="N2437" s="202"/>
      <c r="O2437" s="202"/>
      <c r="P2437" s="202"/>
      <c r="R2437" s="202"/>
      <c r="S2437" s="199" t="str">
        <f t="shared" ref="S2437:AX2437" si="3814">S$21</f>
        <v>S$17</v>
      </c>
      <c r="T2437" s="199" t="str">
        <f t="shared" si="3814"/>
        <v>T$17</v>
      </c>
      <c r="U2437" s="199" t="str">
        <f t="shared" si="3814"/>
        <v>U$17</v>
      </c>
      <c r="V2437" s="199" t="str">
        <f t="shared" si="3814"/>
        <v>V$17</v>
      </c>
      <c r="W2437" s="199" t="str">
        <f t="shared" si="3814"/>
        <v>W$17</v>
      </c>
      <c r="X2437" s="199" t="str">
        <f t="shared" si="3814"/>
        <v>X$17</v>
      </c>
      <c r="Y2437" s="199" t="str">
        <f t="shared" si="3814"/>
        <v>Y$17</v>
      </c>
      <c r="Z2437" s="199" t="str">
        <f t="shared" si="3814"/>
        <v>Z$17</v>
      </c>
      <c r="AA2437" s="199" t="str">
        <f t="shared" si="3814"/>
        <v>AA$17</v>
      </c>
      <c r="AB2437" s="199" t="str">
        <f t="shared" si="3814"/>
        <v>AB$17</v>
      </c>
      <c r="AC2437" s="199" t="str">
        <f t="shared" si="3814"/>
        <v>AC$17</v>
      </c>
      <c r="AD2437" s="199" t="str">
        <f t="shared" si="3814"/>
        <v>AD$17</v>
      </c>
      <c r="AE2437" s="199" t="str">
        <f t="shared" si="3814"/>
        <v>AE$17</v>
      </c>
      <c r="AF2437" s="199" t="str">
        <f t="shared" si="3814"/>
        <v>AF$17</v>
      </c>
      <c r="AG2437" s="199" t="str">
        <f t="shared" si="3814"/>
        <v>AG$17</v>
      </c>
      <c r="AH2437" s="199" t="str">
        <f t="shared" si="3814"/>
        <v>AH$17</v>
      </c>
      <c r="AI2437" s="199" t="str">
        <f t="shared" si="3814"/>
        <v>AI$17</v>
      </c>
      <c r="AJ2437" s="199" t="str">
        <f t="shared" si="3814"/>
        <v>AJ$17</v>
      </c>
      <c r="AK2437" s="199" t="str">
        <f t="shared" si="3814"/>
        <v>AK$17</v>
      </c>
      <c r="AL2437" s="199" t="str">
        <f t="shared" si="3814"/>
        <v>AL$17</v>
      </c>
      <c r="AM2437" s="199" t="str">
        <f t="shared" si="3814"/>
        <v>AM$17</v>
      </c>
      <c r="AN2437" s="199" t="str">
        <f t="shared" si="3814"/>
        <v>AN$17</v>
      </c>
      <c r="AO2437" s="199" t="str">
        <f t="shared" si="3814"/>
        <v>AO$17</v>
      </c>
      <c r="AP2437" s="199" t="str">
        <f t="shared" si="3814"/>
        <v>AP$17</v>
      </c>
      <c r="AQ2437" s="199" t="str">
        <f t="shared" si="3814"/>
        <v>AQ$17</v>
      </c>
      <c r="AR2437" s="199" t="str">
        <f t="shared" si="3814"/>
        <v>AR$17</v>
      </c>
      <c r="AS2437" s="199" t="str">
        <f t="shared" si="3814"/>
        <v>AS$17</v>
      </c>
      <c r="AT2437" s="199" t="str">
        <f t="shared" si="3814"/>
        <v>AT$17</v>
      </c>
      <c r="AU2437" s="199" t="str">
        <f t="shared" si="3814"/>
        <v>AU$17</v>
      </c>
      <c r="AV2437" s="199" t="str">
        <f t="shared" si="3814"/>
        <v>AV$17</v>
      </c>
      <c r="AW2437" s="199" t="str">
        <f t="shared" si="3814"/>
        <v>AW$17</v>
      </c>
      <c r="AX2437" s="199" t="str">
        <f t="shared" si="3814"/>
        <v>AX$17</v>
      </c>
      <c r="AY2437" s="199" t="str">
        <f t="shared" ref="AY2437:CD2437" si="3815">AY$21</f>
        <v>AY$17</v>
      </c>
      <c r="AZ2437" s="199" t="str">
        <f t="shared" si="3815"/>
        <v>AZ$17</v>
      </c>
      <c r="BA2437" s="199" t="str">
        <f t="shared" si="3815"/>
        <v>BA$17</v>
      </c>
      <c r="BB2437" s="199" t="str">
        <f t="shared" si="3815"/>
        <v>BB$17</v>
      </c>
      <c r="BC2437" s="199" t="str">
        <f t="shared" si="3815"/>
        <v>BC$17</v>
      </c>
      <c r="BD2437" s="199" t="str">
        <f t="shared" si="3815"/>
        <v>BD$17</v>
      </c>
      <c r="BE2437" s="199" t="str">
        <f t="shared" si="3815"/>
        <v>BE$17</v>
      </c>
      <c r="BF2437" s="199" t="str">
        <f t="shared" si="3815"/>
        <v>BF$17</v>
      </c>
      <c r="BG2437" s="199" t="str">
        <f t="shared" si="3815"/>
        <v>BG$17</v>
      </c>
      <c r="BH2437" s="199" t="str">
        <f t="shared" si="3815"/>
        <v>BH$17</v>
      </c>
      <c r="BI2437" s="199" t="str">
        <f t="shared" si="3815"/>
        <v>BI$17</v>
      </c>
      <c r="BJ2437" s="199" t="str">
        <f t="shared" si="3815"/>
        <v>BJ$17</v>
      </c>
      <c r="BK2437" s="199" t="str">
        <f t="shared" si="3815"/>
        <v>BK$17</v>
      </c>
      <c r="BL2437" s="199" t="str">
        <f t="shared" si="3815"/>
        <v>BL$17</v>
      </c>
      <c r="BM2437" s="199" t="str">
        <f t="shared" si="3815"/>
        <v>BM$17</v>
      </c>
      <c r="BN2437" s="199" t="str">
        <f t="shared" si="3815"/>
        <v>BN$17</v>
      </c>
      <c r="BO2437" s="199" t="str">
        <f t="shared" si="3815"/>
        <v>BO$17</v>
      </c>
      <c r="BP2437" s="199" t="str">
        <f t="shared" si="3815"/>
        <v>BP$17</v>
      </c>
      <c r="BQ2437" s="199" t="str">
        <f t="shared" si="3815"/>
        <v>BQ$17</v>
      </c>
      <c r="BR2437" s="199" t="str">
        <f t="shared" si="3815"/>
        <v>BR$17</v>
      </c>
      <c r="BS2437" s="199" t="str">
        <f t="shared" si="3815"/>
        <v>BS$17</v>
      </c>
      <c r="BT2437" s="199" t="str">
        <f t="shared" si="3815"/>
        <v>BT$17</v>
      </c>
      <c r="BU2437" s="199" t="str">
        <f t="shared" si="3815"/>
        <v>BU$17</v>
      </c>
      <c r="BV2437" s="199" t="str">
        <f t="shared" si="3815"/>
        <v>BV$17</v>
      </c>
      <c r="BW2437" s="199" t="str">
        <f t="shared" si="3815"/>
        <v>BW$17</v>
      </c>
      <c r="BX2437" s="199" t="str">
        <f t="shared" si="3815"/>
        <v>BX$17</v>
      </c>
      <c r="BY2437" s="199" t="str">
        <f t="shared" si="3815"/>
        <v>BY$17</v>
      </c>
      <c r="BZ2437" s="199" t="str">
        <f t="shared" si="3815"/>
        <v>BZ$17</v>
      </c>
      <c r="CA2437" s="199" t="str">
        <f t="shared" si="3815"/>
        <v>CA$17</v>
      </c>
      <c r="CB2437" s="199" t="str">
        <f t="shared" si="3815"/>
        <v>CB$17</v>
      </c>
      <c r="CC2437" s="199" t="str">
        <f t="shared" si="3815"/>
        <v>CC$17</v>
      </c>
      <c r="CD2437" s="199" t="str">
        <f t="shared" si="3815"/>
        <v>CD$17</v>
      </c>
      <c r="CE2437" s="199" t="str">
        <f t="shared" ref="CE2437:CL2437" si="3816">CE$21</f>
        <v>CE$17</v>
      </c>
      <c r="CF2437" s="199" t="str">
        <f t="shared" si="3816"/>
        <v>CF$17</v>
      </c>
      <c r="CG2437" s="199" t="str">
        <f t="shared" si="3816"/>
        <v>CG$17</v>
      </c>
      <c r="CH2437" s="199" t="str">
        <f t="shared" si="3816"/>
        <v>CH$17</v>
      </c>
      <c r="CI2437" s="199" t="str">
        <f t="shared" si="3816"/>
        <v>CI$17</v>
      </c>
      <c r="CJ2437" s="199" t="str">
        <f t="shared" si="3816"/>
        <v>CJ$17</v>
      </c>
      <c r="CK2437" s="199" t="str">
        <f t="shared" si="3816"/>
        <v>CK$17</v>
      </c>
      <c r="CL2437" s="199" t="str">
        <f t="shared" si="3816"/>
        <v>CL$17</v>
      </c>
      <c r="CN2437" s="201"/>
      <c r="CO2437" s="199" t="str">
        <f t="shared" ref="CO2437:DL2437" si="3817">CO$21</f>
        <v>CO$17</v>
      </c>
      <c r="CP2437" s="199" t="str">
        <f t="shared" si="3817"/>
        <v>CP$17</v>
      </c>
      <c r="CQ2437" s="199" t="str">
        <f t="shared" si="3817"/>
        <v>CQ$17</v>
      </c>
      <c r="CR2437" s="199" t="str">
        <f t="shared" si="3817"/>
        <v>CR$17</v>
      </c>
      <c r="CS2437" s="199" t="str">
        <f t="shared" si="3817"/>
        <v>CS$17</v>
      </c>
      <c r="CT2437" s="199" t="str">
        <f t="shared" si="3817"/>
        <v>CT$17</v>
      </c>
      <c r="CU2437" s="199" t="str">
        <f t="shared" si="3817"/>
        <v>CU$17</v>
      </c>
      <c r="CV2437" s="199" t="str">
        <f t="shared" si="3817"/>
        <v>CV$17</v>
      </c>
      <c r="CW2437" s="199" t="str">
        <f t="shared" si="3817"/>
        <v>CW$17</v>
      </c>
      <c r="CX2437" s="199" t="str">
        <f t="shared" si="3817"/>
        <v>CX$17</v>
      </c>
      <c r="CY2437" s="199" t="str">
        <f t="shared" si="3817"/>
        <v>CY$17</v>
      </c>
      <c r="CZ2437" s="199" t="str">
        <f t="shared" si="3817"/>
        <v>CZ$17</v>
      </c>
      <c r="DA2437" s="199" t="str">
        <f t="shared" si="3817"/>
        <v>DA$17</v>
      </c>
      <c r="DB2437" s="199" t="str">
        <f t="shared" si="3817"/>
        <v>DB$17</v>
      </c>
      <c r="DC2437" s="199" t="str">
        <f t="shared" si="3817"/>
        <v>DC$17</v>
      </c>
      <c r="DD2437" s="199" t="str">
        <f t="shared" si="3817"/>
        <v>DD$17</v>
      </c>
      <c r="DE2437" s="199" t="str">
        <f t="shared" si="3817"/>
        <v>DE$17</v>
      </c>
      <c r="DF2437" s="199" t="str">
        <f t="shared" si="3817"/>
        <v>DF$17</v>
      </c>
      <c r="DG2437" s="199" t="str">
        <f t="shared" si="3817"/>
        <v>DG$17</v>
      </c>
      <c r="DH2437" s="199" t="str">
        <f t="shared" si="3817"/>
        <v>DH$17</v>
      </c>
      <c r="DI2437" s="199" t="str">
        <f t="shared" si="3817"/>
        <v>DI$17</v>
      </c>
      <c r="DJ2437" s="199" t="str">
        <f t="shared" si="3817"/>
        <v>DJ$17</v>
      </c>
      <c r="DK2437" s="199" t="str">
        <f t="shared" si="3817"/>
        <v>DK$17</v>
      </c>
      <c r="DL2437" s="199" t="str">
        <f t="shared" si="3817"/>
        <v>DL$17</v>
      </c>
    </row>
    <row r="2438" spans="1:116" x14ac:dyDescent="0.4">
      <c r="A2438" s="174"/>
      <c r="E2438" s="8"/>
      <c r="G2438" s="175" t="s">
        <v>491</v>
      </c>
      <c r="H2438" s="200"/>
      <c r="I2438" s="201"/>
      <c r="J2438" s="201"/>
      <c r="K2438" s="202"/>
      <c r="L2438" s="202"/>
      <c r="M2438" s="202"/>
      <c r="N2438" s="202"/>
      <c r="O2438" s="202"/>
      <c r="P2438" s="202"/>
      <c r="R2438" s="202"/>
      <c r="S2438" s="190"/>
      <c r="T2438" s="190"/>
      <c r="U2438" s="190"/>
      <c r="V2438" s="190"/>
      <c r="W2438" s="190"/>
      <c r="X2438" s="190"/>
      <c r="Y2438" s="190"/>
      <c r="Z2438" s="190"/>
      <c r="AA2438" s="190"/>
      <c r="AB2438" s="190"/>
      <c r="AC2438" s="190"/>
      <c r="AD2438" s="190"/>
      <c r="AE2438" s="190"/>
      <c r="AF2438" s="190"/>
      <c r="AG2438" s="190"/>
      <c r="AH2438" s="190"/>
      <c r="AI2438" s="190"/>
      <c r="AJ2438" s="190"/>
      <c r="AK2438" s="190"/>
      <c r="AL2438" s="190"/>
      <c r="AM2438" s="190"/>
      <c r="AN2438" s="190"/>
      <c r="AO2438" s="190"/>
      <c r="AP2438" s="190"/>
      <c r="AQ2438" s="190"/>
      <c r="AR2438" s="190"/>
      <c r="AS2438" s="190"/>
      <c r="AT2438" s="190"/>
      <c r="AU2438" s="190"/>
      <c r="AV2438" s="190"/>
      <c r="AW2438" s="190"/>
      <c r="AX2438" s="190"/>
      <c r="AY2438" s="190"/>
      <c r="AZ2438" s="190"/>
      <c r="BA2438" s="190"/>
      <c r="BB2438" s="190"/>
      <c r="BC2438" s="190"/>
      <c r="BD2438" s="190"/>
      <c r="BE2438" s="190"/>
      <c r="BF2438" s="190"/>
      <c r="BG2438" s="190"/>
      <c r="BH2438" s="190"/>
      <c r="BI2438" s="190"/>
      <c r="BJ2438" s="190"/>
      <c r="BK2438" s="190"/>
      <c r="BL2438" s="190"/>
      <c r="BM2438" s="190"/>
      <c r="BN2438" s="190"/>
      <c r="BO2438" s="190"/>
      <c r="BP2438" s="190"/>
      <c r="BQ2438" s="190"/>
      <c r="BR2438" s="190"/>
      <c r="BS2438" s="190"/>
      <c r="BT2438" s="190"/>
      <c r="BU2438" s="190"/>
      <c r="BV2438" s="190"/>
      <c r="BW2438" s="190"/>
      <c r="BX2438" s="190"/>
      <c r="BY2438" s="190"/>
      <c r="BZ2438" s="190"/>
      <c r="CA2438" s="190"/>
      <c r="CB2438" s="190"/>
      <c r="CC2438" s="190"/>
      <c r="CD2438" s="190"/>
      <c r="CE2438" s="190"/>
      <c r="CF2438" s="190"/>
      <c r="CG2438" s="190"/>
      <c r="CH2438" s="190"/>
      <c r="CI2438" s="190"/>
      <c r="CJ2438" s="190"/>
      <c r="CK2438" s="190"/>
      <c r="CL2438" s="190"/>
      <c r="CN2438" s="201"/>
      <c r="CO2438" s="190"/>
      <c r="CP2438" s="190"/>
      <c r="CQ2438" s="190"/>
      <c r="CR2438" s="190"/>
      <c r="CS2438" s="190"/>
      <c r="CT2438" s="190"/>
      <c r="CU2438" s="190"/>
      <c r="CV2438" s="190"/>
      <c r="CW2438" s="190"/>
      <c r="CX2438" s="190"/>
      <c r="CY2438" s="190"/>
      <c r="CZ2438" s="190"/>
      <c r="DA2438" s="190"/>
      <c r="DB2438" s="190"/>
      <c r="DC2438" s="190"/>
      <c r="DD2438" s="190"/>
      <c r="DE2438" s="190"/>
      <c r="DF2438" s="190"/>
      <c r="DG2438" s="190"/>
      <c r="DH2438" s="190"/>
      <c r="DI2438" s="190"/>
      <c r="DJ2438" s="190"/>
      <c r="DK2438" s="190"/>
      <c r="DL2438" s="190"/>
    </row>
    <row r="2439" spans="1:116" x14ac:dyDescent="0.4">
      <c r="A2439" s="174"/>
      <c r="E2439" s="8"/>
      <c r="G2439" s="175" t="s">
        <v>505</v>
      </c>
      <c r="H2439" s="200"/>
      <c r="I2439" s="201"/>
      <c r="J2439" s="201"/>
      <c r="K2439" s="202"/>
      <c r="L2439" s="202"/>
      <c r="M2439" s="202"/>
      <c r="N2439" s="202"/>
      <c r="O2439" s="202"/>
      <c r="P2439" s="202"/>
      <c r="R2439" s="202"/>
      <c r="S2439" s="190"/>
      <c r="T2439" s="190"/>
      <c r="U2439" s="190"/>
      <c r="V2439" s="190"/>
      <c r="W2439" s="190"/>
      <c r="X2439" s="190"/>
      <c r="Y2439" s="190"/>
      <c r="Z2439" s="190"/>
      <c r="AA2439" s="190"/>
      <c r="AB2439" s="190"/>
      <c r="AC2439" s="190"/>
      <c r="AD2439" s="190"/>
      <c r="AE2439" s="190"/>
      <c r="AF2439" s="190"/>
      <c r="AG2439" s="190"/>
      <c r="AH2439" s="190"/>
      <c r="AI2439" s="190"/>
      <c r="AJ2439" s="190"/>
      <c r="AK2439" s="190"/>
      <c r="AL2439" s="190"/>
      <c r="AM2439" s="190"/>
      <c r="AN2439" s="190"/>
      <c r="AO2439" s="190"/>
      <c r="AP2439" s="190"/>
      <c r="AQ2439" s="190"/>
      <c r="AR2439" s="190"/>
      <c r="AS2439" s="190"/>
      <c r="AT2439" s="190"/>
      <c r="AU2439" s="190"/>
      <c r="AV2439" s="190"/>
      <c r="AW2439" s="190"/>
      <c r="AX2439" s="190"/>
      <c r="AY2439" s="190"/>
      <c r="AZ2439" s="190"/>
      <c r="BA2439" s="190"/>
      <c r="BB2439" s="190"/>
      <c r="BC2439" s="190"/>
      <c r="BD2439" s="190"/>
      <c r="BE2439" s="190"/>
      <c r="BF2439" s="190"/>
      <c r="BG2439" s="190"/>
      <c r="BH2439" s="190"/>
      <c r="BI2439" s="190"/>
      <c r="BJ2439" s="190"/>
      <c r="BK2439" s="190"/>
      <c r="BL2439" s="190"/>
      <c r="BM2439" s="190"/>
      <c r="BN2439" s="190"/>
      <c r="BO2439" s="190"/>
      <c r="BP2439" s="190"/>
      <c r="BQ2439" s="190"/>
      <c r="BR2439" s="190"/>
      <c r="BS2439" s="190"/>
      <c r="BT2439" s="190"/>
      <c r="BU2439" s="190"/>
      <c r="BV2439" s="190"/>
      <c r="BW2439" s="190"/>
      <c r="BX2439" s="190"/>
      <c r="BY2439" s="190"/>
      <c r="BZ2439" s="190"/>
      <c r="CA2439" s="190"/>
      <c r="CB2439" s="190"/>
      <c r="CC2439" s="190"/>
      <c r="CD2439" s="190"/>
      <c r="CE2439" s="190"/>
      <c r="CF2439" s="190"/>
      <c r="CG2439" s="190"/>
      <c r="CH2439" s="190"/>
      <c r="CI2439" s="190"/>
      <c r="CJ2439" s="190"/>
      <c r="CK2439" s="190"/>
      <c r="CL2439" s="190"/>
      <c r="CN2439" s="201"/>
      <c r="CO2439" s="190"/>
      <c r="CP2439" s="190"/>
      <c r="CQ2439" s="190"/>
      <c r="CR2439" s="190"/>
      <c r="CS2439" s="190"/>
      <c r="CT2439" s="190"/>
      <c r="CU2439" s="190"/>
      <c r="CV2439" s="190"/>
      <c r="CW2439" s="190"/>
      <c r="CX2439" s="190"/>
      <c r="CY2439" s="190"/>
      <c r="CZ2439" s="190"/>
      <c r="DA2439" s="190"/>
      <c r="DB2439" s="190"/>
      <c r="DC2439" s="190"/>
      <c r="DD2439" s="190"/>
      <c r="DE2439" s="190"/>
      <c r="DF2439" s="190"/>
      <c r="DG2439" s="190"/>
      <c r="DH2439" s="190"/>
      <c r="DI2439" s="190"/>
      <c r="DJ2439" s="190"/>
      <c r="DK2439" s="190"/>
      <c r="DL2439" s="190"/>
    </row>
    <row r="2440" spans="1:116" x14ac:dyDescent="0.4">
      <c r="A2440" s="174"/>
      <c r="E2440" s="8"/>
      <c r="G2440" s="175" t="s">
        <v>463</v>
      </c>
      <c r="H2440" s="200"/>
      <c r="I2440" s="201"/>
      <c r="J2440" s="201"/>
      <c r="K2440" s="202"/>
      <c r="L2440" s="202"/>
      <c r="M2440" s="202"/>
      <c r="N2440" s="202"/>
      <c r="O2440" s="202"/>
      <c r="P2440" s="202"/>
      <c r="R2440" s="202"/>
      <c r="S2440" s="190" t="str">
        <f t="shared" ref="S2440:AX2440" si="3818">S$22</f>
        <v>S$18</v>
      </c>
      <c r="T2440" s="190" t="str">
        <f t="shared" si="3818"/>
        <v>T$18</v>
      </c>
      <c r="U2440" s="190" t="str">
        <f t="shared" si="3818"/>
        <v>U$18</v>
      </c>
      <c r="V2440" s="190" t="str">
        <f t="shared" si="3818"/>
        <v>V$18</v>
      </c>
      <c r="W2440" s="190" t="str">
        <f t="shared" si="3818"/>
        <v>W$18</v>
      </c>
      <c r="X2440" s="190" t="str">
        <f t="shared" si="3818"/>
        <v>X$18</v>
      </c>
      <c r="Y2440" s="190" t="str">
        <f t="shared" si="3818"/>
        <v>Y$18</v>
      </c>
      <c r="Z2440" s="190" t="str">
        <f t="shared" si="3818"/>
        <v>Z$18</v>
      </c>
      <c r="AA2440" s="190" t="str">
        <f t="shared" si="3818"/>
        <v>AA$18</v>
      </c>
      <c r="AB2440" s="190" t="str">
        <f t="shared" si="3818"/>
        <v>AB$18</v>
      </c>
      <c r="AC2440" s="190" t="str">
        <f t="shared" si="3818"/>
        <v>AC$18</v>
      </c>
      <c r="AD2440" s="190" t="str">
        <f t="shared" si="3818"/>
        <v>AD$18</v>
      </c>
      <c r="AE2440" s="190" t="str">
        <f t="shared" si="3818"/>
        <v>AE$18</v>
      </c>
      <c r="AF2440" s="190" t="str">
        <f t="shared" si="3818"/>
        <v>AF$18</v>
      </c>
      <c r="AG2440" s="190" t="str">
        <f t="shared" si="3818"/>
        <v>AG$18</v>
      </c>
      <c r="AH2440" s="190" t="str">
        <f t="shared" si="3818"/>
        <v>AH$18</v>
      </c>
      <c r="AI2440" s="190" t="str">
        <f t="shared" si="3818"/>
        <v>AI$18</v>
      </c>
      <c r="AJ2440" s="190" t="str">
        <f t="shared" si="3818"/>
        <v>AJ$18</v>
      </c>
      <c r="AK2440" s="190" t="str">
        <f t="shared" si="3818"/>
        <v>AK$18</v>
      </c>
      <c r="AL2440" s="190" t="str">
        <f t="shared" si="3818"/>
        <v>AL$18</v>
      </c>
      <c r="AM2440" s="190" t="str">
        <f t="shared" si="3818"/>
        <v>AM$18</v>
      </c>
      <c r="AN2440" s="190" t="str">
        <f t="shared" si="3818"/>
        <v>AN$18</v>
      </c>
      <c r="AO2440" s="190" t="str">
        <f t="shared" si="3818"/>
        <v>AO$18</v>
      </c>
      <c r="AP2440" s="190" t="str">
        <f t="shared" si="3818"/>
        <v>AP$18</v>
      </c>
      <c r="AQ2440" s="190" t="str">
        <f t="shared" si="3818"/>
        <v>AQ$18</v>
      </c>
      <c r="AR2440" s="190" t="str">
        <f t="shared" si="3818"/>
        <v>AR$18</v>
      </c>
      <c r="AS2440" s="190" t="str">
        <f t="shared" si="3818"/>
        <v>AS$18</v>
      </c>
      <c r="AT2440" s="190" t="str">
        <f t="shared" si="3818"/>
        <v>AT$18</v>
      </c>
      <c r="AU2440" s="190" t="str">
        <f t="shared" si="3818"/>
        <v>AU$18</v>
      </c>
      <c r="AV2440" s="190" t="str">
        <f t="shared" si="3818"/>
        <v>AV$18</v>
      </c>
      <c r="AW2440" s="190" t="str">
        <f t="shared" si="3818"/>
        <v>AW$18</v>
      </c>
      <c r="AX2440" s="190" t="str">
        <f t="shared" si="3818"/>
        <v>AX$18</v>
      </c>
      <c r="AY2440" s="190" t="str">
        <f t="shared" ref="AY2440:CD2440" si="3819">AY$22</f>
        <v>AY$18</v>
      </c>
      <c r="AZ2440" s="190" t="str">
        <f t="shared" si="3819"/>
        <v>AZ$18</v>
      </c>
      <c r="BA2440" s="190" t="str">
        <f t="shared" si="3819"/>
        <v>BA$18</v>
      </c>
      <c r="BB2440" s="190" t="str">
        <f t="shared" si="3819"/>
        <v>BB$18</v>
      </c>
      <c r="BC2440" s="190" t="str">
        <f t="shared" si="3819"/>
        <v>BC$18</v>
      </c>
      <c r="BD2440" s="190" t="str">
        <f t="shared" si="3819"/>
        <v>BD$18</v>
      </c>
      <c r="BE2440" s="190" t="str">
        <f t="shared" si="3819"/>
        <v>BE$18</v>
      </c>
      <c r="BF2440" s="190" t="str">
        <f t="shared" si="3819"/>
        <v>BF$18</v>
      </c>
      <c r="BG2440" s="190" t="str">
        <f t="shared" si="3819"/>
        <v>BG$18</v>
      </c>
      <c r="BH2440" s="190" t="str">
        <f t="shared" si="3819"/>
        <v>BH$18</v>
      </c>
      <c r="BI2440" s="190" t="str">
        <f t="shared" si="3819"/>
        <v>BI$18</v>
      </c>
      <c r="BJ2440" s="190" t="str">
        <f t="shared" si="3819"/>
        <v>BJ$18</v>
      </c>
      <c r="BK2440" s="190" t="str">
        <f t="shared" si="3819"/>
        <v>BK$18</v>
      </c>
      <c r="BL2440" s="190" t="str">
        <f t="shared" si="3819"/>
        <v>BL$18</v>
      </c>
      <c r="BM2440" s="190" t="str">
        <f t="shared" si="3819"/>
        <v>BM$18</v>
      </c>
      <c r="BN2440" s="190" t="str">
        <f t="shared" si="3819"/>
        <v>BN$18</v>
      </c>
      <c r="BO2440" s="190" t="str">
        <f t="shared" si="3819"/>
        <v>BO$18</v>
      </c>
      <c r="BP2440" s="190" t="str">
        <f t="shared" si="3819"/>
        <v>BP$18</v>
      </c>
      <c r="BQ2440" s="190" t="str">
        <f t="shared" si="3819"/>
        <v>BQ$18</v>
      </c>
      <c r="BR2440" s="190" t="str">
        <f t="shared" si="3819"/>
        <v>BR$18</v>
      </c>
      <c r="BS2440" s="190" t="str">
        <f t="shared" si="3819"/>
        <v>BS$18</v>
      </c>
      <c r="BT2440" s="190" t="str">
        <f t="shared" si="3819"/>
        <v>BT$18</v>
      </c>
      <c r="BU2440" s="190" t="str">
        <f t="shared" si="3819"/>
        <v>BU$18</v>
      </c>
      <c r="BV2440" s="190" t="str">
        <f t="shared" si="3819"/>
        <v>BV$18</v>
      </c>
      <c r="BW2440" s="190" t="str">
        <f t="shared" si="3819"/>
        <v>BW$18</v>
      </c>
      <c r="BX2440" s="190" t="str">
        <f t="shared" si="3819"/>
        <v>BX$18</v>
      </c>
      <c r="BY2440" s="190" t="str">
        <f t="shared" si="3819"/>
        <v>BY$18</v>
      </c>
      <c r="BZ2440" s="190" t="str">
        <f t="shared" si="3819"/>
        <v>BZ$18</v>
      </c>
      <c r="CA2440" s="190" t="str">
        <f t="shared" si="3819"/>
        <v>CA$18</v>
      </c>
      <c r="CB2440" s="190" t="str">
        <f t="shared" si="3819"/>
        <v>CB$18</v>
      </c>
      <c r="CC2440" s="190" t="str">
        <f t="shared" si="3819"/>
        <v>CC$18</v>
      </c>
      <c r="CD2440" s="190" t="str">
        <f t="shared" si="3819"/>
        <v>CD$18</v>
      </c>
      <c r="CE2440" s="190" t="str">
        <f t="shared" ref="CE2440:CL2440" si="3820">CE$22</f>
        <v>CE$18</v>
      </c>
      <c r="CF2440" s="190" t="str">
        <f t="shared" si="3820"/>
        <v>CF$18</v>
      </c>
      <c r="CG2440" s="190" t="str">
        <f t="shared" si="3820"/>
        <v>CG$18</v>
      </c>
      <c r="CH2440" s="190" t="str">
        <f t="shared" si="3820"/>
        <v>CH$18</v>
      </c>
      <c r="CI2440" s="190" t="str">
        <f t="shared" si="3820"/>
        <v>CI$18</v>
      </c>
      <c r="CJ2440" s="190" t="str">
        <f t="shared" si="3820"/>
        <v>CJ$18</v>
      </c>
      <c r="CK2440" s="190" t="str">
        <f t="shared" si="3820"/>
        <v>CK$18</v>
      </c>
      <c r="CL2440" s="190" t="str">
        <f t="shared" si="3820"/>
        <v>CL$18</v>
      </c>
      <c r="CN2440" s="201"/>
      <c r="CO2440" s="190" t="str">
        <f t="shared" ref="CO2440:DL2440" si="3821">CO$22</f>
        <v>CO$18</v>
      </c>
      <c r="CP2440" s="190" t="str">
        <f t="shared" si="3821"/>
        <v>CP$18</v>
      </c>
      <c r="CQ2440" s="190" t="str">
        <f t="shared" si="3821"/>
        <v>CQ$18</v>
      </c>
      <c r="CR2440" s="190" t="str">
        <f t="shared" si="3821"/>
        <v>CR$18</v>
      </c>
      <c r="CS2440" s="190" t="str">
        <f t="shared" si="3821"/>
        <v>CS$18</v>
      </c>
      <c r="CT2440" s="190" t="str">
        <f t="shared" si="3821"/>
        <v>CT$18</v>
      </c>
      <c r="CU2440" s="190" t="str">
        <f t="shared" si="3821"/>
        <v>CU$18</v>
      </c>
      <c r="CV2440" s="190" t="str">
        <f t="shared" si="3821"/>
        <v>CV$18</v>
      </c>
      <c r="CW2440" s="190" t="str">
        <f t="shared" si="3821"/>
        <v>CW$18</v>
      </c>
      <c r="CX2440" s="190" t="str">
        <f t="shared" si="3821"/>
        <v>CX$18</v>
      </c>
      <c r="CY2440" s="190" t="str">
        <f t="shared" si="3821"/>
        <v>CY$18</v>
      </c>
      <c r="CZ2440" s="190" t="str">
        <f t="shared" si="3821"/>
        <v>CZ$18</v>
      </c>
      <c r="DA2440" s="190" t="str">
        <f t="shared" si="3821"/>
        <v>DA$18</v>
      </c>
      <c r="DB2440" s="190" t="str">
        <f t="shared" si="3821"/>
        <v>DB$18</v>
      </c>
      <c r="DC2440" s="190" t="str">
        <f t="shared" si="3821"/>
        <v>DC$18</v>
      </c>
      <c r="DD2440" s="190" t="str">
        <f t="shared" si="3821"/>
        <v>DD$18</v>
      </c>
      <c r="DE2440" s="190" t="str">
        <f t="shared" si="3821"/>
        <v>DE$18</v>
      </c>
      <c r="DF2440" s="190" t="str">
        <f t="shared" si="3821"/>
        <v>DF$18</v>
      </c>
      <c r="DG2440" s="190" t="str">
        <f t="shared" si="3821"/>
        <v>DG$18</v>
      </c>
      <c r="DH2440" s="190" t="str">
        <f t="shared" si="3821"/>
        <v>DH$18</v>
      </c>
      <c r="DI2440" s="190" t="str">
        <f t="shared" si="3821"/>
        <v>DI$18</v>
      </c>
      <c r="DJ2440" s="190" t="str">
        <f t="shared" si="3821"/>
        <v>DJ$18</v>
      </c>
      <c r="DK2440" s="190" t="str">
        <f t="shared" si="3821"/>
        <v>DK$18</v>
      </c>
      <c r="DL2440" s="190" t="str">
        <f t="shared" si="3821"/>
        <v>DL$18</v>
      </c>
    </row>
    <row r="2441" spans="1:116" x14ac:dyDescent="0.4">
      <c r="A2441" s="174"/>
      <c r="E2441" s="8"/>
      <c r="G2441" s="175" t="s">
        <v>464</v>
      </c>
      <c r="H2441" s="200"/>
      <c r="I2441" s="201"/>
      <c r="J2441" s="201"/>
      <c r="K2441" s="202"/>
      <c r="L2441" s="202"/>
      <c r="M2441" s="202"/>
      <c r="N2441" s="202"/>
      <c r="O2441" s="202"/>
      <c r="P2441" s="202"/>
      <c r="R2441" s="202"/>
      <c r="S2441" s="190" t="str">
        <f t="shared" ref="S2441:AX2441" si="3822">S$23</f>
        <v>S$19</v>
      </c>
      <c r="T2441" s="190" t="str">
        <f t="shared" si="3822"/>
        <v>T$19</v>
      </c>
      <c r="U2441" s="190" t="str">
        <f t="shared" si="3822"/>
        <v>U$19</v>
      </c>
      <c r="V2441" s="190" t="str">
        <f t="shared" si="3822"/>
        <v>V$19</v>
      </c>
      <c r="W2441" s="190" t="str">
        <f t="shared" si="3822"/>
        <v>W$19</v>
      </c>
      <c r="X2441" s="190" t="str">
        <f t="shared" si="3822"/>
        <v>X$19</v>
      </c>
      <c r="Y2441" s="190" t="str">
        <f t="shared" si="3822"/>
        <v>Y$19</v>
      </c>
      <c r="Z2441" s="190" t="str">
        <f t="shared" si="3822"/>
        <v>Z$19</v>
      </c>
      <c r="AA2441" s="190" t="str">
        <f t="shared" si="3822"/>
        <v>AA$19</v>
      </c>
      <c r="AB2441" s="190" t="str">
        <f t="shared" si="3822"/>
        <v>AB$19</v>
      </c>
      <c r="AC2441" s="190" t="str">
        <f t="shared" si="3822"/>
        <v>AC$19</v>
      </c>
      <c r="AD2441" s="190" t="str">
        <f t="shared" si="3822"/>
        <v>AD$19</v>
      </c>
      <c r="AE2441" s="190" t="str">
        <f t="shared" si="3822"/>
        <v>AE$19</v>
      </c>
      <c r="AF2441" s="190" t="str">
        <f t="shared" si="3822"/>
        <v>AF$19</v>
      </c>
      <c r="AG2441" s="190" t="str">
        <f t="shared" si="3822"/>
        <v>AG$19</v>
      </c>
      <c r="AH2441" s="190" t="str">
        <f t="shared" si="3822"/>
        <v>AH$19</v>
      </c>
      <c r="AI2441" s="190" t="str">
        <f t="shared" si="3822"/>
        <v>AI$19</v>
      </c>
      <c r="AJ2441" s="190" t="str">
        <f t="shared" si="3822"/>
        <v>AJ$19</v>
      </c>
      <c r="AK2441" s="190" t="str">
        <f t="shared" si="3822"/>
        <v>AK$19</v>
      </c>
      <c r="AL2441" s="190" t="str">
        <f t="shared" si="3822"/>
        <v>AL$19</v>
      </c>
      <c r="AM2441" s="190" t="str">
        <f t="shared" si="3822"/>
        <v>AM$19</v>
      </c>
      <c r="AN2441" s="190" t="str">
        <f t="shared" si="3822"/>
        <v>AN$19</v>
      </c>
      <c r="AO2441" s="190" t="str">
        <f t="shared" si="3822"/>
        <v>AO$19</v>
      </c>
      <c r="AP2441" s="190" t="str">
        <f t="shared" si="3822"/>
        <v>AP$19</v>
      </c>
      <c r="AQ2441" s="190" t="str">
        <f t="shared" si="3822"/>
        <v>AQ$19</v>
      </c>
      <c r="AR2441" s="190" t="str">
        <f t="shared" si="3822"/>
        <v>AR$19</v>
      </c>
      <c r="AS2441" s="190" t="str">
        <f t="shared" si="3822"/>
        <v>AS$19</v>
      </c>
      <c r="AT2441" s="190" t="str">
        <f t="shared" si="3822"/>
        <v>AT$19</v>
      </c>
      <c r="AU2441" s="190" t="str">
        <f t="shared" si="3822"/>
        <v>AU$19</v>
      </c>
      <c r="AV2441" s="190" t="str">
        <f t="shared" si="3822"/>
        <v>AV$19</v>
      </c>
      <c r="AW2441" s="190" t="str">
        <f t="shared" si="3822"/>
        <v>AW$19</v>
      </c>
      <c r="AX2441" s="190" t="str">
        <f t="shared" si="3822"/>
        <v>AX$19</v>
      </c>
      <c r="AY2441" s="190" t="str">
        <f t="shared" ref="AY2441:CD2441" si="3823">AY$23</f>
        <v>AY$19</v>
      </c>
      <c r="AZ2441" s="190" t="str">
        <f t="shared" si="3823"/>
        <v>AZ$19</v>
      </c>
      <c r="BA2441" s="190" t="str">
        <f t="shared" si="3823"/>
        <v>BA$19</v>
      </c>
      <c r="BB2441" s="190" t="str">
        <f t="shared" si="3823"/>
        <v>BB$19</v>
      </c>
      <c r="BC2441" s="190" t="str">
        <f t="shared" si="3823"/>
        <v>BC$19</v>
      </c>
      <c r="BD2441" s="190" t="str">
        <f t="shared" si="3823"/>
        <v>BD$19</v>
      </c>
      <c r="BE2441" s="190" t="str">
        <f t="shared" si="3823"/>
        <v>BE$19</v>
      </c>
      <c r="BF2441" s="190" t="str">
        <f t="shared" si="3823"/>
        <v>BF$19</v>
      </c>
      <c r="BG2441" s="190" t="str">
        <f t="shared" si="3823"/>
        <v>BG$19</v>
      </c>
      <c r="BH2441" s="190" t="str">
        <f t="shared" si="3823"/>
        <v>BH$19</v>
      </c>
      <c r="BI2441" s="190" t="str">
        <f t="shared" si="3823"/>
        <v>BI$19</v>
      </c>
      <c r="BJ2441" s="190" t="str">
        <f t="shared" si="3823"/>
        <v>BJ$19</v>
      </c>
      <c r="BK2441" s="190" t="str">
        <f t="shared" si="3823"/>
        <v>BK$19</v>
      </c>
      <c r="BL2441" s="190" t="str">
        <f t="shared" si="3823"/>
        <v>BL$19</v>
      </c>
      <c r="BM2441" s="190" t="str">
        <f t="shared" si="3823"/>
        <v>BM$19</v>
      </c>
      <c r="BN2441" s="190" t="str">
        <f t="shared" si="3823"/>
        <v>BN$19</v>
      </c>
      <c r="BO2441" s="190" t="str">
        <f t="shared" si="3823"/>
        <v>BO$19</v>
      </c>
      <c r="BP2441" s="190" t="str">
        <f t="shared" si="3823"/>
        <v>BP$19</v>
      </c>
      <c r="BQ2441" s="190" t="str">
        <f t="shared" si="3823"/>
        <v>BQ$19</v>
      </c>
      <c r="BR2441" s="190" t="str">
        <f t="shared" si="3823"/>
        <v>BR$19</v>
      </c>
      <c r="BS2441" s="190" t="str">
        <f t="shared" si="3823"/>
        <v>BS$19</v>
      </c>
      <c r="BT2441" s="190" t="str">
        <f t="shared" si="3823"/>
        <v>BT$19</v>
      </c>
      <c r="BU2441" s="190" t="str">
        <f t="shared" si="3823"/>
        <v>BU$19</v>
      </c>
      <c r="BV2441" s="190" t="str">
        <f t="shared" si="3823"/>
        <v>BV$19</v>
      </c>
      <c r="BW2441" s="190" t="str">
        <f t="shared" si="3823"/>
        <v>BW$19</v>
      </c>
      <c r="BX2441" s="190" t="str">
        <f t="shared" si="3823"/>
        <v>BX$19</v>
      </c>
      <c r="BY2441" s="190" t="str">
        <f t="shared" si="3823"/>
        <v>BY$19</v>
      </c>
      <c r="BZ2441" s="190" t="str">
        <f t="shared" si="3823"/>
        <v>BZ$19</v>
      </c>
      <c r="CA2441" s="190" t="str">
        <f t="shared" si="3823"/>
        <v>CA$19</v>
      </c>
      <c r="CB2441" s="190" t="str">
        <f t="shared" si="3823"/>
        <v>CB$19</v>
      </c>
      <c r="CC2441" s="190" t="str">
        <f t="shared" si="3823"/>
        <v>CC$19</v>
      </c>
      <c r="CD2441" s="190" t="str">
        <f t="shared" si="3823"/>
        <v>CD$19</v>
      </c>
      <c r="CE2441" s="190" t="str">
        <f t="shared" ref="CE2441:CL2441" si="3824">CE$23</f>
        <v>CE$19</v>
      </c>
      <c r="CF2441" s="190" t="str">
        <f t="shared" si="3824"/>
        <v>CF$19</v>
      </c>
      <c r="CG2441" s="190" t="str">
        <f t="shared" si="3824"/>
        <v>CG$19</v>
      </c>
      <c r="CH2441" s="190" t="str">
        <f t="shared" si="3824"/>
        <v>CH$19</v>
      </c>
      <c r="CI2441" s="190" t="str">
        <f t="shared" si="3824"/>
        <v>CI$19</v>
      </c>
      <c r="CJ2441" s="190" t="str">
        <f t="shared" si="3824"/>
        <v>CJ$19</v>
      </c>
      <c r="CK2441" s="190" t="str">
        <f t="shared" si="3824"/>
        <v>CK$19</v>
      </c>
      <c r="CL2441" s="190" t="str">
        <f t="shared" si="3824"/>
        <v>CL$19</v>
      </c>
      <c r="CN2441" s="201"/>
      <c r="CO2441" s="190" t="str">
        <f t="shared" ref="CO2441:DL2441" si="3825">CO$23</f>
        <v>CO$19</v>
      </c>
      <c r="CP2441" s="190" t="str">
        <f t="shared" si="3825"/>
        <v>CP$19</v>
      </c>
      <c r="CQ2441" s="190" t="str">
        <f t="shared" si="3825"/>
        <v>CQ$19</v>
      </c>
      <c r="CR2441" s="190" t="str">
        <f t="shared" si="3825"/>
        <v>CR$19</v>
      </c>
      <c r="CS2441" s="190" t="str">
        <f t="shared" si="3825"/>
        <v>CS$19</v>
      </c>
      <c r="CT2441" s="190" t="str">
        <f t="shared" si="3825"/>
        <v>CT$19</v>
      </c>
      <c r="CU2441" s="190" t="str">
        <f t="shared" si="3825"/>
        <v>CU$19</v>
      </c>
      <c r="CV2441" s="190" t="str">
        <f t="shared" si="3825"/>
        <v>CV$19</v>
      </c>
      <c r="CW2441" s="190" t="str">
        <f t="shared" si="3825"/>
        <v>CW$19</v>
      </c>
      <c r="CX2441" s="190" t="str">
        <f t="shared" si="3825"/>
        <v>CX$19</v>
      </c>
      <c r="CY2441" s="190" t="str">
        <f t="shared" si="3825"/>
        <v>CY$19</v>
      </c>
      <c r="CZ2441" s="190" t="str">
        <f t="shared" si="3825"/>
        <v>CZ$19</v>
      </c>
      <c r="DA2441" s="190" t="str">
        <f t="shared" si="3825"/>
        <v>DA$19</v>
      </c>
      <c r="DB2441" s="190" t="str">
        <f t="shared" si="3825"/>
        <v>DB$19</v>
      </c>
      <c r="DC2441" s="190" t="str">
        <f t="shared" si="3825"/>
        <v>DC$19</v>
      </c>
      <c r="DD2441" s="190" t="str">
        <f t="shared" si="3825"/>
        <v>DD$19</v>
      </c>
      <c r="DE2441" s="190" t="str">
        <f t="shared" si="3825"/>
        <v>DE$19</v>
      </c>
      <c r="DF2441" s="190" t="str">
        <f t="shared" si="3825"/>
        <v>DF$19</v>
      </c>
      <c r="DG2441" s="190" t="str">
        <f t="shared" si="3825"/>
        <v>DG$19</v>
      </c>
      <c r="DH2441" s="190" t="str">
        <f t="shared" si="3825"/>
        <v>DH$19</v>
      </c>
      <c r="DI2441" s="190" t="str">
        <f t="shared" si="3825"/>
        <v>DI$19</v>
      </c>
      <c r="DJ2441" s="190" t="str">
        <f t="shared" si="3825"/>
        <v>DJ$19</v>
      </c>
      <c r="DK2441" s="190" t="str">
        <f t="shared" si="3825"/>
        <v>DK$19</v>
      </c>
      <c r="DL2441" s="190" t="str">
        <f t="shared" si="3825"/>
        <v>DL$19</v>
      </c>
    </row>
    <row r="2442" spans="1:116" x14ac:dyDescent="0.4">
      <c r="A2442" s="31" t="s">
        <v>218</v>
      </c>
      <c r="B2442" s="31" t="s">
        <v>395</v>
      </c>
      <c r="C2442" s="31"/>
      <c r="D2442" t="s">
        <v>407</v>
      </c>
      <c r="E2442" s="8" t="str">
        <f t="shared" si="3702"/>
        <v>2442 WCAP-IS</v>
      </c>
      <c r="F2442" t="s">
        <v>435</v>
      </c>
      <c r="G2442" s="70" t="s">
        <v>399</v>
      </c>
      <c r="H2442" s="48"/>
      <c r="I2442" s="297"/>
      <c r="J2442" s="297"/>
      <c r="K2442" s="48"/>
      <c r="L2442" s="48"/>
      <c r="M2442" s="48"/>
      <c r="N2442" s="48"/>
      <c r="O2442" s="48"/>
      <c r="P2442" s="48"/>
      <c r="R2442" s="70"/>
      <c r="S2442" s="298"/>
      <c r="T2442" s="298"/>
      <c r="U2442" s="298"/>
      <c r="V2442" s="298"/>
      <c r="W2442" s="298"/>
      <c r="X2442" s="298"/>
      <c r="Y2442" s="298"/>
      <c r="Z2442" s="298"/>
      <c r="AA2442" s="298"/>
      <c r="AB2442" s="298"/>
      <c r="AC2442" s="298"/>
      <c r="AD2442" s="298"/>
      <c r="AE2442" s="298"/>
      <c r="AF2442" s="298"/>
      <c r="AG2442" s="298"/>
      <c r="AH2442" s="298"/>
      <c r="AI2442" s="298"/>
      <c r="AJ2442" s="298"/>
      <c r="AK2442" s="298"/>
      <c r="AL2442" s="298"/>
      <c r="AM2442" s="298"/>
      <c r="AN2442" s="298"/>
      <c r="AO2442" s="298"/>
      <c r="AP2442" s="298"/>
      <c r="AQ2442" s="298"/>
      <c r="AR2442" s="298"/>
      <c r="AS2442" s="298"/>
      <c r="AT2442" s="298"/>
      <c r="AU2442" s="298"/>
      <c r="AV2442" s="298"/>
      <c r="AW2442" s="298"/>
      <c r="AX2442" s="298"/>
      <c r="AY2442" s="298"/>
      <c r="AZ2442" s="298"/>
      <c r="BA2442" s="298"/>
      <c r="BB2442" s="298"/>
      <c r="BC2442" s="298"/>
      <c r="BD2442" s="298"/>
      <c r="BE2442" s="298"/>
      <c r="BF2442" s="298"/>
      <c r="BG2442" s="298"/>
      <c r="BH2442" s="298"/>
      <c r="BI2442" s="298"/>
      <c r="BJ2442" s="298"/>
      <c r="BK2442" s="298"/>
      <c r="BL2442" s="298"/>
      <c r="BM2442" s="298"/>
      <c r="BN2442" s="298"/>
      <c r="BO2442" s="298"/>
      <c r="BP2442" s="298"/>
      <c r="BQ2442" s="298"/>
      <c r="BR2442" s="298"/>
      <c r="BS2442" s="298"/>
      <c r="BT2442" s="298"/>
      <c r="BU2442" s="298"/>
      <c r="BV2442" s="298"/>
      <c r="BW2442" s="298"/>
      <c r="BX2442" s="298"/>
      <c r="BY2442" s="298"/>
      <c r="BZ2442" s="298"/>
      <c r="CA2442" s="298"/>
      <c r="CB2442" s="298"/>
      <c r="CC2442" s="298"/>
      <c r="CD2442" s="298"/>
      <c r="CE2442" s="298"/>
      <c r="CF2442" s="298"/>
      <c r="CG2442" s="298"/>
      <c r="CH2442" s="298"/>
      <c r="CI2442" s="298"/>
      <c r="CJ2442" s="298"/>
      <c r="CK2442" s="298"/>
      <c r="CL2442" s="298"/>
      <c r="CN2442" s="297"/>
      <c r="CO2442" s="298"/>
      <c r="CP2442" s="298"/>
      <c r="CQ2442" s="298"/>
      <c r="CR2442" s="298"/>
      <c r="CS2442" s="298"/>
      <c r="CT2442" s="298"/>
      <c r="CU2442" s="298"/>
      <c r="CV2442" s="298"/>
      <c r="CW2442" s="298"/>
      <c r="CX2442" s="298"/>
      <c r="CY2442" s="298"/>
      <c r="CZ2442" s="298"/>
      <c r="DA2442" s="298"/>
      <c r="DB2442" s="298"/>
      <c r="DC2442" s="298"/>
      <c r="DD2442" s="298"/>
      <c r="DE2442" s="298"/>
      <c r="DF2442" s="298"/>
      <c r="DG2442" s="298"/>
      <c r="DH2442" s="298"/>
      <c r="DI2442" s="298"/>
      <c r="DJ2442" s="298"/>
      <c r="DK2442" s="298"/>
      <c r="DL2442" s="298"/>
    </row>
    <row r="2443" spans="1:116" x14ac:dyDescent="0.4">
      <c r="A2443" s="31"/>
      <c r="B2443" t="str">
        <f t="shared" ref="B2443:B2452" si="3826">E2443</f>
        <v>2443 WCAP-IS</v>
      </c>
      <c r="D2443" t="s">
        <v>407</v>
      </c>
      <c r="E2443" s="8" t="str">
        <f t="shared" si="3702"/>
        <v>2443 WCAP-IS</v>
      </c>
      <c r="G2443" s="125" t="s">
        <v>404</v>
      </c>
      <c r="H2443" s="31"/>
      <c r="I2443" s="73"/>
      <c r="J2443" s="73"/>
      <c r="K2443" s="124">
        <f>'IS BS CF'!K$21+'IS BS CF'!K$35</f>
        <v>-407350.40000000014</v>
      </c>
      <c r="L2443" s="124">
        <f>'IS BS CF'!L$21+'IS BS CF'!L$35</f>
        <v>-427467.92</v>
      </c>
      <c r="M2443" s="124">
        <f>'IS BS CF'!M$21+'IS BS CF'!M$35</f>
        <v>-448591.31599999993</v>
      </c>
      <c r="N2443" s="124">
        <f>'IS BS CF'!N$21+'IS BS CF'!N$35</f>
        <v>-470770.88179999992</v>
      </c>
      <c r="O2443" s="124">
        <f>'IS BS CF'!O$21+'IS BS CF'!O$35</f>
        <v>-494059.42589000001</v>
      </c>
      <c r="P2443" s="124">
        <f>'IS BS CF'!P$21+'IS BS CF'!P$35</f>
        <v>-518512.39718450018</v>
      </c>
      <c r="Q2443" s="124"/>
      <c r="R2443" s="124">
        <f>'IS BS CF'!R$21+'IS BS CF'!R$35</f>
        <v>0</v>
      </c>
      <c r="S2443" s="124">
        <f>'IS BS CF'!S$21+'IS BS CF'!S$35</f>
        <v>-33945.866666666669</v>
      </c>
      <c r="T2443" s="124">
        <f>'IS BS CF'!T$21+'IS BS CF'!T$35</f>
        <v>-33945.866666666669</v>
      </c>
      <c r="U2443" s="124">
        <f>'IS BS CF'!U$21+'IS BS CF'!U$35</f>
        <v>-33945.866666666669</v>
      </c>
      <c r="V2443" s="124">
        <f>'IS BS CF'!V$21+'IS BS CF'!V$35</f>
        <v>-33945.866666666669</v>
      </c>
      <c r="W2443" s="124">
        <f>'IS BS CF'!W$21+'IS BS CF'!W$35</f>
        <v>-33945.866666666669</v>
      </c>
      <c r="X2443" s="124">
        <f>'IS BS CF'!X$21+'IS BS CF'!X$35</f>
        <v>-33945.866666666669</v>
      </c>
      <c r="Y2443" s="124">
        <f>'IS BS CF'!Y$21+'IS BS CF'!Y$35</f>
        <v>-33945.866666666669</v>
      </c>
      <c r="Z2443" s="124">
        <f>'IS BS CF'!Z$21+'IS BS CF'!Z$35</f>
        <v>-33945.866666666669</v>
      </c>
      <c r="AA2443" s="124">
        <f>'IS BS CF'!AA$21+'IS BS CF'!AA$35</f>
        <v>-33945.866666666669</v>
      </c>
      <c r="AB2443" s="124">
        <f>'IS BS CF'!AB$21+'IS BS CF'!AB$35</f>
        <v>-33945.866666666669</v>
      </c>
      <c r="AC2443" s="124">
        <f>'IS BS CF'!AC$21+'IS BS CF'!AC$35</f>
        <v>-33945.866666666669</v>
      </c>
      <c r="AD2443" s="124">
        <f>'IS BS CF'!AD$21+'IS BS CF'!AD$35</f>
        <v>-33945.866666666669</v>
      </c>
      <c r="AE2443" s="124">
        <f>'IS BS CF'!AE$21+'IS BS CF'!AE$35</f>
        <v>-35622.326666666675</v>
      </c>
      <c r="AF2443" s="124">
        <f>'IS BS CF'!AF$21+'IS BS CF'!AF$35</f>
        <v>-35622.326666666675</v>
      </c>
      <c r="AG2443" s="124">
        <f>'IS BS CF'!AG$21+'IS BS CF'!AG$35</f>
        <v>-35622.326666666675</v>
      </c>
      <c r="AH2443" s="124">
        <f>'IS BS CF'!AH$21+'IS BS CF'!AH$35</f>
        <v>-35622.326666666675</v>
      </c>
      <c r="AI2443" s="124">
        <f>'IS BS CF'!AI$21+'IS BS CF'!AI$35</f>
        <v>-35622.326666666675</v>
      </c>
      <c r="AJ2443" s="124">
        <f>'IS BS CF'!AJ$21+'IS BS CF'!AJ$35</f>
        <v>-35622.326666666675</v>
      </c>
      <c r="AK2443" s="124">
        <f>'IS BS CF'!AK$21+'IS BS CF'!AK$35</f>
        <v>-35622.326666666675</v>
      </c>
      <c r="AL2443" s="124">
        <f>'IS BS CF'!AL$21+'IS BS CF'!AL$35</f>
        <v>-35622.326666666675</v>
      </c>
      <c r="AM2443" s="124">
        <f>'IS BS CF'!AM$21+'IS BS CF'!AM$35</f>
        <v>-35622.326666666675</v>
      </c>
      <c r="AN2443" s="124">
        <f>'IS BS CF'!AN$21+'IS BS CF'!AN$35</f>
        <v>-35622.326666666675</v>
      </c>
      <c r="AO2443" s="124">
        <f>'IS BS CF'!AO$21+'IS BS CF'!AO$35</f>
        <v>-35622.326666666675</v>
      </c>
      <c r="AP2443" s="124">
        <f>'IS BS CF'!AP$21+'IS BS CF'!AP$35</f>
        <v>-35622.326666666675</v>
      </c>
      <c r="AQ2443" s="124">
        <f>'IS BS CF'!AQ$21+'IS BS CF'!AQ$35</f>
        <v>-37382.609666666671</v>
      </c>
      <c r="AR2443" s="124">
        <f>'IS BS CF'!AR$21+'IS BS CF'!AR$35</f>
        <v>-37382.609666666671</v>
      </c>
      <c r="AS2443" s="124">
        <f>'IS BS CF'!AS$21+'IS BS CF'!AS$35</f>
        <v>-37382.609666666671</v>
      </c>
      <c r="AT2443" s="124">
        <f>'IS BS CF'!AT$21+'IS BS CF'!AT$35</f>
        <v>-37382.609666666671</v>
      </c>
      <c r="AU2443" s="124">
        <f>'IS BS CF'!AU$21+'IS BS CF'!AU$35</f>
        <v>-37382.609666666671</v>
      </c>
      <c r="AV2443" s="124">
        <f>'IS BS CF'!AV$21+'IS BS CF'!AV$35</f>
        <v>-37382.609666666671</v>
      </c>
      <c r="AW2443" s="124">
        <f>'IS BS CF'!AW$21+'IS BS CF'!AW$35</f>
        <v>-37382.609666666671</v>
      </c>
      <c r="AX2443" s="124">
        <f>'IS BS CF'!AX$21+'IS BS CF'!AX$35</f>
        <v>-37382.609666666671</v>
      </c>
      <c r="AY2443" s="124">
        <f>'IS BS CF'!AY$21+'IS BS CF'!AY$35</f>
        <v>-37382.609666666671</v>
      </c>
      <c r="AZ2443" s="124">
        <f>'IS BS CF'!AZ$21+'IS BS CF'!AZ$35</f>
        <v>-37382.609666666671</v>
      </c>
      <c r="BA2443" s="124">
        <f>'IS BS CF'!BA$21+'IS BS CF'!BA$35</f>
        <v>-37382.609666666671</v>
      </c>
      <c r="BB2443" s="124">
        <f>'IS BS CF'!BB$21+'IS BS CF'!BB$35</f>
        <v>-37382.609666666671</v>
      </c>
      <c r="BC2443" s="124">
        <f>'IS BS CF'!BC$21+'IS BS CF'!BC$35</f>
        <v>-39230.906816666669</v>
      </c>
      <c r="BD2443" s="124">
        <f>'IS BS CF'!BD$21+'IS BS CF'!BD$35</f>
        <v>-39230.906816666669</v>
      </c>
      <c r="BE2443" s="124">
        <f>'IS BS CF'!BE$21+'IS BS CF'!BE$35</f>
        <v>-39230.906816666669</v>
      </c>
      <c r="BF2443" s="124">
        <f>'IS BS CF'!BF$21+'IS BS CF'!BF$35</f>
        <v>-39230.906816666669</v>
      </c>
      <c r="BG2443" s="124">
        <f>'IS BS CF'!BG$21+'IS BS CF'!BG$35</f>
        <v>-39230.906816666669</v>
      </c>
      <c r="BH2443" s="124">
        <f>'IS BS CF'!BH$21+'IS BS CF'!BH$35</f>
        <v>-39230.906816666669</v>
      </c>
      <c r="BI2443" s="124">
        <f>'IS BS CF'!BI$21+'IS BS CF'!BI$35</f>
        <v>-39230.906816666669</v>
      </c>
      <c r="BJ2443" s="124">
        <f>'IS BS CF'!BJ$21+'IS BS CF'!BJ$35</f>
        <v>-39230.906816666669</v>
      </c>
      <c r="BK2443" s="124">
        <f>'IS BS CF'!BK$21+'IS BS CF'!BK$35</f>
        <v>-39230.906816666669</v>
      </c>
      <c r="BL2443" s="124">
        <f>'IS BS CF'!BL$21+'IS BS CF'!BL$35</f>
        <v>-39230.906816666669</v>
      </c>
      <c r="BM2443" s="124">
        <f>'IS BS CF'!BM$21+'IS BS CF'!BM$35</f>
        <v>-39230.906816666669</v>
      </c>
      <c r="BN2443" s="124">
        <f>'IS BS CF'!BN$21+'IS BS CF'!BN$35</f>
        <v>-39230.906816666669</v>
      </c>
      <c r="BO2443" s="124">
        <f>'IS BS CF'!BO$21+'IS BS CF'!BO$35</f>
        <v>-41171.618824166675</v>
      </c>
      <c r="BP2443" s="124">
        <f>'IS BS CF'!BP$21+'IS BS CF'!BP$35</f>
        <v>-41171.618824166675</v>
      </c>
      <c r="BQ2443" s="124">
        <f>'IS BS CF'!BQ$21+'IS BS CF'!BQ$35</f>
        <v>-41171.618824166675</v>
      </c>
      <c r="BR2443" s="124">
        <f>'IS BS CF'!BR$21+'IS BS CF'!BR$35</f>
        <v>-41171.618824166675</v>
      </c>
      <c r="BS2443" s="124">
        <f>'IS BS CF'!BS$21+'IS BS CF'!BS$35</f>
        <v>-41171.618824166675</v>
      </c>
      <c r="BT2443" s="124">
        <f>'IS BS CF'!BT$21+'IS BS CF'!BT$35</f>
        <v>-41171.618824166675</v>
      </c>
      <c r="BU2443" s="124">
        <f>'IS BS CF'!BU$21+'IS BS CF'!BU$35</f>
        <v>-41171.618824166675</v>
      </c>
      <c r="BV2443" s="124">
        <f>'IS BS CF'!BV$21+'IS BS CF'!BV$35</f>
        <v>-41171.618824166675</v>
      </c>
      <c r="BW2443" s="124">
        <f>'IS BS CF'!BW$21+'IS BS CF'!BW$35</f>
        <v>-41171.618824166675</v>
      </c>
      <c r="BX2443" s="124">
        <f>'IS BS CF'!BX$21+'IS BS CF'!BX$35</f>
        <v>-41171.618824166675</v>
      </c>
      <c r="BY2443" s="124">
        <f>'IS BS CF'!BY$21+'IS BS CF'!BY$35</f>
        <v>-41171.618824166675</v>
      </c>
      <c r="BZ2443" s="124">
        <f>'IS BS CF'!BZ$21+'IS BS CF'!BZ$35</f>
        <v>-41171.618824166675</v>
      </c>
      <c r="CA2443" s="124">
        <f>'IS BS CF'!CA$21+'IS BS CF'!CA$35</f>
        <v>-43209.366432041672</v>
      </c>
      <c r="CB2443" s="124">
        <f>'IS BS CF'!CB$21+'IS BS CF'!CB$35</f>
        <v>-43209.366432041672</v>
      </c>
      <c r="CC2443" s="124">
        <f>'IS BS CF'!CC$21+'IS BS CF'!CC$35</f>
        <v>-43209.366432041672</v>
      </c>
      <c r="CD2443" s="124">
        <f>'IS BS CF'!CD$21+'IS BS CF'!CD$35</f>
        <v>-43209.366432041672</v>
      </c>
      <c r="CE2443" s="124">
        <f>'IS BS CF'!CE$21+'IS BS CF'!CE$35</f>
        <v>-43209.366432041672</v>
      </c>
      <c r="CF2443" s="124">
        <f>'IS BS CF'!CF$21+'IS BS CF'!CF$35</f>
        <v>-43209.366432041672</v>
      </c>
      <c r="CG2443" s="124">
        <f>'IS BS CF'!CG$21+'IS BS CF'!CG$35</f>
        <v>-43209.366432041672</v>
      </c>
      <c r="CH2443" s="124">
        <f>'IS BS CF'!CH$21+'IS BS CF'!CH$35</f>
        <v>-43209.366432041672</v>
      </c>
      <c r="CI2443" s="124">
        <f>'IS BS CF'!CI$21+'IS BS CF'!CI$35</f>
        <v>-43209.366432041672</v>
      </c>
      <c r="CJ2443" s="124">
        <f>'IS BS CF'!CJ$21+'IS BS CF'!CJ$35</f>
        <v>-43209.366432041672</v>
      </c>
      <c r="CK2443" s="124">
        <f>'IS BS CF'!CK$21+'IS BS CF'!CK$35</f>
        <v>-43209.366432041672</v>
      </c>
      <c r="CL2443" s="124">
        <f>'IS BS CF'!CL$21+'IS BS CF'!CL$35</f>
        <v>-43209.366432041672</v>
      </c>
      <c r="CN2443" s="73"/>
      <c r="CO2443" s="124" t="e">
        <f>#REF!+#REF!</f>
        <v>#REF!</v>
      </c>
      <c r="CP2443" s="124" t="e">
        <f>#REF!+#REF!</f>
        <v>#REF!</v>
      </c>
      <c r="CQ2443" s="124" t="e">
        <f>#REF!+#REF!</f>
        <v>#REF!</v>
      </c>
      <c r="CR2443" s="124" t="e">
        <f>#REF!+#REF!</f>
        <v>#REF!</v>
      </c>
      <c r="CS2443" s="124" t="e">
        <f>#REF!+#REF!</f>
        <v>#REF!</v>
      </c>
      <c r="CT2443" s="124" t="e">
        <f>#REF!+#REF!</f>
        <v>#REF!</v>
      </c>
      <c r="CU2443" s="124" t="e">
        <f>#REF!+#REF!</f>
        <v>#REF!</v>
      </c>
      <c r="CV2443" s="124" t="e">
        <f>#REF!+#REF!</f>
        <v>#REF!</v>
      </c>
      <c r="CW2443" s="124" t="e">
        <f>#REF!+#REF!</f>
        <v>#REF!</v>
      </c>
      <c r="CX2443" s="124" t="e">
        <f>#REF!+#REF!</f>
        <v>#REF!</v>
      </c>
      <c r="CY2443" s="124" t="e">
        <f>#REF!+#REF!</f>
        <v>#REF!</v>
      </c>
      <c r="CZ2443" s="124" t="e">
        <f>#REF!+#REF!</f>
        <v>#REF!</v>
      </c>
      <c r="DA2443" s="124" t="e">
        <f>#REF!+#REF!</f>
        <v>#REF!</v>
      </c>
      <c r="DB2443" s="124" t="e">
        <f>#REF!+#REF!</f>
        <v>#REF!</v>
      </c>
      <c r="DC2443" s="124" t="e">
        <f>#REF!+#REF!</f>
        <v>#REF!</v>
      </c>
      <c r="DD2443" s="124" t="e">
        <f>#REF!+#REF!</f>
        <v>#REF!</v>
      </c>
      <c r="DE2443" s="124" t="e">
        <f>#REF!+#REF!</f>
        <v>#REF!</v>
      </c>
      <c r="DF2443" s="124" t="e">
        <f>#REF!+#REF!</f>
        <v>#REF!</v>
      </c>
      <c r="DG2443" s="124" t="e">
        <f>#REF!+#REF!</f>
        <v>#REF!</v>
      </c>
      <c r="DH2443" s="124" t="e">
        <f>#REF!+#REF!</f>
        <v>#REF!</v>
      </c>
      <c r="DI2443" s="124" t="e">
        <f>#REF!+#REF!</f>
        <v>#REF!</v>
      </c>
      <c r="DJ2443" s="124" t="e">
        <f>#REF!+#REF!</f>
        <v>#REF!</v>
      </c>
      <c r="DK2443" s="124" t="e">
        <f>#REF!+#REF!</f>
        <v>#REF!</v>
      </c>
      <c r="DL2443" s="124" t="e">
        <f>#REF!+#REF!</f>
        <v>#REF!</v>
      </c>
    </row>
    <row r="2444" spans="1:116" x14ac:dyDescent="0.4">
      <c r="A2444" s="31"/>
      <c r="B2444" t="str">
        <f t="shared" si="3826"/>
        <v>2444 WCAP-IS</v>
      </c>
      <c r="D2444" t="s">
        <v>407</v>
      </c>
      <c r="E2444" s="8" t="str">
        <f t="shared" si="3702"/>
        <v>2444 WCAP-IS</v>
      </c>
      <c r="G2444" s="67"/>
      <c r="H2444" s="31"/>
      <c r="I2444" s="73"/>
      <c r="J2444" s="73"/>
      <c r="K2444" s="31"/>
      <c r="L2444" s="31"/>
      <c r="M2444" s="31"/>
      <c r="N2444" s="31"/>
      <c r="O2444" s="31"/>
      <c r="P2444" s="31"/>
      <c r="R2444" s="67"/>
      <c r="S2444" s="67"/>
      <c r="T2444" s="67"/>
      <c r="U2444" s="67"/>
      <c r="V2444" s="67"/>
      <c r="W2444" s="67"/>
      <c r="X2444" s="67"/>
      <c r="Y2444" s="67"/>
      <c r="Z2444" s="67"/>
      <c r="AA2444" s="67"/>
      <c r="AB2444" s="67"/>
      <c r="AC2444" s="67"/>
      <c r="AD2444" s="67"/>
      <c r="AE2444" s="67"/>
      <c r="AF2444" s="67"/>
      <c r="AG2444" s="67"/>
      <c r="AH2444" s="67"/>
      <c r="AI2444" s="67"/>
      <c r="AJ2444" s="67"/>
      <c r="AK2444" s="67"/>
      <c r="AL2444" s="67"/>
      <c r="AM2444" s="67"/>
      <c r="AN2444" s="67"/>
      <c r="AO2444" s="67"/>
      <c r="AP2444" s="67"/>
      <c r="AQ2444" s="67"/>
      <c r="AR2444" s="67"/>
      <c r="AS2444" s="67"/>
      <c r="AT2444" s="67"/>
      <c r="AU2444" s="67"/>
      <c r="AV2444" s="67"/>
      <c r="AW2444" s="67"/>
      <c r="AX2444" s="67"/>
      <c r="AY2444" s="67"/>
      <c r="AZ2444" s="67"/>
      <c r="BA2444" s="67"/>
      <c r="BB2444" s="67"/>
      <c r="BC2444" s="67"/>
      <c r="BD2444" s="67"/>
      <c r="BE2444" s="67"/>
      <c r="BF2444" s="67"/>
      <c r="BG2444" s="67"/>
      <c r="BH2444" s="67"/>
      <c r="BI2444" s="67"/>
      <c r="BJ2444" s="67"/>
      <c r="BK2444" s="67"/>
      <c r="BL2444" s="67"/>
      <c r="BM2444" s="67"/>
      <c r="BN2444" s="67"/>
      <c r="BO2444" s="67"/>
      <c r="BP2444" s="67"/>
      <c r="BQ2444" s="67"/>
      <c r="BR2444" s="67"/>
      <c r="BS2444" s="67"/>
      <c r="BT2444" s="67"/>
      <c r="BU2444" s="67"/>
      <c r="BV2444" s="67"/>
      <c r="BW2444" s="67"/>
      <c r="BX2444" s="67"/>
      <c r="BY2444" s="67"/>
      <c r="BZ2444" s="67"/>
      <c r="CA2444" s="67"/>
      <c r="CB2444" s="67"/>
      <c r="CC2444" s="67"/>
      <c r="CD2444" s="67"/>
      <c r="CE2444" s="67"/>
      <c r="CF2444" s="67"/>
      <c r="CG2444" s="67"/>
      <c r="CH2444" s="67"/>
      <c r="CI2444" s="67"/>
      <c r="CJ2444" s="67"/>
      <c r="CK2444" s="67"/>
      <c r="CL2444" s="67"/>
      <c r="CN2444" s="73"/>
      <c r="CO2444" s="67"/>
      <c r="CP2444" s="67"/>
      <c r="CQ2444" s="67"/>
      <c r="CR2444" s="67"/>
      <c r="CS2444" s="67"/>
      <c r="CT2444" s="67"/>
      <c r="CU2444" s="67"/>
      <c r="CV2444" s="67"/>
      <c r="CW2444" s="67"/>
      <c r="CX2444" s="67"/>
      <c r="CY2444" s="67"/>
      <c r="CZ2444" s="67"/>
      <c r="DA2444" s="67"/>
      <c r="DB2444" s="67"/>
      <c r="DC2444" s="67"/>
      <c r="DD2444" s="67"/>
      <c r="DE2444" s="67"/>
      <c r="DF2444" s="67"/>
      <c r="DG2444" s="67"/>
      <c r="DH2444" s="67"/>
      <c r="DI2444" s="67"/>
      <c r="DJ2444" s="67"/>
      <c r="DK2444" s="67"/>
      <c r="DL2444" s="67"/>
    </row>
    <row r="2445" spans="1:116" x14ac:dyDescent="0.4">
      <c r="B2445" t="str">
        <f t="shared" si="3826"/>
        <v>2445 WCAP-IS</v>
      </c>
      <c r="D2445" t="s">
        <v>407</v>
      </c>
      <c r="E2445" s="8" t="str">
        <f t="shared" si="3702"/>
        <v>2445 WCAP-IS</v>
      </c>
      <c r="G2445" s="129" t="s">
        <v>400</v>
      </c>
      <c r="I2445"/>
      <c r="J2445"/>
      <c r="R2445"/>
      <c r="S2445"/>
      <c r="T2445"/>
      <c r="U2445"/>
      <c r="V2445"/>
      <c r="W2445"/>
      <c r="X2445"/>
      <c r="Y2445"/>
      <c r="Z2445"/>
      <c r="AA2445"/>
      <c r="AB2445"/>
      <c r="AC2445"/>
      <c r="AD2445"/>
      <c r="AE2445"/>
      <c r="AF2445"/>
      <c r="AG2445"/>
      <c r="AH2445"/>
      <c r="AI2445"/>
      <c r="AJ2445"/>
      <c r="AK2445"/>
      <c r="AL2445"/>
      <c r="AM2445"/>
      <c r="AN2445"/>
      <c r="AO2445"/>
      <c r="AP2445"/>
      <c r="AQ2445"/>
      <c r="AR2445"/>
      <c r="AS2445"/>
      <c r="AT2445"/>
      <c r="AU2445"/>
      <c r="AV2445"/>
      <c r="AW2445"/>
      <c r="AX2445"/>
      <c r="AY2445"/>
      <c r="AZ2445"/>
      <c r="BA2445"/>
      <c r="BB2445"/>
      <c r="BC2445"/>
      <c r="BD2445"/>
      <c r="BE2445"/>
      <c r="BF2445"/>
      <c r="BG2445"/>
      <c r="BH2445"/>
      <c r="BI2445"/>
      <c r="BJ2445"/>
      <c r="BK2445"/>
      <c r="BL2445"/>
      <c r="BM2445"/>
      <c r="BN2445"/>
      <c r="BO2445"/>
      <c r="BP2445"/>
      <c r="BQ2445"/>
      <c r="BR2445"/>
      <c r="BS2445"/>
      <c r="BT2445"/>
      <c r="BU2445"/>
      <c r="BV2445"/>
      <c r="BW2445"/>
      <c r="BX2445"/>
      <c r="BY2445"/>
      <c r="BZ2445"/>
      <c r="CA2445"/>
      <c r="CB2445"/>
      <c r="CC2445"/>
      <c r="CD2445"/>
      <c r="CE2445"/>
      <c r="CF2445"/>
      <c r="CG2445"/>
      <c r="CH2445"/>
      <c r="CI2445"/>
      <c r="CJ2445"/>
      <c r="CK2445"/>
      <c r="CL2445"/>
      <c r="CN2445"/>
    </row>
    <row r="2446" spans="1:116" x14ac:dyDescent="0.4">
      <c r="B2446" t="str">
        <f t="shared" si="3826"/>
        <v>2446 WCAP-IS</v>
      </c>
      <c r="D2446" t="s">
        <v>407</v>
      </c>
      <c r="E2446" s="8" t="str">
        <f t="shared" si="3702"/>
        <v>2446 WCAP-IS</v>
      </c>
      <c r="G2446" s="145" t="s">
        <v>401</v>
      </c>
      <c r="H2446" s="12"/>
      <c r="I2446" s="60"/>
      <c r="J2446" s="60"/>
      <c r="K2446" s="17">
        <v>30</v>
      </c>
      <c r="L2446" s="17">
        <v>30</v>
      </c>
      <c r="M2446" s="17">
        <v>30</v>
      </c>
      <c r="N2446" s="17">
        <v>30</v>
      </c>
      <c r="O2446" s="17">
        <v>30</v>
      </c>
      <c r="P2446" s="17">
        <v>30</v>
      </c>
      <c r="R2446" s="15"/>
      <c r="S2446" s="15" cm="1">
        <f t="array" ref="S2446">INDEX($K:$P,ROW(),MATCH(S$3,$K$2:$P$2,0))</f>
        <v>30</v>
      </c>
      <c r="T2446" s="15" cm="1">
        <f t="array" ref="T2446">INDEX($K:$P,ROW(),MATCH(T$3,$K$2:$P$2,0))</f>
        <v>30</v>
      </c>
      <c r="U2446" s="15" cm="1">
        <f t="array" ref="U2446">INDEX($K:$P,ROW(),MATCH(U$3,$K$2:$P$2,0))</f>
        <v>30</v>
      </c>
      <c r="V2446" s="15" cm="1">
        <f t="array" ref="V2446">INDEX($K:$P,ROW(),MATCH(V$3,$K$2:$P$2,0))</f>
        <v>30</v>
      </c>
      <c r="W2446" s="15" cm="1">
        <f t="array" ref="W2446">INDEX($K:$P,ROW(),MATCH(W$3,$K$2:$P$2,0))</f>
        <v>30</v>
      </c>
      <c r="X2446" s="15" cm="1">
        <f t="array" ref="X2446">INDEX($K:$P,ROW(),MATCH(X$3,$K$2:$P$2,0))</f>
        <v>30</v>
      </c>
      <c r="Y2446" s="15" cm="1">
        <f t="array" ref="Y2446">INDEX($K:$P,ROW(),MATCH(Y$3,$K$2:$P$2,0))</f>
        <v>30</v>
      </c>
      <c r="Z2446" s="15" cm="1">
        <f t="array" ref="Z2446">INDEX($K:$P,ROW(),MATCH(Z$3,$K$2:$P$2,0))</f>
        <v>30</v>
      </c>
      <c r="AA2446" s="15" cm="1">
        <f t="array" ref="AA2446">INDEX($K:$P,ROW(),MATCH(AA$3,$K$2:$P$2,0))</f>
        <v>30</v>
      </c>
      <c r="AB2446" s="15" cm="1">
        <f t="array" ref="AB2446">INDEX($K:$P,ROW(),MATCH(AB$3,$K$2:$P$2,0))</f>
        <v>30</v>
      </c>
      <c r="AC2446" s="15" cm="1">
        <f t="array" ref="AC2446">INDEX($K:$P,ROW(),MATCH(AC$3,$K$2:$P$2,0))</f>
        <v>30</v>
      </c>
      <c r="AD2446" s="15" cm="1">
        <f t="array" ref="AD2446">INDEX($K:$P,ROW(),MATCH(AD$3,$K$2:$P$2,0))</f>
        <v>30</v>
      </c>
      <c r="AE2446" s="15" cm="1">
        <f t="array" ref="AE2446">INDEX($K:$P,ROW(),MATCH(AE$3,$K$2:$P$2,0))</f>
        <v>30</v>
      </c>
      <c r="AF2446" s="15" cm="1">
        <f t="array" ref="AF2446">INDEX($K:$P,ROW(),MATCH(AF$3,$K$2:$P$2,0))</f>
        <v>30</v>
      </c>
      <c r="AG2446" s="15" cm="1">
        <f t="array" ref="AG2446">INDEX($K:$P,ROW(),MATCH(AG$3,$K$2:$P$2,0))</f>
        <v>30</v>
      </c>
      <c r="AH2446" s="15" cm="1">
        <f t="array" ref="AH2446">INDEX($K:$P,ROW(),MATCH(AH$3,$K$2:$P$2,0))</f>
        <v>30</v>
      </c>
      <c r="AI2446" s="15" cm="1">
        <f t="array" ref="AI2446">INDEX($K:$P,ROW(),MATCH(AI$3,$K$2:$P$2,0))</f>
        <v>30</v>
      </c>
      <c r="AJ2446" s="15" cm="1">
        <f t="array" ref="AJ2446">INDEX($K:$P,ROW(),MATCH(AJ$3,$K$2:$P$2,0))</f>
        <v>30</v>
      </c>
      <c r="AK2446" s="15" cm="1">
        <f t="array" ref="AK2446">INDEX($K:$P,ROW(),MATCH(AK$3,$K$2:$P$2,0))</f>
        <v>30</v>
      </c>
      <c r="AL2446" s="15" cm="1">
        <f t="array" ref="AL2446">INDEX($K:$P,ROW(),MATCH(AL$3,$K$2:$P$2,0))</f>
        <v>30</v>
      </c>
      <c r="AM2446" s="15" cm="1">
        <f t="array" ref="AM2446">INDEX($K:$P,ROW(),MATCH(AM$3,$K$2:$P$2,0))</f>
        <v>30</v>
      </c>
      <c r="AN2446" s="15" cm="1">
        <f t="array" ref="AN2446">INDEX($K:$P,ROW(),MATCH(AN$3,$K$2:$P$2,0))</f>
        <v>30</v>
      </c>
      <c r="AO2446" s="15" cm="1">
        <f t="array" ref="AO2446">INDEX($K:$P,ROW(),MATCH(AO$3,$K$2:$P$2,0))</f>
        <v>30</v>
      </c>
      <c r="AP2446" s="15" cm="1">
        <f t="array" ref="AP2446">INDEX($K:$P,ROW(),MATCH(AP$3,$K$2:$P$2,0))</f>
        <v>30</v>
      </c>
      <c r="AQ2446" s="15" cm="1">
        <f t="array" ref="AQ2446">INDEX($K:$P,ROW(),MATCH(AQ$3,$K$2:$P$2,0))</f>
        <v>30</v>
      </c>
      <c r="AR2446" s="15" cm="1">
        <f t="array" ref="AR2446">INDEX($K:$P,ROW(),MATCH(AR$3,$K$2:$P$2,0))</f>
        <v>30</v>
      </c>
      <c r="AS2446" s="15" cm="1">
        <f t="array" ref="AS2446">INDEX($K:$P,ROW(),MATCH(AS$3,$K$2:$P$2,0))</f>
        <v>30</v>
      </c>
      <c r="AT2446" s="15" cm="1">
        <f t="array" ref="AT2446">INDEX($K:$P,ROW(),MATCH(AT$3,$K$2:$P$2,0))</f>
        <v>30</v>
      </c>
      <c r="AU2446" s="15" cm="1">
        <f t="array" ref="AU2446">INDEX($K:$P,ROW(),MATCH(AU$3,$K$2:$P$2,0))</f>
        <v>30</v>
      </c>
      <c r="AV2446" s="15" cm="1">
        <f t="array" ref="AV2446">INDEX($K:$P,ROW(),MATCH(AV$3,$K$2:$P$2,0))</f>
        <v>30</v>
      </c>
      <c r="AW2446" s="15" cm="1">
        <f t="array" ref="AW2446">INDEX($K:$P,ROW(),MATCH(AW$3,$K$2:$P$2,0))</f>
        <v>30</v>
      </c>
      <c r="AX2446" s="15" cm="1">
        <f t="array" ref="AX2446">INDEX($K:$P,ROW(),MATCH(AX$3,$K$2:$P$2,0))</f>
        <v>30</v>
      </c>
      <c r="AY2446" s="15" cm="1">
        <f t="array" ref="AY2446">INDEX($K:$P,ROW(),MATCH(AY$3,$K$2:$P$2,0))</f>
        <v>30</v>
      </c>
      <c r="AZ2446" s="15" cm="1">
        <f t="array" ref="AZ2446">INDEX($K:$P,ROW(),MATCH(AZ$3,$K$2:$P$2,0))</f>
        <v>30</v>
      </c>
      <c r="BA2446" s="15" cm="1">
        <f t="array" ref="BA2446">INDEX($K:$P,ROW(),MATCH(BA$3,$K$2:$P$2,0))</f>
        <v>30</v>
      </c>
      <c r="BB2446" s="15" cm="1">
        <f t="array" ref="BB2446">INDEX($K:$P,ROW(),MATCH(BB$3,$K$2:$P$2,0))</f>
        <v>30</v>
      </c>
      <c r="BC2446" s="15" cm="1">
        <f t="array" ref="BC2446">INDEX($K:$P,ROW(),MATCH(BC$3,$K$2:$P$2,0))</f>
        <v>30</v>
      </c>
      <c r="BD2446" s="15" cm="1">
        <f t="array" ref="BD2446">INDEX($K:$P,ROW(),MATCH(BD$3,$K$2:$P$2,0))</f>
        <v>30</v>
      </c>
      <c r="BE2446" s="15" cm="1">
        <f t="array" ref="BE2446">INDEX($K:$P,ROW(),MATCH(BE$3,$K$2:$P$2,0))</f>
        <v>30</v>
      </c>
      <c r="BF2446" s="15" cm="1">
        <f t="array" ref="BF2446">INDEX($K:$P,ROW(),MATCH(BF$3,$K$2:$P$2,0))</f>
        <v>30</v>
      </c>
      <c r="BG2446" s="15" cm="1">
        <f t="array" ref="BG2446">INDEX($K:$P,ROW(),MATCH(BG$3,$K$2:$P$2,0))</f>
        <v>30</v>
      </c>
      <c r="BH2446" s="15" cm="1">
        <f t="array" ref="BH2446">INDEX($K:$P,ROW(),MATCH(BH$3,$K$2:$P$2,0))</f>
        <v>30</v>
      </c>
      <c r="BI2446" s="15" cm="1">
        <f t="array" ref="BI2446">INDEX($K:$P,ROW(),MATCH(BI$3,$K$2:$P$2,0))</f>
        <v>30</v>
      </c>
      <c r="BJ2446" s="15" cm="1">
        <f t="array" ref="BJ2446">INDEX($K:$P,ROW(),MATCH(BJ$3,$K$2:$P$2,0))</f>
        <v>30</v>
      </c>
      <c r="BK2446" s="15" cm="1">
        <f t="array" ref="BK2446">INDEX($K:$P,ROW(),MATCH(BK$3,$K$2:$P$2,0))</f>
        <v>30</v>
      </c>
      <c r="BL2446" s="15" cm="1">
        <f t="array" ref="BL2446">INDEX($K:$P,ROW(),MATCH(BL$3,$K$2:$P$2,0))</f>
        <v>30</v>
      </c>
      <c r="BM2446" s="15" cm="1">
        <f t="array" ref="BM2446">INDEX($K:$P,ROW(),MATCH(BM$3,$K$2:$P$2,0))</f>
        <v>30</v>
      </c>
      <c r="BN2446" s="15" cm="1">
        <f t="array" ref="BN2446">INDEX($K:$P,ROW(),MATCH(BN$3,$K$2:$P$2,0))</f>
        <v>30</v>
      </c>
      <c r="BO2446" s="15" cm="1">
        <f t="array" ref="BO2446">INDEX($K:$P,ROW(),MATCH(BO$3,$K$2:$P$2,0))</f>
        <v>30</v>
      </c>
      <c r="BP2446" s="15" cm="1">
        <f t="array" ref="BP2446">INDEX($K:$P,ROW(),MATCH(BP$3,$K$2:$P$2,0))</f>
        <v>30</v>
      </c>
      <c r="BQ2446" s="15" cm="1">
        <f t="array" ref="BQ2446">INDEX($K:$P,ROW(),MATCH(BQ$3,$K$2:$P$2,0))</f>
        <v>30</v>
      </c>
      <c r="BR2446" s="15" cm="1">
        <f t="array" ref="BR2446">INDEX($K:$P,ROW(),MATCH(BR$3,$K$2:$P$2,0))</f>
        <v>30</v>
      </c>
      <c r="BS2446" s="15" cm="1">
        <f t="array" ref="BS2446">INDEX($K:$P,ROW(),MATCH(BS$3,$K$2:$P$2,0))</f>
        <v>30</v>
      </c>
      <c r="BT2446" s="15" cm="1">
        <f t="array" ref="BT2446">INDEX($K:$P,ROW(),MATCH(BT$3,$K$2:$P$2,0))</f>
        <v>30</v>
      </c>
      <c r="BU2446" s="15" cm="1">
        <f t="array" ref="BU2446">INDEX($K:$P,ROW(),MATCH(BU$3,$K$2:$P$2,0))</f>
        <v>30</v>
      </c>
      <c r="BV2446" s="15" cm="1">
        <f t="array" ref="BV2446">INDEX($K:$P,ROW(),MATCH(BV$3,$K$2:$P$2,0))</f>
        <v>30</v>
      </c>
      <c r="BW2446" s="15" cm="1">
        <f t="array" ref="BW2446">INDEX($K:$P,ROW(),MATCH(BW$3,$K$2:$P$2,0))</f>
        <v>30</v>
      </c>
      <c r="BX2446" s="15" cm="1">
        <f t="array" ref="BX2446">INDEX($K:$P,ROW(),MATCH(BX$3,$K$2:$P$2,0))</f>
        <v>30</v>
      </c>
      <c r="BY2446" s="15" cm="1">
        <f t="array" ref="BY2446">INDEX($K:$P,ROW(),MATCH(BY$3,$K$2:$P$2,0))</f>
        <v>30</v>
      </c>
      <c r="BZ2446" s="15" cm="1">
        <f t="array" ref="BZ2446">INDEX($K:$P,ROW(),MATCH(BZ$3,$K$2:$P$2,0))</f>
        <v>30</v>
      </c>
      <c r="CA2446" s="15" cm="1">
        <f t="array" ref="CA2446">INDEX($K:$P,ROW(),MATCH(CA$3,$K$2:$P$2,0))</f>
        <v>30</v>
      </c>
      <c r="CB2446" s="15" cm="1">
        <f t="array" ref="CB2446">INDEX($K:$P,ROW(),MATCH(CB$3,$K$2:$P$2,0))</f>
        <v>30</v>
      </c>
      <c r="CC2446" s="15" cm="1">
        <f t="array" ref="CC2446">INDEX($K:$P,ROW(),MATCH(CC$3,$K$2:$P$2,0))</f>
        <v>30</v>
      </c>
      <c r="CD2446" s="15" cm="1">
        <f t="array" ref="CD2446">INDEX($K:$P,ROW(),MATCH(CD$3,$K$2:$P$2,0))</f>
        <v>30</v>
      </c>
      <c r="CE2446" s="15" cm="1">
        <f t="array" ref="CE2446">INDEX($K:$P,ROW(),MATCH(CE$3,$K$2:$P$2,0))</f>
        <v>30</v>
      </c>
      <c r="CF2446" s="15" cm="1">
        <f t="array" ref="CF2446">INDEX($K:$P,ROW(),MATCH(CF$3,$K$2:$P$2,0))</f>
        <v>30</v>
      </c>
      <c r="CG2446" s="15" cm="1">
        <f t="array" ref="CG2446">INDEX($K:$P,ROW(),MATCH(CG$3,$K$2:$P$2,0))</f>
        <v>30</v>
      </c>
      <c r="CH2446" s="15" cm="1">
        <f t="array" ref="CH2446">INDEX($K:$P,ROW(),MATCH(CH$3,$K$2:$P$2,0))</f>
        <v>30</v>
      </c>
      <c r="CI2446" s="15" cm="1">
        <f t="array" ref="CI2446">INDEX($K:$P,ROW(),MATCH(CI$3,$K$2:$P$2,0))</f>
        <v>30</v>
      </c>
      <c r="CJ2446" s="15" cm="1">
        <f t="array" ref="CJ2446">INDEX($K:$P,ROW(),MATCH(CJ$3,$K$2:$P$2,0))</f>
        <v>30</v>
      </c>
      <c r="CK2446" s="15" cm="1">
        <f t="array" ref="CK2446">INDEX($K:$P,ROW(),MATCH(CK$3,$K$2:$P$2,0))</f>
        <v>30</v>
      </c>
      <c r="CL2446" s="15" cm="1">
        <f t="array" ref="CL2446">INDEX($K:$P,ROW(),MATCH(CL$3,$K$2:$P$2,0))</f>
        <v>30</v>
      </c>
      <c r="CN2446" s="60"/>
      <c r="CO2446" s="15" t="e" cm="1">
        <f t="array" ref="CO2446">INDEX($K:$P,ROW(),MATCH(CO$3,$K$2:$P$2,0))</f>
        <v>#N/A</v>
      </c>
      <c r="CP2446" s="15" t="e" cm="1">
        <f t="array" ref="CP2446">INDEX($K:$P,ROW(),MATCH(CP$3,$K$2:$P$2,0))</f>
        <v>#N/A</v>
      </c>
      <c r="CQ2446" s="15" t="e" cm="1">
        <f t="array" ref="CQ2446">INDEX($K:$P,ROW(),MATCH(CQ$3,$K$2:$P$2,0))</f>
        <v>#N/A</v>
      </c>
      <c r="CR2446" s="15" t="e" cm="1">
        <f t="array" ref="CR2446">INDEX($K:$P,ROW(),MATCH(CR$3,$K$2:$P$2,0))</f>
        <v>#N/A</v>
      </c>
      <c r="CS2446" s="15" t="e" cm="1">
        <f t="array" ref="CS2446">INDEX($K:$P,ROW(),MATCH(CS$3,$K$2:$P$2,0))</f>
        <v>#N/A</v>
      </c>
      <c r="CT2446" s="15" t="e" cm="1">
        <f t="array" ref="CT2446">INDEX($K:$P,ROW(),MATCH(CT$3,$K$2:$P$2,0))</f>
        <v>#N/A</v>
      </c>
      <c r="CU2446" s="15" t="e" cm="1">
        <f t="array" ref="CU2446">INDEX($K:$P,ROW(),MATCH(CU$3,$K$2:$P$2,0))</f>
        <v>#N/A</v>
      </c>
      <c r="CV2446" s="15" t="e" cm="1">
        <f t="array" ref="CV2446">INDEX($K:$P,ROW(),MATCH(CV$3,$K$2:$P$2,0))</f>
        <v>#N/A</v>
      </c>
      <c r="CW2446" s="15" t="e" cm="1">
        <f t="array" ref="CW2446">INDEX($K:$P,ROW(),MATCH(CW$3,$K$2:$P$2,0))</f>
        <v>#N/A</v>
      </c>
      <c r="CX2446" s="15" t="e" cm="1">
        <f t="array" ref="CX2446">INDEX($K:$P,ROW(),MATCH(CX$3,$K$2:$P$2,0))</f>
        <v>#N/A</v>
      </c>
      <c r="CY2446" s="15" t="e" cm="1">
        <f t="array" ref="CY2446">INDEX($K:$P,ROW(),MATCH(CY$3,$K$2:$P$2,0))</f>
        <v>#N/A</v>
      </c>
      <c r="CZ2446" s="15" t="e" cm="1">
        <f t="array" ref="CZ2446">INDEX($K:$P,ROW(),MATCH(CZ$3,$K$2:$P$2,0))</f>
        <v>#N/A</v>
      </c>
      <c r="DA2446" s="15" t="e" cm="1">
        <f t="array" ref="DA2446">INDEX($K:$P,ROW(),MATCH(DA$3,$K$2:$P$2,0))</f>
        <v>#N/A</v>
      </c>
      <c r="DB2446" s="15" t="e" cm="1">
        <f t="array" ref="DB2446">INDEX($K:$P,ROW(),MATCH(DB$3,$K$2:$P$2,0))</f>
        <v>#N/A</v>
      </c>
      <c r="DC2446" s="15" t="e" cm="1">
        <f t="array" ref="DC2446">INDEX($K:$P,ROW(),MATCH(DC$3,$K$2:$P$2,0))</f>
        <v>#N/A</v>
      </c>
      <c r="DD2446" s="15" t="e" cm="1">
        <f t="array" ref="DD2446">INDEX($K:$P,ROW(),MATCH(DD$3,$K$2:$P$2,0))</f>
        <v>#N/A</v>
      </c>
      <c r="DE2446" s="15" t="e" cm="1">
        <f t="array" ref="DE2446">INDEX($K:$P,ROW(),MATCH(DE$3,$K$2:$P$2,0))</f>
        <v>#N/A</v>
      </c>
      <c r="DF2446" s="15" t="e" cm="1">
        <f t="array" ref="DF2446">INDEX($K:$P,ROW(),MATCH(DF$3,$K$2:$P$2,0))</f>
        <v>#N/A</v>
      </c>
      <c r="DG2446" s="15" t="e" cm="1">
        <f t="array" ref="DG2446">INDEX($K:$P,ROW(),MATCH(DG$3,$K$2:$P$2,0))</f>
        <v>#N/A</v>
      </c>
      <c r="DH2446" s="15" t="e" cm="1">
        <f t="array" ref="DH2446">INDEX($K:$P,ROW(),MATCH(DH$3,$K$2:$P$2,0))</f>
        <v>#N/A</v>
      </c>
      <c r="DI2446" s="15" t="e" cm="1">
        <f t="array" ref="DI2446">INDEX($K:$P,ROW(),MATCH(DI$3,$K$2:$P$2,0))</f>
        <v>#N/A</v>
      </c>
      <c r="DJ2446" s="15" t="e" cm="1">
        <f t="array" ref="DJ2446">INDEX($K:$P,ROW(),MATCH(DJ$3,$K$2:$P$2,0))</f>
        <v>#N/A</v>
      </c>
      <c r="DK2446" s="15" t="e" cm="1">
        <f t="array" ref="DK2446">INDEX($K:$P,ROW(),MATCH(DK$3,$K$2:$P$2,0))</f>
        <v>#N/A</v>
      </c>
      <c r="DL2446" s="15" t="e" cm="1">
        <f t="array" ref="DL2446">INDEX($K:$P,ROW(),MATCH(DL$3,$K$2:$P$2,0))</f>
        <v>#N/A</v>
      </c>
    </row>
    <row r="2447" spans="1:116" x14ac:dyDescent="0.4">
      <c r="B2447" t="str">
        <f t="shared" si="3826"/>
        <v>2447 WCAP-IS</v>
      </c>
      <c r="C2447" t="s">
        <v>232</v>
      </c>
      <c r="D2447" t="s">
        <v>407</v>
      </c>
      <c r="E2447" s="8" t="str">
        <f t="shared" si="3702"/>
        <v>2447 WCAP-IS</v>
      </c>
      <c r="G2447" s="126" t="str">
        <f>"Accounts payable"</f>
        <v>Accounts payable</v>
      </c>
      <c r="H2447" s="27"/>
      <c r="I2447" s="78"/>
      <c r="J2447" s="78"/>
      <c r="K2447" s="118">
        <f>SUMIF($4:$4,K$2,2447:2447)</f>
        <v>33945.866666666669</v>
      </c>
      <c r="L2447" s="118">
        <f>SUMIF($4:$4,L$2,2447:2447)</f>
        <v>35622.326666666675</v>
      </c>
      <c r="M2447" s="118">
        <f>SUMIF($4:$4,M$2,2447:2447)</f>
        <v>37382.609666666671</v>
      </c>
      <c r="N2447" s="118">
        <f>SUMIF($4:$4,N$2,2447:2447)</f>
        <v>39230.906816666669</v>
      </c>
      <c r="O2447" s="118">
        <f>SUMIF($4:$4,O$2,2447:2447)</f>
        <v>41171.618824166675</v>
      </c>
      <c r="P2447" s="118">
        <f>SUMIF($4:$4,P$2,2447:2447)</f>
        <v>43209.366432041672</v>
      </c>
      <c r="R2447" s="118"/>
      <c r="S2447" s="118">
        <f t="shared" ref="S2447:CD2449" si="3827">MIN(-S2446/30*S2443,R2447-S2443)</f>
        <v>33945.866666666669</v>
      </c>
      <c r="T2447" s="118">
        <f t="shared" si="3827"/>
        <v>33945.866666666669</v>
      </c>
      <c r="U2447" s="118">
        <f t="shared" si="3827"/>
        <v>33945.866666666669</v>
      </c>
      <c r="V2447" s="118">
        <f t="shared" si="3827"/>
        <v>33945.866666666669</v>
      </c>
      <c r="W2447" s="118">
        <f t="shared" si="3827"/>
        <v>33945.866666666669</v>
      </c>
      <c r="X2447" s="118">
        <f t="shared" si="3827"/>
        <v>33945.866666666669</v>
      </c>
      <c r="Y2447" s="118">
        <f t="shared" si="3827"/>
        <v>33945.866666666669</v>
      </c>
      <c r="Z2447" s="118">
        <f t="shared" si="3827"/>
        <v>33945.866666666669</v>
      </c>
      <c r="AA2447" s="118">
        <f t="shared" si="3827"/>
        <v>33945.866666666669</v>
      </c>
      <c r="AB2447" s="118">
        <f t="shared" si="3827"/>
        <v>33945.866666666669</v>
      </c>
      <c r="AC2447" s="118">
        <f t="shared" si="3827"/>
        <v>33945.866666666669</v>
      </c>
      <c r="AD2447" s="118">
        <f t="shared" si="3827"/>
        <v>33945.866666666669</v>
      </c>
      <c r="AE2447" s="118">
        <f t="shared" si="3827"/>
        <v>35622.326666666675</v>
      </c>
      <c r="AF2447" s="118">
        <f t="shared" si="3827"/>
        <v>35622.326666666675</v>
      </c>
      <c r="AG2447" s="118">
        <f t="shared" si="3827"/>
        <v>35622.326666666675</v>
      </c>
      <c r="AH2447" s="118">
        <f t="shared" si="3827"/>
        <v>35622.326666666675</v>
      </c>
      <c r="AI2447" s="118">
        <f t="shared" si="3827"/>
        <v>35622.326666666675</v>
      </c>
      <c r="AJ2447" s="118">
        <f t="shared" si="3827"/>
        <v>35622.326666666675</v>
      </c>
      <c r="AK2447" s="118">
        <f t="shared" si="3827"/>
        <v>35622.326666666675</v>
      </c>
      <c r="AL2447" s="118">
        <f t="shared" si="3827"/>
        <v>35622.326666666675</v>
      </c>
      <c r="AM2447" s="118">
        <f t="shared" si="3827"/>
        <v>35622.326666666675</v>
      </c>
      <c r="AN2447" s="118">
        <f t="shared" si="3827"/>
        <v>35622.326666666675</v>
      </c>
      <c r="AO2447" s="118">
        <f t="shared" si="3827"/>
        <v>35622.326666666675</v>
      </c>
      <c r="AP2447" s="118">
        <f t="shared" si="3827"/>
        <v>35622.326666666675</v>
      </c>
      <c r="AQ2447" s="118">
        <f t="shared" si="3827"/>
        <v>37382.609666666671</v>
      </c>
      <c r="AR2447" s="118">
        <f t="shared" si="3827"/>
        <v>37382.609666666671</v>
      </c>
      <c r="AS2447" s="118">
        <f t="shared" si="3827"/>
        <v>37382.609666666671</v>
      </c>
      <c r="AT2447" s="118">
        <f t="shared" si="3827"/>
        <v>37382.609666666671</v>
      </c>
      <c r="AU2447" s="118">
        <f t="shared" si="3827"/>
        <v>37382.609666666671</v>
      </c>
      <c r="AV2447" s="118">
        <f t="shared" si="3827"/>
        <v>37382.609666666671</v>
      </c>
      <c r="AW2447" s="118">
        <f t="shared" si="3827"/>
        <v>37382.609666666671</v>
      </c>
      <c r="AX2447" s="118">
        <f t="shared" si="3827"/>
        <v>37382.609666666671</v>
      </c>
      <c r="AY2447" s="118">
        <f t="shared" si="3827"/>
        <v>37382.609666666671</v>
      </c>
      <c r="AZ2447" s="118">
        <f t="shared" si="3827"/>
        <v>37382.609666666671</v>
      </c>
      <c r="BA2447" s="118">
        <f t="shared" si="3827"/>
        <v>37382.609666666671</v>
      </c>
      <c r="BB2447" s="118">
        <f t="shared" si="3827"/>
        <v>37382.609666666671</v>
      </c>
      <c r="BC2447" s="118">
        <f t="shared" si="3827"/>
        <v>39230.906816666669</v>
      </c>
      <c r="BD2447" s="118">
        <f t="shared" si="3827"/>
        <v>39230.906816666669</v>
      </c>
      <c r="BE2447" s="118">
        <f t="shared" si="3827"/>
        <v>39230.906816666669</v>
      </c>
      <c r="BF2447" s="118">
        <f t="shared" si="3827"/>
        <v>39230.906816666669</v>
      </c>
      <c r="BG2447" s="118">
        <f t="shared" si="3827"/>
        <v>39230.906816666669</v>
      </c>
      <c r="BH2447" s="118">
        <f t="shared" si="3827"/>
        <v>39230.906816666669</v>
      </c>
      <c r="BI2447" s="118">
        <f t="shared" si="3827"/>
        <v>39230.906816666669</v>
      </c>
      <c r="BJ2447" s="118">
        <f t="shared" si="3827"/>
        <v>39230.906816666669</v>
      </c>
      <c r="BK2447" s="118">
        <f t="shared" si="3827"/>
        <v>39230.906816666669</v>
      </c>
      <c r="BL2447" s="118">
        <f t="shared" si="3827"/>
        <v>39230.906816666669</v>
      </c>
      <c r="BM2447" s="118">
        <f t="shared" si="3827"/>
        <v>39230.906816666669</v>
      </c>
      <c r="BN2447" s="118">
        <f t="shared" si="3827"/>
        <v>39230.906816666669</v>
      </c>
      <c r="BO2447" s="118">
        <f t="shared" si="3827"/>
        <v>41171.618824166675</v>
      </c>
      <c r="BP2447" s="118">
        <f t="shared" si="3827"/>
        <v>41171.618824166675</v>
      </c>
      <c r="BQ2447" s="118">
        <f t="shared" si="3827"/>
        <v>41171.618824166675</v>
      </c>
      <c r="BR2447" s="118">
        <f t="shared" si="3827"/>
        <v>41171.618824166675</v>
      </c>
      <c r="BS2447" s="118">
        <f t="shared" si="3827"/>
        <v>41171.618824166675</v>
      </c>
      <c r="BT2447" s="118">
        <f t="shared" si="3827"/>
        <v>41171.618824166675</v>
      </c>
      <c r="BU2447" s="118">
        <f t="shared" si="3827"/>
        <v>41171.618824166675</v>
      </c>
      <c r="BV2447" s="118">
        <f t="shared" si="3827"/>
        <v>41171.618824166675</v>
      </c>
      <c r="BW2447" s="118">
        <f t="shared" si="3827"/>
        <v>41171.618824166675</v>
      </c>
      <c r="BX2447" s="118">
        <f t="shared" si="3827"/>
        <v>41171.618824166675</v>
      </c>
      <c r="BY2447" s="118">
        <f t="shared" si="3827"/>
        <v>41171.618824166675</v>
      </c>
      <c r="BZ2447" s="118">
        <f t="shared" si="3827"/>
        <v>41171.618824166675</v>
      </c>
      <c r="CA2447" s="118">
        <f t="shared" si="3827"/>
        <v>43209.366432041672</v>
      </c>
      <c r="CB2447" s="118">
        <f t="shared" si="3827"/>
        <v>43209.366432041672</v>
      </c>
      <c r="CC2447" s="118">
        <f t="shared" si="3827"/>
        <v>43209.366432041672</v>
      </c>
      <c r="CD2447" s="118">
        <f t="shared" si="3827"/>
        <v>43209.366432041672</v>
      </c>
      <c r="CE2447" s="118">
        <f t="shared" ref="CE2447:CK2449" si="3828">MIN(-CE2446/30*CE2443,CD2447-CE2443)</f>
        <v>43209.366432041672</v>
      </c>
      <c r="CF2447" s="118">
        <f t="shared" si="3828"/>
        <v>43209.366432041672</v>
      </c>
      <c r="CG2447" s="118">
        <f t="shared" si="3828"/>
        <v>43209.366432041672</v>
      </c>
      <c r="CH2447" s="118">
        <f t="shared" si="3828"/>
        <v>43209.366432041672</v>
      </c>
      <c r="CI2447" s="118">
        <f t="shared" si="3828"/>
        <v>43209.366432041672</v>
      </c>
      <c r="CJ2447" s="118">
        <f t="shared" si="3828"/>
        <v>43209.366432041672</v>
      </c>
      <c r="CK2447" s="118">
        <f t="shared" si="3828"/>
        <v>43209.366432041672</v>
      </c>
      <c r="CL2447" s="118">
        <f>MIN(-CL2446/30*CL2443,CK2447-CL2443)</f>
        <v>43209.366432041672</v>
      </c>
      <c r="CN2447" s="33"/>
      <c r="CO2447" s="118" t="e">
        <f>MIN(-CO2446/90*CO2443,CN2447-CO2443)</f>
        <v>#N/A</v>
      </c>
      <c r="CP2447" s="118" t="e">
        <f t="shared" ref="CP2447:DL2449" si="3829">MIN(-CP2446/90*CP2443,CO2447-CP2443)</f>
        <v>#N/A</v>
      </c>
      <c r="CQ2447" s="118" t="e">
        <f t="shared" si="3829"/>
        <v>#N/A</v>
      </c>
      <c r="CR2447" s="118" t="e">
        <f t="shared" si="3829"/>
        <v>#N/A</v>
      </c>
      <c r="CS2447" s="118" t="e">
        <f t="shared" si="3829"/>
        <v>#N/A</v>
      </c>
      <c r="CT2447" s="118" t="e">
        <f t="shared" si="3829"/>
        <v>#N/A</v>
      </c>
      <c r="CU2447" s="118" t="e">
        <f t="shared" si="3829"/>
        <v>#N/A</v>
      </c>
      <c r="CV2447" s="118" t="e">
        <f t="shared" si="3829"/>
        <v>#N/A</v>
      </c>
      <c r="CW2447" s="118" t="e">
        <f t="shared" si="3829"/>
        <v>#N/A</v>
      </c>
      <c r="CX2447" s="118" t="e">
        <f t="shared" si="3829"/>
        <v>#N/A</v>
      </c>
      <c r="CY2447" s="118" t="e">
        <f t="shared" si="3829"/>
        <v>#N/A</v>
      </c>
      <c r="CZ2447" s="118" t="e">
        <f t="shared" si="3829"/>
        <v>#N/A</v>
      </c>
      <c r="DA2447" s="118" t="e">
        <f t="shared" si="3829"/>
        <v>#N/A</v>
      </c>
      <c r="DB2447" s="118" t="e">
        <f t="shared" si="3829"/>
        <v>#N/A</v>
      </c>
      <c r="DC2447" s="118" t="e">
        <f t="shared" si="3829"/>
        <v>#N/A</v>
      </c>
      <c r="DD2447" s="118" t="e">
        <f t="shared" si="3829"/>
        <v>#N/A</v>
      </c>
      <c r="DE2447" s="118" t="e">
        <f t="shared" si="3829"/>
        <v>#N/A</v>
      </c>
      <c r="DF2447" s="118" t="e">
        <f t="shared" si="3829"/>
        <v>#N/A</v>
      </c>
      <c r="DG2447" s="118" t="e">
        <f t="shared" si="3829"/>
        <v>#N/A</v>
      </c>
      <c r="DH2447" s="118" t="e">
        <f t="shared" si="3829"/>
        <v>#N/A</v>
      </c>
      <c r="DI2447" s="118" t="e">
        <f t="shared" si="3829"/>
        <v>#N/A</v>
      </c>
      <c r="DJ2447" s="118" t="e">
        <f t="shared" si="3829"/>
        <v>#N/A</v>
      </c>
      <c r="DK2447" s="118" t="e">
        <f t="shared" si="3829"/>
        <v>#N/A</v>
      </c>
      <c r="DL2447" s="118" t="e">
        <f t="shared" si="3829"/>
        <v>#N/A</v>
      </c>
    </row>
    <row r="2448" spans="1:116" x14ac:dyDescent="0.4">
      <c r="B2448" t="str">
        <f t="shared" si="3826"/>
        <v>2448 WCAP-IS</v>
      </c>
      <c r="D2448" t="s">
        <v>407</v>
      </c>
      <c r="E2448" s="8" t="str">
        <f t="shared" ref="E2448:E2485" si="3830">ROW()&amp;" "&amp;D2448</f>
        <v>2448 WCAP-IS</v>
      </c>
      <c r="G2448" s="126"/>
      <c r="H2448" s="27"/>
      <c r="I2448" s="78"/>
      <c r="J2448" s="78"/>
      <c r="K2448" s="33"/>
      <c r="L2448" s="33"/>
      <c r="M2448" s="33"/>
      <c r="N2448" s="33"/>
      <c r="O2448" s="33"/>
      <c r="P2448" s="33"/>
      <c r="R2448" s="33"/>
      <c r="S2448" s="33"/>
      <c r="T2448" s="33"/>
      <c r="U2448" s="33"/>
      <c r="V2448" s="33"/>
      <c r="W2448" s="33"/>
      <c r="X2448" s="33"/>
      <c r="Y2448" s="33"/>
      <c r="Z2448" s="33"/>
      <c r="AA2448" s="33"/>
      <c r="AB2448" s="33"/>
      <c r="AC2448" s="33"/>
      <c r="AD2448" s="33"/>
      <c r="AE2448" s="33"/>
      <c r="AF2448" s="33"/>
      <c r="AG2448" s="33"/>
      <c r="AH2448" s="33"/>
      <c r="AI2448" s="33"/>
      <c r="AJ2448" s="33"/>
      <c r="AK2448" s="33"/>
      <c r="AL2448" s="33"/>
      <c r="AM2448" s="33"/>
      <c r="AN2448" s="33"/>
      <c r="AO2448" s="33"/>
      <c r="AP2448" s="33"/>
      <c r="AQ2448" s="33"/>
      <c r="AR2448" s="33"/>
      <c r="AS2448" s="33"/>
      <c r="AT2448" s="33"/>
      <c r="AU2448" s="33"/>
      <c r="AV2448" s="33"/>
      <c r="AW2448" s="33"/>
      <c r="AX2448" s="33"/>
      <c r="AY2448" s="33"/>
      <c r="AZ2448" s="33"/>
      <c r="BA2448" s="33"/>
      <c r="BB2448" s="33"/>
      <c r="BC2448" s="33"/>
      <c r="BD2448" s="33"/>
      <c r="BE2448" s="33"/>
      <c r="BF2448" s="33"/>
      <c r="BG2448" s="33"/>
      <c r="BH2448" s="33"/>
      <c r="BI2448" s="33"/>
      <c r="BJ2448" s="33"/>
      <c r="BK2448" s="33"/>
      <c r="BL2448" s="33"/>
      <c r="BM2448" s="33"/>
      <c r="BN2448" s="33"/>
      <c r="BO2448" s="33"/>
      <c r="BP2448" s="33"/>
      <c r="BQ2448" s="33"/>
      <c r="BR2448" s="33"/>
      <c r="BS2448" s="33"/>
      <c r="BT2448" s="33"/>
      <c r="BU2448" s="33"/>
      <c r="BV2448" s="33"/>
      <c r="BW2448" s="33"/>
      <c r="BX2448" s="33"/>
      <c r="BY2448" s="33"/>
      <c r="BZ2448" s="33"/>
      <c r="CA2448" s="33"/>
      <c r="CB2448" s="33"/>
      <c r="CC2448" s="33"/>
      <c r="CD2448" s="33"/>
      <c r="CE2448" s="33"/>
      <c r="CF2448" s="33"/>
      <c r="CG2448" s="33"/>
      <c r="CH2448" s="33"/>
      <c r="CI2448" s="33"/>
      <c r="CJ2448" s="33"/>
      <c r="CK2448" s="33"/>
      <c r="CL2448" s="33"/>
      <c r="CN2448" s="78"/>
      <c r="CO2448" s="33"/>
      <c r="CP2448" s="33"/>
      <c r="CQ2448" s="33"/>
      <c r="CR2448" s="33"/>
      <c r="CS2448" s="33"/>
      <c r="CT2448" s="33"/>
      <c r="CU2448" s="33"/>
      <c r="CV2448" s="33"/>
      <c r="CW2448" s="33"/>
      <c r="CX2448" s="33"/>
      <c r="CY2448" s="33"/>
      <c r="CZ2448" s="33"/>
      <c r="DA2448" s="33"/>
      <c r="DB2448" s="33"/>
      <c r="DC2448" s="33"/>
      <c r="DD2448" s="33"/>
      <c r="DE2448" s="33"/>
      <c r="DF2448" s="33"/>
      <c r="DG2448" s="33"/>
      <c r="DH2448" s="33"/>
      <c r="DI2448" s="33"/>
      <c r="DJ2448" s="33"/>
      <c r="DK2448" s="33"/>
      <c r="DL2448" s="33"/>
    </row>
    <row r="2449" spans="1:116" x14ac:dyDescent="0.4">
      <c r="B2449" t="str">
        <f t="shared" si="3826"/>
        <v>2449 WCAP-IS</v>
      </c>
      <c r="C2449" t="s">
        <v>234</v>
      </c>
      <c r="D2449" t="s">
        <v>407</v>
      </c>
      <c r="E2449" s="8" t="str">
        <f t="shared" si="3830"/>
        <v>2449 WCAP-IS</v>
      </c>
      <c r="G2449" s="126" t="str">
        <f>"Change in "&amp;G2447</f>
        <v>Change in Accounts payable</v>
      </c>
      <c r="K2449" s="33">
        <f>SUMIF($3:$3,K$2,2449:2449)</f>
        <v>33945.866666666669</v>
      </c>
      <c r="L2449" s="33">
        <f>SUMIF($3:$3,L$2,2449:2449)</f>
        <v>1676.4600000000064</v>
      </c>
      <c r="M2449" s="33">
        <f>SUMIF($3:$3,M$2,2449:2449)</f>
        <v>1760.2829999999958</v>
      </c>
      <c r="N2449" s="33">
        <f>SUMIF($3:$3,N$2,2449:2449)</f>
        <v>1848.2971499999985</v>
      </c>
      <c r="O2449" s="33">
        <f>SUMIF($3:$3,O$2,2449:2449)</f>
        <v>1940.7120075000057</v>
      </c>
      <c r="P2449" s="33">
        <f>SUMIF($3:$3,P$2,2449:2449)</f>
        <v>2037.7476078749969</v>
      </c>
      <c r="R2449" s="33"/>
      <c r="S2449" s="33">
        <f>S2447-R2447</f>
        <v>33945.866666666669</v>
      </c>
      <c r="T2449" s="33">
        <f t="shared" ref="T2449:CE2451" si="3831">T2447-S2447</f>
        <v>0</v>
      </c>
      <c r="U2449" s="33">
        <f t="shared" si="3831"/>
        <v>0</v>
      </c>
      <c r="V2449" s="33">
        <f t="shared" si="3831"/>
        <v>0</v>
      </c>
      <c r="W2449" s="33">
        <f t="shared" si="3831"/>
        <v>0</v>
      </c>
      <c r="X2449" s="33">
        <f t="shared" si="3831"/>
        <v>0</v>
      </c>
      <c r="Y2449" s="33">
        <f t="shared" si="3831"/>
        <v>0</v>
      </c>
      <c r="Z2449" s="33">
        <f t="shared" si="3831"/>
        <v>0</v>
      </c>
      <c r="AA2449" s="33">
        <f t="shared" si="3831"/>
        <v>0</v>
      </c>
      <c r="AB2449" s="33">
        <f t="shared" si="3831"/>
        <v>0</v>
      </c>
      <c r="AC2449" s="33">
        <f t="shared" si="3831"/>
        <v>0</v>
      </c>
      <c r="AD2449" s="33">
        <f t="shared" si="3831"/>
        <v>0</v>
      </c>
      <c r="AE2449" s="33">
        <f t="shared" si="3831"/>
        <v>1676.4600000000064</v>
      </c>
      <c r="AF2449" s="33">
        <f t="shared" si="3831"/>
        <v>0</v>
      </c>
      <c r="AG2449" s="33">
        <f t="shared" si="3831"/>
        <v>0</v>
      </c>
      <c r="AH2449" s="33">
        <f t="shared" si="3831"/>
        <v>0</v>
      </c>
      <c r="AI2449" s="33">
        <f t="shared" si="3831"/>
        <v>0</v>
      </c>
      <c r="AJ2449" s="33">
        <f t="shared" si="3831"/>
        <v>0</v>
      </c>
      <c r="AK2449" s="33">
        <f t="shared" si="3831"/>
        <v>0</v>
      </c>
      <c r="AL2449" s="33">
        <f t="shared" si="3831"/>
        <v>0</v>
      </c>
      <c r="AM2449" s="33">
        <f t="shared" si="3831"/>
        <v>0</v>
      </c>
      <c r="AN2449" s="33">
        <f t="shared" si="3831"/>
        <v>0</v>
      </c>
      <c r="AO2449" s="33">
        <f t="shared" si="3831"/>
        <v>0</v>
      </c>
      <c r="AP2449" s="33">
        <f t="shared" si="3831"/>
        <v>0</v>
      </c>
      <c r="AQ2449" s="33">
        <f t="shared" si="3831"/>
        <v>1760.2829999999958</v>
      </c>
      <c r="AR2449" s="33">
        <f t="shared" si="3831"/>
        <v>0</v>
      </c>
      <c r="AS2449" s="33">
        <f t="shared" si="3831"/>
        <v>0</v>
      </c>
      <c r="AT2449" s="33">
        <f t="shared" si="3831"/>
        <v>0</v>
      </c>
      <c r="AU2449" s="33">
        <f t="shared" si="3831"/>
        <v>0</v>
      </c>
      <c r="AV2449" s="33">
        <f t="shared" si="3831"/>
        <v>0</v>
      </c>
      <c r="AW2449" s="33">
        <f t="shared" si="3831"/>
        <v>0</v>
      </c>
      <c r="AX2449" s="33">
        <f t="shared" si="3831"/>
        <v>0</v>
      </c>
      <c r="AY2449" s="33">
        <f t="shared" si="3831"/>
        <v>0</v>
      </c>
      <c r="AZ2449" s="33">
        <f t="shared" si="3831"/>
        <v>0</v>
      </c>
      <c r="BA2449" s="33">
        <f t="shared" si="3831"/>
        <v>0</v>
      </c>
      <c r="BB2449" s="33">
        <f t="shared" si="3831"/>
        <v>0</v>
      </c>
      <c r="BC2449" s="33">
        <f t="shared" si="3831"/>
        <v>1848.2971499999985</v>
      </c>
      <c r="BD2449" s="33">
        <f t="shared" si="3831"/>
        <v>0</v>
      </c>
      <c r="BE2449" s="33">
        <f t="shared" si="3831"/>
        <v>0</v>
      </c>
      <c r="BF2449" s="33">
        <f t="shared" si="3831"/>
        <v>0</v>
      </c>
      <c r="BG2449" s="33">
        <f t="shared" si="3831"/>
        <v>0</v>
      </c>
      <c r="BH2449" s="33">
        <f t="shared" si="3831"/>
        <v>0</v>
      </c>
      <c r="BI2449" s="33">
        <f t="shared" si="3831"/>
        <v>0</v>
      </c>
      <c r="BJ2449" s="33">
        <f t="shared" si="3831"/>
        <v>0</v>
      </c>
      <c r="BK2449" s="33">
        <f t="shared" si="3831"/>
        <v>0</v>
      </c>
      <c r="BL2449" s="33">
        <f t="shared" si="3831"/>
        <v>0</v>
      </c>
      <c r="BM2449" s="33">
        <f t="shared" si="3831"/>
        <v>0</v>
      </c>
      <c r="BN2449" s="33">
        <f t="shared" si="3831"/>
        <v>0</v>
      </c>
      <c r="BO2449" s="33">
        <f t="shared" si="3831"/>
        <v>1940.7120075000057</v>
      </c>
      <c r="BP2449" s="33">
        <f t="shared" si="3831"/>
        <v>0</v>
      </c>
      <c r="BQ2449" s="33">
        <f t="shared" si="3831"/>
        <v>0</v>
      </c>
      <c r="BR2449" s="33">
        <f t="shared" si="3831"/>
        <v>0</v>
      </c>
      <c r="BS2449" s="33">
        <f t="shared" si="3831"/>
        <v>0</v>
      </c>
      <c r="BT2449" s="33">
        <f t="shared" si="3831"/>
        <v>0</v>
      </c>
      <c r="BU2449" s="33">
        <f t="shared" si="3831"/>
        <v>0</v>
      </c>
      <c r="BV2449" s="33">
        <f t="shared" si="3831"/>
        <v>0</v>
      </c>
      <c r="BW2449" s="33">
        <f t="shared" si="3831"/>
        <v>0</v>
      </c>
      <c r="BX2449" s="33">
        <f t="shared" si="3831"/>
        <v>0</v>
      </c>
      <c r="BY2449" s="33">
        <f t="shared" si="3831"/>
        <v>0</v>
      </c>
      <c r="BZ2449" s="33">
        <f t="shared" si="3831"/>
        <v>0</v>
      </c>
      <c r="CA2449" s="33">
        <f t="shared" si="3831"/>
        <v>2037.7476078749969</v>
      </c>
      <c r="CB2449" s="33">
        <f t="shared" si="3831"/>
        <v>0</v>
      </c>
      <c r="CC2449" s="33">
        <f t="shared" si="3831"/>
        <v>0</v>
      </c>
      <c r="CD2449" s="33">
        <f t="shared" si="3831"/>
        <v>0</v>
      </c>
      <c r="CE2449" s="33">
        <f t="shared" si="3831"/>
        <v>0</v>
      </c>
      <c r="CF2449" s="33">
        <f t="shared" ref="CF2449:CL2451" si="3832">CF2447-CE2447</f>
        <v>0</v>
      </c>
      <c r="CG2449" s="33">
        <f t="shared" si="3832"/>
        <v>0</v>
      </c>
      <c r="CH2449" s="33">
        <f t="shared" si="3832"/>
        <v>0</v>
      </c>
      <c r="CI2449" s="33">
        <f t="shared" si="3832"/>
        <v>0</v>
      </c>
      <c r="CJ2449" s="33">
        <f t="shared" si="3832"/>
        <v>0</v>
      </c>
      <c r="CK2449" s="33">
        <f t="shared" si="3832"/>
        <v>0</v>
      </c>
      <c r="CL2449" s="33">
        <f t="shared" si="3832"/>
        <v>0</v>
      </c>
      <c r="CO2449" s="33" t="e">
        <f t="shared" ref="CO2449:CO2451" si="3833">CO2447-CN2447</f>
        <v>#N/A</v>
      </c>
      <c r="CP2449" s="33" t="e">
        <f t="shared" ref="CP2449:CP2451" si="3834">CP2447-CO2447</f>
        <v>#N/A</v>
      </c>
      <c r="CQ2449" s="33" t="e">
        <f t="shared" ref="CQ2449:CQ2451" si="3835">CQ2447-CP2447</f>
        <v>#N/A</v>
      </c>
      <c r="CR2449" s="33" t="e">
        <f t="shared" ref="CR2449:CR2451" si="3836">CR2447-CQ2447</f>
        <v>#N/A</v>
      </c>
      <c r="CS2449" s="33" t="e">
        <f t="shared" ref="CS2449:CS2451" si="3837">CS2447-CR2447</f>
        <v>#N/A</v>
      </c>
      <c r="CT2449" s="33" t="e">
        <f t="shared" ref="CT2449:CT2451" si="3838">CT2447-CS2447</f>
        <v>#N/A</v>
      </c>
      <c r="CU2449" s="33" t="e">
        <f t="shared" ref="CU2449:CU2451" si="3839">CU2447-CT2447</f>
        <v>#N/A</v>
      </c>
      <c r="CV2449" s="33" t="e">
        <f t="shared" ref="CV2449:CV2451" si="3840">CV2447-CU2447</f>
        <v>#N/A</v>
      </c>
      <c r="CW2449" s="33" t="e">
        <f t="shared" ref="CW2449:CW2451" si="3841">CW2447-CV2447</f>
        <v>#N/A</v>
      </c>
      <c r="CX2449" s="33" t="e">
        <f t="shared" ref="CX2449:CX2451" si="3842">CX2447-CW2447</f>
        <v>#N/A</v>
      </c>
      <c r="CY2449" s="33" t="e">
        <f t="shared" ref="CY2449:CY2451" si="3843">CY2447-CX2447</f>
        <v>#N/A</v>
      </c>
      <c r="CZ2449" s="33" t="e">
        <f t="shared" ref="CZ2449:CZ2451" si="3844">CZ2447-CY2447</f>
        <v>#N/A</v>
      </c>
      <c r="DA2449" s="33" t="e">
        <f t="shared" ref="DA2449:DA2451" si="3845">DA2447-CZ2447</f>
        <v>#N/A</v>
      </c>
      <c r="DB2449" s="33" t="e">
        <f t="shared" ref="DB2449:DB2451" si="3846">DB2447-DA2447</f>
        <v>#N/A</v>
      </c>
      <c r="DC2449" s="33" t="e">
        <f t="shared" ref="DC2449:DC2451" si="3847">DC2447-DB2447</f>
        <v>#N/A</v>
      </c>
      <c r="DD2449" s="33" t="e">
        <f t="shared" ref="DD2449:DD2451" si="3848">DD2447-DC2447</f>
        <v>#N/A</v>
      </c>
      <c r="DE2449" s="33" t="e">
        <f t="shared" ref="DE2449:DE2451" si="3849">DE2447-DD2447</f>
        <v>#N/A</v>
      </c>
      <c r="DF2449" s="33" t="e">
        <f t="shared" ref="DF2449:DF2451" si="3850">DF2447-DE2447</f>
        <v>#N/A</v>
      </c>
      <c r="DG2449" s="33" t="e">
        <f t="shared" ref="DG2449:DG2451" si="3851">DG2447-DF2447</f>
        <v>#N/A</v>
      </c>
      <c r="DH2449" s="33" t="e">
        <f t="shared" ref="DH2449:DH2451" si="3852">DH2447-DG2447</f>
        <v>#N/A</v>
      </c>
      <c r="DI2449" s="33" t="e">
        <f t="shared" ref="DI2449:DI2451" si="3853">DI2447-DH2447</f>
        <v>#N/A</v>
      </c>
      <c r="DJ2449" s="33" t="e">
        <f t="shared" ref="DJ2449:DJ2451" si="3854">DJ2447-DI2447</f>
        <v>#N/A</v>
      </c>
      <c r="DK2449" s="33" t="e">
        <f t="shared" ref="DK2449:DK2451" si="3855">DK2447-DJ2447</f>
        <v>#N/A</v>
      </c>
      <c r="DL2449" s="33" t="e">
        <f t="shared" ref="DL2449:DL2451" si="3856">DL2447-DK2447</f>
        <v>#N/A</v>
      </c>
    </row>
    <row r="2450" spans="1:116" x14ac:dyDescent="0.4">
      <c r="B2450" t="str">
        <f t="shared" si="3826"/>
        <v>2450 WCAP-IS</v>
      </c>
      <c r="D2450" t="s">
        <v>407</v>
      </c>
      <c r="E2450" s="8" t="str">
        <f t="shared" si="3830"/>
        <v>2450 WCAP-IS</v>
      </c>
      <c r="G2450" s="125"/>
      <c r="K2450" s="53"/>
      <c r="L2450" s="53"/>
      <c r="M2450" s="53"/>
      <c r="N2450" s="53"/>
      <c r="O2450" s="53"/>
      <c r="P2450" s="53"/>
      <c r="R2450" s="24"/>
      <c r="S2450" s="24"/>
      <c r="T2450" s="24"/>
      <c r="U2450" s="24"/>
      <c r="V2450" s="24"/>
      <c r="W2450" s="24"/>
      <c r="X2450" s="24"/>
      <c r="Y2450" s="24"/>
      <c r="Z2450" s="24"/>
      <c r="AA2450" s="24"/>
      <c r="AB2450" s="24"/>
      <c r="AC2450" s="24"/>
      <c r="AD2450" s="24"/>
      <c r="AE2450" s="24"/>
      <c r="AF2450" s="24"/>
      <c r="AG2450" s="24"/>
      <c r="AH2450" s="24"/>
      <c r="AI2450" s="24"/>
      <c r="AJ2450" s="24"/>
      <c r="AK2450" s="24"/>
      <c r="AL2450" s="24"/>
      <c r="AM2450" s="24"/>
      <c r="AN2450" s="24"/>
      <c r="AO2450" s="24"/>
      <c r="AP2450" s="24"/>
      <c r="AQ2450" s="24"/>
      <c r="AR2450" s="24"/>
      <c r="AS2450" s="24"/>
      <c r="AT2450" s="24"/>
      <c r="AU2450" s="24"/>
      <c r="AV2450" s="24"/>
      <c r="AW2450" s="24"/>
      <c r="AX2450" s="24"/>
      <c r="AY2450" s="24"/>
      <c r="AZ2450" s="24"/>
      <c r="BA2450" s="24"/>
      <c r="BB2450" s="24"/>
      <c r="BC2450" s="24"/>
      <c r="BD2450" s="24"/>
      <c r="BE2450" s="24"/>
      <c r="BF2450" s="24"/>
      <c r="BG2450" s="24"/>
      <c r="BH2450" s="24"/>
      <c r="BI2450" s="24"/>
      <c r="BJ2450" s="24"/>
      <c r="BK2450" s="24"/>
      <c r="BL2450" s="24"/>
      <c r="BM2450" s="24"/>
      <c r="BN2450" s="24"/>
      <c r="BO2450" s="24"/>
      <c r="BP2450" s="24"/>
      <c r="BQ2450" s="24"/>
      <c r="BR2450" s="24"/>
      <c r="BS2450" s="24"/>
      <c r="BT2450" s="24"/>
      <c r="BU2450" s="24"/>
      <c r="BV2450" s="24"/>
      <c r="BW2450" s="24"/>
      <c r="BX2450" s="24"/>
      <c r="BY2450" s="24"/>
      <c r="BZ2450" s="24"/>
      <c r="CA2450" s="24"/>
      <c r="CB2450" s="24"/>
      <c r="CC2450" s="24"/>
      <c r="CD2450" s="24"/>
      <c r="CE2450" s="24"/>
      <c r="CF2450" s="24"/>
      <c r="CG2450" s="24"/>
      <c r="CH2450" s="24"/>
      <c r="CI2450" s="24"/>
      <c r="CJ2450" s="24"/>
      <c r="CK2450" s="24"/>
      <c r="CL2450" s="24"/>
      <c r="CO2450" s="24"/>
      <c r="CP2450" s="24"/>
      <c r="CQ2450" s="24"/>
      <c r="CR2450" s="24"/>
      <c r="CS2450" s="24"/>
      <c r="CT2450" s="24"/>
      <c r="CU2450" s="24"/>
      <c r="CV2450" s="24"/>
      <c r="CW2450" s="24"/>
      <c r="CX2450" s="24"/>
      <c r="CY2450" s="24"/>
      <c r="CZ2450" s="24"/>
      <c r="DA2450" s="24"/>
      <c r="DB2450" s="24"/>
      <c r="DC2450" s="24"/>
      <c r="DD2450" s="24"/>
      <c r="DE2450" s="24"/>
      <c r="DF2450" s="24"/>
      <c r="DG2450" s="24"/>
      <c r="DH2450" s="24"/>
      <c r="DI2450" s="24"/>
      <c r="DJ2450" s="24"/>
      <c r="DK2450" s="24"/>
      <c r="DL2450" s="24"/>
    </row>
    <row r="2451" spans="1:116" x14ac:dyDescent="0.4">
      <c r="B2451" t="s">
        <v>332</v>
      </c>
      <c r="D2451" t="s">
        <v>407</v>
      </c>
      <c r="E2451" s="8" t="str">
        <f t="shared" si="3830"/>
        <v>2451 WCAP-IS</v>
      </c>
      <c r="G2451" s="136" t="str">
        <f>G2434</f>
        <v>(Primary label)</v>
      </c>
      <c r="K2451" s="53"/>
      <c r="L2451" s="53"/>
      <c r="M2451" s="53"/>
      <c r="N2451" s="53"/>
      <c r="O2451" s="53"/>
      <c r="P2451" s="53"/>
      <c r="R2451" s="24"/>
      <c r="S2451" s="24"/>
      <c r="T2451" s="24"/>
      <c r="U2451" s="24"/>
      <c r="V2451" s="24"/>
      <c r="W2451" s="24"/>
      <c r="X2451" s="24"/>
      <c r="Y2451" s="24"/>
      <c r="Z2451" s="24"/>
      <c r="AA2451" s="24"/>
      <c r="AB2451" s="24"/>
      <c r="AC2451" s="24"/>
      <c r="AD2451" s="24"/>
      <c r="AE2451" s="24"/>
      <c r="AF2451" s="24"/>
      <c r="AG2451" s="24"/>
      <c r="AH2451" s="24"/>
      <c r="AI2451" s="24"/>
      <c r="AJ2451" s="24"/>
      <c r="AK2451" s="24"/>
      <c r="AL2451" s="24"/>
      <c r="AM2451" s="24"/>
      <c r="AN2451" s="24"/>
      <c r="AO2451" s="24"/>
      <c r="AP2451" s="24"/>
      <c r="AQ2451" s="24"/>
      <c r="AR2451" s="24"/>
      <c r="AS2451" s="24"/>
      <c r="AT2451" s="24"/>
      <c r="AU2451" s="24"/>
      <c r="AV2451" s="24"/>
      <c r="AW2451" s="24"/>
      <c r="AX2451" s="24"/>
      <c r="AY2451" s="24"/>
      <c r="AZ2451" s="24"/>
      <c r="BA2451" s="24"/>
      <c r="BB2451" s="24"/>
      <c r="BC2451" s="24"/>
      <c r="BD2451" s="24"/>
      <c r="BE2451" s="24"/>
      <c r="BF2451" s="24"/>
      <c r="BG2451" s="24"/>
      <c r="BH2451" s="24"/>
      <c r="BI2451" s="24"/>
      <c r="BJ2451" s="24"/>
      <c r="BK2451" s="24"/>
      <c r="BL2451" s="24"/>
      <c r="BM2451" s="24"/>
      <c r="BN2451" s="24"/>
      <c r="BO2451" s="24"/>
      <c r="BP2451" s="24"/>
      <c r="BQ2451" s="24"/>
      <c r="BR2451" s="24"/>
      <c r="BS2451" s="24"/>
      <c r="BT2451" s="24"/>
      <c r="BU2451" s="24"/>
      <c r="BV2451" s="24"/>
      <c r="BW2451" s="24"/>
      <c r="BX2451" s="24"/>
      <c r="BY2451" s="24"/>
      <c r="BZ2451" s="24"/>
      <c r="CA2451" s="24"/>
      <c r="CB2451" s="24"/>
      <c r="CC2451" s="24"/>
      <c r="CD2451" s="24"/>
      <c r="CE2451" s="24"/>
      <c r="CF2451" s="24"/>
      <c r="CG2451" s="24"/>
      <c r="CH2451" s="24"/>
      <c r="CI2451" s="24"/>
      <c r="CJ2451" s="24"/>
      <c r="CK2451" s="24"/>
      <c r="CL2451" s="24"/>
      <c r="CO2451" s="24"/>
      <c r="CP2451" s="24"/>
      <c r="CQ2451" s="24"/>
      <c r="CR2451" s="24"/>
      <c r="CS2451" s="24"/>
      <c r="CT2451" s="24"/>
      <c r="CU2451" s="24"/>
      <c r="CV2451" s="24"/>
      <c r="CW2451" s="24"/>
      <c r="CX2451" s="24"/>
      <c r="CY2451" s="24"/>
      <c r="CZ2451" s="24"/>
      <c r="DA2451" s="24"/>
      <c r="DB2451" s="24"/>
      <c r="DC2451" s="24"/>
      <c r="DD2451" s="24"/>
      <c r="DE2451" s="24"/>
      <c r="DF2451" s="24"/>
      <c r="DG2451" s="24"/>
      <c r="DH2451" s="24"/>
      <c r="DI2451" s="24"/>
      <c r="DJ2451" s="24"/>
      <c r="DK2451" s="24"/>
      <c r="DL2451" s="24"/>
    </row>
    <row r="2452" spans="1:116" x14ac:dyDescent="0.4">
      <c r="B2452" t="s">
        <v>332</v>
      </c>
      <c r="D2452" t="s">
        <v>407</v>
      </c>
      <c r="E2452" s="8" t="str">
        <f t="shared" si="3830"/>
        <v>2452 WCAP-IS</v>
      </c>
      <c r="G2452" s="136" t="str">
        <f t="shared" ref="G2452:G2460" si="3857">G2435</f>
        <v>primary unit</v>
      </c>
      <c r="K2452" s="53"/>
      <c r="L2452" s="53"/>
      <c r="M2452" s="53"/>
      <c r="N2452" s="53"/>
      <c r="O2452" s="53"/>
      <c r="P2452" s="53"/>
      <c r="R2452" s="24"/>
      <c r="S2452" s="24"/>
      <c r="T2452" s="24"/>
      <c r="U2452" s="24"/>
      <c r="V2452" s="24"/>
      <c r="W2452" s="24"/>
      <c r="X2452" s="24"/>
      <c r="Y2452" s="24"/>
      <c r="Z2452" s="24"/>
      <c r="AA2452" s="24"/>
      <c r="AB2452" s="24"/>
      <c r="AC2452" s="24"/>
      <c r="AD2452" s="24"/>
      <c r="AE2452" s="24"/>
      <c r="AF2452" s="24"/>
      <c r="AG2452" s="24"/>
      <c r="AH2452" s="24"/>
      <c r="AI2452" s="24"/>
      <c r="AJ2452" s="24"/>
      <c r="AK2452" s="24"/>
      <c r="AL2452" s="24"/>
      <c r="AM2452" s="24"/>
      <c r="AN2452" s="24"/>
      <c r="AO2452" s="24"/>
      <c r="AP2452" s="24"/>
      <c r="AQ2452" s="24"/>
      <c r="AR2452" s="24"/>
      <c r="AS2452" s="24"/>
      <c r="AT2452" s="24"/>
      <c r="AU2452" s="24"/>
      <c r="AV2452" s="24"/>
      <c r="AW2452" s="24"/>
      <c r="AX2452" s="24"/>
      <c r="AY2452" s="24"/>
      <c r="AZ2452" s="24"/>
      <c r="BA2452" s="24"/>
      <c r="BB2452" s="24"/>
      <c r="BC2452" s="24"/>
      <c r="BD2452" s="24"/>
      <c r="BE2452" s="24"/>
      <c r="BF2452" s="24"/>
      <c r="BG2452" s="24"/>
      <c r="BH2452" s="24"/>
      <c r="BI2452" s="24"/>
      <c r="BJ2452" s="24"/>
      <c r="BK2452" s="24"/>
      <c r="BL2452" s="24"/>
      <c r="BM2452" s="24"/>
      <c r="BN2452" s="24"/>
      <c r="BO2452" s="24"/>
      <c r="BP2452" s="24"/>
      <c r="BQ2452" s="24"/>
      <c r="BR2452" s="24"/>
      <c r="BS2452" s="24"/>
      <c r="BT2452" s="24"/>
      <c r="BU2452" s="24"/>
      <c r="BV2452" s="24"/>
      <c r="BW2452" s="24"/>
      <c r="BX2452" s="24"/>
      <c r="BY2452" s="24"/>
      <c r="BZ2452" s="24"/>
      <c r="CA2452" s="24"/>
      <c r="CB2452" s="24"/>
      <c r="CC2452" s="24"/>
      <c r="CD2452" s="24"/>
      <c r="CE2452" s="24"/>
      <c r="CF2452" s="24"/>
      <c r="CG2452" s="24"/>
      <c r="CH2452" s="24"/>
      <c r="CI2452" s="24"/>
      <c r="CJ2452" s="24"/>
      <c r="CK2452" s="24"/>
      <c r="CL2452" s="24"/>
      <c r="CO2452" s="24"/>
      <c r="CP2452" s="24"/>
      <c r="CQ2452" s="24"/>
      <c r="CR2452" s="24"/>
      <c r="CS2452" s="24"/>
      <c r="CT2452" s="24"/>
      <c r="CU2452" s="24"/>
      <c r="CV2452" s="24"/>
      <c r="CW2452" s="24"/>
      <c r="CX2452" s="24"/>
      <c r="CY2452" s="24"/>
      <c r="CZ2452" s="24"/>
      <c r="DA2452" s="24"/>
      <c r="DB2452" s="24"/>
      <c r="DC2452" s="24"/>
      <c r="DD2452" s="24"/>
      <c r="DE2452" s="24"/>
      <c r="DF2452" s="24"/>
      <c r="DG2452" s="24"/>
      <c r="DH2452" s="24"/>
      <c r="DI2452" s="24"/>
      <c r="DJ2452" s="24"/>
      <c r="DK2452" s="24"/>
      <c r="DL2452" s="24"/>
    </row>
    <row r="2453" spans="1:116" x14ac:dyDescent="0.4">
      <c r="B2453" t="s">
        <v>332</v>
      </c>
      <c r="D2453" t="s">
        <v>407</v>
      </c>
      <c r="E2453" s="8" t="str">
        <f t="shared" si="3830"/>
        <v>2453 WCAP-IS</v>
      </c>
      <c r="G2453" s="136" t="str">
        <f t="shared" si="3857"/>
        <v>Primary revenue driver</v>
      </c>
      <c r="K2453" s="53"/>
      <c r="L2453" s="53"/>
      <c r="M2453" s="53"/>
      <c r="N2453" s="53"/>
      <c r="O2453" s="53"/>
      <c r="P2453" s="53"/>
      <c r="R2453" s="24"/>
      <c r="S2453" s="179" t="str">
        <f>S2436</f>
        <v>S$16</v>
      </c>
      <c r="T2453" s="179" t="str">
        <f t="shared" ref="T2453:CE2455" si="3858">T2436</f>
        <v>T$16</v>
      </c>
      <c r="U2453" s="179" t="str">
        <f t="shared" si="3858"/>
        <v>U$16</v>
      </c>
      <c r="V2453" s="179" t="str">
        <f t="shared" si="3858"/>
        <v>V$16</v>
      </c>
      <c r="W2453" s="179" t="str">
        <f t="shared" si="3858"/>
        <v>W$16</v>
      </c>
      <c r="X2453" s="179" t="str">
        <f t="shared" si="3858"/>
        <v>X$16</v>
      </c>
      <c r="Y2453" s="179" t="str">
        <f t="shared" si="3858"/>
        <v>Y$16</v>
      </c>
      <c r="Z2453" s="179" t="str">
        <f t="shared" si="3858"/>
        <v>Z$16</v>
      </c>
      <c r="AA2453" s="179" t="str">
        <f t="shared" si="3858"/>
        <v>AA$16</v>
      </c>
      <c r="AB2453" s="179" t="str">
        <f t="shared" si="3858"/>
        <v>AB$16</v>
      </c>
      <c r="AC2453" s="179" t="str">
        <f t="shared" si="3858"/>
        <v>AC$16</v>
      </c>
      <c r="AD2453" s="179" t="str">
        <f t="shared" si="3858"/>
        <v>AD$16</v>
      </c>
      <c r="AE2453" s="179" t="str">
        <f t="shared" si="3858"/>
        <v>AE$16</v>
      </c>
      <c r="AF2453" s="179" t="str">
        <f t="shared" si="3858"/>
        <v>AF$16</v>
      </c>
      <c r="AG2453" s="179" t="str">
        <f t="shared" si="3858"/>
        <v>AG$16</v>
      </c>
      <c r="AH2453" s="179" t="str">
        <f t="shared" si="3858"/>
        <v>AH$16</v>
      </c>
      <c r="AI2453" s="179" t="str">
        <f t="shared" si="3858"/>
        <v>AI$16</v>
      </c>
      <c r="AJ2453" s="179" t="str">
        <f t="shared" si="3858"/>
        <v>AJ$16</v>
      </c>
      <c r="AK2453" s="179" t="str">
        <f t="shared" si="3858"/>
        <v>AK$16</v>
      </c>
      <c r="AL2453" s="179" t="str">
        <f t="shared" si="3858"/>
        <v>AL$16</v>
      </c>
      <c r="AM2453" s="179" t="str">
        <f t="shared" si="3858"/>
        <v>AM$16</v>
      </c>
      <c r="AN2453" s="179" t="str">
        <f t="shared" si="3858"/>
        <v>AN$16</v>
      </c>
      <c r="AO2453" s="179" t="str">
        <f t="shared" si="3858"/>
        <v>AO$16</v>
      </c>
      <c r="AP2453" s="179" t="str">
        <f t="shared" si="3858"/>
        <v>AP$16</v>
      </c>
      <c r="AQ2453" s="179" t="str">
        <f t="shared" si="3858"/>
        <v>AQ$16</v>
      </c>
      <c r="AR2453" s="179" t="str">
        <f t="shared" si="3858"/>
        <v>AR$16</v>
      </c>
      <c r="AS2453" s="179" t="str">
        <f t="shared" si="3858"/>
        <v>AS$16</v>
      </c>
      <c r="AT2453" s="179" t="str">
        <f t="shared" si="3858"/>
        <v>AT$16</v>
      </c>
      <c r="AU2453" s="179" t="str">
        <f t="shared" si="3858"/>
        <v>AU$16</v>
      </c>
      <c r="AV2453" s="179" t="str">
        <f t="shared" si="3858"/>
        <v>AV$16</v>
      </c>
      <c r="AW2453" s="179" t="str">
        <f t="shared" si="3858"/>
        <v>AW$16</v>
      </c>
      <c r="AX2453" s="179" t="str">
        <f t="shared" si="3858"/>
        <v>AX$16</v>
      </c>
      <c r="AY2453" s="179" t="str">
        <f t="shared" si="3858"/>
        <v>AY$16</v>
      </c>
      <c r="AZ2453" s="179" t="str">
        <f t="shared" si="3858"/>
        <v>AZ$16</v>
      </c>
      <c r="BA2453" s="179" t="str">
        <f t="shared" si="3858"/>
        <v>BA$16</v>
      </c>
      <c r="BB2453" s="179" t="str">
        <f t="shared" si="3858"/>
        <v>BB$16</v>
      </c>
      <c r="BC2453" s="179" t="str">
        <f t="shared" si="3858"/>
        <v>BC$16</v>
      </c>
      <c r="BD2453" s="179" t="str">
        <f t="shared" si="3858"/>
        <v>BD$16</v>
      </c>
      <c r="BE2453" s="179" t="str">
        <f t="shared" si="3858"/>
        <v>BE$16</v>
      </c>
      <c r="BF2453" s="179" t="str">
        <f t="shared" si="3858"/>
        <v>BF$16</v>
      </c>
      <c r="BG2453" s="179" t="str">
        <f t="shared" si="3858"/>
        <v>BG$16</v>
      </c>
      <c r="BH2453" s="179" t="str">
        <f t="shared" si="3858"/>
        <v>BH$16</v>
      </c>
      <c r="BI2453" s="179" t="str">
        <f t="shared" si="3858"/>
        <v>BI$16</v>
      </c>
      <c r="BJ2453" s="179" t="str">
        <f t="shared" si="3858"/>
        <v>BJ$16</v>
      </c>
      <c r="BK2453" s="179" t="str">
        <f t="shared" si="3858"/>
        <v>BK$16</v>
      </c>
      <c r="BL2453" s="179" t="str">
        <f t="shared" si="3858"/>
        <v>BL$16</v>
      </c>
      <c r="BM2453" s="179" t="str">
        <f t="shared" si="3858"/>
        <v>BM$16</v>
      </c>
      <c r="BN2453" s="179" t="str">
        <f t="shared" si="3858"/>
        <v>BN$16</v>
      </c>
      <c r="BO2453" s="179" t="str">
        <f t="shared" si="3858"/>
        <v>BO$16</v>
      </c>
      <c r="BP2453" s="179" t="str">
        <f t="shared" si="3858"/>
        <v>BP$16</v>
      </c>
      <c r="BQ2453" s="179" t="str">
        <f t="shared" si="3858"/>
        <v>BQ$16</v>
      </c>
      <c r="BR2453" s="179" t="str">
        <f t="shared" si="3858"/>
        <v>BR$16</v>
      </c>
      <c r="BS2453" s="179" t="str">
        <f t="shared" si="3858"/>
        <v>BS$16</v>
      </c>
      <c r="BT2453" s="179" t="str">
        <f t="shared" si="3858"/>
        <v>BT$16</v>
      </c>
      <c r="BU2453" s="179" t="str">
        <f t="shared" si="3858"/>
        <v>BU$16</v>
      </c>
      <c r="BV2453" s="179" t="str">
        <f t="shared" si="3858"/>
        <v>BV$16</v>
      </c>
      <c r="BW2453" s="179" t="str">
        <f t="shared" si="3858"/>
        <v>BW$16</v>
      </c>
      <c r="BX2453" s="179" t="str">
        <f t="shared" si="3858"/>
        <v>BX$16</v>
      </c>
      <c r="BY2453" s="179" t="str">
        <f t="shared" si="3858"/>
        <v>BY$16</v>
      </c>
      <c r="BZ2453" s="179" t="str">
        <f t="shared" si="3858"/>
        <v>BZ$16</v>
      </c>
      <c r="CA2453" s="179" t="str">
        <f t="shared" si="3858"/>
        <v>CA$16</v>
      </c>
      <c r="CB2453" s="179" t="str">
        <f t="shared" si="3858"/>
        <v>CB$16</v>
      </c>
      <c r="CC2453" s="179" t="str">
        <f t="shared" si="3858"/>
        <v>CC$16</v>
      </c>
      <c r="CD2453" s="179" t="str">
        <f t="shared" si="3858"/>
        <v>CD$16</v>
      </c>
      <c r="CE2453" s="179" t="str">
        <f t="shared" si="3858"/>
        <v>CE$16</v>
      </c>
      <c r="CF2453" s="179" t="str">
        <f t="shared" ref="CF2453:CL2455" si="3859">CF2436</f>
        <v>CF$16</v>
      </c>
      <c r="CG2453" s="179" t="str">
        <f t="shared" si="3859"/>
        <v>CG$16</v>
      </c>
      <c r="CH2453" s="179" t="str">
        <f t="shared" si="3859"/>
        <v>CH$16</v>
      </c>
      <c r="CI2453" s="179" t="str">
        <f t="shared" si="3859"/>
        <v>CI$16</v>
      </c>
      <c r="CJ2453" s="179" t="str">
        <f t="shared" si="3859"/>
        <v>CJ$16</v>
      </c>
      <c r="CK2453" s="179" t="str">
        <f t="shared" si="3859"/>
        <v>CK$16</v>
      </c>
      <c r="CL2453" s="179" t="str">
        <f t="shared" si="3859"/>
        <v>CL$16</v>
      </c>
      <c r="CO2453" s="179" t="str">
        <f t="shared" ref="CO2453:DL2455" si="3860">CO1079</f>
        <v>CO$17</v>
      </c>
      <c r="CP2453" s="179" t="str">
        <f t="shared" si="3860"/>
        <v>CP$17</v>
      </c>
      <c r="CQ2453" s="179" t="str">
        <f t="shared" si="3860"/>
        <v>CQ$17</v>
      </c>
      <c r="CR2453" s="179" t="str">
        <f t="shared" si="3860"/>
        <v>CR$17</v>
      </c>
      <c r="CS2453" s="179" t="str">
        <f t="shared" si="3860"/>
        <v>CS$17</v>
      </c>
      <c r="CT2453" s="179" t="str">
        <f t="shared" si="3860"/>
        <v>CT$17</v>
      </c>
      <c r="CU2453" s="179" t="str">
        <f t="shared" si="3860"/>
        <v>CU$17</v>
      </c>
      <c r="CV2453" s="179" t="str">
        <f t="shared" si="3860"/>
        <v>CV$17</v>
      </c>
      <c r="CW2453" s="179" t="str">
        <f t="shared" si="3860"/>
        <v>CW$17</v>
      </c>
      <c r="CX2453" s="179" t="str">
        <f t="shared" si="3860"/>
        <v>CX$17</v>
      </c>
      <c r="CY2453" s="179" t="str">
        <f t="shared" si="3860"/>
        <v>CY$17</v>
      </c>
      <c r="CZ2453" s="179" t="str">
        <f t="shared" si="3860"/>
        <v>CZ$17</v>
      </c>
      <c r="DA2453" s="179" t="str">
        <f t="shared" si="3860"/>
        <v>DA$17</v>
      </c>
      <c r="DB2453" s="179" t="str">
        <f t="shared" si="3860"/>
        <v>DB$17</v>
      </c>
      <c r="DC2453" s="179" t="str">
        <f t="shared" si="3860"/>
        <v>DC$17</v>
      </c>
      <c r="DD2453" s="179" t="str">
        <f t="shared" si="3860"/>
        <v>DD$17</v>
      </c>
      <c r="DE2453" s="179" t="str">
        <f t="shared" si="3860"/>
        <v>DE$17</v>
      </c>
      <c r="DF2453" s="179" t="str">
        <f t="shared" si="3860"/>
        <v>DF$17</v>
      </c>
      <c r="DG2453" s="179" t="str">
        <f t="shared" si="3860"/>
        <v>DG$17</v>
      </c>
      <c r="DH2453" s="179" t="str">
        <f t="shared" si="3860"/>
        <v>DH$17</v>
      </c>
      <c r="DI2453" s="179" t="str">
        <f t="shared" si="3860"/>
        <v>DI$17</v>
      </c>
      <c r="DJ2453" s="179" t="str">
        <f t="shared" si="3860"/>
        <v>DJ$17</v>
      </c>
      <c r="DK2453" s="179" t="str">
        <f t="shared" si="3860"/>
        <v>DK$17</v>
      </c>
      <c r="DL2453" s="179" t="str">
        <f t="shared" si="3860"/>
        <v>DL$17</v>
      </c>
    </row>
    <row r="2454" spans="1:116" x14ac:dyDescent="0.4">
      <c r="B2454" t="s">
        <v>332</v>
      </c>
      <c r="D2454" t="s">
        <v>407</v>
      </c>
      <c r="E2454" s="8" t="str">
        <f t="shared" si="3830"/>
        <v>2454 WCAP-IS</v>
      </c>
      <c r="G2454" s="136" t="str">
        <f t="shared" si="3857"/>
        <v>Primary volume driver</v>
      </c>
      <c r="H2454" s="56"/>
      <c r="I2454" s="79"/>
      <c r="J2454" s="79"/>
      <c r="K2454" s="15"/>
      <c r="L2454" s="15"/>
      <c r="M2454" s="15"/>
      <c r="N2454" s="15"/>
      <c r="O2454" s="15"/>
      <c r="P2454" s="15"/>
      <c r="R2454" s="15"/>
      <c r="S2454" s="179" t="str">
        <f t="shared" ref="S2454:CD2456" si="3861">S2437</f>
        <v>S$17</v>
      </c>
      <c r="T2454" s="179" t="str">
        <f t="shared" si="3861"/>
        <v>T$17</v>
      </c>
      <c r="U2454" s="179" t="str">
        <f t="shared" si="3861"/>
        <v>U$17</v>
      </c>
      <c r="V2454" s="179" t="str">
        <f t="shared" si="3861"/>
        <v>V$17</v>
      </c>
      <c r="W2454" s="179" t="str">
        <f t="shared" si="3861"/>
        <v>W$17</v>
      </c>
      <c r="X2454" s="179" t="str">
        <f t="shared" si="3861"/>
        <v>X$17</v>
      </c>
      <c r="Y2454" s="179" t="str">
        <f t="shared" si="3861"/>
        <v>Y$17</v>
      </c>
      <c r="Z2454" s="179" t="str">
        <f t="shared" si="3861"/>
        <v>Z$17</v>
      </c>
      <c r="AA2454" s="179" t="str">
        <f t="shared" si="3861"/>
        <v>AA$17</v>
      </c>
      <c r="AB2454" s="179" t="str">
        <f t="shared" si="3861"/>
        <v>AB$17</v>
      </c>
      <c r="AC2454" s="179" t="str">
        <f t="shared" si="3861"/>
        <v>AC$17</v>
      </c>
      <c r="AD2454" s="179" t="str">
        <f t="shared" si="3861"/>
        <v>AD$17</v>
      </c>
      <c r="AE2454" s="179" t="str">
        <f t="shared" si="3861"/>
        <v>AE$17</v>
      </c>
      <c r="AF2454" s="179" t="str">
        <f t="shared" si="3861"/>
        <v>AF$17</v>
      </c>
      <c r="AG2454" s="179" t="str">
        <f t="shared" si="3861"/>
        <v>AG$17</v>
      </c>
      <c r="AH2454" s="179" t="str">
        <f t="shared" si="3861"/>
        <v>AH$17</v>
      </c>
      <c r="AI2454" s="179" t="str">
        <f t="shared" si="3861"/>
        <v>AI$17</v>
      </c>
      <c r="AJ2454" s="179" t="str">
        <f t="shared" si="3861"/>
        <v>AJ$17</v>
      </c>
      <c r="AK2454" s="179" t="str">
        <f t="shared" si="3861"/>
        <v>AK$17</v>
      </c>
      <c r="AL2454" s="179" t="str">
        <f t="shared" si="3861"/>
        <v>AL$17</v>
      </c>
      <c r="AM2454" s="179" t="str">
        <f t="shared" si="3861"/>
        <v>AM$17</v>
      </c>
      <c r="AN2454" s="179" t="str">
        <f t="shared" si="3861"/>
        <v>AN$17</v>
      </c>
      <c r="AO2454" s="179" t="str">
        <f t="shared" si="3861"/>
        <v>AO$17</v>
      </c>
      <c r="AP2454" s="179" t="str">
        <f t="shared" si="3861"/>
        <v>AP$17</v>
      </c>
      <c r="AQ2454" s="179" t="str">
        <f t="shared" si="3861"/>
        <v>AQ$17</v>
      </c>
      <c r="AR2454" s="179" t="str">
        <f t="shared" si="3861"/>
        <v>AR$17</v>
      </c>
      <c r="AS2454" s="179" t="str">
        <f t="shared" si="3861"/>
        <v>AS$17</v>
      </c>
      <c r="AT2454" s="179" t="str">
        <f t="shared" si="3861"/>
        <v>AT$17</v>
      </c>
      <c r="AU2454" s="179" t="str">
        <f t="shared" si="3861"/>
        <v>AU$17</v>
      </c>
      <c r="AV2454" s="179" t="str">
        <f t="shared" si="3861"/>
        <v>AV$17</v>
      </c>
      <c r="AW2454" s="179" t="str">
        <f t="shared" si="3861"/>
        <v>AW$17</v>
      </c>
      <c r="AX2454" s="179" t="str">
        <f t="shared" si="3861"/>
        <v>AX$17</v>
      </c>
      <c r="AY2454" s="179" t="str">
        <f t="shared" si="3861"/>
        <v>AY$17</v>
      </c>
      <c r="AZ2454" s="179" t="str">
        <f t="shared" si="3861"/>
        <v>AZ$17</v>
      </c>
      <c r="BA2454" s="179" t="str">
        <f t="shared" si="3861"/>
        <v>BA$17</v>
      </c>
      <c r="BB2454" s="179" t="str">
        <f t="shared" si="3861"/>
        <v>BB$17</v>
      </c>
      <c r="BC2454" s="179" t="str">
        <f t="shared" si="3861"/>
        <v>BC$17</v>
      </c>
      <c r="BD2454" s="179" t="str">
        <f t="shared" si="3861"/>
        <v>BD$17</v>
      </c>
      <c r="BE2454" s="179" t="str">
        <f t="shared" si="3861"/>
        <v>BE$17</v>
      </c>
      <c r="BF2454" s="179" t="str">
        <f t="shared" si="3861"/>
        <v>BF$17</v>
      </c>
      <c r="BG2454" s="179" t="str">
        <f t="shared" si="3861"/>
        <v>BG$17</v>
      </c>
      <c r="BH2454" s="179" t="str">
        <f t="shared" si="3861"/>
        <v>BH$17</v>
      </c>
      <c r="BI2454" s="179" t="str">
        <f t="shared" si="3861"/>
        <v>BI$17</v>
      </c>
      <c r="BJ2454" s="179" t="str">
        <f t="shared" si="3861"/>
        <v>BJ$17</v>
      </c>
      <c r="BK2454" s="179" t="str">
        <f t="shared" si="3861"/>
        <v>BK$17</v>
      </c>
      <c r="BL2454" s="179" t="str">
        <f t="shared" si="3861"/>
        <v>BL$17</v>
      </c>
      <c r="BM2454" s="179" t="str">
        <f t="shared" si="3861"/>
        <v>BM$17</v>
      </c>
      <c r="BN2454" s="179" t="str">
        <f t="shared" si="3861"/>
        <v>BN$17</v>
      </c>
      <c r="BO2454" s="179" t="str">
        <f t="shared" si="3861"/>
        <v>BO$17</v>
      </c>
      <c r="BP2454" s="179" t="str">
        <f t="shared" si="3861"/>
        <v>BP$17</v>
      </c>
      <c r="BQ2454" s="179" t="str">
        <f t="shared" si="3861"/>
        <v>BQ$17</v>
      </c>
      <c r="BR2454" s="179" t="str">
        <f t="shared" si="3861"/>
        <v>BR$17</v>
      </c>
      <c r="BS2454" s="179" t="str">
        <f t="shared" si="3861"/>
        <v>BS$17</v>
      </c>
      <c r="BT2454" s="179" t="str">
        <f t="shared" si="3861"/>
        <v>BT$17</v>
      </c>
      <c r="BU2454" s="179" t="str">
        <f t="shared" si="3861"/>
        <v>BU$17</v>
      </c>
      <c r="BV2454" s="179" t="str">
        <f t="shared" si="3861"/>
        <v>BV$17</v>
      </c>
      <c r="BW2454" s="179" t="str">
        <f t="shared" si="3861"/>
        <v>BW$17</v>
      </c>
      <c r="BX2454" s="179" t="str">
        <f t="shared" si="3861"/>
        <v>BX$17</v>
      </c>
      <c r="BY2454" s="179" t="str">
        <f t="shared" si="3861"/>
        <v>BY$17</v>
      </c>
      <c r="BZ2454" s="179" t="str">
        <f t="shared" si="3861"/>
        <v>BZ$17</v>
      </c>
      <c r="CA2454" s="179" t="str">
        <f t="shared" si="3861"/>
        <v>CA$17</v>
      </c>
      <c r="CB2454" s="179" t="str">
        <f t="shared" si="3861"/>
        <v>CB$17</v>
      </c>
      <c r="CC2454" s="179" t="str">
        <f t="shared" si="3861"/>
        <v>CC$17</v>
      </c>
      <c r="CD2454" s="179" t="str">
        <f t="shared" si="3861"/>
        <v>CD$17</v>
      </c>
      <c r="CE2454" s="179" t="str">
        <f t="shared" ref="CE2454:CL2456" si="3862">CE2437</f>
        <v>CE$17</v>
      </c>
      <c r="CF2454" s="179" t="str">
        <f t="shared" si="3862"/>
        <v>CF$17</v>
      </c>
      <c r="CG2454" s="179" t="str">
        <f t="shared" si="3862"/>
        <v>CG$17</v>
      </c>
      <c r="CH2454" s="179" t="str">
        <f t="shared" si="3862"/>
        <v>CH$17</v>
      </c>
      <c r="CI2454" s="179" t="str">
        <f t="shared" si="3862"/>
        <v>CI$17</v>
      </c>
      <c r="CJ2454" s="179" t="str">
        <f t="shared" si="3862"/>
        <v>CJ$17</v>
      </c>
      <c r="CK2454" s="179" t="str">
        <f t="shared" si="3862"/>
        <v>CK$17</v>
      </c>
      <c r="CL2454" s="179" t="str">
        <f t="shared" si="3862"/>
        <v>CL$17</v>
      </c>
      <c r="CN2454" s="79"/>
      <c r="CO2454" s="179">
        <f t="shared" ref="CO2454:DL2456" si="3863">CO1080</f>
        <v>0</v>
      </c>
      <c r="CP2454" s="179">
        <f t="shared" si="3863"/>
        <v>0</v>
      </c>
      <c r="CQ2454" s="179">
        <f t="shared" si="3863"/>
        <v>0</v>
      </c>
      <c r="CR2454" s="179">
        <f t="shared" si="3863"/>
        <v>0</v>
      </c>
      <c r="CS2454" s="179">
        <f t="shared" si="3863"/>
        <v>0</v>
      </c>
      <c r="CT2454" s="179">
        <f t="shared" si="3863"/>
        <v>0</v>
      </c>
      <c r="CU2454" s="179">
        <f t="shared" si="3863"/>
        <v>0</v>
      </c>
      <c r="CV2454" s="179">
        <f t="shared" si="3863"/>
        <v>0</v>
      </c>
      <c r="CW2454" s="179">
        <f t="shared" si="3863"/>
        <v>0</v>
      </c>
      <c r="CX2454" s="179">
        <f t="shared" si="3863"/>
        <v>0</v>
      </c>
      <c r="CY2454" s="179">
        <f t="shared" si="3863"/>
        <v>0</v>
      </c>
      <c r="CZ2454" s="179">
        <f t="shared" si="3863"/>
        <v>0</v>
      </c>
      <c r="DA2454" s="179">
        <f t="shared" si="3863"/>
        <v>0</v>
      </c>
      <c r="DB2454" s="179">
        <f t="shared" si="3863"/>
        <v>0</v>
      </c>
      <c r="DC2454" s="179">
        <f t="shared" si="3863"/>
        <v>0</v>
      </c>
      <c r="DD2454" s="179">
        <f t="shared" si="3863"/>
        <v>0</v>
      </c>
      <c r="DE2454" s="179">
        <f t="shared" si="3863"/>
        <v>0</v>
      </c>
      <c r="DF2454" s="179">
        <f t="shared" si="3863"/>
        <v>0</v>
      </c>
      <c r="DG2454" s="179">
        <f t="shared" si="3863"/>
        <v>0</v>
      </c>
      <c r="DH2454" s="179">
        <f t="shared" si="3863"/>
        <v>0</v>
      </c>
      <c r="DI2454" s="179">
        <f t="shared" si="3863"/>
        <v>0</v>
      </c>
      <c r="DJ2454" s="179">
        <f t="shared" si="3863"/>
        <v>0</v>
      </c>
      <c r="DK2454" s="179">
        <f t="shared" si="3863"/>
        <v>0</v>
      </c>
      <c r="DL2454" s="179">
        <f t="shared" si="3863"/>
        <v>0</v>
      </c>
    </row>
    <row r="2455" spans="1:116" x14ac:dyDescent="0.4">
      <c r="B2455" t="s">
        <v>332</v>
      </c>
      <c r="D2455" t="s">
        <v>407</v>
      </c>
      <c r="E2455" s="8" t="str">
        <f t="shared" si="3830"/>
        <v>2455 WCAP-IS</v>
      </c>
      <c r="G2455" s="191" t="str">
        <f>G2442</f>
        <v>Simple accounts payble - IS driven:</v>
      </c>
      <c r="H2455" s="12"/>
      <c r="I2455" s="60"/>
      <c r="J2455" s="60"/>
      <c r="K2455" s="15"/>
      <c r="L2455" s="15"/>
      <c r="M2455" s="15"/>
      <c r="N2455" s="15"/>
      <c r="O2455" s="15"/>
      <c r="P2455" s="15"/>
      <c r="R2455" s="15"/>
      <c r="S2455" s="179">
        <f t="shared" ref="S2455:CD2457" si="3864">S2438</f>
        <v>0</v>
      </c>
      <c r="T2455" s="179">
        <f t="shared" si="3864"/>
        <v>0</v>
      </c>
      <c r="U2455" s="179">
        <f t="shared" si="3864"/>
        <v>0</v>
      </c>
      <c r="V2455" s="179">
        <f t="shared" si="3864"/>
        <v>0</v>
      </c>
      <c r="W2455" s="179">
        <f t="shared" si="3864"/>
        <v>0</v>
      </c>
      <c r="X2455" s="179">
        <f t="shared" si="3864"/>
        <v>0</v>
      </c>
      <c r="Y2455" s="179">
        <f t="shared" si="3864"/>
        <v>0</v>
      </c>
      <c r="Z2455" s="179">
        <f t="shared" si="3864"/>
        <v>0</v>
      </c>
      <c r="AA2455" s="179">
        <f t="shared" si="3864"/>
        <v>0</v>
      </c>
      <c r="AB2455" s="179">
        <f t="shared" si="3864"/>
        <v>0</v>
      </c>
      <c r="AC2455" s="179">
        <f t="shared" si="3864"/>
        <v>0</v>
      </c>
      <c r="AD2455" s="179">
        <f t="shared" si="3864"/>
        <v>0</v>
      </c>
      <c r="AE2455" s="179">
        <f t="shared" si="3864"/>
        <v>0</v>
      </c>
      <c r="AF2455" s="179">
        <f t="shared" si="3864"/>
        <v>0</v>
      </c>
      <c r="AG2455" s="179">
        <f t="shared" si="3864"/>
        <v>0</v>
      </c>
      <c r="AH2455" s="179">
        <f t="shared" si="3864"/>
        <v>0</v>
      </c>
      <c r="AI2455" s="179">
        <f t="shared" si="3864"/>
        <v>0</v>
      </c>
      <c r="AJ2455" s="179">
        <f t="shared" si="3864"/>
        <v>0</v>
      </c>
      <c r="AK2455" s="179">
        <f t="shared" si="3864"/>
        <v>0</v>
      </c>
      <c r="AL2455" s="179">
        <f t="shared" si="3864"/>
        <v>0</v>
      </c>
      <c r="AM2455" s="179">
        <f t="shared" si="3864"/>
        <v>0</v>
      </c>
      <c r="AN2455" s="179">
        <f t="shared" si="3864"/>
        <v>0</v>
      </c>
      <c r="AO2455" s="179">
        <f t="shared" si="3864"/>
        <v>0</v>
      </c>
      <c r="AP2455" s="179">
        <f t="shared" si="3864"/>
        <v>0</v>
      </c>
      <c r="AQ2455" s="179">
        <f t="shared" si="3864"/>
        <v>0</v>
      </c>
      <c r="AR2455" s="179">
        <f t="shared" si="3864"/>
        <v>0</v>
      </c>
      <c r="AS2455" s="179">
        <f t="shared" si="3864"/>
        <v>0</v>
      </c>
      <c r="AT2455" s="179">
        <f t="shared" si="3864"/>
        <v>0</v>
      </c>
      <c r="AU2455" s="179">
        <f t="shared" si="3864"/>
        <v>0</v>
      </c>
      <c r="AV2455" s="179">
        <f t="shared" si="3864"/>
        <v>0</v>
      </c>
      <c r="AW2455" s="179">
        <f t="shared" si="3864"/>
        <v>0</v>
      </c>
      <c r="AX2455" s="179">
        <f t="shared" si="3864"/>
        <v>0</v>
      </c>
      <c r="AY2455" s="179">
        <f t="shared" si="3864"/>
        <v>0</v>
      </c>
      <c r="AZ2455" s="179">
        <f t="shared" si="3864"/>
        <v>0</v>
      </c>
      <c r="BA2455" s="179">
        <f t="shared" si="3864"/>
        <v>0</v>
      </c>
      <c r="BB2455" s="179">
        <f t="shared" si="3864"/>
        <v>0</v>
      </c>
      <c r="BC2455" s="179">
        <f t="shared" si="3864"/>
        <v>0</v>
      </c>
      <c r="BD2455" s="179">
        <f t="shared" si="3864"/>
        <v>0</v>
      </c>
      <c r="BE2455" s="179">
        <f t="shared" si="3864"/>
        <v>0</v>
      </c>
      <c r="BF2455" s="179">
        <f t="shared" si="3864"/>
        <v>0</v>
      </c>
      <c r="BG2455" s="179">
        <f t="shared" si="3864"/>
        <v>0</v>
      </c>
      <c r="BH2455" s="179">
        <f t="shared" si="3864"/>
        <v>0</v>
      </c>
      <c r="BI2455" s="179">
        <f t="shared" si="3864"/>
        <v>0</v>
      </c>
      <c r="BJ2455" s="179">
        <f t="shared" si="3864"/>
        <v>0</v>
      </c>
      <c r="BK2455" s="179">
        <f t="shared" si="3864"/>
        <v>0</v>
      </c>
      <c r="BL2455" s="179">
        <f t="shared" si="3864"/>
        <v>0</v>
      </c>
      <c r="BM2455" s="179">
        <f t="shared" si="3864"/>
        <v>0</v>
      </c>
      <c r="BN2455" s="179">
        <f t="shared" si="3864"/>
        <v>0</v>
      </c>
      <c r="BO2455" s="179">
        <f t="shared" si="3864"/>
        <v>0</v>
      </c>
      <c r="BP2455" s="179">
        <f t="shared" si="3864"/>
        <v>0</v>
      </c>
      <c r="BQ2455" s="179">
        <f t="shared" si="3864"/>
        <v>0</v>
      </c>
      <c r="BR2455" s="179">
        <f t="shared" si="3864"/>
        <v>0</v>
      </c>
      <c r="BS2455" s="179">
        <f t="shared" si="3864"/>
        <v>0</v>
      </c>
      <c r="BT2455" s="179">
        <f t="shared" si="3864"/>
        <v>0</v>
      </c>
      <c r="BU2455" s="179">
        <f t="shared" si="3864"/>
        <v>0</v>
      </c>
      <c r="BV2455" s="179">
        <f t="shared" si="3864"/>
        <v>0</v>
      </c>
      <c r="BW2455" s="179">
        <f t="shared" si="3864"/>
        <v>0</v>
      </c>
      <c r="BX2455" s="179">
        <f t="shared" si="3864"/>
        <v>0</v>
      </c>
      <c r="BY2455" s="179">
        <f t="shared" si="3864"/>
        <v>0</v>
      </c>
      <c r="BZ2455" s="179">
        <f t="shared" si="3864"/>
        <v>0</v>
      </c>
      <c r="CA2455" s="179">
        <f t="shared" si="3864"/>
        <v>0</v>
      </c>
      <c r="CB2455" s="179">
        <f t="shared" si="3864"/>
        <v>0</v>
      </c>
      <c r="CC2455" s="179">
        <f t="shared" si="3864"/>
        <v>0</v>
      </c>
      <c r="CD2455" s="179">
        <f t="shared" si="3864"/>
        <v>0</v>
      </c>
      <c r="CE2455" s="179">
        <f t="shared" ref="CE2455:CL2457" si="3865">CE2438</f>
        <v>0</v>
      </c>
      <c r="CF2455" s="179">
        <f t="shared" si="3865"/>
        <v>0</v>
      </c>
      <c r="CG2455" s="179">
        <f t="shared" si="3865"/>
        <v>0</v>
      </c>
      <c r="CH2455" s="179">
        <f t="shared" si="3865"/>
        <v>0</v>
      </c>
      <c r="CI2455" s="179">
        <f t="shared" si="3865"/>
        <v>0</v>
      </c>
      <c r="CJ2455" s="179">
        <f t="shared" si="3865"/>
        <v>0</v>
      </c>
      <c r="CK2455" s="179">
        <f t="shared" si="3865"/>
        <v>0</v>
      </c>
      <c r="CL2455" s="179">
        <f t="shared" si="3865"/>
        <v>0</v>
      </c>
      <c r="CN2455" s="60"/>
      <c r="CO2455" s="179" t="e">
        <f>#REF!</f>
        <v>#REF!</v>
      </c>
      <c r="CP2455" s="179" t="e">
        <f>#REF!</f>
        <v>#REF!</v>
      </c>
      <c r="CQ2455" s="179" t="e">
        <f>#REF!</f>
        <v>#REF!</v>
      </c>
      <c r="CR2455" s="179" t="e">
        <f>#REF!</f>
        <v>#REF!</v>
      </c>
      <c r="CS2455" s="179" t="e">
        <f>#REF!</f>
        <v>#REF!</v>
      </c>
      <c r="CT2455" s="179" t="e">
        <f>#REF!</f>
        <v>#REF!</v>
      </c>
      <c r="CU2455" s="179" t="e">
        <f>#REF!</f>
        <v>#REF!</v>
      </c>
      <c r="CV2455" s="179" t="e">
        <f>#REF!</f>
        <v>#REF!</v>
      </c>
      <c r="CW2455" s="179" t="e">
        <f>#REF!</f>
        <v>#REF!</v>
      </c>
      <c r="CX2455" s="179" t="e">
        <f>#REF!</f>
        <v>#REF!</v>
      </c>
      <c r="CY2455" s="179" t="e">
        <f>#REF!</f>
        <v>#REF!</v>
      </c>
      <c r="CZ2455" s="179" t="e">
        <f>#REF!</f>
        <v>#REF!</v>
      </c>
      <c r="DA2455" s="179" t="e">
        <f>#REF!</f>
        <v>#REF!</v>
      </c>
      <c r="DB2455" s="179" t="e">
        <f>#REF!</f>
        <v>#REF!</v>
      </c>
      <c r="DC2455" s="179" t="e">
        <f>#REF!</f>
        <v>#REF!</v>
      </c>
      <c r="DD2455" s="179" t="e">
        <f>#REF!</f>
        <v>#REF!</v>
      </c>
      <c r="DE2455" s="179" t="e">
        <f>#REF!</f>
        <v>#REF!</v>
      </c>
      <c r="DF2455" s="179" t="e">
        <f>#REF!</f>
        <v>#REF!</v>
      </c>
      <c r="DG2455" s="179" t="e">
        <f>#REF!</f>
        <v>#REF!</v>
      </c>
      <c r="DH2455" s="179" t="e">
        <f>#REF!</f>
        <v>#REF!</v>
      </c>
      <c r="DI2455" s="179" t="e">
        <f>#REF!</f>
        <v>#REF!</v>
      </c>
      <c r="DJ2455" s="179" t="e">
        <f>#REF!</f>
        <v>#REF!</v>
      </c>
      <c r="DK2455" s="179" t="e">
        <f>#REF!</f>
        <v>#REF!</v>
      </c>
      <c r="DL2455" s="179" t="e">
        <f>#REF!</f>
        <v>#REF!</v>
      </c>
    </row>
    <row r="2456" spans="1:116" x14ac:dyDescent="0.4">
      <c r="B2456" t="s">
        <v>332</v>
      </c>
      <c r="D2456" t="s">
        <v>407</v>
      </c>
      <c r="E2456" s="8" t="str">
        <f t="shared" si="3830"/>
        <v>2456 WCAP-IS</v>
      </c>
      <c r="G2456" s="191" t="str">
        <f>SUBSTITUTE(TRIM(MID(G2442, SEARCH("-", G2442) + 1, LEN(G2442))),":","")</f>
        <v>IS driven</v>
      </c>
      <c r="H2456" s="12"/>
      <c r="I2456" s="60"/>
      <c r="J2456" s="60"/>
      <c r="K2456" s="15"/>
      <c r="L2456" s="15"/>
      <c r="M2456" s="15"/>
      <c r="N2456" s="15"/>
      <c r="O2456" s="15"/>
      <c r="P2456" s="15"/>
      <c r="R2456" s="15"/>
      <c r="CN2456" s="60"/>
      <c r="CO2456" s="8"/>
      <c r="CP2456" s="8"/>
      <c r="CQ2456" s="8"/>
      <c r="CR2456" s="8"/>
      <c r="CS2456" s="8"/>
      <c r="CT2456" s="8"/>
      <c r="CU2456" s="8"/>
      <c r="CV2456" s="8"/>
      <c r="CW2456" s="8"/>
      <c r="CX2456" s="8"/>
      <c r="CY2456" s="8"/>
      <c r="CZ2456" s="8"/>
      <c r="DA2456" s="8"/>
      <c r="DB2456" s="8"/>
      <c r="DC2456" s="8"/>
      <c r="DD2456" s="8"/>
      <c r="DE2456" s="8"/>
      <c r="DF2456" s="8"/>
      <c r="DG2456" s="8"/>
      <c r="DH2456" s="8"/>
      <c r="DI2456" s="8"/>
      <c r="DJ2456" s="8"/>
      <c r="DK2456" s="8"/>
      <c r="DL2456" s="8"/>
    </row>
    <row r="2457" spans="1:116" x14ac:dyDescent="0.4">
      <c r="B2457" t="s">
        <v>332</v>
      </c>
      <c r="D2457" t="s">
        <v>407</v>
      </c>
      <c r="E2457" s="8" t="str">
        <f t="shared" si="3830"/>
        <v>2457 WCAP-IS</v>
      </c>
      <c r="G2457" s="136" t="str">
        <f t="shared" si="3857"/>
        <v>Secondary revenue driver</v>
      </c>
      <c r="H2457" s="12"/>
      <c r="I2457" s="60"/>
      <c r="J2457" s="60"/>
      <c r="K2457" s="15"/>
      <c r="L2457" s="15"/>
      <c r="M2457" s="15"/>
      <c r="N2457" s="15"/>
      <c r="O2457" s="15"/>
      <c r="P2457" s="15"/>
      <c r="R2457" s="15"/>
      <c r="S2457" s="212" t="str">
        <f>ADDRESS(ROW(S2447),COLUMN(S2447),2)</f>
        <v>S$2447</v>
      </c>
      <c r="T2457" s="212" t="str">
        <f t="shared" ref="T2457:CE2459" si="3866">ADDRESS(ROW(T2447),COLUMN(T2447),2)</f>
        <v>T$2447</v>
      </c>
      <c r="U2457" s="212" t="str">
        <f t="shared" si="3866"/>
        <v>U$2447</v>
      </c>
      <c r="V2457" s="212" t="str">
        <f t="shared" si="3866"/>
        <v>V$2447</v>
      </c>
      <c r="W2457" s="212" t="str">
        <f t="shared" si="3866"/>
        <v>W$2447</v>
      </c>
      <c r="X2457" s="212" t="str">
        <f t="shared" si="3866"/>
        <v>X$2447</v>
      </c>
      <c r="Y2457" s="212" t="str">
        <f t="shared" si="3866"/>
        <v>Y$2447</v>
      </c>
      <c r="Z2457" s="212" t="str">
        <f t="shared" si="3866"/>
        <v>Z$2447</v>
      </c>
      <c r="AA2457" s="212" t="str">
        <f t="shared" si="3866"/>
        <v>AA$2447</v>
      </c>
      <c r="AB2457" s="212" t="str">
        <f t="shared" si="3866"/>
        <v>AB$2447</v>
      </c>
      <c r="AC2457" s="212" t="str">
        <f t="shared" si="3866"/>
        <v>AC$2447</v>
      </c>
      <c r="AD2457" s="212" t="str">
        <f t="shared" si="3866"/>
        <v>AD$2447</v>
      </c>
      <c r="AE2457" s="212" t="str">
        <f t="shared" si="3866"/>
        <v>AE$2447</v>
      </c>
      <c r="AF2457" s="212" t="str">
        <f t="shared" si="3866"/>
        <v>AF$2447</v>
      </c>
      <c r="AG2457" s="212" t="str">
        <f t="shared" si="3866"/>
        <v>AG$2447</v>
      </c>
      <c r="AH2457" s="212" t="str">
        <f t="shared" si="3866"/>
        <v>AH$2447</v>
      </c>
      <c r="AI2457" s="212" t="str">
        <f t="shared" si="3866"/>
        <v>AI$2447</v>
      </c>
      <c r="AJ2457" s="212" t="str">
        <f t="shared" si="3866"/>
        <v>AJ$2447</v>
      </c>
      <c r="AK2457" s="212" t="str">
        <f t="shared" si="3866"/>
        <v>AK$2447</v>
      </c>
      <c r="AL2457" s="212" t="str">
        <f t="shared" si="3866"/>
        <v>AL$2447</v>
      </c>
      <c r="AM2457" s="212" t="str">
        <f t="shared" si="3866"/>
        <v>AM$2447</v>
      </c>
      <c r="AN2457" s="212" t="str">
        <f t="shared" si="3866"/>
        <v>AN$2447</v>
      </c>
      <c r="AO2457" s="212" t="str">
        <f t="shared" si="3866"/>
        <v>AO$2447</v>
      </c>
      <c r="AP2457" s="212" t="str">
        <f t="shared" si="3866"/>
        <v>AP$2447</v>
      </c>
      <c r="AQ2457" s="212" t="str">
        <f t="shared" si="3866"/>
        <v>AQ$2447</v>
      </c>
      <c r="AR2457" s="212" t="str">
        <f t="shared" si="3866"/>
        <v>AR$2447</v>
      </c>
      <c r="AS2457" s="212" t="str">
        <f t="shared" si="3866"/>
        <v>AS$2447</v>
      </c>
      <c r="AT2457" s="212" t="str">
        <f t="shared" si="3866"/>
        <v>AT$2447</v>
      </c>
      <c r="AU2457" s="212" t="str">
        <f t="shared" si="3866"/>
        <v>AU$2447</v>
      </c>
      <c r="AV2457" s="212" t="str">
        <f t="shared" si="3866"/>
        <v>AV$2447</v>
      </c>
      <c r="AW2457" s="212" t="str">
        <f t="shared" si="3866"/>
        <v>AW$2447</v>
      </c>
      <c r="AX2457" s="212" t="str">
        <f t="shared" si="3866"/>
        <v>AX$2447</v>
      </c>
      <c r="AY2457" s="212" t="str">
        <f t="shared" si="3866"/>
        <v>AY$2447</v>
      </c>
      <c r="AZ2457" s="212" t="str">
        <f t="shared" si="3866"/>
        <v>AZ$2447</v>
      </c>
      <c r="BA2457" s="212" t="str">
        <f t="shared" si="3866"/>
        <v>BA$2447</v>
      </c>
      <c r="BB2457" s="212" t="str">
        <f t="shared" si="3866"/>
        <v>BB$2447</v>
      </c>
      <c r="BC2457" s="212" t="str">
        <f t="shared" si="3866"/>
        <v>BC$2447</v>
      </c>
      <c r="BD2457" s="212" t="str">
        <f t="shared" si="3866"/>
        <v>BD$2447</v>
      </c>
      <c r="BE2457" s="212" t="str">
        <f t="shared" si="3866"/>
        <v>BE$2447</v>
      </c>
      <c r="BF2457" s="212" t="str">
        <f t="shared" si="3866"/>
        <v>BF$2447</v>
      </c>
      <c r="BG2457" s="212" t="str">
        <f t="shared" si="3866"/>
        <v>BG$2447</v>
      </c>
      <c r="BH2457" s="212" t="str">
        <f t="shared" si="3866"/>
        <v>BH$2447</v>
      </c>
      <c r="BI2457" s="212" t="str">
        <f t="shared" si="3866"/>
        <v>BI$2447</v>
      </c>
      <c r="BJ2457" s="212" t="str">
        <f t="shared" si="3866"/>
        <v>BJ$2447</v>
      </c>
      <c r="BK2457" s="212" t="str">
        <f t="shared" si="3866"/>
        <v>BK$2447</v>
      </c>
      <c r="BL2457" s="212" t="str">
        <f t="shared" si="3866"/>
        <v>BL$2447</v>
      </c>
      <c r="BM2457" s="212" t="str">
        <f t="shared" si="3866"/>
        <v>BM$2447</v>
      </c>
      <c r="BN2457" s="212" t="str">
        <f t="shared" si="3866"/>
        <v>BN$2447</v>
      </c>
      <c r="BO2457" s="212" t="str">
        <f t="shared" si="3866"/>
        <v>BO$2447</v>
      </c>
      <c r="BP2457" s="212" t="str">
        <f t="shared" si="3866"/>
        <v>BP$2447</v>
      </c>
      <c r="BQ2457" s="212" t="str">
        <f t="shared" si="3866"/>
        <v>BQ$2447</v>
      </c>
      <c r="BR2457" s="212" t="str">
        <f t="shared" si="3866"/>
        <v>BR$2447</v>
      </c>
      <c r="BS2457" s="212" t="str">
        <f t="shared" si="3866"/>
        <v>BS$2447</v>
      </c>
      <c r="BT2457" s="212" t="str">
        <f t="shared" si="3866"/>
        <v>BT$2447</v>
      </c>
      <c r="BU2457" s="212" t="str">
        <f t="shared" si="3866"/>
        <v>BU$2447</v>
      </c>
      <c r="BV2457" s="212" t="str">
        <f t="shared" si="3866"/>
        <v>BV$2447</v>
      </c>
      <c r="BW2457" s="212" t="str">
        <f t="shared" si="3866"/>
        <v>BW$2447</v>
      </c>
      <c r="BX2457" s="212" t="str">
        <f t="shared" si="3866"/>
        <v>BX$2447</v>
      </c>
      <c r="BY2457" s="212" t="str">
        <f t="shared" si="3866"/>
        <v>BY$2447</v>
      </c>
      <c r="BZ2457" s="212" t="str">
        <f t="shared" si="3866"/>
        <v>BZ$2447</v>
      </c>
      <c r="CA2457" s="212" t="str">
        <f t="shared" si="3866"/>
        <v>CA$2447</v>
      </c>
      <c r="CB2457" s="212" t="str">
        <f t="shared" si="3866"/>
        <v>CB$2447</v>
      </c>
      <c r="CC2457" s="212" t="str">
        <f t="shared" si="3866"/>
        <v>CC$2447</v>
      </c>
      <c r="CD2457" s="212" t="str">
        <f t="shared" si="3866"/>
        <v>CD$2447</v>
      </c>
      <c r="CE2457" s="212" t="str">
        <f t="shared" si="3866"/>
        <v>CE$2447</v>
      </c>
      <c r="CF2457" s="212" t="str">
        <f t="shared" ref="CF2457:CL2459" si="3867">ADDRESS(ROW(CF2447),COLUMN(CF2447),2)</f>
        <v>CF$2447</v>
      </c>
      <c r="CG2457" s="212" t="str">
        <f t="shared" si="3867"/>
        <v>CG$2447</v>
      </c>
      <c r="CH2457" s="212" t="str">
        <f t="shared" si="3867"/>
        <v>CH$2447</v>
      </c>
      <c r="CI2457" s="212" t="str">
        <f t="shared" si="3867"/>
        <v>CI$2447</v>
      </c>
      <c r="CJ2457" s="212" t="str">
        <f t="shared" si="3867"/>
        <v>CJ$2447</v>
      </c>
      <c r="CK2457" s="212" t="str">
        <f t="shared" si="3867"/>
        <v>CK$2447</v>
      </c>
      <c r="CL2457" s="212" t="str">
        <f t="shared" si="3867"/>
        <v>CL$2447</v>
      </c>
      <c r="CN2457" s="60"/>
      <c r="CO2457" s="212" t="str">
        <f t="shared" ref="CO2457:DL2459" si="3868">ADDRESS(ROW(CO1099),COLUMN(CO1099),2)</f>
        <v>CO$1099</v>
      </c>
      <c r="CP2457" s="212" t="str">
        <f t="shared" si="3868"/>
        <v>CP$1099</v>
      </c>
      <c r="CQ2457" s="212" t="str">
        <f t="shared" si="3868"/>
        <v>CQ$1099</v>
      </c>
      <c r="CR2457" s="212" t="str">
        <f t="shared" si="3868"/>
        <v>CR$1099</v>
      </c>
      <c r="CS2457" s="212" t="str">
        <f t="shared" si="3868"/>
        <v>CS$1099</v>
      </c>
      <c r="CT2457" s="212" t="str">
        <f t="shared" si="3868"/>
        <v>CT$1099</v>
      </c>
      <c r="CU2457" s="212" t="str">
        <f t="shared" si="3868"/>
        <v>CU$1099</v>
      </c>
      <c r="CV2457" s="212" t="str">
        <f t="shared" si="3868"/>
        <v>CV$1099</v>
      </c>
      <c r="CW2457" s="212" t="str">
        <f t="shared" si="3868"/>
        <v>CW$1099</v>
      </c>
      <c r="CX2457" s="212" t="str">
        <f t="shared" si="3868"/>
        <v>CX$1099</v>
      </c>
      <c r="CY2457" s="212" t="str">
        <f t="shared" si="3868"/>
        <v>CY$1099</v>
      </c>
      <c r="CZ2457" s="212" t="str">
        <f t="shared" si="3868"/>
        <v>CZ$1099</v>
      </c>
      <c r="DA2457" s="212" t="str">
        <f t="shared" si="3868"/>
        <v>DA$1099</v>
      </c>
      <c r="DB2457" s="212" t="str">
        <f t="shared" si="3868"/>
        <v>DB$1099</v>
      </c>
      <c r="DC2457" s="212" t="str">
        <f t="shared" si="3868"/>
        <v>DC$1099</v>
      </c>
      <c r="DD2457" s="212" t="str">
        <f t="shared" si="3868"/>
        <v>DD$1099</v>
      </c>
      <c r="DE2457" s="212" t="str">
        <f t="shared" si="3868"/>
        <v>DE$1099</v>
      </c>
      <c r="DF2457" s="212" t="str">
        <f t="shared" si="3868"/>
        <v>DF$1099</v>
      </c>
      <c r="DG2457" s="212" t="str">
        <f t="shared" si="3868"/>
        <v>DG$1099</v>
      </c>
      <c r="DH2457" s="212" t="str">
        <f t="shared" si="3868"/>
        <v>DH$1099</v>
      </c>
      <c r="DI2457" s="212" t="str">
        <f t="shared" si="3868"/>
        <v>DI$1099</v>
      </c>
      <c r="DJ2457" s="212" t="str">
        <f t="shared" si="3868"/>
        <v>DJ$1099</v>
      </c>
      <c r="DK2457" s="212" t="str">
        <f t="shared" si="3868"/>
        <v>DK$1099</v>
      </c>
      <c r="DL2457" s="212" t="str">
        <f t="shared" si="3868"/>
        <v>DL$1099</v>
      </c>
    </row>
    <row r="2458" spans="1:116" x14ac:dyDescent="0.4">
      <c r="B2458" t="s">
        <v>332</v>
      </c>
      <c r="D2458" t="s">
        <v>407</v>
      </c>
      <c r="E2458" s="8" t="str">
        <f t="shared" ref="E2458:E2460" si="3869">ROW()&amp;" "&amp;D2458</f>
        <v>2458 WCAP-IS</v>
      </c>
      <c r="G2458" s="136" t="str">
        <f t="shared" si="3857"/>
        <v>Secondary volume driver</v>
      </c>
      <c r="H2458" s="12"/>
      <c r="I2458" s="60"/>
      <c r="J2458" s="60"/>
      <c r="K2458" s="15"/>
      <c r="L2458" s="15"/>
      <c r="M2458" s="15"/>
      <c r="N2458" s="15"/>
      <c r="O2458" s="15"/>
      <c r="P2458" s="15"/>
      <c r="R2458" s="15"/>
      <c r="S2458" s="212" t="str">
        <f>ADDRESS(ROW(S2446),COLUMN(S2446),2)</f>
        <v>S$2446</v>
      </c>
      <c r="T2458" s="212" t="str">
        <f t="shared" ref="T2458:CE2460" si="3870">ADDRESS(ROW(T2446),COLUMN(T2446),2)</f>
        <v>T$2446</v>
      </c>
      <c r="U2458" s="212" t="str">
        <f t="shared" si="3870"/>
        <v>U$2446</v>
      </c>
      <c r="V2458" s="212" t="str">
        <f t="shared" si="3870"/>
        <v>V$2446</v>
      </c>
      <c r="W2458" s="212" t="str">
        <f t="shared" si="3870"/>
        <v>W$2446</v>
      </c>
      <c r="X2458" s="212" t="str">
        <f t="shared" si="3870"/>
        <v>X$2446</v>
      </c>
      <c r="Y2458" s="212" t="str">
        <f t="shared" si="3870"/>
        <v>Y$2446</v>
      </c>
      <c r="Z2458" s="212" t="str">
        <f t="shared" si="3870"/>
        <v>Z$2446</v>
      </c>
      <c r="AA2458" s="212" t="str">
        <f t="shared" si="3870"/>
        <v>AA$2446</v>
      </c>
      <c r="AB2458" s="212" t="str">
        <f t="shared" si="3870"/>
        <v>AB$2446</v>
      </c>
      <c r="AC2458" s="212" t="str">
        <f t="shared" si="3870"/>
        <v>AC$2446</v>
      </c>
      <c r="AD2458" s="212" t="str">
        <f t="shared" si="3870"/>
        <v>AD$2446</v>
      </c>
      <c r="AE2458" s="212" t="str">
        <f t="shared" si="3870"/>
        <v>AE$2446</v>
      </c>
      <c r="AF2458" s="212" t="str">
        <f t="shared" si="3870"/>
        <v>AF$2446</v>
      </c>
      <c r="AG2458" s="212" t="str">
        <f t="shared" si="3870"/>
        <v>AG$2446</v>
      </c>
      <c r="AH2458" s="212" t="str">
        <f t="shared" si="3870"/>
        <v>AH$2446</v>
      </c>
      <c r="AI2458" s="212" t="str">
        <f t="shared" si="3870"/>
        <v>AI$2446</v>
      </c>
      <c r="AJ2458" s="212" t="str">
        <f t="shared" si="3870"/>
        <v>AJ$2446</v>
      </c>
      <c r="AK2458" s="212" t="str">
        <f t="shared" si="3870"/>
        <v>AK$2446</v>
      </c>
      <c r="AL2458" s="212" t="str">
        <f t="shared" si="3870"/>
        <v>AL$2446</v>
      </c>
      <c r="AM2458" s="212" t="str">
        <f t="shared" si="3870"/>
        <v>AM$2446</v>
      </c>
      <c r="AN2458" s="212" t="str">
        <f t="shared" si="3870"/>
        <v>AN$2446</v>
      </c>
      <c r="AO2458" s="212" t="str">
        <f t="shared" si="3870"/>
        <v>AO$2446</v>
      </c>
      <c r="AP2458" s="212" t="str">
        <f t="shared" si="3870"/>
        <v>AP$2446</v>
      </c>
      <c r="AQ2458" s="212" t="str">
        <f t="shared" si="3870"/>
        <v>AQ$2446</v>
      </c>
      <c r="AR2458" s="212" t="str">
        <f t="shared" si="3870"/>
        <v>AR$2446</v>
      </c>
      <c r="AS2458" s="212" t="str">
        <f t="shared" si="3870"/>
        <v>AS$2446</v>
      </c>
      <c r="AT2458" s="212" t="str">
        <f t="shared" si="3870"/>
        <v>AT$2446</v>
      </c>
      <c r="AU2458" s="212" t="str">
        <f t="shared" si="3870"/>
        <v>AU$2446</v>
      </c>
      <c r="AV2458" s="212" t="str">
        <f t="shared" si="3870"/>
        <v>AV$2446</v>
      </c>
      <c r="AW2458" s="212" t="str">
        <f t="shared" si="3870"/>
        <v>AW$2446</v>
      </c>
      <c r="AX2458" s="212" t="str">
        <f t="shared" si="3870"/>
        <v>AX$2446</v>
      </c>
      <c r="AY2458" s="212" t="str">
        <f t="shared" si="3870"/>
        <v>AY$2446</v>
      </c>
      <c r="AZ2458" s="212" t="str">
        <f t="shared" si="3870"/>
        <v>AZ$2446</v>
      </c>
      <c r="BA2458" s="212" t="str">
        <f t="shared" si="3870"/>
        <v>BA$2446</v>
      </c>
      <c r="BB2458" s="212" t="str">
        <f t="shared" si="3870"/>
        <v>BB$2446</v>
      </c>
      <c r="BC2458" s="212" t="str">
        <f t="shared" si="3870"/>
        <v>BC$2446</v>
      </c>
      <c r="BD2458" s="212" t="str">
        <f t="shared" si="3870"/>
        <v>BD$2446</v>
      </c>
      <c r="BE2458" s="212" t="str">
        <f t="shared" si="3870"/>
        <v>BE$2446</v>
      </c>
      <c r="BF2458" s="212" t="str">
        <f t="shared" si="3870"/>
        <v>BF$2446</v>
      </c>
      <c r="BG2458" s="212" t="str">
        <f t="shared" si="3870"/>
        <v>BG$2446</v>
      </c>
      <c r="BH2458" s="212" t="str">
        <f t="shared" si="3870"/>
        <v>BH$2446</v>
      </c>
      <c r="BI2458" s="212" t="str">
        <f t="shared" si="3870"/>
        <v>BI$2446</v>
      </c>
      <c r="BJ2458" s="212" t="str">
        <f t="shared" si="3870"/>
        <v>BJ$2446</v>
      </c>
      <c r="BK2458" s="212" t="str">
        <f t="shared" si="3870"/>
        <v>BK$2446</v>
      </c>
      <c r="BL2458" s="212" t="str">
        <f t="shared" si="3870"/>
        <v>BL$2446</v>
      </c>
      <c r="BM2458" s="212" t="str">
        <f t="shared" si="3870"/>
        <v>BM$2446</v>
      </c>
      <c r="BN2458" s="212" t="str">
        <f t="shared" si="3870"/>
        <v>BN$2446</v>
      </c>
      <c r="BO2458" s="212" t="str">
        <f t="shared" si="3870"/>
        <v>BO$2446</v>
      </c>
      <c r="BP2458" s="212" t="str">
        <f t="shared" si="3870"/>
        <v>BP$2446</v>
      </c>
      <c r="BQ2458" s="212" t="str">
        <f t="shared" si="3870"/>
        <v>BQ$2446</v>
      </c>
      <c r="BR2458" s="212" t="str">
        <f t="shared" si="3870"/>
        <v>BR$2446</v>
      </c>
      <c r="BS2458" s="212" t="str">
        <f t="shared" si="3870"/>
        <v>BS$2446</v>
      </c>
      <c r="BT2458" s="212" t="str">
        <f t="shared" si="3870"/>
        <v>BT$2446</v>
      </c>
      <c r="BU2458" s="212" t="str">
        <f t="shared" si="3870"/>
        <v>BU$2446</v>
      </c>
      <c r="BV2458" s="212" t="str">
        <f t="shared" si="3870"/>
        <v>BV$2446</v>
      </c>
      <c r="BW2458" s="212" t="str">
        <f t="shared" si="3870"/>
        <v>BW$2446</v>
      </c>
      <c r="BX2458" s="212" t="str">
        <f t="shared" si="3870"/>
        <v>BX$2446</v>
      </c>
      <c r="BY2458" s="212" t="str">
        <f t="shared" si="3870"/>
        <v>BY$2446</v>
      </c>
      <c r="BZ2458" s="212" t="str">
        <f t="shared" si="3870"/>
        <v>BZ$2446</v>
      </c>
      <c r="CA2458" s="212" t="str">
        <f t="shared" si="3870"/>
        <v>CA$2446</v>
      </c>
      <c r="CB2458" s="212" t="str">
        <f t="shared" si="3870"/>
        <v>CB$2446</v>
      </c>
      <c r="CC2458" s="212" t="str">
        <f t="shared" si="3870"/>
        <v>CC$2446</v>
      </c>
      <c r="CD2458" s="212" t="str">
        <f t="shared" si="3870"/>
        <v>CD$2446</v>
      </c>
      <c r="CE2458" s="212" t="str">
        <f t="shared" si="3870"/>
        <v>CE$2446</v>
      </c>
      <c r="CF2458" s="212" t="str">
        <f t="shared" ref="CF2458:CL2460" si="3871">ADDRESS(ROW(CF2446),COLUMN(CF2446),2)</f>
        <v>CF$2446</v>
      </c>
      <c r="CG2458" s="212" t="str">
        <f t="shared" si="3871"/>
        <v>CG$2446</v>
      </c>
      <c r="CH2458" s="212" t="str">
        <f t="shared" si="3871"/>
        <v>CH$2446</v>
      </c>
      <c r="CI2458" s="212" t="str">
        <f t="shared" si="3871"/>
        <v>CI$2446</v>
      </c>
      <c r="CJ2458" s="212" t="str">
        <f t="shared" si="3871"/>
        <v>CJ$2446</v>
      </c>
      <c r="CK2458" s="212" t="str">
        <f t="shared" si="3871"/>
        <v>CK$2446</v>
      </c>
      <c r="CL2458" s="212" t="str">
        <f t="shared" si="3871"/>
        <v>CL$2446</v>
      </c>
      <c r="CN2458" s="60"/>
      <c r="CO2458" s="212" t="str">
        <f t="shared" ref="CO2458:DL2460" si="3872">ADDRESS(ROW(CO1098),COLUMN(CO1098),2)</f>
        <v>CO$1098</v>
      </c>
      <c r="CP2458" s="212" t="str">
        <f t="shared" si="3872"/>
        <v>CP$1098</v>
      </c>
      <c r="CQ2458" s="212" t="str">
        <f t="shared" si="3872"/>
        <v>CQ$1098</v>
      </c>
      <c r="CR2458" s="212" t="str">
        <f t="shared" si="3872"/>
        <v>CR$1098</v>
      </c>
      <c r="CS2458" s="212" t="str">
        <f t="shared" si="3872"/>
        <v>CS$1098</v>
      </c>
      <c r="CT2458" s="212" t="str">
        <f t="shared" si="3872"/>
        <v>CT$1098</v>
      </c>
      <c r="CU2458" s="212" t="str">
        <f t="shared" si="3872"/>
        <v>CU$1098</v>
      </c>
      <c r="CV2458" s="212" t="str">
        <f t="shared" si="3872"/>
        <v>CV$1098</v>
      </c>
      <c r="CW2458" s="212" t="str">
        <f t="shared" si="3872"/>
        <v>CW$1098</v>
      </c>
      <c r="CX2458" s="212" t="str">
        <f t="shared" si="3872"/>
        <v>CX$1098</v>
      </c>
      <c r="CY2458" s="212" t="str">
        <f t="shared" si="3872"/>
        <v>CY$1098</v>
      </c>
      <c r="CZ2458" s="212" t="str">
        <f t="shared" si="3872"/>
        <v>CZ$1098</v>
      </c>
      <c r="DA2458" s="212" t="str">
        <f t="shared" si="3872"/>
        <v>DA$1098</v>
      </c>
      <c r="DB2458" s="212" t="str">
        <f t="shared" si="3872"/>
        <v>DB$1098</v>
      </c>
      <c r="DC2458" s="212" t="str">
        <f t="shared" si="3872"/>
        <v>DC$1098</v>
      </c>
      <c r="DD2458" s="212" t="str">
        <f t="shared" si="3872"/>
        <v>DD$1098</v>
      </c>
      <c r="DE2458" s="212" t="str">
        <f t="shared" si="3872"/>
        <v>DE$1098</v>
      </c>
      <c r="DF2458" s="212" t="str">
        <f t="shared" si="3872"/>
        <v>DF$1098</v>
      </c>
      <c r="DG2458" s="212" t="str">
        <f t="shared" si="3872"/>
        <v>DG$1098</v>
      </c>
      <c r="DH2458" s="212" t="str">
        <f t="shared" si="3872"/>
        <v>DH$1098</v>
      </c>
      <c r="DI2458" s="212" t="str">
        <f t="shared" si="3872"/>
        <v>DI$1098</v>
      </c>
      <c r="DJ2458" s="212" t="str">
        <f t="shared" si="3872"/>
        <v>DJ$1098</v>
      </c>
      <c r="DK2458" s="212" t="str">
        <f t="shared" si="3872"/>
        <v>DK$1098</v>
      </c>
      <c r="DL2458" s="212" t="str">
        <f t="shared" si="3872"/>
        <v>DL$1098</v>
      </c>
    </row>
    <row r="2459" spans="1:116" x14ac:dyDescent="0.4">
      <c r="E2459" s="8"/>
      <c r="H2459" s="12"/>
      <c r="I2459" s="60"/>
      <c r="J2459" s="60"/>
      <c r="K2459" s="15"/>
      <c r="L2459" s="15"/>
      <c r="M2459" s="15"/>
      <c r="N2459" s="15"/>
      <c r="O2459" s="15"/>
      <c r="P2459" s="15"/>
      <c r="R2459" s="15"/>
      <c r="S2459" s="76"/>
      <c r="T2459" s="76"/>
      <c r="U2459" s="76"/>
      <c r="V2459" s="76"/>
      <c r="W2459" s="76"/>
      <c r="X2459" s="76"/>
      <c r="Y2459" s="76"/>
      <c r="Z2459" s="76"/>
      <c r="AA2459" s="76"/>
      <c r="AB2459" s="76"/>
      <c r="AC2459" s="76"/>
      <c r="AD2459" s="76"/>
      <c r="AE2459" s="76"/>
      <c r="AF2459" s="76"/>
      <c r="AG2459" s="76"/>
      <c r="AH2459" s="76"/>
      <c r="AI2459" s="76"/>
      <c r="AJ2459" s="76"/>
      <c r="AK2459" s="76"/>
      <c r="AL2459" s="76"/>
      <c r="AM2459" s="76"/>
      <c r="AN2459" s="76"/>
      <c r="AO2459" s="76"/>
      <c r="AP2459" s="76"/>
      <c r="AQ2459" s="76"/>
      <c r="AR2459" s="76"/>
      <c r="AS2459" s="76"/>
      <c r="AT2459" s="76"/>
      <c r="AU2459" s="76"/>
      <c r="AV2459" s="76"/>
      <c r="AW2459" s="76"/>
      <c r="AX2459" s="76"/>
      <c r="AY2459" s="76"/>
      <c r="AZ2459" s="76"/>
      <c r="BA2459" s="76"/>
      <c r="BB2459" s="76"/>
      <c r="BC2459" s="76"/>
      <c r="BD2459" s="76"/>
      <c r="BE2459" s="76"/>
      <c r="BF2459" s="76"/>
      <c r="BG2459" s="76"/>
      <c r="BH2459" s="76"/>
      <c r="BI2459" s="76"/>
      <c r="BJ2459" s="76"/>
      <c r="BK2459" s="76"/>
      <c r="BL2459" s="76"/>
      <c r="BM2459" s="76"/>
      <c r="BN2459" s="76"/>
      <c r="BO2459" s="76"/>
      <c r="BP2459" s="76"/>
      <c r="BQ2459" s="76"/>
      <c r="BR2459" s="76"/>
      <c r="BS2459" s="76"/>
      <c r="BT2459" s="76"/>
      <c r="BU2459" s="76"/>
      <c r="BV2459" s="76"/>
      <c r="BW2459" s="76"/>
      <c r="BX2459" s="76"/>
      <c r="BY2459" s="76"/>
      <c r="BZ2459" s="76"/>
      <c r="CA2459" s="76"/>
      <c r="CB2459" s="76"/>
      <c r="CC2459" s="76"/>
      <c r="CD2459" s="76"/>
      <c r="CE2459" s="76"/>
      <c r="CF2459" s="76"/>
      <c r="CG2459" s="76"/>
      <c r="CH2459" s="76"/>
      <c r="CI2459" s="76"/>
      <c r="CJ2459" s="76"/>
      <c r="CK2459" s="76"/>
      <c r="CL2459" s="76"/>
      <c r="CN2459" s="60"/>
      <c r="CO2459" s="76"/>
      <c r="CP2459" s="76"/>
      <c r="CQ2459" s="76"/>
      <c r="CR2459" s="76"/>
      <c r="CS2459" s="76"/>
      <c r="CT2459" s="76"/>
      <c r="CU2459" s="76"/>
      <c r="CV2459" s="76"/>
      <c r="CW2459" s="76"/>
      <c r="CX2459" s="76"/>
      <c r="CY2459" s="76"/>
      <c r="CZ2459" s="76"/>
      <c r="DA2459" s="76"/>
      <c r="DB2459" s="76"/>
      <c r="DC2459" s="76"/>
      <c r="DD2459" s="76"/>
      <c r="DE2459" s="76"/>
      <c r="DF2459" s="76"/>
      <c r="DG2459" s="76"/>
      <c r="DH2459" s="76"/>
      <c r="DI2459" s="76"/>
      <c r="DJ2459" s="76"/>
      <c r="DK2459" s="76"/>
      <c r="DL2459" s="76"/>
    </row>
    <row r="2460" spans="1:116" x14ac:dyDescent="0.4">
      <c r="A2460" s="174"/>
      <c r="E2460" s="8"/>
      <c r="G2460" s="175" t="s">
        <v>490</v>
      </c>
      <c r="H2460" s="174"/>
      <c r="I2460" s="176"/>
      <c r="J2460" s="176"/>
      <c r="K2460" s="197"/>
      <c r="L2460" s="197"/>
      <c r="M2460" s="197"/>
      <c r="N2460" s="197"/>
      <c r="O2460" s="197"/>
      <c r="P2460" s="197"/>
      <c r="R2460" s="198"/>
      <c r="S2460" s="174"/>
      <c r="T2460" s="174"/>
      <c r="U2460" s="174"/>
      <c r="V2460" s="174"/>
      <c r="W2460" s="174"/>
      <c r="X2460" s="174"/>
      <c r="Y2460" s="174"/>
      <c r="Z2460" s="174"/>
      <c r="AA2460" s="174"/>
      <c r="AB2460" s="174"/>
      <c r="AC2460" s="174"/>
      <c r="AD2460" s="174"/>
      <c r="AE2460" s="174"/>
      <c r="AF2460" s="174"/>
      <c r="AG2460" s="174"/>
      <c r="AH2460" s="174"/>
      <c r="AI2460" s="174"/>
      <c r="AJ2460" s="174"/>
      <c r="AK2460" s="174"/>
      <c r="AL2460" s="174"/>
      <c r="AM2460" s="174"/>
      <c r="AN2460" s="174"/>
      <c r="AO2460" s="174"/>
      <c r="AP2460" s="174"/>
      <c r="AQ2460" s="174"/>
      <c r="AR2460" s="174"/>
      <c r="AS2460" s="174"/>
      <c r="AT2460" s="174"/>
      <c r="AU2460" s="174"/>
      <c r="AV2460" s="174"/>
      <c r="AW2460" s="174"/>
      <c r="AX2460" s="174"/>
      <c r="AY2460" s="174"/>
      <c r="AZ2460" s="174"/>
      <c r="BA2460" s="174"/>
      <c r="BB2460" s="174"/>
      <c r="BC2460" s="174"/>
      <c r="BD2460" s="174"/>
      <c r="BE2460" s="174"/>
      <c r="BF2460" s="174"/>
      <c r="BG2460" s="174"/>
      <c r="BH2460" s="174"/>
      <c r="BI2460" s="174"/>
      <c r="BJ2460" s="174"/>
      <c r="BK2460" s="174"/>
      <c r="BL2460" s="174"/>
      <c r="BM2460" s="174"/>
      <c r="BN2460" s="174"/>
      <c r="BO2460" s="174"/>
      <c r="BP2460" s="174"/>
      <c r="BQ2460" s="174"/>
      <c r="BR2460" s="174"/>
      <c r="BS2460" s="174"/>
      <c r="BT2460" s="174"/>
      <c r="BU2460" s="174"/>
      <c r="BV2460" s="174"/>
      <c r="BW2460" s="174"/>
      <c r="BX2460" s="174"/>
      <c r="BY2460" s="174"/>
      <c r="BZ2460" s="174"/>
      <c r="CA2460" s="174"/>
      <c r="CB2460" s="174"/>
      <c r="CC2460" s="174"/>
      <c r="CD2460" s="174"/>
      <c r="CE2460" s="174"/>
      <c r="CF2460" s="174"/>
      <c r="CG2460" s="174"/>
      <c r="CH2460" s="174"/>
      <c r="CI2460" s="174"/>
      <c r="CJ2460" s="174"/>
      <c r="CK2460" s="174"/>
      <c r="CL2460" s="174"/>
      <c r="CN2460" s="176"/>
      <c r="CO2460" s="174"/>
      <c r="CP2460" s="174"/>
      <c r="CQ2460" s="174"/>
      <c r="CR2460" s="174"/>
      <c r="CS2460" s="174"/>
      <c r="CT2460" s="174"/>
      <c r="CU2460" s="174"/>
      <c r="CV2460" s="174"/>
      <c r="CW2460" s="174"/>
      <c r="CX2460" s="174"/>
      <c r="CY2460" s="174"/>
      <c r="CZ2460" s="174"/>
      <c r="DA2460" s="174"/>
      <c r="DB2460" s="174"/>
      <c r="DC2460" s="174"/>
      <c r="DD2460" s="174"/>
      <c r="DE2460" s="174"/>
      <c r="DF2460" s="174"/>
      <c r="DG2460" s="174"/>
      <c r="DH2460" s="174"/>
      <c r="DI2460" s="174"/>
      <c r="DJ2460" s="174"/>
      <c r="DK2460" s="174"/>
      <c r="DL2460" s="174"/>
    </row>
    <row r="2461" spans="1:116" x14ac:dyDescent="0.4">
      <c r="A2461" s="174"/>
      <c r="E2461" s="8"/>
      <c r="G2461" s="175" t="s">
        <v>492</v>
      </c>
      <c r="H2461" s="174"/>
      <c r="I2461" s="176"/>
      <c r="J2461" s="176"/>
      <c r="K2461" s="197"/>
      <c r="L2461" s="197"/>
      <c r="M2461" s="197"/>
      <c r="N2461" s="197"/>
      <c r="O2461" s="197"/>
      <c r="P2461" s="197"/>
      <c r="R2461" s="198"/>
      <c r="S2461" s="174"/>
      <c r="T2461" s="174"/>
      <c r="U2461" s="174"/>
      <c r="V2461" s="174"/>
      <c r="W2461" s="174"/>
      <c r="X2461" s="174"/>
      <c r="Y2461" s="174"/>
      <c r="Z2461" s="174"/>
      <c r="AA2461" s="174"/>
      <c r="AB2461" s="174"/>
      <c r="AC2461" s="174"/>
      <c r="AD2461" s="174"/>
      <c r="AE2461" s="174"/>
      <c r="AF2461" s="174"/>
      <c r="AG2461" s="174"/>
      <c r="AH2461" s="174"/>
      <c r="AI2461" s="174"/>
      <c r="AJ2461" s="174"/>
      <c r="AK2461" s="174"/>
      <c r="AL2461" s="174"/>
      <c r="AM2461" s="174"/>
      <c r="AN2461" s="174"/>
      <c r="AO2461" s="174"/>
      <c r="AP2461" s="174"/>
      <c r="AQ2461" s="174"/>
      <c r="AR2461" s="174"/>
      <c r="AS2461" s="174"/>
      <c r="AT2461" s="174"/>
      <c r="AU2461" s="174"/>
      <c r="AV2461" s="174"/>
      <c r="AW2461" s="174"/>
      <c r="AX2461" s="174"/>
      <c r="AY2461" s="174"/>
      <c r="AZ2461" s="174"/>
      <c r="BA2461" s="174"/>
      <c r="BB2461" s="174"/>
      <c r="BC2461" s="174"/>
      <c r="BD2461" s="174"/>
      <c r="BE2461" s="174"/>
      <c r="BF2461" s="174"/>
      <c r="BG2461" s="174"/>
      <c r="BH2461" s="174"/>
      <c r="BI2461" s="174"/>
      <c r="BJ2461" s="174"/>
      <c r="BK2461" s="174"/>
      <c r="BL2461" s="174"/>
      <c r="BM2461" s="174"/>
      <c r="BN2461" s="174"/>
      <c r="BO2461" s="174"/>
      <c r="BP2461" s="174"/>
      <c r="BQ2461" s="174"/>
      <c r="BR2461" s="174"/>
      <c r="BS2461" s="174"/>
      <c r="BT2461" s="174"/>
      <c r="BU2461" s="174"/>
      <c r="BV2461" s="174"/>
      <c r="BW2461" s="174"/>
      <c r="BX2461" s="174"/>
      <c r="BY2461" s="174"/>
      <c r="BZ2461" s="174"/>
      <c r="CA2461" s="174"/>
      <c r="CB2461" s="174"/>
      <c r="CC2461" s="174"/>
      <c r="CD2461" s="174"/>
      <c r="CE2461" s="174"/>
      <c r="CF2461" s="174"/>
      <c r="CG2461" s="174"/>
      <c r="CH2461" s="174"/>
      <c r="CI2461" s="174"/>
      <c r="CJ2461" s="174"/>
      <c r="CK2461" s="174"/>
      <c r="CL2461" s="174"/>
      <c r="CN2461" s="176"/>
      <c r="CO2461" s="174"/>
      <c r="CP2461" s="174"/>
      <c r="CQ2461" s="174"/>
      <c r="CR2461" s="174"/>
      <c r="CS2461" s="174"/>
      <c r="CT2461" s="174"/>
      <c r="CU2461" s="174"/>
      <c r="CV2461" s="174"/>
      <c r="CW2461" s="174"/>
      <c r="CX2461" s="174"/>
      <c r="CY2461" s="174"/>
      <c r="CZ2461" s="174"/>
      <c r="DA2461" s="174"/>
      <c r="DB2461" s="174"/>
      <c r="DC2461" s="174"/>
      <c r="DD2461" s="174"/>
      <c r="DE2461" s="174"/>
      <c r="DF2461" s="174"/>
      <c r="DG2461" s="174"/>
      <c r="DH2461" s="174"/>
      <c r="DI2461" s="174"/>
      <c r="DJ2461" s="174"/>
      <c r="DK2461" s="174"/>
      <c r="DL2461" s="174"/>
    </row>
    <row r="2462" spans="1:116" x14ac:dyDescent="0.4">
      <c r="A2462" s="174"/>
      <c r="E2462" s="8"/>
      <c r="G2462" s="175" t="s">
        <v>461</v>
      </c>
      <c r="H2462" s="174"/>
      <c r="I2462" s="176"/>
      <c r="J2462" s="176"/>
      <c r="K2462" s="197"/>
      <c r="L2462" s="197"/>
      <c r="M2462" s="197"/>
      <c r="N2462" s="197"/>
      <c r="O2462" s="197"/>
      <c r="P2462" s="197"/>
      <c r="R2462" s="198"/>
      <c r="S2462" s="199" t="str">
        <f t="shared" ref="S2462:AX2462" si="3873">S$20</f>
        <v>S$16</v>
      </c>
      <c r="T2462" s="199" t="str">
        <f t="shared" si="3873"/>
        <v>T$16</v>
      </c>
      <c r="U2462" s="199" t="str">
        <f t="shared" si="3873"/>
        <v>U$16</v>
      </c>
      <c r="V2462" s="199" t="str">
        <f t="shared" si="3873"/>
        <v>V$16</v>
      </c>
      <c r="W2462" s="199" t="str">
        <f t="shared" si="3873"/>
        <v>W$16</v>
      </c>
      <c r="X2462" s="199" t="str">
        <f t="shared" si="3873"/>
        <v>X$16</v>
      </c>
      <c r="Y2462" s="199" t="str">
        <f t="shared" si="3873"/>
        <v>Y$16</v>
      </c>
      <c r="Z2462" s="199" t="str">
        <f t="shared" si="3873"/>
        <v>Z$16</v>
      </c>
      <c r="AA2462" s="199" t="str">
        <f t="shared" si="3873"/>
        <v>AA$16</v>
      </c>
      <c r="AB2462" s="199" t="str">
        <f t="shared" si="3873"/>
        <v>AB$16</v>
      </c>
      <c r="AC2462" s="199" t="str">
        <f t="shared" si="3873"/>
        <v>AC$16</v>
      </c>
      <c r="AD2462" s="199" t="str">
        <f t="shared" si="3873"/>
        <v>AD$16</v>
      </c>
      <c r="AE2462" s="199" t="str">
        <f t="shared" si="3873"/>
        <v>AE$16</v>
      </c>
      <c r="AF2462" s="199" t="str">
        <f t="shared" si="3873"/>
        <v>AF$16</v>
      </c>
      <c r="AG2462" s="199" t="str">
        <f t="shared" si="3873"/>
        <v>AG$16</v>
      </c>
      <c r="AH2462" s="199" t="str">
        <f t="shared" si="3873"/>
        <v>AH$16</v>
      </c>
      <c r="AI2462" s="199" t="str">
        <f t="shared" si="3873"/>
        <v>AI$16</v>
      </c>
      <c r="AJ2462" s="199" t="str">
        <f t="shared" si="3873"/>
        <v>AJ$16</v>
      </c>
      <c r="AK2462" s="199" t="str">
        <f t="shared" si="3873"/>
        <v>AK$16</v>
      </c>
      <c r="AL2462" s="199" t="str">
        <f t="shared" si="3873"/>
        <v>AL$16</v>
      </c>
      <c r="AM2462" s="199" t="str">
        <f t="shared" si="3873"/>
        <v>AM$16</v>
      </c>
      <c r="AN2462" s="199" t="str">
        <f t="shared" si="3873"/>
        <v>AN$16</v>
      </c>
      <c r="AO2462" s="199" t="str">
        <f t="shared" si="3873"/>
        <v>AO$16</v>
      </c>
      <c r="AP2462" s="199" t="str">
        <f t="shared" si="3873"/>
        <v>AP$16</v>
      </c>
      <c r="AQ2462" s="199" t="str">
        <f t="shared" si="3873"/>
        <v>AQ$16</v>
      </c>
      <c r="AR2462" s="199" t="str">
        <f t="shared" si="3873"/>
        <v>AR$16</v>
      </c>
      <c r="AS2462" s="199" t="str">
        <f t="shared" si="3873"/>
        <v>AS$16</v>
      </c>
      <c r="AT2462" s="199" t="str">
        <f t="shared" si="3873"/>
        <v>AT$16</v>
      </c>
      <c r="AU2462" s="199" t="str">
        <f t="shared" si="3873"/>
        <v>AU$16</v>
      </c>
      <c r="AV2462" s="199" t="str">
        <f t="shared" si="3873"/>
        <v>AV$16</v>
      </c>
      <c r="AW2462" s="199" t="str">
        <f t="shared" si="3873"/>
        <v>AW$16</v>
      </c>
      <c r="AX2462" s="199" t="str">
        <f t="shared" si="3873"/>
        <v>AX$16</v>
      </c>
      <c r="AY2462" s="199" t="str">
        <f t="shared" ref="AY2462:CD2462" si="3874">AY$20</f>
        <v>AY$16</v>
      </c>
      <c r="AZ2462" s="199" t="str">
        <f t="shared" si="3874"/>
        <v>AZ$16</v>
      </c>
      <c r="BA2462" s="199" t="str">
        <f t="shared" si="3874"/>
        <v>BA$16</v>
      </c>
      <c r="BB2462" s="199" t="str">
        <f t="shared" si="3874"/>
        <v>BB$16</v>
      </c>
      <c r="BC2462" s="199" t="str">
        <f t="shared" si="3874"/>
        <v>BC$16</v>
      </c>
      <c r="BD2462" s="199" t="str">
        <f t="shared" si="3874"/>
        <v>BD$16</v>
      </c>
      <c r="BE2462" s="199" t="str">
        <f t="shared" si="3874"/>
        <v>BE$16</v>
      </c>
      <c r="BF2462" s="199" t="str">
        <f t="shared" si="3874"/>
        <v>BF$16</v>
      </c>
      <c r="BG2462" s="199" t="str">
        <f t="shared" si="3874"/>
        <v>BG$16</v>
      </c>
      <c r="BH2462" s="199" t="str">
        <f t="shared" si="3874"/>
        <v>BH$16</v>
      </c>
      <c r="BI2462" s="199" t="str">
        <f t="shared" si="3874"/>
        <v>BI$16</v>
      </c>
      <c r="BJ2462" s="199" t="str">
        <f t="shared" si="3874"/>
        <v>BJ$16</v>
      </c>
      <c r="BK2462" s="199" t="str">
        <f t="shared" si="3874"/>
        <v>BK$16</v>
      </c>
      <c r="BL2462" s="199" t="str">
        <f t="shared" si="3874"/>
        <v>BL$16</v>
      </c>
      <c r="BM2462" s="199" t="str">
        <f t="shared" si="3874"/>
        <v>BM$16</v>
      </c>
      <c r="BN2462" s="199" t="str">
        <f t="shared" si="3874"/>
        <v>BN$16</v>
      </c>
      <c r="BO2462" s="199" t="str">
        <f t="shared" si="3874"/>
        <v>BO$16</v>
      </c>
      <c r="BP2462" s="199" t="str">
        <f t="shared" si="3874"/>
        <v>BP$16</v>
      </c>
      <c r="BQ2462" s="199" t="str">
        <f t="shared" si="3874"/>
        <v>BQ$16</v>
      </c>
      <c r="BR2462" s="199" t="str">
        <f t="shared" si="3874"/>
        <v>BR$16</v>
      </c>
      <c r="BS2462" s="199" t="str">
        <f t="shared" si="3874"/>
        <v>BS$16</v>
      </c>
      <c r="BT2462" s="199" t="str">
        <f t="shared" si="3874"/>
        <v>BT$16</v>
      </c>
      <c r="BU2462" s="199" t="str">
        <f t="shared" si="3874"/>
        <v>BU$16</v>
      </c>
      <c r="BV2462" s="199" t="str">
        <f t="shared" si="3874"/>
        <v>BV$16</v>
      </c>
      <c r="BW2462" s="199" t="str">
        <f t="shared" si="3874"/>
        <v>BW$16</v>
      </c>
      <c r="BX2462" s="199" t="str">
        <f t="shared" si="3874"/>
        <v>BX$16</v>
      </c>
      <c r="BY2462" s="199" t="str">
        <f t="shared" si="3874"/>
        <v>BY$16</v>
      </c>
      <c r="BZ2462" s="199" t="str">
        <f t="shared" si="3874"/>
        <v>BZ$16</v>
      </c>
      <c r="CA2462" s="199" t="str">
        <f t="shared" si="3874"/>
        <v>CA$16</v>
      </c>
      <c r="CB2462" s="199" t="str">
        <f t="shared" si="3874"/>
        <v>CB$16</v>
      </c>
      <c r="CC2462" s="199" t="str">
        <f t="shared" si="3874"/>
        <v>CC$16</v>
      </c>
      <c r="CD2462" s="199" t="str">
        <f t="shared" si="3874"/>
        <v>CD$16</v>
      </c>
      <c r="CE2462" s="199" t="str">
        <f t="shared" ref="CE2462:CL2462" si="3875">CE$20</f>
        <v>CE$16</v>
      </c>
      <c r="CF2462" s="199" t="str">
        <f t="shared" si="3875"/>
        <v>CF$16</v>
      </c>
      <c r="CG2462" s="199" t="str">
        <f t="shared" si="3875"/>
        <v>CG$16</v>
      </c>
      <c r="CH2462" s="199" t="str">
        <f t="shared" si="3875"/>
        <v>CH$16</v>
      </c>
      <c r="CI2462" s="199" t="str">
        <f t="shared" si="3875"/>
        <v>CI$16</v>
      </c>
      <c r="CJ2462" s="199" t="str">
        <f t="shared" si="3875"/>
        <v>CJ$16</v>
      </c>
      <c r="CK2462" s="199" t="str">
        <f t="shared" si="3875"/>
        <v>CK$16</v>
      </c>
      <c r="CL2462" s="199" t="str">
        <f t="shared" si="3875"/>
        <v>CL$16</v>
      </c>
      <c r="CN2462" s="176"/>
      <c r="CO2462" s="199" t="str">
        <f t="shared" ref="CO2462:DL2462" si="3876">CO$20</f>
        <v>CO$16</v>
      </c>
      <c r="CP2462" s="199" t="str">
        <f t="shared" si="3876"/>
        <v>CP$16</v>
      </c>
      <c r="CQ2462" s="199" t="str">
        <f t="shared" si="3876"/>
        <v>CQ$16</v>
      </c>
      <c r="CR2462" s="199" t="str">
        <f t="shared" si="3876"/>
        <v>CR$16</v>
      </c>
      <c r="CS2462" s="199" t="str">
        <f t="shared" si="3876"/>
        <v>CS$16</v>
      </c>
      <c r="CT2462" s="199" t="str">
        <f t="shared" si="3876"/>
        <v>CT$16</v>
      </c>
      <c r="CU2462" s="199" t="str">
        <f t="shared" si="3876"/>
        <v>CU$16</v>
      </c>
      <c r="CV2462" s="199" t="str">
        <f t="shared" si="3876"/>
        <v>CV$16</v>
      </c>
      <c r="CW2462" s="199" t="str">
        <f t="shared" si="3876"/>
        <v>CW$16</v>
      </c>
      <c r="CX2462" s="199" t="str">
        <f t="shared" si="3876"/>
        <v>CX$16</v>
      </c>
      <c r="CY2462" s="199" t="str">
        <f t="shared" si="3876"/>
        <v>CY$16</v>
      </c>
      <c r="CZ2462" s="199" t="str">
        <f t="shared" si="3876"/>
        <v>CZ$16</v>
      </c>
      <c r="DA2462" s="199" t="str">
        <f t="shared" si="3876"/>
        <v>DA$16</v>
      </c>
      <c r="DB2462" s="199" t="str">
        <f t="shared" si="3876"/>
        <v>DB$16</v>
      </c>
      <c r="DC2462" s="199" t="str">
        <f t="shared" si="3876"/>
        <v>DC$16</v>
      </c>
      <c r="DD2462" s="199" t="str">
        <f t="shared" si="3876"/>
        <v>DD$16</v>
      </c>
      <c r="DE2462" s="199" t="str">
        <f t="shared" si="3876"/>
        <v>DE$16</v>
      </c>
      <c r="DF2462" s="199" t="str">
        <f t="shared" si="3876"/>
        <v>DF$16</v>
      </c>
      <c r="DG2462" s="199" t="str">
        <f t="shared" si="3876"/>
        <v>DG$16</v>
      </c>
      <c r="DH2462" s="199" t="str">
        <f t="shared" si="3876"/>
        <v>DH$16</v>
      </c>
      <c r="DI2462" s="199" t="str">
        <f t="shared" si="3876"/>
        <v>DI$16</v>
      </c>
      <c r="DJ2462" s="199" t="str">
        <f t="shared" si="3876"/>
        <v>DJ$16</v>
      </c>
      <c r="DK2462" s="199" t="str">
        <f t="shared" si="3876"/>
        <v>DK$16</v>
      </c>
      <c r="DL2462" s="199" t="str">
        <f t="shared" si="3876"/>
        <v>DL$16</v>
      </c>
    </row>
    <row r="2463" spans="1:116" x14ac:dyDescent="0.4">
      <c r="A2463" s="174"/>
      <c r="E2463" s="8"/>
      <c r="G2463" s="175" t="s">
        <v>462</v>
      </c>
      <c r="H2463" s="200"/>
      <c r="I2463" s="201"/>
      <c r="J2463" s="201"/>
      <c r="K2463" s="202"/>
      <c r="L2463" s="202"/>
      <c r="M2463" s="202"/>
      <c r="N2463" s="202"/>
      <c r="O2463" s="202"/>
      <c r="P2463" s="202"/>
      <c r="R2463" s="202"/>
      <c r="S2463" s="199" t="str">
        <f t="shared" ref="S2463:AX2463" si="3877">S$21</f>
        <v>S$17</v>
      </c>
      <c r="T2463" s="199" t="str">
        <f t="shared" si="3877"/>
        <v>T$17</v>
      </c>
      <c r="U2463" s="199" t="str">
        <f t="shared" si="3877"/>
        <v>U$17</v>
      </c>
      <c r="V2463" s="199" t="str">
        <f t="shared" si="3877"/>
        <v>V$17</v>
      </c>
      <c r="W2463" s="199" t="str">
        <f t="shared" si="3877"/>
        <v>W$17</v>
      </c>
      <c r="X2463" s="199" t="str">
        <f t="shared" si="3877"/>
        <v>X$17</v>
      </c>
      <c r="Y2463" s="199" t="str">
        <f t="shared" si="3877"/>
        <v>Y$17</v>
      </c>
      <c r="Z2463" s="199" t="str">
        <f t="shared" si="3877"/>
        <v>Z$17</v>
      </c>
      <c r="AA2463" s="199" t="str">
        <f t="shared" si="3877"/>
        <v>AA$17</v>
      </c>
      <c r="AB2463" s="199" t="str">
        <f t="shared" si="3877"/>
        <v>AB$17</v>
      </c>
      <c r="AC2463" s="199" t="str">
        <f t="shared" si="3877"/>
        <v>AC$17</v>
      </c>
      <c r="AD2463" s="199" t="str">
        <f t="shared" si="3877"/>
        <v>AD$17</v>
      </c>
      <c r="AE2463" s="199" t="str">
        <f t="shared" si="3877"/>
        <v>AE$17</v>
      </c>
      <c r="AF2463" s="199" t="str">
        <f t="shared" si="3877"/>
        <v>AF$17</v>
      </c>
      <c r="AG2463" s="199" t="str">
        <f t="shared" si="3877"/>
        <v>AG$17</v>
      </c>
      <c r="AH2463" s="199" t="str">
        <f t="shared" si="3877"/>
        <v>AH$17</v>
      </c>
      <c r="AI2463" s="199" t="str">
        <f t="shared" si="3877"/>
        <v>AI$17</v>
      </c>
      <c r="AJ2463" s="199" t="str">
        <f t="shared" si="3877"/>
        <v>AJ$17</v>
      </c>
      <c r="AK2463" s="199" t="str">
        <f t="shared" si="3877"/>
        <v>AK$17</v>
      </c>
      <c r="AL2463" s="199" t="str">
        <f t="shared" si="3877"/>
        <v>AL$17</v>
      </c>
      <c r="AM2463" s="199" t="str">
        <f t="shared" si="3877"/>
        <v>AM$17</v>
      </c>
      <c r="AN2463" s="199" t="str">
        <f t="shared" si="3877"/>
        <v>AN$17</v>
      </c>
      <c r="AO2463" s="199" t="str">
        <f t="shared" si="3877"/>
        <v>AO$17</v>
      </c>
      <c r="AP2463" s="199" t="str">
        <f t="shared" si="3877"/>
        <v>AP$17</v>
      </c>
      <c r="AQ2463" s="199" t="str">
        <f t="shared" si="3877"/>
        <v>AQ$17</v>
      </c>
      <c r="AR2463" s="199" t="str">
        <f t="shared" si="3877"/>
        <v>AR$17</v>
      </c>
      <c r="AS2463" s="199" t="str">
        <f t="shared" si="3877"/>
        <v>AS$17</v>
      </c>
      <c r="AT2463" s="199" t="str">
        <f t="shared" si="3877"/>
        <v>AT$17</v>
      </c>
      <c r="AU2463" s="199" t="str">
        <f t="shared" si="3877"/>
        <v>AU$17</v>
      </c>
      <c r="AV2463" s="199" t="str">
        <f t="shared" si="3877"/>
        <v>AV$17</v>
      </c>
      <c r="AW2463" s="199" t="str">
        <f t="shared" si="3877"/>
        <v>AW$17</v>
      </c>
      <c r="AX2463" s="199" t="str">
        <f t="shared" si="3877"/>
        <v>AX$17</v>
      </c>
      <c r="AY2463" s="199" t="str">
        <f t="shared" ref="AY2463:CD2463" si="3878">AY$21</f>
        <v>AY$17</v>
      </c>
      <c r="AZ2463" s="199" t="str">
        <f t="shared" si="3878"/>
        <v>AZ$17</v>
      </c>
      <c r="BA2463" s="199" t="str">
        <f t="shared" si="3878"/>
        <v>BA$17</v>
      </c>
      <c r="BB2463" s="199" t="str">
        <f t="shared" si="3878"/>
        <v>BB$17</v>
      </c>
      <c r="BC2463" s="199" t="str">
        <f t="shared" si="3878"/>
        <v>BC$17</v>
      </c>
      <c r="BD2463" s="199" t="str">
        <f t="shared" si="3878"/>
        <v>BD$17</v>
      </c>
      <c r="BE2463" s="199" t="str">
        <f t="shared" si="3878"/>
        <v>BE$17</v>
      </c>
      <c r="BF2463" s="199" t="str">
        <f t="shared" si="3878"/>
        <v>BF$17</v>
      </c>
      <c r="BG2463" s="199" t="str">
        <f t="shared" si="3878"/>
        <v>BG$17</v>
      </c>
      <c r="BH2463" s="199" t="str">
        <f t="shared" si="3878"/>
        <v>BH$17</v>
      </c>
      <c r="BI2463" s="199" t="str">
        <f t="shared" si="3878"/>
        <v>BI$17</v>
      </c>
      <c r="BJ2463" s="199" t="str">
        <f t="shared" si="3878"/>
        <v>BJ$17</v>
      </c>
      <c r="BK2463" s="199" t="str">
        <f t="shared" si="3878"/>
        <v>BK$17</v>
      </c>
      <c r="BL2463" s="199" t="str">
        <f t="shared" si="3878"/>
        <v>BL$17</v>
      </c>
      <c r="BM2463" s="199" t="str">
        <f t="shared" si="3878"/>
        <v>BM$17</v>
      </c>
      <c r="BN2463" s="199" t="str">
        <f t="shared" si="3878"/>
        <v>BN$17</v>
      </c>
      <c r="BO2463" s="199" t="str">
        <f t="shared" si="3878"/>
        <v>BO$17</v>
      </c>
      <c r="BP2463" s="199" t="str">
        <f t="shared" si="3878"/>
        <v>BP$17</v>
      </c>
      <c r="BQ2463" s="199" t="str">
        <f t="shared" si="3878"/>
        <v>BQ$17</v>
      </c>
      <c r="BR2463" s="199" t="str">
        <f t="shared" si="3878"/>
        <v>BR$17</v>
      </c>
      <c r="BS2463" s="199" t="str">
        <f t="shared" si="3878"/>
        <v>BS$17</v>
      </c>
      <c r="BT2463" s="199" t="str">
        <f t="shared" si="3878"/>
        <v>BT$17</v>
      </c>
      <c r="BU2463" s="199" t="str">
        <f t="shared" si="3878"/>
        <v>BU$17</v>
      </c>
      <c r="BV2463" s="199" t="str">
        <f t="shared" si="3878"/>
        <v>BV$17</v>
      </c>
      <c r="BW2463" s="199" t="str">
        <f t="shared" si="3878"/>
        <v>BW$17</v>
      </c>
      <c r="BX2463" s="199" t="str">
        <f t="shared" si="3878"/>
        <v>BX$17</v>
      </c>
      <c r="BY2463" s="199" t="str">
        <f t="shared" si="3878"/>
        <v>BY$17</v>
      </c>
      <c r="BZ2463" s="199" t="str">
        <f t="shared" si="3878"/>
        <v>BZ$17</v>
      </c>
      <c r="CA2463" s="199" t="str">
        <f t="shared" si="3878"/>
        <v>CA$17</v>
      </c>
      <c r="CB2463" s="199" t="str">
        <f t="shared" si="3878"/>
        <v>CB$17</v>
      </c>
      <c r="CC2463" s="199" t="str">
        <f t="shared" si="3878"/>
        <v>CC$17</v>
      </c>
      <c r="CD2463" s="199" t="str">
        <f t="shared" si="3878"/>
        <v>CD$17</v>
      </c>
      <c r="CE2463" s="199" t="str">
        <f t="shared" ref="CE2463:CL2463" si="3879">CE$21</f>
        <v>CE$17</v>
      </c>
      <c r="CF2463" s="199" t="str">
        <f t="shared" si="3879"/>
        <v>CF$17</v>
      </c>
      <c r="CG2463" s="199" t="str">
        <f t="shared" si="3879"/>
        <v>CG$17</v>
      </c>
      <c r="CH2463" s="199" t="str">
        <f t="shared" si="3879"/>
        <v>CH$17</v>
      </c>
      <c r="CI2463" s="199" t="str">
        <f t="shared" si="3879"/>
        <v>CI$17</v>
      </c>
      <c r="CJ2463" s="199" t="str">
        <f t="shared" si="3879"/>
        <v>CJ$17</v>
      </c>
      <c r="CK2463" s="199" t="str">
        <f t="shared" si="3879"/>
        <v>CK$17</v>
      </c>
      <c r="CL2463" s="199" t="str">
        <f t="shared" si="3879"/>
        <v>CL$17</v>
      </c>
      <c r="CN2463" s="201"/>
      <c r="CO2463" s="199" t="str">
        <f t="shared" ref="CO2463:DL2463" si="3880">CO$21</f>
        <v>CO$17</v>
      </c>
      <c r="CP2463" s="199" t="str">
        <f t="shared" si="3880"/>
        <v>CP$17</v>
      </c>
      <c r="CQ2463" s="199" t="str">
        <f t="shared" si="3880"/>
        <v>CQ$17</v>
      </c>
      <c r="CR2463" s="199" t="str">
        <f t="shared" si="3880"/>
        <v>CR$17</v>
      </c>
      <c r="CS2463" s="199" t="str">
        <f t="shared" si="3880"/>
        <v>CS$17</v>
      </c>
      <c r="CT2463" s="199" t="str">
        <f t="shared" si="3880"/>
        <v>CT$17</v>
      </c>
      <c r="CU2463" s="199" t="str">
        <f t="shared" si="3880"/>
        <v>CU$17</v>
      </c>
      <c r="CV2463" s="199" t="str">
        <f t="shared" si="3880"/>
        <v>CV$17</v>
      </c>
      <c r="CW2463" s="199" t="str">
        <f t="shared" si="3880"/>
        <v>CW$17</v>
      </c>
      <c r="CX2463" s="199" t="str">
        <f t="shared" si="3880"/>
        <v>CX$17</v>
      </c>
      <c r="CY2463" s="199" t="str">
        <f t="shared" si="3880"/>
        <v>CY$17</v>
      </c>
      <c r="CZ2463" s="199" t="str">
        <f t="shared" si="3880"/>
        <v>CZ$17</v>
      </c>
      <c r="DA2463" s="199" t="str">
        <f t="shared" si="3880"/>
        <v>DA$17</v>
      </c>
      <c r="DB2463" s="199" t="str">
        <f t="shared" si="3880"/>
        <v>DB$17</v>
      </c>
      <c r="DC2463" s="199" t="str">
        <f t="shared" si="3880"/>
        <v>DC$17</v>
      </c>
      <c r="DD2463" s="199" t="str">
        <f t="shared" si="3880"/>
        <v>DD$17</v>
      </c>
      <c r="DE2463" s="199" t="str">
        <f t="shared" si="3880"/>
        <v>DE$17</v>
      </c>
      <c r="DF2463" s="199" t="str">
        <f t="shared" si="3880"/>
        <v>DF$17</v>
      </c>
      <c r="DG2463" s="199" t="str">
        <f t="shared" si="3880"/>
        <v>DG$17</v>
      </c>
      <c r="DH2463" s="199" t="str">
        <f t="shared" si="3880"/>
        <v>DH$17</v>
      </c>
      <c r="DI2463" s="199" t="str">
        <f t="shared" si="3880"/>
        <v>DI$17</v>
      </c>
      <c r="DJ2463" s="199" t="str">
        <f t="shared" si="3880"/>
        <v>DJ$17</v>
      </c>
      <c r="DK2463" s="199" t="str">
        <f t="shared" si="3880"/>
        <v>DK$17</v>
      </c>
      <c r="DL2463" s="199" t="str">
        <f t="shared" si="3880"/>
        <v>DL$17</v>
      </c>
    </row>
    <row r="2464" spans="1:116" x14ac:dyDescent="0.4">
      <c r="A2464" s="174"/>
      <c r="E2464" s="8"/>
      <c r="G2464" s="175" t="s">
        <v>491</v>
      </c>
      <c r="H2464" s="200"/>
      <c r="I2464" s="201"/>
      <c r="J2464" s="201"/>
      <c r="K2464" s="202"/>
      <c r="L2464" s="202"/>
      <c r="M2464" s="202"/>
      <c r="N2464" s="202"/>
      <c r="O2464" s="202"/>
      <c r="P2464" s="202"/>
      <c r="R2464" s="202"/>
      <c r="S2464" s="190"/>
      <c r="T2464" s="190"/>
      <c r="U2464" s="190"/>
      <c r="V2464" s="190"/>
      <c r="W2464" s="190"/>
      <c r="X2464" s="190"/>
      <c r="Y2464" s="190"/>
      <c r="Z2464" s="190"/>
      <c r="AA2464" s="190"/>
      <c r="AB2464" s="190"/>
      <c r="AC2464" s="190"/>
      <c r="AD2464" s="190"/>
      <c r="AE2464" s="190"/>
      <c r="AF2464" s="190"/>
      <c r="AG2464" s="190"/>
      <c r="AH2464" s="190"/>
      <c r="AI2464" s="190"/>
      <c r="AJ2464" s="190"/>
      <c r="AK2464" s="190"/>
      <c r="AL2464" s="190"/>
      <c r="AM2464" s="190"/>
      <c r="AN2464" s="190"/>
      <c r="AO2464" s="190"/>
      <c r="AP2464" s="190"/>
      <c r="AQ2464" s="190"/>
      <c r="AR2464" s="190"/>
      <c r="AS2464" s="190"/>
      <c r="AT2464" s="190"/>
      <c r="AU2464" s="190"/>
      <c r="AV2464" s="190"/>
      <c r="AW2464" s="190"/>
      <c r="AX2464" s="190"/>
      <c r="AY2464" s="190"/>
      <c r="AZ2464" s="190"/>
      <c r="BA2464" s="190"/>
      <c r="BB2464" s="190"/>
      <c r="BC2464" s="190"/>
      <c r="BD2464" s="190"/>
      <c r="BE2464" s="190"/>
      <c r="BF2464" s="190"/>
      <c r="BG2464" s="190"/>
      <c r="BH2464" s="190"/>
      <c r="BI2464" s="190"/>
      <c r="BJ2464" s="190"/>
      <c r="BK2464" s="190"/>
      <c r="BL2464" s="190"/>
      <c r="BM2464" s="190"/>
      <c r="BN2464" s="190"/>
      <c r="BO2464" s="190"/>
      <c r="BP2464" s="190"/>
      <c r="BQ2464" s="190"/>
      <c r="BR2464" s="190"/>
      <c r="BS2464" s="190"/>
      <c r="BT2464" s="190"/>
      <c r="BU2464" s="190"/>
      <c r="BV2464" s="190"/>
      <c r="BW2464" s="190"/>
      <c r="BX2464" s="190"/>
      <c r="BY2464" s="190"/>
      <c r="BZ2464" s="190"/>
      <c r="CA2464" s="190"/>
      <c r="CB2464" s="190"/>
      <c r="CC2464" s="190"/>
      <c r="CD2464" s="190"/>
      <c r="CE2464" s="190"/>
      <c r="CF2464" s="190"/>
      <c r="CG2464" s="190"/>
      <c r="CH2464" s="190"/>
      <c r="CI2464" s="190"/>
      <c r="CJ2464" s="190"/>
      <c r="CK2464" s="190"/>
      <c r="CL2464" s="190"/>
      <c r="CN2464" s="201"/>
      <c r="CO2464" s="190"/>
      <c r="CP2464" s="190"/>
      <c r="CQ2464" s="190"/>
      <c r="CR2464" s="190"/>
      <c r="CS2464" s="190"/>
      <c r="CT2464" s="190"/>
      <c r="CU2464" s="190"/>
      <c r="CV2464" s="190"/>
      <c r="CW2464" s="190"/>
      <c r="CX2464" s="190"/>
      <c r="CY2464" s="190"/>
      <c r="CZ2464" s="190"/>
      <c r="DA2464" s="190"/>
      <c r="DB2464" s="190"/>
      <c r="DC2464" s="190"/>
      <c r="DD2464" s="190"/>
      <c r="DE2464" s="190"/>
      <c r="DF2464" s="190"/>
      <c r="DG2464" s="190"/>
      <c r="DH2464" s="190"/>
      <c r="DI2464" s="190"/>
      <c r="DJ2464" s="190"/>
      <c r="DK2464" s="190"/>
      <c r="DL2464" s="190"/>
    </row>
    <row r="2465" spans="1:116" x14ac:dyDescent="0.4">
      <c r="A2465" s="174"/>
      <c r="E2465" s="8"/>
      <c r="G2465" s="175" t="s">
        <v>505</v>
      </c>
      <c r="H2465" s="200"/>
      <c r="I2465" s="201"/>
      <c r="J2465" s="201"/>
      <c r="K2465" s="202"/>
      <c r="L2465" s="202"/>
      <c r="M2465" s="202"/>
      <c r="N2465" s="202"/>
      <c r="O2465" s="202"/>
      <c r="P2465" s="202"/>
      <c r="R2465" s="202"/>
      <c r="S2465" s="190"/>
      <c r="T2465" s="190"/>
      <c r="U2465" s="190"/>
      <c r="V2465" s="190"/>
      <c r="W2465" s="190"/>
      <c r="X2465" s="190"/>
      <c r="Y2465" s="190"/>
      <c r="Z2465" s="190"/>
      <c r="AA2465" s="190"/>
      <c r="AB2465" s="190"/>
      <c r="AC2465" s="190"/>
      <c r="AD2465" s="190"/>
      <c r="AE2465" s="190"/>
      <c r="AF2465" s="190"/>
      <c r="AG2465" s="190"/>
      <c r="AH2465" s="190"/>
      <c r="AI2465" s="190"/>
      <c r="AJ2465" s="190"/>
      <c r="AK2465" s="190"/>
      <c r="AL2465" s="190"/>
      <c r="AM2465" s="190"/>
      <c r="AN2465" s="190"/>
      <c r="AO2465" s="190"/>
      <c r="AP2465" s="190"/>
      <c r="AQ2465" s="190"/>
      <c r="AR2465" s="190"/>
      <c r="AS2465" s="190"/>
      <c r="AT2465" s="190"/>
      <c r="AU2465" s="190"/>
      <c r="AV2465" s="190"/>
      <c r="AW2465" s="190"/>
      <c r="AX2465" s="190"/>
      <c r="AY2465" s="190"/>
      <c r="AZ2465" s="190"/>
      <c r="BA2465" s="190"/>
      <c r="BB2465" s="190"/>
      <c r="BC2465" s="190"/>
      <c r="BD2465" s="190"/>
      <c r="BE2465" s="190"/>
      <c r="BF2465" s="190"/>
      <c r="BG2465" s="190"/>
      <c r="BH2465" s="190"/>
      <c r="BI2465" s="190"/>
      <c r="BJ2465" s="190"/>
      <c r="BK2465" s="190"/>
      <c r="BL2465" s="190"/>
      <c r="BM2465" s="190"/>
      <c r="BN2465" s="190"/>
      <c r="BO2465" s="190"/>
      <c r="BP2465" s="190"/>
      <c r="BQ2465" s="190"/>
      <c r="BR2465" s="190"/>
      <c r="BS2465" s="190"/>
      <c r="BT2465" s="190"/>
      <c r="BU2465" s="190"/>
      <c r="BV2465" s="190"/>
      <c r="BW2465" s="190"/>
      <c r="BX2465" s="190"/>
      <c r="BY2465" s="190"/>
      <c r="BZ2465" s="190"/>
      <c r="CA2465" s="190"/>
      <c r="CB2465" s="190"/>
      <c r="CC2465" s="190"/>
      <c r="CD2465" s="190"/>
      <c r="CE2465" s="190"/>
      <c r="CF2465" s="190"/>
      <c r="CG2465" s="190"/>
      <c r="CH2465" s="190"/>
      <c r="CI2465" s="190"/>
      <c r="CJ2465" s="190"/>
      <c r="CK2465" s="190"/>
      <c r="CL2465" s="190"/>
      <c r="CN2465" s="201"/>
      <c r="CO2465" s="190"/>
      <c r="CP2465" s="190"/>
      <c r="CQ2465" s="190"/>
      <c r="CR2465" s="190"/>
      <c r="CS2465" s="190"/>
      <c r="CT2465" s="190"/>
      <c r="CU2465" s="190"/>
      <c r="CV2465" s="190"/>
      <c r="CW2465" s="190"/>
      <c r="CX2465" s="190"/>
      <c r="CY2465" s="190"/>
      <c r="CZ2465" s="190"/>
      <c r="DA2465" s="190"/>
      <c r="DB2465" s="190"/>
      <c r="DC2465" s="190"/>
      <c r="DD2465" s="190"/>
      <c r="DE2465" s="190"/>
      <c r="DF2465" s="190"/>
      <c r="DG2465" s="190"/>
      <c r="DH2465" s="190"/>
      <c r="DI2465" s="190"/>
      <c r="DJ2465" s="190"/>
      <c r="DK2465" s="190"/>
      <c r="DL2465" s="190"/>
    </row>
    <row r="2466" spans="1:116" x14ac:dyDescent="0.4">
      <c r="A2466" s="174"/>
      <c r="E2466" s="8"/>
      <c r="G2466" s="175" t="s">
        <v>463</v>
      </c>
      <c r="H2466" s="200"/>
      <c r="I2466" s="201"/>
      <c r="J2466" s="201"/>
      <c r="K2466" s="202"/>
      <c r="L2466" s="202"/>
      <c r="M2466" s="202"/>
      <c r="N2466" s="202"/>
      <c r="O2466" s="202"/>
      <c r="P2466" s="202"/>
      <c r="R2466" s="202"/>
      <c r="S2466" s="190" t="str">
        <f t="shared" ref="S2466:AX2466" si="3881">S$22</f>
        <v>S$18</v>
      </c>
      <c r="T2466" s="190" t="str">
        <f t="shared" si="3881"/>
        <v>T$18</v>
      </c>
      <c r="U2466" s="190" t="str">
        <f t="shared" si="3881"/>
        <v>U$18</v>
      </c>
      <c r="V2466" s="190" t="str">
        <f t="shared" si="3881"/>
        <v>V$18</v>
      </c>
      <c r="W2466" s="190" t="str">
        <f t="shared" si="3881"/>
        <v>W$18</v>
      </c>
      <c r="X2466" s="190" t="str">
        <f t="shared" si="3881"/>
        <v>X$18</v>
      </c>
      <c r="Y2466" s="190" t="str">
        <f t="shared" si="3881"/>
        <v>Y$18</v>
      </c>
      <c r="Z2466" s="190" t="str">
        <f t="shared" si="3881"/>
        <v>Z$18</v>
      </c>
      <c r="AA2466" s="190" t="str">
        <f t="shared" si="3881"/>
        <v>AA$18</v>
      </c>
      <c r="AB2466" s="190" t="str">
        <f t="shared" si="3881"/>
        <v>AB$18</v>
      </c>
      <c r="AC2466" s="190" t="str">
        <f t="shared" si="3881"/>
        <v>AC$18</v>
      </c>
      <c r="AD2466" s="190" t="str">
        <f t="shared" si="3881"/>
        <v>AD$18</v>
      </c>
      <c r="AE2466" s="190" t="str">
        <f t="shared" si="3881"/>
        <v>AE$18</v>
      </c>
      <c r="AF2466" s="190" t="str">
        <f t="shared" si="3881"/>
        <v>AF$18</v>
      </c>
      <c r="AG2466" s="190" t="str">
        <f t="shared" si="3881"/>
        <v>AG$18</v>
      </c>
      <c r="AH2466" s="190" t="str">
        <f t="shared" si="3881"/>
        <v>AH$18</v>
      </c>
      <c r="AI2466" s="190" t="str">
        <f t="shared" si="3881"/>
        <v>AI$18</v>
      </c>
      <c r="AJ2466" s="190" t="str">
        <f t="shared" si="3881"/>
        <v>AJ$18</v>
      </c>
      <c r="AK2466" s="190" t="str">
        <f t="shared" si="3881"/>
        <v>AK$18</v>
      </c>
      <c r="AL2466" s="190" t="str">
        <f t="shared" si="3881"/>
        <v>AL$18</v>
      </c>
      <c r="AM2466" s="190" t="str">
        <f t="shared" si="3881"/>
        <v>AM$18</v>
      </c>
      <c r="AN2466" s="190" t="str">
        <f t="shared" si="3881"/>
        <v>AN$18</v>
      </c>
      <c r="AO2466" s="190" t="str">
        <f t="shared" si="3881"/>
        <v>AO$18</v>
      </c>
      <c r="AP2466" s="190" t="str">
        <f t="shared" si="3881"/>
        <v>AP$18</v>
      </c>
      <c r="AQ2466" s="190" t="str">
        <f t="shared" si="3881"/>
        <v>AQ$18</v>
      </c>
      <c r="AR2466" s="190" t="str">
        <f t="shared" si="3881"/>
        <v>AR$18</v>
      </c>
      <c r="AS2466" s="190" t="str">
        <f t="shared" si="3881"/>
        <v>AS$18</v>
      </c>
      <c r="AT2466" s="190" t="str">
        <f t="shared" si="3881"/>
        <v>AT$18</v>
      </c>
      <c r="AU2466" s="190" t="str">
        <f t="shared" si="3881"/>
        <v>AU$18</v>
      </c>
      <c r="AV2466" s="190" t="str">
        <f t="shared" si="3881"/>
        <v>AV$18</v>
      </c>
      <c r="AW2466" s="190" t="str">
        <f t="shared" si="3881"/>
        <v>AW$18</v>
      </c>
      <c r="AX2466" s="190" t="str">
        <f t="shared" si="3881"/>
        <v>AX$18</v>
      </c>
      <c r="AY2466" s="190" t="str">
        <f t="shared" ref="AY2466:CD2466" si="3882">AY$22</f>
        <v>AY$18</v>
      </c>
      <c r="AZ2466" s="190" t="str">
        <f t="shared" si="3882"/>
        <v>AZ$18</v>
      </c>
      <c r="BA2466" s="190" t="str">
        <f t="shared" si="3882"/>
        <v>BA$18</v>
      </c>
      <c r="BB2466" s="190" t="str">
        <f t="shared" si="3882"/>
        <v>BB$18</v>
      </c>
      <c r="BC2466" s="190" t="str">
        <f t="shared" si="3882"/>
        <v>BC$18</v>
      </c>
      <c r="BD2466" s="190" t="str">
        <f t="shared" si="3882"/>
        <v>BD$18</v>
      </c>
      <c r="BE2466" s="190" t="str">
        <f t="shared" si="3882"/>
        <v>BE$18</v>
      </c>
      <c r="BF2466" s="190" t="str">
        <f t="shared" si="3882"/>
        <v>BF$18</v>
      </c>
      <c r="BG2466" s="190" t="str">
        <f t="shared" si="3882"/>
        <v>BG$18</v>
      </c>
      <c r="BH2466" s="190" t="str">
        <f t="shared" si="3882"/>
        <v>BH$18</v>
      </c>
      <c r="BI2466" s="190" t="str">
        <f t="shared" si="3882"/>
        <v>BI$18</v>
      </c>
      <c r="BJ2466" s="190" t="str">
        <f t="shared" si="3882"/>
        <v>BJ$18</v>
      </c>
      <c r="BK2466" s="190" t="str">
        <f t="shared" si="3882"/>
        <v>BK$18</v>
      </c>
      <c r="BL2466" s="190" t="str">
        <f t="shared" si="3882"/>
        <v>BL$18</v>
      </c>
      <c r="BM2466" s="190" t="str">
        <f t="shared" si="3882"/>
        <v>BM$18</v>
      </c>
      <c r="BN2466" s="190" t="str">
        <f t="shared" si="3882"/>
        <v>BN$18</v>
      </c>
      <c r="BO2466" s="190" t="str">
        <f t="shared" si="3882"/>
        <v>BO$18</v>
      </c>
      <c r="BP2466" s="190" t="str">
        <f t="shared" si="3882"/>
        <v>BP$18</v>
      </c>
      <c r="BQ2466" s="190" t="str">
        <f t="shared" si="3882"/>
        <v>BQ$18</v>
      </c>
      <c r="BR2466" s="190" t="str">
        <f t="shared" si="3882"/>
        <v>BR$18</v>
      </c>
      <c r="BS2466" s="190" t="str">
        <f t="shared" si="3882"/>
        <v>BS$18</v>
      </c>
      <c r="BT2466" s="190" t="str">
        <f t="shared" si="3882"/>
        <v>BT$18</v>
      </c>
      <c r="BU2466" s="190" t="str">
        <f t="shared" si="3882"/>
        <v>BU$18</v>
      </c>
      <c r="BV2466" s="190" t="str">
        <f t="shared" si="3882"/>
        <v>BV$18</v>
      </c>
      <c r="BW2466" s="190" t="str">
        <f t="shared" si="3882"/>
        <v>BW$18</v>
      </c>
      <c r="BX2466" s="190" t="str">
        <f t="shared" si="3882"/>
        <v>BX$18</v>
      </c>
      <c r="BY2466" s="190" t="str">
        <f t="shared" si="3882"/>
        <v>BY$18</v>
      </c>
      <c r="BZ2466" s="190" t="str">
        <f t="shared" si="3882"/>
        <v>BZ$18</v>
      </c>
      <c r="CA2466" s="190" t="str">
        <f t="shared" si="3882"/>
        <v>CA$18</v>
      </c>
      <c r="CB2466" s="190" t="str">
        <f t="shared" si="3882"/>
        <v>CB$18</v>
      </c>
      <c r="CC2466" s="190" t="str">
        <f t="shared" si="3882"/>
        <v>CC$18</v>
      </c>
      <c r="CD2466" s="190" t="str">
        <f t="shared" si="3882"/>
        <v>CD$18</v>
      </c>
      <c r="CE2466" s="190" t="str">
        <f t="shared" ref="CE2466:CL2466" si="3883">CE$22</f>
        <v>CE$18</v>
      </c>
      <c r="CF2466" s="190" t="str">
        <f t="shared" si="3883"/>
        <v>CF$18</v>
      </c>
      <c r="CG2466" s="190" t="str">
        <f t="shared" si="3883"/>
        <v>CG$18</v>
      </c>
      <c r="CH2466" s="190" t="str">
        <f t="shared" si="3883"/>
        <v>CH$18</v>
      </c>
      <c r="CI2466" s="190" t="str">
        <f t="shared" si="3883"/>
        <v>CI$18</v>
      </c>
      <c r="CJ2466" s="190" t="str">
        <f t="shared" si="3883"/>
        <v>CJ$18</v>
      </c>
      <c r="CK2466" s="190" t="str">
        <f t="shared" si="3883"/>
        <v>CK$18</v>
      </c>
      <c r="CL2466" s="190" t="str">
        <f t="shared" si="3883"/>
        <v>CL$18</v>
      </c>
      <c r="CN2466" s="201"/>
      <c r="CO2466" s="190" t="str">
        <f t="shared" ref="CO2466:DL2466" si="3884">CO$22</f>
        <v>CO$18</v>
      </c>
      <c r="CP2466" s="190" t="str">
        <f t="shared" si="3884"/>
        <v>CP$18</v>
      </c>
      <c r="CQ2466" s="190" t="str">
        <f t="shared" si="3884"/>
        <v>CQ$18</v>
      </c>
      <c r="CR2466" s="190" t="str">
        <f t="shared" si="3884"/>
        <v>CR$18</v>
      </c>
      <c r="CS2466" s="190" t="str">
        <f t="shared" si="3884"/>
        <v>CS$18</v>
      </c>
      <c r="CT2466" s="190" t="str">
        <f t="shared" si="3884"/>
        <v>CT$18</v>
      </c>
      <c r="CU2466" s="190" t="str">
        <f t="shared" si="3884"/>
        <v>CU$18</v>
      </c>
      <c r="CV2466" s="190" t="str">
        <f t="shared" si="3884"/>
        <v>CV$18</v>
      </c>
      <c r="CW2466" s="190" t="str">
        <f t="shared" si="3884"/>
        <v>CW$18</v>
      </c>
      <c r="CX2466" s="190" t="str">
        <f t="shared" si="3884"/>
        <v>CX$18</v>
      </c>
      <c r="CY2466" s="190" t="str">
        <f t="shared" si="3884"/>
        <v>CY$18</v>
      </c>
      <c r="CZ2466" s="190" t="str">
        <f t="shared" si="3884"/>
        <v>CZ$18</v>
      </c>
      <c r="DA2466" s="190" t="str">
        <f t="shared" si="3884"/>
        <v>DA$18</v>
      </c>
      <c r="DB2466" s="190" t="str">
        <f t="shared" si="3884"/>
        <v>DB$18</v>
      </c>
      <c r="DC2466" s="190" t="str">
        <f t="shared" si="3884"/>
        <v>DC$18</v>
      </c>
      <c r="DD2466" s="190" t="str">
        <f t="shared" si="3884"/>
        <v>DD$18</v>
      </c>
      <c r="DE2466" s="190" t="str">
        <f t="shared" si="3884"/>
        <v>DE$18</v>
      </c>
      <c r="DF2466" s="190" t="str">
        <f t="shared" si="3884"/>
        <v>DF$18</v>
      </c>
      <c r="DG2466" s="190" t="str">
        <f t="shared" si="3884"/>
        <v>DG$18</v>
      </c>
      <c r="DH2466" s="190" t="str">
        <f t="shared" si="3884"/>
        <v>DH$18</v>
      </c>
      <c r="DI2466" s="190" t="str">
        <f t="shared" si="3884"/>
        <v>DI$18</v>
      </c>
      <c r="DJ2466" s="190" t="str">
        <f t="shared" si="3884"/>
        <v>DJ$18</v>
      </c>
      <c r="DK2466" s="190" t="str">
        <f t="shared" si="3884"/>
        <v>DK$18</v>
      </c>
      <c r="DL2466" s="190" t="str">
        <f t="shared" si="3884"/>
        <v>DL$18</v>
      </c>
    </row>
    <row r="2467" spans="1:116" x14ac:dyDescent="0.4">
      <c r="A2467" s="174"/>
      <c r="E2467" s="8"/>
      <c r="G2467" s="175" t="s">
        <v>464</v>
      </c>
      <c r="H2467" s="200"/>
      <c r="I2467" s="201"/>
      <c r="J2467" s="201"/>
      <c r="K2467" s="202"/>
      <c r="L2467" s="202"/>
      <c r="M2467" s="202"/>
      <c r="N2467" s="202"/>
      <c r="O2467" s="202"/>
      <c r="P2467" s="202"/>
      <c r="R2467" s="202"/>
      <c r="S2467" s="190" t="str">
        <f t="shared" ref="S2467:AX2467" si="3885">S$23</f>
        <v>S$19</v>
      </c>
      <c r="T2467" s="190" t="str">
        <f t="shared" si="3885"/>
        <v>T$19</v>
      </c>
      <c r="U2467" s="190" t="str">
        <f t="shared" si="3885"/>
        <v>U$19</v>
      </c>
      <c r="V2467" s="190" t="str">
        <f t="shared" si="3885"/>
        <v>V$19</v>
      </c>
      <c r="W2467" s="190" t="str">
        <f t="shared" si="3885"/>
        <v>W$19</v>
      </c>
      <c r="X2467" s="190" t="str">
        <f t="shared" si="3885"/>
        <v>X$19</v>
      </c>
      <c r="Y2467" s="190" t="str">
        <f t="shared" si="3885"/>
        <v>Y$19</v>
      </c>
      <c r="Z2467" s="190" t="str">
        <f t="shared" si="3885"/>
        <v>Z$19</v>
      </c>
      <c r="AA2467" s="190" t="str">
        <f t="shared" si="3885"/>
        <v>AA$19</v>
      </c>
      <c r="AB2467" s="190" t="str">
        <f t="shared" si="3885"/>
        <v>AB$19</v>
      </c>
      <c r="AC2467" s="190" t="str">
        <f t="shared" si="3885"/>
        <v>AC$19</v>
      </c>
      <c r="AD2467" s="190" t="str">
        <f t="shared" si="3885"/>
        <v>AD$19</v>
      </c>
      <c r="AE2467" s="190" t="str">
        <f t="shared" si="3885"/>
        <v>AE$19</v>
      </c>
      <c r="AF2467" s="190" t="str">
        <f t="shared" si="3885"/>
        <v>AF$19</v>
      </c>
      <c r="AG2467" s="190" t="str">
        <f t="shared" si="3885"/>
        <v>AG$19</v>
      </c>
      <c r="AH2467" s="190" t="str">
        <f t="shared" si="3885"/>
        <v>AH$19</v>
      </c>
      <c r="AI2467" s="190" t="str">
        <f t="shared" si="3885"/>
        <v>AI$19</v>
      </c>
      <c r="AJ2467" s="190" t="str">
        <f t="shared" si="3885"/>
        <v>AJ$19</v>
      </c>
      <c r="AK2467" s="190" t="str">
        <f t="shared" si="3885"/>
        <v>AK$19</v>
      </c>
      <c r="AL2467" s="190" t="str">
        <f t="shared" si="3885"/>
        <v>AL$19</v>
      </c>
      <c r="AM2467" s="190" t="str">
        <f t="shared" si="3885"/>
        <v>AM$19</v>
      </c>
      <c r="AN2467" s="190" t="str">
        <f t="shared" si="3885"/>
        <v>AN$19</v>
      </c>
      <c r="AO2467" s="190" t="str">
        <f t="shared" si="3885"/>
        <v>AO$19</v>
      </c>
      <c r="AP2467" s="190" t="str">
        <f t="shared" si="3885"/>
        <v>AP$19</v>
      </c>
      <c r="AQ2467" s="190" t="str">
        <f t="shared" si="3885"/>
        <v>AQ$19</v>
      </c>
      <c r="AR2467" s="190" t="str">
        <f t="shared" si="3885"/>
        <v>AR$19</v>
      </c>
      <c r="AS2467" s="190" t="str">
        <f t="shared" si="3885"/>
        <v>AS$19</v>
      </c>
      <c r="AT2467" s="190" t="str">
        <f t="shared" si="3885"/>
        <v>AT$19</v>
      </c>
      <c r="AU2467" s="190" t="str">
        <f t="shared" si="3885"/>
        <v>AU$19</v>
      </c>
      <c r="AV2467" s="190" t="str">
        <f t="shared" si="3885"/>
        <v>AV$19</v>
      </c>
      <c r="AW2467" s="190" t="str">
        <f t="shared" si="3885"/>
        <v>AW$19</v>
      </c>
      <c r="AX2467" s="190" t="str">
        <f t="shared" si="3885"/>
        <v>AX$19</v>
      </c>
      <c r="AY2467" s="190" t="str">
        <f t="shared" ref="AY2467:CD2467" si="3886">AY$23</f>
        <v>AY$19</v>
      </c>
      <c r="AZ2467" s="190" t="str">
        <f t="shared" si="3886"/>
        <v>AZ$19</v>
      </c>
      <c r="BA2467" s="190" t="str">
        <f t="shared" si="3886"/>
        <v>BA$19</v>
      </c>
      <c r="BB2467" s="190" t="str">
        <f t="shared" si="3886"/>
        <v>BB$19</v>
      </c>
      <c r="BC2467" s="190" t="str">
        <f t="shared" si="3886"/>
        <v>BC$19</v>
      </c>
      <c r="BD2467" s="190" t="str">
        <f t="shared" si="3886"/>
        <v>BD$19</v>
      </c>
      <c r="BE2467" s="190" t="str">
        <f t="shared" si="3886"/>
        <v>BE$19</v>
      </c>
      <c r="BF2467" s="190" t="str">
        <f t="shared" si="3886"/>
        <v>BF$19</v>
      </c>
      <c r="BG2467" s="190" t="str">
        <f t="shared" si="3886"/>
        <v>BG$19</v>
      </c>
      <c r="BH2467" s="190" t="str">
        <f t="shared" si="3886"/>
        <v>BH$19</v>
      </c>
      <c r="BI2467" s="190" t="str">
        <f t="shared" si="3886"/>
        <v>BI$19</v>
      </c>
      <c r="BJ2467" s="190" t="str">
        <f t="shared" si="3886"/>
        <v>BJ$19</v>
      </c>
      <c r="BK2467" s="190" t="str">
        <f t="shared" si="3886"/>
        <v>BK$19</v>
      </c>
      <c r="BL2467" s="190" t="str">
        <f t="shared" si="3886"/>
        <v>BL$19</v>
      </c>
      <c r="BM2467" s="190" t="str">
        <f t="shared" si="3886"/>
        <v>BM$19</v>
      </c>
      <c r="BN2467" s="190" t="str">
        <f t="shared" si="3886"/>
        <v>BN$19</v>
      </c>
      <c r="BO2467" s="190" t="str">
        <f t="shared" si="3886"/>
        <v>BO$19</v>
      </c>
      <c r="BP2467" s="190" t="str">
        <f t="shared" si="3886"/>
        <v>BP$19</v>
      </c>
      <c r="BQ2467" s="190" t="str">
        <f t="shared" si="3886"/>
        <v>BQ$19</v>
      </c>
      <c r="BR2467" s="190" t="str">
        <f t="shared" si="3886"/>
        <v>BR$19</v>
      </c>
      <c r="BS2467" s="190" t="str">
        <f t="shared" si="3886"/>
        <v>BS$19</v>
      </c>
      <c r="BT2467" s="190" t="str">
        <f t="shared" si="3886"/>
        <v>BT$19</v>
      </c>
      <c r="BU2467" s="190" t="str">
        <f t="shared" si="3886"/>
        <v>BU$19</v>
      </c>
      <c r="BV2467" s="190" t="str">
        <f t="shared" si="3886"/>
        <v>BV$19</v>
      </c>
      <c r="BW2467" s="190" t="str">
        <f t="shared" si="3886"/>
        <v>BW$19</v>
      </c>
      <c r="BX2467" s="190" t="str">
        <f t="shared" si="3886"/>
        <v>BX$19</v>
      </c>
      <c r="BY2467" s="190" t="str">
        <f t="shared" si="3886"/>
        <v>BY$19</v>
      </c>
      <c r="BZ2467" s="190" t="str">
        <f t="shared" si="3886"/>
        <v>BZ$19</v>
      </c>
      <c r="CA2467" s="190" t="str">
        <f t="shared" si="3886"/>
        <v>CA$19</v>
      </c>
      <c r="CB2467" s="190" t="str">
        <f t="shared" si="3886"/>
        <v>CB$19</v>
      </c>
      <c r="CC2467" s="190" t="str">
        <f t="shared" si="3886"/>
        <v>CC$19</v>
      </c>
      <c r="CD2467" s="190" t="str">
        <f t="shared" si="3886"/>
        <v>CD$19</v>
      </c>
      <c r="CE2467" s="190" t="str">
        <f t="shared" ref="CE2467:CL2467" si="3887">CE$23</f>
        <v>CE$19</v>
      </c>
      <c r="CF2467" s="190" t="str">
        <f t="shared" si="3887"/>
        <v>CF$19</v>
      </c>
      <c r="CG2467" s="190" t="str">
        <f t="shared" si="3887"/>
        <v>CG$19</v>
      </c>
      <c r="CH2467" s="190" t="str">
        <f t="shared" si="3887"/>
        <v>CH$19</v>
      </c>
      <c r="CI2467" s="190" t="str">
        <f t="shared" si="3887"/>
        <v>CI$19</v>
      </c>
      <c r="CJ2467" s="190" t="str">
        <f t="shared" si="3887"/>
        <v>CJ$19</v>
      </c>
      <c r="CK2467" s="190" t="str">
        <f t="shared" si="3887"/>
        <v>CK$19</v>
      </c>
      <c r="CL2467" s="190" t="str">
        <f t="shared" si="3887"/>
        <v>CL$19</v>
      </c>
      <c r="CN2467" s="201"/>
      <c r="CO2467" s="190" t="str">
        <f t="shared" ref="CO2467:DL2467" si="3888">CO$23</f>
        <v>CO$19</v>
      </c>
      <c r="CP2467" s="190" t="str">
        <f t="shared" si="3888"/>
        <v>CP$19</v>
      </c>
      <c r="CQ2467" s="190" t="str">
        <f t="shared" si="3888"/>
        <v>CQ$19</v>
      </c>
      <c r="CR2467" s="190" t="str">
        <f t="shared" si="3888"/>
        <v>CR$19</v>
      </c>
      <c r="CS2467" s="190" t="str">
        <f t="shared" si="3888"/>
        <v>CS$19</v>
      </c>
      <c r="CT2467" s="190" t="str">
        <f t="shared" si="3888"/>
        <v>CT$19</v>
      </c>
      <c r="CU2467" s="190" t="str">
        <f t="shared" si="3888"/>
        <v>CU$19</v>
      </c>
      <c r="CV2467" s="190" t="str">
        <f t="shared" si="3888"/>
        <v>CV$19</v>
      </c>
      <c r="CW2467" s="190" t="str">
        <f t="shared" si="3888"/>
        <v>CW$19</v>
      </c>
      <c r="CX2467" s="190" t="str">
        <f t="shared" si="3888"/>
        <v>CX$19</v>
      </c>
      <c r="CY2467" s="190" t="str">
        <f t="shared" si="3888"/>
        <v>CY$19</v>
      </c>
      <c r="CZ2467" s="190" t="str">
        <f t="shared" si="3888"/>
        <v>CZ$19</v>
      </c>
      <c r="DA2467" s="190" t="str">
        <f t="shared" si="3888"/>
        <v>DA$19</v>
      </c>
      <c r="DB2467" s="190" t="str">
        <f t="shared" si="3888"/>
        <v>DB$19</v>
      </c>
      <c r="DC2467" s="190" t="str">
        <f t="shared" si="3888"/>
        <v>DC$19</v>
      </c>
      <c r="DD2467" s="190" t="str">
        <f t="shared" si="3888"/>
        <v>DD$19</v>
      </c>
      <c r="DE2467" s="190" t="str">
        <f t="shared" si="3888"/>
        <v>DE$19</v>
      </c>
      <c r="DF2467" s="190" t="str">
        <f t="shared" si="3888"/>
        <v>DF$19</v>
      </c>
      <c r="DG2467" s="190" t="str">
        <f t="shared" si="3888"/>
        <v>DG$19</v>
      </c>
      <c r="DH2467" s="190" t="str">
        <f t="shared" si="3888"/>
        <v>DH$19</v>
      </c>
      <c r="DI2467" s="190" t="str">
        <f t="shared" si="3888"/>
        <v>DI$19</v>
      </c>
      <c r="DJ2467" s="190" t="str">
        <f t="shared" si="3888"/>
        <v>DJ$19</v>
      </c>
      <c r="DK2467" s="190" t="str">
        <f t="shared" si="3888"/>
        <v>DK$19</v>
      </c>
      <c r="DL2467" s="190" t="str">
        <f t="shared" si="3888"/>
        <v>DL$19</v>
      </c>
    </row>
    <row r="2468" spans="1:116" x14ac:dyDescent="0.4">
      <c r="A2468" s="31" t="s">
        <v>218</v>
      </c>
      <c r="B2468" s="31" t="s">
        <v>395</v>
      </c>
      <c r="C2468" s="31"/>
      <c r="D2468" t="s">
        <v>408</v>
      </c>
      <c r="E2468" s="8" t="str">
        <f t="shared" si="3830"/>
        <v>2468 WCUR-IS</v>
      </c>
      <c r="F2468" t="s">
        <v>436</v>
      </c>
      <c r="G2468" s="70" t="s">
        <v>402</v>
      </c>
      <c r="H2468" s="48"/>
      <c r="I2468" s="297"/>
      <c r="J2468" s="297"/>
      <c r="K2468" s="48"/>
      <c r="L2468" s="48"/>
      <c r="M2468" s="48"/>
      <c r="N2468" s="48"/>
      <c r="O2468" s="48"/>
      <c r="P2468" s="48"/>
      <c r="R2468" s="70"/>
      <c r="S2468" s="298"/>
      <c r="T2468" s="298"/>
      <c r="U2468" s="298"/>
      <c r="V2468" s="298"/>
      <c r="W2468" s="298"/>
      <c r="X2468" s="298"/>
      <c r="Y2468" s="298"/>
      <c r="Z2468" s="298"/>
      <c r="AA2468" s="298"/>
      <c r="AB2468" s="298"/>
      <c r="AC2468" s="298"/>
      <c r="AD2468" s="298"/>
      <c r="AE2468" s="298"/>
      <c r="AF2468" s="298"/>
      <c r="AG2468" s="298"/>
      <c r="AH2468" s="298"/>
      <c r="AI2468" s="298"/>
      <c r="AJ2468" s="298"/>
      <c r="AK2468" s="298"/>
      <c r="AL2468" s="298"/>
      <c r="AM2468" s="298"/>
      <c r="AN2468" s="298"/>
      <c r="AO2468" s="298"/>
      <c r="AP2468" s="298"/>
      <c r="AQ2468" s="298"/>
      <c r="AR2468" s="298"/>
      <c r="AS2468" s="298"/>
      <c r="AT2468" s="298"/>
      <c r="AU2468" s="298"/>
      <c r="AV2468" s="298"/>
      <c r="AW2468" s="298"/>
      <c r="AX2468" s="298"/>
      <c r="AY2468" s="298"/>
      <c r="AZ2468" s="298"/>
      <c r="BA2468" s="298"/>
      <c r="BB2468" s="298"/>
      <c r="BC2468" s="298"/>
      <c r="BD2468" s="298"/>
      <c r="BE2468" s="298"/>
      <c r="BF2468" s="298"/>
      <c r="BG2468" s="298"/>
      <c r="BH2468" s="298"/>
      <c r="BI2468" s="298"/>
      <c r="BJ2468" s="298"/>
      <c r="BK2468" s="298"/>
      <c r="BL2468" s="298"/>
      <c r="BM2468" s="298"/>
      <c r="BN2468" s="298"/>
      <c r="BO2468" s="298"/>
      <c r="BP2468" s="298"/>
      <c r="BQ2468" s="298"/>
      <c r="BR2468" s="298"/>
      <c r="BS2468" s="298"/>
      <c r="BT2468" s="298"/>
      <c r="BU2468" s="298"/>
      <c r="BV2468" s="298"/>
      <c r="BW2468" s="298"/>
      <c r="BX2468" s="298"/>
      <c r="BY2468" s="298"/>
      <c r="BZ2468" s="298"/>
      <c r="CA2468" s="298"/>
      <c r="CB2468" s="298"/>
      <c r="CC2468" s="298"/>
      <c r="CD2468" s="298"/>
      <c r="CE2468" s="298"/>
      <c r="CF2468" s="298"/>
      <c r="CG2468" s="298"/>
      <c r="CH2468" s="298"/>
      <c r="CI2468" s="298"/>
      <c r="CJ2468" s="298"/>
      <c r="CK2468" s="298"/>
      <c r="CL2468" s="298"/>
      <c r="CN2468" s="297"/>
      <c r="CO2468" s="298"/>
      <c r="CP2468" s="298"/>
      <c r="CQ2468" s="298"/>
      <c r="CR2468" s="298"/>
      <c r="CS2468" s="298"/>
      <c r="CT2468" s="298"/>
      <c r="CU2468" s="298"/>
      <c r="CV2468" s="298"/>
      <c r="CW2468" s="298"/>
      <c r="CX2468" s="298"/>
      <c r="CY2468" s="298"/>
      <c r="CZ2468" s="298"/>
      <c r="DA2468" s="298"/>
      <c r="DB2468" s="298"/>
      <c r="DC2468" s="298"/>
      <c r="DD2468" s="298"/>
      <c r="DE2468" s="298"/>
      <c r="DF2468" s="298"/>
      <c r="DG2468" s="298"/>
      <c r="DH2468" s="298"/>
      <c r="DI2468" s="298"/>
      <c r="DJ2468" s="298"/>
      <c r="DK2468" s="298"/>
      <c r="DL2468" s="298"/>
    </row>
    <row r="2469" spans="1:116" x14ac:dyDescent="0.4">
      <c r="A2469" s="31"/>
      <c r="B2469" t="str">
        <f t="shared" ref="B2469:B2478" si="3889">E2469</f>
        <v>2469 WCUR-IS</v>
      </c>
      <c r="D2469" t="s">
        <v>408</v>
      </c>
      <c r="E2469" s="8" t="str">
        <f t="shared" si="3830"/>
        <v>2469 WCUR-IS</v>
      </c>
      <c r="G2469" s="125" t="s">
        <v>392</v>
      </c>
      <c r="H2469" s="31"/>
      <c r="I2469" s="73"/>
      <c r="J2469" s="73"/>
      <c r="K2469" s="124">
        <f>'IS BS CF'!K$17</f>
        <v>0</v>
      </c>
      <c r="L2469" s="124">
        <f>'IS BS CF'!L$17</f>
        <v>0</v>
      </c>
      <c r="M2469" s="124">
        <f>'IS BS CF'!M$17</f>
        <v>0</v>
      </c>
      <c r="N2469" s="124">
        <f>'IS BS CF'!N$17</f>
        <v>0</v>
      </c>
      <c r="O2469" s="124">
        <f>'IS BS CF'!O$17</f>
        <v>0</v>
      </c>
      <c r="P2469" s="124">
        <f>'IS BS CF'!P$17</f>
        <v>0</v>
      </c>
      <c r="Q2469" s="124"/>
      <c r="R2469" s="124">
        <f>'IS BS CF'!R$17</f>
        <v>0</v>
      </c>
      <c r="S2469" s="124">
        <f>'IS BS CF'!S$17</f>
        <v>0</v>
      </c>
      <c r="T2469" s="124">
        <f>'IS BS CF'!T$17</f>
        <v>0</v>
      </c>
      <c r="U2469" s="124">
        <f>'IS BS CF'!U$17</f>
        <v>0</v>
      </c>
      <c r="V2469" s="124">
        <f>'IS BS CF'!V$17</f>
        <v>0</v>
      </c>
      <c r="W2469" s="124">
        <f>'IS BS CF'!W$17</f>
        <v>0</v>
      </c>
      <c r="X2469" s="124">
        <f>'IS BS CF'!X$17</f>
        <v>0</v>
      </c>
      <c r="Y2469" s="124">
        <f>'IS BS CF'!Y$17</f>
        <v>0</v>
      </c>
      <c r="Z2469" s="124">
        <f>'IS BS CF'!Z$17</f>
        <v>0</v>
      </c>
      <c r="AA2469" s="124">
        <f>'IS BS CF'!AA$17</f>
        <v>0</v>
      </c>
      <c r="AB2469" s="124">
        <f>'IS BS CF'!AB$17</f>
        <v>0</v>
      </c>
      <c r="AC2469" s="124">
        <f>'IS BS CF'!AC$17</f>
        <v>0</v>
      </c>
      <c r="AD2469" s="124">
        <f>'IS BS CF'!AD$17</f>
        <v>0</v>
      </c>
      <c r="AE2469" s="124">
        <f>'IS BS CF'!AE$17</f>
        <v>0</v>
      </c>
      <c r="AF2469" s="124">
        <f>'IS BS CF'!AF$17</f>
        <v>0</v>
      </c>
      <c r="AG2469" s="124">
        <f>'IS BS CF'!AG$17</f>
        <v>0</v>
      </c>
      <c r="AH2469" s="124">
        <f>'IS BS CF'!AH$17</f>
        <v>0</v>
      </c>
      <c r="AI2469" s="124">
        <f>'IS BS CF'!AI$17</f>
        <v>0</v>
      </c>
      <c r="AJ2469" s="124">
        <f>'IS BS CF'!AJ$17</f>
        <v>0</v>
      </c>
      <c r="AK2469" s="124">
        <f>'IS BS CF'!AK$17</f>
        <v>0</v>
      </c>
      <c r="AL2469" s="124">
        <f>'IS BS CF'!AL$17</f>
        <v>0</v>
      </c>
      <c r="AM2469" s="124">
        <f>'IS BS CF'!AM$17</f>
        <v>0</v>
      </c>
      <c r="AN2469" s="124">
        <f>'IS BS CF'!AN$17</f>
        <v>0</v>
      </c>
      <c r="AO2469" s="124">
        <f>'IS BS CF'!AO$17</f>
        <v>0</v>
      </c>
      <c r="AP2469" s="124">
        <f>'IS BS CF'!AP$17</f>
        <v>0</v>
      </c>
      <c r="AQ2469" s="124">
        <f>'IS BS CF'!AQ$17</f>
        <v>0</v>
      </c>
      <c r="AR2469" s="124">
        <f>'IS BS CF'!AR$17</f>
        <v>0</v>
      </c>
      <c r="AS2469" s="124">
        <f>'IS BS CF'!AS$17</f>
        <v>0</v>
      </c>
      <c r="AT2469" s="124">
        <f>'IS BS CF'!AT$17</f>
        <v>0</v>
      </c>
      <c r="AU2469" s="124">
        <f>'IS BS CF'!AU$17</f>
        <v>0</v>
      </c>
      <c r="AV2469" s="124">
        <f>'IS BS CF'!AV$17</f>
        <v>0</v>
      </c>
      <c r="AW2469" s="124">
        <f>'IS BS CF'!AW$17</f>
        <v>0</v>
      </c>
      <c r="AX2469" s="124">
        <f>'IS BS CF'!AX$17</f>
        <v>0</v>
      </c>
      <c r="AY2469" s="124">
        <f>'IS BS CF'!AY$17</f>
        <v>0</v>
      </c>
      <c r="AZ2469" s="124">
        <f>'IS BS CF'!AZ$17</f>
        <v>0</v>
      </c>
      <c r="BA2469" s="124">
        <f>'IS BS CF'!BA$17</f>
        <v>0</v>
      </c>
      <c r="BB2469" s="124">
        <f>'IS BS CF'!BB$17</f>
        <v>0</v>
      </c>
      <c r="BC2469" s="124">
        <f>'IS BS CF'!BC$17</f>
        <v>0</v>
      </c>
      <c r="BD2469" s="124">
        <f>'IS BS CF'!BD$17</f>
        <v>0</v>
      </c>
      <c r="BE2469" s="124">
        <f>'IS BS CF'!BE$17</f>
        <v>0</v>
      </c>
      <c r="BF2469" s="124">
        <f>'IS BS CF'!BF$17</f>
        <v>0</v>
      </c>
      <c r="BG2469" s="124">
        <f>'IS BS CF'!BG$17</f>
        <v>0</v>
      </c>
      <c r="BH2469" s="124">
        <f>'IS BS CF'!BH$17</f>
        <v>0</v>
      </c>
      <c r="BI2469" s="124">
        <f>'IS BS CF'!BI$17</f>
        <v>0</v>
      </c>
      <c r="BJ2469" s="124">
        <f>'IS BS CF'!BJ$17</f>
        <v>0</v>
      </c>
      <c r="BK2469" s="124">
        <f>'IS BS CF'!BK$17</f>
        <v>0</v>
      </c>
      <c r="BL2469" s="124">
        <f>'IS BS CF'!BL$17</f>
        <v>0</v>
      </c>
      <c r="BM2469" s="124">
        <f>'IS BS CF'!BM$17</f>
        <v>0</v>
      </c>
      <c r="BN2469" s="124">
        <f>'IS BS CF'!BN$17</f>
        <v>0</v>
      </c>
      <c r="BO2469" s="124">
        <f>'IS BS CF'!BO$17</f>
        <v>0</v>
      </c>
      <c r="BP2469" s="124">
        <f>'IS BS CF'!BP$17</f>
        <v>0</v>
      </c>
      <c r="BQ2469" s="124">
        <f>'IS BS CF'!BQ$17</f>
        <v>0</v>
      </c>
      <c r="BR2469" s="124">
        <f>'IS BS CF'!BR$17</f>
        <v>0</v>
      </c>
      <c r="BS2469" s="124">
        <f>'IS BS CF'!BS$17</f>
        <v>0</v>
      </c>
      <c r="BT2469" s="124">
        <f>'IS BS CF'!BT$17</f>
        <v>0</v>
      </c>
      <c r="BU2469" s="124">
        <f>'IS BS CF'!BU$17</f>
        <v>0</v>
      </c>
      <c r="BV2469" s="124">
        <f>'IS BS CF'!BV$17</f>
        <v>0</v>
      </c>
      <c r="BW2469" s="124">
        <f>'IS BS CF'!BW$17</f>
        <v>0</v>
      </c>
      <c r="BX2469" s="124">
        <f>'IS BS CF'!BX$17</f>
        <v>0</v>
      </c>
      <c r="BY2469" s="124">
        <f>'IS BS CF'!BY$17</f>
        <v>0</v>
      </c>
      <c r="BZ2469" s="124">
        <f>'IS BS CF'!BZ$17</f>
        <v>0</v>
      </c>
      <c r="CA2469" s="124">
        <f>'IS BS CF'!CA$17</f>
        <v>0</v>
      </c>
      <c r="CB2469" s="124">
        <f>'IS BS CF'!CB$17</f>
        <v>0</v>
      </c>
      <c r="CC2469" s="124">
        <f>'IS BS CF'!CC$17</f>
        <v>0</v>
      </c>
      <c r="CD2469" s="124">
        <f>'IS BS CF'!CD$17</f>
        <v>0</v>
      </c>
      <c r="CE2469" s="124">
        <f>'IS BS CF'!CE$17</f>
        <v>0</v>
      </c>
      <c r="CF2469" s="124">
        <f>'IS BS CF'!CF$17</f>
        <v>0</v>
      </c>
      <c r="CG2469" s="124">
        <f>'IS BS CF'!CG$17</f>
        <v>0</v>
      </c>
      <c r="CH2469" s="124">
        <f>'IS BS CF'!CH$17</f>
        <v>0</v>
      </c>
      <c r="CI2469" s="124">
        <f>'IS BS CF'!CI$17</f>
        <v>0</v>
      </c>
      <c r="CJ2469" s="124">
        <f>'IS BS CF'!CJ$17</f>
        <v>0</v>
      </c>
      <c r="CK2469" s="124">
        <f>'IS BS CF'!CK$17</f>
        <v>0</v>
      </c>
      <c r="CL2469" s="124">
        <f>'IS BS CF'!CL$17</f>
        <v>0</v>
      </c>
      <c r="CN2469" s="73"/>
      <c r="CO2469" s="124" t="e">
        <f>#REF!</f>
        <v>#REF!</v>
      </c>
      <c r="CP2469" s="124" t="e">
        <f>#REF!</f>
        <v>#REF!</v>
      </c>
      <c r="CQ2469" s="124" t="e">
        <f>#REF!</f>
        <v>#REF!</v>
      </c>
      <c r="CR2469" s="124" t="e">
        <f>#REF!</f>
        <v>#REF!</v>
      </c>
      <c r="CS2469" s="124" t="e">
        <f>#REF!</f>
        <v>#REF!</v>
      </c>
      <c r="CT2469" s="124" t="e">
        <f>#REF!</f>
        <v>#REF!</v>
      </c>
      <c r="CU2469" s="124" t="e">
        <f>#REF!</f>
        <v>#REF!</v>
      </c>
      <c r="CV2469" s="124" t="e">
        <f>#REF!</f>
        <v>#REF!</v>
      </c>
      <c r="CW2469" s="124" t="e">
        <f>#REF!</f>
        <v>#REF!</v>
      </c>
      <c r="CX2469" s="124" t="e">
        <f>#REF!</f>
        <v>#REF!</v>
      </c>
      <c r="CY2469" s="124" t="e">
        <f>#REF!</f>
        <v>#REF!</v>
      </c>
      <c r="CZ2469" s="124" t="e">
        <f>#REF!</f>
        <v>#REF!</v>
      </c>
      <c r="DA2469" s="124" t="e">
        <f>#REF!</f>
        <v>#REF!</v>
      </c>
      <c r="DB2469" s="124" t="e">
        <f>#REF!</f>
        <v>#REF!</v>
      </c>
      <c r="DC2469" s="124" t="e">
        <f>#REF!</f>
        <v>#REF!</v>
      </c>
      <c r="DD2469" s="124" t="e">
        <f>#REF!</f>
        <v>#REF!</v>
      </c>
      <c r="DE2469" s="124" t="e">
        <f>#REF!</f>
        <v>#REF!</v>
      </c>
      <c r="DF2469" s="124" t="e">
        <f>#REF!</f>
        <v>#REF!</v>
      </c>
      <c r="DG2469" s="124" t="e">
        <f>#REF!</f>
        <v>#REF!</v>
      </c>
      <c r="DH2469" s="124" t="e">
        <f>#REF!</f>
        <v>#REF!</v>
      </c>
      <c r="DI2469" s="124" t="e">
        <f>#REF!</f>
        <v>#REF!</v>
      </c>
      <c r="DJ2469" s="124" t="e">
        <f>#REF!</f>
        <v>#REF!</v>
      </c>
      <c r="DK2469" s="124" t="e">
        <f>#REF!</f>
        <v>#REF!</v>
      </c>
      <c r="DL2469" s="124" t="e">
        <f>#REF!</f>
        <v>#REF!</v>
      </c>
    </row>
    <row r="2470" spans="1:116" x14ac:dyDescent="0.4">
      <c r="A2470" s="31"/>
      <c r="B2470" t="str">
        <f t="shared" si="3889"/>
        <v>2470 WCUR-IS</v>
      </c>
      <c r="D2470" t="s">
        <v>408</v>
      </c>
      <c r="E2470" s="8" t="str">
        <f t="shared" si="3830"/>
        <v>2470 WCUR-IS</v>
      </c>
      <c r="G2470" s="67"/>
      <c r="H2470" s="31"/>
      <c r="I2470" s="73"/>
      <c r="J2470" s="73"/>
      <c r="K2470" s="31"/>
      <c r="L2470" s="31"/>
      <c r="M2470" s="31"/>
      <c r="N2470" s="31"/>
      <c r="O2470" s="31"/>
      <c r="P2470" s="31"/>
      <c r="R2470" s="67"/>
      <c r="S2470" s="67"/>
      <c r="T2470" s="67"/>
      <c r="U2470" s="67"/>
      <c r="V2470" s="67"/>
      <c r="W2470" s="67"/>
      <c r="X2470" s="67"/>
      <c r="Y2470" s="67"/>
      <c r="Z2470" s="67"/>
      <c r="AA2470" s="67"/>
      <c r="AB2470" s="67"/>
      <c r="AC2470" s="67"/>
      <c r="AD2470" s="67"/>
      <c r="AE2470" s="67"/>
      <c r="AF2470" s="67"/>
      <c r="AG2470" s="67"/>
      <c r="AH2470" s="67"/>
      <c r="AI2470" s="67"/>
      <c r="AJ2470" s="67"/>
      <c r="AK2470" s="67"/>
      <c r="AL2470" s="67"/>
      <c r="AM2470" s="67"/>
      <c r="AN2470" s="67"/>
      <c r="AO2470" s="67"/>
      <c r="AP2470" s="67"/>
      <c r="AQ2470" s="67"/>
      <c r="AR2470" s="67"/>
      <c r="AS2470" s="67"/>
      <c r="AT2470" s="67"/>
      <c r="AU2470" s="67"/>
      <c r="AV2470" s="67"/>
      <c r="AW2470" s="67"/>
      <c r="AX2470" s="67"/>
      <c r="AY2470" s="67"/>
      <c r="AZ2470" s="67"/>
      <c r="BA2470" s="67"/>
      <c r="BB2470" s="67"/>
      <c r="BC2470" s="67"/>
      <c r="BD2470" s="67"/>
      <c r="BE2470" s="67"/>
      <c r="BF2470" s="67"/>
      <c r="BG2470" s="67"/>
      <c r="BH2470" s="67"/>
      <c r="BI2470" s="67"/>
      <c r="BJ2470" s="67"/>
      <c r="BK2470" s="67"/>
      <c r="BL2470" s="67"/>
      <c r="BM2470" s="67"/>
      <c r="BN2470" s="67"/>
      <c r="BO2470" s="67"/>
      <c r="BP2470" s="67"/>
      <c r="BQ2470" s="67"/>
      <c r="BR2470" s="67"/>
      <c r="BS2470" s="67"/>
      <c r="BT2470" s="67"/>
      <c r="BU2470" s="67"/>
      <c r="BV2470" s="67"/>
      <c r="BW2470" s="67"/>
      <c r="BX2470" s="67"/>
      <c r="BY2470" s="67"/>
      <c r="BZ2470" s="67"/>
      <c r="CA2470" s="67"/>
      <c r="CB2470" s="67"/>
      <c r="CC2470" s="67"/>
      <c r="CD2470" s="67"/>
      <c r="CE2470" s="67"/>
      <c r="CF2470" s="67"/>
      <c r="CG2470" s="67"/>
      <c r="CH2470" s="67"/>
      <c r="CI2470" s="67"/>
      <c r="CJ2470" s="67"/>
      <c r="CK2470" s="67"/>
      <c r="CL2470" s="67"/>
      <c r="CN2470" s="73"/>
      <c r="CO2470" s="67"/>
      <c r="CP2470" s="67"/>
      <c r="CQ2470" s="67"/>
      <c r="CR2470" s="67"/>
      <c r="CS2470" s="67"/>
      <c r="CT2470" s="67"/>
      <c r="CU2470" s="67"/>
      <c r="CV2470" s="67"/>
      <c r="CW2470" s="67"/>
      <c r="CX2470" s="67"/>
      <c r="CY2470" s="67"/>
      <c r="CZ2470" s="67"/>
      <c r="DA2470" s="67"/>
      <c r="DB2470" s="67"/>
      <c r="DC2470" s="67"/>
      <c r="DD2470" s="67"/>
      <c r="DE2470" s="67"/>
      <c r="DF2470" s="67"/>
      <c r="DG2470" s="67"/>
      <c r="DH2470" s="67"/>
      <c r="DI2470" s="67"/>
      <c r="DJ2470" s="67"/>
      <c r="DK2470" s="67"/>
      <c r="DL2470" s="67"/>
    </row>
    <row r="2471" spans="1:116" x14ac:dyDescent="0.4">
      <c r="B2471" t="str">
        <f t="shared" si="3889"/>
        <v>2471 WCUR-IS</v>
      </c>
      <c r="D2471" t="s">
        <v>408</v>
      </c>
      <c r="E2471" s="8" t="str">
        <f t="shared" si="3830"/>
        <v>2471 WCUR-IS</v>
      </c>
      <c r="G2471" s="129" t="str">
        <f>G2473&amp;":"</f>
        <v>Unearned revenue:</v>
      </c>
      <c r="I2471"/>
      <c r="J2471"/>
      <c r="R2471"/>
      <c r="S2471"/>
      <c r="T2471"/>
      <c r="U2471"/>
      <c r="V2471"/>
      <c r="W2471"/>
      <c r="X2471"/>
      <c r="Y2471"/>
      <c r="Z2471"/>
      <c r="AA2471"/>
      <c r="AB2471"/>
      <c r="AC2471"/>
      <c r="AD2471"/>
      <c r="AE2471"/>
      <c r="AF2471"/>
      <c r="AG2471"/>
      <c r="AH2471"/>
      <c r="AI2471"/>
      <c r="AJ2471"/>
      <c r="AK2471"/>
      <c r="AL2471"/>
      <c r="AM2471"/>
      <c r="AN2471"/>
      <c r="AO2471"/>
      <c r="AP2471"/>
      <c r="AQ2471"/>
      <c r="AR2471"/>
      <c r="AS2471"/>
      <c r="AT2471"/>
      <c r="AU2471"/>
      <c r="AV2471"/>
      <c r="AW2471"/>
      <c r="AX2471"/>
      <c r="AY2471"/>
      <c r="AZ2471"/>
      <c r="BA2471"/>
      <c r="BB2471"/>
      <c r="BC2471"/>
      <c r="BD2471"/>
      <c r="BE2471"/>
      <c r="BF2471"/>
      <c r="BG2471"/>
      <c r="BH2471"/>
      <c r="BI2471"/>
      <c r="BJ2471"/>
      <c r="BK2471"/>
      <c r="BL2471"/>
      <c r="BM2471"/>
      <c r="BN2471"/>
      <c r="BO2471"/>
      <c r="BP2471"/>
      <c r="BQ2471"/>
      <c r="BR2471"/>
      <c r="BS2471"/>
      <c r="BT2471"/>
      <c r="BU2471"/>
      <c r="BV2471"/>
      <c r="BW2471"/>
      <c r="BX2471"/>
      <c r="BY2471"/>
      <c r="BZ2471"/>
      <c r="CA2471"/>
      <c r="CB2471"/>
      <c r="CC2471"/>
      <c r="CD2471"/>
      <c r="CE2471"/>
      <c r="CF2471"/>
      <c r="CG2471"/>
      <c r="CH2471"/>
      <c r="CI2471"/>
      <c r="CJ2471"/>
      <c r="CK2471"/>
      <c r="CL2471"/>
      <c r="CN2471"/>
    </row>
    <row r="2472" spans="1:116" x14ac:dyDescent="0.4">
      <c r="B2472" t="str">
        <f t="shared" si="3889"/>
        <v>2472 WCUR-IS</v>
      </c>
      <c r="D2472" t="s">
        <v>408</v>
      </c>
      <c r="E2472" s="8" t="str">
        <f t="shared" si="3830"/>
        <v>2472 WCUR-IS</v>
      </c>
      <c r="G2472" s="145" t="s">
        <v>403</v>
      </c>
      <c r="H2472" s="12"/>
      <c r="I2472" s="60"/>
      <c r="J2472" s="60"/>
      <c r="K2472" s="17">
        <v>30</v>
      </c>
      <c r="L2472" s="17">
        <v>30</v>
      </c>
      <c r="M2472" s="17">
        <v>30</v>
      </c>
      <c r="N2472" s="17">
        <v>30</v>
      </c>
      <c r="O2472" s="17">
        <v>30</v>
      </c>
      <c r="P2472" s="17">
        <v>30</v>
      </c>
      <c r="R2472" s="15"/>
      <c r="S2472" s="15" cm="1">
        <f t="array" ref="S2472">INDEX($K:$P,ROW(),MATCH(S$3,$K$2:$P$2,0))</f>
        <v>30</v>
      </c>
      <c r="T2472" s="15" cm="1">
        <f t="array" ref="T2472">INDEX($K:$P,ROW(),MATCH(T$3,$K$2:$P$2,0))</f>
        <v>30</v>
      </c>
      <c r="U2472" s="15" cm="1">
        <f t="array" ref="U2472">INDEX($K:$P,ROW(),MATCH(U$3,$K$2:$P$2,0))</f>
        <v>30</v>
      </c>
      <c r="V2472" s="15" cm="1">
        <f t="array" ref="V2472">INDEX($K:$P,ROW(),MATCH(V$3,$K$2:$P$2,0))</f>
        <v>30</v>
      </c>
      <c r="W2472" s="15" cm="1">
        <f t="array" ref="W2472">INDEX($K:$P,ROW(),MATCH(W$3,$K$2:$P$2,0))</f>
        <v>30</v>
      </c>
      <c r="X2472" s="15" cm="1">
        <f t="array" ref="X2472">INDEX($K:$P,ROW(),MATCH(X$3,$K$2:$P$2,0))</f>
        <v>30</v>
      </c>
      <c r="Y2472" s="15" cm="1">
        <f t="array" ref="Y2472">INDEX($K:$P,ROW(),MATCH(Y$3,$K$2:$P$2,0))</f>
        <v>30</v>
      </c>
      <c r="Z2472" s="15" cm="1">
        <f t="array" ref="Z2472">INDEX($K:$P,ROW(),MATCH(Z$3,$K$2:$P$2,0))</f>
        <v>30</v>
      </c>
      <c r="AA2472" s="15" cm="1">
        <f t="array" ref="AA2472">INDEX($K:$P,ROW(),MATCH(AA$3,$K$2:$P$2,0))</f>
        <v>30</v>
      </c>
      <c r="AB2472" s="15" cm="1">
        <f t="array" ref="AB2472">INDEX($K:$P,ROW(),MATCH(AB$3,$K$2:$P$2,0))</f>
        <v>30</v>
      </c>
      <c r="AC2472" s="15" cm="1">
        <f t="array" ref="AC2472">INDEX($K:$P,ROW(),MATCH(AC$3,$K$2:$P$2,0))</f>
        <v>30</v>
      </c>
      <c r="AD2472" s="15" cm="1">
        <f t="array" ref="AD2472">INDEX($K:$P,ROW(),MATCH(AD$3,$K$2:$P$2,0))</f>
        <v>30</v>
      </c>
      <c r="AE2472" s="15" cm="1">
        <f t="array" ref="AE2472">INDEX($K:$P,ROW(),MATCH(AE$3,$K$2:$P$2,0))</f>
        <v>30</v>
      </c>
      <c r="AF2472" s="15" cm="1">
        <f t="array" ref="AF2472">INDEX($K:$P,ROW(),MATCH(AF$3,$K$2:$P$2,0))</f>
        <v>30</v>
      </c>
      <c r="AG2472" s="15" cm="1">
        <f t="array" ref="AG2472">INDEX($K:$P,ROW(),MATCH(AG$3,$K$2:$P$2,0))</f>
        <v>30</v>
      </c>
      <c r="AH2472" s="15" cm="1">
        <f t="array" ref="AH2472">INDEX($K:$P,ROW(),MATCH(AH$3,$K$2:$P$2,0))</f>
        <v>30</v>
      </c>
      <c r="AI2472" s="15" cm="1">
        <f t="array" ref="AI2472">INDEX($K:$P,ROW(),MATCH(AI$3,$K$2:$P$2,0))</f>
        <v>30</v>
      </c>
      <c r="AJ2472" s="15" cm="1">
        <f t="array" ref="AJ2472">INDEX($K:$P,ROW(),MATCH(AJ$3,$K$2:$P$2,0))</f>
        <v>30</v>
      </c>
      <c r="AK2472" s="15" cm="1">
        <f t="array" ref="AK2472">INDEX($K:$P,ROW(),MATCH(AK$3,$K$2:$P$2,0))</f>
        <v>30</v>
      </c>
      <c r="AL2472" s="15" cm="1">
        <f t="array" ref="AL2472">INDEX($K:$P,ROW(),MATCH(AL$3,$K$2:$P$2,0))</f>
        <v>30</v>
      </c>
      <c r="AM2472" s="15" cm="1">
        <f t="array" ref="AM2472">INDEX($K:$P,ROW(),MATCH(AM$3,$K$2:$P$2,0))</f>
        <v>30</v>
      </c>
      <c r="AN2472" s="15" cm="1">
        <f t="array" ref="AN2472">INDEX($K:$P,ROW(),MATCH(AN$3,$K$2:$P$2,0))</f>
        <v>30</v>
      </c>
      <c r="AO2472" s="15" cm="1">
        <f t="array" ref="AO2472">INDEX($K:$P,ROW(),MATCH(AO$3,$K$2:$P$2,0))</f>
        <v>30</v>
      </c>
      <c r="AP2472" s="15" cm="1">
        <f t="array" ref="AP2472">INDEX($K:$P,ROW(),MATCH(AP$3,$K$2:$P$2,0))</f>
        <v>30</v>
      </c>
      <c r="AQ2472" s="15" cm="1">
        <f t="array" ref="AQ2472">INDEX($K:$P,ROW(),MATCH(AQ$3,$K$2:$P$2,0))</f>
        <v>30</v>
      </c>
      <c r="AR2472" s="15" cm="1">
        <f t="array" ref="AR2472">INDEX($K:$P,ROW(),MATCH(AR$3,$K$2:$P$2,0))</f>
        <v>30</v>
      </c>
      <c r="AS2472" s="15" cm="1">
        <f t="array" ref="AS2472">INDEX($K:$P,ROW(),MATCH(AS$3,$K$2:$P$2,0))</f>
        <v>30</v>
      </c>
      <c r="AT2472" s="15" cm="1">
        <f t="array" ref="AT2472">INDEX($K:$P,ROW(),MATCH(AT$3,$K$2:$P$2,0))</f>
        <v>30</v>
      </c>
      <c r="AU2472" s="15" cm="1">
        <f t="array" ref="AU2472">INDEX($K:$P,ROW(),MATCH(AU$3,$K$2:$P$2,0))</f>
        <v>30</v>
      </c>
      <c r="AV2472" s="15" cm="1">
        <f t="array" ref="AV2472">INDEX($K:$P,ROW(),MATCH(AV$3,$K$2:$P$2,0))</f>
        <v>30</v>
      </c>
      <c r="AW2472" s="15" cm="1">
        <f t="array" ref="AW2472">INDEX($K:$P,ROW(),MATCH(AW$3,$K$2:$P$2,0))</f>
        <v>30</v>
      </c>
      <c r="AX2472" s="15" cm="1">
        <f t="array" ref="AX2472">INDEX($K:$P,ROW(),MATCH(AX$3,$K$2:$P$2,0))</f>
        <v>30</v>
      </c>
      <c r="AY2472" s="15" cm="1">
        <f t="array" ref="AY2472">INDEX($K:$P,ROW(),MATCH(AY$3,$K$2:$P$2,0))</f>
        <v>30</v>
      </c>
      <c r="AZ2472" s="15" cm="1">
        <f t="array" ref="AZ2472">INDEX($K:$P,ROW(),MATCH(AZ$3,$K$2:$P$2,0))</f>
        <v>30</v>
      </c>
      <c r="BA2472" s="15" cm="1">
        <f t="array" ref="BA2472">INDEX($K:$P,ROW(),MATCH(BA$3,$K$2:$P$2,0))</f>
        <v>30</v>
      </c>
      <c r="BB2472" s="15" cm="1">
        <f t="array" ref="BB2472">INDEX($K:$P,ROW(),MATCH(BB$3,$K$2:$P$2,0))</f>
        <v>30</v>
      </c>
      <c r="BC2472" s="15" cm="1">
        <f t="array" ref="BC2472">INDEX($K:$P,ROW(),MATCH(BC$3,$K$2:$P$2,0))</f>
        <v>30</v>
      </c>
      <c r="BD2472" s="15" cm="1">
        <f t="array" ref="BD2472">INDEX($K:$P,ROW(),MATCH(BD$3,$K$2:$P$2,0))</f>
        <v>30</v>
      </c>
      <c r="BE2472" s="15" cm="1">
        <f t="array" ref="BE2472">INDEX($K:$P,ROW(),MATCH(BE$3,$K$2:$P$2,0))</f>
        <v>30</v>
      </c>
      <c r="BF2472" s="15" cm="1">
        <f t="array" ref="BF2472">INDEX($K:$P,ROW(),MATCH(BF$3,$K$2:$P$2,0))</f>
        <v>30</v>
      </c>
      <c r="BG2472" s="15" cm="1">
        <f t="array" ref="BG2472">INDEX($K:$P,ROW(),MATCH(BG$3,$K$2:$P$2,0))</f>
        <v>30</v>
      </c>
      <c r="BH2472" s="15" cm="1">
        <f t="array" ref="BH2472">INDEX($K:$P,ROW(),MATCH(BH$3,$K$2:$P$2,0))</f>
        <v>30</v>
      </c>
      <c r="BI2472" s="15" cm="1">
        <f t="array" ref="BI2472">INDEX($K:$P,ROW(),MATCH(BI$3,$K$2:$P$2,0))</f>
        <v>30</v>
      </c>
      <c r="BJ2472" s="15" cm="1">
        <f t="array" ref="BJ2472">INDEX($K:$P,ROW(),MATCH(BJ$3,$K$2:$P$2,0))</f>
        <v>30</v>
      </c>
      <c r="BK2472" s="15" cm="1">
        <f t="array" ref="BK2472">INDEX($K:$P,ROW(),MATCH(BK$3,$K$2:$P$2,0))</f>
        <v>30</v>
      </c>
      <c r="BL2472" s="15" cm="1">
        <f t="array" ref="BL2472">INDEX($K:$P,ROW(),MATCH(BL$3,$K$2:$P$2,0))</f>
        <v>30</v>
      </c>
      <c r="BM2472" s="15" cm="1">
        <f t="array" ref="BM2472">INDEX($K:$P,ROW(),MATCH(BM$3,$K$2:$P$2,0))</f>
        <v>30</v>
      </c>
      <c r="BN2472" s="15" cm="1">
        <f t="array" ref="BN2472">INDEX($K:$P,ROW(),MATCH(BN$3,$K$2:$P$2,0))</f>
        <v>30</v>
      </c>
      <c r="BO2472" s="15" cm="1">
        <f t="array" ref="BO2472">INDEX($K:$P,ROW(),MATCH(BO$3,$K$2:$P$2,0))</f>
        <v>30</v>
      </c>
      <c r="BP2472" s="15" cm="1">
        <f t="array" ref="BP2472">INDEX($K:$P,ROW(),MATCH(BP$3,$K$2:$P$2,0))</f>
        <v>30</v>
      </c>
      <c r="BQ2472" s="15" cm="1">
        <f t="array" ref="BQ2472">INDEX($K:$P,ROW(),MATCH(BQ$3,$K$2:$P$2,0))</f>
        <v>30</v>
      </c>
      <c r="BR2472" s="15" cm="1">
        <f t="array" ref="BR2472">INDEX($K:$P,ROW(),MATCH(BR$3,$K$2:$P$2,0))</f>
        <v>30</v>
      </c>
      <c r="BS2472" s="15" cm="1">
        <f t="array" ref="BS2472">INDEX($K:$P,ROW(),MATCH(BS$3,$K$2:$P$2,0))</f>
        <v>30</v>
      </c>
      <c r="BT2472" s="15" cm="1">
        <f t="array" ref="BT2472">INDEX($K:$P,ROW(),MATCH(BT$3,$K$2:$P$2,0))</f>
        <v>30</v>
      </c>
      <c r="BU2472" s="15" cm="1">
        <f t="array" ref="BU2472">INDEX($K:$P,ROW(),MATCH(BU$3,$K$2:$P$2,0))</f>
        <v>30</v>
      </c>
      <c r="BV2472" s="15" cm="1">
        <f t="array" ref="BV2472">INDEX($K:$P,ROW(),MATCH(BV$3,$K$2:$P$2,0))</f>
        <v>30</v>
      </c>
      <c r="BW2472" s="15" cm="1">
        <f t="array" ref="BW2472">INDEX($K:$P,ROW(),MATCH(BW$3,$K$2:$P$2,0))</f>
        <v>30</v>
      </c>
      <c r="BX2472" s="15" cm="1">
        <f t="array" ref="BX2472">INDEX($K:$P,ROW(),MATCH(BX$3,$K$2:$P$2,0))</f>
        <v>30</v>
      </c>
      <c r="BY2472" s="15" cm="1">
        <f t="array" ref="BY2472">INDEX($K:$P,ROW(),MATCH(BY$3,$K$2:$P$2,0))</f>
        <v>30</v>
      </c>
      <c r="BZ2472" s="15" cm="1">
        <f t="array" ref="BZ2472">INDEX($K:$P,ROW(),MATCH(BZ$3,$K$2:$P$2,0))</f>
        <v>30</v>
      </c>
      <c r="CA2472" s="15" cm="1">
        <f t="array" ref="CA2472">INDEX($K:$P,ROW(),MATCH(CA$3,$K$2:$P$2,0))</f>
        <v>30</v>
      </c>
      <c r="CB2472" s="15" cm="1">
        <f t="array" ref="CB2472">INDEX($K:$P,ROW(),MATCH(CB$3,$K$2:$P$2,0))</f>
        <v>30</v>
      </c>
      <c r="CC2472" s="15" cm="1">
        <f t="array" ref="CC2472">INDEX($K:$P,ROW(),MATCH(CC$3,$K$2:$P$2,0))</f>
        <v>30</v>
      </c>
      <c r="CD2472" s="15" cm="1">
        <f t="array" ref="CD2472">INDEX($K:$P,ROW(),MATCH(CD$3,$K$2:$P$2,0))</f>
        <v>30</v>
      </c>
      <c r="CE2472" s="15" cm="1">
        <f t="array" ref="CE2472">INDEX($K:$P,ROW(),MATCH(CE$3,$K$2:$P$2,0))</f>
        <v>30</v>
      </c>
      <c r="CF2472" s="15" cm="1">
        <f t="array" ref="CF2472">INDEX($K:$P,ROW(),MATCH(CF$3,$K$2:$P$2,0))</f>
        <v>30</v>
      </c>
      <c r="CG2472" s="15" cm="1">
        <f t="array" ref="CG2472">INDEX($K:$P,ROW(),MATCH(CG$3,$K$2:$P$2,0))</f>
        <v>30</v>
      </c>
      <c r="CH2472" s="15" cm="1">
        <f t="array" ref="CH2472">INDEX($K:$P,ROW(),MATCH(CH$3,$K$2:$P$2,0))</f>
        <v>30</v>
      </c>
      <c r="CI2472" s="15" cm="1">
        <f t="array" ref="CI2472">INDEX($K:$P,ROW(),MATCH(CI$3,$K$2:$P$2,0))</f>
        <v>30</v>
      </c>
      <c r="CJ2472" s="15" cm="1">
        <f t="array" ref="CJ2472">INDEX($K:$P,ROW(),MATCH(CJ$3,$K$2:$P$2,0))</f>
        <v>30</v>
      </c>
      <c r="CK2472" s="15" cm="1">
        <f t="array" ref="CK2472">INDEX($K:$P,ROW(),MATCH(CK$3,$K$2:$P$2,0))</f>
        <v>30</v>
      </c>
      <c r="CL2472" s="15" cm="1">
        <f t="array" ref="CL2472">INDEX($K:$P,ROW(),MATCH(CL$3,$K$2:$P$2,0))</f>
        <v>30</v>
      </c>
      <c r="CN2472"/>
      <c r="CO2472" s="15" t="e" cm="1">
        <f t="array" ref="CO2472">INDEX($K:$P,ROW(),MATCH(CO$3,$K$2:$P$2,0))</f>
        <v>#N/A</v>
      </c>
      <c r="CP2472" s="15" t="e" cm="1">
        <f t="array" ref="CP2472">INDEX($K:$P,ROW(),MATCH(CP$3,$K$2:$P$2,0))</f>
        <v>#N/A</v>
      </c>
      <c r="CQ2472" s="15" t="e" cm="1">
        <f t="array" ref="CQ2472">INDEX($K:$P,ROW(),MATCH(CQ$3,$K$2:$P$2,0))</f>
        <v>#N/A</v>
      </c>
      <c r="CR2472" s="15" t="e" cm="1">
        <f t="array" ref="CR2472">INDEX($K:$P,ROW(),MATCH(CR$3,$K$2:$P$2,0))</f>
        <v>#N/A</v>
      </c>
      <c r="CS2472" s="15" t="e" cm="1">
        <f t="array" ref="CS2472">INDEX($K:$P,ROW(),MATCH(CS$3,$K$2:$P$2,0))</f>
        <v>#N/A</v>
      </c>
      <c r="CT2472" s="15" t="e" cm="1">
        <f t="array" ref="CT2472">INDEX($K:$P,ROW(),MATCH(CT$3,$K$2:$P$2,0))</f>
        <v>#N/A</v>
      </c>
      <c r="CU2472" s="15" t="e" cm="1">
        <f t="array" ref="CU2472">INDEX($K:$P,ROW(),MATCH(CU$3,$K$2:$P$2,0))</f>
        <v>#N/A</v>
      </c>
      <c r="CV2472" s="15" t="e" cm="1">
        <f t="array" ref="CV2472">INDEX($K:$P,ROW(),MATCH(CV$3,$K$2:$P$2,0))</f>
        <v>#N/A</v>
      </c>
      <c r="CW2472" s="15" t="e" cm="1">
        <f t="array" ref="CW2472">INDEX($K:$P,ROW(),MATCH(CW$3,$K$2:$P$2,0))</f>
        <v>#N/A</v>
      </c>
      <c r="CX2472" s="15" t="e" cm="1">
        <f t="array" ref="CX2472">INDEX($K:$P,ROW(),MATCH(CX$3,$K$2:$P$2,0))</f>
        <v>#N/A</v>
      </c>
      <c r="CY2472" s="15" t="e" cm="1">
        <f t="array" ref="CY2472">INDEX($K:$P,ROW(),MATCH(CY$3,$K$2:$P$2,0))</f>
        <v>#N/A</v>
      </c>
      <c r="CZ2472" s="15" t="e" cm="1">
        <f t="array" ref="CZ2472">INDEX($K:$P,ROW(),MATCH(CZ$3,$K$2:$P$2,0))</f>
        <v>#N/A</v>
      </c>
      <c r="DA2472" s="15" t="e" cm="1">
        <f t="array" ref="DA2472">INDEX($K:$P,ROW(),MATCH(DA$3,$K$2:$P$2,0))</f>
        <v>#N/A</v>
      </c>
      <c r="DB2472" s="15" t="e" cm="1">
        <f t="array" ref="DB2472">INDEX($K:$P,ROW(),MATCH(DB$3,$K$2:$P$2,0))</f>
        <v>#N/A</v>
      </c>
      <c r="DC2472" s="15" t="e" cm="1">
        <f t="array" ref="DC2472">INDEX($K:$P,ROW(),MATCH(DC$3,$K$2:$P$2,0))</f>
        <v>#N/A</v>
      </c>
      <c r="DD2472" s="15" t="e" cm="1">
        <f t="array" ref="DD2472">INDEX($K:$P,ROW(),MATCH(DD$3,$K$2:$P$2,0))</f>
        <v>#N/A</v>
      </c>
      <c r="DE2472" s="15" t="e" cm="1">
        <f t="array" ref="DE2472">INDEX($K:$P,ROW(),MATCH(DE$3,$K$2:$P$2,0))</f>
        <v>#N/A</v>
      </c>
      <c r="DF2472" s="15" t="e" cm="1">
        <f t="array" ref="DF2472">INDEX($K:$P,ROW(),MATCH(DF$3,$K$2:$P$2,0))</f>
        <v>#N/A</v>
      </c>
      <c r="DG2472" s="15" t="e" cm="1">
        <f t="array" ref="DG2472">INDEX($K:$P,ROW(),MATCH(DG$3,$K$2:$P$2,0))</f>
        <v>#N/A</v>
      </c>
      <c r="DH2472" s="15" t="e" cm="1">
        <f t="array" ref="DH2472">INDEX($K:$P,ROW(),MATCH(DH$3,$K$2:$P$2,0))</f>
        <v>#N/A</v>
      </c>
      <c r="DI2472" s="15" t="e" cm="1">
        <f t="array" ref="DI2472">INDEX($K:$P,ROW(),MATCH(DI$3,$K$2:$P$2,0))</f>
        <v>#N/A</v>
      </c>
      <c r="DJ2472" s="15" t="e" cm="1">
        <f t="array" ref="DJ2472">INDEX($K:$P,ROW(),MATCH(DJ$3,$K$2:$P$2,0))</f>
        <v>#N/A</v>
      </c>
      <c r="DK2472" s="15" t="e" cm="1">
        <f t="array" ref="DK2472">INDEX($K:$P,ROW(),MATCH(DK$3,$K$2:$P$2,0))</f>
        <v>#N/A</v>
      </c>
      <c r="DL2472" s="15" t="e" cm="1">
        <f t="array" ref="DL2472">INDEX($K:$P,ROW(),MATCH(DL$3,$K$2:$P$2,0))</f>
        <v>#N/A</v>
      </c>
    </row>
    <row r="2473" spans="1:116" x14ac:dyDescent="0.4">
      <c r="B2473" t="str">
        <f t="shared" si="3889"/>
        <v>2473 WCUR-IS</v>
      </c>
      <c r="C2473" t="s">
        <v>232</v>
      </c>
      <c r="D2473" t="s">
        <v>408</v>
      </c>
      <c r="E2473" s="8" t="str">
        <f t="shared" si="3830"/>
        <v>2473 WCUR-IS</v>
      </c>
      <c r="G2473" s="126" t="s">
        <v>43</v>
      </c>
      <c r="H2473" s="27"/>
      <c r="I2473" s="78"/>
      <c r="J2473" s="78"/>
      <c r="K2473" s="118">
        <f>SUMIF($4:$4,K$2,2473:2473)</f>
        <v>0</v>
      </c>
      <c r="L2473" s="118">
        <f>SUMIF($4:$4,L$2,2473:2473)</f>
        <v>0</v>
      </c>
      <c r="M2473" s="118">
        <f>SUMIF($4:$4,M$2,2473:2473)</f>
        <v>0</v>
      </c>
      <c r="N2473" s="118">
        <f>SUMIF($4:$4,N$2,2473:2473)</f>
        <v>0</v>
      </c>
      <c r="O2473" s="118">
        <f>SUMIF($4:$4,O$2,2473:2473)</f>
        <v>0</v>
      </c>
      <c r="P2473" s="118">
        <f>SUMIF($4:$4,P$2,2473:2473)</f>
        <v>0</v>
      </c>
      <c r="R2473" s="118"/>
      <c r="S2473" s="118">
        <f t="shared" ref="S2473:CD2475" si="3890">MIN(S2472/30*S2469,R2473+S2469)</f>
        <v>0</v>
      </c>
      <c r="T2473" s="118">
        <f t="shared" si="3890"/>
        <v>0</v>
      </c>
      <c r="U2473" s="118">
        <f t="shared" si="3890"/>
        <v>0</v>
      </c>
      <c r="V2473" s="118">
        <f t="shared" si="3890"/>
        <v>0</v>
      </c>
      <c r="W2473" s="118">
        <f t="shared" si="3890"/>
        <v>0</v>
      </c>
      <c r="X2473" s="118">
        <f t="shared" si="3890"/>
        <v>0</v>
      </c>
      <c r="Y2473" s="118">
        <f t="shared" si="3890"/>
        <v>0</v>
      </c>
      <c r="Z2473" s="118">
        <f t="shared" si="3890"/>
        <v>0</v>
      </c>
      <c r="AA2473" s="118">
        <f t="shared" si="3890"/>
        <v>0</v>
      </c>
      <c r="AB2473" s="118">
        <f t="shared" si="3890"/>
        <v>0</v>
      </c>
      <c r="AC2473" s="118">
        <f t="shared" si="3890"/>
        <v>0</v>
      </c>
      <c r="AD2473" s="118">
        <f t="shared" si="3890"/>
        <v>0</v>
      </c>
      <c r="AE2473" s="118">
        <f t="shared" si="3890"/>
        <v>0</v>
      </c>
      <c r="AF2473" s="118">
        <f t="shared" si="3890"/>
        <v>0</v>
      </c>
      <c r="AG2473" s="118">
        <f t="shared" si="3890"/>
        <v>0</v>
      </c>
      <c r="AH2473" s="118">
        <f t="shared" si="3890"/>
        <v>0</v>
      </c>
      <c r="AI2473" s="118">
        <f t="shared" si="3890"/>
        <v>0</v>
      </c>
      <c r="AJ2473" s="118">
        <f t="shared" si="3890"/>
        <v>0</v>
      </c>
      <c r="AK2473" s="118">
        <f t="shared" si="3890"/>
        <v>0</v>
      </c>
      <c r="AL2473" s="118">
        <f t="shared" si="3890"/>
        <v>0</v>
      </c>
      <c r="AM2473" s="118">
        <f t="shared" si="3890"/>
        <v>0</v>
      </c>
      <c r="AN2473" s="118">
        <f t="shared" si="3890"/>
        <v>0</v>
      </c>
      <c r="AO2473" s="118">
        <f t="shared" si="3890"/>
        <v>0</v>
      </c>
      <c r="AP2473" s="118">
        <f t="shared" si="3890"/>
        <v>0</v>
      </c>
      <c r="AQ2473" s="118">
        <f t="shared" si="3890"/>
        <v>0</v>
      </c>
      <c r="AR2473" s="118">
        <f t="shared" si="3890"/>
        <v>0</v>
      </c>
      <c r="AS2473" s="118">
        <f t="shared" si="3890"/>
        <v>0</v>
      </c>
      <c r="AT2473" s="118">
        <f t="shared" si="3890"/>
        <v>0</v>
      </c>
      <c r="AU2473" s="118">
        <f t="shared" si="3890"/>
        <v>0</v>
      </c>
      <c r="AV2473" s="118">
        <f t="shared" si="3890"/>
        <v>0</v>
      </c>
      <c r="AW2473" s="118">
        <f t="shared" si="3890"/>
        <v>0</v>
      </c>
      <c r="AX2473" s="118">
        <f t="shared" si="3890"/>
        <v>0</v>
      </c>
      <c r="AY2473" s="118">
        <f t="shared" si="3890"/>
        <v>0</v>
      </c>
      <c r="AZ2473" s="118">
        <f t="shared" si="3890"/>
        <v>0</v>
      </c>
      <c r="BA2473" s="118">
        <f t="shared" si="3890"/>
        <v>0</v>
      </c>
      <c r="BB2473" s="118">
        <f t="shared" si="3890"/>
        <v>0</v>
      </c>
      <c r="BC2473" s="118">
        <f t="shared" si="3890"/>
        <v>0</v>
      </c>
      <c r="BD2473" s="118">
        <f t="shared" si="3890"/>
        <v>0</v>
      </c>
      <c r="BE2473" s="118">
        <f t="shared" si="3890"/>
        <v>0</v>
      </c>
      <c r="BF2473" s="118">
        <f t="shared" si="3890"/>
        <v>0</v>
      </c>
      <c r="BG2473" s="118">
        <f t="shared" si="3890"/>
        <v>0</v>
      </c>
      <c r="BH2473" s="118">
        <f t="shared" si="3890"/>
        <v>0</v>
      </c>
      <c r="BI2473" s="118">
        <f t="shared" si="3890"/>
        <v>0</v>
      </c>
      <c r="BJ2473" s="118">
        <f t="shared" si="3890"/>
        <v>0</v>
      </c>
      <c r="BK2473" s="118">
        <f t="shared" si="3890"/>
        <v>0</v>
      </c>
      <c r="BL2473" s="118">
        <f t="shared" si="3890"/>
        <v>0</v>
      </c>
      <c r="BM2473" s="118">
        <f t="shared" si="3890"/>
        <v>0</v>
      </c>
      <c r="BN2473" s="118">
        <f t="shared" si="3890"/>
        <v>0</v>
      </c>
      <c r="BO2473" s="118">
        <f t="shared" si="3890"/>
        <v>0</v>
      </c>
      <c r="BP2473" s="118">
        <f t="shared" si="3890"/>
        <v>0</v>
      </c>
      <c r="BQ2473" s="118">
        <f t="shared" si="3890"/>
        <v>0</v>
      </c>
      <c r="BR2473" s="118">
        <f t="shared" si="3890"/>
        <v>0</v>
      </c>
      <c r="BS2473" s="118">
        <f t="shared" si="3890"/>
        <v>0</v>
      </c>
      <c r="BT2473" s="118">
        <f t="shared" si="3890"/>
        <v>0</v>
      </c>
      <c r="BU2473" s="118">
        <f t="shared" si="3890"/>
        <v>0</v>
      </c>
      <c r="BV2473" s="118">
        <f t="shared" si="3890"/>
        <v>0</v>
      </c>
      <c r="BW2473" s="118">
        <f t="shared" si="3890"/>
        <v>0</v>
      </c>
      <c r="BX2473" s="118">
        <f t="shared" si="3890"/>
        <v>0</v>
      </c>
      <c r="BY2473" s="118">
        <f t="shared" si="3890"/>
        <v>0</v>
      </c>
      <c r="BZ2473" s="118">
        <f t="shared" si="3890"/>
        <v>0</v>
      </c>
      <c r="CA2473" s="118">
        <f t="shared" si="3890"/>
        <v>0</v>
      </c>
      <c r="CB2473" s="118">
        <f t="shared" si="3890"/>
        <v>0</v>
      </c>
      <c r="CC2473" s="118">
        <f t="shared" si="3890"/>
        <v>0</v>
      </c>
      <c r="CD2473" s="118">
        <f t="shared" si="3890"/>
        <v>0</v>
      </c>
      <c r="CE2473" s="118">
        <f t="shared" ref="CE2473:CK2475" si="3891">MIN(CE2472/30*CE2469,CD2473+CE2469)</f>
        <v>0</v>
      </c>
      <c r="CF2473" s="118">
        <f t="shared" si="3891"/>
        <v>0</v>
      </c>
      <c r="CG2473" s="118">
        <f t="shared" si="3891"/>
        <v>0</v>
      </c>
      <c r="CH2473" s="118">
        <f t="shared" si="3891"/>
        <v>0</v>
      </c>
      <c r="CI2473" s="118">
        <f t="shared" si="3891"/>
        <v>0</v>
      </c>
      <c r="CJ2473" s="118">
        <f t="shared" si="3891"/>
        <v>0</v>
      </c>
      <c r="CK2473" s="118">
        <f t="shared" si="3891"/>
        <v>0</v>
      </c>
      <c r="CL2473" s="118">
        <f>MIN(CL2472/30*CL2469,CK2473+CL2469)</f>
        <v>0</v>
      </c>
      <c r="CN2473"/>
      <c r="CO2473" s="118" t="e">
        <f>MIN(CO2472/90*CO2469,CN2473+CO2469)</f>
        <v>#N/A</v>
      </c>
      <c r="CP2473" s="118" t="e">
        <f t="shared" ref="CP2473:DL2475" si="3892">MIN(CP2472/90*CP2469,CO2473+CP2469)</f>
        <v>#N/A</v>
      </c>
      <c r="CQ2473" s="118" t="e">
        <f t="shared" si="3892"/>
        <v>#N/A</v>
      </c>
      <c r="CR2473" s="118" t="e">
        <f t="shared" si="3892"/>
        <v>#N/A</v>
      </c>
      <c r="CS2473" s="118" t="e">
        <f t="shared" si="3892"/>
        <v>#N/A</v>
      </c>
      <c r="CT2473" s="118" t="e">
        <f t="shared" si="3892"/>
        <v>#N/A</v>
      </c>
      <c r="CU2473" s="118" t="e">
        <f t="shared" si="3892"/>
        <v>#N/A</v>
      </c>
      <c r="CV2473" s="118" t="e">
        <f t="shared" si="3892"/>
        <v>#N/A</v>
      </c>
      <c r="CW2473" s="118" t="e">
        <f t="shared" si="3892"/>
        <v>#N/A</v>
      </c>
      <c r="CX2473" s="118" t="e">
        <f t="shared" si="3892"/>
        <v>#N/A</v>
      </c>
      <c r="CY2473" s="118" t="e">
        <f t="shared" si="3892"/>
        <v>#N/A</v>
      </c>
      <c r="CZ2473" s="118" t="e">
        <f t="shared" si="3892"/>
        <v>#N/A</v>
      </c>
      <c r="DA2473" s="118" t="e">
        <f t="shared" si="3892"/>
        <v>#N/A</v>
      </c>
      <c r="DB2473" s="118" t="e">
        <f t="shared" si="3892"/>
        <v>#N/A</v>
      </c>
      <c r="DC2473" s="118" t="e">
        <f t="shared" si="3892"/>
        <v>#N/A</v>
      </c>
      <c r="DD2473" s="118" t="e">
        <f t="shared" si="3892"/>
        <v>#N/A</v>
      </c>
      <c r="DE2473" s="118" t="e">
        <f t="shared" si="3892"/>
        <v>#N/A</v>
      </c>
      <c r="DF2473" s="118" t="e">
        <f t="shared" si="3892"/>
        <v>#N/A</v>
      </c>
      <c r="DG2473" s="118" t="e">
        <f t="shared" si="3892"/>
        <v>#N/A</v>
      </c>
      <c r="DH2473" s="118" t="e">
        <f t="shared" si="3892"/>
        <v>#N/A</v>
      </c>
      <c r="DI2473" s="118" t="e">
        <f t="shared" si="3892"/>
        <v>#N/A</v>
      </c>
      <c r="DJ2473" s="118" t="e">
        <f t="shared" si="3892"/>
        <v>#N/A</v>
      </c>
      <c r="DK2473" s="118" t="e">
        <f t="shared" si="3892"/>
        <v>#N/A</v>
      </c>
      <c r="DL2473" s="118" t="e">
        <f t="shared" si="3892"/>
        <v>#N/A</v>
      </c>
    </row>
    <row r="2474" spans="1:116" x14ac:dyDescent="0.4">
      <c r="B2474" t="str">
        <f t="shared" si="3889"/>
        <v>2474 WCUR-IS</v>
      </c>
      <c r="D2474" t="s">
        <v>408</v>
      </c>
      <c r="E2474" s="8" t="str">
        <f t="shared" si="3830"/>
        <v>2474 WCUR-IS</v>
      </c>
      <c r="G2474" s="126"/>
      <c r="H2474" s="27"/>
      <c r="I2474" s="78"/>
      <c r="J2474" s="78"/>
      <c r="K2474" s="33"/>
      <c r="L2474" s="33"/>
      <c r="M2474" s="33"/>
      <c r="N2474" s="33"/>
      <c r="O2474" s="33"/>
      <c r="P2474" s="33"/>
      <c r="R2474" s="33"/>
      <c r="S2474" s="33"/>
      <c r="T2474" s="33"/>
      <c r="U2474" s="33"/>
      <c r="V2474" s="33"/>
      <c r="W2474" s="33"/>
      <c r="X2474" s="33"/>
      <c r="Y2474" s="33"/>
      <c r="Z2474" s="33"/>
      <c r="AA2474" s="33"/>
      <c r="AB2474" s="33"/>
      <c r="AC2474" s="33"/>
      <c r="AD2474" s="33"/>
      <c r="AE2474" s="33"/>
      <c r="AF2474" s="33"/>
      <c r="AG2474" s="33"/>
      <c r="AH2474" s="33"/>
      <c r="AI2474" s="33"/>
      <c r="AJ2474" s="33"/>
      <c r="AK2474" s="33"/>
      <c r="AL2474" s="33"/>
      <c r="AM2474" s="33"/>
      <c r="AN2474" s="33"/>
      <c r="AO2474" s="33"/>
      <c r="AP2474" s="33"/>
      <c r="AQ2474" s="33"/>
      <c r="AR2474" s="33"/>
      <c r="AS2474" s="33"/>
      <c r="AT2474" s="33"/>
      <c r="AU2474" s="33"/>
      <c r="AV2474" s="33"/>
      <c r="AW2474" s="33"/>
      <c r="AX2474" s="33"/>
      <c r="AY2474" s="33"/>
      <c r="AZ2474" s="33"/>
      <c r="BA2474" s="33"/>
      <c r="BB2474" s="33"/>
      <c r="BC2474" s="33"/>
      <c r="BD2474" s="33"/>
      <c r="BE2474" s="33"/>
      <c r="BF2474" s="33"/>
      <c r="BG2474" s="33"/>
      <c r="BH2474" s="33"/>
      <c r="BI2474" s="33"/>
      <c r="BJ2474" s="33"/>
      <c r="BK2474" s="33"/>
      <c r="BL2474" s="33"/>
      <c r="BM2474" s="33"/>
      <c r="BN2474" s="33"/>
      <c r="BO2474" s="33"/>
      <c r="BP2474" s="33"/>
      <c r="BQ2474" s="33"/>
      <c r="BR2474" s="33"/>
      <c r="BS2474" s="33"/>
      <c r="BT2474" s="33"/>
      <c r="BU2474" s="33"/>
      <c r="BV2474" s="33"/>
      <c r="BW2474" s="33"/>
      <c r="BX2474" s="33"/>
      <c r="BY2474" s="33"/>
      <c r="BZ2474" s="33"/>
      <c r="CA2474" s="33"/>
      <c r="CB2474" s="33"/>
      <c r="CC2474" s="33"/>
      <c r="CD2474" s="33"/>
      <c r="CE2474" s="33"/>
      <c r="CF2474" s="33"/>
      <c r="CG2474" s="33"/>
      <c r="CH2474" s="33"/>
      <c r="CI2474" s="33"/>
      <c r="CJ2474" s="33"/>
      <c r="CK2474" s="33"/>
      <c r="CL2474" s="33"/>
      <c r="CN2474"/>
      <c r="CO2474" s="33"/>
      <c r="CP2474" s="33"/>
      <c r="CQ2474" s="33"/>
      <c r="CR2474" s="33"/>
      <c r="CS2474" s="33"/>
      <c r="CT2474" s="33"/>
      <c r="CU2474" s="33"/>
      <c r="CV2474" s="33"/>
      <c r="CW2474" s="33"/>
      <c r="CX2474" s="33"/>
      <c r="CY2474" s="33"/>
      <c r="CZ2474" s="33"/>
      <c r="DA2474" s="33"/>
      <c r="DB2474" s="33"/>
      <c r="DC2474" s="33"/>
      <c r="DD2474" s="33"/>
      <c r="DE2474" s="33"/>
      <c r="DF2474" s="33"/>
      <c r="DG2474" s="33"/>
      <c r="DH2474" s="33"/>
      <c r="DI2474" s="33"/>
      <c r="DJ2474" s="33"/>
      <c r="DK2474" s="33"/>
      <c r="DL2474" s="33"/>
    </row>
    <row r="2475" spans="1:116" x14ac:dyDescent="0.4">
      <c r="B2475" t="str">
        <f t="shared" si="3889"/>
        <v>2475 WCUR-IS</v>
      </c>
      <c r="C2475" t="s">
        <v>234</v>
      </c>
      <c r="D2475" t="s">
        <v>408</v>
      </c>
      <c r="E2475" s="8" t="str">
        <f t="shared" si="3830"/>
        <v>2475 WCUR-IS</v>
      </c>
      <c r="G2475" s="126" t="str">
        <f>"Change in "&amp;G2473</f>
        <v>Change in Unearned revenue</v>
      </c>
      <c r="K2475" s="33">
        <f>SUMIF($3:$3,K$2,2475:2475)</f>
        <v>0</v>
      </c>
      <c r="L2475" s="33">
        <f>SUMIF($3:$3,L$2,2475:2475)</f>
        <v>0</v>
      </c>
      <c r="M2475" s="33">
        <f>SUMIF($3:$3,M$2,2475:2475)</f>
        <v>0</v>
      </c>
      <c r="N2475" s="33">
        <f>SUMIF($3:$3,N$2,2475:2475)</f>
        <v>0</v>
      </c>
      <c r="O2475" s="33">
        <f>SUMIF($3:$3,O$2,2475:2475)</f>
        <v>0</v>
      </c>
      <c r="P2475" s="33">
        <f>SUMIF($3:$3,P$2,2475:2475)</f>
        <v>0</v>
      </c>
      <c r="R2475" s="33"/>
      <c r="S2475" s="33">
        <f>S2473-R2473</f>
        <v>0</v>
      </c>
      <c r="T2475" s="33">
        <f t="shared" ref="T2475:CE2477" si="3893">T2473-S2473</f>
        <v>0</v>
      </c>
      <c r="U2475" s="33">
        <f t="shared" si="3893"/>
        <v>0</v>
      </c>
      <c r="V2475" s="33">
        <f t="shared" si="3893"/>
        <v>0</v>
      </c>
      <c r="W2475" s="33">
        <f t="shared" si="3893"/>
        <v>0</v>
      </c>
      <c r="X2475" s="33">
        <f t="shared" si="3893"/>
        <v>0</v>
      </c>
      <c r="Y2475" s="33">
        <f t="shared" si="3893"/>
        <v>0</v>
      </c>
      <c r="Z2475" s="33">
        <f t="shared" si="3893"/>
        <v>0</v>
      </c>
      <c r="AA2475" s="33">
        <f t="shared" si="3893"/>
        <v>0</v>
      </c>
      <c r="AB2475" s="33">
        <f t="shared" si="3893"/>
        <v>0</v>
      </c>
      <c r="AC2475" s="33">
        <f t="shared" si="3893"/>
        <v>0</v>
      </c>
      <c r="AD2475" s="33">
        <f t="shared" si="3893"/>
        <v>0</v>
      </c>
      <c r="AE2475" s="33">
        <f t="shared" si="3893"/>
        <v>0</v>
      </c>
      <c r="AF2475" s="33">
        <f t="shared" si="3893"/>
        <v>0</v>
      </c>
      <c r="AG2475" s="33">
        <f t="shared" si="3893"/>
        <v>0</v>
      </c>
      <c r="AH2475" s="33">
        <f t="shared" si="3893"/>
        <v>0</v>
      </c>
      <c r="AI2475" s="33">
        <f t="shared" si="3893"/>
        <v>0</v>
      </c>
      <c r="AJ2475" s="33">
        <f t="shared" si="3893"/>
        <v>0</v>
      </c>
      <c r="AK2475" s="33">
        <f t="shared" si="3893"/>
        <v>0</v>
      </c>
      <c r="AL2475" s="33">
        <f t="shared" si="3893"/>
        <v>0</v>
      </c>
      <c r="AM2475" s="33">
        <f t="shared" si="3893"/>
        <v>0</v>
      </c>
      <c r="AN2475" s="33">
        <f t="shared" si="3893"/>
        <v>0</v>
      </c>
      <c r="AO2475" s="33">
        <f t="shared" si="3893"/>
        <v>0</v>
      </c>
      <c r="AP2475" s="33">
        <f t="shared" si="3893"/>
        <v>0</v>
      </c>
      <c r="AQ2475" s="33">
        <f t="shared" si="3893"/>
        <v>0</v>
      </c>
      <c r="AR2475" s="33">
        <f t="shared" si="3893"/>
        <v>0</v>
      </c>
      <c r="AS2475" s="33">
        <f t="shared" si="3893"/>
        <v>0</v>
      </c>
      <c r="AT2475" s="33">
        <f t="shared" si="3893"/>
        <v>0</v>
      </c>
      <c r="AU2475" s="33">
        <f t="shared" si="3893"/>
        <v>0</v>
      </c>
      <c r="AV2475" s="33">
        <f t="shared" si="3893"/>
        <v>0</v>
      </c>
      <c r="AW2475" s="33">
        <f t="shared" si="3893"/>
        <v>0</v>
      </c>
      <c r="AX2475" s="33">
        <f t="shared" si="3893"/>
        <v>0</v>
      </c>
      <c r="AY2475" s="33">
        <f t="shared" si="3893"/>
        <v>0</v>
      </c>
      <c r="AZ2475" s="33">
        <f t="shared" si="3893"/>
        <v>0</v>
      </c>
      <c r="BA2475" s="33">
        <f t="shared" si="3893"/>
        <v>0</v>
      </c>
      <c r="BB2475" s="33">
        <f t="shared" si="3893"/>
        <v>0</v>
      </c>
      <c r="BC2475" s="33">
        <f t="shared" si="3893"/>
        <v>0</v>
      </c>
      <c r="BD2475" s="33">
        <f t="shared" si="3893"/>
        <v>0</v>
      </c>
      <c r="BE2475" s="33">
        <f t="shared" si="3893"/>
        <v>0</v>
      </c>
      <c r="BF2475" s="33">
        <f t="shared" si="3893"/>
        <v>0</v>
      </c>
      <c r="BG2475" s="33">
        <f t="shared" si="3893"/>
        <v>0</v>
      </c>
      <c r="BH2475" s="33">
        <f t="shared" si="3893"/>
        <v>0</v>
      </c>
      <c r="BI2475" s="33">
        <f t="shared" si="3893"/>
        <v>0</v>
      </c>
      <c r="BJ2475" s="33">
        <f t="shared" si="3893"/>
        <v>0</v>
      </c>
      <c r="BK2475" s="33">
        <f t="shared" si="3893"/>
        <v>0</v>
      </c>
      <c r="BL2475" s="33">
        <f t="shared" si="3893"/>
        <v>0</v>
      </c>
      <c r="BM2475" s="33">
        <f t="shared" si="3893"/>
        <v>0</v>
      </c>
      <c r="BN2475" s="33">
        <f t="shared" si="3893"/>
        <v>0</v>
      </c>
      <c r="BO2475" s="33">
        <f t="shared" si="3893"/>
        <v>0</v>
      </c>
      <c r="BP2475" s="33">
        <f t="shared" si="3893"/>
        <v>0</v>
      </c>
      <c r="BQ2475" s="33">
        <f t="shared" si="3893"/>
        <v>0</v>
      </c>
      <c r="BR2475" s="33">
        <f t="shared" si="3893"/>
        <v>0</v>
      </c>
      <c r="BS2475" s="33">
        <f t="shared" si="3893"/>
        <v>0</v>
      </c>
      <c r="BT2475" s="33">
        <f t="shared" si="3893"/>
        <v>0</v>
      </c>
      <c r="BU2475" s="33">
        <f t="shared" si="3893"/>
        <v>0</v>
      </c>
      <c r="BV2475" s="33">
        <f t="shared" si="3893"/>
        <v>0</v>
      </c>
      <c r="BW2475" s="33">
        <f t="shared" si="3893"/>
        <v>0</v>
      </c>
      <c r="BX2475" s="33">
        <f t="shared" si="3893"/>
        <v>0</v>
      </c>
      <c r="BY2475" s="33">
        <f t="shared" si="3893"/>
        <v>0</v>
      </c>
      <c r="BZ2475" s="33">
        <f t="shared" si="3893"/>
        <v>0</v>
      </c>
      <c r="CA2475" s="33">
        <f t="shared" si="3893"/>
        <v>0</v>
      </c>
      <c r="CB2475" s="33">
        <f t="shared" si="3893"/>
        <v>0</v>
      </c>
      <c r="CC2475" s="33">
        <f t="shared" si="3893"/>
        <v>0</v>
      </c>
      <c r="CD2475" s="33">
        <f t="shared" si="3893"/>
        <v>0</v>
      </c>
      <c r="CE2475" s="33">
        <f t="shared" si="3893"/>
        <v>0</v>
      </c>
      <c r="CF2475" s="33">
        <f t="shared" ref="CF2475:CL2477" si="3894">CF2473-CE2473</f>
        <v>0</v>
      </c>
      <c r="CG2475" s="33">
        <f t="shared" si="3894"/>
        <v>0</v>
      </c>
      <c r="CH2475" s="33">
        <f t="shared" si="3894"/>
        <v>0</v>
      </c>
      <c r="CI2475" s="33">
        <f t="shared" si="3894"/>
        <v>0</v>
      </c>
      <c r="CJ2475" s="33">
        <f t="shared" si="3894"/>
        <v>0</v>
      </c>
      <c r="CK2475" s="33">
        <f t="shared" si="3894"/>
        <v>0</v>
      </c>
      <c r="CL2475" s="33">
        <f t="shared" si="3894"/>
        <v>0</v>
      </c>
      <c r="CO2475" s="33" t="e">
        <f t="shared" ref="CO2475:CO2477" si="3895">CO2473-CN2473</f>
        <v>#N/A</v>
      </c>
      <c r="CP2475" s="33" t="e">
        <f t="shared" ref="CP2475:CP2477" si="3896">CP2473-CO2473</f>
        <v>#N/A</v>
      </c>
      <c r="CQ2475" s="33" t="e">
        <f t="shared" ref="CQ2475:CQ2477" si="3897">CQ2473-CP2473</f>
        <v>#N/A</v>
      </c>
      <c r="CR2475" s="33" t="e">
        <f t="shared" ref="CR2475:CR2477" si="3898">CR2473-CQ2473</f>
        <v>#N/A</v>
      </c>
      <c r="CS2475" s="33" t="e">
        <f t="shared" ref="CS2475:CS2477" si="3899">CS2473-CR2473</f>
        <v>#N/A</v>
      </c>
      <c r="CT2475" s="33" t="e">
        <f t="shared" ref="CT2475:CT2477" si="3900">CT2473-CS2473</f>
        <v>#N/A</v>
      </c>
      <c r="CU2475" s="33" t="e">
        <f t="shared" ref="CU2475:CU2477" si="3901">CU2473-CT2473</f>
        <v>#N/A</v>
      </c>
      <c r="CV2475" s="33" t="e">
        <f t="shared" ref="CV2475:CV2477" si="3902">CV2473-CU2473</f>
        <v>#N/A</v>
      </c>
      <c r="CW2475" s="33" t="e">
        <f t="shared" ref="CW2475:CW2477" si="3903">CW2473-CV2473</f>
        <v>#N/A</v>
      </c>
      <c r="CX2475" s="33" t="e">
        <f t="shared" ref="CX2475:CX2477" si="3904">CX2473-CW2473</f>
        <v>#N/A</v>
      </c>
      <c r="CY2475" s="33" t="e">
        <f t="shared" ref="CY2475:CY2477" si="3905">CY2473-CX2473</f>
        <v>#N/A</v>
      </c>
      <c r="CZ2475" s="33" t="e">
        <f t="shared" ref="CZ2475:CZ2477" si="3906">CZ2473-CY2473</f>
        <v>#N/A</v>
      </c>
      <c r="DA2475" s="33" t="e">
        <f t="shared" ref="DA2475:DA2477" si="3907">DA2473-CZ2473</f>
        <v>#N/A</v>
      </c>
      <c r="DB2475" s="33" t="e">
        <f t="shared" ref="DB2475:DB2477" si="3908">DB2473-DA2473</f>
        <v>#N/A</v>
      </c>
      <c r="DC2475" s="33" t="e">
        <f t="shared" ref="DC2475:DC2477" si="3909">DC2473-DB2473</f>
        <v>#N/A</v>
      </c>
      <c r="DD2475" s="33" t="e">
        <f t="shared" ref="DD2475:DD2477" si="3910">DD2473-DC2473</f>
        <v>#N/A</v>
      </c>
      <c r="DE2475" s="33" t="e">
        <f t="shared" ref="DE2475:DE2477" si="3911">DE2473-DD2473</f>
        <v>#N/A</v>
      </c>
      <c r="DF2475" s="33" t="e">
        <f t="shared" ref="DF2475:DF2477" si="3912">DF2473-DE2473</f>
        <v>#N/A</v>
      </c>
      <c r="DG2475" s="33" t="e">
        <f t="shared" ref="DG2475:DG2477" si="3913">DG2473-DF2473</f>
        <v>#N/A</v>
      </c>
      <c r="DH2475" s="33" t="e">
        <f t="shared" ref="DH2475:DH2477" si="3914">DH2473-DG2473</f>
        <v>#N/A</v>
      </c>
      <c r="DI2475" s="33" t="e">
        <f t="shared" ref="DI2475:DI2477" si="3915">DI2473-DH2473</f>
        <v>#N/A</v>
      </c>
      <c r="DJ2475" s="33" t="e">
        <f t="shared" ref="DJ2475:DJ2477" si="3916">DJ2473-DI2473</f>
        <v>#N/A</v>
      </c>
      <c r="DK2475" s="33" t="e">
        <f t="shared" ref="DK2475:DL2477" si="3917">DK2473-DJ2473</f>
        <v>#N/A</v>
      </c>
      <c r="DL2475" s="33" t="e">
        <f t="shared" si="3917"/>
        <v>#N/A</v>
      </c>
    </row>
    <row r="2476" spans="1:116" x14ac:dyDescent="0.4">
      <c r="B2476" t="str">
        <f t="shared" si="3889"/>
        <v>2476 WCUR-IS</v>
      </c>
      <c r="D2476" t="s">
        <v>408</v>
      </c>
      <c r="E2476" s="8" t="str">
        <f t="shared" si="3830"/>
        <v>2476 WCUR-IS</v>
      </c>
      <c r="G2476" s="125"/>
      <c r="K2476" s="53"/>
      <c r="L2476" s="53"/>
      <c r="M2476" s="53"/>
      <c r="N2476" s="53"/>
      <c r="O2476" s="53"/>
      <c r="P2476" s="53"/>
      <c r="R2476" s="24"/>
      <c r="S2476" s="24"/>
      <c r="T2476" s="24"/>
      <c r="U2476" s="24"/>
      <c r="V2476" s="24"/>
      <c r="W2476" s="24"/>
      <c r="X2476" s="24"/>
      <c r="Y2476" s="24"/>
      <c r="Z2476" s="24"/>
      <c r="AA2476" s="24"/>
      <c r="AB2476" s="24"/>
      <c r="AC2476" s="24"/>
      <c r="AD2476" s="24"/>
      <c r="AE2476" s="24"/>
      <c r="AF2476" s="24"/>
      <c r="AG2476" s="24"/>
      <c r="AH2476" s="24"/>
      <c r="AI2476" s="24"/>
      <c r="AJ2476" s="24"/>
      <c r="AK2476" s="24"/>
      <c r="AL2476" s="24"/>
      <c r="AM2476" s="24"/>
      <c r="AN2476" s="24"/>
      <c r="AO2476" s="24"/>
      <c r="AP2476" s="24"/>
      <c r="AQ2476" s="24"/>
      <c r="AR2476" s="24"/>
      <c r="AS2476" s="24"/>
      <c r="AT2476" s="24"/>
      <c r="AU2476" s="24"/>
      <c r="AV2476" s="24"/>
      <c r="AW2476" s="24"/>
      <c r="AX2476" s="24"/>
      <c r="AY2476" s="24"/>
      <c r="AZ2476" s="24"/>
      <c r="BA2476" s="24"/>
      <c r="BB2476" s="24"/>
      <c r="BC2476" s="24"/>
      <c r="BD2476" s="24"/>
      <c r="BE2476" s="24"/>
      <c r="BF2476" s="24"/>
      <c r="BG2476" s="24"/>
      <c r="BH2476" s="24"/>
      <c r="BI2476" s="24"/>
      <c r="BJ2476" s="24"/>
      <c r="BK2476" s="24"/>
      <c r="BL2476" s="24"/>
      <c r="BM2476" s="24"/>
      <c r="BN2476" s="24"/>
      <c r="BO2476" s="24"/>
      <c r="BP2476" s="24"/>
      <c r="BQ2476" s="24"/>
      <c r="BR2476" s="24"/>
      <c r="BS2476" s="24"/>
      <c r="BT2476" s="24"/>
      <c r="BU2476" s="24"/>
      <c r="BV2476" s="24"/>
      <c r="BW2476" s="24"/>
      <c r="BX2476" s="24"/>
      <c r="BY2476" s="24"/>
      <c r="BZ2476" s="24"/>
      <c r="CA2476" s="24"/>
      <c r="CB2476" s="24"/>
      <c r="CC2476" s="24"/>
      <c r="CD2476" s="24"/>
      <c r="CE2476" s="24"/>
      <c r="CF2476" s="24"/>
      <c r="CG2476" s="24"/>
      <c r="CH2476" s="24"/>
      <c r="CI2476" s="24"/>
      <c r="CJ2476" s="24"/>
      <c r="CK2476" s="24"/>
      <c r="CL2476" s="24"/>
      <c r="CO2476" s="24"/>
      <c r="CP2476" s="24"/>
      <c r="CQ2476" s="24"/>
      <c r="CR2476" s="24"/>
      <c r="CS2476" s="24"/>
      <c r="CT2476" s="24"/>
      <c r="CU2476" s="24"/>
      <c r="CV2476" s="24"/>
      <c r="CW2476" s="24"/>
      <c r="CX2476" s="24"/>
      <c r="CY2476" s="24"/>
      <c r="CZ2476" s="24"/>
      <c r="DA2476" s="24"/>
      <c r="DB2476" s="24"/>
      <c r="DC2476" s="24"/>
      <c r="DD2476" s="24"/>
      <c r="DE2476" s="24"/>
      <c r="DF2476" s="24"/>
      <c r="DG2476" s="24"/>
      <c r="DH2476" s="24"/>
      <c r="DI2476" s="24"/>
      <c r="DJ2476" s="24"/>
      <c r="DK2476" s="24"/>
      <c r="DL2476" s="24"/>
    </row>
    <row r="2477" spans="1:116" x14ac:dyDescent="0.4">
      <c r="B2477" t="s">
        <v>332</v>
      </c>
      <c r="D2477" t="s">
        <v>408</v>
      </c>
      <c r="E2477" s="8" t="str">
        <f t="shared" si="3830"/>
        <v>2477 WCUR-IS</v>
      </c>
      <c r="G2477" s="136" t="str">
        <f>G2451</f>
        <v>(Primary label)</v>
      </c>
      <c r="K2477" s="53"/>
      <c r="L2477" s="53"/>
      <c r="M2477" s="53"/>
      <c r="N2477" s="53"/>
      <c r="O2477" s="53"/>
      <c r="P2477" s="53"/>
      <c r="R2477" s="24"/>
      <c r="S2477" s="24"/>
      <c r="T2477" s="24"/>
      <c r="U2477" s="24"/>
      <c r="V2477" s="24"/>
      <c r="W2477" s="24"/>
      <c r="X2477" s="24"/>
      <c r="Y2477" s="24"/>
      <c r="Z2477" s="24"/>
      <c r="AA2477" s="24"/>
      <c r="AB2477" s="24"/>
      <c r="AC2477" s="24"/>
      <c r="AD2477" s="24"/>
      <c r="AE2477" s="24"/>
      <c r="AF2477" s="24"/>
      <c r="AG2477" s="24"/>
      <c r="AH2477" s="24"/>
      <c r="AI2477" s="24"/>
      <c r="AJ2477" s="24"/>
      <c r="AK2477" s="24"/>
      <c r="AL2477" s="24"/>
      <c r="AM2477" s="24"/>
      <c r="AN2477" s="24"/>
      <c r="AO2477" s="24"/>
      <c r="AP2477" s="24"/>
      <c r="AQ2477" s="24"/>
      <c r="AR2477" s="24"/>
      <c r="AS2477" s="24"/>
      <c r="AT2477" s="24"/>
      <c r="AU2477" s="24"/>
      <c r="AV2477" s="24"/>
      <c r="AW2477" s="24"/>
      <c r="AX2477" s="24"/>
      <c r="AY2477" s="24"/>
      <c r="AZ2477" s="24"/>
      <c r="BA2477" s="24"/>
      <c r="BB2477" s="24"/>
      <c r="BC2477" s="24"/>
      <c r="BD2477" s="24"/>
      <c r="BE2477" s="24"/>
      <c r="BF2477" s="24"/>
      <c r="BG2477" s="24"/>
      <c r="BH2477" s="24"/>
      <c r="BI2477" s="24"/>
      <c r="BJ2477" s="24"/>
      <c r="BK2477" s="24"/>
      <c r="BL2477" s="24"/>
      <c r="BM2477" s="24"/>
      <c r="BN2477" s="24"/>
      <c r="BO2477" s="24"/>
      <c r="BP2477" s="24"/>
      <c r="BQ2477" s="24"/>
      <c r="BR2477" s="24"/>
      <c r="BS2477" s="24"/>
      <c r="BT2477" s="24"/>
      <c r="BU2477" s="24"/>
      <c r="BV2477" s="24"/>
      <c r="BW2477" s="24"/>
      <c r="BX2477" s="24"/>
      <c r="BY2477" s="24"/>
      <c r="BZ2477" s="24"/>
      <c r="CA2477" s="24"/>
      <c r="CB2477" s="24"/>
      <c r="CC2477" s="24"/>
      <c r="CD2477" s="24"/>
      <c r="CE2477" s="24"/>
      <c r="CF2477" s="24"/>
      <c r="CG2477" s="24"/>
      <c r="CH2477" s="24"/>
      <c r="CI2477" s="24"/>
      <c r="CJ2477" s="24"/>
      <c r="CK2477" s="24"/>
      <c r="CL2477" s="24"/>
      <c r="CO2477" s="24"/>
      <c r="CP2477" s="24"/>
      <c r="CQ2477" s="24"/>
      <c r="CR2477" s="24"/>
      <c r="CS2477" s="24"/>
      <c r="CT2477" s="24"/>
      <c r="CU2477" s="24"/>
      <c r="CV2477" s="24"/>
      <c r="CW2477" s="24"/>
      <c r="CX2477" s="24"/>
      <c r="CY2477" s="24"/>
      <c r="CZ2477" s="24"/>
      <c r="DA2477" s="24"/>
      <c r="DB2477" s="24"/>
      <c r="DC2477" s="24"/>
      <c r="DD2477" s="24"/>
      <c r="DE2477" s="24"/>
      <c r="DF2477" s="24"/>
      <c r="DG2477" s="24"/>
      <c r="DH2477" s="24"/>
      <c r="DI2477" s="24"/>
      <c r="DJ2477" s="24"/>
      <c r="DK2477" s="24"/>
      <c r="DL2477" s="24"/>
    </row>
    <row r="2478" spans="1:116" x14ac:dyDescent="0.4">
      <c r="B2478" t="s">
        <v>332</v>
      </c>
      <c r="D2478" t="s">
        <v>408</v>
      </c>
      <c r="E2478" s="8" t="str">
        <f t="shared" si="3830"/>
        <v>2478 WCUR-IS</v>
      </c>
      <c r="G2478" s="136" t="str">
        <f t="shared" ref="G2478:G2486" si="3918">G2452</f>
        <v>primary unit</v>
      </c>
      <c r="K2478" s="53"/>
      <c r="L2478" s="53"/>
      <c r="M2478" s="53"/>
      <c r="N2478" s="53"/>
      <c r="O2478" s="53"/>
      <c r="P2478" s="53"/>
      <c r="R2478" s="24"/>
      <c r="S2478" s="24"/>
      <c r="T2478" s="24"/>
      <c r="U2478" s="24"/>
      <c r="V2478" s="24"/>
      <c r="W2478" s="24"/>
      <c r="X2478" s="24"/>
      <c r="Y2478" s="24"/>
      <c r="Z2478" s="24"/>
      <c r="AA2478" s="24"/>
      <c r="AB2478" s="24"/>
      <c r="AC2478" s="24"/>
      <c r="AD2478" s="24"/>
      <c r="AE2478" s="24"/>
      <c r="AF2478" s="24"/>
      <c r="AG2478" s="24"/>
      <c r="AH2478" s="24"/>
      <c r="AI2478" s="24"/>
      <c r="AJ2478" s="24"/>
      <c r="AK2478" s="24"/>
      <c r="AL2478" s="24"/>
      <c r="AM2478" s="24"/>
      <c r="AN2478" s="24"/>
      <c r="AO2478" s="24"/>
      <c r="AP2478" s="24"/>
      <c r="AQ2478" s="24"/>
      <c r="AR2478" s="24"/>
      <c r="AS2478" s="24"/>
      <c r="AT2478" s="24"/>
      <c r="AU2478" s="24"/>
      <c r="AV2478" s="24"/>
      <c r="AW2478" s="24"/>
      <c r="AX2478" s="24"/>
      <c r="AY2478" s="24"/>
      <c r="AZ2478" s="24"/>
      <c r="BA2478" s="24"/>
      <c r="BB2478" s="24"/>
      <c r="BC2478" s="24"/>
      <c r="BD2478" s="24"/>
      <c r="BE2478" s="24"/>
      <c r="BF2478" s="24"/>
      <c r="BG2478" s="24"/>
      <c r="BH2478" s="24"/>
      <c r="BI2478" s="24"/>
      <c r="BJ2478" s="24"/>
      <c r="BK2478" s="24"/>
      <c r="BL2478" s="24"/>
      <c r="BM2478" s="24"/>
      <c r="BN2478" s="24"/>
      <c r="BO2478" s="24"/>
      <c r="BP2478" s="24"/>
      <c r="BQ2478" s="24"/>
      <c r="BR2478" s="24"/>
      <c r="BS2478" s="24"/>
      <c r="BT2478" s="24"/>
      <c r="BU2478" s="24"/>
      <c r="BV2478" s="24"/>
      <c r="BW2478" s="24"/>
      <c r="BX2478" s="24"/>
      <c r="BY2478" s="24"/>
      <c r="BZ2478" s="24"/>
      <c r="CA2478" s="24"/>
      <c r="CB2478" s="24"/>
      <c r="CC2478" s="24"/>
      <c r="CD2478" s="24"/>
      <c r="CE2478" s="24"/>
      <c r="CF2478" s="24"/>
      <c r="CG2478" s="24"/>
      <c r="CH2478" s="24"/>
      <c r="CI2478" s="24"/>
      <c r="CJ2478" s="24"/>
      <c r="CK2478" s="24"/>
      <c r="CL2478" s="24"/>
      <c r="CO2478" s="24"/>
      <c r="CP2478" s="24"/>
      <c r="CQ2478" s="24"/>
      <c r="CR2478" s="24"/>
      <c r="CS2478" s="24"/>
      <c r="CT2478" s="24"/>
      <c r="CU2478" s="24"/>
      <c r="CV2478" s="24"/>
      <c r="CW2478" s="24"/>
      <c r="CX2478" s="24"/>
      <c r="CY2478" s="24"/>
      <c r="CZ2478" s="24"/>
      <c r="DA2478" s="24"/>
      <c r="DB2478" s="24"/>
      <c r="DC2478" s="24"/>
      <c r="DD2478" s="24"/>
      <c r="DE2478" s="24"/>
      <c r="DF2478" s="24"/>
      <c r="DG2478" s="24"/>
      <c r="DH2478" s="24"/>
      <c r="DI2478" s="24"/>
      <c r="DJ2478" s="24"/>
      <c r="DK2478" s="24"/>
      <c r="DL2478" s="24"/>
    </row>
    <row r="2479" spans="1:116" x14ac:dyDescent="0.4">
      <c r="B2479" t="s">
        <v>332</v>
      </c>
      <c r="D2479" t="s">
        <v>408</v>
      </c>
      <c r="E2479" s="8" t="str">
        <f t="shared" si="3830"/>
        <v>2479 WCUR-IS</v>
      </c>
      <c r="G2479" s="136" t="str">
        <f t="shared" si="3918"/>
        <v>Primary revenue driver</v>
      </c>
      <c r="K2479" s="53"/>
      <c r="L2479" s="53"/>
      <c r="M2479" s="53"/>
      <c r="N2479" s="53"/>
      <c r="O2479" s="53"/>
      <c r="P2479" s="53"/>
      <c r="R2479" s="24"/>
      <c r="S2479" s="179" t="str">
        <f>S2462</f>
        <v>S$16</v>
      </c>
      <c r="T2479" s="179" t="str">
        <f t="shared" ref="T2479:CE2481" si="3919">T2462</f>
        <v>T$16</v>
      </c>
      <c r="U2479" s="179" t="str">
        <f t="shared" si="3919"/>
        <v>U$16</v>
      </c>
      <c r="V2479" s="179" t="str">
        <f t="shared" si="3919"/>
        <v>V$16</v>
      </c>
      <c r="W2479" s="179" t="str">
        <f t="shared" si="3919"/>
        <v>W$16</v>
      </c>
      <c r="X2479" s="179" t="str">
        <f t="shared" si="3919"/>
        <v>X$16</v>
      </c>
      <c r="Y2479" s="179" t="str">
        <f t="shared" si="3919"/>
        <v>Y$16</v>
      </c>
      <c r="Z2479" s="179" t="str">
        <f t="shared" si="3919"/>
        <v>Z$16</v>
      </c>
      <c r="AA2479" s="179" t="str">
        <f t="shared" si="3919"/>
        <v>AA$16</v>
      </c>
      <c r="AB2479" s="179" t="str">
        <f t="shared" si="3919"/>
        <v>AB$16</v>
      </c>
      <c r="AC2479" s="179" t="str">
        <f t="shared" si="3919"/>
        <v>AC$16</v>
      </c>
      <c r="AD2479" s="179" t="str">
        <f t="shared" si="3919"/>
        <v>AD$16</v>
      </c>
      <c r="AE2479" s="179" t="str">
        <f t="shared" si="3919"/>
        <v>AE$16</v>
      </c>
      <c r="AF2479" s="179" t="str">
        <f t="shared" si="3919"/>
        <v>AF$16</v>
      </c>
      <c r="AG2479" s="179" t="str">
        <f t="shared" si="3919"/>
        <v>AG$16</v>
      </c>
      <c r="AH2479" s="179" t="str">
        <f t="shared" si="3919"/>
        <v>AH$16</v>
      </c>
      <c r="AI2479" s="179" t="str">
        <f t="shared" si="3919"/>
        <v>AI$16</v>
      </c>
      <c r="AJ2479" s="179" t="str">
        <f t="shared" si="3919"/>
        <v>AJ$16</v>
      </c>
      <c r="AK2479" s="179" t="str">
        <f t="shared" si="3919"/>
        <v>AK$16</v>
      </c>
      <c r="AL2479" s="179" t="str">
        <f t="shared" si="3919"/>
        <v>AL$16</v>
      </c>
      <c r="AM2479" s="179" t="str">
        <f t="shared" si="3919"/>
        <v>AM$16</v>
      </c>
      <c r="AN2479" s="179" t="str">
        <f t="shared" si="3919"/>
        <v>AN$16</v>
      </c>
      <c r="AO2479" s="179" t="str">
        <f t="shared" si="3919"/>
        <v>AO$16</v>
      </c>
      <c r="AP2479" s="179" t="str">
        <f t="shared" si="3919"/>
        <v>AP$16</v>
      </c>
      <c r="AQ2479" s="179" t="str">
        <f t="shared" si="3919"/>
        <v>AQ$16</v>
      </c>
      <c r="AR2479" s="179" t="str">
        <f t="shared" si="3919"/>
        <v>AR$16</v>
      </c>
      <c r="AS2479" s="179" t="str">
        <f t="shared" si="3919"/>
        <v>AS$16</v>
      </c>
      <c r="AT2479" s="179" t="str">
        <f t="shared" si="3919"/>
        <v>AT$16</v>
      </c>
      <c r="AU2479" s="179" t="str">
        <f t="shared" si="3919"/>
        <v>AU$16</v>
      </c>
      <c r="AV2479" s="179" t="str">
        <f t="shared" si="3919"/>
        <v>AV$16</v>
      </c>
      <c r="AW2479" s="179" t="str">
        <f t="shared" si="3919"/>
        <v>AW$16</v>
      </c>
      <c r="AX2479" s="179" t="str">
        <f t="shared" si="3919"/>
        <v>AX$16</v>
      </c>
      <c r="AY2479" s="179" t="str">
        <f t="shared" si="3919"/>
        <v>AY$16</v>
      </c>
      <c r="AZ2479" s="179" t="str">
        <f t="shared" si="3919"/>
        <v>AZ$16</v>
      </c>
      <c r="BA2479" s="179" t="str">
        <f t="shared" si="3919"/>
        <v>BA$16</v>
      </c>
      <c r="BB2479" s="179" t="str">
        <f t="shared" si="3919"/>
        <v>BB$16</v>
      </c>
      <c r="BC2479" s="179" t="str">
        <f t="shared" si="3919"/>
        <v>BC$16</v>
      </c>
      <c r="BD2479" s="179" t="str">
        <f t="shared" si="3919"/>
        <v>BD$16</v>
      </c>
      <c r="BE2479" s="179" t="str">
        <f t="shared" si="3919"/>
        <v>BE$16</v>
      </c>
      <c r="BF2479" s="179" t="str">
        <f t="shared" si="3919"/>
        <v>BF$16</v>
      </c>
      <c r="BG2479" s="179" t="str">
        <f t="shared" si="3919"/>
        <v>BG$16</v>
      </c>
      <c r="BH2479" s="179" t="str">
        <f t="shared" si="3919"/>
        <v>BH$16</v>
      </c>
      <c r="BI2479" s="179" t="str">
        <f t="shared" si="3919"/>
        <v>BI$16</v>
      </c>
      <c r="BJ2479" s="179" t="str">
        <f t="shared" si="3919"/>
        <v>BJ$16</v>
      </c>
      <c r="BK2479" s="179" t="str">
        <f t="shared" si="3919"/>
        <v>BK$16</v>
      </c>
      <c r="BL2479" s="179" t="str">
        <f t="shared" si="3919"/>
        <v>BL$16</v>
      </c>
      <c r="BM2479" s="179" t="str">
        <f t="shared" si="3919"/>
        <v>BM$16</v>
      </c>
      <c r="BN2479" s="179" t="str">
        <f t="shared" si="3919"/>
        <v>BN$16</v>
      </c>
      <c r="BO2479" s="179" t="str">
        <f t="shared" si="3919"/>
        <v>BO$16</v>
      </c>
      <c r="BP2479" s="179" t="str">
        <f t="shared" si="3919"/>
        <v>BP$16</v>
      </c>
      <c r="BQ2479" s="179" t="str">
        <f t="shared" si="3919"/>
        <v>BQ$16</v>
      </c>
      <c r="BR2479" s="179" t="str">
        <f t="shared" si="3919"/>
        <v>BR$16</v>
      </c>
      <c r="BS2479" s="179" t="str">
        <f t="shared" si="3919"/>
        <v>BS$16</v>
      </c>
      <c r="BT2479" s="179" t="str">
        <f t="shared" si="3919"/>
        <v>BT$16</v>
      </c>
      <c r="BU2479" s="179" t="str">
        <f t="shared" si="3919"/>
        <v>BU$16</v>
      </c>
      <c r="BV2479" s="179" t="str">
        <f t="shared" si="3919"/>
        <v>BV$16</v>
      </c>
      <c r="BW2479" s="179" t="str">
        <f t="shared" si="3919"/>
        <v>BW$16</v>
      </c>
      <c r="BX2479" s="179" t="str">
        <f t="shared" si="3919"/>
        <v>BX$16</v>
      </c>
      <c r="BY2479" s="179" t="str">
        <f t="shared" si="3919"/>
        <v>BY$16</v>
      </c>
      <c r="BZ2479" s="179" t="str">
        <f t="shared" si="3919"/>
        <v>BZ$16</v>
      </c>
      <c r="CA2479" s="179" t="str">
        <f t="shared" si="3919"/>
        <v>CA$16</v>
      </c>
      <c r="CB2479" s="179" t="str">
        <f t="shared" si="3919"/>
        <v>CB$16</v>
      </c>
      <c r="CC2479" s="179" t="str">
        <f t="shared" si="3919"/>
        <v>CC$16</v>
      </c>
      <c r="CD2479" s="179" t="str">
        <f t="shared" si="3919"/>
        <v>CD$16</v>
      </c>
      <c r="CE2479" s="179" t="str">
        <f t="shared" si="3919"/>
        <v>CE$16</v>
      </c>
      <c r="CF2479" s="179" t="str">
        <f t="shared" ref="CF2479:CL2481" si="3920">CF2462</f>
        <v>CF$16</v>
      </c>
      <c r="CG2479" s="179" t="str">
        <f t="shared" si="3920"/>
        <v>CG$16</v>
      </c>
      <c r="CH2479" s="179" t="str">
        <f t="shared" si="3920"/>
        <v>CH$16</v>
      </c>
      <c r="CI2479" s="179" t="str">
        <f t="shared" si="3920"/>
        <v>CI$16</v>
      </c>
      <c r="CJ2479" s="179" t="str">
        <f t="shared" si="3920"/>
        <v>CJ$16</v>
      </c>
      <c r="CK2479" s="179" t="str">
        <f t="shared" si="3920"/>
        <v>CK$16</v>
      </c>
      <c r="CL2479" s="179" t="str">
        <f t="shared" si="3920"/>
        <v>CL$16</v>
      </c>
      <c r="CO2479" s="179" t="e">
        <f t="shared" ref="CO2479:DL2481" ca="1" si="3921">CO1217</f>
        <v>#N/A</v>
      </c>
      <c r="CP2479" s="179" t="e">
        <f t="shared" ca="1" si="3921"/>
        <v>#N/A</v>
      </c>
      <c r="CQ2479" s="179" t="e">
        <f t="shared" ca="1" si="3921"/>
        <v>#N/A</v>
      </c>
      <c r="CR2479" s="179" t="e">
        <f t="shared" ca="1" si="3921"/>
        <v>#N/A</v>
      </c>
      <c r="CS2479" s="179" t="e">
        <f t="shared" ca="1" si="3921"/>
        <v>#N/A</v>
      </c>
      <c r="CT2479" s="179" t="e">
        <f t="shared" ca="1" si="3921"/>
        <v>#N/A</v>
      </c>
      <c r="CU2479" s="179" t="e">
        <f t="shared" ca="1" si="3921"/>
        <v>#N/A</v>
      </c>
      <c r="CV2479" s="179" t="e">
        <f t="shared" ca="1" si="3921"/>
        <v>#N/A</v>
      </c>
      <c r="CW2479" s="179" t="e">
        <f t="shared" ca="1" si="3921"/>
        <v>#N/A</v>
      </c>
      <c r="CX2479" s="179" t="e">
        <f t="shared" ca="1" si="3921"/>
        <v>#N/A</v>
      </c>
      <c r="CY2479" s="179" t="e">
        <f t="shared" ca="1" si="3921"/>
        <v>#N/A</v>
      </c>
      <c r="CZ2479" s="179" t="e">
        <f t="shared" ca="1" si="3921"/>
        <v>#N/A</v>
      </c>
      <c r="DA2479" s="179" t="e">
        <f t="shared" ca="1" si="3921"/>
        <v>#N/A</v>
      </c>
      <c r="DB2479" s="179" t="e">
        <f t="shared" ca="1" si="3921"/>
        <v>#N/A</v>
      </c>
      <c r="DC2479" s="179" t="e">
        <f t="shared" ca="1" si="3921"/>
        <v>#N/A</v>
      </c>
      <c r="DD2479" s="179" t="e">
        <f t="shared" ca="1" si="3921"/>
        <v>#N/A</v>
      </c>
      <c r="DE2479" s="179" t="e">
        <f t="shared" ca="1" si="3921"/>
        <v>#N/A</v>
      </c>
      <c r="DF2479" s="179" t="e">
        <f t="shared" ca="1" si="3921"/>
        <v>#N/A</v>
      </c>
      <c r="DG2479" s="179" t="e">
        <f t="shared" ca="1" si="3921"/>
        <v>#N/A</v>
      </c>
      <c r="DH2479" s="179" t="e">
        <f t="shared" ca="1" si="3921"/>
        <v>#N/A</v>
      </c>
      <c r="DI2479" s="179" t="e">
        <f t="shared" ca="1" si="3921"/>
        <v>#N/A</v>
      </c>
      <c r="DJ2479" s="179" t="e">
        <f t="shared" ca="1" si="3921"/>
        <v>#N/A</v>
      </c>
      <c r="DK2479" s="179" t="e">
        <f t="shared" ca="1" si="3921"/>
        <v>#N/A</v>
      </c>
      <c r="DL2479" s="179" t="e">
        <f t="shared" ca="1" si="3921"/>
        <v>#N/A</v>
      </c>
    </row>
    <row r="2480" spans="1:116" x14ac:dyDescent="0.4">
      <c r="B2480" t="s">
        <v>332</v>
      </c>
      <c r="D2480" t="s">
        <v>408</v>
      </c>
      <c r="E2480" s="8" t="str">
        <f t="shared" si="3830"/>
        <v>2480 WCUR-IS</v>
      </c>
      <c r="G2480" s="136" t="str">
        <f t="shared" si="3918"/>
        <v>Primary volume driver</v>
      </c>
      <c r="H2480" s="56"/>
      <c r="I2480" s="79"/>
      <c r="J2480" s="79"/>
      <c r="K2480" s="15"/>
      <c r="L2480" s="15"/>
      <c r="M2480" s="15"/>
      <c r="N2480" s="15"/>
      <c r="O2480" s="15"/>
      <c r="P2480" s="15"/>
      <c r="R2480" s="15"/>
      <c r="S2480" s="179" t="str">
        <f t="shared" ref="S2480:CD2482" si="3922">S2463</f>
        <v>S$17</v>
      </c>
      <c r="T2480" s="179" t="str">
        <f t="shared" si="3922"/>
        <v>T$17</v>
      </c>
      <c r="U2480" s="179" t="str">
        <f t="shared" si="3922"/>
        <v>U$17</v>
      </c>
      <c r="V2480" s="179" t="str">
        <f t="shared" si="3922"/>
        <v>V$17</v>
      </c>
      <c r="W2480" s="179" t="str">
        <f t="shared" si="3922"/>
        <v>W$17</v>
      </c>
      <c r="X2480" s="179" t="str">
        <f t="shared" si="3922"/>
        <v>X$17</v>
      </c>
      <c r="Y2480" s="179" t="str">
        <f t="shared" si="3922"/>
        <v>Y$17</v>
      </c>
      <c r="Z2480" s="179" t="str">
        <f t="shared" si="3922"/>
        <v>Z$17</v>
      </c>
      <c r="AA2480" s="179" t="str">
        <f t="shared" si="3922"/>
        <v>AA$17</v>
      </c>
      <c r="AB2480" s="179" t="str">
        <f t="shared" si="3922"/>
        <v>AB$17</v>
      </c>
      <c r="AC2480" s="179" t="str">
        <f t="shared" si="3922"/>
        <v>AC$17</v>
      </c>
      <c r="AD2480" s="179" t="str">
        <f t="shared" si="3922"/>
        <v>AD$17</v>
      </c>
      <c r="AE2480" s="179" t="str">
        <f t="shared" si="3922"/>
        <v>AE$17</v>
      </c>
      <c r="AF2480" s="179" t="str">
        <f t="shared" si="3922"/>
        <v>AF$17</v>
      </c>
      <c r="AG2480" s="179" t="str">
        <f t="shared" si="3922"/>
        <v>AG$17</v>
      </c>
      <c r="AH2480" s="179" t="str">
        <f t="shared" si="3922"/>
        <v>AH$17</v>
      </c>
      <c r="AI2480" s="179" t="str">
        <f t="shared" si="3922"/>
        <v>AI$17</v>
      </c>
      <c r="AJ2480" s="179" t="str">
        <f t="shared" si="3922"/>
        <v>AJ$17</v>
      </c>
      <c r="AK2480" s="179" t="str">
        <f t="shared" si="3922"/>
        <v>AK$17</v>
      </c>
      <c r="AL2480" s="179" t="str">
        <f t="shared" si="3922"/>
        <v>AL$17</v>
      </c>
      <c r="AM2480" s="179" t="str">
        <f t="shared" si="3922"/>
        <v>AM$17</v>
      </c>
      <c r="AN2480" s="179" t="str">
        <f t="shared" si="3922"/>
        <v>AN$17</v>
      </c>
      <c r="AO2480" s="179" t="str">
        <f t="shared" si="3922"/>
        <v>AO$17</v>
      </c>
      <c r="AP2480" s="179" t="str">
        <f t="shared" si="3922"/>
        <v>AP$17</v>
      </c>
      <c r="AQ2480" s="179" t="str">
        <f t="shared" si="3922"/>
        <v>AQ$17</v>
      </c>
      <c r="AR2480" s="179" t="str">
        <f t="shared" si="3922"/>
        <v>AR$17</v>
      </c>
      <c r="AS2480" s="179" t="str">
        <f t="shared" si="3922"/>
        <v>AS$17</v>
      </c>
      <c r="AT2480" s="179" t="str">
        <f t="shared" si="3922"/>
        <v>AT$17</v>
      </c>
      <c r="AU2480" s="179" t="str">
        <f t="shared" si="3922"/>
        <v>AU$17</v>
      </c>
      <c r="AV2480" s="179" t="str">
        <f t="shared" si="3922"/>
        <v>AV$17</v>
      </c>
      <c r="AW2480" s="179" t="str">
        <f t="shared" si="3922"/>
        <v>AW$17</v>
      </c>
      <c r="AX2480" s="179" t="str">
        <f t="shared" si="3922"/>
        <v>AX$17</v>
      </c>
      <c r="AY2480" s="179" t="str">
        <f t="shared" si="3922"/>
        <v>AY$17</v>
      </c>
      <c r="AZ2480" s="179" t="str">
        <f t="shared" si="3922"/>
        <v>AZ$17</v>
      </c>
      <c r="BA2480" s="179" t="str">
        <f t="shared" si="3922"/>
        <v>BA$17</v>
      </c>
      <c r="BB2480" s="179" t="str">
        <f t="shared" si="3922"/>
        <v>BB$17</v>
      </c>
      <c r="BC2480" s="179" t="str">
        <f t="shared" si="3922"/>
        <v>BC$17</v>
      </c>
      <c r="BD2480" s="179" t="str">
        <f t="shared" si="3922"/>
        <v>BD$17</v>
      </c>
      <c r="BE2480" s="179" t="str">
        <f t="shared" si="3922"/>
        <v>BE$17</v>
      </c>
      <c r="BF2480" s="179" t="str">
        <f t="shared" si="3922"/>
        <v>BF$17</v>
      </c>
      <c r="BG2480" s="179" t="str">
        <f t="shared" si="3922"/>
        <v>BG$17</v>
      </c>
      <c r="BH2480" s="179" t="str">
        <f t="shared" si="3922"/>
        <v>BH$17</v>
      </c>
      <c r="BI2480" s="179" t="str">
        <f t="shared" si="3922"/>
        <v>BI$17</v>
      </c>
      <c r="BJ2480" s="179" t="str">
        <f t="shared" si="3922"/>
        <v>BJ$17</v>
      </c>
      <c r="BK2480" s="179" t="str">
        <f t="shared" si="3922"/>
        <v>BK$17</v>
      </c>
      <c r="BL2480" s="179" t="str">
        <f t="shared" si="3922"/>
        <v>BL$17</v>
      </c>
      <c r="BM2480" s="179" t="str">
        <f t="shared" si="3922"/>
        <v>BM$17</v>
      </c>
      <c r="BN2480" s="179" t="str">
        <f t="shared" si="3922"/>
        <v>BN$17</v>
      </c>
      <c r="BO2480" s="179" t="str">
        <f t="shared" si="3922"/>
        <v>BO$17</v>
      </c>
      <c r="BP2480" s="179" t="str">
        <f t="shared" si="3922"/>
        <v>BP$17</v>
      </c>
      <c r="BQ2480" s="179" t="str">
        <f t="shared" si="3922"/>
        <v>BQ$17</v>
      </c>
      <c r="BR2480" s="179" t="str">
        <f t="shared" si="3922"/>
        <v>BR$17</v>
      </c>
      <c r="BS2480" s="179" t="str">
        <f t="shared" si="3922"/>
        <v>BS$17</v>
      </c>
      <c r="BT2480" s="179" t="str">
        <f t="shared" si="3922"/>
        <v>BT$17</v>
      </c>
      <c r="BU2480" s="179" t="str">
        <f t="shared" si="3922"/>
        <v>BU$17</v>
      </c>
      <c r="BV2480" s="179" t="str">
        <f t="shared" si="3922"/>
        <v>BV$17</v>
      </c>
      <c r="BW2480" s="179" t="str">
        <f t="shared" si="3922"/>
        <v>BW$17</v>
      </c>
      <c r="BX2480" s="179" t="str">
        <f t="shared" si="3922"/>
        <v>BX$17</v>
      </c>
      <c r="BY2480" s="179" t="str">
        <f t="shared" si="3922"/>
        <v>BY$17</v>
      </c>
      <c r="BZ2480" s="179" t="str">
        <f t="shared" si="3922"/>
        <v>BZ$17</v>
      </c>
      <c r="CA2480" s="179" t="str">
        <f t="shared" si="3922"/>
        <v>CA$17</v>
      </c>
      <c r="CB2480" s="179" t="str">
        <f t="shared" si="3922"/>
        <v>CB$17</v>
      </c>
      <c r="CC2480" s="179" t="str">
        <f t="shared" si="3922"/>
        <v>CC$17</v>
      </c>
      <c r="CD2480" s="179" t="str">
        <f t="shared" si="3922"/>
        <v>CD$17</v>
      </c>
      <c r="CE2480" s="179" t="str">
        <f t="shared" ref="CE2480:CL2482" si="3923">CE2463</f>
        <v>CE$17</v>
      </c>
      <c r="CF2480" s="179" t="str">
        <f t="shared" si="3923"/>
        <v>CF$17</v>
      </c>
      <c r="CG2480" s="179" t="str">
        <f t="shared" si="3923"/>
        <v>CG$17</v>
      </c>
      <c r="CH2480" s="179" t="str">
        <f t="shared" si="3923"/>
        <v>CH$17</v>
      </c>
      <c r="CI2480" s="179" t="str">
        <f t="shared" si="3923"/>
        <v>CI$17</v>
      </c>
      <c r="CJ2480" s="179" t="str">
        <f t="shared" si="3923"/>
        <v>CJ$17</v>
      </c>
      <c r="CK2480" s="179" t="str">
        <f t="shared" si="3923"/>
        <v>CK$17</v>
      </c>
      <c r="CL2480" s="179" t="str">
        <f t="shared" si="3923"/>
        <v>CL$17</v>
      </c>
      <c r="CN2480" s="79"/>
      <c r="CO2480" s="179">
        <f t="shared" ref="CO2480:DL2482" si="3924">CO1218</f>
        <v>0</v>
      </c>
      <c r="CP2480" s="179">
        <f t="shared" si="3924"/>
        <v>0</v>
      </c>
      <c r="CQ2480" s="179">
        <f t="shared" si="3924"/>
        <v>0</v>
      </c>
      <c r="CR2480" s="179">
        <f t="shared" si="3924"/>
        <v>0</v>
      </c>
      <c r="CS2480" s="179">
        <f t="shared" si="3924"/>
        <v>0</v>
      </c>
      <c r="CT2480" s="179">
        <f t="shared" si="3924"/>
        <v>0</v>
      </c>
      <c r="CU2480" s="179">
        <f t="shared" si="3924"/>
        <v>0</v>
      </c>
      <c r="CV2480" s="179">
        <f t="shared" si="3924"/>
        <v>0</v>
      </c>
      <c r="CW2480" s="179">
        <f t="shared" si="3924"/>
        <v>0</v>
      </c>
      <c r="CX2480" s="179">
        <f t="shared" si="3924"/>
        <v>0</v>
      </c>
      <c r="CY2480" s="179">
        <f t="shared" si="3924"/>
        <v>0</v>
      </c>
      <c r="CZ2480" s="179">
        <f t="shared" si="3924"/>
        <v>0</v>
      </c>
      <c r="DA2480" s="179">
        <f t="shared" si="3924"/>
        <v>0</v>
      </c>
      <c r="DB2480" s="179">
        <f t="shared" si="3924"/>
        <v>0</v>
      </c>
      <c r="DC2480" s="179">
        <f t="shared" si="3924"/>
        <v>0</v>
      </c>
      <c r="DD2480" s="179">
        <f t="shared" si="3924"/>
        <v>0</v>
      </c>
      <c r="DE2480" s="179">
        <f t="shared" si="3924"/>
        <v>0</v>
      </c>
      <c r="DF2480" s="179">
        <f t="shared" si="3924"/>
        <v>0</v>
      </c>
      <c r="DG2480" s="179">
        <f t="shared" si="3924"/>
        <v>0</v>
      </c>
      <c r="DH2480" s="179">
        <f t="shared" si="3924"/>
        <v>0</v>
      </c>
      <c r="DI2480" s="179">
        <f t="shared" si="3924"/>
        <v>0</v>
      </c>
      <c r="DJ2480" s="179">
        <f t="shared" si="3924"/>
        <v>0</v>
      </c>
      <c r="DK2480" s="179">
        <f t="shared" si="3924"/>
        <v>0</v>
      </c>
      <c r="DL2480" s="179">
        <f t="shared" si="3924"/>
        <v>0</v>
      </c>
    </row>
    <row r="2481" spans="1:116" x14ac:dyDescent="0.4">
      <c r="B2481" t="s">
        <v>332</v>
      </c>
      <c r="D2481" t="s">
        <v>408</v>
      </c>
      <c r="E2481" s="8" t="str">
        <f t="shared" si="3830"/>
        <v>2481 WCUR-IS</v>
      </c>
      <c r="G2481" s="136" t="str">
        <f t="shared" si="3918"/>
        <v>Simple accounts payble - IS driven:</v>
      </c>
      <c r="H2481" s="12"/>
      <c r="I2481" s="60"/>
      <c r="J2481" s="60"/>
      <c r="K2481" s="15"/>
      <c r="L2481" s="15"/>
      <c r="M2481" s="15"/>
      <c r="N2481" s="15"/>
      <c r="O2481" s="15"/>
      <c r="P2481" s="15"/>
      <c r="R2481" s="15"/>
      <c r="S2481" s="179">
        <f t="shared" ref="S2481:CD2483" si="3925">S2464</f>
        <v>0</v>
      </c>
      <c r="T2481" s="179">
        <f t="shared" si="3925"/>
        <v>0</v>
      </c>
      <c r="U2481" s="179">
        <f t="shared" si="3925"/>
        <v>0</v>
      </c>
      <c r="V2481" s="179">
        <f t="shared" si="3925"/>
        <v>0</v>
      </c>
      <c r="W2481" s="179">
        <f t="shared" si="3925"/>
        <v>0</v>
      </c>
      <c r="X2481" s="179">
        <f t="shared" si="3925"/>
        <v>0</v>
      </c>
      <c r="Y2481" s="179">
        <f t="shared" si="3925"/>
        <v>0</v>
      </c>
      <c r="Z2481" s="179">
        <f t="shared" si="3925"/>
        <v>0</v>
      </c>
      <c r="AA2481" s="179">
        <f t="shared" si="3925"/>
        <v>0</v>
      </c>
      <c r="AB2481" s="179">
        <f t="shared" si="3925"/>
        <v>0</v>
      </c>
      <c r="AC2481" s="179">
        <f t="shared" si="3925"/>
        <v>0</v>
      </c>
      <c r="AD2481" s="179">
        <f t="shared" si="3925"/>
        <v>0</v>
      </c>
      <c r="AE2481" s="179">
        <f t="shared" si="3925"/>
        <v>0</v>
      </c>
      <c r="AF2481" s="179">
        <f t="shared" si="3925"/>
        <v>0</v>
      </c>
      <c r="AG2481" s="179">
        <f t="shared" si="3925"/>
        <v>0</v>
      </c>
      <c r="AH2481" s="179">
        <f t="shared" si="3925"/>
        <v>0</v>
      </c>
      <c r="AI2481" s="179">
        <f t="shared" si="3925"/>
        <v>0</v>
      </c>
      <c r="AJ2481" s="179">
        <f t="shared" si="3925"/>
        <v>0</v>
      </c>
      <c r="AK2481" s="179">
        <f t="shared" si="3925"/>
        <v>0</v>
      </c>
      <c r="AL2481" s="179">
        <f t="shared" si="3925"/>
        <v>0</v>
      </c>
      <c r="AM2481" s="179">
        <f t="shared" si="3925"/>
        <v>0</v>
      </c>
      <c r="AN2481" s="179">
        <f t="shared" si="3925"/>
        <v>0</v>
      </c>
      <c r="AO2481" s="179">
        <f t="shared" si="3925"/>
        <v>0</v>
      </c>
      <c r="AP2481" s="179">
        <f t="shared" si="3925"/>
        <v>0</v>
      </c>
      <c r="AQ2481" s="179">
        <f t="shared" si="3925"/>
        <v>0</v>
      </c>
      <c r="AR2481" s="179">
        <f t="shared" si="3925"/>
        <v>0</v>
      </c>
      <c r="AS2481" s="179">
        <f t="shared" si="3925"/>
        <v>0</v>
      </c>
      <c r="AT2481" s="179">
        <f t="shared" si="3925"/>
        <v>0</v>
      </c>
      <c r="AU2481" s="179">
        <f t="shared" si="3925"/>
        <v>0</v>
      </c>
      <c r="AV2481" s="179">
        <f t="shared" si="3925"/>
        <v>0</v>
      </c>
      <c r="AW2481" s="179">
        <f t="shared" si="3925"/>
        <v>0</v>
      </c>
      <c r="AX2481" s="179">
        <f t="shared" si="3925"/>
        <v>0</v>
      </c>
      <c r="AY2481" s="179">
        <f t="shared" si="3925"/>
        <v>0</v>
      </c>
      <c r="AZ2481" s="179">
        <f t="shared" si="3925"/>
        <v>0</v>
      </c>
      <c r="BA2481" s="179">
        <f t="shared" si="3925"/>
        <v>0</v>
      </c>
      <c r="BB2481" s="179">
        <f t="shared" si="3925"/>
        <v>0</v>
      </c>
      <c r="BC2481" s="179">
        <f t="shared" si="3925"/>
        <v>0</v>
      </c>
      <c r="BD2481" s="179">
        <f t="shared" si="3925"/>
        <v>0</v>
      </c>
      <c r="BE2481" s="179">
        <f t="shared" si="3925"/>
        <v>0</v>
      </c>
      <c r="BF2481" s="179">
        <f t="shared" si="3925"/>
        <v>0</v>
      </c>
      <c r="BG2481" s="179">
        <f t="shared" si="3925"/>
        <v>0</v>
      </c>
      <c r="BH2481" s="179">
        <f t="shared" si="3925"/>
        <v>0</v>
      </c>
      <c r="BI2481" s="179">
        <f t="shared" si="3925"/>
        <v>0</v>
      </c>
      <c r="BJ2481" s="179">
        <f t="shared" si="3925"/>
        <v>0</v>
      </c>
      <c r="BK2481" s="179">
        <f t="shared" si="3925"/>
        <v>0</v>
      </c>
      <c r="BL2481" s="179">
        <f t="shared" si="3925"/>
        <v>0</v>
      </c>
      <c r="BM2481" s="179">
        <f t="shared" si="3925"/>
        <v>0</v>
      </c>
      <c r="BN2481" s="179">
        <f t="shared" si="3925"/>
        <v>0</v>
      </c>
      <c r="BO2481" s="179">
        <f t="shared" si="3925"/>
        <v>0</v>
      </c>
      <c r="BP2481" s="179">
        <f t="shared" si="3925"/>
        <v>0</v>
      </c>
      <c r="BQ2481" s="179">
        <f t="shared" si="3925"/>
        <v>0</v>
      </c>
      <c r="BR2481" s="179">
        <f t="shared" si="3925"/>
        <v>0</v>
      </c>
      <c r="BS2481" s="179">
        <f t="shared" si="3925"/>
        <v>0</v>
      </c>
      <c r="BT2481" s="179">
        <f t="shared" si="3925"/>
        <v>0</v>
      </c>
      <c r="BU2481" s="179">
        <f t="shared" si="3925"/>
        <v>0</v>
      </c>
      <c r="BV2481" s="179">
        <f t="shared" si="3925"/>
        <v>0</v>
      </c>
      <c r="BW2481" s="179">
        <f t="shared" si="3925"/>
        <v>0</v>
      </c>
      <c r="BX2481" s="179">
        <f t="shared" si="3925"/>
        <v>0</v>
      </c>
      <c r="BY2481" s="179">
        <f t="shared" si="3925"/>
        <v>0</v>
      </c>
      <c r="BZ2481" s="179">
        <f t="shared" si="3925"/>
        <v>0</v>
      </c>
      <c r="CA2481" s="179">
        <f t="shared" si="3925"/>
        <v>0</v>
      </c>
      <c r="CB2481" s="179">
        <f t="shared" si="3925"/>
        <v>0</v>
      </c>
      <c r="CC2481" s="179">
        <f t="shared" si="3925"/>
        <v>0</v>
      </c>
      <c r="CD2481" s="179">
        <f t="shared" si="3925"/>
        <v>0</v>
      </c>
      <c r="CE2481" s="179">
        <f t="shared" ref="CE2481:CL2483" si="3926">CE2464</f>
        <v>0</v>
      </c>
      <c r="CF2481" s="179">
        <f t="shared" si="3926"/>
        <v>0</v>
      </c>
      <c r="CG2481" s="179">
        <f t="shared" si="3926"/>
        <v>0</v>
      </c>
      <c r="CH2481" s="179">
        <f t="shared" si="3926"/>
        <v>0</v>
      </c>
      <c r="CI2481" s="179">
        <f t="shared" si="3926"/>
        <v>0</v>
      </c>
      <c r="CJ2481" s="179">
        <f t="shared" si="3926"/>
        <v>0</v>
      </c>
      <c r="CK2481" s="179">
        <f t="shared" si="3926"/>
        <v>0</v>
      </c>
      <c r="CL2481" s="179">
        <f t="shared" si="3926"/>
        <v>0</v>
      </c>
      <c r="CN2481" s="60"/>
      <c r="CO2481" s="179">
        <f t="shared" ref="CO2481:DL2483" si="3927">CO1219</f>
        <v>0</v>
      </c>
      <c r="CP2481" s="179">
        <f t="shared" si="3927"/>
        <v>0</v>
      </c>
      <c r="CQ2481" s="179">
        <f t="shared" si="3927"/>
        <v>0</v>
      </c>
      <c r="CR2481" s="179">
        <f t="shared" si="3927"/>
        <v>0</v>
      </c>
      <c r="CS2481" s="179">
        <f t="shared" si="3927"/>
        <v>0</v>
      </c>
      <c r="CT2481" s="179">
        <f t="shared" si="3927"/>
        <v>0</v>
      </c>
      <c r="CU2481" s="179">
        <f t="shared" si="3927"/>
        <v>0</v>
      </c>
      <c r="CV2481" s="179">
        <f t="shared" si="3927"/>
        <v>0</v>
      </c>
      <c r="CW2481" s="179">
        <f t="shared" si="3927"/>
        <v>0</v>
      </c>
      <c r="CX2481" s="179">
        <f t="shared" si="3927"/>
        <v>0</v>
      </c>
      <c r="CY2481" s="179">
        <f t="shared" si="3927"/>
        <v>0</v>
      </c>
      <c r="CZ2481" s="179">
        <f t="shared" si="3927"/>
        <v>0</v>
      </c>
      <c r="DA2481" s="179">
        <f t="shared" si="3927"/>
        <v>0</v>
      </c>
      <c r="DB2481" s="179">
        <f t="shared" si="3927"/>
        <v>0</v>
      </c>
      <c r="DC2481" s="179">
        <f t="shared" si="3927"/>
        <v>0</v>
      </c>
      <c r="DD2481" s="179">
        <f t="shared" si="3927"/>
        <v>0</v>
      </c>
      <c r="DE2481" s="179">
        <f t="shared" si="3927"/>
        <v>0</v>
      </c>
      <c r="DF2481" s="179">
        <f t="shared" si="3927"/>
        <v>0</v>
      </c>
      <c r="DG2481" s="179">
        <f t="shared" si="3927"/>
        <v>0</v>
      </c>
      <c r="DH2481" s="179">
        <f t="shared" si="3927"/>
        <v>0</v>
      </c>
      <c r="DI2481" s="179">
        <f t="shared" si="3927"/>
        <v>0</v>
      </c>
      <c r="DJ2481" s="179">
        <f t="shared" si="3927"/>
        <v>0</v>
      </c>
      <c r="DK2481" s="179">
        <f t="shared" si="3927"/>
        <v>0</v>
      </c>
      <c r="DL2481" s="179">
        <f t="shared" si="3927"/>
        <v>0</v>
      </c>
    </row>
    <row r="2482" spans="1:116" x14ac:dyDescent="0.4">
      <c r="B2482" t="s">
        <v>332</v>
      </c>
      <c r="D2482" t="s">
        <v>408</v>
      </c>
      <c r="E2482" s="8" t="str">
        <f t="shared" si="3830"/>
        <v>2482 WCUR-IS</v>
      </c>
      <c r="G2482" s="191" t="str">
        <f>SUBSTITUTE(TRIM(MID(G2468, SEARCH("-", G2468) + 1, LEN(G2468))),":","")</f>
        <v>IS driven</v>
      </c>
      <c r="H2482" s="12"/>
      <c r="I2482" s="60"/>
      <c r="J2482" s="60"/>
      <c r="K2482" s="15"/>
      <c r="L2482" s="15"/>
      <c r="M2482" s="15"/>
      <c r="N2482" s="15"/>
      <c r="O2482" s="15"/>
      <c r="P2482" s="15"/>
      <c r="R2482" s="15"/>
      <c r="CN2482" s="60"/>
      <c r="CO2482" s="8"/>
      <c r="CP2482" s="8"/>
      <c r="CQ2482" s="8"/>
      <c r="CR2482" s="8"/>
      <c r="CS2482" s="8"/>
      <c r="CT2482" s="8"/>
      <c r="CU2482" s="8"/>
      <c r="CV2482" s="8"/>
      <c r="CW2482" s="8"/>
      <c r="CX2482" s="8"/>
      <c r="CY2482" s="8"/>
      <c r="CZ2482" s="8"/>
      <c r="DA2482" s="8"/>
      <c r="DB2482" s="8"/>
      <c r="DC2482" s="8"/>
      <c r="DD2482" s="8"/>
      <c r="DE2482" s="8"/>
      <c r="DF2482" s="8"/>
      <c r="DG2482" s="8"/>
      <c r="DH2482" s="8"/>
      <c r="DI2482" s="8"/>
      <c r="DJ2482" s="8"/>
      <c r="DK2482" s="8"/>
      <c r="DL2482" s="8"/>
    </row>
    <row r="2483" spans="1:116" x14ac:dyDescent="0.4">
      <c r="B2483" t="s">
        <v>332</v>
      </c>
      <c r="D2483" t="s">
        <v>408</v>
      </c>
      <c r="E2483" s="8" t="str">
        <f t="shared" si="3830"/>
        <v>2483 WCUR-IS</v>
      </c>
      <c r="G2483" s="136" t="str">
        <f t="shared" si="3918"/>
        <v>Secondary revenue driver</v>
      </c>
      <c r="H2483" s="12"/>
      <c r="I2483" s="60"/>
      <c r="J2483" s="60"/>
      <c r="K2483" s="15"/>
      <c r="L2483" s="15"/>
      <c r="M2483" s="15"/>
      <c r="N2483" s="15"/>
      <c r="O2483" s="15"/>
      <c r="P2483" s="15"/>
      <c r="R2483" s="15"/>
      <c r="S2483" s="212" t="str">
        <f t="shared" ref="S2483:AX2485" si="3928">ADDRESS(ROW(S2472),COLUMN(S2472),2)</f>
        <v>S$2472</v>
      </c>
      <c r="T2483" s="212" t="str">
        <f t="shared" si="3928"/>
        <v>T$2472</v>
      </c>
      <c r="U2483" s="212" t="str">
        <f t="shared" si="3928"/>
        <v>U$2472</v>
      </c>
      <c r="V2483" s="212" t="str">
        <f t="shared" si="3928"/>
        <v>V$2472</v>
      </c>
      <c r="W2483" s="212" t="str">
        <f t="shared" si="3928"/>
        <v>W$2472</v>
      </c>
      <c r="X2483" s="212" t="str">
        <f t="shared" si="3928"/>
        <v>X$2472</v>
      </c>
      <c r="Y2483" s="212" t="str">
        <f t="shared" si="3928"/>
        <v>Y$2472</v>
      </c>
      <c r="Z2483" s="212" t="str">
        <f t="shared" si="3928"/>
        <v>Z$2472</v>
      </c>
      <c r="AA2483" s="212" t="str">
        <f t="shared" si="3928"/>
        <v>AA$2472</v>
      </c>
      <c r="AB2483" s="212" t="str">
        <f t="shared" si="3928"/>
        <v>AB$2472</v>
      </c>
      <c r="AC2483" s="212" t="str">
        <f t="shared" si="3928"/>
        <v>AC$2472</v>
      </c>
      <c r="AD2483" s="212" t="str">
        <f t="shared" si="3928"/>
        <v>AD$2472</v>
      </c>
      <c r="AE2483" s="212" t="str">
        <f t="shared" si="3928"/>
        <v>AE$2472</v>
      </c>
      <c r="AF2483" s="212" t="str">
        <f t="shared" si="3928"/>
        <v>AF$2472</v>
      </c>
      <c r="AG2483" s="212" t="str">
        <f t="shared" si="3928"/>
        <v>AG$2472</v>
      </c>
      <c r="AH2483" s="212" t="str">
        <f t="shared" si="3928"/>
        <v>AH$2472</v>
      </c>
      <c r="AI2483" s="212" t="str">
        <f t="shared" si="3928"/>
        <v>AI$2472</v>
      </c>
      <c r="AJ2483" s="212" t="str">
        <f t="shared" si="3928"/>
        <v>AJ$2472</v>
      </c>
      <c r="AK2483" s="212" t="str">
        <f t="shared" si="3928"/>
        <v>AK$2472</v>
      </c>
      <c r="AL2483" s="212" t="str">
        <f t="shared" si="3928"/>
        <v>AL$2472</v>
      </c>
      <c r="AM2483" s="212" t="str">
        <f t="shared" si="3928"/>
        <v>AM$2472</v>
      </c>
      <c r="AN2483" s="212" t="str">
        <f t="shared" si="3928"/>
        <v>AN$2472</v>
      </c>
      <c r="AO2483" s="212" t="str">
        <f t="shared" si="3928"/>
        <v>AO$2472</v>
      </c>
      <c r="AP2483" s="212" t="str">
        <f t="shared" si="3928"/>
        <v>AP$2472</v>
      </c>
      <c r="AQ2483" s="212" t="str">
        <f t="shared" si="3928"/>
        <v>AQ$2472</v>
      </c>
      <c r="AR2483" s="212" t="str">
        <f t="shared" si="3928"/>
        <v>AR$2472</v>
      </c>
      <c r="AS2483" s="212" t="str">
        <f t="shared" si="3928"/>
        <v>AS$2472</v>
      </c>
      <c r="AT2483" s="212" t="str">
        <f t="shared" si="3928"/>
        <v>AT$2472</v>
      </c>
      <c r="AU2483" s="212" t="str">
        <f t="shared" si="3928"/>
        <v>AU$2472</v>
      </c>
      <c r="AV2483" s="212" t="str">
        <f t="shared" si="3928"/>
        <v>AV$2472</v>
      </c>
      <c r="AW2483" s="212" t="str">
        <f t="shared" si="3928"/>
        <v>AW$2472</v>
      </c>
      <c r="AX2483" s="212" t="str">
        <f t="shared" si="3928"/>
        <v>AX$2472</v>
      </c>
      <c r="AY2483" s="212" t="str">
        <f t="shared" ref="AY2483:CD2485" si="3929">ADDRESS(ROW(AY2472),COLUMN(AY2472),2)</f>
        <v>AY$2472</v>
      </c>
      <c r="AZ2483" s="212" t="str">
        <f t="shared" si="3929"/>
        <v>AZ$2472</v>
      </c>
      <c r="BA2483" s="212" t="str">
        <f t="shared" si="3929"/>
        <v>BA$2472</v>
      </c>
      <c r="BB2483" s="212" t="str">
        <f t="shared" si="3929"/>
        <v>BB$2472</v>
      </c>
      <c r="BC2483" s="212" t="str">
        <f t="shared" si="3929"/>
        <v>BC$2472</v>
      </c>
      <c r="BD2483" s="212" t="str">
        <f t="shared" si="3929"/>
        <v>BD$2472</v>
      </c>
      <c r="BE2483" s="212" t="str">
        <f t="shared" si="3929"/>
        <v>BE$2472</v>
      </c>
      <c r="BF2483" s="212" t="str">
        <f t="shared" si="3929"/>
        <v>BF$2472</v>
      </c>
      <c r="BG2483" s="212" t="str">
        <f t="shared" si="3929"/>
        <v>BG$2472</v>
      </c>
      <c r="BH2483" s="212" t="str">
        <f t="shared" si="3929"/>
        <v>BH$2472</v>
      </c>
      <c r="BI2483" s="212" t="str">
        <f t="shared" si="3929"/>
        <v>BI$2472</v>
      </c>
      <c r="BJ2483" s="212" t="str">
        <f t="shared" si="3929"/>
        <v>BJ$2472</v>
      </c>
      <c r="BK2483" s="212" t="str">
        <f t="shared" si="3929"/>
        <v>BK$2472</v>
      </c>
      <c r="BL2483" s="212" t="str">
        <f t="shared" si="3929"/>
        <v>BL$2472</v>
      </c>
      <c r="BM2483" s="212" t="str">
        <f t="shared" si="3929"/>
        <v>BM$2472</v>
      </c>
      <c r="BN2483" s="212" t="str">
        <f t="shared" si="3929"/>
        <v>BN$2472</v>
      </c>
      <c r="BO2483" s="212" t="str">
        <f t="shared" si="3929"/>
        <v>BO$2472</v>
      </c>
      <c r="BP2483" s="212" t="str">
        <f t="shared" si="3929"/>
        <v>BP$2472</v>
      </c>
      <c r="BQ2483" s="212" t="str">
        <f t="shared" si="3929"/>
        <v>BQ$2472</v>
      </c>
      <c r="BR2483" s="212" t="str">
        <f t="shared" si="3929"/>
        <v>BR$2472</v>
      </c>
      <c r="BS2483" s="212" t="str">
        <f t="shared" si="3929"/>
        <v>BS$2472</v>
      </c>
      <c r="BT2483" s="212" t="str">
        <f t="shared" si="3929"/>
        <v>BT$2472</v>
      </c>
      <c r="BU2483" s="212" t="str">
        <f t="shared" si="3929"/>
        <v>BU$2472</v>
      </c>
      <c r="BV2483" s="212" t="str">
        <f t="shared" si="3929"/>
        <v>BV$2472</v>
      </c>
      <c r="BW2483" s="212" t="str">
        <f t="shared" si="3929"/>
        <v>BW$2472</v>
      </c>
      <c r="BX2483" s="212" t="str">
        <f t="shared" si="3929"/>
        <v>BX$2472</v>
      </c>
      <c r="BY2483" s="212" t="str">
        <f t="shared" si="3929"/>
        <v>BY$2472</v>
      </c>
      <c r="BZ2483" s="212" t="str">
        <f t="shared" si="3929"/>
        <v>BZ$2472</v>
      </c>
      <c r="CA2483" s="212" t="str">
        <f t="shared" si="3929"/>
        <v>CA$2472</v>
      </c>
      <c r="CB2483" s="212" t="str">
        <f t="shared" si="3929"/>
        <v>CB$2472</v>
      </c>
      <c r="CC2483" s="212" t="str">
        <f t="shared" si="3929"/>
        <v>CC$2472</v>
      </c>
      <c r="CD2483" s="212" t="str">
        <f t="shared" si="3929"/>
        <v>CD$2472</v>
      </c>
      <c r="CE2483" s="212" t="str">
        <f t="shared" ref="CE2483:CL2485" si="3930">ADDRESS(ROW(CE2472),COLUMN(CE2472),2)</f>
        <v>CE$2472</v>
      </c>
      <c r="CF2483" s="212" t="str">
        <f t="shared" si="3930"/>
        <v>CF$2472</v>
      </c>
      <c r="CG2483" s="212" t="str">
        <f t="shared" si="3930"/>
        <v>CG$2472</v>
      </c>
      <c r="CH2483" s="212" t="str">
        <f t="shared" si="3930"/>
        <v>CH$2472</v>
      </c>
      <c r="CI2483" s="212" t="str">
        <f t="shared" si="3930"/>
        <v>CI$2472</v>
      </c>
      <c r="CJ2483" s="212" t="str">
        <f t="shared" si="3930"/>
        <v>CJ$2472</v>
      </c>
      <c r="CK2483" s="212" t="str">
        <f t="shared" si="3930"/>
        <v>CK$2472</v>
      </c>
      <c r="CL2483" s="212" t="str">
        <f t="shared" si="3930"/>
        <v>CL$2472</v>
      </c>
      <c r="CN2483" s="60"/>
      <c r="CO2483" s="212" t="str">
        <f t="shared" ref="CO2483:DL2485" si="3931">ADDRESS(ROW(CO1227),COLUMN(CO1227),2)</f>
        <v>CO$1227</v>
      </c>
      <c r="CP2483" s="212" t="str">
        <f t="shared" si="3931"/>
        <v>CP$1227</v>
      </c>
      <c r="CQ2483" s="212" t="str">
        <f t="shared" si="3931"/>
        <v>CQ$1227</v>
      </c>
      <c r="CR2483" s="212" t="str">
        <f t="shared" si="3931"/>
        <v>CR$1227</v>
      </c>
      <c r="CS2483" s="212" t="str">
        <f t="shared" si="3931"/>
        <v>CS$1227</v>
      </c>
      <c r="CT2483" s="212" t="str">
        <f t="shared" si="3931"/>
        <v>CT$1227</v>
      </c>
      <c r="CU2483" s="212" t="str">
        <f t="shared" si="3931"/>
        <v>CU$1227</v>
      </c>
      <c r="CV2483" s="212" t="str">
        <f t="shared" si="3931"/>
        <v>CV$1227</v>
      </c>
      <c r="CW2483" s="212" t="str">
        <f t="shared" si="3931"/>
        <v>CW$1227</v>
      </c>
      <c r="CX2483" s="212" t="str">
        <f t="shared" si="3931"/>
        <v>CX$1227</v>
      </c>
      <c r="CY2483" s="212" t="str">
        <f t="shared" si="3931"/>
        <v>CY$1227</v>
      </c>
      <c r="CZ2483" s="212" t="str">
        <f t="shared" si="3931"/>
        <v>CZ$1227</v>
      </c>
      <c r="DA2483" s="212" t="str">
        <f t="shared" si="3931"/>
        <v>DA$1227</v>
      </c>
      <c r="DB2483" s="212" t="str">
        <f t="shared" si="3931"/>
        <v>DB$1227</v>
      </c>
      <c r="DC2483" s="212" t="str">
        <f t="shared" si="3931"/>
        <v>DC$1227</v>
      </c>
      <c r="DD2483" s="212" t="str">
        <f t="shared" si="3931"/>
        <v>DD$1227</v>
      </c>
      <c r="DE2483" s="212" t="str">
        <f t="shared" si="3931"/>
        <v>DE$1227</v>
      </c>
      <c r="DF2483" s="212" t="str">
        <f t="shared" si="3931"/>
        <v>DF$1227</v>
      </c>
      <c r="DG2483" s="212" t="str">
        <f t="shared" si="3931"/>
        <v>DG$1227</v>
      </c>
      <c r="DH2483" s="212" t="str">
        <f t="shared" si="3931"/>
        <v>DH$1227</v>
      </c>
      <c r="DI2483" s="212" t="str">
        <f t="shared" si="3931"/>
        <v>DI$1227</v>
      </c>
      <c r="DJ2483" s="212" t="str">
        <f t="shared" si="3931"/>
        <v>DJ$1227</v>
      </c>
      <c r="DK2483" s="212" t="str">
        <f t="shared" si="3931"/>
        <v>DK$1227</v>
      </c>
      <c r="DL2483" s="212" t="str">
        <f t="shared" si="3931"/>
        <v>DL$1227</v>
      </c>
    </row>
    <row r="2484" spans="1:116" x14ac:dyDescent="0.4">
      <c r="B2484" t="s">
        <v>332</v>
      </c>
      <c r="D2484" t="s">
        <v>408</v>
      </c>
      <c r="E2484" s="8" t="str">
        <f t="shared" ref="E2484:E2486" si="3932">ROW()&amp;" "&amp;D2484</f>
        <v>2484 WCUR-IS</v>
      </c>
      <c r="G2484" s="136" t="str">
        <f t="shared" si="3918"/>
        <v>Secondary volume driver</v>
      </c>
      <c r="S2484" s="212" t="str">
        <f t="shared" ref="S2484:AX2486" si="3933">ADDRESS(ROW(S2471),COLUMN(S2471),2)</f>
        <v>S$2471</v>
      </c>
      <c r="T2484" s="212" t="str">
        <f t="shared" si="3933"/>
        <v>T$2471</v>
      </c>
      <c r="U2484" s="212" t="str">
        <f t="shared" si="3933"/>
        <v>U$2471</v>
      </c>
      <c r="V2484" s="212" t="str">
        <f t="shared" si="3933"/>
        <v>V$2471</v>
      </c>
      <c r="W2484" s="212" t="str">
        <f t="shared" si="3933"/>
        <v>W$2471</v>
      </c>
      <c r="X2484" s="212" t="str">
        <f t="shared" si="3933"/>
        <v>X$2471</v>
      </c>
      <c r="Y2484" s="212" t="str">
        <f t="shared" si="3933"/>
        <v>Y$2471</v>
      </c>
      <c r="Z2484" s="212" t="str">
        <f t="shared" si="3933"/>
        <v>Z$2471</v>
      </c>
      <c r="AA2484" s="212" t="str">
        <f t="shared" si="3933"/>
        <v>AA$2471</v>
      </c>
      <c r="AB2484" s="212" t="str">
        <f t="shared" si="3933"/>
        <v>AB$2471</v>
      </c>
      <c r="AC2484" s="212" t="str">
        <f t="shared" si="3933"/>
        <v>AC$2471</v>
      </c>
      <c r="AD2484" s="212" t="str">
        <f t="shared" si="3933"/>
        <v>AD$2471</v>
      </c>
      <c r="AE2484" s="212" t="str">
        <f t="shared" si="3933"/>
        <v>AE$2471</v>
      </c>
      <c r="AF2484" s="212" t="str">
        <f t="shared" si="3933"/>
        <v>AF$2471</v>
      </c>
      <c r="AG2484" s="212" t="str">
        <f t="shared" si="3933"/>
        <v>AG$2471</v>
      </c>
      <c r="AH2484" s="212" t="str">
        <f t="shared" si="3933"/>
        <v>AH$2471</v>
      </c>
      <c r="AI2484" s="212" t="str">
        <f t="shared" si="3933"/>
        <v>AI$2471</v>
      </c>
      <c r="AJ2484" s="212" t="str">
        <f t="shared" si="3933"/>
        <v>AJ$2471</v>
      </c>
      <c r="AK2484" s="212" t="str">
        <f t="shared" si="3933"/>
        <v>AK$2471</v>
      </c>
      <c r="AL2484" s="212" t="str">
        <f t="shared" si="3933"/>
        <v>AL$2471</v>
      </c>
      <c r="AM2484" s="212" t="str">
        <f t="shared" si="3933"/>
        <v>AM$2471</v>
      </c>
      <c r="AN2484" s="212" t="str">
        <f t="shared" si="3933"/>
        <v>AN$2471</v>
      </c>
      <c r="AO2484" s="212" t="str">
        <f t="shared" si="3933"/>
        <v>AO$2471</v>
      </c>
      <c r="AP2484" s="212" t="str">
        <f t="shared" si="3933"/>
        <v>AP$2471</v>
      </c>
      <c r="AQ2484" s="212" t="str">
        <f t="shared" si="3933"/>
        <v>AQ$2471</v>
      </c>
      <c r="AR2484" s="212" t="str">
        <f t="shared" si="3933"/>
        <v>AR$2471</v>
      </c>
      <c r="AS2484" s="212" t="str">
        <f t="shared" si="3933"/>
        <v>AS$2471</v>
      </c>
      <c r="AT2484" s="212" t="str">
        <f t="shared" si="3933"/>
        <v>AT$2471</v>
      </c>
      <c r="AU2484" s="212" t="str">
        <f t="shared" si="3933"/>
        <v>AU$2471</v>
      </c>
      <c r="AV2484" s="212" t="str">
        <f t="shared" si="3933"/>
        <v>AV$2471</v>
      </c>
      <c r="AW2484" s="212" t="str">
        <f t="shared" si="3933"/>
        <v>AW$2471</v>
      </c>
      <c r="AX2484" s="212" t="str">
        <f t="shared" si="3933"/>
        <v>AX$2471</v>
      </c>
      <c r="AY2484" s="212" t="str">
        <f t="shared" ref="AY2484:CD2486" si="3934">ADDRESS(ROW(AY2471),COLUMN(AY2471),2)</f>
        <v>AY$2471</v>
      </c>
      <c r="AZ2484" s="212" t="str">
        <f t="shared" si="3934"/>
        <v>AZ$2471</v>
      </c>
      <c r="BA2484" s="212" t="str">
        <f t="shared" si="3934"/>
        <v>BA$2471</v>
      </c>
      <c r="BB2484" s="212" t="str">
        <f t="shared" si="3934"/>
        <v>BB$2471</v>
      </c>
      <c r="BC2484" s="212" t="str">
        <f t="shared" si="3934"/>
        <v>BC$2471</v>
      </c>
      <c r="BD2484" s="212" t="str">
        <f t="shared" si="3934"/>
        <v>BD$2471</v>
      </c>
      <c r="BE2484" s="212" t="str">
        <f t="shared" si="3934"/>
        <v>BE$2471</v>
      </c>
      <c r="BF2484" s="212" t="str">
        <f t="shared" si="3934"/>
        <v>BF$2471</v>
      </c>
      <c r="BG2484" s="212" t="str">
        <f t="shared" si="3934"/>
        <v>BG$2471</v>
      </c>
      <c r="BH2484" s="212" t="str">
        <f t="shared" si="3934"/>
        <v>BH$2471</v>
      </c>
      <c r="BI2484" s="212" t="str">
        <f t="shared" si="3934"/>
        <v>BI$2471</v>
      </c>
      <c r="BJ2484" s="212" t="str">
        <f t="shared" si="3934"/>
        <v>BJ$2471</v>
      </c>
      <c r="BK2484" s="212" t="str">
        <f t="shared" si="3934"/>
        <v>BK$2471</v>
      </c>
      <c r="BL2484" s="212" t="str">
        <f t="shared" si="3934"/>
        <v>BL$2471</v>
      </c>
      <c r="BM2484" s="212" t="str">
        <f t="shared" si="3934"/>
        <v>BM$2471</v>
      </c>
      <c r="BN2484" s="212" t="str">
        <f t="shared" si="3934"/>
        <v>BN$2471</v>
      </c>
      <c r="BO2484" s="212" t="str">
        <f t="shared" si="3934"/>
        <v>BO$2471</v>
      </c>
      <c r="BP2484" s="212" t="str">
        <f t="shared" si="3934"/>
        <v>BP$2471</v>
      </c>
      <c r="BQ2484" s="212" t="str">
        <f t="shared" si="3934"/>
        <v>BQ$2471</v>
      </c>
      <c r="BR2484" s="212" t="str">
        <f t="shared" si="3934"/>
        <v>BR$2471</v>
      </c>
      <c r="BS2484" s="212" t="str">
        <f t="shared" si="3934"/>
        <v>BS$2471</v>
      </c>
      <c r="BT2484" s="212" t="str">
        <f t="shared" si="3934"/>
        <v>BT$2471</v>
      </c>
      <c r="BU2484" s="212" t="str">
        <f t="shared" si="3934"/>
        <v>BU$2471</v>
      </c>
      <c r="BV2484" s="212" t="str">
        <f t="shared" si="3934"/>
        <v>BV$2471</v>
      </c>
      <c r="BW2484" s="212" t="str">
        <f t="shared" si="3934"/>
        <v>BW$2471</v>
      </c>
      <c r="BX2484" s="212" t="str">
        <f t="shared" si="3934"/>
        <v>BX$2471</v>
      </c>
      <c r="BY2484" s="212" t="str">
        <f t="shared" si="3934"/>
        <v>BY$2471</v>
      </c>
      <c r="BZ2484" s="212" t="str">
        <f t="shared" si="3934"/>
        <v>BZ$2471</v>
      </c>
      <c r="CA2484" s="212" t="str">
        <f t="shared" si="3934"/>
        <v>CA$2471</v>
      </c>
      <c r="CB2484" s="212" t="str">
        <f t="shared" si="3934"/>
        <v>CB$2471</v>
      </c>
      <c r="CC2484" s="212" t="str">
        <f t="shared" si="3934"/>
        <v>CC$2471</v>
      </c>
      <c r="CD2484" s="212" t="str">
        <f t="shared" si="3934"/>
        <v>CD$2471</v>
      </c>
      <c r="CE2484" s="212" t="str">
        <f t="shared" ref="CE2484:CL2486" si="3935">ADDRESS(ROW(CE2471),COLUMN(CE2471),2)</f>
        <v>CE$2471</v>
      </c>
      <c r="CF2484" s="212" t="str">
        <f t="shared" si="3935"/>
        <v>CF$2471</v>
      </c>
      <c r="CG2484" s="212" t="str">
        <f t="shared" si="3935"/>
        <v>CG$2471</v>
      </c>
      <c r="CH2484" s="212" t="str">
        <f t="shared" si="3935"/>
        <v>CH$2471</v>
      </c>
      <c r="CI2484" s="212" t="str">
        <f t="shared" si="3935"/>
        <v>CI$2471</v>
      </c>
      <c r="CJ2484" s="212" t="str">
        <f t="shared" si="3935"/>
        <v>CJ$2471</v>
      </c>
      <c r="CK2484" s="212" t="str">
        <f t="shared" si="3935"/>
        <v>CK$2471</v>
      </c>
      <c r="CL2484" s="212" t="str">
        <f t="shared" si="3935"/>
        <v>CL$2471</v>
      </c>
      <c r="CO2484" s="212" t="str">
        <f t="shared" ref="CO2484:DL2486" si="3936">ADDRESS(ROW(CO1226),COLUMN(CO1226),2)</f>
        <v>CO$1226</v>
      </c>
      <c r="CP2484" s="212" t="str">
        <f t="shared" si="3936"/>
        <v>CP$1226</v>
      </c>
      <c r="CQ2484" s="212" t="str">
        <f t="shared" si="3936"/>
        <v>CQ$1226</v>
      </c>
      <c r="CR2484" s="212" t="str">
        <f t="shared" si="3936"/>
        <v>CR$1226</v>
      </c>
      <c r="CS2484" s="212" t="str">
        <f t="shared" si="3936"/>
        <v>CS$1226</v>
      </c>
      <c r="CT2484" s="212" t="str">
        <f t="shared" si="3936"/>
        <v>CT$1226</v>
      </c>
      <c r="CU2484" s="212" t="str">
        <f t="shared" si="3936"/>
        <v>CU$1226</v>
      </c>
      <c r="CV2484" s="212" t="str">
        <f t="shared" si="3936"/>
        <v>CV$1226</v>
      </c>
      <c r="CW2484" s="212" t="str">
        <f t="shared" si="3936"/>
        <v>CW$1226</v>
      </c>
      <c r="CX2484" s="212" t="str">
        <f t="shared" si="3936"/>
        <v>CX$1226</v>
      </c>
      <c r="CY2484" s="212" t="str">
        <f t="shared" si="3936"/>
        <v>CY$1226</v>
      </c>
      <c r="CZ2484" s="212" t="str">
        <f t="shared" si="3936"/>
        <v>CZ$1226</v>
      </c>
      <c r="DA2484" s="212" t="str">
        <f t="shared" si="3936"/>
        <v>DA$1226</v>
      </c>
      <c r="DB2484" s="212" t="str">
        <f t="shared" si="3936"/>
        <v>DB$1226</v>
      </c>
      <c r="DC2484" s="212" t="str">
        <f t="shared" si="3936"/>
        <v>DC$1226</v>
      </c>
      <c r="DD2484" s="212" t="str">
        <f t="shared" si="3936"/>
        <v>DD$1226</v>
      </c>
      <c r="DE2484" s="212" t="str">
        <f t="shared" si="3936"/>
        <v>DE$1226</v>
      </c>
      <c r="DF2484" s="212" t="str">
        <f t="shared" si="3936"/>
        <v>DF$1226</v>
      </c>
      <c r="DG2484" s="212" t="str">
        <f t="shared" si="3936"/>
        <v>DG$1226</v>
      </c>
      <c r="DH2484" s="212" t="str">
        <f t="shared" si="3936"/>
        <v>DH$1226</v>
      </c>
      <c r="DI2484" s="212" t="str">
        <f t="shared" si="3936"/>
        <v>DI$1226</v>
      </c>
      <c r="DJ2484" s="212" t="str">
        <f t="shared" si="3936"/>
        <v>DJ$1226</v>
      </c>
      <c r="DK2484" s="212" t="str">
        <f t="shared" si="3936"/>
        <v>DK$1226</v>
      </c>
      <c r="DL2484" s="212" t="str">
        <f t="shared" si="3936"/>
        <v>DL$1226</v>
      </c>
    </row>
    <row r="2485" spans="1:116" x14ac:dyDescent="0.4">
      <c r="CO2485" s="8"/>
      <c r="CP2485" s="8"/>
      <c r="CQ2485" s="8"/>
      <c r="CR2485" s="8"/>
      <c r="CS2485" s="8"/>
      <c r="CT2485" s="8"/>
      <c r="CU2485" s="8"/>
      <c r="CV2485" s="8"/>
      <c r="CW2485" s="8"/>
      <c r="CX2485" s="8"/>
      <c r="CY2485" s="8"/>
      <c r="CZ2485" s="8"/>
      <c r="DA2485" s="8"/>
      <c r="DB2485" s="8"/>
      <c r="DC2485" s="8"/>
      <c r="DD2485" s="8"/>
      <c r="DE2485" s="8"/>
      <c r="DF2485" s="8"/>
      <c r="DG2485" s="8"/>
      <c r="DH2485" s="8"/>
      <c r="DI2485" s="8"/>
      <c r="DJ2485" s="8"/>
      <c r="DK2485" s="8"/>
      <c r="DL2485" s="8"/>
    </row>
    <row r="2486" spans="1:116" x14ac:dyDescent="0.4">
      <c r="A2486" s="174"/>
      <c r="E2486" s="8"/>
      <c r="G2486" s="175" t="s">
        <v>490</v>
      </c>
      <c r="H2486" s="174"/>
      <c r="I2486" s="176"/>
      <c r="J2486" s="176"/>
      <c r="K2486" s="197"/>
      <c r="L2486" s="197"/>
      <c r="M2486" s="197"/>
      <c r="N2486" s="197"/>
      <c r="O2486" s="197"/>
      <c r="P2486" s="197"/>
      <c r="R2486" s="198"/>
      <c r="S2486" s="174"/>
      <c r="T2486" s="174"/>
      <c r="U2486" s="174"/>
      <c r="V2486" s="174"/>
      <c r="W2486" s="174"/>
      <c r="X2486" s="174"/>
      <c r="Y2486" s="174"/>
      <c r="Z2486" s="174"/>
      <c r="AA2486" s="174"/>
      <c r="AB2486" s="174"/>
      <c r="AC2486" s="174"/>
      <c r="AD2486" s="174"/>
      <c r="AE2486" s="174"/>
      <c r="AF2486" s="174"/>
      <c r="AG2486" s="174"/>
      <c r="AH2486" s="174"/>
      <c r="AI2486" s="174"/>
      <c r="AJ2486" s="174"/>
      <c r="AK2486" s="174"/>
      <c r="AL2486" s="174"/>
      <c r="AM2486" s="174"/>
      <c r="AN2486" s="174"/>
      <c r="AO2486" s="174"/>
      <c r="AP2486" s="174"/>
      <c r="AQ2486" s="174"/>
      <c r="AR2486" s="174"/>
      <c r="AS2486" s="174"/>
      <c r="AT2486" s="174"/>
      <c r="AU2486" s="174"/>
      <c r="AV2486" s="174"/>
      <c r="AW2486" s="174"/>
      <c r="AX2486" s="174"/>
      <c r="AY2486" s="174"/>
      <c r="AZ2486" s="174"/>
      <c r="BA2486" s="174"/>
      <c r="BB2486" s="174"/>
      <c r="BC2486" s="174"/>
      <c r="BD2486" s="174"/>
      <c r="BE2486" s="174"/>
      <c r="BF2486" s="174"/>
      <c r="BG2486" s="174"/>
      <c r="BH2486" s="174"/>
      <c r="BI2486" s="174"/>
      <c r="BJ2486" s="174"/>
      <c r="BK2486" s="174"/>
      <c r="BL2486" s="174"/>
      <c r="BM2486" s="174"/>
      <c r="BN2486" s="174"/>
      <c r="BO2486" s="174"/>
      <c r="BP2486" s="174"/>
      <c r="BQ2486" s="174"/>
      <c r="BR2486" s="174"/>
      <c r="BS2486" s="174"/>
      <c r="BT2486" s="174"/>
      <c r="BU2486" s="174"/>
      <c r="BV2486" s="174"/>
      <c r="BW2486" s="174"/>
      <c r="BX2486" s="174"/>
      <c r="BY2486" s="174"/>
      <c r="BZ2486" s="174"/>
      <c r="CA2486" s="174"/>
      <c r="CB2486" s="174"/>
      <c r="CC2486" s="174"/>
      <c r="CD2486" s="174"/>
      <c r="CE2486" s="174"/>
      <c r="CF2486" s="174"/>
      <c r="CG2486" s="174"/>
      <c r="CH2486" s="174"/>
      <c r="CI2486" s="174"/>
      <c r="CJ2486" s="174"/>
      <c r="CK2486" s="174"/>
      <c r="CL2486" s="174"/>
      <c r="CN2486" s="176"/>
      <c r="CO2486" s="174"/>
      <c r="CP2486" s="174"/>
      <c r="CQ2486" s="174"/>
      <c r="CR2486" s="174"/>
      <c r="CS2486" s="174"/>
      <c r="CT2486" s="174"/>
      <c r="CU2486" s="174"/>
      <c r="CV2486" s="174"/>
      <c r="CW2486" s="174"/>
      <c r="CX2486" s="174"/>
      <c r="CY2486" s="174"/>
      <c r="CZ2486" s="174"/>
      <c r="DA2486" s="174"/>
      <c r="DB2486" s="174"/>
      <c r="DC2486" s="174"/>
      <c r="DD2486" s="174"/>
      <c r="DE2486" s="174"/>
      <c r="DF2486" s="174"/>
      <c r="DG2486" s="174"/>
      <c r="DH2486" s="174"/>
      <c r="DI2486" s="174"/>
      <c r="DJ2486" s="174"/>
      <c r="DK2486" s="174"/>
      <c r="DL2486" s="174"/>
    </row>
    <row r="2487" spans="1:116" x14ac:dyDescent="0.4">
      <c r="A2487" s="174"/>
      <c r="E2487" s="8"/>
      <c r="G2487" s="175" t="s">
        <v>492</v>
      </c>
      <c r="H2487" s="174"/>
      <c r="I2487" s="176"/>
      <c r="J2487" s="176"/>
      <c r="K2487" s="197"/>
      <c r="L2487" s="197"/>
      <c r="M2487" s="197"/>
      <c r="N2487" s="197"/>
      <c r="O2487" s="197"/>
      <c r="P2487" s="197"/>
      <c r="R2487" s="198"/>
      <c r="S2487" s="174"/>
      <c r="T2487" s="174"/>
      <c r="U2487" s="174"/>
      <c r="V2487" s="174"/>
      <c r="W2487" s="174"/>
      <c r="X2487" s="174"/>
      <c r="Y2487" s="174"/>
      <c r="Z2487" s="174"/>
      <c r="AA2487" s="174"/>
      <c r="AB2487" s="174"/>
      <c r="AC2487" s="174"/>
      <c r="AD2487" s="174"/>
      <c r="AE2487" s="174"/>
      <c r="AF2487" s="174"/>
      <c r="AG2487" s="174"/>
      <c r="AH2487" s="174"/>
      <c r="AI2487" s="174"/>
      <c r="AJ2487" s="174"/>
      <c r="AK2487" s="174"/>
      <c r="AL2487" s="174"/>
      <c r="AM2487" s="174"/>
      <c r="AN2487" s="174"/>
      <c r="AO2487" s="174"/>
      <c r="AP2487" s="174"/>
      <c r="AQ2487" s="174"/>
      <c r="AR2487" s="174"/>
      <c r="AS2487" s="174"/>
      <c r="AT2487" s="174"/>
      <c r="AU2487" s="174"/>
      <c r="AV2487" s="174"/>
      <c r="AW2487" s="174"/>
      <c r="AX2487" s="174"/>
      <c r="AY2487" s="174"/>
      <c r="AZ2487" s="174"/>
      <c r="BA2487" s="174"/>
      <c r="BB2487" s="174"/>
      <c r="BC2487" s="174"/>
      <c r="BD2487" s="174"/>
      <c r="BE2487" s="174"/>
      <c r="BF2487" s="174"/>
      <c r="BG2487" s="174"/>
      <c r="BH2487" s="174"/>
      <c r="BI2487" s="174"/>
      <c r="BJ2487" s="174"/>
      <c r="BK2487" s="174"/>
      <c r="BL2487" s="174"/>
      <c r="BM2487" s="174"/>
      <c r="BN2487" s="174"/>
      <c r="BO2487" s="174"/>
      <c r="BP2487" s="174"/>
      <c r="BQ2487" s="174"/>
      <c r="BR2487" s="174"/>
      <c r="BS2487" s="174"/>
      <c r="BT2487" s="174"/>
      <c r="BU2487" s="174"/>
      <c r="BV2487" s="174"/>
      <c r="BW2487" s="174"/>
      <c r="BX2487" s="174"/>
      <c r="BY2487" s="174"/>
      <c r="BZ2487" s="174"/>
      <c r="CA2487" s="174"/>
      <c r="CB2487" s="174"/>
      <c r="CC2487" s="174"/>
      <c r="CD2487" s="174"/>
      <c r="CE2487" s="174"/>
      <c r="CF2487" s="174"/>
      <c r="CG2487" s="174"/>
      <c r="CH2487" s="174"/>
      <c r="CI2487" s="174"/>
      <c r="CJ2487" s="174"/>
      <c r="CK2487" s="174"/>
      <c r="CL2487" s="174"/>
      <c r="CN2487" s="176"/>
      <c r="CO2487" s="174"/>
      <c r="CP2487" s="174"/>
      <c r="CQ2487" s="174"/>
      <c r="CR2487" s="174"/>
      <c r="CS2487" s="174"/>
      <c r="CT2487" s="174"/>
      <c r="CU2487" s="174"/>
      <c r="CV2487" s="174"/>
      <c r="CW2487" s="174"/>
      <c r="CX2487" s="174"/>
      <c r="CY2487" s="174"/>
      <c r="CZ2487" s="174"/>
      <c r="DA2487" s="174"/>
      <c r="DB2487" s="174"/>
      <c r="DC2487" s="174"/>
      <c r="DD2487" s="174"/>
      <c r="DE2487" s="174"/>
      <c r="DF2487" s="174"/>
      <c r="DG2487" s="174"/>
      <c r="DH2487" s="174"/>
      <c r="DI2487" s="174"/>
      <c r="DJ2487" s="174"/>
      <c r="DK2487" s="174"/>
      <c r="DL2487" s="174"/>
    </row>
    <row r="2488" spans="1:116" x14ac:dyDescent="0.4">
      <c r="A2488" s="174"/>
      <c r="E2488" s="8"/>
      <c r="G2488" s="175" t="s">
        <v>461</v>
      </c>
      <c r="H2488" s="174"/>
      <c r="I2488" s="176"/>
      <c r="J2488" s="176"/>
      <c r="K2488" s="197"/>
      <c r="L2488" s="197"/>
      <c r="M2488" s="197"/>
      <c r="N2488" s="197"/>
      <c r="O2488" s="197"/>
      <c r="P2488" s="197"/>
      <c r="R2488" s="198"/>
      <c r="S2488" s="199" t="str">
        <f t="shared" ref="S2488:CD2488" si="3937">S$20</f>
        <v>S$16</v>
      </c>
      <c r="T2488" s="199" t="str">
        <f t="shared" si="3937"/>
        <v>T$16</v>
      </c>
      <c r="U2488" s="199" t="str">
        <f t="shared" si="3937"/>
        <v>U$16</v>
      </c>
      <c r="V2488" s="199" t="str">
        <f t="shared" si="3937"/>
        <v>V$16</v>
      </c>
      <c r="W2488" s="199" t="str">
        <f t="shared" si="3937"/>
        <v>W$16</v>
      </c>
      <c r="X2488" s="199" t="str">
        <f t="shared" si="3937"/>
        <v>X$16</v>
      </c>
      <c r="Y2488" s="199" t="str">
        <f t="shared" si="3937"/>
        <v>Y$16</v>
      </c>
      <c r="Z2488" s="199" t="str">
        <f t="shared" si="3937"/>
        <v>Z$16</v>
      </c>
      <c r="AA2488" s="199" t="str">
        <f t="shared" si="3937"/>
        <v>AA$16</v>
      </c>
      <c r="AB2488" s="199" t="str">
        <f t="shared" si="3937"/>
        <v>AB$16</v>
      </c>
      <c r="AC2488" s="199" t="str">
        <f t="shared" si="3937"/>
        <v>AC$16</v>
      </c>
      <c r="AD2488" s="199" t="str">
        <f t="shared" si="3937"/>
        <v>AD$16</v>
      </c>
      <c r="AE2488" s="199" t="str">
        <f t="shared" si="3937"/>
        <v>AE$16</v>
      </c>
      <c r="AF2488" s="199" t="str">
        <f t="shared" si="3937"/>
        <v>AF$16</v>
      </c>
      <c r="AG2488" s="199" t="str">
        <f t="shared" si="3937"/>
        <v>AG$16</v>
      </c>
      <c r="AH2488" s="199" t="str">
        <f t="shared" si="3937"/>
        <v>AH$16</v>
      </c>
      <c r="AI2488" s="199" t="str">
        <f t="shared" si="3937"/>
        <v>AI$16</v>
      </c>
      <c r="AJ2488" s="199" t="str">
        <f t="shared" si="3937"/>
        <v>AJ$16</v>
      </c>
      <c r="AK2488" s="199" t="str">
        <f t="shared" si="3937"/>
        <v>AK$16</v>
      </c>
      <c r="AL2488" s="199" t="str">
        <f t="shared" si="3937"/>
        <v>AL$16</v>
      </c>
      <c r="AM2488" s="199" t="str">
        <f t="shared" si="3937"/>
        <v>AM$16</v>
      </c>
      <c r="AN2488" s="199" t="str">
        <f t="shared" si="3937"/>
        <v>AN$16</v>
      </c>
      <c r="AO2488" s="199" t="str">
        <f t="shared" si="3937"/>
        <v>AO$16</v>
      </c>
      <c r="AP2488" s="199" t="str">
        <f t="shared" si="3937"/>
        <v>AP$16</v>
      </c>
      <c r="AQ2488" s="199" t="str">
        <f t="shared" si="3937"/>
        <v>AQ$16</v>
      </c>
      <c r="AR2488" s="199" t="str">
        <f t="shared" si="3937"/>
        <v>AR$16</v>
      </c>
      <c r="AS2488" s="199" t="str">
        <f t="shared" si="3937"/>
        <v>AS$16</v>
      </c>
      <c r="AT2488" s="199" t="str">
        <f t="shared" si="3937"/>
        <v>AT$16</v>
      </c>
      <c r="AU2488" s="199" t="str">
        <f t="shared" si="3937"/>
        <v>AU$16</v>
      </c>
      <c r="AV2488" s="199" t="str">
        <f t="shared" si="3937"/>
        <v>AV$16</v>
      </c>
      <c r="AW2488" s="199" t="str">
        <f t="shared" si="3937"/>
        <v>AW$16</v>
      </c>
      <c r="AX2488" s="199" t="str">
        <f t="shared" si="3937"/>
        <v>AX$16</v>
      </c>
      <c r="AY2488" s="199" t="str">
        <f t="shared" si="3937"/>
        <v>AY$16</v>
      </c>
      <c r="AZ2488" s="199" t="str">
        <f t="shared" si="3937"/>
        <v>AZ$16</v>
      </c>
      <c r="BA2488" s="199" t="str">
        <f t="shared" si="3937"/>
        <v>BA$16</v>
      </c>
      <c r="BB2488" s="199" t="str">
        <f t="shared" si="3937"/>
        <v>BB$16</v>
      </c>
      <c r="BC2488" s="199" t="str">
        <f t="shared" si="3937"/>
        <v>BC$16</v>
      </c>
      <c r="BD2488" s="199" t="str">
        <f t="shared" si="3937"/>
        <v>BD$16</v>
      </c>
      <c r="BE2488" s="199" t="str">
        <f t="shared" si="3937"/>
        <v>BE$16</v>
      </c>
      <c r="BF2488" s="199" t="str">
        <f t="shared" si="3937"/>
        <v>BF$16</v>
      </c>
      <c r="BG2488" s="199" t="str">
        <f t="shared" si="3937"/>
        <v>BG$16</v>
      </c>
      <c r="BH2488" s="199" t="str">
        <f t="shared" si="3937"/>
        <v>BH$16</v>
      </c>
      <c r="BI2488" s="199" t="str">
        <f t="shared" si="3937"/>
        <v>BI$16</v>
      </c>
      <c r="BJ2488" s="199" t="str">
        <f t="shared" si="3937"/>
        <v>BJ$16</v>
      </c>
      <c r="BK2488" s="199" t="str">
        <f t="shared" si="3937"/>
        <v>BK$16</v>
      </c>
      <c r="BL2488" s="199" t="str">
        <f t="shared" si="3937"/>
        <v>BL$16</v>
      </c>
      <c r="BM2488" s="199" t="str">
        <f t="shared" si="3937"/>
        <v>BM$16</v>
      </c>
      <c r="BN2488" s="199" t="str">
        <f t="shared" si="3937"/>
        <v>BN$16</v>
      </c>
      <c r="BO2488" s="199" t="str">
        <f t="shared" si="3937"/>
        <v>BO$16</v>
      </c>
      <c r="BP2488" s="199" t="str">
        <f t="shared" si="3937"/>
        <v>BP$16</v>
      </c>
      <c r="BQ2488" s="199" t="str">
        <f t="shared" si="3937"/>
        <v>BQ$16</v>
      </c>
      <c r="BR2488" s="199" t="str">
        <f t="shared" si="3937"/>
        <v>BR$16</v>
      </c>
      <c r="BS2488" s="199" t="str">
        <f t="shared" si="3937"/>
        <v>BS$16</v>
      </c>
      <c r="BT2488" s="199" t="str">
        <f t="shared" si="3937"/>
        <v>BT$16</v>
      </c>
      <c r="BU2488" s="199" t="str">
        <f t="shared" si="3937"/>
        <v>BU$16</v>
      </c>
      <c r="BV2488" s="199" t="str">
        <f t="shared" si="3937"/>
        <v>BV$16</v>
      </c>
      <c r="BW2488" s="199" t="str">
        <f t="shared" si="3937"/>
        <v>BW$16</v>
      </c>
      <c r="BX2488" s="199" t="str">
        <f t="shared" si="3937"/>
        <v>BX$16</v>
      </c>
      <c r="BY2488" s="199" t="str">
        <f t="shared" si="3937"/>
        <v>BY$16</v>
      </c>
      <c r="BZ2488" s="199" t="str">
        <f t="shared" si="3937"/>
        <v>BZ$16</v>
      </c>
      <c r="CA2488" s="199" t="str">
        <f t="shared" si="3937"/>
        <v>CA$16</v>
      </c>
      <c r="CB2488" s="199" t="str">
        <f t="shared" si="3937"/>
        <v>CB$16</v>
      </c>
      <c r="CC2488" s="199" t="str">
        <f t="shared" si="3937"/>
        <v>CC$16</v>
      </c>
      <c r="CD2488" s="199" t="str">
        <f t="shared" si="3937"/>
        <v>CD$16</v>
      </c>
      <c r="CE2488" s="199" t="str">
        <f t="shared" ref="CE2488:CL2488" si="3938">CE$20</f>
        <v>CE$16</v>
      </c>
      <c r="CF2488" s="199" t="str">
        <f t="shared" si="3938"/>
        <v>CF$16</v>
      </c>
      <c r="CG2488" s="199" t="str">
        <f t="shared" si="3938"/>
        <v>CG$16</v>
      </c>
      <c r="CH2488" s="199" t="str">
        <f t="shared" si="3938"/>
        <v>CH$16</v>
      </c>
      <c r="CI2488" s="199" t="str">
        <f t="shared" si="3938"/>
        <v>CI$16</v>
      </c>
      <c r="CJ2488" s="199" t="str">
        <f t="shared" si="3938"/>
        <v>CJ$16</v>
      </c>
      <c r="CK2488" s="199" t="str">
        <f t="shared" si="3938"/>
        <v>CK$16</v>
      </c>
      <c r="CL2488" s="199" t="str">
        <f t="shared" si="3938"/>
        <v>CL$16</v>
      </c>
      <c r="CN2488" s="176"/>
      <c r="CO2488" s="199" t="str">
        <f t="shared" ref="CO2488:DL2488" si="3939">CO$20</f>
        <v>CO$16</v>
      </c>
      <c r="CP2488" s="199" t="str">
        <f t="shared" si="3939"/>
        <v>CP$16</v>
      </c>
      <c r="CQ2488" s="199" t="str">
        <f t="shared" si="3939"/>
        <v>CQ$16</v>
      </c>
      <c r="CR2488" s="199" t="str">
        <f t="shared" si="3939"/>
        <v>CR$16</v>
      </c>
      <c r="CS2488" s="199" t="str">
        <f t="shared" si="3939"/>
        <v>CS$16</v>
      </c>
      <c r="CT2488" s="199" t="str">
        <f t="shared" si="3939"/>
        <v>CT$16</v>
      </c>
      <c r="CU2488" s="199" t="str">
        <f t="shared" si="3939"/>
        <v>CU$16</v>
      </c>
      <c r="CV2488" s="199" t="str">
        <f t="shared" si="3939"/>
        <v>CV$16</v>
      </c>
      <c r="CW2488" s="199" t="str">
        <f t="shared" si="3939"/>
        <v>CW$16</v>
      </c>
      <c r="CX2488" s="199" t="str">
        <f t="shared" si="3939"/>
        <v>CX$16</v>
      </c>
      <c r="CY2488" s="199" t="str">
        <f t="shared" si="3939"/>
        <v>CY$16</v>
      </c>
      <c r="CZ2488" s="199" t="str">
        <f t="shared" si="3939"/>
        <v>CZ$16</v>
      </c>
      <c r="DA2488" s="199" t="str">
        <f t="shared" si="3939"/>
        <v>DA$16</v>
      </c>
      <c r="DB2488" s="199" t="str">
        <f t="shared" si="3939"/>
        <v>DB$16</v>
      </c>
      <c r="DC2488" s="199" t="str">
        <f t="shared" si="3939"/>
        <v>DC$16</v>
      </c>
      <c r="DD2488" s="199" t="str">
        <f t="shared" si="3939"/>
        <v>DD$16</v>
      </c>
      <c r="DE2488" s="199" t="str">
        <f t="shared" si="3939"/>
        <v>DE$16</v>
      </c>
      <c r="DF2488" s="199" t="str">
        <f t="shared" si="3939"/>
        <v>DF$16</v>
      </c>
      <c r="DG2488" s="199" t="str">
        <f t="shared" si="3939"/>
        <v>DG$16</v>
      </c>
      <c r="DH2488" s="199" t="str">
        <f t="shared" si="3939"/>
        <v>DH$16</v>
      </c>
      <c r="DI2488" s="199" t="str">
        <f t="shared" si="3939"/>
        <v>DI$16</v>
      </c>
      <c r="DJ2488" s="199" t="str">
        <f t="shared" si="3939"/>
        <v>DJ$16</v>
      </c>
      <c r="DK2488" s="199" t="str">
        <f t="shared" si="3939"/>
        <v>DK$16</v>
      </c>
      <c r="DL2488" s="199" t="str">
        <f t="shared" si="3939"/>
        <v>DL$16</v>
      </c>
    </row>
    <row r="2489" spans="1:116" x14ac:dyDescent="0.4">
      <c r="A2489" s="174"/>
      <c r="E2489" s="8"/>
      <c r="G2489" s="175" t="s">
        <v>462</v>
      </c>
      <c r="H2489" s="200"/>
      <c r="I2489" s="201"/>
      <c r="J2489" s="201"/>
      <c r="K2489" s="202"/>
      <c r="L2489" s="202"/>
      <c r="M2489" s="202"/>
      <c r="N2489" s="202"/>
      <c r="O2489" s="202"/>
      <c r="P2489" s="202"/>
      <c r="R2489" s="202"/>
      <c r="S2489" s="199" t="str">
        <f t="shared" ref="S2489:CD2489" si="3940">S$21</f>
        <v>S$17</v>
      </c>
      <c r="T2489" s="199" t="str">
        <f t="shared" si="3940"/>
        <v>T$17</v>
      </c>
      <c r="U2489" s="199" t="str">
        <f t="shared" si="3940"/>
        <v>U$17</v>
      </c>
      <c r="V2489" s="199" t="str">
        <f t="shared" si="3940"/>
        <v>V$17</v>
      </c>
      <c r="W2489" s="199" t="str">
        <f t="shared" si="3940"/>
        <v>W$17</v>
      </c>
      <c r="X2489" s="199" t="str">
        <f t="shared" si="3940"/>
        <v>X$17</v>
      </c>
      <c r="Y2489" s="199" t="str">
        <f t="shared" si="3940"/>
        <v>Y$17</v>
      </c>
      <c r="Z2489" s="199" t="str">
        <f t="shared" si="3940"/>
        <v>Z$17</v>
      </c>
      <c r="AA2489" s="199" t="str">
        <f t="shared" si="3940"/>
        <v>AA$17</v>
      </c>
      <c r="AB2489" s="199" t="str">
        <f t="shared" si="3940"/>
        <v>AB$17</v>
      </c>
      <c r="AC2489" s="199" t="str">
        <f t="shared" si="3940"/>
        <v>AC$17</v>
      </c>
      <c r="AD2489" s="199" t="str">
        <f t="shared" si="3940"/>
        <v>AD$17</v>
      </c>
      <c r="AE2489" s="199" t="str">
        <f t="shared" si="3940"/>
        <v>AE$17</v>
      </c>
      <c r="AF2489" s="199" t="str">
        <f t="shared" si="3940"/>
        <v>AF$17</v>
      </c>
      <c r="AG2489" s="199" t="str">
        <f t="shared" si="3940"/>
        <v>AG$17</v>
      </c>
      <c r="AH2489" s="199" t="str">
        <f t="shared" si="3940"/>
        <v>AH$17</v>
      </c>
      <c r="AI2489" s="199" t="str">
        <f t="shared" si="3940"/>
        <v>AI$17</v>
      </c>
      <c r="AJ2489" s="199" t="str">
        <f t="shared" si="3940"/>
        <v>AJ$17</v>
      </c>
      <c r="AK2489" s="199" t="str">
        <f t="shared" si="3940"/>
        <v>AK$17</v>
      </c>
      <c r="AL2489" s="199" t="str">
        <f t="shared" si="3940"/>
        <v>AL$17</v>
      </c>
      <c r="AM2489" s="199" t="str">
        <f t="shared" si="3940"/>
        <v>AM$17</v>
      </c>
      <c r="AN2489" s="199" t="str">
        <f t="shared" si="3940"/>
        <v>AN$17</v>
      </c>
      <c r="AO2489" s="199" t="str">
        <f t="shared" si="3940"/>
        <v>AO$17</v>
      </c>
      <c r="AP2489" s="199" t="str">
        <f t="shared" si="3940"/>
        <v>AP$17</v>
      </c>
      <c r="AQ2489" s="199" t="str">
        <f t="shared" si="3940"/>
        <v>AQ$17</v>
      </c>
      <c r="AR2489" s="199" t="str">
        <f t="shared" si="3940"/>
        <v>AR$17</v>
      </c>
      <c r="AS2489" s="199" t="str">
        <f t="shared" si="3940"/>
        <v>AS$17</v>
      </c>
      <c r="AT2489" s="199" t="str">
        <f t="shared" si="3940"/>
        <v>AT$17</v>
      </c>
      <c r="AU2489" s="199" t="str">
        <f t="shared" si="3940"/>
        <v>AU$17</v>
      </c>
      <c r="AV2489" s="199" t="str">
        <f t="shared" si="3940"/>
        <v>AV$17</v>
      </c>
      <c r="AW2489" s="199" t="str">
        <f t="shared" si="3940"/>
        <v>AW$17</v>
      </c>
      <c r="AX2489" s="199" t="str">
        <f t="shared" si="3940"/>
        <v>AX$17</v>
      </c>
      <c r="AY2489" s="199" t="str">
        <f t="shared" si="3940"/>
        <v>AY$17</v>
      </c>
      <c r="AZ2489" s="199" t="str">
        <f t="shared" si="3940"/>
        <v>AZ$17</v>
      </c>
      <c r="BA2489" s="199" t="str">
        <f t="shared" si="3940"/>
        <v>BA$17</v>
      </c>
      <c r="BB2489" s="199" t="str">
        <f t="shared" si="3940"/>
        <v>BB$17</v>
      </c>
      <c r="BC2489" s="199" t="str">
        <f t="shared" si="3940"/>
        <v>BC$17</v>
      </c>
      <c r="BD2489" s="199" t="str">
        <f t="shared" si="3940"/>
        <v>BD$17</v>
      </c>
      <c r="BE2489" s="199" t="str">
        <f t="shared" si="3940"/>
        <v>BE$17</v>
      </c>
      <c r="BF2489" s="199" t="str">
        <f t="shared" si="3940"/>
        <v>BF$17</v>
      </c>
      <c r="BG2489" s="199" t="str">
        <f t="shared" si="3940"/>
        <v>BG$17</v>
      </c>
      <c r="BH2489" s="199" t="str">
        <f t="shared" si="3940"/>
        <v>BH$17</v>
      </c>
      <c r="BI2489" s="199" t="str">
        <f t="shared" si="3940"/>
        <v>BI$17</v>
      </c>
      <c r="BJ2489" s="199" t="str">
        <f t="shared" si="3940"/>
        <v>BJ$17</v>
      </c>
      <c r="BK2489" s="199" t="str">
        <f t="shared" si="3940"/>
        <v>BK$17</v>
      </c>
      <c r="BL2489" s="199" t="str">
        <f t="shared" si="3940"/>
        <v>BL$17</v>
      </c>
      <c r="BM2489" s="199" t="str">
        <f t="shared" si="3940"/>
        <v>BM$17</v>
      </c>
      <c r="BN2489" s="199" t="str">
        <f t="shared" si="3940"/>
        <v>BN$17</v>
      </c>
      <c r="BO2489" s="199" t="str">
        <f t="shared" si="3940"/>
        <v>BO$17</v>
      </c>
      <c r="BP2489" s="199" t="str">
        <f t="shared" si="3940"/>
        <v>BP$17</v>
      </c>
      <c r="BQ2489" s="199" t="str">
        <f t="shared" si="3940"/>
        <v>BQ$17</v>
      </c>
      <c r="BR2489" s="199" t="str">
        <f t="shared" si="3940"/>
        <v>BR$17</v>
      </c>
      <c r="BS2489" s="199" t="str">
        <f t="shared" si="3940"/>
        <v>BS$17</v>
      </c>
      <c r="BT2489" s="199" t="str">
        <f t="shared" si="3940"/>
        <v>BT$17</v>
      </c>
      <c r="BU2489" s="199" t="str">
        <f t="shared" si="3940"/>
        <v>BU$17</v>
      </c>
      <c r="BV2489" s="199" t="str">
        <f t="shared" si="3940"/>
        <v>BV$17</v>
      </c>
      <c r="BW2489" s="199" t="str">
        <f t="shared" si="3940"/>
        <v>BW$17</v>
      </c>
      <c r="BX2489" s="199" t="str">
        <f t="shared" si="3940"/>
        <v>BX$17</v>
      </c>
      <c r="BY2489" s="199" t="str">
        <f t="shared" si="3940"/>
        <v>BY$17</v>
      </c>
      <c r="BZ2489" s="199" t="str">
        <f t="shared" si="3940"/>
        <v>BZ$17</v>
      </c>
      <c r="CA2489" s="199" t="str">
        <f t="shared" si="3940"/>
        <v>CA$17</v>
      </c>
      <c r="CB2489" s="199" t="str">
        <f t="shared" si="3940"/>
        <v>CB$17</v>
      </c>
      <c r="CC2489" s="199" t="str">
        <f t="shared" si="3940"/>
        <v>CC$17</v>
      </c>
      <c r="CD2489" s="199" t="str">
        <f t="shared" si="3940"/>
        <v>CD$17</v>
      </c>
      <c r="CE2489" s="199" t="str">
        <f t="shared" ref="CE2489:CL2489" si="3941">CE$21</f>
        <v>CE$17</v>
      </c>
      <c r="CF2489" s="199" t="str">
        <f t="shared" si="3941"/>
        <v>CF$17</v>
      </c>
      <c r="CG2489" s="199" t="str">
        <f t="shared" si="3941"/>
        <v>CG$17</v>
      </c>
      <c r="CH2489" s="199" t="str">
        <f t="shared" si="3941"/>
        <v>CH$17</v>
      </c>
      <c r="CI2489" s="199" t="str">
        <f t="shared" si="3941"/>
        <v>CI$17</v>
      </c>
      <c r="CJ2489" s="199" t="str">
        <f t="shared" si="3941"/>
        <v>CJ$17</v>
      </c>
      <c r="CK2489" s="199" t="str">
        <f t="shared" si="3941"/>
        <v>CK$17</v>
      </c>
      <c r="CL2489" s="199" t="str">
        <f t="shared" si="3941"/>
        <v>CL$17</v>
      </c>
      <c r="CN2489" s="201"/>
      <c r="CO2489" s="199" t="str">
        <f t="shared" ref="CO2489:DL2489" si="3942">CO$21</f>
        <v>CO$17</v>
      </c>
      <c r="CP2489" s="199" t="str">
        <f t="shared" si="3942"/>
        <v>CP$17</v>
      </c>
      <c r="CQ2489" s="199" t="str">
        <f t="shared" si="3942"/>
        <v>CQ$17</v>
      </c>
      <c r="CR2489" s="199" t="str">
        <f t="shared" si="3942"/>
        <v>CR$17</v>
      </c>
      <c r="CS2489" s="199" t="str">
        <f t="shared" si="3942"/>
        <v>CS$17</v>
      </c>
      <c r="CT2489" s="199" t="str">
        <f t="shared" si="3942"/>
        <v>CT$17</v>
      </c>
      <c r="CU2489" s="199" t="str">
        <f t="shared" si="3942"/>
        <v>CU$17</v>
      </c>
      <c r="CV2489" s="199" t="str">
        <f t="shared" si="3942"/>
        <v>CV$17</v>
      </c>
      <c r="CW2489" s="199" t="str">
        <f t="shared" si="3942"/>
        <v>CW$17</v>
      </c>
      <c r="CX2489" s="199" t="str">
        <f t="shared" si="3942"/>
        <v>CX$17</v>
      </c>
      <c r="CY2489" s="199" t="str">
        <f t="shared" si="3942"/>
        <v>CY$17</v>
      </c>
      <c r="CZ2489" s="199" t="str">
        <f t="shared" si="3942"/>
        <v>CZ$17</v>
      </c>
      <c r="DA2489" s="199" t="str">
        <f t="shared" si="3942"/>
        <v>DA$17</v>
      </c>
      <c r="DB2489" s="199" t="str">
        <f t="shared" si="3942"/>
        <v>DB$17</v>
      </c>
      <c r="DC2489" s="199" t="str">
        <f t="shared" si="3942"/>
        <v>DC$17</v>
      </c>
      <c r="DD2489" s="199" t="str">
        <f t="shared" si="3942"/>
        <v>DD$17</v>
      </c>
      <c r="DE2489" s="199" t="str">
        <f t="shared" si="3942"/>
        <v>DE$17</v>
      </c>
      <c r="DF2489" s="199" t="str">
        <f t="shared" si="3942"/>
        <v>DF$17</v>
      </c>
      <c r="DG2489" s="199" t="str">
        <f t="shared" si="3942"/>
        <v>DG$17</v>
      </c>
      <c r="DH2489" s="199" t="str">
        <f t="shared" si="3942"/>
        <v>DH$17</v>
      </c>
      <c r="DI2489" s="199" t="str">
        <f t="shared" si="3942"/>
        <v>DI$17</v>
      </c>
      <c r="DJ2489" s="199" t="str">
        <f t="shared" si="3942"/>
        <v>DJ$17</v>
      </c>
      <c r="DK2489" s="199" t="str">
        <f t="shared" si="3942"/>
        <v>DK$17</v>
      </c>
      <c r="DL2489" s="199" t="str">
        <f t="shared" si="3942"/>
        <v>DL$17</v>
      </c>
    </row>
    <row r="2490" spans="1:116" x14ac:dyDescent="0.4">
      <c r="A2490" s="174"/>
      <c r="E2490" s="8"/>
      <c r="G2490" s="175" t="s">
        <v>491</v>
      </c>
      <c r="H2490" s="200"/>
      <c r="I2490" s="201"/>
      <c r="J2490" s="201"/>
      <c r="K2490" s="202"/>
      <c r="L2490" s="202"/>
      <c r="M2490" s="202"/>
      <c r="N2490" s="202"/>
      <c r="O2490" s="202"/>
      <c r="P2490" s="202"/>
      <c r="R2490" s="202"/>
      <c r="S2490" s="190"/>
      <c r="T2490" s="190"/>
      <c r="U2490" s="190"/>
      <c r="V2490" s="190"/>
      <c r="W2490" s="190"/>
      <c r="X2490" s="190"/>
      <c r="Y2490" s="190"/>
      <c r="Z2490" s="190"/>
      <c r="AA2490" s="190"/>
      <c r="AB2490" s="190"/>
      <c r="AC2490" s="190"/>
      <c r="AD2490" s="190"/>
      <c r="AE2490" s="190"/>
      <c r="AF2490" s="190"/>
      <c r="AG2490" s="190"/>
      <c r="AH2490" s="190"/>
      <c r="AI2490" s="190"/>
      <c r="AJ2490" s="190"/>
      <c r="AK2490" s="190"/>
      <c r="AL2490" s="190"/>
      <c r="AM2490" s="190"/>
      <c r="AN2490" s="190"/>
      <c r="AO2490" s="190"/>
      <c r="AP2490" s="190"/>
      <c r="AQ2490" s="190"/>
      <c r="AR2490" s="190"/>
      <c r="AS2490" s="190"/>
      <c r="AT2490" s="190"/>
      <c r="AU2490" s="190"/>
      <c r="AV2490" s="190"/>
      <c r="AW2490" s="190"/>
      <c r="AX2490" s="190"/>
      <c r="AY2490" s="190"/>
      <c r="AZ2490" s="190"/>
      <c r="BA2490" s="190"/>
      <c r="BB2490" s="190"/>
      <c r="BC2490" s="190"/>
      <c r="BD2490" s="190"/>
      <c r="BE2490" s="190"/>
      <c r="BF2490" s="190"/>
      <c r="BG2490" s="190"/>
      <c r="BH2490" s="190"/>
      <c r="BI2490" s="190"/>
      <c r="BJ2490" s="190"/>
      <c r="BK2490" s="190"/>
      <c r="BL2490" s="190"/>
      <c r="BM2490" s="190"/>
      <c r="BN2490" s="190"/>
      <c r="BO2490" s="190"/>
      <c r="BP2490" s="190"/>
      <c r="BQ2490" s="190"/>
      <c r="BR2490" s="190"/>
      <c r="BS2490" s="190"/>
      <c r="BT2490" s="190"/>
      <c r="BU2490" s="190"/>
      <c r="BV2490" s="190"/>
      <c r="BW2490" s="190"/>
      <c r="BX2490" s="190"/>
      <c r="BY2490" s="190"/>
      <c r="BZ2490" s="190"/>
      <c r="CA2490" s="190"/>
      <c r="CB2490" s="190"/>
      <c r="CC2490" s="190"/>
      <c r="CD2490" s="190"/>
      <c r="CE2490" s="190"/>
      <c r="CF2490" s="190"/>
      <c r="CG2490" s="190"/>
      <c r="CH2490" s="190"/>
      <c r="CI2490" s="190"/>
      <c r="CJ2490" s="190"/>
      <c r="CK2490" s="190"/>
      <c r="CL2490" s="190"/>
      <c r="CN2490" s="201"/>
      <c r="CO2490" s="190"/>
      <c r="CP2490" s="190"/>
      <c r="CQ2490" s="190"/>
      <c r="CR2490" s="190"/>
      <c r="CS2490" s="190"/>
      <c r="CT2490" s="190"/>
      <c r="CU2490" s="190"/>
      <c r="CV2490" s="190"/>
      <c r="CW2490" s="190"/>
      <c r="CX2490" s="190"/>
      <c r="CY2490" s="190"/>
      <c r="CZ2490" s="190"/>
      <c r="DA2490" s="190"/>
      <c r="DB2490" s="190"/>
      <c r="DC2490" s="190"/>
      <c r="DD2490" s="190"/>
      <c r="DE2490" s="190"/>
      <c r="DF2490" s="190"/>
      <c r="DG2490" s="190"/>
      <c r="DH2490" s="190"/>
      <c r="DI2490" s="190"/>
      <c r="DJ2490" s="190"/>
      <c r="DK2490" s="190"/>
      <c r="DL2490" s="190"/>
    </row>
    <row r="2491" spans="1:116" x14ac:dyDescent="0.4">
      <c r="A2491" s="174"/>
      <c r="E2491" s="8"/>
      <c r="G2491" s="175" t="s">
        <v>505</v>
      </c>
      <c r="H2491" s="200"/>
      <c r="I2491" s="201"/>
      <c r="J2491" s="201"/>
      <c r="K2491" s="202"/>
      <c r="L2491" s="202"/>
      <c r="M2491" s="202"/>
      <c r="N2491" s="202"/>
      <c r="O2491" s="202"/>
      <c r="P2491" s="202"/>
      <c r="R2491" s="202"/>
      <c r="S2491" s="190"/>
      <c r="T2491" s="190"/>
      <c r="U2491" s="190"/>
      <c r="V2491" s="190"/>
      <c r="W2491" s="190"/>
      <c r="X2491" s="190"/>
      <c r="Y2491" s="190"/>
      <c r="Z2491" s="190"/>
      <c r="AA2491" s="190"/>
      <c r="AB2491" s="190"/>
      <c r="AC2491" s="190"/>
      <c r="AD2491" s="190"/>
      <c r="AE2491" s="190"/>
      <c r="AF2491" s="190"/>
      <c r="AG2491" s="190"/>
      <c r="AH2491" s="190"/>
      <c r="AI2491" s="190"/>
      <c r="AJ2491" s="190"/>
      <c r="AK2491" s="190"/>
      <c r="AL2491" s="190"/>
      <c r="AM2491" s="190"/>
      <c r="AN2491" s="190"/>
      <c r="AO2491" s="190"/>
      <c r="AP2491" s="190"/>
      <c r="AQ2491" s="190"/>
      <c r="AR2491" s="190"/>
      <c r="AS2491" s="190"/>
      <c r="AT2491" s="190"/>
      <c r="AU2491" s="190"/>
      <c r="AV2491" s="190"/>
      <c r="AW2491" s="190"/>
      <c r="AX2491" s="190"/>
      <c r="AY2491" s="190"/>
      <c r="AZ2491" s="190"/>
      <c r="BA2491" s="190"/>
      <c r="BB2491" s="190"/>
      <c r="BC2491" s="190"/>
      <c r="BD2491" s="190"/>
      <c r="BE2491" s="190"/>
      <c r="BF2491" s="190"/>
      <c r="BG2491" s="190"/>
      <c r="BH2491" s="190"/>
      <c r="BI2491" s="190"/>
      <c r="BJ2491" s="190"/>
      <c r="BK2491" s="190"/>
      <c r="BL2491" s="190"/>
      <c r="BM2491" s="190"/>
      <c r="BN2491" s="190"/>
      <c r="BO2491" s="190"/>
      <c r="BP2491" s="190"/>
      <c r="BQ2491" s="190"/>
      <c r="BR2491" s="190"/>
      <c r="BS2491" s="190"/>
      <c r="BT2491" s="190"/>
      <c r="BU2491" s="190"/>
      <c r="BV2491" s="190"/>
      <c r="BW2491" s="190"/>
      <c r="BX2491" s="190"/>
      <c r="BY2491" s="190"/>
      <c r="BZ2491" s="190"/>
      <c r="CA2491" s="190"/>
      <c r="CB2491" s="190"/>
      <c r="CC2491" s="190"/>
      <c r="CD2491" s="190"/>
      <c r="CE2491" s="190"/>
      <c r="CF2491" s="190"/>
      <c r="CG2491" s="190"/>
      <c r="CH2491" s="190"/>
      <c r="CI2491" s="190"/>
      <c r="CJ2491" s="190"/>
      <c r="CK2491" s="190"/>
      <c r="CL2491" s="190"/>
      <c r="CN2491" s="201"/>
      <c r="CO2491" s="190"/>
      <c r="CP2491" s="190"/>
      <c r="CQ2491" s="190"/>
      <c r="CR2491" s="190"/>
      <c r="CS2491" s="190"/>
      <c r="CT2491" s="190"/>
      <c r="CU2491" s="190"/>
      <c r="CV2491" s="190"/>
      <c r="CW2491" s="190"/>
      <c r="CX2491" s="190"/>
      <c r="CY2491" s="190"/>
      <c r="CZ2491" s="190"/>
      <c r="DA2491" s="190"/>
      <c r="DB2491" s="190"/>
      <c r="DC2491" s="190"/>
      <c r="DD2491" s="190"/>
      <c r="DE2491" s="190"/>
      <c r="DF2491" s="190"/>
      <c r="DG2491" s="190"/>
      <c r="DH2491" s="190"/>
      <c r="DI2491" s="190"/>
      <c r="DJ2491" s="190"/>
      <c r="DK2491" s="190"/>
      <c r="DL2491" s="190"/>
    </row>
    <row r="2492" spans="1:116" x14ac:dyDescent="0.4">
      <c r="A2492" s="174"/>
      <c r="E2492" s="8"/>
      <c r="G2492" s="175" t="s">
        <v>463</v>
      </c>
      <c r="H2492" s="200"/>
      <c r="I2492" s="201"/>
      <c r="J2492" s="201"/>
      <c r="K2492" s="202"/>
      <c r="L2492" s="202"/>
      <c r="M2492" s="202"/>
      <c r="N2492" s="202"/>
      <c r="O2492" s="202"/>
      <c r="P2492" s="202"/>
      <c r="R2492" s="202"/>
      <c r="S2492" s="190" t="str">
        <f t="shared" ref="S2492:CD2492" si="3943">S$22</f>
        <v>S$18</v>
      </c>
      <c r="T2492" s="190" t="str">
        <f t="shared" si="3943"/>
        <v>T$18</v>
      </c>
      <c r="U2492" s="190" t="str">
        <f t="shared" si="3943"/>
        <v>U$18</v>
      </c>
      <c r="V2492" s="190" t="str">
        <f t="shared" si="3943"/>
        <v>V$18</v>
      </c>
      <c r="W2492" s="190" t="str">
        <f t="shared" si="3943"/>
        <v>W$18</v>
      </c>
      <c r="X2492" s="190" t="str">
        <f t="shared" si="3943"/>
        <v>X$18</v>
      </c>
      <c r="Y2492" s="190" t="str">
        <f t="shared" si="3943"/>
        <v>Y$18</v>
      </c>
      <c r="Z2492" s="190" t="str">
        <f t="shared" si="3943"/>
        <v>Z$18</v>
      </c>
      <c r="AA2492" s="190" t="str">
        <f t="shared" si="3943"/>
        <v>AA$18</v>
      </c>
      <c r="AB2492" s="190" t="str">
        <f t="shared" si="3943"/>
        <v>AB$18</v>
      </c>
      <c r="AC2492" s="190" t="str">
        <f t="shared" si="3943"/>
        <v>AC$18</v>
      </c>
      <c r="AD2492" s="190" t="str">
        <f t="shared" si="3943"/>
        <v>AD$18</v>
      </c>
      <c r="AE2492" s="190" t="str">
        <f t="shared" si="3943"/>
        <v>AE$18</v>
      </c>
      <c r="AF2492" s="190" t="str">
        <f t="shared" si="3943"/>
        <v>AF$18</v>
      </c>
      <c r="AG2492" s="190" t="str">
        <f t="shared" si="3943"/>
        <v>AG$18</v>
      </c>
      <c r="AH2492" s="190" t="str">
        <f t="shared" si="3943"/>
        <v>AH$18</v>
      </c>
      <c r="AI2492" s="190" t="str">
        <f t="shared" si="3943"/>
        <v>AI$18</v>
      </c>
      <c r="AJ2492" s="190" t="str">
        <f t="shared" si="3943"/>
        <v>AJ$18</v>
      </c>
      <c r="AK2492" s="190" t="str">
        <f t="shared" si="3943"/>
        <v>AK$18</v>
      </c>
      <c r="AL2492" s="190" t="str">
        <f t="shared" si="3943"/>
        <v>AL$18</v>
      </c>
      <c r="AM2492" s="190" t="str">
        <f t="shared" si="3943"/>
        <v>AM$18</v>
      </c>
      <c r="AN2492" s="190" t="str">
        <f t="shared" si="3943"/>
        <v>AN$18</v>
      </c>
      <c r="AO2492" s="190" t="str">
        <f t="shared" si="3943"/>
        <v>AO$18</v>
      </c>
      <c r="AP2492" s="190" t="str">
        <f t="shared" si="3943"/>
        <v>AP$18</v>
      </c>
      <c r="AQ2492" s="190" t="str">
        <f t="shared" si="3943"/>
        <v>AQ$18</v>
      </c>
      <c r="AR2492" s="190" t="str">
        <f t="shared" si="3943"/>
        <v>AR$18</v>
      </c>
      <c r="AS2492" s="190" t="str">
        <f t="shared" si="3943"/>
        <v>AS$18</v>
      </c>
      <c r="AT2492" s="190" t="str">
        <f t="shared" si="3943"/>
        <v>AT$18</v>
      </c>
      <c r="AU2492" s="190" t="str">
        <f t="shared" si="3943"/>
        <v>AU$18</v>
      </c>
      <c r="AV2492" s="190" t="str">
        <f t="shared" si="3943"/>
        <v>AV$18</v>
      </c>
      <c r="AW2492" s="190" t="str">
        <f t="shared" si="3943"/>
        <v>AW$18</v>
      </c>
      <c r="AX2492" s="190" t="str">
        <f t="shared" si="3943"/>
        <v>AX$18</v>
      </c>
      <c r="AY2492" s="190" t="str">
        <f t="shared" si="3943"/>
        <v>AY$18</v>
      </c>
      <c r="AZ2492" s="190" t="str">
        <f t="shared" si="3943"/>
        <v>AZ$18</v>
      </c>
      <c r="BA2492" s="190" t="str">
        <f t="shared" si="3943"/>
        <v>BA$18</v>
      </c>
      <c r="BB2492" s="190" t="str">
        <f t="shared" si="3943"/>
        <v>BB$18</v>
      </c>
      <c r="BC2492" s="190" t="str">
        <f t="shared" si="3943"/>
        <v>BC$18</v>
      </c>
      <c r="BD2492" s="190" t="str">
        <f t="shared" si="3943"/>
        <v>BD$18</v>
      </c>
      <c r="BE2492" s="190" t="str">
        <f t="shared" si="3943"/>
        <v>BE$18</v>
      </c>
      <c r="BF2492" s="190" t="str">
        <f t="shared" si="3943"/>
        <v>BF$18</v>
      </c>
      <c r="BG2492" s="190" t="str">
        <f t="shared" si="3943"/>
        <v>BG$18</v>
      </c>
      <c r="BH2492" s="190" t="str">
        <f t="shared" si="3943"/>
        <v>BH$18</v>
      </c>
      <c r="BI2492" s="190" t="str">
        <f t="shared" si="3943"/>
        <v>BI$18</v>
      </c>
      <c r="BJ2492" s="190" t="str">
        <f t="shared" si="3943"/>
        <v>BJ$18</v>
      </c>
      <c r="BK2492" s="190" t="str">
        <f t="shared" si="3943"/>
        <v>BK$18</v>
      </c>
      <c r="BL2492" s="190" t="str">
        <f t="shared" si="3943"/>
        <v>BL$18</v>
      </c>
      <c r="BM2492" s="190" t="str">
        <f t="shared" si="3943"/>
        <v>BM$18</v>
      </c>
      <c r="BN2492" s="190" t="str">
        <f t="shared" si="3943"/>
        <v>BN$18</v>
      </c>
      <c r="BO2492" s="190" t="str">
        <f t="shared" si="3943"/>
        <v>BO$18</v>
      </c>
      <c r="BP2492" s="190" t="str">
        <f t="shared" si="3943"/>
        <v>BP$18</v>
      </c>
      <c r="BQ2492" s="190" t="str">
        <f t="shared" si="3943"/>
        <v>BQ$18</v>
      </c>
      <c r="BR2492" s="190" t="str">
        <f t="shared" si="3943"/>
        <v>BR$18</v>
      </c>
      <c r="BS2492" s="190" t="str">
        <f t="shared" si="3943"/>
        <v>BS$18</v>
      </c>
      <c r="BT2492" s="190" t="str">
        <f t="shared" si="3943"/>
        <v>BT$18</v>
      </c>
      <c r="BU2492" s="190" t="str">
        <f t="shared" si="3943"/>
        <v>BU$18</v>
      </c>
      <c r="BV2492" s="190" t="str">
        <f t="shared" si="3943"/>
        <v>BV$18</v>
      </c>
      <c r="BW2492" s="190" t="str">
        <f t="shared" si="3943"/>
        <v>BW$18</v>
      </c>
      <c r="BX2492" s="190" t="str">
        <f t="shared" si="3943"/>
        <v>BX$18</v>
      </c>
      <c r="BY2492" s="190" t="str">
        <f t="shared" si="3943"/>
        <v>BY$18</v>
      </c>
      <c r="BZ2492" s="190" t="str">
        <f t="shared" si="3943"/>
        <v>BZ$18</v>
      </c>
      <c r="CA2492" s="190" t="str">
        <f t="shared" si="3943"/>
        <v>CA$18</v>
      </c>
      <c r="CB2492" s="190" t="str">
        <f t="shared" si="3943"/>
        <v>CB$18</v>
      </c>
      <c r="CC2492" s="190" t="str">
        <f t="shared" si="3943"/>
        <v>CC$18</v>
      </c>
      <c r="CD2492" s="190" t="str">
        <f t="shared" si="3943"/>
        <v>CD$18</v>
      </c>
      <c r="CE2492" s="190" t="str">
        <f t="shared" ref="CE2492:CL2492" si="3944">CE$22</f>
        <v>CE$18</v>
      </c>
      <c r="CF2492" s="190" t="str">
        <f t="shared" si="3944"/>
        <v>CF$18</v>
      </c>
      <c r="CG2492" s="190" t="str">
        <f t="shared" si="3944"/>
        <v>CG$18</v>
      </c>
      <c r="CH2492" s="190" t="str">
        <f t="shared" si="3944"/>
        <v>CH$18</v>
      </c>
      <c r="CI2492" s="190" t="str">
        <f t="shared" si="3944"/>
        <v>CI$18</v>
      </c>
      <c r="CJ2492" s="190" t="str">
        <f t="shared" si="3944"/>
        <v>CJ$18</v>
      </c>
      <c r="CK2492" s="190" t="str">
        <f t="shared" si="3944"/>
        <v>CK$18</v>
      </c>
      <c r="CL2492" s="190" t="str">
        <f t="shared" si="3944"/>
        <v>CL$18</v>
      </c>
      <c r="CN2492" s="201"/>
      <c r="CO2492" s="190" t="str">
        <f t="shared" ref="CO2492:DL2492" si="3945">CO$22</f>
        <v>CO$18</v>
      </c>
      <c r="CP2492" s="190" t="str">
        <f t="shared" si="3945"/>
        <v>CP$18</v>
      </c>
      <c r="CQ2492" s="190" t="str">
        <f t="shared" si="3945"/>
        <v>CQ$18</v>
      </c>
      <c r="CR2492" s="190" t="str">
        <f t="shared" si="3945"/>
        <v>CR$18</v>
      </c>
      <c r="CS2492" s="190" t="str">
        <f t="shared" si="3945"/>
        <v>CS$18</v>
      </c>
      <c r="CT2492" s="190" t="str">
        <f t="shared" si="3945"/>
        <v>CT$18</v>
      </c>
      <c r="CU2492" s="190" t="str">
        <f t="shared" si="3945"/>
        <v>CU$18</v>
      </c>
      <c r="CV2492" s="190" t="str">
        <f t="shared" si="3945"/>
        <v>CV$18</v>
      </c>
      <c r="CW2492" s="190" t="str">
        <f t="shared" si="3945"/>
        <v>CW$18</v>
      </c>
      <c r="CX2492" s="190" t="str">
        <f t="shared" si="3945"/>
        <v>CX$18</v>
      </c>
      <c r="CY2492" s="190" t="str">
        <f t="shared" si="3945"/>
        <v>CY$18</v>
      </c>
      <c r="CZ2492" s="190" t="str">
        <f t="shared" si="3945"/>
        <v>CZ$18</v>
      </c>
      <c r="DA2492" s="190" t="str">
        <f t="shared" si="3945"/>
        <v>DA$18</v>
      </c>
      <c r="DB2492" s="190" t="str">
        <f t="shared" si="3945"/>
        <v>DB$18</v>
      </c>
      <c r="DC2492" s="190" t="str">
        <f t="shared" si="3945"/>
        <v>DC$18</v>
      </c>
      <c r="DD2492" s="190" t="str">
        <f t="shared" si="3945"/>
        <v>DD$18</v>
      </c>
      <c r="DE2492" s="190" t="str">
        <f t="shared" si="3945"/>
        <v>DE$18</v>
      </c>
      <c r="DF2492" s="190" t="str">
        <f t="shared" si="3945"/>
        <v>DF$18</v>
      </c>
      <c r="DG2492" s="190" t="str">
        <f t="shared" si="3945"/>
        <v>DG$18</v>
      </c>
      <c r="DH2492" s="190" t="str">
        <f t="shared" si="3945"/>
        <v>DH$18</v>
      </c>
      <c r="DI2492" s="190" t="str">
        <f t="shared" si="3945"/>
        <v>DI$18</v>
      </c>
      <c r="DJ2492" s="190" t="str">
        <f t="shared" si="3945"/>
        <v>DJ$18</v>
      </c>
      <c r="DK2492" s="190" t="str">
        <f t="shared" si="3945"/>
        <v>DK$18</v>
      </c>
      <c r="DL2492" s="190" t="str">
        <f t="shared" si="3945"/>
        <v>DL$18</v>
      </c>
    </row>
    <row r="2493" spans="1:116" x14ac:dyDescent="0.4">
      <c r="A2493" s="174"/>
      <c r="E2493" s="8"/>
      <c r="G2493" s="175" t="s">
        <v>464</v>
      </c>
      <c r="H2493" s="200"/>
      <c r="I2493" s="201"/>
      <c r="J2493" s="201"/>
      <c r="K2493" s="202"/>
      <c r="L2493" s="202"/>
      <c r="M2493" s="202"/>
      <c r="N2493" s="202"/>
      <c r="O2493" s="202"/>
      <c r="P2493" s="202"/>
      <c r="R2493" s="202"/>
      <c r="S2493" s="190" t="str">
        <f t="shared" ref="S2493:CD2493" si="3946">S$23</f>
        <v>S$19</v>
      </c>
      <c r="T2493" s="190" t="str">
        <f t="shared" si="3946"/>
        <v>T$19</v>
      </c>
      <c r="U2493" s="190" t="str">
        <f t="shared" si="3946"/>
        <v>U$19</v>
      </c>
      <c r="V2493" s="190" t="str">
        <f t="shared" si="3946"/>
        <v>V$19</v>
      </c>
      <c r="W2493" s="190" t="str">
        <f t="shared" si="3946"/>
        <v>W$19</v>
      </c>
      <c r="X2493" s="190" t="str">
        <f t="shared" si="3946"/>
        <v>X$19</v>
      </c>
      <c r="Y2493" s="190" t="str">
        <f t="shared" si="3946"/>
        <v>Y$19</v>
      </c>
      <c r="Z2493" s="190" t="str">
        <f t="shared" si="3946"/>
        <v>Z$19</v>
      </c>
      <c r="AA2493" s="190" t="str">
        <f t="shared" si="3946"/>
        <v>AA$19</v>
      </c>
      <c r="AB2493" s="190" t="str">
        <f t="shared" si="3946"/>
        <v>AB$19</v>
      </c>
      <c r="AC2493" s="190" t="str">
        <f t="shared" si="3946"/>
        <v>AC$19</v>
      </c>
      <c r="AD2493" s="190" t="str">
        <f t="shared" si="3946"/>
        <v>AD$19</v>
      </c>
      <c r="AE2493" s="190" t="str">
        <f t="shared" si="3946"/>
        <v>AE$19</v>
      </c>
      <c r="AF2493" s="190" t="str">
        <f t="shared" si="3946"/>
        <v>AF$19</v>
      </c>
      <c r="AG2493" s="190" t="str">
        <f t="shared" si="3946"/>
        <v>AG$19</v>
      </c>
      <c r="AH2493" s="190" t="str">
        <f t="shared" si="3946"/>
        <v>AH$19</v>
      </c>
      <c r="AI2493" s="190" t="str">
        <f t="shared" si="3946"/>
        <v>AI$19</v>
      </c>
      <c r="AJ2493" s="190" t="str">
        <f t="shared" si="3946"/>
        <v>AJ$19</v>
      </c>
      <c r="AK2493" s="190" t="str">
        <f t="shared" si="3946"/>
        <v>AK$19</v>
      </c>
      <c r="AL2493" s="190" t="str">
        <f t="shared" si="3946"/>
        <v>AL$19</v>
      </c>
      <c r="AM2493" s="190" t="str">
        <f t="shared" si="3946"/>
        <v>AM$19</v>
      </c>
      <c r="AN2493" s="190" t="str">
        <f t="shared" si="3946"/>
        <v>AN$19</v>
      </c>
      <c r="AO2493" s="190" t="str">
        <f t="shared" si="3946"/>
        <v>AO$19</v>
      </c>
      <c r="AP2493" s="190" t="str">
        <f t="shared" si="3946"/>
        <v>AP$19</v>
      </c>
      <c r="AQ2493" s="190" t="str">
        <f t="shared" si="3946"/>
        <v>AQ$19</v>
      </c>
      <c r="AR2493" s="190" t="str">
        <f t="shared" si="3946"/>
        <v>AR$19</v>
      </c>
      <c r="AS2493" s="190" t="str">
        <f t="shared" si="3946"/>
        <v>AS$19</v>
      </c>
      <c r="AT2493" s="190" t="str">
        <f t="shared" si="3946"/>
        <v>AT$19</v>
      </c>
      <c r="AU2493" s="190" t="str">
        <f t="shared" si="3946"/>
        <v>AU$19</v>
      </c>
      <c r="AV2493" s="190" t="str">
        <f t="shared" si="3946"/>
        <v>AV$19</v>
      </c>
      <c r="AW2493" s="190" t="str">
        <f t="shared" si="3946"/>
        <v>AW$19</v>
      </c>
      <c r="AX2493" s="190" t="str">
        <f t="shared" si="3946"/>
        <v>AX$19</v>
      </c>
      <c r="AY2493" s="190" t="str">
        <f t="shared" si="3946"/>
        <v>AY$19</v>
      </c>
      <c r="AZ2493" s="190" t="str">
        <f t="shared" si="3946"/>
        <v>AZ$19</v>
      </c>
      <c r="BA2493" s="190" t="str">
        <f t="shared" si="3946"/>
        <v>BA$19</v>
      </c>
      <c r="BB2493" s="190" t="str">
        <f t="shared" si="3946"/>
        <v>BB$19</v>
      </c>
      <c r="BC2493" s="190" t="str">
        <f t="shared" si="3946"/>
        <v>BC$19</v>
      </c>
      <c r="BD2493" s="190" t="str">
        <f t="shared" si="3946"/>
        <v>BD$19</v>
      </c>
      <c r="BE2493" s="190" t="str">
        <f t="shared" si="3946"/>
        <v>BE$19</v>
      </c>
      <c r="BF2493" s="190" t="str">
        <f t="shared" si="3946"/>
        <v>BF$19</v>
      </c>
      <c r="BG2493" s="190" t="str">
        <f t="shared" si="3946"/>
        <v>BG$19</v>
      </c>
      <c r="BH2493" s="190" t="str">
        <f t="shared" si="3946"/>
        <v>BH$19</v>
      </c>
      <c r="BI2493" s="190" t="str">
        <f t="shared" si="3946"/>
        <v>BI$19</v>
      </c>
      <c r="BJ2493" s="190" t="str">
        <f t="shared" si="3946"/>
        <v>BJ$19</v>
      </c>
      <c r="BK2493" s="190" t="str">
        <f t="shared" si="3946"/>
        <v>BK$19</v>
      </c>
      <c r="BL2493" s="190" t="str">
        <f t="shared" si="3946"/>
        <v>BL$19</v>
      </c>
      <c r="BM2493" s="190" t="str">
        <f t="shared" si="3946"/>
        <v>BM$19</v>
      </c>
      <c r="BN2493" s="190" t="str">
        <f t="shared" si="3946"/>
        <v>BN$19</v>
      </c>
      <c r="BO2493" s="190" t="str">
        <f t="shared" si="3946"/>
        <v>BO$19</v>
      </c>
      <c r="BP2493" s="190" t="str">
        <f t="shared" si="3946"/>
        <v>BP$19</v>
      </c>
      <c r="BQ2493" s="190" t="str">
        <f t="shared" si="3946"/>
        <v>BQ$19</v>
      </c>
      <c r="BR2493" s="190" t="str">
        <f t="shared" si="3946"/>
        <v>BR$19</v>
      </c>
      <c r="BS2493" s="190" t="str">
        <f t="shared" si="3946"/>
        <v>BS$19</v>
      </c>
      <c r="BT2493" s="190" t="str">
        <f t="shared" si="3946"/>
        <v>BT$19</v>
      </c>
      <c r="BU2493" s="190" t="str">
        <f t="shared" si="3946"/>
        <v>BU$19</v>
      </c>
      <c r="BV2493" s="190" t="str">
        <f t="shared" si="3946"/>
        <v>BV$19</v>
      </c>
      <c r="BW2493" s="190" t="str">
        <f t="shared" si="3946"/>
        <v>BW$19</v>
      </c>
      <c r="BX2493" s="190" t="str">
        <f t="shared" si="3946"/>
        <v>BX$19</v>
      </c>
      <c r="BY2493" s="190" t="str">
        <f t="shared" si="3946"/>
        <v>BY$19</v>
      </c>
      <c r="BZ2493" s="190" t="str">
        <f t="shared" si="3946"/>
        <v>BZ$19</v>
      </c>
      <c r="CA2493" s="190" t="str">
        <f t="shared" si="3946"/>
        <v>CA$19</v>
      </c>
      <c r="CB2493" s="190" t="str">
        <f t="shared" si="3946"/>
        <v>CB$19</v>
      </c>
      <c r="CC2493" s="190" t="str">
        <f t="shared" si="3946"/>
        <v>CC$19</v>
      </c>
      <c r="CD2493" s="190" t="str">
        <f t="shared" si="3946"/>
        <v>CD$19</v>
      </c>
      <c r="CE2493" s="190" t="str">
        <f t="shared" ref="CE2493:CL2493" si="3947">CE$23</f>
        <v>CE$19</v>
      </c>
      <c r="CF2493" s="190" t="str">
        <f t="shared" si="3947"/>
        <v>CF$19</v>
      </c>
      <c r="CG2493" s="190" t="str">
        <f t="shared" si="3947"/>
        <v>CG$19</v>
      </c>
      <c r="CH2493" s="190" t="str">
        <f t="shared" si="3947"/>
        <v>CH$19</v>
      </c>
      <c r="CI2493" s="190" t="str">
        <f t="shared" si="3947"/>
        <v>CI$19</v>
      </c>
      <c r="CJ2493" s="190" t="str">
        <f t="shared" si="3947"/>
        <v>CJ$19</v>
      </c>
      <c r="CK2493" s="190" t="str">
        <f t="shared" si="3947"/>
        <v>CK$19</v>
      </c>
      <c r="CL2493" s="190" t="str">
        <f t="shared" si="3947"/>
        <v>CL$19</v>
      </c>
      <c r="CN2493" s="201"/>
      <c r="CO2493" s="190" t="str">
        <f t="shared" ref="CO2493:DL2493" si="3948">CO$23</f>
        <v>CO$19</v>
      </c>
      <c r="CP2493" s="190" t="str">
        <f t="shared" si="3948"/>
        <v>CP$19</v>
      </c>
      <c r="CQ2493" s="190" t="str">
        <f t="shared" si="3948"/>
        <v>CQ$19</v>
      </c>
      <c r="CR2493" s="190" t="str">
        <f t="shared" si="3948"/>
        <v>CR$19</v>
      </c>
      <c r="CS2493" s="190" t="str">
        <f t="shared" si="3948"/>
        <v>CS$19</v>
      </c>
      <c r="CT2493" s="190" t="str">
        <f t="shared" si="3948"/>
        <v>CT$19</v>
      </c>
      <c r="CU2493" s="190" t="str">
        <f t="shared" si="3948"/>
        <v>CU$19</v>
      </c>
      <c r="CV2493" s="190" t="str">
        <f t="shared" si="3948"/>
        <v>CV$19</v>
      </c>
      <c r="CW2493" s="190" t="str">
        <f t="shared" si="3948"/>
        <v>CW$19</v>
      </c>
      <c r="CX2493" s="190" t="str">
        <f t="shared" si="3948"/>
        <v>CX$19</v>
      </c>
      <c r="CY2493" s="190" t="str">
        <f t="shared" si="3948"/>
        <v>CY$19</v>
      </c>
      <c r="CZ2493" s="190" t="str">
        <f t="shared" si="3948"/>
        <v>CZ$19</v>
      </c>
      <c r="DA2493" s="190" t="str">
        <f t="shared" si="3948"/>
        <v>DA$19</v>
      </c>
      <c r="DB2493" s="190" t="str">
        <f t="shared" si="3948"/>
        <v>DB$19</v>
      </c>
      <c r="DC2493" s="190" t="str">
        <f t="shared" si="3948"/>
        <v>DC$19</v>
      </c>
      <c r="DD2493" s="190" t="str">
        <f t="shared" si="3948"/>
        <v>DD$19</v>
      </c>
      <c r="DE2493" s="190" t="str">
        <f t="shared" si="3948"/>
        <v>DE$19</v>
      </c>
      <c r="DF2493" s="190" t="str">
        <f t="shared" si="3948"/>
        <v>DF$19</v>
      </c>
      <c r="DG2493" s="190" t="str">
        <f t="shared" si="3948"/>
        <v>DG$19</v>
      </c>
      <c r="DH2493" s="190" t="str">
        <f t="shared" si="3948"/>
        <v>DH$19</v>
      </c>
      <c r="DI2493" s="190" t="str">
        <f t="shared" si="3948"/>
        <v>DI$19</v>
      </c>
      <c r="DJ2493" s="190" t="str">
        <f t="shared" si="3948"/>
        <v>DJ$19</v>
      </c>
      <c r="DK2493" s="190" t="str">
        <f t="shared" si="3948"/>
        <v>DK$19</v>
      </c>
      <c r="DL2493" s="190" t="str">
        <f t="shared" si="3948"/>
        <v>DL$19</v>
      </c>
    </row>
    <row r="2494" spans="1:116" x14ac:dyDescent="0.4">
      <c r="A2494" s="31" t="s">
        <v>218</v>
      </c>
      <c r="B2494" s="31" t="s">
        <v>395</v>
      </c>
      <c r="C2494" s="31"/>
      <c r="D2494" t="s">
        <v>523</v>
      </c>
      <c r="E2494" s="8" t="str">
        <f t="shared" ref="E2494:E2512" si="3949">ROW()&amp;" "&amp;D2494</f>
        <v>2494 WCPP-IS</v>
      </c>
      <c r="F2494" t="s">
        <v>525</v>
      </c>
      <c r="G2494" s="70" t="s">
        <v>402</v>
      </c>
      <c r="H2494" s="48"/>
      <c r="I2494" s="297"/>
      <c r="J2494" s="297"/>
      <c r="K2494" s="48"/>
      <c r="L2494" s="48"/>
      <c r="M2494" s="48"/>
      <c r="N2494" s="48"/>
      <c r="O2494" s="48"/>
      <c r="P2494" s="48"/>
      <c r="R2494" s="70"/>
      <c r="S2494" s="298"/>
      <c r="T2494" s="298"/>
      <c r="U2494" s="298"/>
      <c r="V2494" s="298"/>
      <c r="W2494" s="298"/>
      <c r="X2494" s="298"/>
      <c r="Y2494" s="298"/>
      <c r="Z2494" s="298"/>
      <c r="AA2494" s="298"/>
      <c r="AB2494" s="298"/>
      <c r="AC2494" s="298"/>
      <c r="AD2494" s="298"/>
      <c r="AE2494" s="298"/>
      <c r="AF2494" s="298"/>
      <c r="AG2494" s="298"/>
      <c r="AH2494" s="298"/>
      <c r="AI2494" s="298"/>
      <c r="AJ2494" s="298"/>
      <c r="AK2494" s="298"/>
      <c r="AL2494" s="298"/>
      <c r="AM2494" s="298"/>
      <c r="AN2494" s="298"/>
      <c r="AO2494" s="298"/>
      <c r="AP2494" s="298"/>
      <c r="AQ2494" s="298"/>
      <c r="AR2494" s="298"/>
      <c r="AS2494" s="298"/>
      <c r="AT2494" s="298"/>
      <c r="AU2494" s="298"/>
      <c r="AV2494" s="298"/>
      <c r="AW2494" s="298"/>
      <c r="AX2494" s="298"/>
      <c r="AY2494" s="298"/>
      <c r="AZ2494" s="298"/>
      <c r="BA2494" s="298"/>
      <c r="BB2494" s="298"/>
      <c r="BC2494" s="298"/>
      <c r="BD2494" s="298"/>
      <c r="BE2494" s="298"/>
      <c r="BF2494" s="298"/>
      <c r="BG2494" s="298"/>
      <c r="BH2494" s="298"/>
      <c r="BI2494" s="298"/>
      <c r="BJ2494" s="298"/>
      <c r="BK2494" s="298"/>
      <c r="BL2494" s="298"/>
      <c r="BM2494" s="298"/>
      <c r="BN2494" s="298"/>
      <c r="BO2494" s="298"/>
      <c r="BP2494" s="298"/>
      <c r="BQ2494" s="298"/>
      <c r="BR2494" s="298"/>
      <c r="BS2494" s="298"/>
      <c r="BT2494" s="298"/>
      <c r="BU2494" s="298"/>
      <c r="BV2494" s="298"/>
      <c r="BW2494" s="298"/>
      <c r="BX2494" s="298"/>
      <c r="BY2494" s="298"/>
      <c r="BZ2494" s="298"/>
      <c r="CA2494" s="298"/>
      <c r="CB2494" s="298"/>
      <c r="CC2494" s="298"/>
      <c r="CD2494" s="298"/>
      <c r="CE2494" s="298"/>
      <c r="CF2494" s="298"/>
      <c r="CG2494" s="298"/>
      <c r="CH2494" s="298"/>
      <c r="CI2494" s="298"/>
      <c r="CJ2494" s="298"/>
      <c r="CK2494" s="298"/>
      <c r="CL2494" s="298"/>
      <c r="CN2494" s="297"/>
      <c r="CO2494" s="298"/>
      <c r="CP2494" s="298"/>
      <c r="CQ2494" s="298"/>
      <c r="CR2494" s="298"/>
      <c r="CS2494" s="298"/>
      <c r="CT2494" s="298"/>
      <c r="CU2494" s="298"/>
      <c r="CV2494" s="298"/>
      <c r="CW2494" s="298"/>
      <c r="CX2494" s="298"/>
      <c r="CY2494" s="298"/>
      <c r="CZ2494" s="298"/>
      <c r="DA2494" s="298"/>
      <c r="DB2494" s="298"/>
      <c r="DC2494" s="298"/>
      <c r="DD2494" s="298"/>
      <c r="DE2494" s="298"/>
      <c r="DF2494" s="298"/>
      <c r="DG2494" s="298"/>
      <c r="DH2494" s="298"/>
      <c r="DI2494" s="298"/>
      <c r="DJ2494" s="298"/>
      <c r="DK2494" s="298"/>
      <c r="DL2494" s="298"/>
    </row>
    <row r="2495" spans="1:116" x14ac:dyDescent="0.4">
      <c r="A2495" s="31"/>
      <c r="B2495" t="str">
        <f t="shared" ref="B2495:B2504" si="3950">E2495</f>
        <v>2495 WCPP-IS</v>
      </c>
      <c r="D2495" t="s">
        <v>523</v>
      </c>
      <c r="E2495" s="8" t="str">
        <f t="shared" si="3949"/>
        <v>2495 WCPP-IS</v>
      </c>
      <c r="G2495" s="125" t="s">
        <v>524</v>
      </c>
      <c r="H2495" s="31"/>
      <c r="I2495" s="73"/>
      <c r="J2495" s="73"/>
      <c r="K2495" s="124">
        <f>'IS BS CF'!K$21+'IS BS CF'!K$35</f>
        <v>-407350.40000000014</v>
      </c>
      <c r="L2495" s="124">
        <f>'IS BS CF'!L$21+'IS BS CF'!L$35</f>
        <v>-427467.92</v>
      </c>
      <c r="M2495" s="124">
        <f>'IS BS CF'!M$21+'IS BS CF'!M$35</f>
        <v>-448591.31599999993</v>
      </c>
      <c r="N2495" s="124">
        <f>'IS BS CF'!N$21+'IS BS CF'!N$35</f>
        <v>-470770.88179999992</v>
      </c>
      <c r="O2495" s="124">
        <f>'IS BS CF'!O$21+'IS BS CF'!O$35</f>
        <v>-494059.42589000001</v>
      </c>
      <c r="P2495" s="124">
        <f>'IS BS CF'!P$21+'IS BS CF'!P$35</f>
        <v>-518512.39718450018</v>
      </c>
      <c r="Q2495" s="124"/>
      <c r="R2495" s="124">
        <f>'IS BS CF'!R$21+'IS BS CF'!R$35</f>
        <v>0</v>
      </c>
      <c r="S2495" s="124">
        <f>'IS BS CF'!S$21+'IS BS CF'!S$35</f>
        <v>-33945.866666666669</v>
      </c>
      <c r="T2495" s="124">
        <f>'IS BS CF'!T$21+'IS BS CF'!T$35</f>
        <v>-33945.866666666669</v>
      </c>
      <c r="U2495" s="124">
        <f>'IS BS CF'!U$21+'IS BS CF'!U$35</f>
        <v>-33945.866666666669</v>
      </c>
      <c r="V2495" s="124">
        <f>'IS BS CF'!V$21+'IS BS CF'!V$35</f>
        <v>-33945.866666666669</v>
      </c>
      <c r="W2495" s="124">
        <f>'IS BS CF'!W$21+'IS BS CF'!W$35</f>
        <v>-33945.866666666669</v>
      </c>
      <c r="X2495" s="124">
        <f>'IS BS CF'!X$21+'IS BS CF'!X$35</f>
        <v>-33945.866666666669</v>
      </c>
      <c r="Y2495" s="124">
        <f>'IS BS CF'!Y$21+'IS BS CF'!Y$35</f>
        <v>-33945.866666666669</v>
      </c>
      <c r="Z2495" s="124">
        <f>'IS BS CF'!Z$21+'IS BS CF'!Z$35</f>
        <v>-33945.866666666669</v>
      </c>
      <c r="AA2495" s="124">
        <f>'IS BS CF'!AA$21+'IS BS CF'!AA$35</f>
        <v>-33945.866666666669</v>
      </c>
      <c r="AB2495" s="124">
        <f>'IS BS CF'!AB$21+'IS BS CF'!AB$35</f>
        <v>-33945.866666666669</v>
      </c>
      <c r="AC2495" s="124">
        <f>'IS BS CF'!AC$21+'IS BS CF'!AC$35</f>
        <v>-33945.866666666669</v>
      </c>
      <c r="AD2495" s="124">
        <f>'IS BS CF'!AD$21+'IS BS CF'!AD$35</f>
        <v>-33945.866666666669</v>
      </c>
      <c r="AE2495" s="124">
        <f>'IS BS CF'!AE$21+'IS BS CF'!AE$35</f>
        <v>-35622.326666666675</v>
      </c>
      <c r="AF2495" s="124">
        <f>'IS BS CF'!AF$21+'IS BS CF'!AF$35</f>
        <v>-35622.326666666675</v>
      </c>
      <c r="AG2495" s="124">
        <f>'IS BS CF'!AG$21+'IS BS CF'!AG$35</f>
        <v>-35622.326666666675</v>
      </c>
      <c r="AH2495" s="124">
        <f>'IS BS CF'!AH$21+'IS BS CF'!AH$35</f>
        <v>-35622.326666666675</v>
      </c>
      <c r="AI2495" s="124">
        <f>'IS BS CF'!AI$21+'IS BS CF'!AI$35</f>
        <v>-35622.326666666675</v>
      </c>
      <c r="AJ2495" s="124">
        <f>'IS BS CF'!AJ$21+'IS BS CF'!AJ$35</f>
        <v>-35622.326666666675</v>
      </c>
      <c r="AK2495" s="124">
        <f>'IS BS CF'!AK$21+'IS BS CF'!AK$35</f>
        <v>-35622.326666666675</v>
      </c>
      <c r="AL2495" s="124">
        <f>'IS BS CF'!AL$21+'IS BS CF'!AL$35</f>
        <v>-35622.326666666675</v>
      </c>
      <c r="AM2495" s="124">
        <f>'IS BS CF'!AM$21+'IS BS CF'!AM$35</f>
        <v>-35622.326666666675</v>
      </c>
      <c r="AN2495" s="124">
        <f>'IS BS CF'!AN$21+'IS BS CF'!AN$35</f>
        <v>-35622.326666666675</v>
      </c>
      <c r="AO2495" s="124">
        <f>'IS BS CF'!AO$21+'IS BS CF'!AO$35</f>
        <v>-35622.326666666675</v>
      </c>
      <c r="AP2495" s="124">
        <f>'IS BS CF'!AP$21+'IS BS CF'!AP$35</f>
        <v>-35622.326666666675</v>
      </c>
      <c r="AQ2495" s="124">
        <f>'IS BS CF'!AQ$21+'IS BS CF'!AQ$35</f>
        <v>-37382.609666666671</v>
      </c>
      <c r="AR2495" s="124">
        <f>'IS BS CF'!AR$21+'IS BS CF'!AR$35</f>
        <v>-37382.609666666671</v>
      </c>
      <c r="AS2495" s="124">
        <f>'IS BS CF'!AS$21+'IS BS CF'!AS$35</f>
        <v>-37382.609666666671</v>
      </c>
      <c r="AT2495" s="124">
        <f>'IS BS CF'!AT$21+'IS BS CF'!AT$35</f>
        <v>-37382.609666666671</v>
      </c>
      <c r="AU2495" s="124">
        <f>'IS BS CF'!AU$21+'IS BS CF'!AU$35</f>
        <v>-37382.609666666671</v>
      </c>
      <c r="AV2495" s="124">
        <f>'IS BS CF'!AV$21+'IS BS CF'!AV$35</f>
        <v>-37382.609666666671</v>
      </c>
      <c r="AW2495" s="124">
        <f>'IS BS CF'!AW$21+'IS BS CF'!AW$35</f>
        <v>-37382.609666666671</v>
      </c>
      <c r="AX2495" s="124">
        <f>'IS BS CF'!AX$21+'IS BS CF'!AX$35</f>
        <v>-37382.609666666671</v>
      </c>
      <c r="AY2495" s="124">
        <f>'IS BS CF'!AY$21+'IS BS CF'!AY$35</f>
        <v>-37382.609666666671</v>
      </c>
      <c r="AZ2495" s="124">
        <f>'IS BS CF'!AZ$21+'IS BS CF'!AZ$35</f>
        <v>-37382.609666666671</v>
      </c>
      <c r="BA2495" s="124">
        <f>'IS BS CF'!BA$21+'IS BS CF'!BA$35</f>
        <v>-37382.609666666671</v>
      </c>
      <c r="BB2495" s="124">
        <f>'IS BS CF'!BB$21+'IS BS CF'!BB$35</f>
        <v>-37382.609666666671</v>
      </c>
      <c r="BC2495" s="124">
        <f>'IS BS CF'!BC$21+'IS BS CF'!BC$35</f>
        <v>-39230.906816666669</v>
      </c>
      <c r="BD2495" s="124">
        <f>'IS BS CF'!BD$21+'IS BS CF'!BD$35</f>
        <v>-39230.906816666669</v>
      </c>
      <c r="BE2495" s="124">
        <f>'IS BS CF'!BE$21+'IS BS CF'!BE$35</f>
        <v>-39230.906816666669</v>
      </c>
      <c r="BF2495" s="124">
        <f>'IS BS CF'!BF$21+'IS BS CF'!BF$35</f>
        <v>-39230.906816666669</v>
      </c>
      <c r="BG2495" s="124">
        <f>'IS BS CF'!BG$21+'IS BS CF'!BG$35</f>
        <v>-39230.906816666669</v>
      </c>
      <c r="BH2495" s="124">
        <f>'IS BS CF'!BH$21+'IS BS CF'!BH$35</f>
        <v>-39230.906816666669</v>
      </c>
      <c r="BI2495" s="124">
        <f>'IS BS CF'!BI$21+'IS BS CF'!BI$35</f>
        <v>-39230.906816666669</v>
      </c>
      <c r="BJ2495" s="124">
        <f>'IS BS CF'!BJ$21+'IS BS CF'!BJ$35</f>
        <v>-39230.906816666669</v>
      </c>
      <c r="BK2495" s="124">
        <f>'IS BS CF'!BK$21+'IS BS CF'!BK$35</f>
        <v>-39230.906816666669</v>
      </c>
      <c r="BL2495" s="124">
        <f>'IS BS CF'!BL$21+'IS BS CF'!BL$35</f>
        <v>-39230.906816666669</v>
      </c>
      <c r="BM2495" s="124">
        <f>'IS BS CF'!BM$21+'IS BS CF'!BM$35</f>
        <v>-39230.906816666669</v>
      </c>
      <c r="BN2495" s="124">
        <f>'IS BS CF'!BN$21+'IS BS CF'!BN$35</f>
        <v>-39230.906816666669</v>
      </c>
      <c r="BO2495" s="124">
        <f>'IS BS CF'!BO$21+'IS BS CF'!BO$35</f>
        <v>-41171.618824166675</v>
      </c>
      <c r="BP2495" s="124">
        <f>'IS BS CF'!BP$21+'IS BS CF'!BP$35</f>
        <v>-41171.618824166675</v>
      </c>
      <c r="BQ2495" s="124">
        <f>'IS BS CF'!BQ$21+'IS BS CF'!BQ$35</f>
        <v>-41171.618824166675</v>
      </c>
      <c r="BR2495" s="124">
        <f>'IS BS CF'!BR$21+'IS BS CF'!BR$35</f>
        <v>-41171.618824166675</v>
      </c>
      <c r="BS2495" s="124">
        <f>'IS BS CF'!BS$21+'IS BS CF'!BS$35</f>
        <v>-41171.618824166675</v>
      </c>
      <c r="BT2495" s="124">
        <f>'IS BS CF'!BT$21+'IS BS CF'!BT$35</f>
        <v>-41171.618824166675</v>
      </c>
      <c r="BU2495" s="124">
        <f>'IS BS CF'!BU$21+'IS BS CF'!BU$35</f>
        <v>-41171.618824166675</v>
      </c>
      <c r="BV2495" s="124">
        <f>'IS BS CF'!BV$21+'IS BS CF'!BV$35</f>
        <v>-41171.618824166675</v>
      </c>
      <c r="BW2495" s="124">
        <f>'IS BS CF'!BW$21+'IS BS CF'!BW$35</f>
        <v>-41171.618824166675</v>
      </c>
      <c r="BX2495" s="124">
        <f>'IS BS CF'!BX$21+'IS BS CF'!BX$35</f>
        <v>-41171.618824166675</v>
      </c>
      <c r="BY2495" s="124">
        <f>'IS BS CF'!BY$21+'IS BS CF'!BY$35</f>
        <v>-41171.618824166675</v>
      </c>
      <c r="BZ2495" s="124">
        <f>'IS BS CF'!BZ$21+'IS BS CF'!BZ$35</f>
        <v>-41171.618824166675</v>
      </c>
      <c r="CA2495" s="124">
        <f>'IS BS CF'!CA$21+'IS BS CF'!CA$35</f>
        <v>-43209.366432041672</v>
      </c>
      <c r="CB2495" s="124">
        <f>'IS BS CF'!CB$21+'IS BS CF'!CB$35</f>
        <v>-43209.366432041672</v>
      </c>
      <c r="CC2495" s="124">
        <f>'IS BS CF'!CC$21+'IS BS CF'!CC$35</f>
        <v>-43209.366432041672</v>
      </c>
      <c r="CD2495" s="124">
        <f>'IS BS CF'!CD$21+'IS BS CF'!CD$35</f>
        <v>-43209.366432041672</v>
      </c>
      <c r="CE2495" s="124">
        <f>'IS BS CF'!CE$21+'IS BS CF'!CE$35</f>
        <v>-43209.366432041672</v>
      </c>
      <c r="CF2495" s="124">
        <f>'IS BS CF'!CF$21+'IS BS CF'!CF$35</f>
        <v>-43209.366432041672</v>
      </c>
      <c r="CG2495" s="124">
        <f>'IS BS CF'!CG$21+'IS BS CF'!CG$35</f>
        <v>-43209.366432041672</v>
      </c>
      <c r="CH2495" s="124">
        <f>'IS BS CF'!CH$21+'IS BS CF'!CH$35</f>
        <v>-43209.366432041672</v>
      </c>
      <c r="CI2495" s="124">
        <f>'IS BS CF'!CI$21+'IS BS CF'!CI$35</f>
        <v>-43209.366432041672</v>
      </c>
      <c r="CJ2495" s="124">
        <f>'IS BS CF'!CJ$21+'IS BS CF'!CJ$35</f>
        <v>-43209.366432041672</v>
      </c>
      <c r="CK2495" s="124">
        <f>'IS BS CF'!CK$21+'IS BS CF'!CK$35</f>
        <v>-43209.366432041672</v>
      </c>
      <c r="CL2495" s="124">
        <f>'IS BS CF'!CL$21+'IS BS CF'!CL$35</f>
        <v>-43209.366432041672</v>
      </c>
      <c r="CN2495" s="73"/>
      <c r="CO2495" s="124" t="e">
        <f>#REF!</f>
        <v>#REF!</v>
      </c>
      <c r="CP2495" s="124" t="e">
        <f>#REF!</f>
        <v>#REF!</v>
      </c>
      <c r="CQ2495" s="124" t="e">
        <f>#REF!</f>
        <v>#REF!</v>
      </c>
      <c r="CR2495" s="124" t="e">
        <f>#REF!</f>
        <v>#REF!</v>
      </c>
      <c r="CS2495" s="124" t="e">
        <f>#REF!</f>
        <v>#REF!</v>
      </c>
      <c r="CT2495" s="124" t="e">
        <f>#REF!</f>
        <v>#REF!</v>
      </c>
      <c r="CU2495" s="124" t="e">
        <f>#REF!</f>
        <v>#REF!</v>
      </c>
      <c r="CV2495" s="124" t="e">
        <f>#REF!</f>
        <v>#REF!</v>
      </c>
      <c r="CW2495" s="124" t="e">
        <f>#REF!</f>
        <v>#REF!</v>
      </c>
      <c r="CX2495" s="124" t="e">
        <f>#REF!</f>
        <v>#REF!</v>
      </c>
      <c r="CY2495" s="124" t="e">
        <f>#REF!</f>
        <v>#REF!</v>
      </c>
      <c r="CZ2495" s="124" t="e">
        <f>#REF!</f>
        <v>#REF!</v>
      </c>
      <c r="DA2495" s="124" t="e">
        <f>#REF!</f>
        <v>#REF!</v>
      </c>
      <c r="DB2495" s="124" t="e">
        <f>#REF!</f>
        <v>#REF!</v>
      </c>
      <c r="DC2495" s="124" t="e">
        <f>#REF!</f>
        <v>#REF!</v>
      </c>
      <c r="DD2495" s="124" t="e">
        <f>#REF!</f>
        <v>#REF!</v>
      </c>
      <c r="DE2495" s="124" t="e">
        <f>#REF!</f>
        <v>#REF!</v>
      </c>
      <c r="DF2495" s="124" t="e">
        <f>#REF!</f>
        <v>#REF!</v>
      </c>
      <c r="DG2495" s="124" t="e">
        <f>#REF!</f>
        <v>#REF!</v>
      </c>
      <c r="DH2495" s="124" t="e">
        <f>#REF!</f>
        <v>#REF!</v>
      </c>
      <c r="DI2495" s="124" t="e">
        <f>#REF!</f>
        <v>#REF!</v>
      </c>
      <c r="DJ2495" s="124" t="e">
        <f>#REF!</f>
        <v>#REF!</v>
      </c>
      <c r="DK2495" s="124" t="e">
        <f>#REF!</f>
        <v>#REF!</v>
      </c>
      <c r="DL2495" s="124" t="e">
        <f>#REF!</f>
        <v>#REF!</v>
      </c>
    </row>
    <row r="2496" spans="1:116" x14ac:dyDescent="0.4">
      <c r="A2496" s="31"/>
      <c r="B2496" t="str">
        <f t="shared" si="3950"/>
        <v>2496 WCPP-IS</v>
      </c>
      <c r="D2496" t="s">
        <v>523</v>
      </c>
      <c r="E2496" s="8" t="str">
        <f t="shared" si="3949"/>
        <v>2496 WCPP-IS</v>
      </c>
      <c r="G2496" s="67"/>
      <c r="H2496" s="31"/>
      <c r="I2496" s="73"/>
      <c r="J2496" s="73"/>
      <c r="K2496" s="31"/>
      <c r="L2496" s="31"/>
      <c r="M2496" s="31"/>
      <c r="N2496" s="31"/>
      <c r="O2496" s="31"/>
      <c r="P2496" s="31"/>
      <c r="R2496" s="67"/>
      <c r="S2496" s="67"/>
      <c r="T2496" s="67"/>
      <c r="U2496" s="67"/>
      <c r="V2496" s="67"/>
      <c r="W2496" s="67"/>
      <c r="X2496" s="67"/>
      <c r="Y2496" s="67"/>
      <c r="Z2496" s="67"/>
      <c r="AA2496" s="67"/>
      <c r="AB2496" s="67"/>
      <c r="AC2496" s="67"/>
      <c r="AD2496" s="67"/>
      <c r="AE2496" s="67"/>
      <c r="AF2496" s="67"/>
      <c r="AG2496" s="67"/>
      <c r="AH2496" s="67"/>
      <c r="AI2496" s="67"/>
      <c r="AJ2496" s="67"/>
      <c r="AK2496" s="67"/>
      <c r="AL2496" s="67"/>
      <c r="AM2496" s="67"/>
      <c r="AN2496" s="67"/>
      <c r="AO2496" s="67"/>
      <c r="AP2496" s="67"/>
      <c r="AQ2496" s="67"/>
      <c r="AR2496" s="67"/>
      <c r="AS2496" s="67"/>
      <c r="AT2496" s="67"/>
      <c r="AU2496" s="67"/>
      <c r="AV2496" s="67"/>
      <c r="AW2496" s="67"/>
      <c r="AX2496" s="67"/>
      <c r="AY2496" s="67"/>
      <c r="AZ2496" s="67"/>
      <c r="BA2496" s="67"/>
      <c r="BB2496" s="67"/>
      <c r="BC2496" s="67"/>
      <c r="BD2496" s="67"/>
      <c r="BE2496" s="67"/>
      <c r="BF2496" s="67"/>
      <c r="BG2496" s="67"/>
      <c r="BH2496" s="67"/>
      <c r="BI2496" s="67"/>
      <c r="BJ2496" s="67"/>
      <c r="BK2496" s="67"/>
      <c r="BL2496" s="67"/>
      <c r="BM2496" s="67"/>
      <c r="BN2496" s="67"/>
      <c r="BO2496" s="67"/>
      <c r="BP2496" s="67"/>
      <c r="BQ2496" s="67"/>
      <c r="BR2496" s="67"/>
      <c r="BS2496" s="67"/>
      <c r="BT2496" s="67"/>
      <c r="BU2496" s="67"/>
      <c r="BV2496" s="67"/>
      <c r="BW2496" s="67"/>
      <c r="BX2496" s="67"/>
      <c r="BY2496" s="67"/>
      <c r="BZ2496" s="67"/>
      <c r="CA2496" s="67"/>
      <c r="CB2496" s="67"/>
      <c r="CC2496" s="67"/>
      <c r="CD2496" s="67"/>
      <c r="CE2496" s="67"/>
      <c r="CF2496" s="67"/>
      <c r="CG2496" s="67"/>
      <c r="CH2496" s="67"/>
      <c r="CI2496" s="67"/>
      <c r="CJ2496" s="67"/>
      <c r="CK2496" s="67"/>
      <c r="CL2496" s="67"/>
      <c r="CN2496" s="73"/>
      <c r="CO2496" s="67"/>
      <c r="CP2496" s="67"/>
      <c r="CQ2496" s="67"/>
      <c r="CR2496" s="67"/>
      <c r="CS2496" s="67"/>
      <c r="CT2496" s="67"/>
      <c r="CU2496" s="67"/>
      <c r="CV2496" s="67"/>
      <c r="CW2496" s="67"/>
      <c r="CX2496" s="67"/>
      <c r="CY2496" s="67"/>
      <c r="CZ2496" s="67"/>
      <c r="DA2496" s="67"/>
      <c r="DB2496" s="67"/>
      <c r="DC2496" s="67"/>
      <c r="DD2496" s="67"/>
      <c r="DE2496" s="67"/>
      <c r="DF2496" s="67"/>
      <c r="DG2496" s="67"/>
      <c r="DH2496" s="67"/>
      <c r="DI2496" s="67"/>
      <c r="DJ2496" s="67"/>
      <c r="DK2496" s="67"/>
      <c r="DL2496" s="67"/>
    </row>
    <row r="2497" spans="1:116" x14ac:dyDescent="0.4">
      <c r="B2497" t="str">
        <f t="shared" si="3950"/>
        <v>2497 WCPP-IS</v>
      </c>
      <c r="D2497" t="s">
        <v>523</v>
      </c>
      <c r="E2497" s="8" t="str">
        <f t="shared" si="3949"/>
        <v>2497 WCPP-IS</v>
      </c>
      <c r="G2497" s="129" t="str">
        <f>G2499&amp;":"</f>
        <v>Unearned revenue:</v>
      </c>
      <c r="I2497"/>
      <c r="J2497"/>
      <c r="R2497"/>
      <c r="S2497"/>
      <c r="T2497"/>
      <c r="U2497"/>
      <c r="V2497"/>
      <c r="W2497"/>
      <c r="X2497"/>
      <c r="Y2497"/>
      <c r="Z2497"/>
      <c r="AA2497"/>
      <c r="AB2497"/>
      <c r="AC2497"/>
      <c r="AD2497"/>
      <c r="AE2497"/>
      <c r="AF2497"/>
      <c r="AG2497"/>
      <c r="AH2497"/>
      <c r="AI2497"/>
      <c r="AJ2497"/>
      <c r="AK2497"/>
      <c r="AL2497"/>
      <c r="AM2497"/>
      <c r="AN2497"/>
      <c r="AO2497"/>
      <c r="AP2497"/>
      <c r="AQ2497"/>
      <c r="AR2497"/>
      <c r="AS2497"/>
      <c r="AT2497"/>
      <c r="AU2497"/>
      <c r="AV2497"/>
      <c r="AW2497"/>
      <c r="AX2497"/>
      <c r="AY2497"/>
      <c r="AZ2497"/>
      <c r="BA2497"/>
      <c r="BB2497"/>
      <c r="BC2497"/>
      <c r="BD2497"/>
      <c r="BE2497"/>
      <c r="BF2497"/>
      <c r="BG2497"/>
      <c r="BH2497"/>
      <c r="BI2497"/>
      <c r="BJ2497"/>
      <c r="BK2497"/>
      <c r="BL2497"/>
      <c r="BM2497"/>
      <c r="BN2497"/>
      <c r="BO2497"/>
      <c r="BP2497"/>
      <c r="BQ2497"/>
      <c r="BR2497"/>
      <c r="BS2497"/>
      <c r="BT2497"/>
      <c r="BU2497"/>
      <c r="BV2497"/>
      <c r="BW2497"/>
      <c r="BX2497"/>
      <c r="BY2497"/>
      <c r="BZ2497"/>
      <c r="CA2497"/>
      <c r="CB2497"/>
      <c r="CC2497"/>
      <c r="CD2497"/>
      <c r="CE2497"/>
      <c r="CF2497"/>
      <c r="CG2497"/>
      <c r="CH2497"/>
      <c r="CI2497"/>
      <c r="CJ2497"/>
      <c r="CK2497"/>
      <c r="CL2497"/>
      <c r="CN2497"/>
    </row>
    <row r="2498" spans="1:116" x14ac:dyDescent="0.4">
      <c r="B2498" t="str">
        <f t="shared" si="3950"/>
        <v>2498 WCPP-IS</v>
      </c>
      <c r="D2498" t="s">
        <v>523</v>
      </c>
      <c r="E2498" s="8" t="str">
        <f t="shared" si="3949"/>
        <v>2498 WCPP-IS</v>
      </c>
      <c r="G2498" s="145" t="s">
        <v>403</v>
      </c>
      <c r="H2498" s="12"/>
      <c r="I2498" s="60"/>
      <c r="J2498" s="60"/>
      <c r="K2498" s="17">
        <v>30</v>
      </c>
      <c r="L2498" s="17">
        <v>5</v>
      </c>
      <c r="M2498" s="17">
        <v>5</v>
      </c>
      <c r="N2498" s="17">
        <v>5</v>
      </c>
      <c r="O2498" s="17">
        <v>5</v>
      </c>
      <c r="P2498" s="17">
        <v>5</v>
      </c>
      <c r="R2498" s="15"/>
      <c r="S2498" s="15" cm="1">
        <f t="array" ref="S2498">INDEX($K:$P,ROW(),MATCH(S$3,$K$2:$P$2,0))</f>
        <v>30</v>
      </c>
      <c r="T2498" s="15" cm="1">
        <f t="array" ref="T2498">INDEX($K:$P,ROW(),MATCH(T$3,$K$2:$P$2,0))</f>
        <v>30</v>
      </c>
      <c r="U2498" s="15" cm="1">
        <f t="array" ref="U2498">INDEX($K:$P,ROW(),MATCH(U$3,$K$2:$P$2,0))</f>
        <v>30</v>
      </c>
      <c r="V2498" s="15" cm="1">
        <f t="array" ref="V2498">INDEX($K:$P,ROW(),MATCH(V$3,$K$2:$P$2,0))</f>
        <v>30</v>
      </c>
      <c r="W2498" s="15" cm="1">
        <f t="array" ref="W2498">INDEX($K:$P,ROW(),MATCH(W$3,$K$2:$P$2,0))</f>
        <v>30</v>
      </c>
      <c r="X2498" s="15" cm="1">
        <f t="array" ref="X2498">INDEX($K:$P,ROW(),MATCH(X$3,$K$2:$P$2,0))</f>
        <v>30</v>
      </c>
      <c r="Y2498" s="15" cm="1">
        <f t="array" ref="Y2498">INDEX($K:$P,ROW(),MATCH(Y$3,$K$2:$P$2,0))</f>
        <v>30</v>
      </c>
      <c r="Z2498" s="15" cm="1">
        <f t="array" ref="Z2498">INDEX($K:$P,ROW(),MATCH(Z$3,$K$2:$P$2,0))</f>
        <v>30</v>
      </c>
      <c r="AA2498" s="15" cm="1">
        <f t="array" ref="AA2498">INDEX($K:$P,ROW(),MATCH(AA$3,$K$2:$P$2,0))</f>
        <v>30</v>
      </c>
      <c r="AB2498" s="15" cm="1">
        <f t="array" ref="AB2498">INDEX($K:$P,ROW(),MATCH(AB$3,$K$2:$P$2,0))</f>
        <v>30</v>
      </c>
      <c r="AC2498" s="15" cm="1">
        <f t="array" ref="AC2498">INDEX($K:$P,ROW(),MATCH(AC$3,$K$2:$P$2,0))</f>
        <v>30</v>
      </c>
      <c r="AD2498" s="15" cm="1">
        <f t="array" ref="AD2498">INDEX($K:$P,ROW(),MATCH(AD$3,$K$2:$P$2,0))</f>
        <v>30</v>
      </c>
      <c r="AE2498" s="15" cm="1">
        <f t="array" ref="AE2498">INDEX($K:$P,ROW(),MATCH(AE$3,$K$2:$P$2,0))</f>
        <v>5</v>
      </c>
      <c r="AF2498" s="15" cm="1">
        <f t="array" ref="AF2498">INDEX($K:$P,ROW(),MATCH(AF$3,$K$2:$P$2,0))</f>
        <v>5</v>
      </c>
      <c r="AG2498" s="15" cm="1">
        <f t="array" ref="AG2498">INDEX($K:$P,ROW(),MATCH(AG$3,$K$2:$P$2,0))</f>
        <v>5</v>
      </c>
      <c r="AH2498" s="15" cm="1">
        <f t="array" ref="AH2498">INDEX($K:$P,ROW(),MATCH(AH$3,$K$2:$P$2,0))</f>
        <v>5</v>
      </c>
      <c r="AI2498" s="15" cm="1">
        <f t="array" ref="AI2498">INDEX($K:$P,ROW(),MATCH(AI$3,$K$2:$P$2,0))</f>
        <v>5</v>
      </c>
      <c r="AJ2498" s="15" cm="1">
        <f t="array" ref="AJ2498">INDEX($K:$P,ROW(),MATCH(AJ$3,$K$2:$P$2,0))</f>
        <v>5</v>
      </c>
      <c r="AK2498" s="15" cm="1">
        <f t="array" ref="AK2498">INDEX($K:$P,ROW(),MATCH(AK$3,$K$2:$P$2,0))</f>
        <v>5</v>
      </c>
      <c r="AL2498" s="15" cm="1">
        <f t="array" ref="AL2498">INDEX($K:$P,ROW(),MATCH(AL$3,$K$2:$P$2,0))</f>
        <v>5</v>
      </c>
      <c r="AM2498" s="15" cm="1">
        <f t="array" ref="AM2498">INDEX($K:$P,ROW(),MATCH(AM$3,$K$2:$P$2,0))</f>
        <v>5</v>
      </c>
      <c r="AN2498" s="15" cm="1">
        <f t="array" ref="AN2498">INDEX($K:$P,ROW(),MATCH(AN$3,$K$2:$P$2,0))</f>
        <v>5</v>
      </c>
      <c r="AO2498" s="15" cm="1">
        <f t="array" ref="AO2498">INDEX($K:$P,ROW(),MATCH(AO$3,$K$2:$P$2,0))</f>
        <v>5</v>
      </c>
      <c r="AP2498" s="15" cm="1">
        <f t="array" ref="AP2498">INDEX($K:$P,ROW(),MATCH(AP$3,$K$2:$P$2,0))</f>
        <v>5</v>
      </c>
      <c r="AQ2498" s="15" cm="1">
        <f t="array" ref="AQ2498">INDEX($K:$P,ROW(),MATCH(AQ$3,$K$2:$P$2,0))</f>
        <v>5</v>
      </c>
      <c r="AR2498" s="15" cm="1">
        <f t="array" ref="AR2498">INDEX($K:$P,ROW(),MATCH(AR$3,$K$2:$P$2,0))</f>
        <v>5</v>
      </c>
      <c r="AS2498" s="15" cm="1">
        <f t="array" ref="AS2498">INDEX($K:$P,ROW(),MATCH(AS$3,$K$2:$P$2,0))</f>
        <v>5</v>
      </c>
      <c r="AT2498" s="15" cm="1">
        <f t="array" ref="AT2498">INDEX($K:$P,ROW(),MATCH(AT$3,$K$2:$P$2,0))</f>
        <v>5</v>
      </c>
      <c r="AU2498" s="15" cm="1">
        <f t="array" ref="AU2498">INDEX($K:$P,ROW(),MATCH(AU$3,$K$2:$P$2,0))</f>
        <v>5</v>
      </c>
      <c r="AV2498" s="15" cm="1">
        <f t="array" ref="AV2498">INDEX($K:$P,ROW(),MATCH(AV$3,$K$2:$P$2,0))</f>
        <v>5</v>
      </c>
      <c r="AW2498" s="15" cm="1">
        <f t="array" ref="AW2498">INDEX($K:$P,ROW(),MATCH(AW$3,$K$2:$P$2,0))</f>
        <v>5</v>
      </c>
      <c r="AX2498" s="15" cm="1">
        <f t="array" ref="AX2498">INDEX($K:$P,ROW(),MATCH(AX$3,$K$2:$P$2,0))</f>
        <v>5</v>
      </c>
      <c r="AY2498" s="15" cm="1">
        <f t="array" ref="AY2498">INDEX($K:$P,ROW(),MATCH(AY$3,$K$2:$P$2,0))</f>
        <v>5</v>
      </c>
      <c r="AZ2498" s="15" cm="1">
        <f t="array" ref="AZ2498">INDEX($K:$P,ROW(),MATCH(AZ$3,$K$2:$P$2,0))</f>
        <v>5</v>
      </c>
      <c r="BA2498" s="15" cm="1">
        <f t="array" ref="BA2498">INDEX($K:$P,ROW(),MATCH(BA$3,$K$2:$P$2,0))</f>
        <v>5</v>
      </c>
      <c r="BB2498" s="15" cm="1">
        <f t="array" ref="BB2498">INDEX($K:$P,ROW(),MATCH(BB$3,$K$2:$P$2,0))</f>
        <v>5</v>
      </c>
      <c r="BC2498" s="15" cm="1">
        <f t="array" ref="BC2498">INDEX($K:$P,ROW(),MATCH(BC$3,$K$2:$P$2,0))</f>
        <v>5</v>
      </c>
      <c r="BD2498" s="15" cm="1">
        <f t="array" ref="BD2498">INDEX($K:$P,ROW(),MATCH(BD$3,$K$2:$P$2,0))</f>
        <v>5</v>
      </c>
      <c r="BE2498" s="15" cm="1">
        <f t="array" ref="BE2498">INDEX($K:$P,ROW(),MATCH(BE$3,$K$2:$P$2,0))</f>
        <v>5</v>
      </c>
      <c r="BF2498" s="15" cm="1">
        <f t="array" ref="BF2498">INDEX($K:$P,ROW(),MATCH(BF$3,$K$2:$P$2,0))</f>
        <v>5</v>
      </c>
      <c r="BG2498" s="15" cm="1">
        <f t="array" ref="BG2498">INDEX($K:$P,ROW(),MATCH(BG$3,$K$2:$P$2,0))</f>
        <v>5</v>
      </c>
      <c r="BH2498" s="15" cm="1">
        <f t="array" ref="BH2498">INDEX($K:$P,ROW(),MATCH(BH$3,$K$2:$P$2,0))</f>
        <v>5</v>
      </c>
      <c r="BI2498" s="15" cm="1">
        <f t="array" ref="BI2498">INDEX($K:$P,ROW(),MATCH(BI$3,$K$2:$P$2,0))</f>
        <v>5</v>
      </c>
      <c r="BJ2498" s="15" cm="1">
        <f t="array" ref="BJ2498">INDEX($K:$P,ROW(),MATCH(BJ$3,$K$2:$P$2,0))</f>
        <v>5</v>
      </c>
      <c r="BK2498" s="15" cm="1">
        <f t="array" ref="BK2498">INDEX($K:$P,ROW(),MATCH(BK$3,$K$2:$P$2,0))</f>
        <v>5</v>
      </c>
      <c r="BL2498" s="15" cm="1">
        <f t="array" ref="BL2498">INDEX($K:$P,ROW(),MATCH(BL$3,$K$2:$P$2,0))</f>
        <v>5</v>
      </c>
      <c r="BM2498" s="15" cm="1">
        <f t="array" ref="BM2498">INDEX($K:$P,ROW(),MATCH(BM$3,$K$2:$P$2,0))</f>
        <v>5</v>
      </c>
      <c r="BN2498" s="15" cm="1">
        <f t="array" ref="BN2498">INDEX($K:$P,ROW(),MATCH(BN$3,$K$2:$P$2,0))</f>
        <v>5</v>
      </c>
      <c r="BO2498" s="15" cm="1">
        <f t="array" ref="BO2498">INDEX($K:$P,ROW(),MATCH(BO$3,$K$2:$P$2,0))</f>
        <v>5</v>
      </c>
      <c r="BP2498" s="15" cm="1">
        <f t="array" ref="BP2498">INDEX($K:$P,ROW(),MATCH(BP$3,$K$2:$P$2,0))</f>
        <v>5</v>
      </c>
      <c r="BQ2498" s="15" cm="1">
        <f t="array" ref="BQ2498">INDEX($K:$P,ROW(),MATCH(BQ$3,$K$2:$P$2,0))</f>
        <v>5</v>
      </c>
      <c r="BR2498" s="15" cm="1">
        <f t="array" ref="BR2498">INDEX($K:$P,ROW(),MATCH(BR$3,$K$2:$P$2,0))</f>
        <v>5</v>
      </c>
      <c r="BS2498" s="15" cm="1">
        <f t="array" ref="BS2498">INDEX($K:$P,ROW(),MATCH(BS$3,$K$2:$P$2,0))</f>
        <v>5</v>
      </c>
      <c r="BT2498" s="15" cm="1">
        <f t="array" ref="BT2498">INDEX($K:$P,ROW(),MATCH(BT$3,$K$2:$P$2,0))</f>
        <v>5</v>
      </c>
      <c r="BU2498" s="15" cm="1">
        <f t="array" ref="BU2498">INDEX($K:$P,ROW(),MATCH(BU$3,$K$2:$P$2,0))</f>
        <v>5</v>
      </c>
      <c r="BV2498" s="15" cm="1">
        <f t="array" ref="BV2498">INDEX($K:$P,ROW(),MATCH(BV$3,$K$2:$P$2,0))</f>
        <v>5</v>
      </c>
      <c r="BW2498" s="15" cm="1">
        <f t="array" ref="BW2498">INDEX($K:$P,ROW(),MATCH(BW$3,$K$2:$P$2,0))</f>
        <v>5</v>
      </c>
      <c r="BX2498" s="15" cm="1">
        <f t="array" ref="BX2498">INDEX($K:$P,ROW(),MATCH(BX$3,$K$2:$P$2,0))</f>
        <v>5</v>
      </c>
      <c r="BY2498" s="15" cm="1">
        <f t="array" ref="BY2498">INDEX($K:$P,ROW(),MATCH(BY$3,$K$2:$P$2,0))</f>
        <v>5</v>
      </c>
      <c r="BZ2498" s="15" cm="1">
        <f t="array" ref="BZ2498">INDEX($K:$P,ROW(),MATCH(BZ$3,$K$2:$P$2,0))</f>
        <v>5</v>
      </c>
      <c r="CA2498" s="15" cm="1">
        <f t="array" ref="CA2498">INDEX($K:$P,ROW(),MATCH(CA$3,$K$2:$P$2,0))</f>
        <v>5</v>
      </c>
      <c r="CB2498" s="15" cm="1">
        <f t="array" ref="CB2498">INDEX($K:$P,ROW(),MATCH(CB$3,$K$2:$P$2,0))</f>
        <v>5</v>
      </c>
      <c r="CC2498" s="15" cm="1">
        <f t="array" ref="CC2498">INDEX($K:$P,ROW(),MATCH(CC$3,$K$2:$P$2,0))</f>
        <v>5</v>
      </c>
      <c r="CD2498" s="15" cm="1">
        <f t="array" ref="CD2498">INDEX($K:$P,ROW(),MATCH(CD$3,$K$2:$P$2,0))</f>
        <v>5</v>
      </c>
      <c r="CE2498" s="15" cm="1">
        <f t="array" ref="CE2498">INDEX($K:$P,ROW(),MATCH(CE$3,$K$2:$P$2,0))</f>
        <v>5</v>
      </c>
      <c r="CF2498" s="15" cm="1">
        <f t="array" ref="CF2498">INDEX($K:$P,ROW(),MATCH(CF$3,$K$2:$P$2,0))</f>
        <v>5</v>
      </c>
      <c r="CG2498" s="15" cm="1">
        <f t="array" ref="CG2498">INDEX($K:$P,ROW(),MATCH(CG$3,$K$2:$P$2,0))</f>
        <v>5</v>
      </c>
      <c r="CH2498" s="15" cm="1">
        <f t="array" ref="CH2498">INDEX($K:$P,ROW(),MATCH(CH$3,$K$2:$P$2,0))</f>
        <v>5</v>
      </c>
      <c r="CI2498" s="15" cm="1">
        <f t="array" ref="CI2498">INDEX($K:$P,ROW(),MATCH(CI$3,$K$2:$P$2,0))</f>
        <v>5</v>
      </c>
      <c r="CJ2498" s="15" cm="1">
        <f t="array" ref="CJ2498">INDEX($K:$P,ROW(),MATCH(CJ$3,$K$2:$P$2,0))</f>
        <v>5</v>
      </c>
      <c r="CK2498" s="15" cm="1">
        <f t="array" ref="CK2498">INDEX($K:$P,ROW(),MATCH(CK$3,$K$2:$P$2,0))</f>
        <v>5</v>
      </c>
      <c r="CL2498" s="15" cm="1">
        <f t="array" ref="CL2498">INDEX($K:$P,ROW(),MATCH(CL$3,$K$2:$P$2,0))</f>
        <v>5</v>
      </c>
      <c r="CN2498"/>
      <c r="CO2498" s="15" t="e" cm="1">
        <f t="array" ref="CO2498">INDEX($K:$P,ROW(),MATCH(CO$3,$K$2:$P$2,0))</f>
        <v>#N/A</v>
      </c>
      <c r="CP2498" s="15" t="e" cm="1">
        <f t="array" ref="CP2498">INDEX($K:$P,ROW(),MATCH(CP$3,$K$2:$P$2,0))</f>
        <v>#N/A</v>
      </c>
      <c r="CQ2498" s="15" t="e" cm="1">
        <f t="array" ref="CQ2498">INDEX($K:$P,ROW(),MATCH(CQ$3,$K$2:$P$2,0))</f>
        <v>#N/A</v>
      </c>
      <c r="CR2498" s="15" t="e" cm="1">
        <f t="array" ref="CR2498">INDEX($K:$P,ROW(),MATCH(CR$3,$K$2:$P$2,0))</f>
        <v>#N/A</v>
      </c>
      <c r="CS2498" s="15" t="e" cm="1">
        <f t="array" ref="CS2498">INDEX($K:$P,ROW(),MATCH(CS$3,$K$2:$P$2,0))</f>
        <v>#N/A</v>
      </c>
      <c r="CT2498" s="15" t="e" cm="1">
        <f t="array" ref="CT2498">INDEX($K:$P,ROW(),MATCH(CT$3,$K$2:$P$2,0))</f>
        <v>#N/A</v>
      </c>
      <c r="CU2498" s="15" t="e" cm="1">
        <f t="array" ref="CU2498">INDEX($K:$P,ROW(),MATCH(CU$3,$K$2:$P$2,0))</f>
        <v>#N/A</v>
      </c>
      <c r="CV2498" s="15" t="e" cm="1">
        <f t="array" ref="CV2498">INDEX($K:$P,ROW(),MATCH(CV$3,$K$2:$P$2,0))</f>
        <v>#N/A</v>
      </c>
      <c r="CW2498" s="15" t="e" cm="1">
        <f t="array" ref="CW2498">INDEX($K:$P,ROW(),MATCH(CW$3,$K$2:$P$2,0))</f>
        <v>#N/A</v>
      </c>
      <c r="CX2498" s="15" t="e" cm="1">
        <f t="array" ref="CX2498">INDEX($K:$P,ROW(),MATCH(CX$3,$K$2:$P$2,0))</f>
        <v>#N/A</v>
      </c>
      <c r="CY2498" s="15" t="e" cm="1">
        <f t="array" ref="CY2498">INDEX($K:$P,ROW(),MATCH(CY$3,$K$2:$P$2,0))</f>
        <v>#N/A</v>
      </c>
      <c r="CZ2498" s="15" t="e" cm="1">
        <f t="array" ref="CZ2498">INDEX($K:$P,ROW(),MATCH(CZ$3,$K$2:$P$2,0))</f>
        <v>#N/A</v>
      </c>
      <c r="DA2498" s="15" t="e" cm="1">
        <f t="array" ref="DA2498">INDEX($K:$P,ROW(),MATCH(DA$3,$K$2:$P$2,0))</f>
        <v>#N/A</v>
      </c>
      <c r="DB2498" s="15" t="e" cm="1">
        <f t="array" ref="DB2498">INDEX($K:$P,ROW(),MATCH(DB$3,$K$2:$P$2,0))</f>
        <v>#N/A</v>
      </c>
      <c r="DC2498" s="15" t="e" cm="1">
        <f t="array" ref="DC2498">INDEX($K:$P,ROW(),MATCH(DC$3,$K$2:$P$2,0))</f>
        <v>#N/A</v>
      </c>
      <c r="DD2498" s="15" t="e" cm="1">
        <f t="array" ref="DD2498">INDEX($K:$P,ROW(),MATCH(DD$3,$K$2:$P$2,0))</f>
        <v>#N/A</v>
      </c>
      <c r="DE2498" s="15" t="e" cm="1">
        <f t="array" ref="DE2498">INDEX($K:$P,ROW(),MATCH(DE$3,$K$2:$P$2,0))</f>
        <v>#N/A</v>
      </c>
      <c r="DF2498" s="15" t="e" cm="1">
        <f t="array" ref="DF2498">INDEX($K:$P,ROW(),MATCH(DF$3,$K$2:$P$2,0))</f>
        <v>#N/A</v>
      </c>
      <c r="DG2498" s="15" t="e" cm="1">
        <f t="array" ref="DG2498">INDEX($K:$P,ROW(),MATCH(DG$3,$K$2:$P$2,0))</f>
        <v>#N/A</v>
      </c>
      <c r="DH2498" s="15" t="e" cm="1">
        <f t="array" ref="DH2498">INDEX($K:$P,ROW(),MATCH(DH$3,$K$2:$P$2,0))</f>
        <v>#N/A</v>
      </c>
      <c r="DI2498" s="15" t="e" cm="1">
        <f t="array" ref="DI2498">INDEX($K:$P,ROW(),MATCH(DI$3,$K$2:$P$2,0))</f>
        <v>#N/A</v>
      </c>
      <c r="DJ2498" s="15" t="e" cm="1">
        <f t="array" ref="DJ2498">INDEX($K:$P,ROW(),MATCH(DJ$3,$K$2:$P$2,0))</f>
        <v>#N/A</v>
      </c>
      <c r="DK2498" s="15" t="e" cm="1">
        <f t="array" ref="DK2498">INDEX($K:$P,ROW(),MATCH(DK$3,$K$2:$P$2,0))</f>
        <v>#N/A</v>
      </c>
      <c r="DL2498" s="15" t="e" cm="1">
        <f t="array" ref="DL2498">INDEX($K:$P,ROW(),MATCH(DL$3,$K$2:$P$2,0))</f>
        <v>#N/A</v>
      </c>
    </row>
    <row r="2499" spans="1:116" x14ac:dyDescent="0.4">
      <c r="B2499" t="str">
        <f t="shared" si="3950"/>
        <v>2499 WCPP-IS</v>
      </c>
      <c r="C2499" t="s">
        <v>224</v>
      </c>
      <c r="D2499" t="s">
        <v>523</v>
      </c>
      <c r="E2499" s="8" t="str">
        <f t="shared" si="3949"/>
        <v>2499 WCPP-IS</v>
      </c>
      <c r="G2499" s="126" t="s">
        <v>43</v>
      </c>
      <c r="H2499" s="27"/>
      <c r="I2499" s="78"/>
      <c r="J2499" s="78"/>
      <c r="K2499" s="118">
        <f>SUMIF($4:$4,K$2,2499:2499)</f>
        <v>33945.866666666669</v>
      </c>
      <c r="L2499" s="118">
        <f>SUMIF($4:$4,L$2,2499:2499)</f>
        <v>5937.0544444444458</v>
      </c>
      <c r="M2499" s="118">
        <f>SUMIF($4:$4,M$2,2499:2499)</f>
        <v>6230.4349444444451</v>
      </c>
      <c r="N2499" s="118">
        <f>SUMIF($4:$4,N$2,2499:2499)</f>
        <v>6538.4844694444446</v>
      </c>
      <c r="O2499" s="118">
        <f>SUMIF($4:$4,O$2,2499:2499)</f>
        <v>6861.9364706944452</v>
      </c>
      <c r="P2499" s="118">
        <f>SUMIF($4:$4,P$2,2499:2499)</f>
        <v>7201.5610720069453</v>
      </c>
      <c r="R2499" s="118"/>
      <c r="S2499" s="118">
        <f t="shared" ref="S2499:CD2501" si="3951">MIN(S2498/30*-S2495,R2499-S2495)</f>
        <v>33945.866666666669</v>
      </c>
      <c r="T2499" s="118">
        <f t="shared" si="3951"/>
        <v>33945.866666666669</v>
      </c>
      <c r="U2499" s="118">
        <f t="shared" si="3951"/>
        <v>33945.866666666669</v>
      </c>
      <c r="V2499" s="118">
        <f t="shared" si="3951"/>
        <v>33945.866666666669</v>
      </c>
      <c r="W2499" s="118">
        <f t="shared" si="3951"/>
        <v>33945.866666666669</v>
      </c>
      <c r="X2499" s="118">
        <f t="shared" si="3951"/>
        <v>33945.866666666669</v>
      </c>
      <c r="Y2499" s="118">
        <f t="shared" si="3951"/>
        <v>33945.866666666669</v>
      </c>
      <c r="Z2499" s="118">
        <f t="shared" si="3951"/>
        <v>33945.866666666669</v>
      </c>
      <c r="AA2499" s="118">
        <f t="shared" si="3951"/>
        <v>33945.866666666669</v>
      </c>
      <c r="AB2499" s="118">
        <f t="shared" si="3951"/>
        <v>33945.866666666669</v>
      </c>
      <c r="AC2499" s="118">
        <f t="shared" si="3951"/>
        <v>33945.866666666669</v>
      </c>
      <c r="AD2499" s="118">
        <f t="shared" si="3951"/>
        <v>33945.866666666669</v>
      </c>
      <c r="AE2499" s="118">
        <f t="shared" si="3951"/>
        <v>5937.0544444444458</v>
      </c>
      <c r="AF2499" s="118">
        <f t="shared" si="3951"/>
        <v>5937.0544444444458</v>
      </c>
      <c r="AG2499" s="118">
        <f t="shared" si="3951"/>
        <v>5937.0544444444458</v>
      </c>
      <c r="AH2499" s="118">
        <f t="shared" si="3951"/>
        <v>5937.0544444444458</v>
      </c>
      <c r="AI2499" s="118">
        <f t="shared" si="3951"/>
        <v>5937.0544444444458</v>
      </c>
      <c r="AJ2499" s="118">
        <f t="shared" si="3951"/>
        <v>5937.0544444444458</v>
      </c>
      <c r="AK2499" s="118">
        <f t="shared" si="3951"/>
        <v>5937.0544444444458</v>
      </c>
      <c r="AL2499" s="118">
        <f t="shared" si="3951"/>
        <v>5937.0544444444458</v>
      </c>
      <c r="AM2499" s="118">
        <f t="shared" si="3951"/>
        <v>5937.0544444444458</v>
      </c>
      <c r="AN2499" s="118">
        <f t="shared" si="3951"/>
        <v>5937.0544444444458</v>
      </c>
      <c r="AO2499" s="118">
        <f t="shared" si="3951"/>
        <v>5937.0544444444458</v>
      </c>
      <c r="AP2499" s="118">
        <f t="shared" si="3951"/>
        <v>5937.0544444444458</v>
      </c>
      <c r="AQ2499" s="118">
        <f t="shared" si="3951"/>
        <v>6230.4349444444451</v>
      </c>
      <c r="AR2499" s="118">
        <f t="shared" si="3951"/>
        <v>6230.4349444444451</v>
      </c>
      <c r="AS2499" s="118">
        <f t="shared" si="3951"/>
        <v>6230.4349444444451</v>
      </c>
      <c r="AT2499" s="118">
        <f t="shared" si="3951"/>
        <v>6230.4349444444451</v>
      </c>
      <c r="AU2499" s="118">
        <f t="shared" si="3951"/>
        <v>6230.4349444444451</v>
      </c>
      <c r="AV2499" s="118">
        <f t="shared" si="3951"/>
        <v>6230.4349444444451</v>
      </c>
      <c r="AW2499" s="118">
        <f t="shared" si="3951"/>
        <v>6230.4349444444451</v>
      </c>
      <c r="AX2499" s="118">
        <f t="shared" si="3951"/>
        <v>6230.4349444444451</v>
      </c>
      <c r="AY2499" s="118">
        <f t="shared" si="3951"/>
        <v>6230.4349444444451</v>
      </c>
      <c r="AZ2499" s="118">
        <f t="shared" si="3951"/>
        <v>6230.4349444444451</v>
      </c>
      <c r="BA2499" s="118">
        <f t="shared" si="3951"/>
        <v>6230.4349444444451</v>
      </c>
      <c r="BB2499" s="118">
        <f t="shared" si="3951"/>
        <v>6230.4349444444451</v>
      </c>
      <c r="BC2499" s="118">
        <f t="shared" si="3951"/>
        <v>6538.4844694444446</v>
      </c>
      <c r="BD2499" s="118">
        <f t="shared" si="3951"/>
        <v>6538.4844694444446</v>
      </c>
      <c r="BE2499" s="118">
        <f t="shared" si="3951"/>
        <v>6538.4844694444446</v>
      </c>
      <c r="BF2499" s="118">
        <f t="shared" si="3951"/>
        <v>6538.4844694444446</v>
      </c>
      <c r="BG2499" s="118">
        <f t="shared" si="3951"/>
        <v>6538.4844694444446</v>
      </c>
      <c r="BH2499" s="118">
        <f t="shared" si="3951"/>
        <v>6538.4844694444446</v>
      </c>
      <c r="BI2499" s="118">
        <f t="shared" si="3951"/>
        <v>6538.4844694444446</v>
      </c>
      <c r="BJ2499" s="118">
        <f t="shared" si="3951"/>
        <v>6538.4844694444446</v>
      </c>
      <c r="BK2499" s="118">
        <f t="shared" si="3951"/>
        <v>6538.4844694444446</v>
      </c>
      <c r="BL2499" s="118">
        <f t="shared" si="3951"/>
        <v>6538.4844694444446</v>
      </c>
      <c r="BM2499" s="118">
        <f t="shared" si="3951"/>
        <v>6538.4844694444446</v>
      </c>
      <c r="BN2499" s="118">
        <f t="shared" si="3951"/>
        <v>6538.4844694444446</v>
      </c>
      <c r="BO2499" s="118">
        <f t="shared" si="3951"/>
        <v>6861.9364706944452</v>
      </c>
      <c r="BP2499" s="118">
        <f t="shared" si="3951"/>
        <v>6861.9364706944452</v>
      </c>
      <c r="BQ2499" s="118">
        <f t="shared" si="3951"/>
        <v>6861.9364706944452</v>
      </c>
      <c r="BR2499" s="118">
        <f t="shared" si="3951"/>
        <v>6861.9364706944452</v>
      </c>
      <c r="BS2499" s="118">
        <f t="shared" si="3951"/>
        <v>6861.9364706944452</v>
      </c>
      <c r="BT2499" s="118">
        <f t="shared" si="3951"/>
        <v>6861.9364706944452</v>
      </c>
      <c r="BU2499" s="118">
        <f t="shared" si="3951"/>
        <v>6861.9364706944452</v>
      </c>
      <c r="BV2499" s="118">
        <f t="shared" si="3951"/>
        <v>6861.9364706944452</v>
      </c>
      <c r="BW2499" s="118">
        <f t="shared" si="3951"/>
        <v>6861.9364706944452</v>
      </c>
      <c r="BX2499" s="118">
        <f t="shared" si="3951"/>
        <v>6861.9364706944452</v>
      </c>
      <c r="BY2499" s="118">
        <f t="shared" si="3951"/>
        <v>6861.9364706944452</v>
      </c>
      <c r="BZ2499" s="118">
        <f t="shared" si="3951"/>
        <v>6861.9364706944452</v>
      </c>
      <c r="CA2499" s="118">
        <f t="shared" si="3951"/>
        <v>7201.5610720069453</v>
      </c>
      <c r="CB2499" s="118">
        <f t="shared" si="3951"/>
        <v>7201.5610720069453</v>
      </c>
      <c r="CC2499" s="118">
        <f t="shared" si="3951"/>
        <v>7201.5610720069453</v>
      </c>
      <c r="CD2499" s="118">
        <f t="shared" si="3951"/>
        <v>7201.5610720069453</v>
      </c>
      <c r="CE2499" s="118">
        <f t="shared" ref="CE2499:CK2501" si="3952">MIN(CE2498/30*-CE2495,CD2499-CE2495)</f>
        <v>7201.5610720069453</v>
      </c>
      <c r="CF2499" s="118">
        <f t="shared" si="3952"/>
        <v>7201.5610720069453</v>
      </c>
      <c r="CG2499" s="118">
        <f t="shared" si="3952"/>
        <v>7201.5610720069453</v>
      </c>
      <c r="CH2499" s="118">
        <f t="shared" si="3952"/>
        <v>7201.5610720069453</v>
      </c>
      <c r="CI2499" s="118">
        <f t="shared" si="3952"/>
        <v>7201.5610720069453</v>
      </c>
      <c r="CJ2499" s="118">
        <f t="shared" si="3952"/>
        <v>7201.5610720069453</v>
      </c>
      <c r="CK2499" s="118">
        <f t="shared" si="3952"/>
        <v>7201.5610720069453</v>
      </c>
      <c r="CL2499" s="118">
        <f>MIN(CL2498/30*-CL2495,CK2499-CL2495)</f>
        <v>7201.5610720069453</v>
      </c>
      <c r="CN2499"/>
      <c r="CO2499" s="118" t="e">
        <f>MIN(CO2498/90*-CO2495,CN2499-CO2495)</f>
        <v>#N/A</v>
      </c>
      <c r="CP2499" s="118" t="e">
        <f t="shared" ref="CP2499:DL2501" si="3953">MIN(CP2498/90*-CP2495,CO2499-CP2495)</f>
        <v>#N/A</v>
      </c>
      <c r="CQ2499" s="118" t="e">
        <f t="shared" si="3953"/>
        <v>#N/A</v>
      </c>
      <c r="CR2499" s="118" t="e">
        <f t="shared" si="3953"/>
        <v>#N/A</v>
      </c>
      <c r="CS2499" s="118" t="e">
        <f t="shared" si="3953"/>
        <v>#N/A</v>
      </c>
      <c r="CT2499" s="118" t="e">
        <f t="shared" si="3953"/>
        <v>#N/A</v>
      </c>
      <c r="CU2499" s="118" t="e">
        <f t="shared" si="3953"/>
        <v>#N/A</v>
      </c>
      <c r="CV2499" s="118" t="e">
        <f t="shared" si="3953"/>
        <v>#N/A</v>
      </c>
      <c r="CW2499" s="118" t="e">
        <f t="shared" si="3953"/>
        <v>#N/A</v>
      </c>
      <c r="CX2499" s="118" t="e">
        <f t="shared" si="3953"/>
        <v>#N/A</v>
      </c>
      <c r="CY2499" s="118" t="e">
        <f t="shared" si="3953"/>
        <v>#N/A</v>
      </c>
      <c r="CZ2499" s="118" t="e">
        <f t="shared" si="3953"/>
        <v>#N/A</v>
      </c>
      <c r="DA2499" s="118" t="e">
        <f t="shared" si="3953"/>
        <v>#N/A</v>
      </c>
      <c r="DB2499" s="118" t="e">
        <f t="shared" si="3953"/>
        <v>#N/A</v>
      </c>
      <c r="DC2499" s="118" t="e">
        <f t="shared" si="3953"/>
        <v>#N/A</v>
      </c>
      <c r="DD2499" s="118" t="e">
        <f t="shared" si="3953"/>
        <v>#N/A</v>
      </c>
      <c r="DE2499" s="118" t="e">
        <f t="shared" si="3953"/>
        <v>#N/A</v>
      </c>
      <c r="DF2499" s="118" t="e">
        <f t="shared" si="3953"/>
        <v>#N/A</v>
      </c>
      <c r="DG2499" s="118" t="e">
        <f t="shared" si="3953"/>
        <v>#N/A</v>
      </c>
      <c r="DH2499" s="118" t="e">
        <f t="shared" si="3953"/>
        <v>#N/A</v>
      </c>
      <c r="DI2499" s="118" t="e">
        <f t="shared" si="3953"/>
        <v>#N/A</v>
      </c>
      <c r="DJ2499" s="118" t="e">
        <f t="shared" si="3953"/>
        <v>#N/A</v>
      </c>
      <c r="DK2499" s="118" t="e">
        <f t="shared" si="3953"/>
        <v>#N/A</v>
      </c>
      <c r="DL2499" s="118" t="e">
        <f t="shared" si="3953"/>
        <v>#N/A</v>
      </c>
    </row>
    <row r="2500" spans="1:116" x14ac:dyDescent="0.4">
      <c r="B2500" t="str">
        <f t="shared" si="3950"/>
        <v>2500 WCPP-IS</v>
      </c>
      <c r="D2500" t="s">
        <v>523</v>
      </c>
      <c r="E2500" s="8" t="str">
        <f t="shared" si="3949"/>
        <v>2500 WCPP-IS</v>
      </c>
      <c r="G2500" s="126"/>
      <c r="H2500" s="27"/>
      <c r="I2500" s="78"/>
      <c r="J2500" s="78"/>
      <c r="K2500" s="33"/>
      <c r="L2500" s="33"/>
      <c r="M2500" s="33"/>
      <c r="N2500" s="33"/>
      <c r="O2500" s="33"/>
      <c r="P2500" s="33"/>
      <c r="R2500" s="33"/>
      <c r="S2500" s="33"/>
      <c r="T2500" s="33"/>
      <c r="U2500" s="33"/>
      <c r="V2500" s="33"/>
      <c r="W2500" s="33"/>
      <c r="X2500" s="33"/>
      <c r="Y2500" s="33"/>
      <c r="Z2500" s="33"/>
      <c r="AA2500" s="33"/>
      <c r="AB2500" s="33"/>
      <c r="AC2500" s="33"/>
      <c r="AD2500" s="33"/>
      <c r="AE2500" s="33"/>
      <c r="AF2500" s="33"/>
      <c r="AG2500" s="33"/>
      <c r="AH2500" s="33"/>
      <c r="AI2500" s="33"/>
      <c r="AJ2500" s="33"/>
      <c r="AK2500" s="33"/>
      <c r="AL2500" s="33"/>
      <c r="AM2500" s="33"/>
      <c r="AN2500" s="33"/>
      <c r="AO2500" s="33"/>
      <c r="AP2500" s="33"/>
      <c r="AQ2500" s="33"/>
      <c r="AR2500" s="33"/>
      <c r="AS2500" s="33"/>
      <c r="AT2500" s="33"/>
      <c r="AU2500" s="33"/>
      <c r="AV2500" s="33"/>
      <c r="AW2500" s="33"/>
      <c r="AX2500" s="33"/>
      <c r="AY2500" s="33"/>
      <c r="AZ2500" s="33"/>
      <c r="BA2500" s="33"/>
      <c r="BB2500" s="33"/>
      <c r="BC2500" s="33"/>
      <c r="BD2500" s="33"/>
      <c r="BE2500" s="33"/>
      <c r="BF2500" s="33"/>
      <c r="BG2500" s="33"/>
      <c r="BH2500" s="33"/>
      <c r="BI2500" s="33"/>
      <c r="BJ2500" s="33"/>
      <c r="BK2500" s="33"/>
      <c r="BL2500" s="33"/>
      <c r="BM2500" s="33"/>
      <c r="BN2500" s="33"/>
      <c r="BO2500" s="33"/>
      <c r="BP2500" s="33"/>
      <c r="BQ2500" s="33"/>
      <c r="BR2500" s="33"/>
      <c r="BS2500" s="33"/>
      <c r="BT2500" s="33"/>
      <c r="BU2500" s="33"/>
      <c r="BV2500" s="33"/>
      <c r="BW2500" s="33"/>
      <c r="BX2500" s="33"/>
      <c r="BY2500" s="33"/>
      <c r="BZ2500" s="33"/>
      <c r="CA2500" s="33"/>
      <c r="CB2500" s="33"/>
      <c r="CC2500" s="33"/>
      <c r="CD2500" s="33"/>
      <c r="CE2500" s="33"/>
      <c r="CF2500" s="33"/>
      <c r="CG2500" s="33"/>
      <c r="CH2500" s="33"/>
      <c r="CI2500" s="33"/>
      <c r="CJ2500" s="33"/>
      <c r="CK2500" s="33"/>
      <c r="CL2500" s="33"/>
      <c r="CN2500"/>
      <c r="CO2500" s="33"/>
      <c r="CP2500" s="33"/>
      <c r="CQ2500" s="33"/>
      <c r="CR2500" s="33"/>
      <c r="CS2500" s="33"/>
      <c r="CT2500" s="33"/>
      <c r="CU2500" s="33"/>
      <c r="CV2500" s="33"/>
      <c r="CW2500" s="33"/>
      <c r="CX2500" s="33"/>
      <c r="CY2500" s="33"/>
      <c r="CZ2500" s="33"/>
      <c r="DA2500" s="33"/>
      <c r="DB2500" s="33"/>
      <c r="DC2500" s="33"/>
      <c r="DD2500" s="33"/>
      <c r="DE2500" s="33"/>
      <c r="DF2500" s="33"/>
      <c r="DG2500" s="33"/>
      <c r="DH2500" s="33"/>
      <c r="DI2500" s="33"/>
      <c r="DJ2500" s="33"/>
      <c r="DK2500" s="33"/>
      <c r="DL2500" s="33"/>
    </row>
    <row r="2501" spans="1:116" x14ac:dyDescent="0.4">
      <c r="B2501" t="str">
        <f t="shared" si="3950"/>
        <v>2501 WCPP-IS</v>
      </c>
      <c r="C2501" t="s">
        <v>234</v>
      </c>
      <c r="D2501" t="s">
        <v>523</v>
      </c>
      <c r="E2501" s="8" t="str">
        <f t="shared" si="3949"/>
        <v>2501 WCPP-IS</v>
      </c>
      <c r="G2501" s="126" t="str">
        <f>"Change in "&amp;G2499</f>
        <v>Change in Unearned revenue</v>
      </c>
      <c r="K2501" s="33">
        <f>SUMIF($3:$3,K$2,2501:2501)</f>
        <v>-33945.866666666669</v>
      </c>
      <c r="L2501" s="33">
        <f>SUMIF($3:$3,L$2,2501:2501)</f>
        <v>28008.812222222223</v>
      </c>
      <c r="M2501" s="33">
        <f>SUMIF($3:$3,M$2,2501:2501)</f>
        <v>-293.3804999999993</v>
      </c>
      <c r="N2501" s="33">
        <f>SUMIF($3:$3,N$2,2501:2501)</f>
        <v>-308.04952499999945</v>
      </c>
      <c r="O2501" s="33">
        <f>SUMIF($3:$3,O$2,2501:2501)</f>
        <v>-323.45200125000065</v>
      </c>
      <c r="P2501" s="33">
        <f>SUMIF($3:$3,P$2,2501:2501)</f>
        <v>-339.62460131250009</v>
      </c>
      <c r="R2501" s="33"/>
      <c r="S2501" s="33">
        <f>R2499-S2499</f>
        <v>-33945.866666666669</v>
      </c>
      <c r="T2501" s="33">
        <f t="shared" ref="T2501:CE2503" si="3954">S2499-T2499</f>
        <v>0</v>
      </c>
      <c r="U2501" s="33">
        <f t="shared" si="3954"/>
        <v>0</v>
      </c>
      <c r="V2501" s="33">
        <f t="shared" si="3954"/>
        <v>0</v>
      </c>
      <c r="W2501" s="33">
        <f t="shared" si="3954"/>
        <v>0</v>
      </c>
      <c r="X2501" s="33">
        <f t="shared" si="3954"/>
        <v>0</v>
      </c>
      <c r="Y2501" s="33">
        <f t="shared" si="3954"/>
        <v>0</v>
      </c>
      <c r="Z2501" s="33">
        <f t="shared" si="3954"/>
        <v>0</v>
      </c>
      <c r="AA2501" s="33">
        <f t="shared" si="3954"/>
        <v>0</v>
      </c>
      <c r="AB2501" s="33">
        <f t="shared" si="3954"/>
        <v>0</v>
      </c>
      <c r="AC2501" s="33">
        <f t="shared" si="3954"/>
        <v>0</v>
      </c>
      <c r="AD2501" s="33">
        <f t="shared" si="3954"/>
        <v>0</v>
      </c>
      <c r="AE2501" s="33">
        <f t="shared" si="3954"/>
        <v>28008.812222222223</v>
      </c>
      <c r="AF2501" s="33">
        <f t="shared" si="3954"/>
        <v>0</v>
      </c>
      <c r="AG2501" s="33">
        <f t="shared" si="3954"/>
        <v>0</v>
      </c>
      <c r="AH2501" s="33">
        <f t="shared" si="3954"/>
        <v>0</v>
      </c>
      <c r="AI2501" s="33">
        <f t="shared" si="3954"/>
        <v>0</v>
      </c>
      <c r="AJ2501" s="33">
        <f t="shared" si="3954"/>
        <v>0</v>
      </c>
      <c r="AK2501" s="33">
        <f t="shared" si="3954"/>
        <v>0</v>
      </c>
      <c r="AL2501" s="33">
        <f t="shared" si="3954"/>
        <v>0</v>
      </c>
      <c r="AM2501" s="33">
        <f t="shared" si="3954"/>
        <v>0</v>
      </c>
      <c r="AN2501" s="33">
        <f t="shared" si="3954"/>
        <v>0</v>
      </c>
      <c r="AO2501" s="33">
        <f t="shared" si="3954"/>
        <v>0</v>
      </c>
      <c r="AP2501" s="33">
        <f t="shared" si="3954"/>
        <v>0</v>
      </c>
      <c r="AQ2501" s="33">
        <f t="shared" si="3954"/>
        <v>-293.3804999999993</v>
      </c>
      <c r="AR2501" s="33">
        <f t="shared" si="3954"/>
        <v>0</v>
      </c>
      <c r="AS2501" s="33">
        <f t="shared" si="3954"/>
        <v>0</v>
      </c>
      <c r="AT2501" s="33">
        <f t="shared" si="3954"/>
        <v>0</v>
      </c>
      <c r="AU2501" s="33">
        <f t="shared" si="3954"/>
        <v>0</v>
      </c>
      <c r="AV2501" s="33">
        <f t="shared" si="3954"/>
        <v>0</v>
      </c>
      <c r="AW2501" s="33">
        <f t="shared" si="3954"/>
        <v>0</v>
      </c>
      <c r="AX2501" s="33">
        <f t="shared" si="3954"/>
        <v>0</v>
      </c>
      <c r="AY2501" s="33">
        <f t="shared" si="3954"/>
        <v>0</v>
      </c>
      <c r="AZ2501" s="33">
        <f t="shared" si="3954"/>
        <v>0</v>
      </c>
      <c r="BA2501" s="33">
        <f t="shared" si="3954"/>
        <v>0</v>
      </c>
      <c r="BB2501" s="33">
        <f t="shared" si="3954"/>
        <v>0</v>
      </c>
      <c r="BC2501" s="33">
        <f t="shared" si="3954"/>
        <v>-308.04952499999945</v>
      </c>
      <c r="BD2501" s="33">
        <f t="shared" si="3954"/>
        <v>0</v>
      </c>
      <c r="BE2501" s="33">
        <f t="shared" si="3954"/>
        <v>0</v>
      </c>
      <c r="BF2501" s="33">
        <f t="shared" si="3954"/>
        <v>0</v>
      </c>
      <c r="BG2501" s="33">
        <f t="shared" si="3954"/>
        <v>0</v>
      </c>
      <c r="BH2501" s="33">
        <f t="shared" si="3954"/>
        <v>0</v>
      </c>
      <c r="BI2501" s="33">
        <f t="shared" si="3954"/>
        <v>0</v>
      </c>
      <c r="BJ2501" s="33">
        <f t="shared" si="3954"/>
        <v>0</v>
      </c>
      <c r="BK2501" s="33">
        <f t="shared" si="3954"/>
        <v>0</v>
      </c>
      <c r="BL2501" s="33">
        <f t="shared" si="3954"/>
        <v>0</v>
      </c>
      <c r="BM2501" s="33">
        <f t="shared" si="3954"/>
        <v>0</v>
      </c>
      <c r="BN2501" s="33">
        <f t="shared" si="3954"/>
        <v>0</v>
      </c>
      <c r="BO2501" s="33">
        <f t="shared" si="3954"/>
        <v>-323.45200125000065</v>
      </c>
      <c r="BP2501" s="33">
        <f t="shared" si="3954"/>
        <v>0</v>
      </c>
      <c r="BQ2501" s="33">
        <f t="shared" si="3954"/>
        <v>0</v>
      </c>
      <c r="BR2501" s="33">
        <f t="shared" si="3954"/>
        <v>0</v>
      </c>
      <c r="BS2501" s="33">
        <f t="shared" si="3954"/>
        <v>0</v>
      </c>
      <c r="BT2501" s="33">
        <f t="shared" si="3954"/>
        <v>0</v>
      </c>
      <c r="BU2501" s="33">
        <f t="shared" si="3954"/>
        <v>0</v>
      </c>
      <c r="BV2501" s="33">
        <f t="shared" si="3954"/>
        <v>0</v>
      </c>
      <c r="BW2501" s="33">
        <f t="shared" si="3954"/>
        <v>0</v>
      </c>
      <c r="BX2501" s="33">
        <f t="shared" si="3954"/>
        <v>0</v>
      </c>
      <c r="BY2501" s="33">
        <f t="shared" si="3954"/>
        <v>0</v>
      </c>
      <c r="BZ2501" s="33">
        <f t="shared" si="3954"/>
        <v>0</v>
      </c>
      <c r="CA2501" s="33">
        <f t="shared" si="3954"/>
        <v>-339.62460131250009</v>
      </c>
      <c r="CB2501" s="33">
        <f t="shared" si="3954"/>
        <v>0</v>
      </c>
      <c r="CC2501" s="33">
        <f t="shared" si="3954"/>
        <v>0</v>
      </c>
      <c r="CD2501" s="33">
        <f t="shared" si="3954"/>
        <v>0</v>
      </c>
      <c r="CE2501" s="33">
        <f t="shared" si="3954"/>
        <v>0</v>
      </c>
      <c r="CF2501" s="33">
        <f t="shared" ref="CF2501:CL2503" si="3955">CE2499-CF2499</f>
        <v>0</v>
      </c>
      <c r="CG2501" s="33">
        <f t="shared" si="3955"/>
        <v>0</v>
      </c>
      <c r="CH2501" s="33">
        <f t="shared" si="3955"/>
        <v>0</v>
      </c>
      <c r="CI2501" s="33">
        <f t="shared" si="3955"/>
        <v>0</v>
      </c>
      <c r="CJ2501" s="33">
        <f t="shared" si="3955"/>
        <v>0</v>
      </c>
      <c r="CK2501" s="33">
        <f t="shared" si="3955"/>
        <v>0</v>
      </c>
      <c r="CL2501" s="33">
        <f t="shared" si="3955"/>
        <v>0</v>
      </c>
      <c r="CO2501" s="33" t="e">
        <f t="shared" ref="CO2501:CO2503" si="3956">CO2499-CN2499</f>
        <v>#N/A</v>
      </c>
      <c r="CP2501" s="33" t="e">
        <f t="shared" ref="CP2501:CP2503" si="3957">CP2499-CO2499</f>
        <v>#N/A</v>
      </c>
      <c r="CQ2501" s="33" t="e">
        <f t="shared" ref="CQ2501:CQ2503" si="3958">CQ2499-CP2499</f>
        <v>#N/A</v>
      </c>
      <c r="CR2501" s="33" t="e">
        <f t="shared" ref="CR2501:CR2503" si="3959">CR2499-CQ2499</f>
        <v>#N/A</v>
      </c>
      <c r="CS2501" s="33" t="e">
        <f t="shared" ref="CS2501:CS2503" si="3960">CS2499-CR2499</f>
        <v>#N/A</v>
      </c>
      <c r="CT2501" s="33" t="e">
        <f t="shared" ref="CT2501:CT2503" si="3961">CT2499-CS2499</f>
        <v>#N/A</v>
      </c>
      <c r="CU2501" s="33" t="e">
        <f t="shared" ref="CU2501:CU2503" si="3962">CU2499-CT2499</f>
        <v>#N/A</v>
      </c>
      <c r="CV2501" s="33" t="e">
        <f t="shared" ref="CV2501:CV2503" si="3963">CV2499-CU2499</f>
        <v>#N/A</v>
      </c>
      <c r="CW2501" s="33" t="e">
        <f t="shared" ref="CW2501:CW2503" si="3964">CW2499-CV2499</f>
        <v>#N/A</v>
      </c>
      <c r="CX2501" s="33" t="e">
        <f t="shared" ref="CX2501:CX2503" si="3965">CX2499-CW2499</f>
        <v>#N/A</v>
      </c>
      <c r="CY2501" s="33" t="e">
        <f t="shared" ref="CY2501:CY2503" si="3966">CY2499-CX2499</f>
        <v>#N/A</v>
      </c>
      <c r="CZ2501" s="33" t="e">
        <f t="shared" ref="CZ2501:CZ2503" si="3967">CZ2499-CY2499</f>
        <v>#N/A</v>
      </c>
      <c r="DA2501" s="33" t="e">
        <f t="shared" ref="DA2501:DA2503" si="3968">DA2499-CZ2499</f>
        <v>#N/A</v>
      </c>
      <c r="DB2501" s="33" t="e">
        <f t="shared" ref="DB2501:DB2503" si="3969">DB2499-DA2499</f>
        <v>#N/A</v>
      </c>
      <c r="DC2501" s="33" t="e">
        <f t="shared" ref="DC2501:DC2503" si="3970">DC2499-DB2499</f>
        <v>#N/A</v>
      </c>
      <c r="DD2501" s="33" t="e">
        <f t="shared" ref="DD2501:DD2503" si="3971">DD2499-DC2499</f>
        <v>#N/A</v>
      </c>
      <c r="DE2501" s="33" t="e">
        <f t="shared" ref="DE2501:DE2503" si="3972">DE2499-DD2499</f>
        <v>#N/A</v>
      </c>
      <c r="DF2501" s="33" t="e">
        <f t="shared" ref="DF2501:DF2503" si="3973">DF2499-DE2499</f>
        <v>#N/A</v>
      </c>
      <c r="DG2501" s="33" t="e">
        <f t="shared" ref="DG2501:DG2503" si="3974">DG2499-DF2499</f>
        <v>#N/A</v>
      </c>
      <c r="DH2501" s="33" t="e">
        <f t="shared" ref="DH2501:DH2503" si="3975">DH2499-DG2499</f>
        <v>#N/A</v>
      </c>
      <c r="DI2501" s="33" t="e">
        <f t="shared" ref="DI2501:DI2503" si="3976">DI2499-DH2499</f>
        <v>#N/A</v>
      </c>
      <c r="DJ2501" s="33" t="e">
        <f t="shared" ref="DJ2501:DJ2503" si="3977">DJ2499-DI2499</f>
        <v>#N/A</v>
      </c>
      <c r="DK2501" s="33" t="e">
        <f t="shared" ref="DK2501:DL2503" si="3978">DK2499-DJ2499</f>
        <v>#N/A</v>
      </c>
      <c r="DL2501" s="33" t="e">
        <f t="shared" si="3978"/>
        <v>#N/A</v>
      </c>
    </row>
    <row r="2502" spans="1:116" x14ac:dyDescent="0.4">
      <c r="B2502" t="str">
        <f t="shared" si="3950"/>
        <v>2502 WCPP-IS</v>
      </c>
      <c r="D2502" t="s">
        <v>523</v>
      </c>
      <c r="E2502" s="8" t="str">
        <f t="shared" si="3949"/>
        <v>2502 WCPP-IS</v>
      </c>
      <c r="G2502" s="125"/>
      <c r="K2502" s="53"/>
      <c r="L2502" s="53"/>
      <c r="M2502" s="53"/>
      <c r="N2502" s="53"/>
      <c r="O2502" s="53"/>
      <c r="P2502" s="53"/>
      <c r="R2502" s="24"/>
      <c r="S2502" s="24"/>
      <c r="T2502" s="24"/>
      <c r="U2502" s="24"/>
      <c r="V2502" s="24"/>
      <c r="W2502" s="24"/>
      <c r="X2502" s="24"/>
      <c r="Y2502" s="24"/>
      <c r="Z2502" s="24"/>
      <c r="AA2502" s="24"/>
      <c r="AB2502" s="24"/>
      <c r="AC2502" s="24"/>
      <c r="AD2502" s="24"/>
      <c r="AE2502" s="24"/>
      <c r="AF2502" s="24"/>
      <c r="AG2502" s="24"/>
      <c r="AH2502" s="24"/>
      <c r="AI2502" s="24"/>
      <c r="AJ2502" s="24"/>
      <c r="AK2502" s="24"/>
      <c r="AL2502" s="24"/>
      <c r="AM2502" s="24"/>
      <c r="AN2502" s="24"/>
      <c r="AO2502" s="24"/>
      <c r="AP2502" s="24"/>
      <c r="AQ2502" s="24"/>
      <c r="AR2502" s="24"/>
      <c r="AS2502" s="24"/>
      <c r="AT2502" s="24"/>
      <c r="AU2502" s="24"/>
      <c r="AV2502" s="24"/>
      <c r="AW2502" s="24"/>
      <c r="AX2502" s="24"/>
      <c r="AY2502" s="24"/>
      <c r="AZ2502" s="24"/>
      <c r="BA2502" s="24"/>
      <c r="BB2502" s="24"/>
      <c r="BC2502" s="24"/>
      <c r="BD2502" s="24"/>
      <c r="BE2502" s="24"/>
      <c r="BF2502" s="24"/>
      <c r="BG2502" s="24"/>
      <c r="BH2502" s="24"/>
      <c r="BI2502" s="24"/>
      <c r="BJ2502" s="24"/>
      <c r="BK2502" s="24"/>
      <c r="BL2502" s="24"/>
      <c r="BM2502" s="24"/>
      <c r="BN2502" s="24"/>
      <c r="BO2502" s="24"/>
      <c r="BP2502" s="24"/>
      <c r="BQ2502" s="24"/>
      <c r="BR2502" s="24"/>
      <c r="BS2502" s="24"/>
      <c r="BT2502" s="24"/>
      <c r="BU2502" s="24"/>
      <c r="BV2502" s="24"/>
      <c r="BW2502" s="24"/>
      <c r="BX2502" s="24"/>
      <c r="BY2502" s="24"/>
      <c r="BZ2502" s="24"/>
      <c r="CA2502" s="24"/>
      <c r="CB2502" s="24"/>
      <c r="CC2502" s="24"/>
      <c r="CD2502" s="24"/>
      <c r="CE2502" s="24"/>
      <c r="CF2502" s="24"/>
      <c r="CG2502" s="24"/>
      <c r="CH2502" s="24"/>
      <c r="CI2502" s="24"/>
      <c r="CJ2502" s="24"/>
      <c r="CK2502" s="24"/>
      <c r="CL2502" s="24"/>
      <c r="CO2502" s="24"/>
      <c r="CP2502" s="24"/>
      <c r="CQ2502" s="24"/>
      <c r="CR2502" s="24"/>
      <c r="CS2502" s="24"/>
      <c r="CT2502" s="24"/>
      <c r="CU2502" s="24"/>
      <c r="CV2502" s="24"/>
      <c r="CW2502" s="24"/>
      <c r="CX2502" s="24"/>
      <c r="CY2502" s="24"/>
      <c r="CZ2502" s="24"/>
      <c r="DA2502" s="24"/>
      <c r="DB2502" s="24"/>
      <c r="DC2502" s="24"/>
      <c r="DD2502" s="24"/>
      <c r="DE2502" s="24"/>
      <c r="DF2502" s="24"/>
      <c r="DG2502" s="24"/>
      <c r="DH2502" s="24"/>
      <c r="DI2502" s="24"/>
      <c r="DJ2502" s="24"/>
      <c r="DK2502" s="24"/>
      <c r="DL2502" s="24"/>
    </row>
    <row r="2503" spans="1:116" x14ac:dyDescent="0.4">
      <c r="B2503" t="s">
        <v>332</v>
      </c>
      <c r="D2503" t="s">
        <v>523</v>
      </c>
      <c r="E2503" s="8" t="str">
        <f t="shared" si="3949"/>
        <v>2503 WCPP-IS</v>
      </c>
      <c r="G2503" s="136" t="str">
        <f>G2477</f>
        <v>(Primary label)</v>
      </c>
      <c r="K2503" s="53"/>
      <c r="L2503" s="53"/>
      <c r="M2503" s="53"/>
      <c r="N2503" s="53"/>
      <c r="O2503" s="53"/>
      <c r="P2503" s="53"/>
      <c r="R2503" s="24"/>
      <c r="S2503" s="24"/>
      <c r="T2503" s="24"/>
      <c r="U2503" s="24"/>
      <c r="V2503" s="24"/>
      <c r="W2503" s="24"/>
      <c r="X2503" s="24"/>
      <c r="Y2503" s="24"/>
      <c r="Z2503" s="24"/>
      <c r="AA2503" s="24"/>
      <c r="AB2503" s="24"/>
      <c r="AC2503" s="24"/>
      <c r="AD2503" s="24"/>
      <c r="AE2503" s="24"/>
      <c r="AF2503" s="24"/>
      <c r="AG2503" s="24"/>
      <c r="AH2503" s="24"/>
      <c r="AI2503" s="24"/>
      <c r="AJ2503" s="24"/>
      <c r="AK2503" s="24"/>
      <c r="AL2503" s="24"/>
      <c r="AM2503" s="24"/>
      <c r="AN2503" s="24"/>
      <c r="AO2503" s="24"/>
      <c r="AP2503" s="24"/>
      <c r="AQ2503" s="24"/>
      <c r="AR2503" s="24"/>
      <c r="AS2503" s="24"/>
      <c r="AT2503" s="24"/>
      <c r="AU2503" s="24"/>
      <c r="AV2503" s="24"/>
      <c r="AW2503" s="24"/>
      <c r="AX2503" s="24"/>
      <c r="AY2503" s="24"/>
      <c r="AZ2503" s="24"/>
      <c r="BA2503" s="24"/>
      <c r="BB2503" s="24"/>
      <c r="BC2503" s="24"/>
      <c r="BD2503" s="24"/>
      <c r="BE2503" s="24"/>
      <c r="BF2503" s="24"/>
      <c r="BG2503" s="24"/>
      <c r="BH2503" s="24"/>
      <c r="BI2503" s="24"/>
      <c r="BJ2503" s="24"/>
      <c r="BK2503" s="24"/>
      <c r="BL2503" s="24"/>
      <c r="BM2503" s="24"/>
      <c r="BN2503" s="24"/>
      <c r="BO2503" s="24"/>
      <c r="BP2503" s="24"/>
      <c r="BQ2503" s="24"/>
      <c r="BR2503" s="24"/>
      <c r="BS2503" s="24"/>
      <c r="BT2503" s="24"/>
      <c r="BU2503" s="24"/>
      <c r="BV2503" s="24"/>
      <c r="BW2503" s="24"/>
      <c r="BX2503" s="24"/>
      <c r="BY2503" s="24"/>
      <c r="BZ2503" s="24"/>
      <c r="CA2503" s="24"/>
      <c r="CB2503" s="24"/>
      <c r="CC2503" s="24"/>
      <c r="CD2503" s="24"/>
      <c r="CE2503" s="24"/>
      <c r="CF2503" s="24"/>
      <c r="CG2503" s="24"/>
      <c r="CH2503" s="24"/>
      <c r="CI2503" s="24"/>
      <c r="CJ2503" s="24"/>
      <c r="CK2503" s="24"/>
      <c r="CL2503" s="24"/>
      <c r="CO2503" s="24"/>
      <c r="CP2503" s="24"/>
      <c r="CQ2503" s="24"/>
      <c r="CR2503" s="24"/>
      <c r="CS2503" s="24"/>
      <c r="CT2503" s="24"/>
      <c r="CU2503" s="24"/>
      <c r="CV2503" s="24"/>
      <c r="CW2503" s="24"/>
      <c r="CX2503" s="24"/>
      <c r="CY2503" s="24"/>
      <c r="CZ2503" s="24"/>
      <c r="DA2503" s="24"/>
      <c r="DB2503" s="24"/>
      <c r="DC2503" s="24"/>
      <c r="DD2503" s="24"/>
      <c r="DE2503" s="24"/>
      <c r="DF2503" s="24"/>
      <c r="DG2503" s="24"/>
      <c r="DH2503" s="24"/>
      <c r="DI2503" s="24"/>
      <c r="DJ2503" s="24"/>
      <c r="DK2503" s="24"/>
      <c r="DL2503" s="24"/>
    </row>
    <row r="2504" spans="1:116" x14ac:dyDescent="0.4">
      <c r="B2504" t="s">
        <v>332</v>
      </c>
      <c r="D2504" t="s">
        <v>523</v>
      </c>
      <c r="E2504" s="8" t="str">
        <f t="shared" si="3949"/>
        <v>2504 WCPP-IS</v>
      </c>
      <c r="G2504" s="136" t="str">
        <f t="shared" ref="G2504:G2512" si="3979">G2478</f>
        <v>primary unit</v>
      </c>
      <c r="K2504" s="53"/>
      <c r="L2504" s="53"/>
      <c r="M2504" s="53"/>
      <c r="N2504" s="53"/>
      <c r="O2504" s="53"/>
      <c r="P2504" s="53"/>
      <c r="R2504" s="24"/>
      <c r="S2504" s="24"/>
      <c r="T2504" s="24"/>
      <c r="U2504" s="24"/>
      <c r="V2504" s="24"/>
      <c r="W2504" s="24"/>
      <c r="X2504" s="24"/>
      <c r="Y2504" s="24"/>
      <c r="Z2504" s="24"/>
      <c r="AA2504" s="24"/>
      <c r="AB2504" s="24"/>
      <c r="AC2504" s="24"/>
      <c r="AD2504" s="24"/>
      <c r="AE2504" s="24"/>
      <c r="AF2504" s="24"/>
      <c r="AG2504" s="24"/>
      <c r="AH2504" s="24"/>
      <c r="AI2504" s="24"/>
      <c r="AJ2504" s="24"/>
      <c r="AK2504" s="24"/>
      <c r="AL2504" s="24"/>
      <c r="AM2504" s="24"/>
      <c r="AN2504" s="24"/>
      <c r="AO2504" s="24"/>
      <c r="AP2504" s="24"/>
      <c r="AQ2504" s="24"/>
      <c r="AR2504" s="24"/>
      <c r="AS2504" s="24"/>
      <c r="AT2504" s="24"/>
      <c r="AU2504" s="24"/>
      <c r="AV2504" s="24"/>
      <c r="AW2504" s="24"/>
      <c r="AX2504" s="24"/>
      <c r="AY2504" s="24"/>
      <c r="AZ2504" s="24"/>
      <c r="BA2504" s="24"/>
      <c r="BB2504" s="24"/>
      <c r="BC2504" s="24"/>
      <c r="BD2504" s="24"/>
      <c r="BE2504" s="24"/>
      <c r="BF2504" s="24"/>
      <c r="BG2504" s="24"/>
      <c r="BH2504" s="24"/>
      <c r="BI2504" s="24"/>
      <c r="BJ2504" s="24"/>
      <c r="BK2504" s="24"/>
      <c r="BL2504" s="24"/>
      <c r="BM2504" s="24"/>
      <c r="BN2504" s="24"/>
      <c r="BO2504" s="24"/>
      <c r="BP2504" s="24"/>
      <c r="BQ2504" s="24"/>
      <c r="BR2504" s="24"/>
      <c r="BS2504" s="24"/>
      <c r="BT2504" s="24"/>
      <c r="BU2504" s="24"/>
      <c r="BV2504" s="24"/>
      <c r="BW2504" s="24"/>
      <c r="BX2504" s="24"/>
      <c r="BY2504" s="24"/>
      <c r="BZ2504" s="24"/>
      <c r="CA2504" s="24"/>
      <c r="CB2504" s="24"/>
      <c r="CC2504" s="24"/>
      <c r="CD2504" s="24"/>
      <c r="CE2504" s="24"/>
      <c r="CF2504" s="24"/>
      <c r="CG2504" s="24"/>
      <c r="CH2504" s="24"/>
      <c r="CI2504" s="24"/>
      <c r="CJ2504" s="24"/>
      <c r="CK2504" s="24"/>
      <c r="CL2504" s="24"/>
      <c r="CO2504" s="24"/>
      <c r="CP2504" s="24"/>
      <c r="CQ2504" s="24"/>
      <c r="CR2504" s="24"/>
      <c r="CS2504" s="24"/>
      <c r="CT2504" s="24"/>
      <c r="CU2504" s="24"/>
      <c r="CV2504" s="24"/>
      <c r="CW2504" s="24"/>
      <c r="CX2504" s="24"/>
      <c r="CY2504" s="24"/>
      <c r="CZ2504" s="24"/>
      <c r="DA2504" s="24"/>
      <c r="DB2504" s="24"/>
      <c r="DC2504" s="24"/>
      <c r="DD2504" s="24"/>
      <c r="DE2504" s="24"/>
      <c r="DF2504" s="24"/>
      <c r="DG2504" s="24"/>
      <c r="DH2504" s="24"/>
      <c r="DI2504" s="24"/>
      <c r="DJ2504" s="24"/>
      <c r="DK2504" s="24"/>
      <c r="DL2504" s="24"/>
    </row>
    <row r="2505" spans="1:116" x14ac:dyDescent="0.4">
      <c r="B2505" t="s">
        <v>332</v>
      </c>
      <c r="D2505" t="s">
        <v>523</v>
      </c>
      <c r="E2505" s="8" t="str">
        <f t="shared" si="3949"/>
        <v>2505 WCPP-IS</v>
      </c>
      <c r="G2505" s="136" t="str">
        <f t="shared" si="3979"/>
        <v>Primary revenue driver</v>
      </c>
      <c r="K2505" s="53"/>
      <c r="L2505" s="53"/>
      <c r="M2505" s="53"/>
      <c r="N2505" s="53"/>
      <c r="O2505" s="53"/>
      <c r="P2505" s="53"/>
      <c r="R2505" s="24"/>
      <c r="S2505" s="179" t="str">
        <f>S2488</f>
        <v>S$16</v>
      </c>
      <c r="T2505" s="179" t="str">
        <f t="shared" ref="T2505:CE2507" si="3980">T2488</f>
        <v>T$16</v>
      </c>
      <c r="U2505" s="179" t="str">
        <f t="shared" si="3980"/>
        <v>U$16</v>
      </c>
      <c r="V2505" s="179" t="str">
        <f t="shared" si="3980"/>
        <v>V$16</v>
      </c>
      <c r="W2505" s="179" t="str">
        <f t="shared" si="3980"/>
        <v>W$16</v>
      </c>
      <c r="X2505" s="179" t="str">
        <f t="shared" si="3980"/>
        <v>X$16</v>
      </c>
      <c r="Y2505" s="179" t="str">
        <f t="shared" si="3980"/>
        <v>Y$16</v>
      </c>
      <c r="Z2505" s="179" t="str">
        <f t="shared" si="3980"/>
        <v>Z$16</v>
      </c>
      <c r="AA2505" s="179" t="str">
        <f t="shared" si="3980"/>
        <v>AA$16</v>
      </c>
      <c r="AB2505" s="179" t="str">
        <f t="shared" si="3980"/>
        <v>AB$16</v>
      </c>
      <c r="AC2505" s="179" t="str">
        <f t="shared" si="3980"/>
        <v>AC$16</v>
      </c>
      <c r="AD2505" s="179" t="str">
        <f t="shared" si="3980"/>
        <v>AD$16</v>
      </c>
      <c r="AE2505" s="179" t="str">
        <f t="shared" si="3980"/>
        <v>AE$16</v>
      </c>
      <c r="AF2505" s="179" t="str">
        <f t="shared" si="3980"/>
        <v>AF$16</v>
      </c>
      <c r="AG2505" s="179" t="str">
        <f t="shared" si="3980"/>
        <v>AG$16</v>
      </c>
      <c r="AH2505" s="179" t="str">
        <f t="shared" si="3980"/>
        <v>AH$16</v>
      </c>
      <c r="AI2505" s="179" t="str">
        <f t="shared" si="3980"/>
        <v>AI$16</v>
      </c>
      <c r="AJ2505" s="179" t="str">
        <f t="shared" si="3980"/>
        <v>AJ$16</v>
      </c>
      <c r="AK2505" s="179" t="str">
        <f t="shared" si="3980"/>
        <v>AK$16</v>
      </c>
      <c r="AL2505" s="179" t="str">
        <f t="shared" si="3980"/>
        <v>AL$16</v>
      </c>
      <c r="AM2505" s="179" t="str">
        <f t="shared" si="3980"/>
        <v>AM$16</v>
      </c>
      <c r="AN2505" s="179" t="str">
        <f t="shared" si="3980"/>
        <v>AN$16</v>
      </c>
      <c r="AO2505" s="179" t="str">
        <f t="shared" si="3980"/>
        <v>AO$16</v>
      </c>
      <c r="AP2505" s="179" t="str">
        <f t="shared" si="3980"/>
        <v>AP$16</v>
      </c>
      <c r="AQ2505" s="179" t="str">
        <f t="shared" si="3980"/>
        <v>AQ$16</v>
      </c>
      <c r="AR2505" s="179" t="str">
        <f t="shared" si="3980"/>
        <v>AR$16</v>
      </c>
      <c r="AS2505" s="179" t="str">
        <f t="shared" si="3980"/>
        <v>AS$16</v>
      </c>
      <c r="AT2505" s="179" t="str">
        <f t="shared" si="3980"/>
        <v>AT$16</v>
      </c>
      <c r="AU2505" s="179" t="str">
        <f t="shared" si="3980"/>
        <v>AU$16</v>
      </c>
      <c r="AV2505" s="179" t="str">
        <f t="shared" si="3980"/>
        <v>AV$16</v>
      </c>
      <c r="AW2505" s="179" t="str">
        <f t="shared" si="3980"/>
        <v>AW$16</v>
      </c>
      <c r="AX2505" s="179" t="str">
        <f t="shared" si="3980"/>
        <v>AX$16</v>
      </c>
      <c r="AY2505" s="179" t="str">
        <f t="shared" si="3980"/>
        <v>AY$16</v>
      </c>
      <c r="AZ2505" s="179" t="str">
        <f t="shared" si="3980"/>
        <v>AZ$16</v>
      </c>
      <c r="BA2505" s="179" t="str">
        <f t="shared" si="3980"/>
        <v>BA$16</v>
      </c>
      <c r="BB2505" s="179" t="str">
        <f t="shared" si="3980"/>
        <v>BB$16</v>
      </c>
      <c r="BC2505" s="179" t="str">
        <f t="shared" si="3980"/>
        <v>BC$16</v>
      </c>
      <c r="BD2505" s="179" t="str">
        <f t="shared" si="3980"/>
        <v>BD$16</v>
      </c>
      <c r="BE2505" s="179" t="str">
        <f t="shared" si="3980"/>
        <v>BE$16</v>
      </c>
      <c r="BF2505" s="179" t="str">
        <f t="shared" si="3980"/>
        <v>BF$16</v>
      </c>
      <c r="BG2505" s="179" t="str">
        <f t="shared" si="3980"/>
        <v>BG$16</v>
      </c>
      <c r="BH2505" s="179" t="str">
        <f t="shared" si="3980"/>
        <v>BH$16</v>
      </c>
      <c r="BI2505" s="179" t="str">
        <f t="shared" si="3980"/>
        <v>BI$16</v>
      </c>
      <c r="BJ2505" s="179" t="str">
        <f t="shared" si="3980"/>
        <v>BJ$16</v>
      </c>
      <c r="BK2505" s="179" t="str">
        <f t="shared" si="3980"/>
        <v>BK$16</v>
      </c>
      <c r="BL2505" s="179" t="str">
        <f t="shared" si="3980"/>
        <v>BL$16</v>
      </c>
      <c r="BM2505" s="179" t="str">
        <f t="shared" si="3980"/>
        <v>BM$16</v>
      </c>
      <c r="BN2505" s="179" t="str">
        <f t="shared" si="3980"/>
        <v>BN$16</v>
      </c>
      <c r="BO2505" s="179" t="str">
        <f t="shared" si="3980"/>
        <v>BO$16</v>
      </c>
      <c r="BP2505" s="179" t="str">
        <f t="shared" si="3980"/>
        <v>BP$16</v>
      </c>
      <c r="BQ2505" s="179" t="str">
        <f t="shared" si="3980"/>
        <v>BQ$16</v>
      </c>
      <c r="BR2505" s="179" t="str">
        <f t="shared" si="3980"/>
        <v>BR$16</v>
      </c>
      <c r="BS2505" s="179" t="str">
        <f t="shared" si="3980"/>
        <v>BS$16</v>
      </c>
      <c r="BT2505" s="179" t="str">
        <f t="shared" si="3980"/>
        <v>BT$16</v>
      </c>
      <c r="BU2505" s="179" t="str">
        <f t="shared" si="3980"/>
        <v>BU$16</v>
      </c>
      <c r="BV2505" s="179" t="str">
        <f t="shared" si="3980"/>
        <v>BV$16</v>
      </c>
      <c r="BW2505" s="179" t="str">
        <f t="shared" si="3980"/>
        <v>BW$16</v>
      </c>
      <c r="BX2505" s="179" t="str">
        <f t="shared" si="3980"/>
        <v>BX$16</v>
      </c>
      <c r="BY2505" s="179" t="str">
        <f t="shared" si="3980"/>
        <v>BY$16</v>
      </c>
      <c r="BZ2505" s="179" t="str">
        <f t="shared" si="3980"/>
        <v>BZ$16</v>
      </c>
      <c r="CA2505" s="179" t="str">
        <f t="shared" si="3980"/>
        <v>CA$16</v>
      </c>
      <c r="CB2505" s="179" t="str">
        <f t="shared" si="3980"/>
        <v>CB$16</v>
      </c>
      <c r="CC2505" s="179" t="str">
        <f t="shared" si="3980"/>
        <v>CC$16</v>
      </c>
      <c r="CD2505" s="179" t="str">
        <f t="shared" si="3980"/>
        <v>CD$16</v>
      </c>
      <c r="CE2505" s="179" t="str">
        <f t="shared" si="3980"/>
        <v>CE$16</v>
      </c>
      <c r="CF2505" s="179" t="str">
        <f t="shared" ref="CF2505:CL2507" si="3981">CF2488</f>
        <v>CF$16</v>
      </c>
      <c r="CG2505" s="179" t="str">
        <f t="shared" si="3981"/>
        <v>CG$16</v>
      </c>
      <c r="CH2505" s="179" t="str">
        <f t="shared" si="3981"/>
        <v>CH$16</v>
      </c>
      <c r="CI2505" s="179" t="str">
        <f t="shared" si="3981"/>
        <v>CI$16</v>
      </c>
      <c r="CJ2505" s="179" t="str">
        <f t="shared" si="3981"/>
        <v>CJ$16</v>
      </c>
      <c r="CK2505" s="179" t="str">
        <f t="shared" si="3981"/>
        <v>CK$16</v>
      </c>
      <c r="CL2505" s="179" t="str">
        <f t="shared" si="3981"/>
        <v>CL$16</v>
      </c>
      <c r="CO2505" s="179">
        <f t="shared" ref="CO2505:DL2507" si="3982">CO1242</f>
        <v>0</v>
      </c>
      <c r="CP2505" s="179">
        <f t="shared" si="3982"/>
        <v>0</v>
      </c>
      <c r="CQ2505" s="179">
        <f t="shared" si="3982"/>
        <v>0</v>
      </c>
      <c r="CR2505" s="179">
        <f t="shared" si="3982"/>
        <v>0</v>
      </c>
      <c r="CS2505" s="179">
        <f t="shared" si="3982"/>
        <v>0</v>
      </c>
      <c r="CT2505" s="179">
        <f t="shared" si="3982"/>
        <v>0</v>
      </c>
      <c r="CU2505" s="179">
        <f t="shared" si="3982"/>
        <v>0</v>
      </c>
      <c r="CV2505" s="179">
        <f t="shared" si="3982"/>
        <v>0</v>
      </c>
      <c r="CW2505" s="179">
        <f t="shared" si="3982"/>
        <v>0</v>
      </c>
      <c r="CX2505" s="179">
        <f t="shared" si="3982"/>
        <v>0</v>
      </c>
      <c r="CY2505" s="179">
        <f t="shared" si="3982"/>
        <v>0</v>
      </c>
      <c r="CZ2505" s="179">
        <f t="shared" si="3982"/>
        <v>0</v>
      </c>
      <c r="DA2505" s="179">
        <f t="shared" si="3982"/>
        <v>0</v>
      </c>
      <c r="DB2505" s="179">
        <f t="shared" si="3982"/>
        <v>0</v>
      </c>
      <c r="DC2505" s="179">
        <f t="shared" si="3982"/>
        <v>0</v>
      </c>
      <c r="DD2505" s="179">
        <f t="shared" si="3982"/>
        <v>0</v>
      </c>
      <c r="DE2505" s="179">
        <f t="shared" si="3982"/>
        <v>0</v>
      </c>
      <c r="DF2505" s="179">
        <f t="shared" si="3982"/>
        <v>0</v>
      </c>
      <c r="DG2505" s="179">
        <f t="shared" si="3982"/>
        <v>0</v>
      </c>
      <c r="DH2505" s="179">
        <f t="shared" si="3982"/>
        <v>0</v>
      </c>
      <c r="DI2505" s="179">
        <f t="shared" si="3982"/>
        <v>0</v>
      </c>
      <c r="DJ2505" s="179">
        <f t="shared" si="3982"/>
        <v>0</v>
      </c>
      <c r="DK2505" s="179">
        <f t="shared" si="3982"/>
        <v>0</v>
      </c>
      <c r="DL2505" s="179">
        <f t="shared" si="3982"/>
        <v>0</v>
      </c>
    </row>
    <row r="2506" spans="1:116" x14ac:dyDescent="0.4">
      <c r="B2506" t="s">
        <v>332</v>
      </c>
      <c r="D2506" t="s">
        <v>523</v>
      </c>
      <c r="E2506" s="8" t="str">
        <f t="shared" si="3949"/>
        <v>2506 WCPP-IS</v>
      </c>
      <c r="G2506" s="136" t="str">
        <f t="shared" si="3979"/>
        <v>Primary volume driver</v>
      </c>
      <c r="H2506" s="56"/>
      <c r="I2506" s="79"/>
      <c r="J2506" s="79"/>
      <c r="K2506" s="15"/>
      <c r="L2506" s="15"/>
      <c r="M2506" s="15"/>
      <c r="N2506" s="15"/>
      <c r="O2506" s="15"/>
      <c r="P2506" s="15"/>
      <c r="R2506" s="15"/>
      <c r="S2506" s="179" t="str">
        <f t="shared" ref="S2506:CD2508" si="3983">S2489</f>
        <v>S$17</v>
      </c>
      <c r="T2506" s="179" t="str">
        <f t="shared" si="3983"/>
        <v>T$17</v>
      </c>
      <c r="U2506" s="179" t="str">
        <f t="shared" si="3983"/>
        <v>U$17</v>
      </c>
      <c r="V2506" s="179" t="str">
        <f t="shared" si="3983"/>
        <v>V$17</v>
      </c>
      <c r="W2506" s="179" t="str">
        <f t="shared" si="3983"/>
        <v>W$17</v>
      </c>
      <c r="X2506" s="179" t="str">
        <f t="shared" si="3983"/>
        <v>X$17</v>
      </c>
      <c r="Y2506" s="179" t="str">
        <f t="shared" si="3983"/>
        <v>Y$17</v>
      </c>
      <c r="Z2506" s="179" t="str">
        <f t="shared" si="3983"/>
        <v>Z$17</v>
      </c>
      <c r="AA2506" s="179" t="str">
        <f t="shared" si="3983"/>
        <v>AA$17</v>
      </c>
      <c r="AB2506" s="179" t="str">
        <f t="shared" si="3983"/>
        <v>AB$17</v>
      </c>
      <c r="AC2506" s="179" t="str">
        <f t="shared" si="3983"/>
        <v>AC$17</v>
      </c>
      <c r="AD2506" s="179" t="str">
        <f t="shared" si="3983"/>
        <v>AD$17</v>
      </c>
      <c r="AE2506" s="179" t="str">
        <f t="shared" si="3983"/>
        <v>AE$17</v>
      </c>
      <c r="AF2506" s="179" t="str">
        <f t="shared" si="3983"/>
        <v>AF$17</v>
      </c>
      <c r="AG2506" s="179" t="str">
        <f t="shared" si="3983"/>
        <v>AG$17</v>
      </c>
      <c r="AH2506" s="179" t="str">
        <f t="shared" si="3983"/>
        <v>AH$17</v>
      </c>
      <c r="AI2506" s="179" t="str">
        <f t="shared" si="3983"/>
        <v>AI$17</v>
      </c>
      <c r="AJ2506" s="179" t="str">
        <f t="shared" si="3983"/>
        <v>AJ$17</v>
      </c>
      <c r="AK2506" s="179" t="str">
        <f t="shared" si="3983"/>
        <v>AK$17</v>
      </c>
      <c r="AL2506" s="179" t="str">
        <f t="shared" si="3983"/>
        <v>AL$17</v>
      </c>
      <c r="AM2506" s="179" t="str">
        <f t="shared" si="3983"/>
        <v>AM$17</v>
      </c>
      <c r="AN2506" s="179" t="str">
        <f t="shared" si="3983"/>
        <v>AN$17</v>
      </c>
      <c r="AO2506" s="179" t="str">
        <f t="shared" si="3983"/>
        <v>AO$17</v>
      </c>
      <c r="AP2506" s="179" t="str">
        <f t="shared" si="3983"/>
        <v>AP$17</v>
      </c>
      <c r="AQ2506" s="179" t="str">
        <f t="shared" si="3983"/>
        <v>AQ$17</v>
      </c>
      <c r="AR2506" s="179" t="str">
        <f t="shared" si="3983"/>
        <v>AR$17</v>
      </c>
      <c r="AS2506" s="179" t="str">
        <f t="shared" si="3983"/>
        <v>AS$17</v>
      </c>
      <c r="AT2506" s="179" t="str">
        <f t="shared" si="3983"/>
        <v>AT$17</v>
      </c>
      <c r="AU2506" s="179" t="str">
        <f t="shared" si="3983"/>
        <v>AU$17</v>
      </c>
      <c r="AV2506" s="179" t="str">
        <f t="shared" si="3983"/>
        <v>AV$17</v>
      </c>
      <c r="AW2506" s="179" t="str">
        <f t="shared" si="3983"/>
        <v>AW$17</v>
      </c>
      <c r="AX2506" s="179" t="str">
        <f t="shared" si="3983"/>
        <v>AX$17</v>
      </c>
      <c r="AY2506" s="179" t="str">
        <f t="shared" si="3983"/>
        <v>AY$17</v>
      </c>
      <c r="AZ2506" s="179" t="str">
        <f t="shared" si="3983"/>
        <v>AZ$17</v>
      </c>
      <c r="BA2506" s="179" t="str">
        <f t="shared" si="3983"/>
        <v>BA$17</v>
      </c>
      <c r="BB2506" s="179" t="str">
        <f t="shared" si="3983"/>
        <v>BB$17</v>
      </c>
      <c r="BC2506" s="179" t="str">
        <f t="shared" si="3983"/>
        <v>BC$17</v>
      </c>
      <c r="BD2506" s="179" t="str">
        <f t="shared" si="3983"/>
        <v>BD$17</v>
      </c>
      <c r="BE2506" s="179" t="str">
        <f t="shared" si="3983"/>
        <v>BE$17</v>
      </c>
      <c r="BF2506" s="179" t="str">
        <f t="shared" si="3983"/>
        <v>BF$17</v>
      </c>
      <c r="BG2506" s="179" t="str">
        <f t="shared" si="3983"/>
        <v>BG$17</v>
      </c>
      <c r="BH2506" s="179" t="str">
        <f t="shared" si="3983"/>
        <v>BH$17</v>
      </c>
      <c r="BI2506" s="179" t="str">
        <f t="shared" si="3983"/>
        <v>BI$17</v>
      </c>
      <c r="BJ2506" s="179" t="str">
        <f t="shared" si="3983"/>
        <v>BJ$17</v>
      </c>
      <c r="BK2506" s="179" t="str">
        <f t="shared" si="3983"/>
        <v>BK$17</v>
      </c>
      <c r="BL2506" s="179" t="str">
        <f t="shared" si="3983"/>
        <v>BL$17</v>
      </c>
      <c r="BM2506" s="179" t="str">
        <f t="shared" si="3983"/>
        <v>BM$17</v>
      </c>
      <c r="BN2506" s="179" t="str">
        <f t="shared" si="3983"/>
        <v>BN$17</v>
      </c>
      <c r="BO2506" s="179" t="str">
        <f t="shared" si="3983"/>
        <v>BO$17</v>
      </c>
      <c r="BP2506" s="179" t="str">
        <f t="shared" si="3983"/>
        <v>BP$17</v>
      </c>
      <c r="BQ2506" s="179" t="str">
        <f t="shared" si="3983"/>
        <v>BQ$17</v>
      </c>
      <c r="BR2506" s="179" t="str">
        <f t="shared" si="3983"/>
        <v>BR$17</v>
      </c>
      <c r="BS2506" s="179" t="str">
        <f t="shared" si="3983"/>
        <v>BS$17</v>
      </c>
      <c r="BT2506" s="179" t="str">
        <f t="shared" si="3983"/>
        <v>BT$17</v>
      </c>
      <c r="BU2506" s="179" t="str">
        <f t="shared" si="3983"/>
        <v>BU$17</v>
      </c>
      <c r="BV2506" s="179" t="str">
        <f t="shared" si="3983"/>
        <v>BV$17</v>
      </c>
      <c r="BW2506" s="179" t="str">
        <f t="shared" si="3983"/>
        <v>BW$17</v>
      </c>
      <c r="BX2506" s="179" t="str">
        <f t="shared" si="3983"/>
        <v>BX$17</v>
      </c>
      <c r="BY2506" s="179" t="str">
        <f t="shared" si="3983"/>
        <v>BY$17</v>
      </c>
      <c r="BZ2506" s="179" t="str">
        <f t="shared" si="3983"/>
        <v>BZ$17</v>
      </c>
      <c r="CA2506" s="179" t="str">
        <f t="shared" si="3983"/>
        <v>CA$17</v>
      </c>
      <c r="CB2506" s="179" t="str">
        <f t="shared" si="3983"/>
        <v>CB$17</v>
      </c>
      <c r="CC2506" s="179" t="str">
        <f t="shared" si="3983"/>
        <v>CC$17</v>
      </c>
      <c r="CD2506" s="179" t="str">
        <f t="shared" si="3983"/>
        <v>CD$17</v>
      </c>
      <c r="CE2506" s="179" t="str">
        <f t="shared" ref="CE2506:CL2508" si="3984">CE2489</f>
        <v>CE$17</v>
      </c>
      <c r="CF2506" s="179" t="str">
        <f t="shared" si="3984"/>
        <v>CF$17</v>
      </c>
      <c r="CG2506" s="179" t="str">
        <f t="shared" si="3984"/>
        <v>CG$17</v>
      </c>
      <c r="CH2506" s="179" t="str">
        <f t="shared" si="3984"/>
        <v>CH$17</v>
      </c>
      <c r="CI2506" s="179" t="str">
        <f t="shared" si="3984"/>
        <v>CI$17</v>
      </c>
      <c r="CJ2506" s="179" t="str">
        <f t="shared" si="3984"/>
        <v>CJ$17</v>
      </c>
      <c r="CK2506" s="179" t="str">
        <f t="shared" si="3984"/>
        <v>CK$17</v>
      </c>
      <c r="CL2506" s="179" t="str">
        <f t="shared" si="3984"/>
        <v>CL$17</v>
      </c>
      <c r="CN2506" s="79"/>
      <c r="CO2506" s="179">
        <f t="shared" ref="CO2506:DL2508" si="3985">CO1243</f>
        <v>0</v>
      </c>
      <c r="CP2506" s="179">
        <f t="shared" si="3985"/>
        <v>0</v>
      </c>
      <c r="CQ2506" s="179">
        <f t="shared" si="3985"/>
        <v>0</v>
      </c>
      <c r="CR2506" s="179">
        <f t="shared" si="3985"/>
        <v>0</v>
      </c>
      <c r="CS2506" s="179">
        <f t="shared" si="3985"/>
        <v>0</v>
      </c>
      <c r="CT2506" s="179">
        <f t="shared" si="3985"/>
        <v>0</v>
      </c>
      <c r="CU2506" s="179">
        <f t="shared" si="3985"/>
        <v>0</v>
      </c>
      <c r="CV2506" s="179">
        <f t="shared" si="3985"/>
        <v>0</v>
      </c>
      <c r="CW2506" s="179">
        <f t="shared" si="3985"/>
        <v>0</v>
      </c>
      <c r="CX2506" s="179">
        <f t="shared" si="3985"/>
        <v>0</v>
      </c>
      <c r="CY2506" s="179">
        <f t="shared" si="3985"/>
        <v>0</v>
      </c>
      <c r="CZ2506" s="179">
        <f t="shared" si="3985"/>
        <v>0</v>
      </c>
      <c r="DA2506" s="179">
        <f t="shared" si="3985"/>
        <v>0</v>
      </c>
      <c r="DB2506" s="179">
        <f t="shared" si="3985"/>
        <v>0</v>
      </c>
      <c r="DC2506" s="179">
        <f t="shared" si="3985"/>
        <v>0</v>
      </c>
      <c r="DD2506" s="179">
        <f t="shared" si="3985"/>
        <v>0</v>
      </c>
      <c r="DE2506" s="179">
        <f t="shared" si="3985"/>
        <v>0</v>
      </c>
      <c r="DF2506" s="179">
        <f t="shared" si="3985"/>
        <v>0</v>
      </c>
      <c r="DG2506" s="179">
        <f t="shared" si="3985"/>
        <v>0</v>
      </c>
      <c r="DH2506" s="179">
        <f t="shared" si="3985"/>
        <v>0</v>
      </c>
      <c r="DI2506" s="179">
        <f t="shared" si="3985"/>
        <v>0</v>
      </c>
      <c r="DJ2506" s="179">
        <f t="shared" si="3985"/>
        <v>0</v>
      </c>
      <c r="DK2506" s="179">
        <f t="shared" si="3985"/>
        <v>0</v>
      </c>
      <c r="DL2506" s="179">
        <f t="shared" si="3985"/>
        <v>0</v>
      </c>
    </row>
    <row r="2507" spans="1:116" x14ac:dyDescent="0.4">
      <c r="B2507" t="s">
        <v>332</v>
      </c>
      <c r="D2507" t="s">
        <v>523</v>
      </c>
      <c r="E2507" s="8" t="str">
        <f t="shared" si="3949"/>
        <v>2507 WCPP-IS</v>
      </c>
      <c r="G2507" s="136" t="str">
        <f t="shared" si="3979"/>
        <v>Simple accounts payble - IS driven:</v>
      </c>
      <c r="H2507" s="12"/>
      <c r="I2507" s="60"/>
      <c r="J2507" s="60"/>
      <c r="K2507" s="15"/>
      <c r="L2507" s="15"/>
      <c r="M2507" s="15"/>
      <c r="N2507" s="15"/>
      <c r="O2507" s="15"/>
      <c r="P2507" s="15"/>
      <c r="R2507" s="15"/>
      <c r="S2507" s="179">
        <f t="shared" ref="S2507:CD2509" si="3986">S2490</f>
        <v>0</v>
      </c>
      <c r="T2507" s="179">
        <f t="shared" si="3986"/>
        <v>0</v>
      </c>
      <c r="U2507" s="179">
        <f t="shared" si="3986"/>
        <v>0</v>
      </c>
      <c r="V2507" s="179">
        <f t="shared" si="3986"/>
        <v>0</v>
      </c>
      <c r="W2507" s="179">
        <f t="shared" si="3986"/>
        <v>0</v>
      </c>
      <c r="X2507" s="179">
        <f t="shared" si="3986"/>
        <v>0</v>
      </c>
      <c r="Y2507" s="179">
        <f t="shared" si="3986"/>
        <v>0</v>
      </c>
      <c r="Z2507" s="179">
        <f t="shared" si="3986"/>
        <v>0</v>
      </c>
      <c r="AA2507" s="179">
        <f t="shared" si="3986"/>
        <v>0</v>
      </c>
      <c r="AB2507" s="179">
        <f t="shared" si="3986"/>
        <v>0</v>
      </c>
      <c r="AC2507" s="179">
        <f t="shared" si="3986"/>
        <v>0</v>
      </c>
      <c r="AD2507" s="179">
        <f t="shared" si="3986"/>
        <v>0</v>
      </c>
      <c r="AE2507" s="179">
        <f t="shared" si="3986"/>
        <v>0</v>
      </c>
      <c r="AF2507" s="179">
        <f t="shared" si="3986"/>
        <v>0</v>
      </c>
      <c r="AG2507" s="179">
        <f t="shared" si="3986"/>
        <v>0</v>
      </c>
      <c r="AH2507" s="179">
        <f t="shared" si="3986"/>
        <v>0</v>
      </c>
      <c r="AI2507" s="179">
        <f t="shared" si="3986"/>
        <v>0</v>
      </c>
      <c r="AJ2507" s="179">
        <f t="shared" si="3986"/>
        <v>0</v>
      </c>
      <c r="AK2507" s="179">
        <f t="shared" si="3986"/>
        <v>0</v>
      </c>
      <c r="AL2507" s="179">
        <f t="shared" si="3986"/>
        <v>0</v>
      </c>
      <c r="AM2507" s="179">
        <f t="shared" si="3986"/>
        <v>0</v>
      </c>
      <c r="AN2507" s="179">
        <f t="shared" si="3986"/>
        <v>0</v>
      </c>
      <c r="AO2507" s="179">
        <f t="shared" si="3986"/>
        <v>0</v>
      </c>
      <c r="AP2507" s="179">
        <f t="shared" si="3986"/>
        <v>0</v>
      </c>
      <c r="AQ2507" s="179">
        <f t="shared" si="3986"/>
        <v>0</v>
      </c>
      <c r="AR2507" s="179">
        <f t="shared" si="3986"/>
        <v>0</v>
      </c>
      <c r="AS2507" s="179">
        <f t="shared" si="3986"/>
        <v>0</v>
      </c>
      <c r="AT2507" s="179">
        <f t="shared" si="3986"/>
        <v>0</v>
      </c>
      <c r="AU2507" s="179">
        <f t="shared" si="3986"/>
        <v>0</v>
      </c>
      <c r="AV2507" s="179">
        <f t="shared" si="3986"/>
        <v>0</v>
      </c>
      <c r="AW2507" s="179">
        <f t="shared" si="3986"/>
        <v>0</v>
      </c>
      <c r="AX2507" s="179">
        <f t="shared" si="3986"/>
        <v>0</v>
      </c>
      <c r="AY2507" s="179">
        <f t="shared" si="3986"/>
        <v>0</v>
      </c>
      <c r="AZ2507" s="179">
        <f t="shared" si="3986"/>
        <v>0</v>
      </c>
      <c r="BA2507" s="179">
        <f t="shared" si="3986"/>
        <v>0</v>
      </c>
      <c r="BB2507" s="179">
        <f t="shared" si="3986"/>
        <v>0</v>
      </c>
      <c r="BC2507" s="179">
        <f t="shared" si="3986"/>
        <v>0</v>
      </c>
      <c r="BD2507" s="179">
        <f t="shared" si="3986"/>
        <v>0</v>
      </c>
      <c r="BE2507" s="179">
        <f t="shared" si="3986"/>
        <v>0</v>
      </c>
      <c r="BF2507" s="179">
        <f t="shared" si="3986"/>
        <v>0</v>
      </c>
      <c r="BG2507" s="179">
        <f t="shared" si="3986"/>
        <v>0</v>
      </c>
      <c r="BH2507" s="179">
        <f t="shared" si="3986"/>
        <v>0</v>
      </c>
      <c r="BI2507" s="179">
        <f t="shared" si="3986"/>
        <v>0</v>
      </c>
      <c r="BJ2507" s="179">
        <f t="shared" si="3986"/>
        <v>0</v>
      </c>
      <c r="BK2507" s="179">
        <f t="shared" si="3986"/>
        <v>0</v>
      </c>
      <c r="BL2507" s="179">
        <f t="shared" si="3986"/>
        <v>0</v>
      </c>
      <c r="BM2507" s="179">
        <f t="shared" si="3986"/>
        <v>0</v>
      </c>
      <c r="BN2507" s="179">
        <f t="shared" si="3986"/>
        <v>0</v>
      </c>
      <c r="BO2507" s="179">
        <f t="shared" si="3986"/>
        <v>0</v>
      </c>
      <c r="BP2507" s="179">
        <f t="shared" si="3986"/>
        <v>0</v>
      </c>
      <c r="BQ2507" s="179">
        <f t="shared" si="3986"/>
        <v>0</v>
      </c>
      <c r="BR2507" s="179">
        <f t="shared" si="3986"/>
        <v>0</v>
      </c>
      <c r="BS2507" s="179">
        <f t="shared" si="3986"/>
        <v>0</v>
      </c>
      <c r="BT2507" s="179">
        <f t="shared" si="3986"/>
        <v>0</v>
      </c>
      <c r="BU2507" s="179">
        <f t="shared" si="3986"/>
        <v>0</v>
      </c>
      <c r="BV2507" s="179">
        <f t="shared" si="3986"/>
        <v>0</v>
      </c>
      <c r="BW2507" s="179">
        <f t="shared" si="3986"/>
        <v>0</v>
      </c>
      <c r="BX2507" s="179">
        <f t="shared" si="3986"/>
        <v>0</v>
      </c>
      <c r="BY2507" s="179">
        <f t="shared" si="3986"/>
        <v>0</v>
      </c>
      <c r="BZ2507" s="179">
        <f t="shared" si="3986"/>
        <v>0</v>
      </c>
      <c r="CA2507" s="179">
        <f t="shared" si="3986"/>
        <v>0</v>
      </c>
      <c r="CB2507" s="179">
        <f t="shared" si="3986"/>
        <v>0</v>
      </c>
      <c r="CC2507" s="179">
        <f t="shared" si="3986"/>
        <v>0</v>
      </c>
      <c r="CD2507" s="179">
        <f t="shared" si="3986"/>
        <v>0</v>
      </c>
      <c r="CE2507" s="179">
        <f t="shared" ref="CE2507:CL2509" si="3987">CE2490</f>
        <v>0</v>
      </c>
      <c r="CF2507" s="179">
        <f t="shared" si="3987"/>
        <v>0</v>
      </c>
      <c r="CG2507" s="179">
        <f t="shared" si="3987"/>
        <v>0</v>
      </c>
      <c r="CH2507" s="179">
        <f t="shared" si="3987"/>
        <v>0</v>
      </c>
      <c r="CI2507" s="179">
        <f t="shared" si="3987"/>
        <v>0</v>
      </c>
      <c r="CJ2507" s="179">
        <f t="shared" si="3987"/>
        <v>0</v>
      </c>
      <c r="CK2507" s="179">
        <f t="shared" si="3987"/>
        <v>0</v>
      </c>
      <c r="CL2507" s="179">
        <f t="shared" si="3987"/>
        <v>0</v>
      </c>
      <c r="CN2507" s="60"/>
      <c r="CO2507" s="179">
        <f t="shared" ref="CO2507:DL2509" si="3988">CO1244</f>
        <v>0</v>
      </c>
      <c r="CP2507" s="179">
        <f t="shared" si="3988"/>
        <v>0</v>
      </c>
      <c r="CQ2507" s="179">
        <f t="shared" si="3988"/>
        <v>0</v>
      </c>
      <c r="CR2507" s="179">
        <f t="shared" si="3988"/>
        <v>0</v>
      </c>
      <c r="CS2507" s="179">
        <f t="shared" si="3988"/>
        <v>0</v>
      </c>
      <c r="CT2507" s="179">
        <f t="shared" si="3988"/>
        <v>0</v>
      </c>
      <c r="CU2507" s="179">
        <f t="shared" si="3988"/>
        <v>0</v>
      </c>
      <c r="CV2507" s="179">
        <f t="shared" si="3988"/>
        <v>0</v>
      </c>
      <c r="CW2507" s="179">
        <f t="shared" si="3988"/>
        <v>0</v>
      </c>
      <c r="CX2507" s="179">
        <f t="shared" si="3988"/>
        <v>0</v>
      </c>
      <c r="CY2507" s="179">
        <f t="shared" si="3988"/>
        <v>0</v>
      </c>
      <c r="CZ2507" s="179">
        <f t="shared" si="3988"/>
        <v>0</v>
      </c>
      <c r="DA2507" s="179">
        <f t="shared" si="3988"/>
        <v>0</v>
      </c>
      <c r="DB2507" s="179">
        <f t="shared" si="3988"/>
        <v>0</v>
      </c>
      <c r="DC2507" s="179">
        <f t="shared" si="3988"/>
        <v>0</v>
      </c>
      <c r="DD2507" s="179">
        <f t="shared" si="3988"/>
        <v>0</v>
      </c>
      <c r="DE2507" s="179">
        <f t="shared" si="3988"/>
        <v>0</v>
      </c>
      <c r="DF2507" s="179">
        <f t="shared" si="3988"/>
        <v>0</v>
      </c>
      <c r="DG2507" s="179">
        <f t="shared" si="3988"/>
        <v>0</v>
      </c>
      <c r="DH2507" s="179">
        <f t="shared" si="3988"/>
        <v>0</v>
      </c>
      <c r="DI2507" s="179">
        <f t="shared" si="3988"/>
        <v>0</v>
      </c>
      <c r="DJ2507" s="179">
        <f t="shared" si="3988"/>
        <v>0</v>
      </c>
      <c r="DK2507" s="179">
        <f t="shared" si="3988"/>
        <v>0</v>
      </c>
      <c r="DL2507" s="179">
        <f t="shared" si="3988"/>
        <v>0</v>
      </c>
    </row>
    <row r="2508" spans="1:116" x14ac:dyDescent="0.4">
      <c r="B2508" t="s">
        <v>332</v>
      </c>
      <c r="D2508" t="s">
        <v>523</v>
      </c>
      <c r="E2508" s="8" t="str">
        <f t="shared" si="3949"/>
        <v>2508 WCPP-IS</v>
      </c>
      <c r="G2508" s="191" t="str">
        <f>SUBSTITUTE(TRIM(MID(G2494, SEARCH("-", G2494) + 1, LEN(G2494))),":","")</f>
        <v>IS driven</v>
      </c>
      <c r="H2508" s="12"/>
      <c r="I2508" s="60"/>
      <c r="J2508" s="60"/>
      <c r="K2508" s="15"/>
      <c r="L2508" s="15"/>
      <c r="M2508" s="15"/>
      <c r="N2508" s="15"/>
      <c r="O2508" s="15"/>
      <c r="P2508" s="15"/>
      <c r="R2508" s="15"/>
      <c r="CN2508" s="60"/>
      <c r="CO2508" s="8"/>
      <c r="CP2508" s="8"/>
      <c r="CQ2508" s="8"/>
      <c r="CR2508" s="8"/>
      <c r="CS2508" s="8"/>
      <c r="CT2508" s="8"/>
      <c r="CU2508" s="8"/>
      <c r="CV2508" s="8"/>
      <c r="CW2508" s="8"/>
      <c r="CX2508" s="8"/>
      <c r="CY2508" s="8"/>
      <c r="CZ2508" s="8"/>
      <c r="DA2508" s="8"/>
      <c r="DB2508" s="8"/>
      <c r="DC2508" s="8"/>
      <c r="DD2508" s="8"/>
      <c r="DE2508" s="8"/>
      <c r="DF2508" s="8"/>
      <c r="DG2508" s="8"/>
      <c r="DH2508" s="8"/>
      <c r="DI2508" s="8"/>
      <c r="DJ2508" s="8"/>
      <c r="DK2508" s="8"/>
      <c r="DL2508" s="8"/>
    </row>
    <row r="2509" spans="1:116" x14ac:dyDescent="0.4">
      <c r="B2509" t="s">
        <v>332</v>
      </c>
      <c r="D2509" t="s">
        <v>523</v>
      </c>
      <c r="E2509" s="8" t="str">
        <f t="shared" si="3949"/>
        <v>2509 WCPP-IS</v>
      </c>
      <c r="G2509" s="136" t="str">
        <f t="shared" si="3979"/>
        <v>Secondary revenue driver</v>
      </c>
      <c r="H2509" s="12"/>
      <c r="I2509" s="60"/>
      <c r="J2509" s="60"/>
      <c r="K2509" s="15"/>
      <c r="L2509" s="15"/>
      <c r="M2509" s="15"/>
      <c r="N2509" s="15"/>
      <c r="O2509" s="15"/>
      <c r="P2509" s="15"/>
      <c r="R2509" s="15"/>
      <c r="S2509" s="212" t="str">
        <f t="shared" ref="S2509:CD2511" si="3989">ADDRESS(ROW(S2498),COLUMN(S2498),2)</f>
        <v>S$2498</v>
      </c>
      <c r="T2509" s="212" t="str">
        <f t="shared" si="3989"/>
        <v>T$2498</v>
      </c>
      <c r="U2509" s="212" t="str">
        <f t="shared" si="3989"/>
        <v>U$2498</v>
      </c>
      <c r="V2509" s="212" t="str">
        <f t="shared" si="3989"/>
        <v>V$2498</v>
      </c>
      <c r="W2509" s="212" t="str">
        <f t="shared" si="3989"/>
        <v>W$2498</v>
      </c>
      <c r="X2509" s="212" t="str">
        <f t="shared" si="3989"/>
        <v>X$2498</v>
      </c>
      <c r="Y2509" s="212" t="str">
        <f t="shared" si="3989"/>
        <v>Y$2498</v>
      </c>
      <c r="Z2509" s="212" t="str">
        <f t="shared" si="3989"/>
        <v>Z$2498</v>
      </c>
      <c r="AA2509" s="212" t="str">
        <f t="shared" si="3989"/>
        <v>AA$2498</v>
      </c>
      <c r="AB2509" s="212" t="str">
        <f t="shared" si="3989"/>
        <v>AB$2498</v>
      </c>
      <c r="AC2509" s="212" t="str">
        <f t="shared" si="3989"/>
        <v>AC$2498</v>
      </c>
      <c r="AD2509" s="212" t="str">
        <f t="shared" si="3989"/>
        <v>AD$2498</v>
      </c>
      <c r="AE2509" s="212" t="str">
        <f t="shared" si="3989"/>
        <v>AE$2498</v>
      </c>
      <c r="AF2509" s="212" t="str">
        <f t="shared" si="3989"/>
        <v>AF$2498</v>
      </c>
      <c r="AG2509" s="212" t="str">
        <f t="shared" si="3989"/>
        <v>AG$2498</v>
      </c>
      <c r="AH2509" s="212" t="str">
        <f t="shared" si="3989"/>
        <v>AH$2498</v>
      </c>
      <c r="AI2509" s="212" t="str">
        <f t="shared" si="3989"/>
        <v>AI$2498</v>
      </c>
      <c r="AJ2509" s="212" t="str">
        <f t="shared" si="3989"/>
        <v>AJ$2498</v>
      </c>
      <c r="AK2509" s="212" t="str">
        <f t="shared" si="3989"/>
        <v>AK$2498</v>
      </c>
      <c r="AL2509" s="212" t="str">
        <f t="shared" si="3989"/>
        <v>AL$2498</v>
      </c>
      <c r="AM2509" s="212" t="str">
        <f t="shared" si="3989"/>
        <v>AM$2498</v>
      </c>
      <c r="AN2509" s="212" t="str">
        <f t="shared" si="3989"/>
        <v>AN$2498</v>
      </c>
      <c r="AO2509" s="212" t="str">
        <f t="shared" si="3989"/>
        <v>AO$2498</v>
      </c>
      <c r="AP2509" s="212" t="str">
        <f t="shared" si="3989"/>
        <v>AP$2498</v>
      </c>
      <c r="AQ2509" s="212" t="str">
        <f t="shared" si="3989"/>
        <v>AQ$2498</v>
      </c>
      <c r="AR2509" s="212" t="str">
        <f t="shared" si="3989"/>
        <v>AR$2498</v>
      </c>
      <c r="AS2509" s="212" t="str">
        <f t="shared" si="3989"/>
        <v>AS$2498</v>
      </c>
      <c r="AT2509" s="212" t="str">
        <f t="shared" si="3989"/>
        <v>AT$2498</v>
      </c>
      <c r="AU2509" s="212" t="str">
        <f t="shared" si="3989"/>
        <v>AU$2498</v>
      </c>
      <c r="AV2509" s="212" t="str">
        <f t="shared" si="3989"/>
        <v>AV$2498</v>
      </c>
      <c r="AW2509" s="212" t="str">
        <f t="shared" si="3989"/>
        <v>AW$2498</v>
      </c>
      <c r="AX2509" s="212" t="str">
        <f t="shared" si="3989"/>
        <v>AX$2498</v>
      </c>
      <c r="AY2509" s="212" t="str">
        <f t="shared" si="3989"/>
        <v>AY$2498</v>
      </c>
      <c r="AZ2509" s="212" t="str">
        <f t="shared" si="3989"/>
        <v>AZ$2498</v>
      </c>
      <c r="BA2509" s="212" t="str">
        <f t="shared" si="3989"/>
        <v>BA$2498</v>
      </c>
      <c r="BB2509" s="212" t="str">
        <f t="shared" si="3989"/>
        <v>BB$2498</v>
      </c>
      <c r="BC2509" s="212" t="str">
        <f t="shared" si="3989"/>
        <v>BC$2498</v>
      </c>
      <c r="BD2509" s="212" t="str">
        <f t="shared" si="3989"/>
        <v>BD$2498</v>
      </c>
      <c r="BE2509" s="212" t="str">
        <f t="shared" si="3989"/>
        <v>BE$2498</v>
      </c>
      <c r="BF2509" s="212" t="str">
        <f t="shared" si="3989"/>
        <v>BF$2498</v>
      </c>
      <c r="BG2509" s="212" t="str">
        <f t="shared" si="3989"/>
        <v>BG$2498</v>
      </c>
      <c r="BH2509" s="212" t="str">
        <f t="shared" si="3989"/>
        <v>BH$2498</v>
      </c>
      <c r="BI2509" s="212" t="str">
        <f t="shared" si="3989"/>
        <v>BI$2498</v>
      </c>
      <c r="BJ2509" s="212" t="str">
        <f t="shared" si="3989"/>
        <v>BJ$2498</v>
      </c>
      <c r="BK2509" s="212" t="str">
        <f t="shared" si="3989"/>
        <v>BK$2498</v>
      </c>
      <c r="BL2509" s="212" t="str">
        <f t="shared" si="3989"/>
        <v>BL$2498</v>
      </c>
      <c r="BM2509" s="212" t="str">
        <f t="shared" si="3989"/>
        <v>BM$2498</v>
      </c>
      <c r="BN2509" s="212" t="str">
        <f t="shared" si="3989"/>
        <v>BN$2498</v>
      </c>
      <c r="BO2509" s="212" t="str">
        <f t="shared" si="3989"/>
        <v>BO$2498</v>
      </c>
      <c r="BP2509" s="212" t="str">
        <f t="shared" si="3989"/>
        <v>BP$2498</v>
      </c>
      <c r="BQ2509" s="212" t="str">
        <f t="shared" si="3989"/>
        <v>BQ$2498</v>
      </c>
      <c r="BR2509" s="212" t="str">
        <f t="shared" si="3989"/>
        <v>BR$2498</v>
      </c>
      <c r="BS2509" s="212" t="str">
        <f t="shared" si="3989"/>
        <v>BS$2498</v>
      </c>
      <c r="BT2509" s="212" t="str">
        <f t="shared" si="3989"/>
        <v>BT$2498</v>
      </c>
      <c r="BU2509" s="212" t="str">
        <f t="shared" si="3989"/>
        <v>BU$2498</v>
      </c>
      <c r="BV2509" s="212" t="str">
        <f t="shared" si="3989"/>
        <v>BV$2498</v>
      </c>
      <c r="BW2509" s="212" t="str">
        <f t="shared" si="3989"/>
        <v>BW$2498</v>
      </c>
      <c r="BX2509" s="212" t="str">
        <f t="shared" si="3989"/>
        <v>BX$2498</v>
      </c>
      <c r="BY2509" s="212" t="str">
        <f t="shared" si="3989"/>
        <v>BY$2498</v>
      </c>
      <c r="BZ2509" s="212" t="str">
        <f t="shared" si="3989"/>
        <v>BZ$2498</v>
      </c>
      <c r="CA2509" s="212" t="str">
        <f t="shared" si="3989"/>
        <v>CA$2498</v>
      </c>
      <c r="CB2509" s="212" t="str">
        <f t="shared" si="3989"/>
        <v>CB$2498</v>
      </c>
      <c r="CC2509" s="212" t="str">
        <f t="shared" si="3989"/>
        <v>CC$2498</v>
      </c>
      <c r="CD2509" s="212" t="str">
        <f t="shared" si="3989"/>
        <v>CD$2498</v>
      </c>
      <c r="CE2509" s="212" t="str">
        <f t="shared" ref="CE2509:CL2511" si="3990">ADDRESS(ROW(CE2498),COLUMN(CE2498),2)</f>
        <v>CE$2498</v>
      </c>
      <c r="CF2509" s="212" t="str">
        <f t="shared" si="3990"/>
        <v>CF$2498</v>
      </c>
      <c r="CG2509" s="212" t="str">
        <f t="shared" si="3990"/>
        <v>CG$2498</v>
      </c>
      <c r="CH2509" s="212" t="str">
        <f t="shared" si="3990"/>
        <v>CH$2498</v>
      </c>
      <c r="CI2509" s="212" t="str">
        <f t="shared" si="3990"/>
        <v>CI$2498</v>
      </c>
      <c r="CJ2509" s="212" t="str">
        <f t="shared" si="3990"/>
        <v>CJ$2498</v>
      </c>
      <c r="CK2509" s="212" t="str">
        <f t="shared" si="3990"/>
        <v>CK$2498</v>
      </c>
      <c r="CL2509" s="212" t="str">
        <f t="shared" si="3990"/>
        <v>CL$2498</v>
      </c>
      <c r="CN2509" s="60"/>
      <c r="CO2509" s="212" t="str">
        <f t="shared" ref="CO2509:DL2511" si="3991">ADDRESS(ROW(CO1252),COLUMN(CO1252),2)</f>
        <v>CO$1252</v>
      </c>
      <c r="CP2509" s="212" t="str">
        <f t="shared" si="3991"/>
        <v>CP$1252</v>
      </c>
      <c r="CQ2509" s="212" t="str">
        <f t="shared" si="3991"/>
        <v>CQ$1252</v>
      </c>
      <c r="CR2509" s="212" t="str">
        <f t="shared" si="3991"/>
        <v>CR$1252</v>
      </c>
      <c r="CS2509" s="212" t="str">
        <f t="shared" si="3991"/>
        <v>CS$1252</v>
      </c>
      <c r="CT2509" s="212" t="str">
        <f t="shared" si="3991"/>
        <v>CT$1252</v>
      </c>
      <c r="CU2509" s="212" t="str">
        <f t="shared" si="3991"/>
        <v>CU$1252</v>
      </c>
      <c r="CV2509" s="212" t="str">
        <f t="shared" si="3991"/>
        <v>CV$1252</v>
      </c>
      <c r="CW2509" s="212" t="str">
        <f t="shared" si="3991"/>
        <v>CW$1252</v>
      </c>
      <c r="CX2509" s="212" t="str">
        <f t="shared" si="3991"/>
        <v>CX$1252</v>
      </c>
      <c r="CY2509" s="212" t="str">
        <f t="shared" si="3991"/>
        <v>CY$1252</v>
      </c>
      <c r="CZ2509" s="212" t="str">
        <f t="shared" si="3991"/>
        <v>CZ$1252</v>
      </c>
      <c r="DA2509" s="212" t="str">
        <f t="shared" si="3991"/>
        <v>DA$1252</v>
      </c>
      <c r="DB2509" s="212" t="str">
        <f t="shared" si="3991"/>
        <v>DB$1252</v>
      </c>
      <c r="DC2509" s="212" t="str">
        <f t="shared" si="3991"/>
        <v>DC$1252</v>
      </c>
      <c r="DD2509" s="212" t="str">
        <f t="shared" si="3991"/>
        <v>DD$1252</v>
      </c>
      <c r="DE2509" s="212" t="str">
        <f t="shared" si="3991"/>
        <v>DE$1252</v>
      </c>
      <c r="DF2509" s="212" t="str">
        <f t="shared" si="3991"/>
        <v>DF$1252</v>
      </c>
      <c r="DG2509" s="212" t="str">
        <f t="shared" si="3991"/>
        <v>DG$1252</v>
      </c>
      <c r="DH2509" s="212" t="str">
        <f t="shared" si="3991"/>
        <v>DH$1252</v>
      </c>
      <c r="DI2509" s="212" t="str">
        <f t="shared" si="3991"/>
        <v>DI$1252</v>
      </c>
      <c r="DJ2509" s="212" t="str">
        <f t="shared" si="3991"/>
        <v>DJ$1252</v>
      </c>
      <c r="DK2509" s="212" t="str">
        <f t="shared" si="3991"/>
        <v>DK$1252</v>
      </c>
      <c r="DL2509" s="212" t="str">
        <f t="shared" si="3991"/>
        <v>DL$1252</v>
      </c>
    </row>
    <row r="2510" spans="1:116" x14ac:dyDescent="0.4">
      <c r="B2510" t="s">
        <v>332</v>
      </c>
      <c r="D2510" t="s">
        <v>523</v>
      </c>
      <c r="E2510" s="8" t="str">
        <f t="shared" si="3949"/>
        <v>2510 WCPP-IS</v>
      </c>
      <c r="G2510" s="136" t="str">
        <f t="shared" si="3979"/>
        <v>Secondary volume driver</v>
      </c>
      <c r="S2510" s="212" t="str">
        <f t="shared" ref="S2510:CD2512" si="3992">ADDRESS(ROW(S2497),COLUMN(S2497),2)</f>
        <v>S$2497</v>
      </c>
      <c r="T2510" s="212" t="str">
        <f t="shared" si="3992"/>
        <v>T$2497</v>
      </c>
      <c r="U2510" s="212" t="str">
        <f t="shared" si="3992"/>
        <v>U$2497</v>
      </c>
      <c r="V2510" s="212" t="str">
        <f t="shared" si="3992"/>
        <v>V$2497</v>
      </c>
      <c r="W2510" s="212" t="str">
        <f t="shared" si="3992"/>
        <v>W$2497</v>
      </c>
      <c r="X2510" s="212" t="str">
        <f t="shared" si="3992"/>
        <v>X$2497</v>
      </c>
      <c r="Y2510" s="212" t="str">
        <f t="shared" si="3992"/>
        <v>Y$2497</v>
      </c>
      <c r="Z2510" s="212" t="str">
        <f t="shared" si="3992"/>
        <v>Z$2497</v>
      </c>
      <c r="AA2510" s="212" t="str">
        <f t="shared" si="3992"/>
        <v>AA$2497</v>
      </c>
      <c r="AB2510" s="212" t="str">
        <f t="shared" si="3992"/>
        <v>AB$2497</v>
      </c>
      <c r="AC2510" s="212" t="str">
        <f t="shared" si="3992"/>
        <v>AC$2497</v>
      </c>
      <c r="AD2510" s="212" t="str">
        <f t="shared" si="3992"/>
        <v>AD$2497</v>
      </c>
      <c r="AE2510" s="212" t="str">
        <f t="shared" si="3992"/>
        <v>AE$2497</v>
      </c>
      <c r="AF2510" s="212" t="str">
        <f t="shared" si="3992"/>
        <v>AF$2497</v>
      </c>
      <c r="AG2510" s="212" t="str">
        <f t="shared" si="3992"/>
        <v>AG$2497</v>
      </c>
      <c r="AH2510" s="212" t="str">
        <f t="shared" si="3992"/>
        <v>AH$2497</v>
      </c>
      <c r="AI2510" s="212" t="str">
        <f t="shared" si="3992"/>
        <v>AI$2497</v>
      </c>
      <c r="AJ2510" s="212" t="str">
        <f t="shared" si="3992"/>
        <v>AJ$2497</v>
      </c>
      <c r="AK2510" s="212" t="str">
        <f t="shared" si="3992"/>
        <v>AK$2497</v>
      </c>
      <c r="AL2510" s="212" t="str">
        <f t="shared" si="3992"/>
        <v>AL$2497</v>
      </c>
      <c r="AM2510" s="212" t="str">
        <f t="shared" si="3992"/>
        <v>AM$2497</v>
      </c>
      <c r="AN2510" s="212" t="str">
        <f t="shared" si="3992"/>
        <v>AN$2497</v>
      </c>
      <c r="AO2510" s="212" t="str">
        <f t="shared" si="3992"/>
        <v>AO$2497</v>
      </c>
      <c r="AP2510" s="212" t="str">
        <f t="shared" si="3992"/>
        <v>AP$2497</v>
      </c>
      <c r="AQ2510" s="212" t="str">
        <f t="shared" si="3992"/>
        <v>AQ$2497</v>
      </c>
      <c r="AR2510" s="212" t="str">
        <f t="shared" si="3992"/>
        <v>AR$2497</v>
      </c>
      <c r="AS2510" s="212" t="str">
        <f t="shared" si="3992"/>
        <v>AS$2497</v>
      </c>
      <c r="AT2510" s="212" t="str">
        <f t="shared" si="3992"/>
        <v>AT$2497</v>
      </c>
      <c r="AU2510" s="212" t="str">
        <f t="shared" si="3992"/>
        <v>AU$2497</v>
      </c>
      <c r="AV2510" s="212" t="str">
        <f t="shared" si="3992"/>
        <v>AV$2497</v>
      </c>
      <c r="AW2510" s="212" t="str">
        <f t="shared" si="3992"/>
        <v>AW$2497</v>
      </c>
      <c r="AX2510" s="212" t="str">
        <f t="shared" si="3992"/>
        <v>AX$2497</v>
      </c>
      <c r="AY2510" s="212" t="str">
        <f t="shared" si="3992"/>
        <v>AY$2497</v>
      </c>
      <c r="AZ2510" s="212" t="str">
        <f t="shared" si="3992"/>
        <v>AZ$2497</v>
      </c>
      <c r="BA2510" s="212" t="str">
        <f t="shared" si="3992"/>
        <v>BA$2497</v>
      </c>
      <c r="BB2510" s="212" t="str">
        <f t="shared" si="3992"/>
        <v>BB$2497</v>
      </c>
      <c r="BC2510" s="212" t="str">
        <f t="shared" si="3992"/>
        <v>BC$2497</v>
      </c>
      <c r="BD2510" s="212" t="str">
        <f t="shared" si="3992"/>
        <v>BD$2497</v>
      </c>
      <c r="BE2510" s="212" t="str">
        <f t="shared" si="3992"/>
        <v>BE$2497</v>
      </c>
      <c r="BF2510" s="212" t="str">
        <f t="shared" si="3992"/>
        <v>BF$2497</v>
      </c>
      <c r="BG2510" s="212" t="str">
        <f t="shared" si="3992"/>
        <v>BG$2497</v>
      </c>
      <c r="BH2510" s="212" t="str">
        <f t="shared" si="3992"/>
        <v>BH$2497</v>
      </c>
      <c r="BI2510" s="212" t="str">
        <f t="shared" si="3992"/>
        <v>BI$2497</v>
      </c>
      <c r="BJ2510" s="212" t="str">
        <f t="shared" si="3992"/>
        <v>BJ$2497</v>
      </c>
      <c r="BK2510" s="212" t="str">
        <f t="shared" si="3992"/>
        <v>BK$2497</v>
      </c>
      <c r="BL2510" s="212" t="str">
        <f t="shared" si="3992"/>
        <v>BL$2497</v>
      </c>
      <c r="BM2510" s="212" t="str">
        <f t="shared" si="3992"/>
        <v>BM$2497</v>
      </c>
      <c r="BN2510" s="212" t="str">
        <f t="shared" si="3992"/>
        <v>BN$2497</v>
      </c>
      <c r="BO2510" s="212" t="str">
        <f t="shared" si="3992"/>
        <v>BO$2497</v>
      </c>
      <c r="BP2510" s="212" t="str">
        <f t="shared" si="3992"/>
        <v>BP$2497</v>
      </c>
      <c r="BQ2510" s="212" t="str">
        <f t="shared" si="3992"/>
        <v>BQ$2497</v>
      </c>
      <c r="BR2510" s="212" t="str">
        <f t="shared" si="3992"/>
        <v>BR$2497</v>
      </c>
      <c r="BS2510" s="212" t="str">
        <f t="shared" si="3992"/>
        <v>BS$2497</v>
      </c>
      <c r="BT2510" s="212" t="str">
        <f t="shared" si="3992"/>
        <v>BT$2497</v>
      </c>
      <c r="BU2510" s="212" t="str">
        <f t="shared" si="3992"/>
        <v>BU$2497</v>
      </c>
      <c r="BV2510" s="212" t="str">
        <f t="shared" si="3992"/>
        <v>BV$2497</v>
      </c>
      <c r="BW2510" s="212" t="str">
        <f t="shared" si="3992"/>
        <v>BW$2497</v>
      </c>
      <c r="BX2510" s="212" t="str">
        <f t="shared" si="3992"/>
        <v>BX$2497</v>
      </c>
      <c r="BY2510" s="212" t="str">
        <f t="shared" si="3992"/>
        <v>BY$2497</v>
      </c>
      <c r="BZ2510" s="212" t="str">
        <f t="shared" si="3992"/>
        <v>BZ$2497</v>
      </c>
      <c r="CA2510" s="212" t="str">
        <f t="shared" si="3992"/>
        <v>CA$2497</v>
      </c>
      <c r="CB2510" s="212" t="str">
        <f t="shared" si="3992"/>
        <v>CB$2497</v>
      </c>
      <c r="CC2510" s="212" t="str">
        <f t="shared" si="3992"/>
        <v>CC$2497</v>
      </c>
      <c r="CD2510" s="212" t="str">
        <f t="shared" si="3992"/>
        <v>CD$2497</v>
      </c>
      <c r="CE2510" s="212" t="str">
        <f t="shared" ref="CE2510:CL2512" si="3993">ADDRESS(ROW(CE2497),COLUMN(CE2497),2)</f>
        <v>CE$2497</v>
      </c>
      <c r="CF2510" s="212" t="str">
        <f t="shared" si="3993"/>
        <v>CF$2497</v>
      </c>
      <c r="CG2510" s="212" t="str">
        <f t="shared" si="3993"/>
        <v>CG$2497</v>
      </c>
      <c r="CH2510" s="212" t="str">
        <f t="shared" si="3993"/>
        <v>CH$2497</v>
      </c>
      <c r="CI2510" s="212" t="str">
        <f t="shared" si="3993"/>
        <v>CI$2497</v>
      </c>
      <c r="CJ2510" s="212" t="str">
        <f t="shared" si="3993"/>
        <v>CJ$2497</v>
      </c>
      <c r="CK2510" s="212" t="str">
        <f t="shared" si="3993"/>
        <v>CK$2497</v>
      </c>
      <c r="CL2510" s="212" t="str">
        <f t="shared" si="3993"/>
        <v>CL$2497</v>
      </c>
      <c r="CO2510" s="212" t="str">
        <f t="shared" ref="CO2510:DL2512" si="3994">ADDRESS(ROW(CO1251),COLUMN(CO1251),2)</f>
        <v>CO$1251</v>
      </c>
      <c r="CP2510" s="212" t="str">
        <f t="shared" si="3994"/>
        <v>CP$1251</v>
      </c>
      <c r="CQ2510" s="212" t="str">
        <f t="shared" si="3994"/>
        <v>CQ$1251</v>
      </c>
      <c r="CR2510" s="212" t="str">
        <f t="shared" si="3994"/>
        <v>CR$1251</v>
      </c>
      <c r="CS2510" s="212" t="str">
        <f t="shared" si="3994"/>
        <v>CS$1251</v>
      </c>
      <c r="CT2510" s="212" t="str">
        <f t="shared" si="3994"/>
        <v>CT$1251</v>
      </c>
      <c r="CU2510" s="212" t="str">
        <f t="shared" si="3994"/>
        <v>CU$1251</v>
      </c>
      <c r="CV2510" s="212" t="str">
        <f t="shared" si="3994"/>
        <v>CV$1251</v>
      </c>
      <c r="CW2510" s="212" t="str">
        <f t="shared" si="3994"/>
        <v>CW$1251</v>
      </c>
      <c r="CX2510" s="212" t="str">
        <f t="shared" si="3994"/>
        <v>CX$1251</v>
      </c>
      <c r="CY2510" s="212" t="str">
        <f t="shared" si="3994"/>
        <v>CY$1251</v>
      </c>
      <c r="CZ2510" s="212" t="str">
        <f t="shared" si="3994"/>
        <v>CZ$1251</v>
      </c>
      <c r="DA2510" s="212" t="str">
        <f t="shared" si="3994"/>
        <v>DA$1251</v>
      </c>
      <c r="DB2510" s="212" t="str">
        <f t="shared" si="3994"/>
        <v>DB$1251</v>
      </c>
      <c r="DC2510" s="212" t="str">
        <f t="shared" si="3994"/>
        <v>DC$1251</v>
      </c>
      <c r="DD2510" s="212" t="str">
        <f t="shared" si="3994"/>
        <v>DD$1251</v>
      </c>
      <c r="DE2510" s="212" t="str">
        <f t="shared" si="3994"/>
        <v>DE$1251</v>
      </c>
      <c r="DF2510" s="212" t="str">
        <f t="shared" si="3994"/>
        <v>DF$1251</v>
      </c>
      <c r="DG2510" s="212" t="str">
        <f t="shared" si="3994"/>
        <v>DG$1251</v>
      </c>
      <c r="DH2510" s="212" t="str">
        <f t="shared" si="3994"/>
        <v>DH$1251</v>
      </c>
      <c r="DI2510" s="212" t="str">
        <f t="shared" si="3994"/>
        <v>DI$1251</v>
      </c>
      <c r="DJ2510" s="212" t="str">
        <f t="shared" si="3994"/>
        <v>DJ$1251</v>
      </c>
      <c r="DK2510" s="212" t="str">
        <f t="shared" si="3994"/>
        <v>DK$1251</v>
      </c>
      <c r="DL2510" s="212" t="str">
        <f t="shared" si="3994"/>
        <v>DL$1251</v>
      </c>
    </row>
    <row r="2512" spans="1:116" x14ac:dyDescent="0.4">
      <c r="A2512" s="174"/>
      <c r="E2512" s="8"/>
      <c r="G2512" s="175" t="s">
        <v>490</v>
      </c>
      <c r="H2512" s="174"/>
      <c r="I2512" s="176"/>
      <c r="J2512" s="176"/>
      <c r="K2512" s="197"/>
      <c r="L2512" s="197"/>
      <c r="M2512" s="197"/>
      <c r="N2512" s="197"/>
      <c r="O2512" s="197"/>
      <c r="P2512" s="197"/>
      <c r="R2512" s="198"/>
      <c r="S2512" s="174"/>
      <c r="T2512" s="174"/>
      <c r="U2512" s="174"/>
      <c r="V2512" s="174"/>
      <c r="W2512" s="174"/>
      <c r="X2512" s="174"/>
      <c r="Y2512" s="174"/>
      <c r="Z2512" s="174"/>
      <c r="AA2512" s="174"/>
      <c r="AB2512" s="174"/>
      <c r="AC2512" s="174"/>
      <c r="AD2512" s="174"/>
      <c r="AE2512" s="174"/>
      <c r="AF2512" s="174"/>
      <c r="AG2512" s="174"/>
      <c r="AH2512" s="174"/>
      <c r="AI2512" s="174"/>
      <c r="AJ2512" s="174"/>
      <c r="AK2512" s="174"/>
      <c r="AL2512" s="174"/>
      <c r="AM2512" s="174"/>
      <c r="AN2512" s="174"/>
      <c r="AO2512" s="174"/>
      <c r="AP2512" s="174"/>
      <c r="AQ2512" s="174"/>
      <c r="AR2512" s="174"/>
      <c r="AS2512" s="174"/>
      <c r="AT2512" s="174"/>
      <c r="AU2512" s="174"/>
      <c r="AV2512" s="174"/>
      <c r="AW2512" s="174"/>
      <c r="AX2512" s="174"/>
      <c r="AY2512" s="174"/>
      <c r="AZ2512" s="174"/>
      <c r="BA2512" s="174"/>
      <c r="BB2512" s="174"/>
      <c r="BC2512" s="174"/>
      <c r="BD2512" s="174"/>
      <c r="BE2512" s="174"/>
      <c r="BF2512" s="174"/>
      <c r="BG2512" s="174"/>
      <c r="BH2512" s="174"/>
      <c r="BI2512" s="174"/>
      <c r="BJ2512" s="174"/>
      <c r="BK2512" s="174"/>
      <c r="BL2512" s="174"/>
      <c r="BM2512" s="174"/>
      <c r="BN2512" s="174"/>
      <c r="BO2512" s="174"/>
      <c r="BP2512" s="174"/>
      <c r="BQ2512" s="174"/>
      <c r="BR2512" s="174"/>
      <c r="BS2512" s="174"/>
      <c r="BT2512" s="174"/>
      <c r="BU2512" s="174"/>
      <c r="BV2512" s="174"/>
      <c r="BW2512" s="174"/>
      <c r="BX2512" s="174"/>
      <c r="BY2512" s="174"/>
      <c r="BZ2512" s="174"/>
      <c r="CA2512" s="174"/>
      <c r="CB2512" s="174"/>
      <c r="CC2512" s="174"/>
      <c r="CD2512" s="174"/>
      <c r="CE2512" s="174"/>
      <c r="CF2512" s="174"/>
      <c r="CG2512" s="174"/>
      <c r="CH2512" s="174"/>
      <c r="CI2512" s="174"/>
      <c r="CJ2512" s="174"/>
      <c r="CK2512" s="174"/>
      <c r="CL2512" s="174"/>
      <c r="CN2512" s="176"/>
      <c r="CO2512" s="174"/>
      <c r="CP2512" s="174"/>
      <c r="CQ2512" s="174"/>
      <c r="CR2512" s="174"/>
      <c r="CS2512" s="174"/>
      <c r="CT2512" s="174"/>
      <c r="CU2512" s="174"/>
      <c r="CV2512" s="174"/>
      <c r="CW2512" s="174"/>
      <c r="CX2512" s="174"/>
      <c r="CY2512" s="174"/>
      <c r="CZ2512" s="174"/>
      <c r="DA2512" s="174"/>
      <c r="DB2512" s="174"/>
      <c r="DC2512" s="174"/>
      <c r="DD2512" s="174"/>
      <c r="DE2512" s="174"/>
      <c r="DF2512" s="174"/>
      <c r="DG2512" s="174"/>
      <c r="DH2512" s="174"/>
      <c r="DI2512" s="174"/>
      <c r="DJ2512" s="174"/>
      <c r="DK2512" s="174"/>
      <c r="DL2512" s="174"/>
    </row>
    <row r="2513" spans="1:116" x14ac:dyDescent="0.4">
      <c r="A2513" s="174"/>
      <c r="E2513" s="8"/>
      <c r="G2513" s="175" t="s">
        <v>492</v>
      </c>
      <c r="H2513" s="174"/>
      <c r="I2513" s="176"/>
      <c r="J2513" s="176"/>
      <c r="K2513" s="197"/>
      <c r="L2513" s="197"/>
      <c r="M2513" s="197"/>
      <c r="N2513" s="197"/>
      <c r="O2513" s="197"/>
      <c r="P2513" s="197"/>
      <c r="R2513" s="198"/>
      <c r="S2513" s="174"/>
      <c r="T2513" s="174"/>
      <c r="U2513" s="174"/>
      <c r="V2513" s="174"/>
      <c r="W2513" s="174"/>
      <c r="X2513" s="174"/>
      <c r="Y2513" s="174"/>
      <c r="Z2513" s="174"/>
      <c r="AA2513" s="174"/>
      <c r="AB2513" s="174"/>
      <c r="AC2513" s="174"/>
      <c r="AD2513" s="174"/>
      <c r="AE2513" s="174"/>
      <c r="AF2513" s="174"/>
      <c r="AG2513" s="174"/>
      <c r="AH2513" s="174"/>
      <c r="AI2513" s="174"/>
      <c r="AJ2513" s="174"/>
      <c r="AK2513" s="174"/>
      <c r="AL2513" s="174"/>
      <c r="AM2513" s="174"/>
      <c r="AN2513" s="174"/>
      <c r="AO2513" s="174"/>
      <c r="AP2513" s="174"/>
      <c r="AQ2513" s="174"/>
      <c r="AR2513" s="174"/>
      <c r="AS2513" s="174"/>
      <c r="AT2513" s="174"/>
      <c r="AU2513" s="174"/>
      <c r="AV2513" s="174"/>
      <c r="AW2513" s="174"/>
      <c r="AX2513" s="174"/>
      <c r="AY2513" s="174"/>
      <c r="AZ2513" s="174"/>
      <c r="BA2513" s="174"/>
      <c r="BB2513" s="174"/>
      <c r="BC2513" s="174"/>
      <c r="BD2513" s="174"/>
      <c r="BE2513" s="174"/>
      <c r="BF2513" s="174"/>
      <c r="BG2513" s="174"/>
      <c r="BH2513" s="174"/>
      <c r="BI2513" s="174"/>
      <c r="BJ2513" s="174"/>
      <c r="BK2513" s="174"/>
      <c r="BL2513" s="174"/>
      <c r="BM2513" s="174"/>
      <c r="BN2513" s="174"/>
      <c r="BO2513" s="174"/>
      <c r="BP2513" s="174"/>
      <c r="BQ2513" s="174"/>
      <c r="BR2513" s="174"/>
      <c r="BS2513" s="174"/>
      <c r="BT2513" s="174"/>
      <c r="BU2513" s="174"/>
      <c r="BV2513" s="174"/>
      <c r="BW2513" s="174"/>
      <c r="BX2513" s="174"/>
      <c r="BY2513" s="174"/>
      <c r="BZ2513" s="174"/>
      <c r="CA2513" s="174"/>
      <c r="CB2513" s="174"/>
      <c r="CC2513" s="174"/>
      <c r="CD2513" s="174"/>
      <c r="CE2513" s="174"/>
      <c r="CF2513" s="174"/>
      <c r="CG2513" s="174"/>
      <c r="CH2513" s="174"/>
      <c r="CI2513" s="174"/>
      <c r="CJ2513" s="174"/>
      <c r="CK2513" s="174"/>
      <c r="CL2513" s="174"/>
      <c r="CN2513" s="176"/>
      <c r="CO2513" s="174"/>
      <c r="CP2513" s="174"/>
      <c r="CQ2513" s="174"/>
      <c r="CR2513" s="174"/>
      <c r="CS2513" s="174"/>
      <c r="CT2513" s="174"/>
      <c r="CU2513" s="174"/>
      <c r="CV2513" s="174"/>
      <c r="CW2513" s="174"/>
      <c r="CX2513" s="174"/>
      <c r="CY2513" s="174"/>
      <c r="CZ2513" s="174"/>
      <c r="DA2513" s="174"/>
      <c r="DB2513" s="174"/>
      <c r="DC2513" s="174"/>
      <c r="DD2513" s="174"/>
      <c r="DE2513" s="174"/>
      <c r="DF2513" s="174"/>
      <c r="DG2513" s="174"/>
      <c r="DH2513" s="174"/>
      <c r="DI2513" s="174"/>
      <c r="DJ2513" s="174"/>
      <c r="DK2513" s="174"/>
      <c r="DL2513" s="174"/>
    </row>
    <row r="2514" spans="1:116" x14ac:dyDescent="0.4">
      <c r="A2514" s="174"/>
      <c r="E2514" s="8"/>
      <c r="G2514" s="175" t="s">
        <v>461</v>
      </c>
      <c r="H2514" s="174"/>
      <c r="I2514" s="176"/>
      <c r="J2514" s="176"/>
      <c r="K2514" s="197"/>
      <c r="L2514" s="197"/>
      <c r="M2514" s="197"/>
      <c r="N2514" s="197"/>
      <c r="O2514" s="197"/>
      <c r="P2514" s="197"/>
      <c r="R2514" s="198"/>
      <c r="S2514" s="199" t="str">
        <f t="shared" ref="S2514:AX2514" si="3995">S$20</f>
        <v>S$16</v>
      </c>
      <c r="T2514" s="199" t="str">
        <f t="shared" si="3995"/>
        <v>T$16</v>
      </c>
      <c r="U2514" s="199" t="str">
        <f t="shared" si="3995"/>
        <v>U$16</v>
      </c>
      <c r="V2514" s="199" t="str">
        <f t="shared" si="3995"/>
        <v>V$16</v>
      </c>
      <c r="W2514" s="199" t="str">
        <f t="shared" si="3995"/>
        <v>W$16</v>
      </c>
      <c r="X2514" s="199" t="str">
        <f t="shared" si="3995"/>
        <v>X$16</v>
      </c>
      <c r="Y2514" s="199" t="str">
        <f t="shared" si="3995"/>
        <v>Y$16</v>
      </c>
      <c r="Z2514" s="199" t="str">
        <f t="shared" si="3995"/>
        <v>Z$16</v>
      </c>
      <c r="AA2514" s="199" t="str">
        <f t="shared" si="3995"/>
        <v>AA$16</v>
      </c>
      <c r="AB2514" s="199" t="str">
        <f t="shared" si="3995"/>
        <v>AB$16</v>
      </c>
      <c r="AC2514" s="199" t="str">
        <f t="shared" si="3995"/>
        <v>AC$16</v>
      </c>
      <c r="AD2514" s="199" t="str">
        <f t="shared" si="3995"/>
        <v>AD$16</v>
      </c>
      <c r="AE2514" s="199" t="str">
        <f t="shared" si="3995"/>
        <v>AE$16</v>
      </c>
      <c r="AF2514" s="199" t="str">
        <f t="shared" si="3995"/>
        <v>AF$16</v>
      </c>
      <c r="AG2514" s="199" t="str">
        <f t="shared" si="3995"/>
        <v>AG$16</v>
      </c>
      <c r="AH2514" s="199" t="str">
        <f t="shared" si="3995"/>
        <v>AH$16</v>
      </c>
      <c r="AI2514" s="199" t="str">
        <f t="shared" si="3995"/>
        <v>AI$16</v>
      </c>
      <c r="AJ2514" s="199" t="str">
        <f t="shared" si="3995"/>
        <v>AJ$16</v>
      </c>
      <c r="AK2514" s="199" t="str">
        <f t="shared" si="3995"/>
        <v>AK$16</v>
      </c>
      <c r="AL2514" s="199" t="str">
        <f t="shared" si="3995"/>
        <v>AL$16</v>
      </c>
      <c r="AM2514" s="199" t="str">
        <f t="shared" si="3995"/>
        <v>AM$16</v>
      </c>
      <c r="AN2514" s="199" t="str">
        <f t="shared" si="3995"/>
        <v>AN$16</v>
      </c>
      <c r="AO2514" s="199" t="str">
        <f t="shared" si="3995"/>
        <v>AO$16</v>
      </c>
      <c r="AP2514" s="199" t="str">
        <f t="shared" si="3995"/>
        <v>AP$16</v>
      </c>
      <c r="AQ2514" s="199" t="str">
        <f t="shared" si="3995"/>
        <v>AQ$16</v>
      </c>
      <c r="AR2514" s="199" t="str">
        <f t="shared" si="3995"/>
        <v>AR$16</v>
      </c>
      <c r="AS2514" s="199" t="str">
        <f t="shared" si="3995"/>
        <v>AS$16</v>
      </c>
      <c r="AT2514" s="199" t="str">
        <f t="shared" si="3995"/>
        <v>AT$16</v>
      </c>
      <c r="AU2514" s="199" t="str">
        <f t="shared" si="3995"/>
        <v>AU$16</v>
      </c>
      <c r="AV2514" s="199" t="str">
        <f t="shared" si="3995"/>
        <v>AV$16</v>
      </c>
      <c r="AW2514" s="199" t="str">
        <f t="shared" si="3995"/>
        <v>AW$16</v>
      </c>
      <c r="AX2514" s="199" t="str">
        <f t="shared" si="3995"/>
        <v>AX$16</v>
      </c>
      <c r="AY2514" s="199" t="str">
        <f t="shared" ref="AY2514:CD2514" si="3996">AY$20</f>
        <v>AY$16</v>
      </c>
      <c r="AZ2514" s="199" t="str">
        <f t="shared" si="3996"/>
        <v>AZ$16</v>
      </c>
      <c r="BA2514" s="199" t="str">
        <f t="shared" si="3996"/>
        <v>BA$16</v>
      </c>
      <c r="BB2514" s="199" t="str">
        <f t="shared" si="3996"/>
        <v>BB$16</v>
      </c>
      <c r="BC2514" s="199" t="str">
        <f t="shared" si="3996"/>
        <v>BC$16</v>
      </c>
      <c r="BD2514" s="199" t="str">
        <f t="shared" si="3996"/>
        <v>BD$16</v>
      </c>
      <c r="BE2514" s="199" t="str">
        <f t="shared" si="3996"/>
        <v>BE$16</v>
      </c>
      <c r="BF2514" s="199" t="str">
        <f t="shared" si="3996"/>
        <v>BF$16</v>
      </c>
      <c r="BG2514" s="199" t="str">
        <f t="shared" si="3996"/>
        <v>BG$16</v>
      </c>
      <c r="BH2514" s="199" t="str">
        <f t="shared" si="3996"/>
        <v>BH$16</v>
      </c>
      <c r="BI2514" s="199" t="str">
        <f t="shared" si="3996"/>
        <v>BI$16</v>
      </c>
      <c r="BJ2514" s="199" t="str">
        <f t="shared" si="3996"/>
        <v>BJ$16</v>
      </c>
      <c r="BK2514" s="199" t="str">
        <f t="shared" si="3996"/>
        <v>BK$16</v>
      </c>
      <c r="BL2514" s="199" t="str">
        <f t="shared" si="3996"/>
        <v>BL$16</v>
      </c>
      <c r="BM2514" s="199" t="str">
        <f t="shared" si="3996"/>
        <v>BM$16</v>
      </c>
      <c r="BN2514" s="199" t="str">
        <f t="shared" si="3996"/>
        <v>BN$16</v>
      </c>
      <c r="BO2514" s="199" t="str">
        <f t="shared" si="3996"/>
        <v>BO$16</v>
      </c>
      <c r="BP2514" s="199" t="str">
        <f t="shared" si="3996"/>
        <v>BP$16</v>
      </c>
      <c r="BQ2514" s="199" t="str">
        <f t="shared" si="3996"/>
        <v>BQ$16</v>
      </c>
      <c r="BR2514" s="199" t="str">
        <f t="shared" si="3996"/>
        <v>BR$16</v>
      </c>
      <c r="BS2514" s="199" t="str">
        <f t="shared" si="3996"/>
        <v>BS$16</v>
      </c>
      <c r="BT2514" s="199" t="str">
        <f t="shared" si="3996"/>
        <v>BT$16</v>
      </c>
      <c r="BU2514" s="199" t="str">
        <f t="shared" si="3996"/>
        <v>BU$16</v>
      </c>
      <c r="BV2514" s="199" t="str">
        <f t="shared" si="3996"/>
        <v>BV$16</v>
      </c>
      <c r="BW2514" s="199" t="str">
        <f t="shared" si="3996"/>
        <v>BW$16</v>
      </c>
      <c r="BX2514" s="199" t="str">
        <f t="shared" si="3996"/>
        <v>BX$16</v>
      </c>
      <c r="BY2514" s="199" t="str">
        <f t="shared" si="3996"/>
        <v>BY$16</v>
      </c>
      <c r="BZ2514" s="199" t="str">
        <f t="shared" si="3996"/>
        <v>BZ$16</v>
      </c>
      <c r="CA2514" s="199" t="str">
        <f t="shared" si="3996"/>
        <v>CA$16</v>
      </c>
      <c r="CB2514" s="199" t="str">
        <f t="shared" si="3996"/>
        <v>CB$16</v>
      </c>
      <c r="CC2514" s="199" t="str">
        <f t="shared" si="3996"/>
        <v>CC$16</v>
      </c>
      <c r="CD2514" s="199" t="str">
        <f t="shared" si="3996"/>
        <v>CD$16</v>
      </c>
      <c r="CE2514" s="199" t="str">
        <f t="shared" ref="CE2514:CL2514" si="3997">CE$20</f>
        <v>CE$16</v>
      </c>
      <c r="CF2514" s="199" t="str">
        <f t="shared" si="3997"/>
        <v>CF$16</v>
      </c>
      <c r="CG2514" s="199" t="str">
        <f t="shared" si="3997"/>
        <v>CG$16</v>
      </c>
      <c r="CH2514" s="199" t="str">
        <f t="shared" si="3997"/>
        <v>CH$16</v>
      </c>
      <c r="CI2514" s="199" t="str">
        <f t="shared" si="3997"/>
        <v>CI$16</v>
      </c>
      <c r="CJ2514" s="199" t="str">
        <f t="shared" si="3997"/>
        <v>CJ$16</v>
      </c>
      <c r="CK2514" s="199" t="str">
        <f t="shared" si="3997"/>
        <v>CK$16</v>
      </c>
      <c r="CL2514" s="199" t="str">
        <f t="shared" si="3997"/>
        <v>CL$16</v>
      </c>
      <c r="CN2514" s="176"/>
      <c r="CO2514" s="199" t="str">
        <f t="shared" ref="CO2514:DL2514" si="3998">CO$20</f>
        <v>CO$16</v>
      </c>
      <c r="CP2514" s="199" t="str">
        <f t="shared" si="3998"/>
        <v>CP$16</v>
      </c>
      <c r="CQ2514" s="199" t="str">
        <f t="shared" si="3998"/>
        <v>CQ$16</v>
      </c>
      <c r="CR2514" s="199" t="str">
        <f t="shared" si="3998"/>
        <v>CR$16</v>
      </c>
      <c r="CS2514" s="199" t="str">
        <f t="shared" si="3998"/>
        <v>CS$16</v>
      </c>
      <c r="CT2514" s="199" t="str">
        <f t="shared" si="3998"/>
        <v>CT$16</v>
      </c>
      <c r="CU2514" s="199" t="str">
        <f t="shared" si="3998"/>
        <v>CU$16</v>
      </c>
      <c r="CV2514" s="199" t="str">
        <f t="shared" si="3998"/>
        <v>CV$16</v>
      </c>
      <c r="CW2514" s="199" t="str">
        <f t="shared" si="3998"/>
        <v>CW$16</v>
      </c>
      <c r="CX2514" s="199" t="str">
        <f t="shared" si="3998"/>
        <v>CX$16</v>
      </c>
      <c r="CY2514" s="199" t="str">
        <f t="shared" si="3998"/>
        <v>CY$16</v>
      </c>
      <c r="CZ2514" s="199" t="str">
        <f t="shared" si="3998"/>
        <v>CZ$16</v>
      </c>
      <c r="DA2514" s="199" t="str">
        <f t="shared" si="3998"/>
        <v>DA$16</v>
      </c>
      <c r="DB2514" s="199" t="str">
        <f t="shared" si="3998"/>
        <v>DB$16</v>
      </c>
      <c r="DC2514" s="199" t="str">
        <f t="shared" si="3998"/>
        <v>DC$16</v>
      </c>
      <c r="DD2514" s="199" t="str">
        <f t="shared" si="3998"/>
        <v>DD$16</v>
      </c>
      <c r="DE2514" s="199" t="str">
        <f t="shared" si="3998"/>
        <v>DE$16</v>
      </c>
      <c r="DF2514" s="199" t="str">
        <f t="shared" si="3998"/>
        <v>DF$16</v>
      </c>
      <c r="DG2514" s="199" t="str">
        <f t="shared" si="3998"/>
        <v>DG$16</v>
      </c>
      <c r="DH2514" s="199" t="str">
        <f t="shared" si="3998"/>
        <v>DH$16</v>
      </c>
      <c r="DI2514" s="199" t="str">
        <f t="shared" si="3998"/>
        <v>DI$16</v>
      </c>
      <c r="DJ2514" s="199" t="str">
        <f t="shared" si="3998"/>
        <v>DJ$16</v>
      </c>
      <c r="DK2514" s="199" t="str">
        <f t="shared" si="3998"/>
        <v>DK$16</v>
      </c>
      <c r="DL2514" s="199" t="str">
        <f t="shared" si="3998"/>
        <v>DL$16</v>
      </c>
    </row>
    <row r="2515" spans="1:116" x14ac:dyDescent="0.4">
      <c r="A2515" s="174"/>
      <c r="E2515" s="8"/>
      <c r="G2515" s="175" t="s">
        <v>462</v>
      </c>
      <c r="H2515" s="200"/>
      <c r="I2515" s="201"/>
      <c r="J2515" s="201"/>
      <c r="K2515" s="202"/>
      <c r="L2515" s="202"/>
      <c r="M2515" s="202"/>
      <c r="N2515" s="202"/>
      <c r="O2515" s="202"/>
      <c r="P2515" s="202"/>
      <c r="R2515" s="202"/>
      <c r="S2515" s="199" t="str">
        <f t="shared" ref="S2515:AX2515" si="3999">S$21</f>
        <v>S$17</v>
      </c>
      <c r="T2515" s="199" t="str">
        <f t="shared" si="3999"/>
        <v>T$17</v>
      </c>
      <c r="U2515" s="199" t="str">
        <f t="shared" si="3999"/>
        <v>U$17</v>
      </c>
      <c r="V2515" s="199" t="str">
        <f t="shared" si="3999"/>
        <v>V$17</v>
      </c>
      <c r="W2515" s="199" t="str">
        <f t="shared" si="3999"/>
        <v>W$17</v>
      </c>
      <c r="X2515" s="199" t="str">
        <f t="shared" si="3999"/>
        <v>X$17</v>
      </c>
      <c r="Y2515" s="199" t="str">
        <f t="shared" si="3999"/>
        <v>Y$17</v>
      </c>
      <c r="Z2515" s="199" t="str">
        <f t="shared" si="3999"/>
        <v>Z$17</v>
      </c>
      <c r="AA2515" s="199" t="str">
        <f t="shared" si="3999"/>
        <v>AA$17</v>
      </c>
      <c r="AB2515" s="199" t="str">
        <f t="shared" si="3999"/>
        <v>AB$17</v>
      </c>
      <c r="AC2515" s="199" t="str">
        <f t="shared" si="3999"/>
        <v>AC$17</v>
      </c>
      <c r="AD2515" s="199" t="str">
        <f t="shared" si="3999"/>
        <v>AD$17</v>
      </c>
      <c r="AE2515" s="199" t="str">
        <f t="shared" si="3999"/>
        <v>AE$17</v>
      </c>
      <c r="AF2515" s="199" t="str">
        <f t="shared" si="3999"/>
        <v>AF$17</v>
      </c>
      <c r="AG2515" s="199" t="str">
        <f t="shared" si="3999"/>
        <v>AG$17</v>
      </c>
      <c r="AH2515" s="199" t="str">
        <f t="shared" si="3999"/>
        <v>AH$17</v>
      </c>
      <c r="AI2515" s="199" t="str">
        <f t="shared" si="3999"/>
        <v>AI$17</v>
      </c>
      <c r="AJ2515" s="199" t="str">
        <f t="shared" si="3999"/>
        <v>AJ$17</v>
      </c>
      <c r="AK2515" s="199" t="str">
        <f t="shared" si="3999"/>
        <v>AK$17</v>
      </c>
      <c r="AL2515" s="199" t="str">
        <f t="shared" si="3999"/>
        <v>AL$17</v>
      </c>
      <c r="AM2515" s="199" t="str">
        <f t="shared" si="3999"/>
        <v>AM$17</v>
      </c>
      <c r="AN2515" s="199" t="str">
        <f t="shared" si="3999"/>
        <v>AN$17</v>
      </c>
      <c r="AO2515" s="199" t="str">
        <f t="shared" si="3999"/>
        <v>AO$17</v>
      </c>
      <c r="AP2515" s="199" t="str">
        <f t="shared" si="3999"/>
        <v>AP$17</v>
      </c>
      <c r="AQ2515" s="199" t="str">
        <f t="shared" si="3999"/>
        <v>AQ$17</v>
      </c>
      <c r="AR2515" s="199" t="str">
        <f t="shared" si="3999"/>
        <v>AR$17</v>
      </c>
      <c r="AS2515" s="199" t="str">
        <f t="shared" si="3999"/>
        <v>AS$17</v>
      </c>
      <c r="AT2515" s="199" t="str">
        <f t="shared" si="3999"/>
        <v>AT$17</v>
      </c>
      <c r="AU2515" s="199" t="str">
        <f t="shared" si="3999"/>
        <v>AU$17</v>
      </c>
      <c r="AV2515" s="199" t="str">
        <f t="shared" si="3999"/>
        <v>AV$17</v>
      </c>
      <c r="AW2515" s="199" t="str">
        <f t="shared" si="3999"/>
        <v>AW$17</v>
      </c>
      <c r="AX2515" s="199" t="str">
        <f t="shared" si="3999"/>
        <v>AX$17</v>
      </c>
      <c r="AY2515" s="199" t="str">
        <f t="shared" ref="AY2515:CD2515" si="4000">AY$21</f>
        <v>AY$17</v>
      </c>
      <c r="AZ2515" s="199" t="str">
        <f t="shared" si="4000"/>
        <v>AZ$17</v>
      </c>
      <c r="BA2515" s="199" t="str">
        <f t="shared" si="4000"/>
        <v>BA$17</v>
      </c>
      <c r="BB2515" s="199" t="str">
        <f t="shared" si="4000"/>
        <v>BB$17</v>
      </c>
      <c r="BC2515" s="199" t="str">
        <f t="shared" si="4000"/>
        <v>BC$17</v>
      </c>
      <c r="BD2515" s="199" t="str">
        <f t="shared" si="4000"/>
        <v>BD$17</v>
      </c>
      <c r="BE2515" s="199" t="str">
        <f t="shared" si="4000"/>
        <v>BE$17</v>
      </c>
      <c r="BF2515" s="199" t="str">
        <f t="shared" si="4000"/>
        <v>BF$17</v>
      </c>
      <c r="BG2515" s="199" t="str">
        <f t="shared" si="4000"/>
        <v>BG$17</v>
      </c>
      <c r="BH2515" s="199" t="str">
        <f t="shared" si="4000"/>
        <v>BH$17</v>
      </c>
      <c r="BI2515" s="199" t="str">
        <f t="shared" si="4000"/>
        <v>BI$17</v>
      </c>
      <c r="BJ2515" s="199" t="str">
        <f t="shared" si="4000"/>
        <v>BJ$17</v>
      </c>
      <c r="BK2515" s="199" t="str">
        <f t="shared" si="4000"/>
        <v>BK$17</v>
      </c>
      <c r="BL2515" s="199" t="str">
        <f t="shared" si="4000"/>
        <v>BL$17</v>
      </c>
      <c r="BM2515" s="199" t="str">
        <f t="shared" si="4000"/>
        <v>BM$17</v>
      </c>
      <c r="BN2515" s="199" t="str">
        <f t="shared" si="4000"/>
        <v>BN$17</v>
      </c>
      <c r="BO2515" s="199" t="str">
        <f t="shared" si="4000"/>
        <v>BO$17</v>
      </c>
      <c r="BP2515" s="199" t="str">
        <f t="shared" si="4000"/>
        <v>BP$17</v>
      </c>
      <c r="BQ2515" s="199" t="str">
        <f t="shared" si="4000"/>
        <v>BQ$17</v>
      </c>
      <c r="BR2515" s="199" t="str">
        <f t="shared" si="4000"/>
        <v>BR$17</v>
      </c>
      <c r="BS2515" s="199" t="str">
        <f t="shared" si="4000"/>
        <v>BS$17</v>
      </c>
      <c r="BT2515" s="199" t="str">
        <f t="shared" si="4000"/>
        <v>BT$17</v>
      </c>
      <c r="BU2515" s="199" t="str">
        <f t="shared" si="4000"/>
        <v>BU$17</v>
      </c>
      <c r="BV2515" s="199" t="str">
        <f t="shared" si="4000"/>
        <v>BV$17</v>
      </c>
      <c r="BW2515" s="199" t="str">
        <f t="shared" si="4000"/>
        <v>BW$17</v>
      </c>
      <c r="BX2515" s="199" t="str">
        <f t="shared" si="4000"/>
        <v>BX$17</v>
      </c>
      <c r="BY2515" s="199" t="str">
        <f t="shared" si="4000"/>
        <v>BY$17</v>
      </c>
      <c r="BZ2515" s="199" t="str">
        <f t="shared" si="4000"/>
        <v>BZ$17</v>
      </c>
      <c r="CA2515" s="199" t="str">
        <f t="shared" si="4000"/>
        <v>CA$17</v>
      </c>
      <c r="CB2515" s="199" t="str">
        <f t="shared" si="4000"/>
        <v>CB$17</v>
      </c>
      <c r="CC2515" s="199" t="str">
        <f t="shared" si="4000"/>
        <v>CC$17</v>
      </c>
      <c r="CD2515" s="199" t="str">
        <f t="shared" si="4000"/>
        <v>CD$17</v>
      </c>
      <c r="CE2515" s="199" t="str">
        <f t="shared" ref="CE2515:CL2515" si="4001">CE$21</f>
        <v>CE$17</v>
      </c>
      <c r="CF2515" s="199" t="str">
        <f t="shared" si="4001"/>
        <v>CF$17</v>
      </c>
      <c r="CG2515" s="199" t="str">
        <f t="shared" si="4001"/>
        <v>CG$17</v>
      </c>
      <c r="CH2515" s="199" t="str">
        <f t="shared" si="4001"/>
        <v>CH$17</v>
      </c>
      <c r="CI2515" s="199" t="str">
        <f t="shared" si="4001"/>
        <v>CI$17</v>
      </c>
      <c r="CJ2515" s="199" t="str">
        <f t="shared" si="4001"/>
        <v>CJ$17</v>
      </c>
      <c r="CK2515" s="199" t="str">
        <f t="shared" si="4001"/>
        <v>CK$17</v>
      </c>
      <c r="CL2515" s="199" t="str">
        <f t="shared" si="4001"/>
        <v>CL$17</v>
      </c>
      <c r="CN2515" s="201"/>
      <c r="CO2515" s="199" t="str">
        <f t="shared" ref="CO2515:DL2515" si="4002">CO$21</f>
        <v>CO$17</v>
      </c>
      <c r="CP2515" s="199" t="str">
        <f t="shared" si="4002"/>
        <v>CP$17</v>
      </c>
      <c r="CQ2515" s="199" t="str">
        <f t="shared" si="4002"/>
        <v>CQ$17</v>
      </c>
      <c r="CR2515" s="199" t="str">
        <f t="shared" si="4002"/>
        <v>CR$17</v>
      </c>
      <c r="CS2515" s="199" t="str">
        <f t="shared" si="4002"/>
        <v>CS$17</v>
      </c>
      <c r="CT2515" s="199" t="str">
        <f t="shared" si="4002"/>
        <v>CT$17</v>
      </c>
      <c r="CU2515" s="199" t="str">
        <f t="shared" si="4002"/>
        <v>CU$17</v>
      </c>
      <c r="CV2515" s="199" t="str">
        <f t="shared" si="4002"/>
        <v>CV$17</v>
      </c>
      <c r="CW2515" s="199" t="str">
        <f t="shared" si="4002"/>
        <v>CW$17</v>
      </c>
      <c r="CX2515" s="199" t="str">
        <f t="shared" si="4002"/>
        <v>CX$17</v>
      </c>
      <c r="CY2515" s="199" t="str">
        <f t="shared" si="4002"/>
        <v>CY$17</v>
      </c>
      <c r="CZ2515" s="199" t="str">
        <f t="shared" si="4002"/>
        <v>CZ$17</v>
      </c>
      <c r="DA2515" s="199" t="str">
        <f t="shared" si="4002"/>
        <v>DA$17</v>
      </c>
      <c r="DB2515" s="199" t="str">
        <f t="shared" si="4002"/>
        <v>DB$17</v>
      </c>
      <c r="DC2515" s="199" t="str">
        <f t="shared" si="4002"/>
        <v>DC$17</v>
      </c>
      <c r="DD2515" s="199" t="str">
        <f t="shared" si="4002"/>
        <v>DD$17</v>
      </c>
      <c r="DE2515" s="199" t="str">
        <f t="shared" si="4002"/>
        <v>DE$17</v>
      </c>
      <c r="DF2515" s="199" t="str">
        <f t="shared" si="4002"/>
        <v>DF$17</v>
      </c>
      <c r="DG2515" s="199" t="str">
        <f t="shared" si="4002"/>
        <v>DG$17</v>
      </c>
      <c r="DH2515" s="199" t="str">
        <f t="shared" si="4002"/>
        <v>DH$17</v>
      </c>
      <c r="DI2515" s="199" t="str">
        <f t="shared" si="4002"/>
        <v>DI$17</v>
      </c>
      <c r="DJ2515" s="199" t="str">
        <f t="shared" si="4002"/>
        <v>DJ$17</v>
      </c>
      <c r="DK2515" s="199" t="str">
        <f t="shared" si="4002"/>
        <v>DK$17</v>
      </c>
      <c r="DL2515" s="199" t="str">
        <f t="shared" si="4002"/>
        <v>DL$17</v>
      </c>
    </row>
    <row r="2516" spans="1:116" x14ac:dyDescent="0.4">
      <c r="A2516" s="174"/>
      <c r="E2516" s="8"/>
      <c r="G2516" s="175" t="s">
        <v>491</v>
      </c>
      <c r="H2516" s="200"/>
      <c r="I2516" s="201"/>
      <c r="J2516" s="201"/>
      <c r="K2516" s="202"/>
      <c r="L2516" s="202"/>
      <c r="M2516" s="202"/>
      <c r="N2516" s="202"/>
      <c r="O2516" s="202"/>
      <c r="P2516" s="202"/>
      <c r="R2516" s="202"/>
      <c r="S2516" s="190"/>
      <c r="T2516" s="190"/>
      <c r="U2516" s="190"/>
      <c r="V2516" s="190"/>
      <c r="W2516" s="190"/>
      <c r="X2516" s="190"/>
      <c r="Y2516" s="190"/>
      <c r="Z2516" s="190"/>
      <c r="AA2516" s="190"/>
      <c r="AB2516" s="190"/>
      <c r="AC2516" s="190"/>
      <c r="AD2516" s="190"/>
      <c r="AE2516" s="190"/>
      <c r="AF2516" s="190"/>
      <c r="AG2516" s="190"/>
      <c r="AH2516" s="190"/>
      <c r="AI2516" s="190"/>
      <c r="AJ2516" s="190"/>
      <c r="AK2516" s="190"/>
      <c r="AL2516" s="190"/>
      <c r="AM2516" s="190"/>
      <c r="AN2516" s="190"/>
      <c r="AO2516" s="190"/>
      <c r="AP2516" s="190"/>
      <c r="AQ2516" s="190"/>
      <c r="AR2516" s="190"/>
      <c r="AS2516" s="190"/>
      <c r="AT2516" s="190"/>
      <c r="AU2516" s="190"/>
      <c r="AV2516" s="190"/>
      <c r="AW2516" s="190"/>
      <c r="AX2516" s="190"/>
      <c r="AY2516" s="190"/>
      <c r="AZ2516" s="190"/>
      <c r="BA2516" s="190"/>
      <c r="BB2516" s="190"/>
      <c r="BC2516" s="190"/>
      <c r="BD2516" s="190"/>
      <c r="BE2516" s="190"/>
      <c r="BF2516" s="190"/>
      <c r="BG2516" s="190"/>
      <c r="BH2516" s="190"/>
      <c r="BI2516" s="190"/>
      <c r="BJ2516" s="190"/>
      <c r="BK2516" s="190"/>
      <c r="BL2516" s="190"/>
      <c r="BM2516" s="190"/>
      <c r="BN2516" s="190"/>
      <c r="BO2516" s="190"/>
      <c r="BP2516" s="190"/>
      <c r="BQ2516" s="190"/>
      <c r="BR2516" s="190"/>
      <c r="BS2516" s="190"/>
      <c r="BT2516" s="190"/>
      <c r="BU2516" s="190"/>
      <c r="BV2516" s="190"/>
      <c r="BW2516" s="190"/>
      <c r="BX2516" s="190"/>
      <c r="BY2516" s="190"/>
      <c r="BZ2516" s="190"/>
      <c r="CA2516" s="190"/>
      <c r="CB2516" s="190"/>
      <c r="CC2516" s="190"/>
      <c r="CD2516" s="190"/>
      <c r="CE2516" s="190"/>
      <c r="CF2516" s="190"/>
      <c r="CG2516" s="190"/>
      <c r="CH2516" s="190"/>
      <c r="CI2516" s="190"/>
      <c r="CJ2516" s="190"/>
      <c r="CK2516" s="190"/>
      <c r="CL2516" s="190"/>
      <c r="CN2516" s="201"/>
      <c r="CO2516" s="190"/>
      <c r="CP2516" s="190"/>
      <c r="CQ2516" s="190"/>
      <c r="CR2516" s="190"/>
      <c r="CS2516" s="190"/>
      <c r="CT2516" s="190"/>
      <c r="CU2516" s="190"/>
      <c r="CV2516" s="190"/>
      <c r="CW2516" s="190"/>
      <c r="CX2516" s="190"/>
      <c r="CY2516" s="190"/>
      <c r="CZ2516" s="190"/>
      <c r="DA2516" s="190"/>
      <c r="DB2516" s="190"/>
      <c r="DC2516" s="190"/>
      <c r="DD2516" s="190"/>
      <c r="DE2516" s="190"/>
      <c r="DF2516" s="190"/>
      <c r="DG2516" s="190"/>
      <c r="DH2516" s="190"/>
      <c r="DI2516" s="190"/>
      <c r="DJ2516" s="190"/>
      <c r="DK2516" s="190"/>
      <c r="DL2516" s="190"/>
    </row>
    <row r="2517" spans="1:116" x14ac:dyDescent="0.4">
      <c r="A2517" s="174"/>
      <c r="E2517" s="8"/>
      <c r="G2517" s="175" t="s">
        <v>505</v>
      </c>
      <c r="H2517" s="200"/>
      <c r="I2517" s="201"/>
      <c r="J2517" s="201"/>
      <c r="K2517" s="202"/>
      <c r="L2517" s="202"/>
      <c r="M2517" s="202"/>
      <c r="N2517" s="202"/>
      <c r="O2517" s="202"/>
      <c r="P2517" s="202"/>
      <c r="R2517" s="202"/>
      <c r="S2517" s="190"/>
      <c r="T2517" s="190"/>
      <c r="U2517" s="190"/>
      <c r="V2517" s="190"/>
      <c r="W2517" s="190"/>
      <c r="X2517" s="190"/>
      <c r="Y2517" s="190"/>
      <c r="Z2517" s="190"/>
      <c r="AA2517" s="190"/>
      <c r="AB2517" s="190"/>
      <c r="AC2517" s="190"/>
      <c r="AD2517" s="190"/>
      <c r="AE2517" s="190"/>
      <c r="AF2517" s="190"/>
      <c r="AG2517" s="190"/>
      <c r="AH2517" s="190"/>
      <c r="AI2517" s="190"/>
      <c r="AJ2517" s="190"/>
      <c r="AK2517" s="190"/>
      <c r="AL2517" s="190"/>
      <c r="AM2517" s="190"/>
      <c r="AN2517" s="190"/>
      <c r="AO2517" s="190"/>
      <c r="AP2517" s="190"/>
      <c r="AQ2517" s="190"/>
      <c r="AR2517" s="190"/>
      <c r="AS2517" s="190"/>
      <c r="AT2517" s="190"/>
      <c r="AU2517" s="190"/>
      <c r="AV2517" s="190"/>
      <c r="AW2517" s="190"/>
      <c r="AX2517" s="190"/>
      <c r="AY2517" s="190"/>
      <c r="AZ2517" s="190"/>
      <c r="BA2517" s="190"/>
      <c r="BB2517" s="190"/>
      <c r="BC2517" s="190"/>
      <c r="BD2517" s="190"/>
      <c r="BE2517" s="190"/>
      <c r="BF2517" s="190"/>
      <c r="BG2517" s="190"/>
      <c r="BH2517" s="190"/>
      <c r="BI2517" s="190"/>
      <c r="BJ2517" s="190"/>
      <c r="BK2517" s="190"/>
      <c r="BL2517" s="190"/>
      <c r="BM2517" s="190"/>
      <c r="BN2517" s="190"/>
      <c r="BO2517" s="190"/>
      <c r="BP2517" s="190"/>
      <c r="BQ2517" s="190"/>
      <c r="BR2517" s="190"/>
      <c r="BS2517" s="190"/>
      <c r="BT2517" s="190"/>
      <c r="BU2517" s="190"/>
      <c r="BV2517" s="190"/>
      <c r="BW2517" s="190"/>
      <c r="BX2517" s="190"/>
      <c r="BY2517" s="190"/>
      <c r="BZ2517" s="190"/>
      <c r="CA2517" s="190"/>
      <c r="CB2517" s="190"/>
      <c r="CC2517" s="190"/>
      <c r="CD2517" s="190"/>
      <c r="CE2517" s="190"/>
      <c r="CF2517" s="190"/>
      <c r="CG2517" s="190"/>
      <c r="CH2517" s="190"/>
      <c r="CI2517" s="190"/>
      <c r="CJ2517" s="190"/>
      <c r="CK2517" s="190"/>
      <c r="CL2517" s="190"/>
      <c r="CN2517" s="201"/>
      <c r="CO2517" s="190"/>
      <c r="CP2517" s="190"/>
      <c r="CQ2517" s="190"/>
      <c r="CR2517" s="190"/>
      <c r="CS2517" s="190"/>
      <c r="CT2517" s="190"/>
      <c r="CU2517" s="190"/>
      <c r="CV2517" s="190"/>
      <c r="CW2517" s="190"/>
      <c r="CX2517" s="190"/>
      <c r="CY2517" s="190"/>
      <c r="CZ2517" s="190"/>
      <c r="DA2517" s="190"/>
      <c r="DB2517" s="190"/>
      <c r="DC2517" s="190"/>
      <c r="DD2517" s="190"/>
      <c r="DE2517" s="190"/>
      <c r="DF2517" s="190"/>
      <c r="DG2517" s="190"/>
      <c r="DH2517" s="190"/>
      <c r="DI2517" s="190"/>
      <c r="DJ2517" s="190"/>
      <c r="DK2517" s="190"/>
      <c r="DL2517" s="190"/>
    </row>
    <row r="2518" spans="1:116" x14ac:dyDescent="0.4">
      <c r="A2518" s="174"/>
      <c r="E2518" s="8"/>
      <c r="G2518" s="175" t="s">
        <v>463</v>
      </c>
      <c r="H2518" s="200"/>
      <c r="I2518" s="201"/>
      <c r="J2518" s="201"/>
      <c r="K2518" s="202"/>
      <c r="L2518" s="202"/>
      <c r="M2518" s="202"/>
      <c r="N2518" s="202"/>
      <c r="O2518" s="202"/>
      <c r="P2518" s="202"/>
      <c r="R2518" s="202"/>
      <c r="S2518" s="190" t="str">
        <f t="shared" ref="S2518:AX2518" si="4003">S$22</f>
        <v>S$18</v>
      </c>
      <c r="T2518" s="190" t="str">
        <f t="shared" si="4003"/>
        <v>T$18</v>
      </c>
      <c r="U2518" s="190" t="str">
        <f t="shared" si="4003"/>
        <v>U$18</v>
      </c>
      <c r="V2518" s="190" t="str">
        <f t="shared" si="4003"/>
        <v>V$18</v>
      </c>
      <c r="W2518" s="190" t="str">
        <f t="shared" si="4003"/>
        <v>W$18</v>
      </c>
      <c r="X2518" s="190" t="str">
        <f t="shared" si="4003"/>
        <v>X$18</v>
      </c>
      <c r="Y2518" s="190" t="str">
        <f t="shared" si="4003"/>
        <v>Y$18</v>
      </c>
      <c r="Z2518" s="190" t="str">
        <f t="shared" si="4003"/>
        <v>Z$18</v>
      </c>
      <c r="AA2518" s="190" t="str">
        <f t="shared" si="4003"/>
        <v>AA$18</v>
      </c>
      <c r="AB2518" s="190" t="str">
        <f t="shared" si="4003"/>
        <v>AB$18</v>
      </c>
      <c r="AC2518" s="190" t="str">
        <f t="shared" si="4003"/>
        <v>AC$18</v>
      </c>
      <c r="AD2518" s="190" t="str">
        <f t="shared" si="4003"/>
        <v>AD$18</v>
      </c>
      <c r="AE2518" s="190" t="str">
        <f t="shared" si="4003"/>
        <v>AE$18</v>
      </c>
      <c r="AF2518" s="190" t="str">
        <f t="shared" si="4003"/>
        <v>AF$18</v>
      </c>
      <c r="AG2518" s="190" t="str">
        <f t="shared" si="4003"/>
        <v>AG$18</v>
      </c>
      <c r="AH2518" s="190" t="str">
        <f t="shared" si="4003"/>
        <v>AH$18</v>
      </c>
      <c r="AI2518" s="190" t="str">
        <f t="shared" si="4003"/>
        <v>AI$18</v>
      </c>
      <c r="AJ2518" s="190" t="str">
        <f t="shared" si="4003"/>
        <v>AJ$18</v>
      </c>
      <c r="AK2518" s="190" t="str">
        <f t="shared" si="4003"/>
        <v>AK$18</v>
      </c>
      <c r="AL2518" s="190" t="str">
        <f t="shared" si="4003"/>
        <v>AL$18</v>
      </c>
      <c r="AM2518" s="190" t="str">
        <f t="shared" si="4003"/>
        <v>AM$18</v>
      </c>
      <c r="AN2518" s="190" t="str">
        <f t="shared" si="4003"/>
        <v>AN$18</v>
      </c>
      <c r="AO2518" s="190" t="str">
        <f t="shared" si="4003"/>
        <v>AO$18</v>
      </c>
      <c r="AP2518" s="190" t="str">
        <f t="shared" si="4003"/>
        <v>AP$18</v>
      </c>
      <c r="AQ2518" s="190" t="str">
        <f t="shared" si="4003"/>
        <v>AQ$18</v>
      </c>
      <c r="AR2518" s="190" t="str">
        <f t="shared" si="4003"/>
        <v>AR$18</v>
      </c>
      <c r="AS2518" s="190" t="str">
        <f t="shared" si="4003"/>
        <v>AS$18</v>
      </c>
      <c r="AT2518" s="190" t="str">
        <f t="shared" si="4003"/>
        <v>AT$18</v>
      </c>
      <c r="AU2518" s="190" t="str">
        <f t="shared" si="4003"/>
        <v>AU$18</v>
      </c>
      <c r="AV2518" s="190" t="str">
        <f t="shared" si="4003"/>
        <v>AV$18</v>
      </c>
      <c r="AW2518" s="190" t="str">
        <f t="shared" si="4003"/>
        <v>AW$18</v>
      </c>
      <c r="AX2518" s="190" t="str">
        <f t="shared" si="4003"/>
        <v>AX$18</v>
      </c>
      <c r="AY2518" s="190" t="str">
        <f t="shared" ref="AY2518:CD2518" si="4004">AY$22</f>
        <v>AY$18</v>
      </c>
      <c r="AZ2518" s="190" t="str">
        <f t="shared" si="4004"/>
        <v>AZ$18</v>
      </c>
      <c r="BA2518" s="190" t="str">
        <f t="shared" si="4004"/>
        <v>BA$18</v>
      </c>
      <c r="BB2518" s="190" t="str">
        <f t="shared" si="4004"/>
        <v>BB$18</v>
      </c>
      <c r="BC2518" s="190" t="str">
        <f t="shared" si="4004"/>
        <v>BC$18</v>
      </c>
      <c r="BD2518" s="190" t="str">
        <f t="shared" si="4004"/>
        <v>BD$18</v>
      </c>
      <c r="BE2518" s="190" t="str">
        <f t="shared" si="4004"/>
        <v>BE$18</v>
      </c>
      <c r="BF2518" s="190" t="str">
        <f t="shared" si="4004"/>
        <v>BF$18</v>
      </c>
      <c r="BG2518" s="190" t="str">
        <f t="shared" si="4004"/>
        <v>BG$18</v>
      </c>
      <c r="BH2518" s="190" t="str">
        <f t="shared" si="4004"/>
        <v>BH$18</v>
      </c>
      <c r="BI2518" s="190" t="str">
        <f t="shared" si="4004"/>
        <v>BI$18</v>
      </c>
      <c r="BJ2518" s="190" t="str">
        <f t="shared" si="4004"/>
        <v>BJ$18</v>
      </c>
      <c r="BK2518" s="190" t="str">
        <f t="shared" si="4004"/>
        <v>BK$18</v>
      </c>
      <c r="BL2518" s="190" t="str">
        <f t="shared" si="4004"/>
        <v>BL$18</v>
      </c>
      <c r="BM2518" s="190" t="str">
        <f t="shared" si="4004"/>
        <v>BM$18</v>
      </c>
      <c r="BN2518" s="190" t="str">
        <f t="shared" si="4004"/>
        <v>BN$18</v>
      </c>
      <c r="BO2518" s="190" t="str">
        <f t="shared" si="4004"/>
        <v>BO$18</v>
      </c>
      <c r="BP2518" s="190" t="str">
        <f t="shared" si="4004"/>
        <v>BP$18</v>
      </c>
      <c r="BQ2518" s="190" t="str">
        <f t="shared" si="4004"/>
        <v>BQ$18</v>
      </c>
      <c r="BR2518" s="190" t="str">
        <f t="shared" si="4004"/>
        <v>BR$18</v>
      </c>
      <c r="BS2518" s="190" t="str">
        <f t="shared" si="4004"/>
        <v>BS$18</v>
      </c>
      <c r="BT2518" s="190" t="str">
        <f t="shared" si="4004"/>
        <v>BT$18</v>
      </c>
      <c r="BU2518" s="190" t="str">
        <f t="shared" si="4004"/>
        <v>BU$18</v>
      </c>
      <c r="BV2518" s="190" t="str">
        <f t="shared" si="4004"/>
        <v>BV$18</v>
      </c>
      <c r="BW2518" s="190" t="str">
        <f t="shared" si="4004"/>
        <v>BW$18</v>
      </c>
      <c r="BX2518" s="190" t="str">
        <f t="shared" si="4004"/>
        <v>BX$18</v>
      </c>
      <c r="BY2518" s="190" t="str">
        <f t="shared" si="4004"/>
        <v>BY$18</v>
      </c>
      <c r="BZ2518" s="190" t="str">
        <f t="shared" si="4004"/>
        <v>BZ$18</v>
      </c>
      <c r="CA2518" s="190" t="str">
        <f t="shared" si="4004"/>
        <v>CA$18</v>
      </c>
      <c r="CB2518" s="190" t="str">
        <f t="shared" si="4004"/>
        <v>CB$18</v>
      </c>
      <c r="CC2518" s="190" t="str">
        <f t="shared" si="4004"/>
        <v>CC$18</v>
      </c>
      <c r="CD2518" s="190" t="str">
        <f t="shared" si="4004"/>
        <v>CD$18</v>
      </c>
      <c r="CE2518" s="190" t="str">
        <f t="shared" ref="CE2518:CL2518" si="4005">CE$22</f>
        <v>CE$18</v>
      </c>
      <c r="CF2518" s="190" t="str">
        <f t="shared" si="4005"/>
        <v>CF$18</v>
      </c>
      <c r="CG2518" s="190" t="str">
        <f t="shared" si="4005"/>
        <v>CG$18</v>
      </c>
      <c r="CH2518" s="190" t="str">
        <f t="shared" si="4005"/>
        <v>CH$18</v>
      </c>
      <c r="CI2518" s="190" t="str">
        <f t="shared" si="4005"/>
        <v>CI$18</v>
      </c>
      <c r="CJ2518" s="190" t="str">
        <f t="shared" si="4005"/>
        <v>CJ$18</v>
      </c>
      <c r="CK2518" s="190" t="str">
        <f t="shared" si="4005"/>
        <v>CK$18</v>
      </c>
      <c r="CL2518" s="190" t="str">
        <f t="shared" si="4005"/>
        <v>CL$18</v>
      </c>
      <c r="CN2518" s="201"/>
      <c r="CO2518" s="190" t="str">
        <f t="shared" ref="CO2518:DL2518" si="4006">CO$22</f>
        <v>CO$18</v>
      </c>
      <c r="CP2518" s="190" t="str">
        <f t="shared" si="4006"/>
        <v>CP$18</v>
      </c>
      <c r="CQ2518" s="190" t="str">
        <f t="shared" si="4006"/>
        <v>CQ$18</v>
      </c>
      <c r="CR2518" s="190" t="str">
        <f t="shared" si="4006"/>
        <v>CR$18</v>
      </c>
      <c r="CS2518" s="190" t="str">
        <f t="shared" si="4006"/>
        <v>CS$18</v>
      </c>
      <c r="CT2518" s="190" t="str">
        <f t="shared" si="4006"/>
        <v>CT$18</v>
      </c>
      <c r="CU2518" s="190" t="str">
        <f t="shared" si="4006"/>
        <v>CU$18</v>
      </c>
      <c r="CV2518" s="190" t="str">
        <f t="shared" si="4006"/>
        <v>CV$18</v>
      </c>
      <c r="CW2518" s="190" t="str">
        <f t="shared" si="4006"/>
        <v>CW$18</v>
      </c>
      <c r="CX2518" s="190" t="str">
        <f t="shared" si="4006"/>
        <v>CX$18</v>
      </c>
      <c r="CY2518" s="190" t="str">
        <f t="shared" si="4006"/>
        <v>CY$18</v>
      </c>
      <c r="CZ2518" s="190" t="str">
        <f t="shared" si="4006"/>
        <v>CZ$18</v>
      </c>
      <c r="DA2518" s="190" t="str">
        <f t="shared" si="4006"/>
        <v>DA$18</v>
      </c>
      <c r="DB2518" s="190" t="str">
        <f t="shared" si="4006"/>
        <v>DB$18</v>
      </c>
      <c r="DC2518" s="190" t="str">
        <f t="shared" si="4006"/>
        <v>DC$18</v>
      </c>
      <c r="DD2518" s="190" t="str">
        <f t="shared" si="4006"/>
        <v>DD$18</v>
      </c>
      <c r="DE2518" s="190" t="str">
        <f t="shared" si="4006"/>
        <v>DE$18</v>
      </c>
      <c r="DF2518" s="190" t="str">
        <f t="shared" si="4006"/>
        <v>DF$18</v>
      </c>
      <c r="DG2518" s="190" t="str">
        <f t="shared" si="4006"/>
        <v>DG$18</v>
      </c>
      <c r="DH2518" s="190" t="str">
        <f t="shared" si="4006"/>
        <v>DH$18</v>
      </c>
      <c r="DI2518" s="190" t="str">
        <f t="shared" si="4006"/>
        <v>DI$18</v>
      </c>
      <c r="DJ2518" s="190" t="str">
        <f t="shared" si="4006"/>
        <v>DJ$18</v>
      </c>
      <c r="DK2518" s="190" t="str">
        <f t="shared" si="4006"/>
        <v>DK$18</v>
      </c>
      <c r="DL2518" s="190" t="str">
        <f t="shared" si="4006"/>
        <v>DL$18</v>
      </c>
    </row>
    <row r="2519" spans="1:116" x14ac:dyDescent="0.4">
      <c r="A2519" s="174"/>
      <c r="E2519" s="8"/>
      <c r="G2519" s="175" t="s">
        <v>464</v>
      </c>
      <c r="H2519" s="200"/>
      <c r="I2519" s="201"/>
      <c r="J2519" s="201"/>
      <c r="K2519" s="202"/>
      <c r="L2519" s="202"/>
      <c r="M2519" s="202"/>
      <c r="N2519" s="202"/>
      <c r="O2519" s="202"/>
      <c r="P2519" s="202"/>
      <c r="R2519" s="202"/>
      <c r="S2519" s="190" t="str">
        <f t="shared" ref="S2519:AX2519" si="4007">S$23</f>
        <v>S$19</v>
      </c>
      <c r="T2519" s="190" t="str">
        <f t="shared" si="4007"/>
        <v>T$19</v>
      </c>
      <c r="U2519" s="190" t="str">
        <f t="shared" si="4007"/>
        <v>U$19</v>
      </c>
      <c r="V2519" s="190" t="str">
        <f t="shared" si="4007"/>
        <v>V$19</v>
      </c>
      <c r="W2519" s="190" t="str">
        <f t="shared" si="4007"/>
        <v>W$19</v>
      </c>
      <c r="X2519" s="190" t="str">
        <f t="shared" si="4007"/>
        <v>X$19</v>
      </c>
      <c r="Y2519" s="190" t="str">
        <f t="shared" si="4007"/>
        <v>Y$19</v>
      </c>
      <c r="Z2519" s="190" t="str">
        <f t="shared" si="4007"/>
        <v>Z$19</v>
      </c>
      <c r="AA2519" s="190" t="str">
        <f t="shared" si="4007"/>
        <v>AA$19</v>
      </c>
      <c r="AB2519" s="190" t="str">
        <f t="shared" si="4007"/>
        <v>AB$19</v>
      </c>
      <c r="AC2519" s="190" t="str">
        <f t="shared" si="4007"/>
        <v>AC$19</v>
      </c>
      <c r="AD2519" s="190" t="str">
        <f t="shared" si="4007"/>
        <v>AD$19</v>
      </c>
      <c r="AE2519" s="190" t="str">
        <f t="shared" si="4007"/>
        <v>AE$19</v>
      </c>
      <c r="AF2519" s="190" t="str">
        <f t="shared" si="4007"/>
        <v>AF$19</v>
      </c>
      <c r="AG2519" s="190" t="str">
        <f t="shared" si="4007"/>
        <v>AG$19</v>
      </c>
      <c r="AH2519" s="190" t="str">
        <f t="shared" si="4007"/>
        <v>AH$19</v>
      </c>
      <c r="AI2519" s="190" t="str">
        <f t="shared" si="4007"/>
        <v>AI$19</v>
      </c>
      <c r="AJ2519" s="190" t="str">
        <f t="shared" si="4007"/>
        <v>AJ$19</v>
      </c>
      <c r="AK2519" s="190" t="str">
        <f t="shared" si="4007"/>
        <v>AK$19</v>
      </c>
      <c r="AL2519" s="190" t="str">
        <f t="shared" si="4007"/>
        <v>AL$19</v>
      </c>
      <c r="AM2519" s="190" t="str">
        <f t="shared" si="4007"/>
        <v>AM$19</v>
      </c>
      <c r="AN2519" s="190" t="str">
        <f t="shared" si="4007"/>
        <v>AN$19</v>
      </c>
      <c r="AO2519" s="190" t="str">
        <f t="shared" si="4007"/>
        <v>AO$19</v>
      </c>
      <c r="AP2519" s="190" t="str">
        <f t="shared" si="4007"/>
        <v>AP$19</v>
      </c>
      <c r="AQ2519" s="190" t="str">
        <f t="shared" si="4007"/>
        <v>AQ$19</v>
      </c>
      <c r="AR2519" s="190" t="str">
        <f t="shared" si="4007"/>
        <v>AR$19</v>
      </c>
      <c r="AS2519" s="190" t="str">
        <f t="shared" si="4007"/>
        <v>AS$19</v>
      </c>
      <c r="AT2519" s="190" t="str">
        <f t="shared" si="4007"/>
        <v>AT$19</v>
      </c>
      <c r="AU2519" s="190" t="str">
        <f t="shared" si="4007"/>
        <v>AU$19</v>
      </c>
      <c r="AV2519" s="190" t="str">
        <f t="shared" si="4007"/>
        <v>AV$19</v>
      </c>
      <c r="AW2519" s="190" t="str">
        <f t="shared" si="4007"/>
        <v>AW$19</v>
      </c>
      <c r="AX2519" s="190" t="str">
        <f t="shared" si="4007"/>
        <v>AX$19</v>
      </c>
      <c r="AY2519" s="190" t="str">
        <f t="shared" ref="AY2519:CD2519" si="4008">AY$23</f>
        <v>AY$19</v>
      </c>
      <c r="AZ2519" s="190" t="str">
        <f t="shared" si="4008"/>
        <v>AZ$19</v>
      </c>
      <c r="BA2519" s="190" t="str">
        <f t="shared" si="4008"/>
        <v>BA$19</v>
      </c>
      <c r="BB2519" s="190" t="str">
        <f t="shared" si="4008"/>
        <v>BB$19</v>
      </c>
      <c r="BC2519" s="190" t="str">
        <f t="shared" si="4008"/>
        <v>BC$19</v>
      </c>
      <c r="BD2519" s="190" t="str">
        <f t="shared" si="4008"/>
        <v>BD$19</v>
      </c>
      <c r="BE2519" s="190" t="str">
        <f t="shared" si="4008"/>
        <v>BE$19</v>
      </c>
      <c r="BF2519" s="190" t="str">
        <f t="shared" si="4008"/>
        <v>BF$19</v>
      </c>
      <c r="BG2519" s="190" t="str">
        <f t="shared" si="4008"/>
        <v>BG$19</v>
      </c>
      <c r="BH2519" s="190" t="str">
        <f t="shared" si="4008"/>
        <v>BH$19</v>
      </c>
      <c r="BI2519" s="190" t="str">
        <f t="shared" si="4008"/>
        <v>BI$19</v>
      </c>
      <c r="BJ2519" s="190" t="str">
        <f t="shared" si="4008"/>
        <v>BJ$19</v>
      </c>
      <c r="BK2519" s="190" t="str">
        <f t="shared" si="4008"/>
        <v>BK$19</v>
      </c>
      <c r="BL2519" s="190" t="str">
        <f t="shared" si="4008"/>
        <v>BL$19</v>
      </c>
      <c r="BM2519" s="190" t="str">
        <f t="shared" si="4008"/>
        <v>BM$19</v>
      </c>
      <c r="BN2519" s="190" t="str">
        <f t="shared" si="4008"/>
        <v>BN$19</v>
      </c>
      <c r="BO2519" s="190" t="str">
        <f t="shared" si="4008"/>
        <v>BO$19</v>
      </c>
      <c r="BP2519" s="190" t="str">
        <f t="shared" si="4008"/>
        <v>BP$19</v>
      </c>
      <c r="BQ2519" s="190" t="str">
        <f t="shared" si="4008"/>
        <v>BQ$19</v>
      </c>
      <c r="BR2519" s="190" t="str">
        <f t="shared" si="4008"/>
        <v>BR$19</v>
      </c>
      <c r="BS2519" s="190" t="str">
        <f t="shared" si="4008"/>
        <v>BS$19</v>
      </c>
      <c r="BT2519" s="190" t="str">
        <f t="shared" si="4008"/>
        <v>BT$19</v>
      </c>
      <c r="BU2519" s="190" t="str">
        <f t="shared" si="4008"/>
        <v>BU$19</v>
      </c>
      <c r="BV2519" s="190" t="str">
        <f t="shared" si="4008"/>
        <v>BV$19</v>
      </c>
      <c r="BW2519" s="190" t="str">
        <f t="shared" si="4008"/>
        <v>BW$19</v>
      </c>
      <c r="BX2519" s="190" t="str">
        <f t="shared" si="4008"/>
        <v>BX$19</v>
      </c>
      <c r="BY2519" s="190" t="str">
        <f t="shared" si="4008"/>
        <v>BY$19</v>
      </c>
      <c r="BZ2519" s="190" t="str">
        <f t="shared" si="4008"/>
        <v>BZ$19</v>
      </c>
      <c r="CA2519" s="190" t="str">
        <f t="shared" si="4008"/>
        <v>CA$19</v>
      </c>
      <c r="CB2519" s="190" t="str">
        <f t="shared" si="4008"/>
        <v>CB$19</v>
      </c>
      <c r="CC2519" s="190" t="str">
        <f t="shared" si="4008"/>
        <v>CC$19</v>
      </c>
      <c r="CD2519" s="190" t="str">
        <f t="shared" si="4008"/>
        <v>CD$19</v>
      </c>
      <c r="CE2519" s="190" t="str">
        <f t="shared" ref="CE2519:CL2519" si="4009">CE$23</f>
        <v>CE$19</v>
      </c>
      <c r="CF2519" s="190" t="str">
        <f t="shared" si="4009"/>
        <v>CF$19</v>
      </c>
      <c r="CG2519" s="190" t="str">
        <f t="shared" si="4009"/>
        <v>CG$19</v>
      </c>
      <c r="CH2519" s="190" t="str">
        <f t="shared" si="4009"/>
        <v>CH$19</v>
      </c>
      <c r="CI2519" s="190" t="str">
        <f t="shared" si="4009"/>
        <v>CI$19</v>
      </c>
      <c r="CJ2519" s="190" t="str">
        <f t="shared" si="4009"/>
        <v>CJ$19</v>
      </c>
      <c r="CK2519" s="190" t="str">
        <f t="shared" si="4009"/>
        <v>CK$19</v>
      </c>
      <c r="CL2519" s="190" t="str">
        <f t="shared" si="4009"/>
        <v>CL$19</v>
      </c>
      <c r="CN2519" s="201"/>
      <c r="CO2519" s="190" t="str">
        <f t="shared" ref="CO2519:DL2519" si="4010">CO$23</f>
        <v>CO$19</v>
      </c>
      <c r="CP2519" s="190" t="str">
        <f t="shared" si="4010"/>
        <v>CP$19</v>
      </c>
      <c r="CQ2519" s="190" t="str">
        <f t="shared" si="4010"/>
        <v>CQ$19</v>
      </c>
      <c r="CR2519" s="190" t="str">
        <f t="shared" si="4010"/>
        <v>CR$19</v>
      </c>
      <c r="CS2519" s="190" t="str">
        <f t="shared" si="4010"/>
        <v>CS$19</v>
      </c>
      <c r="CT2519" s="190" t="str">
        <f t="shared" si="4010"/>
        <v>CT$19</v>
      </c>
      <c r="CU2519" s="190" t="str">
        <f t="shared" si="4010"/>
        <v>CU$19</v>
      </c>
      <c r="CV2519" s="190" t="str">
        <f t="shared" si="4010"/>
        <v>CV$19</v>
      </c>
      <c r="CW2519" s="190" t="str">
        <f t="shared" si="4010"/>
        <v>CW$19</v>
      </c>
      <c r="CX2519" s="190" t="str">
        <f t="shared" si="4010"/>
        <v>CX$19</v>
      </c>
      <c r="CY2519" s="190" t="str">
        <f t="shared" si="4010"/>
        <v>CY$19</v>
      </c>
      <c r="CZ2519" s="190" t="str">
        <f t="shared" si="4010"/>
        <v>CZ$19</v>
      </c>
      <c r="DA2519" s="190" t="str">
        <f t="shared" si="4010"/>
        <v>DA$19</v>
      </c>
      <c r="DB2519" s="190" t="str">
        <f t="shared" si="4010"/>
        <v>DB$19</v>
      </c>
      <c r="DC2519" s="190" t="str">
        <f t="shared" si="4010"/>
        <v>DC$19</v>
      </c>
      <c r="DD2519" s="190" t="str">
        <f t="shared" si="4010"/>
        <v>DD$19</v>
      </c>
      <c r="DE2519" s="190" t="str">
        <f t="shared" si="4010"/>
        <v>DE$19</v>
      </c>
      <c r="DF2519" s="190" t="str">
        <f t="shared" si="4010"/>
        <v>DF$19</v>
      </c>
      <c r="DG2519" s="190" t="str">
        <f t="shared" si="4010"/>
        <v>DG$19</v>
      </c>
      <c r="DH2519" s="190" t="str">
        <f t="shared" si="4010"/>
        <v>DH$19</v>
      </c>
      <c r="DI2519" s="190" t="str">
        <f t="shared" si="4010"/>
        <v>DI$19</v>
      </c>
      <c r="DJ2519" s="190" t="str">
        <f t="shared" si="4010"/>
        <v>DJ$19</v>
      </c>
      <c r="DK2519" s="190" t="str">
        <f t="shared" si="4010"/>
        <v>DK$19</v>
      </c>
      <c r="DL2519" s="190" t="str">
        <f t="shared" si="4010"/>
        <v>DL$19</v>
      </c>
    </row>
    <row r="2520" spans="1:116" x14ac:dyDescent="0.4">
      <c r="A2520" s="31" t="s">
        <v>218</v>
      </c>
      <c r="B2520" s="31" t="s">
        <v>243</v>
      </c>
      <c r="C2520" s="31"/>
      <c r="D2520" t="s">
        <v>429</v>
      </c>
      <c r="E2520" s="8" t="str">
        <f t="shared" ref="E2520:E2535" si="4011">ROW()&amp;" "&amp;D2520</f>
        <v>2520 DCOPS-IS</v>
      </c>
      <c r="F2520" t="s">
        <v>315</v>
      </c>
      <c r="G2520" s="70" t="s">
        <v>314</v>
      </c>
      <c r="H2520" s="48"/>
      <c r="I2520" s="297"/>
      <c r="J2520" s="297"/>
      <c r="K2520" s="48"/>
      <c r="L2520" s="48"/>
      <c r="M2520" s="48"/>
      <c r="N2520" s="48"/>
      <c r="O2520" s="48"/>
      <c r="P2520" s="48"/>
      <c r="R2520" s="70"/>
      <c r="S2520" s="298"/>
      <c r="T2520" s="298"/>
      <c r="U2520" s="298"/>
      <c r="V2520" s="298"/>
      <c r="W2520" s="298"/>
      <c r="X2520" s="298"/>
      <c r="Y2520" s="298"/>
      <c r="Z2520" s="298"/>
      <c r="AA2520" s="298"/>
      <c r="AB2520" s="298"/>
      <c r="AC2520" s="298"/>
      <c r="AD2520" s="298"/>
      <c r="AE2520" s="298"/>
      <c r="AF2520" s="298"/>
      <c r="AG2520" s="298"/>
      <c r="AH2520" s="298"/>
      <c r="AI2520" s="298"/>
      <c r="AJ2520" s="298"/>
      <c r="AK2520" s="298"/>
      <c r="AL2520" s="298"/>
      <c r="AM2520" s="298"/>
      <c r="AN2520" s="298"/>
      <c r="AO2520" s="298"/>
      <c r="AP2520" s="298"/>
      <c r="AQ2520" s="298"/>
      <c r="AR2520" s="298"/>
      <c r="AS2520" s="298"/>
      <c r="AT2520" s="298"/>
      <c r="AU2520" s="298"/>
      <c r="AV2520" s="298"/>
      <c r="AW2520" s="298"/>
      <c r="AX2520" s="298"/>
      <c r="AY2520" s="298"/>
      <c r="AZ2520" s="298"/>
      <c r="BA2520" s="298"/>
      <c r="BB2520" s="298"/>
      <c r="BC2520" s="298"/>
      <c r="BD2520" s="298"/>
      <c r="BE2520" s="298"/>
      <c r="BF2520" s="298"/>
      <c r="BG2520" s="298"/>
      <c r="BH2520" s="298"/>
      <c r="BI2520" s="298"/>
      <c r="BJ2520" s="298"/>
      <c r="BK2520" s="298"/>
      <c r="BL2520" s="298"/>
      <c r="BM2520" s="298"/>
      <c r="BN2520" s="298"/>
      <c r="BO2520" s="298"/>
      <c r="BP2520" s="298"/>
      <c r="BQ2520" s="298"/>
      <c r="BR2520" s="298"/>
      <c r="BS2520" s="298"/>
      <c r="BT2520" s="298"/>
      <c r="BU2520" s="298"/>
      <c r="BV2520" s="298"/>
      <c r="BW2520" s="298"/>
      <c r="BX2520" s="298"/>
      <c r="BY2520" s="298"/>
      <c r="BZ2520" s="298"/>
      <c r="CA2520" s="298"/>
      <c r="CB2520" s="298"/>
      <c r="CC2520" s="298"/>
      <c r="CD2520" s="298"/>
      <c r="CE2520" s="298"/>
      <c r="CF2520" s="298"/>
      <c r="CG2520" s="298"/>
      <c r="CH2520" s="298"/>
      <c r="CI2520" s="298"/>
      <c r="CJ2520" s="298"/>
      <c r="CK2520" s="298"/>
      <c r="CL2520" s="298"/>
      <c r="CN2520" s="297"/>
      <c r="CO2520" s="298"/>
      <c r="CP2520" s="298"/>
      <c r="CQ2520" s="298"/>
      <c r="CR2520" s="298"/>
      <c r="CS2520" s="298"/>
      <c r="CT2520" s="298"/>
      <c r="CU2520" s="298"/>
      <c r="CV2520" s="298"/>
      <c r="CW2520" s="298"/>
      <c r="CX2520" s="298"/>
      <c r="CY2520" s="298"/>
      <c r="CZ2520" s="298"/>
      <c r="DA2520" s="298"/>
      <c r="DB2520" s="298"/>
      <c r="DC2520" s="298"/>
      <c r="DD2520" s="298"/>
      <c r="DE2520" s="298"/>
      <c r="DF2520" s="298"/>
      <c r="DG2520" s="298"/>
      <c r="DH2520" s="298"/>
      <c r="DI2520" s="298"/>
      <c r="DJ2520" s="298"/>
      <c r="DK2520" s="298"/>
      <c r="DL2520" s="298"/>
    </row>
    <row r="2521" spans="1:116" ht="1.5" customHeight="1" x14ac:dyDescent="0.4">
      <c r="D2521" t="s">
        <v>429</v>
      </c>
      <c r="E2521" s="8" t="str">
        <f t="shared" si="4011"/>
        <v>2521 DCOPS-IS</v>
      </c>
      <c r="G2521" s="125" t="s">
        <v>313</v>
      </c>
      <c r="H2521" s="12"/>
      <c r="I2521" s="60"/>
      <c r="J2521" s="60"/>
      <c r="K2521" s="23">
        <f>'IS BS CF'!K$37</f>
        <v>-407350.40000000014</v>
      </c>
      <c r="L2521" s="23">
        <f>'IS BS CF'!L$37</f>
        <v>-427467.92</v>
      </c>
      <c r="M2521" s="23">
        <f>'IS BS CF'!M$37</f>
        <v>-448591.31599999993</v>
      </c>
      <c r="N2521" s="23">
        <f>'IS BS CF'!N$37</f>
        <v>-470770.88179999992</v>
      </c>
      <c r="O2521" s="23">
        <f>'IS BS CF'!O$37</f>
        <v>-494059.42589000001</v>
      </c>
      <c r="P2521" s="23">
        <f>'IS BS CF'!P$37</f>
        <v>-518512.39718450018</v>
      </c>
      <c r="Q2521" s="23"/>
      <c r="R2521" s="23">
        <f>'IS BS CF'!R$37</f>
        <v>0</v>
      </c>
      <c r="S2521" s="23">
        <f>'IS BS CF'!S$37</f>
        <v>-33945.866666666669</v>
      </c>
      <c r="T2521" s="23">
        <f>'IS BS CF'!T$37</f>
        <v>-33945.866666666669</v>
      </c>
      <c r="U2521" s="23">
        <f>'IS BS CF'!U$37</f>
        <v>-33945.866666666669</v>
      </c>
      <c r="V2521" s="23">
        <f>'IS BS CF'!V$37</f>
        <v>-33945.866666666669</v>
      </c>
      <c r="W2521" s="23">
        <f>'IS BS CF'!W$37</f>
        <v>-33945.866666666669</v>
      </c>
      <c r="X2521" s="23">
        <f>'IS BS CF'!X$37</f>
        <v>-33945.866666666669</v>
      </c>
      <c r="Y2521" s="23">
        <f>'IS BS CF'!Y$37</f>
        <v>-33945.866666666669</v>
      </c>
      <c r="Z2521" s="23">
        <f>'IS BS CF'!Z$37</f>
        <v>-33945.866666666669</v>
      </c>
      <c r="AA2521" s="23">
        <f>'IS BS CF'!AA$37</f>
        <v>-33945.866666666669</v>
      </c>
      <c r="AB2521" s="23">
        <f>'IS BS CF'!AB$37</f>
        <v>-33945.866666666669</v>
      </c>
      <c r="AC2521" s="23">
        <f>'IS BS CF'!AC$37</f>
        <v>-33945.866666666669</v>
      </c>
      <c r="AD2521" s="23">
        <f>'IS BS CF'!AD$37</f>
        <v>-33945.866666666669</v>
      </c>
      <c r="AE2521" s="23">
        <f>'IS BS CF'!AE$37</f>
        <v>-35622.326666666675</v>
      </c>
      <c r="AF2521" s="23">
        <f>'IS BS CF'!AF$37</f>
        <v>-35622.326666666675</v>
      </c>
      <c r="AG2521" s="23">
        <f>'IS BS CF'!AG$37</f>
        <v>-35622.326666666675</v>
      </c>
      <c r="AH2521" s="23">
        <f>'IS BS CF'!AH$37</f>
        <v>-35622.326666666675</v>
      </c>
      <c r="AI2521" s="23">
        <f>'IS BS CF'!AI$37</f>
        <v>-35622.326666666675</v>
      </c>
      <c r="AJ2521" s="23">
        <f>'IS BS CF'!AJ$37</f>
        <v>-35622.326666666675</v>
      </c>
      <c r="AK2521" s="23">
        <f>'IS BS CF'!AK$37</f>
        <v>-35622.326666666675</v>
      </c>
      <c r="AL2521" s="23">
        <f>'IS BS CF'!AL$37</f>
        <v>-35622.326666666675</v>
      </c>
      <c r="AM2521" s="23">
        <f>'IS BS CF'!AM$37</f>
        <v>-35622.326666666675</v>
      </c>
      <c r="AN2521" s="23">
        <f>'IS BS CF'!AN$37</f>
        <v>-35622.326666666675</v>
      </c>
      <c r="AO2521" s="23">
        <f>'IS BS CF'!AO$37</f>
        <v>-35622.326666666675</v>
      </c>
      <c r="AP2521" s="23">
        <f>'IS BS CF'!AP$37</f>
        <v>-35622.326666666675</v>
      </c>
      <c r="AQ2521" s="23">
        <f>'IS BS CF'!AQ$37</f>
        <v>-37382.609666666671</v>
      </c>
      <c r="AR2521" s="23">
        <f>'IS BS CF'!AR$37</f>
        <v>-37382.609666666671</v>
      </c>
      <c r="AS2521" s="23">
        <f>'IS BS CF'!AS$37</f>
        <v>-37382.609666666671</v>
      </c>
      <c r="AT2521" s="23">
        <f>'IS BS CF'!AT$37</f>
        <v>-37382.609666666671</v>
      </c>
      <c r="AU2521" s="23">
        <f>'IS BS CF'!AU$37</f>
        <v>-37382.609666666671</v>
      </c>
      <c r="AV2521" s="23">
        <f>'IS BS CF'!AV$37</f>
        <v>-37382.609666666671</v>
      </c>
      <c r="AW2521" s="23">
        <f>'IS BS CF'!AW$37</f>
        <v>-37382.609666666671</v>
      </c>
      <c r="AX2521" s="23">
        <f>'IS BS CF'!AX$37</f>
        <v>-37382.609666666671</v>
      </c>
      <c r="AY2521" s="23">
        <f>'IS BS CF'!AY$37</f>
        <v>-37382.609666666671</v>
      </c>
      <c r="AZ2521" s="23">
        <f>'IS BS CF'!AZ$37</f>
        <v>-37382.609666666671</v>
      </c>
      <c r="BA2521" s="23">
        <f>'IS BS CF'!BA$37</f>
        <v>-37382.609666666671</v>
      </c>
      <c r="BB2521" s="23">
        <f>'IS BS CF'!BB$37</f>
        <v>-37382.609666666671</v>
      </c>
      <c r="BC2521" s="23">
        <f>'IS BS CF'!BC$37</f>
        <v>-39230.906816666669</v>
      </c>
      <c r="BD2521" s="23">
        <f>'IS BS CF'!BD$37</f>
        <v>-39230.906816666669</v>
      </c>
      <c r="BE2521" s="23">
        <f>'IS BS CF'!BE$37</f>
        <v>-39230.906816666669</v>
      </c>
      <c r="BF2521" s="23">
        <f>'IS BS CF'!BF$37</f>
        <v>-39230.906816666669</v>
      </c>
      <c r="BG2521" s="23">
        <f>'IS BS CF'!BG$37</f>
        <v>-39230.906816666669</v>
      </c>
      <c r="BH2521" s="23">
        <f>'IS BS CF'!BH$37</f>
        <v>-39230.906816666669</v>
      </c>
      <c r="BI2521" s="23">
        <f>'IS BS CF'!BI$37</f>
        <v>-39230.906816666669</v>
      </c>
      <c r="BJ2521" s="23">
        <f>'IS BS CF'!BJ$37</f>
        <v>-39230.906816666669</v>
      </c>
      <c r="BK2521" s="23">
        <f>'IS BS CF'!BK$37</f>
        <v>-39230.906816666669</v>
      </c>
      <c r="BL2521" s="23">
        <f>'IS BS CF'!BL$37</f>
        <v>-39230.906816666669</v>
      </c>
      <c r="BM2521" s="23">
        <f>'IS BS CF'!BM$37</f>
        <v>-39230.906816666669</v>
      </c>
      <c r="BN2521" s="23">
        <f>'IS BS CF'!BN$37</f>
        <v>-39230.906816666669</v>
      </c>
      <c r="BO2521" s="23">
        <f>'IS BS CF'!BO$37</f>
        <v>-41171.618824166675</v>
      </c>
      <c r="BP2521" s="23">
        <f>'IS BS CF'!BP$37</f>
        <v>-41171.618824166675</v>
      </c>
      <c r="BQ2521" s="23">
        <f>'IS BS CF'!BQ$37</f>
        <v>-41171.618824166675</v>
      </c>
      <c r="BR2521" s="23">
        <f>'IS BS CF'!BR$37</f>
        <v>-41171.618824166675</v>
      </c>
      <c r="BS2521" s="23">
        <f>'IS BS CF'!BS$37</f>
        <v>-41171.618824166675</v>
      </c>
      <c r="BT2521" s="23">
        <f>'IS BS CF'!BT$37</f>
        <v>-41171.618824166675</v>
      </c>
      <c r="BU2521" s="23">
        <f>'IS BS CF'!BU$37</f>
        <v>-41171.618824166675</v>
      </c>
      <c r="BV2521" s="23">
        <f>'IS BS CF'!BV$37</f>
        <v>-41171.618824166675</v>
      </c>
      <c r="BW2521" s="23">
        <f>'IS BS CF'!BW$37</f>
        <v>-41171.618824166675</v>
      </c>
      <c r="BX2521" s="23">
        <f>'IS BS CF'!BX$37</f>
        <v>-41171.618824166675</v>
      </c>
      <c r="BY2521" s="23">
        <f>'IS BS CF'!BY$37</f>
        <v>-41171.618824166675</v>
      </c>
      <c r="BZ2521" s="23">
        <f>'IS BS CF'!BZ$37</f>
        <v>-41171.618824166675</v>
      </c>
      <c r="CA2521" s="23">
        <f>'IS BS CF'!CA$37</f>
        <v>-43209.366432041672</v>
      </c>
      <c r="CB2521" s="23">
        <f>'IS BS CF'!CB$37</f>
        <v>-43209.366432041672</v>
      </c>
      <c r="CC2521" s="23">
        <f>'IS BS CF'!CC$37</f>
        <v>-43209.366432041672</v>
      </c>
      <c r="CD2521" s="23">
        <f>'IS BS CF'!CD$37</f>
        <v>-43209.366432041672</v>
      </c>
      <c r="CE2521" s="23">
        <f>'IS BS CF'!CE$37</f>
        <v>-43209.366432041672</v>
      </c>
      <c r="CF2521" s="23">
        <f>'IS BS CF'!CF$37</f>
        <v>-43209.366432041672</v>
      </c>
      <c r="CG2521" s="23">
        <f>'IS BS CF'!CG$37</f>
        <v>-43209.366432041672</v>
      </c>
      <c r="CH2521" s="23">
        <f>'IS BS CF'!CH$37</f>
        <v>-43209.366432041672</v>
      </c>
      <c r="CI2521" s="23">
        <f>'IS BS CF'!CI$37</f>
        <v>-43209.366432041672</v>
      </c>
      <c r="CJ2521" s="23">
        <f>'IS BS CF'!CJ$37</f>
        <v>-43209.366432041672</v>
      </c>
      <c r="CK2521" s="23">
        <f>'IS BS CF'!CK$37</f>
        <v>-43209.366432041672</v>
      </c>
      <c r="CL2521" s="23">
        <f>'IS BS CF'!CL$37</f>
        <v>-43209.366432041672</v>
      </c>
      <c r="CN2521" s="60"/>
      <c r="CO2521" s="132" t="e">
        <f>#REF!</f>
        <v>#REF!</v>
      </c>
      <c r="CP2521" s="132" t="e">
        <f>#REF!</f>
        <v>#REF!</v>
      </c>
      <c r="CQ2521" s="132" t="e">
        <f>#REF!</f>
        <v>#REF!</v>
      </c>
      <c r="CR2521" s="132" t="e">
        <f>#REF!</f>
        <v>#REF!</v>
      </c>
      <c r="CS2521" s="132" t="e">
        <f>#REF!</f>
        <v>#REF!</v>
      </c>
      <c r="CT2521" s="132" t="e">
        <f>#REF!</f>
        <v>#REF!</v>
      </c>
      <c r="CU2521" s="132" t="e">
        <f>#REF!</f>
        <v>#REF!</v>
      </c>
      <c r="CV2521" s="132" t="e">
        <f>#REF!</f>
        <v>#REF!</v>
      </c>
      <c r="CW2521" s="132" t="e">
        <f>#REF!</f>
        <v>#REF!</v>
      </c>
      <c r="CX2521" s="132" t="e">
        <f>#REF!</f>
        <v>#REF!</v>
      </c>
      <c r="CY2521" s="132" t="e">
        <f>#REF!</f>
        <v>#REF!</v>
      </c>
      <c r="CZ2521" s="132" t="e">
        <f>#REF!</f>
        <v>#REF!</v>
      </c>
      <c r="DA2521" s="132" t="e">
        <f>#REF!</f>
        <v>#REF!</v>
      </c>
      <c r="DB2521" s="132" t="e">
        <f>#REF!</f>
        <v>#REF!</v>
      </c>
      <c r="DC2521" s="132" t="e">
        <f>#REF!</f>
        <v>#REF!</v>
      </c>
      <c r="DD2521" s="132" t="e">
        <f>#REF!</f>
        <v>#REF!</v>
      </c>
      <c r="DE2521" s="132" t="e">
        <f>#REF!</f>
        <v>#REF!</v>
      </c>
      <c r="DF2521" s="132" t="e">
        <f>#REF!</f>
        <v>#REF!</v>
      </c>
      <c r="DG2521" s="132" t="e">
        <f>#REF!</f>
        <v>#REF!</v>
      </c>
      <c r="DH2521" s="132" t="e">
        <f>#REF!</f>
        <v>#REF!</v>
      </c>
      <c r="DI2521" s="132" t="e">
        <f>#REF!</f>
        <v>#REF!</v>
      </c>
      <c r="DJ2521" s="132" t="e">
        <f>#REF!</f>
        <v>#REF!</v>
      </c>
      <c r="DK2521" s="132" t="e">
        <f>#REF!</f>
        <v>#REF!</v>
      </c>
      <c r="DL2521" s="132" t="e">
        <f>#REF!</f>
        <v>#REF!</v>
      </c>
    </row>
    <row r="2522" spans="1:116" x14ac:dyDescent="0.4">
      <c r="B2522" t="str">
        <f>E2522</f>
        <v>2522 DCOPS-IS</v>
      </c>
      <c r="C2522" t="s">
        <v>80</v>
      </c>
      <c r="D2522" t="s">
        <v>429</v>
      </c>
      <c r="E2522" s="8" t="str">
        <f t="shared" si="4011"/>
        <v>2522 DCOPS-IS</v>
      </c>
      <c r="G2522" s="145" t="str">
        <f>"% of EBITDA - "&amp;SUBSTITUTE(G2520,":","")</f>
        <v>% of EBITDA - % of operating income - direct cost</v>
      </c>
      <c r="H2522" s="12"/>
      <c r="I2522" s="60"/>
      <c r="J2522" s="60"/>
      <c r="K2522" s="16">
        <v>0.5</v>
      </c>
      <c r="L2522" s="16">
        <v>0.5</v>
      </c>
      <c r="M2522" s="16">
        <v>0.5</v>
      </c>
      <c r="N2522" s="16">
        <v>0.5</v>
      </c>
      <c r="O2522" s="16">
        <v>0.5</v>
      </c>
      <c r="P2522" s="16">
        <v>0.5</v>
      </c>
      <c r="R2522" s="19"/>
      <c r="S2522" s="150" cm="1">
        <f t="array" ref="S2522">INDEX($K:$P,ROW(),MATCH(S$3,$K$2:$P$2,0))</f>
        <v>0.5</v>
      </c>
      <c r="T2522" s="150" cm="1">
        <f t="array" ref="T2522">INDEX($K:$P,ROW(),MATCH(T$3,$K$2:$P$2,0))</f>
        <v>0.5</v>
      </c>
      <c r="U2522" s="150" cm="1">
        <f t="array" ref="U2522">INDEX($K:$P,ROW(),MATCH(U$3,$K$2:$P$2,0))</f>
        <v>0.5</v>
      </c>
      <c r="V2522" s="150" cm="1">
        <f t="array" ref="V2522">INDEX($K:$P,ROW(),MATCH(V$3,$K$2:$P$2,0))</f>
        <v>0.5</v>
      </c>
      <c r="W2522" s="150" cm="1">
        <f t="array" ref="W2522">INDEX($K:$P,ROW(),MATCH(W$3,$K$2:$P$2,0))</f>
        <v>0.5</v>
      </c>
      <c r="X2522" s="150" cm="1">
        <f t="array" ref="X2522">INDEX($K:$P,ROW(),MATCH(X$3,$K$2:$P$2,0))</f>
        <v>0.5</v>
      </c>
      <c r="Y2522" s="150" cm="1">
        <f t="array" ref="Y2522">INDEX($K:$P,ROW(),MATCH(Y$3,$K$2:$P$2,0))</f>
        <v>0.5</v>
      </c>
      <c r="Z2522" s="150" cm="1">
        <f t="array" ref="Z2522">INDEX($K:$P,ROW(),MATCH(Z$3,$K$2:$P$2,0))</f>
        <v>0.5</v>
      </c>
      <c r="AA2522" s="150" cm="1">
        <f t="array" ref="AA2522">INDEX($K:$P,ROW(),MATCH(AA$3,$K$2:$P$2,0))</f>
        <v>0.5</v>
      </c>
      <c r="AB2522" s="150" cm="1">
        <f t="array" ref="AB2522">INDEX($K:$P,ROW(),MATCH(AB$3,$K$2:$P$2,0))</f>
        <v>0.5</v>
      </c>
      <c r="AC2522" s="150" cm="1">
        <f t="array" ref="AC2522">INDEX($K:$P,ROW(),MATCH(AC$3,$K$2:$P$2,0))</f>
        <v>0.5</v>
      </c>
      <c r="AD2522" s="150" cm="1">
        <f t="array" ref="AD2522">INDEX($K:$P,ROW(),MATCH(AD$3,$K$2:$P$2,0))</f>
        <v>0.5</v>
      </c>
      <c r="AE2522" s="150" cm="1">
        <f t="array" ref="AE2522">INDEX($K:$P,ROW(),MATCH(AE$3,$K$2:$P$2,0))</f>
        <v>0.5</v>
      </c>
      <c r="AF2522" s="150" cm="1">
        <f t="array" ref="AF2522">INDEX($K:$P,ROW(),MATCH(AF$3,$K$2:$P$2,0))</f>
        <v>0.5</v>
      </c>
      <c r="AG2522" s="150" cm="1">
        <f t="array" ref="AG2522">INDEX($K:$P,ROW(),MATCH(AG$3,$K$2:$P$2,0))</f>
        <v>0.5</v>
      </c>
      <c r="AH2522" s="150" cm="1">
        <f t="array" ref="AH2522">INDEX($K:$P,ROW(),MATCH(AH$3,$K$2:$P$2,0))</f>
        <v>0.5</v>
      </c>
      <c r="AI2522" s="150" cm="1">
        <f t="array" ref="AI2522">INDEX($K:$P,ROW(),MATCH(AI$3,$K$2:$P$2,0))</f>
        <v>0.5</v>
      </c>
      <c r="AJ2522" s="150" cm="1">
        <f t="array" ref="AJ2522">INDEX($K:$P,ROW(),MATCH(AJ$3,$K$2:$P$2,0))</f>
        <v>0.5</v>
      </c>
      <c r="AK2522" s="150" cm="1">
        <f t="array" ref="AK2522">INDEX($K:$P,ROW(),MATCH(AK$3,$K$2:$P$2,0))</f>
        <v>0.5</v>
      </c>
      <c r="AL2522" s="150" cm="1">
        <f t="array" ref="AL2522">INDEX($K:$P,ROW(),MATCH(AL$3,$K$2:$P$2,0))</f>
        <v>0.5</v>
      </c>
      <c r="AM2522" s="150" cm="1">
        <f t="array" ref="AM2522">INDEX($K:$P,ROW(),MATCH(AM$3,$K$2:$P$2,0))</f>
        <v>0.5</v>
      </c>
      <c r="AN2522" s="150" cm="1">
        <f t="array" ref="AN2522">INDEX($K:$P,ROW(),MATCH(AN$3,$K$2:$P$2,0))</f>
        <v>0.5</v>
      </c>
      <c r="AO2522" s="150" cm="1">
        <f t="array" ref="AO2522">INDEX($K:$P,ROW(),MATCH(AO$3,$K$2:$P$2,0))</f>
        <v>0.5</v>
      </c>
      <c r="AP2522" s="150" cm="1">
        <f t="array" ref="AP2522">INDEX($K:$P,ROW(),MATCH(AP$3,$K$2:$P$2,0))</f>
        <v>0.5</v>
      </c>
      <c r="AQ2522" s="150" cm="1">
        <f t="array" ref="AQ2522">INDEX($K:$P,ROW(),MATCH(AQ$3,$K$2:$P$2,0))</f>
        <v>0.5</v>
      </c>
      <c r="AR2522" s="150" cm="1">
        <f t="array" ref="AR2522">INDEX($K:$P,ROW(),MATCH(AR$3,$K$2:$P$2,0))</f>
        <v>0.5</v>
      </c>
      <c r="AS2522" s="150" cm="1">
        <f t="array" ref="AS2522">INDEX($K:$P,ROW(),MATCH(AS$3,$K$2:$P$2,0))</f>
        <v>0.5</v>
      </c>
      <c r="AT2522" s="150" cm="1">
        <f t="array" ref="AT2522">INDEX($K:$P,ROW(),MATCH(AT$3,$K$2:$P$2,0))</f>
        <v>0.5</v>
      </c>
      <c r="AU2522" s="150" cm="1">
        <f t="array" ref="AU2522">INDEX($K:$P,ROW(),MATCH(AU$3,$K$2:$P$2,0))</f>
        <v>0.5</v>
      </c>
      <c r="AV2522" s="150" cm="1">
        <f t="array" ref="AV2522">INDEX($K:$P,ROW(),MATCH(AV$3,$K$2:$P$2,0))</f>
        <v>0.5</v>
      </c>
      <c r="AW2522" s="150" cm="1">
        <f t="array" ref="AW2522">INDEX($K:$P,ROW(),MATCH(AW$3,$K$2:$P$2,0))</f>
        <v>0.5</v>
      </c>
      <c r="AX2522" s="150" cm="1">
        <f t="array" ref="AX2522">INDEX($K:$P,ROW(),MATCH(AX$3,$K$2:$P$2,0))</f>
        <v>0.5</v>
      </c>
      <c r="AY2522" s="150" cm="1">
        <f t="array" ref="AY2522">INDEX($K:$P,ROW(),MATCH(AY$3,$K$2:$P$2,0))</f>
        <v>0.5</v>
      </c>
      <c r="AZ2522" s="150" cm="1">
        <f t="array" ref="AZ2522">INDEX($K:$P,ROW(),MATCH(AZ$3,$K$2:$P$2,0))</f>
        <v>0.5</v>
      </c>
      <c r="BA2522" s="150" cm="1">
        <f t="array" ref="BA2522">INDEX($K:$P,ROW(),MATCH(BA$3,$K$2:$P$2,0))</f>
        <v>0.5</v>
      </c>
      <c r="BB2522" s="150" cm="1">
        <f t="array" ref="BB2522">INDEX($K:$P,ROW(),MATCH(BB$3,$K$2:$P$2,0))</f>
        <v>0.5</v>
      </c>
      <c r="BC2522" s="150" cm="1">
        <f t="array" ref="BC2522">INDEX($K:$P,ROW(),MATCH(BC$3,$K$2:$P$2,0))</f>
        <v>0.5</v>
      </c>
      <c r="BD2522" s="150" cm="1">
        <f t="array" ref="BD2522">INDEX($K:$P,ROW(),MATCH(BD$3,$K$2:$P$2,0))</f>
        <v>0.5</v>
      </c>
      <c r="BE2522" s="150" cm="1">
        <f t="array" ref="BE2522">INDEX($K:$P,ROW(),MATCH(BE$3,$K$2:$P$2,0))</f>
        <v>0.5</v>
      </c>
      <c r="BF2522" s="150" cm="1">
        <f t="array" ref="BF2522">INDEX($K:$P,ROW(),MATCH(BF$3,$K$2:$P$2,0))</f>
        <v>0.5</v>
      </c>
      <c r="BG2522" s="150" cm="1">
        <f t="array" ref="BG2522">INDEX($K:$P,ROW(),MATCH(BG$3,$K$2:$P$2,0))</f>
        <v>0.5</v>
      </c>
      <c r="BH2522" s="150" cm="1">
        <f t="array" ref="BH2522">INDEX($K:$P,ROW(),MATCH(BH$3,$K$2:$P$2,0))</f>
        <v>0.5</v>
      </c>
      <c r="BI2522" s="150" cm="1">
        <f t="array" ref="BI2522">INDEX($K:$P,ROW(),MATCH(BI$3,$K$2:$P$2,0))</f>
        <v>0.5</v>
      </c>
      <c r="BJ2522" s="150" cm="1">
        <f t="array" ref="BJ2522">INDEX($K:$P,ROW(),MATCH(BJ$3,$K$2:$P$2,0))</f>
        <v>0.5</v>
      </c>
      <c r="BK2522" s="150" cm="1">
        <f t="array" ref="BK2522">INDEX($K:$P,ROW(),MATCH(BK$3,$K$2:$P$2,0))</f>
        <v>0.5</v>
      </c>
      <c r="BL2522" s="150" cm="1">
        <f t="array" ref="BL2522">INDEX($K:$P,ROW(),MATCH(BL$3,$K$2:$P$2,0))</f>
        <v>0.5</v>
      </c>
      <c r="BM2522" s="150" cm="1">
        <f t="array" ref="BM2522">INDEX($K:$P,ROW(),MATCH(BM$3,$K$2:$P$2,0))</f>
        <v>0.5</v>
      </c>
      <c r="BN2522" s="150" cm="1">
        <f t="array" ref="BN2522">INDEX($K:$P,ROW(),MATCH(BN$3,$K$2:$P$2,0))</f>
        <v>0.5</v>
      </c>
      <c r="BO2522" s="150" cm="1">
        <f t="array" ref="BO2522">INDEX($K:$P,ROW(),MATCH(BO$3,$K$2:$P$2,0))</f>
        <v>0.5</v>
      </c>
      <c r="BP2522" s="150" cm="1">
        <f t="array" ref="BP2522">INDEX($K:$P,ROW(),MATCH(BP$3,$K$2:$P$2,0))</f>
        <v>0.5</v>
      </c>
      <c r="BQ2522" s="150" cm="1">
        <f t="array" ref="BQ2522">INDEX($K:$P,ROW(),MATCH(BQ$3,$K$2:$P$2,0))</f>
        <v>0.5</v>
      </c>
      <c r="BR2522" s="150" cm="1">
        <f t="array" ref="BR2522">INDEX($K:$P,ROW(),MATCH(BR$3,$K$2:$P$2,0))</f>
        <v>0.5</v>
      </c>
      <c r="BS2522" s="150" cm="1">
        <f t="array" ref="BS2522">INDEX($K:$P,ROW(),MATCH(BS$3,$K$2:$P$2,0))</f>
        <v>0.5</v>
      </c>
      <c r="BT2522" s="150" cm="1">
        <f t="array" ref="BT2522">INDEX($K:$P,ROW(),MATCH(BT$3,$K$2:$P$2,0))</f>
        <v>0.5</v>
      </c>
      <c r="BU2522" s="150" cm="1">
        <f t="array" ref="BU2522">INDEX($K:$P,ROW(),MATCH(BU$3,$K$2:$P$2,0))</f>
        <v>0.5</v>
      </c>
      <c r="BV2522" s="150" cm="1">
        <f t="array" ref="BV2522">INDEX($K:$P,ROW(),MATCH(BV$3,$K$2:$P$2,0))</f>
        <v>0.5</v>
      </c>
      <c r="BW2522" s="150" cm="1">
        <f t="array" ref="BW2522">INDEX($K:$P,ROW(),MATCH(BW$3,$K$2:$P$2,0))</f>
        <v>0.5</v>
      </c>
      <c r="BX2522" s="150" cm="1">
        <f t="array" ref="BX2522">INDEX($K:$P,ROW(),MATCH(BX$3,$K$2:$P$2,0))</f>
        <v>0.5</v>
      </c>
      <c r="BY2522" s="150" cm="1">
        <f t="array" ref="BY2522">INDEX($K:$P,ROW(),MATCH(BY$3,$K$2:$P$2,0))</f>
        <v>0.5</v>
      </c>
      <c r="BZ2522" s="150" cm="1">
        <f t="array" ref="BZ2522">INDEX($K:$P,ROW(),MATCH(BZ$3,$K$2:$P$2,0))</f>
        <v>0.5</v>
      </c>
      <c r="CA2522" s="150" cm="1">
        <f t="array" ref="CA2522">INDEX($K:$P,ROW(),MATCH(CA$3,$K$2:$P$2,0))</f>
        <v>0.5</v>
      </c>
      <c r="CB2522" s="150" cm="1">
        <f t="array" ref="CB2522">INDEX($K:$P,ROW(),MATCH(CB$3,$K$2:$P$2,0))</f>
        <v>0.5</v>
      </c>
      <c r="CC2522" s="150" cm="1">
        <f t="array" ref="CC2522">INDEX($K:$P,ROW(),MATCH(CC$3,$K$2:$P$2,0))</f>
        <v>0.5</v>
      </c>
      <c r="CD2522" s="150" cm="1">
        <f t="array" ref="CD2522">INDEX($K:$P,ROW(),MATCH(CD$3,$K$2:$P$2,0))</f>
        <v>0.5</v>
      </c>
      <c r="CE2522" s="150" cm="1">
        <f t="array" ref="CE2522">INDEX($K:$P,ROW(),MATCH(CE$3,$K$2:$P$2,0))</f>
        <v>0.5</v>
      </c>
      <c r="CF2522" s="150" cm="1">
        <f t="array" ref="CF2522">INDEX($K:$P,ROW(),MATCH(CF$3,$K$2:$P$2,0))</f>
        <v>0.5</v>
      </c>
      <c r="CG2522" s="150" cm="1">
        <f t="array" ref="CG2522">INDEX($K:$P,ROW(),MATCH(CG$3,$K$2:$P$2,0))</f>
        <v>0.5</v>
      </c>
      <c r="CH2522" s="150" cm="1">
        <f t="array" ref="CH2522">INDEX($K:$P,ROW(),MATCH(CH$3,$K$2:$P$2,0))</f>
        <v>0.5</v>
      </c>
      <c r="CI2522" s="150" cm="1">
        <f t="array" ref="CI2522">INDEX($K:$P,ROW(),MATCH(CI$3,$K$2:$P$2,0))</f>
        <v>0.5</v>
      </c>
      <c r="CJ2522" s="150" cm="1">
        <f t="array" ref="CJ2522">INDEX($K:$P,ROW(),MATCH(CJ$3,$K$2:$P$2,0))</f>
        <v>0.5</v>
      </c>
      <c r="CK2522" s="150" cm="1">
        <f t="array" ref="CK2522">INDEX($K:$P,ROW(),MATCH(CK$3,$K$2:$P$2,0))</f>
        <v>0.5</v>
      </c>
      <c r="CL2522" s="150" cm="1">
        <f t="array" ref="CL2522">INDEX($K:$P,ROW(),MATCH(CL$3,$K$2:$P$2,0))</f>
        <v>0.5</v>
      </c>
      <c r="CN2522" s="60"/>
      <c r="CO2522" s="150" t="e" cm="1">
        <f t="array" ref="CO2522">INDEX($K:$P,ROW(),MATCH(CO$3,$K$2:$P$2,0))</f>
        <v>#N/A</v>
      </c>
      <c r="CP2522" s="150" t="e" cm="1">
        <f t="array" ref="CP2522">INDEX($K:$P,ROW(),MATCH(CP$3,$K$2:$P$2,0))</f>
        <v>#N/A</v>
      </c>
      <c r="CQ2522" s="150" t="e" cm="1">
        <f t="array" ref="CQ2522">INDEX($K:$P,ROW(),MATCH(CQ$3,$K$2:$P$2,0))</f>
        <v>#N/A</v>
      </c>
      <c r="CR2522" s="150" t="e" cm="1">
        <f t="array" ref="CR2522">INDEX($K:$P,ROW(),MATCH(CR$3,$K$2:$P$2,0))</f>
        <v>#N/A</v>
      </c>
      <c r="CS2522" s="150" t="e" cm="1">
        <f t="array" ref="CS2522">INDEX($K:$P,ROW(),MATCH(CS$3,$K$2:$P$2,0))</f>
        <v>#N/A</v>
      </c>
      <c r="CT2522" s="150" t="e" cm="1">
        <f t="array" ref="CT2522">INDEX($K:$P,ROW(),MATCH(CT$3,$K$2:$P$2,0))</f>
        <v>#N/A</v>
      </c>
      <c r="CU2522" s="150" t="e" cm="1">
        <f t="array" ref="CU2522">INDEX($K:$P,ROW(),MATCH(CU$3,$K$2:$P$2,0))</f>
        <v>#N/A</v>
      </c>
      <c r="CV2522" s="150" t="e" cm="1">
        <f t="array" ref="CV2522">INDEX($K:$P,ROW(),MATCH(CV$3,$K$2:$P$2,0))</f>
        <v>#N/A</v>
      </c>
      <c r="CW2522" s="150" t="e" cm="1">
        <f t="array" ref="CW2522">INDEX($K:$P,ROW(),MATCH(CW$3,$K$2:$P$2,0))</f>
        <v>#N/A</v>
      </c>
      <c r="CX2522" s="150" t="e" cm="1">
        <f t="array" ref="CX2522">INDEX($K:$P,ROW(),MATCH(CX$3,$K$2:$P$2,0))</f>
        <v>#N/A</v>
      </c>
      <c r="CY2522" s="150" t="e" cm="1">
        <f t="array" ref="CY2522">INDEX($K:$P,ROW(),MATCH(CY$3,$K$2:$P$2,0))</f>
        <v>#N/A</v>
      </c>
      <c r="CZ2522" s="150" t="e" cm="1">
        <f t="array" ref="CZ2522">INDEX($K:$P,ROW(),MATCH(CZ$3,$K$2:$P$2,0))</f>
        <v>#N/A</v>
      </c>
      <c r="DA2522" s="150" t="e" cm="1">
        <f t="array" ref="DA2522">INDEX($K:$P,ROW(),MATCH(DA$3,$K$2:$P$2,0))</f>
        <v>#N/A</v>
      </c>
      <c r="DB2522" s="150" t="e" cm="1">
        <f t="array" ref="DB2522">INDEX($K:$P,ROW(),MATCH(DB$3,$K$2:$P$2,0))</f>
        <v>#N/A</v>
      </c>
      <c r="DC2522" s="150" t="e" cm="1">
        <f t="array" ref="DC2522">INDEX($K:$P,ROW(),MATCH(DC$3,$K$2:$P$2,0))</f>
        <v>#N/A</v>
      </c>
      <c r="DD2522" s="150" t="e" cm="1">
        <f t="array" ref="DD2522">INDEX($K:$P,ROW(),MATCH(DD$3,$K$2:$P$2,0))</f>
        <v>#N/A</v>
      </c>
      <c r="DE2522" s="150" t="e" cm="1">
        <f t="array" ref="DE2522">INDEX($K:$P,ROW(),MATCH(DE$3,$K$2:$P$2,0))</f>
        <v>#N/A</v>
      </c>
      <c r="DF2522" s="150" t="e" cm="1">
        <f t="array" ref="DF2522">INDEX($K:$P,ROW(),MATCH(DF$3,$K$2:$P$2,0))</f>
        <v>#N/A</v>
      </c>
      <c r="DG2522" s="150" t="e" cm="1">
        <f t="array" ref="DG2522">INDEX($K:$P,ROW(),MATCH(DG$3,$K$2:$P$2,0))</f>
        <v>#N/A</v>
      </c>
      <c r="DH2522" s="150" t="e" cm="1">
        <f t="array" ref="DH2522">INDEX($K:$P,ROW(),MATCH(DH$3,$K$2:$P$2,0))</f>
        <v>#N/A</v>
      </c>
      <c r="DI2522" s="150" t="e" cm="1">
        <f t="array" ref="DI2522">INDEX($K:$P,ROW(),MATCH(DI$3,$K$2:$P$2,0))</f>
        <v>#N/A</v>
      </c>
      <c r="DJ2522" s="150" t="e" cm="1">
        <f t="array" ref="DJ2522">INDEX($K:$P,ROW(),MATCH(DJ$3,$K$2:$P$2,0))</f>
        <v>#N/A</v>
      </c>
      <c r="DK2522" s="150" t="e" cm="1">
        <f t="array" ref="DK2522">INDEX($K:$P,ROW(),MATCH(DK$3,$K$2:$P$2,0))</f>
        <v>#N/A</v>
      </c>
      <c r="DL2522" s="150" t="e" cm="1">
        <f t="array" ref="DL2522">INDEX($K:$P,ROW(),MATCH(DL$3,$K$2:$P$2,0))</f>
        <v>#N/A</v>
      </c>
    </row>
    <row r="2523" spans="1:116" x14ac:dyDescent="0.4">
      <c r="D2523" t="s">
        <v>429</v>
      </c>
      <c r="E2523" s="8"/>
      <c r="G2523" s="95"/>
      <c r="H2523" s="12"/>
      <c r="I2523" s="60"/>
      <c r="J2523" s="60"/>
      <c r="K2523" s="130"/>
      <c r="L2523" s="130"/>
      <c r="M2523" s="130"/>
      <c r="N2523" s="130"/>
      <c r="O2523" s="130"/>
      <c r="P2523" s="130"/>
      <c r="R2523" s="123"/>
      <c r="S2523" s="155"/>
      <c r="T2523" s="155"/>
      <c r="U2523" s="155"/>
      <c r="V2523" s="155"/>
      <c r="W2523" s="155"/>
      <c r="X2523" s="155"/>
      <c r="Y2523" s="155"/>
      <c r="Z2523" s="155"/>
      <c r="AA2523" s="155"/>
      <c r="AB2523" s="155"/>
      <c r="AC2523" s="155"/>
      <c r="AD2523" s="155"/>
      <c r="AE2523" s="155"/>
      <c r="AF2523" s="155"/>
      <c r="AG2523" s="155"/>
      <c r="AH2523" s="155"/>
      <c r="AI2523" s="155"/>
      <c r="AJ2523" s="155"/>
      <c r="AK2523" s="155"/>
      <c r="AL2523" s="155"/>
      <c r="AM2523" s="155"/>
      <c r="AN2523" s="155"/>
      <c r="AO2523" s="155"/>
      <c r="AP2523" s="155"/>
      <c r="AQ2523" s="155"/>
      <c r="AR2523" s="155"/>
      <c r="AS2523" s="155"/>
      <c r="AT2523" s="155"/>
      <c r="AU2523" s="155"/>
      <c r="AV2523" s="155"/>
      <c r="AW2523" s="155"/>
      <c r="AX2523" s="155"/>
      <c r="AY2523" s="155"/>
      <c r="AZ2523" s="155"/>
      <c r="BA2523" s="155"/>
      <c r="BB2523" s="155"/>
      <c r="BC2523" s="155"/>
      <c r="BD2523" s="155"/>
      <c r="BE2523" s="155"/>
      <c r="BF2523" s="155"/>
      <c r="BG2523" s="155"/>
      <c r="BH2523" s="155"/>
      <c r="BI2523" s="155"/>
      <c r="BJ2523" s="155"/>
      <c r="BK2523" s="155"/>
      <c r="BL2523" s="155"/>
      <c r="BM2523" s="155"/>
      <c r="BN2523" s="155"/>
      <c r="BO2523" s="155"/>
      <c r="BP2523" s="155"/>
      <c r="BQ2523" s="155"/>
      <c r="BR2523" s="155"/>
      <c r="BS2523" s="155"/>
      <c r="BT2523" s="155"/>
      <c r="BU2523" s="155"/>
      <c r="BV2523" s="155"/>
      <c r="BW2523" s="155"/>
      <c r="BX2523" s="155"/>
      <c r="BY2523" s="155"/>
      <c r="BZ2523" s="155"/>
      <c r="CA2523" s="155"/>
      <c r="CB2523" s="155"/>
      <c r="CC2523" s="155"/>
      <c r="CD2523" s="155"/>
      <c r="CE2523" s="155"/>
      <c r="CF2523" s="155"/>
      <c r="CG2523" s="155"/>
      <c r="CH2523" s="155"/>
      <c r="CI2523" s="155"/>
      <c r="CJ2523" s="155"/>
      <c r="CK2523" s="155"/>
      <c r="CL2523" s="155"/>
      <c r="CN2523" s="60"/>
      <c r="CO2523" s="155"/>
      <c r="CP2523" s="155"/>
      <c r="CQ2523" s="155"/>
      <c r="CR2523" s="155"/>
      <c r="CS2523" s="155"/>
      <c r="CT2523" s="155"/>
      <c r="CU2523" s="155"/>
      <c r="CV2523" s="155"/>
      <c r="CW2523" s="155"/>
      <c r="CX2523" s="155"/>
      <c r="CY2523" s="155"/>
      <c r="CZ2523" s="155"/>
      <c r="DA2523" s="155"/>
      <c r="DB2523" s="155"/>
      <c r="DC2523" s="155"/>
      <c r="DD2523" s="155"/>
      <c r="DE2523" s="155"/>
      <c r="DF2523" s="155"/>
      <c r="DG2523" s="155"/>
      <c r="DH2523" s="155"/>
      <c r="DI2523" s="155"/>
      <c r="DJ2523" s="155"/>
      <c r="DK2523" s="155"/>
      <c r="DL2523" s="155"/>
    </row>
    <row r="2524" spans="1:116" x14ac:dyDescent="0.4">
      <c r="C2524" t="s">
        <v>203</v>
      </c>
      <c r="D2524" t="s">
        <v>429</v>
      </c>
      <c r="E2524" s="8" t="str">
        <f t="shared" si="4011"/>
        <v>2524 DCOPS-IS</v>
      </c>
      <c r="G2524" s="126" t="str">
        <f>"Expense - "&amp;SUBSTITUTE(G2520,":","")</f>
        <v>Expense - % of operating income - direct cost</v>
      </c>
      <c r="H2524" s="27"/>
      <c r="I2524" s="78"/>
      <c r="J2524" s="78"/>
      <c r="K2524" s="33">
        <f>SUMIF($3:$3,K$2,2524:2524)</f>
        <v>203675.20000000007</v>
      </c>
      <c r="L2524" s="33">
        <f>SUMIF($3:$3,L$2,2524:2524)</f>
        <v>213733.96</v>
      </c>
      <c r="M2524" s="33">
        <f>SUMIF($3:$3,M$2,2524:2524)</f>
        <v>224295.65799999997</v>
      </c>
      <c r="N2524" s="33">
        <f>SUMIF($3:$3,N$2,2524:2524)</f>
        <v>235385.44089999996</v>
      </c>
      <c r="O2524" s="33">
        <f>SUMIF($3:$3,O$2,2524:2524)</f>
        <v>247029.71294500001</v>
      </c>
      <c r="P2524" s="33">
        <f>SUMIF($3:$3,P$2,2524:2524)</f>
        <v>259256.19859225009</v>
      </c>
      <c r="R2524" s="33"/>
      <c r="S2524" s="77">
        <f>-S2522*S2521</f>
        <v>16972.933333333334</v>
      </c>
      <c r="T2524" s="77">
        <f t="shared" ref="T2524:CE2526" si="4012">-T2522*T2521</f>
        <v>16972.933333333334</v>
      </c>
      <c r="U2524" s="77">
        <f t="shared" si="4012"/>
        <v>16972.933333333334</v>
      </c>
      <c r="V2524" s="77">
        <f t="shared" si="4012"/>
        <v>16972.933333333334</v>
      </c>
      <c r="W2524" s="77">
        <f t="shared" si="4012"/>
        <v>16972.933333333334</v>
      </c>
      <c r="X2524" s="77">
        <f t="shared" si="4012"/>
        <v>16972.933333333334</v>
      </c>
      <c r="Y2524" s="77">
        <f t="shared" si="4012"/>
        <v>16972.933333333334</v>
      </c>
      <c r="Z2524" s="77">
        <f t="shared" si="4012"/>
        <v>16972.933333333334</v>
      </c>
      <c r="AA2524" s="77">
        <f t="shared" si="4012"/>
        <v>16972.933333333334</v>
      </c>
      <c r="AB2524" s="77">
        <f t="shared" si="4012"/>
        <v>16972.933333333334</v>
      </c>
      <c r="AC2524" s="77">
        <f t="shared" si="4012"/>
        <v>16972.933333333334</v>
      </c>
      <c r="AD2524" s="77">
        <f t="shared" si="4012"/>
        <v>16972.933333333334</v>
      </c>
      <c r="AE2524" s="77">
        <f t="shared" si="4012"/>
        <v>17811.163333333338</v>
      </c>
      <c r="AF2524" s="77">
        <f t="shared" si="4012"/>
        <v>17811.163333333338</v>
      </c>
      <c r="AG2524" s="77">
        <f t="shared" si="4012"/>
        <v>17811.163333333338</v>
      </c>
      <c r="AH2524" s="77">
        <f t="shared" si="4012"/>
        <v>17811.163333333338</v>
      </c>
      <c r="AI2524" s="77">
        <f t="shared" si="4012"/>
        <v>17811.163333333338</v>
      </c>
      <c r="AJ2524" s="77">
        <f t="shared" si="4012"/>
        <v>17811.163333333338</v>
      </c>
      <c r="AK2524" s="77">
        <f t="shared" si="4012"/>
        <v>17811.163333333338</v>
      </c>
      <c r="AL2524" s="77">
        <f t="shared" si="4012"/>
        <v>17811.163333333338</v>
      </c>
      <c r="AM2524" s="77">
        <f t="shared" si="4012"/>
        <v>17811.163333333338</v>
      </c>
      <c r="AN2524" s="77">
        <f t="shared" si="4012"/>
        <v>17811.163333333338</v>
      </c>
      <c r="AO2524" s="77">
        <f t="shared" si="4012"/>
        <v>17811.163333333338</v>
      </c>
      <c r="AP2524" s="77">
        <f t="shared" si="4012"/>
        <v>17811.163333333338</v>
      </c>
      <c r="AQ2524" s="77">
        <f t="shared" si="4012"/>
        <v>18691.304833333335</v>
      </c>
      <c r="AR2524" s="77">
        <f t="shared" si="4012"/>
        <v>18691.304833333335</v>
      </c>
      <c r="AS2524" s="77">
        <f t="shared" si="4012"/>
        <v>18691.304833333335</v>
      </c>
      <c r="AT2524" s="77">
        <f t="shared" si="4012"/>
        <v>18691.304833333335</v>
      </c>
      <c r="AU2524" s="77">
        <f t="shared" si="4012"/>
        <v>18691.304833333335</v>
      </c>
      <c r="AV2524" s="77">
        <f t="shared" si="4012"/>
        <v>18691.304833333335</v>
      </c>
      <c r="AW2524" s="77">
        <f t="shared" si="4012"/>
        <v>18691.304833333335</v>
      </c>
      <c r="AX2524" s="77">
        <f t="shared" si="4012"/>
        <v>18691.304833333335</v>
      </c>
      <c r="AY2524" s="77">
        <f t="shared" si="4012"/>
        <v>18691.304833333335</v>
      </c>
      <c r="AZ2524" s="77">
        <f t="shared" si="4012"/>
        <v>18691.304833333335</v>
      </c>
      <c r="BA2524" s="77">
        <f t="shared" si="4012"/>
        <v>18691.304833333335</v>
      </c>
      <c r="BB2524" s="77">
        <f t="shared" si="4012"/>
        <v>18691.304833333335</v>
      </c>
      <c r="BC2524" s="77">
        <f t="shared" si="4012"/>
        <v>19615.453408333335</v>
      </c>
      <c r="BD2524" s="77">
        <f t="shared" si="4012"/>
        <v>19615.453408333335</v>
      </c>
      <c r="BE2524" s="77">
        <f t="shared" si="4012"/>
        <v>19615.453408333335</v>
      </c>
      <c r="BF2524" s="77">
        <f t="shared" si="4012"/>
        <v>19615.453408333335</v>
      </c>
      <c r="BG2524" s="77">
        <f t="shared" si="4012"/>
        <v>19615.453408333335</v>
      </c>
      <c r="BH2524" s="77">
        <f t="shared" si="4012"/>
        <v>19615.453408333335</v>
      </c>
      <c r="BI2524" s="77">
        <f t="shared" si="4012"/>
        <v>19615.453408333335</v>
      </c>
      <c r="BJ2524" s="77">
        <f t="shared" si="4012"/>
        <v>19615.453408333335</v>
      </c>
      <c r="BK2524" s="77">
        <f t="shared" si="4012"/>
        <v>19615.453408333335</v>
      </c>
      <c r="BL2524" s="77">
        <f t="shared" si="4012"/>
        <v>19615.453408333335</v>
      </c>
      <c r="BM2524" s="77">
        <f t="shared" si="4012"/>
        <v>19615.453408333335</v>
      </c>
      <c r="BN2524" s="77">
        <f t="shared" si="4012"/>
        <v>19615.453408333335</v>
      </c>
      <c r="BO2524" s="77">
        <f t="shared" si="4012"/>
        <v>20585.809412083338</v>
      </c>
      <c r="BP2524" s="77">
        <f t="shared" si="4012"/>
        <v>20585.809412083338</v>
      </c>
      <c r="BQ2524" s="77">
        <f t="shared" si="4012"/>
        <v>20585.809412083338</v>
      </c>
      <c r="BR2524" s="77">
        <f t="shared" si="4012"/>
        <v>20585.809412083338</v>
      </c>
      <c r="BS2524" s="77">
        <f t="shared" si="4012"/>
        <v>20585.809412083338</v>
      </c>
      <c r="BT2524" s="77">
        <f t="shared" si="4012"/>
        <v>20585.809412083338</v>
      </c>
      <c r="BU2524" s="77">
        <f t="shared" si="4012"/>
        <v>20585.809412083338</v>
      </c>
      <c r="BV2524" s="77">
        <f t="shared" si="4012"/>
        <v>20585.809412083338</v>
      </c>
      <c r="BW2524" s="77">
        <f t="shared" si="4012"/>
        <v>20585.809412083338</v>
      </c>
      <c r="BX2524" s="77">
        <f t="shared" si="4012"/>
        <v>20585.809412083338</v>
      </c>
      <c r="BY2524" s="77">
        <f t="shared" si="4012"/>
        <v>20585.809412083338</v>
      </c>
      <c r="BZ2524" s="77">
        <f t="shared" si="4012"/>
        <v>20585.809412083338</v>
      </c>
      <c r="CA2524" s="77">
        <f t="shared" si="4012"/>
        <v>21604.683216020836</v>
      </c>
      <c r="CB2524" s="77">
        <f t="shared" si="4012"/>
        <v>21604.683216020836</v>
      </c>
      <c r="CC2524" s="77">
        <f t="shared" si="4012"/>
        <v>21604.683216020836</v>
      </c>
      <c r="CD2524" s="77">
        <f t="shared" si="4012"/>
        <v>21604.683216020836</v>
      </c>
      <c r="CE2524" s="77">
        <f t="shared" si="4012"/>
        <v>21604.683216020836</v>
      </c>
      <c r="CF2524" s="77">
        <f t="shared" ref="CF2524:CL2526" si="4013">-CF2522*CF2521</f>
        <v>21604.683216020836</v>
      </c>
      <c r="CG2524" s="77">
        <f t="shared" si="4013"/>
        <v>21604.683216020836</v>
      </c>
      <c r="CH2524" s="77">
        <f t="shared" si="4013"/>
        <v>21604.683216020836</v>
      </c>
      <c r="CI2524" s="77">
        <f t="shared" si="4013"/>
        <v>21604.683216020836</v>
      </c>
      <c r="CJ2524" s="77">
        <f t="shared" si="4013"/>
        <v>21604.683216020836</v>
      </c>
      <c r="CK2524" s="77">
        <f t="shared" si="4013"/>
        <v>21604.683216020836</v>
      </c>
      <c r="CL2524" s="77">
        <f t="shared" si="4013"/>
        <v>21604.683216020836</v>
      </c>
      <c r="CN2524" s="78"/>
      <c r="CO2524" s="77" t="e">
        <f t="shared" ref="CO2524:DK2526" si="4014">-CO2522*CO2521</f>
        <v>#N/A</v>
      </c>
      <c r="CP2524" s="77" t="e">
        <f t="shared" si="4014"/>
        <v>#N/A</v>
      </c>
      <c r="CQ2524" s="77" t="e">
        <f t="shared" si="4014"/>
        <v>#N/A</v>
      </c>
      <c r="CR2524" s="77" t="e">
        <f t="shared" si="4014"/>
        <v>#N/A</v>
      </c>
      <c r="CS2524" s="77" t="e">
        <f t="shared" si="4014"/>
        <v>#N/A</v>
      </c>
      <c r="CT2524" s="77" t="e">
        <f t="shared" si="4014"/>
        <v>#N/A</v>
      </c>
      <c r="CU2524" s="77" t="e">
        <f t="shared" si="4014"/>
        <v>#N/A</v>
      </c>
      <c r="CV2524" s="77" t="e">
        <f t="shared" si="4014"/>
        <v>#N/A</v>
      </c>
      <c r="CW2524" s="77" t="e">
        <f t="shared" si="4014"/>
        <v>#N/A</v>
      </c>
      <c r="CX2524" s="77" t="e">
        <f t="shared" si="4014"/>
        <v>#N/A</v>
      </c>
      <c r="CY2524" s="77" t="e">
        <f t="shared" si="4014"/>
        <v>#N/A</v>
      </c>
      <c r="CZ2524" s="77" t="e">
        <f t="shared" si="4014"/>
        <v>#N/A</v>
      </c>
      <c r="DA2524" s="77" t="e">
        <f t="shared" si="4014"/>
        <v>#N/A</v>
      </c>
      <c r="DB2524" s="77" t="e">
        <f t="shared" si="4014"/>
        <v>#N/A</v>
      </c>
      <c r="DC2524" s="77" t="e">
        <f t="shared" si="4014"/>
        <v>#N/A</v>
      </c>
      <c r="DD2524" s="77" t="e">
        <f t="shared" si="4014"/>
        <v>#N/A</v>
      </c>
      <c r="DE2524" s="77" t="e">
        <f t="shared" si="4014"/>
        <v>#N/A</v>
      </c>
      <c r="DF2524" s="77" t="e">
        <f t="shared" si="4014"/>
        <v>#N/A</v>
      </c>
      <c r="DG2524" s="77" t="e">
        <f t="shared" si="4014"/>
        <v>#N/A</v>
      </c>
      <c r="DH2524" s="77" t="e">
        <f t="shared" si="4014"/>
        <v>#N/A</v>
      </c>
      <c r="DI2524" s="77" t="e">
        <f t="shared" si="4014"/>
        <v>#N/A</v>
      </c>
      <c r="DJ2524" s="77" t="e">
        <f t="shared" si="4014"/>
        <v>#N/A</v>
      </c>
      <c r="DK2524" s="77" t="e">
        <f t="shared" si="4014"/>
        <v>#N/A</v>
      </c>
      <c r="DL2524" s="77" t="e">
        <f t="shared" ref="DL2524:DL2526" si="4015">-DL2522*DL2521</f>
        <v>#N/A</v>
      </c>
    </row>
    <row r="2525" spans="1:116" x14ac:dyDescent="0.4">
      <c r="B2525" t="s">
        <v>244</v>
      </c>
      <c r="D2525" t="s">
        <v>429</v>
      </c>
      <c r="E2525" s="8" t="str">
        <f t="shared" si="4011"/>
        <v>2525 DCOPS-IS</v>
      </c>
      <c r="S2525" s="72"/>
      <c r="T2525" s="72"/>
      <c r="U2525" s="72"/>
      <c r="V2525" s="72"/>
      <c r="W2525" s="72"/>
      <c r="X2525" s="72"/>
      <c r="Y2525" s="72"/>
      <c r="Z2525" s="72"/>
      <c r="AA2525" s="72"/>
      <c r="AB2525" s="72"/>
      <c r="AC2525" s="72"/>
      <c r="AD2525" s="72"/>
      <c r="AE2525" s="72"/>
      <c r="AF2525" s="72"/>
      <c r="AG2525" s="72"/>
      <c r="AH2525" s="72"/>
      <c r="AI2525" s="72"/>
      <c r="AJ2525" s="72"/>
      <c r="AK2525" s="72"/>
      <c r="AL2525" s="72"/>
      <c r="AM2525" s="72"/>
      <c r="AN2525" s="72"/>
      <c r="AO2525" s="72"/>
      <c r="AP2525" s="72"/>
      <c r="AQ2525" s="72"/>
      <c r="AR2525" s="72"/>
      <c r="AS2525" s="72"/>
      <c r="AT2525" s="72"/>
      <c r="AU2525" s="72"/>
      <c r="AV2525" s="72"/>
      <c r="AW2525" s="72"/>
      <c r="AX2525" s="72"/>
      <c r="AY2525" s="72"/>
      <c r="AZ2525" s="72"/>
      <c r="BA2525" s="72"/>
      <c r="BB2525" s="72"/>
      <c r="BC2525" s="72"/>
      <c r="BD2525" s="72"/>
      <c r="BE2525" s="72"/>
      <c r="BF2525" s="72"/>
      <c r="BG2525" s="72"/>
      <c r="BH2525" s="72"/>
      <c r="BI2525" s="72"/>
      <c r="BJ2525" s="72"/>
      <c r="BK2525" s="72"/>
      <c r="BL2525" s="72"/>
      <c r="BM2525" s="72"/>
      <c r="BN2525" s="72"/>
      <c r="BO2525" s="72"/>
      <c r="BP2525" s="72"/>
      <c r="BQ2525" s="72"/>
      <c r="BR2525" s="72"/>
      <c r="BS2525" s="72"/>
      <c r="BT2525" s="72"/>
      <c r="BU2525" s="72"/>
      <c r="BV2525" s="72"/>
      <c r="BW2525" s="72"/>
      <c r="BX2525" s="72"/>
      <c r="BY2525" s="72"/>
      <c r="BZ2525" s="72"/>
      <c r="CA2525" s="72"/>
      <c r="CB2525" s="72"/>
      <c r="CC2525" s="72"/>
      <c r="CD2525" s="72"/>
      <c r="CE2525" s="72"/>
      <c r="CF2525" s="72"/>
      <c r="CG2525" s="72"/>
      <c r="CH2525" s="72"/>
      <c r="CI2525" s="72"/>
      <c r="CJ2525" s="72"/>
      <c r="CK2525" s="72"/>
      <c r="CL2525" s="72"/>
      <c r="CO2525" s="72"/>
      <c r="CP2525" s="72"/>
      <c r="CQ2525" s="72"/>
      <c r="CR2525" s="72"/>
      <c r="CS2525" s="72"/>
      <c r="CT2525" s="72"/>
      <c r="CU2525" s="72"/>
      <c r="CV2525" s="72"/>
      <c r="CW2525" s="72"/>
      <c r="CX2525" s="72"/>
      <c r="CY2525" s="72"/>
      <c r="CZ2525" s="72"/>
      <c r="DA2525" s="72"/>
      <c r="DB2525" s="72"/>
      <c r="DC2525" s="72"/>
      <c r="DD2525" s="72"/>
      <c r="DE2525" s="72"/>
      <c r="DF2525" s="72"/>
      <c r="DG2525" s="72"/>
      <c r="DH2525" s="72"/>
      <c r="DI2525" s="72"/>
      <c r="DJ2525" s="72"/>
      <c r="DK2525" s="72"/>
      <c r="DL2525" s="72"/>
    </row>
    <row r="2526" spans="1:116" x14ac:dyDescent="0.4">
      <c r="B2526" t="s">
        <v>332</v>
      </c>
      <c r="D2526" t="s">
        <v>429</v>
      </c>
      <c r="E2526" s="8" t="str">
        <f t="shared" si="4011"/>
        <v>2526 DCOPS-IS</v>
      </c>
      <c r="G2526" s="136" t="str">
        <f>G2512</f>
        <v>(Primary label)</v>
      </c>
      <c r="H2526" s="27"/>
      <c r="I2526" s="78"/>
      <c r="J2526" s="78"/>
      <c r="K2526" s="33"/>
      <c r="L2526" s="33"/>
      <c r="M2526" s="33"/>
      <c r="N2526" s="33"/>
      <c r="O2526" s="33"/>
      <c r="P2526" s="33"/>
      <c r="R2526" s="33"/>
      <c r="S2526" s="77"/>
      <c r="T2526" s="77"/>
      <c r="U2526" s="77"/>
      <c r="V2526" s="77"/>
      <c r="W2526" s="77"/>
      <c r="X2526" s="77"/>
      <c r="Y2526" s="77"/>
      <c r="Z2526" s="77"/>
      <c r="AA2526" s="77"/>
      <c r="AB2526" s="77"/>
      <c r="AC2526" s="77"/>
      <c r="AD2526" s="77"/>
      <c r="AE2526" s="77"/>
      <c r="AF2526" s="77"/>
      <c r="AG2526" s="77"/>
      <c r="AH2526" s="77"/>
      <c r="AI2526" s="77"/>
      <c r="AJ2526" s="77"/>
      <c r="AK2526" s="77"/>
      <c r="AL2526" s="77"/>
      <c r="AM2526" s="77"/>
      <c r="AN2526" s="77"/>
      <c r="AO2526" s="77"/>
      <c r="AP2526" s="77"/>
      <c r="AQ2526" s="77"/>
      <c r="AR2526" s="77"/>
      <c r="AS2526" s="77"/>
      <c r="AT2526" s="77"/>
      <c r="AU2526" s="77"/>
      <c r="AV2526" s="77"/>
      <c r="AW2526" s="77"/>
      <c r="AX2526" s="77"/>
      <c r="AY2526" s="77"/>
      <c r="AZ2526" s="77"/>
      <c r="BA2526" s="77"/>
      <c r="BB2526" s="77"/>
      <c r="BC2526" s="77"/>
      <c r="BD2526" s="77"/>
      <c r="BE2526" s="77"/>
      <c r="BF2526" s="77"/>
      <c r="BG2526" s="77"/>
      <c r="BH2526" s="77"/>
      <c r="BI2526" s="77"/>
      <c r="BJ2526" s="77"/>
      <c r="BK2526" s="77"/>
      <c r="BL2526" s="77"/>
      <c r="BM2526" s="77"/>
      <c r="BN2526" s="77"/>
      <c r="BO2526" s="77"/>
      <c r="BP2526" s="77"/>
      <c r="BQ2526" s="77"/>
      <c r="BR2526" s="77"/>
      <c r="BS2526" s="77"/>
      <c r="BT2526" s="77"/>
      <c r="BU2526" s="77"/>
      <c r="BV2526" s="77"/>
      <c r="BW2526" s="77"/>
      <c r="BX2526" s="77"/>
      <c r="BY2526" s="77"/>
      <c r="BZ2526" s="77"/>
      <c r="CA2526" s="77"/>
      <c r="CB2526" s="77"/>
      <c r="CC2526" s="77"/>
      <c r="CD2526" s="77"/>
      <c r="CE2526" s="77"/>
      <c r="CF2526" s="77"/>
      <c r="CG2526" s="77"/>
      <c r="CH2526" s="77"/>
      <c r="CI2526" s="77"/>
      <c r="CJ2526" s="77"/>
      <c r="CK2526" s="77"/>
      <c r="CL2526" s="77"/>
      <c r="CN2526" s="78"/>
      <c r="CO2526" s="77"/>
      <c r="CP2526" s="77"/>
      <c r="CQ2526" s="77"/>
      <c r="CR2526" s="77"/>
      <c r="CS2526" s="77"/>
      <c r="CT2526" s="77"/>
      <c r="CU2526" s="77"/>
      <c r="CV2526" s="77"/>
      <c r="CW2526" s="77"/>
      <c r="CX2526" s="77"/>
      <c r="CY2526" s="77"/>
      <c r="CZ2526" s="77"/>
      <c r="DA2526" s="77"/>
      <c r="DB2526" s="77"/>
      <c r="DC2526" s="77"/>
      <c r="DD2526" s="77"/>
      <c r="DE2526" s="77"/>
      <c r="DF2526" s="77"/>
      <c r="DG2526" s="77"/>
      <c r="DH2526" s="77"/>
      <c r="DI2526" s="77"/>
      <c r="DJ2526" s="77"/>
      <c r="DK2526" s="77"/>
      <c r="DL2526" s="77"/>
    </row>
    <row r="2527" spans="1:116" x14ac:dyDescent="0.4">
      <c r="B2527" t="s">
        <v>332</v>
      </c>
      <c r="D2527" t="s">
        <v>429</v>
      </c>
      <c r="E2527" s="8" t="str">
        <f>ROW()&amp;" "&amp;D2527</f>
        <v>2527 DCOPS-IS</v>
      </c>
      <c r="G2527" s="136" t="str">
        <f>G2513</f>
        <v>primary unit</v>
      </c>
      <c r="H2527" s="27"/>
      <c r="I2527" s="78"/>
      <c r="J2527" s="78"/>
      <c r="K2527" s="33"/>
      <c r="L2527" s="33"/>
      <c r="M2527" s="33"/>
      <c r="N2527" s="33"/>
      <c r="O2527" s="33"/>
      <c r="P2527" s="33"/>
      <c r="R2527" s="33"/>
      <c r="S2527" s="77"/>
      <c r="T2527" s="77"/>
      <c r="U2527" s="77"/>
      <c r="V2527" s="77"/>
      <c r="W2527" s="77"/>
      <c r="X2527" s="77"/>
      <c r="Y2527" s="77"/>
      <c r="Z2527" s="77"/>
      <c r="AA2527" s="77"/>
      <c r="AB2527" s="77"/>
      <c r="AC2527" s="77"/>
      <c r="AD2527" s="77"/>
      <c r="AE2527" s="77"/>
      <c r="AF2527" s="77"/>
      <c r="AG2527" s="77"/>
      <c r="AH2527" s="77"/>
      <c r="AI2527" s="77"/>
      <c r="AJ2527" s="77"/>
      <c r="AK2527" s="77"/>
      <c r="AL2527" s="77"/>
      <c r="AM2527" s="77"/>
      <c r="AN2527" s="77"/>
      <c r="AO2527" s="77"/>
      <c r="AP2527" s="77"/>
      <c r="AQ2527" s="77"/>
      <c r="AR2527" s="77"/>
      <c r="AS2527" s="77"/>
      <c r="AT2527" s="77"/>
      <c r="AU2527" s="77"/>
      <c r="AV2527" s="77"/>
      <c r="AW2527" s="77"/>
      <c r="AX2527" s="77"/>
      <c r="AY2527" s="77"/>
      <c r="AZ2527" s="77"/>
      <c r="BA2527" s="77"/>
      <c r="BB2527" s="77"/>
      <c r="BC2527" s="77"/>
      <c r="BD2527" s="77"/>
      <c r="BE2527" s="77"/>
      <c r="BF2527" s="77"/>
      <c r="BG2527" s="77"/>
      <c r="BH2527" s="77"/>
      <c r="BI2527" s="77"/>
      <c r="BJ2527" s="77"/>
      <c r="BK2527" s="77"/>
      <c r="BL2527" s="77"/>
      <c r="BM2527" s="77"/>
      <c r="BN2527" s="77"/>
      <c r="BO2527" s="77"/>
      <c r="BP2527" s="77"/>
      <c r="BQ2527" s="77"/>
      <c r="BR2527" s="77"/>
      <c r="BS2527" s="77"/>
      <c r="BT2527" s="77"/>
      <c r="BU2527" s="77"/>
      <c r="BV2527" s="77"/>
      <c r="BW2527" s="77"/>
      <c r="BX2527" s="77"/>
      <c r="BY2527" s="77"/>
      <c r="BZ2527" s="77"/>
      <c r="CA2527" s="77"/>
      <c r="CB2527" s="77"/>
      <c r="CC2527" s="77"/>
      <c r="CD2527" s="77"/>
      <c r="CE2527" s="77"/>
      <c r="CF2527" s="77"/>
      <c r="CG2527" s="77"/>
      <c r="CH2527" s="77"/>
      <c r="CI2527" s="77"/>
      <c r="CJ2527" s="77"/>
      <c r="CK2527" s="77"/>
      <c r="CL2527" s="77"/>
      <c r="CN2527" s="78"/>
      <c r="CO2527" s="77"/>
      <c r="CP2527" s="77"/>
      <c r="CQ2527" s="77"/>
      <c r="CR2527" s="77"/>
      <c r="CS2527" s="77"/>
      <c r="CT2527" s="77"/>
      <c r="CU2527" s="77"/>
      <c r="CV2527" s="77"/>
      <c r="CW2527" s="77"/>
      <c r="CX2527" s="77"/>
      <c r="CY2527" s="77"/>
      <c r="CZ2527" s="77"/>
      <c r="DA2527" s="77"/>
      <c r="DB2527" s="77"/>
      <c r="DC2527" s="77"/>
      <c r="DD2527" s="77"/>
      <c r="DE2527" s="77"/>
      <c r="DF2527" s="77"/>
      <c r="DG2527" s="77"/>
      <c r="DH2527" s="77"/>
      <c r="DI2527" s="77"/>
      <c r="DJ2527" s="77"/>
      <c r="DK2527" s="77"/>
      <c r="DL2527" s="77"/>
    </row>
    <row r="2528" spans="1:116" x14ac:dyDescent="0.4">
      <c r="B2528" t="s">
        <v>332</v>
      </c>
      <c r="D2528" t="s">
        <v>429</v>
      </c>
      <c r="E2528" s="8" t="str">
        <f t="shared" si="4011"/>
        <v>2528 DCOPS-IS</v>
      </c>
      <c r="G2528" s="136" t="str">
        <f>G2514</f>
        <v>Primary revenue driver</v>
      </c>
      <c r="K2528" s="53"/>
      <c r="L2528" s="53"/>
      <c r="M2528" s="53"/>
      <c r="N2528" s="53"/>
      <c r="O2528" s="53"/>
      <c r="P2528" s="53"/>
      <c r="R2528" s="24"/>
      <c r="S2528" s="179" t="str">
        <f t="shared" ref="S2528:AX2530" si="4016">S2514</f>
        <v>S$16</v>
      </c>
      <c r="T2528" s="179" t="str">
        <f t="shared" si="4016"/>
        <v>T$16</v>
      </c>
      <c r="U2528" s="179" t="str">
        <f t="shared" si="4016"/>
        <v>U$16</v>
      </c>
      <c r="V2528" s="179" t="str">
        <f t="shared" si="4016"/>
        <v>V$16</v>
      </c>
      <c r="W2528" s="179" t="str">
        <f t="shared" si="4016"/>
        <v>W$16</v>
      </c>
      <c r="X2528" s="179" t="str">
        <f t="shared" si="4016"/>
        <v>X$16</v>
      </c>
      <c r="Y2528" s="179" t="str">
        <f t="shared" si="4016"/>
        <v>Y$16</v>
      </c>
      <c r="Z2528" s="179" t="str">
        <f t="shared" si="4016"/>
        <v>Z$16</v>
      </c>
      <c r="AA2528" s="179" t="str">
        <f t="shared" si="4016"/>
        <v>AA$16</v>
      </c>
      <c r="AB2528" s="179" t="str">
        <f t="shared" si="4016"/>
        <v>AB$16</v>
      </c>
      <c r="AC2528" s="179" t="str">
        <f t="shared" si="4016"/>
        <v>AC$16</v>
      </c>
      <c r="AD2528" s="179" t="str">
        <f t="shared" si="4016"/>
        <v>AD$16</v>
      </c>
      <c r="AE2528" s="179" t="str">
        <f t="shared" si="4016"/>
        <v>AE$16</v>
      </c>
      <c r="AF2528" s="179" t="str">
        <f t="shared" si="4016"/>
        <v>AF$16</v>
      </c>
      <c r="AG2528" s="179" t="str">
        <f t="shared" si="4016"/>
        <v>AG$16</v>
      </c>
      <c r="AH2528" s="179" t="str">
        <f t="shared" si="4016"/>
        <v>AH$16</v>
      </c>
      <c r="AI2528" s="179" t="str">
        <f t="shared" si="4016"/>
        <v>AI$16</v>
      </c>
      <c r="AJ2528" s="179" t="str">
        <f t="shared" si="4016"/>
        <v>AJ$16</v>
      </c>
      <c r="AK2528" s="179" t="str">
        <f t="shared" si="4016"/>
        <v>AK$16</v>
      </c>
      <c r="AL2528" s="179" t="str">
        <f t="shared" si="4016"/>
        <v>AL$16</v>
      </c>
      <c r="AM2528" s="179" t="str">
        <f t="shared" si="4016"/>
        <v>AM$16</v>
      </c>
      <c r="AN2528" s="179" t="str">
        <f t="shared" si="4016"/>
        <v>AN$16</v>
      </c>
      <c r="AO2528" s="179" t="str">
        <f t="shared" si="4016"/>
        <v>AO$16</v>
      </c>
      <c r="AP2528" s="179" t="str">
        <f t="shared" si="4016"/>
        <v>AP$16</v>
      </c>
      <c r="AQ2528" s="179" t="str">
        <f t="shared" si="4016"/>
        <v>AQ$16</v>
      </c>
      <c r="AR2528" s="179" t="str">
        <f t="shared" si="4016"/>
        <v>AR$16</v>
      </c>
      <c r="AS2528" s="179" t="str">
        <f t="shared" si="4016"/>
        <v>AS$16</v>
      </c>
      <c r="AT2528" s="179" t="str">
        <f t="shared" si="4016"/>
        <v>AT$16</v>
      </c>
      <c r="AU2528" s="179" t="str">
        <f t="shared" si="4016"/>
        <v>AU$16</v>
      </c>
      <c r="AV2528" s="179" t="str">
        <f t="shared" si="4016"/>
        <v>AV$16</v>
      </c>
      <c r="AW2528" s="179" t="str">
        <f t="shared" si="4016"/>
        <v>AW$16</v>
      </c>
      <c r="AX2528" s="179" t="str">
        <f t="shared" si="4016"/>
        <v>AX$16</v>
      </c>
      <c r="AY2528" s="179" t="str">
        <f t="shared" ref="AY2528:CD2530" si="4017">AY2514</f>
        <v>AY$16</v>
      </c>
      <c r="AZ2528" s="179" t="str">
        <f t="shared" si="4017"/>
        <v>AZ$16</v>
      </c>
      <c r="BA2528" s="179" t="str">
        <f t="shared" si="4017"/>
        <v>BA$16</v>
      </c>
      <c r="BB2528" s="179" t="str">
        <f t="shared" si="4017"/>
        <v>BB$16</v>
      </c>
      <c r="BC2528" s="179" t="str">
        <f t="shared" si="4017"/>
        <v>BC$16</v>
      </c>
      <c r="BD2528" s="179" t="str">
        <f t="shared" si="4017"/>
        <v>BD$16</v>
      </c>
      <c r="BE2528" s="179" t="str">
        <f t="shared" si="4017"/>
        <v>BE$16</v>
      </c>
      <c r="BF2528" s="179" t="str">
        <f t="shared" si="4017"/>
        <v>BF$16</v>
      </c>
      <c r="BG2528" s="179" t="str">
        <f t="shared" si="4017"/>
        <v>BG$16</v>
      </c>
      <c r="BH2528" s="179" t="str">
        <f t="shared" si="4017"/>
        <v>BH$16</v>
      </c>
      <c r="BI2528" s="179" t="str">
        <f t="shared" si="4017"/>
        <v>BI$16</v>
      </c>
      <c r="BJ2528" s="179" t="str">
        <f t="shared" si="4017"/>
        <v>BJ$16</v>
      </c>
      <c r="BK2528" s="179" t="str">
        <f t="shared" si="4017"/>
        <v>BK$16</v>
      </c>
      <c r="BL2528" s="179" t="str">
        <f t="shared" si="4017"/>
        <v>BL$16</v>
      </c>
      <c r="BM2528" s="179" t="str">
        <f t="shared" si="4017"/>
        <v>BM$16</v>
      </c>
      <c r="BN2528" s="179" t="str">
        <f t="shared" si="4017"/>
        <v>BN$16</v>
      </c>
      <c r="BO2528" s="179" t="str">
        <f t="shared" si="4017"/>
        <v>BO$16</v>
      </c>
      <c r="BP2528" s="179" t="str">
        <f t="shared" si="4017"/>
        <v>BP$16</v>
      </c>
      <c r="BQ2528" s="179" t="str">
        <f t="shared" si="4017"/>
        <v>BQ$16</v>
      </c>
      <c r="BR2528" s="179" t="str">
        <f t="shared" si="4017"/>
        <v>BR$16</v>
      </c>
      <c r="BS2528" s="179" t="str">
        <f t="shared" si="4017"/>
        <v>BS$16</v>
      </c>
      <c r="BT2528" s="179" t="str">
        <f t="shared" si="4017"/>
        <v>BT$16</v>
      </c>
      <c r="BU2528" s="179" t="str">
        <f t="shared" si="4017"/>
        <v>BU$16</v>
      </c>
      <c r="BV2528" s="179" t="str">
        <f t="shared" si="4017"/>
        <v>BV$16</v>
      </c>
      <c r="BW2528" s="179" t="str">
        <f t="shared" si="4017"/>
        <v>BW$16</v>
      </c>
      <c r="BX2528" s="179" t="str">
        <f t="shared" si="4017"/>
        <v>BX$16</v>
      </c>
      <c r="BY2528" s="179" t="str">
        <f t="shared" si="4017"/>
        <v>BY$16</v>
      </c>
      <c r="BZ2528" s="179" t="str">
        <f t="shared" si="4017"/>
        <v>BZ$16</v>
      </c>
      <c r="CA2528" s="179" t="str">
        <f t="shared" si="4017"/>
        <v>CA$16</v>
      </c>
      <c r="CB2528" s="179" t="str">
        <f t="shared" si="4017"/>
        <v>CB$16</v>
      </c>
      <c r="CC2528" s="179" t="str">
        <f t="shared" si="4017"/>
        <v>CC$16</v>
      </c>
      <c r="CD2528" s="179" t="str">
        <f t="shared" si="4017"/>
        <v>CD$16</v>
      </c>
      <c r="CE2528" s="179" t="str">
        <f t="shared" ref="CE2528:CL2530" si="4018">CE2514</f>
        <v>CE$16</v>
      </c>
      <c r="CF2528" s="179" t="str">
        <f t="shared" si="4018"/>
        <v>CF$16</v>
      </c>
      <c r="CG2528" s="179" t="str">
        <f t="shared" si="4018"/>
        <v>CG$16</v>
      </c>
      <c r="CH2528" s="179" t="str">
        <f t="shared" si="4018"/>
        <v>CH$16</v>
      </c>
      <c r="CI2528" s="179" t="str">
        <f t="shared" si="4018"/>
        <v>CI$16</v>
      </c>
      <c r="CJ2528" s="179" t="str">
        <f t="shared" si="4018"/>
        <v>CJ$16</v>
      </c>
      <c r="CK2528" s="179" t="str">
        <f t="shared" si="4018"/>
        <v>CK$16</v>
      </c>
      <c r="CL2528" s="179" t="str">
        <f t="shared" si="4018"/>
        <v>CL$16</v>
      </c>
      <c r="CO2528" s="179" t="str">
        <f t="shared" ref="CO2528:DK2530" si="4019">CO2514</f>
        <v>CO$16</v>
      </c>
      <c r="CP2528" s="179" t="str">
        <f t="shared" si="4019"/>
        <v>CP$16</v>
      </c>
      <c r="CQ2528" s="179" t="str">
        <f t="shared" si="4019"/>
        <v>CQ$16</v>
      </c>
      <c r="CR2528" s="179" t="str">
        <f t="shared" si="4019"/>
        <v>CR$16</v>
      </c>
      <c r="CS2528" s="179" t="str">
        <f t="shared" si="4019"/>
        <v>CS$16</v>
      </c>
      <c r="CT2528" s="179" t="str">
        <f t="shared" si="4019"/>
        <v>CT$16</v>
      </c>
      <c r="CU2528" s="179" t="str">
        <f t="shared" si="4019"/>
        <v>CU$16</v>
      </c>
      <c r="CV2528" s="179" t="str">
        <f t="shared" si="4019"/>
        <v>CV$16</v>
      </c>
      <c r="CW2528" s="179" t="str">
        <f t="shared" si="4019"/>
        <v>CW$16</v>
      </c>
      <c r="CX2528" s="179" t="str">
        <f t="shared" si="4019"/>
        <v>CX$16</v>
      </c>
      <c r="CY2528" s="179" t="str">
        <f t="shared" si="4019"/>
        <v>CY$16</v>
      </c>
      <c r="CZ2528" s="179" t="str">
        <f t="shared" si="4019"/>
        <v>CZ$16</v>
      </c>
      <c r="DA2528" s="179" t="str">
        <f t="shared" si="4019"/>
        <v>DA$16</v>
      </c>
      <c r="DB2528" s="179" t="str">
        <f t="shared" si="4019"/>
        <v>DB$16</v>
      </c>
      <c r="DC2528" s="179" t="str">
        <f t="shared" si="4019"/>
        <v>DC$16</v>
      </c>
      <c r="DD2528" s="179" t="str">
        <f t="shared" si="4019"/>
        <v>DD$16</v>
      </c>
      <c r="DE2528" s="179" t="str">
        <f t="shared" si="4019"/>
        <v>DE$16</v>
      </c>
      <c r="DF2528" s="179" t="str">
        <f t="shared" si="4019"/>
        <v>DF$16</v>
      </c>
      <c r="DG2528" s="179" t="str">
        <f t="shared" si="4019"/>
        <v>DG$16</v>
      </c>
      <c r="DH2528" s="179" t="str">
        <f t="shared" si="4019"/>
        <v>DH$16</v>
      </c>
      <c r="DI2528" s="179" t="str">
        <f t="shared" si="4019"/>
        <v>DI$16</v>
      </c>
      <c r="DJ2528" s="179" t="str">
        <f t="shared" si="4019"/>
        <v>DJ$16</v>
      </c>
      <c r="DK2528" s="179" t="str">
        <f t="shared" si="4019"/>
        <v>DK$16</v>
      </c>
      <c r="DL2528" s="179" t="str">
        <f t="shared" ref="DL2528:DL2530" si="4020">DL2514</f>
        <v>DL$16</v>
      </c>
    </row>
    <row r="2529" spans="2:116" x14ac:dyDescent="0.4">
      <c r="B2529" t="s">
        <v>332</v>
      </c>
      <c r="D2529" t="s">
        <v>429</v>
      </c>
      <c r="E2529" s="8" t="str">
        <f t="shared" si="4011"/>
        <v>2529 DCOPS-IS</v>
      </c>
      <c r="G2529" s="136" t="str">
        <f>G2515</f>
        <v>Primary volume driver</v>
      </c>
      <c r="H2529" s="12"/>
      <c r="I2529" s="60"/>
      <c r="J2529" s="60"/>
      <c r="K2529" s="15"/>
      <c r="L2529" s="15"/>
      <c r="M2529" s="15"/>
      <c r="N2529" s="15"/>
      <c r="O2529" s="15"/>
      <c r="P2529" s="15"/>
      <c r="R2529" s="15"/>
      <c r="S2529" s="179" t="str">
        <f t="shared" ref="S2529:AX2531" si="4021">S2515</f>
        <v>S$17</v>
      </c>
      <c r="T2529" s="179" t="str">
        <f t="shared" si="4021"/>
        <v>T$17</v>
      </c>
      <c r="U2529" s="179" t="str">
        <f t="shared" si="4021"/>
        <v>U$17</v>
      </c>
      <c r="V2529" s="179" t="str">
        <f t="shared" si="4021"/>
        <v>V$17</v>
      </c>
      <c r="W2529" s="179" t="str">
        <f t="shared" si="4021"/>
        <v>W$17</v>
      </c>
      <c r="X2529" s="179" t="str">
        <f t="shared" si="4021"/>
        <v>X$17</v>
      </c>
      <c r="Y2529" s="179" t="str">
        <f t="shared" si="4021"/>
        <v>Y$17</v>
      </c>
      <c r="Z2529" s="179" t="str">
        <f t="shared" si="4021"/>
        <v>Z$17</v>
      </c>
      <c r="AA2529" s="179" t="str">
        <f t="shared" si="4021"/>
        <v>AA$17</v>
      </c>
      <c r="AB2529" s="179" t="str">
        <f t="shared" si="4021"/>
        <v>AB$17</v>
      </c>
      <c r="AC2529" s="179" t="str">
        <f t="shared" si="4021"/>
        <v>AC$17</v>
      </c>
      <c r="AD2529" s="179" t="str">
        <f t="shared" si="4021"/>
        <v>AD$17</v>
      </c>
      <c r="AE2529" s="179" t="str">
        <f t="shared" si="4021"/>
        <v>AE$17</v>
      </c>
      <c r="AF2529" s="179" t="str">
        <f t="shared" si="4021"/>
        <v>AF$17</v>
      </c>
      <c r="AG2529" s="179" t="str">
        <f t="shared" si="4021"/>
        <v>AG$17</v>
      </c>
      <c r="AH2529" s="179" t="str">
        <f t="shared" si="4021"/>
        <v>AH$17</v>
      </c>
      <c r="AI2529" s="179" t="str">
        <f t="shared" si="4021"/>
        <v>AI$17</v>
      </c>
      <c r="AJ2529" s="179" t="str">
        <f t="shared" si="4021"/>
        <v>AJ$17</v>
      </c>
      <c r="AK2529" s="179" t="str">
        <f t="shared" si="4021"/>
        <v>AK$17</v>
      </c>
      <c r="AL2529" s="179" t="str">
        <f t="shared" si="4021"/>
        <v>AL$17</v>
      </c>
      <c r="AM2529" s="179" t="str">
        <f t="shared" si="4021"/>
        <v>AM$17</v>
      </c>
      <c r="AN2529" s="179" t="str">
        <f t="shared" si="4021"/>
        <v>AN$17</v>
      </c>
      <c r="AO2529" s="179" t="str">
        <f t="shared" si="4021"/>
        <v>AO$17</v>
      </c>
      <c r="AP2529" s="179" t="str">
        <f t="shared" si="4021"/>
        <v>AP$17</v>
      </c>
      <c r="AQ2529" s="179" t="str">
        <f t="shared" si="4021"/>
        <v>AQ$17</v>
      </c>
      <c r="AR2529" s="179" t="str">
        <f t="shared" si="4021"/>
        <v>AR$17</v>
      </c>
      <c r="AS2529" s="179" t="str">
        <f t="shared" si="4021"/>
        <v>AS$17</v>
      </c>
      <c r="AT2529" s="179" t="str">
        <f t="shared" si="4021"/>
        <v>AT$17</v>
      </c>
      <c r="AU2529" s="179" t="str">
        <f t="shared" si="4021"/>
        <v>AU$17</v>
      </c>
      <c r="AV2529" s="179" t="str">
        <f t="shared" si="4021"/>
        <v>AV$17</v>
      </c>
      <c r="AW2529" s="179" t="str">
        <f t="shared" si="4021"/>
        <v>AW$17</v>
      </c>
      <c r="AX2529" s="179" t="str">
        <f t="shared" si="4021"/>
        <v>AX$17</v>
      </c>
      <c r="AY2529" s="179" t="str">
        <f t="shared" ref="AY2529:CD2531" si="4022">AY2515</f>
        <v>AY$17</v>
      </c>
      <c r="AZ2529" s="179" t="str">
        <f t="shared" si="4022"/>
        <v>AZ$17</v>
      </c>
      <c r="BA2529" s="179" t="str">
        <f t="shared" si="4022"/>
        <v>BA$17</v>
      </c>
      <c r="BB2529" s="179" t="str">
        <f t="shared" si="4022"/>
        <v>BB$17</v>
      </c>
      <c r="BC2529" s="179" t="str">
        <f t="shared" si="4022"/>
        <v>BC$17</v>
      </c>
      <c r="BD2529" s="179" t="str">
        <f t="shared" si="4022"/>
        <v>BD$17</v>
      </c>
      <c r="BE2529" s="179" t="str">
        <f t="shared" si="4022"/>
        <v>BE$17</v>
      </c>
      <c r="BF2529" s="179" t="str">
        <f t="shared" si="4022"/>
        <v>BF$17</v>
      </c>
      <c r="BG2529" s="179" t="str">
        <f t="shared" si="4022"/>
        <v>BG$17</v>
      </c>
      <c r="BH2529" s="179" t="str">
        <f t="shared" si="4022"/>
        <v>BH$17</v>
      </c>
      <c r="BI2529" s="179" t="str">
        <f t="shared" si="4022"/>
        <v>BI$17</v>
      </c>
      <c r="BJ2529" s="179" t="str">
        <f t="shared" si="4022"/>
        <v>BJ$17</v>
      </c>
      <c r="BK2529" s="179" t="str">
        <f t="shared" si="4022"/>
        <v>BK$17</v>
      </c>
      <c r="BL2529" s="179" t="str">
        <f t="shared" si="4022"/>
        <v>BL$17</v>
      </c>
      <c r="BM2529" s="179" t="str">
        <f t="shared" si="4022"/>
        <v>BM$17</v>
      </c>
      <c r="BN2529" s="179" t="str">
        <f t="shared" si="4022"/>
        <v>BN$17</v>
      </c>
      <c r="BO2529" s="179" t="str">
        <f t="shared" si="4022"/>
        <v>BO$17</v>
      </c>
      <c r="BP2529" s="179" t="str">
        <f t="shared" si="4022"/>
        <v>BP$17</v>
      </c>
      <c r="BQ2529" s="179" t="str">
        <f t="shared" si="4022"/>
        <v>BQ$17</v>
      </c>
      <c r="BR2529" s="179" t="str">
        <f t="shared" si="4022"/>
        <v>BR$17</v>
      </c>
      <c r="BS2529" s="179" t="str">
        <f t="shared" si="4022"/>
        <v>BS$17</v>
      </c>
      <c r="BT2529" s="179" t="str">
        <f t="shared" si="4022"/>
        <v>BT$17</v>
      </c>
      <c r="BU2529" s="179" t="str">
        <f t="shared" si="4022"/>
        <v>BU$17</v>
      </c>
      <c r="BV2529" s="179" t="str">
        <f t="shared" si="4022"/>
        <v>BV$17</v>
      </c>
      <c r="BW2529" s="179" t="str">
        <f t="shared" si="4022"/>
        <v>BW$17</v>
      </c>
      <c r="BX2529" s="179" t="str">
        <f t="shared" si="4022"/>
        <v>BX$17</v>
      </c>
      <c r="BY2529" s="179" t="str">
        <f t="shared" si="4022"/>
        <v>BY$17</v>
      </c>
      <c r="BZ2529" s="179" t="str">
        <f t="shared" si="4022"/>
        <v>BZ$17</v>
      </c>
      <c r="CA2529" s="179" t="str">
        <f t="shared" si="4022"/>
        <v>CA$17</v>
      </c>
      <c r="CB2529" s="179" t="str">
        <f t="shared" si="4022"/>
        <v>CB$17</v>
      </c>
      <c r="CC2529" s="179" t="str">
        <f t="shared" si="4022"/>
        <v>CC$17</v>
      </c>
      <c r="CD2529" s="179" t="str">
        <f t="shared" si="4022"/>
        <v>CD$17</v>
      </c>
      <c r="CE2529" s="179" t="str">
        <f t="shared" ref="CE2529:CL2531" si="4023">CE2515</f>
        <v>CE$17</v>
      </c>
      <c r="CF2529" s="179" t="str">
        <f t="shared" si="4023"/>
        <v>CF$17</v>
      </c>
      <c r="CG2529" s="179" t="str">
        <f t="shared" si="4023"/>
        <v>CG$17</v>
      </c>
      <c r="CH2529" s="179" t="str">
        <f t="shared" si="4023"/>
        <v>CH$17</v>
      </c>
      <c r="CI2529" s="179" t="str">
        <f t="shared" si="4023"/>
        <v>CI$17</v>
      </c>
      <c r="CJ2529" s="179" t="str">
        <f t="shared" si="4023"/>
        <v>CJ$17</v>
      </c>
      <c r="CK2529" s="179" t="str">
        <f t="shared" si="4023"/>
        <v>CK$17</v>
      </c>
      <c r="CL2529" s="179" t="str">
        <f t="shared" si="4023"/>
        <v>CL$17</v>
      </c>
      <c r="CN2529" s="60"/>
      <c r="CO2529" s="179" t="str">
        <f t="shared" ref="CO2529:DK2531" si="4024">CO2515</f>
        <v>CO$17</v>
      </c>
      <c r="CP2529" s="179" t="str">
        <f t="shared" si="4024"/>
        <v>CP$17</v>
      </c>
      <c r="CQ2529" s="179" t="str">
        <f t="shared" si="4024"/>
        <v>CQ$17</v>
      </c>
      <c r="CR2529" s="179" t="str">
        <f t="shared" si="4024"/>
        <v>CR$17</v>
      </c>
      <c r="CS2529" s="179" t="str">
        <f t="shared" si="4024"/>
        <v>CS$17</v>
      </c>
      <c r="CT2529" s="179" t="str">
        <f t="shared" si="4024"/>
        <v>CT$17</v>
      </c>
      <c r="CU2529" s="179" t="str">
        <f t="shared" si="4024"/>
        <v>CU$17</v>
      </c>
      <c r="CV2529" s="179" t="str">
        <f t="shared" si="4024"/>
        <v>CV$17</v>
      </c>
      <c r="CW2529" s="179" t="str">
        <f t="shared" si="4024"/>
        <v>CW$17</v>
      </c>
      <c r="CX2529" s="179" t="str">
        <f t="shared" si="4024"/>
        <v>CX$17</v>
      </c>
      <c r="CY2529" s="179" t="str">
        <f t="shared" si="4024"/>
        <v>CY$17</v>
      </c>
      <c r="CZ2529" s="179" t="str">
        <f t="shared" si="4024"/>
        <v>CZ$17</v>
      </c>
      <c r="DA2529" s="179" t="str">
        <f t="shared" si="4024"/>
        <v>DA$17</v>
      </c>
      <c r="DB2529" s="179" t="str">
        <f t="shared" si="4024"/>
        <v>DB$17</v>
      </c>
      <c r="DC2529" s="179" t="str">
        <f t="shared" si="4024"/>
        <v>DC$17</v>
      </c>
      <c r="DD2529" s="179" t="str">
        <f t="shared" si="4024"/>
        <v>DD$17</v>
      </c>
      <c r="DE2529" s="179" t="str">
        <f t="shared" si="4024"/>
        <v>DE$17</v>
      </c>
      <c r="DF2529" s="179" t="str">
        <f t="shared" si="4024"/>
        <v>DF$17</v>
      </c>
      <c r="DG2529" s="179" t="str">
        <f t="shared" si="4024"/>
        <v>DG$17</v>
      </c>
      <c r="DH2529" s="179" t="str">
        <f t="shared" si="4024"/>
        <v>DH$17</v>
      </c>
      <c r="DI2529" s="179" t="str">
        <f t="shared" si="4024"/>
        <v>DI$17</v>
      </c>
      <c r="DJ2529" s="179" t="str">
        <f t="shared" si="4024"/>
        <v>DJ$17</v>
      </c>
      <c r="DK2529" s="179" t="str">
        <f t="shared" si="4024"/>
        <v>DK$17</v>
      </c>
      <c r="DL2529" s="179" t="str">
        <f t="shared" ref="DL2529:DL2531" si="4025">DL2515</f>
        <v>DL$17</v>
      </c>
    </row>
    <row r="2530" spans="2:116" x14ac:dyDescent="0.4">
      <c r="B2530" t="s">
        <v>332</v>
      </c>
      <c r="D2530" t="s">
        <v>429</v>
      </c>
      <c r="E2530" s="8" t="str">
        <f t="shared" si="4011"/>
        <v>2530 DCOPS-IS</v>
      </c>
      <c r="G2530" s="191" t="str">
        <f>G2520</f>
        <v>% of operating income - direct cost:</v>
      </c>
      <c r="H2530" s="12"/>
      <c r="I2530" s="60"/>
      <c r="J2530" s="60"/>
      <c r="K2530" s="15"/>
      <c r="L2530" s="15"/>
      <c r="M2530" s="15"/>
      <c r="N2530" s="15"/>
      <c r="O2530" s="15"/>
      <c r="P2530" s="15"/>
      <c r="R2530" s="15"/>
      <c r="S2530" s="179">
        <f t="shared" ref="S2530:AX2532" si="4026">S2516</f>
        <v>0</v>
      </c>
      <c r="T2530" s="179">
        <f t="shared" si="4026"/>
        <v>0</v>
      </c>
      <c r="U2530" s="179">
        <f t="shared" si="4026"/>
        <v>0</v>
      </c>
      <c r="V2530" s="179">
        <f t="shared" si="4026"/>
        <v>0</v>
      </c>
      <c r="W2530" s="179">
        <f t="shared" si="4026"/>
        <v>0</v>
      </c>
      <c r="X2530" s="179">
        <f t="shared" si="4026"/>
        <v>0</v>
      </c>
      <c r="Y2530" s="179">
        <f t="shared" si="4026"/>
        <v>0</v>
      </c>
      <c r="Z2530" s="179">
        <f t="shared" si="4026"/>
        <v>0</v>
      </c>
      <c r="AA2530" s="179">
        <f t="shared" si="4026"/>
        <v>0</v>
      </c>
      <c r="AB2530" s="179">
        <f t="shared" si="4026"/>
        <v>0</v>
      </c>
      <c r="AC2530" s="179">
        <f t="shared" si="4026"/>
        <v>0</v>
      </c>
      <c r="AD2530" s="179">
        <f t="shared" si="4026"/>
        <v>0</v>
      </c>
      <c r="AE2530" s="179">
        <f t="shared" si="4026"/>
        <v>0</v>
      </c>
      <c r="AF2530" s="179">
        <f t="shared" si="4026"/>
        <v>0</v>
      </c>
      <c r="AG2530" s="179">
        <f t="shared" si="4026"/>
        <v>0</v>
      </c>
      <c r="AH2530" s="179">
        <f t="shared" si="4026"/>
        <v>0</v>
      </c>
      <c r="AI2530" s="179">
        <f t="shared" si="4026"/>
        <v>0</v>
      </c>
      <c r="AJ2530" s="179">
        <f t="shared" si="4026"/>
        <v>0</v>
      </c>
      <c r="AK2530" s="179">
        <f t="shared" si="4026"/>
        <v>0</v>
      </c>
      <c r="AL2530" s="179">
        <f t="shared" si="4026"/>
        <v>0</v>
      </c>
      <c r="AM2530" s="179">
        <f t="shared" si="4026"/>
        <v>0</v>
      </c>
      <c r="AN2530" s="179">
        <f t="shared" si="4026"/>
        <v>0</v>
      </c>
      <c r="AO2530" s="179">
        <f t="shared" si="4026"/>
        <v>0</v>
      </c>
      <c r="AP2530" s="179">
        <f t="shared" si="4026"/>
        <v>0</v>
      </c>
      <c r="AQ2530" s="179">
        <f t="shared" si="4026"/>
        <v>0</v>
      </c>
      <c r="AR2530" s="179">
        <f t="shared" si="4026"/>
        <v>0</v>
      </c>
      <c r="AS2530" s="179">
        <f t="shared" si="4026"/>
        <v>0</v>
      </c>
      <c r="AT2530" s="179">
        <f t="shared" si="4026"/>
        <v>0</v>
      </c>
      <c r="AU2530" s="179">
        <f t="shared" si="4026"/>
        <v>0</v>
      </c>
      <c r="AV2530" s="179">
        <f t="shared" si="4026"/>
        <v>0</v>
      </c>
      <c r="AW2530" s="179">
        <f t="shared" si="4026"/>
        <v>0</v>
      </c>
      <c r="AX2530" s="179">
        <f t="shared" si="4026"/>
        <v>0</v>
      </c>
      <c r="AY2530" s="179">
        <f t="shared" ref="AY2530:CD2532" si="4027">AY2516</f>
        <v>0</v>
      </c>
      <c r="AZ2530" s="179">
        <f t="shared" si="4027"/>
        <v>0</v>
      </c>
      <c r="BA2530" s="179">
        <f t="shared" si="4027"/>
        <v>0</v>
      </c>
      <c r="BB2530" s="179">
        <f t="shared" si="4027"/>
        <v>0</v>
      </c>
      <c r="BC2530" s="179">
        <f t="shared" si="4027"/>
        <v>0</v>
      </c>
      <c r="BD2530" s="179">
        <f t="shared" si="4027"/>
        <v>0</v>
      </c>
      <c r="BE2530" s="179">
        <f t="shared" si="4027"/>
        <v>0</v>
      </c>
      <c r="BF2530" s="179">
        <f t="shared" si="4027"/>
        <v>0</v>
      </c>
      <c r="BG2530" s="179">
        <f t="shared" si="4027"/>
        <v>0</v>
      </c>
      <c r="BH2530" s="179">
        <f t="shared" si="4027"/>
        <v>0</v>
      </c>
      <c r="BI2530" s="179">
        <f t="shared" si="4027"/>
        <v>0</v>
      </c>
      <c r="BJ2530" s="179">
        <f t="shared" si="4027"/>
        <v>0</v>
      </c>
      <c r="BK2530" s="179">
        <f t="shared" si="4027"/>
        <v>0</v>
      </c>
      <c r="BL2530" s="179">
        <f t="shared" si="4027"/>
        <v>0</v>
      </c>
      <c r="BM2530" s="179">
        <f t="shared" si="4027"/>
        <v>0</v>
      </c>
      <c r="BN2530" s="179">
        <f t="shared" si="4027"/>
        <v>0</v>
      </c>
      <c r="BO2530" s="179">
        <f t="shared" si="4027"/>
        <v>0</v>
      </c>
      <c r="BP2530" s="179">
        <f t="shared" si="4027"/>
        <v>0</v>
      </c>
      <c r="BQ2530" s="179">
        <f t="shared" si="4027"/>
        <v>0</v>
      </c>
      <c r="BR2530" s="179">
        <f t="shared" si="4027"/>
        <v>0</v>
      </c>
      <c r="BS2530" s="179">
        <f t="shared" si="4027"/>
        <v>0</v>
      </c>
      <c r="BT2530" s="179">
        <f t="shared" si="4027"/>
        <v>0</v>
      </c>
      <c r="BU2530" s="179">
        <f t="shared" si="4027"/>
        <v>0</v>
      </c>
      <c r="BV2530" s="179">
        <f t="shared" si="4027"/>
        <v>0</v>
      </c>
      <c r="BW2530" s="179">
        <f t="shared" si="4027"/>
        <v>0</v>
      </c>
      <c r="BX2530" s="179">
        <f t="shared" si="4027"/>
        <v>0</v>
      </c>
      <c r="BY2530" s="179">
        <f t="shared" si="4027"/>
        <v>0</v>
      </c>
      <c r="BZ2530" s="179">
        <f t="shared" si="4027"/>
        <v>0</v>
      </c>
      <c r="CA2530" s="179">
        <f t="shared" si="4027"/>
        <v>0</v>
      </c>
      <c r="CB2530" s="179">
        <f t="shared" si="4027"/>
        <v>0</v>
      </c>
      <c r="CC2530" s="179">
        <f t="shared" si="4027"/>
        <v>0</v>
      </c>
      <c r="CD2530" s="179">
        <f t="shared" si="4027"/>
        <v>0</v>
      </c>
      <c r="CE2530" s="179">
        <f t="shared" ref="CE2530:CL2532" si="4028">CE2516</f>
        <v>0</v>
      </c>
      <c r="CF2530" s="179">
        <f t="shared" si="4028"/>
        <v>0</v>
      </c>
      <c r="CG2530" s="179">
        <f t="shared" si="4028"/>
        <v>0</v>
      </c>
      <c r="CH2530" s="179">
        <f t="shared" si="4028"/>
        <v>0</v>
      </c>
      <c r="CI2530" s="179">
        <f t="shared" si="4028"/>
        <v>0</v>
      </c>
      <c r="CJ2530" s="179">
        <f t="shared" si="4028"/>
        <v>0</v>
      </c>
      <c r="CK2530" s="179">
        <f t="shared" si="4028"/>
        <v>0</v>
      </c>
      <c r="CL2530" s="179">
        <f t="shared" si="4028"/>
        <v>0</v>
      </c>
      <c r="CN2530" s="60"/>
      <c r="CO2530" s="179">
        <f t="shared" ref="CO2530:DK2532" si="4029">CO2516</f>
        <v>0</v>
      </c>
      <c r="CP2530" s="179">
        <f t="shared" si="4029"/>
        <v>0</v>
      </c>
      <c r="CQ2530" s="179">
        <f t="shared" si="4029"/>
        <v>0</v>
      </c>
      <c r="CR2530" s="179">
        <f t="shared" si="4029"/>
        <v>0</v>
      </c>
      <c r="CS2530" s="179">
        <f t="shared" si="4029"/>
        <v>0</v>
      </c>
      <c r="CT2530" s="179">
        <f t="shared" si="4029"/>
        <v>0</v>
      </c>
      <c r="CU2530" s="179">
        <f t="shared" si="4029"/>
        <v>0</v>
      </c>
      <c r="CV2530" s="179">
        <f t="shared" si="4029"/>
        <v>0</v>
      </c>
      <c r="CW2530" s="179">
        <f t="shared" si="4029"/>
        <v>0</v>
      </c>
      <c r="CX2530" s="179">
        <f t="shared" si="4029"/>
        <v>0</v>
      </c>
      <c r="CY2530" s="179">
        <f t="shared" si="4029"/>
        <v>0</v>
      </c>
      <c r="CZ2530" s="179">
        <f t="shared" si="4029"/>
        <v>0</v>
      </c>
      <c r="DA2530" s="179">
        <f t="shared" si="4029"/>
        <v>0</v>
      </c>
      <c r="DB2530" s="179">
        <f t="shared" si="4029"/>
        <v>0</v>
      </c>
      <c r="DC2530" s="179">
        <f t="shared" si="4029"/>
        <v>0</v>
      </c>
      <c r="DD2530" s="179">
        <f t="shared" si="4029"/>
        <v>0</v>
      </c>
      <c r="DE2530" s="179">
        <f t="shared" si="4029"/>
        <v>0</v>
      </c>
      <c r="DF2530" s="179">
        <f t="shared" si="4029"/>
        <v>0</v>
      </c>
      <c r="DG2530" s="179">
        <f t="shared" si="4029"/>
        <v>0</v>
      </c>
      <c r="DH2530" s="179">
        <f t="shared" si="4029"/>
        <v>0</v>
      </c>
      <c r="DI2530" s="179">
        <f t="shared" si="4029"/>
        <v>0</v>
      </c>
      <c r="DJ2530" s="179">
        <f t="shared" si="4029"/>
        <v>0</v>
      </c>
      <c r="DK2530" s="179">
        <f t="shared" si="4029"/>
        <v>0</v>
      </c>
      <c r="DL2530" s="179">
        <f t="shared" ref="DL2530:DL2532" si="4030">DL2516</f>
        <v>0</v>
      </c>
    </row>
    <row r="2531" spans="2:116" x14ac:dyDescent="0.4">
      <c r="B2531" t="s">
        <v>332</v>
      </c>
      <c r="D2531" t="s">
        <v>429</v>
      </c>
      <c r="E2531" s="8" t="str">
        <f t="shared" ref="E2531:E2533" si="4031">ROW()&amp;" "&amp;D2531</f>
        <v>2531 DCOPS-IS</v>
      </c>
      <c r="G2531" s="241" t="str">
        <f>IFERROR(SUBSTITUTE(TRIM(MID(G2520, SEARCH("-", G2520) + 1, LEN(G2520))),":",""),"no unit")</f>
        <v>direct cost</v>
      </c>
      <c r="H2531" s="12"/>
      <c r="I2531" s="60"/>
      <c r="J2531" s="60"/>
      <c r="K2531" s="15"/>
      <c r="L2531" s="15"/>
      <c r="M2531" s="15"/>
      <c r="N2531" s="15"/>
      <c r="O2531" s="15"/>
      <c r="P2531" s="15"/>
      <c r="R2531" s="15"/>
      <c r="S2531" s="179"/>
      <c r="T2531" s="179"/>
      <c r="U2531" s="179"/>
      <c r="V2531" s="179"/>
      <c r="W2531" s="179"/>
      <c r="X2531" s="179"/>
      <c r="Y2531" s="179"/>
      <c r="Z2531" s="179"/>
      <c r="AA2531" s="179"/>
      <c r="AB2531" s="179"/>
      <c r="AC2531" s="179"/>
      <c r="AD2531" s="179"/>
      <c r="AE2531" s="179"/>
      <c r="AF2531" s="179"/>
      <c r="AG2531" s="179"/>
      <c r="AH2531" s="179"/>
      <c r="AI2531" s="179"/>
      <c r="AJ2531" s="179"/>
      <c r="AK2531" s="179"/>
      <c r="AL2531" s="179"/>
      <c r="AM2531" s="179"/>
      <c r="AN2531" s="179"/>
      <c r="AO2531" s="179"/>
      <c r="AP2531" s="179"/>
      <c r="AQ2531" s="179"/>
      <c r="AR2531" s="179"/>
      <c r="AS2531" s="179"/>
      <c r="AT2531" s="179"/>
      <c r="AU2531" s="179"/>
      <c r="AV2531" s="179"/>
      <c r="AW2531" s="179"/>
      <c r="AX2531" s="179"/>
      <c r="AY2531" s="179"/>
      <c r="AZ2531" s="179"/>
      <c r="BA2531" s="179"/>
      <c r="BB2531" s="179"/>
      <c r="BC2531" s="179"/>
      <c r="BD2531" s="179"/>
      <c r="BE2531" s="179"/>
      <c r="BF2531" s="179"/>
      <c r="BG2531" s="179"/>
      <c r="BH2531" s="179"/>
      <c r="BI2531" s="179"/>
      <c r="BJ2531" s="179"/>
      <c r="BK2531" s="179"/>
      <c r="BL2531" s="179"/>
      <c r="BM2531" s="179"/>
      <c r="BN2531" s="179"/>
      <c r="BO2531" s="179"/>
      <c r="BP2531" s="179"/>
      <c r="BQ2531" s="179"/>
      <c r="BR2531" s="179"/>
      <c r="BS2531" s="179"/>
      <c r="BT2531" s="179"/>
      <c r="BU2531" s="179"/>
      <c r="BV2531" s="179"/>
      <c r="BW2531" s="179"/>
      <c r="BX2531" s="179"/>
      <c r="BY2531" s="179"/>
      <c r="BZ2531" s="179"/>
      <c r="CA2531" s="179"/>
      <c r="CB2531" s="179"/>
      <c r="CC2531" s="179"/>
      <c r="CD2531" s="179"/>
      <c r="CE2531" s="179"/>
      <c r="CF2531" s="179"/>
      <c r="CG2531" s="179"/>
      <c r="CH2531" s="179"/>
      <c r="CI2531" s="179"/>
      <c r="CJ2531" s="179"/>
      <c r="CK2531" s="179"/>
      <c r="CL2531" s="179"/>
      <c r="CN2531" s="60"/>
      <c r="CO2531" s="179"/>
      <c r="CP2531" s="179"/>
      <c r="CQ2531" s="179"/>
      <c r="CR2531" s="179"/>
      <c r="CS2531" s="179"/>
      <c r="CT2531" s="179"/>
      <c r="CU2531" s="179"/>
      <c r="CV2531" s="179"/>
      <c r="CW2531" s="179"/>
      <c r="CX2531" s="179"/>
      <c r="CY2531" s="179"/>
      <c r="CZ2531" s="179"/>
      <c r="DA2531" s="179"/>
      <c r="DB2531" s="179"/>
      <c r="DC2531" s="179"/>
      <c r="DD2531" s="179"/>
      <c r="DE2531" s="179"/>
      <c r="DF2531" s="179"/>
      <c r="DG2531" s="179"/>
      <c r="DH2531" s="179"/>
      <c r="DI2531" s="179"/>
      <c r="DJ2531" s="179"/>
      <c r="DK2531" s="179"/>
      <c r="DL2531" s="179"/>
    </row>
    <row r="2532" spans="2:116" x14ac:dyDescent="0.4">
      <c r="B2532" t="s">
        <v>332</v>
      </c>
      <c r="D2532" t="s">
        <v>429</v>
      </c>
      <c r="E2532" s="8" t="str">
        <f t="shared" si="4011"/>
        <v>2532 DCOPS-IS</v>
      </c>
      <c r="G2532" s="136" t="str">
        <f>G2518</f>
        <v>Secondary revenue driver</v>
      </c>
      <c r="H2532" s="12"/>
      <c r="I2532" s="60"/>
      <c r="J2532" s="60"/>
      <c r="K2532" s="15"/>
      <c r="L2532" s="15"/>
      <c r="M2532" s="15"/>
      <c r="N2532" s="15"/>
      <c r="O2532" s="15"/>
      <c r="P2532" s="15"/>
      <c r="R2532" s="15"/>
      <c r="S2532" s="4" t="str">
        <f>ADDRESS(ROW(S2524),COLUMN(S2524),2)</f>
        <v>S$2524</v>
      </c>
      <c r="T2532" s="4" t="str">
        <f t="shared" ref="T2532:AY2534" si="4032">ADDRESS(ROW(T2513),COLUMN(T2513),2)</f>
        <v>T$2513</v>
      </c>
      <c r="U2532" s="4" t="str">
        <f t="shared" si="4032"/>
        <v>U$2513</v>
      </c>
      <c r="V2532" s="4" t="str">
        <f t="shared" si="4032"/>
        <v>V$2513</v>
      </c>
      <c r="W2532" s="4" t="str">
        <f t="shared" si="4032"/>
        <v>W$2513</v>
      </c>
      <c r="X2532" s="4" t="str">
        <f t="shared" si="4032"/>
        <v>X$2513</v>
      </c>
      <c r="Y2532" s="4" t="str">
        <f t="shared" si="4032"/>
        <v>Y$2513</v>
      </c>
      <c r="Z2532" s="4" t="str">
        <f t="shared" si="4032"/>
        <v>Z$2513</v>
      </c>
      <c r="AA2532" s="4" t="str">
        <f t="shared" si="4032"/>
        <v>AA$2513</v>
      </c>
      <c r="AB2532" s="4" t="str">
        <f t="shared" si="4032"/>
        <v>AB$2513</v>
      </c>
      <c r="AC2532" s="4" t="str">
        <f t="shared" si="4032"/>
        <v>AC$2513</v>
      </c>
      <c r="AD2532" s="4" t="str">
        <f t="shared" si="4032"/>
        <v>AD$2513</v>
      </c>
      <c r="AE2532" s="4" t="str">
        <f t="shared" si="4032"/>
        <v>AE$2513</v>
      </c>
      <c r="AF2532" s="4" t="str">
        <f t="shared" si="4032"/>
        <v>AF$2513</v>
      </c>
      <c r="AG2532" s="4" t="str">
        <f t="shared" si="4032"/>
        <v>AG$2513</v>
      </c>
      <c r="AH2532" s="4" t="str">
        <f t="shared" si="4032"/>
        <v>AH$2513</v>
      </c>
      <c r="AI2532" s="4" t="str">
        <f t="shared" si="4032"/>
        <v>AI$2513</v>
      </c>
      <c r="AJ2532" s="4" t="str">
        <f t="shared" si="4032"/>
        <v>AJ$2513</v>
      </c>
      <c r="AK2532" s="4" t="str">
        <f t="shared" si="4032"/>
        <v>AK$2513</v>
      </c>
      <c r="AL2532" s="4" t="str">
        <f t="shared" si="4032"/>
        <v>AL$2513</v>
      </c>
      <c r="AM2532" s="4" t="str">
        <f t="shared" si="4032"/>
        <v>AM$2513</v>
      </c>
      <c r="AN2532" s="4" t="str">
        <f t="shared" si="4032"/>
        <v>AN$2513</v>
      </c>
      <c r="AO2532" s="4" t="str">
        <f t="shared" si="4032"/>
        <v>AO$2513</v>
      </c>
      <c r="AP2532" s="4" t="str">
        <f t="shared" si="4032"/>
        <v>AP$2513</v>
      </c>
      <c r="AQ2532" s="4" t="str">
        <f t="shared" si="4032"/>
        <v>AQ$2513</v>
      </c>
      <c r="AR2532" s="4" t="str">
        <f t="shared" si="4032"/>
        <v>AR$2513</v>
      </c>
      <c r="AS2532" s="4" t="str">
        <f t="shared" si="4032"/>
        <v>AS$2513</v>
      </c>
      <c r="AT2532" s="4" t="str">
        <f t="shared" si="4032"/>
        <v>AT$2513</v>
      </c>
      <c r="AU2532" s="4" t="str">
        <f t="shared" si="4032"/>
        <v>AU$2513</v>
      </c>
      <c r="AV2532" s="4" t="str">
        <f t="shared" si="4032"/>
        <v>AV$2513</v>
      </c>
      <c r="AW2532" s="4" t="str">
        <f t="shared" si="4032"/>
        <v>AW$2513</v>
      </c>
      <c r="AX2532" s="4" t="str">
        <f t="shared" si="4032"/>
        <v>AX$2513</v>
      </c>
      <c r="AY2532" s="4" t="str">
        <f t="shared" si="4032"/>
        <v>AY$2513</v>
      </c>
      <c r="AZ2532" s="4" t="str">
        <f t="shared" ref="AZ2532:CE2534" si="4033">ADDRESS(ROW(AZ2513),COLUMN(AZ2513),2)</f>
        <v>AZ$2513</v>
      </c>
      <c r="BA2532" s="4" t="str">
        <f t="shared" si="4033"/>
        <v>BA$2513</v>
      </c>
      <c r="BB2532" s="4" t="str">
        <f t="shared" si="4033"/>
        <v>BB$2513</v>
      </c>
      <c r="BC2532" s="4" t="str">
        <f t="shared" si="4033"/>
        <v>BC$2513</v>
      </c>
      <c r="BD2532" s="4" t="str">
        <f t="shared" si="4033"/>
        <v>BD$2513</v>
      </c>
      <c r="BE2532" s="4" t="str">
        <f t="shared" si="4033"/>
        <v>BE$2513</v>
      </c>
      <c r="BF2532" s="4" t="str">
        <f t="shared" si="4033"/>
        <v>BF$2513</v>
      </c>
      <c r="BG2532" s="4" t="str">
        <f t="shared" si="4033"/>
        <v>BG$2513</v>
      </c>
      <c r="BH2532" s="4" t="str">
        <f t="shared" si="4033"/>
        <v>BH$2513</v>
      </c>
      <c r="BI2532" s="4" t="str">
        <f t="shared" si="4033"/>
        <v>BI$2513</v>
      </c>
      <c r="BJ2532" s="4" t="str">
        <f t="shared" si="4033"/>
        <v>BJ$2513</v>
      </c>
      <c r="BK2532" s="4" t="str">
        <f t="shared" si="4033"/>
        <v>BK$2513</v>
      </c>
      <c r="BL2532" s="4" t="str">
        <f t="shared" si="4033"/>
        <v>BL$2513</v>
      </c>
      <c r="BM2532" s="4" t="str">
        <f t="shared" si="4033"/>
        <v>BM$2513</v>
      </c>
      <c r="BN2532" s="4" t="str">
        <f t="shared" si="4033"/>
        <v>BN$2513</v>
      </c>
      <c r="BO2532" s="4" t="str">
        <f t="shared" si="4033"/>
        <v>BO$2513</v>
      </c>
      <c r="BP2532" s="4" t="str">
        <f t="shared" si="4033"/>
        <v>BP$2513</v>
      </c>
      <c r="BQ2532" s="4" t="str">
        <f t="shared" si="4033"/>
        <v>BQ$2513</v>
      </c>
      <c r="BR2532" s="4" t="str">
        <f t="shared" si="4033"/>
        <v>BR$2513</v>
      </c>
      <c r="BS2532" s="4" t="str">
        <f t="shared" si="4033"/>
        <v>BS$2513</v>
      </c>
      <c r="BT2532" s="4" t="str">
        <f t="shared" si="4033"/>
        <v>BT$2513</v>
      </c>
      <c r="BU2532" s="4" t="str">
        <f t="shared" si="4033"/>
        <v>BU$2513</v>
      </c>
      <c r="BV2532" s="4" t="str">
        <f t="shared" si="4033"/>
        <v>BV$2513</v>
      </c>
      <c r="BW2532" s="4" t="str">
        <f t="shared" si="4033"/>
        <v>BW$2513</v>
      </c>
      <c r="BX2532" s="4" t="str">
        <f t="shared" si="4033"/>
        <v>BX$2513</v>
      </c>
      <c r="BY2532" s="4" t="str">
        <f t="shared" si="4033"/>
        <v>BY$2513</v>
      </c>
      <c r="BZ2532" s="4" t="str">
        <f t="shared" si="4033"/>
        <v>BZ$2513</v>
      </c>
      <c r="CA2532" s="4" t="str">
        <f t="shared" si="4033"/>
        <v>CA$2513</v>
      </c>
      <c r="CB2532" s="4" t="str">
        <f t="shared" si="4033"/>
        <v>CB$2513</v>
      </c>
      <c r="CC2532" s="4" t="str">
        <f t="shared" si="4033"/>
        <v>CC$2513</v>
      </c>
      <c r="CD2532" s="4" t="str">
        <f t="shared" si="4033"/>
        <v>CD$2513</v>
      </c>
      <c r="CE2532" s="4" t="str">
        <f t="shared" si="4033"/>
        <v>CE$2513</v>
      </c>
      <c r="CF2532" s="4" t="str">
        <f t="shared" ref="CF2532:CL2534" si="4034">ADDRESS(ROW(CF2513),COLUMN(CF2513),2)</f>
        <v>CF$2513</v>
      </c>
      <c r="CG2532" s="4" t="str">
        <f t="shared" si="4034"/>
        <v>CG$2513</v>
      </c>
      <c r="CH2532" s="4" t="str">
        <f t="shared" si="4034"/>
        <v>CH$2513</v>
      </c>
      <c r="CI2532" s="4" t="str">
        <f t="shared" si="4034"/>
        <v>CI$2513</v>
      </c>
      <c r="CJ2532" s="4" t="str">
        <f t="shared" si="4034"/>
        <v>CJ$2513</v>
      </c>
      <c r="CK2532" s="4" t="str">
        <f t="shared" si="4034"/>
        <v>CK$2513</v>
      </c>
      <c r="CL2532" s="4" t="str">
        <f t="shared" si="4034"/>
        <v>CL$2513</v>
      </c>
      <c r="CN2532" s="60"/>
      <c r="CO2532" s="4" t="str">
        <f t="shared" ref="CO2532:DK2534" si="4035">ADDRESS(ROW(CO2513),COLUMN(CO2513),2)</f>
        <v>CO$2513</v>
      </c>
      <c r="CP2532" s="4" t="str">
        <f t="shared" si="4035"/>
        <v>CP$2513</v>
      </c>
      <c r="CQ2532" s="4" t="str">
        <f t="shared" si="4035"/>
        <v>CQ$2513</v>
      </c>
      <c r="CR2532" s="4" t="str">
        <f t="shared" si="4035"/>
        <v>CR$2513</v>
      </c>
      <c r="CS2532" s="4" t="str">
        <f t="shared" si="4035"/>
        <v>CS$2513</v>
      </c>
      <c r="CT2532" s="4" t="str">
        <f t="shared" si="4035"/>
        <v>CT$2513</v>
      </c>
      <c r="CU2532" s="4" t="str">
        <f t="shared" si="4035"/>
        <v>CU$2513</v>
      </c>
      <c r="CV2532" s="4" t="str">
        <f t="shared" si="4035"/>
        <v>CV$2513</v>
      </c>
      <c r="CW2532" s="4" t="str">
        <f t="shared" si="4035"/>
        <v>CW$2513</v>
      </c>
      <c r="CX2532" s="4" t="str">
        <f t="shared" si="4035"/>
        <v>CX$2513</v>
      </c>
      <c r="CY2532" s="4" t="str">
        <f t="shared" si="4035"/>
        <v>CY$2513</v>
      </c>
      <c r="CZ2532" s="4" t="str">
        <f t="shared" si="4035"/>
        <v>CZ$2513</v>
      </c>
      <c r="DA2532" s="4" t="str">
        <f t="shared" si="4035"/>
        <v>DA$2513</v>
      </c>
      <c r="DB2532" s="4" t="str">
        <f t="shared" si="4035"/>
        <v>DB$2513</v>
      </c>
      <c r="DC2532" s="4" t="str">
        <f t="shared" si="4035"/>
        <v>DC$2513</v>
      </c>
      <c r="DD2532" s="4" t="str">
        <f t="shared" si="4035"/>
        <v>DD$2513</v>
      </c>
      <c r="DE2532" s="4" t="str">
        <f t="shared" si="4035"/>
        <v>DE$2513</v>
      </c>
      <c r="DF2532" s="4" t="str">
        <f t="shared" si="4035"/>
        <v>DF$2513</v>
      </c>
      <c r="DG2532" s="4" t="str">
        <f t="shared" si="4035"/>
        <v>DG$2513</v>
      </c>
      <c r="DH2532" s="4" t="str">
        <f t="shared" si="4035"/>
        <v>DH$2513</v>
      </c>
      <c r="DI2532" s="4" t="str">
        <f t="shared" si="4035"/>
        <v>DI$2513</v>
      </c>
      <c r="DJ2532" s="4" t="str">
        <f t="shared" si="4035"/>
        <v>DJ$2513</v>
      </c>
      <c r="DK2532" s="4" t="str">
        <f t="shared" si="4035"/>
        <v>DK$2513</v>
      </c>
      <c r="DL2532" s="4" t="str">
        <f t="shared" ref="DL2532:DL2534" si="4036">ADDRESS(ROW(DL2513),COLUMN(DL2513),2)</f>
        <v>DL$2513</v>
      </c>
    </row>
    <row r="2533" spans="2:116" x14ac:dyDescent="0.4">
      <c r="B2533" t="s">
        <v>332</v>
      </c>
      <c r="D2533" t="s">
        <v>429</v>
      </c>
      <c r="E2533" s="8" t="str">
        <f t="shared" si="4011"/>
        <v>2533 DCOPS-IS</v>
      </c>
      <c r="G2533" s="136" t="str">
        <f>G2519</f>
        <v>Secondary volume driver</v>
      </c>
      <c r="H2533" s="12"/>
      <c r="I2533" s="60"/>
      <c r="J2533" s="60"/>
      <c r="K2533" s="15"/>
      <c r="L2533" s="15"/>
      <c r="M2533" s="15"/>
      <c r="N2533" s="15"/>
      <c r="O2533" s="15"/>
      <c r="P2533" s="15"/>
      <c r="R2533" s="15"/>
      <c r="S2533" s="179" t="str">
        <f t="shared" ref="S2533:AX2535" si="4037">S2519</f>
        <v>S$19</v>
      </c>
      <c r="T2533" s="179" t="str">
        <f t="shared" si="4037"/>
        <v>T$19</v>
      </c>
      <c r="U2533" s="179" t="str">
        <f t="shared" si="4037"/>
        <v>U$19</v>
      </c>
      <c r="V2533" s="179" t="str">
        <f t="shared" si="4037"/>
        <v>V$19</v>
      </c>
      <c r="W2533" s="179" t="str">
        <f t="shared" si="4037"/>
        <v>W$19</v>
      </c>
      <c r="X2533" s="179" t="str">
        <f t="shared" si="4037"/>
        <v>X$19</v>
      </c>
      <c r="Y2533" s="179" t="str">
        <f t="shared" si="4037"/>
        <v>Y$19</v>
      </c>
      <c r="Z2533" s="179" t="str">
        <f t="shared" si="4037"/>
        <v>Z$19</v>
      </c>
      <c r="AA2533" s="179" t="str">
        <f t="shared" si="4037"/>
        <v>AA$19</v>
      </c>
      <c r="AB2533" s="179" t="str">
        <f t="shared" si="4037"/>
        <v>AB$19</v>
      </c>
      <c r="AC2533" s="179" t="str">
        <f t="shared" si="4037"/>
        <v>AC$19</v>
      </c>
      <c r="AD2533" s="179" t="str">
        <f t="shared" si="4037"/>
        <v>AD$19</v>
      </c>
      <c r="AE2533" s="179" t="str">
        <f t="shared" si="4037"/>
        <v>AE$19</v>
      </c>
      <c r="AF2533" s="179" t="str">
        <f t="shared" si="4037"/>
        <v>AF$19</v>
      </c>
      <c r="AG2533" s="179" t="str">
        <f t="shared" si="4037"/>
        <v>AG$19</v>
      </c>
      <c r="AH2533" s="179" t="str">
        <f t="shared" si="4037"/>
        <v>AH$19</v>
      </c>
      <c r="AI2533" s="179" t="str">
        <f t="shared" si="4037"/>
        <v>AI$19</v>
      </c>
      <c r="AJ2533" s="179" t="str">
        <f t="shared" si="4037"/>
        <v>AJ$19</v>
      </c>
      <c r="AK2533" s="179" t="str">
        <f t="shared" si="4037"/>
        <v>AK$19</v>
      </c>
      <c r="AL2533" s="179" t="str">
        <f t="shared" si="4037"/>
        <v>AL$19</v>
      </c>
      <c r="AM2533" s="179" t="str">
        <f t="shared" si="4037"/>
        <v>AM$19</v>
      </c>
      <c r="AN2533" s="179" t="str">
        <f t="shared" si="4037"/>
        <v>AN$19</v>
      </c>
      <c r="AO2533" s="179" t="str">
        <f t="shared" si="4037"/>
        <v>AO$19</v>
      </c>
      <c r="AP2533" s="179" t="str">
        <f t="shared" si="4037"/>
        <v>AP$19</v>
      </c>
      <c r="AQ2533" s="179" t="str">
        <f t="shared" si="4037"/>
        <v>AQ$19</v>
      </c>
      <c r="AR2533" s="179" t="str">
        <f t="shared" si="4037"/>
        <v>AR$19</v>
      </c>
      <c r="AS2533" s="179" t="str">
        <f t="shared" si="4037"/>
        <v>AS$19</v>
      </c>
      <c r="AT2533" s="179" t="str">
        <f t="shared" si="4037"/>
        <v>AT$19</v>
      </c>
      <c r="AU2533" s="179" t="str">
        <f t="shared" si="4037"/>
        <v>AU$19</v>
      </c>
      <c r="AV2533" s="179" t="str">
        <f t="shared" si="4037"/>
        <v>AV$19</v>
      </c>
      <c r="AW2533" s="179" t="str">
        <f t="shared" si="4037"/>
        <v>AW$19</v>
      </c>
      <c r="AX2533" s="179" t="str">
        <f t="shared" si="4037"/>
        <v>AX$19</v>
      </c>
      <c r="AY2533" s="179" t="str">
        <f t="shared" ref="AY2533:CD2535" si="4038">AY2519</f>
        <v>AY$19</v>
      </c>
      <c r="AZ2533" s="179" t="str">
        <f t="shared" si="4038"/>
        <v>AZ$19</v>
      </c>
      <c r="BA2533" s="179" t="str">
        <f t="shared" si="4038"/>
        <v>BA$19</v>
      </c>
      <c r="BB2533" s="179" t="str">
        <f t="shared" si="4038"/>
        <v>BB$19</v>
      </c>
      <c r="BC2533" s="179" t="str">
        <f t="shared" si="4038"/>
        <v>BC$19</v>
      </c>
      <c r="BD2533" s="179" t="str">
        <f t="shared" si="4038"/>
        <v>BD$19</v>
      </c>
      <c r="BE2533" s="179" t="str">
        <f t="shared" si="4038"/>
        <v>BE$19</v>
      </c>
      <c r="BF2533" s="179" t="str">
        <f t="shared" si="4038"/>
        <v>BF$19</v>
      </c>
      <c r="BG2533" s="179" t="str">
        <f t="shared" si="4038"/>
        <v>BG$19</v>
      </c>
      <c r="BH2533" s="179" t="str">
        <f t="shared" si="4038"/>
        <v>BH$19</v>
      </c>
      <c r="BI2533" s="179" t="str">
        <f t="shared" si="4038"/>
        <v>BI$19</v>
      </c>
      <c r="BJ2533" s="179" t="str">
        <f t="shared" si="4038"/>
        <v>BJ$19</v>
      </c>
      <c r="BK2533" s="179" t="str">
        <f t="shared" si="4038"/>
        <v>BK$19</v>
      </c>
      <c r="BL2533" s="179" t="str">
        <f t="shared" si="4038"/>
        <v>BL$19</v>
      </c>
      <c r="BM2533" s="179" t="str">
        <f t="shared" si="4038"/>
        <v>BM$19</v>
      </c>
      <c r="BN2533" s="179" t="str">
        <f t="shared" si="4038"/>
        <v>BN$19</v>
      </c>
      <c r="BO2533" s="179" t="str">
        <f t="shared" si="4038"/>
        <v>BO$19</v>
      </c>
      <c r="BP2533" s="179" t="str">
        <f t="shared" si="4038"/>
        <v>BP$19</v>
      </c>
      <c r="BQ2533" s="179" t="str">
        <f t="shared" si="4038"/>
        <v>BQ$19</v>
      </c>
      <c r="BR2533" s="179" t="str">
        <f t="shared" si="4038"/>
        <v>BR$19</v>
      </c>
      <c r="BS2533" s="179" t="str">
        <f t="shared" si="4038"/>
        <v>BS$19</v>
      </c>
      <c r="BT2533" s="179" t="str">
        <f t="shared" si="4038"/>
        <v>BT$19</v>
      </c>
      <c r="BU2533" s="179" t="str">
        <f t="shared" si="4038"/>
        <v>BU$19</v>
      </c>
      <c r="BV2533" s="179" t="str">
        <f t="shared" si="4038"/>
        <v>BV$19</v>
      </c>
      <c r="BW2533" s="179" t="str">
        <f t="shared" si="4038"/>
        <v>BW$19</v>
      </c>
      <c r="BX2533" s="179" t="str">
        <f t="shared" si="4038"/>
        <v>BX$19</v>
      </c>
      <c r="BY2533" s="179" t="str">
        <f t="shared" si="4038"/>
        <v>BY$19</v>
      </c>
      <c r="BZ2533" s="179" t="str">
        <f t="shared" si="4038"/>
        <v>BZ$19</v>
      </c>
      <c r="CA2533" s="179" t="str">
        <f t="shared" si="4038"/>
        <v>CA$19</v>
      </c>
      <c r="CB2533" s="179" t="str">
        <f t="shared" si="4038"/>
        <v>CB$19</v>
      </c>
      <c r="CC2533" s="179" t="str">
        <f t="shared" si="4038"/>
        <v>CC$19</v>
      </c>
      <c r="CD2533" s="179" t="str">
        <f t="shared" si="4038"/>
        <v>CD$19</v>
      </c>
      <c r="CE2533" s="179" t="str">
        <f t="shared" ref="CE2533:CL2535" si="4039">CE2519</f>
        <v>CE$19</v>
      </c>
      <c r="CF2533" s="179" t="str">
        <f t="shared" si="4039"/>
        <v>CF$19</v>
      </c>
      <c r="CG2533" s="179" t="str">
        <f t="shared" si="4039"/>
        <v>CG$19</v>
      </c>
      <c r="CH2533" s="179" t="str">
        <f t="shared" si="4039"/>
        <v>CH$19</v>
      </c>
      <c r="CI2533" s="179" t="str">
        <f t="shared" si="4039"/>
        <v>CI$19</v>
      </c>
      <c r="CJ2533" s="179" t="str">
        <f t="shared" si="4039"/>
        <v>CJ$19</v>
      </c>
      <c r="CK2533" s="179" t="str">
        <f t="shared" si="4039"/>
        <v>CK$19</v>
      </c>
      <c r="CL2533" s="179" t="str">
        <f t="shared" si="4039"/>
        <v>CL$19</v>
      </c>
      <c r="CN2533" s="60"/>
      <c r="CO2533" s="179" t="str">
        <f t="shared" ref="CO2533:DK2535" si="4040">CO2519</f>
        <v>CO$19</v>
      </c>
      <c r="CP2533" s="179" t="str">
        <f t="shared" si="4040"/>
        <v>CP$19</v>
      </c>
      <c r="CQ2533" s="179" t="str">
        <f t="shared" si="4040"/>
        <v>CQ$19</v>
      </c>
      <c r="CR2533" s="179" t="str">
        <f t="shared" si="4040"/>
        <v>CR$19</v>
      </c>
      <c r="CS2533" s="179" t="str">
        <f t="shared" si="4040"/>
        <v>CS$19</v>
      </c>
      <c r="CT2533" s="179" t="str">
        <f t="shared" si="4040"/>
        <v>CT$19</v>
      </c>
      <c r="CU2533" s="179" t="str">
        <f t="shared" si="4040"/>
        <v>CU$19</v>
      </c>
      <c r="CV2533" s="179" t="str">
        <f t="shared" si="4040"/>
        <v>CV$19</v>
      </c>
      <c r="CW2533" s="179" t="str">
        <f t="shared" si="4040"/>
        <v>CW$19</v>
      </c>
      <c r="CX2533" s="179" t="str">
        <f t="shared" si="4040"/>
        <v>CX$19</v>
      </c>
      <c r="CY2533" s="179" t="str">
        <f t="shared" si="4040"/>
        <v>CY$19</v>
      </c>
      <c r="CZ2533" s="179" t="str">
        <f t="shared" si="4040"/>
        <v>CZ$19</v>
      </c>
      <c r="DA2533" s="179" t="str">
        <f t="shared" si="4040"/>
        <v>DA$19</v>
      </c>
      <c r="DB2533" s="179" t="str">
        <f t="shared" si="4040"/>
        <v>DB$19</v>
      </c>
      <c r="DC2533" s="179" t="str">
        <f t="shared" si="4040"/>
        <v>DC$19</v>
      </c>
      <c r="DD2533" s="179" t="str">
        <f t="shared" si="4040"/>
        <v>DD$19</v>
      </c>
      <c r="DE2533" s="179" t="str">
        <f t="shared" si="4040"/>
        <v>DE$19</v>
      </c>
      <c r="DF2533" s="179" t="str">
        <f t="shared" si="4040"/>
        <v>DF$19</v>
      </c>
      <c r="DG2533" s="179" t="str">
        <f t="shared" si="4040"/>
        <v>DG$19</v>
      </c>
      <c r="DH2533" s="179" t="str">
        <f t="shared" si="4040"/>
        <v>DH$19</v>
      </c>
      <c r="DI2533" s="179" t="str">
        <f t="shared" si="4040"/>
        <v>DI$19</v>
      </c>
      <c r="DJ2533" s="179" t="str">
        <f t="shared" si="4040"/>
        <v>DJ$19</v>
      </c>
      <c r="DK2533" s="179" t="str">
        <f t="shared" si="4040"/>
        <v>DK$19</v>
      </c>
      <c r="DL2533" s="179" t="str">
        <f t="shared" ref="DL2533:DL2535" si="4041">DL2519</f>
        <v>DL$19</v>
      </c>
    </row>
  </sheetData>
  <conditionalFormatting sqref="A1:XFD1">
    <cfRule type="cellIs" dxfId="8" priority="1" stopIfTrue="1" operator="notEqual">
      <formula>0.6545646468</formula>
    </cfRule>
  </conditionalFormatting>
  <dataValidations count="2">
    <dataValidation type="whole" allowBlank="1" showInputMessage="1" showErrorMessage="1" sqref="K2260:P2260" xr:uid="{AAE38CD2-65C1-4A8C-B681-774339914BCA}">
      <formula1>0</formula1>
      <formula2>1</formula2>
    </dataValidation>
    <dataValidation type="list" allowBlank="1" showInputMessage="1" showErrorMessage="1" sqref="H255 H287" xr:uid="{BB8FD655-362D-40FB-A7DD-3B9CEE740122}">
      <formula1>G258:G259</formula1>
    </dataValidation>
  </dataValidations>
  <pageMargins left="0.7" right="0.7" top="0.75" bottom="0.75" header="0.3" footer="0.3"/>
  <pageSetup orientation="portrait" horizontalDpi="360" verticalDpi="36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61052E81-77F2-4BD2-829B-7C3B9B354614}">
          <x14:formula1>
            <xm:f>'Data validation'!$A:$A</xm:f>
          </x14:formula1>
          <xm:sqref>C445:C562 C2127:C1048576 C340:C361 C2049:C2125 C1935:C1967 C105:C149 C2:C4 C1901:C1909 C1205:C1355 C1911:C1933 C1714:C1799 C1801:C1899 C1969:C2030 C662:C737 C564:C660 C363:C443 C329:C337 C739:C867 C251:C317 C197:C217 C39:C103 C166:C184 C8:C24 C1357:C1711 C889:C1203</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EEAD23-C8A0-41A8-ADCB-F4CF428A4245}">
  <sheetPr codeName="Sheet28">
    <tabColor theme="1"/>
  </sheetPr>
  <dimension ref="A1:DL95"/>
  <sheetViews>
    <sheetView showGridLines="0" zoomScale="70" zoomScaleNormal="70" workbookViewId="0">
      <selection activeCell="N6" sqref="N6"/>
    </sheetView>
  </sheetViews>
  <sheetFormatPr defaultRowHeight="14.6" outlineLevelRow="1" outlineLevelCol="1" x14ac:dyDescent="0.4"/>
  <cols>
    <col min="1" max="1" width="2.921875" style="64" bestFit="1" customWidth="1"/>
    <col min="2" max="2" width="22.61328125" customWidth="1" outlineLevel="1"/>
    <col min="3" max="3" width="18.84375" customWidth="1" outlineLevel="1"/>
    <col min="4" max="4" width="17.53515625" customWidth="1" outlineLevel="1"/>
    <col min="5" max="6" width="22.61328125" customWidth="1" outlineLevel="1"/>
    <col min="7" max="7" width="31.15234375" style="372" bestFit="1" customWidth="1"/>
    <col min="8" max="9" width="11.53515625" customWidth="1" outlineLevel="1"/>
    <col min="10" max="10" width="15.23046875" style="53" customWidth="1" outlineLevel="1" collapsed="1"/>
    <col min="11" max="11" width="13.84375" style="53" customWidth="1"/>
    <col min="12" max="16" width="13.84375" style="53" bestFit="1" customWidth="1"/>
    <col min="17" max="17" width="2.07421875" style="53" bestFit="1" customWidth="1"/>
    <col min="18" max="18" width="7.84375" style="23" bestFit="1" customWidth="1"/>
    <col min="19" max="90" width="13.84375" style="53" bestFit="1" customWidth="1"/>
    <col min="91" max="91" width="5.53515625" bestFit="1" customWidth="1"/>
    <col min="92" max="92" width="6.69140625" style="53" customWidth="1"/>
    <col min="93" max="116" width="10.61328125" style="53" customWidth="1"/>
  </cols>
  <sheetData>
    <row r="1" spans="1:116" ht="15" thickBot="1" x14ac:dyDescent="0.45">
      <c r="J1" s="230" t="str">
        <f>J2&amp;"A"</f>
        <v>2023A</v>
      </c>
      <c r="K1" s="230" t="str">
        <f>K2&amp;"P"</f>
        <v>2024P</v>
      </c>
      <c r="L1" s="230" t="str">
        <f t="shared" ref="L1:P1" si="0">L2&amp;"P"</f>
        <v>2025P</v>
      </c>
      <c r="M1" s="230" t="str">
        <f t="shared" si="0"/>
        <v>2026P</v>
      </c>
      <c r="N1" s="230" t="str">
        <f t="shared" si="0"/>
        <v>2027P</v>
      </c>
      <c r="O1" s="230" t="str">
        <f t="shared" si="0"/>
        <v>2028P</v>
      </c>
      <c r="P1" s="230" t="str">
        <f t="shared" si="0"/>
        <v>2029P</v>
      </c>
      <c r="R1" s="230" t="str">
        <f>TEXT(R3,"mmm-yy")&amp;"A"</f>
        <v>Dec-23A</v>
      </c>
      <c r="S1" s="230" t="str">
        <f>TEXT(S3,"mmm-yy")&amp;"P"</f>
        <v>Jan-24P</v>
      </c>
      <c r="T1" s="230" t="str">
        <f t="shared" ref="T1:CE1" si="1">TEXT(T3,"mmm-yy")&amp;"P"</f>
        <v>Feb-24P</v>
      </c>
      <c r="U1" s="230" t="str">
        <f t="shared" si="1"/>
        <v>Mar-24P</v>
      </c>
      <c r="V1" s="230" t="str">
        <f t="shared" si="1"/>
        <v>Apr-24P</v>
      </c>
      <c r="W1" s="230" t="str">
        <f t="shared" si="1"/>
        <v>May-24P</v>
      </c>
      <c r="X1" s="230" t="str">
        <f t="shared" si="1"/>
        <v>Jun-24P</v>
      </c>
      <c r="Y1" s="230" t="str">
        <f t="shared" si="1"/>
        <v>Jul-24P</v>
      </c>
      <c r="Z1" s="230" t="str">
        <f t="shared" si="1"/>
        <v>Aug-24P</v>
      </c>
      <c r="AA1" s="230" t="str">
        <f t="shared" si="1"/>
        <v>Sep-24P</v>
      </c>
      <c r="AB1" s="230" t="str">
        <f t="shared" si="1"/>
        <v>Oct-24P</v>
      </c>
      <c r="AC1" s="230" t="str">
        <f t="shared" si="1"/>
        <v>Nov-24P</v>
      </c>
      <c r="AD1" s="230" t="str">
        <f t="shared" si="1"/>
        <v>Dec-24P</v>
      </c>
      <c r="AE1" s="230" t="str">
        <f t="shared" si="1"/>
        <v>Jan-25P</v>
      </c>
      <c r="AF1" s="230" t="str">
        <f t="shared" si="1"/>
        <v>Feb-25P</v>
      </c>
      <c r="AG1" s="230" t="str">
        <f t="shared" si="1"/>
        <v>Mar-25P</v>
      </c>
      <c r="AH1" s="230" t="str">
        <f t="shared" si="1"/>
        <v>Apr-25P</v>
      </c>
      <c r="AI1" s="230" t="str">
        <f t="shared" si="1"/>
        <v>May-25P</v>
      </c>
      <c r="AJ1" s="230" t="str">
        <f t="shared" si="1"/>
        <v>Jun-25P</v>
      </c>
      <c r="AK1" s="230" t="str">
        <f t="shared" si="1"/>
        <v>Jul-25P</v>
      </c>
      <c r="AL1" s="230" t="str">
        <f t="shared" si="1"/>
        <v>Aug-25P</v>
      </c>
      <c r="AM1" s="230" t="str">
        <f t="shared" si="1"/>
        <v>Sep-25P</v>
      </c>
      <c r="AN1" s="230" t="str">
        <f t="shared" si="1"/>
        <v>Oct-25P</v>
      </c>
      <c r="AO1" s="230" t="str">
        <f t="shared" si="1"/>
        <v>Nov-25P</v>
      </c>
      <c r="AP1" s="230" t="str">
        <f t="shared" si="1"/>
        <v>Dec-25P</v>
      </c>
      <c r="AQ1" s="230" t="str">
        <f t="shared" si="1"/>
        <v>Jan-26P</v>
      </c>
      <c r="AR1" s="230" t="str">
        <f t="shared" si="1"/>
        <v>Feb-26P</v>
      </c>
      <c r="AS1" s="230" t="str">
        <f t="shared" si="1"/>
        <v>Mar-26P</v>
      </c>
      <c r="AT1" s="230" t="str">
        <f t="shared" si="1"/>
        <v>Apr-26P</v>
      </c>
      <c r="AU1" s="230" t="str">
        <f t="shared" si="1"/>
        <v>May-26P</v>
      </c>
      <c r="AV1" s="230" t="str">
        <f t="shared" si="1"/>
        <v>Jun-26P</v>
      </c>
      <c r="AW1" s="230" t="str">
        <f t="shared" si="1"/>
        <v>Jul-26P</v>
      </c>
      <c r="AX1" s="230" t="str">
        <f t="shared" si="1"/>
        <v>Aug-26P</v>
      </c>
      <c r="AY1" s="230" t="str">
        <f t="shared" si="1"/>
        <v>Sep-26P</v>
      </c>
      <c r="AZ1" s="230" t="str">
        <f t="shared" si="1"/>
        <v>Oct-26P</v>
      </c>
      <c r="BA1" s="230" t="str">
        <f t="shared" si="1"/>
        <v>Nov-26P</v>
      </c>
      <c r="BB1" s="230" t="str">
        <f t="shared" si="1"/>
        <v>Dec-26P</v>
      </c>
      <c r="BC1" s="230" t="str">
        <f t="shared" si="1"/>
        <v>Jan-27P</v>
      </c>
      <c r="BD1" s="230" t="str">
        <f t="shared" si="1"/>
        <v>Feb-27P</v>
      </c>
      <c r="BE1" s="230" t="str">
        <f t="shared" si="1"/>
        <v>Mar-27P</v>
      </c>
      <c r="BF1" s="230" t="str">
        <f t="shared" si="1"/>
        <v>Apr-27P</v>
      </c>
      <c r="BG1" s="230" t="str">
        <f t="shared" si="1"/>
        <v>May-27P</v>
      </c>
      <c r="BH1" s="230" t="str">
        <f t="shared" si="1"/>
        <v>Jun-27P</v>
      </c>
      <c r="BI1" s="230" t="str">
        <f t="shared" si="1"/>
        <v>Jul-27P</v>
      </c>
      <c r="BJ1" s="230" t="str">
        <f t="shared" si="1"/>
        <v>Aug-27P</v>
      </c>
      <c r="BK1" s="230" t="str">
        <f t="shared" si="1"/>
        <v>Sep-27P</v>
      </c>
      <c r="BL1" s="230" t="str">
        <f t="shared" si="1"/>
        <v>Oct-27P</v>
      </c>
      <c r="BM1" s="230" t="str">
        <f t="shared" si="1"/>
        <v>Nov-27P</v>
      </c>
      <c r="BN1" s="230" t="str">
        <f t="shared" si="1"/>
        <v>Dec-27P</v>
      </c>
      <c r="BO1" s="230" t="str">
        <f t="shared" si="1"/>
        <v>Jan-28P</v>
      </c>
      <c r="BP1" s="230" t="str">
        <f t="shared" si="1"/>
        <v>Feb-28P</v>
      </c>
      <c r="BQ1" s="230" t="str">
        <f t="shared" si="1"/>
        <v>Mar-28P</v>
      </c>
      <c r="BR1" s="230" t="str">
        <f t="shared" si="1"/>
        <v>Apr-28P</v>
      </c>
      <c r="BS1" s="230" t="str">
        <f t="shared" si="1"/>
        <v>May-28P</v>
      </c>
      <c r="BT1" s="230" t="str">
        <f t="shared" si="1"/>
        <v>Jun-28P</v>
      </c>
      <c r="BU1" s="230" t="str">
        <f t="shared" si="1"/>
        <v>Jul-28P</v>
      </c>
      <c r="BV1" s="230" t="str">
        <f t="shared" si="1"/>
        <v>Aug-28P</v>
      </c>
      <c r="BW1" s="230" t="str">
        <f t="shared" si="1"/>
        <v>Sep-28P</v>
      </c>
      <c r="BX1" s="230" t="str">
        <f t="shared" si="1"/>
        <v>Oct-28P</v>
      </c>
      <c r="BY1" s="230" t="str">
        <f t="shared" si="1"/>
        <v>Nov-28P</v>
      </c>
      <c r="BZ1" s="230" t="str">
        <f t="shared" si="1"/>
        <v>Dec-28P</v>
      </c>
      <c r="CA1" s="230" t="str">
        <f t="shared" si="1"/>
        <v>Jan-29P</v>
      </c>
      <c r="CB1" s="230" t="str">
        <f t="shared" si="1"/>
        <v>Feb-29P</v>
      </c>
      <c r="CC1" s="230" t="str">
        <f t="shared" si="1"/>
        <v>Mar-29P</v>
      </c>
      <c r="CD1" s="230" t="str">
        <f t="shared" si="1"/>
        <v>Apr-29P</v>
      </c>
      <c r="CE1" s="230" t="str">
        <f t="shared" si="1"/>
        <v>May-29P</v>
      </c>
      <c r="CF1" s="230" t="str">
        <f t="shared" ref="CF1:CL1" si="2">TEXT(CF3,"mmm-yy")&amp;"P"</f>
        <v>Jun-29P</v>
      </c>
      <c r="CG1" s="230" t="str">
        <f t="shared" si="2"/>
        <v>Jul-29P</v>
      </c>
      <c r="CH1" s="230" t="str">
        <f t="shared" si="2"/>
        <v>Aug-29P</v>
      </c>
      <c r="CI1" s="230" t="str">
        <f t="shared" si="2"/>
        <v>Sep-29P</v>
      </c>
      <c r="CJ1" s="230" t="str">
        <f t="shared" si="2"/>
        <v>Oct-29P</v>
      </c>
      <c r="CK1" s="230" t="str">
        <f t="shared" si="2"/>
        <v>Nov-29P</v>
      </c>
      <c r="CL1" s="230" t="str">
        <f t="shared" si="2"/>
        <v>Dec-29P</v>
      </c>
      <c r="CN1" s="230" t="str">
        <f>CN2&amp;"A"</f>
        <v>0 Q4A</v>
      </c>
      <c r="CO1" s="230" t="str">
        <f>CO2&amp;"P"</f>
        <v>0 Q1P</v>
      </c>
      <c r="CP1" s="230" t="str">
        <f t="shared" ref="CP1:DL1" si="3">CP2&amp;"P"</f>
        <v>0 Q2P</v>
      </c>
      <c r="CQ1" s="230" t="str">
        <f t="shared" si="3"/>
        <v>0 Q3P</v>
      </c>
      <c r="CR1" s="230" t="str">
        <f t="shared" si="3"/>
        <v>0 Q4P</v>
      </c>
      <c r="CS1" s="230" t="str">
        <f t="shared" si="3"/>
        <v>0 Q1P</v>
      </c>
      <c r="CT1" s="230" t="str">
        <f t="shared" si="3"/>
        <v>0 Q2P</v>
      </c>
      <c r="CU1" s="230" t="str">
        <f t="shared" si="3"/>
        <v>0 Q3P</v>
      </c>
      <c r="CV1" s="230" t="str">
        <f t="shared" si="3"/>
        <v>0 Q4P</v>
      </c>
      <c r="CW1" s="230" t="str">
        <f t="shared" si="3"/>
        <v>0 Q1P</v>
      </c>
      <c r="CX1" s="230" t="str">
        <f t="shared" si="3"/>
        <v>0 Q2P</v>
      </c>
      <c r="CY1" s="230" t="str">
        <f t="shared" si="3"/>
        <v>0 Q3P</v>
      </c>
      <c r="CZ1" s="230" t="str">
        <f t="shared" si="3"/>
        <v>0 Q4P</v>
      </c>
      <c r="DA1" s="230" t="str">
        <f t="shared" si="3"/>
        <v>0 Q1P</v>
      </c>
      <c r="DB1" s="230" t="str">
        <f t="shared" si="3"/>
        <v>0 Q2P</v>
      </c>
      <c r="DC1" s="230" t="str">
        <f t="shared" si="3"/>
        <v>0 Q3P</v>
      </c>
      <c r="DD1" s="230" t="str">
        <f t="shared" si="3"/>
        <v>0 Q4P</v>
      </c>
      <c r="DE1" s="230" t="str">
        <f t="shared" si="3"/>
        <v>0 Q1P</v>
      </c>
      <c r="DF1" s="230" t="str">
        <f t="shared" si="3"/>
        <v>0 Q2P</v>
      </c>
      <c r="DG1" s="230" t="str">
        <f t="shared" si="3"/>
        <v>0 Q3P</v>
      </c>
      <c r="DH1" s="230" t="str">
        <f t="shared" si="3"/>
        <v>0 Q4P</v>
      </c>
      <c r="DI1" s="230" t="str">
        <f t="shared" si="3"/>
        <v>0 Q1P</v>
      </c>
      <c r="DJ1" s="230" t="str">
        <f t="shared" si="3"/>
        <v>0 Q2P</v>
      </c>
      <c r="DK1" s="230" t="str">
        <f t="shared" si="3"/>
        <v>0 Q3P</v>
      </c>
      <c r="DL1" s="230" t="str">
        <f t="shared" si="3"/>
        <v>0 Q4P</v>
      </c>
    </row>
    <row r="2" spans="1:116" outlineLevel="1" x14ac:dyDescent="0.4">
      <c r="A2"/>
      <c r="J2">
        <f>K2-1</f>
        <v>2023</v>
      </c>
      <c r="K2">
        <f>YEAR(N12)</f>
        <v>2024</v>
      </c>
      <c r="L2">
        <f t="shared" ref="L2:P3" si="4">K2+1</f>
        <v>2025</v>
      </c>
      <c r="M2">
        <f t="shared" si="4"/>
        <v>2026</v>
      </c>
      <c r="N2">
        <f t="shared" si="4"/>
        <v>2027</v>
      </c>
      <c r="O2">
        <f t="shared" si="4"/>
        <v>2028</v>
      </c>
      <c r="P2">
        <f t="shared" si="4"/>
        <v>2029</v>
      </c>
      <c r="Q2"/>
      <c r="R2"/>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N2" t="str">
        <f t="shared" ref="CN2:DL2" si="5">IF(CN8=3,CN4&amp;" Q1",IF(CN8=6,CN4&amp;" Q2",IF(CN8=9,CN4&amp;" Q3",IF(CN8=12,CN4&amp;" Q4",0))))</f>
        <v>0 Q4</v>
      </c>
      <c r="CO2" t="str">
        <f t="shared" si="5"/>
        <v>0 Q1</v>
      </c>
      <c r="CP2" t="str">
        <f t="shared" si="5"/>
        <v>0 Q2</v>
      </c>
      <c r="CQ2" t="str">
        <f t="shared" si="5"/>
        <v>0 Q3</v>
      </c>
      <c r="CR2" t="str">
        <f t="shared" si="5"/>
        <v>0 Q4</v>
      </c>
      <c r="CS2" t="str">
        <f t="shared" si="5"/>
        <v>0 Q1</v>
      </c>
      <c r="CT2" t="str">
        <f t="shared" si="5"/>
        <v>0 Q2</v>
      </c>
      <c r="CU2" t="str">
        <f t="shared" si="5"/>
        <v>0 Q3</v>
      </c>
      <c r="CV2" t="str">
        <f t="shared" si="5"/>
        <v>0 Q4</v>
      </c>
      <c r="CW2" t="str">
        <f t="shared" si="5"/>
        <v>0 Q1</v>
      </c>
      <c r="CX2" t="str">
        <f t="shared" si="5"/>
        <v>0 Q2</v>
      </c>
      <c r="CY2" t="str">
        <f t="shared" si="5"/>
        <v>0 Q3</v>
      </c>
      <c r="CZ2" t="str">
        <f>IF(CZ8=3,CZ4&amp;" Q1",IF(CZ8=6,CZ4&amp;" Q2",IF(CZ8=9,CZ4&amp;" Q3",IF(CZ8=12,CZ4&amp;" Q4",0))))</f>
        <v>0 Q4</v>
      </c>
      <c r="DA2" t="str">
        <f t="shared" si="5"/>
        <v>0 Q1</v>
      </c>
      <c r="DB2" t="str">
        <f t="shared" si="5"/>
        <v>0 Q2</v>
      </c>
      <c r="DC2" t="str">
        <f t="shared" si="5"/>
        <v>0 Q3</v>
      </c>
      <c r="DD2" t="str">
        <f t="shared" si="5"/>
        <v>0 Q4</v>
      </c>
      <c r="DE2" t="str">
        <f t="shared" si="5"/>
        <v>0 Q1</v>
      </c>
      <c r="DF2" t="str">
        <f t="shared" si="5"/>
        <v>0 Q2</v>
      </c>
      <c r="DG2" t="str">
        <f t="shared" si="5"/>
        <v>0 Q3</v>
      </c>
      <c r="DH2" t="str">
        <f t="shared" si="5"/>
        <v>0 Q4</v>
      </c>
      <c r="DI2" t="str">
        <f t="shared" si="5"/>
        <v>0 Q1</v>
      </c>
      <c r="DJ2" t="str">
        <f t="shared" si="5"/>
        <v>0 Q2</v>
      </c>
      <c r="DK2" t="str">
        <f t="shared" si="5"/>
        <v>0 Q3</v>
      </c>
      <c r="DL2" t="str">
        <f t="shared" si="5"/>
        <v>0 Q4</v>
      </c>
    </row>
    <row r="3" spans="1:116" outlineLevel="1" x14ac:dyDescent="0.4">
      <c r="A3"/>
      <c r="J3">
        <f>K3-1</f>
        <v>2023</v>
      </c>
      <c r="K3">
        <f>YEAR(N12)</f>
        <v>2024</v>
      </c>
      <c r="L3">
        <f t="shared" si="4"/>
        <v>2025</v>
      </c>
      <c r="M3">
        <f t="shared" si="4"/>
        <v>2026</v>
      </c>
      <c r="N3">
        <f t="shared" si="4"/>
        <v>2027</v>
      </c>
      <c r="O3">
        <f t="shared" si="4"/>
        <v>2028</v>
      </c>
      <c r="P3">
        <f t="shared" si="4"/>
        <v>2029</v>
      </c>
      <c r="Q3"/>
      <c r="R3" s="351">
        <f>EOMONTH(S3,-1)</f>
        <v>45291</v>
      </c>
      <c r="S3" s="359">
        <f>+EOMONTH('IS BS CF'!$N$12,0)</f>
        <v>45322</v>
      </c>
      <c r="T3" s="351">
        <f t="shared" ref="T3:CE3" si="6">EOMONTH(S3,1)</f>
        <v>45351</v>
      </c>
      <c r="U3" s="351">
        <f t="shared" si="6"/>
        <v>45382</v>
      </c>
      <c r="V3" s="351">
        <f t="shared" si="6"/>
        <v>45412</v>
      </c>
      <c r="W3" s="351">
        <f t="shared" si="6"/>
        <v>45443</v>
      </c>
      <c r="X3" s="351">
        <f t="shared" si="6"/>
        <v>45473</v>
      </c>
      <c r="Y3" s="351">
        <f t="shared" si="6"/>
        <v>45504</v>
      </c>
      <c r="Z3" s="351">
        <f t="shared" si="6"/>
        <v>45535</v>
      </c>
      <c r="AA3" s="351">
        <f t="shared" si="6"/>
        <v>45565</v>
      </c>
      <c r="AB3" s="351">
        <f>EOMONTH(AA3,1)</f>
        <v>45596</v>
      </c>
      <c r="AC3" s="351">
        <f t="shared" si="6"/>
        <v>45626</v>
      </c>
      <c r="AD3" s="351">
        <f t="shared" si="6"/>
        <v>45657</v>
      </c>
      <c r="AE3" s="351">
        <f t="shared" si="6"/>
        <v>45688</v>
      </c>
      <c r="AF3" s="351">
        <f>EOMONTH(AE3,1)</f>
        <v>45716</v>
      </c>
      <c r="AG3" s="351">
        <f t="shared" si="6"/>
        <v>45747</v>
      </c>
      <c r="AH3" s="351">
        <f t="shared" si="6"/>
        <v>45777</v>
      </c>
      <c r="AI3" s="351">
        <f t="shared" si="6"/>
        <v>45808</v>
      </c>
      <c r="AJ3" s="351">
        <f t="shared" si="6"/>
        <v>45838</v>
      </c>
      <c r="AK3" s="351">
        <f t="shared" si="6"/>
        <v>45869</v>
      </c>
      <c r="AL3" s="351">
        <f t="shared" si="6"/>
        <v>45900</v>
      </c>
      <c r="AM3" s="351">
        <f t="shared" si="6"/>
        <v>45930</v>
      </c>
      <c r="AN3" s="351">
        <f t="shared" si="6"/>
        <v>45961</v>
      </c>
      <c r="AO3" s="351">
        <f t="shared" si="6"/>
        <v>45991</v>
      </c>
      <c r="AP3" s="351">
        <f t="shared" si="6"/>
        <v>46022</v>
      </c>
      <c r="AQ3" s="351">
        <f t="shared" si="6"/>
        <v>46053</v>
      </c>
      <c r="AR3" s="351">
        <f t="shared" si="6"/>
        <v>46081</v>
      </c>
      <c r="AS3" s="351">
        <f t="shared" si="6"/>
        <v>46112</v>
      </c>
      <c r="AT3" s="351">
        <f t="shared" si="6"/>
        <v>46142</v>
      </c>
      <c r="AU3" s="351">
        <f t="shared" si="6"/>
        <v>46173</v>
      </c>
      <c r="AV3" s="351">
        <f t="shared" si="6"/>
        <v>46203</v>
      </c>
      <c r="AW3" s="351">
        <f t="shared" si="6"/>
        <v>46234</v>
      </c>
      <c r="AX3" s="351">
        <f t="shared" si="6"/>
        <v>46265</v>
      </c>
      <c r="AY3" s="351">
        <f t="shared" si="6"/>
        <v>46295</v>
      </c>
      <c r="AZ3" s="351">
        <f t="shared" si="6"/>
        <v>46326</v>
      </c>
      <c r="BA3" s="351">
        <f t="shared" si="6"/>
        <v>46356</v>
      </c>
      <c r="BB3" s="351">
        <f t="shared" si="6"/>
        <v>46387</v>
      </c>
      <c r="BC3" s="351">
        <f t="shared" si="6"/>
        <v>46418</v>
      </c>
      <c r="BD3" s="351">
        <f t="shared" si="6"/>
        <v>46446</v>
      </c>
      <c r="BE3" s="351">
        <f t="shared" si="6"/>
        <v>46477</v>
      </c>
      <c r="BF3" s="351">
        <f t="shared" si="6"/>
        <v>46507</v>
      </c>
      <c r="BG3" s="351">
        <f t="shared" si="6"/>
        <v>46538</v>
      </c>
      <c r="BH3" s="351">
        <f t="shared" si="6"/>
        <v>46568</v>
      </c>
      <c r="BI3" s="351">
        <f t="shared" si="6"/>
        <v>46599</v>
      </c>
      <c r="BJ3" s="351">
        <f t="shared" si="6"/>
        <v>46630</v>
      </c>
      <c r="BK3" s="351">
        <f t="shared" si="6"/>
        <v>46660</v>
      </c>
      <c r="BL3" s="351">
        <f t="shared" si="6"/>
        <v>46691</v>
      </c>
      <c r="BM3" s="351">
        <f t="shared" si="6"/>
        <v>46721</v>
      </c>
      <c r="BN3" s="351">
        <f t="shared" si="6"/>
        <v>46752</v>
      </c>
      <c r="BO3" s="351">
        <f t="shared" si="6"/>
        <v>46783</v>
      </c>
      <c r="BP3" s="351">
        <f t="shared" si="6"/>
        <v>46812</v>
      </c>
      <c r="BQ3" s="351">
        <f t="shared" si="6"/>
        <v>46843</v>
      </c>
      <c r="BR3" s="351">
        <f t="shared" si="6"/>
        <v>46873</v>
      </c>
      <c r="BS3" s="351">
        <f t="shared" si="6"/>
        <v>46904</v>
      </c>
      <c r="BT3" s="351">
        <f t="shared" si="6"/>
        <v>46934</v>
      </c>
      <c r="BU3" s="351">
        <f t="shared" si="6"/>
        <v>46965</v>
      </c>
      <c r="BV3" s="351">
        <f t="shared" si="6"/>
        <v>46996</v>
      </c>
      <c r="BW3" s="351">
        <f t="shared" si="6"/>
        <v>47026</v>
      </c>
      <c r="BX3" s="351">
        <f t="shared" si="6"/>
        <v>47057</v>
      </c>
      <c r="BY3" s="351">
        <f t="shared" si="6"/>
        <v>47087</v>
      </c>
      <c r="BZ3" s="351">
        <f t="shared" si="6"/>
        <v>47118</v>
      </c>
      <c r="CA3" s="351">
        <f t="shared" si="6"/>
        <v>47149</v>
      </c>
      <c r="CB3" s="351">
        <f t="shared" si="6"/>
        <v>47177</v>
      </c>
      <c r="CC3" s="351">
        <f t="shared" si="6"/>
        <v>47208</v>
      </c>
      <c r="CD3" s="351">
        <f t="shared" si="6"/>
        <v>47238</v>
      </c>
      <c r="CE3" s="351">
        <f t="shared" si="6"/>
        <v>47269</v>
      </c>
      <c r="CF3" s="351">
        <f t="shared" ref="CF3:CL3" si="7">EOMONTH(CE3,1)</f>
        <v>47299</v>
      </c>
      <c r="CG3" s="351">
        <f t="shared" si="7"/>
        <v>47330</v>
      </c>
      <c r="CH3" s="351">
        <f t="shared" si="7"/>
        <v>47361</v>
      </c>
      <c r="CI3" s="351">
        <f t="shared" si="7"/>
        <v>47391</v>
      </c>
      <c r="CJ3" s="351">
        <f t="shared" si="7"/>
        <v>47422</v>
      </c>
      <c r="CK3" s="351">
        <f t="shared" si="7"/>
        <v>47452</v>
      </c>
      <c r="CL3" s="351">
        <f t="shared" si="7"/>
        <v>47483</v>
      </c>
      <c r="CN3" s="351">
        <f>EOMONTH(CO3,-3)</f>
        <v>45291</v>
      </c>
      <c r="CO3" s="351">
        <v>45352</v>
      </c>
      <c r="CP3" s="351">
        <f t="shared" ref="CP3:DL3" si="8">EOMONTH(CO3,3)</f>
        <v>45473</v>
      </c>
      <c r="CQ3" s="351">
        <f t="shared" si="8"/>
        <v>45565</v>
      </c>
      <c r="CR3" s="351">
        <f t="shared" si="8"/>
        <v>45657</v>
      </c>
      <c r="CS3" s="351">
        <f t="shared" si="8"/>
        <v>45747</v>
      </c>
      <c r="CT3" s="351">
        <f t="shared" si="8"/>
        <v>45838</v>
      </c>
      <c r="CU3" s="351">
        <f t="shared" si="8"/>
        <v>45930</v>
      </c>
      <c r="CV3" s="351">
        <f t="shared" si="8"/>
        <v>46022</v>
      </c>
      <c r="CW3" s="351">
        <f t="shared" si="8"/>
        <v>46112</v>
      </c>
      <c r="CX3" s="351">
        <f t="shared" si="8"/>
        <v>46203</v>
      </c>
      <c r="CY3" s="351">
        <f t="shared" si="8"/>
        <v>46295</v>
      </c>
      <c r="CZ3" s="351">
        <f t="shared" si="8"/>
        <v>46387</v>
      </c>
      <c r="DA3" s="351">
        <f t="shared" si="8"/>
        <v>46477</v>
      </c>
      <c r="DB3" s="351">
        <f t="shared" si="8"/>
        <v>46568</v>
      </c>
      <c r="DC3" s="351">
        <f t="shared" si="8"/>
        <v>46660</v>
      </c>
      <c r="DD3" s="351">
        <f t="shared" si="8"/>
        <v>46752</v>
      </c>
      <c r="DE3" s="351">
        <f t="shared" si="8"/>
        <v>46843</v>
      </c>
      <c r="DF3" s="351">
        <f t="shared" si="8"/>
        <v>46934</v>
      </c>
      <c r="DG3" s="351">
        <f t="shared" si="8"/>
        <v>47026</v>
      </c>
      <c r="DH3" s="351">
        <f t="shared" si="8"/>
        <v>47118</v>
      </c>
      <c r="DI3" s="351">
        <f t="shared" si="8"/>
        <v>47208</v>
      </c>
      <c r="DJ3" s="351">
        <f t="shared" si="8"/>
        <v>47299</v>
      </c>
      <c r="DK3" s="351">
        <f t="shared" si="8"/>
        <v>47391</v>
      </c>
      <c r="DL3" s="351">
        <f t="shared" si="8"/>
        <v>47483</v>
      </c>
    </row>
    <row r="4" spans="1:116" outlineLevel="1" x14ac:dyDescent="0.4">
      <c r="G4" s="12" t="s">
        <v>60</v>
      </c>
      <c r="H4" s="12"/>
      <c r="I4" s="12"/>
      <c r="J4" s="61"/>
      <c r="K4" s="12" t="s">
        <v>230</v>
      </c>
      <c r="L4"/>
      <c r="M4" s="352"/>
      <c r="N4" s="16">
        <v>0.25</v>
      </c>
      <c r="O4" s="12"/>
      <c r="P4" s="12"/>
      <c r="Q4" s="12"/>
      <c r="R4" s="14"/>
      <c r="S4" s="353">
        <f>YEAR(S3)*('IS BS CF'!$N$8="Monthly")</f>
        <v>2024</v>
      </c>
      <c r="T4" s="353">
        <f>YEAR(T3)*('IS BS CF'!$N$8="Monthly")</f>
        <v>2024</v>
      </c>
      <c r="U4" s="353">
        <f>YEAR(U3)*('IS BS CF'!$N$8="Monthly")</f>
        <v>2024</v>
      </c>
      <c r="V4" s="353">
        <f>YEAR(V3)*('IS BS CF'!$N$8="Monthly")</f>
        <v>2024</v>
      </c>
      <c r="W4" s="353">
        <f>YEAR(W3)*('IS BS CF'!$N$8="Monthly")</f>
        <v>2024</v>
      </c>
      <c r="X4" s="353">
        <f>YEAR(X3)*('IS BS CF'!$N$8="Monthly")</f>
        <v>2024</v>
      </c>
      <c r="Y4" s="353">
        <f>YEAR(Y3)*('IS BS CF'!$N$8="Monthly")</f>
        <v>2024</v>
      </c>
      <c r="Z4" s="353">
        <f>YEAR(Z3)*('IS BS CF'!$N$8="Monthly")</f>
        <v>2024</v>
      </c>
      <c r="AA4" s="353">
        <f>YEAR(AA3)*('IS BS CF'!$N$8="Monthly")</f>
        <v>2024</v>
      </c>
      <c r="AB4" s="353">
        <f>YEAR(AB3)*('IS BS CF'!$N$8="Monthly")</f>
        <v>2024</v>
      </c>
      <c r="AC4" s="353">
        <f>YEAR(AC3)*('IS BS CF'!$N$8="Monthly")</f>
        <v>2024</v>
      </c>
      <c r="AD4" s="353">
        <f>YEAR(AD3)*('IS BS CF'!$N$8="Monthly")</f>
        <v>2024</v>
      </c>
      <c r="AE4" s="353">
        <f>YEAR(AE3)*('IS BS CF'!$N$8="Monthly")</f>
        <v>2025</v>
      </c>
      <c r="AF4" s="353">
        <f>YEAR(AF3)*('IS BS CF'!$N$8="Monthly")</f>
        <v>2025</v>
      </c>
      <c r="AG4" s="353">
        <f>YEAR(AG3)*('IS BS CF'!$N$8="Monthly")</f>
        <v>2025</v>
      </c>
      <c r="AH4" s="353">
        <f>YEAR(AH3)*('IS BS CF'!$N$8="Monthly")</f>
        <v>2025</v>
      </c>
      <c r="AI4" s="353">
        <f>YEAR(AI3)*('IS BS CF'!$N$8="Monthly")</f>
        <v>2025</v>
      </c>
      <c r="AJ4" s="353">
        <f>YEAR(AJ3)*('IS BS CF'!$N$8="Monthly")</f>
        <v>2025</v>
      </c>
      <c r="AK4" s="353">
        <f>YEAR(AK3)*('IS BS CF'!$N$8="Monthly")</f>
        <v>2025</v>
      </c>
      <c r="AL4" s="353">
        <f>YEAR(AL3)*('IS BS CF'!$N$8="Monthly")</f>
        <v>2025</v>
      </c>
      <c r="AM4" s="353">
        <f>YEAR(AM3)*('IS BS CF'!$N$8="Monthly")</f>
        <v>2025</v>
      </c>
      <c r="AN4" s="353">
        <f>YEAR(AN3)*('IS BS CF'!$N$8="Monthly")</f>
        <v>2025</v>
      </c>
      <c r="AO4" s="353">
        <f>YEAR(AO3)*('IS BS CF'!$N$8="Monthly")</f>
        <v>2025</v>
      </c>
      <c r="AP4" s="353">
        <f>YEAR(AP3)*('IS BS CF'!$N$8="Monthly")</f>
        <v>2025</v>
      </c>
      <c r="AQ4" s="353">
        <f>YEAR(AQ3)*('IS BS CF'!$N$8="Monthly")</f>
        <v>2026</v>
      </c>
      <c r="AR4" s="353">
        <f>YEAR(AR3)*('IS BS CF'!$N$8="Monthly")</f>
        <v>2026</v>
      </c>
      <c r="AS4" s="353">
        <f>YEAR(AS3)*('IS BS CF'!$N$8="Monthly")</f>
        <v>2026</v>
      </c>
      <c r="AT4" s="353">
        <f>YEAR(AT3)*('IS BS CF'!$N$8="Monthly")</f>
        <v>2026</v>
      </c>
      <c r="AU4" s="353">
        <f>YEAR(AU3)*('IS BS CF'!$N$8="Monthly")</f>
        <v>2026</v>
      </c>
      <c r="AV4" s="353">
        <f>YEAR(AV3)*('IS BS CF'!$N$8="Monthly")</f>
        <v>2026</v>
      </c>
      <c r="AW4" s="353">
        <f>YEAR(AW3)*('IS BS CF'!$N$8="Monthly")</f>
        <v>2026</v>
      </c>
      <c r="AX4" s="353">
        <f>YEAR(AX3)*('IS BS CF'!$N$8="Monthly")</f>
        <v>2026</v>
      </c>
      <c r="AY4" s="353">
        <f>YEAR(AY3)*('IS BS CF'!$N$8="Monthly")</f>
        <v>2026</v>
      </c>
      <c r="AZ4" s="353">
        <f>YEAR(AZ3)*('IS BS CF'!$N$8="Monthly")</f>
        <v>2026</v>
      </c>
      <c r="BA4" s="353">
        <f>YEAR(BA3)*('IS BS CF'!$N$8="Monthly")</f>
        <v>2026</v>
      </c>
      <c r="BB4" s="353">
        <f>YEAR(BB3)*('IS BS CF'!$N$8="Monthly")</f>
        <v>2026</v>
      </c>
      <c r="BC4" s="353">
        <f>YEAR(BC3)*('IS BS CF'!$N$8="Monthly")</f>
        <v>2027</v>
      </c>
      <c r="BD4" s="353">
        <f>YEAR(BD3)*('IS BS CF'!$N$8="Monthly")</f>
        <v>2027</v>
      </c>
      <c r="BE4" s="353">
        <f>YEAR(BE3)*('IS BS CF'!$N$8="Monthly")</f>
        <v>2027</v>
      </c>
      <c r="BF4" s="353">
        <f>YEAR(BF3)*('IS BS CF'!$N$8="Monthly")</f>
        <v>2027</v>
      </c>
      <c r="BG4" s="353">
        <f>YEAR(BG3)*('IS BS CF'!$N$8="Monthly")</f>
        <v>2027</v>
      </c>
      <c r="BH4" s="353">
        <f>YEAR(BH3)*('IS BS CF'!$N$8="Monthly")</f>
        <v>2027</v>
      </c>
      <c r="BI4" s="353">
        <f>YEAR(BI3)*('IS BS CF'!$N$8="Monthly")</f>
        <v>2027</v>
      </c>
      <c r="BJ4" s="353">
        <f>YEAR(BJ3)*('IS BS CF'!$N$8="Monthly")</f>
        <v>2027</v>
      </c>
      <c r="BK4" s="353">
        <f>YEAR(BK3)*('IS BS CF'!$N$8="Monthly")</f>
        <v>2027</v>
      </c>
      <c r="BL4" s="353">
        <f>YEAR(BL3)*('IS BS CF'!$N$8="Monthly")</f>
        <v>2027</v>
      </c>
      <c r="BM4" s="353">
        <f>YEAR(BM3)*('IS BS CF'!$N$8="Monthly")</f>
        <v>2027</v>
      </c>
      <c r="BN4" s="353">
        <f>YEAR(BN3)*('IS BS CF'!$N$8="Monthly")</f>
        <v>2027</v>
      </c>
      <c r="BO4" s="353">
        <f>YEAR(BO3)*('IS BS CF'!$N$8="Monthly")</f>
        <v>2028</v>
      </c>
      <c r="BP4" s="353">
        <f>YEAR(BP3)*('IS BS CF'!$N$8="Monthly")</f>
        <v>2028</v>
      </c>
      <c r="BQ4" s="353">
        <f>YEAR(BQ3)*('IS BS CF'!$N$8="Monthly")</f>
        <v>2028</v>
      </c>
      <c r="BR4" s="353">
        <f>YEAR(BR3)*('IS BS CF'!$N$8="Monthly")</f>
        <v>2028</v>
      </c>
      <c r="BS4" s="353">
        <f>YEAR(BS3)*('IS BS CF'!$N$8="Monthly")</f>
        <v>2028</v>
      </c>
      <c r="BT4" s="353">
        <f>YEAR(BT3)*('IS BS CF'!$N$8="Monthly")</f>
        <v>2028</v>
      </c>
      <c r="BU4" s="353">
        <f>YEAR(BU3)*('IS BS CF'!$N$8="Monthly")</f>
        <v>2028</v>
      </c>
      <c r="BV4" s="353">
        <f>YEAR(BV3)*('IS BS CF'!$N$8="Monthly")</f>
        <v>2028</v>
      </c>
      <c r="BW4" s="353">
        <f>YEAR(BW3)*('IS BS CF'!$N$8="Monthly")</f>
        <v>2028</v>
      </c>
      <c r="BX4" s="353">
        <f>YEAR(BX3)*('IS BS CF'!$N$8="Monthly")</f>
        <v>2028</v>
      </c>
      <c r="BY4" s="353">
        <f>YEAR(BY3)*('IS BS CF'!$N$8="Monthly")</f>
        <v>2028</v>
      </c>
      <c r="BZ4" s="353">
        <f>YEAR(BZ3)*('IS BS CF'!$N$8="Monthly")</f>
        <v>2028</v>
      </c>
      <c r="CA4" s="353">
        <f>YEAR(CA3)*('IS BS CF'!$N$8="Monthly")</f>
        <v>2029</v>
      </c>
      <c r="CB4" s="353">
        <f>YEAR(CB3)*('IS BS CF'!$N$8="Monthly")</f>
        <v>2029</v>
      </c>
      <c r="CC4" s="353">
        <f>YEAR(CC3)*('IS BS CF'!$N$8="Monthly")</f>
        <v>2029</v>
      </c>
      <c r="CD4" s="353">
        <f>YEAR(CD3)*('IS BS CF'!$N$8="Monthly")</f>
        <v>2029</v>
      </c>
      <c r="CE4" s="353">
        <f>YEAR(CE3)*('IS BS CF'!$N$8="Monthly")</f>
        <v>2029</v>
      </c>
      <c r="CF4" s="353">
        <f>YEAR(CF3)*('IS BS CF'!$N$8="Monthly")</f>
        <v>2029</v>
      </c>
      <c r="CG4" s="353">
        <f>YEAR(CG3)*('IS BS CF'!$N$8="Monthly")</f>
        <v>2029</v>
      </c>
      <c r="CH4" s="353">
        <f>YEAR(CH3)*('IS BS CF'!$N$8="Monthly")</f>
        <v>2029</v>
      </c>
      <c r="CI4" s="353">
        <f>YEAR(CI3)*('IS BS CF'!$N$8="Monthly")</f>
        <v>2029</v>
      </c>
      <c r="CJ4" s="353">
        <f>YEAR(CJ3)*('IS BS CF'!$N$8="Monthly")</f>
        <v>2029</v>
      </c>
      <c r="CK4" s="353">
        <f>YEAR(CK3)*('IS BS CF'!$N$8="Monthly")</f>
        <v>2029</v>
      </c>
      <c r="CL4" s="353">
        <f>YEAR(CL3)*('IS BS CF'!$N$8="Monthly")</f>
        <v>2029</v>
      </c>
      <c r="CN4" s="233">
        <f>YEAR(CN3)*('IS BS CF'!$N$8="Quarterly")</f>
        <v>0</v>
      </c>
      <c r="CO4" s="233">
        <f>YEAR(CO3)*('IS BS CF'!$N$8="Quarterly")</f>
        <v>0</v>
      </c>
      <c r="CP4" s="233">
        <f>YEAR(CP3)*('IS BS CF'!$N$8="Quarterly")</f>
        <v>0</v>
      </c>
      <c r="CQ4" s="233">
        <f>YEAR(CQ3)*('IS BS CF'!$N$8="Quarterly")</f>
        <v>0</v>
      </c>
      <c r="CR4" s="233">
        <f>YEAR(CR3)*('IS BS CF'!$N$8="Quarterly")</f>
        <v>0</v>
      </c>
      <c r="CS4" s="233">
        <f>YEAR(CS3)*('IS BS CF'!$N$8="Quarterly")</f>
        <v>0</v>
      </c>
      <c r="CT4" s="233">
        <f>YEAR(CT3)*('IS BS CF'!$N$8="Quarterly")</f>
        <v>0</v>
      </c>
      <c r="CU4" s="233">
        <f>YEAR(CU3)*('IS BS CF'!$N$8="Quarterly")</f>
        <v>0</v>
      </c>
      <c r="CV4" s="233">
        <f>YEAR(CV3)*('IS BS CF'!$N$8="Quarterly")</f>
        <v>0</v>
      </c>
      <c r="CW4" s="233">
        <f>YEAR(CW3)*('IS BS CF'!$N$8="Quarterly")</f>
        <v>0</v>
      </c>
      <c r="CX4" s="233">
        <f>YEAR(CX3)*('IS BS CF'!$N$8="Quarterly")</f>
        <v>0</v>
      </c>
      <c r="CY4" s="233">
        <f>YEAR(CY3)*('IS BS CF'!$N$8="Quarterly")</f>
        <v>0</v>
      </c>
      <c r="CZ4" s="233">
        <f>YEAR(CZ3)*('IS BS CF'!$N$8="Quarterly")</f>
        <v>0</v>
      </c>
      <c r="DA4" s="233">
        <f>YEAR(DA3)*('IS BS CF'!$N$8="Quarterly")</f>
        <v>0</v>
      </c>
      <c r="DB4" s="233">
        <f>YEAR(DB3)*('IS BS CF'!$N$8="Quarterly")</f>
        <v>0</v>
      </c>
      <c r="DC4" s="233">
        <f>YEAR(DC3)*('IS BS CF'!$N$8="Quarterly")</f>
        <v>0</v>
      </c>
      <c r="DD4" s="233">
        <f>YEAR(DD3)*('IS BS CF'!$N$8="Quarterly")</f>
        <v>0</v>
      </c>
      <c r="DE4" s="233">
        <f>YEAR(DE3)*('IS BS CF'!$N$8="Quarterly")</f>
        <v>0</v>
      </c>
      <c r="DF4" s="233">
        <f>YEAR(DF3)*('IS BS CF'!$N$8="Quarterly")</f>
        <v>0</v>
      </c>
      <c r="DG4" s="233">
        <f>YEAR(DG3)*('IS BS CF'!$N$8="Quarterly")</f>
        <v>0</v>
      </c>
      <c r="DH4" s="233">
        <f>YEAR(DH3)*('IS BS CF'!$N$8="Quarterly")</f>
        <v>0</v>
      </c>
      <c r="DI4" s="233">
        <f>YEAR(DI3)*('IS BS CF'!$N$8="Quarterly")</f>
        <v>0</v>
      </c>
      <c r="DJ4" s="233">
        <f>YEAR(DJ3)*('IS BS CF'!$N$8="Quarterly")</f>
        <v>0</v>
      </c>
      <c r="DK4" s="233">
        <f>YEAR(DK3)*('IS BS CF'!$N$8="Quarterly")</f>
        <v>0</v>
      </c>
      <c r="DL4" s="233">
        <f>YEAR(DL3)*('IS BS CF'!$N$8="Quarterly")</f>
        <v>0</v>
      </c>
    </row>
    <row r="5" spans="1:116" outlineLevel="1" x14ac:dyDescent="0.4">
      <c r="G5" s="12" t="s">
        <v>61</v>
      </c>
      <c r="H5" s="12"/>
      <c r="I5" s="12"/>
      <c r="J5" s="61"/>
      <c r="N5" s="53" t="e">
        <f>#REF!</f>
        <v>#REF!</v>
      </c>
      <c r="O5" s="12"/>
      <c r="P5" s="12"/>
      <c r="Q5" s="12"/>
      <c r="R5" s="14"/>
      <c r="S5" s="353">
        <f>S4*(MONTH(S3)=12)*('IS BS CF'!$N$8="Monthly")</f>
        <v>0</v>
      </c>
      <c r="T5" s="353">
        <f>T4*(MONTH(T3)=12)*('IS BS CF'!$N$8="Monthly")</f>
        <v>0</v>
      </c>
      <c r="U5" s="353">
        <f>U4*(MONTH(U3)=12)*('IS BS CF'!$N$8="Monthly")</f>
        <v>0</v>
      </c>
      <c r="V5" s="353">
        <f>V4*(MONTH(V3)=12)*('IS BS CF'!$N$8="Monthly")</f>
        <v>0</v>
      </c>
      <c r="W5" s="353">
        <f>W4*(MONTH(W3)=12)*('IS BS CF'!$N$8="Monthly")</f>
        <v>0</v>
      </c>
      <c r="X5" s="353">
        <f>X4*(MONTH(X3)=12)*('IS BS CF'!$N$8="Monthly")</f>
        <v>0</v>
      </c>
      <c r="Y5" s="353">
        <f>Y4*(MONTH(Y3)=12)*('IS BS CF'!$N$8="Monthly")</f>
        <v>0</v>
      </c>
      <c r="Z5" s="353">
        <f>Z4*(MONTH(Z3)=12)*('IS BS CF'!$N$8="Monthly")</f>
        <v>0</v>
      </c>
      <c r="AA5" s="353">
        <f>AA4*(MONTH(AA3)=12)*('IS BS CF'!$N$8="Monthly")</f>
        <v>0</v>
      </c>
      <c r="AB5" s="353">
        <f>AB4*(MONTH(AB3)=12)*('IS BS CF'!$N$8="Monthly")</f>
        <v>0</v>
      </c>
      <c r="AC5" s="353">
        <f>AC4*(MONTH(AC3)=12)*('IS BS CF'!$N$8="Monthly")</f>
        <v>0</v>
      </c>
      <c r="AD5" s="353">
        <f>AD4*(MONTH(AD3)=12)*('IS BS CF'!$N$8="Monthly")</f>
        <v>2024</v>
      </c>
      <c r="AE5" s="353">
        <f>AE4*(MONTH(AE3)=12)*('IS BS CF'!$N$8="Monthly")</f>
        <v>0</v>
      </c>
      <c r="AF5" s="353">
        <f>AF4*(MONTH(AF3)=12)*('IS BS CF'!$N$8="Monthly")</f>
        <v>0</v>
      </c>
      <c r="AG5" s="353">
        <f>AG4*(MONTH(AG3)=12)*('IS BS CF'!$N$8="Monthly")</f>
        <v>0</v>
      </c>
      <c r="AH5" s="353">
        <f>AH4*(MONTH(AH3)=12)*('IS BS CF'!$N$8="Monthly")</f>
        <v>0</v>
      </c>
      <c r="AI5" s="353">
        <f>AI4*(MONTH(AI3)=12)*('IS BS CF'!$N$8="Monthly")</f>
        <v>0</v>
      </c>
      <c r="AJ5" s="353">
        <f>AJ4*(MONTH(AJ3)=12)*('IS BS CF'!$N$8="Monthly")</f>
        <v>0</v>
      </c>
      <c r="AK5" s="353">
        <f>AK4*(MONTH(AK3)=12)*('IS BS CF'!$N$8="Monthly")</f>
        <v>0</v>
      </c>
      <c r="AL5" s="353">
        <f>AL4*(MONTH(AL3)=12)*('IS BS CF'!$N$8="Monthly")</f>
        <v>0</v>
      </c>
      <c r="AM5" s="353">
        <f>AM4*(MONTH(AM3)=12)*('IS BS CF'!$N$8="Monthly")</f>
        <v>0</v>
      </c>
      <c r="AN5" s="353">
        <f>AN4*(MONTH(AN3)=12)*('IS BS CF'!$N$8="Monthly")</f>
        <v>0</v>
      </c>
      <c r="AO5" s="353">
        <f>AO4*(MONTH(AO3)=12)*('IS BS CF'!$N$8="Monthly")</f>
        <v>0</v>
      </c>
      <c r="AP5" s="353">
        <f>AP4*(MONTH(AP3)=12)*('IS BS CF'!$N$8="Monthly")</f>
        <v>2025</v>
      </c>
      <c r="AQ5" s="353">
        <f>AQ4*(MONTH(AQ3)=12)*('IS BS CF'!$N$8="Monthly")</f>
        <v>0</v>
      </c>
      <c r="AR5" s="353">
        <f>AR4*(MONTH(AR3)=12)*('IS BS CF'!$N$8="Monthly")</f>
        <v>0</v>
      </c>
      <c r="AS5" s="353">
        <f>AS4*(MONTH(AS3)=12)*('IS BS CF'!$N$8="Monthly")</f>
        <v>0</v>
      </c>
      <c r="AT5" s="353">
        <f>AT4*(MONTH(AT3)=12)*('IS BS CF'!$N$8="Monthly")</f>
        <v>0</v>
      </c>
      <c r="AU5" s="353">
        <f>AU4*(MONTH(AU3)=12)*('IS BS CF'!$N$8="Monthly")</f>
        <v>0</v>
      </c>
      <c r="AV5" s="353">
        <f>AV4*(MONTH(AV3)=12)*('IS BS CF'!$N$8="Monthly")</f>
        <v>0</v>
      </c>
      <c r="AW5" s="353">
        <f>AW4*(MONTH(AW3)=12)*('IS BS CF'!$N$8="Monthly")</f>
        <v>0</v>
      </c>
      <c r="AX5" s="353">
        <f>AX4*(MONTH(AX3)=12)*('IS BS CF'!$N$8="Monthly")</f>
        <v>0</v>
      </c>
      <c r="AY5" s="353">
        <f>AY4*(MONTH(AY3)=12)*('IS BS CF'!$N$8="Monthly")</f>
        <v>0</v>
      </c>
      <c r="AZ5" s="353">
        <f>AZ4*(MONTH(AZ3)=12)*('IS BS CF'!$N$8="Monthly")</f>
        <v>0</v>
      </c>
      <c r="BA5" s="353">
        <f>BA4*(MONTH(BA3)=12)*('IS BS CF'!$N$8="Monthly")</f>
        <v>0</v>
      </c>
      <c r="BB5" s="353">
        <f>BB4*(MONTH(BB3)=12)*('IS BS CF'!$N$8="Monthly")</f>
        <v>2026</v>
      </c>
      <c r="BC5" s="353">
        <f>BC4*(MONTH(BC3)=12)*('IS BS CF'!$N$8="Monthly")</f>
        <v>0</v>
      </c>
      <c r="BD5" s="353">
        <f>BD4*(MONTH(BD3)=12)*('IS BS CF'!$N$8="Monthly")</f>
        <v>0</v>
      </c>
      <c r="BE5" s="353">
        <f>BE4*(MONTH(BE3)=12)*('IS BS CF'!$N$8="Monthly")</f>
        <v>0</v>
      </c>
      <c r="BF5" s="353">
        <f>BF4*(MONTH(BF3)=12)*('IS BS CF'!$N$8="Monthly")</f>
        <v>0</v>
      </c>
      <c r="BG5" s="353">
        <f>BG4*(MONTH(BG3)=12)*('IS BS CF'!$N$8="Monthly")</f>
        <v>0</v>
      </c>
      <c r="BH5" s="353">
        <f>BH4*(MONTH(BH3)=12)*('IS BS CF'!$N$8="Monthly")</f>
        <v>0</v>
      </c>
      <c r="BI5" s="353">
        <f>BI4*(MONTH(BI3)=12)*('IS BS CF'!$N$8="Monthly")</f>
        <v>0</v>
      </c>
      <c r="BJ5" s="353">
        <f>BJ4*(MONTH(BJ3)=12)*('IS BS CF'!$N$8="Monthly")</f>
        <v>0</v>
      </c>
      <c r="BK5" s="353">
        <f>BK4*(MONTH(BK3)=12)*('IS BS CF'!$N$8="Monthly")</f>
        <v>0</v>
      </c>
      <c r="BL5" s="353">
        <f>BL4*(MONTH(BL3)=12)*('IS BS CF'!$N$8="Monthly")</f>
        <v>0</v>
      </c>
      <c r="BM5" s="353">
        <f>BM4*(MONTH(BM3)=12)*('IS BS CF'!$N$8="Monthly")</f>
        <v>0</v>
      </c>
      <c r="BN5" s="353">
        <f>BN4*(MONTH(BN3)=12)*('IS BS CF'!$N$8="Monthly")</f>
        <v>2027</v>
      </c>
      <c r="BO5" s="353">
        <f>BO4*(MONTH(BO3)=12)*('IS BS CF'!$N$8="Monthly")</f>
        <v>0</v>
      </c>
      <c r="BP5" s="353">
        <f>BP4*(MONTH(BP3)=12)*('IS BS CF'!$N$8="Monthly")</f>
        <v>0</v>
      </c>
      <c r="BQ5" s="353">
        <f>BQ4*(MONTH(BQ3)=12)*('IS BS CF'!$N$8="Monthly")</f>
        <v>0</v>
      </c>
      <c r="BR5" s="353">
        <f>BR4*(MONTH(BR3)=12)*('IS BS CF'!$N$8="Monthly")</f>
        <v>0</v>
      </c>
      <c r="BS5" s="353">
        <f>BS4*(MONTH(BS3)=12)*('IS BS CF'!$N$8="Monthly")</f>
        <v>0</v>
      </c>
      <c r="BT5" s="353">
        <f>BT4*(MONTH(BT3)=12)*('IS BS CF'!$N$8="Monthly")</f>
        <v>0</v>
      </c>
      <c r="BU5" s="353">
        <f>BU4*(MONTH(BU3)=12)*('IS BS CF'!$N$8="Monthly")</f>
        <v>0</v>
      </c>
      <c r="BV5" s="353">
        <f>BV4*(MONTH(BV3)=12)*('IS BS CF'!$N$8="Monthly")</f>
        <v>0</v>
      </c>
      <c r="BW5" s="353">
        <f>BW4*(MONTH(BW3)=12)*('IS BS CF'!$N$8="Monthly")</f>
        <v>0</v>
      </c>
      <c r="BX5" s="353">
        <f>BX4*(MONTH(BX3)=12)*('IS BS CF'!$N$8="Monthly")</f>
        <v>0</v>
      </c>
      <c r="BY5" s="353">
        <f>BY4*(MONTH(BY3)=12)*('IS BS CF'!$N$8="Monthly")</f>
        <v>0</v>
      </c>
      <c r="BZ5" s="353">
        <f>BZ4*(MONTH(BZ3)=12)*('IS BS CF'!$N$8="Monthly")</f>
        <v>2028</v>
      </c>
      <c r="CA5" s="353">
        <f>CA4*(MONTH(CA3)=12)*('IS BS CF'!$N$8="Monthly")</f>
        <v>0</v>
      </c>
      <c r="CB5" s="353">
        <f>CB4*(MONTH(CB3)=12)*('IS BS CF'!$N$8="Monthly")</f>
        <v>0</v>
      </c>
      <c r="CC5" s="353">
        <f>CC4*(MONTH(CC3)=12)*('IS BS CF'!$N$8="Monthly")</f>
        <v>0</v>
      </c>
      <c r="CD5" s="353">
        <f>CD4*(MONTH(CD3)=12)*('IS BS CF'!$N$8="Monthly")</f>
        <v>0</v>
      </c>
      <c r="CE5" s="353">
        <f>CE4*(MONTH(CE3)=12)*('IS BS CF'!$N$8="Monthly")</f>
        <v>0</v>
      </c>
      <c r="CF5" s="353">
        <f>CF4*(MONTH(CF3)=12)*('IS BS CF'!$N$8="Monthly")</f>
        <v>0</v>
      </c>
      <c r="CG5" s="353">
        <f>CG4*(MONTH(CG3)=12)*('IS BS CF'!$N$8="Monthly")</f>
        <v>0</v>
      </c>
      <c r="CH5" s="353">
        <f>CH4*(MONTH(CH3)=12)*('IS BS CF'!$N$8="Monthly")</f>
        <v>0</v>
      </c>
      <c r="CI5" s="353">
        <f>CI4*(MONTH(CI3)=12)*('IS BS CF'!$N$8="Monthly")</f>
        <v>0</v>
      </c>
      <c r="CJ5" s="353">
        <f>CJ4*(MONTH(CJ3)=12)*('IS BS CF'!$N$8="Monthly")</f>
        <v>0</v>
      </c>
      <c r="CK5" s="353">
        <f>CK4*(MONTH(CK3)=12)*('IS BS CF'!$N$8="Monthly")</f>
        <v>0</v>
      </c>
      <c r="CL5" s="353">
        <f>CL4*(MONTH(CL3)=12)*('IS BS CF'!$N$8="Monthly")</f>
        <v>2029</v>
      </c>
      <c r="CN5" s="233">
        <f>CN4*(MONTH(CN3)=12)*('IS BS CF'!$N$8="Quarterly")</f>
        <v>0</v>
      </c>
      <c r="CO5" s="233">
        <f>CO4*(MONTH(CO3)=12)*('IS BS CF'!$N$8="Quarterly")</f>
        <v>0</v>
      </c>
      <c r="CP5" s="233">
        <f>CP4*(MONTH(CP3)=12)*('IS BS CF'!$N$8="Quarterly")</f>
        <v>0</v>
      </c>
      <c r="CQ5" s="233">
        <f>CQ4*(MONTH(CQ3)=12)*('IS BS CF'!$N$8="Quarterly")</f>
        <v>0</v>
      </c>
      <c r="CR5" s="233">
        <f>CR4*(MONTH(CR3)=12)*('IS BS CF'!$N$8="Quarterly")</f>
        <v>0</v>
      </c>
      <c r="CS5" s="233">
        <f>CS4*(MONTH(CS3)=12)*('IS BS CF'!$N$8="Quarterly")</f>
        <v>0</v>
      </c>
      <c r="CT5" s="233">
        <f>CT4*(MONTH(CT3)=12)*('IS BS CF'!$N$8="Quarterly")</f>
        <v>0</v>
      </c>
      <c r="CU5" s="233">
        <f>CU4*(MONTH(CU3)=12)*('IS BS CF'!$N$8="Quarterly")</f>
        <v>0</v>
      </c>
      <c r="CV5" s="233">
        <f>CV4*(MONTH(CV3)=12)*('IS BS CF'!$N$8="Quarterly")</f>
        <v>0</v>
      </c>
      <c r="CW5" s="233">
        <f>CW4*(MONTH(CW3)=12)*('IS BS CF'!$N$8="Quarterly")</f>
        <v>0</v>
      </c>
      <c r="CX5" s="233">
        <f>CX4*(MONTH(CX3)=12)*('IS BS CF'!$N$8="Quarterly")</f>
        <v>0</v>
      </c>
      <c r="CY5" s="233">
        <f>CY4*(MONTH(CY3)=12)*('IS BS CF'!$N$8="Quarterly")</f>
        <v>0</v>
      </c>
      <c r="CZ5" s="233">
        <f>CZ4*(MONTH(CZ3)=12)*('IS BS CF'!$N$8="Quarterly")</f>
        <v>0</v>
      </c>
      <c r="DA5" s="233">
        <f>DA4*(MONTH(DA3)=12)*('IS BS CF'!$N$8="Quarterly")</f>
        <v>0</v>
      </c>
      <c r="DB5" s="233">
        <f>DB4*(MONTH(DB3)=12)*('IS BS CF'!$N$8="Quarterly")</f>
        <v>0</v>
      </c>
      <c r="DC5" s="233">
        <f>DC4*(MONTH(DC3)=12)*('IS BS CF'!$N$8="Quarterly")</f>
        <v>0</v>
      </c>
      <c r="DD5" s="233">
        <f>DD4*(MONTH(DD3)=12)*('IS BS CF'!$N$8="Quarterly")</f>
        <v>0</v>
      </c>
      <c r="DE5" s="233">
        <f>DE4*(MONTH(DE3)=12)*('IS BS CF'!$N$8="Quarterly")</f>
        <v>0</v>
      </c>
      <c r="DF5" s="233">
        <f>DF4*(MONTH(DF3)=12)*('IS BS CF'!$N$8="Quarterly")</f>
        <v>0</v>
      </c>
      <c r="DG5" s="233">
        <f>DG4*(MONTH(DG3)=12)*('IS BS CF'!$N$8="Quarterly")</f>
        <v>0</v>
      </c>
      <c r="DH5" s="233">
        <f>DH4*(MONTH(DH3)=12)*('IS BS CF'!$N$8="Quarterly")</f>
        <v>0</v>
      </c>
      <c r="DI5" s="233">
        <f>DI4*(MONTH(DI3)=12)*('IS BS CF'!$N$8="Quarterly")</f>
        <v>0</v>
      </c>
      <c r="DJ5" s="233">
        <f>DJ4*(MONTH(DJ3)=12)*('IS BS CF'!$N$8="Quarterly")</f>
        <v>0</v>
      </c>
      <c r="DK5" s="233">
        <f>DK4*(MONTH(DK3)=12)*('IS BS CF'!$N$8="Quarterly")</f>
        <v>0</v>
      </c>
      <c r="DL5" s="233">
        <f>DL4*(MONTH(DL3)=12)*('IS BS CF'!$N$8="Quarterly")</f>
        <v>0</v>
      </c>
    </row>
    <row r="6" spans="1:116" outlineLevel="1" x14ac:dyDescent="0.4">
      <c r="G6" s="12" t="s">
        <v>590</v>
      </c>
      <c r="H6" s="12"/>
      <c r="I6" s="12"/>
      <c r="J6" s="61"/>
      <c r="K6" s="1" t="s">
        <v>318</v>
      </c>
      <c r="L6" s="1"/>
      <c r="M6" s="1"/>
      <c r="N6" s="133">
        <v>100000</v>
      </c>
      <c r="O6" s="12"/>
      <c r="P6" s="12"/>
      <c r="Q6" s="12"/>
      <c r="R6" s="14"/>
      <c r="S6" s="57">
        <v>1</v>
      </c>
      <c r="T6" s="57">
        <v>1</v>
      </c>
      <c r="U6" s="57">
        <v>1</v>
      </c>
      <c r="V6" s="57">
        <v>1</v>
      </c>
      <c r="W6" s="57">
        <v>1</v>
      </c>
      <c r="X6" s="57">
        <v>1</v>
      </c>
      <c r="Y6" s="57">
        <v>1</v>
      </c>
      <c r="Z6" s="57">
        <v>1</v>
      </c>
      <c r="AA6" s="57">
        <v>1</v>
      </c>
      <c r="AB6" s="57">
        <v>1</v>
      </c>
      <c r="AC6" s="57">
        <v>1</v>
      </c>
      <c r="AD6" s="57">
        <v>1</v>
      </c>
      <c r="AE6" s="34">
        <f t="shared" ref="AE6:CL6" si="9">S6+1</f>
        <v>2</v>
      </c>
      <c r="AF6" s="34">
        <f t="shared" si="9"/>
        <v>2</v>
      </c>
      <c r="AG6" s="34">
        <f t="shared" si="9"/>
        <v>2</v>
      </c>
      <c r="AH6" s="34">
        <f t="shared" si="9"/>
        <v>2</v>
      </c>
      <c r="AI6" s="34">
        <f t="shared" si="9"/>
        <v>2</v>
      </c>
      <c r="AJ6" s="34">
        <f t="shared" si="9"/>
        <v>2</v>
      </c>
      <c r="AK6" s="34">
        <f t="shared" si="9"/>
        <v>2</v>
      </c>
      <c r="AL6" s="34">
        <f t="shared" si="9"/>
        <v>2</v>
      </c>
      <c r="AM6" s="34">
        <f t="shared" si="9"/>
        <v>2</v>
      </c>
      <c r="AN6" s="34">
        <f t="shared" si="9"/>
        <v>2</v>
      </c>
      <c r="AO6" s="34">
        <f t="shared" si="9"/>
        <v>2</v>
      </c>
      <c r="AP6" s="34">
        <f t="shared" si="9"/>
        <v>2</v>
      </c>
      <c r="AQ6" s="34">
        <f t="shared" si="9"/>
        <v>3</v>
      </c>
      <c r="AR6" s="34">
        <f t="shared" si="9"/>
        <v>3</v>
      </c>
      <c r="AS6" s="34">
        <f t="shared" si="9"/>
        <v>3</v>
      </c>
      <c r="AT6" s="34">
        <f t="shared" si="9"/>
        <v>3</v>
      </c>
      <c r="AU6" s="34">
        <f t="shared" si="9"/>
        <v>3</v>
      </c>
      <c r="AV6" s="34">
        <f t="shared" si="9"/>
        <v>3</v>
      </c>
      <c r="AW6" s="34">
        <f t="shared" si="9"/>
        <v>3</v>
      </c>
      <c r="AX6" s="34">
        <f t="shared" si="9"/>
        <v>3</v>
      </c>
      <c r="AY6" s="34">
        <f t="shared" si="9"/>
        <v>3</v>
      </c>
      <c r="AZ6" s="34">
        <f t="shared" si="9"/>
        <v>3</v>
      </c>
      <c r="BA6" s="34">
        <f t="shared" si="9"/>
        <v>3</v>
      </c>
      <c r="BB6" s="34">
        <f t="shared" si="9"/>
        <v>3</v>
      </c>
      <c r="BC6" s="34">
        <f t="shared" si="9"/>
        <v>4</v>
      </c>
      <c r="BD6" s="34">
        <f t="shared" si="9"/>
        <v>4</v>
      </c>
      <c r="BE6" s="34">
        <f t="shared" si="9"/>
        <v>4</v>
      </c>
      <c r="BF6" s="34">
        <f t="shared" si="9"/>
        <v>4</v>
      </c>
      <c r="BG6" s="34">
        <f t="shared" si="9"/>
        <v>4</v>
      </c>
      <c r="BH6" s="34">
        <f t="shared" si="9"/>
        <v>4</v>
      </c>
      <c r="BI6" s="34">
        <f t="shared" si="9"/>
        <v>4</v>
      </c>
      <c r="BJ6" s="34">
        <f t="shared" si="9"/>
        <v>4</v>
      </c>
      <c r="BK6" s="34">
        <f t="shared" si="9"/>
        <v>4</v>
      </c>
      <c r="BL6" s="34">
        <f t="shared" si="9"/>
        <v>4</v>
      </c>
      <c r="BM6" s="34">
        <f t="shared" si="9"/>
        <v>4</v>
      </c>
      <c r="BN6" s="34">
        <f t="shared" si="9"/>
        <v>4</v>
      </c>
      <c r="BO6" s="34">
        <f t="shared" si="9"/>
        <v>5</v>
      </c>
      <c r="BP6" s="34">
        <f t="shared" si="9"/>
        <v>5</v>
      </c>
      <c r="BQ6" s="34">
        <f t="shared" si="9"/>
        <v>5</v>
      </c>
      <c r="BR6" s="34">
        <f t="shared" si="9"/>
        <v>5</v>
      </c>
      <c r="BS6" s="34">
        <f t="shared" si="9"/>
        <v>5</v>
      </c>
      <c r="BT6" s="34">
        <f t="shared" si="9"/>
        <v>5</v>
      </c>
      <c r="BU6" s="34">
        <f t="shared" si="9"/>
        <v>5</v>
      </c>
      <c r="BV6" s="34">
        <f t="shared" si="9"/>
        <v>5</v>
      </c>
      <c r="BW6" s="34">
        <f t="shared" si="9"/>
        <v>5</v>
      </c>
      <c r="BX6" s="34">
        <f t="shared" si="9"/>
        <v>5</v>
      </c>
      <c r="BY6" s="34">
        <f t="shared" si="9"/>
        <v>5</v>
      </c>
      <c r="BZ6" s="34">
        <f t="shared" si="9"/>
        <v>5</v>
      </c>
      <c r="CA6" s="34">
        <f t="shared" si="9"/>
        <v>6</v>
      </c>
      <c r="CB6" s="34">
        <f t="shared" si="9"/>
        <v>6</v>
      </c>
      <c r="CC6" s="34">
        <f t="shared" si="9"/>
        <v>6</v>
      </c>
      <c r="CD6" s="34">
        <f t="shared" si="9"/>
        <v>6</v>
      </c>
      <c r="CE6" s="34">
        <f t="shared" si="9"/>
        <v>6</v>
      </c>
      <c r="CF6" s="34">
        <f t="shared" si="9"/>
        <v>6</v>
      </c>
      <c r="CG6" s="34">
        <f t="shared" si="9"/>
        <v>6</v>
      </c>
      <c r="CH6" s="34">
        <f t="shared" si="9"/>
        <v>6</v>
      </c>
      <c r="CI6" s="34">
        <f t="shared" si="9"/>
        <v>6</v>
      </c>
      <c r="CJ6" s="34">
        <f t="shared" si="9"/>
        <v>6</v>
      </c>
      <c r="CK6" s="34">
        <f t="shared" si="9"/>
        <v>6</v>
      </c>
      <c r="CL6" s="34">
        <f t="shared" si="9"/>
        <v>6</v>
      </c>
      <c r="CN6"/>
      <c r="CO6"/>
      <c r="CP6"/>
      <c r="CQ6"/>
      <c r="CR6"/>
      <c r="CS6"/>
      <c r="CT6"/>
      <c r="CU6"/>
      <c r="CV6"/>
      <c r="CW6"/>
      <c r="CX6"/>
      <c r="CY6"/>
      <c r="CZ6"/>
      <c r="DA6"/>
      <c r="DB6"/>
      <c r="DC6"/>
      <c r="DD6"/>
      <c r="DE6"/>
      <c r="DF6"/>
      <c r="DG6"/>
      <c r="DH6"/>
      <c r="DI6"/>
      <c r="DJ6"/>
      <c r="DK6"/>
      <c r="DL6"/>
    </row>
    <row r="7" spans="1:116" outlineLevel="1" x14ac:dyDescent="0.4">
      <c r="G7" s="12" t="s">
        <v>591</v>
      </c>
      <c r="H7" s="12"/>
      <c r="I7" s="12"/>
      <c r="J7" s="61"/>
      <c r="K7" t="s">
        <v>592</v>
      </c>
      <c r="L7"/>
      <c r="M7"/>
      <c r="N7" s="354">
        <v>1</v>
      </c>
      <c r="O7" s="12"/>
      <c r="P7" s="12"/>
      <c r="Q7" s="12"/>
      <c r="R7" s="14"/>
      <c r="S7" s="34">
        <f t="shared" ref="S7:CD7" si="10">S6*(S6&lt;&gt;T6)</f>
        <v>0</v>
      </c>
      <c r="T7" s="34">
        <f t="shared" si="10"/>
        <v>0</v>
      </c>
      <c r="U7" s="34">
        <f t="shared" si="10"/>
        <v>0</v>
      </c>
      <c r="V7" s="34">
        <f t="shared" si="10"/>
        <v>0</v>
      </c>
      <c r="W7" s="34">
        <f t="shared" si="10"/>
        <v>0</v>
      </c>
      <c r="X7" s="34">
        <f t="shared" si="10"/>
        <v>0</v>
      </c>
      <c r="Y7" s="34">
        <f t="shared" si="10"/>
        <v>0</v>
      </c>
      <c r="Z7" s="34">
        <f t="shared" si="10"/>
        <v>0</v>
      </c>
      <c r="AA7" s="34">
        <f t="shared" si="10"/>
        <v>0</v>
      </c>
      <c r="AB7" s="34">
        <f t="shared" si="10"/>
        <v>0</v>
      </c>
      <c r="AC7" s="34">
        <f t="shared" si="10"/>
        <v>0</v>
      </c>
      <c r="AD7" s="34">
        <f t="shared" si="10"/>
        <v>1</v>
      </c>
      <c r="AE7" s="34">
        <f t="shared" si="10"/>
        <v>0</v>
      </c>
      <c r="AF7" s="34">
        <f t="shared" si="10"/>
        <v>0</v>
      </c>
      <c r="AG7" s="34">
        <f t="shared" si="10"/>
        <v>0</v>
      </c>
      <c r="AH7" s="34">
        <f t="shared" si="10"/>
        <v>0</v>
      </c>
      <c r="AI7" s="34">
        <f t="shared" si="10"/>
        <v>0</v>
      </c>
      <c r="AJ7" s="34">
        <f t="shared" si="10"/>
        <v>0</v>
      </c>
      <c r="AK7" s="34">
        <f t="shared" si="10"/>
        <v>0</v>
      </c>
      <c r="AL7" s="34">
        <f t="shared" si="10"/>
        <v>0</v>
      </c>
      <c r="AM7" s="34">
        <f t="shared" si="10"/>
        <v>0</v>
      </c>
      <c r="AN7" s="34">
        <f t="shared" si="10"/>
        <v>0</v>
      </c>
      <c r="AO7" s="34">
        <f t="shared" si="10"/>
        <v>0</v>
      </c>
      <c r="AP7" s="34">
        <f t="shared" si="10"/>
        <v>2</v>
      </c>
      <c r="AQ7" s="34">
        <f t="shared" si="10"/>
        <v>0</v>
      </c>
      <c r="AR7" s="34">
        <f t="shared" si="10"/>
        <v>0</v>
      </c>
      <c r="AS7" s="34">
        <f t="shared" si="10"/>
        <v>0</v>
      </c>
      <c r="AT7" s="34">
        <f t="shared" si="10"/>
        <v>0</v>
      </c>
      <c r="AU7" s="34">
        <f t="shared" si="10"/>
        <v>0</v>
      </c>
      <c r="AV7" s="34">
        <f t="shared" si="10"/>
        <v>0</v>
      </c>
      <c r="AW7" s="34">
        <f t="shared" si="10"/>
        <v>0</v>
      </c>
      <c r="AX7" s="34">
        <f t="shared" si="10"/>
        <v>0</v>
      </c>
      <c r="AY7" s="34">
        <f t="shared" si="10"/>
        <v>0</v>
      </c>
      <c r="AZ7" s="34">
        <f t="shared" si="10"/>
        <v>0</v>
      </c>
      <c r="BA7" s="34">
        <f t="shared" si="10"/>
        <v>0</v>
      </c>
      <c r="BB7" s="34">
        <f t="shared" si="10"/>
        <v>3</v>
      </c>
      <c r="BC7" s="34">
        <f t="shared" si="10"/>
        <v>0</v>
      </c>
      <c r="BD7" s="34">
        <f t="shared" si="10"/>
        <v>0</v>
      </c>
      <c r="BE7" s="34">
        <f t="shared" si="10"/>
        <v>0</v>
      </c>
      <c r="BF7" s="34">
        <f t="shared" si="10"/>
        <v>0</v>
      </c>
      <c r="BG7" s="34">
        <f t="shared" si="10"/>
        <v>0</v>
      </c>
      <c r="BH7" s="34">
        <f t="shared" si="10"/>
        <v>0</v>
      </c>
      <c r="BI7" s="34">
        <f t="shared" si="10"/>
        <v>0</v>
      </c>
      <c r="BJ7" s="34">
        <f t="shared" si="10"/>
        <v>0</v>
      </c>
      <c r="BK7" s="34">
        <f t="shared" si="10"/>
        <v>0</v>
      </c>
      <c r="BL7" s="34">
        <f t="shared" si="10"/>
        <v>0</v>
      </c>
      <c r="BM7" s="34">
        <f t="shared" si="10"/>
        <v>0</v>
      </c>
      <c r="BN7" s="34">
        <f t="shared" si="10"/>
        <v>4</v>
      </c>
      <c r="BO7" s="34">
        <f t="shared" si="10"/>
        <v>0</v>
      </c>
      <c r="BP7" s="34">
        <f t="shared" si="10"/>
        <v>0</v>
      </c>
      <c r="BQ7" s="34">
        <f t="shared" si="10"/>
        <v>0</v>
      </c>
      <c r="BR7" s="34">
        <f t="shared" si="10"/>
        <v>0</v>
      </c>
      <c r="BS7" s="34">
        <f t="shared" si="10"/>
        <v>0</v>
      </c>
      <c r="BT7" s="34">
        <f t="shared" si="10"/>
        <v>0</v>
      </c>
      <c r="BU7" s="34">
        <f t="shared" si="10"/>
        <v>0</v>
      </c>
      <c r="BV7" s="34">
        <f t="shared" si="10"/>
        <v>0</v>
      </c>
      <c r="BW7" s="34">
        <f t="shared" si="10"/>
        <v>0</v>
      </c>
      <c r="BX7" s="34">
        <f t="shared" si="10"/>
        <v>0</v>
      </c>
      <c r="BY7" s="34">
        <f t="shared" si="10"/>
        <v>0</v>
      </c>
      <c r="BZ7" s="34">
        <f t="shared" si="10"/>
        <v>5</v>
      </c>
      <c r="CA7" s="34">
        <f t="shared" si="10"/>
        <v>0</v>
      </c>
      <c r="CB7" s="34">
        <f t="shared" si="10"/>
        <v>0</v>
      </c>
      <c r="CC7" s="34">
        <f t="shared" si="10"/>
        <v>0</v>
      </c>
      <c r="CD7" s="34">
        <f t="shared" si="10"/>
        <v>0</v>
      </c>
      <c r="CE7" s="34">
        <f t="shared" ref="CE7:CK7" si="11">CE6*(CE6&lt;&gt;CF6)</f>
        <v>0</v>
      </c>
      <c r="CF7" s="34">
        <f t="shared" si="11"/>
        <v>0</v>
      </c>
      <c r="CG7" s="34">
        <f t="shared" si="11"/>
        <v>0</v>
      </c>
      <c r="CH7" s="34">
        <f t="shared" si="11"/>
        <v>0</v>
      </c>
      <c r="CI7" s="34">
        <f t="shared" si="11"/>
        <v>0</v>
      </c>
      <c r="CJ7" s="34">
        <f t="shared" si="11"/>
        <v>0</v>
      </c>
      <c r="CK7" s="34">
        <f t="shared" si="11"/>
        <v>0</v>
      </c>
      <c r="CL7" s="34" t="e">
        <f>CL6*(CL6&lt;&gt;#REF!)</f>
        <v>#REF!</v>
      </c>
      <c r="CN7" s="228">
        <v>1</v>
      </c>
      <c r="CO7" s="228">
        <v>1</v>
      </c>
      <c r="CP7" s="227">
        <f t="shared" ref="CP7:DL7" si="12">CO7+1</f>
        <v>2</v>
      </c>
      <c r="CQ7" s="227">
        <f t="shared" si="12"/>
        <v>3</v>
      </c>
      <c r="CR7" s="227">
        <f t="shared" si="12"/>
        <v>4</v>
      </c>
      <c r="CS7" s="227">
        <f t="shared" si="12"/>
        <v>5</v>
      </c>
      <c r="CT7" s="227">
        <f t="shared" si="12"/>
        <v>6</v>
      </c>
      <c r="CU7" s="227">
        <f t="shared" si="12"/>
        <v>7</v>
      </c>
      <c r="CV7" s="227">
        <f t="shared" si="12"/>
        <v>8</v>
      </c>
      <c r="CW7" s="227">
        <f t="shared" si="12"/>
        <v>9</v>
      </c>
      <c r="CX7" s="227">
        <f t="shared" si="12"/>
        <v>10</v>
      </c>
      <c r="CY7" s="227">
        <f t="shared" si="12"/>
        <v>11</v>
      </c>
      <c r="CZ7" s="227">
        <f t="shared" si="12"/>
        <v>12</v>
      </c>
      <c r="DA7" s="227">
        <f t="shared" si="12"/>
        <v>13</v>
      </c>
      <c r="DB7" s="227">
        <f t="shared" si="12"/>
        <v>14</v>
      </c>
      <c r="DC7" s="227">
        <f t="shared" si="12"/>
        <v>15</v>
      </c>
      <c r="DD7" s="227">
        <f t="shared" si="12"/>
        <v>16</v>
      </c>
      <c r="DE7" s="227">
        <f t="shared" si="12"/>
        <v>17</v>
      </c>
      <c r="DF7" s="227">
        <f t="shared" si="12"/>
        <v>18</v>
      </c>
      <c r="DG7" s="227">
        <f t="shared" si="12"/>
        <v>19</v>
      </c>
      <c r="DH7" s="227">
        <f t="shared" si="12"/>
        <v>20</v>
      </c>
      <c r="DI7" s="227">
        <f t="shared" si="12"/>
        <v>21</v>
      </c>
      <c r="DJ7" s="227">
        <f t="shared" si="12"/>
        <v>22</v>
      </c>
      <c r="DK7" s="227">
        <f t="shared" si="12"/>
        <v>23</v>
      </c>
      <c r="DL7" s="227">
        <f t="shared" si="12"/>
        <v>24</v>
      </c>
    </row>
    <row r="8" spans="1:116" outlineLevel="1" x14ac:dyDescent="0.4">
      <c r="G8" s="12" t="s">
        <v>593</v>
      </c>
      <c r="H8" s="1"/>
      <c r="I8" s="1"/>
      <c r="J8" s="62"/>
      <c r="K8" s="1" t="s">
        <v>594</v>
      </c>
      <c r="L8" s="1"/>
      <c r="M8" s="1" t="s">
        <v>500</v>
      </c>
      <c r="N8" s="355" t="s">
        <v>500</v>
      </c>
      <c r="O8" s="1"/>
      <c r="P8" s="1"/>
      <c r="Q8" s="1"/>
      <c r="R8" s="355"/>
      <c r="S8" s="12">
        <f t="shared" ref="S8:CD8" si="13">MONTH(S3)</f>
        <v>1</v>
      </c>
      <c r="T8" s="12">
        <f t="shared" si="13"/>
        <v>2</v>
      </c>
      <c r="U8" s="12">
        <f t="shared" si="13"/>
        <v>3</v>
      </c>
      <c r="V8" s="12">
        <f t="shared" si="13"/>
        <v>4</v>
      </c>
      <c r="W8" s="12">
        <f t="shared" si="13"/>
        <v>5</v>
      </c>
      <c r="X8" s="12">
        <f t="shared" si="13"/>
        <v>6</v>
      </c>
      <c r="Y8" s="12">
        <f t="shared" si="13"/>
        <v>7</v>
      </c>
      <c r="Z8" s="12">
        <f t="shared" si="13"/>
        <v>8</v>
      </c>
      <c r="AA8" s="12">
        <f t="shared" si="13"/>
        <v>9</v>
      </c>
      <c r="AB8" s="12">
        <f t="shared" si="13"/>
        <v>10</v>
      </c>
      <c r="AC8" s="12">
        <f t="shared" si="13"/>
        <v>11</v>
      </c>
      <c r="AD8" s="12">
        <f t="shared" si="13"/>
        <v>12</v>
      </c>
      <c r="AE8" s="12">
        <f t="shared" si="13"/>
        <v>1</v>
      </c>
      <c r="AF8" s="12">
        <f t="shared" si="13"/>
        <v>2</v>
      </c>
      <c r="AG8" s="12">
        <f t="shared" si="13"/>
        <v>3</v>
      </c>
      <c r="AH8" s="12">
        <f t="shared" si="13"/>
        <v>4</v>
      </c>
      <c r="AI8" s="12">
        <f t="shared" si="13"/>
        <v>5</v>
      </c>
      <c r="AJ8" s="12">
        <f t="shared" si="13"/>
        <v>6</v>
      </c>
      <c r="AK8" s="12">
        <f t="shared" si="13"/>
        <v>7</v>
      </c>
      <c r="AL8" s="12">
        <f t="shared" si="13"/>
        <v>8</v>
      </c>
      <c r="AM8" s="12">
        <f t="shared" si="13"/>
        <v>9</v>
      </c>
      <c r="AN8" s="12">
        <f t="shared" si="13"/>
        <v>10</v>
      </c>
      <c r="AO8" s="12">
        <f t="shared" si="13"/>
        <v>11</v>
      </c>
      <c r="AP8" s="12">
        <f t="shared" si="13"/>
        <v>12</v>
      </c>
      <c r="AQ8" s="12">
        <f t="shared" si="13"/>
        <v>1</v>
      </c>
      <c r="AR8" s="12">
        <f t="shared" si="13"/>
        <v>2</v>
      </c>
      <c r="AS8" s="12">
        <f t="shared" si="13"/>
        <v>3</v>
      </c>
      <c r="AT8" s="12">
        <f t="shared" si="13"/>
        <v>4</v>
      </c>
      <c r="AU8" s="12">
        <f t="shared" si="13"/>
        <v>5</v>
      </c>
      <c r="AV8" s="12">
        <f t="shared" si="13"/>
        <v>6</v>
      </c>
      <c r="AW8" s="12">
        <f t="shared" si="13"/>
        <v>7</v>
      </c>
      <c r="AX8" s="12">
        <f t="shared" si="13"/>
        <v>8</v>
      </c>
      <c r="AY8" s="12">
        <f t="shared" si="13"/>
        <v>9</v>
      </c>
      <c r="AZ8" s="12">
        <f t="shared" si="13"/>
        <v>10</v>
      </c>
      <c r="BA8" s="12">
        <f t="shared" si="13"/>
        <v>11</v>
      </c>
      <c r="BB8" s="12">
        <f t="shared" si="13"/>
        <v>12</v>
      </c>
      <c r="BC8" s="12">
        <f t="shared" si="13"/>
        <v>1</v>
      </c>
      <c r="BD8" s="12">
        <f t="shared" si="13"/>
        <v>2</v>
      </c>
      <c r="BE8" s="12">
        <f t="shared" si="13"/>
        <v>3</v>
      </c>
      <c r="BF8" s="12">
        <f t="shared" si="13"/>
        <v>4</v>
      </c>
      <c r="BG8" s="12">
        <f t="shared" si="13"/>
        <v>5</v>
      </c>
      <c r="BH8" s="12">
        <f t="shared" si="13"/>
        <v>6</v>
      </c>
      <c r="BI8" s="12">
        <f t="shared" si="13"/>
        <v>7</v>
      </c>
      <c r="BJ8" s="12">
        <f t="shared" si="13"/>
        <v>8</v>
      </c>
      <c r="BK8" s="12">
        <f t="shared" si="13"/>
        <v>9</v>
      </c>
      <c r="BL8" s="12">
        <f t="shared" si="13"/>
        <v>10</v>
      </c>
      <c r="BM8" s="12">
        <f t="shared" si="13"/>
        <v>11</v>
      </c>
      <c r="BN8" s="12">
        <f t="shared" si="13"/>
        <v>12</v>
      </c>
      <c r="BO8" s="12">
        <f t="shared" si="13"/>
        <v>1</v>
      </c>
      <c r="BP8" s="12">
        <f t="shared" si="13"/>
        <v>2</v>
      </c>
      <c r="BQ8" s="12">
        <f t="shared" si="13"/>
        <v>3</v>
      </c>
      <c r="BR8" s="12">
        <f t="shared" si="13"/>
        <v>4</v>
      </c>
      <c r="BS8" s="12">
        <f t="shared" si="13"/>
        <v>5</v>
      </c>
      <c r="BT8" s="12">
        <f t="shared" si="13"/>
        <v>6</v>
      </c>
      <c r="BU8" s="12">
        <f t="shared" si="13"/>
        <v>7</v>
      </c>
      <c r="BV8" s="12">
        <f t="shared" si="13"/>
        <v>8</v>
      </c>
      <c r="BW8" s="12">
        <f t="shared" si="13"/>
        <v>9</v>
      </c>
      <c r="BX8" s="12">
        <f t="shared" si="13"/>
        <v>10</v>
      </c>
      <c r="BY8" s="12">
        <f t="shared" si="13"/>
        <v>11</v>
      </c>
      <c r="BZ8" s="12">
        <f t="shared" si="13"/>
        <v>12</v>
      </c>
      <c r="CA8" s="12">
        <f t="shared" si="13"/>
        <v>1</v>
      </c>
      <c r="CB8" s="12">
        <f t="shared" si="13"/>
        <v>2</v>
      </c>
      <c r="CC8" s="12">
        <f t="shared" si="13"/>
        <v>3</v>
      </c>
      <c r="CD8" s="12">
        <f t="shared" si="13"/>
        <v>4</v>
      </c>
      <c r="CE8" s="12">
        <f t="shared" ref="CE8:CL8" si="14">MONTH(CE3)</f>
        <v>5</v>
      </c>
      <c r="CF8" s="12">
        <f t="shared" si="14"/>
        <v>6</v>
      </c>
      <c r="CG8" s="12">
        <f t="shared" si="14"/>
        <v>7</v>
      </c>
      <c r="CH8" s="12">
        <f t="shared" si="14"/>
        <v>8</v>
      </c>
      <c r="CI8" s="12">
        <f t="shared" si="14"/>
        <v>9</v>
      </c>
      <c r="CJ8" s="12">
        <f t="shared" si="14"/>
        <v>10</v>
      </c>
      <c r="CK8" s="12">
        <f t="shared" si="14"/>
        <v>11</v>
      </c>
      <c r="CL8" s="12">
        <f t="shared" si="14"/>
        <v>12</v>
      </c>
      <c r="CN8" s="12">
        <f t="shared" ref="CN8:DL8" si="15">MONTH(CN3)</f>
        <v>12</v>
      </c>
      <c r="CO8" s="12">
        <f t="shared" si="15"/>
        <v>3</v>
      </c>
      <c r="CP8" s="12">
        <f t="shared" si="15"/>
        <v>6</v>
      </c>
      <c r="CQ8" s="12">
        <f t="shared" si="15"/>
        <v>9</v>
      </c>
      <c r="CR8" s="12">
        <f t="shared" si="15"/>
        <v>12</v>
      </c>
      <c r="CS8" s="12">
        <f t="shared" si="15"/>
        <v>3</v>
      </c>
      <c r="CT8" s="12">
        <f t="shared" si="15"/>
        <v>6</v>
      </c>
      <c r="CU8" s="12">
        <f t="shared" si="15"/>
        <v>9</v>
      </c>
      <c r="CV8" s="12">
        <f t="shared" si="15"/>
        <v>12</v>
      </c>
      <c r="CW8" s="12">
        <f t="shared" si="15"/>
        <v>3</v>
      </c>
      <c r="CX8" s="12">
        <f t="shared" si="15"/>
        <v>6</v>
      </c>
      <c r="CY8" s="12">
        <f t="shared" si="15"/>
        <v>9</v>
      </c>
      <c r="CZ8" s="12">
        <f t="shared" si="15"/>
        <v>12</v>
      </c>
      <c r="DA8" s="12">
        <f t="shared" si="15"/>
        <v>3</v>
      </c>
      <c r="DB8" s="12">
        <f t="shared" si="15"/>
        <v>6</v>
      </c>
      <c r="DC8" s="12">
        <f t="shared" si="15"/>
        <v>9</v>
      </c>
      <c r="DD8" s="12">
        <f t="shared" si="15"/>
        <v>12</v>
      </c>
      <c r="DE8" s="12">
        <f t="shared" si="15"/>
        <v>3</v>
      </c>
      <c r="DF8" s="12">
        <f t="shared" si="15"/>
        <v>6</v>
      </c>
      <c r="DG8" s="12">
        <f t="shared" si="15"/>
        <v>9</v>
      </c>
      <c r="DH8" s="12">
        <f t="shared" si="15"/>
        <v>12</v>
      </c>
      <c r="DI8" s="12">
        <f t="shared" si="15"/>
        <v>3</v>
      </c>
      <c r="DJ8" s="12">
        <f t="shared" si="15"/>
        <v>6</v>
      </c>
      <c r="DK8" s="12">
        <f t="shared" si="15"/>
        <v>9</v>
      </c>
      <c r="DL8" s="12">
        <f t="shared" si="15"/>
        <v>12</v>
      </c>
    </row>
    <row r="9" spans="1:116" outlineLevel="1" x14ac:dyDescent="0.4">
      <c r="G9" s="12"/>
      <c r="H9" s="1"/>
      <c r="I9" s="1"/>
      <c r="J9" s="62"/>
      <c r="O9" s="1"/>
      <c r="P9" s="1"/>
      <c r="Q9" s="1"/>
      <c r="R9" s="355"/>
      <c r="S9" s="12"/>
      <c r="T9" s="12"/>
      <c r="U9" s="12"/>
      <c r="V9" s="12"/>
      <c r="W9" s="12"/>
      <c r="X9" s="12"/>
      <c r="Y9" s="12"/>
      <c r="Z9" s="12"/>
      <c r="AA9" s="12"/>
      <c r="AB9" s="12"/>
      <c r="AC9" s="12"/>
      <c r="AD9" s="12"/>
      <c r="AE9" s="12"/>
      <c r="AF9" s="12"/>
      <c r="AG9" s="12"/>
      <c r="AH9" s="12"/>
      <c r="AI9" s="12"/>
      <c r="AJ9" s="12"/>
      <c r="AK9" s="12"/>
      <c r="AL9" s="12"/>
      <c r="AM9" s="12"/>
      <c r="AN9" s="12"/>
      <c r="AO9" s="12"/>
      <c r="AP9" s="12"/>
      <c r="AQ9" s="12"/>
      <c r="AR9" s="12"/>
      <c r="AS9" s="12"/>
      <c r="AT9" s="12"/>
      <c r="AU9" s="12"/>
      <c r="AV9" s="12"/>
      <c r="AW9" s="12"/>
      <c r="AX9" s="12"/>
      <c r="AY9" s="12"/>
      <c r="AZ9" s="12"/>
      <c r="BA9" s="12"/>
      <c r="BB9" s="12"/>
      <c r="BC9" s="12"/>
      <c r="BD9" s="12"/>
      <c r="BE9" s="12"/>
      <c r="BF9" s="12"/>
      <c r="BG9" s="12"/>
      <c r="BH9" s="12"/>
      <c r="BI9" s="12"/>
      <c r="BJ9" s="12"/>
      <c r="BK9" s="12"/>
      <c r="BL9" s="12"/>
      <c r="BM9" s="12"/>
      <c r="BN9" s="12"/>
      <c r="BO9" s="12"/>
      <c r="BP9" s="12"/>
      <c r="BQ9" s="12"/>
      <c r="BR9" s="12"/>
      <c r="BS9" s="12"/>
      <c r="BT9" s="12"/>
      <c r="BU9" s="12"/>
      <c r="BV9" s="12"/>
      <c r="BW9" s="12"/>
      <c r="BX9" s="12"/>
      <c r="BY9" s="12"/>
      <c r="BZ9" s="12"/>
      <c r="CA9" s="12"/>
      <c r="CB9" s="12"/>
      <c r="CC9" s="12"/>
      <c r="CD9" s="12"/>
      <c r="CE9" s="12"/>
      <c r="CF9" s="12"/>
      <c r="CG9" s="12"/>
      <c r="CH9" s="12"/>
      <c r="CI9" s="12"/>
      <c r="CJ9" s="12"/>
      <c r="CK9" s="12"/>
      <c r="CL9" s="12"/>
      <c r="CN9" s="12">
        <f t="shared" ref="CN9:DL9" si="16">ROUNDUP(MONTH(CN3)/3,0)</f>
        <v>4</v>
      </c>
      <c r="CO9" s="12">
        <f t="shared" si="16"/>
        <v>1</v>
      </c>
      <c r="CP9" s="12">
        <f t="shared" si="16"/>
        <v>2</v>
      </c>
      <c r="CQ9" s="12">
        <f t="shared" si="16"/>
        <v>3</v>
      </c>
      <c r="CR9" s="12">
        <f t="shared" si="16"/>
        <v>4</v>
      </c>
      <c r="CS9" s="12">
        <f t="shared" si="16"/>
        <v>1</v>
      </c>
      <c r="CT9" s="12">
        <f t="shared" si="16"/>
        <v>2</v>
      </c>
      <c r="CU9" s="12">
        <f t="shared" si="16"/>
        <v>3</v>
      </c>
      <c r="CV9" s="12">
        <f t="shared" si="16"/>
        <v>4</v>
      </c>
      <c r="CW9" s="12">
        <f t="shared" si="16"/>
        <v>1</v>
      </c>
      <c r="CX9" s="12">
        <f t="shared" si="16"/>
        <v>2</v>
      </c>
      <c r="CY9" s="12">
        <f t="shared" si="16"/>
        <v>3</v>
      </c>
      <c r="CZ9" s="12">
        <f t="shared" si="16"/>
        <v>4</v>
      </c>
      <c r="DA9" s="12">
        <f t="shared" si="16"/>
        <v>1</v>
      </c>
      <c r="DB9" s="12">
        <f t="shared" si="16"/>
        <v>2</v>
      </c>
      <c r="DC9" s="12">
        <f t="shared" si="16"/>
        <v>3</v>
      </c>
      <c r="DD9" s="12">
        <f t="shared" si="16"/>
        <v>4</v>
      </c>
      <c r="DE9" s="12">
        <f t="shared" si="16"/>
        <v>1</v>
      </c>
      <c r="DF9" s="12">
        <f t="shared" si="16"/>
        <v>2</v>
      </c>
      <c r="DG9" s="12">
        <f t="shared" si="16"/>
        <v>3</v>
      </c>
      <c r="DH9" s="12">
        <f t="shared" si="16"/>
        <v>4</v>
      </c>
      <c r="DI9" s="12">
        <f t="shared" si="16"/>
        <v>1</v>
      </c>
      <c r="DJ9" s="12">
        <f t="shared" si="16"/>
        <v>2</v>
      </c>
      <c r="DK9" s="12">
        <f t="shared" si="16"/>
        <v>3</v>
      </c>
      <c r="DL9" s="12">
        <f t="shared" si="16"/>
        <v>4</v>
      </c>
    </row>
    <row r="10" spans="1:116" outlineLevel="1" x14ac:dyDescent="0.4">
      <c r="G10" s="12"/>
      <c r="H10" s="1"/>
      <c r="I10" s="1"/>
      <c r="J10" s="62"/>
      <c r="O10" s="1"/>
      <c r="P10" s="1"/>
      <c r="Q10" s="1"/>
      <c r="R10" s="355"/>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N10"/>
      <c r="CO10"/>
      <c r="CP10"/>
      <c r="CQ10"/>
      <c r="CR10"/>
      <c r="CS10"/>
      <c r="CT10"/>
      <c r="CU10"/>
      <c r="CV10"/>
      <c r="CW10"/>
      <c r="CX10"/>
      <c r="CY10"/>
      <c r="CZ10"/>
      <c r="DA10"/>
      <c r="DB10"/>
      <c r="DC10"/>
      <c r="DD10"/>
      <c r="DE10"/>
      <c r="DF10"/>
      <c r="DG10"/>
      <c r="DH10"/>
      <c r="DI10"/>
      <c r="DJ10"/>
      <c r="DK10"/>
      <c r="DL10"/>
    </row>
    <row r="11" spans="1:116" outlineLevel="1" x14ac:dyDescent="0.4">
      <c r="G11" s="12"/>
      <c r="H11" s="1"/>
      <c r="I11" s="1"/>
      <c r="J11" s="62"/>
      <c r="K11" s="1"/>
      <c r="L11" s="1"/>
      <c r="M11" s="1"/>
      <c r="N11" s="1"/>
      <c r="O11" s="1"/>
      <c r="P11" s="1"/>
      <c r="Q11" s="1"/>
      <c r="R11" s="355"/>
      <c r="S11" s="60"/>
      <c r="T11" s="60"/>
      <c r="U11" s="60"/>
      <c r="V11" s="60"/>
      <c r="W11" s="60"/>
      <c r="X11" s="60"/>
      <c r="Y11" s="60"/>
      <c r="Z11" s="60"/>
      <c r="AA11" s="60"/>
      <c r="AB11" s="60"/>
      <c r="AC11" s="60"/>
      <c r="AD11" s="60"/>
      <c r="AE11" s="60"/>
      <c r="AF11" s="60"/>
      <c r="AG11" s="60"/>
      <c r="AH11" s="60"/>
      <c r="AI11" s="60"/>
      <c r="AJ11" s="60"/>
      <c r="AK11" s="60"/>
      <c r="AL11" s="60"/>
      <c r="AM11" s="60"/>
      <c r="AN11" s="60"/>
      <c r="AO11" s="60"/>
      <c r="AP11" s="60"/>
      <c r="AQ11" s="60"/>
      <c r="AR11" s="60"/>
      <c r="AS11" s="60"/>
      <c r="AT11" s="60"/>
      <c r="AU11" s="60"/>
      <c r="AV11" s="60"/>
      <c r="AW11" s="60"/>
      <c r="AX11" s="60"/>
      <c r="AY11" s="60"/>
      <c r="AZ11" s="60"/>
      <c r="BA11" s="60"/>
      <c r="BB11" s="60"/>
      <c r="BC11" s="60"/>
      <c r="BD11" s="60"/>
      <c r="BE11" s="60"/>
      <c r="BF11" s="60"/>
      <c r="BG11" s="60"/>
      <c r="BH11" s="60"/>
      <c r="BI11" s="60"/>
      <c r="BJ11" s="60"/>
      <c r="BK11" s="60"/>
      <c r="BL11" s="60"/>
      <c r="BM11" s="60"/>
      <c r="BN11" s="60"/>
      <c r="BO11" s="60"/>
      <c r="BP11" s="60"/>
      <c r="BQ11" s="60"/>
      <c r="BR11" s="60"/>
      <c r="BS11" s="60"/>
      <c r="BT11" s="60"/>
      <c r="BU11" s="60"/>
      <c r="BV11" s="60"/>
      <c r="BW11" s="60"/>
      <c r="BX11" s="60"/>
      <c r="BY11" s="60"/>
      <c r="BZ11" s="60"/>
      <c r="CA11" s="60"/>
      <c r="CB11" s="60"/>
      <c r="CC11" s="60"/>
      <c r="CD11" s="60"/>
      <c r="CE11" s="60"/>
      <c r="CF11" s="60"/>
      <c r="CG11" s="60"/>
      <c r="CH11" s="60"/>
      <c r="CI11" s="60"/>
      <c r="CJ11" s="60"/>
      <c r="CK11" s="60"/>
      <c r="CL11" s="60"/>
      <c r="CN11"/>
      <c r="CO11"/>
      <c r="CP11"/>
      <c r="CQ11"/>
      <c r="CR11"/>
      <c r="CS11"/>
      <c r="CT11"/>
      <c r="CU11"/>
      <c r="CV11"/>
      <c r="CW11"/>
      <c r="CX11"/>
      <c r="CY11"/>
      <c r="CZ11"/>
      <c r="DA11"/>
      <c r="DB11"/>
      <c r="DC11"/>
      <c r="DD11"/>
      <c r="DE11"/>
      <c r="DF11"/>
      <c r="DG11"/>
      <c r="DH11"/>
      <c r="DI11"/>
      <c r="DJ11"/>
      <c r="DK11"/>
      <c r="DL11"/>
    </row>
    <row r="12" spans="1:116" outlineLevel="1" x14ac:dyDescent="0.4">
      <c r="G12" s="12"/>
      <c r="H12" s="60"/>
      <c r="I12" s="60"/>
      <c r="J12" s="356"/>
      <c r="K12" t="s">
        <v>595</v>
      </c>
      <c r="L12"/>
      <c r="M12"/>
      <c r="N12" s="101">
        <v>45292</v>
      </c>
      <c r="O12" s="60"/>
      <c r="P12" s="60"/>
      <c r="Q12" s="60"/>
      <c r="R12" s="357"/>
      <c r="S12" s="12"/>
      <c r="T12" s="12"/>
      <c r="U12" s="12"/>
      <c r="V12" s="12"/>
      <c r="W12" s="12"/>
      <c r="X12" s="12"/>
      <c r="Y12" s="12"/>
      <c r="Z12" s="12"/>
      <c r="AA12" s="12"/>
      <c r="AB12" s="12"/>
      <c r="AC12" s="12"/>
      <c r="AD12" s="12"/>
      <c r="AE12" s="12"/>
      <c r="AF12" s="12"/>
      <c r="AG12" s="12"/>
      <c r="AH12" s="12"/>
      <c r="AI12" s="12"/>
      <c r="AJ12" s="12"/>
      <c r="AK12" s="12"/>
      <c r="AL12" s="12"/>
      <c r="AM12" s="12"/>
      <c r="AN12" s="12"/>
      <c r="AO12" s="12"/>
      <c r="AP12" s="12"/>
      <c r="AQ12" s="12"/>
      <c r="AR12" s="12"/>
      <c r="AS12" s="12"/>
      <c r="AT12" s="12"/>
      <c r="AU12" s="12"/>
      <c r="AV12" s="12"/>
      <c r="AW12" s="12"/>
      <c r="AX12" s="12"/>
      <c r="AY12" s="12"/>
      <c r="AZ12" s="12"/>
      <c r="BA12" s="12"/>
      <c r="BB12" s="12"/>
      <c r="BC12" s="12"/>
      <c r="BD12" s="12"/>
      <c r="BE12" s="12"/>
      <c r="BF12" s="12"/>
      <c r="BG12" s="12"/>
      <c r="BH12" s="12"/>
      <c r="BI12" s="12"/>
      <c r="BJ12" s="12"/>
      <c r="BK12" s="12"/>
      <c r="BL12" s="12"/>
      <c r="BM12" s="12"/>
      <c r="BN12" s="12"/>
      <c r="BO12" s="12"/>
      <c r="BP12" s="12"/>
      <c r="BQ12" s="12"/>
      <c r="BR12" s="12"/>
      <c r="BS12" s="12"/>
      <c r="BT12" s="12"/>
      <c r="BU12" s="12"/>
      <c r="BV12" s="12"/>
      <c r="BW12" s="12"/>
      <c r="BX12" s="12"/>
      <c r="BY12" s="12"/>
      <c r="BZ12" s="12"/>
      <c r="CA12" s="12"/>
      <c r="CB12" s="12"/>
      <c r="CC12" s="12"/>
      <c r="CD12" s="12"/>
      <c r="CE12" s="12"/>
      <c r="CF12" s="12"/>
      <c r="CG12" s="12"/>
      <c r="CH12" s="12"/>
      <c r="CI12" s="12"/>
      <c r="CJ12" s="12"/>
      <c r="CK12" s="12"/>
      <c r="CL12" s="12"/>
      <c r="CN12"/>
      <c r="CO12"/>
      <c r="CP12"/>
      <c r="CQ12"/>
      <c r="CR12"/>
      <c r="CS12"/>
      <c r="CT12"/>
      <c r="CU12"/>
      <c r="CV12"/>
      <c r="CW12"/>
      <c r="CX12"/>
      <c r="CY12"/>
      <c r="CZ12"/>
      <c r="DA12"/>
      <c r="DB12"/>
      <c r="DC12"/>
      <c r="DD12"/>
      <c r="DE12"/>
      <c r="DF12"/>
      <c r="DG12"/>
      <c r="DH12"/>
      <c r="DI12"/>
      <c r="DJ12"/>
      <c r="DK12"/>
      <c r="DL12"/>
    </row>
    <row r="13" spans="1:116" outlineLevel="1" x14ac:dyDescent="0.4">
      <c r="G13" s="12"/>
      <c r="H13" s="12"/>
      <c r="I13" s="12"/>
      <c r="J13" s="61"/>
      <c r="K13" s="12"/>
      <c r="M13" s="12"/>
      <c r="N13" s="12"/>
      <c r="O13" s="12"/>
      <c r="P13" s="12"/>
      <c r="Q13" s="12"/>
      <c r="R13" s="14"/>
      <c r="S13" s="12"/>
      <c r="T13" s="12"/>
      <c r="U13" s="12"/>
      <c r="V13" s="12"/>
      <c r="W13" s="12"/>
      <c r="X13" s="12"/>
      <c r="Y13" s="12"/>
      <c r="Z13" s="12"/>
      <c r="AA13" s="12"/>
      <c r="AB13" s="12"/>
      <c r="AC13" s="12"/>
      <c r="AD13" s="12"/>
      <c r="AE13" s="12"/>
      <c r="AF13" s="12"/>
      <c r="AG13" s="12"/>
      <c r="AH13" s="12"/>
      <c r="AI13" s="12"/>
      <c r="AJ13" s="12"/>
      <c r="AK13" s="12"/>
      <c r="AL13" s="12"/>
      <c r="AM13" s="12"/>
      <c r="AN13" s="12"/>
      <c r="AO13" s="12"/>
      <c r="AP13" s="12"/>
      <c r="AQ13" s="12"/>
      <c r="AR13" s="12"/>
      <c r="AS13" s="12"/>
      <c r="AT13" s="12"/>
      <c r="AU13" s="12"/>
      <c r="AV13" s="12"/>
      <c r="AW13" s="12"/>
      <c r="AX13" s="12"/>
      <c r="AY13" s="12"/>
      <c r="AZ13" s="12"/>
      <c r="BA13" s="12"/>
      <c r="BB13" s="12"/>
      <c r="BC13" s="12"/>
      <c r="BD13" s="12"/>
      <c r="BE13" s="12"/>
      <c r="BF13" s="12"/>
      <c r="BG13" s="12"/>
      <c r="BH13" s="12"/>
      <c r="BI13" s="12"/>
      <c r="BJ13" s="12"/>
      <c r="BK13" s="12"/>
      <c r="BL13" s="12"/>
      <c r="BM13" s="12"/>
      <c r="BN13" s="12"/>
      <c r="BO13" s="12"/>
      <c r="BP13" s="12"/>
      <c r="BQ13" s="12"/>
      <c r="BR13" s="12"/>
      <c r="BS13" s="12"/>
      <c r="BT13" s="12"/>
      <c r="BU13" s="12"/>
      <c r="BV13" s="12"/>
      <c r="BW13" s="12"/>
      <c r="BX13" s="12"/>
      <c r="BY13" s="12"/>
      <c r="BZ13" s="12"/>
      <c r="CA13" s="12"/>
      <c r="CB13" s="12"/>
      <c r="CC13" s="12"/>
      <c r="CD13" s="12"/>
      <c r="CE13" s="12"/>
      <c r="CF13" s="12"/>
      <c r="CG13" s="12"/>
      <c r="CH13" s="12"/>
      <c r="CI13" s="12"/>
      <c r="CJ13" s="12"/>
      <c r="CK13" s="12"/>
      <c r="CL13" s="12"/>
      <c r="CN13"/>
      <c r="CO13"/>
      <c r="CP13"/>
      <c r="CQ13"/>
      <c r="CR13"/>
      <c r="CS13"/>
      <c r="CT13"/>
      <c r="CU13"/>
      <c r="CV13"/>
      <c r="CW13"/>
      <c r="CX13"/>
      <c r="CY13"/>
      <c r="CZ13"/>
      <c r="DA13"/>
      <c r="DB13"/>
      <c r="DC13"/>
      <c r="DD13"/>
      <c r="DE13"/>
      <c r="DF13"/>
      <c r="DG13"/>
      <c r="DH13"/>
      <c r="DI13"/>
      <c r="DJ13"/>
      <c r="DK13"/>
      <c r="DL13"/>
    </row>
    <row r="14" spans="1:116" ht="11.05" customHeight="1" collapsed="1" x14ac:dyDescent="0.4">
      <c r="A14"/>
      <c r="J14"/>
      <c r="K14"/>
      <c r="L14"/>
      <c r="M14"/>
      <c r="N14"/>
      <c r="O14"/>
      <c r="P14"/>
      <c r="Q14"/>
      <c r="R14" s="169"/>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N14"/>
      <c r="CO14"/>
      <c r="CP14"/>
      <c r="CQ14"/>
      <c r="CR14"/>
      <c r="CS14"/>
      <c r="CT14"/>
      <c r="CU14"/>
      <c r="CV14"/>
      <c r="CW14"/>
      <c r="CX14"/>
      <c r="CY14"/>
      <c r="CZ14"/>
      <c r="DA14"/>
      <c r="DB14"/>
      <c r="DC14"/>
      <c r="DD14"/>
      <c r="DE14"/>
      <c r="DF14"/>
      <c r="DG14"/>
      <c r="DH14"/>
      <c r="DI14"/>
      <c r="DJ14"/>
      <c r="DK14"/>
      <c r="DL14"/>
    </row>
    <row r="15" spans="1:116" x14ac:dyDescent="0.4">
      <c r="A15" s="64" t="s">
        <v>218</v>
      </c>
      <c r="G15" s="304" t="s">
        <v>204</v>
      </c>
      <c r="H15" s="303"/>
      <c r="I15" s="303"/>
      <c r="J15" s="307"/>
      <c r="K15" s="307"/>
      <c r="L15" s="307"/>
      <c r="M15" s="307"/>
      <c r="N15" s="307"/>
      <c r="O15" s="307"/>
      <c r="P15" s="310"/>
      <c r="Q15" s="259"/>
      <c r="R15" s="309"/>
      <c r="S15" s="308"/>
      <c r="T15" s="308"/>
      <c r="U15" s="308"/>
      <c r="V15" s="308"/>
      <c r="W15" s="308"/>
      <c r="X15" s="308"/>
      <c r="Y15" s="308"/>
      <c r="Z15" s="308"/>
      <c r="AA15" s="308"/>
      <c r="AB15" s="308"/>
      <c r="AC15" s="308"/>
      <c r="AD15" s="308"/>
      <c r="AE15" s="308"/>
      <c r="AF15" s="308"/>
      <c r="AG15" s="308"/>
      <c r="AH15" s="308"/>
      <c r="AI15" s="308"/>
      <c r="AJ15" s="308"/>
      <c r="AK15" s="308"/>
      <c r="AL15" s="308"/>
      <c r="AM15" s="308"/>
      <c r="AN15" s="308"/>
      <c r="AO15" s="308"/>
      <c r="AP15" s="308"/>
      <c r="AQ15" s="308"/>
      <c r="AR15" s="308"/>
      <c r="AS15" s="308"/>
      <c r="AT15" s="308"/>
      <c r="AU15" s="308"/>
      <c r="AV15" s="308"/>
      <c r="AW15" s="308"/>
      <c r="AX15" s="308"/>
      <c r="AY15" s="308"/>
      <c r="AZ15" s="308"/>
      <c r="BA15" s="308"/>
      <c r="BB15" s="308"/>
      <c r="BC15" s="308"/>
      <c r="BD15" s="308"/>
      <c r="BE15" s="308"/>
      <c r="BF15" s="308"/>
      <c r="BG15" s="308"/>
      <c r="BH15" s="308"/>
      <c r="BI15" s="308"/>
      <c r="BJ15" s="308"/>
      <c r="BK15" s="308"/>
      <c r="BL15" s="308"/>
      <c r="BM15" s="308"/>
      <c r="BN15" s="308"/>
      <c r="BO15" s="308"/>
      <c r="BP15" s="308"/>
      <c r="BQ15" s="308"/>
      <c r="BR15" s="308"/>
      <c r="BS15" s="308"/>
      <c r="BT15" s="308"/>
      <c r="BU15" s="308"/>
      <c r="BV15" s="308"/>
      <c r="BW15" s="308"/>
      <c r="BX15" s="308"/>
      <c r="BY15" s="308"/>
      <c r="BZ15" s="308"/>
      <c r="CA15" s="308"/>
      <c r="CB15" s="308"/>
      <c r="CC15" s="308"/>
      <c r="CD15" s="308"/>
      <c r="CE15" s="308"/>
      <c r="CF15" s="308"/>
      <c r="CG15" s="308"/>
      <c r="CH15" s="308"/>
      <c r="CI15" s="308"/>
      <c r="CJ15" s="308"/>
      <c r="CK15" s="308"/>
      <c r="CL15" s="311"/>
      <c r="CN15" s="309"/>
      <c r="CO15" s="308"/>
      <c r="CP15" s="308"/>
      <c r="CQ15" s="308"/>
      <c r="CR15" s="308"/>
      <c r="CS15" s="308"/>
      <c r="CT15" s="308"/>
      <c r="CU15" s="308"/>
      <c r="CV15" s="308"/>
      <c r="CW15" s="308"/>
      <c r="CX15" s="308"/>
      <c r="CY15" s="308"/>
      <c r="CZ15" s="308"/>
      <c r="DA15" s="308"/>
      <c r="DB15" s="308"/>
      <c r="DC15" s="308"/>
      <c r="DD15" s="308"/>
      <c r="DE15" s="308"/>
      <c r="DF15" s="308"/>
      <c r="DG15" s="308"/>
      <c r="DH15" s="308"/>
      <c r="DI15" s="308"/>
      <c r="DJ15" s="308"/>
      <c r="DK15" s="308"/>
      <c r="DL15" s="311"/>
    </row>
    <row r="16" spans="1:116" x14ac:dyDescent="0.4">
      <c r="G16" s="12" t="s">
        <v>241</v>
      </c>
      <c r="H16" s="12"/>
      <c r="I16" s="12"/>
      <c r="J16" s="61"/>
      <c r="K16" s="61"/>
      <c r="L16" s="61"/>
      <c r="M16" s="61"/>
      <c r="N16" s="61"/>
      <c r="O16" s="61"/>
      <c r="P16" s="61"/>
      <c r="Q16" s="61"/>
    </row>
    <row r="17" spans="1:116" x14ac:dyDescent="0.4">
      <c r="B17" t="s">
        <v>198</v>
      </c>
      <c r="E17" t="s">
        <v>198</v>
      </c>
      <c r="F17" t="s">
        <v>198</v>
      </c>
      <c r="G17" s="27" t="s">
        <v>596</v>
      </c>
      <c r="H17" s="27"/>
      <c r="I17" s="27"/>
      <c r="J17" s="28"/>
      <c r="K17" s="63">
        <f>SUMIF($4:$4,K$3,17:17)</f>
        <v>0</v>
      </c>
      <c r="L17" s="63">
        <f>SUMIF($4:$4,L$3,17:17)</f>
        <v>0</v>
      </c>
      <c r="M17" s="63">
        <f>SUMIF($4:$4,M$3,17:17)</f>
        <v>0</v>
      </c>
      <c r="N17" s="63">
        <f>SUMIF($4:$4,N$3,17:17)</f>
        <v>0</v>
      </c>
      <c r="O17" s="63">
        <f>SUMIF($4:$4,O$3,17:17)</f>
        <v>0</v>
      </c>
      <c r="P17" s="63">
        <f>SUMIF($4:$4,P$3,17:17)</f>
        <v>0</v>
      </c>
      <c r="Q17" s="28"/>
      <c r="R17"/>
      <c r="S17" s="261">
        <f>SUMIF($C:$C,$F17,S:S)</f>
        <v>0</v>
      </c>
      <c r="T17" s="261">
        <f>SUMIF($C:$C,$F17,T:T)</f>
        <v>0</v>
      </c>
      <c r="U17" s="261">
        <f>SUMIF($C:$C,$F17,U:U)</f>
        <v>0</v>
      </c>
      <c r="V17" s="261">
        <f>SUMIF($C:$C,$F17,V:V)</f>
        <v>0</v>
      </c>
      <c r="W17" s="261">
        <f>SUMIF($C:$C,$F17,W:W)</f>
        <v>0</v>
      </c>
      <c r="X17" s="261">
        <f>SUMIF($C:$C,$F17,X:X)</f>
        <v>0</v>
      </c>
      <c r="Y17" s="261">
        <f>SUMIF($C:$C,$F17,Y:Y)</f>
        <v>0</v>
      </c>
      <c r="Z17" s="261">
        <f>SUMIF($C:$C,$F17,Z:Z)</f>
        <v>0</v>
      </c>
      <c r="AA17" s="261">
        <f>SUMIF($C:$C,$F17,AA:AA)</f>
        <v>0</v>
      </c>
      <c r="AB17" s="261">
        <f>SUMIF($C:$C,$F17,AB:AB)</f>
        <v>0</v>
      </c>
      <c r="AC17" s="261">
        <f>SUMIF($C:$C,$F17,AC:AC)</f>
        <v>0</v>
      </c>
      <c r="AD17" s="261">
        <f>SUMIF($C:$C,$F17,AD:AD)</f>
        <v>0</v>
      </c>
      <c r="AE17" s="261">
        <f>SUMIF($C:$C,$F17,AE:AE)</f>
        <v>0</v>
      </c>
      <c r="AF17" s="261">
        <f>SUMIF($C:$C,$F17,AF:AF)</f>
        <v>0</v>
      </c>
      <c r="AG17" s="261">
        <f>SUMIF($C:$C,$F17,AG:AG)</f>
        <v>0</v>
      </c>
      <c r="AH17" s="261">
        <f>SUMIF($C:$C,$F17,AH:AH)</f>
        <v>0</v>
      </c>
      <c r="AI17" s="261">
        <f>SUMIF($C:$C,$F17,AI:AI)</f>
        <v>0</v>
      </c>
      <c r="AJ17" s="261">
        <f>SUMIF($C:$C,$F17,AJ:AJ)</f>
        <v>0</v>
      </c>
      <c r="AK17" s="261">
        <f>SUMIF($C:$C,$F17,AK:AK)</f>
        <v>0</v>
      </c>
      <c r="AL17" s="261">
        <f>SUMIF($C:$C,$F17,AL:AL)</f>
        <v>0</v>
      </c>
      <c r="AM17" s="261">
        <f>SUMIF($C:$C,$F17,AM:AM)</f>
        <v>0</v>
      </c>
      <c r="AN17" s="261">
        <f>SUMIF($C:$C,$F17,AN:AN)</f>
        <v>0</v>
      </c>
      <c r="AO17" s="261">
        <f>SUMIF($C:$C,$F17,AO:AO)</f>
        <v>0</v>
      </c>
      <c r="AP17" s="261">
        <f>SUMIF($C:$C,$F17,AP:AP)</f>
        <v>0</v>
      </c>
      <c r="AQ17" s="261">
        <f>SUMIF($C:$C,$F17,AQ:AQ)</f>
        <v>0</v>
      </c>
      <c r="AR17" s="261">
        <f>SUMIF($C:$C,$F17,AR:AR)</f>
        <v>0</v>
      </c>
      <c r="AS17" s="261">
        <f>SUMIF($C:$C,$F17,AS:AS)</f>
        <v>0</v>
      </c>
      <c r="AT17" s="261">
        <f>SUMIF($C:$C,$F17,AT:AT)</f>
        <v>0</v>
      </c>
      <c r="AU17" s="261">
        <f>SUMIF($C:$C,$F17,AU:AU)</f>
        <v>0</v>
      </c>
      <c r="AV17" s="261">
        <f>SUMIF($C:$C,$F17,AV:AV)</f>
        <v>0</v>
      </c>
      <c r="AW17" s="261">
        <f>SUMIF($C:$C,$F17,AW:AW)</f>
        <v>0</v>
      </c>
      <c r="AX17" s="261">
        <f>SUMIF($C:$C,$F17,AX:AX)</f>
        <v>0</v>
      </c>
      <c r="AY17" s="261">
        <f>SUMIF($C:$C,$F17,AY:AY)</f>
        <v>0</v>
      </c>
      <c r="AZ17" s="261">
        <f>SUMIF($C:$C,$F17,AZ:AZ)</f>
        <v>0</v>
      </c>
      <c r="BA17" s="261">
        <f>SUMIF($C:$C,$F17,BA:BA)</f>
        <v>0</v>
      </c>
      <c r="BB17" s="261">
        <f>SUMIF($C:$C,$F17,BB:BB)</f>
        <v>0</v>
      </c>
      <c r="BC17" s="261">
        <f>SUMIF($C:$C,$F17,BC:BC)</f>
        <v>0</v>
      </c>
      <c r="BD17" s="261">
        <f>SUMIF($C:$C,$F17,BD:BD)</f>
        <v>0</v>
      </c>
      <c r="BE17" s="261">
        <f>SUMIF($C:$C,$F17,BE:BE)</f>
        <v>0</v>
      </c>
      <c r="BF17" s="261">
        <f>SUMIF($C:$C,$F17,BF:BF)</f>
        <v>0</v>
      </c>
      <c r="BG17" s="261">
        <f>SUMIF($C:$C,$F17,BG:BG)</f>
        <v>0</v>
      </c>
      <c r="BH17" s="261">
        <f>SUMIF($C:$C,$F17,BH:BH)</f>
        <v>0</v>
      </c>
      <c r="BI17" s="261">
        <f>SUMIF($C:$C,$F17,BI:BI)</f>
        <v>0</v>
      </c>
      <c r="BJ17" s="261">
        <f>SUMIF($C:$C,$F17,BJ:BJ)</f>
        <v>0</v>
      </c>
      <c r="BK17" s="261">
        <f>SUMIF($C:$C,$F17,BK:BK)</f>
        <v>0</v>
      </c>
      <c r="BL17" s="261">
        <f>SUMIF($C:$C,$F17,BL:BL)</f>
        <v>0</v>
      </c>
      <c r="BM17" s="261">
        <f>SUMIF($C:$C,$F17,BM:BM)</f>
        <v>0</v>
      </c>
      <c r="BN17" s="261">
        <f>SUMIF($C:$C,$F17,BN:BN)</f>
        <v>0</v>
      </c>
      <c r="BO17" s="261">
        <f>SUMIF($C:$C,$F17,BO:BO)</f>
        <v>0</v>
      </c>
      <c r="BP17" s="261">
        <f>SUMIF($C:$C,$F17,BP:BP)</f>
        <v>0</v>
      </c>
      <c r="BQ17" s="261">
        <f>SUMIF($C:$C,$F17,BQ:BQ)</f>
        <v>0</v>
      </c>
      <c r="BR17" s="261">
        <f>SUMIF($C:$C,$F17,BR:BR)</f>
        <v>0</v>
      </c>
      <c r="BS17" s="261">
        <f>SUMIF($C:$C,$F17,BS:BS)</f>
        <v>0</v>
      </c>
      <c r="BT17" s="261">
        <f>SUMIF($C:$C,$F17,BT:BT)</f>
        <v>0</v>
      </c>
      <c r="BU17" s="261">
        <f>SUMIF($C:$C,$F17,BU:BU)</f>
        <v>0</v>
      </c>
      <c r="BV17" s="261">
        <f>SUMIF($C:$C,$F17,BV:BV)</f>
        <v>0</v>
      </c>
      <c r="BW17" s="261">
        <f>SUMIF($C:$C,$F17,BW:BW)</f>
        <v>0</v>
      </c>
      <c r="BX17" s="261">
        <f>SUMIF($C:$C,$F17,BX:BX)</f>
        <v>0</v>
      </c>
      <c r="BY17" s="261">
        <f>SUMIF($C:$C,$F17,BY:BY)</f>
        <v>0</v>
      </c>
      <c r="BZ17" s="261">
        <f>SUMIF($C:$C,$F17,BZ:BZ)</f>
        <v>0</v>
      </c>
      <c r="CA17" s="261">
        <f>SUMIF($C:$C,$F17,CA:CA)</f>
        <v>0</v>
      </c>
      <c r="CB17" s="261">
        <f>SUMIF($C:$C,$F17,CB:CB)</f>
        <v>0</v>
      </c>
      <c r="CC17" s="261">
        <f>SUMIF($C:$C,$F17,CC:CC)</f>
        <v>0</v>
      </c>
      <c r="CD17" s="261">
        <f>SUMIF($C:$C,$F17,CD:CD)</f>
        <v>0</v>
      </c>
      <c r="CE17" s="261">
        <f>SUMIF($C:$C,$F17,CE:CE)</f>
        <v>0</v>
      </c>
      <c r="CF17" s="261">
        <f>SUMIF($C:$C,$F17,CF:CF)</f>
        <v>0</v>
      </c>
      <c r="CG17" s="261">
        <f>SUMIF($C:$C,$F17,CG:CG)</f>
        <v>0</v>
      </c>
      <c r="CH17" s="261">
        <f>SUMIF($C:$C,$F17,CH:CH)</f>
        <v>0</v>
      </c>
      <c r="CI17" s="261">
        <f>SUMIF($C:$C,$F17,CI:CI)</f>
        <v>0</v>
      </c>
      <c r="CJ17" s="261">
        <f>SUMIF($C:$C,$F17,CJ:CJ)</f>
        <v>0</v>
      </c>
      <c r="CK17" s="261">
        <f>SUMIF($C:$C,$F17,CK:CK)</f>
        <v>0</v>
      </c>
      <c r="CL17" s="261">
        <f>SUMIF($C:$C,$F17,CL:CL)</f>
        <v>0</v>
      </c>
      <c r="CN17" s="261">
        <f>SUMIF($C:$C,$F17,CN:CN)</f>
        <v>0</v>
      </c>
      <c r="CO17" s="261">
        <f>SUMIF($C:$C,$F17,CO:CO)</f>
        <v>0</v>
      </c>
      <c r="CP17" s="261">
        <f>SUMIF($C:$C,$F17,CP:CP)</f>
        <v>0</v>
      </c>
      <c r="CQ17" s="261">
        <f>SUMIF($C:$C,$F17,CQ:CQ)</f>
        <v>0</v>
      </c>
      <c r="CR17" s="261">
        <f>SUMIF($C:$C,$F17,CR:CR)</f>
        <v>0</v>
      </c>
      <c r="CS17" s="261">
        <f>SUMIF($C:$C,$F17,CS:CS)</f>
        <v>0</v>
      </c>
      <c r="CT17" s="261">
        <f>SUMIF($C:$C,$F17,CT:CT)</f>
        <v>0</v>
      </c>
      <c r="CU17" s="261">
        <f>SUMIF($C:$C,$F17,CU:CU)</f>
        <v>0</v>
      </c>
      <c r="CV17" s="261">
        <f>SUMIF($C:$C,$F17,CV:CV)</f>
        <v>0</v>
      </c>
      <c r="CW17" s="261">
        <f>SUMIF($C:$C,$F17,CW:CW)</f>
        <v>0</v>
      </c>
      <c r="CX17" s="261">
        <f>SUMIF($C:$C,$F17,CX:CX)</f>
        <v>0</v>
      </c>
      <c r="CY17" s="261">
        <f>SUMIF($C:$C,$F17,CY:CY)</f>
        <v>0</v>
      </c>
      <c r="CZ17" s="261">
        <f>SUMIF($C:$C,$F17,CZ:CZ)</f>
        <v>0</v>
      </c>
      <c r="DA17" s="261">
        <f>SUMIF($C:$C,$F17,DA:DA)</f>
        <v>0</v>
      </c>
      <c r="DB17" s="261">
        <f>SUMIF($C:$C,$F17,DB:DB)</f>
        <v>0</v>
      </c>
      <c r="DC17" s="261">
        <f>SUMIF($C:$C,$F17,DC:DC)</f>
        <v>0</v>
      </c>
      <c r="DD17" s="261">
        <f>SUMIF($C:$C,$F17,DD:DD)</f>
        <v>0</v>
      </c>
      <c r="DE17" s="261">
        <f>SUMIF($C:$C,$F17,DE:DE)</f>
        <v>0</v>
      </c>
      <c r="DF17" s="261">
        <f>SUMIF($C:$C,$F17,DF:DF)</f>
        <v>0</v>
      </c>
      <c r="DG17" s="261">
        <f>SUMIF($C:$C,$F17,DG:DG)</f>
        <v>0</v>
      </c>
      <c r="DH17" s="261">
        <f>SUMIF($C:$C,$F17,DH:DH)</f>
        <v>0</v>
      </c>
      <c r="DI17" s="261">
        <f>SUMIF($C:$C,$F17,DI:DI)</f>
        <v>0</v>
      </c>
      <c r="DJ17" s="261">
        <f>SUMIF($C:$C,$F17,DJ:DJ)</f>
        <v>0</v>
      </c>
      <c r="DK17" s="261">
        <f>SUMIF($C:$C,$F17,DK:DK)</f>
        <v>0</v>
      </c>
      <c r="DL17" s="261">
        <f>SUMIF($C:$C,$F17,DL:DL)</f>
        <v>0</v>
      </c>
    </row>
    <row r="18" spans="1:116" x14ac:dyDescent="0.4">
      <c r="B18" t="s">
        <v>198</v>
      </c>
      <c r="G18" s="129" t="s">
        <v>597</v>
      </c>
      <c r="H18" s="27"/>
      <c r="I18" s="27"/>
      <c r="J18" s="28"/>
      <c r="K18" s="262"/>
      <c r="L18" s="263">
        <f>IFERROR(L17/K17-1,0)</f>
        <v>0</v>
      </c>
      <c r="M18" s="263">
        <f>IFERROR(M17/L17-1,0)</f>
        <v>0</v>
      </c>
      <c r="N18" s="263">
        <f>IFERROR(N17/M17-1,0)</f>
        <v>0</v>
      </c>
      <c r="O18" s="263">
        <f>IFERROR(O17/N17-1,0)</f>
        <v>0</v>
      </c>
      <c r="P18" s="263">
        <f>IFERROR(P17/O17-1,0)</f>
        <v>0</v>
      </c>
      <c r="Q18" s="28"/>
      <c r="R18"/>
      <c r="S18" s="264"/>
      <c r="T18" s="264"/>
      <c r="U18" s="264"/>
      <c r="V18" s="264"/>
      <c r="W18" s="264"/>
      <c r="X18" s="264"/>
      <c r="Y18" s="264"/>
      <c r="Z18" s="264"/>
      <c r="AA18" s="264"/>
      <c r="AB18" s="264"/>
      <c r="AC18" s="264"/>
      <c r="AD18" s="264"/>
      <c r="AE18" s="264"/>
      <c r="AF18" s="264"/>
      <c r="AG18" s="264"/>
      <c r="AH18" s="264"/>
      <c r="AI18" s="264"/>
      <c r="AJ18" s="264"/>
      <c r="AK18" s="264"/>
      <c r="AL18" s="264"/>
      <c r="AM18" s="264"/>
      <c r="AN18" s="264"/>
      <c r="AO18" s="264"/>
      <c r="AP18" s="264"/>
      <c r="AQ18" s="264"/>
      <c r="AR18" s="264"/>
      <c r="AS18" s="264"/>
      <c r="AT18" s="264"/>
      <c r="AU18" s="264"/>
      <c r="AV18" s="264"/>
      <c r="AW18" s="264"/>
      <c r="AX18" s="264"/>
      <c r="AY18" s="264"/>
      <c r="AZ18" s="264"/>
      <c r="BA18" s="264"/>
      <c r="BB18" s="264"/>
      <c r="BC18" s="264"/>
      <c r="BD18" s="264"/>
      <c r="BE18" s="264"/>
      <c r="BF18" s="264"/>
      <c r="BG18" s="264"/>
      <c r="BH18" s="264"/>
      <c r="BI18" s="264"/>
      <c r="BJ18" s="264"/>
      <c r="BK18" s="264"/>
      <c r="BL18" s="264"/>
      <c r="BM18" s="264"/>
      <c r="BN18" s="264"/>
      <c r="BO18" s="264"/>
      <c r="BP18" s="264"/>
      <c r="BQ18" s="264"/>
      <c r="BR18" s="264"/>
      <c r="BS18" s="264"/>
      <c r="BT18" s="264"/>
      <c r="BU18" s="264"/>
      <c r="BV18" s="264"/>
      <c r="BW18" s="264"/>
      <c r="BX18" s="264"/>
      <c r="BY18" s="264"/>
      <c r="BZ18" s="264"/>
      <c r="CA18" s="264"/>
      <c r="CB18" s="264"/>
      <c r="CC18" s="264"/>
      <c r="CD18" s="264"/>
      <c r="CE18" s="264"/>
      <c r="CF18" s="264"/>
      <c r="CG18" s="264"/>
      <c r="CH18" s="264"/>
      <c r="CI18" s="264"/>
      <c r="CJ18" s="264"/>
      <c r="CK18" s="264"/>
      <c r="CL18" s="264"/>
      <c r="CN18" s="264"/>
      <c r="CO18" s="264"/>
      <c r="CP18" s="264"/>
      <c r="CQ18" s="264"/>
      <c r="CR18" s="264"/>
      <c r="CS18" s="264"/>
      <c r="CT18" s="264"/>
      <c r="CU18" s="264"/>
      <c r="CV18" s="264"/>
      <c r="CW18" s="264"/>
      <c r="CX18" s="264"/>
      <c r="CY18" s="264"/>
      <c r="CZ18" s="264"/>
      <c r="DA18" s="264"/>
      <c r="DB18" s="264"/>
      <c r="DC18" s="264"/>
      <c r="DD18" s="264"/>
      <c r="DE18" s="264"/>
      <c r="DF18" s="264"/>
      <c r="DG18" s="264"/>
      <c r="DH18" s="264"/>
      <c r="DI18" s="264"/>
      <c r="DJ18" s="264"/>
      <c r="DK18" s="264"/>
      <c r="DL18" s="264"/>
    </row>
    <row r="19" spans="1:116" x14ac:dyDescent="0.4">
      <c r="G19" s="129"/>
      <c r="H19" s="27"/>
      <c r="I19" s="27"/>
      <c r="J19" s="28"/>
      <c r="K19" s="262"/>
      <c r="L19" s="263"/>
      <c r="M19" s="263"/>
      <c r="N19" s="263"/>
      <c r="O19" s="263"/>
      <c r="P19" s="263"/>
      <c r="Q19" s="28"/>
      <c r="R19"/>
      <c r="S19" s="264"/>
      <c r="T19" s="264"/>
      <c r="U19" s="264"/>
      <c r="V19" s="264"/>
      <c r="W19" s="264"/>
      <c r="X19" s="264"/>
      <c r="Y19" s="264"/>
      <c r="Z19" s="264"/>
      <c r="AA19" s="264"/>
      <c r="AB19" s="264"/>
      <c r="AC19" s="264"/>
      <c r="AD19" s="264"/>
      <c r="AE19" s="264"/>
      <c r="AF19" s="264"/>
      <c r="AG19" s="264"/>
      <c r="AH19" s="264"/>
      <c r="AI19" s="264"/>
      <c r="AJ19" s="264"/>
      <c r="AK19" s="264"/>
      <c r="AL19" s="264"/>
      <c r="AM19" s="264"/>
      <c r="AN19" s="264"/>
      <c r="AO19" s="264"/>
      <c r="AP19" s="264"/>
      <c r="AQ19" s="264"/>
      <c r="AR19" s="264"/>
      <c r="AS19" s="264"/>
      <c r="AT19" s="264"/>
      <c r="AU19" s="264"/>
      <c r="AV19" s="264"/>
      <c r="AW19" s="264"/>
      <c r="AX19" s="264"/>
      <c r="AY19" s="264"/>
      <c r="AZ19" s="264"/>
      <c r="BA19" s="264"/>
      <c r="BB19" s="264"/>
      <c r="BC19" s="264"/>
      <c r="BD19" s="264"/>
      <c r="BE19" s="264"/>
      <c r="BF19" s="264"/>
      <c r="BG19" s="264"/>
      <c r="BH19" s="264"/>
      <c r="BI19" s="264"/>
      <c r="BJ19" s="264"/>
      <c r="BK19" s="264"/>
      <c r="BL19" s="264"/>
      <c r="BM19" s="264"/>
      <c r="BN19" s="264"/>
      <c r="BO19" s="264"/>
      <c r="BP19" s="264"/>
      <c r="BQ19" s="264"/>
      <c r="BR19" s="264"/>
      <c r="BS19" s="264"/>
      <c r="BT19" s="264"/>
      <c r="BU19" s="264"/>
      <c r="BV19" s="264"/>
      <c r="BW19" s="264"/>
      <c r="BX19" s="264"/>
      <c r="BY19" s="264"/>
      <c r="BZ19" s="264"/>
      <c r="CA19" s="264"/>
      <c r="CB19" s="264"/>
      <c r="CC19" s="264"/>
      <c r="CD19" s="264"/>
      <c r="CE19" s="264"/>
      <c r="CF19" s="264"/>
      <c r="CG19" s="264"/>
      <c r="CH19" s="264"/>
      <c r="CI19" s="264"/>
      <c r="CJ19" s="264"/>
      <c r="CK19" s="264"/>
      <c r="CL19" s="264"/>
      <c r="CN19" s="264"/>
      <c r="CO19" s="264"/>
      <c r="CP19" s="264"/>
      <c r="CQ19" s="264"/>
      <c r="CR19" s="264"/>
      <c r="CS19" s="264"/>
      <c r="CT19" s="264"/>
      <c r="CU19" s="264"/>
      <c r="CV19" s="264"/>
      <c r="CW19" s="264"/>
      <c r="CX19" s="264"/>
      <c r="CY19" s="264"/>
      <c r="CZ19" s="264"/>
      <c r="DA19" s="264"/>
      <c r="DB19" s="264"/>
      <c r="DC19" s="264"/>
      <c r="DD19" s="264"/>
      <c r="DE19" s="264"/>
      <c r="DF19" s="264"/>
      <c r="DG19" s="264"/>
      <c r="DH19" s="264"/>
      <c r="DI19" s="264"/>
      <c r="DJ19" s="264"/>
      <c r="DK19" s="264"/>
      <c r="DL19" s="264"/>
    </row>
    <row r="20" spans="1:116" x14ac:dyDescent="0.4">
      <c r="B20" t="s">
        <v>203</v>
      </c>
      <c r="G20" s="31" t="s">
        <v>226</v>
      </c>
      <c r="H20" s="27"/>
      <c r="I20" s="27"/>
      <c r="J20" s="28"/>
      <c r="K20" s="262"/>
      <c r="L20" s="262"/>
      <c r="M20" s="262"/>
      <c r="N20" s="262"/>
      <c r="O20" s="262"/>
      <c r="P20" s="262"/>
      <c r="Q20" s="28"/>
      <c r="R20"/>
      <c r="S20" s="264"/>
      <c r="T20" s="264"/>
      <c r="U20" s="264"/>
      <c r="V20" s="264"/>
      <c r="W20" s="264"/>
      <c r="X20" s="264"/>
      <c r="Y20" s="264"/>
      <c r="Z20" s="264"/>
      <c r="AA20" s="264"/>
      <c r="AB20" s="264"/>
      <c r="AC20" s="264"/>
      <c r="AD20" s="264"/>
      <c r="AE20" s="264"/>
      <c r="AF20" s="264"/>
      <c r="AG20" s="264"/>
      <c r="AH20" s="264"/>
      <c r="AI20" s="264"/>
      <c r="AJ20" s="264"/>
      <c r="AK20" s="264"/>
      <c r="AL20" s="264"/>
      <c r="AM20" s="264"/>
      <c r="AN20" s="264"/>
      <c r="AO20" s="264"/>
      <c r="AP20" s="264"/>
      <c r="AQ20" s="264"/>
      <c r="AR20" s="264"/>
      <c r="AS20" s="264"/>
      <c r="AT20" s="264"/>
      <c r="AU20" s="264"/>
      <c r="AV20" s="264"/>
      <c r="AW20" s="264"/>
      <c r="AX20" s="264"/>
      <c r="AY20" s="264"/>
      <c r="AZ20" s="264"/>
      <c r="BA20" s="264"/>
      <c r="BB20" s="264"/>
      <c r="BC20" s="264"/>
      <c r="BD20" s="264"/>
      <c r="BE20" s="264"/>
      <c r="BF20" s="264"/>
      <c r="BG20" s="264"/>
      <c r="BH20" s="264"/>
      <c r="BI20" s="264"/>
      <c r="BJ20" s="264"/>
      <c r="BK20" s="264"/>
      <c r="BL20" s="264"/>
      <c r="BM20" s="264"/>
      <c r="BN20" s="264"/>
      <c r="BO20" s="264"/>
      <c r="BP20" s="264"/>
      <c r="BQ20" s="264"/>
      <c r="BR20" s="264"/>
      <c r="BS20" s="264"/>
      <c r="BT20" s="264"/>
      <c r="BU20" s="264"/>
      <c r="BV20" s="264"/>
      <c r="BW20" s="264"/>
      <c r="BX20" s="264"/>
      <c r="BY20" s="264"/>
      <c r="BZ20" s="264"/>
      <c r="CA20" s="264"/>
      <c r="CB20" s="264"/>
      <c r="CC20" s="264"/>
      <c r="CD20" s="264"/>
      <c r="CE20" s="264"/>
      <c r="CF20" s="264"/>
      <c r="CG20" s="264"/>
      <c r="CH20" s="264"/>
      <c r="CI20" s="264"/>
      <c r="CJ20" s="264"/>
      <c r="CK20" s="264"/>
      <c r="CL20" s="264"/>
      <c r="CN20" s="264"/>
      <c r="CO20" s="264"/>
      <c r="CP20" s="264"/>
      <c r="CQ20" s="264"/>
      <c r="CR20" s="264"/>
      <c r="CS20" s="264"/>
      <c r="CT20" s="264"/>
      <c r="CU20" s="264"/>
      <c r="CV20" s="264"/>
      <c r="CW20" s="264"/>
      <c r="CX20" s="264"/>
      <c r="CY20" s="264"/>
      <c r="CZ20" s="264"/>
      <c r="DA20" s="264"/>
      <c r="DB20" s="264"/>
      <c r="DC20" s="264"/>
      <c r="DD20" s="264"/>
      <c r="DE20" s="264"/>
      <c r="DF20" s="264"/>
      <c r="DG20" s="264"/>
      <c r="DH20" s="264"/>
      <c r="DI20" s="264"/>
      <c r="DJ20" s="264"/>
      <c r="DK20" s="264"/>
      <c r="DL20" s="264"/>
    </row>
    <row r="21" spans="1:116" x14ac:dyDescent="0.4">
      <c r="B21" t="s">
        <v>203</v>
      </c>
      <c r="E21" t="s">
        <v>203</v>
      </c>
      <c r="F21" t="s">
        <v>203</v>
      </c>
      <c r="G21" s="27" t="s">
        <v>598</v>
      </c>
      <c r="H21" s="27"/>
      <c r="I21" s="27"/>
      <c r="J21" s="28"/>
      <c r="K21" s="63">
        <f>SUMIF($4:$4,K$3,21:21)</f>
        <v>0</v>
      </c>
      <c r="L21" s="63">
        <f>SUMIF($4:$4,L$3,21:21)</f>
        <v>0</v>
      </c>
      <c r="M21" s="63">
        <f>SUMIF($4:$4,M$3,21:21)</f>
        <v>0</v>
      </c>
      <c r="N21" s="63">
        <f>SUMIF($4:$4,N$3,21:21)</f>
        <v>0</v>
      </c>
      <c r="O21" s="63">
        <f>SUMIF($4:$4,O$3,21:21)</f>
        <v>0</v>
      </c>
      <c r="P21" s="63">
        <f>SUMIF($4:$4,P$3,21:21)</f>
        <v>0</v>
      </c>
      <c r="Q21" s="28"/>
      <c r="R21"/>
      <c r="S21" s="261">
        <f>SUMIF($C:$C,$F21,S:S)</f>
        <v>0</v>
      </c>
      <c r="T21" s="261">
        <f>SUMIF($C:$C,$F21,T:T)</f>
        <v>0</v>
      </c>
      <c r="U21" s="261">
        <f>SUMIF($C:$C,$F21,U:U)</f>
        <v>0</v>
      </c>
      <c r="V21" s="261">
        <f>SUMIF($C:$C,$F21,V:V)</f>
        <v>0</v>
      </c>
      <c r="W21" s="261">
        <f>SUMIF($C:$C,$F21,W:W)</f>
        <v>0</v>
      </c>
      <c r="X21" s="261">
        <f>SUMIF($C:$C,$F21,X:X)</f>
        <v>0</v>
      </c>
      <c r="Y21" s="261">
        <f>SUMIF($C:$C,$F21,Y:Y)</f>
        <v>0</v>
      </c>
      <c r="Z21" s="261">
        <f>SUMIF($C:$C,$F21,Z:Z)</f>
        <v>0</v>
      </c>
      <c r="AA21" s="261">
        <f>SUMIF($C:$C,$F21,AA:AA)</f>
        <v>0</v>
      </c>
      <c r="AB21" s="261">
        <f>SUMIF($C:$C,$F21,AB:AB)</f>
        <v>0</v>
      </c>
      <c r="AC21" s="261">
        <f>SUMIF($C:$C,$F21,AC:AC)</f>
        <v>0</v>
      </c>
      <c r="AD21" s="261">
        <f>SUMIF($C:$C,$F21,AD:AD)</f>
        <v>0</v>
      </c>
      <c r="AE21" s="261">
        <f>SUMIF($C:$C,$F21,AE:AE)</f>
        <v>0</v>
      </c>
      <c r="AF21" s="261">
        <f>SUMIF($C:$C,$F21,AF:AF)</f>
        <v>0</v>
      </c>
      <c r="AG21" s="261">
        <f>SUMIF($C:$C,$F21,AG:AG)</f>
        <v>0</v>
      </c>
      <c r="AH21" s="261">
        <f>SUMIF($C:$C,$F21,AH:AH)</f>
        <v>0</v>
      </c>
      <c r="AI21" s="261">
        <f>SUMIF($C:$C,$F21,AI:AI)</f>
        <v>0</v>
      </c>
      <c r="AJ21" s="261">
        <f>SUMIF($C:$C,$F21,AJ:AJ)</f>
        <v>0</v>
      </c>
      <c r="AK21" s="261">
        <f>SUMIF($C:$C,$F21,AK:AK)</f>
        <v>0</v>
      </c>
      <c r="AL21" s="261">
        <f>SUMIF($C:$C,$F21,AL:AL)</f>
        <v>0</v>
      </c>
      <c r="AM21" s="261">
        <f>SUMIF($C:$C,$F21,AM:AM)</f>
        <v>0</v>
      </c>
      <c r="AN21" s="261">
        <f>SUMIF($C:$C,$F21,AN:AN)</f>
        <v>0</v>
      </c>
      <c r="AO21" s="261">
        <f>SUMIF($C:$C,$F21,AO:AO)</f>
        <v>0</v>
      </c>
      <c r="AP21" s="261">
        <f>SUMIF($C:$C,$F21,AP:AP)</f>
        <v>0</v>
      </c>
      <c r="AQ21" s="261">
        <f>SUMIF($C:$C,$F21,AQ:AQ)</f>
        <v>0</v>
      </c>
      <c r="AR21" s="261">
        <f>SUMIF($C:$C,$F21,AR:AR)</f>
        <v>0</v>
      </c>
      <c r="AS21" s="261">
        <f>SUMIF($C:$C,$F21,AS:AS)</f>
        <v>0</v>
      </c>
      <c r="AT21" s="261">
        <f>SUMIF($C:$C,$F21,AT:AT)</f>
        <v>0</v>
      </c>
      <c r="AU21" s="261">
        <f>SUMIF($C:$C,$F21,AU:AU)</f>
        <v>0</v>
      </c>
      <c r="AV21" s="261">
        <f>SUMIF($C:$C,$F21,AV:AV)</f>
        <v>0</v>
      </c>
      <c r="AW21" s="261">
        <f>SUMIF($C:$C,$F21,AW:AW)</f>
        <v>0</v>
      </c>
      <c r="AX21" s="261">
        <f>SUMIF($C:$C,$F21,AX:AX)</f>
        <v>0</v>
      </c>
      <c r="AY21" s="261">
        <f>SUMIF($C:$C,$F21,AY:AY)</f>
        <v>0</v>
      </c>
      <c r="AZ21" s="261">
        <f>SUMIF($C:$C,$F21,AZ:AZ)</f>
        <v>0</v>
      </c>
      <c r="BA21" s="261">
        <f>SUMIF($C:$C,$F21,BA:BA)</f>
        <v>0</v>
      </c>
      <c r="BB21" s="261">
        <f>SUMIF($C:$C,$F21,BB:BB)</f>
        <v>0</v>
      </c>
      <c r="BC21" s="261">
        <f>SUMIF($C:$C,$F21,BC:BC)</f>
        <v>0</v>
      </c>
      <c r="BD21" s="261">
        <f>SUMIF($C:$C,$F21,BD:BD)</f>
        <v>0</v>
      </c>
      <c r="BE21" s="261">
        <f>SUMIF($C:$C,$F21,BE:BE)</f>
        <v>0</v>
      </c>
      <c r="BF21" s="261">
        <f>SUMIF($C:$C,$F21,BF:BF)</f>
        <v>0</v>
      </c>
      <c r="BG21" s="261">
        <f>SUMIF($C:$C,$F21,BG:BG)</f>
        <v>0</v>
      </c>
      <c r="BH21" s="261">
        <f>SUMIF($C:$C,$F21,BH:BH)</f>
        <v>0</v>
      </c>
      <c r="BI21" s="261">
        <f>SUMIF($C:$C,$F21,BI:BI)</f>
        <v>0</v>
      </c>
      <c r="BJ21" s="261">
        <f>SUMIF($C:$C,$F21,BJ:BJ)</f>
        <v>0</v>
      </c>
      <c r="BK21" s="261">
        <f>SUMIF($C:$C,$F21,BK:BK)</f>
        <v>0</v>
      </c>
      <c r="BL21" s="261">
        <f>SUMIF($C:$C,$F21,BL:BL)</f>
        <v>0</v>
      </c>
      <c r="BM21" s="261">
        <f>SUMIF($C:$C,$F21,BM:BM)</f>
        <v>0</v>
      </c>
      <c r="BN21" s="261">
        <f>SUMIF($C:$C,$F21,BN:BN)</f>
        <v>0</v>
      </c>
      <c r="BO21" s="261">
        <f>SUMIF($C:$C,$F21,BO:BO)</f>
        <v>0</v>
      </c>
      <c r="BP21" s="261">
        <f>SUMIF($C:$C,$F21,BP:BP)</f>
        <v>0</v>
      </c>
      <c r="BQ21" s="261">
        <f>SUMIF($C:$C,$F21,BQ:BQ)</f>
        <v>0</v>
      </c>
      <c r="BR21" s="261">
        <f>SUMIF($C:$C,$F21,BR:BR)</f>
        <v>0</v>
      </c>
      <c r="BS21" s="261">
        <f>SUMIF($C:$C,$F21,BS:BS)</f>
        <v>0</v>
      </c>
      <c r="BT21" s="261">
        <f>SUMIF($C:$C,$F21,BT:BT)</f>
        <v>0</v>
      </c>
      <c r="BU21" s="261">
        <f>SUMIF($C:$C,$F21,BU:BU)</f>
        <v>0</v>
      </c>
      <c r="BV21" s="261">
        <f>SUMIF($C:$C,$F21,BV:BV)</f>
        <v>0</v>
      </c>
      <c r="BW21" s="261">
        <f>SUMIF($C:$C,$F21,BW:BW)</f>
        <v>0</v>
      </c>
      <c r="BX21" s="261">
        <f>SUMIF($C:$C,$F21,BX:BX)</f>
        <v>0</v>
      </c>
      <c r="BY21" s="261">
        <f>SUMIF($C:$C,$F21,BY:BY)</f>
        <v>0</v>
      </c>
      <c r="BZ21" s="261">
        <f>SUMIF($C:$C,$F21,BZ:BZ)</f>
        <v>0</v>
      </c>
      <c r="CA21" s="261">
        <f>SUMIF($C:$C,$F21,CA:CA)</f>
        <v>0</v>
      </c>
      <c r="CB21" s="261">
        <f>SUMIF($C:$C,$F21,CB:CB)</f>
        <v>0</v>
      </c>
      <c r="CC21" s="261">
        <f>SUMIF($C:$C,$F21,CC:CC)</f>
        <v>0</v>
      </c>
      <c r="CD21" s="261">
        <f>SUMIF($C:$C,$F21,CD:CD)</f>
        <v>0</v>
      </c>
      <c r="CE21" s="261">
        <f>SUMIF($C:$C,$F21,CE:CE)</f>
        <v>0</v>
      </c>
      <c r="CF21" s="261">
        <f>SUMIF($C:$C,$F21,CF:CF)</f>
        <v>0</v>
      </c>
      <c r="CG21" s="261">
        <f>SUMIF($C:$C,$F21,CG:CG)</f>
        <v>0</v>
      </c>
      <c r="CH21" s="261">
        <f>SUMIF($C:$C,$F21,CH:CH)</f>
        <v>0</v>
      </c>
      <c r="CI21" s="261">
        <f>SUMIF($C:$C,$F21,CI:CI)</f>
        <v>0</v>
      </c>
      <c r="CJ21" s="261">
        <f>SUMIF($C:$C,$F21,CJ:CJ)</f>
        <v>0</v>
      </c>
      <c r="CK21" s="261">
        <f>SUMIF($C:$C,$F21,CK:CK)</f>
        <v>0</v>
      </c>
      <c r="CL21" s="261">
        <f>SUMIF($C:$C,$F21,CL:CL)</f>
        <v>0</v>
      </c>
      <c r="CN21" s="261">
        <f>SUMIF($C:$C,$F21,CN:CN)</f>
        <v>0</v>
      </c>
      <c r="CO21" s="261">
        <f>SUMIF($C:$C,$F21,CO:CO)</f>
        <v>0</v>
      </c>
      <c r="CP21" s="261">
        <f>SUMIF($C:$C,$F21,CP:CP)</f>
        <v>0</v>
      </c>
      <c r="CQ21" s="261">
        <f>SUMIF($C:$C,$F21,CQ:CQ)</f>
        <v>0</v>
      </c>
      <c r="CR21" s="261">
        <f>SUMIF($C:$C,$F21,CR:CR)</f>
        <v>0</v>
      </c>
      <c r="CS21" s="261">
        <f>SUMIF($C:$C,$F21,CS:CS)</f>
        <v>0</v>
      </c>
      <c r="CT21" s="261">
        <f>SUMIF($C:$C,$F21,CT:CT)</f>
        <v>0</v>
      </c>
      <c r="CU21" s="261">
        <f>SUMIF($C:$C,$F21,CU:CU)</f>
        <v>0</v>
      </c>
      <c r="CV21" s="261">
        <f>SUMIF($C:$C,$F21,CV:CV)</f>
        <v>0</v>
      </c>
      <c r="CW21" s="261">
        <f>SUMIF($C:$C,$F21,CW:CW)</f>
        <v>0</v>
      </c>
      <c r="CX21" s="261">
        <f>SUMIF($C:$C,$F21,CX:CX)</f>
        <v>0</v>
      </c>
      <c r="CY21" s="261">
        <f>SUMIF($C:$C,$F21,CY:CY)</f>
        <v>0</v>
      </c>
      <c r="CZ21" s="261">
        <f>SUMIF($C:$C,$F21,CZ:CZ)</f>
        <v>0</v>
      </c>
      <c r="DA21" s="261">
        <f>SUMIF($C:$C,$F21,DA:DA)</f>
        <v>0</v>
      </c>
      <c r="DB21" s="261">
        <f>SUMIF($C:$C,$F21,DB:DB)</f>
        <v>0</v>
      </c>
      <c r="DC21" s="261">
        <f>SUMIF($C:$C,$F21,DC:DC)</f>
        <v>0</v>
      </c>
      <c r="DD21" s="261">
        <f>SUMIF($C:$C,$F21,DD:DD)</f>
        <v>0</v>
      </c>
      <c r="DE21" s="261">
        <f>SUMIF($C:$C,$F21,DE:DE)</f>
        <v>0</v>
      </c>
      <c r="DF21" s="261">
        <f>SUMIF($C:$C,$F21,DF:DF)</f>
        <v>0</v>
      </c>
      <c r="DG21" s="261">
        <f>SUMIF($C:$C,$F21,DG:DG)</f>
        <v>0</v>
      </c>
      <c r="DH21" s="261">
        <f>SUMIF($C:$C,$F21,DH:DH)</f>
        <v>0</v>
      </c>
      <c r="DI21" s="261">
        <f>SUMIF($C:$C,$F21,DI:DI)</f>
        <v>0</v>
      </c>
      <c r="DJ21" s="261">
        <f>SUMIF($C:$C,$F21,DJ:DJ)</f>
        <v>0</v>
      </c>
      <c r="DK21" s="261">
        <f>SUMIF($C:$C,$F21,DK:DK)</f>
        <v>0</v>
      </c>
      <c r="DL21" s="261">
        <f>SUMIF($C:$C,$F21,DL:DL)</f>
        <v>0</v>
      </c>
    </row>
    <row r="22" spans="1:116" x14ac:dyDescent="0.4">
      <c r="B22" t="s">
        <v>203</v>
      </c>
      <c r="H22" s="27"/>
      <c r="I22" s="27"/>
      <c r="J22" s="28"/>
      <c r="K22" s="262"/>
      <c r="L22" s="262"/>
      <c r="M22" s="262"/>
      <c r="N22" s="262"/>
      <c r="O22" s="262"/>
      <c r="P22" s="262"/>
      <c r="Q22" s="28"/>
      <c r="R22"/>
      <c r="S22" s="264"/>
      <c r="T22" s="264"/>
      <c r="U22" s="264"/>
      <c r="V22" s="264"/>
      <c r="W22" s="264"/>
      <c r="X22" s="264"/>
      <c r="Y22" s="264"/>
      <c r="Z22" s="264"/>
      <c r="AA22" s="264"/>
      <c r="AB22" s="264"/>
      <c r="AC22" s="264"/>
      <c r="AD22" s="264"/>
      <c r="AE22" s="264"/>
      <c r="AF22" s="264"/>
      <c r="AG22" s="264"/>
      <c r="AH22" s="264"/>
      <c r="AI22" s="264"/>
      <c r="AJ22" s="264"/>
      <c r="AK22" s="264"/>
      <c r="AL22" s="264"/>
      <c r="AM22" s="264"/>
      <c r="AN22" s="264"/>
      <c r="AO22" s="264"/>
      <c r="AP22" s="264"/>
      <c r="AQ22" s="264"/>
      <c r="AR22" s="264"/>
      <c r="AS22" s="264"/>
      <c r="AT22" s="264"/>
      <c r="AU22" s="264"/>
      <c r="AV22" s="264"/>
      <c r="AW22" s="264"/>
      <c r="AX22" s="264"/>
      <c r="AY22" s="264"/>
      <c r="AZ22" s="264"/>
      <c r="BA22" s="264"/>
      <c r="BB22" s="264"/>
      <c r="BC22" s="264"/>
      <c r="BD22" s="264"/>
      <c r="BE22" s="264"/>
      <c r="BF22" s="264"/>
      <c r="BG22" s="264"/>
      <c r="BH22" s="264"/>
      <c r="BI22" s="264"/>
      <c r="BJ22" s="264"/>
      <c r="BK22" s="264"/>
      <c r="BL22" s="264"/>
      <c r="BM22" s="264"/>
      <c r="BN22" s="264"/>
      <c r="BO22" s="264"/>
      <c r="BP22" s="264"/>
      <c r="BQ22" s="264"/>
      <c r="BR22" s="264"/>
      <c r="BS22" s="264"/>
      <c r="BT22" s="264"/>
      <c r="BU22" s="264"/>
      <c r="BV22" s="264"/>
      <c r="BW22" s="264"/>
      <c r="BX22" s="264"/>
      <c r="BY22" s="264"/>
      <c r="BZ22" s="264"/>
      <c r="CA22" s="264"/>
      <c r="CB22" s="264"/>
      <c r="CC22" s="264"/>
      <c r="CD22" s="264"/>
      <c r="CE22" s="264"/>
      <c r="CF22" s="264"/>
      <c r="CG22" s="264"/>
      <c r="CH22" s="264"/>
      <c r="CI22" s="264"/>
      <c r="CJ22" s="264"/>
      <c r="CK22" s="264"/>
      <c r="CL22" s="264"/>
      <c r="CN22" s="264"/>
      <c r="CO22" s="264"/>
      <c r="CP22" s="264"/>
      <c r="CQ22" s="264"/>
      <c r="CR22" s="264"/>
      <c r="CS22" s="264"/>
      <c r="CT22" s="264"/>
      <c r="CU22" s="264"/>
      <c r="CV22" s="264"/>
      <c r="CW22" s="264"/>
      <c r="CX22" s="264"/>
      <c r="CY22" s="264"/>
      <c r="CZ22" s="264"/>
      <c r="DA22" s="264"/>
      <c r="DB22" s="264"/>
      <c r="DC22" s="264"/>
      <c r="DD22" s="264"/>
      <c r="DE22" s="264"/>
      <c r="DF22" s="264"/>
      <c r="DG22" s="264"/>
      <c r="DH22" s="264"/>
      <c r="DI22" s="264"/>
      <c r="DJ22" s="264"/>
      <c r="DK22" s="264"/>
      <c r="DL22" s="264"/>
    </row>
    <row r="23" spans="1:116" x14ac:dyDescent="0.4">
      <c r="A23" s="65"/>
      <c r="B23" s="27" t="s">
        <v>599</v>
      </c>
      <c r="C23" s="27"/>
      <c r="D23" s="27"/>
      <c r="E23" s="27"/>
      <c r="F23" s="27"/>
      <c r="G23" s="31" t="s">
        <v>600</v>
      </c>
      <c r="H23" s="27"/>
      <c r="I23" s="27"/>
      <c r="J23" s="28"/>
      <c r="K23" s="262"/>
      <c r="L23" s="262"/>
      <c r="M23" s="262"/>
      <c r="N23" s="262"/>
      <c r="O23" s="262"/>
      <c r="P23" s="262"/>
      <c r="Q23" s="28"/>
      <c r="R23"/>
      <c r="S23" s="264"/>
      <c r="T23" s="264"/>
      <c r="U23" s="264"/>
      <c r="V23" s="264"/>
      <c r="W23" s="264"/>
      <c r="X23" s="264"/>
      <c r="Y23" s="264"/>
      <c r="Z23" s="264"/>
      <c r="AA23" s="264"/>
      <c r="AB23" s="264"/>
      <c r="AC23" s="264"/>
      <c r="AD23" s="264"/>
      <c r="AE23" s="264"/>
      <c r="AF23" s="264"/>
      <c r="AG23" s="264"/>
      <c r="AH23" s="264"/>
      <c r="AI23" s="264"/>
      <c r="AJ23" s="264"/>
      <c r="AK23" s="264"/>
      <c r="AL23" s="264"/>
      <c r="AM23" s="264"/>
      <c r="AN23" s="264"/>
      <c r="AO23" s="264"/>
      <c r="AP23" s="264"/>
      <c r="AQ23" s="264"/>
      <c r="AR23" s="264"/>
      <c r="AS23" s="264"/>
      <c r="AT23" s="264"/>
      <c r="AU23" s="264"/>
      <c r="AV23" s="264"/>
      <c r="AW23" s="264"/>
      <c r="AX23" s="264"/>
      <c r="AY23" s="264"/>
      <c r="AZ23" s="264"/>
      <c r="BA23" s="264"/>
      <c r="BB23" s="264"/>
      <c r="BC23" s="264"/>
      <c r="BD23" s="264"/>
      <c r="BE23" s="264"/>
      <c r="BF23" s="264"/>
      <c r="BG23" s="264"/>
      <c r="BH23" s="264"/>
      <c r="BI23" s="264"/>
      <c r="BJ23" s="264"/>
      <c r="BK23" s="264"/>
      <c r="BL23" s="264"/>
      <c r="BM23" s="264"/>
      <c r="BN23" s="264"/>
      <c r="BO23" s="264"/>
      <c r="BP23" s="264"/>
      <c r="BQ23" s="264"/>
      <c r="BR23" s="264"/>
      <c r="BS23" s="264"/>
      <c r="BT23" s="264"/>
      <c r="BU23" s="264"/>
      <c r="BV23" s="264"/>
      <c r="BW23" s="264"/>
      <c r="BX23" s="264"/>
      <c r="BY23" s="264"/>
      <c r="BZ23" s="264"/>
      <c r="CA23" s="264"/>
      <c r="CB23" s="264"/>
      <c r="CC23" s="264"/>
      <c r="CD23" s="264"/>
      <c r="CE23" s="264"/>
      <c r="CF23" s="264"/>
      <c r="CG23" s="264"/>
      <c r="CH23" s="264"/>
      <c r="CI23" s="264"/>
      <c r="CJ23" s="264"/>
      <c r="CK23" s="264"/>
      <c r="CL23" s="264"/>
      <c r="CN23" s="264"/>
      <c r="CO23" s="264"/>
      <c r="CP23" s="264"/>
      <c r="CQ23" s="264"/>
      <c r="CR23" s="264"/>
      <c r="CS23" s="264"/>
      <c r="CT23" s="264"/>
      <c r="CU23" s="264"/>
      <c r="CV23" s="264"/>
      <c r="CW23" s="264"/>
      <c r="CX23" s="264"/>
      <c r="CY23" s="264"/>
      <c r="CZ23" s="264"/>
      <c r="DA23" s="264"/>
      <c r="DB23" s="264"/>
      <c r="DC23" s="264"/>
      <c r="DD23" s="264"/>
      <c r="DE23" s="264"/>
      <c r="DF23" s="264"/>
      <c r="DG23" s="264"/>
      <c r="DH23" s="264"/>
      <c r="DI23" s="264"/>
      <c r="DJ23" s="264"/>
      <c r="DK23" s="264"/>
      <c r="DL23" s="264"/>
    </row>
    <row r="24" spans="1:116" collapsed="1" x14ac:dyDescent="0.4">
      <c r="A24" s="65"/>
      <c r="B24" s="27" t="s">
        <v>599</v>
      </c>
      <c r="C24" s="27"/>
      <c r="D24" s="27"/>
      <c r="E24" s="27" t="s">
        <v>599</v>
      </c>
      <c r="F24" s="27" t="s">
        <v>599</v>
      </c>
      <c r="G24" s="27" t="s">
        <v>601</v>
      </c>
      <c r="H24" s="27"/>
      <c r="I24" s="27"/>
      <c r="J24" s="28"/>
      <c r="K24" s="63">
        <f>SUMIF($4:$4,K$3,24:24)</f>
        <v>0</v>
      </c>
      <c r="L24" s="63">
        <f>SUMIF($4:$4,L$3,24:24)</f>
        <v>0</v>
      </c>
      <c r="M24" s="63">
        <f>SUMIF($4:$4,M$3,24:24)</f>
        <v>0</v>
      </c>
      <c r="N24" s="63">
        <f>SUMIF($4:$4,N$3,24:24)</f>
        <v>0</v>
      </c>
      <c r="O24" s="63">
        <f>SUMIF($4:$4,O$3,24:24)</f>
        <v>0</v>
      </c>
      <c r="P24" s="63">
        <f>SUMIF($4:$4,P$3,24:24)</f>
        <v>0</v>
      </c>
      <c r="Q24" s="28"/>
      <c r="R24"/>
      <c r="S24" s="261">
        <f>SUMIF($C:$C,$F24,S:S)</f>
        <v>0</v>
      </c>
      <c r="T24" s="261">
        <f>SUMIF($C:$C,$F24,T:T)</f>
        <v>0</v>
      </c>
      <c r="U24" s="261">
        <f>SUMIF($C:$C,$F24,U:U)</f>
        <v>0</v>
      </c>
      <c r="V24" s="261">
        <f>SUMIF($C:$C,$F24,V:V)</f>
        <v>0</v>
      </c>
      <c r="W24" s="261">
        <f>SUMIF($C:$C,$F24,W:W)</f>
        <v>0</v>
      </c>
      <c r="X24" s="261">
        <f>SUMIF($C:$C,$F24,X:X)</f>
        <v>0</v>
      </c>
      <c r="Y24" s="261">
        <f>SUMIF($C:$C,$F24,Y:Y)</f>
        <v>0</v>
      </c>
      <c r="Z24" s="261">
        <f>SUMIF($C:$C,$F24,Z:Z)</f>
        <v>0</v>
      </c>
      <c r="AA24" s="261">
        <f>SUMIF($C:$C,$F24,AA:AA)</f>
        <v>0</v>
      </c>
      <c r="AB24" s="261">
        <f>SUMIF($C:$C,$F24,AB:AB)</f>
        <v>0</v>
      </c>
      <c r="AC24" s="261">
        <f>SUMIF($C:$C,$F24,AC:AC)</f>
        <v>0</v>
      </c>
      <c r="AD24" s="261">
        <f>SUMIF($C:$C,$F24,AD:AD)</f>
        <v>0</v>
      </c>
      <c r="AE24" s="261">
        <f>SUMIF($C:$C,$F24,AE:AE)</f>
        <v>0</v>
      </c>
      <c r="AF24" s="261">
        <f>SUMIF($C:$C,$F24,AF:AF)</f>
        <v>0</v>
      </c>
      <c r="AG24" s="261">
        <f>SUMIF($C:$C,$F24,AG:AG)</f>
        <v>0</v>
      </c>
      <c r="AH24" s="261">
        <f>SUMIF($C:$C,$F24,AH:AH)</f>
        <v>0</v>
      </c>
      <c r="AI24" s="261">
        <f>SUMIF($C:$C,$F24,AI:AI)</f>
        <v>0</v>
      </c>
      <c r="AJ24" s="261">
        <f>SUMIF($C:$C,$F24,AJ:AJ)</f>
        <v>0</v>
      </c>
      <c r="AK24" s="261">
        <f>SUMIF($C:$C,$F24,AK:AK)</f>
        <v>0</v>
      </c>
      <c r="AL24" s="261">
        <f>SUMIF($C:$C,$F24,AL:AL)</f>
        <v>0</v>
      </c>
      <c r="AM24" s="261">
        <f>SUMIF($C:$C,$F24,AM:AM)</f>
        <v>0</v>
      </c>
      <c r="AN24" s="261">
        <f>SUMIF($C:$C,$F24,AN:AN)</f>
        <v>0</v>
      </c>
      <c r="AO24" s="261">
        <f>SUMIF($C:$C,$F24,AO:AO)</f>
        <v>0</v>
      </c>
      <c r="AP24" s="261">
        <f>SUMIF($C:$C,$F24,AP:AP)</f>
        <v>0</v>
      </c>
      <c r="AQ24" s="261">
        <f>SUMIF($C:$C,$F24,AQ:AQ)</f>
        <v>0</v>
      </c>
      <c r="AR24" s="261">
        <f>SUMIF($C:$C,$F24,AR:AR)</f>
        <v>0</v>
      </c>
      <c r="AS24" s="261">
        <f>SUMIF($C:$C,$F24,AS:AS)</f>
        <v>0</v>
      </c>
      <c r="AT24" s="261">
        <f>SUMIF($C:$C,$F24,AT:AT)</f>
        <v>0</v>
      </c>
      <c r="AU24" s="261">
        <f>SUMIF($C:$C,$F24,AU:AU)</f>
        <v>0</v>
      </c>
      <c r="AV24" s="261">
        <f>SUMIF($C:$C,$F24,AV:AV)</f>
        <v>0</v>
      </c>
      <c r="AW24" s="261">
        <f>SUMIF($C:$C,$F24,AW:AW)</f>
        <v>0</v>
      </c>
      <c r="AX24" s="261">
        <f>SUMIF($C:$C,$F24,AX:AX)</f>
        <v>0</v>
      </c>
      <c r="AY24" s="261">
        <f>SUMIF($C:$C,$F24,AY:AY)</f>
        <v>0</v>
      </c>
      <c r="AZ24" s="261">
        <f>SUMIF($C:$C,$F24,AZ:AZ)</f>
        <v>0</v>
      </c>
      <c r="BA24" s="261">
        <f>SUMIF($C:$C,$F24,BA:BA)</f>
        <v>0</v>
      </c>
      <c r="BB24" s="261">
        <f>SUMIF($C:$C,$F24,BB:BB)</f>
        <v>0</v>
      </c>
      <c r="BC24" s="261">
        <f>SUMIF($C:$C,$F24,BC:BC)</f>
        <v>0</v>
      </c>
      <c r="BD24" s="261">
        <f>SUMIF($C:$C,$F24,BD:BD)</f>
        <v>0</v>
      </c>
      <c r="BE24" s="261">
        <f>SUMIF($C:$C,$F24,BE:BE)</f>
        <v>0</v>
      </c>
      <c r="BF24" s="261">
        <f>SUMIF($C:$C,$F24,BF:BF)</f>
        <v>0</v>
      </c>
      <c r="BG24" s="261">
        <f>SUMIF($C:$C,$F24,BG:BG)</f>
        <v>0</v>
      </c>
      <c r="BH24" s="261">
        <f>SUMIF($C:$C,$F24,BH:BH)</f>
        <v>0</v>
      </c>
      <c r="BI24" s="261">
        <f>SUMIF($C:$C,$F24,BI:BI)</f>
        <v>0</v>
      </c>
      <c r="BJ24" s="261">
        <f>SUMIF($C:$C,$F24,BJ:BJ)</f>
        <v>0</v>
      </c>
      <c r="BK24" s="261">
        <f>SUMIF($C:$C,$F24,BK:BK)</f>
        <v>0</v>
      </c>
      <c r="BL24" s="261">
        <f>SUMIF($C:$C,$F24,BL:BL)</f>
        <v>0</v>
      </c>
      <c r="BM24" s="261">
        <f>SUMIF($C:$C,$F24,BM:BM)</f>
        <v>0</v>
      </c>
      <c r="BN24" s="261">
        <f>SUMIF($C:$C,$F24,BN:BN)</f>
        <v>0</v>
      </c>
      <c r="BO24" s="261">
        <f>SUMIF($C:$C,$F24,BO:BO)</f>
        <v>0</v>
      </c>
      <c r="BP24" s="261">
        <f>SUMIF($C:$C,$F24,BP:BP)</f>
        <v>0</v>
      </c>
      <c r="BQ24" s="261">
        <f>SUMIF($C:$C,$F24,BQ:BQ)</f>
        <v>0</v>
      </c>
      <c r="BR24" s="261">
        <f>SUMIF($C:$C,$F24,BR:BR)</f>
        <v>0</v>
      </c>
      <c r="BS24" s="261">
        <f>SUMIF($C:$C,$F24,BS:BS)</f>
        <v>0</v>
      </c>
      <c r="BT24" s="261">
        <f>SUMIF($C:$C,$F24,BT:BT)</f>
        <v>0</v>
      </c>
      <c r="BU24" s="261">
        <f>SUMIF($C:$C,$F24,BU:BU)</f>
        <v>0</v>
      </c>
      <c r="BV24" s="261">
        <f>SUMIF($C:$C,$F24,BV:BV)</f>
        <v>0</v>
      </c>
      <c r="BW24" s="261">
        <f>SUMIF($C:$C,$F24,BW:BW)</f>
        <v>0</v>
      </c>
      <c r="BX24" s="261">
        <f>SUMIF($C:$C,$F24,BX:BX)</f>
        <v>0</v>
      </c>
      <c r="BY24" s="261">
        <f>SUMIF($C:$C,$F24,BY:BY)</f>
        <v>0</v>
      </c>
      <c r="BZ24" s="261">
        <f>SUMIF($C:$C,$F24,BZ:BZ)</f>
        <v>0</v>
      </c>
      <c r="CA24" s="261">
        <f>SUMIF($C:$C,$F24,CA:CA)</f>
        <v>0</v>
      </c>
      <c r="CB24" s="261">
        <f>SUMIF($C:$C,$F24,CB:CB)</f>
        <v>0</v>
      </c>
      <c r="CC24" s="261">
        <f>SUMIF($C:$C,$F24,CC:CC)</f>
        <v>0</v>
      </c>
      <c r="CD24" s="261">
        <f>SUMIF($C:$C,$F24,CD:CD)</f>
        <v>0</v>
      </c>
      <c r="CE24" s="261">
        <f>SUMIF($C:$C,$F24,CE:CE)</f>
        <v>0</v>
      </c>
      <c r="CF24" s="261">
        <f>SUMIF($C:$C,$F24,CF:CF)</f>
        <v>0</v>
      </c>
      <c r="CG24" s="261">
        <f>SUMIF($C:$C,$F24,CG:CG)</f>
        <v>0</v>
      </c>
      <c r="CH24" s="261">
        <f>SUMIF($C:$C,$F24,CH:CH)</f>
        <v>0</v>
      </c>
      <c r="CI24" s="261">
        <f>SUMIF($C:$C,$F24,CI:CI)</f>
        <v>0</v>
      </c>
      <c r="CJ24" s="261">
        <f>SUMIF($C:$C,$F24,CJ:CJ)</f>
        <v>0</v>
      </c>
      <c r="CK24" s="261">
        <f>SUMIF($C:$C,$F24,CK:CK)</f>
        <v>0</v>
      </c>
      <c r="CL24" s="261">
        <f>SUMIF($C:$C,$F24,CL:CL)</f>
        <v>0</v>
      </c>
      <c r="CN24" s="261">
        <f>SUMIF($C:$C,$F24,CN:CN)</f>
        <v>0</v>
      </c>
      <c r="CO24" s="261">
        <f>SUMIF($C:$C,$F24,CO:CO)</f>
        <v>0</v>
      </c>
      <c r="CP24" s="261">
        <f>SUMIF($C:$C,$F24,CP:CP)</f>
        <v>0</v>
      </c>
      <c r="CQ24" s="261">
        <f>SUMIF($C:$C,$F24,CQ:CQ)</f>
        <v>0</v>
      </c>
      <c r="CR24" s="261">
        <f>SUMIF($C:$C,$F24,CR:CR)</f>
        <v>0</v>
      </c>
      <c r="CS24" s="261">
        <f>SUMIF($C:$C,$F24,CS:CS)</f>
        <v>0</v>
      </c>
      <c r="CT24" s="261">
        <f>SUMIF($C:$C,$F24,CT:CT)</f>
        <v>0</v>
      </c>
      <c r="CU24" s="261">
        <f>SUMIF($C:$C,$F24,CU:CU)</f>
        <v>0</v>
      </c>
      <c r="CV24" s="261">
        <f>SUMIF($C:$C,$F24,CV:CV)</f>
        <v>0</v>
      </c>
      <c r="CW24" s="261">
        <f>SUMIF($C:$C,$F24,CW:CW)</f>
        <v>0</v>
      </c>
      <c r="CX24" s="261">
        <f>SUMIF($C:$C,$F24,CX:CX)</f>
        <v>0</v>
      </c>
      <c r="CY24" s="261">
        <f>SUMIF($C:$C,$F24,CY:CY)</f>
        <v>0</v>
      </c>
      <c r="CZ24" s="261">
        <f>SUMIF($C:$C,$F24,CZ:CZ)</f>
        <v>0</v>
      </c>
      <c r="DA24" s="261">
        <f>SUMIF($C:$C,$F24,DA:DA)</f>
        <v>0</v>
      </c>
      <c r="DB24" s="261">
        <f>SUMIF($C:$C,$F24,DB:DB)</f>
        <v>0</v>
      </c>
      <c r="DC24" s="261">
        <f>SUMIF($C:$C,$F24,DC:DC)</f>
        <v>0</v>
      </c>
      <c r="DD24" s="261">
        <f>SUMIF($C:$C,$F24,DD:DD)</f>
        <v>0</v>
      </c>
      <c r="DE24" s="261">
        <f>SUMIF($C:$C,$F24,DE:DE)</f>
        <v>0</v>
      </c>
      <c r="DF24" s="261">
        <f>SUMIF($C:$C,$F24,DF:DF)</f>
        <v>0</v>
      </c>
      <c r="DG24" s="261">
        <f>SUMIF($C:$C,$F24,DG:DG)</f>
        <v>0</v>
      </c>
      <c r="DH24" s="261">
        <f>SUMIF($C:$C,$F24,DH:DH)</f>
        <v>0</v>
      </c>
      <c r="DI24" s="261">
        <f>SUMIF($C:$C,$F24,DI:DI)</f>
        <v>0</v>
      </c>
      <c r="DJ24" s="261">
        <f>SUMIF($C:$C,$F24,DJ:DJ)</f>
        <v>0</v>
      </c>
      <c r="DK24" s="261">
        <f>SUMIF($C:$C,$F24,DK:DK)</f>
        <v>0</v>
      </c>
      <c r="DL24" s="261">
        <f>SUMIF($C:$C,$F24,DL:DL)</f>
        <v>0</v>
      </c>
    </row>
    <row r="25" spans="1:116" x14ac:dyDescent="0.4">
      <c r="A25" s="65"/>
      <c r="B25" s="27" t="s">
        <v>599</v>
      </c>
      <c r="C25" s="27"/>
      <c r="D25" s="27"/>
      <c r="E25" s="27"/>
      <c r="F25" s="27"/>
      <c r="H25" s="27"/>
      <c r="I25" s="27"/>
      <c r="J25" s="28"/>
      <c r="K25" s="262"/>
      <c r="L25" s="262"/>
      <c r="M25" s="262"/>
      <c r="N25" s="262"/>
      <c r="O25" s="262"/>
      <c r="P25" s="262"/>
      <c r="Q25" s="28"/>
      <c r="R25"/>
      <c r="S25" s="264"/>
      <c r="T25" s="264"/>
      <c r="U25" s="264"/>
      <c r="V25" s="264"/>
      <c r="W25" s="264"/>
      <c r="X25" s="264"/>
      <c r="Y25" s="264"/>
      <c r="Z25" s="264"/>
      <c r="AA25" s="264"/>
      <c r="AB25" s="264"/>
      <c r="AC25" s="264"/>
      <c r="AD25" s="264"/>
      <c r="AE25" s="264"/>
      <c r="AF25" s="264"/>
      <c r="AG25" s="264"/>
      <c r="AH25" s="264"/>
      <c r="AI25" s="264"/>
      <c r="AJ25" s="264"/>
      <c r="AK25" s="264"/>
      <c r="AL25" s="264"/>
      <c r="AM25" s="264"/>
      <c r="AN25" s="264"/>
      <c r="AO25" s="264"/>
      <c r="AP25" s="264"/>
      <c r="AQ25" s="264"/>
      <c r="AR25" s="264"/>
      <c r="AS25" s="264"/>
      <c r="AT25" s="264"/>
      <c r="AU25" s="264"/>
      <c r="AV25" s="264"/>
      <c r="AW25" s="264"/>
      <c r="AX25" s="264"/>
      <c r="AY25" s="264"/>
      <c r="AZ25" s="264"/>
      <c r="BA25" s="264"/>
      <c r="BB25" s="264"/>
      <c r="BC25" s="264"/>
      <c r="BD25" s="264"/>
      <c r="BE25" s="264"/>
      <c r="BF25" s="264"/>
      <c r="BG25" s="264"/>
      <c r="BH25" s="264"/>
      <c r="BI25" s="264"/>
      <c r="BJ25" s="264"/>
      <c r="BK25" s="264"/>
      <c r="BL25" s="264"/>
      <c r="BM25" s="264"/>
      <c r="BN25" s="264"/>
      <c r="BO25" s="264"/>
      <c r="BP25" s="264"/>
      <c r="BQ25" s="264"/>
      <c r="BR25" s="264"/>
      <c r="BS25" s="264"/>
      <c r="BT25" s="264"/>
      <c r="BU25" s="264"/>
      <c r="BV25" s="264"/>
      <c r="BW25" s="264"/>
      <c r="BX25" s="264"/>
      <c r="BY25" s="264"/>
      <c r="BZ25" s="264"/>
      <c r="CA25" s="264"/>
      <c r="CB25" s="264"/>
      <c r="CC25" s="264"/>
      <c r="CD25" s="264"/>
      <c r="CE25" s="264"/>
      <c r="CF25" s="264"/>
      <c r="CG25" s="264"/>
      <c r="CH25" s="264"/>
      <c r="CI25" s="264"/>
      <c r="CJ25" s="264"/>
      <c r="CK25" s="264"/>
      <c r="CL25" s="264"/>
      <c r="CN25" s="264"/>
      <c r="CO25" s="264"/>
      <c r="CP25" s="264"/>
      <c r="CQ25" s="264"/>
      <c r="CR25" s="264"/>
      <c r="CS25" s="264"/>
      <c r="CT25" s="264"/>
      <c r="CU25" s="264"/>
      <c r="CV25" s="264"/>
      <c r="CW25" s="264"/>
      <c r="CX25" s="264"/>
      <c r="CY25" s="264"/>
      <c r="CZ25" s="264"/>
      <c r="DA25" s="264"/>
      <c r="DB25" s="264"/>
      <c r="DC25" s="264"/>
      <c r="DD25" s="264"/>
      <c r="DE25" s="264"/>
      <c r="DF25" s="264"/>
      <c r="DG25" s="264"/>
      <c r="DH25" s="264"/>
      <c r="DI25" s="264"/>
      <c r="DJ25" s="264"/>
      <c r="DK25" s="264"/>
      <c r="DL25" s="264"/>
    </row>
    <row r="26" spans="1:116" x14ac:dyDescent="0.4">
      <c r="A26" s="65"/>
      <c r="B26" s="27"/>
      <c r="C26" s="27"/>
      <c r="D26" s="27"/>
      <c r="E26" s="27"/>
      <c r="F26" s="27"/>
      <c r="G26" s="27" t="s">
        <v>68</v>
      </c>
      <c r="H26" s="27"/>
      <c r="I26" s="27"/>
      <c r="J26" s="28"/>
      <c r="K26" s="28">
        <f>SUMIF($4:$4,K$3,26:26)</f>
        <v>0</v>
      </c>
      <c r="L26" s="28">
        <f>SUMIF($4:$4,L$3,26:26)</f>
        <v>0</v>
      </c>
      <c r="M26" s="28">
        <f>SUMIF($4:$4,M$3,26:26)</f>
        <v>0</v>
      </c>
      <c r="N26" s="28">
        <f>SUMIF($4:$4,N$3,26:26)</f>
        <v>0</v>
      </c>
      <c r="O26" s="28">
        <f>SUMIF($4:$4,O$3,26:26)</f>
        <v>0</v>
      </c>
      <c r="P26" s="28">
        <f>SUMIF($4:$4,P$3,26:26)</f>
        <v>0</v>
      </c>
      <c r="Q26" s="28"/>
      <c r="R26"/>
      <c r="S26" s="28">
        <f>IFERROR(S17,0)+IFERROR(S21,0)+IFERROR(S24,0)</f>
        <v>0</v>
      </c>
      <c r="T26" s="28">
        <f>IFERROR(T17,0)+IFERROR(T21,0)+IFERROR(T24,0)</f>
        <v>0</v>
      </c>
      <c r="U26" s="28">
        <f>IFERROR(U17,0)+IFERROR(U21,0)+IFERROR(U24,0)</f>
        <v>0</v>
      </c>
      <c r="V26" s="28">
        <f>IFERROR(V17,0)+IFERROR(V21,0)+IFERROR(V24,0)</f>
        <v>0</v>
      </c>
      <c r="W26" s="28">
        <f>IFERROR(W17,0)+IFERROR(W21,0)+IFERROR(W24,0)</f>
        <v>0</v>
      </c>
      <c r="X26" s="28">
        <f>IFERROR(X17,0)+IFERROR(X21,0)+IFERROR(X24,0)</f>
        <v>0</v>
      </c>
      <c r="Y26" s="28">
        <f>IFERROR(Y17,0)+IFERROR(Y21,0)+IFERROR(Y24,0)</f>
        <v>0</v>
      </c>
      <c r="Z26" s="28">
        <f>IFERROR(Z17,0)+IFERROR(Z21,0)+IFERROR(Z24,0)</f>
        <v>0</v>
      </c>
      <c r="AA26" s="28">
        <f>IFERROR(AA17,0)+IFERROR(AA21,0)+IFERROR(AA24,0)</f>
        <v>0</v>
      </c>
      <c r="AB26" s="28">
        <f>IFERROR(AB17,0)+IFERROR(AB21,0)+IFERROR(AB24,0)</f>
        <v>0</v>
      </c>
      <c r="AC26" s="28">
        <f>IFERROR(AC17,0)+IFERROR(AC21,0)+IFERROR(AC24,0)</f>
        <v>0</v>
      </c>
      <c r="AD26" s="28">
        <f>IFERROR(AD17,0)+IFERROR(AD21,0)+IFERROR(AD24,0)</f>
        <v>0</v>
      </c>
      <c r="AE26" s="28">
        <f>IFERROR(AE17,0)+IFERROR(AE21,0)+IFERROR(AE24,0)</f>
        <v>0</v>
      </c>
      <c r="AF26" s="28">
        <f>IFERROR(AF17,0)+IFERROR(AF21,0)+IFERROR(AF24,0)</f>
        <v>0</v>
      </c>
      <c r="AG26" s="28">
        <f>IFERROR(AG17,0)+IFERROR(AG21,0)+IFERROR(AG24,0)</f>
        <v>0</v>
      </c>
      <c r="AH26" s="28">
        <f>IFERROR(AH17,0)+IFERROR(AH21,0)+IFERROR(AH24,0)</f>
        <v>0</v>
      </c>
      <c r="AI26" s="28">
        <f>IFERROR(AI17,0)+IFERROR(AI21,0)+IFERROR(AI24,0)</f>
        <v>0</v>
      </c>
      <c r="AJ26" s="28">
        <f>IFERROR(AJ17,0)+IFERROR(AJ21,0)+IFERROR(AJ24,0)</f>
        <v>0</v>
      </c>
      <c r="AK26" s="28">
        <f>IFERROR(AK17,0)+IFERROR(AK21,0)+IFERROR(AK24,0)</f>
        <v>0</v>
      </c>
      <c r="AL26" s="28">
        <f>IFERROR(AL17,0)+IFERROR(AL21,0)+IFERROR(AL24,0)</f>
        <v>0</v>
      </c>
      <c r="AM26" s="28">
        <f>IFERROR(AM17,0)+IFERROR(AM21,0)+IFERROR(AM24,0)</f>
        <v>0</v>
      </c>
      <c r="AN26" s="28">
        <f>IFERROR(AN17,0)+IFERROR(AN21,0)+IFERROR(AN24,0)</f>
        <v>0</v>
      </c>
      <c r="AO26" s="28">
        <f>IFERROR(AO17,0)+IFERROR(AO21,0)+IFERROR(AO24,0)</f>
        <v>0</v>
      </c>
      <c r="AP26" s="28">
        <f>IFERROR(AP17,0)+IFERROR(AP21,0)+IFERROR(AP24,0)</f>
        <v>0</v>
      </c>
      <c r="AQ26" s="28">
        <f>IFERROR(AQ17,0)+IFERROR(AQ21,0)+IFERROR(AQ24,0)</f>
        <v>0</v>
      </c>
      <c r="AR26" s="28">
        <f>IFERROR(AR17,0)+IFERROR(AR21,0)+IFERROR(AR24,0)</f>
        <v>0</v>
      </c>
      <c r="AS26" s="28">
        <f>IFERROR(AS17,0)+IFERROR(AS21,0)+IFERROR(AS24,0)</f>
        <v>0</v>
      </c>
      <c r="AT26" s="28">
        <f>IFERROR(AT17,0)+IFERROR(AT21,0)+IFERROR(AT24,0)</f>
        <v>0</v>
      </c>
      <c r="AU26" s="28">
        <f>IFERROR(AU17,0)+IFERROR(AU21,0)+IFERROR(AU24,0)</f>
        <v>0</v>
      </c>
      <c r="AV26" s="28">
        <f>IFERROR(AV17,0)+IFERROR(AV21,0)+IFERROR(AV24,0)</f>
        <v>0</v>
      </c>
      <c r="AW26" s="28">
        <f>IFERROR(AW17,0)+IFERROR(AW21,0)+IFERROR(AW24,0)</f>
        <v>0</v>
      </c>
      <c r="AX26" s="28">
        <f>IFERROR(AX17,0)+IFERROR(AX21,0)+IFERROR(AX24,0)</f>
        <v>0</v>
      </c>
      <c r="AY26" s="28">
        <f>IFERROR(AY17,0)+IFERROR(AY21,0)+IFERROR(AY24,0)</f>
        <v>0</v>
      </c>
      <c r="AZ26" s="28">
        <f>IFERROR(AZ17,0)+IFERROR(AZ21,0)+IFERROR(AZ24,0)</f>
        <v>0</v>
      </c>
      <c r="BA26" s="28">
        <f>IFERROR(BA17,0)+IFERROR(BA21,0)+IFERROR(BA24,0)</f>
        <v>0</v>
      </c>
      <c r="BB26" s="28">
        <f>IFERROR(BB17,0)+IFERROR(BB21,0)+IFERROR(BB24,0)</f>
        <v>0</v>
      </c>
      <c r="BC26" s="28">
        <f>IFERROR(BC17,0)+IFERROR(BC21,0)+IFERROR(BC24,0)</f>
        <v>0</v>
      </c>
      <c r="BD26" s="28">
        <f>IFERROR(BD17,0)+IFERROR(BD21,0)+IFERROR(BD24,0)</f>
        <v>0</v>
      </c>
      <c r="BE26" s="28">
        <f>IFERROR(BE17,0)+IFERROR(BE21,0)+IFERROR(BE24,0)</f>
        <v>0</v>
      </c>
      <c r="BF26" s="28">
        <f>IFERROR(BF17,0)+IFERROR(BF21,0)+IFERROR(BF24,0)</f>
        <v>0</v>
      </c>
      <c r="BG26" s="28">
        <f>IFERROR(BG17,0)+IFERROR(BG21,0)+IFERROR(BG24,0)</f>
        <v>0</v>
      </c>
      <c r="BH26" s="28">
        <f>IFERROR(BH17,0)+IFERROR(BH21,0)+IFERROR(BH24,0)</f>
        <v>0</v>
      </c>
      <c r="BI26" s="28">
        <f>IFERROR(BI17,0)+IFERROR(BI21,0)+IFERROR(BI24,0)</f>
        <v>0</v>
      </c>
      <c r="BJ26" s="28">
        <f>IFERROR(BJ17,0)+IFERROR(BJ21,0)+IFERROR(BJ24,0)</f>
        <v>0</v>
      </c>
      <c r="BK26" s="28">
        <f>IFERROR(BK17,0)+IFERROR(BK21,0)+IFERROR(BK24,0)</f>
        <v>0</v>
      </c>
      <c r="BL26" s="28">
        <f>IFERROR(BL17,0)+IFERROR(BL21,0)+IFERROR(BL24,0)</f>
        <v>0</v>
      </c>
      <c r="BM26" s="28">
        <f>IFERROR(BM17,0)+IFERROR(BM21,0)+IFERROR(BM24,0)</f>
        <v>0</v>
      </c>
      <c r="BN26" s="28">
        <f>IFERROR(BN17,0)+IFERROR(BN21,0)+IFERROR(BN24,0)</f>
        <v>0</v>
      </c>
      <c r="BO26" s="28">
        <f>IFERROR(BO17,0)+IFERROR(BO21,0)+IFERROR(BO24,0)</f>
        <v>0</v>
      </c>
      <c r="BP26" s="28">
        <f>IFERROR(BP17,0)+IFERROR(BP21,0)+IFERROR(BP24,0)</f>
        <v>0</v>
      </c>
      <c r="BQ26" s="28">
        <f>IFERROR(BQ17,0)+IFERROR(BQ21,0)+IFERROR(BQ24,0)</f>
        <v>0</v>
      </c>
      <c r="BR26" s="28">
        <f>IFERROR(BR17,0)+IFERROR(BR21,0)+IFERROR(BR24,0)</f>
        <v>0</v>
      </c>
      <c r="BS26" s="28">
        <f>IFERROR(BS17,0)+IFERROR(BS21,0)+IFERROR(BS24,0)</f>
        <v>0</v>
      </c>
      <c r="BT26" s="28">
        <f>IFERROR(BT17,0)+IFERROR(BT21,0)+IFERROR(BT24,0)</f>
        <v>0</v>
      </c>
      <c r="BU26" s="28">
        <f>IFERROR(BU17,0)+IFERROR(BU21,0)+IFERROR(BU24,0)</f>
        <v>0</v>
      </c>
      <c r="BV26" s="28">
        <f>IFERROR(BV17,0)+IFERROR(BV21,0)+IFERROR(BV24,0)</f>
        <v>0</v>
      </c>
      <c r="BW26" s="28">
        <f>IFERROR(BW17,0)+IFERROR(BW21,0)+IFERROR(BW24,0)</f>
        <v>0</v>
      </c>
      <c r="BX26" s="28">
        <f>IFERROR(BX17,0)+IFERROR(BX21,0)+IFERROR(BX24,0)</f>
        <v>0</v>
      </c>
      <c r="BY26" s="28">
        <f>IFERROR(BY17,0)+IFERROR(BY21,0)+IFERROR(BY24,0)</f>
        <v>0</v>
      </c>
      <c r="BZ26" s="28">
        <f>IFERROR(BZ17,0)+IFERROR(BZ21,0)+IFERROR(BZ24,0)</f>
        <v>0</v>
      </c>
      <c r="CA26" s="28">
        <f>IFERROR(CA17,0)+IFERROR(CA21,0)+IFERROR(CA24,0)</f>
        <v>0</v>
      </c>
      <c r="CB26" s="28">
        <f>IFERROR(CB17,0)+IFERROR(CB21,0)+IFERROR(CB24,0)</f>
        <v>0</v>
      </c>
      <c r="CC26" s="28">
        <f>IFERROR(CC17,0)+IFERROR(CC21,0)+IFERROR(CC24,0)</f>
        <v>0</v>
      </c>
      <c r="CD26" s="28">
        <f>IFERROR(CD17,0)+IFERROR(CD21,0)+IFERROR(CD24,0)</f>
        <v>0</v>
      </c>
      <c r="CE26" s="28">
        <f>IFERROR(CE17,0)+IFERROR(CE21,0)+IFERROR(CE24,0)</f>
        <v>0</v>
      </c>
      <c r="CF26" s="28">
        <f>IFERROR(CF17,0)+IFERROR(CF21,0)+IFERROR(CF24,0)</f>
        <v>0</v>
      </c>
      <c r="CG26" s="28">
        <f>IFERROR(CG17,0)+IFERROR(CG21,0)+IFERROR(CG24,0)</f>
        <v>0</v>
      </c>
      <c r="CH26" s="28">
        <f>IFERROR(CH17,0)+IFERROR(CH21,0)+IFERROR(CH24,0)</f>
        <v>0</v>
      </c>
      <c r="CI26" s="28">
        <f>IFERROR(CI17,0)+IFERROR(CI21,0)+IFERROR(CI24,0)</f>
        <v>0</v>
      </c>
      <c r="CJ26" s="28">
        <f>IFERROR(CJ17,0)+IFERROR(CJ21,0)+IFERROR(CJ24,0)</f>
        <v>0</v>
      </c>
      <c r="CK26" s="28">
        <f>IFERROR(CK17,0)+IFERROR(CK21,0)+IFERROR(CK24,0)</f>
        <v>0</v>
      </c>
      <c r="CL26" s="28">
        <f>IFERROR(CL17,0)+IFERROR(CL21,0)+IFERROR(CL24,0)</f>
        <v>0</v>
      </c>
      <c r="CN26" s="28">
        <f>IFERROR(CN17,0)+IFERROR(CN21,0)+IFERROR(CN24,0)</f>
        <v>0</v>
      </c>
      <c r="CO26" s="28">
        <f>IFERROR(CO17,0)+IFERROR(CO21,0)+IFERROR(CO24,0)</f>
        <v>0</v>
      </c>
      <c r="CP26" s="28">
        <f>IFERROR(CP17,0)+IFERROR(CP21,0)+IFERROR(CP24,0)</f>
        <v>0</v>
      </c>
      <c r="CQ26" s="28">
        <f>IFERROR(CQ17,0)+IFERROR(CQ21,0)+IFERROR(CQ24,0)</f>
        <v>0</v>
      </c>
      <c r="CR26" s="28">
        <f>IFERROR(CR17,0)+IFERROR(CR21,0)+IFERROR(CR24,0)</f>
        <v>0</v>
      </c>
      <c r="CS26" s="28">
        <f>IFERROR(CS17,0)+IFERROR(CS21,0)+IFERROR(CS24,0)</f>
        <v>0</v>
      </c>
      <c r="CT26" s="28">
        <f>IFERROR(CT17,0)+IFERROR(CT21,0)+IFERROR(CT24,0)</f>
        <v>0</v>
      </c>
      <c r="CU26" s="28">
        <f>IFERROR(CU17,0)+IFERROR(CU21,0)+IFERROR(CU24,0)</f>
        <v>0</v>
      </c>
      <c r="CV26" s="28">
        <f>IFERROR(CV17,0)+IFERROR(CV21,0)+IFERROR(CV24,0)</f>
        <v>0</v>
      </c>
      <c r="CW26" s="28">
        <f>IFERROR(CW17,0)+IFERROR(CW21,0)+IFERROR(CW24,0)</f>
        <v>0</v>
      </c>
      <c r="CX26" s="28">
        <f>IFERROR(CX17,0)+IFERROR(CX21,0)+IFERROR(CX24,0)</f>
        <v>0</v>
      </c>
      <c r="CY26" s="28">
        <f>IFERROR(CY17,0)+IFERROR(CY21,0)+IFERROR(CY24,0)</f>
        <v>0</v>
      </c>
      <c r="CZ26" s="28">
        <f>IFERROR(CZ17,0)+IFERROR(CZ21,0)+IFERROR(CZ24,0)</f>
        <v>0</v>
      </c>
      <c r="DA26" s="28">
        <f>IFERROR(DA17,0)+IFERROR(DA21,0)+IFERROR(DA24,0)</f>
        <v>0</v>
      </c>
      <c r="DB26" s="28">
        <f>IFERROR(DB17,0)+IFERROR(DB21,0)+IFERROR(DB24,0)</f>
        <v>0</v>
      </c>
      <c r="DC26" s="28">
        <f>IFERROR(DC17,0)+IFERROR(DC21,0)+IFERROR(DC24,0)</f>
        <v>0</v>
      </c>
      <c r="DD26" s="28">
        <f>IFERROR(DD17,0)+IFERROR(DD21,0)+IFERROR(DD24,0)</f>
        <v>0</v>
      </c>
      <c r="DE26" s="28">
        <f>IFERROR(DE17,0)+IFERROR(DE21,0)+IFERROR(DE24,0)</f>
        <v>0</v>
      </c>
      <c r="DF26" s="28">
        <f>IFERROR(DF17,0)+IFERROR(DF21,0)+IFERROR(DF24,0)</f>
        <v>0</v>
      </c>
      <c r="DG26" s="28">
        <f>IFERROR(DG17,0)+IFERROR(DG21,0)+IFERROR(DG24,0)</f>
        <v>0</v>
      </c>
      <c r="DH26" s="28">
        <f>IFERROR(DH17,0)+IFERROR(DH21,0)+IFERROR(DH24,0)</f>
        <v>0</v>
      </c>
      <c r="DI26" s="28">
        <f>IFERROR(DI17,0)+IFERROR(DI21,0)+IFERROR(DI24,0)</f>
        <v>0</v>
      </c>
      <c r="DJ26" s="28">
        <f>IFERROR(DJ17,0)+IFERROR(DJ21,0)+IFERROR(DJ24,0)</f>
        <v>0</v>
      </c>
      <c r="DK26" s="28">
        <f>IFERROR(DK17,0)+IFERROR(DK21,0)+IFERROR(DK24,0)</f>
        <v>0</v>
      </c>
      <c r="DL26" s="28">
        <f>IFERROR(DL17,0)+IFERROR(DL21,0)+IFERROR(DL24,0)</f>
        <v>0</v>
      </c>
    </row>
    <row r="27" spans="1:116" x14ac:dyDescent="0.4">
      <c r="A27" s="65"/>
      <c r="B27" s="27"/>
      <c r="C27" s="27"/>
      <c r="D27" s="27"/>
      <c r="E27" s="27"/>
      <c r="F27" s="27"/>
      <c r="G27" s="129" t="s">
        <v>225</v>
      </c>
      <c r="H27" s="27"/>
      <c r="I27" s="27"/>
      <c r="J27" s="28"/>
      <c r="K27" s="21">
        <f>IFERROR(K26/K17,0)</f>
        <v>0</v>
      </c>
      <c r="L27" s="21">
        <f>IFERROR(L26/L17,0)</f>
        <v>0</v>
      </c>
      <c r="M27" s="21">
        <f>IFERROR(M26/M17,0)</f>
        <v>0</v>
      </c>
      <c r="N27" s="21">
        <f>IFERROR(N26/N17,0)</f>
        <v>0</v>
      </c>
      <c r="O27" s="21">
        <f>IFERROR(O26/O17,0)</f>
        <v>0</v>
      </c>
      <c r="P27" s="21">
        <f>IFERROR(P26/P17,0)</f>
        <v>0</v>
      </c>
      <c r="Q27" s="265"/>
      <c r="R27"/>
      <c r="S27" s="21">
        <f>IFERROR(S26/S17,0)</f>
        <v>0</v>
      </c>
      <c r="T27" s="21">
        <f>IFERROR(T26/T17,0)</f>
        <v>0</v>
      </c>
      <c r="U27" s="21">
        <f>IFERROR(U26/U17,0)</f>
        <v>0</v>
      </c>
      <c r="V27" s="21">
        <f>IFERROR(V26/V17,0)</f>
        <v>0</v>
      </c>
      <c r="W27" s="21">
        <f>IFERROR(W26/W17,0)</f>
        <v>0</v>
      </c>
      <c r="X27" s="21">
        <f>IFERROR(X26/X17,0)</f>
        <v>0</v>
      </c>
      <c r="Y27" s="21">
        <f>IFERROR(Y26/Y17,0)</f>
        <v>0</v>
      </c>
      <c r="Z27" s="21">
        <f>IFERROR(Z26/Z17,0)</f>
        <v>0</v>
      </c>
      <c r="AA27" s="21">
        <f>IFERROR(AA26/AA17,0)</f>
        <v>0</v>
      </c>
      <c r="AB27" s="21">
        <f>IFERROR(AB26/AB17,0)</f>
        <v>0</v>
      </c>
      <c r="AC27" s="21">
        <f>IFERROR(AC26/AC17,0)</f>
        <v>0</v>
      </c>
      <c r="AD27" s="21">
        <f>IFERROR(AD26/AD17,0)</f>
        <v>0</v>
      </c>
      <c r="AE27" s="21">
        <f>IFERROR(AE26/AE17,0)</f>
        <v>0</v>
      </c>
      <c r="AF27" s="21">
        <f>IFERROR(AF26/AF17,0)</f>
        <v>0</v>
      </c>
      <c r="AG27" s="21">
        <f>IFERROR(AG26/AG17,0)</f>
        <v>0</v>
      </c>
      <c r="AH27" s="21">
        <f>IFERROR(AH26/AH17,0)</f>
        <v>0</v>
      </c>
      <c r="AI27" s="21">
        <f>IFERROR(AI26/AI17,0)</f>
        <v>0</v>
      </c>
      <c r="AJ27" s="21">
        <f>IFERROR(AJ26/AJ17,0)</f>
        <v>0</v>
      </c>
      <c r="AK27" s="21">
        <f>IFERROR(AK26/AK17,0)</f>
        <v>0</v>
      </c>
      <c r="AL27" s="21">
        <f>IFERROR(AL26/AL17,0)</f>
        <v>0</v>
      </c>
      <c r="AM27" s="21">
        <f>IFERROR(AM26/AM17,0)</f>
        <v>0</v>
      </c>
      <c r="AN27" s="21">
        <f>IFERROR(AN26/AN17,0)</f>
        <v>0</v>
      </c>
      <c r="AO27" s="21">
        <f>IFERROR(AO26/AO17,0)</f>
        <v>0</v>
      </c>
      <c r="AP27" s="21">
        <f>IFERROR(AP26/AP17,0)</f>
        <v>0</v>
      </c>
      <c r="AQ27" s="21">
        <f>IFERROR(AQ26/AQ17,0)</f>
        <v>0</v>
      </c>
      <c r="AR27" s="21">
        <f>IFERROR(AR26/AR17,0)</f>
        <v>0</v>
      </c>
      <c r="AS27" s="21">
        <f>IFERROR(AS26/AS17,0)</f>
        <v>0</v>
      </c>
      <c r="AT27" s="21">
        <f>IFERROR(AT26/AT17,0)</f>
        <v>0</v>
      </c>
      <c r="AU27" s="21">
        <f>IFERROR(AU26/AU17,0)</f>
        <v>0</v>
      </c>
      <c r="AV27" s="21">
        <f>IFERROR(AV26/AV17,0)</f>
        <v>0</v>
      </c>
      <c r="AW27" s="21">
        <f>IFERROR(AW26/AW17,0)</f>
        <v>0</v>
      </c>
      <c r="AX27" s="21">
        <f>IFERROR(AX26/AX17,0)</f>
        <v>0</v>
      </c>
      <c r="AY27" s="21">
        <f>IFERROR(AY26/AY17,0)</f>
        <v>0</v>
      </c>
      <c r="AZ27" s="21">
        <f>IFERROR(AZ26/AZ17,0)</f>
        <v>0</v>
      </c>
      <c r="BA27" s="21">
        <f>IFERROR(BA26/BA17,0)</f>
        <v>0</v>
      </c>
      <c r="BB27" s="21">
        <f>IFERROR(BB26/BB17,0)</f>
        <v>0</v>
      </c>
      <c r="BC27" s="21">
        <f>IFERROR(BC26/BC17,0)</f>
        <v>0</v>
      </c>
      <c r="BD27" s="21">
        <f>IFERROR(BD26/BD17,0)</f>
        <v>0</v>
      </c>
      <c r="BE27" s="21">
        <f>IFERROR(BE26/BE17,0)</f>
        <v>0</v>
      </c>
      <c r="BF27" s="21">
        <f>IFERROR(BF26/BF17,0)</f>
        <v>0</v>
      </c>
      <c r="BG27" s="21">
        <f>IFERROR(BG26/BG17,0)</f>
        <v>0</v>
      </c>
      <c r="BH27" s="21">
        <f>IFERROR(BH26/BH17,0)</f>
        <v>0</v>
      </c>
      <c r="BI27" s="21">
        <f>IFERROR(BI26/BI17,0)</f>
        <v>0</v>
      </c>
      <c r="BJ27" s="21">
        <f>IFERROR(BJ26/BJ17,0)</f>
        <v>0</v>
      </c>
      <c r="BK27" s="21">
        <f>IFERROR(BK26/BK17,0)</f>
        <v>0</v>
      </c>
      <c r="BL27" s="21">
        <f>IFERROR(BL26/BL17,0)</f>
        <v>0</v>
      </c>
      <c r="BM27" s="21">
        <f>IFERROR(BM26/BM17,0)</f>
        <v>0</v>
      </c>
      <c r="BN27" s="21">
        <f>IFERROR(BN26/BN17,0)</f>
        <v>0</v>
      </c>
      <c r="BO27" s="21">
        <f>IFERROR(BO26/BO17,0)</f>
        <v>0</v>
      </c>
      <c r="BP27" s="21">
        <f>IFERROR(BP26/BP17,0)</f>
        <v>0</v>
      </c>
      <c r="BQ27" s="21">
        <f>IFERROR(BQ26/BQ17,0)</f>
        <v>0</v>
      </c>
      <c r="BR27" s="21">
        <f>IFERROR(BR26/BR17,0)</f>
        <v>0</v>
      </c>
      <c r="BS27" s="21">
        <f>IFERROR(BS26/BS17,0)</f>
        <v>0</v>
      </c>
      <c r="BT27" s="21">
        <f>IFERROR(BT26/BT17,0)</f>
        <v>0</v>
      </c>
      <c r="BU27" s="21">
        <f>IFERROR(BU26/BU17,0)</f>
        <v>0</v>
      </c>
      <c r="BV27" s="21">
        <f>IFERROR(BV26/BV17,0)</f>
        <v>0</v>
      </c>
      <c r="BW27" s="21">
        <f>IFERROR(BW26/BW17,0)</f>
        <v>0</v>
      </c>
      <c r="BX27" s="21">
        <f>IFERROR(BX26/BX17,0)</f>
        <v>0</v>
      </c>
      <c r="BY27" s="21">
        <f>IFERROR(BY26/BY17,0)</f>
        <v>0</v>
      </c>
      <c r="BZ27" s="21">
        <f>IFERROR(BZ26/BZ17,0)</f>
        <v>0</v>
      </c>
      <c r="CA27" s="21">
        <f>IFERROR(CA26/CA17,0)</f>
        <v>0</v>
      </c>
      <c r="CB27" s="21">
        <f>IFERROR(CB26/CB17,0)</f>
        <v>0</v>
      </c>
      <c r="CC27" s="21">
        <f>IFERROR(CC26/CC17,0)</f>
        <v>0</v>
      </c>
      <c r="CD27" s="21">
        <f>IFERROR(CD26/CD17,0)</f>
        <v>0</v>
      </c>
      <c r="CE27" s="21">
        <f>IFERROR(CE26/CE17,0)</f>
        <v>0</v>
      </c>
      <c r="CF27" s="21">
        <f>IFERROR(CF26/CF17,0)</f>
        <v>0</v>
      </c>
      <c r="CG27" s="21">
        <f>IFERROR(CG26/CG17,0)</f>
        <v>0</v>
      </c>
      <c r="CH27" s="21">
        <f>IFERROR(CH26/CH17,0)</f>
        <v>0</v>
      </c>
      <c r="CI27" s="21">
        <f>IFERROR(CI26/CI17,0)</f>
        <v>0</v>
      </c>
      <c r="CJ27" s="21">
        <f>IFERROR(CJ26/CJ17,0)</f>
        <v>0</v>
      </c>
      <c r="CK27" s="21">
        <f>IFERROR(CK26/CK17,0)</f>
        <v>0</v>
      </c>
      <c r="CL27" s="21">
        <f>IFERROR(CL26/CL17,0)</f>
        <v>0</v>
      </c>
      <c r="CN27" s="21">
        <f>IFERROR(CN26/CN17,0)</f>
        <v>0</v>
      </c>
      <c r="CO27" s="21">
        <f>IFERROR(CO26/CO17,0)</f>
        <v>0</v>
      </c>
      <c r="CP27" s="21">
        <f>IFERROR(CP26/CP17,0)</f>
        <v>0</v>
      </c>
      <c r="CQ27" s="21">
        <f>IFERROR(CQ26/CQ17,0)</f>
        <v>0</v>
      </c>
      <c r="CR27" s="21">
        <f>IFERROR(CR26/CR17,0)</f>
        <v>0</v>
      </c>
      <c r="CS27" s="21">
        <f>IFERROR(CS26/CS17,0)</f>
        <v>0</v>
      </c>
      <c r="CT27" s="21">
        <f>IFERROR(CT26/CT17,0)</f>
        <v>0</v>
      </c>
      <c r="CU27" s="21">
        <f>IFERROR(CU26/CU17,0)</f>
        <v>0</v>
      </c>
      <c r="CV27" s="21">
        <f>IFERROR(CV26/CV17,0)</f>
        <v>0</v>
      </c>
      <c r="CW27" s="21">
        <f>IFERROR(CW26/CW17,0)</f>
        <v>0</v>
      </c>
      <c r="CX27" s="21">
        <f>IFERROR(CX26/CX17,0)</f>
        <v>0</v>
      </c>
      <c r="CY27" s="21">
        <f>IFERROR(CY26/CY17,0)</f>
        <v>0</v>
      </c>
      <c r="CZ27" s="21">
        <f>IFERROR(CZ26/CZ17,0)</f>
        <v>0</v>
      </c>
      <c r="DA27" s="21">
        <f>IFERROR(DA26/DA17,0)</f>
        <v>0</v>
      </c>
      <c r="DB27" s="21">
        <f>IFERROR(DB26/DB17,0)</f>
        <v>0</v>
      </c>
      <c r="DC27" s="21">
        <f>IFERROR(DC26/DC17,0)</f>
        <v>0</v>
      </c>
      <c r="DD27" s="21">
        <f>IFERROR(DD26/DD17,0)</f>
        <v>0</v>
      </c>
      <c r="DE27" s="21">
        <f>IFERROR(DE26/DE17,0)</f>
        <v>0</v>
      </c>
      <c r="DF27" s="21">
        <f>IFERROR(DF26/DF17,0)</f>
        <v>0</v>
      </c>
      <c r="DG27" s="21">
        <f>IFERROR(DG26/DG17,0)</f>
        <v>0</v>
      </c>
      <c r="DH27" s="21">
        <f>IFERROR(DH26/DH17,0)</f>
        <v>0</v>
      </c>
      <c r="DI27" s="21">
        <f>IFERROR(DI26/DI17,0)</f>
        <v>0</v>
      </c>
      <c r="DJ27" s="21">
        <f>IFERROR(DJ26/DJ17,0)</f>
        <v>0</v>
      </c>
      <c r="DK27" s="21">
        <f>IFERROR(DK26/DK17,0)</f>
        <v>0</v>
      </c>
      <c r="DL27" s="21">
        <f>IFERROR(DL26/DL17,0)</f>
        <v>0</v>
      </c>
    </row>
    <row r="28" spans="1:116" x14ac:dyDescent="0.4">
      <c r="A28" s="65"/>
      <c r="B28" s="27"/>
      <c r="C28" s="27"/>
      <c r="D28" s="27"/>
      <c r="E28" s="27"/>
      <c r="F28" s="27"/>
      <c r="R28"/>
    </row>
    <row r="29" spans="1:116" x14ac:dyDescent="0.4">
      <c r="B29" t="s">
        <v>227</v>
      </c>
      <c r="C29" t="s">
        <v>227</v>
      </c>
      <c r="G29" s="129" t="s">
        <v>602</v>
      </c>
      <c r="H29" s="12"/>
      <c r="I29" s="12"/>
      <c r="J29" s="61"/>
      <c r="K29" s="61"/>
      <c r="L29" s="61"/>
      <c r="M29" s="61"/>
      <c r="N29" s="61"/>
      <c r="O29" s="61"/>
      <c r="P29" s="61"/>
      <c r="Q29" s="61"/>
      <c r="R29"/>
    </row>
    <row r="30" spans="1:116" x14ac:dyDescent="0.4">
      <c r="C30" t="s">
        <v>227</v>
      </c>
      <c r="G30" s="373" t="s">
        <v>603</v>
      </c>
      <c r="H30" s="12"/>
      <c r="I30" s="12"/>
      <c r="J30" s="61"/>
      <c r="K30" s="53">
        <f>SUMIF($4:$4,K$3,30:30)</f>
        <v>-402350.40000000008</v>
      </c>
      <c r="L30" s="53">
        <f>SUMIF($4:$4,L$3,30:30)</f>
        <v>-422467.92000000016</v>
      </c>
      <c r="M30" s="53">
        <f>SUMIF($4:$4,M$3,30:30)</f>
        <v>-443591.31599999988</v>
      </c>
      <c r="N30" s="53">
        <f>SUMIF($4:$4,N$3,30:30)</f>
        <v>-465770.88179999986</v>
      </c>
      <c r="O30" s="53">
        <f>SUMIF($4:$4,O$3,30:30)</f>
        <v>-489059.42589000013</v>
      </c>
      <c r="P30" s="53">
        <f>SUMIF($4:$4,P$3,30:30)</f>
        <v>-513512.39718450001</v>
      </c>
      <c r="Q30" s="260" t="str">
        <f>IF('Corporate Overhead'!Q21="","",'Corporate Overhead'!Q21)</f>
        <v/>
      </c>
      <c r="R30"/>
      <c r="S30" s="260">
        <f>IF('Corporate Overhead'!S21="","",'Corporate Overhead'!S21)</f>
        <v>-33529.199999999997</v>
      </c>
      <c r="T30" s="260">
        <f>IF('Corporate Overhead'!T21="","",'Corporate Overhead'!T21)</f>
        <v>-33529.199999999997</v>
      </c>
      <c r="U30" s="260">
        <f>IF('Corporate Overhead'!U21="","",'Corporate Overhead'!U21)</f>
        <v>-33529.199999999997</v>
      </c>
      <c r="V30" s="260">
        <f>IF('Corporate Overhead'!V21="","",'Corporate Overhead'!V21)</f>
        <v>-33529.199999999997</v>
      </c>
      <c r="W30" s="260">
        <f>IF('Corporate Overhead'!W21="","",'Corporate Overhead'!W21)</f>
        <v>-33529.199999999997</v>
      </c>
      <c r="X30" s="260">
        <f>IF('Corporate Overhead'!X21="","",'Corporate Overhead'!X21)</f>
        <v>-33529.199999999997</v>
      </c>
      <c r="Y30" s="260">
        <f>IF('Corporate Overhead'!Y21="","",'Corporate Overhead'!Y21)</f>
        <v>-33529.199999999997</v>
      </c>
      <c r="Z30" s="260">
        <f>IF('Corporate Overhead'!Z21="","",'Corporate Overhead'!Z21)</f>
        <v>-33529.199999999997</v>
      </c>
      <c r="AA30" s="260">
        <f>IF('Corporate Overhead'!AA21="","",'Corporate Overhead'!AA21)</f>
        <v>-33529.199999999997</v>
      </c>
      <c r="AB30" s="260">
        <f>IF('Corporate Overhead'!AB21="","",'Corporate Overhead'!AB21)</f>
        <v>-33529.199999999997</v>
      </c>
      <c r="AC30" s="260">
        <f>IF('Corporate Overhead'!AC21="","",'Corporate Overhead'!AC21)</f>
        <v>-33529.199999999997</v>
      </c>
      <c r="AD30" s="260">
        <f>IF('Corporate Overhead'!AD21="","",'Corporate Overhead'!AD21)</f>
        <v>-33529.199999999997</v>
      </c>
      <c r="AE30" s="260">
        <f>IF('Corporate Overhead'!AE21="","",'Corporate Overhead'!AE21)</f>
        <v>-35205.660000000003</v>
      </c>
      <c r="AF30" s="260">
        <f>IF('Corporate Overhead'!AF21="","",'Corporate Overhead'!AF21)</f>
        <v>-35205.660000000003</v>
      </c>
      <c r="AG30" s="260">
        <f>IF('Corporate Overhead'!AG21="","",'Corporate Overhead'!AG21)</f>
        <v>-35205.660000000003</v>
      </c>
      <c r="AH30" s="260">
        <f>IF('Corporate Overhead'!AH21="","",'Corporate Overhead'!AH21)</f>
        <v>-35205.660000000003</v>
      </c>
      <c r="AI30" s="260">
        <f>IF('Corporate Overhead'!AI21="","",'Corporate Overhead'!AI21)</f>
        <v>-35205.660000000003</v>
      </c>
      <c r="AJ30" s="260">
        <f>IF('Corporate Overhead'!AJ21="","",'Corporate Overhead'!AJ21)</f>
        <v>-35205.660000000003</v>
      </c>
      <c r="AK30" s="260">
        <f>IF('Corporate Overhead'!AK21="","",'Corporate Overhead'!AK21)</f>
        <v>-35205.660000000003</v>
      </c>
      <c r="AL30" s="260">
        <f>IF('Corporate Overhead'!AL21="","",'Corporate Overhead'!AL21)</f>
        <v>-35205.660000000003</v>
      </c>
      <c r="AM30" s="260">
        <f>IF('Corporate Overhead'!AM21="","",'Corporate Overhead'!AM21)</f>
        <v>-35205.660000000003</v>
      </c>
      <c r="AN30" s="260">
        <f>IF('Corporate Overhead'!AN21="","",'Corporate Overhead'!AN21)</f>
        <v>-35205.660000000003</v>
      </c>
      <c r="AO30" s="260">
        <f>IF('Corporate Overhead'!AO21="","",'Corporate Overhead'!AO21)</f>
        <v>-35205.660000000003</v>
      </c>
      <c r="AP30" s="260">
        <f>IF('Corporate Overhead'!AP21="","",'Corporate Overhead'!AP21)</f>
        <v>-35205.660000000003</v>
      </c>
      <c r="AQ30" s="260">
        <f>IF('Corporate Overhead'!AQ21="","",'Corporate Overhead'!AQ21)</f>
        <v>-36965.942999999999</v>
      </c>
      <c r="AR30" s="260">
        <f>IF('Corporate Overhead'!AR21="","",'Corporate Overhead'!AR21)</f>
        <v>-36965.942999999999</v>
      </c>
      <c r="AS30" s="260">
        <f>IF('Corporate Overhead'!AS21="","",'Corporate Overhead'!AS21)</f>
        <v>-36965.942999999999</v>
      </c>
      <c r="AT30" s="260">
        <f>IF('Corporate Overhead'!AT21="","",'Corporate Overhead'!AT21)</f>
        <v>-36965.942999999999</v>
      </c>
      <c r="AU30" s="260">
        <f>IF('Corporate Overhead'!AU21="","",'Corporate Overhead'!AU21)</f>
        <v>-36965.942999999999</v>
      </c>
      <c r="AV30" s="260">
        <f>IF('Corporate Overhead'!AV21="","",'Corporate Overhead'!AV21)</f>
        <v>-36965.942999999999</v>
      </c>
      <c r="AW30" s="260">
        <f>IF('Corporate Overhead'!AW21="","",'Corporate Overhead'!AW21)</f>
        <v>-36965.942999999999</v>
      </c>
      <c r="AX30" s="260">
        <f>IF('Corporate Overhead'!AX21="","",'Corporate Overhead'!AX21)</f>
        <v>-36965.942999999999</v>
      </c>
      <c r="AY30" s="260">
        <f>IF('Corporate Overhead'!AY21="","",'Corporate Overhead'!AY21)</f>
        <v>-36965.942999999999</v>
      </c>
      <c r="AZ30" s="260">
        <f>IF('Corporate Overhead'!AZ21="","",'Corporate Overhead'!AZ21)</f>
        <v>-36965.942999999999</v>
      </c>
      <c r="BA30" s="260">
        <f>IF('Corporate Overhead'!BA21="","",'Corporate Overhead'!BA21)</f>
        <v>-36965.942999999999</v>
      </c>
      <c r="BB30" s="260">
        <f>IF('Corporate Overhead'!BB21="","",'Corporate Overhead'!BB21)</f>
        <v>-36965.942999999999</v>
      </c>
      <c r="BC30" s="260">
        <f>IF('Corporate Overhead'!BC21="","",'Corporate Overhead'!BC21)</f>
        <v>-38814.240149999998</v>
      </c>
      <c r="BD30" s="260">
        <f>IF('Corporate Overhead'!BD21="","",'Corporate Overhead'!BD21)</f>
        <v>-38814.240149999998</v>
      </c>
      <c r="BE30" s="260">
        <f>IF('Corporate Overhead'!BE21="","",'Corporate Overhead'!BE21)</f>
        <v>-38814.240149999998</v>
      </c>
      <c r="BF30" s="260">
        <f>IF('Corporate Overhead'!BF21="","",'Corporate Overhead'!BF21)</f>
        <v>-38814.240149999998</v>
      </c>
      <c r="BG30" s="260">
        <f>IF('Corporate Overhead'!BG21="","",'Corporate Overhead'!BG21)</f>
        <v>-38814.240149999998</v>
      </c>
      <c r="BH30" s="260">
        <f>IF('Corporate Overhead'!BH21="","",'Corporate Overhead'!BH21)</f>
        <v>-38814.240149999998</v>
      </c>
      <c r="BI30" s="260">
        <f>IF('Corporate Overhead'!BI21="","",'Corporate Overhead'!BI21)</f>
        <v>-38814.240149999998</v>
      </c>
      <c r="BJ30" s="260">
        <f>IF('Corporate Overhead'!BJ21="","",'Corporate Overhead'!BJ21)</f>
        <v>-38814.240149999998</v>
      </c>
      <c r="BK30" s="260">
        <f>IF('Corporate Overhead'!BK21="","",'Corporate Overhead'!BK21)</f>
        <v>-38814.240149999998</v>
      </c>
      <c r="BL30" s="260">
        <f>IF('Corporate Overhead'!BL21="","",'Corporate Overhead'!BL21)</f>
        <v>-38814.240149999998</v>
      </c>
      <c r="BM30" s="260">
        <f>IF('Corporate Overhead'!BM21="","",'Corporate Overhead'!BM21)</f>
        <v>-38814.240149999998</v>
      </c>
      <c r="BN30" s="260">
        <f>IF('Corporate Overhead'!BN21="","",'Corporate Overhead'!BN21)</f>
        <v>-38814.240149999998</v>
      </c>
      <c r="BO30" s="260">
        <f>IF('Corporate Overhead'!BO21="","",'Corporate Overhead'!BO21)</f>
        <v>-40754.952157500004</v>
      </c>
      <c r="BP30" s="260">
        <f>IF('Corporate Overhead'!BP21="","",'Corporate Overhead'!BP21)</f>
        <v>-40754.952157500004</v>
      </c>
      <c r="BQ30" s="260">
        <f>IF('Corporate Overhead'!BQ21="","",'Corporate Overhead'!BQ21)</f>
        <v>-40754.952157500004</v>
      </c>
      <c r="BR30" s="260">
        <f>IF('Corporate Overhead'!BR21="","",'Corporate Overhead'!BR21)</f>
        <v>-40754.952157500004</v>
      </c>
      <c r="BS30" s="260">
        <f>IF('Corporate Overhead'!BS21="","",'Corporate Overhead'!BS21)</f>
        <v>-40754.952157500004</v>
      </c>
      <c r="BT30" s="260">
        <f>IF('Corporate Overhead'!BT21="","",'Corporate Overhead'!BT21)</f>
        <v>-40754.952157500004</v>
      </c>
      <c r="BU30" s="260">
        <f>IF('Corporate Overhead'!BU21="","",'Corporate Overhead'!BU21)</f>
        <v>-40754.952157500004</v>
      </c>
      <c r="BV30" s="260">
        <f>IF('Corporate Overhead'!BV21="","",'Corporate Overhead'!BV21)</f>
        <v>-40754.952157500004</v>
      </c>
      <c r="BW30" s="260">
        <f>IF('Corporate Overhead'!BW21="","",'Corporate Overhead'!BW21)</f>
        <v>-40754.952157500004</v>
      </c>
      <c r="BX30" s="260">
        <f>IF('Corporate Overhead'!BX21="","",'Corporate Overhead'!BX21)</f>
        <v>-40754.952157500004</v>
      </c>
      <c r="BY30" s="260">
        <f>IF('Corporate Overhead'!BY21="","",'Corporate Overhead'!BY21)</f>
        <v>-40754.952157500004</v>
      </c>
      <c r="BZ30" s="260">
        <f>IF('Corporate Overhead'!BZ21="","",'Corporate Overhead'!BZ21)</f>
        <v>-40754.952157500004</v>
      </c>
      <c r="CA30" s="260">
        <f>IF('Corporate Overhead'!CA21="","",'Corporate Overhead'!CA21)</f>
        <v>-42792.699765375</v>
      </c>
      <c r="CB30" s="260">
        <f>IF('Corporate Overhead'!CB21="","",'Corporate Overhead'!CB21)</f>
        <v>-42792.699765375</v>
      </c>
      <c r="CC30" s="260">
        <f>IF('Corporate Overhead'!CC21="","",'Corporate Overhead'!CC21)</f>
        <v>-42792.699765375</v>
      </c>
      <c r="CD30" s="260">
        <f>IF('Corporate Overhead'!CD21="","",'Corporate Overhead'!CD21)</f>
        <v>-42792.699765375</v>
      </c>
      <c r="CE30" s="260">
        <f>IF('Corporate Overhead'!CE21="","",'Corporate Overhead'!CE21)</f>
        <v>-42792.699765375</v>
      </c>
      <c r="CF30" s="260">
        <f>IF('Corporate Overhead'!CF21="","",'Corporate Overhead'!CF21)</f>
        <v>-42792.699765375</v>
      </c>
      <c r="CG30" s="260">
        <f>IF('Corporate Overhead'!CG21="","",'Corporate Overhead'!CG21)</f>
        <v>-42792.699765375</v>
      </c>
      <c r="CH30" s="260">
        <f>IF('Corporate Overhead'!CH21="","",'Corporate Overhead'!CH21)</f>
        <v>-42792.699765375</v>
      </c>
      <c r="CI30" s="260">
        <f>IF('Corporate Overhead'!CI21="","",'Corporate Overhead'!CI21)</f>
        <v>-42792.699765375</v>
      </c>
      <c r="CJ30" s="260">
        <f>IF('Corporate Overhead'!CJ21="","",'Corporate Overhead'!CJ21)</f>
        <v>-42792.699765375</v>
      </c>
      <c r="CK30" s="260">
        <f>IF('Corporate Overhead'!CK21="","",'Corporate Overhead'!CK21)</f>
        <v>-42792.699765375</v>
      </c>
      <c r="CL30" s="260">
        <f>IF('Corporate Overhead'!CL21="","",'Corporate Overhead'!CL21)</f>
        <v>-42792.699765375</v>
      </c>
      <c r="CN30" s="260" t="str">
        <f>IF('Corporate Overhead'!CN21="","",'Corporate Overhead'!CN21)</f>
        <v/>
      </c>
      <c r="CO30" s="260">
        <f>IF('Corporate Overhead'!CO21="","",'Corporate Overhead'!CO21)</f>
        <v>-100587.6</v>
      </c>
      <c r="CP30" s="260">
        <f>IF('Corporate Overhead'!CP21="","",'Corporate Overhead'!CP21)</f>
        <v>-100587.6</v>
      </c>
      <c r="CQ30" s="260">
        <f>IF('Corporate Overhead'!CQ21="","",'Corporate Overhead'!CQ21)</f>
        <v>-100587.6</v>
      </c>
      <c r="CR30" s="260">
        <f>IF('Corporate Overhead'!CR21="","",'Corporate Overhead'!CR21)</f>
        <v>-100587.6</v>
      </c>
      <c r="CS30" s="260">
        <f>IF('Corporate Overhead'!CS21="","",'Corporate Overhead'!CS21)</f>
        <v>-105616.98</v>
      </c>
      <c r="CT30" s="260">
        <f>IF('Corporate Overhead'!CT21="","",'Corporate Overhead'!CT21)</f>
        <v>-105616.98</v>
      </c>
      <c r="CU30" s="260">
        <f>IF('Corporate Overhead'!CU21="","",'Corporate Overhead'!CU21)</f>
        <v>-105616.98</v>
      </c>
      <c r="CV30" s="260">
        <f>IF('Corporate Overhead'!CV21="","",'Corporate Overhead'!CV21)</f>
        <v>-105616.98</v>
      </c>
      <c r="CW30" s="260">
        <f>IF('Corporate Overhead'!CW21="","",'Corporate Overhead'!CW21)</f>
        <v>-110897.829</v>
      </c>
      <c r="CX30" s="260">
        <f>IF('Corporate Overhead'!CX21="","",'Corporate Overhead'!CX21)</f>
        <v>-110897.829</v>
      </c>
      <c r="CY30" s="260">
        <f>IF('Corporate Overhead'!CY21="","",'Corporate Overhead'!CY21)</f>
        <v>-110897.829</v>
      </c>
      <c r="CZ30" s="260">
        <f>IF('Corporate Overhead'!CZ21="","",'Corporate Overhead'!CZ21)</f>
        <v>-110897.829</v>
      </c>
      <c r="DA30" s="260">
        <f>IF('Corporate Overhead'!DA21="","",'Corporate Overhead'!DA21)</f>
        <v>-116442.72044999999</v>
      </c>
      <c r="DB30" s="260">
        <f>IF('Corporate Overhead'!DB21="","",'Corporate Overhead'!DB21)</f>
        <v>-116442.72044999999</v>
      </c>
      <c r="DC30" s="260">
        <f>IF('Corporate Overhead'!DC21="","",'Corporate Overhead'!DC21)</f>
        <v>-116442.72044999999</v>
      </c>
      <c r="DD30" s="260">
        <f>IF('Corporate Overhead'!DD21="","",'Corporate Overhead'!DD21)</f>
        <v>-116442.72044999999</v>
      </c>
      <c r="DE30" s="260">
        <f>IF('Corporate Overhead'!DE21="","",'Corporate Overhead'!DE21)</f>
        <v>-122264.85647249999</v>
      </c>
      <c r="DF30" s="260">
        <f>IF('Corporate Overhead'!DF21="","",'Corporate Overhead'!DF21)</f>
        <v>-122264.85647249999</v>
      </c>
      <c r="DG30" s="260">
        <f>IF('Corporate Overhead'!DG21="","",'Corporate Overhead'!DG21)</f>
        <v>-122264.85647249999</v>
      </c>
      <c r="DH30" s="260">
        <f>IF('Corporate Overhead'!DH21="","",'Corporate Overhead'!DH21)</f>
        <v>-122264.85647249999</v>
      </c>
      <c r="DI30" s="260">
        <f>IF('Corporate Overhead'!DI21="","",'Corporate Overhead'!DI21)</f>
        <v>-128378.099296125</v>
      </c>
      <c r="DJ30" s="260">
        <f>IF('Corporate Overhead'!DJ21="","",'Corporate Overhead'!DJ21)</f>
        <v>-128378.099296125</v>
      </c>
      <c r="DK30" s="260">
        <f>IF('Corporate Overhead'!DK21="","",'Corporate Overhead'!DK21)</f>
        <v>-128378.099296125</v>
      </c>
      <c r="DL30" s="260">
        <f>IF('Corporate Overhead'!DL21="","",'Corporate Overhead'!DL21)</f>
        <v>-128378.099296125</v>
      </c>
    </row>
    <row r="31" spans="1:116" x14ac:dyDescent="0.4">
      <c r="C31" t="s">
        <v>227</v>
      </c>
      <c r="G31" s="373" t="str">
        <f>'Corporate Overhead'!G22</f>
        <v>G&amp;A</v>
      </c>
      <c r="H31" s="12"/>
      <c r="I31" s="12"/>
      <c r="J31" s="61"/>
      <c r="K31" s="53">
        <f>SUMIF($4:$4,K$3,31:31)</f>
        <v>-4000.0000000000005</v>
      </c>
      <c r="L31" s="53">
        <f>SUMIF($4:$4,L$3,31:31)</f>
        <v>-4000.0000000000005</v>
      </c>
      <c r="M31" s="53">
        <f>SUMIF($4:$4,M$3,31:31)</f>
        <v>-4000.0000000000005</v>
      </c>
      <c r="N31" s="53">
        <f>SUMIF($4:$4,N$3,31:31)</f>
        <v>-4000.0000000000005</v>
      </c>
      <c r="O31" s="53">
        <f>SUMIF($4:$4,O$3,31:31)</f>
        <v>-4000.0000000000005</v>
      </c>
      <c r="P31" s="53">
        <f>SUMIF($4:$4,P$3,31:31)</f>
        <v>-4000.0000000000005</v>
      </c>
      <c r="Q31" s="53" t="str">
        <f>IF('Corporate Overhead'!Q22="","",'Corporate Overhead'!Q22)</f>
        <v/>
      </c>
      <c r="R31"/>
      <c r="S31" s="260">
        <f>IF('Corporate Overhead'!S22="","",'Corporate Overhead'!S22)</f>
        <v>-333.33333333333331</v>
      </c>
      <c r="T31" s="260">
        <f>IF('Corporate Overhead'!T22="","",'Corporate Overhead'!T22)</f>
        <v>-333.33333333333331</v>
      </c>
      <c r="U31" s="260">
        <f>IF('Corporate Overhead'!U22="","",'Corporate Overhead'!U22)</f>
        <v>-333.33333333333331</v>
      </c>
      <c r="V31" s="260">
        <f>IF('Corporate Overhead'!V22="","",'Corporate Overhead'!V22)</f>
        <v>-333.33333333333331</v>
      </c>
      <c r="W31" s="260">
        <f>IF('Corporate Overhead'!W22="","",'Corporate Overhead'!W22)</f>
        <v>-333.33333333333331</v>
      </c>
      <c r="X31" s="260">
        <f>IF('Corporate Overhead'!X22="","",'Corporate Overhead'!X22)</f>
        <v>-333.33333333333331</v>
      </c>
      <c r="Y31" s="260">
        <f>IF('Corporate Overhead'!Y22="","",'Corporate Overhead'!Y22)</f>
        <v>-333.33333333333331</v>
      </c>
      <c r="Z31" s="260">
        <f>IF('Corporate Overhead'!Z22="","",'Corporate Overhead'!Z22)</f>
        <v>-333.33333333333331</v>
      </c>
      <c r="AA31" s="260">
        <f>IF('Corporate Overhead'!AA22="","",'Corporate Overhead'!AA22)</f>
        <v>-333.33333333333331</v>
      </c>
      <c r="AB31" s="260">
        <f>IF('Corporate Overhead'!AB22="","",'Corporate Overhead'!AB22)</f>
        <v>-333.33333333333331</v>
      </c>
      <c r="AC31" s="260">
        <f>IF('Corporate Overhead'!AC22="","",'Corporate Overhead'!AC22)</f>
        <v>-333.33333333333331</v>
      </c>
      <c r="AD31" s="260">
        <f>IF('Corporate Overhead'!AD22="","",'Corporate Overhead'!AD22)</f>
        <v>-333.33333333333331</v>
      </c>
      <c r="AE31" s="260">
        <f>IF('Corporate Overhead'!AE22="","",'Corporate Overhead'!AE22)</f>
        <v>-333.33333333333331</v>
      </c>
      <c r="AF31" s="260">
        <f>IF('Corporate Overhead'!AF22="","",'Corporate Overhead'!AF22)</f>
        <v>-333.33333333333331</v>
      </c>
      <c r="AG31" s="260">
        <f>IF('Corporate Overhead'!AG22="","",'Corporate Overhead'!AG22)</f>
        <v>-333.33333333333331</v>
      </c>
      <c r="AH31" s="260">
        <f>IF('Corporate Overhead'!AH22="","",'Corporate Overhead'!AH22)</f>
        <v>-333.33333333333331</v>
      </c>
      <c r="AI31" s="260">
        <f>IF('Corporate Overhead'!AI22="","",'Corporate Overhead'!AI22)</f>
        <v>-333.33333333333331</v>
      </c>
      <c r="AJ31" s="260">
        <f>IF('Corporate Overhead'!AJ22="","",'Corporate Overhead'!AJ22)</f>
        <v>-333.33333333333331</v>
      </c>
      <c r="AK31" s="260">
        <f>IF('Corporate Overhead'!AK22="","",'Corporate Overhead'!AK22)</f>
        <v>-333.33333333333331</v>
      </c>
      <c r="AL31" s="260">
        <f>IF('Corporate Overhead'!AL22="","",'Corporate Overhead'!AL22)</f>
        <v>-333.33333333333331</v>
      </c>
      <c r="AM31" s="260">
        <f>IF('Corporate Overhead'!AM22="","",'Corporate Overhead'!AM22)</f>
        <v>-333.33333333333331</v>
      </c>
      <c r="AN31" s="260">
        <f>IF('Corporate Overhead'!AN22="","",'Corporate Overhead'!AN22)</f>
        <v>-333.33333333333331</v>
      </c>
      <c r="AO31" s="260">
        <f>IF('Corporate Overhead'!AO22="","",'Corporate Overhead'!AO22)</f>
        <v>-333.33333333333331</v>
      </c>
      <c r="AP31" s="260">
        <f>IF('Corporate Overhead'!AP22="","",'Corporate Overhead'!AP22)</f>
        <v>-333.33333333333331</v>
      </c>
      <c r="AQ31" s="260">
        <f>IF('Corporate Overhead'!AQ22="","",'Corporate Overhead'!AQ22)</f>
        <v>-333.33333333333331</v>
      </c>
      <c r="AR31" s="260">
        <f>IF('Corporate Overhead'!AR22="","",'Corporate Overhead'!AR22)</f>
        <v>-333.33333333333331</v>
      </c>
      <c r="AS31" s="260">
        <f>IF('Corporate Overhead'!AS22="","",'Corporate Overhead'!AS22)</f>
        <v>-333.33333333333331</v>
      </c>
      <c r="AT31" s="260">
        <f>IF('Corporate Overhead'!AT22="","",'Corporate Overhead'!AT22)</f>
        <v>-333.33333333333331</v>
      </c>
      <c r="AU31" s="260">
        <f>IF('Corporate Overhead'!AU22="","",'Corporate Overhead'!AU22)</f>
        <v>-333.33333333333331</v>
      </c>
      <c r="AV31" s="260">
        <f>IF('Corporate Overhead'!AV22="","",'Corporate Overhead'!AV22)</f>
        <v>-333.33333333333331</v>
      </c>
      <c r="AW31" s="260">
        <f>IF('Corporate Overhead'!AW22="","",'Corporate Overhead'!AW22)</f>
        <v>-333.33333333333331</v>
      </c>
      <c r="AX31" s="260">
        <f>IF('Corporate Overhead'!AX22="","",'Corporate Overhead'!AX22)</f>
        <v>-333.33333333333331</v>
      </c>
      <c r="AY31" s="260">
        <f>IF('Corporate Overhead'!AY22="","",'Corporate Overhead'!AY22)</f>
        <v>-333.33333333333331</v>
      </c>
      <c r="AZ31" s="260">
        <f>IF('Corporate Overhead'!AZ22="","",'Corporate Overhead'!AZ22)</f>
        <v>-333.33333333333331</v>
      </c>
      <c r="BA31" s="260">
        <f>IF('Corporate Overhead'!BA22="","",'Corporate Overhead'!BA22)</f>
        <v>-333.33333333333331</v>
      </c>
      <c r="BB31" s="260">
        <f>IF('Corporate Overhead'!BB22="","",'Corporate Overhead'!BB22)</f>
        <v>-333.33333333333331</v>
      </c>
      <c r="BC31" s="260">
        <f>IF('Corporate Overhead'!BC22="","",'Corporate Overhead'!BC22)</f>
        <v>-333.33333333333331</v>
      </c>
      <c r="BD31" s="260">
        <f>IF('Corporate Overhead'!BD22="","",'Corporate Overhead'!BD22)</f>
        <v>-333.33333333333331</v>
      </c>
      <c r="BE31" s="260">
        <f>IF('Corporate Overhead'!BE22="","",'Corporate Overhead'!BE22)</f>
        <v>-333.33333333333331</v>
      </c>
      <c r="BF31" s="260">
        <f>IF('Corporate Overhead'!BF22="","",'Corporate Overhead'!BF22)</f>
        <v>-333.33333333333331</v>
      </c>
      <c r="BG31" s="260">
        <f>IF('Corporate Overhead'!BG22="","",'Corporate Overhead'!BG22)</f>
        <v>-333.33333333333331</v>
      </c>
      <c r="BH31" s="260">
        <f>IF('Corporate Overhead'!BH22="","",'Corporate Overhead'!BH22)</f>
        <v>-333.33333333333331</v>
      </c>
      <c r="BI31" s="260">
        <f>IF('Corporate Overhead'!BI22="","",'Corporate Overhead'!BI22)</f>
        <v>-333.33333333333331</v>
      </c>
      <c r="BJ31" s="260">
        <f>IF('Corporate Overhead'!BJ22="","",'Corporate Overhead'!BJ22)</f>
        <v>-333.33333333333331</v>
      </c>
      <c r="BK31" s="260">
        <f>IF('Corporate Overhead'!BK22="","",'Corporate Overhead'!BK22)</f>
        <v>-333.33333333333331</v>
      </c>
      <c r="BL31" s="260">
        <f>IF('Corporate Overhead'!BL22="","",'Corporate Overhead'!BL22)</f>
        <v>-333.33333333333331</v>
      </c>
      <c r="BM31" s="260">
        <f>IF('Corporate Overhead'!BM22="","",'Corporate Overhead'!BM22)</f>
        <v>-333.33333333333331</v>
      </c>
      <c r="BN31" s="260">
        <f>IF('Corporate Overhead'!BN22="","",'Corporate Overhead'!BN22)</f>
        <v>-333.33333333333331</v>
      </c>
      <c r="BO31" s="260">
        <f>IF('Corporate Overhead'!BO22="","",'Corporate Overhead'!BO22)</f>
        <v>-333.33333333333331</v>
      </c>
      <c r="BP31" s="260">
        <f>IF('Corporate Overhead'!BP22="","",'Corporate Overhead'!BP22)</f>
        <v>-333.33333333333331</v>
      </c>
      <c r="BQ31" s="260">
        <f>IF('Corporate Overhead'!BQ22="","",'Corporate Overhead'!BQ22)</f>
        <v>-333.33333333333331</v>
      </c>
      <c r="BR31" s="260">
        <f>IF('Corporate Overhead'!BR22="","",'Corporate Overhead'!BR22)</f>
        <v>-333.33333333333331</v>
      </c>
      <c r="BS31" s="260">
        <f>IF('Corporate Overhead'!BS22="","",'Corporate Overhead'!BS22)</f>
        <v>-333.33333333333331</v>
      </c>
      <c r="BT31" s="260">
        <f>IF('Corporate Overhead'!BT22="","",'Corporate Overhead'!BT22)</f>
        <v>-333.33333333333331</v>
      </c>
      <c r="BU31" s="260">
        <f>IF('Corporate Overhead'!BU22="","",'Corporate Overhead'!BU22)</f>
        <v>-333.33333333333331</v>
      </c>
      <c r="BV31" s="260">
        <f>IF('Corporate Overhead'!BV22="","",'Corporate Overhead'!BV22)</f>
        <v>-333.33333333333331</v>
      </c>
      <c r="BW31" s="260">
        <f>IF('Corporate Overhead'!BW22="","",'Corporate Overhead'!BW22)</f>
        <v>-333.33333333333331</v>
      </c>
      <c r="BX31" s="260">
        <f>IF('Corporate Overhead'!BX22="","",'Corporate Overhead'!BX22)</f>
        <v>-333.33333333333331</v>
      </c>
      <c r="BY31" s="260">
        <f>IF('Corporate Overhead'!BY22="","",'Corporate Overhead'!BY22)</f>
        <v>-333.33333333333331</v>
      </c>
      <c r="BZ31" s="260">
        <f>IF('Corporate Overhead'!BZ22="","",'Corporate Overhead'!BZ22)</f>
        <v>-333.33333333333331</v>
      </c>
      <c r="CA31" s="260">
        <f>IF('Corporate Overhead'!CA22="","",'Corporate Overhead'!CA22)</f>
        <v>-333.33333333333331</v>
      </c>
      <c r="CB31" s="260">
        <f>IF('Corporate Overhead'!CB22="","",'Corporate Overhead'!CB22)</f>
        <v>-333.33333333333331</v>
      </c>
      <c r="CC31" s="260">
        <f>IF('Corporate Overhead'!CC22="","",'Corporate Overhead'!CC22)</f>
        <v>-333.33333333333331</v>
      </c>
      <c r="CD31" s="260">
        <f>IF('Corporate Overhead'!CD22="","",'Corporate Overhead'!CD22)</f>
        <v>-333.33333333333331</v>
      </c>
      <c r="CE31" s="260">
        <f>IF('Corporate Overhead'!CE22="","",'Corporate Overhead'!CE22)</f>
        <v>-333.33333333333331</v>
      </c>
      <c r="CF31" s="260">
        <f>IF('Corporate Overhead'!CF22="","",'Corporate Overhead'!CF22)</f>
        <v>-333.33333333333331</v>
      </c>
      <c r="CG31" s="260">
        <f>IF('Corporate Overhead'!CG22="","",'Corporate Overhead'!CG22)</f>
        <v>-333.33333333333331</v>
      </c>
      <c r="CH31" s="260">
        <f>IF('Corporate Overhead'!CH22="","",'Corporate Overhead'!CH22)</f>
        <v>-333.33333333333331</v>
      </c>
      <c r="CI31" s="260">
        <f>IF('Corporate Overhead'!CI22="","",'Corporate Overhead'!CI22)</f>
        <v>-333.33333333333331</v>
      </c>
      <c r="CJ31" s="260">
        <f>IF('Corporate Overhead'!CJ22="","",'Corporate Overhead'!CJ22)</f>
        <v>-333.33333333333331</v>
      </c>
      <c r="CK31" s="260">
        <f>IF('Corporate Overhead'!CK22="","",'Corporate Overhead'!CK22)</f>
        <v>-333.33333333333331</v>
      </c>
      <c r="CL31" s="260">
        <f>IF('Corporate Overhead'!CL22="","",'Corporate Overhead'!CL22)</f>
        <v>-333.33333333333331</v>
      </c>
      <c r="CN31" s="260" t="str">
        <f>IF('Corporate Overhead'!CN22="","",'Corporate Overhead'!CN22)</f>
        <v/>
      </c>
      <c r="CO31" s="260" t="e">
        <f>IF('Corporate Overhead'!CO22="","",'Corporate Overhead'!CO22)</f>
        <v>#N/A</v>
      </c>
      <c r="CP31" s="260" t="e">
        <f>IF('Corporate Overhead'!CP22="","",'Corporate Overhead'!CP22)</f>
        <v>#N/A</v>
      </c>
      <c r="CQ31" s="260" t="e">
        <f>IF('Corporate Overhead'!CQ22="","",'Corporate Overhead'!CQ22)</f>
        <v>#N/A</v>
      </c>
      <c r="CR31" s="260" t="e">
        <f>IF('Corporate Overhead'!CR22="","",'Corporate Overhead'!CR22)</f>
        <v>#N/A</v>
      </c>
      <c r="CS31" s="260" t="e">
        <f>IF('Corporate Overhead'!CS22="","",'Corporate Overhead'!CS22)</f>
        <v>#N/A</v>
      </c>
      <c r="CT31" s="260" t="e">
        <f>IF('Corporate Overhead'!CT22="","",'Corporate Overhead'!CT22)</f>
        <v>#N/A</v>
      </c>
      <c r="CU31" s="260" t="e">
        <f>IF('Corporate Overhead'!CU22="","",'Corporate Overhead'!CU22)</f>
        <v>#N/A</v>
      </c>
      <c r="CV31" s="260" t="e">
        <f>IF('Corporate Overhead'!CV22="","",'Corporate Overhead'!CV22)</f>
        <v>#N/A</v>
      </c>
      <c r="CW31" s="260" t="e">
        <f>IF('Corporate Overhead'!CW22="","",'Corporate Overhead'!CW22)</f>
        <v>#N/A</v>
      </c>
      <c r="CX31" s="260" t="e">
        <f>IF('Corporate Overhead'!CX22="","",'Corporate Overhead'!CX22)</f>
        <v>#N/A</v>
      </c>
      <c r="CY31" s="260" t="e">
        <f>IF('Corporate Overhead'!CY22="","",'Corporate Overhead'!CY22)</f>
        <v>#N/A</v>
      </c>
      <c r="CZ31" s="260" t="e">
        <f>IF('Corporate Overhead'!CZ22="","",'Corporate Overhead'!CZ22)</f>
        <v>#N/A</v>
      </c>
      <c r="DA31" s="260" t="e">
        <f>IF('Corporate Overhead'!DA22="","",'Corporate Overhead'!DA22)</f>
        <v>#N/A</v>
      </c>
      <c r="DB31" s="260" t="e">
        <f>IF('Corporate Overhead'!DB22="","",'Corporate Overhead'!DB22)</f>
        <v>#N/A</v>
      </c>
      <c r="DC31" s="260" t="e">
        <f>IF('Corporate Overhead'!DC22="","",'Corporate Overhead'!DC22)</f>
        <v>#N/A</v>
      </c>
      <c r="DD31" s="260" t="e">
        <f>IF('Corporate Overhead'!DD22="","",'Corporate Overhead'!DD22)</f>
        <v>#N/A</v>
      </c>
      <c r="DE31" s="260" t="e">
        <f>IF('Corporate Overhead'!DE22="","",'Corporate Overhead'!DE22)</f>
        <v>#N/A</v>
      </c>
      <c r="DF31" s="260" t="e">
        <f>IF('Corporate Overhead'!DF22="","",'Corporate Overhead'!DF22)</f>
        <v>#N/A</v>
      </c>
      <c r="DG31" s="260" t="e">
        <f>IF('Corporate Overhead'!DG22="","",'Corporate Overhead'!DG22)</f>
        <v>#N/A</v>
      </c>
      <c r="DH31" s="260" t="e">
        <f>IF('Corporate Overhead'!DH22="","",'Corporate Overhead'!DH22)</f>
        <v>#N/A</v>
      </c>
      <c r="DI31" s="260" t="e">
        <f>IF('Corporate Overhead'!DI22="","",'Corporate Overhead'!DI22)</f>
        <v>#N/A</v>
      </c>
      <c r="DJ31" s="260" t="e">
        <f>IF('Corporate Overhead'!DJ22="","",'Corporate Overhead'!DJ22)</f>
        <v>#N/A</v>
      </c>
      <c r="DK31" s="260" t="e">
        <f>IF('Corporate Overhead'!DK22="","",'Corporate Overhead'!DK22)</f>
        <v>#N/A</v>
      </c>
      <c r="DL31" s="260" t="e">
        <f>IF('Corporate Overhead'!DL22="","",'Corporate Overhead'!DL22)</f>
        <v>#N/A</v>
      </c>
    </row>
    <row r="32" spans="1:116" x14ac:dyDescent="0.4">
      <c r="C32" t="s">
        <v>227</v>
      </c>
      <c r="G32" s="373" t="str">
        <f>'Corporate Overhead'!G23</f>
        <v>S&amp;M</v>
      </c>
      <c r="H32" s="12"/>
      <c r="I32" s="12"/>
      <c r="J32" s="61"/>
      <c r="K32" s="53">
        <f>SUMIF($4:$4,K$3,32:32)</f>
        <v>0</v>
      </c>
      <c r="L32" s="53">
        <f>SUMIF($4:$4,L$3,32:32)</f>
        <v>0</v>
      </c>
      <c r="M32" s="53">
        <f>SUMIF($4:$4,M$3,32:32)</f>
        <v>0</v>
      </c>
      <c r="N32" s="53">
        <f>SUMIF($4:$4,N$3,32:32)</f>
        <v>0</v>
      </c>
      <c r="O32" s="53">
        <f>SUMIF($4:$4,O$3,32:32)</f>
        <v>0</v>
      </c>
      <c r="P32" s="53">
        <f>SUMIF($4:$4,P$3,32:32)</f>
        <v>0</v>
      </c>
      <c r="Q32" s="53" t="str">
        <f>IF('Corporate Overhead'!Q23="","",'Corporate Overhead'!Q23)</f>
        <v/>
      </c>
      <c r="R32"/>
      <c r="S32" s="260">
        <f>IF('Corporate Overhead'!S23="","",'Corporate Overhead'!S23)</f>
        <v>0</v>
      </c>
      <c r="T32" s="260">
        <f>IF('Corporate Overhead'!T23="","",'Corporate Overhead'!T23)</f>
        <v>0</v>
      </c>
      <c r="U32" s="260">
        <f>IF('Corporate Overhead'!U23="","",'Corporate Overhead'!U23)</f>
        <v>0</v>
      </c>
      <c r="V32" s="260">
        <f>IF('Corporate Overhead'!V23="","",'Corporate Overhead'!V23)</f>
        <v>0</v>
      </c>
      <c r="W32" s="260">
        <f>IF('Corporate Overhead'!W23="","",'Corporate Overhead'!W23)</f>
        <v>0</v>
      </c>
      <c r="X32" s="260">
        <f>IF('Corporate Overhead'!X23="","",'Corporate Overhead'!X23)</f>
        <v>0</v>
      </c>
      <c r="Y32" s="260">
        <f>IF('Corporate Overhead'!Y23="","",'Corporate Overhead'!Y23)</f>
        <v>0</v>
      </c>
      <c r="Z32" s="260">
        <f>IF('Corporate Overhead'!Z23="","",'Corporate Overhead'!Z23)</f>
        <v>0</v>
      </c>
      <c r="AA32" s="260">
        <f>IF('Corporate Overhead'!AA23="","",'Corporate Overhead'!AA23)</f>
        <v>0</v>
      </c>
      <c r="AB32" s="260">
        <f>IF('Corporate Overhead'!AB23="","",'Corporate Overhead'!AB23)</f>
        <v>0</v>
      </c>
      <c r="AC32" s="260">
        <f>IF('Corporate Overhead'!AC23="","",'Corporate Overhead'!AC23)</f>
        <v>0</v>
      </c>
      <c r="AD32" s="260">
        <f>IF('Corporate Overhead'!AD23="","",'Corporate Overhead'!AD23)</f>
        <v>0</v>
      </c>
      <c r="AE32" s="260">
        <f>IF('Corporate Overhead'!AE23="","",'Corporate Overhead'!AE23)</f>
        <v>0</v>
      </c>
      <c r="AF32" s="260">
        <f>IF('Corporate Overhead'!AF23="","",'Corporate Overhead'!AF23)</f>
        <v>0</v>
      </c>
      <c r="AG32" s="260">
        <f>IF('Corporate Overhead'!AG23="","",'Corporate Overhead'!AG23)</f>
        <v>0</v>
      </c>
      <c r="AH32" s="260">
        <f>IF('Corporate Overhead'!AH23="","",'Corporate Overhead'!AH23)</f>
        <v>0</v>
      </c>
      <c r="AI32" s="260">
        <f>IF('Corporate Overhead'!AI23="","",'Corporate Overhead'!AI23)</f>
        <v>0</v>
      </c>
      <c r="AJ32" s="260">
        <f>IF('Corporate Overhead'!AJ23="","",'Corporate Overhead'!AJ23)</f>
        <v>0</v>
      </c>
      <c r="AK32" s="260">
        <f>IF('Corporate Overhead'!AK23="","",'Corporate Overhead'!AK23)</f>
        <v>0</v>
      </c>
      <c r="AL32" s="260">
        <f>IF('Corporate Overhead'!AL23="","",'Corporate Overhead'!AL23)</f>
        <v>0</v>
      </c>
      <c r="AM32" s="260">
        <f>IF('Corporate Overhead'!AM23="","",'Corporate Overhead'!AM23)</f>
        <v>0</v>
      </c>
      <c r="AN32" s="260">
        <f>IF('Corporate Overhead'!AN23="","",'Corporate Overhead'!AN23)</f>
        <v>0</v>
      </c>
      <c r="AO32" s="260">
        <f>IF('Corporate Overhead'!AO23="","",'Corporate Overhead'!AO23)</f>
        <v>0</v>
      </c>
      <c r="AP32" s="260">
        <f>IF('Corporate Overhead'!AP23="","",'Corporate Overhead'!AP23)</f>
        <v>0</v>
      </c>
      <c r="AQ32" s="260">
        <f>IF('Corporate Overhead'!AQ23="","",'Corporate Overhead'!AQ23)</f>
        <v>0</v>
      </c>
      <c r="AR32" s="260">
        <f>IF('Corporate Overhead'!AR23="","",'Corporate Overhead'!AR23)</f>
        <v>0</v>
      </c>
      <c r="AS32" s="260">
        <f>IF('Corporate Overhead'!AS23="","",'Corporate Overhead'!AS23)</f>
        <v>0</v>
      </c>
      <c r="AT32" s="260">
        <f>IF('Corporate Overhead'!AT23="","",'Corporate Overhead'!AT23)</f>
        <v>0</v>
      </c>
      <c r="AU32" s="260">
        <f>IF('Corporate Overhead'!AU23="","",'Corporate Overhead'!AU23)</f>
        <v>0</v>
      </c>
      <c r="AV32" s="260">
        <f>IF('Corporate Overhead'!AV23="","",'Corporate Overhead'!AV23)</f>
        <v>0</v>
      </c>
      <c r="AW32" s="260">
        <f>IF('Corporate Overhead'!AW23="","",'Corporate Overhead'!AW23)</f>
        <v>0</v>
      </c>
      <c r="AX32" s="260">
        <f>IF('Corporate Overhead'!AX23="","",'Corporate Overhead'!AX23)</f>
        <v>0</v>
      </c>
      <c r="AY32" s="260">
        <f>IF('Corporate Overhead'!AY23="","",'Corporate Overhead'!AY23)</f>
        <v>0</v>
      </c>
      <c r="AZ32" s="260">
        <f>IF('Corporate Overhead'!AZ23="","",'Corporate Overhead'!AZ23)</f>
        <v>0</v>
      </c>
      <c r="BA32" s="260">
        <f>IF('Corporate Overhead'!BA23="","",'Corporate Overhead'!BA23)</f>
        <v>0</v>
      </c>
      <c r="BB32" s="260">
        <f>IF('Corporate Overhead'!BB23="","",'Corporate Overhead'!BB23)</f>
        <v>0</v>
      </c>
      <c r="BC32" s="260">
        <f>IF('Corporate Overhead'!BC23="","",'Corporate Overhead'!BC23)</f>
        <v>0</v>
      </c>
      <c r="BD32" s="260">
        <f>IF('Corporate Overhead'!BD23="","",'Corporate Overhead'!BD23)</f>
        <v>0</v>
      </c>
      <c r="BE32" s="260">
        <f>IF('Corporate Overhead'!BE23="","",'Corporate Overhead'!BE23)</f>
        <v>0</v>
      </c>
      <c r="BF32" s="260">
        <f>IF('Corporate Overhead'!BF23="","",'Corporate Overhead'!BF23)</f>
        <v>0</v>
      </c>
      <c r="BG32" s="260">
        <f>IF('Corporate Overhead'!BG23="","",'Corporate Overhead'!BG23)</f>
        <v>0</v>
      </c>
      <c r="BH32" s="260">
        <f>IF('Corporate Overhead'!BH23="","",'Corporate Overhead'!BH23)</f>
        <v>0</v>
      </c>
      <c r="BI32" s="260">
        <f>IF('Corporate Overhead'!BI23="","",'Corporate Overhead'!BI23)</f>
        <v>0</v>
      </c>
      <c r="BJ32" s="260">
        <f>IF('Corporate Overhead'!BJ23="","",'Corporate Overhead'!BJ23)</f>
        <v>0</v>
      </c>
      <c r="BK32" s="260">
        <f>IF('Corporate Overhead'!BK23="","",'Corporate Overhead'!BK23)</f>
        <v>0</v>
      </c>
      <c r="BL32" s="260">
        <f>IF('Corporate Overhead'!BL23="","",'Corporate Overhead'!BL23)</f>
        <v>0</v>
      </c>
      <c r="BM32" s="260">
        <f>IF('Corporate Overhead'!BM23="","",'Corporate Overhead'!BM23)</f>
        <v>0</v>
      </c>
      <c r="BN32" s="260">
        <f>IF('Corporate Overhead'!BN23="","",'Corporate Overhead'!BN23)</f>
        <v>0</v>
      </c>
      <c r="BO32" s="260">
        <f>IF('Corporate Overhead'!BO23="","",'Corporate Overhead'!BO23)</f>
        <v>0</v>
      </c>
      <c r="BP32" s="260">
        <f>IF('Corporate Overhead'!BP23="","",'Corporate Overhead'!BP23)</f>
        <v>0</v>
      </c>
      <c r="BQ32" s="260">
        <f>IF('Corporate Overhead'!BQ23="","",'Corporate Overhead'!BQ23)</f>
        <v>0</v>
      </c>
      <c r="BR32" s="260">
        <f>IF('Corporate Overhead'!BR23="","",'Corporate Overhead'!BR23)</f>
        <v>0</v>
      </c>
      <c r="BS32" s="260">
        <f>IF('Corporate Overhead'!BS23="","",'Corporate Overhead'!BS23)</f>
        <v>0</v>
      </c>
      <c r="BT32" s="260">
        <f>IF('Corporate Overhead'!BT23="","",'Corporate Overhead'!BT23)</f>
        <v>0</v>
      </c>
      <c r="BU32" s="260">
        <f>IF('Corporate Overhead'!BU23="","",'Corporate Overhead'!BU23)</f>
        <v>0</v>
      </c>
      <c r="BV32" s="260">
        <f>IF('Corporate Overhead'!BV23="","",'Corporate Overhead'!BV23)</f>
        <v>0</v>
      </c>
      <c r="BW32" s="260">
        <f>IF('Corporate Overhead'!BW23="","",'Corporate Overhead'!BW23)</f>
        <v>0</v>
      </c>
      <c r="BX32" s="260">
        <f>IF('Corporate Overhead'!BX23="","",'Corporate Overhead'!BX23)</f>
        <v>0</v>
      </c>
      <c r="BY32" s="260">
        <f>IF('Corporate Overhead'!BY23="","",'Corporate Overhead'!BY23)</f>
        <v>0</v>
      </c>
      <c r="BZ32" s="260">
        <f>IF('Corporate Overhead'!BZ23="","",'Corporate Overhead'!BZ23)</f>
        <v>0</v>
      </c>
      <c r="CA32" s="260">
        <f>IF('Corporate Overhead'!CA23="","",'Corporate Overhead'!CA23)</f>
        <v>0</v>
      </c>
      <c r="CB32" s="260">
        <f>IF('Corporate Overhead'!CB23="","",'Corporate Overhead'!CB23)</f>
        <v>0</v>
      </c>
      <c r="CC32" s="260">
        <f>IF('Corporate Overhead'!CC23="","",'Corporate Overhead'!CC23)</f>
        <v>0</v>
      </c>
      <c r="CD32" s="260">
        <f>IF('Corporate Overhead'!CD23="","",'Corporate Overhead'!CD23)</f>
        <v>0</v>
      </c>
      <c r="CE32" s="260">
        <f>IF('Corporate Overhead'!CE23="","",'Corporate Overhead'!CE23)</f>
        <v>0</v>
      </c>
      <c r="CF32" s="260">
        <f>IF('Corporate Overhead'!CF23="","",'Corporate Overhead'!CF23)</f>
        <v>0</v>
      </c>
      <c r="CG32" s="260">
        <f>IF('Corporate Overhead'!CG23="","",'Corporate Overhead'!CG23)</f>
        <v>0</v>
      </c>
      <c r="CH32" s="260">
        <f>IF('Corporate Overhead'!CH23="","",'Corporate Overhead'!CH23)</f>
        <v>0</v>
      </c>
      <c r="CI32" s="260">
        <f>IF('Corporate Overhead'!CI23="","",'Corporate Overhead'!CI23)</f>
        <v>0</v>
      </c>
      <c r="CJ32" s="260">
        <f>IF('Corporate Overhead'!CJ23="","",'Corporate Overhead'!CJ23)</f>
        <v>0</v>
      </c>
      <c r="CK32" s="260">
        <f>IF('Corporate Overhead'!CK23="","",'Corporate Overhead'!CK23)</f>
        <v>0</v>
      </c>
      <c r="CL32" s="260">
        <f>IF('Corporate Overhead'!CL23="","",'Corporate Overhead'!CL23)</f>
        <v>0</v>
      </c>
      <c r="CN32" s="260" t="str">
        <f>IF('Corporate Overhead'!CN23="","",'Corporate Overhead'!CN23)</f>
        <v/>
      </c>
      <c r="CO32" s="260" t="e">
        <f>IF('Corporate Overhead'!CO23="","",'Corporate Overhead'!CO23)</f>
        <v>#N/A</v>
      </c>
      <c r="CP32" s="260" t="e">
        <f>IF('Corporate Overhead'!CP23="","",'Corporate Overhead'!CP23)</f>
        <v>#N/A</v>
      </c>
      <c r="CQ32" s="260" t="e">
        <f>IF('Corporate Overhead'!CQ23="","",'Corporate Overhead'!CQ23)</f>
        <v>#N/A</v>
      </c>
      <c r="CR32" s="260" t="e">
        <f>IF('Corporate Overhead'!CR23="","",'Corporate Overhead'!CR23)</f>
        <v>#N/A</v>
      </c>
      <c r="CS32" s="260" t="e">
        <f>IF('Corporate Overhead'!CS23="","",'Corporate Overhead'!CS23)</f>
        <v>#N/A</v>
      </c>
      <c r="CT32" s="260" t="e">
        <f>IF('Corporate Overhead'!CT23="","",'Corporate Overhead'!CT23)</f>
        <v>#N/A</v>
      </c>
      <c r="CU32" s="260" t="e">
        <f>IF('Corporate Overhead'!CU23="","",'Corporate Overhead'!CU23)</f>
        <v>#N/A</v>
      </c>
      <c r="CV32" s="260" t="e">
        <f>IF('Corporate Overhead'!CV23="","",'Corporate Overhead'!CV23)</f>
        <v>#N/A</v>
      </c>
      <c r="CW32" s="260" t="e">
        <f>IF('Corporate Overhead'!CW23="","",'Corporate Overhead'!CW23)</f>
        <v>#N/A</v>
      </c>
      <c r="CX32" s="260" t="e">
        <f>IF('Corporate Overhead'!CX23="","",'Corporate Overhead'!CX23)</f>
        <v>#N/A</v>
      </c>
      <c r="CY32" s="260" t="e">
        <f>IF('Corporate Overhead'!CY23="","",'Corporate Overhead'!CY23)</f>
        <v>#N/A</v>
      </c>
      <c r="CZ32" s="260" t="e">
        <f>IF('Corporate Overhead'!CZ23="","",'Corporate Overhead'!CZ23)</f>
        <v>#N/A</v>
      </c>
      <c r="DA32" s="260" t="e">
        <f>IF('Corporate Overhead'!DA23="","",'Corporate Overhead'!DA23)</f>
        <v>#N/A</v>
      </c>
      <c r="DB32" s="260" t="e">
        <f>IF('Corporate Overhead'!DB23="","",'Corporate Overhead'!DB23)</f>
        <v>#N/A</v>
      </c>
      <c r="DC32" s="260" t="e">
        <f>IF('Corporate Overhead'!DC23="","",'Corporate Overhead'!DC23)</f>
        <v>#N/A</v>
      </c>
      <c r="DD32" s="260" t="e">
        <f>IF('Corporate Overhead'!DD23="","",'Corporate Overhead'!DD23)</f>
        <v>#N/A</v>
      </c>
      <c r="DE32" s="260" t="e">
        <f>IF('Corporate Overhead'!DE23="","",'Corporate Overhead'!DE23)</f>
        <v>#N/A</v>
      </c>
      <c r="DF32" s="260" t="e">
        <f>IF('Corporate Overhead'!DF23="","",'Corporate Overhead'!DF23)</f>
        <v>#N/A</v>
      </c>
      <c r="DG32" s="260" t="e">
        <f>IF('Corporate Overhead'!DG23="","",'Corporate Overhead'!DG23)</f>
        <v>#N/A</v>
      </c>
      <c r="DH32" s="260" t="e">
        <f>IF('Corporate Overhead'!DH23="","",'Corporate Overhead'!DH23)</f>
        <v>#N/A</v>
      </c>
      <c r="DI32" s="260" t="e">
        <f>IF('Corporate Overhead'!DI23="","",'Corporate Overhead'!DI23)</f>
        <v>#N/A</v>
      </c>
      <c r="DJ32" s="260" t="e">
        <f>IF('Corporate Overhead'!DJ23="","",'Corporate Overhead'!DJ23)</f>
        <v>#N/A</v>
      </c>
      <c r="DK32" s="260" t="e">
        <f>IF('Corporate Overhead'!DK23="","",'Corporate Overhead'!DK23)</f>
        <v>#N/A</v>
      </c>
      <c r="DL32" s="260" t="e">
        <f>IF('Corporate Overhead'!DL23="","",'Corporate Overhead'!DL23)</f>
        <v>#N/A</v>
      </c>
    </row>
    <row r="33" spans="2:116" x14ac:dyDescent="0.4">
      <c r="C33" t="s">
        <v>227</v>
      </c>
      <c r="G33" s="373" t="str">
        <f>'Corporate Overhead'!G24</f>
        <v>R&amp;D</v>
      </c>
      <c r="H33" s="12"/>
      <c r="I33" s="12"/>
      <c r="J33" s="61"/>
      <c r="K33" s="53">
        <f>SUMIF($4:$4,K$3,33:33)</f>
        <v>0</v>
      </c>
      <c r="L33" s="53">
        <f>SUMIF($4:$4,L$3,33:33)</f>
        <v>0</v>
      </c>
      <c r="M33" s="53">
        <f>SUMIF($4:$4,M$3,33:33)</f>
        <v>0</v>
      </c>
      <c r="N33" s="53">
        <f>SUMIF($4:$4,N$3,33:33)</f>
        <v>0</v>
      </c>
      <c r="O33" s="53">
        <f>SUMIF($4:$4,O$3,33:33)</f>
        <v>0</v>
      </c>
      <c r="P33" s="53">
        <f>SUMIF($4:$4,P$3,33:33)</f>
        <v>0</v>
      </c>
      <c r="Q33" s="53" t="str">
        <f>IF('Corporate Overhead'!Q24="","",'Corporate Overhead'!Q24)</f>
        <v/>
      </c>
      <c r="R33"/>
      <c r="S33" s="260">
        <f>IF('Corporate Overhead'!S24="","",'Corporate Overhead'!S24)</f>
        <v>0</v>
      </c>
      <c r="T33" s="260">
        <f>IF('Corporate Overhead'!T24="","",'Corporate Overhead'!T24)</f>
        <v>0</v>
      </c>
      <c r="U33" s="260">
        <f>IF('Corporate Overhead'!U24="","",'Corporate Overhead'!U24)</f>
        <v>0</v>
      </c>
      <c r="V33" s="260">
        <f>IF('Corporate Overhead'!V24="","",'Corporate Overhead'!V24)</f>
        <v>0</v>
      </c>
      <c r="W33" s="260">
        <f>IF('Corporate Overhead'!W24="","",'Corporate Overhead'!W24)</f>
        <v>0</v>
      </c>
      <c r="X33" s="260">
        <f>IF('Corporate Overhead'!X24="","",'Corporate Overhead'!X24)</f>
        <v>0</v>
      </c>
      <c r="Y33" s="260">
        <f>IF('Corporate Overhead'!Y24="","",'Corporate Overhead'!Y24)</f>
        <v>0</v>
      </c>
      <c r="Z33" s="260">
        <f>IF('Corporate Overhead'!Z24="","",'Corporate Overhead'!Z24)</f>
        <v>0</v>
      </c>
      <c r="AA33" s="260">
        <f>IF('Corporate Overhead'!AA24="","",'Corporate Overhead'!AA24)</f>
        <v>0</v>
      </c>
      <c r="AB33" s="260">
        <f>IF('Corporate Overhead'!AB24="","",'Corporate Overhead'!AB24)</f>
        <v>0</v>
      </c>
      <c r="AC33" s="260">
        <f>IF('Corporate Overhead'!AC24="","",'Corporate Overhead'!AC24)</f>
        <v>0</v>
      </c>
      <c r="AD33" s="260">
        <f>IF('Corporate Overhead'!AD24="","",'Corporate Overhead'!AD24)</f>
        <v>0</v>
      </c>
      <c r="AE33" s="260">
        <f>IF('Corporate Overhead'!AE24="","",'Corporate Overhead'!AE24)</f>
        <v>0</v>
      </c>
      <c r="AF33" s="260">
        <f>IF('Corporate Overhead'!AF24="","",'Corporate Overhead'!AF24)</f>
        <v>0</v>
      </c>
      <c r="AG33" s="260">
        <f>IF('Corporate Overhead'!AG24="","",'Corporate Overhead'!AG24)</f>
        <v>0</v>
      </c>
      <c r="AH33" s="260">
        <f>IF('Corporate Overhead'!AH24="","",'Corporate Overhead'!AH24)</f>
        <v>0</v>
      </c>
      <c r="AI33" s="260">
        <f>IF('Corporate Overhead'!AI24="","",'Corporate Overhead'!AI24)</f>
        <v>0</v>
      </c>
      <c r="AJ33" s="260">
        <f>IF('Corporate Overhead'!AJ24="","",'Corporate Overhead'!AJ24)</f>
        <v>0</v>
      </c>
      <c r="AK33" s="260">
        <f>IF('Corporate Overhead'!AK24="","",'Corporate Overhead'!AK24)</f>
        <v>0</v>
      </c>
      <c r="AL33" s="260">
        <f>IF('Corporate Overhead'!AL24="","",'Corporate Overhead'!AL24)</f>
        <v>0</v>
      </c>
      <c r="AM33" s="260">
        <f>IF('Corporate Overhead'!AM24="","",'Corporate Overhead'!AM24)</f>
        <v>0</v>
      </c>
      <c r="AN33" s="260">
        <f>IF('Corporate Overhead'!AN24="","",'Corporate Overhead'!AN24)</f>
        <v>0</v>
      </c>
      <c r="AO33" s="260">
        <f>IF('Corporate Overhead'!AO24="","",'Corporate Overhead'!AO24)</f>
        <v>0</v>
      </c>
      <c r="AP33" s="260">
        <f>IF('Corporate Overhead'!AP24="","",'Corporate Overhead'!AP24)</f>
        <v>0</v>
      </c>
      <c r="AQ33" s="260">
        <f>IF('Corporate Overhead'!AQ24="","",'Corporate Overhead'!AQ24)</f>
        <v>0</v>
      </c>
      <c r="AR33" s="260">
        <f>IF('Corporate Overhead'!AR24="","",'Corporate Overhead'!AR24)</f>
        <v>0</v>
      </c>
      <c r="AS33" s="260">
        <f>IF('Corporate Overhead'!AS24="","",'Corporate Overhead'!AS24)</f>
        <v>0</v>
      </c>
      <c r="AT33" s="260">
        <f>IF('Corporate Overhead'!AT24="","",'Corporate Overhead'!AT24)</f>
        <v>0</v>
      </c>
      <c r="AU33" s="260">
        <f>IF('Corporate Overhead'!AU24="","",'Corporate Overhead'!AU24)</f>
        <v>0</v>
      </c>
      <c r="AV33" s="260">
        <f>IF('Corporate Overhead'!AV24="","",'Corporate Overhead'!AV24)</f>
        <v>0</v>
      </c>
      <c r="AW33" s="260">
        <f>IF('Corporate Overhead'!AW24="","",'Corporate Overhead'!AW24)</f>
        <v>0</v>
      </c>
      <c r="AX33" s="260">
        <f>IF('Corporate Overhead'!AX24="","",'Corporate Overhead'!AX24)</f>
        <v>0</v>
      </c>
      <c r="AY33" s="260">
        <f>IF('Corporate Overhead'!AY24="","",'Corporate Overhead'!AY24)</f>
        <v>0</v>
      </c>
      <c r="AZ33" s="260">
        <f>IF('Corporate Overhead'!AZ24="","",'Corporate Overhead'!AZ24)</f>
        <v>0</v>
      </c>
      <c r="BA33" s="260">
        <f>IF('Corporate Overhead'!BA24="","",'Corporate Overhead'!BA24)</f>
        <v>0</v>
      </c>
      <c r="BB33" s="260">
        <f>IF('Corporate Overhead'!BB24="","",'Corporate Overhead'!BB24)</f>
        <v>0</v>
      </c>
      <c r="BC33" s="260">
        <f>IF('Corporate Overhead'!BC24="","",'Corporate Overhead'!BC24)</f>
        <v>0</v>
      </c>
      <c r="BD33" s="260">
        <f>IF('Corporate Overhead'!BD24="","",'Corporate Overhead'!BD24)</f>
        <v>0</v>
      </c>
      <c r="BE33" s="260">
        <f>IF('Corporate Overhead'!BE24="","",'Corporate Overhead'!BE24)</f>
        <v>0</v>
      </c>
      <c r="BF33" s="260">
        <f>IF('Corporate Overhead'!BF24="","",'Corporate Overhead'!BF24)</f>
        <v>0</v>
      </c>
      <c r="BG33" s="260">
        <f>IF('Corporate Overhead'!BG24="","",'Corporate Overhead'!BG24)</f>
        <v>0</v>
      </c>
      <c r="BH33" s="260">
        <f>IF('Corporate Overhead'!BH24="","",'Corporate Overhead'!BH24)</f>
        <v>0</v>
      </c>
      <c r="BI33" s="260">
        <f>IF('Corporate Overhead'!BI24="","",'Corporate Overhead'!BI24)</f>
        <v>0</v>
      </c>
      <c r="BJ33" s="260">
        <f>IF('Corporate Overhead'!BJ24="","",'Corporate Overhead'!BJ24)</f>
        <v>0</v>
      </c>
      <c r="BK33" s="260">
        <f>IF('Corporate Overhead'!BK24="","",'Corporate Overhead'!BK24)</f>
        <v>0</v>
      </c>
      <c r="BL33" s="260">
        <f>IF('Corporate Overhead'!BL24="","",'Corporate Overhead'!BL24)</f>
        <v>0</v>
      </c>
      <c r="BM33" s="260">
        <f>IF('Corporate Overhead'!BM24="","",'Corporate Overhead'!BM24)</f>
        <v>0</v>
      </c>
      <c r="BN33" s="260">
        <f>IF('Corporate Overhead'!BN24="","",'Corporate Overhead'!BN24)</f>
        <v>0</v>
      </c>
      <c r="BO33" s="260">
        <f>IF('Corporate Overhead'!BO24="","",'Corporate Overhead'!BO24)</f>
        <v>0</v>
      </c>
      <c r="BP33" s="260">
        <f>IF('Corporate Overhead'!BP24="","",'Corporate Overhead'!BP24)</f>
        <v>0</v>
      </c>
      <c r="BQ33" s="260">
        <f>IF('Corporate Overhead'!BQ24="","",'Corporate Overhead'!BQ24)</f>
        <v>0</v>
      </c>
      <c r="BR33" s="260">
        <f>IF('Corporate Overhead'!BR24="","",'Corporate Overhead'!BR24)</f>
        <v>0</v>
      </c>
      <c r="BS33" s="260">
        <f>IF('Corporate Overhead'!BS24="","",'Corporate Overhead'!BS24)</f>
        <v>0</v>
      </c>
      <c r="BT33" s="260">
        <f>IF('Corporate Overhead'!BT24="","",'Corporate Overhead'!BT24)</f>
        <v>0</v>
      </c>
      <c r="BU33" s="260">
        <f>IF('Corporate Overhead'!BU24="","",'Corporate Overhead'!BU24)</f>
        <v>0</v>
      </c>
      <c r="BV33" s="260">
        <f>IF('Corporate Overhead'!BV24="","",'Corporate Overhead'!BV24)</f>
        <v>0</v>
      </c>
      <c r="BW33" s="260">
        <f>IF('Corporate Overhead'!BW24="","",'Corporate Overhead'!BW24)</f>
        <v>0</v>
      </c>
      <c r="BX33" s="260">
        <f>IF('Corporate Overhead'!BX24="","",'Corporate Overhead'!BX24)</f>
        <v>0</v>
      </c>
      <c r="BY33" s="260">
        <f>IF('Corporate Overhead'!BY24="","",'Corporate Overhead'!BY24)</f>
        <v>0</v>
      </c>
      <c r="BZ33" s="260">
        <f>IF('Corporate Overhead'!BZ24="","",'Corporate Overhead'!BZ24)</f>
        <v>0</v>
      </c>
      <c r="CA33" s="260">
        <f>IF('Corporate Overhead'!CA24="","",'Corporate Overhead'!CA24)</f>
        <v>0</v>
      </c>
      <c r="CB33" s="260">
        <f>IF('Corporate Overhead'!CB24="","",'Corporate Overhead'!CB24)</f>
        <v>0</v>
      </c>
      <c r="CC33" s="260">
        <f>IF('Corporate Overhead'!CC24="","",'Corporate Overhead'!CC24)</f>
        <v>0</v>
      </c>
      <c r="CD33" s="260">
        <f>IF('Corporate Overhead'!CD24="","",'Corporate Overhead'!CD24)</f>
        <v>0</v>
      </c>
      <c r="CE33" s="260">
        <f>IF('Corporate Overhead'!CE24="","",'Corporate Overhead'!CE24)</f>
        <v>0</v>
      </c>
      <c r="CF33" s="260">
        <f>IF('Corporate Overhead'!CF24="","",'Corporate Overhead'!CF24)</f>
        <v>0</v>
      </c>
      <c r="CG33" s="260">
        <f>IF('Corporate Overhead'!CG24="","",'Corporate Overhead'!CG24)</f>
        <v>0</v>
      </c>
      <c r="CH33" s="260">
        <f>IF('Corporate Overhead'!CH24="","",'Corporate Overhead'!CH24)</f>
        <v>0</v>
      </c>
      <c r="CI33" s="260">
        <f>IF('Corporate Overhead'!CI24="","",'Corporate Overhead'!CI24)</f>
        <v>0</v>
      </c>
      <c r="CJ33" s="260">
        <f>IF('Corporate Overhead'!CJ24="","",'Corporate Overhead'!CJ24)</f>
        <v>0</v>
      </c>
      <c r="CK33" s="260">
        <f>IF('Corporate Overhead'!CK24="","",'Corporate Overhead'!CK24)</f>
        <v>0</v>
      </c>
      <c r="CL33" s="260">
        <f>IF('Corporate Overhead'!CL24="","",'Corporate Overhead'!CL24)</f>
        <v>0</v>
      </c>
      <c r="CN33" s="260" t="str">
        <f>IF('Corporate Overhead'!CN24="","",'Corporate Overhead'!CN24)</f>
        <v/>
      </c>
      <c r="CO33" s="260">
        <f>IF('Corporate Overhead'!CO24="","",'Corporate Overhead'!CO24)</f>
        <v>0</v>
      </c>
      <c r="CP33" s="260">
        <f>IF('Corporate Overhead'!CP24="","",'Corporate Overhead'!CP24)</f>
        <v>0</v>
      </c>
      <c r="CQ33" s="260">
        <f>IF('Corporate Overhead'!CQ24="","",'Corporate Overhead'!CQ24)</f>
        <v>0</v>
      </c>
      <c r="CR33" s="260">
        <f>IF('Corporate Overhead'!CR24="","",'Corporate Overhead'!CR24)</f>
        <v>0</v>
      </c>
      <c r="CS33" s="260">
        <f>IF('Corporate Overhead'!CS24="","",'Corporate Overhead'!CS24)</f>
        <v>0</v>
      </c>
      <c r="CT33" s="260">
        <f>IF('Corporate Overhead'!CT24="","",'Corporate Overhead'!CT24)</f>
        <v>0</v>
      </c>
      <c r="CU33" s="260">
        <f>IF('Corporate Overhead'!CU24="","",'Corporate Overhead'!CU24)</f>
        <v>0</v>
      </c>
      <c r="CV33" s="260">
        <f>IF('Corporate Overhead'!CV24="","",'Corporate Overhead'!CV24)</f>
        <v>0</v>
      </c>
      <c r="CW33" s="260">
        <f>IF('Corporate Overhead'!CW24="","",'Corporate Overhead'!CW24)</f>
        <v>0</v>
      </c>
      <c r="CX33" s="260">
        <f>IF('Corporate Overhead'!CX24="","",'Corporate Overhead'!CX24)</f>
        <v>0</v>
      </c>
      <c r="CY33" s="260">
        <f>IF('Corporate Overhead'!CY24="","",'Corporate Overhead'!CY24)</f>
        <v>0</v>
      </c>
      <c r="CZ33" s="260">
        <f>IF('Corporate Overhead'!CZ24="","",'Corporate Overhead'!CZ24)</f>
        <v>0</v>
      </c>
      <c r="DA33" s="260">
        <f>IF('Corporate Overhead'!DA24="","",'Corporate Overhead'!DA24)</f>
        <v>0</v>
      </c>
      <c r="DB33" s="260">
        <f>IF('Corporate Overhead'!DB24="","",'Corporate Overhead'!DB24)</f>
        <v>0</v>
      </c>
      <c r="DC33" s="260">
        <f>IF('Corporate Overhead'!DC24="","",'Corporate Overhead'!DC24)</f>
        <v>0</v>
      </c>
      <c r="DD33" s="260">
        <f>IF('Corporate Overhead'!DD24="","",'Corporate Overhead'!DD24)</f>
        <v>0</v>
      </c>
      <c r="DE33" s="260">
        <f>IF('Corporate Overhead'!DE24="","",'Corporate Overhead'!DE24)</f>
        <v>0</v>
      </c>
      <c r="DF33" s="260">
        <f>IF('Corporate Overhead'!DF24="","",'Corporate Overhead'!DF24)</f>
        <v>0</v>
      </c>
      <c r="DG33" s="260">
        <f>IF('Corporate Overhead'!DG24="","",'Corporate Overhead'!DG24)</f>
        <v>0</v>
      </c>
      <c r="DH33" s="260">
        <f>IF('Corporate Overhead'!DH24="","",'Corporate Overhead'!DH24)</f>
        <v>0</v>
      </c>
      <c r="DI33" s="260">
        <f>IF('Corporate Overhead'!DI24="","",'Corporate Overhead'!DI24)</f>
        <v>0</v>
      </c>
      <c r="DJ33" s="260">
        <f>IF('Corporate Overhead'!DJ24="","",'Corporate Overhead'!DJ24)</f>
        <v>0</v>
      </c>
      <c r="DK33" s="260">
        <f>IF('Corporate Overhead'!DK24="","",'Corporate Overhead'!DK24)</f>
        <v>0</v>
      </c>
      <c r="DL33" s="260">
        <f>IF('Corporate Overhead'!DL24="","",'Corporate Overhead'!DL24)</f>
        <v>0</v>
      </c>
    </row>
    <row r="34" spans="2:116" x14ac:dyDescent="0.4">
      <c r="C34" t="s">
        <v>227</v>
      </c>
      <c r="G34" s="373" t="str">
        <f>'Corporate Overhead'!G25</f>
        <v>(Placeholder)</v>
      </c>
      <c r="H34" s="12"/>
      <c r="I34" s="12"/>
      <c r="J34" s="61"/>
      <c r="K34" s="53">
        <f>SUMIF($4:$4,K$3,34:34)</f>
        <v>-1000.0000000000001</v>
      </c>
      <c r="L34" s="53">
        <f>SUMIF($4:$4,L$3,34:34)</f>
        <v>-1000.0000000000001</v>
      </c>
      <c r="M34" s="53">
        <f>SUMIF($4:$4,M$3,34:34)</f>
        <v>-1000.0000000000001</v>
      </c>
      <c r="N34" s="53">
        <f>SUMIF($4:$4,N$3,34:34)</f>
        <v>-1000.0000000000001</v>
      </c>
      <c r="O34" s="53">
        <f>SUMIF($4:$4,O$3,34:34)</f>
        <v>-1000.0000000000001</v>
      </c>
      <c r="P34" s="53">
        <f>SUMIF($4:$4,P$3,34:34)</f>
        <v>-1000.0000000000001</v>
      </c>
      <c r="Q34" s="53" t="str">
        <f>IF('Corporate Overhead'!Q25="","",'Corporate Overhead'!Q25)</f>
        <v/>
      </c>
      <c r="R34"/>
      <c r="S34" s="260">
        <f>IF('Corporate Overhead'!S25="","",'Corporate Overhead'!S25)</f>
        <v>-83.333333333333329</v>
      </c>
      <c r="T34" s="260">
        <f>IF('Corporate Overhead'!T25="","",'Corporate Overhead'!T25)</f>
        <v>-83.333333333333329</v>
      </c>
      <c r="U34" s="260">
        <f>IF('Corporate Overhead'!U25="","",'Corporate Overhead'!U25)</f>
        <v>-83.333333333333329</v>
      </c>
      <c r="V34" s="260">
        <f>IF('Corporate Overhead'!V25="","",'Corporate Overhead'!V25)</f>
        <v>-83.333333333333329</v>
      </c>
      <c r="W34" s="260">
        <f>IF('Corporate Overhead'!W25="","",'Corporate Overhead'!W25)</f>
        <v>-83.333333333333329</v>
      </c>
      <c r="X34" s="260">
        <f>IF('Corporate Overhead'!X25="","",'Corporate Overhead'!X25)</f>
        <v>-83.333333333333329</v>
      </c>
      <c r="Y34" s="260">
        <f>IF('Corporate Overhead'!Y25="","",'Corporate Overhead'!Y25)</f>
        <v>-83.333333333333329</v>
      </c>
      <c r="Z34" s="260">
        <f>IF('Corporate Overhead'!Z25="","",'Corporate Overhead'!Z25)</f>
        <v>-83.333333333333329</v>
      </c>
      <c r="AA34" s="260">
        <f>IF('Corporate Overhead'!AA25="","",'Corporate Overhead'!AA25)</f>
        <v>-83.333333333333329</v>
      </c>
      <c r="AB34" s="260">
        <f>IF('Corporate Overhead'!AB25="","",'Corporate Overhead'!AB25)</f>
        <v>-83.333333333333329</v>
      </c>
      <c r="AC34" s="260">
        <f>IF('Corporate Overhead'!AC25="","",'Corporate Overhead'!AC25)</f>
        <v>-83.333333333333329</v>
      </c>
      <c r="AD34" s="260">
        <f>IF('Corporate Overhead'!AD25="","",'Corporate Overhead'!AD25)</f>
        <v>-83.333333333333329</v>
      </c>
      <c r="AE34" s="260">
        <f>IF('Corporate Overhead'!AE25="","",'Corporate Overhead'!AE25)</f>
        <v>-83.333333333333329</v>
      </c>
      <c r="AF34" s="260">
        <f>IF('Corporate Overhead'!AF25="","",'Corporate Overhead'!AF25)</f>
        <v>-83.333333333333329</v>
      </c>
      <c r="AG34" s="260">
        <f>IF('Corporate Overhead'!AG25="","",'Corporate Overhead'!AG25)</f>
        <v>-83.333333333333329</v>
      </c>
      <c r="AH34" s="260">
        <f>IF('Corporate Overhead'!AH25="","",'Corporate Overhead'!AH25)</f>
        <v>-83.333333333333329</v>
      </c>
      <c r="AI34" s="260">
        <f>IF('Corporate Overhead'!AI25="","",'Corporate Overhead'!AI25)</f>
        <v>-83.333333333333329</v>
      </c>
      <c r="AJ34" s="260">
        <f>IF('Corporate Overhead'!AJ25="","",'Corporate Overhead'!AJ25)</f>
        <v>-83.333333333333329</v>
      </c>
      <c r="AK34" s="260">
        <f>IF('Corporate Overhead'!AK25="","",'Corporate Overhead'!AK25)</f>
        <v>-83.333333333333329</v>
      </c>
      <c r="AL34" s="260">
        <f>IF('Corporate Overhead'!AL25="","",'Corporate Overhead'!AL25)</f>
        <v>-83.333333333333329</v>
      </c>
      <c r="AM34" s="260">
        <f>IF('Corporate Overhead'!AM25="","",'Corporate Overhead'!AM25)</f>
        <v>-83.333333333333329</v>
      </c>
      <c r="AN34" s="260">
        <f>IF('Corporate Overhead'!AN25="","",'Corporate Overhead'!AN25)</f>
        <v>-83.333333333333329</v>
      </c>
      <c r="AO34" s="260">
        <f>IF('Corporate Overhead'!AO25="","",'Corporate Overhead'!AO25)</f>
        <v>-83.333333333333329</v>
      </c>
      <c r="AP34" s="260">
        <f>IF('Corporate Overhead'!AP25="","",'Corporate Overhead'!AP25)</f>
        <v>-83.333333333333329</v>
      </c>
      <c r="AQ34" s="260">
        <f>IF('Corporate Overhead'!AQ25="","",'Corporate Overhead'!AQ25)</f>
        <v>-83.333333333333329</v>
      </c>
      <c r="AR34" s="260">
        <f>IF('Corporate Overhead'!AR25="","",'Corporate Overhead'!AR25)</f>
        <v>-83.333333333333329</v>
      </c>
      <c r="AS34" s="260">
        <f>IF('Corporate Overhead'!AS25="","",'Corporate Overhead'!AS25)</f>
        <v>-83.333333333333329</v>
      </c>
      <c r="AT34" s="260">
        <f>IF('Corporate Overhead'!AT25="","",'Corporate Overhead'!AT25)</f>
        <v>-83.333333333333329</v>
      </c>
      <c r="AU34" s="260">
        <f>IF('Corporate Overhead'!AU25="","",'Corporate Overhead'!AU25)</f>
        <v>-83.333333333333329</v>
      </c>
      <c r="AV34" s="260">
        <f>IF('Corporate Overhead'!AV25="","",'Corporate Overhead'!AV25)</f>
        <v>-83.333333333333329</v>
      </c>
      <c r="AW34" s="260">
        <f>IF('Corporate Overhead'!AW25="","",'Corporate Overhead'!AW25)</f>
        <v>-83.333333333333329</v>
      </c>
      <c r="AX34" s="260">
        <f>IF('Corporate Overhead'!AX25="","",'Corporate Overhead'!AX25)</f>
        <v>-83.333333333333329</v>
      </c>
      <c r="AY34" s="260">
        <f>IF('Corporate Overhead'!AY25="","",'Corporate Overhead'!AY25)</f>
        <v>-83.333333333333329</v>
      </c>
      <c r="AZ34" s="260">
        <f>IF('Corporate Overhead'!AZ25="","",'Corporate Overhead'!AZ25)</f>
        <v>-83.333333333333329</v>
      </c>
      <c r="BA34" s="260">
        <f>IF('Corporate Overhead'!BA25="","",'Corporate Overhead'!BA25)</f>
        <v>-83.333333333333329</v>
      </c>
      <c r="BB34" s="260">
        <f>IF('Corporate Overhead'!BB25="","",'Corporate Overhead'!BB25)</f>
        <v>-83.333333333333329</v>
      </c>
      <c r="BC34" s="260">
        <f>IF('Corporate Overhead'!BC25="","",'Corporate Overhead'!BC25)</f>
        <v>-83.333333333333329</v>
      </c>
      <c r="BD34" s="260">
        <f>IF('Corporate Overhead'!BD25="","",'Corporate Overhead'!BD25)</f>
        <v>-83.333333333333329</v>
      </c>
      <c r="BE34" s="260">
        <f>IF('Corporate Overhead'!BE25="","",'Corporate Overhead'!BE25)</f>
        <v>-83.333333333333329</v>
      </c>
      <c r="BF34" s="260">
        <f>IF('Corporate Overhead'!BF25="","",'Corporate Overhead'!BF25)</f>
        <v>-83.333333333333329</v>
      </c>
      <c r="BG34" s="260">
        <f>IF('Corporate Overhead'!BG25="","",'Corporate Overhead'!BG25)</f>
        <v>-83.333333333333329</v>
      </c>
      <c r="BH34" s="260">
        <f>IF('Corporate Overhead'!BH25="","",'Corporate Overhead'!BH25)</f>
        <v>-83.333333333333329</v>
      </c>
      <c r="BI34" s="260">
        <f>IF('Corporate Overhead'!BI25="","",'Corporate Overhead'!BI25)</f>
        <v>-83.333333333333329</v>
      </c>
      <c r="BJ34" s="260">
        <f>IF('Corporate Overhead'!BJ25="","",'Corporate Overhead'!BJ25)</f>
        <v>-83.333333333333329</v>
      </c>
      <c r="BK34" s="260">
        <f>IF('Corporate Overhead'!BK25="","",'Corporate Overhead'!BK25)</f>
        <v>-83.333333333333329</v>
      </c>
      <c r="BL34" s="260">
        <f>IF('Corporate Overhead'!BL25="","",'Corporate Overhead'!BL25)</f>
        <v>-83.333333333333329</v>
      </c>
      <c r="BM34" s="260">
        <f>IF('Corporate Overhead'!BM25="","",'Corporate Overhead'!BM25)</f>
        <v>-83.333333333333329</v>
      </c>
      <c r="BN34" s="260">
        <f>IF('Corporate Overhead'!BN25="","",'Corporate Overhead'!BN25)</f>
        <v>-83.333333333333329</v>
      </c>
      <c r="BO34" s="260">
        <f>IF('Corporate Overhead'!BO25="","",'Corporate Overhead'!BO25)</f>
        <v>-83.333333333333329</v>
      </c>
      <c r="BP34" s="260">
        <f>IF('Corporate Overhead'!BP25="","",'Corporate Overhead'!BP25)</f>
        <v>-83.333333333333329</v>
      </c>
      <c r="BQ34" s="260">
        <f>IF('Corporate Overhead'!BQ25="","",'Corporate Overhead'!BQ25)</f>
        <v>-83.333333333333329</v>
      </c>
      <c r="BR34" s="260">
        <f>IF('Corporate Overhead'!BR25="","",'Corporate Overhead'!BR25)</f>
        <v>-83.333333333333329</v>
      </c>
      <c r="BS34" s="260">
        <f>IF('Corporate Overhead'!BS25="","",'Corporate Overhead'!BS25)</f>
        <v>-83.333333333333329</v>
      </c>
      <c r="BT34" s="260">
        <f>IF('Corporate Overhead'!BT25="","",'Corporate Overhead'!BT25)</f>
        <v>-83.333333333333329</v>
      </c>
      <c r="BU34" s="260">
        <f>IF('Corporate Overhead'!BU25="","",'Corporate Overhead'!BU25)</f>
        <v>-83.333333333333329</v>
      </c>
      <c r="BV34" s="260">
        <f>IF('Corporate Overhead'!BV25="","",'Corporate Overhead'!BV25)</f>
        <v>-83.333333333333329</v>
      </c>
      <c r="BW34" s="260">
        <f>IF('Corporate Overhead'!BW25="","",'Corporate Overhead'!BW25)</f>
        <v>-83.333333333333329</v>
      </c>
      <c r="BX34" s="260">
        <f>IF('Corporate Overhead'!BX25="","",'Corporate Overhead'!BX25)</f>
        <v>-83.333333333333329</v>
      </c>
      <c r="BY34" s="260">
        <f>IF('Corporate Overhead'!BY25="","",'Corporate Overhead'!BY25)</f>
        <v>-83.333333333333329</v>
      </c>
      <c r="BZ34" s="260">
        <f>IF('Corporate Overhead'!BZ25="","",'Corporate Overhead'!BZ25)</f>
        <v>-83.333333333333329</v>
      </c>
      <c r="CA34" s="260">
        <f>IF('Corporate Overhead'!CA25="","",'Corporate Overhead'!CA25)</f>
        <v>-83.333333333333329</v>
      </c>
      <c r="CB34" s="260">
        <f>IF('Corporate Overhead'!CB25="","",'Corporate Overhead'!CB25)</f>
        <v>-83.333333333333329</v>
      </c>
      <c r="CC34" s="260">
        <f>IF('Corporate Overhead'!CC25="","",'Corporate Overhead'!CC25)</f>
        <v>-83.333333333333329</v>
      </c>
      <c r="CD34" s="260">
        <f>IF('Corporate Overhead'!CD25="","",'Corporate Overhead'!CD25)</f>
        <v>-83.333333333333329</v>
      </c>
      <c r="CE34" s="260">
        <f>IF('Corporate Overhead'!CE25="","",'Corporate Overhead'!CE25)</f>
        <v>-83.333333333333329</v>
      </c>
      <c r="CF34" s="260">
        <f>IF('Corporate Overhead'!CF25="","",'Corporate Overhead'!CF25)</f>
        <v>-83.333333333333329</v>
      </c>
      <c r="CG34" s="260">
        <f>IF('Corporate Overhead'!CG25="","",'Corporate Overhead'!CG25)</f>
        <v>-83.333333333333329</v>
      </c>
      <c r="CH34" s="260">
        <f>IF('Corporate Overhead'!CH25="","",'Corporate Overhead'!CH25)</f>
        <v>-83.333333333333329</v>
      </c>
      <c r="CI34" s="260">
        <f>IF('Corporate Overhead'!CI25="","",'Corporate Overhead'!CI25)</f>
        <v>-83.333333333333329</v>
      </c>
      <c r="CJ34" s="260">
        <f>IF('Corporate Overhead'!CJ25="","",'Corporate Overhead'!CJ25)</f>
        <v>-83.333333333333329</v>
      </c>
      <c r="CK34" s="260">
        <f>IF('Corporate Overhead'!CK25="","",'Corporate Overhead'!CK25)</f>
        <v>-83.333333333333329</v>
      </c>
      <c r="CL34" s="260">
        <f>IF('Corporate Overhead'!CL25="","",'Corporate Overhead'!CL25)</f>
        <v>-83.333333333333329</v>
      </c>
      <c r="CN34" s="260" t="str">
        <f>IF('Corporate Overhead'!CN25="","",'Corporate Overhead'!CN25)</f>
        <v/>
      </c>
      <c r="CO34" s="260" t="e">
        <f>IF('Corporate Overhead'!CO25="","",'Corporate Overhead'!CO25)</f>
        <v>#N/A</v>
      </c>
      <c r="CP34" s="260" t="e">
        <f>IF('Corporate Overhead'!CP25="","",'Corporate Overhead'!CP25)</f>
        <v>#N/A</v>
      </c>
      <c r="CQ34" s="260" t="e">
        <f>IF('Corporate Overhead'!CQ25="","",'Corporate Overhead'!CQ25)</f>
        <v>#N/A</v>
      </c>
      <c r="CR34" s="260" t="e">
        <f>IF('Corporate Overhead'!CR25="","",'Corporate Overhead'!CR25)</f>
        <v>#N/A</v>
      </c>
      <c r="CS34" s="260" t="e">
        <f>IF('Corporate Overhead'!CS25="","",'Corporate Overhead'!CS25)</f>
        <v>#N/A</v>
      </c>
      <c r="CT34" s="260" t="e">
        <f>IF('Corporate Overhead'!CT25="","",'Corporate Overhead'!CT25)</f>
        <v>#N/A</v>
      </c>
      <c r="CU34" s="260" t="e">
        <f>IF('Corporate Overhead'!CU25="","",'Corporate Overhead'!CU25)</f>
        <v>#N/A</v>
      </c>
      <c r="CV34" s="260" t="e">
        <f>IF('Corporate Overhead'!CV25="","",'Corporate Overhead'!CV25)</f>
        <v>#N/A</v>
      </c>
      <c r="CW34" s="260" t="e">
        <f>IF('Corporate Overhead'!CW25="","",'Corporate Overhead'!CW25)</f>
        <v>#N/A</v>
      </c>
      <c r="CX34" s="260" t="e">
        <f>IF('Corporate Overhead'!CX25="","",'Corporate Overhead'!CX25)</f>
        <v>#N/A</v>
      </c>
      <c r="CY34" s="260" t="e">
        <f>IF('Corporate Overhead'!CY25="","",'Corporate Overhead'!CY25)</f>
        <v>#N/A</v>
      </c>
      <c r="CZ34" s="260" t="e">
        <f>IF('Corporate Overhead'!CZ25="","",'Corporate Overhead'!CZ25)</f>
        <v>#N/A</v>
      </c>
      <c r="DA34" s="260" t="e">
        <f>IF('Corporate Overhead'!DA25="","",'Corporate Overhead'!DA25)</f>
        <v>#N/A</v>
      </c>
      <c r="DB34" s="260" t="e">
        <f>IF('Corporate Overhead'!DB25="","",'Corporate Overhead'!DB25)</f>
        <v>#N/A</v>
      </c>
      <c r="DC34" s="260" t="e">
        <f>IF('Corporate Overhead'!DC25="","",'Corporate Overhead'!DC25)</f>
        <v>#N/A</v>
      </c>
      <c r="DD34" s="260" t="e">
        <f>IF('Corporate Overhead'!DD25="","",'Corporate Overhead'!DD25)</f>
        <v>#N/A</v>
      </c>
      <c r="DE34" s="260" t="e">
        <f>IF('Corporate Overhead'!DE25="","",'Corporate Overhead'!DE25)</f>
        <v>#N/A</v>
      </c>
      <c r="DF34" s="260" t="e">
        <f>IF('Corporate Overhead'!DF25="","",'Corporate Overhead'!DF25)</f>
        <v>#N/A</v>
      </c>
      <c r="DG34" s="260" t="e">
        <f>IF('Corporate Overhead'!DG25="","",'Corporate Overhead'!DG25)</f>
        <v>#N/A</v>
      </c>
      <c r="DH34" s="260" t="e">
        <f>IF('Corporate Overhead'!DH25="","",'Corporate Overhead'!DH25)</f>
        <v>#N/A</v>
      </c>
      <c r="DI34" s="260" t="e">
        <f>IF('Corporate Overhead'!DI25="","",'Corporate Overhead'!DI25)</f>
        <v>#N/A</v>
      </c>
      <c r="DJ34" s="260" t="e">
        <f>IF('Corporate Overhead'!DJ25="","",'Corporate Overhead'!DJ25)</f>
        <v>#N/A</v>
      </c>
      <c r="DK34" s="260" t="e">
        <f>IF('Corporate Overhead'!DK25="","",'Corporate Overhead'!DK25)</f>
        <v>#N/A</v>
      </c>
      <c r="DL34" s="260" t="e">
        <f>IF('Corporate Overhead'!DL25="","",'Corporate Overhead'!DL25)</f>
        <v>#N/A</v>
      </c>
    </row>
    <row r="35" spans="2:116" x14ac:dyDescent="0.4">
      <c r="B35" t="s">
        <v>227</v>
      </c>
      <c r="E35" t="s">
        <v>227</v>
      </c>
      <c r="F35" t="s">
        <v>227</v>
      </c>
      <c r="G35" s="27" t="s">
        <v>604</v>
      </c>
      <c r="H35" s="27"/>
      <c r="I35" s="27"/>
      <c r="J35" s="28"/>
      <c r="K35" s="63">
        <f>SUMIF($4:$4,K$3,35:35)</f>
        <v>-407350.40000000014</v>
      </c>
      <c r="L35" s="63">
        <f>SUMIF($4:$4,L$3,35:35)</f>
        <v>-427467.92</v>
      </c>
      <c r="M35" s="63">
        <f>SUMIF($4:$4,M$3,35:35)</f>
        <v>-448591.31599999993</v>
      </c>
      <c r="N35" s="63">
        <f>SUMIF($4:$4,N$3,35:35)</f>
        <v>-470770.88179999992</v>
      </c>
      <c r="O35" s="63">
        <f>SUMIF($4:$4,O$3,35:35)</f>
        <v>-494059.42589000001</v>
      </c>
      <c r="P35" s="63">
        <f>SUMIF($4:$4,P$3,35:35)</f>
        <v>-518512.39718450018</v>
      </c>
      <c r="Q35" s="28"/>
      <c r="R35"/>
      <c r="S35" s="261">
        <f>SUMIF($C:$C,$F35,S:S)</f>
        <v>-33945.866666666669</v>
      </c>
      <c r="T35" s="261">
        <f>SUMIF($C:$C,$F35,T:T)</f>
        <v>-33945.866666666669</v>
      </c>
      <c r="U35" s="261">
        <f>SUMIF($C:$C,$F35,U:U)</f>
        <v>-33945.866666666669</v>
      </c>
      <c r="V35" s="261">
        <f>SUMIF($C:$C,$F35,V:V)</f>
        <v>-33945.866666666669</v>
      </c>
      <c r="W35" s="261">
        <f>SUMIF($C:$C,$F35,W:W)</f>
        <v>-33945.866666666669</v>
      </c>
      <c r="X35" s="261">
        <f>SUMIF($C:$C,$F35,X:X)</f>
        <v>-33945.866666666669</v>
      </c>
      <c r="Y35" s="261">
        <f>SUMIF($C:$C,$F35,Y:Y)</f>
        <v>-33945.866666666669</v>
      </c>
      <c r="Z35" s="261">
        <f>SUMIF($C:$C,$F35,Z:Z)</f>
        <v>-33945.866666666669</v>
      </c>
      <c r="AA35" s="261">
        <f>SUMIF($C:$C,$F35,AA:AA)</f>
        <v>-33945.866666666669</v>
      </c>
      <c r="AB35" s="261">
        <f>SUMIF($C:$C,$F35,AB:AB)</f>
        <v>-33945.866666666669</v>
      </c>
      <c r="AC35" s="261">
        <f>SUMIF($C:$C,$F35,AC:AC)</f>
        <v>-33945.866666666669</v>
      </c>
      <c r="AD35" s="261">
        <f>SUMIF($C:$C,$F35,AD:AD)</f>
        <v>-33945.866666666669</v>
      </c>
      <c r="AE35" s="261">
        <f>SUMIF($C:$C,$F35,AE:AE)</f>
        <v>-35622.326666666675</v>
      </c>
      <c r="AF35" s="261">
        <f>SUMIF($C:$C,$F35,AF:AF)</f>
        <v>-35622.326666666675</v>
      </c>
      <c r="AG35" s="261">
        <f>SUMIF($C:$C,$F35,AG:AG)</f>
        <v>-35622.326666666675</v>
      </c>
      <c r="AH35" s="261">
        <f>SUMIF($C:$C,$F35,AH:AH)</f>
        <v>-35622.326666666675</v>
      </c>
      <c r="AI35" s="261">
        <f>SUMIF($C:$C,$F35,AI:AI)</f>
        <v>-35622.326666666675</v>
      </c>
      <c r="AJ35" s="261">
        <f>SUMIF($C:$C,$F35,AJ:AJ)</f>
        <v>-35622.326666666675</v>
      </c>
      <c r="AK35" s="261">
        <f>SUMIF($C:$C,$F35,AK:AK)</f>
        <v>-35622.326666666675</v>
      </c>
      <c r="AL35" s="261">
        <f>SUMIF($C:$C,$F35,AL:AL)</f>
        <v>-35622.326666666675</v>
      </c>
      <c r="AM35" s="261">
        <f>SUMIF($C:$C,$F35,AM:AM)</f>
        <v>-35622.326666666675</v>
      </c>
      <c r="AN35" s="261">
        <f>SUMIF($C:$C,$F35,AN:AN)</f>
        <v>-35622.326666666675</v>
      </c>
      <c r="AO35" s="261">
        <f>SUMIF($C:$C,$F35,AO:AO)</f>
        <v>-35622.326666666675</v>
      </c>
      <c r="AP35" s="261">
        <f>SUMIF($C:$C,$F35,AP:AP)</f>
        <v>-35622.326666666675</v>
      </c>
      <c r="AQ35" s="261">
        <f>SUMIF($C:$C,$F35,AQ:AQ)</f>
        <v>-37382.609666666671</v>
      </c>
      <c r="AR35" s="261">
        <f>SUMIF($C:$C,$F35,AR:AR)</f>
        <v>-37382.609666666671</v>
      </c>
      <c r="AS35" s="261">
        <f>SUMIF($C:$C,$F35,AS:AS)</f>
        <v>-37382.609666666671</v>
      </c>
      <c r="AT35" s="261">
        <f>SUMIF($C:$C,$F35,AT:AT)</f>
        <v>-37382.609666666671</v>
      </c>
      <c r="AU35" s="261">
        <f>SUMIF($C:$C,$F35,AU:AU)</f>
        <v>-37382.609666666671</v>
      </c>
      <c r="AV35" s="261">
        <f>SUMIF($C:$C,$F35,AV:AV)</f>
        <v>-37382.609666666671</v>
      </c>
      <c r="AW35" s="261">
        <f>SUMIF($C:$C,$F35,AW:AW)</f>
        <v>-37382.609666666671</v>
      </c>
      <c r="AX35" s="261">
        <f>SUMIF($C:$C,$F35,AX:AX)</f>
        <v>-37382.609666666671</v>
      </c>
      <c r="AY35" s="261">
        <f>SUMIF($C:$C,$F35,AY:AY)</f>
        <v>-37382.609666666671</v>
      </c>
      <c r="AZ35" s="261">
        <f>SUMIF($C:$C,$F35,AZ:AZ)</f>
        <v>-37382.609666666671</v>
      </c>
      <c r="BA35" s="261">
        <f>SUMIF($C:$C,$F35,BA:BA)</f>
        <v>-37382.609666666671</v>
      </c>
      <c r="BB35" s="261">
        <f>SUMIF($C:$C,$F35,BB:BB)</f>
        <v>-37382.609666666671</v>
      </c>
      <c r="BC35" s="261">
        <f>SUMIF($C:$C,$F35,BC:BC)</f>
        <v>-39230.906816666669</v>
      </c>
      <c r="BD35" s="261">
        <f>SUMIF($C:$C,$F35,BD:BD)</f>
        <v>-39230.906816666669</v>
      </c>
      <c r="BE35" s="261">
        <f>SUMIF($C:$C,$F35,BE:BE)</f>
        <v>-39230.906816666669</v>
      </c>
      <c r="BF35" s="261">
        <f>SUMIF($C:$C,$F35,BF:BF)</f>
        <v>-39230.906816666669</v>
      </c>
      <c r="BG35" s="261">
        <f>SUMIF($C:$C,$F35,BG:BG)</f>
        <v>-39230.906816666669</v>
      </c>
      <c r="BH35" s="261">
        <f>SUMIF($C:$C,$F35,BH:BH)</f>
        <v>-39230.906816666669</v>
      </c>
      <c r="BI35" s="261">
        <f>SUMIF($C:$C,$F35,BI:BI)</f>
        <v>-39230.906816666669</v>
      </c>
      <c r="BJ35" s="261">
        <f>SUMIF($C:$C,$F35,BJ:BJ)</f>
        <v>-39230.906816666669</v>
      </c>
      <c r="BK35" s="261">
        <f>SUMIF($C:$C,$F35,BK:BK)</f>
        <v>-39230.906816666669</v>
      </c>
      <c r="BL35" s="261">
        <f>SUMIF($C:$C,$F35,BL:BL)</f>
        <v>-39230.906816666669</v>
      </c>
      <c r="BM35" s="261">
        <f>SUMIF($C:$C,$F35,BM:BM)</f>
        <v>-39230.906816666669</v>
      </c>
      <c r="BN35" s="261">
        <f>SUMIF($C:$C,$F35,BN:BN)</f>
        <v>-39230.906816666669</v>
      </c>
      <c r="BO35" s="261">
        <f>SUMIF($C:$C,$F35,BO:BO)</f>
        <v>-41171.618824166675</v>
      </c>
      <c r="BP35" s="261">
        <f>SUMIF($C:$C,$F35,BP:BP)</f>
        <v>-41171.618824166675</v>
      </c>
      <c r="BQ35" s="261">
        <f>SUMIF($C:$C,$F35,BQ:BQ)</f>
        <v>-41171.618824166675</v>
      </c>
      <c r="BR35" s="261">
        <f>SUMIF($C:$C,$F35,BR:BR)</f>
        <v>-41171.618824166675</v>
      </c>
      <c r="BS35" s="261">
        <f>SUMIF($C:$C,$F35,BS:BS)</f>
        <v>-41171.618824166675</v>
      </c>
      <c r="BT35" s="261">
        <f>SUMIF($C:$C,$F35,BT:BT)</f>
        <v>-41171.618824166675</v>
      </c>
      <c r="BU35" s="261">
        <f>SUMIF($C:$C,$F35,BU:BU)</f>
        <v>-41171.618824166675</v>
      </c>
      <c r="BV35" s="261">
        <f>SUMIF($C:$C,$F35,BV:BV)</f>
        <v>-41171.618824166675</v>
      </c>
      <c r="BW35" s="261">
        <f>SUMIF($C:$C,$F35,BW:BW)</f>
        <v>-41171.618824166675</v>
      </c>
      <c r="BX35" s="261">
        <f>SUMIF($C:$C,$F35,BX:BX)</f>
        <v>-41171.618824166675</v>
      </c>
      <c r="BY35" s="261">
        <f>SUMIF($C:$C,$F35,BY:BY)</f>
        <v>-41171.618824166675</v>
      </c>
      <c r="BZ35" s="261">
        <f>SUMIF($C:$C,$F35,BZ:BZ)</f>
        <v>-41171.618824166675</v>
      </c>
      <c r="CA35" s="261">
        <f>SUMIF($C:$C,$F35,CA:CA)</f>
        <v>-43209.366432041672</v>
      </c>
      <c r="CB35" s="261">
        <f>SUMIF($C:$C,$F35,CB:CB)</f>
        <v>-43209.366432041672</v>
      </c>
      <c r="CC35" s="261">
        <f>SUMIF($C:$C,$F35,CC:CC)</f>
        <v>-43209.366432041672</v>
      </c>
      <c r="CD35" s="261">
        <f>SUMIF($C:$C,$F35,CD:CD)</f>
        <v>-43209.366432041672</v>
      </c>
      <c r="CE35" s="261">
        <f>SUMIF($C:$C,$F35,CE:CE)</f>
        <v>-43209.366432041672</v>
      </c>
      <c r="CF35" s="261">
        <f>SUMIF($C:$C,$F35,CF:CF)</f>
        <v>-43209.366432041672</v>
      </c>
      <c r="CG35" s="261">
        <f>SUMIF($C:$C,$F35,CG:CG)</f>
        <v>-43209.366432041672</v>
      </c>
      <c r="CH35" s="261">
        <f>SUMIF($C:$C,$F35,CH:CH)</f>
        <v>-43209.366432041672</v>
      </c>
      <c r="CI35" s="261">
        <f>SUMIF($C:$C,$F35,CI:CI)</f>
        <v>-43209.366432041672</v>
      </c>
      <c r="CJ35" s="261">
        <f>SUMIF($C:$C,$F35,CJ:CJ)</f>
        <v>-43209.366432041672</v>
      </c>
      <c r="CK35" s="261">
        <f>SUMIF($C:$C,$F35,CK:CK)</f>
        <v>-43209.366432041672</v>
      </c>
      <c r="CL35" s="261">
        <f>SUMIF($C:$C,$F35,CL:CL)</f>
        <v>-43209.366432041672</v>
      </c>
      <c r="CN35" s="261">
        <f>SUMIF($C:$C,$F35,CN:CN)</f>
        <v>0</v>
      </c>
      <c r="CO35" s="261" t="e">
        <f>SUMIF($C:$C,$F35,CO:CO)</f>
        <v>#N/A</v>
      </c>
      <c r="CP35" s="261" t="e">
        <f>SUMIF($C:$C,$F35,CP:CP)</f>
        <v>#N/A</v>
      </c>
      <c r="CQ35" s="261" t="e">
        <f>SUMIF($C:$C,$F35,CQ:CQ)</f>
        <v>#N/A</v>
      </c>
      <c r="CR35" s="261" t="e">
        <f>SUMIF($C:$C,$F35,CR:CR)</f>
        <v>#N/A</v>
      </c>
      <c r="CS35" s="261" t="e">
        <f>SUMIF($C:$C,$F35,CS:CS)</f>
        <v>#N/A</v>
      </c>
      <c r="CT35" s="261" t="e">
        <f>SUMIF($C:$C,$F35,CT:CT)</f>
        <v>#N/A</v>
      </c>
      <c r="CU35" s="261" t="e">
        <f>SUMIF($C:$C,$F35,CU:CU)</f>
        <v>#N/A</v>
      </c>
      <c r="CV35" s="261" t="e">
        <f>SUMIF($C:$C,$F35,CV:CV)</f>
        <v>#N/A</v>
      </c>
      <c r="CW35" s="261" t="e">
        <f>SUMIF($C:$C,$F35,CW:CW)</f>
        <v>#N/A</v>
      </c>
      <c r="CX35" s="261" t="e">
        <f>SUMIF($C:$C,$F35,CX:CX)</f>
        <v>#N/A</v>
      </c>
      <c r="CY35" s="261" t="e">
        <f>SUMIF($C:$C,$F35,CY:CY)</f>
        <v>#N/A</v>
      </c>
      <c r="CZ35" s="261" t="e">
        <f>SUMIF($C:$C,$F35,CZ:CZ)</f>
        <v>#N/A</v>
      </c>
      <c r="DA35" s="261" t="e">
        <f>SUMIF($C:$C,$F35,DA:DA)</f>
        <v>#N/A</v>
      </c>
      <c r="DB35" s="261" t="e">
        <f>SUMIF($C:$C,$F35,DB:DB)</f>
        <v>#N/A</v>
      </c>
      <c r="DC35" s="261" t="e">
        <f>SUMIF($C:$C,$F35,DC:DC)</f>
        <v>#N/A</v>
      </c>
      <c r="DD35" s="261" t="e">
        <f>SUMIF($C:$C,$F35,DD:DD)</f>
        <v>#N/A</v>
      </c>
      <c r="DE35" s="261" t="e">
        <f>SUMIF($C:$C,$F35,DE:DE)</f>
        <v>#N/A</v>
      </c>
      <c r="DF35" s="261" t="e">
        <f>SUMIF($C:$C,$F35,DF:DF)</f>
        <v>#N/A</v>
      </c>
      <c r="DG35" s="261" t="e">
        <f>SUMIF($C:$C,$F35,DG:DG)</f>
        <v>#N/A</v>
      </c>
      <c r="DH35" s="261" t="e">
        <f>SUMIF($C:$C,$F35,DH:DH)</f>
        <v>#N/A</v>
      </c>
      <c r="DI35" s="261" t="e">
        <f>SUMIF($C:$C,$F35,DI:DI)</f>
        <v>#N/A</v>
      </c>
      <c r="DJ35" s="261" t="e">
        <f>SUMIF($C:$C,$F35,DJ:DJ)</f>
        <v>#N/A</v>
      </c>
      <c r="DK35" s="261" t="e">
        <f>SUMIF($C:$C,$F35,DK:DK)</f>
        <v>#N/A</v>
      </c>
      <c r="DL35" s="261" t="e">
        <f>SUMIF($C:$C,$F35,DL:DL)</f>
        <v>#N/A</v>
      </c>
    </row>
    <row r="36" spans="2:116" x14ac:dyDescent="0.4">
      <c r="B36" t="s">
        <v>227</v>
      </c>
      <c r="R36"/>
    </row>
    <row r="37" spans="2:116" x14ac:dyDescent="0.4">
      <c r="G37" s="27" t="s">
        <v>605</v>
      </c>
      <c r="H37" s="27"/>
      <c r="I37" s="27"/>
      <c r="J37" s="28"/>
      <c r="K37" s="28">
        <f>SUMIF($4:$4,K$3,37:37)</f>
        <v>-407350.40000000014</v>
      </c>
      <c r="L37" s="28">
        <f>SUMIF($4:$4,L$3,37:37)</f>
        <v>-427467.92</v>
      </c>
      <c r="M37" s="28">
        <f>SUMIF($4:$4,M$3,37:37)</f>
        <v>-448591.31599999993</v>
      </c>
      <c r="N37" s="28">
        <f>SUMIF($4:$4,N$3,37:37)</f>
        <v>-470770.88179999992</v>
      </c>
      <c r="O37" s="28">
        <f>SUMIF($4:$4,O$3,37:37)</f>
        <v>-494059.42589000001</v>
      </c>
      <c r="P37" s="28">
        <f>SUMIF($4:$4,P$3,37:37)</f>
        <v>-518512.39718450018</v>
      </c>
      <c r="Q37" s="28"/>
      <c r="R37"/>
      <c r="S37" s="28">
        <f t="shared" ref="S37:AX37" si="17">IFERROR(S26,0)+IFERROR(S35,0)</f>
        <v>-33945.866666666669</v>
      </c>
      <c r="T37" s="28">
        <f t="shared" si="17"/>
        <v>-33945.866666666669</v>
      </c>
      <c r="U37" s="28">
        <f t="shared" si="17"/>
        <v>-33945.866666666669</v>
      </c>
      <c r="V37" s="28">
        <f t="shared" si="17"/>
        <v>-33945.866666666669</v>
      </c>
      <c r="W37" s="28">
        <f t="shared" si="17"/>
        <v>-33945.866666666669</v>
      </c>
      <c r="X37" s="28">
        <f t="shared" si="17"/>
        <v>-33945.866666666669</v>
      </c>
      <c r="Y37" s="28">
        <f t="shared" si="17"/>
        <v>-33945.866666666669</v>
      </c>
      <c r="Z37" s="28">
        <f t="shared" si="17"/>
        <v>-33945.866666666669</v>
      </c>
      <c r="AA37" s="28">
        <f t="shared" si="17"/>
        <v>-33945.866666666669</v>
      </c>
      <c r="AB37" s="28">
        <f t="shared" si="17"/>
        <v>-33945.866666666669</v>
      </c>
      <c r="AC37" s="28">
        <f t="shared" si="17"/>
        <v>-33945.866666666669</v>
      </c>
      <c r="AD37" s="28">
        <f t="shared" si="17"/>
        <v>-33945.866666666669</v>
      </c>
      <c r="AE37" s="28">
        <f t="shared" si="17"/>
        <v>-35622.326666666675</v>
      </c>
      <c r="AF37" s="28">
        <f t="shared" si="17"/>
        <v>-35622.326666666675</v>
      </c>
      <c r="AG37" s="28">
        <f t="shared" si="17"/>
        <v>-35622.326666666675</v>
      </c>
      <c r="AH37" s="28">
        <f t="shared" si="17"/>
        <v>-35622.326666666675</v>
      </c>
      <c r="AI37" s="28">
        <f t="shared" si="17"/>
        <v>-35622.326666666675</v>
      </c>
      <c r="AJ37" s="28">
        <f t="shared" si="17"/>
        <v>-35622.326666666675</v>
      </c>
      <c r="AK37" s="28">
        <f t="shared" si="17"/>
        <v>-35622.326666666675</v>
      </c>
      <c r="AL37" s="28">
        <f t="shared" si="17"/>
        <v>-35622.326666666675</v>
      </c>
      <c r="AM37" s="28">
        <f t="shared" si="17"/>
        <v>-35622.326666666675</v>
      </c>
      <c r="AN37" s="28">
        <f t="shared" si="17"/>
        <v>-35622.326666666675</v>
      </c>
      <c r="AO37" s="28">
        <f t="shared" si="17"/>
        <v>-35622.326666666675</v>
      </c>
      <c r="AP37" s="28">
        <f t="shared" si="17"/>
        <v>-35622.326666666675</v>
      </c>
      <c r="AQ37" s="28">
        <f t="shared" si="17"/>
        <v>-37382.609666666671</v>
      </c>
      <c r="AR37" s="28">
        <f t="shared" si="17"/>
        <v>-37382.609666666671</v>
      </c>
      <c r="AS37" s="28">
        <f t="shared" si="17"/>
        <v>-37382.609666666671</v>
      </c>
      <c r="AT37" s="28">
        <f t="shared" si="17"/>
        <v>-37382.609666666671</v>
      </c>
      <c r="AU37" s="28">
        <f t="shared" si="17"/>
        <v>-37382.609666666671</v>
      </c>
      <c r="AV37" s="28">
        <f t="shared" si="17"/>
        <v>-37382.609666666671</v>
      </c>
      <c r="AW37" s="28">
        <f t="shared" si="17"/>
        <v>-37382.609666666671</v>
      </c>
      <c r="AX37" s="28">
        <f t="shared" si="17"/>
        <v>-37382.609666666671</v>
      </c>
      <c r="AY37" s="28">
        <f t="shared" ref="AY37:CD37" si="18">IFERROR(AY26,0)+IFERROR(AY35,0)</f>
        <v>-37382.609666666671</v>
      </c>
      <c r="AZ37" s="28">
        <f t="shared" si="18"/>
        <v>-37382.609666666671</v>
      </c>
      <c r="BA37" s="28">
        <f t="shared" si="18"/>
        <v>-37382.609666666671</v>
      </c>
      <c r="BB37" s="28">
        <f t="shared" si="18"/>
        <v>-37382.609666666671</v>
      </c>
      <c r="BC37" s="28">
        <f t="shared" si="18"/>
        <v>-39230.906816666669</v>
      </c>
      <c r="BD37" s="28">
        <f t="shared" si="18"/>
        <v>-39230.906816666669</v>
      </c>
      <c r="BE37" s="28">
        <f t="shared" si="18"/>
        <v>-39230.906816666669</v>
      </c>
      <c r="BF37" s="28">
        <f t="shared" si="18"/>
        <v>-39230.906816666669</v>
      </c>
      <c r="BG37" s="28">
        <f t="shared" si="18"/>
        <v>-39230.906816666669</v>
      </c>
      <c r="BH37" s="28">
        <f t="shared" si="18"/>
        <v>-39230.906816666669</v>
      </c>
      <c r="BI37" s="28">
        <f t="shared" si="18"/>
        <v>-39230.906816666669</v>
      </c>
      <c r="BJ37" s="28">
        <f t="shared" si="18"/>
        <v>-39230.906816666669</v>
      </c>
      <c r="BK37" s="28">
        <f t="shared" si="18"/>
        <v>-39230.906816666669</v>
      </c>
      <c r="BL37" s="28">
        <f t="shared" si="18"/>
        <v>-39230.906816666669</v>
      </c>
      <c r="BM37" s="28">
        <f t="shared" si="18"/>
        <v>-39230.906816666669</v>
      </c>
      <c r="BN37" s="28">
        <f t="shared" si="18"/>
        <v>-39230.906816666669</v>
      </c>
      <c r="BO37" s="28">
        <f t="shared" si="18"/>
        <v>-41171.618824166675</v>
      </c>
      <c r="BP37" s="28">
        <f t="shared" si="18"/>
        <v>-41171.618824166675</v>
      </c>
      <c r="BQ37" s="28">
        <f t="shared" si="18"/>
        <v>-41171.618824166675</v>
      </c>
      <c r="BR37" s="28">
        <f t="shared" si="18"/>
        <v>-41171.618824166675</v>
      </c>
      <c r="BS37" s="28">
        <f t="shared" si="18"/>
        <v>-41171.618824166675</v>
      </c>
      <c r="BT37" s="28">
        <f t="shared" si="18"/>
        <v>-41171.618824166675</v>
      </c>
      <c r="BU37" s="28">
        <f t="shared" si="18"/>
        <v>-41171.618824166675</v>
      </c>
      <c r="BV37" s="28">
        <f t="shared" si="18"/>
        <v>-41171.618824166675</v>
      </c>
      <c r="BW37" s="28">
        <f t="shared" si="18"/>
        <v>-41171.618824166675</v>
      </c>
      <c r="BX37" s="28">
        <f t="shared" si="18"/>
        <v>-41171.618824166675</v>
      </c>
      <c r="BY37" s="28">
        <f t="shared" si="18"/>
        <v>-41171.618824166675</v>
      </c>
      <c r="BZ37" s="28">
        <f t="shared" si="18"/>
        <v>-41171.618824166675</v>
      </c>
      <c r="CA37" s="28">
        <f t="shared" si="18"/>
        <v>-43209.366432041672</v>
      </c>
      <c r="CB37" s="28">
        <f t="shared" si="18"/>
        <v>-43209.366432041672</v>
      </c>
      <c r="CC37" s="28">
        <f t="shared" si="18"/>
        <v>-43209.366432041672</v>
      </c>
      <c r="CD37" s="28">
        <f t="shared" si="18"/>
        <v>-43209.366432041672</v>
      </c>
      <c r="CE37" s="28">
        <f t="shared" ref="CE37:CL37" si="19">IFERROR(CE26,0)+IFERROR(CE35,0)</f>
        <v>-43209.366432041672</v>
      </c>
      <c r="CF37" s="28">
        <f t="shared" si="19"/>
        <v>-43209.366432041672</v>
      </c>
      <c r="CG37" s="28">
        <f t="shared" si="19"/>
        <v>-43209.366432041672</v>
      </c>
      <c r="CH37" s="28">
        <f t="shared" si="19"/>
        <v>-43209.366432041672</v>
      </c>
      <c r="CI37" s="28">
        <f t="shared" si="19"/>
        <v>-43209.366432041672</v>
      </c>
      <c r="CJ37" s="28">
        <f t="shared" si="19"/>
        <v>-43209.366432041672</v>
      </c>
      <c r="CK37" s="28">
        <f t="shared" si="19"/>
        <v>-43209.366432041672</v>
      </c>
      <c r="CL37" s="28">
        <f t="shared" si="19"/>
        <v>-43209.366432041672</v>
      </c>
      <c r="CN37" s="28">
        <f t="shared" ref="CN37:DL37" si="20">IFERROR(CN26,0)+IFERROR(CN35,0)</f>
        <v>0</v>
      </c>
      <c r="CO37" s="28">
        <f t="shared" si="20"/>
        <v>0</v>
      </c>
      <c r="CP37" s="28">
        <f t="shared" si="20"/>
        <v>0</v>
      </c>
      <c r="CQ37" s="28">
        <f t="shared" si="20"/>
        <v>0</v>
      </c>
      <c r="CR37" s="28">
        <f t="shared" si="20"/>
        <v>0</v>
      </c>
      <c r="CS37" s="28">
        <f t="shared" si="20"/>
        <v>0</v>
      </c>
      <c r="CT37" s="28">
        <f t="shared" si="20"/>
        <v>0</v>
      </c>
      <c r="CU37" s="28">
        <f t="shared" si="20"/>
        <v>0</v>
      </c>
      <c r="CV37" s="28">
        <f t="shared" si="20"/>
        <v>0</v>
      </c>
      <c r="CW37" s="28">
        <f t="shared" si="20"/>
        <v>0</v>
      </c>
      <c r="CX37" s="28">
        <f t="shared" si="20"/>
        <v>0</v>
      </c>
      <c r="CY37" s="28">
        <f t="shared" si="20"/>
        <v>0</v>
      </c>
      <c r="CZ37" s="28">
        <f t="shared" si="20"/>
        <v>0</v>
      </c>
      <c r="DA37" s="28">
        <f t="shared" si="20"/>
        <v>0</v>
      </c>
      <c r="DB37" s="28">
        <f t="shared" si="20"/>
        <v>0</v>
      </c>
      <c r="DC37" s="28">
        <f t="shared" si="20"/>
        <v>0</v>
      </c>
      <c r="DD37" s="28">
        <f t="shared" si="20"/>
        <v>0</v>
      </c>
      <c r="DE37" s="28">
        <f t="shared" si="20"/>
        <v>0</v>
      </c>
      <c r="DF37" s="28">
        <f t="shared" si="20"/>
        <v>0</v>
      </c>
      <c r="DG37" s="28">
        <f t="shared" si="20"/>
        <v>0</v>
      </c>
      <c r="DH37" s="28">
        <f t="shared" si="20"/>
        <v>0</v>
      </c>
      <c r="DI37" s="28">
        <f t="shared" si="20"/>
        <v>0</v>
      </c>
      <c r="DJ37" s="28">
        <f t="shared" si="20"/>
        <v>0</v>
      </c>
      <c r="DK37" s="28">
        <f t="shared" si="20"/>
        <v>0</v>
      </c>
      <c r="DL37" s="28">
        <f t="shared" si="20"/>
        <v>0</v>
      </c>
    </row>
    <row r="38" spans="2:116" x14ac:dyDescent="0.4">
      <c r="G38" s="129" t="s">
        <v>606</v>
      </c>
      <c r="H38" s="27"/>
      <c r="I38" s="27"/>
      <c r="J38" s="28"/>
      <c r="K38" s="21">
        <f>IFERROR(K37/K17,0)</f>
        <v>0</v>
      </c>
      <c r="L38" s="21">
        <f>IFERROR(L37/L17,0)</f>
        <v>0</v>
      </c>
      <c r="M38" s="21">
        <f>IFERROR(M37/M17,0)</f>
        <v>0</v>
      </c>
      <c r="N38" s="21">
        <f>IFERROR(N37/N17,0)</f>
        <v>0</v>
      </c>
      <c r="O38" s="21">
        <f>IFERROR(O37/O17,0)</f>
        <v>0</v>
      </c>
      <c r="P38" s="21">
        <f>IFERROR(P37/P17,0)</f>
        <v>0</v>
      </c>
      <c r="Q38" s="265"/>
      <c r="R38"/>
      <c r="S38" s="21">
        <f>IFERROR(S37/S17,0)</f>
        <v>0</v>
      </c>
      <c r="T38" s="21">
        <f>IFERROR(T37/T17,0)</f>
        <v>0</v>
      </c>
      <c r="U38" s="21">
        <f>IFERROR(U37/U17,0)</f>
        <v>0</v>
      </c>
      <c r="V38" s="21">
        <f>IFERROR(V37/V17,0)</f>
        <v>0</v>
      </c>
      <c r="W38" s="21">
        <f>IFERROR(W37/W17,0)</f>
        <v>0</v>
      </c>
      <c r="X38" s="21">
        <f>IFERROR(X37/X17,0)</f>
        <v>0</v>
      </c>
      <c r="Y38" s="21">
        <f>IFERROR(Y37/Y17,0)</f>
        <v>0</v>
      </c>
      <c r="Z38" s="21">
        <f>IFERROR(Z37/Z17,0)</f>
        <v>0</v>
      </c>
      <c r="AA38" s="21">
        <f>IFERROR(AA37/AA17,0)</f>
        <v>0</v>
      </c>
      <c r="AB38" s="21">
        <f>IFERROR(AB37/AB17,0)</f>
        <v>0</v>
      </c>
      <c r="AC38" s="21">
        <f>IFERROR(AC37/AC17,0)</f>
        <v>0</v>
      </c>
      <c r="AD38" s="21">
        <f>IFERROR(AD37/AD17,0)</f>
        <v>0</v>
      </c>
      <c r="AE38" s="21">
        <f>IFERROR(AE37/AE17,0)</f>
        <v>0</v>
      </c>
      <c r="AF38" s="21">
        <f>IFERROR(AF37/AF17,0)</f>
        <v>0</v>
      </c>
      <c r="AG38" s="21">
        <f>IFERROR(AG37/AG17,0)</f>
        <v>0</v>
      </c>
      <c r="AH38" s="21">
        <f>IFERROR(AH37/AH17,0)</f>
        <v>0</v>
      </c>
      <c r="AI38" s="21">
        <f>IFERROR(AI37/AI17,0)</f>
        <v>0</v>
      </c>
      <c r="AJ38" s="21">
        <f>IFERROR(AJ37/AJ17,0)</f>
        <v>0</v>
      </c>
      <c r="AK38" s="21">
        <f>IFERROR(AK37/AK17,0)</f>
        <v>0</v>
      </c>
      <c r="AL38" s="21">
        <f>IFERROR(AL37/AL17,0)</f>
        <v>0</v>
      </c>
      <c r="AM38" s="21">
        <f>IFERROR(AM37/AM17,0)</f>
        <v>0</v>
      </c>
      <c r="AN38" s="21">
        <f>IFERROR(AN37/AN17,0)</f>
        <v>0</v>
      </c>
      <c r="AO38" s="21">
        <f>IFERROR(AO37/AO17,0)</f>
        <v>0</v>
      </c>
      <c r="AP38" s="21">
        <f>IFERROR(AP37/AP17,0)</f>
        <v>0</v>
      </c>
      <c r="AQ38" s="21">
        <f>IFERROR(AQ37/AQ17,0)</f>
        <v>0</v>
      </c>
      <c r="AR38" s="21">
        <f>IFERROR(AR37/AR17,0)</f>
        <v>0</v>
      </c>
      <c r="AS38" s="21">
        <f>IFERROR(AS37/AS17,0)</f>
        <v>0</v>
      </c>
      <c r="AT38" s="21">
        <f>IFERROR(AT37/AT17,0)</f>
        <v>0</v>
      </c>
      <c r="AU38" s="21">
        <f>IFERROR(AU37/AU17,0)</f>
        <v>0</v>
      </c>
      <c r="AV38" s="21">
        <f>IFERROR(AV37/AV17,0)</f>
        <v>0</v>
      </c>
      <c r="AW38" s="21">
        <f>IFERROR(AW37/AW17,0)</f>
        <v>0</v>
      </c>
      <c r="AX38" s="21">
        <f>IFERROR(AX37/AX17,0)</f>
        <v>0</v>
      </c>
      <c r="AY38" s="21">
        <f>IFERROR(AY37/AY17,0)</f>
        <v>0</v>
      </c>
      <c r="AZ38" s="21">
        <f>IFERROR(AZ37/AZ17,0)</f>
        <v>0</v>
      </c>
      <c r="BA38" s="21">
        <f>IFERROR(BA37/BA17,0)</f>
        <v>0</v>
      </c>
      <c r="BB38" s="21">
        <f>IFERROR(BB37/BB17,0)</f>
        <v>0</v>
      </c>
      <c r="BC38" s="21">
        <f>IFERROR(BC37/BC17,0)</f>
        <v>0</v>
      </c>
      <c r="BD38" s="21">
        <f>IFERROR(BD37/BD17,0)</f>
        <v>0</v>
      </c>
      <c r="BE38" s="21">
        <f>IFERROR(BE37/BE17,0)</f>
        <v>0</v>
      </c>
      <c r="BF38" s="21">
        <f>IFERROR(BF37/BF17,0)</f>
        <v>0</v>
      </c>
      <c r="BG38" s="21">
        <f>IFERROR(BG37/BG17,0)</f>
        <v>0</v>
      </c>
      <c r="BH38" s="21">
        <f>IFERROR(BH37/BH17,0)</f>
        <v>0</v>
      </c>
      <c r="BI38" s="21">
        <f>IFERROR(BI37/BI17,0)</f>
        <v>0</v>
      </c>
      <c r="BJ38" s="21">
        <f>IFERROR(BJ37/BJ17,0)</f>
        <v>0</v>
      </c>
      <c r="BK38" s="21">
        <f>IFERROR(BK37/BK17,0)</f>
        <v>0</v>
      </c>
      <c r="BL38" s="21">
        <f>IFERROR(BL37/BL17,0)</f>
        <v>0</v>
      </c>
      <c r="BM38" s="21">
        <f>IFERROR(BM37/BM17,0)</f>
        <v>0</v>
      </c>
      <c r="BN38" s="21">
        <f>IFERROR(BN37/BN17,0)</f>
        <v>0</v>
      </c>
      <c r="BO38" s="21">
        <f>IFERROR(BO37/BO17,0)</f>
        <v>0</v>
      </c>
      <c r="BP38" s="21">
        <f>IFERROR(BP37/BP17,0)</f>
        <v>0</v>
      </c>
      <c r="BQ38" s="21">
        <f>IFERROR(BQ37/BQ17,0)</f>
        <v>0</v>
      </c>
      <c r="BR38" s="21">
        <f>IFERROR(BR37/BR17,0)</f>
        <v>0</v>
      </c>
      <c r="BS38" s="21">
        <f>IFERROR(BS37/BS17,0)</f>
        <v>0</v>
      </c>
      <c r="BT38" s="21">
        <f>IFERROR(BT37/BT17,0)</f>
        <v>0</v>
      </c>
      <c r="BU38" s="21">
        <f>IFERROR(BU37/BU17,0)</f>
        <v>0</v>
      </c>
      <c r="BV38" s="21">
        <f>IFERROR(BV37/BV17,0)</f>
        <v>0</v>
      </c>
      <c r="BW38" s="21">
        <f>IFERROR(BW37/BW17,0)</f>
        <v>0</v>
      </c>
      <c r="BX38" s="21">
        <f>IFERROR(BX37/BX17,0)</f>
        <v>0</v>
      </c>
      <c r="BY38" s="21">
        <f>IFERROR(BY37/BY17,0)</f>
        <v>0</v>
      </c>
      <c r="BZ38" s="21">
        <f>IFERROR(BZ37/BZ17,0)</f>
        <v>0</v>
      </c>
      <c r="CA38" s="21">
        <f>IFERROR(CA37/CA17,0)</f>
        <v>0</v>
      </c>
      <c r="CB38" s="21">
        <f>IFERROR(CB37/CB17,0)</f>
        <v>0</v>
      </c>
      <c r="CC38" s="21">
        <f>IFERROR(CC37/CC17,0)</f>
        <v>0</v>
      </c>
      <c r="CD38" s="21">
        <f>IFERROR(CD37/CD17,0)</f>
        <v>0</v>
      </c>
      <c r="CE38" s="21">
        <f>IFERROR(CE37/CE17,0)</f>
        <v>0</v>
      </c>
      <c r="CF38" s="21">
        <f>IFERROR(CF37/CF17,0)</f>
        <v>0</v>
      </c>
      <c r="CG38" s="21">
        <f>IFERROR(CG37/CG17,0)</f>
        <v>0</v>
      </c>
      <c r="CH38" s="21">
        <f>IFERROR(CH37/CH17,0)</f>
        <v>0</v>
      </c>
      <c r="CI38" s="21">
        <f>IFERROR(CI37/CI17,0)</f>
        <v>0</v>
      </c>
      <c r="CJ38" s="21">
        <f>IFERROR(CJ37/CJ17,0)</f>
        <v>0</v>
      </c>
      <c r="CK38" s="21">
        <f>IFERROR(CK37/CK17,0)</f>
        <v>0</v>
      </c>
      <c r="CL38" s="21">
        <f>IFERROR(CL37/CL17,0)</f>
        <v>0</v>
      </c>
      <c r="CN38" s="266">
        <f>IFERROR(CN37/CN17,0)</f>
        <v>0</v>
      </c>
      <c r="CO38" s="266">
        <f>IFERROR(CO37/CO17,0)</f>
        <v>0</v>
      </c>
      <c r="CP38" s="266">
        <f>IFERROR(CP37/CP17,0)</f>
        <v>0</v>
      </c>
      <c r="CQ38" s="266">
        <f>IFERROR(CQ37/CQ17,0)</f>
        <v>0</v>
      </c>
      <c r="CR38" s="266">
        <f>IFERROR(CR37/CR17,0)</f>
        <v>0</v>
      </c>
      <c r="CS38" s="266">
        <f>IFERROR(CS37/CS17,0)</f>
        <v>0</v>
      </c>
      <c r="CT38" s="266">
        <f>IFERROR(CT37/CT17,0)</f>
        <v>0</v>
      </c>
      <c r="CU38" s="266">
        <f>IFERROR(CU37/CU17,0)</f>
        <v>0</v>
      </c>
      <c r="CV38" s="266">
        <f>IFERROR(CV37/CV17,0)</f>
        <v>0</v>
      </c>
      <c r="CW38" s="266">
        <f>IFERROR(CW37/CW17,0)</f>
        <v>0</v>
      </c>
      <c r="CX38" s="266">
        <f>IFERROR(CX37/CX17,0)</f>
        <v>0</v>
      </c>
      <c r="CY38" s="266">
        <f>IFERROR(CY37/CY17,0)</f>
        <v>0</v>
      </c>
      <c r="CZ38" s="266">
        <f>IFERROR(CZ37/CZ17,0)</f>
        <v>0</v>
      </c>
      <c r="DA38" s="266">
        <f>IFERROR(DA37/DA17,0)</f>
        <v>0</v>
      </c>
      <c r="DB38" s="266">
        <f>IFERROR(DB37/DB17,0)</f>
        <v>0</v>
      </c>
      <c r="DC38" s="266">
        <f>IFERROR(DC37/DC17,0)</f>
        <v>0</v>
      </c>
      <c r="DD38" s="266">
        <f>IFERROR(DD37/DD17,0)</f>
        <v>0</v>
      </c>
      <c r="DE38" s="266">
        <f>IFERROR(DE37/DE17,0)</f>
        <v>0</v>
      </c>
      <c r="DF38" s="266">
        <f>IFERROR(DF37/DF17,0)</f>
        <v>0</v>
      </c>
      <c r="DG38" s="266">
        <f>IFERROR(DG37/DG17,0)</f>
        <v>0</v>
      </c>
      <c r="DH38" s="266">
        <f>IFERROR(DH37/DH17,0)</f>
        <v>0</v>
      </c>
      <c r="DI38" s="266">
        <f>IFERROR(DI37/DI17,0)</f>
        <v>0</v>
      </c>
      <c r="DJ38" s="266">
        <f>IFERROR(DJ37/DJ17,0)</f>
        <v>0</v>
      </c>
      <c r="DK38" s="266">
        <f>IFERROR(DK37/DK17,0)</f>
        <v>0</v>
      </c>
      <c r="DL38" s="266">
        <f>IFERROR(DL37/DL17,0)</f>
        <v>0</v>
      </c>
    </row>
    <row r="39" spans="2:116" x14ac:dyDescent="0.4">
      <c r="G39" s="12"/>
      <c r="H39" s="27"/>
      <c r="I39" s="27"/>
      <c r="J39" s="28"/>
      <c r="K39" s="61"/>
      <c r="L39" s="61"/>
      <c r="M39" s="61"/>
      <c r="N39" s="61"/>
      <c r="O39" s="61"/>
      <c r="P39" s="61"/>
      <c r="Q39" s="28"/>
      <c r="R39"/>
      <c r="S39" s="267"/>
      <c r="T39" s="267"/>
      <c r="U39" s="267"/>
      <c r="V39" s="267"/>
      <c r="W39" s="267"/>
      <c r="X39" s="267"/>
      <c r="Y39" s="267"/>
      <c r="Z39" s="267"/>
      <c r="AA39" s="267"/>
      <c r="AB39" s="267"/>
      <c r="AC39" s="267"/>
      <c r="AD39" s="267"/>
      <c r="AE39" s="267"/>
      <c r="AF39" s="267"/>
      <c r="AG39" s="267"/>
      <c r="AH39" s="267"/>
      <c r="AI39" s="267"/>
      <c r="AJ39" s="267"/>
      <c r="AK39" s="267"/>
      <c r="AL39" s="267"/>
      <c r="AM39" s="267"/>
      <c r="AN39" s="267"/>
      <c r="AO39" s="267"/>
      <c r="AP39" s="267"/>
      <c r="AQ39" s="267"/>
      <c r="AR39" s="267"/>
      <c r="AS39" s="267"/>
      <c r="AT39" s="267"/>
      <c r="AU39" s="267"/>
      <c r="AV39" s="267"/>
      <c r="AW39" s="267"/>
      <c r="AX39" s="267"/>
      <c r="AY39" s="267"/>
      <c r="AZ39" s="267"/>
      <c r="BA39" s="267"/>
      <c r="BB39" s="267"/>
      <c r="BC39" s="267"/>
      <c r="BD39" s="267"/>
      <c r="BE39" s="267"/>
      <c r="BF39" s="267"/>
      <c r="BG39" s="267"/>
      <c r="BH39" s="267"/>
      <c r="BI39" s="267"/>
      <c r="BJ39" s="267"/>
      <c r="BK39" s="267"/>
      <c r="BL39" s="267"/>
      <c r="BM39" s="267"/>
      <c r="BN39" s="267"/>
      <c r="BO39" s="267"/>
      <c r="BP39" s="267"/>
      <c r="BQ39" s="267"/>
      <c r="BR39" s="267"/>
      <c r="BS39" s="267"/>
      <c r="BT39" s="267"/>
      <c r="BU39" s="267"/>
      <c r="BV39" s="267"/>
      <c r="BW39" s="267"/>
      <c r="BX39" s="267"/>
      <c r="BY39" s="267"/>
      <c r="BZ39" s="267"/>
      <c r="CA39" s="267"/>
      <c r="CB39" s="267"/>
      <c r="CC39" s="267"/>
      <c r="CD39" s="267"/>
      <c r="CE39" s="267"/>
      <c r="CF39" s="267"/>
      <c r="CG39" s="267"/>
      <c r="CH39" s="267"/>
      <c r="CI39" s="267"/>
      <c r="CJ39" s="267"/>
      <c r="CK39" s="267"/>
      <c r="CL39" s="267"/>
      <c r="CN39" s="267"/>
      <c r="CO39" s="267"/>
      <c r="CP39" s="267"/>
      <c r="CQ39" s="267"/>
      <c r="CR39" s="267"/>
      <c r="CS39" s="267"/>
      <c r="CT39" s="267"/>
      <c r="CU39" s="267"/>
      <c r="CV39" s="267"/>
      <c r="CW39" s="267"/>
      <c r="CX39" s="267"/>
      <c r="CY39" s="267"/>
      <c r="CZ39" s="267"/>
      <c r="DA39" s="267"/>
      <c r="DB39" s="267"/>
      <c r="DC39" s="267"/>
      <c r="DD39" s="267"/>
      <c r="DE39" s="267"/>
      <c r="DF39" s="267"/>
      <c r="DG39" s="267"/>
      <c r="DH39" s="267"/>
      <c r="DI39" s="267"/>
      <c r="DJ39" s="267"/>
      <c r="DK39" s="267"/>
      <c r="DL39" s="267"/>
    </row>
    <row r="40" spans="2:116" x14ac:dyDescent="0.4">
      <c r="B40" t="s">
        <v>228</v>
      </c>
      <c r="G40" s="12" t="s">
        <v>607</v>
      </c>
      <c r="H40" s="27"/>
      <c r="I40" s="27"/>
      <c r="J40" s="28"/>
      <c r="K40" s="61"/>
      <c r="L40" s="61"/>
      <c r="M40" s="61"/>
      <c r="N40" s="61"/>
      <c r="O40" s="61"/>
      <c r="P40" s="61"/>
      <c r="Q40" s="28"/>
      <c r="R40"/>
      <c r="S40" s="267"/>
      <c r="T40" s="267"/>
      <c r="U40" s="267"/>
      <c r="V40" s="267"/>
      <c r="W40" s="267"/>
      <c r="X40" s="267"/>
      <c r="Y40" s="267"/>
      <c r="Z40" s="267"/>
      <c r="AA40" s="267"/>
      <c r="AB40" s="267"/>
      <c r="AC40" s="267"/>
      <c r="AD40" s="267"/>
      <c r="AE40" s="267"/>
      <c r="AF40" s="267"/>
      <c r="AG40" s="267"/>
      <c r="AH40" s="267"/>
      <c r="AI40" s="267"/>
      <c r="AJ40" s="267"/>
      <c r="AK40" s="267"/>
      <c r="AL40" s="267"/>
      <c r="AM40" s="267"/>
      <c r="AN40" s="267"/>
      <c r="AO40" s="267"/>
      <c r="AP40" s="267"/>
      <c r="AQ40" s="267"/>
      <c r="AR40" s="267"/>
      <c r="AS40" s="267"/>
      <c r="AT40" s="267"/>
      <c r="AU40" s="267"/>
      <c r="AV40" s="267"/>
      <c r="AW40" s="267"/>
      <c r="AX40" s="267"/>
      <c r="AY40" s="267"/>
      <c r="AZ40" s="267"/>
      <c r="BA40" s="267"/>
      <c r="BB40" s="267"/>
      <c r="BC40" s="267"/>
      <c r="BD40" s="267"/>
      <c r="BE40" s="267"/>
      <c r="BF40" s="267"/>
      <c r="BG40" s="267"/>
      <c r="BH40" s="267"/>
      <c r="BI40" s="267"/>
      <c r="BJ40" s="267"/>
      <c r="BK40" s="267"/>
      <c r="BL40" s="267"/>
      <c r="BM40" s="267"/>
      <c r="BN40" s="267"/>
      <c r="BO40" s="267"/>
      <c r="BP40" s="267"/>
      <c r="BQ40" s="267"/>
      <c r="BR40" s="267"/>
      <c r="BS40" s="267"/>
      <c r="BT40" s="267"/>
      <c r="BU40" s="267"/>
      <c r="BV40" s="267"/>
      <c r="BW40" s="267"/>
      <c r="BX40" s="267"/>
      <c r="BY40" s="267"/>
      <c r="BZ40" s="267"/>
      <c r="CA40" s="267"/>
      <c r="CB40" s="267"/>
      <c r="CC40" s="267"/>
      <c r="CD40" s="267"/>
      <c r="CE40" s="267"/>
      <c r="CF40" s="267"/>
      <c r="CG40" s="267"/>
      <c r="CH40" s="267"/>
      <c r="CI40" s="267"/>
      <c r="CJ40" s="267"/>
      <c r="CK40" s="267"/>
      <c r="CL40" s="267"/>
      <c r="CN40" s="267"/>
      <c r="CO40" s="267"/>
      <c r="CP40" s="267"/>
      <c r="CQ40" s="267"/>
      <c r="CR40" s="267"/>
      <c r="CS40" s="267"/>
      <c r="CT40" s="267"/>
      <c r="CU40" s="267"/>
      <c r="CV40" s="267"/>
      <c r="CW40" s="267"/>
      <c r="CX40" s="267"/>
      <c r="CY40" s="267"/>
      <c r="CZ40" s="267"/>
      <c r="DA40" s="267"/>
      <c r="DB40" s="267"/>
      <c r="DC40" s="267"/>
      <c r="DD40" s="267"/>
      <c r="DE40" s="267"/>
      <c r="DF40" s="267"/>
      <c r="DG40" s="267"/>
      <c r="DH40" s="267"/>
      <c r="DI40" s="267"/>
      <c r="DJ40" s="267"/>
      <c r="DK40" s="267"/>
      <c r="DL40" s="267"/>
    </row>
    <row r="41" spans="2:116" x14ac:dyDescent="0.4">
      <c r="B41" t="s">
        <v>228</v>
      </c>
      <c r="E41" t="s">
        <v>228</v>
      </c>
      <c r="F41" t="s">
        <v>228</v>
      </c>
      <c r="G41" s="27" t="s">
        <v>608</v>
      </c>
      <c r="H41" s="27"/>
      <c r="I41" s="27"/>
      <c r="J41" s="28"/>
      <c r="K41" s="63">
        <f>SUMIF($4:$4,K$3,41:41)</f>
        <v>0</v>
      </c>
      <c r="L41" s="63">
        <f>SUMIF($4:$4,L$3,41:41)</f>
        <v>0</v>
      </c>
      <c r="M41" s="63">
        <f>SUMIF($4:$4,M$3,41:41)</f>
        <v>0</v>
      </c>
      <c r="N41" s="63">
        <f>SUMIF($4:$4,N$3,41:41)</f>
        <v>0</v>
      </c>
      <c r="O41" s="63">
        <f>SUMIF($4:$4,O$3,41:41)</f>
        <v>0</v>
      </c>
      <c r="P41" s="63">
        <f>SUMIF($4:$4,P$3,41:41)</f>
        <v>0</v>
      </c>
      <c r="Q41" s="28"/>
      <c r="R41"/>
      <c r="S41" s="261">
        <f>SUMIF($C:$C,$F41,S:S)</f>
        <v>0</v>
      </c>
      <c r="T41" s="261">
        <f>SUMIF($C:$C,$F41,T:T)</f>
        <v>0</v>
      </c>
      <c r="U41" s="261">
        <f>SUMIF($C:$C,$F41,U:U)</f>
        <v>0</v>
      </c>
      <c r="V41" s="261">
        <f>SUMIF($C:$C,$F41,V:V)</f>
        <v>0</v>
      </c>
      <c r="W41" s="261">
        <f>SUMIF($C:$C,$F41,W:W)</f>
        <v>0</v>
      </c>
      <c r="X41" s="261">
        <f>SUMIF($C:$C,$F41,X:X)</f>
        <v>0</v>
      </c>
      <c r="Y41" s="261">
        <f>SUMIF($C:$C,$F41,Y:Y)</f>
        <v>0</v>
      </c>
      <c r="Z41" s="261">
        <f>SUMIF($C:$C,$F41,Z:Z)</f>
        <v>0</v>
      </c>
      <c r="AA41" s="261">
        <f>SUMIF($C:$C,$F41,AA:AA)</f>
        <v>0</v>
      </c>
      <c r="AB41" s="261">
        <f>SUMIF($C:$C,$F41,AB:AB)</f>
        <v>0</v>
      </c>
      <c r="AC41" s="261">
        <f>SUMIF($C:$C,$F41,AC:AC)</f>
        <v>0</v>
      </c>
      <c r="AD41" s="261">
        <f>SUMIF($C:$C,$F41,AD:AD)</f>
        <v>0</v>
      </c>
      <c r="AE41" s="261">
        <f>SUMIF($C:$C,$F41,AE:AE)</f>
        <v>0</v>
      </c>
      <c r="AF41" s="261">
        <f>SUMIF($C:$C,$F41,AF:AF)</f>
        <v>0</v>
      </c>
      <c r="AG41" s="261">
        <f>SUMIF($C:$C,$F41,AG:AG)</f>
        <v>0</v>
      </c>
      <c r="AH41" s="261">
        <f>SUMIF($C:$C,$F41,AH:AH)</f>
        <v>0</v>
      </c>
      <c r="AI41" s="261">
        <f>SUMIF($C:$C,$F41,AI:AI)</f>
        <v>0</v>
      </c>
      <c r="AJ41" s="261">
        <f>SUMIF($C:$C,$F41,AJ:AJ)</f>
        <v>0</v>
      </c>
      <c r="AK41" s="261">
        <f>SUMIF($C:$C,$F41,AK:AK)</f>
        <v>0</v>
      </c>
      <c r="AL41" s="261">
        <f>SUMIF($C:$C,$F41,AL:AL)</f>
        <v>0</v>
      </c>
      <c r="AM41" s="261">
        <f>SUMIF($C:$C,$F41,AM:AM)</f>
        <v>0</v>
      </c>
      <c r="AN41" s="261">
        <f>SUMIF($C:$C,$F41,AN:AN)</f>
        <v>0</v>
      </c>
      <c r="AO41" s="261">
        <f>SUMIF($C:$C,$F41,AO:AO)</f>
        <v>0</v>
      </c>
      <c r="AP41" s="261">
        <f>SUMIF($C:$C,$F41,AP:AP)</f>
        <v>0</v>
      </c>
      <c r="AQ41" s="261">
        <f>SUMIF($C:$C,$F41,AQ:AQ)</f>
        <v>0</v>
      </c>
      <c r="AR41" s="261">
        <f>SUMIF($C:$C,$F41,AR:AR)</f>
        <v>0</v>
      </c>
      <c r="AS41" s="261">
        <f>SUMIF($C:$C,$F41,AS:AS)</f>
        <v>0</v>
      </c>
      <c r="AT41" s="261">
        <f>SUMIF($C:$C,$F41,AT:AT)</f>
        <v>0</v>
      </c>
      <c r="AU41" s="261">
        <f>SUMIF($C:$C,$F41,AU:AU)</f>
        <v>0</v>
      </c>
      <c r="AV41" s="261">
        <f>SUMIF($C:$C,$F41,AV:AV)</f>
        <v>0</v>
      </c>
      <c r="AW41" s="261">
        <f>SUMIF($C:$C,$F41,AW:AW)</f>
        <v>0</v>
      </c>
      <c r="AX41" s="261">
        <f>SUMIF($C:$C,$F41,AX:AX)</f>
        <v>0</v>
      </c>
      <c r="AY41" s="261">
        <f>SUMIF($C:$C,$F41,AY:AY)</f>
        <v>0</v>
      </c>
      <c r="AZ41" s="261">
        <f>SUMIF($C:$C,$F41,AZ:AZ)</f>
        <v>0</v>
      </c>
      <c r="BA41" s="261">
        <f>SUMIF($C:$C,$F41,BA:BA)</f>
        <v>0</v>
      </c>
      <c r="BB41" s="261">
        <f>SUMIF($C:$C,$F41,BB:BB)</f>
        <v>0</v>
      </c>
      <c r="BC41" s="261">
        <f>SUMIF($C:$C,$F41,BC:BC)</f>
        <v>0</v>
      </c>
      <c r="BD41" s="261">
        <f>SUMIF($C:$C,$F41,BD:BD)</f>
        <v>0</v>
      </c>
      <c r="BE41" s="261">
        <f>SUMIF($C:$C,$F41,BE:BE)</f>
        <v>0</v>
      </c>
      <c r="BF41" s="261">
        <f>SUMIF($C:$C,$F41,BF:BF)</f>
        <v>0</v>
      </c>
      <c r="BG41" s="261">
        <f>SUMIF($C:$C,$F41,BG:BG)</f>
        <v>0</v>
      </c>
      <c r="BH41" s="261">
        <f>SUMIF($C:$C,$F41,BH:BH)</f>
        <v>0</v>
      </c>
      <c r="BI41" s="261">
        <f>SUMIF($C:$C,$F41,BI:BI)</f>
        <v>0</v>
      </c>
      <c r="BJ41" s="261">
        <f>SUMIF($C:$C,$F41,BJ:BJ)</f>
        <v>0</v>
      </c>
      <c r="BK41" s="261">
        <f>SUMIF($C:$C,$F41,BK:BK)</f>
        <v>0</v>
      </c>
      <c r="BL41" s="261">
        <f>SUMIF($C:$C,$F41,BL:BL)</f>
        <v>0</v>
      </c>
      <c r="BM41" s="261">
        <f>SUMIF($C:$C,$F41,BM:BM)</f>
        <v>0</v>
      </c>
      <c r="BN41" s="261">
        <f>SUMIF($C:$C,$F41,BN:BN)</f>
        <v>0</v>
      </c>
      <c r="BO41" s="261">
        <f>SUMIF($C:$C,$F41,BO:BO)</f>
        <v>0</v>
      </c>
      <c r="BP41" s="261">
        <f>SUMIF($C:$C,$F41,BP:BP)</f>
        <v>0</v>
      </c>
      <c r="BQ41" s="261">
        <f>SUMIF($C:$C,$F41,BQ:BQ)</f>
        <v>0</v>
      </c>
      <c r="BR41" s="261">
        <f>SUMIF($C:$C,$F41,BR:BR)</f>
        <v>0</v>
      </c>
      <c r="BS41" s="261">
        <f>SUMIF($C:$C,$F41,BS:BS)</f>
        <v>0</v>
      </c>
      <c r="BT41" s="261">
        <f>SUMIF($C:$C,$F41,BT:BT)</f>
        <v>0</v>
      </c>
      <c r="BU41" s="261">
        <f>SUMIF($C:$C,$F41,BU:BU)</f>
        <v>0</v>
      </c>
      <c r="BV41" s="261">
        <f>SUMIF($C:$C,$F41,BV:BV)</f>
        <v>0</v>
      </c>
      <c r="BW41" s="261">
        <f>SUMIF($C:$C,$F41,BW:BW)</f>
        <v>0</v>
      </c>
      <c r="BX41" s="261">
        <f>SUMIF($C:$C,$F41,BX:BX)</f>
        <v>0</v>
      </c>
      <c r="BY41" s="261">
        <f>SUMIF($C:$C,$F41,BY:BY)</f>
        <v>0</v>
      </c>
      <c r="BZ41" s="261">
        <f>SUMIF($C:$C,$F41,BZ:BZ)</f>
        <v>0</v>
      </c>
      <c r="CA41" s="261">
        <f>SUMIF($C:$C,$F41,CA:CA)</f>
        <v>0</v>
      </c>
      <c r="CB41" s="261">
        <f>SUMIF($C:$C,$F41,CB:CB)</f>
        <v>0</v>
      </c>
      <c r="CC41" s="261">
        <f>SUMIF($C:$C,$F41,CC:CC)</f>
        <v>0</v>
      </c>
      <c r="CD41" s="261">
        <f>SUMIF($C:$C,$F41,CD:CD)</f>
        <v>0</v>
      </c>
      <c r="CE41" s="261">
        <f>SUMIF($C:$C,$F41,CE:CE)</f>
        <v>0</v>
      </c>
      <c r="CF41" s="261">
        <f>SUMIF($C:$C,$F41,CF:CF)</f>
        <v>0</v>
      </c>
      <c r="CG41" s="261">
        <f>SUMIF($C:$C,$F41,CG:CG)</f>
        <v>0</v>
      </c>
      <c r="CH41" s="261">
        <f>SUMIF($C:$C,$F41,CH:CH)</f>
        <v>0</v>
      </c>
      <c r="CI41" s="261">
        <f>SUMIF($C:$C,$F41,CI:CI)</f>
        <v>0</v>
      </c>
      <c r="CJ41" s="261">
        <f>SUMIF($C:$C,$F41,CJ:CJ)</f>
        <v>0</v>
      </c>
      <c r="CK41" s="261">
        <f>SUMIF($C:$C,$F41,CK:CK)</f>
        <v>0</v>
      </c>
      <c r="CL41" s="261">
        <f>SUMIF($C:$C,$F41,CL:CL)</f>
        <v>0</v>
      </c>
      <c r="CN41" s="261">
        <f>SUMIF($C:$C,$F41,CN:CN)</f>
        <v>0</v>
      </c>
      <c r="CO41" s="261">
        <f>SUMIF($C:$C,$F41,CO:CO)</f>
        <v>0</v>
      </c>
      <c r="CP41" s="261">
        <f>SUMIF($C:$C,$F41,CP:CP)</f>
        <v>0</v>
      </c>
      <c r="CQ41" s="261">
        <f>SUMIF($C:$C,$F41,CQ:CQ)</f>
        <v>0</v>
      </c>
      <c r="CR41" s="261">
        <f>SUMIF($C:$C,$F41,CR:CR)</f>
        <v>0</v>
      </c>
      <c r="CS41" s="261">
        <f>SUMIF($C:$C,$F41,CS:CS)</f>
        <v>0</v>
      </c>
      <c r="CT41" s="261">
        <f>SUMIF($C:$C,$F41,CT:CT)</f>
        <v>0</v>
      </c>
      <c r="CU41" s="261">
        <f>SUMIF($C:$C,$F41,CU:CU)</f>
        <v>0</v>
      </c>
      <c r="CV41" s="261">
        <f>SUMIF($C:$C,$F41,CV:CV)</f>
        <v>0</v>
      </c>
      <c r="CW41" s="261">
        <f>SUMIF($C:$C,$F41,CW:CW)</f>
        <v>0</v>
      </c>
      <c r="CX41" s="261">
        <f>SUMIF($C:$C,$F41,CX:CX)</f>
        <v>0</v>
      </c>
      <c r="CY41" s="261">
        <f>SUMIF($C:$C,$F41,CY:CY)</f>
        <v>0</v>
      </c>
      <c r="CZ41" s="261">
        <f>SUMIF($C:$C,$F41,CZ:CZ)</f>
        <v>0</v>
      </c>
      <c r="DA41" s="261">
        <f>SUMIF($C:$C,$F41,DA:DA)</f>
        <v>0</v>
      </c>
      <c r="DB41" s="261">
        <f>SUMIF($C:$C,$F41,DB:DB)</f>
        <v>0</v>
      </c>
      <c r="DC41" s="261">
        <f>SUMIF($C:$C,$F41,DC:DC)</f>
        <v>0</v>
      </c>
      <c r="DD41" s="261">
        <f>SUMIF($C:$C,$F41,DD:DD)</f>
        <v>0</v>
      </c>
      <c r="DE41" s="261">
        <f>SUMIF($C:$C,$F41,DE:DE)</f>
        <v>0</v>
      </c>
      <c r="DF41" s="261">
        <f>SUMIF($C:$C,$F41,DF:DF)</f>
        <v>0</v>
      </c>
      <c r="DG41" s="261">
        <f>SUMIF($C:$C,$F41,DG:DG)</f>
        <v>0</v>
      </c>
      <c r="DH41" s="261">
        <f>SUMIF($C:$C,$F41,DH:DH)</f>
        <v>0</v>
      </c>
      <c r="DI41" s="261">
        <f>SUMIF($C:$C,$F41,DI:DI)</f>
        <v>0</v>
      </c>
      <c r="DJ41" s="261">
        <f>SUMIF($C:$C,$F41,DJ:DJ)</f>
        <v>0</v>
      </c>
      <c r="DK41" s="261">
        <f>SUMIF($C:$C,$F41,DK:DK)</f>
        <v>0</v>
      </c>
      <c r="DL41" s="261">
        <f>SUMIF($C:$C,$F41,DL:DL)</f>
        <v>0</v>
      </c>
    </row>
    <row r="42" spans="2:116" x14ac:dyDescent="0.4">
      <c r="B42" t="s">
        <v>228</v>
      </c>
      <c r="G42" s="27"/>
      <c r="H42" s="27"/>
      <c r="I42" s="27"/>
      <c r="J42" s="28"/>
      <c r="K42" s="61"/>
      <c r="L42" s="61"/>
      <c r="M42" s="61"/>
      <c r="N42" s="61"/>
      <c r="O42" s="61"/>
      <c r="P42" s="61"/>
      <c r="Q42" s="28"/>
      <c r="R42"/>
      <c r="S42" s="267"/>
      <c r="T42" s="267"/>
      <c r="U42" s="267"/>
      <c r="V42" s="267"/>
      <c r="W42" s="267"/>
      <c r="X42" s="267"/>
      <c r="Y42" s="267"/>
      <c r="Z42" s="267"/>
      <c r="AA42" s="267"/>
      <c r="AB42" s="267"/>
      <c r="AC42" s="267"/>
      <c r="AD42" s="267"/>
      <c r="AE42" s="267"/>
      <c r="AF42" s="267"/>
      <c r="AG42" s="267"/>
      <c r="AH42" s="267"/>
      <c r="AI42" s="267"/>
      <c r="AJ42" s="267"/>
      <c r="AK42" s="267"/>
      <c r="AL42" s="267"/>
      <c r="AM42" s="267"/>
      <c r="AN42" s="267"/>
      <c r="AO42" s="267"/>
      <c r="AP42" s="267"/>
      <c r="AQ42" s="267"/>
      <c r="AR42" s="267"/>
      <c r="AS42" s="267"/>
      <c r="AT42" s="267"/>
      <c r="AU42" s="267"/>
      <c r="AV42" s="267"/>
      <c r="AW42" s="267"/>
      <c r="AX42" s="267"/>
      <c r="AY42" s="267"/>
      <c r="AZ42" s="267"/>
      <c r="BA42" s="267"/>
      <c r="BB42" s="267"/>
      <c r="BC42" s="267"/>
      <c r="BD42" s="267"/>
      <c r="BE42" s="267"/>
      <c r="BF42" s="267"/>
      <c r="BG42" s="267"/>
      <c r="BH42" s="267"/>
      <c r="BI42" s="267"/>
      <c r="BJ42" s="267"/>
      <c r="BK42" s="267"/>
      <c r="BL42" s="267"/>
      <c r="BM42" s="267"/>
      <c r="BN42" s="267"/>
      <c r="BO42" s="267"/>
      <c r="BP42" s="267"/>
      <c r="BQ42" s="267"/>
      <c r="BR42" s="267"/>
      <c r="BS42" s="267"/>
      <c r="BT42" s="267"/>
      <c r="BU42" s="267"/>
      <c r="BV42" s="267"/>
      <c r="BW42" s="267"/>
      <c r="BX42" s="267"/>
      <c r="BY42" s="267"/>
      <c r="BZ42" s="267"/>
      <c r="CA42" s="267"/>
      <c r="CB42" s="267"/>
      <c r="CC42" s="267"/>
      <c r="CD42" s="267"/>
      <c r="CE42" s="267"/>
      <c r="CF42" s="267"/>
      <c r="CG42" s="267"/>
      <c r="CH42" s="267"/>
      <c r="CI42" s="267"/>
      <c r="CJ42" s="267"/>
      <c r="CK42" s="267"/>
      <c r="CL42" s="267"/>
      <c r="CN42" s="267"/>
      <c r="CO42" s="267"/>
      <c r="CP42" s="267"/>
      <c r="CQ42" s="267"/>
      <c r="CR42" s="267"/>
      <c r="CS42" s="267"/>
      <c r="CT42" s="267"/>
      <c r="CU42" s="267"/>
      <c r="CV42" s="267"/>
      <c r="CW42" s="267"/>
      <c r="CX42" s="267"/>
      <c r="CY42" s="267"/>
      <c r="CZ42" s="267"/>
      <c r="DA42" s="267"/>
      <c r="DB42" s="267"/>
      <c r="DC42" s="267"/>
      <c r="DD42" s="267"/>
      <c r="DE42" s="267"/>
      <c r="DF42" s="267"/>
      <c r="DG42" s="267"/>
      <c r="DH42" s="267"/>
      <c r="DI42" s="267"/>
      <c r="DJ42" s="267"/>
      <c r="DK42" s="267"/>
      <c r="DL42" s="267"/>
    </row>
    <row r="43" spans="2:116" x14ac:dyDescent="0.4">
      <c r="B43" t="s">
        <v>233</v>
      </c>
      <c r="G43" s="12" t="s">
        <v>609</v>
      </c>
      <c r="H43" s="27"/>
      <c r="I43" s="27"/>
      <c r="J43" s="28"/>
      <c r="K43" s="61"/>
      <c r="L43" s="61"/>
      <c r="M43" s="61"/>
      <c r="N43" s="61"/>
      <c r="O43" s="61"/>
      <c r="P43" s="61"/>
      <c r="Q43" s="28"/>
      <c r="R43"/>
      <c r="S43" s="267"/>
      <c r="T43" s="267"/>
      <c r="U43" s="267"/>
      <c r="V43" s="267"/>
      <c r="W43" s="267"/>
      <c r="X43" s="267"/>
      <c r="Y43" s="267"/>
      <c r="Z43" s="267"/>
      <c r="AA43" s="267"/>
      <c r="AB43" s="267"/>
      <c r="AC43" s="267"/>
      <c r="AD43" s="267"/>
      <c r="AE43" s="267"/>
      <c r="AF43" s="267"/>
      <c r="AG43" s="267"/>
      <c r="AH43" s="267"/>
      <c r="AI43" s="267"/>
      <c r="AJ43" s="267"/>
      <c r="AK43" s="267"/>
      <c r="AL43" s="267"/>
      <c r="AM43" s="267"/>
      <c r="AN43" s="267"/>
      <c r="AO43" s="267"/>
      <c r="AP43" s="267"/>
      <c r="AQ43" s="267"/>
      <c r="AR43" s="267"/>
      <c r="AS43" s="267"/>
      <c r="AT43" s="267"/>
      <c r="AU43" s="267"/>
      <c r="AV43" s="267"/>
      <c r="AW43" s="267"/>
      <c r="AX43" s="267"/>
      <c r="AY43" s="267"/>
      <c r="AZ43" s="267"/>
      <c r="BA43" s="267"/>
      <c r="BB43" s="267"/>
      <c r="BC43" s="267"/>
      <c r="BD43" s="267"/>
      <c r="BE43" s="267"/>
      <c r="BF43" s="267"/>
      <c r="BG43" s="267"/>
      <c r="BH43" s="267"/>
      <c r="BI43" s="267"/>
      <c r="BJ43" s="267"/>
      <c r="BK43" s="267"/>
      <c r="BL43" s="267"/>
      <c r="BM43" s="267"/>
      <c r="BN43" s="267"/>
      <c r="BO43" s="267"/>
      <c r="BP43" s="267"/>
      <c r="BQ43" s="267"/>
      <c r="BR43" s="267"/>
      <c r="BS43" s="267"/>
      <c r="BT43" s="267"/>
      <c r="BU43" s="267"/>
      <c r="BV43" s="267"/>
      <c r="BW43" s="267"/>
      <c r="BX43" s="267"/>
      <c r="BY43" s="267"/>
      <c r="BZ43" s="267"/>
      <c r="CA43" s="267"/>
      <c r="CB43" s="267"/>
      <c r="CC43" s="267"/>
      <c r="CD43" s="267"/>
      <c r="CE43" s="267"/>
      <c r="CF43" s="267"/>
      <c r="CG43" s="267"/>
      <c r="CH43" s="267"/>
      <c r="CI43" s="267"/>
      <c r="CJ43" s="267"/>
      <c r="CK43" s="267"/>
      <c r="CL43" s="267"/>
      <c r="CN43" s="267"/>
      <c r="CO43" s="267"/>
      <c r="CP43" s="267"/>
      <c r="CQ43" s="267"/>
      <c r="CR43" s="267"/>
      <c r="CS43" s="267"/>
      <c r="CT43" s="267"/>
      <c r="CU43" s="267"/>
      <c r="CV43" s="267"/>
      <c r="CW43" s="267"/>
      <c r="CX43" s="267"/>
      <c r="CY43" s="267"/>
      <c r="CZ43" s="267"/>
      <c r="DA43" s="267"/>
      <c r="DB43" s="267"/>
      <c r="DC43" s="267"/>
      <c r="DD43" s="267"/>
      <c r="DE43" s="267"/>
      <c r="DF43" s="267"/>
      <c r="DG43" s="267"/>
      <c r="DH43" s="267"/>
      <c r="DI43" s="267"/>
      <c r="DJ43" s="267"/>
      <c r="DK43" s="267"/>
      <c r="DL43" s="267"/>
    </row>
    <row r="44" spans="2:116" x14ac:dyDescent="0.4">
      <c r="B44" t="s">
        <v>233</v>
      </c>
      <c r="E44" t="s">
        <v>233</v>
      </c>
      <c r="F44" t="s">
        <v>233</v>
      </c>
      <c r="G44" s="27" t="s">
        <v>610</v>
      </c>
      <c r="H44" s="27"/>
      <c r="I44" s="27"/>
      <c r="J44" s="28"/>
      <c r="K44" s="63">
        <f>SUMIF($4:$4,K$3,44:44)</f>
        <v>0</v>
      </c>
      <c r="L44" s="63">
        <f>SUMIF($4:$4,L$3,44:44)</f>
        <v>0</v>
      </c>
      <c r="M44" s="63">
        <f>SUMIF($4:$4,M$3,44:44)</f>
        <v>0</v>
      </c>
      <c r="N44" s="63">
        <f>SUMIF($4:$4,N$3,44:44)</f>
        <v>0</v>
      </c>
      <c r="O44" s="63">
        <f>SUMIF($4:$4,O$3,44:44)</f>
        <v>0</v>
      </c>
      <c r="P44" s="63">
        <f>SUMIF($4:$4,P$3,44:44)</f>
        <v>0</v>
      </c>
      <c r="Q44" s="28"/>
      <c r="R44"/>
      <c r="S44" s="261">
        <f>SUMIF($C:$C,$F44,S:S)</f>
        <v>0</v>
      </c>
      <c r="T44" s="261">
        <f>SUMIF($C:$C,$F44,T:T)</f>
        <v>0</v>
      </c>
      <c r="U44" s="261">
        <f>SUMIF($C:$C,$F44,U:U)</f>
        <v>0</v>
      </c>
      <c r="V44" s="261">
        <f>SUMIF($C:$C,$F44,V:V)</f>
        <v>0</v>
      </c>
      <c r="W44" s="261">
        <f>SUMIF($C:$C,$F44,W:W)</f>
        <v>0</v>
      </c>
      <c r="X44" s="261">
        <f>SUMIF($C:$C,$F44,X:X)</f>
        <v>0</v>
      </c>
      <c r="Y44" s="261">
        <f>SUMIF($C:$C,$F44,Y:Y)</f>
        <v>0</v>
      </c>
      <c r="Z44" s="261">
        <f>SUMIF($C:$C,$F44,Z:Z)</f>
        <v>0</v>
      </c>
      <c r="AA44" s="261">
        <f>SUMIF($C:$C,$F44,AA:AA)</f>
        <v>0</v>
      </c>
      <c r="AB44" s="261">
        <f>SUMIF($C:$C,$F44,AB:AB)</f>
        <v>0</v>
      </c>
      <c r="AC44" s="261">
        <f>SUMIF($C:$C,$F44,AC:AC)</f>
        <v>0</v>
      </c>
      <c r="AD44" s="261">
        <f>SUMIF($C:$C,$F44,AD:AD)</f>
        <v>0</v>
      </c>
      <c r="AE44" s="261">
        <f>SUMIF($C:$C,$F44,AE:AE)</f>
        <v>0</v>
      </c>
      <c r="AF44" s="261">
        <f>SUMIF($C:$C,$F44,AF:AF)</f>
        <v>0</v>
      </c>
      <c r="AG44" s="261">
        <f>SUMIF($C:$C,$F44,AG:AG)</f>
        <v>0</v>
      </c>
      <c r="AH44" s="261">
        <f>SUMIF($C:$C,$F44,AH:AH)</f>
        <v>0</v>
      </c>
      <c r="AI44" s="261">
        <f>SUMIF($C:$C,$F44,AI:AI)</f>
        <v>0</v>
      </c>
      <c r="AJ44" s="261">
        <f>SUMIF($C:$C,$F44,AJ:AJ)</f>
        <v>0</v>
      </c>
      <c r="AK44" s="261">
        <f>SUMIF($C:$C,$F44,AK:AK)</f>
        <v>0</v>
      </c>
      <c r="AL44" s="261">
        <f>SUMIF($C:$C,$F44,AL:AL)</f>
        <v>0</v>
      </c>
      <c r="AM44" s="261">
        <f>SUMIF($C:$C,$F44,AM:AM)</f>
        <v>0</v>
      </c>
      <c r="AN44" s="261">
        <f>SUMIF($C:$C,$F44,AN:AN)</f>
        <v>0</v>
      </c>
      <c r="AO44" s="261">
        <f>SUMIF($C:$C,$F44,AO:AO)</f>
        <v>0</v>
      </c>
      <c r="AP44" s="261">
        <f>SUMIF($C:$C,$F44,AP:AP)</f>
        <v>0</v>
      </c>
      <c r="AQ44" s="261">
        <f>SUMIF($C:$C,$F44,AQ:AQ)</f>
        <v>0</v>
      </c>
      <c r="AR44" s="261">
        <f>SUMIF($C:$C,$F44,AR:AR)</f>
        <v>0</v>
      </c>
      <c r="AS44" s="261">
        <f>SUMIF($C:$C,$F44,AS:AS)</f>
        <v>0</v>
      </c>
      <c r="AT44" s="261">
        <f>SUMIF($C:$C,$F44,AT:AT)</f>
        <v>0</v>
      </c>
      <c r="AU44" s="261">
        <f>SUMIF($C:$C,$F44,AU:AU)</f>
        <v>0</v>
      </c>
      <c r="AV44" s="261">
        <f>SUMIF($C:$C,$F44,AV:AV)</f>
        <v>0</v>
      </c>
      <c r="AW44" s="261">
        <f>SUMIF($C:$C,$F44,AW:AW)</f>
        <v>0</v>
      </c>
      <c r="AX44" s="261">
        <f>SUMIF($C:$C,$F44,AX:AX)</f>
        <v>0</v>
      </c>
      <c r="AY44" s="261">
        <f>SUMIF($C:$C,$F44,AY:AY)</f>
        <v>0</v>
      </c>
      <c r="AZ44" s="261">
        <f>SUMIF($C:$C,$F44,AZ:AZ)</f>
        <v>0</v>
      </c>
      <c r="BA44" s="261">
        <f>SUMIF($C:$C,$F44,BA:BA)</f>
        <v>0</v>
      </c>
      <c r="BB44" s="261">
        <f>SUMIF($C:$C,$F44,BB:BB)</f>
        <v>0</v>
      </c>
      <c r="BC44" s="261">
        <f>SUMIF($C:$C,$F44,BC:BC)</f>
        <v>0</v>
      </c>
      <c r="BD44" s="261">
        <f>SUMIF($C:$C,$F44,BD:BD)</f>
        <v>0</v>
      </c>
      <c r="BE44" s="261">
        <f>SUMIF($C:$C,$F44,BE:BE)</f>
        <v>0</v>
      </c>
      <c r="BF44" s="261">
        <f>SUMIF($C:$C,$F44,BF:BF)</f>
        <v>0</v>
      </c>
      <c r="BG44" s="261">
        <f>SUMIF($C:$C,$F44,BG:BG)</f>
        <v>0</v>
      </c>
      <c r="BH44" s="261">
        <f>SUMIF($C:$C,$F44,BH:BH)</f>
        <v>0</v>
      </c>
      <c r="BI44" s="261">
        <f>SUMIF($C:$C,$F44,BI:BI)</f>
        <v>0</v>
      </c>
      <c r="BJ44" s="261">
        <f>SUMIF($C:$C,$F44,BJ:BJ)</f>
        <v>0</v>
      </c>
      <c r="BK44" s="261">
        <f>SUMIF($C:$C,$F44,BK:BK)</f>
        <v>0</v>
      </c>
      <c r="BL44" s="261">
        <f>SUMIF($C:$C,$F44,BL:BL)</f>
        <v>0</v>
      </c>
      <c r="BM44" s="261">
        <f>SUMIF($C:$C,$F44,BM:BM)</f>
        <v>0</v>
      </c>
      <c r="BN44" s="261">
        <f>SUMIF($C:$C,$F44,BN:BN)</f>
        <v>0</v>
      </c>
      <c r="BO44" s="261">
        <f>SUMIF($C:$C,$F44,BO:BO)</f>
        <v>0</v>
      </c>
      <c r="BP44" s="261">
        <f>SUMIF($C:$C,$F44,BP:BP)</f>
        <v>0</v>
      </c>
      <c r="BQ44" s="261">
        <f>SUMIF($C:$C,$F44,BQ:BQ)</f>
        <v>0</v>
      </c>
      <c r="BR44" s="261">
        <f>SUMIF($C:$C,$F44,BR:BR)</f>
        <v>0</v>
      </c>
      <c r="BS44" s="261">
        <f>SUMIF($C:$C,$F44,BS:BS)</f>
        <v>0</v>
      </c>
      <c r="BT44" s="261">
        <f>SUMIF($C:$C,$F44,BT:BT)</f>
        <v>0</v>
      </c>
      <c r="BU44" s="261">
        <f>SUMIF($C:$C,$F44,BU:BU)</f>
        <v>0</v>
      </c>
      <c r="BV44" s="261">
        <f>SUMIF($C:$C,$F44,BV:BV)</f>
        <v>0</v>
      </c>
      <c r="BW44" s="261">
        <f>SUMIF($C:$C,$F44,BW:BW)</f>
        <v>0</v>
      </c>
      <c r="BX44" s="261">
        <f>SUMIF($C:$C,$F44,BX:BX)</f>
        <v>0</v>
      </c>
      <c r="BY44" s="261">
        <f>SUMIF($C:$C,$F44,BY:BY)</f>
        <v>0</v>
      </c>
      <c r="BZ44" s="261">
        <f>SUMIF($C:$C,$F44,BZ:BZ)</f>
        <v>0</v>
      </c>
      <c r="CA44" s="261">
        <f>SUMIF($C:$C,$F44,CA:CA)</f>
        <v>0</v>
      </c>
      <c r="CB44" s="261">
        <f>SUMIF($C:$C,$F44,CB:CB)</f>
        <v>0</v>
      </c>
      <c r="CC44" s="261">
        <f>SUMIF($C:$C,$F44,CC:CC)</f>
        <v>0</v>
      </c>
      <c r="CD44" s="261">
        <f>SUMIF($C:$C,$F44,CD:CD)</f>
        <v>0</v>
      </c>
      <c r="CE44" s="261">
        <f>SUMIF($C:$C,$F44,CE:CE)</f>
        <v>0</v>
      </c>
      <c r="CF44" s="261">
        <f>SUMIF($C:$C,$F44,CF:CF)</f>
        <v>0</v>
      </c>
      <c r="CG44" s="261">
        <f>SUMIF($C:$C,$F44,CG:CG)</f>
        <v>0</v>
      </c>
      <c r="CH44" s="261">
        <f>SUMIF($C:$C,$F44,CH:CH)</f>
        <v>0</v>
      </c>
      <c r="CI44" s="261">
        <f>SUMIF($C:$C,$F44,CI:CI)</f>
        <v>0</v>
      </c>
      <c r="CJ44" s="261">
        <f>SUMIF($C:$C,$F44,CJ:CJ)</f>
        <v>0</v>
      </c>
      <c r="CK44" s="261">
        <f>SUMIF($C:$C,$F44,CK:CK)</f>
        <v>0</v>
      </c>
      <c r="CL44" s="261">
        <f>SUMIF($C:$C,$F44,CL:CL)</f>
        <v>0</v>
      </c>
      <c r="CN44" s="261">
        <f>SUMIF($C:$C,$F44,CN:CN)</f>
        <v>0</v>
      </c>
      <c r="CO44" s="261">
        <f>SUMIF($C:$C,$F44,CO:CO)</f>
        <v>0</v>
      </c>
      <c r="CP44" s="261">
        <f>SUMIF($C:$C,$F44,CP:CP)</f>
        <v>0</v>
      </c>
      <c r="CQ44" s="261">
        <f>SUMIF($C:$C,$F44,CQ:CQ)</f>
        <v>0</v>
      </c>
      <c r="CR44" s="261">
        <f>SUMIF($C:$C,$F44,CR:CR)</f>
        <v>0</v>
      </c>
      <c r="CS44" s="261">
        <f>SUMIF($C:$C,$F44,CS:CS)</f>
        <v>0</v>
      </c>
      <c r="CT44" s="261">
        <f>SUMIF($C:$C,$F44,CT:CT)</f>
        <v>0</v>
      </c>
      <c r="CU44" s="261">
        <f>SUMIF($C:$C,$F44,CU:CU)</f>
        <v>0</v>
      </c>
      <c r="CV44" s="261">
        <f>SUMIF($C:$C,$F44,CV:CV)</f>
        <v>0</v>
      </c>
      <c r="CW44" s="261">
        <f>SUMIF($C:$C,$F44,CW:CW)</f>
        <v>0</v>
      </c>
      <c r="CX44" s="261">
        <f>SUMIF($C:$C,$F44,CX:CX)</f>
        <v>0</v>
      </c>
      <c r="CY44" s="261">
        <f>SUMIF($C:$C,$F44,CY:CY)</f>
        <v>0</v>
      </c>
      <c r="CZ44" s="261">
        <f>SUMIF($C:$C,$F44,CZ:CZ)</f>
        <v>0</v>
      </c>
      <c r="DA44" s="261">
        <f>SUMIF($C:$C,$F44,DA:DA)</f>
        <v>0</v>
      </c>
      <c r="DB44" s="261">
        <f>SUMIF($C:$C,$F44,DB:DB)</f>
        <v>0</v>
      </c>
      <c r="DC44" s="261">
        <f>SUMIF($C:$C,$F44,DC:DC)</f>
        <v>0</v>
      </c>
      <c r="DD44" s="261">
        <f>SUMIF($C:$C,$F44,DD:DD)</f>
        <v>0</v>
      </c>
      <c r="DE44" s="261">
        <f>SUMIF($C:$C,$F44,DE:DE)</f>
        <v>0</v>
      </c>
      <c r="DF44" s="261">
        <f>SUMIF($C:$C,$F44,DF:DF)</f>
        <v>0</v>
      </c>
      <c r="DG44" s="261">
        <f>SUMIF($C:$C,$F44,DG:DG)</f>
        <v>0</v>
      </c>
      <c r="DH44" s="261">
        <f>SUMIF($C:$C,$F44,DH:DH)</f>
        <v>0</v>
      </c>
      <c r="DI44" s="261">
        <f>SUMIF($C:$C,$F44,DI:DI)</f>
        <v>0</v>
      </c>
      <c r="DJ44" s="261">
        <f>SUMIF($C:$C,$F44,DJ:DJ)</f>
        <v>0</v>
      </c>
      <c r="DK44" s="261">
        <f>SUMIF($C:$C,$F44,DK:DK)</f>
        <v>0</v>
      </c>
      <c r="DL44" s="261">
        <f>SUMIF($C:$C,$F44,DL:DL)</f>
        <v>0</v>
      </c>
    </row>
    <row r="45" spans="2:116" x14ac:dyDescent="0.4">
      <c r="B45" t="s">
        <v>233</v>
      </c>
      <c r="R45"/>
      <c r="S45" s="268"/>
      <c r="T45" s="268"/>
      <c r="U45" s="268"/>
      <c r="V45" s="268"/>
      <c r="W45" s="268"/>
      <c r="X45" s="268"/>
      <c r="Y45" s="268"/>
      <c r="Z45" s="268"/>
      <c r="AA45" s="268"/>
      <c r="AB45" s="268"/>
      <c r="AC45" s="268"/>
      <c r="AD45" s="268"/>
      <c r="AE45" s="268"/>
      <c r="AF45" s="268"/>
      <c r="AG45" s="268"/>
      <c r="AH45" s="268"/>
      <c r="AI45" s="268"/>
      <c r="AJ45" s="268"/>
      <c r="AK45" s="268"/>
      <c r="AL45" s="268"/>
      <c r="AM45" s="268"/>
      <c r="AN45" s="268"/>
      <c r="AO45" s="268"/>
      <c r="AP45" s="268"/>
      <c r="AQ45" s="268"/>
      <c r="AR45" s="268"/>
      <c r="AS45" s="268"/>
      <c r="AT45" s="268"/>
      <c r="AU45" s="268"/>
      <c r="AV45" s="268"/>
      <c r="AW45" s="268"/>
      <c r="AX45" s="268"/>
      <c r="AY45" s="268"/>
      <c r="AZ45" s="268"/>
      <c r="BA45" s="268"/>
      <c r="BB45" s="268"/>
      <c r="BC45" s="268"/>
      <c r="BD45" s="268"/>
      <c r="BE45" s="268"/>
      <c r="BF45" s="268"/>
      <c r="BG45" s="268"/>
      <c r="BH45" s="268"/>
      <c r="BI45" s="268"/>
      <c r="BJ45" s="268"/>
      <c r="BK45" s="268"/>
      <c r="BL45" s="268"/>
      <c r="BM45" s="268"/>
      <c r="BN45" s="268"/>
      <c r="BO45" s="268"/>
      <c r="BP45" s="268"/>
      <c r="BQ45" s="268"/>
      <c r="BR45" s="268"/>
      <c r="BS45" s="268"/>
      <c r="BT45" s="268"/>
      <c r="BU45" s="268"/>
      <c r="BV45" s="268"/>
      <c r="BW45" s="268"/>
      <c r="BX45" s="268"/>
      <c r="BY45" s="268"/>
      <c r="BZ45" s="268"/>
      <c r="CA45" s="268"/>
      <c r="CB45" s="268"/>
      <c r="CC45" s="268"/>
      <c r="CD45" s="268"/>
      <c r="CE45" s="268"/>
      <c r="CF45" s="268"/>
      <c r="CG45" s="268"/>
      <c r="CH45" s="268"/>
      <c r="CI45" s="268"/>
      <c r="CJ45" s="268"/>
      <c r="CK45" s="268"/>
      <c r="CL45" s="268"/>
      <c r="CN45" s="268"/>
      <c r="CO45" s="268"/>
      <c r="CP45" s="268"/>
      <c r="CQ45" s="268"/>
      <c r="CR45" s="268"/>
      <c r="CS45" s="268"/>
      <c r="CT45" s="268"/>
      <c r="CU45" s="268"/>
      <c r="CV45" s="268"/>
      <c r="CW45" s="268"/>
      <c r="CX45" s="268"/>
      <c r="CY45" s="268"/>
      <c r="CZ45" s="268"/>
      <c r="DA45" s="268"/>
      <c r="DB45" s="268"/>
      <c r="DC45" s="268"/>
      <c r="DD45" s="268"/>
      <c r="DE45" s="268"/>
      <c r="DF45" s="268"/>
      <c r="DG45" s="268"/>
      <c r="DH45" s="268"/>
      <c r="DI45" s="268"/>
      <c r="DJ45" s="268"/>
      <c r="DK45" s="268"/>
      <c r="DL45" s="268"/>
    </row>
    <row r="46" spans="2:116" x14ac:dyDescent="0.4">
      <c r="B46" t="s">
        <v>317</v>
      </c>
      <c r="G46" s="12" t="s">
        <v>611</v>
      </c>
      <c r="H46" s="27"/>
      <c r="I46" s="27"/>
      <c r="J46" s="28"/>
      <c r="K46" s="61"/>
      <c r="L46" s="61"/>
      <c r="M46" s="61"/>
      <c r="N46" s="61"/>
      <c r="O46" s="61"/>
      <c r="P46" s="61"/>
      <c r="Q46" s="28"/>
      <c r="R46"/>
      <c r="S46" s="267"/>
      <c r="T46" s="267"/>
      <c r="U46" s="267"/>
      <c r="V46" s="267"/>
      <c r="W46" s="267"/>
      <c r="X46" s="267"/>
      <c r="Y46" s="267"/>
      <c r="Z46" s="267"/>
      <c r="AA46" s="267"/>
      <c r="AB46" s="267"/>
      <c r="AC46" s="267"/>
      <c r="AD46" s="267"/>
      <c r="AE46" s="267"/>
      <c r="AF46" s="267"/>
      <c r="AG46" s="267"/>
      <c r="AH46" s="267"/>
      <c r="AI46" s="267"/>
      <c r="AJ46" s="267"/>
      <c r="AK46" s="267"/>
      <c r="AL46" s="267"/>
      <c r="AM46" s="267"/>
      <c r="AN46" s="267"/>
      <c r="AO46" s="267"/>
      <c r="AP46" s="267"/>
      <c r="AQ46" s="267"/>
      <c r="AR46" s="267"/>
      <c r="AS46" s="267"/>
      <c r="AT46" s="267"/>
      <c r="AU46" s="267"/>
      <c r="AV46" s="267"/>
      <c r="AW46" s="267"/>
      <c r="AX46" s="267"/>
      <c r="AY46" s="267"/>
      <c r="AZ46" s="267"/>
      <c r="BA46" s="267"/>
      <c r="BB46" s="267"/>
      <c r="BC46" s="267"/>
      <c r="BD46" s="267"/>
      <c r="BE46" s="267"/>
      <c r="BF46" s="267"/>
      <c r="BG46" s="267"/>
      <c r="BH46" s="267"/>
      <c r="BI46" s="267"/>
      <c r="BJ46" s="267"/>
      <c r="BK46" s="267"/>
      <c r="BL46" s="267"/>
      <c r="BM46" s="267"/>
      <c r="BN46" s="267"/>
      <c r="BO46" s="267"/>
      <c r="BP46" s="267"/>
      <c r="BQ46" s="267"/>
      <c r="BR46" s="267"/>
      <c r="BS46" s="267"/>
      <c r="BT46" s="267"/>
      <c r="BU46" s="267"/>
      <c r="BV46" s="267"/>
      <c r="BW46" s="267"/>
      <c r="BX46" s="267"/>
      <c r="BY46" s="267"/>
      <c r="BZ46" s="267"/>
      <c r="CA46" s="267"/>
      <c r="CB46" s="267"/>
      <c r="CC46" s="267"/>
      <c r="CD46" s="267"/>
      <c r="CE46" s="267"/>
      <c r="CF46" s="267"/>
      <c r="CG46" s="267"/>
      <c r="CH46" s="267"/>
      <c r="CI46" s="267"/>
      <c r="CJ46" s="267"/>
      <c r="CK46" s="267"/>
      <c r="CL46" s="267"/>
      <c r="CN46" s="267"/>
      <c r="CO46" s="267"/>
      <c r="CP46" s="267"/>
      <c r="CQ46" s="267"/>
      <c r="CR46" s="267"/>
      <c r="CS46" s="267"/>
      <c r="CT46" s="267"/>
      <c r="CU46" s="267"/>
      <c r="CV46" s="267"/>
      <c r="CW46" s="267"/>
      <c r="CX46" s="267"/>
      <c r="CY46" s="267"/>
      <c r="CZ46" s="267"/>
      <c r="DA46" s="267"/>
      <c r="DB46" s="267"/>
      <c r="DC46" s="267"/>
      <c r="DD46" s="267"/>
      <c r="DE46" s="267"/>
      <c r="DF46" s="267"/>
      <c r="DG46" s="267"/>
      <c r="DH46" s="267"/>
      <c r="DI46" s="267"/>
      <c r="DJ46" s="267"/>
      <c r="DK46" s="267"/>
      <c r="DL46" s="267"/>
    </row>
    <row r="47" spans="2:116" x14ac:dyDescent="0.4">
      <c r="B47" t="s">
        <v>317</v>
      </c>
      <c r="E47" t="s">
        <v>317</v>
      </c>
      <c r="F47" t="s">
        <v>317</v>
      </c>
      <c r="G47" s="27" t="s">
        <v>612</v>
      </c>
      <c r="H47" s="27"/>
      <c r="I47" s="27"/>
      <c r="J47" s="28"/>
      <c r="K47" s="63">
        <f>SUMIF($4:$4,K$3,47:47)</f>
        <v>0</v>
      </c>
      <c r="L47" s="63">
        <f>SUMIF($4:$4,L$3,47:47)</f>
        <v>0</v>
      </c>
      <c r="M47" s="63">
        <f>SUMIF($4:$4,M$3,47:47)</f>
        <v>0</v>
      </c>
      <c r="N47" s="63">
        <f>SUMIF($4:$4,N$3,47:47)</f>
        <v>0</v>
      </c>
      <c r="O47" s="63">
        <f>SUMIF($4:$4,O$3,47:47)</f>
        <v>0</v>
      </c>
      <c r="P47" s="63">
        <f>SUMIF($4:$4,P$3,47:47)</f>
        <v>0</v>
      </c>
      <c r="Q47" s="28"/>
      <c r="R47"/>
      <c r="S47" s="261">
        <f>SUMIF($C:$C,$F47,S:S)</f>
        <v>0</v>
      </c>
      <c r="T47" s="261">
        <f>SUMIF($C:$C,$F47,T:T)</f>
        <v>0</v>
      </c>
      <c r="U47" s="261">
        <f>SUMIF($C:$C,$F47,U:U)</f>
        <v>0</v>
      </c>
      <c r="V47" s="261">
        <f>SUMIF($C:$C,$F47,V:V)</f>
        <v>0</v>
      </c>
      <c r="W47" s="261">
        <f>SUMIF($C:$C,$F47,W:W)</f>
        <v>0</v>
      </c>
      <c r="X47" s="261">
        <f>SUMIF($C:$C,$F47,X:X)</f>
        <v>0</v>
      </c>
      <c r="Y47" s="261">
        <f>SUMIF($C:$C,$F47,Y:Y)</f>
        <v>0</v>
      </c>
      <c r="Z47" s="261">
        <f>SUMIF($C:$C,$F47,Z:Z)</f>
        <v>0</v>
      </c>
      <c r="AA47" s="261">
        <f>SUMIF($C:$C,$F47,AA:AA)</f>
        <v>0</v>
      </c>
      <c r="AB47" s="261">
        <f>SUMIF($C:$C,$F47,AB:AB)</f>
        <v>0</v>
      </c>
      <c r="AC47" s="261">
        <f>SUMIF($C:$C,$F47,AC:AC)</f>
        <v>0</v>
      </c>
      <c r="AD47" s="261">
        <f>SUMIF($C:$C,$F47,AD:AD)</f>
        <v>0</v>
      </c>
      <c r="AE47" s="261">
        <f>SUMIF($C:$C,$F47,AE:AE)</f>
        <v>0</v>
      </c>
      <c r="AF47" s="261">
        <f>SUMIF($C:$C,$F47,AF:AF)</f>
        <v>0</v>
      </c>
      <c r="AG47" s="261">
        <f>SUMIF($C:$C,$F47,AG:AG)</f>
        <v>0</v>
      </c>
      <c r="AH47" s="261">
        <f>SUMIF($C:$C,$F47,AH:AH)</f>
        <v>0</v>
      </c>
      <c r="AI47" s="261">
        <f>SUMIF($C:$C,$F47,AI:AI)</f>
        <v>0</v>
      </c>
      <c r="AJ47" s="261">
        <f>SUMIF($C:$C,$F47,AJ:AJ)</f>
        <v>0</v>
      </c>
      <c r="AK47" s="261">
        <f>SUMIF($C:$C,$F47,AK:AK)</f>
        <v>0</v>
      </c>
      <c r="AL47" s="261">
        <f>SUMIF($C:$C,$F47,AL:AL)</f>
        <v>0</v>
      </c>
      <c r="AM47" s="261">
        <f>SUMIF($C:$C,$F47,AM:AM)</f>
        <v>0</v>
      </c>
      <c r="AN47" s="261">
        <f>SUMIF($C:$C,$F47,AN:AN)</f>
        <v>0</v>
      </c>
      <c r="AO47" s="261">
        <f>SUMIF($C:$C,$F47,AO:AO)</f>
        <v>0</v>
      </c>
      <c r="AP47" s="261">
        <f>SUMIF($C:$C,$F47,AP:AP)</f>
        <v>0</v>
      </c>
      <c r="AQ47" s="261">
        <f>SUMIF($C:$C,$F47,AQ:AQ)</f>
        <v>0</v>
      </c>
      <c r="AR47" s="261">
        <f>SUMIF($C:$C,$F47,AR:AR)</f>
        <v>0</v>
      </c>
      <c r="AS47" s="261">
        <f>SUMIF($C:$C,$F47,AS:AS)</f>
        <v>0</v>
      </c>
      <c r="AT47" s="261">
        <f>SUMIF($C:$C,$F47,AT:AT)</f>
        <v>0</v>
      </c>
      <c r="AU47" s="261">
        <f>SUMIF($C:$C,$F47,AU:AU)</f>
        <v>0</v>
      </c>
      <c r="AV47" s="261">
        <f>SUMIF($C:$C,$F47,AV:AV)</f>
        <v>0</v>
      </c>
      <c r="AW47" s="261">
        <f>SUMIF($C:$C,$F47,AW:AW)</f>
        <v>0</v>
      </c>
      <c r="AX47" s="261">
        <f>SUMIF($C:$C,$F47,AX:AX)</f>
        <v>0</v>
      </c>
      <c r="AY47" s="261">
        <f>SUMIF($C:$C,$F47,AY:AY)</f>
        <v>0</v>
      </c>
      <c r="AZ47" s="261">
        <f>SUMIF($C:$C,$F47,AZ:AZ)</f>
        <v>0</v>
      </c>
      <c r="BA47" s="261">
        <f>SUMIF($C:$C,$F47,BA:BA)</f>
        <v>0</v>
      </c>
      <c r="BB47" s="261">
        <f>SUMIF($C:$C,$F47,BB:BB)</f>
        <v>0</v>
      </c>
      <c r="BC47" s="261">
        <f>SUMIF($C:$C,$F47,BC:BC)</f>
        <v>0</v>
      </c>
      <c r="BD47" s="261">
        <f>SUMIF($C:$C,$F47,BD:BD)</f>
        <v>0</v>
      </c>
      <c r="BE47" s="261">
        <f>SUMIF($C:$C,$F47,BE:BE)</f>
        <v>0</v>
      </c>
      <c r="BF47" s="261">
        <f>SUMIF($C:$C,$F47,BF:BF)</f>
        <v>0</v>
      </c>
      <c r="BG47" s="261">
        <f>SUMIF($C:$C,$F47,BG:BG)</f>
        <v>0</v>
      </c>
      <c r="BH47" s="261">
        <f>SUMIF($C:$C,$F47,BH:BH)</f>
        <v>0</v>
      </c>
      <c r="BI47" s="261">
        <f>SUMIF($C:$C,$F47,BI:BI)</f>
        <v>0</v>
      </c>
      <c r="BJ47" s="261">
        <f>SUMIF($C:$C,$F47,BJ:BJ)</f>
        <v>0</v>
      </c>
      <c r="BK47" s="261">
        <f>SUMIF($C:$C,$F47,BK:BK)</f>
        <v>0</v>
      </c>
      <c r="BL47" s="261">
        <f>SUMIF($C:$C,$F47,BL:BL)</f>
        <v>0</v>
      </c>
      <c r="BM47" s="261">
        <f>SUMIF($C:$C,$F47,BM:BM)</f>
        <v>0</v>
      </c>
      <c r="BN47" s="261">
        <f>SUMIF($C:$C,$F47,BN:BN)</f>
        <v>0</v>
      </c>
      <c r="BO47" s="261">
        <f>SUMIF($C:$C,$F47,BO:BO)</f>
        <v>0</v>
      </c>
      <c r="BP47" s="261">
        <f>SUMIF($C:$C,$F47,BP:BP)</f>
        <v>0</v>
      </c>
      <c r="BQ47" s="261">
        <f>SUMIF($C:$C,$F47,BQ:BQ)</f>
        <v>0</v>
      </c>
      <c r="BR47" s="261">
        <f>SUMIF($C:$C,$F47,BR:BR)</f>
        <v>0</v>
      </c>
      <c r="BS47" s="261">
        <f>SUMIF($C:$C,$F47,BS:BS)</f>
        <v>0</v>
      </c>
      <c r="BT47" s="261">
        <f>SUMIF($C:$C,$F47,BT:BT)</f>
        <v>0</v>
      </c>
      <c r="BU47" s="261">
        <f>SUMIF($C:$C,$F47,BU:BU)</f>
        <v>0</v>
      </c>
      <c r="BV47" s="261">
        <f>SUMIF($C:$C,$F47,BV:BV)</f>
        <v>0</v>
      </c>
      <c r="BW47" s="261">
        <f>SUMIF($C:$C,$F47,BW:BW)</f>
        <v>0</v>
      </c>
      <c r="BX47" s="261">
        <f>SUMIF($C:$C,$F47,BX:BX)</f>
        <v>0</v>
      </c>
      <c r="BY47" s="261">
        <f>SUMIF($C:$C,$F47,BY:BY)</f>
        <v>0</v>
      </c>
      <c r="BZ47" s="261">
        <f>SUMIF($C:$C,$F47,BZ:BZ)</f>
        <v>0</v>
      </c>
      <c r="CA47" s="261">
        <f>SUMIF($C:$C,$F47,CA:CA)</f>
        <v>0</v>
      </c>
      <c r="CB47" s="261">
        <f>SUMIF($C:$C,$F47,CB:CB)</f>
        <v>0</v>
      </c>
      <c r="CC47" s="261">
        <f>SUMIF($C:$C,$F47,CC:CC)</f>
        <v>0</v>
      </c>
      <c r="CD47" s="261">
        <f>SUMIF($C:$C,$F47,CD:CD)</f>
        <v>0</v>
      </c>
      <c r="CE47" s="261">
        <f>SUMIF($C:$C,$F47,CE:CE)</f>
        <v>0</v>
      </c>
      <c r="CF47" s="261">
        <f>SUMIF($C:$C,$F47,CF:CF)</f>
        <v>0</v>
      </c>
      <c r="CG47" s="261">
        <f>SUMIF($C:$C,$F47,CG:CG)</f>
        <v>0</v>
      </c>
      <c r="CH47" s="261">
        <f>SUMIF($C:$C,$F47,CH:CH)</f>
        <v>0</v>
      </c>
      <c r="CI47" s="261">
        <f>SUMIF($C:$C,$F47,CI:CI)</f>
        <v>0</v>
      </c>
      <c r="CJ47" s="261">
        <f>SUMIF($C:$C,$F47,CJ:CJ)</f>
        <v>0</v>
      </c>
      <c r="CK47" s="261">
        <f>SUMIF($C:$C,$F47,CK:CK)</f>
        <v>0</v>
      </c>
      <c r="CL47" s="261">
        <f>SUMIF($C:$C,$F47,CL:CL)</f>
        <v>0</v>
      </c>
      <c r="CN47" s="261">
        <f>SUMIF($C:$C,$F47,CN:CN)</f>
        <v>0</v>
      </c>
      <c r="CO47" s="261">
        <f>SUMIF($C:$C,$F47,CO:CO)</f>
        <v>0</v>
      </c>
      <c r="CP47" s="261">
        <f>SUMIF($C:$C,$F47,CP:CP)</f>
        <v>0</v>
      </c>
      <c r="CQ47" s="261">
        <f>SUMIF($C:$C,$F47,CQ:CQ)</f>
        <v>0</v>
      </c>
      <c r="CR47" s="261">
        <f>SUMIF($C:$C,$F47,CR:CR)</f>
        <v>0</v>
      </c>
      <c r="CS47" s="261">
        <f>SUMIF($C:$C,$F47,CS:CS)</f>
        <v>0</v>
      </c>
      <c r="CT47" s="261">
        <f>SUMIF($C:$C,$F47,CT:CT)</f>
        <v>0</v>
      </c>
      <c r="CU47" s="261">
        <f>SUMIF($C:$C,$F47,CU:CU)</f>
        <v>0</v>
      </c>
      <c r="CV47" s="261">
        <f>SUMIF($C:$C,$F47,CV:CV)</f>
        <v>0</v>
      </c>
      <c r="CW47" s="261">
        <f>SUMIF($C:$C,$F47,CW:CW)</f>
        <v>0</v>
      </c>
      <c r="CX47" s="261">
        <f>SUMIF($C:$C,$F47,CX:CX)</f>
        <v>0</v>
      </c>
      <c r="CY47" s="261">
        <f>SUMIF($C:$C,$F47,CY:CY)</f>
        <v>0</v>
      </c>
      <c r="CZ47" s="261">
        <f>SUMIF($C:$C,$F47,CZ:CZ)</f>
        <v>0</v>
      </c>
      <c r="DA47" s="261">
        <f>SUMIF($C:$C,$F47,DA:DA)</f>
        <v>0</v>
      </c>
      <c r="DB47" s="261">
        <f>SUMIF($C:$C,$F47,DB:DB)</f>
        <v>0</v>
      </c>
      <c r="DC47" s="261">
        <f>SUMIF($C:$C,$F47,DC:DC)</f>
        <v>0</v>
      </c>
      <c r="DD47" s="261">
        <f>SUMIF($C:$C,$F47,DD:DD)</f>
        <v>0</v>
      </c>
      <c r="DE47" s="261">
        <f>SUMIF($C:$C,$F47,DE:DE)</f>
        <v>0</v>
      </c>
      <c r="DF47" s="261">
        <f>SUMIF($C:$C,$F47,DF:DF)</f>
        <v>0</v>
      </c>
      <c r="DG47" s="261">
        <f>SUMIF($C:$C,$F47,DG:DG)</f>
        <v>0</v>
      </c>
      <c r="DH47" s="261">
        <f>SUMIF($C:$C,$F47,DH:DH)</f>
        <v>0</v>
      </c>
      <c r="DI47" s="261">
        <f>SUMIF($C:$C,$F47,DI:DI)</f>
        <v>0</v>
      </c>
      <c r="DJ47" s="261">
        <f>SUMIF($C:$C,$F47,DJ:DJ)</f>
        <v>0</v>
      </c>
      <c r="DK47" s="261">
        <f>SUMIF($C:$C,$F47,DK:DK)</f>
        <v>0</v>
      </c>
      <c r="DL47" s="261">
        <f>SUMIF($C:$C,$F47,DL:DL)</f>
        <v>0</v>
      </c>
    </row>
    <row r="48" spans="2:116" x14ac:dyDescent="0.4">
      <c r="B48" t="s">
        <v>317</v>
      </c>
      <c r="R48"/>
      <c r="S48" s="268"/>
      <c r="T48" s="268"/>
      <c r="U48" s="268"/>
      <c r="V48" s="268"/>
      <c r="W48" s="268"/>
      <c r="X48" s="268"/>
      <c r="Y48" s="268"/>
      <c r="Z48" s="268"/>
      <c r="AA48" s="268"/>
      <c r="AB48" s="268"/>
      <c r="AC48" s="268"/>
      <c r="AD48" s="268"/>
      <c r="AE48" s="268"/>
      <c r="AF48" s="268"/>
      <c r="AG48" s="268"/>
      <c r="AH48" s="268"/>
      <c r="AI48" s="268"/>
      <c r="AJ48" s="268"/>
      <c r="AK48" s="268"/>
      <c r="AL48" s="268"/>
      <c r="AM48" s="268"/>
      <c r="AN48" s="268"/>
      <c r="AO48" s="268"/>
      <c r="AP48" s="268"/>
      <c r="AQ48" s="268"/>
      <c r="AR48" s="268"/>
      <c r="AS48" s="268"/>
      <c r="AT48" s="268"/>
      <c r="AU48" s="268"/>
      <c r="AV48" s="268"/>
      <c r="AW48" s="268"/>
      <c r="AX48" s="268"/>
      <c r="AY48" s="268"/>
      <c r="AZ48" s="268"/>
      <c r="BA48" s="268"/>
      <c r="BB48" s="268"/>
      <c r="BC48" s="268"/>
      <c r="BD48" s="268"/>
      <c r="BE48" s="268"/>
      <c r="BF48" s="268"/>
      <c r="BG48" s="268"/>
      <c r="BH48" s="268"/>
      <c r="BI48" s="268"/>
      <c r="BJ48" s="268"/>
      <c r="BK48" s="268"/>
      <c r="BL48" s="268"/>
      <c r="BM48" s="268"/>
      <c r="BN48" s="268"/>
      <c r="BO48" s="268"/>
      <c r="BP48" s="268"/>
      <c r="BQ48" s="268"/>
      <c r="BR48" s="268"/>
      <c r="BS48" s="268"/>
      <c r="BT48" s="268"/>
      <c r="BU48" s="268"/>
      <c r="BV48" s="268"/>
      <c r="BW48" s="268"/>
      <c r="BX48" s="268"/>
      <c r="BY48" s="268"/>
      <c r="BZ48" s="268"/>
      <c r="CA48" s="268"/>
      <c r="CB48" s="268"/>
      <c r="CC48" s="268"/>
      <c r="CD48" s="268"/>
      <c r="CE48" s="268"/>
      <c r="CF48" s="268"/>
      <c r="CG48" s="268"/>
      <c r="CH48" s="268"/>
      <c r="CI48" s="268"/>
      <c r="CJ48" s="268"/>
      <c r="CK48" s="268"/>
      <c r="CL48" s="268"/>
      <c r="CN48" s="268"/>
      <c r="CO48" s="268"/>
      <c r="CP48" s="268"/>
      <c r="CQ48" s="268"/>
      <c r="CR48" s="268"/>
      <c r="CS48" s="268"/>
      <c r="CT48" s="268"/>
      <c r="CU48" s="268"/>
      <c r="CV48" s="268"/>
      <c r="CW48" s="268"/>
      <c r="CX48" s="268"/>
      <c r="CY48" s="268"/>
      <c r="CZ48" s="268"/>
      <c r="DA48" s="268"/>
      <c r="DB48" s="268"/>
      <c r="DC48" s="268"/>
      <c r="DD48" s="268"/>
      <c r="DE48" s="268"/>
      <c r="DF48" s="268"/>
      <c r="DG48" s="268"/>
      <c r="DH48" s="268"/>
      <c r="DI48" s="268"/>
      <c r="DJ48" s="268"/>
      <c r="DK48" s="268"/>
      <c r="DL48" s="268"/>
    </row>
    <row r="49" spans="1:116" x14ac:dyDescent="0.4">
      <c r="G49" s="27" t="s">
        <v>613</v>
      </c>
      <c r="H49" s="27"/>
      <c r="I49" s="27"/>
      <c r="J49" s="28"/>
      <c r="K49" s="28">
        <f>SUMIF($4:$4,K$3,49:49)</f>
        <v>-407350.40000000014</v>
      </c>
      <c r="L49" s="28">
        <f>SUMIF($4:$4,L$3,49:49)</f>
        <v>-427467.92</v>
      </c>
      <c r="M49" s="28">
        <f>SUMIF($4:$4,M$3,49:49)</f>
        <v>-448591.31599999993</v>
      </c>
      <c r="N49" s="28">
        <f>SUMIF($4:$4,N$3,49:49)</f>
        <v>-470770.88179999992</v>
      </c>
      <c r="O49" s="28">
        <f>SUMIF($4:$4,O$3,49:49)</f>
        <v>-494059.42589000001</v>
      </c>
      <c r="P49" s="28">
        <f>SUMIF($4:$4,P$3,49:49)</f>
        <v>-518512.39718450018</v>
      </c>
      <c r="Q49" s="28"/>
      <c r="R49"/>
      <c r="S49" s="28">
        <f t="shared" ref="S49:AX49" si="21">+S37+S41+S44+S47</f>
        <v>-33945.866666666669</v>
      </c>
      <c r="T49" s="28">
        <f t="shared" si="21"/>
        <v>-33945.866666666669</v>
      </c>
      <c r="U49" s="28">
        <f t="shared" si="21"/>
        <v>-33945.866666666669</v>
      </c>
      <c r="V49" s="28">
        <f t="shared" si="21"/>
        <v>-33945.866666666669</v>
      </c>
      <c r="W49" s="28">
        <f t="shared" si="21"/>
        <v>-33945.866666666669</v>
      </c>
      <c r="X49" s="28">
        <f t="shared" si="21"/>
        <v>-33945.866666666669</v>
      </c>
      <c r="Y49" s="28">
        <f t="shared" si="21"/>
        <v>-33945.866666666669</v>
      </c>
      <c r="Z49" s="28">
        <f t="shared" si="21"/>
        <v>-33945.866666666669</v>
      </c>
      <c r="AA49" s="28">
        <f t="shared" si="21"/>
        <v>-33945.866666666669</v>
      </c>
      <c r="AB49" s="28">
        <f t="shared" si="21"/>
        <v>-33945.866666666669</v>
      </c>
      <c r="AC49" s="28">
        <f t="shared" si="21"/>
        <v>-33945.866666666669</v>
      </c>
      <c r="AD49" s="28">
        <f t="shared" si="21"/>
        <v>-33945.866666666669</v>
      </c>
      <c r="AE49" s="28">
        <f t="shared" si="21"/>
        <v>-35622.326666666675</v>
      </c>
      <c r="AF49" s="28">
        <f t="shared" si="21"/>
        <v>-35622.326666666675</v>
      </c>
      <c r="AG49" s="28">
        <f t="shared" si="21"/>
        <v>-35622.326666666675</v>
      </c>
      <c r="AH49" s="28">
        <f t="shared" si="21"/>
        <v>-35622.326666666675</v>
      </c>
      <c r="AI49" s="28">
        <f t="shared" si="21"/>
        <v>-35622.326666666675</v>
      </c>
      <c r="AJ49" s="28">
        <f t="shared" si="21"/>
        <v>-35622.326666666675</v>
      </c>
      <c r="AK49" s="28">
        <f t="shared" si="21"/>
        <v>-35622.326666666675</v>
      </c>
      <c r="AL49" s="28">
        <f t="shared" si="21"/>
        <v>-35622.326666666675</v>
      </c>
      <c r="AM49" s="28">
        <f t="shared" si="21"/>
        <v>-35622.326666666675</v>
      </c>
      <c r="AN49" s="28">
        <f t="shared" si="21"/>
        <v>-35622.326666666675</v>
      </c>
      <c r="AO49" s="28">
        <f t="shared" si="21"/>
        <v>-35622.326666666675</v>
      </c>
      <c r="AP49" s="28">
        <f t="shared" si="21"/>
        <v>-35622.326666666675</v>
      </c>
      <c r="AQ49" s="28">
        <f t="shared" si="21"/>
        <v>-37382.609666666671</v>
      </c>
      <c r="AR49" s="28">
        <f t="shared" si="21"/>
        <v>-37382.609666666671</v>
      </c>
      <c r="AS49" s="28">
        <f t="shared" si="21"/>
        <v>-37382.609666666671</v>
      </c>
      <c r="AT49" s="28">
        <f t="shared" si="21"/>
        <v>-37382.609666666671</v>
      </c>
      <c r="AU49" s="28">
        <f t="shared" si="21"/>
        <v>-37382.609666666671</v>
      </c>
      <c r="AV49" s="28">
        <f t="shared" si="21"/>
        <v>-37382.609666666671</v>
      </c>
      <c r="AW49" s="28">
        <f t="shared" si="21"/>
        <v>-37382.609666666671</v>
      </c>
      <c r="AX49" s="28">
        <f t="shared" si="21"/>
        <v>-37382.609666666671</v>
      </c>
      <c r="AY49" s="28">
        <f t="shared" ref="AY49:CD49" si="22">+AY37+AY41+AY44+AY47</f>
        <v>-37382.609666666671</v>
      </c>
      <c r="AZ49" s="28">
        <f t="shared" si="22"/>
        <v>-37382.609666666671</v>
      </c>
      <c r="BA49" s="28">
        <f t="shared" si="22"/>
        <v>-37382.609666666671</v>
      </c>
      <c r="BB49" s="28">
        <f t="shared" si="22"/>
        <v>-37382.609666666671</v>
      </c>
      <c r="BC49" s="28">
        <f t="shared" si="22"/>
        <v>-39230.906816666669</v>
      </c>
      <c r="BD49" s="28">
        <f t="shared" si="22"/>
        <v>-39230.906816666669</v>
      </c>
      <c r="BE49" s="28">
        <f t="shared" si="22"/>
        <v>-39230.906816666669</v>
      </c>
      <c r="BF49" s="28">
        <f t="shared" si="22"/>
        <v>-39230.906816666669</v>
      </c>
      <c r="BG49" s="28">
        <f t="shared" si="22"/>
        <v>-39230.906816666669</v>
      </c>
      <c r="BH49" s="28">
        <f t="shared" si="22"/>
        <v>-39230.906816666669</v>
      </c>
      <c r="BI49" s="28">
        <f t="shared" si="22"/>
        <v>-39230.906816666669</v>
      </c>
      <c r="BJ49" s="28">
        <f t="shared" si="22"/>
        <v>-39230.906816666669</v>
      </c>
      <c r="BK49" s="28">
        <f t="shared" si="22"/>
        <v>-39230.906816666669</v>
      </c>
      <c r="BL49" s="28">
        <f t="shared" si="22"/>
        <v>-39230.906816666669</v>
      </c>
      <c r="BM49" s="28">
        <f t="shared" si="22"/>
        <v>-39230.906816666669</v>
      </c>
      <c r="BN49" s="28">
        <f t="shared" si="22"/>
        <v>-39230.906816666669</v>
      </c>
      <c r="BO49" s="28">
        <f t="shared" si="22"/>
        <v>-41171.618824166675</v>
      </c>
      <c r="BP49" s="28">
        <f t="shared" si="22"/>
        <v>-41171.618824166675</v>
      </c>
      <c r="BQ49" s="28">
        <f t="shared" si="22"/>
        <v>-41171.618824166675</v>
      </c>
      <c r="BR49" s="28">
        <f t="shared" si="22"/>
        <v>-41171.618824166675</v>
      </c>
      <c r="BS49" s="28">
        <f t="shared" si="22"/>
        <v>-41171.618824166675</v>
      </c>
      <c r="BT49" s="28">
        <f t="shared" si="22"/>
        <v>-41171.618824166675</v>
      </c>
      <c r="BU49" s="28">
        <f t="shared" si="22"/>
        <v>-41171.618824166675</v>
      </c>
      <c r="BV49" s="28">
        <f t="shared" si="22"/>
        <v>-41171.618824166675</v>
      </c>
      <c r="BW49" s="28">
        <f t="shared" si="22"/>
        <v>-41171.618824166675</v>
      </c>
      <c r="BX49" s="28">
        <f t="shared" si="22"/>
        <v>-41171.618824166675</v>
      </c>
      <c r="BY49" s="28">
        <f t="shared" si="22"/>
        <v>-41171.618824166675</v>
      </c>
      <c r="BZ49" s="28">
        <f t="shared" si="22"/>
        <v>-41171.618824166675</v>
      </c>
      <c r="CA49" s="28">
        <f t="shared" si="22"/>
        <v>-43209.366432041672</v>
      </c>
      <c r="CB49" s="28">
        <f t="shared" si="22"/>
        <v>-43209.366432041672</v>
      </c>
      <c r="CC49" s="28">
        <f t="shared" si="22"/>
        <v>-43209.366432041672</v>
      </c>
      <c r="CD49" s="28">
        <f t="shared" si="22"/>
        <v>-43209.366432041672</v>
      </c>
      <c r="CE49" s="28">
        <f t="shared" ref="CE49:CL49" si="23">+CE37+CE41+CE44+CE47</f>
        <v>-43209.366432041672</v>
      </c>
      <c r="CF49" s="28">
        <f t="shared" si="23"/>
        <v>-43209.366432041672</v>
      </c>
      <c r="CG49" s="28">
        <f t="shared" si="23"/>
        <v>-43209.366432041672</v>
      </c>
      <c r="CH49" s="28">
        <f t="shared" si="23"/>
        <v>-43209.366432041672</v>
      </c>
      <c r="CI49" s="28">
        <f t="shared" si="23"/>
        <v>-43209.366432041672</v>
      </c>
      <c r="CJ49" s="28">
        <f t="shared" si="23"/>
        <v>-43209.366432041672</v>
      </c>
      <c r="CK49" s="28">
        <f t="shared" si="23"/>
        <v>-43209.366432041672</v>
      </c>
      <c r="CL49" s="28">
        <f t="shared" si="23"/>
        <v>-43209.366432041672</v>
      </c>
      <c r="CN49" s="28">
        <f t="shared" ref="CN49:DL49" si="24">+CN37+CN41+CN44+CN47</f>
        <v>0</v>
      </c>
      <c r="CO49" s="28">
        <f t="shared" si="24"/>
        <v>0</v>
      </c>
      <c r="CP49" s="28">
        <f t="shared" si="24"/>
        <v>0</v>
      </c>
      <c r="CQ49" s="28">
        <f t="shared" si="24"/>
        <v>0</v>
      </c>
      <c r="CR49" s="28">
        <f t="shared" si="24"/>
        <v>0</v>
      </c>
      <c r="CS49" s="28">
        <f t="shared" si="24"/>
        <v>0</v>
      </c>
      <c r="CT49" s="28">
        <f t="shared" si="24"/>
        <v>0</v>
      </c>
      <c r="CU49" s="28">
        <f t="shared" si="24"/>
        <v>0</v>
      </c>
      <c r="CV49" s="28">
        <f t="shared" si="24"/>
        <v>0</v>
      </c>
      <c r="CW49" s="28">
        <f t="shared" si="24"/>
        <v>0</v>
      </c>
      <c r="CX49" s="28">
        <f t="shared" si="24"/>
        <v>0</v>
      </c>
      <c r="CY49" s="28">
        <f t="shared" si="24"/>
        <v>0</v>
      </c>
      <c r="CZ49" s="28">
        <f t="shared" si="24"/>
        <v>0</v>
      </c>
      <c r="DA49" s="28">
        <f t="shared" si="24"/>
        <v>0</v>
      </c>
      <c r="DB49" s="28">
        <f t="shared" si="24"/>
        <v>0</v>
      </c>
      <c r="DC49" s="28">
        <f t="shared" si="24"/>
        <v>0</v>
      </c>
      <c r="DD49" s="28">
        <f t="shared" si="24"/>
        <v>0</v>
      </c>
      <c r="DE49" s="28">
        <f t="shared" si="24"/>
        <v>0</v>
      </c>
      <c r="DF49" s="28">
        <f t="shared" si="24"/>
        <v>0</v>
      </c>
      <c r="DG49" s="28">
        <f t="shared" si="24"/>
        <v>0</v>
      </c>
      <c r="DH49" s="28">
        <f t="shared" si="24"/>
        <v>0</v>
      </c>
      <c r="DI49" s="28">
        <f t="shared" si="24"/>
        <v>0</v>
      </c>
      <c r="DJ49" s="28">
        <f t="shared" si="24"/>
        <v>0</v>
      </c>
      <c r="DK49" s="28">
        <f t="shared" si="24"/>
        <v>0</v>
      </c>
      <c r="DL49" s="28">
        <f t="shared" si="24"/>
        <v>0</v>
      </c>
    </row>
    <row r="50" spans="1:116" x14ac:dyDescent="0.4">
      <c r="G50" s="373" t="s">
        <v>614</v>
      </c>
      <c r="K50" s="238">
        <f>SUMIF($4:$4,K$3,50:50)</f>
        <v>101837.60000000003</v>
      </c>
      <c r="L50" s="238">
        <f>SUMIF($4:$4,L$3,50:50)</f>
        <v>106866.98</v>
      </c>
      <c r="M50" s="238">
        <f>SUMIF($4:$4,M$3,50:50)</f>
        <v>112147.82899999998</v>
      </c>
      <c r="N50" s="238">
        <f>SUMIF($4:$4,N$3,50:50)</f>
        <v>117692.72044999998</v>
      </c>
      <c r="O50" s="238">
        <f>SUMIF($4:$4,O$3,50:50)</f>
        <v>123514.8564725</v>
      </c>
      <c r="P50" s="238">
        <f>SUMIF($4:$4,P$3,50:50)</f>
        <v>129628.09929612504</v>
      </c>
      <c r="R50"/>
      <c r="S50" s="238">
        <f t="shared" ref="S50:CC50" si="25">-S49*$N$4</f>
        <v>8486.4666666666672</v>
      </c>
      <c r="T50" s="238">
        <f t="shared" si="25"/>
        <v>8486.4666666666672</v>
      </c>
      <c r="U50" s="238">
        <f t="shared" si="25"/>
        <v>8486.4666666666672</v>
      </c>
      <c r="V50" s="238">
        <f t="shared" si="25"/>
        <v>8486.4666666666672</v>
      </c>
      <c r="W50" s="238">
        <f t="shared" si="25"/>
        <v>8486.4666666666672</v>
      </c>
      <c r="X50" s="238">
        <f t="shared" si="25"/>
        <v>8486.4666666666672</v>
      </c>
      <c r="Y50" s="238">
        <f t="shared" si="25"/>
        <v>8486.4666666666672</v>
      </c>
      <c r="Z50" s="238">
        <f t="shared" si="25"/>
        <v>8486.4666666666672</v>
      </c>
      <c r="AA50" s="238">
        <f t="shared" si="25"/>
        <v>8486.4666666666672</v>
      </c>
      <c r="AB50" s="238">
        <f t="shared" si="25"/>
        <v>8486.4666666666672</v>
      </c>
      <c r="AC50" s="238">
        <f t="shared" si="25"/>
        <v>8486.4666666666672</v>
      </c>
      <c r="AD50" s="238">
        <f t="shared" si="25"/>
        <v>8486.4666666666672</v>
      </c>
      <c r="AE50" s="238">
        <f t="shared" si="25"/>
        <v>8905.5816666666688</v>
      </c>
      <c r="AF50" s="238">
        <f t="shared" si="25"/>
        <v>8905.5816666666688</v>
      </c>
      <c r="AG50" s="238">
        <f t="shared" si="25"/>
        <v>8905.5816666666688</v>
      </c>
      <c r="AH50" s="238">
        <f t="shared" si="25"/>
        <v>8905.5816666666688</v>
      </c>
      <c r="AI50" s="238">
        <f t="shared" si="25"/>
        <v>8905.5816666666688</v>
      </c>
      <c r="AJ50" s="238">
        <f t="shared" si="25"/>
        <v>8905.5816666666688</v>
      </c>
      <c r="AK50" s="238">
        <f t="shared" si="25"/>
        <v>8905.5816666666688</v>
      </c>
      <c r="AL50" s="238">
        <f t="shared" si="25"/>
        <v>8905.5816666666688</v>
      </c>
      <c r="AM50" s="238">
        <f t="shared" si="25"/>
        <v>8905.5816666666688</v>
      </c>
      <c r="AN50" s="238">
        <f t="shared" si="25"/>
        <v>8905.5816666666688</v>
      </c>
      <c r="AO50" s="238">
        <f t="shared" si="25"/>
        <v>8905.5816666666688</v>
      </c>
      <c r="AP50" s="238">
        <f t="shared" si="25"/>
        <v>8905.5816666666688</v>
      </c>
      <c r="AQ50" s="238">
        <f t="shared" si="25"/>
        <v>9345.6524166666677</v>
      </c>
      <c r="AR50" s="238">
        <f t="shared" si="25"/>
        <v>9345.6524166666677</v>
      </c>
      <c r="AS50" s="238">
        <f t="shared" si="25"/>
        <v>9345.6524166666677</v>
      </c>
      <c r="AT50" s="238">
        <f t="shared" si="25"/>
        <v>9345.6524166666677</v>
      </c>
      <c r="AU50" s="238">
        <f t="shared" si="25"/>
        <v>9345.6524166666677</v>
      </c>
      <c r="AV50" s="238">
        <f t="shared" si="25"/>
        <v>9345.6524166666677</v>
      </c>
      <c r="AW50" s="238">
        <f t="shared" si="25"/>
        <v>9345.6524166666677</v>
      </c>
      <c r="AX50" s="238">
        <f t="shared" si="25"/>
        <v>9345.6524166666677</v>
      </c>
      <c r="AY50" s="238">
        <f t="shared" si="25"/>
        <v>9345.6524166666677</v>
      </c>
      <c r="AZ50" s="238">
        <f t="shared" si="25"/>
        <v>9345.6524166666677</v>
      </c>
      <c r="BA50" s="238">
        <f t="shared" si="25"/>
        <v>9345.6524166666677</v>
      </c>
      <c r="BB50" s="238">
        <f t="shared" si="25"/>
        <v>9345.6524166666677</v>
      </c>
      <c r="BC50" s="238">
        <f t="shared" si="25"/>
        <v>9807.7267041666673</v>
      </c>
      <c r="BD50" s="238">
        <f t="shared" si="25"/>
        <v>9807.7267041666673</v>
      </c>
      <c r="BE50" s="238">
        <f t="shared" si="25"/>
        <v>9807.7267041666673</v>
      </c>
      <c r="BF50" s="238">
        <f t="shared" si="25"/>
        <v>9807.7267041666673</v>
      </c>
      <c r="BG50" s="238">
        <f t="shared" si="25"/>
        <v>9807.7267041666673</v>
      </c>
      <c r="BH50" s="238">
        <f t="shared" si="25"/>
        <v>9807.7267041666673</v>
      </c>
      <c r="BI50" s="238">
        <f t="shared" si="25"/>
        <v>9807.7267041666673</v>
      </c>
      <c r="BJ50" s="238">
        <f t="shared" si="25"/>
        <v>9807.7267041666673</v>
      </c>
      <c r="BK50" s="238">
        <f t="shared" si="25"/>
        <v>9807.7267041666673</v>
      </c>
      <c r="BL50" s="238">
        <f t="shared" si="25"/>
        <v>9807.7267041666673</v>
      </c>
      <c r="BM50" s="238">
        <f t="shared" si="25"/>
        <v>9807.7267041666673</v>
      </c>
      <c r="BN50" s="238">
        <f t="shared" si="25"/>
        <v>9807.7267041666673</v>
      </c>
      <c r="BO50" s="238">
        <f t="shared" si="25"/>
        <v>10292.904706041669</v>
      </c>
      <c r="BP50" s="238">
        <f t="shared" si="25"/>
        <v>10292.904706041669</v>
      </c>
      <c r="BQ50" s="238">
        <f t="shared" si="25"/>
        <v>10292.904706041669</v>
      </c>
      <c r="BR50" s="238">
        <f t="shared" si="25"/>
        <v>10292.904706041669</v>
      </c>
      <c r="BS50" s="238">
        <f t="shared" si="25"/>
        <v>10292.904706041669</v>
      </c>
      <c r="BT50" s="238">
        <f t="shared" si="25"/>
        <v>10292.904706041669</v>
      </c>
      <c r="BU50" s="238">
        <f t="shared" si="25"/>
        <v>10292.904706041669</v>
      </c>
      <c r="BV50" s="238">
        <f t="shared" si="25"/>
        <v>10292.904706041669</v>
      </c>
      <c r="BW50" s="238">
        <f t="shared" si="25"/>
        <v>10292.904706041669</v>
      </c>
      <c r="BX50" s="238">
        <f t="shared" si="25"/>
        <v>10292.904706041669</v>
      </c>
      <c r="BY50" s="238">
        <f t="shared" si="25"/>
        <v>10292.904706041669</v>
      </c>
      <c r="BZ50" s="238">
        <f t="shared" si="25"/>
        <v>10292.904706041669</v>
      </c>
      <c r="CA50" s="238">
        <f t="shared" si="25"/>
        <v>10802.341608010418</v>
      </c>
      <c r="CB50" s="238">
        <f t="shared" si="25"/>
        <v>10802.341608010418</v>
      </c>
      <c r="CC50" s="238">
        <f t="shared" si="25"/>
        <v>10802.341608010418</v>
      </c>
      <c r="CD50" s="238">
        <f t="shared" ref="CD50:CL50" si="26">-CD49*$N$4</f>
        <v>10802.341608010418</v>
      </c>
      <c r="CE50" s="238">
        <f t="shared" si="26"/>
        <v>10802.341608010418</v>
      </c>
      <c r="CF50" s="238">
        <f t="shared" si="26"/>
        <v>10802.341608010418</v>
      </c>
      <c r="CG50" s="238">
        <f t="shared" si="26"/>
        <v>10802.341608010418</v>
      </c>
      <c r="CH50" s="238">
        <f t="shared" si="26"/>
        <v>10802.341608010418</v>
      </c>
      <c r="CI50" s="238">
        <f t="shared" si="26"/>
        <v>10802.341608010418</v>
      </c>
      <c r="CJ50" s="238">
        <f t="shared" si="26"/>
        <v>10802.341608010418</v>
      </c>
      <c r="CK50" s="238">
        <f t="shared" si="26"/>
        <v>10802.341608010418</v>
      </c>
      <c r="CL50" s="238">
        <f t="shared" si="26"/>
        <v>10802.341608010418</v>
      </c>
      <c r="CN50" s="238">
        <f t="shared" ref="CN50:DL50" si="27">-CN49*$N$4</f>
        <v>0</v>
      </c>
      <c r="CO50" s="238">
        <f t="shared" si="27"/>
        <v>0</v>
      </c>
      <c r="CP50" s="238">
        <f t="shared" si="27"/>
        <v>0</v>
      </c>
      <c r="CQ50" s="238">
        <f t="shared" si="27"/>
        <v>0</v>
      </c>
      <c r="CR50" s="238">
        <f t="shared" si="27"/>
        <v>0</v>
      </c>
      <c r="CS50" s="238">
        <f t="shared" si="27"/>
        <v>0</v>
      </c>
      <c r="CT50" s="238">
        <f t="shared" si="27"/>
        <v>0</v>
      </c>
      <c r="CU50" s="238">
        <f t="shared" si="27"/>
        <v>0</v>
      </c>
      <c r="CV50" s="238">
        <f t="shared" si="27"/>
        <v>0</v>
      </c>
      <c r="CW50" s="238">
        <f t="shared" si="27"/>
        <v>0</v>
      </c>
      <c r="CX50" s="238">
        <f t="shared" si="27"/>
        <v>0</v>
      </c>
      <c r="CY50" s="238">
        <f t="shared" si="27"/>
        <v>0</v>
      </c>
      <c r="CZ50" s="238">
        <f t="shared" si="27"/>
        <v>0</v>
      </c>
      <c r="DA50" s="238">
        <f t="shared" si="27"/>
        <v>0</v>
      </c>
      <c r="DB50" s="238">
        <f t="shared" si="27"/>
        <v>0</v>
      </c>
      <c r="DC50" s="238">
        <f t="shared" si="27"/>
        <v>0</v>
      </c>
      <c r="DD50" s="238">
        <f t="shared" si="27"/>
        <v>0</v>
      </c>
      <c r="DE50" s="238">
        <f t="shared" si="27"/>
        <v>0</v>
      </c>
      <c r="DF50" s="238">
        <f t="shared" si="27"/>
        <v>0</v>
      </c>
      <c r="DG50" s="238">
        <f t="shared" si="27"/>
        <v>0</v>
      </c>
      <c r="DH50" s="238">
        <f t="shared" si="27"/>
        <v>0</v>
      </c>
      <c r="DI50" s="238">
        <f t="shared" si="27"/>
        <v>0</v>
      </c>
      <c r="DJ50" s="238">
        <f t="shared" si="27"/>
        <v>0</v>
      </c>
      <c r="DK50" s="238">
        <f t="shared" si="27"/>
        <v>0</v>
      </c>
      <c r="DL50" s="238">
        <f t="shared" si="27"/>
        <v>0</v>
      </c>
    </row>
    <row r="51" spans="1:116" x14ac:dyDescent="0.4">
      <c r="G51" s="27" t="s">
        <v>615</v>
      </c>
      <c r="H51" s="27"/>
      <c r="I51" s="27"/>
      <c r="J51" s="28"/>
      <c r="K51" s="28">
        <f>SUMIF($4:$4,K$3,51:51)</f>
        <v>-305512.8</v>
      </c>
      <c r="L51" s="28">
        <f>SUMIF($4:$4,L$3,51:51)</f>
        <v>-320600.94</v>
      </c>
      <c r="M51" s="28">
        <f>SUMIF($4:$4,M$3,51:51)</f>
        <v>-336443.48699999996</v>
      </c>
      <c r="N51" s="28">
        <f>SUMIF($4:$4,N$3,51:51)</f>
        <v>-353078.16134999995</v>
      </c>
      <c r="O51" s="28">
        <f>SUMIF($4:$4,O$3,51:51)</f>
        <v>-370544.56941750017</v>
      </c>
      <c r="P51" s="28">
        <f>SUMIF($4:$4,P$3,51:51)</f>
        <v>-388884.29788837512</v>
      </c>
      <c r="Q51" s="28"/>
      <c r="R51"/>
      <c r="S51" s="28">
        <f t="shared" ref="S51:CC51" si="28">SUM(S49:S50)</f>
        <v>-25459.4</v>
      </c>
      <c r="T51" s="28">
        <f t="shared" si="28"/>
        <v>-25459.4</v>
      </c>
      <c r="U51" s="28">
        <f t="shared" si="28"/>
        <v>-25459.4</v>
      </c>
      <c r="V51" s="28">
        <f t="shared" si="28"/>
        <v>-25459.4</v>
      </c>
      <c r="W51" s="28">
        <f t="shared" si="28"/>
        <v>-25459.4</v>
      </c>
      <c r="X51" s="28">
        <f t="shared" si="28"/>
        <v>-25459.4</v>
      </c>
      <c r="Y51" s="28">
        <f t="shared" si="28"/>
        <v>-25459.4</v>
      </c>
      <c r="Z51" s="28">
        <f t="shared" si="28"/>
        <v>-25459.4</v>
      </c>
      <c r="AA51" s="28">
        <f t="shared" si="28"/>
        <v>-25459.4</v>
      </c>
      <c r="AB51" s="28">
        <f t="shared" si="28"/>
        <v>-25459.4</v>
      </c>
      <c r="AC51" s="28">
        <f t="shared" si="28"/>
        <v>-25459.4</v>
      </c>
      <c r="AD51" s="28">
        <f t="shared" si="28"/>
        <v>-25459.4</v>
      </c>
      <c r="AE51" s="28">
        <f t="shared" si="28"/>
        <v>-26716.745000000006</v>
      </c>
      <c r="AF51" s="28">
        <f t="shared" si="28"/>
        <v>-26716.745000000006</v>
      </c>
      <c r="AG51" s="28">
        <f t="shared" si="28"/>
        <v>-26716.745000000006</v>
      </c>
      <c r="AH51" s="28">
        <f t="shared" si="28"/>
        <v>-26716.745000000006</v>
      </c>
      <c r="AI51" s="28">
        <f t="shared" si="28"/>
        <v>-26716.745000000006</v>
      </c>
      <c r="AJ51" s="28">
        <f t="shared" si="28"/>
        <v>-26716.745000000006</v>
      </c>
      <c r="AK51" s="28">
        <f t="shared" si="28"/>
        <v>-26716.745000000006</v>
      </c>
      <c r="AL51" s="28">
        <f t="shared" si="28"/>
        <v>-26716.745000000006</v>
      </c>
      <c r="AM51" s="28">
        <f t="shared" si="28"/>
        <v>-26716.745000000006</v>
      </c>
      <c r="AN51" s="28">
        <f t="shared" si="28"/>
        <v>-26716.745000000006</v>
      </c>
      <c r="AO51" s="28">
        <f t="shared" si="28"/>
        <v>-26716.745000000006</v>
      </c>
      <c r="AP51" s="28">
        <f t="shared" si="28"/>
        <v>-26716.745000000006</v>
      </c>
      <c r="AQ51" s="28">
        <f t="shared" si="28"/>
        <v>-28036.957250000003</v>
      </c>
      <c r="AR51" s="28">
        <f t="shared" si="28"/>
        <v>-28036.957250000003</v>
      </c>
      <c r="AS51" s="28">
        <f t="shared" si="28"/>
        <v>-28036.957250000003</v>
      </c>
      <c r="AT51" s="28">
        <f t="shared" si="28"/>
        <v>-28036.957250000003</v>
      </c>
      <c r="AU51" s="28">
        <f t="shared" si="28"/>
        <v>-28036.957250000003</v>
      </c>
      <c r="AV51" s="28">
        <f t="shared" si="28"/>
        <v>-28036.957250000003</v>
      </c>
      <c r="AW51" s="28">
        <f t="shared" si="28"/>
        <v>-28036.957250000003</v>
      </c>
      <c r="AX51" s="28">
        <f t="shared" si="28"/>
        <v>-28036.957250000003</v>
      </c>
      <c r="AY51" s="28">
        <f t="shared" si="28"/>
        <v>-28036.957250000003</v>
      </c>
      <c r="AZ51" s="28">
        <f t="shared" si="28"/>
        <v>-28036.957250000003</v>
      </c>
      <c r="BA51" s="28">
        <f t="shared" si="28"/>
        <v>-28036.957250000003</v>
      </c>
      <c r="BB51" s="28">
        <f t="shared" si="28"/>
        <v>-28036.957250000003</v>
      </c>
      <c r="BC51" s="28">
        <f t="shared" si="28"/>
        <v>-29423.180112500002</v>
      </c>
      <c r="BD51" s="28">
        <f t="shared" si="28"/>
        <v>-29423.180112500002</v>
      </c>
      <c r="BE51" s="28">
        <f t="shared" si="28"/>
        <v>-29423.180112500002</v>
      </c>
      <c r="BF51" s="28">
        <f t="shared" si="28"/>
        <v>-29423.180112500002</v>
      </c>
      <c r="BG51" s="28">
        <f t="shared" si="28"/>
        <v>-29423.180112500002</v>
      </c>
      <c r="BH51" s="28">
        <f t="shared" si="28"/>
        <v>-29423.180112500002</v>
      </c>
      <c r="BI51" s="28">
        <f t="shared" si="28"/>
        <v>-29423.180112500002</v>
      </c>
      <c r="BJ51" s="28">
        <f t="shared" si="28"/>
        <v>-29423.180112500002</v>
      </c>
      <c r="BK51" s="28">
        <f t="shared" si="28"/>
        <v>-29423.180112500002</v>
      </c>
      <c r="BL51" s="28">
        <f t="shared" si="28"/>
        <v>-29423.180112500002</v>
      </c>
      <c r="BM51" s="28">
        <f t="shared" si="28"/>
        <v>-29423.180112500002</v>
      </c>
      <c r="BN51" s="28">
        <f t="shared" si="28"/>
        <v>-29423.180112500002</v>
      </c>
      <c r="BO51" s="28">
        <f t="shared" si="28"/>
        <v>-30878.714118125004</v>
      </c>
      <c r="BP51" s="28">
        <f t="shared" si="28"/>
        <v>-30878.714118125004</v>
      </c>
      <c r="BQ51" s="28">
        <f t="shared" si="28"/>
        <v>-30878.714118125004</v>
      </c>
      <c r="BR51" s="28">
        <f t="shared" si="28"/>
        <v>-30878.714118125004</v>
      </c>
      <c r="BS51" s="28">
        <f t="shared" si="28"/>
        <v>-30878.714118125004</v>
      </c>
      <c r="BT51" s="28">
        <f t="shared" si="28"/>
        <v>-30878.714118125004</v>
      </c>
      <c r="BU51" s="28">
        <f t="shared" si="28"/>
        <v>-30878.714118125004</v>
      </c>
      <c r="BV51" s="28">
        <f t="shared" si="28"/>
        <v>-30878.714118125004</v>
      </c>
      <c r="BW51" s="28">
        <f t="shared" si="28"/>
        <v>-30878.714118125004</v>
      </c>
      <c r="BX51" s="28">
        <f t="shared" si="28"/>
        <v>-30878.714118125004</v>
      </c>
      <c r="BY51" s="28">
        <f t="shared" si="28"/>
        <v>-30878.714118125004</v>
      </c>
      <c r="BZ51" s="28">
        <f t="shared" si="28"/>
        <v>-30878.714118125004</v>
      </c>
      <c r="CA51" s="28">
        <f t="shared" si="28"/>
        <v>-32407.024824031254</v>
      </c>
      <c r="CB51" s="28">
        <f t="shared" si="28"/>
        <v>-32407.024824031254</v>
      </c>
      <c r="CC51" s="28">
        <f t="shared" si="28"/>
        <v>-32407.024824031254</v>
      </c>
      <c r="CD51" s="28">
        <f t="shared" ref="CD51:CL51" si="29">SUM(CD49:CD50)</f>
        <v>-32407.024824031254</v>
      </c>
      <c r="CE51" s="28">
        <f t="shared" si="29"/>
        <v>-32407.024824031254</v>
      </c>
      <c r="CF51" s="28">
        <f t="shared" si="29"/>
        <v>-32407.024824031254</v>
      </c>
      <c r="CG51" s="28">
        <f t="shared" si="29"/>
        <v>-32407.024824031254</v>
      </c>
      <c r="CH51" s="28">
        <f t="shared" si="29"/>
        <v>-32407.024824031254</v>
      </c>
      <c r="CI51" s="28">
        <f t="shared" si="29"/>
        <v>-32407.024824031254</v>
      </c>
      <c r="CJ51" s="28">
        <f t="shared" si="29"/>
        <v>-32407.024824031254</v>
      </c>
      <c r="CK51" s="28">
        <f t="shared" si="29"/>
        <v>-32407.024824031254</v>
      </c>
      <c r="CL51" s="28">
        <f t="shared" si="29"/>
        <v>-32407.024824031254</v>
      </c>
      <c r="CN51" s="28">
        <f t="shared" ref="CN51:DL51" si="30">SUM(CN49:CN50)</f>
        <v>0</v>
      </c>
      <c r="CO51" s="28">
        <f t="shared" si="30"/>
        <v>0</v>
      </c>
      <c r="CP51" s="28">
        <f t="shared" si="30"/>
        <v>0</v>
      </c>
      <c r="CQ51" s="28">
        <f t="shared" si="30"/>
        <v>0</v>
      </c>
      <c r="CR51" s="28">
        <f t="shared" si="30"/>
        <v>0</v>
      </c>
      <c r="CS51" s="28">
        <f t="shared" si="30"/>
        <v>0</v>
      </c>
      <c r="CT51" s="28">
        <f t="shared" si="30"/>
        <v>0</v>
      </c>
      <c r="CU51" s="28">
        <f t="shared" si="30"/>
        <v>0</v>
      </c>
      <c r="CV51" s="28">
        <f t="shared" si="30"/>
        <v>0</v>
      </c>
      <c r="CW51" s="28">
        <f t="shared" si="30"/>
        <v>0</v>
      </c>
      <c r="CX51" s="28">
        <f t="shared" si="30"/>
        <v>0</v>
      </c>
      <c r="CY51" s="28">
        <f t="shared" si="30"/>
        <v>0</v>
      </c>
      <c r="CZ51" s="28">
        <f t="shared" si="30"/>
        <v>0</v>
      </c>
      <c r="DA51" s="28">
        <f t="shared" si="30"/>
        <v>0</v>
      </c>
      <c r="DB51" s="28">
        <f t="shared" si="30"/>
        <v>0</v>
      </c>
      <c r="DC51" s="28">
        <f t="shared" si="30"/>
        <v>0</v>
      </c>
      <c r="DD51" s="28">
        <f t="shared" si="30"/>
        <v>0</v>
      </c>
      <c r="DE51" s="28">
        <f t="shared" si="30"/>
        <v>0</v>
      </c>
      <c r="DF51" s="28">
        <f t="shared" si="30"/>
        <v>0</v>
      </c>
      <c r="DG51" s="28">
        <f t="shared" si="30"/>
        <v>0</v>
      </c>
      <c r="DH51" s="28">
        <f t="shared" si="30"/>
        <v>0</v>
      </c>
      <c r="DI51" s="28">
        <f t="shared" si="30"/>
        <v>0</v>
      </c>
      <c r="DJ51" s="28">
        <f t="shared" si="30"/>
        <v>0</v>
      </c>
      <c r="DK51" s="28">
        <f t="shared" si="30"/>
        <v>0</v>
      </c>
      <c r="DL51" s="28">
        <f t="shared" si="30"/>
        <v>0</v>
      </c>
    </row>
    <row r="52" spans="1:116" x14ac:dyDescent="0.4">
      <c r="G52" s="129" t="s">
        <v>69</v>
      </c>
      <c r="H52" s="27"/>
      <c r="I52" s="27"/>
      <c r="J52" s="28"/>
      <c r="K52" s="21">
        <f>IFERROR(K51/K17,0)</f>
        <v>0</v>
      </c>
      <c r="L52" s="21">
        <f>IFERROR(L51/L17,0)</f>
        <v>0</v>
      </c>
      <c r="M52" s="21">
        <f>IFERROR(M51/M17,0)</f>
        <v>0</v>
      </c>
      <c r="N52" s="21">
        <f>IFERROR(N51/N17,0)</f>
        <v>0</v>
      </c>
      <c r="O52" s="21">
        <f>IFERROR(O51/O17,0)</f>
        <v>0</v>
      </c>
      <c r="P52" s="21">
        <f>IFERROR(P51/P17,0)</f>
        <v>0</v>
      </c>
      <c r="Q52" s="265"/>
      <c r="R52"/>
      <c r="S52" s="21">
        <f>IFERROR(S51/S17,0)</f>
        <v>0</v>
      </c>
      <c r="T52" s="21">
        <f>IFERROR(T51/T17,0)</f>
        <v>0</v>
      </c>
      <c r="U52" s="21">
        <f>IFERROR(U51/U17,0)</f>
        <v>0</v>
      </c>
      <c r="V52" s="21">
        <f>IFERROR(V51/V17,0)</f>
        <v>0</v>
      </c>
      <c r="W52" s="21">
        <f>IFERROR(W51/W17,0)</f>
        <v>0</v>
      </c>
      <c r="X52" s="21">
        <f>IFERROR(X51/X17,0)</f>
        <v>0</v>
      </c>
      <c r="Y52" s="21">
        <f>IFERROR(Y51/Y17,0)</f>
        <v>0</v>
      </c>
      <c r="Z52" s="21">
        <f>IFERROR(Z51/Z17,0)</f>
        <v>0</v>
      </c>
      <c r="AA52" s="21">
        <f>IFERROR(AA51/AA17,0)</f>
        <v>0</v>
      </c>
      <c r="AB52" s="21">
        <f>IFERROR(AB51/AB17,0)</f>
        <v>0</v>
      </c>
      <c r="AC52" s="21">
        <f>IFERROR(AC51/AC17,0)</f>
        <v>0</v>
      </c>
      <c r="AD52" s="21">
        <f>IFERROR(AD51/AD17,0)</f>
        <v>0</v>
      </c>
      <c r="AE52" s="21">
        <f>IFERROR(AE51/AE17,0)</f>
        <v>0</v>
      </c>
      <c r="AF52" s="21">
        <f>IFERROR(AF51/AF17,0)</f>
        <v>0</v>
      </c>
      <c r="AG52" s="21">
        <f>IFERROR(AG51/AG17,0)</f>
        <v>0</v>
      </c>
      <c r="AH52" s="21">
        <f>IFERROR(AH51/AH17,0)</f>
        <v>0</v>
      </c>
      <c r="AI52" s="21">
        <f>IFERROR(AI51/AI17,0)</f>
        <v>0</v>
      </c>
      <c r="AJ52" s="21">
        <f>IFERROR(AJ51/AJ17,0)</f>
        <v>0</v>
      </c>
      <c r="AK52" s="21">
        <f>IFERROR(AK51/AK17,0)</f>
        <v>0</v>
      </c>
      <c r="AL52" s="21">
        <f>IFERROR(AL51/AL17,0)</f>
        <v>0</v>
      </c>
      <c r="AM52" s="21">
        <f>IFERROR(AM51/AM17,0)</f>
        <v>0</v>
      </c>
      <c r="AN52" s="21">
        <f>IFERROR(AN51/AN17,0)</f>
        <v>0</v>
      </c>
      <c r="AO52" s="21">
        <f>IFERROR(AO51/AO17,0)</f>
        <v>0</v>
      </c>
      <c r="AP52" s="21">
        <f>IFERROR(AP51/AP17,0)</f>
        <v>0</v>
      </c>
      <c r="AQ52" s="21">
        <f>IFERROR(AQ51/AQ17,0)</f>
        <v>0</v>
      </c>
      <c r="AR52" s="21">
        <f>IFERROR(AR51/AR17,0)</f>
        <v>0</v>
      </c>
      <c r="AS52" s="21">
        <f>IFERROR(AS51/AS17,0)</f>
        <v>0</v>
      </c>
      <c r="AT52" s="21">
        <f>IFERROR(AT51/AT17,0)</f>
        <v>0</v>
      </c>
      <c r="AU52" s="21">
        <f>IFERROR(AU51/AU17,0)</f>
        <v>0</v>
      </c>
      <c r="AV52" s="21">
        <f>IFERROR(AV51/AV17,0)</f>
        <v>0</v>
      </c>
      <c r="AW52" s="21">
        <f>IFERROR(AW51/AW17,0)</f>
        <v>0</v>
      </c>
      <c r="AX52" s="21">
        <f>IFERROR(AX51/AX17,0)</f>
        <v>0</v>
      </c>
      <c r="AY52" s="21">
        <f>IFERROR(AY51/AY17,0)</f>
        <v>0</v>
      </c>
      <c r="AZ52" s="21">
        <f>IFERROR(AZ51/AZ17,0)</f>
        <v>0</v>
      </c>
      <c r="BA52" s="21">
        <f>IFERROR(BA51/BA17,0)</f>
        <v>0</v>
      </c>
      <c r="BB52" s="21">
        <f>IFERROR(BB51/BB17,0)</f>
        <v>0</v>
      </c>
      <c r="BC52" s="21">
        <f>IFERROR(BC51/BC17,0)</f>
        <v>0</v>
      </c>
      <c r="BD52" s="21">
        <f>IFERROR(BD51/BD17,0)</f>
        <v>0</v>
      </c>
      <c r="BE52" s="21">
        <f>IFERROR(BE51/BE17,0)</f>
        <v>0</v>
      </c>
      <c r="BF52" s="21">
        <f>IFERROR(BF51/BF17,0)</f>
        <v>0</v>
      </c>
      <c r="BG52" s="21">
        <f>IFERROR(BG51/BG17,0)</f>
        <v>0</v>
      </c>
      <c r="BH52" s="21">
        <f>IFERROR(BH51/BH17,0)</f>
        <v>0</v>
      </c>
      <c r="BI52" s="21">
        <f>IFERROR(BI51/BI17,0)</f>
        <v>0</v>
      </c>
      <c r="BJ52" s="21">
        <f>IFERROR(BJ51/BJ17,0)</f>
        <v>0</v>
      </c>
      <c r="BK52" s="21">
        <f>IFERROR(BK51/BK17,0)</f>
        <v>0</v>
      </c>
      <c r="BL52" s="21">
        <f>IFERROR(BL51/BL17,0)</f>
        <v>0</v>
      </c>
      <c r="BM52" s="21">
        <f>IFERROR(BM51/BM17,0)</f>
        <v>0</v>
      </c>
      <c r="BN52" s="21">
        <f>IFERROR(BN51/BN17,0)</f>
        <v>0</v>
      </c>
      <c r="BO52" s="21">
        <f>IFERROR(BO51/BO17,0)</f>
        <v>0</v>
      </c>
      <c r="BP52" s="21">
        <f>IFERROR(BP51/BP17,0)</f>
        <v>0</v>
      </c>
      <c r="BQ52" s="21">
        <f>IFERROR(BQ51/BQ17,0)</f>
        <v>0</v>
      </c>
      <c r="BR52" s="21">
        <f>IFERROR(BR51/BR17,0)</f>
        <v>0</v>
      </c>
      <c r="BS52" s="21">
        <f>IFERROR(BS51/BS17,0)</f>
        <v>0</v>
      </c>
      <c r="BT52" s="21">
        <f>IFERROR(BT51/BT17,0)</f>
        <v>0</v>
      </c>
      <c r="BU52" s="21">
        <f>IFERROR(BU51/BU17,0)</f>
        <v>0</v>
      </c>
      <c r="BV52" s="21">
        <f>IFERROR(BV51/BV17,0)</f>
        <v>0</v>
      </c>
      <c r="BW52" s="21">
        <f>IFERROR(BW51/BW17,0)</f>
        <v>0</v>
      </c>
      <c r="BX52" s="21">
        <f>IFERROR(BX51/BX17,0)</f>
        <v>0</v>
      </c>
      <c r="BY52" s="21">
        <f>IFERROR(BY51/BY17,0)</f>
        <v>0</v>
      </c>
      <c r="BZ52" s="21">
        <f>IFERROR(BZ51/BZ17,0)</f>
        <v>0</v>
      </c>
      <c r="CA52" s="21">
        <f>IFERROR(CA51/CA17,0)</f>
        <v>0</v>
      </c>
      <c r="CB52" s="21">
        <f>IFERROR(CB51/CB17,0)</f>
        <v>0</v>
      </c>
      <c r="CC52" s="21">
        <f>IFERROR(CC51/CC17,0)</f>
        <v>0</v>
      </c>
      <c r="CD52" s="21">
        <f>IFERROR(CD51/CD17,0)</f>
        <v>0</v>
      </c>
      <c r="CE52" s="21">
        <f>IFERROR(CE51/CE17,0)</f>
        <v>0</v>
      </c>
      <c r="CF52" s="21">
        <f>IFERROR(CF51/CF17,0)</f>
        <v>0</v>
      </c>
      <c r="CG52" s="21">
        <f>IFERROR(CG51/CG17,0)</f>
        <v>0</v>
      </c>
      <c r="CH52" s="21">
        <f>IFERROR(CH51/CH17,0)</f>
        <v>0</v>
      </c>
      <c r="CI52" s="21">
        <f>IFERROR(CI51/CI17,0)</f>
        <v>0</v>
      </c>
      <c r="CJ52" s="21">
        <f>IFERROR(CJ51/CJ17,0)</f>
        <v>0</v>
      </c>
      <c r="CK52" s="21">
        <f>IFERROR(CK51/CK17,0)</f>
        <v>0</v>
      </c>
      <c r="CL52" s="21">
        <f>IFERROR(CL51/CL17,0)</f>
        <v>0</v>
      </c>
      <c r="CN52" s="21">
        <f>IFERROR(CN51/CN17,0)</f>
        <v>0</v>
      </c>
      <c r="CO52" s="21">
        <f>IFERROR(CO51/CO17,0)</f>
        <v>0</v>
      </c>
      <c r="CP52" s="21">
        <f>IFERROR(CP51/CP17,0)</f>
        <v>0</v>
      </c>
      <c r="CQ52" s="21">
        <f>IFERROR(CQ51/CQ17,0)</f>
        <v>0</v>
      </c>
      <c r="CR52" s="21">
        <f>IFERROR(CR51/CR17,0)</f>
        <v>0</v>
      </c>
      <c r="CS52" s="21">
        <f>IFERROR(CS51/CS17,0)</f>
        <v>0</v>
      </c>
      <c r="CT52" s="21">
        <f>IFERROR(CT51/CT17,0)</f>
        <v>0</v>
      </c>
      <c r="CU52" s="21">
        <f>IFERROR(CU51/CU17,0)</f>
        <v>0</v>
      </c>
      <c r="CV52" s="21">
        <f>IFERROR(CV51/CV17,0)</f>
        <v>0</v>
      </c>
      <c r="CW52" s="21">
        <f>IFERROR(CW51/CW17,0)</f>
        <v>0</v>
      </c>
      <c r="CX52" s="21">
        <f>IFERROR(CX51/CX17,0)</f>
        <v>0</v>
      </c>
      <c r="CY52" s="21">
        <f>IFERROR(CY51/CY17,0)</f>
        <v>0</v>
      </c>
      <c r="CZ52" s="21">
        <f>IFERROR(CZ51/CZ17,0)</f>
        <v>0</v>
      </c>
      <c r="DA52" s="21">
        <f>IFERROR(DA51/DA17,0)</f>
        <v>0</v>
      </c>
      <c r="DB52" s="21">
        <f>IFERROR(DB51/DB17,0)</f>
        <v>0</v>
      </c>
      <c r="DC52" s="21">
        <f>IFERROR(DC51/DC17,0)</f>
        <v>0</v>
      </c>
      <c r="DD52" s="21">
        <f>IFERROR(DD51/DD17,0)</f>
        <v>0</v>
      </c>
      <c r="DE52" s="21">
        <f>IFERROR(DE51/DE17,0)</f>
        <v>0</v>
      </c>
      <c r="DF52" s="21">
        <f>IFERROR(DF51/DF17,0)</f>
        <v>0</v>
      </c>
      <c r="DG52" s="21">
        <f>IFERROR(DG51/DG17,0)</f>
        <v>0</v>
      </c>
      <c r="DH52" s="21">
        <f>IFERROR(DH51/DH17,0)</f>
        <v>0</v>
      </c>
      <c r="DI52" s="21">
        <f>IFERROR(DI51/DI17,0)</f>
        <v>0</v>
      </c>
      <c r="DJ52" s="21">
        <f>IFERROR(DJ51/DJ17,0)</f>
        <v>0</v>
      </c>
      <c r="DK52" s="21">
        <f>IFERROR(DK51/DK17,0)</f>
        <v>0</v>
      </c>
      <c r="DL52" s="21">
        <f>IFERROR(DL51/DL17,0)</f>
        <v>0</v>
      </c>
    </row>
    <row r="54" spans="1:116" x14ac:dyDescent="0.4">
      <c r="A54" s="64" t="s">
        <v>218</v>
      </c>
      <c r="F54" t="s">
        <v>781</v>
      </c>
      <c r="G54" s="304" t="s">
        <v>205</v>
      </c>
      <c r="H54" s="303"/>
      <c r="I54" s="303"/>
      <c r="J54" s="307"/>
      <c r="K54" s="307"/>
      <c r="L54" s="307"/>
      <c r="M54" s="307"/>
      <c r="N54" s="307"/>
      <c r="O54" s="307"/>
      <c r="P54" s="310"/>
      <c r="Q54" s="259"/>
      <c r="R54" s="309"/>
      <c r="S54" s="308"/>
      <c r="T54" s="308"/>
      <c r="U54" s="308"/>
      <c r="V54" s="308"/>
      <c r="W54" s="308"/>
      <c r="X54" s="308"/>
      <c r="Y54" s="308"/>
      <c r="Z54" s="308"/>
      <c r="AA54" s="308"/>
      <c r="AB54" s="308"/>
      <c r="AC54" s="308"/>
      <c r="AD54" s="308"/>
      <c r="AE54" s="308"/>
      <c r="AF54" s="308"/>
      <c r="AG54" s="308"/>
      <c r="AH54" s="308"/>
      <c r="AI54" s="308"/>
      <c r="AJ54" s="308"/>
      <c r="AK54" s="308"/>
      <c r="AL54" s="308"/>
      <c r="AM54" s="308"/>
      <c r="AN54" s="308"/>
      <c r="AO54" s="308"/>
      <c r="AP54" s="308"/>
      <c r="AQ54" s="308"/>
      <c r="AR54" s="308"/>
      <c r="AS54" s="308"/>
      <c r="AT54" s="308"/>
      <c r="AU54" s="308"/>
      <c r="AV54" s="308"/>
      <c r="AW54" s="308"/>
      <c r="AX54" s="308"/>
      <c r="AY54" s="308"/>
      <c r="AZ54" s="308"/>
      <c r="BA54" s="308"/>
      <c r="BB54" s="308"/>
      <c r="BC54" s="308"/>
      <c r="BD54" s="308"/>
      <c r="BE54" s="308"/>
      <c r="BF54" s="308"/>
      <c r="BG54" s="308"/>
      <c r="BH54" s="308"/>
      <c r="BI54" s="308"/>
      <c r="BJ54" s="308"/>
      <c r="BK54" s="308"/>
      <c r="BL54" s="308"/>
      <c r="BM54" s="308"/>
      <c r="BN54" s="308"/>
      <c r="BO54" s="308"/>
      <c r="BP54" s="308"/>
      <c r="BQ54" s="308"/>
      <c r="BR54" s="308"/>
      <c r="BS54" s="308"/>
      <c r="BT54" s="308"/>
      <c r="BU54" s="308"/>
      <c r="BV54" s="308"/>
      <c r="BW54" s="308"/>
      <c r="BX54" s="308"/>
      <c r="BY54" s="308"/>
      <c r="BZ54" s="308"/>
      <c r="CA54" s="308"/>
      <c r="CB54" s="308"/>
      <c r="CC54" s="308"/>
      <c r="CD54" s="308"/>
      <c r="CE54" s="308"/>
      <c r="CF54" s="308"/>
      <c r="CG54" s="308"/>
      <c r="CH54" s="308"/>
      <c r="CI54" s="308"/>
      <c r="CJ54" s="308"/>
      <c r="CK54" s="308"/>
      <c r="CL54" s="311"/>
      <c r="CN54" s="309"/>
      <c r="CO54" s="308"/>
      <c r="CP54" s="308"/>
      <c r="CQ54" s="308"/>
      <c r="CR54" s="308"/>
      <c r="CS54" s="308"/>
      <c r="CT54" s="308"/>
      <c r="CU54" s="308"/>
      <c r="CV54" s="308"/>
      <c r="CW54" s="308"/>
      <c r="CX54" s="308"/>
      <c r="CY54" s="308"/>
      <c r="CZ54" s="308"/>
      <c r="DA54" s="308"/>
      <c r="DB54" s="308"/>
      <c r="DC54" s="308"/>
      <c r="DD54" s="308"/>
      <c r="DE54" s="308"/>
      <c r="DF54" s="308"/>
      <c r="DG54" s="308"/>
      <c r="DH54" s="308"/>
      <c r="DI54" s="308"/>
      <c r="DJ54" s="308"/>
      <c r="DK54" s="308"/>
      <c r="DL54" s="311"/>
    </row>
    <row r="55" spans="1:116" x14ac:dyDescent="0.4">
      <c r="G55" s="12" t="s">
        <v>616</v>
      </c>
      <c r="H55" s="12"/>
      <c r="I55" s="12"/>
      <c r="J55" s="61"/>
      <c r="K55" s="61"/>
      <c r="L55" s="61"/>
      <c r="M55" s="61"/>
      <c r="N55" s="61"/>
      <c r="O55" s="61"/>
      <c r="P55" s="61"/>
      <c r="Q55" s="61"/>
      <c r="R55" s="18"/>
    </row>
    <row r="56" spans="1:116" x14ac:dyDescent="0.4">
      <c r="C56" s="8" t="s">
        <v>224</v>
      </c>
      <c r="D56" t="s">
        <v>224</v>
      </c>
      <c r="G56" s="373" t="s">
        <v>617</v>
      </c>
      <c r="H56" s="269"/>
      <c r="I56" s="269"/>
      <c r="J56" s="269"/>
      <c r="K56" s="53">
        <f ca="1">SUMIF($5:$5,K$3,56:56)</f>
        <v>169694487.19999993</v>
      </c>
      <c r="L56" s="53">
        <f ca="1">SUMIF($5:$5,L$3,56:56)</f>
        <v>169373886.25999987</v>
      </c>
      <c r="M56" s="53">
        <f ca="1">SUMIF($5:$5,M$3,56:56)</f>
        <v>169037442.77299988</v>
      </c>
      <c r="N56" s="53">
        <f ca="1">SUMIF($5:$5,N$3,56:56)</f>
        <v>168684364.61164975</v>
      </c>
      <c r="O56" s="53">
        <f ca="1">SUMIF($5:$5,O$3,56:56)</f>
        <v>168313820.04223228</v>
      </c>
      <c r="P56" s="53">
        <f ca="1">SUMIF($5:$5,P$3,56:56)</f>
        <v>167924935.744344</v>
      </c>
      <c r="Q56" s="269"/>
      <c r="R56" s="325">
        <v>0</v>
      </c>
      <c r="S56" s="53">
        <f t="shared" ref="S56:AX56" ca="1" si="31">R56+S95</f>
        <v>169974540.59999999</v>
      </c>
      <c r="T56" s="53">
        <f t="shared" ca="1" si="31"/>
        <v>169949081.19999999</v>
      </c>
      <c r="U56" s="53">
        <f t="shared" ca="1" si="31"/>
        <v>169923621.79999998</v>
      </c>
      <c r="V56" s="53">
        <f t="shared" ca="1" si="31"/>
        <v>169898162.39999998</v>
      </c>
      <c r="W56" s="53">
        <f t="shared" ca="1" si="31"/>
        <v>169872702.99999997</v>
      </c>
      <c r="X56" s="53">
        <f t="shared" ca="1" si="31"/>
        <v>169847243.59999996</v>
      </c>
      <c r="Y56" s="53">
        <f t="shared" ca="1" si="31"/>
        <v>169821784.19999996</v>
      </c>
      <c r="Z56" s="53">
        <f t="shared" ca="1" si="31"/>
        <v>169796324.79999995</v>
      </c>
      <c r="AA56" s="53">
        <f t="shared" ca="1" si="31"/>
        <v>169770865.39999995</v>
      </c>
      <c r="AB56" s="53">
        <f t="shared" ca="1" si="31"/>
        <v>169745405.99999994</v>
      </c>
      <c r="AC56" s="53">
        <f t="shared" ca="1" si="31"/>
        <v>169719946.59999993</v>
      </c>
      <c r="AD56" s="53">
        <f t="shared" ca="1" si="31"/>
        <v>169694487.19999993</v>
      </c>
      <c r="AE56" s="53">
        <f t="shared" ca="1" si="31"/>
        <v>169667770.45499992</v>
      </c>
      <c r="AF56" s="53">
        <f t="shared" ca="1" si="31"/>
        <v>169641053.70999992</v>
      </c>
      <c r="AG56" s="53">
        <f t="shared" ca="1" si="31"/>
        <v>169614336.96499991</v>
      </c>
      <c r="AH56" s="53">
        <f t="shared" ca="1" si="31"/>
        <v>169587620.21999991</v>
      </c>
      <c r="AI56" s="53">
        <f t="shared" ca="1" si="31"/>
        <v>169560903.4749999</v>
      </c>
      <c r="AJ56" s="53">
        <f t="shared" ca="1" si="31"/>
        <v>169534186.7299999</v>
      </c>
      <c r="AK56" s="53">
        <f t="shared" ca="1" si="31"/>
        <v>169507469.9849999</v>
      </c>
      <c r="AL56" s="53">
        <f t="shared" ca="1" si="31"/>
        <v>169480753.23999989</v>
      </c>
      <c r="AM56" s="53">
        <f t="shared" ca="1" si="31"/>
        <v>169454036.49499989</v>
      </c>
      <c r="AN56" s="53">
        <f t="shared" ca="1" si="31"/>
        <v>169427319.74999988</v>
      </c>
      <c r="AO56" s="53">
        <f t="shared" ca="1" si="31"/>
        <v>169400603.00499988</v>
      </c>
      <c r="AP56" s="53">
        <f t="shared" ca="1" si="31"/>
        <v>169373886.25999987</v>
      </c>
      <c r="AQ56" s="53">
        <f t="shared" ca="1" si="31"/>
        <v>169345849.30274987</v>
      </c>
      <c r="AR56" s="53">
        <f t="shared" ca="1" si="31"/>
        <v>169317812.34549987</v>
      </c>
      <c r="AS56" s="53">
        <f t="shared" ca="1" si="31"/>
        <v>169289775.38824987</v>
      </c>
      <c r="AT56" s="53">
        <f t="shared" ca="1" si="31"/>
        <v>169261738.43099988</v>
      </c>
      <c r="AU56" s="53">
        <f t="shared" ca="1" si="31"/>
        <v>169233701.47374988</v>
      </c>
      <c r="AV56" s="53">
        <f t="shared" ca="1" si="31"/>
        <v>169205664.51649988</v>
      </c>
      <c r="AW56" s="53">
        <f t="shared" ca="1" si="31"/>
        <v>169177627.55924988</v>
      </c>
      <c r="AX56" s="53">
        <f t="shared" ca="1" si="31"/>
        <v>169149590.60199988</v>
      </c>
      <c r="AY56" s="53">
        <f t="shared" ref="AY56:CD56" ca="1" si="32">AX56+AY95</f>
        <v>169121553.64474988</v>
      </c>
      <c r="AZ56" s="53">
        <f t="shared" ca="1" si="32"/>
        <v>169093516.68749988</v>
      </c>
      <c r="BA56" s="53">
        <f t="shared" ca="1" si="32"/>
        <v>169065479.73024988</v>
      </c>
      <c r="BB56" s="53">
        <f t="shared" ca="1" si="32"/>
        <v>169037442.77299988</v>
      </c>
      <c r="BC56" s="53">
        <f t="shared" ca="1" si="32"/>
        <v>169008019.59288737</v>
      </c>
      <c r="BD56" s="53">
        <f t="shared" ca="1" si="32"/>
        <v>168978596.41277486</v>
      </c>
      <c r="BE56" s="53">
        <f t="shared" ca="1" si="32"/>
        <v>168949173.23266235</v>
      </c>
      <c r="BF56" s="53">
        <f t="shared" ca="1" si="32"/>
        <v>168919750.05254984</v>
      </c>
      <c r="BG56" s="53">
        <f t="shared" ca="1" si="32"/>
        <v>168890326.87243733</v>
      </c>
      <c r="BH56" s="53">
        <f t="shared" ca="1" si="32"/>
        <v>168860903.69232482</v>
      </c>
      <c r="BI56" s="53">
        <f t="shared" ca="1" si="32"/>
        <v>168831480.51221231</v>
      </c>
      <c r="BJ56" s="53">
        <f t="shared" ca="1" si="32"/>
        <v>168802057.3320998</v>
      </c>
      <c r="BK56" s="53">
        <f t="shared" ca="1" si="32"/>
        <v>168772634.15198728</v>
      </c>
      <c r="BL56" s="53">
        <f t="shared" ca="1" si="32"/>
        <v>168743210.97187477</v>
      </c>
      <c r="BM56" s="53">
        <f t="shared" ca="1" si="32"/>
        <v>168713787.79176226</v>
      </c>
      <c r="BN56" s="53">
        <f t="shared" ca="1" si="32"/>
        <v>168684364.61164975</v>
      </c>
      <c r="BO56" s="53">
        <f t="shared" ca="1" si="32"/>
        <v>168653485.89753163</v>
      </c>
      <c r="BP56" s="53">
        <f t="shared" ca="1" si="32"/>
        <v>168622607.18341351</v>
      </c>
      <c r="BQ56" s="53">
        <f t="shared" ca="1" si="32"/>
        <v>168591728.46929538</v>
      </c>
      <c r="BR56" s="53">
        <f t="shared" ca="1" si="32"/>
        <v>168560849.75517726</v>
      </c>
      <c r="BS56" s="53">
        <f t="shared" ca="1" si="32"/>
        <v>168529971.04105914</v>
      </c>
      <c r="BT56" s="53">
        <f t="shared" ca="1" si="32"/>
        <v>168499092.32694101</v>
      </c>
      <c r="BU56" s="53">
        <f t="shared" ca="1" si="32"/>
        <v>168468213.61282289</v>
      </c>
      <c r="BV56" s="53">
        <f t="shared" ca="1" si="32"/>
        <v>168437334.89870477</v>
      </c>
      <c r="BW56" s="53">
        <f t="shared" ca="1" si="32"/>
        <v>168406456.18458664</v>
      </c>
      <c r="BX56" s="53">
        <f t="shared" ca="1" si="32"/>
        <v>168375577.47046852</v>
      </c>
      <c r="BY56" s="53">
        <f t="shared" ca="1" si="32"/>
        <v>168344698.7563504</v>
      </c>
      <c r="BZ56" s="53">
        <f t="shared" ca="1" si="32"/>
        <v>168313820.04223228</v>
      </c>
      <c r="CA56" s="53">
        <f t="shared" ca="1" si="32"/>
        <v>168281413.01740825</v>
      </c>
      <c r="CB56" s="53">
        <f t="shared" ca="1" si="32"/>
        <v>168249005.99258423</v>
      </c>
      <c r="CC56" s="53">
        <f t="shared" ca="1" si="32"/>
        <v>168216598.96776021</v>
      </c>
      <c r="CD56" s="53">
        <f t="shared" ca="1" si="32"/>
        <v>168184191.94293618</v>
      </c>
      <c r="CE56" s="53">
        <f t="shared" ref="CE56:CL56" ca="1" si="33">CD56+CE95</f>
        <v>168151784.91811216</v>
      </c>
      <c r="CF56" s="53">
        <f t="shared" ca="1" si="33"/>
        <v>168119377.89328814</v>
      </c>
      <c r="CG56" s="53">
        <f t="shared" ca="1" si="33"/>
        <v>168086970.86846411</v>
      </c>
      <c r="CH56" s="53">
        <f t="shared" ca="1" si="33"/>
        <v>168054563.84364009</v>
      </c>
      <c r="CI56" s="53">
        <f t="shared" ca="1" si="33"/>
        <v>168022156.81881607</v>
      </c>
      <c r="CJ56" s="53">
        <f t="shared" ca="1" si="33"/>
        <v>167989749.79399204</v>
      </c>
      <c r="CK56" s="53">
        <f t="shared" ca="1" si="33"/>
        <v>167957342.76916802</v>
      </c>
      <c r="CL56" s="53">
        <f t="shared" ca="1" si="33"/>
        <v>167924935.744344</v>
      </c>
      <c r="CN56" s="53">
        <f t="shared" ref="CN56:DL56" ca="1" si="34">CM56+CN95</f>
        <v>0</v>
      </c>
      <c r="CO56" s="53">
        <f t="shared" ca="1" si="34"/>
        <v>0</v>
      </c>
      <c r="CP56" s="53">
        <f t="shared" ca="1" si="34"/>
        <v>0</v>
      </c>
      <c r="CQ56" s="53">
        <f t="shared" ca="1" si="34"/>
        <v>0</v>
      </c>
      <c r="CR56" s="53">
        <f t="shared" ca="1" si="34"/>
        <v>0</v>
      </c>
      <c r="CS56" s="53">
        <f t="shared" ca="1" si="34"/>
        <v>0</v>
      </c>
      <c r="CT56" s="53">
        <f t="shared" ca="1" si="34"/>
        <v>0</v>
      </c>
      <c r="CU56" s="53">
        <f t="shared" ca="1" si="34"/>
        <v>0</v>
      </c>
      <c r="CV56" s="53">
        <f t="shared" ca="1" si="34"/>
        <v>0</v>
      </c>
      <c r="CW56" s="53">
        <f t="shared" ca="1" si="34"/>
        <v>0</v>
      </c>
      <c r="CX56" s="53">
        <f t="shared" ca="1" si="34"/>
        <v>0</v>
      </c>
      <c r="CY56" s="53">
        <f t="shared" ca="1" si="34"/>
        <v>0</v>
      </c>
      <c r="CZ56" s="53">
        <f t="shared" ca="1" si="34"/>
        <v>0</v>
      </c>
      <c r="DA56" s="53">
        <f t="shared" ca="1" si="34"/>
        <v>0</v>
      </c>
      <c r="DB56" s="53">
        <f t="shared" ca="1" si="34"/>
        <v>0</v>
      </c>
      <c r="DC56" s="53">
        <f t="shared" ca="1" si="34"/>
        <v>0</v>
      </c>
      <c r="DD56" s="53">
        <f t="shared" ca="1" si="34"/>
        <v>0</v>
      </c>
      <c r="DE56" s="53">
        <f t="shared" ca="1" si="34"/>
        <v>0</v>
      </c>
      <c r="DF56" s="53">
        <f t="shared" ca="1" si="34"/>
        <v>0</v>
      </c>
      <c r="DG56" s="53">
        <f t="shared" ca="1" si="34"/>
        <v>0</v>
      </c>
      <c r="DH56" s="53">
        <f t="shared" ca="1" si="34"/>
        <v>0</v>
      </c>
      <c r="DI56" s="53">
        <f t="shared" ca="1" si="34"/>
        <v>0</v>
      </c>
      <c r="DJ56" s="53">
        <f t="shared" ca="1" si="34"/>
        <v>0</v>
      </c>
      <c r="DK56" s="53">
        <f t="shared" ca="1" si="34"/>
        <v>0</v>
      </c>
      <c r="DL56" s="53">
        <f t="shared" ca="1" si="34"/>
        <v>0</v>
      </c>
    </row>
    <row r="57" spans="1:116" x14ac:dyDescent="0.4">
      <c r="A57" s="65"/>
      <c r="B57" s="27"/>
      <c r="C57" s="27"/>
      <c r="D57" s="27"/>
      <c r="E57" s="27" t="s">
        <v>224</v>
      </c>
      <c r="F57" s="27" t="s">
        <v>224</v>
      </c>
      <c r="G57" s="27" t="s">
        <v>618</v>
      </c>
      <c r="H57" s="28"/>
      <c r="I57" s="28"/>
      <c r="J57" s="28"/>
      <c r="K57" s="63">
        <f ca="1">SUMIF($5:$5,K$3,57:57)</f>
        <v>169694487.19999993</v>
      </c>
      <c r="L57" s="63">
        <f ca="1">SUMIF($5:$5,L$3,57:57)</f>
        <v>169373886.25999987</v>
      </c>
      <c r="M57" s="63">
        <f ca="1">SUMIF($5:$5,M$3,57:57)</f>
        <v>169037442.77299988</v>
      </c>
      <c r="N57" s="63">
        <f ca="1">SUMIF($5:$5,N$3,57:57)</f>
        <v>168684364.61164975</v>
      </c>
      <c r="O57" s="63">
        <f ca="1">SUMIF($5:$5,O$3,57:57)</f>
        <v>168313820.04223228</v>
      </c>
      <c r="P57" s="63">
        <f ca="1">SUMIF($5:$5,P$3,57:57)</f>
        <v>167924935.744344</v>
      </c>
      <c r="Q57" s="28"/>
      <c r="R57" s="118">
        <f>SUMIF($C:$C,$F57,R:R)</f>
        <v>0</v>
      </c>
      <c r="S57" s="261">
        <f ca="1">SUMIF($C:$C,$F57,S:S)</f>
        <v>169974540.59999999</v>
      </c>
      <c r="T57" s="261">
        <f ca="1">SUMIF($C:$C,$F57,T:T)</f>
        <v>169949081.19999999</v>
      </c>
      <c r="U57" s="261">
        <f ca="1">SUMIF($C:$C,$F57,U:U)</f>
        <v>169923621.79999998</v>
      </c>
      <c r="V57" s="261">
        <f ca="1">SUMIF($C:$C,$F57,V:V)</f>
        <v>169898162.39999998</v>
      </c>
      <c r="W57" s="261">
        <f ca="1">SUMIF($C:$C,$F57,W:W)</f>
        <v>169872702.99999997</v>
      </c>
      <c r="X57" s="261">
        <f ca="1">SUMIF($C:$C,$F57,X:X)</f>
        <v>169847243.59999996</v>
      </c>
      <c r="Y57" s="261">
        <f ca="1">SUMIF($C:$C,$F57,Y:Y)</f>
        <v>169821784.19999996</v>
      </c>
      <c r="Z57" s="261">
        <f ca="1">SUMIF($C:$C,$F57,Z:Z)</f>
        <v>169796324.79999995</v>
      </c>
      <c r="AA57" s="261">
        <f ca="1">SUMIF($C:$C,$F57,AA:AA)</f>
        <v>169770865.39999995</v>
      </c>
      <c r="AB57" s="261">
        <f ca="1">SUMIF($C:$C,$F57,AB:AB)</f>
        <v>169745405.99999994</v>
      </c>
      <c r="AC57" s="261">
        <f ca="1">SUMIF($C:$C,$F57,AC:AC)</f>
        <v>169719946.59999993</v>
      </c>
      <c r="AD57" s="261">
        <f ca="1">SUMIF($C:$C,$F57,AD:AD)</f>
        <v>169694487.19999993</v>
      </c>
      <c r="AE57" s="261">
        <f ca="1">SUMIF($C:$C,$F57,AE:AE)</f>
        <v>169667770.45499992</v>
      </c>
      <c r="AF57" s="261">
        <f ca="1">SUMIF($C:$C,$F57,AF:AF)</f>
        <v>169641053.70999992</v>
      </c>
      <c r="AG57" s="261">
        <f ca="1">SUMIF($C:$C,$F57,AG:AG)</f>
        <v>169614336.96499991</v>
      </c>
      <c r="AH57" s="261">
        <f ca="1">SUMIF($C:$C,$F57,AH:AH)</f>
        <v>169587620.21999991</v>
      </c>
      <c r="AI57" s="261">
        <f ca="1">SUMIF($C:$C,$F57,AI:AI)</f>
        <v>169560903.4749999</v>
      </c>
      <c r="AJ57" s="261">
        <f ca="1">SUMIF($C:$C,$F57,AJ:AJ)</f>
        <v>169534186.7299999</v>
      </c>
      <c r="AK57" s="261">
        <f ca="1">SUMIF($C:$C,$F57,AK:AK)</f>
        <v>169507469.9849999</v>
      </c>
      <c r="AL57" s="261">
        <f ca="1">SUMIF($C:$C,$F57,AL:AL)</f>
        <v>169480753.23999989</v>
      </c>
      <c r="AM57" s="261">
        <f ca="1">SUMIF($C:$C,$F57,AM:AM)</f>
        <v>169454036.49499989</v>
      </c>
      <c r="AN57" s="261">
        <f ca="1">SUMIF($C:$C,$F57,AN:AN)</f>
        <v>169427319.74999988</v>
      </c>
      <c r="AO57" s="261">
        <f ca="1">SUMIF($C:$C,$F57,AO:AO)</f>
        <v>169400603.00499988</v>
      </c>
      <c r="AP57" s="261">
        <f ca="1">SUMIF($C:$C,$F57,AP:AP)</f>
        <v>169373886.25999987</v>
      </c>
      <c r="AQ57" s="261">
        <f ca="1">SUMIF($C:$C,$F57,AQ:AQ)</f>
        <v>169345849.30274987</v>
      </c>
      <c r="AR57" s="261">
        <f ca="1">SUMIF($C:$C,$F57,AR:AR)</f>
        <v>169317812.34549987</v>
      </c>
      <c r="AS57" s="261">
        <f ca="1">SUMIF($C:$C,$F57,AS:AS)</f>
        <v>169289775.38824987</v>
      </c>
      <c r="AT57" s="261">
        <f ca="1">SUMIF($C:$C,$F57,AT:AT)</f>
        <v>169261738.43099988</v>
      </c>
      <c r="AU57" s="261">
        <f ca="1">SUMIF($C:$C,$F57,AU:AU)</f>
        <v>169233701.47374988</v>
      </c>
      <c r="AV57" s="261">
        <f ca="1">SUMIF($C:$C,$F57,AV:AV)</f>
        <v>169205664.51649988</v>
      </c>
      <c r="AW57" s="261">
        <f ca="1">SUMIF($C:$C,$F57,AW:AW)</f>
        <v>169177627.55924988</v>
      </c>
      <c r="AX57" s="261">
        <f ca="1">SUMIF($C:$C,$F57,AX:AX)</f>
        <v>169149590.60199988</v>
      </c>
      <c r="AY57" s="261">
        <f ca="1">SUMIF($C:$C,$F57,AY:AY)</f>
        <v>169121553.64474988</v>
      </c>
      <c r="AZ57" s="261">
        <f ca="1">SUMIF($C:$C,$F57,AZ:AZ)</f>
        <v>169093516.68749988</v>
      </c>
      <c r="BA57" s="261">
        <f ca="1">SUMIF($C:$C,$F57,BA:BA)</f>
        <v>169065479.73024988</v>
      </c>
      <c r="BB57" s="261">
        <f ca="1">SUMIF($C:$C,$F57,BB:BB)</f>
        <v>169037442.77299988</v>
      </c>
      <c r="BC57" s="261">
        <f ca="1">SUMIF($C:$C,$F57,BC:BC)</f>
        <v>169008019.59288737</v>
      </c>
      <c r="BD57" s="261">
        <f ca="1">SUMIF($C:$C,$F57,BD:BD)</f>
        <v>168978596.41277486</v>
      </c>
      <c r="BE57" s="261">
        <f ca="1">SUMIF($C:$C,$F57,BE:BE)</f>
        <v>168949173.23266235</v>
      </c>
      <c r="BF57" s="261">
        <f ca="1">SUMIF($C:$C,$F57,BF:BF)</f>
        <v>168919750.05254984</v>
      </c>
      <c r="BG57" s="261">
        <f ca="1">SUMIF($C:$C,$F57,BG:BG)</f>
        <v>168890326.87243733</v>
      </c>
      <c r="BH57" s="261">
        <f ca="1">SUMIF($C:$C,$F57,BH:BH)</f>
        <v>168860903.69232482</v>
      </c>
      <c r="BI57" s="261">
        <f ca="1">SUMIF($C:$C,$F57,BI:BI)</f>
        <v>168831480.51221231</v>
      </c>
      <c r="BJ57" s="261">
        <f ca="1">SUMIF($C:$C,$F57,BJ:BJ)</f>
        <v>168802057.3320998</v>
      </c>
      <c r="BK57" s="261">
        <f ca="1">SUMIF($C:$C,$F57,BK:BK)</f>
        <v>168772634.15198728</v>
      </c>
      <c r="BL57" s="261">
        <f ca="1">SUMIF($C:$C,$F57,BL:BL)</f>
        <v>168743210.97187477</v>
      </c>
      <c r="BM57" s="261">
        <f ca="1">SUMIF($C:$C,$F57,BM:BM)</f>
        <v>168713787.79176226</v>
      </c>
      <c r="BN57" s="261">
        <f ca="1">SUMIF($C:$C,$F57,BN:BN)</f>
        <v>168684364.61164975</v>
      </c>
      <c r="BO57" s="261">
        <f ca="1">SUMIF($C:$C,$F57,BO:BO)</f>
        <v>168653485.89753163</v>
      </c>
      <c r="BP57" s="261">
        <f ca="1">SUMIF($C:$C,$F57,BP:BP)</f>
        <v>168622607.18341351</v>
      </c>
      <c r="BQ57" s="261">
        <f ca="1">SUMIF($C:$C,$F57,BQ:BQ)</f>
        <v>168591728.46929538</v>
      </c>
      <c r="BR57" s="261">
        <f ca="1">SUMIF($C:$C,$F57,BR:BR)</f>
        <v>168560849.75517726</v>
      </c>
      <c r="BS57" s="261">
        <f ca="1">SUMIF($C:$C,$F57,BS:BS)</f>
        <v>168529971.04105914</v>
      </c>
      <c r="BT57" s="261">
        <f ca="1">SUMIF($C:$C,$F57,BT:BT)</f>
        <v>168499092.32694101</v>
      </c>
      <c r="BU57" s="261">
        <f ca="1">SUMIF($C:$C,$F57,BU:BU)</f>
        <v>168468213.61282289</v>
      </c>
      <c r="BV57" s="261">
        <f ca="1">SUMIF($C:$C,$F57,BV:BV)</f>
        <v>168437334.89870477</v>
      </c>
      <c r="BW57" s="261">
        <f ca="1">SUMIF($C:$C,$F57,BW:BW)</f>
        <v>168406456.18458664</v>
      </c>
      <c r="BX57" s="261">
        <f ca="1">SUMIF($C:$C,$F57,BX:BX)</f>
        <v>168375577.47046852</v>
      </c>
      <c r="BY57" s="261">
        <f ca="1">SUMIF($C:$C,$F57,BY:BY)</f>
        <v>168344698.7563504</v>
      </c>
      <c r="BZ57" s="261">
        <f ca="1">SUMIF($C:$C,$F57,BZ:BZ)</f>
        <v>168313820.04223228</v>
      </c>
      <c r="CA57" s="261">
        <f ca="1">SUMIF($C:$C,$F57,CA:CA)</f>
        <v>168281413.01740825</v>
      </c>
      <c r="CB57" s="261">
        <f ca="1">SUMIF($C:$C,$F57,CB:CB)</f>
        <v>168249005.99258423</v>
      </c>
      <c r="CC57" s="261">
        <f ca="1">SUMIF($C:$C,$F57,CC:CC)</f>
        <v>168216598.96776021</v>
      </c>
      <c r="CD57" s="261">
        <f ca="1">SUMIF($C:$C,$F57,CD:CD)</f>
        <v>168184191.94293618</v>
      </c>
      <c r="CE57" s="261">
        <f ca="1">SUMIF($C:$C,$F57,CE:CE)</f>
        <v>168151784.91811216</v>
      </c>
      <c r="CF57" s="261">
        <f ca="1">SUMIF($C:$C,$F57,CF:CF)</f>
        <v>168119377.89328814</v>
      </c>
      <c r="CG57" s="261">
        <f ca="1">SUMIF($C:$C,$F57,CG:CG)</f>
        <v>168086970.86846411</v>
      </c>
      <c r="CH57" s="261">
        <f ca="1">SUMIF($C:$C,$F57,CH:CH)</f>
        <v>168054563.84364009</v>
      </c>
      <c r="CI57" s="261">
        <f ca="1">SUMIF($C:$C,$F57,CI:CI)</f>
        <v>168022156.81881607</v>
      </c>
      <c r="CJ57" s="261">
        <f ca="1">SUMIF($C:$C,$F57,CJ:CJ)</f>
        <v>167989749.79399204</v>
      </c>
      <c r="CK57" s="261">
        <f ca="1">SUMIF($C:$C,$F57,CK:CK)</f>
        <v>167957342.76916802</v>
      </c>
      <c r="CL57" s="261">
        <f ca="1">SUMIF($C:$C,$F57,CL:CL)</f>
        <v>167924935.744344</v>
      </c>
      <c r="CN57" s="261">
        <f ca="1">SUMIF($C:$C,$F57,CN:CN)</f>
        <v>0</v>
      </c>
      <c r="CO57" s="261">
        <f ca="1">SUMIF($C:$C,$F57,CO:CO)</f>
        <v>0</v>
      </c>
      <c r="CP57" s="261">
        <f ca="1">SUMIF($C:$C,$F57,CP:CP)</f>
        <v>0</v>
      </c>
      <c r="CQ57" s="261">
        <f ca="1">SUMIF($C:$C,$F57,CQ:CQ)</f>
        <v>0</v>
      </c>
      <c r="CR57" s="261">
        <f ca="1">SUMIF($C:$C,$F57,CR:CR)</f>
        <v>0</v>
      </c>
      <c r="CS57" s="261">
        <f ca="1">SUMIF($C:$C,$F57,CS:CS)</f>
        <v>0</v>
      </c>
      <c r="CT57" s="261">
        <f ca="1">SUMIF($C:$C,$F57,CT:CT)</f>
        <v>0</v>
      </c>
      <c r="CU57" s="261">
        <f ca="1">SUMIF($C:$C,$F57,CU:CU)</f>
        <v>0</v>
      </c>
      <c r="CV57" s="261">
        <f ca="1">SUMIF($C:$C,$F57,CV:CV)</f>
        <v>0</v>
      </c>
      <c r="CW57" s="261">
        <f ca="1">SUMIF($C:$C,$F57,CW:CW)</f>
        <v>0</v>
      </c>
      <c r="CX57" s="261">
        <f ca="1">SUMIF($C:$C,$F57,CX:CX)</f>
        <v>0</v>
      </c>
      <c r="CY57" s="261">
        <f ca="1">SUMIF($C:$C,$F57,CY:CY)</f>
        <v>0</v>
      </c>
      <c r="CZ57" s="261">
        <f ca="1">SUMIF($C:$C,$F57,CZ:CZ)</f>
        <v>0</v>
      </c>
      <c r="DA57" s="261">
        <f ca="1">SUMIF($C:$C,$F57,DA:DA)</f>
        <v>0</v>
      </c>
      <c r="DB57" s="261">
        <f ca="1">SUMIF($C:$C,$F57,DB:DB)</f>
        <v>0</v>
      </c>
      <c r="DC57" s="261">
        <f ca="1">SUMIF($C:$C,$F57,DC:DC)</f>
        <v>0</v>
      </c>
      <c r="DD57" s="261">
        <f ca="1">SUMIF($C:$C,$F57,DD:DD)</f>
        <v>0</v>
      </c>
      <c r="DE57" s="261">
        <f ca="1">SUMIF($C:$C,$F57,DE:DE)</f>
        <v>0</v>
      </c>
      <c r="DF57" s="261">
        <f ca="1">SUMIF($C:$C,$F57,DF:DF)</f>
        <v>0</v>
      </c>
      <c r="DG57" s="261">
        <f ca="1">SUMIF($C:$C,$F57,DG:DG)</f>
        <v>0</v>
      </c>
      <c r="DH57" s="261">
        <f ca="1">SUMIF($C:$C,$F57,DH:DH)</f>
        <v>0</v>
      </c>
      <c r="DI57" s="261">
        <f ca="1">SUMIF($C:$C,$F57,DI:DI)</f>
        <v>0</v>
      </c>
      <c r="DJ57" s="261">
        <f ca="1">SUMIF($C:$C,$F57,DJ:DJ)</f>
        <v>0</v>
      </c>
      <c r="DK57" s="261">
        <f ca="1">SUMIF($C:$C,$F57,DK:DK)</f>
        <v>0</v>
      </c>
      <c r="DL57" s="261">
        <f ca="1">SUMIF($C:$C,$F57,DL:DL)</f>
        <v>0</v>
      </c>
    </row>
    <row r="59" spans="1:116" x14ac:dyDescent="0.4">
      <c r="B59" s="27" t="s">
        <v>240</v>
      </c>
      <c r="G59" s="12" t="s">
        <v>619</v>
      </c>
    </row>
    <row r="60" spans="1:116" x14ac:dyDescent="0.4">
      <c r="A60" s="65"/>
      <c r="B60" s="27" t="s">
        <v>240</v>
      </c>
      <c r="C60" s="27"/>
      <c r="D60" s="27"/>
      <c r="E60" s="27"/>
      <c r="F60" s="27" t="s">
        <v>240</v>
      </c>
      <c r="G60" s="27" t="s">
        <v>620</v>
      </c>
      <c r="H60" s="27"/>
      <c r="I60" s="27"/>
      <c r="J60" s="28"/>
      <c r="K60" s="63">
        <f>SUMIF($5:$5,K$3,60:60)</f>
        <v>0</v>
      </c>
      <c r="L60" s="63">
        <f>SUMIF($5:$5,L$3,60:60)</f>
        <v>0</v>
      </c>
      <c r="M60" s="63">
        <f>SUMIF($5:$5,M$3,60:60)</f>
        <v>0</v>
      </c>
      <c r="N60" s="63">
        <f>SUMIF($5:$5,N$3,60:60)</f>
        <v>0</v>
      </c>
      <c r="O60" s="63">
        <f>SUMIF($5:$5,O$3,60:60)</f>
        <v>0</v>
      </c>
      <c r="P60" s="63">
        <f>SUMIF($5:$5,P$3,60:60)</f>
        <v>0</v>
      </c>
      <c r="Q60" s="28"/>
      <c r="R60" s="252">
        <f>SUMIF($C:$C,$F60,R:R)</f>
        <v>0</v>
      </c>
      <c r="S60" s="261">
        <f>SUMIF($C:$C,$F60,S:S)</f>
        <v>0</v>
      </c>
      <c r="T60" s="261">
        <f>SUMIF($C:$C,$F60,T:T)</f>
        <v>0</v>
      </c>
      <c r="U60" s="261">
        <f>SUMIF($C:$C,$F60,U:U)</f>
        <v>0</v>
      </c>
      <c r="V60" s="261">
        <f>SUMIF($C:$C,$F60,V:V)</f>
        <v>0</v>
      </c>
      <c r="W60" s="261">
        <f>SUMIF($C:$C,$F60,W:W)</f>
        <v>0</v>
      </c>
      <c r="X60" s="261">
        <f>SUMIF($C:$C,$F60,X:X)</f>
        <v>0</v>
      </c>
      <c r="Y60" s="261">
        <f>SUMIF($C:$C,$F60,Y:Y)</f>
        <v>0</v>
      </c>
      <c r="Z60" s="261">
        <f>SUMIF($C:$C,$F60,Z:Z)</f>
        <v>0</v>
      </c>
      <c r="AA60" s="261">
        <f>SUMIF($C:$C,$F60,AA:AA)</f>
        <v>0</v>
      </c>
      <c r="AB60" s="261">
        <f>SUMIF($C:$C,$F60,AB:AB)</f>
        <v>0</v>
      </c>
      <c r="AC60" s="261">
        <f>SUMIF($C:$C,$F60,AC:AC)</f>
        <v>0</v>
      </c>
      <c r="AD60" s="261">
        <f>SUMIF($C:$C,$F60,AD:AD)</f>
        <v>0</v>
      </c>
      <c r="AE60" s="261">
        <f>SUMIF($C:$C,$F60,AE:AE)</f>
        <v>0</v>
      </c>
      <c r="AF60" s="261">
        <f>SUMIF($C:$C,$F60,AF:AF)</f>
        <v>0</v>
      </c>
      <c r="AG60" s="261">
        <f>SUMIF($C:$C,$F60,AG:AG)</f>
        <v>0</v>
      </c>
      <c r="AH60" s="261">
        <f>SUMIF($C:$C,$F60,AH:AH)</f>
        <v>0</v>
      </c>
      <c r="AI60" s="261">
        <f>SUMIF($C:$C,$F60,AI:AI)</f>
        <v>0</v>
      </c>
      <c r="AJ60" s="261">
        <f>SUMIF($C:$C,$F60,AJ:AJ)</f>
        <v>0</v>
      </c>
      <c r="AK60" s="261">
        <f>SUMIF($C:$C,$F60,AK:AK)</f>
        <v>0</v>
      </c>
      <c r="AL60" s="261">
        <f>SUMIF($C:$C,$F60,AL:AL)</f>
        <v>0</v>
      </c>
      <c r="AM60" s="261">
        <f>SUMIF($C:$C,$F60,AM:AM)</f>
        <v>0</v>
      </c>
      <c r="AN60" s="261">
        <f>SUMIF($C:$C,$F60,AN:AN)</f>
        <v>0</v>
      </c>
      <c r="AO60" s="261">
        <f>SUMIF($C:$C,$F60,AO:AO)</f>
        <v>0</v>
      </c>
      <c r="AP60" s="261">
        <f>SUMIF($C:$C,$F60,AP:AP)</f>
        <v>0</v>
      </c>
      <c r="AQ60" s="261">
        <f>SUMIF($C:$C,$F60,AQ:AQ)</f>
        <v>0</v>
      </c>
      <c r="AR60" s="261">
        <f>SUMIF($C:$C,$F60,AR:AR)</f>
        <v>0</v>
      </c>
      <c r="AS60" s="261">
        <f>SUMIF($C:$C,$F60,AS:AS)</f>
        <v>0</v>
      </c>
      <c r="AT60" s="261">
        <f>SUMIF($C:$C,$F60,AT:AT)</f>
        <v>0</v>
      </c>
      <c r="AU60" s="261">
        <f>SUMIF($C:$C,$F60,AU:AU)</f>
        <v>0</v>
      </c>
      <c r="AV60" s="261">
        <f>SUMIF($C:$C,$F60,AV:AV)</f>
        <v>0</v>
      </c>
      <c r="AW60" s="261">
        <f>SUMIF($C:$C,$F60,AW:AW)</f>
        <v>0</v>
      </c>
      <c r="AX60" s="261">
        <f>SUMIF($C:$C,$F60,AX:AX)</f>
        <v>0</v>
      </c>
      <c r="AY60" s="261">
        <f>SUMIF($C:$C,$F60,AY:AY)</f>
        <v>0</v>
      </c>
      <c r="AZ60" s="261">
        <f>SUMIF($C:$C,$F60,AZ:AZ)</f>
        <v>0</v>
      </c>
      <c r="BA60" s="261">
        <f>SUMIF($C:$C,$F60,BA:BA)</f>
        <v>0</v>
      </c>
      <c r="BB60" s="261">
        <f>SUMIF($C:$C,$F60,BB:BB)</f>
        <v>0</v>
      </c>
      <c r="BC60" s="261">
        <f>SUMIF($C:$C,$F60,BC:BC)</f>
        <v>0</v>
      </c>
      <c r="BD60" s="261">
        <f>SUMIF($C:$C,$F60,BD:BD)</f>
        <v>0</v>
      </c>
      <c r="BE60" s="261">
        <f>SUMIF($C:$C,$F60,BE:BE)</f>
        <v>0</v>
      </c>
      <c r="BF60" s="261">
        <f>SUMIF($C:$C,$F60,BF:BF)</f>
        <v>0</v>
      </c>
      <c r="BG60" s="261">
        <f>SUMIF($C:$C,$F60,BG:BG)</f>
        <v>0</v>
      </c>
      <c r="BH60" s="261">
        <f>SUMIF($C:$C,$F60,BH:BH)</f>
        <v>0</v>
      </c>
      <c r="BI60" s="261">
        <f>SUMIF($C:$C,$F60,BI:BI)</f>
        <v>0</v>
      </c>
      <c r="BJ60" s="261">
        <f>SUMIF($C:$C,$F60,BJ:BJ)</f>
        <v>0</v>
      </c>
      <c r="BK60" s="261">
        <f>SUMIF($C:$C,$F60,BK:BK)</f>
        <v>0</v>
      </c>
      <c r="BL60" s="261">
        <f>SUMIF($C:$C,$F60,BL:BL)</f>
        <v>0</v>
      </c>
      <c r="BM60" s="261">
        <f>SUMIF($C:$C,$F60,BM:BM)</f>
        <v>0</v>
      </c>
      <c r="BN60" s="261">
        <f>SUMIF($C:$C,$F60,BN:BN)</f>
        <v>0</v>
      </c>
      <c r="BO60" s="261">
        <f>SUMIF($C:$C,$F60,BO:BO)</f>
        <v>0</v>
      </c>
      <c r="BP60" s="261">
        <f>SUMIF($C:$C,$F60,BP:BP)</f>
        <v>0</v>
      </c>
      <c r="BQ60" s="261">
        <f>SUMIF($C:$C,$F60,BQ:BQ)</f>
        <v>0</v>
      </c>
      <c r="BR60" s="261">
        <f>SUMIF($C:$C,$F60,BR:BR)</f>
        <v>0</v>
      </c>
      <c r="BS60" s="261">
        <f>SUMIF($C:$C,$F60,BS:BS)</f>
        <v>0</v>
      </c>
      <c r="BT60" s="261">
        <f>SUMIF($C:$C,$F60,BT:BT)</f>
        <v>0</v>
      </c>
      <c r="BU60" s="261">
        <f>SUMIF($C:$C,$F60,BU:BU)</f>
        <v>0</v>
      </c>
      <c r="BV60" s="261">
        <f>SUMIF($C:$C,$F60,BV:BV)</f>
        <v>0</v>
      </c>
      <c r="BW60" s="261">
        <f>SUMIF($C:$C,$F60,BW:BW)</f>
        <v>0</v>
      </c>
      <c r="BX60" s="261">
        <f>SUMIF($C:$C,$F60,BX:BX)</f>
        <v>0</v>
      </c>
      <c r="BY60" s="261">
        <f>SUMIF($C:$C,$F60,BY:BY)</f>
        <v>0</v>
      </c>
      <c r="BZ60" s="261">
        <f>SUMIF($C:$C,$F60,BZ:BZ)</f>
        <v>0</v>
      </c>
      <c r="CA60" s="261">
        <f>SUMIF($C:$C,$F60,CA:CA)</f>
        <v>0</v>
      </c>
      <c r="CB60" s="261">
        <f>SUMIF($C:$C,$F60,CB:CB)</f>
        <v>0</v>
      </c>
      <c r="CC60" s="261">
        <f>SUMIF($C:$C,$F60,CC:CC)</f>
        <v>0</v>
      </c>
      <c r="CD60" s="261">
        <f>SUMIF($C:$C,$F60,CD:CD)</f>
        <v>0</v>
      </c>
      <c r="CE60" s="261">
        <f>SUMIF($C:$C,$F60,CE:CE)</f>
        <v>0</v>
      </c>
      <c r="CF60" s="261">
        <f>SUMIF($C:$C,$F60,CF:CF)</f>
        <v>0</v>
      </c>
      <c r="CG60" s="261">
        <f>SUMIF($C:$C,$F60,CG:CG)</f>
        <v>0</v>
      </c>
      <c r="CH60" s="261">
        <f>SUMIF($C:$C,$F60,CH:CH)</f>
        <v>0</v>
      </c>
      <c r="CI60" s="261">
        <f>SUMIF($C:$C,$F60,CI:CI)</f>
        <v>0</v>
      </c>
      <c r="CJ60" s="261">
        <f>SUMIF($C:$C,$F60,CJ:CJ)</f>
        <v>0</v>
      </c>
      <c r="CK60" s="261">
        <f>SUMIF($C:$C,$F60,CK:CK)</f>
        <v>0</v>
      </c>
      <c r="CL60" s="261">
        <f>SUMIF($C:$C,$F60,CL:CL)</f>
        <v>0</v>
      </c>
      <c r="CN60" s="261">
        <f>SUMIF($C:$C,$F60,CN:CN)</f>
        <v>0</v>
      </c>
      <c r="CO60" s="261">
        <f>SUMIF($C:$C,$F60,CO:CO)</f>
        <v>0</v>
      </c>
      <c r="CP60" s="261">
        <f>SUMIF($C:$C,$F60,CP:CP)</f>
        <v>0</v>
      </c>
      <c r="CQ60" s="261">
        <f>SUMIF($C:$C,$F60,CQ:CQ)</f>
        <v>0</v>
      </c>
      <c r="CR60" s="261">
        <f>SUMIF($C:$C,$F60,CR:CR)</f>
        <v>0</v>
      </c>
      <c r="CS60" s="261">
        <f>SUMIF($C:$C,$F60,CS:CS)</f>
        <v>0</v>
      </c>
      <c r="CT60" s="261">
        <f>SUMIF($C:$C,$F60,CT:CT)</f>
        <v>0</v>
      </c>
      <c r="CU60" s="261">
        <f>SUMIF($C:$C,$F60,CU:CU)</f>
        <v>0</v>
      </c>
      <c r="CV60" s="261">
        <f>SUMIF($C:$C,$F60,CV:CV)</f>
        <v>0</v>
      </c>
      <c r="CW60" s="261">
        <f>SUMIF($C:$C,$F60,CW:CW)</f>
        <v>0</v>
      </c>
      <c r="CX60" s="261">
        <f>SUMIF($C:$C,$F60,CX:CX)</f>
        <v>0</v>
      </c>
      <c r="CY60" s="261">
        <f>SUMIF($C:$C,$F60,CY:CY)</f>
        <v>0</v>
      </c>
      <c r="CZ60" s="261">
        <f>SUMIF($C:$C,$F60,CZ:CZ)</f>
        <v>0</v>
      </c>
      <c r="DA60" s="261">
        <f>SUMIF($C:$C,$F60,DA:DA)</f>
        <v>0</v>
      </c>
      <c r="DB60" s="261">
        <f>SUMIF($C:$C,$F60,DB:DB)</f>
        <v>0</v>
      </c>
      <c r="DC60" s="261">
        <f>SUMIF($C:$C,$F60,DC:DC)</f>
        <v>0</v>
      </c>
      <c r="DD60" s="261">
        <f>SUMIF($C:$C,$F60,DD:DD)</f>
        <v>0</v>
      </c>
      <c r="DE60" s="261">
        <f>SUMIF($C:$C,$F60,DE:DE)</f>
        <v>0</v>
      </c>
      <c r="DF60" s="261">
        <f>SUMIF($C:$C,$F60,DF:DF)</f>
        <v>0</v>
      </c>
      <c r="DG60" s="261">
        <f>SUMIF($C:$C,$F60,DG:DG)</f>
        <v>0</v>
      </c>
      <c r="DH60" s="261">
        <f>SUMIF($C:$C,$F60,DH:DH)</f>
        <v>0</v>
      </c>
      <c r="DI60" s="261">
        <f>SUMIF($C:$C,$F60,DI:DI)</f>
        <v>0</v>
      </c>
      <c r="DJ60" s="261">
        <f>SUMIF($C:$C,$F60,DJ:DJ)</f>
        <v>0</v>
      </c>
      <c r="DK60" s="261">
        <f>SUMIF($C:$C,$F60,DK:DK)</f>
        <v>0</v>
      </c>
      <c r="DL60" s="261">
        <f>SUMIF($C:$C,$F60,DL:DL)</f>
        <v>0</v>
      </c>
    </row>
    <row r="61" spans="1:116" x14ac:dyDescent="0.4">
      <c r="A61" s="65"/>
      <c r="B61" s="27" t="s">
        <v>240</v>
      </c>
    </row>
    <row r="62" spans="1:116" x14ac:dyDescent="0.4">
      <c r="A62" s="65"/>
      <c r="B62" s="27"/>
      <c r="C62" s="27"/>
      <c r="D62" s="27"/>
      <c r="E62" s="27"/>
      <c r="F62" s="27"/>
      <c r="G62" s="27" t="s">
        <v>621</v>
      </c>
      <c r="H62" s="27"/>
      <c r="I62" s="27"/>
      <c r="J62" s="28"/>
      <c r="K62" s="28">
        <f ca="1">SUMIF($5:$5,K$3,62:62)</f>
        <v>169694487.19999993</v>
      </c>
      <c r="L62" s="28">
        <f ca="1">SUMIF($5:$5,L$3,62:62)</f>
        <v>169373886.25999987</v>
      </c>
      <c r="M62" s="28">
        <f ca="1">SUMIF($5:$5,M$3,62:62)</f>
        <v>169037442.77299988</v>
      </c>
      <c r="N62" s="28">
        <f ca="1">SUMIF($5:$5,N$3,62:62)</f>
        <v>168684364.61164975</v>
      </c>
      <c r="O62" s="28">
        <f ca="1">SUMIF($5:$5,O$3,62:62)</f>
        <v>168313820.04223228</v>
      </c>
      <c r="P62" s="28">
        <f ca="1">SUMIF($5:$5,P$3,62:62)</f>
        <v>167924935.744344</v>
      </c>
      <c r="Q62" s="28"/>
      <c r="R62" s="33">
        <f t="shared" ref="R62:AW62" si="35">R57+R60</f>
        <v>0</v>
      </c>
      <c r="S62" s="28">
        <f t="shared" ca="1" si="35"/>
        <v>169974540.59999999</v>
      </c>
      <c r="T62" s="28">
        <f t="shared" ca="1" si="35"/>
        <v>169949081.19999999</v>
      </c>
      <c r="U62" s="28">
        <f t="shared" ca="1" si="35"/>
        <v>169923621.79999998</v>
      </c>
      <c r="V62" s="28">
        <f t="shared" ca="1" si="35"/>
        <v>169898162.39999998</v>
      </c>
      <c r="W62" s="28">
        <f t="shared" ca="1" si="35"/>
        <v>169872702.99999997</v>
      </c>
      <c r="X62" s="28">
        <f t="shared" ca="1" si="35"/>
        <v>169847243.59999996</v>
      </c>
      <c r="Y62" s="28">
        <f t="shared" ca="1" si="35"/>
        <v>169821784.19999996</v>
      </c>
      <c r="Z62" s="28">
        <f t="shared" ca="1" si="35"/>
        <v>169796324.79999995</v>
      </c>
      <c r="AA62" s="28">
        <f t="shared" ca="1" si="35"/>
        <v>169770865.39999995</v>
      </c>
      <c r="AB62" s="28">
        <f t="shared" ca="1" si="35"/>
        <v>169745405.99999994</v>
      </c>
      <c r="AC62" s="28">
        <f t="shared" ca="1" si="35"/>
        <v>169719946.59999993</v>
      </c>
      <c r="AD62" s="28">
        <f t="shared" ca="1" si="35"/>
        <v>169694487.19999993</v>
      </c>
      <c r="AE62" s="28">
        <f t="shared" ca="1" si="35"/>
        <v>169667770.45499992</v>
      </c>
      <c r="AF62" s="28">
        <f t="shared" ca="1" si="35"/>
        <v>169641053.70999992</v>
      </c>
      <c r="AG62" s="28">
        <f t="shared" ca="1" si="35"/>
        <v>169614336.96499991</v>
      </c>
      <c r="AH62" s="28">
        <f t="shared" ca="1" si="35"/>
        <v>169587620.21999991</v>
      </c>
      <c r="AI62" s="28">
        <f t="shared" ca="1" si="35"/>
        <v>169560903.4749999</v>
      </c>
      <c r="AJ62" s="28">
        <f t="shared" ca="1" si="35"/>
        <v>169534186.7299999</v>
      </c>
      <c r="AK62" s="28">
        <f t="shared" ca="1" si="35"/>
        <v>169507469.9849999</v>
      </c>
      <c r="AL62" s="28">
        <f t="shared" ca="1" si="35"/>
        <v>169480753.23999989</v>
      </c>
      <c r="AM62" s="28">
        <f t="shared" ca="1" si="35"/>
        <v>169454036.49499989</v>
      </c>
      <c r="AN62" s="28">
        <f t="shared" ca="1" si="35"/>
        <v>169427319.74999988</v>
      </c>
      <c r="AO62" s="28">
        <f t="shared" ca="1" si="35"/>
        <v>169400603.00499988</v>
      </c>
      <c r="AP62" s="28">
        <f t="shared" ca="1" si="35"/>
        <v>169373886.25999987</v>
      </c>
      <c r="AQ62" s="28">
        <f t="shared" ca="1" si="35"/>
        <v>169345849.30274987</v>
      </c>
      <c r="AR62" s="28">
        <f t="shared" ca="1" si="35"/>
        <v>169317812.34549987</v>
      </c>
      <c r="AS62" s="28">
        <f t="shared" ca="1" si="35"/>
        <v>169289775.38824987</v>
      </c>
      <c r="AT62" s="28">
        <f t="shared" ca="1" si="35"/>
        <v>169261738.43099988</v>
      </c>
      <c r="AU62" s="28">
        <f t="shared" ca="1" si="35"/>
        <v>169233701.47374988</v>
      </c>
      <c r="AV62" s="28">
        <f t="shared" ca="1" si="35"/>
        <v>169205664.51649988</v>
      </c>
      <c r="AW62" s="28">
        <f t="shared" ca="1" si="35"/>
        <v>169177627.55924988</v>
      </c>
      <c r="AX62" s="28">
        <f t="shared" ref="AX62:CC62" ca="1" si="36">AX57+AX60</f>
        <v>169149590.60199988</v>
      </c>
      <c r="AY62" s="28">
        <f t="shared" ca="1" si="36"/>
        <v>169121553.64474988</v>
      </c>
      <c r="AZ62" s="28">
        <f t="shared" ca="1" si="36"/>
        <v>169093516.68749988</v>
      </c>
      <c r="BA62" s="28">
        <f t="shared" ca="1" si="36"/>
        <v>169065479.73024988</v>
      </c>
      <c r="BB62" s="28">
        <f t="shared" ca="1" si="36"/>
        <v>169037442.77299988</v>
      </c>
      <c r="BC62" s="28">
        <f t="shared" ca="1" si="36"/>
        <v>169008019.59288737</v>
      </c>
      <c r="BD62" s="28">
        <f t="shared" ca="1" si="36"/>
        <v>168978596.41277486</v>
      </c>
      <c r="BE62" s="28">
        <f t="shared" ca="1" si="36"/>
        <v>168949173.23266235</v>
      </c>
      <c r="BF62" s="28">
        <f t="shared" ca="1" si="36"/>
        <v>168919750.05254984</v>
      </c>
      <c r="BG62" s="28">
        <f t="shared" ca="1" si="36"/>
        <v>168890326.87243733</v>
      </c>
      <c r="BH62" s="28">
        <f t="shared" ca="1" si="36"/>
        <v>168860903.69232482</v>
      </c>
      <c r="BI62" s="28">
        <f t="shared" ca="1" si="36"/>
        <v>168831480.51221231</v>
      </c>
      <c r="BJ62" s="28">
        <f t="shared" ca="1" si="36"/>
        <v>168802057.3320998</v>
      </c>
      <c r="BK62" s="28">
        <f t="shared" ca="1" si="36"/>
        <v>168772634.15198728</v>
      </c>
      <c r="BL62" s="28">
        <f t="shared" ca="1" si="36"/>
        <v>168743210.97187477</v>
      </c>
      <c r="BM62" s="28">
        <f t="shared" ca="1" si="36"/>
        <v>168713787.79176226</v>
      </c>
      <c r="BN62" s="28">
        <f t="shared" ca="1" si="36"/>
        <v>168684364.61164975</v>
      </c>
      <c r="BO62" s="28">
        <f t="shared" ca="1" si="36"/>
        <v>168653485.89753163</v>
      </c>
      <c r="BP62" s="28">
        <f t="shared" ca="1" si="36"/>
        <v>168622607.18341351</v>
      </c>
      <c r="BQ62" s="28">
        <f t="shared" ca="1" si="36"/>
        <v>168591728.46929538</v>
      </c>
      <c r="BR62" s="28">
        <f t="shared" ca="1" si="36"/>
        <v>168560849.75517726</v>
      </c>
      <c r="BS62" s="28">
        <f t="shared" ca="1" si="36"/>
        <v>168529971.04105914</v>
      </c>
      <c r="BT62" s="28">
        <f t="shared" ca="1" si="36"/>
        <v>168499092.32694101</v>
      </c>
      <c r="BU62" s="28">
        <f t="shared" ca="1" si="36"/>
        <v>168468213.61282289</v>
      </c>
      <c r="BV62" s="28">
        <f t="shared" ca="1" si="36"/>
        <v>168437334.89870477</v>
      </c>
      <c r="BW62" s="28">
        <f t="shared" ca="1" si="36"/>
        <v>168406456.18458664</v>
      </c>
      <c r="BX62" s="28">
        <f t="shared" ca="1" si="36"/>
        <v>168375577.47046852</v>
      </c>
      <c r="BY62" s="28">
        <f t="shared" ca="1" si="36"/>
        <v>168344698.7563504</v>
      </c>
      <c r="BZ62" s="28">
        <f t="shared" ca="1" si="36"/>
        <v>168313820.04223228</v>
      </c>
      <c r="CA62" s="28">
        <f t="shared" ca="1" si="36"/>
        <v>168281413.01740825</v>
      </c>
      <c r="CB62" s="28">
        <f t="shared" ca="1" si="36"/>
        <v>168249005.99258423</v>
      </c>
      <c r="CC62" s="28">
        <f t="shared" ca="1" si="36"/>
        <v>168216598.96776021</v>
      </c>
      <c r="CD62" s="28">
        <f t="shared" ref="CD62:CL62" ca="1" si="37">CD57+CD60</f>
        <v>168184191.94293618</v>
      </c>
      <c r="CE62" s="28">
        <f t="shared" ca="1" si="37"/>
        <v>168151784.91811216</v>
      </c>
      <c r="CF62" s="28">
        <f t="shared" ca="1" si="37"/>
        <v>168119377.89328814</v>
      </c>
      <c r="CG62" s="28">
        <f t="shared" ca="1" si="37"/>
        <v>168086970.86846411</v>
      </c>
      <c r="CH62" s="28">
        <f t="shared" ca="1" si="37"/>
        <v>168054563.84364009</v>
      </c>
      <c r="CI62" s="28">
        <f t="shared" ca="1" si="37"/>
        <v>168022156.81881607</v>
      </c>
      <c r="CJ62" s="28">
        <f t="shared" ca="1" si="37"/>
        <v>167989749.79399204</v>
      </c>
      <c r="CK62" s="28">
        <f t="shared" ca="1" si="37"/>
        <v>167957342.76916802</v>
      </c>
      <c r="CL62" s="28">
        <f t="shared" ca="1" si="37"/>
        <v>167924935.744344</v>
      </c>
      <c r="CN62" s="28">
        <f t="shared" ref="CN62:DL62" ca="1" si="38">CN57+CN60</f>
        <v>0</v>
      </c>
      <c r="CO62" s="28">
        <f t="shared" ca="1" si="38"/>
        <v>0</v>
      </c>
      <c r="CP62" s="28">
        <f t="shared" ca="1" si="38"/>
        <v>0</v>
      </c>
      <c r="CQ62" s="28">
        <f t="shared" ca="1" si="38"/>
        <v>0</v>
      </c>
      <c r="CR62" s="28">
        <f t="shared" ca="1" si="38"/>
        <v>0</v>
      </c>
      <c r="CS62" s="28">
        <f t="shared" ca="1" si="38"/>
        <v>0</v>
      </c>
      <c r="CT62" s="28">
        <f t="shared" ca="1" si="38"/>
        <v>0</v>
      </c>
      <c r="CU62" s="28">
        <f t="shared" ca="1" si="38"/>
        <v>0</v>
      </c>
      <c r="CV62" s="28">
        <f t="shared" ca="1" si="38"/>
        <v>0</v>
      </c>
      <c r="CW62" s="28">
        <f t="shared" ca="1" si="38"/>
        <v>0</v>
      </c>
      <c r="CX62" s="28">
        <f t="shared" ca="1" si="38"/>
        <v>0</v>
      </c>
      <c r="CY62" s="28">
        <f t="shared" ca="1" si="38"/>
        <v>0</v>
      </c>
      <c r="CZ62" s="28">
        <f t="shared" ca="1" si="38"/>
        <v>0</v>
      </c>
      <c r="DA62" s="28">
        <f t="shared" ca="1" si="38"/>
        <v>0</v>
      </c>
      <c r="DB62" s="28">
        <f t="shared" ca="1" si="38"/>
        <v>0</v>
      </c>
      <c r="DC62" s="28">
        <f t="shared" ca="1" si="38"/>
        <v>0</v>
      </c>
      <c r="DD62" s="28">
        <f t="shared" ca="1" si="38"/>
        <v>0</v>
      </c>
      <c r="DE62" s="28">
        <f t="shared" ca="1" si="38"/>
        <v>0</v>
      </c>
      <c r="DF62" s="28">
        <f t="shared" ca="1" si="38"/>
        <v>0</v>
      </c>
      <c r="DG62" s="28">
        <f t="shared" ca="1" si="38"/>
        <v>0</v>
      </c>
      <c r="DH62" s="28">
        <f t="shared" ca="1" si="38"/>
        <v>0</v>
      </c>
      <c r="DI62" s="28">
        <f t="shared" ca="1" si="38"/>
        <v>0</v>
      </c>
      <c r="DJ62" s="28">
        <f t="shared" ca="1" si="38"/>
        <v>0</v>
      </c>
      <c r="DK62" s="28">
        <f t="shared" ca="1" si="38"/>
        <v>0</v>
      </c>
      <c r="DL62" s="28">
        <f t="shared" ca="1" si="38"/>
        <v>0</v>
      </c>
    </row>
    <row r="64" spans="1:116" x14ac:dyDescent="0.4">
      <c r="B64" s="27" t="s">
        <v>232</v>
      </c>
      <c r="G64" s="12" t="s">
        <v>622</v>
      </c>
    </row>
    <row r="65" spans="1:116" x14ac:dyDescent="0.4">
      <c r="A65" s="65"/>
      <c r="B65" s="27" t="s">
        <v>232</v>
      </c>
      <c r="C65" s="27"/>
      <c r="D65" s="27"/>
      <c r="E65" s="27"/>
      <c r="F65" s="27" t="s">
        <v>232</v>
      </c>
      <c r="G65" s="27" t="s">
        <v>623</v>
      </c>
      <c r="H65" s="28"/>
      <c r="I65" s="28"/>
      <c r="J65" s="28"/>
      <c r="K65" s="63">
        <f>SUMIF($5:$5,K$3,65:65)</f>
        <v>0</v>
      </c>
      <c r="L65" s="63">
        <f>SUMIF($5:$5,L$3,65:65)</f>
        <v>0</v>
      </c>
      <c r="M65" s="63">
        <f>SUMIF($5:$5,M$3,65:65)</f>
        <v>0</v>
      </c>
      <c r="N65" s="63">
        <f>SUMIF($5:$5,N$3,65:65)</f>
        <v>0</v>
      </c>
      <c r="O65" s="63">
        <f>SUMIF($5:$5,O$3,65:65)</f>
        <v>0</v>
      </c>
      <c r="P65" s="63">
        <f>SUMIF($5:$5,P$3,65:65)</f>
        <v>0</v>
      </c>
      <c r="Q65" s="28"/>
      <c r="R65" s="252">
        <f>SUMIF($C:$C,$F65,R:R)</f>
        <v>0</v>
      </c>
      <c r="S65" s="261">
        <f>SUMIF($C:$C,$F65,S:S)</f>
        <v>0</v>
      </c>
      <c r="T65" s="261">
        <f>SUMIF($C:$C,$F65,T:T)</f>
        <v>0</v>
      </c>
      <c r="U65" s="261">
        <f>SUMIF($C:$C,$F65,U:U)</f>
        <v>0</v>
      </c>
      <c r="V65" s="261">
        <f>SUMIF($C:$C,$F65,V:V)</f>
        <v>0</v>
      </c>
      <c r="W65" s="261">
        <f>SUMIF($C:$C,$F65,W:W)</f>
        <v>0</v>
      </c>
      <c r="X65" s="261">
        <f>SUMIF($C:$C,$F65,X:X)</f>
        <v>0</v>
      </c>
      <c r="Y65" s="261">
        <f>SUMIF($C:$C,$F65,Y:Y)</f>
        <v>0</v>
      </c>
      <c r="Z65" s="261">
        <f>SUMIF($C:$C,$F65,Z:Z)</f>
        <v>0</v>
      </c>
      <c r="AA65" s="261">
        <f>SUMIF($C:$C,$F65,AA:AA)</f>
        <v>0</v>
      </c>
      <c r="AB65" s="261">
        <f>SUMIF($C:$C,$F65,AB:AB)</f>
        <v>0</v>
      </c>
      <c r="AC65" s="261">
        <f>SUMIF($C:$C,$F65,AC:AC)</f>
        <v>0</v>
      </c>
      <c r="AD65" s="261">
        <f>SUMIF($C:$C,$F65,AD:AD)</f>
        <v>0</v>
      </c>
      <c r="AE65" s="261">
        <f>SUMIF($C:$C,$F65,AE:AE)</f>
        <v>0</v>
      </c>
      <c r="AF65" s="261">
        <f>SUMIF($C:$C,$F65,AF:AF)</f>
        <v>0</v>
      </c>
      <c r="AG65" s="261">
        <f>SUMIF($C:$C,$F65,AG:AG)</f>
        <v>0</v>
      </c>
      <c r="AH65" s="261">
        <f>SUMIF($C:$C,$F65,AH:AH)</f>
        <v>0</v>
      </c>
      <c r="AI65" s="261">
        <f>SUMIF($C:$C,$F65,AI:AI)</f>
        <v>0</v>
      </c>
      <c r="AJ65" s="261">
        <f>SUMIF($C:$C,$F65,AJ:AJ)</f>
        <v>0</v>
      </c>
      <c r="AK65" s="261">
        <f>SUMIF($C:$C,$F65,AK:AK)</f>
        <v>0</v>
      </c>
      <c r="AL65" s="261">
        <f>SUMIF($C:$C,$F65,AL:AL)</f>
        <v>0</v>
      </c>
      <c r="AM65" s="261">
        <f>SUMIF($C:$C,$F65,AM:AM)</f>
        <v>0</v>
      </c>
      <c r="AN65" s="261">
        <f>SUMIF($C:$C,$F65,AN:AN)</f>
        <v>0</v>
      </c>
      <c r="AO65" s="261">
        <f>SUMIF($C:$C,$F65,AO:AO)</f>
        <v>0</v>
      </c>
      <c r="AP65" s="261">
        <f>SUMIF($C:$C,$F65,AP:AP)</f>
        <v>0</v>
      </c>
      <c r="AQ65" s="261">
        <f>SUMIF($C:$C,$F65,AQ:AQ)</f>
        <v>0</v>
      </c>
      <c r="AR65" s="261">
        <f>SUMIF($C:$C,$F65,AR:AR)</f>
        <v>0</v>
      </c>
      <c r="AS65" s="261">
        <f>SUMIF($C:$C,$F65,AS:AS)</f>
        <v>0</v>
      </c>
      <c r="AT65" s="261">
        <f>SUMIF($C:$C,$F65,AT:AT)</f>
        <v>0</v>
      </c>
      <c r="AU65" s="261">
        <f>SUMIF($C:$C,$F65,AU:AU)</f>
        <v>0</v>
      </c>
      <c r="AV65" s="261">
        <f>SUMIF($C:$C,$F65,AV:AV)</f>
        <v>0</v>
      </c>
      <c r="AW65" s="261">
        <f>SUMIF($C:$C,$F65,AW:AW)</f>
        <v>0</v>
      </c>
      <c r="AX65" s="261">
        <f>SUMIF($C:$C,$F65,AX:AX)</f>
        <v>0</v>
      </c>
      <c r="AY65" s="261">
        <f>SUMIF($C:$C,$F65,AY:AY)</f>
        <v>0</v>
      </c>
      <c r="AZ65" s="261">
        <f>SUMIF($C:$C,$F65,AZ:AZ)</f>
        <v>0</v>
      </c>
      <c r="BA65" s="261">
        <f>SUMIF($C:$C,$F65,BA:BA)</f>
        <v>0</v>
      </c>
      <c r="BB65" s="261">
        <f>SUMIF($C:$C,$F65,BB:BB)</f>
        <v>0</v>
      </c>
      <c r="BC65" s="261">
        <f>SUMIF($C:$C,$F65,BC:BC)</f>
        <v>0</v>
      </c>
      <c r="BD65" s="261">
        <f>SUMIF($C:$C,$F65,BD:BD)</f>
        <v>0</v>
      </c>
      <c r="BE65" s="261">
        <f>SUMIF($C:$C,$F65,BE:BE)</f>
        <v>0</v>
      </c>
      <c r="BF65" s="261">
        <f>SUMIF($C:$C,$F65,BF:BF)</f>
        <v>0</v>
      </c>
      <c r="BG65" s="261">
        <f>SUMIF($C:$C,$F65,BG:BG)</f>
        <v>0</v>
      </c>
      <c r="BH65" s="261">
        <f>SUMIF($C:$C,$F65,BH:BH)</f>
        <v>0</v>
      </c>
      <c r="BI65" s="261">
        <f>SUMIF($C:$C,$F65,BI:BI)</f>
        <v>0</v>
      </c>
      <c r="BJ65" s="261">
        <f>SUMIF($C:$C,$F65,BJ:BJ)</f>
        <v>0</v>
      </c>
      <c r="BK65" s="261">
        <f>SUMIF($C:$C,$F65,BK:BK)</f>
        <v>0</v>
      </c>
      <c r="BL65" s="261">
        <f>SUMIF($C:$C,$F65,BL:BL)</f>
        <v>0</v>
      </c>
      <c r="BM65" s="261">
        <f>SUMIF($C:$C,$F65,BM:BM)</f>
        <v>0</v>
      </c>
      <c r="BN65" s="261">
        <f>SUMIF($C:$C,$F65,BN:BN)</f>
        <v>0</v>
      </c>
      <c r="BO65" s="261">
        <f>SUMIF($C:$C,$F65,BO:BO)</f>
        <v>0</v>
      </c>
      <c r="BP65" s="261">
        <f>SUMIF($C:$C,$F65,BP:BP)</f>
        <v>0</v>
      </c>
      <c r="BQ65" s="261">
        <f>SUMIF($C:$C,$F65,BQ:BQ)</f>
        <v>0</v>
      </c>
      <c r="BR65" s="261">
        <f>SUMIF($C:$C,$F65,BR:BR)</f>
        <v>0</v>
      </c>
      <c r="BS65" s="261">
        <f>SUMIF($C:$C,$F65,BS:BS)</f>
        <v>0</v>
      </c>
      <c r="BT65" s="261">
        <f>SUMIF($C:$C,$F65,BT:BT)</f>
        <v>0</v>
      </c>
      <c r="BU65" s="261">
        <f>SUMIF($C:$C,$F65,BU:BU)</f>
        <v>0</v>
      </c>
      <c r="BV65" s="261">
        <f>SUMIF($C:$C,$F65,BV:BV)</f>
        <v>0</v>
      </c>
      <c r="BW65" s="261">
        <f>SUMIF($C:$C,$F65,BW:BW)</f>
        <v>0</v>
      </c>
      <c r="BX65" s="261">
        <f>SUMIF($C:$C,$F65,BX:BX)</f>
        <v>0</v>
      </c>
      <c r="BY65" s="261">
        <f>SUMIF($C:$C,$F65,BY:BY)</f>
        <v>0</v>
      </c>
      <c r="BZ65" s="261">
        <f>SUMIF($C:$C,$F65,BZ:BZ)</f>
        <v>0</v>
      </c>
      <c r="CA65" s="261">
        <f>SUMIF($C:$C,$F65,CA:CA)</f>
        <v>0</v>
      </c>
      <c r="CB65" s="261">
        <f>SUMIF($C:$C,$F65,CB:CB)</f>
        <v>0</v>
      </c>
      <c r="CC65" s="261">
        <f>SUMIF($C:$C,$F65,CC:CC)</f>
        <v>0</v>
      </c>
      <c r="CD65" s="261">
        <f>SUMIF($C:$C,$F65,CD:CD)</f>
        <v>0</v>
      </c>
      <c r="CE65" s="261">
        <f>SUMIF($C:$C,$F65,CE:CE)</f>
        <v>0</v>
      </c>
      <c r="CF65" s="261">
        <f>SUMIF($C:$C,$F65,CF:CF)</f>
        <v>0</v>
      </c>
      <c r="CG65" s="261">
        <f>SUMIF($C:$C,$F65,CG:CG)</f>
        <v>0</v>
      </c>
      <c r="CH65" s="261">
        <f>SUMIF($C:$C,$F65,CH:CH)</f>
        <v>0</v>
      </c>
      <c r="CI65" s="261">
        <f>SUMIF($C:$C,$F65,CI:CI)</f>
        <v>0</v>
      </c>
      <c r="CJ65" s="261">
        <f>SUMIF($C:$C,$F65,CJ:CJ)</f>
        <v>0</v>
      </c>
      <c r="CK65" s="261">
        <f>SUMIF($C:$C,$F65,CK:CK)</f>
        <v>0</v>
      </c>
      <c r="CL65" s="261">
        <f>SUMIF($C:$C,$F65,CL:CL)</f>
        <v>0</v>
      </c>
      <c r="CN65" s="261">
        <f>SUMIF($C:$C,$F65,CN:CN)</f>
        <v>0</v>
      </c>
      <c r="CO65" s="261">
        <f>SUMIF($C:$C,$F65,CO:CO)</f>
        <v>0</v>
      </c>
      <c r="CP65" s="261">
        <f>SUMIF($C:$C,$F65,CP:CP)</f>
        <v>0</v>
      </c>
      <c r="CQ65" s="261">
        <f>SUMIF($C:$C,$F65,CQ:CQ)</f>
        <v>0</v>
      </c>
      <c r="CR65" s="261">
        <f>SUMIF($C:$C,$F65,CR:CR)</f>
        <v>0</v>
      </c>
      <c r="CS65" s="261">
        <f>SUMIF($C:$C,$F65,CS:CS)</f>
        <v>0</v>
      </c>
      <c r="CT65" s="261">
        <f>SUMIF($C:$C,$F65,CT:CT)</f>
        <v>0</v>
      </c>
      <c r="CU65" s="261">
        <f>SUMIF($C:$C,$F65,CU:CU)</f>
        <v>0</v>
      </c>
      <c r="CV65" s="261">
        <f>SUMIF($C:$C,$F65,CV:CV)</f>
        <v>0</v>
      </c>
      <c r="CW65" s="261">
        <f>SUMIF($C:$C,$F65,CW:CW)</f>
        <v>0</v>
      </c>
      <c r="CX65" s="261">
        <f>SUMIF($C:$C,$F65,CX:CX)</f>
        <v>0</v>
      </c>
      <c r="CY65" s="261">
        <f>SUMIF($C:$C,$F65,CY:CY)</f>
        <v>0</v>
      </c>
      <c r="CZ65" s="261">
        <f>SUMIF($C:$C,$F65,CZ:CZ)</f>
        <v>0</v>
      </c>
      <c r="DA65" s="261">
        <f>SUMIF($C:$C,$F65,DA:DA)</f>
        <v>0</v>
      </c>
      <c r="DB65" s="261">
        <f>SUMIF($C:$C,$F65,DB:DB)</f>
        <v>0</v>
      </c>
      <c r="DC65" s="261">
        <f>SUMIF($C:$C,$F65,DC:DC)</f>
        <v>0</v>
      </c>
      <c r="DD65" s="261">
        <f>SUMIF($C:$C,$F65,DD:DD)</f>
        <v>0</v>
      </c>
      <c r="DE65" s="261">
        <f>SUMIF($C:$C,$F65,DE:DE)</f>
        <v>0</v>
      </c>
      <c r="DF65" s="261">
        <f>SUMIF($C:$C,$F65,DF:DF)</f>
        <v>0</v>
      </c>
      <c r="DG65" s="261">
        <f>SUMIF($C:$C,$F65,DG:DG)</f>
        <v>0</v>
      </c>
      <c r="DH65" s="261">
        <f>SUMIF($C:$C,$F65,DH:DH)</f>
        <v>0</v>
      </c>
      <c r="DI65" s="261">
        <f>SUMIF($C:$C,$F65,DI:DI)</f>
        <v>0</v>
      </c>
      <c r="DJ65" s="261">
        <f>SUMIF($C:$C,$F65,DJ:DJ)</f>
        <v>0</v>
      </c>
      <c r="DK65" s="261">
        <f>SUMIF($C:$C,$F65,DK:DK)</f>
        <v>0</v>
      </c>
      <c r="DL65" s="261">
        <f>SUMIF($C:$C,$F65,DL:DL)</f>
        <v>0</v>
      </c>
    </row>
    <row r="66" spans="1:116" x14ac:dyDescent="0.4">
      <c r="A66" s="65"/>
      <c r="B66" s="27" t="s">
        <v>232</v>
      </c>
    </row>
    <row r="67" spans="1:116" x14ac:dyDescent="0.4">
      <c r="B67" s="27" t="s">
        <v>237</v>
      </c>
      <c r="G67" s="12" t="s">
        <v>624</v>
      </c>
    </row>
    <row r="68" spans="1:116" x14ac:dyDescent="0.4">
      <c r="A68" s="65"/>
      <c r="B68" s="27" t="s">
        <v>237</v>
      </c>
      <c r="C68" s="27"/>
      <c r="D68" s="27"/>
      <c r="E68" s="27"/>
      <c r="F68" s="27" t="s">
        <v>237</v>
      </c>
      <c r="G68" s="27" t="s">
        <v>625</v>
      </c>
      <c r="H68" s="27"/>
      <c r="I68" s="27"/>
      <c r="J68" s="28"/>
      <c r="K68" s="63">
        <f>SUMIF($5:$5,K$3,68:68)</f>
        <v>0</v>
      </c>
      <c r="L68" s="63">
        <f>SUMIF($5:$5,L$3,68:68)</f>
        <v>0</v>
      </c>
      <c r="M68" s="63">
        <f>SUMIF($5:$5,M$3,68:68)</f>
        <v>0</v>
      </c>
      <c r="N68" s="63">
        <f>SUMIF($5:$5,N$3,68:68)</f>
        <v>0</v>
      </c>
      <c r="O68" s="63">
        <f>SUMIF($5:$5,O$3,68:68)</f>
        <v>0</v>
      </c>
      <c r="P68" s="63">
        <f>SUMIF($5:$5,P$3,68:68)</f>
        <v>0</v>
      </c>
      <c r="Q68" s="28"/>
      <c r="R68" s="252">
        <f>SUMIF($C:$C,$F68,R:R)</f>
        <v>0</v>
      </c>
      <c r="S68" s="261">
        <f>SUMIF($C:$C,$F68,S:S)</f>
        <v>0</v>
      </c>
      <c r="T68" s="261">
        <f>SUMIF($C:$C,$F68,T:T)</f>
        <v>0</v>
      </c>
      <c r="U68" s="261">
        <f>SUMIF($C:$C,$F68,U:U)</f>
        <v>0</v>
      </c>
      <c r="V68" s="261">
        <f>SUMIF($C:$C,$F68,V:V)</f>
        <v>0</v>
      </c>
      <c r="W68" s="261">
        <f>SUMIF($C:$C,$F68,W:W)</f>
        <v>0</v>
      </c>
      <c r="X68" s="261">
        <f>SUMIF($C:$C,$F68,X:X)</f>
        <v>0</v>
      </c>
      <c r="Y68" s="261">
        <f>SUMIF($C:$C,$F68,Y:Y)</f>
        <v>0</v>
      </c>
      <c r="Z68" s="261">
        <f>SUMIF($C:$C,$F68,Z:Z)</f>
        <v>0</v>
      </c>
      <c r="AA68" s="261">
        <f>SUMIF($C:$C,$F68,AA:AA)</f>
        <v>0</v>
      </c>
      <c r="AB68" s="261">
        <f>SUMIF($C:$C,$F68,AB:AB)</f>
        <v>0</v>
      </c>
      <c r="AC68" s="261">
        <f>SUMIF($C:$C,$F68,AC:AC)</f>
        <v>0</v>
      </c>
      <c r="AD68" s="261">
        <f>SUMIF($C:$C,$F68,AD:AD)</f>
        <v>0</v>
      </c>
      <c r="AE68" s="261">
        <f>SUMIF($C:$C,$F68,AE:AE)</f>
        <v>0</v>
      </c>
      <c r="AF68" s="261">
        <f>SUMIF($C:$C,$F68,AF:AF)</f>
        <v>0</v>
      </c>
      <c r="AG68" s="261">
        <f>SUMIF($C:$C,$F68,AG:AG)</f>
        <v>0</v>
      </c>
      <c r="AH68" s="261">
        <f>SUMIF($C:$C,$F68,AH:AH)</f>
        <v>0</v>
      </c>
      <c r="AI68" s="261">
        <f>SUMIF($C:$C,$F68,AI:AI)</f>
        <v>0</v>
      </c>
      <c r="AJ68" s="261">
        <f>SUMIF($C:$C,$F68,AJ:AJ)</f>
        <v>0</v>
      </c>
      <c r="AK68" s="261">
        <f>SUMIF($C:$C,$F68,AK:AK)</f>
        <v>0</v>
      </c>
      <c r="AL68" s="261">
        <f>SUMIF($C:$C,$F68,AL:AL)</f>
        <v>0</v>
      </c>
      <c r="AM68" s="261">
        <f>SUMIF($C:$C,$F68,AM:AM)</f>
        <v>0</v>
      </c>
      <c r="AN68" s="261">
        <f>SUMIF($C:$C,$F68,AN:AN)</f>
        <v>0</v>
      </c>
      <c r="AO68" s="261">
        <f>SUMIF($C:$C,$F68,AO:AO)</f>
        <v>0</v>
      </c>
      <c r="AP68" s="261">
        <f>SUMIF($C:$C,$F68,AP:AP)</f>
        <v>0</v>
      </c>
      <c r="AQ68" s="261">
        <f>SUMIF($C:$C,$F68,AQ:AQ)</f>
        <v>0</v>
      </c>
      <c r="AR68" s="261">
        <f>SUMIF($C:$C,$F68,AR:AR)</f>
        <v>0</v>
      </c>
      <c r="AS68" s="261">
        <f>SUMIF($C:$C,$F68,AS:AS)</f>
        <v>0</v>
      </c>
      <c r="AT68" s="261">
        <f>SUMIF($C:$C,$F68,AT:AT)</f>
        <v>0</v>
      </c>
      <c r="AU68" s="261">
        <f>SUMIF($C:$C,$F68,AU:AU)</f>
        <v>0</v>
      </c>
      <c r="AV68" s="261">
        <f>SUMIF($C:$C,$F68,AV:AV)</f>
        <v>0</v>
      </c>
      <c r="AW68" s="261">
        <f>SUMIF($C:$C,$F68,AW:AW)</f>
        <v>0</v>
      </c>
      <c r="AX68" s="261">
        <f>SUMIF($C:$C,$F68,AX:AX)</f>
        <v>0</v>
      </c>
      <c r="AY68" s="261">
        <f>SUMIF($C:$C,$F68,AY:AY)</f>
        <v>0</v>
      </c>
      <c r="AZ68" s="261">
        <f>SUMIF($C:$C,$F68,AZ:AZ)</f>
        <v>0</v>
      </c>
      <c r="BA68" s="261">
        <f>SUMIF($C:$C,$F68,BA:BA)</f>
        <v>0</v>
      </c>
      <c r="BB68" s="261">
        <f>SUMIF($C:$C,$F68,BB:BB)</f>
        <v>0</v>
      </c>
      <c r="BC68" s="261">
        <f>SUMIF($C:$C,$F68,BC:BC)</f>
        <v>0</v>
      </c>
      <c r="BD68" s="261">
        <f>SUMIF($C:$C,$F68,BD:BD)</f>
        <v>0</v>
      </c>
      <c r="BE68" s="261">
        <f>SUMIF($C:$C,$F68,BE:BE)</f>
        <v>0</v>
      </c>
      <c r="BF68" s="261">
        <f>SUMIF($C:$C,$F68,BF:BF)</f>
        <v>0</v>
      </c>
      <c r="BG68" s="261">
        <f>SUMIF($C:$C,$F68,BG:BG)</f>
        <v>0</v>
      </c>
      <c r="BH68" s="261">
        <f>SUMIF($C:$C,$F68,BH:BH)</f>
        <v>0</v>
      </c>
      <c r="BI68" s="261">
        <f>SUMIF($C:$C,$F68,BI:BI)</f>
        <v>0</v>
      </c>
      <c r="BJ68" s="261">
        <f>SUMIF($C:$C,$F68,BJ:BJ)</f>
        <v>0</v>
      </c>
      <c r="BK68" s="261">
        <f>SUMIF($C:$C,$F68,BK:BK)</f>
        <v>0</v>
      </c>
      <c r="BL68" s="261">
        <f>SUMIF($C:$C,$F68,BL:BL)</f>
        <v>0</v>
      </c>
      <c r="BM68" s="261">
        <f>SUMIF($C:$C,$F68,BM:BM)</f>
        <v>0</v>
      </c>
      <c r="BN68" s="261">
        <f>SUMIF($C:$C,$F68,BN:BN)</f>
        <v>0</v>
      </c>
      <c r="BO68" s="261">
        <f>SUMIF($C:$C,$F68,BO:BO)</f>
        <v>0</v>
      </c>
      <c r="BP68" s="261">
        <f>SUMIF($C:$C,$F68,BP:BP)</f>
        <v>0</v>
      </c>
      <c r="BQ68" s="261">
        <f>SUMIF($C:$C,$F68,BQ:BQ)</f>
        <v>0</v>
      </c>
      <c r="BR68" s="261">
        <f>SUMIF($C:$C,$F68,BR:BR)</f>
        <v>0</v>
      </c>
      <c r="BS68" s="261">
        <f>SUMIF($C:$C,$F68,BS:BS)</f>
        <v>0</v>
      </c>
      <c r="BT68" s="261">
        <f>SUMIF($C:$C,$F68,BT:BT)</f>
        <v>0</v>
      </c>
      <c r="BU68" s="261">
        <f>SUMIF($C:$C,$F68,BU:BU)</f>
        <v>0</v>
      </c>
      <c r="BV68" s="261">
        <f>SUMIF($C:$C,$F68,BV:BV)</f>
        <v>0</v>
      </c>
      <c r="BW68" s="261">
        <f>SUMIF($C:$C,$F68,BW:BW)</f>
        <v>0</v>
      </c>
      <c r="BX68" s="261">
        <f>SUMIF($C:$C,$F68,BX:BX)</f>
        <v>0</v>
      </c>
      <c r="BY68" s="261">
        <f>SUMIF($C:$C,$F68,BY:BY)</f>
        <v>0</v>
      </c>
      <c r="BZ68" s="261">
        <f>SUMIF($C:$C,$F68,BZ:BZ)</f>
        <v>0</v>
      </c>
      <c r="CA68" s="261">
        <f>SUMIF($C:$C,$F68,CA:CA)</f>
        <v>0</v>
      </c>
      <c r="CB68" s="261">
        <f>SUMIF($C:$C,$F68,CB:CB)</f>
        <v>0</v>
      </c>
      <c r="CC68" s="261">
        <f>SUMIF($C:$C,$F68,CC:CC)</f>
        <v>0</v>
      </c>
      <c r="CD68" s="261">
        <f>SUMIF($C:$C,$F68,CD:CD)</f>
        <v>0</v>
      </c>
      <c r="CE68" s="261">
        <f>SUMIF($C:$C,$F68,CE:CE)</f>
        <v>0</v>
      </c>
      <c r="CF68" s="261">
        <f>SUMIF($C:$C,$F68,CF:CF)</f>
        <v>0</v>
      </c>
      <c r="CG68" s="261">
        <f>SUMIF($C:$C,$F68,CG:CG)</f>
        <v>0</v>
      </c>
      <c r="CH68" s="261">
        <f>SUMIF($C:$C,$F68,CH:CH)</f>
        <v>0</v>
      </c>
      <c r="CI68" s="261">
        <f>SUMIF($C:$C,$F68,CI:CI)</f>
        <v>0</v>
      </c>
      <c r="CJ68" s="261">
        <f>SUMIF($C:$C,$F68,CJ:CJ)</f>
        <v>0</v>
      </c>
      <c r="CK68" s="261">
        <f>SUMIF($C:$C,$F68,CK:CK)</f>
        <v>0</v>
      </c>
      <c r="CL68" s="261">
        <f>SUMIF($C:$C,$F68,CL:CL)</f>
        <v>0</v>
      </c>
      <c r="CN68" s="261">
        <f>SUMIF($C:$C,$F68,CN:CN)</f>
        <v>0</v>
      </c>
      <c r="CO68" s="261">
        <f>SUMIF($C:$C,$F68,CO:CO)</f>
        <v>0</v>
      </c>
      <c r="CP68" s="261">
        <f>SUMIF($C:$C,$F68,CP:CP)</f>
        <v>0</v>
      </c>
      <c r="CQ68" s="261">
        <f>SUMIF($C:$C,$F68,CQ:CQ)</f>
        <v>0</v>
      </c>
      <c r="CR68" s="261">
        <f>SUMIF($C:$C,$F68,CR:CR)</f>
        <v>0</v>
      </c>
      <c r="CS68" s="261">
        <f>SUMIF($C:$C,$F68,CS:CS)</f>
        <v>0</v>
      </c>
      <c r="CT68" s="261">
        <f>SUMIF($C:$C,$F68,CT:CT)</f>
        <v>0</v>
      </c>
      <c r="CU68" s="261">
        <f>SUMIF($C:$C,$F68,CU:CU)</f>
        <v>0</v>
      </c>
      <c r="CV68" s="261">
        <f>SUMIF($C:$C,$F68,CV:CV)</f>
        <v>0</v>
      </c>
      <c r="CW68" s="261">
        <f>SUMIF($C:$C,$F68,CW:CW)</f>
        <v>0</v>
      </c>
      <c r="CX68" s="261">
        <f>SUMIF($C:$C,$F68,CX:CX)</f>
        <v>0</v>
      </c>
      <c r="CY68" s="261">
        <f>SUMIF($C:$C,$F68,CY:CY)</f>
        <v>0</v>
      </c>
      <c r="CZ68" s="261">
        <f>SUMIF($C:$C,$F68,CZ:CZ)</f>
        <v>0</v>
      </c>
      <c r="DA68" s="261">
        <f>SUMIF($C:$C,$F68,DA:DA)</f>
        <v>0</v>
      </c>
      <c r="DB68" s="261">
        <f>SUMIF($C:$C,$F68,DB:DB)</f>
        <v>0</v>
      </c>
      <c r="DC68" s="261">
        <f>SUMIF($C:$C,$F68,DC:DC)</f>
        <v>0</v>
      </c>
      <c r="DD68" s="261">
        <f>SUMIF($C:$C,$F68,DD:DD)</f>
        <v>0</v>
      </c>
      <c r="DE68" s="261">
        <f>SUMIF($C:$C,$F68,DE:DE)</f>
        <v>0</v>
      </c>
      <c r="DF68" s="261">
        <f>SUMIF($C:$C,$F68,DF:DF)</f>
        <v>0</v>
      </c>
      <c r="DG68" s="261">
        <f>SUMIF($C:$C,$F68,DG:DG)</f>
        <v>0</v>
      </c>
      <c r="DH68" s="261">
        <f>SUMIF($C:$C,$F68,DH:DH)</f>
        <v>0</v>
      </c>
      <c r="DI68" s="261">
        <f>SUMIF($C:$C,$F68,DI:DI)</f>
        <v>0</v>
      </c>
      <c r="DJ68" s="261">
        <f>SUMIF($C:$C,$F68,DJ:DJ)</f>
        <v>0</v>
      </c>
      <c r="DK68" s="261">
        <f>SUMIF($C:$C,$F68,DK:DK)</f>
        <v>0</v>
      </c>
      <c r="DL68" s="261">
        <f>SUMIF($C:$C,$F68,DL:DL)</f>
        <v>0</v>
      </c>
    </row>
    <row r="69" spans="1:116" x14ac:dyDescent="0.4">
      <c r="A69" s="65"/>
      <c r="B69" s="27" t="s">
        <v>237</v>
      </c>
    </row>
    <row r="70" spans="1:116" x14ac:dyDescent="0.4">
      <c r="A70" s="65"/>
      <c r="B70" s="27"/>
      <c r="C70" s="27"/>
      <c r="D70" s="27"/>
      <c r="E70" s="27"/>
      <c r="F70" s="27"/>
      <c r="G70" s="27" t="s">
        <v>626</v>
      </c>
      <c r="H70" s="27"/>
      <c r="I70" s="27"/>
      <c r="J70" s="28"/>
      <c r="K70" s="28">
        <f>SUMIF($5:$5,K$3,70:70)</f>
        <v>0</v>
      </c>
      <c r="L70" s="28">
        <f>SUMIF($5:$5,L$3,70:70)</f>
        <v>0</v>
      </c>
      <c r="M70" s="28">
        <f>SUMIF($5:$5,M$3,70:70)</f>
        <v>0</v>
      </c>
      <c r="N70" s="28">
        <f>SUMIF($5:$5,N$3,70:70)</f>
        <v>0</v>
      </c>
      <c r="O70" s="28">
        <f>SUMIF($5:$5,O$3,70:70)</f>
        <v>0</v>
      </c>
      <c r="P70" s="28">
        <f>SUMIF($5:$5,P$3,70:70)</f>
        <v>0</v>
      </c>
      <c r="Q70" s="28"/>
      <c r="R70" s="33">
        <f t="shared" ref="R70:AW70" si="39">R65+R68</f>
        <v>0</v>
      </c>
      <c r="S70" s="28">
        <f t="shared" si="39"/>
        <v>0</v>
      </c>
      <c r="T70" s="28">
        <f t="shared" si="39"/>
        <v>0</v>
      </c>
      <c r="U70" s="28">
        <f t="shared" si="39"/>
        <v>0</v>
      </c>
      <c r="V70" s="28">
        <f t="shared" si="39"/>
        <v>0</v>
      </c>
      <c r="W70" s="28">
        <f t="shared" si="39"/>
        <v>0</v>
      </c>
      <c r="X70" s="28">
        <f t="shared" si="39"/>
        <v>0</v>
      </c>
      <c r="Y70" s="28">
        <f t="shared" si="39"/>
        <v>0</v>
      </c>
      <c r="Z70" s="28">
        <f t="shared" si="39"/>
        <v>0</v>
      </c>
      <c r="AA70" s="28">
        <f t="shared" si="39"/>
        <v>0</v>
      </c>
      <c r="AB70" s="28">
        <f t="shared" si="39"/>
        <v>0</v>
      </c>
      <c r="AC70" s="28">
        <f t="shared" si="39"/>
        <v>0</v>
      </c>
      <c r="AD70" s="28">
        <f t="shared" si="39"/>
        <v>0</v>
      </c>
      <c r="AE70" s="28">
        <f t="shared" si="39"/>
        <v>0</v>
      </c>
      <c r="AF70" s="28">
        <f t="shared" si="39"/>
        <v>0</v>
      </c>
      <c r="AG70" s="28">
        <f t="shared" si="39"/>
        <v>0</v>
      </c>
      <c r="AH70" s="28">
        <f t="shared" si="39"/>
        <v>0</v>
      </c>
      <c r="AI70" s="28">
        <f t="shared" si="39"/>
        <v>0</v>
      </c>
      <c r="AJ70" s="28">
        <f t="shared" si="39"/>
        <v>0</v>
      </c>
      <c r="AK70" s="28">
        <f t="shared" si="39"/>
        <v>0</v>
      </c>
      <c r="AL70" s="28">
        <f t="shared" si="39"/>
        <v>0</v>
      </c>
      <c r="AM70" s="28">
        <f t="shared" si="39"/>
        <v>0</v>
      </c>
      <c r="AN70" s="28">
        <f t="shared" si="39"/>
        <v>0</v>
      </c>
      <c r="AO70" s="28">
        <f t="shared" si="39"/>
        <v>0</v>
      </c>
      <c r="AP70" s="28">
        <f t="shared" si="39"/>
        <v>0</v>
      </c>
      <c r="AQ70" s="28">
        <f t="shared" si="39"/>
        <v>0</v>
      </c>
      <c r="AR70" s="28">
        <f t="shared" si="39"/>
        <v>0</v>
      </c>
      <c r="AS70" s="28">
        <f t="shared" si="39"/>
        <v>0</v>
      </c>
      <c r="AT70" s="28">
        <f t="shared" si="39"/>
        <v>0</v>
      </c>
      <c r="AU70" s="28">
        <f t="shared" si="39"/>
        <v>0</v>
      </c>
      <c r="AV70" s="28">
        <f t="shared" si="39"/>
        <v>0</v>
      </c>
      <c r="AW70" s="28">
        <f t="shared" si="39"/>
        <v>0</v>
      </c>
      <c r="AX70" s="28">
        <f t="shared" ref="AX70:CC70" si="40">AX65+AX68</f>
        <v>0</v>
      </c>
      <c r="AY70" s="28">
        <f t="shared" si="40"/>
        <v>0</v>
      </c>
      <c r="AZ70" s="28">
        <f t="shared" si="40"/>
        <v>0</v>
      </c>
      <c r="BA70" s="28">
        <f t="shared" si="40"/>
        <v>0</v>
      </c>
      <c r="BB70" s="28">
        <f t="shared" si="40"/>
        <v>0</v>
      </c>
      <c r="BC70" s="28">
        <f t="shared" si="40"/>
        <v>0</v>
      </c>
      <c r="BD70" s="28">
        <f t="shared" si="40"/>
        <v>0</v>
      </c>
      <c r="BE70" s="28">
        <f t="shared" si="40"/>
        <v>0</v>
      </c>
      <c r="BF70" s="28">
        <f t="shared" si="40"/>
        <v>0</v>
      </c>
      <c r="BG70" s="28">
        <f t="shared" si="40"/>
        <v>0</v>
      </c>
      <c r="BH70" s="28">
        <f t="shared" si="40"/>
        <v>0</v>
      </c>
      <c r="BI70" s="28">
        <f t="shared" si="40"/>
        <v>0</v>
      </c>
      <c r="BJ70" s="28">
        <f t="shared" si="40"/>
        <v>0</v>
      </c>
      <c r="BK70" s="28">
        <f t="shared" si="40"/>
        <v>0</v>
      </c>
      <c r="BL70" s="28">
        <f t="shared" si="40"/>
        <v>0</v>
      </c>
      <c r="BM70" s="28">
        <f t="shared" si="40"/>
        <v>0</v>
      </c>
      <c r="BN70" s="28">
        <f t="shared" si="40"/>
        <v>0</v>
      </c>
      <c r="BO70" s="28">
        <f t="shared" si="40"/>
        <v>0</v>
      </c>
      <c r="BP70" s="28">
        <f t="shared" si="40"/>
        <v>0</v>
      </c>
      <c r="BQ70" s="28">
        <f t="shared" si="40"/>
        <v>0</v>
      </c>
      <c r="BR70" s="28">
        <f t="shared" si="40"/>
        <v>0</v>
      </c>
      <c r="BS70" s="28">
        <f t="shared" si="40"/>
        <v>0</v>
      </c>
      <c r="BT70" s="28">
        <f t="shared" si="40"/>
        <v>0</v>
      </c>
      <c r="BU70" s="28">
        <f t="shared" si="40"/>
        <v>0</v>
      </c>
      <c r="BV70" s="28">
        <f t="shared" si="40"/>
        <v>0</v>
      </c>
      <c r="BW70" s="28">
        <f t="shared" si="40"/>
        <v>0</v>
      </c>
      <c r="BX70" s="28">
        <f t="shared" si="40"/>
        <v>0</v>
      </c>
      <c r="BY70" s="28">
        <f t="shared" si="40"/>
        <v>0</v>
      </c>
      <c r="BZ70" s="28">
        <f t="shared" si="40"/>
        <v>0</v>
      </c>
      <c r="CA70" s="28">
        <f t="shared" si="40"/>
        <v>0</v>
      </c>
      <c r="CB70" s="28">
        <f t="shared" si="40"/>
        <v>0</v>
      </c>
      <c r="CC70" s="28">
        <f t="shared" si="40"/>
        <v>0</v>
      </c>
      <c r="CD70" s="28">
        <f t="shared" ref="CD70:CL70" si="41">CD65+CD68</f>
        <v>0</v>
      </c>
      <c r="CE70" s="28">
        <f t="shared" si="41"/>
        <v>0</v>
      </c>
      <c r="CF70" s="28">
        <f t="shared" si="41"/>
        <v>0</v>
      </c>
      <c r="CG70" s="28">
        <f t="shared" si="41"/>
        <v>0</v>
      </c>
      <c r="CH70" s="28">
        <f t="shared" si="41"/>
        <v>0</v>
      </c>
      <c r="CI70" s="28">
        <f t="shared" si="41"/>
        <v>0</v>
      </c>
      <c r="CJ70" s="28">
        <f t="shared" si="41"/>
        <v>0</v>
      </c>
      <c r="CK70" s="28">
        <f t="shared" si="41"/>
        <v>0</v>
      </c>
      <c r="CL70" s="28">
        <f t="shared" si="41"/>
        <v>0</v>
      </c>
      <c r="CN70" s="28">
        <f t="shared" ref="CN70:DL70" si="42">CN65+CN68</f>
        <v>0</v>
      </c>
      <c r="CO70" s="28">
        <f t="shared" si="42"/>
        <v>0</v>
      </c>
      <c r="CP70" s="28">
        <f t="shared" si="42"/>
        <v>0</v>
      </c>
      <c r="CQ70" s="28">
        <f t="shared" si="42"/>
        <v>0</v>
      </c>
      <c r="CR70" s="28">
        <f t="shared" si="42"/>
        <v>0</v>
      </c>
      <c r="CS70" s="28">
        <f t="shared" si="42"/>
        <v>0</v>
      </c>
      <c r="CT70" s="28">
        <f t="shared" si="42"/>
        <v>0</v>
      </c>
      <c r="CU70" s="28">
        <f t="shared" si="42"/>
        <v>0</v>
      </c>
      <c r="CV70" s="28">
        <f t="shared" si="42"/>
        <v>0</v>
      </c>
      <c r="CW70" s="28">
        <f t="shared" si="42"/>
        <v>0</v>
      </c>
      <c r="CX70" s="28">
        <f t="shared" si="42"/>
        <v>0</v>
      </c>
      <c r="CY70" s="28">
        <f t="shared" si="42"/>
        <v>0</v>
      </c>
      <c r="CZ70" s="28">
        <f t="shared" si="42"/>
        <v>0</v>
      </c>
      <c r="DA70" s="28">
        <f t="shared" si="42"/>
        <v>0</v>
      </c>
      <c r="DB70" s="28">
        <f t="shared" si="42"/>
        <v>0</v>
      </c>
      <c r="DC70" s="28">
        <f t="shared" si="42"/>
        <v>0</v>
      </c>
      <c r="DD70" s="28">
        <f t="shared" si="42"/>
        <v>0</v>
      </c>
      <c r="DE70" s="28">
        <f t="shared" si="42"/>
        <v>0</v>
      </c>
      <c r="DF70" s="28">
        <f t="shared" si="42"/>
        <v>0</v>
      </c>
      <c r="DG70" s="28">
        <f t="shared" si="42"/>
        <v>0</v>
      </c>
      <c r="DH70" s="28">
        <f t="shared" si="42"/>
        <v>0</v>
      </c>
      <c r="DI70" s="28">
        <f t="shared" si="42"/>
        <v>0</v>
      </c>
      <c r="DJ70" s="28">
        <f t="shared" si="42"/>
        <v>0</v>
      </c>
      <c r="DK70" s="28">
        <f t="shared" si="42"/>
        <v>0</v>
      </c>
      <c r="DL70" s="28">
        <f t="shared" si="42"/>
        <v>0</v>
      </c>
    </row>
    <row r="72" spans="1:116" x14ac:dyDescent="0.4">
      <c r="B72" t="s">
        <v>231</v>
      </c>
      <c r="G72" s="12" t="s">
        <v>627</v>
      </c>
    </row>
    <row r="73" spans="1:116" x14ac:dyDescent="0.4">
      <c r="C73" t="s">
        <v>231</v>
      </c>
      <c r="F73" s="27" t="s">
        <v>231</v>
      </c>
      <c r="G73" s="373" t="s">
        <v>581</v>
      </c>
      <c r="K73" s="260">
        <f>Equity!K26</f>
        <v>170000000</v>
      </c>
      <c r="L73" s="260">
        <f>Equity!L26</f>
        <v>170000000</v>
      </c>
      <c r="M73" s="260">
        <f>Equity!M26</f>
        <v>170000000</v>
      </c>
      <c r="N73" s="260">
        <f>Equity!N26</f>
        <v>170000000</v>
      </c>
      <c r="O73" s="260">
        <f>Equity!O26</f>
        <v>170000000</v>
      </c>
      <c r="P73" s="260">
        <f>Equity!P26</f>
        <v>170000000</v>
      </c>
      <c r="Q73" s="260"/>
      <c r="R73" s="325">
        <v>0</v>
      </c>
      <c r="S73" s="260">
        <f>Equity!S26</f>
        <v>170000000</v>
      </c>
      <c r="T73" s="260">
        <f>Equity!T26</f>
        <v>170000000</v>
      </c>
      <c r="U73" s="260">
        <f>Equity!U26</f>
        <v>170000000</v>
      </c>
      <c r="V73" s="260">
        <f>Equity!V26</f>
        <v>170000000</v>
      </c>
      <c r="W73" s="260">
        <f>Equity!W26</f>
        <v>170000000</v>
      </c>
      <c r="X73" s="260">
        <f>Equity!X26</f>
        <v>170000000</v>
      </c>
      <c r="Y73" s="260">
        <f>Equity!Y26</f>
        <v>170000000</v>
      </c>
      <c r="Z73" s="260">
        <f>Equity!Z26</f>
        <v>170000000</v>
      </c>
      <c r="AA73" s="260">
        <f>Equity!AA26</f>
        <v>170000000</v>
      </c>
      <c r="AB73" s="260">
        <f>Equity!AB26</f>
        <v>170000000</v>
      </c>
      <c r="AC73" s="260">
        <f>Equity!AC26</f>
        <v>170000000</v>
      </c>
      <c r="AD73" s="260">
        <f>Equity!AD26</f>
        <v>170000000</v>
      </c>
      <c r="AE73" s="260">
        <f>Equity!AE26</f>
        <v>170000000</v>
      </c>
      <c r="AF73" s="260">
        <f>Equity!AF26</f>
        <v>170000000</v>
      </c>
      <c r="AG73" s="260">
        <f>Equity!AG26</f>
        <v>170000000</v>
      </c>
      <c r="AH73" s="260">
        <f>Equity!AH26</f>
        <v>170000000</v>
      </c>
      <c r="AI73" s="260">
        <f>Equity!AI26</f>
        <v>170000000</v>
      </c>
      <c r="AJ73" s="260">
        <f>Equity!AJ26</f>
        <v>170000000</v>
      </c>
      <c r="AK73" s="260">
        <f>Equity!AK26</f>
        <v>170000000</v>
      </c>
      <c r="AL73" s="260">
        <f>Equity!AL26</f>
        <v>170000000</v>
      </c>
      <c r="AM73" s="260">
        <f>Equity!AM26</f>
        <v>170000000</v>
      </c>
      <c r="AN73" s="260">
        <f>Equity!AN26</f>
        <v>170000000</v>
      </c>
      <c r="AO73" s="260">
        <f>Equity!AO26</f>
        <v>170000000</v>
      </c>
      <c r="AP73" s="260">
        <f>Equity!AP26</f>
        <v>170000000</v>
      </c>
      <c r="AQ73" s="260">
        <f>Equity!AQ26</f>
        <v>170000000</v>
      </c>
      <c r="AR73" s="260">
        <f>Equity!AR26</f>
        <v>170000000</v>
      </c>
      <c r="AS73" s="260">
        <f>Equity!AS26</f>
        <v>170000000</v>
      </c>
      <c r="AT73" s="260">
        <f>Equity!AT26</f>
        <v>170000000</v>
      </c>
      <c r="AU73" s="260">
        <f>Equity!AU26</f>
        <v>170000000</v>
      </c>
      <c r="AV73" s="260">
        <f>Equity!AV26</f>
        <v>170000000</v>
      </c>
      <c r="AW73" s="260">
        <f>Equity!AW26</f>
        <v>170000000</v>
      </c>
      <c r="AX73" s="260">
        <f>Equity!AX26</f>
        <v>170000000</v>
      </c>
      <c r="AY73" s="260">
        <f>Equity!AY26</f>
        <v>170000000</v>
      </c>
      <c r="AZ73" s="260">
        <f>Equity!AZ26</f>
        <v>170000000</v>
      </c>
      <c r="BA73" s="260">
        <f>Equity!BA26</f>
        <v>170000000</v>
      </c>
      <c r="BB73" s="260">
        <f>Equity!BB26</f>
        <v>170000000</v>
      </c>
      <c r="BC73" s="260">
        <f>Equity!BC26</f>
        <v>170000000</v>
      </c>
      <c r="BD73" s="260">
        <f>Equity!BD26</f>
        <v>170000000</v>
      </c>
      <c r="BE73" s="260">
        <f>Equity!BE26</f>
        <v>170000000</v>
      </c>
      <c r="BF73" s="260">
        <f>Equity!BF26</f>
        <v>170000000</v>
      </c>
      <c r="BG73" s="260">
        <f>Equity!BG26</f>
        <v>170000000</v>
      </c>
      <c r="BH73" s="260">
        <f>Equity!BH26</f>
        <v>170000000</v>
      </c>
      <c r="BI73" s="260">
        <f>Equity!BI26</f>
        <v>170000000</v>
      </c>
      <c r="BJ73" s="260">
        <f>Equity!BJ26</f>
        <v>170000000</v>
      </c>
      <c r="BK73" s="260">
        <f>Equity!BK26</f>
        <v>170000000</v>
      </c>
      <c r="BL73" s="260">
        <f>Equity!BL26</f>
        <v>170000000</v>
      </c>
      <c r="BM73" s="260">
        <f>Equity!BM26</f>
        <v>170000000</v>
      </c>
      <c r="BN73" s="260">
        <f>Equity!BN26</f>
        <v>170000000</v>
      </c>
      <c r="BO73" s="260">
        <f>Equity!BO26</f>
        <v>170000000</v>
      </c>
      <c r="BP73" s="260">
        <f>Equity!BP26</f>
        <v>170000000</v>
      </c>
      <c r="BQ73" s="260">
        <f>Equity!BQ26</f>
        <v>170000000</v>
      </c>
      <c r="BR73" s="260">
        <f>Equity!BR26</f>
        <v>170000000</v>
      </c>
      <c r="BS73" s="260">
        <f>Equity!BS26</f>
        <v>170000000</v>
      </c>
      <c r="BT73" s="260">
        <f>Equity!BT26</f>
        <v>170000000</v>
      </c>
      <c r="BU73" s="260">
        <f>Equity!BU26</f>
        <v>170000000</v>
      </c>
      <c r="BV73" s="260">
        <f>Equity!BV26</f>
        <v>170000000</v>
      </c>
      <c r="BW73" s="260">
        <f>Equity!BW26</f>
        <v>170000000</v>
      </c>
      <c r="BX73" s="260">
        <f>Equity!BX26</f>
        <v>170000000</v>
      </c>
      <c r="BY73" s="260">
        <f>Equity!BY26</f>
        <v>170000000</v>
      </c>
      <c r="BZ73" s="260">
        <f>Equity!BZ26</f>
        <v>170000000</v>
      </c>
      <c r="CA73" s="260">
        <f>Equity!CA26</f>
        <v>170000000</v>
      </c>
      <c r="CB73" s="260">
        <f>Equity!CB26</f>
        <v>170000000</v>
      </c>
      <c r="CC73" s="260">
        <f>Equity!CC26</f>
        <v>170000000</v>
      </c>
      <c r="CD73" s="260">
        <f>Equity!CD26</f>
        <v>170000000</v>
      </c>
      <c r="CE73" s="260">
        <f>Equity!CE26</f>
        <v>170000000</v>
      </c>
      <c r="CF73" s="260">
        <f>Equity!CF26</f>
        <v>170000000</v>
      </c>
      <c r="CG73" s="260">
        <f>Equity!CG26</f>
        <v>170000000</v>
      </c>
      <c r="CH73" s="260">
        <f>Equity!CH26</f>
        <v>170000000</v>
      </c>
      <c r="CI73" s="260">
        <f>Equity!CI26</f>
        <v>170000000</v>
      </c>
      <c r="CJ73" s="260">
        <f>Equity!CJ26</f>
        <v>170000000</v>
      </c>
      <c r="CK73" s="260">
        <f>Equity!CK26</f>
        <v>170000000</v>
      </c>
      <c r="CL73" s="260">
        <f>Equity!CL26</f>
        <v>170000000</v>
      </c>
    </row>
    <row r="74" spans="1:116" x14ac:dyDescent="0.4">
      <c r="C74" t="s">
        <v>231</v>
      </c>
      <c r="D74" t="s">
        <v>231</v>
      </c>
      <c r="E74" t="s">
        <v>785</v>
      </c>
      <c r="F74" s="27" t="s">
        <v>231</v>
      </c>
      <c r="G74" s="373" t="s">
        <v>628</v>
      </c>
      <c r="H74" s="270"/>
      <c r="I74" s="270"/>
      <c r="J74" s="270"/>
      <c r="K74" s="238">
        <f ca="1">SUMIF($5:$5,K$3,74:74)</f>
        <v>-305512.8</v>
      </c>
      <c r="L74" s="238">
        <f ca="1">K74+L51</f>
        <v>-626113.74</v>
      </c>
      <c r="M74" s="238">
        <f ca="1">L74+M51</f>
        <v>-962557.22699999996</v>
      </c>
      <c r="N74" s="238">
        <f ca="1">M74+N51</f>
        <v>-1315635.3883499999</v>
      </c>
      <c r="O74" s="238">
        <f ca="1">N74+O51</f>
        <v>-1686179.9577675001</v>
      </c>
      <c r="P74" s="238">
        <f ca="1">O74+P51</f>
        <v>-2075064.2556558752</v>
      </c>
      <c r="Q74" s="269"/>
      <c r="R74" s="138">
        <f ca="1">R75-SUM(R73:OFFSET(R74,-1,0))</f>
        <v>0</v>
      </c>
      <c r="S74" s="238">
        <f t="shared" ref="S74:AX74" ca="1" si="43">R74+S51</f>
        <v>-25459.4</v>
      </c>
      <c r="T74" s="238">
        <f t="shared" ca="1" si="43"/>
        <v>-50918.8</v>
      </c>
      <c r="U74" s="238">
        <f t="shared" ca="1" si="43"/>
        <v>-76378.200000000012</v>
      </c>
      <c r="V74" s="238">
        <f t="shared" ca="1" si="43"/>
        <v>-101837.6</v>
      </c>
      <c r="W74" s="238">
        <f t="shared" ca="1" si="43"/>
        <v>-127297</v>
      </c>
      <c r="X74" s="238">
        <f t="shared" ca="1" si="43"/>
        <v>-152756.4</v>
      </c>
      <c r="Y74" s="238">
        <f t="shared" ca="1" si="43"/>
        <v>-178215.8</v>
      </c>
      <c r="Z74" s="238">
        <f t="shared" ca="1" si="43"/>
        <v>-203675.19999999998</v>
      </c>
      <c r="AA74" s="238">
        <f t="shared" ca="1" si="43"/>
        <v>-229134.59999999998</v>
      </c>
      <c r="AB74" s="238">
        <f t="shared" ca="1" si="43"/>
        <v>-254593.99999999997</v>
      </c>
      <c r="AC74" s="238">
        <f t="shared" ca="1" si="43"/>
        <v>-280053.39999999997</v>
      </c>
      <c r="AD74" s="238">
        <f t="shared" ca="1" si="43"/>
        <v>-305512.8</v>
      </c>
      <c r="AE74" s="238">
        <f t="shared" ca="1" si="43"/>
        <v>-332229.54499999998</v>
      </c>
      <c r="AF74" s="238">
        <f t="shared" ca="1" si="43"/>
        <v>-358946.29</v>
      </c>
      <c r="AG74" s="238">
        <f t="shared" ca="1" si="43"/>
        <v>-385663.03499999997</v>
      </c>
      <c r="AH74" s="238">
        <f t="shared" ca="1" si="43"/>
        <v>-412379.77999999997</v>
      </c>
      <c r="AI74" s="238">
        <f t="shared" ca="1" si="43"/>
        <v>-439096.52499999997</v>
      </c>
      <c r="AJ74" s="238">
        <f t="shared" ca="1" si="43"/>
        <v>-465813.26999999996</v>
      </c>
      <c r="AK74" s="238">
        <f t="shared" ca="1" si="43"/>
        <v>-492530.01499999996</v>
      </c>
      <c r="AL74" s="238">
        <f t="shared" ca="1" si="43"/>
        <v>-519246.75999999995</v>
      </c>
      <c r="AM74" s="238">
        <f t="shared" ca="1" si="43"/>
        <v>-545963.505</v>
      </c>
      <c r="AN74" s="238">
        <f t="shared" ca="1" si="43"/>
        <v>-572680.25</v>
      </c>
      <c r="AO74" s="238">
        <f t="shared" ca="1" si="43"/>
        <v>-599396.995</v>
      </c>
      <c r="AP74" s="238">
        <f t="shared" ca="1" si="43"/>
        <v>-626113.74</v>
      </c>
      <c r="AQ74" s="238">
        <f t="shared" ca="1" si="43"/>
        <v>-654150.69724999997</v>
      </c>
      <c r="AR74" s="238">
        <f t="shared" ca="1" si="43"/>
        <v>-682187.65449999995</v>
      </c>
      <c r="AS74" s="238">
        <f t="shared" ca="1" si="43"/>
        <v>-710224.61174999992</v>
      </c>
      <c r="AT74" s="238">
        <f t="shared" ca="1" si="43"/>
        <v>-738261.5689999999</v>
      </c>
      <c r="AU74" s="238">
        <f t="shared" ca="1" si="43"/>
        <v>-766298.52624999988</v>
      </c>
      <c r="AV74" s="238">
        <f t="shared" ca="1" si="43"/>
        <v>-794335.48349999986</v>
      </c>
      <c r="AW74" s="238">
        <f t="shared" ca="1" si="43"/>
        <v>-822372.44074999983</v>
      </c>
      <c r="AX74" s="238">
        <f t="shared" ca="1" si="43"/>
        <v>-850409.39799999981</v>
      </c>
      <c r="AY74" s="238">
        <f t="shared" ref="AY74:CD74" ca="1" si="44">AX74+AY51</f>
        <v>-878446.35524999979</v>
      </c>
      <c r="AZ74" s="238">
        <f t="shared" ca="1" si="44"/>
        <v>-906483.31249999977</v>
      </c>
      <c r="BA74" s="238">
        <f t="shared" ca="1" si="44"/>
        <v>-934520.26974999974</v>
      </c>
      <c r="BB74" s="238">
        <f t="shared" ca="1" si="44"/>
        <v>-962557.22699999972</v>
      </c>
      <c r="BC74" s="238">
        <f t="shared" ca="1" si="44"/>
        <v>-991980.4071124997</v>
      </c>
      <c r="BD74" s="238">
        <f t="shared" ca="1" si="44"/>
        <v>-1021403.5872249997</v>
      </c>
      <c r="BE74" s="238">
        <f t="shared" ca="1" si="44"/>
        <v>-1050826.7673374997</v>
      </c>
      <c r="BF74" s="238">
        <f t="shared" ca="1" si="44"/>
        <v>-1080249.9474499996</v>
      </c>
      <c r="BG74" s="238">
        <f t="shared" ca="1" si="44"/>
        <v>-1109673.1275624996</v>
      </c>
      <c r="BH74" s="238">
        <f t="shared" ca="1" si="44"/>
        <v>-1139096.3076749996</v>
      </c>
      <c r="BI74" s="238">
        <f t="shared" ca="1" si="44"/>
        <v>-1168519.4877874996</v>
      </c>
      <c r="BJ74" s="238">
        <f t="shared" ca="1" si="44"/>
        <v>-1197942.6678999995</v>
      </c>
      <c r="BK74" s="238">
        <f t="shared" ca="1" si="44"/>
        <v>-1227365.8480124995</v>
      </c>
      <c r="BL74" s="238">
        <f t="shared" ca="1" si="44"/>
        <v>-1256789.0281249995</v>
      </c>
      <c r="BM74" s="238">
        <f t="shared" ca="1" si="44"/>
        <v>-1286212.2082374995</v>
      </c>
      <c r="BN74" s="238">
        <f t="shared" ca="1" si="44"/>
        <v>-1315635.3883499994</v>
      </c>
      <c r="BO74" s="238">
        <f t="shared" ca="1" si="44"/>
        <v>-1346514.1024681244</v>
      </c>
      <c r="BP74" s="238">
        <f t="shared" ca="1" si="44"/>
        <v>-1377392.8165862493</v>
      </c>
      <c r="BQ74" s="238">
        <f t="shared" ca="1" si="44"/>
        <v>-1408271.5307043742</v>
      </c>
      <c r="BR74" s="238">
        <f t="shared" ca="1" si="44"/>
        <v>-1439150.2448224991</v>
      </c>
      <c r="BS74" s="238">
        <f t="shared" ca="1" si="44"/>
        <v>-1470028.958940624</v>
      </c>
      <c r="BT74" s="238">
        <f t="shared" ca="1" si="44"/>
        <v>-1500907.6730587489</v>
      </c>
      <c r="BU74" s="238">
        <f t="shared" ca="1" si="44"/>
        <v>-1531786.3871768739</v>
      </c>
      <c r="BV74" s="238">
        <f t="shared" ca="1" si="44"/>
        <v>-1562665.1012949988</v>
      </c>
      <c r="BW74" s="238">
        <f t="shared" ca="1" si="44"/>
        <v>-1593543.8154131237</v>
      </c>
      <c r="BX74" s="238">
        <f t="shared" ca="1" si="44"/>
        <v>-1624422.5295312486</v>
      </c>
      <c r="BY74" s="238">
        <f t="shared" ca="1" si="44"/>
        <v>-1655301.2436493735</v>
      </c>
      <c r="BZ74" s="238">
        <f t="shared" ca="1" si="44"/>
        <v>-1686179.9577674984</v>
      </c>
      <c r="CA74" s="238">
        <f t="shared" ca="1" si="44"/>
        <v>-1718586.9825915296</v>
      </c>
      <c r="CB74" s="238">
        <f t="shared" ca="1" si="44"/>
        <v>-1750994.0074155608</v>
      </c>
      <c r="CC74" s="238">
        <f t="shared" ca="1" si="44"/>
        <v>-1783401.0322395919</v>
      </c>
      <c r="CD74" s="238">
        <f t="shared" ca="1" si="44"/>
        <v>-1815808.0570636231</v>
      </c>
      <c r="CE74" s="238">
        <f t="shared" ref="CE74:CL74" ca="1" si="45">CD74+CE51</f>
        <v>-1848215.0818876543</v>
      </c>
      <c r="CF74" s="238">
        <f t="shared" ca="1" si="45"/>
        <v>-1880622.1067116854</v>
      </c>
      <c r="CG74" s="238">
        <f t="shared" ca="1" si="45"/>
        <v>-1913029.1315357166</v>
      </c>
      <c r="CH74" s="238">
        <f t="shared" ca="1" si="45"/>
        <v>-1945436.1563597478</v>
      </c>
      <c r="CI74" s="238">
        <f t="shared" ca="1" si="45"/>
        <v>-1977843.1811837789</v>
      </c>
      <c r="CJ74" s="238">
        <f t="shared" ca="1" si="45"/>
        <v>-2010250.2060078101</v>
      </c>
      <c r="CK74" s="238">
        <f t="shared" ca="1" si="45"/>
        <v>-2042657.2308318412</v>
      </c>
      <c r="CL74" s="238">
        <f t="shared" ca="1" si="45"/>
        <v>-2075064.2556558724</v>
      </c>
      <c r="CN74" s="238">
        <f t="shared" ref="CN74:DL74" si="46">CM74+CN51</f>
        <v>0</v>
      </c>
      <c r="CO74" s="238">
        <f t="shared" si="46"/>
        <v>0</v>
      </c>
      <c r="CP74" s="238">
        <f t="shared" si="46"/>
        <v>0</v>
      </c>
      <c r="CQ74" s="238">
        <f t="shared" si="46"/>
        <v>0</v>
      </c>
      <c r="CR74" s="238">
        <f t="shared" si="46"/>
        <v>0</v>
      </c>
      <c r="CS74" s="238">
        <f t="shared" si="46"/>
        <v>0</v>
      </c>
      <c r="CT74" s="238">
        <f t="shared" si="46"/>
        <v>0</v>
      </c>
      <c r="CU74" s="238">
        <f t="shared" si="46"/>
        <v>0</v>
      </c>
      <c r="CV74" s="238">
        <f t="shared" si="46"/>
        <v>0</v>
      </c>
      <c r="CW74" s="238">
        <f t="shared" si="46"/>
        <v>0</v>
      </c>
      <c r="CX74" s="238">
        <f t="shared" si="46"/>
        <v>0</v>
      </c>
      <c r="CY74" s="238">
        <f t="shared" si="46"/>
        <v>0</v>
      </c>
      <c r="CZ74" s="238">
        <f t="shared" si="46"/>
        <v>0</v>
      </c>
      <c r="DA74" s="238">
        <f t="shared" si="46"/>
        <v>0</v>
      </c>
      <c r="DB74" s="238">
        <f t="shared" si="46"/>
        <v>0</v>
      </c>
      <c r="DC74" s="238">
        <f t="shared" si="46"/>
        <v>0</v>
      </c>
      <c r="DD74" s="238">
        <f t="shared" si="46"/>
        <v>0</v>
      </c>
      <c r="DE74" s="238">
        <f t="shared" si="46"/>
        <v>0</v>
      </c>
      <c r="DF74" s="238">
        <f t="shared" si="46"/>
        <v>0</v>
      </c>
      <c r="DG74" s="238">
        <f t="shared" si="46"/>
        <v>0</v>
      </c>
      <c r="DH74" s="238">
        <f t="shared" si="46"/>
        <v>0</v>
      </c>
      <c r="DI74" s="238">
        <f t="shared" si="46"/>
        <v>0</v>
      </c>
      <c r="DJ74" s="238">
        <f t="shared" si="46"/>
        <v>0</v>
      </c>
      <c r="DK74" s="238">
        <f t="shared" si="46"/>
        <v>0</v>
      </c>
      <c r="DL74" s="238">
        <f t="shared" si="46"/>
        <v>0</v>
      </c>
    </row>
    <row r="75" spans="1:116" x14ac:dyDescent="0.4">
      <c r="B75" t="s">
        <v>231</v>
      </c>
      <c r="C75" s="27"/>
      <c r="D75" s="27"/>
      <c r="E75" s="27"/>
      <c r="F75" s="28"/>
      <c r="G75" s="27" t="s">
        <v>629</v>
      </c>
      <c r="H75" s="28"/>
      <c r="I75" s="28"/>
      <c r="J75" s="28"/>
      <c r="K75" s="28">
        <f ca="1">SUMIF($5:$5,K$3,75:75)</f>
        <v>169694487.19999999</v>
      </c>
      <c r="L75" s="28">
        <f ca="1">SUMIF($5:$5,L$3,75:75)</f>
        <v>169373886.25999999</v>
      </c>
      <c r="M75" s="28">
        <f ca="1">SUMIF($5:$5,M$3,75:75)</f>
        <v>169037442.773</v>
      </c>
      <c r="N75" s="28">
        <f ca="1">SUMIF($5:$5,N$3,75:75)</f>
        <v>168684364.61164999</v>
      </c>
      <c r="O75" s="28">
        <f ca="1">SUMIF($5:$5,O$3,75:75)</f>
        <v>168313820.04223251</v>
      </c>
      <c r="P75" s="28">
        <f ca="1">SUMIF($5:$5,P$3,75:75)</f>
        <v>167924935.74434412</v>
      </c>
      <c r="Q75" s="28"/>
      <c r="R75" s="33">
        <f>R62-R70</f>
        <v>0</v>
      </c>
      <c r="S75" s="264">
        <f ca="1">SUMIF($C:$C,$F74,S:S)</f>
        <v>169974540.59999999</v>
      </c>
      <c r="T75" s="264">
        <f ca="1">SUMIF($C:$C,$F74,T:T)</f>
        <v>169949081.19999999</v>
      </c>
      <c r="U75" s="264">
        <f ca="1">SUMIF($C:$C,$F74,U:U)</f>
        <v>169923621.80000001</v>
      </c>
      <c r="V75" s="264">
        <f ca="1">SUMIF($C:$C,$F74,V:V)</f>
        <v>169898162.40000001</v>
      </c>
      <c r="W75" s="264">
        <f ca="1">SUMIF($C:$C,$F74,W:W)</f>
        <v>169872703</v>
      </c>
      <c r="X75" s="264">
        <f ca="1">SUMIF($C:$C,$F74,X:X)</f>
        <v>169847243.59999999</v>
      </c>
      <c r="Y75" s="264">
        <f ca="1">SUMIF($C:$C,$F74,Y:Y)</f>
        <v>169821784.19999999</v>
      </c>
      <c r="Z75" s="264">
        <f ca="1">SUMIF($C:$C,$F74,Z:Z)</f>
        <v>169796324.80000001</v>
      </c>
      <c r="AA75" s="264">
        <f ca="1">SUMIF($C:$C,$F74,AA:AA)</f>
        <v>169770865.40000001</v>
      </c>
      <c r="AB75" s="264">
        <f ca="1">SUMIF($C:$C,$F74,AB:AB)</f>
        <v>169745406</v>
      </c>
      <c r="AC75" s="264">
        <f ca="1">SUMIF($C:$C,$F74,AC:AC)</f>
        <v>169719946.59999999</v>
      </c>
      <c r="AD75" s="264">
        <f ca="1">SUMIF($C:$C,$F74,AD:AD)</f>
        <v>169694487.19999999</v>
      </c>
      <c r="AE75" s="264">
        <f ca="1">SUMIF($C:$C,$F74,AE:AE)</f>
        <v>169667770.45500001</v>
      </c>
      <c r="AF75" s="264">
        <f ca="1">SUMIF($C:$C,$F74,AF:AF)</f>
        <v>169641053.71000001</v>
      </c>
      <c r="AG75" s="264">
        <f ca="1">SUMIF($C:$C,$F74,AG:AG)</f>
        <v>169614336.965</v>
      </c>
      <c r="AH75" s="264">
        <f ca="1">SUMIF($C:$C,$F74,AH:AH)</f>
        <v>169587620.22</v>
      </c>
      <c r="AI75" s="264">
        <f ca="1">SUMIF($C:$C,$F74,AI:AI)</f>
        <v>169560903.47499999</v>
      </c>
      <c r="AJ75" s="264">
        <f ca="1">SUMIF($C:$C,$F74,AJ:AJ)</f>
        <v>169534186.72999999</v>
      </c>
      <c r="AK75" s="264">
        <f ca="1">SUMIF($C:$C,$F74,AK:AK)</f>
        <v>169507469.98500001</v>
      </c>
      <c r="AL75" s="264">
        <f ca="1">SUMIF($C:$C,$F74,AL:AL)</f>
        <v>169480753.24000001</v>
      </c>
      <c r="AM75" s="264">
        <f ca="1">SUMIF($C:$C,$F74,AM:AM)</f>
        <v>169454036.495</v>
      </c>
      <c r="AN75" s="264">
        <f ca="1">SUMIF($C:$C,$F74,AN:AN)</f>
        <v>169427319.75</v>
      </c>
      <c r="AO75" s="264">
        <f ca="1">SUMIF($C:$C,$F74,AO:AO)</f>
        <v>169400603.005</v>
      </c>
      <c r="AP75" s="264">
        <f ca="1">SUMIF($C:$C,$F74,AP:AP)</f>
        <v>169373886.25999999</v>
      </c>
      <c r="AQ75" s="264">
        <f ca="1">SUMIF($C:$C,$F74,AQ:AQ)</f>
        <v>169345849.30274999</v>
      </c>
      <c r="AR75" s="264">
        <f ca="1">SUMIF($C:$C,$F74,AR:AR)</f>
        <v>169317812.34549999</v>
      </c>
      <c r="AS75" s="264">
        <f ca="1">SUMIF($C:$C,$F74,AS:AS)</f>
        <v>169289775.38824999</v>
      </c>
      <c r="AT75" s="264">
        <f ca="1">SUMIF($C:$C,$F74,AT:AT)</f>
        <v>169261738.43099999</v>
      </c>
      <c r="AU75" s="264">
        <f ca="1">SUMIF($C:$C,$F74,AU:AU)</f>
        <v>169233701.47375</v>
      </c>
      <c r="AV75" s="264">
        <f ca="1">SUMIF($C:$C,$F74,AV:AV)</f>
        <v>169205664.5165</v>
      </c>
      <c r="AW75" s="264">
        <f ca="1">SUMIF($C:$C,$F74,AW:AW)</f>
        <v>169177627.55925</v>
      </c>
      <c r="AX75" s="264">
        <f ca="1">SUMIF($C:$C,$F74,AX:AX)</f>
        <v>169149590.602</v>
      </c>
      <c r="AY75" s="264">
        <f ca="1">SUMIF($C:$C,$F74,AY:AY)</f>
        <v>169121553.64475</v>
      </c>
      <c r="AZ75" s="264">
        <f ca="1">SUMIF($C:$C,$F74,AZ:AZ)</f>
        <v>169093516.6875</v>
      </c>
      <c r="BA75" s="264">
        <f ca="1">SUMIF($C:$C,$F74,BA:BA)</f>
        <v>169065479.73025</v>
      </c>
      <c r="BB75" s="264">
        <f ca="1">SUMIF($C:$C,$F74,BB:BB)</f>
        <v>169037442.773</v>
      </c>
      <c r="BC75" s="264">
        <f ca="1">SUMIF($C:$C,$F74,BC:BC)</f>
        <v>169008019.59288749</v>
      </c>
      <c r="BD75" s="264">
        <f ca="1">SUMIF($C:$C,$F74,BD:BD)</f>
        <v>168978596.41277501</v>
      </c>
      <c r="BE75" s="264">
        <f ca="1">SUMIF($C:$C,$F74,BE:BE)</f>
        <v>168949173.2326625</v>
      </c>
      <c r="BF75" s="264">
        <f ca="1">SUMIF($C:$C,$F74,BF:BF)</f>
        <v>168919750.05254999</v>
      </c>
      <c r="BG75" s="264">
        <f ca="1">SUMIF($C:$C,$F74,BG:BG)</f>
        <v>168890326.87243751</v>
      </c>
      <c r="BH75" s="264">
        <f ca="1">SUMIF($C:$C,$F74,BH:BH)</f>
        <v>168860903.692325</v>
      </c>
      <c r="BI75" s="264">
        <f ca="1">SUMIF($C:$C,$F74,BI:BI)</f>
        <v>168831480.51221251</v>
      </c>
      <c r="BJ75" s="264">
        <f ca="1">SUMIF($C:$C,$F74,BJ:BJ)</f>
        <v>168802057.3321</v>
      </c>
      <c r="BK75" s="264">
        <f ca="1">SUMIF($C:$C,$F74,BK:BK)</f>
        <v>168772634.15198749</v>
      </c>
      <c r="BL75" s="264">
        <f ca="1">SUMIF($C:$C,$F74,BL:BL)</f>
        <v>168743210.97187501</v>
      </c>
      <c r="BM75" s="264">
        <f ca="1">SUMIF($C:$C,$F74,BM:BM)</f>
        <v>168713787.7917625</v>
      </c>
      <c r="BN75" s="264">
        <f ca="1">SUMIF($C:$C,$F74,BN:BN)</f>
        <v>168684364.61164999</v>
      </c>
      <c r="BO75" s="264">
        <f ca="1">SUMIF($C:$C,$F74,BO:BO)</f>
        <v>168653485.89753187</v>
      </c>
      <c r="BP75" s="264">
        <f ca="1">SUMIF($C:$C,$F74,BP:BP)</f>
        <v>168622607.18341374</v>
      </c>
      <c r="BQ75" s="264">
        <f ca="1">SUMIF($C:$C,$F74,BQ:BQ)</f>
        <v>168591728.46929562</v>
      </c>
      <c r="BR75" s="264">
        <f ca="1">SUMIF($C:$C,$F74,BR:BR)</f>
        <v>168560849.7551775</v>
      </c>
      <c r="BS75" s="264">
        <f ca="1">SUMIF($C:$C,$F74,BS:BS)</f>
        <v>168529971.04105937</v>
      </c>
      <c r="BT75" s="264">
        <f ca="1">SUMIF($C:$C,$F74,BT:BT)</f>
        <v>168499092.32694125</v>
      </c>
      <c r="BU75" s="264">
        <f ca="1">SUMIF($C:$C,$F74,BU:BU)</f>
        <v>168468213.61282313</v>
      </c>
      <c r="BV75" s="264">
        <f ca="1">SUMIF($C:$C,$F74,BV:BV)</f>
        <v>168437334.89870501</v>
      </c>
      <c r="BW75" s="264">
        <f ca="1">SUMIF($C:$C,$F74,BW:BW)</f>
        <v>168406456.18458688</v>
      </c>
      <c r="BX75" s="264">
        <f ca="1">SUMIF($C:$C,$F74,BX:BX)</f>
        <v>168375577.47046876</v>
      </c>
      <c r="BY75" s="264">
        <f ca="1">SUMIF($C:$C,$F74,BY:BY)</f>
        <v>168344698.75635064</v>
      </c>
      <c r="BZ75" s="264">
        <f ca="1">SUMIF($C:$C,$F74,BZ:BZ)</f>
        <v>168313820.04223251</v>
      </c>
      <c r="CA75" s="264">
        <f ca="1">SUMIF($C:$C,$F74,CA:CA)</f>
        <v>168281413.01740846</v>
      </c>
      <c r="CB75" s="264">
        <f ca="1">SUMIF($C:$C,$F74,CB:CB)</f>
        <v>168249005.99258444</v>
      </c>
      <c r="CC75" s="264">
        <f ca="1">SUMIF($C:$C,$F74,CC:CC)</f>
        <v>168216598.96776041</v>
      </c>
      <c r="CD75" s="264">
        <f ca="1">SUMIF($C:$C,$F74,CD:CD)</f>
        <v>168184191.94293639</v>
      </c>
      <c r="CE75" s="264">
        <f ca="1">SUMIF($C:$C,$F74,CE:CE)</f>
        <v>168151784.91811234</v>
      </c>
      <c r="CF75" s="264">
        <f ca="1">SUMIF($C:$C,$F74,CF:CF)</f>
        <v>168119377.89328831</v>
      </c>
      <c r="CG75" s="264">
        <f ca="1">SUMIF($C:$C,$F74,CG:CG)</f>
        <v>168086970.86846429</v>
      </c>
      <c r="CH75" s="264">
        <f ca="1">SUMIF($C:$C,$F74,CH:CH)</f>
        <v>168054563.84364024</v>
      </c>
      <c r="CI75" s="264">
        <f ca="1">SUMIF($C:$C,$F74,CI:CI)</f>
        <v>168022156.81881621</v>
      </c>
      <c r="CJ75" s="264">
        <f ca="1">SUMIF($C:$C,$F74,CJ:CJ)</f>
        <v>167989749.79399219</v>
      </c>
      <c r="CK75" s="264">
        <f ca="1">SUMIF($C:$C,$F74,CK:CK)</f>
        <v>167957342.76916817</v>
      </c>
      <c r="CL75" s="264">
        <f ca="1">SUMIF($C:$C,$F74,CL:CL)</f>
        <v>167924935.74434412</v>
      </c>
      <c r="CN75" s="264">
        <f>SUMIF($C:$C,$F74,CN:CN)</f>
        <v>0</v>
      </c>
      <c r="CO75" s="264">
        <f>SUMIF($C:$C,$F74,CO:CO)</f>
        <v>0</v>
      </c>
      <c r="CP75" s="264">
        <f>SUMIF($C:$C,$F74,CP:CP)</f>
        <v>0</v>
      </c>
      <c r="CQ75" s="264">
        <f>SUMIF($C:$C,$F74,CQ:CQ)</f>
        <v>0</v>
      </c>
      <c r="CR75" s="264">
        <f>SUMIF($C:$C,$F74,CR:CR)</f>
        <v>0</v>
      </c>
      <c r="CS75" s="264">
        <f>SUMIF($C:$C,$F74,CS:CS)</f>
        <v>0</v>
      </c>
      <c r="CT75" s="264">
        <f>SUMIF($C:$C,$F74,CT:CT)</f>
        <v>0</v>
      </c>
      <c r="CU75" s="264">
        <f>SUMIF($C:$C,$F74,CU:CU)</f>
        <v>0</v>
      </c>
      <c r="CV75" s="264">
        <f>SUMIF($C:$C,$F74,CV:CV)</f>
        <v>0</v>
      </c>
      <c r="CW75" s="264">
        <f>SUMIF($C:$C,$F74,CW:CW)</f>
        <v>0</v>
      </c>
      <c r="CX75" s="264">
        <f>SUMIF($C:$C,$F74,CX:CX)</f>
        <v>0</v>
      </c>
      <c r="CY75" s="264">
        <f>SUMIF($C:$C,$F74,CY:CY)</f>
        <v>0</v>
      </c>
      <c r="CZ75" s="264">
        <f>SUMIF($C:$C,$F74,CZ:CZ)</f>
        <v>0</v>
      </c>
      <c r="DA75" s="264">
        <f>SUMIF($C:$C,$F74,DA:DA)</f>
        <v>0</v>
      </c>
      <c r="DB75" s="264">
        <f>SUMIF($C:$C,$F74,DB:DB)</f>
        <v>0</v>
      </c>
      <c r="DC75" s="264">
        <f>SUMIF($C:$C,$F74,DC:DC)</f>
        <v>0</v>
      </c>
      <c r="DD75" s="264">
        <f>SUMIF($C:$C,$F74,DD:DD)</f>
        <v>0</v>
      </c>
      <c r="DE75" s="264">
        <f>SUMIF($C:$C,$F74,DE:DE)</f>
        <v>0</v>
      </c>
      <c r="DF75" s="264">
        <f>SUMIF($C:$C,$F74,DF:DF)</f>
        <v>0</v>
      </c>
      <c r="DG75" s="264">
        <f>SUMIF($C:$C,$F74,DG:DG)</f>
        <v>0</v>
      </c>
      <c r="DH75" s="264">
        <f>SUMIF($C:$C,$F74,DH:DH)</f>
        <v>0</v>
      </c>
      <c r="DI75" s="264">
        <f>SUMIF($C:$C,$F74,DI:DI)</f>
        <v>0</v>
      </c>
      <c r="DJ75" s="264">
        <f>SUMIF($C:$C,$F74,DJ:DJ)</f>
        <v>0</v>
      </c>
      <c r="DK75" s="264">
        <f>SUMIF($C:$C,$F74,DK:DK)</f>
        <v>0</v>
      </c>
      <c r="DL75" s="264">
        <f>SUMIF($C:$C,$F74,DL:DL)</f>
        <v>0</v>
      </c>
    </row>
    <row r="77" spans="1:116" x14ac:dyDescent="0.4">
      <c r="B77" s="64"/>
      <c r="C77" s="64"/>
      <c r="D77" s="64"/>
      <c r="E77" s="64"/>
      <c r="F77" t="s">
        <v>782</v>
      </c>
      <c r="G77" s="34" t="s">
        <v>62</v>
      </c>
      <c r="H77" s="34"/>
      <c r="I77" s="34"/>
      <c r="J77" s="34"/>
      <c r="K77" s="34">
        <f t="shared" ref="K77:P77" ca="1" si="47">K62-K70-K75</f>
        <v>0</v>
      </c>
      <c r="L77" s="34">
        <f t="shared" ca="1" si="47"/>
        <v>0</v>
      </c>
      <c r="M77" s="34">
        <f t="shared" ca="1" si="47"/>
        <v>0</v>
      </c>
      <c r="N77" s="34">
        <f t="shared" ca="1" si="47"/>
        <v>-2.384185791015625E-7</v>
      </c>
      <c r="O77" s="34">
        <f t="shared" ca="1" si="47"/>
        <v>-2.384185791015625E-7</v>
      </c>
      <c r="P77" s="34">
        <f t="shared" ca="1" si="47"/>
        <v>0</v>
      </c>
      <c r="Q77" s="34"/>
      <c r="R77" s="15">
        <f t="shared" ref="R77:AW77" si="48">R62-R70-R75</f>
        <v>0</v>
      </c>
      <c r="S77" s="34">
        <f t="shared" ca="1" si="48"/>
        <v>0</v>
      </c>
      <c r="T77" s="34">
        <f t="shared" ca="1" si="48"/>
        <v>0</v>
      </c>
      <c r="U77" s="34">
        <f t="shared" ca="1" si="48"/>
        <v>0</v>
      </c>
      <c r="V77" s="34">
        <f t="shared" ca="1" si="48"/>
        <v>0</v>
      </c>
      <c r="W77" s="34">
        <f t="shared" ca="1" si="48"/>
        <v>0</v>
      </c>
      <c r="X77" s="34">
        <f t="shared" ca="1" si="48"/>
        <v>0</v>
      </c>
      <c r="Y77" s="34">
        <f t="shared" ca="1" si="48"/>
        <v>0</v>
      </c>
      <c r="Z77" s="34">
        <f t="shared" ca="1" si="48"/>
        <v>0</v>
      </c>
      <c r="AA77" s="34">
        <f t="shared" ca="1" si="48"/>
        <v>0</v>
      </c>
      <c r="AB77" s="34">
        <f t="shared" ca="1" si="48"/>
        <v>0</v>
      </c>
      <c r="AC77" s="34">
        <f t="shared" ca="1" si="48"/>
        <v>0</v>
      </c>
      <c r="AD77" s="34">
        <f t="shared" ca="1" si="48"/>
        <v>0</v>
      </c>
      <c r="AE77" s="34">
        <f t="shared" ca="1" si="48"/>
        <v>0</v>
      </c>
      <c r="AF77" s="34">
        <f t="shared" ca="1" si="48"/>
        <v>0</v>
      </c>
      <c r="AG77" s="34">
        <f t="shared" ca="1" si="48"/>
        <v>0</v>
      </c>
      <c r="AH77" s="34">
        <f t="shared" ca="1" si="48"/>
        <v>0</v>
      </c>
      <c r="AI77" s="34">
        <f t="shared" ca="1" si="48"/>
        <v>0</v>
      </c>
      <c r="AJ77" s="34">
        <f t="shared" ca="1" si="48"/>
        <v>0</v>
      </c>
      <c r="AK77" s="34">
        <f t="shared" ca="1" si="48"/>
        <v>0</v>
      </c>
      <c r="AL77" s="34">
        <f t="shared" ca="1" si="48"/>
        <v>0</v>
      </c>
      <c r="AM77" s="34">
        <f t="shared" ca="1" si="48"/>
        <v>0</v>
      </c>
      <c r="AN77" s="34">
        <f t="shared" ca="1" si="48"/>
        <v>0</v>
      </c>
      <c r="AO77" s="34">
        <f t="shared" ca="1" si="48"/>
        <v>0</v>
      </c>
      <c r="AP77" s="34">
        <f t="shared" ca="1" si="48"/>
        <v>0</v>
      </c>
      <c r="AQ77" s="34">
        <f t="shared" ca="1" si="48"/>
        <v>0</v>
      </c>
      <c r="AR77" s="34">
        <f t="shared" ca="1" si="48"/>
        <v>0</v>
      </c>
      <c r="AS77" s="34">
        <f t="shared" ca="1" si="48"/>
        <v>0</v>
      </c>
      <c r="AT77" s="34">
        <f t="shared" ca="1" si="48"/>
        <v>0</v>
      </c>
      <c r="AU77" s="34">
        <f t="shared" ca="1" si="48"/>
        <v>0</v>
      </c>
      <c r="AV77" s="34">
        <f t="shared" ca="1" si="48"/>
        <v>0</v>
      </c>
      <c r="AW77" s="34">
        <f t="shared" ca="1" si="48"/>
        <v>0</v>
      </c>
      <c r="AX77" s="34">
        <f t="shared" ref="AX77:CC77" ca="1" si="49">AX62-AX70-AX75</f>
        <v>0</v>
      </c>
      <c r="AY77" s="34">
        <f t="shared" ca="1" si="49"/>
        <v>0</v>
      </c>
      <c r="AZ77" s="34">
        <f t="shared" ca="1" si="49"/>
        <v>0</v>
      </c>
      <c r="BA77" s="34">
        <f t="shared" ca="1" si="49"/>
        <v>0</v>
      </c>
      <c r="BB77" s="34">
        <f t="shared" ca="1" si="49"/>
        <v>0</v>
      </c>
      <c r="BC77" s="34">
        <f t="shared" ca="1" si="49"/>
        <v>0</v>
      </c>
      <c r="BD77" s="34">
        <f t="shared" ca="1" si="49"/>
        <v>0</v>
      </c>
      <c r="BE77" s="34">
        <f t="shared" ca="1" si="49"/>
        <v>0</v>
      </c>
      <c r="BF77" s="34">
        <f t="shared" ca="1" si="49"/>
        <v>0</v>
      </c>
      <c r="BG77" s="34">
        <f t="shared" ca="1" si="49"/>
        <v>0</v>
      </c>
      <c r="BH77" s="34">
        <f t="shared" ca="1" si="49"/>
        <v>0</v>
      </c>
      <c r="BI77" s="34">
        <f t="shared" ca="1" si="49"/>
        <v>0</v>
      </c>
      <c r="BJ77" s="34">
        <f t="shared" ca="1" si="49"/>
        <v>0</v>
      </c>
      <c r="BK77" s="34">
        <f t="shared" ca="1" si="49"/>
        <v>0</v>
      </c>
      <c r="BL77" s="34">
        <f t="shared" ca="1" si="49"/>
        <v>-2.384185791015625E-7</v>
      </c>
      <c r="BM77" s="34">
        <f t="shared" ca="1" si="49"/>
        <v>-2.384185791015625E-7</v>
      </c>
      <c r="BN77" s="34">
        <f t="shared" ca="1" si="49"/>
        <v>-2.384185791015625E-7</v>
      </c>
      <c r="BO77" s="34">
        <f t="shared" ca="1" si="49"/>
        <v>-2.384185791015625E-7</v>
      </c>
      <c r="BP77" s="34">
        <f t="shared" ca="1" si="49"/>
        <v>-2.384185791015625E-7</v>
      </c>
      <c r="BQ77" s="34">
        <f t="shared" ca="1" si="49"/>
        <v>-2.384185791015625E-7</v>
      </c>
      <c r="BR77" s="34">
        <f t="shared" ca="1" si="49"/>
        <v>-2.384185791015625E-7</v>
      </c>
      <c r="BS77" s="34">
        <f t="shared" ca="1" si="49"/>
        <v>-2.384185791015625E-7</v>
      </c>
      <c r="BT77" s="34">
        <f t="shared" ca="1" si="49"/>
        <v>-2.384185791015625E-7</v>
      </c>
      <c r="BU77" s="34">
        <f t="shared" ca="1" si="49"/>
        <v>-2.384185791015625E-7</v>
      </c>
      <c r="BV77" s="34">
        <f t="shared" ca="1" si="49"/>
        <v>-2.384185791015625E-7</v>
      </c>
      <c r="BW77" s="34">
        <f t="shared" ca="1" si="49"/>
        <v>-2.384185791015625E-7</v>
      </c>
      <c r="BX77" s="34">
        <f t="shared" ca="1" si="49"/>
        <v>-2.384185791015625E-7</v>
      </c>
      <c r="BY77" s="34">
        <f t="shared" ca="1" si="49"/>
        <v>-2.384185791015625E-7</v>
      </c>
      <c r="BZ77" s="34">
        <f t="shared" ca="1" si="49"/>
        <v>-2.384185791015625E-7</v>
      </c>
      <c r="CA77" s="34">
        <f t="shared" ca="1" si="49"/>
        <v>0</v>
      </c>
      <c r="CB77" s="34">
        <f t="shared" ca="1" si="49"/>
        <v>0</v>
      </c>
      <c r="CC77" s="34">
        <f t="shared" ca="1" si="49"/>
        <v>0</v>
      </c>
      <c r="CD77" s="34">
        <f t="shared" ref="CD77:CL77" ca="1" si="50">CD62-CD70-CD75</f>
        <v>0</v>
      </c>
      <c r="CE77" s="34">
        <f t="shared" ca="1" si="50"/>
        <v>0</v>
      </c>
      <c r="CF77" s="34">
        <f t="shared" ca="1" si="50"/>
        <v>0</v>
      </c>
      <c r="CG77" s="34">
        <f t="shared" ca="1" si="50"/>
        <v>0</v>
      </c>
      <c r="CH77" s="34">
        <f t="shared" ca="1" si="50"/>
        <v>0</v>
      </c>
      <c r="CI77" s="34">
        <f t="shared" ca="1" si="50"/>
        <v>0</v>
      </c>
      <c r="CJ77" s="34">
        <f t="shared" ca="1" si="50"/>
        <v>0</v>
      </c>
      <c r="CK77" s="34">
        <f t="shared" ca="1" si="50"/>
        <v>0</v>
      </c>
      <c r="CL77" s="34">
        <f t="shared" ca="1" si="50"/>
        <v>0</v>
      </c>
      <c r="CN77" s="34">
        <f t="shared" ref="CN77:DL77" ca="1" si="51">CN62-CN70-CN75</f>
        <v>0</v>
      </c>
      <c r="CO77" s="34">
        <f t="shared" ca="1" si="51"/>
        <v>0</v>
      </c>
      <c r="CP77" s="34">
        <f t="shared" ca="1" si="51"/>
        <v>0</v>
      </c>
      <c r="CQ77" s="34">
        <f t="shared" ca="1" si="51"/>
        <v>0</v>
      </c>
      <c r="CR77" s="34">
        <f t="shared" ca="1" si="51"/>
        <v>0</v>
      </c>
      <c r="CS77" s="34">
        <f t="shared" ca="1" si="51"/>
        <v>0</v>
      </c>
      <c r="CT77" s="34">
        <f t="shared" ca="1" si="51"/>
        <v>0</v>
      </c>
      <c r="CU77" s="34">
        <f t="shared" ca="1" si="51"/>
        <v>0</v>
      </c>
      <c r="CV77" s="34">
        <f t="shared" ca="1" si="51"/>
        <v>0</v>
      </c>
      <c r="CW77" s="34">
        <f t="shared" ca="1" si="51"/>
        <v>0</v>
      </c>
      <c r="CX77" s="34">
        <f t="shared" ca="1" si="51"/>
        <v>0</v>
      </c>
      <c r="CY77" s="34">
        <f t="shared" ca="1" si="51"/>
        <v>0</v>
      </c>
      <c r="CZ77" s="34">
        <f t="shared" ca="1" si="51"/>
        <v>0</v>
      </c>
      <c r="DA77" s="34">
        <f t="shared" ca="1" si="51"/>
        <v>0</v>
      </c>
      <c r="DB77" s="34">
        <f t="shared" ca="1" si="51"/>
        <v>0</v>
      </c>
      <c r="DC77" s="34">
        <f t="shared" ca="1" si="51"/>
        <v>0</v>
      </c>
      <c r="DD77" s="34">
        <f t="shared" ca="1" si="51"/>
        <v>0</v>
      </c>
      <c r="DE77" s="34">
        <f t="shared" ca="1" si="51"/>
        <v>0</v>
      </c>
      <c r="DF77" s="34">
        <f t="shared" ca="1" si="51"/>
        <v>0</v>
      </c>
      <c r="DG77" s="34">
        <f t="shared" ca="1" si="51"/>
        <v>0</v>
      </c>
      <c r="DH77" s="34">
        <f t="shared" ca="1" si="51"/>
        <v>0</v>
      </c>
      <c r="DI77" s="34">
        <f t="shared" ca="1" si="51"/>
        <v>0</v>
      </c>
      <c r="DJ77" s="34">
        <f t="shared" ca="1" si="51"/>
        <v>0</v>
      </c>
      <c r="DK77" s="34">
        <f t="shared" ca="1" si="51"/>
        <v>0</v>
      </c>
      <c r="DL77" s="34">
        <f t="shared" ca="1" si="51"/>
        <v>0</v>
      </c>
    </row>
    <row r="79" spans="1:116" x14ac:dyDescent="0.4">
      <c r="A79" s="64" t="s">
        <v>218</v>
      </c>
      <c r="G79" s="304" t="s">
        <v>630</v>
      </c>
      <c r="H79" s="303"/>
      <c r="I79" s="303"/>
      <c r="J79" s="307"/>
      <c r="K79" s="307"/>
      <c r="L79" s="307"/>
      <c r="M79" s="307"/>
      <c r="N79" s="307"/>
      <c r="O79" s="307"/>
      <c r="P79" s="310"/>
      <c r="Q79" s="259"/>
      <c r="R79" s="309"/>
      <c r="S79" s="308"/>
      <c r="T79" s="308"/>
      <c r="U79" s="308"/>
      <c r="V79" s="308"/>
      <c r="W79" s="308"/>
      <c r="X79" s="308"/>
      <c r="Y79" s="308"/>
      <c r="Z79" s="308"/>
      <c r="AA79" s="308"/>
      <c r="AB79" s="308"/>
      <c r="AC79" s="308"/>
      <c r="AD79" s="308"/>
      <c r="AE79" s="308"/>
      <c r="AF79" s="308"/>
      <c r="AG79" s="308"/>
      <c r="AH79" s="308"/>
      <c r="AI79" s="308"/>
      <c r="AJ79" s="308"/>
      <c r="AK79" s="308"/>
      <c r="AL79" s="308"/>
      <c r="AM79" s="308"/>
      <c r="AN79" s="308"/>
      <c r="AO79" s="308"/>
      <c r="AP79" s="308"/>
      <c r="AQ79" s="308"/>
      <c r="AR79" s="308"/>
      <c r="AS79" s="308"/>
      <c r="AT79" s="308"/>
      <c r="AU79" s="308"/>
      <c r="AV79" s="308"/>
      <c r="AW79" s="308"/>
      <c r="AX79" s="308"/>
      <c r="AY79" s="308"/>
      <c r="AZ79" s="308"/>
      <c r="BA79" s="308"/>
      <c r="BB79" s="308"/>
      <c r="BC79" s="308"/>
      <c r="BD79" s="308"/>
      <c r="BE79" s="308"/>
      <c r="BF79" s="308"/>
      <c r="BG79" s="308"/>
      <c r="BH79" s="308"/>
      <c r="BI79" s="308"/>
      <c r="BJ79" s="308"/>
      <c r="BK79" s="308"/>
      <c r="BL79" s="308"/>
      <c r="BM79" s="308"/>
      <c r="BN79" s="308"/>
      <c r="BO79" s="308"/>
      <c r="BP79" s="308"/>
      <c r="BQ79" s="308"/>
      <c r="BR79" s="308"/>
      <c r="BS79" s="308"/>
      <c r="BT79" s="308"/>
      <c r="BU79" s="308"/>
      <c r="BV79" s="308"/>
      <c r="BW79" s="308"/>
      <c r="BX79" s="308"/>
      <c r="BY79" s="308"/>
      <c r="BZ79" s="308"/>
      <c r="CA79" s="308"/>
      <c r="CB79" s="308"/>
      <c r="CC79" s="308"/>
      <c r="CD79" s="308"/>
      <c r="CE79" s="308"/>
      <c r="CF79" s="308"/>
      <c r="CG79" s="308"/>
      <c r="CH79" s="308"/>
      <c r="CI79" s="308"/>
      <c r="CJ79" s="308"/>
      <c r="CK79" s="308"/>
      <c r="CL79" s="311"/>
      <c r="CN79" s="309"/>
      <c r="CO79" s="308"/>
      <c r="CP79" s="308"/>
      <c r="CQ79" s="308"/>
      <c r="CR79" s="308"/>
      <c r="CS79" s="308"/>
      <c r="CT79" s="308"/>
      <c r="CU79" s="308"/>
      <c r="CV79" s="308"/>
      <c r="CW79" s="308"/>
      <c r="CX79" s="308"/>
      <c r="CY79" s="308"/>
      <c r="CZ79" s="308"/>
      <c r="DA79" s="308"/>
      <c r="DB79" s="308"/>
      <c r="DC79" s="308"/>
      <c r="DD79" s="308"/>
      <c r="DE79" s="308"/>
      <c r="DF79" s="308"/>
      <c r="DG79" s="308"/>
      <c r="DH79" s="308"/>
      <c r="DI79" s="308"/>
      <c r="DJ79" s="308"/>
      <c r="DK79" s="308"/>
      <c r="DL79" s="311"/>
    </row>
    <row r="80" spans="1:116" x14ac:dyDescent="0.4">
      <c r="G80" s="12" t="s">
        <v>631</v>
      </c>
    </row>
    <row r="81" spans="2:116" x14ac:dyDescent="0.4">
      <c r="G81" s="373" t="s">
        <v>615</v>
      </c>
      <c r="K81" s="53">
        <f>SUMIF($4:$4,K$3,81:81)</f>
        <v>-305512.8</v>
      </c>
      <c r="L81" s="53">
        <f>SUMIF($4:$4,L$3,81:81)</f>
        <v>-320600.94</v>
      </c>
      <c r="M81" s="53">
        <f>SUMIF($4:$4,M$3,81:81)</f>
        <v>-336443.48699999996</v>
      </c>
      <c r="N81" s="53">
        <f>SUMIF($4:$4,N$3,81:81)</f>
        <v>-353078.16134999995</v>
      </c>
      <c r="O81" s="53">
        <f>SUMIF($4:$4,O$3,81:81)</f>
        <v>-370544.56941750017</v>
      </c>
      <c r="P81" s="53">
        <f>SUMIF($4:$4,P$3,81:81)</f>
        <v>-388884.29788837512</v>
      </c>
      <c r="R81"/>
      <c r="S81" s="53">
        <f t="shared" ref="S81:AX81" si="52">S51</f>
        <v>-25459.4</v>
      </c>
      <c r="T81" s="53">
        <f t="shared" si="52"/>
        <v>-25459.4</v>
      </c>
      <c r="U81" s="53">
        <f t="shared" si="52"/>
        <v>-25459.4</v>
      </c>
      <c r="V81" s="53">
        <f t="shared" si="52"/>
        <v>-25459.4</v>
      </c>
      <c r="W81" s="53">
        <f t="shared" si="52"/>
        <v>-25459.4</v>
      </c>
      <c r="X81" s="53">
        <f t="shared" si="52"/>
        <v>-25459.4</v>
      </c>
      <c r="Y81" s="53">
        <f t="shared" si="52"/>
        <v>-25459.4</v>
      </c>
      <c r="Z81" s="53">
        <f t="shared" si="52"/>
        <v>-25459.4</v>
      </c>
      <c r="AA81" s="53">
        <f t="shared" si="52"/>
        <v>-25459.4</v>
      </c>
      <c r="AB81" s="53">
        <f t="shared" si="52"/>
        <v>-25459.4</v>
      </c>
      <c r="AC81" s="53">
        <f t="shared" si="52"/>
        <v>-25459.4</v>
      </c>
      <c r="AD81" s="53">
        <f t="shared" si="52"/>
        <v>-25459.4</v>
      </c>
      <c r="AE81" s="53">
        <f t="shared" si="52"/>
        <v>-26716.745000000006</v>
      </c>
      <c r="AF81" s="53">
        <f t="shared" si="52"/>
        <v>-26716.745000000006</v>
      </c>
      <c r="AG81" s="53">
        <f t="shared" si="52"/>
        <v>-26716.745000000006</v>
      </c>
      <c r="AH81" s="53">
        <f t="shared" si="52"/>
        <v>-26716.745000000006</v>
      </c>
      <c r="AI81" s="53">
        <f t="shared" si="52"/>
        <v>-26716.745000000006</v>
      </c>
      <c r="AJ81" s="53">
        <f t="shared" si="52"/>
        <v>-26716.745000000006</v>
      </c>
      <c r="AK81" s="53">
        <f t="shared" si="52"/>
        <v>-26716.745000000006</v>
      </c>
      <c r="AL81" s="53">
        <f t="shared" si="52"/>
        <v>-26716.745000000006</v>
      </c>
      <c r="AM81" s="53">
        <f t="shared" si="52"/>
        <v>-26716.745000000006</v>
      </c>
      <c r="AN81" s="53">
        <f t="shared" si="52"/>
        <v>-26716.745000000006</v>
      </c>
      <c r="AO81" s="53">
        <f t="shared" si="52"/>
        <v>-26716.745000000006</v>
      </c>
      <c r="AP81" s="53">
        <f t="shared" si="52"/>
        <v>-26716.745000000006</v>
      </c>
      <c r="AQ81" s="53">
        <f t="shared" si="52"/>
        <v>-28036.957250000003</v>
      </c>
      <c r="AR81" s="53">
        <f t="shared" si="52"/>
        <v>-28036.957250000003</v>
      </c>
      <c r="AS81" s="53">
        <f t="shared" si="52"/>
        <v>-28036.957250000003</v>
      </c>
      <c r="AT81" s="53">
        <f t="shared" si="52"/>
        <v>-28036.957250000003</v>
      </c>
      <c r="AU81" s="53">
        <f t="shared" si="52"/>
        <v>-28036.957250000003</v>
      </c>
      <c r="AV81" s="53">
        <f t="shared" si="52"/>
        <v>-28036.957250000003</v>
      </c>
      <c r="AW81" s="53">
        <f t="shared" si="52"/>
        <v>-28036.957250000003</v>
      </c>
      <c r="AX81" s="53">
        <f t="shared" si="52"/>
        <v>-28036.957250000003</v>
      </c>
      <c r="AY81" s="53">
        <f t="shared" ref="AY81:CD81" si="53">AY51</f>
        <v>-28036.957250000003</v>
      </c>
      <c r="AZ81" s="53">
        <f t="shared" si="53"/>
        <v>-28036.957250000003</v>
      </c>
      <c r="BA81" s="53">
        <f t="shared" si="53"/>
        <v>-28036.957250000003</v>
      </c>
      <c r="BB81" s="53">
        <f t="shared" si="53"/>
        <v>-28036.957250000003</v>
      </c>
      <c r="BC81" s="53">
        <f t="shared" si="53"/>
        <v>-29423.180112500002</v>
      </c>
      <c r="BD81" s="53">
        <f t="shared" si="53"/>
        <v>-29423.180112500002</v>
      </c>
      <c r="BE81" s="53">
        <f t="shared" si="53"/>
        <v>-29423.180112500002</v>
      </c>
      <c r="BF81" s="53">
        <f t="shared" si="53"/>
        <v>-29423.180112500002</v>
      </c>
      <c r="BG81" s="53">
        <f t="shared" si="53"/>
        <v>-29423.180112500002</v>
      </c>
      <c r="BH81" s="53">
        <f t="shared" si="53"/>
        <v>-29423.180112500002</v>
      </c>
      <c r="BI81" s="53">
        <f t="shared" si="53"/>
        <v>-29423.180112500002</v>
      </c>
      <c r="BJ81" s="53">
        <f t="shared" si="53"/>
        <v>-29423.180112500002</v>
      </c>
      <c r="BK81" s="53">
        <f t="shared" si="53"/>
        <v>-29423.180112500002</v>
      </c>
      <c r="BL81" s="53">
        <f t="shared" si="53"/>
        <v>-29423.180112500002</v>
      </c>
      <c r="BM81" s="53">
        <f t="shared" si="53"/>
        <v>-29423.180112500002</v>
      </c>
      <c r="BN81" s="53">
        <f t="shared" si="53"/>
        <v>-29423.180112500002</v>
      </c>
      <c r="BO81" s="53">
        <f t="shared" si="53"/>
        <v>-30878.714118125004</v>
      </c>
      <c r="BP81" s="53">
        <f t="shared" si="53"/>
        <v>-30878.714118125004</v>
      </c>
      <c r="BQ81" s="53">
        <f t="shared" si="53"/>
        <v>-30878.714118125004</v>
      </c>
      <c r="BR81" s="53">
        <f t="shared" si="53"/>
        <v>-30878.714118125004</v>
      </c>
      <c r="BS81" s="53">
        <f t="shared" si="53"/>
        <v>-30878.714118125004</v>
      </c>
      <c r="BT81" s="53">
        <f t="shared" si="53"/>
        <v>-30878.714118125004</v>
      </c>
      <c r="BU81" s="53">
        <f t="shared" si="53"/>
        <v>-30878.714118125004</v>
      </c>
      <c r="BV81" s="53">
        <f t="shared" si="53"/>
        <v>-30878.714118125004</v>
      </c>
      <c r="BW81" s="53">
        <f t="shared" si="53"/>
        <v>-30878.714118125004</v>
      </c>
      <c r="BX81" s="53">
        <f t="shared" si="53"/>
        <v>-30878.714118125004</v>
      </c>
      <c r="BY81" s="53">
        <f t="shared" si="53"/>
        <v>-30878.714118125004</v>
      </c>
      <c r="BZ81" s="53">
        <f t="shared" si="53"/>
        <v>-30878.714118125004</v>
      </c>
      <c r="CA81" s="53">
        <f t="shared" si="53"/>
        <v>-32407.024824031254</v>
      </c>
      <c r="CB81" s="53">
        <f t="shared" si="53"/>
        <v>-32407.024824031254</v>
      </c>
      <c r="CC81" s="53">
        <f t="shared" si="53"/>
        <v>-32407.024824031254</v>
      </c>
      <c r="CD81" s="53">
        <f t="shared" si="53"/>
        <v>-32407.024824031254</v>
      </c>
      <c r="CE81" s="53">
        <f t="shared" ref="CE81:CL81" si="54">CE51</f>
        <v>-32407.024824031254</v>
      </c>
      <c r="CF81" s="53">
        <f t="shared" si="54"/>
        <v>-32407.024824031254</v>
      </c>
      <c r="CG81" s="53">
        <f t="shared" si="54"/>
        <v>-32407.024824031254</v>
      </c>
      <c r="CH81" s="53">
        <f t="shared" si="54"/>
        <v>-32407.024824031254</v>
      </c>
      <c r="CI81" s="53">
        <f t="shared" si="54"/>
        <v>-32407.024824031254</v>
      </c>
      <c r="CJ81" s="53">
        <f t="shared" si="54"/>
        <v>-32407.024824031254</v>
      </c>
      <c r="CK81" s="53">
        <f t="shared" si="54"/>
        <v>-32407.024824031254</v>
      </c>
      <c r="CL81" s="53">
        <f t="shared" si="54"/>
        <v>-32407.024824031254</v>
      </c>
      <c r="CN81" s="53">
        <f t="shared" ref="CN81:DL81" si="55">CN51</f>
        <v>0</v>
      </c>
      <c r="CO81" s="53">
        <f t="shared" si="55"/>
        <v>0</v>
      </c>
      <c r="CP81" s="53">
        <f t="shared" si="55"/>
        <v>0</v>
      </c>
      <c r="CQ81" s="53">
        <f t="shared" si="55"/>
        <v>0</v>
      </c>
      <c r="CR81" s="53">
        <f t="shared" si="55"/>
        <v>0</v>
      </c>
      <c r="CS81" s="53">
        <f t="shared" si="55"/>
        <v>0</v>
      </c>
      <c r="CT81" s="53">
        <f t="shared" si="55"/>
        <v>0</v>
      </c>
      <c r="CU81" s="53">
        <f t="shared" si="55"/>
        <v>0</v>
      </c>
      <c r="CV81" s="53">
        <f t="shared" si="55"/>
        <v>0</v>
      </c>
      <c r="CW81" s="53">
        <f t="shared" si="55"/>
        <v>0</v>
      </c>
      <c r="CX81" s="53">
        <f t="shared" si="55"/>
        <v>0</v>
      </c>
      <c r="CY81" s="53">
        <f t="shared" si="55"/>
        <v>0</v>
      </c>
      <c r="CZ81" s="53">
        <f t="shared" si="55"/>
        <v>0</v>
      </c>
      <c r="DA81" s="53">
        <f t="shared" si="55"/>
        <v>0</v>
      </c>
      <c r="DB81" s="53">
        <f t="shared" si="55"/>
        <v>0</v>
      </c>
      <c r="DC81" s="53">
        <f t="shared" si="55"/>
        <v>0</v>
      </c>
      <c r="DD81" s="53">
        <f t="shared" si="55"/>
        <v>0</v>
      </c>
      <c r="DE81" s="53">
        <f t="shared" si="55"/>
        <v>0</v>
      </c>
      <c r="DF81" s="53">
        <f t="shared" si="55"/>
        <v>0</v>
      </c>
      <c r="DG81" s="53">
        <f t="shared" si="55"/>
        <v>0</v>
      </c>
      <c r="DH81" s="53">
        <f t="shared" si="55"/>
        <v>0</v>
      </c>
      <c r="DI81" s="53">
        <f t="shared" si="55"/>
        <v>0</v>
      </c>
      <c r="DJ81" s="53">
        <f t="shared" si="55"/>
        <v>0</v>
      </c>
      <c r="DK81" s="53">
        <f t="shared" si="55"/>
        <v>0</v>
      </c>
      <c r="DL81" s="53">
        <f t="shared" si="55"/>
        <v>0</v>
      </c>
    </row>
    <row r="82" spans="2:116" x14ac:dyDescent="0.4">
      <c r="B82" s="27" t="s">
        <v>234</v>
      </c>
      <c r="R82"/>
    </row>
    <row r="83" spans="2:116" x14ac:dyDescent="0.4">
      <c r="B83" s="27" t="s">
        <v>234</v>
      </c>
      <c r="G83" s="12" t="s">
        <v>632</v>
      </c>
      <c r="R83"/>
    </row>
    <row r="84" spans="2:116" x14ac:dyDescent="0.4">
      <c r="B84" s="27" t="s">
        <v>234</v>
      </c>
      <c r="C84" s="53"/>
      <c r="D84" s="53"/>
      <c r="E84" s="53"/>
      <c r="F84" s="27" t="s">
        <v>234</v>
      </c>
      <c r="G84" s="27" t="s">
        <v>633</v>
      </c>
      <c r="H84" s="53"/>
      <c r="I84" s="53"/>
      <c r="K84" s="63">
        <f>SUMIF($4:$4,K$3,84:84)</f>
        <v>0</v>
      </c>
      <c r="L84" s="63">
        <f>SUMIF($4:$4,L$3,84:84)</f>
        <v>0</v>
      </c>
      <c r="M84" s="63">
        <f>SUMIF($4:$4,M$3,84:84)</f>
        <v>0</v>
      </c>
      <c r="N84" s="63">
        <f>SUMIF($4:$4,N$3,84:84)</f>
        <v>0</v>
      </c>
      <c r="O84" s="63">
        <f>SUMIF($4:$4,O$3,84:84)</f>
        <v>0</v>
      </c>
      <c r="P84" s="63">
        <f>SUMIF($4:$4,P$3,84:84)</f>
        <v>0</v>
      </c>
      <c r="Q84" s="28"/>
      <c r="R84"/>
      <c r="S84" s="261">
        <f>SUMIF($C:$C,$F84,S:S)</f>
        <v>0</v>
      </c>
      <c r="T84" s="261">
        <f>SUMIF($C:$C,$F84,T:T)</f>
        <v>0</v>
      </c>
      <c r="U84" s="261">
        <f>SUMIF($C:$C,$F84,U:U)</f>
        <v>0</v>
      </c>
      <c r="V84" s="261">
        <f>SUMIF($C:$C,$F84,V:V)</f>
        <v>0</v>
      </c>
      <c r="W84" s="261">
        <f>SUMIF($C:$C,$F84,W:W)</f>
        <v>0</v>
      </c>
      <c r="X84" s="261">
        <f>SUMIF($C:$C,$F84,X:X)</f>
        <v>0</v>
      </c>
      <c r="Y84" s="261">
        <f>SUMIF($C:$C,$F84,Y:Y)</f>
        <v>0</v>
      </c>
      <c r="Z84" s="261">
        <f>SUMIF($C:$C,$F84,Z:Z)</f>
        <v>0</v>
      </c>
      <c r="AA84" s="261">
        <f>SUMIF($C:$C,$F84,AA:AA)</f>
        <v>0</v>
      </c>
      <c r="AB84" s="261">
        <f>SUMIF($C:$C,$F84,AB:AB)</f>
        <v>0</v>
      </c>
      <c r="AC84" s="261">
        <f>SUMIF($C:$C,$F84,AC:AC)</f>
        <v>0</v>
      </c>
      <c r="AD84" s="261">
        <f>SUMIF($C:$C,$F84,AD:AD)</f>
        <v>0</v>
      </c>
      <c r="AE84" s="261">
        <f>SUMIF($C:$C,$F84,AE:AE)</f>
        <v>0</v>
      </c>
      <c r="AF84" s="261">
        <f>SUMIF($C:$C,$F84,AF:AF)</f>
        <v>0</v>
      </c>
      <c r="AG84" s="261">
        <f>SUMIF($C:$C,$F84,AG:AG)</f>
        <v>0</v>
      </c>
      <c r="AH84" s="261">
        <f>SUMIF($C:$C,$F84,AH:AH)</f>
        <v>0</v>
      </c>
      <c r="AI84" s="261">
        <f>SUMIF($C:$C,$F84,AI:AI)</f>
        <v>0</v>
      </c>
      <c r="AJ84" s="261">
        <f>SUMIF($C:$C,$F84,AJ:AJ)</f>
        <v>0</v>
      </c>
      <c r="AK84" s="261">
        <f>SUMIF($C:$C,$F84,AK:AK)</f>
        <v>0</v>
      </c>
      <c r="AL84" s="261">
        <f>SUMIF($C:$C,$F84,AL:AL)</f>
        <v>0</v>
      </c>
      <c r="AM84" s="261">
        <f>SUMIF($C:$C,$F84,AM:AM)</f>
        <v>0</v>
      </c>
      <c r="AN84" s="261">
        <f>SUMIF($C:$C,$F84,AN:AN)</f>
        <v>0</v>
      </c>
      <c r="AO84" s="261">
        <f>SUMIF($C:$C,$F84,AO:AO)</f>
        <v>0</v>
      </c>
      <c r="AP84" s="261">
        <f>SUMIF($C:$C,$F84,AP:AP)</f>
        <v>0</v>
      </c>
      <c r="AQ84" s="261">
        <f>SUMIF($C:$C,$F84,AQ:AQ)</f>
        <v>0</v>
      </c>
      <c r="AR84" s="261">
        <f>SUMIF($C:$C,$F84,AR:AR)</f>
        <v>0</v>
      </c>
      <c r="AS84" s="261">
        <f>SUMIF($C:$C,$F84,AS:AS)</f>
        <v>0</v>
      </c>
      <c r="AT84" s="261">
        <f>SUMIF($C:$C,$F84,AT:AT)</f>
        <v>0</v>
      </c>
      <c r="AU84" s="261">
        <f>SUMIF($C:$C,$F84,AU:AU)</f>
        <v>0</v>
      </c>
      <c r="AV84" s="261">
        <f>SUMIF($C:$C,$F84,AV:AV)</f>
        <v>0</v>
      </c>
      <c r="AW84" s="261">
        <f>SUMIF($C:$C,$F84,AW:AW)</f>
        <v>0</v>
      </c>
      <c r="AX84" s="261">
        <f>SUMIF($C:$C,$F84,AX:AX)</f>
        <v>0</v>
      </c>
      <c r="AY84" s="261">
        <f>SUMIF($C:$C,$F84,AY:AY)</f>
        <v>0</v>
      </c>
      <c r="AZ84" s="261">
        <f>SUMIF($C:$C,$F84,AZ:AZ)</f>
        <v>0</v>
      </c>
      <c r="BA84" s="261">
        <f>SUMIF($C:$C,$F84,BA:BA)</f>
        <v>0</v>
      </c>
      <c r="BB84" s="261">
        <f>SUMIF($C:$C,$F84,BB:BB)</f>
        <v>0</v>
      </c>
      <c r="BC84" s="261">
        <f>SUMIF($C:$C,$F84,BC:BC)</f>
        <v>0</v>
      </c>
      <c r="BD84" s="261">
        <f>SUMIF($C:$C,$F84,BD:BD)</f>
        <v>0</v>
      </c>
      <c r="BE84" s="261">
        <f>SUMIF($C:$C,$F84,BE:BE)</f>
        <v>0</v>
      </c>
      <c r="BF84" s="261">
        <f>SUMIF($C:$C,$F84,BF:BF)</f>
        <v>0</v>
      </c>
      <c r="BG84" s="261">
        <f>SUMIF($C:$C,$F84,BG:BG)</f>
        <v>0</v>
      </c>
      <c r="BH84" s="261">
        <f>SUMIF($C:$C,$F84,BH:BH)</f>
        <v>0</v>
      </c>
      <c r="BI84" s="261">
        <f>SUMIF($C:$C,$F84,BI:BI)</f>
        <v>0</v>
      </c>
      <c r="BJ84" s="261">
        <f>SUMIF($C:$C,$F84,BJ:BJ)</f>
        <v>0</v>
      </c>
      <c r="BK84" s="261">
        <f>SUMIF($C:$C,$F84,BK:BK)</f>
        <v>0</v>
      </c>
      <c r="BL84" s="261">
        <f>SUMIF($C:$C,$F84,BL:BL)</f>
        <v>0</v>
      </c>
      <c r="BM84" s="261">
        <f>SUMIF($C:$C,$F84,BM:BM)</f>
        <v>0</v>
      </c>
      <c r="BN84" s="261">
        <f>SUMIF($C:$C,$F84,BN:BN)</f>
        <v>0</v>
      </c>
      <c r="BO84" s="261">
        <f>SUMIF($C:$C,$F84,BO:BO)</f>
        <v>0</v>
      </c>
      <c r="BP84" s="261">
        <f>SUMIF($C:$C,$F84,BP:BP)</f>
        <v>0</v>
      </c>
      <c r="BQ84" s="261">
        <f>SUMIF($C:$C,$F84,BQ:BQ)</f>
        <v>0</v>
      </c>
      <c r="BR84" s="261">
        <f>SUMIF($C:$C,$F84,BR:BR)</f>
        <v>0</v>
      </c>
      <c r="BS84" s="261">
        <f>SUMIF($C:$C,$F84,BS:BS)</f>
        <v>0</v>
      </c>
      <c r="BT84" s="261">
        <f>SUMIF($C:$C,$F84,BT:BT)</f>
        <v>0</v>
      </c>
      <c r="BU84" s="261">
        <f>SUMIF($C:$C,$F84,BU:BU)</f>
        <v>0</v>
      </c>
      <c r="BV84" s="261">
        <f>SUMIF($C:$C,$F84,BV:BV)</f>
        <v>0</v>
      </c>
      <c r="BW84" s="261">
        <f>SUMIF($C:$C,$F84,BW:BW)</f>
        <v>0</v>
      </c>
      <c r="BX84" s="261">
        <f>SUMIF($C:$C,$F84,BX:BX)</f>
        <v>0</v>
      </c>
      <c r="BY84" s="261">
        <f>SUMIF($C:$C,$F84,BY:BY)</f>
        <v>0</v>
      </c>
      <c r="BZ84" s="261">
        <f>SUMIF($C:$C,$F84,BZ:BZ)</f>
        <v>0</v>
      </c>
      <c r="CA84" s="261">
        <f>SUMIF($C:$C,$F84,CA:CA)</f>
        <v>0</v>
      </c>
      <c r="CB84" s="261">
        <f>SUMIF($C:$C,$F84,CB:CB)</f>
        <v>0</v>
      </c>
      <c r="CC84" s="261">
        <f>SUMIF($C:$C,$F84,CC:CC)</f>
        <v>0</v>
      </c>
      <c r="CD84" s="261">
        <f>SUMIF($C:$C,$F84,CD:CD)</f>
        <v>0</v>
      </c>
      <c r="CE84" s="261">
        <f>SUMIF($C:$C,$F84,CE:CE)</f>
        <v>0</v>
      </c>
      <c r="CF84" s="261">
        <f>SUMIF($C:$C,$F84,CF:CF)</f>
        <v>0</v>
      </c>
      <c r="CG84" s="261">
        <f>SUMIF($C:$C,$F84,CG:CG)</f>
        <v>0</v>
      </c>
      <c r="CH84" s="261">
        <f>SUMIF($C:$C,$F84,CH:CH)</f>
        <v>0</v>
      </c>
      <c r="CI84" s="261">
        <f>SUMIF($C:$C,$F84,CI:CI)</f>
        <v>0</v>
      </c>
      <c r="CJ84" s="261">
        <f>SUMIF($C:$C,$F84,CJ:CJ)</f>
        <v>0</v>
      </c>
      <c r="CK84" s="261">
        <f>SUMIF($C:$C,$F84,CK:CK)</f>
        <v>0</v>
      </c>
      <c r="CL84" s="261">
        <f>SUMIF($C:$C,$F84,CL:CL)</f>
        <v>0</v>
      </c>
      <c r="CN84" s="261">
        <f>SUMIF($C:$C,$F84,CN:CN)</f>
        <v>0</v>
      </c>
      <c r="CO84" s="261">
        <f>SUMIF($C:$C,$F84,CO:CO)</f>
        <v>0</v>
      </c>
      <c r="CP84" s="261">
        <f>SUMIF($C:$C,$F84,CP:CP)</f>
        <v>0</v>
      </c>
      <c r="CQ84" s="261">
        <f>SUMIF($C:$C,$F84,CQ:CQ)</f>
        <v>0</v>
      </c>
      <c r="CR84" s="261">
        <f>SUMIF($C:$C,$F84,CR:CR)</f>
        <v>0</v>
      </c>
      <c r="CS84" s="261">
        <f>SUMIF($C:$C,$F84,CS:CS)</f>
        <v>0</v>
      </c>
      <c r="CT84" s="261">
        <f>SUMIF($C:$C,$F84,CT:CT)</f>
        <v>0</v>
      </c>
      <c r="CU84" s="261">
        <f>SUMIF($C:$C,$F84,CU:CU)</f>
        <v>0</v>
      </c>
      <c r="CV84" s="261">
        <f>SUMIF($C:$C,$F84,CV:CV)</f>
        <v>0</v>
      </c>
      <c r="CW84" s="261">
        <f>SUMIF($C:$C,$F84,CW:CW)</f>
        <v>0</v>
      </c>
      <c r="CX84" s="261">
        <f>SUMIF($C:$C,$F84,CX:CX)</f>
        <v>0</v>
      </c>
      <c r="CY84" s="261">
        <f>SUMIF($C:$C,$F84,CY:CY)</f>
        <v>0</v>
      </c>
      <c r="CZ84" s="261">
        <f>SUMIF($C:$C,$F84,CZ:CZ)</f>
        <v>0</v>
      </c>
      <c r="DA84" s="261">
        <f>SUMIF($C:$C,$F84,DA:DA)</f>
        <v>0</v>
      </c>
      <c r="DB84" s="261">
        <f>SUMIF($C:$C,$F84,DB:DB)</f>
        <v>0</v>
      </c>
      <c r="DC84" s="261">
        <f>SUMIF($C:$C,$F84,DC:DC)</f>
        <v>0</v>
      </c>
      <c r="DD84" s="261">
        <f>SUMIF($C:$C,$F84,DD:DD)</f>
        <v>0</v>
      </c>
      <c r="DE84" s="261">
        <f>SUMIF($C:$C,$F84,DE:DE)</f>
        <v>0</v>
      </c>
      <c r="DF84" s="261">
        <f>SUMIF($C:$C,$F84,DF:DF)</f>
        <v>0</v>
      </c>
      <c r="DG84" s="261">
        <f>SUMIF($C:$C,$F84,DG:DG)</f>
        <v>0</v>
      </c>
      <c r="DH84" s="261">
        <f>SUMIF($C:$C,$F84,DH:DH)</f>
        <v>0</v>
      </c>
      <c r="DI84" s="261">
        <f>SUMIF($C:$C,$F84,DI:DI)</f>
        <v>0</v>
      </c>
      <c r="DJ84" s="261">
        <f>SUMIF($C:$C,$F84,DJ:DJ)</f>
        <v>0</v>
      </c>
      <c r="DK84" s="261">
        <f>SUMIF($C:$C,$F84,DK:DK)</f>
        <v>0</v>
      </c>
      <c r="DL84" s="261">
        <f>SUMIF($C:$C,$F84,DL:DL)</f>
        <v>0</v>
      </c>
    </row>
    <row r="85" spans="2:116" x14ac:dyDescent="0.4">
      <c r="B85" t="s">
        <v>577</v>
      </c>
      <c r="F85" t="s">
        <v>577</v>
      </c>
      <c r="G85" s="373" t="s">
        <v>634</v>
      </c>
      <c r="H85" s="53"/>
      <c r="I85" s="53"/>
      <c r="K85" s="53">
        <f t="shared" ref="K85:P85" si="56">-K44</f>
        <v>0</v>
      </c>
      <c r="L85" s="53">
        <f t="shared" si="56"/>
        <v>0</v>
      </c>
      <c r="M85" s="53">
        <f t="shared" si="56"/>
        <v>0</v>
      </c>
      <c r="N85" s="53">
        <f t="shared" si="56"/>
        <v>0</v>
      </c>
      <c r="O85" s="53">
        <f t="shared" si="56"/>
        <v>0</v>
      </c>
      <c r="P85" s="53">
        <f t="shared" si="56"/>
        <v>0</v>
      </c>
      <c r="R85"/>
      <c r="S85" s="53">
        <f t="shared" ref="S85:AX85" si="57">-S44</f>
        <v>0</v>
      </c>
      <c r="T85" s="53">
        <f t="shared" si="57"/>
        <v>0</v>
      </c>
      <c r="U85" s="53">
        <f t="shared" si="57"/>
        <v>0</v>
      </c>
      <c r="V85" s="53">
        <f t="shared" si="57"/>
        <v>0</v>
      </c>
      <c r="W85" s="53">
        <f t="shared" si="57"/>
        <v>0</v>
      </c>
      <c r="X85" s="53">
        <f t="shared" si="57"/>
        <v>0</v>
      </c>
      <c r="Y85" s="53">
        <f t="shared" si="57"/>
        <v>0</v>
      </c>
      <c r="Z85" s="53">
        <f t="shared" si="57"/>
        <v>0</v>
      </c>
      <c r="AA85" s="53">
        <f t="shared" si="57"/>
        <v>0</v>
      </c>
      <c r="AB85" s="53">
        <f t="shared" si="57"/>
        <v>0</v>
      </c>
      <c r="AC85" s="53">
        <f t="shared" si="57"/>
        <v>0</v>
      </c>
      <c r="AD85" s="53">
        <f t="shared" si="57"/>
        <v>0</v>
      </c>
      <c r="AE85" s="53">
        <f t="shared" si="57"/>
        <v>0</v>
      </c>
      <c r="AF85" s="53">
        <f t="shared" si="57"/>
        <v>0</v>
      </c>
      <c r="AG85" s="53">
        <f t="shared" si="57"/>
        <v>0</v>
      </c>
      <c r="AH85" s="53">
        <f t="shared" si="57"/>
        <v>0</v>
      </c>
      <c r="AI85" s="53">
        <f t="shared" si="57"/>
        <v>0</v>
      </c>
      <c r="AJ85" s="53">
        <f t="shared" si="57"/>
        <v>0</v>
      </c>
      <c r="AK85" s="53">
        <f t="shared" si="57"/>
        <v>0</v>
      </c>
      <c r="AL85" s="53">
        <f t="shared" si="57"/>
        <v>0</v>
      </c>
      <c r="AM85" s="53">
        <f t="shared" si="57"/>
        <v>0</v>
      </c>
      <c r="AN85" s="53">
        <f t="shared" si="57"/>
        <v>0</v>
      </c>
      <c r="AO85" s="53">
        <f t="shared" si="57"/>
        <v>0</v>
      </c>
      <c r="AP85" s="53">
        <f t="shared" si="57"/>
        <v>0</v>
      </c>
      <c r="AQ85" s="53">
        <f t="shared" si="57"/>
        <v>0</v>
      </c>
      <c r="AR85" s="53">
        <f t="shared" si="57"/>
        <v>0</v>
      </c>
      <c r="AS85" s="53">
        <f t="shared" si="57"/>
        <v>0</v>
      </c>
      <c r="AT85" s="53">
        <f t="shared" si="57"/>
        <v>0</v>
      </c>
      <c r="AU85" s="53">
        <f t="shared" si="57"/>
        <v>0</v>
      </c>
      <c r="AV85" s="53">
        <f t="shared" si="57"/>
        <v>0</v>
      </c>
      <c r="AW85" s="53">
        <f t="shared" si="57"/>
        <v>0</v>
      </c>
      <c r="AX85" s="53">
        <f t="shared" si="57"/>
        <v>0</v>
      </c>
      <c r="AY85" s="53">
        <f t="shared" ref="AY85:CD85" si="58">-AY44</f>
        <v>0</v>
      </c>
      <c r="AZ85" s="53">
        <f t="shared" si="58"/>
        <v>0</v>
      </c>
      <c r="BA85" s="53">
        <f t="shared" si="58"/>
        <v>0</v>
      </c>
      <c r="BB85" s="53">
        <f t="shared" si="58"/>
        <v>0</v>
      </c>
      <c r="BC85" s="53">
        <f t="shared" si="58"/>
        <v>0</v>
      </c>
      <c r="BD85" s="53">
        <f t="shared" si="58"/>
        <v>0</v>
      </c>
      <c r="BE85" s="53">
        <f t="shared" si="58"/>
        <v>0</v>
      </c>
      <c r="BF85" s="53">
        <f t="shared" si="58"/>
        <v>0</v>
      </c>
      <c r="BG85" s="53">
        <f t="shared" si="58"/>
        <v>0</v>
      </c>
      <c r="BH85" s="53">
        <f t="shared" si="58"/>
        <v>0</v>
      </c>
      <c r="BI85" s="53">
        <f t="shared" si="58"/>
        <v>0</v>
      </c>
      <c r="BJ85" s="53">
        <f t="shared" si="58"/>
        <v>0</v>
      </c>
      <c r="BK85" s="53">
        <f t="shared" si="58"/>
        <v>0</v>
      </c>
      <c r="BL85" s="53">
        <f t="shared" si="58"/>
        <v>0</v>
      </c>
      <c r="BM85" s="53">
        <f t="shared" si="58"/>
        <v>0</v>
      </c>
      <c r="BN85" s="53">
        <f t="shared" si="58"/>
        <v>0</v>
      </c>
      <c r="BO85" s="53">
        <f t="shared" si="58"/>
        <v>0</v>
      </c>
      <c r="BP85" s="53">
        <f t="shared" si="58"/>
        <v>0</v>
      </c>
      <c r="BQ85" s="53">
        <f t="shared" si="58"/>
        <v>0</v>
      </c>
      <c r="BR85" s="53">
        <f t="shared" si="58"/>
        <v>0</v>
      </c>
      <c r="BS85" s="53">
        <f t="shared" si="58"/>
        <v>0</v>
      </c>
      <c r="BT85" s="53">
        <f t="shared" si="58"/>
        <v>0</v>
      </c>
      <c r="BU85" s="53">
        <f t="shared" si="58"/>
        <v>0</v>
      </c>
      <c r="BV85" s="53">
        <f t="shared" si="58"/>
        <v>0</v>
      </c>
      <c r="BW85" s="53">
        <f t="shared" si="58"/>
        <v>0</v>
      </c>
      <c r="BX85" s="53">
        <f t="shared" si="58"/>
        <v>0</v>
      </c>
      <c r="BY85" s="53">
        <f t="shared" si="58"/>
        <v>0</v>
      </c>
      <c r="BZ85" s="53">
        <f t="shared" si="58"/>
        <v>0</v>
      </c>
      <c r="CA85" s="53">
        <f t="shared" si="58"/>
        <v>0</v>
      </c>
      <c r="CB85" s="53">
        <f t="shared" si="58"/>
        <v>0</v>
      </c>
      <c r="CC85" s="53">
        <f t="shared" si="58"/>
        <v>0</v>
      </c>
      <c r="CD85" s="53">
        <f t="shared" si="58"/>
        <v>0</v>
      </c>
      <c r="CE85" s="53">
        <f t="shared" ref="CE85:CL85" si="59">-CE44</f>
        <v>0</v>
      </c>
      <c r="CF85" s="53">
        <f t="shared" si="59"/>
        <v>0</v>
      </c>
      <c r="CG85" s="53">
        <f t="shared" si="59"/>
        <v>0</v>
      </c>
      <c r="CH85" s="53">
        <f t="shared" si="59"/>
        <v>0</v>
      </c>
      <c r="CI85" s="53">
        <f t="shared" si="59"/>
        <v>0</v>
      </c>
      <c r="CJ85" s="53">
        <f t="shared" si="59"/>
        <v>0</v>
      </c>
      <c r="CK85" s="53">
        <f t="shared" si="59"/>
        <v>0</v>
      </c>
      <c r="CL85" s="53">
        <f t="shared" si="59"/>
        <v>0</v>
      </c>
      <c r="CN85" s="53">
        <f t="shared" ref="CN85:DL85" si="60">-CN44</f>
        <v>0</v>
      </c>
      <c r="CO85" s="53">
        <f t="shared" si="60"/>
        <v>0</v>
      </c>
      <c r="CP85" s="53">
        <f t="shared" si="60"/>
        <v>0</v>
      </c>
      <c r="CQ85" s="53">
        <f t="shared" si="60"/>
        <v>0</v>
      </c>
      <c r="CR85" s="53">
        <f t="shared" si="60"/>
        <v>0</v>
      </c>
      <c r="CS85" s="53">
        <f t="shared" si="60"/>
        <v>0</v>
      </c>
      <c r="CT85" s="53">
        <f t="shared" si="60"/>
        <v>0</v>
      </c>
      <c r="CU85" s="53">
        <f t="shared" si="60"/>
        <v>0</v>
      </c>
      <c r="CV85" s="53">
        <f t="shared" si="60"/>
        <v>0</v>
      </c>
      <c r="CW85" s="53">
        <f t="shared" si="60"/>
        <v>0</v>
      </c>
      <c r="CX85" s="53">
        <f t="shared" si="60"/>
        <v>0</v>
      </c>
      <c r="CY85" s="53">
        <f t="shared" si="60"/>
        <v>0</v>
      </c>
      <c r="CZ85" s="53">
        <f t="shared" si="60"/>
        <v>0</v>
      </c>
      <c r="DA85" s="53">
        <f t="shared" si="60"/>
        <v>0</v>
      </c>
      <c r="DB85" s="53">
        <f t="shared" si="60"/>
        <v>0</v>
      </c>
      <c r="DC85" s="53">
        <f t="shared" si="60"/>
        <v>0</v>
      </c>
      <c r="DD85" s="53">
        <f t="shared" si="60"/>
        <v>0</v>
      </c>
      <c r="DE85" s="53">
        <f t="shared" si="60"/>
        <v>0</v>
      </c>
      <c r="DF85" s="53">
        <f t="shared" si="60"/>
        <v>0</v>
      </c>
      <c r="DG85" s="53">
        <f t="shared" si="60"/>
        <v>0</v>
      </c>
      <c r="DH85" s="53">
        <f t="shared" si="60"/>
        <v>0</v>
      </c>
      <c r="DI85" s="53">
        <f t="shared" si="60"/>
        <v>0</v>
      </c>
      <c r="DJ85" s="53">
        <f t="shared" si="60"/>
        <v>0</v>
      </c>
      <c r="DK85" s="53">
        <f t="shared" si="60"/>
        <v>0</v>
      </c>
      <c r="DL85" s="53">
        <f t="shared" si="60"/>
        <v>0</v>
      </c>
    </row>
    <row r="86" spans="2:116" x14ac:dyDescent="0.4">
      <c r="B86" t="s">
        <v>577</v>
      </c>
      <c r="F86" t="s">
        <v>577</v>
      </c>
      <c r="G86" s="27" t="s">
        <v>635</v>
      </c>
      <c r="K86" s="63">
        <f ca="1">SUMIF($4:$4,K$3,86:86)</f>
        <v>-305512.8</v>
      </c>
      <c r="L86" s="63">
        <f ca="1">SUMIF($4:$4,L$3,86:86)</f>
        <v>-320600.94</v>
      </c>
      <c r="M86" s="63">
        <f ca="1">SUMIF($4:$4,M$3,86:86)</f>
        <v>-336443.48699999996</v>
      </c>
      <c r="N86" s="63">
        <f ca="1">SUMIF($4:$4,N$3,86:86)</f>
        <v>-353078.16134999995</v>
      </c>
      <c r="O86" s="63">
        <f ca="1">SUMIF($4:$4,O$3,86:86)</f>
        <v>-370544.56941750017</v>
      </c>
      <c r="P86" s="63">
        <f ca="1">SUMIF($4:$4,P$3,86:86)</f>
        <v>-388884.29788837512</v>
      </c>
      <c r="R86"/>
      <c r="S86" s="63">
        <f ca="1">SUM(S81:OFFSET(S86,-1,0))-S84</f>
        <v>-25459.4</v>
      </c>
      <c r="T86" s="63">
        <f ca="1">SUM(T81:OFFSET(T86,-1,0))-T84</f>
        <v>-25459.4</v>
      </c>
      <c r="U86" s="63">
        <f ca="1">SUM(U81:OFFSET(U86,-1,0))-U84</f>
        <v>-25459.4</v>
      </c>
      <c r="V86" s="63">
        <f ca="1">SUM(V81:OFFSET(V86,-1,0))-V84</f>
        <v>-25459.4</v>
      </c>
      <c r="W86" s="63">
        <f ca="1">SUM(W81:OFFSET(W86,-1,0))-W84</f>
        <v>-25459.4</v>
      </c>
      <c r="X86" s="63">
        <f ca="1">SUM(X81:OFFSET(X86,-1,0))-X84</f>
        <v>-25459.4</v>
      </c>
      <c r="Y86" s="63">
        <f ca="1">SUM(Y81:OFFSET(Y86,-1,0))-Y84</f>
        <v>-25459.4</v>
      </c>
      <c r="Z86" s="63">
        <f ca="1">SUM(Z81:OFFSET(Z86,-1,0))-Z84</f>
        <v>-25459.4</v>
      </c>
      <c r="AA86" s="63">
        <f ca="1">SUM(AA81:OFFSET(AA86,-1,0))-AA84</f>
        <v>-25459.4</v>
      </c>
      <c r="AB86" s="63">
        <f ca="1">SUM(AB81:OFFSET(AB86,-1,0))-AB84</f>
        <v>-25459.4</v>
      </c>
      <c r="AC86" s="63">
        <f ca="1">SUM(AC81:OFFSET(AC86,-1,0))-AC84</f>
        <v>-25459.4</v>
      </c>
      <c r="AD86" s="63">
        <f ca="1">SUM(AD81:OFFSET(AD86,-1,0))-AD84</f>
        <v>-25459.4</v>
      </c>
      <c r="AE86" s="63">
        <f ca="1">SUM(AE81:OFFSET(AE86,-1,0))-AE84</f>
        <v>-26716.745000000006</v>
      </c>
      <c r="AF86" s="63">
        <f ca="1">SUM(AF81:OFFSET(AF86,-1,0))-AF84</f>
        <v>-26716.745000000006</v>
      </c>
      <c r="AG86" s="63">
        <f ca="1">SUM(AG81:OFFSET(AG86,-1,0))-AG84</f>
        <v>-26716.745000000006</v>
      </c>
      <c r="AH86" s="63">
        <f ca="1">SUM(AH81:OFFSET(AH86,-1,0))-AH84</f>
        <v>-26716.745000000006</v>
      </c>
      <c r="AI86" s="63">
        <f ca="1">SUM(AI81:OFFSET(AI86,-1,0))-AI84</f>
        <v>-26716.745000000006</v>
      </c>
      <c r="AJ86" s="63">
        <f ca="1">SUM(AJ81:OFFSET(AJ86,-1,0))-AJ84</f>
        <v>-26716.745000000006</v>
      </c>
      <c r="AK86" s="63">
        <f ca="1">SUM(AK81:OFFSET(AK86,-1,0))-AK84</f>
        <v>-26716.745000000006</v>
      </c>
      <c r="AL86" s="63">
        <f ca="1">SUM(AL81:OFFSET(AL86,-1,0))-AL84</f>
        <v>-26716.745000000006</v>
      </c>
      <c r="AM86" s="63">
        <f ca="1">SUM(AM81:OFFSET(AM86,-1,0))-AM84</f>
        <v>-26716.745000000006</v>
      </c>
      <c r="AN86" s="63">
        <f ca="1">SUM(AN81:OFFSET(AN86,-1,0))-AN84</f>
        <v>-26716.745000000006</v>
      </c>
      <c r="AO86" s="63">
        <f ca="1">SUM(AO81:OFFSET(AO86,-1,0))-AO84</f>
        <v>-26716.745000000006</v>
      </c>
      <c r="AP86" s="63">
        <f ca="1">SUM(AP81:OFFSET(AP86,-1,0))-AP84</f>
        <v>-26716.745000000006</v>
      </c>
      <c r="AQ86" s="63">
        <f ca="1">SUM(AQ81:OFFSET(AQ86,-1,0))-AQ84</f>
        <v>-28036.957250000003</v>
      </c>
      <c r="AR86" s="63">
        <f ca="1">SUM(AR81:OFFSET(AR86,-1,0))-AR84</f>
        <v>-28036.957250000003</v>
      </c>
      <c r="AS86" s="63">
        <f ca="1">SUM(AS81:OFFSET(AS86,-1,0))-AS84</f>
        <v>-28036.957250000003</v>
      </c>
      <c r="AT86" s="63">
        <f ca="1">SUM(AT81:OFFSET(AT86,-1,0))-AT84</f>
        <v>-28036.957250000003</v>
      </c>
      <c r="AU86" s="63">
        <f ca="1">SUM(AU81:OFFSET(AU86,-1,0))-AU84</f>
        <v>-28036.957250000003</v>
      </c>
      <c r="AV86" s="63">
        <f ca="1">SUM(AV81:OFFSET(AV86,-1,0))-AV84</f>
        <v>-28036.957250000003</v>
      </c>
      <c r="AW86" s="63">
        <f ca="1">SUM(AW81:OFFSET(AW86,-1,0))-AW84</f>
        <v>-28036.957250000003</v>
      </c>
      <c r="AX86" s="63">
        <f ca="1">SUM(AX81:OFFSET(AX86,-1,0))-AX84</f>
        <v>-28036.957250000003</v>
      </c>
      <c r="AY86" s="63">
        <f ca="1">SUM(AY81:OFFSET(AY86,-1,0))-AY84</f>
        <v>-28036.957250000003</v>
      </c>
      <c r="AZ86" s="63">
        <f ca="1">SUM(AZ81:OFFSET(AZ86,-1,0))-AZ84</f>
        <v>-28036.957250000003</v>
      </c>
      <c r="BA86" s="63">
        <f ca="1">SUM(BA81:OFFSET(BA86,-1,0))-BA84</f>
        <v>-28036.957250000003</v>
      </c>
      <c r="BB86" s="63">
        <f ca="1">SUM(BB81:OFFSET(BB86,-1,0))-BB84</f>
        <v>-28036.957250000003</v>
      </c>
      <c r="BC86" s="63">
        <f ca="1">SUM(BC81:OFFSET(BC86,-1,0))-BC84</f>
        <v>-29423.180112500002</v>
      </c>
      <c r="BD86" s="63">
        <f ca="1">SUM(BD81:OFFSET(BD86,-1,0))-BD84</f>
        <v>-29423.180112500002</v>
      </c>
      <c r="BE86" s="63">
        <f ca="1">SUM(BE81:OFFSET(BE86,-1,0))-BE84</f>
        <v>-29423.180112500002</v>
      </c>
      <c r="BF86" s="63">
        <f ca="1">SUM(BF81:OFFSET(BF86,-1,0))-BF84</f>
        <v>-29423.180112500002</v>
      </c>
      <c r="BG86" s="63">
        <f ca="1">SUM(BG81:OFFSET(BG86,-1,0))-BG84</f>
        <v>-29423.180112500002</v>
      </c>
      <c r="BH86" s="63">
        <f ca="1">SUM(BH81:OFFSET(BH86,-1,0))-BH84</f>
        <v>-29423.180112500002</v>
      </c>
      <c r="BI86" s="63">
        <f ca="1">SUM(BI81:OFFSET(BI86,-1,0))-BI84</f>
        <v>-29423.180112500002</v>
      </c>
      <c r="BJ86" s="63">
        <f ca="1">SUM(BJ81:OFFSET(BJ86,-1,0))-BJ84</f>
        <v>-29423.180112500002</v>
      </c>
      <c r="BK86" s="63">
        <f ca="1">SUM(BK81:OFFSET(BK86,-1,0))-BK84</f>
        <v>-29423.180112500002</v>
      </c>
      <c r="BL86" s="63">
        <f ca="1">SUM(BL81:OFFSET(BL86,-1,0))-BL84</f>
        <v>-29423.180112500002</v>
      </c>
      <c r="BM86" s="63">
        <f ca="1">SUM(BM81:OFFSET(BM86,-1,0))-BM84</f>
        <v>-29423.180112500002</v>
      </c>
      <c r="BN86" s="63">
        <f ca="1">SUM(BN81:OFFSET(BN86,-1,0))-BN84</f>
        <v>-29423.180112500002</v>
      </c>
      <c r="BO86" s="63">
        <f ca="1">SUM(BO81:OFFSET(BO86,-1,0))-BO84</f>
        <v>-30878.714118125004</v>
      </c>
      <c r="BP86" s="63">
        <f ca="1">SUM(BP81:OFFSET(BP86,-1,0))-BP84</f>
        <v>-30878.714118125004</v>
      </c>
      <c r="BQ86" s="63">
        <f ca="1">SUM(BQ81:OFFSET(BQ86,-1,0))-BQ84</f>
        <v>-30878.714118125004</v>
      </c>
      <c r="BR86" s="63">
        <f ca="1">SUM(BR81:OFFSET(BR86,-1,0))-BR84</f>
        <v>-30878.714118125004</v>
      </c>
      <c r="BS86" s="63">
        <f ca="1">SUM(BS81:OFFSET(BS86,-1,0))-BS84</f>
        <v>-30878.714118125004</v>
      </c>
      <c r="BT86" s="63">
        <f ca="1">SUM(BT81:OFFSET(BT86,-1,0))-BT84</f>
        <v>-30878.714118125004</v>
      </c>
      <c r="BU86" s="63">
        <f ca="1">SUM(BU81:OFFSET(BU86,-1,0))-BU84</f>
        <v>-30878.714118125004</v>
      </c>
      <c r="BV86" s="63">
        <f ca="1">SUM(BV81:OFFSET(BV86,-1,0))-BV84</f>
        <v>-30878.714118125004</v>
      </c>
      <c r="BW86" s="63">
        <f ca="1">SUM(BW81:OFFSET(BW86,-1,0))-BW84</f>
        <v>-30878.714118125004</v>
      </c>
      <c r="BX86" s="63">
        <f ca="1">SUM(BX81:OFFSET(BX86,-1,0))-BX84</f>
        <v>-30878.714118125004</v>
      </c>
      <c r="BY86" s="63">
        <f ca="1">SUM(BY81:OFFSET(BY86,-1,0))-BY84</f>
        <v>-30878.714118125004</v>
      </c>
      <c r="BZ86" s="63">
        <f ca="1">SUM(BZ81:OFFSET(BZ86,-1,0))-BZ84</f>
        <v>-30878.714118125004</v>
      </c>
      <c r="CA86" s="63">
        <f ca="1">SUM(CA81:OFFSET(CA86,-1,0))-CA84</f>
        <v>-32407.024824031254</v>
      </c>
      <c r="CB86" s="63">
        <f ca="1">SUM(CB81:OFFSET(CB86,-1,0))-CB84</f>
        <v>-32407.024824031254</v>
      </c>
      <c r="CC86" s="63">
        <f ca="1">SUM(CC81:OFFSET(CC86,-1,0))-CC84</f>
        <v>-32407.024824031254</v>
      </c>
      <c r="CD86" s="63">
        <f ca="1">SUM(CD81:OFFSET(CD86,-1,0))-CD84</f>
        <v>-32407.024824031254</v>
      </c>
      <c r="CE86" s="63">
        <f ca="1">SUM(CE81:OFFSET(CE86,-1,0))-CE84</f>
        <v>-32407.024824031254</v>
      </c>
      <c r="CF86" s="63">
        <f ca="1">SUM(CF81:OFFSET(CF86,-1,0))-CF84</f>
        <v>-32407.024824031254</v>
      </c>
      <c r="CG86" s="63">
        <f ca="1">SUM(CG81:OFFSET(CG86,-1,0))-CG84</f>
        <v>-32407.024824031254</v>
      </c>
      <c r="CH86" s="63">
        <f ca="1">SUM(CH81:OFFSET(CH86,-1,0))-CH84</f>
        <v>-32407.024824031254</v>
      </c>
      <c r="CI86" s="63">
        <f ca="1">SUM(CI81:OFFSET(CI86,-1,0))-CI84</f>
        <v>-32407.024824031254</v>
      </c>
      <c r="CJ86" s="63">
        <f ca="1">SUM(CJ81:OFFSET(CJ86,-1,0))-CJ84</f>
        <v>-32407.024824031254</v>
      </c>
      <c r="CK86" s="63">
        <f ca="1">SUM(CK81:OFFSET(CK86,-1,0))-CK84</f>
        <v>-32407.024824031254</v>
      </c>
      <c r="CL86" s="63">
        <f ca="1">SUM(CL81:OFFSET(CL86,-1,0))-CL84</f>
        <v>-32407.024824031254</v>
      </c>
      <c r="CN86" s="63">
        <f ca="1">SUM(CN81:OFFSET(CN86,-1,0))-CN84</f>
        <v>0</v>
      </c>
      <c r="CO86" s="63">
        <f ca="1">SUM(CO81:OFFSET(CO86,-1,0))-CO84</f>
        <v>0</v>
      </c>
      <c r="CP86" s="63">
        <f ca="1">SUM(CP81:OFFSET(CP86,-1,0))-CP84</f>
        <v>0</v>
      </c>
      <c r="CQ86" s="63">
        <f ca="1">SUM(CQ81:OFFSET(CQ86,-1,0))-CQ84</f>
        <v>0</v>
      </c>
      <c r="CR86" s="63">
        <f ca="1">SUM(CR81:OFFSET(CR86,-1,0))-CR84</f>
        <v>0</v>
      </c>
      <c r="CS86" s="63">
        <f ca="1">SUM(CS81:OFFSET(CS86,-1,0))-CS84</f>
        <v>0</v>
      </c>
      <c r="CT86" s="63">
        <f ca="1">SUM(CT81:OFFSET(CT86,-1,0))-CT84</f>
        <v>0</v>
      </c>
      <c r="CU86" s="63">
        <f ca="1">SUM(CU81:OFFSET(CU86,-1,0))-CU84</f>
        <v>0</v>
      </c>
      <c r="CV86" s="63">
        <f ca="1">SUM(CV81:OFFSET(CV86,-1,0))-CV84</f>
        <v>0</v>
      </c>
      <c r="CW86" s="63">
        <f ca="1">SUM(CW81:OFFSET(CW86,-1,0))-CW84</f>
        <v>0</v>
      </c>
      <c r="CX86" s="63">
        <f ca="1">SUM(CX81:OFFSET(CX86,-1,0))-CX84</f>
        <v>0</v>
      </c>
      <c r="CY86" s="63">
        <f ca="1">SUM(CY81:OFFSET(CY86,-1,0))-CY84</f>
        <v>0</v>
      </c>
      <c r="CZ86" s="63">
        <f ca="1">SUM(CZ81:OFFSET(CZ86,-1,0))-CZ84</f>
        <v>0</v>
      </c>
      <c r="DA86" s="63">
        <f ca="1">SUM(DA81:OFFSET(DA86,-1,0))-DA84</f>
        <v>0</v>
      </c>
      <c r="DB86" s="63">
        <f ca="1">SUM(DB81:OFFSET(DB86,-1,0))-DB84</f>
        <v>0</v>
      </c>
      <c r="DC86" s="63">
        <f ca="1">SUM(DC81:OFFSET(DC86,-1,0))-DC84</f>
        <v>0</v>
      </c>
      <c r="DD86" s="63">
        <f ca="1">SUM(DD81:OFFSET(DD86,-1,0))-DD84</f>
        <v>0</v>
      </c>
      <c r="DE86" s="63">
        <f ca="1">SUM(DE81:OFFSET(DE86,-1,0))-DE84</f>
        <v>0</v>
      </c>
      <c r="DF86" s="63">
        <f ca="1">SUM(DF81:OFFSET(DF86,-1,0))-DF84</f>
        <v>0</v>
      </c>
      <c r="DG86" s="63">
        <f ca="1">SUM(DG81:OFFSET(DG86,-1,0))-DG84</f>
        <v>0</v>
      </c>
      <c r="DH86" s="63">
        <f ca="1">SUM(DH81:OFFSET(DH86,-1,0))-DH84</f>
        <v>0</v>
      </c>
      <c r="DI86" s="63">
        <f ca="1">SUM(DI81:OFFSET(DI86,-1,0))-DI84</f>
        <v>0</v>
      </c>
      <c r="DJ86" s="63">
        <f ca="1">SUM(DJ81:OFFSET(DJ86,-1,0))-DJ84</f>
        <v>0</v>
      </c>
      <c r="DK86" s="63">
        <f ca="1">SUM(DK81:OFFSET(DK86,-1,0))-DK84</f>
        <v>0</v>
      </c>
      <c r="DL86" s="63">
        <f ca="1">SUM(DL81:OFFSET(DL86,-1,0))-DL84</f>
        <v>0</v>
      </c>
    </row>
    <row r="87" spans="2:116" x14ac:dyDescent="0.4">
      <c r="R87"/>
    </row>
    <row r="88" spans="2:116" x14ac:dyDescent="0.4">
      <c r="B88" t="s">
        <v>235</v>
      </c>
      <c r="G88" s="12" t="s">
        <v>636</v>
      </c>
      <c r="R88"/>
    </row>
    <row r="89" spans="2:116" x14ac:dyDescent="0.4">
      <c r="B89" t="s">
        <v>235</v>
      </c>
      <c r="F89" t="s">
        <v>235</v>
      </c>
      <c r="G89" s="27" t="s">
        <v>637</v>
      </c>
      <c r="K89" s="63">
        <f>SUMIF($4:$4,K$3,89:89)</f>
        <v>0</v>
      </c>
      <c r="L89" s="63">
        <f>SUMIF($4:$4,L$3,89:89)</f>
        <v>0</v>
      </c>
      <c r="M89" s="63">
        <f>SUMIF($4:$4,M$3,89:89)</f>
        <v>0</v>
      </c>
      <c r="N89" s="63">
        <f>SUMIF($4:$4,N$3,89:89)</f>
        <v>0</v>
      </c>
      <c r="O89" s="63">
        <f>SUMIF($4:$4,O$3,89:89)</f>
        <v>0</v>
      </c>
      <c r="P89" s="63">
        <f>SUMIF($4:$4,P$3,89:89)</f>
        <v>0</v>
      </c>
      <c r="Q89" s="28"/>
      <c r="R89"/>
      <c r="S89" s="261">
        <f>SUMIF($C:$C,$F89,S:S)</f>
        <v>0</v>
      </c>
      <c r="T89" s="261">
        <f>SUMIF($C:$C,$F89,T:T)</f>
        <v>0</v>
      </c>
      <c r="U89" s="261">
        <f>SUMIF($C:$C,$F89,U:U)</f>
        <v>0</v>
      </c>
      <c r="V89" s="261">
        <f>SUMIF($C:$C,$F89,V:V)</f>
        <v>0</v>
      </c>
      <c r="W89" s="261">
        <f>SUMIF($C:$C,$F89,W:W)</f>
        <v>0</v>
      </c>
      <c r="X89" s="261">
        <f>SUMIF($C:$C,$F89,X:X)</f>
        <v>0</v>
      </c>
      <c r="Y89" s="261">
        <f>SUMIF($C:$C,$F89,Y:Y)</f>
        <v>0</v>
      </c>
      <c r="Z89" s="261">
        <f>SUMIF($C:$C,$F89,Z:Z)</f>
        <v>0</v>
      </c>
      <c r="AA89" s="261">
        <f>SUMIF($C:$C,$F89,AA:AA)</f>
        <v>0</v>
      </c>
      <c r="AB89" s="261">
        <f>SUMIF($C:$C,$F89,AB:AB)</f>
        <v>0</v>
      </c>
      <c r="AC89" s="261">
        <f>SUMIF($C:$C,$F89,AC:AC)</f>
        <v>0</v>
      </c>
      <c r="AD89" s="261">
        <f>SUMIF($C:$C,$F89,AD:AD)</f>
        <v>0</v>
      </c>
      <c r="AE89" s="261">
        <f>SUMIF($C:$C,$F89,AE:AE)</f>
        <v>0</v>
      </c>
      <c r="AF89" s="261">
        <f>SUMIF($C:$C,$F89,AF:AF)</f>
        <v>0</v>
      </c>
      <c r="AG89" s="261">
        <f>SUMIF($C:$C,$F89,AG:AG)</f>
        <v>0</v>
      </c>
      <c r="AH89" s="261">
        <f>SUMIF($C:$C,$F89,AH:AH)</f>
        <v>0</v>
      </c>
      <c r="AI89" s="261">
        <f>SUMIF($C:$C,$F89,AI:AI)</f>
        <v>0</v>
      </c>
      <c r="AJ89" s="261">
        <f>SUMIF($C:$C,$F89,AJ:AJ)</f>
        <v>0</v>
      </c>
      <c r="AK89" s="261">
        <f>SUMIF($C:$C,$F89,AK:AK)</f>
        <v>0</v>
      </c>
      <c r="AL89" s="261">
        <f>SUMIF($C:$C,$F89,AL:AL)</f>
        <v>0</v>
      </c>
      <c r="AM89" s="261">
        <f>SUMIF($C:$C,$F89,AM:AM)</f>
        <v>0</v>
      </c>
      <c r="AN89" s="261">
        <f>SUMIF($C:$C,$F89,AN:AN)</f>
        <v>0</v>
      </c>
      <c r="AO89" s="261">
        <f>SUMIF($C:$C,$F89,AO:AO)</f>
        <v>0</v>
      </c>
      <c r="AP89" s="261">
        <f>SUMIF($C:$C,$F89,AP:AP)</f>
        <v>0</v>
      </c>
      <c r="AQ89" s="261">
        <f>SUMIF($C:$C,$F89,AQ:AQ)</f>
        <v>0</v>
      </c>
      <c r="AR89" s="261">
        <f>SUMIF($C:$C,$F89,AR:AR)</f>
        <v>0</v>
      </c>
      <c r="AS89" s="261">
        <f>SUMIF($C:$C,$F89,AS:AS)</f>
        <v>0</v>
      </c>
      <c r="AT89" s="261">
        <f>SUMIF($C:$C,$F89,AT:AT)</f>
        <v>0</v>
      </c>
      <c r="AU89" s="261">
        <f>SUMIF($C:$C,$F89,AU:AU)</f>
        <v>0</v>
      </c>
      <c r="AV89" s="261">
        <f>SUMIF($C:$C,$F89,AV:AV)</f>
        <v>0</v>
      </c>
      <c r="AW89" s="261">
        <f>SUMIF($C:$C,$F89,AW:AW)</f>
        <v>0</v>
      </c>
      <c r="AX89" s="261">
        <f>SUMIF($C:$C,$F89,AX:AX)</f>
        <v>0</v>
      </c>
      <c r="AY89" s="261">
        <f>SUMIF($C:$C,$F89,AY:AY)</f>
        <v>0</v>
      </c>
      <c r="AZ89" s="261">
        <f>SUMIF($C:$C,$F89,AZ:AZ)</f>
        <v>0</v>
      </c>
      <c r="BA89" s="261">
        <f>SUMIF($C:$C,$F89,BA:BA)</f>
        <v>0</v>
      </c>
      <c r="BB89" s="261">
        <f>SUMIF($C:$C,$F89,BB:BB)</f>
        <v>0</v>
      </c>
      <c r="BC89" s="261">
        <f>SUMIF($C:$C,$F89,BC:BC)</f>
        <v>0</v>
      </c>
      <c r="BD89" s="261">
        <f>SUMIF($C:$C,$F89,BD:BD)</f>
        <v>0</v>
      </c>
      <c r="BE89" s="261">
        <f>SUMIF($C:$C,$F89,BE:BE)</f>
        <v>0</v>
      </c>
      <c r="BF89" s="261">
        <f>SUMIF($C:$C,$F89,BF:BF)</f>
        <v>0</v>
      </c>
      <c r="BG89" s="261">
        <f>SUMIF($C:$C,$F89,BG:BG)</f>
        <v>0</v>
      </c>
      <c r="BH89" s="261">
        <f>SUMIF($C:$C,$F89,BH:BH)</f>
        <v>0</v>
      </c>
      <c r="BI89" s="261">
        <f>SUMIF($C:$C,$F89,BI:BI)</f>
        <v>0</v>
      </c>
      <c r="BJ89" s="261">
        <f>SUMIF($C:$C,$F89,BJ:BJ)</f>
        <v>0</v>
      </c>
      <c r="BK89" s="261">
        <f>SUMIF($C:$C,$F89,BK:BK)</f>
        <v>0</v>
      </c>
      <c r="BL89" s="261">
        <f>SUMIF($C:$C,$F89,BL:BL)</f>
        <v>0</v>
      </c>
      <c r="BM89" s="261">
        <f>SUMIF($C:$C,$F89,BM:BM)</f>
        <v>0</v>
      </c>
      <c r="BN89" s="261">
        <f>SUMIF($C:$C,$F89,BN:BN)</f>
        <v>0</v>
      </c>
      <c r="BO89" s="261">
        <f>SUMIF($C:$C,$F89,BO:BO)</f>
        <v>0</v>
      </c>
      <c r="BP89" s="261">
        <f>SUMIF($C:$C,$F89,BP:BP)</f>
        <v>0</v>
      </c>
      <c r="BQ89" s="261">
        <f>SUMIF($C:$C,$F89,BQ:BQ)</f>
        <v>0</v>
      </c>
      <c r="BR89" s="261">
        <f>SUMIF($C:$C,$F89,BR:BR)</f>
        <v>0</v>
      </c>
      <c r="BS89" s="261">
        <f>SUMIF($C:$C,$F89,BS:BS)</f>
        <v>0</v>
      </c>
      <c r="BT89" s="261">
        <f>SUMIF($C:$C,$F89,BT:BT)</f>
        <v>0</v>
      </c>
      <c r="BU89" s="261">
        <f>SUMIF($C:$C,$F89,BU:BU)</f>
        <v>0</v>
      </c>
      <c r="BV89" s="261">
        <f>SUMIF($C:$C,$F89,BV:BV)</f>
        <v>0</v>
      </c>
      <c r="BW89" s="261">
        <f>SUMIF($C:$C,$F89,BW:BW)</f>
        <v>0</v>
      </c>
      <c r="BX89" s="261">
        <f>SUMIF($C:$C,$F89,BX:BX)</f>
        <v>0</v>
      </c>
      <c r="BY89" s="261">
        <f>SUMIF($C:$C,$F89,BY:BY)</f>
        <v>0</v>
      </c>
      <c r="BZ89" s="261">
        <f>SUMIF($C:$C,$F89,BZ:BZ)</f>
        <v>0</v>
      </c>
      <c r="CA89" s="261">
        <f>SUMIF($C:$C,$F89,CA:CA)</f>
        <v>0</v>
      </c>
      <c r="CB89" s="261">
        <f>SUMIF($C:$C,$F89,CB:CB)</f>
        <v>0</v>
      </c>
      <c r="CC89" s="261">
        <f>SUMIF($C:$C,$F89,CC:CC)</f>
        <v>0</v>
      </c>
      <c r="CD89" s="261">
        <f>SUMIF($C:$C,$F89,CD:CD)</f>
        <v>0</v>
      </c>
      <c r="CE89" s="261">
        <f>SUMIF($C:$C,$F89,CE:CE)</f>
        <v>0</v>
      </c>
      <c r="CF89" s="261">
        <f>SUMIF($C:$C,$F89,CF:CF)</f>
        <v>0</v>
      </c>
      <c r="CG89" s="261">
        <f>SUMIF($C:$C,$F89,CG:CG)</f>
        <v>0</v>
      </c>
      <c r="CH89" s="261">
        <f>SUMIF($C:$C,$F89,CH:CH)</f>
        <v>0</v>
      </c>
      <c r="CI89" s="261">
        <f>SUMIF($C:$C,$F89,CI:CI)</f>
        <v>0</v>
      </c>
      <c r="CJ89" s="261">
        <f>SUMIF($C:$C,$F89,CJ:CJ)</f>
        <v>0</v>
      </c>
      <c r="CK89" s="261">
        <f>SUMIF($C:$C,$F89,CK:CK)</f>
        <v>0</v>
      </c>
      <c r="CL89" s="261">
        <f>SUMIF($C:$C,$F89,CL:CL)</f>
        <v>0</v>
      </c>
      <c r="CN89" s="261">
        <f>SUMIF($C:$C,$F89,CN:CN)</f>
        <v>0</v>
      </c>
      <c r="CO89" s="261">
        <f>SUMIF($C:$C,$F89,CO:CO)</f>
        <v>0</v>
      </c>
      <c r="CP89" s="261">
        <f>SUMIF($C:$C,$F89,CP:CP)</f>
        <v>0</v>
      </c>
      <c r="CQ89" s="261">
        <f>SUMIF($C:$C,$F89,CQ:CQ)</f>
        <v>0</v>
      </c>
      <c r="CR89" s="261">
        <f>SUMIF($C:$C,$F89,CR:CR)</f>
        <v>0</v>
      </c>
      <c r="CS89" s="261">
        <f>SUMIF($C:$C,$F89,CS:CS)</f>
        <v>0</v>
      </c>
      <c r="CT89" s="261">
        <f>SUMIF($C:$C,$F89,CT:CT)</f>
        <v>0</v>
      </c>
      <c r="CU89" s="261">
        <f>SUMIF($C:$C,$F89,CU:CU)</f>
        <v>0</v>
      </c>
      <c r="CV89" s="261">
        <f>SUMIF($C:$C,$F89,CV:CV)</f>
        <v>0</v>
      </c>
      <c r="CW89" s="261">
        <f>SUMIF($C:$C,$F89,CW:CW)</f>
        <v>0</v>
      </c>
      <c r="CX89" s="261">
        <f>SUMIF($C:$C,$F89,CX:CX)</f>
        <v>0</v>
      </c>
      <c r="CY89" s="261">
        <f>SUMIF($C:$C,$F89,CY:CY)</f>
        <v>0</v>
      </c>
      <c r="CZ89" s="261">
        <f>SUMIF($C:$C,$F89,CZ:CZ)</f>
        <v>0</v>
      </c>
      <c r="DA89" s="261">
        <f>SUMIF($C:$C,$F89,DA:DA)</f>
        <v>0</v>
      </c>
      <c r="DB89" s="261">
        <f>SUMIF($C:$C,$F89,DB:DB)</f>
        <v>0</v>
      </c>
      <c r="DC89" s="261">
        <f>SUMIF($C:$C,$F89,DC:DC)</f>
        <v>0</v>
      </c>
      <c r="DD89" s="261">
        <f>SUMIF($C:$C,$F89,DD:DD)</f>
        <v>0</v>
      </c>
      <c r="DE89" s="261">
        <f>SUMIF($C:$C,$F89,DE:DE)</f>
        <v>0</v>
      </c>
      <c r="DF89" s="261">
        <f>SUMIF($C:$C,$F89,DF:DF)</f>
        <v>0</v>
      </c>
      <c r="DG89" s="261">
        <f>SUMIF($C:$C,$F89,DG:DG)</f>
        <v>0</v>
      </c>
      <c r="DH89" s="261">
        <f>SUMIF($C:$C,$F89,DH:DH)</f>
        <v>0</v>
      </c>
      <c r="DI89" s="261">
        <f>SUMIF($C:$C,$F89,DI:DI)</f>
        <v>0</v>
      </c>
      <c r="DJ89" s="261">
        <f>SUMIF($C:$C,$F89,DJ:DJ)</f>
        <v>0</v>
      </c>
      <c r="DK89" s="261">
        <f>SUMIF($C:$C,$F89,DK:DK)</f>
        <v>0</v>
      </c>
      <c r="DL89" s="261">
        <f>SUMIF($C:$C,$F89,DL:DL)</f>
        <v>0</v>
      </c>
    </row>
    <row r="90" spans="2:116" x14ac:dyDescent="0.4">
      <c r="B90" t="s">
        <v>235</v>
      </c>
      <c r="R90"/>
    </row>
    <row r="91" spans="2:116" x14ac:dyDescent="0.4">
      <c r="B91" t="s">
        <v>236</v>
      </c>
      <c r="G91" s="12" t="s">
        <v>638</v>
      </c>
      <c r="R91"/>
    </row>
    <row r="92" spans="2:116" x14ac:dyDescent="0.4">
      <c r="C92" s="169" t="s">
        <v>236</v>
      </c>
      <c r="G92" s="373" t="s">
        <v>302</v>
      </c>
      <c r="K92" s="260">
        <f>Equity!K24</f>
        <v>170000000</v>
      </c>
      <c r="L92" s="260">
        <f>Equity!L24</f>
        <v>0</v>
      </c>
      <c r="M92" s="260">
        <f>Equity!M24</f>
        <v>0</v>
      </c>
      <c r="N92" s="260">
        <f>Equity!N24</f>
        <v>0</v>
      </c>
      <c r="O92" s="260">
        <f>Equity!O24</f>
        <v>0</v>
      </c>
      <c r="P92" s="260">
        <f>Equity!P24</f>
        <v>0</v>
      </c>
      <c r="Q92" s="260"/>
      <c r="R92"/>
      <c r="S92" s="260">
        <f>Equity!S24</f>
        <v>170000000</v>
      </c>
      <c r="T92" s="260">
        <f>Equity!T24</f>
        <v>0</v>
      </c>
      <c r="U92" s="260">
        <f>Equity!U24</f>
        <v>0</v>
      </c>
      <c r="V92" s="260">
        <f>Equity!V24</f>
        <v>0</v>
      </c>
      <c r="W92" s="260">
        <f>Equity!W24</f>
        <v>0</v>
      </c>
      <c r="X92" s="260">
        <f>Equity!X24</f>
        <v>0</v>
      </c>
      <c r="Y92" s="260">
        <f>Equity!Y24</f>
        <v>0</v>
      </c>
      <c r="Z92" s="260">
        <f>Equity!Z24</f>
        <v>0</v>
      </c>
      <c r="AA92" s="260">
        <f>Equity!AA24</f>
        <v>0</v>
      </c>
      <c r="AB92" s="260">
        <f>Equity!AB24</f>
        <v>0</v>
      </c>
      <c r="AC92" s="260">
        <f>Equity!AC24</f>
        <v>0</v>
      </c>
      <c r="AD92" s="260">
        <f>Equity!AD24</f>
        <v>0</v>
      </c>
      <c r="AE92" s="260">
        <f>Equity!AE24</f>
        <v>0</v>
      </c>
      <c r="AF92" s="260">
        <f>Equity!AF24</f>
        <v>0</v>
      </c>
      <c r="AG92" s="260">
        <f>Equity!AG24</f>
        <v>0</v>
      </c>
      <c r="AH92" s="260">
        <f>Equity!AH24</f>
        <v>0</v>
      </c>
      <c r="AI92" s="260">
        <f>Equity!AI24</f>
        <v>0</v>
      </c>
      <c r="AJ92" s="260">
        <f>Equity!AJ24</f>
        <v>0</v>
      </c>
      <c r="AK92" s="260">
        <f>Equity!AK24</f>
        <v>0</v>
      </c>
      <c r="AL92" s="260">
        <f>Equity!AL24</f>
        <v>0</v>
      </c>
      <c r="AM92" s="260">
        <f>Equity!AM24</f>
        <v>0</v>
      </c>
      <c r="AN92" s="260">
        <f>Equity!AN24</f>
        <v>0</v>
      </c>
      <c r="AO92" s="260">
        <f>Equity!AO24</f>
        <v>0</v>
      </c>
      <c r="AP92" s="260">
        <f>Equity!AP24</f>
        <v>0</v>
      </c>
      <c r="AQ92" s="260">
        <f>Equity!AQ24</f>
        <v>0</v>
      </c>
      <c r="AR92" s="260">
        <f>Equity!AR24</f>
        <v>0</v>
      </c>
      <c r="AS92" s="260">
        <f>Equity!AS24</f>
        <v>0</v>
      </c>
      <c r="AT92" s="260">
        <f>Equity!AT24</f>
        <v>0</v>
      </c>
      <c r="AU92" s="260">
        <f>Equity!AU24</f>
        <v>0</v>
      </c>
      <c r="AV92" s="260">
        <f>Equity!AV24</f>
        <v>0</v>
      </c>
      <c r="AW92" s="260">
        <f>Equity!AW24</f>
        <v>0</v>
      </c>
      <c r="AX92" s="260">
        <f>Equity!AX24</f>
        <v>0</v>
      </c>
      <c r="AY92" s="260">
        <f>Equity!AY24</f>
        <v>0</v>
      </c>
      <c r="AZ92" s="260">
        <f>Equity!AZ24</f>
        <v>0</v>
      </c>
      <c r="BA92" s="260">
        <f>Equity!BA24</f>
        <v>0</v>
      </c>
      <c r="BB92" s="260">
        <f>Equity!BB24</f>
        <v>0</v>
      </c>
      <c r="BC92" s="260">
        <f>Equity!BC24</f>
        <v>0</v>
      </c>
      <c r="BD92" s="260">
        <f>Equity!BD24</f>
        <v>0</v>
      </c>
      <c r="BE92" s="260">
        <f>Equity!BE24</f>
        <v>0</v>
      </c>
      <c r="BF92" s="260">
        <f>Equity!BF24</f>
        <v>0</v>
      </c>
      <c r="BG92" s="260">
        <f>Equity!BG24</f>
        <v>0</v>
      </c>
      <c r="BH92" s="260">
        <f>Equity!BH24</f>
        <v>0</v>
      </c>
      <c r="BI92" s="260">
        <f>Equity!BI24</f>
        <v>0</v>
      </c>
      <c r="BJ92" s="260">
        <f>Equity!BJ24</f>
        <v>0</v>
      </c>
      <c r="BK92" s="260">
        <f>Equity!BK24</f>
        <v>0</v>
      </c>
      <c r="BL92" s="260">
        <f>Equity!BL24</f>
        <v>0</v>
      </c>
      <c r="BM92" s="260">
        <f>Equity!BM24</f>
        <v>0</v>
      </c>
      <c r="BN92" s="260">
        <f>Equity!BN24</f>
        <v>0</v>
      </c>
      <c r="BO92" s="260">
        <f>Equity!BO24</f>
        <v>0</v>
      </c>
      <c r="BP92" s="260">
        <f>Equity!BP24</f>
        <v>0</v>
      </c>
      <c r="BQ92" s="260">
        <f>Equity!BQ24</f>
        <v>0</v>
      </c>
      <c r="BR92" s="260">
        <f>Equity!BR24</f>
        <v>0</v>
      </c>
      <c r="BS92" s="260">
        <f>Equity!BS24</f>
        <v>0</v>
      </c>
      <c r="BT92" s="260">
        <f>Equity!BT24</f>
        <v>0</v>
      </c>
      <c r="BU92" s="260">
        <f>Equity!BU24</f>
        <v>0</v>
      </c>
      <c r="BV92" s="260">
        <f>Equity!BV24</f>
        <v>0</v>
      </c>
      <c r="BW92" s="260">
        <f>Equity!BW24</f>
        <v>0</v>
      </c>
      <c r="BX92" s="260">
        <f>Equity!BX24</f>
        <v>0</v>
      </c>
      <c r="BY92" s="260">
        <f>Equity!BY24</f>
        <v>0</v>
      </c>
      <c r="BZ92" s="260">
        <f>Equity!BZ24</f>
        <v>0</v>
      </c>
      <c r="CA92" s="260">
        <f>Equity!CA24</f>
        <v>0</v>
      </c>
      <c r="CB92" s="260">
        <f>Equity!CB24</f>
        <v>0</v>
      </c>
      <c r="CC92" s="260">
        <f>Equity!CC24</f>
        <v>0</v>
      </c>
      <c r="CD92" s="260">
        <f>Equity!CD24</f>
        <v>0</v>
      </c>
      <c r="CE92" s="260">
        <f>Equity!CE24</f>
        <v>0</v>
      </c>
      <c r="CF92" s="260">
        <f>Equity!CF24</f>
        <v>0</v>
      </c>
      <c r="CG92" s="260">
        <f>Equity!CG24</f>
        <v>0</v>
      </c>
      <c r="CH92" s="260">
        <f>Equity!CH24</f>
        <v>0</v>
      </c>
      <c r="CI92" s="260">
        <f>Equity!CI24</f>
        <v>0</v>
      </c>
      <c r="CJ92" s="260">
        <f>Equity!CJ24</f>
        <v>0</v>
      </c>
      <c r="CK92" s="260">
        <f>Equity!CK24</f>
        <v>0</v>
      </c>
      <c r="CL92" s="260">
        <f>Equity!CL24</f>
        <v>0</v>
      </c>
    </row>
    <row r="93" spans="2:116" x14ac:dyDescent="0.4">
      <c r="B93" t="s">
        <v>236</v>
      </c>
      <c r="F93" t="s">
        <v>236</v>
      </c>
      <c r="G93" s="27" t="s">
        <v>639</v>
      </c>
      <c r="K93" s="63">
        <f>SUMIF($4:$4,K$3,93:93)</f>
        <v>170000000</v>
      </c>
      <c r="L93" s="63">
        <f>SUMIF($4:$4,L$3,93:93)</f>
        <v>0</v>
      </c>
      <c r="M93" s="63">
        <f>SUMIF($4:$4,M$3,93:93)</f>
        <v>0</v>
      </c>
      <c r="N93" s="63">
        <f>SUMIF($4:$4,N$3,93:93)</f>
        <v>0</v>
      </c>
      <c r="O93" s="63">
        <f>SUMIF($4:$4,O$3,93:93)</f>
        <v>0</v>
      </c>
      <c r="P93" s="63">
        <f>SUMIF($4:$4,P$3,93:93)</f>
        <v>0</v>
      </c>
      <c r="Q93" s="28"/>
      <c r="R93"/>
      <c r="S93" s="261">
        <f>SUMIF($C:$C,$F93,S:S)</f>
        <v>170000000</v>
      </c>
      <c r="T93" s="261">
        <f>SUMIF($C:$C,$F93,T:T)</f>
        <v>0</v>
      </c>
      <c r="U93" s="261">
        <f>SUMIF($C:$C,$F93,U:U)</f>
        <v>0</v>
      </c>
      <c r="V93" s="261">
        <f>SUMIF($C:$C,$F93,V:V)</f>
        <v>0</v>
      </c>
      <c r="W93" s="261">
        <f>SUMIF($C:$C,$F93,W:W)</f>
        <v>0</v>
      </c>
      <c r="X93" s="261">
        <f>SUMIF($C:$C,$F93,X:X)</f>
        <v>0</v>
      </c>
      <c r="Y93" s="261">
        <f>SUMIF($C:$C,$F93,Y:Y)</f>
        <v>0</v>
      </c>
      <c r="Z93" s="261">
        <f>SUMIF($C:$C,$F93,Z:Z)</f>
        <v>0</v>
      </c>
      <c r="AA93" s="261">
        <f>SUMIF($C:$C,$F93,AA:AA)</f>
        <v>0</v>
      </c>
      <c r="AB93" s="261">
        <f>SUMIF($C:$C,$F93,AB:AB)</f>
        <v>0</v>
      </c>
      <c r="AC93" s="261">
        <f>SUMIF($C:$C,$F93,AC:AC)</f>
        <v>0</v>
      </c>
      <c r="AD93" s="261">
        <f>SUMIF($C:$C,$F93,AD:AD)</f>
        <v>0</v>
      </c>
      <c r="AE93" s="261">
        <f>SUMIF($C:$C,$F93,AE:AE)</f>
        <v>0</v>
      </c>
      <c r="AF93" s="261">
        <f>SUMIF($C:$C,$F93,AF:AF)</f>
        <v>0</v>
      </c>
      <c r="AG93" s="261">
        <f>SUMIF($C:$C,$F93,AG:AG)</f>
        <v>0</v>
      </c>
      <c r="AH93" s="261">
        <f>SUMIF($C:$C,$F93,AH:AH)</f>
        <v>0</v>
      </c>
      <c r="AI93" s="261">
        <f>SUMIF($C:$C,$F93,AI:AI)</f>
        <v>0</v>
      </c>
      <c r="AJ93" s="261">
        <f>SUMIF($C:$C,$F93,AJ:AJ)</f>
        <v>0</v>
      </c>
      <c r="AK93" s="261">
        <f>SUMIF($C:$C,$F93,AK:AK)</f>
        <v>0</v>
      </c>
      <c r="AL93" s="261">
        <f>SUMIF($C:$C,$F93,AL:AL)</f>
        <v>0</v>
      </c>
      <c r="AM93" s="261">
        <f>SUMIF($C:$C,$F93,AM:AM)</f>
        <v>0</v>
      </c>
      <c r="AN93" s="261">
        <f>SUMIF($C:$C,$F93,AN:AN)</f>
        <v>0</v>
      </c>
      <c r="AO93" s="261">
        <f>SUMIF($C:$C,$F93,AO:AO)</f>
        <v>0</v>
      </c>
      <c r="AP93" s="261">
        <f>SUMIF($C:$C,$F93,AP:AP)</f>
        <v>0</v>
      </c>
      <c r="AQ93" s="261">
        <f>SUMIF($C:$C,$F93,AQ:AQ)</f>
        <v>0</v>
      </c>
      <c r="AR93" s="261">
        <f>SUMIF($C:$C,$F93,AR:AR)</f>
        <v>0</v>
      </c>
      <c r="AS93" s="261">
        <f>SUMIF($C:$C,$F93,AS:AS)</f>
        <v>0</v>
      </c>
      <c r="AT93" s="261">
        <f>SUMIF($C:$C,$F93,AT:AT)</f>
        <v>0</v>
      </c>
      <c r="AU93" s="261">
        <f>SUMIF($C:$C,$F93,AU:AU)</f>
        <v>0</v>
      </c>
      <c r="AV93" s="261">
        <f>SUMIF($C:$C,$F93,AV:AV)</f>
        <v>0</v>
      </c>
      <c r="AW93" s="261">
        <f>SUMIF($C:$C,$F93,AW:AW)</f>
        <v>0</v>
      </c>
      <c r="AX93" s="261">
        <f>SUMIF($C:$C,$F93,AX:AX)</f>
        <v>0</v>
      </c>
      <c r="AY93" s="261">
        <f>SUMIF($C:$C,$F93,AY:AY)</f>
        <v>0</v>
      </c>
      <c r="AZ93" s="261">
        <f>SUMIF($C:$C,$F93,AZ:AZ)</f>
        <v>0</v>
      </c>
      <c r="BA93" s="261">
        <f>SUMIF($C:$C,$F93,BA:BA)</f>
        <v>0</v>
      </c>
      <c r="BB93" s="261">
        <f>SUMIF($C:$C,$F93,BB:BB)</f>
        <v>0</v>
      </c>
      <c r="BC93" s="261">
        <f>SUMIF($C:$C,$F93,BC:BC)</f>
        <v>0</v>
      </c>
      <c r="BD93" s="261">
        <f>SUMIF($C:$C,$F93,BD:BD)</f>
        <v>0</v>
      </c>
      <c r="BE93" s="261">
        <f>SUMIF($C:$C,$F93,BE:BE)</f>
        <v>0</v>
      </c>
      <c r="BF93" s="261">
        <f>SUMIF($C:$C,$F93,BF:BF)</f>
        <v>0</v>
      </c>
      <c r="BG93" s="261">
        <f>SUMIF($C:$C,$F93,BG:BG)</f>
        <v>0</v>
      </c>
      <c r="BH93" s="261">
        <f>SUMIF($C:$C,$F93,BH:BH)</f>
        <v>0</v>
      </c>
      <c r="BI93" s="261">
        <f>SUMIF($C:$C,$F93,BI:BI)</f>
        <v>0</v>
      </c>
      <c r="BJ93" s="261">
        <f>SUMIF($C:$C,$F93,BJ:BJ)</f>
        <v>0</v>
      </c>
      <c r="BK93" s="261">
        <f>SUMIF($C:$C,$F93,BK:BK)</f>
        <v>0</v>
      </c>
      <c r="BL93" s="261">
        <f>SUMIF($C:$C,$F93,BL:BL)</f>
        <v>0</v>
      </c>
      <c r="BM93" s="261">
        <f>SUMIF($C:$C,$F93,BM:BM)</f>
        <v>0</v>
      </c>
      <c r="BN93" s="261">
        <f>SUMIF($C:$C,$F93,BN:BN)</f>
        <v>0</v>
      </c>
      <c r="BO93" s="261">
        <f>SUMIF($C:$C,$F93,BO:BO)</f>
        <v>0</v>
      </c>
      <c r="BP93" s="261">
        <f>SUMIF($C:$C,$F93,BP:BP)</f>
        <v>0</v>
      </c>
      <c r="BQ93" s="261">
        <f>SUMIF($C:$C,$F93,BQ:BQ)</f>
        <v>0</v>
      </c>
      <c r="BR93" s="261">
        <f>SUMIF($C:$C,$F93,BR:BR)</f>
        <v>0</v>
      </c>
      <c r="BS93" s="261">
        <f>SUMIF($C:$C,$F93,BS:BS)</f>
        <v>0</v>
      </c>
      <c r="BT93" s="261">
        <f>SUMIF($C:$C,$F93,BT:BT)</f>
        <v>0</v>
      </c>
      <c r="BU93" s="261">
        <f>SUMIF($C:$C,$F93,BU:BU)</f>
        <v>0</v>
      </c>
      <c r="BV93" s="261">
        <f>SUMIF($C:$C,$F93,BV:BV)</f>
        <v>0</v>
      </c>
      <c r="BW93" s="261">
        <f>SUMIF($C:$C,$F93,BW:BW)</f>
        <v>0</v>
      </c>
      <c r="BX93" s="261">
        <f>SUMIF($C:$C,$F93,BX:BX)</f>
        <v>0</v>
      </c>
      <c r="BY93" s="261">
        <f>SUMIF($C:$C,$F93,BY:BY)</f>
        <v>0</v>
      </c>
      <c r="BZ93" s="261">
        <f>SUMIF($C:$C,$F93,BZ:BZ)</f>
        <v>0</v>
      </c>
      <c r="CA93" s="261">
        <f>SUMIF($C:$C,$F93,CA:CA)</f>
        <v>0</v>
      </c>
      <c r="CB93" s="261">
        <f>SUMIF($C:$C,$F93,CB:CB)</f>
        <v>0</v>
      </c>
      <c r="CC93" s="261">
        <f>SUMIF($C:$C,$F93,CC:CC)</f>
        <v>0</v>
      </c>
      <c r="CD93" s="261">
        <f>SUMIF($C:$C,$F93,CD:CD)</f>
        <v>0</v>
      </c>
      <c r="CE93" s="261">
        <f>SUMIF($C:$C,$F93,CE:CE)</f>
        <v>0</v>
      </c>
      <c r="CF93" s="261">
        <f>SUMIF($C:$C,$F93,CF:CF)</f>
        <v>0</v>
      </c>
      <c r="CG93" s="261">
        <f>SUMIF($C:$C,$F93,CG:CG)</f>
        <v>0</v>
      </c>
      <c r="CH93" s="261">
        <f>SUMIF($C:$C,$F93,CH:CH)</f>
        <v>0</v>
      </c>
      <c r="CI93" s="261">
        <f>SUMIF($C:$C,$F93,CI:CI)</f>
        <v>0</v>
      </c>
      <c r="CJ93" s="261">
        <f>SUMIF($C:$C,$F93,CJ:CJ)</f>
        <v>0</v>
      </c>
      <c r="CK93" s="261">
        <f>SUMIF($C:$C,$F93,CK:CK)</f>
        <v>0</v>
      </c>
      <c r="CL93" s="261">
        <f>SUMIF($C:$C,$F93,CL:CL)</f>
        <v>0</v>
      </c>
      <c r="CN93" s="261">
        <f>SUMIF($C:$C,$F93,CN:CN)</f>
        <v>0</v>
      </c>
      <c r="CO93" s="261">
        <f>SUMIF($C:$C,$F93,CO:CO)</f>
        <v>0</v>
      </c>
      <c r="CP93" s="261">
        <f>SUMIF($C:$C,$F93,CP:CP)</f>
        <v>0</v>
      </c>
      <c r="CQ93" s="261">
        <f>SUMIF($C:$C,$F93,CQ:CQ)</f>
        <v>0</v>
      </c>
      <c r="CR93" s="261">
        <f>SUMIF($C:$C,$F93,CR:CR)</f>
        <v>0</v>
      </c>
      <c r="CS93" s="261">
        <f>SUMIF($C:$C,$F93,CS:CS)</f>
        <v>0</v>
      </c>
      <c r="CT93" s="261">
        <f>SUMIF($C:$C,$F93,CT:CT)</f>
        <v>0</v>
      </c>
      <c r="CU93" s="261">
        <f>SUMIF($C:$C,$F93,CU:CU)</f>
        <v>0</v>
      </c>
      <c r="CV93" s="261">
        <f>SUMIF($C:$C,$F93,CV:CV)</f>
        <v>0</v>
      </c>
      <c r="CW93" s="261">
        <f>SUMIF($C:$C,$F93,CW:CW)</f>
        <v>0</v>
      </c>
      <c r="CX93" s="261">
        <f>SUMIF($C:$C,$F93,CX:CX)</f>
        <v>0</v>
      </c>
      <c r="CY93" s="261">
        <f>SUMIF($C:$C,$F93,CY:CY)</f>
        <v>0</v>
      </c>
      <c r="CZ93" s="261">
        <f>SUMIF($C:$C,$F93,CZ:CZ)</f>
        <v>0</v>
      </c>
      <c r="DA93" s="261">
        <f>SUMIF($C:$C,$F93,DA:DA)</f>
        <v>0</v>
      </c>
      <c r="DB93" s="261">
        <f>SUMIF($C:$C,$F93,DB:DB)</f>
        <v>0</v>
      </c>
      <c r="DC93" s="261">
        <f>SUMIF($C:$C,$F93,DC:DC)</f>
        <v>0</v>
      </c>
      <c r="DD93" s="261">
        <f>SUMIF($C:$C,$F93,DD:DD)</f>
        <v>0</v>
      </c>
      <c r="DE93" s="261">
        <f>SUMIF($C:$C,$F93,DE:DE)</f>
        <v>0</v>
      </c>
      <c r="DF93" s="261">
        <f>SUMIF($C:$C,$F93,DF:DF)</f>
        <v>0</v>
      </c>
      <c r="DG93" s="261">
        <f>SUMIF($C:$C,$F93,DG:DG)</f>
        <v>0</v>
      </c>
      <c r="DH93" s="261">
        <f>SUMIF($C:$C,$F93,DH:DH)</f>
        <v>0</v>
      </c>
      <c r="DI93" s="261">
        <f>SUMIF($C:$C,$F93,DI:DI)</f>
        <v>0</v>
      </c>
      <c r="DJ93" s="261">
        <f>SUMIF($C:$C,$F93,DJ:DJ)</f>
        <v>0</v>
      </c>
      <c r="DK93" s="261">
        <f>SUMIF($C:$C,$F93,DK:DK)</f>
        <v>0</v>
      </c>
      <c r="DL93" s="261">
        <f>SUMIF($C:$C,$F93,DL:DL)</f>
        <v>0</v>
      </c>
    </row>
    <row r="94" spans="2:116" x14ac:dyDescent="0.4">
      <c r="B94" t="s">
        <v>236</v>
      </c>
      <c r="K94" s="28"/>
      <c r="L94" s="28"/>
      <c r="M94" s="28"/>
      <c r="N94" s="28"/>
      <c r="O94" s="28"/>
      <c r="P94" s="28"/>
      <c r="R94"/>
    </row>
    <row r="95" spans="2:116" x14ac:dyDescent="0.4">
      <c r="G95" s="27" t="s">
        <v>640</v>
      </c>
      <c r="K95" s="28">
        <f ca="1">SUMIF($4:$4,K$3,95:95)</f>
        <v>169694487.19999993</v>
      </c>
      <c r="L95" s="28">
        <f ca="1">SUMIF($4:$4,L$3,95:95)</f>
        <v>-320600.94</v>
      </c>
      <c r="M95" s="28">
        <f ca="1">SUMIF($4:$4,M$3,95:95)</f>
        <v>-336443.48699999996</v>
      </c>
      <c r="N95" s="28">
        <f ca="1">SUMIF($4:$4,N$3,95:95)</f>
        <v>-353078.16134999995</v>
      </c>
      <c r="O95" s="28">
        <f ca="1">SUMIF($4:$4,O$3,95:95)</f>
        <v>-370544.56941750017</v>
      </c>
      <c r="P95" s="28">
        <f ca="1">SUMIF($4:$4,P$3,95:95)</f>
        <v>-388884.29788837512</v>
      </c>
      <c r="S95" s="28">
        <f t="shared" ref="S95:AX95" ca="1" si="61">S86+S93+S89</f>
        <v>169974540.59999999</v>
      </c>
      <c r="T95" s="28">
        <f t="shared" ca="1" si="61"/>
        <v>-25459.4</v>
      </c>
      <c r="U95" s="28">
        <f t="shared" ca="1" si="61"/>
        <v>-25459.4</v>
      </c>
      <c r="V95" s="28">
        <f t="shared" ca="1" si="61"/>
        <v>-25459.4</v>
      </c>
      <c r="W95" s="28">
        <f t="shared" ca="1" si="61"/>
        <v>-25459.4</v>
      </c>
      <c r="X95" s="28">
        <f t="shared" ca="1" si="61"/>
        <v>-25459.4</v>
      </c>
      <c r="Y95" s="28">
        <f t="shared" ca="1" si="61"/>
        <v>-25459.4</v>
      </c>
      <c r="Z95" s="28">
        <f t="shared" ca="1" si="61"/>
        <v>-25459.4</v>
      </c>
      <c r="AA95" s="28">
        <f t="shared" ca="1" si="61"/>
        <v>-25459.4</v>
      </c>
      <c r="AB95" s="28">
        <f t="shared" ca="1" si="61"/>
        <v>-25459.4</v>
      </c>
      <c r="AC95" s="28">
        <f t="shared" ca="1" si="61"/>
        <v>-25459.4</v>
      </c>
      <c r="AD95" s="28">
        <f t="shared" ca="1" si="61"/>
        <v>-25459.4</v>
      </c>
      <c r="AE95" s="28">
        <f t="shared" ca="1" si="61"/>
        <v>-26716.745000000006</v>
      </c>
      <c r="AF95" s="28">
        <f t="shared" ca="1" si="61"/>
        <v>-26716.745000000006</v>
      </c>
      <c r="AG95" s="28">
        <f t="shared" ca="1" si="61"/>
        <v>-26716.745000000006</v>
      </c>
      <c r="AH95" s="28">
        <f t="shared" ca="1" si="61"/>
        <v>-26716.745000000006</v>
      </c>
      <c r="AI95" s="28">
        <f t="shared" ca="1" si="61"/>
        <v>-26716.745000000006</v>
      </c>
      <c r="AJ95" s="28">
        <f t="shared" ca="1" si="61"/>
        <v>-26716.745000000006</v>
      </c>
      <c r="AK95" s="28">
        <f t="shared" ca="1" si="61"/>
        <v>-26716.745000000006</v>
      </c>
      <c r="AL95" s="28">
        <f t="shared" ca="1" si="61"/>
        <v>-26716.745000000006</v>
      </c>
      <c r="AM95" s="28">
        <f t="shared" ca="1" si="61"/>
        <v>-26716.745000000006</v>
      </c>
      <c r="AN95" s="28">
        <f t="shared" ca="1" si="61"/>
        <v>-26716.745000000006</v>
      </c>
      <c r="AO95" s="28">
        <f t="shared" ca="1" si="61"/>
        <v>-26716.745000000006</v>
      </c>
      <c r="AP95" s="28">
        <f t="shared" ca="1" si="61"/>
        <v>-26716.745000000006</v>
      </c>
      <c r="AQ95" s="28">
        <f t="shared" ca="1" si="61"/>
        <v>-28036.957250000003</v>
      </c>
      <c r="AR95" s="28">
        <f t="shared" ca="1" si="61"/>
        <v>-28036.957250000003</v>
      </c>
      <c r="AS95" s="28">
        <f t="shared" ca="1" si="61"/>
        <v>-28036.957250000003</v>
      </c>
      <c r="AT95" s="28">
        <f t="shared" ca="1" si="61"/>
        <v>-28036.957250000003</v>
      </c>
      <c r="AU95" s="28">
        <f t="shared" ca="1" si="61"/>
        <v>-28036.957250000003</v>
      </c>
      <c r="AV95" s="28">
        <f t="shared" ca="1" si="61"/>
        <v>-28036.957250000003</v>
      </c>
      <c r="AW95" s="28">
        <f t="shared" ca="1" si="61"/>
        <v>-28036.957250000003</v>
      </c>
      <c r="AX95" s="28">
        <f t="shared" ca="1" si="61"/>
        <v>-28036.957250000003</v>
      </c>
      <c r="AY95" s="28">
        <f t="shared" ref="AY95:CD95" ca="1" si="62">AY86+AY93+AY89</f>
        <v>-28036.957250000003</v>
      </c>
      <c r="AZ95" s="28">
        <f t="shared" ca="1" si="62"/>
        <v>-28036.957250000003</v>
      </c>
      <c r="BA95" s="28">
        <f t="shared" ca="1" si="62"/>
        <v>-28036.957250000003</v>
      </c>
      <c r="BB95" s="28">
        <f t="shared" ca="1" si="62"/>
        <v>-28036.957250000003</v>
      </c>
      <c r="BC95" s="28">
        <f t="shared" ca="1" si="62"/>
        <v>-29423.180112500002</v>
      </c>
      <c r="BD95" s="28">
        <f t="shared" ca="1" si="62"/>
        <v>-29423.180112500002</v>
      </c>
      <c r="BE95" s="28">
        <f t="shared" ca="1" si="62"/>
        <v>-29423.180112500002</v>
      </c>
      <c r="BF95" s="28">
        <f t="shared" ca="1" si="62"/>
        <v>-29423.180112500002</v>
      </c>
      <c r="BG95" s="28">
        <f t="shared" ca="1" si="62"/>
        <v>-29423.180112500002</v>
      </c>
      <c r="BH95" s="28">
        <f t="shared" ca="1" si="62"/>
        <v>-29423.180112500002</v>
      </c>
      <c r="BI95" s="28">
        <f t="shared" ca="1" si="62"/>
        <v>-29423.180112500002</v>
      </c>
      <c r="BJ95" s="28">
        <f t="shared" ca="1" si="62"/>
        <v>-29423.180112500002</v>
      </c>
      <c r="BK95" s="28">
        <f t="shared" ca="1" si="62"/>
        <v>-29423.180112500002</v>
      </c>
      <c r="BL95" s="28">
        <f t="shared" ca="1" si="62"/>
        <v>-29423.180112500002</v>
      </c>
      <c r="BM95" s="28">
        <f t="shared" ca="1" si="62"/>
        <v>-29423.180112500002</v>
      </c>
      <c r="BN95" s="28">
        <f t="shared" ca="1" si="62"/>
        <v>-29423.180112500002</v>
      </c>
      <c r="BO95" s="28">
        <f t="shared" ca="1" si="62"/>
        <v>-30878.714118125004</v>
      </c>
      <c r="BP95" s="28">
        <f t="shared" ca="1" si="62"/>
        <v>-30878.714118125004</v>
      </c>
      <c r="BQ95" s="28">
        <f t="shared" ca="1" si="62"/>
        <v>-30878.714118125004</v>
      </c>
      <c r="BR95" s="28">
        <f t="shared" ca="1" si="62"/>
        <v>-30878.714118125004</v>
      </c>
      <c r="BS95" s="28">
        <f t="shared" ca="1" si="62"/>
        <v>-30878.714118125004</v>
      </c>
      <c r="BT95" s="28">
        <f t="shared" ca="1" si="62"/>
        <v>-30878.714118125004</v>
      </c>
      <c r="BU95" s="28">
        <f t="shared" ca="1" si="62"/>
        <v>-30878.714118125004</v>
      </c>
      <c r="BV95" s="28">
        <f t="shared" ca="1" si="62"/>
        <v>-30878.714118125004</v>
      </c>
      <c r="BW95" s="28">
        <f t="shared" ca="1" si="62"/>
        <v>-30878.714118125004</v>
      </c>
      <c r="BX95" s="28">
        <f t="shared" ca="1" si="62"/>
        <v>-30878.714118125004</v>
      </c>
      <c r="BY95" s="28">
        <f t="shared" ca="1" si="62"/>
        <v>-30878.714118125004</v>
      </c>
      <c r="BZ95" s="28">
        <f t="shared" ca="1" si="62"/>
        <v>-30878.714118125004</v>
      </c>
      <c r="CA95" s="28">
        <f t="shared" ca="1" si="62"/>
        <v>-32407.024824031254</v>
      </c>
      <c r="CB95" s="28">
        <f t="shared" ca="1" si="62"/>
        <v>-32407.024824031254</v>
      </c>
      <c r="CC95" s="28">
        <f t="shared" ca="1" si="62"/>
        <v>-32407.024824031254</v>
      </c>
      <c r="CD95" s="28">
        <f t="shared" ca="1" si="62"/>
        <v>-32407.024824031254</v>
      </c>
      <c r="CE95" s="28">
        <f t="shared" ref="CE95:CL95" ca="1" si="63">CE86+CE93+CE89</f>
        <v>-32407.024824031254</v>
      </c>
      <c r="CF95" s="28">
        <f t="shared" ca="1" si="63"/>
        <v>-32407.024824031254</v>
      </c>
      <c r="CG95" s="28">
        <f t="shared" ca="1" si="63"/>
        <v>-32407.024824031254</v>
      </c>
      <c r="CH95" s="28">
        <f t="shared" ca="1" si="63"/>
        <v>-32407.024824031254</v>
      </c>
      <c r="CI95" s="28">
        <f t="shared" ca="1" si="63"/>
        <v>-32407.024824031254</v>
      </c>
      <c r="CJ95" s="28">
        <f t="shared" ca="1" si="63"/>
        <v>-32407.024824031254</v>
      </c>
      <c r="CK95" s="28">
        <f t="shared" ca="1" si="63"/>
        <v>-32407.024824031254</v>
      </c>
      <c r="CL95" s="28">
        <f t="shared" ca="1" si="63"/>
        <v>-32407.024824031254</v>
      </c>
      <c r="CN95" s="28">
        <f t="shared" ref="CN95:DL95" ca="1" si="64">CN86+CN93+CN89</f>
        <v>0</v>
      </c>
      <c r="CO95" s="28">
        <f t="shared" ca="1" si="64"/>
        <v>0</v>
      </c>
      <c r="CP95" s="28">
        <f t="shared" ca="1" si="64"/>
        <v>0</v>
      </c>
      <c r="CQ95" s="28">
        <f t="shared" ca="1" si="64"/>
        <v>0</v>
      </c>
      <c r="CR95" s="28">
        <f t="shared" ca="1" si="64"/>
        <v>0</v>
      </c>
      <c r="CS95" s="28">
        <f t="shared" ca="1" si="64"/>
        <v>0</v>
      </c>
      <c r="CT95" s="28">
        <f t="shared" ca="1" si="64"/>
        <v>0</v>
      </c>
      <c r="CU95" s="28">
        <f t="shared" ca="1" si="64"/>
        <v>0</v>
      </c>
      <c r="CV95" s="28">
        <f t="shared" ca="1" si="64"/>
        <v>0</v>
      </c>
      <c r="CW95" s="28">
        <f t="shared" ca="1" si="64"/>
        <v>0</v>
      </c>
      <c r="CX95" s="28">
        <f t="shared" ca="1" si="64"/>
        <v>0</v>
      </c>
      <c r="CY95" s="28">
        <f t="shared" ca="1" si="64"/>
        <v>0</v>
      </c>
      <c r="CZ95" s="28">
        <f t="shared" ca="1" si="64"/>
        <v>0</v>
      </c>
      <c r="DA95" s="28">
        <f t="shared" ca="1" si="64"/>
        <v>0</v>
      </c>
      <c r="DB95" s="28">
        <f t="shared" ca="1" si="64"/>
        <v>0</v>
      </c>
      <c r="DC95" s="28">
        <f t="shared" ca="1" si="64"/>
        <v>0</v>
      </c>
      <c r="DD95" s="28">
        <f t="shared" ca="1" si="64"/>
        <v>0</v>
      </c>
      <c r="DE95" s="28">
        <f t="shared" ca="1" si="64"/>
        <v>0</v>
      </c>
      <c r="DF95" s="28">
        <f t="shared" ca="1" si="64"/>
        <v>0</v>
      </c>
      <c r="DG95" s="28">
        <f t="shared" ca="1" si="64"/>
        <v>0</v>
      </c>
      <c r="DH95" s="28">
        <f t="shared" ca="1" si="64"/>
        <v>0</v>
      </c>
      <c r="DI95" s="28">
        <f t="shared" ca="1" si="64"/>
        <v>0</v>
      </c>
      <c r="DJ95" s="28">
        <f t="shared" ca="1" si="64"/>
        <v>0</v>
      </c>
      <c r="DK95" s="28">
        <f t="shared" ca="1" si="64"/>
        <v>0</v>
      </c>
      <c r="DL95" s="28">
        <f t="shared" ca="1" si="64"/>
        <v>0</v>
      </c>
    </row>
  </sheetData>
  <conditionalFormatting sqref="H56:CL56 CN56:DL56">
    <cfRule type="cellIs" dxfId="7" priority="2" operator="lessThan">
      <formula>0</formula>
    </cfRule>
  </conditionalFormatting>
  <conditionalFormatting sqref="H56:CL56 CN56:DL56">
    <cfRule type="expression" dxfId="6" priority="1">
      <formula>ISNUMBER(SEARCH("Calcs.", _xlfn.FORMULATEXT(H56)))</formula>
    </cfRule>
  </conditionalFormatting>
  <conditionalFormatting sqref="H56:CL56 CN56:DL56">
    <cfRule type="expression" dxfId="5" priority="3">
      <formula>ISNUMBER(SEARCH("Assumption", _xlfn.FORMULATEXT(H56)))</formula>
    </cfRule>
  </conditionalFormatting>
  <conditionalFormatting sqref="A1:XFD1">
    <cfRule type="cellIs" dxfId="4" priority="4" stopIfTrue="1" operator="notEqual">
      <formula>0.6545646468</formula>
    </cfRule>
  </conditionalFormatting>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E935C-E11F-4C0B-947C-59C6DBF648D9}">
  <sheetPr codeName="Sheet9">
    <tabColor theme="4"/>
  </sheetPr>
  <dimension ref="A1:DL72"/>
  <sheetViews>
    <sheetView showGridLines="0" zoomScale="70" zoomScaleNormal="70" workbookViewId="0">
      <pane xSplit="10" ySplit="8" topLeftCell="K9" activePane="bottomRight" state="frozen"/>
      <selection pane="topRight"/>
      <selection pane="bottomLeft"/>
      <selection pane="bottomRight"/>
    </sheetView>
  </sheetViews>
  <sheetFormatPr defaultRowHeight="14.6" outlineLevelRow="2" outlineLevelCol="1" x14ac:dyDescent="0.4"/>
  <cols>
    <col min="1" max="1" width="2.53515625" bestFit="1" customWidth="1"/>
    <col min="2" max="6" width="8.69140625" customWidth="1" outlineLevel="1"/>
    <col min="7" max="7" width="41.61328125" style="8" bestFit="1" customWidth="1"/>
    <col min="8" max="8" width="1.84375" bestFit="1" customWidth="1"/>
    <col min="9" max="9" width="10" bestFit="1" customWidth="1"/>
    <col min="10" max="10" width="11.69140625" bestFit="1" customWidth="1"/>
    <col min="11" max="11" width="11.4609375" customWidth="1"/>
    <col min="12" max="14" width="11.4609375" bestFit="1" customWidth="1"/>
    <col min="15" max="16" width="12.4609375" bestFit="1" customWidth="1"/>
    <col min="17" max="17" width="3.84375" customWidth="1"/>
    <col min="18" max="18" width="12.15234375" customWidth="1"/>
    <col min="19" max="30" width="9.84375" bestFit="1" customWidth="1"/>
    <col min="31" max="66" width="10" bestFit="1" customWidth="1"/>
    <col min="67" max="90" width="11.4609375" bestFit="1" customWidth="1"/>
    <col min="91" max="91" width="6.3046875" bestFit="1" customWidth="1"/>
    <col min="92" max="92" width="6.69140625" customWidth="1"/>
    <col min="93" max="116" width="10.84375" customWidth="1"/>
  </cols>
  <sheetData>
    <row r="1" spans="1:116" ht="15" thickBot="1" x14ac:dyDescent="0.45">
      <c r="K1" s="113">
        <f>'IS BS CF'!K2</f>
        <v>2024</v>
      </c>
      <c r="L1" s="113">
        <f t="shared" ref="L1:P2" si="0">K1+1</f>
        <v>2025</v>
      </c>
      <c r="M1" s="113">
        <f t="shared" si="0"/>
        <v>2026</v>
      </c>
      <c r="N1" s="113">
        <f t="shared" si="0"/>
        <v>2027</v>
      </c>
      <c r="O1" s="113">
        <f t="shared" si="0"/>
        <v>2028</v>
      </c>
      <c r="P1" s="113">
        <f t="shared" si="0"/>
        <v>2029</v>
      </c>
      <c r="S1" s="114">
        <f>S2</f>
        <v>45322</v>
      </c>
      <c r="T1" s="114">
        <f t="shared" ref="T1:CE1" si="1">T2</f>
        <v>45351</v>
      </c>
      <c r="U1" s="114">
        <f t="shared" si="1"/>
        <v>45382</v>
      </c>
      <c r="V1" s="114">
        <f t="shared" si="1"/>
        <v>45412</v>
      </c>
      <c r="W1" s="114">
        <f t="shared" si="1"/>
        <v>45443</v>
      </c>
      <c r="X1" s="114">
        <f t="shared" si="1"/>
        <v>45473</v>
      </c>
      <c r="Y1" s="114">
        <f t="shared" si="1"/>
        <v>45504</v>
      </c>
      <c r="Z1" s="114">
        <f t="shared" si="1"/>
        <v>45535</v>
      </c>
      <c r="AA1" s="114">
        <f t="shared" si="1"/>
        <v>45565</v>
      </c>
      <c r="AB1" s="114">
        <f t="shared" si="1"/>
        <v>45596</v>
      </c>
      <c r="AC1" s="114">
        <f t="shared" si="1"/>
        <v>45626</v>
      </c>
      <c r="AD1" s="114">
        <f t="shared" si="1"/>
        <v>45657</v>
      </c>
      <c r="AE1" s="114">
        <f t="shared" si="1"/>
        <v>45688</v>
      </c>
      <c r="AF1" s="114">
        <f t="shared" si="1"/>
        <v>45716</v>
      </c>
      <c r="AG1" s="114">
        <f t="shared" si="1"/>
        <v>45747</v>
      </c>
      <c r="AH1" s="114">
        <f t="shared" si="1"/>
        <v>45777</v>
      </c>
      <c r="AI1" s="114">
        <f t="shared" si="1"/>
        <v>45808</v>
      </c>
      <c r="AJ1" s="114">
        <f t="shared" si="1"/>
        <v>45838</v>
      </c>
      <c r="AK1" s="114">
        <f t="shared" si="1"/>
        <v>45869</v>
      </c>
      <c r="AL1" s="114">
        <f t="shared" si="1"/>
        <v>45900</v>
      </c>
      <c r="AM1" s="114">
        <f t="shared" si="1"/>
        <v>45930</v>
      </c>
      <c r="AN1" s="114">
        <f t="shared" si="1"/>
        <v>45961</v>
      </c>
      <c r="AO1" s="114">
        <f t="shared" si="1"/>
        <v>45991</v>
      </c>
      <c r="AP1" s="114">
        <f t="shared" si="1"/>
        <v>46022</v>
      </c>
      <c r="AQ1" s="114">
        <f t="shared" si="1"/>
        <v>46053</v>
      </c>
      <c r="AR1" s="114">
        <f t="shared" si="1"/>
        <v>46081</v>
      </c>
      <c r="AS1" s="114">
        <f t="shared" si="1"/>
        <v>46112</v>
      </c>
      <c r="AT1" s="114">
        <f t="shared" si="1"/>
        <v>46142</v>
      </c>
      <c r="AU1" s="114">
        <f t="shared" si="1"/>
        <v>46173</v>
      </c>
      <c r="AV1" s="114">
        <f t="shared" si="1"/>
        <v>46203</v>
      </c>
      <c r="AW1" s="114">
        <f t="shared" si="1"/>
        <v>46234</v>
      </c>
      <c r="AX1" s="114">
        <f t="shared" si="1"/>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si="1"/>
        <v>47238</v>
      </c>
      <c r="CE1" s="114">
        <f t="shared" si="1"/>
        <v>47269</v>
      </c>
      <c r="CF1" s="114">
        <f t="shared" ref="CF1:CM1" si="2">CF2</f>
        <v>47299</v>
      </c>
      <c r="CG1" s="114">
        <f t="shared" si="2"/>
        <v>47330</v>
      </c>
      <c r="CH1" s="114">
        <f t="shared" si="2"/>
        <v>47361</v>
      </c>
      <c r="CI1" s="114">
        <f t="shared" si="2"/>
        <v>47391</v>
      </c>
      <c r="CJ1" s="114">
        <f t="shared" si="2"/>
        <v>47422</v>
      </c>
      <c r="CK1" s="114">
        <f t="shared" si="2"/>
        <v>47452</v>
      </c>
      <c r="CL1" s="114">
        <f t="shared" si="2"/>
        <v>47483</v>
      </c>
      <c r="CM1" s="114">
        <f t="shared" si="2"/>
        <v>0</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outlineLevel="1" x14ac:dyDescent="0.4">
      <c r="G2"/>
      <c r="K2">
        <f>'IS BS CF'!K3</f>
        <v>2024</v>
      </c>
      <c r="L2">
        <f t="shared" si="0"/>
        <v>2025</v>
      </c>
      <c r="M2">
        <f t="shared" si="0"/>
        <v>2026</v>
      </c>
      <c r="N2">
        <f t="shared" si="0"/>
        <v>2027</v>
      </c>
      <c r="O2">
        <f t="shared" si="0"/>
        <v>2028</v>
      </c>
      <c r="P2">
        <f t="shared" si="0"/>
        <v>2029</v>
      </c>
      <c r="R2" s="351"/>
      <c r="S2" s="359">
        <f>+EOMONTH('IS BS CF'!$N$12,0)</f>
        <v>45322</v>
      </c>
      <c r="T2" s="351">
        <f t="shared" ref="T2:CE2" si="4">EOMONTH(S2,1)</f>
        <v>45351</v>
      </c>
      <c r="U2" s="351">
        <f t="shared" si="4"/>
        <v>45382</v>
      </c>
      <c r="V2" s="351">
        <f t="shared" si="4"/>
        <v>45412</v>
      </c>
      <c r="W2" s="351">
        <f t="shared" si="4"/>
        <v>45443</v>
      </c>
      <c r="X2" s="351">
        <f t="shared" si="4"/>
        <v>45473</v>
      </c>
      <c r="Y2" s="351">
        <f t="shared" si="4"/>
        <v>45504</v>
      </c>
      <c r="Z2" s="351">
        <f t="shared" si="4"/>
        <v>45535</v>
      </c>
      <c r="AA2" s="351">
        <f t="shared" si="4"/>
        <v>45565</v>
      </c>
      <c r="AB2" s="351">
        <f t="shared" si="4"/>
        <v>45596</v>
      </c>
      <c r="AC2" s="351">
        <f t="shared" si="4"/>
        <v>45626</v>
      </c>
      <c r="AD2" s="351">
        <f t="shared" si="4"/>
        <v>45657</v>
      </c>
      <c r="AE2" s="351">
        <f t="shared" si="4"/>
        <v>45688</v>
      </c>
      <c r="AF2" s="351">
        <f t="shared" si="4"/>
        <v>45716</v>
      </c>
      <c r="AG2" s="351">
        <f t="shared" si="4"/>
        <v>45747</v>
      </c>
      <c r="AH2" s="351">
        <f t="shared" si="4"/>
        <v>45777</v>
      </c>
      <c r="AI2" s="351">
        <f t="shared" si="4"/>
        <v>45808</v>
      </c>
      <c r="AJ2" s="351">
        <f t="shared" si="4"/>
        <v>45838</v>
      </c>
      <c r="AK2" s="351">
        <f t="shared" si="4"/>
        <v>45869</v>
      </c>
      <c r="AL2" s="351">
        <f t="shared" si="4"/>
        <v>45900</v>
      </c>
      <c r="AM2" s="351">
        <f t="shared" si="4"/>
        <v>45930</v>
      </c>
      <c r="AN2" s="351">
        <f t="shared" si="4"/>
        <v>45961</v>
      </c>
      <c r="AO2" s="351">
        <f t="shared" si="4"/>
        <v>45991</v>
      </c>
      <c r="AP2" s="351">
        <f t="shared" si="4"/>
        <v>46022</v>
      </c>
      <c r="AQ2" s="351">
        <f t="shared" si="4"/>
        <v>46053</v>
      </c>
      <c r="AR2" s="351">
        <f t="shared" si="4"/>
        <v>46081</v>
      </c>
      <c r="AS2" s="351">
        <f t="shared" si="4"/>
        <v>46112</v>
      </c>
      <c r="AT2" s="351">
        <f t="shared" si="4"/>
        <v>46142</v>
      </c>
      <c r="AU2" s="351">
        <f t="shared" si="4"/>
        <v>46173</v>
      </c>
      <c r="AV2" s="351">
        <f t="shared" si="4"/>
        <v>46203</v>
      </c>
      <c r="AW2" s="351">
        <f t="shared" si="4"/>
        <v>46234</v>
      </c>
      <c r="AX2" s="351">
        <f t="shared" si="4"/>
        <v>46265</v>
      </c>
      <c r="AY2" s="351">
        <f t="shared" si="4"/>
        <v>46295</v>
      </c>
      <c r="AZ2" s="351">
        <f t="shared" si="4"/>
        <v>46326</v>
      </c>
      <c r="BA2" s="351">
        <f t="shared" si="4"/>
        <v>46356</v>
      </c>
      <c r="BB2" s="351">
        <f t="shared" si="4"/>
        <v>46387</v>
      </c>
      <c r="BC2" s="351">
        <f t="shared" si="4"/>
        <v>46418</v>
      </c>
      <c r="BD2" s="351">
        <f t="shared" si="4"/>
        <v>46446</v>
      </c>
      <c r="BE2" s="351">
        <f t="shared" si="4"/>
        <v>46477</v>
      </c>
      <c r="BF2" s="351">
        <f t="shared" si="4"/>
        <v>46507</v>
      </c>
      <c r="BG2" s="351">
        <f t="shared" si="4"/>
        <v>46538</v>
      </c>
      <c r="BH2" s="351">
        <f t="shared" si="4"/>
        <v>46568</v>
      </c>
      <c r="BI2" s="351">
        <f t="shared" si="4"/>
        <v>46599</v>
      </c>
      <c r="BJ2" s="351">
        <f t="shared" si="4"/>
        <v>46630</v>
      </c>
      <c r="BK2" s="351">
        <f t="shared" si="4"/>
        <v>46660</v>
      </c>
      <c r="BL2" s="351">
        <f t="shared" si="4"/>
        <v>46691</v>
      </c>
      <c r="BM2" s="351">
        <f t="shared" si="4"/>
        <v>46721</v>
      </c>
      <c r="BN2" s="351">
        <f t="shared" si="4"/>
        <v>46752</v>
      </c>
      <c r="BO2" s="351">
        <f t="shared" si="4"/>
        <v>46783</v>
      </c>
      <c r="BP2" s="351">
        <f t="shared" si="4"/>
        <v>46812</v>
      </c>
      <c r="BQ2" s="351">
        <f t="shared" si="4"/>
        <v>46843</v>
      </c>
      <c r="BR2" s="351">
        <f t="shared" si="4"/>
        <v>46873</v>
      </c>
      <c r="BS2" s="351">
        <f t="shared" si="4"/>
        <v>46904</v>
      </c>
      <c r="BT2" s="351">
        <f t="shared" si="4"/>
        <v>46934</v>
      </c>
      <c r="BU2" s="351">
        <f t="shared" si="4"/>
        <v>46965</v>
      </c>
      <c r="BV2" s="351">
        <f t="shared" si="4"/>
        <v>46996</v>
      </c>
      <c r="BW2" s="351">
        <f t="shared" si="4"/>
        <v>47026</v>
      </c>
      <c r="BX2" s="351">
        <f t="shared" si="4"/>
        <v>47057</v>
      </c>
      <c r="BY2" s="351">
        <f t="shared" si="4"/>
        <v>47087</v>
      </c>
      <c r="BZ2" s="351">
        <f t="shared" si="4"/>
        <v>47118</v>
      </c>
      <c r="CA2" s="351">
        <f t="shared" si="4"/>
        <v>47149</v>
      </c>
      <c r="CB2" s="351">
        <f t="shared" si="4"/>
        <v>47177</v>
      </c>
      <c r="CC2" s="351">
        <f t="shared" si="4"/>
        <v>47208</v>
      </c>
      <c r="CD2" s="351">
        <f t="shared" si="4"/>
        <v>47238</v>
      </c>
      <c r="CE2" s="351">
        <f t="shared" si="4"/>
        <v>47269</v>
      </c>
      <c r="CF2" s="351">
        <f t="shared" ref="CF2:CL2" si="5">EOMONTH(CE2,1)</f>
        <v>47299</v>
      </c>
      <c r="CG2" s="351">
        <f t="shared" si="5"/>
        <v>47330</v>
      </c>
      <c r="CH2" s="351">
        <f t="shared" si="5"/>
        <v>47361</v>
      </c>
      <c r="CI2" s="351">
        <f t="shared" si="5"/>
        <v>47391</v>
      </c>
      <c r="CJ2" s="351">
        <f t="shared" si="5"/>
        <v>47422</v>
      </c>
      <c r="CK2" s="351">
        <f t="shared" si="5"/>
        <v>47452</v>
      </c>
      <c r="CL2" s="351">
        <f t="shared" si="5"/>
        <v>47483</v>
      </c>
      <c r="CN2" s="351">
        <f>EOMONTH(CO2,-3)</f>
        <v>45291</v>
      </c>
      <c r="CO2" s="351">
        <v>45352</v>
      </c>
      <c r="CP2" s="351">
        <f t="shared" ref="CP2:DL2" si="6">EOMONTH(CO2,3)</f>
        <v>45473</v>
      </c>
      <c r="CQ2" s="351">
        <f t="shared" si="6"/>
        <v>45565</v>
      </c>
      <c r="CR2" s="351">
        <f t="shared" si="6"/>
        <v>45657</v>
      </c>
      <c r="CS2" s="351">
        <f t="shared" si="6"/>
        <v>45747</v>
      </c>
      <c r="CT2" s="351">
        <f t="shared" si="6"/>
        <v>45838</v>
      </c>
      <c r="CU2" s="351">
        <f t="shared" si="6"/>
        <v>45930</v>
      </c>
      <c r="CV2" s="351">
        <f t="shared" si="6"/>
        <v>46022</v>
      </c>
      <c r="CW2" s="351">
        <f t="shared" si="6"/>
        <v>46112</v>
      </c>
      <c r="CX2" s="351">
        <f t="shared" si="6"/>
        <v>46203</v>
      </c>
      <c r="CY2" s="351">
        <f t="shared" si="6"/>
        <v>46295</v>
      </c>
      <c r="CZ2" s="351">
        <f t="shared" si="6"/>
        <v>46387</v>
      </c>
      <c r="DA2" s="351">
        <f t="shared" si="6"/>
        <v>46477</v>
      </c>
      <c r="DB2" s="351">
        <f t="shared" si="6"/>
        <v>46568</v>
      </c>
      <c r="DC2" s="351">
        <f t="shared" si="6"/>
        <v>46660</v>
      </c>
      <c r="DD2" s="351">
        <f t="shared" si="6"/>
        <v>46752</v>
      </c>
      <c r="DE2" s="351">
        <f t="shared" si="6"/>
        <v>46843</v>
      </c>
      <c r="DF2" s="351">
        <f t="shared" si="6"/>
        <v>46934</v>
      </c>
      <c r="DG2" s="351">
        <f t="shared" si="6"/>
        <v>47026</v>
      </c>
      <c r="DH2" s="351">
        <f t="shared" si="6"/>
        <v>47118</v>
      </c>
      <c r="DI2" s="351">
        <f t="shared" si="6"/>
        <v>47208</v>
      </c>
      <c r="DJ2" s="351">
        <f t="shared" si="6"/>
        <v>47299</v>
      </c>
      <c r="DK2" s="351">
        <f t="shared" si="6"/>
        <v>47391</v>
      </c>
      <c r="DL2" s="351">
        <f t="shared" si="6"/>
        <v>47483</v>
      </c>
    </row>
    <row r="3" spans="1:116" outlineLevel="1" x14ac:dyDescent="0.4">
      <c r="G3" s="8" t="s">
        <v>641</v>
      </c>
      <c r="J3" s="12" t="s">
        <v>642</v>
      </c>
      <c r="K3" s="12"/>
      <c r="L3" s="12"/>
      <c r="M3" s="12"/>
      <c r="N3" s="12"/>
      <c r="O3" s="12"/>
      <c r="P3" s="12"/>
      <c r="R3" s="233"/>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outlineLevel="1" x14ac:dyDescent="0.4">
      <c r="G4" s="8" t="s">
        <v>643</v>
      </c>
      <c r="J4" s="12" t="s">
        <v>644</v>
      </c>
      <c r="K4" s="12"/>
      <c r="L4" s="12"/>
      <c r="M4" s="12"/>
      <c r="N4" s="12"/>
      <c r="O4" s="12"/>
      <c r="P4" s="12"/>
      <c r="R4" s="233"/>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outlineLevel="2" x14ac:dyDescent="0.4">
      <c r="G5" s="8" t="s">
        <v>645</v>
      </c>
      <c r="H5" s="12"/>
      <c r="I5" s="12"/>
      <c r="J5" s="12" t="s">
        <v>590</v>
      </c>
      <c r="K5" s="12">
        <v>0</v>
      </c>
      <c r="L5" s="12">
        <v>1</v>
      </c>
      <c r="M5" s="12">
        <v>2</v>
      </c>
      <c r="N5" s="12">
        <v>3</v>
      </c>
      <c r="O5" s="12">
        <v>4</v>
      </c>
      <c r="P5" s="12">
        <v>5</v>
      </c>
      <c r="S5" s="57">
        <v>1</v>
      </c>
      <c r="T5" s="57">
        <v>1</v>
      </c>
      <c r="U5" s="57">
        <v>1</v>
      </c>
      <c r="V5" s="57">
        <v>1</v>
      </c>
      <c r="W5" s="57">
        <v>1</v>
      </c>
      <c r="X5" s="57">
        <v>1</v>
      </c>
      <c r="Y5" s="57">
        <v>1</v>
      </c>
      <c r="Z5" s="57">
        <v>1</v>
      </c>
      <c r="AA5" s="57">
        <v>1</v>
      </c>
      <c r="AB5" s="57">
        <v>1</v>
      </c>
      <c r="AC5" s="57">
        <v>1</v>
      </c>
      <c r="AD5" s="34">
        <f>R5+1</f>
        <v>1</v>
      </c>
      <c r="AE5" s="34">
        <f t="shared" ref="AE5:CL5" si="7">S5+1</f>
        <v>2</v>
      </c>
      <c r="AF5" s="34">
        <f t="shared" si="7"/>
        <v>2</v>
      </c>
      <c r="AG5" s="34">
        <f t="shared" si="7"/>
        <v>2</v>
      </c>
      <c r="AH5" s="34">
        <f t="shared" si="7"/>
        <v>2</v>
      </c>
      <c r="AI5" s="34">
        <f t="shared" si="7"/>
        <v>2</v>
      </c>
      <c r="AJ5" s="34">
        <f t="shared" si="7"/>
        <v>2</v>
      </c>
      <c r="AK5" s="34">
        <f t="shared" si="7"/>
        <v>2</v>
      </c>
      <c r="AL5" s="34">
        <f t="shared" si="7"/>
        <v>2</v>
      </c>
      <c r="AM5" s="34">
        <f t="shared" si="7"/>
        <v>2</v>
      </c>
      <c r="AN5" s="34">
        <f t="shared" si="7"/>
        <v>2</v>
      </c>
      <c r="AO5" s="34">
        <f t="shared" si="7"/>
        <v>2</v>
      </c>
      <c r="AP5" s="34">
        <f t="shared" si="7"/>
        <v>2</v>
      </c>
      <c r="AQ5" s="34">
        <f t="shared" si="7"/>
        <v>3</v>
      </c>
      <c r="AR5" s="34">
        <f t="shared" si="7"/>
        <v>3</v>
      </c>
      <c r="AS5" s="34">
        <f t="shared" si="7"/>
        <v>3</v>
      </c>
      <c r="AT5" s="34">
        <f t="shared" si="7"/>
        <v>3</v>
      </c>
      <c r="AU5" s="34">
        <f t="shared" si="7"/>
        <v>3</v>
      </c>
      <c r="AV5" s="34">
        <f t="shared" si="7"/>
        <v>3</v>
      </c>
      <c r="AW5" s="34">
        <f t="shared" si="7"/>
        <v>3</v>
      </c>
      <c r="AX5" s="34">
        <f t="shared" si="7"/>
        <v>3</v>
      </c>
      <c r="AY5" s="34">
        <f t="shared" si="7"/>
        <v>3</v>
      </c>
      <c r="AZ5" s="34">
        <f t="shared" si="7"/>
        <v>3</v>
      </c>
      <c r="BA5" s="34">
        <f t="shared" si="7"/>
        <v>3</v>
      </c>
      <c r="BB5" s="34">
        <f t="shared" si="7"/>
        <v>3</v>
      </c>
      <c r="BC5" s="34">
        <f t="shared" si="7"/>
        <v>4</v>
      </c>
      <c r="BD5" s="34">
        <f t="shared" si="7"/>
        <v>4</v>
      </c>
      <c r="BE5" s="34">
        <f t="shared" si="7"/>
        <v>4</v>
      </c>
      <c r="BF5" s="34">
        <f t="shared" si="7"/>
        <v>4</v>
      </c>
      <c r="BG5" s="34">
        <f t="shared" si="7"/>
        <v>4</v>
      </c>
      <c r="BH5" s="34">
        <f t="shared" si="7"/>
        <v>4</v>
      </c>
      <c r="BI5" s="34">
        <f t="shared" si="7"/>
        <v>4</v>
      </c>
      <c r="BJ5" s="34">
        <f t="shared" si="7"/>
        <v>4</v>
      </c>
      <c r="BK5" s="34">
        <f t="shared" si="7"/>
        <v>4</v>
      </c>
      <c r="BL5" s="34">
        <f t="shared" si="7"/>
        <v>4</v>
      </c>
      <c r="BM5" s="34">
        <f t="shared" si="7"/>
        <v>4</v>
      </c>
      <c r="BN5" s="34">
        <f t="shared" si="7"/>
        <v>4</v>
      </c>
      <c r="BO5" s="34">
        <f t="shared" si="7"/>
        <v>5</v>
      </c>
      <c r="BP5" s="34">
        <f t="shared" si="7"/>
        <v>5</v>
      </c>
      <c r="BQ5" s="34">
        <f t="shared" si="7"/>
        <v>5</v>
      </c>
      <c r="BR5" s="34">
        <f t="shared" si="7"/>
        <v>5</v>
      </c>
      <c r="BS5" s="34">
        <f t="shared" si="7"/>
        <v>5</v>
      </c>
      <c r="BT5" s="34">
        <f t="shared" si="7"/>
        <v>5</v>
      </c>
      <c r="BU5" s="34">
        <f t="shared" si="7"/>
        <v>5</v>
      </c>
      <c r="BV5" s="34">
        <f t="shared" si="7"/>
        <v>5</v>
      </c>
      <c r="BW5" s="34">
        <f t="shared" si="7"/>
        <v>5</v>
      </c>
      <c r="BX5" s="34">
        <f t="shared" si="7"/>
        <v>5</v>
      </c>
      <c r="BY5" s="34">
        <f t="shared" si="7"/>
        <v>5</v>
      </c>
      <c r="BZ5" s="34">
        <f t="shared" si="7"/>
        <v>5</v>
      </c>
      <c r="CA5" s="34">
        <f t="shared" si="7"/>
        <v>6</v>
      </c>
      <c r="CB5" s="34">
        <f t="shared" si="7"/>
        <v>6</v>
      </c>
      <c r="CC5" s="34">
        <f t="shared" si="7"/>
        <v>6</v>
      </c>
      <c r="CD5" s="34">
        <f t="shared" si="7"/>
        <v>6</v>
      </c>
      <c r="CE5" s="34">
        <f t="shared" si="7"/>
        <v>6</v>
      </c>
      <c r="CF5" s="34">
        <f t="shared" si="7"/>
        <v>6</v>
      </c>
      <c r="CG5" s="34">
        <f t="shared" si="7"/>
        <v>6</v>
      </c>
      <c r="CH5" s="34">
        <f t="shared" si="7"/>
        <v>6</v>
      </c>
      <c r="CI5" s="34">
        <f t="shared" si="7"/>
        <v>6</v>
      </c>
      <c r="CJ5" s="34">
        <f t="shared" si="7"/>
        <v>6</v>
      </c>
      <c r="CK5" s="34">
        <f t="shared" si="7"/>
        <v>6</v>
      </c>
      <c r="CL5" s="34">
        <f t="shared" si="7"/>
        <v>6</v>
      </c>
    </row>
    <row r="6" spans="1:116" outlineLevel="2" x14ac:dyDescent="0.4">
      <c r="G6" s="8" t="s">
        <v>646</v>
      </c>
      <c r="J6" s="12" t="s">
        <v>303</v>
      </c>
      <c r="K6" s="12"/>
      <c r="L6" s="12"/>
      <c r="M6" s="12"/>
      <c r="N6" s="12"/>
      <c r="O6" s="12"/>
      <c r="P6" s="12"/>
      <c r="S6" s="271">
        <f>R6+1</f>
        <v>1</v>
      </c>
      <c r="T6" s="271">
        <f t="shared" ref="T6:CE6" si="8">S6+1</f>
        <v>2</v>
      </c>
      <c r="U6" s="271">
        <f t="shared" si="8"/>
        <v>3</v>
      </c>
      <c r="V6" s="271">
        <f t="shared" si="8"/>
        <v>4</v>
      </c>
      <c r="W6" s="271">
        <f t="shared" si="8"/>
        <v>5</v>
      </c>
      <c r="X6" s="271">
        <f t="shared" si="8"/>
        <v>6</v>
      </c>
      <c r="Y6" s="271">
        <f t="shared" si="8"/>
        <v>7</v>
      </c>
      <c r="Z6" s="271">
        <f t="shared" si="8"/>
        <v>8</v>
      </c>
      <c r="AA6" s="271">
        <f t="shared" si="8"/>
        <v>9</v>
      </c>
      <c r="AB6" s="271">
        <f t="shared" si="8"/>
        <v>10</v>
      </c>
      <c r="AC6" s="271">
        <f t="shared" si="8"/>
        <v>11</v>
      </c>
      <c r="AD6" s="271">
        <f t="shared" si="8"/>
        <v>12</v>
      </c>
      <c r="AE6" s="271">
        <f t="shared" si="8"/>
        <v>13</v>
      </c>
      <c r="AF6" s="271">
        <f t="shared" si="8"/>
        <v>14</v>
      </c>
      <c r="AG6" s="271">
        <f t="shared" si="8"/>
        <v>15</v>
      </c>
      <c r="AH6" s="271">
        <f t="shared" si="8"/>
        <v>16</v>
      </c>
      <c r="AI6" s="271">
        <f t="shared" si="8"/>
        <v>17</v>
      </c>
      <c r="AJ6" s="271">
        <f t="shared" si="8"/>
        <v>18</v>
      </c>
      <c r="AK6" s="271">
        <f t="shared" si="8"/>
        <v>19</v>
      </c>
      <c r="AL6" s="271">
        <f t="shared" si="8"/>
        <v>20</v>
      </c>
      <c r="AM6" s="271">
        <f t="shared" si="8"/>
        <v>21</v>
      </c>
      <c r="AN6" s="271">
        <f t="shared" si="8"/>
        <v>22</v>
      </c>
      <c r="AO6" s="271">
        <f t="shared" si="8"/>
        <v>23</v>
      </c>
      <c r="AP6" s="271">
        <f t="shared" si="8"/>
        <v>24</v>
      </c>
      <c r="AQ6" s="271">
        <f t="shared" si="8"/>
        <v>25</v>
      </c>
      <c r="AR6" s="271">
        <f t="shared" si="8"/>
        <v>26</v>
      </c>
      <c r="AS6" s="271">
        <f t="shared" si="8"/>
        <v>27</v>
      </c>
      <c r="AT6" s="271">
        <f t="shared" si="8"/>
        <v>28</v>
      </c>
      <c r="AU6" s="271">
        <f t="shared" si="8"/>
        <v>29</v>
      </c>
      <c r="AV6" s="271">
        <f t="shared" si="8"/>
        <v>30</v>
      </c>
      <c r="AW6" s="271">
        <f t="shared" si="8"/>
        <v>31</v>
      </c>
      <c r="AX6" s="271">
        <f t="shared" si="8"/>
        <v>32</v>
      </c>
      <c r="AY6" s="271">
        <f t="shared" si="8"/>
        <v>33</v>
      </c>
      <c r="AZ6" s="271">
        <f t="shared" si="8"/>
        <v>34</v>
      </c>
      <c r="BA6" s="271">
        <f t="shared" si="8"/>
        <v>35</v>
      </c>
      <c r="BB6" s="271">
        <f t="shared" si="8"/>
        <v>36</v>
      </c>
      <c r="BC6" s="271">
        <f t="shared" si="8"/>
        <v>37</v>
      </c>
      <c r="BD6" s="271">
        <f t="shared" si="8"/>
        <v>38</v>
      </c>
      <c r="BE6" s="271">
        <f t="shared" si="8"/>
        <v>39</v>
      </c>
      <c r="BF6" s="271">
        <f t="shared" si="8"/>
        <v>40</v>
      </c>
      <c r="BG6" s="271">
        <f t="shared" si="8"/>
        <v>41</v>
      </c>
      <c r="BH6" s="271">
        <f t="shared" si="8"/>
        <v>42</v>
      </c>
      <c r="BI6" s="271">
        <f t="shared" si="8"/>
        <v>43</v>
      </c>
      <c r="BJ6" s="271">
        <f t="shared" si="8"/>
        <v>44</v>
      </c>
      <c r="BK6" s="271">
        <f t="shared" si="8"/>
        <v>45</v>
      </c>
      <c r="BL6" s="271">
        <f t="shared" si="8"/>
        <v>46</v>
      </c>
      <c r="BM6" s="271">
        <f t="shared" si="8"/>
        <v>47</v>
      </c>
      <c r="BN6" s="271">
        <f t="shared" si="8"/>
        <v>48</v>
      </c>
      <c r="BO6" s="271">
        <f t="shared" si="8"/>
        <v>49</v>
      </c>
      <c r="BP6" s="271">
        <f t="shared" si="8"/>
        <v>50</v>
      </c>
      <c r="BQ6" s="271">
        <f t="shared" si="8"/>
        <v>51</v>
      </c>
      <c r="BR6" s="271">
        <f t="shared" si="8"/>
        <v>52</v>
      </c>
      <c r="BS6" s="271">
        <f t="shared" si="8"/>
        <v>53</v>
      </c>
      <c r="BT6" s="271">
        <f t="shared" si="8"/>
        <v>54</v>
      </c>
      <c r="BU6" s="271">
        <f t="shared" si="8"/>
        <v>55</v>
      </c>
      <c r="BV6" s="271">
        <f t="shared" si="8"/>
        <v>56</v>
      </c>
      <c r="BW6" s="271">
        <f t="shared" si="8"/>
        <v>57</v>
      </c>
      <c r="BX6" s="271">
        <f t="shared" si="8"/>
        <v>58</v>
      </c>
      <c r="BY6" s="271">
        <f t="shared" si="8"/>
        <v>59</v>
      </c>
      <c r="BZ6" s="271">
        <f t="shared" si="8"/>
        <v>60</v>
      </c>
      <c r="CA6" s="271">
        <f t="shared" si="8"/>
        <v>61</v>
      </c>
      <c r="CB6" s="271">
        <f t="shared" si="8"/>
        <v>62</v>
      </c>
      <c r="CC6" s="271">
        <f t="shared" si="8"/>
        <v>63</v>
      </c>
      <c r="CD6" s="271">
        <f t="shared" si="8"/>
        <v>64</v>
      </c>
      <c r="CE6" s="271">
        <f t="shared" si="8"/>
        <v>65</v>
      </c>
      <c r="CF6" s="271">
        <f t="shared" ref="CF6:CL6" si="9">CE6+1</f>
        <v>66</v>
      </c>
      <c r="CG6" s="271">
        <f t="shared" si="9"/>
        <v>67</v>
      </c>
      <c r="CH6" s="271">
        <f t="shared" si="9"/>
        <v>68</v>
      </c>
      <c r="CI6" s="271">
        <f t="shared" si="9"/>
        <v>69</v>
      </c>
      <c r="CJ6" s="271">
        <f t="shared" si="9"/>
        <v>70</v>
      </c>
      <c r="CK6" s="271">
        <f t="shared" si="9"/>
        <v>71</v>
      </c>
      <c r="CL6" s="271">
        <f t="shared" si="9"/>
        <v>72</v>
      </c>
      <c r="CN6" s="228">
        <v>1</v>
      </c>
      <c r="CO6" s="228">
        <v>1</v>
      </c>
      <c r="CP6" s="227">
        <f t="shared" ref="CP6:DL6" si="10">CO6+1</f>
        <v>2</v>
      </c>
      <c r="CQ6" s="227">
        <f t="shared" si="10"/>
        <v>3</v>
      </c>
      <c r="CR6" s="227">
        <f t="shared" si="10"/>
        <v>4</v>
      </c>
      <c r="CS6" s="227">
        <f t="shared" si="10"/>
        <v>5</v>
      </c>
      <c r="CT6" s="227">
        <f t="shared" si="10"/>
        <v>6</v>
      </c>
      <c r="CU6" s="227">
        <f t="shared" si="10"/>
        <v>7</v>
      </c>
      <c r="CV6" s="227">
        <f t="shared" si="10"/>
        <v>8</v>
      </c>
      <c r="CW6" s="227">
        <f t="shared" si="10"/>
        <v>9</v>
      </c>
      <c r="CX6" s="227">
        <f t="shared" si="10"/>
        <v>10</v>
      </c>
      <c r="CY6" s="227">
        <f t="shared" si="10"/>
        <v>11</v>
      </c>
      <c r="CZ6" s="227">
        <f t="shared" si="10"/>
        <v>12</v>
      </c>
      <c r="DA6" s="227">
        <f t="shared" si="10"/>
        <v>13</v>
      </c>
      <c r="DB6" s="227">
        <f t="shared" si="10"/>
        <v>14</v>
      </c>
      <c r="DC6" s="227">
        <f t="shared" si="10"/>
        <v>15</v>
      </c>
      <c r="DD6" s="227">
        <f t="shared" si="10"/>
        <v>16</v>
      </c>
      <c r="DE6" s="227">
        <f t="shared" si="10"/>
        <v>17</v>
      </c>
      <c r="DF6" s="227">
        <f t="shared" si="10"/>
        <v>18</v>
      </c>
      <c r="DG6" s="227">
        <f t="shared" si="10"/>
        <v>19</v>
      </c>
      <c r="DH6" s="227">
        <f t="shared" si="10"/>
        <v>20</v>
      </c>
      <c r="DI6" s="227">
        <f t="shared" si="10"/>
        <v>21</v>
      </c>
      <c r="DJ6" s="227">
        <f t="shared" si="10"/>
        <v>22</v>
      </c>
      <c r="DK6" s="227">
        <f t="shared" si="10"/>
        <v>23</v>
      </c>
      <c r="DL6" s="227">
        <f t="shared" si="10"/>
        <v>24</v>
      </c>
    </row>
    <row r="7" spans="1:116" outlineLevel="2" x14ac:dyDescent="0.4">
      <c r="J7" s="12"/>
      <c r="K7" s="12"/>
      <c r="L7" s="12"/>
      <c r="M7" s="12"/>
      <c r="N7" s="12"/>
      <c r="O7" s="12"/>
      <c r="P7" s="12"/>
      <c r="S7" s="271"/>
      <c r="T7" s="271"/>
      <c r="U7" s="271"/>
      <c r="V7" s="271"/>
      <c r="W7" s="271"/>
      <c r="X7" s="271"/>
      <c r="Y7" s="271"/>
      <c r="Z7" s="271"/>
      <c r="AA7" s="271"/>
      <c r="AB7" s="271"/>
      <c r="AC7" s="271"/>
      <c r="AD7" s="271"/>
      <c r="AE7" s="271"/>
      <c r="AF7" s="271"/>
      <c r="AG7" s="271"/>
      <c r="AH7" s="271"/>
      <c r="AI7" s="271"/>
      <c r="AJ7" s="271"/>
      <c r="AK7" s="271"/>
      <c r="AL7" s="271"/>
      <c r="AM7" s="271"/>
      <c r="AN7" s="271"/>
      <c r="AO7" s="271"/>
      <c r="AP7" s="271"/>
      <c r="AQ7" s="271"/>
      <c r="AR7" s="271"/>
      <c r="AS7" s="271"/>
      <c r="AT7" s="271"/>
      <c r="AU7" s="271"/>
      <c r="AV7" s="271"/>
      <c r="AW7" s="271"/>
      <c r="AX7" s="271"/>
      <c r="AY7" s="271"/>
      <c r="AZ7" s="271"/>
      <c r="BA7" s="271"/>
      <c r="BB7" s="271"/>
      <c r="BC7" s="271"/>
      <c r="BD7" s="271"/>
      <c r="BE7" s="271"/>
      <c r="BF7" s="271"/>
      <c r="BG7" s="271"/>
      <c r="BH7" s="271"/>
      <c r="BI7" s="271"/>
      <c r="BJ7" s="271"/>
      <c r="BK7" s="271"/>
      <c r="BL7" s="271"/>
      <c r="BM7" s="271"/>
      <c r="BN7" s="271"/>
      <c r="BO7" s="271"/>
      <c r="BP7" s="271"/>
      <c r="BQ7" s="271"/>
      <c r="BR7" s="271"/>
      <c r="BS7" s="271"/>
      <c r="BT7" s="271"/>
      <c r="BU7" s="271"/>
      <c r="BV7" s="271"/>
      <c r="BW7" s="271"/>
      <c r="BX7" s="271"/>
      <c r="BY7" s="271"/>
      <c r="BZ7" s="271"/>
      <c r="CA7" s="271"/>
      <c r="CB7" s="271"/>
      <c r="CC7" s="271"/>
      <c r="CD7" s="271"/>
      <c r="CE7" s="271"/>
      <c r="CF7" s="271"/>
      <c r="CG7" s="271"/>
      <c r="CH7" s="271"/>
      <c r="CI7" s="271"/>
      <c r="CJ7" s="271"/>
      <c r="CK7" s="271"/>
      <c r="CL7" s="271"/>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outlineLevel="2" x14ac:dyDescent="0.4">
      <c r="J8" s="12"/>
      <c r="K8" s="12"/>
      <c r="L8" s="12"/>
      <c r="M8" s="12"/>
      <c r="N8" s="12"/>
      <c r="O8" s="12"/>
      <c r="P8" s="12"/>
      <c r="S8" s="271"/>
      <c r="T8" s="271"/>
      <c r="U8" s="271"/>
      <c r="V8" s="271"/>
      <c r="W8" s="271"/>
      <c r="X8" s="271"/>
      <c r="Y8" s="271"/>
      <c r="Z8" s="271"/>
      <c r="AA8" s="271"/>
      <c r="AB8" s="271"/>
      <c r="AC8" s="271"/>
      <c r="AD8" s="271"/>
      <c r="AE8" s="271"/>
      <c r="AF8" s="271"/>
      <c r="AG8" s="271"/>
      <c r="AH8" s="271"/>
      <c r="AI8" s="271"/>
      <c r="AJ8" s="271"/>
      <c r="AK8" s="271"/>
      <c r="AL8" s="271"/>
      <c r="AM8" s="271"/>
      <c r="AN8" s="271"/>
      <c r="AO8" s="271"/>
      <c r="AP8" s="271"/>
      <c r="AQ8" s="271"/>
      <c r="AR8" s="271"/>
      <c r="AS8" s="271"/>
      <c r="AT8" s="271"/>
      <c r="AU8" s="271"/>
      <c r="AV8" s="271"/>
      <c r="AW8" s="271"/>
      <c r="AX8" s="271"/>
      <c r="AY8" s="271"/>
      <c r="AZ8" s="271"/>
      <c r="BA8" s="271"/>
      <c r="BB8" s="271"/>
      <c r="BC8" s="271"/>
      <c r="BD8" s="271"/>
      <c r="BE8" s="271"/>
      <c r="BF8" s="271"/>
      <c r="BG8" s="271"/>
      <c r="BH8" s="271"/>
      <c r="BI8" s="271"/>
      <c r="BJ8" s="271"/>
      <c r="BK8" s="271"/>
      <c r="BL8" s="271"/>
      <c r="BM8" s="271"/>
      <c r="BN8" s="271"/>
      <c r="BO8" s="271"/>
      <c r="BP8" s="271"/>
      <c r="BQ8" s="271"/>
      <c r="BR8" s="271"/>
      <c r="BS8" s="271"/>
      <c r="BT8" s="271"/>
      <c r="BU8" s="271"/>
      <c r="BV8" s="271"/>
      <c r="BW8" s="271"/>
      <c r="BX8" s="271"/>
      <c r="BY8" s="271"/>
      <c r="BZ8" s="271"/>
      <c r="CA8" s="271"/>
      <c r="CB8" s="271"/>
      <c r="CC8" s="271"/>
      <c r="CD8" s="271"/>
      <c r="CE8" s="271"/>
      <c r="CF8" s="271"/>
      <c r="CG8" s="271"/>
      <c r="CH8" s="271"/>
      <c r="CI8" s="271"/>
      <c r="CJ8" s="271"/>
      <c r="CK8" s="271"/>
      <c r="CL8" s="271"/>
      <c r="CN8" s="12">
        <f t="shared" ref="CN8:DL8" si="12">ROUNDUP(MONTH(CN2)/3,0)</f>
        <v>4</v>
      </c>
      <c r="CO8" s="12">
        <f t="shared" si="12"/>
        <v>1</v>
      </c>
      <c r="CP8" s="12">
        <f t="shared" si="12"/>
        <v>2</v>
      </c>
      <c r="CQ8" s="12">
        <f t="shared" si="12"/>
        <v>3</v>
      </c>
      <c r="CR8" s="12">
        <f t="shared" si="12"/>
        <v>4</v>
      </c>
      <c r="CS8" s="12">
        <f t="shared" si="12"/>
        <v>1</v>
      </c>
      <c r="CT8" s="12">
        <f t="shared" si="12"/>
        <v>2</v>
      </c>
      <c r="CU8" s="12">
        <f t="shared" si="12"/>
        <v>3</v>
      </c>
      <c r="CV8" s="12">
        <f t="shared" si="12"/>
        <v>4</v>
      </c>
      <c r="CW8" s="12">
        <f t="shared" si="12"/>
        <v>1</v>
      </c>
      <c r="CX8" s="12">
        <f t="shared" si="12"/>
        <v>2</v>
      </c>
      <c r="CY8" s="12">
        <f t="shared" si="12"/>
        <v>3</v>
      </c>
      <c r="CZ8" s="12">
        <f t="shared" si="12"/>
        <v>4</v>
      </c>
      <c r="DA8" s="12">
        <f t="shared" si="12"/>
        <v>1</v>
      </c>
      <c r="DB8" s="12">
        <f t="shared" si="12"/>
        <v>2</v>
      </c>
      <c r="DC8" s="12">
        <f t="shared" si="12"/>
        <v>3</v>
      </c>
      <c r="DD8" s="12">
        <f t="shared" si="12"/>
        <v>4</v>
      </c>
      <c r="DE8" s="12">
        <f t="shared" si="12"/>
        <v>1</v>
      </c>
      <c r="DF8" s="12">
        <f t="shared" si="12"/>
        <v>2</v>
      </c>
      <c r="DG8" s="12">
        <f t="shared" si="12"/>
        <v>3</v>
      </c>
      <c r="DH8" s="12">
        <f t="shared" si="12"/>
        <v>4</v>
      </c>
      <c r="DI8" s="12">
        <f t="shared" si="12"/>
        <v>1</v>
      </c>
      <c r="DJ8" s="12">
        <f t="shared" si="12"/>
        <v>2</v>
      </c>
      <c r="DK8" s="12">
        <f t="shared" si="12"/>
        <v>3</v>
      </c>
      <c r="DL8" s="12">
        <f t="shared" si="12"/>
        <v>4</v>
      </c>
    </row>
    <row r="9" spans="1:116" outlineLevel="2" x14ac:dyDescent="0.4">
      <c r="J9" s="12"/>
      <c r="K9" s="12"/>
      <c r="L9" s="12"/>
      <c r="M9" s="12"/>
      <c r="N9" s="12"/>
      <c r="O9" s="12"/>
      <c r="P9" s="12"/>
      <c r="S9" s="271"/>
      <c r="T9" s="271"/>
      <c r="U9" s="271"/>
      <c r="V9" s="271"/>
      <c r="W9" s="271"/>
      <c r="X9" s="271"/>
      <c r="Y9" s="271"/>
      <c r="Z9" s="271"/>
      <c r="AA9" s="271"/>
      <c r="AB9" s="271"/>
      <c r="AC9" s="271"/>
      <c r="AD9" s="271"/>
      <c r="AE9" s="271"/>
      <c r="AF9" s="271"/>
      <c r="AG9" s="271"/>
      <c r="AH9" s="271"/>
      <c r="AI9" s="271"/>
      <c r="AJ9" s="271"/>
      <c r="AK9" s="271"/>
      <c r="AL9" s="271"/>
      <c r="AM9" s="271"/>
      <c r="AN9" s="271"/>
      <c r="AO9" s="271"/>
      <c r="AP9" s="271"/>
      <c r="AQ9" s="271"/>
      <c r="AR9" s="271"/>
      <c r="AS9" s="271"/>
      <c r="AT9" s="271"/>
      <c r="AU9" s="271"/>
      <c r="AV9" s="271"/>
      <c r="AW9" s="271"/>
      <c r="AX9" s="271"/>
      <c r="AY9" s="271"/>
      <c r="AZ9" s="271"/>
      <c r="BA9" s="271"/>
      <c r="BB9" s="271"/>
      <c r="BC9" s="271"/>
      <c r="BD9" s="271"/>
      <c r="BE9" s="271"/>
      <c r="BF9" s="271"/>
      <c r="BG9" s="271"/>
      <c r="BH9" s="271"/>
      <c r="BI9" s="271"/>
      <c r="BJ9" s="271"/>
      <c r="BK9" s="271"/>
      <c r="BL9" s="271"/>
      <c r="BM9" s="271"/>
      <c r="BN9" s="271"/>
      <c r="BO9" s="271"/>
      <c r="BP9" s="271"/>
      <c r="BQ9" s="271"/>
      <c r="BR9" s="271"/>
      <c r="BS9" s="271"/>
      <c r="BT9" s="271"/>
      <c r="BU9" s="271"/>
      <c r="BV9" s="271"/>
      <c r="BW9" s="271"/>
      <c r="BX9" s="271"/>
      <c r="BY9" s="271"/>
      <c r="BZ9" s="271"/>
      <c r="CA9" s="271"/>
      <c r="CB9" s="271"/>
      <c r="CC9" s="271"/>
      <c r="CD9" s="271"/>
      <c r="CE9" s="271"/>
      <c r="CF9" s="271"/>
      <c r="CG9" s="271"/>
      <c r="CH9" s="271"/>
      <c r="CI9" s="271"/>
      <c r="CJ9" s="271"/>
      <c r="CK9" s="271"/>
      <c r="CL9" s="271"/>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collapsed="1" x14ac:dyDescent="0.4">
      <c r="A10" s="12" t="s">
        <v>218</v>
      </c>
      <c r="B10" s="12"/>
      <c r="C10" s="12"/>
      <c r="D10" s="12"/>
      <c r="E10" s="12"/>
      <c r="F10" s="12"/>
      <c r="G10" s="305" t="s">
        <v>647</v>
      </c>
      <c r="H10" s="312"/>
      <c r="I10" s="312"/>
      <c r="J10" s="312"/>
      <c r="K10" s="312"/>
      <c r="L10" s="312"/>
      <c r="M10" s="312"/>
      <c r="N10" s="312"/>
      <c r="O10" s="312"/>
      <c r="P10" s="313"/>
      <c r="S10" s="304"/>
      <c r="T10" s="303"/>
      <c r="U10" s="303"/>
      <c r="V10" s="303"/>
      <c r="W10" s="303"/>
      <c r="X10" s="303"/>
      <c r="Y10" s="303"/>
      <c r="Z10" s="303"/>
      <c r="AA10" s="303"/>
      <c r="AB10" s="303"/>
      <c r="AC10" s="303"/>
      <c r="AD10" s="303"/>
      <c r="AE10" s="303"/>
      <c r="AF10" s="303"/>
      <c r="AG10" s="303"/>
      <c r="AH10" s="303"/>
      <c r="AI10" s="303"/>
      <c r="AJ10" s="303"/>
      <c r="AK10" s="303"/>
      <c r="AL10" s="303"/>
      <c r="AM10" s="303"/>
      <c r="AN10" s="303"/>
      <c r="AO10" s="303"/>
      <c r="AP10" s="303"/>
      <c r="AQ10" s="303"/>
      <c r="AR10" s="303"/>
      <c r="AS10" s="303"/>
      <c r="AT10" s="303"/>
      <c r="AU10" s="303"/>
      <c r="AV10" s="303"/>
      <c r="AW10" s="303"/>
      <c r="AX10" s="303"/>
      <c r="AY10" s="303"/>
      <c r="AZ10" s="303"/>
      <c r="BA10" s="303"/>
      <c r="BB10" s="303"/>
      <c r="BC10" s="303"/>
      <c r="BD10" s="303"/>
      <c r="BE10" s="303"/>
      <c r="BF10" s="303"/>
      <c r="BG10" s="303"/>
      <c r="BH10" s="303"/>
      <c r="BI10" s="303"/>
      <c r="BJ10" s="303"/>
      <c r="BK10" s="303"/>
      <c r="BL10" s="303"/>
      <c r="BM10" s="303"/>
      <c r="BN10" s="303"/>
      <c r="BO10" s="303"/>
      <c r="BP10" s="303"/>
      <c r="BQ10" s="303"/>
      <c r="BR10" s="303"/>
      <c r="BS10" s="303"/>
      <c r="BT10" s="303"/>
      <c r="BU10" s="303"/>
      <c r="BV10" s="303"/>
      <c r="BW10" s="303"/>
      <c r="BX10" s="303"/>
      <c r="BY10" s="303"/>
      <c r="BZ10" s="303"/>
      <c r="CA10" s="303"/>
      <c r="CB10" s="303"/>
      <c r="CC10" s="303"/>
      <c r="CD10" s="303"/>
      <c r="CE10" s="303"/>
      <c r="CF10" s="303"/>
      <c r="CG10" s="303"/>
      <c r="CH10" s="303"/>
      <c r="CI10" s="303"/>
      <c r="CJ10" s="303"/>
      <c r="CK10" s="303"/>
      <c r="CL10" s="306"/>
      <c r="CN10" s="304"/>
      <c r="CO10" s="303"/>
      <c r="CP10" s="303"/>
      <c r="CQ10" s="303"/>
      <c r="CR10" s="303"/>
      <c r="CS10" s="303"/>
      <c r="CT10" s="303"/>
      <c r="CU10" s="303"/>
      <c r="CV10" s="303"/>
      <c r="CW10" s="303"/>
      <c r="CX10" s="303"/>
      <c r="CY10" s="303"/>
      <c r="CZ10" s="303"/>
      <c r="DA10" s="303"/>
      <c r="DB10" s="303"/>
      <c r="DC10" s="303"/>
      <c r="DD10" s="303"/>
      <c r="DE10" s="303"/>
      <c r="DF10" s="303"/>
      <c r="DG10" s="303"/>
      <c r="DH10" s="303"/>
      <c r="DI10" s="303"/>
      <c r="DJ10" s="303"/>
      <c r="DK10" s="303"/>
      <c r="DL10" s="306"/>
    </row>
    <row r="11" spans="1:116" ht="14.25" customHeight="1" x14ac:dyDescent="0.4">
      <c r="G11" s="13" t="s">
        <v>647</v>
      </c>
    </row>
    <row r="12" spans="1:116" ht="14.25" customHeight="1" x14ac:dyDescent="0.4">
      <c r="G12" s="8" t="str">
        <f>'IS BS CF'!G17</f>
        <v>Total revenue</v>
      </c>
      <c r="H12" s="13"/>
      <c r="I12" s="13"/>
      <c r="J12" s="13"/>
      <c r="K12" s="24">
        <f>'IS BS CF'!K17</f>
        <v>0</v>
      </c>
      <c r="L12" s="24">
        <f>'IS BS CF'!L17</f>
        <v>0</v>
      </c>
      <c r="M12" s="24">
        <f>'IS BS CF'!M17</f>
        <v>0</v>
      </c>
      <c r="N12" s="24">
        <f>'IS BS CF'!N17</f>
        <v>0</v>
      </c>
      <c r="O12" s="24">
        <f>'IS BS CF'!O17</f>
        <v>0</v>
      </c>
      <c r="P12" s="24">
        <f>'IS BS CF'!P17</f>
        <v>0</v>
      </c>
      <c r="S12" s="24">
        <f>'IS BS CF'!S17</f>
        <v>0</v>
      </c>
      <c r="T12" s="24">
        <f>'IS BS CF'!T17</f>
        <v>0</v>
      </c>
      <c r="U12" s="24">
        <f>'IS BS CF'!U17</f>
        <v>0</v>
      </c>
      <c r="V12" s="24">
        <f>'IS BS CF'!V17</f>
        <v>0</v>
      </c>
      <c r="W12" s="24">
        <f>'IS BS CF'!W17</f>
        <v>0</v>
      </c>
      <c r="X12" s="24">
        <f>'IS BS CF'!X17</f>
        <v>0</v>
      </c>
      <c r="Y12" s="24">
        <f>'IS BS CF'!Y17</f>
        <v>0</v>
      </c>
      <c r="Z12" s="24">
        <f>'IS BS CF'!Z17</f>
        <v>0</v>
      </c>
      <c r="AA12" s="24">
        <f>'IS BS CF'!AA17</f>
        <v>0</v>
      </c>
      <c r="AB12" s="24">
        <f>'IS BS CF'!AB17</f>
        <v>0</v>
      </c>
      <c r="AC12" s="24">
        <f>'IS BS CF'!AC17</f>
        <v>0</v>
      </c>
      <c r="AD12" s="24">
        <f>'IS BS CF'!AD17</f>
        <v>0</v>
      </c>
      <c r="AE12" s="24">
        <f>'IS BS CF'!AE17</f>
        <v>0</v>
      </c>
      <c r="AF12" s="24">
        <f>'IS BS CF'!AF17</f>
        <v>0</v>
      </c>
      <c r="AG12" s="24">
        <f>'IS BS CF'!AG17</f>
        <v>0</v>
      </c>
      <c r="AH12" s="24">
        <f>'IS BS CF'!AH17</f>
        <v>0</v>
      </c>
      <c r="AI12" s="24">
        <f>'IS BS CF'!AI17</f>
        <v>0</v>
      </c>
      <c r="AJ12" s="24">
        <f>'IS BS CF'!AJ17</f>
        <v>0</v>
      </c>
      <c r="AK12" s="24">
        <f>'IS BS CF'!AK17</f>
        <v>0</v>
      </c>
      <c r="AL12" s="24">
        <f>'IS BS CF'!AL17</f>
        <v>0</v>
      </c>
      <c r="AM12" s="24">
        <f>'IS BS CF'!AM17</f>
        <v>0</v>
      </c>
      <c r="AN12" s="24">
        <f>'IS BS CF'!AN17</f>
        <v>0</v>
      </c>
      <c r="AO12" s="24">
        <f>'IS BS CF'!AO17</f>
        <v>0</v>
      </c>
      <c r="AP12" s="24">
        <f>'IS BS CF'!AP17</f>
        <v>0</v>
      </c>
      <c r="AQ12" s="24">
        <f>'IS BS CF'!AQ17</f>
        <v>0</v>
      </c>
      <c r="AR12" s="24">
        <f>'IS BS CF'!AR17</f>
        <v>0</v>
      </c>
      <c r="AS12" s="24">
        <f>'IS BS CF'!AS17</f>
        <v>0</v>
      </c>
      <c r="AT12" s="24">
        <f>'IS BS CF'!AT17</f>
        <v>0</v>
      </c>
      <c r="AU12" s="24">
        <f>'IS BS CF'!AU17</f>
        <v>0</v>
      </c>
      <c r="AV12" s="24">
        <f>'IS BS CF'!AV17</f>
        <v>0</v>
      </c>
      <c r="AW12" s="24">
        <f>'IS BS CF'!AW17</f>
        <v>0</v>
      </c>
      <c r="AX12" s="24">
        <f>'IS BS CF'!AX17</f>
        <v>0</v>
      </c>
      <c r="AY12" s="24">
        <f>'IS BS CF'!AY17</f>
        <v>0</v>
      </c>
      <c r="AZ12" s="24">
        <f>'IS BS CF'!AZ17</f>
        <v>0</v>
      </c>
      <c r="BA12" s="24">
        <f>'IS BS CF'!BA17</f>
        <v>0</v>
      </c>
      <c r="BB12" s="24">
        <f>'IS BS CF'!BB17</f>
        <v>0</v>
      </c>
      <c r="BC12" s="24">
        <f>'IS BS CF'!BC17</f>
        <v>0</v>
      </c>
      <c r="BD12" s="24">
        <f>'IS BS CF'!BD17</f>
        <v>0</v>
      </c>
      <c r="BE12" s="24">
        <f>'IS BS CF'!BE17</f>
        <v>0</v>
      </c>
      <c r="BF12" s="24">
        <f>'IS BS CF'!BF17</f>
        <v>0</v>
      </c>
      <c r="BG12" s="24">
        <f>'IS BS CF'!BG17</f>
        <v>0</v>
      </c>
      <c r="BH12" s="24">
        <f>'IS BS CF'!BH17</f>
        <v>0</v>
      </c>
      <c r="BI12" s="24">
        <f>'IS BS CF'!BI17</f>
        <v>0</v>
      </c>
      <c r="BJ12" s="24">
        <f>'IS BS CF'!BJ17</f>
        <v>0</v>
      </c>
      <c r="BK12" s="24">
        <f>'IS BS CF'!BK17</f>
        <v>0</v>
      </c>
      <c r="BL12" s="24">
        <f>'IS BS CF'!BL17</f>
        <v>0</v>
      </c>
      <c r="BM12" s="24">
        <f>'IS BS CF'!BM17</f>
        <v>0</v>
      </c>
      <c r="BN12" s="24">
        <f>'IS BS CF'!BN17</f>
        <v>0</v>
      </c>
      <c r="BO12" s="24">
        <f>'IS BS CF'!BO17</f>
        <v>0</v>
      </c>
      <c r="BP12" s="24">
        <f>'IS BS CF'!BP17</f>
        <v>0</v>
      </c>
      <c r="BQ12" s="24">
        <f>'IS BS CF'!BQ17</f>
        <v>0</v>
      </c>
      <c r="BR12" s="24">
        <f>'IS BS CF'!BR17</f>
        <v>0</v>
      </c>
      <c r="BS12" s="24">
        <f>'IS BS CF'!BS17</f>
        <v>0</v>
      </c>
      <c r="BT12" s="24">
        <f>'IS BS CF'!BT17</f>
        <v>0</v>
      </c>
      <c r="BU12" s="24">
        <f>'IS BS CF'!BU17</f>
        <v>0</v>
      </c>
      <c r="BV12" s="24">
        <f>'IS BS CF'!BV17</f>
        <v>0</v>
      </c>
      <c r="BW12" s="24">
        <f>'IS BS CF'!BW17</f>
        <v>0</v>
      </c>
      <c r="BX12" s="24">
        <f>'IS BS CF'!BX17</f>
        <v>0</v>
      </c>
      <c r="BY12" s="24">
        <f>'IS BS CF'!BY17</f>
        <v>0</v>
      </c>
      <c r="BZ12" s="24">
        <f>'IS BS CF'!BZ17</f>
        <v>0</v>
      </c>
      <c r="CA12" s="24">
        <f>'IS BS CF'!CA17</f>
        <v>0</v>
      </c>
      <c r="CB12" s="24">
        <f>'IS BS CF'!CB17</f>
        <v>0</v>
      </c>
      <c r="CC12" s="24">
        <f>'IS BS CF'!CC17</f>
        <v>0</v>
      </c>
      <c r="CD12" s="24">
        <f>'IS BS CF'!CD17</f>
        <v>0</v>
      </c>
      <c r="CE12" s="24">
        <f>'IS BS CF'!CE17</f>
        <v>0</v>
      </c>
      <c r="CF12" s="24">
        <f>'IS BS CF'!CF17</f>
        <v>0</v>
      </c>
      <c r="CG12" s="24">
        <f>'IS BS CF'!CG17</f>
        <v>0</v>
      </c>
      <c r="CH12" s="24">
        <f>'IS BS CF'!CH17</f>
        <v>0</v>
      </c>
      <c r="CI12" s="24">
        <f>'IS BS CF'!CI17</f>
        <v>0</v>
      </c>
      <c r="CJ12" s="24">
        <f>'IS BS CF'!CJ17</f>
        <v>0</v>
      </c>
      <c r="CK12" s="24">
        <f>'IS BS CF'!CK17</f>
        <v>0</v>
      </c>
      <c r="CL12" s="24">
        <f>'IS BS CF'!CL17</f>
        <v>0</v>
      </c>
      <c r="CM12" s="24"/>
      <c r="CN12" s="24">
        <f>'IS BS CF'!CN17</f>
        <v>0</v>
      </c>
      <c r="CO12" s="24">
        <f>'IS BS CF'!CO17</f>
        <v>0</v>
      </c>
      <c r="CP12" s="24">
        <f>'IS BS CF'!CP17</f>
        <v>0</v>
      </c>
      <c r="CQ12" s="24">
        <f>'IS BS CF'!CQ17</f>
        <v>0</v>
      </c>
      <c r="CR12" s="24">
        <f>'IS BS CF'!CR17</f>
        <v>0</v>
      </c>
      <c r="CS12" s="24">
        <f>'IS BS CF'!CS17</f>
        <v>0</v>
      </c>
      <c r="CT12" s="24">
        <f>'IS BS CF'!CT17</f>
        <v>0</v>
      </c>
      <c r="CU12" s="24">
        <f>'IS BS CF'!CU17</f>
        <v>0</v>
      </c>
      <c r="CV12" s="24">
        <f>'IS BS CF'!CV17</f>
        <v>0</v>
      </c>
      <c r="CW12" s="24">
        <f>'IS BS CF'!CW17</f>
        <v>0</v>
      </c>
      <c r="CX12" s="24">
        <f>'IS BS CF'!CX17</f>
        <v>0</v>
      </c>
      <c r="CY12" s="24">
        <f>'IS BS CF'!CY17</f>
        <v>0</v>
      </c>
      <c r="CZ12" s="24">
        <f>'IS BS CF'!CZ17</f>
        <v>0</v>
      </c>
      <c r="DA12" s="24">
        <f>'IS BS CF'!DA17</f>
        <v>0</v>
      </c>
      <c r="DB12" s="24">
        <f>'IS BS CF'!DB17</f>
        <v>0</v>
      </c>
      <c r="DC12" s="24">
        <f>'IS BS CF'!DC17</f>
        <v>0</v>
      </c>
      <c r="DD12" s="24">
        <f>'IS BS CF'!DD17</f>
        <v>0</v>
      </c>
      <c r="DE12" s="24">
        <f>'IS BS CF'!DE17</f>
        <v>0</v>
      </c>
      <c r="DF12" s="24">
        <f>'IS BS CF'!DF17</f>
        <v>0</v>
      </c>
      <c r="DG12" s="24">
        <f>'IS BS CF'!DG17</f>
        <v>0</v>
      </c>
      <c r="DH12" s="24">
        <f>'IS BS CF'!DH17</f>
        <v>0</v>
      </c>
      <c r="DI12" s="24">
        <f>'IS BS CF'!DI17</f>
        <v>0</v>
      </c>
      <c r="DJ12" s="24">
        <f>'IS BS CF'!DJ17</f>
        <v>0</v>
      </c>
      <c r="DK12" s="24">
        <f>'IS BS CF'!DK17</f>
        <v>0</v>
      </c>
      <c r="DL12" s="24">
        <f>'IS BS CF'!DL17</f>
        <v>0</v>
      </c>
    </row>
    <row r="13" spans="1:116" ht="14.25" customHeight="1" x14ac:dyDescent="0.4">
      <c r="G13" s="9"/>
      <c r="S13" s="124"/>
      <c r="T13" s="124"/>
      <c r="U13" s="124"/>
      <c r="V13" s="124"/>
      <c r="W13" s="124"/>
      <c r="X13" s="124"/>
      <c r="Y13" s="124"/>
      <c r="Z13" s="124"/>
      <c r="AA13" s="124"/>
      <c r="AB13" s="124"/>
      <c r="AC13" s="124"/>
      <c r="AD13" s="124"/>
      <c r="AE13" s="124"/>
      <c r="AF13" s="124"/>
      <c r="AG13" s="124"/>
      <c r="AH13" s="124"/>
      <c r="AI13" s="124"/>
      <c r="AJ13" s="124"/>
      <c r="AK13" s="124"/>
      <c r="AL13" s="124"/>
      <c r="AM13" s="124"/>
      <c r="AN13" s="124"/>
      <c r="AO13" s="124"/>
      <c r="AP13" s="124"/>
      <c r="AQ13" s="124"/>
      <c r="AR13" s="124"/>
      <c r="AS13" s="124"/>
      <c r="AT13" s="124"/>
      <c r="AU13" s="124"/>
      <c r="AV13" s="124"/>
      <c r="AW13" s="124"/>
      <c r="AX13" s="124"/>
      <c r="AY13" s="124"/>
      <c r="AZ13" s="124"/>
      <c r="BA13" s="124"/>
      <c r="BB13" s="124"/>
      <c r="BC13" s="124"/>
      <c r="BD13" s="124"/>
      <c r="BE13" s="124"/>
      <c r="BF13" s="124"/>
      <c r="BG13" s="124"/>
      <c r="BH13" s="124"/>
      <c r="BI13" s="124"/>
      <c r="BJ13" s="124"/>
      <c r="BK13" s="124"/>
      <c r="BL13" s="124"/>
      <c r="BM13" s="124"/>
      <c r="BN13" s="124"/>
      <c r="BO13" s="124"/>
      <c r="BP13" s="124"/>
      <c r="BQ13" s="124"/>
      <c r="BR13" s="124"/>
      <c r="BS13" s="124"/>
      <c r="BT13" s="124"/>
      <c r="BU13" s="124"/>
      <c r="BV13" s="124"/>
      <c r="BW13" s="124"/>
      <c r="BX13" s="124"/>
      <c r="BY13" s="124"/>
      <c r="BZ13" s="124"/>
      <c r="CA13" s="124"/>
      <c r="CB13" s="124"/>
      <c r="CC13" s="124"/>
      <c r="CD13" s="124"/>
      <c r="CE13" s="124"/>
      <c r="CF13" s="124"/>
      <c r="CG13" s="124"/>
      <c r="CH13" s="124"/>
      <c r="CI13" s="124"/>
      <c r="CJ13" s="124"/>
      <c r="CK13" s="124"/>
      <c r="CL13" s="124"/>
      <c r="CN13" s="124"/>
      <c r="CO13" s="124"/>
      <c r="CP13" s="124"/>
      <c r="CQ13" s="124"/>
      <c r="CR13" s="124"/>
      <c r="CS13" s="124"/>
      <c r="CT13" s="124"/>
      <c r="CU13" s="124"/>
      <c r="CV13" s="124"/>
      <c r="CW13" s="124"/>
      <c r="CX13" s="124"/>
      <c r="CY13" s="124"/>
      <c r="CZ13" s="124"/>
      <c r="DA13" s="124"/>
      <c r="DB13" s="124"/>
      <c r="DC13" s="124"/>
      <c r="DD13" s="124"/>
      <c r="DE13" s="124"/>
      <c r="DF13" s="124"/>
      <c r="DG13" s="124"/>
      <c r="DH13" s="124"/>
      <c r="DI13" s="124"/>
      <c r="DJ13" s="124"/>
      <c r="DK13" s="124"/>
      <c r="DL13" s="124"/>
    </row>
    <row r="14" spans="1:116" ht="14.25" customHeight="1" x14ac:dyDescent="0.4">
      <c r="A14" s="31" t="s">
        <v>218</v>
      </c>
      <c r="B14" s="31"/>
      <c r="C14" s="31"/>
      <c r="D14" s="31"/>
      <c r="E14" s="31"/>
      <c r="F14" s="31"/>
      <c r="G14" s="305" t="s">
        <v>648</v>
      </c>
      <c r="H14" s="303"/>
      <c r="I14" s="303"/>
      <c r="J14" s="303"/>
      <c r="K14" s="303"/>
      <c r="L14" s="303"/>
      <c r="M14" s="303"/>
      <c r="N14" s="303"/>
      <c r="O14" s="303"/>
      <c r="P14" s="306"/>
      <c r="S14" s="304"/>
      <c r="T14" s="303"/>
      <c r="U14" s="303"/>
      <c r="V14" s="303"/>
      <c r="W14" s="303"/>
      <c r="X14" s="303"/>
      <c r="Y14" s="303"/>
      <c r="Z14" s="303"/>
      <c r="AA14" s="303"/>
      <c r="AB14" s="303"/>
      <c r="AC14" s="303"/>
      <c r="AD14" s="303"/>
      <c r="AE14" s="303"/>
      <c r="AF14" s="303"/>
      <c r="AG14" s="303"/>
      <c r="AH14" s="303"/>
      <c r="AI14" s="303"/>
      <c r="AJ14" s="303"/>
      <c r="AK14" s="303"/>
      <c r="AL14" s="303"/>
      <c r="AM14" s="303"/>
      <c r="AN14" s="303"/>
      <c r="AO14" s="303"/>
      <c r="AP14" s="303"/>
      <c r="AQ14" s="303"/>
      <c r="AR14" s="303"/>
      <c r="AS14" s="303"/>
      <c r="AT14" s="303"/>
      <c r="AU14" s="303"/>
      <c r="AV14" s="303"/>
      <c r="AW14" s="303"/>
      <c r="AX14" s="303"/>
      <c r="AY14" s="303"/>
      <c r="AZ14" s="303"/>
      <c r="BA14" s="303"/>
      <c r="BB14" s="303"/>
      <c r="BC14" s="303"/>
      <c r="BD14" s="303"/>
      <c r="BE14" s="303"/>
      <c r="BF14" s="303"/>
      <c r="BG14" s="303"/>
      <c r="BH14" s="303"/>
      <c r="BI14" s="303"/>
      <c r="BJ14" s="303"/>
      <c r="BK14" s="303"/>
      <c r="BL14" s="303"/>
      <c r="BM14" s="303"/>
      <c r="BN14" s="303"/>
      <c r="BO14" s="303"/>
      <c r="BP14" s="303"/>
      <c r="BQ14" s="303"/>
      <c r="BR14" s="303"/>
      <c r="BS14" s="303"/>
      <c r="BT14" s="303"/>
      <c r="BU14" s="303"/>
      <c r="BV14" s="303"/>
      <c r="BW14" s="303"/>
      <c r="BX14" s="303"/>
      <c r="BY14" s="303"/>
      <c r="BZ14" s="303"/>
      <c r="CA14" s="303"/>
      <c r="CB14" s="303"/>
      <c r="CC14" s="303"/>
      <c r="CD14" s="303"/>
      <c r="CE14" s="303"/>
      <c r="CF14" s="303"/>
      <c r="CG14" s="303"/>
      <c r="CH14" s="303"/>
      <c r="CI14" s="303"/>
      <c r="CJ14" s="303"/>
      <c r="CK14" s="303"/>
      <c r="CL14" s="306"/>
      <c r="CN14" s="304"/>
      <c r="CO14" s="303"/>
      <c r="CP14" s="303"/>
      <c r="CQ14" s="303"/>
      <c r="CR14" s="303"/>
      <c r="CS14" s="303"/>
      <c r="CT14" s="303"/>
      <c r="CU14" s="303"/>
      <c r="CV14" s="303"/>
      <c r="CW14" s="303"/>
      <c r="CX14" s="303"/>
      <c r="CY14" s="303"/>
      <c r="CZ14" s="303"/>
      <c r="DA14" s="303"/>
      <c r="DB14" s="303"/>
      <c r="DC14" s="303"/>
      <c r="DD14" s="303"/>
      <c r="DE14" s="303"/>
      <c r="DF14" s="303"/>
      <c r="DG14" s="303"/>
      <c r="DH14" s="303"/>
      <c r="DI14" s="303"/>
      <c r="DJ14" s="303"/>
      <c r="DK14" s="303"/>
      <c r="DL14" s="306"/>
    </row>
    <row r="15" spans="1:116" ht="14.25" customHeight="1" x14ac:dyDescent="0.4">
      <c r="A15" s="31"/>
      <c r="B15" s="31"/>
      <c r="C15" s="31"/>
      <c r="D15" s="31"/>
      <c r="E15" s="31"/>
      <c r="F15" s="31"/>
      <c r="G15" s="67"/>
      <c r="H15" s="31"/>
      <c r="I15" s="31"/>
      <c r="J15" s="31"/>
      <c r="K15" s="31"/>
      <c r="L15" s="31"/>
      <c r="M15" s="31"/>
      <c r="N15" s="31"/>
      <c r="O15" s="31"/>
      <c r="P15" s="31"/>
      <c r="S15" s="31"/>
      <c r="T15" s="31"/>
      <c r="U15" s="31"/>
      <c r="V15" s="31"/>
      <c r="W15" s="31"/>
      <c r="X15" s="31"/>
      <c r="Y15" s="31"/>
      <c r="Z15" s="31"/>
      <c r="AA15" s="31"/>
      <c r="AB15" s="31"/>
      <c r="AC15" s="31"/>
      <c r="AD15" s="31"/>
      <c r="AE15" s="31"/>
      <c r="AF15" s="31"/>
      <c r="AG15" s="31"/>
      <c r="AH15" s="31"/>
      <c r="AI15" s="31"/>
      <c r="AJ15" s="31"/>
      <c r="AK15" s="31"/>
      <c r="AL15" s="31"/>
      <c r="AM15" s="31"/>
      <c r="AN15" s="31"/>
      <c r="AO15" s="31"/>
      <c r="AP15" s="31"/>
      <c r="AQ15" s="31"/>
      <c r="AR15" s="31"/>
      <c r="AS15" s="31"/>
      <c r="AT15" s="31"/>
      <c r="AU15" s="31"/>
      <c r="AV15" s="31"/>
      <c r="AW15" s="31"/>
      <c r="AX15" s="31"/>
      <c r="AY15" s="31"/>
      <c r="AZ15" s="31"/>
      <c r="BA15" s="31"/>
      <c r="BB15" s="31"/>
      <c r="BC15" s="31"/>
      <c r="BD15" s="31"/>
      <c r="BE15" s="31"/>
      <c r="BF15" s="31"/>
      <c r="BG15" s="31"/>
      <c r="BH15" s="31"/>
      <c r="BI15" s="31"/>
      <c r="BJ15" s="31"/>
      <c r="BK15" s="31"/>
      <c r="BL15" s="31"/>
      <c r="BM15" s="31"/>
      <c r="BN15" s="31"/>
      <c r="BO15" s="31"/>
      <c r="BP15" s="31"/>
      <c r="BQ15" s="31"/>
      <c r="BR15" s="31"/>
      <c r="BS15" s="31"/>
      <c r="BT15" s="31"/>
      <c r="BU15" s="31"/>
      <c r="BV15" s="31"/>
      <c r="BW15" s="31"/>
      <c r="BX15" s="31"/>
      <c r="BY15" s="31"/>
      <c r="BZ15" s="31"/>
      <c r="CA15" s="31"/>
      <c r="CB15" s="31"/>
      <c r="CC15" s="31"/>
      <c r="CD15" s="31"/>
      <c r="CE15" s="31"/>
      <c r="CF15" s="31"/>
      <c r="CG15" s="31"/>
      <c r="CH15" s="31"/>
      <c r="CI15" s="31"/>
      <c r="CJ15" s="31"/>
      <c r="CK15" s="31"/>
      <c r="CL15" s="31"/>
      <c r="CN15" s="31"/>
      <c r="CO15" s="31"/>
      <c r="CP15" s="31"/>
      <c r="CQ15" s="31"/>
      <c r="CR15" s="31"/>
      <c r="CS15" s="31"/>
      <c r="CT15" s="31"/>
      <c r="CU15" s="31"/>
      <c r="CV15" s="31"/>
      <c r="CW15" s="31"/>
      <c r="CX15" s="31"/>
      <c r="CY15" s="31"/>
      <c r="CZ15" s="31"/>
      <c r="DA15" s="31"/>
      <c r="DB15" s="31"/>
      <c r="DC15" s="31"/>
      <c r="DD15" s="31"/>
      <c r="DE15" s="31"/>
      <c r="DF15" s="31"/>
      <c r="DG15" s="31"/>
      <c r="DH15" s="31"/>
      <c r="DI15" s="31"/>
      <c r="DJ15" s="31"/>
      <c r="DK15" s="31"/>
      <c r="DL15" s="31"/>
    </row>
    <row r="16" spans="1:116" ht="14.25" customHeight="1" x14ac:dyDescent="0.4">
      <c r="A16" s="31"/>
      <c r="B16" s="31"/>
      <c r="C16" s="31"/>
      <c r="D16" s="31"/>
      <c r="E16" s="31"/>
      <c r="F16" s="31"/>
      <c r="G16" s="67"/>
      <c r="H16" s="31"/>
      <c r="I16" s="31"/>
      <c r="J16" s="31"/>
      <c r="K16" s="31"/>
      <c r="L16" s="31"/>
      <c r="M16" s="31"/>
      <c r="N16" s="31"/>
      <c r="O16" s="31"/>
      <c r="P16" s="31"/>
      <c r="S16" s="31"/>
      <c r="T16" s="31"/>
      <c r="U16" s="31"/>
      <c r="V16" s="31"/>
      <c r="W16" s="31"/>
      <c r="X16" s="31"/>
      <c r="Y16" s="31"/>
      <c r="Z16" s="31"/>
      <c r="AA16" s="31"/>
      <c r="AB16" s="31"/>
      <c r="AC16" s="31"/>
      <c r="AD16" s="31"/>
      <c r="AE16" s="31"/>
      <c r="AF16" s="31"/>
      <c r="AG16" s="31"/>
      <c r="AH16" s="31"/>
      <c r="AI16" s="31"/>
      <c r="AJ16" s="31"/>
      <c r="AK16" s="31"/>
      <c r="AL16" s="31"/>
      <c r="AM16" s="31"/>
      <c r="AN16" s="31"/>
      <c r="AO16" s="31"/>
      <c r="AP16" s="31"/>
      <c r="AQ16" s="31"/>
      <c r="AR16" s="31"/>
      <c r="AS16" s="31"/>
      <c r="AT16" s="31"/>
      <c r="AU16" s="31"/>
      <c r="AV16" s="31"/>
      <c r="AW16" s="31"/>
      <c r="AX16" s="31"/>
      <c r="AY16" s="31"/>
      <c r="AZ16" s="31"/>
      <c r="BA16" s="31"/>
      <c r="BB16" s="31"/>
      <c r="BC16" s="31"/>
      <c r="BD16" s="31"/>
      <c r="BE16" s="31"/>
      <c r="BF16" s="31"/>
      <c r="BG16" s="31"/>
      <c r="BH16" s="31"/>
      <c r="BI16" s="31"/>
      <c r="BJ16" s="31"/>
      <c r="BK16" s="31"/>
      <c r="BL16" s="31"/>
      <c r="BM16" s="31"/>
      <c r="BN16" s="31"/>
      <c r="BO16" s="31"/>
      <c r="BP16" s="31"/>
      <c r="BQ16" s="31"/>
      <c r="BR16" s="31"/>
      <c r="BS16" s="31"/>
      <c r="BT16" s="31"/>
      <c r="BU16" s="31"/>
      <c r="BV16" s="31"/>
      <c r="BW16" s="31"/>
      <c r="BX16" s="31"/>
      <c r="BY16" s="31"/>
      <c r="BZ16" s="31"/>
      <c r="CA16" s="31"/>
      <c r="CB16" s="31"/>
      <c r="CC16" s="31"/>
      <c r="CD16" s="31"/>
      <c r="CE16" s="31"/>
      <c r="CF16" s="31"/>
      <c r="CG16" s="31"/>
      <c r="CH16" s="31"/>
      <c r="CI16" s="31"/>
      <c r="CJ16" s="31"/>
      <c r="CK16" s="31"/>
      <c r="CL16" s="31"/>
      <c r="CN16" s="31"/>
      <c r="CO16" s="31"/>
      <c r="CP16" s="31"/>
      <c r="CQ16" s="31"/>
      <c r="CR16" s="31"/>
      <c r="CS16" s="31"/>
      <c r="CT16" s="31"/>
      <c r="CU16" s="31"/>
      <c r="CV16" s="31"/>
      <c r="CW16" s="31"/>
      <c r="CX16" s="31"/>
      <c r="CY16" s="31"/>
      <c r="CZ16" s="31"/>
      <c r="DA16" s="31"/>
      <c r="DB16" s="31"/>
      <c r="DC16" s="31"/>
      <c r="DD16" s="31"/>
      <c r="DE16" s="31"/>
      <c r="DF16" s="31"/>
      <c r="DG16" s="31"/>
      <c r="DH16" s="31"/>
      <c r="DI16" s="31"/>
      <c r="DJ16" s="31"/>
      <c r="DK16" s="31"/>
      <c r="DL16" s="31"/>
    </row>
    <row r="17" spans="1:116" ht="14.25" customHeight="1" x14ac:dyDescent="0.4">
      <c r="A17" s="31"/>
      <c r="B17" s="31"/>
      <c r="C17" s="31"/>
      <c r="D17" s="31"/>
      <c r="E17" s="31"/>
      <c r="F17" s="31"/>
      <c r="G17" s="67"/>
      <c r="H17" s="31"/>
      <c r="I17" s="31"/>
      <c r="J17" s="31"/>
      <c r="K17" s="31"/>
      <c r="L17" s="31"/>
      <c r="M17" s="31"/>
      <c r="N17" s="31"/>
      <c r="O17" s="31"/>
      <c r="P17" s="31"/>
      <c r="S17" s="31"/>
      <c r="T17" s="31"/>
      <c r="U17" s="31"/>
      <c r="V17" s="31"/>
      <c r="W17" s="31"/>
      <c r="X17" s="31"/>
      <c r="Y17" s="31"/>
      <c r="Z17" s="31"/>
      <c r="AA17" s="31"/>
      <c r="AB17" s="31"/>
      <c r="AC17" s="31"/>
      <c r="AD17" s="31"/>
      <c r="AE17" s="31"/>
      <c r="AF17" s="31"/>
      <c r="AG17" s="31"/>
      <c r="AH17" s="31"/>
      <c r="AI17" s="31"/>
      <c r="AJ17" s="31"/>
      <c r="AK17" s="31"/>
      <c r="AL17" s="31"/>
      <c r="AM17" s="31"/>
      <c r="AN17" s="31"/>
      <c r="AO17" s="31"/>
      <c r="AP17" s="31"/>
      <c r="AQ17" s="31"/>
      <c r="AR17" s="31"/>
      <c r="AS17" s="31"/>
      <c r="AT17" s="31"/>
      <c r="AU17" s="31"/>
      <c r="AV17" s="31"/>
      <c r="AW17" s="31"/>
      <c r="AX17" s="31"/>
      <c r="AY17" s="31"/>
      <c r="AZ17" s="31"/>
      <c r="BA17" s="31"/>
      <c r="BB17" s="31"/>
      <c r="BC17" s="31"/>
      <c r="BD17" s="31"/>
      <c r="BE17" s="31"/>
      <c r="BF17" s="31"/>
      <c r="BG17" s="31"/>
      <c r="BH17" s="31"/>
      <c r="BI17" s="31"/>
      <c r="BJ17" s="31"/>
      <c r="BK17" s="31"/>
      <c r="BL17" s="31"/>
      <c r="BM17" s="31"/>
      <c r="BN17" s="31"/>
      <c r="BO17" s="31"/>
      <c r="BP17" s="31"/>
      <c r="BQ17" s="31"/>
      <c r="BR17" s="31"/>
      <c r="BS17" s="31"/>
      <c r="BT17" s="31"/>
      <c r="BU17" s="31"/>
      <c r="BV17" s="31"/>
      <c r="BW17" s="31"/>
      <c r="BX17" s="31"/>
      <c r="BY17" s="31"/>
      <c r="BZ17" s="31"/>
      <c r="CA17" s="31"/>
      <c r="CB17" s="31"/>
      <c r="CC17" s="31"/>
      <c r="CD17" s="31"/>
      <c r="CE17" s="31"/>
      <c r="CF17" s="31"/>
      <c r="CG17" s="31"/>
      <c r="CH17" s="31"/>
      <c r="CI17" s="31"/>
      <c r="CJ17" s="31"/>
      <c r="CK17" s="31"/>
      <c r="CL17" s="31"/>
      <c r="CN17" s="31"/>
      <c r="CO17" s="31"/>
      <c r="CP17" s="31"/>
      <c r="CQ17" s="31"/>
      <c r="CR17" s="31"/>
      <c r="CS17" s="31"/>
      <c r="CT17" s="31"/>
      <c r="CU17" s="31"/>
      <c r="CV17" s="31"/>
      <c r="CW17" s="31"/>
      <c r="CX17" s="31"/>
      <c r="CY17" s="31"/>
      <c r="CZ17" s="31"/>
      <c r="DA17" s="31"/>
      <c r="DB17" s="31"/>
      <c r="DC17" s="31"/>
      <c r="DD17" s="31"/>
      <c r="DE17" s="31"/>
      <c r="DF17" s="31"/>
      <c r="DG17" s="31"/>
      <c r="DH17" s="31"/>
      <c r="DI17" s="31"/>
      <c r="DJ17" s="31"/>
      <c r="DK17" s="31"/>
      <c r="DL17" s="31"/>
    </row>
    <row r="18" spans="1:116" ht="14.25" customHeight="1" x14ac:dyDescent="0.4">
      <c r="A18" s="31"/>
      <c r="B18" s="31"/>
      <c r="C18" s="31"/>
      <c r="D18" s="31"/>
      <c r="E18" s="31"/>
      <c r="F18" s="31"/>
      <c r="G18" s="67"/>
      <c r="H18" s="31"/>
      <c r="I18" s="31"/>
      <c r="J18" s="31"/>
      <c r="K18" s="31"/>
      <c r="L18" s="31"/>
      <c r="M18" s="31"/>
      <c r="N18" s="31"/>
      <c r="O18" s="31"/>
      <c r="P18" s="31"/>
      <c r="S18" s="31"/>
      <c r="T18" s="31"/>
      <c r="U18" s="31"/>
      <c r="V18" s="31"/>
      <c r="W18" s="31"/>
      <c r="X18" s="31"/>
      <c r="Y18" s="31"/>
      <c r="Z18" s="31"/>
      <c r="AA18" s="31"/>
      <c r="AB18" s="31"/>
      <c r="AC18" s="31"/>
      <c r="AD18" s="31"/>
      <c r="AE18" s="31"/>
      <c r="AF18" s="31"/>
      <c r="AG18" s="31"/>
      <c r="AH18" s="31"/>
      <c r="AI18" s="31"/>
      <c r="AJ18" s="31"/>
      <c r="AK18" s="31"/>
      <c r="AL18" s="31"/>
      <c r="AM18" s="31"/>
      <c r="AN18" s="31"/>
      <c r="AO18" s="31"/>
      <c r="AP18" s="31"/>
      <c r="AQ18" s="31"/>
      <c r="AR18" s="31"/>
      <c r="AS18" s="31"/>
      <c r="AT18" s="31"/>
      <c r="AU18" s="31"/>
      <c r="AV18" s="31"/>
      <c r="AW18" s="31"/>
      <c r="AX18" s="31"/>
      <c r="AY18" s="31"/>
      <c r="AZ18" s="31"/>
      <c r="BA18" s="31"/>
      <c r="BB18" s="31"/>
      <c r="BC18" s="31"/>
      <c r="BD18" s="31"/>
      <c r="BE18" s="31"/>
      <c r="BF18" s="31"/>
      <c r="BG18" s="31"/>
      <c r="BH18" s="31"/>
      <c r="BI18" s="31"/>
      <c r="BJ18" s="31"/>
      <c r="BK18" s="31"/>
      <c r="BL18" s="31"/>
      <c r="BM18" s="31"/>
      <c r="BN18" s="31"/>
      <c r="BO18" s="31"/>
      <c r="BP18" s="31"/>
      <c r="BQ18" s="31"/>
      <c r="BR18" s="31"/>
      <c r="BS18" s="31"/>
      <c r="BT18" s="31"/>
      <c r="BU18" s="31"/>
      <c r="BV18" s="31"/>
      <c r="BW18" s="31"/>
      <c r="BX18" s="31"/>
      <c r="BY18" s="31"/>
      <c r="BZ18" s="31"/>
      <c r="CA18" s="31"/>
      <c r="CB18" s="31"/>
      <c r="CC18" s="31"/>
      <c r="CD18" s="31"/>
      <c r="CE18" s="31"/>
      <c r="CF18" s="31"/>
      <c r="CG18" s="31"/>
      <c r="CH18" s="31"/>
      <c r="CI18" s="31"/>
      <c r="CJ18" s="31"/>
      <c r="CK18" s="31"/>
      <c r="CL18" s="31"/>
      <c r="CN18" s="31"/>
      <c r="CO18" s="31"/>
      <c r="CP18" s="31"/>
      <c r="CQ18" s="31"/>
      <c r="CR18" s="31"/>
      <c r="CS18" s="31"/>
      <c r="CT18" s="31"/>
      <c r="CU18" s="31"/>
      <c r="CV18" s="31"/>
      <c r="CW18" s="31"/>
      <c r="CX18" s="31"/>
      <c r="CY18" s="31"/>
      <c r="CZ18" s="31"/>
      <c r="DA18" s="31"/>
      <c r="DB18" s="31"/>
      <c r="DC18" s="31"/>
      <c r="DD18" s="31"/>
      <c r="DE18" s="31"/>
      <c r="DF18" s="31"/>
      <c r="DG18" s="31"/>
      <c r="DH18" s="31"/>
      <c r="DI18" s="31"/>
      <c r="DJ18" s="31"/>
      <c r="DK18" s="31"/>
      <c r="DL18" s="31"/>
    </row>
    <row r="19" spans="1:116" ht="14.25" customHeight="1" x14ac:dyDescent="0.4">
      <c r="A19" s="31"/>
      <c r="B19" s="31"/>
      <c r="C19" s="31"/>
      <c r="D19" s="31"/>
      <c r="E19" s="31"/>
      <c r="F19" s="31"/>
      <c r="G19" s="67"/>
      <c r="H19" s="31"/>
      <c r="I19" s="31"/>
      <c r="J19" s="31"/>
      <c r="K19" s="31"/>
      <c r="L19" s="31"/>
      <c r="M19" s="31"/>
      <c r="N19" s="31"/>
      <c r="O19" s="31"/>
      <c r="P19" s="31"/>
      <c r="S19" s="31"/>
      <c r="T19" s="31"/>
      <c r="U19" s="31"/>
      <c r="V19" s="31"/>
      <c r="W19" s="31"/>
      <c r="X19" s="31"/>
      <c r="Y19" s="31"/>
      <c r="Z19" s="31"/>
      <c r="AA19" s="31"/>
      <c r="AB19" s="31"/>
      <c r="AC19" s="31"/>
      <c r="AD19" s="31"/>
      <c r="AE19" s="31"/>
      <c r="AF19" s="31"/>
      <c r="AG19" s="31"/>
      <c r="AH19" s="31"/>
      <c r="AI19" s="31"/>
      <c r="AJ19" s="31"/>
      <c r="AK19" s="31"/>
      <c r="AL19" s="31"/>
      <c r="AM19" s="31"/>
      <c r="AN19" s="31"/>
      <c r="AO19" s="31"/>
      <c r="AP19" s="31"/>
      <c r="AQ19" s="31"/>
      <c r="AR19" s="31"/>
      <c r="AS19" s="31"/>
      <c r="AT19" s="31"/>
      <c r="AU19" s="31"/>
      <c r="AV19" s="31"/>
      <c r="AW19" s="31"/>
      <c r="AX19" s="31"/>
      <c r="AY19" s="31"/>
      <c r="AZ19" s="31"/>
      <c r="BA19" s="31"/>
      <c r="BB19" s="31"/>
      <c r="BC19" s="31"/>
      <c r="BD19" s="31"/>
      <c r="BE19" s="31"/>
      <c r="BF19" s="31"/>
      <c r="BG19" s="31"/>
      <c r="BH19" s="31"/>
      <c r="BI19" s="31"/>
      <c r="BJ19" s="31"/>
      <c r="BK19" s="31"/>
      <c r="BL19" s="31"/>
      <c r="BM19" s="31"/>
      <c r="BN19" s="31"/>
      <c r="BO19" s="31"/>
      <c r="BP19" s="31"/>
      <c r="BQ19" s="31"/>
      <c r="BR19" s="31"/>
      <c r="BS19" s="31"/>
      <c r="BT19" s="31"/>
      <c r="BU19" s="31"/>
      <c r="BV19" s="31"/>
      <c r="BW19" s="31"/>
      <c r="BX19" s="31"/>
      <c r="BY19" s="31"/>
      <c r="BZ19" s="31"/>
      <c r="CA19" s="31"/>
      <c r="CB19" s="31"/>
      <c r="CC19" s="31"/>
      <c r="CD19" s="31"/>
      <c r="CE19" s="31"/>
      <c r="CF19" s="31"/>
      <c r="CG19" s="31"/>
      <c r="CH19" s="31"/>
      <c r="CI19" s="31"/>
      <c r="CJ19" s="31"/>
      <c r="CK19" s="31"/>
      <c r="CL19" s="31"/>
      <c r="CN19" s="31"/>
      <c r="CO19" s="31"/>
      <c r="CP19" s="31"/>
      <c r="CQ19" s="31"/>
      <c r="CR19" s="31"/>
      <c r="CS19" s="31"/>
      <c r="CT19" s="31"/>
      <c r="CU19" s="31"/>
      <c r="CV19" s="31"/>
      <c r="CW19" s="31"/>
      <c r="CX19" s="31"/>
      <c r="CY19" s="31"/>
      <c r="CZ19" s="31"/>
      <c r="DA19" s="31"/>
      <c r="DB19" s="31"/>
      <c r="DC19" s="31"/>
      <c r="DD19" s="31"/>
      <c r="DE19" s="31"/>
      <c r="DF19" s="31"/>
      <c r="DG19" s="31"/>
      <c r="DH19" s="31"/>
      <c r="DI19" s="31"/>
      <c r="DJ19" s="31"/>
      <c r="DK19" s="31"/>
      <c r="DL19" s="31"/>
    </row>
    <row r="20" spans="1:116" ht="14.25" customHeight="1" x14ac:dyDescent="0.4">
      <c r="A20" s="31"/>
      <c r="B20" s="31"/>
      <c r="C20" s="31"/>
      <c r="D20" s="31"/>
      <c r="E20" s="31"/>
      <c r="F20" s="31"/>
      <c r="G20" s="13" t="s">
        <v>649</v>
      </c>
      <c r="H20" s="31"/>
      <c r="I20" s="31"/>
      <c r="J20" s="31"/>
      <c r="K20" s="31"/>
      <c r="L20" s="31"/>
      <c r="M20" s="31"/>
      <c r="N20" s="31"/>
      <c r="O20" s="31"/>
      <c r="P20" s="31"/>
      <c r="S20" s="31"/>
      <c r="T20" s="31"/>
      <c r="U20" s="31"/>
      <c r="V20" s="31"/>
      <c r="W20" s="31"/>
      <c r="X20" s="31"/>
      <c r="Y20" s="31"/>
      <c r="Z20" s="31"/>
      <c r="AA20" s="31"/>
      <c r="AB20" s="31"/>
      <c r="AC20" s="31"/>
      <c r="AD20" s="31"/>
      <c r="AE20" s="31"/>
      <c r="AF20" s="31"/>
      <c r="AG20" s="31"/>
      <c r="AH20" s="31"/>
      <c r="AI20" s="31"/>
      <c r="AJ20" s="31"/>
      <c r="AK20" s="31"/>
      <c r="AL20" s="31"/>
      <c r="AM20" s="31"/>
      <c r="AN20" s="31"/>
      <c r="AO20" s="31"/>
      <c r="AP20" s="31"/>
      <c r="AQ20" s="31"/>
      <c r="AR20" s="31"/>
      <c r="AS20" s="31"/>
      <c r="AT20" s="31"/>
      <c r="AU20" s="31"/>
      <c r="AV20" s="31"/>
      <c r="AW20" s="31"/>
      <c r="AX20" s="31"/>
      <c r="AY20" s="31"/>
      <c r="AZ20" s="31"/>
      <c r="BA20" s="31"/>
      <c r="BB20" s="31"/>
      <c r="BC20" s="31"/>
      <c r="BD20" s="31"/>
      <c r="BE20" s="31"/>
      <c r="BF20" s="31"/>
      <c r="BG20" s="31"/>
      <c r="BH20" s="31"/>
      <c r="BI20" s="31"/>
      <c r="BJ20" s="31"/>
      <c r="BK20" s="31"/>
      <c r="BL20" s="31"/>
      <c r="BM20" s="31"/>
      <c r="BN20" s="31"/>
      <c r="BO20" s="31"/>
      <c r="BP20" s="31"/>
      <c r="BQ20" s="31"/>
      <c r="BR20" s="31"/>
      <c r="BS20" s="31"/>
      <c r="BT20" s="31"/>
      <c r="BU20" s="31"/>
      <c r="BV20" s="31"/>
      <c r="BW20" s="31"/>
      <c r="BX20" s="31"/>
      <c r="BY20" s="31"/>
      <c r="BZ20" s="31"/>
      <c r="CA20" s="31"/>
      <c r="CB20" s="31"/>
      <c r="CC20" s="31"/>
      <c r="CD20" s="31"/>
      <c r="CE20" s="31"/>
      <c r="CF20" s="31"/>
      <c r="CG20" s="31"/>
      <c r="CH20" s="31"/>
      <c r="CI20" s="31"/>
      <c r="CJ20" s="31"/>
      <c r="CK20" s="31"/>
      <c r="CL20" s="31"/>
      <c r="CN20" s="31"/>
      <c r="CO20" s="31"/>
      <c r="CP20" s="31"/>
      <c r="CQ20" s="31"/>
      <c r="CR20" s="31"/>
      <c r="CS20" s="31"/>
      <c r="CT20" s="31"/>
      <c r="CU20" s="31"/>
      <c r="CV20" s="31"/>
      <c r="CW20" s="31"/>
      <c r="CX20" s="31"/>
      <c r="CY20" s="31"/>
      <c r="CZ20" s="31"/>
      <c r="DA20" s="31"/>
      <c r="DB20" s="31"/>
      <c r="DC20" s="31"/>
      <c r="DD20" s="31"/>
      <c r="DE20" s="31"/>
      <c r="DF20" s="31"/>
      <c r="DG20" s="31"/>
      <c r="DH20" s="31"/>
      <c r="DI20" s="31"/>
      <c r="DJ20" s="31"/>
      <c r="DK20" s="31"/>
      <c r="DL20" s="31"/>
    </row>
    <row r="21" spans="1:116" ht="14.25" customHeight="1" x14ac:dyDescent="0.4">
      <c r="G21" s="125" t="s">
        <v>650</v>
      </c>
      <c r="K21" s="24">
        <f t="shared" ref="K21:P23" si="13">SUMIF($3:$3,K$2,21:21)</f>
        <v>-402350.40000000008</v>
      </c>
      <c r="L21" s="24">
        <f t="shared" si="13"/>
        <v>-422467.92000000016</v>
      </c>
      <c r="M21" s="24">
        <f t="shared" si="13"/>
        <v>-443591.31599999988</v>
      </c>
      <c r="N21" s="24">
        <f t="shared" si="13"/>
        <v>-465770.88179999986</v>
      </c>
      <c r="O21" s="24">
        <f t="shared" si="13"/>
        <v>-489059.42589000013</v>
      </c>
      <c r="P21" s="24">
        <f t="shared" si="13"/>
        <v>-513512.39718450001</v>
      </c>
      <c r="S21" s="24">
        <f t="shared" ref="S21:AX21" si="14">S42</f>
        <v>-33529.199999999997</v>
      </c>
      <c r="T21" s="24">
        <f t="shared" si="14"/>
        <v>-33529.199999999997</v>
      </c>
      <c r="U21" s="24">
        <f t="shared" si="14"/>
        <v>-33529.199999999997</v>
      </c>
      <c r="V21" s="24">
        <f t="shared" si="14"/>
        <v>-33529.199999999997</v>
      </c>
      <c r="W21" s="24">
        <f t="shared" si="14"/>
        <v>-33529.199999999997</v>
      </c>
      <c r="X21" s="24">
        <f t="shared" si="14"/>
        <v>-33529.199999999997</v>
      </c>
      <c r="Y21" s="24">
        <f t="shared" si="14"/>
        <v>-33529.199999999997</v>
      </c>
      <c r="Z21" s="24">
        <f t="shared" si="14"/>
        <v>-33529.199999999997</v>
      </c>
      <c r="AA21" s="24">
        <f t="shared" si="14"/>
        <v>-33529.199999999997</v>
      </c>
      <c r="AB21" s="24">
        <f t="shared" si="14"/>
        <v>-33529.199999999997</v>
      </c>
      <c r="AC21" s="24">
        <f t="shared" si="14"/>
        <v>-33529.199999999997</v>
      </c>
      <c r="AD21" s="24">
        <f t="shared" si="14"/>
        <v>-33529.199999999997</v>
      </c>
      <c r="AE21" s="24">
        <f t="shared" si="14"/>
        <v>-35205.660000000003</v>
      </c>
      <c r="AF21" s="24">
        <f t="shared" si="14"/>
        <v>-35205.660000000003</v>
      </c>
      <c r="AG21" s="24">
        <f t="shared" si="14"/>
        <v>-35205.660000000003</v>
      </c>
      <c r="AH21" s="24">
        <f t="shared" si="14"/>
        <v>-35205.660000000003</v>
      </c>
      <c r="AI21" s="24">
        <f t="shared" si="14"/>
        <v>-35205.660000000003</v>
      </c>
      <c r="AJ21" s="24">
        <f t="shared" si="14"/>
        <v>-35205.660000000003</v>
      </c>
      <c r="AK21" s="24">
        <f t="shared" si="14"/>
        <v>-35205.660000000003</v>
      </c>
      <c r="AL21" s="24">
        <f t="shared" si="14"/>
        <v>-35205.660000000003</v>
      </c>
      <c r="AM21" s="24">
        <f t="shared" si="14"/>
        <v>-35205.660000000003</v>
      </c>
      <c r="AN21" s="24">
        <f t="shared" si="14"/>
        <v>-35205.660000000003</v>
      </c>
      <c r="AO21" s="24">
        <f t="shared" si="14"/>
        <v>-35205.660000000003</v>
      </c>
      <c r="AP21" s="24">
        <f t="shared" si="14"/>
        <v>-35205.660000000003</v>
      </c>
      <c r="AQ21" s="24">
        <f t="shared" si="14"/>
        <v>-36965.942999999999</v>
      </c>
      <c r="AR21" s="24">
        <f t="shared" si="14"/>
        <v>-36965.942999999999</v>
      </c>
      <c r="AS21" s="24">
        <f t="shared" si="14"/>
        <v>-36965.942999999999</v>
      </c>
      <c r="AT21" s="24">
        <f t="shared" si="14"/>
        <v>-36965.942999999999</v>
      </c>
      <c r="AU21" s="24">
        <f t="shared" si="14"/>
        <v>-36965.942999999999</v>
      </c>
      <c r="AV21" s="24">
        <f t="shared" si="14"/>
        <v>-36965.942999999999</v>
      </c>
      <c r="AW21" s="24">
        <f t="shared" si="14"/>
        <v>-36965.942999999999</v>
      </c>
      <c r="AX21" s="24">
        <f t="shared" si="14"/>
        <v>-36965.942999999999</v>
      </c>
      <c r="AY21" s="24">
        <f t="shared" ref="AY21:CD21" si="15">AY42</f>
        <v>-36965.942999999999</v>
      </c>
      <c r="AZ21" s="24">
        <f t="shared" si="15"/>
        <v>-36965.942999999999</v>
      </c>
      <c r="BA21" s="24">
        <f t="shared" si="15"/>
        <v>-36965.942999999999</v>
      </c>
      <c r="BB21" s="24">
        <f t="shared" si="15"/>
        <v>-36965.942999999999</v>
      </c>
      <c r="BC21" s="24">
        <f t="shared" si="15"/>
        <v>-38814.240149999998</v>
      </c>
      <c r="BD21" s="24">
        <f t="shared" si="15"/>
        <v>-38814.240149999998</v>
      </c>
      <c r="BE21" s="24">
        <f t="shared" si="15"/>
        <v>-38814.240149999998</v>
      </c>
      <c r="BF21" s="24">
        <f t="shared" si="15"/>
        <v>-38814.240149999998</v>
      </c>
      <c r="BG21" s="24">
        <f t="shared" si="15"/>
        <v>-38814.240149999998</v>
      </c>
      <c r="BH21" s="24">
        <f t="shared" si="15"/>
        <v>-38814.240149999998</v>
      </c>
      <c r="BI21" s="24">
        <f t="shared" si="15"/>
        <v>-38814.240149999998</v>
      </c>
      <c r="BJ21" s="24">
        <f t="shared" si="15"/>
        <v>-38814.240149999998</v>
      </c>
      <c r="BK21" s="24">
        <f t="shared" si="15"/>
        <v>-38814.240149999998</v>
      </c>
      <c r="BL21" s="24">
        <f t="shared" si="15"/>
        <v>-38814.240149999998</v>
      </c>
      <c r="BM21" s="24">
        <f t="shared" si="15"/>
        <v>-38814.240149999998</v>
      </c>
      <c r="BN21" s="24">
        <f t="shared" si="15"/>
        <v>-38814.240149999998</v>
      </c>
      <c r="BO21" s="24">
        <f t="shared" si="15"/>
        <v>-40754.952157500004</v>
      </c>
      <c r="BP21" s="24">
        <f t="shared" si="15"/>
        <v>-40754.952157500004</v>
      </c>
      <c r="BQ21" s="24">
        <f t="shared" si="15"/>
        <v>-40754.952157500004</v>
      </c>
      <c r="BR21" s="24">
        <f t="shared" si="15"/>
        <v>-40754.952157500004</v>
      </c>
      <c r="BS21" s="24">
        <f t="shared" si="15"/>
        <v>-40754.952157500004</v>
      </c>
      <c r="BT21" s="24">
        <f t="shared" si="15"/>
        <v>-40754.952157500004</v>
      </c>
      <c r="BU21" s="24">
        <f t="shared" si="15"/>
        <v>-40754.952157500004</v>
      </c>
      <c r="BV21" s="24">
        <f t="shared" si="15"/>
        <v>-40754.952157500004</v>
      </c>
      <c r="BW21" s="24">
        <f t="shared" si="15"/>
        <v>-40754.952157500004</v>
      </c>
      <c r="BX21" s="24">
        <f t="shared" si="15"/>
        <v>-40754.952157500004</v>
      </c>
      <c r="BY21" s="24">
        <f t="shared" si="15"/>
        <v>-40754.952157500004</v>
      </c>
      <c r="BZ21" s="24">
        <f t="shared" si="15"/>
        <v>-40754.952157500004</v>
      </c>
      <c r="CA21" s="24">
        <f t="shared" si="15"/>
        <v>-42792.699765375</v>
      </c>
      <c r="CB21" s="24">
        <f t="shared" si="15"/>
        <v>-42792.699765375</v>
      </c>
      <c r="CC21" s="24">
        <f t="shared" si="15"/>
        <v>-42792.699765375</v>
      </c>
      <c r="CD21" s="24">
        <f t="shared" si="15"/>
        <v>-42792.699765375</v>
      </c>
      <c r="CE21" s="24">
        <f t="shared" ref="CE21:CL21" si="16">CE42</f>
        <v>-42792.699765375</v>
      </c>
      <c r="CF21" s="24">
        <f t="shared" si="16"/>
        <v>-42792.699765375</v>
      </c>
      <c r="CG21" s="24">
        <f t="shared" si="16"/>
        <v>-42792.699765375</v>
      </c>
      <c r="CH21" s="24">
        <f t="shared" si="16"/>
        <v>-42792.699765375</v>
      </c>
      <c r="CI21" s="24">
        <f t="shared" si="16"/>
        <v>-42792.699765375</v>
      </c>
      <c r="CJ21" s="24">
        <f t="shared" si="16"/>
        <v>-42792.699765375</v>
      </c>
      <c r="CK21" s="24">
        <f t="shared" si="16"/>
        <v>-42792.699765375</v>
      </c>
      <c r="CL21" s="24">
        <f t="shared" si="16"/>
        <v>-42792.699765375</v>
      </c>
      <c r="CO21" s="24">
        <f t="shared" ref="CO21:DL21" si="17">CO42</f>
        <v>-100587.6</v>
      </c>
      <c r="CP21" s="24">
        <f t="shared" si="17"/>
        <v>-100587.6</v>
      </c>
      <c r="CQ21" s="24">
        <f t="shared" si="17"/>
        <v>-100587.6</v>
      </c>
      <c r="CR21" s="24">
        <f t="shared" si="17"/>
        <v>-100587.6</v>
      </c>
      <c r="CS21" s="24">
        <f t="shared" si="17"/>
        <v>-105616.98</v>
      </c>
      <c r="CT21" s="24">
        <f t="shared" si="17"/>
        <v>-105616.98</v>
      </c>
      <c r="CU21" s="24">
        <f t="shared" si="17"/>
        <v>-105616.98</v>
      </c>
      <c r="CV21" s="24">
        <f t="shared" si="17"/>
        <v>-105616.98</v>
      </c>
      <c r="CW21" s="24">
        <f t="shared" si="17"/>
        <v>-110897.829</v>
      </c>
      <c r="CX21" s="24">
        <f t="shared" si="17"/>
        <v>-110897.829</v>
      </c>
      <c r="CY21" s="24">
        <f t="shared" si="17"/>
        <v>-110897.829</v>
      </c>
      <c r="CZ21" s="24">
        <f t="shared" si="17"/>
        <v>-110897.829</v>
      </c>
      <c r="DA21" s="24">
        <f t="shared" si="17"/>
        <v>-116442.72044999999</v>
      </c>
      <c r="DB21" s="24">
        <f t="shared" si="17"/>
        <v>-116442.72044999999</v>
      </c>
      <c r="DC21" s="24">
        <f t="shared" si="17"/>
        <v>-116442.72044999999</v>
      </c>
      <c r="DD21" s="24">
        <f t="shared" si="17"/>
        <v>-116442.72044999999</v>
      </c>
      <c r="DE21" s="24">
        <f t="shared" si="17"/>
        <v>-122264.85647249999</v>
      </c>
      <c r="DF21" s="24">
        <f t="shared" si="17"/>
        <v>-122264.85647249999</v>
      </c>
      <c r="DG21" s="24">
        <f t="shared" si="17"/>
        <v>-122264.85647249999</v>
      </c>
      <c r="DH21" s="24">
        <f t="shared" si="17"/>
        <v>-122264.85647249999</v>
      </c>
      <c r="DI21" s="24">
        <f t="shared" si="17"/>
        <v>-128378.099296125</v>
      </c>
      <c r="DJ21" s="24">
        <f t="shared" si="17"/>
        <v>-128378.099296125</v>
      </c>
      <c r="DK21" s="24">
        <f t="shared" si="17"/>
        <v>-128378.099296125</v>
      </c>
      <c r="DL21" s="24">
        <f t="shared" si="17"/>
        <v>-128378.099296125</v>
      </c>
    </row>
    <row r="22" spans="1:116" ht="14.25" customHeight="1" x14ac:dyDescent="0.4">
      <c r="G22" s="326" t="s">
        <v>643</v>
      </c>
      <c r="K22" s="24">
        <f t="shared" si="13"/>
        <v>-4000.0000000000005</v>
      </c>
      <c r="L22" s="24">
        <f t="shared" si="13"/>
        <v>-4000.0000000000005</v>
      </c>
      <c r="M22" s="24">
        <f t="shared" si="13"/>
        <v>-4000.0000000000005</v>
      </c>
      <c r="N22" s="24">
        <f t="shared" si="13"/>
        <v>-4000.0000000000005</v>
      </c>
      <c r="O22" s="24">
        <f t="shared" si="13"/>
        <v>-4000.0000000000005</v>
      </c>
      <c r="P22" s="24">
        <f t="shared" si="13"/>
        <v>-4000.0000000000005</v>
      </c>
      <c r="S22" s="358">
        <f t="shared" ref="S22:AB25" si="18">SUMIF($J:$J,$G22,S:S)</f>
        <v>-333.33333333333331</v>
      </c>
      <c r="T22" s="358">
        <f t="shared" si="18"/>
        <v>-333.33333333333331</v>
      </c>
      <c r="U22" s="358">
        <f t="shared" si="18"/>
        <v>-333.33333333333331</v>
      </c>
      <c r="V22" s="358">
        <f t="shared" si="18"/>
        <v>-333.33333333333331</v>
      </c>
      <c r="W22" s="260">
        <f t="shared" si="18"/>
        <v>-333.33333333333331</v>
      </c>
      <c r="X22" s="260">
        <f t="shared" si="18"/>
        <v>-333.33333333333331</v>
      </c>
      <c r="Y22" s="260">
        <f t="shared" si="18"/>
        <v>-333.33333333333331</v>
      </c>
      <c r="Z22" s="260">
        <f t="shared" si="18"/>
        <v>-333.33333333333331</v>
      </c>
      <c r="AA22" s="260">
        <f t="shared" si="18"/>
        <v>-333.33333333333331</v>
      </c>
      <c r="AB22" s="260">
        <f t="shared" si="18"/>
        <v>-333.33333333333331</v>
      </c>
      <c r="AC22" s="260">
        <f t="shared" ref="AC22:AL25" si="19">SUMIF($J:$J,$G22,AC:AC)</f>
        <v>-333.33333333333331</v>
      </c>
      <c r="AD22" s="260">
        <f t="shared" si="19"/>
        <v>-333.33333333333331</v>
      </c>
      <c r="AE22" s="260">
        <f t="shared" si="19"/>
        <v>-333.33333333333331</v>
      </c>
      <c r="AF22" s="260">
        <f t="shared" si="19"/>
        <v>-333.33333333333331</v>
      </c>
      <c r="AG22" s="260">
        <f t="shared" si="19"/>
        <v>-333.33333333333331</v>
      </c>
      <c r="AH22" s="260">
        <f t="shared" si="19"/>
        <v>-333.33333333333331</v>
      </c>
      <c r="AI22" s="260">
        <f t="shared" si="19"/>
        <v>-333.33333333333331</v>
      </c>
      <c r="AJ22" s="260">
        <f t="shared" si="19"/>
        <v>-333.33333333333331</v>
      </c>
      <c r="AK22" s="260">
        <f t="shared" si="19"/>
        <v>-333.33333333333331</v>
      </c>
      <c r="AL22" s="260">
        <f t="shared" si="19"/>
        <v>-333.33333333333331</v>
      </c>
      <c r="AM22" s="260">
        <f t="shared" ref="AM22:AV25" si="20">SUMIF($J:$J,$G22,AM:AM)</f>
        <v>-333.33333333333331</v>
      </c>
      <c r="AN22" s="260">
        <f t="shared" si="20"/>
        <v>-333.33333333333331</v>
      </c>
      <c r="AO22" s="260">
        <f t="shared" si="20"/>
        <v>-333.33333333333331</v>
      </c>
      <c r="AP22" s="260">
        <f t="shared" si="20"/>
        <v>-333.33333333333331</v>
      </c>
      <c r="AQ22" s="260">
        <f t="shared" si="20"/>
        <v>-333.33333333333331</v>
      </c>
      <c r="AR22" s="260">
        <f t="shared" si="20"/>
        <v>-333.33333333333331</v>
      </c>
      <c r="AS22" s="260">
        <f t="shared" si="20"/>
        <v>-333.33333333333331</v>
      </c>
      <c r="AT22" s="260">
        <f t="shared" si="20"/>
        <v>-333.33333333333331</v>
      </c>
      <c r="AU22" s="260">
        <f t="shared" si="20"/>
        <v>-333.33333333333331</v>
      </c>
      <c r="AV22" s="260">
        <f t="shared" si="20"/>
        <v>-333.33333333333331</v>
      </c>
      <c r="AW22" s="260">
        <f t="shared" ref="AW22:BF25" si="21">SUMIF($J:$J,$G22,AW:AW)</f>
        <v>-333.33333333333331</v>
      </c>
      <c r="AX22" s="260">
        <f t="shared" si="21"/>
        <v>-333.33333333333331</v>
      </c>
      <c r="AY22" s="260">
        <f t="shared" si="21"/>
        <v>-333.33333333333331</v>
      </c>
      <c r="AZ22" s="260">
        <f t="shared" si="21"/>
        <v>-333.33333333333331</v>
      </c>
      <c r="BA22" s="260">
        <f t="shared" si="21"/>
        <v>-333.33333333333331</v>
      </c>
      <c r="BB22" s="260">
        <f t="shared" si="21"/>
        <v>-333.33333333333331</v>
      </c>
      <c r="BC22" s="260">
        <f t="shared" si="21"/>
        <v>-333.33333333333331</v>
      </c>
      <c r="BD22" s="260">
        <f t="shared" si="21"/>
        <v>-333.33333333333331</v>
      </c>
      <c r="BE22" s="260">
        <f t="shared" si="21"/>
        <v>-333.33333333333331</v>
      </c>
      <c r="BF22" s="260">
        <f t="shared" si="21"/>
        <v>-333.33333333333331</v>
      </c>
      <c r="BG22" s="260">
        <f t="shared" ref="BG22:BP25" si="22">SUMIF($J:$J,$G22,BG:BG)</f>
        <v>-333.33333333333331</v>
      </c>
      <c r="BH22" s="260">
        <f t="shared" si="22"/>
        <v>-333.33333333333331</v>
      </c>
      <c r="BI22" s="260">
        <f t="shared" si="22"/>
        <v>-333.33333333333331</v>
      </c>
      <c r="BJ22" s="260">
        <f t="shared" si="22"/>
        <v>-333.33333333333331</v>
      </c>
      <c r="BK22" s="260">
        <f t="shared" si="22"/>
        <v>-333.33333333333331</v>
      </c>
      <c r="BL22" s="260">
        <f t="shared" si="22"/>
        <v>-333.33333333333331</v>
      </c>
      <c r="BM22" s="260">
        <f t="shared" si="22"/>
        <v>-333.33333333333331</v>
      </c>
      <c r="BN22" s="260">
        <f t="shared" si="22"/>
        <v>-333.33333333333331</v>
      </c>
      <c r="BO22" s="260">
        <f t="shared" si="22"/>
        <v>-333.33333333333331</v>
      </c>
      <c r="BP22" s="260">
        <f t="shared" si="22"/>
        <v>-333.33333333333331</v>
      </c>
      <c r="BQ22" s="260">
        <f t="shared" ref="BQ22:BZ25" si="23">SUMIF($J:$J,$G22,BQ:BQ)</f>
        <v>-333.33333333333331</v>
      </c>
      <c r="BR22" s="260">
        <f t="shared" si="23"/>
        <v>-333.33333333333331</v>
      </c>
      <c r="BS22" s="260">
        <f t="shared" si="23"/>
        <v>-333.33333333333331</v>
      </c>
      <c r="BT22" s="260">
        <f t="shared" si="23"/>
        <v>-333.33333333333331</v>
      </c>
      <c r="BU22" s="260">
        <f t="shared" si="23"/>
        <v>-333.33333333333331</v>
      </c>
      <c r="BV22" s="260">
        <f t="shared" si="23"/>
        <v>-333.33333333333331</v>
      </c>
      <c r="BW22" s="260">
        <f t="shared" si="23"/>
        <v>-333.33333333333331</v>
      </c>
      <c r="BX22" s="260">
        <f t="shared" si="23"/>
        <v>-333.33333333333331</v>
      </c>
      <c r="BY22" s="260">
        <f t="shared" si="23"/>
        <v>-333.33333333333331</v>
      </c>
      <c r="BZ22" s="260">
        <f t="shared" si="23"/>
        <v>-333.33333333333331</v>
      </c>
      <c r="CA22" s="260">
        <f t="shared" ref="CA22:CL25" si="24">SUMIF($J:$J,$G22,CA:CA)</f>
        <v>-333.33333333333331</v>
      </c>
      <c r="CB22" s="260">
        <f t="shared" si="24"/>
        <v>-333.33333333333331</v>
      </c>
      <c r="CC22" s="260">
        <f t="shared" si="24"/>
        <v>-333.33333333333331</v>
      </c>
      <c r="CD22" s="260">
        <f t="shared" si="24"/>
        <v>-333.33333333333331</v>
      </c>
      <c r="CE22" s="260">
        <f t="shared" si="24"/>
        <v>-333.33333333333331</v>
      </c>
      <c r="CF22" s="260">
        <f t="shared" si="24"/>
        <v>-333.33333333333331</v>
      </c>
      <c r="CG22" s="260">
        <f t="shared" si="24"/>
        <v>-333.33333333333331</v>
      </c>
      <c r="CH22" s="260">
        <f t="shared" si="24"/>
        <v>-333.33333333333331</v>
      </c>
      <c r="CI22" s="260">
        <f t="shared" si="24"/>
        <v>-333.33333333333331</v>
      </c>
      <c r="CJ22" s="260">
        <f t="shared" si="24"/>
        <v>-333.33333333333331</v>
      </c>
      <c r="CK22" s="260">
        <f t="shared" si="24"/>
        <v>-333.33333333333331</v>
      </c>
      <c r="CL22" s="260">
        <f t="shared" si="24"/>
        <v>-333.33333333333331</v>
      </c>
      <c r="CO22" s="260" t="e">
        <f t="shared" ref="CO22:CX25" si="25">SUMIF($J:$J,$G22,CO:CO)</f>
        <v>#N/A</v>
      </c>
      <c r="CP22" s="260" t="e">
        <f t="shared" si="25"/>
        <v>#N/A</v>
      </c>
      <c r="CQ22" s="260" t="e">
        <f t="shared" si="25"/>
        <v>#N/A</v>
      </c>
      <c r="CR22" s="260" t="e">
        <f t="shared" si="25"/>
        <v>#N/A</v>
      </c>
      <c r="CS22" s="260" t="e">
        <f t="shared" si="25"/>
        <v>#N/A</v>
      </c>
      <c r="CT22" s="260" t="e">
        <f t="shared" si="25"/>
        <v>#N/A</v>
      </c>
      <c r="CU22" s="260" t="e">
        <f t="shared" si="25"/>
        <v>#N/A</v>
      </c>
      <c r="CV22" s="260" t="e">
        <f t="shared" si="25"/>
        <v>#N/A</v>
      </c>
      <c r="CW22" s="260" t="e">
        <f t="shared" si="25"/>
        <v>#N/A</v>
      </c>
      <c r="CX22" s="260" t="e">
        <f t="shared" si="25"/>
        <v>#N/A</v>
      </c>
      <c r="CY22" s="260" t="e">
        <f t="shared" ref="CY22:DL25" si="26">SUMIF($J:$J,$G22,CY:CY)</f>
        <v>#N/A</v>
      </c>
      <c r="CZ22" s="260" t="e">
        <f t="shared" si="26"/>
        <v>#N/A</v>
      </c>
      <c r="DA22" s="260" t="e">
        <f t="shared" si="26"/>
        <v>#N/A</v>
      </c>
      <c r="DB22" s="260" t="e">
        <f t="shared" si="26"/>
        <v>#N/A</v>
      </c>
      <c r="DC22" s="260" t="e">
        <f t="shared" si="26"/>
        <v>#N/A</v>
      </c>
      <c r="DD22" s="260" t="e">
        <f t="shared" si="26"/>
        <v>#N/A</v>
      </c>
      <c r="DE22" s="260" t="e">
        <f t="shared" si="26"/>
        <v>#N/A</v>
      </c>
      <c r="DF22" s="260" t="e">
        <f t="shared" si="26"/>
        <v>#N/A</v>
      </c>
      <c r="DG22" s="260" t="e">
        <f t="shared" si="26"/>
        <v>#N/A</v>
      </c>
      <c r="DH22" s="260" t="e">
        <f t="shared" si="26"/>
        <v>#N/A</v>
      </c>
      <c r="DI22" s="260" t="e">
        <f t="shared" si="26"/>
        <v>#N/A</v>
      </c>
      <c r="DJ22" s="260" t="e">
        <f t="shared" si="26"/>
        <v>#N/A</v>
      </c>
      <c r="DK22" s="260" t="e">
        <f t="shared" si="26"/>
        <v>#N/A</v>
      </c>
      <c r="DL22" s="260" t="e">
        <f t="shared" si="26"/>
        <v>#N/A</v>
      </c>
    </row>
    <row r="23" spans="1:116" ht="14.25" customHeight="1" x14ac:dyDescent="0.4">
      <c r="G23" s="326" t="s">
        <v>645</v>
      </c>
      <c r="K23" s="24">
        <f t="shared" si="13"/>
        <v>0</v>
      </c>
      <c r="L23" s="24">
        <f t="shared" si="13"/>
        <v>0</v>
      </c>
      <c r="M23" s="24">
        <f t="shared" si="13"/>
        <v>0</v>
      </c>
      <c r="N23" s="24">
        <f t="shared" si="13"/>
        <v>0</v>
      </c>
      <c r="O23" s="24">
        <f t="shared" si="13"/>
        <v>0</v>
      </c>
      <c r="P23" s="24">
        <f t="shared" si="13"/>
        <v>0</v>
      </c>
      <c r="S23" s="358">
        <f t="shared" si="18"/>
        <v>0</v>
      </c>
      <c r="T23" s="358">
        <f t="shared" si="18"/>
        <v>0</v>
      </c>
      <c r="U23" s="358">
        <f t="shared" si="18"/>
        <v>0</v>
      </c>
      <c r="V23" s="358">
        <f t="shared" si="18"/>
        <v>0</v>
      </c>
      <c r="W23" s="260">
        <f t="shared" si="18"/>
        <v>0</v>
      </c>
      <c r="X23" s="260">
        <f t="shared" si="18"/>
        <v>0</v>
      </c>
      <c r="Y23" s="260">
        <f t="shared" si="18"/>
        <v>0</v>
      </c>
      <c r="Z23" s="260">
        <f t="shared" si="18"/>
        <v>0</v>
      </c>
      <c r="AA23" s="260">
        <f t="shared" si="18"/>
        <v>0</v>
      </c>
      <c r="AB23" s="260">
        <f t="shared" si="18"/>
        <v>0</v>
      </c>
      <c r="AC23" s="260">
        <f t="shared" si="19"/>
        <v>0</v>
      </c>
      <c r="AD23" s="260">
        <f t="shared" si="19"/>
        <v>0</v>
      </c>
      <c r="AE23" s="260">
        <f t="shared" si="19"/>
        <v>0</v>
      </c>
      <c r="AF23" s="260">
        <f t="shared" si="19"/>
        <v>0</v>
      </c>
      <c r="AG23" s="260">
        <f t="shared" si="19"/>
        <v>0</v>
      </c>
      <c r="AH23" s="260">
        <f t="shared" si="19"/>
        <v>0</v>
      </c>
      <c r="AI23" s="260">
        <f t="shared" si="19"/>
        <v>0</v>
      </c>
      <c r="AJ23" s="260">
        <f t="shared" si="19"/>
        <v>0</v>
      </c>
      <c r="AK23" s="260">
        <f t="shared" si="19"/>
        <v>0</v>
      </c>
      <c r="AL23" s="260">
        <f t="shared" si="19"/>
        <v>0</v>
      </c>
      <c r="AM23" s="260">
        <f t="shared" si="20"/>
        <v>0</v>
      </c>
      <c r="AN23" s="260">
        <f t="shared" si="20"/>
        <v>0</v>
      </c>
      <c r="AO23" s="260">
        <f t="shared" si="20"/>
        <v>0</v>
      </c>
      <c r="AP23" s="260">
        <f t="shared" si="20"/>
        <v>0</v>
      </c>
      <c r="AQ23" s="260">
        <f t="shared" si="20"/>
        <v>0</v>
      </c>
      <c r="AR23" s="260">
        <f t="shared" si="20"/>
        <v>0</v>
      </c>
      <c r="AS23" s="260">
        <f t="shared" si="20"/>
        <v>0</v>
      </c>
      <c r="AT23" s="260">
        <f t="shared" si="20"/>
        <v>0</v>
      </c>
      <c r="AU23" s="260">
        <f t="shared" si="20"/>
        <v>0</v>
      </c>
      <c r="AV23" s="260">
        <f t="shared" si="20"/>
        <v>0</v>
      </c>
      <c r="AW23" s="260">
        <f t="shared" si="21"/>
        <v>0</v>
      </c>
      <c r="AX23" s="260">
        <f t="shared" si="21"/>
        <v>0</v>
      </c>
      <c r="AY23" s="260">
        <f t="shared" si="21"/>
        <v>0</v>
      </c>
      <c r="AZ23" s="260">
        <f t="shared" si="21"/>
        <v>0</v>
      </c>
      <c r="BA23" s="260">
        <f t="shared" si="21"/>
        <v>0</v>
      </c>
      <c r="BB23" s="260">
        <f t="shared" si="21"/>
        <v>0</v>
      </c>
      <c r="BC23" s="260">
        <f t="shared" si="21"/>
        <v>0</v>
      </c>
      <c r="BD23" s="260">
        <f t="shared" si="21"/>
        <v>0</v>
      </c>
      <c r="BE23" s="260">
        <f t="shared" si="21"/>
        <v>0</v>
      </c>
      <c r="BF23" s="260">
        <f t="shared" si="21"/>
        <v>0</v>
      </c>
      <c r="BG23" s="260">
        <f t="shared" si="22"/>
        <v>0</v>
      </c>
      <c r="BH23" s="260">
        <f t="shared" si="22"/>
        <v>0</v>
      </c>
      <c r="BI23" s="260">
        <f t="shared" si="22"/>
        <v>0</v>
      </c>
      <c r="BJ23" s="260">
        <f t="shared" si="22"/>
        <v>0</v>
      </c>
      <c r="BK23" s="260">
        <f t="shared" si="22"/>
        <v>0</v>
      </c>
      <c r="BL23" s="260">
        <f t="shared" si="22"/>
        <v>0</v>
      </c>
      <c r="BM23" s="260">
        <f t="shared" si="22"/>
        <v>0</v>
      </c>
      <c r="BN23" s="260">
        <f t="shared" si="22"/>
        <v>0</v>
      </c>
      <c r="BO23" s="260">
        <f t="shared" si="22"/>
        <v>0</v>
      </c>
      <c r="BP23" s="260">
        <f t="shared" si="22"/>
        <v>0</v>
      </c>
      <c r="BQ23" s="260">
        <f t="shared" si="23"/>
        <v>0</v>
      </c>
      <c r="BR23" s="260">
        <f t="shared" si="23"/>
        <v>0</v>
      </c>
      <c r="BS23" s="260">
        <f t="shared" si="23"/>
        <v>0</v>
      </c>
      <c r="BT23" s="260">
        <f t="shared" si="23"/>
        <v>0</v>
      </c>
      <c r="BU23" s="260">
        <f t="shared" si="23"/>
        <v>0</v>
      </c>
      <c r="BV23" s="260">
        <f t="shared" si="23"/>
        <v>0</v>
      </c>
      <c r="BW23" s="260">
        <f t="shared" si="23"/>
        <v>0</v>
      </c>
      <c r="BX23" s="260">
        <f t="shared" si="23"/>
        <v>0</v>
      </c>
      <c r="BY23" s="260">
        <f t="shared" si="23"/>
        <v>0</v>
      </c>
      <c r="BZ23" s="260">
        <f t="shared" si="23"/>
        <v>0</v>
      </c>
      <c r="CA23" s="260">
        <f t="shared" si="24"/>
        <v>0</v>
      </c>
      <c r="CB23" s="260">
        <f t="shared" si="24"/>
        <v>0</v>
      </c>
      <c r="CC23" s="260">
        <f t="shared" si="24"/>
        <v>0</v>
      </c>
      <c r="CD23" s="260">
        <f t="shared" si="24"/>
        <v>0</v>
      </c>
      <c r="CE23" s="260">
        <f t="shared" si="24"/>
        <v>0</v>
      </c>
      <c r="CF23" s="260">
        <f t="shared" si="24"/>
        <v>0</v>
      </c>
      <c r="CG23" s="260">
        <f t="shared" si="24"/>
        <v>0</v>
      </c>
      <c r="CH23" s="260">
        <f t="shared" si="24"/>
        <v>0</v>
      </c>
      <c r="CI23" s="260">
        <f t="shared" si="24"/>
        <v>0</v>
      </c>
      <c r="CJ23" s="260">
        <f t="shared" si="24"/>
        <v>0</v>
      </c>
      <c r="CK23" s="260">
        <f t="shared" si="24"/>
        <v>0</v>
      </c>
      <c r="CL23" s="260">
        <f t="shared" si="24"/>
        <v>0</v>
      </c>
      <c r="CO23" s="260" t="e">
        <f t="shared" si="25"/>
        <v>#N/A</v>
      </c>
      <c r="CP23" s="260" t="e">
        <f t="shared" si="25"/>
        <v>#N/A</v>
      </c>
      <c r="CQ23" s="260" t="e">
        <f t="shared" si="25"/>
        <v>#N/A</v>
      </c>
      <c r="CR23" s="260" t="e">
        <f t="shared" si="25"/>
        <v>#N/A</v>
      </c>
      <c r="CS23" s="260" t="e">
        <f t="shared" si="25"/>
        <v>#N/A</v>
      </c>
      <c r="CT23" s="260" t="e">
        <f t="shared" si="25"/>
        <v>#N/A</v>
      </c>
      <c r="CU23" s="260" t="e">
        <f t="shared" si="25"/>
        <v>#N/A</v>
      </c>
      <c r="CV23" s="260" t="e">
        <f t="shared" si="25"/>
        <v>#N/A</v>
      </c>
      <c r="CW23" s="260" t="e">
        <f t="shared" si="25"/>
        <v>#N/A</v>
      </c>
      <c r="CX23" s="260" t="e">
        <f t="shared" si="25"/>
        <v>#N/A</v>
      </c>
      <c r="CY23" s="260" t="e">
        <f t="shared" si="26"/>
        <v>#N/A</v>
      </c>
      <c r="CZ23" s="260" t="e">
        <f t="shared" si="26"/>
        <v>#N/A</v>
      </c>
      <c r="DA23" s="260" t="e">
        <f t="shared" si="26"/>
        <v>#N/A</v>
      </c>
      <c r="DB23" s="260" t="e">
        <f t="shared" si="26"/>
        <v>#N/A</v>
      </c>
      <c r="DC23" s="260" t="e">
        <f t="shared" si="26"/>
        <v>#N/A</v>
      </c>
      <c r="DD23" s="260" t="e">
        <f t="shared" si="26"/>
        <v>#N/A</v>
      </c>
      <c r="DE23" s="260" t="e">
        <f t="shared" si="26"/>
        <v>#N/A</v>
      </c>
      <c r="DF23" s="260" t="e">
        <f t="shared" si="26"/>
        <v>#N/A</v>
      </c>
      <c r="DG23" s="260" t="e">
        <f t="shared" si="26"/>
        <v>#N/A</v>
      </c>
      <c r="DH23" s="260" t="e">
        <f t="shared" si="26"/>
        <v>#N/A</v>
      </c>
      <c r="DI23" s="260" t="e">
        <f t="shared" si="26"/>
        <v>#N/A</v>
      </c>
      <c r="DJ23" s="260" t="e">
        <f t="shared" si="26"/>
        <v>#N/A</v>
      </c>
      <c r="DK23" s="260" t="e">
        <f t="shared" si="26"/>
        <v>#N/A</v>
      </c>
      <c r="DL23" s="260" t="e">
        <f t="shared" si="26"/>
        <v>#N/A</v>
      </c>
    </row>
    <row r="24" spans="1:116" ht="14.25" customHeight="1" x14ac:dyDescent="0.4">
      <c r="G24" s="326" t="s">
        <v>646</v>
      </c>
      <c r="K24" s="24">
        <f t="shared" ref="K24:P25" si="27">SUMIF($3:$3,K$2,24:24)</f>
        <v>0</v>
      </c>
      <c r="L24" s="24">
        <f t="shared" si="27"/>
        <v>0</v>
      </c>
      <c r="M24" s="24">
        <f t="shared" si="27"/>
        <v>0</v>
      </c>
      <c r="N24" s="24">
        <f t="shared" si="27"/>
        <v>0</v>
      </c>
      <c r="O24" s="24">
        <f t="shared" si="27"/>
        <v>0</v>
      </c>
      <c r="P24" s="24">
        <f t="shared" si="27"/>
        <v>0</v>
      </c>
      <c r="S24" s="358">
        <f t="shared" si="18"/>
        <v>0</v>
      </c>
      <c r="T24" s="358">
        <f t="shared" si="18"/>
        <v>0</v>
      </c>
      <c r="U24" s="358">
        <f t="shared" si="18"/>
        <v>0</v>
      </c>
      <c r="V24" s="358">
        <f t="shared" si="18"/>
        <v>0</v>
      </c>
      <c r="W24" s="260">
        <f t="shared" si="18"/>
        <v>0</v>
      </c>
      <c r="X24" s="260">
        <f t="shared" si="18"/>
        <v>0</v>
      </c>
      <c r="Y24" s="260">
        <f t="shared" si="18"/>
        <v>0</v>
      </c>
      <c r="Z24" s="260">
        <f t="shared" si="18"/>
        <v>0</v>
      </c>
      <c r="AA24" s="260">
        <f t="shared" si="18"/>
        <v>0</v>
      </c>
      <c r="AB24" s="260">
        <f t="shared" si="18"/>
        <v>0</v>
      </c>
      <c r="AC24" s="260">
        <f t="shared" si="19"/>
        <v>0</v>
      </c>
      <c r="AD24" s="260">
        <f t="shared" si="19"/>
        <v>0</v>
      </c>
      <c r="AE24" s="260">
        <f t="shared" si="19"/>
        <v>0</v>
      </c>
      <c r="AF24" s="260">
        <f t="shared" si="19"/>
        <v>0</v>
      </c>
      <c r="AG24" s="260">
        <f t="shared" si="19"/>
        <v>0</v>
      </c>
      <c r="AH24" s="260">
        <f t="shared" si="19"/>
        <v>0</v>
      </c>
      <c r="AI24" s="260">
        <f t="shared" si="19"/>
        <v>0</v>
      </c>
      <c r="AJ24" s="260">
        <f t="shared" si="19"/>
        <v>0</v>
      </c>
      <c r="AK24" s="260">
        <f t="shared" si="19"/>
        <v>0</v>
      </c>
      <c r="AL24" s="260">
        <f t="shared" si="19"/>
        <v>0</v>
      </c>
      <c r="AM24" s="260">
        <f t="shared" si="20"/>
        <v>0</v>
      </c>
      <c r="AN24" s="260">
        <f t="shared" si="20"/>
        <v>0</v>
      </c>
      <c r="AO24" s="260">
        <f t="shared" si="20"/>
        <v>0</v>
      </c>
      <c r="AP24" s="260">
        <f t="shared" si="20"/>
        <v>0</v>
      </c>
      <c r="AQ24" s="260">
        <f t="shared" si="20"/>
        <v>0</v>
      </c>
      <c r="AR24" s="260">
        <f t="shared" si="20"/>
        <v>0</v>
      </c>
      <c r="AS24" s="260">
        <f t="shared" si="20"/>
        <v>0</v>
      </c>
      <c r="AT24" s="260">
        <f t="shared" si="20"/>
        <v>0</v>
      </c>
      <c r="AU24" s="260">
        <f t="shared" si="20"/>
        <v>0</v>
      </c>
      <c r="AV24" s="260">
        <f t="shared" si="20"/>
        <v>0</v>
      </c>
      <c r="AW24" s="260">
        <f t="shared" si="21"/>
        <v>0</v>
      </c>
      <c r="AX24" s="260">
        <f t="shared" si="21"/>
        <v>0</v>
      </c>
      <c r="AY24" s="260">
        <f t="shared" si="21"/>
        <v>0</v>
      </c>
      <c r="AZ24" s="260">
        <f t="shared" si="21"/>
        <v>0</v>
      </c>
      <c r="BA24" s="260">
        <f t="shared" si="21"/>
        <v>0</v>
      </c>
      <c r="BB24" s="260">
        <f t="shared" si="21"/>
        <v>0</v>
      </c>
      <c r="BC24" s="260">
        <f t="shared" si="21"/>
        <v>0</v>
      </c>
      <c r="BD24" s="260">
        <f t="shared" si="21"/>
        <v>0</v>
      </c>
      <c r="BE24" s="260">
        <f t="shared" si="21"/>
        <v>0</v>
      </c>
      <c r="BF24" s="260">
        <f t="shared" si="21"/>
        <v>0</v>
      </c>
      <c r="BG24" s="260">
        <f t="shared" si="22"/>
        <v>0</v>
      </c>
      <c r="BH24" s="260">
        <f t="shared" si="22"/>
        <v>0</v>
      </c>
      <c r="BI24" s="260">
        <f t="shared" si="22"/>
        <v>0</v>
      </c>
      <c r="BJ24" s="260">
        <f t="shared" si="22"/>
        <v>0</v>
      </c>
      <c r="BK24" s="260">
        <f t="shared" si="22"/>
        <v>0</v>
      </c>
      <c r="BL24" s="260">
        <f t="shared" si="22"/>
        <v>0</v>
      </c>
      <c r="BM24" s="260">
        <f t="shared" si="22"/>
        <v>0</v>
      </c>
      <c r="BN24" s="260">
        <f t="shared" si="22"/>
        <v>0</v>
      </c>
      <c r="BO24" s="260">
        <f t="shared" si="22"/>
        <v>0</v>
      </c>
      <c r="BP24" s="260">
        <f t="shared" si="22"/>
        <v>0</v>
      </c>
      <c r="BQ24" s="260">
        <f t="shared" si="23"/>
        <v>0</v>
      </c>
      <c r="BR24" s="260">
        <f t="shared" si="23"/>
        <v>0</v>
      </c>
      <c r="BS24" s="260">
        <f t="shared" si="23"/>
        <v>0</v>
      </c>
      <c r="BT24" s="260">
        <f t="shared" si="23"/>
        <v>0</v>
      </c>
      <c r="BU24" s="260">
        <f t="shared" si="23"/>
        <v>0</v>
      </c>
      <c r="BV24" s="260">
        <f t="shared" si="23"/>
        <v>0</v>
      </c>
      <c r="BW24" s="260">
        <f t="shared" si="23"/>
        <v>0</v>
      </c>
      <c r="BX24" s="260">
        <f t="shared" si="23"/>
        <v>0</v>
      </c>
      <c r="BY24" s="260">
        <f t="shared" si="23"/>
        <v>0</v>
      </c>
      <c r="BZ24" s="260">
        <f t="shared" si="23"/>
        <v>0</v>
      </c>
      <c r="CA24" s="260">
        <f t="shared" si="24"/>
        <v>0</v>
      </c>
      <c r="CB24" s="260">
        <f t="shared" si="24"/>
        <v>0</v>
      </c>
      <c r="CC24" s="260">
        <f t="shared" si="24"/>
        <v>0</v>
      </c>
      <c r="CD24" s="260">
        <f t="shared" si="24"/>
        <v>0</v>
      </c>
      <c r="CE24" s="260">
        <f t="shared" si="24"/>
        <v>0</v>
      </c>
      <c r="CF24" s="260">
        <f t="shared" si="24"/>
        <v>0</v>
      </c>
      <c r="CG24" s="260">
        <f t="shared" si="24"/>
        <v>0</v>
      </c>
      <c r="CH24" s="260">
        <f t="shared" si="24"/>
        <v>0</v>
      </c>
      <c r="CI24" s="260">
        <f t="shared" si="24"/>
        <v>0</v>
      </c>
      <c r="CJ24" s="260">
        <f t="shared" si="24"/>
        <v>0</v>
      </c>
      <c r="CK24" s="260">
        <f t="shared" si="24"/>
        <v>0</v>
      </c>
      <c r="CL24" s="260">
        <f t="shared" si="24"/>
        <v>0</v>
      </c>
      <c r="CO24" s="260">
        <f t="shared" si="25"/>
        <v>0</v>
      </c>
      <c r="CP24" s="260">
        <f t="shared" si="25"/>
        <v>0</v>
      </c>
      <c r="CQ24" s="260">
        <f t="shared" si="25"/>
        <v>0</v>
      </c>
      <c r="CR24" s="260">
        <f t="shared" si="25"/>
        <v>0</v>
      </c>
      <c r="CS24" s="260">
        <f t="shared" si="25"/>
        <v>0</v>
      </c>
      <c r="CT24" s="260">
        <f t="shared" si="25"/>
        <v>0</v>
      </c>
      <c r="CU24" s="260">
        <f t="shared" si="25"/>
        <v>0</v>
      </c>
      <c r="CV24" s="260">
        <f t="shared" si="25"/>
        <v>0</v>
      </c>
      <c r="CW24" s="260">
        <f t="shared" si="25"/>
        <v>0</v>
      </c>
      <c r="CX24" s="260">
        <f t="shared" si="25"/>
        <v>0</v>
      </c>
      <c r="CY24" s="260">
        <f t="shared" si="26"/>
        <v>0</v>
      </c>
      <c r="CZ24" s="260">
        <f t="shared" si="26"/>
        <v>0</v>
      </c>
      <c r="DA24" s="260">
        <f t="shared" si="26"/>
        <v>0</v>
      </c>
      <c r="DB24" s="260">
        <f t="shared" si="26"/>
        <v>0</v>
      </c>
      <c r="DC24" s="260">
        <f t="shared" si="26"/>
        <v>0</v>
      </c>
      <c r="DD24" s="260">
        <f t="shared" si="26"/>
        <v>0</v>
      </c>
      <c r="DE24" s="260">
        <f t="shared" si="26"/>
        <v>0</v>
      </c>
      <c r="DF24" s="260">
        <f t="shared" si="26"/>
        <v>0</v>
      </c>
      <c r="DG24" s="260">
        <f t="shared" si="26"/>
        <v>0</v>
      </c>
      <c r="DH24" s="260">
        <f t="shared" si="26"/>
        <v>0</v>
      </c>
      <c r="DI24" s="260">
        <f t="shared" si="26"/>
        <v>0</v>
      </c>
      <c r="DJ24" s="260">
        <f t="shared" si="26"/>
        <v>0</v>
      </c>
      <c r="DK24" s="260">
        <f t="shared" si="26"/>
        <v>0</v>
      </c>
      <c r="DL24" s="260">
        <f t="shared" si="26"/>
        <v>0</v>
      </c>
    </row>
    <row r="25" spans="1:116" ht="14.25" customHeight="1" x14ac:dyDescent="0.4">
      <c r="G25" s="326" t="s">
        <v>651</v>
      </c>
      <c r="K25" s="24">
        <f t="shared" si="27"/>
        <v>-1000.0000000000001</v>
      </c>
      <c r="L25" s="24">
        <f t="shared" si="27"/>
        <v>-1000.0000000000001</v>
      </c>
      <c r="M25" s="24">
        <f t="shared" si="27"/>
        <v>-1000.0000000000001</v>
      </c>
      <c r="N25" s="24">
        <f t="shared" si="27"/>
        <v>-1000.0000000000001</v>
      </c>
      <c r="O25" s="24">
        <f t="shared" si="27"/>
        <v>-1000.0000000000001</v>
      </c>
      <c r="P25" s="24">
        <f t="shared" si="27"/>
        <v>-1000.0000000000001</v>
      </c>
      <c r="S25" s="358">
        <f t="shared" si="18"/>
        <v>-83.333333333333329</v>
      </c>
      <c r="T25" s="358">
        <f t="shared" si="18"/>
        <v>-83.333333333333329</v>
      </c>
      <c r="U25" s="358">
        <f t="shared" si="18"/>
        <v>-83.333333333333329</v>
      </c>
      <c r="V25" s="358">
        <f t="shared" si="18"/>
        <v>-83.333333333333329</v>
      </c>
      <c r="W25" s="260">
        <f t="shared" si="18"/>
        <v>-83.333333333333329</v>
      </c>
      <c r="X25" s="260">
        <f t="shared" si="18"/>
        <v>-83.333333333333329</v>
      </c>
      <c r="Y25" s="260">
        <f t="shared" si="18"/>
        <v>-83.333333333333329</v>
      </c>
      <c r="Z25" s="260">
        <f t="shared" si="18"/>
        <v>-83.333333333333329</v>
      </c>
      <c r="AA25" s="260">
        <f t="shared" si="18"/>
        <v>-83.333333333333329</v>
      </c>
      <c r="AB25" s="260">
        <f t="shared" si="18"/>
        <v>-83.333333333333329</v>
      </c>
      <c r="AC25" s="260">
        <f t="shared" si="19"/>
        <v>-83.333333333333329</v>
      </c>
      <c r="AD25" s="260">
        <f t="shared" si="19"/>
        <v>-83.333333333333329</v>
      </c>
      <c r="AE25" s="260">
        <f t="shared" si="19"/>
        <v>-83.333333333333329</v>
      </c>
      <c r="AF25" s="260">
        <f t="shared" si="19"/>
        <v>-83.333333333333329</v>
      </c>
      <c r="AG25" s="260">
        <f t="shared" si="19"/>
        <v>-83.333333333333329</v>
      </c>
      <c r="AH25" s="260">
        <f t="shared" si="19"/>
        <v>-83.333333333333329</v>
      </c>
      <c r="AI25" s="260">
        <f t="shared" si="19"/>
        <v>-83.333333333333329</v>
      </c>
      <c r="AJ25" s="260">
        <f t="shared" si="19"/>
        <v>-83.333333333333329</v>
      </c>
      <c r="AK25" s="260">
        <f t="shared" si="19"/>
        <v>-83.333333333333329</v>
      </c>
      <c r="AL25" s="260">
        <f t="shared" si="19"/>
        <v>-83.333333333333329</v>
      </c>
      <c r="AM25" s="260">
        <f t="shared" si="20"/>
        <v>-83.333333333333329</v>
      </c>
      <c r="AN25" s="260">
        <f t="shared" si="20"/>
        <v>-83.333333333333329</v>
      </c>
      <c r="AO25" s="260">
        <f t="shared" si="20"/>
        <v>-83.333333333333329</v>
      </c>
      <c r="AP25" s="260">
        <f t="shared" si="20"/>
        <v>-83.333333333333329</v>
      </c>
      <c r="AQ25" s="260">
        <f t="shared" si="20"/>
        <v>-83.333333333333329</v>
      </c>
      <c r="AR25" s="260">
        <f t="shared" si="20"/>
        <v>-83.333333333333329</v>
      </c>
      <c r="AS25" s="260">
        <f t="shared" si="20"/>
        <v>-83.333333333333329</v>
      </c>
      <c r="AT25" s="260">
        <f t="shared" si="20"/>
        <v>-83.333333333333329</v>
      </c>
      <c r="AU25" s="260">
        <f t="shared" si="20"/>
        <v>-83.333333333333329</v>
      </c>
      <c r="AV25" s="260">
        <f t="shared" si="20"/>
        <v>-83.333333333333329</v>
      </c>
      <c r="AW25" s="260">
        <f t="shared" si="21"/>
        <v>-83.333333333333329</v>
      </c>
      <c r="AX25" s="260">
        <f t="shared" si="21"/>
        <v>-83.333333333333329</v>
      </c>
      <c r="AY25" s="260">
        <f t="shared" si="21"/>
        <v>-83.333333333333329</v>
      </c>
      <c r="AZ25" s="260">
        <f t="shared" si="21"/>
        <v>-83.333333333333329</v>
      </c>
      <c r="BA25" s="260">
        <f t="shared" si="21"/>
        <v>-83.333333333333329</v>
      </c>
      <c r="BB25" s="260">
        <f t="shared" si="21"/>
        <v>-83.333333333333329</v>
      </c>
      <c r="BC25" s="260">
        <f t="shared" si="21"/>
        <v>-83.333333333333329</v>
      </c>
      <c r="BD25" s="260">
        <f t="shared" si="21"/>
        <v>-83.333333333333329</v>
      </c>
      <c r="BE25" s="260">
        <f t="shared" si="21"/>
        <v>-83.333333333333329</v>
      </c>
      <c r="BF25" s="260">
        <f t="shared" si="21"/>
        <v>-83.333333333333329</v>
      </c>
      <c r="BG25" s="260">
        <f t="shared" si="22"/>
        <v>-83.333333333333329</v>
      </c>
      <c r="BH25" s="260">
        <f t="shared" si="22"/>
        <v>-83.333333333333329</v>
      </c>
      <c r="BI25" s="260">
        <f t="shared" si="22"/>
        <v>-83.333333333333329</v>
      </c>
      <c r="BJ25" s="260">
        <f t="shared" si="22"/>
        <v>-83.333333333333329</v>
      </c>
      <c r="BK25" s="260">
        <f t="shared" si="22"/>
        <v>-83.333333333333329</v>
      </c>
      <c r="BL25" s="260">
        <f t="shared" si="22"/>
        <v>-83.333333333333329</v>
      </c>
      <c r="BM25" s="260">
        <f t="shared" si="22"/>
        <v>-83.333333333333329</v>
      </c>
      <c r="BN25" s="260">
        <f t="shared" si="22"/>
        <v>-83.333333333333329</v>
      </c>
      <c r="BO25" s="260">
        <f t="shared" si="22"/>
        <v>-83.333333333333329</v>
      </c>
      <c r="BP25" s="260">
        <f t="shared" si="22"/>
        <v>-83.333333333333329</v>
      </c>
      <c r="BQ25" s="260">
        <f t="shared" si="23"/>
        <v>-83.333333333333329</v>
      </c>
      <c r="BR25" s="260">
        <f t="shared" si="23"/>
        <v>-83.333333333333329</v>
      </c>
      <c r="BS25" s="260">
        <f t="shared" si="23"/>
        <v>-83.333333333333329</v>
      </c>
      <c r="BT25" s="260">
        <f t="shared" si="23"/>
        <v>-83.333333333333329</v>
      </c>
      <c r="BU25" s="260">
        <f t="shared" si="23"/>
        <v>-83.333333333333329</v>
      </c>
      <c r="BV25" s="260">
        <f t="shared" si="23"/>
        <v>-83.333333333333329</v>
      </c>
      <c r="BW25" s="260">
        <f t="shared" si="23"/>
        <v>-83.333333333333329</v>
      </c>
      <c r="BX25" s="260">
        <f t="shared" si="23"/>
        <v>-83.333333333333329</v>
      </c>
      <c r="BY25" s="260">
        <f t="shared" si="23"/>
        <v>-83.333333333333329</v>
      </c>
      <c r="BZ25" s="260">
        <f t="shared" si="23"/>
        <v>-83.333333333333329</v>
      </c>
      <c r="CA25" s="260">
        <f t="shared" si="24"/>
        <v>-83.333333333333329</v>
      </c>
      <c r="CB25" s="260">
        <f t="shared" si="24"/>
        <v>-83.333333333333329</v>
      </c>
      <c r="CC25" s="260">
        <f t="shared" si="24"/>
        <v>-83.333333333333329</v>
      </c>
      <c r="CD25" s="260">
        <f t="shared" si="24"/>
        <v>-83.333333333333329</v>
      </c>
      <c r="CE25" s="260">
        <f t="shared" si="24"/>
        <v>-83.333333333333329</v>
      </c>
      <c r="CF25" s="260">
        <f t="shared" si="24"/>
        <v>-83.333333333333329</v>
      </c>
      <c r="CG25" s="260">
        <f t="shared" si="24"/>
        <v>-83.333333333333329</v>
      </c>
      <c r="CH25" s="260">
        <f t="shared" si="24"/>
        <v>-83.333333333333329</v>
      </c>
      <c r="CI25" s="260">
        <f t="shared" si="24"/>
        <v>-83.333333333333329</v>
      </c>
      <c r="CJ25" s="260">
        <f t="shared" si="24"/>
        <v>-83.333333333333329</v>
      </c>
      <c r="CK25" s="260">
        <f t="shared" si="24"/>
        <v>-83.333333333333329</v>
      </c>
      <c r="CL25" s="260">
        <f t="shared" si="24"/>
        <v>-83.333333333333329</v>
      </c>
      <c r="CO25" s="260" t="e">
        <f t="shared" si="25"/>
        <v>#N/A</v>
      </c>
      <c r="CP25" s="260" t="e">
        <f t="shared" si="25"/>
        <v>#N/A</v>
      </c>
      <c r="CQ25" s="260" t="e">
        <f t="shared" si="25"/>
        <v>#N/A</v>
      </c>
      <c r="CR25" s="260" t="e">
        <f t="shared" si="25"/>
        <v>#N/A</v>
      </c>
      <c r="CS25" s="260" t="e">
        <f t="shared" si="25"/>
        <v>#N/A</v>
      </c>
      <c r="CT25" s="260" t="e">
        <f t="shared" si="25"/>
        <v>#N/A</v>
      </c>
      <c r="CU25" s="260" t="e">
        <f t="shared" si="25"/>
        <v>#N/A</v>
      </c>
      <c r="CV25" s="260" t="e">
        <f t="shared" si="25"/>
        <v>#N/A</v>
      </c>
      <c r="CW25" s="260" t="e">
        <f t="shared" si="25"/>
        <v>#N/A</v>
      </c>
      <c r="CX25" s="260" t="e">
        <f t="shared" si="25"/>
        <v>#N/A</v>
      </c>
      <c r="CY25" s="260" t="e">
        <f t="shared" si="26"/>
        <v>#N/A</v>
      </c>
      <c r="CZ25" s="260" t="e">
        <f t="shared" si="26"/>
        <v>#N/A</v>
      </c>
      <c r="DA25" s="260" t="e">
        <f t="shared" si="26"/>
        <v>#N/A</v>
      </c>
      <c r="DB25" s="260" t="e">
        <f t="shared" si="26"/>
        <v>#N/A</v>
      </c>
      <c r="DC25" s="260" t="e">
        <f t="shared" si="26"/>
        <v>#N/A</v>
      </c>
      <c r="DD25" s="260" t="e">
        <f t="shared" si="26"/>
        <v>#N/A</v>
      </c>
      <c r="DE25" s="260" t="e">
        <f t="shared" si="26"/>
        <v>#N/A</v>
      </c>
      <c r="DF25" s="260" t="e">
        <f t="shared" si="26"/>
        <v>#N/A</v>
      </c>
      <c r="DG25" s="260" t="e">
        <f t="shared" si="26"/>
        <v>#N/A</v>
      </c>
      <c r="DH25" s="260" t="e">
        <f t="shared" si="26"/>
        <v>#N/A</v>
      </c>
      <c r="DI25" s="260" t="e">
        <f t="shared" si="26"/>
        <v>#N/A</v>
      </c>
      <c r="DJ25" s="260" t="e">
        <f t="shared" si="26"/>
        <v>#N/A</v>
      </c>
      <c r="DK25" s="260" t="e">
        <f t="shared" si="26"/>
        <v>#N/A</v>
      </c>
      <c r="DL25" s="260" t="e">
        <f t="shared" si="26"/>
        <v>#N/A</v>
      </c>
    </row>
    <row r="26" spans="1:116" ht="14.25" customHeight="1" x14ac:dyDescent="0.4">
      <c r="G26" s="9" t="s">
        <v>652</v>
      </c>
      <c r="K26" s="63">
        <f t="shared" ref="K26:P26" si="28">SUM(K21:K25)</f>
        <v>-407350.40000000008</v>
      </c>
      <c r="L26" s="63">
        <f t="shared" si="28"/>
        <v>-427467.92000000016</v>
      </c>
      <c r="M26" s="63">
        <f t="shared" si="28"/>
        <v>-448591.31599999988</v>
      </c>
      <c r="N26" s="63">
        <f t="shared" si="28"/>
        <v>-470770.88179999986</v>
      </c>
      <c r="O26" s="63">
        <f t="shared" si="28"/>
        <v>-494059.42589000013</v>
      </c>
      <c r="P26" s="63">
        <f t="shared" si="28"/>
        <v>-518512.39718450001</v>
      </c>
      <c r="S26" s="118">
        <f t="shared" ref="S26:AX26" si="29">SUM(S21:S25)</f>
        <v>-33945.866666666669</v>
      </c>
      <c r="T26" s="118">
        <f t="shared" si="29"/>
        <v>-33945.866666666669</v>
      </c>
      <c r="U26" s="118">
        <f t="shared" si="29"/>
        <v>-33945.866666666669</v>
      </c>
      <c r="V26" s="118">
        <f t="shared" si="29"/>
        <v>-33945.866666666669</v>
      </c>
      <c r="W26" s="118">
        <f t="shared" si="29"/>
        <v>-33945.866666666669</v>
      </c>
      <c r="X26" s="118">
        <f t="shared" si="29"/>
        <v>-33945.866666666669</v>
      </c>
      <c r="Y26" s="118">
        <f t="shared" si="29"/>
        <v>-33945.866666666669</v>
      </c>
      <c r="Z26" s="118">
        <f t="shared" si="29"/>
        <v>-33945.866666666669</v>
      </c>
      <c r="AA26" s="118">
        <f t="shared" si="29"/>
        <v>-33945.866666666669</v>
      </c>
      <c r="AB26" s="118">
        <f t="shared" si="29"/>
        <v>-33945.866666666669</v>
      </c>
      <c r="AC26" s="118">
        <f t="shared" si="29"/>
        <v>-33945.866666666669</v>
      </c>
      <c r="AD26" s="118">
        <f t="shared" si="29"/>
        <v>-33945.866666666669</v>
      </c>
      <c r="AE26" s="118">
        <f t="shared" si="29"/>
        <v>-35622.326666666675</v>
      </c>
      <c r="AF26" s="118">
        <f t="shared" si="29"/>
        <v>-35622.326666666675</v>
      </c>
      <c r="AG26" s="118">
        <f t="shared" si="29"/>
        <v>-35622.326666666675</v>
      </c>
      <c r="AH26" s="118">
        <f t="shared" si="29"/>
        <v>-35622.326666666675</v>
      </c>
      <c r="AI26" s="118">
        <f t="shared" si="29"/>
        <v>-35622.326666666675</v>
      </c>
      <c r="AJ26" s="118">
        <f t="shared" si="29"/>
        <v>-35622.326666666675</v>
      </c>
      <c r="AK26" s="118">
        <f t="shared" si="29"/>
        <v>-35622.326666666675</v>
      </c>
      <c r="AL26" s="118">
        <f t="shared" si="29"/>
        <v>-35622.326666666675</v>
      </c>
      <c r="AM26" s="118">
        <f t="shared" si="29"/>
        <v>-35622.326666666675</v>
      </c>
      <c r="AN26" s="118">
        <f t="shared" si="29"/>
        <v>-35622.326666666675</v>
      </c>
      <c r="AO26" s="118">
        <f t="shared" si="29"/>
        <v>-35622.326666666675</v>
      </c>
      <c r="AP26" s="118">
        <f t="shared" si="29"/>
        <v>-35622.326666666675</v>
      </c>
      <c r="AQ26" s="118">
        <f t="shared" si="29"/>
        <v>-37382.609666666671</v>
      </c>
      <c r="AR26" s="118">
        <f t="shared" si="29"/>
        <v>-37382.609666666671</v>
      </c>
      <c r="AS26" s="118">
        <f t="shared" si="29"/>
        <v>-37382.609666666671</v>
      </c>
      <c r="AT26" s="118">
        <f t="shared" si="29"/>
        <v>-37382.609666666671</v>
      </c>
      <c r="AU26" s="118">
        <f t="shared" si="29"/>
        <v>-37382.609666666671</v>
      </c>
      <c r="AV26" s="118">
        <f t="shared" si="29"/>
        <v>-37382.609666666671</v>
      </c>
      <c r="AW26" s="118">
        <f t="shared" si="29"/>
        <v>-37382.609666666671</v>
      </c>
      <c r="AX26" s="118">
        <f t="shared" si="29"/>
        <v>-37382.609666666671</v>
      </c>
      <c r="AY26" s="118">
        <f t="shared" ref="AY26:CD26" si="30">SUM(AY21:AY25)</f>
        <v>-37382.609666666671</v>
      </c>
      <c r="AZ26" s="118">
        <f t="shared" si="30"/>
        <v>-37382.609666666671</v>
      </c>
      <c r="BA26" s="118">
        <f t="shared" si="30"/>
        <v>-37382.609666666671</v>
      </c>
      <c r="BB26" s="118">
        <f t="shared" si="30"/>
        <v>-37382.609666666671</v>
      </c>
      <c r="BC26" s="118">
        <f t="shared" si="30"/>
        <v>-39230.906816666669</v>
      </c>
      <c r="BD26" s="118">
        <f t="shared" si="30"/>
        <v>-39230.906816666669</v>
      </c>
      <c r="BE26" s="118">
        <f t="shared" si="30"/>
        <v>-39230.906816666669</v>
      </c>
      <c r="BF26" s="118">
        <f t="shared" si="30"/>
        <v>-39230.906816666669</v>
      </c>
      <c r="BG26" s="118">
        <f t="shared" si="30"/>
        <v>-39230.906816666669</v>
      </c>
      <c r="BH26" s="118">
        <f t="shared" si="30"/>
        <v>-39230.906816666669</v>
      </c>
      <c r="BI26" s="118">
        <f t="shared" si="30"/>
        <v>-39230.906816666669</v>
      </c>
      <c r="BJ26" s="118">
        <f t="shared" si="30"/>
        <v>-39230.906816666669</v>
      </c>
      <c r="BK26" s="118">
        <f t="shared" si="30"/>
        <v>-39230.906816666669</v>
      </c>
      <c r="BL26" s="118">
        <f t="shared" si="30"/>
        <v>-39230.906816666669</v>
      </c>
      <c r="BM26" s="118">
        <f t="shared" si="30"/>
        <v>-39230.906816666669</v>
      </c>
      <c r="BN26" s="118">
        <f t="shared" si="30"/>
        <v>-39230.906816666669</v>
      </c>
      <c r="BO26" s="118">
        <f t="shared" si="30"/>
        <v>-41171.618824166675</v>
      </c>
      <c r="BP26" s="118">
        <f t="shared" si="30"/>
        <v>-41171.618824166675</v>
      </c>
      <c r="BQ26" s="118">
        <f t="shared" si="30"/>
        <v>-41171.618824166675</v>
      </c>
      <c r="BR26" s="118">
        <f t="shared" si="30"/>
        <v>-41171.618824166675</v>
      </c>
      <c r="BS26" s="118">
        <f t="shared" si="30"/>
        <v>-41171.618824166675</v>
      </c>
      <c r="BT26" s="118">
        <f t="shared" si="30"/>
        <v>-41171.618824166675</v>
      </c>
      <c r="BU26" s="118">
        <f t="shared" si="30"/>
        <v>-41171.618824166675</v>
      </c>
      <c r="BV26" s="118">
        <f t="shared" si="30"/>
        <v>-41171.618824166675</v>
      </c>
      <c r="BW26" s="118">
        <f t="shared" si="30"/>
        <v>-41171.618824166675</v>
      </c>
      <c r="BX26" s="118">
        <f t="shared" si="30"/>
        <v>-41171.618824166675</v>
      </c>
      <c r="BY26" s="118">
        <f t="shared" si="30"/>
        <v>-41171.618824166675</v>
      </c>
      <c r="BZ26" s="118">
        <f t="shared" si="30"/>
        <v>-41171.618824166675</v>
      </c>
      <c r="CA26" s="118">
        <f t="shared" si="30"/>
        <v>-43209.366432041672</v>
      </c>
      <c r="CB26" s="118">
        <f t="shared" si="30"/>
        <v>-43209.366432041672</v>
      </c>
      <c r="CC26" s="118">
        <f t="shared" si="30"/>
        <v>-43209.366432041672</v>
      </c>
      <c r="CD26" s="118">
        <f t="shared" si="30"/>
        <v>-43209.366432041672</v>
      </c>
      <c r="CE26" s="118">
        <f t="shared" ref="CE26:CL26" si="31">SUM(CE21:CE25)</f>
        <v>-43209.366432041672</v>
      </c>
      <c r="CF26" s="118">
        <f t="shared" si="31"/>
        <v>-43209.366432041672</v>
      </c>
      <c r="CG26" s="118">
        <f t="shared" si="31"/>
        <v>-43209.366432041672</v>
      </c>
      <c r="CH26" s="118">
        <f t="shared" si="31"/>
        <v>-43209.366432041672</v>
      </c>
      <c r="CI26" s="118">
        <f t="shared" si="31"/>
        <v>-43209.366432041672</v>
      </c>
      <c r="CJ26" s="118">
        <f t="shared" si="31"/>
        <v>-43209.366432041672</v>
      </c>
      <c r="CK26" s="118">
        <f t="shared" si="31"/>
        <v>-43209.366432041672</v>
      </c>
      <c r="CL26" s="118">
        <f t="shared" si="31"/>
        <v>-43209.366432041672</v>
      </c>
      <c r="CO26" s="118" t="e">
        <f t="shared" ref="CO26:DL26" si="32">SUM(CO21:CO25)</f>
        <v>#N/A</v>
      </c>
      <c r="CP26" s="118" t="e">
        <f t="shared" si="32"/>
        <v>#N/A</v>
      </c>
      <c r="CQ26" s="118" t="e">
        <f t="shared" si="32"/>
        <v>#N/A</v>
      </c>
      <c r="CR26" s="118" t="e">
        <f t="shared" si="32"/>
        <v>#N/A</v>
      </c>
      <c r="CS26" s="118" t="e">
        <f t="shared" si="32"/>
        <v>#N/A</v>
      </c>
      <c r="CT26" s="118" t="e">
        <f t="shared" si="32"/>
        <v>#N/A</v>
      </c>
      <c r="CU26" s="118" t="e">
        <f t="shared" si="32"/>
        <v>#N/A</v>
      </c>
      <c r="CV26" s="118" t="e">
        <f t="shared" si="32"/>
        <v>#N/A</v>
      </c>
      <c r="CW26" s="118" t="e">
        <f t="shared" si="32"/>
        <v>#N/A</v>
      </c>
      <c r="CX26" s="118" t="e">
        <f t="shared" si="32"/>
        <v>#N/A</v>
      </c>
      <c r="CY26" s="118" t="e">
        <f t="shared" si="32"/>
        <v>#N/A</v>
      </c>
      <c r="CZ26" s="118" t="e">
        <f t="shared" si="32"/>
        <v>#N/A</v>
      </c>
      <c r="DA26" s="118" t="e">
        <f t="shared" si="32"/>
        <v>#N/A</v>
      </c>
      <c r="DB26" s="118" t="e">
        <f t="shared" si="32"/>
        <v>#N/A</v>
      </c>
      <c r="DC26" s="118" t="e">
        <f t="shared" si="32"/>
        <v>#N/A</v>
      </c>
      <c r="DD26" s="118" t="e">
        <f t="shared" si="32"/>
        <v>#N/A</v>
      </c>
      <c r="DE26" s="118" t="e">
        <f t="shared" si="32"/>
        <v>#N/A</v>
      </c>
      <c r="DF26" s="118" t="e">
        <f t="shared" si="32"/>
        <v>#N/A</v>
      </c>
      <c r="DG26" s="118" t="e">
        <f t="shared" si="32"/>
        <v>#N/A</v>
      </c>
      <c r="DH26" s="118" t="e">
        <f t="shared" si="32"/>
        <v>#N/A</v>
      </c>
      <c r="DI26" s="118" t="e">
        <f t="shared" si="32"/>
        <v>#N/A</v>
      </c>
      <c r="DJ26" s="118" t="e">
        <f t="shared" si="32"/>
        <v>#N/A</v>
      </c>
      <c r="DK26" s="118" t="e">
        <f t="shared" si="32"/>
        <v>#N/A</v>
      </c>
      <c r="DL26" s="118" t="e">
        <f t="shared" si="32"/>
        <v>#N/A</v>
      </c>
    </row>
    <row r="27" spans="1:116" ht="14.25" customHeight="1" x14ac:dyDescent="0.4">
      <c r="G27" s="9"/>
      <c r="S27" s="124"/>
      <c r="T27" s="124"/>
      <c r="U27" s="124"/>
      <c r="V27" s="124"/>
      <c r="W27" s="124"/>
      <c r="X27" s="124"/>
      <c r="Y27" s="124"/>
      <c r="Z27" s="124"/>
      <c r="AA27" s="124"/>
      <c r="AB27" s="124"/>
      <c r="AC27" s="124"/>
      <c r="AD27" s="124"/>
      <c r="AE27" s="124"/>
      <c r="AF27" s="124"/>
      <c r="AG27" s="124"/>
      <c r="AH27" s="124"/>
      <c r="AI27" s="124"/>
      <c r="AJ27" s="124"/>
      <c r="AK27" s="124"/>
      <c r="AL27" s="124"/>
      <c r="AM27" s="124"/>
      <c r="AN27" s="124"/>
      <c r="AO27" s="124"/>
      <c r="AP27" s="124"/>
      <c r="AQ27" s="124"/>
      <c r="AR27" s="124"/>
      <c r="AS27" s="124"/>
      <c r="AT27" s="124"/>
      <c r="AU27" s="124"/>
      <c r="AV27" s="124"/>
      <c r="AW27" s="124"/>
      <c r="AX27" s="124"/>
      <c r="AY27" s="124"/>
      <c r="AZ27" s="124"/>
      <c r="BA27" s="124"/>
      <c r="BB27" s="124"/>
      <c r="BC27" s="124"/>
      <c r="BD27" s="124"/>
      <c r="BE27" s="124"/>
      <c r="BF27" s="124"/>
      <c r="BG27" s="124"/>
      <c r="BH27" s="124"/>
      <c r="BI27" s="124"/>
      <c r="BJ27" s="124"/>
      <c r="BK27" s="124"/>
      <c r="BL27" s="124"/>
      <c r="BM27" s="124"/>
      <c r="BN27" s="124"/>
      <c r="BO27" s="124"/>
      <c r="BP27" s="124"/>
      <c r="BQ27" s="124"/>
      <c r="BR27" s="124"/>
      <c r="BS27" s="124"/>
      <c r="BT27" s="124"/>
      <c r="BU27" s="124"/>
      <c r="BV27" s="124"/>
      <c r="BW27" s="124"/>
      <c r="BX27" s="124"/>
      <c r="BY27" s="124"/>
      <c r="BZ27" s="124"/>
      <c r="CA27" s="124"/>
      <c r="CB27" s="124"/>
      <c r="CC27" s="124"/>
      <c r="CD27" s="124"/>
      <c r="CE27" s="124"/>
      <c r="CF27" s="124"/>
      <c r="CG27" s="124"/>
      <c r="CH27" s="124"/>
      <c r="CI27" s="124"/>
      <c r="CJ27" s="124"/>
      <c r="CK27" s="124"/>
      <c r="CL27" s="124"/>
      <c r="CN27" s="124"/>
      <c r="CO27" s="124"/>
      <c r="CP27" s="124"/>
      <c r="CQ27" s="124"/>
      <c r="CR27" s="124"/>
      <c r="CS27" s="124"/>
      <c r="CT27" s="124"/>
      <c r="CU27" s="124"/>
      <c r="CV27" s="124"/>
      <c r="CW27" s="124"/>
      <c r="CX27" s="124"/>
      <c r="CY27" s="124"/>
      <c r="CZ27" s="124"/>
      <c r="DA27" s="124"/>
      <c r="DB27" s="124"/>
      <c r="DC27" s="124"/>
      <c r="DD27" s="124"/>
      <c r="DE27" s="124"/>
      <c r="DF27" s="124"/>
      <c r="DG27" s="124"/>
      <c r="DH27" s="124"/>
      <c r="DI27" s="124"/>
      <c r="DJ27" s="124"/>
      <c r="DK27" s="124"/>
      <c r="DL27" s="124"/>
    </row>
    <row r="28" spans="1:116" ht="14.25" customHeight="1" x14ac:dyDescent="0.4">
      <c r="A28" s="31" t="s">
        <v>218</v>
      </c>
      <c r="B28" s="31"/>
      <c r="C28" s="31"/>
      <c r="D28" s="31"/>
      <c r="E28" s="31"/>
      <c r="F28" s="31"/>
      <c r="G28" s="305" t="s">
        <v>653</v>
      </c>
      <c r="H28" s="303"/>
      <c r="I28" s="303"/>
      <c r="J28" s="303"/>
      <c r="K28" s="303"/>
      <c r="L28" s="303"/>
      <c r="M28" s="303"/>
      <c r="N28" s="303"/>
      <c r="O28" s="303"/>
      <c r="P28" s="306"/>
      <c r="S28" s="304"/>
      <c r="T28" s="303"/>
      <c r="U28" s="303"/>
      <c r="V28" s="303"/>
      <c r="W28" s="303"/>
      <c r="X28" s="303"/>
      <c r="Y28" s="303"/>
      <c r="Z28" s="303"/>
      <c r="AA28" s="303"/>
      <c r="AB28" s="303"/>
      <c r="AC28" s="303"/>
      <c r="AD28" s="303"/>
      <c r="AE28" s="303"/>
      <c r="AF28" s="303"/>
      <c r="AG28" s="303"/>
      <c r="AH28" s="303"/>
      <c r="AI28" s="303"/>
      <c r="AJ28" s="303"/>
      <c r="AK28" s="303"/>
      <c r="AL28" s="303"/>
      <c r="AM28" s="303"/>
      <c r="AN28" s="303"/>
      <c r="AO28" s="303"/>
      <c r="AP28" s="303"/>
      <c r="AQ28" s="303"/>
      <c r="AR28" s="303"/>
      <c r="AS28" s="303"/>
      <c r="AT28" s="303"/>
      <c r="AU28" s="303"/>
      <c r="AV28" s="303"/>
      <c r="AW28" s="303"/>
      <c r="AX28" s="303"/>
      <c r="AY28" s="303"/>
      <c r="AZ28" s="303"/>
      <c r="BA28" s="303"/>
      <c r="BB28" s="303"/>
      <c r="BC28" s="303"/>
      <c r="BD28" s="303"/>
      <c r="BE28" s="303"/>
      <c r="BF28" s="303"/>
      <c r="BG28" s="303"/>
      <c r="BH28" s="303"/>
      <c r="BI28" s="303"/>
      <c r="BJ28" s="303"/>
      <c r="BK28" s="303"/>
      <c r="BL28" s="303"/>
      <c r="BM28" s="303"/>
      <c r="BN28" s="303"/>
      <c r="BO28" s="303"/>
      <c r="BP28" s="303"/>
      <c r="BQ28" s="303"/>
      <c r="BR28" s="303"/>
      <c r="BS28" s="303"/>
      <c r="BT28" s="303"/>
      <c r="BU28" s="303"/>
      <c r="BV28" s="303"/>
      <c r="BW28" s="303"/>
      <c r="BX28" s="303"/>
      <c r="BY28" s="303"/>
      <c r="BZ28" s="303"/>
      <c r="CA28" s="303"/>
      <c r="CB28" s="303"/>
      <c r="CC28" s="303"/>
      <c r="CD28" s="303"/>
      <c r="CE28" s="303"/>
      <c r="CF28" s="303"/>
      <c r="CG28" s="303"/>
      <c r="CH28" s="303"/>
      <c r="CI28" s="303"/>
      <c r="CJ28" s="303"/>
      <c r="CK28" s="303"/>
      <c r="CL28" s="306"/>
      <c r="CN28" s="304"/>
      <c r="CO28" s="303"/>
      <c r="CP28" s="303"/>
      <c r="CQ28" s="303"/>
      <c r="CR28" s="303"/>
      <c r="CS28" s="303"/>
      <c r="CT28" s="303"/>
      <c r="CU28" s="303"/>
      <c r="CV28" s="303"/>
      <c r="CW28" s="303"/>
      <c r="CX28" s="303"/>
      <c r="CY28" s="303"/>
      <c r="CZ28" s="303"/>
      <c r="DA28" s="303"/>
      <c r="DB28" s="303"/>
      <c r="DC28" s="303"/>
      <c r="DD28" s="303"/>
      <c r="DE28" s="303"/>
      <c r="DF28" s="303"/>
      <c r="DG28" s="303"/>
      <c r="DH28" s="303"/>
      <c r="DI28" s="303"/>
      <c r="DJ28" s="303"/>
      <c r="DK28" s="303"/>
      <c r="DL28" s="306"/>
    </row>
    <row r="29" spans="1:116" x14ac:dyDescent="0.4">
      <c r="G29" s="13" t="s">
        <v>654</v>
      </c>
      <c r="H29" s="12"/>
      <c r="I29" s="12"/>
      <c r="J29" s="12"/>
      <c r="K29" s="12"/>
      <c r="L29" s="12"/>
      <c r="M29" s="12"/>
      <c r="N29" s="12"/>
      <c r="O29" s="12"/>
      <c r="P29" s="12"/>
    </row>
    <row r="30" spans="1:116" x14ac:dyDescent="0.4">
      <c r="G30" s="95" t="s">
        <v>784</v>
      </c>
      <c r="J30" s="328">
        <v>0.05</v>
      </c>
      <c r="L30" s="24"/>
      <c r="M30" s="24"/>
      <c r="N30" s="24"/>
      <c r="O30" s="24"/>
      <c r="P30" s="24"/>
    </row>
    <row r="31" spans="1:116" x14ac:dyDescent="0.4">
      <c r="G31" s="95" t="s">
        <v>215</v>
      </c>
      <c r="J31" s="328">
        <v>0.2</v>
      </c>
      <c r="L31" s="24"/>
      <c r="M31" s="24"/>
      <c r="N31" s="24"/>
      <c r="O31" s="24"/>
      <c r="P31" s="24"/>
    </row>
    <row r="35" spans="1:116" x14ac:dyDescent="0.4">
      <c r="H35" s="273"/>
      <c r="I35" s="273"/>
    </row>
    <row r="37" spans="1:116" x14ac:dyDescent="0.4">
      <c r="G37" s="13" t="s">
        <v>655</v>
      </c>
      <c r="I37" s="273" t="s">
        <v>656</v>
      </c>
      <c r="J37" s="273" t="s">
        <v>216</v>
      </c>
      <c r="K37" s="273"/>
      <c r="L37" s="273"/>
      <c r="M37" s="273"/>
      <c r="N37" s="273"/>
      <c r="O37" s="273"/>
      <c r="P37" s="273"/>
    </row>
    <row r="38" spans="1:116" x14ac:dyDescent="0.4">
      <c r="G38" s="326" t="s">
        <v>657</v>
      </c>
      <c r="H38" s="164"/>
      <c r="I38" s="329">
        <v>100000</v>
      </c>
      <c r="J38" s="330">
        <v>45292</v>
      </c>
      <c r="K38" s="24">
        <f t="shared" ref="K38:P42" si="33">SUMIF($3:$3,K$2,38:38)</f>
        <v>-120000</v>
      </c>
      <c r="L38" s="24">
        <f t="shared" si="33"/>
        <v>-126000</v>
      </c>
      <c r="M38" s="24">
        <f t="shared" si="33"/>
        <v>-132300</v>
      </c>
      <c r="N38" s="24">
        <f t="shared" si="33"/>
        <v>-138915</v>
      </c>
      <c r="O38" s="24">
        <f t="shared" si="33"/>
        <v>-145860.75</v>
      </c>
      <c r="P38" s="24">
        <f t="shared" si="33"/>
        <v>-153153.78750000001</v>
      </c>
      <c r="S38" s="275">
        <f t="shared" ref="S38:AB41" si="34">-+$I38*(1+$J$30)^(YEAR(S$2)-YEAR(MAX($J38,$R$2)))*(EOMONTH($J38,0)&lt;=S$2)*(1+$J$31)/12</f>
        <v>-10000</v>
      </c>
      <c r="T38" s="275">
        <f t="shared" si="34"/>
        <v>-10000</v>
      </c>
      <c r="U38" s="275">
        <f t="shared" si="34"/>
        <v>-10000</v>
      </c>
      <c r="V38" s="275">
        <f t="shared" si="34"/>
        <v>-10000</v>
      </c>
      <c r="W38" s="275">
        <f t="shared" si="34"/>
        <v>-10000</v>
      </c>
      <c r="X38" s="275">
        <f t="shared" si="34"/>
        <v>-10000</v>
      </c>
      <c r="Y38" s="275">
        <f t="shared" si="34"/>
        <v>-10000</v>
      </c>
      <c r="Z38" s="275">
        <f t="shared" si="34"/>
        <v>-10000</v>
      </c>
      <c r="AA38" s="275">
        <f t="shared" si="34"/>
        <v>-10000</v>
      </c>
      <c r="AB38" s="275">
        <f t="shared" si="34"/>
        <v>-10000</v>
      </c>
      <c r="AC38" s="275">
        <f t="shared" ref="AC38:AL41" si="35">-+$I38*(1+$J$30)^(YEAR(AC$2)-YEAR(MAX($J38,$R$2)))*(EOMONTH($J38,0)&lt;=AC$2)*(1+$J$31)/12</f>
        <v>-10000</v>
      </c>
      <c r="AD38" s="275">
        <f t="shared" si="35"/>
        <v>-10000</v>
      </c>
      <c r="AE38" s="275">
        <f t="shared" si="35"/>
        <v>-10500</v>
      </c>
      <c r="AF38" s="275">
        <f t="shared" si="35"/>
        <v>-10500</v>
      </c>
      <c r="AG38" s="275">
        <f t="shared" si="35"/>
        <v>-10500</v>
      </c>
      <c r="AH38" s="275">
        <f t="shared" si="35"/>
        <v>-10500</v>
      </c>
      <c r="AI38" s="275">
        <f t="shared" si="35"/>
        <v>-10500</v>
      </c>
      <c r="AJ38" s="275">
        <f t="shared" si="35"/>
        <v>-10500</v>
      </c>
      <c r="AK38" s="275">
        <f t="shared" si="35"/>
        <v>-10500</v>
      </c>
      <c r="AL38" s="275">
        <f t="shared" si="35"/>
        <v>-10500</v>
      </c>
      <c r="AM38" s="275">
        <f t="shared" ref="AM38:AV41" si="36">-+$I38*(1+$J$30)^(YEAR(AM$2)-YEAR(MAX($J38,$R$2)))*(EOMONTH($J38,0)&lt;=AM$2)*(1+$J$31)/12</f>
        <v>-10500</v>
      </c>
      <c r="AN38" s="275">
        <f t="shared" si="36"/>
        <v>-10500</v>
      </c>
      <c r="AO38" s="275">
        <f t="shared" si="36"/>
        <v>-10500</v>
      </c>
      <c r="AP38" s="275">
        <f t="shared" si="36"/>
        <v>-10500</v>
      </c>
      <c r="AQ38" s="275">
        <f t="shared" si="36"/>
        <v>-11025</v>
      </c>
      <c r="AR38" s="275">
        <f t="shared" si="36"/>
        <v>-11025</v>
      </c>
      <c r="AS38" s="275">
        <f t="shared" si="36"/>
        <v>-11025</v>
      </c>
      <c r="AT38" s="275">
        <f t="shared" si="36"/>
        <v>-11025</v>
      </c>
      <c r="AU38" s="275">
        <f t="shared" si="36"/>
        <v>-11025</v>
      </c>
      <c r="AV38" s="275">
        <f t="shared" si="36"/>
        <v>-11025</v>
      </c>
      <c r="AW38" s="275">
        <f t="shared" ref="AW38:BF41" si="37">-+$I38*(1+$J$30)^(YEAR(AW$2)-YEAR(MAX($J38,$R$2)))*(EOMONTH($J38,0)&lt;=AW$2)*(1+$J$31)/12</f>
        <v>-11025</v>
      </c>
      <c r="AX38" s="275">
        <f t="shared" si="37"/>
        <v>-11025</v>
      </c>
      <c r="AY38" s="275">
        <f t="shared" si="37"/>
        <v>-11025</v>
      </c>
      <c r="AZ38" s="275">
        <f t="shared" si="37"/>
        <v>-11025</v>
      </c>
      <c r="BA38" s="275">
        <f t="shared" si="37"/>
        <v>-11025</v>
      </c>
      <c r="BB38" s="275">
        <f t="shared" si="37"/>
        <v>-11025</v>
      </c>
      <c r="BC38" s="275">
        <f t="shared" si="37"/>
        <v>-11576.25</v>
      </c>
      <c r="BD38" s="275">
        <f t="shared" si="37"/>
        <v>-11576.25</v>
      </c>
      <c r="BE38" s="275">
        <f t="shared" si="37"/>
        <v>-11576.25</v>
      </c>
      <c r="BF38" s="275">
        <f t="shared" si="37"/>
        <v>-11576.25</v>
      </c>
      <c r="BG38" s="275">
        <f t="shared" ref="BG38:BP41" si="38">-+$I38*(1+$J$30)^(YEAR(BG$2)-YEAR(MAX($J38,$R$2)))*(EOMONTH($J38,0)&lt;=BG$2)*(1+$J$31)/12</f>
        <v>-11576.25</v>
      </c>
      <c r="BH38" s="275">
        <f t="shared" si="38"/>
        <v>-11576.25</v>
      </c>
      <c r="BI38" s="275">
        <f t="shared" si="38"/>
        <v>-11576.25</v>
      </c>
      <c r="BJ38" s="275">
        <f t="shared" si="38"/>
        <v>-11576.25</v>
      </c>
      <c r="BK38" s="275">
        <f t="shared" si="38"/>
        <v>-11576.25</v>
      </c>
      <c r="BL38" s="275">
        <f t="shared" si="38"/>
        <v>-11576.25</v>
      </c>
      <c r="BM38" s="275">
        <f t="shared" si="38"/>
        <v>-11576.25</v>
      </c>
      <c r="BN38" s="275">
        <f t="shared" si="38"/>
        <v>-11576.25</v>
      </c>
      <c r="BO38" s="275">
        <f t="shared" si="38"/>
        <v>-12155.0625</v>
      </c>
      <c r="BP38" s="275">
        <f t="shared" si="38"/>
        <v>-12155.0625</v>
      </c>
      <c r="BQ38" s="275">
        <f t="shared" ref="BQ38:BZ41" si="39">-+$I38*(1+$J$30)^(YEAR(BQ$2)-YEAR(MAX($J38,$R$2)))*(EOMONTH($J38,0)&lt;=BQ$2)*(1+$J$31)/12</f>
        <v>-12155.0625</v>
      </c>
      <c r="BR38" s="275">
        <f t="shared" si="39"/>
        <v>-12155.0625</v>
      </c>
      <c r="BS38" s="275">
        <f t="shared" si="39"/>
        <v>-12155.0625</v>
      </c>
      <c r="BT38" s="275">
        <f t="shared" si="39"/>
        <v>-12155.0625</v>
      </c>
      <c r="BU38" s="275">
        <f t="shared" si="39"/>
        <v>-12155.0625</v>
      </c>
      <c r="BV38" s="275">
        <f t="shared" si="39"/>
        <v>-12155.0625</v>
      </c>
      <c r="BW38" s="275">
        <f t="shared" si="39"/>
        <v>-12155.0625</v>
      </c>
      <c r="BX38" s="275">
        <f t="shared" si="39"/>
        <v>-12155.0625</v>
      </c>
      <c r="BY38" s="275">
        <f t="shared" si="39"/>
        <v>-12155.0625</v>
      </c>
      <c r="BZ38" s="275">
        <f t="shared" si="39"/>
        <v>-12155.0625</v>
      </c>
      <c r="CA38" s="275">
        <f t="shared" ref="CA38:CL41" si="40">-+$I38*(1+$J$30)^(YEAR(CA$2)-YEAR(MAX($J38,$R$2)))*(EOMONTH($J38,0)&lt;=CA$2)*(1+$J$31)/12</f>
        <v>-12762.815625000001</v>
      </c>
      <c r="CB38" s="275">
        <f t="shared" si="40"/>
        <v>-12762.815625000001</v>
      </c>
      <c r="CC38" s="275">
        <f t="shared" si="40"/>
        <v>-12762.815625000001</v>
      </c>
      <c r="CD38" s="275">
        <f t="shared" si="40"/>
        <v>-12762.815625000001</v>
      </c>
      <c r="CE38" s="275">
        <f t="shared" si="40"/>
        <v>-12762.815625000001</v>
      </c>
      <c r="CF38" s="275">
        <f t="shared" si="40"/>
        <v>-12762.815625000001</v>
      </c>
      <c r="CG38" s="275">
        <f t="shared" si="40"/>
        <v>-12762.815625000001</v>
      </c>
      <c r="CH38" s="275">
        <f t="shared" si="40"/>
        <v>-12762.815625000001</v>
      </c>
      <c r="CI38" s="275">
        <f t="shared" si="40"/>
        <v>-12762.815625000001</v>
      </c>
      <c r="CJ38" s="275">
        <f t="shared" si="40"/>
        <v>-12762.815625000001</v>
      </c>
      <c r="CK38" s="275">
        <f t="shared" si="40"/>
        <v>-12762.815625000001</v>
      </c>
      <c r="CL38" s="275">
        <f t="shared" si="40"/>
        <v>-12762.815625000001</v>
      </c>
      <c r="CN38" s="275">
        <f t="shared" ref="CN38:CW41" si="41">-+$I38*(1+$J$30)^(YEAR(CN$2)-YEAR(MAX($J38,$R$2)))*(EOMONTH($J38,0)&lt;=CN$2)*(1+$J$31)/4</f>
        <v>0</v>
      </c>
      <c r="CO38" s="275">
        <f t="shared" si="41"/>
        <v>-30000</v>
      </c>
      <c r="CP38" s="275">
        <f t="shared" si="41"/>
        <v>-30000</v>
      </c>
      <c r="CQ38" s="275">
        <f t="shared" si="41"/>
        <v>-30000</v>
      </c>
      <c r="CR38" s="275">
        <f t="shared" si="41"/>
        <v>-30000</v>
      </c>
      <c r="CS38" s="275">
        <f t="shared" si="41"/>
        <v>-31500</v>
      </c>
      <c r="CT38" s="275">
        <f t="shared" si="41"/>
        <v>-31500</v>
      </c>
      <c r="CU38" s="275">
        <f t="shared" si="41"/>
        <v>-31500</v>
      </c>
      <c r="CV38" s="275">
        <f t="shared" si="41"/>
        <v>-31500</v>
      </c>
      <c r="CW38" s="275">
        <f t="shared" si="41"/>
        <v>-33075</v>
      </c>
      <c r="CX38" s="275">
        <f t="shared" ref="CX38:DL41" si="42">-+$I38*(1+$J$30)^(YEAR(CX$2)-YEAR(MAX($J38,$R$2)))*(EOMONTH($J38,0)&lt;=CX$2)*(1+$J$31)/4</f>
        <v>-33075</v>
      </c>
      <c r="CY38" s="275">
        <f t="shared" si="42"/>
        <v>-33075</v>
      </c>
      <c r="CZ38" s="275">
        <f t="shared" si="42"/>
        <v>-33075</v>
      </c>
      <c r="DA38" s="275">
        <f t="shared" si="42"/>
        <v>-34728.75</v>
      </c>
      <c r="DB38" s="275">
        <f t="shared" si="42"/>
        <v>-34728.75</v>
      </c>
      <c r="DC38" s="275">
        <f t="shared" si="42"/>
        <v>-34728.75</v>
      </c>
      <c r="DD38" s="275">
        <f t="shared" si="42"/>
        <v>-34728.75</v>
      </c>
      <c r="DE38" s="275">
        <f t="shared" si="42"/>
        <v>-36465.1875</v>
      </c>
      <c r="DF38" s="275">
        <f t="shared" si="42"/>
        <v>-36465.1875</v>
      </c>
      <c r="DG38" s="275">
        <f t="shared" si="42"/>
        <v>-36465.1875</v>
      </c>
      <c r="DH38" s="275">
        <f t="shared" si="42"/>
        <v>-36465.1875</v>
      </c>
      <c r="DI38" s="275">
        <f t="shared" si="42"/>
        <v>-38288.446875000001</v>
      </c>
      <c r="DJ38" s="275">
        <f t="shared" si="42"/>
        <v>-38288.446875000001</v>
      </c>
      <c r="DK38" s="275">
        <f t="shared" si="42"/>
        <v>-38288.446875000001</v>
      </c>
      <c r="DL38" s="275">
        <f t="shared" si="42"/>
        <v>-38288.446875000001</v>
      </c>
    </row>
    <row r="39" spans="1:116" x14ac:dyDescent="0.4">
      <c r="G39" s="326" t="s">
        <v>658</v>
      </c>
      <c r="H39" s="164"/>
      <c r="I39" s="329">
        <v>100000</v>
      </c>
      <c r="J39" s="330">
        <v>45292</v>
      </c>
      <c r="K39" s="24">
        <f t="shared" si="33"/>
        <v>-120000</v>
      </c>
      <c r="L39" s="24">
        <f t="shared" si="33"/>
        <v>-126000</v>
      </c>
      <c r="M39" s="24">
        <f t="shared" si="33"/>
        <v>-132300</v>
      </c>
      <c r="N39" s="24">
        <f t="shared" si="33"/>
        <v>-138915</v>
      </c>
      <c r="O39" s="24">
        <f t="shared" si="33"/>
        <v>-145860.75</v>
      </c>
      <c r="P39" s="24">
        <f t="shared" si="33"/>
        <v>-153153.78750000001</v>
      </c>
      <c r="S39" s="275">
        <f t="shared" si="34"/>
        <v>-10000</v>
      </c>
      <c r="T39" s="275">
        <f t="shared" si="34"/>
        <v>-10000</v>
      </c>
      <c r="U39" s="275">
        <f t="shared" si="34"/>
        <v>-10000</v>
      </c>
      <c r="V39" s="275">
        <f t="shared" si="34"/>
        <v>-10000</v>
      </c>
      <c r="W39" s="275">
        <f t="shared" si="34"/>
        <v>-10000</v>
      </c>
      <c r="X39" s="275">
        <f t="shared" si="34"/>
        <v>-10000</v>
      </c>
      <c r="Y39" s="275">
        <f t="shared" si="34"/>
        <v>-10000</v>
      </c>
      <c r="Z39" s="275">
        <f t="shared" si="34"/>
        <v>-10000</v>
      </c>
      <c r="AA39" s="275">
        <f t="shared" si="34"/>
        <v>-10000</v>
      </c>
      <c r="AB39" s="275">
        <f t="shared" si="34"/>
        <v>-10000</v>
      </c>
      <c r="AC39" s="275">
        <f t="shared" si="35"/>
        <v>-10000</v>
      </c>
      <c r="AD39" s="275">
        <f t="shared" si="35"/>
        <v>-10000</v>
      </c>
      <c r="AE39" s="275">
        <f t="shared" si="35"/>
        <v>-10500</v>
      </c>
      <c r="AF39" s="275">
        <f t="shared" si="35"/>
        <v>-10500</v>
      </c>
      <c r="AG39" s="275">
        <f t="shared" si="35"/>
        <v>-10500</v>
      </c>
      <c r="AH39" s="275">
        <f t="shared" si="35"/>
        <v>-10500</v>
      </c>
      <c r="AI39" s="275">
        <f t="shared" si="35"/>
        <v>-10500</v>
      </c>
      <c r="AJ39" s="275">
        <f t="shared" si="35"/>
        <v>-10500</v>
      </c>
      <c r="AK39" s="275">
        <f t="shared" si="35"/>
        <v>-10500</v>
      </c>
      <c r="AL39" s="275">
        <f t="shared" si="35"/>
        <v>-10500</v>
      </c>
      <c r="AM39" s="275">
        <f t="shared" si="36"/>
        <v>-10500</v>
      </c>
      <c r="AN39" s="275">
        <f t="shared" si="36"/>
        <v>-10500</v>
      </c>
      <c r="AO39" s="275">
        <f t="shared" si="36"/>
        <v>-10500</v>
      </c>
      <c r="AP39" s="275">
        <f t="shared" si="36"/>
        <v>-10500</v>
      </c>
      <c r="AQ39" s="275">
        <f t="shared" si="36"/>
        <v>-11025</v>
      </c>
      <c r="AR39" s="275">
        <f t="shared" si="36"/>
        <v>-11025</v>
      </c>
      <c r="AS39" s="275">
        <f t="shared" si="36"/>
        <v>-11025</v>
      </c>
      <c r="AT39" s="275">
        <f t="shared" si="36"/>
        <v>-11025</v>
      </c>
      <c r="AU39" s="275">
        <f t="shared" si="36"/>
        <v>-11025</v>
      </c>
      <c r="AV39" s="275">
        <f t="shared" si="36"/>
        <v>-11025</v>
      </c>
      <c r="AW39" s="275">
        <f t="shared" si="37"/>
        <v>-11025</v>
      </c>
      <c r="AX39" s="275">
        <f t="shared" si="37"/>
        <v>-11025</v>
      </c>
      <c r="AY39" s="275">
        <f t="shared" si="37"/>
        <v>-11025</v>
      </c>
      <c r="AZ39" s="275">
        <f t="shared" si="37"/>
        <v>-11025</v>
      </c>
      <c r="BA39" s="275">
        <f t="shared" si="37"/>
        <v>-11025</v>
      </c>
      <c r="BB39" s="275">
        <f t="shared" si="37"/>
        <v>-11025</v>
      </c>
      <c r="BC39" s="275">
        <f t="shared" si="37"/>
        <v>-11576.25</v>
      </c>
      <c r="BD39" s="275">
        <f t="shared" si="37"/>
        <v>-11576.25</v>
      </c>
      <c r="BE39" s="275">
        <f t="shared" si="37"/>
        <v>-11576.25</v>
      </c>
      <c r="BF39" s="275">
        <f t="shared" si="37"/>
        <v>-11576.25</v>
      </c>
      <c r="BG39" s="275">
        <f t="shared" si="38"/>
        <v>-11576.25</v>
      </c>
      <c r="BH39" s="275">
        <f t="shared" si="38"/>
        <v>-11576.25</v>
      </c>
      <c r="BI39" s="275">
        <f t="shared" si="38"/>
        <v>-11576.25</v>
      </c>
      <c r="BJ39" s="275">
        <f t="shared" si="38"/>
        <v>-11576.25</v>
      </c>
      <c r="BK39" s="275">
        <f t="shared" si="38"/>
        <v>-11576.25</v>
      </c>
      <c r="BL39" s="275">
        <f t="shared" si="38"/>
        <v>-11576.25</v>
      </c>
      <c r="BM39" s="275">
        <f t="shared" si="38"/>
        <v>-11576.25</v>
      </c>
      <c r="BN39" s="275">
        <f t="shared" si="38"/>
        <v>-11576.25</v>
      </c>
      <c r="BO39" s="275">
        <f t="shared" si="38"/>
        <v>-12155.0625</v>
      </c>
      <c r="BP39" s="275">
        <f t="shared" si="38"/>
        <v>-12155.0625</v>
      </c>
      <c r="BQ39" s="275">
        <f t="shared" si="39"/>
        <v>-12155.0625</v>
      </c>
      <c r="BR39" s="275">
        <f t="shared" si="39"/>
        <v>-12155.0625</v>
      </c>
      <c r="BS39" s="275">
        <f t="shared" si="39"/>
        <v>-12155.0625</v>
      </c>
      <c r="BT39" s="275">
        <f t="shared" si="39"/>
        <v>-12155.0625</v>
      </c>
      <c r="BU39" s="275">
        <f t="shared" si="39"/>
        <v>-12155.0625</v>
      </c>
      <c r="BV39" s="275">
        <f t="shared" si="39"/>
        <v>-12155.0625</v>
      </c>
      <c r="BW39" s="275">
        <f t="shared" si="39"/>
        <v>-12155.0625</v>
      </c>
      <c r="BX39" s="275">
        <f t="shared" si="39"/>
        <v>-12155.0625</v>
      </c>
      <c r="BY39" s="275">
        <f t="shared" si="39"/>
        <v>-12155.0625</v>
      </c>
      <c r="BZ39" s="275">
        <f t="shared" si="39"/>
        <v>-12155.0625</v>
      </c>
      <c r="CA39" s="275">
        <f t="shared" si="40"/>
        <v>-12762.815625000001</v>
      </c>
      <c r="CB39" s="275">
        <f t="shared" si="40"/>
        <v>-12762.815625000001</v>
      </c>
      <c r="CC39" s="275">
        <f t="shared" si="40"/>
        <v>-12762.815625000001</v>
      </c>
      <c r="CD39" s="275">
        <f t="shared" si="40"/>
        <v>-12762.815625000001</v>
      </c>
      <c r="CE39" s="275">
        <f t="shared" si="40"/>
        <v>-12762.815625000001</v>
      </c>
      <c r="CF39" s="275">
        <f t="shared" si="40"/>
        <v>-12762.815625000001</v>
      </c>
      <c r="CG39" s="275">
        <f t="shared" si="40"/>
        <v>-12762.815625000001</v>
      </c>
      <c r="CH39" s="275">
        <f t="shared" si="40"/>
        <v>-12762.815625000001</v>
      </c>
      <c r="CI39" s="275">
        <f t="shared" si="40"/>
        <v>-12762.815625000001</v>
      </c>
      <c r="CJ39" s="275">
        <f t="shared" si="40"/>
        <v>-12762.815625000001</v>
      </c>
      <c r="CK39" s="275">
        <f t="shared" si="40"/>
        <v>-12762.815625000001</v>
      </c>
      <c r="CL39" s="275">
        <f t="shared" si="40"/>
        <v>-12762.815625000001</v>
      </c>
      <c r="CN39" s="275">
        <f t="shared" si="41"/>
        <v>0</v>
      </c>
      <c r="CO39" s="275">
        <f t="shared" si="41"/>
        <v>-30000</v>
      </c>
      <c r="CP39" s="275">
        <f t="shared" si="41"/>
        <v>-30000</v>
      </c>
      <c r="CQ39" s="275">
        <f t="shared" si="41"/>
        <v>-30000</v>
      </c>
      <c r="CR39" s="275">
        <f t="shared" si="41"/>
        <v>-30000</v>
      </c>
      <c r="CS39" s="275">
        <f t="shared" si="41"/>
        <v>-31500</v>
      </c>
      <c r="CT39" s="275">
        <f t="shared" si="41"/>
        <v>-31500</v>
      </c>
      <c r="CU39" s="275">
        <f t="shared" si="41"/>
        <v>-31500</v>
      </c>
      <c r="CV39" s="275">
        <f t="shared" si="41"/>
        <v>-31500</v>
      </c>
      <c r="CW39" s="275">
        <f t="shared" si="41"/>
        <v>-33075</v>
      </c>
      <c r="CX39" s="275">
        <f t="shared" si="42"/>
        <v>-33075</v>
      </c>
      <c r="CY39" s="275">
        <f t="shared" si="42"/>
        <v>-33075</v>
      </c>
      <c r="CZ39" s="275">
        <f t="shared" si="42"/>
        <v>-33075</v>
      </c>
      <c r="DA39" s="275">
        <f t="shared" si="42"/>
        <v>-34728.75</v>
      </c>
      <c r="DB39" s="275">
        <f t="shared" si="42"/>
        <v>-34728.75</v>
      </c>
      <c r="DC39" s="275">
        <f t="shared" si="42"/>
        <v>-34728.75</v>
      </c>
      <c r="DD39" s="275">
        <f t="shared" si="42"/>
        <v>-34728.75</v>
      </c>
      <c r="DE39" s="275">
        <f t="shared" si="42"/>
        <v>-36465.1875</v>
      </c>
      <c r="DF39" s="275">
        <f t="shared" si="42"/>
        <v>-36465.1875</v>
      </c>
      <c r="DG39" s="275">
        <f t="shared" si="42"/>
        <v>-36465.1875</v>
      </c>
      <c r="DH39" s="275">
        <f t="shared" si="42"/>
        <v>-36465.1875</v>
      </c>
      <c r="DI39" s="275">
        <f t="shared" si="42"/>
        <v>-38288.446875000001</v>
      </c>
      <c r="DJ39" s="275">
        <f t="shared" si="42"/>
        <v>-38288.446875000001</v>
      </c>
      <c r="DK39" s="275">
        <f t="shared" si="42"/>
        <v>-38288.446875000001</v>
      </c>
      <c r="DL39" s="275">
        <f t="shared" si="42"/>
        <v>-38288.446875000001</v>
      </c>
    </row>
    <row r="40" spans="1:116" x14ac:dyDescent="0.4">
      <c r="G40" s="326" t="s">
        <v>659</v>
      </c>
      <c r="H40" s="164"/>
      <c r="I40" s="329">
        <v>90000</v>
      </c>
      <c r="J40" s="330">
        <v>45292</v>
      </c>
      <c r="K40" s="24">
        <f t="shared" si="33"/>
        <v>-108000</v>
      </c>
      <c r="L40" s="24">
        <f t="shared" si="33"/>
        <v>-113400</v>
      </c>
      <c r="M40" s="24">
        <f t="shared" si="33"/>
        <v>-119070</v>
      </c>
      <c r="N40" s="24">
        <f t="shared" si="33"/>
        <v>-125023.50000000001</v>
      </c>
      <c r="O40" s="24">
        <f t="shared" si="33"/>
        <v>-131274.67499999996</v>
      </c>
      <c r="P40" s="24">
        <f t="shared" si="33"/>
        <v>-137838.40874999997</v>
      </c>
      <c r="S40" s="275">
        <f t="shared" si="34"/>
        <v>-9000</v>
      </c>
      <c r="T40" s="275">
        <f t="shared" si="34"/>
        <v>-9000</v>
      </c>
      <c r="U40" s="275">
        <f t="shared" si="34"/>
        <v>-9000</v>
      </c>
      <c r="V40" s="275">
        <f t="shared" si="34"/>
        <v>-9000</v>
      </c>
      <c r="W40" s="275">
        <f t="shared" si="34"/>
        <v>-9000</v>
      </c>
      <c r="X40" s="275">
        <f t="shared" si="34"/>
        <v>-9000</v>
      </c>
      <c r="Y40" s="275">
        <f t="shared" si="34"/>
        <v>-9000</v>
      </c>
      <c r="Z40" s="275">
        <f t="shared" si="34"/>
        <v>-9000</v>
      </c>
      <c r="AA40" s="275">
        <f t="shared" si="34"/>
        <v>-9000</v>
      </c>
      <c r="AB40" s="275">
        <f t="shared" si="34"/>
        <v>-9000</v>
      </c>
      <c r="AC40" s="275">
        <f t="shared" si="35"/>
        <v>-9000</v>
      </c>
      <c r="AD40" s="275">
        <f t="shared" si="35"/>
        <v>-9000</v>
      </c>
      <c r="AE40" s="275">
        <f t="shared" si="35"/>
        <v>-9450</v>
      </c>
      <c r="AF40" s="275">
        <f t="shared" si="35"/>
        <v>-9450</v>
      </c>
      <c r="AG40" s="275">
        <f t="shared" si="35"/>
        <v>-9450</v>
      </c>
      <c r="AH40" s="275">
        <f t="shared" si="35"/>
        <v>-9450</v>
      </c>
      <c r="AI40" s="275">
        <f t="shared" si="35"/>
        <v>-9450</v>
      </c>
      <c r="AJ40" s="275">
        <f t="shared" si="35"/>
        <v>-9450</v>
      </c>
      <c r="AK40" s="275">
        <f t="shared" si="35"/>
        <v>-9450</v>
      </c>
      <c r="AL40" s="275">
        <f t="shared" si="35"/>
        <v>-9450</v>
      </c>
      <c r="AM40" s="275">
        <f t="shared" si="36"/>
        <v>-9450</v>
      </c>
      <c r="AN40" s="275">
        <f t="shared" si="36"/>
        <v>-9450</v>
      </c>
      <c r="AO40" s="275">
        <f t="shared" si="36"/>
        <v>-9450</v>
      </c>
      <c r="AP40" s="275">
        <f t="shared" si="36"/>
        <v>-9450</v>
      </c>
      <c r="AQ40" s="275">
        <f t="shared" si="36"/>
        <v>-9922.5</v>
      </c>
      <c r="AR40" s="275">
        <f t="shared" si="36"/>
        <v>-9922.5</v>
      </c>
      <c r="AS40" s="275">
        <f t="shared" si="36"/>
        <v>-9922.5</v>
      </c>
      <c r="AT40" s="275">
        <f t="shared" si="36"/>
        <v>-9922.5</v>
      </c>
      <c r="AU40" s="275">
        <f t="shared" si="36"/>
        <v>-9922.5</v>
      </c>
      <c r="AV40" s="275">
        <f t="shared" si="36"/>
        <v>-9922.5</v>
      </c>
      <c r="AW40" s="275">
        <f t="shared" si="37"/>
        <v>-9922.5</v>
      </c>
      <c r="AX40" s="275">
        <f t="shared" si="37"/>
        <v>-9922.5</v>
      </c>
      <c r="AY40" s="275">
        <f t="shared" si="37"/>
        <v>-9922.5</v>
      </c>
      <c r="AZ40" s="275">
        <f t="shared" si="37"/>
        <v>-9922.5</v>
      </c>
      <c r="BA40" s="275">
        <f t="shared" si="37"/>
        <v>-9922.5</v>
      </c>
      <c r="BB40" s="275">
        <f t="shared" si="37"/>
        <v>-9922.5</v>
      </c>
      <c r="BC40" s="275">
        <f t="shared" si="37"/>
        <v>-10418.625000000002</v>
      </c>
      <c r="BD40" s="275">
        <f t="shared" si="37"/>
        <v>-10418.625000000002</v>
      </c>
      <c r="BE40" s="275">
        <f t="shared" si="37"/>
        <v>-10418.625000000002</v>
      </c>
      <c r="BF40" s="275">
        <f t="shared" si="37"/>
        <v>-10418.625000000002</v>
      </c>
      <c r="BG40" s="275">
        <f t="shared" si="38"/>
        <v>-10418.625000000002</v>
      </c>
      <c r="BH40" s="275">
        <f t="shared" si="38"/>
        <v>-10418.625000000002</v>
      </c>
      <c r="BI40" s="275">
        <f t="shared" si="38"/>
        <v>-10418.625000000002</v>
      </c>
      <c r="BJ40" s="275">
        <f t="shared" si="38"/>
        <v>-10418.625000000002</v>
      </c>
      <c r="BK40" s="275">
        <f t="shared" si="38"/>
        <v>-10418.625000000002</v>
      </c>
      <c r="BL40" s="275">
        <f t="shared" si="38"/>
        <v>-10418.625000000002</v>
      </c>
      <c r="BM40" s="275">
        <f t="shared" si="38"/>
        <v>-10418.625000000002</v>
      </c>
      <c r="BN40" s="275">
        <f t="shared" si="38"/>
        <v>-10418.625000000002</v>
      </c>
      <c r="BO40" s="275">
        <f t="shared" si="38"/>
        <v>-10939.55625</v>
      </c>
      <c r="BP40" s="275">
        <f t="shared" si="38"/>
        <v>-10939.55625</v>
      </c>
      <c r="BQ40" s="275">
        <f t="shared" si="39"/>
        <v>-10939.55625</v>
      </c>
      <c r="BR40" s="275">
        <f t="shared" si="39"/>
        <v>-10939.55625</v>
      </c>
      <c r="BS40" s="275">
        <f t="shared" si="39"/>
        <v>-10939.55625</v>
      </c>
      <c r="BT40" s="275">
        <f t="shared" si="39"/>
        <v>-10939.55625</v>
      </c>
      <c r="BU40" s="275">
        <f t="shared" si="39"/>
        <v>-10939.55625</v>
      </c>
      <c r="BV40" s="275">
        <f t="shared" si="39"/>
        <v>-10939.55625</v>
      </c>
      <c r="BW40" s="275">
        <f t="shared" si="39"/>
        <v>-10939.55625</v>
      </c>
      <c r="BX40" s="275">
        <f t="shared" si="39"/>
        <v>-10939.55625</v>
      </c>
      <c r="BY40" s="275">
        <f t="shared" si="39"/>
        <v>-10939.55625</v>
      </c>
      <c r="BZ40" s="275">
        <f t="shared" si="39"/>
        <v>-10939.55625</v>
      </c>
      <c r="CA40" s="275">
        <f t="shared" si="40"/>
        <v>-11486.534062500001</v>
      </c>
      <c r="CB40" s="275">
        <f t="shared" si="40"/>
        <v>-11486.534062500001</v>
      </c>
      <c r="CC40" s="275">
        <f t="shared" si="40"/>
        <v>-11486.534062500001</v>
      </c>
      <c r="CD40" s="275">
        <f t="shared" si="40"/>
        <v>-11486.534062500001</v>
      </c>
      <c r="CE40" s="275">
        <f t="shared" si="40"/>
        <v>-11486.534062500001</v>
      </c>
      <c r="CF40" s="275">
        <f t="shared" si="40"/>
        <v>-11486.534062500001</v>
      </c>
      <c r="CG40" s="275">
        <f t="shared" si="40"/>
        <v>-11486.534062500001</v>
      </c>
      <c r="CH40" s="275">
        <f t="shared" si="40"/>
        <v>-11486.534062500001</v>
      </c>
      <c r="CI40" s="275">
        <f t="shared" si="40"/>
        <v>-11486.534062500001</v>
      </c>
      <c r="CJ40" s="275">
        <f t="shared" si="40"/>
        <v>-11486.534062500001</v>
      </c>
      <c r="CK40" s="275">
        <f t="shared" si="40"/>
        <v>-11486.534062500001</v>
      </c>
      <c r="CL40" s="275">
        <f t="shared" si="40"/>
        <v>-11486.534062500001</v>
      </c>
      <c r="CN40" s="275">
        <f t="shared" si="41"/>
        <v>0</v>
      </c>
      <c r="CO40" s="275">
        <f t="shared" si="41"/>
        <v>-27000</v>
      </c>
      <c r="CP40" s="275">
        <f t="shared" si="41"/>
        <v>-27000</v>
      </c>
      <c r="CQ40" s="275">
        <f t="shared" si="41"/>
        <v>-27000</v>
      </c>
      <c r="CR40" s="275">
        <f t="shared" si="41"/>
        <v>-27000</v>
      </c>
      <c r="CS40" s="275">
        <f t="shared" si="41"/>
        <v>-28350</v>
      </c>
      <c r="CT40" s="275">
        <f t="shared" si="41"/>
        <v>-28350</v>
      </c>
      <c r="CU40" s="275">
        <f t="shared" si="41"/>
        <v>-28350</v>
      </c>
      <c r="CV40" s="275">
        <f t="shared" si="41"/>
        <v>-28350</v>
      </c>
      <c r="CW40" s="275">
        <f t="shared" si="41"/>
        <v>-29767.5</v>
      </c>
      <c r="CX40" s="275">
        <f t="shared" si="42"/>
        <v>-29767.5</v>
      </c>
      <c r="CY40" s="275">
        <f t="shared" si="42"/>
        <v>-29767.5</v>
      </c>
      <c r="CZ40" s="275">
        <f t="shared" si="42"/>
        <v>-29767.5</v>
      </c>
      <c r="DA40" s="275">
        <f t="shared" si="42"/>
        <v>-31255.875000000004</v>
      </c>
      <c r="DB40" s="275">
        <f t="shared" si="42"/>
        <v>-31255.875000000004</v>
      </c>
      <c r="DC40" s="275">
        <f t="shared" si="42"/>
        <v>-31255.875000000004</v>
      </c>
      <c r="DD40" s="275">
        <f t="shared" si="42"/>
        <v>-31255.875000000004</v>
      </c>
      <c r="DE40" s="275">
        <f t="shared" si="42"/>
        <v>-32818.668749999997</v>
      </c>
      <c r="DF40" s="275">
        <f t="shared" si="42"/>
        <v>-32818.668749999997</v>
      </c>
      <c r="DG40" s="275">
        <f t="shared" si="42"/>
        <v>-32818.668749999997</v>
      </c>
      <c r="DH40" s="275">
        <f t="shared" si="42"/>
        <v>-32818.668749999997</v>
      </c>
      <c r="DI40" s="275">
        <f t="shared" si="42"/>
        <v>-34459.602187500001</v>
      </c>
      <c r="DJ40" s="275">
        <f t="shared" si="42"/>
        <v>-34459.602187500001</v>
      </c>
      <c r="DK40" s="275">
        <f t="shared" si="42"/>
        <v>-34459.602187500001</v>
      </c>
      <c r="DL40" s="275">
        <f t="shared" si="42"/>
        <v>-34459.602187500001</v>
      </c>
    </row>
    <row r="41" spans="1:116" x14ac:dyDescent="0.4">
      <c r="G41" s="326" t="s">
        <v>651</v>
      </c>
      <c r="H41" s="164"/>
      <c r="I41" s="329">
        <v>45292</v>
      </c>
      <c r="J41" s="330">
        <v>45292</v>
      </c>
      <c r="K41" s="24">
        <f t="shared" si="33"/>
        <v>-54350.399999999987</v>
      </c>
      <c r="L41" s="24">
        <f t="shared" si="33"/>
        <v>-57067.920000000013</v>
      </c>
      <c r="M41" s="24">
        <f t="shared" si="33"/>
        <v>-59921.315999999999</v>
      </c>
      <c r="N41" s="24">
        <f t="shared" si="33"/>
        <v>-62917.381799999996</v>
      </c>
      <c r="O41" s="24">
        <f t="shared" si="33"/>
        <v>-66063.25089000001</v>
      </c>
      <c r="P41" s="24">
        <f t="shared" si="33"/>
        <v>-69366.413434500006</v>
      </c>
      <c r="S41" s="275">
        <f t="shared" si="34"/>
        <v>-4529.2</v>
      </c>
      <c r="T41" s="275">
        <f t="shared" si="34"/>
        <v>-4529.2</v>
      </c>
      <c r="U41" s="275">
        <f t="shared" si="34"/>
        <v>-4529.2</v>
      </c>
      <c r="V41" s="275">
        <f t="shared" si="34"/>
        <v>-4529.2</v>
      </c>
      <c r="W41" s="275">
        <f t="shared" si="34"/>
        <v>-4529.2</v>
      </c>
      <c r="X41" s="275">
        <f t="shared" si="34"/>
        <v>-4529.2</v>
      </c>
      <c r="Y41" s="275">
        <f t="shared" si="34"/>
        <v>-4529.2</v>
      </c>
      <c r="Z41" s="275">
        <f t="shared" si="34"/>
        <v>-4529.2</v>
      </c>
      <c r="AA41" s="275">
        <f t="shared" si="34"/>
        <v>-4529.2</v>
      </c>
      <c r="AB41" s="275">
        <f t="shared" si="34"/>
        <v>-4529.2</v>
      </c>
      <c r="AC41" s="275">
        <f t="shared" si="35"/>
        <v>-4529.2</v>
      </c>
      <c r="AD41" s="275">
        <f t="shared" si="35"/>
        <v>-4529.2</v>
      </c>
      <c r="AE41" s="275">
        <f t="shared" si="35"/>
        <v>-4755.66</v>
      </c>
      <c r="AF41" s="275">
        <f t="shared" si="35"/>
        <v>-4755.66</v>
      </c>
      <c r="AG41" s="275">
        <f t="shared" si="35"/>
        <v>-4755.66</v>
      </c>
      <c r="AH41" s="275">
        <f t="shared" si="35"/>
        <v>-4755.66</v>
      </c>
      <c r="AI41" s="275">
        <f t="shared" si="35"/>
        <v>-4755.66</v>
      </c>
      <c r="AJ41" s="275">
        <f t="shared" si="35"/>
        <v>-4755.66</v>
      </c>
      <c r="AK41" s="275">
        <f t="shared" si="35"/>
        <v>-4755.66</v>
      </c>
      <c r="AL41" s="275">
        <f t="shared" si="35"/>
        <v>-4755.66</v>
      </c>
      <c r="AM41" s="275">
        <f t="shared" si="36"/>
        <v>-4755.66</v>
      </c>
      <c r="AN41" s="275">
        <f t="shared" si="36"/>
        <v>-4755.66</v>
      </c>
      <c r="AO41" s="275">
        <f t="shared" si="36"/>
        <v>-4755.66</v>
      </c>
      <c r="AP41" s="275">
        <f t="shared" si="36"/>
        <v>-4755.66</v>
      </c>
      <c r="AQ41" s="275">
        <f t="shared" si="36"/>
        <v>-4993.4430000000002</v>
      </c>
      <c r="AR41" s="275">
        <f t="shared" si="36"/>
        <v>-4993.4430000000002</v>
      </c>
      <c r="AS41" s="275">
        <f t="shared" si="36"/>
        <v>-4993.4430000000002</v>
      </c>
      <c r="AT41" s="275">
        <f t="shared" si="36"/>
        <v>-4993.4430000000002</v>
      </c>
      <c r="AU41" s="275">
        <f t="shared" si="36"/>
        <v>-4993.4430000000002</v>
      </c>
      <c r="AV41" s="275">
        <f t="shared" si="36"/>
        <v>-4993.4430000000002</v>
      </c>
      <c r="AW41" s="275">
        <f t="shared" si="37"/>
        <v>-4993.4430000000002</v>
      </c>
      <c r="AX41" s="275">
        <f t="shared" si="37"/>
        <v>-4993.4430000000002</v>
      </c>
      <c r="AY41" s="275">
        <f t="shared" si="37"/>
        <v>-4993.4430000000002</v>
      </c>
      <c r="AZ41" s="275">
        <f t="shared" si="37"/>
        <v>-4993.4430000000002</v>
      </c>
      <c r="BA41" s="275">
        <f t="shared" si="37"/>
        <v>-4993.4430000000002</v>
      </c>
      <c r="BB41" s="275">
        <f t="shared" si="37"/>
        <v>-4993.4430000000002</v>
      </c>
      <c r="BC41" s="275">
        <f t="shared" si="37"/>
        <v>-5243.1151500000005</v>
      </c>
      <c r="BD41" s="275">
        <f t="shared" si="37"/>
        <v>-5243.1151500000005</v>
      </c>
      <c r="BE41" s="275">
        <f t="shared" si="37"/>
        <v>-5243.1151500000005</v>
      </c>
      <c r="BF41" s="275">
        <f t="shared" si="37"/>
        <v>-5243.1151500000005</v>
      </c>
      <c r="BG41" s="275">
        <f t="shared" si="38"/>
        <v>-5243.1151500000005</v>
      </c>
      <c r="BH41" s="275">
        <f t="shared" si="38"/>
        <v>-5243.1151500000005</v>
      </c>
      <c r="BI41" s="275">
        <f t="shared" si="38"/>
        <v>-5243.1151500000005</v>
      </c>
      <c r="BJ41" s="275">
        <f t="shared" si="38"/>
        <v>-5243.1151500000005</v>
      </c>
      <c r="BK41" s="275">
        <f t="shared" si="38"/>
        <v>-5243.1151500000005</v>
      </c>
      <c r="BL41" s="275">
        <f t="shared" si="38"/>
        <v>-5243.1151500000005</v>
      </c>
      <c r="BM41" s="275">
        <f t="shared" si="38"/>
        <v>-5243.1151500000005</v>
      </c>
      <c r="BN41" s="275">
        <f t="shared" si="38"/>
        <v>-5243.1151500000005</v>
      </c>
      <c r="BO41" s="275">
        <f t="shared" si="38"/>
        <v>-5505.2709074999993</v>
      </c>
      <c r="BP41" s="275">
        <f t="shared" si="38"/>
        <v>-5505.2709074999993</v>
      </c>
      <c r="BQ41" s="275">
        <f t="shared" si="39"/>
        <v>-5505.2709074999993</v>
      </c>
      <c r="BR41" s="275">
        <f t="shared" si="39"/>
        <v>-5505.2709074999993</v>
      </c>
      <c r="BS41" s="275">
        <f t="shared" si="39"/>
        <v>-5505.2709074999993</v>
      </c>
      <c r="BT41" s="275">
        <f t="shared" si="39"/>
        <v>-5505.2709074999993</v>
      </c>
      <c r="BU41" s="275">
        <f t="shared" si="39"/>
        <v>-5505.2709074999993</v>
      </c>
      <c r="BV41" s="275">
        <f t="shared" si="39"/>
        <v>-5505.2709074999993</v>
      </c>
      <c r="BW41" s="275">
        <f t="shared" si="39"/>
        <v>-5505.2709074999993</v>
      </c>
      <c r="BX41" s="275">
        <f t="shared" si="39"/>
        <v>-5505.2709074999993</v>
      </c>
      <c r="BY41" s="275">
        <f t="shared" si="39"/>
        <v>-5505.2709074999993</v>
      </c>
      <c r="BZ41" s="275">
        <f t="shared" si="39"/>
        <v>-5505.2709074999993</v>
      </c>
      <c r="CA41" s="275">
        <f t="shared" si="40"/>
        <v>-5780.5344528750002</v>
      </c>
      <c r="CB41" s="275">
        <f t="shared" si="40"/>
        <v>-5780.5344528750002</v>
      </c>
      <c r="CC41" s="275">
        <f t="shared" si="40"/>
        <v>-5780.5344528750002</v>
      </c>
      <c r="CD41" s="275">
        <f t="shared" si="40"/>
        <v>-5780.5344528750002</v>
      </c>
      <c r="CE41" s="275">
        <f t="shared" si="40"/>
        <v>-5780.5344528750002</v>
      </c>
      <c r="CF41" s="275">
        <f t="shared" si="40"/>
        <v>-5780.5344528750002</v>
      </c>
      <c r="CG41" s="275">
        <f t="shared" si="40"/>
        <v>-5780.5344528750002</v>
      </c>
      <c r="CH41" s="275">
        <f t="shared" si="40"/>
        <v>-5780.5344528750002</v>
      </c>
      <c r="CI41" s="275">
        <f t="shared" si="40"/>
        <v>-5780.5344528750002</v>
      </c>
      <c r="CJ41" s="275">
        <f t="shared" si="40"/>
        <v>-5780.5344528750002</v>
      </c>
      <c r="CK41" s="275">
        <f t="shared" si="40"/>
        <v>-5780.5344528750002</v>
      </c>
      <c r="CL41" s="275">
        <f t="shared" si="40"/>
        <v>-5780.5344528750002</v>
      </c>
      <c r="CN41" s="275">
        <f t="shared" si="41"/>
        <v>0</v>
      </c>
      <c r="CO41" s="275">
        <f t="shared" si="41"/>
        <v>-13587.6</v>
      </c>
      <c r="CP41" s="275">
        <f t="shared" si="41"/>
        <v>-13587.6</v>
      </c>
      <c r="CQ41" s="275">
        <f t="shared" si="41"/>
        <v>-13587.6</v>
      </c>
      <c r="CR41" s="275">
        <f t="shared" si="41"/>
        <v>-13587.6</v>
      </c>
      <c r="CS41" s="275">
        <f t="shared" si="41"/>
        <v>-14266.98</v>
      </c>
      <c r="CT41" s="275">
        <f t="shared" si="41"/>
        <v>-14266.98</v>
      </c>
      <c r="CU41" s="275">
        <f t="shared" si="41"/>
        <v>-14266.98</v>
      </c>
      <c r="CV41" s="275">
        <f t="shared" si="41"/>
        <v>-14266.98</v>
      </c>
      <c r="CW41" s="275">
        <f t="shared" si="41"/>
        <v>-14980.329</v>
      </c>
      <c r="CX41" s="275">
        <f t="shared" si="42"/>
        <v>-14980.329</v>
      </c>
      <c r="CY41" s="275">
        <f t="shared" si="42"/>
        <v>-14980.329</v>
      </c>
      <c r="CZ41" s="275">
        <f t="shared" si="42"/>
        <v>-14980.329</v>
      </c>
      <c r="DA41" s="275">
        <f t="shared" si="42"/>
        <v>-15729.345450000001</v>
      </c>
      <c r="DB41" s="275">
        <f t="shared" si="42"/>
        <v>-15729.345450000001</v>
      </c>
      <c r="DC41" s="275">
        <f t="shared" si="42"/>
        <v>-15729.345450000001</v>
      </c>
      <c r="DD41" s="275">
        <f t="shared" si="42"/>
        <v>-15729.345450000001</v>
      </c>
      <c r="DE41" s="275">
        <f t="shared" si="42"/>
        <v>-16515.812722499999</v>
      </c>
      <c r="DF41" s="275">
        <f t="shared" si="42"/>
        <v>-16515.812722499999</v>
      </c>
      <c r="DG41" s="275">
        <f t="shared" si="42"/>
        <v>-16515.812722499999</v>
      </c>
      <c r="DH41" s="275">
        <f t="shared" si="42"/>
        <v>-16515.812722499999</v>
      </c>
      <c r="DI41" s="275">
        <f t="shared" si="42"/>
        <v>-17341.603358625001</v>
      </c>
      <c r="DJ41" s="275">
        <f t="shared" si="42"/>
        <v>-17341.603358625001</v>
      </c>
      <c r="DK41" s="275">
        <f t="shared" si="42"/>
        <v>-17341.603358625001</v>
      </c>
      <c r="DL41" s="275">
        <f t="shared" si="42"/>
        <v>-17341.603358625001</v>
      </c>
    </row>
    <row r="42" spans="1:116" x14ac:dyDescent="0.4">
      <c r="G42" s="9" t="s">
        <v>603</v>
      </c>
      <c r="J42" s="274"/>
      <c r="K42" s="276">
        <f t="shared" si="33"/>
        <v>-402350.40000000008</v>
      </c>
      <c r="L42" s="276">
        <f t="shared" si="33"/>
        <v>-422467.92000000016</v>
      </c>
      <c r="M42" s="276">
        <f t="shared" si="33"/>
        <v>-443591.31599999988</v>
      </c>
      <c r="N42" s="276">
        <f t="shared" si="33"/>
        <v>-465770.88179999986</v>
      </c>
      <c r="O42" s="276">
        <f t="shared" si="33"/>
        <v>-489059.42589000013</v>
      </c>
      <c r="P42" s="276">
        <f t="shared" si="33"/>
        <v>-513512.39718450001</v>
      </c>
      <c r="S42" s="277">
        <f t="shared" ref="S42:AX42" si="43">SUM(S38:S41)</f>
        <v>-33529.199999999997</v>
      </c>
      <c r="T42" s="277">
        <f t="shared" si="43"/>
        <v>-33529.199999999997</v>
      </c>
      <c r="U42" s="277">
        <f t="shared" si="43"/>
        <v>-33529.199999999997</v>
      </c>
      <c r="V42" s="277">
        <f t="shared" si="43"/>
        <v>-33529.199999999997</v>
      </c>
      <c r="W42" s="277">
        <f t="shared" si="43"/>
        <v>-33529.199999999997</v>
      </c>
      <c r="X42" s="277">
        <f t="shared" si="43"/>
        <v>-33529.199999999997</v>
      </c>
      <c r="Y42" s="277">
        <f t="shared" si="43"/>
        <v>-33529.199999999997</v>
      </c>
      <c r="Z42" s="277">
        <f t="shared" si="43"/>
        <v>-33529.199999999997</v>
      </c>
      <c r="AA42" s="277">
        <f t="shared" si="43"/>
        <v>-33529.199999999997</v>
      </c>
      <c r="AB42" s="277">
        <f t="shared" si="43"/>
        <v>-33529.199999999997</v>
      </c>
      <c r="AC42" s="277">
        <f t="shared" si="43"/>
        <v>-33529.199999999997</v>
      </c>
      <c r="AD42" s="277">
        <f t="shared" si="43"/>
        <v>-33529.199999999997</v>
      </c>
      <c r="AE42" s="277">
        <f t="shared" si="43"/>
        <v>-35205.660000000003</v>
      </c>
      <c r="AF42" s="277">
        <f t="shared" si="43"/>
        <v>-35205.660000000003</v>
      </c>
      <c r="AG42" s="277">
        <f t="shared" si="43"/>
        <v>-35205.660000000003</v>
      </c>
      <c r="AH42" s="277">
        <f t="shared" si="43"/>
        <v>-35205.660000000003</v>
      </c>
      <c r="AI42" s="277">
        <f t="shared" si="43"/>
        <v>-35205.660000000003</v>
      </c>
      <c r="AJ42" s="277">
        <f t="shared" si="43"/>
        <v>-35205.660000000003</v>
      </c>
      <c r="AK42" s="277">
        <f t="shared" si="43"/>
        <v>-35205.660000000003</v>
      </c>
      <c r="AL42" s="277">
        <f t="shared" si="43"/>
        <v>-35205.660000000003</v>
      </c>
      <c r="AM42" s="277">
        <f t="shared" si="43"/>
        <v>-35205.660000000003</v>
      </c>
      <c r="AN42" s="277">
        <f t="shared" si="43"/>
        <v>-35205.660000000003</v>
      </c>
      <c r="AO42" s="277">
        <f t="shared" si="43"/>
        <v>-35205.660000000003</v>
      </c>
      <c r="AP42" s="277">
        <f t="shared" si="43"/>
        <v>-35205.660000000003</v>
      </c>
      <c r="AQ42" s="277">
        <f t="shared" si="43"/>
        <v>-36965.942999999999</v>
      </c>
      <c r="AR42" s="277">
        <f t="shared" si="43"/>
        <v>-36965.942999999999</v>
      </c>
      <c r="AS42" s="277">
        <f t="shared" si="43"/>
        <v>-36965.942999999999</v>
      </c>
      <c r="AT42" s="277">
        <f t="shared" si="43"/>
        <v>-36965.942999999999</v>
      </c>
      <c r="AU42" s="277">
        <f t="shared" si="43"/>
        <v>-36965.942999999999</v>
      </c>
      <c r="AV42" s="277">
        <f t="shared" si="43"/>
        <v>-36965.942999999999</v>
      </c>
      <c r="AW42" s="277">
        <f t="shared" si="43"/>
        <v>-36965.942999999999</v>
      </c>
      <c r="AX42" s="277">
        <f t="shared" si="43"/>
        <v>-36965.942999999999</v>
      </c>
      <c r="AY42" s="277">
        <f t="shared" ref="AY42:CL42" si="44">SUM(AY38:AY41)</f>
        <v>-36965.942999999999</v>
      </c>
      <c r="AZ42" s="277">
        <f t="shared" si="44"/>
        <v>-36965.942999999999</v>
      </c>
      <c r="BA42" s="277">
        <f t="shared" si="44"/>
        <v>-36965.942999999999</v>
      </c>
      <c r="BB42" s="277">
        <f t="shared" si="44"/>
        <v>-36965.942999999999</v>
      </c>
      <c r="BC42" s="277">
        <f t="shared" si="44"/>
        <v>-38814.240149999998</v>
      </c>
      <c r="BD42" s="277">
        <f t="shared" si="44"/>
        <v>-38814.240149999998</v>
      </c>
      <c r="BE42" s="277">
        <f t="shared" si="44"/>
        <v>-38814.240149999998</v>
      </c>
      <c r="BF42" s="277">
        <f t="shared" si="44"/>
        <v>-38814.240149999998</v>
      </c>
      <c r="BG42" s="277">
        <f t="shared" si="44"/>
        <v>-38814.240149999998</v>
      </c>
      <c r="BH42" s="277">
        <f t="shared" si="44"/>
        <v>-38814.240149999998</v>
      </c>
      <c r="BI42" s="277">
        <f t="shared" si="44"/>
        <v>-38814.240149999998</v>
      </c>
      <c r="BJ42" s="277">
        <f t="shared" si="44"/>
        <v>-38814.240149999998</v>
      </c>
      <c r="BK42" s="277">
        <f t="shared" si="44"/>
        <v>-38814.240149999998</v>
      </c>
      <c r="BL42" s="277">
        <f t="shared" si="44"/>
        <v>-38814.240149999998</v>
      </c>
      <c r="BM42" s="277">
        <f t="shared" si="44"/>
        <v>-38814.240149999998</v>
      </c>
      <c r="BN42" s="277">
        <f t="shared" si="44"/>
        <v>-38814.240149999998</v>
      </c>
      <c r="BO42" s="277">
        <f t="shared" si="44"/>
        <v>-40754.952157500004</v>
      </c>
      <c r="BP42" s="277">
        <f t="shared" si="44"/>
        <v>-40754.952157500004</v>
      </c>
      <c r="BQ42" s="277">
        <f t="shared" si="44"/>
        <v>-40754.952157500004</v>
      </c>
      <c r="BR42" s="277">
        <f t="shared" si="44"/>
        <v>-40754.952157500004</v>
      </c>
      <c r="BS42" s="277">
        <f t="shared" si="44"/>
        <v>-40754.952157500004</v>
      </c>
      <c r="BT42" s="277">
        <f t="shared" si="44"/>
        <v>-40754.952157500004</v>
      </c>
      <c r="BU42" s="277">
        <f t="shared" si="44"/>
        <v>-40754.952157500004</v>
      </c>
      <c r="BV42" s="277">
        <f t="shared" si="44"/>
        <v>-40754.952157500004</v>
      </c>
      <c r="BW42" s="277">
        <f t="shared" si="44"/>
        <v>-40754.952157500004</v>
      </c>
      <c r="BX42" s="277">
        <f t="shared" si="44"/>
        <v>-40754.952157500004</v>
      </c>
      <c r="BY42" s="277">
        <f t="shared" si="44"/>
        <v>-40754.952157500004</v>
      </c>
      <c r="BZ42" s="277">
        <f t="shared" si="44"/>
        <v>-40754.952157500004</v>
      </c>
      <c r="CA42" s="277">
        <f t="shared" si="44"/>
        <v>-42792.699765375</v>
      </c>
      <c r="CB42" s="277">
        <f t="shared" si="44"/>
        <v>-42792.699765375</v>
      </c>
      <c r="CC42" s="277">
        <f t="shared" si="44"/>
        <v>-42792.699765375</v>
      </c>
      <c r="CD42" s="277">
        <f t="shared" si="44"/>
        <v>-42792.699765375</v>
      </c>
      <c r="CE42" s="277">
        <f t="shared" si="44"/>
        <v>-42792.699765375</v>
      </c>
      <c r="CF42" s="277">
        <f t="shared" si="44"/>
        <v>-42792.699765375</v>
      </c>
      <c r="CG42" s="277">
        <f t="shared" si="44"/>
        <v>-42792.699765375</v>
      </c>
      <c r="CH42" s="277">
        <f t="shared" si="44"/>
        <v>-42792.699765375</v>
      </c>
      <c r="CI42" s="277">
        <f t="shared" si="44"/>
        <v>-42792.699765375</v>
      </c>
      <c r="CJ42" s="277">
        <f t="shared" si="44"/>
        <v>-42792.699765375</v>
      </c>
      <c r="CK42" s="277">
        <f t="shared" si="44"/>
        <v>-42792.699765375</v>
      </c>
      <c r="CL42" s="277">
        <f t="shared" si="44"/>
        <v>-42792.699765375</v>
      </c>
      <c r="CN42" s="277">
        <f t="shared" ref="CN42:DL42" si="45">SUM(CN38:CN41)</f>
        <v>0</v>
      </c>
      <c r="CO42" s="277">
        <f t="shared" si="45"/>
        <v>-100587.6</v>
      </c>
      <c r="CP42" s="277">
        <f t="shared" si="45"/>
        <v>-100587.6</v>
      </c>
      <c r="CQ42" s="277">
        <f t="shared" si="45"/>
        <v>-100587.6</v>
      </c>
      <c r="CR42" s="277">
        <f t="shared" si="45"/>
        <v>-100587.6</v>
      </c>
      <c r="CS42" s="277">
        <f t="shared" si="45"/>
        <v>-105616.98</v>
      </c>
      <c r="CT42" s="277">
        <f t="shared" si="45"/>
        <v>-105616.98</v>
      </c>
      <c r="CU42" s="277">
        <f t="shared" si="45"/>
        <v>-105616.98</v>
      </c>
      <c r="CV42" s="277">
        <f t="shared" si="45"/>
        <v>-105616.98</v>
      </c>
      <c r="CW42" s="277">
        <f t="shared" si="45"/>
        <v>-110897.829</v>
      </c>
      <c r="CX42" s="277">
        <f t="shared" si="45"/>
        <v>-110897.829</v>
      </c>
      <c r="CY42" s="277">
        <f t="shared" si="45"/>
        <v>-110897.829</v>
      </c>
      <c r="CZ42" s="277">
        <f t="shared" si="45"/>
        <v>-110897.829</v>
      </c>
      <c r="DA42" s="277">
        <f t="shared" si="45"/>
        <v>-116442.72044999999</v>
      </c>
      <c r="DB42" s="277">
        <f t="shared" si="45"/>
        <v>-116442.72044999999</v>
      </c>
      <c r="DC42" s="277">
        <f t="shared" si="45"/>
        <v>-116442.72044999999</v>
      </c>
      <c r="DD42" s="277">
        <f t="shared" si="45"/>
        <v>-116442.72044999999</v>
      </c>
      <c r="DE42" s="277">
        <f t="shared" si="45"/>
        <v>-122264.85647249999</v>
      </c>
      <c r="DF42" s="277">
        <f t="shared" si="45"/>
        <v>-122264.85647249999</v>
      </c>
      <c r="DG42" s="277">
        <f t="shared" si="45"/>
        <v>-122264.85647249999</v>
      </c>
      <c r="DH42" s="277">
        <f t="shared" si="45"/>
        <v>-122264.85647249999</v>
      </c>
      <c r="DI42" s="277">
        <f t="shared" si="45"/>
        <v>-128378.099296125</v>
      </c>
      <c r="DJ42" s="277">
        <f t="shared" si="45"/>
        <v>-128378.099296125</v>
      </c>
      <c r="DK42" s="277">
        <f t="shared" si="45"/>
        <v>-128378.099296125</v>
      </c>
      <c r="DL42" s="277">
        <f t="shared" si="45"/>
        <v>-128378.099296125</v>
      </c>
    </row>
    <row r="43" spans="1:116" x14ac:dyDescent="0.4">
      <c r="G43" s="13" t="s">
        <v>783</v>
      </c>
      <c r="J43" s="274"/>
      <c r="K43" s="15">
        <f t="shared" ref="K43:P43" si="46">SUMIF($5:$5,K$2,43:43)</f>
        <v>0</v>
      </c>
      <c r="L43" s="15">
        <f t="shared" si="46"/>
        <v>0</v>
      </c>
      <c r="M43" s="15">
        <f t="shared" si="46"/>
        <v>0</v>
      </c>
      <c r="N43" s="15">
        <f t="shared" si="46"/>
        <v>0</v>
      </c>
      <c r="O43" s="15">
        <f t="shared" si="46"/>
        <v>0</v>
      </c>
      <c r="P43" s="15">
        <f t="shared" si="46"/>
        <v>0</v>
      </c>
      <c r="S43" s="34">
        <f t="shared" ref="S43:CD43" si="47">+COUNTIF(S38:S41,"&lt;"&amp;0)</f>
        <v>4</v>
      </c>
      <c r="T43" s="34">
        <f t="shared" si="47"/>
        <v>4</v>
      </c>
      <c r="U43" s="34">
        <f t="shared" si="47"/>
        <v>4</v>
      </c>
      <c r="V43" s="34">
        <f t="shared" si="47"/>
        <v>4</v>
      </c>
      <c r="W43" s="34">
        <f t="shared" si="47"/>
        <v>4</v>
      </c>
      <c r="X43" s="34">
        <f t="shared" si="47"/>
        <v>4</v>
      </c>
      <c r="Y43" s="34">
        <f t="shared" si="47"/>
        <v>4</v>
      </c>
      <c r="Z43" s="34">
        <f t="shared" si="47"/>
        <v>4</v>
      </c>
      <c r="AA43" s="34">
        <f t="shared" si="47"/>
        <v>4</v>
      </c>
      <c r="AB43" s="34">
        <f t="shared" si="47"/>
        <v>4</v>
      </c>
      <c r="AC43" s="34">
        <f t="shared" si="47"/>
        <v>4</v>
      </c>
      <c r="AD43" s="34">
        <f t="shared" si="47"/>
        <v>4</v>
      </c>
      <c r="AE43" s="34">
        <f t="shared" si="47"/>
        <v>4</v>
      </c>
      <c r="AF43" s="34">
        <f t="shared" si="47"/>
        <v>4</v>
      </c>
      <c r="AG43" s="34">
        <f t="shared" si="47"/>
        <v>4</v>
      </c>
      <c r="AH43" s="34">
        <f t="shared" si="47"/>
        <v>4</v>
      </c>
      <c r="AI43" s="34">
        <f t="shared" si="47"/>
        <v>4</v>
      </c>
      <c r="AJ43" s="34">
        <f t="shared" si="47"/>
        <v>4</v>
      </c>
      <c r="AK43" s="34">
        <f t="shared" si="47"/>
        <v>4</v>
      </c>
      <c r="AL43" s="34">
        <f t="shared" si="47"/>
        <v>4</v>
      </c>
      <c r="AM43" s="34">
        <f t="shared" si="47"/>
        <v>4</v>
      </c>
      <c r="AN43" s="34">
        <f t="shared" si="47"/>
        <v>4</v>
      </c>
      <c r="AO43" s="34">
        <f t="shared" si="47"/>
        <v>4</v>
      </c>
      <c r="AP43" s="34">
        <f t="shared" si="47"/>
        <v>4</v>
      </c>
      <c r="AQ43" s="34">
        <f t="shared" si="47"/>
        <v>4</v>
      </c>
      <c r="AR43" s="34">
        <f t="shared" si="47"/>
        <v>4</v>
      </c>
      <c r="AS43" s="34">
        <f t="shared" si="47"/>
        <v>4</v>
      </c>
      <c r="AT43" s="34">
        <f t="shared" si="47"/>
        <v>4</v>
      </c>
      <c r="AU43" s="34">
        <f t="shared" si="47"/>
        <v>4</v>
      </c>
      <c r="AV43" s="34">
        <f t="shared" si="47"/>
        <v>4</v>
      </c>
      <c r="AW43" s="34">
        <f t="shared" si="47"/>
        <v>4</v>
      </c>
      <c r="AX43" s="34">
        <f t="shared" si="47"/>
        <v>4</v>
      </c>
      <c r="AY43" s="34">
        <f t="shared" si="47"/>
        <v>4</v>
      </c>
      <c r="AZ43" s="34">
        <f t="shared" si="47"/>
        <v>4</v>
      </c>
      <c r="BA43" s="34">
        <f t="shared" si="47"/>
        <v>4</v>
      </c>
      <c r="BB43" s="34">
        <f t="shared" si="47"/>
        <v>4</v>
      </c>
      <c r="BC43" s="34">
        <f t="shared" si="47"/>
        <v>4</v>
      </c>
      <c r="BD43" s="34">
        <f t="shared" si="47"/>
        <v>4</v>
      </c>
      <c r="BE43" s="34">
        <f t="shared" si="47"/>
        <v>4</v>
      </c>
      <c r="BF43" s="34">
        <f t="shared" si="47"/>
        <v>4</v>
      </c>
      <c r="BG43" s="34">
        <f t="shared" si="47"/>
        <v>4</v>
      </c>
      <c r="BH43" s="34">
        <f t="shared" si="47"/>
        <v>4</v>
      </c>
      <c r="BI43" s="34">
        <f t="shared" si="47"/>
        <v>4</v>
      </c>
      <c r="BJ43" s="34">
        <f t="shared" si="47"/>
        <v>4</v>
      </c>
      <c r="BK43" s="34">
        <f t="shared" si="47"/>
        <v>4</v>
      </c>
      <c r="BL43" s="34">
        <f t="shared" si="47"/>
        <v>4</v>
      </c>
      <c r="BM43" s="34">
        <f t="shared" si="47"/>
        <v>4</v>
      </c>
      <c r="BN43" s="34">
        <f t="shared" si="47"/>
        <v>4</v>
      </c>
      <c r="BO43" s="34">
        <f t="shared" si="47"/>
        <v>4</v>
      </c>
      <c r="BP43" s="34">
        <f t="shared" si="47"/>
        <v>4</v>
      </c>
      <c r="BQ43" s="34">
        <f t="shared" si="47"/>
        <v>4</v>
      </c>
      <c r="BR43" s="34">
        <f t="shared" si="47"/>
        <v>4</v>
      </c>
      <c r="BS43" s="34">
        <f t="shared" si="47"/>
        <v>4</v>
      </c>
      <c r="BT43" s="34">
        <f t="shared" si="47"/>
        <v>4</v>
      </c>
      <c r="BU43" s="34">
        <f t="shared" si="47"/>
        <v>4</v>
      </c>
      <c r="BV43" s="34">
        <f t="shared" si="47"/>
        <v>4</v>
      </c>
      <c r="BW43" s="34">
        <f t="shared" si="47"/>
        <v>4</v>
      </c>
      <c r="BX43" s="34">
        <f t="shared" si="47"/>
        <v>4</v>
      </c>
      <c r="BY43" s="34">
        <f t="shared" si="47"/>
        <v>4</v>
      </c>
      <c r="BZ43" s="34">
        <f t="shared" si="47"/>
        <v>4</v>
      </c>
      <c r="CA43" s="34">
        <f t="shared" si="47"/>
        <v>4</v>
      </c>
      <c r="CB43" s="34">
        <f t="shared" si="47"/>
        <v>4</v>
      </c>
      <c r="CC43" s="34">
        <f t="shared" si="47"/>
        <v>4</v>
      </c>
      <c r="CD43" s="34">
        <f t="shared" si="47"/>
        <v>4</v>
      </c>
      <c r="CE43" s="34">
        <f t="shared" ref="CE43:CL43" si="48">+COUNTIF(CE38:CE41,"&lt;"&amp;0)</f>
        <v>4</v>
      </c>
      <c r="CF43" s="34">
        <f t="shared" si="48"/>
        <v>4</v>
      </c>
      <c r="CG43" s="34">
        <f t="shared" si="48"/>
        <v>4</v>
      </c>
      <c r="CH43" s="34">
        <f t="shared" si="48"/>
        <v>4</v>
      </c>
      <c r="CI43" s="34">
        <f t="shared" si="48"/>
        <v>4</v>
      </c>
      <c r="CJ43" s="34">
        <f t="shared" si="48"/>
        <v>4</v>
      </c>
      <c r="CK43" s="34">
        <f t="shared" si="48"/>
        <v>4</v>
      </c>
      <c r="CL43" s="34">
        <f t="shared" si="48"/>
        <v>4</v>
      </c>
      <c r="CN43" s="34">
        <f t="shared" ref="CN43:DL43" si="49">+COUNTIF(CN38:CN41,"&lt;"&amp;0)</f>
        <v>0</v>
      </c>
      <c r="CO43" s="34">
        <f t="shared" si="49"/>
        <v>4</v>
      </c>
      <c r="CP43" s="34">
        <f t="shared" si="49"/>
        <v>4</v>
      </c>
      <c r="CQ43" s="34">
        <f t="shared" si="49"/>
        <v>4</v>
      </c>
      <c r="CR43" s="34">
        <f t="shared" si="49"/>
        <v>4</v>
      </c>
      <c r="CS43" s="34">
        <f t="shared" si="49"/>
        <v>4</v>
      </c>
      <c r="CT43" s="34">
        <f t="shared" si="49"/>
        <v>4</v>
      </c>
      <c r="CU43" s="34">
        <f t="shared" si="49"/>
        <v>4</v>
      </c>
      <c r="CV43" s="34">
        <f t="shared" si="49"/>
        <v>4</v>
      </c>
      <c r="CW43" s="34">
        <f t="shared" si="49"/>
        <v>4</v>
      </c>
      <c r="CX43" s="34">
        <f t="shared" si="49"/>
        <v>4</v>
      </c>
      <c r="CY43" s="34">
        <f t="shared" si="49"/>
        <v>4</v>
      </c>
      <c r="CZ43" s="34">
        <f t="shared" si="49"/>
        <v>4</v>
      </c>
      <c r="DA43" s="34">
        <f t="shared" si="49"/>
        <v>4</v>
      </c>
      <c r="DB43" s="34">
        <f t="shared" si="49"/>
        <v>4</v>
      </c>
      <c r="DC43" s="34">
        <f t="shared" si="49"/>
        <v>4</v>
      </c>
      <c r="DD43" s="34">
        <f t="shared" si="49"/>
        <v>4</v>
      </c>
      <c r="DE43" s="34">
        <f t="shared" si="49"/>
        <v>4</v>
      </c>
      <c r="DF43" s="34">
        <f t="shared" si="49"/>
        <v>4</v>
      </c>
      <c r="DG43" s="34">
        <f t="shared" si="49"/>
        <v>4</v>
      </c>
      <c r="DH43" s="34">
        <f t="shared" si="49"/>
        <v>4</v>
      </c>
      <c r="DI43" s="34">
        <f t="shared" si="49"/>
        <v>4</v>
      </c>
      <c r="DJ43" s="34">
        <f t="shared" si="49"/>
        <v>4</v>
      </c>
      <c r="DK43" s="34">
        <f t="shared" si="49"/>
        <v>4</v>
      </c>
      <c r="DL43" s="34">
        <f t="shared" si="49"/>
        <v>4</v>
      </c>
    </row>
    <row r="44" spans="1:116" x14ac:dyDescent="0.4">
      <c r="G44" s="9"/>
      <c r="S44" s="32"/>
      <c r="T44" s="32"/>
      <c r="U44" s="32"/>
      <c r="V44" s="32"/>
      <c r="W44" s="32"/>
      <c r="X44" s="32"/>
      <c r="Y44" s="32"/>
      <c r="Z44" s="32"/>
      <c r="AA44" s="32"/>
      <c r="AB44" s="32"/>
      <c r="AC44" s="32"/>
      <c r="AD44" s="32"/>
      <c r="AE44" s="32"/>
      <c r="AF44" s="32"/>
      <c r="AG44" s="32"/>
      <c r="AH44" s="32"/>
      <c r="AI44" s="32"/>
      <c r="AJ44" s="32"/>
      <c r="AK44" s="32"/>
      <c r="AL44" s="32"/>
      <c r="AM44" s="32"/>
      <c r="AN44" s="32"/>
      <c r="AO44" s="32"/>
      <c r="AP44" s="32"/>
      <c r="AQ44" s="32"/>
      <c r="AR44" s="32"/>
      <c r="AS44" s="32"/>
      <c r="AT44" s="32"/>
      <c r="AU44" s="32"/>
      <c r="AV44" s="32"/>
      <c r="AW44" s="32"/>
      <c r="AX44" s="32"/>
      <c r="AY44" s="32"/>
      <c r="AZ44" s="32"/>
      <c r="BA44" s="32"/>
      <c r="BB44" s="32"/>
      <c r="BC44" s="32"/>
      <c r="BD44" s="32"/>
      <c r="BE44" s="32"/>
      <c r="BF44" s="32"/>
      <c r="BG44" s="32"/>
      <c r="BH44" s="32"/>
      <c r="BI44" s="32"/>
      <c r="BJ44" s="32"/>
      <c r="BK44" s="32"/>
      <c r="BL44" s="32"/>
      <c r="BM44" s="32"/>
      <c r="BN44" s="32"/>
      <c r="BO44" s="32"/>
      <c r="BP44" s="32"/>
      <c r="BQ44" s="32"/>
      <c r="BR44" s="32"/>
      <c r="BS44" s="32"/>
      <c r="BT44" s="32"/>
      <c r="BU44" s="32"/>
      <c r="BV44" s="32"/>
      <c r="BW44" s="32"/>
      <c r="BX44" s="32"/>
      <c r="BY44" s="32"/>
      <c r="BZ44" s="32"/>
      <c r="CA44" s="32"/>
      <c r="CB44" s="32"/>
      <c r="CC44" s="32"/>
      <c r="CD44" s="32"/>
      <c r="CE44" s="32"/>
      <c r="CF44" s="32"/>
      <c r="CG44" s="32"/>
      <c r="CH44" s="32"/>
      <c r="CI44" s="32"/>
      <c r="CJ44" s="32"/>
      <c r="CK44" s="32"/>
      <c r="CL44" s="32"/>
      <c r="CN44" s="32"/>
      <c r="CO44" s="32"/>
      <c r="CP44" s="32"/>
      <c r="CQ44" s="32"/>
      <c r="CR44" s="32"/>
      <c r="CS44" s="32"/>
      <c r="CT44" s="32"/>
      <c r="CU44" s="32"/>
      <c r="CV44" s="32"/>
      <c r="CW44" s="32"/>
      <c r="CX44" s="32"/>
      <c r="CY44" s="32"/>
      <c r="CZ44" s="32"/>
      <c r="DA44" s="32"/>
      <c r="DB44" s="32"/>
      <c r="DC44" s="32"/>
      <c r="DD44" s="32"/>
      <c r="DE44" s="32"/>
      <c r="DF44" s="32"/>
      <c r="DG44" s="32"/>
      <c r="DH44" s="32"/>
      <c r="DI44" s="32"/>
      <c r="DJ44" s="32"/>
      <c r="DK44" s="32"/>
      <c r="DL44" s="32"/>
    </row>
    <row r="45" spans="1:116" ht="14.25" customHeight="1" x14ac:dyDescent="0.4">
      <c r="A45" s="31" t="s">
        <v>218</v>
      </c>
      <c r="B45" s="31"/>
      <c r="C45" s="31"/>
      <c r="D45" s="31"/>
      <c r="E45" s="31"/>
      <c r="F45" s="31"/>
      <c r="G45" s="305" t="s">
        <v>660</v>
      </c>
      <c r="H45" s="303"/>
      <c r="I45" s="303"/>
      <c r="J45" s="303"/>
      <c r="K45" s="303"/>
      <c r="L45" s="303"/>
      <c r="M45" s="303"/>
      <c r="N45" s="303"/>
      <c r="O45" s="303"/>
      <c r="P45" s="306"/>
      <c r="S45" s="304"/>
      <c r="T45" s="303"/>
      <c r="U45" s="303"/>
      <c r="V45" s="303"/>
      <c r="W45" s="303"/>
      <c r="X45" s="303"/>
      <c r="Y45" s="303"/>
      <c r="Z45" s="303"/>
      <c r="AA45" s="303"/>
      <c r="AB45" s="303"/>
      <c r="AC45" s="303"/>
      <c r="AD45" s="303"/>
      <c r="AE45" s="303"/>
      <c r="AF45" s="303"/>
      <c r="AG45" s="303"/>
      <c r="AH45" s="303"/>
      <c r="AI45" s="303"/>
      <c r="AJ45" s="303"/>
      <c r="AK45" s="303"/>
      <c r="AL45" s="303"/>
      <c r="AM45" s="303"/>
      <c r="AN45" s="303"/>
      <c r="AO45" s="303"/>
      <c r="AP45" s="303"/>
      <c r="AQ45" s="303"/>
      <c r="AR45" s="303"/>
      <c r="AS45" s="303"/>
      <c r="AT45" s="303"/>
      <c r="AU45" s="303"/>
      <c r="AV45" s="303"/>
      <c r="AW45" s="303"/>
      <c r="AX45" s="303"/>
      <c r="AY45" s="303"/>
      <c r="AZ45" s="303"/>
      <c r="BA45" s="303"/>
      <c r="BB45" s="303"/>
      <c r="BC45" s="303"/>
      <c r="BD45" s="303"/>
      <c r="BE45" s="303"/>
      <c r="BF45" s="303"/>
      <c r="BG45" s="303"/>
      <c r="BH45" s="303"/>
      <c r="BI45" s="303"/>
      <c r="BJ45" s="303"/>
      <c r="BK45" s="303"/>
      <c r="BL45" s="303"/>
      <c r="BM45" s="303"/>
      <c r="BN45" s="303"/>
      <c r="BO45" s="303"/>
      <c r="BP45" s="303"/>
      <c r="BQ45" s="303"/>
      <c r="BR45" s="303"/>
      <c r="BS45" s="303"/>
      <c r="BT45" s="303"/>
      <c r="BU45" s="303"/>
      <c r="BV45" s="303"/>
      <c r="BW45" s="303"/>
      <c r="BX45" s="303"/>
      <c r="BY45" s="303"/>
      <c r="BZ45" s="303"/>
      <c r="CA45" s="303"/>
      <c r="CB45" s="303"/>
      <c r="CC45" s="303"/>
      <c r="CD45" s="303"/>
      <c r="CE45" s="303"/>
      <c r="CF45" s="303"/>
      <c r="CG45" s="303"/>
      <c r="CH45" s="303"/>
      <c r="CI45" s="303"/>
      <c r="CJ45" s="303"/>
      <c r="CK45" s="303"/>
      <c r="CL45" s="306"/>
      <c r="CN45" s="304"/>
      <c r="CO45" s="303"/>
      <c r="CP45" s="303"/>
      <c r="CQ45" s="303"/>
      <c r="CR45" s="303"/>
      <c r="CS45" s="303"/>
      <c r="CT45" s="303"/>
      <c r="CU45" s="303"/>
      <c r="CV45" s="303"/>
      <c r="CW45" s="303"/>
      <c r="CX45" s="303"/>
      <c r="CY45" s="303"/>
      <c r="CZ45" s="303"/>
      <c r="DA45" s="303"/>
      <c r="DB45" s="303"/>
      <c r="DC45" s="303"/>
      <c r="DD45" s="303"/>
      <c r="DE45" s="303"/>
      <c r="DF45" s="303"/>
      <c r="DG45" s="303"/>
      <c r="DH45" s="303"/>
      <c r="DI45" s="303"/>
      <c r="DJ45" s="303"/>
      <c r="DK45" s="303"/>
      <c r="DL45" s="306"/>
    </row>
    <row r="46" spans="1:116" ht="14.25" customHeight="1" x14ac:dyDescent="0.4"/>
    <row r="47" spans="1:116" ht="14.25" customHeight="1" x14ac:dyDescent="0.4"/>
    <row r="48" spans="1:116" ht="14.25" customHeight="1" x14ac:dyDescent="0.4"/>
    <row r="49" spans="1:116" ht="14.25" customHeight="1" x14ac:dyDescent="0.4"/>
    <row r="50" spans="1:116" ht="14.25" customHeight="1" x14ac:dyDescent="0.4"/>
    <row r="51" spans="1:116" x14ac:dyDescent="0.4">
      <c r="G51" s="13" t="s">
        <v>655</v>
      </c>
      <c r="J51" s="278" t="s">
        <v>641</v>
      </c>
      <c r="K51" s="273"/>
      <c r="L51" s="273"/>
      <c r="M51" s="273"/>
      <c r="N51" s="273"/>
      <c r="O51" s="273"/>
      <c r="P51" s="273"/>
    </row>
    <row r="52" spans="1:116" x14ac:dyDescent="0.4">
      <c r="G52" s="326" t="s">
        <v>661</v>
      </c>
      <c r="H52" s="164"/>
      <c r="I52" s="164"/>
      <c r="J52" s="331" t="s">
        <v>643</v>
      </c>
      <c r="K52" s="325">
        <v>-1000</v>
      </c>
      <c r="L52" s="325">
        <v>-1000</v>
      </c>
      <c r="M52" s="325">
        <v>-1000</v>
      </c>
      <c r="N52" s="325">
        <v>-1000</v>
      </c>
      <c r="O52" s="325">
        <v>-1000</v>
      </c>
      <c r="P52" s="325">
        <v>-1000</v>
      </c>
      <c r="S52" s="275" cm="1">
        <f t="array" ref="S52">INDEX($K:$P,ROW(),MATCH(YEAR(S$2),$K$2:$P$2,0))/12</f>
        <v>-83.333333333333329</v>
      </c>
      <c r="T52" s="275" cm="1">
        <f t="array" ref="T52">INDEX($K:$P,ROW(),MATCH(YEAR(T$2),$K$2:$P$2,0))/12</f>
        <v>-83.333333333333329</v>
      </c>
      <c r="U52" s="275" cm="1">
        <f t="array" ref="U52">INDEX($K:$P,ROW(),MATCH(YEAR(U$2),$K$2:$P$2,0))/12</f>
        <v>-83.333333333333329</v>
      </c>
      <c r="V52" s="275" cm="1">
        <f t="array" ref="V52">INDEX($K:$P,ROW(),MATCH(YEAR(V$2),$K$2:$P$2,0))/12</f>
        <v>-83.333333333333329</v>
      </c>
      <c r="W52" s="275" cm="1">
        <f t="array" ref="W52">INDEX($K:$P,ROW(),MATCH(YEAR(W$2),$K$2:$P$2,0))/12</f>
        <v>-83.333333333333329</v>
      </c>
      <c r="X52" s="275" cm="1">
        <f t="array" ref="X52">INDEX($K:$P,ROW(),MATCH(YEAR(X$2),$K$2:$P$2,0))/12</f>
        <v>-83.333333333333329</v>
      </c>
      <c r="Y52" s="275" cm="1">
        <f t="array" ref="Y52">INDEX($K:$P,ROW(),MATCH(YEAR(Y$2),$K$2:$P$2,0))/12</f>
        <v>-83.333333333333329</v>
      </c>
      <c r="Z52" s="275" cm="1">
        <f t="array" ref="Z52">INDEX($K:$P,ROW(),MATCH(YEAR(Z$2),$K$2:$P$2,0))/12</f>
        <v>-83.333333333333329</v>
      </c>
      <c r="AA52" s="275" cm="1">
        <f t="array" ref="AA52">INDEX($K:$P,ROW(),MATCH(YEAR(AA$2),$K$2:$P$2,0))/12</f>
        <v>-83.333333333333329</v>
      </c>
      <c r="AB52" s="275" cm="1">
        <f t="array" ref="AB52">INDEX($K:$P,ROW(),MATCH(YEAR(AB$2),$K$2:$P$2,0))/12</f>
        <v>-83.333333333333329</v>
      </c>
      <c r="AC52" s="275" cm="1">
        <f t="array" ref="AC52">INDEX($K:$P,ROW(),MATCH(YEAR(AC$2),$K$2:$P$2,0))/12</f>
        <v>-83.333333333333329</v>
      </c>
      <c r="AD52" s="275" cm="1">
        <f t="array" ref="AD52">INDEX($K:$P,ROW(),MATCH(YEAR(AD$2),$K$2:$P$2,0))/12</f>
        <v>-83.333333333333329</v>
      </c>
      <c r="AE52" s="275" cm="1">
        <f t="array" ref="AE52">INDEX($K:$P,ROW(),MATCH(YEAR(AE$2),$K$2:$P$2,0))/12</f>
        <v>-83.333333333333329</v>
      </c>
      <c r="AF52" s="275" cm="1">
        <f t="array" ref="AF52">INDEX($K:$P,ROW(),MATCH(YEAR(AF$2),$K$2:$P$2,0))/12</f>
        <v>-83.333333333333329</v>
      </c>
      <c r="AG52" s="275" cm="1">
        <f t="array" ref="AG52">INDEX($K:$P,ROW(),MATCH(YEAR(AG$2),$K$2:$P$2,0))/12</f>
        <v>-83.333333333333329</v>
      </c>
      <c r="AH52" s="275" cm="1">
        <f t="array" ref="AH52">INDEX($K:$P,ROW(),MATCH(YEAR(AH$2),$K$2:$P$2,0))/12</f>
        <v>-83.333333333333329</v>
      </c>
      <c r="AI52" s="275" cm="1">
        <f t="array" ref="AI52">INDEX($K:$P,ROW(),MATCH(YEAR(AI$2),$K$2:$P$2,0))/12</f>
        <v>-83.333333333333329</v>
      </c>
      <c r="AJ52" s="275" cm="1">
        <f t="array" ref="AJ52">INDEX($K:$P,ROW(),MATCH(YEAR(AJ$2),$K$2:$P$2,0))/12</f>
        <v>-83.333333333333329</v>
      </c>
      <c r="AK52" s="275" cm="1">
        <f t="array" ref="AK52">INDEX($K:$P,ROW(),MATCH(YEAR(AK$2),$K$2:$P$2,0))/12</f>
        <v>-83.333333333333329</v>
      </c>
      <c r="AL52" s="275" cm="1">
        <f t="array" ref="AL52">INDEX($K:$P,ROW(),MATCH(YEAR(AL$2),$K$2:$P$2,0))/12</f>
        <v>-83.333333333333329</v>
      </c>
      <c r="AM52" s="275" cm="1">
        <f t="array" ref="AM52">INDEX($K:$P,ROW(),MATCH(YEAR(AM$2),$K$2:$P$2,0))/12</f>
        <v>-83.333333333333329</v>
      </c>
      <c r="AN52" s="275" cm="1">
        <f t="array" ref="AN52">INDEX($K:$P,ROW(),MATCH(YEAR(AN$2),$K$2:$P$2,0))/12</f>
        <v>-83.333333333333329</v>
      </c>
      <c r="AO52" s="275" cm="1">
        <f t="array" ref="AO52">INDEX($K:$P,ROW(),MATCH(YEAR(AO$2),$K$2:$P$2,0))/12</f>
        <v>-83.333333333333329</v>
      </c>
      <c r="AP52" s="275" cm="1">
        <f t="array" ref="AP52">INDEX($K:$P,ROW(),MATCH(YEAR(AP$2),$K$2:$P$2,0))/12</f>
        <v>-83.333333333333329</v>
      </c>
      <c r="AQ52" s="275" cm="1">
        <f t="array" ref="AQ52">INDEX($K:$P,ROW(),MATCH(YEAR(AQ$2),$K$2:$P$2,0))/12</f>
        <v>-83.333333333333329</v>
      </c>
      <c r="AR52" s="275" cm="1">
        <f t="array" ref="AR52">INDEX($K:$P,ROW(),MATCH(YEAR(AR$2),$K$2:$P$2,0))/12</f>
        <v>-83.333333333333329</v>
      </c>
      <c r="AS52" s="275" cm="1">
        <f t="array" ref="AS52">INDEX($K:$P,ROW(),MATCH(YEAR(AS$2),$K$2:$P$2,0))/12</f>
        <v>-83.333333333333329</v>
      </c>
      <c r="AT52" s="275" cm="1">
        <f t="array" ref="AT52">INDEX($K:$P,ROW(),MATCH(YEAR(AT$2),$K$2:$P$2,0))/12</f>
        <v>-83.333333333333329</v>
      </c>
      <c r="AU52" s="275" cm="1">
        <f t="array" ref="AU52">INDEX($K:$P,ROW(),MATCH(YEAR(AU$2),$K$2:$P$2,0))/12</f>
        <v>-83.333333333333329</v>
      </c>
      <c r="AV52" s="275" cm="1">
        <f t="array" ref="AV52">INDEX($K:$P,ROW(),MATCH(YEAR(AV$2),$K$2:$P$2,0))/12</f>
        <v>-83.333333333333329</v>
      </c>
      <c r="AW52" s="275" cm="1">
        <f t="array" ref="AW52">INDEX($K:$P,ROW(),MATCH(YEAR(AW$2),$K$2:$P$2,0))/12</f>
        <v>-83.333333333333329</v>
      </c>
      <c r="AX52" s="275" cm="1">
        <f t="array" ref="AX52">INDEX($K:$P,ROW(),MATCH(YEAR(AX$2),$K$2:$P$2,0))/12</f>
        <v>-83.333333333333329</v>
      </c>
      <c r="AY52" s="275" cm="1">
        <f t="array" ref="AY52">INDEX($K:$P,ROW(),MATCH(YEAR(AY$2),$K$2:$P$2,0))/12</f>
        <v>-83.333333333333329</v>
      </c>
      <c r="AZ52" s="275" cm="1">
        <f t="array" ref="AZ52">INDEX($K:$P,ROW(),MATCH(YEAR(AZ$2),$K$2:$P$2,0))/12</f>
        <v>-83.333333333333329</v>
      </c>
      <c r="BA52" s="275" cm="1">
        <f t="array" ref="BA52">INDEX($K:$P,ROW(),MATCH(YEAR(BA$2),$K$2:$P$2,0))/12</f>
        <v>-83.333333333333329</v>
      </c>
      <c r="BB52" s="275" cm="1">
        <f t="array" ref="BB52">INDEX($K:$P,ROW(),MATCH(YEAR(BB$2),$K$2:$P$2,0))/12</f>
        <v>-83.333333333333329</v>
      </c>
      <c r="BC52" s="275" cm="1">
        <f t="array" ref="BC52">INDEX($K:$P,ROW(),MATCH(YEAR(BC$2),$K$2:$P$2,0))/12</f>
        <v>-83.333333333333329</v>
      </c>
      <c r="BD52" s="275" cm="1">
        <f t="array" ref="BD52">INDEX($K:$P,ROW(),MATCH(YEAR(BD$2),$K$2:$P$2,0))/12</f>
        <v>-83.333333333333329</v>
      </c>
      <c r="BE52" s="275" cm="1">
        <f t="array" ref="BE52">INDEX($K:$P,ROW(),MATCH(YEAR(BE$2),$K$2:$P$2,0))/12</f>
        <v>-83.333333333333329</v>
      </c>
      <c r="BF52" s="275" cm="1">
        <f t="array" ref="BF52">INDEX($K:$P,ROW(),MATCH(YEAR(BF$2),$K$2:$P$2,0))/12</f>
        <v>-83.333333333333329</v>
      </c>
      <c r="BG52" s="275" cm="1">
        <f t="array" ref="BG52">INDEX($K:$P,ROW(),MATCH(YEAR(BG$2),$K$2:$P$2,0))/12</f>
        <v>-83.333333333333329</v>
      </c>
      <c r="BH52" s="275" cm="1">
        <f t="array" ref="BH52">INDEX($K:$P,ROW(),MATCH(YEAR(BH$2),$K$2:$P$2,0))/12</f>
        <v>-83.333333333333329</v>
      </c>
      <c r="BI52" s="275" cm="1">
        <f t="array" ref="BI52">INDEX($K:$P,ROW(),MATCH(YEAR(BI$2),$K$2:$P$2,0))/12</f>
        <v>-83.333333333333329</v>
      </c>
      <c r="BJ52" s="275" cm="1">
        <f t="array" ref="BJ52">INDEX($K:$P,ROW(),MATCH(YEAR(BJ$2),$K$2:$P$2,0))/12</f>
        <v>-83.333333333333329</v>
      </c>
      <c r="BK52" s="275" cm="1">
        <f t="array" ref="BK52">INDEX($K:$P,ROW(),MATCH(YEAR(BK$2),$K$2:$P$2,0))/12</f>
        <v>-83.333333333333329</v>
      </c>
      <c r="BL52" s="275" cm="1">
        <f t="array" ref="BL52">INDEX($K:$P,ROW(),MATCH(YEAR(BL$2),$K$2:$P$2,0))/12</f>
        <v>-83.333333333333329</v>
      </c>
      <c r="BM52" s="275" cm="1">
        <f t="array" ref="BM52">INDEX($K:$P,ROW(),MATCH(YEAR(BM$2),$K$2:$P$2,0))/12</f>
        <v>-83.333333333333329</v>
      </c>
      <c r="BN52" s="275" cm="1">
        <f t="array" ref="BN52">INDEX($K:$P,ROW(),MATCH(YEAR(BN$2),$K$2:$P$2,0))/12</f>
        <v>-83.333333333333329</v>
      </c>
      <c r="BO52" s="275" cm="1">
        <f t="array" ref="BO52">INDEX($K:$P,ROW(),MATCH(YEAR(BO$2),$K$2:$P$2,0))/12</f>
        <v>-83.333333333333329</v>
      </c>
      <c r="BP52" s="275" cm="1">
        <f t="array" ref="BP52">INDEX($K:$P,ROW(),MATCH(YEAR(BP$2),$K$2:$P$2,0))/12</f>
        <v>-83.333333333333329</v>
      </c>
      <c r="BQ52" s="275" cm="1">
        <f t="array" ref="BQ52">INDEX($K:$P,ROW(),MATCH(YEAR(BQ$2),$K$2:$P$2,0))/12</f>
        <v>-83.333333333333329</v>
      </c>
      <c r="BR52" s="275" cm="1">
        <f t="array" ref="BR52">INDEX($K:$P,ROW(),MATCH(YEAR(BR$2),$K$2:$P$2,0))/12</f>
        <v>-83.333333333333329</v>
      </c>
      <c r="BS52" s="275" cm="1">
        <f t="array" ref="BS52">INDEX($K:$P,ROW(),MATCH(YEAR(BS$2),$K$2:$P$2,0))/12</f>
        <v>-83.333333333333329</v>
      </c>
      <c r="BT52" s="275" cm="1">
        <f t="array" ref="BT52">INDEX($K:$P,ROW(),MATCH(YEAR(BT$2),$K$2:$P$2,0))/12</f>
        <v>-83.333333333333329</v>
      </c>
      <c r="BU52" s="275" cm="1">
        <f t="array" ref="BU52">INDEX($K:$P,ROW(),MATCH(YEAR(BU$2),$K$2:$P$2,0))/12</f>
        <v>-83.333333333333329</v>
      </c>
      <c r="BV52" s="275" cm="1">
        <f t="array" ref="BV52">INDEX($K:$P,ROW(),MATCH(YEAR(BV$2),$K$2:$P$2,0))/12</f>
        <v>-83.333333333333329</v>
      </c>
      <c r="BW52" s="275" cm="1">
        <f t="array" ref="BW52">INDEX($K:$P,ROW(),MATCH(YEAR(BW$2),$K$2:$P$2,0))/12</f>
        <v>-83.333333333333329</v>
      </c>
      <c r="BX52" s="275" cm="1">
        <f t="array" ref="BX52">INDEX($K:$P,ROW(),MATCH(YEAR(BX$2),$K$2:$P$2,0))/12</f>
        <v>-83.333333333333329</v>
      </c>
      <c r="BY52" s="275" cm="1">
        <f t="array" ref="BY52">INDEX($K:$P,ROW(),MATCH(YEAR(BY$2),$K$2:$P$2,0))/12</f>
        <v>-83.333333333333329</v>
      </c>
      <c r="BZ52" s="275" cm="1">
        <f t="array" ref="BZ52">INDEX($K:$P,ROW(),MATCH(YEAR(BZ$2),$K$2:$P$2,0))/12</f>
        <v>-83.333333333333329</v>
      </c>
      <c r="CA52" s="275" cm="1">
        <f t="array" ref="CA52">INDEX($K:$P,ROW(),MATCH(YEAR(CA$2),$K$2:$P$2,0))/12</f>
        <v>-83.333333333333329</v>
      </c>
      <c r="CB52" s="275" cm="1">
        <f t="array" ref="CB52">INDEX($K:$P,ROW(),MATCH(YEAR(CB$2),$K$2:$P$2,0))/12</f>
        <v>-83.333333333333329</v>
      </c>
      <c r="CC52" s="275" cm="1">
        <f t="array" ref="CC52">INDEX($K:$P,ROW(),MATCH(YEAR(CC$2),$K$2:$P$2,0))/12</f>
        <v>-83.333333333333329</v>
      </c>
      <c r="CD52" s="275" cm="1">
        <f t="array" ref="CD52">INDEX($K:$P,ROW(),MATCH(YEAR(CD$2),$K$2:$P$2,0))/12</f>
        <v>-83.333333333333329</v>
      </c>
      <c r="CE52" s="275" cm="1">
        <f t="array" ref="CE52">INDEX($K:$P,ROW(),MATCH(YEAR(CE$2),$K$2:$P$2,0))/12</f>
        <v>-83.333333333333329</v>
      </c>
      <c r="CF52" s="275" cm="1">
        <f t="array" ref="CF52">INDEX($K:$P,ROW(),MATCH(YEAR(CF$2),$K$2:$P$2,0))/12</f>
        <v>-83.333333333333329</v>
      </c>
      <c r="CG52" s="275" cm="1">
        <f t="array" ref="CG52">INDEX($K:$P,ROW(),MATCH(YEAR(CG$2),$K$2:$P$2,0))/12</f>
        <v>-83.333333333333329</v>
      </c>
      <c r="CH52" s="275" cm="1">
        <f t="array" ref="CH52">INDEX($K:$P,ROW(),MATCH(YEAR(CH$2),$K$2:$P$2,0))/12</f>
        <v>-83.333333333333329</v>
      </c>
      <c r="CI52" s="275" cm="1">
        <f t="array" ref="CI52">INDEX($K:$P,ROW(),MATCH(YEAR(CI$2),$K$2:$P$2,0))/12</f>
        <v>-83.333333333333329</v>
      </c>
      <c r="CJ52" s="275" cm="1">
        <f t="array" ref="CJ52">INDEX($K:$P,ROW(),MATCH(YEAR(CJ$2),$K$2:$P$2,0))/12</f>
        <v>-83.333333333333329</v>
      </c>
      <c r="CK52" s="275" cm="1">
        <f t="array" ref="CK52">INDEX($K:$P,ROW(),MATCH(YEAR(CK$2),$K$2:$P$2,0))/12</f>
        <v>-83.333333333333329</v>
      </c>
      <c r="CL52" s="275" cm="1">
        <f t="array" ref="CL52">INDEX($K:$P,ROW(),MATCH(YEAR(CL$2),$K$2:$P$2,0))/12</f>
        <v>-83.333333333333329</v>
      </c>
      <c r="CN52" s="275"/>
      <c r="CO52" s="275" cm="1">
        <f t="array" ref="CO52">INDEX($K:$P,ROW(),MATCH(YEAR(CO$2),$K$2:$P$2,0))/4</f>
        <v>-250</v>
      </c>
      <c r="CP52" s="275" cm="1">
        <f t="array" ref="CP52">INDEX($K:$P,ROW(),MATCH(YEAR(CP$2),$K$2:$P$2,0))/4</f>
        <v>-250</v>
      </c>
      <c r="CQ52" s="275" cm="1">
        <f t="array" ref="CQ52">INDEX($K:$P,ROW(),MATCH(YEAR(CQ$2),$K$2:$P$2,0))/4</f>
        <v>-250</v>
      </c>
      <c r="CR52" s="275" cm="1">
        <f t="array" ref="CR52">INDEX($K:$P,ROW(),MATCH(YEAR(CR$2),$K$2:$P$2,0))/4</f>
        <v>-250</v>
      </c>
      <c r="CS52" s="275" cm="1">
        <f t="array" ref="CS52">INDEX($K:$P,ROW(),MATCH(YEAR(CS$2),$K$2:$P$2,0))/4</f>
        <v>-250</v>
      </c>
      <c r="CT52" s="275" cm="1">
        <f t="array" ref="CT52">INDEX($K:$P,ROW(),MATCH(YEAR(CT$2),$K$2:$P$2,0))/4</f>
        <v>-250</v>
      </c>
      <c r="CU52" s="275" cm="1">
        <f t="array" ref="CU52">INDEX($K:$P,ROW(),MATCH(YEAR(CU$2),$K$2:$P$2,0))/4</f>
        <v>-250</v>
      </c>
      <c r="CV52" s="275" cm="1">
        <f t="array" ref="CV52">INDEX($K:$P,ROW(),MATCH(YEAR(CV$2),$K$2:$P$2,0))/4</f>
        <v>-250</v>
      </c>
      <c r="CW52" s="275" cm="1">
        <f t="array" ref="CW52">INDEX($K:$P,ROW(),MATCH(YEAR(CW$2),$K$2:$P$2,0))/4</f>
        <v>-250</v>
      </c>
      <c r="CX52" s="275" cm="1">
        <f t="array" ref="CX52">INDEX($K:$P,ROW(),MATCH(YEAR(CX$2),$K$2:$P$2,0))/4</f>
        <v>-250</v>
      </c>
      <c r="CY52" s="275" cm="1">
        <f t="array" ref="CY52">INDEX($K:$P,ROW(),MATCH(YEAR(CY$2),$K$2:$P$2,0))/4</f>
        <v>-250</v>
      </c>
      <c r="CZ52" s="275" cm="1">
        <f t="array" ref="CZ52">INDEX($K:$P,ROW(),MATCH(YEAR(CZ$2),$K$2:$P$2,0))/4</f>
        <v>-250</v>
      </c>
      <c r="DA52" s="275" cm="1">
        <f t="array" ref="DA52">INDEX($K:$P,ROW(),MATCH(YEAR(DA$2),$K$2:$P$2,0))/4</f>
        <v>-250</v>
      </c>
      <c r="DB52" s="275" cm="1">
        <f t="array" ref="DB52">INDEX($K:$P,ROW(),MATCH(YEAR(DB$2),$K$2:$P$2,0))/4</f>
        <v>-250</v>
      </c>
      <c r="DC52" s="275" cm="1">
        <f t="array" ref="DC52">INDEX($K:$P,ROW(),MATCH(YEAR(DC$2),$K$2:$P$2,0))/4</f>
        <v>-250</v>
      </c>
      <c r="DD52" s="275" cm="1">
        <f t="array" ref="DD52">INDEX($K:$P,ROW(),MATCH(YEAR(DD$2),$K$2:$P$2,0))/4</f>
        <v>-250</v>
      </c>
      <c r="DE52" s="275" cm="1">
        <f t="array" ref="DE52">INDEX($K:$P,ROW(),MATCH(YEAR(DE$2),$K$2:$P$2,0))/4</f>
        <v>-250</v>
      </c>
      <c r="DF52" s="275" cm="1">
        <f t="array" ref="DF52">INDEX($K:$P,ROW(),MATCH(YEAR(DF$2),$K$2:$P$2,0))/4</f>
        <v>-250</v>
      </c>
      <c r="DG52" s="275" cm="1">
        <f t="array" ref="DG52">INDEX($K:$P,ROW(),MATCH(YEAR(DG$2),$K$2:$P$2,0))/4</f>
        <v>-250</v>
      </c>
      <c r="DH52" s="275" cm="1">
        <f t="array" ref="DH52">INDEX($K:$P,ROW(),MATCH(YEAR(DH$2),$K$2:$P$2,0))/4</f>
        <v>-250</v>
      </c>
      <c r="DI52" s="275" cm="1">
        <f t="array" ref="DI52">INDEX($K:$P,ROW(),MATCH(YEAR(DI$2),$K$2:$P$2,0))/4</f>
        <v>-250</v>
      </c>
      <c r="DJ52" s="275" cm="1">
        <f t="array" ref="DJ52">INDEX($K:$P,ROW(),MATCH(YEAR(DJ$2),$K$2:$P$2,0))/4</f>
        <v>-250</v>
      </c>
      <c r="DK52" s="275" cm="1">
        <f t="array" ref="DK52">INDEX($K:$P,ROW(),MATCH(YEAR(DK$2),$K$2:$P$2,0))/4</f>
        <v>-250</v>
      </c>
      <c r="DL52" s="275" cm="1">
        <f t="array" ref="DL52">INDEX($K:$P,ROW(),MATCH(YEAR(DL$2),$K$2:$P$2,0))/4</f>
        <v>-250</v>
      </c>
    </row>
    <row r="53" spans="1:116" x14ac:dyDescent="0.4">
      <c r="G53" s="326" t="s">
        <v>662</v>
      </c>
      <c r="H53" s="164"/>
      <c r="I53" s="164"/>
      <c r="J53" s="331" t="s">
        <v>651</v>
      </c>
      <c r="K53" s="325">
        <v>-1000</v>
      </c>
      <c r="L53" s="325">
        <v>-1000</v>
      </c>
      <c r="M53" s="325">
        <v>-1000</v>
      </c>
      <c r="N53" s="325">
        <v>-1000</v>
      </c>
      <c r="O53" s="325">
        <v>-1000</v>
      </c>
      <c r="P53" s="325">
        <v>-1000</v>
      </c>
      <c r="S53" s="275" cm="1">
        <f t="array" ref="S53">INDEX($K:$P,ROW(),MATCH(YEAR(S$2),$K$2:$P$2,0))/12</f>
        <v>-83.333333333333329</v>
      </c>
      <c r="T53" s="275" cm="1">
        <f t="array" ref="T53">INDEX($K:$P,ROW(),MATCH(YEAR(T$2),$K$2:$P$2,0))/12</f>
        <v>-83.333333333333329</v>
      </c>
      <c r="U53" s="275" cm="1">
        <f t="array" ref="U53">INDEX($K:$P,ROW(),MATCH(YEAR(U$2),$K$2:$P$2,0))/12</f>
        <v>-83.333333333333329</v>
      </c>
      <c r="V53" s="275" cm="1">
        <f t="array" ref="V53">INDEX($K:$P,ROW(),MATCH(YEAR(V$2),$K$2:$P$2,0))/12</f>
        <v>-83.333333333333329</v>
      </c>
      <c r="W53" s="275" cm="1">
        <f t="array" ref="W53">INDEX($K:$P,ROW(),MATCH(YEAR(W$2),$K$2:$P$2,0))/12</f>
        <v>-83.333333333333329</v>
      </c>
      <c r="X53" s="275" cm="1">
        <f t="array" ref="X53">INDEX($K:$P,ROW(),MATCH(YEAR(X$2),$K$2:$P$2,0))/12</f>
        <v>-83.333333333333329</v>
      </c>
      <c r="Y53" s="275" cm="1">
        <f t="array" ref="Y53">INDEX($K:$P,ROW(),MATCH(YEAR(Y$2),$K$2:$P$2,0))/12</f>
        <v>-83.333333333333329</v>
      </c>
      <c r="Z53" s="275" cm="1">
        <f t="array" ref="Z53">INDEX($K:$P,ROW(),MATCH(YEAR(Z$2),$K$2:$P$2,0))/12</f>
        <v>-83.333333333333329</v>
      </c>
      <c r="AA53" s="275" cm="1">
        <f t="array" ref="AA53">INDEX($K:$P,ROW(),MATCH(YEAR(AA$2),$K$2:$P$2,0))/12</f>
        <v>-83.333333333333329</v>
      </c>
      <c r="AB53" s="275" cm="1">
        <f t="array" ref="AB53">INDEX($K:$P,ROW(),MATCH(YEAR(AB$2),$K$2:$P$2,0))/12</f>
        <v>-83.333333333333329</v>
      </c>
      <c r="AC53" s="275" cm="1">
        <f t="array" ref="AC53">INDEX($K:$P,ROW(),MATCH(YEAR(AC$2),$K$2:$P$2,0))/12</f>
        <v>-83.333333333333329</v>
      </c>
      <c r="AD53" s="275" cm="1">
        <f t="array" ref="AD53">INDEX($K:$P,ROW(),MATCH(YEAR(AD$2),$K$2:$P$2,0))/12</f>
        <v>-83.333333333333329</v>
      </c>
      <c r="AE53" s="275" cm="1">
        <f t="array" ref="AE53">INDEX($K:$P,ROW(),MATCH(YEAR(AE$2),$K$2:$P$2,0))/12</f>
        <v>-83.333333333333329</v>
      </c>
      <c r="AF53" s="275" cm="1">
        <f t="array" ref="AF53">INDEX($K:$P,ROW(),MATCH(YEAR(AF$2),$K$2:$P$2,0))/12</f>
        <v>-83.333333333333329</v>
      </c>
      <c r="AG53" s="275" cm="1">
        <f t="array" ref="AG53">INDEX($K:$P,ROW(),MATCH(YEAR(AG$2),$K$2:$P$2,0))/12</f>
        <v>-83.333333333333329</v>
      </c>
      <c r="AH53" s="275" cm="1">
        <f t="array" ref="AH53">INDEX($K:$P,ROW(),MATCH(YEAR(AH$2),$K$2:$P$2,0))/12</f>
        <v>-83.333333333333329</v>
      </c>
      <c r="AI53" s="275" cm="1">
        <f t="array" ref="AI53">INDEX($K:$P,ROW(),MATCH(YEAR(AI$2),$K$2:$P$2,0))/12</f>
        <v>-83.333333333333329</v>
      </c>
      <c r="AJ53" s="275" cm="1">
        <f t="array" ref="AJ53">INDEX($K:$P,ROW(),MATCH(YEAR(AJ$2),$K$2:$P$2,0))/12</f>
        <v>-83.333333333333329</v>
      </c>
      <c r="AK53" s="275" cm="1">
        <f t="array" ref="AK53">INDEX($K:$P,ROW(),MATCH(YEAR(AK$2),$K$2:$P$2,0))/12</f>
        <v>-83.333333333333329</v>
      </c>
      <c r="AL53" s="275" cm="1">
        <f t="array" ref="AL53">INDEX($K:$P,ROW(),MATCH(YEAR(AL$2),$K$2:$P$2,0))/12</f>
        <v>-83.333333333333329</v>
      </c>
      <c r="AM53" s="275" cm="1">
        <f t="array" ref="AM53">INDEX($K:$P,ROW(),MATCH(YEAR(AM$2),$K$2:$P$2,0))/12</f>
        <v>-83.333333333333329</v>
      </c>
      <c r="AN53" s="275" cm="1">
        <f t="array" ref="AN53">INDEX($K:$P,ROW(),MATCH(YEAR(AN$2),$K$2:$P$2,0))/12</f>
        <v>-83.333333333333329</v>
      </c>
      <c r="AO53" s="275" cm="1">
        <f t="array" ref="AO53">INDEX($K:$P,ROW(),MATCH(YEAR(AO$2),$K$2:$P$2,0))/12</f>
        <v>-83.333333333333329</v>
      </c>
      <c r="AP53" s="275" cm="1">
        <f t="array" ref="AP53">INDEX($K:$P,ROW(),MATCH(YEAR(AP$2),$K$2:$P$2,0))/12</f>
        <v>-83.333333333333329</v>
      </c>
      <c r="AQ53" s="275" cm="1">
        <f t="array" ref="AQ53">INDEX($K:$P,ROW(),MATCH(YEAR(AQ$2),$K$2:$P$2,0))/12</f>
        <v>-83.333333333333329</v>
      </c>
      <c r="AR53" s="275" cm="1">
        <f t="array" ref="AR53">INDEX($K:$P,ROW(),MATCH(YEAR(AR$2),$K$2:$P$2,0))/12</f>
        <v>-83.333333333333329</v>
      </c>
      <c r="AS53" s="275" cm="1">
        <f t="array" ref="AS53">INDEX($K:$P,ROW(),MATCH(YEAR(AS$2),$K$2:$P$2,0))/12</f>
        <v>-83.333333333333329</v>
      </c>
      <c r="AT53" s="275" cm="1">
        <f t="array" ref="AT53">INDEX($K:$P,ROW(),MATCH(YEAR(AT$2),$K$2:$P$2,0))/12</f>
        <v>-83.333333333333329</v>
      </c>
      <c r="AU53" s="275" cm="1">
        <f t="array" ref="AU53">INDEX($K:$P,ROW(),MATCH(YEAR(AU$2),$K$2:$P$2,0))/12</f>
        <v>-83.333333333333329</v>
      </c>
      <c r="AV53" s="275" cm="1">
        <f t="array" ref="AV53">INDEX($K:$P,ROW(),MATCH(YEAR(AV$2),$K$2:$P$2,0))/12</f>
        <v>-83.333333333333329</v>
      </c>
      <c r="AW53" s="275" cm="1">
        <f t="array" ref="AW53">INDEX($K:$P,ROW(),MATCH(YEAR(AW$2),$K$2:$P$2,0))/12</f>
        <v>-83.333333333333329</v>
      </c>
      <c r="AX53" s="275" cm="1">
        <f t="array" ref="AX53">INDEX($K:$P,ROW(),MATCH(YEAR(AX$2),$K$2:$P$2,0))/12</f>
        <v>-83.333333333333329</v>
      </c>
      <c r="AY53" s="275" cm="1">
        <f t="array" ref="AY53">INDEX($K:$P,ROW(),MATCH(YEAR(AY$2),$K$2:$P$2,0))/12</f>
        <v>-83.333333333333329</v>
      </c>
      <c r="AZ53" s="275" cm="1">
        <f t="array" ref="AZ53">INDEX($K:$P,ROW(),MATCH(YEAR(AZ$2),$K$2:$P$2,0))/12</f>
        <v>-83.333333333333329</v>
      </c>
      <c r="BA53" s="275" cm="1">
        <f t="array" ref="BA53">INDEX($K:$P,ROW(),MATCH(YEAR(BA$2),$K$2:$P$2,0))/12</f>
        <v>-83.333333333333329</v>
      </c>
      <c r="BB53" s="275" cm="1">
        <f t="array" ref="BB53">INDEX($K:$P,ROW(),MATCH(YEAR(BB$2),$K$2:$P$2,0))/12</f>
        <v>-83.333333333333329</v>
      </c>
      <c r="BC53" s="275" cm="1">
        <f t="array" ref="BC53">INDEX($K:$P,ROW(),MATCH(YEAR(BC$2),$K$2:$P$2,0))/12</f>
        <v>-83.333333333333329</v>
      </c>
      <c r="BD53" s="275" cm="1">
        <f t="array" ref="BD53">INDEX($K:$P,ROW(),MATCH(YEAR(BD$2),$K$2:$P$2,0))/12</f>
        <v>-83.333333333333329</v>
      </c>
      <c r="BE53" s="275" cm="1">
        <f t="array" ref="BE53">INDEX($K:$P,ROW(),MATCH(YEAR(BE$2),$K$2:$P$2,0))/12</f>
        <v>-83.333333333333329</v>
      </c>
      <c r="BF53" s="275" cm="1">
        <f t="array" ref="BF53">INDEX($K:$P,ROW(),MATCH(YEAR(BF$2),$K$2:$P$2,0))/12</f>
        <v>-83.333333333333329</v>
      </c>
      <c r="BG53" s="275" cm="1">
        <f t="array" ref="BG53">INDEX($K:$P,ROW(),MATCH(YEAR(BG$2),$K$2:$P$2,0))/12</f>
        <v>-83.333333333333329</v>
      </c>
      <c r="BH53" s="275" cm="1">
        <f t="array" ref="BH53">INDEX($K:$P,ROW(),MATCH(YEAR(BH$2),$K$2:$P$2,0))/12</f>
        <v>-83.333333333333329</v>
      </c>
      <c r="BI53" s="275" cm="1">
        <f t="array" ref="BI53">INDEX($K:$P,ROW(),MATCH(YEAR(BI$2),$K$2:$P$2,0))/12</f>
        <v>-83.333333333333329</v>
      </c>
      <c r="BJ53" s="275" cm="1">
        <f t="array" ref="BJ53">INDEX($K:$P,ROW(),MATCH(YEAR(BJ$2),$K$2:$P$2,0))/12</f>
        <v>-83.333333333333329</v>
      </c>
      <c r="BK53" s="275" cm="1">
        <f t="array" ref="BK53">INDEX($K:$P,ROW(),MATCH(YEAR(BK$2),$K$2:$P$2,0))/12</f>
        <v>-83.333333333333329</v>
      </c>
      <c r="BL53" s="275" cm="1">
        <f t="array" ref="BL53">INDEX($K:$P,ROW(),MATCH(YEAR(BL$2),$K$2:$P$2,0))/12</f>
        <v>-83.333333333333329</v>
      </c>
      <c r="BM53" s="275" cm="1">
        <f t="array" ref="BM53">INDEX($K:$P,ROW(),MATCH(YEAR(BM$2),$K$2:$P$2,0))/12</f>
        <v>-83.333333333333329</v>
      </c>
      <c r="BN53" s="275" cm="1">
        <f t="array" ref="BN53">INDEX($K:$P,ROW(),MATCH(YEAR(BN$2),$K$2:$P$2,0))/12</f>
        <v>-83.333333333333329</v>
      </c>
      <c r="BO53" s="275" cm="1">
        <f t="array" ref="BO53">INDEX($K:$P,ROW(),MATCH(YEAR(BO$2),$K$2:$P$2,0))/12</f>
        <v>-83.333333333333329</v>
      </c>
      <c r="BP53" s="275" cm="1">
        <f t="array" ref="BP53">INDEX($K:$P,ROW(),MATCH(YEAR(BP$2),$K$2:$P$2,0))/12</f>
        <v>-83.333333333333329</v>
      </c>
      <c r="BQ53" s="275" cm="1">
        <f t="array" ref="BQ53">INDEX($K:$P,ROW(),MATCH(YEAR(BQ$2),$K$2:$P$2,0))/12</f>
        <v>-83.333333333333329</v>
      </c>
      <c r="BR53" s="275" cm="1">
        <f t="array" ref="BR53">INDEX($K:$P,ROW(),MATCH(YEAR(BR$2),$K$2:$P$2,0))/12</f>
        <v>-83.333333333333329</v>
      </c>
      <c r="BS53" s="275" cm="1">
        <f t="array" ref="BS53">INDEX($K:$P,ROW(),MATCH(YEAR(BS$2),$K$2:$P$2,0))/12</f>
        <v>-83.333333333333329</v>
      </c>
      <c r="BT53" s="275" cm="1">
        <f t="array" ref="BT53">INDEX($K:$P,ROW(),MATCH(YEAR(BT$2),$K$2:$P$2,0))/12</f>
        <v>-83.333333333333329</v>
      </c>
      <c r="BU53" s="275" cm="1">
        <f t="array" ref="BU53">INDEX($K:$P,ROW(),MATCH(YEAR(BU$2),$K$2:$P$2,0))/12</f>
        <v>-83.333333333333329</v>
      </c>
      <c r="BV53" s="275" cm="1">
        <f t="array" ref="BV53">INDEX($K:$P,ROW(),MATCH(YEAR(BV$2),$K$2:$P$2,0))/12</f>
        <v>-83.333333333333329</v>
      </c>
      <c r="BW53" s="275" cm="1">
        <f t="array" ref="BW53">INDEX($K:$P,ROW(),MATCH(YEAR(BW$2),$K$2:$P$2,0))/12</f>
        <v>-83.333333333333329</v>
      </c>
      <c r="BX53" s="275" cm="1">
        <f t="array" ref="BX53">INDEX($K:$P,ROW(),MATCH(YEAR(BX$2),$K$2:$P$2,0))/12</f>
        <v>-83.333333333333329</v>
      </c>
      <c r="BY53" s="275" cm="1">
        <f t="array" ref="BY53">INDEX($K:$P,ROW(),MATCH(YEAR(BY$2),$K$2:$P$2,0))/12</f>
        <v>-83.333333333333329</v>
      </c>
      <c r="BZ53" s="275" cm="1">
        <f t="array" ref="BZ53">INDEX($K:$P,ROW(),MATCH(YEAR(BZ$2),$K$2:$P$2,0))/12</f>
        <v>-83.333333333333329</v>
      </c>
      <c r="CA53" s="275" cm="1">
        <f t="array" ref="CA53">INDEX($K:$P,ROW(),MATCH(YEAR(CA$2),$K$2:$P$2,0))/12</f>
        <v>-83.333333333333329</v>
      </c>
      <c r="CB53" s="275" cm="1">
        <f t="array" ref="CB53">INDEX($K:$P,ROW(),MATCH(YEAR(CB$2),$K$2:$P$2,0))/12</f>
        <v>-83.333333333333329</v>
      </c>
      <c r="CC53" s="275" cm="1">
        <f t="array" ref="CC53">INDEX($K:$P,ROW(),MATCH(YEAR(CC$2),$K$2:$P$2,0))/12</f>
        <v>-83.333333333333329</v>
      </c>
      <c r="CD53" s="275" cm="1">
        <f t="array" ref="CD53">INDEX($K:$P,ROW(),MATCH(YEAR(CD$2),$K$2:$P$2,0))/12</f>
        <v>-83.333333333333329</v>
      </c>
      <c r="CE53" s="275" cm="1">
        <f t="array" ref="CE53">INDEX($K:$P,ROW(),MATCH(YEAR(CE$2),$K$2:$P$2,0))/12</f>
        <v>-83.333333333333329</v>
      </c>
      <c r="CF53" s="275" cm="1">
        <f t="array" ref="CF53">INDEX($K:$P,ROW(),MATCH(YEAR(CF$2),$K$2:$P$2,0))/12</f>
        <v>-83.333333333333329</v>
      </c>
      <c r="CG53" s="275" cm="1">
        <f t="array" ref="CG53">INDEX($K:$P,ROW(),MATCH(YEAR(CG$2),$K$2:$P$2,0))/12</f>
        <v>-83.333333333333329</v>
      </c>
      <c r="CH53" s="275" cm="1">
        <f t="array" ref="CH53">INDEX($K:$P,ROW(),MATCH(YEAR(CH$2),$K$2:$P$2,0))/12</f>
        <v>-83.333333333333329</v>
      </c>
      <c r="CI53" s="275" cm="1">
        <f t="array" ref="CI53">INDEX($K:$P,ROW(),MATCH(YEAR(CI$2),$K$2:$P$2,0))/12</f>
        <v>-83.333333333333329</v>
      </c>
      <c r="CJ53" s="275" cm="1">
        <f t="array" ref="CJ53">INDEX($K:$P,ROW(),MATCH(YEAR(CJ$2),$K$2:$P$2,0))/12</f>
        <v>-83.333333333333329</v>
      </c>
      <c r="CK53" s="275" cm="1">
        <f t="array" ref="CK53">INDEX($K:$P,ROW(),MATCH(YEAR(CK$2),$K$2:$P$2,0))/12</f>
        <v>-83.333333333333329</v>
      </c>
      <c r="CL53" s="275" cm="1">
        <f t="array" ref="CL53">INDEX($K:$P,ROW(),MATCH(YEAR(CL$2),$K$2:$P$2,0))/12</f>
        <v>-83.333333333333329</v>
      </c>
      <c r="CN53" s="275"/>
      <c r="CO53" s="275" cm="1">
        <f t="array" ref="CO53">INDEX($K:$P,ROW(),MATCH(YEAR(CO$2),$K$2:$P$2,0))/4</f>
        <v>-250</v>
      </c>
      <c r="CP53" s="275" cm="1">
        <f t="array" ref="CP53">INDEX($K:$P,ROW(),MATCH(YEAR(CP$2),$K$2:$P$2,0))/4</f>
        <v>-250</v>
      </c>
      <c r="CQ53" s="275" cm="1">
        <f t="array" ref="CQ53">INDEX($K:$P,ROW(),MATCH(YEAR(CQ$2),$K$2:$P$2,0))/4</f>
        <v>-250</v>
      </c>
      <c r="CR53" s="275" cm="1">
        <f t="array" ref="CR53">INDEX($K:$P,ROW(),MATCH(YEAR(CR$2),$K$2:$P$2,0))/4</f>
        <v>-250</v>
      </c>
      <c r="CS53" s="275" cm="1">
        <f t="array" ref="CS53">INDEX($K:$P,ROW(),MATCH(YEAR(CS$2),$K$2:$P$2,0))/4</f>
        <v>-250</v>
      </c>
      <c r="CT53" s="275" cm="1">
        <f t="array" ref="CT53">INDEX($K:$P,ROW(),MATCH(YEAR(CT$2),$K$2:$P$2,0))/4</f>
        <v>-250</v>
      </c>
      <c r="CU53" s="275" cm="1">
        <f t="array" ref="CU53">INDEX($K:$P,ROW(),MATCH(YEAR(CU$2),$K$2:$P$2,0))/4</f>
        <v>-250</v>
      </c>
      <c r="CV53" s="275" cm="1">
        <f t="array" ref="CV53">INDEX($K:$P,ROW(),MATCH(YEAR(CV$2),$K$2:$P$2,0))/4</f>
        <v>-250</v>
      </c>
      <c r="CW53" s="275" cm="1">
        <f t="array" ref="CW53">INDEX($K:$P,ROW(),MATCH(YEAR(CW$2),$K$2:$P$2,0))/4</f>
        <v>-250</v>
      </c>
      <c r="CX53" s="275" cm="1">
        <f t="array" ref="CX53">INDEX($K:$P,ROW(),MATCH(YEAR(CX$2),$K$2:$P$2,0))/4</f>
        <v>-250</v>
      </c>
      <c r="CY53" s="275" cm="1">
        <f t="array" ref="CY53">INDEX($K:$P,ROW(),MATCH(YEAR(CY$2),$K$2:$P$2,0))/4</f>
        <v>-250</v>
      </c>
      <c r="CZ53" s="275" cm="1">
        <f t="array" ref="CZ53">INDEX($K:$P,ROW(),MATCH(YEAR(CZ$2),$K$2:$P$2,0))/4</f>
        <v>-250</v>
      </c>
      <c r="DA53" s="275" cm="1">
        <f t="array" ref="DA53">INDEX($K:$P,ROW(),MATCH(YEAR(DA$2),$K$2:$P$2,0))/4</f>
        <v>-250</v>
      </c>
      <c r="DB53" s="275" cm="1">
        <f t="array" ref="DB53">INDEX($K:$P,ROW(),MATCH(YEAR(DB$2),$K$2:$P$2,0))/4</f>
        <v>-250</v>
      </c>
      <c r="DC53" s="275" cm="1">
        <f t="array" ref="DC53">INDEX($K:$P,ROW(),MATCH(YEAR(DC$2),$K$2:$P$2,0))/4</f>
        <v>-250</v>
      </c>
      <c r="DD53" s="275" cm="1">
        <f t="array" ref="DD53">INDEX($K:$P,ROW(),MATCH(YEAR(DD$2),$K$2:$P$2,0))/4</f>
        <v>-250</v>
      </c>
      <c r="DE53" s="275" cm="1">
        <f t="array" ref="DE53">INDEX($K:$P,ROW(),MATCH(YEAR(DE$2),$K$2:$P$2,0))/4</f>
        <v>-250</v>
      </c>
      <c r="DF53" s="275" cm="1">
        <f t="array" ref="DF53">INDEX($K:$P,ROW(),MATCH(YEAR(DF$2),$K$2:$P$2,0))/4</f>
        <v>-250</v>
      </c>
      <c r="DG53" s="275" cm="1">
        <f t="array" ref="DG53">INDEX($K:$P,ROW(),MATCH(YEAR(DG$2),$K$2:$P$2,0))/4</f>
        <v>-250</v>
      </c>
      <c r="DH53" s="275" cm="1">
        <f t="array" ref="DH53">INDEX($K:$P,ROW(),MATCH(YEAR(DH$2),$K$2:$P$2,0))/4</f>
        <v>-250</v>
      </c>
      <c r="DI53" s="275" cm="1">
        <f t="array" ref="DI53">INDEX($K:$P,ROW(),MATCH(YEAR(DI$2),$K$2:$P$2,0))/4</f>
        <v>-250</v>
      </c>
      <c r="DJ53" s="275" cm="1">
        <f t="array" ref="DJ53">INDEX($K:$P,ROW(),MATCH(YEAR(DJ$2),$K$2:$P$2,0))/4</f>
        <v>-250</v>
      </c>
      <c r="DK53" s="275" cm="1">
        <f t="array" ref="DK53">INDEX($K:$P,ROW(),MATCH(YEAR(DK$2),$K$2:$P$2,0))/4</f>
        <v>-250</v>
      </c>
      <c r="DL53" s="275" cm="1">
        <f t="array" ref="DL53">INDEX($K:$P,ROW(),MATCH(YEAR(DL$2),$K$2:$P$2,0))/4</f>
        <v>-250</v>
      </c>
    </row>
    <row r="54" spans="1:116" x14ac:dyDescent="0.4">
      <c r="G54" s="326" t="s">
        <v>663</v>
      </c>
      <c r="H54" s="164"/>
      <c r="I54" s="164"/>
      <c r="J54" s="331" t="s">
        <v>643</v>
      </c>
      <c r="K54" s="325">
        <v>-1000</v>
      </c>
      <c r="L54" s="325">
        <v>-1000</v>
      </c>
      <c r="M54" s="325">
        <v>-1000</v>
      </c>
      <c r="N54" s="325">
        <v>-1000</v>
      </c>
      <c r="O54" s="325">
        <v>-1000</v>
      </c>
      <c r="P54" s="325">
        <v>-1000</v>
      </c>
      <c r="S54" s="275" cm="1">
        <f t="array" ref="S54">INDEX($K:$P,ROW(),MATCH(YEAR(S$2),$K$2:$P$2,0))/12</f>
        <v>-83.333333333333329</v>
      </c>
      <c r="T54" s="275" cm="1">
        <f t="array" ref="T54">INDEX($K:$P,ROW(),MATCH(YEAR(T$2),$K$2:$P$2,0))/12</f>
        <v>-83.333333333333329</v>
      </c>
      <c r="U54" s="275" cm="1">
        <f t="array" ref="U54">INDEX($K:$P,ROW(),MATCH(YEAR(U$2),$K$2:$P$2,0))/12</f>
        <v>-83.333333333333329</v>
      </c>
      <c r="V54" s="275" cm="1">
        <f t="array" ref="V54">INDEX($K:$P,ROW(),MATCH(YEAR(V$2),$K$2:$P$2,0))/12</f>
        <v>-83.333333333333329</v>
      </c>
      <c r="W54" s="275" cm="1">
        <f t="array" ref="W54">INDEX($K:$P,ROW(),MATCH(YEAR(W$2),$K$2:$P$2,0))/12</f>
        <v>-83.333333333333329</v>
      </c>
      <c r="X54" s="275" cm="1">
        <f t="array" ref="X54">INDEX($K:$P,ROW(),MATCH(YEAR(X$2),$K$2:$P$2,0))/12</f>
        <v>-83.333333333333329</v>
      </c>
      <c r="Y54" s="275" cm="1">
        <f t="array" ref="Y54">INDEX($K:$P,ROW(),MATCH(YEAR(Y$2),$K$2:$P$2,0))/12</f>
        <v>-83.333333333333329</v>
      </c>
      <c r="Z54" s="275" cm="1">
        <f t="array" ref="Z54">INDEX($K:$P,ROW(),MATCH(YEAR(Z$2),$K$2:$P$2,0))/12</f>
        <v>-83.333333333333329</v>
      </c>
      <c r="AA54" s="275" cm="1">
        <f t="array" ref="AA54">INDEX($K:$P,ROW(),MATCH(YEAR(AA$2),$K$2:$P$2,0))/12</f>
        <v>-83.333333333333329</v>
      </c>
      <c r="AB54" s="275" cm="1">
        <f t="array" ref="AB54">INDEX($K:$P,ROW(),MATCH(YEAR(AB$2),$K$2:$P$2,0))/12</f>
        <v>-83.333333333333329</v>
      </c>
      <c r="AC54" s="275" cm="1">
        <f t="array" ref="AC54">INDEX($K:$P,ROW(),MATCH(YEAR(AC$2),$K$2:$P$2,0))/12</f>
        <v>-83.333333333333329</v>
      </c>
      <c r="AD54" s="275" cm="1">
        <f t="array" ref="AD54">INDEX($K:$P,ROW(),MATCH(YEAR(AD$2),$K$2:$P$2,0))/12</f>
        <v>-83.333333333333329</v>
      </c>
      <c r="AE54" s="275" cm="1">
        <f t="array" ref="AE54">INDEX($K:$P,ROW(),MATCH(YEAR(AE$2),$K$2:$P$2,0))/12</f>
        <v>-83.333333333333329</v>
      </c>
      <c r="AF54" s="275" cm="1">
        <f t="array" ref="AF54">INDEX($K:$P,ROW(),MATCH(YEAR(AF$2),$K$2:$P$2,0))/12</f>
        <v>-83.333333333333329</v>
      </c>
      <c r="AG54" s="275" cm="1">
        <f t="array" ref="AG54">INDEX($K:$P,ROW(),MATCH(YEAR(AG$2),$K$2:$P$2,0))/12</f>
        <v>-83.333333333333329</v>
      </c>
      <c r="AH54" s="275" cm="1">
        <f t="array" ref="AH54">INDEX($K:$P,ROW(),MATCH(YEAR(AH$2),$K$2:$P$2,0))/12</f>
        <v>-83.333333333333329</v>
      </c>
      <c r="AI54" s="275" cm="1">
        <f t="array" ref="AI54">INDEX($K:$P,ROW(),MATCH(YEAR(AI$2),$K$2:$P$2,0))/12</f>
        <v>-83.333333333333329</v>
      </c>
      <c r="AJ54" s="275" cm="1">
        <f t="array" ref="AJ54">INDEX($K:$P,ROW(),MATCH(YEAR(AJ$2),$K$2:$P$2,0))/12</f>
        <v>-83.333333333333329</v>
      </c>
      <c r="AK54" s="275" cm="1">
        <f t="array" ref="AK54">INDEX($K:$P,ROW(),MATCH(YEAR(AK$2),$K$2:$P$2,0))/12</f>
        <v>-83.333333333333329</v>
      </c>
      <c r="AL54" s="275" cm="1">
        <f t="array" ref="AL54">INDEX($K:$P,ROW(),MATCH(YEAR(AL$2),$K$2:$P$2,0))/12</f>
        <v>-83.333333333333329</v>
      </c>
      <c r="AM54" s="275" cm="1">
        <f t="array" ref="AM54">INDEX($K:$P,ROW(),MATCH(YEAR(AM$2),$K$2:$P$2,0))/12</f>
        <v>-83.333333333333329</v>
      </c>
      <c r="AN54" s="275" cm="1">
        <f t="array" ref="AN54">INDEX($K:$P,ROW(),MATCH(YEAR(AN$2),$K$2:$P$2,0))/12</f>
        <v>-83.333333333333329</v>
      </c>
      <c r="AO54" s="275" cm="1">
        <f t="array" ref="AO54">INDEX($K:$P,ROW(),MATCH(YEAR(AO$2),$K$2:$P$2,0))/12</f>
        <v>-83.333333333333329</v>
      </c>
      <c r="AP54" s="275" cm="1">
        <f t="array" ref="AP54">INDEX($K:$P,ROW(),MATCH(YEAR(AP$2),$K$2:$P$2,0))/12</f>
        <v>-83.333333333333329</v>
      </c>
      <c r="AQ54" s="275" cm="1">
        <f t="array" ref="AQ54">INDEX($K:$P,ROW(),MATCH(YEAR(AQ$2),$K$2:$P$2,0))/12</f>
        <v>-83.333333333333329</v>
      </c>
      <c r="AR54" s="275" cm="1">
        <f t="array" ref="AR54">INDEX($K:$P,ROW(),MATCH(YEAR(AR$2),$K$2:$P$2,0))/12</f>
        <v>-83.333333333333329</v>
      </c>
      <c r="AS54" s="275" cm="1">
        <f t="array" ref="AS54">INDEX($K:$P,ROW(),MATCH(YEAR(AS$2),$K$2:$P$2,0))/12</f>
        <v>-83.333333333333329</v>
      </c>
      <c r="AT54" s="275" cm="1">
        <f t="array" ref="AT54">INDEX($K:$P,ROW(),MATCH(YEAR(AT$2),$K$2:$P$2,0))/12</f>
        <v>-83.333333333333329</v>
      </c>
      <c r="AU54" s="275" cm="1">
        <f t="array" ref="AU54">INDEX($K:$P,ROW(),MATCH(YEAR(AU$2),$K$2:$P$2,0))/12</f>
        <v>-83.333333333333329</v>
      </c>
      <c r="AV54" s="275" cm="1">
        <f t="array" ref="AV54">INDEX($K:$P,ROW(),MATCH(YEAR(AV$2),$K$2:$P$2,0))/12</f>
        <v>-83.333333333333329</v>
      </c>
      <c r="AW54" s="275" cm="1">
        <f t="array" ref="AW54">INDEX($K:$P,ROW(),MATCH(YEAR(AW$2),$K$2:$P$2,0))/12</f>
        <v>-83.333333333333329</v>
      </c>
      <c r="AX54" s="275" cm="1">
        <f t="array" ref="AX54">INDEX($K:$P,ROW(),MATCH(YEAR(AX$2),$K$2:$P$2,0))/12</f>
        <v>-83.333333333333329</v>
      </c>
      <c r="AY54" s="275" cm="1">
        <f t="array" ref="AY54">INDEX($K:$P,ROW(),MATCH(YEAR(AY$2),$K$2:$P$2,0))/12</f>
        <v>-83.333333333333329</v>
      </c>
      <c r="AZ54" s="275" cm="1">
        <f t="array" ref="AZ54">INDEX($K:$P,ROW(),MATCH(YEAR(AZ$2),$K$2:$P$2,0))/12</f>
        <v>-83.333333333333329</v>
      </c>
      <c r="BA54" s="275" cm="1">
        <f t="array" ref="BA54">INDEX($K:$P,ROW(),MATCH(YEAR(BA$2),$K$2:$P$2,0))/12</f>
        <v>-83.333333333333329</v>
      </c>
      <c r="BB54" s="275" cm="1">
        <f t="array" ref="BB54">INDEX($K:$P,ROW(),MATCH(YEAR(BB$2),$K$2:$P$2,0))/12</f>
        <v>-83.333333333333329</v>
      </c>
      <c r="BC54" s="275" cm="1">
        <f t="array" ref="BC54">INDEX($K:$P,ROW(),MATCH(YEAR(BC$2),$K$2:$P$2,0))/12</f>
        <v>-83.333333333333329</v>
      </c>
      <c r="BD54" s="275" cm="1">
        <f t="array" ref="BD54">INDEX($K:$P,ROW(),MATCH(YEAR(BD$2),$K$2:$P$2,0))/12</f>
        <v>-83.333333333333329</v>
      </c>
      <c r="BE54" s="275" cm="1">
        <f t="array" ref="BE54">INDEX($K:$P,ROW(),MATCH(YEAR(BE$2),$K$2:$P$2,0))/12</f>
        <v>-83.333333333333329</v>
      </c>
      <c r="BF54" s="275" cm="1">
        <f t="array" ref="BF54">INDEX($K:$P,ROW(),MATCH(YEAR(BF$2),$K$2:$P$2,0))/12</f>
        <v>-83.333333333333329</v>
      </c>
      <c r="BG54" s="275" cm="1">
        <f t="array" ref="BG54">INDEX($K:$P,ROW(),MATCH(YEAR(BG$2),$K$2:$P$2,0))/12</f>
        <v>-83.333333333333329</v>
      </c>
      <c r="BH54" s="275" cm="1">
        <f t="array" ref="BH54">INDEX($K:$P,ROW(),MATCH(YEAR(BH$2),$K$2:$P$2,0))/12</f>
        <v>-83.333333333333329</v>
      </c>
      <c r="BI54" s="275" cm="1">
        <f t="array" ref="BI54">INDEX($K:$P,ROW(),MATCH(YEAR(BI$2),$K$2:$P$2,0))/12</f>
        <v>-83.333333333333329</v>
      </c>
      <c r="BJ54" s="275" cm="1">
        <f t="array" ref="BJ54">INDEX($K:$P,ROW(),MATCH(YEAR(BJ$2),$K$2:$P$2,0))/12</f>
        <v>-83.333333333333329</v>
      </c>
      <c r="BK54" s="275" cm="1">
        <f t="array" ref="BK54">INDEX($K:$P,ROW(),MATCH(YEAR(BK$2),$K$2:$P$2,0))/12</f>
        <v>-83.333333333333329</v>
      </c>
      <c r="BL54" s="275" cm="1">
        <f t="array" ref="BL54">INDEX($K:$P,ROW(),MATCH(YEAR(BL$2),$K$2:$P$2,0))/12</f>
        <v>-83.333333333333329</v>
      </c>
      <c r="BM54" s="275" cm="1">
        <f t="array" ref="BM54">INDEX($K:$P,ROW(),MATCH(YEAR(BM$2),$K$2:$P$2,0))/12</f>
        <v>-83.333333333333329</v>
      </c>
      <c r="BN54" s="275" cm="1">
        <f t="array" ref="BN54">INDEX($K:$P,ROW(),MATCH(YEAR(BN$2),$K$2:$P$2,0))/12</f>
        <v>-83.333333333333329</v>
      </c>
      <c r="BO54" s="275" cm="1">
        <f t="array" ref="BO54">INDEX($K:$P,ROW(),MATCH(YEAR(BO$2),$K$2:$P$2,0))/12</f>
        <v>-83.333333333333329</v>
      </c>
      <c r="BP54" s="275" cm="1">
        <f t="array" ref="BP54">INDEX($K:$P,ROW(),MATCH(YEAR(BP$2),$K$2:$P$2,0))/12</f>
        <v>-83.333333333333329</v>
      </c>
      <c r="BQ54" s="275" cm="1">
        <f t="array" ref="BQ54">INDEX($K:$P,ROW(),MATCH(YEAR(BQ$2),$K$2:$P$2,0))/12</f>
        <v>-83.333333333333329</v>
      </c>
      <c r="BR54" s="275" cm="1">
        <f t="array" ref="BR54">INDEX($K:$P,ROW(),MATCH(YEAR(BR$2),$K$2:$P$2,0))/12</f>
        <v>-83.333333333333329</v>
      </c>
      <c r="BS54" s="275" cm="1">
        <f t="array" ref="BS54">INDEX($K:$P,ROW(),MATCH(YEAR(BS$2),$K$2:$P$2,0))/12</f>
        <v>-83.333333333333329</v>
      </c>
      <c r="BT54" s="275" cm="1">
        <f t="array" ref="BT54">INDEX($K:$P,ROW(),MATCH(YEAR(BT$2),$K$2:$P$2,0))/12</f>
        <v>-83.333333333333329</v>
      </c>
      <c r="BU54" s="275" cm="1">
        <f t="array" ref="BU54">INDEX($K:$P,ROW(),MATCH(YEAR(BU$2),$K$2:$P$2,0))/12</f>
        <v>-83.333333333333329</v>
      </c>
      <c r="BV54" s="275" cm="1">
        <f t="array" ref="BV54">INDEX($K:$P,ROW(),MATCH(YEAR(BV$2),$K$2:$P$2,0))/12</f>
        <v>-83.333333333333329</v>
      </c>
      <c r="BW54" s="275" cm="1">
        <f t="array" ref="BW54">INDEX($K:$P,ROW(),MATCH(YEAR(BW$2),$K$2:$P$2,0))/12</f>
        <v>-83.333333333333329</v>
      </c>
      <c r="BX54" s="275" cm="1">
        <f t="array" ref="BX54">INDEX($K:$P,ROW(),MATCH(YEAR(BX$2),$K$2:$P$2,0))/12</f>
        <v>-83.333333333333329</v>
      </c>
      <c r="BY54" s="275" cm="1">
        <f t="array" ref="BY54">INDEX($K:$P,ROW(),MATCH(YEAR(BY$2),$K$2:$P$2,0))/12</f>
        <v>-83.333333333333329</v>
      </c>
      <c r="BZ54" s="275" cm="1">
        <f t="array" ref="BZ54">INDEX($K:$P,ROW(),MATCH(YEAR(BZ$2),$K$2:$P$2,0))/12</f>
        <v>-83.333333333333329</v>
      </c>
      <c r="CA54" s="275" cm="1">
        <f t="array" ref="CA54">INDEX($K:$P,ROW(),MATCH(YEAR(CA$2),$K$2:$P$2,0))/12</f>
        <v>-83.333333333333329</v>
      </c>
      <c r="CB54" s="275" cm="1">
        <f t="array" ref="CB54">INDEX($K:$P,ROW(),MATCH(YEAR(CB$2),$K$2:$P$2,0))/12</f>
        <v>-83.333333333333329</v>
      </c>
      <c r="CC54" s="275" cm="1">
        <f t="array" ref="CC54">INDEX($K:$P,ROW(),MATCH(YEAR(CC$2),$K$2:$P$2,0))/12</f>
        <v>-83.333333333333329</v>
      </c>
      <c r="CD54" s="275" cm="1">
        <f t="array" ref="CD54">INDEX($K:$P,ROW(),MATCH(YEAR(CD$2),$K$2:$P$2,0))/12</f>
        <v>-83.333333333333329</v>
      </c>
      <c r="CE54" s="275" cm="1">
        <f t="array" ref="CE54">INDEX($K:$P,ROW(),MATCH(YEAR(CE$2),$K$2:$P$2,0))/12</f>
        <v>-83.333333333333329</v>
      </c>
      <c r="CF54" s="275" cm="1">
        <f t="array" ref="CF54">INDEX($K:$P,ROW(),MATCH(YEAR(CF$2),$K$2:$P$2,0))/12</f>
        <v>-83.333333333333329</v>
      </c>
      <c r="CG54" s="275" cm="1">
        <f t="array" ref="CG54">INDEX($K:$P,ROW(),MATCH(YEAR(CG$2),$K$2:$P$2,0))/12</f>
        <v>-83.333333333333329</v>
      </c>
      <c r="CH54" s="275" cm="1">
        <f t="array" ref="CH54">INDEX($K:$P,ROW(),MATCH(YEAR(CH$2),$K$2:$P$2,0))/12</f>
        <v>-83.333333333333329</v>
      </c>
      <c r="CI54" s="275" cm="1">
        <f t="array" ref="CI54">INDEX($K:$P,ROW(),MATCH(YEAR(CI$2),$K$2:$P$2,0))/12</f>
        <v>-83.333333333333329</v>
      </c>
      <c r="CJ54" s="275" cm="1">
        <f t="array" ref="CJ54">INDEX($K:$P,ROW(),MATCH(YEAR(CJ$2),$K$2:$P$2,0))/12</f>
        <v>-83.333333333333329</v>
      </c>
      <c r="CK54" s="275" cm="1">
        <f t="array" ref="CK54">INDEX($K:$P,ROW(),MATCH(YEAR(CK$2),$K$2:$P$2,0))/12</f>
        <v>-83.333333333333329</v>
      </c>
      <c r="CL54" s="275" cm="1">
        <f t="array" ref="CL54">INDEX($K:$P,ROW(),MATCH(YEAR(CL$2),$K$2:$P$2,0))/12</f>
        <v>-83.333333333333329</v>
      </c>
      <c r="CN54" s="275"/>
      <c r="CO54" s="275" cm="1">
        <f t="array" ref="CO54">INDEX($K:$P,ROW(),MATCH(YEAR(CO$2),$K$2:$P$2,0))/4</f>
        <v>-250</v>
      </c>
      <c r="CP54" s="275" cm="1">
        <f t="array" ref="CP54">INDEX($K:$P,ROW(),MATCH(YEAR(CP$2),$K$2:$P$2,0))/4</f>
        <v>-250</v>
      </c>
      <c r="CQ54" s="275" cm="1">
        <f t="array" ref="CQ54">INDEX($K:$P,ROW(),MATCH(YEAR(CQ$2),$K$2:$P$2,0))/4</f>
        <v>-250</v>
      </c>
      <c r="CR54" s="275" cm="1">
        <f t="array" ref="CR54">INDEX($K:$P,ROW(),MATCH(YEAR(CR$2),$K$2:$P$2,0))/4</f>
        <v>-250</v>
      </c>
      <c r="CS54" s="275" cm="1">
        <f t="array" ref="CS54">INDEX($K:$P,ROW(),MATCH(YEAR(CS$2),$K$2:$P$2,0))/4</f>
        <v>-250</v>
      </c>
      <c r="CT54" s="275" cm="1">
        <f t="array" ref="CT54">INDEX($K:$P,ROW(),MATCH(YEAR(CT$2),$K$2:$P$2,0))/4</f>
        <v>-250</v>
      </c>
      <c r="CU54" s="275" cm="1">
        <f t="array" ref="CU54">INDEX($K:$P,ROW(),MATCH(YEAR(CU$2),$K$2:$P$2,0))/4</f>
        <v>-250</v>
      </c>
      <c r="CV54" s="275" cm="1">
        <f t="array" ref="CV54">INDEX($K:$P,ROW(),MATCH(YEAR(CV$2),$K$2:$P$2,0))/4</f>
        <v>-250</v>
      </c>
      <c r="CW54" s="275" cm="1">
        <f t="array" ref="CW54">INDEX($K:$P,ROW(),MATCH(YEAR(CW$2),$K$2:$P$2,0))/4</f>
        <v>-250</v>
      </c>
      <c r="CX54" s="275" cm="1">
        <f t="array" ref="CX54">INDEX($K:$P,ROW(),MATCH(YEAR(CX$2),$K$2:$P$2,0))/4</f>
        <v>-250</v>
      </c>
      <c r="CY54" s="275" cm="1">
        <f t="array" ref="CY54">INDEX($K:$P,ROW(),MATCH(YEAR(CY$2),$K$2:$P$2,0))/4</f>
        <v>-250</v>
      </c>
      <c r="CZ54" s="275" cm="1">
        <f t="array" ref="CZ54">INDEX($K:$P,ROW(),MATCH(YEAR(CZ$2),$K$2:$P$2,0))/4</f>
        <v>-250</v>
      </c>
      <c r="DA54" s="275" cm="1">
        <f t="array" ref="DA54">INDEX($K:$P,ROW(),MATCH(YEAR(DA$2),$K$2:$P$2,0))/4</f>
        <v>-250</v>
      </c>
      <c r="DB54" s="275" cm="1">
        <f t="array" ref="DB54">INDEX($K:$P,ROW(),MATCH(YEAR(DB$2),$K$2:$P$2,0))/4</f>
        <v>-250</v>
      </c>
      <c r="DC54" s="275" cm="1">
        <f t="array" ref="DC54">INDEX($K:$P,ROW(),MATCH(YEAR(DC$2),$K$2:$P$2,0))/4</f>
        <v>-250</v>
      </c>
      <c r="DD54" s="275" cm="1">
        <f t="array" ref="DD54">INDEX($K:$P,ROW(),MATCH(YEAR(DD$2),$K$2:$P$2,0))/4</f>
        <v>-250</v>
      </c>
      <c r="DE54" s="275" cm="1">
        <f t="array" ref="DE54">INDEX($K:$P,ROW(),MATCH(YEAR(DE$2),$K$2:$P$2,0))/4</f>
        <v>-250</v>
      </c>
      <c r="DF54" s="275" cm="1">
        <f t="array" ref="DF54">INDEX($K:$P,ROW(),MATCH(YEAR(DF$2),$K$2:$P$2,0))/4</f>
        <v>-250</v>
      </c>
      <c r="DG54" s="275" cm="1">
        <f t="array" ref="DG54">INDEX($K:$P,ROW(),MATCH(YEAR(DG$2),$K$2:$P$2,0))/4</f>
        <v>-250</v>
      </c>
      <c r="DH54" s="275" cm="1">
        <f t="array" ref="DH54">INDEX($K:$P,ROW(),MATCH(YEAR(DH$2),$K$2:$P$2,0))/4</f>
        <v>-250</v>
      </c>
      <c r="DI54" s="275" cm="1">
        <f t="array" ref="DI54">INDEX($K:$P,ROW(),MATCH(YEAR(DI$2),$K$2:$P$2,0))/4</f>
        <v>-250</v>
      </c>
      <c r="DJ54" s="275" cm="1">
        <f t="array" ref="DJ54">INDEX($K:$P,ROW(),MATCH(YEAR(DJ$2),$K$2:$P$2,0))/4</f>
        <v>-250</v>
      </c>
      <c r="DK54" s="275" cm="1">
        <f t="array" ref="DK54">INDEX($K:$P,ROW(),MATCH(YEAR(DK$2),$K$2:$P$2,0))/4</f>
        <v>-250</v>
      </c>
      <c r="DL54" s="275" cm="1">
        <f t="array" ref="DL54">INDEX($K:$P,ROW(),MATCH(YEAR(DL$2),$K$2:$P$2,0))/4</f>
        <v>-250</v>
      </c>
    </row>
    <row r="55" spans="1:116" x14ac:dyDescent="0.4">
      <c r="G55" s="326" t="s">
        <v>664</v>
      </c>
      <c r="H55" s="164"/>
      <c r="I55" s="164"/>
      <c r="J55" s="331" t="s">
        <v>643</v>
      </c>
      <c r="K55" s="325">
        <v>-1000</v>
      </c>
      <c r="L55" s="325">
        <v>-1000</v>
      </c>
      <c r="M55" s="325">
        <v>-1000</v>
      </c>
      <c r="N55" s="325">
        <v>-1000</v>
      </c>
      <c r="O55" s="325">
        <v>-1000</v>
      </c>
      <c r="P55" s="325">
        <v>-1000</v>
      </c>
      <c r="S55" s="275" cm="1">
        <f t="array" ref="S55">INDEX($K:$P,ROW(),MATCH(YEAR(S$2),$K$2:$P$2,0))/12</f>
        <v>-83.333333333333329</v>
      </c>
      <c r="T55" s="275" cm="1">
        <f t="array" ref="T55">INDEX($K:$P,ROW(),MATCH(YEAR(T$2),$K$2:$P$2,0))/12</f>
        <v>-83.333333333333329</v>
      </c>
      <c r="U55" s="275" cm="1">
        <f t="array" ref="U55">INDEX($K:$P,ROW(),MATCH(YEAR(U$2),$K$2:$P$2,0))/12</f>
        <v>-83.333333333333329</v>
      </c>
      <c r="V55" s="275" cm="1">
        <f t="array" ref="V55">INDEX($K:$P,ROW(),MATCH(YEAR(V$2),$K$2:$P$2,0))/12</f>
        <v>-83.333333333333329</v>
      </c>
      <c r="W55" s="275" cm="1">
        <f t="array" ref="W55">INDEX($K:$P,ROW(),MATCH(YEAR(W$2),$K$2:$P$2,0))/12</f>
        <v>-83.333333333333329</v>
      </c>
      <c r="X55" s="275" cm="1">
        <f t="array" ref="X55">INDEX($K:$P,ROW(),MATCH(YEAR(X$2),$K$2:$P$2,0))/12</f>
        <v>-83.333333333333329</v>
      </c>
      <c r="Y55" s="275" cm="1">
        <f t="array" ref="Y55">INDEX($K:$P,ROW(),MATCH(YEAR(Y$2),$K$2:$P$2,0))/12</f>
        <v>-83.333333333333329</v>
      </c>
      <c r="Z55" s="275" cm="1">
        <f t="array" ref="Z55">INDEX($K:$P,ROW(),MATCH(YEAR(Z$2),$K$2:$P$2,0))/12</f>
        <v>-83.333333333333329</v>
      </c>
      <c r="AA55" s="275" cm="1">
        <f t="array" ref="AA55">INDEX($K:$P,ROW(),MATCH(YEAR(AA$2),$K$2:$P$2,0))/12</f>
        <v>-83.333333333333329</v>
      </c>
      <c r="AB55" s="275" cm="1">
        <f t="array" ref="AB55">INDEX($K:$P,ROW(),MATCH(YEAR(AB$2),$K$2:$P$2,0))/12</f>
        <v>-83.333333333333329</v>
      </c>
      <c r="AC55" s="275" cm="1">
        <f t="array" ref="AC55">INDEX($K:$P,ROW(),MATCH(YEAR(AC$2),$K$2:$P$2,0))/12</f>
        <v>-83.333333333333329</v>
      </c>
      <c r="AD55" s="275" cm="1">
        <f t="array" ref="AD55">INDEX($K:$P,ROW(),MATCH(YEAR(AD$2),$K$2:$P$2,0))/12</f>
        <v>-83.333333333333329</v>
      </c>
      <c r="AE55" s="275" cm="1">
        <f t="array" ref="AE55">INDEX($K:$P,ROW(),MATCH(YEAR(AE$2),$K$2:$P$2,0))/12</f>
        <v>-83.333333333333329</v>
      </c>
      <c r="AF55" s="275" cm="1">
        <f t="array" ref="AF55">INDEX($K:$P,ROW(),MATCH(YEAR(AF$2),$K$2:$P$2,0))/12</f>
        <v>-83.333333333333329</v>
      </c>
      <c r="AG55" s="275" cm="1">
        <f t="array" ref="AG55">INDEX($K:$P,ROW(),MATCH(YEAR(AG$2),$K$2:$P$2,0))/12</f>
        <v>-83.333333333333329</v>
      </c>
      <c r="AH55" s="275" cm="1">
        <f t="array" ref="AH55">INDEX($K:$P,ROW(),MATCH(YEAR(AH$2),$K$2:$P$2,0))/12</f>
        <v>-83.333333333333329</v>
      </c>
      <c r="AI55" s="275" cm="1">
        <f t="array" ref="AI55">INDEX($K:$P,ROW(),MATCH(YEAR(AI$2),$K$2:$P$2,0))/12</f>
        <v>-83.333333333333329</v>
      </c>
      <c r="AJ55" s="275" cm="1">
        <f t="array" ref="AJ55">INDEX($K:$P,ROW(),MATCH(YEAR(AJ$2),$K$2:$P$2,0))/12</f>
        <v>-83.333333333333329</v>
      </c>
      <c r="AK55" s="275" cm="1">
        <f t="array" ref="AK55">INDEX($K:$P,ROW(),MATCH(YEAR(AK$2),$K$2:$P$2,0))/12</f>
        <v>-83.333333333333329</v>
      </c>
      <c r="AL55" s="275" cm="1">
        <f t="array" ref="AL55">INDEX($K:$P,ROW(),MATCH(YEAR(AL$2),$K$2:$P$2,0))/12</f>
        <v>-83.333333333333329</v>
      </c>
      <c r="AM55" s="275" cm="1">
        <f t="array" ref="AM55">INDEX($K:$P,ROW(),MATCH(YEAR(AM$2),$K$2:$P$2,0))/12</f>
        <v>-83.333333333333329</v>
      </c>
      <c r="AN55" s="275" cm="1">
        <f t="array" ref="AN55">INDEX($K:$P,ROW(),MATCH(YEAR(AN$2),$K$2:$P$2,0))/12</f>
        <v>-83.333333333333329</v>
      </c>
      <c r="AO55" s="275" cm="1">
        <f t="array" ref="AO55">INDEX($K:$P,ROW(),MATCH(YEAR(AO$2),$K$2:$P$2,0))/12</f>
        <v>-83.333333333333329</v>
      </c>
      <c r="AP55" s="275" cm="1">
        <f t="array" ref="AP55">INDEX($K:$P,ROW(),MATCH(YEAR(AP$2),$K$2:$P$2,0))/12</f>
        <v>-83.333333333333329</v>
      </c>
      <c r="AQ55" s="275" cm="1">
        <f t="array" ref="AQ55">INDEX($K:$P,ROW(),MATCH(YEAR(AQ$2),$K$2:$P$2,0))/12</f>
        <v>-83.333333333333329</v>
      </c>
      <c r="AR55" s="275" cm="1">
        <f t="array" ref="AR55">INDEX($K:$P,ROW(),MATCH(YEAR(AR$2),$K$2:$P$2,0))/12</f>
        <v>-83.333333333333329</v>
      </c>
      <c r="AS55" s="275" cm="1">
        <f t="array" ref="AS55">INDEX($K:$P,ROW(),MATCH(YEAR(AS$2),$K$2:$P$2,0))/12</f>
        <v>-83.333333333333329</v>
      </c>
      <c r="AT55" s="275" cm="1">
        <f t="array" ref="AT55">INDEX($K:$P,ROW(),MATCH(YEAR(AT$2),$K$2:$P$2,0))/12</f>
        <v>-83.333333333333329</v>
      </c>
      <c r="AU55" s="275" cm="1">
        <f t="array" ref="AU55">INDEX($K:$P,ROW(),MATCH(YEAR(AU$2),$K$2:$P$2,0))/12</f>
        <v>-83.333333333333329</v>
      </c>
      <c r="AV55" s="275" cm="1">
        <f t="array" ref="AV55">INDEX($K:$P,ROW(),MATCH(YEAR(AV$2),$K$2:$P$2,0))/12</f>
        <v>-83.333333333333329</v>
      </c>
      <c r="AW55" s="275" cm="1">
        <f t="array" ref="AW55">INDEX($K:$P,ROW(),MATCH(YEAR(AW$2),$K$2:$P$2,0))/12</f>
        <v>-83.333333333333329</v>
      </c>
      <c r="AX55" s="275" cm="1">
        <f t="array" ref="AX55">INDEX($K:$P,ROW(),MATCH(YEAR(AX$2),$K$2:$P$2,0))/12</f>
        <v>-83.333333333333329</v>
      </c>
      <c r="AY55" s="275" cm="1">
        <f t="array" ref="AY55">INDEX($K:$P,ROW(),MATCH(YEAR(AY$2),$K$2:$P$2,0))/12</f>
        <v>-83.333333333333329</v>
      </c>
      <c r="AZ55" s="275" cm="1">
        <f t="array" ref="AZ55">INDEX($K:$P,ROW(),MATCH(YEAR(AZ$2),$K$2:$P$2,0))/12</f>
        <v>-83.333333333333329</v>
      </c>
      <c r="BA55" s="275" cm="1">
        <f t="array" ref="BA55">INDEX($K:$P,ROW(),MATCH(YEAR(BA$2),$K$2:$P$2,0))/12</f>
        <v>-83.333333333333329</v>
      </c>
      <c r="BB55" s="275" cm="1">
        <f t="array" ref="BB55">INDEX($K:$P,ROW(),MATCH(YEAR(BB$2),$K$2:$P$2,0))/12</f>
        <v>-83.333333333333329</v>
      </c>
      <c r="BC55" s="275" cm="1">
        <f t="array" ref="BC55">INDEX($K:$P,ROW(),MATCH(YEAR(BC$2),$K$2:$P$2,0))/12</f>
        <v>-83.333333333333329</v>
      </c>
      <c r="BD55" s="275" cm="1">
        <f t="array" ref="BD55">INDEX($K:$P,ROW(),MATCH(YEAR(BD$2),$K$2:$P$2,0))/12</f>
        <v>-83.333333333333329</v>
      </c>
      <c r="BE55" s="275" cm="1">
        <f t="array" ref="BE55">INDEX($K:$P,ROW(),MATCH(YEAR(BE$2),$K$2:$P$2,0))/12</f>
        <v>-83.333333333333329</v>
      </c>
      <c r="BF55" s="275" cm="1">
        <f t="array" ref="BF55">INDEX($K:$P,ROW(),MATCH(YEAR(BF$2),$K$2:$P$2,0))/12</f>
        <v>-83.333333333333329</v>
      </c>
      <c r="BG55" s="275" cm="1">
        <f t="array" ref="BG55">INDEX($K:$P,ROW(),MATCH(YEAR(BG$2),$K$2:$P$2,0))/12</f>
        <v>-83.333333333333329</v>
      </c>
      <c r="BH55" s="275" cm="1">
        <f t="array" ref="BH55">INDEX($K:$P,ROW(),MATCH(YEAR(BH$2),$K$2:$P$2,0))/12</f>
        <v>-83.333333333333329</v>
      </c>
      <c r="BI55" s="275" cm="1">
        <f t="array" ref="BI55">INDEX($K:$P,ROW(),MATCH(YEAR(BI$2),$K$2:$P$2,0))/12</f>
        <v>-83.333333333333329</v>
      </c>
      <c r="BJ55" s="275" cm="1">
        <f t="array" ref="BJ55">INDEX($K:$P,ROW(),MATCH(YEAR(BJ$2),$K$2:$P$2,0))/12</f>
        <v>-83.333333333333329</v>
      </c>
      <c r="BK55" s="275" cm="1">
        <f t="array" ref="BK55">INDEX($K:$P,ROW(),MATCH(YEAR(BK$2),$K$2:$P$2,0))/12</f>
        <v>-83.333333333333329</v>
      </c>
      <c r="BL55" s="275" cm="1">
        <f t="array" ref="BL55">INDEX($K:$P,ROW(),MATCH(YEAR(BL$2),$K$2:$P$2,0))/12</f>
        <v>-83.333333333333329</v>
      </c>
      <c r="BM55" s="275" cm="1">
        <f t="array" ref="BM55">INDEX($K:$P,ROW(),MATCH(YEAR(BM$2),$K$2:$P$2,0))/12</f>
        <v>-83.333333333333329</v>
      </c>
      <c r="BN55" s="275" cm="1">
        <f t="array" ref="BN55">INDEX($K:$P,ROW(),MATCH(YEAR(BN$2),$K$2:$P$2,0))/12</f>
        <v>-83.333333333333329</v>
      </c>
      <c r="BO55" s="275" cm="1">
        <f t="array" ref="BO55">INDEX($K:$P,ROW(),MATCH(YEAR(BO$2),$K$2:$P$2,0))/12</f>
        <v>-83.333333333333329</v>
      </c>
      <c r="BP55" s="275" cm="1">
        <f t="array" ref="BP55">INDEX($K:$P,ROW(),MATCH(YEAR(BP$2),$K$2:$P$2,0))/12</f>
        <v>-83.333333333333329</v>
      </c>
      <c r="BQ55" s="275" cm="1">
        <f t="array" ref="BQ55">INDEX($K:$P,ROW(),MATCH(YEAR(BQ$2),$K$2:$P$2,0))/12</f>
        <v>-83.333333333333329</v>
      </c>
      <c r="BR55" s="275" cm="1">
        <f t="array" ref="BR55">INDEX($K:$P,ROW(),MATCH(YEAR(BR$2),$K$2:$P$2,0))/12</f>
        <v>-83.333333333333329</v>
      </c>
      <c r="BS55" s="275" cm="1">
        <f t="array" ref="BS55">INDEX($K:$P,ROW(),MATCH(YEAR(BS$2),$K$2:$P$2,0))/12</f>
        <v>-83.333333333333329</v>
      </c>
      <c r="BT55" s="275" cm="1">
        <f t="array" ref="BT55">INDEX($K:$P,ROW(),MATCH(YEAR(BT$2),$K$2:$P$2,0))/12</f>
        <v>-83.333333333333329</v>
      </c>
      <c r="BU55" s="275" cm="1">
        <f t="array" ref="BU55">INDEX($K:$P,ROW(),MATCH(YEAR(BU$2),$K$2:$P$2,0))/12</f>
        <v>-83.333333333333329</v>
      </c>
      <c r="BV55" s="275" cm="1">
        <f t="array" ref="BV55">INDEX($K:$P,ROW(),MATCH(YEAR(BV$2),$K$2:$P$2,0))/12</f>
        <v>-83.333333333333329</v>
      </c>
      <c r="BW55" s="275" cm="1">
        <f t="array" ref="BW55">INDEX($K:$P,ROW(),MATCH(YEAR(BW$2),$K$2:$P$2,0))/12</f>
        <v>-83.333333333333329</v>
      </c>
      <c r="BX55" s="275" cm="1">
        <f t="array" ref="BX55">INDEX($K:$P,ROW(),MATCH(YEAR(BX$2),$K$2:$P$2,0))/12</f>
        <v>-83.333333333333329</v>
      </c>
      <c r="BY55" s="275" cm="1">
        <f t="array" ref="BY55">INDEX($K:$P,ROW(),MATCH(YEAR(BY$2),$K$2:$P$2,0))/12</f>
        <v>-83.333333333333329</v>
      </c>
      <c r="BZ55" s="275" cm="1">
        <f t="array" ref="BZ55">INDEX($K:$P,ROW(),MATCH(YEAR(BZ$2),$K$2:$P$2,0))/12</f>
        <v>-83.333333333333329</v>
      </c>
      <c r="CA55" s="275" cm="1">
        <f t="array" ref="CA55">INDEX($K:$P,ROW(),MATCH(YEAR(CA$2),$K$2:$P$2,0))/12</f>
        <v>-83.333333333333329</v>
      </c>
      <c r="CB55" s="275" cm="1">
        <f t="array" ref="CB55">INDEX($K:$P,ROW(),MATCH(YEAR(CB$2),$K$2:$P$2,0))/12</f>
        <v>-83.333333333333329</v>
      </c>
      <c r="CC55" s="275" cm="1">
        <f t="array" ref="CC55">INDEX($K:$P,ROW(),MATCH(YEAR(CC$2),$K$2:$P$2,0))/12</f>
        <v>-83.333333333333329</v>
      </c>
      <c r="CD55" s="275" cm="1">
        <f t="array" ref="CD55">INDEX($K:$P,ROW(),MATCH(YEAR(CD$2),$K$2:$P$2,0))/12</f>
        <v>-83.333333333333329</v>
      </c>
      <c r="CE55" s="275" cm="1">
        <f t="array" ref="CE55">INDEX($K:$P,ROW(),MATCH(YEAR(CE$2),$K$2:$P$2,0))/12</f>
        <v>-83.333333333333329</v>
      </c>
      <c r="CF55" s="275" cm="1">
        <f t="array" ref="CF55">INDEX($K:$P,ROW(),MATCH(YEAR(CF$2),$K$2:$P$2,0))/12</f>
        <v>-83.333333333333329</v>
      </c>
      <c r="CG55" s="275" cm="1">
        <f t="array" ref="CG55">INDEX($K:$P,ROW(),MATCH(YEAR(CG$2),$K$2:$P$2,0))/12</f>
        <v>-83.333333333333329</v>
      </c>
      <c r="CH55" s="275" cm="1">
        <f t="array" ref="CH55">INDEX($K:$P,ROW(),MATCH(YEAR(CH$2),$K$2:$P$2,0))/12</f>
        <v>-83.333333333333329</v>
      </c>
      <c r="CI55" s="275" cm="1">
        <f t="array" ref="CI55">INDEX($K:$P,ROW(),MATCH(YEAR(CI$2),$K$2:$P$2,0))/12</f>
        <v>-83.333333333333329</v>
      </c>
      <c r="CJ55" s="275" cm="1">
        <f t="array" ref="CJ55">INDEX($K:$P,ROW(),MATCH(YEAR(CJ$2),$K$2:$P$2,0))/12</f>
        <v>-83.333333333333329</v>
      </c>
      <c r="CK55" s="275" cm="1">
        <f t="array" ref="CK55">INDEX($K:$P,ROW(),MATCH(YEAR(CK$2),$K$2:$P$2,0))/12</f>
        <v>-83.333333333333329</v>
      </c>
      <c r="CL55" s="275" cm="1">
        <f t="array" ref="CL55">INDEX($K:$P,ROW(),MATCH(YEAR(CL$2),$K$2:$P$2,0))/12</f>
        <v>-83.333333333333329</v>
      </c>
      <c r="CN55" s="275"/>
      <c r="CO55" s="275" cm="1">
        <f t="array" ref="CO55">INDEX($K:$P,ROW(),MATCH(YEAR(CO$2),$K$2:$P$2,0))/4</f>
        <v>-250</v>
      </c>
      <c r="CP55" s="275" cm="1">
        <f t="array" ref="CP55">INDEX($K:$P,ROW(),MATCH(YEAR(CP$2),$K$2:$P$2,0))/4</f>
        <v>-250</v>
      </c>
      <c r="CQ55" s="275" cm="1">
        <f t="array" ref="CQ55">INDEX($K:$P,ROW(),MATCH(YEAR(CQ$2),$K$2:$P$2,0))/4</f>
        <v>-250</v>
      </c>
      <c r="CR55" s="275" cm="1">
        <f t="array" ref="CR55">INDEX($K:$P,ROW(),MATCH(YEAR(CR$2),$K$2:$P$2,0))/4</f>
        <v>-250</v>
      </c>
      <c r="CS55" s="275" cm="1">
        <f t="array" ref="CS55">INDEX($K:$P,ROW(),MATCH(YEAR(CS$2),$K$2:$P$2,0))/4</f>
        <v>-250</v>
      </c>
      <c r="CT55" s="275" cm="1">
        <f t="array" ref="CT55">INDEX($K:$P,ROW(),MATCH(YEAR(CT$2),$K$2:$P$2,0))/4</f>
        <v>-250</v>
      </c>
      <c r="CU55" s="275" cm="1">
        <f t="array" ref="CU55">INDEX($K:$P,ROW(),MATCH(YEAR(CU$2),$K$2:$P$2,0))/4</f>
        <v>-250</v>
      </c>
      <c r="CV55" s="275" cm="1">
        <f t="array" ref="CV55">INDEX($K:$P,ROW(),MATCH(YEAR(CV$2),$K$2:$P$2,0))/4</f>
        <v>-250</v>
      </c>
      <c r="CW55" s="275" cm="1">
        <f t="array" ref="CW55">INDEX($K:$P,ROW(),MATCH(YEAR(CW$2),$K$2:$P$2,0))/4</f>
        <v>-250</v>
      </c>
      <c r="CX55" s="275" cm="1">
        <f t="array" ref="CX55">INDEX($K:$P,ROW(),MATCH(YEAR(CX$2),$K$2:$P$2,0))/4</f>
        <v>-250</v>
      </c>
      <c r="CY55" s="275" cm="1">
        <f t="array" ref="CY55">INDEX($K:$P,ROW(),MATCH(YEAR(CY$2),$K$2:$P$2,0))/4</f>
        <v>-250</v>
      </c>
      <c r="CZ55" s="275" cm="1">
        <f t="array" ref="CZ55">INDEX($K:$P,ROW(),MATCH(YEAR(CZ$2),$K$2:$P$2,0))/4</f>
        <v>-250</v>
      </c>
      <c r="DA55" s="275" cm="1">
        <f t="array" ref="DA55">INDEX($K:$P,ROW(),MATCH(YEAR(DA$2),$K$2:$P$2,0))/4</f>
        <v>-250</v>
      </c>
      <c r="DB55" s="275" cm="1">
        <f t="array" ref="DB55">INDEX($K:$P,ROW(),MATCH(YEAR(DB$2),$K$2:$P$2,0))/4</f>
        <v>-250</v>
      </c>
      <c r="DC55" s="275" cm="1">
        <f t="array" ref="DC55">INDEX($K:$P,ROW(),MATCH(YEAR(DC$2),$K$2:$P$2,0))/4</f>
        <v>-250</v>
      </c>
      <c r="DD55" s="275" cm="1">
        <f t="array" ref="DD55">INDEX($K:$P,ROW(),MATCH(YEAR(DD$2),$K$2:$P$2,0))/4</f>
        <v>-250</v>
      </c>
      <c r="DE55" s="275" cm="1">
        <f t="array" ref="DE55">INDEX($K:$P,ROW(),MATCH(YEAR(DE$2),$K$2:$P$2,0))/4</f>
        <v>-250</v>
      </c>
      <c r="DF55" s="275" cm="1">
        <f t="array" ref="DF55">INDEX($K:$P,ROW(),MATCH(YEAR(DF$2),$K$2:$P$2,0))/4</f>
        <v>-250</v>
      </c>
      <c r="DG55" s="275" cm="1">
        <f t="array" ref="DG55">INDEX($K:$P,ROW(),MATCH(YEAR(DG$2),$K$2:$P$2,0))/4</f>
        <v>-250</v>
      </c>
      <c r="DH55" s="275" cm="1">
        <f t="array" ref="DH55">INDEX($K:$P,ROW(),MATCH(YEAR(DH$2),$K$2:$P$2,0))/4</f>
        <v>-250</v>
      </c>
      <c r="DI55" s="275" cm="1">
        <f t="array" ref="DI55">INDEX($K:$P,ROW(),MATCH(YEAR(DI$2),$K$2:$P$2,0))/4</f>
        <v>-250</v>
      </c>
      <c r="DJ55" s="275" cm="1">
        <f t="array" ref="DJ55">INDEX($K:$P,ROW(),MATCH(YEAR(DJ$2),$K$2:$P$2,0))/4</f>
        <v>-250</v>
      </c>
      <c r="DK55" s="275" cm="1">
        <f t="array" ref="DK55">INDEX($K:$P,ROW(),MATCH(YEAR(DK$2),$K$2:$P$2,0))/4</f>
        <v>-250</v>
      </c>
      <c r="DL55" s="275" cm="1">
        <f t="array" ref="DL55">INDEX($K:$P,ROW(),MATCH(YEAR(DL$2),$K$2:$P$2,0))/4</f>
        <v>-250</v>
      </c>
    </row>
    <row r="56" spans="1:116" x14ac:dyDescent="0.4">
      <c r="G56" s="326" t="s">
        <v>651</v>
      </c>
      <c r="H56" s="164"/>
      <c r="I56" s="164"/>
      <c r="J56" s="331" t="s">
        <v>643</v>
      </c>
      <c r="K56" s="325">
        <v>-1000</v>
      </c>
      <c r="L56" s="325">
        <v>-1000</v>
      </c>
      <c r="M56" s="325">
        <v>-1000</v>
      </c>
      <c r="N56" s="325">
        <v>-1000</v>
      </c>
      <c r="O56" s="325">
        <v>-1000</v>
      </c>
      <c r="P56" s="325">
        <v>-1000</v>
      </c>
      <c r="S56" s="275" cm="1">
        <f t="array" ref="S56">INDEX($K:$P,ROW(),MATCH(YEAR(S$2),$K$2:$P$2,0))/12</f>
        <v>-83.333333333333329</v>
      </c>
      <c r="T56" s="275" cm="1">
        <f t="array" ref="T56">INDEX($K:$P,ROW(),MATCH(YEAR(T$2),$K$2:$P$2,0))/12</f>
        <v>-83.333333333333329</v>
      </c>
      <c r="U56" s="275" cm="1">
        <f t="array" ref="U56">INDEX($K:$P,ROW(),MATCH(YEAR(U$2),$K$2:$P$2,0))/12</f>
        <v>-83.333333333333329</v>
      </c>
      <c r="V56" s="275" cm="1">
        <f t="array" ref="V56">INDEX($K:$P,ROW(),MATCH(YEAR(V$2),$K$2:$P$2,0))/12</f>
        <v>-83.333333333333329</v>
      </c>
      <c r="W56" s="275" cm="1">
        <f t="array" ref="W56">INDEX($K:$P,ROW(),MATCH(YEAR(W$2),$K$2:$P$2,0))/12</f>
        <v>-83.333333333333329</v>
      </c>
      <c r="X56" s="275" cm="1">
        <f t="array" ref="X56">INDEX($K:$P,ROW(),MATCH(YEAR(X$2),$K$2:$P$2,0))/12</f>
        <v>-83.333333333333329</v>
      </c>
      <c r="Y56" s="275" cm="1">
        <f t="array" ref="Y56">INDEX($K:$P,ROW(),MATCH(YEAR(Y$2),$K$2:$P$2,0))/12</f>
        <v>-83.333333333333329</v>
      </c>
      <c r="Z56" s="275" cm="1">
        <f t="array" ref="Z56">INDEX($K:$P,ROW(),MATCH(YEAR(Z$2),$K$2:$P$2,0))/12</f>
        <v>-83.333333333333329</v>
      </c>
      <c r="AA56" s="275" cm="1">
        <f t="array" ref="AA56">INDEX($K:$P,ROW(),MATCH(YEAR(AA$2),$K$2:$P$2,0))/12</f>
        <v>-83.333333333333329</v>
      </c>
      <c r="AB56" s="275" cm="1">
        <f t="array" ref="AB56">INDEX($K:$P,ROW(),MATCH(YEAR(AB$2),$K$2:$P$2,0))/12</f>
        <v>-83.333333333333329</v>
      </c>
      <c r="AC56" s="275" cm="1">
        <f t="array" ref="AC56">INDEX($K:$P,ROW(),MATCH(YEAR(AC$2),$K$2:$P$2,0))/12</f>
        <v>-83.333333333333329</v>
      </c>
      <c r="AD56" s="275" cm="1">
        <f t="array" ref="AD56">INDEX($K:$P,ROW(),MATCH(YEAR(AD$2),$K$2:$P$2,0))/12</f>
        <v>-83.333333333333329</v>
      </c>
      <c r="AE56" s="275" cm="1">
        <f t="array" ref="AE56">INDEX($K:$P,ROW(),MATCH(YEAR(AE$2),$K$2:$P$2,0))/12</f>
        <v>-83.333333333333329</v>
      </c>
      <c r="AF56" s="275" cm="1">
        <f t="array" ref="AF56">INDEX($K:$P,ROW(),MATCH(YEAR(AF$2),$K$2:$P$2,0))/12</f>
        <v>-83.333333333333329</v>
      </c>
      <c r="AG56" s="275" cm="1">
        <f t="array" ref="AG56">INDEX($K:$P,ROW(),MATCH(YEAR(AG$2),$K$2:$P$2,0))/12</f>
        <v>-83.333333333333329</v>
      </c>
      <c r="AH56" s="275" cm="1">
        <f t="array" ref="AH56">INDEX($K:$P,ROW(),MATCH(YEAR(AH$2),$K$2:$P$2,0))/12</f>
        <v>-83.333333333333329</v>
      </c>
      <c r="AI56" s="275" cm="1">
        <f t="array" ref="AI56">INDEX($K:$P,ROW(),MATCH(YEAR(AI$2),$K$2:$P$2,0))/12</f>
        <v>-83.333333333333329</v>
      </c>
      <c r="AJ56" s="275" cm="1">
        <f t="array" ref="AJ56">INDEX($K:$P,ROW(),MATCH(YEAR(AJ$2),$K$2:$P$2,0))/12</f>
        <v>-83.333333333333329</v>
      </c>
      <c r="AK56" s="275" cm="1">
        <f t="array" ref="AK56">INDEX($K:$P,ROW(),MATCH(YEAR(AK$2),$K$2:$P$2,0))/12</f>
        <v>-83.333333333333329</v>
      </c>
      <c r="AL56" s="275" cm="1">
        <f t="array" ref="AL56">INDEX($K:$P,ROW(),MATCH(YEAR(AL$2),$K$2:$P$2,0))/12</f>
        <v>-83.333333333333329</v>
      </c>
      <c r="AM56" s="275" cm="1">
        <f t="array" ref="AM56">INDEX($K:$P,ROW(),MATCH(YEAR(AM$2),$K$2:$P$2,0))/12</f>
        <v>-83.333333333333329</v>
      </c>
      <c r="AN56" s="275" cm="1">
        <f t="array" ref="AN56">INDEX($K:$P,ROW(),MATCH(YEAR(AN$2),$K$2:$P$2,0))/12</f>
        <v>-83.333333333333329</v>
      </c>
      <c r="AO56" s="275" cm="1">
        <f t="array" ref="AO56">INDEX($K:$P,ROW(),MATCH(YEAR(AO$2),$K$2:$P$2,0))/12</f>
        <v>-83.333333333333329</v>
      </c>
      <c r="AP56" s="275" cm="1">
        <f t="array" ref="AP56">INDEX($K:$P,ROW(),MATCH(YEAR(AP$2),$K$2:$P$2,0))/12</f>
        <v>-83.333333333333329</v>
      </c>
      <c r="AQ56" s="275" cm="1">
        <f t="array" ref="AQ56">INDEX($K:$P,ROW(),MATCH(YEAR(AQ$2),$K$2:$P$2,0))/12</f>
        <v>-83.333333333333329</v>
      </c>
      <c r="AR56" s="275" cm="1">
        <f t="array" ref="AR56">INDEX($K:$P,ROW(),MATCH(YEAR(AR$2),$K$2:$P$2,0))/12</f>
        <v>-83.333333333333329</v>
      </c>
      <c r="AS56" s="275" cm="1">
        <f t="array" ref="AS56">INDEX($K:$P,ROW(),MATCH(YEAR(AS$2),$K$2:$P$2,0))/12</f>
        <v>-83.333333333333329</v>
      </c>
      <c r="AT56" s="275" cm="1">
        <f t="array" ref="AT56">INDEX($K:$P,ROW(),MATCH(YEAR(AT$2),$K$2:$P$2,0))/12</f>
        <v>-83.333333333333329</v>
      </c>
      <c r="AU56" s="275" cm="1">
        <f t="array" ref="AU56">INDEX($K:$P,ROW(),MATCH(YEAR(AU$2),$K$2:$P$2,0))/12</f>
        <v>-83.333333333333329</v>
      </c>
      <c r="AV56" s="275" cm="1">
        <f t="array" ref="AV56">INDEX($K:$P,ROW(),MATCH(YEAR(AV$2),$K$2:$P$2,0))/12</f>
        <v>-83.333333333333329</v>
      </c>
      <c r="AW56" s="275" cm="1">
        <f t="array" ref="AW56">INDEX($K:$P,ROW(),MATCH(YEAR(AW$2),$K$2:$P$2,0))/12</f>
        <v>-83.333333333333329</v>
      </c>
      <c r="AX56" s="275" cm="1">
        <f t="array" ref="AX56">INDEX($K:$P,ROW(),MATCH(YEAR(AX$2),$K$2:$P$2,0))/12</f>
        <v>-83.333333333333329</v>
      </c>
      <c r="AY56" s="275" cm="1">
        <f t="array" ref="AY56">INDEX($K:$P,ROW(),MATCH(YEAR(AY$2),$K$2:$P$2,0))/12</f>
        <v>-83.333333333333329</v>
      </c>
      <c r="AZ56" s="275" cm="1">
        <f t="array" ref="AZ56">INDEX($K:$P,ROW(),MATCH(YEAR(AZ$2),$K$2:$P$2,0))/12</f>
        <v>-83.333333333333329</v>
      </c>
      <c r="BA56" s="275" cm="1">
        <f t="array" ref="BA56">INDEX($K:$P,ROW(),MATCH(YEAR(BA$2),$K$2:$P$2,0))/12</f>
        <v>-83.333333333333329</v>
      </c>
      <c r="BB56" s="275" cm="1">
        <f t="array" ref="BB56">INDEX($K:$P,ROW(),MATCH(YEAR(BB$2),$K$2:$P$2,0))/12</f>
        <v>-83.333333333333329</v>
      </c>
      <c r="BC56" s="275" cm="1">
        <f t="array" ref="BC56">INDEX($K:$P,ROW(),MATCH(YEAR(BC$2),$K$2:$P$2,0))/12</f>
        <v>-83.333333333333329</v>
      </c>
      <c r="BD56" s="275" cm="1">
        <f t="array" ref="BD56">INDEX($K:$P,ROW(),MATCH(YEAR(BD$2),$K$2:$P$2,0))/12</f>
        <v>-83.333333333333329</v>
      </c>
      <c r="BE56" s="275" cm="1">
        <f t="array" ref="BE56">INDEX($K:$P,ROW(),MATCH(YEAR(BE$2),$K$2:$P$2,0))/12</f>
        <v>-83.333333333333329</v>
      </c>
      <c r="BF56" s="275" cm="1">
        <f t="array" ref="BF56">INDEX($K:$P,ROW(),MATCH(YEAR(BF$2),$K$2:$P$2,0))/12</f>
        <v>-83.333333333333329</v>
      </c>
      <c r="BG56" s="275" cm="1">
        <f t="array" ref="BG56">INDEX($K:$P,ROW(),MATCH(YEAR(BG$2),$K$2:$P$2,0))/12</f>
        <v>-83.333333333333329</v>
      </c>
      <c r="BH56" s="275" cm="1">
        <f t="array" ref="BH56">INDEX($K:$P,ROW(),MATCH(YEAR(BH$2),$K$2:$P$2,0))/12</f>
        <v>-83.333333333333329</v>
      </c>
      <c r="BI56" s="275" cm="1">
        <f t="array" ref="BI56">INDEX($K:$P,ROW(),MATCH(YEAR(BI$2),$K$2:$P$2,0))/12</f>
        <v>-83.333333333333329</v>
      </c>
      <c r="BJ56" s="275" cm="1">
        <f t="array" ref="BJ56">INDEX($K:$P,ROW(),MATCH(YEAR(BJ$2),$K$2:$P$2,0))/12</f>
        <v>-83.333333333333329</v>
      </c>
      <c r="BK56" s="275" cm="1">
        <f t="array" ref="BK56">INDEX($K:$P,ROW(),MATCH(YEAR(BK$2),$K$2:$P$2,0))/12</f>
        <v>-83.333333333333329</v>
      </c>
      <c r="BL56" s="275" cm="1">
        <f t="array" ref="BL56">INDEX($K:$P,ROW(),MATCH(YEAR(BL$2),$K$2:$P$2,0))/12</f>
        <v>-83.333333333333329</v>
      </c>
      <c r="BM56" s="275" cm="1">
        <f t="array" ref="BM56">INDEX($K:$P,ROW(),MATCH(YEAR(BM$2),$K$2:$P$2,0))/12</f>
        <v>-83.333333333333329</v>
      </c>
      <c r="BN56" s="275" cm="1">
        <f t="array" ref="BN56">INDEX($K:$P,ROW(),MATCH(YEAR(BN$2),$K$2:$P$2,0))/12</f>
        <v>-83.333333333333329</v>
      </c>
      <c r="BO56" s="275" cm="1">
        <f t="array" ref="BO56">INDEX($K:$P,ROW(),MATCH(YEAR(BO$2),$K$2:$P$2,0))/12</f>
        <v>-83.333333333333329</v>
      </c>
      <c r="BP56" s="275" cm="1">
        <f t="array" ref="BP56">INDEX($K:$P,ROW(),MATCH(YEAR(BP$2),$K$2:$P$2,0))/12</f>
        <v>-83.333333333333329</v>
      </c>
      <c r="BQ56" s="275" cm="1">
        <f t="array" ref="BQ56">INDEX($K:$P,ROW(),MATCH(YEAR(BQ$2),$K$2:$P$2,0))/12</f>
        <v>-83.333333333333329</v>
      </c>
      <c r="BR56" s="275" cm="1">
        <f t="array" ref="BR56">INDEX($K:$P,ROW(),MATCH(YEAR(BR$2),$K$2:$P$2,0))/12</f>
        <v>-83.333333333333329</v>
      </c>
      <c r="BS56" s="275" cm="1">
        <f t="array" ref="BS56">INDEX($K:$P,ROW(),MATCH(YEAR(BS$2),$K$2:$P$2,0))/12</f>
        <v>-83.333333333333329</v>
      </c>
      <c r="BT56" s="275" cm="1">
        <f t="array" ref="BT56">INDEX($K:$P,ROW(),MATCH(YEAR(BT$2),$K$2:$P$2,0))/12</f>
        <v>-83.333333333333329</v>
      </c>
      <c r="BU56" s="275" cm="1">
        <f t="array" ref="BU56">INDEX($K:$P,ROW(),MATCH(YEAR(BU$2),$K$2:$P$2,0))/12</f>
        <v>-83.333333333333329</v>
      </c>
      <c r="BV56" s="275" cm="1">
        <f t="array" ref="BV56">INDEX($K:$P,ROW(),MATCH(YEAR(BV$2),$K$2:$P$2,0))/12</f>
        <v>-83.333333333333329</v>
      </c>
      <c r="BW56" s="275" cm="1">
        <f t="array" ref="BW56">INDEX($K:$P,ROW(),MATCH(YEAR(BW$2),$K$2:$P$2,0))/12</f>
        <v>-83.333333333333329</v>
      </c>
      <c r="BX56" s="275" cm="1">
        <f t="array" ref="BX56">INDEX($K:$P,ROW(),MATCH(YEAR(BX$2),$K$2:$P$2,0))/12</f>
        <v>-83.333333333333329</v>
      </c>
      <c r="BY56" s="275" cm="1">
        <f t="array" ref="BY56">INDEX($K:$P,ROW(),MATCH(YEAR(BY$2),$K$2:$P$2,0))/12</f>
        <v>-83.333333333333329</v>
      </c>
      <c r="BZ56" s="275" cm="1">
        <f t="array" ref="BZ56">INDEX($K:$P,ROW(),MATCH(YEAR(BZ$2),$K$2:$P$2,0))/12</f>
        <v>-83.333333333333329</v>
      </c>
      <c r="CA56" s="275" cm="1">
        <f t="array" ref="CA56">INDEX($K:$P,ROW(),MATCH(YEAR(CA$2),$K$2:$P$2,0))/12</f>
        <v>-83.333333333333329</v>
      </c>
      <c r="CB56" s="275" cm="1">
        <f t="array" ref="CB56">INDEX($K:$P,ROW(),MATCH(YEAR(CB$2),$K$2:$P$2,0))/12</f>
        <v>-83.333333333333329</v>
      </c>
      <c r="CC56" s="275" cm="1">
        <f t="array" ref="CC56">INDEX($K:$P,ROW(),MATCH(YEAR(CC$2),$K$2:$P$2,0))/12</f>
        <v>-83.333333333333329</v>
      </c>
      <c r="CD56" s="275" cm="1">
        <f t="array" ref="CD56">INDEX($K:$P,ROW(),MATCH(YEAR(CD$2),$K$2:$P$2,0))/12</f>
        <v>-83.333333333333329</v>
      </c>
      <c r="CE56" s="275" cm="1">
        <f t="array" ref="CE56">INDEX($K:$P,ROW(),MATCH(YEAR(CE$2),$K$2:$P$2,0))/12</f>
        <v>-83.333333333333329</v>
      </c>
      <c r="CF56" s="275" cm="1">
        <f t="array" ref="CF56">INDEX($K:$P,ROW(),MATCH(YEAR(CF$2),$K$2:$P$2,0))/12</f>
        <v>-83.333333333333329</v>
      </c>
      <c r="CG56" s="275" cm="1">
        <f t="array" ref="CG56">INDEX($K:$P,ROW(),MATCH(YEAR(CG$2),$K$2:$P$2,0))/12</f>
        <v>-83.333333333333329</v>
      </c>
      <c r="CH56" s="275" cm="1">
        <f t="array" ref="CH56">INDEX($K:$P,ROW(),MATCH(YEAR(CH$2),$K$2:$P$2,0))/12</f>
        <v>-83.333333333333329</v>
      </c>
      <c r="CI56" s="275" cm="1">
        <f t="array" ref="CI56">INDEX($K:$P,ROW(),MATCH(YEAR(CI$2),$K$2:$P$2,0))/12</f>
        <v>-83.333333333333329</v>
      </c>
      <c r="CJ56" s="275" cm="1">
        <f t="array" ref="CJ56">INDEX($K:$P,ROW(),MATCH(YEAR(CJ$2),$K$2:$P$2,0))/12</f>
        <v>-83.333333333333329</v>
      </c>
      <c r="CK56" s="275" cm="1">
        <f t="array" ref="CK56">INDEX($K:$P,ROW(),MATCH(YEAR(CK$2),$K$2:$P$2,0))/12</f>
        <v>-83.333333333333329</v>
      </c>
      <c r="CL56" s="275" cm="1">
        <f t="array" ref="CL56">INDEX($K:$P,ROW(),MATCH(YEAR(CL$2),$K$2:$P$2,0))/12</f>
        <v>-83.333333333333329</v>
      </c>
      <c r="CN56" s="275"/>
      <c r="CO56" s="275" cm="1">
        <f t="array" ref="CO56">INDEX($K:$P,ROW(),MATCH(YEAR(CO$2),$K$2:$P$2,0))/4</f>
        <v>-250</v>
      </c>
      <c r="CP56" s="275" cm="1">
        <f t="array" ref="CP56">INDEX($K:$P,ROW(),MATCH(YEAR(CP$2),$K$2:$P$2,0))/4</f>
        <v>-250</v>
      </c>
      <c r="CQ56" s="275" cm="1">
        <f t="array" ref="CQ56">INDEX($K:$P,ROW(),MATCH(YEAR(CQ$2),$K$2:$P$2,0))/4</f>
        <v>-250</v>
      </c>
      <c r="CR56" s="275" cm="1">
        <f t="array" ref="CR56">INDEX($K:$P,ROW(),MATCH(YEAR(CR$2),$K$2:$P$2,0))/4</f>
        <v>-250</v>
      </c>
      <c r="CS56" s="275" cm="1">
        <f t="array" ref="CS56">INDEX($K:$P,ROW(),MATCH(YEAR(CS$2),$K$2:$P$2,0))/4</f>
        <v>-250</v>
      </c>
      <c r="CT56" s="275" cm="1">
        <f t="array" ref="CT56">INDEX($K:$P,ROW(),MATCH(YEAR(CT$2),$K$2:$P$2,0))/4</f>
        <v>-250</v>
      </c>
      <c r="CU56" s="275" cm="1">
        <f t="array" ref="CU56">INDEX($K:$P,ROW(),MATCH(YEAR(CU$2),$K$2:$P$2,0))/4</f>
        <v>-250</v>
      </c>
      <c r="CV56" s="275" cm="1">
        <f t="array" ref="CV56">INDEX($K:$P,ROW(),MATCH(YEAR(CV$2),$K$2:$P$2,0))/4</f>
        <v>-250</v>
      </c>
      <c r="CW56" s="275" cm="1">
        <f t="array" ref="CW56">INDEX($K:$P,ROW(),MATCH(YEAR(CW$2),$K$2:$P$2,0))/4</f>
        <v>-250</v>
      </c>
      <c r="CX56" s="275" cm="1">
        <f t="array" ref="CX56">INDEX($K:$P,ROW(),MATCH(YEAR(CX$2),$K$2:$P$2,0))/4</f>
        <v>-250</v>
      </c>
      <c r="CY56" s="275" cm="1">
        <f t="array" ref="CY56">INDEX($K:$P,ROW(),MATCH(YEAR(CY$2),$K$2:$P$2,0))/4</f>
        <v>-250</v>
      </c>
      <c r="CZ56" s="275" cm="1">
        <f t="array" ref="CZ56">INDEX($K:$P,ROW(),MATCH(YEAR(CZ$2),$K$2:$P$2,0))/4</f>
        <v>-250</v>
      </c>
      <c r="DA56" s="275" cm="1">
        <f t="array" ref="DA56">INDEX($K:$P,ROW(),MATCH(YEAR(DA$2),$K$2:$P$2,0))/4</f>
        <v>-250</v>
      </c>
      <c r="DB56" s="275" cm="1">
        <f t="array" ref="DB56">INDEX($K:$P,ROW(),MATCH(YEAR(DB$2),$K$2:$P$2,0))/4</f>
        <v>-250</v>
      </c>
      <c r="DC56" s="275" cm="1">
        <f t="array" ref="DC56">INDEX($K:$P,ROW(),MATCH(YEAR(DC$2),$K$2:$P$2,0))/4</f>
        <v>-250</v>
      </c>
      <c r="DD56" s="275" cm="1">
        <f t="array" ref="DD56">INDEX($K:$P,ROW(),MATCH(YEAR(DD$2),$K$2:$P$2,0))/4</f>
        <v>-250</v>
      </c>
      <c r="DE56" s="275" cm="1">
        <f t="array" ref="DE56">INDEX($K:$P,ROW(),MATCH(YEAR(DE$2),$K$2:$P$2,0))/4</f>
        <v>-250</v>
      </c>
      <c r="DF56" s="275" cm="1">
        <f t="array" ref="DF56">INDEX($K:$P,ROW(),MATCH(YEAR(DF$2),$K$2:$P$2,0))/4</f>
        <v>-250</v>
      </c>
      <c r="DG56" s="275" cm="1">
        <f t="array" ref="DG56">INDEX($K:$P,ROW(),MATCH(YEAR(DG$2),$K$2:$P$2,0))/4</f>
        <v>-250</v>
      </c>
      <c r="DH56" s="275" cm="1">
        <f t="array" ref="DH56">INDEX($K:$P,ROW(),MATCH(YEAR(DH$2),$K$2:$P$2,0))/4</f>
        <v>-250</v>
      </c>
      <c r="DI56" s="275" cm="1">
        <f t="array" ref="DI56">INDEX($K:$P,ROW(),MATCH(YEAR(DI$2),$K$2:$P$2,0))/4</f>
        <v>-250</v>
      </c>
      <c r="DJ56" s="275" cm="1">
        <f t="array" ref="DJ56">INDEX($K:$P,ROW(),MATCH(YEAR(DJ$2),$K$2:$P$2,0))/4</f>
        <v>-250</v>
      </c>
      <c r="DK56" s="275" cm="1">
        <f t="array" ref="DK56">INDEX($K:$P,ROW(),MATCH(YEAR(DK$2),$K$2:$P$2,0))/4</f>
        <v>-250</v>
      </c>
      <c r="DL56" s="275" cm="1">
        <f t="array" ref="DL56">INDEX($K:$P,ROW(),MATCH(YEAR(DL$2),$K$2:$P$2,0))/4</f>
        <v>-250</v>
      </c>
    </row>
    <row r="57" spans="1:116" x14ac:dyDescent="0.4">
      <c r="G57" s="9" t="s">
        <v>665</v>
      </c>
      <c r="J57" s="274"/>
      <c r="K57" s="276">
        <f t="shared" ref="K57:P57" si="50">SUMIF($3:$3,K$2,57:57)</f>
        <v>-5000</v>
      </c>
      <c r="L57" s="276">
        <f t="shared" si="50"/>
        <v>-5000</v>
      </c>
      <c r="M57" s="276">
        <f t="shared" si="50"/>
        <v>-5000</v>
      </c>
      <c r="N57" s="276">
        <f t="shared" si="50"/>
        <v>-5000</v>
      </c>
      <c r="O57" s="276">
        <f t="shared" si="50"/>
        <v>-5000</v>
      </c>
      <c r="P57" s="276">
        <f t="shared" si="50"/>
        <v>-5000</v>
      </c>
      <c r="S57" s="277">
        <f t="shared" ref="S57:CD57" si="51">SUM(S52:S56)</f>
        <v>-416.66666666666663</v>
      </c>
      <c r="T57" s="277">
        <f t="shared" si="51"/>
        <v>-416.66666666666663</v>
      </c>
      <c r="U57" s="277">
        <f t="shared" si="51"/>
        <v>-416.66666666666663</v>
      </c>
      <c r="V57" s="277">
        <f t="shared" si="51"/>
        <v>-416.66666666666663</v>
      </c>
      <c r="W57" s="277">
        <f t="shared" si="51"/>
        <v>-416.66666666666663</v>
      </c>
      <c r="X57" s="277">
        <f t="shared" si="51"/>
        <v>-416.66666666666663</v>
      </c>
      <c r="Y57" s="277">
        <f t="shared" si="51"/>
        <v>-416.66666666666663</v>
      </c>
      <c r="Z57" s="277">
        <f t="shared" si="51"/>
        <v>-416.66666666666663</v>
      </c>
      <c r="AA57" s="277">
        <f t="shared" si="51"/>
        <v>-416.66666666666663</v>
      </c>
      <c r="AB57" s="277">
        <f t="shared" si="51"/>
        <v>-416.66666666666663</v>
      </c>
      <c r="AC57" s="277">
        <f t="shared" si="51"/>
        <v>-416.66666666666663</v>
      </c>
      <c r="AD57" s="277">
        <f t="shared" si="51"/>
        <v>-416.66666666666663</v>
      </c>
      <c r="AE57" s="277">
        <f t="shared" si="51"/>
        <v>-416.66666666666663</v>
      </c>
      <c r="AF57" s="277">
        <f t="shared" si="51"/>
        <v>-416.66666666666663</v>
      </c>
      <c r="AG57" s="277">
        <f t="shared" si="51"/>
        <v>-416.66666666666663</v>
      </c>
      <c r="AH57" s="277">
        <f t="shared" si="51"/>
        <v>-416.66666666666663</v>
      </c>
      <c r="AI57" s="277">
        <f t="shared" si="51"/>
        <v>-416.66666666666663</v>
      </c>
      <c r="AJ57" s="277">
        <f t="shared" si="51"/>
        <v>-416.66666666666663</v>
      </c>
      <c r="AK57" s="277">
        <f t="shared" si="51"/>
        <v>-416.66666666666663</v>
      </c>
      <c r="AL57" s="277">
        <f t="shared" si="51"/>
        <v>-416.66666666666663</v>
      </c>
      <c r="AM57" s="277">
        <f t="shared" si="51"/>
        <v>-416.66666666666663</v>
      </c>
      <c r="AN57" s="277">
        <f t="shared" si="51"/>
        <v>-416.66666666666663</v>
      </c>
      <c r="AO57" s="277">
        <f t="shared" si="51"/>
        <v>-416.66666666666663</v>
      </c>
      <c r="AP57" s="277">
        <f t="shared" si="51"/>
        <v>-416.66666666666663</v>
      </c>
      <c r="AQ57" s="277">
        <f t="shared" si="51"/>
        <v>-416.66666666666663</v>
      </c>
      <c r="AR57" s="277">
        <f t="shared" si="51"/>
        <v>-416.66666666666663</v>
      </c>
      <c r="AS57" s="277">
        <f t="shared" si="51"/>
        <v>-416.66666666666663</v>
      </c>
      <c r="AT57" s="277">
        <f t="shared" si="51"/>
        <v>-416.66666666666663</v>
      </c>
      <c r="AU57" s="277">
        <f t="shared" si="51"/>
        <v>-416.66666666666663</v>
      </c>
      <c r="AV57" s="277">
        <f t="shared" si="51"/>
        <v>-416.66666666666663</v>
      </c>
      <c r="AW57" s="277">
        <f t="shared" si="51"/>
        <v>-416.66666666666663</v>
      </c>
      <c r="AX57" s="277">
        <f t="shared" si="51"/>
        <v>-416.66666666666663</v>
      </c>
      <c r="AY57" s="277">
        <f t="shared" si="51"/>
        <v>-416.66666666666663</v>
      </c>
      <c r="AZ57" s="277">
        <f t="shared" si="51"/>
        <v>-416.66666666666663</v>
      </c>
      <c r="BA57" s="277">
        <f t="shared" si="51"/>
        <v>-416.66666666666663</v>
      </c>
      <c r="BB57" s="277">
        <f t="shared" si="51"/>
        <v>-416.66666666666663</v>
      </c>
      <c r="BC57" s="277">
        <f t="shared" si="51"/>
        <v>-416.66666666666663</v>
      </c>
      <c r="BD57" s="277">
        <f t="shared" si="51"/>
        <v>-416.66666666666663</v>
      </c>
      <c r="BE57" s="277">
        <f t="shared" si="51"/>
        <v>-416.66666666666663</v>
      </c>
      <c r="BF57" s="277">
        <f t="shared" si="51"/>
        <v>-416.66666666666663</v>
      </c>
      <c r="BG57" s="277">
        <f t="shared" si="51"/>
        <v>-416.66666666666663</v>
      </c>
      <c r="BH57" s="277">
        <f t="shared" si="51"/>
        <v>-416.66666666666663</v>
      </c>
      <c r="BI57" s="277">
        <f t="shared" si="51"/>
        <v>-416.66666666666663</v>
      </c>
      <c r="BJ57" s="277">
        <f t="shared" si="51"/>
        <v>-416.66666666666663</v>
      </c>
      <c r="BK57" s="277">
        <f t="shared" si="51"/>
        <v>-416.66666666666663</v>
      </c>
      <c r="BL57" s="277">
        <f t="shared" si="51"/>
        <v>-416.66666666666663</v>
      </c>
      <c r="BM57" s="277">
        <f t="shared" si="51"/>
        <v>-416.66666666666663</v>
      </c>
      <c r="BN57" s="277">
        <f t="shared" si="51"/>
        <v>-416.66666666666663</v>
      </c>
      <c r="BO57" s="277">
        <f t="shared" si="51"/>
        <v>-416.66666666666663</v>
      </c>
      <c r="BP57" s="277">
        <f t="shared" si="51"/>
        <v>-416.66666666666663</v>
      </c>
      <c r="BQ57" s="277">
        <f t="shared" si="51"/>
        <v>-416.66666666666663</v>
      </c>
      <c r="BR57" s="277">
        <f t="shared" si="51"/>
        <v>-416.66666666666663</v>
      </c>
      <c r="BS57" s="277">
        <f t="shared" si="51"/>
        <v>-416.66666666666663</v>
      </c>
      <c r="BT57" s="277">
        <f t="shared" si="51"/>
        <v>-416.66666666666663</v>
      </c>
      <c r="BU57" s="277">
        <f t="shared" si="51"/>
        <v>-416.66666666666663</v>
      </c>
      <c r="BV57" s="277">
        <f t="shared" si="51"/>
        <v>-416.66666666666663</v>
      </c>
      <c r="BW57" s="277">
        <f t="shared" si="51"/>
        <v>-416.66666666666663</v>
      </c>
      <c r="BX57" s="277">
        <f t="shared" si="51"/>
        <v>-416.66666666666663</v>
      </c>
      <c r="BY57" s="277">
        <f t="shared" si="51"/>
        <v>-416.66666666666663</v>
      </c>
      <c r="BZ57" s="277">
        <f t="shared" si="51"/>
        <v>-416.66666666666663</v>
      </c>
      <c r="CA57" s="277">
        <f t="shared" si="51"/>
        <v>-416.66666666666663</v>
      </c>
      <c r="CB57" s="277">
        <f t="shared" si="51"/>
        <v>-416.66666666666663</v>
      </c>
      <c r="CC57" s="277">
        <f t="shared" si="51"/>
        <v>-416.66666666666663</v>
      </c>
      <c r="CD57" s="277">
        <f t="shared" si="51"/>
        <v>-416.66666666666663</v>
      </c>
      <c r="CE57" s="277">
        <f t="shared" ref="CE57:CL57" si="52">SUM(CE52:CE56)</f>
        <v>-416.66666666666663</v>
      </c>
      <c r="CF57" s="277">
        <f t="shared" si="52"/>
        <v>-416.66666666666663</v>
      </c>
      <c r="CG57" s="277">
        <f t="shared" si="52"/>
        <v>-416.66666666666663</v>
      </c>
      <c r="CH57" s="277">
        <f t="shared" si="52"/>
        <v>-416.66666666666663</v>
      </c>
      <c r="CI57" s="277">
        <f t="shared" si="52"/>
        <v>-416.66666666666663</v>
      </c>
      <c r="CJ57" s="277">
        <f t="shared" si="52"/>
        <v>-416.66666666666663</v>
      </c>
      <c r="CK57" s="277">
        <f t="shared" si="52"/>
        <v>-416.66666666666663</v>
      </c>
      <c r="CL57" s="277">
        <f t="shared" si="52"/>
        <v>-416.66666666666663</v>
      </c>
      <c r="CN57" s="277"/>
      <c r="CO57" s="277">
        <f t="shared" ref="CO57:DL57" si="53">SUM(CO52:CO56)</f>
        <v>-1250</v>
      </c>
      <c r="CP57" s="277">
        <f t="shared" si="53"/>
        <v>-1250</v>
      </c>
      <c r="CQ57" s="277">
        <f t="shared" si="53"/>
        <v>-1250</v>
      </c>
      <c r="CR57" s="277">
        <f t="shared" si="53"/>
        <v>-1250</v>
      </c>
      <c r="CS57" s="277">
        <f t="shared" si="53"/>
        <v>-1250</v>
      </c>
      <c r="CT57" s="277">
        <f t="shared" si="53"/>
        <v>-1250</v>
      </c>
      <c r="CU57" s="277">
        <f t="shared" si="53"/>
        <v>-1250</v>
      </c>
      <c r="CV57" s="277">
        <f t="shared" si="53"/>
        <v>-1250</v>
      </c>
      <c r="CW57" s="277">
        <f t="shared" si="53"/>
        <v>-1250</v>
      </c>
      <c r="CX57" s="277">
        <f t="shared" si="53"/>
        <v>-1250</v>
      </c>
      <c r="CY57" s="277">
        <f t="shared" si="53"/>
        <v>-1250</v>
      </c>
      <c r="CZ57" s="277">
        <f t="shared" si="53"/>
        <v>-1250</v>
      </c>
      <c r="DA57" s="277">
        <f t="shared" si="53"/>
        <v>-1250</v>
      </c>
      <c r="DB57" s="277">
        <f t="shared" si="53"/>
        <v>-1250</v>
      </c>
      <c r="DC57" s="277">
        <f t="shared" si="53"/>
        <v>-1250</v>
      </c>
      <c r="DD57" s="277">
        <f t="shared" si="53"/>
        <v>-1250</v>
      </c>
      <c r="DE57" s="277">
        <f t="shared" si="53"/>
        <v>-1250</v>
      </c>
      <c r="DF57" s="277">
        <f t="shared" si="53"/>
        <v>-1250</v>
      </c>
      <c r="DG57" s="277">
        <f t="shared" si="53"/>
        <v>-1250</v>
      </c>
      <c r="DH57" s="277">
        <f t="shared" si="53"/>
        <v>-1250</v>
      </c>
      <c r="DI57" s="277">
        <f t="shared" si="53"/>
        <v>-1250</v>
      </c>
      <c r="DJ57" s="277">
        <f t="shared" si="53"/>
        <v>-1250</v>
      </c>
      <c r="DK57" s="277">
        <f t="shared" si="53"/>
        <v>-1250</v>
      </c>
      <c r="DL57" s="277">
        <f t="shared" si="53"/>
        <v>-1250</v>
      </c>
    </row>
    <row r="58" spans="1:116" x14ac:dyDescent="0.4">
      <c r="G58" s="9"/>
      <c r="S58" s="32"/>
      <c r="T58" s="32"/>
      <c r="U58" s="32"/>
      <c r="V58" s="32"/>
      <c r="W58" s="32"/>
      <c r="X58" s="32"/>
      <c r="Y58" s="32"/>
      <c r="Z58" s="32"/>
      <c r="AA58" s="32"/>
      <c r="AB58" s="32"/>
      <c r="AC58" s="32"/>
      <c r="AD58" s="32"/>
      <c r="AE58" s="32"/>
      <c r="AF58" s="32"/>
      <c r="AG58" s="32"/>
      <c r="AH58" s="32"/>
      <c r="AI58" s="32"/>
      <c r="AJ58" s="32"/>
      <c r="AK58" s="32"/>
      <c r="AL58" s="32"/>
      <c r="AM58" s="32"/>
      <c r="AN58" s="32"/>
      <c r="AO58" s="32"/>
      <c r="AP58" s="32"/>
      <c r="AQ58" s="32"/>
      <c r="AR58" s="32"/>
      <c r="AS58" s="32"/>
      <c r="AT58" s="32"/>
      <c r="AU58" s="32"/>
      <c r="AV58" s="32"/>
      <c r="AW58" s="32"/>
      <c r="AX58" s="32"/>
      <c r="AY58" s="32"/>
      <c r="AZ58" s="32"/>
      <c r="BA58" s="32"/>
      <c r="BB58" s="32"/>
      <c r="BC58" s="32"/>
      <c r="BD58" s="32"/>
      <c r="BE58" s="32"/>
      <c r="BF58" s="32"/>
      <c r="BG58" s="32"/>
      <c r="BH58" s="32"/>
      <c r="BI58" s="32"/>
      <c r="BJ58" s="32"/>
      <c r="BK58" s="32"/>
      <c r="BL58" s="32"/>
      <c r="BM58" s="32"/>
      <c r="BN58" s="32"/>
      <c r="BO58" s="32"/>
      <c r="BP58" s="32"/>
      <c r="BQ58" s="32"/>
      <c r="BR58" s="32"/>
      <c r="BS58" s="32"/>
      <c r="BT58" s="32"/>
      <c r="BU58" s="32"/>
      <c r="BV58" s="32"/>
      <c r="BW58" s="32"/>
      <c r="BX58" s="32"/>
      <c r="BY58" s="32"/>
      <c r="BZ58" s="32"/>
      <c r="CA58" s="32"/>
      <c r="CB58" s="32"/>
      <c r="CC58" s="32"/>
      <c r="CD58" s="32"/>
      <c r="CE58" s="32"/>
      <c r="CF58" s="32"/>
      <c r="CG58" s="32"/>
      <c r="CH58" s="32"/>
      <c r="CI58" s="32"/>
      <c r="CJ58" s="32"/>
      <c r="CK58" s="32"/>
      <c r="CL58" s="32"/>
      <c r="CN58" s="32"/>
      <c r="CO58" s="32"/>
      <c r="CP58" s="32"/>
      <c r="CQ58" s="32"/>
      <c r="CR58" s="32"/>
      <c r="CS58" s="32"/>
      <c r="CT58" s="32"/>
      <c r="CU58" s="32"/>
      <c r="CV58" s="32"/>
      <c r="CW58" s="32"/>
      <c r="CX58" s="32"/>
      <c r="CY58" s="32"/>
      <c r="CZ58" s="32"/>
      <c r="DA58" s="32"/>
      <c r="DB58" s="32"/>
      <c r="DC58" s="32"/>
      <c r="DD58" s="32"/>
      <c r="DE58" s="32"/>
      <c r="DF58" s="32"/>
      <c r="DG58" s="32"/>
      <c r="DH58" s="32"/>
      <c r="DI58" s="32"/>
      <c r="DJ58" s="32"/>
      <c r="DK58" s="32"/>
      <c r="DL58" s="32"/>
    </row>
    <row r="59" spans="1:116" ht="14.25" customHeight="1" collapsed="1" x14ac:dyDescent="0.4">
      <c r="A59" s="31" t="s">
        <v>218</v>
      </c>
      <c r="B59" s="31"/>
      <c r="C59" s="31"/>
      <c r="D59" s="31"/>
      <c r="E59" s="31"/>
      <c r="F59" s="31"/>
      <c r="G59" s="305" t="s">
        <v>666</v>
      </c>
      <c r="H59" s="303"/>
      <c r="I59" s="303"/>
      <c r="J59" s="303"/>
      <c r="K59" s="303"/>
      <c r="L59" s="303"/>
      <c r="M59" s="303"/>
      <c r="N59" s="303"/>
      <c r="O59" s="303"/>
      <c r="P59" s="306"/>
      <c r="S59" s="304"/>
      <c r="T59" s="303"/>
      <c r="U59" s="303"/>
      <c r="V59" s="303"/>
      <c r="W59" s="303"/>
      <c r="X59" s="303"/>
      <c r="Y59" s="303"/>
      <c r="Z59" s="303"/>
      <c r="AA59" s="303"/>
      <c r="AB59" s="303"/>
      <c r="AC59" s="303"/>
      <c r="AD59" s="303"/>
      <c r="AE59" s="303"/>
      <c r="AF59" s="303"/>
      <c r="AG59" s="303"/>
      <c r="AH59" s="303"/>
      <c r="AI59" s="303"/>
      <c r="AJ59" s="303"/>
      <c r="AK59" s="303"/>
      <c r="AL59" s="303"/>
      <c r="AM59" s="303"/>
      <c r="AN59" s="303"/>
      <c r="AO59" s="303"/>
      <c r="AP59" s="303"/>
      <c r="AQ59" s="303"/>
      <c r="AR59" s="303"/>
      <c r="AS59" s="303"/>
      <c r="AT59" s="303"/>
      <c r="AU59" s="303"/>
      <c r="AV59" s="303"/>
      <c r="AW59" s="303"/>
      <c r="AX59" s="303"/>
      <c r="AY59" s="303"/>
      <c r="AZ59" s="303"/>
      <c r="BA59" s="303"/>
      <c r="BB59" s="303"/>
      <c r="BC59" s="303"/>
      <c r="BD59" s="303"/>
      <c r="BE59" s="303"/>
      <c r="BF59" s="303"/>
      <c r="BG59" s="303"/>
      <c r="BH59" s="303"/>
      <c r="BI59" s="303"/>
      <c r="BJ59" s="303"/>
      <c r="BK59" s="303"/>
      <c r="BL59" s="303"/>
      <c r="BM59" s="303"/>
      <c r="BN59" s="303"/>
      <c r="BO59" s="303"/>
      <c r="BP59" s="303"/>
      <c r="BQ59" s="303"/>
      <c r="BR59" s="303"/>
      <c r="BS59" s="303"/>
      <c r="BT59" s="303"/>
      <c r="BU59" s="303"/>
      <c r="BV59" s="303"/>
      <c r="BW59" s="303"/>
      <c r="BX59" s="303"/>
      <c r="BY59" s="303"/>
      <c r="BZ59" s="303"/>
      <c r="CA59" s="303"/>
      <c r="CB59" s="303"/>
      <c r="CC59" s="303"/>
      <c r="CD59" s="303"/>
      <c r="CE59" s="303"/>
      <c r="CF59" s="303"/>
      <c r="CG59" s="303"/>
      <c r="CH59" s="303"/>
      <c r="CI59" s="303"/>
      <c r="CJ59" s="303"/>
      <c r="CK59" s="303"/>
      <c r="CL59" s="306"/>
      <c r="CN59" s="304"/>
      <c r="CO59" s="303"/>
      <c r="CP59" s="303"/>
      <c r="CQ59" s="303"/>
      <c r="CR59" s="303"/>
      <c r="CS59" s="303"/>
      <c r="CT59" s="303"/>
      <c r="CU59" s="303"/>
      <c r="CV59" s="303"/>
      <c r="CW59" s="303"/>
      <c r="CX59" s="303"/>
      <c r="CY59" s="303"/>
      <c r="CZ59" s="303"/>
      <c r="DA59" s="303"/>
      <c r="DB59" s="303"/>
      <c r="DC59" s="303"/>
      <c r="DD59" s="303"/>
      <c r="DE59" s="303"/>
      <c r="DF59" s="303"/>
      <c r="DG59" s="303"/>
      <c r="DH59" s="303"/>
      <c r="DI59" s="303"/>
      <c r="DJ59" s="303"/>
      <c r="DK59" s="303"/>
      <c r="DL59" s="306"/>
    </row>
    <row r="60" spans="1:116" ht="14.25" customHeight="1" x14ac:dyDescent="0.4">
      <c r="A60" s="31"/>
      <c r="B60" s="31"/>
      <c r="C60" s="31"/>
      <c r="D60" s="31"/>
      <c r="E60" s="31"/>
      <c r="F60" s="31"/>
      <c r="G60" s="67"/>
      <c r="H60" s="31"/>
      <c r="I60" s="31"/>
      <c r="J60" s="31"/>
      <c r="K60" s="31"/>
      <c r="L60" s="31"/>
      <c r="M60" s="31"/>
      <c r="N60" s="31"/>
      <c r="O60" s="31"/>
      <c r="P60" s="31"/>
      <c r="S60" s="31"/>
      <c r="T60" s="31"/>
      <c r="U60" s="31"/>
      <c r="V60" s="31"/>
      <c r="W60" s="31"/>
      <c r="X60" s="31"/>
      <c r="Y60" s="31"/>
      <c r="Z60" s="31"/>
      <c r="AA60" s="31"/>
      <c r="AB60" s="31"/>
      <c r="AC60" s="31"/>
      <c r="AD60" s="31"/>
      <c r="AE60" s="31"/>
      <c r="AF60" s="31"/>
      <c r="AG60" s="31"/>
      <c r="AH60" s="31"/>
      <c r="AI60" s="31"/>
      <c r="AJ60" s="31"/>
      <c r="AK60" s="31"/>
      <c r="AL60" s="31"/>
      <c r="AM60" s="31"/>
      <c r="AN60" s="31"/>
      <c r="AO60" s="31"/>
      <c r="AP60" s="31"/>
      <c r="AQ60" s="31"/>
      <c r="AR60" s="31"/>
      <c r="AS60" s="31"/>
      <c r="AT60" s="31"/>
      <c r="AU60" s="31"/>
      <c r="AV60" s="31"/>
      <c r="AW60" s="31"/>
      <c r="AX60" s="31"/>
      <c r="AY60" s="31"/>
      <c r="AZ60" s="31"/>
      <c r="BA60" s="31"/>
      <c r="BB60" s="31"/>
      <c r="BC60" s="31"/>
      <c r="BD60" s="31"/>
      <c r="BE60" s="31"/>
      <c r="BF60" s="31"/>
      <c r="BG60" s="31"/>
      <c r="BH60" s="31"/>
      <c r="BI60" s="31"/>
      <c r="BJ60" s="31"/>
      <c r="BK60" s="31"/>
      <c r="BL60" s="31"/>
      <c r="BM60" s="31"/>
      <c r="BN60" s="31"/>
      <c r="BO60" s="31"/>
      <c r="BP60" s="31"/>
      <c r="BQ60" s="31"/>
      <c r="BR60" s="31"/>
      <c r="BS60" s="31"/>
      <c r="BT60" s="31"/>
      <c r="BU60" s="31"/>
      <c r="BV60" s="31"/>
      <c r="BW60" s="31"/>
      <c r="BX60" s="31"/>
      <c r="BY60" s="31"/>
      <c r="BZ60" s="31"/>
      <c r="CA60" s="31"/>
      <c r="CB60" s="31"/>
      <c r="CC60" s="31"/>
      <c r="CD60" s="31"/>
      <c r="CE60" s="31"/>
      <c r="CF60" s="31"/>
      <c r="CG60" s="31"/>
      <c r="CH60" s="31"/>
      <c r="CI60" s="31"/>
      <c r="CJ60" s="31"/>
      <c r="CK60" s="31"/>
      <c r="CL60" s="31"/>
      <c r="CN60" s="31"/>
      <c r="CO60" s="31"/>
      <c r="CP60" s="31"/>
      <c r="CQ60" s="31"/>
      <c r="CR60" s="31"/>
      <c r="CS60" s="31"/>
      <c r="CT60" s="31"/>
      <c r="CU60" s="31"/>
      <c r="CV60" s="31"/>
      <c r="CW60" s="31"/>
      <c r="CX60" s="31"/>
      <c r="CY60" s="31"/>
      <c r="CZ60" s="31"/>
      <c r="DA60" s="31"/>
      <c r="DB60" s="31"/>
      <c r="DC60" s="31"/>
      <c r="DD60" s="31"/>
      <c r="DE60" s="31"/>
      <c r="DF60" s="31"/>
      <c r="DG60" s="31"/>
      <c r="DH60" s="31"/>
      <c r="DI60" s="31"/>
      <c r="DJ60" s="31"/>
      <c r="DK60" s="31"/>
      <c r="DL60" s="31"/>
    </row>
    <row r="61" spans="1:116" ht="14.25" customHeight="1" x14ac:dyDescent="0.4">
      <c r="A61" s="31"/>
      <c r="B61" s="31"/>
      <c r="C61" s="31"/>
      <c r="D61" s="31"/>
      <c r="E61" s="31"/>
      <c r="F61" s="31"/>
      <c r="G61" s="67"/>
      <c r="H61" s="31"/>
      <c r="I61" s="31"/>
      <c r="J61" s="31"/>
      <c r="K61" s="31"/>
      <c r="L61" s="31"/>
      <c r="M61" s="31"/>
      <c r="N61" s="31"/>
      <c r="O61" s="31"/>
      <c r="P61" s="31"/>
      <c r="S61" s="31"/>
      <c r="T61" s="31"/>
      <c r="U61" s="31"/>
      <c r="V61" s="31"/>
      <c r="W61" s="31"/>
      <c r="X61" s="31"/>
      <c r="Y61" s="31"/>
      <c r="Z61" s="31"/>
      <c r="AA61" s="31"/>
      <c r="AB61" s="31"/>
      <c r="AC61" s="31"/>
      <c r="AD61" s="31"/>
      <c r="AE61" s="31"/>
      <c r="AF61" s="31"/>
      <c r="AG61" s="31"/>
      <c r="AH61" s="31"/>
      <c r="AI61" s="31"/>
      <c r="AJ61" s="31"/>
      <c r="AK61" s="31"/>
      <c r="AL61" s="31"/>
      <c r="AM61" s="31"/>
      <c r="AN61" s="31"/>
      <c r="AO61" s="31"/>
      <c r="AP61" s="31"/>
      <c r="AQ61" s="31"/>
      <c r="AR61" s="31"/>
      <c r="AS61" s="31"/>
      <c r="AT61" s="31"/>
      <c r="AU61" s="31"/>
      <c r="AV61" s="31"/>
      <c r="AW61" s="31"/>
      <c r="AX61" s="31"/>
      <c r="AY61" s="31"/>
      <c r="AZ61" s="31"/>
      <c r="BA61" s="31"/>
      <c r="BB61" s="31"/>
      <c r="BC61" s="31"/>
      <c r="BD61" s="31"/>
      <c r="BE61" s="31"/>
      <c r="BF61" s="31"/>
      <c r="BG61" s="31"/>
      <c r="BH61" s="31"/>
      <c r="BI61" s="31"/>
      <c r="BJ61" s="31"/>
      <c r="BK61" s="31"/>
      <c r="BL61" s="31"/>
      <c r="BM61" s="31"/>
      <c r="BN61" s="31"/>
      <c r="BO61" s="31"/>
      <c r="BP61" s="31"/>
      <c r="BQ61" s="31"/>
      <c r="BR61" s="31"/>
      <c r="BS61" s="31"/>
      <c r="BT61" s="31"/>
      <c r="BU61" s="31"/>
      <c r="BV61" s="31"/>
      <c r="BW61" s="31"/>
      <c r="BX61" s="31"/>
      <c r="BY61" s="31"/>
      <c r="BZ61" s="31"/>
      <c r="CA61" s="31"/>
      <c r="CB61" s="31"/>
      <c r="CC61" s="31"/>
      <c r="CD61" s="31"/>
      <c r="CE61" s="31"/>
      <c r="CF61" s="31"/>
      <c r="CG61" s="31"/>
      <c r="CH61" s="31"/>
      <c r="CI61" s="31"/>
      <c r="CJ61" s="31"/>
      <c r="CK61" s="31"/>
      <c r="CL61" s="31"/>
      <c r="CN61" s="31"/>
      <c r="CO61" s="31"/>
      <c r="CP61" s="31"/>
      <c r="CQ61" s="31"/>
      <c r="CR61" s="31"/>
      <c r="CS61" s="31"/>
      <c r="CT61" s="31"/>
      <c r="CU61" s="31"/>
      <c r="CV61" s="31"/>
      <c r="CW61" s="31"/>
      <c r="CX61" s="31"/>
      <c r="CY61" s="31"/>
      <c r="CZ61" s="31"/>
      <c r="DA61" s="31"/>
      <c r="DB61" s="31"/>
      <c r="DC61" s="31"/>
      <c r="DD61" s="31"/>
      <c r="DE61" s="31"/>
      <c r="DF61" s="31"/>
      <c r="DG61" s="31"/>
      <c r="DH61" s="31"/>
      <c r="DI61" s="31"/>
      <c r="DJ61" s="31"/>
      <c r="DK61" s="31"/>
      <c r="DL61" s="31"/>
    </row>
    <row r="62" spans="1:116" ht="14.25" customHeight="1" x14ac:dyDescent="0.4">
      <c r="A62" s="31"/>
      <c r="B62" s="31"/>
      <c r="C62" s="31"/>
      <c r="D62" s="31"/>
      <c r="E62" s="31"/>
      <c r="F62" s="31"/>
      <c r="G62" s="67"/>
      <c r="H62" s="31"/>
      <c r="I62" s="31"/>
      <c r="J62" s="31"/>
      <c r="K62" s="31"/>
      <c r="L62" s="31"/>
      <c r="M62" s="31"/>
      <c r="N62" s="31"/>
      <c r="O62" s="31"/>
      <c r="P62" s="31"/>
      <c r="S62" s="31"/>
      <c r="T62" s="31"/>
      <c r="U62" s="31"/>
      <c r="V62" s="31"/>
      <c r="W62" s="31"/>
      <c r="X62" s="31"/>
      <c r="Y62" s="31"/>
      <c r="Z62" s="31"/>
      <c r="AA62" s="31"/>
      <c r="AB62" s="31"/>
      <c r="AC62" s="31"/>
      <c r="AD62" s="31"/>
      <c r="AE62" s="31"/>
      <c r="AF62" s="31"/>
      <c r="AG62" s="31"/>
      <c r="AH62" s="31"/>
      <c r="AI62" s="31"/>
      <c r="AJ62" s="31"/>
      <c r="AK62" s="31"/>
      <c r="AL62" s="31"/>
      <c r="AM62" s="31"/>
      <c r="AN62" s="31"/>
      <c r="AO62" s="31"/>
      <c r="AP62" s="31"/>
      <c r="AQ62" s="31"/>
      <c r="AR62" s="31"/>
      <c r="AS62" s="31"/>
      <c r="AT62" s="31"/>
      <c r="AU62" s="31"/>
      <c r="AV62" s="31"/>
      <c r="AW62" s="31"/>
      <c r="AX62" s="31"/>
      <c r="AY62" s="31"/>
      <c r="AZ62" s="31"/>
      <c r="BA62" s="31"/>
      <c r="BB62" s="31"/>
      <c r="BC62" s="31"/>
      <c r="BD62" s="31"/>
      <c r="BE62" s="31"/>
      <c r="BF62" s="31"/>
      <c r="BG62" s="31"/>
      <c r="BH62" s="31"/>
      <c r="BI62" s="31"/>
      <c r="BJ62" s="31"/>
      <c r="BK62" s="31"/>
      <c r="BL62" s="31"/>
      <c r="BM62" s="31"/>
      <c r="BN62" s="31"/>
      <c r="BO62" s="31"/>
      <c r="BP62" s="31"/>
      <c r="BQ62" s="31"/>
      <c r="BR62" s="31"/>
      <c r="BS62" s="31"/>
      <c r="BT62" s="31"/>
      <c r="BU62" s="31"/>
      <c r="BV62" s="31"/>
      <c r="BW62" s="31"/>
      <c r="BX62" s="31"/>
      <c r="BY62" s="31"/>
      <c r="BZ62" s="31"/>
      <c r="CA62" s="31"/>
      <c r="CB62" s="31"/>
      <c r="CC62" s="31"/>
      <c r="CD62" s="31"/>
      <c r="CE62" s="31"/>
      <c r="CF62" s="31"/>
      <c r="CG62" s="31"/>
      <c r="CH62" s="31"/>
      <c r="CI62" s="31"/>
      <c r="CJ62" s="31"/>
      <c r="CK62" s="31"/>
      <c r="CL62" s="31"/>
      <c r="CN62" s="31"/>
      <c r="CO62" s="31"/>
      <c r="CP62" s="31"/>
      <c r="CQ62" s="31"/>
      <c r="CR62" s="31"/>
      <c r="CS62" s="31"/>
      <c r="CT62" s="31"/>
      <c r="CU62" s="31"/>
      <c r="CV62" s="31"/>
      <c r="CW62" s="31"/>
      <c r="CX62" s="31"/>
      <c r="CY62" s="31"/>
      <c r="CZ62" s="31"/>
      <c r="DA62" s="31"/>
      <c r="DB62" s="31"/>
      <c r="DC62" s="31"/>
      <c r="DD62" s="31"/>
      <c r="DE62" s="31"/>
      <c r="DF62" s="31"/>
      <c r="DG62" s="31"/>
      <c r="DH62" s="31"/>
      <c r="DI62" s="31"/>
      <c r="DJ62" s="31"/>
      <c r="DK62" s="31"/>
      <c r="DL62" s="31"/>
    </row>
    <row r="63" spans="1:116" ht="14.25" customHeight="1" x14ac:dyDescent="0.4">
      <c r="A63" s="31"/>
      <c r="B63" s="31"/>
      <c r="C63" s="31"/>
      <c r="D63" s="31"/>
      <c r="E63" s="31"/>
      <c r="F63" s="31"/>
      <c r="G63" s="67"/>
      <c r="H63" s="31"/>
      <c r="I63" s="31"/>
      <c r="J63" s="31"/>
      <c r="K63" s="31"/>
      <c r="L63" s="31"/>
      <c r="M63" s="31"/>
      <c r="N63" s="31"/>
      <c r="O63" s="31"/>
      <c r="P63" s="31"/>
      <c r="S63" s="31"/>
      <c r="T63" s="31"/>
      <c r="U63" s="31"/>
      <c r="V63" s="31"/>
      <c r="W63" s="31"/>
      <c r="X63" s="31"/>
      <c r="Y63" s="31"/>
      <c r="Z63" s="31"/>
      <c r="AA63" s="31"/>
      <c r="AB63" s="31"/>
      <c r="AC63" s="31"/>
      <c r="AD63" s="31"/>
      <c r="AE63" s="31"/>
      <c r="AF63" s="31"/>
      <c r="AG63" s="31"/>
      <c r="AH63" s="31"/>
      <c r="AI63" s="31"/>
      <c r="AJ63" s="31"/>
      <c r="AK63" s="31"/>
      <c r="AL63" s="31"/>
      <c r="AM63" s="31"/>
      <c r="AN63" s="31"/>
      <c r="AO63" s="31"/>
      <c r="AP63" s="31"/>
      <c r="AQ63" s="31"/>
      <c r="AR63" s="31"/>
      <c r="AS63" s="31"/>
      <c r="AT63" s="31"/>
      <c r="AU63" s="31"/>
      <c r="AV63" s="31"/>
      <c r="AW63" s="31"/>
      <c r="AX63" s="31"/>
      <c r="AY63" s="31"/>
      <c r="AZ63" s="31"/>
      <c r="BA63" s="31"/>
      <c r="BB63" s="31"/>
      <c r="BC63" s="31"/>
      <c r="BD63" s="31"/>
      <c r="BE63" s="31"/>
      <c r="BF63" s="31"/>
      <c r="BG63" s="31"/>
      <c r="BH63" s="31"/>
      <c r="BI63" s="31"/>
      <c r="BJ63" s="31"/>
      <c r="BK63" s="31"/>
      <c r="BL63" s="31"/>
      <c r="BM63" s="31"/>
      <c r="BN63" s="31"/>
      <c r="BO63" s="31"/>
      <c r="BP63" s="31"/>
      <c r="BQ63" s="31"/>
      <c r="BR63" s="31"/>
      <c r="BS63" s="31"/>
      <c r="BT63" s="31"/>
      <c r="BU63" s="31"/>
      <c r="BV63" s="31"/>
      <c r="BW63" s="31"/>
      <c r="BX63" s="31"/>
      <c r="BY63" s="31"/>
      <c r="BZ63" s="31"/>
      <c r="CA63" s="31"/>
      <c r="CB63" s="31"/>
      <c r="CC63" s="31"/>
      <c r="CD63" s="31"/>
      <c r="CE63" s="31"/>
      <c r="CF63" s="31"/>
      <c r="CG63" s="31"/>
      <c r="CH63" s="31"/>
      <c r="CI63" s="31"/>
      <c r="CJ63" s="31"/>
      <c r="CK63" s="31"/>
      <c r="CL63" s="31"/>
      <c r="CN63" s="31"/>
      <c r="CO63" s="31"/>
      <c r="CP63" s="31"/>
      <c r="CQ63" s="31"/>
      <c r="CR63" s="31"/>
      <c r="CS63" s="31"/>
      <c r="CT63" s="31"/>
      <c r="CU63" s="31"/>
      <c r="CV63" s="31"/>
      <c r="CW63" s="31"/>
      <c r="CX63" s="31"/>
      <c r="CY63" s="31"/>
      <c r="CZ63" s="31"/>
      <c r="DA63" s="31"/>
      <c r="DB63" s="31"/>
      <c r="DC63" s="31"/>
      <c r="DD63" s="31"/>
      <c r="DE63" s="31"/>
      <c r="DF63" s="31"/>
      <c r="DG63" s="31"/>
      <c r="DH63" s="31"/>
      <c r="DI63" s="31"/>
      <c r="DJ63" s="31"/>
      <c r="DK63" s="31"/>
      <c r="DL63" s="31"/>
    </row>
    <row r="64" spans="1:116" ht="14.25" customHeight="1" x14ac:dyDescent="0.4">
      <c r="A64" s="31"/>
      <c r="B64" s="31"/>
      <c r="C64" s="31"/>
      <c r="D64" s="31"/>
      <c r="E64" s="31"/>
      <c r="F64" s="31"/>
      <c r="G64" s="67"/>
      <c r="H64" s="31"/>
      <c r="I64" s="31"/>
      <c r="J64" s="31"/>
      <c r="K64" s="31"/>
      <c r="L64" s="31"/>
      <c r="M64" s="31"/>
      <c r="N64" s="31"/>
      <c r="O64" s="31"/>
      <c r="P64" s="31"/>
      <c r="S64" s="31"/>
      <c r="T64" s="31"/>
      <c r="U64" s="31"/>
      <c r="V64" s="31"/>
      <c r="W64" s="31"/>
      <c r="X64" s="31"/>
      <c r="Y64" s="31"/>
      <c r="Z64" s="31"/>
      <c r="AA64" s="31"/>
      <c r="AB64" s="31"/>
      <c r="AC64" s="31"/>
      <c r="AD64" s="31"/>
      <c r="AE64" s="31"/>
      <c r="AF64" s="31"/>
      <c r="AG64" s="31"/>
      <c r="AH64" s="31"/>
      <c r="AI64" s="31"/>
      <c r="AJ64" s="31"/>
      <c r="AK64" s="31"/>
      <c r="AL64" s="31"/>
      <c r="AM64" s="31"/>
      <c r="AN64" s="31"/>
      <c r="AO64" s="31"/>
      <c r="AP64" s="31"/>
      <c r="AQ64" s="31"/>
      <c r="AR64" s="31"/>
      <c r="AS64" s="31"/>
      <c r="AT64" s="31"/>
      <c r="AU64" s="31"/>
      <c r="AV64" s="31"/>
      <c r="AW64" s="31"/>
      <c r="AX64" s="31"/>
      <c r="AY64" s="31"/>
      <c r="AZ64" s="31"/>
      <c r="BA64" s="31"/>
      <c r="BB64" s="31"/>
      <c r="BC64" s="31"/>
      <c r="BD64" s="31"/>
      <c r="BE64" s="31"/>
      <c r="BF64" s="31"/>
      <c r="BG64" s="31"/>
      <c r="BH64" s="31"/>
      <c r="BI64" s="31"/>
      <c r="BJ64" s="31"/>
      <c r="BK64" s="31"/>
      <c r="BL64" s="31"/>
      <c r="BM64" s="31"/>
      <c r="BN64" s="31"/>
      <c r="BO64" s="31"/>
      <c r="BP64" s="31"/>
      <c r="BQ64" s="31"/>
      <c r="BR64" s="31"/>
      <c r="BS64" s="31"/>
      <c r="BT64" s="31"/>
      <c r="BU64" s="31"/>
      <c r="BV64" s="31"/>
      <c r="BW64" s="31"/>
      <c r="BX64" s="31"/>
      <c r="BY64" s="31"/>
      <c r="BZ64" s="31"/>
      <c r="CA64" s="31"/>
      <c r="CB64" s="31"/>
      <c r="CC64" s="31"/>
      <c r="CD64" s="31"/>
      <c r="CE64" s="31"/>
      <c r="CF64" s="31"/>
      <c r="CG64" s="31"/>
      <c r="CH64" s="31"/>
      <c r="CI64" s="31"/>
      <c r="CJ64" s="31"/>
      <c r="CK64" s="31"/>
      <c r="CL64" s="31"/>
      <c r="CN64" s="31"/>
      <c r="CO64" s="31"/>
      <c r="CP64" s="31"/>
      <c r="CQ64" s="31"/>
      <c r="CR64" s="31"/>
      <c r="CS64" s="31"/>
      <c r="CT64" s="31"/>
      <c r="CU64" s="31"/>
      <c r="CV64" s="31"/>
      <c r="CW64" s="31"/>
      <c r="CX64" s="31"/>
      <c r="CY64" s="31"/>
      <c r="CZ64" s="31"/>
      <c r="DA64" s="31"/>
      <c r="DB64" s="31"/>
      <c r="DC64" s="31"/>
      <c r="DD64" s="31"/>
      <c r="DE64" s="31"/>
      <c r="DF64" s="31"/>
      <c r="DG64" s="31"/>
      <c r="DH64" s="31"/>
      <c r="DI64" s="31"/>
      <c r="DJ64" s="31"/>
      <c r="DK64" s="31"/>
      <c r="DL64" s="31"/>
    </row>
    <row r="65" spans="7:116" ht="14.25" customHeight="1" x14ac:dyDescent="0.4">
      <c r="G65" s="13" t="s">
        <v>667</v>
      </c>
      <c r="J65" s="278" t="s">
        <v>641</v>
      </c>
    </row>
    <row r="66" spans="7:116" x14ac:dyDescent="0.4">
      <c r="G66" s="280" t="str">
        <f>"% of rev - "&amp;G67</f>
        <v>% of rev - G&amp;A</v>
      </c>
      <c r="J66" s="279"/>
      <c r="K66" s="333">
        <v>0</v>
      </c>
      <c r="L66" s="333">
        <v>0</v>
      </c>
      <c r="M66" s="333">
        <v>0</v>
      </c>
      <c r="N66" s="333">
        <v>0</v>
      </c>
      <c r="O66" s="333">
        <v>0</v>
      </c>
      <c r="P66" s="333">
        <v>0</v>
      </c>
      <c r="S66" s="20" cm="1">
        <f t="array" ref="S66">INDEX($K:$P,ROW(),MATCH(S$3,$K$2:$P$2,0))</f>
        <v>0</v>
      </c>
      <c r="T66" s="20" cm="1">
        <f t="array" ref="T66">INDEX($K:$P,ROW(),MATCH(T$3,$K$2:$P$2,0))</f>
        <v>0</v>
      </c>
      <c r="U66" s="20" cm="1">
        <f t="array" ref="U66">INDEX($K:$P,ROW(),MATCH(U$3,$K$2:$P$2,0))</f>
        <v>0</v>
      </c>
      <c r="V66" s="20" cm="1">
        <f t="array" ref="V66">INDEX($K:$P,ROW(),MATCH(V$3,$K$2:$P$2,0))</f>
        <v>0</v>
      </c>
      <c r="W66" s="20" cm="1">
        <f t="array" ref="W66">INDEX($K:$P,ROW(),MATCH(W$3,$K$2:$P$2,0))</f>
        <v>0</v>
      </c>
      <c r="X66" s="20" cm="1">
        <f t="array" ref="X66">INDEX($K:$P,ROW(),MATCH(X$3,$K$2:$P$2,0))</f>
        <v>0</v>
      </c>
      <c r="Y66" s="20" cm="1">
        <f t="array" ref="Y66">INDEX($K:$P,ROW(),MATCH(Y$3,$K$2:$P$2,0))</f>
        <v>0</v>
      </c>
      <c r="Z66" s="20" cm="1">
        <f t="array" ref="Z66">INDEX($K:$P,ROW(),MATCH(Z$3,$K$2:$P$2,0))</f>
        <v>0</v>
      </c>
      <c r="AA66" s="20" cm="1">
        <f t="array" ref="AA66">INDEX($K:$P,ROW(),MATCH(AA$3,$K$2:$P$2,0))</f>
        <v>0</v>
      </c>
      <c r="AB66" s="20" cm="1">
        <f t="array" ref="AB66">INDEX($K:$P,ROW(),MATCH(AB$3,$K$2:$P$2,0))</f>
        <v>0</v>
      </c>
      <c r="AC66" s="20" cm="1">
        <f t="array" ref="AC66">INDEX($K:$P,ROW(),MATCH(AC$3,$K$2:$P$2,0))</f>
        <v>0</v>
      </c>
      <c r="AD66" s="20" cm="1">
        <f t="array" ref="AD66">INDEX($K:$P,ROW(),MATCH(AD$3,$K$2:$P$2,0))</f>
        <v>0</v>
      </c>
      <c r="AE66" s="20" cm="1">
        <f t="array" ref="AE66">INDEX($K:$P,ROW(),MATCH(AE$3,$K$2:$P$2,0))</f>
        <v>0</v>
      </c>
      <c r="AF66" s="20" cm="1">
        <f t="array" ref="AF66">INDEX($K:$P,ROW(),MATCH(AF$3,$K$2:$P$2,0))</f>
        <v>0</v>
      </c>
      <c r="AG66" s="20" cm="1">
        <f t="array" ref="AG66">INDEX($K:$P,ROW(),MATCH(AG$3,$K$2:$P$2,0))</f>
        <v>0</v>
      </c>
      <c r="AH66" s="20" cm="1">
        <f t="array" ref="AH66">INDEX($K:$P,ROW(),MATCH(AH$3,$K$2:$P$2,0))</f>
        <v>0</v>
      </c>
      <c r="AI66" s="20" cm="1">
        <f t="array" ref="AI66">INDEX($K:$P,ROW(),MATCH(AI$3,$K$2:$P$2,0))</f>
        <v>0</v>
      </c>
      <c r="AJ66" s="20" cm="1">
        <f t="array" ref="AJ66">INDEX($K:$P,ROW(),MATCH(AJ$3,$K$2:$P$2,0))</f>
        <v>0</v>
      </c>
      <c r="AK66" s="20" cm="1">
        <f t="array" ref="AK66">INDEX($K:$P,ROW(),MATCH(AK$3,$K$2:$P$2,0))</f>
        <v>0</v>
      </c>
      <c r="AL66" s="20" cm="1">
        <f t="array" ref="AL66">INDEX($K:$P,ROW(),MATCH(AL$3,$K$2:$P$2,0))</f>
        <v>0</v>
      </c>
      <c r="AM66" s="20" cm="1">
        <f t="array" ref="AM66">INDEX($K:$P,ROW(),MATCH(AM$3,$K$2:$P$2,0))</f>
        <v>0</v>
      </c>
      <c r="AN66" s="20" cm="1">
        <f t="array" ref="AN66">INDEX($K:$P,ROW(),MATCH(AN$3,$K$2:$P$2,0))</f>
        <v>0</v>
      </c>
      <c r="AO66" s="20" cm="1">
        <f t="array" ref="AO66">INDEX($K:$P,ROW(),MATCH(AO$3,$K$2:$P$2,0))</f>
        <v>0</v>
      </c>
      <c r="AP66" s="20" cm="1">
        <f t="array" ref="AP66">INDEX($K:$P,ROW(),MATCH(AP$3,$K$2:$P$2,0))</f>
        <v>0</v>
      </c>
      <c r="AQ66" s="20" cm="1">
        <f t="array" ref="AQ66">INDEX($K:$P,ROW(),MATCH(AQ$3,$K$2:$P$2,0))</f>
        <v>0</v>
      </c>
      <c r="AR66" s="20" cm="1">
        <f t="array" ref="AR66">INDEX($K:$P,ROW(),MATCH(AR$3,$K$2:$P$2,0))</f>
        <v>0</v>
      </c>
      <c r="AS66" s="20" cm="1">
        <f t="array" ref="AS66">INDEX($K:$P,ROW(),MATCH(AS$3,$K$2:$P$2,0))</f>
        <v>0</v>
      </c>
      <c r="AT66" s="20" cm="1">
        <f t="array" ref="AT66">INDEX($K:$P,ROW(),MATCH(AT$3,$K$2:$P$2,0))</f>
        <v>0</v>
      </c>
      <c r="AU66" s="20" cm="1">
        <f t="array" ref="AU66">INDEX($K:$P,ROW(),MATCH(AU$3,$K$2:$P$2,0))</f>
        <v>0</v>
      </c>
      <c r="AV66" s="20" cm="1">
        <f t="array" ref="AV66">INDEX($K:$P,ROW(),MATCH(AV$3,$K$2:$P$2,0))</f>
        <v>0</v>
      </c>
      <c r="AW66" s="20" cm="1">
        <f t="array" ref="AW66">INDEX($K:$P,ROW(),MATCH(AW$3,$K$2:$P$2,0))</f>
        <v>0</v>
      </c>
      <c r="AX66" s="20" cm="1">
        <f t="array" ref="AX66">INDEX($K:$P,ROW(),MATCH(AX$3,$K$2:$P$2,0))</f>
        <v>0</v>
      </c>
      <c r="AY66" s="20" cm="1">
        <f t="array" ref="AY66">INDEX($K:$P,ROW(),MATCH(AY$3,$K$2:$P$2,0))</f>
        <v>0</v>
      </c>
      <c r="AZ66" s="20" cm="1">
        <f t="array" ref="AZ66">INDEX($K:$P,ROW(),MATCH(AZ$3,$K$2:$P$2,0))</f>
        <v>0</v>
      </c>
      <c r="BA66" s="20" cm="1">
        <f t="array" ref="BA66">INDEX($K:$P,ROW(),MATCH(BA$3,$K$2:$P$2,0))</f>
        <v>0</v>
      </c>
      <c r="BB66" s="20" cm="1">
        <f t="array" ref="BB66">INDEX($K:$P,ROW(),MATCH(BB$3,$K$2:$P$2,0))</f>
        <v>0</v>
      </c>
      <c r="BC66" s="20" cm="1">
        <f t="array" ref="BC66">INDEX($K:$P,ROW(),MATCH(BC$3,$K$2:$P$2,0))</f>
        <v>0</v>
      </c>
      <c r="BD66" s="20" cm="1">
        <f t="array" ref="BD66">INDEX($K:$P,ROW(),MATCH(BD$3,$K$2:$P$2,0))</f>
        <v>0</v>
      </c>
      <c r="BE66" s="20" cm="1">
        <f t="array" ref="BE66">INDEX($K:$P,ROW(),MATCH(BE$3,$K$2:$P$2,0))</f>
        <v>0</v>
      </c>
      <c r="BF66" s="20" cm="1">
        <f t="array" ref="BF66">INDEX($K:$P,ROW(),MATCH(BF$3,$K$2:$P$2,0))</f>
        <v>0</v>
      </c>
      <c r="BG66" s="20" cm="1">
        <f t="array" ref="BG66">INDEX($K:$P,ROW(),MATCH(BG$3,$K$2:$P$2,0))</f>
        <v>0</v>
      </c>
      <c r="BH66" s="20" cm="1">
        <f t="array" ref="BH66">INDEX($K:$P,ROW(),MATCH(BH$3,$K$2:$P$2,0))</f>
        <v>0</v>
      </c>
      <c r="BI66" s="20" cm="1">
        <f t="array" ref="BI66">INDEX($K:$P,ROW(),MATCH(BI$3,$K$2:$P$2,0))</f>
        <v>0</v>
      </c>
      <c r="BJ66" s="20" cm="1">
        <f t="array" ref="BJ66">INDEX($K:$P,ROW(),MATCH(BJ$3,$K$2:$P$2,0))</f>
        <v>0</v>
      </c>
      <c r="BK66" s="20" cm="1">
        <f t="array" ref="BK66">INDEX($K:$P,ROW(),MATCH(BK$3,$K$2:$P$2,0))</f>
        <v>0</v>
      </c>
      <c r="BL66" s="20" cm="1">
        <f t="array" ref="BL66">INDEX($K:$P,ROW(),MATCH(BL$3,$K$2:$P$2,0))</f>
        <v>0</v>
      </c>
      <c r="BM66" s="20" cm="1">
        <f t="array" ref="BM66">INDEX($K:$P,ROW(),MATCH(BM$3,$K$2:$P$2,0))</f>
        <v>0</v>
      </c>
      <c r="BN66" s="20" cm="1">
        <f t="array" ref="BN66">INDEX($K:$P,ROW(),MATCH(BN$3,$K$2:$P$2,0))</f>
        <v>0</v>
      </c>
      <c r="BO66" s="20" cm="1">
        <f t="array" ref="BO66">INDEX($K:$P,ROW(),MATCH(BO$3,$K$2:$P$2,0))</f>
        <v>0</v>
      </c>
      <c r="BP66" s="20" cm="1">
        <f t="array" ref="BP66">INDEX($K:$P,ROW(),MATCH(BP$3,$K$2:$P$2,0))</f>
        <v>0</v>
      </c>
      <c r="BQ66" s="20" cm="1">
        <f t="array" ref="BQ66">INDEX($K:$P,ROW(),MATCH(BQ$3,$K$2:$P$2,0))</f>
        <v>0</v>
      </c>
      <c r="BR66" s="20" cm="1">
        <f t="array" ref="BR66">INDEX($K:$P,ROW(),MATCH(BR$3,$K$2:$P$2,0))</f>
        <v>0</v>
      </c>
      <c r="BS66" s="20" cm="1">
        <f t="array" ref="BS66">INDEX($K:$P,ROW(),MATCH(BS$3,$K$2:$P$2,0))</f>
        <v>0</v>
      </c>
      <c r="BT66" s="20" cm="1">
        <f t="array" ref="BT66">INDEX($K:$P,ROW(),MATCH(BT$3,$K$2:$P$2,0))</f>
        <v>0</v>
      </c>
      <c r="BU66" s="20" cm="1">
        <f t="array" ref="BU66">INDEX($K:$P,ROW(),MATCH(BU$3,$K$2:$P$2,0))</f>
        <v>0</v>
      </c>
      <c r="BV66" s="20" cm="1">
        <f t="array" ref="BV66">INDEX($K:$P,ROW(),MATCH(BV$3,$K$2:$P$2,0))</f>
        <v>0</v>
      </c>
      <c r="BW66" s="20" cm="1">
        <f t="array" ref="BW66">INDEX($K:$P,ROW(),MATCH(BW$3,$K$2:$P$2,0))</f>
        <v>0</v>
      </c>
      <c r="BX66" s="20" cm="1">
        <f t="array" ref="BX66">INDEX($K:$P,ROW(),MATCH(BX$3,$K$2:$P$2,0))</f>
        <v>0</v>
      </c>
      <c r="BY66" s="20" cm="1">
        <f t="array" ref="BY66">INDEX($K:$P,ROW(),MATCH(BY$3,$K$2:$P$2,0))</f>
        <v>0</v>
      </c>
      <c r="BZ66" s="20" cm="1">
        <f t="array" ref="BZ66">INDEX($K:$P,ROW(),MATCH(BZ$3,$K$2:$P$2,0))</f>
        <v>0</v>
      </c>
      <c r="CA66" s="20" cm="1">
        <f t="array" ref="CA66">INDEX($K:$P,ROW(),MATCH(CA$3,$K$2:$P$2,0))</f>
        <v>0</v>
      </c>
      <c r="CB66" s="20" cm="1">
        <f t="array" ref="CB66">INDEX($K:$P,ROW(),MATCH(CB$3,$K$2:$P$2,0))</f>
        <v>0</v>
      </c>
      <c r="CC66" s="20" cm="1">
        <f t="array" ref="CC66">INDEX($K:$P,ROW(),MATCH(CC$3,$K$2:$P$2,0))</f>
        <v>0</v>
      </c>
      <c r="CD66" s="20" cm="1">
        <f t="array" ref="CD66">INDEX($K:$P,ROW(),MATCH(CD$3,$K$2:$P$2,0))</f>
        <v>0</v>
      </c>
      <c r="CE66" s="20" cm="1">
        <f t="array" ref="CE66">INDEX($K:$P,ROW(),MATCH(CE$3,$K$2:$P$2,0))</f>
        <v>0</v>
      </c>
      <c r="CF66" s="20" cm="1">
        <f t="array" ref="CF66">INDEX($K:$P,ROW(),MATCH(CF$3,$K$2:$P$2,0))</f>
        <v>0</v>
      </c>
      <c r="CG66" s="20" cm="1">
        <f t="array" ref="CG66">INDEX($K:$P,ROW(),MATCH(CG$3,$K$2:$P$2,0))</f>
        <v>0</v>
      </c>
      <c r="CH66" s="20" cm="1">
        <f t="array" ref="CH66">INDEX($K:$P,ROW(),MATCH(CH$3,$K$2:$P$2,0))</f>
        <v>0</v>
      </c>
      <c r="CI66" s="20" cm="1">
        <f t="array" ref="CI66">INDEX($K:$P,ROW(),MATCH(CI$3,$K$2:$P$2,0))</f>
        <v>0</v>
      </c>
      <c r="CJ66" s="20" cm="1">
        <f t="array" ref="CJ66">INDEX($K:$P,ROW(),MATCH(CJ$3,$K$2:$P$2,0))</f>
        <v>0</v>
      </c>
      <c r="CK66" s="20" cm="1">
        <f t="array" ref="CK66">INDEX($K:$P,ROW(),MATCH(CK$3,$K$2:$P$2,0))</f>
        <v>0</v>
      </c>
      <c r="CL66" s="20" cm="1">
        <f t="array" ref="CL66">INDEX($K:$P,ROW(),MATCH(CL$3,$K$2:$P$2,0))</f>
        <v>0</v>
      </c>
      <c r="CM66" s="20"/>
      <c r="CN66" s="20"/>
      <c r="CO66" s="20" t="e" cm="1">
        <f t="array" ref="CO66">INDEX($K:$P,ROW(),MATCH(CO$3,$K$2:$P$2,0))</f>
        <v>#N/A</v>
      </c>
      <c r="CP66" s="20" t="e" cm="1">
        <f t="array" ref="CP66">INDEX($K:$P,ROW(),MATCH(CP$3,$K$2:$P$2,0))</f>
        <v>#N/A</v>
      </c>
      <c r="CQ66" s="20" t="e" cm="1">
        <f t="array" ref="CQ66">INDEX($K:$P,ROW(),MATCH(CQ$3,$K$2:$P$2,0))</f>
        <v>#N/A</v>
      </c>
      <c r="CR66" s="20" t="e" cm="1">
        <f t="array" ref="CR66">INDEX($K:$P,ROW(),MATCH(CR$3,$K$2:$P$2,0))</f>
        <v>#N/A</v>
      </c>
      <c r="CS66" s="20" t="e" cm="1">
        <f t="array" ref="CS66">INDEX($K:$P,ROW(),MATCH(CS$3,$K$2:$P$2,0))</f>
        <v>#N/A</v>
      </c>
      <c r="CT66" s="20" t="e" cm="1">
        <f t="array" ref="CT66">INDEX($K:$P,ROW(),MATCH(CT$3,$K$2:$P$2,0))</f>
        <v>#N/A</v>
      </c>
      <c r="CU66" s="20" t="e" cm="1">
        <f t="array" ref="CU66">INDEX($K:$P,ROW(),MATCH(CU$3,$K$2:$P$2,0))</f>
        <v>#N/A</v>
      </c>
      <c r="CV66" s="20" t="e" cm="1">
        <f t="array" ref="CV66">INDEX($K:$P,ROW(),MATCH(CV$3,$K$2:$P$2,0))</f>
        <v>#N/A</v>
      </c>
      <c r="CW66" s="20" t="e" cm="1">
        <f t="array" ref="CW66">INDEX($K:$P,ROW(),MATCH(CW$3,$K$2:$P$2,0))</f>
        <v>#N/A</v>
      </c>
      <c r="CX66" s="20" t="e" cm="1">
        <f t="array" ref="CX66">INDEX($K:$P,ROW(),MATCH(CX$3,$K$2:$P$2,0))</f>
        <v>#N/A</v>
      </c>
      <c r="CY66" s="20" t="e" cm="1">
        <f t="array" ref="CY66">INDEX($K:$P,ROW(),MATCH(CY$3,$K$2:$P$2,0))</f>
        <v>#N/A</v>
      </c>
      <c r="CZ66" s="20" t="e" cm="1">
        <f t="array" ref="CZ66">INDEX($K:$P,ROW(),MATCH(CZ$3,$K$2:$P$2,0))</f>
        <v>#N/A</v>
      </c>
      <c r="DA66" s="20" t="e" cm="1">
        <f t="array" ref="DA66">INDEX($K:$P,ROW(),MATCH(DA$3,$K$2:$P$2,0))</f>
        <v>#N/A</v>
      </c>
      <c r="DB66" s="20" t="e" cm="1">
        <f t="array" ref="DB66">INDEX($K:$P,ROW(),MATCH(DB$3,$K$2:$P$2,0))</f>
        <v>#N/A</v>
      </c>
      <c r="DC66" s="20" t="e" cm="1">
        <f t="array" ref="DC66">INDEX($K:$P,ROW(),MATCH(DC$3,$K$2:$P$2,0))</f>
        <v>#N/A</v>
      </c>
      <c r="DD66" s="20" t="e" cm="1">
        <f t="array" ref="DD66">INDEX($K:$P,ROW(),MATCH(DD$3,$K$2:$P$2,0))</f>
        <v>#N/A</v>
      </c>
      <c r="DE66" s="20" t="e" cm="1">
        <f t="array" ref="DE66">INDEX($K:$P,ROW(),MATCH(DE$3,$K$2:$P$2,0))</f>
        <v>#N/A</v>
      </c>
      <c r="DF66" s="20" t="e" cm="1">
        <f t="array" ref="DF66">INDEX($K:$P,ROW(),MATCH(DF$3,$K$2:$P$2,0))</f>
        <v>#N/A</v>
      </c>
      <c r="DG66" s="20" t="e" cm="1">
        <f t="array" ref="DG66">INDEX($K:$P,ROW(),MATCH(DG$3,$K$2:$P$2,0))</f>
        <v>#N/A</v>
      </c>
      <c r="DH66" s="20" t="e" cm="1">
        <f t="array" ref="DH66">INDEX($K:$P,ROW(),MATCH(DH$3,$K$2:$P$2,0))</f>
        <v>#N/A</v>
      </c>
      <c r="DI66" s="20" t="e" cm="1">
        <f t="array" ref="DI66">INDEX($K:$P,ROW(),MATCH(DI$3,$K$2:$P$2,0))</f>
        <v>#N/A</v>
      </c>
      <c r="DJ66" s="20" t="e" cm="1">
        <f t="array" ref="DJ66">INDEX($K:$P,ROW(),MATCH(DJ$3,$K$2:$P$2,0))</f>
        <v>#N/A</v>
      </c>
      <c r="DK66" s="20" t="e" cm="1">
        <f t="array" ref="DK66">INDEX($K:$P,ROW(),MATCH(DK$3,$K$2:$P$2,0))</f>
        <v>#N/A</v>
      </c>
      <c r="DL66" s="20" t="e" cm="1">
        <f t="array" ref="DL66">INDEX($K:$P,ROW(),MATCH(DL$3,$K$2:$P$2,0))</f>
        <v>#N/A</v>
      </c>
    </row>
    <row r="67" spans="7:116" x14ac:dyDescent="0.4">
      <c r="G67" s="332" t="s">
        <v>643</v>
      </c>
      <c r="H67" s="164"/>
      <c r="I67" s="164"/>
      <c r="J67" s="331" t="s">
        <v>643</v>
      </c>
      <c r="K67" s="24">
        <f t="shared" ref="K67:P67" si="54">SUMIF($3:$3,K$2,67:67)</f>
        <v>0</v>
      </c>
      <c r="L67" s="24">
        <f t="shared" si="54"/>
        <v>0</v>
      </c>
      <c r="M67" s="24">
        <f t="shared" si="54"/>
        <v>0</v>
      </c>
      <c r="N67" s="24">
        <f t="shared" si="54"/>
        <v>0</v>
      </c>
      <c r="O67" s="24">
        <f t="shared" si="54"/>
        <v>0</v>
      </c>
      <c r="P67" s="24">
        <f t="shared" si="54"/>
        <v>0</v>
      </c>
      <c r="S67" s="53">
        <f>-S66*S$12</f>
        <v>0</v>
      </c>
      <c r="T67" s="53">
        <f t="shared" ref="T67:CE67" si="55">-T66*T$12</f>
        <v>0</v>
      </c>
      <c r="U67" s="53">
        <f t="shared" si="55"/>
        <v>0</v>
      </c>
      <c r="V67" s="53">
        <f t="shared" si="55"/>
        <v>0</v>
      </c>
      <c r="W67" s="53">
        <f t="shared" si="55"/>
        <v>0</v>
      </c>
      <c r="X67" s="53">
        <f t="shared" si="55"/>
        <v>0</v>
      </c>
      <c r="Y67" s="53">
        <f t="shared" si="55"/>
        <v>0</v>
      </c>
      <c r="Z67" s="53">
        <f t="shared" si="55"/>
        <v>0</v>
      </c>
      <c r="AA67" s="53">
        <f t="shared" si="55"/>
        <v>0</v>
      </c>
      <c r="AB67" s="53">
        <f t="shared" si="55"/>
        <v>0</v>
      </c>
      <c r="AC67" s="53">
        <f t="shared" si="55"/>
        <v>0</v>
      </c>
      <c r="AD67" s="53">
        <f t="shared" si="55"/>
        <v>0</v>
      </c>
      <c r="AE67" s="53">
        <f t="shared" si="55"/>
        <v>0</v>
      </c>
      <c r="AF67" s="53">
        <f t="shared" si="55"/>
        <v>0</v>
      </c>
      <c r="AG67" s="53">
        <f t="shared" si="55"/>
        <v>0</v>
      </c>
      <c r="AH67" s="53">
        <f t="shared" si="55"/>
        <v>0</v>
      </c>
      <c r="AI67" s="53">
        <f t="shared" si="55"/>
        <v>0</v>
      </c>
      <c r="AJ67" s="53">
        <f t="shared" si="55"/>
        <v>0</v>
      </c>
      <c r="AK67" s="53">
        <f t="shared" si="55"/>
        <v>0</v>
      </c>
      <c r="AL67" s="53">
        <f t="shared" si="55"/>
        <v>0</v>
      </c>
      <c r="AM67" s="53">
        <f t="shared" si="55"/>
        <v>0</v>
      </c>
      <c r="AN67" s="53">
        <f t="shared" si="55"/>
        <v>0</v>
      </c>
      <c r="AO67" s="53">
        <f t="shared" si="55"/>
        <v>0</v>
      </c>
      <c r="AP67" s="53">
        <f t="shared" si="55"/>
        <v>0</v>
      </c>
      <c r="AQ67" s="53">
        <f t="shared" si="55"/>
        <v>0</v>
      </c>
      <c r="AR67" s="53">
        <f t="shared" si="55"/>
        <v>0</v>
      </c>
      <c r="AS67" s="53">
        <f t="shared" si="55"/>
        <v>0</v>
      </c>
      <c r="AT67" s="53">
        <f t="shared" si="55"/>
        <v>0</v>
      </c>
      <c r="AU67" s="53">
        <f t="shared" si="55"/>
        <v>0</v>
      </c>
      <c r="AV67" s="53">
        <f t="shared" si="55"/>
        <v>0</v>
      </c>
      <c r="AW67" s="53">
        <f t="shared" si="55"/>
        <v>0</v>
      </c>
      <c r="AX67" s="53">
        <f t="shared" si="55"/>
        <v>0</v>
      </c>
      <c r="AY67" s="53">
        <f t="shared" si="55"/>
        <v>0</v>
      </c>
      <c r="AZ67" s="53">
        <f t="shared" si="55"/>
        <v>0</v>
      </c>
      <c r="BA67" s="53">
        <f t="shared" si="55"/>
        <v>0</v>
      </c>
      <c r="BB67" s="53">
        <f t="shared" si="55"/>
        <v>0</v>
      </c>
      <c r="BC67" s="53">
        <f t="shared" si="55"/>
        <v>0</v>
      </c>
      <c r="BD67" s="53">
        <f t="shared" si="55"/>
        <v>0</v>
      </c>
      <c r="BE67" s="53">
        <f t="shared" si="55"/>
        <v>0</v>
      </c>
      <c r="BF67" s="53">
        <f t="shared" si="55"/>
        <v>0</v>
      </c>
      <c r="BG67" s="53">
        <f t="shared" si="55"/>
        <v>0</v>
      </c>
      <c r="BH67" s="53">
        <f t="shared" si="55"/>
        <v>0</v>
      </c>
      <c r="BI67" s="53">
        <f t="shared" si="55"/>
        <v>0</v>
      </c>
      <c r="BJ67" s="53">
        <f t="shared" si="55"/>
        <v>0</v>
      </c>
      <c r="BK67" s="53">
        <f t="shared" si="55"/>
        <v>0</v>
      </c>
      <c r="BL67" s="53">
        <f t="shared" si="55"/>
        <v>0</v>
      </c>
      <c r="BM67" s="53">
        <f t="shared" si="55"/>
        <v>0</v>
      </c>
      <c r="BN67" s="53">
        <f t="shared" si="55"/>
        <v>0</v>
      </c>
      <c r="BO67" s="53">
        <f t="shared" si="55"/>
        <v>0</v>
      </c>
      <c r="BP67" s="53">
        <f t="shared" si="55"/>
        <v>0</v>
      </c>
      <c r="BQ67" s="53">
        <f t="shared" si="55"/>
        <v>0</v>
      </c>
      <c r="BR67" s="53">
        <f t="shared" si="55"/>
        <v>0</v>
      </c>
      <c r="BS67" s="53">
        <f t="shared" si="55"/>
        <v>0</v>
      </c>
      <c r="BT67" s="53">
        <f t="shared" si="55"/>
        <v>0</v>
      </c>
      <c r="BU67" s="53">
        <f t="shared" si="55"/>
        <v>0</v>
      </c>
      <c r="BV67" s="53">
        <f t="shared" si="55"/>
        <v>0</v>
      </c>
      <c r="BW67" s="53">
        <f t="shared" si="55"/>
        <v>0</v>
      </c>
      <c r="BX67" s="53">
        <f t="shared" si="55"/>
        <v>0</v>
      </c>
      <c r="BY67" s="53">
        <f t="shared" si="55"/>
        <v>0</v>
      </c>
      <c r="BZ67" s="53">
        <f t="shared" si="55"/>
        <v>0</v>
      </c>
      <c r="CA67" s="53">
        <f t="shared" si="55"/>
        <v>0</v>
      </c>
      <c r="CB67" s="53">
        <f t="shared" si="55"/>
        <v>0</v>
      </c>
      <c r="CC67" s="53">
        <f t="shared" si="55"/>
        <v>0</v>
      </c>
      <c r="CD67" s="53">
        <f t="shared" si="55"/>
        <v>0</v>
      </c>
      <c r="CE67" s="53">
        <f t="shared" si="55"/>
        <v>0</v>
      </c>
      <c r="CF67" s="53">
        <f t="shared" ref="CF67:DL67" si="56">-CF66*CF$12</f>
        <v>0</v>
      </c>
      <c r="CG67" s="53">
        <f t="shared" si="56"/>
        <v>0</v>
      </c>
      <c r="CH67" s="53">
        <f t="shared" si="56"/>
        <v>0</v>
      </c>
      <c r="CI67" s="53">
        <f t="shared" si="56"/>
        <v>0</v>
      </c>
      <c r="CJ67" s="53">
        <f t="shared" si="56"/>
        <v>0</v>
      </c>
      <c r="CK67" s="53">
        <f t="shared" si="56"/>
        <v>0</v>
      </c>
      <c r="CL67" s="53">
        <f t="shared" si="56"/>
        <v>0</v>
      </c>
      <c r="CM67" s="53"/>
      <c r="CN67" s="53">
        <f t="shared" si="56"/>
        <v>0</v>
      </c>
      <c r="CO67" s="53" t="e">
        <f t="shared" si="56"/>
        <v>#N/A</v>
      </c>
      <c r="CP67" s="53" t="e">
        <f t="shared" si="56"/>
        <v>#N/A</v>
      </c>
      <c r="CQ67" s="53" t="e">
        <f t="shared" si="56"/>
        <v>#N/A</v>
      </c>
      <c r="CR67" s="53" t="e">
        <f t="shared" si="56"/>
        <v>#N/A</v>
      </c>
      <c r="CS67" s="53" t="e">
        <f t="shared" si="56"/>
        <v>#N/A</v>
      </c>
      <c r="CT67" s="53" t="e">
        <f t="shared" si="56"/>
        <v>#N/A</v>
      </c>
      <c r="CU67" s="53" t="e">
        <f t="shared" si="56"/>
        <v>#N/A</v>
      </c>
      <c r="CV67" s="53" t="e">
        <f t="shared" si="56"/>
        <v>#N/A</v>
      </c>
      <c r="CW67" s="53" t="e">
        <f t="shared" si="56"/>
        <v>#N/A</v>
      </c>
      <c r="CX67" s="53" t="e">
        <f t="shared" si="56"/>
        <v>#N/A</v>
      </c>
      <c r="CY67" s="53" t="e">
        <f t="shared" si="56"/>
        <v>#N/A</v>
      </c>
      <c r="CZ67" s="53" t="e">
        <f t="shared" si="56"/>
        <v>#N/A</v>
      </c>
      <c r="DA67" s="53" t="e">
        <f t="shared" si="56"/>
        <v>#N/A</v>
      </c>
      <c r="DB67" s="53" t="e">
        <f t="shared" si="56"/>
        <v>#N/A</v>
      </c>
      <c r="DC67" s="53" t="e">
        <f t="shared" si="56"/>
        <v>#N/A</v>
      </c>
      <c r="DD67" s="53" t="e">
        <f t="shared" si="56"/>
        <v>#N/A</v>
      </c>
      <c r="DE67" s="53" t="e">
        <f t="shared" si="56"/>
        <v>#N/A</v>
      </c>
      <c r="DF67" s="53" t="e">
        <f t="shared" si="56"/>
        <v>#N/A</v>
      </c>
      <c r="DG67" s="53" t="e">
        <f t="shared" si="56"/>
        <v>#N/A</v>
      </c>
      <c r="DH67" s="53" t="e">
        <f t="shared" si="56"/>
        <v>#N/A</v>
      </c>
      <c r="DI67" s="53" t="e">
        <f t="shared" si="56"/>
        <v>#N/A</v>
      </c>
      <c r="DJ67" s="53" t="e">
        <f t="shared" si="56"/>
        <v>#N/A</v>
      </c>
      <c r="DK67" s="53" t="e">
        <f t="shared" si="56"/>
        <v>#N/A</v>
      </c>
      <c r="DL67" s="53" t="e">
        <f t="shared" si="56"/>
        <v>#N/A</v>
      </c>
    </row>
    <row r="68" spans="7:116" x14ac:dyDescent="0.4">
      <c r="G68" s="280" t="str">
        <f>"% of rev - "&amp;G69</f>
        <v>% of rev - S&amp;M</v>
      </c>
      <c r="J68" s="279"/>
      <c r="K68" s="333">
        <v>0</v>
      </c>
      <c r="L68" s="333">
        <v>0.01</v>
      </c>
      <c r="M68" s="333">
        <v>0.01</v>
      </c>
      <c r="N68" s="333">
        <v>0.01</v>
      </c>
      <c r="O68" s="333">
        <v>0.01</v>
      </c>
      <c r="P68" s="333">
        <v>0.01</v>
      </c>
      <c r="S68" s="20" cm="1">
        <f t="array" ref="S68">INDEX($K:$P,ROW(),MATCH(S$3,$K$2:$P$2,0))</f>
        <v>0</v>
      </c>
      <c r="T68" s="20" cm="1">
        <f t="array" ref="T68">INDEX($K:$P,ROW(),MATCH(T$3,$K$2:$P$2,0))</f>
        <v>0</v>
      </c>
      <c r="U68" s="20" cm="1">
        <f t="array" ref="U68">INDEX($K:$P,ROW(),MATCH(U$3,$K$2:$P$2,0))</f>
        <v>0</v>
      </c>
      <c r="V68" s="20" cm="1">
        <f t="array" ref="V68">INDEX($K:$P,ROW(),MATCH(V$3,$K$2:$P$2,0))</f>
        <v>0</v>
      </c>
      <c r="W68" s="20" cm="1">
        <f t="array" ref="W68">INDEX($K:$P,ROW(),MATCH(W$3,$K$2:$P$2,0))</f>
        <v>0</v>
      </c>
      <c r="X68" s="20" cm="1">
        <f t="array" ref="X68">INDEX($K:$P,ROW(),MATCH(X$3,$K$2:$P$2,0))</f>
        <v>0</v>
      </c>
      <c r="Y68" s="20" cm="1">
        <f t="array" ref="Y68">INDEX($K:$P,ROW(),MATCH(Y$3,$K$2:$P$2,0))</f>
        <v>0</v>
      </c>
      <c r="Z68" s="20" cm="1">
        <f t="array" ref="Z68">INDEX($K:$P,ROW(),MATCH(Z$3,$K$2:$P$2,0))</f>
        <v>0</v>
      </c>
      <c r="AA68" s="20" cm="1">
        <f t="array" ref="AA68">INDEX($K:$P,ROW(),MATCH(AA$3,$K$2:$P$2,0))</f>
        <v>0</v>
      </c>
      <c r="AB68" s="20" cm="1">
        <f t="array" ref="AB68">INDEX($K:$P,ROW(),MATCH(AB$3,$K$2:$P$2,0))</f>
        <v>0</v>
      </c>
      <c r="AC68" s="20" cm="1">
        <f t="array" ref="AC68">INDEX($K:$P,ROW(),MATCH(AC$3,$K$2:$P$2,0))</f>
        <v>0</v>
      </c>
      <c r="AD68" s="20" cm="1">
        <f t="array" ref="AD68">INDEX($K:$P,ROW(),MATCH(AD$3,$K$2:$P$2,0))</f>
        <v>0</v>
      </c>
      <c r="AE68" s="20" cm="1">
        <f t="array" ref="AE68">INDEX($K:$P,ROW(),MATCH(AE$3,$K$2:$P$2,0))</f>
        <v>0.01</v>
      </c>
      <c r="AF68" s="20" cm="1">
        <f t="array" ref="AF68">INDEX($K:$P,ROW(),MATCH(AF$3,$K$2:$P$2,0))</f>
        <v>0.01</v>
      </c>
      <c r="AG68" s="20" cm="1">
        <f t="array" ref="AG68">INDEX($K:$P,ROW(),MATCH(AG$3,$K$2:$P$2,0))</f>
        <v>0.01</v>
      </c>
      <c r="AH68" s="20" cm="1">
        <f t="array" ref="AH68">INDEX($K:$P,ROW(),MATCH(AH$3,$K$2:$P$2,0))</f>
        <v>0.01</v>
      </c>
      <c r="AI68" s="20" cm="1">
        <f t="array" ref="AI68">INDEX($K:$P,ROW(),MATCH(AI$3,$K$2:$P$2,0))</f>
        <v>0.01</v>
      </c>
      <c r="AJ68" s="20" cm="1">
        <f t="array" ref="AJ68">INDEX($K:$P,ROW(),MATCH(AJ$3,$K$2:$P$2,0))</f>
        <v>0.01</v>
      </c>
      <c r="AK68" s="20" cm="1">
        <f t="array" ref="AK68">INDEX($K:$P,ROW(),MATCH(AK$3,$K$2:$P$2,0))</f>
        <v>0.01</v>
      </c>
      <c r="AL68" s="20" cm="1">
        <f t="array" ref="AL68">INDEX($K:$P,ROW(),MATCH(AL$3,$K$2:$P$2,0))</f>
        <v>0.01</v>
      </c>
      <c r="AM68" s="20" cm="1">
        <f t="array" ref="AM68">INDEX($K:$P,ROW(),MATCH(AM$3,$K$2:$P$2,0))</f>
        <v>0.01</v>
      </c>
      <c r="AN68" s="20" cm="1">
        <f t="array" ref="AN68">INDEX($K:$P,ROW(),MATCH(AN$3,$K$2:$P$2,0))</f>
        <v>0.01</v>
      </c>
      <c r="AO68" s="20" cm="1">
        <f t="array" ref="AO68">INDEX($K:$P,ROW(),MATCH(AO$3,$K$2:$P$2,0))</f>
        <v>0.01</v>
      </c>
      <c r="AP68" s="20" cm="1">
        <f t="array" ref="AP68">INDEX($K:$P,ROW(),MATCH(AP$3,$K$2:$P$2,0))</f>
        <v>0.01</v>
      </c>
      <c r="AQ68" s="20" cm="1">
        <f t="array" ref="AQ68">INDEX($K:$P,ROW(),MATCH(AQ$3,$K$2:$P$2,0))</f>
        <v>0.01</v>
      </c>
      <c r="AR68" s="20" cm="1">
        <f t="array" ref="AR68">INDEX($K:$P,ROW(),MATCH(AR$3,$K$2:$P$2,0))</f>
        <v>0.01</v>
      </c>
      <c r="AS68" s="20" cm="1">
        <f t="array" ref="AS68">INDEX($K:$P,ROW(),MATCH(AS$3,$K$2:$P$2,0))</f>
        <v>0.01</v>
      </c>
      <c r="AT68" s="20" cm="1">
        <f t="array" ref="AT68">INDEX($K:$P,ROW(),MATCH(AT$3,$K$2:$P$2,0))</f>
        <v>0.01</v>
      </c>
      <c r="AU68" s="20" cm="1">
        <f t="array" ref="AU68">INDEX($K:$P,ROW(),MATCH(AU$3,$K$2:$P$2,0))</f>
        <v>0.01</v>
      </c>
      <c r="AV68" s="20" cm="1">
        <f t="array" ref="AV68">INDEX($K:$P,ROW(),MATCH(AV$3,$K$2:$P$2,0))</f>
        <v>0.01</v>
      </c>
      <c r="AW68" s="20" cm="1">
        <f t="array" ref="AW68">INDEX($K:$P,ROW(),MATCH(AW$3,$K$2:$P$2,0))</f>
        <v>0.01</v>
      </c>
      <c r="AX68" s="20" cm="1">
        <f t="array" ref="AX68">INDEX($K:$P,ROW(),MATCH(AX$3,$K$2:$P$2,0))</f>
        <v>0.01</v>
      </c>
      <c r="AY68" s="20" cm="1">
        <f t="array" ref="AY68">INDEX($K:$P,ROW(),MATCH(AY$3,$K$2:$P$2,0))</f>
        <v>0.01</v>
      </c>
      <c r="AZ68" s="20" cm="1">
        <f t="array" ref="AZ68">INDEX($K:$P,ROW(),MATCH(AZ$3,$K$2:$P$2,0))</f>
        <v>0.01</v>
      </c>
      <c r="BA68" s="20" cm="1">
        <f t="array" ref="BA68">INDEX($K:$P,ROW(),MATCH(BA$3,$K$2:$P$2,0))</f>
        <v>0.01</v>
      </c>
      <c r="BB68" s="20" cm="1">
        <f t="array" ref="BB68">INDEX($K:$P,ROW(),MATCH(BB$3,$K$2:$P$2,0))</f>
        <v>0.01</v>
      </c>
      <c r="BC68" s="20" cm="1">
        <f t="array" ref="BC68">INDEX($K:$P,ROW(),MATCH(BC$3,$K$2:$P$2,0))</f>
        <v>0.01</v>
      </c>
      <c r="BD68" s="20" cm="1">
        <f t="array" ref="BD68">INDEX($K:$P,ROW(),MATCH(BD$3,$K$2:$P$2,0))</f>
        <v>0.01</v>
      </c>
      <c r="BE68" s="20" cm="1">
        <f t="array" ref="BE68">INDEX($K:$P,ROW(),MATCH(BE$3,$K$2:$P$2,0))</f>
        <v>0.01</v>
      </c>
      <c r="BF68" s="20" cm="1">
        <f t="array" ref="BF68">INDEX($K:$P,ROW(),MATCH(BF$3,$K$2:$P$2,0))</f>
        <v>0.01</v>
      </c>
      <c r="BG68" s="20" cm="1">
        <f t="array" ref="BG68">INDEX($K:$P,ROW(),MATCH(BG$3,$K$2:$P$2,0))</f>
        <v>0.01</v>
      </c>
      <c r="BH68" s="20" cm="1">
        <f t="array" ref="BH68">INDEX($K:$P,ROW(),MATCH(BH$3,$K$2:$P$2,0))</f>
        <v>0.01</v>
      </c>
      <c r="BI68" s="20" cm="1">
        <f t="array" ref="BI68">INDEX($K:$P,ROW(),MATCH(BI$3,$K$2:$P$2,0))</f>
        <v>0.01</v>
      </c>
      <c r="BJ68" s="20" cm="1">
        <f t="array" ref="BJ68">INDEX($K:$P,ROW(),MATCH(BJ$3,$K$2:$P$2,0))</f>
        <v>0.01</v>
      </c>
      <c r="BK68" s="20" cm="1">
        <f t="array" ref="BK68">INDEX($K:$P,ROW(),MATCH(BK$3,$K$2:$P$2,0))</f>
        <v>0.01</v>
      </c>
      <c r="BL68" s="20" cm="1">
        <f t="array" ref="BL68">INDEX($K:$P,ROW(),MATCH(BL$3,$K$2:$P$2,0))</f>
        <v>0.01</v>
      </c>
      <c r="BM68" s="20" cm="1">
        <f t="array" ref="BM68">INDEX($K:$P,ROW(),MATCH(BM$3,$K$2:$P$2,0))</f>
        <v>0.01</v>
      </c>
      <c r="BN68" s="20" cm="1">
        <f t="array" ref="BN68">INDEX($K:$P,ROW(),MATCH(BN$3,$K$2:$P$2,0))</f>
        <v>0.01</v>
      </c>
      <c r="BO68" s="20" cm="1">
        <f t="array" ref="BO68">INDEX($K:$P,ROW(),MATCH(BO$3,$K$2:$P$2,0))</f>
        <v>0.01</v>
      </c>
      <c r="BP68" s="20" cm="1">
        <f t="array" ref="BP68">INDEX($K:$P,ROW(),MATCH(BP$3,$K$2:$P$2,0))</f>
        <v>0.01</v>
      </c>
      <c r="BQ68" s="20" cm="1">
        <f t="array" ref="BQ68">INDEX($K:$P,ROW(),MATCH(BQ$3,$K$2:$P$2,0))</f>
        <v>0.01</v>
      </c>
      <c r="BR68" s="20" cm="1">
        <f t="array" ref="BR68">INDEX($K:$P,ROW(),MATCH(BR$3,$K$2:$P$2,0))</f>
        <v>0.01</v>
      </c>
      <c r="BS68" s="20" cm="1">
        <f t="array" ref="BS68">INDEX($K:$P,ROW(),MATCH(BS$3,$K$2:$P$2,0))</f>
        <v>0.01</v>
      </c>
      <c r="BT68" s="20" cm="1">
        <f t="array" ref="BT68">INDEX($K:$P,ROW(),MATCH(BT$3,$K$2:$P$2,0))</f>
        <v>0.01</v>
      </c>
      <c r="BU68" s="20" cm="1">
        <f t="array" ref="BU68">INDEX($K:$P,ROW(),MATCH(BU$3,$K$2:$P$2,0))</f>
        <v>0.01</v>
      </c>
      <c r="BV68" s="20" cm="1">
        <f t="array" ref="BV68">INDEX($K:$P,ROW(),MATCH(BV$3,$K$2:$P$2,0))</f>
        <v>0.01</v>
      </c>
      <c r="BW68" s="20" cm="1">
        <f t="array" ref="BW68">INDEX($K:$P,ROW(),MATCH(BW$3,$K$2:$P$2,0))</f>
        <v>0.01</v>
      </c>
      <c r="BX68" s="20" cm="1">
        <f t="array" ref="BX68">INDEX($K:$P,ROW(),MATCH(BX$3,$K$2:$P$2,0))</f>
        <v>0.01</v>
      </c>
      <c r="BY68" s="20" cm="1">
        <f t="array" ref="BY68">INDEX($K:$P,ROW(),MATCH(BY$3,$K$2:$P$2,0))</f>
        <v>0.01</v>
      </c>
      <c r="BZ68" s="20" cm="1">
        <f t="array" ref="BZ68">INDEX($K:$P,ROW(),MATCH(BZ$3,$K$2:$P$2,0))</f>
        <v>0.01</v>
      </c>
      <c r="CA68" s="20" cm="1">
        <f t="array" ref="CA68">INDEX($K:$P,ROW(),MATCH(CA$3,$K$2:$P$2,0))</f>
        <v>0.01</v>
      </c>
      <c r="CB68" s="20" cm="1">
        <f t="array" ref="CB68">INDEX($K:$P,ROW(),MATCH(CB$3,$K$2:$P$2,0))</f>
        <v>0.01</v>
      </c>
      <c r="CC68" s="20" cm="1">
        <f t="array" ref="CC68">INDEX($K:$P,ROW(),MATCH(CC$3,$K$2:$P$2,0))</f>
        <v>0.01</v>
      </c>
      <c r="CD68" s="20" cm="1">
        <f t="array" ref="CD68">INDEX($K:$P,ROW(),MATCH(CD$3,$K$2:$P$2,0))</f>
        <v>0.01</v>
      </c>
      <c r="CE68" s="20" cm="1">
        <f t="array" ref="CE68">INDEX($K:$P,ROW(),MATCH(CE$3,$K$2:$P$2,0))</f>
        <v>0.01</v>
      </c>
      <c r="CF68" s="20" cm="1">
        <f t="array" ref="CF68">INDEX($K:$P,ROW(),MATCH(CF$3,$K$2:$P$2,0))</f>
        <v>0.01</v>
      </c>
      <c r="CG68" s="20" cm="1">
        <f t="array" ref="CG68">INDEX($K:$P,ROW(),MATCH(CG$3,$K$2:$P$2,0))</f>
        <v>0.01</v>
      </c>
      <c r="CH68" s="20" cm="1">
        <f t="array" ref="CH68">INDEX($K:$P,ROW(),MATCH(CH$3,$K$2:$P$2,0))</f>
        <v>0.01</v>
      </c>
      <c r="CI68" s="20" cm="1">
        <f t="array" ref="CI68">INDEX($K:$P,ROW(),MATCH(CI$3,$K$2:$P$2,0))</f>
        <v>0.01</v>
      </c>
      <c r="CJ68" s="20" cm="1">
        <f t="array" ref="CJ68">INDEX($K:$P,ROW(),MATCH(CJ$3,$K$2:$P$2,0))</f>
        <v>0.01</v>
      </c>
      <c r="CK68" s="20" cm="1">
        <f t="array" ref="CK68">INDEX($K:$P,ROW(),MATCH(CK$3,$K$2:$P$2,0))</f>
        <v>0.01</v>
      </c>
      <c r="CL68" s="20" cm="1">
        <f t="array" ref="CL68">INDEX($K:$P,ROW(),MATCH(CL$3,$K$2:$P$2,0))</f>
        <v>0.01</v>
      </c>
      <c r="CM68" s="20"/>
      <c r="CN68" s="20"/>
      <c r="CO68" s="20" t="e" cm="1">
        <f t="array" ref="CO68">INDEX($K:$P,ROW(),MATCH(CO$3,$K$2:$P$2,0))</f>
        <v>#N/A</v>
      </c>
      <c r="CP68" s="20" t="e" cm="1">
        <f t="array" ref="CP68">INDEX($K:$P,ROW(),MATCH(CP$3,$K$2:$P$2,0))</f>
        <v>#N/A</v>
      </c>
      <c r="CQ68" s="20" t="e" cm="1">
        <f t="array" ref="CQ68">INDEX($K:$P,ROW(),MATCH(CQ$3,$K$2:$P$2,0))</f>
        <v>#N/A</v>
      </c>
      <c r="CR68" s="20" t="e" cm="1">
        <f t="array" ref="CR68">INDEX($K:$P,ROW(),MATCH(CR$3,$K$2:$P$2,0))</f>
        <v>#N/A</v>
      </c>
      <c r="CS68" s="20" t="e" cm="1">
        <f t="array" ref="CS68">INDEX($K:$P,ROW(),MATCH(CS$3,$K$2:$P$2,0))</f>
        <v>#N/A</v>
      </c>
      <c r="CT68" s="20" t="e" cm="1">
        <f t="array" ref="CT68">INDEX($K:$P,ROW(),MATCH(CT$3,$K$2:$P$2,0))</f>
        <v>#N/A</v>
      </c>
      <c r="CU68" s="20" t="e" cm="1">
        <f t="array" ref="CU68">INDEX($K:$P,ROW(),MATCH(CU$3,$K$2:$P$2,0))</f>
        <v>#N/A</v>
      </c>
      <c r="CV68" s="20" t="e" cm="1">
        <f t="array" ref="CV68">INDEX($K:$P,ROW(),MATCH(CV$3,$K$2:$P$2,0))</f>
        <v>#N/A</v>
      </c>
      <c r="CW68" s="20" t="e" cm="1">
        <f t="array" ref="CW68">INDEX($K:$P,ROW(),MATCH(CW$3,$K$2:$P$2,0))</f>
        <v>#N/A</v>
      </c>
      <c r="CX68" s="20" t="e" cm="1">
        <f t="array" ref="CX68">INDEX($K:$P,ROW(),MATCH(CX$3,$K$2:$P$2,0))</f>
        <v>#N/A</v>
      </c>
      <c r="CY68" s="20" t="e" cm="1">
        <f t="array" ref="CY68">INDEX($K:$P,ROW(),MATCH(CY$3,$K$2:$P$2,0))</f>
        <v>#N/A</v>
      </c>
      <c r="CZ68" s="20" t="e" cm="1">
        <f t="array" ref="CZ68">INDEX($K:$P,ROW(),MATCH(CZ$3,$K$2:$P$2,0))</f>
        <v>#N/A</v>
      </c>
      <c r="DA68" s="20" t="e" cm="1">
        <f t="array" ref="DA68">INDEX($K:$P,ROW(),MATCH(DA$3,$K$2:$P$2,0))</f>
        <v>#N/A</v>
      </c>
      <c r="DB68" s="20" t="e" cm="1">
        <f t="array" ref="DB68">INDEX($K:$P,ROW(),MATCH(DB$3,$K$2:$P$2,0))</f>
        <v>#N/A</v>
      </c>
      <c r="DC68" s="20" t="e" cm="1">
        <f t="array" ref="DC68">INDEX($K:$P,ROW(),MATCH(DC$3,$K$2:$P$2,0))</f>
        <v>#N/A</v>
      </c>
      <c r="DD68" s="20" t="e" cm="1">
        <f t="array" ref="DD68">INDEX($K:$P,ROW(),MATCH(DD$3,$K$2:$P$2,0))</f>
        <v>#N/A</v>
      </c>
      <c r="DE68" s="20" t="e" cm="1">
        <f t="array" ref="DE68">INDEX($K:$P,ROW(),MATCH(DE$3,$K$2:$P$2,0))</f>
        <v>#N/A</v>
      </c>
      <c r="DF68" s="20" t="e" cm="1">
        <f t="array" ref="DF68">INDEX($K:$P,ROW(),MATCH(DF$3,$K$2:$P$2,0))</f>
        <v>#N/A</v>
      </c>
      <c r="DG68" s="20" t="e" cm="1">
        <f t="array" ref="DG68">INDEX($K:$P,ROW(),MATCH(DG$3,$K$2:$P$2,0))</f>
        <v>#N/A</v>
      </c>
      <c r="DH68" s="20" t="e" cm="1">
        <f t="array" ref="DH68">INDEX($K:$P,ROW(),MATCH(DH$3,$K$2:$P$2,0))</f>
        <v>#N/A</v>
      </c>
      <c r="DI68" s="20" t="e" cm="1">
        <f t="array" ref="DI68">INDEX($K:$P,ROW(),MATCH(DI$3,$K$2:$P$2,0))</f>
        <v>#N/A</v>
      </c>
      <c r="DJ68" s="20" t="e" cm="1">
        <f t="array" ref="DJ68">INDEX($K:$P,ROW(),MATCH(DJ$3,$K$2:$P$2,0))</f>
        <v>#N/A</v>
      </c>
      <c r="DK68" s="20" t="e" cm="1">
        <f t="array" ref="DK68">INDEX($K:$P,ROW(),MATCH(DK$3,$K$2:$P$2,0))</f>
        <v>#N/A</v>
      </c>
      <c r="DL68" s="20" t="e" cm="1">
        <f t="array" ref="DL68">INDEX($K:$P,ROW(),MATCH(DL$3,$K$2:$P$2,0))</f>
        <v>#N/A</v>
      </c>
    </row>
    <row r="69" spans="7:116" x14ac:dyDescent="0.4">
      <c r="G69" s="332" t="s">
        <v>645</v>
      </c>
      <c r="H69" s="164"/>
      <c r="I69" s="164"/>
      <c r="J69" s="331" t="s">
        <v>645</v>
      </c>
      <c r="K69" s="24">
        <f t="shared" ref="K69:P69" si="57">SUMIF($3:$3,K$2,69:69)</f>
        <v>0</v>
      </c>
      <c r="L69" s="24">
        <f t="shared" si="57"/>
        <v>0</v>
      </c>
      <c r="M69" s="24">
        <f t="shared" si="57"/>
        <v>0</v>
      </c>
      <c r="N69" s="24">
        <f t="shared" si="57"/>
        <v>0</v>
      </c>
      <c r="O69" s="24">
        <f t="shared" si="57"/>
        <v>0</v>
      </c>
      <c r="P69" s="24">
        <f t="shared" si="57"/>
        <v>0</v>
      </c>
      <c r="S69" s="53">
        <f>-S68*S$12</f>
        <v>0</v>
      </c>
      <c r="T69" s="53">
        <f t="shared" ref="T69:CE69" si="58">-T68*T$12</f>
        <v>0</v>
      </c>
      <c r="U69" s="53">
        <f t="shared" si="58"/>
        <v>0</v>
      </c>
      <c r="V69" s="53">
        <f t="shared" si="58"/>
        <v>0</v>
      </c>
      <c r="W69" s="53">
        <f t="shared" si="58"/>
        <v>0</v>
      </c>
      <c r="X69" s="53">
        <f t="shared" si="58"/>
        <v>0</v>
      </c>
      <c r="Y69" s="53">
        <f t="shared" si="58"/>
        <v>0</v>
      </c>
      <c r="Z69" s="53">
        <f t="shared" si="58"/>
        <v>0</v>
      </c>
      <c r="AA69" s="53">
        <f t="shared" si="58"/>
        <v>0</v>
      </c>
      <c r="AB69" s="53">
        <f t="shared" si="58"/>
        <v>0</v>
      </c>
      <c r="AC69" s="53">
        <f t="shared" si="58"/>
        <v>0</v>
      </c>
      <c r="AD69" s="53">
        <f t="shared" si="58"/>
        <v>0</v>
      </c>
      <c r="AE69" s="53">
        <f t="shared" si="58"/>
        <v>0</v>
      </c>
      <c r="AF69" s="53">
        <f t="shared" si="58"/>
        <v>0</v>
      </c>
      <c r="AG69" s="53">
        <f t="shared" si="58"/>
        <v>0</v>
      </c>
      <c r="AH69" s="53">
        <f t="shared" si="58"/>
        <v>0</v>
      </c>
      <c r="AI69" s="53">
        <f t="shared" si="58"/>
        <v>0</v>
      </c>
      <c r="AJ69" s="53">
        <f t="shared" si="58"/>
        <v>0</v>
      </c>
      <c r="AK69" s="53">
        <f t="shared" si="58"/>
        <v>0</v>
      </c>
      <c r="AL69" s="53">
        <f t="shared" si="58"/>
        <v>0</v>
      </c>
      <c r="AM69" s="53">
        <f t="shared" si="58"/>
        <v>0</v>
      </c>
      <c r="AN69" s="53">
        <f t="shared" si="58"/>
        <v>0</v>
      </c>
      <c r="AO69" s="53">
        <f t="shared" si="58"/>
        <v>0</v>
      </c>
      <c r="AP69" s="53">
        <f t="shared" si="58"/>
        <v>0</v>
      </c>
      <c r="AQ69" s="53">
        <f t="shared" si="58"/>
        <v>0</v>
      </c>
      <c r="AR69" s="53">
        <f t="shared" si="58"/>
        <v>0</v>
      </c>
      <c r="AS69" s="53">
        <f t="shared" si="58"/>
        <v>0</v>
      </c>
      <c r="AT69" s="53">
        <f t="shared" si="58"/>
        <v>0</v>
      </c>
      <c r="AU69" s="53">
        <f t="shared" si="58"/>
        <v>0</v>
      </c>
      <c r="AV69" s="53">
        <f t="shared" si="58"/>
        <v>0</v>
      </c>
      <c r="AW69" s="53">
        <f t="shared" si="58"/>
        <v>0</v>
      </c>
      <c r="AX69" s="53">
        <f t="shared" si="58"/>
        <v>0</v>
      </c>
      <c r="AY69" s="53">
        <f t="shared" si="58"/>
        <v>0</v>
      </c>
      <c r="AZ69" s="53">
        <f t="shared" si="58"/>
        <v>0</v>
      </c>
      <c r="BA69" s="53">
        <f t="shared" si="58"/>
        <v>0</v>
      </c>
      <c r="BB69" s="53">
        <f t="shared" si="58"/>
        <v>0</v>
      </c>
      <c r="BC69" s="53">
        <f t="shared" si="58"/>
        <v>0</v>
      </c>
      <c r="BD69" s="53">
        <f t="shared" si="58"/>
        <v>0</v>
      </c>
      <c r="BE69" s="53">
        <f t="shared" si="58"/>
        <v>0</v>
      </c>
      <c r="BF69" s="53">
        <f t="shared" si="58"/>
        <v>0</v>
      </c>
      <c r="BG69" s="53">
        <f t="shared" si="58"/>
        <v>0</v>
      </c>
      <c r="BH69" s="53">
        <f t="shared" si="58"/>
        <v>0</v>
      </c>
      <c r="BI69" s="53">
        <f t="shared" si="58"/>
        <v>0</v>
      </c>
      <c r="BJ69" s="53">
        <f t="shared" si="58"/>
        <v>0</v>
      </c>
      <c r="BK69" s="53">
        <f t="shared" si="58"/>
        <v>0</v>
      </c>
      <c r="BL69" s="53">
        <f t="shared" si="58"/>
        <v>0</v>
      </c>
      <c r="BM69" s="53">
        <f t="shared" si="58"/>
        <v>0</v>
      </c>
      <c r="BN69" s="53">
        <f t="shared" si="58"/>
        <v>0</v>
      </c>
      <c r="BO69" s="53">
        <f t="shared" si="58"/>
        <v>0</v>
      </c>
      <c r="BP69" s="53">
        <f t="shared" si="58"/>
        <v>0</v>
      </c>
      <c r="BQ69" s="53">
        <f t="shared" si="58"/>
        <v>0</v>
      </c>
      <c r="BR69" s="53">
        <f t="shared" si="58"/>
        <v>0</v>
      </c>
      <c r="BS69" s="53">
        <f t="shared" si="58"/>
        <v>0</v>
      </c>
      <c r="BT69" s="53">
        <f t="shared" si="58"/>
        <v>0</v>
      </c>
      <c r="BU69" s="53">
        <f t="shared" si="58"/>
        <v>0</v>
      </c>
      <c r="BV69" s="53">
        <f t="shared" si="58"/>
        <v>0</v>
      </c>
      <c r="BW69" s="53">
        <f t="shared" si="58"/>
        <v>0</v>
      </c>
      <c r="BX69" s="53">
        <f t="shared" si="58"/>
        <v>0</v>
      </c>
      <c r="BY69" s="53">
        <f t="shared" si="58"/>
        <v>0</v>
      </c>
      <c r="BZ69" s="53">
        <f t="shared" si="58"/>
        <v>0</v>
      </c>
      <c r="CA69" s="53">
        <f t="shared" si="58"/>
        <v>0</v>
      </c>
      <c r="CB69" s="53">
        <f t="shared" si="58"/>
        <v>0</v>
      </c>
      <c r="CC69" s="53">
        <f t="shared" si="58"/>
        <v>0</v>
      </c>
      <c r="CD69" s="53">
        <f t="shared" si="58"/>
        <v>0</v>
      </c>
      <c r="CE69" s="53">
        <f t="shared" si="58"/>
        <v>0</v>
      </c>
      <c r="CF69" s="53">
        <f t="shared" ref="CF69:CL69" si="59">-CF68*CF$12</f>
        <v>0</v>
      </c>
      <c r="CG69" s="53">
        <f t="shared" si="59"/>
        <v>0</v>
      </c>
      <c r="CH69" s="53">
        <f t="shared" si="59"/>
        <v>0</v>
      </c>
      <c r="CI69" s="53">
        <f t="shared" si="59"/>
        <v>0</v>
      </c>
      <c r="CJ69" s="53">
        <f t="shared" si="59"/>
        <v>0</v>
      </c>
      <c r="CK69" s="53">
        <f t="shared" si="59"/>
        <v>0</v>
      </c>
      <c r="CL69" s="53">
        <f t="shared" si="59"/>
        <v>0</v>
      </c>
      <c r="CM69" s="53"/>
      <c r="CN69" s="53">
        <f t="shared" ref="CN69:DL69" si="60">-CN68*CN$12</f>
        <v>0</v>
      </c>
      <c r="CO69" s="53" t="e">
        <f t="shared" si="60"/>
        <v>#N/A</v>
      </c>
      <c r="CP69" s="53" t="e">
        <f t="shared" si="60"/>
        <v>#N/A</v>
      </c>
      <c r="CQ69" s="53" t="e">
        <f t="shared" si="60"/>
        <v>#N/A</v>
      </c>
      <c r="CR69" s="53" t="e">
        <f t="shared" si="60"/>
        <v>#N/A</v>
      </c>
      <c r="CS69" s="53" t="e">
        <f t="shared" si="60"/>
        <v>#N/A</v>
      </c>
      <c r="CT69" s="53" t="e">
        <f t="shared" si="60"/>
        <v>#N/A</v>
      </c>
      <c r="CU69" s="53" t="e">
        <f t="shared" si="60"/>
        <v>#N/A</v>
      </c>
      <c r="CV69" s="53" t="e">
        <f t="shared" si="60"/>
        <v>#N/A</v>
      </c>
      <c r="CW69" s="53" t="e">
        <f t="shared" si="60"/>
        <v>#N/A</v>
      </c>
      <c r="CX69" s="53" t="e">
        <f t="shared" si="60"/>
        <v>#N/A</v>
      </c>
      <c r="CY69" s="53" t="e">
        <f t="shared" si="60"/>
        <v>#N/A</v>
      </c>
      <c r="CZ69" s="53" t="e">
        <f t="shared" si="60"/>
        <v>#N/A</v>
      </c>
      <c r="DA69" s="53" t="e">
        <f t="shared" si="60"/>
        <v>#N/A</v>
      </c>
      <c r="DB69" s="53" t="e">
        <f t="shared" si="60"/>
        <v>#N/A</v>
      </c>
      <c r="DC69" s="53" t="e">
        <f t="shared" si="60"/>
        <v>#N/A</v>
      </c>
      <c r="DD69" s="53" t="e">
        <f t="shared" si="60"/>
        <v>#N/A</v>
      </c>
      <c r="DE69" s="53" t="e">
        <f t="shared" si="60"/>
        <v>#N/A</v>
      </c>
      <c r="DF69" s="53" t="e">
        <f t="shared" si="60"/>
        <v>#N/A</v>
      </c>
      <c r="DG69" s="53" t="e">
        <f t="shared" si="60"/>
        <v>#N/A</v>
      </c>
      <c r="DH69" s="53" t="e">
        <f t="shared" si="60"/>
        <v>#N/A</v>
      </c>
      <c r="DI69" s="53" t="e">
        <f t="shared" si="60"/>
        <v>#N/A</v>
      </c>
      <c r="DJ69" s="53" t="e">
        <f t="shared" si="60"/>
        <v>#N/A</v>
      </c>
      <c r="DK69" s="53" t="e">
        <f t="shared" si="60"/>
        <v>#N/A</v>
      </c>
      <c r="DL69" s="53" t="e">
        <f t="shared" si="60"/>
        <v>#N/A</v>
      </c>
    </row>
    <row r="70" spans="7:116" x14ac:dyDescent="0.4">
      <c r="G70" s="280" t="str">
        <f>"% of rev - "&amp;G71</f>
        <v>% of rev - R&amp;D</v>
      </c>
      <c r="J70" s="279"/>
      <c r="K70" s="333">
        <v>0</v>
      </c>
      <c r="L70" s="333">
        <v>0</v>
      </c>
      <c r="M70" s="333">
        <v>0</v>
      </c>
      <c r="N70" s="333">
        <v>0</v>
      </c>
      <c r="O70" s="333">
        <v>0</v>
      </c>
      <c r="P70" s="333">
        <v>0</v>
      </c>
      <c r="S70" s="20" cm="1">
        <f t="array" ref="S70">INDEX($K:$P,ROW(),MATCH(S$3,$K$2:$P$2,0))</f>
        <v>0</v>
      </c>
      <c r="T70" s="20" cm="1">
        <f t="array" ref="T70">INDEX($K:$P,ROW(),MATCH(T$3,$K$2:$P$2,0))</f>
        <v>0</v>
      </c>
      <c r="U70" s="20" cm="1">
        <f t="array" ref="U70">INDEX($K:$P,ROW(),MATCH(U$3,$K$2:$P$2,0))</f>
        <v>0</v>
      </c>
      <c r="V70" s="20" cm="1">
        <f t="array" ref="V70">INDEX($K:$P,ROW(),MATCH(V$3,$K$2:$P$2,0))</f>
        <v>0</v>
      </c>
      <c r="W70" s="20" cm="1">
        <f t="array" ref="W70">INDEX($K:$P,ROW(),MATCH(W$3,$K$2:$P$2,0))</f>
        <v>0</v>
      </c>
      <c r="X70" s="20" cm="1">
        <f t="array" ref="X70">INDEX($K:$P,ROW(),MATCH(X$3,$K$2:$P$2,0))</f>
        <v>0</v>
      </c>
      <c r="Y70" s="20" cm="1">
        <f t="array" ref="Y70">INDEX($K:$P,ROW(),MATCH(Y$3,$K$2:$P$2,0))</f>
        <v>0</v>
      </c>
      <c r="Z70" s="20" cm="1">
        <f t="array" ref="Z70">INDEX($K:$P,ROW(),MATCH(Z$3,$K$2:$P$2,0))</f>
        <v>0</v>
      </c>
      <c r="AA70" s="20" cm="1">
        <f t="array" ref="AA70">INDEX($K:$P,ROW(),MATCH(AA$3,$K$2:$P$2,0))</f>
        <v>0</v>
      </c>
      <c r="AB70" s="20" cm="1">
        <f t="array" ref="AB70">INDEX($K:$P,ROW(),MATCH(AB$3,$K$2:$P$2,0))</f>
        <v>0</v>
      </c>
      <c r="AC70" s="20" cm="1">
        <f t="array" ref="AC70">INDEX($K:$P,ROW(),MATCH(AC$3,$K$2:$P$2,0))</f>
        <v>0</v>
      </c>
      <c r="AD70" s="20" cm="1">
        <f t="array" ref="AD70">INDEX($K:$P,ROW(),MATCH(AD$3,$K$2:$P$2,0))</f>
        <v>0</v>
      </c>
      <c r="AE70" s="20" cm="1">
        <f t="array" ref="AE70">INDEX($K:$P,ROW(),MATCH(AE$3,$K$2:$P$2,0))</f>
        <v>0</v>
      </c>
      <c r="AF70" s="20" cm="1">
        <f t="array" ref="AF70">INDEX($K:$P,ROW(),MATCH(AF$3,$K$2:$P$2,0))</f>
        <v>0</v>
      </c>
      <c r="AG70" s="20" cm="1">
        <f t="array" ref="AG70">INDEX($K:$P,ROW(),MATCH(AG$3,$K$2:$P$2,0))</f>
        <v>0</v>
      </c>
      <c r="AH70" s="20" cm="1">
        <f t="array" ref="AH70">INDEX($K:$P,ROW(),MATCH(AH$3,$K$2:$P$2,0))</f>
        <v>0</v>
      </c>
      <c r="AI70" s="20" cm="1">
        <f t="array" ref="AI70">INDEX($K:$P,ROW(),MATCH(AI$3,$K$2:$P$2,0))</f>
        <v>0</v>
      </c>
      <c r="AJ70" s="20" cm="1">
        <f t="array" ref="AJ70">INDEX($K:$P,ROW(),MATCH(AJ$3,$K$2:$P$2,0))</f>
        <v>0</v>
      </c>
      <c r="AK70" s="20" cm="1">
        <f t="array" ref="AK70">INDEX($K:$P,ROW(),MATCH(AK$3,$K$2:$P$2,0))</f>
        <v>0</v>
      </c>
      <c r="AL70" s="20" cm="1">
        <f t="array" ref="AL70">INDEX($K:$P,ROW(),MATCH(AL$3,$K$2:$P$2,0))</f>
        <v>0</v>
      </c>
      <c r="AM70" s="20" cm="1">
        <f t="array" ref="AM70">INDEX($K:$P,ROW(),MATCH(AM$3,$K$2:$P$2,0))</f>
        <v>0</v>
      </c>
      <c r="AN70" s="20" cm="1">
        <f t="array" ref="AN70">INDEX($K:$P,ROW(),MATCH(AN$3,$K$2:$P$2,0))</f>
        <v>0</v>
      </c>
      <c r="AO70" s="20" cm="1">
        <f t="array" ref="AO70">INDEX($K:$P,ROW(),MATCH(AO$3,$K$2:$P$2,0))</f>
        <v>0</v>
      </c>
      <c r="AP70" s="20" cm="1">
        <f t="array" ref="AP70">INDEX($K:$P,ROW(),MATCH(AP$3,$K$2:$P$2,0))</f>
        <v>0</v>
      </c>
      <c r="AQ70" s="20" cm="1">
        <f t="array" ref="AQ70">INDEX($K:$P,ROW(),MATCH(AQ$3,$K$2:$P$2,0))</f>
        <v>0</v>
      </c>
      <c r="AR70" s="20" cm="1">
        <f t="array" ref="AR70">INDEX($K:$P,ROW(),MATCH(AR$3,$K$2:$P$2,0))</f>
        <v>0</v>
      </c>
      <c r="AS70" s="20" cm="1">
        <f t="array" ref="AS70">INDEX($K:$P,ROW(),MATCH(AS$3,$K$2:$P$2,0))</f>
        <v>0</v>
      </c>
      <c r="AT70" s="20" cm="1">
        <f t="array" ref="AT70">INDEX($K:$P,ROW(),MATCH(AT$3,$K$2:$P$2,0))</f>
        <v>0</v>
      </c>
      <c r="AU70" s="20" cm="1">
        <f t="array" ref="AU70">INDEX($K:$P,ROW(),MATCH(AU$3,$K$2:$P$2,0))</f>
        <v>0</v>
      </c>
      <c r="AV70" s="20" cm="1">
        <f t="array" ref="AV70">INDEX($K:$P,ROW(),MATCH(AV$3,$K$2:$P$2,0))</f>
        <v>0</v>
      </c>
      <c r="AW70" s="20" cm="1">
        <f t="array" ref="AW70">INDEX($K:$P,ROW(),MATCH(AW$3,$K$2:$P$2,0))</f>
        <v>0</v>
      </c>
      <c r="AX70" s="20" cm="1">
        <f t="array" ref="AX70">INDEX($K:$P,ROW(),MATCH(AX$3,$K$2:$P$2,0))</f>
        <v>0</v>
      </c>
      <c r="AY70" s="20" cm="1">
        <f t="array" ref="AY70">INDEX($K:$P,ROW(),MATCH(AY$3,$K$2:$P$2,0))</f>
        <v>0</v>
      </c>
      <c r="AZ70" s="20" cm="1">
        <f t="array" ref="AZ70">INDEX($K:$P,ROW(),MATCH(AZ$3,$K$2:$P$2,0))</f>
        <v>0</v>
      </c>
      <c r="BA70" s="20" cm="1">
        <f t="array" ref="BA70">INDEX($K:$P,ROW(),MATCH(BA$3,$K$2:$P$2,0))</f>
        <v>0</v>
      </c>
      <c r="BB70" s="20" cm="1">
        <f t="array" ref="BB70">INDEX($K:$P,ROW(),MATCH(BB$3,$K$2:$P$2,0))</f>
        <v>0</v>
      </c>
      <c r="BC70" s="20" cm="1">
        <f t="array" ref="BC70">INDEX($K:$P,ROW(),MATCH(BC$3,$K$2:$P$2,0))</f>
        <v>0</v>
      </c>
      <c r="BD70" s="20" cm="1">
        <f t="array" ref="BD70">INDEX($K:$P,ROW(),MATCH(BD$3,$K$2:$P$2,0))</f>
        <v>0</v>
      </c>
      <c r="BE70" s="20" cm="1">
        <f t="array" ref="BE70">INDEX($K:$P,ROW(),MATCH(BE$3,$K$2:$P$2,0))</f>
        <v>0</v>
      </c>
      <c r="BF70" s="20" cm="1">
        <f t="array" ref="BF70">INDEX($K:$P,ROW(),MATCH(BF$3,$K$2:$P$2,0))</f>
        <v>0</v>
      </c>
      <c r="BG70" s="20" cm="1">
        <f t="array" ref="BG70">INDEX($K:$P,ROW(),MATCH(BG$3,$K$2:$P$2,0))</f>
        <v>0</v>
      </c>
      <c r="BH70" s="20" cm="1">
        <f t="array" ref="BH70">INDEX($K:$P,ROW(),MATCH(BH$3,$K$2:$P$2,0))</f>
        <v>0</v>
      </c>
      <c r="BI70" s="20" cm="1">
        <f t="array" ref="BI70">INDEX($K:$P,ROW(),MATCH(BI$3,$K$2:$P$2,0))</f>
        <v>0</v>
      </c>
      <c r="BJ70" s="20" cm="1">
        <f t="array" ref="BJ70">INDEX($K:$P,ROW(),MATCH(BJ$3,$K$2:$P$2,0))</f>
        <v>0</v>
      </c>
      <c r="BK70" s="20" cm="1">
        <f t="array" ref="BK70">INDEX($K:$P,ROW(),MATCH(BK$3,$K$2:$P$2,0))</f>
        <v>0</v>
      </c>
      <c r="BL70" s="20" cm="1">
        <f t="array" ref="BL70">INDEX($K:$P,ROW(),MATCH(BL$3,$K$2:$P$2,0))</f>
        <v>0</v>
      </c>
      <c r="BM70" s="20" cm="1">
        <f t="array" ref="BM70">INDEX($K:$P,ROW(),MATCH(BM$3,$K$2:$P$2,0))</f>
        <v>0</v>
      </c>
      <c r="BN70" s="20" cm="1">
        <f t="array" ref="BN70">INDEX($K:$P,ROW(),MATCH(BN$3,$K$2:$P$2,0))</f>
        <v>0</v>
      </c>
      <c r="BO70" s="20" cm="1">
        <f t="array" ref="BO70">INDEX($K:$P,ROW(),MATCH(BO$3,$K$2:$P$2,0))</f>
        <v>0</v>
      </c>
      <c r="BP70" s="20" cm="1">
        <f t="array" ref="BP70">INDEX($K:$P,ROW(),MATCH(BP$3,$K$2:$P$2,0))</f>
        <v>0</v>
      </c>
      <c r="BQ70" s="20" cm="1">
        <f t="array" ref="BQ70">INDEX($K:$P,ROW(),MATCH(BQ$3,$K$2:$P$2,0))</f>
        <v>0</v>
      </c>
      <c r="BR70" s="20" cm="1">
        <f t="array" ref="BR70">INDEX($K:$P,ROW(),MATCH(BR$3,$K$2:$P$2,0))</f>
        <v>0</v>
      </c>
      <c r="BS70" s="20" cm="1">
        <f t="array" ref="BS70">INDEX($K:$P,ROW(),MATCH(BS$3,$K$2:$P$2,0))</f>
        <v>0</v>
      </c>
      <c r="BT70" s="20" cm="1">
        <f t="array" ref="BT70">INDEX($K:$P,ROW(),MATCH(BT$3,$K$2:$P$2,0))</f>
        <v>0</v>
      </c>
      <c r="BU70" s="20" cm="1">
        <f t="array" ref="BU70">INDEX($K:$P,ROW(),MATCH(BU$3,$K$2:$P$2,0))</f>
        <v>0</v>
      </c>
      <c r="BV70" s="20" cm="1">
        <f t="array" ref="BV70">INDEX($K:$P,ROW(),MATCH(BV$3,$K$2:$P$2,0))</f>
        <v>0</v>
      </c>
      <c r="BW70" s="20" cm="1">
        <f t="array" ref="BW70">INDEX($K:$P,ROW(),MATCH(BW$3,$K$2:$P$2,0))</f>
        <v>0</v>
      </c>
      <c r="BX70" s="20" cm="1">
        <f t="array" ref="BX70">INDEX($K:$P,ROW(),MATCH(BX$3,$K$2:$P$2,0))</f>
        <v>0</v>
      </c>
      <c r="BY70" s="20" cm="1">
        <f t="array" ref="BY70">INDEX($K:$P,ROW(),MATCH(BY$3,$K$2:$P$2,0))</f>
        <v>0</v>
      </c>
      <c r="BZ70" s="20" cm="1">
        <f t="array" ref="BZ70">INDEX($K:$P,ROW(),MATCH(BZ$3,$K$2:$P$2,0))</f>
        <v>0</v>
      </c>
      <c r="CA70" s="20" cm="1">
        <f t="array" ref="CA70">INDEX($K:$P,ROW(),MATCH(CA$3,$K$2:$P$2,0))</f>
        <v>0</v>
      </c>
      <c r="CB70" s="20" cm="1">
        <f t="array" ref="CB70">INDEX($K:$P,ROW(),MATCH(CB$3,$K$2:$P$2,0))</f>
        <v>0</v>
      </c>
      <c r="CC70" s="20" cm="1">
        <f t="array" ref="CC70">INDEX($K:$P,ROW(),MATCH(CC$3,$K$2:$P$2,0))</f>
        <v>0</v>
      </c>
      <c r="CD70" s="20" cm="1">
        <f t="array" ref="CD70">INDEX($K:$P,ROW(),MATCH(CD$3,$K$2:$P$2,0))</f>
        <v>0</v>
      </c>
      <c r="CE70" s="20" cm="1">
        <f t="array" ref="CE70">INDEX($K:$P,ROW(),MATCH(CE$3,$K$2:$P$2,0))</f>
        <v>0</v>
      </c>
      <c r="CF70" s="20" cm="1">
        <f t="array" ref="CF70">INDEX($K:$P,ROW(),MATCH(CF$3,$K$2:$P$2,0))</f>
        <v>0</v>
      </c>
      <c r="CG70" s="20" cm="1">
        <f t="array" ref="CG70">INDEX($K:$P,ROW(),MATCH(CG$3,$K$2:$P$2,0))</f>
        <v>0</v>
      </c>
      <c r="CH70" s="20" cm="1">
        <f t="array" ref="CH70">INDEX($K:$P,ROW(),MATCH(CH$3,$K$2:$P$2,0))</f>
        <v>0</v>
      </c>
      <c r="CI70" s="20" cm="1">
        <f t="array" ref="CI70">INDEX($K:$P,ROW(),MATCH(CI$3,$K$2:$P$2,0))</f>
        <v>0</v>
      </c>
      <c r="CJ70" s="20" cm="1">
        <f t="array" ref="CJ70">INDEX($K:$P,ROW(),MATCH(CJ$3,$K$2:$P$2,0))</f>
        <v>0</v>
      </c>
      <c r="CK70" s="20" cm="1">
        <f t="array" ref="CK70">INDEX($K:$P,ROW(),MATCH(CK$3,$K$2:$P$2,0))</f>
        <v>0</v>
      </c>
      <c r="CL70" s="20" cm="1">
        <f t="array" ref="CL70">INDEX($K:$P,ROW(),MATCH(CL$3,$K$2:$P$2,0))</f>
        <v>0</v>
      </c>
      <c r="CM70" s="20"/>
      <c r="CN70" s="20"/>
      <c r="CO70" s="20" t="e" cm="1">
        <f t="array" ref="CO70">INDEX($K:$P,ROW(),MATCH(CO$3,$K$2:$P$2,0))</f>
        <v>#N/A</v>
      </c>
      <c r="CP70" s="20" t="e" cm="1">
        <f t="array" ref="CP70">INDEX($K:$P,ROW(),MATCH(CP$3,$K$2:$P$2,0))</f>
        <v>#N/A</v>
      </c>
      <c r="CQ70" s="20" t="e" cm="1">
        <f t="array" ref="CQ70">INDEX($K:$P,ROW(),MATCH(CQ$3,$K$2:$P$2,0))</f>
        <v>#N/A</v>
      </c>
      <c r="CR70" s="20" t="e" cm="1">
        <f t="array" ref="CR70">INDEX($K:$P,ROW(),MATCH(CR$3,$K$2:$P$2,0))</f>
        <v>#N/A</v>
      </c>
      <c r="CS70" s="20" t="e" cm="1">
        <f t="array" ref="CS70">INDEX($K:$P,ROW(),MATCH(CS$3,$K$2:$P$2,0))</f>
        <v>#N/A</v>
      </c>
      <c r="CT70" s="20" t="e" cm="1">
        <f t="array" ref="CT70">INDEX($K:$P,ROW(),MATCH(CT$3,$K$2:$P$2,0))</f>
        <v>#N/A</v>
      </c>
      <c r="CU70" s="20" t="e" cm="1">
        <f t="array" ref="CU70">INDEX($K:$P,ROW(),MATCH(CU$3,$K$2:$P$2,0))</f>
        <v>#N/A</v>
      </c>
      <c r="CV70" s="20" t="e" cm="1">
        <f t="array" ref="CV70">INDEX($K:$P,ROW(),MATCH(CV$3,$K$2:$P$2,0))</f>
        <v>#N/A</v>
      </c>
      <c r="CW70" s="20" t="e" cm="1">
        <f t="array" ref="CW70">INDEX($K:$P,ROW(),MATCH(CW$3,$K$2:$P$2,0))</f>
        <v>#N/A</v>
      </c>
      <c r="CX70" s="20" t="e" cm="1">
        <f t="array" ref="CX70">INDEX($K:$P,ROW(),MATCH(CX$3,$K$2:$P$2,0))</f>
        <v>#N/A</v>
      </c>
      <c r="CY70" s="20" t="e" cm="1">
        <f t="array" ref="CY70">INDEX($K:$P,ROW(),MATCH(CY$3,$K$2:$P$2,0))</f>
        <v>#N/A</v>
      </c>
      <c r="CZ70" s="20" t="e" cm="1">
        <f t="array" ref="CZ70">INDEX($K:$P,ROW(),MATCH(CZ$3,$K$2:$P$2,0))</f>
        <v>#N/A</v>
      </c>
      <c r="DA70" s="20" t="e" cm="1">
        <f t="array" ref="DA70">INDEX($K:$P,ROW(),MATCH(DA$3,$K$2:$P$2,0))</f>
        <v>#N/A</v>
      </c>
      <c r="DB70" s="20" t="e" cm="1">
        <f t="array" ref="DB70">INDEX($K:$P,ROW(),MATCH(DB$3,$K$2:$P$2,0))</f>
        <v>#N/A</v>
      </c>
      <c r="DC70" s="20" t="e" cm="1">
        <f t="array" ref="DC70">INDEX($K:$P,ROW(),MATCH(DC$3,$K$2:$P$2,0))</f>
        <v>#N/A</v>
      </c>
      <c r="DD70" s="20" t="e" cm="1">
        <f t="array" ref="DD70">INDEX($K:$P,ROW(),MATCH(DD$3,$K$2:$P$2,0))</f>
        <v>#N/A</v>
      </c>
      <c r="DE70" s="20" t="e" cm="1">
        <f t="array" ref="DE70">INDEX($K:$P,ROW(),MATCH(DE$3,$K$2:$P$2,0))</f>
        <v>#N/A</v>
      </c>
      <c r="DF70" s="20" t="e" cm="1">
        <f t="array" ref="DF70">INDEX($K:$P,ROW(),MATCH(DF$3,$K$2:$P$2,0))</f>
        <v>#N/A</v>
      </c>
      <c r="DG70" s="20" t="e" cm="1">
        <f t="array" ref="DG70">INDEX($K:$P,ROW(),MATCH(DG$3,$K$2:$P$2,0))</f>
        <v>#N/A</v>
      </c>
      <c r="DH70" s="20" t="e" cm="1">
        <f t="array" ref="DH70">INDEX($K:$P,ROW(),MATCH(DH$3,$K$2:$P$2,0))</f>
        <v>#N/A</v>
      </c>
      <c r="DI70" s="20" t="e" cm="1">
        <f t="array" ref="DI70">INDEX($K:$P,ROW(),MATCH(DI$3,$K$2:$P$2,0))</f>
        <v>#N/A</v>
      </c>
      <c r="DJ70" s="20" t="e" cm="1">
        <f t="array" ref="DJ70">INDEX($K:$P,ROW(),MATCH(DJ$3,$K$2:$P$2,0))</f>
        <v>#N/A</v>
      </c>
      <c r="DK70" s="20" t="e" cm="1">
        <f t="array" ref="DK70">INDEX($K:$P,ROW(),MATCH(DK$3,$K$2:$P$2,0))</f>
        <v>#N/A</v>
      </c>
      <c r="DL70" s="20" t="e" cm="1">
        <f t="array" ref="DL70">INDEX($K:$P,ROW(),MATCH(DL$3,$K$2:$P$2,0))</f>
        <v>#N/A</v>
      </c>
    </row>
    <row r="71" spans="7:116" x14ac:dyDescent="0.4">
      <c r="G71" s="332" t="s">
        <v>646</v>
      </c>
      <c r="H71" s="164"/>
      <c r="I71" s="164"/>
      <c r="J71" s="331" t="s">
        <v>651</v>
      </c>
      <c r="K71" s="24">
        <f t="shared" ref="K71:P72" si="61">SUMIF($3:$3,K$2,71:71)</f>
        <v>0</v>
      </c>
      <c r="L71" s="24">
        <f t="shared" si="61"/>
        <v>0</v>
      </c>
      <c r="M71" s="24">
        <f t="shared" si="61"/>
        <v>0</v>
      </c>
      <c r="N71" s="24">
        <f t="shared" si="61"/>
        <v>0</v>
      </c>
      <c r="O71" s="24">
        <f t="shared" si="61"/>
        <v>0</v>
      </c>
      <c r="P71" s="24">
        <f t="shared" si="61"/>
        <v>0</v>
      </c>
      <c r="S71" s="238">
        <f>-S70*S$12</f>
        <v>0</v>
      </c>
      <c r="T71" s="238">
        <f t="shared" ref="T71:CE71" si="62">-T70*T$12</f>
        <v>0</v>
      </c>
      <c r="U71" s="238">
        <f t="shared" si="62"/>
        <v>0</v>
      </c>
      <c r="V71" s="238">
        <f t="shared" si="62"/>
        <v>0</v>
      </c>
      <c r="W71" s="238">
        <f t="shared" si="62"/>
        <v>0</v>
      </c>
      <c r="X71" s="238">
        <f t="shared" si="62"/>
        <v>0</v>
      </c>
      <c r="Y71" s="238">
        <f t="shared" si="62"/>
        <v>0</v>
      </c>
      <c r="Z71" s="238">
        <f t="shared" si="62"/>
        <v>0</v>
      </c>
      <c r="AA71" s="238">
        <f t="shared" si="62"/>
        <v>0</v>
      </c>
      <c r="AB71" s="238">
        <f t="shared" si="62"/>
        <v>0</v>
      </c>
      <c r="AC71" s="238">
        <f t="shared" si="62"/>
        <v>0</v>
      </c>
      <c r="AD71" s="238">
        <f t="shared" si="62"/>
        <v>0</v>
      </c>
      <c r="AE71" s="238">
        <f t="shared" si="62"/>
        <v>0</v>
      </c>
      <c r="AF71" s="238">
        <f t="shared" si="62"/>
        <v>0</v>
      </c>
      <c r="AG71" s="238">
        <f t="shared" si="62"/>
        <v>0</v>
      </c>
      <c r="AH71" s="238">
        <f t="shared" si="62"/>
        <v>0</v>
      </c>
      <c r="AI71" s="238">
        <f t="shared" si="62"/>
        <v>0</v>
      </c>
      <c r="AJ71" s="238">
        <f t="shared" si="62"/>
        <v>0</v>
      </c>
      <c r="AK71" s="238">
        <f t="shared" si="62"/>
        <v>0</v>
      </c>
      <c r="AL71" s="238">
        <f t="shared" si="62"/>
        <v>0</v>
      </c>
      <c r="AM71" s="238">
        <f t="shared" si="62"/>
        <v>0</v>
      </c>
      <c r="AN71" s="238">
        <f t="shared" si="62"/>
        <v>0</v>
      </c>
      <c r="AO71" s="238">
        <f t="shared" si="62"/>
        <v>0</v>
      </c>
      <c r="AP71" s="238">
        <f t="shared" si="62"/>
        <v>0</v>
      </c>
      <c r="AQ71" s="238">
        <f t="shared" si="62"/>
        <v>0</v>
      </c>
      <c r="AR71" s="238">
        <f t="shared" si="62"/>
        <v>0</v>
      </c>
      <c r="AS71" s="238">
        <f t="shared" si="62"/>
        <v>0</v>
      </c>
      <c r="AT71" s="238">
        <f t="shared" si="62"/>
        <v>0</v>
      </c>
      <c r="AU71" s="238">
        <f t="shared" si="62"/>
        <v>0</v>
      </c>
      <c r="AV71" s="238">
        <f t="shared" si="62"/>
        <v>0</v>
      </c>
      <c r="AW71" s="238">
        <f t="shared" si="62"/>
        <v>0</v>
      </c>
      <c r="AX71" s="238">
        <f t="shared" si="62"/>
        <v>0</v>
      </c>
      <c r="AY71" s="238">
        <f t="shared" si="62"/>
        <v>0</v>
      </c>
      <c r="AZ71" s="238">
        <f t="shared" si="62"/>
        <v>0</v>
      </c>
      <c r="BA71" s="238">
        <f t="shared" si="62"/>
        <v>0</v>
      </c>
      <c r="BB71" s="238">
        <f t="shared" si="62"/>
        <v>0</v>
      </c>
      <c r="BC71" s="238">
        <f t="shared" si="62"/>
        <v>0</v>
      </c>
      <c r="BD71" s="238">
        <f t="shared" si="62"/>
        <v>0</v>
      </c>
      <c r="BE71" s="238">
        <f t="shared" si="62"/>
        <v>0</v>
      </c>
      <c r="BF71" s="238">
        <f t="shared" si="62"/>
        <v>0</v>
      </c>
      <c r="BG71" s="238">
        <f t="shared" si="62"/>
        <v>0</v>
      </c>
      <c r="BH71" s="238">
        <f t="shared" si="62"/>
        <v>0</v>
      </c>
      <c r="BI71" s="238">
        <f t="shared" si="62"/>
        <v>0</v>
      </c>
      <c r="BJ71" s="238">
        <f t="shared" si="62"/>
        <v>0</v>
      </c>
      <c r="BK71" s="238">
        <f t="shared" si="62"/>
        <v>0</v>
      </c>
      <c r="BL71" s="238">
        <f t="shared" si="62"/>
        <v>0</v>
      </c>
      <c r="BM71" s="238">
        <f t="shared" si="62"/>
        <v>0</v>
      </c>
      <c r="BN71" s="238">
        <f t="shared" si="62"/>
        <v>0</v>
      </c>
      <c r="BO71" s="238">
        <f t="shared" si="62"/>
        <v>0</v>
      </c>
      <c r="BP71" s="238">
        <f t="shared" si="62"/>
        <v>0</v>
      </c>
      <c r="BQ71" s="238">
        <f t="shared" si="62"/>
        <v>0</v>
      </c>
      <c r="BR71" s="238">
        <f t="shared" si="62"/>
        <v>0</v>
      </c>
      <c r="BS71" s="238">
        <f t="shared" si="62"/>
        <v>0</v>
      </c>
      <c r="BT71" s="238">
        <f t="shared" si="62"/>
        <v>0</v>
      </c>
      <c r="BU71" s="238">
        <f t="shared" si="62"/>
        <v>0</v>
      </c>
      <c r="BV71" s="238">
        <f t="shared" si="62"/>
        <v>0</v>
      </c>
      <c r="BW71" s="238">
        <f t="shared" si="62"/>
        <v>0</v>
      </c>
      <c r="BX71" s="238">
        <f t="shared" si="62"/>
        <v>0</v>
      </c>
      <c r="BY71" s="238">
        <f t="shared" si="62"/>
        <v>0</v>
      </c>
      <c r="BZ71" s="238">
        <f t="shared" si="62"/>
        <v>0</v>
      </c>
      <c r="CA71" s="238">
        <f t="shared" si="62"/>
        <v>0</v>
      </c>
      <c r="CB71" s="238">
        <f t="shared" si="62"/>
        <v>0</v>
      </c>
      <c r="CC71" s="238">
        <f t="shared" si="62"/>
        <v>0</v>
      </c>
      <c r="CD71" s="238">
        <f t="shared" si="62"/>
        <v>0</v>
      </c>
      <c r="CE71" s="238">
        <f t="shared" si="62"/>
        <v>0</v>
      </c>
      <c r="CF71" s="238">
        <f t="shared" ref="CF71:CL71" si="63">-CF70*CF$12</f>
        <v>0</v>
      </c>
      <c r="CG71" s="238">
        <f t="shared" si="63"/>
        <v>0</v>
      </c>
      <c r="CH71" s="238">
        <f t="shared" si="63"/>
        <v>0</v>
      </c>
      <c r="CI71" s="238">
        <f t="shared" si="63"/>
        <v>0</v>
      </c>
      <c r="CJ71" s="238">
        <f t="shared" si="63"/>
        <v>0</v>
      </c>
      <c r="CK71" s="238">
        <f t="shared" si="63"/>
        <v>0</v>
      </c>
      <c r="CL71" s="238">
        <f t="shared" si="63"/>
        <v>0</v>
      </c>
      <c r="CM71" s="53"/>
      <c r="CN71" s="238">
        <f t="shared" ref="CN71:DL71" si="64">-CN70*CN$12</f>
        <v>0</v>
      </c>
      <c r="CO71" s="238" t="e">
        <f t="shared" si="64"/>
        <v>#N/A</v>
      </c>
      <c r="CP71" s="238" t="e">
        <f t="shared" si="64"/>
        <v>#N/A</v>
      </c>
      <c r="CQ71" s="238" t="e">
        <f t="shared" si="64"/>
        <v>#N/A</v>
      </c>
      <c r="CR71" s="238" t="e">
        <f t="shared" si="64"/>
        <v>#N/A</v>
      </c>
      <c r="CS71" s="238" t="e">
        <f t="shared" si="64"/>
        <v>#N/A</v>
      </c>
      <c r="CT71" s="238" t="e">
        <f t="shared" si="64"/>
        <v>#N/A</v>
      </c>
      <c r="CU71" s="238" t="e">
        <f t="shared" si="64"/>
        <v>#N/A</v>
      </c>
      <c r="CV71" s="238" t="e">
        <f t="shared" si="64"/>
        <v>#N/A</v>
      </c>
      <c r="CW71" s="238" t="e">
        <f t="shared" si="64"/>
        <v>#N/A</v>
      </c>
      <c r="CX71" s="238" t="e">
        <f t="shared" si="64"/>
        <v>#N/A</v>
      </c>
      <c r="CY71" s="238" t="e">
        <f t="shared" si="64"/>
        <v>#N/A</v>
      </c>
      <c r="CZ71" s="238" t="e">
        <f t="shared" si="64"/>
        <v>#N/A</v>
      </c>
      <c r="DA71" s="238" t="e">
        <f t="shared" si="64"/>
        <v>#N/A</v>
      </c>
      <c r="DB71" s="238" t="e">
        <f t="shared" si="64"/>
        <v>#N/A</v>
      </c>
      <c r="DC71" s="238" t="e">
        <f t="shared" si="64"/>
        <v>#N/A</v>
      </c>
      <c r="DD71" s="238" t="e">
        <f t="shared" si="64"/>
        <v>#N/A</v>
      </c>
      <c r="DE71" s="238" t="e">
        <f t="shared" si="64"/>
        <v>#N/A</v>
      </c>
      <c r="DF71" s="238" t="e">
        <f t="shared" si="64"/>
        <v>#N/A</v>
      </c>
      <c r="DG71" s="238" t="e">
        <f t="shared" si="64"/>
        <v>#N/A</v>
      </c>
      <c r="DH71" s="238" t="e">
        <f t="shared" si="64"/>
        <v>#N/A</v>
      </c>
      <c r="DI71" s="238" t="e">
        <f t="shared" si="64"/>
        <v>#N/A</v>
      </c>
      <c r="DJ71" s="238" t="e">
        <f t="shared" si="64"/>
        <v>#N/A</v>
      </c>
      <c r="DK71" s="238" t="e">
        <f t="shared" si="64"/>
        <v>#N/A</v>
      </c>
      <c r="DL71" s="238" t="e">
        <f t="shared" si="64"/>
        <v>#N/A</v>
      </c>
    </row>
    <row r="72" spans="7:116" x14ac:dyDescent="0.4">
      <c r="G72" s="9" t="s">
        <v>668</v>
      </c>
      <c r="K72" s="118">
        <f t="shared" si="61"/>
        <v>0</v>
      </c>
      <c r="L72" s="118">
        <f t="shared" si="61"/>
        <v>0.11999999999999998</v>
      </c>
      <c r="M72" s="118">
        <f t="shared" si="61"/>
        <v>0.11999999999999998</v>
      </c>
      <c r="N72" s="118">
        <f t="shared" si="61"/>
        <v>0.11999999999999998</v>
      </c>
      <c r="O72" s="118">
        <f t="shared" si="61"/>
        <v>0.11999999999999998</v>
      </c>
      <c r="P72" s="118">
        <f t="shared" si="61"/>
        <v>0.11999999999999998</v>
      </c>
      <c r="S72" s="28">
        <f t="shared" ref="S72:CD72" si="65">SUMIF(S66:S71,"&lt;"&amp;1)</f>
        <v>0</v>
      </c>
      <c r="T72" s="28">
        <f t="shared" si="65"/>
        <v>0</v>
      </c>
      <c r="U72" s="28">
        <f t="shared" si="65"/>
        <v>0</v>
      </c>
      <c r="V72" s="28">
        <f t="shared" si="65"/>
        <v>0</v>
      </c>
      <c r="W72" s="28">
        <f t="shared" si="65"/>
        <v>0</v>
      </c>
      <c r="X72" s="28">
        <f t="shared" si="65"/>
        <v>0</v>
      </c>
      <c r="Y72" s="28">
        <f t="shared" si="65"/>
        <v>0</v>
      </c>
      <c r="Z72" s="28">
        <f t="shared" si="65"/>
        <v>0</v>
      </c>
      <c r="AA72" s="28">
        <f t="shared" si="65"/>
        <v>0</v>
      </c>
      <c r="AB72" s="28">
        <f t="shared" si="65"/>
        <v>0</v>
      </c>
      <c r="AC72" s="28">
        <f t="shared" si="65"/>
        <v>0</v>
      </c>
      <c r="AD72" s="28">
        <f t="shared" si="65"/>
        <v>0</v>
      </c>
      <c r="AE72" s="28">
        <f t="shared" si="65"/>
        <v>0.01</v>
      </c>
      <c r="AF72" s="28">
        <f t="shared" si="65"/>
        <v>0.01</v>
      </c>
      <c r="AG72" s="28">
        <f t="shared" si="65"/>
        <v>0.01</v>
      </c>
      <c r="AH72" s="28">
        <f t="shared" si="65"/>
        <v>0.01</v>
      </c>
      <c r="AI72" s="28">
        <f t="shared" si="65"/>
        <v>0.01</v>
      </c>
      <c r="AJ72" s="28">
        <f t="shared" si="65"/>
        <v>0.01</v>
      </c>
      <c r="AK72" s="28">
        <f t="shared" si="65"/>
        <v>0.01</v>
      </c>
      <c r="AL72" s="28">
        <f t="shared" si="65"/>
        <v>0.01</v>
      </c>
      <c r="AM72" s="28">
        <f t="shared" si="65"/>
        <v>0.01</v>
      </c>
      <c r="AN72" s="28">
        <f t="shared" si="65"/>
        <v>0.01</v>
      </c>
      <c r="AO72" s="28">
        <f t="shared" si="65"/>
        <v>0.01</v>
      </c>
      <c r="AP72" s="28">
        <f t="shared" si="65"/>
        <v>0.01</v>
      </c>
      <c r="AQ72" s="28">
        <f t="shared" si="65"/>
        <v>0.01</v>
      </c>
      <c r="AR72" s="28">
        <f t="shared" si="65"/>
        <v>0.01</v>
      </c>
      <c r="AS72" s="28">
        <f t="shared" si="65"/>
        <v>0.01</v>
      </c>
      <c r="AT72" s="28">
        <f t="shared" si="65"/>
        <v>0.01</v>
      </c>
      <c r="AU72" s="28">
        <f t="shared" si="65"/>
        <v>0.01</v>
      </c>
      <c r="AV72" s="28">
        <f t="shared" si="65"/>
        <v>0.01</v>
      </c>
      <c r="AW72" s="28">
        <f t="shared" si="65"/>
        <v>0.01</v>
      </c>
      <c r="AX72" s="28">
        <f t="shared" si="65"/>
        <v>0.01</v>
      </c>
      <c r="AY72" s="28">
        <f t="shared" si="65"/>
        <v>0.01</v>
      </c>
      <c r="AZ72" s="28">
        <f t="shared" si="65"/>
        <v>0.01</v>
      </c>
      <c r="BA72" s="28">
        <f t="shared" si="65"/>
        <v>0.01</v>
      </c>
      <c r="BB72" s="28">
        <f t="shared" si="65"/>
        <v>0.01</v>
      </c>
      <c r="BC72" s="28">
        <f t="shared" si="65"/>
        <v>0.01</v>
      </c>
      <c r="BD72" s="28">
        <f t="shared" si="65"/>
        <v>0.01</v>
      </c>
      <c r="BE72" s="28">
        <f t="shared" si="65"/>
        <v>0.01</v>
      </c>
      <c r="BF72" s="28">
        <f t="shared" si="65"/>
        <v>0.01</v>
      </c>
      <c r="BG72" s="28">
        <f t="shared" si="65"/>
        <v>0.01</v>
      </c>
      <c r="BH72" s="28">
        <f t="shared" si="65"/>
        <v>0.01</v>
      </c>
      <c r="BI72" s="28">
        <f t="shared" si="65"/>
        <v>0.01</v>
      </c>
      <c r="BJ72" s="28">
        <f t="shared" si="65"/>
        <v>0.01</v>
      </c>
      <c r="BK72" s="28">
        <f t="shared" si="65"/>
        <v>0.01</v>
      </c>
      <c r="BL72" s="28">
        <f t="shared" si="65"/>
        <v>0.01</v>
      </c>
      <c r="BM72" s="28">
        <f t="shared" si="65"/>
        <v>0.01</v>
      </c>
      <c r="BN72" s="28">
        <f t="shared" si="65"/>
        <v>0.01</v>
      </c>
      <c r="BO72" s="28">
        <f t="shared" si="65"/>
        <v>0.01</v>
      </c>
      <c r="BP72" s="28">
        <f t="shared" si="65"/>
        <v>0.01</v>
      </c>
      <c r="BQ72" s="28">
        <f t="shared" si="65"/>
        <v>0.01</v>
      </c>
      <c r="BR72" s="28">
        <f t="shared" si="65"/>
        <v>0.01</v>
      </c>
      <c r="BS72" s="28">
        <f t="shared" si="65"/>
        <v>0.01</v>
      </c>
      <c r="BT72" s="28">
        <f t="shared" si="65"/>
        <v>0.01</v>
      </c>
      <c r="BU72" s="28">
        <f t="shared" si="65"/>
        <v>0.01</v>
      </c>
      <c r="BV72" s="28">
        <f t="shared" si="65"/>
        <v>0.01</v>
      </c>
      <c r="BW72" s="28">
        <f t="shared" si="65"/>
        <v>0.01</v>
      </c>
      <c r="BX72" s="28">
        <f t="shared" si="65"/>
        <v>0.01</v>
      </c>
      <c r="BY72" s="28">
        <f t="shared" si="65"/>
        <v>0.01</v>
      </c>
      <c r="BZ72" s="28">
        <f t="shared" si="65"/>
        <v>0.01</v>
      </c>
      <c r="CA72" s="28">
        <f t="shared" si="65"/>
        <v>0.01</v>
      </c>
      <c r="CB72" s="28">
        <f t="shared" si="65"/>
        <v>0.01</v>
      </c>
      <c r="CC72" s="28">
        <f t="shared" si="65"/>
        <v>0.01</v>
      </c>
      <c r="CD72" s="28">
        <f t="shared" si="65"/>
        <v>0.01</v>
      </c>
      <c r="CE72" s="28">
        <f t="shared" ref="CE72:CL72" si="66">SUMIF(CE66:CE71,"&lt;"&amp;1)</f>
        <v>0.01</v>
      </c>
      <c r="CF72" s="28">
        <f t="shared" si="66"/>
        <v>0.01</v>
      </c>
      <c r="CG72" s="28">
        <f t="shared" si="66"/>
        <v>0.01</v>
      </c>
      <c r="CH72" s="28">
        <f t="shared" si="66"/>
        <v>0.01</v>
      </c>
      <c r="CI72" s="28">
        <f t="shared" si="66"/>
        <v>0.01</v>
      </c>
      <c r="CJ72" s="28">
        <f t="shared" si="66"/>
        <v>0.01</v>
      </c>
      <c r="CK72" s="28">
        <f t="shared" si="66"/>
        <v>0.01</v>
      </c>
      <c r="CL72" s="28">
        <f t="shared" si="66"/>
        <v>0.01</v>
      </c>
      <c r="CN72" s="28"/>
      <c r="CO72" s="28">
        <f t="shared" ref="CO72:DL72" si="67">SUMIF(CO66:CO71,"&lt;"&amp;1)</f>
        <v>0</v>
      </c>
      <c r="CP72" s="28">
        <f t="shared" si="67"/>
        <v>0</v>
      </c>
      <c r="CQ72" s="28">
        <f t="shared" si="67"/>
        <v>0</v>
      </c>
      <c r="CR72" s="28">
        <f t="shared" si="67"/>
        <v>0</v>
      </c>
      <c r="CS72" s="28">
        <f t="shared" si="67"/>
        <v>0</v>
      </c>
      <c r="CT72" s="28">
        <f t="shared" si="67"/>
        <v>0</v>
      </c>
      <c r="CU72" s="28">
        <f t="shared" si="67"/>
        <v>0</v>
      </c>
      <c r="CV72" s="28">
        <f t="shared" si="67"/>
        <v>0</v>
      </c>
      <c r="CW72" s="28">
        <f t="shared" si="67"/>
        <v>0</v>
      </c>
      <c r="CX72" s="28">
        <f t="shared" si="67"/>
        <v>0</v>
      </c>
      <c r="CY72" s="28">
        <f t="shared" si="67"/>
        <v>0</v>
      </c>
      <c r="CZ72" s="28">
        <f t="shared" si="67"/>
        <v>0</v>
      </c>
      <c r="DA72" s="28">
        <f t="shared" si="67"/>
        <v>0</v>
      </c>
      <c r="DB72" s="28">
        <f t="shared" si="67"/>
        <v>0</v>
      </c>
      <c r="DC72" s="28">
        <f t="shared" si="67"/>
        <v>0</v>
      </c>
      <c r="DD72" s="28">
        <f t="shared" si="67"/>
        <v>0</v>
      </c>
      <c r="DE72" s="28">
        <f t="shared" si="67"/>
        <v>0</v>
      </c>
      <c r="DF72" s="28">
        <f t="shared" si="67"/>
        <v>0</v>
      </c>
      <c r="DG72" s="28">
        <f t="shared" si="67"/>
        <v>0</v>
      </c>
      <c r="DH72" s="28">
        <f t="shared" si="67"/>
        <v>0</v>
      </c>
      <c r="DI72" s="28">
        <f t="shared" si="67"/>
        <v>0</v>
      </c>
      <c r="DJ72" s="28">
        <f t="shared" si="67"/>
        <v>0</v>
      </c>
      <c r="DK72" s="28">
        <f t="shared" si="67"/>
        <v>0</v>
      </c>
      <c r="DL72" s="28">
        <f t="shared" si="67"/>
        <v>0</v>
      </c>
    </row>
  </sheetData>
  <conditionalFormatting sqref="A1:XFD1">
    <cfRule type="cellIs" dxfId="3" priority="1" stopIfTrue="1" operator="notEqual">
      <formula>0.6545646468</formula>
    </cfRule>
  </conditionalFormatting>
  <dataValidations disablePrompts="1" count="5">
    <dataValidation type="list" allowBlank="1" showInputMessage="1" showErrorMessage="1" sqref="J52:J56 J71 J69 J67" xr:uid="{0766F2F8-6946-41A9-AEAB-3072EF560152}">
      <formula1>$G$22:$G$25</formula1>
    </dataValidation>
    <dataValidation type="list" allowBlank="1" showInputMessage="1" showErrorMessage="1" sqref="J68 J70" xr:uid="{B94F4B6D-9059-466E-81C2-FA2CC2EEF7C6}">
      <formula1>$G$38:$G$41</formula1>
    </dataValidation>
    <dataValidation type="custom" allowBlank="1" showInputMessage="1" showErrorMessage="1" sqref="K52:P56" xr:uid="{7339535A-46A2-4306-905A-B0D56FA9E471}">
      <formula1>K52&lt;=0</formula1>
    </dataValidation>
    <dataValidation type="custom" allowBlank="1" showInputMessage="1" showErrorMessage="1" sqref="K66:P66 K70:P70 K68:P68" xr:uid="{3911241F-8B9F-4828-8122-F0B739BDDAC2}">
      <formula1>AND(K66&gt;=0, K66&lt;=1)</formula1>
    </dataValidation>
    <dataValidation type="custom" allowBlank="1" showInputMessage="1" showErrorMessage="1" sqref="I38:I41" xr:uid="{4857D830-2325-4BD4-9613-3D7A40F6BF2F}">
      <formula1>I38&gt;=0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8114" r:id="rId4" name="PayrollDeleteButton">
              <controlPr defaultSize="0" print="0" autoFill="0" autoPict="0">
                <anchor moveWithCells="1" sizeWithCells="1">
                  <from>
                    <xdr:col>6</xdr:col>
                    <xdr:colOff>59871</xdr:colOff>
                    <xdr:row>33</xdr:row>
                    <xdr:rowOff>103414</xdr:rowOff>
                  </from>
                  <to>
                    <xdr:col>7</xdr:col>
                    <xdr:colOff>315686</xdr:colOff>
                    <xdr:row>34</xdr:row>
                    <xdr:rowOff>157843</xdr:rowOff>
                  </to>
                </anchor>
              </controlPr>
            </control>
          </mc:Choice>
        </mc:AlternateContent>
        <mc:AlternateContent xmlns:mc="http://schemas.openxmlformats.org/markup-compatibility/2006">
          <mc:Choice Requires="x14">
            <control shapeId="218116" r:id="rId5" name="NEFDeleteRow">
              <controlPr defaultSize="0" print="0" autoFill="0" autoPict="0">
                <anchor moveWithCells="1" sizeWithCells="1">
                  <from>
                    <xdr:col>6</xdr:col>
                    <xdr:colOff>65314</xdr:colOff>
                    <xdr:row>48</xdr:row>
                    <xdr:rowOff>27214</xdr:rowOff>
                  </from>
                  <to>
                    <xdr:col>7</xdr:col>
                    <xdr:colOff>326571</xdr:colOff>
                    <xdr:row>49</xdr:row>
                    <xdr:rowOff>87086</xdr:rowOff>
                  </to>
                </anchor>
              </controlPr>
            </control>
          </mc:Choice>
        </mc:AlternateContent>
        <mc:AlternateContent xmlns:mc="http://schemas.openxmlformats.org/markup-compatibility/2006">
          <mc:Choice Requires="x14">
            <control shapeId="218118" r:id="rId6" name="NEDeleteItem">
              <controlPr defaultSize="0" print="0" autoFill="0" autoPict="0">
                <anchor moveWithCells="1" sizeWithCells="1">
                  <from>
                    <xdr:col>6</xdr:col>
                    <xdr:colOff>59871</xdr:colOff>
                    <xdr:row>61</xdr:row>
                    <xdr:rowOff>125186</xdr:rowOff>
                  </from>
                  <to>
                    <xdr:col>7</xdr:col>
                    <xdr:colOff>261257</xdr:colOff>
                    <xdr:row>63</xdr:row>
                    <xdr:rowOff>21771</xdr:rowOff>
                  </to>
                </anchor>
              </controlPr>
            </control>
          </mc:Choice>
        </mc:AlternateContent>
        <mc:AlternateContent xmlns:mc="http://schemas.openxmlformats.org/markup-compatibility/2006">
          <mc:Choice Requires="x14">
            <control shapeId="218119" r:id="rId7" name="AddCategoryButton">
              <controlPr defaultSize="0" print="0" autoFill="0" autoPict="0">
                <anchor moveWithCells="1" sizeWithCells="1">
                  <from>
                    <xdr:col>6</xdr:col>
                    <xdr:colOff>87086</xdr:colOff>
                    <xdr:row>14</xdr:row>
                    <xdr:rowOff>174171</xdr:rowOff>
                  </from>
                  <to>
                    <xdr:col>7</xdr:col>
                    <xdr:colOff>353786</xdr:colOff>
                    <xdr:row>16</xdr:row>
                    <xdr:rowOff>59871</xdr:rowOff>
                  </to>
                </anchor>
              </controlPr>
            </control>
          </mc:Choice>
        </mc:AlternateContent>
        <mc:AlternateContent xmlns:mc="http://schemas.openxmlformats.org/markup-compatibility/2006">
          <mc:Choice Requires="x14">
            <control shapeId="218120" r:id="rId8" name="DeleteCategoryButton">
              <controlPr defaultSize="0" print="0" autoFill="0" autoPict="0">
                <anchor moveWithCells="1" sizeWithCells="1">
                  <from>
                    <xdr:col>6</xdr:col>
                    <xdr:colOff>87086</xdr:colOff>
                    <xdr:row>16</xdr:row>
                    <xdr:rowOff>152400</xdr:rowOff>
                  </from>
                  <to>
                    <xdr:col>7</xdr:col>
                    <xdr:colOff>348343</xdr:colOff>
                    <xdr:row>18</xdr:row>
                    <xdr:rowOff>27214</xdr:rowOff>
                  </to>
                </anchor>
              </controlPr>
            </control>
          </mc:Choice>
        </mc:AlternateContent>
        <mc:AlternateContent xmlns:mc="http://schemas.openxmlformats.org/markup-compatibility/2006">
          <mc:Choice Requires="x14">
            <control shapeId="218121" r:id="rId9" name="PayrollAddRowButton">
              <controlPr defaultSize="0" print="0" autoFill="0" autoPict="0">
                <anchor moveWithCells="1" sizeWithCells="1">
                  <from>
                    <xdr:col>6</xdr:col>
                    <xdr:colOff>43543</xdr:colOff>
                    <xdr:row>31</xdr:row>
                    <xdr:rowOff>76200</xdr:rowOff>
                  </from>
                  <to>
                    <xdr:col>7</xdr:col>
                    <xdr:colOff>304800</xdr:colOff>
                    <xdr:row>32</xdr:row>
                    <xdr:rowOff>141514</xdr:rowOff>
                  </to>
                </anchor>
              </controlPr>
            </control>
          </mc:Choice>
        </mc:AlternateContent>
        <mc:AlternateContent xmlns:mc="http://schemas.openxmlformats.org/markup-compatibility/2006">
          <mc:Choice Requires="x14">
            <control shapeId="218122" r:id="rId10" name="NDFAddRow">
              <controlPr defaultSize="0" print="0" autoFill="0" autoPict="0">
                <anchor moveWithCells="1" sizeWithCells="1">
                  <from>
                    <xdr:col>6</xdr:col>
                    <xdr:colOff>76200</xdr:colOff>
                    <xdr:row>46</xdr:row>
                    <xdr:rowOff>43543</xdr:rowOff>
                  </from>
                  <to>
                    <xdr:col>7</xdr:col>
                    <xdr:colOff>337457</xdr:colOff>
                    <xdr:row>47</xdr:row>
                    <xdr:rowOff>97971</xdr:rowOff>
                  </to>
                </anchor>
              </controlPr>
            </control>
          </mc:Choice>
        </mc:AlternateContent>
        <mc:AlternateContent xmlns:mc="http://schemas.openxmlformats.org/markup-compatibility/2006">
          <mc:Choice Requires="x14">
            <control shapeId="218124" r:id="rId11" name="NEDAddItem">
              <controlPr defaultSize="0" print="0" autoFill="0" autoPict="0">
                <anchor moveWithCells="1" sizeWithCells="1">
                  <from>
                    <xdr:col>6</xdr:col>
                    <xdr:colOff>48986</xdr:colOff>
                    <xdr:row>59</xdr:row>
                    <xdr:rowOff>97971</xdr:rowOff>
                  </from>
                  <to>
                    <xdr:col>7</xdr:col>
                    <xdr:colOff>255814</xdr:colOff>
                    <xdr:row>60</xdr:row>
                    <xdr:rowOff>174171</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7117D0-D32D-4036-BA14-2877C3AF49A2}">
  <sheetPr codeName="Sheet3">
    <tabColor theme="4"/>
  </sheetPr>
  <dimension ref="A1:DL26"/>
  <sheetViews>
    <sheetView showGridLines="0" zoomScale="70" zoomScaleNormal="70" workbookViewId="0">
      <pane xSplit="9" ySplit="9" topLeftCell="J10" activePane="bottomRight" state="frozen"/>
      <selection pane="topRight"/>
      <selection pane="bottomLeft"/>
      <selection pane="bottomRight"/>
    </sheetView>
  </sheetViews>
  <sheetFormatPr defaultRowHeight="14.6" outlineLevelRow="1" outlineLevelCol="1" x14ac:dyDescent="0.4"/>
  <cols>
    <col min="1" max="1" width="2.07421875" customWidth="1"/>
    <col min="2" max="6" width="8.69140625" customWidth="1" outlineLevel="1"/>
    <col min="7" max="7" width="28.84375" style="8" bestFit="1" customWidth="1"/>
    <col min="8" max="8" width="13.53515625" bestFit="1" customWidth="1"/>
    <col min="9" max="9" width="11.23046875" bestFit="1" customWidth="1"/>
    <col min="10" max="10" width="11.61328125" customWidth="1"/>
    <col min="11" max="11" width="13.84375" customWidth="1"/>
    <col min="12" max="16" width="13.84375" bestFit="1" customWidth="1"/>
    <col min="17" max="17" width="2.921875" customWidth="1"/>
    <col min="18" max="18" width="13.84375" customWidth="1"/>
    <col min="19" max="90" width="13.84375" bestFit="1" customWidth="1"/>
    <col min="91" max="91" width="8.69140625" customWidth="1"/>
    <col min="92" max="92" width="6.69140625" customWidth="1"/>
    <col min="93" max="93" width="13.84375" customWidth="1"/>
    <col min="94" max="109" width="11.69140625" customWidth="1"/>
    <col min="110" max="116" width="10.15234375" customWidth="1"/>
  </cols>
  <sheetData>
    <row r="1" spans="1:116" ht="15" thickBot="1" x14ac:dyDescent="0.45">
      <c r="K1" s="113">
        <f>'IS BS CF'!K2</f>
        <v>2024</v>
      </c>
      <c r="L1" s="113">
        <f t="shared" ref="L1:P1" si="0">L2</f>
        <v>2025</v>
      </c>
      <c r="M1" s="113">
        <f t="shared" si="0"/>
        <v>2026</v>
      </c>
      <c r="N1" s="113">
        <f t="shared" si="0"/>
        <v>2027</v>
      </c>
      <c r="O1" s="113">
        <f t="shared" si="0"/>
        <v>2028</v>
      </c>
      <c r="P1" s="113">
        <f t="shared" si="0"/>
        <v>2029</v>
      </c>
      <c r="R1" s="114">
        <f>R2</f>
        <v>45291</v>
      </c>
      <c r="S1" s="114">
        <f t="shared" ref="S1:CD1" si="1">S2</f>
        <v>45322</v>
      </c>
      <c r="T1" s="114">
        <f t="shared" si="1"/>
        <v>45351</v>
      </c>
      <c r="U1" s="114">
        <f t="shared" si="1"/>
        <v>45382</v>
      </c>
      <c r="V1" s="114">
        <f t="shared" si="1"/>
        <v>45412</v>
      </c>
      <c r="W1" s="114">
        <f t="shared" si="1"/>
        <v>45443</v>
      </c>
      <c r="X1" s="114">
        <f t="shared" si="1"/>
        <v>45473</v>
      </c>
      <c r="Y1" s="114">
        <f t="shared" si="1"/>
        <v>45504</v>
      </c>
      <c r="Z1" s="114">
        <f t="shared" si="1"/>
        <v>45535</v>
      </c>
      <c r="AA1" s="114">
        <f t="shared" si="1"/>
        <v>45565</v>
      </c>
      <c r="AB1" s="114">
        <f t="shared" si="1"/>
        <v>45596</v>
      </c>
      <c r="AC1" s="114">
        <f t="shared" si="1"/>
        <v>45626</v>
      </c>
      <c r="AD1" s="114">
        <f t="shared" si="1"/>
        <v>45657</v>
      </c>
      <c r="AE1" s="114">
        <f t="shared" si="1"/>
        <v>45688</v>
      </c>
      <c r="AF1" s="114">
        <f t="shared" si="1"/>
        <v>45716</v>
      </c>
      <c r="AG1" s="114">
        <f t="shared" si="1"/>
        <v>45747</v>
      </c>
      <c r="AH1" s="114">
        <f t="shared" si="1"/>
        <v>45777</v>
      </c>
      <c r="AI1" s="114">
        <f t="shared" si="1"/>
        <v>45808</v>
      </c>
      <c r="AJ1" s="114">
        <f t="shared" si="1"/>
        <v>45838</v>
      </c>
      <c r="AK1" s="114">
        <f t="shared" si="1"/>
        <v>45869</v>
      </c>
      <c r="AL1" s="114">
        <f t="shared" si="1"/>
        <v>45900</v>
      </c>
      <c r="AM1" s="114">
        <f t="shared" si="1"/>
        <v>45930</v>
      </c>
      <c r="AN1" s="114">
        <f t="shared" si="1"/>
        <v>45961</v>
      </c>
      <c r="AO1" s="114">
        <f t="shared" si="1"/>
        <v>45991</v>
      </c>
      <c r="AP1" s="114">
        <f t="shared" si="1"/>
        <v>46022</v>
      </c>
      <c r="AQ1" s="114">
        <f t="shared" si="1"/>
        <v>46053</v>
      </c>
      <c r="AR1" s="114">
        <f t="shared" si="1"/>
        <v>46081</v>
      </c>
      <c r="AS1" s="114">
        <f t="shared" si="1"/>
        <v>46112</v>
      </c>
      <c r="AT1" s="114">
        <f t="shared" si="1"/>
        <v>46142</v>
      </c>
      <c r="AU1" s="114">
        <f t="shared" si="1"/>
        <v>46173</v>
      </c>
      <c r="AV1" s="114">
        <f t="shared" si="1"/>
        <v>46203</v>
      </c>
      <c r="AW1" s="114">
        <f t="shared" si="1"/>
        <v>46234</v>
      </c>
      <c r="AX1" s="114">
        <f t="shared" si="1"/>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si="1"/>
        <v>47238</v>
      </c>
      <c r="CE1" s="114">
        <f t="shared" ref="CE1:CL1" si="2">CE2</f>
        <v>47269</v>
      </c>
      <c r="CF1" s="114">
        <f t="shared" si="2"/>
        <v>47299</v>
      </c>
      <c r="CG1" s="114">
        <f t="shared" si="2"/>
        <v>47330</v>
      </c>
      <c r="CH1" s="114">
        <f t="shared" si="2"/>
        <v>47361</v>
      </c>
      <c r="CI1" s="114">
        <f t="shared" si="2"/>
        <v>47391</v>
      </c>
      <c r="CJ1" s="114">
        <f t="shared" si="2"/>
        <v>47422</v>
      </c>
      <c r="CK1" s="114">
        <f t="shared" si="2"/>
        <v>47452</v>
      </c>
      <c r="CL1" s="114">
        <f t="shared" si="2"/>
        <v>47483</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outlineLevel="1" x14ac:dyDescent="0.4">
      <c r="G2"/>
      <c r="K2">
        <f>'IS BS CF'!K3</f>
        <v>2024</v>
      </c>
      <c r="L2">
        <f>K2+1</f>
        <v>2025</v>
      </c>
      <c r="M2">
        <f>L2+1</f>
        <v>2026</v>
      </c>
      <c r="N2">
        <f>M2+1</f>
        <v>2027</v>
      </c>
      <c r="O2">
        <f>N2+1</f>
        <v>2028</v>
      </c>
      <c r="P2">
        <f>O2+1</f>
        <v>2029</v>
      </c>
      <c r="R2" s="351">
        <f>EOMONTH(S2,-1)</f>
        <v>45291</v>
      </c>
      <c r="S2" s="359">
        <f>+EOMONTH('IS BS CF'!$N$12,0)</f>
        <v>45322</v>
      </c>
      <c r="T2" s="351">
        <f t="shared" ref="T2:CE2" si="4">EOMONTH(S2,1)</f>
        <v>45351</v>
      </c>
      <c r="U2" s="351">
        <f t="shared" si="4"/>
        <v>45382</v>
      </c>
      <c r="V2" s="351">
        <f t="shared" si="4"/>
        <v>45412</v>
      </c>
      <c r="W2" s="351">
        <f t="shared" si="4"/>
        <v>45443</v>
      </c>
      <c r="X2" s="351">
        <f t="shared" si="4"/>
        <v>45473</v>
      </c>
      <c r="Y2" s="351">
        <f t="shared" si="4"/>
        <v>45504</v>
      </c>
      <c r="Z2" s="351">
        <f t="shared" si="4"/>
        <v>45535</v>
      </c>
      <c r="AA2" s="351">
        <f t="shared" si="4"/>
        <v>45565</v>
      </c>
      <c r="AB2" s="351">
        <f t="shared" si="4"/>
        <v>45596</v>
      </c>
      <c r="AC2" s="351">
        <f t="shared" si="4"/>
        <v>45626</v>
      </c>
      <c r="AD2" s="351">
        <f t="shared" si="4"/>
        <v>45657</v>
      </c>
      <c r="AE2" s="351">
        <f t="shared" si="4"/>
        <v>45688</v>
      </c>
      <c r="AF2" s="351">
        <f t="shared" si="4"/>
        <v>45716</v>
      </c>
      <c r="AG2" s="351">
        <f t="shared" si="4"/>
        <v>45747</v>
      </c>
      <c r="AH2" s="351">
        <f t="shared" si="4"/>
        <v>45777</v>
      </c>
      <c r="AI2" s="351">
        <f t="shared" si="4"/>
        <v>45808</v>
      </c>
      <c r="AJ2" s="351">
        <f t="shared" si="4"/>
        <v>45838</v>
      </c>
      <c r="AK2" s="351">
        <f t="shared" si="4"/>
        <v>45869</v>
      </c>
      <c r="AL2" s="351">
        <f t="shared" si="4"/>
        <v>45900</v>
      </c>
      <c r="AM2" s="351">
        <f t="shared" si="4"/>
        <v>45930</v>
      </c>
      <c r="AN2" s="351">
        <f t="shared" si="4"/>
        <v>45961</v>
      </c>
      <c r="AO2" s="351">
        <f t="shared" si="4"/>
        <v>45991</v>
      </c>
      <c r="AP2" s="351">
        <f t="shared" si="4"/>
        <v>46022</v>
      </c>
      <c r="AQ2" s="351">
        <f t="shared" si="4"/>
        <v>46053</v>
      </c>
      <c r="AR2" s="351">
        <f t="shared" si="4"/>
        <v>46081</v>
      </c>
      <c r="AS2" s="351">
        <f t="shared" si="4"/>
        <v>46112</v>
      </c>
      <c r="AT2" s="351">
        <f t="shared" si="4"/>
        <v>46142</v>
      </c>
      <c r="AU2" s="351">
        <f t="shared" si="4"/>
        <v>46173</v>
      </c>
      <c r="AV2" s="351">
        <f t="shared" si="4"/>
        <v>46203</v>
      </c>
      <c r="AW2" s="351">
        <f t="shared" si="4"/>
        <v>46234</v>
      </c>
      <c r="AX2" s="351">
        <f t="shared" si="4"/>
        <v>46265</v>
      </c>
      <c r="AY2" s="351">
        <f t="shared" si="4"/>
        <v>46295</v>
      </c>
      <c r="AZ2" s="351">
        <f t="shared" si="4"/>
        <v>46326</v>
      </c>
      <c r="BA2" s="351">
        <f t="shared" si="4"/>
        <v>46356</v>
      </c>
      <c r="BB2" s="351">
        <f t="shared" si="4"/>
        <v>46387</v>
      </c>
      <c r="BC2" s="351">
        <f t="shared" si="4"/>
        <v>46418</v>
      </c>
      <c r="BD2" s="351">
        <f t="shared" si="4"/>
        <v>46446</v>
      </c>
      <c r="BE2" s="351">
        <f t="shared" si="4"/>
        <v>46477</v>
      </c>
      <c r="BF2" s="351">
        <f t="shared" si="4"/>
        <v>46507</v>
      </c>
      <c r="BG2" s="351">
        <f t="shared" si="4"/>
        <v>46538</v>
      </c>
      <c r="BH2" s="351">
        <f t="shared" si="4"/>
        <v>46568</v>
      </c>
      <c r="BI2" s="351">
        <f t="shared" si="4"/>
        <v>46599</v>
      </c>
      <c r="BJ2" s="351">
        <f t="shared" si="4"/>
        <v>46630</v>
      </c>
      <c r="BK2" s="351">
        <f t="shared" si="4"/>
        <v>46660</v>
      </c>
      <c r="BL2" s="351">
        <f t="shared" si="4"/>
        <v>46691</v>
      </c>
      <c r="BM2" s="351">
        <f t="shared" si="4"/>
        <v>46721</v>
      </c>
      <c r="BN2" s="351">
        <f t="shared" si="4"/>
        <v>46752</v>
      </c>
      <c r="BO2" s="351">
        <f t="shared" si="4"/>
        <v>46783</v>
      </c>
      <c r="BP2" s="351">
        <f t="shared" si="4"/>
        <v>46812</v>
      </c>
      <c r="BQ2" s="351">
        <f t="shared" si="4"/>
        <v>46843</v>
      </c>
      <c r="BR2" s="351">
        <f t="shared" si="4"/>
        <v>46873</v>
      </c>
      <c r="BS2" s="351">
        <f t="shared" si="4"/>
        <v>46904</v>
      </c>
      <c r="BT2" s="351">
        <f t="shared" si="4"/>
        <v>46934</v>
      </c>
      <c r="BU2" s="351">
        <f t="shared" si="4"/>
        <v>46965</v>
      </c>
      <c r="BV2" s="351">
        <f t="shared" si="4"/>
        <v>46996</v>
      </c>
      <c r="BW2" s="351">
        <f t="shared" si="4"/>
        <v>47026</v>
      </c>
      <c r="BX2" s="351">
        <f t="shared" si="4"/>
        <v>47057</v>
      </c>
      <c r="BY2" s="351">
        <f t="shared" si="4"/>
        <v>47087</v>
      </c>
      <c r="BZ2" s="351">
        <f t="shared" si="4"/>
        <v>47118</v>
      </c>
      <c r="CA2" s="351">
        <f t="shared" si="4"/>
        <v>47149</v>
      </c>
      <c r="CB2" s="351">
        <f t="shared" si="4"/>
        <v>47177</v>
      </c>
      <c r="CC2" s="351">
        <f t="shared" si="4"/>
        <v>47208</v>
      </c>
      <c r="CD2" s="351">
        <f t="shared" si="4"/>
        <v>47238</v>
      </c>
      <c r="CE2" s="351">
        <f t="shared" si="4"/>
        <v>47269</v>
      </c>
      <c r="CF2" s="351">
        <f t="shared" ref="CF2:CL2" si="5">EOMONTH(CE2,1)</f>
        <v>47299</v>
      </c>
      <c r="CG2" s="351">
        <f t="shared" si="5"/>
        <v>47330</v>
      </c>
      <c r="CH2" s="351">
        <f t="shared" si="5"/>
        <v>47361</v>
      </c>
      <c r="CI2" s="351">
        <f t="shared" si="5"/>
        <v>47391</v>
      </c>
      <c r="CJ2" s="351">
        <f t="shared" si="5"/>
        <v>47422</v>
      </c>
      <c r="CK2" s="351">
        <f t="shared" si="5"/>
        <v>47452</v>
      </c>
      <c r="CL2" s="351">
        <f t="shared" si="5"/>
        <v>47483</v>
      </c>
      <c r="CN2" s="351">
        <f>EOMONTH(CO2,-3)</f>
        <v>45291</v>
      </c>
      <c r="CO2" s="351">
        <v>45352</v>
      </c>
      <c r="CP2" s="351">
        <f t="shared" ref="CP2:DL2" si="6">EOMONTH(CO2,3)</f>
        <v>45473</v>
      </c>
      <c r="CQ2" s="351">
        <f t="shared" si="6"/>
        <v>45565</v>
      </c>
      <c r="CR2" s="351">
        <f t="shared" si="6"/>
        <v>45657</v>
      </c>
      <c r="CS2" s="351">
        <f t="shared" si="6"/>
        <v>45747</v>
      </c>
      <c r="CT2" s="351">
        <f t="shared" si="6"/>
        <v>45838</v>
      </c>
      <c r="CU2" s="351">
        <f t="shared" si="6"/>
        <v>45930</v>
      </c>
      <c r="CV2" s="351">
        <f t="shared" si="6"/>
        <v>46022</v>
      </c>
      <c r="CW2" s="351">
        <f t="shared" si="6"/>
        <v>46112</v>
      </c>
      <c r="CX2" s="351">
        <f t="shared" si="6"/>
        <v>46203</v>
      </c>
      <c r="CY2" s="351">
        <f t="shared" si="6"/>
        <v>46295</v>
      </c>
      <c r="CZ2" s="351">
        <f t="shared" si="6"/>
        <v>46387</v>
      </c>
      <c r="DA2" s="351">
        <f t="shared" si="6"/>
        <v>46477</v>
      </c>
      <c r="DB2" s="351">
        <f t="shared" si="6"/>
        <v>46568</v>
      </c>
      <c r="DC2" s="351">
        <f t="shared" si="6"/>
        <v>46660</v>
      </c>
      <c r="DD2" s="351">
        <f t="shared" si="6"/>
        <v>46752</v>
      </c>
      <c r="DE2" s="351">
        <f t="shared" si="6"/>
        <v>46843</v>
      </c>
      <c r="DF2" s="351">
        <f t="shared" si="6"/>
        <v>46934</v>
      </c>
      <c r="DG2" s="351">
        <f t="shared" si="6"/>
        <v>47026</v>
      </c>
      <c r="DH2" s="351">
        <f t="shared" si="6"/>
        <v>47118</v>
      </c>
      <c r="DI2" s="351">
        <f t="shared" si="6"/>
        <v>47208</v>
      </c>
      <c r="DJ2" s="351">
        <f t="shared" si="6"/>
        <v>47299</v>
      </c>
      <c r="DK2" s="351">
        <f t="shared" si="6"/>
        <v>47391</v>
      </c>
      <c r="DL2" s="351">
        <f t="shared" si="6"/>
        <v>47483</v>
      </c>
    </row>
    <row r="3" spans="1:116" outlineLevel="1" x14ac:dyDescent="0.4">
      <c r="G3" s="13"/>
      <c r="R3" s="233">
        <f t="shared" ref="R3" si="7">YEAR(R2)</f>
        <v>2023</v>
      </c>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outlineLevel="1" x14ac:dyDescent="0.4">
      <c r="R4" s="233">
        <f t="shared" ref="R4" si="8">R3*(MONTH(R2)=12)</f>
        <v>2023</v>
      </c>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outlineLevel="1" x14ac:dyDescent="0.4">
      <c r="R5" s="281"/>
      <c r="S5" s="281"/>
      <c r="T5" s="281"/>
      <c r="U5" s="281"/>
      <c r="V5" s="281"/>
      <c r="W5" s="281"/>
      <c r="X5" s="281"/>
      <c r="Y5" s="281"/>
      <c r="Z5" s="281"/>
      <c r="AA5" s="281"/>
      <c r="AB5" s="281"/>
      <c r="AC5" s="281"/>
      <c r="AD5" s="281"/>
      <c r="AE5" s="281"/>
      <c r="AF5" s="281"/>
      <c r="AG5" s="281"/>
      <c r="AH5" s="281"/>
      <c r="AI5" s="281"/>
      <c r="AJ5" s="281"/>
      <c r="AK5" s="281"/>
      <c r="AL5" s="281"/>
      <c r="AM5" s="281"/>
      <c r="AN5" s="281"/>
      <c r="AO5" s="281"/>
      <c r="AP5" s="281"/>
      <c r="AQ5" s="281"/>
      <c r="AR5" s="281"/>
      <c r="AS5" s="281"/>
      <c r="AT5" s="281"/>
      <c r="AU5" s="281"/>
      <c r="AV5" s="281"/>
      <c r="AW5" s="281"/>
      <c r="AX5" s="281"/>
      <c r="AY5" s="281"/>
      <c r="AZ5" s="281"/>
      <c r="BA5" s="281"/>
      <c r="BB5" s="281"/>
      <c r="BC5" s="281"/>
      <c r="BD5" s="281"/>
      <c r="BE5" s="281"/>
      <c r="BF5" s="281"/>
      <c r="BG5" s="281"/>
      <c r="BH5" s="281"/>
      <c r="BI5" s="281"/>
      <c r="BJ5" s="281"/>
      <c r="BK5" s="281"/>
      <c r="BL5" s="281"/>
      <c r="BM5" s="281"/>
      <c r="BN5" s="281"/>
      <c r="BO5" s="281"/>
      <c r="BP5" s="281"/>
      <c r="BQ5" s="281"/>
      <c r="BR5" s="281"/>
      <c r="BS5" s="281"/>
      <c r="BT5" s="281"/>
      <c r="BU5" s="281"/>
      <c r="BV5" s="281"/>
      <c r="BW5" s="281"/>
      <c r="BX5" s="281"/>
      <c r="BY5" s="281"/>
      <c r="BZ5" s="281"/>
      <c r="CA5" s="281"/>
      <c r="CB5" s="281"/>
      <c r="CC5" s="281"/>
      <c r="CD5" s="281"/>
      <c r="CE5" s="281"/>
      <c r="CF5" s="281"/>
      <c r="CG5" s="281"/>
      <c r="CH5" s="281"/>
      <c r="CI5" s="281"/>
      <c r="CJ5" s="281"/>
      <c r="CK5" s="281"/>
      <c r="CL5" s="281"/>
    </row>
    <row r="6" spans="1:116" outlineLevel="1" x14ac:dyDescent="0.4">
      <c r="R6" s="281"/>
      <c r="S6" s="281"/>
      <c r="T6" s="281"/>
      <c r="U6" s="281"/>
      <c r="V6" s="281"/>
      <c r="W6" s="281"/>
      <c r="X6" s="281"/>
      <c r="Y6" s="281"/>
      <c r="Z6" s="281"/>
      <c r="AA6" s="281"/>
      <c r="AB6" s="281"/>
      <c r="AC6" s="281"/>
      <c r="AD6" s="281"/>
      <c r="AE6" s="281"/>
      <c r="AF6" s="281"/>
      <c r="AG6" s="281"/>
      <c r="AH6" s="281"/>
      <c r="AI6" s="281"/>
      <c r="AJ6" s="281"/>
      <c r="AK6" s="281"/>
      <c r="AL6" s="281"/>
      <c r="AM6" s="281"/>
      <c r="AN6" s="281"/>
      <c r="AO6" s="281"/>
      <c r="AP6" s="281"/>
      <c r="AQ6" s="281"/>
      <c r="AR6" s="281"/>
      <c r="AS6" s="281"/>
      <c r="AT6" s="281"/>
      <c r="AU6" s="281"/>
      <c r="AV6" s="281"/>
      <c r="AW6" s="281"/>
      <c r="AX6" s="281"/>
      <c r="AY6" s="281"/>
      <c r="AZ6" s="281"/>
      <c r="BA6" s="281"/>
      <c r="BB6" s="281"/>
      <c r="BC6" s="281"/>
      <c r="BD6" s="281"/>
      <c r="BE6" s="281"/>
      <c r="BF6" s="281"/>
      <c r="BG6" s="281"/>
      <c r="BH6" s="281"/>
      <c r="BI6" s="281"/>
      <c r="BJ6" s="281"/>
      <c r="BK6" s="281"/>
      <c r="BL6" s="281"/>
      <c r="BM6" s="281"/>
      <c r="BN6" s="281"/>
      <c r="BO6" s="281"/>
      <c r="BP6" s="281"/>
      <c r="BQ6" s="281"/>
      <c r="BR6" s="281"/>
      <c r="BS6" s="281"/>
      <c r="BT6" s="281"/>
      <c r="BU6" s="281"/>
      <c r="BV6" s="281"/>
      <c r="BW6" s="281"/>
      <c r="BX6" s="281"/>
      <c r="BY6" s="281"/>
      <c r="BZ6" s="281"/>
      <c r="CA6" s="281"/>
      <c r="CB6" s="281"/>
      <c r="CC6" s="281"/>
      <c r="CD6" s="281"/>
      <c r="CE6" s="281"/>
      <c r="CF6" s="281"/>
      <c r="CG6" s="281"/>
      <c r="CH6" s="281"/>
      <c r="CI6" s="281"/>
      <c r="CJ6" s="281"/>
      <c r="CK6" s="281"/>
      <c r="CL6" s="281"/>
      <c r="CN6" s="228">
        <v>1</v>
      </c>
      <c r="CO6" s="228">
        <v>1</v>
      </c>
      <c r="CP6" s="227">
        <f t="shared" ref="CP6:DL6" si="9">CO6+1</f>
        <v>2</v>
      </c>
      <c r="CQ6" s="227">
        <f t="shared" si="9"/>
        <v>3</v>
      </c>
      <c r="CR6" s="227">
        <f t="shared" si="9"/>
        <v>4</v>
      </c>
      <c r="CS6" s="227">
        <f t="shared" si="9"/>
        <v>5</v>
      </c>
      <c r="CT6" s="227">
        <f t="shared" si="9"/>
        <v>6</v>
      </c>
      <c r="CU6" s="227">
        <f t="shared" si="9"/>
        <v>7</v>
      </c>
      <c r="CV6" s="227">
        <f t="shared" si="9"/>
        <v>8</v>
      </c>
      <c r="CW6" s="227">
        <f t="shared" si="9"/>
        <v>9</v>
      </c>
      <c r="CX6" s="227">
        <f t="shared" si="9"/>
        <v>10</v>
      </c>
      <c r="CY6" s="227">
        <f t="shared" si="9"/>
        <v>11</v>
      </c>
      <c r="CZ6" s="227">
        <f t="shared" si="9"/>
        <v>12</v>
      </c>
      <c r="DA6" s="227">
        <f t="shared" si="9"/>
        <v>13</v>
      </c>
      <c r="DB6" s="227">
        <f t="shared" si="9"/>
        <v>14</v>
      </c>
      <c r="DC6" s="227">
        <f t="shared" si="9"/>
        <v>15</v>
      </c>
      <c r="DD6" s="227">
        <f t="shared" si="9"/>
        <v>16</v>
      </c>
      <c r="DE6" s="227">
        <f t="shared" si="9"/>
        <v>17</v>
      </c>
      <c r="DF6" s="227">
        <f t="shared" si="9"/>
        <v>18</v>
      </c>
      <c r="DG6" s="227">
        <f t="shared" si="9"/>
        <v>19</v>
      </c>
      <c r="DH6" s="227">
        <f t="shared" si="9"/>
        <v>20</v>
      </c>
      <c r="DI6" s="227">
        <f t="shared" si="9"/>
        <v>21</v>
      </c>
      <c r="DJ6" s="227">
        <f t="shared" si="9"/>
        <v>22</v>
      </c>
      <c r="DK6" s="227">
        <f t="shared" si="9"/>
        <v>23</v>
      </c>
      <c r="DL6" s="227">
        <f t="shared" si="9"/>
        <v>24</v>
      </c>
    </row>
    <row r="7" spans="1:116" outlineLevel="1" x14ac:dyDescent="0.4">
      <c r="G7" s="15"/>
      <c r="H7" s="57"/>
      <c r="I7" s="57"/>
      <c r="J7" s="57"/>
      <c r="K7" s="57"/>
      <c r="L7" s="57"/>
      <c r="M7" s="57"/>
      <c r="N7" s="57"/>
      <c r="O7" s="57"/>
      <c r="P7" s="57"/>
      <c r="R7" s="57">
        <v>1</v>
      </c>
      <c r="S7" s="57">
        <v>1</v>
      </c>
      <c r="T7" s="57">
        <v>1</v>
      </c>
      <c r="U7" s="57">
        <v>1</v>
      </c>
      <c r="V7" s="57">
        <v>1</v>
      </c>
      <c r="W7" s="57">
        <v>1</v>
      </c>
      <c r="X7" s="57">
        <v>1</v>
      </c>
      <c r="Y7" s="57">
        <v>1</v>
      </c>
      <c r="Z7" s="57">
        <v>1</v>
      </c>
      <c r="AA7" s="57">
        <v>1</v>
      </c>
      <c r="AB7" s="57">
        <v>1</v>
      </c>
      <c r="AC7" s="57">
        <v>1</v>
      </c>
      <c r="AD7" s="34">
        <f t="shared" ref="AD7:CL7" si="10">R7+1</f>
        <v>2</v>
      </c>
      <c r="AE7" s="34">
        <f t="shared" si="10"/>
        <v>2</v>
      </c>
      <c r="AF7" s="34">
        <f t="shared" si="10"/>
        <v>2</v>
      </c>
      <c r="AG7" s="34">
        <f t="shared" si="10"/>
        <v>2</v>
      </c>
      <c r="AH7" s="34">
        <f t="shared" si="10"/>
        <v>2</v>
      </c>
      <c r="AI7" s="34">
        <f t="shared" si="10"/>
        <v>2</v>
      </c>
      <c r="AJ7" s="34">
        <f t="shared" si="10"/>
        <v>2</v>
      </c>
      <c r="AK7" s="34">
        <f t="shared" si="10"/>
        <v>2</v>
      </c>
      <c r="AL7" s="34">
        <f t="shared" si="10"/>
        <v>2</v>
      </c>
      <c r="AM7" s="34">
        <f t="shared" si="10"/>
        <v>2</v>
      </c>
      <c r="AN7" s="34">
        <f t="shared" si="10"/>
        <v>2</v>
      </c>
      <c r="AO7" s="34">
        <f t="shared" si="10"/>
        <v>2</v>
      </c>
      <c r="AP7" s="34">
        <f t="shared" si="10"/>
        <v>3</v>
      </c>
      <c r="AQ7" s="34">
        <f t="shared" si="10"/>
        <v>3</v>
      </c>
      <c r="AR7" s="34">
        <f t="shared" si="10"/>
        <v>3</v>
      </c>
      <c r="AS7" s="34">
        <f t="shared" si="10"/>
        <v>3</v>
      </c>
      <c r="AT7" s="34">
        <f t="shared" si="10"/>
        <v>3</v>
      </c>
      <c r="AU7" s="34">
        <f t="shared" si="10"/>
        <v>3</v>
      </c>
      <c r="AV7" s="34">
        <f t="shared" si="10"/>
        <v>3</v>
      </c>
      <c r="AW7" s="34">
        <f t="shared" si="10"/>
        <v>3</v>
      </c>
      <c r="AX7" s="34">
        <f t="shared" si="10"/>
        <v>3</v>
      </c>
      <c r="AY7" s="34">
        <f t="shared" si="10"/>
        <v>3</v>
      </c>
      <c r="AZ7" s="34">
        <f t="shared" si="10"/>
        <v>3</v>
      </c>
      <c r="BA7" s="34">
        <f t="shared" si="10"/>
        <v>3</v>
      </c>
      <c r="BB7" s="34">
        <f t="shared" si="10"/>
        <v>4</v>
      </c>
      <c r="BC7" s="34">
        <f t="shared" si="10"/>
        <v>4</v>
      </c>
      <c r="BD7" s="34">
        <f t="shared" si="10"/>
        <v>4</v>
      </c>
      <c r="BE7" s="34">
        <f t="shared" si="10"/>
        <v>4</v>
      </c>
      <c r="BF7" s="34">
        <f t="shared" si="10"/>
        <v>4</v>
      </c>
      <c r="BG7" s="34">
        <f t="shared" si="10"/>
        <v>4</v>
      </c>
      <c r="BH7" s="34">
        <f t="shared" si="10"/>
        <v>4</v>
      </c>
      <c r="BI7" s="34">
        <f t="shared" si="10"/>
        <v>4</v>
      </c>
      <c r="BJ7" s="34">
        <f t="shared" si="10"/>
        <v>4</v>
      </c>
      <c r="BK7" s="34">
        <f t="shared" si="10"/>
        <v>4</v>
      </c>
      <c r="BL7" s="34">
        <f t="shared" si="10"/>
        <v>4</v>
      </c>
      <c r="BM7" s="34">
        <f t="shared" si="10"/>
        <v>4</v>
      </c>
      <c r="BN7" s="34">
        <f t="shared" si="10"/>
        <v>5</v>
      </c>
      <c r="BO7" s="34">
        <f t="shared" si="10"/>
        <v>5</v>
      </c>
      <c r="BP7" s="34">
        <f t="shared" si="10"/>
        <v>5</v>
      </c>
      <c r="BQ7" s="34">
        <f t="shared" si="10"/>
        <v>5</v>
      </c>
      <c r="BR7" s="34">
        <f t="shared" si="10"/>
        <v>5</v>
      </c>
      <c r="BS7" s="34">
        <f t="shared" si="10"/>
        <v>5</v>
      </c>
      <c r="BT7" s="34">
        <f t="shared" si="10"/>
        <v>5</v>
      </c>
      <c r="BU7" s="34">
        <f t="shared" si="10"/>
        <v>5</v>
      </c>
      <c r="BV7" s="34">
        <f t="shared" si="10"/>
        <v>5</v>
      </c>
      <c r="BW7" s="34">
        <f t="shared" si="10"/>
        <v>5</v>
      </c>
      <c r="BX7" s="34">
        <f t="shared" si="10"/>
        <v>5</v>
      </c>
      <c r="BY7" s="34">
        <f t="shared" si="10"/>
        <v>5</v>
      </c>
      <c r="BZ7" s="34">
        <f t="shared" si="10"/>
        <v>6</v>
      </c>
      <c r="CA7" s="34">
        <f t="shared" si="10"/>
        <v>6</v>
      </c>
      <c r="CB7" s="34">
        <f t="shared" si="10"/>
        <v>6</v>
      </c>
      <c r="CC7" s="34">
        <f t="shared" si="10"/>
        <v>6</v>
      </c>
      <c r="CD7" s="34">
        <f t="shared" si="10"/>
        <v>6</v>
      </c>
      <c r="CE7" s="34">
        <f t="shared" si="10"/>
        <v>6</v>
      </c>
      <c r="CF7" s="34">
        <f t="shared" si="10"/>
        <v>6</v>
      </c>
      <c r="CG7" s="34">
        <f t="shared" si="10"/>
        <v>6</v>
      </c>
      <c r="CH7" s="34">
        <f t="shared" si="10"/>
        <v>6</v>
      </c>
      <c r="CI7" s="34">
        <f t="shared" si="10"/>
        <v>6</v>
      </c>
      <c r="CJ7" s="34">
        <f t="shared" si="10"/>
        <v>6</v>
      </c>
      <c r="CK7" s="34">
        <f t="shared" si="10"/>
        <v>6</v>
      </c>
      <c r="CL7" s="34">
        <f t="shared" si="10"/>
        <v>7</v>
      </c>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outlineLevel="1" x14ac:dyDescent="0.4">
      <c r="B8" t="s">
        <v>247</v>
      </c>
      <c r="C8" t="s">
        <v>242</v>
      </c>
      <c r="D8" s="6" t="s">
        <v>217</v>
      </c>
      <c r="E8" s="6" t="s">
        <v>245</v>
      </c>
      <c r="F8" s="1" t="s">
        <v>148</v>
      </c>
      <c r="G8" s="15"/>
      <c r="H8" s="57"/>
      <c r="I8" s="57"/>
      <c r="J8" s="57"/>
      <c r="K8" s="57"/>
      <c r="L8" s="57"/>
      <c r="M8" s="57"/>
      <c r="N8" s="57"/>
      <c r="O8" s="57"/>
      <c r="P8" s="57"/>
      <c r="R8" s="34">
        <f t="shared" ref="R8:CC8" si="12">R7*(R7&lt;&gt;S7)</f>
        <v>0</v>
      </c>
      <c r="S8" s="34">
        <f t="shared" si="12"/>
        <v>0</v>
      </c>
      <c r="T8" s="34">
        <f t="shared" si="12"/>
        <v>0</v>
      </c>
      <c r="U8" s="34">
        <f t="shared" si="12"/>
        <v>0</v>
      </c>
      <c r="V8" s="34">
        <f t="shared" si="12"/>
        <v>0</v>
      </c>
      <c r="W8" s="34">
        <f t="shared" si="12"/>
        <v>0</v>
      </c>
      <c r="X8" s="34">
        <f t="shared" si="12"/>
        <v>0</v>
      </c>
      <c r="Y8" s="34">
        <f t="shared" si="12"/>
        <v>0</v>
      </c>
      <c r="Z8" s="34">
        <f t="shared" si="12"/>
        <v>0</v>
      </c>
      <c r="AA8" s="34">
        <f t="shared" si="12"/>
        <v>0</v>
      </c>
      <c r="AB8" s="34">
        <f t="shared" si="12"/>
        <v>0</v>
      </c>
      <c r="AC8" s="34">
        <f t="shared" si="12"/>
        <v>1</v>
      </c>
      <c r="AD8" s="34">
        <f t="shared" si="12"/>
        <v>0</v>
      </c>
      <c r="AE8" s="34">
        <f t="shared" si="12"/>
        <v>0</v>
      </c>
      <c r="AF8" s="34">
        <f t="shared" si="12"/>
        <v>0</v>
      </c>
      <c r="AG8" s="34">
        <f t="shared" si="12"/>
        <v>0</v>
      </c>
      <c r="AH8" s="34">
        <f t="shared" si="12"/>
        <v>0</v>
      </c>
      <c r="AI8" s="34">
        <f t="shared" si="12"/>
        <v>0</v>
      </c>
      <c r="AJ8" s="34">
        <f t="shared" si="12"/>
        <v>0</v>
      </c>
      <c r="AK8" s="34">
        <f t="shared" si="12"/>
        <v>0</v>
      </c>
      <c r="AL8" s="34">
        <f t="shared" si="12"/>
        <v>0</v>
      </c>
      <c r="AM8" s="34">
        <f t="shared" si="12"/>
        <v>0</v>
      </c>
      <c r="AN8" s="34">
        <f t="shared" si="12"/>
        <v>0</v>
      </c>
      <c r="AO8" s="34">
        <f t="shared" si="12"/>
        <v>2</v>
      </c>
      <c r="AP8" s="34">
        <f t="shared" si="12"/>
        <v>0</v>
      </c>
      <c r="AQ8" s="34">
        <f t="shared" si="12"/>
        <v>0</v>
      </c>
      <c r="AR8" s="34">
        <f t="shared" si="12"/>
        <v>0</v>
      </c>
      <c r="AS8" s="34">
        <f t="shared" si="12"/>
        <v>0</v>
      </c>
      <c r="AT8" s="34">
        <f t="shared" si="12"/>
        <v>0</v>
      </c>
      <c r="AU8" s="34">
        <f t="shared" si="12"/>
        <v>0</v>
      </c>
      <c r="AV8" s="34">
        <f t="shared" si="12"/>
        <v>0</v>
      </c>
      <c r="AW8" s="34">
        <f t="shared" si="12"/>
        <v>0</v>
      </c>
      <c r="AX8" s="34">
        <f t="shared" si="12"/>
        <v>0</v>
      </c>
      <c r="AY8" s="34">
        <f t="shared" si="12"/>
        <v>0</v>
      </c>
      <c r="AZ8" s="34">
        <f t="shared" si="12"/>
        <v>0</v>
      </c>
      <c r="BA8" s="34">
        <f t="shared" si="12"/>
        <v>3</v>
      </c>
      <c r="BB8" s="34">
        <f t="shared" si="12"/>
        <v>0</v>
      </c>
      <c r="BC8" s="34">
        <f t="shared" si="12"/>
        <v>0</v>
      </c>
      <c r="BD8" s="34">
        <f t="shared" si="12"/>
        <v>0</v>
      </c>
      <c r="BE8" s="34">
        <f t="shared" si="12"/>
        <v>0</v>
      </c>
      <c r="BF8" s="34">
        <f t="shared" si="12"/>
        <v>0</v>
      </c>
      <c r="BG8" s="34">
        <f t="shared" si="12"/>
        <v>0</v>
      </c>
      <c r="BH8" s="34">
        <f t="shared" si="12"/>
        <v>0</v>
      </c>
      <c r="BI8" s="34">
        <f t="shared" si="12"/>
        <v>0</v>
      </c>
      <c r="BJ8" s="34">
        <f t="shared" si="12"/>
        <v>0</v>
      </c>
      <c r="BK8" s="34">
        <f t="shared" si="12"/>
        <v>0</v>
      </c>
      <c r="BL8" s="34">
        <f t="shared" si="12"/>
        <v>0</v>
      </c>
      <c r="BM8" s="34">
        <f t="shared" si="12"/>
        <v>4</v>
      </c>
      <c r="BN8" s="34">
        <f t="shared" si="12"/>
        <v>0</v>
      </c>
      <c r="BO8" s="34">
        <f t="shared" si="12"/>
        <v>0</v>
      </c>
      <c r="BP8" s="34">
        <f t="shared" si="12"/>
        <v>0</v>
      </c>
      <c r="BQ8" s="34">
        <f t="shared" si="12"/>
        <v>0</v>
      </c>
      <c r="BR8" s="34">
        <f t="shared" si="12"/>
        <v>0</v>
      </c>
      <c r="BS8" s="34">
        <f t="shared" si="12"/>
        <v>0</v>
      </c>
      <c r="BT8" s="34">
        <f t="shared" si="12"/>
        <v>0</v>
      </c>
      <c r="BU8" s="34">
        <f t="shared" si="12"/>
        <v>0</v>
      </c>
      <c r="BV8" s="34">
        <f t="shared" si="12"/>
        <v>0</v>
      </c>
      <c r="BW8" s="34">
        <f t="shared" si="12"/>
        <v>0</v>
      </c>
      <c r="BX8" s="34">
        <f t="shared" si="12"/>
        <v>0</v>
      </c>
      <c r="BY8" s="34">
        <f t="shared" si="12"/>
        <v>5</v>
      </c>
      <c r="BZ8" s="34">
        <f t="shared" si="12"/>
        <v>0</v>
      </c>
      <c r="CA8" s="34">
        <f t="shared" si="12"/>
        <v>0</v>
      </c>
      <c r="CB8" s="34">
        <f t="shared" si="12"/>
        <v>0</v>
      </c>
      <c r="CC8" s="34">
        <f t="shared" si="12"/>
        <v>0</v>
      </c>
      <c r="CD8" s="34">
        <f t="shared" ref="CD8:CL8" si="13">CD7*(CD7&lt;&gt;CE7)</f>
        <v>0</v>
      </c>
      <c r="CE8" s="34">
        <f t="shared" si="13"/>
        <v>0</v>
      </c>
      <c r="CF8" s="34">
        <f t="shared" si="13"/>
        <v>0</v>
      </c>
      <c r="CG8" s="34">
        <f t="shared" si="13"/>
        <v>0</v>
      </c>
      <c r="CH8" s="34">
        <f t="shared" si="13"/>
        <v>0</v>
      </c>
      <c r="CI8" s="34">
        <f t="shared" si="13"/>
        <v>0</v>
      </c>
      <c r="CJ8" s="34">
        <f t="shared" si="13"/>
        <v>0</v>
      </c>
      <c r="CK8" s="34">
        <f t="shared" si="13"/>
        <v>6</v>
      </c>
      <c r="CL8" s="34">
        <f t="shared" si="13"/>
        <v>7</v>
      </c>
      <c r="CN8" s="12">
        <f t="shared" ref="CN8:DL8" si="14">ROUNDUP(MONTH(CN2)/3,0)</f>
        <v>4</v>
      </c>
      <c r="CO8" s="12">
        <f t="shared" si="14"/>
        <v>1</v>
      </c>
      <c r="CP8" s="12">
        <f t="shared" si="14"/>
        <v>2</v>
      </c>
      <c r="CQ8" s="12">
        <f t="shared" si="14"/>
        <v>3</v>
      </c>
      <c r="CR8" s="12">
        <f t="shared" si="14"/>
        <v>4</v>
      </c>
      <c r="CS8" s="12">
        <f t="shared" si="14"/>
        <v>1</v>
      </c>
      <c r="CT8" s="12">
        <f t="shared" si="14"/>
        <v>2</v>
      </c>
      <c r="CU8" s="12">
        <f t="shared" si="14"/>
        <v>3</v>
      </c>
      <c r="CV8" s="12">
        <f t="shared" si="14"/>
        <v>4</v>
      </c>
      <c r="CW8" s="12">
        <f t="shared" si="14"/>
        <v>1</v>
      </c>
      <c r="CX8" s="12">
        <f t="shared" si="14"/>
        <v>2</v>
      </c>
      <c r="CY8" s="12">
        <f t="shared" si="14"/>
        <v>3</v>
      </c>
      <c r="CZ8" s="12">
        <f t="shared" si="14"/>
        <v>4</v>
      </c>
      <c r="DA8" s="12">
        <f t="shared" si="14"/>
        <v>1</v>
      </c>
      <c r="DB8" s="12">
        <f t="shared" si="14"/>
        <v>2</v>
      </c>
      <c r="DC8" s="12">
        <f t="shared" si="14"/>
        <v>3</v>
      </c>
      <c r="DD8" s="12">
        <f t="shared" si="14"/>
        <v>4</v>
      </c>
      <c r="DE8" s="12">
        <f t="shared" si="14"/>
        <v>1</v>
      </c>
      <c r="DF8" s="12">
        <f t="shared" si="14"/>
        <v>2</v>
      </c>
      <c r="DG8" s="12">
        <f t="shared" si="14"/>
        <v>3</v>
      </c>
      <c r="DH8" s="12">
        <f t="shared" si="14"/>
        <v>4</v>
      </c>
      <c r="DI8" s="12">
        <f t="shared" si="14"/>
        <v>1</v>
      </c>
      <c r="DJ8" s="12">
        <f t="shared" si="14"/>
        <v>2</v>
      </c>
      <c r="DK8" s="12">
        <f t="shared" si="14"/>
        <v>3</v>
      </c>
      <c r="DL8" s="12">
        <f t="shared" si="14"/>
        <v>4</v>
      </c>
    </row>
    <row r="9" spans="1:116" ht="7.5" customHeight="1" collapsed="1" x14ac:dyDescent="0.4">
      <c r="G9" s="15"/>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x14ac:dyDescent="0.4">
      <c r="A10" s="64"/>
      <c r="G10" s="305" t="s">
        <v>669</v>
      </c>
      <c r="H10" s="303"/>
      <c r="I10" s="303"/>
      <c r="J10" s="303"/>
      <c r="K10" s="307"/>
      <c r="L10" s="307"/>
      <c r="M10" s="307"/>
      <c r="N10" s="307"/>
      <c r="O10" s="307"/>
      <c r="P10" s="310"/>
      <c r="Q10" s="267"/>
      <c r="R10" s="309"/>
      <c r="S10" s="308"/>
      <c r="T10" s="308"/>
      <c r="U10" s="308"/>
      <c r="V10" s="308"/>
      <c r="W10" s="308"/>
      <c r="X10" s="308"/>
      <c r="Y10" s="308"/>
      <c r="Z10" s="308"/>
      <c r="AA10" s="308"/>
      <c r="AB10" s="308"/>
      <c r="AC10" s="308"/>
      <c r="AD10" s="308"/>
      <c r="AE10" s="308"/>
      <c r="AF10" s="308"/>
      <c r="AG10" s="308"/>
      <c r="AH10" s="308"/>
      <c r="AI10" s="308"/>
      <c r="AJ10" s="308"/>
      <c r="AK10" s="308"/>
      <c r="AL10" s="308"/>
      <c r="AM10" s="308"/>
      <c r="AN10" s="308"/>
      <c r="AO10" s="308"/>
      <c r="AP10" s="308"/>
      <c r="AQ10" s="308"/>
      <c r="AR10" s="308"/>
      <c r="AS10" s="308"/>
      <c r="AT10" s="308"/>
      <c r="AU10" s="308"/>
      <c r="AV10" s="308"/>
      <c r="AW10" s="308"/>
      <c r="AX10" s="308"/>
      <c r="AY10" s="308"/>
      <c r="AZ10" s="308"/>
      <c r="BA10" s="308"/>
      <c r="BB10" s="308"/>
      <c r="BC10" s="308"/>
      <c r="BD10" s="308"/>
      <c r="BE10" s="308"/>
      <c r="BF10" s="308"/>
      <c r="BG10" s="308"/>
      <c r="BH10" s="308"/>
      <c r="BI10" s="308"/>
      <c r="BJ10" s="308"/>
      <c r="BK10" s="308"/>
      <c r="BL10" s="308"/>
      <c r="BM10" s="308"/>
      <c r="BN10" s="308"/>
      <c r="BO10" s="308"/>
      <c r="BP10" s="308"/>
      <c r="BQ10" s="308"/>
      <c r="BR10" s="308"/>
      <c r="BS10" s="308"/>
      <c r="BT10" s="308"/>
      <c r="BU10" s="308"/>
      <c r="BV10" s="308"/>
      <c r="BW10" s="308"/>
      <c r="BX10" s="308"/>
      <c r="BY10" s="308"/>
      <c r="BZ10" s="308"/>
      <c r="CA10" s="308"/>
      <c r="CB10" s="308"/>
      <c r="CC10" s="308"/>
      <c r="CD10" s="308"/>
      <c r="CE10" s="308"/>
      <c r="CF10" s="308"/>
      <c r="CG10" s="308"/>
      <c r="CH10" s="308"/>
      <c r="CI10" s="308"/>
      <c r="CJ10" s="308"/>
      <c r="CK10" s="308"/>
      <c r="CL10" s="311"/>
      <c r="CN10" s="309"/>
      <c r="CO10" s="303"/>
      <c r="CP10" s="303"/>
      <c r="CQ10" s="303"/>
      <c r="CR10" s="303"/>
      <c r="CS10" s="303"/>
      <c r="CT10" s="303"/>
      <c r="CU10" s="303"/>
      <c r="CV10" s="303"/>
      <c r="CW10" s="303"/>
      <c r="CX10" s="303"/>
      <c r="CY10" s="303"/>
      <c r="CZ10" s="303"/>
      <c r="DA10" s="303"/>
      <c r="DB10" s="303"/>
      <c r="DC10" s="303"/>
      <c r="DD10" s="303"/>
      <c r="DE10" s="303"/>
      <c r="DF10" s="303"/>
      <c r="DG10" s="303"/>
      <c r="DH10" s="303"/>
      <c r="DI10" s="303"/>
      <c r="DJ10" s="303"/>
      <c r="DK10" s="303"/>
      <c r="DL10" s="306"/>
    </row>
    <row r="11" spans="1:116" x14ac:dyDescent="0.4">
      <c r="A11" s="64"/>
      <c r="G11" s="67"/>
      <c r="H11" s="31"/>
      <c r="I11" s="31"/>
      <c r="J11" s="31"/>
      <c r="K11" s="267"/>
      <c r="L11" s="267"/>
      <c r="M11" s="267"/>
      <c r="N11" s="267"/>
      <c r="O11" s="267"/>
      <c r="P11" s="267"/>
      <c r="Q11" s="267"/>
      <c r="R11" s="259"/>
      <c r="S11" s="259"/>
      <c r="T11" s="259"/>
      <c r="U11" s="259"/>
      <c r="V11" s="259"/>
      <c r="W11" s="259"/>
      <c r="X11" s="259"/>
      <c r="Y11" s="259"/>
      <c r="Z11" s="259"/>
      <c r="AA11" s="259"/>
      <c r="AB11" s="259"/>
      <c r="AC11" s="259"/>
      <c r="AD11" s="259"/>
      <c r="AE11" s="259"/>
      <c r="AF11" s="259"/>
      <c r="AG11" s="259"/>
      <c r="AH11" s="259"/>
      <c r="AI11" s="259"/>
      <c r="AJ11" s="259"/>
      <c r="AK11" s="259"/>
      <c r="AL11" s="259"/>
      <c r="AM11" s="259"/>
      <c r="AN11" s="259"/>
      <c r="AO11" s="259"/>
      <c r="AP11" s="259"/>
      <c r="AQ11" s="259"/>
      <c r="AR11" s="259"/>
      <c r="AS11" s="259"/>
      <c r="AT11" s="259"/>
      <c r="AU11" s="259"/>
      <c r="AV11" s="259"/>
      <c r="AW11" s="259"/>
      <c r="AX11" s="259"/>
      <c r="AY11" s="259"/>
      <c r="AZ11" s="259"/>
      <c r="BA11" s="259"/>
      <c r="BB11" s="259"/>
      <c r="BC11" s="259"/>
      <c r="BD11" s="259"/>
      <c r="BE11" s="259"/>
      <c r="BF11" s="259"/>
      <c r="BG11" s="259"/>
      <c r="BH11" s="259"/>
      <c r="BI11" s="259"/>
      <c r="BJ11" s="259"/>
      <c r="BK11" s="259"/>
      <c r="BL11" s="259"/>
      <c r="BM11" s="259"/>
      <c r="BN11" s="259"/>
      <c r="BO11" s="259"/>
      <c r="BP11" s="259"/>
      <c r="BQ11" s="259"/>
      <c r="BR11" s="259"/>
      <c r="BS11" s="259"/>
      <c r="BT11" s="259"/>
      <c r="BU11" s="259"/>
      <c r="BV11" s="259"/>
      <c r="BW11" s="259"/>
      <c r="BX11" s="259"/>
      <c r="BY11" s="259"/>
      <c r="BZ11" s="259"/>
      <c r="CA11" s="259"/>
      <c r="CB11" s="259"/>
      <c r="CC11" s="259"/>
      <c r="CD11" s="259"/>
      <c r="CE11" s="259"/>
      <c r="CF11" s="259"/>
      <c r="CG11" s="259"/>
      <c r="CH11" s="259"/>
      <c r="CI11" s="259"/>
      <c r="CJ11" s="259"/>
      <c r="CK11" s="259"/>
      <c r="CL11" s="259"/>
      <c r="CN11" s="259"/>
    </row>
    <row r="12" spans="1:116" x14ac:dyDescent="0.4">
      <c r="A12" s="64"/>
      <c r="G12" s="67"/>
      <c r="H12" s="31"/>
      <c r="I12" s="31"/>
      <c r="J12" s="31"/>
      <c r="K12" s="267"/>
      <c r="L12" s="267"/>
      <c r="M12" s="267"/>
      <c r="N12" s="267"/>
      <c r="O12" s="267"/>
      <c r="P12" s="267"/>
      <c r="Q12" s="267"/>
      <c r="R12" s="259"/>
      <c r="S12" s="259"/>
      <c r="T12" s="259"/>
      <c r="U12" s="259"/>
      <c r="V12" s="259"/>
      <c r="W12" s="259"/>
      <c r="X12" s="259"/>
      <c r="Y12" s="259"/>
      <c r="Z12" s="259"/>
      <c r="AA12" s="259"/>
      <c r="AB12" s="259"/>
      <c r="AC12" s="259"/>
      <c r="AD12" s="259"/>
      <c r="AE12" s="259"/>
      <c r="AF12" s="259"/>
      <c r="AG12" s="259"/>
      <c r="AH12" s="259"/>
      <c r="AI12" s="259"/>
      <c r="AJ12" s="259"/>
      <c r="AK12" s="259"/>
      <c r="AL12" s="259"/>
      <c r="AM12" s="259"/>
      <c r="AN12" s="259"/>
      <c r="AO12" s="259"/>
      <c r="AP12" s="259"/>
      <c r="AQ12" s="259"/>
      <c r="AR12" s="259"/>
      <c r="AS12" s="259"/>
      <c r="AT12" s="259"/>
      <c r="AU12" s="259"/>
      <c r="AV12" s="259"/>
      <c r="AW12" s="259"/>
      <c r="AX12" s="259"/>
      <c r="AY12" s="259"/>
      <c r="AZ12" s="259"/>
      <c r="BA12" s="259"/>
      <c r="BB12" s="259"/>
      <c r="BC12" s="259"/>
      <c r="BD12" s="259"/>
      <c r="BE12" s="259"/>
      <c r="BF12" s="259"/>
      <c r="BG12" s="259"/>
      <c r="BH12" s="259"/>
      <c r="BI12" s="259"/>
      <c r="BJ12" s="259"/>
      <c r="BK12" s="259"/>
      <c r="BL12" s="259"/>
      <c r="BM12" s="259"/>
      <c r="BN12" s="259"/>
      <c r="BO12" s="259"/>
      <c r="BP12" s="259"/>
      <c r="BQ12" s="259"/>
      <c r="BR12" s="259"/>
      <c r="BS12" s="259"/>
      <c r="BT12" s="259"/>
      <c r="BU12" s="259"/>
      <c r="BV12" s="259"/>
      <c r="BW12" s="259"/>
      <c r="BX12" s="259"/>
      <c r="BY12" s="259"/>
      <c r="BZ12" s="259"/>
      <c r="CA12" s="259"/>
      <c r="CB12" s="259"/>
      <c r="CC12" s="259"/>
      <c r="CD12" s="259"/>
      <c r="CE12" s="259"/>
      <c r="CF12" s="259"/>
      <c r="CG12" s="259"/>
      <c r="CH12" s="259"/>
      <c r="CI12" s="259"/>
      <c r="CJ12" s="259"/>
      <c r="CK12" s="259"/>
      <c r="CL12" s="259"/>
      <c r="CN12" s="259"/>
    </row>
    <row r="13" spans="1:116" x14ac:dyDescent="0.4">
      <c r="A13" s="64"/>
      <c r="G13" s="67"/>
      <c r="H13" s="31"/>
      <c r="I13" s="31"/>
      <c r="J13" s="31"/>
      <c r="K13" s="267"/>
      <c r="L13" s="267"/>
      <c r="M13" s="267"/>
      <c r="N13" s="267"/>
      <c r="O13" s="267"/>
      <c r="P13" s="267"/>
      <c r="Q13" s="267"/>
      <c r="R13" s="259"/>
      <c r="S13" s="259"/>
      <c r="T13" s="259"/>
      <c r="U13" s="259"/>
      <c r="V13" s="259"/>
      <c r="W13" s="259"/>
      <c r="X13" s="259"/>
      <c r="Y13" s="259"/>
      <c r="Z13" s="259"/>
      <c r="AA13" s="259"/>
      <c r="AB13" s="259"/>
      <c r="AC13" s="259"/>
      <c r="AD13" s="259"/>
      <c r="AE13" s="259"/>
      <c r="AF13" s="259"/>
      <c r="AG13" s="259"/>
      <c r="AH13" s="259"/>
      <c r="AI13" s="259"/>
      <c r="AJ13" s="259"/>
      <c r="AK13" s="259"/>
      <c r="AL13" s="259"/>
      <c r="AM13" s="259"/>
      <c r="AN13" s="259"/>
      <c r="AO13" s="259"/>
      <c r="AP13" s="259"/>
      <c r="AQ13" s="259"/>
      <c r="AR13" s="259"/>
      <c r="AS13" s="259"/>
      <c r="AT13" s="259"/>
      <c r="AU13" s="259"/>
      <c r="AV13" s="259"/>
      <c r="AW13" s="259"/>
      <c r="AX13" s="259"/>
      <c r="AY13" s="259"/>
      <c r="AZ13" s="259"/>
      <c r="BA13" s="259"/>
      <c r="BB13" s="259"/>
      <c r="BC13" s="259"/>
      <c r="BD13" s="259"/>
      <c r="BE13" s="259"/>
      <c r="BF13" s="259"/>
      <c r="BG13" s="259"/>
      <c r="BH13" s="259"/>
      <c r="BI13" s="259"/>
      <c r="BJ13" s="259"/>
      <c r="BK13" s="259"/>
      <c r="BL13" s="259"/>
      <c r="BM13" s="259"/>
      <c r="BN13" s="259"/>
      <c r="BO13" s="259"/>
      <c r="BP13" s="259"/>
      <c r="BQ13" s="259"/>
      <c r="BR13" s="259"/>
      <c r="BS13" s="259"/>
      <c r="BT13" s="259"/>
      <c r="BU13" s="259"/>
      <c r="BV13" s="259"/>
      <c r="BW13" s="259"/>
      <c r="BX13" s="259"/>
      <c r="BY13" s="259"/>
      <c r="BZ13" s="259"/>
      <c r="CA13" s="259"/>
      <c r="CB13" s="259"/>
      <c r="CC13" s="259"/>
      <c r="CD13" s="259"/>
      <c r="CE13" s="259"/>
      <c r="CF13" s="259"/>
      <c r="CG13" s="259"/>
      <c r="CH13" s="259"/>
      <c r="CI13" s="259"/>
      <c r="CJ13" s="259"/>
      <c r="CK13" s="259"/>
      <c r="CL13" s="259"/>
      <c r="CN13" s="259"/>
    </row>
    <row r="14" spans="1:116" x14ac:dyDescent="0.4">
      <c r="A14" s="64"/>
      <c r="G14" s="67"/>
      <c r="H14" s="31"/>
      <c r="I14" s="31"/>
      <c r="J14" s="31"/>
      <c r="K14" s="267"/>
      <c r="L14" s="267"/>
      <c r="M14" s="267"/>
      <c r="N14" s="267"/>
      <c r="O14" s="267"/>
      <c r="P14" s="267"/>
      <c r="Q14" s="267"/>
      <c r="R14" s="259"/>
      <c r="S14" s="259"/>
      <c r="T14" s="259"/>
      <c r="U14" s="259"/>
      <c r="V14" s="259"/>
      <c r="W14" s="259"/>
      <c r="X14" s="259"/>
      <c r="Y14" s="259"/>
      <c r="Z14" s="259"/>
      <c r="AA14" s="259"/>
      <c r="AB14" s="259"/>
      <c r="AC14" s="259"/>
      <c r="AD14" s="259"/>
      <c r="AE14" s="259"/>
      <c r="AF14" s="259"/>
      <c r="AG14" s="259"/>
      <c r="AH14" s="259"/>
      <c r="AI14" s="259"/>
      <c r="AJ14" s="259"/>
      <c r="AK14" s="259"/>
      <c r="AL14" s="259"/>
      <c r="AM14" s="259"/>
      <c r="AN14" s="259"/>
      <c r="AO14" s="259"/>
      <c r="AP14" s="259"/>
      <c r="AQ14" s="259"/>
      <c r="AR14" s="259"/>
      <c r="AS14" s="259"/>
      <c r="AT14" s="259"/>
      <c r="AU14" s="259"/>
      <c r="AV14" s="259"/>
      <c r="AW14" s="259"/>
      <c r="AX14" s="259"/>
      <c r="AY14" s="259"/>
      <c r="AZ14" s="259"/>
      <c r="BA14" s="259"/>
      <c r="BB14" s="259"/>
      <c r="BC14" s="259"/>
      <c r="BD14" s="259"/>
      <c r="BE14" s="259"/>
      <c r="BF14" s="259"/>
      <c r="BG14" s="259"/>
      <c r="BH14" s="259"/>
      <c r="BI14" s="259"/>
      <c r="BJ14" s="259"/>
      <c r="BK14" s="259"/>
      <c r="BL14" s="259"/>
      <c r="BM14" s="259"/>
      <c r="BN14" s="259"/>
      <c r="BO14" s="259"/>
      <c r="BP14" s="259"/>
      <c r="BQ14" s="259"/>
      <c r="BR14" s="259"/>
      <c r="BS14" s="259"/>
      <c r="BT14" s="259"/>
      <c r="BU14" s="259"/>
      <c r="BV14" s="259"/>
      <c r="BW14" s="259"/>
      <c r="BX14" s="259"/>
      <c r="BY14" s="259"/>
      <c r="BZ14" s="259"/>
      <c r="CA14" s="259"/>
      <c r="CB14" s="259"/>
      <c r="CC14" s="259"/>
      <c r="CD14" s="259"/>
      <c r="CE14" s="259"/>
      <c r="CF14" s="259"/>
      <c r="CG14" s="259"/>
      <c r="CH14" s="259"/>
      <c r="CI14" s="259"/>
      <c r="CJ14" s="259"/>
      <c r="CK14" s="259"/>
      <c r="CL14" s="259"/>
      <c r="CN14" s="259"/>
    </row>
    <row r="15" spans="1:116" ht="5.05" customHeight="1" x14ac:dyDescent="0.4">
      <c r="A15" s="64"/>
      <c r="G15" s="67"/>
      <c r="H15" s="31"/>
      <c r="I15" s="31"/>
      <c r="J15" s="31"/>
      <c r="K15" s="267"/>
      <c r="L15" s="267"/>
      <c r="M15" s="267"/>
      <c r="N15" s="267"/>
      <c r="O15" s="267"/>
      <c r="P15" s="267"/>
      <c r="Q15" s="267"/>
      <c r="R15" s="259"/>
      <c r="S15" s="259"/>
      <c r="T15" s="259"/>
      <c r="U15" s="259"/>
      <c r="V15" s="259"/>
      <c r="W15" s="259"/>
      <c r="X15" s="259"/>
      <c r="Y15" s="259"/>
      <c r="Z15" s="259"/>
      <c r="AA15" s="259"/>
      <c r="AB15" s="259"/>
      <c r="AC15" s="259"/>
      <c r="AD15" s="259"/>
      <c r="AE15" s="259"/>
      <c r="AF15" s="259"/>
      <c r="AG15" s="259"/>
      <c r="AH15" s="259"/>
      <c r="AI15" s="259"/>
      <c r="AJ15" s="259"/>
      <c r="AK15" s="259"/>
      <c r="AL15" s="259"/>
      <c r="AM15" s="259"/>
      <c r="AN15" s="259"/>
      <c r="AO15" s="259"/>
      <c r="AP15" s="259"/>
      <c r="AQ15" s="259"/>
      <c r="AR15" s="259"/>
      <c r="AS15" s="259"/>
      <c r="AT15" s="259"/>
      <c r="AU15" s="259"/>
      <c r="AV15" s="259"/>
      <c r="AW15" s="259"/>
      <c r="AX15" s="259"/>
      <c r="AY15" s="259"/>
      <c r="AZ15" s="259"/>
      <c r="BA15" s="259"/>
      <c r="BB15" s="259"/>
      <c r="BC15" s="259"/>
      <c r="BD15" s="259"/>
      <c r="BE15" s="259"/>
      <c r="BF15" s="259"/>
      <c r="BG15" s="259"/>
      <c r="BH15" s="259"/>
      <c r="BI15" s="259"/>
      <c r="BJ15" s="259"/>
      <c r="BK15" s="259"/>
      <c r="BL15" s="259"/>
      <c r="BM15" s="259"/>
      <c r="BN15" s="259"/>
      <c r="BO15" s="259"/>
      <c r="BP15" s="259"/>
      <c r="BQ15" s="259"/>
      <c r="BR15" s="259"/>
      <c r="BS15" s="259"/>
      <c r="BT15" s="259"/>
      <c r="BU15" s="259"/>
      <c r="BV15" s="259"/>
      <c r="BW15" s="259"/>
      <c r="BX15" s="259"/>
      <c r="BY15" s="259"/>
      <c r="BZ15" s="259"/>
      <c r="CA15" s="259"/>
      <c r="CB15" s="259"/>
      <c r="CC15" s="259"/>
      <c r="CD15" s="259"/>
      <c r="CE15" s="259"/>
      <c r="CF15" s="259"/>
      <c r="CG15" s="259"/>
      <c r="CH15" s="259"/>
      <c r="CI15" s="259"/>
      <c r="CJ15" s="259"/>
      <c r="CK15" s="259"/>
      <c r="CL15" s="259"/>
      <c r="CN15" s="259"/>
    </row>
    <row r="16" spans="1:116" ht="17.149999999999999" x14ac:dyDescent="0.7">
      <c r="G16" s="15"/>
      <c r="I16" s="282" t="s">
        <v>670</v>
      </c>
      <c r="J16" s="282"/>
      <c r="K16" s="283"/>
      <c r="L16" s="283"/>
      <c r="M16" s="283"/>
      <c r="N16" s="283"/>
      <c r="O16" s="283"/>
      <c r="P16" s="283"/>
      <c r="Q16" s="283"/>
      <c r="R16" s="283"/>
      <c r="S16" s="283"/>
      <c r="T16" s="283"/>
      <c r="U16" s="283"/>
      <c r="V16" s="283"/>
      <c r="W16" s="283"/>
      <c r="X16" s="283"/>
      <c r="Y16" s="283"/>
      <c r="Z16" s="283"/>
      <c r="AA16" s="283"/>
      <c r="AB16" s="283"/>
      <c r="AC16" s="283"/>
      <c r="AD16" s="283"/>
      <c r="AE16" s="283"/>
      <c r="AF16" s="283"/>
      <c r="AG16" s="283"/>
      <c r="AH16" s="283"/>
      <c r="AI16" s="283"/>
      <c r="AJ16" s="283"/>
      <c r="AK16" s="283"/>
      <c r="AL16" s="283"/>
      <c r="AM16" s="283"/>
      <c r="AN16" s="283"/>
      <c r="AO16" s="283"/>
      <c r="AP16" s="283"/>
      <c r="AQ16" s="283"/>
      <c r="AR16" s="283"/>
      <c r="AS16" s="283"/>
      <c r="AT16" s="283"/>
      <c r="AU16" s="283"/>
      <c r="AV16" s="283"/>
      <c r="AW16" s="283"/>
      <c r="AX16" s="283"/>
      <c r="AY16" s="283"/>
      <c r="AZ16" s="283"/>
      <c r="BA16" s="283"/>
      <c r="BB16" s="283"/>
      <c r="BC16" s="283"/>
      <c r="BD16" s="283"/>
      <c r="BE16" s="283"/>
      <c r="BF16" s="283"/>
      <c r="BG16" s="283"/>
      <c r="BH16" s="283"/>
      <c r="BI16" s="283"/>
      <c r="BJ16" s="283"/>
      <c r="BK16" s="283"/>
      <c r="BL16" s="283"/>
      <c r="BM16" s="283"/>
      <c r="BN16" s="283"/>
      <c r="BO16" s="283"/>
      <c r="BP16" s="283"/>
      <c r="BQ16" s="283"/>
      <c r="BR16" s="283"/>
      <c r="BS16" s="283"/>
      <c r="BT16" s="283"/>
      <c r="BU16" s="283"/>
      <c r="BV16" s="283"/>
      <c r="BW16" s="283"/>
      <c r="BX16" s="283"/>
      <c r="BY16" s="283"/>
      <c r="BZ16" s="283"/>
      <c r="CA16" s="283"/>
      <c r="CB16" s="283"/>
      <c r="CC16" s="283"/>
      <c r="CD16" s="283"/>
      <c r="CE16" s="283"/>
      <c r="CF16" s="283"/>
      <c r="CG16" s="283"/>
      <c r="CH16" s="283"/>
      <c r="CI16" s="283"/>
      <c r="CJ16" s="283"/>
      <c r="CK16" s="283"/>
      <c r="CL16" s="283"/>
      <c r="CN16" s="283"/>
    </row>
    <row r="17" spans="3:116" x14ac:dyDescent="0.4">
      <c r="G17" s="9" t="s">
        <v>617</v>
      </c>
      <c r="H17" s="27"/>
      <c r="I17" s="33" cm="1">
        <f t="array" aca="1" ref="I17" ca="1">MIN(IF(ISNUMBER(K17:DL17), K17:DL17))</f>
        <v>0</v>
      </c>
      <c r="J17" s="33"/>
      <c r="K17" s="284">
        <f ca="1">'IS BS CF'!K56</f>
        <v>169694487.19999993</v>
      </c>
      <c r="L17" s="284">
        <f ca="1">'IS BS CF'!L56</f>
        <v>169373886.25999987</v>
      </c>
      <c r="M17" s="284">
        <f ca="1">'IS BS CF'!M56</f>
        <v>169037442.77299988</v>
      </c>
      <c r="N17" s="284">
        <f ca="1">'IS BS CF'!N56</f>
        <v>168684364.61164975</v>
      </c>
      <c r="O17" s="284">
        <f ca="1">'IS BS CF'!O56</f>
        <v>168313820.04223228</v>
      </c>
      <c r="P17" s="284">
        <f ca="1">'IS BS CF'!P56</f>
        <v>167924935.744344</v>
      </c>
      <c r="Q17" s="284"/>
      <c r="R17" s="284">
        <f>'IS BS CF'!R56</f>
        <v>0</v>
      </c>
      <c r="S17" s="284">
        <f ca="1">'IS BS CF'!S56</f>
        <v>169974540.59999999</v>
      </c>
      <c r="T17" s="284">
        <f ca="1">'IS BS CF'!T56</f>
        <v>169949081.19999999</v>
      </c>
      <c r="U17" s="284">
        <f ca="1">'IS BS CF'!U56</f>
        <v>169923621.79999998</v>
      </c>
      <c r="V17" s="284">
        <f ca="1">'IS BS CF'!V56</f>
        <v>169898162.39999998</v>
      </c>
      <c r="W17" s="284">
        <f ca="1">'IS BS CF'!W56</f>
        <v>169872702.99999997</v>
      </c>
      <c r="X17" s="284">
        <f ca="1">'IS BS CF'!X56</f>
        <v>169847243.59999996</v>
      </c>
      <c r="Y17" s="284">
        <f ca="1">'IS BS CF'!Y56</f>
        <v>169821784.19999996</v>
      </c>
      <c r="Z17" s="284">
        <f ca="1">'IS BS CF'!Z56</f>
        <v>169796324.79999995</v>
      </c>
      <c r="AA17" s="284">
        <f ca="1">'IS BS CF'!AA56</f>
        <v>169770865.39999995</v>
      </c>
      <c r="AB17" s="284">
        <f ca="1">'IS BS CF'!AB56</f>
        <v>169745405.99999994</v>
      </c>
      <c r="AC17" s="284">
        <f ca="1">'IS BS CF'!AC56</f>
        <v>169719946.59999993</v>
      </c>
      <c r="AD17" s="284">
        <f ca="1">'IS BS CF'!AD56</f>
        <v>169694487.19999993</v>
      </c>
      <c r="AE17" s="284">
        <f ca="1">'IS BS CF'!AE56</f>
        <v>169667770.45499992</v>
      </c>
      <c r="AF17" s="284">
        <f ca="1">'IS BS CF'!AF56</f>
        <v>169641053.70999992</v>
      </c>
      <c r="AG17" s="284">
        <f ca="1">'IS BS CF'!AG56</f>
        <v>169614336.96499991</v>
      </c>
      <c r="AH17" s="284">
        <f ca="1">'IS BS CF'!AH56</f>
        <v>169587620.21999991</v>
      </c>
      <c r="AI17" s="284">
        <f ca="1">'IS BS CF'!AI56</f>
        <v>169560903.4749999</v>
      </c>
      <c r="AJ17" s="284">
        <f ca="1">'IS BS CF'!AJ56</f>
        <v>169534186.7299999</v>
      </c>
      <c r="AK17" s="284">
        <f ca="1">'IS BS CF'!AK56</f>
        <v>169507469.9849999</v>
      </c>
      <c r="AL17" s="284">
        <f ca="1">'IS BS CF'!AL56</f>
        <v>169480753.23999989</v>
      </c>
      <c r="AM17" s="284">
        <f ca="1">'IS BS CF'!AM56</f>
        <v>169454036.49499989</v>
      </c>
      <c r="AN17" s="284">
        <f ca="1">'IS BS CF'!AN56</f>
        <v>169427319.74999988</v>
      </c>
      <c r="AO17" s="284">
        <f ca="1">'IS BS CF'!AO56</f>
        <v>169400603.00499988</v>
      </c>
      <c r="AP17" s="284">
        <f ca="1">'IS BS CF'!AP56</f>
        <v>169373886.25999987</v>
      </c>
      <c r="AQ17" s="284">
        <f ca="1">'IS BS CF'!AQ56</f>
        <v>169345849.30274987</v>
      </c>
      <c r="AR17" s="284">
        <f ca="1">'IS BS CF'!AR56</f>
        <v>169317812.34549987</v>
      </c>
      <c r="AS17" s="284">
        <f ca="1">'IS BS CF'!AS56</f>
        <v>169289775.38824987</v>
      </c>
      <c r="AT17" s="284">
        <f ca="1">'IS BS CF'!AT56</f>
        <v>169261738.43099988</v>
      </c>
      <c r="AU17" s="284">
        <f ca="1">'IS BS CF'!AU56</f>
        <v>169233701.47374988</v>
      </c>
      <c r="AV17" s="284">
        <f ca="1">'IS BS CF'!AV56</f>
        <v>169205664.51649988</v>
      </c>
      <c r="AW17" s="284">
        <f ca="1">'IS BS CF'!AW56</f>
        <v>169177627.55924988</v>
      </c>
      <c r="AX17" s="284">
        <f ca="1">'IS BS CF'!AX56</f>
        <v>169149590.60199988</v>
      </c>
      <c r="AY17" s="284">
        <f ca="1">'IS BS CF'!AY56</f>
        <v>169121553.64474988</v>
      </c>
      <c r="AZ17" s="284">
        <f ca="1">'IS BS CF'!AZ56</f>
        <v>169093516.68749988</v>
      </c>
      <c r="BA17" s="284">
        <f ca="1">'IS BS CF'!BA56</f>
        <v>169065479.73024988</v>
      </c>
      <c r="BB17" s="284">
        <f ca="1">'IS BS CF'!BB56</f>
        <v>169037442.77299988</v>
      </c>
      <c r="BC17" s="284">
        <f ca="1">'IS BS CF'!BC56</f>
        <v>169008019.59288737</v>
      </c>
      <c r="BD17" s="284">
        <f ca="1">'IS BS CF'!BD56</f>
        <v>168978596.41277486</v>
      </c>
      <c r="BE17" s="284">
        <f ca="1">'IS BS CF'!BE56</f>
        <v>168949173.23266235</v>
      </c>
      <c r="BF17" s="284">
        <f ca="1">'IS BS CF'!BF56</f>
        <v>168919750.05254984</v>
      </c>
      <c r="BG17" s="284">
        <f ca="1">'IS BS CF'!BG56</f>
        <v>168890326.87243733</v>
      </c>
      <c r="BH17" s="284">
        <f ca="1">'IS BS CF'!BH56</f>
        <v>168860903.69232482</v>
      </c>
      <c r="BI17" s="284">
        <f ca="1">'IS BS CF'!BI56</f>
        <v>168831480.51221231</v>
      </c>
      <c r="BJ17" s="284">
        <f ca="1">'IS BS CF'!BJ56</f>
        <v>168802057.3320998</v>
      </c>
      <c r="BK17" s="284">
        <f ca="1">'IS BS CF'!BK56</f>
        <v>168772634.15198728</v>
      </c>
      <c r="BL17" s="284">
        <f ca="1">'IS BS CF'!BL56</f>
        <v>168743210.97187477</v>
      </c>
      <c r="BM17" s="284">
        <f ca="1">'IS BS CF'!BM56</f>
        <v>168713787.79176226</v>
      </c>
      <c r="BN17" s="284">
        <f ca="1">'IS BS CF'!BN56</f>
        <v>168684364.61164975</v>
      </c>
      <c r="BO17" s="284">
        <f ca="1">'IS BS CF'!BO56</f>
        <v>168653485.89753163</v>
      </c>
      <c r="BP17" s="284">
        <f ca="1">'IS BS CF'!BP56</f>
        <v>168622607.18341351</v>
      </c>
      <c r="BQ17" s="284">
        <f ca="1">'IS BS CF'!BQ56</f>
        <v>168591728.46929538</v>
      </c>
      <c r="BR17" s="284">
        <f ca="1">'IS BS CF'!BR56</f>
        <v>168560849.75517726</v>
      </c>
      <c r="BS17" s="284">
        <f ca="1">'IS BS CF'!BS56</f>
        <v>168529971.04105914</v>
      </c>
      <c r="BT17" s="284">
        <f ca="1">'IS BS CF'!BT56</f>
        <v>168499092.32694101</v>
      </c>
      <c r="BU17" s="284">
        <f ca="1">'IS BS CF'!BU56</f>
        <v>168468213.61282289</v>
      </c>
      <c r="BV17" s="284">
        <f ca="1">'IS BS CF'!BV56</f>
        <v>168437334.89870477</v>
      </c>
      <c r="BW17" s="284">
        <f ca="1">'IS BS CF'!BW56</f>
        <v>168406456.18458664</v>
      </c>
      <c r="BX17" s="284">
        <f ca="1">'IS BS CF'!BX56</f>
        <v>168375577.47046852</v>
      </c>
      <c r="BY17" s="284">
        <f ca="1">'IS BS CF'!BY56</f>
        <v>168344698.7563504</v>
      </c>
      <c r="BZ17" s="284">
        <f ca="1">'IS BS CF'!BZ56</f>
        <v>168313820.04223228</v>
      </c>
      <c r="CA17" s="284">
        <f ca="1">'IS BS CF'!CA56</f>
        <v>168281413.01740825</v>
      </c>
      <c r="CB17" s="284">
        <f ca="1">'IS BS CF'!CB56</f>
        <v>168249005.99258423</v>
      </c>
      <c r="CC17" s="284">
        <f ca="1">'IS BS CF'!CC56</f>
        <v>168216598.96776021</v>
      </c>
      <c r="CD17" s="284">
        <f ca="1">'IS BS CF'!CD56</f>
        <v>168184191.94293618</v>
      </c>
      <c r="CE17" s="284">
        <f ca="1">'IS BS CF'!CE56</f>
        <v>168151784.91811216</v>
      </c>
      <c r="CF17" s="284">
        <f ca="1">'IS BS CF'!CF56</f>
        <v>168119377.89328814</v>
      </c>
      <c r="CG17" s="284">
        <f ca="1">'IS BS CF'!CG56</f>
        <v>168086970.86846411</v>
      </c>
      <c r="CH17" s="284">
        <f ca="1">'IS BS CF'!CH56</f>
        <v>168054563.84364009</v>
      </c>
      <c r="CI17" s="284">
        <f ca="1">'IS BS CF'!CI56</f>
        <v>168022156.81881607</v>
      </c>
      <c r="CJ17" s="284">
        <f ca="1">'IS BS CF'!CJ56</f>
        <v>167989749.79399204</v>
      </c>
      <c r="CK17" s="284">
        <f ca="1">'IS BS CF'!CK56</f>
        <v>167957342.76916802</v>
      </c>
      <c r="CL17" s="284">
        <f ca="1">'IS BS CF'!CL56</f>
        <v>167924935.744344</v>
      </c>
      <c r="CN17" s="284"/>
      <c r="CO17" s="284">
        <v>2479104.1666666665</v>
      </c>
      <c r="CP17" s="284">
        <v>2448666.6666666665</v>
      </c>
      <c r="CQ17" s="284">
        <v>2418229.1666666665</v>
      </c>
      <c r="CR17" s="284">
        <v>2387791.6666666665</v>
      </c>
      <c r="CS17" s="284">
        <v>2314322.9166666665</v>
      </c>
      <c r="CT17" s="284">
        <v>2219791.6666666665</v>
      </c>
      <c r="CU17" s="284">
        <v>2125260.4166666665</v>
      </c>
      <c r="CV17" s="284">
        <v>2030729.1666666665</v>
      </c>
      <c r="CW17" s="284">
        <v>1932241.6666666665</v>
      </c>
      <c r="CX17" s="284">
        <v>1832354.1666666665</v>
      </c>
      <c r="CY17" s="284">
        <v>1733066.6666666665</v>
      </c>
      <c r="CZ17" s="284">
        <v>1632187.4999999998</v>
      </c>
      <c r="DA17" s="284">
        <v>1528079.9999999998</v>
      </c>
      <c r="DB17" s="284">
        <v>1422690.6249999998</v>
      </c>
      <c r="DC17" s="284">
        <v>1317301.2499999998</v>
      </c>
      <c r="DD17" s="284">
        <v>1211911.8749999998</v>
      </c>
      <c r="DE17" s="284">
        <v>1101137.1249999998</v>
      </c>
      <c r="DF17" s="284">
        <v>988997.81249999977</v>
      </c>
      <c r="DG17" s="284">
        <v>876858.49999999977</v>
      </c>
      <c r="DH17" s="284">
        <v>764719.18749999977</v>
      </c>
      <c r="DI17" s="284">
        <v>645020.85624999972</v>
      </c>
      <c r="DJ17" s="284">
        <v>523871.14062499971</v>
      </c>
      <c r="DK17" s="284">
        <v>402721.4249999997</v>
      </c>
      <c r="DL17" s="284">
        <v>281571.70937499969</v>
      </c>
    </row>
    <row r="18" spans="3:116" x14ac:dyDescent="0.4">
      <c r="G18" s="9"/>
      <c r="H18" s="27"/>
      <c r="I18" s="27"/>
      <c r="J18" s="27"/>
      <c r="K18" s="284"/>
      <c r="L18" s="284"/>
      <c r="M18" s="284"/>
      <c r="N18" s="284"/>
      <c r="O18" s="284"/>
      <c r="P18" s="284"/>
      <c r="Q18" s="284"/>
      <c r="R18" s="284"/>
      <c r="S18" s="284"/>
      <c r="T18" s="284"/>
      <c r="U18" s="284"/>
      <c r="V18" s="284"/>
      <c r="W18" s="284"/>
      <c r="X18" s="284"/>
      <c r="Y18" s="284"/>
      <c r="Z18" s="284"/>
      <c r="AA18" s="284"/>
      <c r="AB18" s="284"/>
      <c r="AC18" s="284"/>
      <c r="AD18" s="284"/>
      <c r="AE18" s="284"/>
      <c r="AF18" s="284"/>
      <c r="AG18" s="284"/>
      <c r="AH18" s="284"/>
      <c r="AI18" s="284"/>
      <c r="AJ18" s="284"/>
      <c r="AK18" s="284"/>
      <c r="AL18" s="284"/>
      <c r="AM18" s="284"/>
      <c r="AN18" s="284"/>
      <c r="AO18" s="284"/>
      <c r="AP18" s="284"/>
      <c r="AQ18" s="284"/>
      <c r="AR18" s="284"/>
      <c r="AS18" s="284"/>
      <c r="AT18" s="284"/>
      <c r="AU18" s="284"/>
      <c r="AV18" s="284"/>
      <c r="AW18" s="284"/>
      <c r="AX18" s="284"/>
      <c r="AY18" s="284"/>
      <c r="AZ18" s="284"/>
      <c r="BA18" s="284"/>
      <c r="BB18" s="284"/>
      <c r="BC18" s="284"/>
      <c r="BD18" s="284"/>
      <c r="BE18" s="284"/>
      <c r="BF18" s="284"/>
      <c r="BG18" s="284"/>
      <c r="BH18" s="284"/>
      <c r="BI18" s="284"/>
      <c r="BJ18" s="284"/>
      <c r="BK18" s="284"/>
      <c r="BL18" s="284"/>
    </row>
    <row r="19" spans="3:116" x14ac:dyDescent="0.4">
      <c r="G19" s="285" t="s">
        <v>671</v>
      </c>
      <c r="H19" s="286" t="s">
        <v>672</v>
      </c>
      <c r="I19" s="286" t="s">
        <v>673</v>
      </c>
      <c r="K19" s="287"/>
      <c r="L19" s="287"/>
      <c r="M19" s="287"/>
      <c r="N19" s="287"/>
      <c r="O19" s="287"/>
      <c r="P19" s="287"/>
      <c r="R19" s="31"/>
      <c r="S19" s="31"/>
      <c r="T19" s="31"/>
      <c r="U19" s="31"/>
      <c r="V19" s="31"/>
      <c r="W19" s="31"/>
      <c r="X19" s="31"/>
      <c r="Y19" s="31"/>
      <c r="Z19" s="31"/>
      <c r="AA19" s="31"/>
      <c r="AB19" s="31"/>
      <c r="AC19" s="31"/>
      <c r="AD19" s="31"/>
      <c r="AE19" s="31"/>
      <c r="AF19" s="31"/>
      <c r="AG19" s="31"/>
      <c r="AH19" s="31"/>
      <c r="AI19" s="31"/>
      <c r="AJ19" s="31"/>
      <c r="AK19" s="31"/>
      <c r="AL19" s="31"/>
      <c r="AM19" s="31"/>
      <c r="AN19" s="31"/>
      <c r="AO19" s="31"/>
      <c r="AP19" s="31"/>
      <c r="AQ19" s="31"/>
      <c r="AR19" s="31"/>
      <c r="AS19" s="31"/>
      <c r="AT19" s="31"/>
      <c r="AU19" s="31"/>
      <c r="AV19" s="31"/>
      <c r="AW19" s="31"/>
      <c r="AX19" s="31"/>
      <c r="AY19" s="31"/>
      <c r="AZ19" s="31"/>
      <c r="BA19" s="31"/>
      <c r="BB19" s="31"/>
      <c r="BC19" s="31"/>
      <c r="BD19" s="31"/>
      <c r="BE19" s="31"/>
      <c r="BF19" s="31"/>
      <c r="BG19" s="31"/>
      <c r="BH19" s="31"/>
      <c r="BI19" s="31"/>
      <c r="BJ19" s="31"/>
      <c r="BK19" s="31"/>
      <c r="BL19" s="31"/>
      <c r="BM19" s="31"/>
      <c r="BN19" s="31"/>
      <c r="BO19" s="31"/>
      <c r="BP19" s="31"/>
      <c r="BQ19" s="31"/>
      <c r="BR19" s="31"/>
      <c r="BS19" s="31"/>
      <c r="BT19" s="31"/>
      <c r="BU19" s="31"/>
      <c r="BV19" s="31"/>
      <c r="BW19" s="31"/>
      <c r="BX19" s="31"/>
      <c r="BY19" s="31"/>
      <c r="BZ19" s="31"/>
      <c r="CA19" s="31"/>
      <c r="CB19" s="31"/>
      <c r="CC19" s="31"/>
      <c r="CD19" s="31"/>
      <c r="CE19" s="31"/>
      <c r="CF19" s="31"/>
      <c r="CG19" s="31"/>
      <c r="CH19" s="31"/>
      <c r="CI19" s="31"/>
      <c r="CJ19" s="31"/>
      <c r="CK19" s="31"/>
      <c r="CL19" s="31"/>
      <c r="CN19" s="31"/>
      <c r="CO19" s="31"/>
      <c r="CP19" s="31"/>
      <c r="CQ19" s="31"/>
      <c r="CR19" s="31"/>
      <c r="CS19" s="31"/>
      <c r="CT19" s="31"/>
      <c r="CU19" s="31"/>
      <c r="CV19" s="31"/>
      <c r="CW19" s="31"/>
      <c r="CX19" s="31"/>
      <c r="CY19" s="31"/>
      <c r="CZ19" s="31"/>
      <c r="DA19" s="31"/>
      <c r="DB19" s="31"/>
      <c r="DC19" s="31"/>
      <c r="DD19" s="31"/>
      <c r="DE19" s="31"/>
      <c r="DF19" s="31"/>
      <c r="DG19" s="31"/>
      <c r="DH19" s="31"/>
      <c r="DI19" s="31"/>
      <c r="DJ19" s="31"/>
      <c r="DK19" s="31"/>
      <c r="DL19" s="31"/>
    </row>
    <row r="20" spans="3:116" x14ac:dyDescent="0.4">
      <c r="G20" s="326" t="s">
        <v>674</v>
      </c>
      <c r="H20" s="325">
        <v>10000000</v>
      </c>
      <c r="I20" s="327">
        <v>45292</v>
      </c>
      <c r="K20" s="53">
        <f t="shared" ref="K20:P24" si="15">SUMIF($R$3:$DL$3,K$2,$R20:$DL20)</f>
        <v>10000000</v>
      </c>
      <c r="L20" s="53">
        <f t="shared" si="15"/>
        <v>0</v>
      </c>
      <c r="M20" s="53">
        <f t="shared" si="15"/>
        <v>0</v>
      </c>
      <c r="N20" s="53">
        <f t="shared" si="15"/>
        <v>0</v>
      </c>
      <c r="O20" s="53">
        <f t="shared" si="15"/>
        <v>0</v>
      </c>
      <c r="P20" s="53">
        <f t="shared" si="15"/>
        <v>0</v>
      </c>
      <c r="Q20" s="53"/>
      <c r="R20" s="28">
        <f t="shared" ref="R20:AG23" si="16">$H20*(EOMONTH($I20,0)=R$2)</f>
        <v>0</v>
      </c>
      <c r="S20" s="53">
        <f t="shared" si="16"/>
        <v>10000000</v>
      </c>
      <c r="T20" s="28">
        <f t="shared" si="16"/>
        <v>0</v>
      </c>
      <c r="U20" s="28">
        <f t="shared" si="16"/>
        <v>0</v>
      </c>
      <c r="V20" s="28">
        <f t="shared" si="16"/>
        <v>0</v>
      </c>
      <c r="W20" s="28">
        <f t="shared" si="16"/>
        <v>0</v>
      </c>
      <c r="X20" s="28">
        <f t="shared" si="16"/>
        <v>0</v>
      </c>
      <c r="Y20" s="28">
        <f t="shared" si="16"/>
        <v>0</v>
      </c>
      <c r="Z20" s="28">
        <f t="shared" si="16"/>
        <v>0</v>
      </c>
      <c r="AA20" s="28">
        <f t="shared" si="16"/>
        <v>0</v>
      </c>
      <c r="AB20" s="28">
        <f t="shared" si="16"/>
        <v>0</v>
      </c>
      <c r="AC20" s="28">
        <f t="shared" si="16"/>
        <v>0</v>
      </c>
      <c r="AD20" s="28">
        <f t="shared" si="16"/>
        <v>0</v>
      </c>
      <c r="AE20" s="28">
        <f t="shared" si="16"/>
        <v>0</v>
      </c>
      <c r="AF20" s="28">
        <f t="shared" si="16"/>
        <v>0</v>
      </c>
      <c r="AG20" s="28">
        <f t="shared" si="16"/>
        <v>0</v>
      </c>
      <c r="AH20" s="28">
        <f t="shared" ref="AH20:AW23" si="17">$H20*(EOMONTH($I20,0)=AH$2)</f>
        <v>0</v>
      </c>
      <c r="AI20" s="28">
        <f t="shared" si="17"/>
        <v>0</v>
      </c>
      <c r="AJ20" s="28">
        <f t="shared" si="17"/>
        <v>0</v>
      </c>
      <c r="AK20" s="28">
        <f t="shared" si="17"/>
        <v>0</v>
      </c>
      <c r="AL20" s="28">
        <f t="shared" si="17"/>
        <v>0</v>
      </c>
      <c r="AM20" s="28">
        <f t="shared" si="17"/>
        <v>0</v>
      </c>
      <c r="AN20" s="28">
        <f t="shared" si="17"/>
        <v>0</v>
      </c>
      <c r="AO20" s="28">
        <f t="shared" si="17"/>
        <v>0</v>
      </c>
      <c r="AP20" s="28">
        <f t="shared" si="17"/>
        <v>0</v>
      </c>
      <c r="AQ20" s="28">
        <f t="shared" si="17"/>
        <v>0</v>
      </c>
      <c r="AR20" s="28">
        <f t="shared" si="17"/>
        <v>0</v>
      </c>
      <c r="AS20" s="28">
        <f t="shared" si="17"/>
        <v>0</v>
      </c>
      <c r="AT20" s="28">
        <f t="shared" si="17"/>
        <v>0</v>
      </c>
      <c r="AU20" s="28">
        <f t="shared" si="17"/>
        <v>0</v>
      </c>
      <c r="AV20" s="28">
        <f t="shared" si="17"/>
        <v>0</v>
      </c>
      <c r="AW20" s="28">
        <f t="shared" si="17"/>
        <v>0</v>
      </c>
      <c r="AX20" s="28">
        <f t="shared" ref="AX20:BM23" si="18">$H20*(EOMONTH($I20,0)=AX$2)</f>
        <v>0</v>
      </c>
      <c r="AY20" s="28">
        <f t="shared" si="18"/>
        <v>0</v>
      </c>
      <c r="AZ20" s="28">
        <f t="shared" si="18"/>
        <v>0</v>
      </c>
      <c r="BA20" s="28">
        <f t="shared" si="18"/>
        <v>0</v>
      </c>
      <c r="BB20" s="28">
        <f t="shared" si="18"/>
        <v>0</v>
      </c>
      <c r="BC20" s="28">
        <f t="shared" si="18"/>
        <v>0</v>
      </c>
      <c r="BD20" s="28">
        <f t="shared" si="18"/>
        <v>0</v>
      </c>
      <c r="BE20" s="28">
        <f t="shared" si="18"/>
        <v>0</v>
      </c>
      <c r="BF20" s="28">
        <f t="shared" si="18"/>
        <v>0</v>
      </c>
      <c r="BG20" s="28">
        <f t="shared" si="18"/>
        <v>0</v>
      </c>
      <c r="BH20" s="28">
        <f t="shared" si="18"/>
        <v>0</v>
      </c>
      <c r="BI20" s="28">
        <f t="shared" si="18"/>
        <v>0</v>
      </c>
      <c r="BJ20" s="28">
        <f t="shared" si="18"/>
        <v>0</v>
      </c>
      <c r="BK20" s="28">
        <f t="shared" si="18"/>
        <v>0</v>
      </c>
      <c r="BL20" s="28">
        <f t="shared" si="18"/>
        <v>0</v>
      </c>
      <c r="BM20" s="28">
        <f t="shared" si="18"/>
        <v>0</v>
      </c>
      <c r="BN20" s="28">
        <f t="shared" ref="BN20:CC23" si="19">$H20*(EOMONTH($I20,0)=BN$2)</f>
        <v>0</v>
      </c>
      <c r="BO20" s="28">
        <f t="shared" si="19"/>
        <v>0</v>
      </c>
      <c r="BP20" s="28">
        <f t="shared" si="19"/>
        <v>0</v>
      </c>
      <c r="BQ20" s="28">
        <f t="shared" si="19"/>
        <v>0</v>
      </c>
      <c r="BR20" s="28">
        <f t="shared" si="19"/>
        <v>0</v>
      </c>
      <c r="BS20" s="28">
        <f t="shared" si="19"/>
        <v>0</v>
      </c>
      <c r="BT20" s="28">
        <f t="shared" si="19"/>
        <v>0</v>
      </c>
      <c r="BU20" s="28">
        <f t="shared" si="19"/>
        <v>0</v>
      </c>
      <c r="BV20" s="28">
        <f t="shared" si="19"/>
        <v>0</v>
      </c>
      <c r="BW20" s="28">
        <f t="shared" si="19"/>
        <v>0</v>
      </c>
      <c r="BX20" s="28">
        <f t="shared" si="19"/>
        <v>0</v>
      </c>
      <c r="BY20" s="28">
        <f t="shared" si="19"/>
        <v>0</v>
      </c>
      <c r="BZ20" s="28">
        <f t="shared" si="19"/>
        <v>0</v>
      </c>
      <c r="CA20" s="28">
        <f t="shared" si="19"/>
        <v>0</v>
      </c>
      <c r="CB20" s="28">
        <f t="shared" si="19"/>
        <v>0</v>
      </c>
      <c r="CC20" s="28">
        <f t="shared" si="19"/>
        <v>0</v>
      </c>
      <c r="CD20" s="28">
        <f t="shared" ref="CD20:CL23" si="20">$H20*(EOMONTH($I20,0)=CD$2)</f>
        <v>0</v>
      </c>
      <c r="CE20" s="28">
        <f t="shared" si="20"/>
        <v>0</v>
      </c>
      <c r="CF20" s="28">
        <f t="shared" si="20"/>
        <v>0</v>
      </c>
      <c r="CG20" s="28">
        <f t="shared" si="20"/>
        <v>0</v>
      </c>
      <c r="CH20" s="28">
        <f t="shared" si="20"/>
        <v>0</v>
      </c>
      <c r="CI20" s="28">
        <f t="shared" si="20"/>
        <v>0</v>
      </c>
      <c r="CJ20" s="28">
        <f t="shared" si="20"/>
        <v>0</v>
      </c>
      <c r="CK20" s="28">
        <f t="shared" si="20"/>
        <v>0</v>
      </c>
      <c r="CL20" s="28">
        <f t="shared" si="20"/>
        <v>0</v>
      </c>
      <c r="CN20" s="28">
        <f t="shared" ref="CN20:CN23" si="21">$H20*OR(EOMONTH($I20,0)=CN$2,EOMONTH($I20,1)=CN$2,EOMONTH($I20,2)=CN$2)</f>
        <v>0</v>
      </c>
      <c r="CO20" s="28">
        <f t="shared" ref="CO20:CO23" si="22">$H20*OR(EOMONTH($I20,0)=EOMONTH(CO$2,0),EOMONTH($I20,0)=EOMONTH(CO$2,-1),EOMONTH($I20,0)=EOMONTH(CO$2,-2))</f>
        <v>10000000</v>
      </c>
      <c r="CP20" s="28">
        <f t="shared" ref="CP20:DL23" si="23">$H20*OR(EOMONTH($I20,0)=EOMONTH(CP$2,0),EOMONTH($I20,0)=EOMONTH(CP$2,-1),EOMONTH($I20,0)=EOMONTH(CP$2,-2))</f>
        <v>0</v>
      </c>
      <c r="CQ20" s="28">
        <f t="shared" si="23"/>
        <v>0</v>
      </c>
      <c r="CR20" s="28">
        <f t="shared" si="23"/>
        <v>0</v>
      </c>
      <c r="CS20" s="28">
        <f t="shared" si="23"/>
        <v>0</v>
      </c>
      <c r="CT20" s="28">
        <f t="shared" si="23"/>
        <v>0</v>
      </c>
      <c r="CU20" s="28">
        <f t="shared" si="23"/>
        <v>0</v>
      </c>
      <c r="CV20" s="28">
        <f t="shared" si="23"/>
        <v>0</v>
      </c>
      <c r="CW20" s="28">
        <f t="shared" si="23"/>
        <v>0</v>
      </c>
      <c r="CX20" s="28">
        <f t="shared" si="23"/>
        <v>0</v>
      </c>
      <c r="CY20" s="28">
        <f t="shared" si="23"/>
        <v>0</v>
      </c>
      <c r="CZ20" s="28">
        <f t="shared" si="23"/>
        <v>0</v>
      </c>
      <c r="DA20" s="28">
        <f t="shared" si="23"/>
        <v>0</v>
      </c>
      <c r="DB20" s="28">
        <f t="shared" si="23"/>
        <v>0</v>
      </c>
      <c r="DC20" s="28">
        <f t="shared" si="23"/>
        <v>0</v>
      </c>
      <c r="DD20" s="28">
        <f t="shared" si="23"/>
        <v>0</v>
      </c>
      <c r="DE20" s="28">
        <f t="shared" si="23"/>
        <v>0</v>
      </c>
      <c r="DF20" s="28">
        <f t="shared" si="23"/>
        <v>0</v>
      </c>
      <c r="DG20" s="28">
        <f t="shared" si="23"/>
        <v>0</v>
      </c>
      <c r="DH20" s="28">
        <f t="shared" si="23"/>
        <v>0</v>
      </c>
      <c r="DI20" s="28">
        <f t="shared" si="23"/>
        <v>0</v>
      </c>
      <c r="DJ20" s="28">
        <f t="shared" si="23"/>
        <v>0</v>
      </c>
      <c r="DK20" s="28">
        <f t="shared" si="23"/>
        <v>0</v>
      </c>
      <c r="DL20" s="28">
        <f t="shared" si="23"/>
        <v>0</v>
      </c>
    </row>
    <row r="21" spans="3:116" x14ac:dyDescent="0.4">
      <c r="G21" s="326" t="s">
        <v>732</v>
      </c>
      <c r="H21" s="325">
        <v>20000000</v>
      </c>
      <c r="I21" s="327">
        <v>45292</v>
      </c>
      <c r="K21" s="53">
        <f t="shared" si="15"/>
        <v>20000000</v>
      </c>
      <c r="L21" s="53">
        <f t="shared" si="15"/>
        <v>0</v>
      </c>
      <c r="M21" s="53">
        <f t="shared" si="15"/>
        <v>0</v>
      </c>
      <c r="N21" s="53">
        <f t="shared" si="15"/>
        <v>0</v>
      </c>
      <c r="O21" s="53">
        <f t="shared" si="15"/>
        <v>0</v>
      </c>
      <c r="P21" s="53">
        <f t="shared" si="15"/>
        <v>0</v>
      </c>
      <c r="Q21" s="53"/>
      <c r="R21" s="28">
        <f t="shared" si="16"/>
        <v>0</v>
      </c>
      <c r="S21" s="53">
        <f t="shared" si="16"/>
        <v>20000000</v>
      </c>
      <c r="T21" s="28">
        <f t="shared" si="16"/>
        <v>0</v>
      </c>
      <c r="U21" s="28">
        <f t="shared" si="16"/>
        <v>0</v>
      </c>
      <c r="V21" s="28">
        <f t="shared" si="16"/>
        <v>0</v>
      </c>
      <c r="W21" s="28">
        <f t="shared" si="16"/>
        <v>0</v>
      </c>
      <c r="X21" s="28">
        <f t="shared" si="16"/>
        <v>0</v>
      </c>
      <c r="Y21" s="28">
        <f t="shared" si="16"/>
        <v>0</v>
      </c>
      <c r="Z21" s="28">
        <f t="shared" si="16"/>
        <v>0</v>
      </c>
      <c r="AA21" s="28">
        <f t="shared" si="16"/>
        <v>0</v>
      </c>
      <c r="AB21" s="28">
        <f t="shared" si="16"/>
        <v>0</v>
      </c>
      <c r="AC21" s="28">
        <f t="shared" si="16"/>
        <v>0</v>
      </c>
      <c r="AD21" s="28">
        <f t="shared" si="16"/>
        <v>0</v>
      </c>
      <c r="AE21" s="28">
        <f t="shared" si="16"/>
        <v>0</v>
      </c>
      <c r="AF21" s="28">
        <f t="shared" si="16"/>
        <v>0</v>
      </c>
      <c r="AG21" s="28">
        <f t="shared" si="16"/>
        <v>0</v>
      </c>
      <c r="AH21" s="28">
        <f t="shared" si="17"/>
        <v>0</v>
      </c>
      <c r="AI21" s="28">
        <f t="shared" si="17"/>
        <v>0</v>
      </c>
      <c r="AJ21" s="28">
        <f t="shared" si="17"/>
        <v>0</v>
      </c>
      <c r="AK21" s="28">
        <f t="shared" si="17"/>
        <v>0</v>
      </c>
      <c r="AL21" s="28">
        <f t="shared" si="17"/>
        <v>0</v>
      </c>
      <c r="AM21" s="28">
        <f t="shared" si="17"/>
        <v>0</v>
      </c>
      <c r="AN21" s="28">
        <f t="shared" si="17"/>
        <v>0</v>
      </c>
      <c r="AO21" s="28">
        <f t="shared" si="17"/>
        <v>0</v>
      </c>
      <c r="AP21" s="28">
        <f t="shared" si="17"/>
        <v>0</v>
      </c>
      <c r="AQ21" s="28">
        <f t="shared" si="17"/>
        <v>0</v>
      </c>
      <c r="AR21" s="28">
        <f t="shared" si="17"/>
        <v>0</v>
      </c>
      <c r="AS21" s="28">
        <f t="shared" si="17"/>
        <v>0</v>
      </c>
      <c r="AT21" s="28">
        <f t="shared" si="17"/>
        <v>0</v>
      </c>
      <c r="AU21" s="28">
        <f t="shared" si="17"/>
        <v>0</v>
      </c>
      <c r="AV21" s="28">
        <f t="shared" si="17"/>
        <v>0</v>
      </c>
      <c r="AW21" s="28">
        <f t="shared" si="17"/>
        <v>0</v>
      </c>
      <c r="AX21" s="28">
        <f t="shared" si="18"/>
        <v>0</v>
      </c>
      <c r="AY21" s="28">
        <f t="shared" si="18"/>
        <v>0</v>
      </c>
      <c r="AZ21" s="28">
        <f t="shared" si="18"/>
        <v>0</v>
      </c>
      <c r="BA21" s="28">
        <f t="shared" si="18"/>
        <v>0</v>
      </c>
      <c r="BB21" s="28">
        <f t="shared" si="18"/>
        <v>0</v>
      </c>
      <c r="BC21" s="28">
        <f t="shared" si="18"/>
        <v>0</v>
      </c>
      <c r="BD21" s="28">
        <f t="shared" si="18"/>
        <v>0</v>
      </c>
      <c r="BE21" s="28">
        <f t="shared" si="18"/>
        <v>0</v>
      </c>
      <c r="BF21" s="28">
        <f t="shared" si="18"/>
        <v>0</v>
      </c>
      <c r="BG21" s="28">
        <f t="shared" si="18"/>
        <v>0</v>
      </c>
      <c r="BH21" s="28">
        <f t="shared" si="18"/>
        <v>0</v>
      </c>
      <c r="BI21" s="28">
        <f t="shared" si="18"/>
        <v>0</v>
      </c>
      <c r="BJ21" s="28">
        <f t="shared" si="18"/>
        <v>0</v>
      </c>
      <c r="BK21" s="28">
        <f t="shared" si="18"/>
        <v>0</v>
      </c>
      <c r="BL21" s="28">
        <f t="shared" si="18"/>
        <v>0</v>
      </c>
      <c r="BM21" s="28">
        <f t="shared" si="18"/>
        <v>0</v>
      </c>
      <c r="BN21" s="28">
        <f t="shared" si="19"/>
        <v>0</v>
      </c>
      <c r="BO21" s="28">
        <f t="shared" si="19"/>
        <v>0</v>
      </c>
      <c r="BP21" s="28">
        <f t="shared" si="19"/>
        <v>0</v>
      </c>
      <c r="BQ21" s="28">
        <f t="shared" si="19"/>
        <v>0</v>
      </c>
      <c r="BR21" s="28">
        <f t="shared" si="19"/>
        <v>0</v>
      </c>
      <c r="BS21" s="28">
        <f t="shared" si="19"/>
        <v>0</v>
      </c>
      <c r="BT21" s="28">
        <f t="shared" si="19"/>
        <v>0</v>
      </c>
      <c r="BU21" s="28">
        <f t="shared" si="19"/>
        <v>0</v>
      </c>
      <c r="BV21" s="28">
        <f t="shared" si="19"/>
        <v>0</v>
      </c>
      <c r="BW21" s="28">
        <f t="shared" si="19"/>
        <v>0</v>
      </c>
      <c r="BX21" s="28">
        <f t="shared" si="19"/>
        <v>0</v>
      </c>
      <c r="BY21" s="28">
        <f t="shared" si="19"/>
        <v>0</v>
      </c>
      <c r="BZ21" s="28">
        <f t="shared" si="19"/>
        <v>0</v>
      </c>
      <c r="CA21" s="28">
        <f t="shared" si="19"/>
        <v>0</v>
      </c>
      <c r="CB21" s="28">
        <f t="shared" si="19"/>
        <v>0</v>
      </c>
      <c r="CC21" s="28">
        <f t="shared" si="19"/>
        <v>0</v>
      </c>
      <c r="CD21" s="28">
        <f t="shared" si="20"/>
        <v>0</v>
      </c>
      <c r="CE21" s="28">
        <f t="shared" si="20"/>
        <v>0</v>
      </c>
      <c r="CF21" s="28">
        <f t="shared" si="20"/>
        <v>0</v>
      </c>
      <c r="CG21" s="28">
        <f t="shared" si="20"/>
        <v>0</v>
      </c>
      <c r="CH21" s="28">
        <f t="shared" si="20"/>
        <v>0</v>
      </c>
      <c r="CI21" s="28">
        <f t="shared" si="20"/>
        <v>0</v>
      </c>
      <c r="CJ21" s="28">
        <f t="shared" si="20"/>
        <v>0</v>
      </c>
      <c r="CK21" s="28">
        <f t="shared" si="20"/>
        <v>0</v>
      </c>
      <c r="CL21" s="28">
        <f t="shared" si="20"/>
        <v>0</v>
      </c>
      <c r="CN21" s="28">
        <f t="shared" si="21"/>
        <v>0</v>
      </c>
      <c r="CO21" s="28">
        <f t="shared" si="22"/>
        <v>20000000</v>
      </c>
      <c r="CP21" s="28">
        <f t="shared" si="23"/>
        <v>0</v>
      </c>
      <c r="CQ21" s="28">
        <f t="shared" si="23"/>
        <v>0</v>
      </c>
      <c r="CR21" s="28">
        <f t="shared" si="23"/>
        <v>0</v>
      </c>
      <c r="CS21" s="28">
        <f t="shared" si="23"/>
        <v>0</v>
      </c>
      <c r="CT21" s="28">
        <f t="shared" si="23"/>
        <v>0</v>
      </c>
      <c r="CU21" s="28">
        <f t="shared" si="23"/>
        <v>0</v>
      </c>
      <c r="CV21" s="28">
        <f t="shared" si="23"/>
        <v>0</v>
      </c>
      <c r="CW21" s="28">
        <f t="shared" si="23"/>
        <v>0</v>
      </c>
      <c r="CX21" s="28">
        <f t="shared" si="23"/>
        <v>0</v>
      </c>
      <c r="CY21" s="28">
        <f t="shared" si="23"/>
        <v>0</v>
      </c>
      <c r="CZ21" s="28">
        <f t="shared" si="23"/>
        <v>0</v>
      </c>
      <c r="DA21" s="28">
        <f t="shared" si="23"/>
        <v>0</v>
      </c>
      <c r="DB21" s="28">
        <f t="shared" si="23"/>
        <v>0</v>
      </c>
      <c r="DC21" s="28">
        <f t="shared" si="23"/>
        <v>0</v>
      </c>
      <c r="DD21" s="28">
        <f t="shared" si="23"/>
        <v>0</v>
      </c>
      <c r="DE21" s="28">
        <f t="shared" si="23"/>
        <v>0</v>
      </c>
      <c r="DF21" s="28">
        <f t="shared" si="23"/>
        <v>0</v>
      </c>
      <c r="DG21" s="28">
        <f t="shared" si="23"/>
        <v>0</v>
      </c>
      <c r="DH21" s="28">
        <f t="shared" si="23"/>
        <v>0</v>
      </c>
      <c r="DI21" s="28">
        <f t="shared" si="23"/>
        <v>0</v>
      </c>
      <c r="DJ21" s="28">
        <f t="shared" si="23"/>
        <v>0</v>
      </c>
      <c r="DK21" s="28">
        <f t="shared" si="23"/>
        <v>0</v>
      </c>
      <c r="DL21" s="28">
        <f t="shared" si="23"/>
        <v>0</v>
      </c>
    </row>
    <row r="22" spans="3:116" x14ac:dyDescent="0.4">
      <c r="G22" s="326" t="s">
        <v>733</v>
      </c>
      <c r="H22" s="325">
        <v>40000000</v>
      </c>
      <c r="I22" s="327">
        <v>45292</v>
      </c>
      <c r="K22" s="53">
        <f t="shared" si="15"/>
        <v>40000000</v>
      </c>
      <c r="L22" s="53">
        <f t="shared" si="15"/>
        <v>0</v>
      </c>
      <c r="M22" s="53">
        <f t="shared" si="15"/>
        <v>0</v>
      </c>
      <c r="N22" s="53">
        <f t="shared" si="15"/>
        <v>0</v>
      </c>
      <c r="O22" s="53">
        <f t="shared" si="15"/>
        <v>0</v>
      </c>
      <c r="P22" s="53">
        <f t="shared" si="15"/>
        <v>0</v>
      </c>
      <c r="Q22" s="53"/>
      <c r="R22" s="28">
        <f t="shared" si="16"/>
        <v>0</v>
      </c>
      <c r="S22" s="53">
        <f t="shared" si="16"/>
        <v>40000000</v>
      </c>
      <c r="T22" s="28">
        <f t="shared" si="16"/>
        <v>0</v>
      </c>
      <c r="U22" s="28">
        <f t="shared" si="16"/>
        <v>0</v>
      </c>
      <c r="V22" s="28">
        <f t="shared" si="16"/>
        <v>0</v>
      </c>
      <c r="W22" s="28">
        <f t="shared" si="16"/>
        <v>0</v>
      </c>
      <c r="X22" s="28">
        <f t="shared" si="16"/>
        <v>0</v>
      </c>
      <c r="Y22" s="28">
        <f t="shared" si="16"/>
        <v>0</v>
      </c>
      <c r="Z22" s="28">
        <f t="shared" si="16"/>
        <v>0</v>
      </c>
      <c r="AA22" s="28">
        <f t="shared" si="16"/>
        <v>0</v>
      </c>
      <c r="AB22" s="28">
        <f t="shared" si="16"/>
        <v>0</v>
      </c>
      <c r="AC22" s="28">
        <f t="shared" si="16"/>
        <v>0</v>
      </c>
      <c r="AD22" s="28">
        <f t="shared" si="16"/>
        <v>0</v>
      </c>
      <c r="AE22" s="28">
        <f t="shared" si="16"/>
        <v>0</v>
      </c>
      <c r="AF22" s="28">
        <f t="shared" si="16"/>
        <v>0</v>
      </c>
      <c r="AG22" s="28">
        <f t="shared" si="16"/>
        <v>0</v>
      </c>
      <c r="AH22" s="28">
        <f t="shared" si="17"/>
        <v>0</v>
      </c>
      <c r="AI22" s="28">
        <f t="shared" si="17"/>
        <v>0</v>
      </c>
      <c r="AJ22" s="28">
        <f t="shared" si="17"/>
        <v>0</v>
      </c>
      <c r="AK22" s="28">
        <f t="shared" si="17"/>
        <v>0</v>
      </c>
      <c r="AL22" s="28">
        <f t="shared" si="17"/>
        <v>0</v>
      </c>
      <c r="AM22" s="28">
        <f t="shared" si="17"/>
        <v>0</v>
      </c>
      <c r="AN22" s="28">
        <f t="shared" si="17"/>
        <v>0</v>
      </c>
      <c r="AO22" s="28">
        <f t="shared" si="17"/>
        <v>0</v>
      </c>
      <c r="AP22" s="28">
        <f t="shared" si="17"/>
        <v>0</v>
      </c>
      <c r="AQ22" s="28">
        <f t="shared" si="17"/>
        <v>0</v>
      </c>
      <c r="AR22" s="28">
        <f t="shared" si="17"/>
        <v>0</v>
      </c>
      <c r="AS22" s="28">
        <f t="shared" si="17"/>
        <v>0</v>
      </c>
      <c r="AT22" s="28">
        <f t="shared" si="17"/>
        <v>0</v>
      </c>
      <c r="AU22" s="28">
        <f t="shared" si="17"/>
        <v>0</v>
      </c>
      <c r="AV22" s="28">
        <f t="shared" si="17"/>
        <v>0</v>
      </c>
      <c r="AW22" s="28">
        <f t="shared" si="17"/>
        <v>0</v>
      </c>
      <c r="AX22" s="28">
        <f t="shared" si="18"/>
        <v>0</v>
      </c>
      <c r="AY22" s="28">
        <f t="shared" si="18"/>
        <v>0</v>
      </c>
      <c r="AZ22" s="28">
        <f t="shared" si="18"/>
        <v>0</v>
      </c>
      <c r="BA22" s="28">
        <f t="shared" si="18"/>
        <v>0</v>
      </c>
      <c r="BB22" s="28">
        <f t="shared" si="18"/>
        <v>0</v>
      </c>
      <c r="BC22" s="28">
        <f t="shared" si="18"/>
        <v>0</v>
      </c>
      <c r="BD22" s="28">
        <f t="shared" si="18"/>
        <v>0</v>
      </c>
      <c r="BE22" s="28">
        <f t="shared" si="18"/>
        <v>0</v>
      </c>
      <c r="BF22" s="28">
        <f t="shared" si="18"/>
        <v>0</v>
      </c>
      <c r="BG22" s="28">
        <f t="shared" si="18"/>
        <v>0</v>
      </c>
      <c r="BH22" s="28">
        <f t="shared" si="18"/>
        <v>0</v>
      </c>
      <c r="BI22" s="28">
        <f t="shared" si="18"/>
        <v>0</v>
      </c>
      <c r="BJ22" s="28">
        <f t="shared" si="18"/>
        <v>0</v>
      </c>
      <c r="BK22" s="28">
        <f t="shared" si="18"/>
        <v>0</v>
      </c>
      <c r="BL22" s="28">
        <f t="shared" si="18"/>
        <v>0</v>
      </c>
      <c r="BM22" s="28">
        <f t="shared" si="18"/>
        <v>0</v>
      </c>
      <c r="BN22" s="28">
        <f t="shared" si="19"/>
        <v>0</v>
      </c>
      <c r="BO22" s="28">
        <f t="shared" si="19"/>
        <v>0</v>
      </c>
      <c r="BP22" s="28">
        <f t="shared" si="19"/>
        <v>0</v>
      </c>
      <c r="BQ22" s="28">
        <f t="shared" si="19"/>
        <v>0</v>
      </c>
      <c r="BR22" s="28">
        <f t="shared" si="19"/>
        <v>0</v>
      </c>
      <c r="BS22" s="28">
        <f t="shared" si="19"/>
        <v>0</v>
      </c>
      <c r="BT22" s="28">
        <f t="shared" si="19"/>
        <v>0</v>
      </c>
      <c r="BU22" s="28">
        <f t="shared" si="19"/>
        <v>0</v>
      </c>
      <c r="BV22" s="28">
        <f t="shared" si="19"/>
        <v>0</v>
      </c>
      <c r="BW22" s="28">
        <f t="shared" si="19"/>
        <v>0</v>
      </c>
      <c r="BX22" s="28">
        <f t="shared" si="19"/>
        <v>0</v>
      </c>
      <c r="BY22" s="28">
        <f t="shared" si="19"/>
        <v>0</v>
      </c>
      <c r="BZ22" s="28">
        <f t="shared" si="19"/>
        <v>0</v>
      </c>
      <c r="CA22" s="28">
        <f t="shared" si="19"/>
        <v>0</v>
      </c>
      <c r="CB22" s="28">
        <f t="shared" si="19"/>
        <v>0</v>
      </c>
      <c r="CC22" s="28">
        <f t="shared" si="19"/>
        <v>0</v>
      </c>
      <c r="CD22" s="28">
        <f t="shared" si="20"/>
        <v>0</v>
      </c>
      <c r="CE22" s="28">
        <f t="shared" si="20"/>
        <v>0</v>
      </c>
      <c r="CF22" s="28">
        <f t="shared" si="20"/>
        <v>0</v>
      </c>
      <c r="CG22" s="28">
        <f t="shared" si="20"/>
        <v>0</v>
      </c>
      <c r="CH22" s="28">
        <f t="shared" si="20"/>
        <v>0</v>
      </c>
      <c r="CI22" s="28">
        <f t="shared" si="20"/>
        <v>0</v>
      </c>
      <c r="CJ22" s="28">
        <f t="shared" si="20"/>
        <v>0</v>
      </c>
      <c r="CK22" s="28">
        <f t="shared" si="20"/>
        <v>0</v>
      </c>
      <c r="CL22" s="28">
        <f t="shared" si="20"/>
        <v>0</v>
      </c>
      <c r="CN22" s="28">
        <f t="shared" si="21"/>
        <v>0</v>
      </c>
      <c r="CO22" s="28">
        <f t="shared" si="22"/>
        <v>40000000</v>
      </c>
      <c r="CP22" s="28">
        <f t="shared" si="23"/>
        <v>0</v>
      </c>
      <c r="CQ22" s="28">
        <f t="shared" si="23"/>
        <v>0</v>
      </c>
      <c r="CR22" s="28">
        <f t="shared" si="23"/>
        <v>0</v>
      </c>
      <c r="CS22" s="28">
        <f t="shared" si="23"/>
        <v>0</v>
      </c>
      <c r="CT22" s="28">
        <f t="shared" si="23"/>
        <v>0</v>
      </c>
      <c r="CU22" s="28">
        <f t="shared" si="23"/>
        <v>0</v>
      </c>
      <c r="CV22" s="28">
        <f t="shared" si="23"/>
        <v>0</v>
      </c>
      <c r="CW22" s="28">
        <f t="shared" si="23"/>
        <v>0</v>
      </c>
      <c r="CX22" s="28">
        <f t="shared" si="23"/>
        <v>0</v>
      </c>
      <c r="CY22" s="28">
        <f t="shared" si="23"/>
        <v>0</v>
      </c>
      <c r="CZ22" s="28">
        <f t="shared" si="23"/>
        <v>0</v>
      </c>
      <c r="DA22" s="28">
        <f t="shared" si="23"/>
        <v>0</v>
      </c>
      <c r="DB22" s="28">
        <f t="shared" si="23"/>
        <v>0</v>
      </c>
      <c r="DC22" s="28">
        <f t="shared" si="23"/>
        <v>0</v>
      </c>
      <c r="DD22" s="28">
        <f t="shared" si="23"/>
        <v>0</v>
      </c>
      <c r="DE22" s="28">
        <f t="shared" si="23"/>
        <v>0</v>
      </c>
      <c r="DF22" s="28">
        <f t="shared" si="23"/>
        <v>0</v>
      </c>
      <c r="DG22" s="28">
        <f t="shared" si="23"/>
        <v>0</v>
      </c>
      <c r="DH22" s="28">
        <f t="shared" si="23"/>
        <v>0</v>
      </c>
      <c r="DI22" s="28">
        <f t="shared" si="23"/>
        <v>0</v>
      </c>
      <c r="DJ22" s="28">
        <f t="shared" si="23"/>
        <v>0</v>
      </c>
      <c r="DK22" s="28">
        <f t="shared" si="23"/>
        <v>0</v>
      </c>
      <c r="DL22" s="28">
        <f t="shared" si="23"/>
        <v>0</v>
      </c>
    </row>
    <row r="23" spans="3:116" x14ac:dyDescent="0.4">
      <c r="G23" s="326" t="s">
        <v>734</v>
      </c>
      <c r="H23" s="325">
        <v>100000000</v>
      </c>
      <c r="I23" s="327">
        <v>45292</v>
      </c>
      <c r="K23" s="53">
        <f t="shared" si="15"/>
        <v>100000000</v>
      </c>
      <c r="L23" s="53">
        <f t="shared" si="15"/>
        <v>0</v>
      </c>
      <c r="M23" s="53">
        <f t="shared" si="15"/>
        <v>0</v>
      </c>
      <c r="N23" s="53">
        <f t="shared" si="15"/>
        <v>0</v>
      </c>
      <c r="O23" s="53">
        <f t="shared" si="15"/>
        <v>0</v>
      </c>
      <c r="P23" s="53">
        <f t="shared" si="15"/>
        <v>0</v>
      </c>
      <c r="Q23" s="53"/>
      <c r="R23" s="28">
        <f t="shared" si="16"/>
        <v>0</v>
      </c>
      <c r="S23" s="53">
        <f t="shared" si="16"/>
        <v>100000000</v>
      </c>
      <c r="T23" s="28">
        <f t="shared" si="16"/>
        <v>0</v>
      </c>
      <c r="U23" s="28">
        <f t="shared" si="16"/>
        <v>0</v>
      </c>
      <c r="V23" s="28">
        <f t="shared" si="16"/>
        <v>0</v>
      </c>
      <c r="W23" s="28">
        <f t="shared" si="16"/>
        <v>0</v>
      </c>
      <c r="X23" s="28">
        <f t="shared" si="16"/>
        <v>0</v>
      </c>
      <c r="Y23" s="28">
        <f t="shared" si="16"/>
        <v>0</v>
      </c>
      <c r="Z23" s="28">
        <f t="shared" si="16"/>
        <v>0</v>
      </c>
      <c r="AA23" s="28">
        <f t="shared" si="16"/>
        <v>0</v>
      </c>
      <c r="AB23" s="28">
        <f t="shared" si="16"/>
        <v>0</v>
      </c>
      <c r="AC23" s="28">
        <f t="shared" si="16"/>
        <v>0</v>
      </c>
      <c r="AD23" s="28">
        <f t="shared" si="16"/>
        <v>0</v>
      </c>
      <c r="AE23" s="28">
        <f t="shared" si="16"/>
        <v>0</v>
      </c>
      <c r="AF23" s="28">
        <f t="shared" si="16"/>
        <v>0</v>
      </c>
      <c r="AG23" s="28">
        <f t="shared" si="16"/>
        <v>0</v>
      </c>
      <c r="AH23" s="28">
        <f t="shared" si="17"/>
        <v>0</v>
      </c>
      <c r="AI23" s="28">
        <f t="shared" si="17"/>
        <v>0</v>
      </c>
      <c r="AJ23" s="28">
        <f t="shared" si="17"/>
        <v>0</v>
      </c>
      <c r="AK23" s="28">
        <f t="shared" si="17"/>
        <v>0</v>
      </c>
      <c r="AL23" s="28">
        <f t="shared" si="17"/>
        <v>0</v>
      </c>
      <c r="AM23" s="28">
        <f t="shared" si="17"/>
        <v>0</v>
      </c>
      <c r="AN23" s="28">
        <f t="shared" si="17"/>
        <v>0</v>
      </c>
      <c r="AO23" s="28">
        <f t="shared" si="17"/>
        <v>0</v>
      </c>
      <c r="AP23" s="28">
        <f t="shared" si="17"/>
        <v>0</v>
      </c>
      <c r="AQ23" s="28">
        <f t="shared" si="17"/>
        <v>0</v>
      </c>
      <c r="AR23" s="28">
        <f t="shared" si="17"/>
        <v>0</v>
      </c>
      <c r="AS23" s="28">
        <f t="shared" si="17"/>
        <v>0</v>
      </c>
      <c r="AT23" s="28">
        <f t="shared" si="17"/>
        <v>0</v>
      </c>
      <c r="AU23" s="28">
        <f t="shared" si="17"/>
        <v>0</v>
      </c>
      <c r="AV23" s="28">
        <f t="shared" si="17"/>
        <v>0</v>
      </c>
      <c r="AW23" s="28">
        <f t="shared" si="17"/>
        <v>0</v>
      </c>
      <c r="AX23" s="28">
        <f t="shared" si="18"/>
        <v>0</v>
      </c>
      <c r="AY23" s="28">
        <f t="shared" si="18"/>
        <v>0</v>
      </c>
      <c r="AZ23" s="28">
        <f t="shared" si="18"/>
        <v>0</v>
      </c>
      <c r="BA23" s="28">
        <f t="shared" si="18"/>
        <v>0</v>
      </c>
      <c r="BB23" s="28">
        <f t="shared" si="18"/>
        <v>0</v>
      </c>
      <c r="BC23" s="28">
        <f t="shared" si="18"/>
        <v>0</v>
      </c>
      <c r="BD23" s="28">
        <f t="shared" si="18"/>
        <v>0</v>
      </c>
      <c r="BE23" s="28">
        <f t="shared" si="18"/>
        <v>0</v>
      </c>
      <c r="BF23" s="28">
        <f t="shared" si="18"/>
        <v>0</v>
      </c>
      <c r="BG23" s="28">
        <f t="shared" si="18"/>
        <v>0</v>
      </c>
      <c r="BH23" s="28">
        <f t="shared" si="18"/>
        <v>0</v>
      </c>
      <c r="BI23" s="28">
        <f t="shared" si="18"/>
        <v>0</v>
      </c>
      <c r="BJ23" s="28">
        <f t="shared" si="18"/>
        <v>0</v>
      </c>
      <c r="BK23" s="28">
        <f t="shared" si="18"/>
        <v>0</v>
      </c>
      <c r="BL23" s="28">
        <f t="shared" si="18"/>
        <v>0</v>
      </c>
      <c r="BM23" s="28">
        <f t="shared" si="18"/>
        <v>0</v>
      </c>
      <c r="BN23" s="28">
        <f t="shared" si="19"/>
        <v>0</v>
      </c>
      <c r="BO23" s="28">
        <f t="shared" si="19"/>
        <v>0</v>
      </c>
      <c r="BP23" s="28">
        <f t="shared" si="19"/>
        <v>0</v>
      </c>
      <c r="BQ23" s="28">
        <f t="shared" si="19"/>
        <v>0</v>
      </c>
      <c r="BR23" s="28">
        <f t="shared" si="19"/>
        <v>0</v>
      </c>
      <c r="BS23" s="28">
        <f t="shared" si="19"/>
        <v>0</v>
      </c>
      <c r="BT23" s="28">
        <f t="shared" si="19"/>
        <v>0</v>
      </c>
      <c r="BU23" s="28">
        <f t="shared" si="19"/>
        <v>0</v>
      </c>
      <c r="BV23" s="28">
        <f t="shared" si="19"/>
        <v>0</v>
      </c>
      <c r="BW23" s="28">
        <f t="shared" si="19"/>
        <v>0</v>
      </c>
      <c r="BX23" s="28">
        <f t="shared" si="19"/>
        <v>0</v>
      </c>
      <c r="BY23" s="28">
        <f t="shared" si="19"/>
        <v>0</v>
      </c>
      <c r="BZ23" s="28">
        <f t="shared" si="19"/>
        <v>0</v>
      </c>
      <c r="CA23" s="28">
        <f t="shared" si="19"/>
        <v>0</v>
      </c>
      <c r="CB23" s="28">
        <f t="shared" si="19"/>
        <v>0</v>
      </c>
      <c r="CC23" s="28">
        <f t="shared" si="19"/>
        <v>0</v>
      </c>
      <c r="CD23" s="28">
        <f t="shared" si="20"/>
        <v>0</v>
      </c>
      <c r="CE23" s="28">
        <f t="shared" si="20"/>
        <v>0</v>
      </c>
      <c r="CF23" s="28">
        <f t="shared" si="20"/>
        <v>0</v>
      </c>
      <c r="CG23" s="28">
        <f t="shared" si="20"/>
        <v>0</v>
      </c>
      <c r="CH23" s="28">
        <f t="shared" si="20"/>
        <v>0</v>
      </c>
      <c r="CI23" s="28">
        <f t="shared" si="20"/>
        <v>0</v>
      </c>
      <c r="CJ23" s="28">
        <f t="shared" si="20"/>
        <v>0</v>
      </c>
      <c r="CK23" s="28">
        <f t="shared" si="20"/>
        <v>0</v>
      </c>
      <c r="CL23" s="28">
        <f t="shared" si="20"/>
        <v>0</v>
      </c>
      <c r="CN23" s="28">
        <f t="shared" si="21"/>
        <v>0</v>
      </c>
      <c r="CO23" s="288">
        <f t="shared" si="22"/>
        <v>100000000</v>
      </c>
      <c r="CP23" s="288">
        <f t="shared" si="23"/>
        <v>0</v>
      </c>
      <c r="CQ23" s="288">
        <f t="shared" si="23"/>
        <v>0</v>
      </c>
      <c r="CR23" s="288">
        <f t="shared" si="23"/>
        <v>0</v>
      </c>
      <c r="CS23" s="288">
        <f t="shared" si="23"/>
        <v>0</v>
      </c>
      <c r="CT23" s="288">
        <f t="shared" si="23"/>
        <v>0</v>
      </c>
      <c r="CU23" s="288">
        <f t="shared" si="23"/>
        <v>0</v>
      </c>
      <c r="CV23" s="288">
        <f t="shared" si="23"/>
        <v>0</v>
      </c>
      <c r="CW23" s="288">
        <f t="shared" si="23"/>
        <v>0</v>
      </c>
      <c r="CX23" s="288">
        <f t="shared" si="23"/>
        <v>0</v>
      </c>
      <c r="CY23" s="288">
        <f t="shared" si="23"/>
        <v>0</v>
      </c>
      <c r="CZ23" s="288">
        <f t="shared" si="23"/>
        <v>0</v>
      </c>
      <c r="DA23" s="288">
        <f t="shared" si="23"/>
        <v>0</v>
      </c>
      <c r="DB23" s="288">
        <f t="shared" si="23"/>
        <v>0</v>
      </c>
      <c r="DC23" s="288">
        <f t="shared" si="23"/>
        <v>0</v>
      </c>
      <c r="DD23" s="288">
        <f t="shared" si="23"/>
        <v>0</v>
      </c>
      <c r="DE23" s="288">
        <f t="shared" si="23"/>
        <v>0</v>
      </c>
      <c r="DF23" s="288">
        <f t="shared" si="23"/>
        <v>0</v>
      </c>
      <c r="DG23" s="288">
        <f t="shared" si="23"/>
        <v>0</v>
      </c>
      <c r="DH23" s="288">
        <f t="shared" si="23"/>
        <v>0</v>
      </c>
      <c r="DI23" s="288">
        <f t="shared" si="23"/>
        <v>0</v>
      </c>
      <c r="DJ23" s="288">
        <f t="shared" si="23"/>
        <v>0</v>
      </c>
      <c r="DK23" s="288">
        <f t="shared" si="23"/>
        <v>0</v>
      </c>
      <c r="DL23" s="288">
        <f t="shared" si="23"/>
        <v>0</v>
      </c>
    </row>
    <row r="24" spans="3:116" x14ac:dyDescent="0.4">
      <c r="C24" s="169" t="s">
        <v>236</v>
      </c>
      <c r="G24" s="9" t="s">
        <v>302</v>
      </c>
      <c r="K24" s="63">
        <f t="shared" si="15"/>
        <v>170000000</v>
      </c>
      <c r="L24" s="63">
        <f t="shared" si="15"/>
        <v>0</v>
      </c>
      <c r="M24" s="63">
        <f t="shared" si="15"/>
        <v>0</v>
      </c>
      <c r="N24" s="63">
        <f t="shared" si="15"/>
        <v>0</v>
      </c>
      <c r="O24" s="63">
        <f t="shared" si="15"/>
        <v>0</v>
      </c>
      <c r="P24" s="63">
        <f t="shared" si="15"/>
        <v>0</v>
      </c>
      <c r="Q24" s="53"/>
      <c r="R24" s="63"/>
      <c r="S24" s="63">
        <f t="shared" ref="S24:AX24" si="24">SUM(S20:S23)</f>
        <v>170000000</v>
      </c>
      <c r="T24" s="63">
        <f t="shared" si="24"/>
        <v>0</v>
      </c>
      <c r="U24" s="63">
        <f t="shared" si="24"/>
        <v>0</v>
      </c>
      <c r="V24" s="63">
        <f t="shared" si="24"/>
        <v>0</v>
      </c>
      <c r="W24" s="63">
        <f t="shared" si="24"/>
        <v>0</v>
      </c>
      <c r="X24" s="63">
        <f t="shared" si="24"/>
        <v>0</v>
      </c>
      <c r="Y24" s="63">
        <f t="shared" si="24"/>
        <v>0</v>
      </c>
      <c r="Z24" s="63">
        <f t="shared" si="24"/>
        <v>0</v>
      </c>
      <c r="AA24" s="63">
        <f t="shared" si="24"/>
        <v>0</v>
      </c>
      <c r="AB24" s="63">
        <f t="shared" si="24"/>
        <v>0</v>
      </c>
      <c r="AC24" s="63">
        <f t="shared" si="24"/>
        <v>0</v>
      </c>
      <c r="AD24" s="63">
        <f t="shared" si="24"/>
        <v>0</v>
      </c>
      <c r="AE24" s="63">
        <f t="shared" si="24"/>
        <v>0</v>
      </c>
      <c r="AF24" s="63">
        <f t="shared" si="24"/>
        <v>0</v>
      </c>
      <c r="AG24" s="63">
        <f t="shared" si="24"/>
        <v>0</v>
      </c>
      <c r="AH24" s="63">
        <f t="shared" si="24"/>
        <v>0</v>
      </c>
      <c r="AI24" s="63">
        <f t="shared" si="24"/>
        <v>0</v>
      </c>
      <c r="AJ24" s="63">
        <f t="shared" si="24"/>
        <v>0</v>
      </c>
      <c r="AK24" s="63">
        <f t="shared" si="24"/>
        <v>0</v>
      </c>
      <c r="AL24" s="63">
        <f t="shared" si="24"/>
        <v>0</v>
      </c>
      <c r="AM24" s="63">
        <f t="shared" si="24"/>
        <v>0</v>
      </c>
      <c r="AN24" s="63">
        <f t="shared" si="24"/>
        <v>0</v>
      </c>
      <c r="AO24" s="63">
        <f t="shared" si="24"/>
        <v>0</v>
      </c>
      <c r="AP24" s="63">
        <f t="shared" si="24"/>
        <v>0</v>
      </c>
      <c r="AQ24" s="63">
        <f t="shared" si="24"/>
        <v>0</v>
      </c>
      <c r="AR24" s="63">
        <f t="shared" si="24"/>
        <v>0</v>
      </c>
      <c r="AS24" s="63">
        <f t="shared" si="24"/>
        <v>0</v>
      </c>
      <c r="AT24" s="63">
        <f t="shared" si="24"/>
        <v>0</v>
      </c>
      <c r="AU24" s="63">
        <f t="shared" si="24"/>
        <v>0</v>
      </c>
      <c r="AV24" s="63">
        <f t="shared" si="24"/>
        <v>0</v>
      </c>
      <c r="AW24" s="63">
        <f t="shared" si="24"/>
        <v>0</v>
      </c>
      <c r="AX24" s="63">
        <f t="shared" si="24"/>
        <v>0</v>
      </c>
      <c r="AY24" s="63">
        <f t="shared" ref="AY24:CD24" si="25">SUM(AY20:AY23)</f>
        <v>0</v>
      </c>
      <c r="AZ24" s="63">
        <f t="shared" si="25"/>
        <v>0</v>
      </c>
      <c r="BA24" s="63">
        <f t="shared" si="25"/>
        <v>0</v>
      </c>
      <c r="BB24" s="63">
        <f t="shared" si="25"/>
        <v>0</v>
      </c>
      <c r="BC24" s="63">
        <f t="shared" si="25"/>
        <v>0</v>
      </c>
      <c r="BD24" s="63">
        <f t="shared" si="25"/>
        <v>0</v>
      </c>
      <c r="BE24" s="63">
        <f t="shared" si="25"/>
        <v>0</v>
      </c>
      <c r="BF24" s="63">
        <f t="shared" si="25"/>
        <v>0</v>
      </c>
      <c r="BG24" s="63">
        <f t="shared" si="25"/>
        <v>0</v>
      </c>
      <c r="BH24" s="63">
        <f t="shared" si="25"/>
        <v>0</v>
      </c>
      <c r="BI24" s="63">
        <f t="shared" si="25"/>
        <v>0</v>
      </c>
      <c r="BJ24" s="63">
        <f t="shared" si="25"/>
        <v>0</v>
      </c>
      <c r="BK24" s="63">
        <f t="shared" si="25"/>
        <v>0</v>
      </c>
      <c r="BL24" s="63">
        <f t="shared" si="25"/>
        <v>0</v>
      </c>
      <c r="BM24" s="63">
        <f t="shared" si="25"/>
        <v>0</v>
      </c>
      <c r="BN24" s="63">
        <f t="shared" si="25"/>
        <v>0</v>
      </c>
      <c r="BO24" s="63">
        <f t="shared" si="25"/>
        <v>0</v>
      </c>
      <c r="BP24" s="63">
        <f t="shared" si="25"/>
        <v>0</v>
      </c>
      <c r="BQ24" s="63">
        <f t="shared" si="25"/>
        <v>0</v>
      </c>
      <c r="BR24" s="63">
        <f t="shared" si="25"/>
        <v>0</v>
      </c>
      <c r="BS24" s="63">
        <f t="shared" si="25"/>
        <v>0</v>
      </c>
      <c r="BT24" s="63">
        <f t="shared" si="25"/>
        <v>0</v>
      </c>
      <c r="BU24" s="63">
        <f t="shared" si="25"/>
        <v>0</v>
      </c>
      <c r="BV24" s="63">
        <f t="shared" si="25"/>
        <v>0</v>
      </c>
      <c r="BW24" s="63">
        <f t="shared" si="25"/>
        <v>0</v>
      </c>
      <c r="BX24" s="63">
        <f t="shared" si="25"/>
        <v>0</v>
      </c>
      <c r="BY24" s="63">
        <f t="shared" si="25"/>
        <v>0</v>
      </c>
      <c r="BZ24" s="63">
        <f t="shared" si="25"/>
        <v>0</v>
      </c>
      <c r="CA24" s="63">
        <f t="shared" si="25"/>
        <v>0</v>
      </c>
      <c r="CB24" s="63">
        <f t="shared" si="25"/>
        <v>0</v>
      </c>
      <c r="CC24" s="63">
        <f t="shared" si="25"/>
        <v>0</v>
      </c>
      <c r="CD24" s="63">
        <f t="shared" si="25"/>
        <v>0</v>
      </c>
      <c r="CE24" s="63">
        <f t="shared" ref="CE24:CL24" si="26">SUM(CE20:CE23)</f>
        <v>0</v>
      </c>
      <c r="CF24" s="63">
        <f t="shared" si="26"/>
        <v>0</v>
      </c>
      <c r="CG24" s="63">
        <f t="shared" si="26"/>
        <v>0</v>
      </c>
      <c r="CH24" s="63">
        <f t="shared" si="26"/>
        <v>0</v>
      </c>
      <c r="CI24" s="63">
        <f t="shared" si="26"/>
        <v>0</v>
      </c>
      <c r="CJ24" s="63">
        <f t="shared" si="26"/>
        <v>0</v>
      </c>
      <c r="CK24" s="63">
        <f t="shared" si="26"/>
        <v>0</v>
      </c>
      <c r="CL24" s="63">
        <f t="shared" si="26"/>
        <v>0</v>
      </c>
      <c r="CM24" s="272"/>
      <c r="CN24" s="63">
        <f t="shared" ref="CN24:DL24" si="27">SUM(CN20:CN23)</f>
        <v>0</v>
      </c>
      <c r="CO24" s="28">
        <f t="shared" si="27"/>
        <v>170000000</v>
      </c>
      <c r="CP24" s="28">
        <f t="shared" si="27"/>
        <v>0</v>
      </c>
      <c r="CQ24" s="28">
        <f t="shared" si="27"/>
        <v>0</v>
      </c>
      <c r="CR24" s="28">
        <f t="shared" si="27"/>
        <v>0</v>
      </c>
      <c r="CS24" s="28">
        <f t="shared" si="27"/>
        <v>0</v>
      </c>
      <c r="CT24" s="28">
        <f t="shared" si="27"/>
        <v>0</v>
      </c>
      <c r="CU24" s="28">
        <f t="shared" si="27"/>
        <v>0</v>
      </c>
      <c r="CV24" s="28">
        <f t="shared" si="27"/>
        <v>0</v>
      </c>
      <c r="CW24" s="28">
        <f t="shared" si="27"/>
        <v>0</v>
      </c>
      <c r="CX24" s="28">
        <f t="shared" si="27"/>
        <v>0</v>
      </c>
      <c r="CY24" s="28">
        <f t="shared" si="27"/>
        <v>0</v>
      </c>
      <c r="CZ24" s="28">
        <f t="shared" si="27"/>
        <v>0</v>
      </c>
      <c r="DA24" s="28">
        <f t="shared" si="27"/>
        <v>0</v>
      </c>
      <c r="DB24" s="28">
        <f t="shared" si="27"/>
        <v>0</v>
      </c>
      <c r="DC24" s="28">
        <f t="shared" si="27"/>
        <v>0</v>
      </c>
      <c r="DD24" s="28">
        <f t="shared" si="27"/>
        <v>0</v>
      </c>
      <c r="DE24" s="28">
        <f t="shared" si="27"/>
        <v>0</v>
      </c>
      <c r="DF24" s="28">
        <f t="shared" si="27"/>
        <v>0</v>
      </c>
      <c r="DG24" s="28">
        <f t="shared" si="27"/>
        <v>0</v>
      </c>
      <c r="DH24" s="28">
        <f t="shared" si="27"/>
        <v>0</v>
      </c>
      <c r="DI24" s="28">
        <f t="shared" si="27"/>
        <v>0</v>
      </c>
      <c r="DJ24" s="28">
        <f t="shared" si="27"/>
        <v>0</v>
      </c>
      <c r="DK24" s="28">
        <f t="shared" si="27"/>
        <v>0</v>
      </c>
      <c r="DL24" s="28">
        <f t="shared" si="27"/>
        <v>0</v>
      </c>
    </row>
    <row r="25" spans="3:116" x14ac:dyDescent="0.4">
      <c r="C25" s="169"/>
    </row>
    <row r="26" spans="3:116" s="27" customFormat="1" x14ac:dyDescent="0.4">
      <c r="C26" s="169" t="s">
        <v>231</v>
      </c>
      <c r="G26" s="9" t="s">
        <v>581</v>
      </c>
      <c r="K26" s="28">
        <f>SUMIF($R$4:$DL$4,K$2,$R26:$DL26)</f>
        <v>170000000</v>
      </c>
      <c r="L26" s="28">
        <f t="shared" ref="L26:P26" si="28">SUMIF($R$4:$DL$4,L$2,$R26:$DL26)</f>
        <v>170000000</v>
      </c>
      <c r="M26" s="28">
        <f t="shared" si="28"/>
        <v>170000000</v>
      </c>
      <c r="N26" s="28">
        <f t="shared" si="28"/>
        <v>170000000</v>
      </c>
      <c r="O26" s="28">
        <f t="shared" si="28"/>
        <v>170000000</v>
      </c>
      <c r="P26" s="28">
        <f t="shared" si="28"/>
        <v>170000000</v>
      </c>
      <c r="R26" s="124">
        <f>'IS BS CF'!R73</f>
        <v>0</v>
      </c>
      <c r="S26" s="28">
        <f>R26+S24</f>
        <v>170000000</v>
      </c>
      <c r="T26" s="28">
        <f t="shared" ref="T26:CE26" si="29">S26+T24</f>
        <v>170000000</v>
      </c>
      <c r="U26" s="28">
        <f t="shared" si="29"/>
        <v>170000000</v>
      </c>
      <c r="V26" s="28">
        <f t="shared" si="29"/>
        <v>170000000</v>
      </c>
      <c r="W26" s="28">
        <f t="shared" si="29"/>
        <v>170000000</v>
      </c>
      <c r="X26" s="28">
        <f t="shared" si="29"/>
        <v>170000000</v>
      </c>
      <c r="Y26" s="28">
        <f t="shared" si="29"/>
        <v>170000000</v>
      </c>
      <c r="Z26" s="28">
        <f t="shared" si="29"/>
        <v>170000000</v>
      </c>
      <c r="AA26" s="28">
        <f t="shared" si="29"/>
        <v>170000000</v>
      </c>
      <c r="AB26" s="28">
        <f t="shared" si="29"/>
        <v>170000000</v>
      </c>
      <c r="AC26" s="28">
        <f t="shared" si="29"/>
        <v>170000000</v>
      </c>
      <c r="AD26" s="28">
        <f t="shared" si="29"/>
        <v>170000000</v>
      </c>
      <c r="AE26" s="28">
        <f t="shared" si="29"/>
        <v>170000000</v>
      </c>
      <c r="AF26" s="28">
        <f t="shared" si="29"/>
        <v>170000000</v>
      </c>
      <c r="AG26" s="28">
        <f t="shared" si="29"/>
        <v>170000000</v>
      </c>
      <c r="AH26" s="28">
        <f t="shared" si="29"/>
        <v>170000000</v>
      </c>
      <c r="AI26" s="28">
        <f t="shared" si="29"/>
        <v>170000000</v>
      </c>
      <c r="AJ26" s="28">
        <f t="shared" si="29"/>
        <v>170000000</v>
      </c>
      <c r="AK26" s="28">
        <f t="shared" si="29"/>
        <v>170000000</v>
      </c>
      <c r="AL26" s="28">
        <f t="shared" si="29"/>
        <v>170000000</v>
      </c>
      <c r="AM26" s="28">
        <f t="shared" si="29"/>
        <v>170000000</v>
      </c>
      <c r="AN26" s="28">
        <f t="shared" si="29"/>
        <v>170000000</v>
      </c>
      <c r="AO26" s="28">
        <f t="shared" si="29"/>
        <v>170000000</v>
      </c>
      <c r="AP26" s="28">
        <f t="shared" si="29"/>
        <v>170000000</v>
      </c>
      <c r="AQ26" s="28">
        <f t="shared" si="29"/>
        <v>170000000</v>
      </c>
      <c r="AR26" s="28">
        <f t="shared" si="29"/>
        <v>170000000</v>
      </c>
      <c r="AS26" s="28">
        <f t="shared" si="29"/>
        <v>170000000</v>
      </c>
      <c r="AT26" s="28">
        <f t="shared" si="29"/>
        <v>170000000</v>
      </c>
      <c r="AU26" s="28">
        <f t="shared" si="29"/>
        <v>170000000</v>
      </c>
      <c r="AV26" s="28">
        <f t="shared" si="29"/>
        <v>170000000</v>
      </c>
      <c r="AW26" s="28">
        <f t="shared" si="29"/>
        <v>170000000</v>
      </c>
      <c r="AX26" s="28">
        <f t="shared" si="29"/>
        <v>170000000</v>
      </c>
      <c r="AY26" s="28">
        <f t="shared" si="29"/>
        <v>170000000</v>
      </c>
      <c r="AZ26" s="28">
        <f t="shared" si="29"/>
        <v>170000000</v>
      </c>
      <c r="BA26" s="28">
        <f t="shared" si="29"/>
        <v>170000000</v>
      </c>
      <c r="BB26" s="28">
        <f t="shared" si="29"/>
        <v>170000000</v>
      </c>
      <c r="BC26" s="28">
        <f t="shared" si="29"/>
        <v>170000000</v>
      </c>
      <c r="BD26" s="28">
        <f t="shared" si="29"/>
        <v>170000000</v>
      </c>
      <c r="BE26" s="28">
        <f t="shared" si="29"/>
        <v>170000000</v>
      </c>
      <c r="BF26" s="28">
        <f t="shared" si="29"/>
        <v>170000000</v>
      </c>
      <c r="BG26" s="28">
        <f t="shared" si="29"/>
        <v>170000000</v>
      </c>
      <c r="BH26" s="28">
        <f t="shared" si="29"/>
        <v>170000000</v>
      </c>
      <c r="BI26" s="28">
        <f t="shared" si="29"/>
        <v>170000000</v>
      </c>
      <c r="BJ26" s="28">
        <f t="shared" si="29"/>
        <v>170000000</v>
      </c>
      <c r="BK26" s="28">
        <f t="shared" si="29"/>
        <v>170000000</v>
      </c>
      <c r="BL26" s="28">
        <f t="shared" si="29"/>
        <v>170000000</v>
      </c>
      <c r="BM26" s="28">
        <f t="shared" si="29"/>
        <v>170000000</v>
      </c>
      <c r="BN26" s="28">
        <f t="shared" si="29"/>
        <v>170000000</v>
      </c>
      <c r="BO26" s="28">
        <f t="shared" si="29"/>
        <v>170000000</v>
      </c>
      <c r="BP26" s="28">
        <f t="shared" si="29"/>
        <v>170000000</v>
      </c>
      <c r="BQ26" s="28">
        <f t="shared" si="29"/>
        <v>170000000</v>
      </c>
      <c r="BR26" s="28">
        <f t="shared" si="29"/>
        <v>170000000</v>
      </c>
      <c r="BS26" s="28">
        <f t="shared" si="29"/>
        <v>170000000</v>
      </c>
      <c r="BT26" s="28">
        <f t="shared" si="29"/>
        <v>170000000</v>
      </c>
      <c r="BU26" s="28">
        <f t="shared" si="29"/>
        <v>170000000</v>
      </c>
      <c r="BV26" s="28">
        <f t="shared" si="29"/>
        <v>170000000</v>
      </c>
      <c r="BW26" s="28">
        <f t="shared" si="29"/>
        <v>170000000</v>
      </c>
      <c r="BX26" s="28">
        <f t="shared" si="29"/>
        <v>170000000</v>
      </c>
      <c r="BY26" s="28">
        <f t="shared" si="29"/>
        <v>170000000</v>
      </c>
      <c r="BZ26" s="28">
        <f t="shared" si="29"/>
        <v>170000000</v>
      </c>
      <c r="CA26" s="28">
        <f t="shared" si="29"/>
        <v>170000000</v>
      </c>
      <c r="CB26" s="28">
        <f t="shared" si="29"/>
        <v>170000000</v>
      </c>
      <c r="CC26" s="28">
        <f t="shared" si="29"/>
        <v>170000000</v>
      </c>
      <c r="CD26" s="28">
        <f t="shared" si="29"/>
        <v>170000000</v>
      </c>
      <c r="CE26" s="28">
        <f t="shared" si="29"/>
        <v>170000000</v>
      </c>
      <c r="CF26" s="28">
        <f t="shared" ref="CF26:CL26" si="30">CE26+CF24</f>
        <v>170000000</v>
      </c>
      <c r="CG26" s="28">
        <f t="shared" si="30"/>
        <v>170000000</v>
      </c>
      <c r="CH26" s="28">
        <f t="shared" si="30"/>
        <v>170000000</v>
      </c>
      <c r="CI26" s="28">
        <f t="shared" si="30"/>
        <v>170000000</v>
      </c>
      <c r="CJ26" s="28">
        <f t="shared" si="30"/>
        <v>170000000</v>
      </c>
      <c r="CK26" s="28">
        <f t="shared" si="30"/>
        <v>170000000</v>
      </c>
      <c r="CL26" s="28">
        <f t="shared" si="30"/>
        <v>170000000</v>
      </c>
    </row>
  </sheetData>
  <conditionalFormatting sqref="CN17:DL17 I17:CL17">
    <cfRule type="cellIs" dxfId="2" priority="1" operator="lessThan">
      <formula>0</formula>
    </cfRule>
  </conditionalFormatting>
  <conditionalFormatting sqref="A1:XFD1">
    <cfRule type="cellIs" dxfId="1" priority="2" stopIfTrue="1" operator="notEqual">
      <formula>0.6545646468</formula>
    </cfRule>
  </conditionalFormatting>
  <dataValidations count="1">
    <dataValidation type="custom" allowBlank="1" showInputMessage="1" showErrorMessage="1" sqref="H20:H23" xr:uid="{EE44A07B-0B8A-4778-9BB6-78EF9B43F765}">
      <formula1>H20&gt;=0</formula1>
    </dataValidation>
  </dataValidations>
  <pageMargins left="0.7" right="0.7" top="0.75" bottom="0.75" header="0.3" footer="0.3"/>
  <pageSetup orientation="portrait" horizontalDpi="4294967292"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19137" r:id="rId4" name="EquityAddRowButton">
              <controlPr defaultSize="0" print="0" autoFill="0" autoPict="0" macro="[0]!EquityAddRow">
                <anchor moveWithCells="1" sizeWithCells="1">
                  <from>
                    <xdr:col>6</xdr:col>
                    <xdr:colOff>734786</xdr:colOff>
                    <xdr:row>10</xdr:row>
                    <xdr:rowOff>136071</xdr:rowOff>
                  </from>
                  <to>
                    <xdr:col>9</xdr:col>
                    <xdr:colOff>0</xdr:colOff>
                    <xdr:row>12</xdr:row>
                    <xdr:rowOff>0</xdr:rowOff>
                  </to>
                </anchor>
              </controlPr>
            </control>
          </mc:Choice>
        </mc:AlternateContent>
        <mc:AlternateContent xmlns:mc="http://schemas.openxmlformats.org/markup-compatibility/2006">
          <mc:Choice Requires="x14">
            <control shapeId="219138" r:id="rId5" name="EquityDeleteRowButton">
              <controlPr defaultSize="0" print="0" autoFill="0" autoPict="0" macro="[0]!EquityDeleteRow">
                <anchor moveWithCells="1" sizeWithCells="1">
                  <from>
                    <xdr:col>6</xdr:col>
                    <xdr:colOff>729343</xdr:colOff>
                    <xdr:row>12</xdr:row>
                    <xdr:rowOff>103414</xdr:rowOff>
                  </from>
                  <to>
                    <xdr:col>9</xdr:col>
                    <xdr:colOff>0</xdr:colOff>
                    <xdr:row>13</xdr:row>
                    <xdr:rowOff>157843</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6B6435-2B43-4782-9ACC-73149BAFE6D9}">
  <sheetPr codeName="Sheet6"/>
  <dimension ref="DRJ313976:LOM420753"/>
  <sheetViews>
    <sheetView workbookViewId="0"/>
  </sheetViews>
  <sheetFormatPr defaultRowHeight="14.6" x14ac:dyDescent="0.4"/>
  <cols>
    <col min="17" max="90" width="8.69140625" customWidth="1"/>
    <col min="91" max="115" width="0" hidden="1" customWidth="1"/>
  </cols>
  <sheetData>
    <row r="313976" spans="3182:3182" x14ac:dyDescent="0.4">
      <c r="DRJ313976" t="s">
        <v>583</v>
      </c>
    </row>
    <row r="420753" spans="8515:8515" x14ac:dyDescent="0.4">
      <c r="LOM420753" t="s">
        <v>582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4081503-DEA0-44D3-984B-11584C9CF08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Old R002 codes</vt:lpstr>
      <vt:lpstr>Old Codes</vt:lpstr>
      <vt:lpstr>Codes (3)</vt:lpstr>
      <vt:lpstr>Calcs.</vt:lpstr>
      <vt:lpstr>ChatGPT testing</vt:lpstr>
      <vt:lpstr>Macro</vt:lpstr>
      <vt:lpstr>Data</vt:lpstr>
      <vt:lpstr>Validation</vt:lpstr>
      <vt:lpstr>Data validation</vt:lpstr>
      <vt:lpstr>Code list</vt:lpstr>
      <vt:lpstr>Codes</vt:lpstr>
      <vt:lpstr>IS BS CF</vt:lpstr>
      <vt:lpstr>Corporate Overhead</vt:lpstr>
      <vt:lpstr>Equity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Joseph Orsi</dc:creator>
  <cp:lastModifiedBy>Joseph Orsi</cp:lastModifiedBy>
  <dcterms:created xsi:type="dcterms:W3CDTF">2023-11-08T13:23:26Z</dcterms:created>
  <dcterms:modified xsi:type="dcterms:W3CDTF">2024-06-26T18:53:44Z</dcterms:modified>
</cp:coreProperties>
</file>